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showInkAnnotation="0" autoCompressPictures="0"/>
  <bookViews>
    <workbookView xWindow="800" yWindow="0" windowWidth="20740" windowHeight="11760" tabRatio="808"/>
  </bookViews>
  <sheets>
    <sheet name="130717" sheetId="2" r:id="rId1"/>
    <sheet name="130730" sheetId="3" r:id="rId2"/>
    <sheet name="130829" sheetId="4" r:id="rId3"/>
    <sheet name="130913" sheetId="5" r:id="rId4"/>
    <sheet name="130927" sheetId="6" r:id="rId5"/>
    <sheet name="131015" sheetId="7" r:id="rId6"/>
    <sheet name="131030" sheetId="8" r:id="rId7"/>
    <sheet name="131114" sheetId="9" r:id="rId8"/>
    <sheet name="131202" sheetId="27" r:id="rId9"/>
    <sheet name="131217" sheetId="10" r:id="rId10"/>
    <sheet name="131230" sheetId="11" r:id="rId11"/>
    <sheet name="140115" sheetId="12" r:id="rId12"/>
    <sheet name="140130" sheetId="13" r:id="rId13"/>
    <sheet name="140211" sheetId="14" r:id="rId14"/>
    <sheet name="140227" sheetId="15" r:id="rId15"/>
    <sheet name="140314" sheetId="16" r:id="rId16"/>
    <sheet name="140327" sheetId="17" r:id="rId17"/>
    <sheet name="140411" sheetId="18" r:id="rId18"/>
    <sheet name="140430" sheetId="19" r:id="rId19"/>
    <sheet name="140514" sheetId="20" r:id="rId20"/>
    <sheet name="140529" sheetId="21" r:id="rId21"/>
    <sheet name="140611" sheetId="22" r:id="rId22"/>
    <sheet name="140630" sheetId="23" r:id="rId23"/>
    <sheet name="140711" sheetId="24" r:id="rId24"/>
    <sheet name="140725" sheetId="25" r:id="rId25"/>
    <sheet name="140820" sheetId="26" r:id="rId26"/>
    <sheet name="Hoja1" sheetId="28" r:id="rId27"/>
  </sheet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S3" i="18" l="1"/>
  <c r="D3" i="18"/>
  <c r="F3" i="18"/>
  <c r="S4" i="18"/>
  <c r="D4" i="18"/>
  <c r="F4" i="18"/>
  <c r="S5" i="18"/>
  <c r="D5" i="18"/>
  <c r="F5" i="18"/>
  <c r="S6" i="18"/>
  <c r="D6" i="18"/>
  <c r="F6" i="18"/>
  <c r="S7" i="18"/>
  <c r="D7" i="18"/>
  <c r="F7" i="18"/>
  <c r="S8" i="18"/>
  <c r="D8" i="18"/>
  <c r="F8" i="18"/>
  <c r="S9" i="18"/>
  <c r="D9" i="18"/>
  <c r="F9" i="18"/>
  <c r="S10" i="18"/>
  <c r="D10" i="18"/>
  <c r="F10" i="18"/>
  <c r="S11" i="18"/>
  <c r="D11" i="18"/>
  <c r="F11" i="18"/>
  <c r="S12" i="18"/>
  <c r="D12" i="18"/>
  <c r="F12" i="18"/>
  <c r="S13" i="18"/>
  <c r="D13" i="18"/>
  <c r="F13" i="18"/>
  <c r="S14" i="18"/>
  <c r="D14" i="18"/>
  <c r="F14" i="18"/>
  <c r="S15" i="18"/>
  <c r="D15" i="18"/>
  <c r="F15" i="18"/>
  <c r="S16" i="18"/>
  <c r="D16" i="18"/>
  <c r="F16" i="18"/>
  <c r="S17" i="18"/>
  <c r="D17" i="18"/>
  <c r="F17" i="18"/>
  <c r="S18" i="18"/>
  <c r="D18" i="18"/>
  <c r="F18" i="18"/>
  <c r="S19" i="18"/>
  <c r="D19" i="18"/>
  <c r="F19" i="18"/>
  <c r="S20" i="18"/>
  <c r="D20" i="18"/>
  <c r="F20" i="18"/>
  <c r="S21" i="18"/>
  <c r="D21" i="18"/>
  <c r="F21" i="18"/>
  <c r="S22" i="18"/>
  <c r="D22" i="18"/>
  <c r="F22" i="18"/>
  <c r="S23" i="18"/>
  <c r="D23" i="18"/>
  <c r="F23" i="18"/>
  <c r="S24" i="18"/>
  <c r="D24" i="18"/>
  <c r="F24" i="18"/>
  <c r="S25" i="18"/>
  <c r="D25" i="18"/>
  <c r="F25" i="18"/>
  <c r="S26" i="18"/>
  <c r="D26" i="18"/>
  <c r="F26" i="18"/>
  <c r="S27" i="18"/>
  <c r="D27" i="18"/>
  <c r="F27" i="18"/>
  <c r="S28" i="18"/>
  <c r="D28" i="18"/>
  <c r="F28" i="18"/>
  <c r="S29" i="18"/>
  <c r="D29" i="18"/>
  <c r="F29" i="18"/>
  <c r="S30" i="18"/>
  <c r="D30" i="18"/>
  <c r="F30" i="18"/>
  <c r="S31" i="18"/>
  <c r="D31" i="18"/>
  <c r="F31" i="18"/>
  <c r="S32" i="18"/>
  <c r="D32" i="18"/>
  <c r="F32" i="18"/>
  <c r="S33" i="18"/>
  <c r="D33" i="18"/>
  <c r="F33" i="18"/>
  <c r="S34" i="18"/>
  <c r="D34" i="18"/>
  <c r="F34" i="18"/>
  <c r="S35" i="18"/>
  <c r="D35" i="18"/>
  <c r="F35" i="18"/>
  <c r="S36" i="18"/>
  <c r="D36" i="18"/>
  <c r="F36" i="18"/>
  <c r="S37" i="18"/>
  <c r="D37" i="18"/>
  <c r="F37" i="18"/>
  <c r="S38" i="18"/>
  <c r="D38" i="18"/>
  <c r="F38" i="18"/>
  <c r="S39" i="18"/>
  <c r="D39" i="18"/>
  <c r="F39" i="18"/>
  <c r="S40" i="18"/>
  <c r="D40" i="18"/>
  <c r="F40" i="18"/>
  <c r="S41" i="18"/>
  <c r="D41" i="18"/>
  <c r="F41" i="18"/>
  <c r="S42" i="18"/>
  <c r="D42" i="18"/>
  <c r="F42" i="18"/>
  <c r="S43" i="18"/>
  <c r="D43" i="18"/>
  <c r="F43" i="18"/>
  <c r="S44" i="18"/>
  <c r="D44" i="18"/>
  <c r="F44" i="18"/>
  <c r="S45" i="18"/>
  <c r="D45" i="18"/>
  <c r="F45" i="18"/>
  <c r="S46" i="18"/>
  <c r="D46" i="18"/>
  <c r="F46" i="18"/>
  <c r="S47" i="18"/>
  <c r="D47" i="18"/>
  <c r="F47" i="18"/>
  <c r="S48" i="18"/>
  <c r="D48" i="18"/>
  <c r="F48" i="18"/>
  <c r="S49" i="18"/>
  <c r="D49" i="18"/>
  <c r="F49" i="18"/>
  <c r="S50" i="18"/>
  <c r="D50" i="18"/>
  <c r="F50" i="18"/>
  <c r="S51" i="18"/>
  <c r="D51" i="18"/>
  <c r="F51" i="18"/>
  <c r="S52" i="18"/>
  <c r="D52" i="18"/>
  <c r="F52" i="18"/>
  <c r="S53" i="18"/>
  <c r="D53" i="18"/>
  <c r="F53" i="18"/>
  <c r="S54" i="18"/>
  <c r="D54" i="18"/>
  <c r="F54" i="18"/>
  <c r="S55" i="18"/>
  <c r="D55" i="18"/>
  <c r="F55" i="18"/>
  <c r="S56" i="18"/>
  <c r="D56" i="18"/>
  <c r="F56" i="18"/>
  <c r="S57" i="18"/>
  <c r="D57" i="18"/>
  <c r="F57" i="18"/>
  <c r="S58" i="18"/>
  <c r="D58" i="18"/>
  <c r="F58" i="18"/>
  <c r="S59" i="18"/>
  <c r="D59" i="18"/>
  <c r="F59" i="18"/>
  <c r="S60" i="18"/>
  <c r="D60" i="18"/>
  <c r="F60" i="18"/>
  <c r="S61" i="18"/>
  <c r="D61" i="18"/>
  <c r="F61" i="18"/>
  <c r="S62" i="18"/>
  <c r="D62" i="18"/>
  <c r="F62" i="18"/>
  <c r="S63" i="18"/>
  <c r="D63" i="18"/>
  <c r="F63" i="18"/>
  <c r="S64" i="18"/>
  <c r="D64" i="18"/>
  <c r="F64" i="18"/>
  <c r="S65" i="18"/>
  <c r="D65" i="18"/>
  <c r="F65" i="18"/>
  <c r="S66" i="18"/>
  <c r="D66" i="18"/>
  <c r="F66" i="18"/>
  <c r="S67" i="18"/>
  <c r="D67" i="18"/>
  <c r="F67" i="18"/>
  <c r="S68" i="18"/>
  <c r="D68" i="18"/>
  <c r="F68" i="18"/>
  <c r="S69" i="18"/>
  <c r="D69" i="18"/>
  <c r="F69" i="18"/>
  <c r="S70" i="18"/>
  <c r="D70" i="18"/>
  <c r="F70" i="18"/>
  <c r="S71" i="18"/>
  <c r="D71" i="18"/>
  <c r="F71" i="18"/>
  <c r="S72" i="18"/>
  <c r="D72" i="18"/>
  <c r="F72" i="18"/>
  <c r="S73" i="18"/>
  <c r="D73" i="18"/>
  <c r="F73" i="18"/>
  <c r="S74" i="18"/>
  <c r="D74" i="18"/>
  <c r="F74" i="18"/>
  <c r="S75" i="18"/>
  <c r="D75" i="18"/>
  <c r="F75" i="18"/>
  <c r="S76" i="18"/>
  <c r="D76" i="18"/>
  <c r="F76" i="18"/>
  <c r="S77" i="18"/>
  <c r="D77" i="18"/>
  <c r="F77" i="18"/>
  <c r="S78" i="18"/>
  <c r="D78" i="18"/>
  <c r="F78" i="18"/>
  <c r="S79" i="18"/>
  <c r="D79" i="18"/>
  <c r="F79" i="18"/>
  <c r="S80" i="18"/>
  <c r="D80" i="18"/>
  <c r="F80" i="18"/>
  <c r="S81" i="18"/>
  <c r="D81" i="18"/>
  <c r="F81" i="18"/>
  <c r="S82" i="18"/>
  <c r="D82" i="18"/>
  <c r="F82" i="18"/>
  <c r="S83" i="18"/>
  <c r="D83" i="18"/>
  <c r="F83" i="18"/>
  <c r="S84" i="18"/>
  <c r="D84" i="18"/>
  <c r="F84" i="18"/>
  <c r="S85" i="18"/>
  <c r="D85" i="18"/>
  <c r="F85" i="18"/>
  <c r="S86" i="18"/>
  <c r="D86" i="18"/>
  <c r="F86" i="18"/>
  <c r="S87" i="18"/>
  <c r="D87" i="18"/>
  <c r="F87" i="18"/>
  <c r="S88" i="18"/>
  <c r="D88" i="18"/>
  <c r="F88" i="18"/>
  <c r="S89" i="18"/>
  <c r="D89" i="18"/>
  <c r="F89" i="18"/>
  <c r="S90" i="18"/>
  <c r="D90" i="18"/>
  <c r="F90" i="18"/>
  <c r="S91" i="18"/>
  <c r="D91" i="18"/>
  <c r="F91" i="18"/>
  <c r="S92" i="18"/>
  <c r="D92" i="18"/>
  <c r="F92" i="18"/>
  <c r="S93" i="18"/>
  <c r="D93" i="18"/>
  <c r="F93" i="18"/>
  <c r="S94" i="18"/>
  <c r="D94" i="18"/>
  <c r="F94" i="18"/>
  <c r="S95" i="18"/>
  <c r="D95" i="18"/>
  <c r="F95" i="18"/>
  <c r="S96" i="18"/>
  <c r="D96" i="18"/>
  <c r="F96" i="18"/>
  <c r="S97" i="18"/>
  <c r="D97" i="18"/>
  <c r="F97" i="18"/>
  <c r="S98" i="18"/>
  <c r="D98" i="18"/>
  <c r="F98" i="18"/>
  <c r="S99" i="18"/>
  <c r="D99" i="18"/>
  <c r="F99" i="18"/>
  <c r="S100" i="18"/>
  <c r="D100" i="18"/>
  <c r="F100" i="18"/>
  <c r="S101" i="18"/>
  <c r="D101" i="18"/>
  <c r="F101" i="18"/>
  <c r="S102" i="18"/>
  <c r="D102" i="18"/>
  <c r="F102" i="18"/>
  <c r="S103" i="18"/>
  <c r="D103" i="18"/>
  <c r="F103" i="18"/>
  <c r="S104" i="18"/>
  <c r="D104" i="18"/>
  <c r="F104" i="18"/>
  <c r="S105" i="18"/>
  <c r="D105" i="18"/>
  <c r="F105" i="18"/>
  <c r="S106" i="18"/>
  <c r="D106" i="18"/>
  <c r="F106" i="18"/>
  <c r="S107" i="18"/>
  <c r="D107" i="18"/>
  <c r="F107" i="18"/>
  <c r="S108" i="18"/>
  <c r="D108" i="18"/>
  <c r="F108" i="18"/>
  <c r="S109" i="18"/>
  <c r="D109" i="18"/>
  <c r="F109" i="18"/>
  <c r="S110" i="18"/>
  <c r="D110" i="18"/>
  <c r="F110" i="18"/>
  <c r="S111" i="18"/>
  <c r="D111" i="18"/>
  <c r="F111" i="18"/>
  <c r="S112" i="18"/>
  <c r="D112" i="18"/>
  <c r="F112" i="18"/>
  <c r="S113" i="18"/>
  <c r="D113" i="18"/>
  <c r="F113" i="18"/>
  <c r="S114" i="18"/>
  <c r="D114" i="18"/>
  <c r="F114" i="18"/>
  <c r="S115" i="18"/>
  <c r="D115" i="18"/>
  <c r="F115" i="18"/>
  <c r="S116" i="18"/>
  <c r="D116" i="18"/>
  <c r="F116" i="18"/>
  <c r="S117" i="18"/>
  <c r="D117" i="18"/>
  <c r="F117" i="18"/>
  <c r="S118" i="18"/>
  <c r="D118" i="18"/>
  <c r="F118" i="18"/>
  <c r="S119" i="18"/>
  <c r="D119" i="18"/>
  <c r="F119" i="18"/>
  <c r="S120" i="18"/>
  <c r="D120" i="18"/>
  <c r="F120" i="18"/>
  <c r="S121" i="18"/>
  <c r="D121" i="18"/>
  <c r="F121" i="18"/>
  <c r="S122" i="18"/>
  <c r="D122" i="18"/>
  <c r="F122" i="18"/>
  <c r="S123" i="18"/>
  <c r="D123" i="18"/>
  <c r="F123" i="18"/>
  <c r="S124" i="18"/>
  <c r="D124" i="18"/>
  <c r="F124" i="18"/>
  <c r="S125" i="18"/>
  <c r="D125" i="18"/>
  <c r="F125" i="18"/>
  <c r="S126" i="18"/>
  <c r="D126" i="18"/>
  <c r="F126" i="18"/>
  <c r="S127" i="18"/>
  <c r="D127" i="18"/>
  <c r="F127" i="18"/>
  <c r="S128" i="18"/>
  <c r="D128" i="18"/>
  <c r="F128" i="18"/>
  <c r="S129" i="18"/>
  <c r="D129" i="18"/>
  <c r="F129" i="18"/>
  <c r="S130" i="18"/>
  <c r="D130" i="18"/>
  <c r="F130" i="18"/>
  <c r="S131" i="18"/>
  <c r="D131" i="18"/>
  <c r="F131" i="18"/>
  <c r="S132" i="18"/>
  <c r="D132" i="18"/>
  <c r="F132" i="18"/>
  <c r="S133" i="18"/>
  <c r="D133" i="18"/>
  <c r="F133" i="18"/>
  <c r="S134" i="18"/>
  <c r="D134" i="18"/>
  <c r="F134" i="18"/>
  <c r="S135" i="18"/>
  <c r="D135" i="18"/>
  <c r="F135" i="18"/>
  <c r="S136" i="18"/>
  <c r="D136" i="18"/>
  <c r="F136" i="18"/>
  <c r="S137" i="18"/>
  <c r="D137" i="18"/>
  <c r="F137" i="18"/>
  <c r="S138" i="18"/>
  <c r="D138" i="18"/>
  <c r="F138" i="18"/>
  <c r="S139" i="18"/>
  <c r="D139" i="18"/>
  <c r="F139" i="18"/>
  <c r="S140" i="18"/>
  <c r="D140" i="18"/>
  <c r="F140" i="18"/>
  <c r="S141" i="18"/>
  <c r="D141" i="18"/>
  <c r="F141" i="18"/>
  <c r="S142" i="18"/>
  <c r="D142" i="18"/>
  <c r="F142" i="18"/>
  <c r="S143" i="18"/>
  <c r="D143" i="18"/>
  <c r="F143" i="18"/>
  <c r="S144" i="18"/>
  <c r="D144" i="18"/>
  <c r="F144" i="18"/>
  <c r="S145" i="18"/>
  <c r="D145" i="18"/>
  <c r="F145" i="18"/>
  <c r="S146" i="18"/>
  <c r="D146" i="18"/>
  <c r="F146" i="18"/>
  <c r="S147" i="18"/>
  <c r="D147" i="18"/>
  <c r="F147" i="18"/>
  <c r="S148" i="18"/>
  <c r="D148" i="18"/>
  <c r="F148" i="18"/>
  <c r="S149" i="18"/>
  <c r="D149" i="18"/>
  <c r="F149" i="18"/>
  <c r="S150" i="18"/>
  <c r="D150" i="18"/>
  <c r="F150" i="18"/>
  <c r="S151" i="18"/>
  <c r="D151" i="18"/>
  <c r="F151" i="18"/>
  <c r="S152" i="18"/>
  <c r="D152" i="18"/>
  <c r="F152" i="18"/>
  <c r="S153" i="18"/>
  <c r="D153" i="18"/>
  <c r="F153" i="18"/>
  <c r="S154" i="18"/>
  <c r="D154" i="18"/>
  <c r="F154" i="18"/>
  <c r="S155" i="18"/>
  <c r="D155" i="18"/>
  <c r="F155" i="18"/>
  <c r="S156" i="18"/>
  <c r="D156" i="18"/>
  <c r="F156" i="18"/>
  <c r="S157" i="18"/>
  <c r="D157" i="18"/>
  <c r="F157" i="18"/>
  <c r="S158" i="18"/>
  <c r="D158" i="18"/>
  <c r="F158" i="18"/>
  <c r="S159" i="18"/>
  <c r="D159" i="18"/>
  <c r="F159" i="18"/>
  <c r="S160" i="18"/>
  <c r="D160" i="18"/>
  <c r="F160" i="18"/>
  <c r="S161" i="18"/>
  <c r="D161" i="18"/>
  <c r="F161" i="18"/>
  <c r="S162" i="18"/>
  <c r="D162" i="18"/>
  <c r="F162" i="18"/>
  <c r="S163" i="18"/>
  <c r="D163" i="18"/>
  <c r="F163" i="18"/>
  <c r="S164" i="18"/>
  <c r="D164" i="18"/>
  <c r="F164" i="18"/>
  <c r="S165" i="18"/>
  <c r="D165" i="18"/>
  <c r="F165" i="18"/>
  <c r="S166" i="18"/>
  <c r="D166" i="18"/>
  <c r="F166" i="18"/>
  <c r="S167" i="18"/>
  <c r="D167" i="18"/>
  <c r="F167" i="18"/>
  <c r="S168" i="18"/>
  <c r="D168" i="18"/>
  <c r="F168" i="18"/>
  <c r="S169" i="18"/>
  <c r="D169" i="18"/>
  <c r="F169" i="18"/>
  <c r="S170" i="18"/>
  <c r="D170" i="18"/>
  <c r="F170" i="18"/>
  <c r="S171" i="18"/>
  <c r="D171" i="18"/>
  <c r="F171" i="18"/>
  <c r="S172" i="18"/>
  <c r="D172" i="18"/>
  <c r="F172" i="18"/>
  <c r="S173" i="18"/>
  <c r="D173" i="18"/>
  <c r="F173" i="18"/>
  <c r="S174" i="18"/>
  <c r="D174" i="18"/>
  <c r="F174" i="18"/>
  <c r="S175" i="18"/>
  <c r="D175" i="18"/>
  <c r="F175" i="18"/>
  <c r="S176" i="18"/>
  <c r="D176" i="18"/>
  <c r="F176" i="18"/>
  <c r="S177" i="18"/>
  <c r="D177" i="18"/>
  <c r="F177" i="18"/>
  <c r="S178" i="18"/>
  <c r="D178" i="18"/>
  <c r="F178" i="18"/>
  <c r="S179" i="18"/>
  <c r="D179" i="18"/>
  <c r="F179" i="18"/>
  <c r="S180" i="18"/>
  <c r="D180" i="18"/>
  <c r="F180" i="18"/>
  <c r="S181" i="18"/>
  <c r="D181" i="18"/>
  <c r="F181" i="18"/>
  <c r="S182" i="18"/>
  <c r="D182" i="18"/>
  <c r="F182" i="18"/>
  <c r="S183" i="18"/>
  <c r="D183" i="18"/>
  <c r="F183" i="18"/>
  <c r="S184" i="18"/>
  <c r="D184" i="18"/>
  <c r="F184" i="18"/>
  <c r="S185" i="18"/>
  <c r="D185" i="18"/>
  <c r="F185" i="18"/>
  <c r="S186" i="18"/>
  <c r="D186" i="18"/>
  <c r="F186" i="18"/>
  <c r="S187" i="18"/>
  <c r="D187" i="18"/>
  <c r="F187" i="18"/>
  <c r="S188" i="18"/>
  <c r="D188" i="18"/>
  <c r="F188" i="18"/>
  <c r="S189" i="18"/>
  <c r="D189" i="18"/>
  <c r="F189" i="18"/>
  <c r="S190" i="18"/>
  <c r="D190" i="18"/>
  <c r="F190" i="18"/>
  <c r="S191" i="18"/>
  <c r="D191" i="18"/>
  <c r="F191" i="18"/>
  <c r="S192" i="18"/>
  <c r="D192" i="18"/>
  <c r="F192" i="18"/>
  <c r="S193" i="18"/>
  <c r="D193" i="18"/>
  <c r="F193" i="18"/>
  <c r="S194" i="18"/>
  <c r="D194" i="18"/>
  <c r="F194" i="18"/>
  <c r="S195" i="18"/>
  <c r="D195" i="18"/>
  <c r="F195" i="18"/>
  <c r="S196" i="18"/>
  <c r="D196" i="18"/>
  <c r="F196" i="18"/>
  <c r="S197" i="18"/>
  <c r="D197" i="18"/>
  <c r="F197" i="18"/>
  <c r="S198" i="18"/>
  <c r="D198" i="18"/>
  <c r="F198" i="18"/>
  <c r="S199" i="18"/>
  <c r="D199" i="18"/>
  <c r="F199" i="18"/>
  <c r="S200" i="18"/>
  <c r="D200" i="18"/>
  <c r="F200" i="18"/>
  <c r="S201" i="18"/>
  <c r="D201" i="18"/>
  <c r="F201" i="18"/>
  <c r="S202" i="18"/>
  <c r="D202" i="18"/>
  <c r="F202" i="18"/>
  <c r="S203" i="18"/>
  <c r="D203" i="18"/>
  <c r="F203" i="18"/>
  <c r="S204" i="18"/>
  <c r="D204" i="18"/>
  <c r="F204" i="18"/>
  <c r="S205" i="18"/>
  <c r="D205" i="18"/>
  <c r="F205" i="18"/>
  <c r="S206" i="18"/>
  <c r="D206" i="18"/>
  <c r="F206" i="18"/>
  <c r="S207" i="18"/>
  <c r="D207" i="18"/>
  <c r="F207" i="18"/>
  <c r="S208" i="18"/>
  <c r="D208" i="18"/>
  <c r="F208" i="18"/>
  <c r="S209" i="18"/>
  <c r="D209" i="18"/>
  <c r="F209" i="18"/>
  <c r="S210" i="18"/>
  <c r="D210" i="18"/>
  <c r="F210" i="18"/>
  <c r="S211" i="18"/>
  <c r="D211" i="18"/>
  <c r="F211" i="18"/>
  <c r="S212" i="18"/>
  <c r="D212" i="18"/>
  <c r="F212" i="18"/>
  <c r="S213" i="18"/>
  <c r="D213" i="18"/>
  <c r="F213" i="18"/>
  <c r="S214" i="18"/>
  <c r="D214" i="18"/>
  <c r="F214" i="18"/>
  <c r="S215" i="18"/>
  <c r="D215" i="18"/>
  <c r="F215" i="18"/>
  <c r="S216" i="18"/>
  <c r="D216" i="18"/>
  <c r="F216" i="18"/>
  <c r="S217" i="18"/>
  <c r="D217" i="18"/>
  <c r="F217" i="18"/>
  <c r="S218" i="18"/>
  <c r="D218" i="18"/>
  <c r="F218" i="18"/>
  <c r="S219" i="18"/>
  <c r="D219" i="18"/>
  <c r="F219" i="18"/>
  <c r="S220" i="18"/>
  <c r="D220" i="18"/>
  <c r="F220" i="18"/>
  <c r="S221" i="18"/>
  <c r="D221" i="18"/>
  <c r="F221" i="18"/>
  <c r="S222" i="18"/>
  <c r="D222" i="18"/>
  <c r="F222" i="18"/>
  <c r="S223" i="18"/>
  <c r="D223" i="18"/>
  <c r="F223" i="18"/>
  <c r="S224" i="18"/>
  <c r="D224" i="18"/>
  <c r="F224" i="18"/>
  <c r="S225" i="18"/>
  <c r="D225" i="18"/>
  <c r="F225" i="18"/>
  <c r="S226" i="18"/>
  <c r="D226" i="18"/>
  <c r="F226" i="18"/>
  <c r="S227" i="18"/>
  <c r="D227" i="18"/>
  <c r="F227" i="18"/>
  <c r="S228" i="18"/>
  <c r="D228" i="18"/>
  <c r="F228" i="18"/>
  <c r="S229" i="18"/>
  <c r="D229" i="18"/>
  <c r="F229" i="18"/>
  <c r="S230" i="18"/>
  <c r="D230" i="18"/>
  <c r="F230" i="18"/>
  <c r="S231" i="18"/>
  <c r="D231" i="18"/>
  <c r="F231" i="18"/>
  <c r="S232" i="18"/>
  <c r="D232" i="18"/>
  <c r="F232" i="18"/>
  <c r="S233" i="18"/>
  <c r="D233" i="18"/>
  <c r="F233" i="18"/>
  <c r="S234" i="18"/>
  <c r="D234" i="18"/>
  <c r="F234" i="18"/>
  <c r="S235" i="18"/>
  <c r="D235" i="18"/>
  <c r="F235" i="18"/>
  <c r="S236" i="18"/>
  <c r="D236" i="18"/>
  <c r="F236" i="18"/>
  <c r="S237" i="18"/>
  <c r="D237" i="18"/>
  <c r="F237" i="18"/>
  <c r="S238" i="18"/>
  <c r="D238" i="18"/>
  <c r="F238" i="18"/>
  <c r="S239" i="18"/>
  <c r="D239" i="18"/>
  <c r="F239" i="18"/>
  <c r="S240" i="18"/>
  <c r="D240" i="18"/>
  <c r="F240" i="18"/>
  <c r="S241" i="18"/>
  <c r="D241" i="18"/>
  <c r="F241" i="18"/>
  <c r="S242" i="18"/>
  <c r="D242" i="18"/>
  <c r="F242" i="18"/>
  <c r="S243" i="18"/>
  <c r="D243" i="18"/>
  <c r="F243" i="18"/>
  <c r="S244" i="18"/>
  <c r="D244" i="18"/>
  <c r="F244" i="18"/>
  <c r="S245" i="18"/>
  <c r="D245" i="18"/>
  <c r="F245" i="18"/>
  <c r="S246" i="18"/>
  <c r="D246" i="18"/>
  <c r="F246" i="18"/>
  <c r="S247" i="18"/>
  <c r="D247" i="18"/>
  <c r="F247" i="18"/>
  <c r="S248" i="18"/>
  <c r="D248" i="18"/>
  <c r="F248" i="18"/>
  <c r="S249" i="18"/>
  <c r="D249" i="18"/>
  <c r="F249" i="18"/>
  <c r="S250" i="18"/>
  <c r="D250" i="18"/>
  <c r="F250" i="18"/>
  <c r="S251" i="18"/>
  <c r="D251" i="18"/>
  <c r="F251" i="18"/>
  <c r="S252" i="18"/>
  <c r="D252" i="18"/>
  <c r="F252" i="18"/>
  <c r="S253" i="18"/>
  <c r="D253" i="18"/>
  <c r="F253" i="18"/>
  <c r="S254" i="18"/>
  <c r="D254" i="18"/>
  <c r="F254" i="18"/>
  <c r="S255" i="18"/>
  <c r="D255" i="18"/>
  <c r="F255" i="18"/>
  <c r="S256" i="18"/>
  <c r="D256" i="18"/>
  <c r="F256" i="18"/>
  <c r="S257" i="18"/>
  <c r="D257" i="18"/>
  <c r="F257" i="18"/>
  <c r="S258" i="18"/>
  <c r="D258" i="18"/>
  <c r="F258" i="18"/>
  <c r="S259" i="18"/>
  <c r="D259" i="18"/>
  <c r="F259" i="18"/>
  <c r="S260" i="18"/>
  <c r="D260" i="18"/>
  <c r="F260" i="18"/>
  <c r="S261" i="18"/>
  <c r="D261" i="18"/>
  <c r="F261" i="18"/>
  <c r="S262" i="18"/>
  <c r="D262" i="18"/>
  <c r="F262" i="18"/>
  <c r="S263" i="18"/>
  <c r="D263" i="18"/>
  <c r="F263" i="18"/>
  <c r="S264" i="18"/>
  <c r="D264" i="18"/>
  <c r="F264" i="18"/>
  <c r="S265" i="18"/>
  <c r="D265" i="18"/>
  <c r="F265" i="18"/>
  <c r="S266" i="18"/>
  <c r="D266" i="18"/>
  <c r="F266" i="18"/>
  <c r="S267" i="18"/>
  <c r="D267" i="18"/>
  <c r="F267" i="18"/>
  <c r="S268" i="18"/>
  <c r="D268" i="18"/>
  <c r="F268" i="18"/>
  <c r="S269" i="18"/>
  <c r="D269" i="18"/>
  <c r="F269" i="18"/>
  <c r="S270" i="18"/>
  <c r="D270" i="18"/>
  <c r="F270" i="18"/>
  <c r="S271" i="18"/>
  <c r="D271" i="18"/>
  <c r="F271" i="18"/>
  <c r="S272" i="18"/>
  <c r="D272" i="18"/>
  <c r="F272" i="18"/>
  <c r="S273" i="18"/>
  <c r="D273" i="18"/>
  <c r="F273" i="18"/>
  <c r="S274" i="18"/>
  <c r="D274" i="18"/>
  <c r="F274" i="18"/>
  <c r="S275" i="18"/>
  <c r="D275" i="18"/>
  <c r="F275" i="18"/>
  <c r="S276" i="18"/>
  <c r="D276" i="18"/>
  <c r="F276" i="18"/>
  <c r="S277" i="18"/>
  <c r="D277" i="18"/>
  <c r="F277" i="18"/>
  <c r="S278" i="18"/>
  <c r="D278" i="18"/>
  <c r="F278" i="18"/>
  <c r="S279" i="18"/>
  <c r="D279" i="18"/>
  <c r="F279" i="18"/>
  <c r="S280" i="18"/>
  <c r="D280" i="18"/>
  <c r="F280" i="18"/>
  <c r="S281" i="18"/>
  <c r="D281" i="18"/>
  <c r="F281" i="18"/>
  <c r="S282" i="18"/>
  <c r="D282" i="18"/>
  <c r="F282" i="18"/>
  <c r="S283" i="18"/>
  <c r="D283" i="18"/>
  <c r="F283" i="18"/>
  <c r="S284" i="18"/>
  <c r="D284" i="18"/>
  <c r="F284" i="18"/>
  <c r="S285" i="18"/>
  <c r="D285" i="18"/>
  <c r="F285" i="18"/>
  <c r="S286" i="18"/>
  <c r="D286" i="18"/>
  <c r="F286" i="18"/>
  <c r="S287" i="18"/>
  <c r="D287" i="18"/>
  <c r="F287" i="18"/>
  <c r="S288" i="18"/>
  <c r="D288" i="18"/>
  <c r="F288" i="18"/>
  <c r="S289" i="18"/>
  <c r="D289" i="18"/>
  <c r="F289" i="18"/>
  <c r="S290" i="18"/>
  <c r="D290" i="18"/>
  <c r="F290" i="18"/>
  <c r="S291" i="18"/>
  <c r="D291" i="18"/>
  <c r="F291" i="18"/>
  <c r="S292" i="18"/>
  <c r="D292" i="18"/>
  <c r="F292" i="18"/>
  <c r="S293" i="18"/>
  <c r="D293" i="18"/>
  <c r="F293" i="18"/>
  <c r="S294" i="18"/>
  <c r="D294" i="18"/>
  <c r="F294" i="18"/>
  <c r="S295" i="18"/>
  <c r="D295" i="18"/>
  <c r="F295" i="18"/>
  <c r="S296" i="18"/>
  <c r="D296" i="18"/>
  <c r="F296" i="18"/>
  <c r="S297" i="18"/>
  <c r="D297" i="18"/>
  <c r="F297" i="18"/>
  <c r="S298" i="18"/>
  <c r="D298" i="18"/>
  <c r="F298" i="18"/>
  <c r="S299" i="18"/>
  <c r="D299" i="18"/>
  <c r="F299" i="18"/>
  <c r="S300" i="18"/>
  <c r="D300" i="18"/>
  <c r="F300" i="18"/>
  <c r="S301" i="18"/>
  <c r="D301" i="18"/>
  <c r="F301" i="18"/>
  <c r="S302" i="18"/>
  <c r="D302" i="18"/>
  <c r="F302" i="18"/>
  <c r="S303" i="18"/>
  <c r="D303" i="18"/>
  <c r="F303" i="18"/>
  <c r="S304" i="18"/>
  <c r="D304" i="18"/>
  <c r="F304" i="18"/>
  <c r="S305" i="18"/>
  <c r="D305" i="18"/>
  <c r="F305" i="18"/>
  <c r="S306" i="18"/>
  <c r="D306" i="18"/>
  <c r="F306" i="18"/>
  <c r="S307" i="18"/>
  <c r="D307" i="18"/>
  <c r="F307" i="18"/>
  <c r="S308" i="18"/>
  <c r="D308" i="18"/>
  <c r="F308" i="18"/>
  <c r="S309" i="18"/>
  <c r="D309" i="18"/>
  <c r="F309" i="18"/>
  <c r="S310" i="18"/>
  <c r="D310" i="18"/>
  <c r="F310" i="18"/>
  <c r="S311" i="18"/>
  <c r="D311" i="18"/>
  <c r="F311" i="18"/>
  <c r="S312" i="18"/>
  <c r="D312" i="18"/>
  <c r="F312" i="18"/>
  <c r="S313" i="18"/>
  <c r="D313" i="18"/>
  <c r="F313" i="18"/>
  <c r="S314" i="18"/>
  <c r="D314" i="18"/>
  <c r="F314" i="18"/>
  <c r="S315" i="18"/>
  <c r="D315" i="18"/>
  <c r="F315" i="18"/>
  <c r="S316" i="18"/>
  <c r="D316" i="18"/>
  <c r="F316" i="18"/>
  <c r="S317" i="18"/>
  <c r="D317" i="18"/>
  <c r="F317" i="18"/>
  <c r="S318" i="18"/>
  <c r="D318" i="18"/>
  <c r="F318" i="18"/>
  <c r="S319" i="18"/>
  <c r="D319" i="18"/>
  <c r="F319" i="18"/>
  <c r="S320" i="18"/>
  <c r="D320" i="18"/>
  <c r="F320" i="18"/>
  <c r="S321" i="18"/>
  <c r="D321" i="18"/>
  <c r="F321" i="18"/>
  <c r="S322" i="18"/>
  <c r="D322" i="18"/>
  <c r="F322" i="18"/>
  <c r="S323" i="18"/>
  <c r="D323" i="18"/>
  <c r="F323" i="18"/>
  <c r="S324" i="18"/>
  <c r="D324" i="18"/>
  <c r="F324" i="18"/>
  <c r="S325" i="18"/>
  <c r="D325" i="18"/>
  <c r="F325" i="18"/>
  <c r="S326" i="18"/>
  <c r="D326" i="18"/>
  <c r="F326" i="18"/>
  <c r="S327" i="18"/>
  <c r="D327" i="18"/>
  <c r="F327" i="18"/>
  <c r="S328" i="18"/>
  <c r="D328" i="18"/>
  <c r="F328" i="18"/>
  <c r="S329" i="18"/>
  <c r="D329" i="18"/>
  <c r="F329" i="18"/>
  <c r="S330" i="18"/>
  <c r="D330" i="18"/>
  <c r="F330" i="18"/>
  <c r="S331" i="18"/>
  <c r="D331" i="18"/>
  <c r="F331" i="18"/>
  <c r="S332" i="18"/>
  <c r="D332" i="18"/>
  <c r="F332" i="18"/>
  <c r="S333" i="18"/>
  <c r="D333" i="18"/>
  <c r="F333" i="18"/>
  <c r="S334" i="18"/>
  <c r="D334" i="18"/>
  <c r="F334" i="18"/>
  <c r="S335" i="18"/>
  <c r="D335" i="18"/>
  <c r="F335" i="18"/>
  <c r="S336" i="18"/>
  <c r="D336" i="18"/>
  <c r="F336" i="18"/>
  <c r="S337" i="18"/>
  <c r="D337" i="18"/>
  <c r="F337" i="18"/>
  <c r="S338" i="18"/>
  <c r="D338" i="18"/>
  <c r="F338" i="18"/>
  <c r="S339" i="18"/>
  <c r="D339" i="18"/>
  <c r="F339" i="18"/>
  <c r="S340" i="18"/>
  <c r="D340" i="18"/>
  <c r="F340" i="18"/>
  <c r="S341" i="18"/>
  <c r="D341" i="18"/>
  <c r="F341" i="18"/>
  <c r="S342" i="18"/>
  <c r="D342" i="18"/>
  <c r="F342" i="18"/>
  <c r="S343" i="18"/>
  <c r="D343" i="18"/>
  <c r="F343" i="18"/>
  <c r="S344" i="18"/>
  <c r="D344" i="18"/>
  <c r="F344" i="18"/>
  <c r="S345" i="18"/>
  <c r="D345" i="18"/>
  <c r="F345" i="18"/>
  <c r="S346" i="18"/>
  <c r="D346" i="18"/>
  <c r="F346" i="18"/>
  <c r="S347" i="18"/>
  <c r="D347" i="18"/>
  <c r="F347" i="18"/>
  <c r="S348" i="18"/>
  <c r="D348" i="18"/>
  <c r="F348" i="18"/>
  <c r="S349" i="18"/>
  <c r="D349" i="18"/>
  <c r="F349" i="18"/>
  <c r="S350" i="18"/>
  <c r="D350" i="18"/>
  <c r="F350" i="18"/>
  <c r="S351" i="18"/>
  <c r="D351" i="18"/>
  <c r="F351" i="18"/>
  <c r="AC79" i="27"/>
  <c r="N79" i="27"/>
  <c r="AC80" i="27"/>
  <c r="N80" i="27"/>
  <c r="AC81" i="27"/>
  <c r="N81" i="27"/>
  <c r="AC82" i="27"/>
  <c r="N82" i="27"/>
  <c r="AC83" i="27"/>
  <c r="N83" i="27"/>
  <c r="AC84" i="27"/>
  <c r="N84" i="27"/>
  <c r="AC85" i="27"/>
  <c r="N85" i="27"/>
  <c r="AC352" i="27"/>
  <c r="D352" i="27"/>
  <c r="AC353" i="27"/>
  <c r="D353" i="27"/>
  <c r="AC354" i="27"/>
  <c r="D354" i="27"/>
  <c r="AC355" i="27"/>
  <c r="D355" i="27"/>
  <c r="AC356" i="27"/>
  <c r="D356" i="27"/>
  <c r="AC357" i="27"/>
  <c r="D357" i="27"/>
  <c r="AC358" i="27"/>
  <c r="D358" i="27"/>
  <c r="AC359" i="27"/>
  <c r="D359" i="27"/>
  <c r="AC360" i="27"/>
  <c r="D360" i="27"/>
  <c r="AC361" i="27"/>
  <c r="D361" i="27"/>
  <c r="AC362" i="27"/>
  <c r="D362" i="27"/>
  <c r="AC363" i="27"/>
  <c r="D363" i="27"/>
  <c r="AC364" i="27"/>
  <c r="D364" i="27"/>
  <c r="AC365" i="27"/>
  <c r="D365" i="27"/>
  <c r="AC366" i="27"/>
  <c r="D366" i="27"/>
  <c r="AC367" i="27"/>
  <c r="D367" i="27"/>
  <c r="AC368" i="27"/>
  <c r="D368" i="27"/>
  <c r="AC369" i="27"/>
  <c r="D369" i="27"/>
  <c r="AC370" i="27"/>
  <c r="D370" i="27"/>
  <c r="AC371" i="27"/>
  <c r="D371" i="27"/>
  <c r="AC372" i="27"/>
  <c r="D372" i="27"/>
  <c r="AC373" i="27"/>
  <c r="D373" i="27"/>
  <c r="AC374" i="27"/>
  <c r="D374" i="27"/>
  <c r="AC375" i="27"/>
  <c r="D375" i="27"/>
  <c r="AC376" i="27"/>
  <c r="D376" i="27"/>
  <c r="AC377" i="27"/>
  <c r="D377" i="27"/>
  <c r="AC378" i="27"/>
  <c r="D378" i="27"/>
  <c r="AC379" i="27"/>
  <c r="D379" i="27"/>
  <c r="AC380" i="27"/>
  <c r="D380" i="27"/>
  <c r="AC381" i="27"/>
  <c r="D381" i="27"/>
  <c r="AC382" i="27"/>
  <c r="D382" i="27"/>
  <c r="AC383" i="27"/>
  <c r="D383" i="27"/>
  <c r="AC384" i="27"/>
  <c r="D384" i="27"/>
  <c r="AC385" i="27"/>
  <c r="D385" i="27"/>
  <c r="AC386" i="27"/>
  <c r="D386" i="27"/>
  <c r="AC387" i="27"/>
  <c r="D387" i="27"/>
  <c r="AC388" i="27"/>
  <c r="D388" i="27"/>
  <c r="AC389" i="27"/>
  <c r="D389" i="27"/>
  <c r="AC390" i="27"/>
  <c r="D390" i="27"/>
  <c r="AC391" i="27"/>
  <c r="D391" i="27"/>
  <c r="AC392" i="27"/>
  <c r="D392" i="27"/>
  <c r="AC393" i="27"/>
  <c r="D393" i="27"/>
  <c r="AC394" i="27"/>
  <c r="D394" i="27"/>
  <c r="AC395" i="27"/>
  <c r="D395" i="27"/>
  <c r="AC396" i="27"/>
  <c r="D396" i="27"/>
  <c r="AC397" i="27"/>
  <c r="D397" i="27"/>
  <c r="AC398" i="27"/>
  <c r="D398" i="27"/>
  <c r="AC399" i="27"/>
  <c r="D399" i="27"/>
  <c r="AC400" i="27"/>
  <c r="D400" i="27"/>
  <c r="AC401" i="27"/>
  <c r="D401" i="27"/>
  <c r="AC402" i="27"/>
  <c r="D402" i="27"/>
  <c r="AC403" i="27"/>
  <c r="D403" i="27"/>
  <c r="AC404" i="27"/>
  <c r="D404" i="27"/>
  <c r="AC405" i="27"/>
  <c r="D405" i="27"/>
  <c r="AC406" i="27"/>
  <c r="D406" i="27"/>
  <c r="AC407" i="27"/>
  <c r="D407" i="27"/>
  <c r="AC408" i="27"/>
  <c r="D408" i="27"/>
  <c r="AC409" i="27"/>
  <c r="D409" i="27"/>
  <c r="AC410" i="27"/>
  <c r="D410" i="27"/>
  <c r="AC411" i="27"/>
  <c r="D411" i="27"/>
  <c r="AC412" i="27"/>
  <c r="D412" i="27"/>
  <c r="AC413" i="27"/>
  <c r="D413" i="27"/>
  <c r="AC414" i="27"/>
  <c r="D414" i="27"/>
  <c r="AC415" i="27"/>
  <c r="D415" i="27"/>
  <c r="AC416" i="27"/>
  <c r="D416" i="27"/>
  <c r="AC417" i="27"/>
  <c r="D417" i="27"/>
  <c r="AC418" i="27"/>
  <c r="D418" i="27"/>
  <c r="AC419" i="27"/>
  <c r="D419" i="27"/>
  <c r="AC420" i="27"/>
  <c r="D420" i="27"/>
  <c r="AC421" i="27"/>
  <c r="D421" i="27"/>
  <c r="AC422" i="27"/>
  <c r="D422" i="27"/>
  <c r="AC423" i="27"/>
  <c r="D423" i="27"/>
  <c r="AC424" i="27"/>
  <c r="D424" i="27"/>
  <c r="AC425" i="27"/>
  <c r="D425" i="27"/>
  <c r="AC426" i="27"/>
  <c r="D426" i="27"/>
  <c r="AC427" i="27"/>
  <c r="D427" i="27"/>
  <c r="AC428" i="27"/>
  <c r="D428" i="27"/>
  <c r="AC429" i="27"/>
  <c r="D429" i="27"/>
  <c r="AC430" i="27"/>
  <c r="D430" i="27"/>
  <c r="AC431" i="27"/>
  <c r="D431" i="27"/>
  <c r="AC432" i="27"/>
  <c r="D432" i="27"/>
  <c r="AC433" i="27"/>
  <c r="D433" i="27"/>
  <c r="AC434" i="27"/>
  <c r="D434" i="27"/>
  <c r="AC435" i="27"/>
  <c r="D435" i="27"/>
  <c r="AC436" i="27"/>
  <c r="D436" i="27"/>
  <c r="AC437" i="27"/>
  <c r="D437" i="27"/>
  <c r="AC438" i="27"/>
  <c r="D438" i="27"/>
  <c r="AC439" i="27"/>
  <c r="D439" i="27"/>
  <c r="AC440" i="27"/>
  <c r="D440" i="27"/>
  <c r="AC441" i="27"/>
  <c r="D441" i="27"/>
  <c r="AC442" i="27"/>
  <c r="D442" i="27"/>
  <c r="AC443" i="27"/>
  <c r="D443" i="27"/>
  <c r="AC444" i="27"/>
  <c r="D444" i="27"/>
  <c r="AC445" i="27"/>
  <c r="D445" i="27"/>
  <c r="AC446" i="27"/>
  <c r="D446" i="27"/>
  <c r="AC447" i="27"/>
  <c r="D447" i="27"/>
  <c r="AC448" i="27"/>
  <c r="D448" i="27"/>
  <c r="AC449" i="27"/>
  <c r="D449" i="27"/>
  <c r="AC450" i="27"/>
  <c r="D450" i="27"/>
  <c r="AC451" i="27"/>
  <c r="D451" i="27"/>
  <c r="AC452" i="27"/>
  <c r="D452" i="27"/>
  <c r="D453" i="27"/>
  <c r="U3" i="3"/>
  <c r="N3" i="3"/>
  <c r="P3" i="3"/>
  <c r="U4" i="3"/>
  <c r="N4" i="3"/>
  <c r="P4" i="3"/>
  <c r="U5" i="3"/>
  <c r="N5" i="3"/>
  <c r="P5" i="3"/>
  <c r="U6" i="3"/>
  <c r="N6" i="3"/>
  <c r="P6" i="3"/>
  <c r="U7" i="3"/>
  <c r="N7" i="3"/>
  <c r="P7" i="3"/>
  <c r="U8" i="3"/>
  <c r="N8" i="3"/>
  <c r="P8" i="3"/>
  <c r="U9" i="3"/>
  <c r="N9" i="3"/>
  <c r="P9" i="3"/>
  <c r="U10" i="3"/>
  <c r="N10" i="3"/>
  <c r="P10" i="3"/>
  <c r="U11" i="3"/>
  <c r="N11" i="3"/>
  <c r="P11" i="3"/>
  <c r="U12" i="3"/>
  <c r="N12" i="3"/>
  <c r="P12" i="3"/>
  <c r="U13" i="3"/>
  <c r="N13" i="3"/>
  <c r="P13" i="3"/>
  <c r="U14" i="3"/>
  <c r="N14" i="3"/>
  <c r="P14" i="3"/>
  <c r="U15" i="3"/>
  <c r="N15" i="3"/>
  <c r="P15" i="3"/>
  <c r="U16" i="3"/>
  <c r="N16" i="3"/>
  <c r="P16" i="3"/>
  <c r="U17" i="3"/>
  <c r="N17" i="3"/>
  <c r="P17" i="3"/>
  <c r="U18" i="3"/>
  <c r="N18" i="3"/>
  <c r="P18" i="3"/>
  <c r="U19" i="3"/>
  <c r="N19" i="3"/>
  <c r="P19" i="3"/>
  <c r="U20" i="3"/>
  <c r="N20" i="3"/>
  <c r="P20" i="3"/>
  <c r="U21" i="3"/>
  <c r="N21" i="3"/>
  <c r="P21" i="3"/>
  <c r="U22" i="3"/>
  <c r="N22" i="3"/>
  <c r="P22" i="3"/>
  <c r="U23" i="3"/>
  <c r="N23" i="3"/>
  <c r="P23" i="3"/>
  <c r="U24" i="3"/>
  <c r="N24" i="3"/>
  <c r="P24" i="3"/>
  <c r="U25" i="3"/>
  <c r="N25" i="3"/>
  <c r="P25" i="3"/>
  <c r="U26" i="3"/>
  <c r="N26" i="3"/>
  <c r="P26" i="3"/>
  <c r="U27" i="3"/>
  <c r="N27" i="3"/>
  <c r="P27" i="3"/>
  <c r="U28" i="3"/>
  <c r="N28" i="3"/>
  <c r="P28" i="3"/>
  <c r="U29" i="3"/>
  <c r="N29" i="3"/>
  <c r="P29" i="3"/>
  <c r="U30" i="3"/>
  <c r="N30" i="3"/>
  <c r="P30" i="3"/>
  <c r="U31" i="3"/>
  <c r="N31" i="3"/>
  <c r="P31" i="3"/>
  <c r="U32" i="3"/>
  <c r="N32" i="3"/>
  <c r="P32" i="3"/>
  <c r="U33" i="3"/>
  <c r="N33" i="3"/>
  <c r="P33" i="3"/>
  <c r="U34" i="3"/>
  <c r="N34" i="3"/>
  <c r="P34" i="3"/>
  <c r="U35" i="3"/>
  <c r="N35" i="3"/>
  <c r="P35" i="3"/>
  <c r="U36" i="3"/>
  <c r="N36" i="3"/>
  <c r="P36" i="3"/>
  <c r="U37" i="3"/>
  <c r="N37" i="3"/>
  <c r="P37" i="3"/>
  <c r="U38" i="3"/>
  <c r="N38" i="3"/>
  <c r="P38" i="3"/>
  <c r="U39" i="3"/>
  <c r="N39" i="3"/>
  <c r="P39" i="3"/>
  <c r="U40" i="3"/>
  <c r="N40" i="3"/>
  <c r="P40" i="3"/>
  <c r="U41" i="3"/>
  <c r="N41" i="3"/>
  <c r="P41" i="3"/>
  <c r="U42" i="3"/>
  <c r="N42" i="3"/>
  <c r="P42" i="3"/>
  <c r="U43" i="3"/>
  <c r="N43" i="3"/>
  <c r="P43" i="3"/>
  <c r="U44" i="3"/>
  <c r="N44" i="3"/>
  <c r="P44" i="3"/>
  <c r="U45" i="3"/>
  <c r="N45" i="3"/>
  <c r="P45" i="3"/>
  <c r="U46" i="3"/>
  <c r="N46" i="3"/>
  <c r="P46" i="3"/>
  <c r="U47" i="3"/>
  <c r="N47" i="3"/>
  <c r="P47" i="3"/>
  <c r="U48" i="3"/>
  <c r="N48" i="3"/>
  <c r="P48" i="3"/>
  <c r="U49" i="3"/>
  <c r="N49" i="3"/>
  <c r="P49" i="3"/>
  <c r="U50" i="3"/>
  <c r="N50" i="3"/>
  <c r="P50" i="3"/>
  <c r="U51" i="3"/>
  <c r="N51" i="3"/>
  <c r="P51" i="3"/>
  <c r="U52" i="3"/>
  <c r="N52" i="3"/>
  <c r="P52" i="3"/>
  <c r="U53" i="3"/>
  <c r="N53" i="3"/>
  <c r="P53" i="3"/>
  <c r="U54" i="3"/>
  <c r="N54" i="3"/>
  <c r="P54" i="3"/>
  <c r="U55" i="3"/>
  <c r="N55" i="3"/>
  <c r="P55" i="3"/>
  <c r="U56" i="3"/>
  <c r="N56" i="3"/>
  <c r="P56" i="3"/>
  <c r="U57" i="3"/>
  <c r="N57" i="3"/>
  <c r="P57" i="3"/>
  <c r="U58" i="3"/>
  <c r="N58" i="3"/>
  <c r="P58" i="3"/>
  <c r="U59" i="3"/>
  <c r="N59" i="3"/>
  <c r="P59" i="3"/>
  <c r="U60" i="3"/>
  <c r="N60" i="3"/>
  <c r="P60" i="3"/>
  <c r="U61" i="3"/>
  <c r="N61" i="3"/>
  <c r="P61" i="3"/>
  <c r="U62" i="3"/>
  <c r="N62" i="3"/>
  <c r="P62" i="3"/>
  <c r="U63" i="3"/>
  <c r="N63" i="3"/>
  <c r="P63" i="3"/>
  <c r="U64" i="3"/>
  <c r="N64" i="3"/>
  <c r="P64" i="3"/>
  <c r="U65" i="3"/>
  <c r="N65" i="3"/>
  <c r="P65" i="3"/>
  <c r="U66" i="3"/>
  <c r="N66" i="3"/>
  <c r="P66" i="3"/>
  <c r="U67" i="3"/>
  <c r="N67" i="3"/>
  <c r="P67" i="3"/>
  <c r="U68" i="3"/>
  <c r="N68" i="3"/>
  <c r="P68" i="3"/>
  <c r="U69" i="3"/>
  <c r="N69" i="3"/>
  <c r="P69" i="3"/>
  <c r="U70" i="3"/>
  <c r="N70" i="3"/>
  <c r="P70" i="3"/>
  <c r="U71" i="3"/>
  <c r="N71" i="3"/>
  <c r="P71" i="3"/>
  <c r="U72" i="3"/>
  <c r="N72" i="3"/>
  <c r="P72" i="3"/>
  <c r="U73" i="3"/>
  <c r="N73" i="3"/>
  <c r="P73" i="3"/>
  <c r="U74" i="3"/>
  <c r="N74" i="3"/>
  <c r="P74" i="3"/>
  <c r="U75" i="3"/>
  <c r="N75" i="3"/>
  <c r="P75" i="3"/>
  <c r="U76" i="3"/>
  <c r="N76" i="3"/>
  <c r="P76" i="3"/>
  <c r="U77" i="3"/>
  <c r="N77" i="3"/>
  <c r="P77" i="3"/>
  <c r="U78" i="3"/>
  <c r="N78" i="3"/>
  <c r="P78" i="3"/>
  <c r="U79" i="3"/>
  <c r="N79" i="3"/>
  <c r="P79" i="3"/>
  <c r="U80" i="3"/>
  <c r="N80" i="3"/>
  <c r="P80" i="3"/>
  <c r="U81" i="3"/>
  <c r="N81" i="3"/>
  <c r="P81" i="3"/>
  <c r="U82" i="3"/>
  <c r="N82" i="3"/>
  <c r="P82" i="3"/>
  <c r="U83" i="3"/>
  <c r="N83" i="3"/>
  <c r="P83" i="3"/>
  <c r="U84" i="3"/>
  <c r="N84" i="3"/>
  <c r="P84" i="3"/>
  <c r="U85" i="3"/>
  <c r="N85" i="3"/>
  <c r="P85" i="3"/>
  <c r="U86" i="3"/>
  <c r="N86" i="3"/>
  <c r="P86" i="3"/>
  <c r="U87" i="3"/>
  <c r="N87" i="3"/>
  <c r="P87" i="3"/>
  <c r="U88" i="3"/>
  <c r="N88" i="3"/>
  <c r="P88" i="3"/>
  <c r="U89" i="3"/>
  <c r="N89" i="3"/>
  <c r="P89" i="3"/>
  <c r="U90" i="3"/>
  <c r="N90" i="3"/>
  <c r="P90" i="3"/>
  <c r="U91" i="3"/>
  <c r="N91" i="3"/>
  <c r="P91" i="3"/>
  <c r="U92" i="3"/>
  <c r="N92" i="3"/>
  <c r="P92" i="3"/>
  <c r="U93" i="3"/>
  <c r="N93" i="3"/>
  <c r="P93" i="3"/>
  <c r="U94" i="3"/>
  <c r="N94" i="3"/>
  <c r="P94" i="3"/>
  <c r="U95" i="3"/>
  <c r="N95" i="3"/>
  <c r="P95" i="3"/>
  <c r="U96" i="3"/>
  <c r="N96" i="3"/>
  <c r="P96" i="3"/>
  <c r="U97" i="3"/>
  <c r="N97" i="3"/>
  <c r="P97" i="3"/>
  <c r="U98" i="3"/>
  <c r="N98" i="3"/>
  <c r="P98" i="3"/>
  <c r="U99" i="3"/>
  <c r="N99" i="3"/>
  <c r="P99" i="3"/>
  <c r="U100" i="3"/>
  <c r="N100" i="3"/>
  <c r="P100" i="3"/>
  <c r="U101" i="3"/>
  <c r="N101" i="3"/>
  <c r="P101" i="3"/>
  <c r="U102" i="3"/>
  <c r="N102" i="3"/>
  <c r="P102" i="3"/>
  <c r="U103" i="3"/>
  <c r="N103" i="3"/>
  <c r="P103" i="3"/>
  <c r="U104" i="3"/>
  <c r="N104" i="3"/>
  <c r="P104" i="3"/>
  <c r="U105" i="3"/>
  <c r="N105" i="3"/>
  <c r="P105" i="3"/>
  <c r="U106" i="3"/>
  <c r="N106" i="3"/>
  <c r="P106" i="3"/>
  <c r="U107" i="3"/>
  <c r="N107" i="3"/>
  <c r="P107" i="3"/>
  <c r="U108" i="3"/>
  <c r="N108" i="3"/>
  <c r="P108" i="3"/>
  <c r="U109" i="3"/>
  <c r="N109" i="3"/>
  <c r="P109" i="3"/>
  <c r="U110" i="3"/>
  <c r="N110" i="3"/>
  <c r="P110" i="3"/>
  <c r="U111" i="3"/>
  <c r="N111" i="3"/>
  <c r="P111" i="3"/>
  <c r="U112" i="3"/>
  <c r="N112" i="3"/>
  <c r="P112" i="3"/>
  <c r="U113" i="3"/>
  <c r="N113" i="3"/>
  <c r="P113" i="3"/>
  <c r="U114" i="3"/>
  <c r="N114" i="3"/>
  <c r="P114" i="3"/>
  <c r="U115" i="3"/>
  <c r="N115" i="3"/>
  <c r="P115" i="3"/>
  <c r="U116" i="3"/>
  <c r="N116" i="3"/>
  <c r="P116" i="3"/>
  <c r="U117" i="3"/>
  <c r="N117" i="3"/>
  <c r="P117" i="3"/>
  <c r="U118" i="3"/>
  <c r="N118" i="3"/>
  <c r="P118" i="3"/>
  <c r="U119" i="3"/>
  <c r="N119" i="3"/>
  <c r="P119" i="3"/>
  <c r="U120" i="3"/>
  <c r="N120" i="3"/>
  <c r="P120" i="3"/>
  <c r="U121" i="3"/>
  <c r="N121" i="3"/>
  <c r="P121" i="3"/>
  <c r="U122" i="3"/>
  <c r="N122" i="3"/>
  <c r="P122" i="3"/>
  <c r="U123" i="3"/>
  <c r="N123" i="3"/>
  <c r="P123" i="3"/>
  <c r="U124" i="3"/>
  <c r="N124" i="3"/>
  <c r="P124" i="3"/>
  <c r="U125" i="3"/>
  <c r="N125" i="3"/>
  <c r="P125" i="3"/>
  <c r="U126" i="3"/>
  <c r="N126" i="3"/>
  <c r="P126" i="3"/>
  <c r="U127" i="3"/>
  <c r="N127" i="3"/>
  <c r="P127" i="3"/>
  <c r="U128" i="3"/>
  <c r="N128" i="3"/>
  <c r="P128" i="3"/>
  <c r="U129" i="3"/>
  <c r="N129" i="3"/>
  <c r="P129" i="3"/>
  <c r="U130" i="3"/>
  <c r="N130" i="3"/>
  <c r="P130" i="3"/>
  <c r="U131" i="3"/>
  <c r="N131" i="3"/>
  <c r="P131" i="3"/>
  <c r="U132" i="3"/>
  <c r="N132" i="3"/>
  <c r="P132" i="3"/>
  <c r="U133" i="3"/>
  <c r="N133" i="3"/>
  <c r="P133" i="3"/>
  <c r="U134" i="3"/>
  <c r="N134" i="3"/>
  <c r="P134" i="3"/>
  <c r="U135" i="3"/>
  <c r="N135" i="3"/>
  <c r="P135" i="3"/>
  <c r="U136" i="3"/>
  <c r="N136" i="3"/>
  <c r="P136" i="3"/>
  <c r="U137" i="3"/>
  <c r="N137" i="3"/>
  <c r="P137" i="3"/>
  <c r="U138" i="3"/>
  <c r="N138" i="3"/>
  <c r="P138" i="3"/>
  <c r="U139" i="3"/>
  <c r="N139" i="3"/>
  <c r="P139" i="3"/>
  <c r="U140" i="3"/>
  <c r="N140" i="3"/>
  <c r="P140" i="3"/>
  <c r="U141" i="3"/>
  <c r="N141" i="3"/>
  <c r="P141" i="3"/>
  <c r="U142" i="3"/>
  <c r="N142" i="3"/>
  <c r="P142" i="3"/>
  <c r="U143" i="3"/>
  <c r="N143" i="3"/>
  <c r="P143" i="3"/>
  <c r="U144" i="3"/>
  <c r="N144" i="3"/>
  <c r="P144" i="3"/>
  <c r="U145" i="3"/>
  <c r="N145" i="3"/>
  <c r="P145" i="3"/>
  <c r="U146" i="3"/>
  <c r="N146" i="3"/>
  <c r="P146" i="3"/>
  <c r="U147" i="3"/>
  <c r="N147" i="3"/>
  <c r="P147" i="3"/>
  <c r="U148" i="3"/>
  <c r="N148" i="3"/>
  <c r="P148" i="3"/>
  <c r="U149" i="3"/>
  <c r="N149" i="3"/>
  <c r="P149" i="3"/>
  <c r="U150" i="3"/>
  <c r="N150" i="3"/>
  <c r="P150" i="3"/>
  <c r="U151" i="3"/>
  <c r="N151" i="3"/>
  <c r="P151" i="3"/>
  <c r="U152" i="3"/>
  <c r="N152" i="3"/>
  <c r="P152" i="3"/>
  <c r="U153" i="3"/>
  <c r="N153" i="3"/>
  <c r="P153" i="3"/>
  <c r="U154" i="3"/>
  <c r="N154" i="3"/>
  <c r="P154" i="3"/>
  <c r="U155" i="3"/>
  <c r="N155" i="3"/>
  <c r="P155" i="3"/>
  <c r="U156" i="3"/>
  <c r="N156" i="3"/>
  <c r="P156" i="3"/>
  <c r="U157" i="3"/>
  <c r="N157" i="3"/>
  <c r="P157" i="3"/>
  <c r="U158" i="3"/>
  <c r="N158" i="3"/>
  <c r="P158" i="3"/>
  <c r="U159" i="3"/>
  <c r="N159" i="3"/>
  <c r="P159" i="3"/>
  <c r="U160" i="3"/>
  <c r="N160" i="3"/>
  <c r="P160" i="3"/>
  <c r="U161" i="3"/>
  <c r="N161" i="3"/>
  <c r="P161" i="3"/>
  <c r="U162" i="3"/>
  <c r="N162" i="3"/>
  <c r="P162" i="3"/>
  <c r="U163" i="3"/>
  <c r="N163" i="3"/>
  <c r="P163" i="3"/>
  <c r="U164" i="3"/>
  <c r="N164" i="3"/>
  <c r="P164" i="3"/>
  <c r="U165" i="3"/>
  <c r="N165" i="3"/>
  <c r="P165" i="3"/>
  <c r="U166" i="3"/>
  <c r="N166" i="3"/>
  <c r="P166" i="3"/>
  <c r="U167" i="3"/>
  <c r="N167" i="3"/>
  <c r="P167" i="3"/>
  <c r="U168" i="3"/>
  <c r="N168" i="3"/>
  <c r="P168" i="3"/>
  <c r="U169" i="3"/>
  <c r="N169" i="3"/>
  <c r="P169" i="3"/>
  <c r="U170" i="3"/>
  <c r="N170" i="3"/>
  <c r="P170" i="3"/>
  <c r="U171" i="3"/>
  <c r="N171" i="3"/>
  <c r="P171" i="3"/>
  <c r="U172" i="3"/>
  <c r="N172" i="3"/>
  <c r="P172" i="3"/>
  <c r="U173" i="3"/>
  <c r="N173" i="3"/>
  <c r="P173" i="3"/>
  <c r="U174" i="3"/>
  <c r="N174" i="3"/>
  <c r="P174" i="3"/>
  <c r="U175" i="3"/>
  <c r="N175" i="3"/>
  <c r="P175" i="3"/>
  <c r="U176" i="3"/>
  <c r="N176" i="3"/>
  <c r="P176" i="3"/>
  <c r="U177" i="3"/>
  <c r="N177" i="3"/>
  <c r="P177" i="3"/>
  <c r="U178" i="3"/>
  <c r="N178" i="3"/>
  <c r="P178" i="3"/>
  <c r="U179" i="3"/>
  <c r="N179" i="3"/>
  <c r="P179" i="3"/>
  <c r="U180" i="3"/>
  <c r="N180" i="3"/>
  <c r="P180" i="3"/>
  <c r="U181" i="3"/>
  <c r="N181" i="3"/>
  <c r="P181" i="3"/>
  <c r="U182" i="3"/>
  <c r="N182" i="3"/>
  <c r="P182" i="3"/>
  <c r="U183" i="3"/>
  <c r="N183" i="3"/>
  <c r="P183" i="3"/>
  <c r="U184" i="3"/>
  <c r="N184" i="3"/>
  <c r="P184" i="3"/>
  <c r="U185" i="3"/>
  <c r="N185" i="3"/>
  <c r="P185" i="3"/>
  <c r="U186" i="3"/>
  <c r="N186" i="3"/>
  <c r="P186" i="3"/>
  <c r="U187" i="3"/>
  <c r="N187" i="3"/>
  <c r="P187" i="3"/>
  <c r="U188" i="3"/>
  <c r="N188" i="3"/>
  <c r="P188" i="3"/>
  <c r="U189" i="3"/>
  <c r="N189" i="3"/>
  <c r="P189" i="3"/>
  <c r="U190" i="3"/>
  <c r="N190" i="3"/>
  <c r="P190" i="3"/>
  <c r="U191" i="3"/>
  <c r="N191" i="3"/>
  <c r="P191" i="3"/>
  <c r="U192" i="3"/>
  <c r="N192" i="3"/>
  <c r="P192" i="3"/>
  <c r="U193" i="3"/>
  <c r="N193" i="3"/>
  <c r="P193" i="3"/>
  <c r="U194" i="3"/>
  <c r="N194" i="3"/>
  <c r="P194" i="3"/>
  <c r="U195" i="3"/>
  <c r="N195" i="3"/>
  <c r="P195" i="3"/>
  <c r="U196" i="3"/>
  <c r="N196" i="3"/>
  <c r="P196" i="3"/>
  <c r="U197" i="3"/>
  <c r="N197" i="3"/>
  <c r="P197" i="3"/>
  <c r="U198" i="3"/>
  <c r="N198" i="3"/>
  <c r="P198" i="3"/>
  <c r="U199" i="3"/>
  <c r="N199" i="3"/>
  <c r="P199" i="3"/>
  <c r="U200" i="3"/>
  <c r="N200" i="3"/>
  <c r="P200" i="3"/>
  <c r="U201" i="3"/>
  <c r="N201" i="3"/>
  <c r="P201" i="3"/>
  <c r="U202" i="3"/>
  <c r="N202" i="3"/>
  <c r="P202" i="3"/>
  <c r="U203" i="3"/>
  <c r="N203" i="3"/>
  <c r="P203" i="3"/>
  <c r="U204" i="3"/>
  <c r="N204" i="3"/>
  <c r="P204" i="3"/>
  <c r="U205" i="3"/>
  <c r="N205" i="3"/>
  <c r="P205" i="3"/>
  <c r="U206" i="3"/>
  <c r="N206" i="3"/>
  <c r="P206" i="3"/>
  <c r="U207" i="3"/>
  <c r="N207" i="3"/>
  <c r="P207" i="3"/>
  <c r="U208" i="3"/>
  <c r="N208" i="3"/>
  <c r="P208" i="3"/>
  <c r="U209" i="3"/>
  <c r="N209" i="3"/>
  <c r="P209" i="3"/>
  <c r="U210" i="3"/>
  <c r="N210" i="3"/>
  <c r="P210" i="3"/>
  <c r="U211" i="3"/>
  <c r="N211" i="3"/>
  <c r="P211" i="3"/>
  <c r="U212" i="3"/>
  <c r="N212" i="3"/>
  <c r="P212" i="3"/>
  <c r="U213" i="3"/>
  <c r="N213" i="3"/>
  <c r="P213" i="3"/>
  <c r="U214" i="3"/>
  <c r="N214" i="3"/>
  <c r="P214" i="3"/>
  <c r="U215" i="3"/>
  <c r="N215" i="3"/>
  <c r="P215" i="3"/>
  <c r="U216" i="3"/>
  <c r="N216" i="3"/>
  <c r="P216" i="3"/>
  <c r="U217" i="3"/>
  <c r="N217" i="3"/>
  <c r="P217" i="3"/>
  <c r="U218" i="3"/>
  <c r="N218" i="3"/>
  <c r="P218" i="3"/>
  <c r="U219" i="3"/>
  <c r="N219" i="3"/>
  <c r="P219" i="3"/>
  <c r="U220" i="3"/>
  <c r="N220" i="3"/>
  <c r="P220" i="3"/>
  <c r="U221" i="3"/>
  <c r="N221" i="3"/>
  <c r="P221" i="3"/>
  <c r="U222" i="3"/>
  <c r="N222" i="3"/>
  <c r="P222" i="3"/>
  <c r="U223" i="3"/>
  <c r="N223" i="3"/>
  <c r="P223" i="3"/>
  <c r="U224" i="3"/>
  <c r="N224" i="3"/>
  <c r="P224" i="3"/>
  <c r="U225" i="3"/>
  <c r="N225" i="3"/>
  <c r="P225" i="3"/>
  <c r="U226" i="3"/>
  <c r="N226" i="3"/>
  <c r="P226" i="3"/>
  <c r="U227" i="3"/>
  <c r="N227" i="3"/>
  <c r="P227" i="3"/>
  <c r="U228" i="3"/>
  <c r="N228" i="3"/>
  <c r="P228" i="3"/>
  <c r="U229" i="3"/>
  <c r="N229" i="3"/>
  <c r="P229" i="3"/>
  <c r="U230" i="3"/>
  <c r="N230" i="3"/>
  <c r="P230" i="3"/>
  <c r="U231" i="3"/>
  <c r="N231" i="3"/>
  <c r="P231" i="3"/>
  <c r="U232" i="3"/>
  <c r="N232" i="3"/>
  <c r="P232" i="3"/>
  <c r="U233" i="3"/>
  <c r="N233" i="3"/>
  <c r="P233" i="3"/>
  <c r="U234" i="3"/>
  <c r="N234" i="3"/>
  <c r="P234" i="3"/>
  <c r="U235" i="3"/>
  <c r="N235" i="3"/>
  <c r="P235" i="3"/>
  <c r="U236" i="3"/>
  <c r="N236" i="3"/>
  <c r="P236" i="3"/>
  <c r="U237" i="3"/>
  <c r="N237" i="3"/>
  <c r="P237" i="3"/>
  <c r="U238" i="3"/>
  <c r="N238" i="3"/>
  <c r="P238" i="3"/>
  <c r="U239" i="3"/>
  <c r="N239" i="3"/>
  <c r="P239" i="3"/>
  <c r="U240" i="3"/>
  <c r="N240" i="3"/>
  <c r="P240" i="3"/>
  <c r="U241" i="3"/>
  <c r="N241" i="3"/>
  <c r="P241" i="3"/>
  <c r="U242" i="3"/>
  <c r="N242" i="3"/>
  <c r="P242" i="3"/>
  <c r="U243" i="3"/>
  <c r="N243" i="3"/>
  <c r="P243" i="3"/>
  <c r="U244" i="3"/>
  <c r="N244" i="3"/>
  <c r="P244" i="3"/>
  <c r="U245" i="3"/>
  <c r="N245" i="3"/>
  <c r="P245" i="3"/>
  <c r="U246" i="3"/>
  <c r="N246" i="3"/>
  <c r="P246" i="3"/>
  <c r="U247" i="3"/>
  <c r="N247" i="3"/>
  <c r="P247" i="3"/>
  <c r="U248" i="3"/>
  <c r="N248" i="3"/>
  <c r="P248" i="3"/>
  <c r="U249" i="3"/>
  <c r="N249" i="3"/>
  <c r="P249" i="3"/>
  <c r="U250" i="3"/>
  <c r="N250" i="3"/>
  <c r="P250" i="3"/>
  <c r="U251" i="3"/>
  <c r="N251" i="3"/>
  <c r="P251" i="3"/>
  <c r="U252" i="3"/>
  <c r="N252" i="3"/>
  <c r="P252" i="3"/>
  <c r="U253" i="3"/>
  <c r="N253" i="3"/>
  <c r="P253" i="3"/>
  <c r="U254" i="3"/>
  <c r="N254" i="3"/>
  <c r="P254" i="3"/>
  <c r="U255" i="3"/>
  <c r="N255" i="3"/>
  <c r="P255" i="3"/>
  <c r="U256" i="3"/>
  <c r="N256" i="3"/>
  <c r="P256" i="3"/>
  <c r="U257" i="3"/>
  <c r="N257" i="3"/>
  <c r="P257" i="3"/>
  <c r="U258" i="3"/>
  <c r="N258" i="3"/>
  <c r="P258" i="3"/>
  <c r="U259" i="3"/>
  <c r="N259" i="3"/>
  <c r="P259" i="3"/>
  <c r="U260" i="3"/>
  <c r="N260" i="3"/>
  <c r="P260" i="3"/>
  <c r="U261" i="3"/>
  <c r="N261" i="3"/>
  <c r="P261" i="3"/>
  <c r="U262" i="3"/>
  <c r="N262" i="3"/>
  <c r="P262" i="3"/>
  <c r="U263" i="3"/>
  <c r="N263" i="3"/>
  <c r="P263" i="3"/>
  <c r="U264" i="3"/>
  <c r="N264" i="3"/>
  <c r="P264" i="3"/>
  <c r="U265" i="3"/>
  <c r="N265" i="3"/>
  <c r="P265" i="3"/>
  <c r="U266" i="3"/>
  <c r="N266" i="3"/>
  <c r="P266" i="3"/>
  <c r="U267" i="3"/>
  <c r="N267" i="3"/>
  <c r="P267" i="3"/>
  <c r="U268" i="3"/>
  <c r="N268" i="3"/>
  <c r="P268" i="3"/>
  <c r="U269" i="3"/>
  <c r="N269" i="3"/>
  <c r="P269" i="3"/>
  <c r="U270" i="3"/>
  <c r="N270" i="3"/>
  <c r="P270" i="3"/>
  <c r="U271" i="3"/>
  <c r="N271" i="3"/>
  <c r="P271" i="3"/>
  <c r="U272" i="3"/>
  <c r="N272" i="3"/>
  <c r="P272" i="3"/>
  <c r="U273" i="3"/>
  <c r="N273" i="3"/>
  <c r="P273" i="3"/>
  <c r="U274" i="3"/>
  <c r="N274" i="3"/>
  <c r="P274" i="3"/>
  <c r="U275" i="3"/>
  <c r="N275" i="3"/>
  <c r="P275" i="3"/>
  <c r="U276" i="3"/>
  <c r="N276" i="3"/>
  <c r="P276" i="3"/>
  <c r="U277" i="3"/>
  <c r="N277" i="3"/>
  <c r="P277" i="3"/>
  <c r="U278" i="3"/>
  <c r="N278" i="3"/>
  <c r="P278" i="3"/>
  <c r="U279" i="3"/>
  <c r="N279" i="3"/>
  <c r="P279" i="3"/>
  <c r="U280" i="3"/>
  <c r="N280" i="3"/>
  <c r="P280" i="3"/>
  <c r="U281" i="3"/>
  <c r="N281" i="3"/>
  <c r="P281" i="3"/>
  <c r="U282" i="3"/>
  <c r="N282" i="3"/>
  <c r="P282" i="3"/>
  <c r="U283" i="3"/>
  <c r="N283" i="3"/>
  <c r="P283" i="3"/>
  <c r="U284" i="3"/>
  <c r="N284" i="3"/>
  <c r="P284" i="3"/>
  <c r="U285" i="3"/>
  <c r="N285" i="3"/>
  <c r="P285" i="3"/>
  <c r="U286" i="3"/>
  <c r="N286" i="3"/>
  <c r="P286" i="3"/>
  <c r="U287" i="3"/>
  <c r="N287" i="3"/>
  <c r="P287" i="3"/>
  <c r="U288" i="3"/>
  <c r="N288" i="3"/>
  <c r="P288" i="3"/>
  <c r="U289" i="3"/>
  <c r="N289" i="3"/>
  <c r="P289" i="3"/>
  <c r="U290" i="3"/>
  <c r="N290" i="3"/>
  <c r="P290" i="3"/>
  <c r="U291" i="3"/>
  <c r="N291" i="3"/>
  <c r="P291" i="3"/>
  <c r="U292" i="3"/>
  <c r="N292" i="3"/>
  <c r="P292" i="3"/>
  <c r="U293" i="3"/>
  <c r="N293" i="3"/>
  <c r="P293" i="3"/>
  <c r="U294" i="3"/>
  <c r="N294" i="3"/>
  <c r="P294" i="3"/>
  <c r="U295" i="3"/>
  <c r="N295" i="3"/>
  <c r="P295" i="3"/>
  <c r="U296" i="3"/>
  <c r="N296" i="3"/>
  <c r="P296" i="3"/>
  <c r="U297" i="3"/>
  <c r="N297" i="3"/>
  <c r="P297" i="3"/>
  <c r="U298" i="3"/>
  <c r="N298" i="3"/>
  <c r="P298" i="3"/>
  <c r="U299" i="3"/>
  <c r="N299" i="3"/>
  <c r="P299" i="3"/>
  <c r="U300" i="3"/>
  <c r="N300" i="3"/>
  <c r="P300" i="3"/>
  <c r="U301" i="3"/>
  <c r="N301" i="3"/>
  <c r="P301" i="3"/>
  <c r="U302" i="3"/>
  <c r="N302" i="3"/>
  <c r="P302" i="3"/>
  <c r="U303" i="3"/>
  <c r="N303" i="3"/>
  <c r="P303" i="3"/>
  <c r="U304" i="3"/>
  <c r="N304" i="3"/>
  <c r="P304" i="3"/>
  <c r="U305" i="3"/>
  <c r="N305" i="3"/>
  <c r="P305" i="3"/>
  <c r="U306" i="3"/>
  <c r="N306" i="3"/>
  <c r="P306" i="3"/>
  <c r="U307" i="3"/>
  <c r="N307" i="3"/>
  <c r="P307" i="3"/>
  <c r="U308" i="3"/>
  <c r="N308" i="3"/>
  <c r="P308" i="3"/>
  <c r="U309" i="3"/>
  <c r="N309" i="3"/>
  <c r="P309" i="3"/>
  <c r="U310" i="3"/>
  <c r="N310" i="3"/>
  <c r="P310" i="3"/>
  <c r="U311" i="3"/>
  <c r="N311" i="3"/>
  <c r="P311" i="3"/>
  <c r="U312" i="3"/>
  <c r="N312" i="3"/>
  <c r="P312" i="3"/>
  <c r="U313" i="3"/>
  <c r="N313" i="3"/>
  <c r="P313" i="3"/>
  <c r="U314" i="3"/>
  <c r="N314" i="3"/>
  <c r="P314" i="3"/>
  <c r="U315" i="3"/>
  <c r="N315" i="3"/>
  <c r="P315" i="3"/>
  <c r="U316" i="3"/>
  <c r="N316" i="3"/>
  <c r="P316" i="3"/>
  <c r="U317" i="3"/>
  <c r="N317" i="3"/>
  <c r="P317" i="3"/>
  <c r="U318" i="3"/>
  <c r="N318" i="3"/>
  <c r="P318" i="3"/>
  <c r="U319" i="3"/>
  <c r="N319" i="3"/>
  <c r="P319" i="3"/>
  <c r="U320" i="3"/>
  <c r="N320" i="3"/>
  <c r="P320" i="3"/>
  <c r="U321" i="3"/>
  <c r="N321" i="3"/>
  <c r="P321" i="3"/>
  <c r="U322" i="3"/>
  <c r="N322" i="3"/>
  <c r="P322" i="3"/>
  <c r="U323" i="3"/>
  <c r="N323" i="3"/>
  <c r="P323" i="3"/>
  <c r="U324" i="3"/>
  <c r="N324" i="3"/>
  <c r="P324" i="3"/>
  <c r="U325" i="3"/>
  <c r="N325" i="3"/>
  <c r="P325" i="3"/>
  <c r="U326" i="3"/>
  <c r="N326" i="3"/>
  <c r="P326" i="3"/>
  <c r="U327" i="3"/>
  <c r="N327" i="3"/>
  <c r="P327" i="3"/>
  <c r="U328" i="3"/>
  <c r="N328" i="3"/>
  <c r="P328" i="3"/>
  <c r="U329" i="3"/>
  <c r="N329" i="3"/>
  <c r="P329" i="3"/>
  <c r="U330" i="3"/>
  <c r="N330" i="3"/>
  <c r="P330" i="3"/>
  <c r="U331" i="3"/>
  <c r="N331" i="3"/>
  <c r="P331" i="3"/>
  <c r="U332" i="3"/>
  <c r="N332" i="3"/>
  <c r="P332" i="3"/>
  <c r="U333" i="3"/>
  <c r="N333" i="3"/>
  <c r="P333" i="3"/>
  <c r="U334" i="3"/>
  <c r="N334" i="3"/>
  <c r="P334" i="3"/>
  <c r="U335" i="3"/>
  <c r="N335" i="3"/>
  <c r="P335" i="3"/>
  <c r="U336" i="3"/>
  <c r="N336" i="3"/>
  <c r="P336" i="3"/>
  <c r="U337" i="3"/>
  <c r="N337" i="3"/>
  <c r="P337" i="3"/>
  <c r="U338" i="3"/>
  <c r="N338" i="3"/>
  <c r="P338" i="3"/>
  <c r="U339" i="3"/>
  <c r="N339" i="3"/>
  <c r="P339" i="3"/>
  <c r="U340" i="3"/>
  <c r="N340" i="3"/>
  <c r="P340" i="3"/>
  <c r="U341" i="3"/>
  <c r="N341" i="3"/>
  <c r="P341" i="3"/>
  <c r="U342" i="3"/>
  <c r="N342" i="3"/>
  <c r="P342" i="3"/>
  <c r="U343" i="3"/>
  <c r="N343" i="3"/>
  <c r="P343" i="3"/>
  <c r="U344" i="3"/>
  <c r="N344" i="3"/>
  <c r="P344" i="3"/>
  <c r="U345" i="3"/>
  <c r="N345" i="3"/>
  <c r="P345" i="3"/>
  <c r="U346" i="3"/>
  <c r="N346" i="3"/>
  <c r="P346" i="3"/>
  <c r="U347" i="3"/>
  <c r="N347" i="3"/>
  <c r="P347" i="3"/>
  <c r="U348" i="3"/>
  <c r="N348" i="3"/>
  <c r="P348" i="3"/>
  <c r="U349" i="3"/>
  <c r="N349" i="3"/>
  <c r="P349" i="3"/>
  <c r="U350" i="3"/>
  <c r="N350" i="3"/>
  <c r="P350" i="3"/>
  <c r="U351" i="3"/>
  <c r="N351" i="3"/>
  <c r="P351" i="3"/>
  <c r="U2" i="3"/>
  <c r="N2" i="3"/>
  <c r="P2" i="3"/>
  <c r="I3" i="3"/>
  <c r="K3" i="3"/>
  <c r="I4" i="3"/>
  <c r="K4" i="3"/>
  <c r="I5" i="3"/>
  <c r="K5" i="3"/>
  <c r="I6" i="3"/>
  <c r="K6" i="3"/>
  <c r="I7" i="3"/>
  <c r="K7" i="3"/>
  <c r="I8" i="3"/>
  <c r="K8" i="3"/>
  <c r="I9" i="3"/>
  <c r="K9" i="3"/>
  <c r="I10" i="3"/>
  <c r="K10" i="3"/>
  <c r="I11" i="3"/>
  <c r="K11" i="3"/>
  <c r="I12" i="3"/>
  <c r="K12" i="3"/>
  <c r="I13" i="3"/>
  <c r="K13" i="3"/>
  <c r="I14" i="3"/>
  <c r="K14" i="3"/>
  <c r="I15" i="3"/>
  <c r="K15" i="3"/>
  <c r="I16" i="3"/>
  <c r="K16" i="3"/>
  <c r="I17" i="3"/>
  <c r="K17" i="3"/>
  <c r="I18" i="3"/>
  <c r="K18" i="3"/>
  <c r="I19" i="3"/>
  <c r="K19" i="3"/>
  <c r="I20" i="3"/>
  <c r="K20" i="3"/>
  <c r="I21" i="3"/>
  <c r="K21" i="3"/>
  <c r="I22" i="3"/>
  <c r="K22" i="3"/>
  <c r="I23" i="3"/>
  <c r="K23" i="3"/>
  <c r="I24" i="3"/>
  <c r="K24" i="3"/>
  <c r="I25" i="3"/>
  <c r="K25" i="3"/>
  <c r="I26" i="3"/>
  <c r="K26" i="3"/>
  <c r="I27" i="3"/>
  <c r="K27" i="3"/>
  <c r="I28" i="3"/>
  <c r="K28" i="3"/>
  <c r="I29" i="3"/>
  <c r="K29" i="3"/>
  <c r="I30" i="3"/>
  <c r="K30" i="3"/>
  <c r="I31" i="3"/>
  <c r="K31" i="3"/>
  <c r="I32" i="3"/>
  <c r="K32" i="3"/>
  <c r="I33" i="3"/>
  <c r="K33" i="3"/>
  <c r="I34" i="3"/>
  <c r="K34" i="3"/>
  <c r="I35" i="3"/>
  <c r="K35" i="3"/>
  <c r="I36" i="3"/>
  <c r="K36" i="3"/>
  <c r="I37" i="3"/>
  <c r="K37" i="3"/>
  <c r="I38" i="3"/>
  <c r="K38" i="3"/>
  <c r="I39" i="3"/>
  <c r="K39" i="3"/>
  <c r="I40" i="3"/>
  <c r="K40" i="3"/>
  <c r="I41" i="3"/>
  <c r="K41" i="3"/>
  <c r="I42" i="3"/>
  <c r="K42" i="3"/>
  <c r="I43" i="3"/>
  <c r="K43" i="3"/>
  <c r="I44" i="3"/>
  <c r="K44" i="3"/>
  <c r="I45" i="3"/>
  <c r="K45" i="3"/>
  <c r="I46" i="3"/>
  <c r="K46" i="3"/>
  <c r="I47" i="3"/>
  <c r="K47" i="3"/>
  <c r="I48" i="3"/>
  <c r="K48" i="3"/>
  <c r="I49" i="3"/>
  <c r="K49" i="3"/>
  <c r="I50" i="3"/>
  <c r="K50" i="3"/>
  <c r="I51" i="3"/>
  <c r="K51" i="3"/>
  <c r="I52" i="3"/>
  <c r="K52" i="3"/>
  <c r="I53" i="3"/>
  <c r="K53" i="3"/>
  <c r="I54" i="3"/>
  <c r="K54" i="3"/>
  <c r="I55" i="3"/>
  <c r="K55" i="3"/>
  <c r="I56" i="3"/>
  <c r="K56" i="3"/>
  <c r="I57" i="3"/>
  <c r="K57" i="3"/>
  <c r="I58" i="3"/>
  <c r="K58" i="3"/>
  <c r="I59" i="3"/>
  <c r="K59" i="3"/>
  <c r="I60" i="3"/>
  <c r="K60" i="3"/>
  <c r="I61" i="3"/>
  <c r="K61" i="3"/>
  <c r="I62" i="3"/>
  <c r="K62" i="3"/>
  <c r="I63" i="3"/>
  <c r="K63" i="3"/>
  <c r="I64" i="3"/>
  <c r="K64" i="3"/>
  <c r="I65" i="3"/>
  <c r="K65" i="3"/>
  <c r="I66" i="3"/>
  <c r="K66" i="3"/>
  <c r="I67" i="3"/>
  <c r="K67" i="3"/>
  <c r="I68" i="3"/>
  <c r="K68" i="3"/>
  <c r="I69" i="3"/>
  <c r="K69" i="3"/>
  <c r="I70" i="3"/>
  <c r="K70" i="3"/>
  <c r="I71" i="3"/>
  <c r="K71" i="3"/>
  <c r="I72" i="3"/>
  <c r="K72" i="3"/>
  <c r="I73" i="3"/>
  <c r="K73" i="3"/>
  <c r="I74" i="3"/>
  <c r="K74" i="3"/>
  <c r="I75" i="3"/>
  <c r="K75" i="3"/>
  <c r="I76" i="3"/>
  <c r="K76" i="3"/>
  <c r="I77" i="3"/>
  <c r="K77" i="3"/>
  <c r="I78" i="3"/>
  <c r="K78" i="3"/>
  <c r="I79" i="3"/>
  <c r="K79" i="3"/>
  <c r="I80" i="3"/>
  <c r="K80" i="3"/>
  <c r="I81" i="3"/>
  <c r="K81" i="3"/>
  <c r="I82" i="3"/>
  <c r="K82" i="3"/>
  <c r="I83" i="3"/>
  <c r="K83" i="3"/>
  <c r="I84" i="3"/>
  <c r="K84" i="3"/>
  <c r="I85" i="3"/>
  <c r="K85" i="3"/>
  <c r="I86" i="3"/>
  <c r="K86" i="3"/>
  <c r="I87" i="3"/>
  <c r="K87" i="3"/>
  <c r="I88" i="3"/>
  <c r="K88" i="3"/>
  <c r="I89" i="3"/>
  <c r="K89" i="3"/>
  <c r="I90" i="3"/>
  <c r="K90" i="3"/>
  <c r="I91" i="3"/>
  <c r="K91" i="3"/>
  <c r="I92" i="3"/>
  <c r="K92" i="3"/>
  <c r="I93" i="3"/>
  <c r="K93" i="3"/>
  <c r="I94" i="3"/>
  <c r="K94" i="3"/>
  <c r="I95" i="3"/>
  <c r="K95" i="3"/>
  <c r="I96" i="3"/>
  <c r="K96" i="3"/>
  <c r="I97" i="3"/>
  <c r="K97" i="3"/>
  <c r="I98" i="3"/>
  <c r="K98" i="3"/>
  <c r="I99" i="3"/>
  <c r="K99" i="3"/>
  <c r="I100" i="3"/>
  <c r="K100" i="3"/>
  <c r="I101" i="3"/>
  <c r="K101" i="3"/>
  <c r="I102" i="3"/>
  <c r="K102" i="3"/>
  <c r="I103" i="3"/>
  <c r="K103" i="3"/>
  <c r="I104" i="3"/>
  <c r="K104" i="3"/>
  <c r="I105" i="3"/>
  <c r="K105" i="3"/>
  <c r="I106" i="3"/>
  <c r="K106" i="3"/>
  <c r="I107" i="3"/>
  <c r="K107" i="3"/>
  <c r="I108" i="3"/>
  <c r="K108" i="3"/>
  <c r="I109" i="3"/>
  <c r="K109" i="3"/>
  <c r="I110" i="3"/>
  <c r="K110" i="3"/>
  <c r="I111" i="3"/>
  <c r="K111" i="3"/>
  <c r="I112" i="3"/>
  <c r="K112" i="3"/>
  <c r="I113" i="3"/>
  <c r="K113" i="3"/>
  <c r="I114" i="3"/>
  <c r="K114" i="3"/>
  <c r="I115" i="3"/>
  <c r="K115" i="3"/>
  <c r="I116" i="3"/>
  <c r="K116" i="3"/>
  <c r="I117" i="3"/>
  <c r="K117" i="3"/>
  <c r="I118" i="3"/>
  <c r="K118" i="3"/>
  <c r="I119" i="3"/>
  <c r="K119" i="3"/>
  <c r="I120" i="3"/>
  <c r="K120" i="3"/>
  <c r="I121" i="3"/>
  <c r="K121" i="3"/>
  <c r="I122" i="3"/>
  <c r="K122" i="3"/>
  <c r="I123" i="3"/>
  <c r="K123" i="3"/>
  <c r="I124" i="3"/>
  <c r="K124" i="3"/>
  <c r="I125" i="3"/>
  <c r="K125" i="3"/>
  <c r="I126" i="3"/>
  <c r="K126" i="3"/>
  <c r="I127" i="3"/>
  <c r="K127" i="3"/>
  <c r="I128" i="3"/>
  <c r="K128" i="3"/>
  <c r="I129" i="3"/>
  <c r="K129" i="3"/>
  <c r="I130" i="3"/>
  <c r="K130" i="3"/>
  <c r="I131" i="3"/>
  <c r="K131" i="3"/>
  <c r="I132" i="3"/>
  <c r="K132" i="3"/>
  <c r="I133" i="3"/>
  <c r="K133" i="3"/>
  <c r="I134" i="3"/>
  <c r="K134" i="3"/>
  <c r="I135" i="3"/>
  <c r="K135" i="3"/>
  <c r="I136" i="3"/>
  <c r="K136" i="3"/>
  <c r="I137" i="3"/>
  <c r="K137" i="3"/>
  <c r="I138" i="3"/>
  <c r="K138" i="3"/>
  <c r="I139" i="3"/>
  <c r="K139" i="3"/>
  <c r="I140" i="3"/>
  <c r="K140" i="3"/>
  <c r="I141" i="3"/>
  <c r="K141" i="3"/>
  <c r="I142" i="3"/>
  <c r="K142" i="3"/>
  <c r="I143" i="3"/>
  <c r="K143" i="3"/>
  <c r="I144" i="3"/>
  <c r="K144" i="3"/>
  <c r="I145" i="3"/>
  <c r="K145" i="3"/>
  <c r="I146" i="3"/>
  <c r="K146" i="3"/>
  <c r="I147" i="3"/>
  <c r="K147" i="3"/>
  <c r="I148" i="3"/>
  <c r="K148" i="3"/>
  <c r="I149" i="3"/>
  <c r="K149" i="3"/>
  <c r="I150" i="3"/>
  <c r="K150" i="3"/>
  <c r="I151" i="3"/>
  <c r="K151" i="3"/>
  <c r="I152" i="3"/>
  <c r="K152" i="3"/>
  <c r="I153" i="3"/>
  <c r="K153" i="3"/>
  <c r="I154" i="3"/>
  <c r="K154" i="3"/>
  <c r="I155" i="3"/>
  <c r="K155" i="3"/>
  <c r="I156" i="3"/>
  <c r="K156" i="3"/>
  <c r="I157" i="3"/>
  <c r="K157" i="3"/>
  <c r="I158" i="3"/>
  <c r="K158" i="3"/>
  <c r="I159" i="3"/>
  <c r="K159" i="3"/>
  <c r="I160" i="3"/>
  <c r="K160" i="3"/>
  <c r="I161" i="3"/>
  <c r="K161" i="3"/>
  <c r="I162" i="3"/>
  <c r="K162" i="3"/>
  <c r="I163" i="3"/>
  <c r="K163" i="3"/>
  <c r="I164" i="3"/>
  <c r="K164" i="3"/>
  <c r="I165" i="3"/>
  <c r="K165" i="3"/>
  <c r="I166" i="3"/>
  <c r="K166" i="3"/>
  <c r="I167" i="3"/>
  <c r="K167" i="3"/>
  <c r="I168" i="3"/>
  <c r="K168" i="3"/>
  <c r="I169" i="3"/>
  <c r="K169" i="3"/>
  <c r="I170" i="3"/>
  <c r="K170" i="3"/>
  <c r="I171" i="3"/>
  <c r="K171" i="3"/>
  <c r="I172" i="3"/>
  <c r="K172" i="3"/>
  <c r="I173" i="3"/>
  <c r="K173" i="3"/>
  <c r="I174" i="3"/>
  <c r="K174" i="3"/>
  <c r="I175" i="3"/>
  <c r="K175" i="3"/>
  <c r="I176" i="3"/>
  <c r="K176" i="3"/>
  <c r="I177" i="3"/>
  <c r="K177" i="3"/>
  <c r="I178" i="3"/>
  <c r="K178" i="3"/>
  <c r="I179" i="3"/>
  <c r="K179" i="3"/>
  <c r="I180" i="3"/>
  <c r="K180" i="3"/>
  <c r="I181" i="3"/>
  <c r="K181" i="3"/>
  <c r="I182" i="3"/>
  <c r="K182" i="3"/>
  <c r="I183" i="3"/>
  <c r="K183" i="3"/>
  <c r="I184" i="3"/>
  <c r="K184" i="3"/>
  <c r="I185" i="3"/>
  <c r="K185" i="3"/>
  <c r="I186" i="3"/>
  <c r="K186" i="3"/>
  <c r="I187" i="3"/>
  <c r="K187" i="3"/>
  <c r="I188" i="3"/>
  <c r="K188" i="3"/>
  <c r="I189" i="3"/>
  <c r="K189" i="3"/>
  <c r="I190" i="3"/>
  <c r="K190" i="3"/>
  <c r="I191" i="3"/>
  <c r="K191" i="3"/>
  <c r="I192" i="3"/>
  <c r="K192" i="3"/>
  <c r="I193" i="3"/>
  <c r="K193" i="3"/>
  <c r="I194" i="3"/>
  <c r="K194" i="3"/>
  <c r="I195" i="3"/>
  <c r="K195" i="3"/>
  <c r="I196" i="3"/>
  <c r="K196" i="3"/>
  <c r="I197" i="3"/>
  <c r="K197" i="3"/>
  <c r="I198" i="3"/>
  <c r="K198" i="3"/>
  <c r="I199" i="3"/>
  <c r="K199" i="3"/>
  <c r="I200" i="3"/>
  <c r="K200" i="3"/>
  <c r="I201" i="3"/>
  <c r="K201" i="3"/>
  <c r="I202" i="3"/>
  <c r="K202" i="3"/>
  <c r="I203" i="3"/>
  <c r="K203" i="3"/>
  <c r="I204" i="3"/>
  <c r="K204" i="3"/>
  <c r="I205" i="3"/>
  <c r="K205" i="3"/>
  <c r="I206" i="3"/>
  <c r="K206" i="3"/>
  <c r="I207" i="3"/>
  <c r="K207" i="3"/>
  <c r="I208" i="3"/>
  <c r="K208" i="3"/>
  <c r="I209" i="3"/>
  <c r="K209" i="3"/>
  <c r="I210" i="3"/>
  <c r="K210" i="3"/>
  <c r="I211" i="3"/>
  <c r="K211" i="3"/>
  <c r="I212" i="3"/>
  <c r="K212" i="3"/>
  <c r="I213" i="3"/>
  <c r="K213" i="3"/>
  <c r="I214" i="3"/>
  <c r="K214" i="3"/>
  <c r="I215" i="3"/>
  <c r="K215" i="3"/>
  <c r="I216" i="3"/>
  <c r="K216" i="3"/>
  <c r="I217" i="3"/>
  <c r="K217" i="3"/>
  <c r="I218" i="3"/>
  <c r="K218" i="3"/>
  <c r="I219" i="3"/>
  <c r="K219" i="3"/>
  <c r="I220" i="3"/>
  <c r="K220" i="3"/>
  <c r="I221" i="3"/>
  <c r="K221" i="3"/>
  <c r="I222" i="3"/>
  <c r="K222" i="3"/>
  <c r="I223" i="3"/>
  <c r="K223" i="3"/>
  <c r="I224" i="3"/>
  <c r="K224" i="3"/>
  <c r="I225" i="3"/>
  <c r="K225" i="3"/>
  <c r="I226" i="3"/>
  <c r="K226" i="3"/>
  <c r="I227" i="3"/>
  <c r="K227" i="3"/>
  <c r="I228" i="3"/>
  <c r="K228" i="3"/>
  <c r="I229" i="3"/>
  <c r="K229" i="3"/>
  <c r="I230" i="3"/>
  <c r="K230" i="3"/>
  <c r="I231" i="3"/>
  <c r="K231" i="3"/>
  <c r="I232" i="3"/>
  <c r="K232" i="3"/>
  <c r="I233" i="3"/>
  <c r="K233" i="3"/>
  <c r="I234" i="3"/>
  <c r="K234" i="3"/>
  <c r="I235" i="3"/>
  <c r="K235" i="3"/>
  <c r="I236" i="3"/>
  <c r="K236" i="3"/>
  <c r="I237" i="3"/>
  <c r="K237" i="3"/>
  <c r="I238" i="3"/>
  <c r="K238" i="3"/>
  <c r="I239" i="3"/>
  <c r="K239" i="3"/>
  <c r="I240" i="3"/>
  <c r="K240" i="3"/>
  <c r="I241" i="3"/>
  <c r="K241" i="3"/>
  <c r="I242" i="3"/>
  <c r="K242" i="3"/>
  <c r="I243" i="3"/>
  <c r="K243" i="3"/>
  <c r="I244" i="3"/>
  <c r="K244" i="3"/>
  <c r="I245" i="3"/>
  <c r="K245" i="3"/>
  <c r="I246" i="3"/>
  <c r="K246" i="3"/>
  <c r="I247" i="3"/>
  <c r="K247" i="3"/>
  <c r="I248" i="3"/>
  <c r="K248" i="3"/>
  <c r="I249" i="3"/>
  <c r="K249" i="3"/>
  <c r="I250" i="3"/>
  <c r="K250" i="3"/>
  <c r="I251" i="3"/>
  <c r="K251" i="3"/>
  <c r="I252" i="3"/>
  <c r="K252" i="3"/>
  <c r="I253" i="3"/>
  <c r="K253" i="3"/>
  <c r="I254" i="3"/>
  <c r="K254" i="3"/>
  <c r="I255" i="3"/>
  <c r="K255" i="3"/>
  <c r="I256" i="3"/>
  <c r="K256" i="3"/>
  <c r="I257" i="3"/>
  <c r="K257" i="3"/>
  <c r="I258" i="3"/>
  <c r="K258" i="3"/>
  <c r="I259" i="3"/>
  <c r="K259" i="3"/>
  <c r="I260" i="3"/>
  <c r="K260" i="3"/>
  <c r="I261" i="3"/>
  <c r="K261" i="3"/>
  <c r="I262" i="3"/>
  <c r="K262" i="3"/>
  <c r="I263" i="3"/>
  <c r="K263" i="3"/>
  <c r="I264" i="3"/>
  <c r="K264" i="3"/>
  <c r="I265" i="3"/>
  <c r="K265" i="3"/>
  <c r="I266" i="3"/>
  <c r="K266" i="3"/>
  <c r="I267" i="3"/>
  <c r="K267" i="3"/>
  <c r="I268" i="3"/>
  <c r="K268" i="3"/>
  <c r="I269" i="3"/>
  <c r="K269" i="3"/>
  <c r="I270" i="3"/>
  <c r="K270" i="3"/>
  <c r="I271" i="3"/>
  <c r="K271" i="3"/>
  <c r="I272" i="3"/>
  <c r="K272" i="3"/>
  <c r="I273" i="3"/>
  <c r="K273" i="3"/>
  <c r="I274" i="3"/>
  <c r="K274" i="3"/>
  <c r="I275" i="3"/>
  <c r="K275" i="3"/>
  <c r="I276" i="3"/>
  <c r="K276" i="3"/>
  <c r="I277" i="3"/>
  <c r="K277" i="3"/>
  <c r="I278" i="3"/>
  <c r="K278" i="3"/>
  <c r="I279" i="3"/>
  <c r="K279" i="3"/>
  <c r="I280" i="3"/>
  <c r="K280" i="3"/>
  <c r="I281" i="3"/>
  <c r="K281" i="3"/>
  <c r="I282" i="3"/>
  <c r="K282" i="3"/>
  <c r="I283" i="3"/>
  <c r="K283" i="3"/>
  <c r="I284" i="3"/>
  <c r="K284" i="3"/>
  <c r="I285" i="3"/>
  <c r="K285" i="3"/>
  <c r="I286" i="3"/>
  <c r="K286" i="3"/>
  <c r="I287" i="3"/>
  <c r="K287" i="3"/>
  <c r="I288" i="3"/>
  <c r="K288" i="3"/>
  <c r="I289" i="3"/>
  <c r="K289" i="3"/>
  <c r="I290" i="3"/>
  <c r="K290" i="3"/>
  <c r="I291" i="3"/>
  <c r="K291" i="3"/>
  <c r="I292" i="3"/>
  <c r="K292" i="3"/>
  <c r="I293" i="3"/>
  <c r="K293" i="3"/>
  <c r="I294" i="3"/>
  <c r="K294" i="3"/>
  <c r="I295" i="3"/>
  <c r="K295" i="3"/>
  <c r="I296" i="3"/>
  <c r="K296" i="3"/>
  <c r="I297" i="3"/>
  <c r="K297" i="3"/>
  <c r="I298" i="3"/>
  <c r="K298" i="3"/>
  <c r="I299" i="3"/>
  <c r="K299" i="3"/>
  <c r="I300" i="3"/>
  <c r="K300" i="3"/>
  <c r="I301" i="3"/>
  <c r="K301" i="3"/>
  <c r="I302" i="3"/>
  <c r="K302" i="3"/>
  <c r="I303" i="3"/>
  <c r="K303" i="3"/>
  <c r="I304" i="3"/>
  <c r="K304" i="3"/>
  <c r="I305" i="3"/>
  <c r="K305" i="3"/>
  <c r="I306" i="3"/>
  <c r="K306" i="3"/>
  <c r="I307" i="3"/>
  <c r="K307" i="3"/>
  <c r="I308" i="3"/>
  <c r="K308" i="3"/>
  <c r="I309" i="3"/>
  <c r="K309" i="3"/>
  <c r="I310" i="3"/>
  <c r="K310" i="3"/>
  <c r="I311" i="3"/>
  <c r="K311" i="3"/>
  <c r="I312" i="3"/>
  <c r="K312" i="3"/>
  <c r="I313" i="3"/>
  <c r="K313" i="3"/>
  <c r="I314" i="3"/>
  <c r="K314" i="3"/>
  <c r="I315" i="3"/>
  <c r="K315" i="3"/>
  <c r="I316" i="3"/>
  <c r="K316" i="3"/>
  <c r="I317" i="3"/>
  <c r="K317" i="3"/>
  <c r="I318" i="3"/>
  <c r="K318" i="3"/>
  <c r="I319" i="3"/>
  <c r="K319" i="3"/>
  <c r="I320" i="3"/>
  <c r="K320" i="3"/>
  <c r="I321" i="3"/>
  <c r="K321" i="3"/>
  <c r="I322" i="3"/>
  <c r="K322" i="3"/>
  <c r="I323" i="3"/>
  <c r="K323" i="3"/>
  <c r="I324" i="3"/>
  <c r="K324" i="3"/>
  <c r="I325" i="3"/>
  <c r="K325" i="3"/>
  <c r="I326" i="3"/>
  <c r="K326" i="3"/>
  <c r="I327" i="3"/>
  <c r="K327" i="3"/>
  <c r="I328" i="3"/>
  <c r="K328" i="3"/>
  <c r="I329" i="3"/>
  <c r="K329" i="3"/>
  <c r="I330" i="3"/>
  <c r="K330" i="3"/>
  <c r="I331" i="3"/>
  <c r="K331" i="3"/>
  <c r="I332" i="3"/>
  <c r="K332" i="3"/>
  <c r="I333" i="3"/>
  <c r="K333" i="3"/>
  <c r="I334" i="3"/>
  <c r="K334" i="3"/>
  <c r="I335" i="3"/>
  <c r="K335" i="3"/>
  <c r="I336" i="3"/>
  <c r="K336" i="3"/>
  <c r="I337" i="3"/>
  <c r="K337" i="3"/>
  <c r="I338" i="3"/>
  <c r="K338" i="3"/>
  <c r="I339" i="3"/>
  <c r="K339" i="3"/>
  <c r="I340" i="3"/>
  <c r="K340" i="3"/>
  <c r="I341" i="3"/>
  <c r="K341" i="3"/>
  <c r="I342" i="3"/>
  <c r="K342" i="3"/>
  <c r="I343" i="3"/>
  <c r="K343" i="3"/>
  <c r="I344" i="3"/>
  <c r="K344" i="3"/>
  <c r="I345" i="3"/>
  <c r="K345" i="3"/>
  <c r="I346" i="3"/>
  <c r="K346" i="3"/>
  <c r="I347" i="3"/>
  <c r="K347" i="3"/>
  <c r="I348" i="3"/>
  <c r="K348" i="3"/>
  <c r="I349" i="3"/>
  <c r="K349" i="3"/>
  <c r="I350" i="3"/>
  <c r="K350" i="3"/>
  <c r="I351" i="3"/>
  <c r="K351" i="3"/>
  <c r="I2" i="3"/>
  <c r="K2" i="3"/>
  <c r="U352" i="3"/>
  <c r="I352" i="3"/>
  <c r="U353" i="3"/>
  <c r="I353" i="3"/>
  <c r="U354" i="3"/>
  <c r="I354" i="3"/>
  <c r="U355" i="3"/>
  <c r="I355" i="3"/>
  <c r="U356" i="3"/>
  <c r="I356" i="3"/>
  <c r="U357" i="3"/>
  <c r="I357" i="3"/>
  <c r="U358" i="3"/>
  <c r="I358" i="3"/>
  <c r="U359" i="3"/>
  <c r="I359" i="3"/>
  <c r="U360" i="3"/>
  <c r="I360" i="3"/>
  <c r="U361" i="3"/>
  <c r="I361" i="3"/>
  <c r="U362" i="3"/>
  <c r="I362" i="3"/>
  <c r="U363" i="3"/>
  <c r="I363" i="3"/>
  <c r="U364" i="3"/>
  <c r="I364" i="3"/>
  <c r="U365" i="3"/>
  <c r="I365" i="3"/>
  <c r="U366" i="3"/>
  <c r="I366" i="3"/>
  <c r="U367" i="3"/>
  <c r="I367" i="3"/>
  <c r="U368" i="3"/>
  <c r="I368" i="3"/>
  <c r="U369" i="3"/>
  <c r="I369" i="3"/>
  <c r="U370" i="3"/>
  <c r="I370" i="3"/>
  <c r="U371" i="3"/>
  <c r="I371" i="3"/>
  <c r="U372" i="3"/>
  <c r="I372" i="3"/>
  <c r="U373" i="3"/>
  <c r="I373" i="3"/>
  <c r="U374" i="3"/>
  <c r="I374" i="3"/>
  <c r="U375" i="3"/>
  <c r="I375" i="3"/>
  <c r="U376" i="3"/>
  <c r="I376" i="3"/>
  <c r="U377" i="3"/>
  <c r="I377" i="3"/>
  <c r="U378" i="3"/>
  <c r="I378" i="3"/>
  <c r="U379" i="3"/>
  <c r="I379" i="3"/>
  <c r="U380" i="3"/>
  <c r="I380" i="3"/>
  <c r="U381" i="3"/>
  <c r="I381" i="3"/>
  <c r="U382" i="3"/>
  <c r="I382" i="3"/>
  <c r="U383" i="3"/>
  <c r="I383" i="3"/>
  <c r="U384" i="3"/>
  <c r="I384" i="3"/>
  <c r="U385" i="3"/>
  <c r="I385" i="3"/>
  <c r="U386" i="3"/>
  <c r="I386" i="3"/>
  <c r="U387" i="3"/>
  <c r="I387" i="3"/>
  <c r="U388" i="3"/>
  <c r="I388" i="3"/>
  <c r="U389" i="3"/>
  <c r="I389" i="3"/>
  <c r="U390" i="3"/>
  <c r="I390" i="3"/>
  <c r="U391" i="3"/>
  <c r="I391" i="3"/>
  <c r="U392" i="3"/>
  <c r="I392" i="3"/>
  <c r="U393" i="3"/>
  <c r="I393" i="3"/>
  <c r="U394" i="3"/>
  <c r="I394" i="3"/>
  <c r="U395" i="3"/>
  <c r="I395" i="3"/>
  <c r="U396" i="3"/>
  <c r="I396" i="3"/>
  <c r="U397" i="3"/>
  <c r="I397" i="3"/>
  <c r="U398" i="3"/>
  <c r="I398" i="3"/>
  <c r="U399" i="3"/>
  <c r="I399" i="3"/>
  <c r="U400" i="3"/>
  <c r="I400" i="3"/>
  <c r="U401" i="3"/>
  <c r="I401" i="3"/>
  <c r="U402" i="3"/>
  <c r="I402" i="3"/>
  <c r="U403" i="3"/>
  <c r="I403" i="3"/>
  <c r="U404" i="3"/>
  <c r="I404" i="3"/>
  <c r="U405" i="3"/>
  <c r="I405" i="3"/>
  <c r="U406" i="3"/>
  <c r="I406" i="3"/>
  <c r="U407" i="3"/>
  <c r="I407" i="3"/>
  <c r="U408" i="3"/>
  <c r="I408" i="3"/>
  <c r="U409" i="3"/>
  <c r="I409" i="3"/>
  <c r="U410" i="3"/>
  <c r="I410" i="3"/>
  <c r="U411" i="3"/>
  <c r="I411" i="3"/>
  <c r="U412" i="3"/>
  <c r="I412" i="3"/>
  <c r="U413" i="3"/>
  <c r="I413" i="3"/>
  <c r="U414" i="3"/>
  <c r="I414" i="3"/>
  <c r="U415" i="3"/>
  <c r="I415" i="3"/>
  <c r="U416" i="3"/>
  <c r="I416" i="3"/>
  <c r="U417" i="3"/>
  <c r="I417" i="3"/>
  <c r="U418" i="3"/>
  <c r="I418" i="3"/>
  <c r="U419" i="3"/>
  <c r="I419" i="3"/>
  <c r="U420" i="3"/>
  <c r="I420" i="3"/>
  <c r="U421" i="3"/>
  <c r="I421" i="3"/>
  <c r="U422" i="3"/>
  <c r="I422" i="3"/>
  <c r="U423" i="3"/>
  <c r="I423" i="3"/>
  <c r="U424" i="3"/>
  <c r="I424" i="3"/>
  <c r="U425" i="3"/>
  <c r="I425" i="3"/>
  <c r="U426" i="3"/>
  <c r="I426" i="3"/>
  <c r="U427" i="3"/>
  <c r="I427" i="3"/>
  <c r="U428" i="3"/>
  <c r="I428" i="3"/>
  <c r="U429" i="3"/>
  <c r="I429" i="3"/>
  <c r="U430" i="3"/>
  <c r="I430" i="3"/>
  <c r="U431" i="3"/>
  <c r="I431" i="3"/>
  <c r="U432" i="3"/>
  <c r="I432" i="3"/>
  <c r="U433" i="3"/>
  <c r="I433" i="3"/>
  <c r="U434" i="3"/>
  <c r="I434" i="3"/>
  <c r="U435" i="3"/>
  <c r="I435" i="3"/>
  <c r="U436" i="3"/>
  <c r="I436" i="3"/>
  <c r="U437" i="3"/>
  <c r="I437" i="3"/>
  <c r="U438" i="3"/>
  <c r="I438" i="3"/>
  <c r="U439" i="3"/>
  <c r="I439" i="3"/>
  <c r="U440" i="3"/>
  <c r="I440" i="3"/>
  <c r="U441" i="3"/>
  <c r="I441" i="3"/>
  <c r="U442" i="3"/>
  <c r="I442" i="3"/>
  <c r="U443" i="3"/>
  <c r="I443" i="3"/>
  <c r="U444" i="3"/>
  <c r="I444" i="3"/>
  <c r="U445" i="3"/>
  <c r="I445" i="3"/>
  <c r="U446" i="3"/>
  <c r="I446" i="3"/>
  <c r="U447" i="3"/>
  <c r="I447" i="3"/>
  <c r="U448" i="3"/>
  <c r="I448" i="3"/>
  <c r="U449" i="3"/>
  <c r="I449" i="3"/>
  <c r="U450" i="3"/>
  <c r="I450" i="3"/>
  <c r="U451" i="3"/>
  <c r="I451" i="3"/>
  <c r="U452" i="3"/>
  <c r="I452" i="3"/>
  <c r="I453" i="3"/>
  <c r="D3" i="3"/>
  <c r="F3" i="3"/>
  <c r="D4" i="3"/>
  <c r="F4" i="3"/>
  <c r="D5" i="3"/>
  <c r="F5" i="3"/>
  <c r="D6" i="3"/>
  <c r="F6" i="3"/>
  <c r="D7" i="3"/>
  <c r="F7" i="3"/>
  <c r="D8" i="3"/>
  <c r="F8" i="3"/>
  <c r="D9" i="3"/>
  <c r="F9" i="3"/>
  <c r="D10" i="3"/>
  <c r="F10" i="3"/>
  <c r="D11" i="3"/>
  <c r="F11" i="3"/>
  <c r="D12" i="3"/>
  <c r="F12" i="3"/>
  <c r="D13" i="3"/>
  <c r="F13" i="3"/>
  <c r="D14" i="3"/>
  <c r="F14" i="3"/>
  <c r="D15" i="3"/>
  <c r="F15" i="3"/>
  <c r="D16" i="3"/>
  <c r="F16" i="3"/>
  <c r="D17" i="3"/>
  <c r="F17" i="3"/>
  <c r="D18" i="3"/>
  <c r="F18" i="3"/>
  <c r="D19" i="3"/>
  <c r="F19" i="3"/>
  <c r="D20" i="3"/>
  <c r="F20" i="3"/>
  <c r="D21" i="3"/>
  <c r="F21" i="3"/>
  <c r="D22" i="3"/>
  <c r="F22" i="3"/>
  <c r="D23" i="3"/>
  <c r="F23" i="3"/>
  <c r="D24" i="3"/>
  <c r="F24" i="3"/>
  <c r="D25" i="3"/>
  <c r="F25" i="3"/>
  <c r="D26" i="3"/>
  <c r="F26" i="3"/>
  <c r="D27" i="3"/>
  <c r="F27" i="3"/>
  <c r="D28" i="3"/>
  <c r="F28" i="3"/>
  <c r="D29" i="3"/>
  <c r="F29" i="3"/>
  <c r="D30" i="3"/>
  <c r="F30" i="3"/>
  <c r="D31" i="3"/>
  <c r="F31" i="3"/>
  <c r="D32" i="3"/>
  <c r="F32" i="3"/>
  <c r="D33" i="3"/>
  <c r="F33" i="3"/>
  <c r="D34" i="3"/>
  <c r="F34" i="3"/>
  <c r="D35" i="3"/>
  <c r="F35" i="3"/>
  <c r="D36" i="3"/>
  <c r="F36" i="3"/>
  <c r="D37" i="3"/>
  <c r="F37" i="3"/>
  <c r="D38" i="3"/>
  <c r="F38" i="3"/>
  <c r="D39" i="3"/>
  <c r="F39" i="3"/>
  <c r="D40" i="3"/>
  <c r="F40" i="3"/>
  <c r="D41" i="3"/>
  <c r="F41" i="3"/>
  <c r="D42" i="3"/>
  <c r="F42" i="3"/>
  <c r="D43" i="3"/>
  <c r="F43" i="3"/>
  <c r="D44" i="3"/>
  <c r="F44" i="3"/>
  <c r="D45" i="3"/>
  <c r="F45" i="3"/>
  <c r="D46" i="3"/>
  <c r="F46" i="3"/>
  <c r="D47" i="3"/>
  <c r="F47" i="3"/>
  <c r="D48" i="3"/>
  <c r="F48" i="3"/>
  <c r="D49" i="3"/>
  <c r="F49" i="3"/>
  <c r="D50" i="3"/>
  <c r="F50" i="3"/>
  <c r="D51" i="3"/>
  <c r="F51" i="3"/>
  <c r="D52" i="3"/>
  <c r="F52" i="3"/>
  <c r="D53" i="3"/>
  <c r="F53" i="3"/>
  <c r="D54" i="3"/>
  <c r="F54" i="3"/>
  <c r="D55" i="3"/>
  <c r="F55" i="3"/>
  <c r="D56" i="3"/>
  <c r="F56" i="3"/>
  <c r="D57" i="3"/>
  <c r="F57" i="3"/>
  <c r="D58" i="3"/>
  <c r="F58" i="3"/>
  <c r="D59" i="3"/>
  <c r="F59" i="3"/>
  <c r="D60" i="3"/>
  <c r="F60" i="3"/>
  <c r="D61" i="3"/>
  <c r="F61" i="3"/>
  <c r="D62" i="3"/>
  <c r="F62" i="3"/>
  <c r="D63" i="3"/>
  <c r="F63" i="3"/>
  <c r="D64" i="3"/>
  <c r="F64" i="3"/>
  <c r="D65" i="3"/>
  <c r="F65" i="3"/>
  <c r="D66" i="3"/>
  <c r="F66" i="3"/>
  <c r="D67" i="3"/>
  <c r="F67" i="3"/>
  <c r="D68" i="3"/>
  <c r="F68" i="3"/>
  <c r="D69" i="3"/>
  <c r="F69" i="3"/>
  <c r="D70" i="3"/>
  <c r="F70" i="3"/>
  <c r="D71" i="3"/>
  <c r="F71" i="3"/>
  <c r="D72" i="3"/>
  <c r="F72" i="3"/>
  <c r="D73" i="3"/>
  <c r="F73" i="3"/>
  <c r="D74" i="3"/>
  <c r="F74" i="3"/>
  <c r="D75" i="3"/>
  <c r="F75" i="3"/>
  <c r="D76" i="3"/>
  <c r="F76" i="3"/>
  <c r="D77" i="3"/>
  <c r="F77" i="3"/>
  <c r="D78" i="3"/>
  <c r="F78" i="3"/>
  <c r="D79" i="3"/>
  <c r="F79" i="3"/>
  <c r="D80" i="3"/>
  <c r="F80" i="3"/>
  <c r="D81" i="3"/>
  <c r="F81" i="3"/>
  <c r="D82" i="3"/>
  <c r="F82" i="3"/>
  <c r="D83" i="3"/>
  <c r="F83" i="3"/>
  <c r="D84" i="3"/>
  <c r="F84" i="3"/>
  <c r="D85" i="3"/>
  <c r="F85" i="3"/>
  <c r="D86" i="3"/>
  <c r="F86" i="3"/>
  <c r="D87" i="3"/>
  <c r="F87" i="3"/>
  <c r="D88" i="3"/>
  <c r="F88" i="3"/>
  <c r="D89" i="3"/>
  <c r="F89" i="3"/>
  <c r="D90" i="3"/>
  <c r="F90" i="3"/>
  <c r="D91" i="3"/>
  <c r="F91" i="3"/>
  <c r="D92" i="3"/>
  <c r="F92" i="3"/>
  <c r="D93" i="3"/>
  <c r="F93" i="3"/>
  <c r="D94" i="3"/>
  <c r="F94" i="3"/>
  <c r="D95" i="3"/>
  <c r="F95" i="3"/>
  <c r="D96" i="3"/>
  <c r="F96" i="3"/>
  <c r="D97" i="3"/>
  <c r="F97" i="3"/>
  <c r="D98" i="3"/>
  <c r="F98" i="3"/>
  <c r="D99" i="3"/>
  <c r="F99" i="3"/>
  <c r="D100" i="3"/>
  <c r="F100" i="3"/>
  <c r="D101" i="3"/>
  <c r="F101" i="3"/>
  <c r="D102" i="3"/>
  <c r="F102" i="3"/>
  <c r="D103" i="3"/>
  <c r="F103" i="3"/>
  <c r="D104" i="3"/>
  <c r="F104" i="3"/>
  <c r="D105" i="3"/>
  <c r="F105" i="3"/>
  <c r="D106" i="3"/>
  <c r="F106" i="3"/>
  <c r="D107" i="3"/>
  <c r="F107" i="3"/>
  <c r="D108" i="3"/>
  <c r="F108" i="3"/>
  <c r="D109" i="3"/>
  <c r="F109" i="3"/>
  <c r="D110" i="3"/>
  <c r="F110" i="3"/>
  <c r="D111" i="3"/>
  <c r="F111" i="3"/>
  <c r="D112" i="3"/>
  <c r="F112" i="3"/>
  <c r="D113" i="3"/>
  <c r="F113" i="3"/>
  <c r="D114" i="3"/>
  <c r="F114" i="3"/>
  <c r="D115" i="3"/>
  <c r="F115" i="3"/>
  <c r="D116" i="3"/>
  <c r="F116" i="3"/>
  <c r="D117" i="3"/>
  <c r="F117" i="3"/>
  <c r="D118" i="3"/>
  <c r="F118" i="3"/>
  <c r="D119" i="3"/>
  <c r="F119" i="3"/>
  <c r="D120" i="3"/>
  <c r="F120" i="3"/>
  <c r="D121" i="3"/>
  <c r="F121" i="3"/>
  <c r="D122" i="3"/>
  <c r="F122" i="3"/>
  <c r="D123" i="3"/>
  <c r="F123" i="3"/>
  <c r="D124" i="3"/>
  <c r="F124" i="3"/>
  <c r="D125" i="3"/>
  <c r="F125" i="3"/>
  <c r="D126" i="3"/>
  <c r="F126" i="3"/>
  <c r="D127" i="3"/>
  <c r="F127" i="3"/>
  <c r="D128" i="3"/>
  <c r="F128" i="3"/>
  <c r="D129" i="3"/>
  <c r="F129" i="3"/>
  <c r="D130" i="3"/>
  <c r="F130" i="3"/>
  <c r="D131" i="3"/>
  <c r="F131" i="3"/>
  <c r="D132" i="3"/>
  <c r="F132" i="3"/>
  <c r="D133" i="3"/>
  <c r="F133" i="3"/>
  <c r="D134" i="3"/>
  <c r="F134" i="3"/>
  <c r="D135" i="3"/>
  <c r="F135" i="3"/>
  <c r="D136" i="3"/>
  <c r="F136" i="3"/>
  <c r="D137" i="3"/>
  <c r="F137" i="3"/>
  <c r="D138" i="3"/>
  <c r="F138" i="3"/>
  <c r="D139" i="3"/>
  <c r="F139" i="3"/>
  <c r="D140" i="3"/>
  <c r="F140" i="3"/>
  <c r="D141" i="3"/>
  <c r="F141" i="3"/>
  <c r="D142" i="3"/>
  <c r="F142" i="3"/>
  <c r="D143" i="3"/>
  <c r="F143" i="3"/>
  <c r="D144" i="3"/>
  <c r="F144" i="3"/>
  <c r="D145" i="3"/>
  <c r="F145" i="3"/>
  <c r="D146" i="3"/>
  <c r="F146" i="3"/>
  <c r="D147" i="3"/>
  <c r="F147" i="3"/>
  <c r="D148" i="3"/>
  <c r="F148" i="3"/>
  <c r="D149" i="3"/>
  <c r="F149" i="3"/>
  <c r="D150" i="3"/>
  <c r="F150" i="3"/>
  <c r="D151" i="3"/>
  <c r="F151" i="3"/>
  <c r="D152" i="3"/>
  <c r="F152" i="3"/>
  <c r="D153" i="3"/>
  <c r="F153" i="3"/>
  <c r="D154" i="3"/>
  <c r="F154" i="3"/>
  <c r="D155" i="3"/>
  <c r="F155" i="3"/>
  <c r="D156" i="3"/>
  <c r="F156" i="3"/>
  <c r="D157" i="3"/>
  <c r="F157" i="3"/>
  <c r="D158" i="3"/>
  <c r="F158" i="3"/>
  <c r="D159" i="3"/>
  <c r="F159" i="3"/>
  <c r="D160" i="3"/>
  <c r="F160" i="3"/>
  <c r="D161" i="3"/>
  <c r="F161" i="3"/>
  <c r="D162" i="3"/>
  <c r="F162" i="3"/>
  <c r="D163" i="3"/>
  <c r="F163" i="3"/>
  <c r="D164" i="3"/>
  <c r="F164" i="3"/>
  <c r="D165" i="3"/>
  <c r="F165" i="3"/>
  <c r="D166" i="3"/>
  <c r="F166" i="3"/>
  <c r="D167" i="3"/>
  <c r="F167" i="3"/>
  <c r="D168" i="3"/>
  <c r="F168" i="3"/>
  <c r="D169" i="3"/>
  <c r="F169" i="3"/>
  <c r="D170" i="3"/>
  <c r="F170" i="3"/>
  <c r="D171" i="3"/>
  <c r="F171" i="3"/>
  <c r="D172" i="3"/>
  <c r="F172" i="3"/>
  <c r="D173" i="3"/>
  <c r="F173" i="3"/>
  <c r="D174" i="3"/>
  <c r="F174" i="3"/>
  <c r="D175" i="3"/>
  <c r="F175" i="3"/>
  <c r="D176" i="3"/>
  <c r="F176" i="3"/>
  <c r="D177" i="3"/>
  <c r="F177" i="3"/>
  <c r="D178" i="3"/>
  <c r="F178" i="3"/>
  <c r="D179" i="3"/>
  <c r="F179" i="3"/>
  <c r="D180" i="3"/>
  <c r="F180" i="3"/>
  <c r="D181" i="3"/>
  <c r="F181" i="3"/>
  <c r="D182" i="3"/>
  <c r="F182" i="3"/>
  <c r="D183" i="3"/>
  <c r="F183" i="3"/>
  <c r="D184" i="3"/>
  <c r="F184" i="3"/>
  <c r="D185" i="3"/>
  <c r="F185" i="3"/>
  <c r="D186" i="3"/>
  <c r="F186" i="3"/>
  <c r="D187" i="3"/>
  <c r="F187" i="3"/>
  <c r="D188" i="3"/>
  <c r="F188" i="3"/>
  <c r="D189" i="3"/>
  <c r="F189" i="3"/>
  <c r="D190" i="3"/>
  <c r="F190" i="3"/>
  <c r="D191" i="3"/>
  <c r="F191" i="3"/>
  <c r="D192" i="3"/>
  <c r="F192" i="3"/>
  <c r="D193" i="3"/>
  <c r="F193" i="3"/>
  <c r="D194" i="3"/>
  <c r="F194" i="3"/>
  <c r="D195" i="3"/>
  <c r="F195" i="3"/>
  <c r="D196" i="3"/>
  <c r="F196" i="3"/>
  <c r="D197" i="3"/>
  <c r="F197" i="3"/>
  <c r="D198" i="3"/>
  <c r="F198" i="3"/>
  <c r="D199" i="3"/>
  <c r="F199" i="3"/>
  <c r="D200" i="3"/>
  <c r="F200" i="3"/>
  <c r="D201" i="3"/>
  <c r="F201" i="3"/>
  <c r="D202" i="3"/>
  <c r="F202" i="3"/>
  <c r="D203" i="3"/>
  <c r="F203" i="3"/>
  <c r="D204" i="3"/>
  <c r="F204" i="3"/>
  <c r="D205" i="3"/>
  <c r="F205" i="3"/>
  <c r="D206" i="3"/>
  <c r="F206" i="3"/>
  <c r="D207" i="3"/>
  <c r="F207" i="3"/>
  <c r="D208" i="3"/>
  <c r="F208" i="3"/>
  <c r="D209" i="3"/>
  <c r="F209" i="3"/>
  <c r="D210" i="3"/>
  <c r="F210" i="3"/>
  <c r="D211" i="3"/>
  <c r="F211" i="3"/>
  <c r="D212" i="3"/>
  <c r="F212" i="3"/>
  <c r="D213" i="3"/>
  <c r="F213" i="3"/>
  <c r="D214" i="3"/>
  <c r="F214" i="3"/>
  <c r="D215" i="3"/>
  <c r="F215" i="3"/>
  <c r="D216" i="3"/>
  <c r="F216" i="3"/>
  <c r="D217" i="3"/>
  <c r="F217" i="3"/>
  <c r="D218" i="3"/>
  <c r="F218" i="3"/>
  <c r="D219" i="3"/>
  <c r="F219" i="3"/>
  <c r="D220" i="3"/>
  <c r="F220" i="3"/>
  <c r="D221" i="3"/>
  <c r="F221" i="3"/>
  <c r="D222" i="3"/>
  <c r="F222" i="3"/>
  <c r="D223" i="3"/>
  <c r="F223" i="3"/>
  <c r="D224" i="3"/>
  <c r="F224" i="3"/>
  <c r="D225" i="3"/>
  <c r="F225" i="3"/>
  <c r="D226" i="3"/>
  <c r="F226" i="3"/>
  <c r="D227" i="3"/>
  <c r="F227" i="3"/>
  <c r="D228" i="3"/>
  <c r="F228" i="3"/>
  <c r="D229" i="3"/>
  <c r="F229" i="3"/>
  <c r="D230" i="3"/>
  <c r="F230" i="3"/>
  <c r="D231" i="3"/>
  <c r="F231" i="3"/>
  <c r="D232" i="3"/>
  <c r="F232" i="3"/>
  <c r="D233" i="3"/>
  <c r="F233" i="3"/>
  <c r="D234" i="3"/>
  <c r="F234" i="3"/>
  <c r="D235" i="3"/>
  <c r="F235" i="3"/>
  <c r="D236" i="3"/>
  <c r="F236" i="3"/>
  <c r="D237" i="3"/>
  <c r="F237" i="3"/>
  <c r="D238" i="3"/>
  <c r="F238" i="3"/>
  <c r="D239" i="3"/>
  <c r="F239" i="3"/>
  <c r="D240" i="3"/>
  <c r="F240" i="3"/>
  <c r="D241" i="3"/>
  <c r="F241" i="3"/>
  <c r="D242" i="3"/>
  <c r="F242" i="3"/>
  <c r="D243" i="3"/>
  <c r="F243" i="3"/>
  <c r="D244" i="3"/>
  <c r="F244" i="3"/>
  <c r="D245" i="3"/>
  <c r="F245" i="3"/>
  <c r="D246" i="3"/>
  <c r="F246" i="3"/>
  <c r="D247" i="3"/>
  <c r="F247" i="3"/>
  <c r="D248" i="3"/>
  <c r="F248" i="3"/>
  <c r="D249" i="3"/>
  <c r="F249" i="3"/>
  <c r="D250" i="3"/>
  <c r="F250" i="3"/>
  <c r="D251" i="3"/>
  <c r="F251" i="3"/>
  <c r="D252" i="3"/>
  <c r="F252" i="3"/>
  <c r="D253" i="3"/>
  <c r="F253" i="3"/>
  <c r="D254" i="3"/>
  <c r="F254" i="3"/>
  <c r="D255" i="3"/>
  <c r="F255" i="3"/>
  <c r="D256" i="3"/>
  <c r="F256" i="3"/>
  <c r="D257" i="3"/>
  <c r="F257" i="3"/>
  <c r="D258" i="3"/>
  <c r="F258" i="3"/>
  <c r="D259" i="3"/>
  <c r="F259" i="3"/>
  <c r="D260" i="3"/>
  <c r="F260" i="3"/>
  <c r="D261" i="3"/>
  <c r="F261" i="3"/>
  <c r="D262" i="3"/>
  <c r="F262" i="3"/>
  <c r="D263" i="3"/>
  <c r="F263" i="3"/>
  <c r="D264" i="3"/>
  <c r="F264" i="3"/>
  <c r="D265" i="3"/>
  <c r="F265" i="3"/>
  <c r="D266" i="3"/>
  <c r="F266" i="3"/>
  <c r="D267" i="3"/>
  <c r="F267" i="3"/>
  <c r="D268" i="3"/>
  <c r="F268" i="3"/>
  <c r="D269" i="3"/>
  <c r="F269" i="3"/>
  <c r="D270" i="3"/>
  <c r="F270" i="3"/>
  <c r="D271" i="3"/>
  <c r="F271" i="3"/>
  <c r="D272" i="3"/>
  <c r="F272" i="3"/>
  <c r="D273" i="3"/>
  <c r="F273" i="3"/>
  <c r="D274" i="3"/>
  <c r="F274" i="3"/>
  <c r="D275" i="3"/>
  <c r="F275" i="3"/>
  <c r="D276" i="3"/>
  <c r="F276" i="3"/>
  <c r="D277" i="3"/>
  <c r="F277" i="3"/>
  <c r="D278" i="3"/>
  <c r="F278" i="3"/>
  <c r="D279" i="3"/>
  <c r="F279" i="3"/>
  <c r="D280" i="3"/>
  <c r="F280" i="3"/>
  <c r="D281" i="3"/>
  <c r="F281" i="3"/>
  <c r="D282" i="3"/>
  <c r="F282" i="3"/>
  <c r="D283" i="3"/>
  <c r="F283" i="3"/>
  <c r="D284" i="3"/>
  <c r="F284" i="3"/>
  <c r="D285" i="3"/>
  <c r="F285" i="3"/>
  <c r="D286" i="3"/>
  <c r="F286" i="3"/>
  <c r="D287" i="3"/>
  <c r="F287" i="3"/>
  <c r="D288" i="3"/>
  <c r="F288" i="3"/>
  <c r="D289" i="3"/>
  <c r="F289" i="3"/>
  <c r="D290" i="3"/>
  <c r="F290" i="3"/>
  <c r="D291" i="3"/>
  <c r="F291" i="3"/>
  <c r="D292" i="3"/>
  <c r="F292" i="3"/>
  <c r="D293" i="3"/>
  <c r="F293" i="3"/>
  <c r="D294" i="3"/>
  <c r="F294" i="3"/>
  <c r="D295" i="3"/>
  <c r="F295" i="3"/>
  <c r="D296" i="3"/>
  <c r="F296" i="3"/>
  <c r="D297" i="3"/>
  <c r="F297" i="3"/>
  <c r="D298" i="3"/>
  <c r="F298" i="3"/>
  <c r="D299" i="3"/>
  <c r="F299" i="3"/>
  <c r="D300" i="3"/>
  <c r="F300" i="3"/>
  <c r="D301" i="3"/>
  <c r="F301" i="3"/>
  <c r="D302" i="3"/>
  <c r="F302" i="3"/>
  <c r="D303" i="3"/>
  <c r="F303" i="3"/>
  <c r="D304" i="3"/>
  <c r="F304" i="3"/>
  <c r="D305" i="3"/>
  <c r="F305" i="3"/>
  <c r="D306" i="3"/>
  <c r="F306" i="3"/>
  <c r="D307" i="3"/>
  <c r="F307" i="3"/>
  <c r="D308" i="3"/>
  <c r="F308" i="3"/>
  <c r="D309" i="3"/>
  <c r="F309" i="3"/>
  <c r="D310" i="3"/>
  <c r="F310" i="3"/>
  <c r="D311" i="3"/>
  <c r="F311" i="3"/>
  <c r="D312" i="3"/>
  <c r="F312" i="3"/>
  <c r="D313" i="3"/>
  <c r="F313" i="3"/>
  <c r="D314" i="3"/>
  <c r="F314" i="3"/>
  <c r="D315" i="3"/>
  <c r="F315" i="3"/>
  <c r="D316" i="3"/>
  <c r="F316" i="3"/>
  <c r="D317" i="3"/>
  <c r="F317" i="3"/>
  <c r="D318" i="3"/>
  <c r="F318" i="3"/>
  <c r="D319" i="3"/>
  <c r="F319" i="3"/>
  <c r="D320" i="3"/>
  <c r="F320" i="3"/>
  <c r="D321" i="3"/>
  <c r="F321" i="3"/>
  <c r="D322" i="3"/>
  <c r="F322" i="3"/>
  <c r="D323" i="3"/>
  <c r="F323" i="3"/>
  <c r="D324" i="3"/>
  <c r="F324" i="3"/>
  <c r="D325" i="3"/>
  <c r="F325" i="3"/>
  <c r="D326" i="3"/>
  <c r="F326" i="3"/>
  <c r="D327" i="3"/>
  <c r="F327" i="3"/>
  <c r="D328" i="3"/>
  <c r="F328" i="3"/>
  <c r="D329" i="3"/>
  <c r="F329" i="3"/>
  <c r="D330" i="3"/>
  <c r="F330" i="3"/>
  <c r="D331" i="3"/>
  <c r="F331" i="3"/>
  <c r="D332" i="3"/>
  <c r="F332" i="3"/>
  <c r="D333" i="3"/>
  <c r="F333" i="3"/>
  <c r="D334" i="3"/>
  <c r="F334" i="3"/>
  <c r="D335" i="3"/>
  <c r="F335" i="3"/>
  <c r="D336" i="3"/>
  <c r="F336" i="3"/>
  <c r="D337" i="3"/>
  <c r="F337" i="3"/>
  <c r="D338" i="3"/>
  <c r="F338" i="3"/>
  <c r="D339" i="3"/>
  <c r="F339" i="3"/>
  <c r="D340" i="3"/>
  <c r="F340" i="3"/>
  <c r="D341" i="3"/>
  <c r="F341" i="3"/>
  <c r="D342" i="3"/>
  <c r="F342" i="3"/>
  <c r="D343" i="3"/>
  <c r="F343" i="3"/>
  <c r="D344" i="3"/>
  <c r="F344" i="3"/>
  <c r="D345" i="3"/>
  <c r="F345" i="3"/>
  <c r="D346" i="3"/>
  <c r="F346" i="3"/>
  <c r="D347" i="3"/>
  <c r="F347" i="3"/>
  <c r="D348" i="3"/>
  <c r="F348" i="3"/>
  <c r="D349" i="3"/>
  <c r="F349" i="3"/>
  <c r="D350" i="3"/>
  <c r="F350" i="3"/>
  <c r="D351" i="3"/>
  <c r="F351" i="3"/>
  <c r="D2" i="3"/>
  <c r="F2" i="3"/>
  <c r="D353" i="3"/>
  <c r="AC3" i="2"/>
  <c r="X3" i="2"/>
  <c r="Z3" i="2"/>
  <c r="AC4" i="2"/>
  <c r="X4" i="2"/>
  <c r="Z4" i="2"/>
  <c r="AC5" i="2"/>
  <c r="X5" i="2"/>
  <c r="Z5" i="2"/>
  <c r="AC6" i="2"/>
  <c r="X6" i="2"/>
  <c r="Z6" i="2"/>
  <c r="AC7" i="2"/>
  <c r="X7" i="2"/>
  <c r="Z7" i="2"/>
  <c r="AC352" i="2"/>
  <c r="I352" i="2"/>
  <c r="AC353" i="2"/>
  <c r="I353" i="2"/>
  <c r="AC354" i="2"/>
  <c r="I354" i="2"/>
  <c r="AC355" i="2"/>
  <c r="I355" i="2"/>
  <c r="AC356" i="2"/>
  <c r="I356" i="2"/>
  <c r="AC357" i="2"/>
  <c r="I357" i="2"/>
  <c r="AC358" i="2"/>
  <c r="I358" i="2"/>
  <c r="AC359" i="2"/>
  <c r="I359" i="2"/>
  <c r="AC360" i="2"/>
  <c r="I360" i="2"/>
  <c r="AC361" i="2"/>
  <c r="I361" i="2"/>
  <c r="AC362" i="2"/>
  <c r="I362" i="2"/>
  <c r="AC363" i="2"/>
  <c r="I363" i="2"/>
  <c r="AC364" i="2"/>
  <c r="I364" i="2"/>
  <c r="AC365" i="2"/>
  <c r="I365" i="2"/>
  <c r="AC366" i="2"/>
  <c r="I366" i="2"/>
  <c r="AC367" i="2"/>
  <c r="I367" i="2"/>
  <c r="AC368" i="2"/>
  <c r="I368" i="2"/>
  <c r="AC369" i="2"/>
  <c r="I369" i="2"/>
  <c r="AC370" i="2"/>
  <c r="I370" i="2"/>
  <c r="AC371" i="2"/>
  <c r="I371" i="2"/>
  <c r="AC372" i="2"/>
  <c r="I372" i="2"/>
  <c r="AC373" i="2"/>
  <c r="I373" i="2"/>
  <c r="AC374" i="2"/>
  <c r="I374" i="2"/>
  <c r="AC375" i="2"/>
  <c r="I375" i="2"/>
  <c r="AC376" i="2"/>
  <c r="I376" i="2"/>
  <c r="AC377" i="2"/>
  <c r="I377" i="2"/>
  <c r="AC378" i="2"/>
  <c r="I378" i="2"/>
  <c r="AC379" i="2"/>
  <c r="I379" i="2"/>
  <c r="AC380" i="2"/>
  <c r="I380" i="2"/>
  <c r="AC381" i="2"/>
  <c r="I381" i="2"/>
  <c r="AC382" i="2"/>
  <c r="I382" i="2"/>
  <c r="AC383" i="2"/>
  <c r="I383" i="2"/>
  <c r="AC384" i="2"/>
  <c r="I384" i="2"/>
  <c r="AC385" i="2"/>
  <c r="I385" i="2"/>
  <c r="AC386" i="2"/>
  <c r="I386" i="2"/>
  <c r="AC387" i="2"/>
  <c r="I387" i="2"/>
  <c r="AC388" i="2"/>
  <c r="I388" i="2"/>
  <c r="AC389" i="2"/>
  <c r="I389" i="2"/>
  <c r="AC390" i="2"/>
  <c r="I390" i="2"/>
  <c r="AC391" i="2"/>
  <c r="I391" i="2"/>
  <c r="AC392" i="2"/>
  <c r="I392" i="2"/>
  <c r="AC393" i="2"/>
  <c r="I393" i="2"/>
  <c r="AC394" i="2"/>
  <c r="I394" i="2"/>
  <c r="AC395" i="2"/>
  <c r="I395" i="2"/>
  <c r="AC396" i="2"/>
  <c r="I396" i="2"/>
  <c r="AC397" i="2"/>
  <c r="I397" i="2"/>
  <c r="AC398" i="2"/>
  <c r="I398" i="2"/>
  <c r="AC399" i="2"/>
  <c r="I399" i="2"/>
  <c r="AC400" i="2"/>
  <c r="I400" i="2"/>
  <c r="AC401" i="2"/>
  <c r="I401" i="2"/>
  <c r="AC402" i="2"/>
  <c r="I402" i="2"/>
  <c r="AC403" i="2"/>
  <c r="I403" i="2"/>
  <c r="AC404" i="2"/>
  <c r="I404" i="2"/>
  <c r="AC405" i="2"/>
  <c r="I405" i="2"/>
  <c r="AC406" i="2"/>
  <c r="I406" i="2"/>
  <c r="AC407" i="2"/>
  <c r="I407" i="2"/>
  <c r="AC408" i="2"/>
  <c r="I408" i="2"/>
  <c r="AC409" i="2"/>
  <c r="I409" i="2"/>
  <c r="AC410" i="2"/>
  <c r="I410" i="2"/>
  <c r="AC411" i="2"/>
  <c r="I411" i="2"/>
  <c r="AC412" i="2"/>
  <c r="I412" i="2"/>
  <c r="AC413" i="2"/>
  <c r="I413" i="2"/>
  <c r="AC414" i="2"/>
  <c r="I414" i="2"/>
  <c r="AC415" i="2"/>
  <c r="I415" i="2"/>
  <c r="AC416" i="2"/>
  <c r="I416" i="2"/>
  <c r="AC417" i="2"/>
  <c r="I417" i="2"/>
  <c r="AC418" i="2"/>
  <c r="I418" i="2"/>
  <c r="AC419" i="2"/>
  <c r="I419" i="2"/>
  <c r="AC420" i="2"/>
  <c r="I420" i="2"/>
  <c r="AC421" i="2"/>
  <c r="I421" i="2"/>
  <c r="AC422" i="2"/>
  <c r="I422" i="2"/>
  <c r="AC423" i="2"/>
  <c r="I423" i="2"/>
  <c r="AC424" i="2"/>
  <c r="I424" i="2"/>
  <c r="AC425" i="2"/>
  <c r="I425" i="2"/>
  <c r="AC426" i="2"/>
  <c r="I426" i="2"/>
  <c r="AC427" i="2"/>
  <c r="I427" i="2"/>
  <c r="AC428" i="2"/>
  <c r="I428" i="2"/>
  <c r="AC429" i="2"/>
  <c r="I429" i="2"/>
  <c r="AC430" i="2"/>
  <c r="I430" i="2"/>
  <c r="AC431" i="2"/>
  <c r="I431" i="2"/>
  <c r="AC432" i="2"/>
  <c r="I432" i="2"/>
  <c r="AC433" i="2"/>
  <c r="I433" i="2"/>
  <c r="AC434" i="2"/>
  <c r="I434" i="2"/>
  <c r="AC435" i="2"/>
  <c r="I435" i="2"/>
  <c r="AC436" i="2"/>
  <c r="I436" i="2"/>
  <c r="AC437" i="2"/>
  <c r="I437" i="2"/>
  <c r="AC438" i="2"/>
  <c r="I438" i="2"/>
  <c r="AC439" i="2"/>
  <c r="I439" i="2"/>
  <c r="AC440" i="2"/>
  <c r="I440" i="2"/>
  <c r="AC441" i="2"/>
  <c r="I441" i="2"/>
  <c r="AC442" i="2"/>
  <c r="I442" i="2"/>
  <c r="AC443" i="2"/>
  <c r="I443" i="2"/>
  <c r="AC444" i="2"/>
  <c r="I444" i="2"/>
  <c r="AC445" i="2"/>
  <c r="I445" i="2"/>
  <c r="AC446" i="2"/>
  <c r="I446" i="2"/>
  <c r="AC447" i="2"/>
  <c r="I447" i="2"/>
  <c r="AC448" i="2"/>
  <c r="I448" i="2"/>
  <c r="AC449" i="2"/>
  <c r="I449" i="2"/>
  <c r="AC450" i="2"/>
  <c r="I450" i="2"/>
  <c r="AC451" i="2"/>
  <c r="I451" i="2"/>
  <c r="AC452" i="2"/>
  <c r="I452" i="2"/>
  <c r="AC77" i="2"/>
  <c r="I77" i="2"/>
  <c r="AC78" i="2"/>
  <c r="I78" i="2"/>
  <c r="AC79" i="2"/>
  <c r="I79" i="2"/>
  <c r="AC80" i="2"/>
  <c r="I80" i="2"/>
  <c r="AC81" i="2"/>
  <c r="I81" i="2"/>
  <c r="AC82" i="2"/>
  <c r="I82" i="2"/>
  <c r="AC83" i="2"/>
  <c r="I83" i="2"/>
  <c r="AC84" i="2"/>
  <c r="I84" i="2"/>
  <c r="AC85" i="2"/>
  <c r="I85" i="2"/>
  <c r="AC86" i="2"/>
  <c r="I86" i="2"/>
  <c r="AC87" i="2"/>
  <c r="I87" i="2"/>
  <c r="AC88" i="2"/>
  <c r="I88" i="2"/>
  <c r="AC89" i="2"/>
  <c r="I89" i="2"/>
  <c r="AC90" i="2"/>
  <c r="I90" i="2"/>
  <c r="AC91" i="2"/>
  <c r="I91" i="2"/>
  <c r="AC92" i="2"/>
  <c r="I92" i="2"/>
  <c r="AC93" i="2"/>
  <c r="I93" i="2"/>
  <c r="AC94" i="2"/>
  <c r="I94" i="2"/>
  <c r="AC95" i="2"/>
  <c r="I95" i="2"/>
  <c r="AC96" i="2"/>
  <c r="I96" i="2"/>
  <c r="AC97" i="2"/>
  <c r="I97" i="2"/>
  <c r="AC98" i="2"/>
  <c r="I98" i="2"/>
  <c r="AC99" i="2"/>
  <c r="I99" i="2"/>
  <c r="AC100" i="2"/>
  <c r="I100" i="2"/>
  <c r="AC101" i="2"/>
  <c r="I101" i="2"/>
  <c r="AC102" i="2"/>
  <c r="I102" i="2"/>
  <c r="AC103" i="2"/>
  <c r="I103" i="2"/>
  <c r="AC104" i="2"/>
  <c r="I104" i="2"/>
  <c r="AC105" i="2"/>
  <c r="I105" i="2"/>
  <c r="AC106" i="2"/>
  <c r="I106" i="2"/>
  <c r="AC107" i="2"/>
  <c r="I107" i="2"/>
  <c r="AC108" i="2"/>
  <c r="I108" i="2"/>
  <c r="AC109" i="2"/>
  <c r="I109" i="2"/>
  <c r="AC110" i="2"/>
  <c r="I110" i="2"/>
  <c r="AC111" i="2"/>
  <c r="I111" i="2"/>
  <c r="AC112" i="2"/>
  <c r="I112" i="2"/>
  <c r="AC113" i="2"/>
  <c r="I113" i="2"/>
  <c r="AC114" i="2"/>
  <c r="I114" i="2"/>
  <c r="AC115" i="2"/>
  <c r="I115" i="2"/>
  <c r="AC116" i="2"/>
  <c r="I116" i="2"/>
  <c r="AC117" i="2"/>
  <c r="I117" i="2"/>
  <c r="AC118" i="2"/>
  <c r="I118" i="2"/>
  <c r="AC119" i="2"/>
  <c r="I119" i="2"/>
  <c r="AC120" i="2"/>
  <c r="I120" i="2"/>
  <c r="AC121" i="2"/>
  <c r="I121" i="2"/>
  <c r="AC122" i="2"/>
  <c r="I122" i="2"/>
  <c r="AC123" i="2"/>
  <c r="I123" i="2"/>
  <c r="AC124" i="2"/>
  <c r="I124" i="2"/>
  <c r="AC125" i="2"/>
  <c r="I125" i="2"/>
  <c r="AC126" i="2"/>
  <c r="I126" i="2"/>
  <c r="AC127" i="2"/>
  <c r="I127" i="2"/>
  <c r="AC128" i="2"/>
  <c r="I128" i="2"/>
  <c r="AC129" i="2"/>
  <c r="I129" i="2"/>
  <c r="AC130" i="2"/>
  <c r="I130" i="2"/>
  <c r="AC131" i="2"/>
  <c r="I131" i="2"/>
  <c r="AC132" i="2"/>
  <c r="I132" i="2"/>
  <c r="AC133" i="2"/>
  <c r="I133" i="2"/>
  <c r="AC134" i="2"/>
  <c r="I134" i="2"/>
  <c r="AC135" i="2"/>
  <c r="I135" i="2"/>
  <c r="AC136" i="2"/>
  <c r="I136" i="2"/>
  <c r="AC137" i="2"/>
  <c r="I137" i="2"/>
  <c r="AC138" i="2"/>
  <c r="I138" i="2"/>
  <c r="AC139" i="2"/>
  <c r="I139" i="2"/>
  <c r="AC140" i="2"/>
  <c r="I140" i="2"/>
  <c r="AC141" i="2"/>
  <c r="I141" i="2"/>
  <c r="AC142" i="2"/>
  <c r="I142" i="2"/>
  <c r="AC143" i="2"/>
  <c r="I143" i="2"/>
  <c r="AC144" i="2"/>
  <c r="I144" i="2"/>
  <c r="AC145" i="2"/>
  <c r="I145" i="2"/>
  <c r="AC146" i="2"/>
  <c r="I146" i="2"/>
  <c r="AC147" i="2"/>
  <c r="I147" i="2"/>
  <c r="AC148" i="2"/>
  <c r="I148" i="2"/>
  <c r="AC149" i="2"/>
  <c r="I149" i="2"/>
  <c r="AC150" i="2"/>
  <c r="I150" i="2"/>
  <c r="AC151" i="2"/>
  <c r="I151" i="2"/>
  <c r="AC152" i="2"/>
  <c r="I152" i="2"/>
  <c r="AC153" i="2"/>
  <c r="I153" i="2"/>
  <c r="AC154" i="2"/>
  <c r="I154" i="2"/>
  <c r="AC155" i="2"/>
  <c r="I155" i="2"/>
  <c r="AC156" i="2"/>
  <c r="I156" i="2"/>
  <c r="AC157" i="2"/>
  <c r="I157" i="2"/>
  <c r="AC158" i="2"/>
  <c r="I158" i="2"/>
  <c r="AC159" i="2"/>
  <c r="I159" i="2"/>
  <c r="AC160" i="2"/>
  <c r="I160" i="2"/>
  <c r="AC161" i="2"/>
  <c r="I161" i="2"/>
  <c r="AC162" i="2"/>
  <c r="I162" i="2"/>
  <c r="AC163" i="2"/>
  <c r="I163" i="2"/>
  <c r="AC164" i="2"/>
  <c r="I164" i="2"/>
  <c r="AC165" i="2"/>
  <c r="I165" i="2"/>
  <c r="AC166" i="2"/>
  <c r="I166" i="2"/>
  <c r="AC167" i="2"/>
  <c r="I167" i="2"/>
  <c r="AC168" i="2"/>
  <c r="I168" i="2"/>
  <c r="AC169" i="2"/>
  <c r="I169" i="2"/>
  <c r="AC170" i="2"/>
  <c r="I170" i="2"/>
  <c r="AC171" i="2"/>
  <c r="I171" i="2"/>
  <c r="AC172" i="2"/>
  <c r="I172" i="2"/>
  <c r="AC173" i="2"/>
  <c r="I173" i="2"/>
  <c r="AC174" i="2"/>
  <c r="I174" i="2"/>
  <c r="AC175" i="2"/>
  <c r="I175" i="2"/>
  <c r="AC176" i="2"/>
  <c r="I176" i="2"/>
  <c r="AC177" i="2"/>
  <c r="I177" i="2"/>
  <c r="AC178" i="2"/>
  <c r="I178" i="2"/>
  <c r="AC179" i="2"/>
  <c r="I179" i="2"/>
  <c r="AC180" i="2"/>
  <c r="I180" i="2"/>
  <c r="AC181" i="2"/>
  <c r="I181" i="2"/>
  <c r="AC182" i="2"/>
  <c r="I182" i="2"/>
  <c r="AC183" i="2"/>
  <c r="I183" i="2"/>
  <c r="AC184" i="2"/>
  <c r="I184" i="2"/>
  <c r="AC185" i="2"/>
  <c r="I185" i="2"/>
  <c r="AC186" i="2"/>
  <c r="I186" i="2"/>
  <c r="AC187" i="2"/>
  <c r="I187" i="2"/>
  <c r="AC188" i="2"/>
  <c r="I188" i="2"/>
  <c r="AC189" i="2"/>
  <c r="I189" i="2"/>
  <c r="AC190" i="2"/>
  <c r="I190" i="2"/>
  <c r="AC191" i="2"/>
  <c r="I191" i="2"/>
  <c r="D3" i="2"/>
  <c r="F3" i="2"/>
  <c r="D4" i="2"/>
  <c r="F4" i="2"/>
  <c r="D5" i="2"/>
  <c r="F5" i="2"/>
  <c r="D6" i="2"/>
  <c r="F6" i="2"/>
  <c r="D7" i="2"/>
  <c r="F7" i="2"/>
  <c r="AC8" i="2"/>
  <c r="D8" i="2"/>
  <c r="F8" i="2"/>
  <c r="AC9" i="2"/>
  <c r="D9" i="2"/>
  <c r="F9" i="2"/>
  <c r="AC10" i="2"/>
  <c r="D10" i="2"/>
  <c r="F10" i="2"/>
  <c r="AC11" i="2"/>
  <c r="D11" i="2"/>
  <c r="F11" i="2"/>
  <c r="AC12" i="2"/>
  <c r="D12" i="2"/>
  <c r="F12" i="2"/>
  <c r="AC13" i="2"/>
  <c r="D13" i="2"/>
  <c r="F13" i="2"/>
  <c r="AC14" i="2"/>
  <c r="D14" i="2"/>
  <c r="F14" i="2"/>
  <c r="AC15" i="2"/>
  <c r="D15" i="2"/>
  <c r="F15" i="2"/>
  <c r="AC16" i="2"/>
  <c r="D16" i="2"/>
  <c r="F16" i="2"/>
  <c r="AC17" i="2"/>
  <c r="D17" i="2"/>
  <c r="F17" i="2"/>
  <c r="AC18" i="2"/>
  <c r="D18" i="2"/>
  <c r="F18" i="2"/>
  <c r="AC19" i="2"/>
  <c r="D19" i="2"/>
  <c r="F19" i="2"/>
  <c r="AC20" i="2"/>
  <c r="D20" i="2"/>
  <c r="F20" i="2"/>
  <c r="AC21" i="2"/>
  <c r="D21" i="2"/>
  <c r="F21" i="2"/>
  <c r="AC22" i="2"/>
  <c r="D22" i="2"/>
  <c r="F22" i="2"/>
  <c r="AC23" i="2"/>
  <c r="D23" i="2"/>
  <c r="F23" i="2"/>
  <c r="AC24" i="2"/>
  <c r="D24" i="2"/>
  <c r="F24" i="2"/>
  <c r="AC25" i="2"/>
  <c r="D25" i="2"/>
  <c r="F25" i="2"/>
  <c r="AC26" i="2"/>
  <c r="D26" i="2"/>
  <c r="F26" i="2"/>
  <c r="AC27" i="2"/>
  <c r="D27" i="2"/>
  <c r="F27" i="2"/>
  <c r="AC28" i="2"/>
  <c r="D28" i="2"/>
  <c r="F28" i="2"/>
  <c r="AC29" i="2"/>
  <c r="D29" i="2"/>
  <c r="F29" i="2"/>
  <c r="AC30" i="2"/>
  <c r="D30" i="2"/>
  <c r="F30" i="2"/>
  <c r="AC31" i="2"/>
  <c r="D31" i="2"/>
  <c r="F31" i="2"/>
  <c r="AC32" i="2"/>
  <c r="D32" i="2"/>
  <c r="F32" i="2"/>
  <c r="AC33" i="2"/>
  <c r="D33" i="2"/>
  <c r="F33" i="2"/>
  <c r="AC34" i="2"/>
  <c r="D34" i="2"/>
  <c r="F34" i="2"/>
  <c r="AC35" i="2"/>
  <c r="D35" i="2"/>
  <c r="F35" i="2"/>
  <c r="AC36" i="2"/>
  <c r="D36" i="2"/>
  <c r="F36" i="2"/>
  <c r="AC37" i="2"/>
  <c r="D37" i="2"/>
  <c r="F37" i="2"/>
  <c r="AC38" i="2"/>
  <c r="D38" i="2"/>
  <c r="F38" i="2"/>
  <c r="AC39" i="2"/>
  <c r="D39" i="2"/>
  <c r="F39" i="2"/>
  <c r="AC40" i="2"/>
  <c r="D40" i="2"/>
  <c r="F40" i="2"/>
  <c r="AC41" i="2"/>
  <c r="D41" i="2"/>
  <c r="F41" i="2"/>
  <c r="AC42" i="2"/>
  <c r="D42" i="2"/>
  <c r="F42" i="2"/>
  <c r="AC43" i="2"/>
  <c r="D43" i="2"/>
  <c r="F43" i="2"/>
  <c r="AC44" i="2"/>
  <c r="D44" i="2"/>
  <c r="F44" i="2"/>
  <c r="AC45" i="2"/>
  <c r="D45" i="2"/>
  <c r="F45" i="2"/>
  <c r="AC46" i="2"/>
  <c r="D46" i="2"/>
  <c r="F46" i="2"/>
  <c r="AC47" i="2"/>
  <c r="D47" i="2"/>
  <c r="F47" i="2"/>
  <c r="AC48" i="2"/>
  <c r="D48" i="2"/>
  <c r="F48" i="2"/>
  <c r="AC49" i="2"/>
  <c r="D49" i="2"/>
  <c r="F49" i="2"/>
  <c r="AC50" i="2"/>
  <c r="D50" i="2"/>
  <c r="F50" i="2"/>
  <c r="AC51" i="2"/>
  <c r="D51" i="2"/>
  <c r="F51" i="2"/>
  <c r="AC52" i="2"/>
  <c r="D52" i="2"/>
  <c r="F52" i="2"/>
  <c r="AC53" i="2"/>
  <c r="D53" i="2"/>
  <c r="F53" i="2"/>
  <c r="AC54" i="2"/>
  <c r="D54" i="2"/>
  <c r="F54" i="2"/>
  <c r="AC55" i="2"/>
  <c r="D55" i="2"/>
  <c r="F55" i="2"/>
  <c r="AC56" i="2"/>
  <c r="D56" i="2"/>
  <c r="F56" i="2"/>
  <c r="AC57" i="2"/>
  <c r="D57" i="2"/>
  <c r="F57" i="2"/>
  <c r="AC58" i="2"/>
  <c r="D58" i="2"/>
  <c r="F58" i="2"/>
  <c r="AC59" i="2"/>
  <c r="D59" i="2"/>
  <c r="F59" i="2"/>
  <c r="AC60" i="2"/>
  <c r="D60" i="2"/>
  <c r="F60" i="2"/>
  <c r="AC61" i="2"/>
  <c r="D61" i="2"/>
  <c r="F61" i="2"/>
  <c r="AC62" i="2"/>
  <c r="D62" i="2"/>
  <c r="F62" i="2"/>
  <c r="AC63" i="2"/>
  <c r="D63" i="2"/>
  <c r="F63" i="2"/>
  <c r="AC64" i="2"/>
  <c r="D64" i="2"/>
  <c r="F64" i="2"/>
  <c r="AC65" i="2"/>
  <c r="D65" i="2"/>
  <c r="F65" i="2"/>
  <c r="AC66" i="2"/>
  <c r="D66" i="2"/>
  <c r="F66" i="2"/>
  <c r="AC67" i="2"/>
  <c r="D67" i="2"/>
  <c r="F67" i="2"/>
  <c r="AC68" i="2"/>
  <c r="D68" i="2"/>
  <c r="F68" i="2"/>
  <c r="AC69" i="2"/>
  <c r="D69" i="2"/>
  <c r="F69" i="2"/>
  <c r="AC70" i="2"/>
  <c r="D70" i="2"/>
  <c r="F70" i="2"/>
  <c r="AC71" i="2"/>
  <c r="D71" i="2"/>
  <c r="F71" i="2"/>
  <c r="AC72" i="2"/>
  <c r="D72" i="2"/>
  <c r="F72" i="2"/>
  <c r="AC73" i="2"/>
  <c r="D73" i="2"/>
  <c r="F73" i="2"/>
  <c r="AC74" i="2"/>
  <c r="D74" i="2"/>
  <c r="F74" i="2"/>
  <c r="AC75" i="2"/>
  <c r="D75" i="2"/>
  <c r="F75" i="2"/>
  <c r="AC76" i="2"/>
  <c r="D76" i="2"/>
  <c r="F76" i="2"/>
  <c r="D77" i="2"/>
  <c r="F77" i="2"/>
  <c r="D78" i="2"/>
  <c r="F78" i="2"/>
  <c r="D79" i="2"/>
  <c r="F79" i="2"/>
  <c r="D80" i="2"/>
  <c r="F80" i="2"/>
  <c r="D81" i="2"/>
  <c r="F81" i="2"/>
  <c r="D82" i="2"/>
  <c r="F82" i="2"/>
  <c r="D83" i="2"/>
  <c r="F83" i="2"/>
  <c r="D84" i="2"/>
  <c r="F84" i="2"/>
  <c r="D85" i="2"/>
  <c r="F85" i="2"/>
  <c r="D86" i="2"/>
  <c r="F86" i="2"/>
  <c r="D87" i="2"/>
  <c r="F87" i="2"/>
  <c r="D88" i="2"/>
  <c r="F88" i="2"/>
  <c r="D89" i="2"/>
  <c r="F89" i="2"/>
  <c r="D90" i="2"/>
  <c r="F90" i="2"/>
  <c r="D91" i="2"/>
  <c r="F91" i="2"/>
  <c r="D92" i="2"/>
  <c r="F92" i="2"/>
  <c r="D93" i="2"/>
  <c r="F93" i="2"/>
  <c r="D94" i="2"/>
  <c r="F94" i="2"/>
  <c r="D95" i="2"/>
  <c r="F95" i="2"/>
  <c r="D96" i="2"/>
  <c r="F96" i="2"/>
  <c r="D97" i="2"/>
  <c r="F97" i="2"/>
  <c r="D98" i="2"/>
  <c r="F98" i="2"/>
  <c r="D99" i="2"/>
  <c r="F99" i="2"/>
  <c r="D100" i="2"/>
  <c r="F100" i="2"/>
  <c r="D101" i="2"/>
  <c r="F101" i="2"/>
  <c r="D102" i="2"/>
  <c r="F102" i="2"/>
  <c r="D103" i="2"/>
  <c r="F103" i="2"/>
  <c r="D104" i="2"/>
  <c r="F104" i="2"/>
  <c r="D105" i="2"/>
  <c r="F105" i="2"/>
  <c r="D106" i="2"/>
  <c r="F106" i="2"/>
  <c r="D107" i="2"/>
  <c r="F107" i="2"/>
  <c r="D108" i="2"/>
  <c r="F108" i="2"/>
  <c r="D109" i="2"/>
  <c r="F109" i="2"/>
  <c r="D110" i="2"/>
  <c r="F110" i="2"/>
  <c r="D111" i="2"/>
  <c r="F111" i="2"/>
  <c r="D112" i="2"/>
  <c r="F112" i="2"/>
  <c r="D113" i="2"/>
  <c r="F113" i="2"/>
  <c r="D114" i="2"/>
  <c r="F114" i="2"/>
  <c r="D115" i="2"/>
  <c r="F115" i="2"/>
  <c r="D116" i="2"/>
  <c r="F116" i="2"/>
  <c r="D117" i="2"/>
  <c r="F117" i="2"/>
  <c r="D118" i="2"/>
  <c r="F118" i="2"/>
  <c r="D119" i="2"/>
  <c r="F119" i="2"/>
  <c r="D120" i="2"/>
  <c r="F120" i="2"/>
  <c r="D121" i="2"/>
  <c r="F121" i="2"/>
  <c r="D122" i="2"/>
  <c r="F122" i="2"/>
  <c r="D123" i="2"/>
  <c r="F123" i="2"/>
  <c r="D124" i="2"/>
  <c r="F124" i="2"/>
  <c r="D125" i="2"/>
  <c r="F125" i="2"/>
  <c r="D126" i="2"/>
  <c r="F126" i="2"/>
  <c r="D127" i="2"/>
  <c r="F127" i="2"/>
  <c r="D128" i="2"/>
  <c r="F128" i="2"/>
  <c r="D129" i="2"/>
  <c r="F129" i="2"/>
  <c r="D130" i="2"/>
  <c r="F130" i="2"/>
  <c r="D131" i="2"/>
  <c r="F131" i="2"/>
  <c r="D132" i="2"/>
  <c r="F132" i="2"/>
  <c r="D133" i="2"/>
  <c r="F133" i="2"/>
  <c r="D134" i="2"/>
  <c r="F134" i="2"/>
  <c r="D135" i="2"/>
  <c r="F135" i="2"/>
  <c r="D136" i="2"/>
  <c r="F136" i="2"/>
  <c r="D137" i="2"/>
  <c r="F137" i="2"/>
  <c r="D138" i="2"/>
  <c r="F138" i="2"/>
  <c r="D139" i="2"/>
  <c r="F139" i="2"/>
  <c r="D140" i="2"/>
  <c r="F140" i="2"/>
  <c r="D141" i="2"/>
  <c r="F141" i="2"/>
  <c r="D142" i="2"/>
  <c r="F142" i="2"/>
  <c r="D143" i="2"/>
  <c r="F143" i="2"/>
  <c r="D144" i="2"/>
  <c r="F144" i="2"/>
  <c r="D145" i="2"/>
  <c r="F145" i="2"/>
  <c r="D146" i="2"/>
  <c r="F146" i="2"/>
  <c r="D147" i="2"/>
  <c r="F147" i="2"/>
  <c r="D148" i="2"/>
  <c r="F148" i="2"/>
  <c r="D149" i="2"/>
  <c r="F149" i="2"/>
  <c r="D150" i="2"/>
  <c r="F150" i="2"/>
  <c r="D151" i="2"/>
  <c r="F151" i="2"/>
  <c r="D152" i="2"/>
  <c r="F152" i="2"/>
  <c r="D153" i="2"/>
  <c r="F153" i="2"/>
  <c r="D154" i="2"/>
  <c r="F154" i="2"/>
  <c r="D155" i="2"/>
  <c r="F155" i="2"/>
  <c r="D156" i="2"/>
  <c r="F156" i="2"/>
  <c r="D157" i="2"/>
  <c r="F157" i="2"/>
  <c r="D158" i="2"/>
  <c r="F158" i="2"/>
  <c r="D159" i="2"/>
  <c r="F159" i="2"/>
  <c r="D160" i="2"/>
  <c r="F160" i="2"/>
  <c r="D161" i="2"/>
  <c r="F161" i="2"/>
  <c r="D162" i="2"/>
  <c r="F162" i="2"/>
  <c r="D163" i="2"/>
  <c r="F163" i="2"/>
  <c r="D164" i="2"/>
  <c r="F164" i="2"/>
  <c r="D165" i="2"/>
  <c r="F165" i="2"/>
  <c r="D166" i="2"/>
  <c r="F166" i="2"/>
  <c r="D167" i="2"/>
  <c r="F167" i="2"/>
  <c r="D168" i="2"/>
  <c r="F168" i="2"/>
  <c r="D169" i="2"/>
  <c r="F169" i="2"/>
  <c r="D170" i="2"/>
  <c r="F170" i="2"/>
  <c r="D171" i="2"/>
  <c r="F171" i="2"/>
  <c r="D172" i="2"/>
  <c r="F172" i="2"/>
  <c r="D173" i="2"/>
  <c r="F173" i="2"/>
  <c r="D174" i="2"/>
  <c r="F174" i="2"/>
  <c r="AC192" i="2"/>
  <c r="D175" i="2"/>
  <c r="F175" i="2"/>
  <c r="AC193" i="2"/>
  <c r="D176" i="2"/>
  <c r="F176" i="2"/>
  <c r="AC194" i="2"/>
  <c r="D177" i="2"/>
  <c r="F177" i="2"/>
  <c r="AC195" i="2"/>
  <c r="D178" i="2"/>
  <c r="F178" i="2"/>
  <c r="AC196" i="2"/>
  <c r="D179" i="2"/>
  <c r="F179" i="2"/>
  <c r="AC197" i="2"/>
  <c r="D180" i="2"/>
  <c r="F180" i="2"/>
  <c r="AC198" i="2"/>
  <c r="D181" i="2"/>
  <c r="F181" i="2"/>
  <c r="AC199" i="2"/>
  <c r="D182" i="2"/>
  <c r="F182" i="2"/>
  <c r="AC200" i="2"/>
  <c r="D183" i="2"/>
  <c r="F183" i="2"/>
  <c r="AC201" i="2"/>
  <c r="D184" i="2"/>
  <c r="F184" i="2"/>
  <c r="AC202" i="2"/>
  <c r="D185" i="2"/>
  <c r="F185" i="2"/>
  <c r="AC203" i="2"/>
  <c r="D186" i="2"/>
  <c r="F186" i="2"/>
  <c r="AC204" i="2"/>
  <c r="D187" i="2"/>
  <c r="F187" i="2"/>
  <c r="AC205" i="2"/>
  <c r="D188" i="2"/>
  <c r="F188" i="2"/>
  <c r="AC206" i="2"/>
  <c r="D189" i="2"/>
  <c r="F189" i="2"/>
  <c r="AC207" i="2"/>
  <c r="D190" i="2"/>
  <c r="F190" i="2"/>
  <c r="AC208" i="2"/>
  <c r="D191" i="2"/>
  <c r="F191" i="2"/>
  <c r="AC209" i="2"/>
  <c r="D192" i="2"/>
  <c r="F192" i="2"/>
  <c r="AC210" i="2"/>
  <c r="D193" i="2"/>
  <c r="F193" i="2"/>
  <c r="AC211" i="2"/>
  <c r="D194" i="2"/>
  <c r="F194" i="2"/>
  <c r="AC212" i="2"/>
  <c r="D195" i="2"/>
  <c r="F195" i="2"/>
  <c r="AC213" i="2"/>
  <c r="D196" i="2"/>
  <c r="F196" i="2"/>
  <c r="AC214" i="2"/>
  <c r="D197" i="2"/>
  <c r="F197" i="2"/>
  <c r="AC215" i="2"/>
  <c r="D198" i="2"/>
  <c r="F198" i="2"/>
  <c r="AC216" i="2"/>
  <c r="D199" i="2"/>
  <c r="F199" i="2"/>
  <c r="AC217" i="2"/>
  <c r="D200" i="2"/>
  <c r="F200" i="2"/>
  <c r="AC218" i="2"/>
  <c r="D201" i="2"/>
  <c r="F201" i="2"/>
  <c r="AC219" i="2"/>
  <c r="D202" i="2"/>
  <c r="F202" i="2"/>
  <c r="AC220" i="2"/>
  <c r="D203" i="2"/>
  <c r="F203" i="2"/>
  <c r="AC221" i="2"/>
  <c r="D204" i="2"/>
  <c r="F204" i="2"/>
  <c r="AC222" i="2"/>
  <c r="D205" i="2"/>
  <c r="F205" i="2"/>
  <c r="AC223" i="2"/>
  <c r="D206" i="2"/>
  <c r="F206" i="2"/>
  <c r="AC224" i="2"/>
  <c r="D207" i="2"/>
  <c r="F207" i="2"/>
  <c r="AC225" i="2"/>
  <c r="D208" i="2"/>
  <c r="F208" i="2"/>
  <c r="AC226" i="2"/>
  <c r="D209" i="2"/>
  <c r="F209" i="2"/>
  <c r="AC227" i="2"/>
  <c r="D210" i="2"/>
  <c r="F210" i="2"/>
  <c r="AC228" i="2"/>
  <c r="D211" i="2"/>
  <c r="F211" i="2"/>
  <c r="AC229" i="2"/>
  <c r="D212" i="2"/>
  <c r="F212" i="2"/>
  <c r="AC230" i="2"/>
  <c r="D213" i="2"/>
  <c r="F213" i="2"/>
  <c r="AC231" i="2"/>
  <c r="D214" i="2"/>
  <c r="F214" i="2"/>
  <c r="AC232" i="2"/>
  <c r="D215" i="2"/>
  <c r="F215" i="2"/>
  <c r="AC233" i="2"/>
  <c r="D216" i="2"/>
  <c r="F216" i="2"/>
  <c r="AC234" i="2"/>
  <c r="D217" i="2"/>
  <c r="F217" i="2"/>
  <c r="AC235" i="2"/>
  <c r="D218" i="2"/>
  <c r="F218" i="2"/>
  <c r="AC236" i="2"/>
  <c r="D219" i="2"/>
  <c r="F219" i="2"/>
  <c r="AC237" i="2"/>
  <c r="D220" i="2"/>
  <c r="F220" i="2"/>
  <c r="AC238" i="2"/>
  <c r="D221" i="2"/>
  <c r="F221" i="2"/>
  <c r="AC239" i="2"/>
  <c r="D222" i="2"/>
  <c r="F222" i="2"/>
  <c r="AC240" i="2"/>
  <c r="D223" i="2"/>
  <c r="F223" i="2"/>
  <c r="AC241" i="2"/>
  <c r="D224" i="2"/>
  <c r="F224" i="2"/>
  <c r="AC242" i="2"/>
  <c r="D225" i="2"/>
  <c r="F225" i="2"/>
  <c r="AC243" i="2"/>
  <c r="D226" i="2"/>
  <c r="F226" i="2"/>
  <c r="AC244" i="2"/>
  <c r="D227" i="2"/>
  <c r="F227" i="2"/>
  <c r="AC245" i="2"/>
  <c r="D228" i="2"/>
  <c r="F228" i="2"/>
  <c r="AC246" i="2"/>
  <c r="D229" i="2"/>
  <c r="F229" i="2"/>
  <c r="AC247" i="2"/>
  <c r="D230" i="2"/>
  <c r="F230" i="2"/>
  <c r="AC248" i="2"/>
  <c r="D231" i="2"/>
  <c r="F231" i="2"/>
  <c r="AC249" i="2"/>
  <c r="D232" i="2"/>
  <c r="F232" i="2"/>
  <c r="AC250" i="2"/>
  <c r="D233" i="2"/>
  <c r="F233" i="2"/>
  <c r="AC251" i="2"/>
  <c r="D234" i="2"/>
  <c r="F234" i="2"/>
  <c r="AC252" i="2"/>
  <c r="D235" i="2"/>
  <c r="F235" i="2"/>
  <c r="AC253" i="2"/>
  <c r="D236" i="2"/>
  <c r="F236" i="2"/>
  <c r="AC254" i="2"/>
  <c r="D237" i="2"/>
  <c r="F237" i="2"/>
  <c r="AC255" i="2"/>
  <c r="D238" i="2"/>
  <c r="F238" i="2"/>
  <c r="AC256" i="2"/>
  <c r="D239" i="2"/>
  <c r="F239" i="2"/>
  <c r="AC257" i="2"/>
  <c r="D240" i="2"/>
  <c r="F240" i="2"/>
  <c r="AC258" i="2"/>
  <c r="D241" i="2"/>
  <c r="F241" i="2"/>
  <c r="AC259" i="2"/>
  <c r="D242" i="2"/>
  <c r="F242" i="2"/>
  <c r="AC260" i="2"/>
  <c r="D243" i="2"/>
  <c r="F243" i="2"/>
  <c r="AC261" i="2"/>
  <c r="D244" i="2"/>
  <c r="F244" i="2"/>
  <c r="AC262" i="2"/>
  <c r="D245" i="2"/>
  <c r="F245" i="2"/>
  <c r="AC263" i="2"/>
  <c r="D246" i="2"/>
  <c r="F246" i="2"/>
  <c r="AC264" i="2"/>
  <c r="D247" i="2"/>
  <c r="F247" i="2"/>
  <c r="AC265" i="2"/>
  <c r="D248" i="2"/>
  <c r="F248" i="2"/>
  <c r="AC266" i="2"/>
  <c r="D249" i="2"/>
  <c r="F249" i="2"/>
  <c r="AC267" i="2"/>
  <c r="D250" i="2"/>
  <c r="F250" i="2"/>
  <c r="AC268" i="2"/>
  <c r="D251" i="2"/>
  <c r="F251" i="2"/>
  <c r="AC269" i="2"/>
  <c r="D252" i="2"/>
  <c r="F252" i="2"/>
  <c r="AC270" i="2"/>
  <c r="D253" i="2"/>
  <c r="F253" i="2"/>
  <c r="AC271" i="2"/>
  <c r="D254" i="2"/>
  <c r="F254" i="2"/>
  <c r="AC272" i="2"/>
  <c r="D255" i="2"/>
  <c r="F255" i="2"/>
  <c r="AC273" i="2"/>
  <c r="D256" i="2"/>
  <c r="F256" i="2"/>
  <c r="AC274" i="2"/>
  <c r="D257" i="2"/>
  <c r="F257" i="2"/>
  <c r="AC275" i="2"/>
  <c r="D258" i="2"/>
  <c r="F258" i="2"/>
  <c r="AC276" i="2"/>
  <c r="D259" i="2"/>
  <c r="F259" i="2"/>
  <c r="AC277" i="2"/>
  <c r="D260" i="2"/>
  <c r="F260" i="2"/>
  <c r="AC278" i="2"/>
  <c r="D261" i="2"/>
  <c r="F261" i="2"/>
  <c r="AC279" i="2"/>
  <c r="D262" i="2"/>
  <c r="F262" i="2"/>
  <c r="AC280" i="2"/>
  <c r="D263" i="2"/>
  <c r="F263" i="2"/>
  <c r="AC281" i="2"/>
  <c r="D264" i="2"/>
  <c r="F264" i="2"/>
  <c r="AC282" i="2"/>
  <c r="D265" i="2"/>
  <c r="F265" i="2"/>
  <c r="AC283" i="2"/>
  <c r="D266" i="2"/>
  <c r="F266" i="2"/>
  <c r="AC284" i="2"/>
  <c r="D267" i="2"/>
  <c r="F267" i="2"/>
  <c r="AC285" i="2"/>
  <c r="D268" i="2"/>
  <c r="F268" i="2"/>
  <c r="AC286" i="2"/>
  <c r="D269" i="2"/>
  <c r="F269" i="2"/>
  <c r="AC287" i="2"/>
  <c r="D270" i="2"/>
  <c r="F270" i="2"/>
  <c r="AC288" i="2"/>
  <c r="D271" i="2"/>
  <c r="F271" i="2"/>
  <c r="AC289" i="2"/>
  <c r="D272" i="2"/>
  <c r="F272" i="2"/>
  <c r="AC290" i="2"/>
  <c r="D273" i="2"/>
  <c r="F273" i="2"/>
  <c r="AC291" i="2"/>
  <c r="D274" i="2"/>
  <c r="F274" i="2"/>
  <c r="AC292" i="2"/>
  <c r="D275" i="2"/>
  <c r="F275" i="2"/>
  <c r="AC293" i="2"/>
  <c r="D276" i="2"/>
  <c r="F276" i="2"/>
  <c r="AC294" i="2"/>
  <c r="D277" i="2"/>
  <c r="F277" i="2"/>
  <c r="AC295" i="2"/>
  <c r="D278" i="2"/>
  <c r="F278" i="2"/>
  <c r="AC296" i="2"/>
  <c r="D279" i="2"/>
  <c r="F279" i="2"/>
  <c r="AC297" i="2"/>
  <c r="D280" i="2"/>
  <c r="F280" i="2"/>
  <c r="AC298" i="2"/>
  <c r="D281" i="2"/>
  <c r="F281" i="2"/>
  <c r="AC299" i="2"/>
  <c r="D282" i="2"/>
  <c r="F282" i="2"/>
  <c r="AC300" i="2"/>
  <c r="D283" i="2"/>
  <c r="F283" i="2"/>
  <c r="AC301" i="2"/>
  <c r="D284" i="2"/>
  <c r="F284" i="2"/>
  <c r="AC302" i="2"/>
  <c r="D285" i="2"/>
  <c r="F285" i="2"/>
  <c r="AC303" i="2"/>
  <c r="D286" i="2"/>
  <c r="F286" i="2"/>
  <c r="AC304" i="2"/>
  <c r="D287" i="2"/>
  <c r="F287" i="2"/>
  <c r="AC305" i="2"/>
  <c r="D288" i="2"/>
  <c r="F288" i="2"/>
  <c r="AC306" i="2"/>
  <c r="D289" i="2"/>
  <c r="F289" i="2"/>
  <c r="AC307" i="2"/>
  <c r="D290" i="2"/>
  <c r="F290" i="2"/>
  <c r="AC308" i="2"/>
  <c r="D291" i="2"/>
  <c r="F291" i="2"/>
  <c r="AC309" i="2"/>
  <c r="D292" i="2"/>
  <c r="F292" i="2"/>
  <c r="AC310" i="2"/>
  <c r="D293" i="2"/>
  <c r="F293" i="2"/>
  <c r="AC311" i="2"/>
  <c r="D294" i="2"/>
  <c r="F294" i="2"/>
  <c r="AC312" i="2"/>
  <c r="D295" i="2"/>
  <c r="F295" i="2"/>
  <c r="AC313" i="2"/>
  <c r="D296" i="2"/>
  <c r="F296" i="2"/>
  <c r="AC314" i="2"/>
  <c r="D297" i="2"/>
  <c r="F297" i="2"/>
  <c r="AC315" i="2"/>
  <c r="D298" i="2"/>
  <c r="F298" i="2"/>
  <c r="AC316" i="2"/>
  <c r="D299" i="2"/>
  <c r="F299" i="2"/>
  <c r="AC317" i="2"/>
  <c r="D300" i="2"/>
  <c r="F300" i="2"/>
  <c r="AC318" i="2"/>
  <c r="D301" i="2"/>
  <c r="F301" i="2"/>
  <c r="AC319" i="2"/>
  <c r="D302" i="2"/>
  <c r="F302" i="2"/>
  <c r="AC320" i="2"/>
  <c r="D303" i="2"/>
  <c r="F303" i="2"/>
  <c r="AC321" i="2"/>
  <c r="D304" i="2"/>
  <c r="F304" i="2"/>
  <c r="AC322" i="2"/>
  <c r="D305" i="2"/>
  <c r="F305" i="2"/>
  <c r="AC323" i="2"/>
  <c r="D306" i="2"/>
  <c r="F306" i="2"/>
  <c r="AC324" i="2"/>
  <c r="D307" i="2"/>
  <c r="F307" i="2"/>
  <c r="AC325" i="2"/>
  <c r="D308" i="2"/>
  <c r="F308" i="2"/>
  <c r="AC326" i="2"/>
  <c r="D309" i="2"/>
  <c r="F309" i="2"/>
  <c r="AC327" i="2"/>
  <c r="D310" i="2"/>
  <c r="F310" i="2"/>
  <c r="AC328" i="2"/>
  <c r="D311" i="2"/>
  <c r="F311" i="2"/>
  <c r="AC329" i="2"/>
  <c r="D312" i="2"/>
  <c r="F312" i="2"/>
  <c r="AC330" i="2"/>
  <c r="D313" i="2"/>
  <c r="F313" i="2"/>
  <c r="AC331" i="2"/>
  <c r="D314" i="2"/>
  <c r="F314" i="2"/>
  <c r="AC332" i="2"/>
  <c r="D315" i="2"/>
  <c r="F315" i="2"/>
  <c r="AC333" i="2"/>
  <c r="D316" i="2"/>
  <c r="F316" i="2"/>
  <c r="AC334" i="2"/>
  <c r="D317" i="2"/>
  <c r="F317" i="2"/>
  <c r="AC335" i="2"/>
  <c r="D318" i="2"/>
  <c r="F318" i="2"/>
  <c r="AC336" i="2"/>
  <c r="D319" i="2"/>
  <c r="F319" i="2"/>
  <c r="AC337" i="2"/>
  <c r="D320" i="2"/>
  <c r="F320" i="2"/>
  <c r="AC338" i="2"/>
  <c r="D321" i="2"/>
  <c r="F321" i="2"/>
  <c r="AC339" i="2"/>
  <c r="D322" i="2"/>
  <c r="F322" i="2"/>
  <c r="AC340" i="2"/>
  <c r="D323" i="2"/>
  <c r="F323" i="2"/>
  <c r="AC341" i="2"/>
  <c r="D324" i="2"/>
  <c r="F324" i="2"/>
  <c r="AC342" i="2"/>
  <c r="D325" i="2"/>
  <c r="F325" i="2"/>
  <c r="AC343" i="2"/>
  <c r="D326" i="2"/>
  <c r="F326" i="2"/>
  <c r="AC344" i="2"/>
  <c r="D327" i="2"/>
  <c r="F327" i="2"/>
  <c r="AC345" i="2"/>
  <c r="D328" i="2"/>
  <c r="F328" i="2"/>
  <c r="AC346" i="2"/>
  <c r="D329" i="2"/>
  <c r="F329" i="2"/>
  <c r="AC347" i="2"/>
  <c r="D330" i="2"/>
  <c r="F330" i="2"/>
  <c r="AC348" i="2"/>
  <c r="D331" i="2"/>
  <c r="F331" i="2"/>
  <c r="AC349" i="2"/>
  <c r="D332" i="2"/>
  <c r="F332" i="2"/>
  <c r="AC350" i="2"/>
  <c r="D333" i="2"/>
  <c r="F333" i="2"/>
  <c r="AC351" i="2"/>
  <c r="D334" i="2"/>
  <c r="F334" i="2"/>
  <c r="D335" i="2"/>
  <c r="F335" i="2"/>
  <c r="D336" i="2"/>
  <c r="F336" i="2"/>
  <c r="D337" i="2"/>
  <c r="F337" i="2"/>
  <c r="D338" i="2"/>
  <c r="F338" i="2"/>
  <c r="D339" i="2"/>
  <c r="F339" i="2"/>
  <c r="D340" i="2"/>
  <c r="F340" i="2"/>
  <c r="D341" i="2"/>
  <c r="F341" i="2"/>
  <c r="D342" i="2"/>
  <c r="F342" i="2"/>
  <c r="D343" i="2"/>
  <c r="F343" i="2"/>
  <c r="D344" i="2"/>
  <c r="F344" i="2"/>
  <c r="D345" i="2"/>
  <c r="F345" i="2"/>
  <c r="D346" i="2"/>
  <c r="F346" i="2"/>
  <c r="D347" i="2"/>
  <c r="F347" i="2"/>
  <c r="D348" i="2"/>
  <c r="F348" i="2"/>
  <c r="D349" i="2"/>
  <c r="F349" i="2"/>
  <c r="D350" i="2"/>
  <c r="F350" i="2"/>
  <c r="D351" i="2"/>
  <c r="F351" i="2"/>
  <c r="AC2" i="2"/>
  <c r="D2" i="2"/>
  <c r="F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X8" i="2"/>
  <c r="Z8" i="2"/>
  <c r="X9" i="2"/>
  <c r="Z9" i="2"/>
  <c r="X10" i="2"/>
  <c r="Z10" i="2"/>
  <c r="X11" i="2"/>
  <c r="Z11" i="2"/>
  <c r="X12" i="2"/>
  <c r="Z12" i="2"/>
  <c r="X13" i="2"/>
  <c r="Z13" i="2"/>
  <c r="X14" i="2"/>
  <c r="Z14" i="2"/>
  <c r="X15" i="2"/>
  <c r="Z15" i="2"/>
  <c r="X16" i="2"/>
  <c r="Z16" i="2"/>
  <c r="X17" i="2"/>
  <c r="Z17" i="2"/>
  <c r="X18" i="2"/>
  <c r="Z18" i="2"/>
  <c r="X19" i="2"/>
  <c r="Z19" i="2"/>
  <c r="X20" i="2"/>
  <c r="Z20" i="2"/>
  <c r="X21" i="2"/>
  <c r="Z21" i="2"/>
  <c r="X22" i="2"/>
  <c r="Z22" i="2"/>
  <c r="X23" i="2"/>
  <c r="Z23" i="2"/>
  <c r="X24" i="2"/>
  <c r="Z24" i="2"/>
  <c r="X25" i="2"/>
  <c r="Z25" i="2"/>
  <c r="X26" i="2"/>
  <c r="Z26" i="2"/>
  <c r="X27" i="2"/>
  <c r="Z27" i="2"/>
  <c r="X28" i="2"/>
  <c r="Z28" i="2"/>
  <c r="X29" i="2"/>
  <c r="Z29" i="2"/>
  <c r="X30" i="2"/>
  <c r="Z30" i="2"/>
  <c r="X31" i="2"/>
  <c r="Z31" i="2"/>
  <c r="X32" i="2"/>
  <c r="Z32" i="2"/>
  <c r="X33" i="2"/>
  <c r="Z33" i="2"/>
  <c r="X34" i="2"/>
  <c r="Z34" i="2"/>
  <c r="X35" i="2"/>
  <c r="Z35" i="2"/>
  <c r="X36" i="2"/>
  <c r="Z36" i="2"/>
  <c r="X37" i="2"/>
  <c r="Z37" i="2"/>
  <c r="X38" i="2"/>
  <c r="Z38" i="2"/>
  <c r="X39" i="2"/>
  <c r="Z39" i="2"/>
  <c r="X40" i="2"/>
  <c r="Z40" i="2"/>
  <c r="X41" i="2"/>
  <c r="Z41" i="2"/>
  <c r="X42" i="2"/>
  <c r="Z42" i="2"/>
  <c r="X43" i="2"/>
  <c r="Z43" i="2"/>
  <c r="X44" i="2"/>
  <c r="Z44" i="2"/>
  <c r="X45" i="2"/>
  <c r="Z45" i="2"/>
  <c r="X46" i="2"/>
  <c r="Z46" i="2"/>
  <c r="X47" i="2"/>
  <c r="Z47" i="2"/>
  <c r="X48" i="2"/>
  <c r="Z48" i="2"/>
  <c r="X49" i="2"/>
  <c r="Z49" i="2"/>
  <c r="X50" i="2"/>
  <c r="Z50" i="2"/>
  <c r="X51" i="2"/>
  <c r="Z51" i="2"/>
  <c r="X52" i="2"/>
  <c r="Z52" i="2"/>
  <c r="X53" i="2"/>
  <c r="Z53" i="2"/>
  <c r="X54" i="2"/>
  <c r="Z54" i="2"/>
  <c r="X55" i="2"/>
  <c r="Z55" i="2"/>
  <c r="X56" i="2"/>
  <c r="Z56" i="2"/>
  <c r="X57" i="2"/>
  <c r="Z57" i="2"/>
  <c r="X58" i="2"/>
  <c r="Z58" i="2"/>
  <c r="X59" i="2"/>
  <c r="Z59" i="2"/>
  <c r="X60" i="2"/>
  <c r="Z60" i="2"/>
  <c r="X61" i="2"/>
  <c r="Z61" i="2"/>
  <c r="X62" i="2"/>
  <c r="Z62" i="2"/>
  <c r="X63" i="2"/>
  <c r="Z63" i="2"/>
  <c r="X64" i="2"/>
  <c r="Z64" i="2"/>
  <c r="X65" i="2"/>
  <c r="Z65" i="2"/>
  <c r="X66" i="2"/>
  <c r="Z66" i="2"/>
  <c r="X67" i="2"/>
  <c r="Z67" i="2"/>
  <c r="X68" i="2"/>
  <c r="Z68" i="2"/>
  <c r="X69" i="2"/>
  <c r="Z69" i="2"/>
  <c r="X70" i="2"/>
  <c r="Z70" i="2"/>
  <c r="X71" i="2"/>
  <c r="Z71" i="2"/>
  <c r="X72" i="2"/>
  <c r="Z72" i="2"/>
  <c r="X73" i="2"/>
  <c r="Z73" i="2"/>
  <c r="X74" i="2"/>
  <c r="Z74" i="2"/>
  <c r="X75" i="2"/>
  <c r="Z75" i="2"/>
  <c r="X76" i="2"/>
  <c r="Z76" i="2"/>
  <c r="X77" i="2"/>
  <c r="Z77" i="2"/>
  <c r="X78" i="2"/>
  <c r="Z78" i="2"/>
  <c r="X79" i="2"/>
  <c r="Z79" i="2"/>
  <c r="X80" i="2"/>
  <c r="Z80" i="2"/>
  <c r="X81" i="2"/>
  <c r="Z81" i="2"/>
  <c r="X82" i="2"/>
  <c r="Z82" i="2"/>
  <c r="X83" i="2"/>
  <c r="Z83" i="2"/>
  <c r="X84" i="2"/>
  <c r="Z84" i="2"/>
  <c r="X85" i="2"/>
  <c r="Z85" i="2"/>
  <c r="X86" i="2"/>
  <c r="Z86" i="2"/>
  <c r="X87" i="2"/>
  <c r="Z87" i="2"/>
  <c r="X88" i="2"/>
  <c r="Z88" i="2"/>
  <c r="X89" i="2"/>
  <c r="Z89" i="2"/>
  <c r="X90" i="2"/>
  <c r="Z90" i="2"/>
  <c r="X91" i="2"/>
  <c r="Z91" i="2"/>
  <c r="X92" i="2"/>
  <c r="Z92" i="2"/>
  <c r="X93" i="2"/>
  <c r="Z93" i="2"/>
  <c r="X94" i="2"/>
  <c r="Z94" i="2"/>
  <c r="X95" i="2"/>
  <c r="Z95" i="2"/>
  <c r="X96" i="2"/>
  <c r="Z96" i="2"/>
  <c r="X97" i="2"/>
  <c r="Z97" i="2"/>
  <c r="X98" i="2"/>
  <c r="Z98" i="2"/>
  <c r="X99" i="2"/>
  <c r="Z99" i="2"/>
  <c r="X100" i="2"/>
  <c r="Z100" i="2"/>
  <c r="X101" i="2"/>
  <c r="Z101" i="2"/>
  <c r="X102" i="2"/>
  <c r="Z102" i="2"/>
  <c r="X103" i="2"/>
  <c r="Z103" i="2"/>
  <c r="X104" i="2"/>
  <c r="Z104" i="2"/>
  <c r="X105" i="2"/>
  <c r="Z105" i="2"/>
  <c r="X106" i="2"/>
  <c r="Z106" i="2"/>
  <c r="X107" i="2"/>
  <c r="Z107" i="2"/>
  <c r="X108" i="2"/>
  <c r="Z108" i="2"/>
  <c r="X109" i="2"/>
  <c r="Z109" i="2"/>
  <c r="X110" i="2"/>
  <c r="Z110" i="2"/>
  <c r="X111" i="2"/>
  <c r="Z111" i="2"/>
  <c r="X112" i="2"/>
  <c r="Z112" i="2"/>
  <c r="X113" i="2"/>
  <c r="Z113" i="2"/>
  <c r="X114" i="2"/>
  <c r="Z114" i="2"/>
  <c r="X115" i="2"/>
  <c r="Z115" i="2"/>
  <c r="X116" i="2"/>
  <c r="Z116" i="2"/>
  <c r="X117" i="2"/>
  <c r="Z117" i="2"/>
  <c r="X118" i="2"/>
  <c r="Z118" i="2"/>
  <c r="X119" i="2"/>
  <c r="Z119" i="2"/>
  <c r="X120" i="2"/>
  <c r="Z120" i="2"/>
  <c r="X121" i="2"/>
  <c r="Z121" i="2"/>
  <c r="X122" i="2"/>
  <c r="Z122" i="2"/>
  <c r="X123" i="2"/>
  <c r="Z123" i="2"/>
  <c r="X124" i="2"/>
  <c r="Z124" i="2"/>
  <c r="X125" i="2"/>
  <c r="Z125" i="2"/>
  <c r="X126" i="2"/>
  <c r="Z126" i="2"/>
  <c r="X127" i="2"/>
  <c r="Z127" i="2"/>
  <c r="X128" i="2"/>
  <c r="Z128" i="2"/>
  <c r="X129" i="2"/>
  <c r="Z129" i="2"/>
  <c r="X130" i="2"/>
  <c r="Z130" i="2"/>
  <c r="X131" i="2"/>
  <c r="Z131" i="2"/>
  <c r="X132" i="2"/>
  <c r="Z132" i="2"/>
  <c r="X133" i="2"/>
  <c r="Z133" i="2"/>
  <c r="X134" i="2"/>
  <c r="Z134" i="2"/>
  <c r="X135" i="2"/>
  <c r="Z135" i="2"/>
  <c r="X136" i="2"/>
  <c r="Z136" i="2"/>
  <c r="X137" i="2"/>
  <c r="Z137" i="2"/>
  <c r="X138" i="2"/>
  <c r="Z138" i="2"/>
  <c r="X139" i="2"/>
  <c r="Z139" i="2"/>
  <c r="X140" i="2"/>
  <c r="Z140" i="2"/>
  <c r="X141" i="2"/>
  <c r="Z141" i="2"/>
  <c r="X142" i="2"/>
  <c r="Z142" i="2"/>
  <c r="X143" i="2"/>
  <c r="Z143" i="2"/>
  <c r="X144" i="2"/>
  <c r="Z144" i="2"/>
  <c r="X145" i="2"/>
  <c r="Z145" i="2"/>
  <c r="X146" i="2"/>
  <c r="Z146" i="2"/>
  <c r="X147" i="2"/>
  <c r="Z147" i="2"/>
  <c r="X148" i="2"/>
  <c r="Z148" i="2"/>
  <c r="X149" i="2"/>
  <c r="Z149" i="2"/>
  <c r="X150" i="2"/>
  <c r="Z150" i="2"/>
  <c r="X151" i="2"/>
  <c r="Z151" i="2"/>
  <c r="X152" i="2"/>
  <c r="Z152" i="2"/>
  <c r="X153" i="2"/>
  <c r="Z153" i="2"/>
  <c r="X154" i="2"/>
  <c r="Z154" i="2"/>
  <c r="X155" i="2"/>
  <c r="Z155" i="2"/>
  <c r="X156" i="2"/>
  <c r="Z156" i="2"/>
  <c r="X157" i="2"/>
  <c r="Z157" i="2"/>
  <c r="X158" i="2"/>
  <c r="Z158" i="2"/>
  <c r="X159" i="2"/>
  <c r="Z159" i="2"/>
  <c r="X160" i="2"/>
  <c r="Z160" i="2"/>
  <c r="X161" i="2"/>
  <c r="Z161" i="2"/>
  <c r="X162" i="2"/>
  <c r="Z162" i="2"/>
  <c r="X163" i="2"/>
  <c r="Z163" i="2"/>
  <c r="X164" i="2"/>
  <c r="Z164" i="2"/>
  <c r="X165" i="2"/>
  <c r="Z165" i="2"/>
  <c r="X166" i="2"/>
  <c r="Z166" i="2"/>
  <c r="X167" i="2"/>
  <c r="Z167" i="2"/>
  <c r="X168" i="2"/>
  <c r="Z168" i="2"/>
  <c r="X169" i="2"/>
  <c r="Z169" i="2"/>
  <c r="X170" i="2"/>
  <c r="Z170" i="2"/>
  <c r="X171" i="2"/>
  <c r="Z171" i="2"/>
  <c r="X172" i="2"/>
  <c r="Z172" i="2"/>
  <c r="X173" i="2"/>
  <c r="Z173" i="2"/>
  <c r="X174" i="2"/>
  <c r="Z174" i="2"/>
  <c r="X175" i="2"/>
  <c r="Z175" i="2"/>
  <c r="X176" i="2"/>
  <c r="Z176" i="2"/>
  <c r="X177" i="2"/>
  <c r="Z177" i="2"/>
  <c r="X178" i="2"/>
  <c r="Z178" i="2"/>
  <c r="X179" i="2"/>
  <c r="Z179" i="2"/>
  <c r="X180" i="2"/>
  <c r="Z180" i="2"/>
  <c r="X181" i="2"/>
  <c r="Z181" i="2"/>
  <c r="X182" i="2"/>
  <c r="Z182" i="2"/>
  <c r="X183" i="2"/>
  <c r="Z183" i="2"/>
  <c r="X184" i="2"/>
  <c r="Z184" i="2"/>
  <c r="X185" i="2"/>
  <c r="Z185" i="2"/>
  <c r="X186" i="2"/>
  <c r="Z186" i="2"/>
  <c r="X187" i="2"/>
  <c r="Z187" i="2"/>
  <c r="X188" i="2"/>
  <c r="Z188" i="2"/>
  <c r="X189" i="2"/>
  <c r="Z189" i="2"/>
  <c r="X190" i="2"/>
  <c r="Z190" i="2"/>
  <c r="X191" i="2"/>
  <c r="Z191" i="2"/>
  <c r="X192" i="2"/>
  <c r="Z192" i="2"/>
  <c r="X193" i="2"/>
  <c r="Z193" i="2"/>
  <c r="X194" i="2"/>
  <c r="Z194" i="2"/>
  <c r="X195" i="2"/>
  <c r="Z195" i="2"/>
  <c r="X196" i="2"/>
  <c r="Z196" i="2"/>
  <c r="X197" i="2"/>
  <c r="Z197" i="2"/>
  <c r="X198" i="2"/>
  <c r="Z198" i="2"/>
  <c r="X199" i="2"/>
  <c r="Z199" i="2"/>
  <c r="X200" i="2"/>
  <c r="Z200" i="2"/>
  <c r="X201" i="2"/>
  <c r="Z201" i="2"/>
  <c r="X202" i="2"/>
  <c r="Z202" i="2"/>
  <c r="X203" i="2"/>
  <c r="Z203" i="2"/>
  <c r="X204" i="2"/>
  <c r="Z204" i="2"/>
  <c r="X205" i="2"/>
  <c r="Z205" i="2"/>
  <c r="X206" i="2"/>
  <c r="Z206" i="2"/>
  <c r="X207" i="2"/>
  <c r="Z207" i="2"/>
  <c r="X208" i="2"/>
  <c r="Z208" i="2"/>
  <c r="X209" i="2"/>
  <c r="Z209" i="2"/>
  <c r="X210" i="2"/>
  <c r="Z210" i="2"/>
  <c r="X211" i="2"/>
  <c r="Z211" i="2"/>
  <c r="X212" i="2"/>
  <c r="Z212" i="2"/>
  <c r="X213" i="2"/>
  <c r="Z213" i="2"/>
  <c r="X214" i="2"/>
  <c r="Z214" i="2"/>
  <c r="X215" i="2"/>
  <c r="Z215" i="2"/>
  <c r="X216" i="2"/>
  <c r="Z216" i="2"/>
  <c r="X217" i="2"/>
  <c r="Z217" i="2"/>
  <c r="X218" i="2"/>
  <c r="Z218" i="2"/>
  <c r="X219" i="2"/>
  <c r="Z219" i="2"/>
  <c r="X220" i="2"/>
  <c r="Z220" i="2"/>
  <c r="X221" i="2"/>
  <c r="Z221" i="2"/>
  <c r="X222" i="2"/>
  <c r="Z222" i="2"/>
  <c r="X223" i="2"/>
  <c r="Z223" i="2"/>
  <c r="X224" i="2"/>
  <c r="Z224" i="2"/>
  <c r="X225" i="2"/>
  <c r="Z225" i="2"/>
  <c r="X226" i="2"/>
  <c r="Z226" i="2"/>
  <c r="X227" i="2"/>
  <c r="Z227" i="2"/>
  <c r="X228" i="2"/>
  <c r="Z228" i="2"/>
  <c r="X229" i="2"/>
  <c r="Z229" i="2"/>
  <c r="X230" i="2"/>
  <c r="Z230" i="2"/>
  <c r="X231" i="2"/>
  <c r="Z231" i="2"/>
  <c r="X232" i="2"/>
  <c r="Z232" i="2"/>
  <c r="X233" i="2"/>
  <c r="Z233" i="2"/>
  <c r="X234" i="2"/>
  <c r="Z234" i="2"/>
  <c r="X235" i="2"/>
  <c r="Z235" i="2"/>
  <c r="X236" i="2"/>
  <c r="Z236" i="2"/>
  <c r="X237" i="2"/>
  <c r="Z237" i="2"/>
  <c r="X238" i="2"/>
  <c r="Z238" i="2"/>
  <c r="X239" i="2"/>
  <c r="Z239" i="2"/>
  <c r="X240" i="2"/>
  <c r="Z240" i="2"/>
  <c r="X241" i="2"/>
  <c r="Z241" i="2"/>
  <c r="X242" i="2"/>
  <c r="Z242" i="2"/>
  <c r="X243" i="2"/>
  <c r="Z243" i="2"/>
  <c r="X244" i="2"/>
  <c r="Z244" i="2"/>
  <c r="X245" i="2"/>
  <c r="Z245" i="2"/>
  <c r="X246" i="2"/>
  <c r="Z246" i="2"/>
  <c r="X247" i="2"/>
  <c r="Z247" i="2"/>
  <c r="X248" i="2"/>
  <c r="Z248" i="2"/>
  <c r="X249" i="2"/>
  <c r="Z249" i="2"/>
  <c r="X250" i="2"/>
  <c r="Z250" i="2"/>
  <c r="X251" i="2"/>
  <c r="Z251" i="2"/>
  <c r="X252" i="2"/>
  <c r="Z252" i="2"/>
  <c r="X253" i="2"/>
  <c r="Z253" i="2"/>
  <c r="X254" i="2"/>
  <c r="Z254" i="2"/>
  <c r="X255" i="2"/>
  <c r="Z255" i="2"/>
  <c r="X256" i="2"/>
  <c r="Z256" i="2"/>
  <c r="X257" i="2"/>
  <c r="Z257" i="2"/>
  <c r="X258" i="2"/>
  <c r="Z258" i="2"/>
  <c r="X259" i="2"/>
  <c r="Z259" i="2"/>
  <c r="X260" i="2"/>
  <c r="Z260" i="2"/>
  <c r="X261" i="2"/>
  <c r="Z261" i="2"/>
  <c r="X262" i="2"/>
  <c r="Z262" i="2"/>
  <c r="X263" i="2"/>
  <c r="Z263" i="2"/>
  <c r="X264" i="2"/>
  <c r="Z264" i="2"/>
  <c r="X265" i="2"/>
  <c r="Z265" i="2"/>
  <c r="X266" i="2"/>
  <c r="Z266" i="2"/>
  <c r="X267" i="2"/>
  <c r="Z267" i="2"/>
  <c r="X268" i="2"/>
  <c r="Z268" i="2"/>
  <c r="X269" i="2"/>
  <c r="Z269" i="2"/>
  <c r="X270" i="2"/>
  <c r="Z270" i="2"/>
  <c r="X271" i="2"/>
  <c r="Z271" i="2"/>
  <c r="X272" i="2"/>
  <c r="Z272" i="2"/>
  <c r="X273" i="2"/>
  <c r="Z273" i="2"/>
  <c r="X274" i="2"/>
  <c r="Z274" i="2"/>
  <c r="X275" i="2"/>
  <c r="Z275" i="2"/>
  <c r="X276" i="2"/>
  <c r="Z276" i="2"/>
  <c r="X277" i="2"/>
  <c r="Z277" i="2"/>
  <c r="X278" i="2"/>
  <c r="Z278" i="2"/>
  <c r="X279" i="2"/>
  <c r="Z279" i="2"/>
  <c r="X280" i="2"/>
  <c r="Z280" i="2"/>
  <c r="X281" i="2"/>
  <c r="Z281" i="2"/>
  <c r="X282" i="2"/>
  <c r="Z282" i="2"/>
  <c r="X283" i="2"/>
  <c r="Z283" i="2"/>
  <c r="X284" i="2"/>
  <c r="Z284" i="2"/>
  <c r="X285" i="2"/>
  <c r="Z285" i="2"/>
  <c r="X286" i="2"/>
  <c r="Z286" i="2"/>
  <c r="X287" i="2"/>
  <c r="Z287" i="2"/>
  <c r="X288" i="2"/>
  <c r="Z288" i="2"/>
  <c r="X289" i="2"/>
  <c r="Z289" i="2"/>
  <c r="X290" i="2"/>
  <c r="Z290" i="2"/>
  <c r="X291" i="2"/>
  <c r="Z291" i="2"/>
  <c r="X292" i="2"/>
  <c r="Z292" i="2"/>
  <c r="X293" i="2"/>
  <c r="Z293" i="2"/>
  <c r="X294" i="2"/>
  <c r="Z294" i="2"/>
  <c r="X295" i="2"/>
  <c r="Z295" i="2"/>
  <c r="X296" i="2"/>
  <c r="Z296" i="2"/>
  <c r="X297" i="2"/>
  <c r="Z297" i="2"/>
  <c r="X298" i="2"/>
  <c r="Z298" i="2"/>
  <c r="X299" i="2"/>
  <c r="Z299" i="2"/>
  <c r="X300" i="2"/>
  <c r="Z300" i="2"/>
  <c r="X301" i="2"/>
  <c r="Z301" i="2"/>
  <c r="X302" i="2"/>
  <c r="Z302" i="2"/>
  <c r="X303" i="2"/>
  <c r="Z303" i="2"/>
  <c r="X304" i="2"/>
  <c r="Z304" i="2"/>
  <c r="X305" i="2"/>
  <c r="Z305" i="2"/>
  <c r="X306" i="2"/>
  <c r="Z306" i="2"/>
  <c r="X307" i="2"/>
  <c r="Z307" i="2"/>
  <c r="X308" i="2"/>
  <c r="Z308" i="2"/>
  <c r="X309" i="2"/>
  <c r="Z309" i="2"/>
  <c r="X310" i="2"/>
  <c r="Z310" i="2"/>
  <c r="X311" i="2"/>
  <c r="Z311" i="2"/>
  <c r="X312" i="2"/>
  <c r="Z312" i="2"/>
  <c r="X313" i="2"/>
  <c r="Z313" i="2"/>
  <c r="X314" i="2"/>
  <c r="Z314" i="2"/>
  <c r="X315" i="2"/>
  <c r="Z315" i="2"/>
  <c r="X316" i="2"/>
  <c r="Z316" i="2"/>
  <c r="X317" i="2"/>
  <c r="Z317" i="2"/>
  <c r="X318" i="2"/>
  <c r="Z318" i="2"/>
  <c r="X319" i="2"/>
  <c r="Z319" i="2"/>
  <c r="X320" i="2"/>
  <c r="Z320" i="2"/>
  <c r="X321" i="2"/>
  <c r="Z321" i="2"/>
  <c r="X322" i="2"/>
  <c r="Z322" i="2"/>
  <c r="X323" i="2"/>
  <c r="Z323" i="2"/>
  <c r="X324" i="2"/>
  <c r="Z324" i="2"/>
  <c r="X325" i="2"/>
  <c r="Z325" i="2"/>
  <c r="X326" i="2"/>
  <c r="Z326" i="2"/>
  <c r="X327" i="2"/>
  <c r="Z327" i="2"/>
  <c r="X328" i="2"/>
  <c r="Z328" i="2"/>
  <c r="X329" i="2"/>
  <c r="Z329" i="2"/>
  <c r="X330" i="2"/>
  <c r="Z330" i="2"/>
  <c r="X331" i="2"/>
  <c r="Z331" i="2"/>
  <c r="X332" i="2"/>
  <c r="Z332" i="2"/>
  <c r="X333" i="2"/>
  <c r="Z333" i="2"/>
  <c r="X334" i="2"/>
  <c r="Z334" i="2"/>
  <c r="X335" i="2"/>
  <c r="Z335" i="2"/>
  <c r="X336" i="2"/>
  <c r="Z336" i="2"/>
  <c r="X337" i="2"/>
  <c r="Z337" i="2"/>
  <c r="X338" i="2"/>
  <c r="Z338" i="2"/>
  <c r="X339" i="2"/>
  <c r="Z339" i="2"/>
  <c r="X340" i="2"/>
  <c r="Z340" i="2"/>
  <c r="X341" i="2"/>
  <c r="Z341" i="2"/>
  <c r="X342" i="2"/>
  <c r="Z342" i="2"/>
  <c r="X343" i="2"/>
  <c r="Z343" i="2"/>
  <c r="X344" i="2"/>
  <c r="Z344" i="2"/>
  <c r="X345" i="2"/>
  <c r="Z345" i="2"/>
  <c r="X346" i="2"/>
  <c r="Z346" i="2"/>
  <c r="X347" i="2"/>
  <c r="Z347" i="2"/>
  <c r="X348" i="2"/>
  <c r="Z348" i="2"/>
  <c r="X349" i="2"/>
  <c r="Z349" i="2"/>
  <c r="X350" i="2"/>
  <c r="Z350" i="2"/>
  <c r="X351" i="2"/>
  <c r="Z351" i="2"/>
  <c r="X2" i="2"/>
  <c r="Z2" i="2"/>
  <c r="N3" i="2"/>
  <c r="P3" i="2"/>
  <c r="N4" i="2"/>
  <c r="P4" i="2"/>
  <c r="N5" i="2"/>
  <c r="P5" i="2"/>
  <c r="N6" i="2"/>
  <c r="P6" i="2"/>
  <c r="N7" i="2"/>
  <c r="P7" i="2"/>
  <c r="N8" i="2"/>
  <c r="P8" i="2"/>
  <c r="N9" i="2"/>
  <c r="P9" i="2"/>
  <c r="N10" i="2"/>
  <c r="P10" i="2"/>
  <c r="N11" i="2"/>
  <c r="P11" i="2"/>
  <c r="N12" i="2"/>
  <c r="P12" i="2"/>
  <c r="N13" i="2"/>
  <c r="P13" i="2"/>
  <c r="N14" i="2"/>
  <c r="P14" i="2"/>
  <c r="N15" i="2"/>
  <c r="P15" i="2"/>
  <c r="N16" i="2"/>
  <c r="P16" i="2"/>
  <c r="N17" i="2"/>
  <c r="P17" i="2"/>
  <c r="N18" i="2"/>
  <c r="P18" i="2"/>
  <c r="N19" i="2"/>
  <c r="P19" i="2"/>
  <c r="N20" i="2"/>
  <c r="P20" i="2"/>
  <c r="N21" i="2"/>
  <c r="P21" i="2"/>
  <c r="N22" i="2"/>
  <c r="P22" i="2"/>
  <c r="N23" i="2"/>
  <c r="P23" i="2"/>
  <c r="N24" i="2"/>
  <c r="P24" i="2"/>
  <c r="N25" i="2"/>
  <c r="P25" i="2"/>
  <c r="N26" i="2"/>
  <c r="P26" i="2"/>
  <c r="N27" i="2"/>
  <c r="P27" i="2"/>
  <c r="N28" i="2"/>
  <c r="P28" i="2"/>
  <c r="N29" i="2"/>
  <c r="P29" i="2"/>
  <c r="N30" i="2"/>
  <c r="P30" i="2"/>
  <c r="N31" i="2"/>
  <c r="P31" i="2"/>
  <c r="N32" i="2"/>
  <c r="P32" i="2"/>
  <c r="N33" i="2"/>
  <c r="P33" i="2"/>
  <c r="N34" i="2"/>
  <c r="P34" i="2"/>
  <c r="N35" i="2"/>
  <c r="P35" i="2"/>
  <c r="N36" i="2"/>
  <c r="P36" i="2"/>
  <c r="N37" i="2"/>
  <c r="P37" i="2"/>
  <c r="N38" i="2"/>
  <c r="P38" i="2"/>
  <c r="N39" i="2"/>
  <c r="P39" i="2"/>
  <c r="N40" i="2"/>
  <c r="P40" i="2"/>
  <c r="N41" i="2"/>
  <c r="P41" i="2"/>
  <c r="N42" i="2"/>
  <c r="P42" i="2"/>
  <c r="N43" i="2"/>
  <c r="P43" i="2"/>
  <c r="N44" i="2"/>
  <c r="P44" i="2"/>
  <c r="N45" i="2"/>
  <c r="P45" i="2"/>
  <c r="N46" i="2"/>
  <c r="P46" i="2"/>
  <c r="N47" i="2"/>
  <c r="P47" i="2"/>
  <c r="N48" i="2"/>
  <c r="P48" i="2"/>
  <c r="N49" i="2"/>
  <c r="P49" i="2"/>
  <c r="N50" i="2"/>
  <c r="P50" i="2"/>
  <c r="N51" i="2"/>
  <c r="P51" i="2"/>
  <c r="N52" i="2"/>
  <c r="P52" i="2"/>
  <c r="N53" i="2"/>
  <c r="P53" i="2"/>
  <c r="N54" i="2"/>
  <c r="P54" i="2"/>
  <c r="N55" i="2"/>
  <c r="P55" i="2"/>
  <c r="N56" i="2"/>
  <c r="P56" i="2"/>
  <c r="N57" i="2"/>
  <c r="P57" i="2"/>
  <c r="N58" i="2"/>
  <c r="P58" i="2"/>
  <c r="N59" i="2"/>
  <c r="P59" i="2"/>
  <c r="N60" i="2"/>
  <c r="P60" i="2"/>
  <c r="N61" i="2"/>
  <c r="P61" i="2"/>
  <c r="N62" i="2"/>
  <c r="P62" i="2"/>
  <c r="N63" i="2"/>
  <c r="P63" i="2"/>
  <c r="N64" i="2"/>
  <c r="P64" i="2"/>
  <c r="N65" i="2"/>
  <c r="P65" i="2"/>
  <c r="N66" i="2"/>
  <c r="P66" i="2"/>
  <c r="N67" i="2"/>
  <c r="P67" i="2"/>
  <c r="N68" i="2"/>
  <c r="P68" i="2"/>
  <c r="N69" i="2"/>
  <c r="P69" i="2"/>
  <c r="N70" i="2"/>
  <c r="P70" i="2"/>
  <c r="N71" i="2"/>
  <c r="P71" i="2"/>
  <c r="N72" i="2"/>
  <c r="P72" i="2"/>
  <c r="N73" i="2"/>
  <c r="P73" i="2"/>
  <c r="N74" i="2"/>
  <c r="P74" i="2"/>
  <c r="N75" i="2"/>
  <c r="P75" i="2"/>
  <c r="N76" i="2"/>
  <c r="P76" i="2"/>
  <c r="N77" i="2"/>
  <c r="P77" i="2"/>
  <c r="N78" i="2"/>
  <c r="P78" i="2"/>
  <c r="N79" i="2"/>
  <c r="P79" i="2"/>
  <c r="N80" i="2"/>
  <c r="P80" i="2"/>
  <c r="N81" i="2"/>
  <c r="P81" i="2"/>
  <c r="N82" i="2"/>
  <c r="P82" i="2"/>
  <c r="N83" i="2"/>
  <c r="P83" i="2"/>
  <c r="N84" i="2"/>
  <c r="P84" i="2"/>
  <c r="N85" i="2"/>
  <c r="P85" i="2"/>
  <c r="N86" i="2"/>
  <c r="P86" i="2"/>
  <c r="N87" i="2"/>
  <c r="P87" i="2"/>
  <c r="N88" i="2"/>
  <c r="P88" i="2"/>
  <c r="N89" i="2"/>
  <c r="P89" i="2"/>
  <c r="N90" i="2"/>
  <c r="P90" i="2"/>
  <c r="N91" i="2"/>
  <c r="P91" i="2"/>
  <c r="N92" i="2"/>
  <c r="P92" i="2"/>
  <c r="N93" i="2"/>
  <c r="P93" i="2"/>
  <c r="N94" i="2"/>
  <c r="P94" i="2"/>
  <c r="N95" i="2"/>
  <c r="P95" i="2"/>
  <c r="N96" i="2"/>
  <c r="P96" i="2"/>
  <c r="N97" i="2"/>
  <c r="P97" i="2"/>
  <c r="N98" i="2"/>
  <c r="P98" i="2"/>
  <c r="N99" i="2"/>
  <c r="P99" i="2"/>
  <c r="N100" i="2"/>
  <c r="P100" i="2"/>
  <c r="N101" i="2"/>
  <c r="P101" i="2"/>
  <c r="N102" i="2"/>
  <c r="P102" i="2"/>
  <c r="N103" i="2"/>
  <c r="P103" i="2"/>
  <c r="N104" i="2"/>
  <c r="P104" i="2"/>
  <c r="N105" i="2"/>
  <c r="P105" i="2"/>
  <c r="N106" i="2"/>
  <c r="P106" i="2"/>
  <c r="N107" i="2"/>
  <c r="P107" i="2"/>
  <c r="N108" i="2"/>
  <c r="P108" i="2"/>
  <c r="N109" i="2"/>
  <c r="P109" i="2"/>
  <c r="N110" i="2"/>
  <c r="P110" i="2"/>
  <c r="N111" i="2"/>
  <c r="P111" i="2"/>
  <c r="N112" i="2"/>
  <c r="P112" i="2"/>
  <c r="N113" i="2"/>
  <c r="P113" i="2"/>
  <c r="N114" i="2"/>
  <c r="P114" i="2"/>
  <c r="N115" i="2"/>
  <c r="P115" i="2"/>
  <c r="N116" i="2"/>
  <c r="P116" i="2"/>
  <c r="N117" i="2"/>
  <c r="P117" i="2"/>
  <c r="N118" i="2"/>
  <c r="P118" i="2"/>
  <c r="N119" i="2"/>
  <c r="P119" i="2"/>
  <c r="N120" i="2"/>
  <c r="P120" i="2"/>
  <c r="N121" i="2"/>
  <c r="P121" i="2"/>
  <c r="N122" i="2"/>
  <c r="P122" i="2"/>
  <c r="N123" i="2"/>
  <c r="P123" i="2"/>
  <c r="N124" i="2"/>
  <c r="P124" i="2"/>
  <c r="N125" i="2"/>
  <c r="P125" i="2"/>
  <c r="N126" i="2"/>
  <c r="P126" i="2"/>
  <c r="N127" i="2"/>
  <c r="P127" i="2"/>
  <c r="N128" i="2"/>
  <c r="P128" i="2"/>
  <c r="N129" i="2"/>
  <c r="P129" i="2"/>
  <c r="N130" i="2"/>
  <c r="P130" i="2"/>
  <c r="N131" i="2"/>
  <c r="P131" i="2"/>
  <c r="N132" i="2"/>
  <c r="P132" i="2"/>
  <c r="N133" i="2"/>
  <c r="P133" i="2"/>
  <c r="N134" i="2"/>
  <c r="P134" i="2"/>
  <c r="N135" i="2"/>
  <c r="P135" i="2"/>
  <c r="N136" i="2"/>
  <c r="P136" i="2"/>
  <c r="N137" i="2"/>
  <c r="P137" i="2"/>
  <c r="N138" i="2"/>
  <c r="P138" i="2"/>
  <c r="N139" i="2"/>
  <c r="P139" i="2"/>
  <c r="N140" i="2"/>
  <c r="P140" i="2"/>
  <c r="N141" i="2"/>
  <c r="P141" i="2"/>
  <c r="N142" i="2"/>
  <c r="P142" i="2"/>
  <c r="N143" i="2"/>
  <c r="P143" i="2"/>
  <c r="N144" i="2"/>
  <c r="P144" i="2"/>
  <c r="N145" i="2"/>
  <c r="P145" i="2"/>
  <c r="N146" i="2"/>
  <c r="P146" i="2"/>
  <c r="N147" i="2"/>
  <c r="P147" i="2"/>
  <c r="N148" i="2"/>
  <c r="P148" i="2"/>
  <c r="N149" i="2"/>
  <c r="P149" i="2"/>
  <c r="N150" i="2"/>
  <c r="P150" i="2"/>
  <c r="N151" i="2"/>
  <c r="P151" i="2"/>
  <c r="N152" i="2"/>
  <c r="P152" i="2"/>
  <c r="N153" i="2"/>
  <c r="P153" i="2"/>
  <c r="N154" i="2"/>
  <c r="P154" i="2"/>
  <c r="N155" i="2"/>
  <c r="P155" i="2"/>
  <c r="N156" i="2"/>
  <c r="P156" i="2"/>
  <c r="N157" i="2"/>
  <c r="P157" i="2"/>
  <c r="N158" i="2"/>
  <c r="P158" i="2"/>
  <c r="N159" i="2"/>
  <c r="P159" i="2"/>
  <c r="N160" i="2"/>
  <c r="P160" i="2"/>
  <c r="N161" i="2"/>
  <c r="P161" i="2"/>
  <c r="N162" i="2"/>
  <c r="P162" i="2"/>
  <c r="N163" i="2"/>
  <c r="P163" i="2"/>
  <c r="N164" i="2"/>
  <c r="P164" i="2"/>
  <c r="N165" i="2"/>
  <c r="P165" i="2"/>
  <c r="N166" i="2"/>
  <c r="P166" i="2"/>
  <c r="N167" i="2"/>
  <c r="P167" i="2"/>
  <c r="N168" i="2"/>
  <c r="P168" i="2"/>
  <c r="N169" i="2"/>
  <c r="P169" i="2"/>
  <c r="N170" i="2"/>
  <c r="P170" i="2"/>
  <c r="N171" i="2"/>
  <c r="P171" i="2"/>
  <c r="N172" i="2"/>
  <c r="P172" i="2"/>
  <c r="N173" i="2"/>
  <c r="P173" i="2"/>
  <c r="N174" i="2"/>
  <c r="P174" i="2"/>
  <c r="N175" i="2"/>
  <c r="P175" i="2"/>
  <c r="N176" i="2"/>
  <c r="P176" i="2"/>
  <c r="N177" i="2"/>
  <c r="P177" i="2"/>
  <c r="N178" i="2"/>
  <c r="P178" i="2"/>
  <c r="N179" i="2"/>
  <c r="P179" i="2"/>
  <c r="N180" i="2"/>
  <c r="P180" i="2"/>
  <c r="N181" i="2"/>
  <c r="P181" i="2"/>
  <c r="N182" i="2"/>
  <c r="P182" i="2"/>
  <c r="N183" i="2"/>
  <c r="P183" i="2"/>
  <c r="N184" i="2"/>
  <c r="P184" i="2"/>
  <c r="N185" i="2"/>
  <c r="P185" i="2"/>
  <c r="N186" i="2"/>
  <c r="P186" i="2"/>
  <c r="N187" i="2"/>
  <c r="P187" i="2"/>
  <c r="N188" i="2"/>
  <c r="P188" i="2"/>
  <c r="N189" i="2"/>
  <c r="P189" i="2"/>
  <c r="N190" i="2"/>
  <c r="P190" i="2"/>
  <c r="N191" i="2"/>
  <c r="P191" i="2"/>
  <c r="N192" i="2"/>
  <c r="P192" i="2"/>
  <c r="N193" i="2"/>
  <c r="P193" i="2"/>
  <c r="N194" i="2"/>
  <c r="P194" i="2"/>
  <c r="N195" i="2"/>
  <c r="P195" i="2"/>
  <c r="N196" i="2"/>
  <c r="P196" i="2"/>
  <c r="N197" i="2"/>
  <c r="P197" i="2"/>
  <c r="N198" i="2"/>
  <c r="P198" i="2"/>
  <c r="N199" i="2"/>
  <c r="P199" i="2"/>
  <c r="N200" i="2"/>
  <c r="P200" i="2"/>
  <c r="N201" i="2"/>
  <c r="P201" i="2"/>
  <c r="N202" i="2"/>
  <c r="P202" i="2"/>
  <c r="N203" i="2"/>
  <c r="P203" i="2"/>
  <c r="N204" i="2"/>
  <c r="P204" i="2"/>
  <c r="N205" i="2"/>
  <c r="P205" i="2"/>
  <c r="N206" i="2"/>
  <c r="P206" i="2"/>
  <c r="N207" i="2"/>
  <c r="P207" i="2"/>
  <c r="N208" i="2"/>
  <c r="P208" i="2"/>
  <c r="N209" i="2"/>
  <c r="P209" i="2"/>
  <c r="N210" i="2"/>
  <c r="P210" i="2"/>
  <c r="N211" i="2"/>
  <c r="P211" i="2"/>
  <c r="N212" i="2"/>
  <c r="P212" i="2"/>
  <c r="N213" i="2"/>
  <c r="P213" i="2"/>
  <c r="N214" i="2"/>
  <c r="P214" i="2"/>
  <c r="N215" i="2"/>
  <c r="P215" i="2"/>
  <c r="N216" i="2"/>
  <c r="P216" i="2"/>
  <c r="N217" i="2"/>
  <c r="P217" i="2"/>
  <c r="N218" i="2"/>
  <c r="P218" i="2"/>
  <c r="N219" i="2"/>
  <c r="P219" i="2"/>
  <c r="N220" i="2"/>
  <c r="P220" i="2"/>
  <c r="N221" i="2"/>
  <c r="P221" i="2"/>
  <c r="N222" i="2"/>
  <c r="P222" i="2"/>
  <c r="N223" i="2"/>
  <c r="P223" i="2"/>
  <c r="N224" i="2"/>
  <c r="P224" i="2"/>
  <c r="N225" i="2"/>
  <c r="P225" i="2"/>
  <c r="N226" i="2"/>
  <c r="P226" i="2"/>
  <c r="N227" i="2"/>
  <c r="P227" i="2"/>
  <c r="N228" i="2"/>
  <c r="P228" i="2"/>
  <c r="N229" i="2"/>
  <c r="P229" i="2"/>
  <c r="N230" i="2"/>
  <c r="P230" i="2"/>
  <c r="N231" i="2"/>
  <c r="P231" i="2"/>
  <c r="N232" i="2"/>
  <c r="P232" i="2"/>
  <c r="N233" i="2"/>
  <c r="P233" i="2"/>
  <c r="N234" i="2"/>
  <c r="P234" i="2"/>
  <c r="N235" i="2"/>
  <c r="P235" i="2"/>
  <c r="N236" i="2"/>
  <c r="P236" i="2"/>
  <c r="N237" i="2"/>
  <c r="P237" i="2"/>
  <c r="N238" i="2"/>
  <c r="P238" i="2"/>
  <c r="N239" i="2"/>
  <c r="P239" i="2"/>
  <c r="N240" i="2"/>
  <c r="P240" i="2"/>
  <c r="N241" i="2"/>
  <c r="P241" i="2"/>
  <c r="N242" i="2"/>
  <c r="P242" i="2"/>
  <c r="N243" i="2"/>
  <c r="P243" i="2"/>
  <c r="N244" i="2"/>
  <c r="P244" i="2"/>
  <c r="N245" i="2"/>
  <c r="P245" i="2"/>
  <c r="N246" i="2"/>
  <c r="P246" i="2"/>
  <c r="N247" i="2"/>
  <c r="P247" i="2"/>
  <c r="N248" i="2"/>
  <c r="P248" i="2"/>
  <c r="N249" i="2"/>
  <c r="P249" i="2"/>
  <c r="N250" i="2"/>
  <c r="P250" i="2"/>
  <c r="N251" i="2"/>
  <c r="P251" i="2"/>
  <c r="N252" i="2"/>
  <c r="P252" i="2"/>
  <c r="N253" i="2"/>
  <c r="P253" i="2"/>
  <c r="N254" i="2"/>
  <c r="P254" i="2"/>
  <c r="N255" i="2"/>
  <c r="P255" i="2"/>
  <c r="N256" i="2"/>
  <c r="P256" i="2"/>
  <c r="N257" i="2"/>
  <c r="P257" i="2"/>
  <c r="N258" i="2"/>
  <c r="P258" i="2"/>
  <c r="N259" i="2"/>
  <c r="P259" i="2"/>
  <c r="N260" i="2"/>
  <c r="P260" i="2"/>
  <c r="N261" i="2"/>
  <c r="P261" i="2"/>
  <c r="N262" i="2"/>
  <c r="P262" i="2"/>
  <c r="N263" i="2"/>
  <c r="P263" i="2"/>
  <c r="N264" i="2"/>
  <c r="P264" i="2"/>
  <c r="N265" i="2"/>
  <c r="P265" i="2"/>
  <c r="N266" i="2"/>
  <c r="P266" i="2"/>
  <c r="N267" i="2"/>
  <c r="P267" i="2"/>
  <c r="N268" i="2"/>
  <c r="P268" i="2"/>
  <c r="N269" i="2"/>
  <c r="P269" i="2"/>
  <c r="N270" i="2"/>
  <c r="P270" i="2"/>
  <c r="N271" i="2"/>
  <c r="P271" i="2"/>
  <c r="N272" i="2"/>
  <c r="P272" i="2"/>
  <c r="N273" i="2"/>
  <c r="P273" i="2"/>
  <c r="N274" i="2"/>
  <c r="P274" i="2"/>
  <c r="N275" i="2"/>
  <c r="P275" i="2"/>
  <c r="N276" i="2"/>
  <c r="P276" i="2"/>
  <c r="N277" i="2"/>
  <c r="P277" i="2"/>
  <c r="N278" i="2"/>
  <c r="P278" i="2"/>
  <c r="N279" i="2"/>
  <c r="P279" i="2"/>
  <c r="N280" i="2"/>
  <c r="P280" i="2"/>
  <c r="N281" i="2"/>
  <c r="P281" i="2"/>
  <c r="N282" i="2"/>
  <c r="P282" i="2"/>
  <c r="N283" i="2"/>
  <c r="P283" i="2"/>
  <c r="N284" i="2"/>
  <c r="P284" i="2"/>
  <c r="N285" i="2"/>
  <c r="P285" i="2"/>
  <c r="N286" i="2"/>
  <c r="P286" i="2"/>
  <c r="N287" i="2"/>
  <c r="P287" i="2"/>
  <c r="N288" i="2"/>
  <c r="P288" i="2"/>
  <c r="N289" i="2"/>
  <c r="P289" i="2"/>
  <c r="N290" i="2"/>
  <c r="P290" i="2"/>
  <c r="N291" i="2"/>
  <c r="P291" i="2"/>
  <c r="N292" i="2"/>
  <c r="P292" i="2"/>
  <c r="N293" i="2"/>
  <c r="P293" i="2"/>
  <c r="N294" i="2"/>
  <c r="P294" i="2"/>
  <c r="N295" i="2"/>
  <c r="P295" i="2"/>
  <c r="N296" i="2"/>
  <c r="P296" i="2"/>
  <c r="N297" i="2"/>
  <c r="P297" i="2"/>
  <c r="N298" i="2"/>
  <c r="P298" i="2"/>
  <c r="N299" i="2"/>
  <c r="P299" i="2"/>
  <c r="N300" i="2"/>
  <c r="P300" i="2"/>
  <c r="N301" i="2"/>
  <c r="P301" i="2"/>
  <c r="N302" i="2"/>
  <c r="P302" i="2"/>
  <c r="N303" i="2"/>
  <c r="P303" i="2"/>
  <c r="N304" i="2"/>
  <c r="P304" i="2"/>
  <c r="N305" i="2"/>
  <c r="P305" i="2"/>
  <c r="N306" i="2"/>
  <c r="P306" i="2"/>
  <c r="N307" i="2"/>
  <c r="P307" i="2"/>
  <c r="N308" i="2"/>
  <c r="P308" i="2"/>
  <c r="N309" i="2"/>
  <c r="P309" i="2"/>
  <c r="N310" i="2"/>
  <c r="P310" i="2"/>
  <c r="N311" i="2"/>
  <c r="P311" i="2"/>
  <c r="N312" i="2"/>
  <c r="P312" i="2"/>
  <c r="N313" i="2"/>
  <c r="P313" i="2"/>
  <c r="N314" i="2"/>
  <c r="P314" i="2"/>
  <c r="N315" i="2"/>
  <c r="P315" i="2"/>
  <c r="N316" i="2"/>
  <c r="P316" i="2"/>
  <c r="N317" i="2"/>
  <c r="P317" i="2"/>
  <c r="N318" i="2"/>
  <c r="P318" i="2"/>
  <c r="N319" i="2"/>
  <c r="P319" i="2"/>
  <c r="N320" i="2"/>
  <c r="P320" i="2"/>
  <c r="N321" i="2"/>
  <c r="P321" i="2"/>
  <c r="N322" i="2"/>
  <c r="P322" i="2"/>
  <c r="N323" i="2"/>
  <c r="P323" i="2"/>
  <c r="N324" i="2"/>
  <c r="P324" i="2"/>
  <c r="N325" i="2"/>
  <c r="P325" i="2"/>
  <c r="N326" i="2"/>
  <c r="P326" i="2"/>
  <c r="N327" i="2"/>
  <c r="P327" i="2"/>
  <c r="N328" i="2"/>
  <c r="P328" i="2"/>
  <c r="N329" i="2"/>
  <c r="P329" i="2"/>
  <c r="N330" i="2"/>
  <c r="P330" i="2"/>
  <c r="N331" i="2"/>
  <c r="P331" i="2"/>
  <c r="N332" i="2"/>
  <c r="P332" i="2"/>
  <c r="N333" i="2"/>
  <c r="P333" i="2"/>
  <c r="N334" i="2"/>
  <c r="P334" i="2"/>
  <c r="N335" i="2"/>
  <c r="P335" i="2"/>
  <c r="N336" i="2"/>
  <c r="P336" i="2"/>
  <c r="N337" i="2"/>
  <c r="P337" i="2"/>
  <c r="N338" i="2"/>
  <c r="P338" i="2"/>
  <c r="N339" i="2"/>
  <c r="P339" i="2"/>
  <c r="N340" i="2"/>
  <c r="P340" i="2"/>
  <c r="N341" i="2"/>
  <c r="P341" i="2"/>
  <c r="N342" i="2"/>
  <c r="P342" i="2"/>
  <c r="N343" i="2"/>
  <c r="P343" i="2"/>
  <c r="N344" i="2"/>
  <c r="P344" i="2"/>
  <c r="N345" i="2"/>
  <c r="P345" i="2"/>
  <c r="N346" i="2"/>
  <c r="P346" i="2"/>
  <c r="N347" i="2"/>
  <c r="P347" i="2"/>
  <c r="N348" i="2"/>
  <c r="P348" i="2"/>
  <c r="N349" i="2"/>
  <c r="P349" i="2"/>
  <c r="N350" i="2"/>
  <c r="P350" i="2"/>
  <c r="N351" i="2"/>
  <c r="P351" i="2"/>
  <c r="N2" i="2"/>
  <c r="P2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D352" i="2"/>
  <c r="D453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AC77" i="22"/>
  <c r="D77" i="22"/>
  <c r="D77" i="21"/>
  <c r="F77" i="21"/>
  <c r="G77" i="21"/>
  <c r="X77" i="19"/>
  <c r="D77" i="19"/>
  <c r="P77" i="18"/>
  <c r="Q77" i="18"/>
  <c r="D77" i="17"/>
  <c r="F77" i="17"/>
  <c r="G77" i="17"/>
  <c r="D77" i="16"/>
  <c r="F77" i="16"/>
  <c r="G77" i="16"/>
  <c r="Q77" i="15"/>
  <c r="AC80" i="15"/>
  <c r="D80" i="15"/>
  <c r="F80" i="15"/>
  <c r="AC79" i="15"/>
  <c r="D79" i="15"/>
  <c r="F79" i="15"/>
  <c r="D77" i="15"/>
  <c r="F77" i="15"/>
  <c r="AC78" i="15"/>
  <c r="D78" i="15"/>
  <c r="F78" i="15"/>
  <c r="X77" i="10"/>
  <c r="D77" i="10"/>
  <c r="AC77" i="27"/>
  <c r="I77" i="27"/>
  <c r="AC77" i="9"/>
  <c r="D77" i="9"/>
  <c r="F77" i="9"/>
  <c r="G77" i="9"/>
  <c r="AC77" i="7"/>
  <c r="D77" i="7"/>
  <c r="F77" i="7"/>
  <c r="G77" i="7"/>
  <c r="X3" i="19"/>
  <c r="S3" i="19"/>
  <c r="U3" i="19"/>
  <c r="V3" i="19"/>
  <c r="X4" i="19"/>
  <c r="S4" i="19"/>
  <c r="U4" i="19"/>
  <c r="V4" i="19"/>
  <c r="X5" i="19"/>
  <c r="S5" i="19"/>
  <c r="U5" i="19"/>
  <c r="V5" i="19"/>
  <c r="X6" i="19"/>
  <c r="S6" i="19"/>
  <c r="U6" i="19"/>
  <c r="V6" i="19"/>
  <c r="X7" i="19"/>
  <c r="S7" i="19"/>
  <c r="U7" i="19"/>
  <c r="V7" i="19"/>
  <c r="X8" i="19"/>
  <c r="S8" i="19"/>
  <c r="U8" i="19"/>
  <c r="V8" i="19"/>
  <c r="X9" i="19"/>
  <c r="S9" i="19"/>
  <c r="U9" i="19"/>
  <c r="V9" i="19"/>
  <c r="X10" i="19"/>
  <c r="S10" i="19"/>
  <c r="U10" i="19"/>
  <c r="V10" i="19"/>
  <c r="X11" i="19"/>
  <c r="S11" i="19"/>
  <c r="U11" i="19"/>
  <c r="V11" i="19"/>
  <c r="X12" i="19"/>
  <c r="S12" i="19"/>
  <c r="U12" i="19"/>
  <c r="V12" i="19"/>
  <c r="X13" i="19"/>
  <c r="S13" i="19"/>
  <c r="U13" i="19"/>
  <c r="V13" i="19"/>
  <c r="X14" i="19"/>
  <c r="S14" i="19"/>
  <c r="U14" i="19"/>
  <c r="V14" i="19"/>
  <c r="X15" i="19"/>
  <c r="S15" i="19"/>
  <c r="U15" i="19"/>
  <c r="V15" i="19"/>
  <c r="X16" i="19"/>
  <c r="S16" i="19"/>
  <c r="U16" i="19"/>
  <c r="V16" i="19"/>
  <c r="X17" i="19"/>
  <c r="S17" i="19"/>
  <c r="U17" i="19"/>
  <c r="V17" i="19"/>
  <c r="X18" i="19"/>
  <c r="S18" i="19"/>
  <c r="U18" i="19"/>
  <c r="V18" i="19"/>
  <c r="X19" i="19"/>
  <c r="S19" i="19"/>
  <c r="U19" i="19"/>
  <c r="V19" i="19"/>
  <c r="X20" i="19"/>
  <c r="S20" i="19"/>
  <c r="U20" i="19"/>
  <c r="V20" i="19"/>
  <c r="X21" i="19"/>
  <c r="S21" i="19"/>
  <c r="U21" i="19"/>
  <c r="V21" i="19"/>
  <c r="X22" i="19"/>
  <c r="S22" i="19"/>
  <c r="U22" i="19"/>
  <c r="V22" i="19"/>
  <c r="X23" i="19"/>
  <c r="S23" i="19"/>
  <c r="U23" i="19"/>
  <c r="V23" i="19"/>
  <c r="X24" i="19"/>
  <c r="S24" i="19"/>
  <c r="U24" i="19"/>
  <c r="V24" i="19"/>
  <c r="X25" i="19"/>
  <c r="S25" i="19"/>
  <c r="U25" i="19"/>
  <c r="V25" i="19"/>
  <c r="X26" i="19"/>
  <c r="S26" i="19"/>
  <c r="U26" i="19"/>
  <c r="V26" i="19"/>
  <c r="X27" i="19"/>
  <c r="S27" i="19"/>
  <c r="U27" i="19"/>
  <c r="V27" i="19"/>
  <c r="X28" i="19"/>
  <c r="S28" i="19"/>
  <c r="U28" i="19"/>
  <c r="V28" i="19"/>
  <c r="X29" i="19"/>
  <c r="S29" i="19"/>
  <c r="U29" i="19"/>
  <c r="V29" i="19"/>
  <c r="X30" i="19"/>
  <c r="S30" i="19"/>
  <c r="U30" i="19"/>
  <c r="V30" i="19"/>
  <c r="X31" i="19"/>
  <c r="S31" i="19"/>
  <c r="U31" i="19"/>
  <c r="V31" i="19"/>
  <c r="X32" i="19"/>
  <c r="S32" i="19"/>
  <c r="U32" i="19"/>
  <c r="V32" i="19"/>
  <c r="X33" i="19"/>
  <c r="S33" i="19"/>
  <c r="U33" i="19"/>
  <c r="V33" i="19"/>
  <c r="X34" i="19"/>
  <c r="S34" i="19"/>
  <c r="U34" i="19"/>
  <c r="V34" i="19"/>
  <c r="X35" i="19"/>
  <c r="S35" i="19"/>
  <c r="U35" i="19"/>
  <c r="V35" i="19"/>
  <c r="X36" i="19"/>
  <c r="S36" i="19"/>
  <c r="U36" i="19"/>
  <c r="V36" i="19"/>
  <c r="X37" i="19"/>
  <c r="S37" i="19"/>
  <c r="U37" i="19"/>
  <c r="V37" i="19"/>
  <c r="X38" i="19"/>
  <c r="S38" i="19"/>
  <c r="U38" i="19"/>
  <c r="V38" i="19"/>
  <c r="X39" i="19"/>
  <c r="S39" i="19"/>
  <c r="U39" i="19"/>
  <c r="V39" i="19"/>
  <c r="X40" i="19"/>
  <c r="S40" i="19"/>
  <c r="U40" i="19"/>
  <c r="V40" i="19"/>
  <c r="X41" i="19"/>
  <c r="S41" i="19"/>
  <c r="U41" i="19"/>
  <c r="V41" i="19"/>
  <c r="X42" i="19"/>
  <c r="S42" i="19"/>
  <c r="U42" i="19"/>
  <c r="V42" i="19"/>
  <c r="X43" i="19"/>
  <c r="S43" i="19"/>
  <c r="U43" i="19"/>
  <c r="V43" i="19"/>
  <c r="X44" i="19"/>
  <c r="S44" i="19"/>
  <c r="U44" i="19"/>
  <c r="V44" i="19"/>
  <c r="X45" i="19"/>
  <c r="S45" i="19"/>
  <c r="U45" i="19"/>
  <c r="V45" i="19"/>
  <c r="X46" i="19"/>
  <c r="S46" i="19"/>
  <c r="U46" i="19"/>
  <c r="V46" i="19"/>
  <c r="X47" i="19"/>
  <c r="S47" i="19"/>
  <c r="U47" i="19"/>
  <c r="V47" i="19"/>
  <c r="X48" i="19"/>
  <c r="S48" i="19"/>
  <c r="U48" i="19"/>
  <c r="V48" i="19"/>
  <c r="X49" i="19"/>
  <c r="S49" i="19"/>
  <c r="U49" i="19"/>
  <c r="V49" i="19"/>
  <c r="X50" i="19"/>
  <c r="S50" i="19"/>
  <c r="U50" i="19"/>
  <c r="V50" i="19"/>
  <c r="X51" i="19"/>
  <c r="S51" i="19"/>
  <c r="U51" i="19"/>
  <c r="V51" i="19"/>
  <c r="X52" i="19"/>
  <c r="S52" i="19"/>
  <c r="U52" i="19"/>
  <c r="V52" i="19"/>
  <c r="X53" i="19"/>
  <c r="S53" i="19"/>
  <c r="U53" i="19"/>
  <c r="V53" i="19"/>
  <c r="X54" i="19"/>
  <c r="S54" i="19"/>
  <c r="U54" i="19"/>
  <c r="V54" i="19"/>
  <c r="X55" i="19"/>
  <c r="S55" i="19"/>
  <c r="U55" i="19"/>
  <c r="V55" i="19"/>
  <c r="X56" i="19"/>
  <c r="S56" i="19"/>
  <c r="U56" i="19"/>
  <c r="V56" i="19"/>
  <c r="X57" i="19"/>
  <c r="S57" i="19"/>
  <c r="U57" i="19"/>
  <c r="V57" i="19"/>
  <c r="X58" i="19"/>
  <c r="S58" i="19"/>
  <c r="U58" i="19"/>
  <c r="V58" i="19"/>
  <c r="X59" i="19"/>
  <c r="S59" i="19"/>
  <c r="U59" i="19"/>
  <c r="V59" i="19"/>
  <c r="X60" i="19"/>
  <c r="S60" i="19"/>
  <c r="U60" i="19"/>
  <c r="V60" i="19"/>
  <c r="X61" i="19"/>
  <c r="S61" i="19"/>
  <c r="U61" i="19"/>
  <c r="V61" i="19"/>
  <c r="X62" i="19"/>
  <c r="S62" i="19"/>
  <c r="U62" i="19"/>
  <c r="V62" i="19"/>
  <c r="X63" i="19"/>
  <c r="S63" i="19"/>
  <c r="U63" i="19"/>
  <c r="V63" i="19"/>
  <c r="X64" i="19"/>
  <c r="S64" i="19"/>
  <c r="U64" i="19"/>
  <c r="V64" i="19"/>
  <c r="X65" i="19"/>
  <c r="S65" i="19"/>
  <c r="U65" i="19"/>
  <c r="V65" i="19"/>
  <c r="X66" i="19"/>
  <c r="S66" i="19"/>
  <c r="U66" i="19"/>
  <c r="V66" i="19"/>
  <c r="X67" i="19"/>
  <c r="S67" i="19"/>
  <c r="U67" i="19"/>
  <c r="V67" i="19"/>
  <c r="X68" i="19"/>
  <c r="S68" i="19"/>
  <c r="U68" i="19"/>
  <c r="V68" i="19"/>
  <c r="X69" i="19"/>
  <c r="S69" i="19"/>
  <c r="U69" i="19"/>
  <c r="V69" i="19"/>
  <c r="X70" i="19"/>
  <c r="S70" i="19"/>
  <c r="U70" i="19"/>
  <c r="V70" i="19"/>
  <c r="X71" i="19"/>
  <c r="S71" i="19"/>
  <c r="U71" i="19"/>
  <c r="V71" i="19"/>
  <c r="X72" i="19"/>
  <c r="S72" i="19"/>
  <c r="U72" i="19"/>
  <c r="V72" i="19"/>
  <c r="X73" i="19"/>
  <c r="S73" i="19"/>
  <c r="U73" i="19"/>
  <c r="V73" i="19"/>
  <c r="X74" i="19"/>
  <c r="S74" i="19"/>
  <c r="U74" i="19"/>
  <c r="V74" i="19"/>
  <c r="X75" i="19"/>
  <c r="S75" i="19"/>
  <c r="U75" i="19"/>
  <c r="V75" i="19"/>
  <c r="X76" i="19"/>
  <c r="S76" i="19"/>
  <c r="U76" i="19"/>
  <c r="V76" i="19"/>
  <c r="S77" i="19"/>
  <c r="U77" i="19"/>
  <c r="V77" i="19"/>
  <c r="X78" i="19"/>
  <c r="S78" i="19"/>
  <c r="U78" i="19"/>
  <c r="V78" i="19"/>
  <c r="X79" i="19"/>
  <c r="S79" i="19"/>
  <c r="U79" i="19"/>
  <c r="V79" i="19"/>
  <c r="X80" i="19"/>
  <c r="S80" i="19"/>
  <c r="U80" i="19"/>
  <c r="V80" i="19"/>
  <c r="X81" i="19"/>
  <c r="S81" i="19"/>
  <c r="U81" i="19"/>
  <c r="V81" i="19"/>
  <c r="X82" i="19"/>
  <c r="S82" i="19"/>
  <c r="U82" i="19"/>
  <c r="V82" i="19"/>
  <c r="X83" i="19"/>
  <c r="S83" i="19"/>
  <c r="U83" i="19"/>
  <c r="V83" i="19"/>
  <c r="X84" i="19"/>
  <c r="S84" i="19"/>
  <c r="U84" i="19"/>
  <c r="V84" i="19"/>
  <c r="X85" i="19"/>
  <c r="S85" i="19"/>
  <c r="U85" i="19"/>
  <c r="V85" i="19"/>
  <c r="X86" i="19"/>
  <c r="S86" i="19"/>
  <c r="U86" i="19"/>
  <c r="V86" i="19"/>
  <c r="X87" i="19"/>
  <c r="S87" i="19"/>
  <c r="U87" i="19"/>
  <c r="V87" i="19"/>
  <c r="X88" i="19"/>
  <c r="S88" i="19"/>
  <c r="U88" i="19"/>
  <c r="V88" i="19"/>
  <c r="X89" i="19"/>
  <c r="S89" i="19"/>
  <c r="U89" i="19"/>
  <c r="V89" i="19"/>
  <c r="X90" i="19"/>
  <c r="S90" i="19"/>
  <c r="U90" i="19"/>
  <c r="V90" i="19"/>
  <c r="X91" i="19"/>
  <c r="S91" i="19"/>
  <c r="U91" i="19"/>
  <c r="V91" i="19"/>
  <c r="X92" i="19"/>
  <c r="S92" i="19"/>
  <c r="U92" i="19"/>
  <c r="V92" i="19"/>
  <c r="X93" i="19"/>
  <c r="S93" i="19"/>
  <c r="U93" i="19"/>
  <c r="V93" i="19"/>
  <c r="X94" i="19"/>
  <c r="S94" i="19"/>
  <c r="U94" i="19"/>
  <c r="V94" i="19"/>
  <c r="X95" i="19"/>
  <c r="S95" i="19"/>
  <c r="U95" i="19"/>
  <c r="V95" i="19"/>
  <c r="X96" i="19"/>
  <c r="S96" i="19"/>
  <c r="U96" i="19"/>
  <c r="V96" i="19"/>
  <c r="X97" i="19"/>
  <c r="S97" i="19"/>
  <c r="U97" i="19"/>
  <c r="V97" i="19"/>
  <c r="X98" i="19"/>
  <c r="S98" i="19"/>
  <c r="U98" i="19"/>
  <c r="V98" i="19"/>
  <c r="X99" i="19"/>
  <c r="S99" i="19"/>
  <c r="U99" i="19"/>
  <c r="V99" i="19"/>
  <c r="X100" i="19"/>
  <c r="S100" i="19"/>
  <c r="U100" i="19"/>
  <c r="V100" i="19"/>
  <c r="X101" i="19"/>
  <c r="S101" i="19"/>
  <c r="U101" i="19"/>
  <c r="V101" i="19"/>
  <c r="X102" i="19"/>
  <c r="S102" i="19"/>
  <c r="U102" i="19"/>
  <c r="V102" i="19"/>
  <c r="X103" i="19"/>
  <c r="S103" i="19"/>
  <c r="U103" i="19"/>
  <c r="V103" i="19"/>
  <c r="X104" i="19"/>
  <c r="S104" i="19"/>
  <c r="U104" i="19"/>
  <c r="V104" i="19"/>
  <c r="X105" i="19"/>
  <c r="S105" i="19"/>
  <c r="U105" i="19"/>
  <c r="V105" i="19"/>
  <c r="X106" i="19"/>
  <c r="S106" i="19"/>
  <c r="U106" i="19"/>
  <c r="V106" i="19"/>
  <c r="X107" i="19"/>
  <c r="S107" i="19"/>
  <c r="U107" i="19"/>
  <c r="V107" i="19"/>
  <c r="X108" i="19"/>
  <c r="S108" i="19"/>
  <c r="U108" i="19"/>
  <c r="V108" i="19"/>
  <c r="X109" i="19"/>
  <c r="S109" i="19"/>
  <c r="U109" i="19"/>
  <c r="V109" i="19"/>
  <c r="X110" i="19"/>
  <c r="S110" i="19"/>
  <c r="U110" i="19"/>
  <c r="V110" i="19"/>
  <c r="X111" i="19"/>
  <c r="S111" i="19"/>
  <c r="U111" i="19"/>
  <c r="V111" i="19"/>
  <c r="X112" i="19"/>
  <c r="S112" i="19"/>
  <c r="U112" i="19"/>
  <c r="V112" i="19"/>
  <c r="X113" i="19"/>
  <c r="S113" i="19"/>
  <c r="U113" i="19"/>
  <c r="V113" i="19"/>
  <c r="X114" i="19"/>
  <c r="S114" i="19"/>
  <c r="U114" i="19"/>
  <c r="V114" i="19"/>
  <c r="X115" i="19"/>
  <c r="S115" i="19"/>
  <c r="U115" i="19"/>
  <c r="V115" i="19"/>
  <c r="X116" i="19"/>
  <c r="S116" i="19"/>
  <c r="U116" i="19"/>
  <c r="V116" i="19"/>
  <c r="X117" i="19"/>
  <c r="S117" i="19"/>
  <c r="U117" i="19"/>
  <c r="V117" i="19"/>
  <c r="X118" i="19"/>
  <c r="S118" i="19"/>
  <c r="U118" i="19"/>
  <c r="V118" i="19"/>
  <c r="X119" i="19"/>
  <c r="S119" i="19"/>
  <c r="U119" i="19"/>
  <c r="V119" i="19"/>
  <c r="X120" i="19"/>
  <c r="S120" i="19"/>
  <c r="U120" i="19"/>
  <c r="V120" i="19"/>
  <c r="X121" i="19"/>
  <c r="S121" i="19"/>
  <c r="U121" i="19"/>
  <c r="V121" i="19"/>
  <c r="X122" i="19"/>
  <c r="S122" i="19"/>
  <c r="U122" i="19"/>
  <c r="V122" i="19"/>
  <c r="X123" i="19"/>
  <c r="S123" i="19"/>
  <c r="U123" i="19"/>
  <c r="V123" i="19"/>
  <c r="X124" i="19"/>
  <c r="S124" i="19"/>
  <c r="U124" i="19"/>
  <c r="V124" i="19"/>
  <c r="X125" i="19"/>
  <c r="S125" i="19"/>
  <c r="U125" i="19"/>
  <c r="V125" i="19"/>
  <c r="X126" i="19"/>
  <c r="S126" i="19"/>
  <c r="U126" i="19"/>
  <c r="V126" i="19"/>
  <c r="X127" i="19"/>
  <c r="S127" i="19"/>
  <c r="U127" i="19"/>
  <c r="V127" i="19"/>
  <c r="X128" i="19"/>
  <c r="S128" i="19"/>
  <c r="U128" i="19"/>
  <c r="V128" i="19"/>
  <c r="X129" i="19"/>
  <c r="S129" i="19"/>
  <c r="U129" i="19"/>
  <c r="V129" i="19"/>
  <c r="X130" i="19"/>
  <c r="S130" i="19"/>
  <c r="U130" i="19"/>
  <c r="V130" i="19"/>
  <c r="X131" i="19"/>
  <c r="S131" i="19"/>
  <c r="U131" i="19"/>
  <c r="V131" i="19"/>
  <c r="X132" i="19"/>
  <c r="S132" i="19"/>
  <c r="U132" i="19"/>
  <c r="V132" i="19"/>
  <c r="X133" i="19"/>
  <c r="S133" i="19"/>
  <c r="U133" i="19"/>
  <c r="V133" i="19"/>
  <c r="X134" i="19"/>
  <c r="S134" i="19"/>
  <c r="U134" i="19"/>
  <c r="V134" i="19"/>
  <c r="X135" i="19"/>
  <c r="S135" i="19"/>
  <c r="U135" i="19"/>
  <c r="V135" i="19"/>
  <c r="X136" i="19"/>
  <c r="S136" i="19"/>
  <c r="U136" i="19"/>
  <c r="V136" i="19"/>
  <c r="X137" i="19"/>
  <c r="S137" i="19"/>
  <c r="U137" i="19"/>
  <c r="V137" i="19"/>
  <c r="X138" i="19"/>
  <c r="S138" i="19"/>
  <c r="U138" i="19"/>
  <c r="V138" i="19"/>
  <c r="X139" i="19"/>
  <c r="S139" i="19"/>
  <c r="U139" i="19"/>
  <c r="V139" i="19"/>
  <c r="X140" i="19"/>
  <c r="S140" i="19"/>
  <c r="U140" i="19"/>
  <c r="V140" i="19"/>
  <c r="X141" i="19"/>
  <c r="S141" i="19"/>
  <c r="U141" i="19"/>
  <c r="V141" i="19"/>
  <c r="X142" i="19"/>
  <c r="S142" i="19"/>
  <c r="U142" i="19"/>
  <c r="V142" i="19"/>
  <c r="X143" i="19"/>
  <c r="S143" i="19"/>
  <c r="U143" i="19"/>
  <c r="V143" i="19"/>
  <c r="X144" i="19"/>
  <c r="S144" i="19"/>
  <c r="U144" i="19"/>
  <c r="V144" i="19"/>
  <c r="X145" i="19"/>
  <c r="S145" i="19"/>
  <c r="U145" i="19"/>
  <c r="V145" i="19"/>
  <c r="X146" i="19"/>
  <c r="S146" i="19"/>
  <c r="U146" i="19"/>
  <c r="V146" i="19"/>
  <c r="X147" i="19"/>
  <c r="S147" i="19"/>
  <c r="U147" i="19"/>
  <c r="V147" i="19"/>
  <c r="X148" i="19"/>
  <c r="S148" i="19"/>
  <c r="U148" i="19"/>
  <c r="V148" i="19"/>
  <c r="X149" i="19"/>
  <c r="S149" i="19"/>
  <c r="U149" i="19"/>
  <c r="V149" i="19"/>
  <c r="X150" i="19"/>
  <c r="S150" i="19"/>
  <c r="U150" i="19"/>
  <c r="V150" i="19"/>
  <c r="X151" i="19"/>
  <c r="S151" i="19"/>
  <c r="U151" i="19"/>
  <c r="V151" i="19"/>
  <c r="X152" i="19"/>
  <c r="S152" i="19"/>
  <c r="U152" i="19"/>
  <c r="V152" i="19"/>
  <c r="X153" i="19"/>
  <c r="S153" i="19"/>
  <c r="U153" i="19"/>
  <c r="V153" i="19"/>
  <c r="X154" i="19"/>
  <c r="S154" i="19"/>
  <c r="U154" i="19"/>
  <c r="V154" i="19"/>
  <c r="X155" i="19"/>
  <c r="S155" i="19"/>
  <c r="U155" i="19"/>
  <c r="V155" i="19"/>
  <c r="X156" i="19"/>
  <c r="S156" i="19"/>
  <c r="U156" i="19"/>
  <c r="V156" i="19"/>
  <c r="X157" i="19"/>
  <c r="S157" i="19"/>
  <c r="U157" i="19"/>
  <c r="V157" i="19"/>
  <c r="X158" i="19"/>
  <c r="S158" i="19"/>
  <c r="U158" i="19"/>
  <c r="V158" i="19"/>
  <c r="X159" i="19"/>
  <c r="S159" i="19"/>
  <c r="U159" i="19"/>
  <c r="V159" i="19"/>
  <c r="X160" i="19"/>
  <c r="S160" i="19"/>
  <c r="U160" i="19"/>
  <c r="V160" i="19"/>
  <c r="X161" i="19"/>
  <c r="S161" i="19"/>
  <c r="U161" i="19"/>
  <c r="V161" i="19"/>
  <c r="X162" i="19"/>
  <c r="S162" i="19"/>
  <c r="U162" i="19"/>
  <c r="V162" i="19"/>
  <c r="X163" i="19"/>
  <c r="S163" i="19"/>
  <c r="U163" i="19"/>
  <c r="V163" i="19"/>
  <c r="X164" i="19"/>
  <c r="S164" i="19"/>
  <c r="U164" i="19"/>
  <c r="V164" i="19"/>
  <c r="X165" i="19"/>
  <c r="S165" i="19"/>
  <c r="U165" i="19"/>
  <c r="V165" i="19"/>
  <c r="X166" i="19"/>
  <c r="S166" i="19"/>
  <c r="U166" i="19"/>
  <c r="V166" i="19"/>
  <c r="X167" i="19"/>
  <c r="S167" i="19"/>
  <c r="U167" i="19"/>
  <c r="V167" i="19"/>
  <c r="X168" i="19"/>
  <c r="S168" i="19"/>
  <c r="U168" i="19"/>
  <c r="V168" i="19"/>
  <c r="X169" i="19"/>
  <c r="S169" i="19"/>
  <c r="U169" i="19"/>
  <c r="V169" i="19"/>
  <c r="X170" i="19"/>
  <c r="S170" i="19"/>
  <c r="U170" i="19"/>
  <c r="V170" i="19"/>
  <c r="X171" i="19"/>
  <c r="S171" i="19"/>
  <c r="U171" i="19"/>
  <c r="V171" i="19"/>
  <c r="X172" i="19"/>
  <c r="S172" i="19"/>
  <c r="U172" i="19"/>
  <c r="V172" i="19"/>
  <c r="X173" i="19"/>
  <c r="S173" i="19"/>
  <c r="U173" i="19"/>
  <c r="V173" i="19"/>
  <c r="X174" i="19"/>
  <c r="S174" i="19"/>
  <c r="U174" i="19"/>
  <c r="V174" i="19"/>
  <c r="X175" i="19"/>
  <c r="S175" i="19"/>
  <c r="U175" i="19"/>
  <c r="V175" i="19"/>
  <c r="X176" i="19"/>
  <c r="S176" i="19"/>
  <c r="U176" i="19"/>
  <c r="V176" i="19"/>
  <c r="X177" i="19"/>
  <c r="S177" i="19"/>
  <c r="U177" i="19"/>
  <c r="V177" i="19"/>
  <c r="X178" i="19"/>
  <c r="S178" i="19"/>
  <c r="U178" i="19"/>
  <c r="V178" i="19"/>
  <c r="X179" i="19"/>
  <c r="S179" i="19"/>
  <c r="U179" i="19"/>
  <c r="V179" i="19"/>
  <c r="X180" i="19"/>
  <c r="S180" i="19"/>
  <c r="U180" i="19"/>
  <c r="V180" i="19"/>
  <c r="X181" i="19"/>
  <c r="S181" i="19"/>
  <c r="U181" i="19"/>
  <c r="V181" i="19"/>
  <c r="X182" i="19"/>
  <c r="S182" i="19"/>
  <c r="U182" i="19"/>
  <c r="V182" i="19"/>
  <c r="X183" i="19"/>
  <c r="S183" i="19"/>
  <c r="U183" i="19"/>
  <c r="V183" i="19"/>
  <c r="X184" i="19"/>
  <c r="S184" i="19"/>
  <c r="U184" i="19"/>
  <c r="V184" i="19"/>
  <c r="X185" i="19"/>
  <c r="S185" i="19"/>
  <c r="U185" i="19"/>
  <c r="V185" i="19"/>
  <c r="X186" i="19"/>
  <c r="S186" i="19"/>
  <c r="U186" i="19"/>
  <c r="V186" i="19"/>
  <c r="X187" i="19"/>
  <c r="S187" i="19"/>
  <c r="U187" i="19"/>
  <c r="V187" i="19"/>
  <c r="X188" i="19"/>
  <c r="S188" i="19"/>
  <c r="U188" i="19"/>
  <c r="V188" i="19"/>
  <c r="X189" i="19"/>
  <c r="S189" i="19"/>
  <c r="U189" i="19"/>
  <c r="V189" i="19"/>
  <c r="X190" i="19"/>
  <c r="S190" i="19"/>
  <c r="U190" i="19"/>
  <c r="V190" i="19"/>
  <c r="X191" i="19"/>
  <c r="S191" i="19"/>
  <c r="U191" i="19"/>
  <c r="V191" i="19"/>
  <c r="X192" i="19"/>
  <c r="S192" i="19"/>
  <c r="U192" i="19"/>
  <c r="V192" i="19"/>
  <c r="X193" i="19"/>
  <c r="S193" i="19"/>
  <c r="U193" i="19"/>
  <c r="V193" i="19"/>
  <c r="X194" i="19"/>
  <c r="S194" i="19"/>
  <c r="U194" i="19"/>
  <c r="V194" i="19"/>
  <c r="X195" i="19"/>
  <c r="S195" i="19"/>
  <c r="U195" i="19"/>
  <c r="V195" i="19"/>
  <c r="X196" i="19"/>
  <c r="S196" i="19"/>
  <c r="U196" i="19"/>
  <c r="V196" i="19"/>
  <c r="X197" i="19"/>
  <c r="S197" i="19"/>
  <c r="U197" i="19"/>
  <c r="V197" i="19"/>
  <c r="X198" i="19"/>
  <c r="S198" i="19"/>
  <c r="U198" i="19"/>
  <c r="V198" i="19"/>
  <c r="X199" i="19"/>
  <c r="S199" i="19"/>
  <c r="U199" i="19"/>
  <c r="V199" i="19"/>
  <c r="X200" i="19"/>
  <c r="S200" i="19"/>
  <c r="U200" i="19"/>
  <c r="V200" i="19"/>
  <c r="X201" i="19"/>
  <c r="S201" i="19"/>
  <c r="U201" i="19"/>
  <c r="V201" i="19"/>
  <c r="X202" i="19"/>
  <c r="S202" i="19"/>
  <c r="U202" i="19"/>
  <c r="V202" i="19"/>
  <c r="X203" i="19"/>
  <c r="S203" i="19"/>
  <c r="U203" i="19"/>
  <c r="V203" i="19"/>
  <c r="X204" i="19"/>
  <c r="S204" i="19"/>
  <c r="U204" i="19"/>
  <c r="V204" i="19"/>
  <c r="X205" i="19"/>
  <c r="S205" i="19"/>
  <c r="U205" i="19"/>
  <c r="V205" i="19"/>
  <c r="X206" i="19"/>
  <c r="S206" i="19"/>
  <c r="U206" i="19"/>
  <c r="V206" i="19"/>
  <c r="X207" i="19"/>
  <c r="S207" i="19"/>
  <c r="U207" i="19"/>
  <c r="V207" i="19"/>
  <c r="X208" i="19"/>
  <c r="S208" i="19"/>
  <c r="U208" i="19"/>
  <c r="V208" i="19"/>
  <c r="X209" i="19"/>
  <c r="S209" i="19"/>
  <c r="U209" i="19"/>
  <c r="V209" i="19"/>
  <c r="X210" i="19"/>
  <c r="S210" i="19"/>
  <c r="U210" i="19"/>
  <c r="V210" i="19"/>
  <c r="X211" i="19"/>
  <c r="S211" i="19"/>
  <c r="U211" i="19"/>
  <c r="V211" i="19"/>
  <c r="X212" i="19"/>
  <c r="S212" i="19"/>
  <c r="U212" i="19"/>
  <c r="V212" i="19"/>
  <c r="X213" i="19"/>
  <c r="S213" i="19"/>
  <c r="U213" i="19"/>
  <c r="V213" i="19"/>
  <c r="X214" i="19"/>
  <c r="S214" i="19"/>
  <c r="U214" i="19"/>
  <c r="V214" i="19"/>
  <c r="X215" i="19"/>
  <c r="S215" i="19"/>
  <c r="U215" i="19"/>
  <c r="V215" i="19"/>
  <c r="X216" i="19"/>
  <c r="S216" i="19"/>
  <c r="U216" i="19"/>
  <c r="V216" i="19"/>
  <c r="X217" i="19"/>
  <c r="S217" i="19"/>
  <c r="U217" i="19"/>
  <c r="V217" i="19"/>
  <c r="X218" i="19"/>
  <c r="S218" i="19"/>
  <c r="U218" i="19"/>
  <c r="V218" i="19"/>
  <c r="X219" i="19"/>
  <c r="S219" i="19"/>
  <c r="U219" i="19"/>
  <c r="V219" i="19"/>
  <c r="X220" i="19"/>
  <c r="S220" i="19"/>
  <c r="U220" i="19"/>
  <c r="V220" i="19"/>
  <c r="X221" i="19"/>
  <c r="S221" i="19"/>
  <c r="U221" i="19"/>
  <c r="V221" i="19"/>
  <c r="X222" i="19"/>
  <c r="S222" i="19"/>
  <c r="U222" i="19"/>
  <c r="V222" i="19"/>
  <c r="X223" i="19"/>
  <c r="S223" i="19"/>
  <c r="U223" i="19"/>
  <c r="V223" i="19"/>
  <c r="X224" i="19"/>
  <c r="S224" i="19"/>
  <c r="U224" i="19"/>
  <c r="V224" i="19"/>
  <c r="X225" i="19"/>
  <c r="S225" i="19"/>
  <c r="U225" i="19"/>
  <c r="V225" i="19"/>
  <c r="X226" i="19"/>
  <c r="S226" i="19"/>
  <c r="U226" i="19"/>
  <c r="V226" i="19"/>
  <c r="X227" i="19"/>
  <c r="S227" i="19"/>
  <c r="U227" i="19"/>
  <c r="V227" i="19"/>
  <c r="X228" i="19"/>
  <c r="S228" i="19"/>
  <c r="U228" i="19"/>
  <c r="V228" i="19"/>
  <c r="X229" i="19"/>
  <c r="S229" i="19"/>
  <c r="U229" i="19"/>
  <c r="V229" i="19"/>
  <c r="X230" i="19"/>
  <c r="S230" i="19"/>
  <c r="U230" i="19"/>
  <c r="V230" i="19"/>
  <c r="X231" i="19"/>
  <c r="S231" i="19"/>
  <c r="U231" i="19"/>
  <c r="V231" i="19"/>
  <c r="X232" i="19"/>
  <c r="S232" i="19"/>
  <c r="U232" i="19"/>
  <c r="V232" i="19"/>
  <c r="X233" i="19"/>
  <c r="S233" i="19"/>
  <c r="U233" i="19"/>
  <c r="V233" i="19"/>
  <c r="X234" i="19"/>
  <c r="S234" i="19"/>
  <c r="U234" i="19"/>
  <c r="V234" i="19"/>
  <c r="X235" i="19"/>
  <c r="S235" i="19"/>
  <c r="U235" i="19"/>
  <c r="V235" i="19"/>
  <c r="X236" i="19"/>
  <c r="S236" i="19"/>
  <c r="U236" i="19"/>
  <c r="V236" i="19"/>
  <c r="X237" i="19"/>
  <c r="S237" i="19"/>
  <c r="U237" i="19"/>
  <c r="V237" i="19"/>
  <c r="X238" i="19"/>
  <c r="S238" i="19"/>
  <c r="U238" i="19"/>
  <c r="V238" i="19"/>
  <c r="X239" i="19"/>
  <c r="S239" i="19"/>
  <c r="U239" i="19"/>
  <c r="V239" i="19"/>
  <c r="X240" i="19"/>
  <c r="S240" i="19"/>
  <c r="U240" i="19"/>
  <c r="V240" i="19"/>
  <c r="X241" i="19"/>
  <c r="S241" i="19"/>
  <c r="U241" i="19"/>
  <c r="V241" i="19"/>
  <c r="X242" i="19"/>
  <c r="S242" i="19"/>
  <c r="U242" i="19"/>
  <c r="V242" i="19"/>
  <c r="X243" i="19"/>
  <c r="S243" i="19"/>
  <c r="U243" i="19"/>
  <c r="V243" i="19"/>
  <c r="X244" i="19"/>
  <c r="S244" i="19"/>
  <c r="U244" i="19"/>
  <c r="V244" i="19"/>
  <c r="X245" i="19"/>
  <c r="S245" i="19"/>
  <c r="U245" i="19"/>
  <c r="V245" i="19"/>
  <c r="X246" i="19"/>
  <c r="S246" i="19"/>
  <c r="U246" i="19"/>
  <c r="V246" i="19"/>
  <c r="X247" i="19"/>
  <c r="S247" i="19"/>
  <c r="U247" i="19"/>
  <c r="V247" i="19"/>
  <c r="X248" i="19"/>
  <c r="S248" i="19"/>
  <c r="U248" i="19"/>
  <c r="V248" i="19"/>
  <c r="X249" i="19"/>
  <c r="S249" i="19"/>
  <c r="U249" i="19"/>
  <c r="V249" i="19"/>
  <c r="X250" i="19"/>
  <c r="S250" i="19"/>
  <c r="U250" i="19"/>
  <c r="V250" i="19"/>
  <c r="X251" i="19"/>
  <c r="S251" i="19"/>
  <c r="U251" i="19"/>
  <c r="V251" i="19"/>
  <c r="X252" i="19"/>
  <c r="S252" i="19"/>
  <c r="U252" i="19"/>
  <c r="V252" i="19"/>
  <c r="X253" i="19"/>
  <c r="S253" i="19"/>
  <c r="U253" i="19"/>
  <c r="V253" i="19"/>
  <c r="X254" i="19"/>
  <c r="S254" i="19"/>
  <c r="U254" i="19"/>
  <c r="V254" i="19"/>
  <c r="X255" i="19"/>
  <c r="S255" i="19"/>
  <c r="U255" i="19"/>
  <c r="V255" i="19"/>
  <c r="X256" i="19"/>
  <c r="S256" i="19"/>
  <c r="U256" i="19"/>
  <c r="V256" i="19"/>
  <c r="X257" i="19"/>
  <c r="S257" i="19"/>
  <c r="U257" i="19"/>
  <c r="V257" i="19"/>
  <c r="X258" i="19"/>
  <c r="S258" i="19"/>
  <c r="U258" i="19"/>
  <c r="V258" i="19"/>
  <c r="X259" i="19"/>
  <c r="S259" i="19"/>
  <c r="U259" i="19"/>
  <c r="V259" i="19"/>
  <c r="X260" i="19"/>
  <c r="S260" i="19"/>
  <c r="U260" i="19"/>
  <c r="V260" i="19"/>
  <c r="X261" i="19"/>
  <c r="S261" i="19"/>
  <c r="U261" i="19"/>
  <c r="V261" i="19"/>
  <c r="X262" i="19"/>
  <c r="S262" i="19"/>
  <c r="U262" i="19"/>
  <c r="V262" i="19"/>
  <c r="X263" i="19"/>
  <c r="S263" i="19"/>
  <c r="U263" i="19"/>
  <c r="V263" i="19"/>
  <c r="X264" i="19"/>
  <c r="S264" i="19"/>
  <c r="U264" i="19"/>
  <c r="V264" i="19"/>
  <c r="X265" i="19"/>
  <c r="S265" i="19"/>
  <c r="U265" i="19"/>
  <c r="V265" i="19"/>
  <c r="X266" i="19"/>
  <c r="S266" i="19"/>
  <c r="U266" i="19"/>
  <c r="V266" i="19"/>
  <c r="X267" i="19"/>
  <c r="S267" i="19"/>
  <c r="U267" i="19"/>
  <c r="V267" i="19"/>
  <c r="X268" i="19"/>
  <c r="S268" i="19"/>
  <c r="U268" i="19"/>
  <c r="V268" i="19"/>
  <c r="X269" i="19"/>
  <c r="S269" i="19"/>
  <c r="U269" i="19"/>
  <c r="V269" i="19"/>
  <c r="X270" i="19"/>
  <c r="S270" i="19"/>
  <c r="U270" i="19"/>
  <c r="V270" i="19"/>
  <c r="X271" i="19"/>
  <c r="S271" i="19"/>
  <c r="U271" i="19"/>
  <c r="V271" i="19"/>
  <c r="X272" i="19"/>
  <c r="S272" i="19"/>
  <c r="U272" i="19"/>
  <c r="V272" i="19"/>
  <c r="X273" i="19"/>
  <c r="S273" i="19"/>
  <c r="U273" i="19"/>
  <c r="V273" i="19"/>
  <c r="X274" i="19"/>
  <c r="S274" i="19"/>
  <c r="U274" i="19"/>
  <c r="V274" i="19"/>
  <c r="X275" i="19"/>
  <c r="S275" i="19"/>
  <c r="U275" i="19"/>
  <c r="V275" i="19"/>
  <c r="X276" i="19"/>
  <c r="S276" i="19"/>
  <c r="U276" i="19"/>
  <c r="V276" i="19"/>
  <c r="X277" i="19"/>
  <c r="S277" i="19"/>
  <c r="U277" i="19"/>
  <c r="V277" i="19"/>
  <c r="X278" i="19"/>
  <c r="S278" i="19"/>
  <c r="U278" i="19"/>
  <c r="V278" i="19"/>
  <c r="X279" i="19"/>
  <c r="S279" i="19"/>
  <c r="U279" i="19"/>
  <c r="V279" i="19"/>
  <c r="X280" i="19"/>
  <c r="S280" i="19"/>
  <c r="U280" i="19"/>
  <c r="V280" i="19"/>
  <c r="X281" i="19"/>
  <c r="S281" i="19"/>
  <c r="U281" i="19"/>
  <c r="V281" i="19"/>
  <c r="X282" i="19"/>
  <c r="S282" i="19"/>
  <c r="U282" i="19"/>
  <c r="V282" i="19"/>
  <c r="X283" i="19"/>
  <c r="S283" i="19"/>
  <c r="U283" i="19"/>
  <c r="V283" i="19"/>
  <c r="X284" i="19"/>
  <c r="S284" i="19"/>
  <c r="U284" i="19"/>
  <c r="V284" i="19"/>
  <c r="X285" i="19"/>
  <c r="S285" i="19"/>
  <c r="U285" i="19"/>
  <c r="V285" i="19"/>
  <c r="X286" i="19"/>
  <c r="S286" i="19"/>
  <c r="U286" i="19"/>
  <c r="V286" i="19"/>
  <c r="X287" i="19"/>
  <c r="S287" i="19"/>
  <c r="U287" i="19"/>
  <c r="V287" i="19"/>
  <c r="X288" i="19"/>
  <c r="S288" i="19"/>
  <c r="U288" i="19"/>
  <c r="V288" i="19"/>
  <c r="X289" i="19"/>
  <c r="S289" i="19"/>
  <c r="U289" i="19"/>
  <c r="V289" i="19"/>
  <c r="X290" i="19"/>
  <c r="S290" i="19"/>
  <c r="U290" i="19"/>
  <c r="V290" i="19"/>
  <c r="X291" i="19"/>
  <c r="S291" i="19"/>
  <c r="U291" i="19"/>
  <c r="V291" i="19"/>
  <c r="X292" i="19"/>
  <c r="S292" i="19"/>
  <c r="U292" i="19"/>
  <c r="V292" i="19"/>
  <c r="X293" i="19"/>
  <c r="S293" i="19"/>
  <c r="U293" i="19"/>
  <c r="V293" i="19"/>
  <c r="X294" i="19"/>
  <c r="S294" i="19"/>
  <c r="U294" i="19"/>
  <c r="V294" i="19"/>
  <c r="X295" i="19"/>
  <c r="S295" i="19"/>
  <c r="U295" i="19"/>
  <c r="V295" i="19"/>
  <c r="X296" i="19"/>
  <c r="S296" i="19"/>
  <c r="U296" i="19"/>
  <c r="V296" i="19"/>
  <c r="X297" i="19"/>
  <c r="S297" i="19"/>
  <c r="U297" i="19"/>
  <c r="V297" i="19"/>
  <c r="X298" i="19"/>
  <c r="S298" i="19"/>
  <c r="U298" i="19"/>
  <c r="V298" i="19"/>
  <c r="X299" i="19"/>
  <c r="S299" i="19"/>
  <c r="U299" i="19"/>
  <c r="V299" i="19"/>
  <c r="X300" i="19"/>
  <c r="S300" i="19"/>
  <c r="U300" i="19"/>
  <c r="V300" i="19"/>
  <c r="X301" i="19"/>
  <c r="S301" i="19"/>
  <c r="U301" i="19"/>
  <c r="V301" i="19"/>
  <c r="X302" i="19"/>
  <c r="S302" i="19"/>
  <c r="U302" i="19"/>
  <c r="V302" i="19"/>
  <c r="X303" i="19"/>
  <c r="S303" i="19"/>
  <c r="U303" i="19"/>
  <c r="V303" i="19"/>
  <c r="X304" i="19"/>
  <c r="S304" i="19"/>
  <c r="U304" i="19"/>
  <c r="V304" i="19"/>
  <c r="X305" i="19"/>
  <c r="S305" i="19"/>
  <c r="U305" i="19"/>
  <c r="V305" i="19"/>
  <c r="X306" i="19"/>
  <c r="S306" i="19"/>
  <c r="U306" i="19"/>
  <c r="V306" i="19"/>
  <c r="X307" i="19"/>
  <c r="S307" i="19"/>
  <c r="U307" i="19"/>
  <c r="V307" i="19"/>
  <c r="X308" i="19"/>
  <c r="S308" i="19"/>
  <c r="U308" i="19"/>
  <c r="V308" i="19"/>
  <c r="X309" i="19"/>
  <c r="S309" i="19"/>
  <c r="U309" i="19"/>
  <c r="V309" i="19"/>
  <c r="X310" i="19"/>
  <c r="S310" i="19"/>
  <c r="U310" i="19"/>
  <c r="V310" i="19"/>
  <c r="X311" i="19"/>
  <c r="S311" i="19"/>
  <c r="U311" i="19"/>
  <c r="V311" i="19"/>
  <c r="X312" i="19"/>
  <c r="S312" i="19"/>
  <c r="U312" i="19"/>
  <c r="V312" i="19"/>
  <c r="X313" i="19"/>
  <c r="S313" i="19"/>
  <c r="U313" i="19"/>
  <c r="V313" i="19"/>
  <c r="X314" i="19"/>
  <c r="S314" i="19"/>
  <c r="U314" i="19"/>
  <c r="V314" i="19"/>
  <c r="X315" i="19"/>
  <c r="S315" i="19"/>
  <c r="U315" i="19"/>
  <c r="V315" i="19"/>
  <c r="X316" i="19"/>
  <c r="S316" i="19"/>
  <c r="U316" i="19"/>
  <c r="V316" i="19"/>
  <c r="X317" i="19"/>
  <c r="S317" i="19"/>
  <c r="U317" i="19"/>
  <c r="V317" i="19"/>
  <c r="X318" i="19"/>
  <c r="S318" i="19"/>
  <c r="U318" i="19"/>
  <c r="V318" i="19"/>
  <c r="X319" i="19"/>
  <c r="S319" i="19"/>
  <c r="U319" i="19"/>
  <c r="V319" i="19"/>
  <c r="X320" i="19"/>
  <c r="S320" i="19"/>
  <c r="U320" i="19"/>
  <c r="V320" i="19"/>
  <c r="X321" i="19"/>
  <c r="S321" i="19"/>
  <c r="U321" i="19"/>
  <c r="V321" i="19"/>
  <c r="X322" i="19"/>
  <c r="S322" i="19"/>
  <c r="U322" i="19"/>
  <c r="V322" i="19"/>
  <c r="X323" i="19"/>
  <c r="S323" i="19"/>
  <c r="U323" i="19"/>
  <c r="V323" i="19"/>
  <c r="X324" i="19"/>
  <c r="S324" i="19"/>
  <c r="U324" i="19"/>
  <c r="V324" i="19"/>
  <c r="X325" i="19"/>
  <c r="S325" i="19"/>
  <c r="U325" i="19"/>
  <c r="V325" i="19"/>
  <c r="X326" i="19"/>
  <c r="S326" i="19"/>
  <c r="U326" i="19"/>
  <c r="V326" i="19"/>
  <c r="X327" i="19"/>
  <c r="S327" i="19"/>
  <c r="U327" i="19"/>
  <c r="V327" i="19"/>
  <c r="X328" i="19"/>
  <c r="S328" i="19"/>
  <c r="U328" i="19"/>
  <c r="V328" i="19"/>
  <c r="X329" i="19"/>
  <c r="S329" i="19"/>
  <c r="U329" i="19"/>
  <c r="V329" i="19"/>
  <c r="X330" i="19"/>
  <c r="S330" i="19"/>
  <c r="U330" i="19"/>
  <c r="V330" i="19"/>
  <c r="X331" i="19"/>
  <c r="S331" i="19"/>
  <c r="U331" i="19"/>
  <c r="V331" i="19"/>
  <c r="X332" i="19"/>
  <c r="S332" i="19"/>
  <c r="U332" i="19"/>
  <c r="V332" i="19"/>
  <c r="X333" i="19"/>
  <c r="S333" i="19"/>
  <c r="U333" i="19"/>
  <c r="V333" i="19"/>
  <c r="X334" i="19"/>
  <c r="S334" i="19"/>
  <c r="U334" i="19"/>
  <c r="V334" i="19"/>
  <c r="X335" i="19"/>
  <c r="S335" i="19"/>
  <c r="U335" i="19"/>
  <c r="V335" i="19"/>
  <c r="X336" i="19"/>
  <c r="S336" i="19"/>
  <c r="U336" i="19"/>
  <c r="V336" i="19"/>
  <c r="X337" i="19"/>
  <c r="S337" i="19"/>
  <c r="U337" i="19"/>
  <c r="V337" i="19"/>
  <c r="X338" i="19"/>
  <c r="S338" i="19"/>
  <c r="U338" i="19"/>
  <c r="V338" i="19"/>
  <c r="X339" i="19"/>
  <c r="S339" i="19"/>
  <c r="U339" i="19"/>
  <c r="V339" i="19"/>
  <c r="X340" i="19"/>
  <c r="S340" i="19"/>
  <c r="U340" i="19"/>
  <c r="V340" i="19"/>
  <c r="X341" i="19"/>
  <c r="S341" i="19"/>
  <c r="U341" i="19"/>
  <c r="V341" i="19"/>
  <c r="X342" i="19"/>
  <c r="S342" i="19"/>
  <c r="U342" i="19"/>
  <c r="V342" i="19"/>
  <c r="X343" i="19"/>
  <c r="S343" i="19"/>
  <c r="U343" i="19"/>
  <c r="V343" i="19"/>
  <c r="X344" i="19"/>
  <c r="S344" i="19"/>
  <c r="U344" i="19"/>
  <c r="V344" i="19"/>
  <c r="X345" i="19"/>
  <c r="S345" i="19"/>
  <c r="U345" i="19"/>
  <c r="V345" i="19"/>
  <c r="X346" i="19"/>
  <c r="S346" i="19"/>
  <c r="U346" i="19"/>
  <c r="V346" i="19"/>
  <c r="X347" i="19"/>
  <c r="S347" i="19"/>
  <c r="U347" i="19"/>
  <c r="V347" i="19"/>
  <c r="X348" i="19"/>
  <c r="S348" i="19"/>
  <c r="U348" i="19"/>
  <c r="V348" i="19"/>
  <c r="X349" i="19"/>
  <c r="S349" i="19"/>
  <c r="U349" i="19"/>
  <c r="V349" i="19"/>
  <c r="X350" i="19"/>
  <c r="S350" i="19"/>
  <c r="U350" i="19"/>
  <c r="V350" i="19"/>
  <c r="X351" i="19"/>
  <c r="S351" i="19"/>
  <c r="U351" i="19"/>
  <c r="V351" i="19"/>
  <c r="X2" i="19"/>
  <c r="S2" i="19"/>
  <c r="U2" i="19"/>
  <c r="V2" i="19"/>
  <c r="X352" i="19"/>
  <c r="S352" i="19"/>
  <c r="X353" i="19"/>
  <c r="S353" i="19"/>
  <c r="X354" i="19"/>
  <c r="S354" i="19"/>
  <c r="X355" i="19"/>
  <c r="S355" i="19"/>
  <c r="X356" i="19"/>
  <c r="S356" i="19"/>
  <c r="X357" i="19"/>
  <c r="S357" i="19"/>
  <c r="X358" i="19"/>
  <c r="S358" i="19"/>
  <c r="X359" i="19"/>
  <c r="S359" i="19"/>
  <c r="X360" i="19"/>
  <c r="S360" i="19"/>
  <c r="X361" i="19"/>
  <c r="S361" i="19"/>
  <c r="X362" i="19"/>
  <c r="S362" i="19"/>
  <c r="X363" i="19"/>
  <c r="S363" i="19"/>
  <c r="X364" i="19"/>
  <c r="S364" i="19"/>
  <c r="X365" i="19"/>
  <c r="S365" i="19"/>
  <c r="X366" i="19"/>
  <c r="S366" i="19"/>
  <c r="X367" i="19"/>
  <c r="S367" i="19"/>
  <c r="X368" i="19"/>
  <c r="S368" i="19"/>
  <c r="X369" i="19"/>
  <c r="S369" i="19"/>
  <c r="X370" i="19"/>
  <c r="S370" i="19"/>
  <c r="X371" i="19"/>
  <c r="S371" i="19"/>
  <c r="X372" i="19"/>
  <c r="S372" i="19"/>
  <c r="X373" i="19"/>
  <c r="S373" i="19"/>
  <c r="X374" i="19"/>
  <c r="S374" i="19"/>
  <c r="X375" i="19"/>
  <c r="S375" i="19"/>
  <c r="X376" i="19"/>
  <c r="S376" i="19"/>
  <c r="X377" i="19"/>
  <c r="S377" i="19"/>
  <c r="X378" i="19"/>
  <c r="S378" i="19"/>
  <c r="X379" i="19"/>
  <c r="S379" i="19"/>
  <c r="X380" i="19"/>
  <c r="S380" i="19"/>
  <c r="X381" i="19"/>
  <c r="S381" i="19"/>
  <c r="X382" i="19"/>
  <c r="S382" i="19"/>
  <c r="X383" i="19"/>
  <c r="S383" i="19"/>
  <c r="X384" i="19"/>
  <c r="S384" i="19"/>
  <c r="X385" i="19"/>
  <c r="S385" i="19"/>
  <c r="X386" i="19"/>
  <c r="S386" i="19"/>
  <c r="X387" i="19"/>
  <c r="S387" i="19"/>
  <c r="X388" i="19"/>
  <c r="S388" i="19"/>
  <c r="X389" i="19"/>
  <c r="S389" i="19"/>
  <c r="X390" i="19"/>
  <c r="S390" i="19"/>
  <c r="X391" i="19"/>
  <c r="S391" i="19"/>
  <c r="X392" i="19"/>
  <c r="S392" i="19"/>
  <c r="X393" i="19"/>
  <c r="S393" i="19"/>
  <c r="X394" i="19"/>
  <c r="S394" i="19"/>
  <c r="X395" i="19"/>
  <c r="S395" i="19"/>
  <c r="X396" i="19"/>
  <c r="S396" i="19"/>
  <c r="X397" i="19"/>
  <c r="S397" i="19"/>
  <c r="X398" i="19"/>
  <c r="S398" i="19"/>
  <c r="X399" i="19"/>
  <c r="S399" i="19"/>
  <c r="X400" i="19"/>
  <c r="S400" i="19"/>
  <c r="X401" i="19"/>
  <c r="S401" i="19"/>
  <c r="X402" i="19"/>
  <c r="S402" i="19"/>
  <c r="X403" i="19"/>
  <c r="S403" i="19"/>
  <c r="X404" i="19"/>
  <c r="S404" i="19"/>
  <c r="X405" i="19"/>
  <c r="S405" i="19"/>
  <c r="X406" i="19"/>
  <c r="S406" i="19"/>
  <c r="X407" i="19"/>
  <c r="S407" i="19"/>
  <c r="X408" i="19"/>
  <c r="S408" i="19"/>
  <c r="X409" i="19"/>
  <c r="S409" i="19"/>
  <c r="X410" i="19"/>
  <c r="S410" i="19"/>
  <c r="X411" i="19"/>
  <c r="S411" i="19"/>
  <c r="X412" i="19"/>
  <c r="S412" i="19"/>
  <c r="X413" i="19"/>
  <c r="S413" i="19"/>
  <c r="X414" i="19"/>
  <c r="S414" i="19"/>
  <c r="X415" i="19"/>
  <c r="S415" i="19"/>
  <c r="X416" i="19"/>
  <c r="S416" i="19"/>
  <c r="X417" i="19"/>
  <c r="S417" i="19"/>
  <c r="X418" i="19"/>
  <c r="S418" i="19"/>
  <c r="X419" i="19"/>
  <c r="S419" i="19"/>
  <c r="X420" i="19"/>
  <c r="S420" i="19"/>
  <c r="X421" i="19"/>
  <c r="S421" i="19"/>
  <c r="X422" i="19"/>
  <c r="S422" i="19"/>
  <c r="X423" i="19"/>
  <c r="S423" i="19"/>
  <c r="X424" i="19"/>
  <c r="S424" i="19"/>
  <c r="X425" i="19"/>
  <c r="S425" i="19"/>
  <c r="X426" i="19"/>
  <c r="S426" i="19"/>
  <c r="X427" i="19"/>
  <c r="S427" i="19"/>
  <c r="X428" i="19"/>
  <c r="S428" i="19"/>
  <c r="X429" i="19"/>
  <c r="S429" i="19"/>
  <c r="X430" i="19"/>
  <c r="S430" i="19"/>
  <c r="X431" i="19"/>
  <c r="S431" i="19"/>
  <c r="X432" i="19"/>
  <c r="S432" i="19"/>
  <c r="X433" i="19"/>
  <c r="S433" i="19"/>
  <c r="X434" i="19"/>
  <c r="S434" i="19"/>
  <c r="X435" i="19"/>
  <c r="S435" i="19"/>
  <c r="X436" i="19"/>
  <c r="S436" i="19"/>
  <c r="X437" i="19"/>
  <c r="S437" i="19"/>
  <c r="X438" i="19"/>
  <c r="S438" i="19"/>
  <c r="X439" i="19"/>
  <c r="S439" i="19"/>
  <c r="X440" i="19"/>
  <c r="S440" i="19"/>
  <c r="X441" i="19"/>
  <c r="S441" i="19"/>
  <c r="X442" i="19"/>
  <c r="S442" i="19"/>
  <c r="X443" i="19"/>
  <c r="S443" i="19"/>
  <c r="X444" i="19"/>
  <c r="S444" i="19"/>
  <c r="X445" i="19"/>
  <c r="S445" i="19"/>
  <c r="X446" i="19"/>
  <c r="S446" i="19"/>
  <c r="X447" i="19"/>
  <c r="S447" i="19"/>
  <c r="X448" i="19"/>
  <c r="S448" i="19"/>
  <c r="X449" i="19"/>
  <c r="S449" i="19"/>
  <c r="X450" i="19"/>
  <c r="S450" i="19"/>
  <c r="X451" i="19"/>
  <c r="S451" i="19"/>
  <c r="X452" i="19"/>
  <c r="S452" i="19"/>
  <c r="S453" i="19"/>
  <c r="N3" i="19"/>
  <c r="P3" i="19"/>
  <c r="Q3" i="19"/>
  <c r="N4" i="19"/>
  <c r="P4" i="19"/>
  <c r="Q4" i="19"/>
  <c r="N5" i="19"/>
  <c r="P5" i="19"/>
  <c r="Q5" i="19"/>
  <c r="N6" i="19"/>
  <c r="P6" i="19"/>
  <c r="Q6" i="19"/>
  <c r="N7" i="19"/>
  <c r="P7" i="19"/>
  <c r="Q7" i="19"/>
  <c r="N8" i="19"/>
  <c r="P8" i="19"/>
  <c r="Q8" i="19"/>
  <c r="N9" i="19"/>
  <c r="P9" i="19"/>
  <c r="Q9" i="19"/>
  <c r="N10" i="19"/>
  <c r="P10" i="19"/>
  <c r="Q10" i="19"/>
  <c r="N11" i="19"/>
  <c r="P11" i="19"/>
  <c r="Q11" i="19"/>
  <c r="N12" i="19"/>
  <c r="P12" i="19"/>
  <c r="Q12" i="19"/>
  <c r="N13" i="19"/>
  <c r="P13" i="19"/>
  <c r="Q13" i="19"/>
  <c r="N14" i="19"/>
  <c r="P14" i="19"/>
  <c r="Q14" i="19"/>
  <c r="N15" i="19"/>
  <c r="P15" i="19"/>
  <c r="Q15" i="19"/>
  <c r="N16" i="19"/>
  <c r="P16" i="19"/>
  <c r="Q16" i="19"/>
  <c r="N17" i="19"/>
  <c r="P17" i="19"/>
  <c r="Q17" i="19"/>
  <c r="N18" i="19"/>
  <c r="P18" i="19"/>
  <c r="Q18" i="19"/>
  <c r="N19" i="19"/>
  <c r="P19" i="19"/>
  <c r="Q19" i="19"/>
  <c r="N20" i="19"/>
  <c r="P20" i="19"/>
  <c r="Q20" i="19"/>
  <c r="N21" i="19"/>
  <c r="P21" i="19"/>
  <c r="Q21" i="19"/>
  <c r="N22" i="19"/>
  <c r="P22" i="19"/>
  <c r="Q22" i="19"/>
  <c r="N23" i="19"/>
  <c r="P23" i="19"/>
  <c r="Q23" i="19"/>
  <c r="N24" i="19"/>
  <c r="P24" i="19"/>
  <c r="Q24" i="19"/>
  <c r="N25" i="19"/>
  <c r="P25" i="19"/>
  <c r="Q25" i="19"/>
  <c r="N26" i="19"/>
  <c r="P26" i="19"/>
  <c r="Q26" i="19"/>
  <c r="N27" i="19"/>
  <c r="P27" i="19"/>
  <c r="Q27" i="19"/>
  <c r="N28" i="19"/>
  <c r="P28" i="19"/>
  <c r="Q28" i="19"/>
  <c r="N29" i="19"/>
  <c r="P29" i="19"/>
  <c r="Q29" i="19"/>
  <c r="N30" i="19"/>
  <c r="P30" i="19"/>
  <c r="Q30" i="19"/>
  <c r="N31" i="19"/>
  <c r="P31" i="19"/>
  <c r="Q31" i="19"/>
  <c r="N32" i="19"/>
  <c r="P32" i="19"/>
  <c r="Q32" i="19"/>
  <c r="N33" i="19"/>
  <c r="P33" i="19"/>
  <c r="Q33" i="19"/>
  <c r="N34" i="19"/>
  <c r="P34" i="19"/>
  <c r="Q34" i="19"/>
  <c r="N35" i="19"/>
  <c r="P35" i="19"/>
  <c r="Q35" i="19"/>
  <c r="N36" i="19"/>
  <c r="P36" i="19"/>
  <c r="Q36" i="19"/>
  <c r="N37" i="19"/>
  <c r="P37" i="19"/>
  <c r="Q37" i="19"/>
  <c r="N38" i="19"/>
  <c r="P38" i="19"/>
  <c r="Q38" i="19"/>
  <c r="N39" i="19"/>
  <c r="P39" i="19"/>
  <c r="Q39" i="19"/>
  <c r="N40" i="19"/>
  <c r="P40" i="19"/>
  <c r="Q40" i="19"/>
  <c r="N41" i="19"/>
  <c r="P41" i="19"/>
  <c r="Q41" i="19"/>
  <c r="N42" i="19"/>
  <c r="P42" i="19"/>
  <c r="Q42" i="19"/>
  <c r="N43" i="19"/>
  <c r="P43" i="19"/>
  <c r="Q43" i="19"/>
  <c r="N44" i="19"/>
  <c r="P44" i="19"/>
  <c r="Q44" i="19"/>
  <c r="N45" i="19"/>
  <c r="P45" i="19"/>
  <c r="Q45" i="19"/>
  <c r="N46" i="19"/>
  <c r="P46" i="19"/>
  <c r="Q46" i="19"/>
  <c r="N47" i="19"/>
  <c r="P47" i="19"/>
  <c r="Q47" i="19"/>
  <c r="N48" i="19"/>
  <c r="P48" i="19"/>
  <c r="Q48" i="19"/>
  <c r="N49" i="19"/>
  <c r="P49" i="19"/>
  <c r="Q49" i="19"/>
  <c r="N50" i="19"/>
  <c r="P50" i="19"/>
  <c r="Q50" i="19"/>
  <c r="N51" i="19"/>
  <c r="P51" i="19"/>
  <c r="Q51" i="19"/>
  <c r="N52" i="19"/>
  <c r="P52" i="19"/>
  <c r="Q52" i="19"/>
  <c r="N53" i="19"/>
  <c r="P53" i="19"/>
  <c r="Q53" i="19"/>
  <c r="N54" i="19"/>
  <c r="P54" i="19"/>
  <c r="Q54" i="19"/>
  <c r="N55" i="19"/>
  <c r="P55" i="19"/>
  <c r="Q55" i="19"/>
  <c r="N56" i="19"/>
  <c r="P56" i="19"/>
  <c r="Q56" i="19"/>
  <c r="N57" i="19"/>
  <c r="P57" i="19"/>
  <c r="Q57" i="19"/>
  <c r="N58" i="19"/>
  <c r="P58" i="19"/>
  <c r="Q58" i="19"/>
  <c r="N59" i="19"/>
  <c r="P59" i="19"/>
  <c r="Q59" i="19"/>
  <c r="N60" i="19"/>
  <c r="P60" i="19"/>
  <c r="Q60" i="19"/>
  <c r="N61" i="19"/>
  <c r="P61" i="19"/>
  <c r="Q61" i="19"/>
  <c r="N62" i="19"/>
  <c r="P62" i="19"/>
  <c r="Q62" i="19"/>
  <c r="N63" i="19"/>
  <c r="P63" i="19"/>
  <c r="Q63" i="19"/>
  <c r="N64" i="19"/>
  <c r="P64" i="19"/>
  <c r="Q64" i="19"/>
  <c r="N65" i="19"/>
  <c r="P65" i="19"/>
  <c r="Q65" i="19"/>
  <c r="N66" i="19"/>
  <c r="P66" i="19"/>
  <c r="Q66" i="19"/>
  <c r="N67" i="19"/>
  <c r="P67" i="19"/>
  <c r="Q67" i="19"/>
  <c r="N68" i="19"/>
  <c r="P68" i="19"/>
  <c r="Q68" i="19"/>
  <c r="N69" i="19"/>
  <c r="P69" i="19"/>
  <c r="Q69" i="19"/>
  <c r="N70" i="19"/>
  <c r="P70" i="19"/>
  <c r="Q70" i="19"/>
  <c r="N71" i="19"/>
  <c r="P71" i="19"/>
  <c r="Q71" i="19"/>
  <c r="N72" i="19"/>
  <c r="P72" i="19"/>
  <c r="Q72" i="19"/>
  <c r="N73" i="19"/>
  <c r="P73" i="19"/>
  <c r="Q73" i="19"/>
  <c r="N74" i="19"/>
  <c r="P74" i="19"/>
  <c r="Q74" i="19"/>
  <c r="N75" i="19"/>
  <c r="P75" i="19"/>
  <c r="Q75" i="19"/>
  <c r="N76" i="19"/>
  <c r="P76" i="19"/>
  <c r="Q76" i="19"/>
  <c r="N77" i="19"/>
  <c r="P77" i="19"/>
  <c r="Q77" i="19"/>
  <c r="N78" i="19"/>
  <c r="P78" i="19"/>
  <c r="Q78" i="19"/>
  <c r="N79" i="19"/>
  <c r="P79" i="19"/>
  <c r="Q79" i="19"/>
  <c r="N80" i="19"/>
  <c r="P80" i="19"/>
  <c r="Q80" i="19"/>
  <c r="N81" i="19"/>
  <c r="P81" i="19"/>
  <c r="Q81" i="19"/>
  <c r="N82" i="19"/>
  <c r="P82" i="19"/>
  <c r="Q82" i="19"/>
  <c r="N83" i="19"/>
  <c r="P83" i="19"/>
  <c r="Q83" i="19"/>
  <c r="N84" i="19"/>
  <c r="P84" i="19"/>
  <c r="Q84" i="19"/>
  <c r="N85" i="19"/>
  <c r="P85" i="19"/>
  <c r="Q85" i="19"/>
  <c r="N86" i="19"/>
  <c r="P86" i="19"/>
  <c r="Q86" i="19"/>
  <c r="N87" i="19"/>
  <c r="P87" i="19"/>
  <c r="Q87" i="19"/>
  <c r="N88" i="19"/>
  <c r="P88" i="19"/>
  <c r="Q88" i="19"/>
  <c r="N89" i="19"/>
  <c r="P89" i="19"/>
  <c r="Q89" i="19"/>
  <c r="N90" i="19"/>
  <c r="P90" i="19"/>
  <c r="Q90" i="19"/>
  <c r="N91" i="19"/>
  <c r="P91" i="19"/>
  <c r="Q91" i="19"/>
  <c r="N92" i="19"/>
  <c r="P92" i="19"/>
  <c r="Q92" i="19"/>
  <c r="N93" i="19"/>
  <c r="P93" i="19"/>
  <c r="Q93" i="19"/>
  <c r="N94" i="19"/>
  <c r="P94" i="19"/>
  <c r="Q94" i="19"/>
  <c r="N95" i="19"/>
  <c r="P95" i="19"/>
  <c r="Q95" i="19"/>
  <c r="N96" i="19"/>
  <c r="P96" i="19"/>
  <c r="Q96" i="19"/>
  <c r="N97" i="19"/>
  <c r="P97" i="19"/>
  <c r="Q97" i="19"/>
  <c r="N98" i="19"/>
  <c r="P98" i="19"/>
  <c r="Q98" i="19"/>
  <c r="N99" i="19"/>
  <c r="P99" i="19"/>
  <c r="Q99" i="19"/>
  <c r="N100" i="19"/>
  <c r="P100" i="19"/>
  <c r="Q100" i="19"/>
  <c r="N101" i="19"/>
  <c r="P101" i="19"/>
  <c r="Q101" i="19"/>
  <c r="N102" i="19"/>
  <c r="P102" i="19"/>
  <c r="Q102" i="19"/>
  <c r="N103" i="19"/>
  <c r="P103" i="19"/>
  <c r="Q103" i="19"/>
  <c r="N104" i="19"/>
  <c r="P104" i="19"/>
  <c r="Q104" i="19"/>
  <c r="N105" i="19"/>
  <c r="P105" i="19"/>
  <c r="Q105" i="19"/>
  <c r="N106" i="19"/>
  <c r="P106" i="19"/>
  <c r="Q106" i="19"/>
  <c r="N107" i="19"/>
  <c r="P107" i="19"/>
  <c r="Q107" i="19"/>
  <c r="N108" i="19"/>
  <c r="P108" i="19"/>
  <c r="Q108" i="19"/>
  <c r="N109" i="19"/>
  <c r="P109" i="19"/>
  <c r="Q109" i="19"/>
  <c r="N110" i="19"/>
  <c r="P110" i="19"/>
  <c r="Q110" i="19"/>
  <c r="N111" i="19"/>
  <c r="P111" i="19"/>
  <c r="Q111" i="19"/>
  <c r="N112" i="19"/>
  <c r="P112" i="19"/>
  <c r="Q112" i="19"/>
  <c r="N113" i="19"/>
  <c r="P113" i="19"/>
  <c r="Q113" i="19"/>
  <c r="N114" i="19"/>
  <c r="P114" i="19"/>
  <c r="Q114" i="19"/>
  <c r="N115" i="19"/>
  <c r="P115" i="19"/>
  <c r="Q115" i="19"/>
  <c r="N116" i="19"/>
  <c r="P116" i="19"/>
  <c r="Q116" i="19"/>
  <c r="N117" i="19"/>
  <c r="P117" i="19"/>
  <c r="Q117" i="19"/>
  <c r="N118" i="19"/>
  <c r="P118" i="19"/>
  <c r="Q118" i="19"/>
  <c r="N119" i="19"/>
  <c r="P119" i="19"/>
  <c r="Q119" i="19"/>
  <c r="N120" i="19"/>
  <c r="P120" i="19"/>
  <c r="Q120" i="19"/>
  <c r="N121" i="19"/>
  <c r="P121" i="19"/>
  <c r="Q121" i="19"/>
  <c r="N122" i="19"/>
  <c r="P122" i="19"/>
  <c r="Q122" i="19"/>
  <c r="N123" i="19"/>
  <c r="P123" i="19"/>
  <c r="Q123" i="19"/>
  <c r="N124" i="19"/>
  <c r="P124" i="19"/>
  <c r="Q124" i="19"/>
  <c r="N125" i="19"/>
  <c r="P125" i="19"/>
  <c r="Q125" i="19"/>
  <c r="N126" i="19"/>
  <c r="P126" i="19"/>
  <c r="Q126" i="19"/>
  <c r="N127" i="19"/>
  <c r="P127" i="19"/>
  <c r="Q127" i="19"/>
  <c r="N128" i="19"/>
  <c r="P128" i="19"/>
  <c r="Q128" i="19"/>
  <c r="N129" i="19"/>
  <c r="P129" i="19"/>
  <c r="Q129" i="19"/>
  <c r="N130" i="19"/>
  <c r="P130" i="19"/>
  <c r="Q130" i="19"/>
  <c r="N131" i="19"/>
  <c r="P131" i="19"/>
  <c r="Q131" i="19"/>
  <c r="N132" i="19"/>
  <c r="P132" i="19"/>
  <c r="Q132" i="19"/>
  <c r="N133" i="19"/>
  <c r="P133" i="19"/>
  <c r="Q133" i="19"/>
  <c r="N134" i="19"/>
  <c r="P134" i="19"/>
  <c r="Q134" i="19"/>
  <c r="N135" i="19"/>
  <c r="P135" i="19"/>
  <c r="Q135" i="19"/>
  <c r="N136" i="19"/>
  <c r="P136" i="19"/>
  <c r="Q136" i="19"/>
  <c r="N137" i="19"/>
  <c r="P137" i="19"/>
  <c r="Q137" i="19"/>
  <c r="N138" i="19"/>
  <c r="P138" i="19"/>
  <c r="Q138" i="19"/>
  <c r="N139" i="19"/>
  <c r="P139" i="19"/>
  <c r="Q139" i="19"/>
  <c r="N140" i="19"/>
  <c r="P140" i="19"/>
  <c r="Q140" i="19"/>
  <c r="N141" i="19"/>
  <c r="P141" i="19"/>
  <c r="Q141" i="19"/>
  <c r="N142" i="19"/>
  <c r="P142" i="19"/>
  <c r="Q142" i="19"/>
  <c r="N143" i="19"/>
  <c r="P143" i="19"/>
  <c r="Q143" i="19"/>
  <c r="N144" i="19"/>
  <c r="P144" i="19"/>
  <c r="Q144" i="19"/>
  <c r="N145" i="19"/>
  <c r="P145" i="19"/>
  <c r="Q145" i="19"/>
  <c r="N146" i="19"/>
  <c r="P146" i="19"/>
  <c r="Q146" i="19"/>
  <c r="N147" i="19"/>
  <c r="P147" i="19"/>
  <c r="Q147" i="19"/>
  <c r="N148" i="19"/>
  <c r="P148" i="19"/>
  <c r="Q148" i="19"/>
  <c r="N149" i="19"/>
  <c r="P149" i="19"/>
  <c r="Q149" i="19"/>
  <c r="N150" i="19"/>
  <c r="P150" i="19"/>
  <c r="Q150" i="19"/>
  <c r="N151" i="19"/>
  <c r="P151" i="19"/>
  <c r="Q151" i="19"/>
  <c r="N152" i="19"/>
  <c r="P152" i="19"/>
  <c r="Q152" i="19"/>
  <c r="N153" i="19"/>
  <c r="P153" i="19"/>
  <c r="Q153" i="19"/>
  <c r="N154" i="19"/>
  <c r="P154" i="19"/>
  <c r="Q154" i="19"/>
  <c r="N155" i="19"/>
  <c r="P155" i="19"/>
  <c r="Q155" i="19"/>
  <c r="N156" i="19"/>
  <c r="P156" i="19"/>
  <c r="Q156" i="19"/>
  <c r="N157" i="19"/>
  <c r="P157" i="19"/>
  <c r="Q157" i="19"/>
  <c r="N158" i="19"/>
  <c r="P158" i="19"/>
  <c r="Q158" i="19"/>
  <c r="N159" i="19"/>
  <c r="P159" i="19"/>
  <c r="Q159" i="19"/>
  <c r="N160" i="19"/>
  <c r="P160" i="19"/>
  <c r="Q160" i="19"/>
  <c r="N161" i="19"/>
  <c r="P161" i="19"/>
  <c r="Q161" i="19"/>
  <c r="N162" i="19"/>
  <c r="P162" i="19"/>
  <c r="Q162" i="19"/>
  <c r="N163" i="19"/>
  <c r="P163" i="19"/>
  <c r="Q163" i="19"/>
  <c r="N164" i="19"/>
  <c r="P164" i="19"/>
  <c r="Q164" i="19"/>
  <c r="N165" i="19"/>
  <c r="P165" i="19"/>
  <c r="Q165" i="19"/>
  <c r="N166" i="19"/>
  <c r="P166" i="19"/>
  <c r="Q166" i="19"/>
  <c r="N167" i="19"/>
  <c r="P167" i="19"/>
  <c r="Q167" i="19"/>
  <c r="N168" i="19"/>
  <c r="P168" i="19"/>
  <c r="Q168" i="19"/>
  <c r="N169" i="19"/>
  <c r="P169" i="19"/>
  <c r="Q169" i="19"/>
  <c r="N170" i="19"/>
  <c r="P170" i="19"/>
  <c r="Q170" i="19"/>
  <c r="N171" i="19"/>
  <c r="P171" i="19"/>
  <c r="Q171" i="19"/>
  <c r="N172" i="19"/>
  <c r="P172" i="19"/>
  <c r="Q172" i="19"/>
  <c r="N173" i="19"/>
  <c r="P173" i="19"/>
  <c r="Q173" i="19"/>
  <c r="N174" i="19"/>
  <c r="P174" i="19"/>
  <c r="Q174" i="19"/>
  <c r="N175" i="19"/>
  <c r="P175" i="19"/>
  <c r="Q175" i="19"/>
  <c r="N176" i="19"/>
  <c r="P176" i="19"/>
  <c r="Q176" i="19"/>
  <c r="N177" i="19"/>
  <c r="P177" i="19"/>
  <c r="Q177" i="19"/>
  <c r="N178" i="19"/>
  <c r="P178" i="19"/>
  <c r="Q178" i="19"/>
  <c r="N179" i="19"/>
  <c r="P179" i="19"/>
  <c r="Q179" i="19"/>
  <c r="N180" i="19"/>
  <c r="P180" i="19"/>
  <c r="Q180" i="19"/>
  <c r="N181" i="19"/>
  <c r="P181" i="19"/>
  <c r="Q181" i="19"/>
  <c r="N182" i="19"/>
  <c r="P182" i="19"/>
  <c r="Q182" i="19"/>
  <c r="N183" i="19"/>
  <c r="P183" i="19"/>
  <c r="Q183" i="19"/>
  <c r="N184" i="19"/>
  <c r="P184" i="19"/>
  <c r="Q184" i="19"/>
  <c r="N185" i="19"/>
  <c r="P185" i="19"/>
  <c r="Q185" i="19"/>
  <c r="N186" i="19"/>
  <c r="P186" i="19"/>
  <c r="Q186" i="19"/>
  <c r="N187" i="19"/>
  <c r="P187" i="19"/>
  <c r="Q187" i="19"/>
  <c r="N188" i="19"/>
  <c r="P188" i="19"/>
  <c r="Q188" i="19"/>
  <c r="N189" i="19"/>
  <c r="P189" i="19"/>
  <c r="Q189" i="19"/>
  <c r="N190" i="19"/>
  <c r="P190" i="19"/>
  <c r="Q190" i="19"/>
  <c r="N191" i="19"/>
  <c r="P191" i="19"/>
  <c r="Q191" i="19"/>
  <c r="N192" i="19"/>
  <c r="P192" i="19"/>
  <c r="Q192" i="19"/>
  <c r="N193" i="19"/>
  <c r="P193" i="19"/>
  <c r="Q193" i="19"/>
  <c r="N194" i="19"/>
  <c r="P194" i="19"/>
  <c r="Q194" i="19"/>
  <c r="N195" i="19"/>
  <c r="P195" i="19"/>
  <c r="Q195" i="19"/>
  <c r="N196" i="19"/>
  <c r="P196" i="19"/>
  <c r="Q196" i="19"/>
  <c r="N197" i="19"/>
  <c r="P197" i="19"/>
  <c r="Q197" i="19"/>
  <c r="N198" i="19"/>
  <c r="P198" i="19"/>
  <c r="Q198" i="19"/>
  <c r="N199" i="19"/>
  <c r="P199" i="19"/>
  <c r="Q199" i="19"/>
  <c r="N200" i="19"/>
  <c r="P200" i="19"/>
  <c r="Q200" i="19"/>
  <c r="N201" i="19"/>
  <c r="P201" i="19"/>
  <c r="Q201" i="19"/>
  <c r="N202" i="19"/>
  <c r="P202" i="19"/>
  <c r="Q202" i="19"/>
  <c r="N203" i="19"/>
  <c r="P203" i="19"/>
  <c r="Q203" i="19"/>
  <c r="N204" i="19"/>
  <c r="P204" i="19"/>
  <c r="Q204" i="19"/>
  <c r="N205" i="19"/>
  <c r="P205" i="19"/>
  <c r="Q205" i="19"/>
  <c r="N206" i="19"/>
  <c r="P206" i="19"/>
  <c r="Q206" i="19"/>
  <c r="N207" i="19"/>
  <c r="P207" i="19"/>
  <c r="Q207" i="19"/>
  <c r="N208" i="19"/>
  <c r="P208" i="19"/>
  <c r="Q208" i="19"/>
  <c r="N209" i="19"/>
  <c r="P209" i="19"/>
  <c r="Q209" i="19"/>
  <c r="N210" i="19"/>
  <c r="P210" i="19"/>
  <c r="Q210" i="19"/>
  <c r="N211" i="19"/>
  <c r="P211" i="19"/>
  <c r="Q211" i="19"/>
  <c r="N212" i="19"/>
  <c r="P212" i="19"/>
  <c r="Q212" i="19"/>
  <c r="N213" i="19"/>
  <c r="P213" i="19"/>
  <c r="Q213" i="19"/>
  <c r="N214" i="19"/>
  <c r="P214" i="19"/>
  <c r="Q214" i="19"/>
  <c r="N215" i="19"/>
  <c r="P215" i="19"/>
  <c r="Q215" i="19"/>
  <c r="N216" i="19"/>
  <c r="P216" i="19"/>
  <c r="Q216" i="19"/>
  <c r="N217" i="19"/>
  <c r="P217" i="19"/>
  <c r="Q217" i="19"/>
  <c r="N218" i="19"/>
  <c r="P218" i="19"/>
  <c r="Q218" i="19"/>
  <c r="N219" i="19"/>
  <c r="P219" i="19"/>
  <c r="Q219" i="19"/>
  <c r="N220" i="19"/>
  <c r="P220" i="19"/>
  <c r="Q220" i="19"/>
  <c r="N221" i="19"/>
  <c r="P221" i="19"/>
  <c r="Q221" i="19"/>
  <c r="N222" i="19"/>
  <c r="P222" i="19"/>
  <c r="Q222" i="19"/>
  <c r="N223" i="19"/>
  <c r="P223" i="19"/>
  <c r="Q223" i="19"/>
  <c r="N224" i="19"/>
  <c r="P224" i="19"/>
  <c r="Q224" i="19"/>
  <c r="N225" i="19"/>
  <c r="P225" i="19"/>
  <c r="Q225" i="19"/>
  <c r="N226" i="19"/>
  <c r="P226" i="19"/>
  <c r="Q226" i="19"/>
  <c r="N227" i="19"/>
  <c r="P227" i="19"/>
  <c r="Q227" i="19"/>
  <c r="N228" i="19"/>
  <c r="P228" i="19"/>
  <c r="Q228" i="19"/>
  <c r="N229" i="19"/>
  <c r="P229" i="19"/>
  <c r="Q229" i="19"/>
  <c r="N230" i="19"/>
  <c r="P230" i="19"/>
  <c r="Q230" i="19"/>
  <c r="N231" i="19"/>
  <c r="P231" i="19"/>
  <c r="Q231" i="19"/>
  <c r="N232" i="19"/>
  <c r="P232" i="19"/>
  <c r="Q232" i="19"/>
  <c r="N233" i="19"/>
  <c r="P233" i="19"/>
  <c r="Q233" i="19"/>
  <c r="N234" i="19"/>
  <c r="P234" i="19"/>
  <c r="Q234" i="19"/>
  <c r="N235" i="19"/>
  <c r="P235" i="19"/>
  <c r="Q235" i="19"/>
  <c r="N236" i="19"/>
  <c r="P236" i="19"/>
  <c r="Q236" i="19"/>
  <c r="N237" i="19"/>
  <c r="P237" i="19"/>
  <c r="Q237" i="19"/>
  <c r="N238" i="19"/>
  <c r="P238" i="19"/>
  <c r="Q238" i="19"/>
  <c r="N239" i="19"/>
  <c r="P239" i="19"/>
  <c r="Q239" i="19"/>
  <c r="N240" i="19"/>
  <c r="P240" i="19"/>
  <c r="Q240" i="19"/>
  <c r="N241" i="19"/>
  <c r="P241" i="19"/>
  <c r="Q241" i="19"/>
  <c r="N242" i="19"/>
  <c r="P242" i="19"/>
  <c r="Q242" i="19"/>
  <c r="N243" i="19"/>
  <c r="P243" i="19"/>
  <c r="Q243" i="19"/>
  <c r="N244" i="19"/>
  <c r="P244" i="19"/>
  <c r="Q244" i="19"/>
  <c r="N245" i="19"/>
  <c r="P245" i="19"/>
  <c r="Q245" i="19"/>
  <c r="N246" i="19"/>
  <c r="P246" i="19"/>
  <c r="Q246" i="19"/>
  <c r="N247" i="19"/>
  <c r="P247" i="19"/>
  <c r="Q247" i="19"/>
  <c r="N248" i="19"/>
  <c r="P248" i="19"/>
  <c r="Q248" i="19"/>
  <c r="N249" i="19"/>
  <c r="P249" i="19"/>
  <c r="Q249" i="19"/>
  <c r="N250" i="19"/>
  <c r="P250" i="19"/>
  <c r="Q250" i="19"/>
  <c r="N251" i="19"/>
  <c r="P251" i="19"/>
  <c r="Q251" i="19"/>
  <c r="N252" i="19"/>
  <c r="P252" i="19"/>
  <c r="Q252" i="19"/>
  <c r="N253" i="19"/>
  <c r="P253" i="19"/>
  <c r="Q253" i="19"/>
  <c r="N254" i="19"/>
  <c r="P254" i="19"/>
  <c r="Q254" i="19"/>
  <c r="N255" i="19"/>
  <c r="P255" i="19"/>
  <c r="Q255" i="19"/>
  <c r="N256" i="19"/>
  <c r="P256" i="19"/>
  <c r="Q256" i="19"/>
  <c r="N257" i="19"/>
  <c r="P257" i="19"/>
  <c r="Q257" i="19"/>
  <c r="N258" i="19"/>
  <c r="P258" i="19"/>
  <c r="Q258" i="19"/>
  <c r="N259" i="19"/>
  <c r="P259" i="19"/>
  <c r="Q259" i="19"/>
  <c r="N260" i="19"/>
  <c r="P260" i="19"/>
  <c r="Q260" i="19"/>
  <c r="N261" i="19"/>
  <c r="P261" i="19"/>
  <c r="Q261" i="19"/>
  <c r="N262" i="19"/>
  <c r="P262" i="19"/>
  <c r="Q262" i="19"/>
  <c r="N263" i="19"/>
  <c r="P263" i="19"/>
  <c r="Q263" i="19"/>
  <c r="N264" i="19"/>
  <c r="P264" i="19"/>
  <c r="Q264" i="19"/>
  <c r="N265" i="19"/>
  <c r="P265" i="19"/>
  <c r="Q265" i="19"/>
  <c r="N266" i="19"/>
  <c r="P266" i="19"/>
  <c r="Q266" i="19"/>
  <c r="N267" i="19"/>
  <c r="P267" i="19"/>
  <c r="Q267" i="19"/>
  <c r="N268" i="19"/>
  <c r="P268" i="19"/>
  <c r="Q268" i="19"/>
  <c r="N269" i="19"/>
  <c r="P269" i="19"/>
  <c r="Q269" i="19"/>
  <c r="N270" i="19"/>
  <c r="P270" i="19"/>
  <c r="Q270" i="19"/>
  <c r="N271" i="19"/>
  <c r="P271" i="19"/>
  <c r="Q271" i="19"/>
  <c r="N272" i="19"/>
  <c r="P272" i="19"/>
  <c r="Q272" i="19"/>
  <c r="N273" i="19"/>
  <c r="P273" i="19"/>
  <c r="Q273" i="19"/>
  <c r="N274" i="19"/>
  <c r="P274" i="19"/>
  <c r="Q274" i="19"/>
  <c r="N275" i="19"/>
  <c r="P275" i="19"/>
  <c r="Q275" i="19"/>
  <c r="N276" i="19"/>
  <c r="P276" i="19"/>
  <c r="Q276" i="19"/>
  <c r="N277" i="19"/>
  <c r="P277" i="19"/>
  <c r="Q277" i="19"/>
  <c r="N278" i="19"/>
  <c r="P278" i="19"/>
  <c r="Q278" i="19"/>
  <c r="N279" i="19"/>
  <c r="P279" i="19"/>
  <c r="Q279" i="19"/>
  <c r="N280" i="19"/>
  <c r="P280" i="19"/>
  <c r="Q280" i="19"/>
  <c r="N281" i="19"/>
  <c r="P281" i="19"/>
  <c r="Q281" i="19"/>
  <c r="N282" i="19"/>
  <c r="P282" i="19"/>
  <c r="Q282" i="19"/>
  <c r="N283" i="19"/>
  <c r="P283" i="19"/>
  <c r="Q283" i="19"/>
  <c r="N284" i="19"/>
  <c r="P284" i="19"/>
  <c r="Q284" i="19"/>
  <c r="N285" i="19"/>
  <c r="P285" i="19"/>
  <c r="Q285" i="19"/>
  <c r="N286" i="19"/>
  <c r="P286" i="19"/>
  <c r="Q286" i="19"/>
  <c r="N287" i="19"/>
  <c r="P287" i="19"/>
  <c r="Q287" i="19"/>
  <c r="N288" i="19"/>
  <c r="P288" i="19"/>
  <c r="Q288" i="19"/>
  <c r="N289" i="19"/>
  <c r="P289" i="19"/>
  <c r="Q289" i="19"/>
  <c r="N290" i="19"/>
  <c r="P290" i="19"/>
  <c r="Q290" i="19"/>
  <c r="N291" i="19"/>
  <c r="P291" i="19"/>
  <c r="Q291" i="19"/>
  <c r="N292" i="19"/>
  <c r="P292" i="19"/>
  <c r="Q292" i="19"/>
  <c r="N293" i="19"/>
  <c r="P293" i="19"/>
  <c r="Q293" i="19"/>
  <c r="N294" i="19"/>
  <c r="P294" i="19"/>
  <c r="Q294" i="19"/>
  <c r="N295" i="19"/>
  <c r="P295" i="19"/>
  <c r="Q295" i="19"/>
  <c r="N296" i="19"/>
  <c r="P296" i="19"/>
  <c r="Q296" i="19"/>
  <c r="N297" i="19"/>
  <c r="P297" i="19"/>
  <c r="Q297" i="19"/>
  <c r="N298" i="19"/>
  <c r="P298" i="19"/>
  <c r="Q298" i="19"/>
  <c r="N299" i="19"/>
  <c r="P299" i="19"/>
  <c r="Q299" i="19"/>
  <c r="N300" i="19"/>
  <c r="P300" i="19"/>
  <c r="Q300" i="19"/>
  <c r="N301" i="19"/>
  <c r="P301" i="19"/>
  <c r="Q301" i="19"/>
  <c r="N302" i="19"/>
  <c r="P302" i="19"/>
  <c r="Q302" i="19"/>
  <c r="N303" i="19"/>
  <c r="P303" i="19"/>
  <c r="Q303" i="19"/>
  <c r="N304" i="19"/>
  <c r="P304" i="19"/>
  <c r="Q304" i="19"/>
  <c r="N305" i="19"/>
  <c r="P305" i="19"/>
  <c r="Q305" i="19"/>
  <c r="N306" i="19"/>
  <c r="P306" i="19"/>
  <c r="Q306" i="19"/>
  <c r="N307" i="19"/>
  <c r="P307" i="19"/>
  <c r="Q307" i="19"/>
  <c r="N308" i="19"/>
  <c r="P308" i="19"/>
  <c r="Q308" i="19"/>
  <c r="N309" i="19"/>
  <c r="P309" i="19"/>
  <c r="Q309" i="19"/>
  <c r="N310" i="19"/>
  <c r="P310" i="19"/>
  <c r="Q310" i="19"/>
  <c r="N311" i="19"/>
  <c r="P311" i="19"/>
  <c r="Q311" i="19"/>
  <c r="N312" i="19"/>
  <c r="P312" i="19"/>
  <c r="Q312" i="19"/>
  <c r="N313" i="19"/>
  <c r="P313" i="19"/>
  <c r="Q313" i="19"/>
  <c r="N314" i="19"/>
  <c r="P314" i="19"/>
  <c r="Q314" i="19"/>
  <c r="N315" i="19"/>
  <c r="P315" i="19"/>
  <c r="Q315" i="19"/>
  <c r="N316" i="19"/>
  <c r="P316" i="19"/>
  <c r="Q316" i="19"/>
  <c r="N317" i="19"/>
  <c r="P317" i="19"/>
  <c r="Q317" i="19"/>
  <c r="N318" i="19"/>
  <c r="P318" i="19"/>
  <c r="Q318" i="19"/>
  <c r="N319" i="19"/>
  <c r="P319" i="19"/>
  <c r="Q319" i="19"/>
  <c r="N320" i="19"/>
  <c r="P320" i="19"/>
  <c r="Q320" i="19"/>
  <c r="N321" i="19"/>
  <c r="P321" i="19"/>
  <c r="Q321" i="19"/>
  <c r="N322" i="19"/>
  <c r="P322" i="19"/>
  <c r="Q322" i="19"/>
  <c r="N323" i="19"/>
  <c r="P323" i="19"/>
  <c r="Q323" i="19"/>
  <c r="N324" i="19"/>
  <c r="P324" i="19"/>
  <c r="Q324" i="19"/>
  <c r="N325" i="19"/>
  <c r="P325" i="19"/>
  <c r="Q325" i="19"/>
  <c r="N326" i="19"/>
  <c r="P326" i="19"/>
  <c r="Q326" i="19"/>
  <c r="N327" i="19"/>
  <c r="P327" i="19"/>
  <c r="Q327" i="19"/>
  <c r="N328" i="19"/>
  <c r="P328" i="19"/>
  <c r="Q328" i="19"/>
  <c r="N329" i="19"/>
  <c r="P329" i="19"/>
  <c r="Q329" i="19"/>
  <c r="N330" i="19"/>
  <c r="P330" i="19"/>
  <c r="Q330" i="19"/>
  <c r="N331" i="19"/>
  <c r="P331" i="19"/>
  <c r="Q331" i="19"/>
  <c r="N332" i="19"/>
  <c r="P332" i="19"/>
  <c r="Q332" i="19"/>
  <c r="N333" i="19"/>
  <c r="P333" i="19"/>
  <c r="Q333" i="19"/>
  <c r="N334" i="19"/>
  <c r="P334" i="19"/>
  <c r="Q334" i="19"/>
  <c r="N335" i="19"/>
  <c r="P335" i="19"/>
  <c r="Q335" i="19"/>
  <c r="N336" i="19"/>
  <c r="P336" i="19"/>
  <c r="Q336" i="19"/>
  <c r="N337" i="19"/>
  <c r="P337" i="19"/>
  <c r="Q337" i="19"/>
  <c r="N338" i="19"/>
  <c r="P338" i="19"/>
  <c r="Q338" i="19"/>
  <c r="N339" i="19"/>
  <c r="P339" i="19"/>
  <c r="Q339" i="19"/>
  <c r="N340" i="19"/>
  <c r="P340" i="19"/>
  <c r="Q340" i="19"/>
  <c r="N341" i="19"/>
  <c r="P341" i="19"/>
  <c r="Q341" i="19"/>
  <c r="N342" i="19"/>
  <c r="P342" i="19"/>
  <c r="Q342" i="19"/>
  <c r="N343" i="19"/>
  <c r="P343" i="19"/>
  <c r="Q343" i="19"/>
  <c r="N344" i="19"/>
  <c r="P344" i="19"/>
  <c r="Q344" i="19"/>
  <c r="N345" i="19"/>
  <c r="P345" i="19"/>
  <c r="Q345" i="19"/>
  <c r="N346" i="19"/>
  <c r="P346" i="19"/>
  <c r="Q346" i="19"/>
  <c r="N347" i="19"/>
  <c r="P347" i="19"/>
  <c r="Q347" i="19"/>
  <c r="N348" i="19"/>
  <c r="P348" i="19"/>
  <c r="Q348" i="19"/>
  <c r="N349" i="19"/>
  <c r="P349" i="19"/>
  <c r="Q349" i="19"/>
  <c r="N350" i="19"/>
  <c r="P350" i="19"/>
  <c r="Q350" i="19"/>
  <c r="N351" i="19"/>
  <c r="P351" i="19"/>
  <c r="Q351" i="19"/>
  <c r="N2" i="19"/>
  <c r="P2" i="19"/>
  <c r="Q2" i="19"/>
  <c r="N352" i="19"/>
  <c r="N353" i="19"/>
  <c r="N354" i="19"/>
  <c r="N355" i="19"/>
  <c r="N356" i="19"/>
  <c r="N357" i="19"/>
  <c r="N358" i="19"/>
  <c r="N359" i="19"/>
  <c r="N360" i="19"/>
  <c r="N361" i="19"/>
  <c r="N362" i="19"/>
  <c r="N363" i="19"/>
  <c r="N364" i="19"/>
  <c r="N365" i="19"/>
  <c r="N366" i="19"/>
  <c r="N367" i="19"/>
  <c r="N368" i="19"/>
  <c r="N369" i="19"/>
  <c r="N370" i="19"/>
  <c r="N371" i="19"/>
  <c r="N372" i="19"/>
  <c r="N373" i="19"/>
  <c r="N374" i="19"/>
  <c r="N375" i="19"/>
  <c r="N376" i="19"/>
  <c r="N377" i="19"/>
  <c r="N378" i="19"/>
  <c r="N379" i="19"/>
  <c r="N380" i="19"/>
  <c r="N381" i="19"/>
  <c r="N382" i="19"/>
  <c r="N383" i="19"/>
  <c r="N384" i="19"/>
  <c r="N385" i="19"/>
  <c r="N386" i="19"/>
  <c r="N387" i="19"/>
  <c r="N388" i="19"/>
  <c r="N389" i="19"/>
  <c r="N390" i="19"/>
  <c r="N391" i="19"/>
  <c r="N392" i="19"/>
  <c r="N393" i="19"/>
  <c r="N394" i="19"/>
  <c r="N395" i="19"/>
  <c r="N396" i="19"/>
  <c r="N397" i="19"/>
  <c r="N398" i="19"/>
  <c r="N399" i="19"/>
  <c r="N400" i="19"/>
  <c r="N401" i="19"/>
  <c r="N402" i="19"/>
  <c r="N403" i="19"/>
  <c r="N404" i="19"/>
  <c r="N405" i="19"/>
  <c r="N406" i="19"/>
  <c r="N407" i="19"/>
  <c r="N408" i="19"/>
  <c r="N409" i="19"/>
  <c r="N410" i="19"/>
  <c r="N411" i="19"/>
  <c r="N412" i="19"/>
  <c r="N413" i="19"/>
  <c r="N414" i="19"/>
  <c r="N415" i="19"/>
  <c r="N416" i="19"/>
  <c r="N417" i="19"/>
  <c r="N418" i="19"/>
  <c r="N419" i="19"/>
  <c r="N420" i="19"/>
  <c r="N421" i="19"/>
  <c r="N422" i="19"/>
  <c r="N423" i="19"/>
  <c r="N424" i="19"/>
  <c r="N425" i="19"/>
  <c r="N426" i="19"/>
  <c r="N427" i="19"/>
  <c r="N428" i="19"/>
  <c r="N429" i="19"/>
  <c r="N430" i="19"/>
  <c r="N431" i="19"/>
  <c r="N432" i="19"/>
  <c r="N433" i="19"/>
  <c r="N434" i="19"/>
  <c r="N435" i="19"/>
  <c r="N436" i="19"/>
  <c r="N437" i="19"/>
  <c r="N438" i="19"/>
  <c r="N439" i="19"/>
  <c r="N440" i="19"/>
  <c r="N441" i="19"/>
  <c r="N442" i="19"/>
  <c r="N443" i="19"/>
  <c r="N444" i="19"/>
  <c r="N445" i="19"/>
  <c r="N446" i="19"/>
  <c r="N447" i="19"/>
  <c r="N448" i="19"/>
  <c r="N449" i="19"/>
  <c r="N450" i="19"/>
  <c r="N451" i="19"/>
  <c r="N452" i="19"/>
  <c r="N453" i="19"/>
  <c r="AC3" i="13"/>
  <c r="X3" i="13"/>
  <c r="Z3" i="13"/>
  <c r="AA3" i="13"/>
  <c r="AC4" i="13"/>
  <c r="X4" i="13"/>
  <c r="Z4" i="13"/>
  <c r="AA4" i="13"/>
  <c r="AC5" i="13"/>
  <c r="X5" i="13"/>
  <c r="Z5" i="13"/>
  <c r="AA5" i="13"/>
  <c r="AC6" i="13"/>
  <c r="X6" i="13"/>
  <c r="Z6" i="13"/>
  <c r="AA6" i="13"/>
  <c r="AC7" i="13"/>
  <c r="X7" i="13"/>
  <c r="Z7" i="13"/>
  <c r="AA7" i="13"/>
  <c r="AC8" i="13"/>
  <c r="X8" i="13"/>
  <c r="Z8" i="13"/>
  <c r="AA8" i="13"/>
  <c r="AC9" i="13"/>
  <c r="X9" i="13"/>
  <c r="Z9" i="13"/>
  <c r="AA9" i="13"/>
  <c r="AC10" i="13"/>
  <c r="X10" i="13"/>
  <c r="Z10" i="13"/>
  <c r="AA10" i="13"/>
  <c r="AC11" i="13"/>
  <c r="X11" i="13"/>
  <c r="Z11" i="13"/>
  <c r="AA11" i="13"/>
  <c r="AC12" i="13"/>
  <c r="X12" i="13"/>
  <c r="Z12" i="13"/>
  <c r="AA12" i="13"/>
  <c r="AC13" i="13"/>
  <c r="X13" i="13"/>
  <c r="Z13" i="13"/>
  <c r="AA13" i="13"/>
  <c r="AC14" i="13"/>
  <c r="X14" i="13"/>
  <c r="Z14" i="13"/>
  <c r="AA14" i="13"/>
  <c r="AC15" i="13"/>
  <c r="X15" i="13"/>
  <c r="Z15" i="13"/>
  <c r="AA15" i="13"/>
  <c r="AC16" i="13"/>
  <c r="X16" i="13"/>
  <c r="Z16" i="13"/>
  <c r="AA16" i="13"/>
  <c r="AC17" i="13"/>
  <c r="X17" i="13"/>
  <c r="Z17" i="13"/>
  <c r="AA17" i="13"/>
  <c r="AC18" i="13"/>
  <c r="X18" i="13"/>
  <c r="Z18" i="13"/>
  <c r="AA18" i="13"/>
  <c r="AC19" i="13"/>
  <c r="X19" i="13"/>
  <c r="Z19" i="13"/>
  <c r="AA19" i="13"/>
  <c r="AC20" i="13"/>
  <c r="X20" i="13"/>
  <c r="Z20" i="13"/>
  <c r="AA20" i="13"/>
  <c r="AC21" i="13"/>
  <c r="X21" i="13"/>
  <c r="Z21" i="13"/>
  <c r="AA21" i="13"/>
  <c r="AC22" i="13"/>
  <c r="X22" i="13"/>
  <c r="Z22" i="13"/>
  <c r="AA22" i="13"/>
  <c r="AC23" i="13"/>
  <c r="X23" i="13"/>
  <c r="Z23" i="13"/>
  <c r="AA23" i="13"/>
  <c r="AC24" i="13"/>
  <c r="X24" i="13"/>
  <c r="Z24" i="13"/>
  <c r="AA24" i="13"/>
  <c r="AC25" i="13"/>
  <c r="X25" i="13"/>
  <c r="Z25" i="13"/>
  <c r="AA25" i="13"/>
  <c r="AC26" i="13"/>
  <c r="X26" i="13"/>
  <c r="Z26" i="13"/>
  <c r="AA26" i="13"/>
  <c r="AC27" i="13"/>
  <c r="X27" i="13"/>
  <c r="Z27" i="13"/>
  <c r="AA27" i="13"/>
  <c r="AC28" i="13"/>
  <c r="X28" i="13"/>
  <c r="Z28" i="13"/>
  <c r="AA28" i="13"/>
  <c r="AC29" i="13"/>
  <c r="X29" i="13"/>
  <c r="Z29" i="13"/>
  <c r="AA29" i="13"/>
  <c r="AC30" i="13"/>
  <c r="X30" i="13"/>
  <c r="Z30" i="13"/>
  <c r="AA30" i="13"/>
  <c r="AC31" i="13"/>
  <c r="X31" i="13"/>
  <c r="Z31" i="13"/>
  <c r="AA31" i="13"/>
  <c r="AC32" i="13"/>
  <c r="X32" i="13"/>
  <c r="Z32" i="13"/>
  <c r="AA32" i="13"/>
  <c r="AC33" i="13"/>
  <c r="X33" i="13"/>
  <c r="Z33" i="13"/>
  <c r="AA33" i="13"/>
  <c r="AC34" i="13"/>
  <c r="X34" i="13"/>
  <c r="Z34" i="13"/>
  <c r="AA34" i="13"/>
  <c r="AC35" i="13"/>
  <c r="X35" i="13"/>
  <c r="Z35" i="13"/>
  <c r="AA35" i="13"/>
  <c r="AC36" i="13"/>
  <c r="X36" i="13"/>
  <c r="Z36" i="13"/>
  <c r="AA36" i="13"/>
  <c r="AC37" i="13"/>
  <c r="X37" i="13"/>
  <c r="Z37" i="13"/>
  <c r="AA37" i="13"/>
  <c r="AC38" i="13"/>
  <c r="X38" i="13"/>
  <c r="Z38" i="13"/>
  <c r="AA38" i="13"/>
  <c r="AC39" i="13"/>
  <c r="X39" i="13"/>
  <c r="Z39" i="13"/>
  <c r="AA39" i="13"/>
  <c r="AC40" i="13"/>
  <c r="X40" i="13"/>
  <c r="Z40" i="13"/>
  <c r="AA40" i="13"/>
  <c r="AC41" i="13"/>
  <c r="X41" i="13"/>
  <c r="Z41" i="13"/>
  <c r="AA41" i="13"/>
  <c r="AC42" i="13"/>
  <c r="X42" i="13"/>
  <c r="Z42" i="13"/>
  <c r="AA42" i="13"/>
  <c r="AC43" i="13"/>
  <c r="X43" i="13"/>
  <c r="Z43" i="13"/>
  <c r="AA43" i="13"/>
  <c r="AC44" i="13"/>
  <c r="X44" i="13"/>
  <c r="Z44" i="13"/>
  <c r="AA44" i="13"/>
  <c r="AC45" i="13"/>
  <c r="X45" i="13"/>
  <c r="Z45" i="13"/>
  <c r="AA45" i="13"/>
  <c r="AC46" i="13"/>
  <c r="X46" i="13"/>
  <c r="Z46" i="13"/>
  <c r="AA46" i="13"/>
  <c r="AC47" i="13"/>
  <c r="X47" i="13"/>
  <c r="Z47" i="13"/>
  <c r="AA47" i="13"/>
  <c r="AC48" i="13"/>
  <c r="X48" i="13"/>
  <c r="Z48" i="13"/>
  <c r="AA48" i="13"/>
  <c r="AC49" i="13"/>
  <c r="X49" i="13"/>
  <c r="Z49" i="13"/>
  <c r="AA49" i="13"/>
  <c r="AC50" i="13"/>
  <c r="X50" i="13"/>
  <c r="Z50" i="13"/>
  <c r="AA50" i="13"/>
  <c r="AC51" i="13"/>
  <c r="X51" i="13"/>
  <c r="Z51" i="13"/>
  <c r="AA51" i="13"/>
  <c r="AC52" i="13"/>
  <c r="X52" i="13"/>
  <c r="Z52" i="13"/>
  <c r="AA52" i="13"/>
  <c r="AC53" i="13"/>
  <c r="X53" i="13"/>
  <c r="Z53" i="13"/>
  <c r="AA53" i="13"/>
  <c r="AC54" i="13"/>
  <c r="X54" i="13"/>
  <c r="Z54" i="13"/>
  <c r="AA54" i="13"/>
  <c r="AC55" i="13"/>
  <c r="X55" i="13"/>
  <c r="Z55" i="13"/>
  <c r="AA55" i="13"/>
  <c r="AC56" i="13"/>
  <c r="X56" i="13"/>
  <c r="Z56" i="13"/>
  <c r="AA56" i="13"/>
  <c r="AC57" i="13"/>
  <c r="X57" i="13"/>
  <c r="Z57" i="13"/>
  <c r="AA57" i="13"/>
  <c r="AC58" i="13"/>
  <c r="X58" i="13"/>
  <c r="Z58" i="13"/>
  <c r="AA58" i="13"/>
  <c r="AC59" i="13"/>
  <c r="X59" i="13"/>
  <c r="Z59" i="13"/>
  <c r="AA59" i="13"/>
  <c r="AC60" i="13"/>
  <c r="X60" i="13"/>
  <c r="Z60" i="13"/>
  <c r="AA60" i="13"/>
  <c r="AC61" i="13"/>
  <c r="X61" i="13"/>
  <c r="Z61" i="13"/>
  <c r="AA61" i="13"/>
  <c r="AC62" i="13"/>
  <c r="X62" i="13"/>
  <c r="Z62" i="13"/>
  <c r="AA62" i="13"/>
  <c r="AC63" i="13"/>
  <c r="X63" i="13"/>
  <c r="Z63" i="13"/>
  <c r="AA63" i="13"/>
  <c r="AC64" i="13"/>
  <c r="X64" i="13"/>
  <c r="Z64" i="13"/>
  <c r="AA64" i="13"/>
  <c r="AC65" i="13"/>
  <c r="X65" i="13"/>
  <c r="Z65" i="13"/>
  <c r="AA65" i="13"/>
  <c r="AC66" i="13"/>
  <c r="X66" i="13"/>
  <c r="Z66" i="13"/>
  <c r="AA66" i="13"/>
  <c r="AC67" i="13"/>
  <c r="X67" i="13"/>
  <c r="Z67" i="13"/>
  <c r="AA67" i="13"/>
  <c r="AC68" i="13"/>
  <c r="X68" i="13"/>
  <c r="Z68" i="13"/>
  <c r="AA68" i="13"/>
  <c r="AC69" i="13"/>
  <c r="X69" i="13"/>
  <c r="Z69" i="13"/>
  <c r="AA69" i="13"/>
  <c r="AC70" i="13"/>
  <c r="X70" i="13"/>
  <c r="Z70" i="13"/>
  <c r="AA70" i="13"/>
  <c r="AC71" i="13"/>
  <c r="X71" i="13"/>
  <c r="Z71" i="13"/>
  <c r="AA71" i="13"/>
  <c r="AC72" i="13"/>
  <c r="X72" i="13"/>
  <c r="Z72" i="13"/>
  <c r="AA72" i="13"/>
  <c r="AC73" i="13"/>
  <c r="X73" i="13"/>
  <c r="Z73" i="13"/>
  <c r="AA73" i="13"/>
  <c r="AC74" i="13"/>
  <c r="X74" i="13"/>
  <c r="Z74" i="13"/>
  <c r="AA74" i="13"/>
  <c r="AC75" i="13"/>
  <c r="X75" i="13"/>
  <c r="Z75" i="13"/>
  <c r="AA75" i="13"/>
  <c r="AC76" i="13"/>
  <c r="X76" i="13"/>
  <c r="Z76" i="13"/>
  <c r="AA76" i="13"/>
  <c r="AC77" i="13"/>
  <c r="X77" i="13"/>
  <c r="Z77" i="13"/>
  <c r="AA77" i="13"/>
  <c r="AC78" i="13"/>
  <c r="X78" i="13"/>
  <c r="Z78" i="13"/>
  <c r="AA78" i="13"/>
  <c r="AC79" i="13"/>
  <c r="X79" i="13"/>
  <c r="Z79" i="13"/>
  <c r="AA79" i="13"/>
  <c r="AC80" i="13"/>
  <c r="X80" i="13"/>
  <c r="Z80" i="13"/>
  <c r="AA80" i="13"/>
  <c r="AC81" i="13"/>
  <c r="X81" i="13"/>
  <c r="Z81" i="13"/>
  <c r="AA81" i="13"/>
  <c r="AC82" i="13"/>
  <c r="X82" i="13"/>
  <c r="Z82" i="13"/>
  <c r="AA82" i="13"/>
  <c r="AC83" i="13"/>
  <c r="X83" i="13"/>
  <c r="Z83" i="13"/>
  <c r="AA83" i="13"/>
  <c r="AC84" i="13"/>
  <c r="X84" i="13"/>
  <c r="Z84" i="13"/>
  <c r="AA84" i="13"/>
  <c r="AC85" i="13"/>
  <c r="X85" i="13"/>
  <c r="Z85" i="13"/>
  <c r="AA85" i="13"/>
  <c r="AC86" i="13"/>
  <c r="X86" i="13"/>
  <c r="Z86" i="13"/>
  <c r="AA86" i="13"/>
  <c r="AC87" i="13"/>
  <c r="X87" i="13"/>
  <c r="Z87" i="13"/>
  <c r="AA87" i="13"/>
  <c r="AC88" i="13"/>
  <c r="X88" i="13"/>
  <c r="Z88" i="13"/>
  <c r="AA88" i="13"/>
  <c r="AC89" i="13"/>
  <c r="X89" i="13"/>
  <c r="Z89" i="13"/>
  <c r="AA89" i="13"/>
  <c r="AC90" i="13"/>
  <c r="X90" i="13"/>
  <c r="Z90" i="13"/>
  <c r="AA90" i="13"/>
  <c r="AC91" i="13"/>
  <c r="X91" i="13"/>
  <c r="Z91" i="13"/>
  <c r="AA91" i="13"/>
  <c r="AC92" i="13"/>
  <c r="X92" i="13"/>
  <c r="Z92" i="13"/>
  <c r="AA92" i="13"/>
  <c r="AC93" i="13"/>
  <c r="X93" i="13"/>
  <c r="Z93" i="13"/>
  <c r="AA93" i="13"/>
  <c r="AC94" i="13"/>
  <c r="X94" i="13"/>
  <c r="Z94" i="13"/>
  <c r="AA94" i="13"/>
  <c r="AC95" i="13"/>
  <c r="X95" i="13"/>
  <c r="Z95" i="13"/>
  <c r="AA95" i="13"/>
  <c r="AC96" i="13"/>
  <c r="X96" i="13"/>
  <c r="Z96" i="13"/>
  <c r="AA96" i="13"/>
  <c r="AC97" i="13"/>
  <c r="X97" i="13"/>
  <c r="Z97" i="13"/>
  <c r="AA97" i="13"/>
  <c r="AC98" i="13"/>
  <c r="X98" i="13"/>
  <c r="Z98" i="13"/>
  <c r="AA98" i="13"/>
  <c r="AC99" i="13"/>
  <c r="X99" i="13"/>
  <c r="Z99" i="13"/>
  <c r="AA99" i="13"/>
  <c r="AC100" i="13"/>
  <c r="X100" i="13"/>
  <c r="Z100" i="13"/>
  <c r="AA100" i="13"/>
  <c r="AC101" i="13"/>
  <c r="X101" i="13"/>
  <c r="Z101" i="13"/>
  <c r="AA101" i="13"/>
  <c r="AC102" i="13"/>
  <c r="X102" i="13"/>
  <c r="Z102" i="13"/>
  <c r="AA102" i="13"/>
  <c r="AC103" i="13"/>
  <c r="X103" i="13"/>
  <c r="Z103" i="13"/>
  <c r="AA103" i="13"/>
  <c r="AC104" i="13"/>
  <c r="X104" i="13"/>
  <c r="Z104" i="13"/>
  <c r="AA104" i="13"/>
  <c r="AC105" i="13"/>
  <c r="X105" i="13"/>
  <c r="Z105" i="13"/>
  <c r="AA105" i="13"/>
  <c r="AC106" i="13"/>
  <c r="X106" i="13"/>
  <c r="Z106" i="13"/>
  <c r="AA106" i="13"/>
  <c r="AC107" i="13"/>
  <c r="X107" i="13"/>
  <c r="Z107" i="13"/>
  <c r="AA107" i="13"/>
  <c r="AC108" i="13"/>
  <c r="X108" i="13"/>
  <c r="Z108" i="13"/>
  <c r="AA108" i="13"/>
  <c r="AC109" i="13"/>
  <c r="X109" i="13"/>
  <c r="Z109" i="13"/>
  <c r="AA109" i="13"/>
  <c r="AC110" i="13"/>
  <c r="X110" i="13"/>
  <c r="Z110" i="13"/>
  <c r="AA110" i="13"/>
  <c r="AC111" i="13"/>
  <c r="X111" i="13"/>
  <c r="Z111" i="13"/>
  <c r="AA111" i="13"/>
  <c r="AC112" i="13"/>
  <c r="X112" i="13"/>
  <c r="Z112" i="13"/>
  <c r="AA112" i="13"/>
  <c r="AC113" i="13"/>
  <c r="X113" i="13"/>
  <c r="Z113" i="13"/>
  <c r="AA113" i="13"/>
  <c r="AC114" i="13"/>
  <c r="X114" i="13"/>
  <c r="Z114" i="13"/>
  <c r="AA114" i="13"/>
  <c r="AC115" i="13"/>
  <c r="X115" i="13"/>
  <c r="Z115" i="13"/>
  <c r="AA115" i="13"/>
  <c r="AC116" i="13"/>
  <c r="X116" i="13"/>
  <c r="Z116" i="13"/>
  <c r="AA116" i="13"/>
  <c r="AC117" i="13"/>
  <c r="X117" i="13"/>
  <c r="Z117" i="13"/>
  <c r="AA117" i="13"/>
  <c r="AC118" i="13"/>
  <c r="X118" i="13"/>
  <c r="Z118" i="13"/>
  <c r="AA118" i="13"/>
  <c r="AC119" i="13"/>
  <c r="X119" i="13"/>
  <c r="Z119" i="13"/>
  <c r="AA119" i="13"/>
  <c r="AC120" i="13"/>
  <c r="X120" i="13"/>
  <c r="Z120" i="13"/>
  <c r="AA120" i="13"/>
  <c r="AC121" i="13"/>
  <c r="X121" i="13"/>
  <c r="Z121" i="13"/>
  <c r="AA121" i="13"/>
  <c r="AC122" i="13"/>
  <c r="X122" i="13"/>
  <c r="Z122" i="13"/>
  <c r="AA122" i="13"/>
  <c r="AC123" i="13"/>
  <c r="X123" i="13"/>
  <c r="Z123" i="13"/>
  <c r="AA123" i="13"/>
  <c r="AC124" i="13"/>
  <c r="X124" i="13"/>
  <c r="Z124" i="13"/>
  <c r="AA124" i="13"/>
  <c r="AC125" i="13"/>
  <c r="X125" i="13"/>
  <c r="Z125" i="13"/>
  <c r="AA125" i="13"/>
  <c r="AC126" i="13"/>
  <c r="X126" i="13"/>
  <c r="Z126" i="13"/>
  <c r="AA126" i="13"/>
  <c r="AC127" i="13"/>
  <c r="X127" i="13"/>
  <c r="Z127" i="13"/>
  <c r="AA127" i="13"/>
  <c r="AC128" i="13"/>
  <c r="X128" i="13"/>
  <c r="Z128" i="13"/>
  <c r="AA128" i="13"/>
  <c r="AC129" i="13"/>
  <c r="X129" i="13"/>
  <c r="Z129" i="13"/>
  <c r="AA129" i="13"/>
  <c r="AC130" i="13"/>
  <c r="X130" i="13"/>
  <c r="Z130" i="13"/>
  <c r="AA130" i="13"/>
  <c r="AC131" i="13"/>
  <c r="X131" i="13"/>
  <c r="Z131" i="13"/>
  <c r="AA131" i="13"/>
  <c r="AC132" i="13"/>
  <c r="X132" i="13"/>
  <c r="Z132" i="13"/>
  <c r="AA132" i="13"/>
  <c r="AC133" i="13"/>
  <c r="X133" i="13"/>
  <c r="Z133" i="13"/>
  <c r="AA133" i="13"/>
  <c r="AC134" i="13"/>
  <c r="X134" i="13"/>
  <c r="Z134" i="13"/>
  <c r="AA134" i="13"/>
  <c r="AC135" i="13"/>
  <c r="X135" i="13"/>
  <c r="Z135" i="13"/>
  <c r="AA135" i="13"/>
  <c r="AC136" i="13"/>
  <c r="X136" i="13"/>
  <c r="Z136" i="13"/>
  <c r="AA136" i="13"/>
  <c r="AC137" i="13"/>
  <c r="X137" i="13"/>
  <c r="Z137" i="13"/>
  <c r="AA137" i="13"/>
  <c r="AC138" i="13"/>
  <c r="X138" i="13"/>
  <c r="Z138" i="13"/>
  <c r="AA138" i="13"/>
  <c r="AC139" i="13"/>
  <c r="X139" i="13"/>
  <c r="Z139" i="13"/>
  <c r="AA139" i="13"/>
  <c r="AC140" i="13"/>
  <c r="X140" i="13"/>
  <c r="Z140" i="13"/>
  <c r="AA140" i="13"/>
  <c r="AC141" i="13"/>
  <c r="X141" i="13"/>
  <c r="Z141" i="13"/>
  <c r="AA141" i="13"/>
  <c r="AC142" i="13"/>
  <c r="X142" i="13"/>
  <c r="Z142" i="13"/>
  <c r="AA142" i="13"/>
  <c r="AC143" i="13"/>
  <c r="X143" i="13"/>
  <c r="Z143" i="13"/>
  <c r="AA143" i="13"/>
  <c r="AC144" i="13"/>
  <c r="X144" i="13"/>
  <c r="Z144" i="13"/>
  <c r="AA144" i="13"/>
  <c r="AC145" i="13"/>
  <c r="X145" i="13"/>
  <c r="Z145" i="13"/>
  <c r="AA145" i="13"/>
  <c r="AC146" i="13"/>
  <c r="X146" i="13"/>
  <c r="Z146" i="13"/>
  <c r="AA146" i="13"/>
  <c r="AC147" i="13"/>
  <c r="X147" i="13"/>
  <c r="Z147" i="13"/>
  <c r="AA147" i="13"/>
  <c r="AC148" i="13"/>
  <c r="X148" i="13"/>
  <c r="Z148" i="13"/>
  <c r="AA148" i="13"/>
  <c r="AC149" i="13"/>
  <c r="X149" i="13"/>
  <c r="Z149" i="13"/>
  <c r="AA149" i="13"/>
  <c r="AC150" i="13"/>
  <c r="X150" i="13"/>
  <c r="Z150" i="13"/>
  <c r="AA150" i="13"/>
  <c r="AC151" i="13"/>
  <c r="X151" i="13"/>
  <c r="Z151" i="13"/>
  <c r="AA151" i="13"/>
  <c r="AC152" i="13"/>
  <c r="X152" i="13"/>
  <c r="Z152" i="13"/>
  <c r="AA152" i="13"/>
  <c r="AC153" i="13"/>
  <c r="X153" i="13"/>
  <c r="Z153" i="13"/>
  <c r="AA153" i="13"/>
  <c r="AC154" i="13"/>
  <c r="X154" i="13"/>
  <c r="Z154" i="13"/>
  <c r="AA154" i="13"/>
  <c r="AC155" i="13"/>
  <c r="X155" i="13"/>
  <c r="Z155" i="13"/>
  <c r="AA155" i="13"/>
  <c r="AC156" i="13"/>
  <c r="X156" i="13"/>
  <c r="Z156" i="13"/>
  <c r="AA156" i="13"/>
  <c r="AC157" i="13"/>
  <c r="X157" i="13"/>
  <c r="Z157" i="13"/>
  <c r="AA157" i="13"/>
  <c r="AC158" i="13"/>
  <c r="X158" i="13"/>
  <c r="Z158" i="13"/>
  <c r="AA158" i="13"/>
  <c r="AC159" i="13"/>
  <c r="X159" i="13"/>
  <c r="Z159" i="13"/>
  <c r="AA159" i="13"/>
  <c r="AC160" i="13"/>
  <c r="X160" i="13"/>
  <c r="Z160" i="13"/>
  <c r="AA160" i="13"/>
  <c r="AC161" i="13"/>
  <c r="X161" i="13"/>
  <c r="Z161" i="13"/>
  <c r="AA161" i="13"/>
  <c r="AC162" i="13"/>
  <c r="X162" i="13"/>
  <c r="Z162" i="13"/>
  <c r="AA162" i="13"/>
  <c r="AC163" i="13"/>
  <c r="X163" i="13"/>
  <c r="Z163" i="13"/>
  <c r="AA163" i="13"/>
  <c r="AC164" i="13"/>
  <c r="X164" i="13"/>
  <c r="Z164" i="13"/>
  <c r="AA164" i="13"/>
  <c r="AC165" i="13"/>
  <c r="X165" i="13"/>
  <c r="Z165" i="13"/>
  <c r="AA165" i="13"/>
  <c r="AC166" i="13"/>
  <c r="X166" i="13"/>
  <c r="Z166" i="13"/>
  <c r="AA166" i="13"/>
  <c r="AC167" i="13"/>
  <c r="X167" i="13"/>
  <c r="Z167" i="13"/>
  <c r="AA167" i="13"/>
  <c r="AC168" i="13"/>
  <c r="X168" i="13"/>
  <c r="Z168" i="13"/>
  <c r="AA168" i="13"/>
  <c r="AC169" i="13"/>
  <c r="X169" i="13"/>
  <c r="Z169" i="13"/>
  <c r="AA169" i="13"/>
  <c r="AC170" i="13"/>
  <c r="X170" i="13"/>
  <c r="Z170" i="13"/>
  <c r="AA170" i="13"/>
  <c r="AC171" i="13"/>
  <c r="X171" i="13"/>
  <c r="Z171" i="13"/>
  <c r="AA171" i="13"/>
  <c r="AC172" i="13"/>
  <c r="X172" i="13"/>
  <c r="Z172" i="13"/>
  <c r="AA172" i="13"/>
  <c r="AC173" i="13"/>
  <c r="X173" i="13"/>
  <c r="Z173" i="13"/>
  <c r="AA173" i="13"/>
  <c r="AC174" i="13"/>
  <c r="X174" i="13"/>
  <c r="Z174" i="13"/>
  <c r="AA174" i="13"/>
  <c r="AC175" i="13"/>
  <c r="X175" i="13"/>
  <c r="Z175" i="13"/>
  <c r="AA175" i="13"/>
  <c r="AC176" i="13"/>
  <c r="X176" i="13"/>
  <c r="Z176" i="13"/>
  <c r="AA176" i="13"/>
  <c r="AC177" i="13"/>
  <c r="X177" i="13"/>
  <c r="Z177" i="13"/>
  <c r="AA177" i="13"/>
  <c r="AC178" i="13"/>
  <c r="X178" i="13"/>
  <c r="Z178" i="13"/>
  <c r="AA178" i="13"/>
  <c r="AC179" i="13"/>
  <c r="X179" i="13"/>
  <c r="Z179" i="13"/>
  <c r="AA179" i="13"/>
  <c r="AC180" i="13"/>
  <c r="X180" i="13"/>
  <c r="Z180" i="13"/>
  <c r="AA180" i="13"/>
  <c r="AC181" i="13"/>
  <c r="X181" i="13"/>
  <c r="Z181" i="13"/>
  <c r="AA181" i="13"/>
  <c r="AC182" i="13"/>
  <c r="X182" i="13"/>
  <c r="Z182" i="13"/>
  <c r="AA182" i="13"/>
  <c r="AC183" i="13"/>
  <c r="X183" i="13"/>
  <c r="Z183" i="13"/>
  <c r="AA183" i="13"/>
  <c r="AC184" i="13"/>
  <c r="X184" i="13"/>
  <c r="Z184" i="13"/>
  <c r="AA184" i="13"/>
  <c r="AC185" i="13"/>
  <c r="X185" i="13"/>
  <c r="Z185" i="13"/>
  <c r="AA185" i="13"/>
  <c r="AC186" i="13"/>
  <c r="X186" i="13"/>
  <c r="Z186" i="13"/>
  <c r="AA186" i="13"/>
  <c r="AC187" i="13"/>
  <c r="X187" i="13"/>
  <c r="Z187" i="13"/>
  <c r="AA187" i="13"/>
  <c r="AC188" i="13"/>
  <c r="X188" i="13"/>
  <c r="Z188" i="13"/>
  <c r="AA188" i="13"/>
  <c r="AC189" i="13"/>
  <c r="X189" i="13"/>
  <c r="Z189" i="13"/>
  <c r="AA189" i="13"/>
  <c r="AC190" i="13"/>
  <c r="X190" i="13"/>
  <c r="Z190" i="13"/>
  <c r="AA190" i="13"/>
  <c r="AC191" i="13"/>
  <c r="X191" i="13"/>
  <c r="Z191" i="13"/>
  <c r="AA191" i="13"/>
  <c r="AC192" i="13"/>
  <c r="X192" i="13"/>
  <c r="Z192" i="13"/>
  <c r="AA192" i="13"/>
  <c r="AC193" i="13"/>
  <c r="X193" i="13"/>
  <c r="Z193" i="13"/>
  <c r="AA193" i="13"/>
  <c r="AC194" i="13"/>
  <c r="X194" i="13"/>
  <c r="Z194" i="13"/>
  <c r="AA194" i="13"/>
  <c r="AC195" i="13"/>
  <c r="X195" i="13"/>
  <c r="Z195" i="13"/>
  <c r="AA195" i="13"/>
  <c r="AC196" i="13"/>
  <c r="X196" i="13"/>
  <c r="Z196" i="13"/>
  <c r="AA196" i="13"/>
  <c r="AC197" i="13"/>
  <c r="X197" i="13"/>
  <c r="Z197" i="13"/>
  <c r="AA197" i="13"/>
  <c r="AC198" i="13"/>
  <c r="X198" i="13"/>
  <c r="Z198" i="13"/>
  <c r="AA198" i="13"/>
  <c r="AC199" i="13"/>
  <c r="X199" i="13"/>
  <c r="Z199" i="13"/>
  <c r="AA199" i="13"/>
  <c r="AC200" i="13"/>
  <c r="X200" i="13"/>
  <c r="Z200" i="13"/>
  <c r="AA200" i="13"/>
  <c r="AC201" i="13"/>
  <c r="X201" i="13"/>
  <c r="Z201" i="13"/>
  <c r="AA201" i="13"/>
  <c r="AC202" i="13"/>
  <c r="X202" i="13"/>
  <c r="Z202" i="13"/>
  <c r="AA202" i="13"/>
  <c r="AC203" i="13"/>
  <c r="X203" i="13"/>
  <c r="Z203" i="13"/>
  <c r="AA203" i="13"/>
  <c r="AC204" i="13"/>
  <c r="X204" i="13"/>
  <c r="Z204" i="13"/>
  <c r="AA204" i="13"/>
  <c r="AC205" i="13"/>
  <c r="X205" i="13"/>
  <c r="Z205" i="13"/>
  <c r="AA205" i="13"/>
  <c r="AC206" i="13"/>
  <c r="X206" i="13"/>
  <c r="Z206" i="13"/>
  <c r="AA206" i="13"/>
  <c r="AC207" i="13"/>
  <c r="X207" i="13"/>
  <c r="Z207" i="13"/>
  <c r="AA207" i="13"/>
  <c r="AC208" i="13"/>
  <c r="X208" i="13"/>
  <c r="Z208" i="13"/>
  <c r="AA208" i="13"/>
  <c r="AC209" i="13"/>
  <c r="X209" i="13"/>
  <c r="Z209" i="13"/>
  <c r="AA209" i="13"/>
  <c r="AC210" i="13"/>
  <c r="X210" i="13"/>
  <c r="Z210" i="13"/>
  <c r="AA210" i="13"/>
  <c r="AC211" i="13"/>
  <c r="X211" i="13"/>
  <c r="Z211" i="13"/>
  <c r="AA211" i="13"/>
  <c r="AC212" i="13"/>
  <c r="X212" i="13"/>
  <c r="Z212" i="13"/>
  <c r="AA212" i="13"/>
  <c r="AC213" i="13"/>
  <c r="X213" i="13"/>
  <c r="Z213" i="13"/>
  <c r="AA213" i="13"/>
  <c r="AC214" i="13"/>
  <c r="X214" i="13"/>
  <c r="Z214" i="13"/>
  <c r="AA214" i="13"/>
  <c r="AC215" i="13"/>
  <c r="X215" i="13"/>
  <c r="Z215" i="13"/>
  <c r="AA215" i="13"/>
  <c r="AC216" i="13"/>
  <c r="X216" i="13"/>
  <c r="Z216" i="13"/>
  <c r="AA216" i="13"/>
  <c r="AC217" i="13"/>
  <c r="X217" i="13"/>
  <c r="Z217" i="13"/>
  <c r="AA217" i="13"/>
  <c r="AC218" i="13"/>
  <c r="X218" i="13"/>
  <c r="Z218" i="13"/>
  <c r="AA218" i="13"/>
  <c r="AC219" i="13"/>
  <c r="X219" i="13"/>
  <c r="Z219" i="13"/>
  <c r="AA219" i="13"/>
  <c r="AC220" i="13"/>
  <c r="X220" i="13"/>
  <c r="Z220" i="13"/>
  <c r="AA220" i="13"/>
  <c r="AC221" i="13"/>
  <c r="X221" i="13"/>
  <c r="Z221" i="13"/>
  <c r="AA221" i="13"/>
  <c r="AC222" i="13"/>
  <c r="X222" i="13"/>
  <c r="Z222" i="13"/>
  <c r="AA222" i="13"/>
  <c r="AC223" i="13"/>
  <c r="X223" i="13"/>
  <c r="Z223" i="13"/>
  <c r="AA223" i="13"/>
  <c r="AC224" i="13"/>
  <c r="X224" i="13"/>
  <c r="Z224" i="13"/>
  <c r="AA224" i="13"/>
  <c r="AC225" i="13"/>
  <c r="X225" i="13"/>
  <c r="Z225" i="13"/>
  <c r="AA225" i="13"/>
  <c r="AC226" i="13"/>
  <c r="X226" i="13"/>
  <c r="Z226" i="13"/>
  <c r="AA226" i="13"/>
  <c r="AC227" i="13"/>
  <c r="X227" i="13"/>
  <c r="Z227" i="13"/>
  <c r="AA227" i="13"/>
  <c r="AC228" i="13"/>
  <c r="X228" i="13"/>
  <c r="Z228" i="13"/>
  <c r="AA228" i="13"/>
  <c r="AC229" i="13"/>
  <c r="X229" i="13"/>
  <c r="Z229" i="13"/>
  <c r="AA229" i="13"/>
  <c r="AC230" i="13"/>
  <c r="X230" i="13"/>
  <c r="Z230" i="13"/>
  <c r="AA230" i="13"/>
  <c r="AC231" i="13"/>
  <c r="X231" i="13"/>
  <c r="Z231" i="13"/>
  <c r="AA231" i="13"/>
  <c r="AC232" i="13"/>
  <c r="X232" i="13"/>
  <c r="Z232" i="13"/>
  <c r="AA232" i="13"/>
  <c r="AC233" i="13"/>
  <c r="X233" i="13"/>
  <c r="Z233" i="13"/>
  <c r="AA233" i="13"/>
  <c r="AC234" i="13"/>
  <c r="X234" i="13"/>
  <c r="Z234" i="13"/>
  <c r="AA234" i="13"/>
  <c r="AC235" i="13"/>
  <c r="X235" i="13"/>
  <c r="Z235" i="13"/>
  <c r="AA235" i="13"/>
  <c r="AC236" i="13"/>
  <c r="X236" i="13"/>
  <c r="Z236" i="13"/>
  <c r="AA236" i="13"/>
  <c r="AC237" i="13"/>
  <c r="X237" i="13"/>
  <c r="Z237" i="13"/>
  <c r="AA237" i="13"/>
  <c r="AC238" i="13"/>
  <c r="X238" i="13"/>
  <c r="Z238" i="13"/>
  <c r="AA238" i="13"/>
  <c r="AC239" i="13"/>
  <c r="X239" i="13"/>
  <c r="Z239" i="13"/>
  <c r="AA239" i="13"/>
  <c r="AC240" i="13"/>
  <c r="X240" i="13"/>
  <c r="Z240" i="13"/>
  <c r="AA240" i="13"/>
  <c r="AC241" i="13"/>
  <c r="X241" i="13"/>
  <c r="Z241" i="13"/>
  <c r="AA241" i="13"/>
  <c r="AC242" i="13"/>
  <c r="X242" i="13"/>
  <c r="Z242" i="13"/>
  <c r="AA242" i="13"/>
  <c r="AC243" i="13"/>
  <c r="X243" i="13"/>
  <c r="Z243" i="13"/>
  <c r="AA243" i="13"/>
  <c r="AC244" i="13"/>
  <c r="X244" i="13"/>
  <c r="Z244" i="13"/>
  <c r="AA244" i="13"/>
  <c r="AC245" i="13"/>
  <c r="X245" i="13"/>
  <c r="Z245" i="13"/>
  <c r="AA245" i="13"/>
  <c r="AC246" i="13"/>
  <c r="X246" i="13"/>
  <c r="Z246" i="13"/>
  <c r="AA246" i="13"/>
  <c r="AC247" i="13"/>
  <c r="X247" i="13"/>
  <c r="Z247" i="13"/>
  <c r="AA247" i="13"/>
  <c r="AC248" i="13"/>
  <c r="X248" i="13"/>
  <c r="Z248" i="13"/>
  <c r="AA248" i="13"/>
  <c r="AC249" i="13"/>
  <c r="X249" i="13"/>
  <c r="Z249" i="13"/>
  <c r="AA249" i="13"/>
  <c r="AC250" i="13"/>
  <c r="X250" i="13"/>
  <c r="Z250" i="13"/>
  <c r="AA250" i="13"/>
  <c r="AC251" i="13"/>
  <c r="X251" i="13"/>
  <c r="Z251" i="13"/>
  <c r="AA251" i="13"/>
  <c r="AC252" i="13"/>
  <c r="X252" i="13"/>
  <c r="Z252" i="13"/>
  <c r="AA252" i="13"/>
  <c r="AC253" i="13"/>
  <c r="X253" i="13"/>
  <c r="Z253" i="13"/>
  <c r="AA253" i="13"/>
  <c r="AC254" i="13"/>
  <c r="X254" i="13"/>
  <c r="Z254" i="13"/>
  <c r="AA254" i="13"/>
  <c r="AC255" i="13"/>
  <c r="X255" i="13"/>
  <c r="Z255" i="13"/>
  <c r="AA255" i="13"/>
  <c r="AC256" i="13"/>
  <c r="X256" i="13"/>
  <c r="Z256" i="13"/>
  <c r="AA256" i="13"/>
  <c r="AC257" i="13"/>
  <c r="X257" i="13"/>
  <c r="Z257" i="13"/>
  <c r="AA257" i="13"/>
  <c r="AC258" i="13"/>
  <c r="X258" i="13"/>
  <c r="Z258" i="13"/>
  <c r="AA258" i="13"/>
  <c r="AC259" i="13"/>
  <c r="X259" i="13"/>
  <c r="Z259" i="13"/>
  <c r="AA259" i="13"/>
  <c r="AC260" i="13"/>
  <c r="X260" i="13"/>
  <c r="Z260" i="13"/>
  <c r="AA260" i="13"/>
  <c r="AC261" i="13"/>
  <c r="X261" i="13"/>
  <c r="Z261" i="13"/>
  <c r="AA261" i="13"/>
  <c r="AC262" i="13"/>
  <c r="X262" i="13"/>
  <c r="Z262" i="13"/>
  <c r="AA262" i="13"/>
  <c r="AC263" i="13"/>
  <c r="X263" i="13"/>
  <c r="Z263" i="13"/>
  <c r="AA263" i="13"/>
  <c r="AC264" i="13"/>
  <c r="X264" i="13"/>
  <c r="Z264" i="13"/>
  <c r="AA264" i="13"/>
  <c r="AC265" i="13"/>
  <c r="X265" i="13"/>
  <c r="Z265" i="13"/>
  <c r="AA265" i="13"/>
  <c r="AC266" i="13"/>
  <c r="X266" i="13"/>
  <c r="Z266" i="13"/>
  <c r="AA266" i="13"/>
  <c r="AC267" i="13"/>
  <c r="X267" i="13"/>
  <c r="Z267" i="13"/>
  <c r="AA267" i="13"/>
  <c r="AC268" i="13"/>
  <c r="X268" i="13"/>
  <c r="Z268" i="13"/>
  <c r="AA268" i="13"/>
  <c r="AC269" i="13"/>
  <c r="X269" i="13"/>
  <c r="Z269" i="13"/>
  <c r="AA269" i="13"/>
  <c r="AC270" i="13"/>
  <c r="X270" i="13"/>
  <c r="Z270" i="13"/>
  <c r="AA270" i="13"/>
  <c r="AC271" i="13"/>
  <c r="X271" i="13"/>
  <c r="Z271" i="13"/>
  <c r="AA271" i="13"/>
  <c r="AC272" i="13"/>
  <c r="X272" i="13"/>
  <c r="Z272" i="13"/>
  <c r="AA272" i="13"/>
  <c r="AC273" i="13"/>
  <c r="X273" i="13"/>
  <c r="Z273" i="13"/>
  <c r="AA273" i="13"/>
  <c r="AC274" i="13"/>
  <c r="X274" i="13"/>
  <c r="Z274" i="13"/>
  <c r="AA274" i="13"/>
  <c r="AC275" i="13"/>
  <c r="X275" i="13"/>
  <c r="Z275" i="13"/>
  <c r="AA275" i="13"/>
  <c r="AC276" i="13"/>
  <c r="X276" i="13"/>
  <c r="Z276" i="13"/>
  <c r="AA276" i="13"/>
  <c r="AC277" i="13"/>
  <c r="X277" i="13"/>
  <c r="Z277" i="13"/>
  <c r="AA277" i="13"/>
  <c r="AC278" i="13"/>
  <c r="X278" i="13"/>
  <c r="Z278" i="13"/>
  <c r="AA278" i="13"/>
  <c r="AC279" i="13"/>
  <c r="X279" i="13"/>
  <c r="Z279" i="13"/>
  <c r="AA279" i="13"/>
  <c r="AC280" i="13"/>
  <c r="X280" i="13"/>
  <c r="Z280" i="13"/>
  <c r="AA280" i="13"/>
  <c r="AC281" i="13"/>
  <c r="X281" i="13"/>
  <c r="Z281" i="13"/>
  <c r="AA281" i="13"/>
  <c r="AC282" i="13"/>
  <c r="X282" i="13"/>
  <c r="Z282" i="13"/>
  <c r="AA282" i="13"/>
  <c r="AC283" i="13"/>
  <c r="X283" i="13"/>
  <c r="Z283" i="13"/>
  <c r="AA283" i="13"/>
  <c r="AC284" i="13"/>
  <c r="X284" i="13"/>
  <c r="Z284" i="13"/>
  <c r="AA284" i="13"/>
  <c r="AC285" i="13"/>
  <c r="X285" i="13"/>
  <c r="Z285" i="13"/>
  <c r="AA285" i="13"/>
  <c r="AC286" i="13"/>
  <c r="X286" i="13"/>
  <c r="Z286" i="13"/>
  <c r="AA286" i="13"/>
  <c r="AC287" i="13"/>
  <c r="X287" i="13"/>
  <c r="Z287" i="13"/>
  <c r="AA287" i="13"/>
  <c r="AC288" i="13"/>
  <c r="X288" i="13"/>
  <c r="Z288" i="13"/>
  <c r="AA288" i="13"/>
  <c r="AC289" i="13"/>
  <c r="X289" i="13"/>
  <c r="Z289" i="13"/>
  <c r="AA289" i="13"/>
  <c r="AC290" i="13"/>
  <c r="X290" i="13"/>
  <c r="Z290" i="13"/>
  <c r="AA290" i="13"/>
  <c r="AC291" i="13"/>
  <c r="X291" i="13"/>
  <c r="Z291" i="13"/>
  <c r="AA291" i="13"/>
  <c r="AC292" i="13"/>
  <c r="X292" i="13"/>
  <c r="Z292" i="13"/>
  <c r="AA292" i="13"/>
  <c r="AC293" i="13"/>
  <c r="X293" i="13"/>
  <c r="Z293" i="13"/>
  <c r="AA293" i="13"/>
  <c r="AC294" i="13"/>
  <c r="X294" i="13"/>
  <c r="Z294" i="13"/>
  <c r="AA294" i="13"/>
  <c r="AC295" i="13"/>
  <c r="X295" i="13"/>
  <c r="Z295" i="13"/>
  <c r="AA295" i="13"/>
  <c r="AC296" i="13"/>
  <c r="X296" i="13"/>
  <c r="Z296" i="13"/>
  <c r="AA296" i="13"/>
  <c r="AC297" i="13"/>
  <c r="X297" i="13"/>
  <c r="Z297" i="13"/>
  <c r="AA297" i="13"/>
  <c r="AC298" i="13"/>
  <c r="X298" i="13"/>
  <c r="Z298" i="13"/>
  <c r="AA298" i="13"/>
  <c r="AC299" i="13"/>
  <c r="X299" i="13"/>
  <c r="Z299" i="13"/>
  <c r="AA299" i="13"/>
  <c r="AC300" i="13"/>
  <c r="X300" i="13"/>
  <c r="Z300" i="13"/>
  <c r="AA300" i="13"/>
  <c r="AC301" i="13"/>
  <c r="X301" i="13"/>
  <c r="Z301" i="13"/>
  <c r="AA301" i="13"/>
  <c r="AC302" i="13"/>
  <c r="X302" i="13"/>
  <c r="Z302" i="13"/>
  <c r="AA302" i="13"/>
  <c r="AC303" i="13"/>
  <c r="X303" i="13"/>
  <c r="Z303" i="13"/>
  <c r="AA303" i="13"/>
  <c r="AC304" i="13"/>
  <c r="X304" i="13"/>
  <c r="Z304" i="13"/>
  <c r="AA304" i="13"/>
  <c r="AC305" i="13"/>
  <c r="X305" i="13"/>
  <c r="Z305" i="13"/>
  <c r="AA305" i="13"/>
  <c r="AC306" i="13"/>
  <c r="X306" i="13"/>
  <c r="Z306" i="13"/>
  <c r="AA306" i="13"/>
  <c r="AC307" i="13"/>
  <c r="X307" i="13"/>
  <c r="Z307" i="13"/>
  <c r="AA307" i="13"/>
  <c r="AC308" i="13"/>
  <c r="X308" i="13"/>
  <c r="Z308" i="13"/>
  <c r="AA308" i="13"/>
  <c r="AC309" i="13"/>
  <c r="X309" i="13"/>
  <c r="Z309" i="13"/>
  <c r="AA309" i="13"/>
  <c r="AC310" i="13"/>
  <c r="X310" i="13"/>
  <c r="Z310" i="13"/>
  <c r="AA310" i="13"/>
  <c r="AC311" i="13"/>
  <c r="X311" i="13"/>
  <c r="Z311" i="13"/>
  <c r="AA311" i="13"/>
  <c r="AC312" i="13"/>
  <c r="X312" i="13"/>
  <c r="Z312" i="13"/>
  <c r="AA312" i="13"/>
  <c r="AC313" i="13"/>
  <c r="X313" i="13"/>
  <c r="Z313" i="13"/>
  <c r="AA313" i="13"/>
  <c r="AC314" i="13"/>
  <c r="X314" i="13"/>
  <c r="Z314" i="13"/>
  <c r="AA314" i="13"/>
  <c r="AC315" i="13"/>
  <c r="X315" i="13"/>
  <c r="Z315" i="13"/>
  <c r="AA315" i="13"/>
  <c r="AC316" i="13"/>
  <c r="X316" i="13"/>
  <c r="Z316" i="13"/>
  <c r="AA316" i="13"/>
  <c r="AC317" i="13"/>
  <c r="X317" i="13"/>
  <c r="Z317" i="13"/>
  <c r="AA317" i="13"/>
  <c r="AC318" i="13"/>
  <c r="X318" i="13"/>
  <c r="Z318" i="13"/>
  <c r="AA318" i="13"/>
  <c r="AC319" i="13"/>
  <c r="X319" i="13"/>
  <c r="Z319" i="13"/>
  <c r="AA319" i="13"/>
  <c r="AC320" i="13"/>
  <c r="X320" i="13"/>
  <c r="Z320" i="13"/>
  <c r="AA320" i="13"/>
  <c r="AC321" i="13"/>
  <c r="X321" i="13"/>
  <c r="Z321" i="13"/>
  <c r="AA321" i="13"/>
  <c r="AC322" i="13"/>
  <c r="X322" i="13"/>
  <c r="Z322" i="13"/>
  <c r="AA322" i="13"/>
  <c r="AC323" i="13"/>
  <c r="X323" i="13"/>
  <c r="Z323" i="13"/>
  <c r="AA323" i="13"/>
  <c r="AC324" i="13"/>
  <c r="X324" i="13"/>
  <c r="Z324" i="13"/>
  <c r="AA324" i="13"/>
  <c r="AC325" i="13"/>
  <c r="X325" i="13"/>
  <c r="Z325" i="13"/>
  <c r="AA325" i="13"/>
  <c r="AC326" i="13"/>
  <c r="X326" i="13"/>
  <c r="Z326" i="13"/>
  <c r="AA326" i="13"/>
  <c r="AC327" i="13"/>
  <c r="X327" i="13"/>
  <c r="Z327" i="13"/>
  <c r="AA327" i="13"/>
  <c r="AC328" i="13"/>
  <c r="X328" i="13"/>
  <c r="Z328" i="13"/>
  <c r="AA328" i="13"/>
  <c r="AC329" i="13"/>
  <c r="X329" i="13"/>
  <c r="Z329" i="13"/>
  <c r="AA329" i="13"/>
  <c r="AC330" i="13"/>
  <c r="X330" i="13"/>
  <c r="Z330" i="13"/>
  <c r="AA330" i="13"/>
  <c r="AC331" i="13"/>
  <c r="X331" i="13"/>
  <c r="Z331" i="13"/>
  <c r="AA331" i="13"/>
  <c r="AC332" i="13"/>
  <c r="X332" i="13"/>
  <c r="Z332" i="13"/>
  <c r="AA332" i="13"/>
  <c r="AC333" i="13"/>
  <c r="X333" i="13"/>
  <c r="Z333" i="13"/>
  <c r="AA333" i="13"/>
  <c r="AC334" i="13"/>
  <c r="X334" i="13"/>
  <c r="Z334" i="13"/>
  <c r="AA334" i="13"/>
  <c r="AC335" i="13"/>
  <c r="X335" i="13"/>
  <c r="Z335" i="13"/>
  <c r="AA335" i="13"/>
  <c r="AC336" i="13"/>
  <c r="X336" i="13"/>
  <c r="Z336" i="13"/>
  <c r="AA336" i="13"/>
  <c r="AC337" i="13"/>
  <c r="X337" i="13"/>
  <c r="Z337" i="13"/>
  <c r="AA337" i="13"/>
  <c r="AC338" i="13"/>
  <c r="X338" i="13"/>
  <c r="Z338" i="13"/>
  <c r="AA338" i="13"/>
  <c r="AC339" i="13"/>
  <c r="X339" i="13"/>
  <c r="Z339" i="13"/>
  <c r="AA339" i="13"/>
  <c r="AC340" i="13"/>
  <c r="X340" i="13"/>
  <c r="Z340" i="13"/>
  <c r="AA340" i="13"/>
  <c r="AC341" i="13"/>
  <c r="X341" i="13"/>
  <c r="Z341" i="13"/>
  <c r="AA341" i="13"/>
  <c r="AC342" i="13"/>
  <c r="X342" i="13"/>
  <c r="Z342" i="13"/>
  <c r="AA342" i="13"/>
  <c r="AC343" i="13"/>
  <c r="X343" i="13"/>
  <c r="Z343" i="13"/>
  <c r="AA343" i="13"/>
  <c r="AC344" i="13"/>
  <c r="X344" i="13"/>
  <c r="Z344" i="13"/>
  <c r="AA344" i="13"/>
  <c r="AC345" i="13"/>
  <c r="X345" i="13"/>
  <c r="Z345" i="13"/>
  <c r="AA345" i="13"/>
  <c r="AC346" i="13"/>
  <c r="X346" i="13"/>
  <c r="Z346" i="13"/>
  <c r="AA346" i="13"/>
  <c r="AC347" i="13"/>
  <c r="X347" i="13"/>
  <c r="Z347" i="13"/>
  <c r="AA347" i="13"/>
  <c r="AC348" i="13"/>
  <c r="X348" i="13"/>
  <c r="Z348" i="13"/>
  <c r="AA348" i="13"/>
  <c r="AC349" i="13"/>
  <c r="X349" i="13"/>
  <c r="Z349" i="13"/>
  <c r="AA349" i="13"/>
  <c r="AC350" i="13"/>
  <c r="X350" i="13"/>
  <c r="Z350" i="13"/>
  <c r="AA350" i="13"/>
  <c r="AC351" i="13"/>
  <c r="X351" i="13"/>
  <c r="Z351" i="13"/>
  <c r="AA351" i="13"/>
  <c r="AC2" i="13"/>
  <c r="X2" i="13"/>
  <c r="Z2" i="13"/>
  <c r="AA2" i="13"/>
  <c r="AC352" i="13"/>
  <c r="X352" i="13"/>
  <c r="AC353" i="13"/>
  <c r="X353" i="13"/>
  <c r="AC354" i="13"/>
  <c r="X354" i="13"/>
  <c r="AC355" i="13"/>
  <c r="X355" i="13"/>
  <c r="AC356" i="13"/>
  <c r="X356" i="13"/>
  <c r="AC357" i="13"/>
  <c r="X357" i="13"/>
  <c r="AC358" i="13"/>
  <c r="X358" i="13"/>
  <c r="AC359" i="13"/>
  <c r="X359" i="13"/>
  <c r="AC360" i="13"/>
  <c r="X360" i="13"/>
  <c r="AC361" i="13"/>
  <c r="X361" i="13"/>
  <c r="AC362" i="13"/>
  <c r="X362" i="13"/>
  <c r="AC363" i="13"/>
  <c r="X363" i="13"/>
  <c r="AC364" i="13"/>
  <c r="X364" i="13"/>
  <c r="AC365" i="13"/>
  <c r="X365" i="13"/>
  <c r="AC366" i="13"/>
  <c r="X366" i="13"/>
  <c r="AC367" i="13"/>
  <c r="X367" i="13"/>
  <c r="AC368" i="13"/>
  <c r="X368" i="13"/>
  <c r="AC369" i="13"/>
  <c r="X369" i="13"/>
  <c r="AC370" i="13"/>
  <c r="X370" i="13"/>
  <c r="AC371" i="13"/>
  <c r="X371" i="13"/>
  <c r="AC372" i="13"/>
  <c r="X372" i="13"/>
  <c r="AC373" i="13"/>
  <c r="X373" i="13"/>
  <c r="AC374" i="13"/>
  <c r="X374" i="13"/>
  <c r="AC375" i="13"/>
  <c r="X375" i="13"/>
  <c r="AC376" i="13"/>
  <c r="X376" i="13"/>
  <c r="AC377" i="13"/>
  <c r="X377" i="13"/>
  <c r="AC378" i="13"/>
  <c r="X378" i="13"/>
  <c r="AC379" i="13"/>
  <c r="X379" i="13"/>
  <c r="AC380" i="13"/>
  <c r="X380" i="13"/>
  <c r="AC381" i="13"/>
  <c r="X381" i="13"/>
  <c r="AC382" i="13"/>
  <c r="X382" i="13"/>
  <c r="AC383" i="13"/>
  <c r="X383" i="13"/>
  <c r="AC384" i="13"/>
  <c r="X384" i="13"/>
  <c r="AC385" i="13"/>
  <c r="X385" i="13"/>
  <c r="AC386" i="13"/>
  <c r="X386" i="13"/>
  <c r="AC387" i="13"/>
  <c r="X387" i="13"/>
  <c r="AC388" i="13"/>
  <c r="X388" i="13"/>
  <c r="AC389" i="13"/>
  <c r="X389" i="13"/>
  <c r="AC390" i="13"/>
  <c r="X390" i="13"/>
  <c r="AC391" i="13"/>
  <c r="X391" i="13"/>
  <c r="AC392" i="13"/>
  <c r="X392" i="13"/>
  <c r="AC393" i="13"/>
  <c r="X393" i="13"/>
  <c r="AC394" i="13"/>
  <c r="X394" i="13"/>
  <c r="AC395" i="13"/>
  <c r="X395" i="13"/>
  <c r="AC396" i="13"/>
  <c r="X396" i="13"/>
  <c r="AC397" i="13"/>
  <c r="X397" i="13"/>
  <c r="AC398" i="13"/>
  <c r="X398" i="13"/>
  <c r="AC399" i="13"/>
  <c r="X399" i="13"/>
  <c r="AC400" i="13"/>
  <c r="X400" i="13"/>
  <c r="AC401" i="13"/>
  <c r="X401" i="13"/>
  <c r="AC402" i="13"/>
  <c r="X402" i="13"/>
  <c r="AC403" i="13"/>
  <c r="X403" i="13"/>
  <c r="AC404" i="13"/>
  <c r="X404" i="13"/>
  <c r="AC405" i="13"/>
  <c r="X405" i="13"/>
  <c r="AC406" i="13"/>
  <c r="X406" i="13"/>
  <c r="AC407" i="13"/>
  <c r="X407" i="13"/>
  <c r="AC408" i="13"/>
  <c r="X408" i="13"/>
  <c r="AC409" i="13"/>
  <c r="X409" i="13"/>
  <c r="AC410" i="13"/>
  <c r="X410" i="13"/>
  <c r="AC411" i="13"/>
  <c r="X411" i="13"/>
  <c r="AC412" i="13"/>
  <c r="X412" i="13"/>
  <c r="AC413" i="13"/>
  <c r="X413" i="13"/>
  <c r="AC414" i="13"/>
  <c r="X414" i="13"/>
  <c r="AC415" i="13"/>
  <c r="X415" i="13"/>
  <c r="AC416" i="13"/>
  <c r="X416" i="13"/>
  <c r="AC417" i="13"/>
  <c r="X417" i="13"/>
  <c r="AC418" i="13"/>
  <c r="X418" i="13"/>
  <c r="AC419" i="13"/>
  <c r="X419" i="13"/>
  <c r="AC420" i="13"/>
  <c r="X420" i="13"/>
  <c r="AC421" i="13"/>
  <c r="X421" i="13"/>
  <c r="AC422" i="13"/>
  <c r="X422" i="13"/>
  <c r="AC423" i="13"/>
  <c r="X423" i="13"/>
  <c r="AC424" i="13"/>
  <c r="X424" i="13"/>
  <c r="AC425" i="13"/>
  <c r="X425" i="13"/>
  <c r="AC426" i="13"/>
  <c r="X426" i="13"/>
  <c r="AC427" i="13"/>
  <c r="X427" i="13"/>
  <c r="AC428" i="13"/>
  <c r="X428" i="13"/>
  <c r="AC429" i="13"/>
  <c r="X429" i="13"/>
  <c r="AC430" i="13"/>
  <c r="X430" i="13"/>
  <c r="AC431" i="13"/>
  <c r="X431" i="13"/>
  <c r="AC432" i="13"/>
  <c r="X432" i="13"/>
  <c r="AC433" i="13"/>
  <c r="X433" i="13"/>
  <c r="AC434" i="13"/>
  <c r="X434" i="13"/>
  <c r="AC435" i="13"/>
  <c r="X435" i="13"/>
  <c r="AC436" i="13"/>
  <c r="X436" i="13"/>
  <c r="AC437" i="13"/>
  <c r="X437" i="13"/>
  <c r="AC438" i="13"/>
  <c r="X438" i="13"/>
  <c r="AC439" i="13"/>
  <c r="X439" i="13"/>
  <c r="AC440" i="13"/>
  <c r="X440" i="13"/>
  <c r="AC441" i="13"/>
  <c r="X441" i="13"/>
  <c r="AC442" i="13"/>
  <c r="X442" i="13"/>
  <c r="AC443" i="13"/>
  <c r="X443" i="13"/>
  <c r="AC444" i="13"/>
  <c r="X444" i="13"/>
  <c r="AC445" i="13"/>
  <c r="X445" i="13"/>
  <c r="AC446" i="13"/>
  <c r="X446" i="13"/>
  <c r="AC447" i="13"/>
  <c r="X447" i="13"/>
  <c r="AC448" i="13"/>
  <c r="X448" i="13"/>
  <c r="AC449" i="13"/>
  <c r="X449" i="13"/>
  <c r="AC450" i="13"/>
  <c r="X450" i="13"/>
  <c r="AC451" i="13"/>
  <c r="X451" i="13"/>
  <c r="AC452" i="13"/>
  <c r="X452" i="13"/>
  <c r="X453" i="13"/>
  <c r="S3" i="13"/>
  <c r="U3" i="13"/>
  <c r="V3" i="13"/>
  <c r="S4" i="13"/>
  <c r="U4" i="13"/>
  <c r="V4" i="13"/>
  <c r="S5" i="13"/>
  <c r="U5" i="13"/>
  <c r="V5" i="13"/>
  <c r="S6" i="13"/>
  <c r="U6" i="13"/>
  <c r="V6" i="13"/>
  <c r="S7" i="13"/>
  <c r="U7" i="13"/>
  <c r="V7" i="13"/>
  <c r="S8" i="13"/>
  <c r="U8" i="13"/>
  <c r="V8" i="13"/>
  <c r="S9" i="13"/>
  <c r="U9" i="13"/>
  <c r="V9" i="13"/>
  <c r="S10" i="13"/>
  <c r="U10" i="13"/>
  <c r="V10" i="13"/>
  <c r="S11" i="13"/>
  <c r="U11" i="13"/>
  <c r="V11" i="13"/>
  <c r="S12" i="13"/>
  <c r="U12" i="13"/>
  <c r="V12" i="13"/>
  <c r="S13" i="13"/>
  <c r="U13" i="13"/>
  <c r="V13" i="13"/>
  <c r="S14" i="13"/>
  <c r="U14" i="13"/>
  <c r="V14" i="13"/>
  <c r="S15" i="13"/>
  <c r="U15" i="13"/>
  <c r="V15" i="13"/>
  <c r="S16" i="13"/>
  <c r="U16" i="13"/>
  <c r="V16" i="13"/>
  <c r="S17" i="13"/>
  <c r="U17" i="13"/>
  <c r="V17" i="13"/>
  <c r="S18" i="13"/>
  <c r="U18" i="13"/>
  <c r="V18" i="13"/>
  <c r="S19" i="13"/>
  <c r="U19" i="13"/>
  <c r="V19" i="13"/>
  <c r="S20" i="13"/>
  <c r="U20" i="13"/>
  <c r="V20" i="13"/>
  <c r="S21" i="13"/>
  <c r="U21" i="13"/>
  <c r="V21" i="13"/>
  <c r="S22" i="13"/>
  <c r="U22" i="13"/>
  <c r="V22" i="13"/>
  <c r="S23" i="13"/>
  <c r="U23" i="13"/>
  <c r="V23" i="13"/>
  <c r="S24" i="13"/>
  <c r="U24" i="13"/>
  <c r="V24" i="13"/>
  <c r="S25" i="13"/>
  <c r="U25" i="13"/>
  <c r="V25" i="13"/>
  <c r="S26" i="13"/>
  <c r="U26" i="13"/>
  <c r="V26" i="13"/>
  <c r="S27" i="13"/>
  <c r="U27" i="13"/>
  <c r="V27" i="13"/>
  <c r="S28" i="13"/>
  <c r="U28" i="13"/>
  <c r="V28" i="13"/>
  <c r="S29" i="13"/>
  <c r="U29" i="13"/>
  <c r="V29" i="13"/>
  <c r="S30" i="13"/>
  <c r="U30" i="13"/>
  <c r="V30" i="13"/>
  <c r="S31" i="13"/>
  <c r="U31" i="13"/>
  <c r="V31" i="13"/>
  <c r="S32" i="13"/>
  <c r="U32" i="13"/>
  <c r="V32" i="13"/>
  <c r="S33" i="13"/>
  <c r="U33" i="13"/>
  <c r="V33" i="13"/>
  <c r="S34" i="13"/>
  <c r="U34" i="13"/>
  <c r="V34" i="13"/>
  <c r="S35" i="13"/>
  <c r="U35" i="13"/>
  <c r="V35" i="13"/>
  <c r="S36" i="13"/>
  <c r="U36" i="13"/>
  <c r="V36" i="13"/>
  <c r="S37" i="13"/>
  <c r="U37" i="13"/>
  <c r="V37" i="13"/>
  <c r="S38" i="13"/>
  <c r="U38" i="13"/>
  <c r="V38" i="13"/>
  <c r="S39" i="13"/>
  <c r="U39" i="13"/>
  <c r="V39" i="13"/>
  <c r="S40" i="13"/>
  <c r="U40" i="13"/>
  <c r="V40" i="13"/>
  <c r="S41" i="13"/>
  <c r="U41" i="13"/>
  <c r="V41" i="13"/>
  <c r="S42" i="13"/>
  <c r="U42" i="13"/>
  <c r="V42" i="13"/>
  <c r="S43" i="13"/>
  <c r="U43" i="13"/>
  <c r="V43" i="13"/>
  <c r="S44" i="13"/>
  <c r="U44" i="13"/>
  <c r="V44" i="13"/>
  <c r="S45" i="13"/>
  <c r="U45" i="13"/>
  <c r="V45" i="13"/>
  <c r="S46" i="13"/>
  <c r="U46" i="13"/>
  <c r="V46" i="13"/>
  <c r="S47" i="13"/>
  <c r="U47" i="13"/>
  <c r="V47" i="13"/>
  <c r="S48" i="13"/>
  <c r="U48" i="13"/>
  <c r="V48" i="13"/>
  <c r="S49" i="13"/>
  <c r="U49" i="13"/>
  <c r="V49" i="13"/>
  <c r="S50" i="13"/>
  <c r="U50" i="13"/>
  <c r="V50" i="13"/>
  <c r="S51" i="13"/>
  <c r="U51" i="13"/>
  <c r="V51" i="13"/>
  <c r="S52" i="13"/>
  <c r="U52" i="13"/>
  <c r="V52" i="13"/>
  <c r="S53" i="13"/>
  <c r="U53" i="13"/>
  <c r="V53" i="13"/>
  <c r="S54" i="13"/>
  <c r="U54" i="13"/>
  <c r="V54" i="13"/>
  <c r="S55" i="13"/>
  <c r="U55" i="13"/>
  <c r="V55" i="13"/>
  <c r="S56" i="13"/>
  <c r="U56" i="13"/>
  <c r="V56" i="13"/>
  <c r="S57" i="13"/>
  <c r="U57" i="13"/>
  <c r="V57" i="13"/>
  <c r="S58" i="13"/>
  <c r="U58" i="13"/>
  <c r="V58" i="13"/>
  <c r="S59" i="13"/>
  <c r="U59" i="13"/>
  <c r="V59" i="13"/>
  <c r="S60" i="13"/>
  <c r="U60" i="13"/>
  <c r="V60" i="13"/>
  <c r="S61" i="13"/>
  <c r="U61" i="13"/>
  <c r="V61" i="13"/>
  <c r="S62" i="13"/>
  <c r="U62" i="13"/>
  <c r="V62" i="13"/>
  <c r="S63" i="13"/>
  <c r="U63" i="13"/>
  <c r="V63" i="13"/>
  <c r="S64" i="13"/>
  <c r="U64" i="13"/>
  <c r="V64" i="13"/>
  <c r="S65" i="13"/>
  <c r="U65" i="13"/>
  <c r="V65" i="13"/>
  <c r="S66" i="13"/>
  <c r="U66" i="13"/>
  <c r="V66" i="13"/>
  <c r="S67" i="13"/>
  <c r="U67" i="13"/>
  <c r="V67" i="13"/>
  <c r="S68" i="13"/>
  <c r="U68" i="13"/>
  <c r="V68" i="13"/>
  <c r="S69" i="13"/>
  <c r="U69" i="13"/>
  <c r="V69" i="13"/>
  <c r="S70" i="13"/>
  <c r="U70" i="13"/>
  <c r="V70" i="13"/>
  <c r="S71" i="13"/>
  <c r="U71" i="13"/>
  <c r="V71" i="13"/>
  <c r="S72" i="13"/>
  <c r="U72" i="13"/>
  <c r="V72" i="13"/>
  <c r="S73" i="13"/>
  <c r="U73" i="13"/>
  <c r="V73" i="13"/>
  <c r="S74" i="13"/>
  <c r="U74" i="13"/>
  <c r="V74" i="13"/>
  <c r="S75" i="13"/>
  <c r="U75" i="13"/>
  <c r="V75" i="13"/>
  <c r="S76" i="13"/>
  <c r="U76" i="13"/>
  <c r="V76" i="13"/>
  <c r="S77" i="13"/>
  <c r="U77" i="13"/>
  <c r="V77" i="13"/>
  <c r="S78" i="13"/>
  <c r="U78" i="13"/>
  <c r="V78" i="13"/>
  <c r="S79" i="13"/>
  <c r="U79" i="13"/>
  <c r="V79" i="13"/>
  <c r="S80" i="13"/>
  <c r="U80" i="13"/>
  <c r="V80" i="13"/>
  <c r="S81" i="13"/>
  <c r="U81" i="13"/>
  <c r="V81" i="13"/>
  <c r="S82" i="13"/>
  <c r="U82" i="13"/>
  <c r="V82" i="13"/>
  <c r="S83" i="13"/>
  <c r="U83" i="13"/>
  <c r="V83" i="13"/>
  <c r="S84" i="13"/>
  <c r="U84" i="13"/>
  <c r="V84" i="13"/>
  <c r="S85" i="13"/>
  <c r="U85" i="13"/>
  <c r="V85" i="13"/>
  <c r="S86" i="13"/>
  <c r="U86" i="13"/>
  <c r="V86" i="13"/>
  <c r="S87" i="13"/>
  <c r="U87" i="13"/>
  <c r="V87" i="13"/>
  <c r="S88" i="13"/>
  <c r="U88" i="13"/>
  <c r="V88" i="13"/>
  <c r="S89" i="13"/>
  <c r="U89" i="13"/>
  <c r="V89" i="13"/>
  <c r="S90" i="13"/>
  <c r="U90" i="13"/>
  <c r="V90" i="13"/>
  <c r="S91" i="13"/>
  <c r="U91" i="13"/>
  <c r="V91" i="13"/>
  <c r="S92" i="13"/>
  <c r="U92" i="13"/>
  <c r="V92" i="13"/>
  <c r="S93" i="13"/>
  <c r="U93" i="13"/>
  <c r="V93" i="13"/>
  <c r="S94" i="13"/>
  <c r="U94" i="13"/>
  <c r="V94" i="13"/>
  <c r="S95" i="13"/>
  <c r="U95" i="13"/>
  <c r="V95" i="13"/>
  <c r="S96" i="13"/>
  <c r="U96" i="13"/>
  <c r="V96" i="13"/>
  <c r="S97" i="13"/>
  <c r="U97" i="13"/>
  <c r="V97" i="13"/>
  <c r="S98" i="13"/>
  <c r="U98" i="13"/>
  <c r="V98" i="13"/>
  <c r="S99" i="13"/>
  <c r="U99" i="13"/>
  <c r="V99" i="13"/>
  <c r="S100" i="13"/>
  <c r="U100" i="13"/>
  <c r="V100" i="13"/>
  <c r="S101" i="13"/>
  <c r="U101" i="13"/>
  <c r="V101" i="13"/>
  <c r="S102" i="13"/>
  <c r="U102" i="13"/>
  <c r="V102" i="13"/>
  <c r="S103" i="13"/>
  <c r="U103" i="13"/>
  <c r="V103" i="13"/>
  <c r="S104" i="13"/>
  <c r="U104" i="13"/>
  <c r="V104" i="13"/>
  <c r="S105" i="13"/>
  <c r="U105" i="13"/>
  <c r="V105" i="13"/>
  <c r="S106" i="13"/>
  <c r="U106" i="13"/>
  <c r="V106" i="13"/>
  <c r="S107" i="13"/>
  <c r="U107" i="13"/>
  <c r="V107" i="13"/>
  <c r="S108" i="13"/>
  <c r="U108" i="13"/>
  <c r="V108" i="13"/>
  <c r="S109" i="13"/>
  <c r="U109" i="13"/>
  <c r="V109" i="13"/>
  <c r="S110" i="13"/>
  <c r="U110" i="13"/>
  <c r="V110" i="13"/>
  <c r="S111" i="13"/>
  <c r="U111" i="13"/>
  <c r="V111" i="13"/>
  <c r="S112" i="13"/>
  <c r="U112" i="13"/>
  <c r="V112" i="13"/>
  <c r="S113" i="13"/>
  <c r="U113" i="13"/>
  <c r="V113" i="13"/>
  <c r="S114" i="13"/>
  <c r="U114" i="13"/>
  <c r="V114" i="13"/>
  <c r="S115" i="13"/>
  <c r="U115" i="13"/>
  <c r="V115" i="13"/>
  <c r="S116" i="13"/>
  <c r="U116" i="13"/>
  <c r="V116" i="13"/>
  <c r="S117" i="13"/>
  <c r="U117" i="13"/>
  <c r="V117" i="13"/>
  <c r="S118" i="13"/>
  <c r="U118" i="13"/>
  <c r="V118" i="13"/>
  <c r="S119" i="13"/>
  <c r="U119" i="13"/>
  <c r="V119" i="13"/>
  <c r="S120" i="13"/>
  <c r="U120" i="13"/>
  <c r="V120" i="13"/>
  <c r="S121" i="13"/>
  <c r="U121" i="13"/>
  <c r="V121" i="13"/>
  <c r="S122" i="13"/>
  <c r="U122" i="13"/>
  <c r="V122" i="13"/>
  <c r="S123" i="13"/>
  <c r="U123" i="13"/>
  <c r="V123" i="13"/>
  <c r="S124" i="13"/>
  <c r="U124" i="13"/>
  <c r="V124" i="13"/>
  <c r="S125" i="13"/>
  <c r="U125" i="13"/>
  <c r="V125" i="13"/>
  <c r="S126" i="13"/>
  <c r="U126" i="13"/>
  <c r="V126" i="13"/>
  <c r="S127" i="13"/>
  <c r="U127" i="13"/>
  <c r="V127" i="13"/>
  <c r="S128" i="13"/>
  <c r="U128" i="13"/>
  <c r="V128" i="13"/>
  <c r="S129" i="13"/>
  <c r="U129" i="13"/>
  <c r="V129" i="13"/>
  <c r="S130" i="13"/>
  <c r="U130" i="13"/>
  <c r="V130" i="13"/>
  <c r="S131" i="13"/>
  <c r="U131" i="13"/>
  <c r="V131" i="13"/>
  <c r="S132" i="13"/>
  <c r="U132" i="13"/>
  <c r="V132" i="13"/>
  <c r="S133" i="13"/>
  <c r="U133" i="13"/>
  <c r="V133" i="13"/>
  <c r="S134" i="13"/>
  <c r="U134" i="13"/>
  <c r="V134" i="13"/>
  <c r="S135" i="13"/>
  <c r="U135" i="13"/>
  <c r="V135" i="13"/>
  <c r="S136" i="13"/>
  <c r="U136" i="13"/>
  <c r="V136" i="13"/>
  <c r="S137" i="13"/>
  <c r="U137" i="13"/>
  <c r="V137" i="13"/>
  <c r="S138" i="13"/>
  <c r="U138" i="13"/>
  <c r="V138" i="13"/>
  <c r="S139" i="13"/>
  <c r="U139" i="13"/>
  <c r="V139" i="13"/>
  <c r="S140" i="13"/>
  <c r="U140" i="13"/>
  <c r="V140" i="13"/>
  <c r="S141" i="13"/>
  <c r="U141" i="13"/>
  <c r="V141" i="13"/>
  <c r="S142" i="13"/>
  <c r="U142" i="13"/>
  <c r="V142" i="13"/>
  <c r="S143" i="13"/>
  <c r="U143" i="13"/>
  <c r="V143" i="13"/>
  <c r="S144" i="13"/>
  <c r="U144" i="13"/>
  <c r="V144" i="13"/>
  <c r="S145" i="13"/>
  <c r="U145" i="13"/>
  <c r="V145" i="13"/>
  <c r="S146" i="13"/>
  <c r="U146" i="13"/>
  <c r="V146" i="13"/>
  <c r="S147" i="13"/>
  <c r="U147" i="13"/>
  <c r="V147" i="13"/>
  <c r="S148" i="13"/>
  <c r="U148" i="13"/>
  <c r="V148" i="13"/>
  <c r="S149" i="13"/>
  <c r="U149" i="13"/>
  <c r="V149" i="13"/>
  <c r="S150" i="13"/>
  <c r="U150" i="13"/>
  <c r="V150" i="13"/>
  <c r="S151" i="13"/>
  <c r="U151" i="13"/>
  <c r="V151" i="13"/>
  <c r="S152" i="13"/>
  <c r="U152" i="13"/>
  <c r="V152" i="13"/>
  <c r="S153" i="13"/>
  <c r="U153" i="13"/>
  <c r="V153" i="13"/>
  <c r="S154" i="13"/>
  <c r="U154" i="13"/>
  <c r="V154" i="13"/>
  <c r="S155" i="13"/>
  <c r="U155" i="13"/>
  <c r="V155" i="13"/>
  <c r="S156" i="13"/>
  <c r="U156" i="13"/>
  <c r="V156" i="13"/>
  <c r="S157" i="13"/>
  <c r="U157" i="13"/>
  <c r="V157" i="13"/>
  <c r="S158" i="13"/>
  <c r="U158" i="13"/>
  <c r="V158" i="13"/>
  <c r="S159" i="13"/>
  <c r="U159" i="13"/>
  <c r="V159" i="13"/>
  <c r="S160" i="13"/>
  <c r="U160" i="13"/>
  <c r="V160" i="13"/>
  <c r="S161" i="13"/>
  <c r="U161" i="13"/>
  <c r="V161" i="13"/>
  <c r="S162" i="13"/>
  <c r="U162" i="13"/>
  <c r="V162" i="13"/>
  <c r="S163" i="13"/>
  <c r="U163" i="13"/>
  <c r="V163" i="13"/>
  <c r="S164" i="13"/>
  <c r="U164" i="13"/>
  <c r="V164" i="13"/>
  <c r="S165" i="13"/>
  <c r="U165" i="13"/>
  <c r="V165" i="13"/>
  <c r="S166" i="13"/>
  <c r="U166" i="13"/>
  <c r="V166" i="13"/>
  <c r="S167" i="13"/>
  <c r="U167" i="13"/>
  <c r="V167" i="13"/>
  <c r="S168" i="13"/>
  <c r="U168" i="13"/>
  <c r="V168" i="13"/>
  <c r="S169" i="13"/>
  <c r="U169" i="13"/>
  <c r="V169" i="13"/>
  <c r="S170" i="13"/>
  <c r="U170" i="13"/>
  <c r="V170" i="13"/>
  <c r="S171" i="13"/>
  <c r="U171" i="13"/>
  <c r="V171" i="13"/>
  <c r="S172" i="13"/>
  <c r="U172" i="13"/>
  <c r="V172" i="13"/>
  <c r="S173" i="13"/>
  <c r="U173" i="13"/>
  <c r="V173" i="13"/>
  <c r="S174" i="13"/>
  <c r="U174" i="13"/>
  <c r="V174" i="13"/>
  <c r="S175" i="13"/>
  <c r="U175" i="13"/>
  <c r="V175" i="13"/>
  <c r="S176" i="13"/>
  <c r="U176" i="13"/>
  <c r="V176" i="13"/>
  <c r="S177" i="13"/>
  <c r="U177" i="13"/>
  <c r="V177" i="13"/>
  <c r="S178" i="13"/>
  <c r="U178" i="13"/>
  <c r="V178" i="13"/>
  <c r="S179" i="13"/>
  <c r="U179" i="13"/>
  <c r="V179" i="13"/>
  <c r="S180" i="13"/>
  <c r="U180" i="13"/>
  <c r="V180" i="13"/>
  <c r="S181" i="13"/>
  <c r="U181" i="13"/>
  <c r="V181" i="13"/>
  <c r="S182" i="13"/>
  <c r="U182" i="13"/>
  <c r="V182" i="13"/>
  <c r="S183" i="13"/>
  <c r="U183" i="13"/>
  <c r="V183" i="13"/>
  <c r="S184" i="13"/>
  <c r="U184" i="13"/>
  <c r="V184" i="13"/>
  <c r="S185" i="13"/>
  <c r="U185" i="13"/>
  <c r="V185" i="13"/>
  <c r="S186" i="13"/>
  <c r="U186" i="13"/>
  <c r="V186" i="13"/>
  <c r="S187" i="13"/>
  <c r="U187" i="13"/>
  <c r="V187" i="13"/>
  <c r="S188" i="13"/>
  <c r="U188" i="13"/>
  <c r="V188" i="13"/>
  <c r="S189" i="13"/>
  <c r="U189" i="13"/>
  <c r="V189" i="13"/>
  <c r="S190" i="13"/>
  <c r="U190" i="13"/>
  <c r="V190" i="13"/>
  <c r="S191" i="13"/>
  <c r="U191" i="13"/>
  <c r="V191" i="13"/>
  <c r="S192" i="13"/>
  <c r="U192" i="13"/>
  <c r="V192" i="13"/>
  <c r="S193" i="13"/>
  <c r="U193" i="13"/>
  <c r="V193" i="13"/>
  <c r="S194" i="13"/>
  <c r="U194" i="13"/>
  <c r="V194" i="13"/>
  <c r="S195" i="13"/>
  <c r="U195" i="13"/>
  <c r="V195" i="13"/>
  <c r="S196" i="13"/>
  <c r="U196" i="13"/>
  <c r="V196" i="13"/>
  <c r="S197" i="13"/>
  <c r="U197" i="13"/>
  <c r="V197" i="13"/>
  <c r="S198" i="13"/>
  <c r="U198" i="13"/>
  <c r="V198" i="13"/>
  <c r="S199" i="13"/>
  <c r="U199" i="13"/>
  <c r="V199" i="13"/>
  <c r="S200" i="13"/>
  <c r="U200" i="13"/>
  <c r="V200" i="13"/>
  <c r="S201" i="13"/>
  <c r="U201" i="13"/>
  <c r="V201" i="13"/>
  <c r="S202" i="13"/>
  <c r="U202" i="13"/>
  <c r="V202" i="13"/>
  <c r="S203" i="13"/>
  <c r="U203" i="13"/>
  <c r="V203" i="13"/>
  <c r="S204" i="13"/>
  <c r="U204" i="13"/>
  <c r="V204" i="13"/>
  <c r="S205" i="13"/>
  <c r="U205" i="13"/>
  <c r="V205" i="13"/>
  <c r="S206" i="13"/>
  <c r="U206" i="13"/>
  <c r="V206" i="13"/>
  <c r="S207" i="13"/>
  <c r="U207" i="13"/>
  <c r="V207" i="13"/>
  <c r="S208" i="13"/>
  <c r="U208" i="13"/>
  <c r="V208" i="13"/>
  <c r="S209" i="13"/>
  <c r="U209" i="13"/>
  <c r="V209" i="13"/>
  <c r="S210" i="13"/>
  <c r="U210" i="13"/>
  <c r="V210" i="13"/>
  <c r="S211" i="13"/>
  <c r="U211" i="13"/>
  <c r="V211" i="13"/>
  <c r="S212" i="13"/>
  <c r="U212" i="13"/>
  <c r="V212" i="13"/>
  <c r="S213" i="13"/>
  <c r="U213" i="13"/>
  <c r="V213" i="13"/>
  <c r="S214" i="13"/>
  <c r="U214" i="13"/>
  <c r="V214" i="13"/>
  <c r="S215" i="13"/>
  <c r="U215" i="13"/>
  <c r="V215" i="13"/>
  <c r="S216" i="13"/>
  <c r="U216" i="13"/>
  <c r="V216" i="13"/>
  <c r="S217" i="13"/>
  <c r="U217" i="13"/>
  <c r="V217" i="13"/>
  <c r="S218" i="13"/>
  <c r="U218" i="13"/>
  <c r="V218" i="13"/>
  <c r="S219" i="13"/>
  <c r="U219" i="13"/>
  <c r="V219" i="13"/>
  <c r="S220" i="13"/>
  <c r="U220" i="13"/>
  <c r="V220" i="13"/>
  <c r="S221" i="13"/>
  <c r="U221" i="13"/>
  <c r="V221" i="13"/>
  <c r="S222" i="13"/>
  <c r="U222" i="13"/>
  <c r="V222" i="13"/>
  <c r="S223" i="13"/>
  <c r="U223" i="13"/>
  <c r="V223" i="13"/>
  <c r="S224" i="13"/>
  <c r="U224" i="13"/>
  <c r="V224" i="13"/>
  <c r="S225" i="13"/>
  <c r="U225" i="13"/>
  <c r="V225" i="13"/>
  <c r="S226" i="13"/>
  <c r="U226" i="13"/>
  <c r="V226" i="13"/>
  <c r="S227" i="13"/>
  <c r="U227" i="13"/>
  <c r="V227" i="13"/>
  <c r="S228" i="13"/>
  <c r="U228" i="13"/>
  <c r="V228" i="13"/>
  <c r="S229" i="13"/>
  <c r="U229" i="13"/>
  <c r="V229" i="13"/>
  <c r="S230" i="13"/>
  <c r="U230" i="13"/>
  <c r="V230" i="13"/>
  <c r="S231" i="13"/>
  <c r="U231" i="13"/>
  <c r="V231" i="13"/>
  <c r="S232" i="13"/>
  <c r="U232" i="13"/>
  <c r="V232" i="13"/>
  <c r="S233" i="13"/>
  <c r="U233" i="13"/>
  <c r="V233" i="13"/>
  <c r="S234" i="13"/>
  <c r="U234" i="13"/>
  <c r="V234" i="13"/>
  <c r="S235" i="13"/>
  <c r="U235" i="13"/>
  <c r="V235" i="13"/>
  <c r="S236" i="13"/>
  <c r="U236" i="13"/>
  <c r="V236" i="13"/>
  <c r="S237" i="13"/>
  <c r="U237" i="13"/>
  <c r="V237" i="13"/>
  <c r="S238" i="13"/>
  <c r="U238" i="13"/>
  <c r="V238" i="13"/>
  <c r="S239" i="13"/>
  <c r="U239" i="13"/>
  <c r="V239" i="13"/>
  <c r="S240" i="13"/>
  <c r="U240" i="13"/>
  <c r="V240" i="13"/>
  <c r="S241" i="13"/>
  <c r="U241" i="13"/>
  <c r="V241" i="13"/>
  <c r="S242" i="13"/>
  <c r="U242" i="13"/>
  <c r="V242" i="13"/>
  <c r="S243" i="13"/>
  <c r="U243" i="13"/>
  <c r="V243" i="13"/>
  <c r="S244" i="13"/>
  <c r="U244" i="13"/>
  <c r="V244" i="13"/>
  <c r="S245" i="13"/>
  <c r="U245" i="13"/>
  <c r="V245" i="13"/>
  <c r="S246" i="13"/>
  <c r="U246" i="13"/>
  <c r="V246" i="13"/>
  <c r="S247" i="13"/>
  <c r="U247" i="13"/>
  <c r="V247" i="13"/>
  <c r="S248" i="13"/>
  <c r="U248" i="13"/>
  <c r="V248" i="13"/>
  <c r="S249" i="13"/>
  <c r="U249" i="13"/>
  <c r="V249" i="13"/>
  <c r="S250" i="13"/>
  <c r="U250" i="13"/>
  <c r="V250" i="13"/>
  <c r="S251" i="13"/>
  <c r="U251" i="13"/>
  <c r="V251" i="13"/>
  <c r="S252" i="13"/>
  <c r="U252" i="13"/>
  <c r="V252" i="13"/>
  <c r="S253" i="13"/>
  <c r="U253" i="13"/>
  <c r="V253" i="13"/>
  <c r="S254" i="13"/>
  <c r="U254" i="13"/>
  <c r="V254" i="13"/>
  <c r="S255" i="13"/>
  <c r="U255" i="13"/>
  <c r="V255" i="13"/>
  <c r="S256" i="13"/>
  <c r="U256" i="13"/>
  <c r="V256" i="13"/>
  <c r="S257" i="13"/>
  <c r="U257" i="13"/>
  <c r="V257" i="13"/>
  <c r="S258" i="13"/>
  <c r="U258" i="13"/>
  <c r="V258" i="13"/>
  <c r="S259" i="13"/>
  <c r="U259" i="13"/>
  <c r="V259" i="13"/>
  <c r="S260" i="13"/>
  <c r="U260" i="13"/>
  <c r="V260" i="13"/>
  <c r="S261" i="13"/>
  <c r="U261" i="13"/>
  <c r="V261" i="13"/>
  <c r="S262" i="13"/>
  <c r="U262" i="13"/>
  <c r="V262" i="13"/>
  <c r="S263" i="13"/>
  <c r="U263" i="13"/>
  <c r="V263" i="13"/>
  <c r="S264" i="13"/>
  <c r="U264" i="13"/>
  <c r="V264" i="13"/>
  <c r="S265" i="13"/>
  <c r="U265" i="13"/>
  <c r="V265" i="13"/>
  <c r="S266" i="13"/>
  <c r="U266" i="13"/>
  <c r="V266" i="13"/>
  <c r="S267" i="13"/>
  <c r="U267" i="13"/>
  <c r="V267" i="13"/>
  <c r="S268" i="13"/>
  <c r="U268" i="13"/>
  <c r="V268" i="13"/>
  <c r="S269" i="13"/>
  <c r="U269" i="13"/>
  <c r="V269" i="13"/>
  <c r="S270" i="13"/>
  <c r="U270" i="13"/>
  <c r="V270" i="13"/>
  <c r="S271" i="13"/>
  <c r="U271" i="13"/>
  <c r="V271" i="13"/>
  <c r="S272" i="13"/>
  <c r="U272" i="13"/>
  <c r="V272" i="13"/>
  <c r="S273" i="13"/>
  <c r="U273" i="13"/>
  <c r="V273" i="13"/>
  <c r="S274" i="13"/>
  <c r="U274" i="13"/>
  <c r="V274" i="13"/>
  <c r="S275" i="13"/>
  <c r="U275" i="13"/>
  <c r="V275" i="13"/>
  <c r="S276" i="13"/>
  <c r="U276" i="13"/>
  <c r="V276" i="13"/>
  <c r="S277" i="13"/>
  <c r="U277" i="13"/>
  <c r="V277" i="13"/>
  <c r="S278" i="13"/>
  <c r="U278" i="13"/>
  <c r="V278" i="13"/>
  <c r="S279" i="13"/>
  <c r="U279" i="13"/>
  <c r="V279" i="13"/>
  <c r="S280" i="13"/>
  <c r="U280" i="13"/>
  <c r="V280" i="13"/>
  <c r="S281" i="13"/>
  <c r="U281" i="13"/>
  <c r="V281" i="13"/>
  <c r="S282" i="13"/>
  <c r="U282" i="13"/>
  <c r="V282" i="13"/>
  <c r="S283" i="13"/>
  <c r="U283" i="13"/>
  <c r="V283" i="13"/>
  <c r="S284" i="13"/>
  <c r="U284" i="13"/>
  <c r="V284" i="13"/>
  <c r="S285" i="13"/>
  <c r="U285" i="13"/>
  <c r="V285" i="13"/>
  <c r="S286" i="13"/>
  <c r="U286" i="13"/>
  <c r="V286" i="13"/>
  <c r="S287" i="13"/>
  <c r="U287" i="13"/>
  <c r="V287" i="13"/>
  <c r="S288" i="13"/>
  <c r="U288" i="13"/>
  <c r="V288" i="13"/>
  <c r="S289" i="13"/>
  <c r="U289" i="13"/>
  <c r="V289" i="13"/>
  <c r="S290" i="13"/>
  <c r="U290" i="13"/>
  <c r="V290" i="13"/>
  <c r="S291" i="13"/>
  <c r="U291" i="13"/>
  <c r="V291" i="13"/>
  <c r="S292" i="13"/>
  <c r="U292" i="13"/>
  <c r="V292" i="13"/>
  <c r="S293" i="13"/>
  <c r="U293" i="13"/>
  <c r="V293" i="13"/>
  <c r="S294" i="13"/>
  <c r="U294" i="13"/>
  <c r="V294" i="13"/>
  <c r="S295" i="13"/>
  <c r="U295" i="13"/>
  <c r="V295" i="13"/>
  <c r="S296" i="13"/>
  <c r="U296" i="13"/>
  <c r="V296" i="13"/>
  <c r="S297" i="13"/>
  <c r="U297" i="13"/>
  <c r="V297" i="13"/>
  <c r="S298" i="13"/>
  <c r="U298" i="13"/>
  <c r="V298" i="13"/>
  <c r="S299" i="13"/>
  <c r="U299" i="13"/>
  <c r="V299" i="13"/>
  <c r="S300" i="13"/>
  <c r="U300" i="13"/>
  <c r="V300" i="13"/>
  <c r="S301" i="13"/>
  <c r="U301" i="13"/>
  <c r="V301" i="13"/>
  <c r="S302" i="13"/>
  <c r="U302" i="13"/>
  <c r="V302" i="13"/>
  <c r="S303" i="13"/>
  <c r="U303" i="13"/>
  <c r="V303" i="13"/>
  <c r="S304" i="13"/>
  <c r="U304" i="13"/>
  <c r="V304" i="13"/>
  <c r="S305" i="13"/>
  <c r="U305" i="13"/>
  <c r="V305" i="13"/>
  <c r="S306" i="13"/>
  <c r="U306" i="13"/>
  <c r="V306" i="13"/>
  <c r="S307" i="13"/>
  <c r="U307" i="13"/>
  <c r="V307" i="13"/>
  <c r="S308" i="13"/>
  <c r="U308" i="13"/>
  <c r="V308" i="13"/>
  <c r="S309" i="13"/>
  <c r="U309" i="13"/>
  <c r="V309" i="13"/>
  <c r="S310" i="13"/>
  <c r="U310" i="13"/>
  <c r="V310" i="13"/>
  <c r="S311" i="13"/>
  <c r="U311" i="13"/>
  <c r="V311" i="13"/>
  <c r="S312" i="13"/>
  <c r="U312" i="13"/>
  <c r="V312" i="13"/>
  <c r="S313" i="13"/>
  <c r="U313" i="13"/>
  <c r="V313" i="13"/>
  <c r="S314" i="13"/>
  <c r="U314" i="13"/>
  <c r="V314" i="13"/>
  <c r="S315" i="13"/>
  <c r="U315" i="13"/>
  <c r="V315" i="13"/>
  <c r="S316" i="13"/>
  <c r="U316" i="13"/>
  <c r="V316" i="13"/>
  <c r="S317" i="13"/>
  <c r="U317" i="13"/>
  <c r="V317" i="13"/>
  <c r="S318" i="13"/>
  <c r="U318" i="13"/>
  <c r="V318" i="13"/>
  <c r="S319" i="13"/>
  <c r="U319" i="13"/>
  <c r="V319" i="13"/>
  <c r="S320" i="13"/>
  <c r="U320" i="13"/>
  <c r="V320" i="13"/>
  <c r="S321" i="13"/>
  <c r="U321" i="13"/>
  <c r="V321" i="13"/>
  <c r="S322" i="13"/>
  <c r="U322" i="13"/>
  <c r="V322" i="13"/>
  <c r="S323" i="13"/>
  <c r="U323" i="13"/>
  <c r="V323" i="13"/>
  <c r="S324" i="13"/>
  <c r="U324" i="13"/>
  <c r="V324" i="13"/>
  <c r="S325" i="13"/>
  <c r="U325" i="13"/>
  <c r="V325" i="13"/>
  <c r="S326" i="13"/>
  <c r="U326" i="13"/>
  <c r="V326" i="13"/>
  <c r="S327" i="13"/>
  <c r="U327" i="13"/>
  <c r="V327" i="13"/>
  <c r="S328" i="13"/>
  <c r="U328" i="13"/>
  <c r="V328" i="13"/>
  <c r="S329" i="13"/>
  <c r="U329" i="13"/>
  <c r="V329" i="13"/>
  <c r="S330" i="13"/>
  <c r="U330" i="13"/>
  <c r="V330" i="13"/>
  <c r="S331" i="13"/>
  <c r="U331" i="13"/>
  <c r="V331" i="13"/>
  <c r="S332" i="13"/>
  <c r="U332" i="13"/>
  <c r="V332" i="13"/>
  <c r="S333" i="13"/>
  <c r="U333" i="13"/>
  <c r="V333" i="13"/>
  <c r="S334" i="13"/>
  <c r="U334" i="13"/>
  <c r="V334" i="13"/>
  <c r="S335" i="13"/>
  <c r="U335" i="13"/>
  <c r="V335" i="13"/>
  <c r="S336" i="13"/>
  <c r="U336" i="13"/>
  <c r="V336" i="13"/>
  <c r="S337" i="13"/>
  <c r="U337" i="13"/>
  <c r="V337" i="13"/>
  <c r="S338" i="13"/>
  <c r="U338" i="13"/>
  <c r="V338" i="13"/>
  <c r="S339" i="13"/>
  <c r="U339" i="13"/>
  <c r="V339" i="13"/>
  <c r="S340" i="13"/>
  <c r="U340" i="13"/>
  <c r="V340" i="13"/>
  <c r="S341" i="13"/>
  <c r="U341" i="13"/>
  <c r="V341" i="13"/>
  <c r="S342" i="13"/>
  <c r="U342" i="13"/>
  <c r="V342" i="13"/>
  <c r="S343" i="13"/>
  <c r="U343" i="13"/>
  <c r="V343" i="13"/>
  <c r="S344" i="13"/>
  <c r="U344" i="13"/>
  <c r="V344" i="13"/>
  <c r="S345" i="13"/>
  <c r="U345" i="13"/>
  <c r="V345" i="13"/>
  <c r="S346" i="13"/>
  <c r="U346" i="13"/>
  <c r="V346" i="13"/>
  <c r="S347" i="13"/>
  <c r="U347" i="13"/>
  <c r="V347" i="13"/>
  <c r="S348" i="13"/>
  <c r="U348" i="13"/>
  <c r="V348" i="13"/>
  <c r="S349" i="13"/>
  <c r="U349" i="13"/>
  <c r="V349" i="13"/>
  <c r="S350" i="13"/>
  <c r="U350" i="13"/>
  <c r="V350" i="13"/>
  <c r="S351" i="13"/>
  <c r="U351" i="13"/>
  <c r="V351" i="13"/>
  <c r="S2" i="13"/>
  <c r="U2" i="13"/>
  <c r="V2" i="13"/>
  <c r="N2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X352" i="27"/>
  <c r="X353" i="27"/>
  <c r="X354" i="27"/>
  <c r="X355" i="27"/>
  <c r="X356" i="27"/>
  <c r="X357" i="27"/>
  <c r="X358" i="27"/>
  <c r="X359" i="27"/>
  <c r="X360" i="27"/>
  <c r="X361" i="27"/>
  <c r="X362" i="27"/>
  <c r="X363" i="27"/>
  <c r="X364" i="27"/>
  <c r="X365" i="27"/>
  <c r="X366" i="27"/>
  <c r="X367" i="27"/>
  <c r="X368" i="27"/>
  <c r="X369" i="27"/>
  <c r="X370" i="27"/>
  <c r="X371" i="27"/>
  <c r="X372" i="27"/>
  <c r="X373" i="27"/>
  <c r="X374" i="27"/>
  <c r="X375" i="27"/>
  <c r="X376" i="27"/>
  <c r="X377" i="27"/>
  <c r="X378" i="27"/>
  <c r="X379" i="27"/>
  <c r="X380" i="27"/>
  <c r="X381" i="27"/>
  <c r="X382" i="27"/>
  <c r="X383" i="27"/>
  <c r="X384" i="27"/>
  <c r="X385" i="27"/>
  <c r="X386" i="27"/>
  <c r="X387" i="27"/>
  <c r="X388" i="27"/>
  <c r="X389" i="27"/>
  <c r="X390" i="27"/>
  <c r="X391" i="27"/>
  <c r="X392" i="27"/>
  <c r="X393" i="27"/>
  <c r="X394" i="27"/>
  <c r="X395" i="27"/>
  <c r="X396" i="27"/>
  <c r="X397" i="27"/>
  <c r="X398" i="27"/>
  <c r="X399" i="27"/>
  <c r="X400" i="27"/>
  <c r="X401" i="27"/>
  <c r="X402" i="27"/>
  <c r="X403" i="27"/>
  <c r="X404" i="27"/>
  <c r="X405" i="27"/>
  <c r="X406" i="27"/>
  <c r="X407" i="27"/>
  <c r="X408" i="27"/>
  <c r="X409" i="27"/>
  <c r="X410" i="27"/>
  <c r="X411" i="27"/>
  <c r="X412" i="27"/>
  <c r="X413" i="27"/>
  <c r="X414" i="27"/>
  <c r="X415" i="27"/>
  <c r="X416" i="27"/>
  <c r="X417" i="27"/>
  <c r="X418" i="27"/>
  <c r="X419" i="27"/>
  <c r="X420" i="27"/>
  <c r="X421" i="27"/>
  <c r="X422" i="27"/>
  <c r="X423" i="27"/>
  <c r="X424" i="27"/>
  <c r="X425" i="27"/>
  <c r="X426" i="27"/>
  <c r="X427" i="27"/>
  <c r="X428" i="27"/>
  <c r="X429" i="27"/>
  <c r="X430" i="27"/>
  <c r="X431" i="27"/>
  <c r="X432" i="27"/>
  <c r="X433" i="27"/>
  <c r="X434" i="27"/>
  <c r="X435" i="27"/>
  <c r="X436" i="27"/>
  <c r="X437" i="27"/>
  <c r="X438" i="27"/>
  <c r="X439" i="27"/>
  <c r="X440" i="27"/>
  <c r="X441" i="27"/>
  <c r="X442" i="27"/>
  <c r="X443" i="27"/>
  <c r="X444" i="27"/>
  <c r="X445" i="27"/>
  <c r="X446" i="27"/>
  <c r="X447" i="27"/>
  <c r="X448" i="27"/>
  <c r="X449" i="27"/>
  <c r="X450" i="27"/>
  <c r="X451" i="27"/>
  <c r="X452" i="27"/>
  <c r="X453" i="27"/>
  <c r="S352" i="27"/>
  <c r="S353" i="27"/>
  <c r="S354" i="27"/>
  <c r="S355" i="27"/>
  <c r="S356" i="27"/>
  <c r="S357" i="27"/>
  <c r="S358" i="27"/>
  <c r="S359" i="27"/>
  <c r="S360" i="27"/>
  <c r="S361" i="27"/>
  <c r="S362" i="27"/>
  <c r="S363" i="27"/>
  <c r="S364" i="27"/>
  <c r="S365" i="27"/>
  <c r="S366" i="27"/>
  <c r="S367" i="27"/>
  <c r="S368" i="27"/>
  <c r="S369" i="27"/>
  <c r="S370" i="27"/>
  <c r="S371" i="27"/>
  <c r="S372" i="27"/>
  <c r="S373" i="27"/>
  <c r="S374" i="27"/>
  <c r="S375" i="27"/>
  <c r="S376" i="27"/>
  <c r="S377" i="27"/>
  <c r="S378" i="27"/>
  <c r="S379" i="27"/>
  <c r="S380" i="27"/>
  <c r="S381" i="27"/>
  <c r="S382" i="27"/>
  <c r="S383" i="27"/>
  <c r="S384" i="27"/>
  <c r="S385" i="27"/>
  <c r="S386" i="27"/>
  <c r="S387" i="27"/>
  <c r="S388" i="27"/>
  <c r="S389" i="27"/>
  <c r="S390" i="27"/>
  <c r="S391" i="27"/>
  <c r="S392" i="27"/>
  <c r="S393" i="27"/>
  <c r="S394" i="27"/>
  <c r="S395" i="27"/>
  <c r="S396" i="27"/>
  <c r="S397" i="27"/>
  <c r="S398" i="27"/>
  <c r="S399" i="27"/>
  <c r="S400" i="27"/>
  <c r="S401" i="27"/>
  <c r="S402" i="27"/>
  <c r="S403" i="27"/>
  <c r="S404" i="27"/>
  <c r="S405" i="27"/>
  <c r="S406" i="27"/>
  <c r="S407" i="27"/>
  <c r="S408" i="27"/>
  <c r="S409" i="27"/>
  <c r="S410" i="27"/>
  <c r="S411" i="27"/>
  <c r="S412" i="27"/>
  <c r="S413" i="27"/>
  <c r="S414" i="27"/>
  <c r="S415" i="27"/>
  <c r="S416" i="27"/>
  <c r="S417" i="27"/>
  <c r="S418" i="27"/>
  <c r="S419" i="27"/>
  <c r="S420" i="27"/>
  <c r="S421" i="27"/>
  <c r="S422" i="27"/>
  <c r="S423" i="27"/>
  <c r="S424" i="27"/>
  <c r="S425" i="27"/>
  <c r="S426" i="27"/>
  <c r="S427" i="27"/>
  <c r="S428" i="27"/>
  <c r="S429" i="27"/>
  <c r="S430" i="27"/>
  <c r="S431" i="27"/>
  <c r="S432" i="27"/>
  <c r="S433" i="27"/>
  <c r="S434" i="27"/>
  <c r="S435" i="27"/>
  <c r="S436" i="27"/>
  <c r="S437" i="27"/>
  <c r="S438" i="27"/>
  <c r="S439" i="27"/>
  <c r="S440" i="27"/>
  <c r="S441" i="27"/>
  <c r="S442" i="27"/>
  <c r="S443" i="27"/>
  <c r="S444" i="27"/>
  <c r="S445" i="27"/>
  <c r="S446" i="27"/>
  <c r="S447" i="27"/>
  <c r="S448" i="27"/>
  <c r="S449" i="27"/>
  <c r="S450" i="27"/>
  <c r="S451" i="27"/>
  <c r="S452" i="27"/>
  <c r="S453" i="27"/>
  <c r="N352" i="27"/>
  <c r="N353" i="27"/>
  <c r="N354" i="27"/>
  <c r="N355" i="27"/>
  <c r="N356" i="27"/>
  <c r="N357" i="27"/>
  <c r="N358" i="27"/>
  <c r="N359" i="27"/>
  <c r="N360" i="27"/>
  <c r="N361" i="27"/>
  <c r="N362" i="27"/>
  <c r="N363" i="27"/>
  <c r="N364" i="27"/>
  <c r="N365" i="27"/>
  <c r="N366" i="27"/>
  <c r="N367" i="27"/>
  <c r="N368" i="27"/>
  <c r="N369" i="27"/>
  <c r="N370" i="27"/>
  <c r="N371" i="27"/>
  <c r="N372" i="27"/>
  <c r="N373" i="27"/>
  <c r="N374" i="27"/>
  <c r="N375" i="27"/>
  <c r="N376" i="27"/>
  <c r="N377" i="27"/>
  <c r="N378" i="27"/>
  <c r="N379" i="27"/>
  <c r="N380" i="27"/>
  <c r="N381" i="27"/>
  <c r="N382" i="27"/>
  <c r="N383" i="27"/>
  <c r="N384" i="27"/>
  <c r="N385" i="27"/>
  <c r="N386" i="27"/>
  <c r="N387" i="27"/>
  <c r="N388" i="27"/>
  <c r="N389" i="27"/>
  <c r="N390" i="27"/>
  <c r="N391" i="27"/>
  <c r="N392" i="27"/>
  <c r="N393" i="27"/>
  <c r="N394" i="27"/>
  <c r="N395" i="27"/>
  <c r="N396" i="27"/>
  <c r="N397" i="27"/>
  <c r="N398" i="27"/>
  <c r="N399" i="27"/>
  <c r="N400" i="27"/>
  <c r="N401" i="27"/>
  <c r="N402" i="27"/>
  <c r="N403" i="27"/>
  <c r="N404" i="27"/>
  <c r="N405" i="27"/>
  <c r="N406" i="27"/>
  <c r="N407" i="27"/>
  <c r="N408" i="27"/>
  <c r="N409" i="27"/>
  <c r="N410" i="27"/>
  <c r="N411" i="27"/>
  <c r="N412" i="27"/>
  <c r="N413" i="27"/>
  <c r="N414" i="27"/>
  <c r="N415" i="27"/>
  <c r="N416" i="27"/>
  <c r="N417" i="27"/>
  <c r="N418" i="27"/>
  <c r="N419" i="27"/>
  <c r="N420" i="27"/>
  <c r="N421" i="27"/>
  <c r="N422" i="27"/>
  <c r="N423" i="27"/>
  <c r="N424" i="27"/>
  <c r="N425" i="27"/>
  <c r="N426" i="27"/>
  <c r="N427" i="27"/>
  <c r="N428" i="27"/>
  <c r="N429" i="27"/>
  <c r="N430" i="27"/>
  <c r="N431" i="27"/>
  <c r="N432" i="27"/>
  <c r="N433" i="27"/>
  <c r="N434" i="27"/>
  <c r="N435" i="27"/>
  <c r="N436" i="27"/>
  <c r="N437" i="27"/>
  <c r="N438" i="27"/>
  <c r="N439" i="27"/>
  <c r="N440" i="27"/>
  <c r="N441" i="27"/>
  <c r="N442" i="27"/>
  <c r="N443" i="27"/>
  <c r="N444" i="27"/>
  <c r="N445" i="27"/>
  <c r="N446" i="27"/>
  <c r="N447" i="27"/>
  <c r="N448" i="27"/>
  <c r="N449" i="27"/>
  <c r="N450" i="27"/>
  <c r="N451" i="27"/>
  <c r="N452" i="27"/>
  <c r="N453" i="27"/>
  <c r="I352" i="27"/>
  <c r="I353" i="27"/>
  <c r="I354" i="27"/>
  <c r="I355" i="27"/>
  <c r="I356" i="27"/>
  <c r="I357" i="27"/>
  <c r="I358" i="27"/>
  <c r="I359" i="27"/>
  <c r="I360" i="27"/>
  <c r="I361" i="27"/>
  <c r="I362" i="27"/>
  <c r="I363" i="27"/>
  <c r="I364" i="27"/>
  <c r="I365" i="27"/>
  <c r="I366" i="27"/>
  <c r="I367" i="27"/>
  <c r="I368" i="27"/>
  <c r="I369" i="27"/>
  <c r="I370" i="27"/>
  <c r="I371" i="27"/>
  <c r="I372" i="27"/>
  <c r="I373" i="27"/>
  <c r="I374" i="27"/>
  <c r="I375" i="27"/>
  <c r="I376" i="27"/>
  <c r="I377" i="27"/>
  <c r="I378" i="27"/>
  <c r="I379" i="27"/>
  <c r="I380" i="27"/>
  <c r="I381" i="27"/>
  <c r="I382" i="27"/>
  <c r="I383" i="27"/>
  <c r="I384" i="27"/>
  <c r="I385" i="27"/>
  <c r="I386" i="27"/>
  <c r="I387" i="27"/>
  <c r="I388" i="27"/>
  <c r="I389" i="27"/>
  <c r="I390" i="27"/>
  <c r="I391" i="27"/>
  <c r="I392" i="27"/>
  <c r="I393" i="27"/>
  <c r="I394" i="27"/>
  <c r="I395" i="27"/>
  <c r="I396" i="27"/>
  <c r="I397" i="27"/>
  <c r="I398" i="27"/>
  <c r="I399" i="27"/>
  <c r="I400" i="27"/>
  <c r="I401" i="27"/>
  <c r="I402" i="27"/>
  <c r="I403" i="27"/>
  <c r="I404" i="27"/>
  <c r="I405" i="27"/>
  <c r="I406" i="27"/>
  <c r="I407" i="27"/>
  <c r="I408" i="27"/>
  <c r="I409" i="27"/>
  <c r="I410" i="27"/>
  <c r="I411" i="27"/>
  <c r="I412" i="27"/>
  <c r="I413" i="27"/>
  <c r="I414" i="27"/>
  <c r="I415" i="27"/>
  <c r="I416" i="27"/>
  <c r="I417" i="27"/>
  <c r="I418" i="27"/>
  <c r="I419" i="27"/>
  <c r="I420" i="27"/>
  <c r="I421" i="27"/>
  <c r="I422" i="27"/>
  <c r="I423" i="27"/>
  <c r="I424" i="27"/>
  <c r="I425" i="27"/>
  <c r="I426" i="27"/>
  <c r="I427" i="27"/>
  <c r="I428" i="27"/>
  <c r="I429" i="27"/>
  <c r="I430" i="27"/>
  <c r="I431" i="27"/>
  <c r="I432" i="27"/>
  <c r="I433" i="27"/>
  <c r="I434" i="27"/>
  <c r="I435" i="27"/>
  <c r="I436" i="27"/>
  <c r="I437" i="27"/>
  <c r="I438" i="27"/>
  <c r="I439" i="27"/>
  <c r="I440" i="27"/>
  <c r="I441" i="27"/>
  <c r="I442" i="27"/>
  <c r="I443" i="27"/>
  <c r="I444" i="27"/>
  <c r="I445" i="27"/>
  <c r="I446" i="27"/>
  <c r="I447" i="27"/>
  <c r="I448" i="27"/>
  <c r="I449" i="27"/>
  <c r="I450" i="27"/>
  <c r="I451" i="27"/>
  <c r="I452" i="27"/>
  <c r="I453" i="27"/>
  <c r="AC351" i="27"/>
  <c r="X351" i="27"/>
  <c r="Z351" i="27"/>
  <c r="AA351" i="27"/>
  <c r="S351" i="27"/>
  <c r="U351" i="27"/>
  <c r="V351" i="27"/>
  <c r="N351" i="27"/>
  <c r="P351" i="27"/>
  <c r="Q351" i="27"/>
  <c r="I351" i="27"/>
  <c r="K351" i="27"/>
  <c r="L351" i="27"/>
  <c r="D351" i="27"/>
  <c r="F351" i="27"/>
  <c r="G351" i="27"/>
  <c r="AC350" i="27"/>
  <c r="X350" i="27"/>
  <c r="Z350" i="27"/>
  <c r="AA350" i="27"/>
  <c r="S350" i="27"/>
  <c r="U350" i="27"/>
  <c r="V350" i="27"/>
  <c r="N350" i="27"/>
  <c r="P350" i="27"/>
  <c r="Q350" i="27"/>
  <c r="I350" i="27"/>
  <c r="K350" i="27"/>
  <c r="L350" i="27"/>
  <c r="D350" i="27"/>
  <c r="F350" i="27"/>
  <c r="G350" i="27"/>
  <c r="AC349" i="27"/>
  <c r="X349" i="27"/>
  <c r="Z349" i="27"/>
  <c r="AA349" i="27"/>
  <c r="S349" i="27"/>
  <c r="U349" i="27"/>
  <c r="V349" i="27"/>
  <c r="N349" i="27"/>
  <c r="P349" i="27"/>
  <c r="Q349" i="27"/>
  <c r="I349" i="27"/>
  <c r="K349" i="27"/>
  <c r="L349" i="27"/>
  <c r="D349" i="27"/>
  <c r="F349" i="27"/>
  <c r="G349" i="27"/>
  <c r="AC348" i="27"/>
  <c r="X348" i="27"/>
  <c r="Z348" i="27"/>
  <c r="AA348" i="27"/>
  <c r="S348" i="27"/>
  <c r="U348" i="27"/>
  <c r="V348" i="27"/>
  <c r="N348" i="27"/>
  <c r="P348" i="27"/>
  <c r="Q348" i="27"/>
  <c r="I348" i="27"/>
  <c r="K348" i="27"/>
  <c r="L348" i="27"/>
  <c r="D348" i="27"/>
  <c r="F348" i="27"/>
  <c r="G348" i="27"/>
  <c r="AC347" i="27"/>
  <c r="X347" i="27"/>
  <c r="Z347" i="27"/>
  <c r="AA347" i="27"/>
  <c r="S347" i="27"/>
  <c r="U347" i="27"/>
  <c r="V347" i="27"/>
  <c r="N347" i="27"/>
  <c r="P347" i="27"/>
  <c r="Q347" i="27"/>
  <c r="I347" i="27"/>
  <c r="K347" i="27"/>
  <c r="L347" i="27"/>
  <c r="D347" i="27"/>
  <c r="F347" i="27"/>
  <c r="G347" i="27"/>
  <c r="AC346" i="27"/>
  <c r="X346" i="27"/>
  <c r="Z346" i="27"/>
  <c r="AA346" i="27"/>
  <c r="S346" i="27"/>
  <c r="U346" i="27"/>
  <c r="V346" i="27"/>
  <c r="N346" i="27"/>
  <c r="P346" i="27"/>
  <c r="Q346" i="27"/>
  <c r="I346" i="27"/>
  <c r="K346" i="27"/>
  <c r="L346" i="27"/>
  <c r="D346" i="27"/>
  <c r="F346" i="27"/>
  <c r="G346" i="27"/>
  <c r="AC345" i="27"/>
  <c r="X345" i="27"/>
  <c r="Z345" i="27"/>
  <c r="AA345" i="27"/>
  <c r="S345" i="27"/>
  <c r="U345" i="27"/>
  <c r="V345" i="27"/>
  <c r="N345" i="27"/>
  <c r="P345" i="27"/>
  <c r="Q345" i="27"/>
  <c r="I345" i="27"/>
  <c r="K345" i="27"/>
  <c r="L345" i="27"/>
  <c r="D345" i="27"/>
  <c r="F345" i="27"/>
  <c r="G345" i="27"/>
  <c r="AC344" i="27"/>
  <c r="X344" i="27"/>
  <c r="Z344" i="27"/>
  <c r="AA344" i="27"/>
  <c r="S344" i="27"/>
  <c r="U344" i="27"/>
  <c r="V344" i="27"/>
  <c r="N344" i="27"/>
  <c r="P344" i="27"/>
  <c r="Q344" i="27"/>
  <c r="I344" i="27"/>
  <c r="K344" i="27"/>
  <c r="L344" i="27"/>
  <c r="D344" i="27"/>
  <c r="F344" i="27"/>
  <c r="G344" i="27"/>
  <c r="AC343" i="27"/>
  <c r="X343" i="27"/>
  <c r="Z343" i="27"/>
  <c r="AA343" i="27"/>
  <c r="S343" i="27"/>
  <c r="U343" i="27"/>
  <c r="V343" i="27"/>
  <c r="N343" i="27"/>
  <c r="P343" i="27"/>
  <c r="Q343" i="27"/>
  <c r="I343" i="27"/>
  <c r="K343" i="27"/>
  <c r="L343" i="27"/>
  <c r="D343" i="27"/>
  <c r="F343" i="27"/>
  <c r="G343" i="27"/>
  <c r="AC342" i="27"/>
  <c r="X342" i="27"/>
  <c r="Z342" i="27"/>
  <c r="AA342" i="27"/>
  <c r="S342" i="27"/>
  <c r="U342" i="27"/>
  <c r="V342" i="27"/>
  <c r="N342" i="27"/>
  <c r="P342" i="27"/>
  <c r="Q342" i="27"/>
  <c r="I342" i="27"/>
  <c r="K342" i="27"/>
  <c r="L342" i="27"/>
  <c r="D342" i="27"/>
  <c r="F342" i="27"/>
  <c r="G342" i="27"/>
  <c r="AC341" i="27"/>
  <c r="X341" i="27"/>
  <c r="Z341" i="27"/>
  <c r="AA341" i="27"/>
  <c r="S341" i="27"/>
  <c r="U341" i="27"/>
  <c r="V341" i="27"/>
  <c r="N341" i="27"/>
  <c r="P341" i="27"/>
  <c r="Q341" i="27"/>
  <c r="I341" i="27"/>
  <c r="K341" i="27"/>
  <c r="L341" i="27"/>
  <c r="D341" i="27"/>
  <c r="F341" i="27"/>
  <c r="G341" i="27"/>
  <c r="AC340" i="27"/>
  <c r="X340" i="27"/>
  <c r="Z340" i="27"/>
  <c r="AA340" i="27"/>
  <c r="S340" i="27"/>
  <c r="U340" i="27"/>
  <c r="V340" i="27"/>
  <c r="N340" i="27"/>
  <c r="P340" i="27"/>
  <c r="Q340" i="27"/>
  <c r="I340" i="27"/>
  <c r="K340" i="27"/>
  <c r="L340" i="27"/>
  <c r="D340" i="27"/>
  <c r="F340" i="27"/>
  <c r="G340" i="27"/>
  <c r="AC339" i="27"/>
  <c r="X339" i="27"/>
  <c r="Z339" i="27"/>
  <c r="AA339" i="27"/>
  <c r="S339" i="27"/>
  <c r="U339" i="27"/>
  <c r="V339" i="27"/>
  <c r="N339" i="27"/>
  <c r="P339" i="27"/>
  <c r="Q339" i="27"/>
  <c r="I339" i="27"/>
  <c r="K339" i="27"/>
  <c r="L339" i="27"/>
  <c r="D339" i="27"/>
  <c r="F339" i="27"/>
  <c r="G339" i="27"/>
  <c r="AC338" i="27"/>
  <c r="X338" i="27"/>
  <c r="Z338" i="27"/>
  <c r="AA338" i="27"/>
  <c r="S338" i="27"/>
  <c r="U338" i="27"/>
  <c r="V338" i="27"/>
  <c r="N338" i="27"/>
  <c r="P338" i="27"/>
  <c r="Q338" i="27"/>
  <c r="I338" i="27"/>
  <c r="K338" i="27"/>
  <c r="L338" i="27"/>
  <c r="D338" i="27"/>
  <c r="F338" i="27"/>
  <c r="G338" i="27"/>
  <c r="AC337" i="27"/>
  <c r="X337" i="27"/>
  <c r="Z337" i="27"/>
  <c r="AA337" i="27"/>
  <c r="S337" i="27"/>
  <c r="U337" i="27"/>
  <c r="V337" i="27"/>
  <c r="N337" i="27"/>
  <c r="P337" i="27"/>
  <c r="Q337" i="27"/>
  <c r="I337" i="27"/>
  <c r="K337" i="27"/>
  <c r="L337" i="27"/>
  <c r="D337" i="27"/>
  <c r="F337" i="27"/>
  <c r="G337" i="27"/>
  <c r="AC336" i="27"/>
  <c r="X336" i="27"/>
  <c r="Z336" i="27"/>
  <c r="AA336" i="27"/>
  <c r="S336" i="27"/>
  <c r="U336" i="27"/>
  <c r="V336" i="27"/>
  <c r="N336" i="27"/>
  <c r="P336" i="27"/>
  <c r="Q336" i="27"/>
  <c r="I336" i="27"/>
  <c r="K336" i="27"/>
  <c r="L336" i="27"/>
  <c r="D336" i="27"/>
  <c r="F336" i="27"/>
  <c r="G336" i="27"/>
  <c r="AC335" i="27"/>
  <c r="X335" i="27"/>
  <c r="Z335" i="27"/>
  <c r="AA335" i="27"/>
  <c r="S335" i="27"/>
  <c r="U335" i="27"/>
  <c r="V335" i="27"/>
  <c r="N335" i="27"/>
  <c r="P335" i="27"/>
  <c r="Q335" i="27"/>
  <c r="I335" i="27"/>
  <c r="K335" i="27"/>
  <c r="L335" i="27"/>
  <c r="D335" i="27"/>
  <c r="F335" i="27"/>
  <c r="G335" i="27"/>
  <c r="AC334" i="27"/>
  <c r="X334" i="27"/>
  <c r="Z334" i="27"/>
  <c r="AA334" i="27"/>
  <c r="S334" i="27"/>
  <c r="U334" i="27"/>
  <c r="V334" i="27"/>
  <c r="N334" i="27"/>
  <c r="P334" i="27"/>
  <c r="Q334" i="27"/>
  <c r="I334" i="27"/>
  <c r="K334" i="27"/>
  <c r="L334" i="27"/>
  <c r="D334" i="27"/>
  <c r="F334" i="27"/>
  <c r="G334" i="27"/>
  <c r="AC333" i="27"/>
  <c r="X333" i="27"/>
  <c r="Z333" i="27"/>
  <c r="AA333" i="27"/>
  <c r="S333" i="27"/>
  <c r="U333" i="27"/>
  <c r="V333" i="27"/>
  <c r="N333" i="27"/>
  <c r="P333" i="27"/>
  <c r="Q333" i="27"/>
  <c r="I333" i="27"/>
  <c r="K333" i="27"/>
  <c r="L333" i="27"/>
  <c r="D333" i="27"/>
  <c r="F333" i="27"/>
  <c r="G333" i="27"/>
  <c r="AC332" i="27"/>
  <c r="X332" i="27"/>
  <c r="Z332" i="27"/>
  <c r="AA332" i="27"/>
  <c r="S332" i="27"/>
  <c r="U332" i="27"/>
  <c r="V332" i="27"/>
  <c r="N332" i="27"/>
  <c r="P332" i="27"/>
  <c r="Q332" i="27"/>
  <c r="I332" i="27"/>
  <c r="K332" i="27"/>
  <c r="L332" i="27"/>
  <c r="D332" i="27"/>
  <c r="F332" i="27"/>
  <c r="G332" i="27"/>
  <c r="AC331" i="27"/>
  <c r="X331" i="27"/>
  <c r="Z331" i="27"/>
  <c r="AA331" i="27"/>
  <c r="S331" i="27"/>
  <c r="U331" i="27"/>
  <c r="V331" i="27"/>
  <c r="N331" i="27"/>
  <c r="P331" i="27"/>
  <c r="Q331" i="27"/>
  <c r="I331" i="27"/>
  <c r="K331" i="27"/>
  <c r="L331" i="27"/>
  <c r="D331" i="27"/>
  <c r="F331" i="27"/>
  <c r="G331" i="27"/>
  <c r="AC330" i="27"/>
  <c r="X330" i="27"/>
  <c r="Z330" i="27"/>
  <c r="AA330" i="27"/>
  <c r="S330" i="27"/>
  <c r="U330" i="27"/>
  <c r="V330" i="27"/>
  <c r="N330" i="27"/>
  <c r="P330" i="27"/>
  <c r="Q330" i="27"/>
  <c r="I330" i="27"/>
  <c r="K330" i="27"/>
  <c r="L330" i="27"/>
  <c r="D330" i="27"/>
  <c r="F330" i="27"/>
  <c r="G330" i="27"/>
  <c r="AC329" i="27"/>
  <c r="X329" i="27"/>
  <c r="Z329" i="27"/>
  <c r="AA329" i="27"/>
  <c r="S329" i="27"/>
  <c r="U329" i="27"/>
  <c r="V329" i="27"/>
  <c r="N329" i="27"/>
  <c r="P329" i="27"/>
  <c r="Q329" i="27"/>
  <c r="I329" i="27"/>
  <c r="K329" i="27"/>
  <c r="L329" i="27"/>
  <c r="D329" i="27"/>
  <c r="F329" i="27"/>
  <c r="G329" i="27"/>
  <c r="AC328" i="27"/>
  <c r="X328" i="27"/>
  <c r="Z328" i="27"/>
  <c r="AA328" i="27"/>
  <c r="S328" i="27"/>
  <c r="U328" i="27"/>
  <c r="V328" i="27"/>
  <c r="N328" i="27"/>
  <c r="P328" i="27"/>
  <c r="Q328" i="27"/>
  <c r="I328" i="27"/>
  <c r="K328" i="27"/>
  <c r="L328" i="27"/>
  <c r="D328" i="27"/>
  <c r="F328" i="27"/>
  <c r="G328" i="27"/>
  <c r="AC327" i="27"/>
  <c r="X327" i="27"/>
  <c r="Z327" i="27"/>
  <c r="AA327" i="27"/>
  <c r="S327" i="27"/>
  <c r="U327" i="27"/>
  <c r="V327" i="27"/>
  <c r="N327" i="27"/>
  <c r="P327" i="27"/>
  <c r="Q327" i="27"/>
  <c r="I327" i="27"/>
  <c r="K327" i="27"/>
  <c r="L327" i="27"/>
  <c r="D327" i="27"/>
  <c r="F327" i="27"/>
  <c r="G327" i="27"/>
  <c r="AC326" i="27"/>
  <c r="X326" i="27"/>
  <c r="Z326" i="27"/>
  <c r="AA326" i="27"/>
  <c r="S326" i="27"/>
  <c r="U326" i="27"/>
  <c r="V326" i="27"/>
  <c r="N326" i="27"/>
  <c r="P326" i="27"/>
  <c r="Q326" i="27"/>
  <c r="I326" i="27"/>
  <c r="K326" i="27"/>
  <c r="L326" i="27"/>
  <c r="D326" i="27"/>
  <c r="F326" i="27"/>
  <c r="G326" i="27"/>
  <c r="AC325" i="27"/>
  <c r="X325" i="27"/>
  <c r="Z325" i="27"/>
  <c r="AA325" i="27"/>
  <c r="S325" i="27"/>
  <c r="U325" i="27"/>
  <c r="V325" i="27"/>
  <c r="N325" i="27"/>
  <c r="P325" i="27"/>
  <c r="Q325" i="27"/>
  <c r="I325" i="27"/>
  <c r="K325" i="27"/>
  <c r="L325" i="27"/>
  <c r="D325" i="27"/>
  <c r="F325" i="27"/>
  <c r="G325" i="27"/>
  <c r="AC324" i="27"/>
  <c r="X324" i="27"/>
  <c r="Z324" i="27"/>
  <c r="AA324" i="27"/>
  <c r="S324" i="27"/>
  <c r="U324" i="27"/>
  <c r="V324" i="27"/>
  <c r="N324" i="27"/>
  <c r="P324" i="27"/>
  <c r="Q324" i="27"/>
  <c r="I324" i="27"/>
  <c r="K324" i="27"/>
  <c r="L324" i="27"/>
  <c r="D324" i="27"/>
  <c r="F324" i="27"/>
  <c r="G324" i="27"/>
  <c r="AC323" i="27"/>
  <c r="X323" i="27"/>
  <c r="Z323" i="27"/>
  <c r="AA323" i="27"/>
  <c r="S323" i="27"/>
  <c r="U323" i="27"/>
  <c r="V323" i="27"/>
  <c r="N323" i="27"/>
  <c r="P323" i="27"/>
  <c r="Q323" i="27"/>
  <c r="I323" i="27"/>
  <c r="K323" i="27"/>
  <c r="L323" i="27"/>
  <c r="D323" i="27"/>
  <c r="F323" i="27"/>
  <c r="G323" i="27"/>
  <c r="AC322" i="27"/>
  <c r="X322" i="27"/>
  <c r="Z322" i="27"/>
  <c r="AA322" i="27"/>
  <c r="S322" i="27"/>
  <c r="U322" i="27"/>
  <c r="V322" i="27"/>
  <c r="N322" i="27"/>
  <c r="P322" i="27"/>
  <c r="Q322" i="27"/>
  <c r="I322" i="27"/>
  <c r="K322" i="27"/>
  <c r="L322" i="27"/>
  <c r="D322" i="27"/>
  <c r="F322" i="27"/>
  <c r="G322" i="27"/>
  <c r="AC321" i="27"/>
  <c r="X321" i="27"/>
  <c r="Z321" i="27"/>
  <c r="AA321" i="27"/>
  <c r="S321" i="27"/>
  <c r="U321" i="27"/>
  <c r="V321" i="27"/>
  <c r="N321" i="27"/>
  <c r="P321" i="27"/>
  <c r="Q321" i="27"/>
  <c r="I321" i="27"/>
  <c r="K321" i="27"/>
  <c r="L321" i="27"/>
  <c r="D321" i="27"/>
  <c r="F321" i="27"/>
  <c r="G321" i="27"/>
  <c r="AC320" i="27"/>
  <c r="X320" i="27"/>
  <c r="Z320" i="27"/>
  <c r="AA320" i="27"/>
  <c r="S320" i="27"/>
  <c r="U320" i="27"/>
  <c r="V320" i="27"/>
  <c r="N320" i="27"/>
  <c r="P320" i="27"/>
  <c r="Q320" i="27"/>
  <c r="I320" i="27"/>
  <c r="K320" i="27"/>
  <c r="L320" i="27"/>
  <c r="D320" i="27"/>
  <c r="F320" i="27"/>
  <c r="G320" i="27"/>
  <c r="AC319" i="27"/>
  <c r="X319" i="27"/>
  <c r="Z319" i="27"/>
  <c r="AA319" i="27"/>
  <c r="S319" i="27"/>
  <c r="U319" i="27"/>
  <c r="V319" i="27"/>
  <c r="N319" i="27"/>
  <c r="P319" i="27"/>
  <c r="Q319" i="27"/>
  <c r="I319" i="27"/>
  <c r="K319" i="27"/>
  <c r="L319" i="27"/>
  <c r="D319" i="27"/>
  <c r="F319" i="27"/>
  <c r="G319" i="27"/>
  <c r="AC318" i="27"/>
  <c r="X318" i="27"/>
  <c r="Z318" i="27"/>
  <c r="AA318" i="27"/>
  <c r="S318" i="27"/>
  <c r="U318" i="27"/>
  <c r="V318" i="27"/>
  <c r="N318" i="27"/>
  <c r="P318" i="27"/>
  <c r="Q318" i="27"/>
  <c r="I318" i="27"/>
  <c r="K318" i="27"/>
  <c r="L318" i="27"/>
  <c r="D318" i="27"/>
  <c r="F318" i="27"/>
  <c r="G318" i="27"/>
  <c r="AC317" i="27"/>
  <c r="X317" i="27"/>
  <c r="Z317" i="27"/>
  <c r="AA317" i="27"/>
  <c r="S317" i="27"/>
  <c r="U317" i="27"/>
  <c r="V317" i="27"/>
  <c r="N317" i="27"/>
  <c r="P317" i="27"/>
  <c r="Q317" i="27"/>
  <c r="I317" i="27"/>
  <c r="K317" i="27"/>
  <c r="L317" i="27"/>
  <c r="D317" i="27"/>
  <c r="F317" i="27"/>
  <c r="G317" i="27"/>
  <c r="AC316" i="27"/>
  <c r="X316" i="27"/>
  <c r="Z316" i="27"/>
  <c r="AA316" i="27"/>
  <c r="S316" i="27"/>
  <c r="U316" i="27"/>
  <c r="V316" i="27"/>
  <c r="N316" i="27"/>
  <c r="P316" i="27"/>
  <c r="Q316" i="27"/>
  <c r="I316" i="27"/>
  <c r="K316" i="27"/>
  <c r="L316" i="27"/>
  <c r="D316" i="27"/>
  <c r="F316" i="27"/>
  <c r="G316" i="27"/>
  <c r="AC315" i="27"/>
  <c r="X315" i="27"/>
  <c r="Z315" i="27"/>
  <c r="AA315" i="27"/>
  <c r="S315" i="27"/>
  <c r="U315" i="27"/>
  <c r="V315" i="27"/>
  <c r="N315" i="27"/>
  <c r="P315" i="27"/>
  <c r="Q315" i="27"/>
  <c r="I315" i="27"/>
  <c r="K315" i="27"/>
  <c r="L315" i="27"/>
  <c r="D315" i="27"/>
  <c r="F315" i="27"/>
  <c r="G315" i="27"/>
  <c r="AC314" i="27"/>
  <c r="X314" i="27"/>
  <c r="Z314" i="27"/>
  <c r="AA314" i="27"/>
  <c r="S314" i="27"/>
  <c r="U314" i="27"/>
  <c r="V314" i="27"/>
  <c r="N314" i="27"/>
  <c r="P314" i="27"/>
  <c r="Q314" i="27"/>
  <c r="I314" i="27"/>
  <c r="K314" i="27"/>
  <c r="L314" i="27"/>
  <c r="D314" i="27"/>
  <c r="F314" i="27"/>
  <c r="G314" i="27"/>
  <c r="AC313" i="27"/>
  <c r="X313" i="27"/>
  <c r="Z313" i="27"/>
  <c r="AA313" i="27"/>
  <c r="S313" i="27"/>
  <c r="U313" i="27"/>
  <c r="V313" i="27"/>
  <c r="N313" i="27"/>
  <c r="P313" i="27"/>
  <c r="Q313" i="27"/>
  <c r="I313" i="27"/>
  <c r="K313" i="27"/>
  <c r="L313" i="27"/>
  <c r="D313" i="27"/>
  <c r="F313" i="27"/>
  <c r="G313" i="27"/>
  <c r="AC312" i="27"/>
  <c r="X312" i="27"/>
  <c r="Z312" i="27"/>
  <c r="AA312" i="27"/>
  <c r="S312" i="27"/>
  <c r="U312" i="27"/>
  <c r="V312" i="27"/>
  <c r="N312" i="27"/>
  <c r="P312" i="27"/>
  <c r="Q312" i="27"/>
  <c r="I312" i="27"/>
  <c r="K312" i="27"/>
  <c r="L312" i="27"/>
  <c r="D312" i="27"/>
  <c r="F312" i="27"/>
  <c r="G312" i="27"/>
  <c r="AC311" i="27"/>
  <c r="X311" i="27"/>
  <c r="Z311" i="27"/>
  <c r="AA311" i="27"/>
  <c r="S311" i="27"/>
  <c r="U311" i="27"/>
  <c r="V311" i="27"/>
  <c r="N311" i="27"/>
  <c r="P311" i="27"/>
  <c r="Q311" i="27"/>
  <c r="I311" i="27"/>
  <c r="K311" i="27"/>
  <c r="L311" i="27"/>
  <c r="D311" i="27"/>
  <c r="F311" i="27"/>
  <c r="G311" i="27"/>
  <c r="AC310" i="27"/>
  <c r="X310" i="27"/>
  <c r="Z310" i="27"/>
  <c r="AA310" i="27"/>
  <c r="S310" i="27"/>
  <c r="U310" i="27"/>
  <c r="V310" i="27"/>
  <c r="N310" i="27"/>
  <c r="P310" i="27"/>
  <c r="Q310" i="27"/>
  <c r="I310" i="27"/>
  <c r="K310" i="27"/>
  <c r="L310" i="27"/>
  <c r="D310" i="27"/>
  <c r="F310" i="27"/>
  <c r="G310" i="27"/>
  <c r="AC309" i="27"/>
  <c r="X309" i="27"/>
  <c r="Z309" i="27"/>
  <c r="AA309" i="27"/>
  <c r="S309" i="27"/>
  <c r="U309" i="27"/>
  <c r="V309" i="27"/>
  <c r="N309" i="27"/>
  <c r="P309" i="27"/>
  <c r="Q309" i="27"/>
  <c r="I309" i="27"/>
  <c r="K309" i="27"/>
  <c r="L309" i="27"/>
  <c r="D309" i="27"/>
  <c r="F309" i="27"/>
  <c r="G309" i="27"/>
  <c r="AC308" i="27"/>
  <c r="X308" i="27"/>
  <c r="Z308" i="27"/>
  <c r="AA308" i="27"/>
  <c r="S308" i="27"/>
  <c r="U308" i="27"/>
  <c r="V308" i="27"/>
  <c r="N308" i="27"/>
  <c r="P308" i="27"/>
  <c r="Q308" i="27"/>
  <c r="I308" i="27"/>
  <c r="K308" i="27"/>
  <c r="L308" i="27"/>
  <c r="D308" i="27"/>
  <c r="F308" i="27"/>
  <c r="G308" i="27"/>
  <c r="AC307" i="27"/>
  <c r="X307" i="27"/>
  <c r="Z307" i="27"/>
  <c r="AA307" i="27"/>
  <c r="S307" i="27"/>
  <c r="U307" i="27"/>
  <c r="V307" i="27"/>
  <c r="N307" i="27"/>
  <c r="P307" i="27"/>
  <c r="Q307" i="27"/>
  <c r="I307" i="27"/>
  <c r="K307" i="27"/>
  <c r="L307" i="27"/>
  <c r="D307" i="27"/>
  <c r="F307" i="27"/>
  <c r="G307" i="27"/>
  <c r="AC306" i="27"/>
  <c r="X306" i="27"/>
  <c r="Z306" i="27"/>
  <c r="AA306" i="27"/>
  <c r="S306" i="27"/>
  <c r="U306" i="27"/>
  <c r="V306" i="27"/>
  <c r="N306" i="27"/>
  <c r="P306" i="27"/>
  <c r="Q306" i="27"/>
  <c r="I306" i="27"/>
  <c r="K306" i="27"/>
  <c r="L306" i="27"/>
  <c r="D306" i="27"/>
  <c r="F306" i="27"/>
  <c r="G306" i="27"/>
  <c r="AC305" i="27"/>
  <c r="X305" i="27"/>
  <c r="Z305" i="27"/>
  <c r="AA305" i="27"/>
  <c r="S305" i="27"/>
  <c r="U305" i="27"/>
  <c r="V305" i="27"/>
  <c r="N305" i="27"/>
  <c r="P305" i="27"/>
  <c r="Q305" i="27"/>
  <c r="I305" i="27"/>
  <c r="K305" i="27"/>
  <c r="L305" i="27"/>
  <c r="D305" i="27"/>
  <c r="F305" i="27"/>
  <c r="G305" i="27"/>
  <c r="AC304" i="27"/>
  <c r="X304" i="27"/>
  <c r="Z304" i="27"/>
  <c r="AA304" i="27"/>
  <c r="S304" i="27"/>
  <c r="U304" i="27"/>
  <c r="V304" i="27"/>
  <c r="N304" i="27"/>
  <c r="P304" i="27"/>
  <c r="Q304" i="27"/>
  <c r="I304" i="27"/>
  <c r="K304" i="27"/>
  <c r="L304" i="27"/>
  <c r="D304" i="27"/>
  <c r="F304" i="27"/>
  <c r="G304" i="27"/>
  <c r="AC303" i="27"/>
  <c r="X303" i="27"/>
  <c r="Z303" i="27"/>
  <c r="AA303" i="27"/>
  <c r="S303" i="27"/>
  <c r="U303" i="27"/>
  <c r="V303" i="27"/>
  <c r="N303" i="27"/>
  <c r="P303" i="27"/>
  <c r="Q303" i="27"/>
  <c r="I303" i="27"/>
  <c r="K303" i="27"/>
  <c r="L303" i="27"/>
  <c r="D303" i="27"/>
  <c r="F303" i="27"/>
  <c r="G303" i="27"/>
  <c r="AC302" i="27"/>
  <c r="X302" i="27"/>
  <c r="Z302" i="27"/>
  <c r="AA302" i="27"/>
  <c r="S302" i="27"/>
  <c r="U302" i="27"/>
  <c r="V302" i="27"/>
  <c r="N302" i="27"/>
  <c r="P302" i="27"/>
  <c r="Q302" i="27"/>
  <c r="I302" i="27"/>
  <c r="K302" i="27"/>
  <c r="L302" i="27"/>
  <c r="D302" i="27"/>
  <c r="F302" i="27"/>
  <c r="G302" i="27"/>
  <c r="AC301" i="27"/>
  <c r="X301" i="27"/>
  <c r="Z301" i="27"/>
  <c r="AA301" i="27"/>
  <c r="S301" i="27"/>
  <c r="U301" i="27"/>
  <c r="V301" i="27"/>
  <c r="N301" i="27"/>
  <c r="P301" i="27"/>
  <c r="Q301" i="27"/>
  <c r="I301" i="27"/>
  <c r="K301" i="27"/>
  <c r="L301" i="27"/>
  <c r="D301" i="27"/>
  <c r="F301" i="27"/>
  <c r="G301" i="27"/>
  <c r="AC300" i="27"/>
  <c r="X300" i="27"/>
  <c r="Z300" i="27"/>
  <c r="AA300" i="27"/>
  <c r="S300" i="27"/>
  <c r="U300" i="27"/>
  <c r="V300" i="27"/>
  <c r="N300" i="27"/>
  <c r="P300" i="27"/>
  <c r="Q300" i="27"/>
  <c r="I300" i="27"/>
  <c r="K300" i="27"/>
  <c r="L300" i="27"/>
  <c r="D300" i="27"/>
  <c r="F300" i="27"/>
  <c r="G300" i="27"/>
  <c r="AC299" i="27"/>
  <c r="X299" i="27"/>
  <c r="Z299" i="27"/>
  <c r="AA299" i="27"/>
  <c r="S299" i="27"/>
  <c r="U299" i="27"/>
  <c r="V299" i="27"/>
  <c r="N299" i="27"/>
  <c r="P299" i="27"/>
  <c r="Q299" i="27"/>
  <c r="I299" i="27"/>
  <c r="K299" i="27"/>
  <c r="L299" i="27"/>
  <c r="D299" i="27"/>
  <c r="F299" i="27"/>
  <c r="G299" i="27"/>
  <c r="AC298" i="27"/>
  <c r="X298" i="27"/>
  <c r="Z298" i="27"/>
  <c r="AA298" i="27"/>
  <c r="S298" i="27"/>
  <c r="U298" i="27"/>
  <c r="V298" i="27"/>
  <c r="N298" i="27"/>
  <c r="P298" i="27"/>
  <c r="Q298" i="27"/>
  <c r="I298" i="27"/>
  <c r="K298" i="27"/>
  <c r="L298" i="27"/>
  <c r="D298" i="27"/>
  <c r="F298" i="27"/>
  <c r="G298" i="27"/>
  <c r="AC297" i="27"/>
  <c r="X297" i="27"/>
  <c r="Z297" i="27"/>
  <c r="AA297" i="27"/>
  <c r="S297" i="27"/>
  <c r="U297" i="27"/>
  <c r="V297" i="27"/>
  <c r="N297" i="27"/>
  <c r="P297" i="27"/>
  <c r="Q297" i="27"/>
  <c r="I297" i="27"/>
  <c r="K297" i="27"/>
  <c r="L297" i="27"/>
  <c r="D297" i="27"/>
  <c r="F297" i="27"/>
  <c r="G297" i="27"/>
  <c r="AC296" i="27"/>
  <c r="X296" i="27"/>
  <c r="Z296" i="27"/>
  <c r="AA296" i="27"/>
  <c r="S296" i="27"/>
  <c r="U296" i="27"/>
  <c r="V296" i="27"/>
  <c r="N296" i="27"/>
  <c r="P296" i="27"/>
  <c r="Q296" i="27"/>
  <c r="I296" i="27"/>
  <c r="K296" i="27"/>
  <c r="L296" i="27"/>
  <c r="D296" i="27"/>
  <c r="F296" i="27"/>
  <c r="G296" i="27"/>
  <c r="AC295" i="27"/>
  <c r="X295" i="27"/>
  <c r="Z295" i="27"/>
  <c r="AA295" i="27"/>
  <c r="S295" i="27"/>
  <c r="U295" i="27"/>
  <c r="V295" i="27"/>
  <c r="N295" i="27"/>
  <c r="P295" i="27"/>
  <c r="Q295" i="27"/>
  <c r="I295" i="27"/>
  <c r="K295" i="27"/>
  <c r="L295" i="27"/>
  <c r="D295" i="27"/>
  <c r="F295" i="27"/>
  <c r="G295" i="27"/>
  <c r="AC294" i="27"/>
  <c r="X294" i="27"/>
  <c r="Z294" i="27"/>
  <c r="AA294" i="27"/>
  <c r="S294" i="27"/>
  <c r="U294" i="27"/>
  <c r="V294" i="27"/>
  <c r="N294" i="27"/>
  <c r="P294" i="27"/>
  <c r="Q294" i="27"/>
  <c r="I294" i="27"/>
  <c r="K294" i="27"/>
  <c r="L294" i="27"/>
  <c r="D294" i="27"/>
  <c r="F294" i="27"/>
  <c r="G294" i="27"/>
  <c r="AC293" i="27"/>
  <c r="X293" i="27"/>
  <c r="Z293" i="27"/>
  <c r="AA293" i="27"/>
  <c r="S293" i="27"/>
  <c r="U293" i="27"/>
  <c r="V293" i="27"/>
  <c r="N293" i="27"/>
  <c r="P293" i="27"/>
  <c r="Q293" i="27"/>
  <c r="I293" i="27"/>
  <c r="K293" i="27"/>
  <c r="L293" i="27"/>
  <c r="D293" i="27"/>
  <c r="F293" i="27"/>
  <c r="G293" i="27"/>
  <c r="AC292" i="27"/>
  <c r="X292" i="27"/>
  <c r="Z292" i="27"/>
  <c r="AA292" i="27"/>
  <c r="S292" i="27"/>
  <c r="U292" i="27"/>
  <c r="V292" i="27"/>
  <c r="N292" i="27"/>
  <c r="P292" i="27"/>
  <c r="Q292" i="27"/>
  <c r="I292" i="27"/>
  <c r="K292" i="27"/>
  <c r="L292" i="27"/>
  <c r="D292" i="27"/>
  <c r="F292" i="27"/>
  <c r="G292" i="27"/>
  <c r="AC291" i="27"/>
  <c r="X291" i="27"/>
  <c r="Z291" i="27"/>
  <c r="AA291" i="27"/>
  <c r="S291" i="27"/>
  <c r="U291" i="27"/>
  <c r="V291" i="27"/>
  <c r="N291" i="27"/>
  <c r="P291" i="27"/>
  <c r="Q291" i="27"/>
  <c r="I291" i="27"/>
  <c r="K291" i="27"/>
  <c r="L291" i="27"/>
  <c r="D291" i="27"/>
  <c r="F291" i="27"/>
  <c r="G291" i="27"/>
  <c r="AC290" i="27"/>
  <c r="X290" i="27"/>
  <c r="Z290" i="27"/>
  <c r="AA290" i="27"/>
  <c r="S290" i="27"/>
  <c r="U290" i="27"/>
  <c r="V290" i="27"/>
  <c r="N290" i="27"/>
  <c r="P290" i="27"/>
  <c r="Q290" i="27"/>
  <c r="I290" i="27"/>
  <c r="K290" i="27"/>
  <c r="L290" i="27"/>
  <c r="D290" i="27"/>
  <c r="F290" i="27"/>
  <c r="G290" i="27"/>
  <c r="AC289" i="27"/>
  <c r="X289" i="27"/>
  <c r="Z289" i="27"/>
  <c r="AA289" i="27"/>
  <c r="S289" i="27"/>
  <c r="U289" i="27"/>
  <c r="V289" i="27"/>
  <c r="N289" i="27"/>
  <c r="P289" i="27"/>
  <c r="Q289" i="27"/>
  <c r="I289" i="27"/>
  <c r="K289" i="27"/>
  <c r="L289" i="27"/>
  <c r="D289" i="27"/>
  <c r="F289" i="27"/>
  <c r="G289" i="27"/>
  <c r="AC288" i="27"/>
  <c r="X288" i="27"/>
  <c r="Z288" i="27"/>
  <c r="AA288" i="27"/>
  <c r="S288" i="27"/>
  <c r="U288" i="27"/>
  <c r="V288" i="27"/>
  <c r="N288" i="27"/>
  <c r="P288" i="27"/>
  <c r="Q288" i="27"/>
  <c r="I288" i="27"/>
  <c r="K288" i="27"/>
  <c r="L288" i="27"/>
  <c r="D288" i="27"/>
  <c r="F288" i="27"/>
  <c r="G288" i="27"/>
  <c r="AC287" i="27"/>
  <c r="X287" i="27"/>
  <c r="Z287" i="27"/>
  <c r="AA287" i="27"/>
  <c r="S287" i="27"/>
  <c r="U287" i="27"/>
  <c r="V287" i="27"/>
  <c r="N287" i="27"/>
  <c r="P287" i="27"/>
  <c r="Q287" i="27"/>
  <c r="I287" i="27"/>
  <c r="K287" i="27"/>
  <c r="L287" i="27"/>
  <c r="D287" i="27"/>
  <c r="F287" i="27"/>
  <c r="G287" i="27"/>
  <c r="AC286" i="27"/>
  <c r="X286" i="27"/>
  <c r="Z286" i="27"/>
  <c r="AA286" i="27"/>
  <c r="S286" i="27"/>
  <c r="U286" i="27"/>
  <c r="V286" i="27"/>
  <c r="N286" i="27"/>
  <c r="P286" i="27"/>
  <c r="Q286" i="27"/>
  <c r="I286" i="27"/>
  <c r="K286" i="27"/>
  <c r="L286" i="27"/>
  <c r="D286" i="27"/>
  <c r="F286" i="27"/>
  <c r="G286" i="27"/>
  <c r="AC285" i="27"/>
  <c r="X285" i="27"/>
  <c r="Z285" i="27"/>
  <c r="AA285" i="27"/>
  <c r="S285" i="27"/>
  <c r="U285" i="27"/>
  <c r="V285" i="27"/>
  <c r="N285" i="27"/>
  <c r="P285" i="27"/>
  <c r="Q285" i="27"/>
  <c r="I285" i="27"/>
  <c r="K285" i="27"/>
  <c r="L285" i="27"/>
  <c r="D285" i="27"/>
  <c r="F285" i="27"/>
  <c r="G285" i="27"/>
  <c r="AC284" i="27"/>
  <c r="X284" i="27"/>
  <c r="Z284" i="27"/>
  <c r="AA284" i="27"/>
  <c r="S284" i="27"/>
  <c r="U284" i="27"/>
  <c r="V284" i="27"/>
  <c r="N284" i="27"/>
  <c r="P284" i="27"/>
  <c r="Q284" i="27"/>
  <c r="I284" i="27"/>
  <c r="K284" i="27"/>
  <c r="L284" i="27"/>
  <c r="D284" i="27"/>
  <c r="F284" i="27"/>
  <c r="G284" i="27"/>
  <c r="AC283" i="27"/>
  <c r="X283" i="27"/>
  <c r="Z283" i="27"/>
  <c r="AA283" i="27"/>
  <c r="S283" i="27"/>
  <c r="U283" i="27"/>
  <c r="V283" i="27"/>
  <c r="N283" i="27"/>
  <c r="P283" i="27"/>
  <c r="Q283" i="27"/>
  <c r="I283" i="27"/>
  <c r="K283" i="27"/>
  <c r="L283" i="27"/>
  <c r="D283" i="27"/>
  <c r="F283" i="27"/>
  <c r="G283" i="27"/>
  <c r="AC282" i="27"/>
  <c r="X282" i="27"/>
  <c r="Z282" i="27"/>
  <c r="AA282" i="27"/>
  <c r="S282" i="27"/>
  <c r="U282" i="27"/>
  <c r="V282" i="27"/>
  <c r="N282" i="27"/>
  <c r="P282" i="27"/>
  <c r="Q282" i="27"/>
  <c r="I282" i="27"/>
  <c r="K282" i="27"/>
  <c r="L282" i="27"/>
  <c r="D282" i="27"/>
  <c r="F282" i="27"/>
  <c r="G282" i="27"/>
  <c r="AC281" i="27"/>
  <c r="X281" i="27"/>
  <c r="Z281" i="27"/>
  <c r="AA281" i="27"/>
  <c r="S281" i="27"/>
  <c r="U281" i="27"/>
  <c r="V281" i="27"/>
  <c r="N281" i="27"/>
  <c r="P281" i="27"/>
  <c r="Q281" i="27"/>
  <c r="I281" i="27"/>
  <c r="K281" i="27"/>
  <c r="L281" i="27"/>
  <c r="D281" i="27"/>
  <c r="F281" i="27"/>
  <c r="G281" i="27"/>
  <c r="AC280" i="27"/>
  <c r="X280" i="27"/>
  <c r="Z280" i="27"/>
  <c r="AA280" i="27"/>
  <c r="S280" i="27"/>
  <c r="U280" i="27"/>
  <c r="V280" i="27"/>
  <c r="N280" i="27"/>
  <c r="P280" i="27"/>
  <c r="Q280" i="27"/>
  <c r="I280" i="27"/>
  <c r="K280" i="27"/>
  <c r="L280" i="27"/>
  <c r="D280" i="27"/>
  <c r="F280" i="27"/>
  <c r="G280" i="27"/>
  <c r="AC279" i="27"/>
  <c r="X279" i="27"/>
  <c r="Z279" i="27"/>
  <c r="AA279" i="27"/>
  <c r="S279" i="27"/>
  <c r="U279" i="27"/>
  <c r="V279" i="27"/>
  <c r="N279" i="27"/>
  <c r="P279" i="27"/>
  <c r="Q279" i="27"/>
  <c r="I279" i="27"/>
  <c r="K279" i="27"/>
  <c r="L279" i="27"/>
  <c r="D279" i="27"/>
  <c r="F279" i="27"/>
  <c r="G279" i="27"/>
  <c r="AC278" i="27"/>
  <c r="X278" i="27"/>
  <c r="Z278" i="27"/>
  <c r="AA278" i="27"/>
  <c r="S278" i="27"/>
  <c r="U278" i="27"/>
  <c r="V278" i="27"/>
  <c r="N278" i="27"/>
  <c r="P278" i="27"/>
  <c r="Q278" i="27"/>
  <c r="I278" i="27"/>
  <c r="K278" i="27"/>
  <c r="L278" i="27"/>
  <c r="D278" i="27"/>
  <c r="F278" i="27"/>
  <c r="G278" i="27"/>
  <c r="AC277" i="27"/>
  <c r="X277" i="27"/>
  <c r="Z277" i="27"/>
  <c r="AA277" i="27"/>
  <c r="S277" i="27"/>
  <c r="U277" i="27"/>
  <c r="V277" i="27"/>
  <c r="N277" i="27"/>
  <c r="P277" i="27"/>
  <c r="Q277" i="27"/>
  <c r="I277" i="27"/>
  <c r="K277" i="27"/>
  <c r="L277" i="27"/>
  <c r="D277" i="27"/>
  <c r="F277" i="27"/>
  <c r="G277" i="27"/>
  <c r="AC276" i="27"/>
  <c r="X276" i="27"/>
  <c r="Z276" i="27"/>
  <c r="AA276" i="27"/>
  <c r="S276" i="27"/>
  <c r="U276" i="27"/>
  <c r="V276" i="27"/>
  <c r="N276" i="27"/>
  <c r="P276" i="27"/>
  <c r="Q276" i="27"/>
  <c r="I276" i="27"/>
  <c r="K276" i="27"/>
  <c r="L276" i="27"/>
  <c r="D276" i="27"/>
  <c r="F276" i="27"/>
  <c r="G276" i="27"/>
  <c r="AC275" i="27"/>
  <c r="X275" i="27"/>
  <c r="Z275" i="27"/>
  <c r="AA275" i="27"/>
  <c r="S275" i="27"/>
  <c r="U275" i="27"/>
  <c r="V275" i="27"/>
  <c r="N275" i="27"/>
  <c r="P275" i="27"/>
  <c r="Q275" i="27"/>
  <c r="I275" i="27"/>
  <c r="K275" i="27"/>
  <c r="L275" i="27"/>
  <c r="D275" i="27"/>
  <c r="F275" i="27"/>
  <c r="G275" i="27"/>
  <c r="AC274" i="27"/>
  <c r="X274" i="27"/>
  <c r="Z274" i="27"/>
  <c r="AA274" i="27"/>
  <c r="S274" i="27"/>
  <c r="U274" i="27"/>
  <c r="V274" i="27"/>
  <c r="N274" i="27"/>
  <c r="P274" i="27"/>
  <c r="Q274" i="27"/>
  <c r="I274" i="27"/>
  <c r="K274" i="27"/>
  <c r="L274" i="27"/>
  <c r="D274" i="27"/>
  <c r="F274" i="27"/>
  <c r="G274" i="27"/>
  <c r="AC273" i="27"/>
  <c r="X273" i="27"/>
  <c r="Z273" i="27"/>
  <c r="AA273" i="27"/>
  <c r="S273" i="27"/>
  <c r="U273" i="27"/>
  <c r="V273" i="27"/>
  <c r="N273" i="27"/>
  <c r="P273" i="27"/>
  <c r="Q273" i="27"/>
  <c r="I273" i="27"/>
  <c r="K273" i="27"/>
  <c r="L273" i="27"/>
  <c r="D273" i="27"/>
  <c r="F273" i="27"/>
  <c r="G273" i="27"/>
  <c r="AC272" i="27"/>
  <c r="X272" i="27"/>
  <c r="Z272" i="27"/>
  <c r="AA272" i="27"/>
  <c r="S272" i="27"/>
  <c r="U272" i="27"/>
  <c r="V272" i="27"/>
  <c r="N272" i="27"/>
  <c r="P272" i="27"/>
  <c r="Q272" i="27"/>
  <c r="I272" i="27"/>
  <c r="K272" i="27"/>
  <c r="L272" i="27"/>
  <c r="D272" i="27"/>
  <c r="F272" i="27"/>
  <c r="G272" i="27"/>
  <c r="AC271" i="27"/>
  <c r="X271" i="27"/>
  <c r="Z271" i="27"/>
  <c r="AA271" i="27"/>
  <c r="S271" i="27"/>
  <c r="U271" i="27"/>
  <c r="V271" i="27"/>
  <c r="N271" i="27"/>
  <c r="P271" i="27"/>
  <c r="Q271" i="27"/>
  <c r="I271" i="27"/>
  <c r="K271" i="27"/>
  <c r="L271" i="27"/>
  <c r="D271" i="27"/>
  <c r="F271" i="27"/>
  <c r="G271" i="27"/>
  <c r="AC270" i="27"/>
  <c r="X270" i="27"/>
  <c r="Z270" i="27"/>
  <c r="AA270" i="27"/>
  <c r="S270" i="27"/>
  <c r="U270" i="27"/>
  <c r="V270" i="27"/>
  <c r="N270" i="27"/>
  <c r="P270" i="27"/>
  <c r="Q270" i="27"/>
  <c r="I270" i="27"/>
  <c r="K270" i="27"/>
  <c r="L270" i="27"/>
  <c r="D270" i="27"/>
  <c r="F270" i="27"/>
  <c r="G270" i="27"/>
  <c r="AC269" i="27"/>
  <c r="X269" i="27"/>
  <c r="Z269" i="27"/>
  <c r="AA269" i="27"/>
  <c r="S269" i="27"/>
  <c r="U269" i="27"/>
  <c r="V269" i="27"/>
  <c r="N269" i="27"/>
  <c r="P269" i="27"/>
  <c r="Q269" i="27"/>
  <c r="I269" i="27"/>
  <c r="K269" i="27"/>
  <c r="L269" i="27"/>
  <c r="D269" i="27"/>
  <c r="F269" i="27"/>
  <c r="G269" i="27"/>
  <c r="AC268" i="27"/>
  <c r="X268" i="27"/>
  <c r="Z268" i="27"/>
  <c r="AA268" i="27"/>
  <c r="S268" i="27"/>
  <c r="U268" i="27"/>
  <c r="V268" i="27"/>
  <c r="N268" i="27"/>
  <c r="P268" i="27"/>
  <c r="Q268" i="27"/>
  <c r="I268" i="27"/>
  <c r="K268" i="27"/>
  <c r="L268" i="27"/>
  <c r="D268" i="27"/>
  <c r="F268" i="27"/>
  <c r="G268" i="27"/>
  <c r="AC267" i="27"/>
  <c r="X267" i="27"/>
  <c r="Z267" i="27"/>
  <c r="AA267" i="27"/>
  <c r="S267" i="27"/>
  <c r="U267" i="27"/>
  <c r="V267" i="27"/>
  <c r="N267" i="27"/>
  <c r="P267" i="27"/>
  <c r="Q267" i="27"/>
  <c r="I267" i="27"/>
  <c r="K267" i="27"/>
  <c r="L267" i="27"/>
  <c r="D267" i="27"/>
  <c r="F267" i="27"/>
  <c r="G267" i="27"/>
  <c r="AC266" i="27"/>
  <c r="X266" i="27"/>
  <c r="Z266" i="27"/>
  <c r="AA266" i="27"/>
  <c r="S266" i="27"/>
  <c r="U266" i="27"/>
  <c r="V266" i="27"/>
  <c r="N266" i="27"/>
  <c r="P266" i="27"/>
  <c r="Q266" i="27"/>
  <c r="I266" i="27"/>
  <c r="K266" i="27"/>
  <c r="L266" i="27"/>
  <c r="D266" i="27"/>
  <c r="F266" i="27"/>
  <c r="G266" i="27"/>
  <c r="AC265" i="27"/>
  <c r="X265" i="27"/>
  <c r="Z265" i="27"/>
  <c r="AA265" i="27"/>
  <c r="S265" i="27"/>
  <c r="U265" i="27"/>
  <c r="V265" i="27"/>
  <c r="N265" i="27"/>
  <c r="P265" i="27"/>
  <c r="Q265" i="27"/>
  <c r="I265" i="27"/>
  <c r="K265" i="27"/>
  <c r="L265" i="27"/>
  <c r="D265" i="27"/>
  <c r="F265" i="27"/>
  <c r="G265" i="27"/>
  <c r="AC264" i="27"/>
  <c r="X264" i="27"/>
  <c r="Z264" i="27"/>
  <c r="AA264" i="27"/>
  <c r="S264" i="27"/>
  <c r="U264" i="27"/>
  <c r="V264" i="27"/>
  <c r="N264" i="27"/>
  <c r="P264" i="27"/>
  <c r="Q264" i="27"/>
  <c r="I264" i="27"/>
  <c r="K264" i="27"/>
  <c r="L264" i="27"/>
  <c r="D264" i="27"/>
  <c r="F264" i="27"/>
  <c r="G264" i="27"/>
  <c r="AC263" i="27"/>
  <c r="X263" i="27"/>
  <c r="Z263" i="27"/>
  <c r="AA263" i="27"/>
  <c r="S263" i="27"/>
  <c r="U263" i="27"/>
  <c r="V263" i="27"/>
  <c r="N263" i="27"/>
  <c r="P263" i="27"/>
  <c r="Q263" i="27"/>
  <c r="I263" i="27"/>
  <c r="K263" i="27"/>
  <c r="L263" i="27"/>
  <c r="D263" i="27"/>
  <c r="F263" i="27"/>
  <c r="G263" i="27"/>
  <c r="AC262" i="27"/>
  <c r="X262" i="27"/>
  <c r="Z262" i="27"/>
  <c r="AA262" i="27"/>
  <c r="S262" i="27"/>
  <c r="U262" i="27"/>
  <c r="V262" i="27"/>
  <c r="N262" i="27"/>
  <c r="P262" i="27"/>
  <c r="Q262" i="27"/>
  <c r="I262" i="27"/>
  <c r="K262" i="27"/>
  <c r="L262" i="27"/>
  <c r="D262" i="27"/>
  <c r="F262" i="27"/>
  <c r="G262" i="27"/>
  <c r="AC261" i="27"/>
  <c r="X261" i="27"/>
  <c r="Z261" i="27"/>
  <c r="AA261" i="27"/>
  <c r="S261" i="27"/>
  <c r="U261" i="27"/>
  <c r="V261" i="27"/>
  <c r="N261" i="27"/>
  <c r="P261" i="27"/>
  <c r="Q261" i="27"/>
  <c r="I261" i="27"/>
  <c r="K261" i="27"/>
  <c r="L261" i="27"/>
  <c r="D261" i="27"/>
  <c r="F261" i="27"/>
  <c r="G261" i="27"/>
  <c r="AC260" i="27"/>
  <c r="X260" i="27"/>
  <c r="Z260" i="27"/>
  <c r="AA260" i="27"/>
  <c r="S260" i="27"/>
  <c r="U260" i="27"/>
  <c r="V260" i="27"/>
  <c r="N260" i="27"/>
  <c r="P260" i="27"/>
  <c r="Q260" i="27"/>
  <c r="I260" i="27"/>
  <c r="K260" i="27"/>
  <c r="L260" i="27"/>
  <c r="D260" i="27"/>
  <c r="F260" i="27"/>
  <c r="G260" i="27"/>
  <c r="AC259" i="27"/>
  <c r="X259" i="27"/>
  <c r="Z259" i="27"/>
  <c r="AA259" i="27"/>
  <c r="S259" i="27"/>
  <c r="U259" i="27"/>
  <c r="V259" i="27"/>
  <c r="N259" i="27"/>
  <c r="P259" i="27"/>
  <c r="Q259" i="27"/>
  <c r="I259" i="27"/>
  <c r="K259" i="27"/>
  <c r="L259" i="27"/>
  <c r="D259" i="27"/>
  <c r="F259" i="27"/>
  <c r="G259" i="27"/>
  <c r="AC258" i="27"/>
  <c r="X258" i="27"/>
  <c r="Z258" i="27"/>
  <c r="AA258" i="27"/>
  <c r="S258" i="27"/>
  <c r="U258" i="27"/>
  <c r="V258" i="27"/>
  <c r="N258" i="27"/>
  <c r="P258" i="27"/>
  <c r="Q258" i="27"/>
  <c r="I258" i="27"/>
  <c r="K258" i="27"/>
  <c r="L258" i="27"/>
  <c r="D258" i="27"/>
  <c r="F258" i="27"/>
  <c r="G258" i="27"/>
  <c r="AC257" i="27"/>
  <c r="X257" i="27"/>
  <c r="Z257" i="27"/>
  <c r="AA257" i="27"/>
  <c r="S257" i="27"/>
  <c r="U257" i="27"/>
  <c r="V257" i="27"/>
  <c r="N257" i="27"/>
  <c r="P257" i="27"/>
  <c r="Q257" i="27"/>
  <c r="I257" i="27"/>
  <c r="K257" i="27"/>
  <c r="L257" i="27"/>
  <c r="D257" i="27"/>
  <c r="F257" i="27"/>
  <c r="G257" i="27"/>
  <c r="AC256" i="27"/>
  <c r="X256" i="27"/>
  <c r="Z256" i="27"/>
  <c r="AA256" i="27"/>
  <c r="S256" i="27"/>
  <c r="U256" i="27"/>
  <c r="V256" i="27"/>
  <c r="N256" i="27"/>
  <c r="P256" i="27"/>
  <c r="Q256" i="27"/>
  <c r="I256" i="27"/>
  <c r="K256" i="27"/>
  <c r="L256" i="27"/>
  <c r="D256" i="27"/>
  <c r="F256" i="27"/>
  <c r="G256" i="27"/>
  <c r="AC255" i="27"/>
  <c r="X255" i="27"/>
  <c r="Z255" i="27"/>
  <c r="AA255" i="27"/>
  <c r="S255" i="27"/>
  <c r="U255" i="27"/>
  <c r="V255" i="27"/>
  <c r="N255" i="27"/>
  <c r="P255" i="27"/>
  <c r="Q255" i="27"/>
  <c r="I255" i="27"/>
  <c r="K255" i="27"/>
  <c r="L255" i="27"/>
  <c r="D255" i="27"/>
  <c r="F255" i="27"/>
  <c r="G255" i="27"/>
  <c r="AC254" i="27"/>
  <c r="X254" i="27"/>
  <c r="Z254" i="27"/>
  <c r="AA254" i="27"/>
  <c r="S254" i="27"/>
  <c r="U254" i="27"/>
  <c r="V254" i="27"/>
  <c r="N254" i="27"/>
  <c r="P254" i="27"/>
  <c r="Q254" i="27"/>
  <c r="I254" i="27"/>
  <c r="K254" i="27"/>
  <c r="L254" i="27"/>
  <c r="D254" i="27"/>
  <c r="F254" i="27"/>
  <c r="G254" i="27"/>
  <c r="AC253" i="27"/>
  <c r="X253" i="27"/>
  <c r="Z253" i="27"/>
  <c r="AA253" i="27"/>
  <c r="S253" i="27"/>
  <c r="U253" i="27"/>
  <c r="V253" i="27"/>
  <c r="N253" i="27"/>
  <c r="P253" i="27"/>
  <c r="Q253" i="27"/>
  <c r="I253" i="27"/>
  <c r="K253" i="27"/>
  <c r="L253" i="27"/>
  <c r="D253" i="27"/>
  <c r="F253" i="27"/>
  <c r="G253" i="27"/>
  <c r="AC252" i="27"/>
  <c r="X252" i="27"/>
  <c r="Z252" i="27"/>
  <c r="AA252" i="27"/>
  <c r="S252" i="27"/>
  <c r="U252" i="27"/>
  <c r="V252" i="27"/>
  <c r="N252" i="27"/>
  <c r="P252" i="27"/>
  <c r="Q252" i="27"/>
  <c r="I252" i="27"/>
  <c r="K252" i="27"/>
  <c r="L252" i="27"/>
  <c r="D252" i="27"/>
  <c r="F252" i="27"/>
  <c r="G252" i="27"/>
  <c r="AC251" i="27"/>
  <c r="X251" i="27"/>
  <c r="Z251" i="27"/>
  <c r="AA251" i="27"/>
  <c r="S251" i="27"/>
  <c r="U251" i="27"/>
  <c r="V251" i="27"/>
  <c r="N251" i="27"/>
  <c r="P251" i="27"/>
  <c r="Q251" i="27"/>
  <c r="I251" i="27"/>
  <c r="K251" i="27"/>
  <c r="L251" i="27"/>
  <c r="D251" i="27"/>
  <c r="F251" i="27"/>
  <c r="G251" i="27"/>
  <c r="AC250" i="27"/>
  <c r="X250" i="27"/>
  <c r="Z250" i="27"/>
  <c r="AA250" i="27"/>
  <c r="S250" i="27"/>
  <c r="U250" i="27"/>
  <c r="V250" i="27"/>
  <c r="N250" i="27"/>
  <c r="P250" i="27"/>
  <c r="Q250" i="27"/>
  <c r="I250" i="27"/>
  <c r="K250" i="27"/>
  <c r="L250" i="27"/>
  <c r="D250" i="27"/>
  <c r="F250" i="27"/>
  <c r="G250" i="27"/>
  <c r="AC249" i="27"/>
  <c r="X249" i="27"/>
  <c r="Z249" i="27"/>
  <c r="AA249" i="27"/>
  <c r="S249" i="27"/>
  <c r="U249" i="27"/>
  <c r="V249" i="27"/>
  <c r="N249" i="27"/>
  <c r="P249" i="27"/>
  <c r="Q249" i="27"/>
  <c r="I249" i="27"/>
  <c r="K249" i="27"/>
  <c r="L249" i="27"/>
  <c r="D249" i="27"/>
  <c r="F249" i="27"/>
  <c r="G249" i="27"/>
  <c r="AC248" i="27"/>
  <c r="X248" i="27"/>
  <c r="Z248" i="27"/>
  <c r="AA248" i="27"/>
  <c r="S248" i="27"/>
  <c r="U248" i="27"/>
  <c r="V248" i="27"/>
  <c r="N248" i="27"/>
  <c r="P248" i="27"/>
  <c r="Q248" i="27"/>
  <c r="I248" i="27"/>
  <c r="K248" i="27"/>
  <c r="L248" i="27"/>
  <c r="D248" i="27"/>
  <c r="F248" i="27"/>
  <c r="G248" i="27"/>
  <c r="AC247" i="27"/>
  <c r="X247" i="27"/>
  <c r="Z247" i="27"/>
  <c r="AA247" i="27"/>
  <c r="S247" i="27"/>
  <c r="U247" i="27"/>
  <c r="V247" i="27"/>
  <c r="N247" i="27"/>
  <c r="P247" i="27"/>
  <c r="Q247" i="27"/>
  <c r="I247" i="27"/>
  <c r="K247" i="27"/>
  <c r="L247" i="27"/>
  <c r="D247" i="27"/>
  <c r="F247" i="27"/>
  <c r="G247" i="27"/>
  <c r="AC246" i="27"/>
  <c r="X246" i="27"/>
  <c r="Z246" i="27"/>
  <c r="AA246" i="27"/>
  <c r="S246" i="27"/>
  <c r="U246" i="27"/>
  <c r="V246" i="27"/>
  <c r="N246" i="27"/>
  <c r="P246" i="27"/>
  <c r="Q246" i="27"/>
  <c r="I246" i="27"/>
  <c r="K246" i="27"/>
  <c r="L246" i="27"/>
  <c r="D246" i="27"/>
  <c r="F246" i="27"/>
  <c r="G246" i="27"/>
  <c r="AC245" i="27"/>
  <c r="X245" i="27"/>
  <c r="Z245" i="27"/>
  <c r="AA245" i="27"/>
  <c r="S245" i="27"/>
  <c r="U245" i="27"/>
  <c r="V245" i="27"/>
  <c r="N245" i="27"/>
  <c r="P245" i="27"/>
  <c r="Q245" i="27"/>
  <c r="I245" i="27"/>
  <c r="K245" i="27"/>
  <c r="L245" i="27"/>
  <c r="D245" i="27"/>
  <c r="F245" i="27"/>
  <c r="G245" i="27"/>
  <c r="AC244" i="27"/>
  <c r="X244" i="27"/>
  <c r="Z244" i="27"/>
  <c r="AA244" i="27"/>
  <c r="S244" i="27"/>
  <c r="U244" i="27"/>
  <c r="V244" i="27"/>
  <c r="N244" i="27"/>
  <c r="P244" i="27"/>
  <c r="Q244" i="27"/>
  <c r="I244" i="27"/>
  <c r="K244" i="27"/>
  <c r="L244" i="27"/>
  <c r="D244" i="27"/>
  <c r="F244" i="27"/>
  <c r="G244" i="27"/>
  <c r="AC243" i="27"/>
  <c r="X243" i="27"/>
  <c r="Z243" i="27"/>
  <c r="AA243" i="27"/>
  <c r="S243" i="27"/>
  <c r="U243" i="27"/>
  <c r="V243" i="27"/>
  <c r="N243" i="27"/>
  <c r="P243" i="27"/>
  <c r="Q243" i="27"/>
  <c r="I243" i="27"/>
  <c r="K243" i="27"/>
  <c r="L243" i="27"/>
  <c r="D243" i="27"/>
  <c r="F243" i="27"/>
  <c r="G243" i="27"/>
  <c r="AC242" i="27"/>
  <c r="X242" i="27"/>
  <c r="Z242" i="27"/>
  <c r="AA242" i="27"/>
  <c r="S242" i="27"/>
  <c r="U242" i="27"/>
  <c r="V242" i="27"/>
  <c r="N242" i="27"/>
  <c r="P242" i="27"/>
  <c r="Q242" i="27"/>
  <c r="I242" i="27"/>
  <c r="K242" i="27"/>
  <c r="L242" i="27"/>
  <c r="D242" i="27"/>
  <c r="F242" i="27"/>
  <c r="G242" i="27"/>
  <c r="AC241" i="27"/>
  <c r="X241" i="27"/>
  <c r="Z241" i="27"/>
  <c r="AA241" i="27"/>
  <c r="S241" i="27"/>
  <c r="U241" i="27"/>
  <c r="V241" i="27"/>
  <c r="N241" i="27"/>
  <c r="P241" i="27"/>
  <c r="Q241" i="27"/>
  <c r="I241" i="27"/>
  <c r="K241" i="27"/>
  <c r="L241" i="27"/>
  <c r="D241" i="27"/>
  <c r="F241" i="27"/>
  <c r="G241" i="27"/>
  <c r="AC240" i="27"/>
  <c r="X240" i="27"/>
  <c r="Z240" i="27"/>
  <c r="AA240" i="27"/>
  <c r="S240" i="27"/>
  <c r="U240" i="27"/>
  <c r="V240" i="27"/>
  <c r="N240" i="27"/>
  <c r="P240" i="27"/>
  <c r="Q240" i="27"/>
  <c r="I240" i="27"/>
  <c r="K240" i="27"/>
  <c r="L240" i="27"/>
  <c r="D240" i="27"/>
  <c r="F240" i="27"/>
  <c r="G240" i="27"/>
  <c r="AC239" i="27"/>
  <c r="X239" i="27"/>
  <c r="Z239" i="27"/>
  <c r="AA239" i="27"/>
  <c r="S239" i="27"/>
  <c r="U239" i="27"/>
  <c r="V239" i="27"/>
  <c r="N239" i="27"/>
  <c r="P239" i="27"/>
  <c r="Q239" i="27"/>
  <c r="I239" i="27"/>
  <c r="K239" i="27"/>
  <c r="L239" i="27"/>
  <c r="D239" i="27"/>
  <c r="F239" i="27"/>
  <c r="G239" i="27"/>
  <c r="AC238" i="27"/>
  <c r="X238" i="27"/>
  <c r="Z238" i="27"/>
  <c r="AA238" i="27"/>
  <c r="S238" i="27"/>
  <c r="U238" i="27"/>
  <c r="V238" i="27"/>
  <c r="N238" i="27"/>
  <c r="P238" i="27"/>
  <c r="Q238" i="27"/>
  <c r="I238" i="27"/>
  <c r="K238" i="27"/>
  <c r="L238" i="27"/>
  <c r="D238" i="27"/>
  <c r="F238" i="27"/>
  <c r="G238" i="27"/>
  <c r="AC237" i="27"/>
  <c r="X237" i="27"/>
  <c r="Z237" i="27"/>
  <c r="AA237" i="27"/>
  <c r="S237" i="27"/>
  <c r="U237" i="27"/>
  <c r="V237" i="27"/>
  <c r="N237" i="27"/>
  <c r="P237" i="27"/>
  <c r="Q237" i="27"/>
  <c r="I237" i="27"/>
  <c r="K237" i="27"/>
  <c r="L237" i="27"/>
  <c r="D237" i="27"/>
  <c r="F237" i="27"/>
  <c r="G237" i="27"/>
  <c r="AC236" i="27"/>
  <c r="X236" i="27"/>
  <c r="Z236" i="27"/>
  <c r="AA236" i="27"/>
  <c r="S236" i="27"/>
  <c r="U236" i="27"/>
  <c r="V236" i="27"/>
  <c r="N236" i="27"/>
  <c r="P236" i="27"/>
  <c r="Q236" i="27"/>
  <c r="I236" i="27"/>
  <c r="K236" i="27"/>
  <c r="L236" i="27"/>
  <c r="D236" i="27"/>
  <c r="F236" i="27"/>
  <c r="G236" i="27"/>
  <c r="AC235" i="27"/>
  <c r="X235" i="27"/>
  <c r="Z235" i="27"/>
  <c r="AA235" i="27"/>
  <c r="S235" i="27"/>
  <c r="U235" i="27"/>
  <c r="V235" i="27"/>
  <c r="N235" i="27"/>
  <c r="P235" i="27"/>
  <c r="Q235" i="27"/>
  <c r="I235" i="27"/>
  <c r="K235" i="27"/>
  <c r="L235" i="27"/>
  <c r="D235" i="27"/>
  <c r="F235" i="27"/>
  <c r="G235" i="27"/>
  <c r="AC234" i="27"/>
  <c r="X234" i="27"/>
  <c r="Z234" i="27"/>
  <c r="AA234" i="27"/>
  <c r="S234" i="27"/>
  <c r="U234" i="27"/>
  <c r="V234" i="27"/>
  <c r="N234" i="27"/>
  <c r="P234" i="27"/>
  <c r="Q234" i="27"/>
  <c r="I234" i="27"/>
  <c r="K234" i="27"/>
  <c r="L234" i="27"/>
  <c r="D234" i="27"/>
  <c r="F234" i="27"/>
  <c r="G234" i="27"/>
  <c r="AC233" i="27"/>
  <c r="X233" i="27"/>
  <c r="Z233" i="27"/>
  <c r="AA233" i="27"/>
  <c r="S233" i="27"/>
  <c r="U233" i="27"/>
  <c r="V233" i="27"/>
  <c r="N233" i="27"/>
  <c r="P233" i="27"/>
  <c r="Q233" i="27"/>
  <c r="I233" i="27"/>
  <c r="K233" i="27"/>
  <c r="L233" i="27"/>
  <c r="D233" i="27"/>
  <c r="F233" i="27"/>
  <c r="G233" i="27"/>
  <c r="AC232" i="27"/>
  <c r="X232" i="27"/>
  <c r="Z232" i="27"/>
  <c r="AA232" i="27"/>
  <c r="S232" i="27"/>
  <c r="U232" i="27"/>
  <c r="V232" i="27"/>
  <c r="N232" i="27"/>
  <c r="P232" i="27"/>
  <c r="Q232" i="27"/>
  <c r="I232" i="27"/>
  <c r="K232" i="27"/>
  <c r="L232" i="27"/>
  <c r="D232" i="27"/>
  <c r="F232" i="27"/>
  <c r="G232" i="27"/>
  <c r="AC231" i="27"/>
  <c r="X231" i="27"/>
  <c r="Z231" i="27"/>
  <c r="AA231" i="27"/>
  <c r="S231" i="27"/>
  <c r="U231" i="27"/>
  <c r="V231" i="27"/>
  <c r="N231" i="27"/>
  <c r="P231" i="27"/>
  <c r="Q231" i="27"/>
  <c r="I231" i="27"/>
  <c r="K231" i="27"/>
  <c r="L231" i="27"/>
  <c r="D231" i="27"/>
  <c r="F231" i="27"/>
  <c r="G231" i="27"/>
  <c r="AC230" i="27"/>
  <c r="X230" i="27"/>
  <c r="Z230" i="27"/>
  <c r="AA230" i="27"/>
  <c r="S230" i="27"/>
  <c r="U230" i="27"/>
  <c r="V230" i="27"/>
  <c r="N230" i="27"/>
  <c r="P230" i="27"/>
  <c r="Q230" i="27"/>
  <c r="I230" i="27"/>
  <c r="K230" i="27"/>
  <c r="L230" i="27"/>
  <c r="D230" i="27"/>
  <c r="F230" i="27"/>
  <c r="G230" i="27"/>
  <c r="AC229" i="27"/>
  <c r="X229" i="27"/>
  <c r="Z229" i="27"/>
  <c r="AA229" i="27"/>
  <c r="S229" i="27"/>
  <c r="U229" i="27"/>
  <c r="V229" i="27"/>
  <c r="N229" i="27"/>
  <c r="P229" i="27"/>
  <c r="Q229" i="27"/>
  <c r="I229" i="27"/>
  <c r="K229" i="27"/>
  <c r="L229" i="27"/>
  <c r="D229" i="27"/>
  <c r="F229" i="27"/>
  <c r="G229" i="27"/>
  <c r="AC228" i="27"/>
  <c r="X228" i="27"/>
  <c r="Z228" i="27"/>
  <c r="AA228" i="27"/>
  <c r="S228" i="27"/>
  <c r="U228" i="27"/>
  <c r="V228" i="27"/>
  <c r="N228" i="27"/>
  <c r="P228" i="27"/>
  <c r="Q228" i="27"/>
  <c r="I228" i="27"/>
  <c r="K228" i="27"/>
  <c r="L228" i="27"/>
  <c r="D228" i="27"/>
  <c r="F228" i="27"/>
  <c r="G228" i="27"/>
  <c r="AC227" i="27"/>
  <c r="X227" i="27"/>
  <c r="Z227" i="27"/>
  <c r="AA227" i="27"/>
  <c r="S227" i="27"/>
  <c r="U227" i="27"/>
  <c r="V227" i="27"/>
  <c r="N227" i="27"/>
  <c r="P227" i="27"/>
  <c r="Q227" i="27"/>
  <c r="I227" i="27"/>
  <c r="K227" i="27"/>
  <c r="L227" i="27"/>
  <c r="D227" i="27"/>
  <c r="F227" i="27"/>
  <c r="G227" i="27"/>
  <c r="AC226" i="27"/>
  <c r="X226" i="27"/>
  <c r="Z226" i="27"/>
  <c r="AA226" i="27"/>
  <c r="S226" i="27"/>
  <c r="U226" i="27"/>
  <c r="V226" i="27"/>
  <c r="N226" i="27"/>
  <c r="P226" i="27"/>
  <c r="Q226" i="27"/>
  <c r="I226" i="27"/>
  <c r="K226" i="27"/>
  <c r="L226" i="27"/>
  <c r="D226" i="27"/>
  <c r="F226" i="27"/>
  <c r="G226" i="27"/>
  <c r="AC225" i="27"/>
  <c r="X225" i="27"/>
  <c r="Z225" i="27"/>
  <c r="AA225" i="27"/>
  <c r="S225" i="27"/>
  <c r="U225" i="27"/>
  <c r="V225" i="27"/>
  <c r="N225" i="27"/>
  <c r="P225" i="27"/>
  <c r="Q225" i="27"/>
  <c r="I225" i="27"/>
  <c r="K225" i="27"/>
  <c r="L225" i="27"/>
  <c r="D225" i="27"/>
  <c r="F225" i="27"/>
  <c r="G225" i="27"/>
  <c r="AC224" i="27"/>
  <c r="X224" i="27"/>
  <c r="Z224" i="27"/>
  <c r="AA224" i="27"/>
  <c r="S224" i="27"/>
  <c r="U224" i="27"/>
  <c r="V224" i="27"/>
  <c r="N224" i="27"/>
  <c r="P224" i="27"/>
  <c r="Q224" i="27"/>
  <c r="I224" i="27"/>
  <c r="K224" i="27"/>
  <c r="L224" i="27"/>
  <c r="D224" i="27"/>
  <c r="F224" i="27"/>
  <c r="G224" i="27"/>
  <c r="AC223" i="27"/>
  <c r="X223" i="27"/>
  <c r="Z223" i="27"/>
  <c r="AA223" i="27"/>
  <c r="S223" i="27"/>
  <c r="U223" i="27"/>
  <c r="V223" i="27"/>
  <c r="N223" i="27"/>
  <c r="P223" i="27"/>
  <c r="Q223" i="27"/>
  <c r="I223" i="27"/>
  <c r="K223" i="27"/>
  <c r="L223" i="27"/>
  <c r="D223" i="27"/>
  <c r="F223" i="27"/>
  <c r="G223" i="27"/>
  <c r="AC222" i="27"/>
  <c r="X222" i="27"/>
  <c r="Z222" i="27"/>
  <c r="AA222" i="27"/>
  <c r="S222" i="27"/>
  <c r="U222" i="27"/>
  <c r="V222" i="27"/>
  <c r="N222" i="27"/>
  <c r="P222" i="27"/>
  <c r="Q222" i="27"/>
  <c r="I222" i="27"/>
  <c r="K222" i="27"/>
  <c r="L222" i="27"/>
  <c r="D222" i="27"/>
  <c r="F222" i="27"/>
  <c r="G222" i="27"/>
  <c r="AC221" i="27"/>
  <c r="X221" i="27"/>
  <c r="Z221" i="27"/>
  <c r="AA221" i="27"/>
  <c r="S221" i="27"/>
  <c r="U221" i="27"/>
  <c r="V221" i="27"/>
  <c r="N221" i="27"/>
  <c r="P221" i="27"/>
  <c r="Q221" i="27"/>
  <c r="I221" i="27"/>
  <c r="K221" i="27"/>
  <c r="L221" i="27"/>
  <c r="D221" i="27"/>
  <c r="F221" i="27"/>
  <c r="G221" i="27"/>
  <c r="AC220" i="27"/>
  <c r="X220" i="27"/>
  <c r="Z220" i="27"/>
  <c r="AA220" i="27"/>
  <c r="S220" i="27"/>
  <c r="U220" i="27"/>
  <c r="V220" i="27"/>
  <c r="N220" i="27"/>
  <c r="P220" i="27"/>
  <c r="Q220" i="27"/>
  <c r="I220" i="27"/>
  <c r="K220" i="27"/>
  <c r="L220" i="27"/>
  <c r="D220" i="27"/>
  <c r="F220" i="27"/>
  <c r="G220" i="27"/>
  <c r="AC219" i="27"/>
  <c r="X219" i="27"/>
  <c r="Z219" i="27"/>
  <c r="AA219" i="27"/>
  <c r="S219" i="27"/>
  <c r="U219" i="27"/>
  <c r="V219" i="27"/>
  <c r="N219" i="27"/>
  <c r="P219" i="27"/>
  <c r="Q219" i="27"/>
  <c r="I219" i="27"/>
  <c r="K219" i="27"/>
  <c r="L219" i="27"/>
  <c r="D219" i="27"/>
  <c r="F219" i="27"/>
  <c r="G219" i="27"/>
  <c r="AC218" i="27"/>
  <c r="X218" i="27"/>
  <c r="Z218" i="27"/>
  <c r="AA218" i="27"/>
  <c r="S218" i="27"/>
  <c r="U218" i="27"/>
  <c r="V218" i="27"/>
  <c r="N218" i="27"/>
  <c r="P218" i="27"/>
  <c r="Q218" i="27"/>
  <c r="I218" i="27"/>
  <c r="K218" i="27"/>
  <c r="L218" i="27"/>
  <c r="D218" i="27"/>
  <c r="F218" i="27"/>
  <c r="G218" i="27"/>
  <c r="AC217" i="27"/>
  <c r="X217" i="27"/>
  <c r="Z217" i="27"/>
  <c r="AA217" i="27"/>
  <c r="S217" i="27"/>
  <c r="U217" i="27"/>
  <c r="V217" i="27"/>
  <c r="N217" i="27"/>
  <c r="P217" i="27"/>
  <c r="Q217" i="27"/>
  <c r="I217" i="27"/>
  <c r="K217" i="27"/>
  <c r="L217" i="27"/>
  <c r="D217" i="27"/>
  <c r="F217" i="27"/>
  <c r="G217" i="27"/>
  <c r="AC216" i="27"/>
  <c r="X216" i="27"/>
  <c r="Z216" i="27"/>
  <c r="AA216" i="27"/>
  <c r="S216" i="27"/>
  <c r="U216" i="27"/>
  <c r="V216" i="27"/>
  <c r="N216" i="27"/>
  <c r="P216" i="27"/>
  <c r="Q216" i="27"/>
  <c r="I216" i="27"/>
  <c r="K216" i="27"/>
  <c r="L216" i="27"/>
  <c r="D216" i="27"/>
  <c r="F216" i="27"/>
  <c r="G216" i="27"/>
  <c r="AC215" i="27"/>
  <c r="X215" i="27"/>
  <c r="Z215" i="27"/>
  <c r="AA215" i="27"/>
  <c r="S215" i="27"/>
  <c r="U215" i="27"/>
  <c r="V215" i="27"/>
  <c r="N215" i="27"/>
  <c r="P215" i="27"/>
  <c r="Q215" i="27"/>
  <c r="I215" i="27"/>
  <c r="K215" i="27"/>
  <c r="L215" i="27"/>
  <c r="D215" i="27"/>
  <c r="F215" i="27"/>
  <c r="G215" i="27"/>
  <c r="AC214" i="27"/>
  <c r="X214" i="27"/>
  <c r="Z214" i="27"/>
  <c r="AA214" i="27"/>
  <c r="S214" i="27"/>
  <c r="U214" i="27"/>
  <c r="V214" i="27"/>
  <c r="N214" i="27"/>
  <c r="P214" i="27"/>
  <c r="Q214" i="27"/>
  <c r="I214" i="27"/>
  <c r="K214" i="27"/>
  <c r="L214" i="27"/>
  <c r="D214" i="27"/>
  <c r="F214" i="27"/>
  <c r="G214" i="27"/>
  <c r="AC213" i="27"/>
  <c r="X213" i="27"/>
  <c r="Z213" i="27"/>
  <c r="AA213" i="27"/>
  <c r="S213" i="27"/>
  <c r="U213" i="27"/>
  <c r="V213" i="27"/>
  <c r="N213" i="27"/>
  <c r="P213" i="27"/>
  <c r="Q213" i="27"/>
  <c r="I213" i="27"/>
  <c r="K213" i="27"/>
  <c r="L213" i="27"/>
  <c r="D213" i="27"/>
  <c r="F213" i="27"/>
  <c r="G213" i="27"/>
  <c r="AC212" i="27"/>
  <c r="X212" i="27"/>
  <c r="Z212" i="27"/>
  <c r="AA212" i="27"/>
  <c r="S212" i="27"/>
  <c r="U212" i="27"/>
  <c r="V212" i="27"/>
  <c r="N212" i="27"/>
  <c r="P212" i="27"/>
  <c r="Q212" i="27"/>
  <c r="I212" i="27"/>
  <c r="K212" i="27"/>
  <c r="L212" i="27"/>
  <c r="D212" i="27"/>
  <c r="F212" i="27"/>
  <c r="G212" i="27"/>
  <c r="AC211" i="27"/>
  <c r="X211" i="27"/>
  <c r="Z211" i="27"/>
  <c r="AA211" i="27"/>
  <c r="S211" i="27"/>
  <c r="U211" i="27"/>
  <c r="V211" i="27"/>
  <c r="N211" i="27"/>
  <c r="P211" i="27"/>
  <c r="Q211" i="27"/>
  <c r="I211" i="27"/>
  <c r="K211" i="27"/>
  <c r="L211" i="27"/>
  <c r="D211" i="27"/>
  <c r="F211" i="27"/>
  <c r="G211" i="27"/>
  <c r="AC210" i="27"/>
  <c r="X210" i="27"/>
  <c r="Z210" i="27"/>
  <c r="AA210" i="27"/>
  <c r="S210" i="27"/>
  <c r="U210" i="27"/>
  <c r="V210" i="27"/>
  <c r="N210" i="27"/>
  <c r="P210" i="27"/>
  <c r="Q210" i="27"/>
  <c r="I210" i="27"/>
  <c r="K210" i="27"/>
  <c r="L210" i="27"/>
  <c r="D210" i="27"/>
  <c r="F210" i="27"/>
  <c r="G210" i="27"/>
  <c r="AC209" i="27"/>
  <c r="X209" i="27"/>
  <c r="Z209" i="27"/>
  <c r="AA209" i="27"/>
  <c r="S209" i="27"/>
  <c r="U209" i="27"/>
  <c r="V209" i="27"/>
  <c r="N209" i="27"/>
  <c r="P209" i="27"/>
  <c r="Q209" i="27"/>
  <c r="I209" i="27"/>
  <c r="K209" i="27"/>
  <c r="L209" i="27"/>
  <c r="D209" i="27"/>
  <c r="F209" i="27"/>
  <c r="G209" i="27"/>
  <c r="AC208" i="27"/>
  <c r="X208" i="27"/>
  <c r="Z208" i="27"/>
  <c r="AA208" i="27"/>
  <c r="S208" i="27"/>
  <c r="U208" i="27"/>
  <c r="V208" i="27"/>
  <c r="N208" i="27"/>
  <c r="P208" i="27"/>
  <c r="Q208" i="27"/>
  <c r="I208" i="27"/>
  <c r="K208" i="27"/>
  <c r="L208" i="27"/>
  <c r="D208" i="27"/>
  <c r="F208" i="27"/>
  <c r="G208" i="27"/>
  <c r="AC207" i="27"/>
  <c r="X207" i="27"/>
  <c r="Z207" i="27"/>
  <c r="AA207" i="27"/>
  <c r="S207" i="27"/>
  <c r="U207" i="27"/>
  <c r="V207" i="27"/>
  <c r="N207" i="27"/>
  <c r="P207" i="27"/>
  <c r="Q207" i="27"/>
  <c r="I207" i="27"/>
  <c r="K207" i="27"/>
  <c r="L207" i="27"/>
  <c r="D207" i="27"/>
  <c r="F207" i="27"/>
  <c r="G207" i="27"/>
  <c r="AC206" i="27"/>
  <c r="X206" i="27"/>
  <c r="Z206" i="27"/>
  <c r="AA206" i="27"/>
  <c r="S206" i="27"/>
  <c r="U206" i="27"/>
  <c r="V206" i="27"/>
  <c r="N206" i="27"/>
  <c r="P206" i="27"/>
  <c r="Q206" i="27"/>
  <c r="I206" i="27"/>
  <c r="K206" i="27"/>
  <c r="L206" i="27"/>
  <c r="D206" i="27"/>
  <c r="F206" i="27"/>
  <c r="G206" i="27"/>
  <c r="AC205" i="27"/>
  <c r="X205" i="27"/>
  <c r="Z205" i="27"/>
  <c r="AA205" i="27"/>
  <c r="S205" i="27"/>
  <c r="U205" i="27"/>
  <c r="V205" i="27"/>
  <c r="N205" i="27"/>
  <c r="P205" i="27"/>
  <c r="Q205" i="27"/>
  <c r="I205" i="27"/>
  <c r="K205" i="27"/>
  <c r="L205" i="27"/>
  <c r="D205" i="27"/>
  <c r="F205" i="27"/>
  <c r="G205" i="27"/>
  <c r="AC204" i="27"/>
  <c r="X204" i="27"/>
  <c r="Z204" i="27"/>
  <c r="AA204" i="27"/>
  <c r="S204" i="27"/>
  <c r="U204" i="27"/>
  <c r="V204" i="27"/>
  <c r="N204" i="27"/>
  <c r="P204" i="27"/>
  <c r="Q204" i="27"/>
  <c r="I204" i="27"/>
  <c r="K204" i="27"/>
  <c r="L204" i="27"/>
  <c r="D204" i="27"/>
  <c r="F204" i="27"/>
  <c r="G204" i="27"/>
  <c r="AC203" i="27"/>
  <c r="X203" i="27"/>
  <c r="Z203" i="27"/>
  <c r="AA203" i="27"/>
  <c r="S203" i="27"/>
  <c r="U203" i="27"/>
  <c r="V203" i="27"/>
  <c r="N203" i="27"/>
  <c r="P203" i="27"/>
  <c r="Q203" i="27"/>
  <c r="I203" i="27"/>
  <c r="K203" i="27"/>
  <c r="L203" i="27"/>
  <c r="D203" i="27"/>
  <c r="F203" i="27"/>
  <c r="G203" i="27"/>
  <c r="AC202" i="27"/>
  <c r="X202" i="27"/>
  <c r="Z202" i="27"/>
  <c r="AA202" i="27"/>
  <c r="S202" i="27"/>
  <c r="U202" i="27"/>
  <c r="V202" i="27"/>
  <c r="N202" i="27"/>
  <c r="P202" i="27"/>
  <c r="Q202" i="27"/>
  <c r="I202" i="27"/>
  <c r="K202" i="27"/>
  <c r="L202" i="27"/>
  <c r="D202" i="27"/>
  <c r="F202" i="27"/>
  <c r="G202" i="27"/>
  <c r="AC201" i="27"/>
  <c r="X201" i="27"/>
  <c r="Z201" i="27"/>
  <c r="AA201" i="27"/>
  <c r="S201" i="27"/>
  <c r="U201" i="27"/>
  <c r="V201" i="27"/>
  <c r="N201" i="27"/>
  <c r="P201" i="27"/>
  <c r="Q201" i="27"/>
  <c r="I201" i="27"/>
  <c r="K201" i="27"/>
  <c r="L201" i="27"/>
  <c r="D201" i="27"/>
  <c r="F201" i="27"/>
  <c r="G201" i="27"/>
  <c r="AC200" i="27"/>
  <c r="X200" i="27"/>
  <c r="Z200" i="27"/>
  <c r="AA200" i="27"/>
  <c r="S200" i="27"/>
  <c r="U200" i="27"/>
  <c r="V200" i="27"/>
  <c r="N200" i="27"/>
  <c r="P200" i="27"/>
  <c r="Q200" i="27"/>
  <c r="I200" i="27"/>
  <c r="K200" i="27"/>
  <c r="L200" i="27"/>
  <c r="D200" i="27"/>
  <c r="F200" i="27"/>
  <c r="G200" i="27"/>
  <c r="AC199" i="27"/>
  <c r="X199" i="27"/>
  <c r="Z199" i="27"/>
  <c r="AA199" i="27"/>
  <c r="S199" i="27"/>
  <c r="U199" i="27"/>
  <c r="V199" i="27"/>
  <c r="N199" i="27"/>
  <c r="P199" i="27"/>
  <c r="Q199" i="27"/>
  <c r="I199" i="27"/>
  <c r="K199" i="27"/>
  <c r="L199" i="27"/>
  <c r="D199" i="27"/>
  <c r="F199" i="27"/>
  <c r="G199" i="27"/>
  <c r="AC198" i="27"/>
  <c r="X198" i="27"/>
  <c r="Z198" i="27"/>
  <c r="AA198" i="27"/>
  <c r="S198" i="27"/>
  <c r="U198" i="27"/>
  <c r="V198" i="27"/>
  <c r="N198" i="27"/>
  <c r="P198" i="27"/>
  <c r="Q198" i="27"/>
  <c r="I198" i="27"/>
  <c r="K198" i="27"/>
  <c r="L198" i="27"/>
  <c r="D198" i="27"/>
  <c r="F198" i="27"/>
  <c r="G198" i="27"/>
  <c r="AC197" i="27"/>
  <c r="X197" i="27"/>
  <c r="Z197" i="27"/>
  <c r="AA197" i="27"/>
  <c r="S197" i="27"/>
  <c r="U197" i="27"/>
  <c r="V197" i="27"/>
  <c r="N197" i="27"/>
  <c r="P197" i="27"/>
  <c r="Q197" i="27"/>
  <c r="I197" i="27"/>
  <c r="K197" i="27"/>
  <c r="L197" i="27"/>
  <c r="D197" i="27"/>
  <c r="F197" i="27"/>
  <c r="G197" i="27"/>
  <c r="AC196" i="27"/>
  <c r="X196" i="27"/>
  <c r="Z196" i="27"/>
  <c r="AA196" i="27"/>
  <c r="S196" i="27"/>
  <c r="U196" i="27"/>
  <c r="V196" i="27"/>
  <c r="N196" i="27"/>
  <c r="P196" i="27"/>
  <c r="Q196" i="27"/>
  <c r="I196" i="27"/>
  <c r="K196" i="27"/>
  <c r="L196" i="27"/>
  <c r="D196" i="27"/>
  <c r="F196" i="27"/>
  <c r="G196" i="27"/>
  <c r="AC195" i="27"/>
  <c r="X195" i="27"/>
  <c r="Z195" i="27"/>
  <c r="AA195" i="27"/>
  <c r="S195" i="27"/>
  <c r="U195" i="27"/>
  <c r="V195" i="27"/>
  <c r="N195" i="27"/>
  <c r="P195" i="27"/>
  <c r="Q195" i="27"/>
  <c r="I195" i="27"/>
  <c r="K195" i="27"/>
  <c r="L195" i="27"/>
  <c r="D195" i="27"/>
  <c r="F195" i="27"/>
  <c r="G195" i="27"/>
  <c r="AC194" i="27"/>
  <c r="X194" i="27"/>
  <c r="Z194" i="27"/>
  <c r="AA194" i="27"/>
  <c r="S194" i="27"/>
  <c r="U194" i="27"/>
  <c r="V194" i="27"/>
  <c r="N194" i="27"/>
  <c r="P194" i="27"/>
  <c r="Q194" i="27"/>
  <c r="I194" i="27"/>
  <c r="K194" i="27"/>
  <c r="L194" i="27"/>
  <c r="D194" i="27"/>
  <c r="F194" i="27"/>
  <c r="G194" i="27"/>
  <c r="AC193" i="27"/>
  <c r="X193" i="27"/>
  <c r="Z193" i="27"/>
  <c r="AA193" i="27"/>
  <c r="S193" i="27"/>
  <c r="U193" i="27"/>
  <c r="V193" i="27"/>
  <c r="N193" i="27"/>
  <c r="P193" i="27"/>
  <c r="Q193" i="27"/>
  <c r="I193" i="27"/>
  <c r="K193" i="27"/>
  <c r="L193" i="27"/>
  <c r="D193" i="27"/>
  <c r="F193" i="27"/>
  <c r="G193" i="27"/>
  <c r="AC192" i="27"/>
  <c r="X192" i="27"/>
  <c r="Z192" i="27"/>
  <c r="AA192" i="27"/>
  <c r="S192" i="27"/>
  <c r="U192" i="27"/>
  <c r="V192" i="27"/>
  <c r="N192" i="27"/>
  <c r="P192" i="27"/>
  <c r="Q192" i="27"/>
  <c r="I192" i="27"/>
  <c r="K192" i="27"/>
  <c r="L192" i="27"/>
  <c r="D192" i="27"/>
  <c r="F192" i="27"/>
  <c r="G192" i="27"/>
  <c r="AC191" i="27"/>
  <c r="X191" i="27"/>
  <c r="Z191" i="27"/>
  <c r="AA191" i="27"/>
  <c r="S191" i="27"/>
  <c r="U191" i="27"/>
  <c r="V191" i="27"/>
  <c r="N191" i="27"/>
  <c r="P191" i="27"/>
  <c r="Q191" i="27"/>
  <c r="I191" i="27"/>
  <c r="K191" i="27"/>
  <c r="L191" i="27"/>
  <c r="D191" i="27"/>
  <c r="F191" i="27"/>
  <c r="G191" i="27"/>
  <c r="AC190" i="27"/>
  <c r="X190" i="27"/>
  <c r="Z190" i="27"/>
  <c r="AA190" i="27"/>
  <c r="S190" i="27"/>
  <c r="U190" i="27"/>
  <c r="V190" i="27"/>
  <c r="N190" i="27"/>
  <c r="P190" i="27"/>
  <c r="Q190" i="27"/>
  <c r="I190" i="27"/>
  <c r="K190" i="27"/>
  <c r="L190" i="27"/>
  <c r="D190" i="27"/>
  <c r="F190" i="27"/>
  <c r="G190" i="27"/>
  <c r="AC189" i="27"/>
  <c r="X189" i="27"/>
  <c r="Z189" i="27"/>
  <c r="AA189" i="27"/>
  <c r="S189" i="27"/>
  <c r="U189" i="27"/>
  <c r="V189" i="27"/>
  <c r="N189" i="27"/>
  <c r="P189" i="27"/>
  <c r="Q189" i="27"/>
  <c r="I189" i="27"/>
  <c r="K189" i="27"/>
  <c r="L189" i="27"/>
  <c r="D189" i="27"/>
  <c r="F189" i="27"/>
  <c r="G189" i="27"/>
  <c r="AC188" i="27"/>
  <c r="X188" i="27"/>
  <c r="Z188" i="27"/>
  <c r="AA188" i="27"/>
  <c r="S188" i="27"/>
  <c r="U188" i="27"/>
  <c r="V188" i="27"/>
  <c r="N188" i="27"/>
  <c r="P188" i="27"/>
  <c r="Q188" i="27"/>
  <c r="I188" i="27"/>
  <c r="K188" i="27"/>
  <c r="L188" i="27"/>
  <c r="D188" i="27"/>
  <c r="F188" i="27"/>
  <c r="G188" i="27"/>
  <c r="AC187" i="27"/>
  <c r="X187" i="27"/>
  <c r="Z187" i="27"/>
  <c r="AA187" i="27"/>
  <c r="S187" i="27"/>
  <c r="U187" i="27"/>
  <c r="V187" i="27"/>
  <c r="N187" i="27"/>
  <c r="P187" i="27"/>
  <c r="Q187" i="27"/>
  <c r="I187" i="27"/>
  <c r="K187" i="27"/>
  <c r="L187" i="27"/>
  <c r="D187" i="27"/>
  <c r="F187" i="27"/>
  <c r="G187" i="27"/>
  <c r="AC186" i="27"/>
  <c r="X186" i="27"/>
  <c r="Z186" i="27"/>
  <c r="AA186" i="27"/>
  <c r="S186" i="27"/>
  <c r="U186" i="27"/>
  <c r="V186" i="27"/>
  <c r="N186" i="27"/>
  <c r="P186" i="27"/>
  <c r="Q186" i="27"/>
  <c r="I186" i="27"/>
  <c r="K186" i="27"/>
  <c r="L186" i="27"/>
  <c r="D186" i="27"/>
  <c r="F186" i="27"/>
  <c r="G186" i="27"/>
  <c r="AC185" i="27"/>
  <c r="X185" i="27"/>
  <c r="Z185" i="27"/>
  <c r="AA185" i="27"/>
  <c r="S185" i="27"/>
  <c r="U185" i="27"/>
  <c r="V185" i="27"/>
  <c r="N185" i="27"/>
  <c r="P185" i="27"/>
  <c r="Q185" i="27"/>
  <c r="I185" i="27"/>
  <c r="K185" i="27"/>
  <c r="L185" i="27"/>
  <c r="D185" i="27"/>
  <c r="F185" i="27"/>
  <c r="G185" i="27"/>
  <c r="AC184" i="27"/>
  <c r="X184" i="27"/>
  <c r="Z184" i="27"/>
  <c r="AA184" i="27"/>
  <c r="S184" i="27"/>
  <c r="U184" i="27"/>
  <c r="V184" i="27"/>
  <c r="N184" i="27"/>
  <c r="P184" i="27"/>
  <c r="Q184" i="27"/>
  <c r="I184" i="27"/>
  <c r="K184" i="27"/>
  <c r="L184" i="27"/>
  <c r="D184" i="27"/>
  <c r="F184" i="27"/>
  <c r="G184" i="27"/>
  <c r="AC183" i="27"/>
  <c r="X183" i="27"/>
  <c r="Z183" i="27"/>
  <c r="AA183" i="27"/>
  <c r="S183" i="27"/>
  <c r="U183" i="27"/>
  <c r="V183" i="27"/>
  <c r="N183" i="27"/>
  <c r="P183" i="27"/>
  <c r="Q183" i="27"/>
  <c r="I183" i="27"/>
  <c r="K183" i="27"/>
  <c r="L183" i="27"/>
  <c r="D183" i="27"/>
  <c r="F183" i="27"/>
  <c r="G183" i="27"/>
  <c r="AC182" i="27"/>
  <c r="X182" i="27"/>
  <c r="Z182" i="27"/>
  <c r="AA182" i="27"/>
  <c r="S182" i="27"/>
  <c r="U182" i="27"/>
  <c r="V182" i="27"/>
  <c r="N182" i="27"/>
  <c r="P182" i="27"/>
  <c r="Q182" i="27"/>
  <c r="I182" i="27"/>
  <c r="K182" i="27"/>
  <c r="L182" i="27"/>
  <c r="D182" i="27"/>
  <c r="F182" i="27"/>
  <c r="G182" i="27"/>
  <c r="AC181" i="27"/>
  <c r="X181" i="27"/>
  <c r="Z181" i="27"/>
  <c r="AA181" i="27"/>
  <c r="S181" i="27"/>
  <c r="U181" i="27"/>
  <c r="V181" i="27"/>
  <c r="N181" i="27"/>
  <c r="P181" i="27"/>
  <c r="Q181" i="27"/>
  <c r="I181" i="27"/>
  <c r="K181" i="27"/>
  <c r="L181" i="27"/>
  <c r="D181" i="27"/>
  <c r="F181" i="27"/>
  <c r="G181" i="27"/>
  <c r="AC180" i="27"/>
  <c r="X180" i="27"/>
  <c r="Z180" i="27"/>
  <c r="AA180" i="27"/>
  <c r="S180" i="27"/>
  <c r="U180" i="27"/>
  <c r="V180" i="27"/>
  <c r="N180" i="27"/>
  <c r="P180" i="27"/>
  <c r="Q180" i="27"/>
  <c r="I180" i="27"/>
  <c r="K180" i="27"/>
  <c r="L180" i="27"/>
  <c r="D180" i="27"/>
  <c r="F180" i="27"/>
  <c r="G180" i="27"/>
  <c r="AC179" i="27"/>
  <c r="X179" i="27"/>
  <c r="Z179" i="27"/>
  <c r="AA179" i="27"/>
  <c r="S179" i="27"/>
  <c r="U179" i="27"/>
  <c r="V179" i="27"/>
  <c r="N179" i="27"/>
  <c r="P179" i="27"/>
  <c r="Q179" i="27"/>
  <c r="I179" i="27"/>
  <c r="K179" i="27"/>
  <c r="L179" i="27"/>
  <c r="D179" i="27"/>
  <c r="F179" i="27"/>
  <c r="G179" i="27"/>
  <c r="AC178" i="27"/>
  <c r="X178" i="27"/>
  <c r="Z178" i="27"/>
  <c r="AA178" i="27"/>
  <c r="S178" i="27"/>
  <c r="U178" i="27"/>
  <c r="V178" i="27"/>
  <c r="N178" i="27"/>
  <c r="P178" i="27"/>
  <c r="Q178" i="27"/>
  <c r="I178" i="27"/>
  <c r="K178" i="27"/>
  <c r="L178" i="27"/>
  <c r="D178" i="27"/>
  <c r="F178" i="27"/>
  <c r="G178" i="27"/>
  <c r="AC177" i="27"/>
  <c r="X177" i="27"/>
  <c r="Z177" i="27"/>
  <c r="AA177" i="27"/>
  <c r="S177" i="27"/>
  <c r="U177" i="27"/>
  <c r="V177" i="27"/>
  <c r="N177" i="27"/>
  <c r="P177" i="27"/>
  <c r="Q177" i="27"/>
  <c r="I177" i="27"/>
  <c r="K177" i="27"/>
  <c r="L177" i="27"/>
  <c r="D177" i="27"/>
  <c r="F177" i="27"/>
  <c r="G177" i="27"/>
  <c r="AC176" i="27"/>
  <c r="X176" i="27"/>
  <c r="Z176" i="27"/>
  <c r="AA176" i="27"/>
  <c r="S176" i="27"/>
  <c r="U176" i="27"/>
  <c r="V176" i="27"/>
  <c r="N176" i="27"/>
  <c r="P176" i="27"/>
  <c r="Q176" i="27"/>
  <c r="I176" i="27"/>
  <c r="K176" i="27"/>
  <c r="L176" i="27"/>
  <c r="D176" i="27"/>
  <c r="F176" i="27"/>
  <c r="G176" i="27"/>
  <c r="AC175" i="27"/>
  <c r="X175" i="27"/>
  <c r="Z175" i="27"/>
  <c r="AA175" i="27"/>
  <c r="S175" i="27"/>
  <c r="U175" i="27"/>
  <c r="V175" i="27"/>
  <c r="N175" i="27"/>
  <c r="P175" i="27"/>
  <c r="Q175" i="27"/>
  <c r="I175" i="27"/>
  <c r="K175" i="27"/>
  <c r="L175" i="27"/>
  <c r="D175" i="27"/>
  <c r="F175" i="27"/>
  <c r="G175" i="27"/>
  <c r="AC174" i="27"/>
  <c r="X174" i="27"/>
  <c r="Z174" i="27"/>
  <c r="AA174" i="27"/>
  <c r="S174" i="27"/>
  <c r="U174" i="27"/>
  <c r="V174" i="27"/>
  <c r="N174" i="27"/>
  <c r="P174" i="27"/>
  <c r="Q174" i="27"/>
  <c r="I174" i="27"/>
  <c r="K174" i="27"/>
  <c r="L174" i="27"/>
  <c r="D174" i="27"/>
  <c r="F174" i="27"/>
  <c r="G174" i="27"/>
  <c r="AC173" i="27"/>
  <c r="X173" i="27"/>
  <c r="Z173" i="27"/>
  <c r="AA173" i="27"/>
  <c r="S173" i="27"/>
  <c r="U173" i="27"/>
  <c r="V173" i="27"/>
  <c r="N173" i="27"/>
  <c r="P173" i="27"/>
  <c r="Q173" i="27"/>
  <c r="I173" i="27"/>
  <c r="K173" i="27"/>
  <c r="L173" i="27"/>
  <c r="D173" i="27"/>
  <c r="F173" i="27"/>
  <c r="G173" i="27"/>
  <c r="AC172" i="27"/>
  <c r="X172" i="27"/>
  <c r="Z172" i="27"/>
  <c r="AA172" i="27"/>
  <c r="S172" i="27"/>
  <c r="U172" i="27"/>
  <c r="V172" i="27"/>
  <c r="N172" i="27"/>
  <c r="P172" i="27"/>
  <c r="Q172" i="27"/>
  <c r="I172" i="27"/>
  <c r="K172" i="27"/>
  <c r="L172" i="27"/>
  <c r="D172" i="27"/>
  <c r="F172" i="27"/>
  <c r="G172" i="27"/>
  <c r="AC171" i="27"/>
  <c r="X171" i="27"/>
  <c r="Z171" i="27"/>
  <c r="AA171" i="27"/>
  <c r="S171" i="27"/>
  <c r="U171" i="27"/>
  <c r="V171" i="27"/>
  <c r="N171" i="27"/>
  <c r="P171" i="27"/>
  <c r="Q171" i="27"/>
  <c r="I171" i="27"/>
  <c r="K171" i="27"/>
  <c r="L171" i="27"/>
  <c r="D171" i="27"/>
  <c r="F171" i="27"/>
  <c r="G171" i="27"/>
  <c r="AC170" i="27"/>
  <c r="X170" i="27"/>
  <c r="Z170" i="27"/>
  <c r="AA170" i="27"/>
  <c r="S170" i="27"/>
  <c r="U170" i="27"/>
  <c r="V170" i="27"/>
  <c r="N170" i="27"/>
  <c r="P170" i="27"/>
  <c r="Q170" i="27"/>
  <c r="I170" i="27"/>
  <c r="K170" i="27"/>
  <c r="L170" i="27"/>
  <c r="D170" i="27"/>
  <c r="F170" i="27"/>
  <c r="G170" i="27"/>
  <c r="AC169" i="27"/>
  <c r="X169" i="27"/>
  <c r="Z169" i="27"/>
  <c r="AA169" i="27"/>
  <c r="S169" i="27"/>
  <c r="U169" i="27"/>
  <c r="V169" i="27"/>
  <c r="N169" i="27"/>
  <c r="P169" i="27"/>
  <c r="Q169" i="27"/>
  <c r="I169" i="27"/>
  <c r="K169" i="27"/>
  <c r="L169" i="27"/>
  <c r="D169" i="27"/>
  <c r="F169" i="27"/>
  <c r="G169" i="27"/>
  <c r="AC168" i="27"/>
  <c r="X168" i="27"/>
  <c r="Z168" i="27"/>
  <c r="AA168" i="27"/>
  <c r="S168" i="27"/>
  <c r="U168" i="27"/>
  <c r="V168" i="27"/>
  <c r="N168" i="27"/>
  <c r="P168" i="27"/>
  <c r="Q168" i="27"/>
  <c r="I168" i="27"/>
  <c r="K168" i="27"/>
  <c r="L168" i="27"/>
  <c r="D168" i="27"/>
  <c r="F168" i="27"/>
  <c r="G168" i="27"/>
  <c r="AC167" i="27"/>
  <c r="X167" i="27"/>
  <c r="Z167" i="27"/>
  <c r="AA167" i="27"/>
  <c r="S167" i="27"/>
  <c r="U167" i="27"/>
  <c r="V167" i="27"/>
  <c r="N167" i="27"/>
  <c r="P167" i="27"/>
  <c r="Q167" i="27"/>
  <c r="I167" i="27"/>
  <c r="K167" i="27"/>
  <c r="L167" i="27"/>
  <c r="D167" i="27"/>
  <c r="F167" i="27"/>
  <c r="G167" i="27"/>
  <c r="AC166" i="27"/>
  <c r="X166" i="27"/>
  <c r="Z166" i="27"/>
  <c r="AA166" i="27"/>
  <c r="S166" i="27"/>
  <c r="U166" i="27"/>
  <c r="V166" i="27"/>
  <c r="N166" i="27"/>
  <c r="P166" i="27"/>
  <c r="Q166" i="27"/>
  <c r="I166" i="27"/>
  <c r="K166" i="27"/>
  <c r="L166" i="27"/>
  <c r="D166" i="27"/>
  <c r="F166" i="27"/>
  <c r="G166" i="27"/>
  <c r="AC165" i="27"/>
  <c r="X165" i="27"/>
  <c r="Z165" i="27"/>
  <c r="AA165" i="27"/>
  <c r="S165" i="27"/>
  <c r="U165" i="27"/>
  <c r="V165" i="27"/>
  <c r="N165" i="27"/>
  <c r="P165" i="27"/>
  <c r="Q165" i="27"/>
  <c r="I165" i="27"/>
  <c r="K165" i="27"/>
  <c r="L165" i="27"/>
  <c r="D165" i="27"/>
  <c r="F165" i="27"/>
  <c r="G165" i="27"/>
  <c r="AC164" i="27"/>
  <c r="X164" i="27"/>
  <c r="Z164" i="27"/>
  <c r="AA164" i="27"/>
  <c r="S164" i="27"/>
  <c r="U164" i="27"/>
  <c r="V164" i="27"/>
  <c r="N164" i="27"/>
  <c r="P164" i="27"/>
  <c r="Q164" i="27"/>
  <c r="I164" i="27"/>
  <c r="K164" i="27"/>
  <c r="L164" i="27"/>
  <c r="D164" i="27"/>
  <c r="F164" i="27"/>
  <c r="G164" i="27"/>
  <c r="AC163" i="27"/>
  <c r="X163" i="27"/>
  <c r="Z163" i="27"/>
  <c r="AA163" i="27"/>
  <c r="S163" i="27"/>
  <c r="U163" i="27"/>
  <c r="V163" i="27"/>
  <c r="N163" i="27"/>
  <c r="P163" i="27"/>
  <c r="Q163" i="27"/>
  <c r="I163" i="27"/>
  <c r="K163" i="27"/>
  <c r="L163" i="27"/>
  <c r="D163" i="27"/>
  <c r="F163" i="27"/>
  <c r="G163" i="27"/>
  <c r="AC162" i="27"/>
  <c r="X162" i="27"/>
  <c r="Z162" i="27"/>
  <c r="AA162" i="27"/>
  <c r="S162" i="27"/>
  <c r="U162" i="27"/>
  <c r="V162" i="27"/>
  <c r="N162" i="27"/>
  <c r="P162" i="27"/>
  <c r="Q162" i="27"/>
  <c r="I162" i="27"/>
  <c r="K162" i="27"/>
  <c r="L162" i="27"/>
  <c r="D162" i="27"/>
  <c r="F162" i="27"/>
  <c r="G162" i="27"/>
  <c r="AC161" i="27"/>
  <c r="X161" i="27"/>
  <c r="Z161" i="27"/>
  <c r="AA161" i="27"/>
  <c r="S161" i="27"/>
  <c r="U161" i="27"/>
  <c r="V161" i="27"/>
  <c r="N161" i="27"/>
  <c r="P161" i="27"/>
  <c r="Q161" i="27"/>
  <c r="I161" i="27"/>
  <c r="K161" i="27"/>
  <c r="L161" i="27"/>
  <c r="D161" i="27"/>
  <c r="F161" i="27"/>
  <c r="G161" i="27"/>
  <c r="AC160" i="27"/>
  <c r="X160" i="27"/>
  <c r="Z160" i="27"/>
  <c r="AA160" i="27"/>
  <c r="S160" i="27"/>
  <c r="U160" i="27"/>
  <c r="V160" i="27"/>
  <c r="N160" i="27"/>
  <c r="P160" i="27"/>
  <c r="Q160" i="27"/>
  <c r="I160" i="27"/>
  <c r="K160" i="27"/>
  <c r="L160" i="27"/>
  <c r="D160" i="27"/>
  <c r="F160" i="27"/>
  <c r="G160" i="27"/>
  <c r="AC159" i="27"/>
  <c r="X159" i="27"/>
  <c r="Z159" i="27"/>
  <c r="AA159" i="27"/>
  <c r="S159" i="27"/>
  <c r="U159" i="27"/>
  <c r="V159" i="27"/>
  <c r="N159" i="27"/>
  <c r="P159" i="27"/>
  <c r="Q159" i="27"/>
  <c r="I159" i="27"/>
  <c r="K159" i="27"/>
  <c r="L159" i="27"/>
  <c r="D159" i="27"/>
  <c r="F159" i="27"/>
  <c r="G159" i="27"/>
  <c r="AC158" i="27"/>
  <c r="X158" i="27"/>
  <c r="Z158" i="27"/>
  <c r="AA158" i="27"/>
  <c r="S158" i="27"/>
  <c r="U158" i="27"/>
  <c r="V158" i="27"/>
  <c r="N158" i="27"/>
  <c r="P158" i="27"/>
  <c r="Q158" i="27"/>
  <c r="I158" i="27"/>
  <c r="K158" i="27"/>
  <c r="L158" i="27"/>
  <c r="D158" i="27"/>
  <c r="F158" i="27"/>
  <c r="G158" i="27"/>
  <c r="AC157" i="27"/>
  <c r="X157" i="27"/>
  <c r="Z157" i="27"/>
  <c r="AA157" i="27"/>
  <c r="S157" i="27"/>
  <c r="U157" i="27"/>
  <c r="V157" i="27"/>
  <c r="N157" i="27"/>
  <c r="P157" i="27"/>
  <c r="Q157" i="27"/>
  <c r="I157" i="27"/>
  <c r="K157" i="27"/>
  <c r="L157" i="27"/>
  <c r="D157" i="27"/>
  <c r="F157" i="27"/>
  <c r="G157" i="27"/>
  <c r="AC156" i="27"/>
  <c r="X156" i="27"/>
  <c r="Z156" i="27"/>
  <c r="AA156" i="27"/>
  <c r="S156" i="27"/>
  <c r="U156" i="27"/>
  <c r="V156" i="27"/>
  <c r="N156" i="27"/>
  <c r="P156" i="27"/>
  <c r="Q156" i="27"/>
  <c r="I156" i="27"/>
  <c r="K156" i="27"/>
  <c r="L156" i="27"/>
  <c r="D156" i="27"/>
  <c r="F156" i="27"/>
  <c r="G156" i="27"/>
  <c r="AC155" i="27"/>
  <c r="X155" i="27"/>
  <c r="Z155" i="27"/>
  <c r="AA155" i="27"/>
  <c r="S155" i="27"/>
  <c r="U155" i="27"/>
  <c r="V155" i="27"/>
  <c r="N155" i="27"/>
  <c r="P155" i="27"/>
  <c r="Q155" i="27"/>
  <c r="I155" i="27"/>
  <c r="K155" i="27"/>
  <c r="L155" i="27"/>
  <c r="D155" i="27"/>
  <c r="F155" i="27"/>
  <c r="G155" i="27"/>
  <c r="AC154" i="27"/>
  <c r="X154" i="27"/>
  <c r="Z154" i="27"/>
  <c r="AA154" i="27"/>
  <c r="S154" i="27"/>
  <c r="U154" i="27"/>
  <c r="V154" i="27"/>
  <c r="N154" i="27"/>
  <c r="P154" i="27"/>
  <c r="Q154" i="27"/>
  <c r="I154" i="27"/>
  <c r="K154" i="27"/>
  <c r="L154" i="27"/>
  <c r="D154" i="27"/>
  <c r="F154" i="27"/>
  <c r="G154" i="27"/>
  <c r="AC153" i="27"/>
  <c r="X153" i="27"/>
  <c r="Z153" i="27"/>
  <c r="AA153" i="27"/>
  <c r="S153" i="27"/>
  <c r="U153" i="27"/>
  <c r="V153" i="27"/>
  <c r="N153" i="27"/>
  <c r="P153" i="27"/>
  <c r="Q153" i="27"/>
  <c r="I153" i="27"/>
  <c r="K153" i="27"/>
  <c r="L153" i="27"/>
  <c r="D153" i="27"/>
  <c r="F153" i="27"/>
  <c r="G153" i="27"/>
  <c r="AC152" i="27"/>
  <c r="X152" i="27"/>
  <c r="Z152" i="27"/>
  <c r="AA152" i="27"/>
  <c r="S152" i="27"/>
  <c r="U152" i="27"/>
  <c r="V152" i="27"/>
  <c r="N152" i="27"/>
  <c r="P152" i="27"/>
  <c r="Q152" i="27"/>
  <c r="I152" i="27"/>
  <c r="K152" i="27"/>
  <c r="L152" i="27"/>
  <c r="D152" i="27"/>
  <c r="F152" i="27"/>
  <c r="G152" i="27"/>
  <c r="AC151" i="27"/>
  <c r="X151" i="27"/>
  <c r="Z151" i="27"/>
  <c r="AA151" i="27"/>
  <c r="S151" i="27"/>
  <c r="U151" i="27"/>
  <c r="V151" i="27"/>
  <c r="N151" i="27"/>
  <c r="P151" i="27"/>
  <c r="Q151" i="27"/>
  <c r="I151" i="27"/>
  <c r="K151" i="27"/>
  <c r="L151" i="27"/>
  <c r="D151" i="27"/>
  <c r="F151" i="27"/>
  <c r="G151" i="27"/>
  <c r="AC150" i="27"/>
  <c r="X150" i="27"/>
  <c r="Z150" i="27"/>
  <c r="AA150" i="27"/>
  <c r="S150" i="27"/>
  <c r="U150" i="27"/>
  <c r="V150" i="27"/>
  <c r="N150" i="27"/>
  <c r="P150" i="27"/>
  <c r="Q150" i="27"/>
  <c r="I150" i="27"/>
  <c r="K150" i="27"/>
  <c r="L150" i="27"/>
  <c r="D150" i="27"/>
  <c r="F150" i="27"/>
  <c r="G150" i="27"/>
  <c r="AC149" i="27"/>
  <c r="X149" i="27"/>
  <c r="Z149" i="27"/>
  <c r="AA149" i="27"/>
  <c r="S149" i="27"/>
  <c r="U149" i="27"/>
  <c r="V149" i="27"/>
  <c r="N149" i="27"/>
  <c r="P149" i="27"/>
  <c r="Q149" i="27"/>
  <c r="I149" i="27"/>
  <c r="K149" i="27"/>
  <c r="L149" i="27"/>
  <c r="D149" i="27"/>
  <c r="F149" i="27"/>
  <c r="G149" i="27"/>
  <c r="AC148" i="27"/>
  <c r="X148" i="27"/>
  <c r="Z148" i="27"/>
  <c r="AA148" i="27"/>
  <c r="S148" i="27"/>
  <c r="U148" i="27"/>
  <c r="V148" i="27"/>
  <c r="N148" i="27"/>
  <c r="P148" i="27"/>
  <c r="Q148" i="27"/>
  <c r="I148" i="27"/>
  <c r="K148" i="27"/>
  <c r="L148" i="27"/>
  <c r="D148" i="27"/>
  <c r="F148" i="27"/>
  <c r="G148" i="27"/>
  <c r="AC147" i="27"/>
  <c r="X147" i="27"/>
  <c r="Z147" i="27"/>
  <c r="AA147" i="27"/>
  <c r="S147" i="27"/>
  <c r="U147" i="27"/>
  <c r="V147" i="27"/>
  <c r="N147" i="27"/>
  <c r="P147" i="27"/>
  <c r="Q147" i="27"/>
  <c r="I147" i="27"/>
  <c r="K147" i="27"/>
  <c r="L147" i="27"/>
  <c r="D147" i="27"/>
  <c r="F147" i="27"/>
  <c r="G147" i="27"/>
  <c r="AC146" i="27"/>
  <c r="X146" i="27"/>
  <c r="Z146" i="27"/>
  <c r="AA146" i="27"/>
  <c r="S146" i="27"/>
  <c r="U146" i="27"/>
  <c r="V146" i="27"/>
  <c r="N146" i="27"/>
  <c r="P146" i="27"/>
  <c r="Q146" i="27"/>
  <c r="I146" i="27"/>
  <c r="K146" i="27"/>
  <c r="L146" i="27"/>
  <c r="D146" i="27"/>
  <c r="F146" i="27"/>
  <c r="G146" i="27"/>
  <c r="AC145" i="27"/>
  <c r="X145" i="27"/>
  <c r="Z145" i="27"/>
  <c r="AA145" i="27"/>
  <c r="S145" i="27"/>
  <c r="U145" i="27"/>
  <c r="V145" i="27"/>
  <c r="N145" i="27"/>
  <c r="P145" i="27"/>
  <c r="Q145" i="27"/>
  <c r="I145" i="27"/>
  <c r="K145" i="27"/>
  <c r="L145" i="27"/>
  <c r="D145" i="27"/>
  <c r="F145" i="27"/>
  <c r="G145" i="27"/>
  <c r="AC144" i="27"/>
  <c r="X144" i="27"/>
  <c r="Z144" i="27"/>
  <c r="AA144" i="27"/>
  <c r="S144" i="27"/>
  <c r="U144" i="27"/>
  <c r="V144" i="27"/>
  <c r="N144" i="27"/>
  <c r="P144" i="27"/>
  <c r="Q144" i="27"/>
  <c r="I144" i="27"/>
  <c r="K144" i="27"/>
  <c r="L144" i="27"/>
  <c r="D144" i="27"/>
  <c r="F144" i="27"/>
  <c r="G144" i="27"/>
  <c r="AC143" i="27"/>
  <c r="X143" i="27"/>
  <c r="Z143" i="27"/>
  <c r="AA143" i="27"/>
  <c r="S143" i="27"/>
  <c r="U143" i="27"/>
  <c r="V143" i="27"/>
  <c r="N143" i="27"/>
  <c r="P143" i="27"/>
  <c r="Q143" i="27"/>
  <c r="I143" i="27"/>
  <c r="K143" i="27"/>
  <c r="L143" i="27"/>
  <c r="D143" i="27"/>
  <c r="F143" i="27"/>
  <c r="G143" i="27"/>
  <c r="AC142" i="27"/>
  <c r="X142" i="27"/>
  <c r="Z142" i="27"/>
  <c r="AA142" i="27"/>
  <c r="S142" i="27"/>
  <c r="U142" i="27"/>
  <c r="V142" i="27"/>
  <c r="N142" i="27"/>
  <c r="P142" i="27"/>
  <c r="Q142" i="27"/>
  <c r="I142" i="27"/>
  <c r="K142" i="27"/>
  <c r="L142" i="27"/>
  <c r="D142" i="27"/>
  <c r="F142" i="27"/>
  <c r="G142" i="27"/>
  <c r="AC141" i="27"/>
  <c r="X141" i="27"/>
  <c r="Z141" i="27"/>
  <c r="AA141" i="27"/>
  <c r="S141" i="27"/>
  <c r="U141" i="27"/>
  <c r="V141" i="27"/>
  <c r="N141" i="27"/>
  <c r="P141" i="27"/>
  <c r="Q141" i="27"/>
  <c r="I141" i="27"/>
  <c r="K141" i="27"/>
  <c r="L141" i="27"/>
  <c r="D141" i="27"/>
  <c r="F141" i="27"/>
  <c r="G141" i="27"/>
  <c r="AC140" i="27"/>
  <c r="X140" i="27"/>
  <c r="Z140" i="27"/>
  <c r="AA140" i="27"/>
  <c r="S140" i="27"/>
  <c r="U140" i="27"/>
  <c r="V140" i="27"/>
  <c r="N140" i="27"/>
  <c r="P140" i="27"/>
  <c r="Q140" i="27"/>
  <c r="I140" i="27"/>
  <c r="K140" i="27"/>
  <c r="L140" i="27"/>
  <c r="D140" i="27"/>
  <c r="F140" i="27"/>
  <c r="G140" i="27"/>
  <c r="AC139" i="27"/>
  <c r="X139" i="27"/>
  <c r="Z139" i="27"/>
  <c r="AA139" i="27"/>
  <c r="S139" i="27"/>
  <c r="U139" i="27"/>
  <c r="V139" i="27"/>
  <c r="N139" i="27"/>
  <c r="P139" i="27"/>
  <c r="Q139" i="27"/>
  <c r="I139" i="27"/>
  <c r="K139" i="27"/>
  <c r="L139" i="27"/>
  <c r="D139" i="27"/>
  <c r="F139" i="27"/>
  <c r="G139" i="27"/>
  <c r="AC138" i="27"/>
  <c r="X138" i="27"/>
  <c r="Z138" i="27"/>
  <c r="AA138" i="27"/>
  <c r="S138" i="27"/>
  <c r="U138" i="27"/>
  <c r="V138" i="27"/>
  <c r="N138" i="27"/>
  <c r="P138" i="27"/>
  <c r="Q138" i="27"/>
  <c r="I138" i="27"/>
  <c r="K138" i="27"/>
  <c r="L138" i="27"/>
  <c r="D138" i="27"/>
  <c r="F138" i="27"/>
  <c r="G138" i="27"/>
  <c r="AC137" i="27"/>
  <c r="X137" i="27"/>
  <c r="Z137" i="27"/>
  <c r="AA137" i="27"/>
  <c r="S137" i="27"/>
  <c r="U137" i="27"/>
  <c r="V137" i="27"/>
  <c r="N137" i="27"/>
  <c r="P137" i="27"/>
  <c r="Q137" i="27"/>
  <c r="I137" i="27"/>
  <c r="K137" i="27"/>
  <c r="L137" i="27"/>
  <c r="D137" i="27"/>
  <c r="F137" i="27"/>
  <c r="G137" i="27"/>
  <c r="AC136" i="27"/>
  <c r="X136" i="27"/>
  <c r="Z136" i="27"/>
  <c r="AA136" i="27"/>
  <c r="S136" i="27"/>
  <c r="U136" i="27"/>
  <c r="V136" i="27"/>
  <c r="N136" i="27"/>
  <c r="P136" i="27"/>
  <c r="Q136" i="27"/>
  <c r="I136" i="27"/>
  <c r="K136" i="27"/>
  <c r="L136" i="27"/>
  <c r="D136" i="27"/>
  <c r="F136" i="27"/>
  <c r="G136" i="27"/>
  <c r="AC135" i="27"/>
  <c r="X135" i="27"/>
  <c r="Z135" i="27"/>
  <c r="AA135" i="27"/>
  <c r="S135" i="27"/>
  <c r="U135" i="27"/>
  <c r="V135" i="27"/>
  <c r="N135" i="27"/>
  <c r="P135" i="27"/>
  <c r="Q135" i="27"/>
  <c r="I135" i="27"/>
  <c r="K135" i="27"/>
  <c r="L135" i="27"/>
  <c r="D135" i="27"/>
  <c r="F135" i="27"/>
  <c r="G135" i="27"/>
  <c r="AC134" i="27"/>
  <c r="X134" i="27"/>
  <c r="Z134" i="27"/>
  <c r="AA134" i="27"/>
  <c r="S134" i="27"/>
  <c r="U134" i="27"/>
  <c r="V134" i="27"/>
  <c r="N134" i="27"/>
  <c r="P134" i="27"/>
  <c r="Q134" i="27"/>
  <c r="I134" i="27"/>
  <c r="K134" i="27"/>
  <c r="L134" i="27"/>
  <c r="D134" i="27"/>
  <c r="F134" i="27"/>
  <c r="G134" i="27"/>
  <c r="AC133" i="27"/>
  <c r="X133" i="27"/>
  <c r="Z133" i="27"/>
  <c r="AA133" i="27"/>
  <c r="S133" i="27"/>
  <c r="U133" i="27"/>
  <c r="V133" i="27"/>
  <c r="N133" i="27"/>
  <c r="P133" i="27"/>
  <c r="Q133" i="27"/>
  <c r="I133" i="27"/>
  <c r="K133" i="27"/>
  <c r="L133" i="27"/>
  <c r="D133" i="27"/>
  <c r="F133" i="27"/>
  <c r="G133" i="27"/>
  <c r="AC132" i="27"/>
  <c r="X132" i="27"/>
  <c r="Z132" i="27"/>
  <c r="AA132" i="27"/>
  <c r="S132" i="27"/>
  <c r="U132" i="27"/>
  <c r="V132" i="27"/>
  <c r="N132" i="27"/>
  <c r="P132" i="27"/>
  <c r="Q132" i="27"/>
  <c r="I132" i="27"/>
  <c r="K132" i="27"/>
  <c r="L132" i="27"/>
  <c r="D132" i="27"/>
  <c r="F132" i="27"/>
  <c r="G132" i="27"/>
  <c r="AC131" i="27"/>
  <c r="X131" i="27"/>
  <c r="Z131" i="27"/>
  <c r="AA131" i="27"/>
  <c r="S131" i="27"/>
  <c r="U131" i="27"/>
  <c r="V131" i="27"/>
  <c r="N131" i="27"/>
  <c r="P131" i="27"/>
  <c r="Q131" i="27"/>
  <c r="I131" i="27"/>
  <c r="K131" i="27"/>
  <c r="L131" i="27"/>
  <c r="D131" i="27"/>
  <c r="F131" i="27"/>
  <c r="G131" i="27"/>
  <c r="AC130" i="27"/>
  <c r="X130" i="27"/>
  <c r="Z130" i="27"/>
  <c r="AA130" i="27"/>
  <c r="S130" i="27"/>
  <c r="U130" i="27"/>
  <c r="V130" i="27"/>
  <c r="N130" i="27"/>
  <c r="P130" i="27"/>
  <c r="Q130" i="27"/>
  <c r="I130" i="27"/>
  <c r="K130" i="27"/>
  <c r="L130" i="27"/>
  <c r="D130" i="27"/>
  <c r="F130" i="27"/>
  <c r="G130" i="27"/>
  <c r="AC129" i="27"/>
  <c r="X129" i="27"/>
  <c r="Z129" i="27"/>
  <c r="AA129" i="27"/>
  <c r="S129" i="27"/>
  <c r="U129" i="27"/>
  <c r="V129" i="27"/>
  <c r="N129" i="27"/>
  <c r="P129" i="27"/>
  <c r="Q129" i="27"/>
  <c r="I129" i="27"/>
  <c r="K129" i="27"/>
  <c r="L129" i="27"/>
  <c r="D129" i="27"/>
  <c r="F129" i="27"/>
  <c r="G129" i="27"/>
  <c r="AC128" i="27"/>
  <c r="X128" i="27"/>
  <c r="Z128" i="27"/>
  <c r="AA128" i="27"/>
  <c r="S128" i="27"/>
  <c r="U128" i="27"/>
  <c r="V128" i="27"/>
  <c r="N128" i="27"/>
  <c r="P128" i="27"/>
  <c r="Q128" i="27"/>
  <c r="I128" i="27"/>
  <c r="K128" i="27"/>
  <c r="L128" i="27"/>
  <c r="D128" i="27"/>
  <c r="F128" i="27"/>
  <c r="G128" i="27"/>
  <c r="AC127" i="27"/>
  <c r="X127" i="27"/>
  <c r="Z127" i="27"/>
  <c r="AA127" i="27"/>
  <c r="S127" i="27"/>
  <c r="U127" i="27"/>
  <c r="V127" i="27"/>
  <c r="N127" i="27"/>
  <c r="P127" i="27"/>
  <c r="Q127" i="27"/>
  <c r="I127" i="27"/>
  <c r="K127" i="27"/>
  <c r="L127" i="27"/>
  <c r="D127" i="27"/>
  <c r="F127" i="27"/>
  <c r="G127" i="27"/>
  <c r="AC126" i="27"/>
  <c r="X126" i="27"/>
  <c r="Z126" i="27"/>
  <c r="AA126" i="27"/>
  <c r="S126" i="27"/>
  <c r="U126" i="27"/>
  <c r="V126" i="27"/>
  <c r="N126" i="27"/>
  <c r="P126" i="27"/>
  <c r="Q126" i="27"/>
  <c r="I126" i="27"/>
  <c r="K126" i="27"/>
  <c r="L126" i="27"/>
  <c r="D126" i="27"/>
  <c r="F126" i="27"/>
  <c r="G126" i="27"/>
  <c r="AC125" i="27"/>
  <c r="X125" i="27"/>
  <c r="Z125" i="27"/>
  <c r="AA125" i="27"/>
  <c r="S125" i="27"/>
  <c r="U125" i="27"/>
  <c r="V125" i="27"/>
  <c r="N125" i="27"/>
  <c r="P125" i="27"/>
  <c r="Q125" i="27"/>
  <c r="I125" i="27"/>
  <c r="K125" i="27"/>
  <c r="L125" i="27"/>
  <c r="D125" i="27"/>
  <c r="F125" i="27"/>
  <c r="G125" i="27"/>
  <c r="AC124" i="27"/>
  <c r="X124" i="27"/>
  <c r="Z124" i="27"/>
  <c r="AA124" i="27"/>
  <c r="S124" i="27"/>
  <c r="U124" i="27"/>
  <c r="V124" i="27"/>
  <c r="N124" i="27"/>
  <c r="P124" i="27"/>
  <c r="Q124" i="27"/>
  <c r="I124" i="27"/>
  <c r="K124" i="27"/>
  <c r="L124" i="27"/>
  <c r="D124" i="27"/>
  <c r="F124" i="27"/>
  <c r="G124" i="27"/>
  <c r="AC123" i="27"/>
  <c r="X123" i="27"/>
  <c r="Z123" i="27"/>
  <c r="AA123" i="27"/>
  <c r="S123" i="27"/>
  <c r="U123" i="27"/>
  <c r="V123" i="27"/>
  <c r="N123" i="27"/>
  <c r="P123" i="27"/>
  <c r="Q123" i="27"/>
  <c r="I123" i="27"/>
  <c r="K123" i="27"/>
  <c r="L123" i="27"/>
  <c r="D123" i="27"/>
  <c r="F123" i="27"/>
  <c r="G123" i="27"/>
  <c r="AC122" i="27"/>
  <c r="X122" i="27"/>
  <c r="Z122" i="27"/>
  <c r="AA122" i="27"/>
  <c r="S122" i="27"/>
  <c r="U122" i="27"/>
  <c r="V122" i="27"/>
  <c r="N122" i="27"/>
  <c r="P122" i="27"/>
  <c r="Q122" i="27"/>
  <c r="I122" i="27"/>
  <c r="K122" i="27"/>
  <c r="L122" i="27"/>
  <c r="D122" i="27"/>
  <c r="F122" i="27"/>
  <c r="G122" i="27"/>
  <c r="AC121" i="27"/>
  <c r="X121" i="27"/>
  <c r="Z121" i="27"/>
  <c r="AA121" i="27"/>
  <c r="S121" i="27"/>
  <c r="U121" i="27"/>
  <c r="V121" i="27"/>
  <c r="N121" i="27"/>
  <c r="P121" i="27"/>
  <c r="Q121" i="27"/>
  <c r="I121" i="27"/>
  <c r="K121" i="27"/>
  <c r="L121" i="27"/>
  <c r="D121" i="27"/>
  <c r="F121" i="27"/>
  <c r="G121" i="27"/>
  <c r="AC120" i="27"/>
  <c r="X120" i="27"/>
  <c r="Z120" i="27"/>
  <c r="AA120" i="27"/>
  <c r="S120" i="27"/>
  <c r="U120" i="27"/>
  <c r="V120" i="27"/>
  <c r="N120" i="27"/>
  <c r="P120" i="27"/>
  <c r="Q120" i="27"/>
  <c r="I120" i="27"/>
  <c r="K120" i="27"/>
  <c r="L120" i="27"/>
  <c r="D120" i="27"/>
  <c r="F120" i="27"/>
  <c r="G120" i="27"/>
  <c r="AC119" i="27"/>
  <c r="X119" i="27"/>
  <c r="Z119" i="27"/>
  <c r="AA119" i="27"/>
  <c r="S119" i="27"/>
  <c r="U119" i="27"/>
  <c r="V119" i="27"/>
  <c r="N119" i="27"/>
  <c r="P119" i="27"/>
  <c r="Q119" i="27"/>
  <c r="I119" i="27"/>
  <c r="K119" i="27"/>
  <c r="L119" i="27"/>
  <c r="D119" i="27"/>
  <c r="F119" i="27"/>
  <c r="G119" i="27"/>
  <c r="AC118" i="27"/>
  <c r="X118" i="27"/>
  <c r="Z118" i="27"/>
  <c r="AA118" i="27"/>
  <c r="S118" i="27"/>
  <c r="U118" i="27"/>
  <c r="V118" i="27"/>
  <c r="N118" i="27"/>
  <c r="P118" i="27"/>
  <c r="Q118" i="27"/>
  <c r="I118" i="27"/>
  <c r="K118" i="27"/>
  <c r="L118" i="27"/>
  <c r="D118" i="27"/>
  <c r="F118" i="27"/>
  <c r="G118" i="27"/>
  <c r="AC117" i="27"/>
  <c r="X117" i="27"/>
  <c r="Z117" i="27"/>
  <c r="AA117" i="27"/>
  <c r="S117" i="27"/>
  <c r="U117" i="27"/>
  <c r="V117" i="27"/>
  <c r="N117" i="27"/>
  <c r="P117" i="27"/>
  <c r="Q117" i="27"/>
  <c r="I117" i="27"/>
  <c r="K117" i="27"/>
  <c r="L117" i="27"/>
  <c r="D117" i="27"/>
  <c r="F117" i="27"/>
  <c r="G117" i="27"/>
  <c r="AC116" i="27"/>
  <c r="X116" i="27"/>
  <c r="Z116" i="27"/>
  <c r="AA116" i="27"/>
  <c r="S116" i="27"/>
  <c r="U116" i="27"/>
  <c r="V116" i="27"/>
  <c r="N116" i="27"/>
  <c r="P116" i="27"/>
  <c r="Q116" i="27"/>
  <c r="I116" i="27"/>
  <c r="K116" i="27"/>
  <c r="L116" i="27"/>
  <c r="D116" i="27"/>
  <c r="F116" i="27"/>
  <c r="G116" i="27"/>
  <c r="AC115" i="27"/>
  <c r="X115" i="27"/>
  <c r="Z115" i="27"/>
  <c r="AA115" i="27"/>
  <c r="S115" i="27"/>
  <c r="U115" i="27"/>
  <c r="V115" i="27"/>
  <c r="N115" i="27"/>
  <c r="P115" i="27"/>
  <c r="Q115" i="27"/>
  <c r="I115" i="27"/>
  <c r="K115" i="27"/>
  <c r="L115" i="27"/>
  <c r="D115" i="27"/>
  <c r="F115" i="27"/>
  <c r="G115" i="27"/>
  <c r="AC114" i="27"/>
  <c r="X114" i="27"/>
  <c r="Z114" i="27"/>
  <c r="AA114" i="27"/>
  <c r="S114" i="27"/>
  <c r="U114" i="27"/>
  <c r="V114" i="27"/>
  <c r="N114" i="27"/>
  <c r="P114" i="27"/>
  <c r="Q114" i="27"/>
  <c r="I114" i="27"/>
  <c r="K114" i="27"/>
  <c r="L114" i="27"/>
  <c r="D114" i="27"/>
  <c r="F114" i="27"/>
  <c r="G114" i="27"/>
  <c r="AC113" i="27"/>
  <c r="X113" i="27"/>
  <c r="Z113" i="27"/>
  <c r="AA113" i="27"/>
  <c r="S113" i="27"/>
  <c r="U113" i="27"/>
  <c r="V113" i="27"/>
  <c r="N113" i="27"/>
  <c r="P113" i="27"/>
  <c r="Q113" i="27"/>
  <c r="I113" i="27"/>
  <c r="K113" i="27"/>
  <c r="L113" i="27"/>
  <c r="D113" i="27"/>
  <c r="F113" i="27"/>
  <c r="G113" i="27"/>
  <c r="AC112" i="27"/>
  <c r="X112" i="27"/>
  <c r="Z112" i="27"/>
  <c r="AA112" i="27"/>
  <c r="S112" i="27"/>
  <c r="U112" i="27"/>
  <c r="V112" i="27"/>
  <c r="N112" i="27"/>
  <c r="P112" i="27"/>
  <c r="Q112" i="27"/>
  <c r="I112" i="27"/>
  <c r="K112" i="27"/>
  <c r="L112" i="27"/>
  <c r="D112" i="27"/>
  <c r="F112" i="27"/>
  <c r="G112" i="27"/>
  <c r="AC111" i="27"/>
  <c r="X111" i="27"/>
  <c r="Z111" i="27"/>
  <c r="AA111" i="27"/>
  <c r="S111" i="27"/>
  <c r="U111" i="27"/>
  <c r="V111" i="27"/>
  <c r="N111" i="27"/>
  <c r="P111" i="27"/>
  <c r="Q111" i="27"/>
  <c r="I111" i="27"/>
  <c r="K111" i="27"/>
  <c r="L111" i="27"/>
  <c r="D111" i="27"/>
  <c r="F111" i="27"/>
  <c r="G111" i="27"/>
  <c r="AC110" i="27"/>
  <c r="X110" i="27"/>
  <c r="Z110" i="27"/>
  <c r="AA110" i="27"/>
  <c r="S110" i="27"/>
  <c r="U110" i="27"/>
  <c r="V110" i="27"/>
  <c r="N110" i="27"/>
  <c r="P110" i="27"/>
  <c r="Q110" i="27"/>
  <c r="I110" i="27"/>
  <c r="K110" i="27"/>
  <c r="L110" i="27"/>
  <c r="D110" i="27"/>
  <c r="F110" i="27"/>
  <c r="G110" i="27"/>
  <c r="AC109" i="27"/>
  <c r="X109" i="27"/>
  <c r="Z109" i="27"/>
  <c r="AA109" i="27"/>
  <c r="S109" i="27"/>
  <c r="U109" i="27"/>
  <c r="V109" i="27"/>
  <c r="N109" i="27"/>
  <c r="P109" i="27"/>
  <c r="Q109" i="27"/>
  <c r="I109" i="27"/>
  <c r="K109" i="27"/>
  <c r="L109" i="27"/>
  <c r="D109" i="27"/>
  <c r="F109" i="27"/>
  <c r="G109" i="27"/>
  <c r="AC108" i="27"/>
  <c r="X108" i="27"/>
  <c r="Z108" i="27"/>
  <c r="AA108" i="27"/>
  <c r="S108" i="27"/>
  <c r="U108" i="27"/>
  <c r="V108" i="27"/>
  <c r="N108" i="27"/>
  <c r="P108" i="27"/>
  <c r="Q108" i="27"/>
  <c r="I108" i="27"/>
  <c r="K108" i="27"/>
  <c r="L108" i="27"/>
  <c r="D108" i="27"/>
  <c r="F108" i="27"/>
  <c r="G108" i="27"/>
  <c r="AC107" i="27"/>
  <c r="X107" i="27"/>
  <c r="Z107" i="27"/>
  <c r="AA107" i="27"/>
  <c r="S107" i="27"/>
  <c r="U107" i="27"/>
  <c r="V107" i="27"/>
  <c r="N107" i="27"/>
  <c r="P107" i="27"/>
  <c r="Q107" i="27"/>
  <c r="I107" i="27"/>
  <c r="K107" i="27"/>
  <c r="L107" i="27"/>
  <c r="D107" i="27"/>
  <c r="F107" i="27"/>
  <c r="G107" i="27"/>
  <c r="AC106" i="27"/>
  <c r="X106" i="27"/>
  <c r="Z106" i="27"/>
  <c r="AA106" i="27"/>
  <c r="S106" i="27"/>
  <c r="U106" i="27"/>
  <c r="V106" i="27"/>
  <c r="N106" i="27"/>
  <c r="P106" i="27"/>
  <c r="Q106" i="27"/>
  <c r="I106" i="27"/>
  <c r="K106" i="27"/>
  <c r="L106" i="27"/>
  <c r="D106" i="27"/>
  <c r="F106" i="27"/>
  <c r="G106" i="27"/>
  <c r="AC105" i="27"/>
  <c r="X105" i="27"/>
  <c r="Z105" i="27"/>
  <c r="AA105" i="27"/>
  <c r="S105" i="27"/>
  <c r="U105" i="27"/>
  <c r="V105" i="27"/>
  <c r="N105" i="27"/>
  <c r="P105" i="27"/>
  <c r="Q105" i="27"/>
  <c r="I105" i="27"/>
  <c r="K105" i="27"/>
  <c r="L105" i="27"/>
  <c r="D105" i="27"/>
  <c r="F105" i="27"/>
  <c r="G105" i="27"/>
  <c r="AC104" i="27"/>
  <c r="X104" i="27"/>
  <c r="Z104" i="27"/>
  <c r="AA104" i="27"/>
  <c r="S104" i="27"/>
  <c r="U104" i="27"/>
  <c r="V104" i="27"/>
  <c r="N104" i="27"/>
  <c r="P104" i="27"/>
  <c r="Q104" i="27"/>
  <c r="I104" i="27"/>
  <c r="K104" i="27"/>
  <c r="L104" i="27"/>
  <c r="D104" i="27"/>
  <c r="F104" i="27"/>
  <c r="G104" i="27"/>
  <c r="AC103" i="27"/>
  <c r="X103" i="27"/>
  <c r="Z103" i="27"/>
  <c r="AA103" i="27"/>
  <c r="S103" i="27"/>
  <c r="U103" i="27"/>
  <c r="V103" i="27"/>
  <c r="N103" i="27"/>
  <c r="P103" i="27"/>
  <c r="Q103" i="27"/>
  <c r="I103" i="27"/>
  <c r="K103" i="27"/>
  <c r="L103" i="27"/>
  <c r="D103" i="27"/>
  <c r="F103" i="27"/>
  <c r="G103" i="27"/>
  <c r="AC102" i="27"/>
  <c r="X102" i="27"/>
  <c r="Z102" i="27"/>
  <c r="AA102" i="27"/>
  <c r="S102" i="27"/>
  <c r="U102" i="27"/>
  <c r="V102" i="27"/>
  <c r="N102" i="27"/>
  <c r="P102" i="27"/>
  <c r="Q102" i="27"/>
  <c r="I102" i="27"/>
  <c r="K102" i="27"/>
  <c r="L102" i="27"/>
  <c r="D102" i="27"/>
  <c r="F102" i="27"/>
  <c r="G102" i="27"/>
  <c r="AC101" i="27"/>
  <c r="X101" i="27"/>
  <c r="Z101" i="27"/>
  <c r="AA101" i="27"/>
  <c r="S101" i="27"/>
  <c r="U101" i="27"/>
  <c r="V101" i="27"/>
  <c r="N101" i="27"/>
  <c r="P101" i="27"/>
  <c r="Q101" i="27"/>
  <c r="I101" i="27"/>
  <c r="K101" i="27"/>
  <c r="L101" i="27"/>
  <c r="D101" i="27"/>
  <c r="F101" i="27"/>
  <c r="G101" i="27"/>
  <c r="AC100" i="27"/>
  <c r="X100" i="27"/>
  <c r="Z100" i="27"/>
  <c r="AA100" i="27"/>
  <c r="S100" i="27"/>
  <c r="U100" i="27"/>
  <c r="V100" i="27"/>
  <c r="N100" i="27"/>
  <c r="P100" i="27"/>
  <c r="Q100" i="27"/>
  <c r="I100" i="27"/>
  <c r="K100" i="27"/>
  <c r="L100" i="27"/>
  <c r="D100" i="27"/>
  <c r="F100" i="27"/>
  <c r="G100" i="27"/>
  <c r="AC99" i="27"/>
  <c r="X99" i="27"/>
  <c r="Z99" i="27"/>
  <c r="AA99" i="27"/>
  <c r="S99" i="27"/>
  <c r="U99" i="27"/>
  <c r="V99" i="27"/>
  <c r="N99" i="27"/>
  <c r="P99" i="27"/>
  <c r="Q99" i="27"/>
  <c r="I99" i="27"/>
  <c r="K99" i="27"/>
  <c r="L99" i="27"/>
  <c r="D99" i="27"/>
  <c r="F99" i="27"/>
  <c r="G99" i="27"/>
  <c r="AC98" i="27"/>
  <c r="X98" i="27"/>
  <c r="Z98" i="27"/>
  <c r="AA98" i="27"/>
  <c r="S98" i="27"/>
  <c r="U98" i="27"/>
  <c r="V98" i="27"/>
  <c r="N98" i="27"/>
  <c r="P98" i="27"/>
  <c r="Q98" i="27"/>
  <c r="I98" i="27"/>
  <c r="K98" i="27"/>
  <c r="L98" i="27"/>
  <c r="D98" i="27"/>
  <c r="F98" i="27"/>
  <c r="G98" i="27"/>
  <c r="AC97" i="27"/>
  <c r="X97" i="27"/>
  <c r="Z97" i="27"/>
  <c r="AA97" i="27"/>
  <c r="S97" i="27"/>
  <c r="U97" i="27"/>
  <c r="V97" i="27"/>
  <c r="N97" i="27"/>
  <c r="P97" i="27"/>
  <c r="Q97" i="27"/>
  <c r="I97" i="27"/>
  <c r="K97" i="27"/>
  <c r="L97" i="27"/>
  <c r="D97" i="27"/>
  <c r="F97" i="27"/>
  <c r="G97" i="27"/>
  <c r="AC96" i="27"/>
  <c r="X96" i="27"/>
  <c r="Z96" i="27"/>
  <c r="AA96" i="27"/>
  <c r="S96" i="27"/>
  <c r="U96" i="27"/>
  <c r="V96" i="27"/>
  <c r="N96" i="27"/>
  <c r="P96" i="27"/>
  <c r="Q96" i="27"/>
  <c r="I96" i="27"/>
  <c r="K96" i="27"/>
  <c r="L96" i="27"/>
  <c r="D96" i="27"/>
  <c r="F96" i="27"/>
  <c r="G96" i="27"/>
  <c r="AC95" i="27"/>
  <c r="X95" i="27"/>
  <c r="Z95" i="27"/>
  <c r="AA95" i="27"/>
  <c r="S95" i="27"/>
  <c r="U95" i="27"/>
  <c r="V95" i="27"/>
  <c r="N95" i="27"/>
  <c r="P95" i="27"/>
  <c r="Q95" i="27"/>
  <c r="I95" i="27"/>
  <c r="K95" i="27"/>
  <c r="L95" i="27"/>
  <c r="D95" i="27"/>
  <c r="F95" i="27"/>
  <c r="G95" i="27"/>
  <c r="AC94" i="27"/>
  <c r="X94" i="27"/>
  <c r="Z94" i="27"/>
  <c r="AA94" i="27"/>
  <c r="S94" i="27"/>
  <c r="U94" i="27"/>
  <c r="V94" i="27"/>
  <c r="N94" i="27"/>
  <c r="P94" i="27"/>
  <c r="Q94" i="27"/>
  <c r="I94" i="27"/>
  <c r="K94" i="27"/>
  <c r="L94" i="27"/>
  <c r="D94" i="27"/>
  <c r="F94" i="27"/>
  <c r="G94" i="27"/>
  <c r="AC93" i="27"/>
  <c r="X93" i="27"/>
  <c r="Z93" i="27"/>
  <c r="AA93" i="27"/>
  <c r="S93" i="27"/>
  <c r="U93" i="27"/>
  <c r="V93" i="27"/>
  <c r="N93" i="27"/>
  <c r="P93" i="27"/>
  <c r="Q93" i="27"/>
  <c r="I93" i="27"/>
  <c r="K93" i="27"/>
  <c r="L93" i="27"/>
  <c r="D93" i="27"/>
  <c r="F93" i="27"/>
  <c r="G93" i="27"/>
  <c r="AC92" i="27"/>
  <c r="X92" i="27"/>
  <c r="Z92" i="27"/>
  <c r="AA92" i="27"/>
  <c r="S92" i="27"/>
  <c r="U92" i="27"/>
  <c r="V92" i="27"/>
  <c r="N92" i="27"/>
  <c r="P92" i="27"/>
  <c r="Q92" i="27"/>
  <c r="I92" i="27"/>
  <c r="K92" i="27"/>
  <c r="L92" i="27"/>
  <c r="D92" i="27"/>
  <c r="F92" i="27"/>
  <c r="G92" i="27"/>
  <c r="AC91" i="27"/>
  <c r="X91" i="27"/>
  <c r="Z91" i="27"/>
  <c r="AA91" i="27"/>
  <c r="S91" i="27"/>
  <c r="U91" i="27"/>
  <c r="V91" i="27"/>
  <c r="N91" i="27"/>
  <c r="P91" i="27"/>
  <c r="Q91" i="27"/>
  <c r="I91" i="27"/>
  <c r="K91" i="27"/>
  <c r="L91" i="27"/>
  <c r="D91" i="27"/>
  <c r="F91" i="27"/>
  <c r="G91" i="27"/>
  <c r="AC90" i="27"/>
  <c r="X90" i="27"/>
  <c r="Z90" i="27"/>
  <c r="AA90" i="27"/>
  <c r="S90" i="27"/>
  <c r="U90" i="27"/>
  <c r="V90" i="27"/>
  <c r="N90" i="27"/>
  <c r="P90" i="27"/>
  <c r="Q90" i="27"/>
  <c r="I90" i="27"/>
  <c r="K90" i="27"/>
  <c r="L90" i="27"/>
  <c r="D90" i="27"/>
  <c r="F90" i="27"/>
  <c r="G90" i="27"/>
  <c r="AC89" i="27"/>
  <c r="X89" i="27"/>
  <c r="Z89" i="27"/>
  <c r="AA89" i="27"/>
  <c r="S89" i="27"/>
  <c r="U89" i="27"/>
  <c r="V89" i="27"/>
  <c r="N89" i="27"/>
  <c r="P89" i="27"/>
  <c r="Q89" i="27"/>
  <c r="I89" i="27"/>
  <c r="K89" i="27"/>
  <c r="L89" i="27"/>
  <c r="D89" i="27"/>
  <c r="F89" i="27"/>
  <c r="G89" i="27"/>
  <c r="AC88" i="27"/>
  <c r="X88" i="27"/>
  <c r="Z88" i="27"/>
  <c r="AA88" i="27"/>
  <c r="S88" i="27"/>
  <c r="U88" i="27"/>
  <c r="V88" i="27"/>
  <c r="N88" i="27"/>
  <c r="P88" i="27"/>
  <c r="Q88" i="27"/>
  <c r="I88" i="27"/>
  <c r="K88" i="27"/>
  <c r="L88" i="27"/>
  <c r="D88" i="27"/>
  <c r="F88" i="27"/>
  <c r="G88" i="27"/>
  <c r="AC87" i="27"/>
  <c r="X87" i="27"/>
  <c r="Z87" i="27"/>
  <c r="AA87" i="27"/>
  <c r="S87" i="27"/>
  <c r="U87" i="27"/>
  <c r="V87" i="27"/>
  <c r="N87" i="27"/>
  <c r="P87" i="27"/>
  <c r="Q87" i="27"/>
  <c r="I87" i="27"/>
  <c r="K87" i="27"/>
  <c r="L87" i="27"/>
  <c r="D87" i="27"/>
  <c r="F87" i="27"/>
  <c r="G87" i="27"/>
  <c r="AC86" i="27"/>
  <c r="X86" i="27"/>
  <c r="Z86" i="27"/>
  <c r="AA86" i="27"/>
  <c r="S86" i="27"/>
  <c r="U86" i="27"/>
  <c r="V86" i="27"/>
  <c r="N86" i="27"/>
  <c r="P86" i="27"/>
  <c r="Q86" i="27"/>
  <c r="I86" i="27"/>
  <c r="K86" i="27"/>
  <c r="L86" i="27"/>
  <c r="D86" i="27"/>
  <c r="F86" i="27"/>
  <c r="G86" i="27"/>
  <c r="X85" i="27"/>
  <c r="Z85" i="27"/>
  <c r="AA85" i="27"/>
  <c r="S85" i="27"/>
  <c r="U85" i="27"/>
  <c r="V85" i="27"/>
  <c r="P85" i="27"/>
  <c r="Q85" i="27"/>
  <c r="I85" i="27"/>
  <c r="K85" i="27"/>
  <c r="L85" i="27"/>
  <c r="D85" i="27"/>
  <c r="F85" i="27"/>
  <c r="G85" i="27"/>
  <c r="X84" i="27"/>
  <c r="Z84" i="27"/>
  <c r="AA84" i="27"/>
  <c r="S84" i="27"/>
  <c r="U84" i="27"/>
  <c r="V84" i="27"/>
  <c r="P84" i="27"/>
  <c r="Q84" i="27"/>
  <c r="I84" i="27"/>
  <c r="K84" i="27"/>
  <c r="L84" i="27"/>
  <c r="D84" i="27"/>
  <c r="F84" i="27"/>
  <c r="G84" i="27"/>
  <c r="X83" i="27"/>
  <c r="Z83" i="27"/>
  <c r="AA83" i="27"/>
  <c r="S83" i="27"/>
  <c r="U83" i="27"/>
  <c r="V83" i="27"/>
  <c r="P83" i="27"/>
  <c r="Q83" i="27"/>
  <c r="I83" i="27"/>
  <c r="K83" i="27"/>
  <c r="L83" i="27"/>
  <c r="D83" i="27"/>
  <c r="F83" i="27"/>
  <c r="G83" i="27"/>
  <c r="X82" i="27"/>
  <c r="Z82" i="27"/>
  <c r="AA82" i="27"/>
  <c r="S82" i="27"/>
  <c r="U82" i="27"/>
  <c r="V82" i="27"/>
  <c r="P82" i="27"/>
  <c r="Q82" i="27"/>
  <c r="I82" i="27"/>
  <c r="K82" i="27"/>
  <c r="L82" i="27"/>
  <c r="D82" i="27"/>
  <c r="F82" i="27"/>
  <c r="G82" i="27"/>
  <c r="X81" i="27"/>
  <c r="Z81" i="27"/>
  <c r="AA81" i="27"/>
  <c r="S81" i="27"/>
  <c r="U81" i="27"/>
  <c r="V81" i="27"/>
  <c r="P81" i="27"/>
  <c r="Q81" i="27"/>
  <c r="I81" i="27"/>
  <c r="K81" i="27"/>
  <c r="L81" i="27"/>
  <c r="D81" i="27"/>
  <c r="F81" i="27"/>
  <c r="G81" i="27"/>
  <c r="X80" i="27"/>
  <c r="Z80" i="27"/>
  <c r="AA80" i="27"/>
  <c r="S80" i="27"/>
  <c r="U80" i="27"/>
  <c r="V80" i="27"/>
  <c r="P80" i="27"/>
  <c r="Q80" i="27"/>
  <c r="I80" i="27"/>
  <c r="K80" i="27"/>
  <c r="L80" i="27"/>
  <c r="D80" i="27"/>
  <c r="F80" i="27"/>
  <c r="G80" i="27"/>
  <c r="X79" i="27"/>
  <c r="Z79" i="27"/>
  <c r="AA79" i="27"/>
  <c r="S79" i="27"/>
  <c r="U79" i="27"/>
  <c r="V79" i="27"/>
  <c r="P79" i="27"/>
  <c r="Q79" i="27"/>
  <c r="I79" i="27"/>
  <c r="K79" i="27"/>
  <c r="L79" i="27"/>
  <c r="D79" i="27"/>
  <c r="F79" i="27"/>
  <c r="G79" i="27"/>
  <c r="AC78" i="27"/>
  <c r="X78" i="27"/>
  <c r="Z78" i="27"/>
  <c r="AA78" i="27"/>
  <c r="S78" i="27"/>
  <c r="U78" i="27"/>
  <c r="V78" i="27"/>
  <c r="N78" i="27"/>
  <c r="P78" i="27"/>
  <c r="Q78" i="27"/>
  <c r="I78" i="27"/>
  <c r="K78" i="27"/>
  <c r="L78" i="27"/>
  <c r="D78" i="27"/>
  <c r="F78" i="27"/>
  <c r="G78" i="27"/>
  <c r="X77" i="27"/>
  <c r="Z77" i="27"/>
  <c r="AA77" i="27"/>
  <c r="S77" i="27"/>
  <c r="U77" i="27"/>
  <c r="V77" i="27"/>
  <c r="N77" i="27"/>
  <c r="P77" i="27"/>
  <c r="Q77" i="27"/>
  <c r="K77" i="27"/>
  <c r="L77" i="27"/>
  <c r="D77" i="27"/>
  <c r="F77" i="27"/>
  <c r="G77" i="27"/>
  <c r="AC76" i="27"/>
  <c r="X76" i="27"/>
  <c r="Z76" i="27"/>
  <c r="AA76" i="27"/>
  <c r="S76" i="27"/>
  <c r="U76" i="27"/>
  <c r="V76" i="27"/>
  <c r="N76" i="27"/>
  <c r="P76" i="27"/>
  <c r="Q76" i="27"/>
  <c r="I76" i="27"/>
  <c r="K76" i="27"/>
  <c r="L76" i="27"/>
  <c r="D76" i="27"/>
  <c r="F76" i="27"/>
  <c r="G76" i="27"/>
  <c r="AC75" i="27"/>
  <c r="X75" i="27"/>
  <c r="Z75" i="27"/>
  <c r="AA75" i="27"/>
  <c r="S75" i="27"/>
  <c r="U75" i="27"/>
  <c r="V75" i="27"/>
  <c r="N75" i="27"/>
  <c r="P75" i="27"/>
  <c r="Q75" i="27"/>
  <c r="I75" i="27"/>
  <c r="K75" i="27"/>
  <c r="L75" i="27"/>
  <c r="D75" i="27"/>
  <c r="F75" i="27"/>
  <c r="G75" i="27"/>
  <c r="AC74" i="27"/>
  <c r="X74" i="27"/>
  <c r="Z74" i="27"/>
  <c r="AA74" i="27"/>
  <c r="S74" i="27"/>
  <c r="U74" i="27"/>
  <c r="V74" i="27"/>
  <c r="N74" i="27"/>
  <c r="P74" i="27"/>
  <c r="Q74" i="27"/>
  <c r="I74" i="27"/>
  <c r="K74" i="27"/>
  <c r="L74" i="27"/>
  <c r="D74" i="27"/>
  <c r="F74" i="27"/>
  <c r="G74" i="27"/>
  <c r="AC73" i="27"/>
  <c r="X73" i="27"/>
  <c r="Z73" i="27"/>
  <c r="AA73" i="27"/>
  <c r="S73" i="27"/>
  <c r="U73" i="27"/>
  <c r="V73" i="27"/>
  <c r="N73" i="27"/>
  <c r="P73" i="27"/>
  <c r="Q73" i="27"/>
  <c r="I73" i="27"/>
  <c r="K73" i="27"/>
  <c r="L73" i="27"/>
  <c r="D73" i="27"/>
  <c r="F73" i="27"/>
  <c r="G73" i="27"/>
  <c r="AC72" i="27"/>
  <c r="X72" i="27"/>
  <c r="Z72" i="27"/>
  <c r="AA72" i="27"/>
  <c r="S72" i="27"/>
  <c r="U72" i="27"/>
  <c r="V72" i="27"/>
  <c r="N72" i="27"/>
  <c r="P72" i="27"/>
  <c r="Q72" i="27"/>
  <c r="I72" i="27"/>
  <c r="K72" i="27"/>
  <c r="L72" i="27"/>
  <c r="D72" i="27"/>
  <c r="F72" i="27"/>
  <c r="G72" i="27"/>
  <c r="AC71" i="27"/>
  <c r="X71" i="27"/>
  <c r="Z71" i="27"/>
  <c r="AA71" i="27"/>
  <c r="S71" i="27"/>
  <c r="U71" i="27"/>
  <c r="V71" i="27"/>
  <c r="N71" i="27"/>
  <c r="P71" i="27"/>
  <c r="Q71" i="27"/>
  <c r="I71" i="27"/>
  <c r="K71" i="27"/>
  <c r="L71" i="27"/>
  <c r="D71" i="27"/>
  <c r="F71" i="27"/>
  <c r="G71" i="27"/>
  <c r="AC70" i="27"/>
  <c r="X70" i="27"/>
  <c r="Z70" i="27"/>
  <c r="AA70" i="27"/>
  <c r="S70" i="27"/>
  <c r="U70" i="27"/>
  <c r="V70" i="27"/>
  <c r="N70" i="27"/>
  <c r="P70" i="27"/>
  <c r="Q70" i="27"/>
  <c r="I70" i="27"/>
  <c r="K70" i="27"/>
  <c r="L70" i="27"/>
  <c r="D70" i="27"/>
  <c r="F70" i="27"/>
  <c r="G70" i="27"/>
  <c r="AC69" i="27"/>
  <c r="X69" i="27"/>
  <c r="Z69" i="27"/>
  <c r="AA69" i="27"/>
  <c r="S69" i="27"/>
  <c r="U69" i="27"/>
  <c r="V69" i="27"/>
  <c r="N69" i="27"/>
  <c r="P69" i="27"/>
  <c r="Q69" i="27"/>
  <c r="I69" i="27"/>
  <c r="K69" i="27"/>
  <c r="L69" i="27"/>
  <c r="D69" i="27"/>
  <c r="F69" i="27"/>
  <c r="G69" i="27"/>
  <c r="AC68" i="27"/>
  <c r="X68" i="27"/>
  <c r="Z68" i="27"/>
  <c r="AA68" i="27"/>
  <c r="S68" i="27"/>
  <c r="U68" i="27"/>
  <c r="V68" i="27"/>
  <c r="N68" i="27"/>
  <c r="P68" i="27"/>
  <c r="Q68" i="27"/>
  <c r="I68" i="27"/>
  <c r="K68" i="27"/>
  <c r="L68" i="27"/>
  <c r="D68" i="27"/>
  <c r="F68" i="27"/>
  <c r="G68" i="27"/>
  <c r="AC67" i="27"/>
  <c r="X67" i="27"/>
  <c r="Z67" i="27"/>
  <c r="AA67" i="27"/>
  <c r="S67" i="27"/>
  <c r="U67" i="27"/>
  <c r="V67" i="27"/>
  <c r="N67" i="27"/>
  <c r="P67" i="27"/>
  <c r="Q67" i="27"/>
  <c r="I67" i="27"/>
  <c r="K67" i="27"/>
  <c r="L67" i="27"/>
  <c r="D67" i="27"/>
  <c r="F67" i="27"/>
  <c r="G67" i="27"/>
  <c r="AC66" i="27"/>
  <c r="X66" i="27"/>
  <c r="Z66" i="27"/>
  <c r="AA66" i="27"/>
  <c r="S66" i="27"/>
  <c r="U66" i="27"/>
  <c r="V66" i="27"/>
  <c r="N66" i="27"/>
  <c r="P66" i="27"/>
  <c r="Q66" i="27"/>
  <c r="I66" i="27"/>
  <c r="K66" i="27"/>
  <c r="L66" i="27"/>
  <c r="D66" i="27"/>
  <c r="F66" i="27"/>
  <c r="G66" i="27"/>
  <c r="AC65" i="27"/>
  <c r="X65" i="27"/>
  <c r="Z65" i="27"/>
  <c r="AA65" i="27"/>
  <c r="S65" i="27"/>
  <c r="U65" i="27"/>
  <c r="V65" i="27"/>
  <c r="N65" i="27"/>
  <c r="P65" i="27"/>
  <c r="Q65" i="27"/>
  <c r="I65" i="27"/>
  <c r="K65" i="27"/>
  <c r="L65" i="27"/>
  <c r="D65" i="27"/>
  <c r="F65" i="27"/>
  <c r="G65" i="27"/>
  <c r="AC64" i="27"/>
  <c r="X64" i="27"/>
  <c r="Z64" i="27"/>
  <c r="AA64" i="27"/>
  <c r="S64" i="27"/>
  <c r="U64" i="27"/>
  <c r="V64" i="27"/>
  <c r="N64" i="27"/>
  <c r="P64" i="27"/>
  <c r="Q64" i="27"/>
  <c r="I64" i="27"/>
  <c r="K64" i="27"/>
  <c r="L64" i="27"/>
  <c r="D64" i="27"/>
  <c r="F64" i="27"/>
  <c r="G64" i="27"/>
  <c r="AC63" i="27"/>
  <c r="X63" i="27"/>
  <c r="Z63" i="27"/>
  <c r="AA63" i="27"/>
  <c r="S63" i="27"/>
  <c r="U63" i="27"/>
  <c r="V63" i="27"/>
  <c r="N63" i="27"/>
  <c r="P63" i="27"/>
  <c r="Q63" i="27"/>
  <c r="I63" i="27"/>
  <c r="K63" i="27"/>
  <c r="L63" i="27"/>
  <c r="D63" i="27"/>
  <c r="F63" i="27"/>
  <c r="G63" i="27"/>
  <c r="AC62" i="27"/>
  <c r="X62" i="27"/>
  <c r="Z62" i="27"/>
  <c r="AA62" i="27"/>
  <c r="S62" i="27"/>
  <c r="U62" i="27"/>
  <c r="V62" i="27"/>
  <c r="N62" i="27"/>
  <c r="P62" i="27"/>
  <c r="Q62" i="27"/>
  <c r="I62" i="27"/>
  <c r="K62" i="27"/>
  <c r="L62" i="27"/>
  <c r="D62" i="27"/>
  <c r="F62" i="27"/>
  <c r="G62" i="27"/>
  <c r="AC61" i="27"/>
  <c r="X61" i="27"/>
  <c r="Z61" i="27"/>
  <c r="AA61" i="27"/>
  <c r="S61" i="27"/>
  <c r="U61" i="27"/>
  <c r="V61" i="27"/>
  <c r="N61" i="27"/>
  <c r="P61" i="27"/>
  <c r="Q61" i="27"/>
  <c r="I61" i="27"/>
  <c r="K61" i="27"/>
  <c r="L61" i="27"/>
  <c r="D61" i="27"/>
  <c r="F61" i="27"/>
  <c r="G61" i="27"/>
  <c r="AC60" i="27"/>
  <c r="X60" i="27"/>
  <c r="Z60" i="27"/>
  <c r="AA60" i="27"/>
  <c r="S60" i="27"/>
  <c r="U60" i="27"/>
  <c r="V60" i="27"/>
  <c r="N60" i="27"/>
  <c r="P60" i="27"/>
  <c r="Q60" i="27"/>
  <c r="I60" i="27"/>
  <c r="K60" i="27"/>
  <c r="L60" i="27"/>
  <c r="D60" i="27"/>
  <c r="F60" i="27"/>
  <c r="G60" i="27"/>
  <c r="AC59" i="27"/>
  <c r="X59" i="27"/>
  <c r="Z59" i="27"/>
  <c r="AA59" i="27"/>
  <c r="S59" i="27"/>
  <c r="U59" i="27"/>
  <c r="V59" i="27"/>
  <c r="N59" i="27"/>
  <c r="P59" i="27"/>
  <c r="Q59" i="27"/>
  <c r="I59" i="27"/>
  <c r="K59" i="27"/>
  <c r="L59" i="27"/>
  <c r="D59" i="27"/>
  <c r="F59" i="27"/>
  <c r="G59" i="27"/>
  <c r="AC58" i="27"/>
  <c r="X58" i="27"/>
  <c r="Z58" i="27"/>
  <c r="AA58" i="27"/>
  <c r="S58" i="27"/>
  <c r="U58" i="27"/>
  <c r="V58" i="27"/>
  <c r="N58" i="27"/>
  <c r="P58" i="27"/>
  <c r="Q58" i="27"/>
  <c r="I58" i="27"/>
  <c r="K58" i="27"/>
  <c r="L58" i="27"/>
  <c r="D58" i="27"/>
  <c r="F58" i="27"/>
  <c r="G58" i="27"/>
  <c r="AC57" i="27"/>
  <c r="X57" i="27"/>
  <c r="Z57" i="27"/>
  <c r="AA57" i="27"/>
  <c r="S57" i="27"/>
  <c r="U57" i="27"/>
  <c r="V57" i="27"/>
  <c r="N57" i="27"/>
  <c r="P57" i="27"/>
  <c r="Q57" i="27"/>
  <c r="I57" i="27"/>
  <c r="K57" i="27"/>
  <c r="L57" i="27"/>
  <c r="D57" i="27"/>
  <c r="F57" i="27"/>
  <c r="G57" i="27"/>
  <c r="AC56" i="27"/>
  <c r="X56" i="27"/>
  <c r="Z56" i="27"/>
  <c r="AA56" i="27"/>
  <c r="S56" i="27"/>
  <c r="U56" i="27"/>
  <c r="V56" i="27"/>
  <c r="N56" i="27"/>
  <c r="P56" i="27"/>
  <c r="Q56" i="27"/>
  <c r="I56" i="27"/>
  <c r="K56" i="27"/>
  <c r="L56" i="27"/>
  <c r="D56" i="27"/>
  <c r="F56" i="27"/>
  <c r="G56" i="27"/>
  <c r="AC55" i="27"/>
  <c r="X55" i="27"/>
  <c r="Z55" i="27"/>
  <c r="AA55" i="27"/>
  <c r="S55" i="27"/>
  <c r="U55" i="27"/>
  <c r="V55" i="27"/>
  <c r="N55" i="27"/>
  <c r="P55" i="27"/>
  <c r="Q55" i="27"/>
  <c r="I55" i="27"/>
  <c r="K55" i="27"/>
  <c r="L55" i="27"/>
  <c r="D55" i="27"/>
  <c r="F55" i="27"/>
  <c r="G55" i="27"/>
  <c r="AC54" i="27"/>
  <c r="X54" i="27"/>
  <c r="Z54" i="27"/>
  <c r="AA54" i="27"/>
  <c r="S54" i="27"/>
  <c r="U54" i="27"/>
  <c r="V54" i="27"/>
  <c r="N54" i="27"/>
  <c r="P54" i="27"/>
  <c r="Q54" i="27"/>
  <c r="I54" i="27"/>
  <c r="K54" i="27"/>
  <c r="L54" i="27"/>
  <c r="D54" i="27"/>
  <c r="F54" i="27"/>
  <c r="G54" i="27"/>
  <c r="AC53" i="27"/>
  <c r="X53" i="27"/>
  <c r="Z53" i="27"/>
  <c r="AA53" i="27"/>
  <c r="S53" i="27"/>
  <c r="U53" i="27"/>
  <c r="V53" i="27"/>
  <c r="N53" i="27"/>
  <c r="P53" i="27"/>
  <c r="Q53" i="27"/>
  <c r="I53" i="27"/>
  <c r="K53" i="27"/>
  <c r="L53" i="27"/>
  <c r="D53" i="27"/>
  <c r="F53" i="27"/>
  <c r="G53" i="27"/>
  <c r="AC52" i="27"/>
  <c r="X52" i="27"/>
  <c r="Z52" i="27"/>
  <c r="AA52" i="27"/>
  <c r="S52" i="27"/>
  <c r="U52" i="27"/>
  <c r="V52" i="27"/>
  <c r="N52" i="27"/>
  <c r="P52" i="27"/>
  <c r="Q52" i="27"/>
  <c r="I52" i="27"/>
  <c r="K52" i="27"/>
  <c r="L52" i="27"/>
  <c r="D52" i="27"/>
  <c r="F52" i="27"/>
  <c r="G52" i="27"/>
  <c r="AC51" i="27"/>
  <c r="X51" i="27"/>
  <c r="Z51" i="27"/>
  <c r="AA51" i="27"/>
  <c r="S51" i="27"/>
  <c r="U51" i="27"/>
  <c r="V51" i="27"/>
  <c r="N51" i="27"/>
  <c r="P51" i="27"/>
  <c r="Q51" i="27"/>
  <c r="I51" i="27"/>
  <c r="K51" i="27"/>
  <c r="L51" i="27"/>
  <c r="D51" i="27"/>
  <c r="F51" i="27"/>
  <c r="G51" i="27"/>
  <c r="AC50" i="27"/>
  <c r="X50" i="27"/>
  <c r="Z50" i="27"/>
  <c r="AA50" i="27"/>
  <c r="S50" i="27"/>
  <c r="U50" i="27"/>
  <c r="V50" i="27"/>
  <c r="N50" i="27"/>
  <c r="P50" i="27"/>
  <c r="Q50" i="27"/>
  <c r="I50" i="27"/>
  <c r="K50" i="27"/>
  <c r="L50" i="27"/>
  <c r="D50" i="27"/>
  <c r="F50" i="27"/>
  <c r="G50" i="27"/>
  <c r="AC49" i="27"/>
  <c r="X49" i="27"/>
  <c r="Z49" i="27"/>
  <c r="AA49" i="27"/>
  <c r="S49" i="27"/>
  <c r="U49" i="27"/>
  <c r="V49" i="27"/>
  <c r="N49" i="27"/>
  <c r="P49" i="27"/>
  <c r="Q49" i="27"/>
  <c r="I49" i="27"/>
  <c r="K49" i="27"/>
  <c r="L49" i="27"/>
  <c r="D49" i="27"/>
  <c r="F49" i="27"/>
  <c r="G49" i="27"/>
  <c r="AC48" i="27"/>
  <c r="X48" i="27"/>
  <c r="Z48" i="27"/>
  <c r="AA48" i="27"/>
  <c r="S48" i="27"/>
  <c r="U48" i="27"/>
  <c r="V48" i="27"/>
  <c r="N48" i="27"/>
  <c r="P48" i="27"/>
  <c r="Q48" i="27"/>
  <c r="I48" i="27"/>
  <c r="K48" i="27"/>
  <c r="L48" i="27"/>
  <c r="D48" i="27"/>
  <c r="F48" i="27"/>
  <c r="G48" i="27"/>
  <c r="AC47" i="27"/>
  <c r="X47" i="27"/>
  <c r="Z47" i="27"/>
  <c r="AA47" i="27"/>
  <c r="S47" i="27"/>
  <c r="U47" i="27"/>
  <c r="V47" i="27"/>
  <c r="N47" i="27"/>
  <c r="P47" i="27"/>
  <c r="Q47" i="27"/>
  <c r="I47" i="27"/>
  <c r="K47" i="27"/>
  <c r="L47" i="27"/>
  <c r="D47" i="27"/>
  <c r="F47" i="27"/>
  <c r="G47" i="27"/>
  <c r="AC46" i="27"/>
  <c r="X46" i="27"/>
  <c r="Z46" i="27"/>
  <c r="AA46" i="27"/>
  <c r="S46" i="27"/>
  <c r="U46" i="27"/>
  <c r="V46" i="27"/>
  <c r="N46" i="27"/>
  <c r="P46" i="27"/>
  <c r="Q46" i="27"/>
  <c r="I46" i="27"/>
  <c r="K46" i="27"/>
  <c r="L46" i="27"/>
  <c r="D46" i="27"/>
  <c r="F46" i="27"/>
  <c r="G46" i="27"/>
  <c r="AC45" i="27"/>
  <c r="X45" i="27"/>
  <c r="Z45" i="27"/>
  <c r="AA45" i="27"/>
  <c r="S45" i="27"/>
  <c r="U45" i="27"/>
  <c r="V45" i="27"/>
  <c r="N45" i="27"/>
  <c r="P45" i="27"/>
  <c r="Q45" i="27"/>
  <c r="I45" i="27"/>
  <c r="K45" i="27"/>
  <c r="L45" i="27"/>
  <c r="D45" i="27"/>
  <c r="F45" i="27"/>
  <c r="G45" i="27"/>
  <c r="AC44" i="27"/>
  <c r="X44" i="27"/>
  <c r="Z44" i="27"/>
  <c r="AA44" i="27"/>
  <c r="S44" i="27"/>
  <c r="U44" i="27"/>
  <c r="V44" i="27"/>
  <c r="N44" i="27"/>
  <c r="P44" i="27"/>
  <c r="Q44" i="27"/>
  <c r="I44" i="27"/>
  <c r="K44" i="27"/>
  <c r="L44" i="27"/>
  <c r="D44" i="27"/>
  <c r="F44" i="27"/>
  <c r="G44" i="27"/>
  <c r="AC43" i="27"/>
  <c r="X43" i="27"/>
  <c r="Z43" i="27"/>
  <c r="AA43" i="27"/>
  <c r="S43" i="27"/>
  <c r="U43" i="27"/>
  <c r="V43" i="27"/>
  <c r="N43" i="27"/>
  <c r="P43" i="27"/>
  <c r="Q43" i="27"/>
  <c r="I43" i="27"/>
  <c r="K43" i="27"/>
  <c r="L43" i="27"/>
  <c r="D43" i="27"/>
  <c r="F43" i="27"/>
  <c r="G43" i="27"/>
  <c r="AC42" i="27"/>
  <c r="X42" i="27"/>
  <c r="Z42" i="27"/>
  <c r="AA42" i="27"/>
  <c r="S42" i="27"/>
  <c r="U42" i="27"/>
  <c r="V42" i="27"/>
  <c r="N42" i="27"/>
  <c r="P42" i="27"/>
  <c r="Q42" i="27"/>
  <c r="I42" i="27"/>
  <c r="K42" i="27"/>
  <c r="L42" i="27"/>
  <c r="D42" i="27"/>
  <c r="F42" i="27"/>
  <c r="G42" i="27"/>
  <c r="AC41" i="27"/>
  <c r="X41" i="27"/>
  <c r="Z41" i="27"/>
  <c r="AA41" i="27"/>
  <c r="S41" i="27"/>
  <c r="U41" i="27"/>
  <c r="V41" i="27"/>
  <c r="N41" i="27"/>
  <c r="P41" i="27"/>
  <c r="Q41" i="27"/>
  <c r="I41" i="27"/>
  <c r="K41" i="27"/>
  <c r="L41" i="27"/>
  <c r="D41" i="27"/>
  <c r="F41" i="27"/>
  <c r="G41" i="27"/>
  <c r="AC40" i="27"/>
  <c r="X40" i="27"/>
  <c r="Z40" i="27"/>
  <c r="AA40" i="27"/>
  <c r="S40" i="27"/>
  <c r="U40" i="27"/>
  <c r="V40" i="27"/>
  <c r="N40" i="27"/>
  <c r="P40" i="27"/>
  <c r="Q40" i="27"/>
  <c r="I40" i="27"/>
  <c r="K40" i="27"/>
  <c r="L40" i="27"/>
  <c r="D40" i="27"/>
  <c r="F40" i="27"/>
  <c r="G40" i="27"/>
  <c r="AC39" i="27"/>
  <c r="X39" i="27"/>
  <c r="Z39" i="27"/>
  <c r="AA39" i="27"/>
  <c r="S39" i="27"/>
  <c r="U39" i="27"/>
  <c r="V39" i="27"/>
  <c r="N39" i="27"/>
  <c r="P39" i="27"/>
  <c r="Q39" i="27"/>
  <c r="I39" i="27"/>
  <c r="K39" i="27"/>
  <c r="L39" i="27"/>
  <c r="D39" i="27"/>
  <c r="F39" i="27"/>
  <c r="G39" i="27"/>
  <c r="AC38" i="27"/>
  <c r="X38" i="27"/>
  <c r="Z38" i="27"/>
  <c r="AA38" i="27"/>
  <c r="S38" i="27"/>
  <c r="U38" i="27"/>
  <c r="V38" i="27"/>
  <c r="N38" i="27"/>
  <c r="P38" i="27"/>
  <c r="Q38" i="27"/>
  <c r="I38" i="27"/>
  <c r="K38" i="27"/>
  <c r="L38" i="27"/>
  <c r="D38" i="27"/>
  <c r="F38" i="27"/>
  <c r="G38" i="27"/>
  <c r="AC37" i="27"/>
  <c r="X37" i="27"/>
  <c r="Z37" i="27"/>
  <c r="AA37" i="27"/>
  <c r="S37" i="27"/>
  <c r="U37" i="27"/>
  <c r="V37" i="27"/>
  <c r="N37" i="27"/>
  <c r="P37" i="27"/>
  <c r="Q37" i="27"/>
  <c r="I37" i="27"/>
  <c r="K37" i="27"/>
  <c r="L37" i="27"/>
  <c r="D37" i="27"/>
  <c r="F37" i="27"/>
  <c r="G37" i="27"/>
  <c r="AC36" i="27"/>
  <c r="X36" i="27"/>
  <c r="Z36" i="27"/>
  <c r="AA36" i="27"/>
  <c r="S36" i="27"/>
  <c r="U36" i="27"/>
  <c r="V36" i="27"/>
  <c r="N36" i="27"/>
  <c r="P36" i="27"/>
  <c r="Q36" i="27"/>
  <c r="I36" i="27"/>
  <c r="K36" i="27"/>
  <c r="L36" i="27"/>
  <c r="D36" i="27"/>
  <c r="F36" i="27"/>
  <c r="G36" i="27"/>
  <c r="AC35" i="27"/>
  <c r="X35" i="27"/>
  <c r="Z35" i="27"/>
  <c r="AA35" i="27"/>
  <c r="S35" i="27"/>
  <c r="U35" i="27"/>
  <c r="V35" i="27"/>
  <c r="N35" i="27"/>
  <c r="P35" i="27"/>
  <c r="Q35" i="27"/>
  <c r="I35" i="27"/>
  <c r="K35" i="27"/>
  <c r="L35" i="27"/>
  <c r="D35" i="27"/>
  <c r="F35" i="27"/>
  <c r="G35" i="27"/>
  <c r="AC34" i="27"/>
  <c r="X34" i="27"/>
  <c r="Z34" i="27"/>
  <c r="AA34" i="27"/>
  <c r="S34" i="27"/>
  <c r="U34" i="27"/>
  <c r="V34" i="27"/>
  <c r="N34" i="27"/>
  <c r="P34" i="27"/>
  <c r="Q34" i="27"/>
  <c r="I34" i="27"/>
  <c r="K34" i="27"/>
  <c r="L34" i="27"/>
  <c r="D34" i="27"/>
  <c r="F34" i="27"/>
  <c r="G34" i="27"/>
  <c r="AC33" i="27"/>
  <c r="X33" i="27"/>
  <c r="Z33" i="27"/>
  <c r="AA33" i="27"/>
  <c r="S33" i="27"/>
  <c r="U33" i="27"/>
  <c r="V33" i="27"/>
  <c r="N33" i="27"/>
  <c r="P33" i="27"/>
  <c r="Q33" i="27"/>
  <c r="I33" i="27"/>
  <c r="K33" i="27"/>
  <c r="L33" i="27"/>
  <c r="D33" i="27"/>
  <c r="F33" i="27"/>
  <c r="G33" i="27"/>
  <c r="AC32" i="27"/>
  <c r="X32" i="27"/>
  <c r="Z32" i="27"/>
  <c r="AA32" i="27"/>
  <c r="S32" i="27"/>
  <c r="U32" i="27"/>
  <c r="V32" i="27"/>
  <c r="N32" i="27"/>
  <c r="P32" i="27"/>
  <c r="Q32" i="27"/>
  <c r="I32" i="27"/>
  <c r="K32" i="27"/>
  <c r="L32" i="27"/>
  <c r="D32" i="27"/>
  <c r="F32" i="27"/>
  <c r="G32" i="27"/>
  <c r="AC31" i="27"/>
  <c r="X31" i="27"/>
  <c r="Z31" i="27"/>
  <c r="AA31" i="27"/>
  <c r="S31" i="27"/>
  <c r="U31" i="27"/>
  <c r="V31" i="27"/>
  <c r="N31" i="27"/>
  <c r="P31" i="27"/>
  <c r="Q31" i="27"/>
  <c r="I31" i="27"/>
  <c r="K31" i="27"/>
  <c r="L31" i="27"/>
  <c r="D31" i="27"/>
  <c r="F31" i="27"/>
  <c r="G31" i="27"/>
  <c r="AC30" i="27"/>
  <c r="X30" i="27"/>
  <c r="Z30" i="27"/>
  <c r="AA30" i="27"/>
  <c r="S30" i="27"/>
  <c r="U30" i="27"/>
  <c r="V30" i="27"/>
  <c r="N30" i="27"/>
  <c r="P30" i="27"/>
  <c r="Q30" i="27"/>
  <c r="I30" i="27"/>
  <c r="K30" i="27"/>
  <c r="L30" i="27"/>
  <c r="D30" i="27"/>
  <c r="F30" i="27"/>
  <c r="G30" i="27"/>
  <c r="AC29" i="27"/>
  <c r="X29" i="27"/>
  <c r="Z29" i="27"/>
  <c r="AA29" i="27"/>
  <c r="S29" i="27"/>
  <c r="U29" i="27"/>
  <c r="V29" i="27"/>
  <c r="N29" i="27"/>
  <c r="P29" i="27"/>
  <c r="Q29" i="27"/>
  <c r="I29" i="27"/>
  <c r="K29" i="27"/>
  <c r="L29" i="27"/>
  <c r="D29" i="27"/>
  <c r="F29" i="27"/>
  <c r="G29" i="27"/>
  <c r="AC28" i="27"/>
  <c r="X28" i="27"/>
  <c r="Z28" i="27"/>
  <c r="AA28" i="27"/>
  <c r="S28" i="27"/>
  <c r="U28" i="27"/>
  <c r="V28" i="27"/>
  <c r="N28" i="27"/>
  <c r="P28" i="27"/>
  <c r="Q28" i="27"/>
  <c r="I28" i="27"/>
  <c r="K28" i="27"/>
  <c r="L28" i="27"/>
  <c r="D28" i="27"/>
  <c r="F28" i="27"/>
  <c r="G28" i="27"/>
  <c r="AC27" i="27"/>
  <c r="X27" i="27"/>
  <c r="Z27" i="27"/>
  <c r="AA27" i="27"/>
  <c r="S27" i="27"/>
  <c r="U27" i="27"/>
  <c r="V27" i="27"/>
  <c r="N27" i="27"/>
  <c r="P27" i="27"/>
  <c r="Q27" i="27"/>
  <c r="I27" i="27"/>
  <c r="K27" i="27"/>
  <c r="L27" i="27"/>
  <c r="D27" i="27"/>
  <c r="F27" i="27"/>
  <c r="G27" i="27"/>
  <c r="AC26" i="27"/>
  <c r="X26" i="27"/>
  <c r="Z26" i="27"/>
  <c r="AA26" i="27"/>
  <c r="S26" i="27"/>
  <c r="U26" i="27"/>
  <c r="V26" i="27"/>
  <c r="N26" i="27"/>
  <c r="P26" i="27"/>
  <c r="Q26" i="27"/>
  <c r="I26" i="27"/>
  <c r="K26" i="27"/>
  <c r="L26" i="27"/>
  <c r="D26" i="27"/>
  <c r="F26" i="27"/>
  <c r="G26" i="27"/>
  <c r="AC25" i="27"/>
  <c r="X25" i="27"/>
  <c r="Z25" i="27"/>
  <c r="AA25" i="27"/>
  <c r="S25" i="27"/>
  <c r="U25" i="27"/>
  <c r="V25" i="27"/>
  <c r="N25" i="27"/>
  <c r="P25" i="27"/>
  <c r="Q25" i="27"/>
  <c r="I25" i="27"/>
  <c r="K25" i="27"/>
  <c r="L25" i="27"/>
  <c r="D25" i="27"/>
  <c r="F25" i="27"/>
  <c r="G25" i="27"/>
  <c r="AC24" i="27"/>
  <c r="X24" i="27"/>
  <c r="Z24" i="27"/>
  <c r="AA24" i="27"/>
  <c r="S24" i="27"/>
  <c r="U24" i="27"/>
  <c r="V24" i="27"/>
  <c r="N24" i="27"/>
  <c r="P24" i="27"/>
  <c r="Q24" i="27"/>
  <c r="I24" i="27"/>
  <c r="K24" i="27"/>
  <c r="L24" i="27"/>
  <c r="D24" i="27"/>
  <c r="F24" i="27"/>
  <c r="G24" i="27"/>
  <c r="AC23" i="27"/>
  <c r="X23" i="27"/>
  <c r="Z23" i="27"/>
  <c r="AA23" i="27"/>
  <c r="S23" i="27"/>
  <c r="U23" i="27"/>
  <c r="V23" i="27"/>
  <c r="N23" i="27"/>
  <c r="P23" i="27"/>
  <c r="Q23" i="27"/>
  <c r="I23" i="27"/>
  <c r="K23" i="27"/>
  <c r="L23" i="27"/>
  <c r="D23" i="27"/>
  <c r="F23" i="27"/>
  <c r="G23" i="27"/>
  <c r="AC22" i="27"/>
  <c r="X22" i="27"/>
  <c r="Z22" i="27"/>
  <c r="AA22" i="27"/>
  <c r="S22" i="27"/>
  <c r="U22" i="27"/>
  <c r="V22" i="27"/>
  <c r="N22" i="27"/>
  <c r="P22" i="27"/>
  <c r="Q22" i="27"/>
  <c r="I22" i="27"/>
  <c r="K22" i="27"/>
  <c r="L22" i="27"/>
  <c r="D22" i="27"/>
  <c r="F22" i="27"/>
  <c r="G22" i="27"/>
  <c r="AC21" i="27"/>
  <c r="X21" i="27"/>
  <c r="Z21" i="27"/>
  <c r="AA21" i="27"/>
  <c r="S21" i="27"/>
  <c r="U21" i="27"/>
  <c r="V21" i="27"/>
  <c r="N21" i="27"/>
  <c r="P21" i="27"/>
  <c r="Q21" i="27"/>
  <c r="I21" i="27"/>
  <c r="K21" i="27"/>
  <c r="L21" i="27"/>
  <c r="D21" i="27"/>
  <c r="F21" i="27"/>
  <c r="G21" i="27"/>
  <c r="AC20" i="27"/>
  <c r="X20" i="27"/>
  <c r="Z20" i="27"/>
  <c r="AA20" i="27"/>
  <c r="S20" i="27"/>
  <c r="U20" i="27"/>
  <c r="V20" i="27"/>
  <c r="N20" i="27"/>
  <c r="P20" i="27"/>
  <c r="Q20" i="27"/>
  <c r="I20" i="27"/>
  <c r="K20" i="27"/>
  <c r="L20" i="27"/>
  <c r="D20" i="27"/>
  <c r="F20" i="27"/>
  <c r="G20" i="27"/>
  <c r="AC19" i="27"/>
  <c r="X19" i="27"/>
  <c r="Z19" i="27"/>
  <c r="AA19" i="27"/>
  <c r="S19" i="27"/>
  <c r="U19" i="27"/>
  <c r="V19" i="27"/>
  <c r="N19" i="27"/>
  <c r="P19" i="27"/>
  <c r="Q19" i="27"/>
  <c r="I19" i="27"/>
  <c r="K19" i="27"/>
  <c r="L19" i="27"/>
  <c r="D19" i="27"/>
  <c r="F19" i="27"/>
  <c r="G19" i="27"/>
  <c r="AC18" i="27"/>
  <c r="X18" i="27"/>
  <c r="Z18" i="27"/>
  <c r="AA18" i="27"/>
  <c r="S18" i="27"/>
  <c r="U18" i="27"/>
  <c r="V18" i="27"/>
  <c r="N18" i="27"/>
  <c r="P18" i="27"/>
  <c r="Q18" i="27"/>
  <c r="I18" i="27"/>
  <c r="K18" i="27"/>
  <c r="L18" i="27"/>
  <c r="D18" i="27"/>
  <c r="F18" i="27"/>
  <c r="G18" i="27"/>
  <c r="AC17" i="27"/>
  <c r="X17" i="27"/>
  <c r="Z17" i="27"/>
  <c r="AA17" i="27"/>
  <c r="S17" i="27"/>
  <c r="U17" i="27"/>
  <c r="V17" i="27"/>
  <c r="N17" i="27"/>
  <c r="P17" i="27"/>
  <c r="Q17" i="27"/>
  <c r="I17" i="27"/>
  <c r="K17" i="27"/>
  <c r="L17" i="27"/>
  <c r="D17" i="27"/>
  <c r="F17" i="27"/>
  <c r="G17" i="27"/>
  <c r="AC16" i="27"/>
  <c r="X16" i="27"/>
  <c r="Z16" i="27"/>
  <c r="AA16" i="27"/>
  <c r="S16" i="27"/>
  <c r="U16" i="27"/>
  <c r="V16" i="27"/>
  <c r="N16" i="27"/>
  <c r="P16" i="27"/>
  <c r="Q16" i="27"/>
  <c r="I16" i="27"/>
  <c r="K16" i="27"/>
  <c r="L16" i="27"/>
  <c r="D16" i="27"/>
  <c r="F16" i="27"/>
  <c r="G16" i="27"/>
  <c r="AC15" i="27"/>
  <c r="X15" i="27"/>
  <c r="Z15" i="27"/>
  <c r="AA15" i="27"/>
  <c r="S15" i="27"/>
  <c r="U15" i="27"/>
  <c r="V15" i="27"/>
  <c r="N15" i="27"/>
  <c r="P15" i="27"/>
  <c r="Q15" i="27"/>
  <c r="I15" i="27"/>
  <c r="K15" i="27"/>
  <c r="L15" i="27"/>
  <c r="D15" i="27"/>
  <c r="F15" i="27"/>
  <c r="G15" i="27"/>
  <c r="AC14" i="27"/>
  <c r="X14" i="27"/>
  <c r="Z14" i="27"/>
  <c r="AA14" i="27"/>
  <c r="S14" i="27"/>
  <c r="U14" i="27"/>
  <c r="V14" i="27"/>
  <c r="N14" i="27"/>
  <c r="P14" i="27"/>
  <c r="Q14" i="27"/>
  <c r="I14" i="27"/>
  <c r="K14" i="27"/>
  <c r="L14" i="27"/>
  <c r="D14" i="27"/>
  <c r="F14" i="27"/>
  <c r="G14" i="27"/>
  <c r="AC13" i="27"/>
  <c r="X13" i="27"/>
  <c r="Z13" i="27"/>
  <c r="AA13" i="27"/>
  <c r="S13" i="27"/>
  <c r="U13" i="27"/>
  <c r="V13" i="27"/>
  <c r="N13" i="27"/>
  <c r="P13" i="27"/>
  <c r="Q13" i="27"/>
  <c r="I13" i="27"/>
  <c r="K13" i="27"/>
  <c r="L13" i="27"/>
  <c r="D13" i="27"/>
  <c r="F13" i="27"/>
  <c r="G13" i="27"/>
  <c r="AC12" i="27"/>
  <c r="X12" i="27"/>
  <c r="Z12" i="27"/>
  <c r="AA12" i="27"/>
  <c r="S12" i="27"/>
  <c r="U12" i="27"/>
  <c r="V12" i="27"/>
  <c r="N12" i="27"/>
  <c r="P12" i="27"/>
  <c r="Q12" i="27"/>
  <c r="I12" i="27"/>
  <c r="K12" i="27"/>
  <c r="L12" i="27"/>
  <c r="D12" i="27"/>
  <c r="F12" i="27"/>
  <c r="G12" i="27"/>
  <c r="AC11" i="27"/>
  <c r="X11" i="27"/>
  <c r="Z11" i="27"/>
  <c r="AA11" i="27"/>
  <c r="S11" i="27"/>
  <c r="U11" i="27"/>
  <c r="V11" i="27"/>
  <c r="N11" i="27"/>
  <c r="P11" i="27"/>
  <c r="Q11" i="27"/>
  <c r="I11" i="27"/>
  <c r="K11" i="27"/>
  <c r="L11" i="27"/>
  <c r="D11" i="27"/>
  <c r="F11" i="27"/>
  <c r="G11" i="27"/>
  <c r="AC10" i="27"/>
  <c r="X10" i="27"/>
  <c r="Z10" i="27"/>
  <c r="AA10" i="27"/>
  <c r="S10" i="27"/>
  <c r="U10" i="27"/>
  <c r="V10" i="27"/>
  <c r="N10" i="27"/>
  <c r="P10" i="27"/>
  <c r="Q10" i="27"/>
  <c r="I10" i="27"/>
  <c r="K10" i="27"/>
  <c r="L10" i="27"/>
  <c r="D10" i="27"/>
  <c r="F10" i="27"/>
  <c r="G10" i="27"/>
  <c r="AC9" i="27"/>
  <c r="X9" i="27"/>
  <c r="Z9" i="27"/>
  <c r="AA9" i="27"/>
  <c r="S9" i="27"/>
  <c r="U9" i="27"/>
  <c r="V9" i="27"/>
  <c r="N9" i="27"/>
  <c r="P9" i="27"/>
  <c r="Q9" i="27"/>
  <c r="I9" i="27"/>
  <c r="K9" i="27"/>
  <c r="L9" i="27"/>
  <c r="D9" i="27"/>
  <c r="F9" i="27"/>
  <c r="G9" i="27"/>
  <c r="AC8" i="27"/>
  <c r="X8" i="27"/>
  <c r="Z8" i="27"/>
  <c r="AA8" i="27"/>
  <c r="S8" i="27"/>
  <c r="U8" i="27"/>
  <c r="V8" i="27"/>
  <c r="N8" i="27"/>
  <c r="P8" i="27"/>
  <c r="Q8" i="27"/>
  <c r="I8" i="27"/>
  <c r="K8" i="27"/>
  <c r="L8" i="27"/>
  <c r="D8" i="27"/>
  <c r="F8" i="27"/>
  <c r="G8" i="27"/>
  <c r="AC7" i="27"/>
  <c r="X7" i="27"/>
  <c r="Z7" i="27"/>
  <c r="AA7" i="27"/>
  <c r="S7" i="27"/>
  <c r="U7" i="27"/>
  <c r="V7" i="27"/>
  <c r="N7" i="27"/>
  <c r="P7" i="27"/>
  <c r="Q7" i="27"/>
  <c r="I7" i="27"/>
  <c r="K7" i="27"/>
  <c r="L7" i="27"/>
  <c r="D7" i="27"/>
  <c r="F7" i="27"/>
  <c r="G7" i="27"/>
  <c r="AC6" i="27"/>
  <c r="X6" i="27"/>
  <c r="Z6" i="27"/>
  <c r="AA6" i="27"/>
  <c r="S6" i="27"/>
  <c r="U6" i="27"/>
  <c r="V6" i="27"/>
  <c r="N6" i="27"/>
  <c r="P6" i="27"/>
  <c r="Q6" i="27"/>
  <c r="I6" i="27"/>
  <c r="K6" i="27"/>
  <c r="L6" i="27"/>
  <c r="D6" i="27"/>
  <c r="F6" i="27"/>
  <c r="G6" i="27"/>
  <c r="AC5" i="27"/>
  <c r="X5" i="27"/>
  <c r="Z5" i="27"/>
  <c r="AA5" i="27"/>
  <c r="S5" i="27"/>
  <c r="U5" i="27"/>
  <c r="V5" i="27"/>
  <c r="N5" i="27"/>
  <c r="P5" i="27"/>
  <c r="Q5" i="27"/>
  <c r="I5" i="27"/>
  <c r="K5" i="27"/>
  <c r="L5" i="27"/>
  <c r="D5" i="27"/>
  <c r="F5" i="27"/>
  <c r="G5" i="27"/>
  <c r="AC4" i="27"/>
  <c r="X4" i="27"/>
  <c r="Z4" i="27"/>
  <c r="AA4" i="27"/>
  <c r="S4" i="27"/>
  <c r="U4" i="27"/>
  <c r="V4" i="27"/>
  <c r="N4" i="27"/>
  <c r="P4" i="27"/>
  <c r="Q4" i="27"/>
  <c r="I4" i="27"/>
  <c r="K4" i="27"/>
  <c r="L4" i="27"/>
  <c r="D4" i="27"/>
  <c r="F4" i="27"/>
  <c r="G4" i="27"/>
  <c r="AC3" i="27"/>
  <c r="X3" i="27"/>
  <c r="Z3" i="27"/>
  <c r="AA3" i="27"/>
  <c r="S3" i="27"/>
  <c r="U3" i="27"/>
  <c r="V3" i="27"/>
  <c r="N3" i="27"/>
  <c r="P3" i="27"/>
  <c r="Q3" i="27"/>
  <c r="I3" i="27"/>
  <c r="K3" i="27"/>
  <c r="L3" i="27"/>
  <c r="D3" i="27"/>
  <c r="F3" i="27"/>
  <c r="G3" i="27"/>
  <c r="AC2" i="27"/>
  <c r="X2" i="27"/>
  <c r="Z2" i="27"/>
  <c r="AA2" i="27"/>
  <c r="S2" i="27"/>
  <c r="U2" i="27"/>
  <c r="V2" i="27"/>
  <c r="N2" i="27"/>
  <c r="P2" i="27"/>
  <c r="Q2" i="27"/>
  <c r="I2" i="27"/>
  <c r="K2" i="27"/>
  <c r="L2" i="27"/>
  <c r="D2" i="27"/>
  <c r="F2" i="27"/>
  <c r="G2" i="27"/>
  <c r="U3" i="26"/>
  <c r="N3" i="26"/>
  <c r="P3" i="26"/>
  <c r="Q3" i="26"/>
  <c r="U4" i="26"/>
  <c r="N4" i="26"/>
  <c r="P4" i="26"/>
  <c r="Q4" i="26"/>
  <c r="U5" i="26"/>
  <c r="N5" i="26"/>
  <c r="P5" i="26"/>
  <c r="Q5" i="26"/>
  <c r="U6" i="26"/>
  <c r="N6" i="26"/>
  <c r="P6" i="26"/>
  <c r="Q6" i="26"/>
  <c r="U7" i="26"/>
  <c r="N7" i="26"/>
  <c r="P7" i="26"/>
  <c r="Q7" i="26"/>
  <c r="U8" i="26"/>
  <c r="N8" i="26"/>
  <c r="P8" i="26"/>
  <c r="Q8" i="26"/>
  <c r="U9" i="26"/>
  <c r="N9" i="26"/>
  <c r="P9" i="26"/>
  <c r="Q9" i="26"/>
  <c r="U10" i="26"/>
  <c r="N10" i="26"/>
  <c r="P10" i="26"/>
  <c r="Q10" i="26"/>
  <c r="U11" i="26"/>
  <c r="N11" i="26"/>
  <c r="P11" i="26"/>
  <c r="Q11" i="26"/>
  <c r="U12" i="26"/>
  <c r="N12" i="26"/>
  <c r="P12" i="26"/>
  <c r="Q12" i="26"/>
  <c r="U13" i="26"/>
  <c r="N13" i="26"/>
  <c r="P13" i="26"/>
  <c r="Q13" i="26"/>
  <c r="U14" i="26"/>
  <c r="N14" i="26"/>
  <c r="P14" i="26"/>
  <c r="Q14" i="26"/>
  <c r="U15" i="26"/>
  <c r="N15" i="26"/>
  <c r="P15" i="26"/>
  <c r="Q15" i="26"/>
  <c r="U16" i="26"/>
  <c r="N16" i="26"/>
  <c r="P16" i="26"/>
  <c r="Q16" i="26"/>
  <c r="U17" i="26"/>
  <c r="N17" i="26"/>
  <c r="P17" i="26"/>
  <c r="Q17" i="26"/>
  <c r="U18" i="26"/>
  <c r="N18" i="26"/>
  <c r="P18" i="26"/>
  <c r="Q18" i="26"/>
  <c r="U19" i="26"/>
  <c r="N19" i="26"/>
  <c r="P19" i="26"/>
  <c r="Q19" i="26"/>
  <c r="U20" i="26"/>
  <c r="N20" i="26"/>
  <c r="P20" i="26"/>
  <c r="Q20" i="26"/>
  <c r="U21" i="26"/>
  <c r="N21" i="26"/>
  <c r="P21" i="26"/>
  <c r="Q21" i="26"/>
  <c r="U22" i="26"/>
  <c r="N22" i="26"/>
  <c r="P22" i="26"/>
  <c r="Q22" i="26"/>
  <c r="U23" i="26"/>
  <c r="N23" i="26"/>
  <c r="P23" i="26"/>
  <c r="Q23" i="26"/>
  <c r="U24" i="26"/>
  <c r="N24" i="26"/>
  <c r="P24" i="26"/>
  <c r="Q24" i="26"/>
  <c r="U25" i="26"/>
  <c r="N25" i="26"/>
  <c r="P25" i="26"/>
  <c r="Q25" i="26"/>
  <c r="U26" i="26"/>
  <c r="N26" i="26"/>
  <c r="P26" i="26"/>
  <c r="Q26" i="26"/>
  <c r="U27" i="26"/>
  <c r="N27" i="26"/>
  <c r="P27" i="26"/>
  <c r="Q27" i="26"/>
  <c r="U28" i="26"/>
  <c r="N28" i="26"/>
  <c r="P28" i="26"/>
  <c r="Q28" i="26"/>
  <c r="U29" i="26"/>
  <c r="N29" i="26"/>
  <c r="P29" i="26"/>
  <c r="Q29" i="26"/>
  <c r="U30" i="26"/>
  <c r="N30" i="26"/>
  <c r="P30" i="26"/>
  <c r="Q30" i="26"/>
  <c r="U31" i="26"/>
  <c r="N31" i="26"/>
  <c r="P31" i="26"/>
  <c r="Q31" i="26"/>
  <c r="U32" i="26"/>
  <c r="N32" i="26"/>
  <c r="P32" i="26"/>
  <c r="Q32" i="26"/>
  <c r="U33" i="26"/>
  <c r="N33" i="26"/>
  <c r="P33" i="26"/>
  <c r="Q33" i="26"/>
  <c r="U34" i="26"/>
  <c r="N34" i="26"/>
  <c r="P34" i="26"/>
  <c r="Q34" i="26"/>
  <c r="U35" i="26"/>
  <c r="N35" i="26"/>
  <c r="P35" i="26"/>
  <c r="Q35" i="26"/>
  <c r="U36" i="26"/>
  <c r="N36" i="26"/>
  <c r="P36" i="26"/>
  <c r="Q36" i="26"/>
  <c r="U37" i="26"/>
  <c r="N37" i="26"/>
  <c r="P37" i="26"/>
  <c r="Q37" i="26"/>
  <c r="U38" i="26"/>
  <c r="N38" i="26"/>
  <c r="P38" i="26"/>
  <c r="Q38" i="26"/>
  <c r="U39" i="26"/>
  <c r="N39" i="26"/>
  <c r="P39" i="26"/>
  <c r="Q39" i="26"/>
  <c r="U40" i="26"/>
  <c r="N40" i="26"/>
  <c r="P40" i="26"/>
  <c r="Q40" i="26"/>
  <c r="U41" i="26"/>
  <c r="N41" i="26"/>
  <c r="P41" i="26"/>
  <c r="Q41" i="26"/>
  <c r="U42" i="26"/>
  <c r="N42" i="26"/>
  <c r="P42" i="26"/>
  <c r="Q42" i="26"/>
  <c r="U43" i="26"/>
  <c r="N43" i="26"/>
  <c r="P43" i="26"/>
  <c r="Q43" i="26"/>
  <c r="U44" i="26"/>
  <c r="N44" i="26"/>
  <c r="P44" i="26"/>
  <c r="Q44" i="26"/>
  <c r="U45" i="26"/>
  <c r="N45" i="26"/>
  <c r="P45" i="26"/>
  <c r="Q45" i="26"/>
  <c r="U46" i="26"/>
  <c r="N46" i="26"/>
  <c r="P46" i="26"/>
  <c r="Q46" i="26"/>
  <c r="U47" i="26"/>
  <c r="N47" i="26"/>
  <c r="P47" i="26"/>
  <c r="Q47" i="26"/>
  <c r="U48" i="26"/>
  <c r="N48" i="26"/>
  <c r="P48" i="26"/>
  <c r="Q48" i="26"/>
  <c r="U49" i="26"/>
  <c r="N49" i="26"/>
  <c r="P49" i="26"/>
  <c r="Q49" i="26"/>
  <c r="U50" i="26"/>
  <c r="N50" i="26"/>
  <c r="P50" i="26"/>
  <c r="Q50" i="26"/>
  <c r="U51" i="26"/>
  <c r="N51" i="26"/>
  <c r="P51" i="26"/>
  <c r="Q51" i="26"/>
  <c r="U52" i="26"/>
  <c r="N52" i="26"/>
  <c r="P52" i="26"/>
  <c r="Q52" i="26"/>
  <c r="U53" i="26"/>
  <c r="N53" i="26"/>
  <c r="P53" i="26"/>
  <c r="Q53" i="26"/>
  <c r="U54" i="26"/>
  <c r="N54" i="26"/>
  <c r="P54" i="26"/>
  <c r="Q54" i="26"/>
  <c r="U55" i="26"/>
  <c r="N55" i="26"/>
  <c r="P55" i="26"/>
  <c r="Q55" i="26"/>
  <c r="U56" i="26"/>
  <c r="N56" i="26"/>
  <c r="P56" i="26"/>
  <c r="Q56" i="26"/>
  <c r="U57" i="26"/>
  <c r="N57" i="26"/>
  <c r="P57" i="26"/>
  <c r="Q57" i="26"/>
  <c r="U58" i="26"/>
  <c r="N58" i="26"/>
  <c r="P58" i="26"/>
  <c r="Q58" i="26"/>
  <c r="U59" i="26"/>
  <c r="N59" i="26"/>
  <c r="P59" i="26"/>
  <c r="Q59" i="26"/>
  <c r="U60" i="26"/>
  <c r="N60" i="26"/>
  <c r="P60" i="26"/>
  <c r="Q60" i="26"/>
  <c r="U61" i="26"/>
  <c r="N61" i="26"/>
  <c r="P61" i="26"/>
  <c r="Q61" i="26"/>
  <c r="U62" i="26"/>
  <c r="N62" i="26"/>
  <c r="P62" i="26"/>
  <c r="Q62" i="26"/>
  <c r="U63" i="26"/>
  <c r="N63" i="26"/>
  <c r="P63" i="26"/>
  <c r="Q63" i="26"/>
  <c r="U64" i="26"/>
  <c r="N64" i="26"/>
  <c r="P64" i="26"/>
  <c r="Q64" i="26"/>
  <c r="U65" i="26"/>
  <c r="N65" i="26"/>
  <c r="P65" i="26"/>
  <c r="Q65" i="26"/>
  <c r="U66" i="26"/>
  <c r="N66" i="26"/>
  <c r="P66" i="26"/>
  <c r="Q66" i="26"/>
  <c r="U67" i="26"/>
  <c r="N67" i="26"/>
  <c r="P67" i="26"/>
  <c r="Q67" i="26"/>
  <c r="U68" i="26"/>
  <c r="N68" i="26"/>
  <c r="P68" i="26"/>
  <c r="Q68" i="26"/>
  <c r="U69" i="26"/>
  <c r="N69" i="26"/>
  <c r="P69" i="26"/>
  <c r="Q69" i="26"/>
  <c r="U70" i="26"/>
  <c r="N70" i="26"/>
  <c r="P70" i="26"/>
  <c r="Q70" i="26"/>
  <c r="U71" i="26"/>
  <c r="N71" i="26"/>
  <c r="P71" i="26"/>
  <c r="Q71" i="26"/>
  <c r="U72" i="26"/>
  <c r="N72" i="26"/>
  <c r="P72" i="26"/>
  <c r="Q72" i="26"/>
  <c r="U73" i="26"/>
  <c r="N73" i="26"/>
  <c r="P73" i="26"/>
  <c r="Q73" i="26"/>
  <c r="U74" i="26"/>
  <c r="N74" i="26"/>
  <c r="P74" i="26"/>
  <c r="Q74" i="26"/>
  <c r="U75" i="26"/>
  <c r="N75" i="26"/>
  <c r="P75" i="26"/>
  <c r="Q75" i="26"/>
  <c r="U76" i="26"/>
  <c r="N76" i="26"/>
  <c r="P76" i="26"/>
  <c r="Q76" i="26"/>
  <c r="U77" i="26"/>
  <c r="N77" i="26"/>
  <c r="P77" i="26"/>
  <c r="Q77" i="26"/>
  <c r="U78" i="26"/>
  <c r="N78" i="26"/>
  <c r="P78" i="26"/>
  <c r="Q78" i="26"/>
  <c r="U79" i="26"/>
  <c r="N79" i="26"/>
  <c r="P79" i="26"/>
  <c r="Q79" i="26"/>
  <c r="U80" i="26"/>
  <c r="N80" i="26"/>
  <c r="P80" i="26"/>
  <c r="Q80" i="26"/>
  <c r="U81" i="26"/>
  <c r="N81" i="26"/>
  <c r="P81" i="26"/>
  <c r="Q81" i="26"/>
  <c r="U82" i="26"/>
  <c r="N82" i="26"/>
  <c r="P82" i="26"/>
  <c r="Q82" i="26"/>
  <c r="U83" i="26"/>
  <c r="N83" i="26"/>
  <c r="P83" i="26"/>
  <c r="Q83" i="26"/>
  <c r="U84" i="26"/>
  <c r="N84" i="26"/>
  <c r="P84" i="26"/>
  <c r="Q84" i="26"/>
  <c r="U85" i="26"/>
  <c r="N85" i="26"/>
  <c r="P85" i="26"/>
  <c r="Q85" i="26"/>
  <c r="U86" i="26"/>
  <c r="N86" i="26"/>
  <c r="P86" i="26"/>
  <c r="Q86" i="26"/>
  <c r="U87" i="26"/>
  <c r="N87" i="26"/>
  <c r="P87" i="26"/>
  <c r="Q87" i="26"/>
  <c r="U88" i="26"/>
  <c r="N88" i="26"/>
  <c r="P88" i="26"/>
  <c r="Q88" i="26"/>
  <c r="U89" i="26"/>
  <c r="N89" i="26"/>
  <c r="P89" i="26"/>
  <c r="Q89" i="26"/>
  <c r="U90" i="26"/>
  <c r="N90" i="26"/>
  <c r="P90" i="26"/>
  <c r="Q90" i="26"/>
  <c r="U91" i="26"/>
  <c r="N91" i="26"/>
  <c r="P91" i="26"/>
  <c r="Q91" i="26"/>
  <c r="U92" i="26"/>
  <c r="N92" i="26"/>
  <c r="P92" i="26"/>
  <c r="Q92" i="26"/>
  <c r="U93" i="26"/>
  <c r="N93" i="26"/>
  <c r="P93" i="26"/>
  <c r="Q93" i="26"/>
  <c r="U94" i="26"/>
  <c r="N94" i="26"/>
  <c r="P94" i="26"/>
  <c r="Q94" i="26"/>
  <c r="U95" i="26"/>
  <c r="N95" i="26"/>
  <c r="P95" i="26"/>
  <c r="Q95" i="26"/>
  <c r="U96" i="26"/>
  <c r="N96" i="26"/>
  <c r="P96" i="26"/>
  <c r="Q96" i="26"/>
  <c r="U97" i="26"/>
  <c r="N97" i="26"/>
  <c r="P97" i="26"/>
  <c r="Q97" i="26"/>
  <c r="U98" i="26"/>
  <c r="N98" i="26"/>
  <c r="P98" i="26"/>
  <c r="Q98" i="26"/>
  <c r="U99" i="26"/>
  <c r="N99" i="26"/>
  <c r="P99" i="26"/>
  <c r="Q99" i="26"/>
  <c r="U100" i="26"/>
  <c r="N100" i="26"/>
  <c r="P100" i="26"/>
  <c r="Q100" i="26"/>
  <c r="U101" i="26"/>
  <c r="N101" i="26"/>
  <c r="P101" i="26"/>
  <c r="Q101" i="26"/>
  <c r="U102" i="26"/>
  <c r="N102" i="26"/>
  <c r="P102" i="26"/>
  <c r="Q102" i="26"/>
  <c r="U103" i="26"/>
  <c r="N103" i="26"/>
  <c r="P103" i="26"/>
  <c r="Q103" i="26"/>
  <c r="U104" i="26"/>
  <c r="N104" i="26"/>
  <c r="P104" i="26"/>
  <c r="Q104" i="26"/>
  <c r="U105" i="26"/>
  <c r="N105" i="26"/>
  <c r="P105" i="26"/>
  <c r="Q105" i="26"/>
  <c r="U106" i="26"/>
  <c r="N106" i="26"/>
  <c r="P106" i="26"/>
  <c r="Q106" i="26"/>
  <c r="U107" i="26"/>
  <c r="N107" i="26"/>
  <c r="P107" i="26"/>
  <c r="Q107" i="26"/>
  <c r="U108" i="26"/>
  <c r="N108" i="26"/>
  <c r="P108" i="26"/>
  <c r="Q108" i="26"/>
  <c r="U109" i="26"/>
  <c r="N109" i="26"/>
  <c r="P109" i="26"/>
  <c r="Q109" i="26"/>
  <c r="U110" i="26"/>
  <c r="N110" i="26"/>
  <c r="P110" i="26"/>
  <c r="Q110" i="26"/>
  <c r="U111" i="26"/>
  <c r="N111" i="26"/>
  <c r="P111" i="26"/>
  <c r="Q111" i="26"/>
  <c r="U112" i="26"/>
  <c r="N112" i="26"/>
  <c r="P112" i="26"/>
  <c r="Q112" i="26"/>
  <c r="U113" i="26"/>
  <c r="N113" i="26"/>
  <c r="P113" i="26"/>
  <c r="Q113" i="26"/>
  <c r="U114" i="26"/>
  <c r="N114" i="26"/>
  <c r="P114" i="26"/>
  <c r="Q114" i="26"/>
  <c r="U115" i="26"/>
  <c r="N115" i="26"/>
  <c r="P115" i="26"/>
  <c r="Q115" i="26"/>
  <c r="U116" i="26"/>
  <c r="N116" i="26"/>
  <c r="P116" i="26"/>
  <c r="Q116" i="26"/>
  <c r="U117" i="26"/>
  <c r="N117" i="26"/>
  <c r="P117" i="26"/>
  <c r="Q117" i="26"/>
  <c r="U118" i="26"/>
  <c r="N118" i="26"/>
  <c r="P118" i="26"/>
  <c r="Q118" i="26"/>
  <c r="U119" i="26"/>
  <c r="N119" i="26"/>
  <c r="P119" i="26"/>
  <c r="Q119" i="26"/>
  <c r="U120" i="26"/>
  <c r="N120" i="26"/>
  <c r="P120" i="26"/>
  <c r="Q120" i="26"/>
  <c r="U121" i="26"/>
  <c r="N121" i="26"/>
  <c r="P121" i="26"/>
  <c r="Q121" i="26"/>
  <c r="U122" i="26"/>
  <c r="N122" i="26"/>
  <c r="P122" i="26"/>
  <c r="Q122" i="26"/>
  <c r="U123" i="26"/>
  <c r="N123" i="26"/>
  <c r="P123" i="26"/>
  <c r="Q123" i="26"/>
  <c r="U124" i="26"/>
  <c r="N124" i="26"/>
  <c r="P124" i="26"/>
  <c r="Q124" i="26"/>
  <c r="U125" i="26"/>
  <c r="N125" i="26"/>
  <c r="P125" i="26"/>
  <c r="Q125" i="26"/>
  <c r="U126" i="26"/>
  <c r="N126" i="26"/>
  <c r="P126" i="26"/>
  <c r="Q126" i="26"/>
  <c r="U127" i="26"/>
  <c r="N127" i="26"/>
  <c r="P127" i="26"/>
  <c r="Q127" i="26"/>
  <c r="U128" i="26"/>
  <c r="N128" i="26"/>
  <c r="P128" i="26"/>
  <c r="Q128" i="26"/>
  <c r="U129" i="26"/>
  <c r="N129" i="26"/>
  <c r="P129" i="26"/>
  <c r="Q129" i="26"/>
  <c r="U130" i="26"/>
  <c r="N130" i="26"/>
  <c r="P130" i="26"/>
  <c r="Q130" i="26"/>
  <c r="U131" i="26"/>
  <c r="N131" i="26"/>
  <c r="P131" i="26"/>
  <c r="Q131" i="26"/>
  <c r="U132" i="26"/>
  <c r="N132" i="26"/>
  <c r="P132" i="26"/>
  <c r="Q132" i="26"/>
  <c r="U133" i="26"/>
  <c r="N133" i="26"/>
  <c r="P133" i="26"/>
  <c r="Q133" i="26"/>
  <c r="U134" i="26"/>
  <c r="N134" i="26"/>
  <c r="P134" i="26"/>
  <c r="Q134" i="26"/>
  <c r="U135" i="26"/>
  <c r="N135" i="26"/>
  <c r="P135" i="26"/>
  <c r="Q135" i="26"/>
  <c r="U136" i="26"/>
  <c r="N136" i="26"/>
  <c r="P136" i="26"/>
  <c r="Q136" i="26"/>
  <c r="U137" i="26"/>
  <c r="N137" i="26"/>
  <c r="P137" i="26"/>
  <c r="Q137" i="26"/>
  <c r="U138" i="26"/>
  <c r="N138" i="26"/>
  <c r="P138" i="26"/>
  <c r="Q138" i="26"/>
  <c r="U139" i="26"/>
  <c r="N139" i="26"/>
  <c r="P139" i="26"/>
  <c r="Q139" i="26"/>
  <c r="U140" i="26"/>
  <c r="N140" i="26"/>
  <c r="P140" i="26"/>
  <c r="Q140" i="26"/>
  <c r="U141" i="26"/>
  <c r="N141" i="26"/>
  <c r="P141" i="26"/>
  <c r="Q141" i="26"/>
  <c r="U142" i="26"/>
  <c r="N142" i="26"/>
  <c r="P142" i="26"/>
  <c r="Q142" i="26"/>
  <c r="U143" i="26"/>
  <c r="N143" i="26"/>
  <c r="P143" i="26"/>
  <c r="Q143" i="26"/>
  <c r="U144" i="26"/>
  <c r="N144" i="26"/>
  <c r="P144" i="26"/>
  <c r="Q144" i="26"/>
  <c r="U145" i="26"/>
  <c r="N145" i="26"/>
  <c r="P145" i="26"/>
  <c r="Q145" i="26"/>
  <c r="U146" i="26"/>
  <c r="N146" i="26"/>
  <c r="P146" i="26"/>
  <c r="Q146" i="26"/>
  <c r="U147" i="26"/>
  <c r="N147" i="26"/>
  <c r="P147" i="26"/>
  <c r="Q147" i="26"/>
  <c r="U148" i="26"/>
  <c r="N148" i="26"/>
  <c r="P148" i="26"/>
  <c r="Q148" i="26"/>
  <c r="U149" i="26"/>
  <c r="N149" i="26"/>
  <c r="P149" i="26"/>
  <c r="Q149" i="26"/>
  <c r="U150" i="26"/>
  <c r="N150" i="26"/>
  <c r="P150" i="26"/>
  <c r="Q150" i="26"/>
  <c r="U151" i="26"/>
  <c r="N151" i="26"/>
  <c r="P151" i="26"/>
  <c r="Q151" i="26"/>
  <c r="U152" i="26"/>
  <c r="N152" i="26"/>
  <c r="P152" i="26"/>
  <c r="Q152" i="26"/>
  <c r="U153" i="26"/>
  <c r="N153" i="26"/>
  <c r="P153" i="26"/>
  <c r="Q153" i="26"/>
  <c r="U154" i="26"/>
  <c r="N154" i="26"/>
  <c r="P154" i="26"/>
  <c r="Q154" i="26"/>
  <c r="U155" i="26"/>
  <c r="N155" i="26"/>
  <c r="P155" i="26"/>
  <c r="Q155" i="26"/>
  <c r="U156" i="26"/>
  <c r="N156" i="26"/>
  <c r="P156" i="26"/>
  <c r="Q156" i="26"/>
  <c r="U157" i="26"/>
  <c r="N157" i="26"/>
  <c r="P157" i="26"/>
  <c r="Q157" i="26"/>
  <c r="U158" i="26"/>
  <c r="N158" i="26"/>
  <c r="P158" i="26"/>
  <c r="Q158" i="26"/>
  <c r="U159" i="26"/>
  <c r="N159" i="26"/>
  <c r="P159" i="26"/>
  <c r="Q159" i="26"/>
  <c r="U160" i="26"/>
  <c r="N160" i="26"/>
  <c r="P160" i="26"/>
  <c r="Q160" i="26"/>
  <c r="U161" i="26"/>
  <c r="N161" i="26"/>
  <c r="P161" i="26"/>
  <c r="Q161" i="26"/>
  <c r="U162" i="26"/>
  <c r="N162" i="26"/>
  <c r="P162" i="26"/>
  <c r="Q162" i="26"/>
  <c r="U163" i="26"/>
  <c r="N163" i="26"/>
  <c r="P163" i="26"/>
  <c r="Q163" i="26"/>
  <c r="U164" i="26"/>
  <c r="N164" i="26"/>
  <c r="P164" i="26"/>
  <c r="Q164" i="26"/>
  <c r="U165" i="26"/>
  <c r="N165" i="26"/>
  <c r="P165" i="26"/>
  <c r="Q165" i="26"/>
  <c r="U166" i="26"/>
  <c r="N166" i="26"/>
  <c r="P166" i="26"/>
  <c r="Q166" i="26"/>
  <c r="U167" i="26"/>
  <c r="N167" i="26"/>
  <c r="P167" i="26"/>
  <c r="Q167" i="26"/>
  <c r="U168" i="26"/>
  <c r="N168" i="26"/>
  <c r="P168" i="26"/>
  <c r="Q168" i="26"/>
  <c r="U169" i="26"/>
  <c r="N169" i="26"/>
  <c r="P169" i="26"/>
  <c r="Q169" i="26"/>
  <c r="U170" i="26"/>
  <c r="N170" i="26"/>
  <c r="P170" i="26"/>
  <c r="Q170" i="26"/>
  <c r="U171" i="26"/>
  <c r="N171" i="26"/>
  <c r="P171" i="26"/>
  <c r="Q171" i="26"/>
  <c r="U172" i="26"/>
  <c r="N172" i="26"/>
  <c r="P172" i="26"/>
  <c r="Q172" i="26"/>
  <c r="U173" i="26"/>
  <c r="N173" i="26"/>
  <c r="P173" i="26"/>
  <c r="Q173" i="26"/>
  <c r="U174" i="26"/>
  <c r="N174" i="26"/>
  <c r="P174" i="26"/>
  <c r="Q174" i="26"/>
  <c r="U175" i="26"/>
  <c r="N175" i="26"/>
  <c r="P175" i="26"/>
  <c r="Q175" i="26"/>
  <c r="U176" i="26"/>
  <c r="N176" i="26"/>
  <c r="P176" i="26"/>
  <c r="Q176" i="26"/>
  <c r="U177" i="26"/>
  <c r="N177" i="26"/>
  <c r="P177" i="26"/>
  <c r="Q177" i="26"/>
  <c r="U178" i="26"/>
  <c r="N178" i="26"/>
  <c r="P178" i="26"/>
  <c r="Q178" i="26"/>
  <c r="U179" i="26"/>
  <c r="N179" i="26"/>
  <c r="P179" i="26"/>
  <c r="Q179" i="26"/>
  <c r="U180" i="26"/>
  <c r="N180" i="26"/>
  <c r="P180" i="26"/>
  <c r="Q180" i="26"/>
  <c r="U181" i="26"/>
  <c r="N181" i="26"/>
  <c r="P181" i="26"/>
  <c r="Q181" i="26"/>
  <c r="U182" i="26"/>
  <c r="N182" i="26"/>
  <c r="P182" i="26"/>
  <c r="Q182" i="26"/>
  <c r="U183" i="26"/>
  <c r="N183" i="26"/>
  <c r="P183" i="26"/>
  <c r="Q183" i="26"/>
  <c r="U184" i="26"/>
  <c r="N184" i="26"/>
  <c r="P184" i="26"/>
  <c r="Q184" i="26"/>
  <c r="U185" i="26"/>
  <c r="N185" i="26"/>
  <c r="P185" i="26"/>
  <c r="Q185" i="26"/>
  <c r="U186" i="26"/>
  <c r="N186" i="26"/>
  <c r="P186" i="26"/>
  <c r="Q186" i="26"/>
  <c r="U187" i="26"/>
  <c r="N187" i="26"/>
  <c r="P187" i="26"/>
  <c r="Q187" i="26"/>
  <c r="U188" i="26"/>
  <c r="N188" i="26"/>
  <c r="P188" i="26"/>
  <c r="Q188" i="26"/>
  <c r="U189" i="26"/>
  <c r="N189" i="26"/>
  <c r="P189" i="26"/>
  <c r="Q189" i="26"/>
  <c r="U190" i="26"/>
  <c r="N190" i="26"/>
  <c r="P190" i="26"/>
  <c r="Q190" i="26"/>
  <c r="U191" i="26"/>
  <c r="N191" i="26"/>
  <c r="P191" i="26"/>
  <c r="Q191" i="26"/>
  <c r="U192" i="26"/>
  <c r="N192" i="26"/>
  <c r="P192" i="26"/>
  <c r="Q192" i="26"/>
  <c r="U193" i="26"/>
  <c r="N193" i="26"/>
  <c r="P193" i="26"/>
  <c r="Q193" i="26"/>
  <c r="U194" i="26"/>
  <c r="N194" i="26"/>
  <c r="P194" i="26"/>
  <c r="Q194" i="26"/>
  <c r="U195" i="26"/>
  <c r="N195" i="26"/>
  <c r="P195" i="26"/>
  <c r="Q195" i="26"/>
  <c r="U196" i="26"/>
  <c r="N196" i="26"/>
  <c r="P196" i="26"/>
  <c r="Q196" i="26"/>
  <c r="U197" i="26"/>
  <c r="N197" i="26"/>
  <c r="P197" i="26"/>
  <c r="Q197" i="26"/>
  <c r="U198" i="26"/>
  <c r="N198" i="26"/>
  <c r="P198" i="26"/>
  <c r="Q198" i="26"/>
  <c r="U199" i="26"/>
  <c r="N199" i="26"/>
  <c r="P199" i="26"/>
  <c r="Q199" i="26"/>
  <c r="U200" i="26"/>
  <c r="N200" i="26"/>
  <c r="P200" i="26"/>
  <c r="Q200" i="26"/>
  <c r="U201" i="26"/>
  <c r="N201" i="26"/>
  <c r="P201" i="26"/>
  <c r="Q201" i="26"/>
  <c r="U202" i="26"/>
  <c r="N202" i="26"/>
  <c r="P202" i="26"/>
  <c r="Q202" i="26"/>
  <c r="U203" i="26"/>
  <c r="N203" i="26"/>
  <c r="P203" i="26"/>
  <c r="Q203" i="26"/>
  <c r="U204" i="26"/>
  <c r="N204" i="26"/>
  <c r="P204" i="26"/>
  <c r="Q204" i="26"/>
  <c r="U205" i="26"/>
  <c r="N205" i="26"/>
  <c r="P205" i="26"/>
  <c r="Q205" i="26"/>
  <c r="U206" i="26"/>
  <c r="N206" i="26"/>
  <c r="P206" i="26"/>
  <c r="Q206" i="26"/>
  <c r="U207" i="26"/>
  <c r="N207" i="26"/>
  <c r="P207" i="26"/>
  <c r="Q207" i="26"/>
  <c r="U208" i="26"/>
  <c r="N208" i="26"/>
  <c r="P208" i="26"/>
  <c r="Q208" i="26"/>
  <c r="U209" i="26"/>
  <c r="N209" i="26"/>
  <c r="P209" i="26"/>
  <c r="Q209" i="26"/>
  <c r="U210" i="26"/>
  <c r="N210" i="26"/>
  <c r="P210" i="26"/>
  <c r="Q210" i="26"/>
  <c r="U211" i="26"/>
  <c r="N211" i="26"/>
  <c r="P211" i="26"/>
  <c r="Q211" i="26"/>
  <c r="U212" i="26"/>
  <c r="N212" i="26"/>
  <c r="P212" i="26"/>
  <c r="Q212" i="26"/>
  <c r="U213" i="26"/>
  <c r="N213" i="26"/>
  <c r="P213" i="26"/>
  <c r="Q213" i="26"/>
  <c r="U214" i="26"/>
  <c r="N214" i="26"/>
  <c r="P214" i="26"/>
  <c r="Q214" i="26"/>
  <c r="U215" i="26"/>
  <c r="N215" i="26"/>
  <c r="P215" i="26"/>
  <c r="Q215" i="26"/>
  <c r="U216" i="26"/>
  <c r="N216" i="26"/>
  <c r="P216" i="26"/>
  <c r="Q216" i="26"/>
  <c r="U217" i="26"/>
  <c r="N217" i="26"/>
  <c r="P217" i="26"/>
  <c r="Q217" i="26"/>
  <c r="U218" i="26"/>
  <c r="N218" i="26"/>
  <c r="P218" i="26"/>
  <c r="Q218" i="26"/>
  <c r="U219" i="26"/>
  <c r="N219" i="26"/>
  <c r="P219" i="26"/>
  <c r="Q219" i="26"/>
  <c r="U220" i="26"/>
  <c r="N220" i="26"/>
  <c r="P220" i="26"/>
  <c r="Q220" i="26"/>
  <c r="U221" i="26"/>
  <c r="N221" i="26"/>
  <c r="P221" i="26"/>
  <c r="Q221" i="26"/>
  <c r="U222" i="26"/>
  <c r="N222" i="26"/>
  <c r="P222" i="26"/>
  <c r="Q222" i="26"/>
  <c r="U223" i="26"/>
  <c r="N223" i="26"/>
  <c r="P223" i="26"/>
  <c r="Q223" i="26"/>
  <c r="U224" i="26"/>
  <c r="N224" i="26"/>
  <c r="P224" i="26"/>
  <c r="Q224" i="26"/>
  <c r="U225" i="26"/>
  <c r="N225" i="26"/>
  <c r="P225" i="26"/>
  <c r="Q225" i="26"/>
  <c r="U226" i="26"/>
  <c r="N226" i="26"/>
  <c r="P226" i="26"/>
  <c r="Q226" i="26"/>
  <c r="U227" i="26"/>
  <c r="N227" i="26"/>
  <c r="P227" i="26"/>
  <c r="Q227" i="26"/>
  <c r="U228" i="26"/>
  <c r="N228" i="26"/>
  <c r="P228" i="26"/>
  <c r="Q228" i="26"/>
  <c r="U229" i="26"/>
  <c r="N229" i="26"/>
  <c r="P229" i="26"/>
  <c r="Q229" i="26"/>
  <c r="U230" i="26"/>
  <c r="N230" i="26"/>
  <c r="P230" i="26"/>
  <c r="Q230" i="26"/>
  <c r="U231" i="26"/>
  <c r="N231" i="26"/>
  <c r="P231" i="26"/>
  <c r="Q231" i="26"/>
  <c r="U232" i="26"/>
  <c r="N232" i="26"/>
  <c r="P232" i="26"/>
  <c r="Q232" i="26"/>
  <c r="U233" i="26"/>
  <c r="N233" i="26"/>
  <c r="P233" i="26"/>
  <c r="Q233" i="26"/>
  <c r="U234" i="26"/>
  <c r="N234" i="26"/>
  <c r="P234" i="26"/>
  <c r="Q234" i="26"/>
  <c r="U235" i="26"/>
  <c r="N235" i="26"/>
  <c r="P235" i="26"/>
  <c r="Q235" i="26"/>
  <c r="U236" i="26"/>
  <c r="N236" i="26"/>
  <c r="P236" i="26"/>
  <c r="Q236" i="26"/>
  <c r="U237" i="26"/>
  <c r="N237" i="26"/>
  <c r="P237" i="26"/>
  <c r="Q237" i="26"/>
  <c r="U238" i="26"/>
  <c r="N238" i="26"/>
  <c r="P238" i="26"/>
  <c r="Q238" i="26"/>
  <c r="U239" i="26"/>
  <c r="N239" i="26"/>
  <c r="P239" i="26"/>
  <c r="Q239" i="26"/>
  <c r="U240" i="26"/>
  <c r="N240" i="26"/>
  <c r="P240" i="26"/>
  <c r="Q240" i="26"/>
  <c r="U241" i="26"/>
  <c r="N241" i="26"/>
  <c r="P241" i="26"/>
  <c r="Q241" i="26"/>
  <c r="U242" i="26"/>
  <c r="N242" i="26"/>
  <c r="P242" i="26"/>
  <c r="Q242" i="26"/>
  <c r="U243" i="26"/>
  <c r="N243" i="26"/>
  <c r="P243" i="26"/>
  <c r="Q243" i="26"/>
  <c r="U244" i="26"/>
  <c r="N244" i="26"/>
  <c r="P244" i="26"/>
  <c r="Q244" i="26"/>
  <c r="U245" i="26"/>
  <c r="N245" i="26"/>
  <c r="P245" i="26"/>
  <c r="Q245" i="26"/>
  <c r="U246" i="26"/>
  <c r="N246" i="26"/>
  <c r="P246" i="26"/>
  <c r="Q246" i="26"/>
  <c r="U247" i="26"/>
  <c r="N247" i="26"/>
  <c r="P247" i="26"/>
  <c r="Q247" i="26"/>
  <c r="U248" i="26"/>
  <c r="N248" i="26"/>
  <c r="P248" i="26"/>
  <c r="Q248" i="26"/>
  <c r="U249" i="26"/>
  <c r="N249" i="26"/>
  <c r="P249" i="26"/>
  <c r="Q249" i="26"/>
  <c r="U250" i="26"/>
  <c r="N250" i="26"/>
  <c r="P250" i="26"/>
  <c r="Q250" i="26"/>
  <c r="U251" i="26"/>
  <c r="N251" i="26"/>
  <c r="P251" i="26"/>
  <c r="Q251" i="26"/>
  <c r="U252" i="26"/>
  <c r="N252" i="26"/>
  <c r="P252" i="26"/>
  <c r="Q252" i="26"/>
  <c r="U253" i="26"/>
  <c r="N253" i="26"/>
  <c r="P253" i="26"/>
  <c r="Q253" i="26"/>
  <c r="U254" i="26"/>
  <c r="N254" i="26"/>
  <c r="P254" i="26"/>
  <c r="Q254" i="26"/>
  <c r="U255" i="26"/>
  <c r="N255" i="26"/>
  <c r="P255" i="26"/>
  <c r="Q255" i="26"/>
  <c r="U256" i="26"/>
  <c r="N256" i="26"/>
  <c r="P256" i="26"/>
  <c r="Q256" i="26"/>
  <c r="U257" i="26"/>
  <c r="N257" i="26"/>
  <c r="P257" i="26"/>
  <c r="Q257" i="26"/>
  <c r="U258" i="26"/>
  <c r="N258" i="26"/>
  <c r="P258" i="26"/>
  <c r="Q258" i="26"/>
  <c r="U259" i="26"/>
  <c r="N259" i="26"/>
  <c r="P259" i="26"/>
  <c r="Q259" i="26"/>
  <c r="U260" i="26"/>
  <c r="N260" i="26"/>
  <c r="P260" i="26"/>
  <c r="Q260" i="26"/>
  <c r="U261" i="26"/>
  <c r="N261" i="26"/>
  <c r="P261" i="26"/>
  <c r="Q261" i="26"/>
  <c r="U262" i="26"/>
  <c r="N262" i="26"/>
  <c r="P262" i="26"/>
  <c r="Q262" i="26"/>
  <c r="U263" i="26"/>
  <c r="N263" i="26"/>
  <c r="P263" i="26"/>
  <c r="Q263" i="26"/>
  <c r="U264" i="26"/>
  <c r="N264" i="26"/>
  <c r="P264" i="26"/>
  <c r="Q264" i="26"/>
  <c r="U265" i="26"/>
  <c r="N265" i="26"/>
  <c r="P265" i="26"/>
  <c r="Q265" i="26"/>
  <c r="U266" i="26"/>
  <c r="N266" i="26"/>
  <c r="P266" i="26"/>
  <c r="Q266" i="26"/>
  <c r="U267" i="26"/>
  <c r="N267" i="26"/>
  <c r="P267" i="26"/>
  <c r="Q267" i="26"/>
  <c r="U268" i="26"/>
  <c r="N268" i="26"/>
  <c r="P268" i="26"/>
  <c r="Q268" i="26"/>
  <c r="U269" i="26"/>
  <c r="N269" i="26"/>
  <c r="P269" i="26"/>
  <c r="Q269" i="26"/>
  <c r="U270" i="26"/>
  <c r="N270" i="26"/>
  <c r="P270" i="26"/>
  <c r="Q270" i="26"/>
  <c r="U271" i="26"/>
  <c r="N271" i="26"/>
  <c r="P271" i="26"/>
  <c r="Q271" i="26"/>
  <c r="U272" i="26"/>
  <c r="N272" i="26"/>
  <c r="P272" i="26"/>
  <c r="Q272" i="26"/>
  <c r="U273" i="26"/>
  <c r="N273" i="26"/>
  <c r="P273" i="26"/>
  <c r="Q273" i="26"/>
  <c r="U274" i="26"/>
  <c r="N274" i="26"/>
  <c r="P274" i="26"/>
  <c r="Q274" i="26"/>
  <c r="U275" i="26"/>
  <c r="N275" i="26"/>
  <c r="P275" i="26"/>
  <c r="Q275" i="26"/>
  <c r="U276" i="26"/>
  <c r="N276" i="26"/>
  <c r="P276" i="26"/>
  <c r="Q276" i="26"/>
  <c r="U277" i="26"/>
  <c r="N277" i="26"/>
  <c r="P277" i="26"/>
  <c r="Q277" i="26"/>
  <c r="U278" i="26"/>
  <c r="N278" i="26"/>
  <c r="P278" i="26"/>
  <c r="Q278" i="26"/>
  <c r="U279" i="26"/>
  <c r="N279" i="26"/>
  <c r="P279" i="26"/>
  <c r="Q279" i="26"/>
  <c r="U280" i="26"/>
  <c r="N280" i="26"/>
  <c r="P280" i="26"/>
  <c r="Q280" i="26"/>
  <c r="U281" i="26"/>
  <c r="N281" i="26"/>
  <c r="P281" i="26"/>
  <c r="Q281" i="26"/>
  <c r="U282" i="26"/>
  <c r="N282" i="26"/>
  <c r="P282" i="26"/>
  <c r="Q282" i="26"/>
  <c r="U283" i="26"/>
  <c r="N283" i="26"/>
  <c r="P283" i="26"/>
  <c r="Q283" i="26"/>
  <c r="U284" i="26"/>
  <c r="N284" i="26"/>
  <c r="P284" i="26"/>
  <c r="Q284" i="26"/>
  <c r="U285" i="26"/>
  <c r="N285" i="26"/>
  <c r="P285" i="26"/>
  <c r="Q285" i="26"/>
  <c r="U286" i="26"/>
  <c r="N286" i="26"/>
  <c r="P286" i="26"/>
  <c r="Q286" i="26"/>
  <c r="U287" i="26"/>
  <c r="N287" i="26"/>
  <c r="P287" i="26"/>
  <c r="Q287" i="26"/>
  <c r="U288" i="26"/>
  <c r="N288" i="26"/>
  <c r="P288" i="26"/>
  <c r="Q288" i="26"/>
  <c r="U289" i="26"/>
  <c r="N289" i="26"/>
  <c r="P289" i="26"/>
  <c r="Q289" i="26"/>
  <c r="U290" i="26"/>
  <c r="N290" i="26"/>
  <c r="P290" i="26"/>
  <c r="Q290" i="26"/>
  <c r="U291" i="26"/>
  <c r="N291" i="26"/>
  <c r="P291" i="26"/>
  <c r="Q291" i="26"/>
  <c r="U292" i="26"/>
  <c r="N292" i="26"/>
  <c r="P292" i="26"/>
  <c r="Q292" i="26"/>
  <c r="U293" i="26"/>
  <c r="N293" i="26"/>
  <c r="P293" i="26"/>
  <c r="Q293" i="26"/>
  <c r="U294" i="26"/>
  <c r="N294" i="26"/>
  <c r="P294" i="26"/>
  <c r="Q294" i="26"/>
  <c r="U295" i="26"/>
  <c r="N295" i="26"/>
  <c r="P295" i="26"/>
  <c r="Q295" i="26"/>
  <c r="U296" i="26"/>
  <c r="N296" i="26"/>
  <c r="P296" i="26"/>
  <c r="Q296" i="26"/>
  <c r="U297" i="26"/>
  <c r="N297" i="26"/>
  <c r="P297" i="26"/>
  <c r="Q297" i="26"/>
  <c r="U298" i="26"/>
  <c r="N298" i="26"/>
  <c r="P298" i="26"/>
  <c r="Q298" i="26"/>
  <c r="U299" i="26"/>
  <c r="N299" i="26"/>
  <c r="P299" i="26"/>
  <c r="Q299" i="26"/>
  <c r="U300" i="26"/>
  <c r="N300" i="26"/>
  <c r="P300" i="26"/>
  <c r="Q300" i="26"/>
  <c r="U301" i="26"/>
  <c r="N301" i="26"/>
  <c r="P301" i="26"/>
  <c r="Q301" i="26"/>
  <c r="U302" i="26"/>
  <c r="N302" i="26"/>
  <c r="P302" i="26"/>
  <c r="Q302" i="26"/>
  <c r="U303" i="26"/>
  <c r="N303" i="26"/>
  <c r="P303" i="26"/>
  <c r="Q303" i="26"/>
  <c r="U304" i="26"/>
  <c r="N304" i="26"/>
  <c r="P304" i="26"/>
  <c r="Q304" i="26"/>
  <c r="U305" i="26"/>
  <c r="N305" i="26"/>
  <c r="P305" i="26"/>
  <c r="Q305" i="26"/>
  <c r="U306" i="26"/>
  <c r="N306" i="26"/>
  <c r="P306" i="26"/>
  <c r="Q306" i="26"/>
  <c r="U307" i="26"/>
  <c r="N307" i="26"/>
  <c r="P307" i="26"/>
  <c r="Q307" i="26"/>
  <c r="U308" i="26"/>
  <c r="N308" i="26"/>
  <c r="P308" i="26"/>
  <c r="Q308" i="26"/>
  <c r="U309" i="26"/>
  <c r="N309" i="26"/>
  <c r="P309" i="26"/>
  <c r="Q309" i="26"/>
  <c r="U310" i="26"/>
  <c r="N310" i="26"/>
  <c r="P310" i="26"/>
  <c r="Q310" i="26"/>
  <c r="U311" i="26"/>
  <c r="N311" i="26"/>
  <c r="P311" i="26"/>
  <c r="Q311" i="26"/>
  <c r="U312" i="26"/>
  <c r="N312" i="26"/>
  <c r="P312" i="26"/>
  <c r="Q312" i="26"/>
  <c r="U313" i="26"/>
  <c r="N313" i="26"/>
  <c r="P313" i="26"/>
  <c r="Q313" i="26"/>
  <c r="U314" i="26"/>
  <c r="N314" i="26"/>
  <c r="P314" i="26"/>
  <c r="Q314" i="26"/>
  <c r="U315" i="26"/>
  <c r="N315" i="26"/>
  <c r="P315" i="26"/>
  <c r="Q315" i="26"/>
  <c r="U316" i="26"/>
  <c r="N316" i="26"/>
  <c r="P316" i="26"/>
  <c r="Q316" i="26"/>
  <c r="U317" i="26"/>
  <c r="N317" i="26"/>
  <c r="P317" i="26"/>
  <c r="Q317" i="26"/>
  <c r="U318" i="26"/>
  <c r="N318" i="26"/>
  <c r="P318" i="26"/>
  <c r="Q318" i="26"/>
  <c r="U319" i="26"/>
  <c r="N319" i="26"/>
  <c r="P319" i="26"/>
  <c r="Q319" i="26"/>
  <c r="U320" i="26"/>
  <c r="N320" i="26"/>
  <c r="P320" i="26"/>
  <c r="Q320" i="26"/>
  <c r="U321" i="26"/>
  <c r="N321" i="26"/>
  <c r="P321" i="26"/>
  <c r="Q321" i="26"/>
  <c r="U322" i="26"/>
  <c r="N322" i="26"/>
  <c r="P322" i="26"/>
  <c r="Q322" i="26"/>
  <c r="U323" i="26"/>
  <c r="N323" i="26"/>
  <c r="P323" i="26"/>
  <c r="Q323" i="26"/>
  <c r="U324" i="26"/>
  <c r="N324" i="26"/>
  <c r="P324" i="26"/>
  <c r="Q324" i="26"/>
  <c r="U325" i="26"/>
  <c r="N325" i="26"/>
  <c r="P325" i="26"/>
  <c r="Q325" i="26"/>
  <c r="U326" i="26"/>
  <c r="N326" i="26"/>
  <c r="P326" i="26"/>
  <c r="Q326" i="26"/>
  <c r="U327" i="26"/>
  <c r="N327" i="26"/>
  <c r="P327" i="26"/>
  <c r="Q327" i="26"/>
  <c r="U328" i="26"/>
  <c r="N328" i="26"/>
  <c r="P328" i="26"/>
  <c r="Q328" i="26"/>
  <c r="U329" i="26"/>
  <c r="N329" i="26"/>
  <c r="P329" i="26"/>
  <c r="Q329" i="26"/>
  <c r="U330" i="26"/>
  <c r="N330" i="26"/>
  <c r="P330" i="26"/>
  <c r="Q330" i="26"/>
  <c r="U331" i="26"/>
  <c r="N331" i="26"/>
  <c r="P331" i="26"/>
  <c r="Q331" i="26"/>
  <c r="U332" i="26"/>
  <c r="N332" i="26"/>
  <c r="P332" i="26"/>
  <c r="Q332" i="26"/>
  <c r="U333" i="26"/>
  <c r="N333" i="26"/>
  <c r="P333" i="26"/>
  <c r="Q333" i="26"/>
  <c r="U334" i="26"/>
  <c r="N334" i="26"/>
  <c r="P334" i="26"/>
  <c r="Q334" i="26"/>
  <c r="U335" i="26"/>
  <c r="N335" i="26"/>
  <c r="P335" i="26"/>
  <c r="Q335" i="26"/>
  <c r="U336" i="26"/>
  <c r="N336" i="26"/>
  <c r="P336" i="26"/>
  <c r="Q336" i="26"/>
  <c r="U337" i="26"/>
  <c r="N337" i="26"/>
  <c r="P337" i="26"/>
  <c r="Q337" i="26"/>
  <c r="U338" i="26"/>
  <c r="N338" i="26"/>
  <c r="P338" i="26"/>
  <c r="Q338" i="26"/>
  <c r="U339" i="26"/>
  <c r="N339" i="26"/>
  <c r="P339" i="26"/>
  <c r="Q339" i="26"/>
  <c r="U340" i="26"/>
  <c r="N340" i="26"/>
  <c r="P340" i="26"/>
  <c r="Q340" i="26"/>
  <c r="U341" i="26"/>
  <c r="N341" i="26"/>
  <c r="P341" i="26"/>
  <c r="Q341" i="26"/>
  <c r="U342" i="26"/>
  <c r="N342" i="26"/>
  <c r="P342" i="26"/>
  <c r="Q342" i="26"/>
  <c r="U343" i="26"/>
  <c r="N343" i="26"/>
  <c r="P343" i="26"/>
  <c r="Q343" i="26"/>
  <c r="U344" i="26"/>
  <c r="N344" i="26"/>
  <c r="P344" i="26"/>
  <c r="Q344" i="26"/>
  <c r="U345" i="26"/>
  <c r="N345" i="26"/>
  <c r="P345" i="26"/>
  <c r="Q345" i="26"/>
  <c r="U346" i="26"/>
  <c r="N346" i="26"/>
  <c r="P346" i="26"/>
  <c r="Q346" i="26"/>
  <c r="U347" i="26"/>
  <c r="N347" i="26"/>
  <c r="P347" i="26"/>
  <c r="Q347" i="26"/>
  <c r="U348" i="26"/>
  <c r="N348" i="26"/>
  <c r="P348" i="26"/>
  <c r="Q348" i="26"/>
  <c r="U349" i="26"/>
  <c r="N349" i="26"/>
  <c r="P349" i="26"/>
  <c r="Q349" i="26"/>
  <c r="U350" i="26"/>
  <c r="N350" i="26"/>
  <c r="P350" i="26"/>
  <c r="Q350" i="26"/>
  <c r="U351" i="26"/>
  <c r="N351" i="26"/>
  <c r="P351" i="26"/>
  <c r="Q351" i="26"/>
  <c r="U2" i="26"/>
  <c r="N2" i="26"/>
  <c r="P2" i="26"/>
  <c r="Q2" i="26"/>
  <c r="I3" i="26"/>
  <c r="K3" i="26"/>
  <c r="L3" i="26"/>
  <c r="I4" i="26"/>
  <c r="K4" i="26"/>
  <c r="L4" i="26"/>
  <c r="I5" i="26"/>
  <c r="K5" i="26"/>
  <c r="L5" i="26"/>
  <c r="I6" i="26"/>
  <c r="K6" i="26"/>
  <c r="L6" i="26"/>
  <c r="I7" i="26"/>
  <c r="K7" i="26"/>
  <c r="L7" i="26"/>
  <c r="I8" i="26"/>
  <c r="K8" i="26"/>
  <c r="L8" i="26"/>
  <c r="I9" i="26"/>
  <c r="K9" i="26"/>
  <c r="L9" i="26"/>
  <c r="I10" i="26"/>
  <c r="K10" i="26"/>
  <c r="L10" i="26"/>
  <c r="I11" i="26"/>
  <c r="K11" i="26"/>
  <c r="L11" i="26"/>
  <c r="I12" i="26"/>
  <c r="K12" i="26"/>
  <c r="L12" i="26"/>
  <c r="I13" i="26"/>
  <c r="K13" i="26"/>
  <c r="L13" i="26"/>
  <c r="I14" i="26"/>
  <c r="K14" i="26"/>
  <c r="L14" i="26"/>
  <c r="I15" i="26"/>
  <c r="K15" i="26"/>
  <c r="L15" i="26"/>
  <c r="I16" i="26"/>
  <c r="K16" i="26"/>
  <c r="L16" i="26"/>
  <c r="I17" i="26"/>
  <c r="K17" i="26"/>
  <c r="L17" i="26"/>
  <c r="I18" i="26"/>
  <c r="K18" i="26"/>
  <c r="L18" i="26"/>
  <c r="I19" i="26"/>
  <c r="K19" i="26"/>
  <c r="L19" i="26"/>
  <c r="I20" i="26"/>
  <c r="K20" i="26"/>
  <c r="L20" i="26"/>
  <c r="I21" i="26"/>
  <c r="K21" i="26"/>
  <c r="L21" i="26"/>
  <c r="I22" i="26"/>
  <c r="K22" i="26"/>
  <c r="L22" i="26"/>
  <c r="I23" i="26"/>
  <c r="K23" i="26"/>
  <c r="L23" i="26"/>
  <c r="I24" i="26"/>
  <c r="K24" i="26"/>
  <c r="L24" i="26"/>
  <c r="I25" i="26"/>
  <c r="K25" i="26"/>
  <c r="L25" i="26"/>
  <c r="I26" i="26"/>
  <c r="K26" i="26"/>
  <c r="L26" i="26"/>
  <c r="I27" i="26"/>
  <c r="K27" i="26"/>
  <c r="L27" i="26"/>
  <c r="I28" i="26"/>
  <c r="K28" i="26"/>
  <c r="L28" i="26"/>
  <c r="I29" i="26"/>
  <c r="K29" i="26"/>
  <c r="L29" i="26"/>
  <c r="I30" i="26"/>
  <c r="K30" i="26"/>
  <c r="L30" i="26"/>
  <c r="I31" i="26"/>
  <c r="K31" i="26"/>
  <c r="L31" i="26"/>
  <c r="I32" i="26"/>
  <c r="K32" i="26"/>
  <c r="L32" i="26"/>
  <c r="I33" i="26"/>
  <c r="K33" i="26"/>
  <c r="L33" i="26"/>
  <c r="I34" i="26"/>
  <c r="K34" i="26"/>
  <c r="L34" i="26"/>
  <c r="I35" i="26"/>
  <c r="K35" i="26"/>
  <c r="L35" i="26"/>
  <c r="I36" i="26"/>
  <c r="K36" i="26"/>
  <c r="L36" i="26"/>
  <c r="I37" i="26"/>
  <c r="K37" i="26"/>
  <c r="L37" i="26"/>
  <c r="I38" i="26"/>
  <c r="K38" i="26"/>
  <c r="L38" i="26"/>
  <c r="I39" i="26"/>
  <c r="K39" i="26"/>
  <c r="L39" i="26"/>
  <c r="I40" i="26"/>
  <c r="K40" i="26"/>
  <c r="L40" i="26"/>
  <c r="I41" i="26"/>
  <c r="K41" i="26"/>
  <c r="L41" i="26"/>
  <c r="I42" i="26"/>
  <c r="K42" i="26"/>
  <c r="L42" i="26"/>
  <c r="I43" i="26"/>
  <c r="K43" i="26"/>
  <c r="L43" i="26"/>
  <c r="I44" i="26"/>
  <c r="K44" i="26"/>
  <c r="L44" i="26"/>
  <c r="I45" i="26"/>
  <c r="K45" i="26"/>
  <c r="L45" i="26"/>
  <c r="I46" i="26"/>
  <c r="K46" i="26"/>
  <c r="L46" i="26"/>
  <c r="I47" i="26"/>
  <c r="K47" i="26"/>
  <c r="L47" i="26"/>
  <c r="I48" i="26"/>
  <c r="K48" i="26"/>
  <c r="L48" i="26"/>
  <c r="I49" i="26"/>
  <c r="K49" i="26"/>
  <c r="L49" i="26"/>
  <c r="I50" i="26"/>
  <c r="K50" i="26"/>
  <c r="L50" i="26"/>
  <c r="I51" i="26"/>
  <c r="K51" i="26"/>
  <c r="L51" i="26"/>
  <c r="I52" i="26"/>
  <c r="K52" i="26"/>
  <c r="L52" i="26"/>
  <c r="I53" i="26"/>
  <c r="K53" i="26"/>
  <c r="L53" i="26"/>
  <c r="I54" i="26"/>
  <c r="K54" i="26"/>
  <c r="L54" i="26"/>
  <c r="I55" i="26"/>
  <c r="K55" i="26"/>
  <c r="L55" i="26"/>
  <c r="I56" i="26"/>
  <c r="K56" i="26"/>
  <c r="L56" i="26"/>
  <c r="I57" i="26"/>
  <c r="K57" i="26"/>
  <c r="L57" i="26"/>
  <c r="I58" i="26"/>
  <c r="K58" i="26"/>
  <c r="L58" i="26"/>
  <c r="I59" i="26"/>
  <c r="K59" i="26"/>
  <c r="L59" i="26"/>
  <c r="I60" i="26"/>
  <c r="K60" i="26"/>
  <c r="L60" i="26"/>
  <c r="I61" i="26"/>
  <c r="K61" i="26"/>
  <c r="L61" i="26"/>
  <c r="I62" i="26"/>
  <c r="K62" i="26"/>
  <c r="L62" i="26"/>
  <c r="I63" i="26"/>
  <c r="K63" i="26"/>
  <c r="L63" i="26"/>
  <c r="I64" i="26"/>
  <c r="K64" i="26"/>
  <c r="L64" i="26"/>
  <c r="I65" i="26"/>
  <c r="K65" i="26"/>
  <c r="L65" i="26"/>
  <c r="I66" i="26"/>
  <c r="K66" i="26"/>
  <c r="L66" i="26"/>
  <c r="I67" i="26"/>
  <c r="K67" i="26"/>
  <c r="L67" i="26"/>
  <c r="I68" i="26"/>
  <c r="K68" i="26"/>
  <c r="L68" i="26"/>
  <c r="I69" i="26"/>
  <c r="K69" i="26"/>
  <c r="L69" i="26"/>
  <c r="I70" i="26"/>
  <c r="K70" i="26"/>
  <c r="L70" i="26"/>
  <c r="I71" i="26"/>
  <c r="K71" i="26"/>
  <c r="L71" i="26"/>
  <c r="I72" i="26"/>
  <c r="K72" i="26"/>
  <c r="L72" i="26"/>
  <c r="I73" i="26"/>
  <c r="K73" i="26"/>
  <c r="L73" i="26"/>
  <c r="I74" i="26"/>
  <c r="K74" i="26"/>
  <c r="L74" i="26"/>
  <c r="I75" i="26"/>
  <c r="K75" i="26"/>
  <c r="L75" i="26"/>
  <c r="I76" i="26"/>
  <c r="K76" i="26"/>
  <c r="L76" i="26"/>
  <c r="I77" i="26"/>
  <c r="K77" i="26"/>
  <c r="L77" i="26"/>
  <c r="I78" i="26"/>
  <c r="K78" i="26"/>
  <c r="L78" i="26"/>
  <c r="I79" i="26"/>
  <c r="K79" i="26"/>
  <c r="L79" i="26"/>
  <c r="I80" i="26"/>
  <c r="K80" i="26"/>
  <c r="L80" i="26"/>
  <c r="I81" i="26"/>
  <c r="K81" i="26"/>
  <c r="L81" i="26"/>
  <c r="I82" i="26"/>
  <c r="K82" i="26"/>
  <c r="L82" i="26"/>
  <c r="I83" i="26"/>
  <c r="K83" i="26"/>
  <c r="L83" i="26"/>
  <c r="I84" i="26"/>
  <c r="K84" i="26"/>
  <c r="L84" i="26"/>
  <c r="I85" i="26"/>
  <c r="K85" i="26"/>
  <c r="L85" i="26"/>
  <c r="I86" i="26"/>
  <c r="K86" i="26"/>
  <c r="L86" i="26"/>
  <c r="I87" i="26"/>
  <c r="K87" i="26"/>
  <c r="L87" i="26"/>
  <c r="I88" i="26"/>
  <c r="K88" i="26"/>
  <c r="L88" i="26"/>
  <c r="I89" i="26"/>
  <c r="K89" i="26"/>
  <c r="L89" i="26"/>
  <c r="I90" i="26"/>
  <c r="K90" i="26"/>
  <c r="L90" i="26"/>
  <c r="I91" i="26"/>
  <c r="K91" i="26"/>
  <c r="L91" i="26"/>
  <c r="I92" i="26"/>
  <c r="K92" i="26"/>
  <c r="L92" i="26"/>
  <c r="I93" i="26"/>
  <c r="K93" i="26"/>
  <c r="L93" i="26"/>
  <c r="I94" i="26"/>
  <c r="K94" i="26"/>
  <c r="L94" i="26"/>
  <c r="I95" i="26"/>
  <c r="K95" i="26"/>
  <c r="L95" i="26"/>
  <c r="I96" i="26"/>
  <c r="K96" i="26"/>
  <c r="L96" i="26"/>
  <c r="I97" i="26"/>
  <c r="K97" i="26"/>
  <c r="L97" i="26"/>
  <c r="I98" i="26"/>
  <c r="K98" i="26"/>
  <c r="L98" i="26"/>
  <c r="I99" i="26"/>
  <c r="K99" i="26"/>
  <c r="L99" i="26"/>
  <c r="I100" i="26"/>
  <c r="K100" i="26"/>
  <c r="L100" i="26"/>
  <c r="I101" i="26"/>
  <c r="K101" i="26"/>
  <c r="L101" i="26"/>
  <c r="I102" i="26"/>
  <c r="K102" i="26"/>
  <c r="L102" i="26"/>
  <c r="I103" i="26"/>
  <c r="K103" i="26"/>
  <c r="L103" i="26"/>
  <c r="I104" i="26"/>
  <c r="K104" i="26"/>
  <c r="L104" i="26"/>
  <c r="I105" i="26"/>
  <c r="K105" i="26"/>
  <c r="L105" i="26"/>
  <c r="I106" i="26"/>
  <c r="K106" i="26"/>
  <c r="L106" i="26"/>
  <c r="I107" i="26"/>
  <c r="K107" i="26"/>
  <c r="L107" i="26"/>
  <c r="I108" i="26"/>
  <c r="K108" i="26"/>
  <c r="L108" i="26"/>
  <c r="I109" i="26"/>
  <c r="K109" i="26"/>
  <c r="L109" i="26"/>
  <c r="I110" i="26"/>
  <c r="K110" i="26"/>
  <c r="L110" i="26"/>
  <c r="I111" i="26"/>
  <c r="K111" i="26"/>
  <c r="L111" i="26"/>
  <c r="I112" i="26"/>
  <c r="K112" i="26"/>
  <c r="L112" i="26"/>
  <c r="I113" i="26"/>
  <c r="K113" i="26"/>
  <c r="L113" i="26"/>
  <c r="I114" i="26"/>
  <c r="K114" i="26"/>
  <c r="L114" i="26"/>
  <c r="I115" i="26"/>
  <c r="K115" i="26"/>
  <c r="L115" i="26"/>
  <c r="I116" i="26"/>
  <c r="K116" i="26"/>
  <c r="L116" i="26"/>
  <c r="I117" i="26"/>
  <c r="K117" i="26"/>
  <c r="L117" i="26"/>
  <c r="I118" i="26"/>
  <c r="K118" i="26"/>
  <c r="L118" i="26"/>
  <c r="I119" i="26"/>
  <c r="K119" i="26"/>
  <c r="L119" i="26"/>
  <c r="I120" i="26"/>
  <c r="K120" i="26"/>
  <c r="L120" i="26"/>
  <c r="I121" i="26"/>
  <c r="K121" i="26"/>
  <c r="L121" i="26"/>
  <c r="I122" i="26"/>
  <c r="K122" i="26"/>
  <c r="L122" i="26"/>
  <c r="I123" i="26"/>
  <c r="K123" i="26"/>
  <c r="L123" i="26"/>
  <c r="I124" i="26"/>
  <c r="K124" i="26"/>
  <c r="L124" i="26"/>
  <c r="I125" i="26"/>
  <c r="K125" i="26"/>
  <c r="L125" i="26"/>
  <c r="I126" i="26"/>
  <c r="K126" i="26"/>
  <c r="L126" i="26"/>
  <c r="I127" i="26"/>
  <c r="K127" i="26"/>
  <c r="L127" i="26"/>
  <c r="I128" i="26"/>
  <c r="K128" i="26"/>
  <c r="L128" i="26"/>
  <c r="I129" i="26"/>
  <c r="K129" i="26"/>
  <c r="L129" i="26"/>
  <c r="I130" i="26"/>
  <c r="K130" i="26"/>
  <c r="L130" i="26"/>
  <c r="I131" i="26"/>
  <c r="K131" i="26"/>
  <c r="L131" i="26"/>
  <c r="I132" i="26"/>
  <c r="K132" i="26"/>
  <c r="L132" i="26"/>
  <c r="I133" i="26"/>
  <c r="K133" i="26"/>
  <c r="L133" i="26"/>
  <c r="I134" i="26"/>
  <c r="K134" i="26"/>
  <c r="L134" i="26"/>
  <c r="I135" i="26"/>
  <c r="K135" i="26"/>
  <c r="L135" i="26"/>
  <c r="I136" i="26"/>
  <c r="K136" i="26"/>
  <c r="L136" i="26"/>
  <c r="I137" i="26"/>
  <c r="K137" i="26"/>
  <c r="L137" i="26"/>
  <c r="I138" i="26"/>
  <c r="K138" i="26"/>
  <c r="L138" i="26"/>
  <c r="I139" i="26"/>
  <c r="K139" i="26"/>
  <c r="L139" i="26"/>
  <c r="I140" i="26"/>
  <c r="K140" i="26"/>
  <c r="L140" i="26"/>
  <c r="I141" i="26"/>
  <c r="K141" i="26"/>
  <c r="L141" i="26"/>
  <c r="I142" i="26"/>
  <c r="K142" i="26"/>
  <c r="L142" i="26"/>
  <c r="I143" i="26"/>
  <c r="K143" i="26"/>
  <c r="L143" i="26"/>
  <c r="I144" i="26"/>
  <c r="K144" i="26"/>
  <c r="L144" i="26"/>
  <c r="I145" i="26"/>
  <c r="K145" i="26"/>
  <c r="L145" i="26"/>
  <c r="I146" i="26"/>
  <c r="K146" i="26"/>
  <c r="L146" i="26"/>
  <c r="I147" i="26"/>
  <c r="K147" i="26"/>
  <c r="L147" i="26"/>
  <c r="I148" i="26"/>
  <c r="K148" i="26"/>
  <c r="L148" i="26"/>
  <c r="I149" i="26"/>
  <c r="K149" i="26"/>
  <c r="L149" i="26"/>
  <c r="I150" i="26"/>
  <c r="K150" i="26"/>
  <c r="L150" i="26"/>
  <c r="I151" i="26"/>
  <c r="K151" i="26"/>
  <c r="L151" i="26"/>
  <c r="I152" i="26"/>
  <c r="K152" i="26"/>
  <c r="L152" i="26"/>
  <c r="I153" i="26"/>
  <c r="K153" i="26"/>
  <c r="L153" i="26"/>
  <c r="I154" i="26"/>
  <c r="K154" i="26"/>
  <c r="L154" i="26"/>
  <c r="I155" i="26"/>
  <c r="K155" i="26"/>
  <c r="L155" i="26"/>
  <c r="I156" i="26"/>
  <c r="K156" i="26"/>
  <c r="L156" i="26"/>
  <c r="I157" i="26"/>
  <c r="K157" i="26"/>
  <c r="L157" i="26"/>
  <c r="I158" i="26"/>
  <c r="K158" i="26"/>
  <c r="L158" i="26"/>
  <c r="I159" i="26"/>
  <c r="K159" i="26"/>
  <c r="L159" i="26"/>
  <c r="I160" i="26"/>
  <c r="K160" i="26"/>
  <c r="L160" i="26"/>
  <c r="I161" i="26"/>
  <c r="K161" i="26"/>
  <c r="L161" i="26"/>
  <c r="I162" i="26"/>
  <c r="K162" i="26"/>
  <c r="L162" i="26"/>
  <c r="I163" i="26"/>
  <c r="K163" i="26"/>
  <c r="L163" i="26"/>
  <c r="I164" i="26"/>
  <c r="K164" i="26"/>
  <c r="L164" i="26"/>
  <c r="I165" i="26"/>
  <c r="K165" i="26"/>
  <c r="L165" i="26"/>
  <c r="I166" i="26"/>
  <c r="K166" i="26"/>
  <c r="L166" i="26"/>
  <c r="I167" i="26"/>
  <c r="K167" i="26"/>
  <c r="L167" i="26"/>
  <c r="I168" i="26"/>
  <c r="K168" i="26"/>
  <c r="L168" i="26"/>
  <c r="I169" i="26"/>
  <c r="K169" i="26"/>
  <c r="L169" i="26"/>
  <c r="I170" i="26"/>
  <c r="K170" i="26"/>
  <c r="L170" i="26"/>
  <c r="I171" i="26"/>
  <c r="K171" i="26"/>
  <c r="L171" i="26"/>
  <c r="I172" i="26"/>
  <c r="K172" i="26"/>
  <c r="L172" i="26"/>
  <c r="I173" i="26"/>
  <c r="K173" i="26"/>
  <c r="L173" i="26"/>
  <c r="I174" i="26"/>
  <c r="K174" i="26"/>
  <c r="L174" i="26"/>
  <c r="I175" i="26"/>
  <c r="K175" i="26"/>
  <c r="L175" i="26"/>
  <c r="I176" i="26"/>
  <c r="K176" i="26"/>
  <c r="L176" i="26"/>
  <c r="I177" i="26"/>
  <c r="K177" i="26"/>
  <c r="L177" i="26"/>
  <c r="I178" i="26"/>
  <c r="K178" i="26"/>
  <c r="L178" i="26"/>
  <c r="I179" i="26"/>
  <c r="K179" i="26"/>
  <c r="L179" i="26"/>
  <c r="I180" i="26"/>
  <c r="K180" i="26"/>
  <c r="L180" i="26"/>
  <c r="I181" i="26"/>
  <c r="K181" i="26"/>
  <c r="L181" i="26"/>
  <c r="I182" i="26"/>
  <c r="K182" i="26"/>
  <c r="L182" i="26"/>
  <c r="I183" i="26"/>
  <c r="K183" i="26"/>
  <c r="L183" i="26"/>
  <c r="I184" i="26"/>
  <c r="K184" i="26"/>
  <c r="L184" i="26"/>
  <c r="I185" i="26"/>
  <c r="K185" i="26"/>
  <c r="L185" i="26"/>
  <c r="I186" i="26"/>
  <c r="K186" i="26"/>
  <c r="L186" i="26"/>
  <c r="I187" i="26"/>
  <c r="K187" i="26"/>
  <c r="L187" i="26"/>
  <c r="I188" i="26"/>
  <c r="K188" i="26"/>
  <c r="L188" i="26"/>
  <c r="I189" i="26"/>
  <c r="K189" i="26"/>
  <c r="L189" i="26"/>
  <c r="I190" i="26"/>
  <c r="K190" i="26"/>
  <c r="L190" i="26"/>
  <c r="I191" i="26"/>
  <c r="K191" i="26"/>
  <c r="L191" i="26"/>
  <c r="I192" i="26"/>
  <c r="K192" i="26"/>
  <c r="L192" i="26"/>
  <c r="I193" i="26"/>
  <c r="K193" i="26"/>
  <c r="L193" i="26"/>
  <c r="I194" i="26"/>
  <c r="K194" i="26"/>
  <c r="L194" i="26"/>
  <c r="I195" i="26"/>
  <c r="K195" i="26"/>
  <c r="L195" i="26"/>
  <c r="I196" i="26"/>
  <c r="K196" i="26"/>
  <c r="L196" i="26"/>
  <c r="I197" i="26"/>
  <c r="K197" i="26"/>
  <c r="L197" i="26"/>
  <c r="I198" i="26"/>
  <c r="K198" i="26"/>
  <c r="L198" i="26"/>
  <c r="I199" i="26"/>
  <c r="K199" i="26"/>
  <c r="L199" i="26"/>
  <c r="I200" i="26"/>
  <c r="K200" i="26"/>
  <c r="L200" i="26"/>
  <c r="I201" i="26"/>
  <c r="K201" i="26"/>
  <c r="L201" i="26"/>
  <c r="I202" i="26"/>
  <c r="K202" i="26"/>
  <c r="L202" i="26"/>
  <c r="I203" i="26"/>
  <c r="K203" i="26"/>
  <c r="L203" i="26"/>
  <c r="I204" i="26"/>
  <c r="K204" i="26"/>
  <c r="L204" i="26"/>
  <c r="I205" i="26"/>
  <c r="K205" i="26"/>
  <c r="L205" i="26"/>
  <c r="I206" i="26"/>
  <c r="K206" i="26"/>
  <c r="L206" i="26"/>
  <c r="I207" i="26"/>
  <c r="K207" i="26"/>
  <c r="L207" i="26"/>
  <c r="I208" i="26"/>
  <c r="K208" i="26"/>
  <c r="L208" i="26"/>
  <c r="I209" i="26"/>
  <c r="K209" i="26"/>
  <c r="L209" i="26"/>
  <c r="I210" i="26"/>
  <c r="K210" i="26"/>
  <c r="L210" i="26"/>
  <c r="I211" i="26"/>
  <c r="K211" i="26"/>
  <c r="L211" i="26"/>
  <c r="I212" i="26"/>
  <c r="K212" i="26"/>
  <c r="L212" i="26"/>
  <c r="I213" i="26"/>
  <c r="K213" i="26"/>
  <c r="L213" i="26"/>
  <c r="I214" i="26"/>
  <c r="K214" i="26"/>
  <c r="L214" i="26"/>
  <c r="I215" i="26"/>
  <c r="K215" i="26"/>
  <c r="L215" i="26"/>
  <c r="I216" i="26"/>
  <c r="K216" i="26"/>
  <c r="L216" i="26"/>
  <c r="I217" i="26"/>
  <c r="K217" i="26"/>
  <c r="L217" i="26"/>
  <c r="I218" i="26"/>
  <c r="K218" i="26"/>
  <c r="L218" i="26"/>
  <c r="I219" i="26"/>
  <c r="K219" i="26"/>
  <c r="L219" i="26"/>
  <c r="I220" i="26"/>
  <c r="K220" i="26"/>
  <c r="L220" i="26"/>
  <c r="I221" i="26"/>
  <c r="K221" i="26"/>
  <c r="L221" i="26"/>
  <c r="I222" i="26"/>
  <c r="K222" i="26"/>
  <c r="L222" i="26"/>
  <c r="I223" i="26"/>
  <c r="K223" i="26"/>
  <c r="L223" i="26"/>
  <c r="I224" i="26"/>
  <c r="K224" i="26"/>
  <c r="L224" i="26"/>
  <c r="I225" i="26"/>
  <c r="K225" i="26"/>
  <c r="L225" i="26"/>
  <c r="I226" i="26"/>
  <c r="K226" i="26"/>
  <c r="L226" i="26"/>
  <c r="I227" i="26"/>
  <c r="K227" i="26"/>
  <c r="L227" i="26"/>
  <c r="I228" i="26"/>
  <c r="K228" i="26"/>
  <c r="L228" i="26"/>
  <c r="I229" i="26"/>
  <c r="K229" i="26"/>
  <c r="L229" i="26"/>
  <c r="I230" i="26"/>
  <c r="K230" i="26"/>
  <c r="L230" i="26"/>
  <c r="I231" i="26"/>
  <c r="K231" i="26"/>
  <c r="L231" i="26"/>
  <c r="I232" i="26"/>
  <c r="K232" i="26"/>
  <c r="L232" i="26"/>
  <c r="I233" i="26"/>
  <c r="K233" i="26"/>
  <c r="L233" i="26"/>
  <c r="I234" i="26"/>
  <c r="K234" i="26"/>
  <c r="L234" i="26"/>
  <c r="I235" i="26"/>
  <c r="K235" i="26"/>
  <c r="L235" i="26"/>
  <c r="I236" i="26"/>
  <c r="K236" i="26"/>
  <c r="L236" i="26"/>
  <c r="I237" i="26"/>
  <c r="K237" i="26"/>
  <c r="L237" i="26"/>
  <c r="I238" i="26"/>
  <c r="K238" i="26"/>
  <c r="L238" i="26"/>
  <c r="I239" i="26"/>
  <c r="K239" i="26"/>
  <c r="L239" i="26"/>
  <c r="I240" i="26"/>
  <c r="K240" i="26"/>
  <c r="L240" i="26"/>
  <c r="I241" i="26"/>
  <c r="K241" i="26"/>
  <c r="L241" i="26"/>
  <c r="I242" i="26"/>
  <c r="K242" i="26"/>
  <c r="L242" i="26"/>
  <c r="I243" i="26"/>
  <c r="K243" i="26"/>
  <c r="L243" i="26"/>
  <c r="I244" i="26"/>
  <c r="K244" i="26"/>
  <c r="L244" i="26"/>
  <c r="I245" i="26"/>
  <c r="K245" i="26"/>
  <c r="L245" i="26"/>
  <c r="I246" i="26"/>
  <c r="K246" i="26"/>
  <c r="L246" i="26"/>
  <c r="I247" i="26"/>
  <c r="K247" i="26"/>
  <c r="L247" i="26"/>
  <c r="I248" i="26"/>
  <c r="K248" i="26"/>
  <c r="L248" i="26"/>
  <c r="I249" i="26"/>
  <c r="K249" i="26"/>
  <c r="L249" i="26"/>
  <c r="I250" i="26"/>
  <c r="K250" i="26"/>
  <c r="L250" i="26"/>
  <c r="I251" i="26"/>
  <c r="K251" i="26"/>
  <c r="L251" i="26"/>
  <c r="I252" i="26"/>
  <c r="K252" i="26"/>
  <c r="L252" i="26"/>
  <c r="I253" i="26"/>
  <c r="K253" i="26"/>
  <c r="L253" i="26"/>
  <c r="I254" i="26"/>
  <c r="K254" i="26"/>
  <c r="L254" i="26"/>
  <c r="I255" i="26"/>
  <c r="K255" i="26"/>
  <c r="L255" i="26"/>
  <c r="I256" i="26"/>
  <c r="K256" i="26"/>
  <c r="L256" i="26"/>
  <c r="I257" i="26"/>
  <c r="K257" i="26"/>
  <c r="L257" i="26"/>
  <c r="I258" i="26"/>
  <c r="K258" i="26"/>
  <c r="L258" i="26"/>
  <c r="I259" i="26"/>
  <c r="K259" i="26"/>
  <c r="L259" i="26"/>
  <c r="I260" i="26"/>
  <c r="K260" i="26"/>
  <c r="L260" i="26"/>
  <c r="I261" i="26"/>
  <c r="K261" i="26"/>
  <c r="L261" i="26"/>
  <c r="I262" i="26"/>
  <c r="K262" i="26"/>
  <c r="L262" i="26"/>
  <c r="I263" i="26"/>
  <c r="K263" i="26"/>
  <c r="L263" i="26"/>
  <c r="I264" i="26"/>
  <c r="K264" i="26"/>
  <c r="L264" i="26"/>
  <c r="I265" i="26"/>
  <c r="K265" i="26"/>
  <c r="L265" i="26"/>
  <c r="I266" i="26"/>
  <c r="K266" i="26"/>
  <c r="L266" i="26"/>
  <c r="I267" i="26"/>
  <c r="K267" i="26"/>
  <c r="L267" i="26"/>
  <c r="I268" i="26"/>
  <c r="K268" i="26"/>
  <c r="L268" i="26"/>
  <c r="I269" i="26"/>
  <c r="K269" i="26"/>
  <c r="L269" i="26"/>
  <c r="I270" i="26"/>
  <c r="K270" i="26"/>
  <c r="L270" i="26"/>
  <c r="I271" i="26"/>
  <c r="K271" i="26"/>
  <c r="L271" i="26"/>
  <c r="I272" i="26"/>
  <c r="K272" i="26"/>
  <c r="L272" i="26"/>
  <c r="I273" i="26"/>
  <c r="K273" i="26"/>
  <c r="L273" i="26"/>
  <c r="I274" i="26"/>
  <c r="K274" i="26"/>
  <c r="L274" i="26"/>
  <c r="I275" i="26"/>
  <c r="K275" i="26"/>
  <c r="L275" i="26"/>
  <c r="I276" i="26"/>
  <c r="K276" i="26"/>
  <c r="L276" i="26"/>
  <c r="I277" i="26"/>
  <c r="K277" i="26"/>
  <c r="L277" i="26"/>
  <c r="I278" i="26"/>
  <c r="K278" i="26"/>
  <c r="L278" i="26"/>
  <c r="I279" i="26"/>
  <c r="K279" i="26"/>
  <c r="L279" i="26"/>
  <c r="I280" i="26"/>
  <c r="K280" i="26"/>
  <c r="L280" i="26"/>
  <c r="I281" i="26"/>
  <c r="K281" i="26"/>
  <c r="L281" i="26"/>
  <c r="I282" i="26"/>
  <c r="K282" i="26"/>
  <c r="L282" i="26"/>
  <c r="I283" i="26"/>
  <c r="K283" i="26"/>
  <c r="L283" i="26"/>
  <c r="I284" i="26"/>
  <c r="K284" i="26"/>
  <c r="L284" i="26"/>
  <c r="I285" i="26"/>
  <c r="K285" i="26"/>
  <c r="L285" i="26"/>
  <c r="I286" i="26"/>
  <c r="K286" i="26"/>
  <c r="L286" i="26"/>
  <c r="I287" i="26"/>
  <c r="K287" i="26"/>
  <c r="L287" i="26"/>
  <c r="I288" i="26"/>
  <c r="K288" i="26"/>
  <c r="L288" i="26"/>
  <c r="I289" i="26"/>
  <c r="K289" i="26"/>
  <c r="L289" i="26"/>
  <c r="I290" i="26"/>
  <c r="K290" i="26"/>
  <c r="L290" i="26"/>
  <c r="I291" i="26"/>
  <c r="K291" i="26"/>
  <c r="L291" i="26"/>
  <c r="I292" i="26"/>
  <c r="K292" i="26"/>
  <c r="L292" i="26"/>
  <c r="I293" i="26"/>
  <c r="K293" i="26"/>
  <c r="L293" i="26"/>
  <c r="I294" i="26"/>
  <c r="K294" i="26"/>
  <c r="L294" i="26"/>
  <c r="I295" i="26"/>
  <c r="K295" i="26"/>
  <c r="L295" i="26"/>
  <c r="I296" i="26"/>
  <c r="K296" i="26"/>
  <c r="L296" i="26"/>
  <c r="I297" i="26"/>
  <c r="K297" i="26"/>
  <c r="L297" i="26"/>
  <c r="I298" i="26"/>
  <c r="K298" i="26"/>
  <c r="L298" i="26"/>
  <c r="I299" i="26"/>
  <c r="K299" i="26"/>
  <c r="L299" i="26"/>
  <c r="I300" i="26"/>
  <c r="K300" i="26"/>
  <c r="L300" i="26"/>
  <c r="I301" i="26"/>
  <c r="K301" i="26"/>
  <c r="L301" i="26"/>
  <c r="I302" i="26"/>
  <c r="K302" i="26"/>
  <c r="L302" i="26"/>
  <c r="I303" i="26"/>
  <c r="K303" i="26"/>
  <c r="L303" i="26"/>
  <c r="I304" i="26"/>
  <c r="K304" i="26"/>
  <c r="L304" i="26"/>
  <c r="I305" i="26"/>
  <c r="K305" i="26"/>
  <c r="L305" i="26"/>
  <c r="I306" i="26"/>
  <c r="K306" i="26"/>
  <c r="L306" i="26"/>
  <c r="I307" i="26"/>
  <c r="K307" i="26"/>
  <c r="L307" i="26"/>
  <c r="I308" i="26"/>
  <c r="K308" i="26"/>
  <c r="L308" i="26"/>
  <c r="I309" i="26"/>
  <c r="K309" i="26"/>
  <c r="L309" i="26"/>
  <c r="I310" i="26"/>
  <c r="K310" i="26"/>
  <c r="L310" i="26"/>
  <c r="I311" i="26"/>
  <c r="K311" i="26"/>
  <c r="L311" i="26"/>
  <c r="I312" i="26"/>
  <c r="K312" i="26"/>
  <c r="L312" i="26"/>
  <c r="I313" i="26"/>
  <c r="K313" i="26"/>
  <c r="L313" i="26"/>
  <c r="I314" i="26"/>
  <c r="K314" i="26"/>
  <c r="L314" i="26"/>
  <c r="I315" i="26"/>
  <c r="K315" i="26"/>
  <c r="L315" i="26"/>
  <c r="I316" i="26"/>
  <c r="K316" i="26"/>
  <c r="L316" i="26"/>
  <c r="I317" i="26"/>
  <c r="K317" i="26"/>
  <c r="L317" i="26"/>
  <c r="I318" i="26"/>
  <c r="K318" i="26"/>
  <c r="L318" i="26"/>
  <c r="I319" i="26"/>
  <c r="K319" i="26"/>
  <c r="L319" i="26"/>
  <c r="I320" i="26"/>
  <c r="K320" i="26"/>
  <c r="L320" i="26"/>
  <c r="I321" i="26"/>
  <c r="K321" i="26"/>
  <c r="L321" i="26"/>
  <c r="I322" i="26"/>
  <c r="K322" i="26"/>
  <c r="L322" i="26"/>
  <c r="I323" i="26"/>
  <c r="K323" i="26"/>
  <c r="L323" i="26"/>
  <c r="I324" i="26"/>
  <c r="K324" i="26"/>
  <c r="L324" i="26"/>
  <c r="I325" i="26"/>
  <c r="K325" i="26"/>
  <c r="L325" i="26"/>
  <c r="I326" i="26"/>
  <c r="K326" i="26"/>
  <c r="L326" i="26"/>
  <c r="I327" i="26"/>
  <c r="K327" i="26"/>
  <c r="L327" i="26"/>
  <c r="I328" i="26"/>
  <c r="K328" i="26"/>
  <c r="L328" i="26"/>
  <c r="I329" i="26"/>
  <c r="K329" i="26"/>
  <c r="L329" i="26"/>
  <c r="I330" i="26"/>
  <c r="K330" i="26"/>
  <c r="L330" i="26"/>
  <c r="I331" i="26"/>
  <c r="K331" i="26"/>
  <c r="L331" i="26"/>
  <c r="I332" i="26"/>
  <c r="K332" i="26"/>
  <c r="L332" i="26"/>
  <c r="I333" i="26"/>
  <c r="K333" i="26"/>
  <c r="L333" i="26"/>
  <c r="I334" i="26"/>
  <c r="K334" i="26"/>
  <c r="L334" i="26"/>
  <c r="I335" i="26"/>
  <c r="K335" i="26"/>
  <c r="L335" i="26"/>
  <c r="I336" i="26"/>
  <c r="K336" i="26"/>
  <c r="L336" i="26"/>
  <c r="I337" i="26"/>
  <c r="K337" i="26"/>
  <c r="L337" i="26"/>
  <c r="I338" i="26"/>
  <c r="K338" i="26"/>
  <c r="L338" i="26"/>
  <c r="I339" i="26"/>
  <c r="K339" i="26"/>
  <c r="L339" i="26"/>
  <c r="I340" i="26"/>
  <c r="K340" i="26"/>
  <c r="L340" i="26"/>
  <c r="I341" i="26"/>
  <c r="K341" i="26"/>
  <c r="L341" i="26"/>
  <c r="I342" i="26"/>
  <c r="K342" i="26"/>
  <c r="L342" i="26"/>
  <c r="I343" i="26"/>
  <c r="K343" i="26"/>
  <c r="L343" i="26"/>
  <c r="I344" i="26"/>
  <c r="K344" i="26"/>
  <c r="L344" i="26"/>
  <c r="I345" i="26"/>
  <c r="K345" i="26"/>
  <c r="L345" i="26"/>
  <c r="I346" i="26"/>
  <c r="K346" i="26"/>
  <c r="L346" i="26"/>
  <c r="I347" i="26"/>
  <c r="K347" i="26"/>
  <c r="L347" i="26"/>
  <c r="I348" i="26"/>
  <c r="K348" i="26"/>
  <c r="L348" i="26"/>
  <c r="I349" i="26"/>
  <c r="K349" i="26"/>
  <c r="L349" i="26"/>
  <c r="I350" i="26"/>
  <c r="K350" i="26"/>
  <c r="L350" i="26"/>
  <c r="I351" i="26"/>
  <c r="K351" i="26"/>
  <c r="L351" i="26"/>
  <c r="I2" i="26"/>
  <c r="K2" i="26"/>
  <c r="L2" i="26"/>
  <c r="D3" i="26"/>
  <c r="F3" i="26"/>
  <c r="G3" i="26"/>
  <c r="D4" i="26"/>
  <c r="F4" i="26"/>
  <c r="G4" i="26"/>
  <c r="D5" i="26"/>
  <c r="F5" i="26"/>
  <c r="G5" i="26"/>
  <c r="D6" i="26"/>
  <c r="F6" i="26"/>
  <c r="G6" i="26"/>
  <c r="D7" i="26"/>
  <c r="F7" i="26"/>
  <c r="G7" i="26"/>
  <c r="D8" i="26"/>
  <c r="F8" i="26"/>
  <c r="G8" i="26"/>
  <c r="D9" i="26"/>
  <c r="F9" i="26"/>
  <c r="G9" i="26"/>
  <c r="D10" i="26"/>
  <c r="F10" i="26"/>
  <c r="G10" i="26"/>
  <c r="D11" i="26"/>
  <c r="F11" i="26"/>
  <c r="G11" i="26"/>
  <c r="D12" i="26"/>
  <c r="F12" i="26"/>
  <c r="G12" i="26"/>
  <c r="D13" i="26"/>
  <c r="F13" i="26"/>
  <c r="G13" i="26"/>
  <c r="D14" i="26"/>
  <c r="F14" i="26"/>
  <c r="G14" i="26"/>
  <c r="D15" i="26"/>
  <c r="F15" i="26"/>
  <c r="G15" i="26"/>
  <c r="D16" i="26"/>
  <c r="F16" i="26"/>
  <c r="G16" i="26"/>
  <c r="D17" i="26"/>
  <c r="F17" i="26"/>
  <c r="G17" i="26"/>
  <c r="D18" i="26"/>
  <c r="F18" i="26"/>
  <c r="G18" i="26"/>
  <c r="D19" i="26"/>
  <c r="F19" i="26"/>
  <c r="G19" i="26"/>
  <c r="D20" i="26"/>
  <c r="F20" i="26"/>
  <c r="G20" i="26"/>
  <c r="D21" i="26"/>
  <c r="F21" i="26"/>
  <c r="G21" i="26"/>
  <c r="D22" i="26"/>
  <c r="F22" i="26"/>
  <c r="G22" i="26"/>
  <c r="D23" i="26"/>
  <c r="F23" i="26"/>
  <c r="G23" i="26"/>
  <c r="D24" i="26"/>
  <c r="F24" i="26"/>
  <c r="G24" i="26"/>
  <c r="D25" i="26"/>
  <c r="F25" i="26"/>
  <c r="G25" i="26"/>
  <c r="D26" i="26"/>
  <c r="F26" i="26"/>
  <c r="G26" i="26"/>
  <c r="D27" i="26"/>
  <c r="F27" i="26"/>
  <c r="G27" i="26"/>
  <c r="D28" i="26"/>
  <c r="F28" i="26"/>
  <c r="G28" i="26"/>
  <c r="D29" i="26"/>
  <c r="F29" i="26"/>
  <c r="G29" i="26"/>
  <c r="D30" i="26"/>
  <c r="F30" i="26"/>
  <c r="G30" i="26"/>
  <c r="D31" i="26"/>
  <c r="F31" i="26"/>
  <c r="G31" i="26"/>
  <c r="D32" i="26"/>
  <c r="F32" i="26"/>
  <c r="G32" i="26"/>
  <c r="D33" i="26"/>
  <c r="F33" i="26"/>
  <c r="G33" i="26"/>
  <c r="D34" i="26"/>
  <c r="F34" i="26"/>
  <c r="G34" i="26"/>
  <c r="D35" i="26"/>
  <c r="F35" i="26"/>
  <c r="G35" i="26"/>
  <c r="D36" i="26"/>
  <c r="F36" i="26"/>
  <c r="G36" i="26"/>
  <c r="D37" i="26"/>
  <c r="F37" i="26"/>
  <c r="G37" i="26"/>
  <c r="D38" i="26"/>
  <c r="F38" i="26"/>
  <c r="G38" i="26"/>
  <c r="D39" i="26"/>
  <c r="F39" i="26"/>
  <c r="G39" i="26"/>
  <c r="D40" i="26"/>
  <c r="F40" i="26"/>
  <c r="G40" i="26"/>
  <c r="D41" i="26"/>
  <c r="F41" i="26"/>
  <c r="G41" i="26"/>
  <c r="D42" i="26"/>
  <c r="F42" i="26"/>
  <c r="G42" i="26"/>
  <c r="D43" i="26"/>
  <c r="F43" i="26"/>
  <c r="G43" i="26"/>
  <c r="D44" i="26"/>
  <c r="F44" i="26"/>
  <c r="G44" i="26"/>
  <c r="D45" i="26"/>
  <c r="F45" i="26"/>
  <c r="G45" i="26"/>
  <c r="D46" i="26"/>
  <c r="F46" i="26"/>
  <c r="G46" i="26"/>
  <c r="D47" i="26"/>
  <c r="F47" i="26"/>
  <c r="G47" i="26"/>
  <c r="D48" i="26"/>
  <c r="F48" i="26"/>
  <c r="G48" i="26"/>
  <c r="D49" i="26"/>
  <c r="F49" i="26"/>
  <c r="G49" i="26"/>
  <c r="D50" i="26"/>
  <c r="F50" i="26"/>
  <c r="G50" i="26"/>
  <c r="D51" i="26"/>
  <c r="F51" i="26"/>
  <c r="G51" i="26"/>
  <c r="D52" i="26"/>
  <c r="F52" i="26"/>
  <c r="G52" i="26"/>
  <c r="D53" i="26"/>
  <c r="F53" i="26"/>
  <c r="G53" i="26"/>
  <c r="D54" i="26"/>
  <c r="F54" i="26"/>
  <c r="G54" i="26"/>
  <c r="D55" i="26"/>
  <c r="F55" i="26"/>
  <c r="G55" i="26"/>
  <c r="D56" i="26"/>
  <c r="F56" i="26"/>
  <c r="G56" i="26"/>
  <c r="D57" i="26"/>
  <c r="F57" i="26"/>
  <c r="G57" i="26"/>
  <c r="D58" i="26"/>
  <c r="F58" i="26"/>
  <c r="G58" i="26"/>
  <c r="D59" i="26"/>
  <c r="F59" i="26"/>
  <c r="G59" i="26"/>
  <c r="D60" i="26"/>
  <c r="F60" i="26"/>
  <c r="G60" i="26"/>
  <c r="D61" i="26"/>
  <c r="F61" i="26"/>
  <c r="G61" i="26"/>
  <c r="D62" i="26"/>
  <c r="F62" i="26"/>
  <c r="G62" i="26"/>
  <c r="D63" i="26"/>
  <c r="F63" i="26"/>
  <c r="G63" i="26"/>
  <c r="D64" i="26"/>
  <c r="F64" i="26"/>
  <c r="G64" i="26"/>
  <c r="D65" i="26"/>
  <c r="F65" i="26"/>
  <c r="G65" i="26"/>
  <c r="D66" i="26"/>
  <c r="F66" i="26"/>
  <c r="G66" i="26"/>
  <c r="D67" i="26"/>
  <c r="F67" i="26"/>
  <c r="G67" i="26"/>
  <c r="D68" i="26"/>
  <c r="F68" i="26"/>
  <c r="G68" i="26"/>
  <c r="D69" i="26"/>
  <c r="F69" i="26"/>
  <c r="G69" i="26"/>
  <c r="D70" i="26"/>
  <c r="F70" i="26"/>
  <c r="G70" i="26"/>
  <c r="D71" i="26"/>
  <c r="F71" i="26"/>
  <c r="G71" i="26"/>
  <c r="D72" i="26"/>
  <c r="F72" i="26"/>
  <c r="G72" i="26"/>
  <c r="D73" i="26"/>
  <c r="F73" i="26"/>
  <c r="G73" i="26"/>
  <c r="D74" i="26"/>
  <c r="F74" i="26"/>
  <c r="G74" i="26"/>
  <c r="D75" i="26"/>
  <c r="F75" i="26"/>
  <c r="G75" i="26"/>
  <c r="D76" i="26"/>
  <c r="F76" i="26"/>
  <c r="G76" i="26"/>
  <c r="D77" i="26"/>
  <c r="F77" i="26"/>
  <c r="G77" i="26"/>
  <c r="D78" i="26"/>
  <c r="F78" i="26"/>
  <c r="G78" i="26"/>
  <c r="D79" i="26"/>
  <c r="F79" i="26"/>
  <c r="G79" i="26"/>
  <c r="D80" i="26"/>
  <c r="F80" i="26"/>
  <c r="G80" i="26"/>
  <c r="D81" i="26"/>
  <c r="F81" i="26"/>
  <c r="G81" i="26"/>
  <c r="D82" i="26"/>
  <c r="F82" i="26"/>
  <c r="G82" i="26"/>
  <c r="D83" i="26"/>
  <c r="F83" i="26"/>
  <c r="G83" i="26"/>
  <c r="D84" i="26"/>
  <c r="F84" i="26"/>
  <c r="G84" i="26"/>
  <c r="D85" i="26"/>
  <c r="F85" i="26"/>
  <c r="G85" i="26"/>
  <c r="D86" i="26"/>
  <c r="F86" i="26"/>
  <c r="G86" i="26"/>
  <c r="D87" i="26"/>
  <c r="F87" i="26"/>
  <c r="G87" i="26"/>
  <c r="D88" i="26"/>
  <c r="F88" i="26"/>
  <c r="G88" i="26"/>
  <c r="D89" i="26"/>
  <c r="F89" i="26"/>
  <c r="G89" i="26"/>
  <c r="D90" i="26"/>
  <c r="F90" i="26"/>
  <c r="G90" i="26"/>
  <c r="D91" i="26"/>
  <c r="F91" i="26"/>
  <c r="G91" i="26"/>
  <c r="D92" i="26"/>
  <c r="F92" i="26"/>
  <c r="G92" i="26"/>
  <c r="D93" i="26"/>
  <c r="F93" i="26"/>
  <c r="G93" i="26"/>
  <c r="D94" i="26"/>
  <c r="F94" i="26"/>
  <c r="G94" i="26"/>
  <c r="D95" i="26"/>
  <c r="F95" i="26"/>
  <c r="G95" i="26"/>
  <c r="D96" i="26"/>
  <c r="F96" i="26"/>
  <c r="G96" i="26"/>
  <c r="D97" i="26"/>
  <c r="F97" i="26"/>
  <c r="G97" i="26"/>
  <c r="D98" i="26"/>
  <c r="F98" i="26"/>
  <c r="G98" i="26"/>
  <c r="D99" i="26"/>
  <c r="F99" i="26"/>
  <c r="G99" i="26"/>
  <c r="D100" i="26"/>
  <c r="F100" i="26"/>
  <c r="G100" i="26"/>
  <c r="D101" i="26"/>
  <c r="F101" i="26"/>
  <c r="G101" i="26"/>
  <c r="D102" i="26"/>
  <c r="F102" i="26"/>
  <c r="G102" i="26"/>
  <c r="D103" i="26"/>
  <c r="F103" i="26"/>
  <c r="G103" i="26"/>
  <c r="D104" i="26"/>
  <c r="F104" i="26"/>
  <c r="G104" i="26"/>
  <c r="D105" i="26"/>
  <c r="F105" i="26"/>
  <c r="G105" i="26"/>
  <c r="D106" i="26"/>
  <c r="F106" i="26"/>
  <c r="G106" i="26"/>
  <c r="D107" i="26"/>
  <c r="F107" i="26"/>
  <c r="G107" i="26"/>
  <c r="D108" i="26"/>
  <c r="F108" i="26"/>
  <c r="G108" i="26"/>
  <c r="D109" i="26"/>
  <c r="F109" i="26"/>
  <c r="G109" i="26"/>
  <c r="D110" i="26"/>
  <c r="F110" i="26"/>
  <c r="G110" i="26"/>
  <c r="D111" i="26"/>
  <c r="F111" i="26"/>
  <c r="G111" i="26"/>
  <c r="D112" i="26"/>
  <c r="F112" i="26"/>
  <c r="G112" i="26"/>
  <c r="D113" i="26"/>
  <c r="F113" i="26"/>
  <c r="G113" i="26"/>
  <c r="D114" i="26"/>
  <c r="F114" i="26"/>
  <c r="G114" i="26"/>
  <c r="D115" i="26"/>
  <c r="F115" i="26"/>
  <c r="G115" i="26"/>
  <c r="D116" i="26"/>
  <c r="F116" i="26"/>
  <c r="G116" i="26"/>
  <c r="D117" i="26"/>
  <c r="F117" i="26"/>
  <c r="G117" i="26"/>
  <c r="D118" i="26"/>
  <c r="F118" i="26"/>
  <c r="G118" i="26"/>
  <c r="D119" i="26"/>
  <c r="F119" i="26"/>
  <c r="G119" i="26"/>
  <c r="D120" i="26"/>
  <c r="F120" i="26"/>
  <c r="G120" i="26"/>
  <c r="D121" i="26"/>
  <c r="F121" i="26"/>
  <c r="G121" i="26"/>
  <c r="D122" i="26"/>
  <c r="F122" i="26"/>
  <c r="G122" i="26"/>
  <c r="D123" i="26"/>
  <c r="F123" i="26"/>
  <c r="G123" i="26"/>
  <c r="D124" i="26"/>
  <c r="F124" i="26"/>
  <c r="G124" i="26"/>
  <c r="D125" i="26"/>
  <c r="F125" i="26"/>
  <c r="G125" i="26"/>
  <c r="D126" i="26"/>
  <c r="F126" i="26"/>
  <c r="G126" i="26"/>
  <c r="D127" i="26"/>
  <c r="F127" i="26"/>
  <c r="G127" i="26"/>
  <c r="D128" i="26"/>
  <c r="F128" i="26"/>
  <c r="G128" i="26"/>
  <c r="D129" i="26"/>
  <c r="F129" i="26"/>
  <c r="G129" i="26"/>
  <c r="D130" i="26"/>
  <c r="F130" i="26"/>
  <c r="G130" i="26"/>
  <c r="D131" i="26"/>
  <c r="F131" i="26"/>
  <c r="G131" i="26"/>
  <c r="D132" i="26"/>
  <c r="F132" i="26"/>
  <c r="G132" i="26"/>
  <c r="D133" i="26"/>
  <c r="F133" i="26"/>
  <c r="G133" i="26"/>
  <c r="D134" i="26"/>
  <c r="F134" i="26"/>
  <c r="G134" i="26"/>
  <c r="D135" i="26"/>
  <c r="F135" i="26"/>
  <c r="G135" i="26"/>
  <c r="D136" i="26"/>
  <c r="F136" i="26"/>
  <c r="G136" i="26"/>
  <c r="D137" i="26"/>
  <c r="F137" i="26"/>
  <c r="G137" i="26"/>
  <c r="D138" i="26"/>
  <c r="F138" i="26"/>
  <c r="G138" i="26"/>
  <c r="D139" i="26"/>
  <c r="F139" i="26"/>
  <c r="G139" i="26"/>
  <c r="D140" i="26"/>
  <c r="F140" i="26"/>
  <c r="G140" i="26"/>
  <c r="D141" i="26"/>
  <c r="F141" i="26"/>
  <c r="G141" i="26"/>
  <c r="D142" i="26"/>
  <c r="F142" i="26"/>
  <c r="G142" i="26"/>
  <c r="D143" i="26"/>
  <c r="F143" i="26"/>
  <c r="G143" i="26"/>
  <c r="D144" i="26"/>
  <c r="F144" i="26"/>
  <c r="G144" i="26"/>
  <c r="D145" i="26"/>
  <c r="F145" i="26"/>
  <c r="G145" i="26"/>
  <c r="D146" i="26"/>
  <c r="F146" i="26"/>
  <c r="G146" i="26"/>
  <c r="D147" i="26"/>
  <c r="F147" i="26"/>
  <c r="G147" i="26"/>
  <c r="D148" i="26"/>
  <c r="F148" i="26"/>
  <c r="G148" i="26"/>
  <c r="D149" i="26"/>
  <c r="F149" i="26"/>
  <c r="G149" i="26"/>
  <c r="D150" i="26"/>
  <c r="F150" i="26"/>
  <c r="G150" i="26"/>
  <c r="D151" i="26"/>
  <c r="F151" i="26"/>
  <c r="G151" i="26"/>
  <c r="D152" i="26"/>
  <c r="F152" i="26"/>
  <c r="G152" i="26"/>
  <c r="D153" i="26"/>
  <c r="F153" i="26"/>
  <c r="G153" i="26"/>
  <c r="D154" i="26"/>
  <c r="F154" i="26"/>
  <c r="G154" i="26"/>
  <c r="D155" i="26"/>
  <c r="F155" i="26"/>
  <c r="G155" i="26"/>
  <c r="D156" i="26"/>
  <c r="F156" i="26"/>
  <c r="G156" i="26"/>
  <c r="D157" i="26"/>
  <c r="F157" i="26"/>
  <c r="G157" i="26"/>
  <c r="D158" i="26"/>
  <c r="F158" i="26"/>
  <c r="G158" i="26"/>
  <c r="D159" i="26"/>
  <c r="F159" i="26"/>
  <c r="G159" i="26"/>
  <c r="D160" i="26"/>
  <c r="F160" i="26"/>
  <c r="G160" i="26"/>
  <c r="D161" i="26"/>
  <c r="F161" i="26"/>
  <c r="G161" i="26"/>
  <c r="D162" i="26"/>
  <c r="F162" i="26"/>
  <c r="G162" i="26"/>
  <c r="D163" i="26"/>
  <c r="F163" i="26"/>
  <c r="G163" i="26"/>
  <c r="D164" i="26"/>
  <c r="F164" i="26"/>
  <c r="G164" i="26"/>
  <c r="D165" i="26"/>
  <c r="F165" i="26"/>
  <c r="G165" i="26"/>
  <c r="D166" i="26"/>
  <c r="F166" i="26"/>
  <c r="G166" i="26"/>
  <c r="D167" i="26"/>
  <c r="F167" i="26"/>
  <c r="G167" i="26"/>
  <c r="D168" i="26"/>
  <c r="F168" i="26"/>
  <c r="G168" i="26"/>
  <c r="D169" i="26"/>
  <c r="F169" i="26"/>
  <c r="G169" i="26"/>
  <c r="D170" i="26"/>
  <c r="F170" i="26"/>
  <c r="G170" i="26"/>
  <c r="D171" i="26"/>
  <c r="F171" i="26"/>
  <c r="G171" i="26"/>
  <c r="D172" i="26"/>
  <c r="F172" i="26"/>
  <c r="G172" i="26"/>
  <c r="D173" i="26"/>
  <c r="F173" i="26"/>
  <c r="G173" i="26"/>
  <c r="D174" i="26"/>
  <c r="F174" i="26"/>
  <c r="G174" i="26"/>
  <c r="D175" i="26"/>
  <c r="F175" i="26"/>
  <c r="G175" i="26"/>
  <c r="D176" i="26"/>
  <c r="F176" i="26"/>
  <c r="G176" i="26"/>
  <c r="D177" i="26"/>
  <c r="F177" i="26"/>
  <c r="G177" i="26"/>
  <c r="D178" i="26"/>
  <c r="F178" i="26"/>
  <c r="G178" i="26"/>
  <c r="D179" i="26"/>
  <c r="F179" i="26"/>
  <c r="G179" i="26"/>
  <c r="D180" i="26"/>
  <c r="F180" i="26"/>
  <c r="G180" i="26"/>
  <c r="D181" i="26"/>
  <c r="F181" i="26"/>
  <c r="G181" i="26"/>
  <c r="D182" i="26"/>
  <c r="F182" i="26"/>
  <c r="G182" i="26"/>
  <c r="D183" i="26"/>
  <c r="F183" i="26"/>
  <c r="G183" i="26"/>
  <c r="D184" i="26"/>
  <c r="F184" i="26"/>
  <c r="G184" i="26"/>
  <c r="D185" i="26"/>
  <c r="F185" i="26"/>
  <c r="G185" i="26"/>
  <c r="D186" i="26"/>
  <c r="F186" i="26"/>
  <c r="G186" i="26"/>
  <c r="D187" i="26"/>
  <c r="F187" i="26"/>
  <c r="G187" i="26"/>
  <c r="D188" i="26"/>
  <c r="F188" i="26"/>
  <c r="G188" i="26"/>
  <c r="D189" i="26"/>
  <c r="F189" i="26"/>
  <c r="G189" i="26"/>
  <c r="D190" i="26"/>
  <c r="F190" i="26"/>
  <c r="G190" i="26"/>
  <c r="D191" i="26"/>
  <c r="F191" i="26"/>
  <c r="G191" i="26"/>
  <c r="D192" i="26"/>
  <c r="F192" i="26"/>
  <c r="G192" i="26"/>
  <c r="D193" i="26"/>
  <c r="F193" i="26"/>
  <c r="G193" i="26"/>
  <c r="D194" i="26"/>
  <c r="F194" i="26"/>
  <c r="G194" i="26"/>
  <c r="D195" i="26"/>
  <c r="F195" i="26"/>
  <c r="G195" i="26"/>
  <c r="D196" i="26"/>
  <c r="F196" i="26"/>
  <c r="G196" i="26"/>
  <c r="D197" i="26"/>
  <c r="F197" i="26"/>
  <c r="G197" i="26"/>
  <c r="D198" i="26"/>
  <c r="F198" i="26"/>
  <c r="G198" i="26"/>
  <c r="D199" i="26"/>
  <c r="F199" i="26"/>
  <c r="G199" i="26"/>
  <c r="D200" i="26"/>
  <c r="F200" i="26"/>
  <c r="G200" i="26"/>
  <c r="D201" i="26"/>
  <c r="F201" i="26"/>
  <c r="G201" i="26"/>
  <c r="D202" i="26"/>
  <c r="F202" i="26"/>
  <c r="G202" i="26"/>
  <c r="D203" i="26"/>
  <c r="F203" i="26"/>
  <c r="G203" i="26"/>
  <c r="D204" i="26"/>
  <c r="F204" i="26"/>
  <c r="G204" i="26"/>
  <c r="D205" i="26"/>
  <c r="F205" i="26"/>
  <c r="G205" i="26"/>
  <c r="D206" i="26"/>
  <c r="F206" i="26"/>
  <c r="G206" i="26"/>
  <c r="D207" i="26"/>
  <c r="F207" i="26"/>
  <c r="G207" i="26"/>
  <c r="D208" i="26"/>
  <c r="F208" i="26"/>
  <c r="G208" i="26"/>
  <c r="D209" i="26"/>
  <c r="F209" i="26"/>
  <c r="G209" i="26"/>
  <c r="D210" i="26"/>
  <c r="F210" i="26"/>
  <c r="G210" i="26"/>
  <c r="D211" i="26"/>
  <c r="F211" i="26"/>
  <c r="G211" i="26"/>
  <c r="D212" i="26"/>
  <c r="F212" i="26"/>
  <c r="G212" i="26"/>
  <c r="D213" i="26"/>
  <c r="F213" i="26"/>
  <c r="G213" i="26"/>
  <c r="D214" i="26"/>
  <c r="F214" i="26"/>
  <c r="G214" i="26"/>
  <c r="D215" i="26"/>
  <c r="F215" i="26"/>
  <c r="G215" i="26"/>
  <c r="D216" i="26"/>
  <c r="F216" i="26"/>
  <c r="G216" i="26"/>
  <c r="D217" i="26"/>
  <c r="F217" i="26"/>
  <c r="G217" i="26"/>
  <c r="D218" i="26"/>
  <c r="F218" i="26"/>
  <c r="G218" i="26"/>
  <c r="D219" i="26"/>
  <c r="F219" i="26"/>
  <c r="G219" i="26"/>
  <c r="D220" i="26"/>
  <c r="F220" i="26"/>
  <c r="G220" i="26"/>
  <c r="D221" i="26"/>
  <c r="F221" i="26"/>
  <c r="G221" i="26"/>
  <c r="D222" i="26"/>
  <c r="F222" i="26"/>
  <c r="G222" i="26"/>
  <c r="D223" i="26"/>
  <c r="F223" i="26"/>
  <c r="G223" i="26"/>
  <c r="D224" i="26"/>
  <c r="F224" i="26"/>
  <c r="G224" i="26"/>
  <c r="D225" i="26"/>
  <c r="F225" i="26"/>
  <c r="G225" i="26"/>
  <c r="D226" i="26"/>
  <c r="F226" i="26"/>
  <c r="G226" i="26"/>
  <c r="D227" i="26"/>
  <c r="F227" i="26"/>
  <c r="G227" i="26"/>
  <c r="D228" i="26"/>
  <c r="F228" i="26"/>
  <c r="G228" i="26"/>
  <c r="D229" i="26"/>
  <c r="F229" i="26"/>
  <c r="G229" i="26"/>
  <c r="D230" i="26"/>
  <c r="F230" i="26"/>
  <c r="G230" i="26"/>
  <c r="D231" i="26"/>
  <c r="F231" i="26"/>
  <c r="G231" i="26"/>
  <c r="D232" i="26"/>
  <c r="F232" i="26"/>
  <c r="G232" i="26"/>
  <c r="D233" i="26"/>
  <c r="F233" i="26"/>
  <c r="G233" i="26"/>
  <c r="D234" i="26"/>
  <c r="F234" i="26"/>
  <c r="G234" i="26"/>
  <c r="D235" i="26"/>
  <c r="F235" i="26"/>
  <c r="G235" i="26"/>
  <c r="D236" i="26"/>
  <c r="F236" i="26"/>
  <c r="G236" i="26"/>
  <c r="D237" i="26"/>
  <c r="F237" i="26"/>
  <c r="G237" i="26"/>
  <c r="D238" i="26"/>
  <c r="F238" i="26"/>
  <c r="G238" i="26"/>
  <c r="D239" i="26"/>
  <c r="F239" i="26"/>
  <c r="G239" i="26"/>
  <c r="D240" i="26"/>
  <c r="F240" i="26"/>
  <c r="G240" i="26"/>
  <c r="D241" i="26"/>
  <c r="F241" i="26"/>
  <c r="G241" i="26"/>
  <c r="D242" i="26"/>
  <c r="F242" i="26"/>
  <c r="G242" i="26"/>
  <c r="D243" i="26"/>
  <c r="F243" i="26"/>
  <c r="G243" i="26"/>
  <c r="D244" i="26"/>
  <c r="F244" i="26"/>
  <c r="G244" i="26"/>
  <c r="D245" i="26"/>
  <c r="F245" i="26"/>
  <c r="G245" i="26"/>
  <c r="D246" i="26"/>
  <c r="F246" i="26"/>
  <c r="G246" i="26"/>
  <c r="D247" i="26"/>
  <c r="F247" i="26"/>
  <c r="G247" i="26"/>
  <c r="D248" i="26"/>
  <c r="F248" i="26"/>
  <c r="G248" i="26"/>
  <c r="D249" i="26"/>
  <c r="F249" i="26"/>
  <c r="G249" i="26"/>
  <c r="D250" i="26"/>
  <c r="F250" i="26"/>
  <c r="G250" i="26"/>
  <c r="D251" i="26"/>
  <c r="F251" i="26"/>
  <c r="G251" i="26"/>
  <c r="D252" i="26"/>
  <c r="F252" i="26"/>
  <c r="G252" i="26"/>
  <c r="D253" i="26"/>
  <c r="F253" i="26"/>
  <c r="G253" i="26"/>
  <c r="D254" i="26"/>
  <c r="F254" i="26"/>
  <c r="G254" i="26"/>
  <c r="D255" i="26"/>
  <c r="F255" i="26"/>
  <c r="G255" i="26"/>
  <c r="D256" i="26"/>
  <c r="F256" i="26"/>
  <c r="G256" i="26"/>
  <c r="D257" i="26"/>
  <c r="F257" i="26"/>
  <c r="G257" i="26"/>
  <c r="D258" i="26"/>
  <c r="F258" i="26"/>
  <c r="G258" i="26"/>
  <c r="D259" i="26"/>
  <c r="F259" i="26"/>
  <c r="G259" i="26"/>
  <c r="D260" i="26"/>
  <c r="F260" i="26"/>
  <c r="G260" i="26"/>
  <c r="D261" i="26"/>
  <c r="F261" i="26"/>
  <c r="G261" i="26"/>
  <c r="D262" i="26"/>
  <c r="F262" i="26"/>
  <c r="G262" i="26"/>
  <c r="D263" i="26"/>
  <c r="F263" i="26"/>
  <c r="G263" i="26"/>
  <c r="D264" i="26"/>
  <c r="F264" i="26"/>
  <c r="G264" i="26"/>
  <c r="D265" i="26"/>
  <c r="F265" i="26"/>
  <c r="G265" i="26"/>
  <c r="D266" i="26"/>
  <c r="F266" i="26"/>
  <c r="G266" i="26"/>
  <c r="D267" i="26"/>
  <c r="F267" i="26"/>
  <c r="G267" i="26"/>
  <c r="D268" i="26"/>
  <c r="F268" i="26"/>
  <c r="G268" i="26"/>
  <c r="D269" i="26"/>
  <c r="F269" i="26"/>
  <c r="G269" i="26"/>
  <c r="D270" i="26"/>
  <c r="F270" i="26"/>
  <c r="G270" i="26"/>
  <c r="D271" i="26"/>
  <c r="F271" i="26"/>
  <c r="G271" i="26"/>
  <c r="D272" i="26"/>
  <c r="F272" i="26"/>
  <c r="G272" i="26"/>
  <c r="D273" i="26"/>
  <c r="F273" i="26"/>
  <c r="G273" i="26"/>
  <c r="D274" i="26"/>
  <c r="F274" i="26"/>
  <c r="G274" i="26"/>
  <c r="D275" i="26"/>
  <c r="F275" i="26"/>
  <c r="G275" i="26"/>
  <c r="D276" i="26"/>
  <c r="F276" i="26"/>
  <c r="G276" i="26"/>
  <c r="D277" i="26"/>
  <c r="F277" i="26"/>
  <c r="G277" i="26"/>
  <c r="D278" i="26"/>
  <c r="F278" i="26"/>
  <c r="G278" i="26"/>
  <c r="D279" i="26"/>
  <c r="F279" i="26"/>
  <c r="G279" i="26"/>
  <c r="D280" i="26"/>
  <c r="F280" i="26"/>
  <c r="G280" i="26"/>
  <c r="D281" i="26"/>
  <c r="F281" i="26"/>
  <c r="G281" i="26"/>
  <c r="D282" i="26"/>
  <c r="F282" i="26"/>
  <c r="G282" i="26"/>
  <c r="D283" i="26"/>
  <c r="F283" i="26"/>
  <c r="G283" i="26"/>
  <c r="D284" i="26"/>
  <c r="F284" i="26"/>
  <c r="G284" i="26"/>
  <c r="D285" i="26"/>
  <c r="F285" i="26"/>
  <c r="G285" i="26"/>
  <c r="D286" i="26"/>
  <c r="F286" i="26"/>
  <c r="G286" i="26"/>
  <c r="D287" i="26"/>
  <c r="F287" i="26"/>
  <c r="G287" i="26"/>
  <c r="D288" i="26"/>
  <c r="F288" i="26"/>
  <c r="G288" i="26"/>
  <c r="D289" i="26"/>
  <c r="F289" i="26"/>
  <c r="G289" i="26"/>
  <c r="D290" i="26"/>
  <c r="F290" i="26"/>
  <c r="G290" i="26"/>
  <c r="D291" i="26"/>
  <c r="F291" i="26"/>
  <c r="G291" i="26"/>
  <c r="D292" i="26"/>
  <c r="F292" i="26"/>
  <c r="G292" i="26"/>
  <c r="D293" i="26"/>
  <c r="F293" i="26"/>
  <c r="G293" i="26"/>
  <c r="D294" i="26"/>
  <c r="F294" i="26"/>
  <c r="G294" i="26"/>
  <c r="D295" i="26"/>
  <c r="F295" i="26"/>
  <c r="G295" i="26"/>
  <c r="D296" i="26"/>
  <c r="F296" i="26"/>
  <c r="G296" i="26"/>
  <c r="D297" i="26"/>
  <c r="F297" i="26"/>
  <c r="G297" i="26"/>
  <c r="D298" i="26"/>
  <c r="F298" i="26"/>
  <c r="G298" i="26"/>
  <c r="D299" i="26"/>
  <c r="F299" i="26"/>
  <c r="G299" i="26"/>
  <c r="D300" i="26"/>
  <c r="F300" i="26"/>
  <c r="G300" i="26"/>
  <c r="D301" i="26"/>
  <c r="F301" i="26"/>
  <c r="G301" i="26"/>
  <c r="D302" i="26"/>
  <c r="F302" i="26"/>
  <c r="G302" i="26"/>
  <c r="D303" i="26"/>
  <c r="F303" i="26"/>
  <c r="G303" i="26"/>
  <c r="D304" i="26"/>
  <c r="F304" i="26"/>
  <c r="G304" i="26"/>
  <c r="D305" i="26"/>
  <c r="F305" i="26"/>
  <c r="G305" i="26"/>
  <c r="D306" i="26"/>
  <c r="F306" i="26"/>
  <c r="G306" i="26"/>
  <c r="D307" i="26"/>
  <c r="F307" i="26"/>
  <c r="G307" i="26"/>
  <c r="D308" i="26"/>
  <c r="F308" i="26"/>
  <c r="G308" i="26"/>
  <c r="D309" i="26"/>
  <c r="F309" i="26"/>
  <c r="G309" i="26"/>
  <c r="D310" i="26"/>
  <c r="F310" i="26"/>
  <c r="G310" i="26"/>
  <c r="D311" i="26"/>
  <c r="F311" i="26"/>
  <c r="G311" i="26"/>
  <c r="D312" i="26"/>
  <c r="F312" i="26"/>
  <c r="G312" i="26"/>
  <c r="D313" i="26"/>
  <c r="F313" i="26"/>
  <c r="G313" i="26"/>
  <c r="D314" i="26"/>
  <c r="F314" i="26"/>
  <c r="G314" i="26"/>
  <c r="D315" i="26"/>
  <c r="F315" i="26"/>
  <c r="G315" i="26"/>
  <c r="D316" i="26"/>
  <c r="F316" i="26"/>
  <c r="G316" i="26"/>
  <c r="D317" i="26"/>
  <c r="F317" i="26"/>
  <c r="G317" i="26"/>
  <c r="D318" i="26"/>
  <c r="F318" i="26"/>
  <c r="G318" i="26"/>
  <c r="D319" i="26"/>
  <c r="F319" i="26"/>
  <c r="G319" i="26"/>
  <c r="D320" i="26"/>
  <c r="F320" i="26"/>
  <c r="G320" i="26"/>
  <c r="D321" i="26"/>
  <c r="F321" i="26"/>
  <c r="G321" i="26"/>
  <c r="D322" i="26"/>
  <c r="F322" i="26"/>
  <c r="G322" i="26"/>
  <c r="D323" i="26"/>
  <c r="F323" i="26"/>
  <c r="G323" i="26"/>
  <c r="D324" i="26"/>
  <c r="F324" i="26"/>
  <c r="G324" i="26"/>
  <c r="D325" i="26"/>
  <c r="F325" i="26"/>
  <c r="G325" i="26"/>
  <c r="D326" i="26"/>
  <c r="F326" i="26"/>
  <c r="G326" i="26"/>
  <c r="D327" i="26"/>
  <c r="F327" i="26"/>
  <c r="G327" i="26"/>
  <c r="D328" i="26"/>
  <c r="F328" i="26"/>
  <c r="G328" i="26"/>
  <c r="D329" i="26"/>
  <c r="F329" i="26"/>
  <c r="G329" i="26"/>
  <c r="D330" i="26"/>
  <c r="F330" i="26"/>
  <c r="G330" i="26"/>
  <c r="D331" i="26"/>
  <c r="F331" i="26"/>
  <c r="G331" i="26"/>
  <c r="D332" i="26"/>
  <c r="F332" i="26"/>
  <c r="G332" i="26"/>
  <c r="D333" i="26"/>
  <c r="F333" i="26"/>
  <c r="G333" i="26"/>
  <c r="D334" i="26"/>
  <c r="F334" i="26"/>
  <c r="G334" i="26"/>
  <c r="D335" i="26"/>
  <c r="F335" i="26"/>
  <c r="G335" i="26"/>
  <c r="D336" i="26"/>
  <c r="F336" i="26"/>
  <c r="G336" i="26"/>
  <c r="D337" i="26"/>
  <c r="F337" i="26"/>
  <c r="G337" i="26"/>
  <c r="D338" i="26"/>
  <c r="F338" i="26"/>
  <c r="G338" i="26"/>
  <c r="D339" i="26"/>
  <c r="F339" i="26"/>
  <c r="G339" i="26"/>
  <c r="D340" i="26"/>
  <c r="F340" i="26"/>
  <c r="G340" i="26"/>
  <c r="D341" i="26"/>
  <c r="F341" i="26"/>
  <c r="G341" i="26"/>
  <c r="D342" i="26"/>
  <c r="F342" i="26"/>
  <c r="G342" i="26"/>
  <c r="D343" i="26"/>
  <c r="F343" i="26"/>
  <c r="G343" i="26"/>
  <c r="D344" i="26"/>
  <c r="F344" i="26"/>
  <c r="G344" i="26"/>
  <c r="D345" i="26"/>
  <c r="F345" i="26"/>
  <c r="G345" i="26"/>
  <c r="D346" i="26"/>
  <c r="F346" i="26"/>
  <c r="G346" i="26"/>
  <c r="D347" i="26"/>
  <c r="F347" i="26"/>
  <c r="G347" i="26"/>
  <c r="D348" i="26"/>
  <c r="F348" i="26"/>
  <c r="G348" i="26"/>
  <c r="D349" i="26"/>
  <c r="F349" i="26"/>
  <c r="G349" i="26"/>
  <c r="D350" i="26"/>
  <c r="F350" i="26"/>
  <c r="G350" i="26"/>
  <c r="D351" i="26"/>
  <c r="F351" i="26"/>
  <c r="G351" i="26"/>
  <c r="D2" i="26"/>
  <c r="F2" i="26"/>
  <c r="G2" i="26"/>
  <c r="U352" i="26"/>
  <c r="I352" i="26"/>
  <c r="U353" i="26"/>
  <c r="I353" i="26"/>
  <c r="U354" i="26"/>
  <c r="I354" i="26"/>
  <c r="U355" i="26"/>
  <c r="I355" i="26"/>
  <c r="U356" i="26"/>
  <c r="I356" i="26"/>
  <c r="U357" i="26"/>
  <c r="I357" i="26"/>
  <c r="U358" i="26"/>
  <c r="I358" i="26"/>
  <c r="U359" i="26"/>
  <c r="I359" i="26"/>
  <c r="U360" i="26"/>
  <c r="I360" i="26"/>
  <c r="U361" i="26"/>
  <c r="I361" i="26"/>
  <c r="U362" i="26"/>
  <c r="I362" i="26"/>
  <c r="U363" i="26"/>
  <c r="I363" i="26"/>
  <c r="U364" i="26"/>
  <c r="I364" i="26"/>
  <c r="U365" i="26"/>
  <c r="I365" i="26"/>
  <c r="U366" i="26"/>
  <c r="I366" i="26"/>
  <c r="U367" i="26"/>
  <c r="I367" i="26"/>
  <c r="U368" i="26"/>
  <c r="I368" i="26"/>
  <c r="U369" i="26"/>
  <c r="I369" i="26"/>
  <c r="U370" i="26"/>
  <c r="I370" i="26"/>
  <c r="U371" i="26"/>
  <c r="I371" i="26"/>
  <c r="U372" i="26"/>
  <c r="I372" i="26"/>
  <c r="U373" i="26"/>
  <c r="I373" i="26"/>
  <c r="U374" i="26"/>
  <c r="I374" i="26"/>
  <c r="U375" i="26"/>
  <c r="I375" i="26"/>
  <c r="U376" i="26"/>
  <c r="I376" i="26"/>
  <c r="U377" i="26"/>
  <c r="I377" i="26"/>
  <c r="U378" i="26"/>
  <c r="I378" i="26"/>
  <c r="U379" i="26"/>
  <c r="I379" i="26"/>
  <c r="U380" i="26"/>
  <c r="I380" i="26"/>
  <c r="U381" i="26"/>
  <c r="I381" i="26"/>
  <c r="U382" i="26"/>
  <c r="I382" i="26"/>
  <c r="U383" i="26"/>
  <c r="I383" i="26"/>
  <c r="U384" i="26"/>
  <c r="I384" i="26"/>
  <c r="U385" i="26"/>
  <c r="I385" i="26"/>
  <c r="U386" i="26"/>
  <c r="I386" i="26"/>
  <c r="U387" i="26"/>
  <c r="I387" i="26"/>
  <c r="U388" i="26"/>
  <c r="I388" i="26"/>
  <c r="U389" i="26"/>
  <c r="I389" i="26"/>
  <c r="U390" i="26"/>
  <c r="I390" i="26"/>
  <c r="U391" i="26"/>
  <c r="I391" i="26"/>
  <c r="U392" i="26"/>
  <c r="I392" i="26"/>
  <c r="U393" i="26"/>
  <c r="I393" i="26"/>
  <c r="U394" i="26"/>
  <c r="I394" i="26"/>
  <c r="U395" i="26"/>
  <c r="I395" i="26"/>
  <c r="U396" i="26"/>
  <c r="I396" i="26"/>
  <c r="U397" i="26"/>
  <c r="I397" i="26"/>
  <c r="U398" i="26"/>
  <c r="I398" i="26"/>
  <c r="U399" i="26"/>
  <c r="I399" i="26"/>
  <c r="U400" i="26"/>
  <c r="I400" i="26"/>
  <c r="U401" i="26"/>
  <c r="I401" i="26"/>
  <c r="U402" i="26"/>
  <c r="I402" i="26"/>
  <c r="U403" i="26"/>
  <c r="I403" i="26"/>
  <c r="U404" i="26"/>
  <c r="I404" i="26"/>
  <c r="U405" i="26"/>
  <c r="I405" i="26"/>
  <c r="U406" i="26"/>
  <c r="I406" i="26"/>
  <c r="U407" i="26"/>
  <c r="I407" i="26"/>
  <c r="U408" i="26"/>
  <c r="I408" i="26"/>
  <c r="U409" i="26"/>
  <c r="I409" i="26"/>
  <c r="U410" i="26"/>
  <c r="I410" i="26"/>
  <c r="U411" i="26"/>
  <c r="I411" i="26"/>
  <c r="U412" i="26"/>
  <c r="I412" i="26"/>
  <c r="U413" i="26"/>
  <c r="I413" i="26"/>
  <c r="U414" i="26"/>
  <c r="I414" i="26"/>
  <c r="U415" i="26"/>
  <c r="I415" i="26"/>
  <c r="U416" i="26"/>
  <c r="I416" i="26"/>
  <c r="U417" i="26"/>
  <c r="I417" i="26"/>
  <c r="U418" i="26"/>
  <c r="I418" i="26"/>
  <c r="U419" i="26"/>
  <c r="I419" i="26"/>
  <c r="U420" i="26"/>
  <c r="I420" i="26"/>
  <c r="U421" i="26"/>
  <c r="I421" i="26"/>
  <c r="U422" i="26"/>
  <c r="I422" i="26"/>
  <c r="U423" i="26"/>
  <c r="I423" i="26"/>
  <c r="U424" i="26"/>
  <c r="I424" i="26"/>
  <c r="U425" i="26"/>
  <c r="I425" i="26"/>
  <c r="U426" i="26"/>
  <c r="I426" i="26"/>
  <c r="U427" i="26"/>
  <c r="I427" i="26"/>
  <c r="U428" i="26"/>
  <c r="I428" i="26"/>
  <c r="U429" i="26"/>
  <c r="I429" i="26"/>
  <c r="U430" i="26"/>
  <c r="I430" i="26"/>
  <c r="U431" i="26"/>
  <c r="I431" i="26"/>
  <c r="U432" i="26"/>
  <c r="I432" i="26"/>
  <c r="U433" i="26"/>
  <c r="I433" i="26"/>
  <c r="U434" i="26"/>
  <c r="I434" i="26"/>
  <c r="U435" i="26"/>
  <c r="I435" i="26"/>
  <c r="U436" i="26"/>
  <c r="I436" i="26"/>
  <c r="U437" i="26"/>
  <c r="I437" i="26"/>
  <c r="U438" i="26"/>
  <c r="I438" i="26"/>
  <c r="U439" i="26"/>
  <c r="I439" i="26"/>
  <c r="U440" i="26"/>
  <c r="I440" i="26"/>
  <c r="U441" i="26"/>
  <c r="I441" i="26"/>
  <c r="U442" i="26"/>
  <c r="I442" i="26"/>
  <c r="U443" i="26"/>
  <c r="I443" i="26"/>
  <c r="U444" i="26"/>
  <c r="I444" i="26"/>
  <c r="U445" i="26"/>
  <c r="I445" i="26"/>
  <c r="U446" i="26"/>
  <c r="I446" i="26"/>
  <c r="U447" i="26"/>
  <c r="I447" i="26"/>
  <c r="U448" i="26"/>
  <c r="I448" i="26"/>
  <c r="U449" i="26"/>
  <c r="I449" i="26"/>
  <c r="U450" i="26"/>
  <c r="I450" i="26"/>
  <c r="U451" i="26"/>
  <c r="I451" i="26"/>
  <c r="U452" i="26"/>
  <c r="I452" i="26"/>
  <c r="I453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D352" i="26"/>
  <c r="D353" i="26"/>
  <c r="D354" i="26"/>
  <c r="D355" i="26"/>
  <c r="D356" i="26"/>
  <c r="D357" i="26"/>
  <c r="D358" i="26"/>
  <c r="D359" i="26"/>
  <c r="D360" i="26"/>
  <c r="D361" i="26"/>
  <c r="D362" i="26"/>
  <c r="D363" i="26"/>
  <c r="D364" i="26"/>
  <c r="D365" i="26"/>
  <c r="D366" i="26"/>
  <c r="D367" i="26"/>
  <c r="D368" i="26"/>
  <c r="D369" i="26"/>
  <c r="D370" i="26"/>
  <c r="D371" i="26"/>
  <c r="D372" i="26"/>
  <c r="D373" i="26"/>
  <c r="D374" i="26"/>
  <c r="D375" i="26"/>
  <c r="D376" i="26"/>
  <c r="D377" i="26"/>
  <c r="D378" i="26"/>
  <c r="D379" i="26"/>
  <c r="D380" i="26"/>
  <c r="D381" i="26"/>
  <c r="D382" i="26"/>
  <c r="D383" i="26"/>
  <c r="D384" i="26"/>
  <c r="D385" i="26"/>
  <c r="D386" i="26"/>
  <c r="D387" i="26"/>
  <c r="D388" i="26"/>
  <c r="D389" i="26"/>
  <c r="D390" i="26"/>
  <c r="D391" i="26"/>
  <c r="D392" i="26"/>
  <c r="D393" i="26"/>
  <c r="D394" i="26"/>
  <c r="D395" i="26"/>
  <c r="D396" i="26"/>
  <c r="D397" i="26"/>
  <c r="D398" i="26"/>
  <c r="D399" i="26"/>
  <c r="D400" i="26"/>
  <c r="D401" i="26"/>
  <c r="D402" i="26"/>
  <c r="D403" i="26"/>
  <c r="D404" i="26"/>
  <c r="D405" i="26"/>
  <c r="D406" i="26"/>
  <c r="D407" i="26"/>
  <c r="D408" i="26"/>
  <c r="D409" i="26"/>
  <c r="D410" i="26"/>
  <c r="D411" i="26"/>
  <c r="D412" i="26"/>
  <c r="D413" i="26"/>
  <c r="D414" i="26"/>
  <c r="D415" i="26"/>
  <c r="D416" i="26"/>
  <c r="D417" i="26"/>
  <c r="D418" i="26"/>
  <c r="D419" i="26"/>
  <c r="D420" i="26"/>
  <c r="D421" i="26"/>
  <c r="D422" i="26"/>
  <c r="D423" i="26"/>
  <c r="D424" i="26"/>
  <c r="D425" i="26"/>
  <c r="D426" i="26"/>
  <c r="D427" i="26"/>
  <c r="D428" i="26"/>
  <c r="D429" i="26"/>
  <c r="D430" i="26"/>
  <c r="D431" i="26"/>
  <c r="D432" i="26"/>
  <c r="D433" i="26"/>
  <c r="D434" i="26"/>
  <c r="D435" i="26"/>
  <c r="D436" i="26"/>
  <c r="D437" i="26"/>
  <c r="D438" i="26"/>
  <c r="D439" i="26"/>
  <c r="D440" i="26"/>
  <c r="D441" i="26"/>
  <c r="D442" i="26"/>
  <c r="D443" i="26"/>
  <c r="D444" i="26"/>
  <c r="D445" i="26"/>
  <c r="D446" i="26"/>
  <c r="D447" i="26"/>
  <c r="D448" i="26"/>
  <c r="D449" i="26"/>
  <c r="D450" i="26"/>
  <c r="D451" i="26"/>
  <c r="D452" i="26"/>
  <c r="AC3" i="25"/>
  <c r="X3" i="25"/>
  <c r="Z3" i="25"/>
  <c r="AA3" i="25"/>
  <c r="AC4" i="25"/>
  <c r="X4" i="25"/>
  <c r="Z4" i="25"/>
  <c r="AA4" i="25"/>
  <c r="AC5" i="25"/>
  <c r="X5" i="25"/>
  <c r="Z5" i="25"/>
  <c r="AA5" i="25"/>
  <c r="AC6" i="25"/>
  <c r="X6" i="25"/>
  <c r="Z6" i="25"/>
  <c r="AA6" i="25"/>
  <c r="AC7" i="25"/>
  <c r="X7" i="25"/>
  <c r="Z7" i="25"/>
  <c r="AA7" i="25"/>
  <c r="AC8" i="25"/>
  <c r="X8" i="25"/>
  <c r="Z8" i="25"/>
  <c r="AA8" i="25"/>
  <c r="AC9" i="25"/>
  <c r="X9" i="25"/>
  <c r="Z9" i="25"/>
  <c r="AA9" i="25"/>
  <c r="AC10" i="25"/>
  <c r="X10" i="25"/>
  <c r="Z10" i="25"/>
  <c r="AA10" i="25"/>
  <c r="AC11" i="25"/>
  <c r="X11" i="25"/>
  <c r="Z11" i="25"/>
  <c r="AA11" i="25"/>
  <c r="AC12" i="25"/>
  <c r="X12" i="25"/>
  <c r="Z12" i="25"/>
  <c r="AA12" i="25"/>
  <c r="AC13" i="25"/>
  <c r="X13" i="25"/>
  <c r="Z13" i="25"/>
  <c r="AA13" i="25"/>
  <c r="AC14" i="25"/>
  <c r="X14" i="25"/>
  <c r="Z14" i="25"/>
  <c r="AA14" i="25"/>
  <c r="AC15" i="25"/>
  <c r="X15" i="25"/>
  <c r="Z15" i="25"/>
  <c r="AA15" i="25"/>
  <c r="AC16" i="25"/>
  <c r="X16" i="25"/>
  <c r="Z16" i="25"/>
  <c r="AA16" i="25"/>
  <c r="AC17" i="25"/>
  <c r="X17" i="25"/>
  <c r="Z17" i="25"/>
  <c r="AA17" i="25"/>
  <c r="AC18" i="25"/>
  <c r="X18" i="25"/>
  <c r="Z18" i="25"/>
  <c r="AA18" i="25"/>
  <c r="AC19" i="25"/>
  <c r="X19" i="25"/>
  <c r="Z19" i="25"/>
  <c r="AA19" i="25"/>
  <c r="AC20" i="25"/>
  <c r="X20" i="25"/>
  <c r="Z20" i="25"/>
  <c r="AA20" i="25"/>
  <c r="AC21" i="25"/>
  <c r="X21" i="25"/>
  <c r="Z21" i="25"/>
  <c r="AA21" i="25"/>
  <c r="AC22" i="25"/>
  <c r="X22" i="25"/>
  <c r="Z22" i="25"/>
  <c r="AA22" i="25"/>
  <c r="AC23" i="25"/>
  <c r="X23" i="25"/>
  <c r="Z23" i="25"/>
  <c r="AA23" i="25"/>
  <c r="AC24" i="25"/>
  <c r="X24" i="25"/>
  <c r="Z24" i="25"/>
  <c r="AA24" i="25"/>
  <c r="AC25" i="25"/>
  <c r="X25" i="25"/>
  <c r="Z25" i="25"/>
  <c r="AA25" i="25"/>
  <c r="AC26" i="25"/>
  <c r="X26" i="25"/>
  <c r="Z26" i="25"/>
  <c r="AA26" i="25"/>
  <c r="AC27" i="25"/>
  <c r="X27" i="25"/>
  <c r="Z27" i="25"/>
  <c r="AA27" i="25"/>
  <c r="AC28" i="25"/>
  <c r="X28" i="25"/>
  <c r="Z28" i="25"/>
  <c r="AA28" i="25"/>
  <c r="AC29" i="25"/>
  <c r="X29" i="25"/>
  <c r="Z29" i="25"/>
  <c r="AA29" i="25"/>
  <c r="AC30" i="25"/>
  <c r="X30" i="25"/>
  <c r="Z30" i="25"/>
  <c r="AA30" i="25"/>
  <c r="AC31" i="25"/>
  <c r="X31" i="25"/>
  <c r="Z31" i="25"/>
  <c r="AA31" i="25"/>
  <c r="AC32" i="25"/>
  <c r="X32" i="25"/>
  <c r="Z32" i="25"/>
  <c r="AA32" i="25"/>
  <c r="AC33" i="25"/>
  <c r="X33" i="25"/>
  <c r="Z33" i="25"/>
  <c r="AA33" i="25"/>
  <c r="AC34" i="25"/>
  <c r="X34" i="25"/>
  <c r="Z34" i="25"/>
  <c r="AA34" i="25"/>
  <c r="AC35" i="25"/>
  <c r="X35" i="25"/>
  <c r="Z35" i="25"/>
  <c r="AA35" i="25"/>
  <c r="AC36" i="25"/>
  <c r="X36" i="25"/>
  <c r="Z36" i="25"/>
  <c r="AA36" i="25"/>
  <c r="AC37" i="25"/>
  <c r="X37" i="25"/>
  <c r="Z37" i="25"/>
  <c r="AA37" i="25"/>
  <c r="AC38" i="25"/>
  <c r="X38" i="25"/>
  <c r="Z38" i="25"/>
  <c r="AA38" i="25"/>
  <c r="AC39" i="25"/>
  <c r="X39" i="25"/>
  <c r="Z39" i="25"/>
  <c r="AA39" i="25"/>
  <c r="AC40" i="25"/>
  <c r="X40" i="25"/>
  <c r="Z40" i="25"/>
  <c r="AA40" i="25"/>
  <c r="AC41" i="25"/>
  <c r="X41" i="25"/>
  <c r="Z41" i="25"/>
  <c r="AA41" i="25"/>
  <c r="AC42" i="25"/>
  <c r="X42" i="25"/>
  <c r="Z42" i="25"/>
  <c r="AA42" i="25"/>
  <c r="AC43" i="25"/>
  <c r="X43" i="25"/>
  <c r="Z43" i="25"/>
  <c r="AA43" i="25"/>
  <c r="AC44" i="25"/>
  <c r="X44" i="25"/>
  <c r="Z44" i="25"/>
  <c r="AA44" i="25"/>
  <c r="AC45" i="25"/>
  <c r="X45" i="25"/>
  <c r="Z45" i="25"/>
  <c r="AA45" i="25"/>
  <c r="AC46" i="25"/>
  <c r="X46" i="25"/>
  <c r="Z46" i="25"/>
  <c r="AA46" i="25"/>
  <c r="AC47" i="25"/>
  <c r="X47" i="25"/>
  <c r="Z47" i="25"/>
  <c r="AA47" i="25"/>
  <c r="AC48" i="25"/>
  <c r="X48" i="25"/>
  <c r="Z48" i="25"/>
  <c r="AA48" i="25"/>
  <c r="AC49" i="25"/>
  <c r="X49" i="25"/>
  <c r="Z49" i="25"/>
  <c r="AA49" i="25"/>
  <c r="AC50" i="25"/>
  <c r="X50" i="25"/>
  <c r="Z50" i="25"/>
  <c r="AA50" i="25"/>
  <c r="AC51" i="25"/>
  <c r="X51" i="25"/>
  <c r="Z51" i="25"/>
  <c r="AA51" i="25"/>
  <c r="AC52" i="25"/>
  <c r="X52" i="25"/>
  <c r="Z52" i="25"/>
  <c r="AA52" i="25"/>
  <c r="AC53" i="25"/>
  <c r="X53" i="25"/>
  <c r="Z53" i="25"/>
  <c r="AA53" i="25"/>
  <c r="AC54" i="25"/>
  <c r="X54" i="25"/>
  <c r="Z54" i="25"/>
  <c r="AA54" i="25"/>
  <c r="AC55" i="25"/>
  <c r="X55" i="25"/>
  <c r="Z55" i="25"/>
  <c r="AA55" i="25"/>
  <c r="AC56" i="25"/>
  <c r="X56" i="25"/>
  <c r="Z56" i="25"/>
  <c r="AA56" i="25"/>
  <c r="AC57" i="25"/>
  <c r="X57" i="25"/>
  <c r="Z57" i="25"/>
  <c r="AA57" i="25"/>
  <c r="AC58" i="25"/>
  <c r="X58" i="25"/>
  <c r="Z58" i="25"/>
  <c r="AA58" i="25"/>
  <c r="AC59" i="25"/>
  <c r="X59" i="25"/>
  <c r="Z59" i="25"/>
  <c r="AA59" i="25"/>
  <c r="AC60" i="25"/>
  <c r="X60" i="25"/>
  <c r="Z60" i="25"/>
  <c r="AA60" i="25"/>
  <c r="AC61" i="25"/>
  <c r="X61" i="25"/>
  <c r="Z61" i="25"/>
  <c r="AA61" i="25"/>
  <c r="AC62" i="25"/>
  <c r="X62" i="25"/>
  <c r="Z62" i="25"/>
  <c r="AA62" i="25"/>
  <c r="AC63" i="25"/>
  <c r="X63" i="25"/>
  <c r="Z63" i="25"/>
  <c r="AA63" i="25"/>
  <c r="AC64" i="25"/>
  <c r="X64" i="25"/>
  <c r="Z64" i="25"/>
  <c r="AA64" i="25"/>
  <c r="AC65" i="25"/>
  <c r="X65" i="25"/>
  <c r="Z65" i="25"/>
  <c r="AA65" i="25"/>
  <c r="AC66" i="25"/>
  <c r="X66" i="25"/>
  <c r="Z66" i="25"/>
  <c r="AA66" i="25"/>
  <c r="AC67" i="25"/>
  <c r="X67" i="25"/>
  <c r="Z67" i="25"/>
  <c r="AA67" i="25"/>
  <c r="AC68" i="25"/>
  <c r="X68" i="25"/>
  <c r="Z68" i="25"/>
  <c r="AA68" i="25"/>
  <c r="AC69" i="25"/>
  <c r="X69" i="25"/>
  <c r="Z69" i="25"/>
  <c r="AA69" i="25"/>
  <c r="AC70" i="25"/>
  <c r="X70" i="25"/>
  <c r="Z70" i="25"/>
  <c r="AA70" i="25"/>
  <c r="AC71" i="25"/>
  <c r="X71" i="25"/>
  <c r="Z71" i="25"/>
  <c r="AA71" i="25"/>
  <c r="AC72" i="25"/>
  <c r="X72" i="25"/>
  <c r="Z72" i="25"/>
  <c r="AA72" i="25"/>
  <c r="AC73" i="25"/>
  <c r="X73" i="25"/>
  <c r="Z73" i="25"/>
  <c r="AA73" i="25"/>
  <c r="AC74" i="25"/>
  <c r="X74" i="25"/>
  <c r="Z74" i="25"/>
  <c r="AA74" i="25"/>
  <c r="AC75" i="25"/>
  <c r="X75" i="25"/>
  <c r="Z75" i="25"/>
  <c r="AA75" i="25"/>
  <c r="AC76" i="25"/>
  <c r="X76" i="25"/>
  <c r="Z76" i="25"/>
  <c r="AA76" i="25"/>
  <c r="AC77" i="25"/>
  <c r="X77" i="25"/>
  <c r="Z77" i="25"/>
  <c r="AA77" i="25"/>
  <c r="AC78" i="25"/>
  <c r="X78" i="25"/>
  <c r="Z78" i="25"/>
  <c r="AA78" i="25"/>
  <c r="AC79" i="25"/>
  <c r="X79" i="25"/>
  <c r="Z79" i="25"/>
  <c r="AA79" i="25"/>
  <c r="AC80" i="25"/>
  <c r="X80" i="25"/>
  <c r="Z80" i="25"/>
  <c r="AA80" i="25"/>
  <c r="AC81" i="25"/>
  <c r="X81" i="25"/>
  <c r="Z81" i="25"/>
  <c r="AA81" i="25"/>
  <c r="AC82" i="25"/>
  <c r="X82" i="25"/>
  <c r="Z82" i="25"/>
  <c r="AA82" i="25"/>
  <c r="AC83" i="25"/>
  <c r="X83" i="25"/>
  <c r="Z83" i="25"/>
  <c r="AA83" i="25"/>
  <c r="AC84" i="25"/>
  <c r="X84" i="25"/>
  <c r="Z84" i="25"/>
  <c r="AA84" i="25"/>
  <c r="AC85" i="25"/>
  <c r="X85" i="25"/>
  <c r="Z85" i="25"/>
  <c r="AA85" i="25"/>
  <c r="AC86" i="25"/>
  <c r="X86" i="25"/>
  <c r="Z86" i="25"/>
  <c r="AA86" i="25"/>
  <c r="AC87" i="25"/>
  <c r="X87" i="25"/>
  <c r="Z87" i="25"/>
  <c r="AA87" i="25"/>
  <c r="AC88" i="25"/>
  <c r="X88" i="25"/>
  <c r="Z88" i="25"/>
  <c r="AA88" i="25"/>
  <c r="AC89" i="25"/>
  <c r="X89" i="25"/>
  <c r="Z89" i="25"/>
  <c r="AA89" i="25"/>
  <c r="AC90" i="25"/>
  <c r="X90" i="25"/>
  <c r="Z90" i="25"/>
  <c r="AA90" i="25"/>
  <c r="AC91" i="25"/>
  <c r="X91" i="25"/>
  <c r="Z91" i="25"/>
  <c r="AA91" i="25"/>
  <c r="AC92" i="25"/>
  <c r="X92" i="25"/>
  <c r="Z92" i="25"/>
  <c r="AA92" i="25"/>
  <c r="AC93" i="25"/>
  <c r="X93" i="25"/>
  <c r="Z93" i="25"/>
  <c r="AA93" i="25"/>
  <c r="AC94" i="25"/>
  <c r="X94" i="25"/>
  <c r="Z94" i="25"/>
  <c r="AA94" i="25"/>
  <c r="AC95" i="25"/>
  <c r="X95" i="25"/>
  <c r="Z95" i="25"/>
  <c r="AA95" i="25"/>
  <c r="AC96" i="25"/>
  <c r="X96" i="25"/>
  <c r="Z96" i="25"/>
  <c r="AA96" i="25"/>
  <c r="AC97" i="25"/>
  <c r="X97" i="25"/>
  <c r="Z97" i="25"/>
  <c r="AA97" i="25"/>
  <c r="AC98" i="25"/>
  <c r="X98" i="25"/>
  <c r="Z98" i="25"/>
  <c r="AA98" i="25"/>
  <c r="AC99" i="25"/>
  <c r="X99" i="25"/>
  <c r="Z99" i="25"/>
  <c r="AA99" i="25"/>
  <c r="AC100" i="25"/>
  <c r="X100" i="25"/>
  <c r="Z100" i="25"/>
  <c r="AA100" i="25"/>
  <c r="AC101" i="25"/>
  <c r="X101" i="25"/>
  <c r="Z101" i="25"/>
  <c r="AA101" i="25"/>
  <c r="AC102" i="25"/>
  <c r="X102" i="25"/>
  <c r="Z102" i="25"/>
  <c r="AA102" i="25"/>
  <c r="AC103" i="25"/>
  <c r="X103" i="25"/>
  <c r="Z103" i="25"/>
  <c r="AA103" i="25"/>
  <c r="AC104" i="25"/>
  <c r="X104" i="25"/>
  <c r="Z104" i="25"/>
  <c r="AA104" i="25"/>
  <c r="AC105" i="25"/>
  <c r="X105" i="25"/>
  <c r="Z105" i="25"/>
  <c r="AA105" i="25"/>
  <c r="AC106" i="25"/>
  <c r="X106" i="25"/>
  <c r="Z106" i="25"/>
  <c r="AA106" i="25"/>
  <c r="AC107" i="25"/>
  <c r="X107" i="25"/>
  <c r="Z107" i="25"/>
  <c r="AA107" i="25"/>
  <c r="AC108" i="25"/>
  <c r="X108" i="25"/>
  <c r="Z108" i="25"/>
  <c r="AA108" i="25"/>
  <c r="AC109" i="25"/>
  <c r="X109" i="25"/>
  <c r="Z109" i="25"/>
  <c r="AA109" i="25"/>
  <c r="AC110" i="25"/>
  <c r="X110" i="25"/>
  <c r="Z110" i="25"/>
  <c r="AA110" i="25"/>
  <c r="AC111" i="25"/>
  <c r="X111" i="25"/>
  <c r="Z111" i="25"/>
  <c r="AA111" i="25"/>
  <c r="AC112" i="25"/>
  <c r="X112" i="25"/>
  <c r="Z112" i="25"/>
  <c r="AA112" i="25"/>
  <c r="AC113" i="25"/>
  <c r="X113" i="25"/>
  <c r="Z113" i="25"/>
  <c r="AA113" i="25"/>
  <c r="AC114" i="25"/>
  <c r="X114" i="25"/>
  <c r="Z114" i="25"/>
  <c r="AA114" i="25"/>
  <c r="AC115" i="25"/>
  <c r="X115" i="25"/>
  <c r="Z115" i="25"/>
  <c r="AA115" i="25"/>
  <c r="AC116" i="25"/>
  <c r="X116" i="25"/>
  <c r="Z116" i="25"/>
  <c r="AA116" i="25"/>
  <c r="AC117" i="25"/>
  <c r="X117" i="25"/>
  <c r="Z117" i="25"/>
  <c r="AA117" i="25"/>
  <c r="AC118" i="25"/>
  <c r="X118" i="25"/>
  <c r="Z118" i="25"/>
  <c r="AA118" i="25"/>
  <c r="AC119" i="25"/>
  <c r="X119" i="25"/>
  <c r="Z119" i="25"/>
  <c r="AA119" i="25"/>
  <c r="AC120" i="25"/>
  <c r="X120" i="25"/>
  <c r="Z120" i="25"/>
  <c r="AA120" i="25"/>
  <c r="AC121" i="25"/>
  <c r="X121" i="25"/>
  <c r="Z121" i="25"/>
  <c r="AA121" i="25"/>
  <c r="AC122" i="25"/>
  <c r="X122" i="25"/>
  <c r="Z122" i="25"/>
  <c r="AA122" i="25"/>
  <c r="AC123" i="25"/>
  <c r="X123" i="25"/>
  <c r="Z123" i="25"/>
  <c r="AA123" i="25"/>
  <c r="AC124" i="25"/>
  <c r="X124" i="25"/>
  <c r="Z124" i="25"/>
  <c r="AA124" i="25"/>
  <c r="AC125" i="25"/>
  <c r="X125" i="25"/>
  <c r="Z125" i="25"/>
  <c r="AA125" i="25"/>
  <c r="AC126" i="25"/>
  <c r="X126" i="25"/>
  <c r="Z126" i="25"/>
  <c r="AA126" i="25"/>
  <c r="AC127" i="25"/>
  <c r="X127" i="25"/>
  <c r="Z127" i="25"/>
  <c r="AA127" i="25"/>
  <c r="AC128" i="25"/>
  <c r="X128" i="25"/>
  <c r="Z128" i="25"/>
  <c r="AA128" i="25"/>
  <c r="AC129" i="25"/>
  <c r="X129" i="25"/>
  <c r="Z129" i="25"/>
  <c r="AA129" i="25"/>
  <c r="AC130" i="25"/>
  <c r="X130" i="25"/>
  <c r="Z130" i="25"/>
  <c r="AA130" i="25"/>
  <c r="AC131" i="25"/>
  <c r="X131" i="25"/>
  <c r="Z131" i="25"/>
  <c r="AA131" i="25"/>
  <c r="AC132" i="25"/>
  <c r="X132" i="25"/>
  <c r="Z132" i="25"/>
  <c r="AA132" i="25"/>
  <c r="AC133" i="25"/>
  <c r="X133" i="25"/>
  <c r="Z133" i="25"/>
  <c r="AA133" i="25"/>
  <c r="AC134" i="25"/>
  <c r="X134" i="25"/>
  <c r="Z134" i="25"/>
  <c r="AA134" i="25"/>
  <c r="AC135" i="25"/>
  <c r="X135" i="25"/>
  <c r="Z135" i="25"/>
  <c r="AA135" i="25"/>
  <c r="AC136" i="25"/>
  <c r="X136" i="25"/>
  <c r="Z136" i="25"/>
  <c r="AA136" i="25"/>
  <c r="AC137" i="25"/>
  <c r="X137" i="25"/>
  <c r="Z137" i="25"/>
  <c r="AA137" i="25"/>
  <c r="AC138" i="25"/>
  <c r="X138" i="25"/>
  <c r="Z138" i="25"/>
  <c r="AA138" i="25"/>
  <c r="AC139" i="25"/>
  <c r="X139" i="25"/>
  <c r="Z139" i="25"/>
  <c r="AA139" i="25"/>
  <c r="AC140" i="25"/>
  <c r="X140" i="25"/>
  <c r="Z140" i="25"/>
  <c r="AA140" i="25"/>
  <c r="AC141" i="25"/>
  <c r="X141" i="25"/>
  <c r="Z141" i="25"/>
  <c r="AA141" i="25"/>
  <c r="AC142" i="25"/>
  <c r="X142" i="25"/>
  <c r="Z142" i="25"/>
  <c r="AA142" i="25"/>
  <c r="AC143" i="25"/>
  <c r="X143" i="25"/>
  <c r="Z143" i="25"/>
  <c r="AA143" i="25"/>
  <c r="AC144" i="25"/>
  <c r="X144" i="25"/>
  <c r="Z144" i="25"/>
  <c r="AA144" i="25"/>
  <c r="AC145" i="25"/>
  <c r="X145" i="25"/>
  <c r="Z145" i="25"/>
  <c r="AA145" i="25"/>
  <c r="AC146" i="25"/>
  <c r="X146" i="25"/>
  <c r="Z146" i="25"/>
  <c r="AA146" i="25"/>
  <c r="AC147" i="25"/>
  <c r="X147" i="25"/>
  <c r="Z147" i="25"/>
  <c r="AA147" i="25"/>
  <c r="AC148" i="25"/>
  <c r="X148" i="25"/>
  <c r="Z148" i="25"/>
  <c r="AA148" i="25"/>
  <c r="AC149" i="25"/>
  <c r="X149" i="25"/>
  <c r="Z149" i="25"/>
  <c r="AA149" i="25"/>
  <c r="AC150" i="25"/>
  <c r="X150" i="25"/>
  <c r="Z150" i="25"/>
  <c r="AA150" i="25"/>
  <c r="AC151" i="25"/>
  <c r="X151" i="25"/>
  <c r="Z151" i="25"/>
  <c r="AA151" i="25"/>
  <c r="AC152" i="25"/>
  <c r="X152" i="25"/>
  <c r="Z152" i="25"/>
  <c r="AA152" i="25"/>
  <c r="AC153" i="25"/>
  <c r="X153" i="25"/>
  <c r="Z153" i="25"/>
  <c r="AA153" i="25"/>
  <c r="AC154" i="25"/>
  <c r="X154" i="25"/>
  <c r="Z154" i="25"/>
  <c r="AA154" i="25"/>
  <c r="AC155" i="25"/>
  <c r="X155" i="25"/>
  <c r="Z155" i="25"/>
  <c r="AA155" i="25"/>
  <c r="AC156" i="25"/>
  <c r="X156" i="25"/>
  <c r="Z156" i="25"/>
  <c r="AA156" i="25"/>
  <c r="AC157" i="25"/>
  <c r="X157" i="25"/>
  <c r="Z157" i="25"/>
  <c r="AA157" i="25"/>
  <c r="AC158" i="25"/>
  <c r="X158" i="25"/>
  <c r="Z158" i="25"/>
  <c r="AA158" i="25"/>
  <c r="AC159" i="25"/>
  <c r="X159" i="25"/>
  <c r="Z159" i="25"/>
  <c r="AA159" i="25"/>
  <c r="AC160" i="25"/>
  <c r="X160" i="25"/>
  <c r="Z160" i="25"/>
  <c r="AA160" i="25"/>
  <c r="AC161" i="25"/>
  <c r="X161" i="25"/>
  <c r="Z161" i="25"/>
  <c r="AA161" i="25"/>
  <c r="AC162" i="25"/>
  <c r="X162" i="25"/>
  <c r="Z162" i="25"/>
  <c r="AA162" i="25"/>
  <c r="AC163" i="25"/>
  <c r="X163" i="25"/>
  <c r="Z163" i="25"/>
  <c r="AA163" i="25"/>
  <c r="AC164" i="25"/>
  <c r="X164" i="25"/>
  <c r="Z164" i="25"/>
  <c r="AA164" i="25"/>
  <c r="AC165" i="25"/>
  <c r="X165" i="25"/>
  <c r="Z165" i="25"/>
  <c r="AA165" i="25"/>
  <c r="AC166" i="25"/>
  <c r="X166" i="25"/>
  <c r="Z166" i="25"/>
  <c r="AA166" i="25"/>
  <c r="AC167" i="25"/>
  <c r="X167" i="25"/>
  <c r="Z167" i="25"/>
  <c r="AA167" i="25"/>
  <c r="AC168" i="25"/>
  <c r="X168" i="25"/>
  <c r="Z168" i="25"/>
  <c r="AA168" i="25"/>
  <c r="AC169" i="25"/>
  <c r="X169" i="25"/>
  <c r="Z169" i="25"/>
  <c r="AA169" i="25"/>
  <c r="AC170" i="25"/>
  <c r="X170" i="25"/>
  <c r="Z170" i="25"/>
  <c r="AA170" i="25"/>
  <c r="AC171" i="25"/>
  <c r="X171" i="25"/>
  <c r="Z171" i="25"/>
  <c r="AA171" i="25"/>
  <c r="AC172" i="25"/>
  <c r="X172" i="25"/>
  <c r="Z172" i="25"/>
  <c r="AA172" i="25"/>
  <c r="AC173" i="25"/>
  <c r="X173" i="25"/>
  <c r="Z173" i="25"/>
  <c r="AA173" i="25"/>
  <c r="AC174" i="25"/>
  <c r="X174" i="25"/>
  <c r="Z174" i="25"/>
  <c r="AA174" i="25"/>
  <c r="AC175" i="25"/>
  <c r="X175" i="25"/>
  <c r="Z175" i="25"/>
  <c r="AA175" i="25"/>
  <c r="AC176" i="25"/>
  <c r="X176" i="25"/>
  <c r="Z176" i="25"/>
  <c r="AA176" i="25"/>
  <c r="AC177" i="25"/>
  <c r="X177" i="25"/>
  <c r="Z177" i="25"/>
  <c r="AA177" i="25"/>
  <c r="AC178" i="25"/>
  <c r="X178" i="25"/>
  <c r="Z178" i="25"/>
  <c r="AA178" i="25"/>
  <c r="AC179" i="25"/>
  <c r="X179" i="25"/>
  <c r="Z179" i="25"/>
  <c r="AA179" i="25"/>
  <c r="AC180" i="25"/>
  <c r="X180" i="25"/>
  <c r="Z180" i="25"/>
  <c r="AA180" i="25"/>
  <c r="AC181" i="25"/>
  <c r="X181" i="25"/>
  <c r="Z181" i="25"/>
  <c r="AA181" i="25"/>
  <c r="AC182" i="25"/>
  <c r="X182" i="25"/>
  <c r="Z182" i="25"/>
  <c r="AA182" i="25"/>
  <c r="AC183" i="25"/>
  <c r="X183" i="25"/>
  <c r="Z183" i="25"/>
  <c r="AA183" i="25"/>
  <c r="AC184" i="25"/>
  <c r="X184" i="25"/>
  <c r="Z184" i="25"/>
  <c r="AA184" i="25"/>
  <c r="AC185" i="25"/>
  <c r="X185" i="25"/>
  <c r="Z185" i="25"/>
  <c r="AA185" i="25"/>
  <c r="AC186" i="25"/>
  <c r="X186" i="25"/>
  <c r="Z186" i="25"/>
  <c r="AA186" i="25"/>
  <c r="AC187" i="25"/>
  <c r="X187" i="25"/>
  <c r="Z187" i="25"/>
  <c r="AA187" i="25"/>
  <c r="AC188" i="25"/>
  <c r="X188" i="25"/>
  <c r="Z188" i="25"/>
  <c r="AA188" i="25"/>
  <c r="AC189" i="25"/>
  <c r="X189" i="25"/>
  <c r="Z189" i="25"/>
  <c r="AA189" i="25"/>
  <c r="AC190" i="25"/>
  <c r="X190" i="25"/>
  <c r="Z190" i="25"/>
  <c r="AA190" i="25"/>
  <c r="AC191" i="25"/>
  <c r="X191" i="25"/>
  <c r="Z191" i="25"/>
  <c r="AA191" i="25"/>
  <c r="AC192" i="25"/>
  <c r="X192" i="25"/>
  <c r="Z192" i="25"/>
  <c r="AA192" i="25"/>
  <c r="AC193" i="25"/>
  <c r="X193" i="25"/>
  <c r="Z193" i="25"/>
  <c r="AA193" i="25"/>
  <c r="AC194" i="25"/>
  <c r="X194" i="25"/>
  <c r="Z194" i="25"/>
  <c r="AA194" i="25"/>
  <c r="AC195" i="25"/>
  <c r="X195" i="25"/>
  <c r="Z195" i="25"/>
  <c r="AA195" i="25"/>
  <c r="AC196" i="25"/>
  <c r="X196" i="25"/>
  <c r="Z196" i="25"/>
  <c r="AA196" i="25"/>
  <c r="AC197" i="25"/>
  <c r="X197" i="25"/>
  <c r="Z197" i="25"/>
  <c r="AA197" i="25"/>
  <c r="AC198" i="25"/>
  <c r="X198" i="25"/>
  <c r="Z198" i="25"/>
  <c r="AA198" i="25"/>
  <c r="AC199" i="25"/>
  <c r="X199" i="25"/>
  <c r="Z199" i="25"/>
  <c r="AA199" i="25"/>
  <c r="AC200" i="25"/>
  <c r="X200" i="25"/>
  <c r="Z200" i="25"/>
  <c r="AA200" i="25"/>
  <c r="AC201" i="25"/>
  <c r="X201" i="25"/>
  <c r="Z201" i="25"/>
  <c r="AA201" i="25"/>
  <c r="AC202" i="25"/>
  <c r="X202" i="25"/>
  <c r="Z202" i="25"/>
  <c r="AA202" i="25"/>
  <c r="AC203" i="25"/>
  <c r="X203" i="25"/>
  <c r="Z203" i="25"/>
  <c r="AA203" i="25"/>
  <c r="AC204" i="25"/>
  <c r="X204" i="25"/>
  <c r="Z204" i="25"/>
  <c r="AA204" i="25"/>
  <c r="AC205" i="25"/>
  <c r="X205" i="25"/>
  <c r="Z205" i="25"/>
  <c r="AA205" i="25"/>
  <c r="AC206" i="25"/>
  <c r="X206" i="25"/>
  <c r="Z206" i="25"/>
  <c r="AA206" i="25"/>
  <c r="AC207" i="25"/>
  <c r="X207" i="25"/>
  <c r="Z207" i="25"/>
  <c r="AA207" i="25"/>
  <c r="AC208" i="25"/>
  <c r="X208" i="25"/>
  <c r="Z208" i="25"/>
  <c r="AA208" i="25"/>
  <c r="AC209" i="25"/>
  <c r="X209" i="25"/>
  <c r="Z209" i="25"/>
  <c r="AA209" i="25"/>
  <c r="AC210" i="25"/>
  <c r="X210" i="25"/>
  <c r="Z210" i="25"/>
  <c r="AA210" i="25"/>
  <c r="AC211" i="25"/>
  <c r="X211" i="25"/>
  <c r="Z211" i="25"/>
  <c r="AA211" i="25"/>
  <c r="AC212" i="25"/>
  <c r="X212" i="25"/>
  <c r="Z212" i="25"/>
  <c r="AA212" i="25"/>
  <c r="AC213" i="25"/>
  <c r="X213" i="25"/>
  <c r="Z213" i="25"/>
  <c r="AA213" i="25"/>
  <c r="AC214" i="25"/>
  <c r="X214" i="25"/>
  <c r="Z214" i="25"/>
  <c r="AA214" i="25"/>
  <c r="AC215" i="25"/>
  <c r="X215" i="25"/>
  <c r="Z215" i="25"/>
  <c r="AA215" i="25"/>
  <c r="AC216" i="25"/>
  <c r="X216" i="25"/>
  <c r="Z216" i="25"/>
  <c r="AA216" i="25"/>
  <c r="AC217" i="25"/>
  <c r="X217" i="25"/>
  <c r="Z217" i="25"/>
  <c r="AA217" i="25"/>
  <c r="AC218" i="25"/>
  <c r="X218" i="25"/>
  <c r="Z218" i="25"/>
  <c r="AA218" i="25"/>
  <c r="AC219" i="25"/>
  <c r="X219" i="25"/>
  <c r="Z219" i="25"/>
  <c r="AA219" i="25"/>
  <c r="AC220" i="25"/>
  <c r="X220" i="25"/>
  <c r="Z220" i="25"/>
  <c r="AA220" i="25"/>
  <c r="AC221" i="25"/>
  <c r="X221" i="25"/>
  <c r="Z221" i="25"/>
  <c r="AA221" i="25"/>
  <c r="AC222" i="25"/>
  <c r="X222" i="25"/>
  <c r="Z222" i="25"/>
  <c r="AA222" i="25"/>
  <c r="AC223" i="25"/>
  <c r="X223" i="25"/>
  <c r="Z223" i="25"/>
  <c r="AA223" i="25"/>
  <c r="AC224" i="25"/>
  <c r="X224" i="25"/>
  <c r="Z224" i="25"/>
  <c r="AA224" i="25"/>
  <c r="AC225" i="25"/>
  <c r="X225" i="25"/>
  <c r="Z225" i="25"/>
  <c r="AA225" i="25"/>
  <c r="AC226" i="25"/>
  <c r="X226" i="25"/>
  <c r="Z226" i="25"/>
  <c r="AA226" i="25"/>
  <c r="AC227" i="25"/>
  <c r="X227" i="25"/>
  <c r="Z227" i="25"/>
  <c r="AA227" i="25"/>
  <c r="AC228" i="25"/>
  <c r="X228" i="25"/>
  <c r="Z228" i="25"/>
  <c r="AA228" i="25"/>
  <c r="AC229" i="25"/>
  <c r="X229" i="25"/>
  <c r="Z229" i="25"/>
  <c r="AA229" i="25"/>
  <c r="AC230" i="25"/>
  <c r="X230" i="25"/>
  <c r="Z230" i="25"/>
  <c r="AA230" i="25"/>
  <c r="AC231" i="25"/>
  <c r="X231" i="25"/>
  <c r="Z231" i="25"/>
  <c r="AA231" i="25"/>
  <c r="AC232" i="25"/>
  <c r="X232" i="25"/>
  <c r="Z232" i="25"/>
  <c r="AA232" i="25"/>
  <c r="AC233" i="25"/>
  <c r="X233" i="25"/>
  <c r="Z233" i="25"/>
  <c r="AA233" i="25"/>
  <c r="AC234" i="25"/>
  <c r="X234" i="25"/>
  <c r="Z234" i="25"/>
  <c r="AA234" i="25"/>
  <c r="AC235" i="25"/>
  <c r="X235" i="25"/>
  <c r="Z235" i="25"/>
  <c r="AA235" i="25"/>
  <c r="AC236" i="25"/>
  <c r="X236" i="25"/>
  <c r="Z236" i="25"/>
  <c r="AA236" i="25"/>
  <c r="AC237" i="25"/>
  <c r="X237" i="25"/>
  <c r="Z237" i="25"/>
  <c r="AA237" i="25"/>
  <c r="AC238" i="25"/>
  <c r="X238" i="25"/>
  <c r="Z238" i="25"/>
  <c r="AA238" i="25"/>
  <c r="AC239" i="25"/>
  <c r="X239" i="25"/>
  <c r="Z239" i="25"/>
  <c r="AA239" i="25"/>
  <c r="AC240" i="25"/>
  <c r="X240" i="25"/>
  <c r="Z240" i="25"/>
  <c r="AA240" i="25"/>
  <c r="AC241" i="25"/>
  <c r="X241" i="25"/>
  <c r="Z241" i="25"/>
  <c r="AA241" i="25"/>
  <c r="AC242" i="25"/>
  <c r="X242" i="25"/>
  <c r="Z242" i="25"/>
  <c r="AA242" i="25"/>
  <c r="AC243" i="25"/>
  <c r="X243" i="25"/>
  <c r="Z243" i="25"/>
  <c r="AA243" i="25"/>
  <c r="AC244" i="25"/>
  <c r="X244" i="25"/>
  <c r="Z244" i="25"/>
  <c r="AA244" i="25"/>
  <c r="AC245" i="25"/>
  <c r="X245" i="25"/>
  <c r="Z245" i="25"/>
  <c r="AA245" i="25"/>
  <c r="AC246" i="25"/>
  <c r="X246" i="25"/>
  <c r="Z246" i="25"/>
  <c r="AA246" i="25"/>
  <c r="AC247" i="25"/>
  <c r="X247" i="25"/>
  <c r="Z247" i="25"/>
  <c r="AA247" i="25"/>
  <c r="AC248" i="25"/>
  <c r="X248" i="25"/>
  <c r="Z248" i="25"/>
  <c r="AA248" i="25"/>
  <c r="AC249" i="25"/>
  <c r="X249" i="25"/>
  <c r="Z249" i="25"/>
  <c r="AA249" i="25"/>
  <c r="AC250" i="25"/>
  <c r="X250" i="25"/>
  <c r="Z250" i="25"/>
  <c r="AA250" i="25"/>
  <c r="AC251" i="25"/>
  <c r="X251" i="25"/>
  <c r="Z251" i="25"/>
  <c r="AA251" i="25"/>
  <c r="AC252" i="25"/>
  <c r="X252" i="25"/>
  <c r="Z252" i="25"/>
  <c r="AA252" i="25"/>
  <c r="AC253" i="25"/>
  <c r="X253" i="25"/>
  <c r="Z253" i="25"/>
  <c r="AA253" i="25"/>
  <c r="AC254" i="25"/>
  <c r="X254" i="25"/>
  <c r="Z254" i="25"/>
  <c r="AA254" i="25"/>
  <c r="AC255" i="25"/>
  <c r="X255" i="25"/>
  <c r="Z255" i="25"/>
  <c r="AA255" i="25"/>
  <c r="AC256" i="25"/>
  <c r="X256" i="25"/>
  <c r="Z256" i="25"/>
  <c r="AA256" i="25"/>
  <c r="AC257" i="25"/>
  <c r="X257" i="25"/>
  <c r="Z257" i="25"/>
  <c r="AA257" i="25"/>
  <c r="AC258" i="25"/>
  <c r="X258" i="25"/>
  <c r="Z258" i="25"/>
  <c r="AA258" i="25"/>
  <c r="AC259" i="25"/>
  <c r="X259" i="25"/>
  <c r="Z259" i="25"/>
  <c r="AA259" i="25"/>
  <c r="AC260" i="25"/>
  <c r="X260" i="25"/>
  <c r="Z260" i="25"/>
  <c r="AA260" i="25"/>
  <c r="AC261" i="25"/>
  <c r="X261" i="25"/>
  <c r="Z261" i="25"/>
  <c r="AA261" i="25"/>
  <c r="AC262" i="25"/>
  <c r="X262" i="25"/>
  <c r="Z262" i="25"/>
  <c r="AA262" i="25"/>
  <c r="AC263" i="25"/>
  <c r="X263" i="25"/>
  <c r="Z263" i="25"/>
  <c r="AA263" i="25"/>
  <c r="AC264" i="25"/>
  <c r="X264" i="25"/>
  <c r="Z264" i="25"/>
  <c r="AA264" i="25"/>
  <c r="AC265" i="25"/>
  <c r="X265" i="25"/>
  <c r="Z265" i="25"/>
  <c r="AA265" i="25"/>
  <c r="AC266" i="25"/>
  <c r="X266" i="25"/>
  <c r="Z266" i="25"/>
  <c r="AA266" i="25"/>
  <c r="AC267" i="25"/>
  <c r="X267" i="25"/>
  <c r="Z267" i="25"/>
  <c r="AA267" i="25"/>
  <c r="AC268" i="25"/>
  <c r="X268" i="25"/>
  <c r="Z268" i="25"/>
  <c r="AA268" i="25"/>
  <c r="AC269" i="25"/>
  <c r="X269" i="25"/>
  <c r="Z269" i="25"/>
  <c r="AA269" i="25"/>
  <c r="AC270" i="25"/>
  <c r="X270" i="25"/>
  <c r="Z270" i="25"/>
  <c r="AA270" i="25"/>
  <c r="AC271" i="25"/>
  <c r="X271" i="25"/>
  <c r="Z271" i="25"/>
  <c r="AA271" i="25"/>
  <c r="AC272" i="25"/>
  <c r="X272" i="25"/>
  <c r="Z272" i="25"/>
  <c r="AA272" i="25"/>
  <c r="AC273" i="25"/>
  <c r="X273" i="25"/>
  <c r="Z273" i="25"/>
  <c r="AA273" i="25"/>
  <c r="AC274" i="25"/>
  <c r="X274" i="25"/>
  <c r="Z274" i="25"/>
  <c r="AA274" i="25"/>
  <c r="AC275" i="25"/>
  <c r="X275" i="25"/>
  <c r="Z275" i="25"/>
  <c r="AA275" i="25"/>
  <c r="AC276" i="25"/>
  <c r="X276" i="25"/>
  <c r="Z276" i="25"/>
  <c r="AA276" i="25"/>
  <c r="AC277" i="25"/>
  <c r="X277" i="25"/>
  <c r="Z277" i="25"/>
  <c r="AA277" i="25"/>
  <c r="AC278" i="25"/>
  <c r="X278" i="25"/>
  <c r="Z278" i="25"/>
  <c r="AA278" i="25"/>
  <c r="AC279" i="25"/>
  <c r="X279" i="25"/>
  <c r="Z279" i="25"/>
  <c r="AA279" i="25"/>
  <c r="AC280" i="25"/>
  <c r="X280" i="25"/>
  <c r="Z280" i="25"/>
  <c r="AA280" i="25"/>
  <c r="AC281" i="25"/>
  <c r="X281" i="25"/>
  <c r="Z281" i="25"/>
  <c r="AA281" i="25"/>
  <c r="AC282" i="25"/>
  <c r="X282" i="25"/>
  <c r="Z282" i="25"/>
  <c r="AA282" i="25"/>
  <c r="AC283" i="25"/>
  <c r="X283" i="25"/>
  <c r="Z283" i="25"/>
  <c r="AA283" i="25"/>
  <c r="AC284" i="25"/>
  <c r="X284" i="25"/>
  <c r="Z284" i="25"/>
  <c r="AA284" i="25"/>
  <c r="AC285" i="25"/>
  <c r="X285" i="25"/>
  <c r="Z285" i="25"/>
  <c r="AA285" i="25"/>
  <c r="AC286" i="25"/>
  <c r="X286" i="25"/>
  <c r="Z286" i="25"/>
  <c r="AA286" i="25"/>
  <c r="AC287" i="25"/>
  <c r="X287" i="25"/>
  <c r="Z287" i="25"/>
  <c r="AA287" i="25"/>
  <c r="AC288" i="25"/>
  <c r="X288" i="25"/>
  <c r="Z288" i="25"/>
  <c r="AA288" i="25"/>
  <c r="AC289" i="25"/>
  <c r="X289" i="25"/>
  <c r="Z289" i="25"/>
  <c r="AA289" i="25"/>
  <c r="AC290" i="25"/>
  <c r="X290" i="25"/>
  <c r="Z290" i="25"/>
  <c r="AA290" i="25"/>
  <c r="AC291" i="25"/>
  <c r="X291" i="25"/>
  <c r="Z291" i="25"/>
  <c r="AA291" i="25"/>
  <c r="AC292" i="25"/>
  <c r="X292" i="25"/>
  <c r="Z292" i="25"/>
  <c r="AA292" i="25"/>
  <c r="AC293" i="25"/>
  <c r="X293" i="25"/>
  <c r="Z293" i="25"/>
  <c r="AA293" i="25"/>
  <c r="AC294" i="25"/>
  <c r="X294" i="25"/>
  <c r="Z294" i="25"/>
  <c r="AA294" i="25"/>
  <c r="AC295" i="25"/>
  <c r="X295" i="25"/>
  <c r="Z295" i="25"/>
  <c r="AA295" i="25"/>
  <c r="AC296" i="25"/>
  <c r="X296" i="25"/>
  <c r="Z296" i="25"/>
  <c r="AA296" i="25"/>
  <c r="AC297" i="25"/>
  <c r="X297" i="25"/>
  <c r="Z297" i="25"/>
  <c r="AA297" i="25"/>
  <c r="AC298" i="25"/>
  <c r="X298" i="25"/>
  <c r="Z298" i="25"/>
  <c r="AA298" i="25"/>
  <c r="AC299" i="25"/>
  <c r="X299" i="25"/>
  <c r="Z299" i="25"/>
  <c r="AA299" i="25"/>
  <c r="AC300" i="25"/>
  <c r="X300" i="25"/>
  <c r="Z300" i="25"/>
  <c r="AA300" i="25"/>
  <c r="AC301" i="25"/>
  <c r="X301" i="25"/>
  <c r="Z301" i="25"/>
  <c r="AA301" i="25"/>
  <c r="AC302" i="25"/>
  <c r="X302" i="25"/>
  <c r="Z302" i="25"/>
  <c r="AA302" i="25"/>
  <c r="AC303" i="25"/>
  <c r="X303" i="25"/>
  <c r="Z303" i="25"/>
  <c r="AA303" i="25"/>
  <c r="AC304" i="25"/>
  <c r="X304" i="25"/>
  <c r="Z304" i="25"/>
  <c r="AA304" i="25"/>
  <c r="AC305" i="25"/>
  <c r="X305" i="25"/>
  <c r="Z305" i="25"/>
  <c r="AA305" i="25"/>
  <c r="AC306" i="25"/>
  <c r="X306" i="25"/>
  <c r="Z306" i="25"/>
  <c r="AA306" i="25"/>
  <c r="AC307" i="25"/>
  <c r="X307" i="25"/>
  <c r="Z307" i="25"/>
  <c r="AA307" i="25"/>
  <c r="AC308" i="25"/>
  <c r="X308" i="25"/>
  <c r="Z308" i="25"/>
  <c r="AA308" i="25"/>
  <c r="AC309" i="25"/>
  <c r="X309" i="25"/>
  <c r="Z309" i="25"/>
  <c r="AA309" i="25"/>
  <c r="AC310" i="25"/>
  <c r="X310" i="25"/>
  <c r="Z310" i="25"/>
  <c r="AA310" i="25"/>
  <c r="AC311" i="25"/>
  <c r="X311" i="25"/>
  <c r="Z311" i="25"/>
  <c r="AA311" i="25"/>
  <c r="AC312" i="25"/>
  <c r="X312" i="25"/>
  <c r="Z312" i="25"/>
  <c r="AA312" i="25"/>
  <c r="AC313" i="25"/>
  <c r="X313" i="25"/>
  <c r="Z313" i="25"/>
  <c r="AA313" i="25"/>
  <c r="AC314" i="25"/>
  <c r="X314" i="25"/>
  <c r="Z314" i="25"/>
  <c r="AA314" i="25"/>
  <c r="AC315" i="25"/>
  <c r="X315" i="25"/>
  <c r="Z315" i="25"/>
  <c r="AA315" i="25"/>
  <c r="AC316" i="25"/>
  <c r="X316" i="25"/>
  <c r="Z316" i="25"/>
  <c r="AA316" i="25"/>
  <c r="AC317" i="25"/>
  <c r="X317" i="25"/>
  <c r="Z317" i="25"/>
  <c r="AA317" i="25"/>
  <c r="AC318" i="25"/>
  <c r="X318" i="25"/>
  <c r="Z318" i="25"/>
  <c r="AA318" i="25"/>
  <c r="AC319" i="25"/>
  <c r="X319" i="25"/>
  <c r="Z319" i="25"/>
  <c r="AA319" i="25"/>
  <c r="AC320" i="25"/>
  <c r="X320" i="25"/>
  <c r="Z320" i="25"/>
  <c r="AA320" i="25"/>
  <c r="AC321" i="25"/>
  <c r="X321" i="25"/>
  <c r="Z321" i="25"/>
  <c r="AA321" i="25"/>
  <c r="AC322" i="25"/>
  <c r="X322" i="25"/>
  <c r="Z322" i="25"/>
  <c r="AA322" i="25"/>
  <c r="AC323" i="25"/>
  <c r="X323" i="25"/>
  <c r="Z323" i="25"/>
  <c r="AA323" i="25"/>
  <c r="AC324" i="25"/>
  <c r="X324" i="25"/>
  <c r="Z324" i="25"/>
  <c r="AA324" i="25"/>
  <c r="AC325" i="25"/>
  <c r="X325" i="25"/>
  <c r="Z325" i="25"/>
  <c r="AA325" i="25"/>
  <c r="AC326" i="25"/>
  <c r="X326" i="25"/>
  <c r="Z326" i="25"/>
  <c r="AA326" i="25"/>
  <c r="AC327" i="25"/>
  <c r="X327" i="25"/>
  <c r="Z327" i="25"/>
  <c r="AA327" i="25"/>
  <c r="AC328" i="25"/>
  <c r="X328" i="25"/>
  <c r="Z328" i="25"/>
  <c r="AA328" i="25"/>
  <c r="AC329" i="25"/>
  <c r="X329" i="25"/>
  <c r="Z329" i="25"/>
  <c r="AA329" i="25"/>
  <c r="AC330" i="25"/>
  <c r="X330" i="25"/>
  <c r="Z330" i="25"/>
  <c r="AA330" i="25"/>
  <c r="AC331" i="25"/>
  <c r="X331" i="25"/>
  <c r="Z331" i="25"/>
  <c r="AA331" i="25"/>
  <c r="AC332" i="25"/>
  <c r="X332" i="25"/>
  <c r="Z332" i="25"/>
  <c r="AA332" i="25"/>
  <c r="AC333" i="25"/>
  <c r="X333" i="25"/>
  <c r="Z333" i="25"/>
  <c r="AA333" i="25"/>
  <c r="AC334" i="25"/>
  <c r="X334" i="25"/>
  <c r="Z334" i="25"/>
  <c r="AA334" i="25"/>
  <c r="AC335" i="25"/>
  <c r="X335" i="25"/>
  <c r="Z335" i="25"/>
  <c r="AA335" i="25"/>
  <c r="AC336" i="25"/>
  <c r="X336" i="25"/>
  <c r="Z336" i="25"/>
  <c r="AA336" i="25"/>
  <c r="AC337" i="25"/>
  <c r="X337" i="25"/>
  <c r="Z337" i="25"/>
  <c r="AA337" i="25"/>
  <c r="AC338" i="25"/>
  <c r="X338" i="25"/>
  <c r="Z338" i="25"/>
  <c r="AA338" i="25"/>
  <c r="AC339" i="25"/>
  <c r="X339" i="25"/>
  <c r="Z339" i="25"/>
  <c r="AA339" i="25"/>
  <c r="AC340" i="25"/>
  <c r="X340" i="25"/>
  <c r="Z340" i="25"/>
  <c r="AA340" i="25"/>
  <c r="AC341" i="25"/>
  <c r="X341" i="25"/>
  <c r="Z341" i="25"/>
  <c r="AA341" i="25"/>
  <c r="AC342" i="25"/>
  <c r="X342" i="25"/>
  <c r="Z342" i="25"/>
  <c r="AA342" i="25"/>
  <c r="AC343" i="25"/>
  <c r="X343" i="25"/>
  <c r="Z343" i="25"/>
  <c r="AA343" i="25"/>
  <c r="AC344" i="25"/>
  <c r="X344" i="25"/>
  <c r="Z344" i="25"/>
  <c r="AA344" i="25"/>
  <c r="AC345" i="25"/>
  <c r="X345" i="25"/>
  <c r="Z345" i="25"/>
  <c r="AA345" i="25"/>
  <c r="AC346" i="25"/>
  <c r="X346" i="25"/>
  <c r="Z346" i="25"/>
  <c r="AA346" i="25"/>
  <c r="AC347" i="25"/>
  <c r="X347" i="25"/>
  <c r="Z347" i="25"/>
  <c r="AA347" i="25"/>
  <c r="AC348" i="25"/>
  <c r="X348" i="25"/>
  <c r="Z348" i="25"/>
  <c r="AA348" i="25"/>
  <c r="AC349" i="25"/>
  <c r="X349" i="25"/>
  <c r="Z349" i="25"/>
  <c r="AA349" i="25"/>
  <c r="AC350" i="25"/>
  <c r="X350" i="25"/>
  <c r="Z350" i="25"/>
  <c r="AA350" i="25"/>
  <c r="AC351" i="25"/>
  <c r="X351" i="25"/>
  <c r="Z351" i="25"/>
  <c r="AA351" i="25"/>
  <c r="AC2" i="25"/>
  <c r="X2" i="25"/>
  <c r="Z2" i="25"/>
  <c r="AA2" i="25"/>
  <c r="S3" i="25"/>
  <c r="U3" i="25"/>
  <c r="V3" i="25"/>
  <c r="S4" i="25"/>
  <c r="U4" i="25"/>
  <c r="V4" i="25"/>
  <c r="S5" i="25"/>
  <c r="U5" i="25"/>
  <c r="V5" i="25"/>
  <c r="S6" i="25"/>
  <c r="U6" i="25"/>
  <c r="V6" i="25"/>
  <c r="S7" i="25"/>
  <c r="U7" i="25"/>
  <c r="V7" i="25"/>
  <c r="S8" i="25"/>
  <c r="U8" i="25"/>
  <c r="V8" i="25"/>
  <c r="S9" i="25"/>
  <c r="U9" i="25"/>
  <c r="V9" i="25"/>
  <c r="S10" i="25"/>
  <c r="U10" i="25"/>
  <c r="V10" i="25"/>
  <c r="S11" i="25"/>
  <c r="U11" i="25"/>
  <c r="V11" i="25"/>
  <c r="S12" i="25"/>
  <c r="U12" i="25"/>
  <c r="V12" i="25"/>
  <c r="S13" i="25"/>
  <c r="U13" i="25"/>
  <c r="V13" i="25"/>
  <c r="S14" i="25"/>
  <c r="U14" i="25"/>
  <c r="V14" i="25"/>
  <c r="S15" i="25"/>
  <c r="U15" i="25"/>
  <c r="V15" i="25"/>
  <c r="S16" i="25"/>
  <c r="U16" i="25"/>
  <c r="V16" i="25"/>
  <c r="S17" i="25"/>
  <c r="U17" i="25"/>
  <c r="V17" i="25"/>
  <c r="S18" i="25"/>
  <c r="U18" i="25"/>
  <c r="V18" i="25"/>
  <c r="S19" i="25"/>
  <c r="U19" i="25"/>
  <c r="V19" i="25"/>
  <c r="S20" i="25"/>
  <c r="U20" i="25"/>
  <c r="V20" i="25"/>
  <c r="S21" i="25"/>
  <c r="U21" i="25"/>
  <c r="V21" i="25"/>
  <c r="S22" i="25"/>
  <c r="U22" i="25"/>
  <c r="V22" i="25"/>
  <c r="S23" i="25"/>
  <c r="U23" i="25"/>
  <c r="V23" i="25"/>
  <c r="S24" i="25"/>
  <c r="U24" i="25"/>
  <c r="V24" i="25"/>
  <c r="S25" i="25"/>
  <c r="U25" i="25"/>
  <c r="V25" i="25"/>
  <c r="S26" i="25"/>
  <c r="U26" i="25"/>
  <c r="V26" i="25"/>
  <c r="S27" i="25"/>
  <c r="U27" i="25"/>
  <c r="V27" i="25"/>
  <c r="S28" i="25"/>
  <c r="U28" i="25"/>
  <c r="V28" i="25"/>
  <c r="S29" i="25"/>
  <c r="U29" i="25"/>
  <c r="V29" i="25"/>
  <c r="S30" i="25"/>
  <c r="U30" i="25"/>
  <c r="V30" i="25"/>
  <c r="S31" i="25"/>
  <c r="U31" i="25"/>
  <c r="V31" i="25"/>
  <c r="S32" i="25"/>
  <c r="U32" i="25"/>
  <c r="V32" i="25"/>
  <c r="S33" i="25"/>
  <c r="U33" i="25"/>
  <c r="V33" i="25"/>
  <c r="S34" i="25"/>
  <c r="U34" i="25"/>
  <c r="V34" i="25"/>
  <c r="S35" i="25"/>
  <c r="U35" i="25"/>
  <c r="V35" i="25"/>
  <c r="S36" i="25"/>
  <c r="U36" i="25"/>
  <c r="V36" i="25"/>
  <c r="S37" i="25"/>
  <c r="U37" i="25"/>
  <c r="V37" i="25"/>
  <c r="S38" i="25"/>
  <c r="U38" i="25"/>
  <c r="V38" i="25"/>
  <c r="S39" i="25"/>
  <c r="U39" i="25"/>
  <c r="V39" i="25"/>
  <c r="S40" i="25"/>
  <c r="U40" i="25"/>
  <c r="V40" i="25"/>
  <c r="S41" i="25"/>
  <c r="U41" i="25"/>
  <c r="V41" i="25"/>
  <c r="S42" i="25"/>
  <c r="U42" i="25"/>
  <c r="V42" i="25"/>
  <c r="S43" i="25"/>
  <c r="U43" i="25"/>
  <c r="V43" i="25"/>
  <c r="S44" i="25"/>
  <c r="U44" i="25"/>
  <c r="V44" i="25"/>
  <c r="S45" i="25"/>
  <c r="U45" i="25"/>
  <c r="V45" i="25"/>
  <c r="S46" i="25"/>
  <c r="U46" i="25"/>
  <c r="V46" i="25"/>
  <c r="S47" i="25"/>
  <c r="U47" i="25"/>
  <c r="V47" i="25"/>
  <c r="S48" i="25"/>
  <c r="U48" i="25"/>
  <c r="V48" i="25"/>
  <c r="S49" i="25"/>
  <c r="U49" i="25"/>
  <c r="V49" i="25"/>
  <c r="S50" i="25"/>
  <c r="U50" i="25"/>
  <c r="V50" i="25"/>
  <c r="S51" i="25"/>
  <c r="U51" i="25"/>
  <c r="V51" i="25"/>
  <c r="S52" i="25"/>
  <c r="U52" i="25"/>
  <c r="V52" i="25"/>
  <c r="S53" i="25"/>
  <c r="U53" i="25"/>
  <c r="V53" i="25"/>
  <c r="S54" i="25"/>
  <c r="U54" i="25"/>
  <c r="V54" i="25"/>
  <c r="S55" i="25"/>
  <c r="U55" i="25"/>
  <c r="V55" i="25"/>
  <c r="S56" i="25"/>
  <c r="U56" i="25"/>
  <c r="V56" i="25"/>
  <c r="S57" i="25"/>
  <c r="U57" i="25"/>
  <c r="V57" i="25"/>
  <c r="S58" i="25"/>
  <c r="U58" i="25"/>
  <c r="V58" i="25"/>
  <c r="S59" i="25"/>
  <c r="U59" i="25"/>
  <c r="V59" i="25"/>
  <c r="S60" i="25"/>
  <c r="U60" i="25"/>
  <c r="V60" i="25"/>
  <c r="S61" i="25"/>
  <c r="U61" i="25"/>
  <c r="V61" i="25"/>
  <c r="S62" i="25"/>
  <c r="U62" i="25"/>
  <c r="V62" i="25"/>
  <c r="S63" i="25"/>
  <c r="U63" i="25"/>
  <c r="V63" i="25"/>
  <c r="S64" i="25"/>
  <c r="U64" i="25"/>
  <c r="V64" i="25"/>
  <c r="S65" i="25"/>
  <c r="U65" i="25"/>
  <c r="V65" i="25"/>
  <c r="S66" i="25"/>
  <c r="U66" i="25"/>
  <c r="V66" i="25"/>
  <c r="S67" i="25"/>
  <c r="U67" i="25"/>
  <c r="V67" i="25"/>
  <c r="S68" i="25"/>
  <c r="U68" i="25"/>
  <c r="V68" i="25"/>
  <c r="S69" i="25"/>
  <c r="U69" i="25"/>
  <c r="V69" i="25"/>
  <c r="S70" i="25"/>
  <c r="U70" i="25"/>
  <c r="V70" i="25"/>
  <c r="S71" i="25"/>
  <c r="U71" i="25"/>
  <c r="V71" i="25"/>
  <c r="S72" i="25"/>
  <c r="U72" i="25"/>
  <c r="V72" i="25"/>
  <c r="S73" i="25"/>
  <c r="U73" i="25"/>
  <c r="V73" i="25"/>
  <c r="S74" i="25"/>
  <c r="U74" i="25"/>
  <c r="V74" i="25"/>
  <c r="S75" i="25"/>
  <c r="U75" i="25"/>
  <c r="V75" i="25"/>
  <c r="S76" i="25"/>
  <c r="U76" i="25"/>
  <c r="V76" i="25"/>
  <c r="S77" i="25"/>
  <c r="U77" i="25"/>
  <c r="V77" i="25"/>
  <c r="S78" i="25"/>
  <c r="U78" i="25"/>
  <c r="V78" i="25"/>
  <c r="S79" i="25"/>
  <c r="U79" i="25"/>
  <c r="V79" i="25"/>
  <c r="S80" i="25"/>
  <c r="U80" i="25"/>
  <c r="V80" i="25"/>
  <c r="S81" i="25"/>
  <c r="U81" i="25"/>
  <c r="V81" i="25"/>
  <c r="S82" i="25"/>
  <c r="U82" i="25"/>
  <c r="V82" i="25"/>
  <c r="S83" i="25"/>
  <c r="U83" i="25"/>
  <c r="V83" i="25"/>
  <c r="S84" i="25"/>
  <c r="U84" i="25"/>
  <c r="V84" i="25"/>
  <c r="S85" i="25"/>
  <c r="U85" i="25"/>
  <c r="V85" i="25"/>
  <c r="S86" i="25"/>
  <c r="U86" i="25"/>
  <c r="V86" i="25"/>
  <c r="S87" i="25"/>
  <c r="U87" i="25"/>
  <c r="V87" i="25"/>
  <c r="S88" i="25"/>
  <c r="U88" i="25"/>
  <c r="V88" i="25"/>
  <c r="S89" i="25"/>
  <c r="U89" i="25"/>
  <c r="V89" i="25"/>
  <c r="S90" i="25"/>
  <c r="U90" i="25"/>
  <c r="V90" i="25"/>
  <c r="S91" i="25"/>
  <c r="U91" i="25"/>
  <c r="V91" i="25"/>
  <c r="S92" i="25"/>
  <c r="U92" i="25"/>
  <c r="V92" i="25"/>
  <c r="S93" i="25"/>
  <c r="U93" i="25"/>
  <c r="V93" i="25"/>
  <c r="S94" i="25"/>
  <c r="U94" i="25"/>
  <c r="V94" i="25"/>
  <c r="S95" i="25"/>
  <c r="U95" i="25"/>
  <c r="V95" i="25"/>
  <c r="S96" i="25"/>
  <c r="U96" i="25"/>
  <c r="V96" i="25"/>
  <c r="S97" i="25"/>
  <c r="U97" i="25"/>
  <c r="V97" i="25"/>
  <c r="S98" i="25"/>
  <c r="U98" i="25"/>
  <c r="V98" i="25"/>
  <c r="S99" i="25"/>
  <c r="U99" i="25"/>
  <c r="V99" i="25"/>
  <c r="S100" i="25"/>
  <c r="U100" i="25"/>
  <c r="V100" i="25"/>
  <c r="S101" i="25"/>
  <c r="U101" i="25"/>
  <c r="V101" i="25"/>
  <c r="S102" i="25"/>
  <c r="U102" i="25"/>
  <c r="V102" i="25"/>
  <c r="S103" i="25"/>
  <c r="U103" i="25"/>
  <c r="V103" i="25"/>
  <c r="S104" i="25"/>
  <c r="U104" i="25"/>
  <c r="V104" i="25"/>
  <c r="S105" i="25"/>
  <c r="U105" i="25"/>
  <c r="V105" i="25"/>
  <c r="S106" i="25"/>
  <c r="U106" i="25"/>
  <c r="V106" i="25"/>
  <c r="S107" i="25"/>
  <c r="U107" i="25"/>
  <c r="V107" i="25"/>
  <c r="S108" i="25"/>
  <c r="U108" i="25"/>
  <c r="V108" i="25"/>
  <c r="S109" i="25"/>
  <c r="U109" i="25"/>
  <c r="V109" i="25"/>
  <c r="S110" i="25"/>
  <c r="U110" i="25"/>
  <c r="V110" i="25"/>
  <c r="S111" i="25"/>
  <c r="U111" i="25"/>
  <c r="V111" i="25"/>
  <c r="S112" i="25"/>
  <c r="U112" i="25"/>
  <c r="V112" i="25"/>
  <c r="S113" i="25"/>
  <c r="U113" i="25"/>
  <c r="V113" i="25"/>
  <c r="S114" i="25"/>
  <c r="U114" i="25"/>
  <c r="V114" i="25"/>
  <c r="S115" i="25"/>
  <c r="U115" i="25"/>
  <c r="V115" i="25"/>
  <c r="S116" i="25"/>
  <c r="U116" i="25"/>
  <c r="V116" i="25"/>
  <c r="S117" i="25"/>
  <c r="U117" i="25"/>
  <c r="V117" i="25"/>
  <c r="S118" i="25"/>
  <c r="U118" i="25"/>
  <c r="V118" i="25"/>
  <c r="S119" i="25"/>
  <c r="U119" i="25"/>
  <c r="V119" i="25"/>
  <c r="S120" i="25"/>
  <c r="U120" i="25"/>
  <c r="V120" i="25"/>
  <c r="S121" i="25"/>
  <c r="U121" i="25"/>
  <c r="V121" i="25"/>
  <c r="S122" i="25"/>
  <c r="U122" i="25"/>
  <c r="V122" i="25"/>
  <c r="S123" i="25"/>
  <c r="U123" i="25"/>
  <c r="V123" i="25"/>
  <c r="S124" i="25"/>
  <c r="U124" i="25"/>
  <c r="V124" i="25"/>
  <c r="S125" i="25"/>
  <c r="U125" i="25"/>
  <c r="V125" i="25"/>
  <c r="S126" i="25"/>
  <c r="U126" i="25"/>
  <c r="V126" i="25"/>
  <c r="S127" i="25"/>
  <c r="U127" i="25"/>
  <c r="V127" i="25"/>
  <c r="S128" i="25"/>
  <c r="U128" i="25"/>
  <c r="V128" i="25"/>
  <c r="S129" i="25"/>
  <c r="U129" i="25"/>
  <c r="V129" i="25"/>
  <c r="S130" i="25"/>
  <c r="U130" i="25"/>
  <c r="V130" i="25"/>
  <c r="S131" i="25"/>
  <c r="U131" i="25"/>
  <c r="V131" i="25"/>
  <c r="S132" i="25"/>
  <c r="U132" i="25"/>
  <c r="V132" i="25"/>
  <c r="S133" i="25"/>
  <c r="U133" i="25"/>
  <c r="V133" i="25"/>
  <c r="S134" i="25"/>
  <c r="U134" i="25"/>
  <c r="V134" i="25"/>
  <c r="S135" i="25"/>
  <c r="U135" i="25"/>
  <c r="V135" i="25"/>
  <c r="S136" i="25"/>
  <c r="U136" i="25"/>
  <c r="V136" i="25"/>
  <c r="S137" i="25"/>
  <c r="U137" i="25"/>
  <c r="V137" i="25"/>
  <c r="S138" i="25"/>
  <c r="U138" i="25"/>
  <c r="V138" i="25"/>
  <c r="S139" i="25"/>
  <c r="U139" i="25"/>
  <c r="V139" i="25"/>
  <c r="S140" i="25"/>
  <c r="U140" i="25"/>
  <c r="V140" i="25"/>
  <c r="S141" i="25"/>
  <c r="U141" i="25"/>
  <c r="V141" i="25"/>
  <c r="S142" i="25"/>
  <c r="U142" i="25"/>
  <c r="V142" i="25"/>
  <c r="S143" i="25"/>
  <c r="U143" i="25"/>
  <c r="V143" i="25"/>
  <c r="S144" i="25"/>
  <c r="U144" i="25"/>
  <c r="V144" i="25"/>
  <c r="S145" i="25"/>
  <c r="U145" i="25"/>
  <c r="V145" i="25"/>
  <c r="S146" i="25"/>
  <c r="U146" i="25"/>
  <c r="V146" i="25"/>
  <c r="S147" i="25"/>
  <c r="U147" i="25"/>
  <c r="V147" i="25"/>
  <c r="S148" i="25"/>
  <c r="U148" i="25"/>
  <c r="V148" i="25"/>
  <c r="S149" i="25"/>
  <c r="U149" i="25"/>
  <c r="V149" i="25"/>
  <c r="S150" i="25"/>
  <c r="U150" i="25"/>
  <c r="V150" i="25"/>
  <c r="S151" i="25"/>
  <c r="U151" i="25"/>
  <c r="V151" i="25"/>
  <c r="S152" i="25"/>
  <c r="U152" i="25"/>
  <c r="V152" i="25"/>
  <c r="S153" i="25"/>
  <c r="U153" i="25"/>
  <c r="V153" i="25"/>
  <c r="S154" i="25"/>
  <c r="U154" i="25"/>
  <c r="V154" i="25"/>
  <c r="S155" i="25"/>
  <c r="U155" i="25"/>
  <c r="V155" i="25"/>
  <c r="S156" i="25"/>
  <c r="U156" i="25"/>
  <c r="V156" i="25"/>
  <c r="S157" i="25"/>
  <c r="U157" i="25"/>
  <c r="V157" i="25"/>
  <c r="S158" i="25"/>
  <c r="U158" i="25"/>
  <c r="V158" i="25"/>
  <c r="S159" i="25"/>
  <c r="U159" i="25"/>
  <c r="V159" i="25"/>
  <c r="S160" i="25"/>
  <c r="U160" i="25"/>
  <c r="V160" i="25"/>
  <c r="S161" i="25"/>
  <c r="U161" i="25"/>
  <c r="V161" i="25"/>
  <c r="S162" i="25"/>
  <c r="U162" i="25"/>
  <c r="V162" i="25"/>
  <c r="S163" i="25"/>
  <c r="U163" i="25"/>
  <c r="V163" i="25"/>
  <c r="S164" i="25"/>
  <c r="U164" i="25"/>
  <c r="V164" i="25"/>
  <c r="S165" i="25"/>
  <c r="U165" i="25"/>
  <c r="V165" i="25"/>
  <c r="S166" i="25"/>
  <c r="U166" i="25"/>
  <c r="V166" i="25"/>
  <c r="S167" i="25"/>
  <c r="U167" i="25"/>
  <c r="V167" i="25"/>
  <c r="S168" i="25"/>
  <c r="U168" i="25"/>
  <c r="V168" i="25"/>
  <c r="S169" i="25"/>
  <c r="U169" i="25"/>
  <c r="V169" i="25"/>
  <c r="S170" i="25"/>
  <c r="U170" i="25"/>
  <c r="V170" i="25"/>
  <c r="S171" i="25"/>
  <c r="U171" i="25"/>
  <c r="V171" i="25"/>
  <c r="S172" i="25"/>
  <c r="U172" i="25"/>
  <c r="V172" i="25"/>
  <c r="S173" i="25"/>
  <c r="U173" i="25"/>
  <c r="V173" i="25"/>
  <c r="S174" i="25"/>
  <c r="U174" i="25"/>
  <c r="V174" i="25"/>
  <c r="S175" i="25"/>
  <c r="U175" i="25"/>
  <c r="V175" i="25"/>
  <c r="S176" i="25"/>
  <c r="U176" i="25"/>
  <c r="V176" i="25"/>
  <c r="S177" i="25"/>
  <c r="U177" i="25"/>
  <c r="V177" i="25"/>
  <c r="S178" i="25"/>
  <c r="U178" i="25"/>
  <c r="V178" i="25"/>
  <c r="S179" i="25"/>
  <c r="U179" i="25"/>
  <c r="V179" i="25"/>
  <c r="S180" i="25"/>
  <c r="U180" i="25"/>
  <c r="V180" i="25"/>
  <c r="S181" i="25"/>
  <c r="U181" i="25"/>
  <c r="V181" i="25"/>
  <c r="S182" i="25"/>
  <c r="U182" i="25"/>
  <c r="V182" i="25"/>
  <c r="S183" i="25"/>
  <c r="U183" i="25"/>
  <c r="V183" i="25"/>
  <c r="S184" i="25"/>
  <c r="U184" i="25"/>
  <c r="V184" i="25"/>
  <c r="S185" i="25"/>
  <c r="U185" i="25"/>
  <c r="V185" i="25"/>
  <c r="S186" i="25"/>
  <c r="U186" i="25"/>
  <c r="V186" i="25"/>
  <c r="S187" i="25"/>
  <c r="U187" i="25"/>
  <c r="V187" i="25"/>
  <c r="S188" i="25"/>
  <c r="U188" i="25"/>
  <c r="V188" i="25"/>
  <c r="S189" i="25"/>
  <c r="U189" i="25"/>
  <c r="V189" i="25"/>
  <c r="S190" i="25"/>
  <c r="U190" i="25"/>
  <c r="V190" i="25"/>
  <c r="S191" i="25"/>
  <c r="U191" i="25"/>
  <c r="V191" i="25"/>
  <c r="S192" i="25"/>
  <c r="U192" i="25"/>
  <c r="V192" i="25"/>
  <c r="S193" i="25"/>
  <c r="U193" i="25"/>
  <c r="V193" i="25"/>
  <c r="S194" i="25"/>
  <c r="U194" i="25"/>
  <c r="V194" i="25"/>
  <c r="S195" i="25"/>
  <c r="U195" i="25"/>
  <c r="V195" i="25"/>
  <c r="S196" i="25"/>
  <c r="U196" i="25"/>
  <c r="V196" i="25"/>
  <c r="S197" i="25"/>
  <c r="U197" i="25"/>
  <c r="V197" i="25"/>
  <c r="S198" i="25"/>
  <c r="U198" i="25"/>
  <c r="V198" i="25"/>
  <c r="S199" i="25"/>
  <c r="U199" i="25"/>
  <c r="V199" i="25"/>
  <c r="S200" i="25"/>
  <c r="U200" i="25"/>
  <c r="V200" i="25"/>
  <c r="S201" i="25"/>
  <c r="U201" i="25"/>
  <c r="V201" i="25"/>
  <c r="S202" i="25"/>
  <c r="U202" i="25"/>
  <c r="V202" i="25"/>
  <c r="S203" i="25"/>
  <c r="U203" i="25"/>
  <c r="V203" i="25"/>
  <c r="S204" i="25"/>
  <c r="U204" i="25"/>
  <c r="V204" i="25"/>
  <c r="S205" i="25"/>
  <c r="U205" i="25"/>
  <c r="V205" i="25"/>
  <c r="S206" i="25"/>
  <c r="U206" i="25"/>
  <c r="V206" i="25"/>
  <c r="S207" i="25"/>
  <c r="U207" i="25"/>
  <c r="V207" i="25"/>
  <c r="S208" i="25"/>
  <c r="U208" i="25"/>
  <c r="V208" i="25"/>
  <c r="S209" i="25"/>
  <c r="U209" i="25"/>
  <c r="V209" i="25"/>
  <c r="S210" i="25"/>
  <c r="U210" i="25"/>
  <c r="V210" i="25"/>
  <c r="S211" i="25"/>
  <c r="U211" i="25"/>
  <c r="V211" i="25"/>
  <c r="S212" i="25"/>
  <c r="U212" i="25"/>
  <c r="V212" i="25"/>
  <c r="S213" i="25"/>
  <c r="U213" i="25"/>
  <c r="V213" i="25"/>
  <c r="S214" i="25"/>
  <c r="U214" i="25"/>
  <c r="V214" i="25"/>
  <c r="S215" i="25"/>
  <c r="U215" i="25"/>
  <c r="V215" i="25"/>
  <c r="S216" i="25"/>
  <c r="U216" i="25"/>
  <c r="V216" i="25"/>
  <c r="S217" i="25"/>
  <c r="U217" i="25"/>
  <c r="V217" i="25"/>
  <c r="S218" i="25"/>
  <c r="U218" i="25"/>
  <c r="V218" i="25"/>
  <c r="S219" i="25"/>
  <c r="U219" i="25"/>
  <c r="V219" i="25"/>
  <c r="S220" i="25"/>
  <c r="U220" i="25"/>
  <c r="V220" i="25"/>
  <c r="S221" i="25"/>
  <c r="U221" i="25"/>
  <c r="V221" i="25"/>
  <c r="S222" i="25"/>
  <c r="U222" i="25"/>
  <c r="V222" i="25"/>
  <c r="S223" i="25"/>
  <c r="U223" i="25"/>
  <c r="V223" i="25"/>
  <c r="S224" i="25"/>
  <c r="U224" i="25"/>
  <c r="V224" i="25"/>
  <c r="S225" i="25"/>
  <c r="U225" i="25"/>
  <c r="V225" i="25"/>
  <c r="S226" i="25"/>
  <c r="U226" i="25"/>
  <c r="V226" i="25"/>
  <c r="S227" i="25"/>
  <c r="U227" i="25"/>
  <c r="V227" i="25"/>
  <c r="S228" i="25"/>
  <c r="U228" i="25"/>
  <c r="V228" i="25"/>
  <c r="S229" i="25"/>
  <c r="U229" i="25"/>
  <c r="V229" i="25"/>
  <c r="S230" i="25"/>
  <c r="U230" i="25"/>
  <c r="V230" i="25"/>
  <c r="S231" i="25"/>
  <c r="U231" i="25"/>
  <c r="V231" i="25"/>
  <c r="S232" i="25"/>
  <c r="U232" i="25"/>
  <c r="V232" i="25"/>
  <c r="S233" i="25"/>
  <c r="U233" i="25"/>
  <c r="V233" i="25"/>
  <c r="S234" i="25"/>
  <c r="U234" i="25"/>
  <c r="V234" i="25"/>
  <c r="S235" i="25"/>
  <c r="U235" i="25"/>
  <c r="V235" i="25"/>
  <c r="S236" i="25"/>
  <c r="U236" i="25"/>
  <c r="V236" i="25"/>
  <c r="S237" i="25"/>
  <c r="U237" i="25"/>
  <c r="V237" i="25"/>
  <c r="S238" i="25"/>
  <c r="U238" i="25"/>
  <c r="V238" i="25"/>
  <c r="S239" i="25"/>
  <c r="U239" i="25"/>
  <c r="V239" i="25"/>
  <c r="S240" i="25"/>
  <c r="U240" i="25"/>
  <c r="V240" i="25"/>
  <c r="S241" i="25"/>
  <c r="U241" i="25"/>
  <c r="V241" i="25"/>
  <c r="S242" i="25"/>
  <c r="U242" i="25"/>
  <c r="V242" i="25"/>
  <c r="S243" i="25"/>
  <c r="U243" i="25"/>
  <c r="V243" i="25"/>
  <c r="S244" i="25"/>
  <c r="U244" i="25"/>
  <c r="V244" i="25"/>
  <c r="S245" i="25"/>
  <c r="U245" i="25"/>
  <c r="V245" i="25"/>
  <c r="S246" i="25"/>
  <c r="U246" i="25"/>
  <c r="V246" i="25"/>
  <c r="S247" i="25"/>
  <c r="U247" i="25"/>
  <c r="V247" i="25"/>
  <c r="S248" i="25"/>
  <c r="U248" i="25"/>
  <c r="V248" i="25"/>
  <c r="S249" i="25"/>
  <c r="U249" i="25"/>
  <c r="V249" i="25"/>
  <c r="S250" i="25"/>
  <c r="U250" i="25"/>
  <c r="V250" i="25"/>
  <c r="S251" i="25"/>
  <c r="U251" i="25"/>
  <c r="V251" i="25"/>
  <c r="S252" i="25"/>
  <c r="U252" i="25"/>
  <c r="V252" i="25"/>
  <c r="S253" i="25"/>
  <c r="U253" i="25"/>
  <c r="V253" i="25"/>
  <c r="S254" i="25"/>
  <c r="U254" i="25"/>
  <c r="V254" i="25"/>
  <c r="S255" i="25"/>
  <c r="U255" i="25"/>
  <c r="V255" i="25"/>
  <c r="S256" i="25"/>
  <c r="U256" i="25"/>
  <c r="V256" i="25"/>
  <c r="S257" i="25"/>
  <c r="U257" i="25"/>
  <c r="V257" i="25"/>
  <c r="S258" i="25"/>
  <c r="U258" i="25"/>
  <c r="V258" i="25"/>
  <c r="S259" i="25"/>
  <c r="U259" i="25"/>
  <c r="V259" i="25"/>
  <c r="S260" i="25"/>
  <c r="U260" i="25"/>
  <c r="V260" i="25"/>
  <c r="S261" i="25"/>
  <c r="U261" i="25"/>
  <c r="V261" i="25"/>
  <c r="S262" i="25"/>
  <c r="U262" i="25"/>
  <c r="V262" i="25"/>
  <c r="S263" i="25"/>
  <c r="U263" i="25"/>
  <c r="V263" i="25"/>
  <c r="S264" i="25"/>
  <c r="U264" i="25"/>
  <c r="V264" i="25"/>
  <c r="S265" i="25"/>
  <c r="U265" i="25"/>
  <c r="V265" i="25"/>
  <c r="S266" i="25"/>
  <c r="U266" i="25"/>
  <c r="V266" i="25"/>
  <c r="S267" i="25"/>
  <c r="U267" i="25"/>
  <c r="V267" i="25"/>
  <c r="S268" i="25"/>
  <c r="U268" i="25"/>
  <c r="V268" i="25"/>
  <c r="S269" i="25"/>
  <c r="U269" i="25"/>
  <c r="V269" i="25"/>
  <c r="S270" i="25"/>
  <c r="U270" i="25"/>
  <c r="V270" i="25"/>
  <c r="S271" i="25"/>
  <c r="U271" i="25"/>
  <c r="V271" i="25"/>
  <c r="S272" i="25"/>
  <c r="U272" i="25"/>
  <c r="V272" i="25"/>
  <c r="S273" i="25"/>
  <c r="U273" i="25"/>
  <c r="V273" i="25"/>
  <c r="S274" i="25"/>
  <c r="U274" i="25"/>
  <c r="V274" i="25"/>
  <c r="S275" i="25"/>
  <c r="U275" i="25"/>
  <c r="V275" i="25"/>
  <c r="S276" i="25"/>
  <c r="U276" i="25"/>
  <c r="V276" i="25"/>
  <c r="S277" i="25"/>
  <c r="U277" i="25"/>
  <c r="V277" i="25"/>
  <c r="S278" i="25"/>
  <c r="U278" i="25"/>
  <c r="V278" i="25"/>
  <c r="S279" i="25"/>
  <c r="U279" i="25"/>
  <c r="V279" i="25"/>
  <c r="S280" i="25"/>
  <c r="U280" i="25"/>
  <c r="V280" i="25"/>
  <c r="S281" i="25"/>
  <c r="U281" i="25"/>
  <c r="V281" i="25"/>
  <c r="S282" i="25"/>
  <c r="U282" i="25"/>
  <c r="V282" i="25"/>
  <c r="S283" i="25"/>
  <c r="U283" i="25"/>
  <c r="V283" i="25"/>
  <c r="S284" i="25"/>
  <c r="U284" i="25"/>
  <c r="V284" i="25"/>
  <c r="S285" i="25"/>
  <c r="U285" i="25"/>
  <c r="V285" i="25"/>
  <c r="S286" i="25"/>
  <c r="U286" i="25"/>
  <c r="V286" i="25"/>
  <c r="S287" i="25"/>
  <c r="U287" i="25"/>
  <c r="V287" i="25"/>
  <c r="S288" i="25"/>
  <c r="U288" i="25"/>
  <c r="V288" i="25"/>
  <c r="S289" i="25"/>
  <c r="U289" i="25"/>
  <c r="V289" i="25"/>
  <c r="S290" i="25"/>
  <c r="U290" i="25"/>
  <c r="V290" i="25"/>
  <c r="S291" i="25"/>
  <c r="U291" i="25"/>
  <c r="V291" i="25"/>
  <c r="S292" i="25"/>
  <c r="U292" i="25"/>
  <c r="V292" i="25"/>
  <c r="S293" i="25"/>
  <c r="U293" i="25"/>
  <c r="V293" i="25"/>
  <c r="S294" i="25"/>
  <c r="U294" i="25"/>
  <c r="V294" i="25"/>
  <c r="S295" i="25"/>
  <c r="U295" i="25"/>
  <c r="V295" i="25"/>
  <c r="S296" i="25"/>
  <c r="U296" i="25"/>
  <c r="V296" i="25"/>
  <c r="S297" i="25"/>
  <c r="U297" i="25"/>
  <c r="V297" i="25"/>
  <c r="S298" i="25"/>
  <c r="U298" i="25"/>
  <c r="V298" i="25"/>
  <c r="S299" i="25"/>
  <c r="U299" i="25"/>
  <c r="V299" i="25"/>
  <c r="S300" i="25"/>
  <c r="U300" i="25"/>
  <c r="V300" i="25"/>
  <c r="S301" i="25"/>
  <c r="U301" i="25"/>
  <c r="V301" i="25"/>
  <c r="S302" i="25"/>
  <c r="U302" i="25"/>
  <c r="V302" i="25"/>
  <c r="S303" i="25"/>
  <c r="U303" i="25"/>
  <c r="V303" i="25"/>
  <c r="S304" i="25"/>
  <c r="U304" i="25"/>
  <c r="V304" i="25"/>
  <c r="S305" i="25"/>
  <c r="U305" i="25"/>
  <c r="V305" i="25"/>
  <c r="S306" i="25"/>
  <c r="U306" i="25"/>
  <c r="V306" i="25"/>
  <c r="S307" i="25"/>
  <c r="U307" i="25"/>
  <c r="V307" i="25"/>
  <c r="S308" i="25"/>
  <c r="U308" i="25"/>
  <c r="V308" i="25"/>
  <c r="S309" i="25"/>
  <c r="U309" i="25"/>
  <c r="V309" i="25"/>
  <c r="S310" i="25"/>
  <c r="U310" i="25"/>
  <c r="V310" i="25"/>
  <c r="S311" i="25"/>
  <c r="U311" i="25"/>
  <c r="V311" i="25"/>
  <c r="S312" i="25"/>
  <c r="U312" i="25"/>
  <c r="V312" i="25"/>
  <c r="S313" i="25"/>
  <c r="U313" i="25"/>
  <c r="V313" i="25"/>
  <c r="S314" i="25"/>
  <c r="U314" i="25"/>
  <c r="V314" i="25"/>
  <c r="S315" i="25"/>
  <c r="U315" i="25"/>
  <c r="V315" i="25"/>
  <c r="S316" i="25"/>
  <c r="U316" i="25"/>
  <c r="V316" i="25"/>
  <c r="S317" i="25"/>
  <c r="U317" i="25"/>
  <c r="V317" i="25"/>
  <c r="S318" i="25"/>
  <c r="U318" i="25"/>
  <c r="V318" i="25"/>
  <c r="S319" i="25"/>
  <c r="U319" i="25"/>
  <c r="V319" i="25"/>
  <c r="S320" i="25"/>
  <c r="U320" i="25"/>
  <c r="V320" i="25"/>
  <c r="S321" i="25"/>
  <c r="U321" i="25"/>
  <c r="V321" i="25"/>
  <c r="S322" i="25"/>
  <c r="U322" i="25"/>
  <c r="V322" i="25"/>
  <c r="S323" i="25"/>
  <c r="U323" i="25"/>
  <c r="V323" i="25"/>
  <c r="S324" i="25"/>
  <c r="U324" i="25"/>
  <c r="V324" i="25"/>
  <c r="S325" i="25"/>
  <c r="U325" i="25"/>
  <c r="V325" i="25"/>
  <c r="S326" i="25"/>
  <c r="U326" i="25"/>
  <c r="V326" i="25"/>
  <c r="S327" i="25"/>
  <c r="U327" i="25"/>
  <c r="V327" i="25"/>
  <c r="S328" i="25"/>
  <c r="U328" i="25"/>
  <c r="V328" i="25"/>
  <c r="S329" i="25"/>
  <c r="U329" i="25"/>
  <c r="V329" i="25"/>
  <c r="S330" i="25"/>
  <c r="U330" i="25"/>
  <c r="V330" i="25"/>
  <c r="S331" i="25"/>
  <c r="U331" i="25"/>
  <c r="V331" i="25"/>
  <c r="S332" i="25"/>
  <c r="U332" i="25"/>
  <c r="V332" i="25"/>
  <c r="S333" i="25"/>
  <c r="U333" i="25"/>
  <c r="V333" i="25"/>
  <c r="S334" i="25"/>
  <c r="U334" i="25"/>
  <c r="V334" i="25"/>
  <c r="S335" i="25"/>
  <c r="U335" i="25"/>
  <c r="V335" i="25"/>
  <c r="S336" i="25"/>
  <c r="U336" i="25"/>
  <c r="V336" i="25"/>
  <c r="S337" i="25"/>
  <c r="U337" i="25"/>
  <c r="V337" i="25"/>
  <c r="S338" i="25"/>
  <c r="U338" i="25"/>
  <c r="V338" i="25"/>
  <c r="S339" i="25"/>
  <c r="U339" i="25"/>
  <c r="V339" i="25"/>
  <c r="S340" i="25"/>
  <c r="U340" i="25"/>
  <c r="V340" i="25"/>
  <c r="S341" i="25"/>
  <c r="U341" i="25"/>
  <c r="V341" i="25"/>
  <c r="S342" i="25"/>
  <c r="U342" i="25"/>
  <c r="V342" i="25"/>
  <c r="S343" i="25"/>
  <c r="U343" i="25"/>
  <c r="V343" i="25"/>
  <c r="S344" i="25"/>
  <c r="U344" i="25"/>
  <c r="V344" i="25"/>
  <c r="S345" i="25"/>
  <c r="U345" i="25"/>
  <c r="V345" i="25"/>
  <c r="S346" i="25"/>
  <c r="U346" i="25"/>
  <c r="V346" i="25"/>
  <c r="S347" i="25"/>
  <c r="U347" i="25"/>
  <c r="V347" i="25"/>
  <c r="S348" i="25"/>
  <c r="U348" i="25"/>
  <c r="V348" i="25"/>
  <c r="S349" i="25"/>
  <c r="U349" i="25"/>
  <c r="V349" i="25"/>
  <c r="S350" i="25"/>
  <c r="U350" i="25"/>
  <c r="V350" i="25"/>
  <c r="S351" i="25"/>
  <c r="U351" i="25"/>
  <c r="V351" i="25"/>
  <c r="S2" i="25"/>
  <c r="U2" i="25"/>
  <c r="V2" i="25"/>
  <c r="N3" i="25"/>
  <c r="P3" i="25"/>
  <c r="Q3" i="25"/>
  <c r="N4" i="25"/>
  <c r="P4" i="25"/>
  <c r="Q4" i="25"/>
  <c r="N5" i="25"/>
  <c r="P5" i="25"/>
  <c r="Q5" i="25"/>
  <c r="N6" i="25"/>
  <c r="P6" i="25"/>
  <c r="Q6" i="25"/>
  <c r="N7" i="25"/>
  <c r="P7" i="25"/>
  <c r="Q7" i="25"/>
  <c r="N8" i="25"/>
  <c r="P8" i="25"/>
  <c r="Q8" i="25"/>
  <c r="N9" i="25"/>
  <c r="P9" i="25"/>
  <c r="Q9" i="25"/>
  <c r="N10" i="25"/>
  <c r="P10" i="25"/>
  <c r="Q10" i="25"/>
  <c r="N11" i="25"/>
  <c r="P11" i="25"/>
  <c r="Q11" i="25"/>
  <c r="N12" i="25"/>
  <c r="P12" i="25"/>
  <c r="Q12" i="25"/>
  <c r="N13" i="25"/>
  <c r="P13" i="25"/>
  <c r="Q13" i="25"/>
  <c r="N14" i="25"/>
  <c r="P14" i="25"/>
  <c r="Q14" i="25"/>
  <c r="N15" i="25"/>
  <c r="P15" i="25"/>
  <c r="Q15" i="25"/>
  <c r="N16" i="25"/>
  <c r="P16" i="25"/>
  <c r="Q16" i="25"/>
  <c r="N17" i="25"/>
  <c r="P17" i="25"/>
  <c r="Q17" i="25"/>
  <c r="N18" i="25"/>
  <c r="P18" i="25"/>
  <c r="Q18" i="25"/>
  <c r="N19" i="25"/>
  <c r="P19" i="25"/>
  <c r="Q19" i="25"/>
  <c r="N20" i="25"/>
  <c r="P20" i="25"/>
  <c r="Q20" i="25"/>
  <c r="N21" i="25"/>
  <c r="P21" i="25"/>
  <c r="Q21" i="25"/>
  <c r="N22" i="25"/>
  <c r="P22" i="25"/>
  <c r="Q22" i="25"/>
  <c r="N23" i="25"/>
  <c r="P23" i="25"/>
  <c r="Q23" i="25"/>
  <c r="N24" i="25"/>
  <c r="P24" i="25"/>
  <c r="Q24" i="25"/>
  <c r="N25" i="25"/>
  <c r="P25" i="25"/>
  <c r="Q25" i="25"/>
  <c r="N26" i="25"/>
  <c r="P26" i="25"/>
  <c r="Q26" i="25"/>
  <c r="N27" i="25"/>
  <c r="P27" i="25"/>
  <c r="Q27" i="25"/>
  <c r="N28" i="25"/>
  <c r="P28" i="25"/>
  <c r="Q28" i="25"/>
  <c r="N29" i="25"/>
  <c r="P29" i="25"/>
  <c r="Q29" i="25"/>
  <c r="N30" i="25"/>
  <c r="P30" i="25"/>
  <c r="Q30" i="25"/>
  <c r="N31" i="25"/>
  <c r="P31" i="25"/>
  <c r="Q31" i="25"/>
  <c r="N32" i="25"/>
  <c r="P32" i="25"/>
  <c r="Q32" i="25"/>
  <c r="N33" i="25"/>
  <c r="P33" i="25"/>
  <c r="Q33" i="25"/>
  <c r="N34" i="25"/>
  <c r="P34" i="25"/>
  <c r="Q34" i="25"/>
  <c r="N35" i="25"/>
  <c r="P35" i="25"/>
  <c r="Q35" i="25"/>
  <c r="N36" i="25"/>
  <c r="P36" i="25"/>
  <c r="Q36" i="25"/>
  <c r="N37" i="25"/>
  <c r="P37" i="25"/>
  <c r="Q37" i="25"/>
  <c r="N38" i="25"/>
  <c r="P38" i="25"/>
  <c r="Q38" i="25"/>
  <c r="N39" i="25"/>
  <c r="P39" i="25"/>
  <c r="Q39" i="25"/>
  <c r="N40" i="25"/>
  <c r="P40" i="25"/>
  <c r="Q40" i="25"/>
  <c r="N41" i="25"/>
  <c r="P41" i="25"/>
  <c r="Q41" i="25"/>
  <c r="N42" i="25"/>
  <c r="P42" i="25"/>
  <c r="Q42" i="25"/>
  <c r="N43" i="25"/>
  <c r="P43" i="25"/>
  <c r="Q43" i="25"/>
  <c r="N44" i="25"/>
  <c r="P44" i="25"/>
  <c r="Q44" i="25"/>
  <c r="N45" i="25"/>
  <c r="P45" i="25"/>
  <c r="Q45" i="25"/>
  <c r="N46" i="25"/>
  <c r="P46" i="25"/>
  <c r="Q46" i="25"/>
  <c r="N47" i="25"/>
  <c r="P47" i="25"/>
  <c r="Q47" i="25"/>
  <c r="N48" i="25"/>
  <c r="P48" i="25"/>
  <c r="Q48" i="25"/>
  <c r="N49" i="25"/>
  <c r="P49" i="25"/>
  <c r="Q49" i="25"/>
  <c r="N50" i="25"/>
  <c r="P50" i="25"/>
  <c r="Q50" i="25"/>
  <c r="N51" i="25"/>
  <c r="P51" i="25"/>
  <c r="Q51" i="25"/>
  <c r="N52" i="25"/>
  <c r="P52" i="25"/>
  <c r="Q52" i="25"/>
  <c r="N53" i="25"/>
  <c r="P53" i="25"/>
  <c r="Q53" i="25"/>
  <c r="N54" i="25"/>
  <c r="P54" i="25"/>
  <c r="Q54" i="25"/>
  <c r="N55" i="25"/>
  <c r="P55" i="25"/>
  <c r="Q55" i="25"/>
  <c r="N56" i="25"/>
  <c r="P56" i="25"/>
  <c r="Q56" i="25"/>
  <c r="N57" i="25"/>
  <c r="P57" i="25"/>
  <c r="Q57" i="25"/>
  <c r="N58" i="25"/>
  <c r="P58" i="25"/>
  <c r="Q58" i="25"/>
  <c r="N59" i="25"/>
  <c r="P59" i="25"/>
  <c r="Q59" i="25"/>
  <c r="N60" i="25"/>
  <c r="P60" i="25"/>
  <c r="Q60" i="25"/>
  <c r="N61" i="25"/>
  <c r="P61" i="25"/>
  <c r="Q61" i="25"/>
  <c r="N62" i="25"/>
  <c r="P62" i="25"/>
  <c r="Q62" i="25"/>
  <c r="N63" i="25"/>
  <c r="P63" i="25"/>
  <c r="Q63" i="25"/>
  <c r="N64" i="25"/>
  <c r="P64" i="25"/>
  <c r="Q64" i="25"/>
  <c r="N65" i="25"/>
  <c r="P65" i="25"/>
  <c r="Q65" i="25"/>
  <c r="N66" i="25"/>
  <c r="P66" i="25"/>
  <c r="Q66" i="25"/>
  <c r="N67" i="25"/>
  <c r="P67" i="25"/>
  <c r="Q67" i="25"/>
  <c r="N68" i="25"/>
  <c r="P68" i="25"/>
  <c r="Q68" i="25"/>
  <c r="N69" i="25"/>
  <c r="P69" i="25"/>
  <c r="Q69" i="25"/>
  <c r="N70" i="25"/>
  <c r="P70" i="25"/>
  <c r="Q70" i="25"/>
  <c r="N71" i="25"/>
  <c r="P71" i="25"/>
  <c r="Q71" i="25"/>
  <c r="N72" i="25"/>
  <c r="P72" i="25"/>
  <c r="Q72" i="25"/>
  <c r="N73" i="25"/>
  <c r="P73" i="25"/>
  <c r="Q73" i="25"/>
  <c r="N74" i="25"/>
  <c r="P74" i="25"/>
  <c r="Q74" i="25"/>
  <c r="N75" i="25"/>
  <c r="P75" i="25"/>
  <c r="Q75" i="25"/>
  <c r="N76" i="25"/>
  <c r="P76" i="25"/>
  <c r="Q76" i="25"/>
  <c r="N77" i="25"/>
  <c r="P77" i="25"/>
  <c r="Q77" i="25"/>
  <c r="N78" i="25"/>
  <c r="P78" i="25"/>
  <c r="Q78" i="25"/>
  <c r="N79" i="25"/>
  <c r="P79" i="25"/>
  <c r="Q79" i="25"/>
  <c r="N80" i="25"/>
  <c r="P80" i="25"/>
  <c r="Q80" i="25"/>
  <c r="N81" i="25"/>
  <c r="P81" i="25"/>
  <c r="Q81" i="25"/>
  <c r="N82" i="25"/>
  <c r="P82" i="25"/>
  <c r="Q82" i="25"/>
  <c r="N83" i="25"/>
  <c r="P83" i="25"/>
  <c r="Q83" i="25"/>
  <c r="N84" i="25"/>
  <c r="P84" i="25"/>
  <c r="Q84" i="25"/>
  <c r="N85" i="25"/>
  <c r="P85" i="25"/>
  <c r="Q85" i="25"/>
  <c r="N86" i="25"/>
  <c r="P86" i="25"/>
  <c r="Q86" i="25"/>
  <c r="N87" i="25"/>
  <c r="P87" i="25"/>
  <c r="Q87" i="25"/>
  <c r="N88" i="25"/>
  <c r="P88" i="25"/>
  <c r="Q88" i="25"/>
  <c r="N89" i="25"/>
  <c r="P89" i="25"/>
  <c r="Q89" i="25"/>
  <c r="N90" i="25"/>
  <c r="P90" i="25"/>
  <c r="Q90" i="25"/>
  <c r="N91" i="25"/>
  <c r="P91" i="25"/>
  <c r="Q91" i="25"/>
  <c r="N92" i="25"/>
  <c r="P92" i="25"/>
  <c r="Q92" i="25"/>
  <c r="N93" i="25"/>
  <c r="P93" i="25"/>
  <c r="Q93" i="25"/>
  <c r="N94" i="25"/>
  <c r="P94" i="25"/>
  <c r="Q94" i="25"/>
  <c r="N95" i="25"/>
  <c r="P95" i="25"/>
  <c r="Q95" i="25"/>
  <c r="N96" i="25"/>
  <c r="P96" i="25"/>
  <c r="Q96" i="25"/>
  <c r="N97" i="25"/>
  <c r="P97" i="25"/>
  <c r="Q97" i="25"/>
  <c r="N98" i="25"/>
  <c r="P98" i="25"/>
  <c r="Q98" i="25"/>
  <c r="N99" i="25"/>
  <c r="P99" i="25"/>
  <c r="Q99" i="25"/>
  <c r="N100" i="25"/>
  <c r="P100" i="25"/>
  <c r="Q100" i="25"/>
  <c r="N101" i="25"/>
  <c r="P101" i="25"/>
  <c r="Q101" i="25"/>
  <c r="N102" i="25"/>
  <c r="P102" i="25"/>
  <c r="Q102" i="25"/>
  <c r="N103" i="25"/>
  <c r="P103" i="25"/>
  <c r="Q103" i="25"/>
  <c r="N104" i="25"/>
  <c r="P104" i="25"/>
  <c r="Q104" i="25"/>
  <c r="N105" i="25"/>
  <c r="P105" i="25"/>
  <c r="Q105" i="25"/>
  <c r="N106" i="25"/>
  <c r="P106" i="25"/>
  <c r="Q106" i="25"/>
  <c r="N107" i="25"/>
  <c r="P107" i="25"/>
  <c r="Q107" i="25"/>
  <c r="N108" i="25"/>
  <c r="P108" i="25"/>
  <c r="Q108" i="25"/>
  <c r="N109" i="25"/>
  <c r="P109" i="25"/>
  <c r="Q109" i="25"/>
  <c r="N110" i="25"/>
  <c r="P110" i="25"/>
  <c r="Q110" i="25"/>
  <c r="N111" i="25"/>
  <c r="P111" i="25"/>
  <c r="Q111" i="25"/>
  <c r="N112" i="25"/>
  <c r="P112" i="25"/>
  <c r="Q112" i="25"/>
  <c r="N113" i="25"/>
  <c r="P113" i="25"/>
  <c r="Q113" i="25"/>
  <c r="N114" i="25"/>
  <c r="P114" i="25"/>
  <c r="Q114" i="25"/>
  <c r="N115" i="25"/>
  <c r="P115" i="25"/>
  <c r="Q115" i="25"/>
  <c r="N116" i="25"/>
  <c r="P116" i="25"/>
  <c r="Q116" i="25"/>
  <c r="N117" i="25"/>
  <c r="P117" i="25"/>
  <c r="Q117" i="25"/>
  <c r="N118" i="25"/>
  <c r="P118" i="25"/>
  <c r="Q118" i="25"/>
  <c r="N119" i="25"/>
  <c r="P119" i="25"/>
  <c r="Q119" i="25"/>
  <c r="N120" i="25"/>
  <c r="P120" i="25"/>
  <c r="Q120" i="25"/>
  <c r="N121" i="25"/>
  <c r="P121" i="25"/>
  <c r="Q121" i="25"/>
  <c r="N122" i="25"/>
  <c r="P122" i="25"/>
  <c r="Q122" i="25"/>
  <c r="N123" i="25"/>
  <c r="P123" i="25"/>
  <c r="Q123" i="25"/>
  <c r="N124" i="25"/>
  <c r="P124" i="25"/>
  <c r="Q124" i="25"/>
  <c r="N125" i="25"/>
  <c r="P125" i="25"/>
  <c r="Q125" i="25"/>
  <c r="N126" i="25"/>
  <c r="P126" i="25"/>
  <c r="Q126" i="25"/>
  <c r="N127" i="25"/>
  <c r="P127" i="25"/>
  <c r="Q127" i="25"/>
  <c r="N128" i="25"/>
  <c r="P128" i="25"/>
  <c r="Q128" i="25"/>
  <c r="N129" i="25"/>
  <c r="P129" i="25"/>
  <c r="Q129" i="25"/>
  <c r="N130" i="25"/>
  <c r="P130" i="25"/>
  <c r="Q130" i="25"/>
  <c r="N131" i="25"/>
  <c r="P131" i="25"/>
  <c r="Q131" i="25"/>
  <c r="N132" i="25"/>
  <c r="P132" i="25"/>
  <c r="Q132" i="25"/>
  <c r="N133" i="25"/>
  <c r="P133" i="25"/>
  <c r="Q133" i="25"/>
  <c r="N134" i="25"/>
  <c r="P134" i="25"/>
  <c r="Q134" i="25"/>
  <c r="N135" i="25"/>
  <c r="P135" i="25"/>
  <c r="Q135" i="25"/>
  <c r="N136" i="25"/>
  <c r="P136" i="25"/>
  <c r="Q136" i="25"/>
  <c r="N137" i="25"/>
  <c r="P137" i="25"/>
  <c r="Q137" i="25"/>
  <c r="N138" i="25"/>
  <c r="P138" i="25"/>
  <c r="Q138" i="25"/>
  <c r="N139" i="25"/>
  <c r="P139" i="25"/>
  <c r="Q139" i="25"/>
  <c r="N140" i="25"/>
  <c r="P140" i="25"/>
  <c r="Q140" i="25"/>
  <c r="N141" i="25"/>
  <c r="P141" i="25"/>
  <c r="Q141" i="25"/>
  <c r="N142" i="25"/>
  <c r="P142" i="25"/>
  <c r="Q142" i="25"/>
  <c r="N143" i="25"/>
  <c r="P143" i="25"/>
  <c r="Q143" i="25"/>
  <c r="N144" i="25"/>
  <c r="P144" i="25"/>
  <c r="Q144" i="25"/>
  <c r="N145" i="25"/>
  <c r="P145" i="25"/>
  <c r="Q145" i="25"/>
  <c r="N146" i="25"/>
  <c r="P146" i="25"/>
  <c r="Q146" i="25"/>
  <c r="N147" i="25"/>
  <c r="P147" i="25"/>
  <c r="Q147" i="25"/>
  <c r="N148" i="25"/>
  <c r="P148" i="25"/>
  <c r="Q148" i="25"/>
  <c r="N149" i="25"/>
  <c r="P149" i="25"/>
  <c r="Q149" i="25"/>
  <c r="N150" i="25"/>
  <c r="P150" i="25"/>
  <c r="Q150" i="25"/>
  <c r="N151" i="25"/>
  <c r="P151" i="25"/>
  <c r="Q151" i="25"/>
  <c r="N152" i="25"/>
  <c r="P152" i="25"/>
  <c r="Q152" i="25"/>
  <c r="N153" i="25"/>
  <c r="P153" i="25"/>
  <c r="Q153" i="25"/>
  <c r="N154" i="25"/>
  <c r="P154" i="25"/>
  <c r="Q154" i="25"/>
  <c r="N155" i="25"/>
  <c r="P155" i="25"/>
  <c r="Q155" i="25"/>
  <c r="N156" i="25"/>
  <c r="P156" i="25"/>
  <c r="Q156" i="25"/>
  <c r="N157" i="25"/>
  <c r="P157" i="25"/>
  <c r="Q157" i="25"/>
  <c r="N158" i="25"/>
  <c r="P158" i="25"/>
  <c r="Q158" i="25"/>
  <c r="N159" i="25"/>
  <c r="P159" i="25"/>
  <c r="Q159" i="25"/>
  <c r="N160" i="25"/>
  <c r="P160" i="25"/>
  <c r="Q160" i="25"/>
  <c r="N161" i="25"/>
  <c r="P161" i="25"/>
  <c r="Q161" i="25"/>
  <c r="N162" i="25"/>
  <c r="P162" i="25"/>
  <c r="Q162" i="25"/>
  <c r="N163" i="25"/>
  <c r="P163" i="25"/>
  <c r="Q163" i="25"/>
  <c r="N164" i="25"/>
  <c r="P164" i="25"/>
  <c r="Q164" i="25"/>
  <c r="N165" i="25"/>
  <c r="P165" i="25"/>
  <c r="Q165" i="25"/>
  <c r="N166" i="25"/>
  <c r="P166" i="25"/>
  <c r="Q166" i="25"/>
  <c r="N167" i="25"/>
  <c r="P167" i="25"/>
  <c r="Q167" i="25"/>
  <c r="N168" i="25"/>
  <c r="P168" i="25"/>
  <c r="Q168" i="25"/>
  <c r="N169" i="25"/>
  <c r="P169" i="25"/>
  <c r="Q169" i="25"/>
  <c r="N170" i="25"/>
  <c r="P170" i="25"/>
  <c r="Q170" i="25"/>
  <c r="N171" i="25"/>
  <c r="P171" i="25"/>
  <c r="Q171" i="25"/>
  <c r="N172" i="25"/>
  <c r="P172" i="25"/>
  <c r="Q172" i="25"/>
  <c r="N173" i="25"/>
  <c r="P173" i="25"/>
  <c r="Q173" i="25"/>
  <c r="N174" i="25"/>
  <c r="P174" i="25"/>
  <c r="Q174" i="25"/>
  <c r="N175" i="25"/>
  <c r="P175" i="25"/>
  <c r="Q175" i="25"/>
  <c r="N176" i="25"/>
  <c r="P176" i="25"/>
  <c r="Q176" i="25"/>
  <c r="N177" i="25"/>
  <c r="P177" i="25"/>
  <c r="Q177" i="25"/>
  <c r="N178" i="25"/>
  <c r="P178" i="25"/>
  <c r="Q178" i="25"/>
  <c r="N179" i="25"/>
  <c r="P179" i="25"/>
  <c r="Q179" i="25"/>
  <c r="N180" i="25"/>
  <c r="P180" i="25"/>
  <c r="Q180" i="25"/>
  <c r="N181" i="25"/>
  <c r="P181" i="25"/>
  <c r="Q181" i="25"/>
  <c r="N182" i="25"/>
  <c r="P182" i="25"/>
  <c r="Q182" i="25"/>
  <c r="N183" i="25"/>
  <c r="P183" i="25"/>
  <c r="Q183" i="25"/>
  <c r="N184" i="25"/>
  <c r="P184" i="25"/>
  <c r="Q184" i="25"/>
  <c r="N185" i="25"/>
  <c r="P185" i="25"/>
  <c r="Q185" i="25"/>
  <c r="N186" i="25"/>
  <c r="P186" i="25"/>
  <c r="Q186" i="25"/>
  <c r="N187" i="25"/>
  <c r="P187" i="25"/>
  <c r="Q187" i="25"/>
  <c r="N188" i="25"/>
  <c r="P188" i="25"/>
  <c r="Q188" i="25"/>
  <c r="N189" i="25"/>
  <c r="P189" i="25"/>
  <c r="Q189" i="25"/>
  <c r="N190" i="25"/>
  <c r="P190" i="25"/>
  <c r="Q190" i="25"/>
  <c r="N191" i="25"/>
  <c r="P191" i="25"/>
  <c r="Q191" i="25"/>
  <c r="N192" i="25"/>
  <c r="P192" i="25"/>
  <c r="Q192" i="25"/>
  <c r="N193" i="25"/>
  <c r="P193" i="25"/>
  <c r="Q193" i="25"/>
  <c r="N194" i="25"/>
  <c r="P194" i="25"/>
  <c r="Q194" i="25"/>
  <c r="N195" i="25"/>
  <c r="P195" i="25"/>
  <c r="Q195" i="25"/>
  <c r="N196" i="25"/>
  <c r="P196" i="25"/>
  <c r="Q196" i="25"/>
  <c r="N197" i="25"/>
  <c r="P197" i="25"/>
  <c r="Q197" i="25"/>
  <c r="N198" i="25"/>
  <c r="P198" i="25"/>
  <c r="Q198" i="25"/>
  <c r="N199" i="25"/>
  <c r="P199" i="25"/>
  <c r="Q199" i="25"/>
  <c r="N200" i="25"/>
  <c r="P200" i="25"/>
  <c r="Q200" i="25"/>
  <c r="N201" i="25"/>
  <c r="P201" i="25"/>
  <c r="Q201" i="25"/>
  <c r="N202" i="25"/>
  <c r="P202" i="25"/>
  <c r="Q202" i="25"/>
  <c r="N203" i="25"/>
  <c r="P203" i="25"/>
  <c r="Q203" i="25"/>
  <c r="N204" i="25"/>
  <c r="P204" i="25"/>
  <c r="Q204" i="25"/>
  <c r="N205" i="25"/>
  <c r="P205" i="25"/>
  <c r="Q205" i="25"/>
  <c r="N206" i="25"/>
  <c r="P206" i="25"/>
  <c r="Q206" i="25"/>
  <c r="N207" i="25"/>
  <c r="P207" i="25"/>
  <c r="Q207" i="25"/>
  <c r="N208" i="25"/>
  <c r="P208" i="25"/>
  <c r="Q208" i="25"/>
  <c r="N209" i="25"/>
  <c r="P209" i="25"/>
  <c r="Q209" i="25"/>
  <c r="N210" i="25"/>
  <c r="P210" i="25"/>
  <c r="Q210" i="25"/>
  <c r="N211" i="25"/>
  <c r="P211" i="25"/>
  <c r="Q211" i="25"/>
  <c r="N212" i="25"/>
  <c r="P212" i="25"/>
  <c r="Q212" i="25"/>
  <c r="N213" i="25"/>
  <c r="P213" i="25"/>
  <c r="Q213" i="25"/>
  <c r="N214" i="25"/>
  <c r="P214" i="25"/>
  <c r="Q214" i="25"/>
  <c r="N215" i="25"/>
  <c r="P215" i="25"/>
  <c r="Q215" i="25"/>
  <c r="N216" i="25"/>
  <c r="P216" i="25"/>
  <c r="Q216" i="25"/>
  <c r="N217" i="25"/>
  <c r="P217" i="25"/>
  <c r="Q217" i="25"/>
  <c r="N218" i="25"/>
  <c r="P218" i="25"/>
  <c r="Q218" i="25"/>
  <c r="N219" i="25"/>
  <c r="P219" i="25"/>
  <c r="Q219" i="25"/>
  <c r="N220" i="25"/>
  <c r="P220" i="25"/>
  <c r="Q220" i="25"/>
  <c r="N221" i="25"/>
  <c r="P221" i="25"/>
  <c r="Q221" i="25"/>
  <c r="N222" i="25"/>
  <c r="P222" i="25"/>
  <c r="Q222" i="25"/>
  <c r="N223" i="25"/>
  <c r="P223" i="25"/>
  <c r="Q223" i="25"/>
  <c r="N224" i="25"/>
  <c r="P224" i="25"/>
  <c r="Q224" i="25"/>
  <c r="N225" i="25"/>
  <c r="P225" i="25"/>
  <c r="Q225" i="25"/>
  <c r="N226" i="25"/>
  <c r="P226" i="25"/>
  <c r="Q226" i="25"/>
  <c r="N227" i="25"/>
  <c r="P227" i="25"/>
  <c r="Q227" i="25"/>
  <c r="N228" i="25"/>
  <c r="P228" i="25"/>
  <c r="Q228" i="25"/>
  <c r="N229" i="25"/>
  <c r="P229" i="25"/>
  <c r="Q229" i="25"/>
  <c r="N230" i="25"/>
  <c r="P230" i="25"/>
  <c r="Q230" i="25"/>
  <c r="N231" i="25"/>
  <c r="P231" i="25"/>
  <c r="Q231" i="25"/>
  <c r="N232" i="25"/>
  <c r="P232" i="25"/>
  <c r="Q232" i="25"/>
  <c r="N233" i="25"/>
  <c r="P233" i="25"/>
  <c r="Q233" i="25"/>
  <c r="N234" i="25"/>
  <c r="P234" i="25"/>
  <c r="Q234" i="25"/>
  <c r="N235" i="25"/>
  <c r="P235" i="25"/>
  <c r="Q235" i="25"/>
  <c r="N236" i="25"/>
  <c r="P236" i="25"/>
  <c r="Q236" i="25"/>
  <c r="N237" i="25"/>
  <c r="P237" i="25"/>
  <c r="Q237" i="25"/>
  <c r="N238" i="25"/>
  <c r="P238" i="25"/>
  <c r="Q238" i="25"/>
  <c r="N239" i="25"/>
  <c r="P239" i="25"/>
  <c r="Q239" i="25"/>
  <c r="N240" i="25"/>
  <c r="P240" i="25"/>
  <c r="Q240" i="25"/>
  <c r="N241" i="25"/>
  <c r="P241" i="25"/>
  <c r="Q241" i="25"/>
  <c r="N242" i="25"/>
  <c r="P242" i="25"/>
  <c r="Q242" i="25"/>
  <c r="N243" i="25"/>
  <c r="P243" i="25"/>
  <c r="Q243" i="25"/>
  <c r="N244" i="25"/>
  <c r="P244" i="25"/>
  <c r="Q244" i="25"/>
  <c r="N245" i="25"/>
  <c r="P245" i="25"/>
  <c r="Q245" i="25"/>
  <c r="N246" i="25"/>
  <c r="P246" i="25"/>
  <c r="Q246" i="25"/>
  <c r="N247" i="25"/>
  <c r="P247" i="25"/>
  <c r="Q247" i="25"/>
  <c r="N248" i="25"/>
  <c r="P248" i="25"/>
  <c r="Q248" i="25"/>
  <c r="N249" i="25"/>
  <c r="P249" i="25"/>
  <c r="Q249" i="25"/>
  <c r="N250" i="25"/>
  <c r="P250" i="25"/>
  <c r="Q250" i="25"/>
  <c r="N251" i="25"/>
  <c r="P251" i="25"/>
  <c r="Q251" i="25"/>
  <c r="N252" i="25"/>
  <c r="P252" i="25"/>
  <c r="Q252" i="25"/>
  <c r="N253" i="25"/>
  <c r="P253" i="25"/>
  <c r="Q253" i="25"/>
  <c r="N254" i="25"/>
  <c r="P254" i="25"/>
  <c r="Q254" i="25"/>
  <c r="N255" i="25"/>
  <c r="P255" i="25"/>
  <c r="Q255" i="25"/>
  <c r="N256" i="25"/>
  <c r="P256" i="25"/>
  <c r="Q256" i="25"/>
  <c r="N257" i="25"/>
  <c r="P257" i="25"/>
  <c r="Q257" i="25"/>
  <c r="N258" i="25"/>
  <c r="P258" i="25"/>
  <c r="Q258" i="25"/>
  <c r="N259" i="25"/>
  <c r="P259" i="25"/>
  <c r="Q259" i="25"/>
  <c r="N260" i="25"/>
  <c r="P260" i="25"/>
  <c r="Q260" i="25"/>
  <c r="N261" i="25"/>
  <c r="P261" i="25"/>
  <c r="Q261" i="25"/>
  <c r="N262" i="25"/>
  <c r="P262" i="25"/>
  <c r="Q262" i="25"/>
  <c r="N263" i="25"/>
  <c r="P263" i="25"/>
  <c r="Q263" i="25"/>
  <c r="N264" i="25"/>
  <c r="P264" i="25"/>
  <c r="Q264" i="25"/>
  <c r="N265" i="25"/>
  <c r="P265" i="25"/>
  <c r="Q265" i="25"/>
  <c r="N266" i="25"/>
  <c r="P266" i="25"/>
  <c r="Q266" i="25"/>
  <c r="N267" i="25"/>
  <c r="P267" i="25"/>
  <c r="Q267" i="25"/>
  <c r="N268" i="25"/>
  <c r="P268" i="25"/>
  <c r="Q268" i="25"/>
  <c r="N269" i="25"/>
  <c r="P269" i="25"/>
  <c r="Q269" i="25"/>
  <c r="N270" i="25"/>
  <c r="P270" i="25"/>
  <c r="Q270" i="25"/>
  <c r="N271" i="25"/>
  <c r="P271" i="25"/>
  <c r="Q271" i="25"/>
  <c r="N272" i="25"/>
  <c r="P272" i="25"/>
  <c r="Q272" i="25"/>
  <c r="N273" i="25"/>
  <c r="P273" i="25"/>
  <c r="Q273" i="25"/>
  <c r="N274" i="25"/>
  <c r="P274" i="25"/>
  <c r="Q274" i="25"/>
  <c r="N275" i="25"/>
  <c r="P275" i="25"/>
  <c r="Q275" i="25"/>
  <c r="N276" i="25"/>
  <c r="P276" i="25"/>
  <c r="Q276" i="25"/>
  <c r="N277" i="25"/>
  <c r="P277" i="25"/>
  <c r="Q277" i="25"/>
  <c r="N278" i="25"/>
  <c r="P278" i="25"/>
  <c r="Q278" i="25"/>
  <c r="N279" i="25"/>
  <c r="P279" i="25"/>
  <c r="Q279" i="25"/>
  <c r="N280" i="25"/>
  <c r="P280" i="25"/>
  <c r="Q280" i="25"/>
  <c r="N281" i="25"/>
  <c r="P281" i="25"/>
  <c r="Q281" i="25"/>
  <c r="N282" i="25"/>
  <c r="P282" i="25"/>
  <c r="Q282" i="25"/>
  <c r="N283" i="25"/>
  <c r="P283" i="25"/>
  <c r="Q283" i="25"/>
  <c r="N284" i="25"/>
  <c r="P284" i="25"/>
  <c r="Q284" i="25"/>
  <c r="N285" i="25"/>
  <c r="P285" i="25"/>
  <c r="Q285" i="25"/>
  <c r="N286" i="25"/>
  <c r="P286" i="25"/>
  <c r="Q286" i="25"/>
  <c r="N287" i="25"/>
  <c r="P287" i="25"/>
  <c r="Q287" i="25"/>
  <c r="N288" i="25"/>
  <c r="P288" i="25"/>
  <c r="Q288" i="25"/>
  <c r="N289" i="25"/>
  <c r="P289" i="25"/>
  <c r="Q289" i="25"/>
  <c r="N290" i="25"/>
  <c r="P290" i="25"/>
  <c r="Q290" i="25"/>
  <c r="N291" i="25"/>
  <c r="P291" i="25"/>
  <c r="Q291" i="25"/>
  <c r="N292" i="25"/>
  <c r="P292" i="25"/>
  <c r="Q292" i="25"/>
  <c r="N293" i="25"/>
  <c r="P293" i="25"/>
  <c r="Q293" i="25"/>
  <c r="N294" i="25"/>
  <c r="P294" i="25"/>
  <c r="Q294" i="25"/>
  <c r="N295" i="25"/>
  <c r="P295" i="25"/>
  <c r="Q295" i="25"/>
  <c r="N296" i="25"/>
  <c r="P296" i="25"/>
  <c r="Q296" i="25"/>
  <c r="N297" i="25"/>
  <c r="P297" i="25"/>
  <c r="Q297" i="25"/>
  <c r="N298" i="25"/>
  <c r="P298" i="25"/>
  <c r="Q298" i="25"/>
  <c r="N299" i="25"/>
  <c r="P299" i="25"/>
  <c r="Q299" i="25"/>
  <c r="N300" i="25"/>
  <c r="P300" i="25"/>
  <c r="Q300" i="25"/>
  <c r="N301" i="25"/>
  <c r="P301" i="25"/>
  <c r="Q301" i="25"/>
  <c r="N302" i="25"/>
  <c r="P302" i="25"/>
  <c r="Q302" i="25"/>
  <c r="N303" i="25"/>
  <c r="P303" i="25"/>
  <c r="Q303" i="25"/>
  <c r="N304" i="25"/>
  <c r="P304" i="25"/>
  <c r="Q304" i="25"/>
  <c r="N305" i="25"/>
  <c r="P305" i="25"/>
  <c r="Q305" i="25"/>
  <c r="N306" i="25"/>
  <c r="P306" i="25"/>
  <c r="Q306" i="25"/>
  <c r="N307" i="25"/>
  <c r="P307" i="25"/>
  <c r="Q307" i="25"/>
  <c r="N308" i="25"/>
  <c r="P308" i="25"/>
  <c r="Q308" i="25"/>
  <c r="N309" i="25"/>
  <c r="P309" i="25"/>
  <c r="Q309" i="25"/>
  <c r="N310" i="25"/>
  <c r="P310" i="25"/>
  <c r="Q310" i="25"/>
  <c r="N311" i="25"/>
  <c r="P311" i="25"/>
  <c r="Q311" i="25"/>
  <c r="N312" i="25"/>
  <c r="P312" i="25"/>
  <c r="Q312" i="25"/>
  <c r="N313" i="25"/>
  <c r="P313" i="25"/>
  <c r="Q313" i="25"/>
  <c r="N314" i="25"/>
  <c r="P314" i="25"/>
  <c r="Q314" i="25"/>
  <c r="N315" i="25"/>
  <c r="P315" i="25"/>
  <c r="Q315" i="25"/>
  <c r="N316" i="25"/>
  <c r="P316" i="25"/>
  <c r="Q316" i="25"/>
  <c r="N317" i="25"/>
  <c r="P317" i="25"/>
  <c r="Q317" i="25"/>
  <c r="N318" i="25"/>
  <c r="P318" i="25"/>
  <c r="Q318" i="25"/>
  <c r="N319" i="25"/>
  <c r="P319" i="25"/>
  <c r="Q319" i="25"/>
  <c r="N320" i="25"/>
  <c r="P320" i="25"/>
  <c r="Q320" i="25"/>
  <c r="N321" i="25"/>
  <c r="P321" i="25"/>
  <c r="Q321" i="25"/>
  <c r="N322" i="25"/>
  <c r="P322" i="25"/>
  <c r="Q322" i="25"/>
  <c r="N323" i="25"/>
  <c r="P323" i="25"/>
  <c r="Q323" i="25"/>
  <c r="N324" i="25"/>
  <c r="P324" i="25"/>
  <c r="Q324" i="25"/>
  <c r="N325" i="25"/>
  <c r="P325" i="25"/>
  <c r="Q325" i="25"/>
  <c r="N326" i="25"/>
  <c r="P326" i="25"/>
  <c r="Q326" i="25"/>
  <c r="N327" i="25"/>
  <c r="P327" i="25"/>
  <c r="Q327" i="25"/>
  <c r="N328" i="25"/>
  <c r="P328" i="25"/>
  <c r="Q328" i="25"/>
  <c r="N329" i="25"/>
  <c r="P329" i="25"/>
  <c r="Q329" i="25"/>
  <c r="N330" i="25"/>
  <c r="P330" i="25"/>
  <c r="Q330" i="25"/>
  <c r="N331" i="25"/>
  <c r="P331" i="25"/>
  <c r="Q331" i="25"/>
  <c r="N332" i="25"/>
  <c r="P332" i="25"/>
  <c r="Q332" i="25"/>
  <c r="N333" i="25"/>
  <c r="P333" i="25"/>
  <c r="Q333" i="25"/>
  <c r="N334" i="25"/>
  <c r="P334" i="25"/>
  <c r="Q334" i="25"/>
  <c r="N335" i="25"/>
  <c r="P335" i="25"/>
  <c r="Q335" i="25"/>
  <c r="N336" i="25"/>
  <c r="P336" i="25"/>
  <c r="Q336" i="25"/>
  <c r="N337" i="25"/>
  <c r="P337" i="25"/>
  <c r="Q337" i="25"/>
  <c r="N338" i="25"/>
  <c r="P338" i="25"/>
  <c r="Q338" i="25"/>
  <c r="N339" i="25"/>
  <c r="P339" i="25"/>
  <c r="Q339" i="25"/>
  <c r="N340" i="25"/>
  <c r="P340" i="25"/>
  <c r="Q340" i="25"/>
  <c r="N341" i="25"/>
  <c r="P341" i="25"/>
  <c r="Q341" i="25"/>
  <c r="N342" i="25"/>
  <c r="P342" i="25"/>
  <c r="Q342" i="25"/>
  <c r="N343" i="25"/>
  <c r="P343" i="25"/>
  <c r="Q343" i="25"/>
  <c r="N344" i="25"/>
  <c r="P344" i="25"/>
  <c r="Q344" i="25"/>
  <c r="N345" i="25"/>
  <c r="P345" i="25"/>
  <c r="Q345" i="25"/>
  <c r="N346" i="25"/>
  <c r="P346" i="25"/>
  <c r="Q346" i="25"/>
  <c r="N347" i="25"/>
  <c r="P347" i="25"/>
  <c r="Q347" i="25"/>
  <c r="N348" i="25"/>
  <c r="P348" i="25"/>
  <c r="Q348" i="25"/>
  <c r="N349" i="25"/>
  <c r="P349" i="25"/>
  <c r="Q349" i="25"/>
  <c r="N350" i="25"/>
  <c r="P350" i="25"/>
  <c r="Q350" i="25"/>
  <c r="N351" i="25"/>
  <c r="P351" i="25"/>
  <c r="Q351" i="25"/>
  <c r="N2" i="25"/>
  <c r="P2" i="25"/>
  <c r="Q2" i="25"/>
  <c r="I3" i="25"/>
  <c r="K3" i="25"/>
  <c r="L3" i="25"/>
  <c r="I4" i="25"/>
  <c r="K4" i="25"/>
  <c r="L4" i="25"/>
  <c r="I5" i="25"/>
  <c r="K5" i="25"/>
  <c r="L5" i="25"/>
  <c r="I6" i="25"/>
  <c r="K6" i="25"/>
  <c r="L6" i="25"/>
  <c r="I7" i="25"/>
  <c r="K7" i="25"/>
  <c r="L7" i="25"/>
  <c r="I8" i="25"/>
  <c r="K8" i="25"/>
  <c r="L8" i="25"/>
  <c r="I9" i="25"/>
  <c r="K9" i="25"/>
  <c r="L9" i="25"/>
  <c r="I10" i="25"/>
  <c r="K10" i="25"/>
  <c r="L10" i="25"/>
  <c r="I11" i="25"/>
  <c r="K11" i="25"/>
  <c r="L11" i="25"/>
  <c r="I12" i="25"/>
  <c r="K12" i="25"/>
  <c r="L12" i="25"/>
  <c r="I13" i="25"/>
  <c r="K13" i="25"/>
  <c r="L13" i="25"/>
  <c r="I14" i="25"/>
  <c r="K14" i="25"/>
  <c r="L14" i="25"/>
  <c r="I15" i="25"/>
  <c r="K15" i="25"/>
  <c r="L15" i="25"/>
  <c r="I16" i="25"/>
  <c r="K16" i="25"/>
  <c r="L16" i="25"/>
  <c r="I17" i="25"/>
  <c r="K17" i="25"/>
  <c r="L17" i="25"/>
  <c r="I18" i="25"/>
  <c r="K18" i="25"/>
  <c r="L18" i="25"/>
  <c r="I19" i="25"/>
  <c r="K19" i="25"/>
  <c r="L19" i="25"/>
  <c r="I20" i="25"/>
  <c r="K20" i="25"/>
  <c r="L20" i="25"/>
  <c r="I21" i="25"/>
  <c r="K21" i="25"/>
  <c r="L21" i="25"/>
  <c r="I22" i="25"/>
  <c r="K22" i="25"/>
  <c r="L22" i="25"/>
  <c r="I23" i="25"/>
  <c r="K23" i="25"/>
  <c r="L23" i="25"/>
  <c r="I24" i="25"/>
  <c r="K24" i="25"/>
  <c r="L24" i="25"/>
  <c r="I25" i="25"/>
  <c r="K25" i="25"/>
  <c r="L25" i="25"/>
  <c r="I26" i="25"/>
  <c r="K26" i="25"/>
  <c r="L26" i="25"/>
  <c r="I27" i="25"/>
  <c r="K27" i="25"/>
  <c r="L27" i="25"/>
  <c r="I28" i="25"/>
  <c r="K28" i="25"/>
  <c r="L28" i="25"/>
  <c r="I29" i="25"/>
  <c r="K29" i="25"/>
  <c r="L29" i="25"/>
  <c r="I30" i="25"/>
  <c r="K30" i="25"/>
  <c r="L30" i="25"/>
  <c r="I31" i="25"/>
  <c r="K31" i="25"/>
  <c r="L31" i="25"/>
  <c r="I32" i="25"/>
  <c r="K32" i="25"/>
  <c r="L32" i="25"/>
  <c r="I33" i="25"/>
  <c r="K33" i="25"/>
  <c r="L33" i="25"/>
  <c r="I34" i="25"/>
  <c r="K34" i="25"/>
  <c r="L34" i="25"/>
  <c r="I35" i="25"/>
  <c r="K35" i="25"/>
  <c r="L35" i="25"/>
  <c r="I36" i="25"/>
  <c r="K36" i="25"/>
  <c r="L36" i="25"/>
  <c r="I37" i="25"/>
  <c r="K37" i="25"/>
  <c r="L37" i="25"/>
  <c r="I38" i="25"/>
  <c r="K38" i="25"/>
  <c r="L38" i="25"/>
  <c r="I39" i="25"/>
  <c r="K39" i="25"/>
  <c r="L39" i="25"/>
  <c r="I40" i="25"/>
  <c r="K40" i="25"/>
  <c r="L40" i="25"/>
  <c r="I41" i="25"/>
  <c r="K41" i="25"/>
  <c r="L41" i="25"/>
  <c r="I42" i="25"/>
  <c r="K42" i="25"/>
  <c r="L42" i="25"/>
  <c r="I43" i="25"/>
  <c r="K43" i="25"/>
  <c r="L43" i="25"/>
  <c r="I44" i="25"/>
  <c r="K44" i="25"/>
  <c r="L44" i="25"/>
  <c r="I45" i="25"/>
  <c r="K45" i="25"/>
  <c r="L45" i="25"/>
  <c r="I46" i="25"/>
  <c r="K46" i="25"/>
  <c r="L46" i="25"/>
  <c r="I47" i="25"/>
  <c r="K47" i="25"/>
  <c r="L47" i="25"/>
  <c r="I48" i="25"/>
  <c r="K48" i="25"/>
  <c r="L48" i="25"/>
  <c r="I49" i="25"/>
  <c r="K49" i="25"/>
  <c r="L49" i="25"/>
  <c r="I50" i="25"/>
  <c r="K50" i="25"/>
  <c r="L50" i="25"/>
  <c r="I51" i="25"/>
  <c r="K51" i="25"/>
  <c r="L51" i="25"/>
  <c r="I52" i="25"/>
  <c r="K52" i="25"/>
  <c r="L52" i="25"/>
  <c r="I53" i="25"/>
  <c r="K53" i="25"/>
  <c r="L53" i="25"/>
  <c r="I54" i="25"/>
  <c r="K54" i="25"/>
  <c r="L54" i="25"/>
  <c r="I55" i="25"/>
  <c r="K55" i="25"/>
  <c r="L55" i="25"/>
  <c r="I56" i="25"/>
  <c r="K56" i="25"/>
  <c r="L56" i="25"/>
  <c r="I57" i="25"/>
  <c r="K57" i="25"/>
  <c r="L57" i="25"/>
  <c r="I58" i="25"/>
  <c r="K58" i="25"/>
  <c r="L58" i="25"/>
  <c r="I59" i="25"/>
  <c r="K59" i="25"/>
  <c r="L59" i="25"/>
  <c r="I60" i="25"/>
  <c r="K60" i="25"/>
  <c r="L60" i="25"/>
  <c r="I61" i="25"/>
  <c r="K61" i="25"/>
  <c r="L61" i="25"/>
  <c r="I62" i="25"/>
  <c r="K62" i="25"/>
  <c r="L62" i="25"/>
  <c r="I63" i="25"/>
  <c r="K63" i="25"/>
  <c r="L63" i="25"/>
  <c r="I64" i="25"/>
  <c r="K64" i="25"/>
  <c r="L64" i="25"/>
  <c r="I65" i="25"/>
  <c r="K65" i="25"/>
  <c r="L65" i="25"/>
  <c r="I66" i="25"/>
  <c r="K66" i="25"/>
  <c r="L66" i="25"/>
  <c r="I67" i="25"/>
  <c r="K67" i="25"/>
  <c r="L67" i="25"/>
  <c r="I68" i="25"/>
  <c r="K68" i="25"/>
  <c r="L68" i="25"/>
  <c r="I69" i="25"/>
  <c r="K69" i="25"/>
  <c r="L69" i="25"/>
  <c r="I70" i="25"/>
  <c r="K70" i="25"/>
  <c r="L70" i="25"/>
  <c r="I71" i="25"/>
  <c r="K71" i="25"/>
  <c r="L71" i="25"/>
  <c r="I72" i="25"/>
  <c r="K72" i="25"/>
  <c r="L72" i="25"/>
  <c r="I73" i="25"/>
  <c r="K73" i="25"/>
  <c r="L73" i="25"/>
  <c r="I74" i="25"/>
  <c r="K74" i="25"/>
  <c r="L74" i="25"/>
  <c r="I75" i="25"/>
  <c r="K75" i="25"/>
  <c r="L75" i="25"/>
  <c r="I76" i="25"/>
  <c r="K76" i="25"/>
  <c r="L76" i="25"/>
  <c r="I77" i="25"/>
  <c r="K77" i="25"/>
  <c r="L77" i="25"/>
  <c r="I78" i="25"/>
  <c r="K78" i="25"/>
  <c r="L78" i="25"/>
  <c r="I79" i="25"/>
  <c r="K79" i="25"/>
  <c r="L79" i="25"/>
  <c r="I80" i="25"/>
  <c r="K80" i="25"/>
  <c r="L80" i="25"/>
  <c r="I81" i="25"/>
  <c r="K81" i="25"/>
  <c r="L81" i="25"/>
  <c r="I82" i="25"/>
  <c r="K82" i="25"/>
  <c r="L82" i="25"/>
  <c r="I83" i="25"/>
  <c r="K83" i="25"/>
  <c r="L83" i="25"/>
  <c r="I84" i="25"/>
  <c r="K84" i="25"/>
  <c r="L84" i="25"/>
  <c r="I85" i="25"/>
  <c r="K85" i="25"/>
  <c r="L85" i="25"/>
  <c r="I86" i="25"/>
  <c r="K86" i="25"/>
  <c r="L86" i="25"/>
  <c r="I87" i="25"/>
  <c r="K87" i="25"/>
  <c r="L87" i="25"/>
  <c r="I88" i="25"/>
  <c r="K88" i="25"/>
  <c r="L88" i="25"/>
  <c r="I89" i="25"/>
  <c r="K89" i="25"/>
  <c r="L89" i="25"/>
  <c r="I90" i="25"/>
  <c r="K90" i="25"/>
  <c r="L90" i="25"/>
  <c r="I91" i="25"/>
  <c r="K91" i="25"/>
  <c r="L91" i="25"/>
  <c r="I92" i="25"/>
  <c r="K92" i="25"/>
  <c r="L92" i="25"/>
  <c r="I93" i="25"/>
  <c r="K93" i="25"/>
  <c r="L93" i="25"/>
  <c r="I94" i="25"/>
  <c r="K94" i="25"/>
  <c r="L94" i="25"/>
  <c r="I95" i="25"/>
  <c r="K95" i="25"/>
  <c r="L95" i="25"/>
  <c r="I96" i="25"/>
  <c r="K96" i="25"/>
  <c r="L96" i="25"/>
  <c r="I97" i="25"/>
  <c r="K97" i="25"/>
  <c r="L97" i="25"/>
  <c r="I98" i="25"/>
  <c r="K98" i="25"/>
  <c r="L98" i="25"/>
  <c r="I99" i="25"/>
  <c r="K99" i="25"/>
  <c r="L99" i="25"/>
  <c r="I100" i="25"/>
  <c r="K100" i="25"/>
  <c r="L100" i="25"/>
  <c r="I101" i="25"/>
  <c r="K101" i="25"/>
  <c r="L101" i="25"/>
  <c r="I102" i="25"/>
  <c r="K102" i="25"/>
  <c r="L102" i="25"/>
  <c r="I103" i="25"/>
  <c r="K103" i="25"/>
  <c r="L103" i="25"/>
  <c r="I104" i="25"/>
  <c r="K104" i="25"/>
  <c r="L104" i="25"/>
  <c r="I105" i="25"/>
  <c r="K105" i="25"/>
  <c r="L105" i="25"/>
  <c r="I106" i="25"/>
  <c r="K106" i="25"/>
  <c r="L106" i="25"/>
  <c r="I107" i="25"/>
  <c r="K107" i="25"/>
  <c r="L107" i="25"/>
  <c r="I108" i="25"/>
  <c r="K108" i="25"/>
  <c r="L108" i="25"/>
  <c r="I109" i="25"/>
  <c r="K109" i="25"/>
  <c r="L109" i="25"/>
  <c r="I110" i="25"/>
  <c r="K110" i="25"/>
  <c r="L110" i="25"/>
  <c r="I111" i="25"/>
  <c r="K111" i="25"/>
  <c r="L111" i="25"/>
  <c r="I112" i="25"/>
  <c r="K112" i="25"/>
  <c r="L112" i="25"/>
  <c r="I113" i="25"/>
  <c r="K113" i="25"/>
  <c r="L113" i="25"/>
  <c r="I114" i="25"/>
  <c r="K114" i="25"/>
  <c r="L114" i="25"/>
  <c r="I115" i="25"/>
  <c r="K115" i="25"/>
  <c r="L115" i="25"/>
  <c r="I116" i="25"/>
  <c r="K116" i="25"/>
  <c r="L116" i="25"/>
  <c r="I117" i="25"/>
  <c r="K117" i="25"/>
  <c r="L117" i="25"/>
  <c r="I118" i="25"/>
  <c r="K118" i="25"/>
  <c r="L118" i="25"/>
  <c r="I119" i="25"/>
  <c r="K119" i="25"/>
  <c r="L119" i="25"/>
  <c r="I120" i="25"/>
  <c r="K120" i="25"/>
  <c r="L120" i="25"/>
  <c r="I121" i="25"/>
  <c r="K121" i="25"/>
  <c r="L121" i="25"/>
  <c r="I122" i="25"/>
  <c r="K122" i="25"/>
  <c r="L122" i="25"/>
  <c r="I123" i="25"/>
  <c r="K123" i="25"/>
  <c r="L123" i="25"/>
  <c r="I124" i="25"/>
  <c r="K124" i="25"/>
  <c r="L124" i="25"/>
  <c r="I125" i="25"/>
  <c r="K125" i="25"/>
  <c r="L125" i="25"/>
  <c r="I126" i="25"/>
  <c r="K126" i="25"/>
  <c r="L126" i="25"/>
  <c r="I127" i="25"/>
  <c r="K127" i="25"/>
  <c r="L127" i="25"/>
  <c r="I128" i="25"/>
  <c r="K128" i="25"/>
  <c r="L128" i="25"/>
  <c r="I129" i="25"/>
  <c r="K129" i="25"/>
  <c r="L129" i="25"/>
  <c r="I130" i="25"/>
  <c r="K130" i="25"/>
  <c r="L130" i="25"/>
  <c r="I131" i="25"/>
  <c r="K131" i="25"/>
  <c r="L131" i="25"/>
  <c r="I132" i="25"/>
  <c r="K132" i="25"/>
  <c r="L132" i="25"/>
  <c r="I133" i="25"/>
  <c r="K133" i="25"/>
  <c r="L133" i="25"/>
  <c r="I134" i="25"/>
  <c r="K134" i="25"/>
  <c r="L134" i="25"/>
  <c r="I135" i="25"/>
  <c r="K135" i="25"/>
  <c r="L135" i="25"/>
  <c r="I136" i="25"/>
  <c r="K136" i="25"/>
  <c r="L136" i="25"/>
  <c r="I137" i="25"/>
  <c r="K137" i="25"/>
  <c r="L137" i="25"/>
  <c r="I138" i="25"/>
  <c r="K138" i="25"/>
  <c r="L138" i="25"/>
  <c r="I139" i="25"/>
  <c r="K139" i="25"/>
  <c r="L139" i="25"/>
  <c r="I140" i="25"/>
  <c r="K140" i="25"/>
  <c r="L140" i="25"/>
  <c r="I141" i="25"/>
  <c r="K141" i="25"/>
  <c r="L141" i="25"/>
  <c r="I142" i="25"/>
  <c r="K142" i="25"/>
  <c r="L142" i="25"/>
  <c r="I143" i="25"/>
  <c r="K143" i="25"/>
  <c r="L143" i="25"/>
  <c r="I144" i="25"/>
  <c r="K144" i="25"/>
  <c r="L144" i="25"/>
  <c r="I145" i="25"/>
  <c r="K145" i="25"/>
  <c r="L145" i="25"/>
  <c r="I146" i="25"/>
  <c r="K146" i="25"/>
  <c r="L146" i="25"/>
  <c r="I147" i="25"/>
  <c r="K147" i="25"/>
  <c r="L147" i="25"/>
  <c r="I148" i="25"/>
  <c r="K148" i="25"/>
  <c r="L148" i="25"/>
  <c r="I149" i="25"/>
  <c r="K149" i="25"/>
  <c r="L149" i="25"/>
  <c r="I150" i="25"/>
  <c r="K150" i="25"/>
  <c r="L150" i="25"/>
  <c r="I151" i="25"/>
  <c r="K151" i="25"/>
  <c r="L151" i="25"/>
  <c r="I152" i="25"/>
  <c r="K152" i="25"/>
  <c r="L152" i="25"/>
  <c r="I153" i="25"/>
  <c r="K153" i="25"/>
  <c r="L153" i="25"/>
  <c r="I154" i="25"/>
  <c r="K154" i="25"/>
  <c r="L154" i="25"/>
  <c r="I155" i="25"/>
  <c r="K155" i="25"/>
  <c r="L155" i="25"/>
  <c r="I156" i="25"/>
  <c r="K156" i="25"/>
  <c r="L156" i="25"/>
  <c r="I157" i="25"/>
  <c r="K157" i="25"/>
  <c r="L157" i="25"/>
  <c r="I158" i="25"/>
  <c r="K158" i="25"/>
  <c r="L158" i="25"/>
  <c r="I159" i="25"/>
  <c r="K159" i="25"/>
  <c r="L159" i="25"/>
  <c r="I160" i="25"/>
  <c r="K160" i="25"/>
  <c r="L160" i="25"/>
  <c r="I161" i="25"/>
  <c r="K161" i="25"/>
  <c r="L161" i="25"/>
  <c r="I162" i="25"/>
  <c r="K162" i="25"/>
  <c r="L162" i="25"/>
  <c r="I163" i="25"/>
  <c r="K163" i="25"/>
  <c r="L163" i="25"/>
  <c r="I164" i="25"/>
  <c r="K164" i="25"/>
  <c r="L164" i="25"/>
  <c r="I165" i="25"/>
  <c r="K165" i="25"/>
  <c r="L165" i="25"/>
  <c r="I166" i="25"/>
  <c r="K166" i="25"/>
  <c r="L166" i="25"/>
  <c r="I167" i="25"/>
  <c r="K167" i="25"/>
  <c r="L167" i="25"/>
  <c r="I168" i="25"/>
  <c r="K168" i="25"/>
  <c r="L168" i="25"/>
  <c r="I169" i="25"/>
  <c r="K169" i="25"/>
  <c r="L169" i="25"/>
  <c r="I170" i="25"/>
  <c r="K170" i="25"/>
  <c r="L170" i="25"/>
  <c r="I171" i="25"/>
  <c r="K171" i="25"/>
  <c r="L171" i="25"/>
  <c r="I172" i="25"/>
  <c r="K172" i="25"/>
  <c r="L172" i="25"/>
  <c r="I173" i="25"/>
  <c r="K173" i="25"/>
  <c r="L173" i="25"/>
  <c r="I174" i="25"/>
  <c r="K174" i="25"/>
  <c r="L174" i="25"/>
  <c r="I175" i="25"/>
  <c r="K175" i="25"/>
  <c r="L175" i="25"/>
  <c r="I176" i="25"/>
  <c r="K176" i="25"/>
  <c r="L176" i="25"/>
  <c r="I177" i="25"/>
  <c r="K177" i="25"/>
  <c r="L177" i="25"/>
  <c r="I178" i="25"/>
  <c r="K178" i="25"/>
  <c r="L178" i="25"/>
  <c r="I179" i="25"/>
  <c r="K179" i="25"/>
  <c r="L179" i="25"/>
  <c r="I180" i="25"/>
  <c r="K180" i="25"/>
  <c r="L180" i="25"/>
  <c r="I181" i="25"/>
  <c r="K181" i="25"/>
  <c r="L181" i="25"/>
  <c r="I182" i="25"/>
  <c r="K182" i="25"/>
  <c r="L182" i="25"/>
  <c r="I183" i="25"/>
  <c r="K183" i="25"/>
  <c r="L183" i="25"/>
  <c r="I184" i="25"/>
  <c r="K184" i="25"/>
  <c r="L184" i="25"/>
  <c r="I185" i="25"/>
  <c r="K185" i="25"/>
  <c r="L185" i="25"/>
  <c r="I186" i="25"/>
  <c r="K186" i="25"/>
  <c r="L186" i="25"/>
  <c r="I187" i="25"/>
  <c r="K187" i="25"/>
  <c r="L187" i="25"/>
  <c r="I188" i="25"/>
  <c r="K188" i="25"/>
  <c r="L188" i="25"/>
  <c r="I189" i="25"/>
  <c r="K189" i="25"/>
  <c r="L189" i="25"/>
  <c r="I190" i="25"/>
  <c r="K190" i="25"/>
  <c r="L190" i="25"/>
  <c r="I191" i="25"/>
  <c r="K191" i="25"/>
  <c r="L191" i="25"/>
  <c r="I192" i="25"/>
  <c r="K192" i="25"/>
  <c r="L192" i="25"/>
  <c r="I193" i="25"/>
  <c r="K193" i="25"/>
  <c r="L193" i="25"/>
  <c r="I194" i="25"/>
  <c r="K194" i="25"/>
  <c r="L194" i="25"/>
  <c r="I195" i="25"/>
  <c r="K195" i="25"/>
  <c r="L195" i="25"/>
  <c r="I196" i="25"/>
  <c r="K196" i="25"/>
  <c r="L196" i="25"/>
  <c r="I197" i="25"/>
  <c r="K197" i="25"/>
  <c r="L197" i="25"/>
  <c r="I198" i="25"/>
  <c r="K198" i="25"/>
  <c r="L198" i="25"/>
  <c r="I199" i="25"/>
  <c r="K199" i="25"/>
  <c r="L199" i="25"/>
  <c r="I200" i="25"/>
  <c r="K200" i="25"/>
  <c r="L200" i="25"/>
  <c r="I201" i="25"/>
  <c r="K201" i="25"/>
  <c r="L201" i="25"/>
  <c r="I202" i="25"/>
  <c r="K202" i="25"/>
  <c r="L202" i="25"/>
  <c r="I203" i="25"/>
  <c r="K203" i="25"/>
  <c r="L203" i="25"/>
  <c r="I204" i="25"/>
  <c r="K204" i="25"/>
  <c r="L204" i="25"/>
  <c r="I205" i="25"/>
  <c r="K205" i="25"/>
  <c r="L205" i="25"/>
  <c r="I206" i="25"/>
  <c r="K206" i="25"/>
  <c r="L206" i="25"/>
  <c r="I207" i="25"/>
  <c r="K207" i="25"/>
  <c r="L207" i="25"/>
  <c r="I208" i="25"/>
  <c r="K208" i="25"/>
  <c r="L208" i="25"/>
  <c r="I209" i="25"/>
  <c r="K209" i="25"/>
  <c r="L209" i="25"/>
  <c r="I210" i="25"/>
  <c r="K210" i="25"/>
  <c r="L210" i="25"/>
  <c r="I211" i="25"/>
  <c r="K211" i="25"/>
  <c r="L211" i="25"/>
  <c r="I212" i="25"/>
  <c r="K212" i="25"/>
  <c r="L212" i="25"/>
  <c r="I213" i="25"/>
  <c r="K213" i="25"/>
  <c r="L213" i="25"/>
  <c r="I214" i="25"/>
  <c r="K214" i="25"/>
  <c r="L214" i="25"/>
  <c r="I215" i="25"/>
  <c r="K215" i="25"/>
  <c r="L215" i="25"/>
  <c r="I216" i="25"/>
  <c r="K216" i="25"/>
  <c r="L216" i="25"/>
  <c r="I217" i="25"/>
  <c r="K217" i="25"/>
  <c r="L217" i="25"/>
  <c r="I218" i="25"/>
  <c r="K218" i="25"/>
  <c r="L218" i="25"/>
  <c r="I219" i="25"/>
  <c r="K219" i="25"/>
  <c r="L219" i="25"/>
  <c r="I220" i="25"/>
  <c r="K220" i="25"/>
  <c r="L220" i="25"/>
  <c r="I221" i="25"/>
  <c r="K221" i="25"/>
  <c r="L221" i="25"/>
  <c r="I222" i="25"/>
  <c r="K222" i="25"/>
  <c r="L222" i="25"/>
  <c r="I223" i="25"/>
  <c r="K223" i="25"/>
  <c r="L223" i="25"/>
  <c r="I224" i="25"/>
  <c r="K224" i="25"/>
  <c r="L224" i="25"/>
  <c r="I225" i="25"/>
  <c r="K225" i="25"/>
  <c r="L225" i="25"/>
  <c r="I226" i="25"/>
  <c r="K226" i="25"/>
  <c r="L226" i="25"/>
  <c r="I227" i="25"/>
  <c r="K227" i="25"/>
  <c r="L227" i="25"/>
  <c r="I228" i="25"/>
  <c r="K228" i="25"/>
  <c r="L228" i="25"/>
  <c r="I229" i="25"/>
  <c r="K229" i="25"/>
  <c r="L229" i="25"/>
  <c r="I230" i="25"/>
  <c r="K230" i="25"/>
  <c r="L230" i="25"/>
  <c r="I231" i="25"/>
  <c r="K231" i="25"/>
  <c r="L231" i="25"/>
  <c r="I232" i="25"/>
  <c r="K232" i="25"/>
  <c r="L232" i="25"/>
  <c r="I233" i="25"/>
  <c r="K233" i="25"/>
  <c r="L233" i="25"/>
  <c r="I234" i="25"/>
  <c r="K234" i="25"/>
  <c r="L234" i="25"/>
  <c r="I235" i="25"/>
  <c r="K235" i="25"/>
  <c r="L235" i="25"/>
  <c r="I236" i="25"/>
  <c r="K236" i="25"/>
  <c r="L236" i="25"/>
  <c r="I237" i="25"/>
  <c r="K237" i="25"/>
  <c r="L237" i="25"/>
  <c r="I238" i="25"/>
  <c r="K238" i="25"/>
  <c r="L238" i="25"/>
  <c r="I239" i="25"/>
  <c r="K239" i="25"/>
  <c r="L239" i="25"/>
  <c r="I240" i="25"/>
  <c r="K240" i="25"/>
  <c r="L240" i="25"/>
  <c r="I241" i="25"/>
  <c r="K241" i="25"/>
  <c r="L241" i="25"/>
  <c r="I242" i="25"/>
  <c r="K242" i="25"/>
  <c r="L242" i="25"/>
  <c r="I243" i="25"/>
  <c r="K243" i="25"/>
  <c r="L243" i="25"/>
  <c r="I244" i="25"/>
  <c r="K244" i="25"/>
  <c r="L244" i="25"/>
  <c r="I245" i="25"/>
  <c r="K245" i="25"/>
  <c r="L245" i="25"/>
  <c r="I246" i="25"/>
  <c r="K246" i="25"/>
  <c r="L246" i="25"/>
  <c r="I247" i="25"/>
  <c r="K247" i="25"/>
  <c r="L247" i="25"/>
  <c r="I248" i="25"/>
  <c r="K248" i="25"/>
  <c r="L248" i="25"/>
  <c r="I249" i="25"/>
  <c r="K249" i="25"/>
  <c r="L249" i="25"/>
  <c r="I250" i="25"/>
  <c r="K250" i="25"/>
  <c r="L250" i="25"/>
  <c r="I251" i="25"/>
  <c r="K251" i="25"/>
  <c r="L251" i="25"/>
  <c r="I252" i="25"/>
  <c r="K252" i="25"/>
  <c r="L252" i="25"/>
  <c r="I253" i="25"/>
  <c r="K253" i="25"/>
  <c r="L253" i="25"/>
  <c r="I254" i="25"/>
  <c r="K254" i="25"/>
  <c r="L254" i="25"/>
  <c r="I255" i="25"/>
  <c r="K255" i="25"/>
  <c r="L255" i="25"/>
  <c r="I256" i="25"/>
  <c r="K256" i="25"/>
  <c r="L256" i="25"/>
  <c r="I257" i="25"/>
  <c r="K257" i="25"/>
  <c r="L257" i="25"/>
  <c r="I258" i="25"/>
  <c r="K258" i="25"/>
  <c r="L258" i="25"/>
  <c r="I259" i="25"/>
  <c r="K259" i="25"/>
  <c r="L259" i="25"/>
  <c r="I260" i="25"/>
  <c r="K260" i="25"/>
  <c r="L260" i="25"/>
  <c r="I261" i="25"/>
  <c r="K261" i="25"/>
  <c r="L261" i="25"/>
  <c r="I262" i="25"/>
  <c r="K262" i="25"/>
  <c r="L262" i="25"/>
  <c r="I263" i="25"/>
  <c r="K263" i="25"/>
  <c r="L263" i="25"/>
  <c r="I264" i="25"/>
  <c r="K264" i="25"/>
  <c r="L264" i="25"/>
  <c r="I265" i="25"/>
  <c r="K265" i="25"/>
  <c r="L265" i="25"/>
  <c r="I266" i="25"/>
  <c r="K266" i="25"/>
  <c r="L266" i="25"/>
  <c r="I267" i="25"/>
  <c r="K267" i="25"/>
  <c r="L267" i="25"/>
  <c r="I268" i="25"/>
  <c r="K268" i="25"/>
  <c r="L268" i="25"/>
  <c r="I269" i="25"/>
  <c r="K269" i="25"/>
  <c r="L269" i="25"/>
  <c r="I270" i="25"/>
  <c r="K270" i="25"/>
  <c r="L270" i="25"/>
  <c r="I271" i="25"/>
  <c r="K271" i="25"/>
  <c r="L271" i="25"/>
  <c r="I272" i="25"/>
  <c r="K272" i="25"/>
  <c r="L272" i="25"/>
  <c r="I273" i="25"/>
  <c r="K273" i="25"/>
  <c r="L273" i="25"/>
  <c r="I274" i="25"/>
  <c r="K274" i="25"/>
  <c r="L274" i="25"/>
  <c r="I275" i="25"/>
  <c r="K275" i="25"/>
  <c r="L275" i="25"/>
  <c r="I276" i="25"/>
  <c r="K276" i="25"/>
  <c r="L276" i="25"/>
  <c r="I277" i="25"/>
  <c r="K277" i="25"/>
  <c r="L277" i="25"/>
  <c r="I278" i="25"/>
  <c r="K278" i="25"/>
  <c r="L278" i="25"/>
  <c r="I279" i="25"/>
  <c r="K279" i="25"/>
  <c r="L279" i="25"/>
  <c r="I280" i="25"/>
  <c r="K280" i="25"/>
  <c r="L280" i="25"/>
  <c r="I281" i="25"/>
  <c r="K281" i="25"/>
  <c r="L281" i="25"/>
  <c r="I282" i="25"/>
  <c r="K282" i="25"/>
  <c r="L282" i="25"/>
  <c r="I283" i="25"/>
  <c r="K283" i="25"/>
  <c r="L283" i="25"/>
  <c r="I284" i="25"/>
  <c r="K284" i="25"/>
  <c r="L284" i="25"/>
  <c r="I285" i="25"/>
  <c r="K285" i="25"/>
  <c r="L285" i="25"/>
  <c r="I286" i="25"/>
  <c r="K286" i="25"/>
  <c r="L286" i="25"/>
  <c r="I287" i="25"/>
  <c r="K287" i="25"/>
  <c r="L287" i="25"/>
  <c r="I288" i="25"/>
  <c r="K288" i="25"/>
  <c r="L288" i="25"/>
  <c r="I289" i="25"/>
  <c r="K289" i="25"/>
  <c r="L289" i="25"/>
  <c r="I290" i="25"/>
  <c r="K290" i="25"/>
  <c r="L290" i="25"/>
  <c r="I291" i="25"/>
  <c r="K291" i="25"/>
  <c r="L291" i="25"/>
  <c r="I292" i="25"/>
  <c r="K292" i="25"/>
  <c r="L292" i="25"/>
  <c r="I293" i="25"/>
  <c r="K293" i="25"/>
  <c r="L293" i="25"/>
  <c r="I294" i="25"/>
  <c r="K294" i="25"/>
  <c r="L294" i="25"/>
  <c r="I295" i="25"/>
  <c r="K295" i="25"/>
  <c r="L295" i="25"/>
  <c r="I296" i="25"/>
  <c r="K296" i="25"/>
  <c r="L296" i="25"/>
  <c r="I297" i="25"/>
  <c r="K297" i="25"/>
  <c r="L297" i="25"/>
  <c r="I298" i="25"/>
  <c r="K298" i="25"/>
  <c r="L298" i="25"/>
  <c r="I299" i="25"/>
  <c r="K299" i="25"/>
  <c r="L299" i="25"/>
  <c r="I300" i="25"/>
  <c r="K300" i="25"/>
  <c r="L300" i="25"/>
  <c r="I301" i="25"/>
  <c r="K301" i="25"/>
  <c r="L301" i="25"/>
  <c r="I302" i="25"/>
  <c r="K302" i="25"/>
  <c r="L302" i="25"/>
  <c r="I303" i="25"/>
  <c r="K303" i="25"/>
  <c r="L303" i="25"/>
  <c r="I304" i="25"/>
  <c r="K304" i="25"/>
  <c r="L304" i="25"/>
  <c r="I305" i="25"/>
  <c r="K305" i="25"/>
  <c r="L305" i="25"/>
  <c r="I306" i="25"/>
  <c r="K306" i="25"/>
  <c r="L306" i="25"/>
  <c r="I307" i="25"/>
  <c r="K307" i="25"/>
  <c r="L307" i="25"/>
  <c r="I308" i="25"/>
  <c r="K308" i="25"/>
  <c r="L308" i="25"/>
  <c r="I309" i="25"/>
  <c r="K309" i="25"/>
  <c r="L309" i="25"/>
  <c r="I310" i="25"/>
  <c r="K310" i="25"/>
  <c r="L310" i="25"/>
  <c r="I311" i="25"/>
  <c r="K311" i="25"/>
  <c r="L311" i="25"/>
  <c r="I312" i="25"/>
  <c r="K312" i="25"/>
  <c r="L312" i="25"/>
  <c r="I313" i="25"/>
  <c r="K313" i="25"/>
  <c r="L313" i="25"/>
  <c r="I314" i="25"/>
  <c r="K314" i="25"/>
  <c r="L314" i="25"/>
  <c r="I315" i="25"/>
  <c r="K315" i="25"/>
  <c r="L315" i="25"/>
  <c r="I316" i="25"/>
  <c r="K316" i="25"/>
  <c r="L316" i="25"/>
  <c r="I317" i="25"/>
  <c r="K317" i="25"/>
  <c r="L317" i="25"/>
  <c r="I318" i="25"/>
  <c r="K318" i="25"/>
  <c r="L318" i="25"/>
  <c r="I319" i="25"/>
  <c r="K319" i="25"/>
  <c r="L319" i="25"/>
  <c r="I320" i="25"/>
  <c r="K320" i="25"/>
  <c r="L320" i="25"/>
  <c r="I321" i="25"/>
  <c r="K321" i="25"/>
  <c r="L321" i="25"/>
  <c r="I322" i="25"/>
  <c r="K322" i="25"/>
  <c r="L322" i="25"/>
  <c r="I323" i="25"/>
  <c r="K323" i="25"/>
  <c r="L323" i="25"/>
  <c r="I324" i="25"/>
  <c r="K324" i="25"/>
  <c r="L324" i="25"/>
  <c r="I325" i="25"/>
  <c r="K325" i="25"/>
  <c r="L325" i="25"/>
  <c r="I326" i="25"/>
  <c r="K326" i="25"/>
  <c r="L326" i="25"/>
  <c r="I327" i="25"/>
  <c r="K327" i="25"/>
  <c r="L327" i="25"/>
  <c r="I328" i="25"/>
  <c r="K328" i="25"/>
  <c r="L328" i="25"/>
  <c r="I329" i="25"/>
  <c r="K329" i="25"/>
  <c r="L329" i="25"/>
  <c r="I330" i="25"/>
  <c r="K330" i="25"/>
  <c r="L330" i="25"/>
  <c r="I331" i="25"/>
  <c r="K331" i="25"/>
  <c r="L331" i="25"/>
  <c r="I332" i="25"/>
  <c r="K332" i="25"/>
  <c r="L332" i="25"/>
  <c r="I333" i="25"/>
  <c r="K333" i="25"/>
  <c r="L333" i="25"/>
  <c r="I334" i="25"/>
  <c r="K334" i="25"/>
  <c r="L334" i="25"/>
  <c r="I335" i="25"/>
  <c r="K335" i="25"/>
  <c r="L335" i="25"/>
  <c r="I336" i="25"/>
  <c r="K336" i="25"/>
  <c r="L336" i="25"/>
  <c r="I337" i="25"/>
  <c r="K337" i="25"/>
  <c r="L337" i="25"/>
  <c r="I338" i="25"/>
  <c r="K338" i="25"/>
  <c r="L338" i="25"/>
  <c r="I339" i="25"/>
  <c r="K339" i="25"/>
  <c r="L339" i="25"/>
  <c r="I340" i="25"/>
  <c r="K340" i="25"/>
  <c r="L340" i="25"/>
  <c r="I341" i="25"/>
  <c r="K341" i="25"/>
  <c r="L341" i="25"/>
  <c r="I342" i="25"/>
  <c r="K342" i="25"/>
  <c r="L342" i="25"/>
  <c r="I343" i="25"/>
  <c r="K343" i="25"/>
  <c r="L343" i="25"/>
  <c r="I344" i="25"/>
  <c r="K344" i="25"/>
  <c r="L344" i="25"/>
  <c r="I345" i="25"/>
  <c r="K345" i="25"/>
  <c r="L345" i="25"/>
  <c r="I346" i="25"/>
  <c r="K346" i="25"/>
  <c r="L346" i="25"/>
  <c r="I347" i="25"/>
  <c r="K347" i="25"/>
  <c r="L347" i="25"/>
  <c r="I348" i="25"/>
  <c r="K348" i="25"/>
  <c r="L348" i="25"/>
  <c r="I349" i="25"/>
  <c r="K349" i="25"/>
  <c r="L349" i="25"/>
  <c r="I350" i="25"/>
  <c r="K350" i="25"/>
  <c r="L350" i="25"/>
  <c r="I351" i="25"/>
  <c r="K351" i="25"/>
  <c r="L351" i="25"/>
  <c r="I2" i="25"/>
  <c r="K2" i="25"/>
  <c r="L2" i="25"/>
  <c r="D3" i="25"/>
  <c r="F3" i="25"/>
  <c r="G3" i="25"/>
  <c r="D4" i="25"/>
  <c r="F4" i="25"/>
  <c r="G4" i="25"/>
  <c r="D5" i="25"/>
  <c r="F5" i="25"/>
  <c r="G5" i="25"/>
  <c r="D6" i="25"/>
  <c r="F6" i="25"/>
  <c r="G6" i="25"/>
  <c r="D7" i="25"/>
  <c r="F7" i="25"/>
  <c r="G7" i="25"/>
  <c r="D8" i="25"/>
  <c r="F8" i="25"/>
  <c r="G8" i="25"/>
  <c r="D9" i="25"/>
  <c r="F9" i="25"/>
  <c r="G9" i="25"/>
  <c r="D10" i="25"/>
  <c r="F10" i="25"/>
  <c r="G10" i="25"/>
  <c r="D11" i="25"/>
  <c r="F11" i="25"/>
  <c r="G11" i="25"/>
  <c r="D12" i="25"/>
  <c r="F12" i="25"/>
  <c r="G12" i="25"/>
  <c r="D13" i="25"/>
  <c r="F13" i="25"/>
  <c r="G13" i="25"/>
  <c r="D14" i="25"/>
  <c r="F14" i="25"/>
  <c r="G14" i="25"/>
  <c r="D15" i="25"/>
  <c r="F15" i="25"/>
  <c r="G15" i="25"/>
  <c r="D16" i="25"/>
  <c r="F16" i="25"/>
  <c r="G16" i="25"/>
  <c r="D17" i="25"/>
  <c r="F17" i="25"/>
  <c r="G17" i="25"/>
  <c r="D18" i="25"/>
  <c r="F18" i="25"/>
  <c r="G18" i="25"/>
  <c r="D19" i="25"/>
  <c r="F19" i="25"/>
  <c r="G19" i="25"/>
  <c r="D20" i="25"/>
  <c r="F20" i="25"/>
  <c r="G20" i="25"/>
  <c r="D21" i="25"/>
  <c r="F21" i="25"/>
  <c r="G21" i="25"/>
  <c r="D22" i="25"/>
  <c r="F22" i="25"/>
  <c r="G22" i="25"/>
  <c r="D23" i="25"/>
  <c r="F23" i="25"/>
  <c r="G23" i="25"/>
  <c r="D24" i="25"/>
  <c r="F24" i="25"/>
  <c r="G24" i="25"/>
  <c r="D25" i="25"/>
  <c r="F25" i="25"/>
  <c r="G25" i="25"/>
  <c r="D26" i="25"/>
  <c r="F26" i="25"/>
  <c r="G26" i="25"/>
  <c r="D27" i="25"/>
  <c r="F27" i="25"/>
  <c r="G27" i="25"/>
  <c r="D28" i="25"/>
  <c r="F28" i="25"/>
  <c r="G28" i="25"/>
  <c r="D29" i="25"/>
  <c r="F29" i="25"/>
  <c r="G29" i="25"/>
  <c r="D30" i="25"/>
  <c r="F30" i="25"/>
  <c r="G30" i="25"/>
  <c r="D31" i="25"/>
  <c r="F31" i="25"/>
  <c r="G31" i="25"/>
  <c r="D32" i="25"/>
  <c r="F32" i="25"/>
  <c r="G32" i="25"/>
  <c r="D33" i="25"/>
  <c r="F33" i="25"/>
  <c r="G33" i="25"/>
  <c r="D34" i="25"/>
  <c r="F34" i="25"/>
  <c r="G34" i="25"/>
  <c r="D35" i="25"/>
  <c r="F35" i="25"/>
  <c r="G35" i="25"/>
  <c r="D36" i="25"/>
  <c r="F36" i="25"/>
  <c r="G36" i="25"/>
  <c r="D37" i="25"/>
  <c r="F37" i="25"/>
  <c r="G37" i="25"/>
  <c r="D38" i="25"/>
  <c r="F38" i="25"/>
  <c r="G38" i="25"/>
  <c r="D39" i="25"/>
  <c r="F39" i="25"/>
  <c r="G39" i="25"/>
  <c r="D40" i="25"/>
  <c r="F40" i="25"/>
  <c r="G40" i="25"/>
  <c r="D41" i="25"/>
  <c r="F41" i="25"/>
  <c r="G41" i="25"/>
  <c r="D42" i="25"/>
  <c r="F42" i="25"/>
  <c r="G42" i="25"/>
  <c r="D43" i="25"/>
  <c r="F43" i="25"/>
  <c r="G43" i="25"/>
  <c r="D44" i="25"/>
  <c r="F44" i="25"/>
  <c r="G44" i="25"/>
  <c r="D45" i="25"/>
  <c r="F45" i="25"/>
  <c r="G45" i="25"/>
  <c r="D46" i="25"/>
  <c r="F46" i="25"/>
  <c r="G46" i="25"/>
  <c r="D47" i="25"/>
  <c r="F47" i="25"/>
  <c r="G47" i="25"/>
  <c r="D48" i="25"/>
  <c r="F48" i="25"/>
  <c r="G48" i="25"/>
  <c r="D49" i="25"/>
  <c r="F49" i="25"/>
  <c r="G49" i="25"/>
  <c r="D50" i="25"/>
  <c r="F50" i="25"/>
  <c r="G50" i="25"/>
  <c r="D51" i="25"/>
  <c r="F51" i="25"/>
  <c r="G51" i="25"/>
  <c r="D52" i="25"/>
  <c r="F52" i="25"/>
  <c r="G52" i="25"/>
  <c r="D53" i="25"/>
  <c r="F53" i="25"/>
  <c r="G53" i="25"/>
  <c r="D54" i="25"/>
  <c r="F54" i="25"/>
  <c r="G54" i="25"/>
  <c r="D55" i="25"/>
  <c r="F55" i="25"/>
  <c r="G55" i="25"/>
  <c r="D56" i="25"/>
  <c r="F56" i="25"/>
  <c r="G56" i="25"/>
  <c r="D57" i="25"/>
  <c r="F57" i="25"/>
  <c r="G57" i="25"/>
  <c r="D58" i="25"/>
  <c r="F58" i="25"/>
  <c r="G58" i="25"/>
  <c r="D59" i="25"/>
  <c r="F59" i="25"/>
  <c r="G59" i="25"/>
  <c r="D60" i="25"/>
  <c r="F60" i="25"/>
  <c r="G60" i="25"/>
  <c r="D61" i="25"/>
  <c r="F61" i="25"/>
  <c r="G61" i="25"/>
  <c r="D62" i="25"/>
  <c r="F62" i="25"/>
  <c r="G62" i="25"/>
  <c r="D63" i="25"/>
  <c r="F63" i="25"/>
  <c r="G63" i="25"/>
  <c r="D64" i="25"/>
  <c r="F64" i="25"/>
  <c r="G64" i="25"/>
  <c r="D65" i="25"/>
  <c r="F65" i="25"/>
  <c r="G65" i="25"/>
  <c r="D66" i="25"/>
  <c r="F66" i="25"/>
  <c r="G66" i="25"/>
  <c r="D67" i="25"/>
  <c r="F67" i="25"/>
  <c r="G67" i="25"/>
  <c r="D68" i="25"/>
  <c r="F68" i="25"/>
  <c r="G68" i="25"/>
  <c r="D69" i="25"/>
  <c r="F69" i="25"/>
  <c r="G69" i="25"/>
  <c r="D70" i="25"/>
  <c r="F70" i="25"/>
  <c r="G70" i="25"/>
  <c r="D71" i="25"/>
  <c r="F71" i="25"/>
  <c r="G71" i="25"/>
  <c r="D72" i="25"/>
  <c r="F72" i="25"/>
  <c r="G72" i="25"/>
  <c r="D73" i="25"/>
  <c r="F73" i="25"/>
  <c r="G73" i="25"/>
  <c r="D74" i="25"/>
  <c r="F74" i="25"/>
  <c r="G74" i="25"/>
  <c r="D75" i="25"/>
  <c r="F75" i="25"/>
  <c r="G75" i="25"/>
  <c r="D76" i="25"/>
  <c r="F76" i="25"/>
  <c r="G76" i="25"/>
  <c r="D77" i="25"/>
  <c r="F77" i="25"/>
  <c r="G77" i="25"/>
  <c r="D78" i="25"/>
  <c r="F78" i="25"/>
  <c r="G78" i="25"/>
  <c r="D79" i="25"/>
  <c r="F79" i="25"/>
  <c r="G79" i="25"/>
  <c r="D80" i="25"/>
  <c r="F80" i="25"/>
  <c r="G80" i="25"/>
  <c r="D81" i="25"/>
  <c r="F81" i="25"/>
  <c r="G81" i="25"/>
  <c r="D82" i="25"/>
  <c r="F82" i="25"/>
  <c r="G82" i="25"/>
  <c r="D83" i="25"/>
  <c r="F83" i="25"/>
  <c r="G83" i="25"/>
  <c r="D84" i="25"/>
  <c r="F84" i="25"/>
  <c r="G84" i="25"/>
  <c r="D85" i="25"/>
  <c r="F85" i="25"/>
  <c r="G85" i="25"/>
  <c r="D86" i="25"/>
  <c r="F86" i="25"/>
  <c r="G86" i="25"/>
  <c r="D87" i="25"/>
  <c r="F87" i="25"/>
  <c r="G87" i="25"/>
  <c r="D88" i="25"/>
  <c r="F88" i="25"/>
  <c r="G88" i="25"/>
  <c r="D89" i="25"/>
  <c r="F89" i="25"/>
  <c r="G89" i="25"/>
  <c r="D90" i="25"/>
  <c r="F90" i="25"/>
  <c r="G90" i="25"/>
  <c r="D91" i="25"/>
  <c r="F91" i="25"/>
  <c r="G91" i="25"/>
  <c r="D92" i="25"/>
  <c r="F92" i="25"/>
  <c r="G92" i="25"/>
  <c r="D93" i="25"/>
  <c r="F93" i="25"/>
  <c r="G93" i="25"/>
  <c r="D94" i="25"/>
  <c r="F94" i="25"/>
  <c r="G94" i="25"/>
  <c r="D95" i="25"/>
  <c r="F95" i="25"/>
  <c r="G95" i="25"/>
  <c r="D96" i="25"/>
  <c r="F96" i="25"/>
  <c r="G96" i="25"/>
  <c r="D97" i="25"/>
  <c r="F97" i="25"/>
  <c r="G97" i="25"/>
  <c r="D98" i="25"/>
  <c r="F98" i="25"/>
  <c r="G98" i="25"/>
  <c r="D99" i="25"/>
  <c r="F99" i="25"/>
  <c r="G99" i="25"/>
  <c r="D100" i="25"/>
  <c r="F100" i="25"/>
  <c r="G100" i="25"/>
  <c r="D101" i="25"/>
  <c r="F101" i="25"/>
  <c r="G101" i="25"/>
  <c r="D102" i="25"/>
  <c r="F102" i="25"/>
  <c r="G102" i="25"/>
  <c r="D103" i="25"/>
  <c r="F103" i="25"/>
  <c r="G103" i="25"/>
  <c r="D104" i="25"/>
  <c r="F104" i="25"/>
  <c r="G104" i="25"/>
  <c r="D105" i="25"/>
  <c r="F105" i="25"/>
  <c r="G105" i="25"/>
  <c r="D106" i="25"/>
  <c r="F106" i="25"/>
  <c r="G106" i="25"/>
  <c r="D107" i="25"/>
  <c r="F107" i="25"/>
  <c r="G107" i="25"/>
  <c r="D108" i="25"/>
  <c r="F108" i="25"/>
  <c r="G108" i="25"/>
  <c r="D109" i="25"/>
  <c r="F109" i="25"/>
  <c r="G109" i="25"/>
  <c r="D110" i="25"/>
  <c r="F110" i="25"/>
  <c r="G110" i="25"/>
  <c r="D111" i="25"/>
  <c r="F111" i="25"/>
  <c r="G111" i="25"/>
  <c r="D112" i="25"/>
  <c r="F112" i="25"/>
  <c r="G112" i="25"/>
  <c r="D113" i="25"/>
  <c r="F113" i="25"/>
  <c r="G113" i="25"/>
  <c r="D114" i="25"/>
  <c r="F114" i="25"/>
  <c r="G114" i="25"/>
  <c r="D115" i="25"/>
  <c r="F115" i="25"/>
  <c r="G115" i="25"/>
  <c r="D116" i="25"/>
  <c r="F116" i="25"/>
  <c r="G116" i="25"/>
  <c r="D117" i="25"/>
  <c r="F117" i="25"/>
  <c r="G117" i="25"/>
  <c r="D118" i="25"/>
  <c r="F118" i="25"/>
  <c r="G118" i="25"/>
  <c r="D119" i="25"/>
  <c r="F119" i="25"/>
  <c r="G119" i="25"/>
  <c r="D120" i="25"/>
  <c r="F120" i="25"/>
  <c r="G120" i="25"/>
  <c r="D121" i="25"/>
  <c r="F121" i="25"/>
  <c r="G121" i="25"/>
  <c r="D122" i="25"/>
  <c r="F122" i="25"/>
  <c r="G122" i="25"/>
  <c r="D123" i="25"/>
  <c r="F123" i="25"/>
  <c r="G123" i="25"/>
  <c r="D124" i="25"/>
  <c r="F124" i="25"/>
  <c r="G124" i="25"/>
  <c r="D125" i="25"/>
  <c r="F125" i="25"/>
  <c r="G125" i="25"/>
  <c r="D126" i="25"/>
  <c r="F126" i="25"/>
  <c r="G126" i="25"/>
  <c r="D127" i="25"/>
  <c r="F127" i="25"/>
  <c r="G127" i="25"/>
  <c r="D128" i="25"/>
  <c r="F128" i="25"/>
  <c r="G128" i="25"/>
  <c r="D129" i="25"/>
  <c r="F129" i="25"/>
  <c r="G129" i="25"/>
  <c r="D130" i="25"/>
  <c r="F130" i="25"/>
  <c r="G130" i="25"/>
  <c r="D131" i="25"/>
  <c r="F131" i="25"/>
  <c r="G131" i="25"/>
  <c r="D132" i="25"/>
  <c r="F132" i="25"/>
  <c r="G132" i="25"/>
  <c r="D133" i="25"/>
  <c r="F133" i="25"/>
  <c r="G133" i="25"/>
  <c r="D134" i="25"/>
  <c r="F134" i="25"/>
  <c r="G134" i="25"/>
  <c r="D135" i="25"/>
  <c r="F135" i="25"/>
  <c r="G135" i="25"/>
  <c r="D136" i="25"/>
  <c r="F136" i="25"/>
  <c r="G136" i="25"/>
  <c r="D137" i="25"/>
  <c r="F137" i="25"/>
  <c r="G137" i="25"/>
  <c r="D138" i="25"/>
  <c r="F138" i="25"/>
  <c r="G138" i="25"/>
  <c r="D139" i="25"/>
  <c r="F139" i="25"/>
  <c r="G139" i="25"/>
  <c r="D140" i="25"/>
  <c r="F140" i="25"/>
  <c r="G140" i="25"/>
  <c r="D141" i="25"/>
  <c r="F141" i="25"/>
  <c r="G141" i="25"/>
  <c r="D142" i="25"/>
  <c r="F142" i="25"/>
  <c r="G142" i="25"/>
  <c r="D143" i="25"/>
  <c r="F143" i="25"/>
  <c r="G143" i="25"/>
  <c r="D144" i="25"/>
  <c r="F144" i="25"/>
  <c r="G144" i="25"/>
  <c r="D145" i="25"/>
  <c r="F145" i="25"/>
  <c r="G145" i="25"/>
  <c r="D146" i="25"/>
  <c r="F146" i="25"/>
  <c r="G146" i="25"/>
  <c r="D147" i="25"/>
  <c r="F147" i="25"/>
  <c r="G147" i="25"/>
  <c r="D148" i="25"/>
  <c r="F148" i="25"/>
  <c r="G148" i="25"/>
  <c r="D149" i="25"/>
  <c r="F149" i="25"/>
  <c r="G149" i="25"/>
  <c r="D150" i="25"/>
  <c r="F150" i="25"/>
  <c r="G150" i="25"/>
  <c r="D151" i="25"/>
  <c r="F151" i="25"/>
  <c r="G151" i="25"/>
  <c r="D152" i="25"/>
  <c r="F152" i="25"/>
  <c r="G152" i="25"/>
  <c r="D153" i="25"/>
  <c r="F153" i="25"/>
  <c r="G153" i="25"/>
  <c r="D154" i="25"/>
  <c r="F154" i="25"/>
  <c r="G154" i="25"/>
  <c r="D155" i="25"/>
  <c r="F155" i="25"/>
  <c r="G155" i="25"/>
  <c r="D156" i="25"/>
  <c r="F156" i="25"/>
  <c r="G156" i="25"/>
  <c r="D157" i="25"/>
  <c r="F157" i="25"/>
  <c r="G157" i="25"/>
  <c r="D158" i="25"/>
  <c r="F158" i="25"/>
  <c r="G158" i="25"/>
  <c r="D159" i="25"/>
  <c r="F159" i="25"/>
  <c r="G159" i="25"/>
  <c r="D160" i="25"/>
  <c r="F160" i="25"/>
  <c r="G160" i="25"/>
  <c r="D161" i="25"/>
  <c r="F161" i="25"/>
  <c r="G161" i="25"/>
  <c r="D162" i="25"/>
  <c r="F162" i="25"/>
  <c r="G162" i="25"/>
  <c r="D163" i="25"/>
  <c r="F163" i="25"/>
  <c r="G163" i="25"/>
  <c r="D164" i="25"/>
  <c r="F164" i="25"/>
  <c r="G164" i="25"/>
  <c r="D165" i="25"/>
  <c r="F165" i="25"/>
  <c r="G165" i="25"/>
  <c r="D166" i="25"/>
  <c r="F166" i="25"/>
  <c r="G166" i="25"/>
  <c r="D167" i="25"/>
  <c r="F167" i="25"/>
  <c r="G167" i="25"/>
  <c r="D168" i="25"/>
  <c r="F168" i="25"/>
  <c r="G168" i="25"/>
  <c r="D169" i="25"/>
  <c r="F169" i="25"/>
  <c r="G169" i="25"/>
  <c r="D170" i="25"/>
  <c r="F170" i="25"/>
  <c r="G170" i="25"/>
  <c r="D171" i="25"/>
  <c r="F171" i="25"/>
  <c r="G171" i="25"/>
  <c r="D172" i="25"/>
  <c r="F172" i="25"/>
  <c r="G172" i="25"/>
  <c r="D173" i="25"/>
  <c r="F173" i="25"/>
  <c r="G173" i="25"/>
  <c r="D174" i="25"/>
  <c r="F174" i="25"/>
  <c r="G174" i="25"/>
  <c r="D175" i="25"/>
  <c r="F175" i="25"/>
  <c r="G175" i="25"/>
  <c r="D176" i="25"/>
  <c r="F176" i="25"/>
  <c r="G176" i="25"/>
  <c r="D177" i="25"/>
  <c r="F177" i="25"/>
  <c r="G177" i="25"/>
  <c r="D178" i="25"/>
  <c r="F178" i="25"/>
  <c r="G178" i="25"/>
  <c r="D179" i="25"/>
  <c r="F179" i="25"/>
  <c r="G179" i="25"/>
  <c r="D180" i="25"/>
  <c r="F180" i="25"/>
  <c r="G180" i="25"/>
  <c r="D181" i="25"/>
  <c r="F181" i="25"/>
  <c r="G181" i="25"/>
  <c r="D182" i="25"/>
  <c r="F182" i="25"/>
  <c r="G182" i="25"/>
  <c r="D183" i="25"/>
  <c r="F183" i="25"/>
  <c r="G183" i="25"/>
  <c r="D184" i="25"/>
  <c r="F184" i="25"/>
  <c r="G184" i="25"/>
  <c r="D185" i="25"/>
  <c r="F185" i="25"/>
  <c r="G185" i="25"/>
  <c r="D186" i="25"/>
  <c r="F186" i="25"/>
  <c r="G186" i="25"/>
  <c r="D187" i="25"/>
  <c r="F187" i="25"/>
  <c r="G187" i="25"/>
  <c r="D188" i="25"/>
  <c r="F188" i="25"/>
  <c r="G188" i="25"/>
  <c r="D189" i="25"/>
  <c r="F189" i="25"/>
  <c r="G189" i="25"/>
  <c r="D190" i="25"/>
  <c r="F190" i="25"/>
  <c r="G190" i="25"/>
  <c r="D191" i="25"/>
  <c r="F191" i="25"/>
  <c r="G191" i="25"/>
  <c r="D192" i="25"/>
  <c r="F192" i="25"/>
  <c r="G192" i="25"/>
  <c r="D193" i="25"/>
  <c r="F193" i="25"/>
  <c r="G193" i="25"/>
  <c r="D194" i="25"/>
  <c r="F194" i="25"/>
  <c r="G194" i="25"/>
  <c r="D195" i="25"/>
  <c r="F195" i="25"/>
  <c r="G195" i="25"/>
  <c r="D196" i="25"/>
  <c r="F196" i="25"/>
  <c r="G196" i="25"/>
  <c r="D197" i="25"/>
  <c r="F197" i="25"/>
  <c r="G197" i="25"/>
  <c r="D198" i="25"/>
  <c r="F198" i="25"/>
  <c r="G198" i="25"/>
  <c r="D199" i="25"/>
  <c r="F199" i="25"/>
  <c r="G199" i="25"/>
  <c r="D200" i="25"/>
  <c r="F200" i="25"/>
  <c r="G200" i="25"/>
  <c r="D201" i="25"/>
  <c r="F201" i="25"/>
  <c r="G201" i="25"/>
  <c r="D202" i="25"/>
  <c r="F202" i="25"/>
  <c r="G202" i="25"/>
  <c r="D203" i="25"/>
  <c r="F203" i="25"/>
  <c r="G203" i="25"/>
  <c r="D204" i="25"/>
  <c r="F204" i="25"/>
  <c r="G204" i="25"/>
  <c r="D205" i="25"/>
  <c r="F205" i="25"/>
  <c r="G205" i="25"/>
  <c r="D206" i="25"/>
  <c r="F206" i="25"/>
  <c r="G206" i="25"/>
  <c r="D207" i="25"/>
  <c r="F207" i="25"/>
  <c r="G207" i="25"/>
  <c r="D208" i="25"/>
  <c r="F208" i="25"/>
  <c r="G208" i="25"/>
  <c r="D209" i="25"/>
  <c r="F209" i="25"/>
  <c r="G209" i="25"/>
  <c r="D210" i="25"/>
  <c r="F210" i="25"/>
  <c r="G210" i="25"/>
  <c r="D211" i="25"/>
  <c r="F211" i="25"/>
  <c r="G211" i="25"/>
  <c r="D212" i="25"/>
  <c r="F212" i="25"/>
  <c r="G212" i="25"/>
  <c r="D213" i="25"/>
  <c r="F213" i="25"/>
  <c r="G213" i="25"/>
  <c r="D214" i="25"/>
  <c r="F214" i="25"/>
  <c r="G214" i="25"/>
  <c r="D215" i="25"/>
  <c r="F215" i="25"/>
  <c r="G215" i="25"/>
  <c r="D216" i="25"/>
  <c r="F216" i="25"/>
  <c r="G216" i="25"/>
  <c r="D217" i="25"/>
  <c r="F217" i="25"/>
  <c r="G217" i="25"/>
  <c r="D218" i="25"/>
  <c r="F218" i="25"/>
  <c r="G218" i="25"/>
  <c r="D219" i="25"/>
  <c r="F219" i="25"/>
  <c r="G219" i="25"/>
  <c r="D220" i="25"/>
  <c r="F220" i="25"/>
  <c r="G220" i="25"/>
  <c r="D221" i="25"/>
  <c r="F221" i="25"/>
  <c r="G221" i="25"/>
  <c r="D222" i="25"/>
  <c r="F222" i="25"/>
  <c r="G222" i="25"/>
  <c r="D223" i="25"/>
  <c r="F223" i="25"/>
  <c r="G223" i="25"/>
  <c r="D224" i="25"/>
  <c r="F224" i="25"/>
  <c r="G224" i="25"/>
  <c r="D225" i="25"/>
  <c r="F225" i="25"/>
  <c r="G225" i="25"/>
  <c r="D226" i="25"/>
  <c r="F226" i="25"/>
  <c r="G226" i="25"/>
  <c r="D227" i="25"/>
  <c r="F227" i="25"/>
  <c r="G227" i="25"/>
  <c r="D228" i="25"/>
  <c r="F228" i="25"/>
  <c r="G228" i="25"/>
  <c r="D229" i="25"/>
  <c r="F229" i="25"/>
  <c r="G229" i="25"/>
  <c r="D230" i="25"/>
  <c r="F230" i="25"/>
  <c r="G230" i="25"/>
  <c r="D231" i="25"/>
  <c r="F231" i="25"/>
  <c r="G231" i="25"/>
  <c r="D232" i="25"/>
  <c r="F232" i="25"/>
  <c r="G232" i="25"/>
  <c r="D233" i="25"/>
  <c r="F233" i="25"/>
  <c r="G233" i="25"/>
  <c r="D234" i="25"/>
  <c r="F234" i="25"/>
  <c r="G234" i="25"/>
  <c r="D235" i="25"/>
  <c r="F235" i="25"/>
  <c r="G235" i="25"/>
  <c r="D236" i="25"/>
  <c r="F236" i="25"/>
  <c r="G236" i="25"/>
  <c r="D237" i="25"/>
  <c r="F237" i="25"/>
  <c r="G237" i="25"/>
  <c r="D238" i="25"/>
  <c r="F238" i="25"/>
  <c r="G238" i="25"/>
  <c r="D239" i="25"/>
  <c r="F239" i="25"/>
  <c r="G239" i="25"/>
  <c r="D240" i="25"/>
  <c r="F240" i="25"/>
  <c r="G240" i="25"/>
  <c r="D241" i="25"/>
  <c r="F241" i="25"/>
  <c r="G241" i="25"/>
  <c r="D242" i="25"/>
  <c r="F242" i="25"/>
  <c r="G242" i="25"/>
  <c r="D243" i="25"/>
  <c r="F243" i="25"/>
  <c r="G243" i="25"/>
  <c r="D244" i="25"/>
  <c r="F244" i="25"/>
  <c r="G244" i="25"/>
  <c r="D245" i="25"/>
  <c r="F245" i="25"/>
  <c r="G245" i="25"/>
  <c r="D246" i="25"/>
  <c r="F246" i="25"/>
  <c r="G246" i="25"/>
  <c r="D247" i="25"/>
  <c r="F247" i="25"/>
  <c r="G247" i="25"/>
  <c r="D248" i="25"/>
  <c r="F248" i="25"/>
  <c r="G248" i="25"/>
  <c r="D249" i="25"/>
  <c r="F249" i="25"/>
  <c r="G249" i="25"/>
  <c r="D250" i="25"/>
  <c r="F250" i="25"/>
  <c r="G250" i="25"/>
  <c r="D251" i="25"/>
  <c r="F251" i="25"/>
  <c r="G251" i="25"/>
  <c r="D252" i="25"/>
  <c r="F252" i="25"/>
  <c r="G252" i="25"/>
  <c r="D253" i="25"/>
  <c r="F253" i="25"/>
  <c r="G253" i="25"/>
  <c r="D254" i="25"/>
  <c r="F254" i="25"/>
  <c r="G254" i="25"/>
  <c r="D255" i="25"/>
  <c r="F255" i="25"/>
  <c r="G255" i="25"/>
  <c r="D256" i="25"/>
  <c r="F256" i="25"/>
  <c r="G256" i="25"/>
  <c r="D257" i="25"/>
  <c r="F257" i="25"/>
  <c r="G257" i="25"/>
  <c r="D258" i="25"/>
  <c r="F258" i="25"/>
  <c r="G258" i="25"/>
  <c r="D259" i="25"/>
  <c r="F259" i="25"/>
  <c r="G259" i="25"/>
  <c r="D260" i="25"/>
  <c r="F260" i="25"/>
  <c r="G260" i="25"/>
  <c r="D261" i="25"/>
  <c r="F261" i="25"/>
  <c r="G261" i="25"/>
  <c r="D262" i="25"/>
  <c r="F262" i="25"/>
  <c r="G262" i="25"/>
  <c r="D263" i="25"/>
  <c r="F263" i="25"/>
  <c r="G263" i="25"/>
  <c r="D264" i="25"/>
  <c r="F264" i="25"/>
  <c r="G264" i="25"/>
  <c r="D265" i="25"/>
  <c r="F265" i="25"/>
  <c r="G265" i="25"/>
  <c r="D266" i="25"/>
  <c r="F266" i="25"/>
  <c r="G266" i="25"/>
  <c r="D267" i="25"/>
  <c r="F267" i="25"/>
  <c r="G267" i="25"/>
  <c r="D268" i="25"/>
  <c r="F268" i="25"/>
  <c r="G268" i="25"/>
  <c r="D269" i="25"/>
  <c r="F269" i="25"/>
  <c r="G269" i="25"/>
  <c r="D270" i="25"/>
  <c r="F270" i="25"/>
  <c r="G270" i="25"/>
  <c r="D271" i="25"/>
  <c r="F271" i="25"/>
  <c r="G271" i="25"/>
  <c r="D272" i="25"/>
  <c r="F272" i="25"/>
  <c r="G272" i="25"/>
  <c r="D273" i="25"/>
  <c r="F273" i="25"/>
  <c r="G273" i="25"/>
  <c r="D274" i="25"/>
  <c r="F274" i="25"/>
  <c r="G274" i="25"/>
  <c r="D275" i="25"/>
  <c r="F275" i="25"/>
  <c r="G275" i="25"/>
  <c r="D276" i="25"/>
  <c r="F276" i="25"/>
  <c r="G276" i="25"/>
  <c r="D277" i="25"/>
  <c r="F277" i="25"/>
  <c r="G277" i="25"/>
  <c r="D278" i="25"/>
  <c r="F278" i="25"/>
  <c r="G278" i="25"/>
  <c r="D279" i="25"/>
  <c r="F279" i="25"/>
  <c r="G279" i="25"/>
  <c r="D280" i="25"/>
  <c r="F280" i="25"/>
  <c r="G280" i="25"/>
  <c r="D281" i="25"/>
  <c r="F281" i="25"/>
  <c r="G281" i="25"/>
  <c r="D282" i="25"/>
  <c r="F282" i="25"/>
  <c r="G282" i="25"/>
  <c r="D283" i="25"/>
  <c r="F283" i="25"/>
  <c r="G283" i="25"/>
  <c r="D284" i="25"/>
  <c r="F284" i="25"/>
  <c r="G284" i="25"/>
  <c r="D285" i="25"/>
  <c r="F285" i="25"/>
  <c r="G285" i="25"/>
  <c r="D286" i="25"/>
  <c r="F286" i="25"/>
  <c r="G286" i="25"/>
  <c r="D287" i="25"/>
  <c r="F287" i="25"/>
  <c r="G287" i="25"/>
  <c r="D288" i="25"/>
  <c r="F288" i="25"/>
  <c r="G288" i="25"/>
  <c r="D289" i="25"/>
  <c r="F289" i="25"/>
  <c r="G289" i="25"/>
  <c r="D290" i="25"/>
  <c r="F290" i="25"/>
  <c r="G290" i="25"/>
  <c r="D291" i="25"/>
  <c r="F291" i="25"/>
  <c r="G291" i="25"/>
  <c r="D292" i="25"/>
  <c r="F292" i="25"/>
  <c r="G292" i="25"/>
  <c r="D293" i="25"/>
  <c r="F293" i="25"/>
  <c r="G293" i="25"/>
  <c r="D294" i="25"/>
  <c r="F294" i="25"/>
  <c r="G294" i="25"/>
  <c r="D295" i="25"/>
  <c r="F295" i="25"/>
  <c r="G295" i="25"/>
  <c r="D296" i="25"/>
  <c r="F296" i="25"/>
  <c r="G296" i="25"/>
  <c r="D297" i="25"/>
  <c r="F297" i="25"/>
  <c r="G297" i="25"/>
  <c r="D298" i="25"/>
  <c r="F298" i="25"/>
  <c r="G298" i="25"/>
  <c r="D299" i="25"/>
  <c r="F299" i="25"/>
  <c r="G299" i="25"/>
  <c r="D300" i="25"/>
  <c r="F300" i="25"/>
  <c r="G300" i="25"/>
  <c r="D301" i="25"/>
  <c r="F301" i="25"/>
  <c r="G301" i="25"/>
  <c r="D302" i="25"/>
  <c r="F302" i="25"/>
  <c r="G302" i="25"/>
  <c r="D303" i="25"/>
  <c r="F303" i="25"/>
  <c r="G303" i="25"/>
  <c r="D304" i="25"/>
  <c r="F304" i="25"/>
  <c r="G304" i="25"/>
  <c r="D305" i="25"/>
  <c r="F305" i="25"/>
  <c r="G305" i="25"/>
  <c r="D306" i="25"/>
  <c r="F306" i="25"/>
  <c r="G306" i="25"/>
  <c r="D307" i="25"/>
  <c r="F307" i="25"/>
  <c r="G307" i="25"/>
  <c r="D308" i="25"/>
  <c r="F308" i="25"/>
  <c r="G308" i="25"/>
  <c r="D309" i="25"/>
  <c r="F309" i="25"/>
  <c r="G309" i="25"/>
  <c r="D310" i="25"/>
  <c r="F310" i="25"/>
  <c r="G310" i="25"/>
  <c r="D311" i="25"/>
  <c r="F311" i="25"/>
  <c r="G311" i="25"/>
  <c r="D312" i="25"/>
  <c r="F312" i="25"/>
  <c r="G312" i="25"/>
  <c r="D313" i="25"/>
  <c r="F313" i="25"/>
  <c r="G313" i="25"/>
  <c r="D314" i="25"/>
  <c r="F314" i="25"/>
  <c r="G314" i="25"/>
  <c r="D315" i="25"/>
  <c r="F315" i="25"/>
  <c r="G315" i="25"/>
  <c r="D316" i="25"/>
  <c r="F316" i="25"/>
  <c r="G316" i="25"/>
  <c r="D317" i="25"/>
  <c r="F317" i="25"/>
  <c r="G317" i="25"/>
  <c r="D318" i="25"/>
  <c r="F318" i="25"/>
  <c r="G318" i="25"/>
  <c r="D319" i="25"/>
  <c r="F319" i="25"/>
  <c r="G319" i="25"/>
  <c r="D320" i="25"/>
  <c r="F320" i="25"/>
  <c r="G320" i="25"/>
  <c r="D321" i="25"/>
  <c r="F321" i="25"/>
  <c r="G321" i="25"/>
  <c r="D322" i="25"/>
  <c r="F322" i="25"/>
  <c r="G322" i="25"/>
  <c r="D323" i="25"/>
  <c r="F323" i="25"/>
  <c r="G323" i="25"/>
  <c r="D324" i="25"/>
  <c r="F324" i="25"/>
  <c r="G324" i="25"/>
  <c r="D325" i="25"/>
  <c r="F325" i="25"/>
  <c r="G325" i="25"/>
  <c r="D326" i="25"/>
  <c r="F326" i="25"/>
  <c r="G326" i="25"/>
  <c r="D327" i="25"/>
  <c r="F327" i="25"/>
  <c r="G327" i="25"/>
  <c r="D328" i="25"/>
  <c r="F328" i="25"/>
  <c r="G328" i="25"/>
  <c r="D329" i="25"/>
  <c r="F329" i="25"/>
  <c r="G329" i="25"/>
  <c r="D330" i="25"/>
  <c r="F330" i="25"/>
  <c r="G330" i="25"/>
  <c r="D331" i="25"/>
  <c r="F331" i="25"/>
  <c r="G331" i="25"/>
  <c r="D332" i="25"/>
  <c r="F332" i="25"/>
  <c r="G332" i="25"/>
  <c r="D333" i="25"/>
  <c r="F333" i="25"/>
  <c r="G333" i="25"/>
  <c r="D334" i="25"/>
  <c r="F334" i="25"/>
  <c r="G334" i="25"/>
  <c r="D335" i="25"/>
  <c r="F335" i="25"/>
  <c r="G335" i="25"/>
  <c r="D336" i="25"/>
  <c r="F336" i="25"/>
  <c r="G336" i="25"/>
  <c r="D337" i="25"/>
  <c r="F337" i="25"/>
  <c r="G337" i="25"/>
  <c r="D338" i="25"/>
  <c r="F338" i="25"/>
  <c r="G338" i="25"/>
  <c r="D339" i="25"/>
  <c r="F339" i="25"/>
  <c r="G339" i="25"/>
  <c r="D340" i="25"/>
  <c r="F340" i="25"/>
  <c r="G340" i="25"/>
  <c r="D341" i="25"/>
  <c r="F341" i="25"/>
  <c r="G341" i="25"/>
  <c r="D342" i="25"/>
  <c r="F342" i="25"/>
  <c r="G342" i="25"/>
  <c r="D343" i="25"/>
  <c r="F343" i="25"/>
  <c r="G343" i="25"/>
  <c r="D344" i="25"/>
  <c r="F344" i="25"/>
  <c r="G344" i="25"/>
  <c r="D345" i="25"/>
  <c r="F345" i="25"/>
  <c r="G345" i="25"/>
  <c r="D346" i="25"/>
  <c r="F346" i="25"/>
  <c r="G346" i="25"/>
  <c r="D347" i="25"/>
  <c r="F347" i="25"/>
  <c r="G347" i="25"/>
  <c r="D348" i="25"/>
  <c r="F348" i="25"/>
  <c r="G348" i="25"/>
  <c r="D349" i="25"/>
  <c r="F349" i="25"/>
  <c r="G349" i="25"/>
  <c r="D350" i="25"/>
  <c r="F350" i="25"/>
  <c r="G350" i="25"/>
  <c r="D351" i="25"/>
  <c r="F351" i="25"/>
  <c r="G351" i="25"/>
  <c r="D2" i="25"/>
  <c r="F2" i="25"/>
  <c r="G2" i="25"/>
  <c r="AC352" i="25"/>
  <c r="I352" i="25"/>
  <c r="AC353" i="25"/>
  <c r="I353" i="25"/>
  <c r="AC354" i="25"/>
  <c r="I354" i="25"/>
  <c r="AC355" i="25"/>
  <c r="I355" i="25"/>
  <c r="AC356" i="25"/>
  <c r="I356" i="25"/>
  <c r="AC357" i="25"/>
  <c r="I357" i="25"/>
  <c r="AC358" i="25"/>
  <c r="I358" i="25"/>
  <c r="AC359" i="25"/>
  <c r="I359" i="25"/>
  <c r="AC360" i="25"/>
  <c r="I360" i="25"/>
  <c r="AC361" i="25"/>
  <c r="I361" i="25"/>
  <c r="AC362" i="25"/>
  <c r="I362" i="25"/>
  <c r="AC363" i="25"/>
  <c r="I363" i="25"/>
  <c r="AC364" i="25"/>
  <c r="I364" i="25"/>
  <c r="AC365" i="25"/>
  <c r="I365" i="25"/>
  <c r="AC366" i="25"/>
  <c r="I366" i="25"/>
  <c r="AC367" i="25"/>
  <c r="I367" i="25"/>
  <c r="AC368" i="25"/>
  <c r="I368" i="25"/>
  <c r="AC369" i="25"/>
  <c r="I369" i="25"/>
  <c r="AC370" i="25"/>
  <c r="I370" i="25"/>
  <c r="AC371" i="25"/>
  <c r="I371" i="25"/>
  <c r="AC372" i="25"/>
  <c r="I372" i="25"/>
  <c r="AC373" i="25"/>
  <c r="I373" i="25"/>
  <c r="AC374" i="25"/>
  <c r="I374" i="25"/>
  <c r="AC375" i="25"/>
  <c r="I375" i="25"/>
  <c r="AC376" i="25"/>
  <c r="I376" i="25"/>
  <c r="AC377" i="25"/>
  <c r="I377" i="25"/>
  <c r="AC378" i="25"/>
  <c r="I378" i="25"/>
  <c r="AC379" i="25"/>
  <c r="I379" i="25"/>
  <c r="AC380" i="25"/>
  <c r="I380" i="25"/>
  <c r="AC381" i="25"/>
  <c r="I381" i="25"/>
  <c r="AC382" i="25"/>
  <c r="I382" i="25"/>
  <c r="AC383" i="25"/>
  <c r="I383" i="25"/>
  <c r="AC384" i="25"/>
  <c r="I384" i="25"/>
  <c r="AC385" i="25"/>
  <c r="I385" i="25"/>
  <c r="AC386" i="25"/>
  <c r="I386" i="25"/>
  <c r="AC387" i="25"/>
  <c r="I387" i="25"/>
  <c r="AC388" i="25"/>
  <c r="I388" i="25"/>
  <c r="AC389" i="25"/>
  <c r="I389" i="25"/>
  <c r="AC390" i="25"/>
  <c r="I390" i="25"/>
  <c r="AC391" i="25"/>
  <c r="I391" i="25"/>
  <c r="AC392" i="25"/>
  <c r="I392" i="25"/>
  <c r="AC393" i="25"/>
  <c r="I393" i="25"/>
  <c r="AC394" i="25"/>
  <c r="I394" i="25"/>
  <c r="AC395" i="25"/>
  <c r="I395" i="25"/>
  <c r="AC396" i="25"/>
  <c r="I396" i="25"/>
  <c r="AC397" i="25"/>
  <c r="I397" i="25"/>
  <c r="AC398" i="25"/>
  <c r="I398" i="25"/>
  <c r="AC399" i="25"/>
  <c r="I399" i="25"/>
  <c r="AC400" i="25"/>
  <c r="I400" i="25"/>
  <c r="AC401" i="25"/>
  <c r="I401" i="25"/>
  <c r="AC402" i="25"/>
  <c r="I402" i="25"/>
  <c r="AC403" i="25"/>
  <c r="I403" i="25"/>
  <c r="AC404" i="25"/>
  <c r="I404" i="25"/>
  <c r="AC405" i="25"/>
  <c r="I405" i="25"/>
  <c r="AC406" i="25"/>
  <c r="I406" i="25"/>
  <c r="AC407" i="25"/>
  <c r="I407" i="25"/>
  <c r="AC408" i="25"/>
  <c r="I408" i="25"/>
  <c r="AC409" i="25"/>
  <c r="I409" i="25"/>
  <c r="AC410" i="25"/>
  <c r="I410" i="25"/>
  <c r="AC411" i="25"/>
  <c r="I411" i="25"/>
  <c r="AC412" i="25"/>
  <c r="I412" i="25"/>
  <c r="AC413" i="25"/>
  <c r="I413" i="25"/>
  <c r="AC414" i="25"/>
  <c r="I414" i="25"/>
  <c r="AC415" i="25"/>
  <c r="I415" i="25"/>
  <c r="AC416" i="25"/>
  <c r="I416" i="25"/>
  <c r="AC417" i="25"/>
  <c r="I417" i="25"/>
  <c r="AC418" i="25"/>
  <c r="I418" i="25"/>
  <c r="AC419" i="25"/>
  <c r="I419" i="25"/>
  <c r="AC420" i="25"/>
  <c r="I420" i="25"/>
  <c r="AC421" i="25"/>
  <c r="I421" i="25"/>
  <c r="AC422" i="25"/>
  <c r="I422" i="25"/>
  <c r="AC423" i="25"/>
  <c r="I423" i="25"/>
  <c r="AC424" i="25"/>
  <c r="I424" i="25"/>
  <c r="AC425" i="25"/>
  <c r="I425" i="25"/>
  <c r="AC426" i="25"/>
  <c r="I426" i="25"/>
  <c r="AC427" i="25"/>
  <c r="I427" i="25"/>
  <c r="AC428" i="25"/>
  <c r="I428" i="25"/>
  <c r="AC429" i="25"/>
  <c r="I429" i="25"/>
  <c r="AC430" i="25"/>
  <c r="I430" i="25"/>
  <c r="AC431" i="25"/>
  <c r="I431" i="25"/>
  <c r="AC432" i="25"/>
  <c r="I432" i="25"/>
  <c r="AC433" i="25"/>
  <c r="I433" i="25"/>
  <c r="AC434" i="25"/>
  <c r="I434" i="25"/>
  <c r="AC435" i="25"/>
  <c r="I435" i="25"/>
  <c r="AC436" i="25"/>
  <c r="I436" i="25"/>
  <c r="AC437" i="25"/>
  <c r="I437" i="25"/>
  <c r="AC438" i="25"/>
  <c r="I438" i="25"/>
  <c r="AC439" i="25"/>
  <c r="I439" i="25"/>
  <c r="AC440" i="25"/>
  <c r="I440" i="25"/>
  <c r="AC441" i="25"/>
  <c r="I441" i="25"/>
  <c r="AC442" i="25"/>
  <c r="I442" i="25"/>
  <c r="AC443" i="25"/>
  <c r="I443" i="25"/>
  <c r="AC444" i="25"/>
  <c r="I444" i="25"/>
  <c r="AC445" i="25"/>
  <c r="I445" i="25"/>
  <c r="AC446" i="25"/>
  <c r="I446" i="25"/>
  <c r="AC447" i="25"/>
  <c r="I447" i="25"/>
  <c r="AC448" i="25"/>
  <c r="I448" i="25"/>
  <c r="AC449" i="25"/>
  <c r="I449" i="25"/>
  <c r="AC450" i="25"/>
  <c r="I450" i="25"/>
  <c r="AC451" i="25"/>
  <c r="I451" i="25"/>
  <c r="AC452" i="25"/>
  <c r="I452" i="25"/>
  <c r="I453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3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S352" i="25"/>
  <c r="S353" i="25"/>
  <c r="S354" i="25"/>
  <c r="S355" i="25"/>
  <c r="S356" i="25"/>
  <c r="S357" i="25"/>
  <c r="S358" i="25"/>
  <c r="S359" i="25"/>
  <c r="S360" i="25"/>
  <c r="S361" i="25"/>
  <c r="S362" i="25"/>
  <c r="S363" i="25"/>
  <c r="S364" i="25"/>
  <c r="S365" i="25"/>
  <c r="S366" i="25"/>
  <c r="S367" i="25"/>
  <c r="S368" i="25"/>
  <c r="S369" i="25"/>
  <c r="S370" i="25"/>
  <c r="S371" i="25"/>
  <c r="S372" i="25"/>
  <c r="S373" i="25"/>
  <c r="S374" i="25"/>
  <c r="S375" i="25"/>
  <c r="S376" i="25"/>
  <c r="S377" i="25"/>
  <c r="S378" i="25"/>
  <c r="S379" i="25"/>
  <c r="S380" i="25"/>
  <c r="S381" i="25"/>
  <c r="S382" i="25"/>
  <c r="S383" i="25"/>
  <c r="S384" i="25"/>
  <c r="S385" i="25"/>
  <c r="S386" i="25"/>
  <c r="S387" i="25"/>
  <c r="S388" i="25"/>
  <c r="S389" i="25"/>
  <c r="S390" i="25"/>
  <c r="S391" i="25"/>
  <c r="S392" i="25"/>
  <c r="S393" i="25"/>
  <c r="S394" i="25"/>
  <c r="S395" i="25"/>
  <c r="S396" i="25"/>
  <c r="S397" i="25"/>
  <c r="S398" i="25"/>
  <c r="S399" i="25"/>
  <c r="S400" i="25"/>
  <c r="S401" i="25"/>
  <c r="S402" i="25"/>
  <c r="S403" i="25"/>
  <c r="S404" i="25"/>
  <c r="S405" i="25"/>
  <c r="S406" i="25"/>
  <c r="S407" i="25"/>
  <c r="S408" i="25"/>
  <c r="S409" i="25"/>
  <c r="S410" i="25"/>
  <c r="S411" i="25"/>
  <c r="S412" i="25"/>
  <c r="S413" i="25"/>
  <c r="S414" i="25"/>
  <c r="S415" i="25"/>
  <c r="S416" i="25"/>
  <c r="S417" i="25"/>
  <c r="S418" i="25"/>
  <c r="S419" i="25"/>
  <c r="S420" i="25"/>
  <c r="S421" i="25"/>
  <c r="S422" i="25"/>
  <c r="S423" i="25"/>
  <c r="S424" i="25"/>
  <c r="S425" i="25"/>
  <c r="S426" i="25"/>
  <c r="S427" i="25"/>
  <c r="S428" i="25"/>
  <c r="S429" i="25"/>
  <c r="S430" i="25"/>
  <c r="S431" i="25"/>
  <c r="S432" i="25"/>
  <c r="S433" i="25"/>
  <c r="S434" i="25"/>
  <c r="S435" i="25"/>
  <c r="S436" i="25"/>
  <c r="S437" i="25"/>
  <c r="S438" i="25"/>
  <c r="S439" i="25"/>
  <c r="S440" i="25"/>
  <c r="S441" i="25"/>
  <c r="S442" i="25"/>
  <c r="S443" i="25"/>
  <c r="S444" i="25"/>
  <c r="S445" i="25"/>
  <c r="S446" i="25"/>
  <c r="S447" i="25"/>
  <c r="S448" i="25"/>
  <c r="S449" i="25"/>
  <c r="S450" i="25"/>
  <c r="S451" i="25"/>
  <c r="S452" i="25"/>
  <c r="S453" i="25"/>
  <c r="X352" i="25"/>
  <c r="X353" i="25"/>
  <c r="X354" i="25"/>
  <c r="X355" i="25"/>
  <c r="X356" i="25"/>
  <c r="X357" i="25"/>
  <c r="X358" i="25"/>
  <c r="X359" i="25"/>
  <c r="X360" i="25"/>
  <c r="X361" i="25"/>
  <c r="X362" i="25"/>
  <c r="X363" i="25"/>
  <c r="X364" i="25"/>
  <c r="X365" i="25"/>
  <c r="X366" i="25"/>
  <c r="X367" i="25"/>
  <c r="X368" i="25"/>
  <c r="X369" i="25"/>
  <c r="X370" i="25"/>
  <c r="X371" i="25"/>
  <c r="X372" i="25"/>
  <c r="X373" i="25"/>
  <c r="X374" i="25"/>
  <c r="X375" i="25"/>
  <c r="X376" i="25"/>
  <c r="X377" i="25"/>
  <c r="X378" i="25"/>
  <c r="X379" i="25"/>
  <c r="X380" i="25"/>
  <c r="X381" i="25"/>
  <c r="X382" i="25"/>
  <c r="X383" i="25"/>
  <c r="X384" i="25"/>
  <c r="X385" i="25"/>
  <c r="X386" i="25"/>
  <c r="X387" i="25"/>
  <c r="X388" i="25"/>
  <c r="X389" i="25"/>
  <c r="X390" i="25"/>
  <c r="X391" i="25"/>
  <c r="X392" i="25"/>
  <c r="X393" i="25"/>
  <c r="X394" i="25"/>
  <c r="X395" i="25"/>
  <c r="X396" i="25"/>
  <c r="X397" i="25"/>
  <c r="X398" i="25"/>
  <c r="X399" i="25"/>
  <c r="X400" i="25"/>
  <c r="X401" i="25"/>
  <c r="X402" i="25"/>
  <c r="X403" i="25"/>
  <c r="X404" i="25"/>
  <c r="X405" i="25"/>
  <c r="X406" i="25"/>
  <c r="X407" i="25"/>
  <c r="X408" i="25"/>
  <c r="X409" i="25"/>
  <c r="X410" i="25"/>
  <c r="X411" i="25"/>
  <c r="X412" i="25"/>
  <c r="X413" i="25"/>
  <c r="X414" i="25"/>
  <c r="X415" i="25"/>
  <c r="X416" i="25"/>
  <c r="X417" i="25"/>
  <c r="X418" i="25"/>
  <c r="X419" i="25"/>
  <c r="X420" i="25"/>
  <c r="X421" i="25"/>
  <c r="X422" i="25"/>
  <c r="X423" i="25"/>
  <c r="X424" i="25"/>
  <c r="X425" i="25"/>
  <c r="X426" i="25"/>
  <c r="X427" i="25"/>
  <c r="X428" i="25"/>
  <c r="X429" i="25"/>
  <c r="X430" i="25"/>
  <c r="X431" i="25"/>
  <c r="X432" i="25"/>
  <c r="X433" i="25"/>
  <c r="X434" i="25"/>
  <c r="X435" i="25"/>
  <c r="X436" i="25"/>
  <c r="X437" i="25"/>
  <c r="X438" i="25"/>
  <c r="X439" i="25"/>
  <c r="X440" i="25"/>
  <c r="X441" i="25"/>
  <c r="X442" i="25"/>
  <c r="X443" i="25"/>
  <c r="X444" i="25"/>
  <c r="X445" i="25"/>
  <c r="X446" i="25"/>
  <c r="X447" i="25"/>
  <c r="X448" i="25"/>
  <c r="X449" i="25"/>
  <c r="X450" i="25"/>
  <c r="X451" i="25"/>
  <c r="X452" i="25"/>
  <c r="X453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AC3" i="24"/>
  <c r="X3" i="24"/>
  <c r="Z3" i="24"/>
  <c r="AA3" i="24"/>
  <c r="AC4" i="24"/>
  <c r="X4" i="24"/>
  <c r="Z4" i="24"/>
  <c r="AA4" i="24"/>
  <c r="AC5" i="24"/>
  <c r="X5" i="24"/>
  <c r="Z5" i="24"/>
  <c r="AA5" i="24"/>
  <c r="AC6" i="24"/>
  <c r="X6" i="24"/>
  <c r="Z6" i="24"/>
  <c r="AA6" i="24"/>
  <c r="AC7" i="24"/>
  <c r="X7" i="24"/>
  <c r="Z7" i="24"/>
  <c r="AA7" i="24"/>
  <c r="AC8" i="24"/>
  <c r="X8" i="24"/>
  <c r="Z8" i="24"/>
  <c r="AA8" i="24"/>
  <c r="AC9" i="24"/>
  <c r="X9" i="24"/>
  <c r="Z9" i="24"/>
  <c r="AA9" i="24"/>
  <c r="AC10" i="24"/>
  <c r="X10" i="24"/>
  <c r="Z10" i="24"/>
  <c r="AA10" i="24"/>
  <c r="AC11" i="24"/>
  <c r="X11" i="24"/>
  <c r="Z11" i="24"/>
  <c r="AA11" i="24"/>
  <c r="AC12" i="24"/>
  <c r="X12" i="24"/>
  <c r="Z12" i="24"/>
  <c r="AA12" i="24"/>
  <c r="AC13" i="24"/>
  <c r="X13" i="24"/>
  <c r="Z13" i="24"/>
  <c r="AA13" i="24"/>
  <c r="AC14" i="24"/>
  <c r="X14" i="24"/>
  <c r="Z14" i="24"/>
  <c r="AA14" i="24"/>
  <c r="AC15" i="24"/>
  <c r="X15" i="24"/>
  <c r="Z15" i="24"/>
  <c r="AA15" i="24"/>
  <c r="AC16" i="24"/>
  <c r="X16" i="24"/>
  <c r="Z16" i="24"/>
  <c r="AA16" i="24"/>
  <c r="AC17" i="24"/>
  <c r="X17" i="24"/>
  <c r="Z17" i="24"/>
  <c r="AA17" i="24"/>
  <c r="AC18" i="24"/>
  <c r="X18" i="24"/>
  <c r="Z18" i="24"/>
  <c r="AA18" i="24"/>
  <c r="AC19" i="24"/>
  <c r="X19" i="24"/>
  <c r="Z19" i="24"/>
  <c r="AA19" i="24"/>
  <c r="AC20" i="24"/>
  <c r="X20" i="24"/>
  <c r="Z20" i="24"/>
  <c r="AA20" i="24"/>
  <c r="AC21" i="24"/>
  <c r="X21" i="24"/>
  <c r="Z21" i="24"/>
  <c r="AA21" i="24"/>
  <c r="AC22" i="24"/>
  <c r="X22" i="24"/>
  <c r="Z22" i="24"/>
  <c r="AA22" i="24"/>
  <c r="AC23" i="24"/>
  <c r="X23" i="24"/>
  <c r="Z23" i="24"/>
  <c r="AA23" i="24"/>
  <c r="AC24" i="24"/>
  <c r="X24" i="24"/>
  <c r="Z24" i="24"/>
  <c r="AA24" i="24"/>
  <c r="AC25" i="24"/>
  <c r="X25" i="24"/>
  <c r="Z25" i="24"/>
  <c r="AA25" i="24"/>
  <c r="AC26" i="24"/>
  <c r="X26" i="24"/>
  <c r="Z26" i="24"/>
  <c r="AA26" i="24"/>
  <c r="AC27" i="24"/>
  <c r="X27" i="24"/>
  <c r="Z27" i="24"/>
  <c r="AA27" i="24"/>
  <c r="AC28" i="24"/>
  <c r="X28" i="24"/>
  <c r="Z28" i="24"/>
  <c r="AA28" i="24"/>
  <c r="AC29" i="24"/>
  <c r="X29" i="24"/>
  <c r="Z29" i="24"/>
  <c r="AA29" i="24"/>
  <c r="AC30" i="24"/>
  <c r="X30" i="24"/>
  <c r="Z30" i="24"/>
  <c r="AA30" i="24"/>
  <c r="AC31" i="24"/>
  <c r="X31" i="24"/>
  <c r="Z31" i="24"/>
  <c r="AA31" i="24"/>
  <c r="AC32" i="24"/>
  <c r="X32" i="24"/>
  <c r="Z32" i="24"/>
  <c r="AA32" i="24"/>
  <c r="AC33" i="24"/>
  <c r="X33" i="24"/>
  <c r="Z33" i="24"/>
  <c r="AA33" i="24"/>
  <c r="AC34" i="24"/>
  <c r="X34" i="24"/>
  <c r="Z34" i="24"/>
  <c r="AA34" i="24"/>
  <c r="AC35" i="24"/>
  <c r="X35" i="24"/>
  <c r="Z35" i="24"/>
  <c r="AA35" i="24"/>
  <c r="AC36" i="24"/>
  <c r="X36" i="24"/>
  <c r="Z36" i="24"/>
  <c r="AA36" i="24"/>
  <c r="AC37" i="24"/>
  <c r="X37" i="24"/>
  <c r="Z37" i="24"/>
  <c r="AA37" i="24"/>
  <c r="AC38" i="24"/>
  <c r="X38" i="24"/>
  <c r="Z38" i="24"/>
  <c r="AA38" i="24"/>
  <c r="AC39" i="24"/>
  <c r="X39" i="24"/>
  <c r="Z39" i="24"/>
  <c r="AA39" i="24"/>
  <c r="AC40" i="24"/>
  <c r="X40" i="24"/>
  <c r="Z40" i="24"/>
  <c r="AA40" i="24"/>
  <c r="AC41" i="24"/>
  <c r="X41" i="24"/>
  <c r="Z41" i="24"/>
  <c r="AA41" i="24"/>
  <c r="AC42" i="24"/>
  <c r="X42" i="24"/>
  <c r="Z42" i="24"/>
  <c r="AA42" i="24"/>
  <c r="AC43" i="24"/>
  <c r="X43" i="24"/>
  <c r="Z43" i="24"/>
  <c r="AA43" i="24"/>
  <c r="AC44" i="24"/>
  <c r="X44" i="24"/>
  <c r="Z44" i="24"/>
  <c r="AA44" i="24"/>
  <c r="AC45" i="24"/>
  <c r="X45" i="24"/>
  <c r="Z45" i="24"/>
  <c r="AA45" i="24"/>
  <c r="AC46" i="24"/>
  <c r="X46" i="24"/>
  <c r="Z46" i="24"/>
  <c r="AA46" i="24"/>
  <c r="AC47" i="24"/>
  <c r="X47" i="24"/>
  <c r="Z47" i="24"/>
  <c r="AA47" i="24"/>
  <c r="AC48" i="24"/>
  <c r="X48" i="24"/>
  <c r="Z48" i="24"/>
  <c r="AA48" i="24"/>
  <c r="AC49" i="24"/>
  <c r="X49" i="24"/>
  <c r="Z49" i="24"/>
  <c r="AA49" i="24"/>
  <c r="AC50" i="24"/>
  <c r="X50" i="24"/>
  <c r="Z50" i="24"/>
  <c r="AA50" i="24"/>
  <c r="AC51" i="24"/>
  <c r="X51" i="24"/>
  <c r="Z51" i="24"/>
  <c r="AA51" i="24"/>
  <c r="AC52" i="24"/>
  <c r="X52" i="24"/>
  <c r="Z52" i="24"/>
  <c r="AA52" i="24"/>
  <c r="AC53" i="24"/>
  <c r="X53" i="24"/>
  <c r="Z53" i="24"/>
  <c r="AA53" i="24"/>
  <c r="AC54" i="24"/>
  <c r="X54" i="24"/>
  <c r="Z54" i="24"/>
  <c r="AA54" i="24"/>
  <c r="AC55" i="24"/>
  <c r="X55" i="24"/>
  <c r="Z55" i="24"/>
  <c r="AA55" i="24"/>
  <c r="AC56" i="24"/>
  <c r="X56" i="24"/>
  <c r="Z56" i="24"/>
  <c r="AA56" i="24"/>
  <c r="AC57" i="24"/>
  <c r="X57" i="24"/>
  <c r="Z57" i="24"/>
  <c r="AA57" i="24"/>
  <c r="AC58" i="24"/>
  <c r="X58" i="24"/>
  <c r="Z58" i="24"/>
  <c r="AA58" i="24"/>
  <c r="AC59" i="24"/>
  <c r="X59" i="24"/>
  <c r="Z59" i="24"/>
  <c r="AA59" i="24"/>
  <c r="AC60" i="24"/>
  <c r="X60" i="24"/>
  <c r="Z60" i="24"/>
  <c r="AA60" i="24"/>
  <c r="AC61" i="24"/>
  <c r="X61" i="24"/>
  <c r="Z61" i="24"/>
  <c r="AA61" i="24"/>
  <c r="AC62" i="24"/>
  <c r="X62" i="24"/>
  <c r="Z62" i="24"/>
  <c r="AA62" i="24"/>
  <c r="AC63" i="24"/>
  <c r="X63" i="24"/>
  <c r="Z63" i="24"/>
  <c r="AA63" i="24"/>
  <c r="AC64" i="24"/>
  <c r="X64" i="24"/>
  <c r="Z64" i="24"/>
  <c r="AA64" i="24"/>
  <c r="AC65" i="24"/>
  <c r="X65" i="24"/>
  <c r="Z65" i="24"/>
  <c r="AA65" i="24"/>
  <c r="AC66" i="24"/>
  <c r="X66" i="24"/>
  <c r="Z66" i="24"/>
  <c r="AA66" i="24"/>
  <c r="AC67" i="24"/>
  <c r="X67" i="24"/>
  <c r="Z67" i="24"/>
  <c r="AA67" i="24"/>
  <c r="AC68" i="24"/>
  <c r="X68" i="24"/>
  <c r="Z68" i="24"/>
  <c r="AA68" i="24"/>
  <c r="AC69" i="24"/>
  <c r="X69" i="24"/>
  <c r="Z69" i="24"/>
  <c r="AA69" i="24"/>
  <c r="AC70" i="24"/>
  <c r="X70" i="24"/>
  <c r="Z70" i="24"/>
  <c r="AA70" i="24"/>
  <c r="AC71" i="24"/>
  <c r="X71" i="24"/>
  <c r="Z71" i="24"/>
  <c r="AA71" i="24"/>
  <c r="AC72" i="24"/>
  <c r="X72" i="24"/>
  <c r="Z72" i="24"/>
  <c r="AA72" i="24"/>
  <c r="AC73" i="24"/>
  <c r="X73" i="24"/>
  <c r="Z73" i="24"/>
  <c r="AA73" i="24"/>
  <c r="AC74" i="24"/>
  <c r="X74" i="24"/>
  <c r="Z74" i="24"/>
  <c r="AA74" i="24"/>
  <c r="AC75" i="24"/>
  <c r="X75" i="24"/>
  <c r="Z75" i="24"/>
  <c r="AA75" i="24"/>
  <c r="AC76" i="24"/>
  <c r="X76" i="24"/>
  <c r="Z76" i="24"/>
  <c r="AA76" i="24"/>
  <c r="AC77" i="24"/>
  <c r="X77" i="24"/>
  <c r="Z77" i="24"/>
  <c r="AA77" i="24"/>
  <c r="AC78" i="24"/>
  <c r="X78" i="24"/>
  <c r="Z78" i="24"/>
  <c r="AA78" i="24"/>
  <c r="AC79" i="24"/>
  <c r="X79" i="24"/>
  <c r="Z79" i="24"/>
  <c r="AA79" i="24"/>
  <c r="AC80" i="24"/>
  <c r="X80" i="24"/>
  <c r="Z80" i="24"/>
  <c r="AA80" i="24"/>
  <c r="AC81" i="24"/>
  <c r="X81" i="24"/>
  <c r="Z81" i="24"/>
  <c r="AA81" i="24"/>
  <c r="AC82" i="24"/>
  <c r="X82" i="24"/>
  <c r="Z82" i="24"/>
  <c r="AA82" i="24"/>
  <c r="AC83" i="24"/>
  <c r="X83" i="24"/>
  <c r="Z83" i="24"/>
  <c r="AA83" i="24"/>
  <c r="AC84" i="24"/>
  <c r="X84" i="24"/>
  <c r="Z84" i="24"/>
  <c r="AA84" i="24"/>
  <c r="AC85" i="24"/>
  <c r="X85" i="24"/>
  <c r="Z85" i="24"/>
  <c r="AA85" i="24"/>
  <c r="AC86" i="24"/>
  <c r="X86" i="24"/>
  <c r="Z86" i="24"/>
  <c r="AA86" i="24"/>
  <c r="AC87" i="24"/>
  <c r="X87" i="24"/>
  <c r="Z87" i="24"/>
  <c r="AA87" i="24"/>
  <c r="AC88" i="24"/>
  <c r="X88" i="24"/>
  <c r="Z88" i="24"/>
  <c r="AA88" i="24"/>
  <c r="AC89" i="24"/>
  <c r="X89" i="24"/>
  <c r="Z89" i="24"/>
  <c r="AA89" i="24"/>
  <c r="AC90" i="24"/>
  <c r="X90" i="24"/>
  <c r="Z90" i="24"/>
  <c r="AA90" i="24"/>
  <c r="AC91" i="24"/>
  <c r="X91" i="24"/>
  <c r="Z91" i="24"/>
  <c r="AA91" i="24"/>
  <c r="AC92" i="24"/>
  <c r="X92" i="24"/>
  <c r="Z92" i="24"/>
  <c r="AA92" i="24"/>
  <c r="AC93" i="24"/>
  <c r="X93" i="24"/>
  <c r="Z93" i="24"/>
  <c r="AA93" i="24"/>
  <c r="AC94" i="24"/>
  <c r="X94" i="24"/>
  <c r="Z94" i="24"/>
  <c r="AA94" i="24"/>
  <c r="AC95" i="24"/>
  <c r="X95" i="24"/>
  <c r="Z95" i="24"/>
  <c r="AA95" i="24"/>
  <c r="AC96" i="24"/>
  <c r="X96" i="24"/>
  <c r="Z96" i="24"/>
  <c r="AA96" i="24"/>
  <c r="AC97" i="24"/>
  <c r="X97" i="24"/>
  <c r="Z97" i="24"/>
  <c r="AA97" i="24"/>
  <c r="AC98" i="24"/>
  <c r="X98" i="24"/>
  <c r="Z98" i="24"/>
  <c r="AA98" i="24"/>
  <c r="AC99" i="24"/>
  <c r="X99" i="24"/>
  <c r="Z99" i="24"/>
  <c r="AA99" i="24"/>
  <c r="AC100" i="24"/>
  <c r="X100" i="24"/>
  <c r="Z100" i="24"/>
  <c r="AA100" i="24"/>
  <c r="AC101" i="24"/>
  <c r="X101" i="24"/>
  <c r="Z101" i="24"/>
  <c r="AA101" i="24"/>
  <c r="AC102" i="24"/>
  <c r="X102" i="24"/>
  <c r="Z102" i="24"/>
  <c r="AA102" i="24"/>
  <c r="AC103" i="24"/>
  <c r="X103" i="24"/>
  <c r="Z103" i="24"/>
  <c r="AA103" i="24"/>
  <c r="AC104" i="24"/>
  <c r="X104" i="24"/>
  <c r="Z104" i="24"/>
  <c r="AA104" i="24"/>
  <c r="AC105" i="24"/>
  <c r="X105" i="24"/>
  <c r="Z105" i="24"/>
  <c r="AA105" i="24"/>
  <c r="AC106" i="24"/>
  <c r="X106" i="24"/>
  <c r="Z106" i="24"/>
  <c r="AA106" i="24"/>
  <c r="AC107" i="24"/>
  <c r="X107" i="24"/>
  <c r="Z107" i="24"/>
  <c r="AA107" i="24"/>
  <c r="AC108" i="24"/>
  <c r="X108" i="24"/>
  <c r="Z108" i="24"/>
  <c r="AA108" i="24"/>
  <c r="AC109" i="24"/>
  <c r="X109" i="24"/>
  <c r="Z109" i="24"/>
  <c r="AA109" i="24"/>
  <c r="AC110" i="24"/>
  <c r="X110" i="24"/>
  <c r="Z110" i="24"/>
  <c r="AA110" i="24"/>
  <c r="AC111" i="24"/>
  <c r="X111" i="24"/>
  <c r="Z111" i="24"/>
  <c r="AA111" i="24"/>
  <c r="AC112" i="24"/>
  <c r="X112" i="24"/>
  <c r="Z112" i="24"/>
  <c r="AA112" i="24"/>
  <c r="AC113" i="24"/>
  <c r="X113" i="24"/>
  <c r="Z113" i="24"/>
  <c r="AA113" i="24"/>
  <c r="AC114" i="24"/>
  <c r="X114" i="24"/>
  <c r="Z114" i="24"/>
  <c r="AA114" i="24"/>
  <c r="AC115" i="24"/>
  <c r="X115" i="24"/>
  <c r="Z115" i="24"/>
  <c r="AA115" i="24"/>
  <c r="AC116" i="24"/>
  <c r="X116" i="24"/>
  <c r="Z116" i="24"/>
  <c r="AA116" i="24"/>
  <c r="AC117" i="24"/>
  <c r="X117" i="24"/>
  <c r="Z117" i="24"/>
  <c r="AA117" i="24"/>
  <c r="AC118" i="24"/>
  <c r="X118" i="24"/>
  <c r="Z118" i="24"/>
  <c r="AA118" i="24"/>
  <c r="AC119" i="24"/>
  <c r="X119" i="24"/>
  <c r="Z119" i="24"/>
  <c r="AA119" i="24"/>
  <c r="AC120" i="24"/>
  <c r="X120" i="24"/>
  <c r="Z120" i="24"/>
  <c r="AA120" i="24"/>
  <c r="AC121" i="24"/>
  <c r="X121" i="24"/>
  <c r="Z121" i="24"/>
  <c r="AA121" i="24"/>
  <c r="AC122" i="24"/>
  <c r="X122" i="24"/>
  <c r="Z122" i="24"/>
  <c r="AA122" i="24"/>
  <c r="AC123" i="24"/>
  <c r="X123" i="24"/>
  <c r="Z123" i="24"/>
  <c r="AA123" i="24"/>
  <c r="AC124" i="24"/>
  <c r="X124" i="24"/>
  <c r="Z124" i="24"/>
  <c r="AA124" i="24"/>
  <c r="AC125" i="24"/>
  <c r="X125" i="24"/>
  <c r="Z125" i="24"/>
  <c r="AA125" i="24"/>
  <c r="AC126" i="24"/>
  <c r="X126" i="24"/>
  <c r="Z126" i="24"/>
  <c r="AA126" i="24"/>
  <c r="AC127" i="24"/>
  <c r="X127" i="24"/>
  <c r="Z127" i="24"/>
  <c r="AA127" i="24"/>
  <c r="AC128" i="24"/>
  <c r="X128" i="24"/>
  <c r="Z128" i="24"/>
  <c r="AA128" i="24"/>
  <c r="AC129" i="24"/>
  <c r="X129" i="24"/>
  <c r="Z129" i="24"/>
  <c r="AA129" i="24"/>
  <c r="AC130" i="24"/>
  <c r="X130" i="24"/>
  <c r="Z130" i="24"/>
  <c r="AA130" i="24"/>
  <c r="AC131" i="24"/>
  <c r="X131" i="24"/>
  <c r="Z131" i="24"/>
  <c r="AA131" i="24"/>
  <c r="AC132" i="24"/>
  <c r="X132" i="24"/>
  <c r="Z132" i="24"/>
  <c r="AA132" i="24"/>
  <c r="AC133" i="24"/>
  <c r="X133" i="24"/>
  <c r="Z133" i="24"/>
  <c r="AA133" i="24"/>
  <c r="AC134" i="24"/>
  <c r="X134" i="24"/>
  <c r="Z134" i="24"/>
  <c r="AA134" i="24"/>
  <c r="AC135" i="24"/>
  <c r="X135" i="24"/>
  <c r="Z135" i="24"/>
  <c r="AA135" i="24"/>
  <c r="AC136" i="24"/>
  <c r="X136" i="24"/>
  <c r="Z136" i="24"/>
  <c r="AA136" i="24"/>
  <c r="AC137" i="24"/>
  <c r="X137" i="24"/>
  <c r="Z137" i="24"/>
  <c r="AA137" i="24"/>
  <c r="AC138" i="24"/>
  <c r="X138" i="24"/>
  <c r="Z138" i="24"/>
  <c r="AA138" i="24"/>
  <c r="AC139" i="24"/>
  <c r="X139" i="24"/>
  <c r="Z139" i="24"/>
  <c r="AA139" i="24"/>
  <c r="AC140" i="24"/>
  <c r="X140" i="24"/>
  <c r="Z140" i="24"/>
  <c r="AA140" i="24"/>
  <c r="AC141" i="24"/>
  <c r="X141" i="24"/>
  <c r="Z141" i="24"/>
  <c r="AA141" i="24"/>
  <c r="AC142" i="24"/>
  <c r="X142" i="24"/>
  <c r="Z142" i="24"/>
  <c r="AA142" i="24"/>
  <c r="AC143" i="24"/>
  <c r="X143" i="24"/>
  <c r="Z143" i="24"/>
  <c r="AA143" i="24"/>
  <c r="AC144" i="24"/>
  <c r="X144" i="24"/>
  <c r="Z144" i="24"/>
  <c r="AA144" i="24"/>
  <c r="AC145" i="24"/>
  <c r="X145" i="24"/>
  <c r="Z145" i="24"/>
  <c r="AA145" i="24"/>
  <c r="AC146" i="24"/>
  <c r="X146" i="24"/>
  <c r="Z146" i="24"/>
  <c r="AA146" i="24"/>
  <c r="AC147" i="24"/>
  <c r="X147" i="24"/>
  <c r="Z147" i="24"/>
  <c r="AA147" i="24"/>
  <c r="AC148" i="24"/>
  <c r="X148" i="24"/>
  <c r="Z148" i="24"/>
  <c r="AA148" i="24"/>
  <c r="AC149" i="24"/>
  <c r="X149" i="24"/>
  <c r="Z149" i="24"/>
  <c r="AA149" i="24"/>
  <c r="AC150" i="24"/>
  <c r="X150" i="24"/>
  <c r="Z150" i="24"/>
  <c r="AA150" i="24"/>
  <c r="AC151" i="24"/>
  <c r="X151" i="24"/>
  <c r="Z151" i="24"/>
  <c r="AA151" i="24"/>
  <c r="AC152" i="24"/>
  <c r="X152" i="24"/>
  <c r="Z152" i="24"/>
  <c r="AA152" i="24"/>
  <c r="AC153" i="24"/>
  <c r="X153" i="24"/>
  <c r="Z153" i="24"/>
  <c r="AA153" i="24"/>
  <c r="AC154" i="24"/>
  <c r="X154" i="24"/>
  <c r="Z154" i="24"/>
  <c r="AA154" i="24"/>
  <c r="AC155" i="24"/>
  <c r="X155" i="24"/>
  <c r="Z155" i="24"/>
  <c r="AA155" i="24"/>
  <c r="AC156" i="24"/>
  <c r="X156" i="24"/>
  <c r="Z156" i="24"/>
  <c r="AA156" i="24"/>
  <c r="AC157" i="24"/>
  <c r="X157" i="24"/>
  <c r="Z157" i="24"/>
  <c r="AA157" i="24"/>
  <c r="AC158" i="24"/>
  <c r="X158" i="24"/>
  <c r="Z158" i="24"/>
  <c r="AA158" i="24"/>
  <c r="AC159" i="24"/>
  <c r="X159" i="24"/>
  <c r="Z159" i="24"/>
  <c r="AA159" i="24"/>
  <c r="AC160" i="24"/>
  <c r="X160" i="24"/>
  <c r="Z160" i="24"/>
  <c r="AA160" i="24"/>
  <c r="AC161" i="24"/>
  <c r="X161" i="24"/>
  <c r="Z161" i="24"/>
  <c r="AA161" i="24"/>
  <c r="AC162" i="24"/>
  <c r="X162" i="24"/>
  <c r="Z162" i="24"/>
  <c r="AA162" i="24"/>
  <c r="AC163" i="24"/>
  <c r="X163" i="24"/>
  <c r="Z163" i="24"/>
  <c r="AA163" i="24"/>
  <c r="AC164" i="24"/>
  <c r="X164" i="24"/>
  <c r="Z164" i="24"/>
  <c r="AA164" i="24"/>
  <c r="AC165" i="24"/>
  <c r="X165" i="24"/>
  <c r="Z165" i="24"/>
  <c r="AA165" i="24"/>
  <c r="AC166" i="24"/>
  <c r="X166" i="24"/>
  <c r="Z166" i="24"/>
  <c r="AA166" i="24"/>
  <c r="AC167" i="24"/>
  <c r="X167" i="24"/>
  <c r="Z167" i="24"/>
  <c r="AA167" i="24"/>
  <c r="AC168" i="24"/>
  <c r="X168" i="24"/>
  <c r="Z168" i="24"/>
  <c r="AA168" i="24"/>
  <c r="AC169" i="24"/>
  <c r="X169" i="24"/>
  <c r="Z169" i="24"/>
  <c r="AA169" i="24"/>
  <c r="AC170" i="24"/>
  <c r="X170" i="24"/>
  <c r="Z170" i="24"/>
  <c r="AA170" i="24"/>
  <c r="AC171" i="24"/>
  <c r="X171" i="24"/>
  <c r="Z171" i="24"/>
  <c r="AA171" i="24"/>
  <c r="AC172" i="24"/>
  <c r="X172" i="24"/>
  <c r="Z172" i="24"/>
  <c r="AA172" i="24"/>
  <c r="AC173" i="24"/>
  <c r="X173" i="24"/>
  <c r="Z173" i="24"/>
  <c r="AA173" i="24"/>
  <c r="AC174" i="24"/>
  <c r="X174" i="24"/>
  <c r="Z174" i="24"/>
  <c r="AA174" i="24"/>
  <c r="AC175" i="24"/>
  <c r="X175" i="24"/>
  <c r="Z175" i="24"/>
  <c r="AA175" i="24"/>
  <c r="AC176" i="24"/>
  <c r="X176" i="24"/>
  <c r="Z176" i="24"/>
  <c r="AA176" i="24"/>
  <c r="AC177" i="24"/>
  <c r="X177" i="24"/>
  <c r="Z177" i="24"/>
  <c r="AA177" i="24"/>
  <c r="AC178" i="24"/>
  <c r="X178" i="24"/>
  <c r="Z178" i="24"/>
  <c r="AA178" i="24"/>
  <c r="AC179" i="24"/>
  <c r="X179" i="24"/>
  <c r="Z179" i="24"/>
  <c r="AA179" i="24"/>
  <c r="AC180" i="24"/>
  <c r="X180" i="24"/>
  <c r="Z180" i="24"/>
  <c r="AA180" i="24"/>
  <c r="AC181" i="24"/>
  <c r="X181" i="24"/>
  <c r="Z181" i="24"/>
  <c r="AA181" i="24"/>
  <c r="AC182" i="24"/>
  <c r="X182" i="24"/>
  <c r="Z182" i="24"/>
  <c r="AA182" i="24"/>
  <c r="AC183" i="24"/>
  <c r="X183" i="24"/>
  <c r="Z183" i="24"/>
  <c r="AA183" i="24"/>
  <c r="AC184" i="24"/>
  <c r="X184" i="24"/>
  <c r="Z184" i="24"/>
  <c r="AA184" i="24"/>
  <c r="AC185" i="24"/>
  <c r="X185" i="24"/>
  <c r="Z185" i="24"/>
  <c r="AA185" i="24"/>
  <c r="AC186" i="24"/>
  <c r="X186" i="24"/>
  <c r="Z186" i="24"/>
  <c r="AA186" i="24"/>
  <c r="AC187" i="24"/>
  <c r="X187" i="24"/>
  <c r="Z187" i="24"/>
  <c r="AA187" i="24"/>
  <c r="AC188" i="24"/>
  <c r="X188" i="24"/>
  <c r="Z188" i="24"/>
  <c r="AA188" i="24"/>
  <c r="AC189" i="24"/>
  <c r="X189" i="24"/>
  <c r="Z189" i="24"/>
  <c r="AA189" i="24"/>
  <c r="AC190" i="24"/>
  <c r="X190" i="24"/>
  <c r="Z190" i="24"/>
  <c r="AA190" i="24"/>
  <c r="AC191" i="24"/>
  <c r="X191" i="24"/>
  <c r="Z191" i="24"/>
  <c r="AA191" i="24"/>
  <c r="AC192" i="24"/>
  <c r="X192" i="24"/>
  <c r="Z192" i="24"/>
  <c r="AA192" i="24"/>
  <c r="AC193" i="24"/>
  <c r="X193" i="24"/>
  <c r="Z193" i="24"/>
  <c r="AA193" i="24"/>
  <c r="AC194" i="24"/>
  <c r="X194" i="24"/>
  <c r="Z194" i="24"/>
  <c r="AA194" i="24"/>
  <c r="AC195" i="24"/>
  <c r="X195" i="24"/>
  <c r="Z195" i="24"/>
  <c r="AA195" i="24"/>
  <c r="AC196" i="24"/>
  <c r="X196" i="24"/>
  <c r="Z196" i="24"/>
  <c r="AA196" i="24"/>
  <c r="AC197" i="24"/>
  <c r="X197" i="24"/>
  <c r="Z197" i="24"/>
  <c r="AA197" i="24"/>
  <c r="AC198" i="24"/>
  <c r="X198" i="24"/>
  <c r="Z198" i="24"/>
  <c r="AA198" i="24"/>
  <c r="AC199" i="24"/>
  <c r="X199" i="24"/>
  <c r="Z199" i="24"/>
  <c r="AA199" i="24"/>
  <c r="AC200" i="24"/>
  <c r="X200" i="24"/>
  <c r="Z200" i="24"/>
  <c r="AA200" i="24"/>
  <c r="AC201" i="24"/>
  <c r="X201" i="24"/>
  <c r="Z201" i="24"/>
  <c r="AA201" i="24"/>
  <c r="AC202" i="24"/>
  <c r="X202" i="24"/>
  <c r="Z202" i="24"/>
  <c r="AA202" i="24"/>
  <c r="AC203" i="24"/>
  <c r="X203" i="24"/>
  <c r="Z203" i="24"/>
  <c r="AA203" i="24"/>
  <c r="AC204" i="24"/>
  <c r="X204" i="24"/>
  <c r="Z204" i="24"/>
  <c r="AA204" i="24"/>
  <c r="AC205" i="24"/>
  <c r="X205" i="24"/>
  <c r="Z205" i="24"/>
  <c r="AA205" i="24"/>
  <c r="AC206" i="24"/>
  <c r="X206" i="24"/>
  <c r="Z206" i="24"/>
  <c r="AA206" i="24"/>
  <c r="AC207" i="24"/>
  <c r="X207" i="24"/>
  <c r="Z207" i="24"/>
  <c r="AA207" i="24"/>
  <c r="AC208" i="24"/>
  <c r="X208" i="24"/>
  <c r="Z208" i="24"/>
  <c r="AA208" i="24"/>
  <c r="AC209" i="24"/>
  <c r="X209" i="24"/>
  <c r="Z209" i="24"/>
  <c r="AA209" i="24"/>
  <c r="AC210" i="24"/>
  <c r="X210" i="24"/>
  <c r="Z210" i="24"/>
  <c r="AA210" i="24"/>
  <c r="AC211" i="24"/>
  <c r="X211" i="24"/>
  <c r="Z211" i="24"/>
  <c r="AA211" i="24"/>
  <c r="AC212" i="24"/>
  <c r="X212" i="24"/>
  <c r="Z212" i="24"/>
  <c r="AA212" i="24"/>
  <c r="AC213" i="24"/>
  <c r="X213" i="24"/>
  <c r="Z213" i="24"/>
  <c r="AA213" i="24"/>
  <c r="AC214" i="24"/>
  <c r="X214" i="24"/>
  <c r="Z214" i="24"/>
  <c r="AA214" i="24"/>
  <c r="AC215" i="24"/>
  <c r="X215" i="24"/>
  <c r="Z215" i="24"/>
  <c r="AA215" i="24"/>
  <c r="AC216" i="24"/>
  <c r="X216" i="24"/>
  <c r="Z216" i="24"/>
  <c r="AA216" i="24"/>
  <c r="AC217" i="24"/>
  <c r="X217" i="24"/>
  <c r="Z217" i="24"/>
  <c r="AA217" i="24"/>
  <c r="AC218" i="24"/>
  <c r="X218" i="24"/>
  <c r="Z218" i="24"/>
  <c r="AA218" i="24"/>
  <c r="AC219" i="24"/>
  <c r="X219" i="24"/>
  <c r="Z219" i="24"/>
  <c r="AA219" i="24"/>
  <c r="AC220" i="24"/>
  <c r="X220" i="24"/>
  <c r="Z220" i="24"/>
  <c r="AA220" i="24"/>
  <c r="AC221" i="24"/>
  <c r="X221" i="24"/>
  <c r="Z221" i="24"/>
  <c r="AA221" i="24"/>
  <c r="AC222" i="24"/>
  <c r="X222" i="24"/>
  <c r="Z222" i="24"/>
  <c r="AA222" i="24"/>
  <c r="AC223" i="24"/>
  <c r="X223" i="24"/>
  <c r="Z223" i="24"/>
  <c r="AA223" i="24"/>
  <c r="AC224" i="24"/>
  <c r="X224" i="24"/>
  <c r="Z224" i="24"/>
  <c r="AA224" i="24"/>
  <c r="AC225" i="24"/>
  <c r="X225" i="24"/>
  <c r="Z225" i="24"/>
  <c r="AA225" i="24"/>
  <c r="AC226" i="24"/>
  <c r="X226" i="24"/>
  <c r="Z226" i="24"/>
  <c r="AA226" i="24"/>
  <c r="AC227" i="24"/>
  <c r="X227" i="24"/>
  <c r="Z227" i="24"/>
  <c r="AA227" i="24"/>
  <c r="AC228" i="24"/>
  <c r="X228" i="24"/>
  <c r="Z228" i="24"/>
  <c r="AA228" i="24"/>
  <c r="AC229" i="24"/>
  <c r="X229" i="24"/>
  <c r="Z229" i="24"/>
  <c r="AA229" i="24"/>
  <c r="AC230" i="24"/>
  <c r="X230" i="24"/>
  <c r="Z230" i="24"/>
  <c r="AA230" i="24"/>
  <c r="AC231" i="24"/>
  <c r="X231" i="24"/>
  <c r="Z231" i="24"/>
  <c r="AA231" i="24"/>
  <c r="AC232" i="24"/>
  <c r="X232" i="24"/>
  <c r="Z232" i="24"/>
  <c r="AA232" i="24"/>
  <c r="AC233" i="24"/>
  <c r="X233" i="24"/>
  <c r="Z233" i="24"/>
  <c r="AA233" i="24"/>
  <c r="AC234" i="24"/>
  <c r="X234" i="24"/>
  <c r="Z234" i="24"/>
  <c r="AA234" i="24"/>
  <c r="AC235" i="24"/>
  <c r="X235" i="24"/>
  <c r="Z235" i="24"/>
  <c r="AA235" i="24"/>
  <c r="AC236" i="24"/>
  <c r="X236" i="24"/>
  <c r="Z236" i="24"/>
  <c r="AA236" i="24"/>
  <c r="AC237" i="24"/>
  <c r="X237" i="24"/>
  <c r="Z237" i="24"/>
  <c r="AA237" i="24"/>
  <c r="AC238" i="24"/>
  <c r="X238" i="24"/>
  <c r="Z238" i="24"/>
  <c r="AA238" i="24"/>
  <c r="AC239" i="24"/>
  <c r="X239" i="24"/>
  <c r="Z239" i="24"/>
  <c r="AA239" i="24"/>
  <c r="AC240" i="24"/>
  <c r="X240" i="24"/>
  <c r="Z240" i="24"/>
  <c r="AA240" i="24"/>
  <c r="AC241" i="24"/>
  <c r="X241" i="24"/>
  <c r="Z241" i="24"/>
  <c r="AA241" i="24"/>
  <c r="AC242" i="24"/>
  <c r="X242" i="24"/>
  <c r="Z242" i="24"/>
  <c r="AA242" i="24"/>
  <c r="AC243" i="24"/>
  <c r="X243" i="24"/>
  <c r="Z243" i="24"/>
  <c r="AA243" i="24"/>
  <c r="AC244" i="24"/>
  <c r="X244" i="24"/>
  <c r="Z244" i="24"/>
  <c r="AA244" i="24"/>
  <c r="AC245" i="24"/>
  <c r="X245" i="24"/>
  <c r="Z245" i="24"/>
  <c r="AA245" i="24"/>
  <c r="AC246" i="24"/>
  <c r="X246" i="24"/>
  <c r="Z246" i="24"/>
  <c r="AA246" i="24"/>
  <c r="AC247" i="24"/>
  <c r="X247" i="24"/>
  <c r="Z247" i="24"/>
  <c r="AA247" i="24"/>
  <c r="AC248" i="24"/>
  <c r="X248" i="24"/>
  <c r="Z248" i="24"/>
  <c r="AA248" i="24"/>
  <c r="AC249" i="24"/>
  <c r="X249" i="24"/>
  <c r="Z249" i="24"/>
  <c r="AA249" i="24"/>
  <c r="AC250" i="24"/>
  <c r="X250" i="24"/>
  <c r="Z250" i="24"/>
  <c r="AA250" i="24"/>
  <c r="AC251" i="24"/>
  <c r="X251" i="24"/>
  <c r="Z251" i="24"/>
  <c r="AA251" i="24"/>
  <c r="AC252" i="24"/>
  <c r="X252" i="24"/>
  <c r="Z252" i="24"/>
  <c r="AA252" i="24"/>
  <c r="AC253" i="24"/>
  <c r="X253" i="24"/>
  <c r="Z253" i="24"/>
  <c r="AA253" i="24"/>
  <c r="AC254" i="24"/>
  <c r="X254" i="24"/>
  <c r="Z254" i="24"/>
  <c r="AA254" i="24"/>
  <c r="AC255" i="24"/>
  <c r="X255" i="24"/>
  <c r="Z255" i="24"/>
  <c r="AA255" i="24"/>
  <c r="AC256" i="24"/>
  <c r="X256" i="24"/>
  <c r="Z256" i="24"/>
  <c r="AA256" i="24"/>
  <c r="AC257" i="24"/>
  <c r="X257" i="24"/>
  <c r="Z257" i="24"/>
  <c r="AA257" i="24"/>
  <c r="AC258" i="24"/>
  <c r="X258" i="24"/>
  <c r="Z258" i="24"/>
  <c r="AA258" i="24"/>
  <c r="AC259" i="24"/>
  <c r="X259" i="24"/>
  <c r="Z259" i="24"/>
  <c r="AA259" i="24"/>
  <c r="AC260" i="24"/>
  <c r="X260" i="24"/>
  <c r="Z260" i="24"/>
  <c r="AA260" i="24"/>
  <c r="AC261" i="24"/>
  <c r="X261" i="24"/>
  <c r="Z261" i="24"/>
  <c r="AA261" i="24"/>
  <c r="AC262" i="24"/>
  <c r="X262" i="24"/>
  <c r="Z262" i="24"/>
  <c r="AA262" i="24"/>
  <c r="AC263" i="24"/>
  <c r="X263" i="24"/>
  <c r="Z263" i="24"/>
  <c r="AA263" i="24"/>
  <c r="AC264" i="24"/>
  <c r="X264" i="24"/>
  <c r="Z264" i="24"/>
  <c r="AA264" i="24"/>
  <c r="AC265" i="24"/>
  <c r="X265" i="24"/>
  <c r="Z265" i="24"/>
  <c r="AA265" i="24"/>
  <c r="AC266" i="24"/>
  <c r="X266" i="24"/>
  <c r="Z266" i="24"/>
  <c r="AA266" i="24"/>
  <c r="AC267" i="24"/>
  <c r="X267" i="24"/>
  <c r="Z267" i="24"/>
  <c r="AA267" i="24"/>
  <c r="AC268" i="24"/>
  <c r="X268" i="24"/>
  <c r="Z268" i="24"/>
  <c r="AA268" i="24"/>
  <c r="AC269" i="24"/>
  <c r="X269" i="24"/>
  <c r="Z269" i="24"/>
  <c r="AA269" i="24"/>
  <c r="AC270" i="24"/>
  <c r="X270" i="24"/>
  <c r="Z270" i="24"/>
  <c r="AA270" i="24"/>
  <c r="AC271" i="24"/>
  <c r="X271" i="24"/>
  <c r="Z271" i="24"/>
  <c r="AA271" i="24"/>
  <c r="AC272" i="24"/>
  <c r="X272" i="24"/>
  <c r="Z272" i="24"/>
  <c r="AA272" i="24"/>
  <c r="AC273" i="24"/>
  <c r="X273" i="24"/>
  <c r="Z273" i="24"/>
  <c r="AA273" i="24"/>
  <c r="AC274" i="24"/>
  <c r="X274" i="24"/>
  <c r="Z274" i="24"/>
  <c r="AA274" i="24"/>
  <c r="AC275" i="24"/>
  <c r="X275" i="24"/>
  <c r="Z275" i="24"/>
  <c r="AA275" i="24"/>
  <c r="AC276" i="24"/>
  <c r="X276" i="24"/>
  <c r="Z276" i="24"/>
  <c r="AA276" i="24"/>
  <c r="AC277" i="24"/>
  <c r="X277" i="24"/>
  <c r="Z277" i="24"/>
  <c r="AA277" i="24"/>
  <c r="AC278" i="24"/>
  <c r="X278" i="24"/>
  <c r="Z278" i="24"/>
  <c r="AA278" i="24"/>
  <c r="AC279" i="24"/>
  <c r="X279" i="24"/>
  <c r="Z279" i="24"/>
  <c r="AA279" i="24"/>
  <c r="AC280" i="24"/>
  <c r="X280" i="24"/>
  <c r="Z280" i="24"/>
  <c r="AA280" i="24"/>
  <c r="AC281" i="24"/>
  <c r="X281" i="24"/>
  <c r="Z281" i="24"/>
  <c r="AA281" i="24"/>
  <c r="AC282" i="24"/>
  <c r="X282" i="24"/>
  <c r="Z282" i="24"/>
  <c r="AA282" i="24"/>
  <c r="AC283" i="24"/>
  <c r="X283" i="24"/>
  <c r="Z283" i="24"/>
  <c r="AA283" i="24"/>
  <c r="AC284" i="24"/>
  <c r="X284" i="24"/>
  <c r="Z284" i="24"/>
  <c r="AA284" i="24"/>
  <c r="AC285" i="24"/>
  <c r="X285" i="24"/>
  <c r="Z285" i="24"/>
  <c r="AA285" i="24"/>
  <c r="AC286" i="24"/>
  <c r="X286" i="24"/>
  <c r="Z286" i="24"/>
  <c r="AA286" i="24"/>
  <c r="AC287" i="24"/>
  <c r="X287" i="24"/>
  <c r="Z287" i="24"/>
  <c r="AA287" i="24"/>
  <c r="AC288" i="24"/>
  <c r="X288" i="24"/>
  <c r="Z288" i="24"/>
  <c r="AA288" i="24"/>
  <c r="AC289" i="24"/>
  <c r="X289" i="24"/>
  <c r="Z289" i="24"/>
  <c r="AA289" i="24"/>
  <c r="AC290" i="24"/>
  <c r="X290" i="24"/>
  <c r="Z290" i="24"/>
  <c r="AA290" i="24"/>
  <c r="AC291" i="24"/>
  <c r="X291" i="24"/>
  <c r="Z291" i="24"/>
  <c r="AA291" i="24"/>
  <c r="AC292" i="24"/>
  <c r="X292" i="24"/>
  <c r="Z292" i="24"/>
  <c r="AA292" i="24"/>
  <c r="AC293" i="24"/>
  <c r="X293" i="24"/>
  <c r="Z293" i="24"/>
  <c r="AA293" i="24"/>
  <c r="AC294" i="24"/>
  <c r="X294" i="24"/>
  <c r="Z294" i="24"/>
  <c r="AA294" i="24"/>
  <c r="AC295" i="24"/>
  <c r="X295" i="24"/>
  <c r="Z295" i="24"/>
  <c r="AA295" i="24"/>
  <c r="AC296" i="24"/>
  <c r="X296" i="24"/>
  <c r="Z296" i="24"/>
  <c r="AA296" i="24"/>
  <c r="AC297" i="24"/>
  <c r="X297" i="24"/>
  <c r="Z297" i="24"/>
  <c r="AA297" i="24"/>
  <c r="AC298" i="24"/>
  <c r="X298" i="24"/>
  <c r="Z298" i="24"/>
  <c r="AA298" i="24"/>
  <c r="AC299" i="24"/>
  <c r="X299" i="24"/>
  <c r="Z299" i="24"/>
  <c r="AA299" i="24"/>
  <c r="AC300" i="24"/>
  <c r="X300" i="24"/>
  <c r="Z300" i="24"/>
  <c r="AA300" i="24"/>
  <c r="AC301" i="24"/>
  <c r="X301" i="24"/>
  <c r="Z301" i="24"/>
  <c r="AA301" i="24"/>
  <c r="AC302" i="24"/>
  <c r="X302" i="24"/>
  <c r="Z302" i="24"/>
  <c r="AA302" i="24"/>
  <c r="AC303" i="24"/>
  <c r="X303" i="24"/>
  <c r="Z303" i="24"/>
  <c r="AA303" i="24"/>
  <c r="AC304" i="24"/>
  <c r="X304" i="24"/>
  <c r="Z304" i="24"/>
  <c r="AA304" i="24"/>
  <c r="AC305" i="24"/>
  <c r="X305" i="24"/>
  <c r="Z305" i="24"/>
  <c r="AA305" i="24"/>
  <c r="AC306" i="24"/>
  <c r="X306" i="24"/>
  <c r="Z306" i="24"/>
  <c r="AA306" i="24"/>
  <c r="AC307" i="24"/>
  <c r="X307" i="24"/>
  <c r="Z307" i="24"/>
  <c r="AA307" i="24"/>
  <c r="AC308" i="24"/>
  <c r="X308" i="24"/>
  <c r="Z308" i="24"/>
  <c r="AA308" i="24"/>
  <c r="AC309" i="24"/>
  <c r="X309" i="24"/>
  <c r="Z309" i="24"/>
  <c r="AA309" i="24"/>
  <c r="AC310" i="24"/>
  <c r="X310" i="24"/>
  <c r="Z310" i="24"/>
  <c r="AA310" i="24"/>
  <c r="AC311" i="24"/>
  <c r="X311" i="24"/>
  <c r="Z311" i="24"/>
  <c r="AA311" i="24"/>
  <c r="AC312" i="24"/>
  <c r="X312" i="24"/>
  <c r="Z312" i="24"/>
  <c r="AA312" i="24"/>
  <c r="AC313" i="24"/>
  <c r="X313" i="24"/>
  <c r="Z313" i="24"/>
  <c r="AA313" i="24"/>
  <c r="AC314" i="24"/>
  <c r="X314" i="24"/>
  <c r="Z314" i="24"/>
  <c r="AA314" i="24"/>
  <c r="AC315" i="24"/>
  <c r="X315" i="24"/>
  <c r="Z315" i="24"/>
  <c r="AA315" i="24"/>
  <c r="AC316" i="24"/>
  <c r="X316" i="24"/>
  <c r="Z316" i="24"/>
  <c r="AA316" i="24"/>
  <c r="AC317" i="24"/>
  <c r="X317" i="24"/>
  <c r="Z317" i="24"/>
  <c r="AA317" i="24"/>
  <c r="AC318" i="24"/>
  <c r="X318" i="24"/>
  <c r="Z318" i="24"/>
  <c r="AA318" i="24"/>
  <c r="AC319" i="24"/>
  <c r="X319" i="24"/>
  <c r="Z319" i="24"/>
  <c r="AA319" i="24"/>
  <c r="AC320" i="24"/>
  <c r="X320" i="24"/>
  <c r="Z320" i="24"/>
  <c r="AA320" i="24"/>
  <c r="AC321" i="24"/>
  <c r="X321" i="24"/>
  <c r="Z321" i="24"/>
  <c r="AA321" i="24"/>
  <c r="AC322" i="24"/>
  <c r="X322" i="24"/>
  <c r="Z322" i="24"/>
  <c r="AA322" i="24"/>
  <c r="AC323" i="24"/>
  <c r="X323" i="24"/>
  <c r="Z323" i="24"/>
  <c r="AA323" i="24"/>
  <c r="AC324" i="24"/>
  <c r="X324" i="24"/>
  <c r="Z324" i="24"/>
  <c r="AA324" i="24"/>
  <c r="AC325" i="24"/>
  <c r="X325" i="24"/>
  <c r="Z325" i="24"/>
  <c r="AA325" i="24"/>
  <c r="AC326" i="24"/>
  <c r="X326" i="24"/>
  <c r="Z326" i="24"/>
  <c r="AA326" i="24"/>
  <c r="AC327" i="24"/>
  <c r="X327" i="24"/>
  <c r="Z327" i="24"/>
  <c r="AA327" i="24"/>
  <c r="AC328" i="24"/>
  <c r="X328" i="24"/>
  <c r="Z328" i="24"/>
  <c r="AA328" i="24"/>
  <c r="AC329" i="24"/>
  <c r="X329" i="24"/>
  <c r="Z329" i="24"/>
  <c r="AA329" i="24"/>
  <c r="AC330" i="24"/>
  <c r="X330" i="24"/>
  <c r="Z330" i="24"/>
  <c r="AA330" i="24"/>
  <c r="AC331" i="24"/>
  <c r="X331" i="24"/>
  <c r="Z331" i="24"/>
  <c r="AA331" i="24"/>
  <c r="AC332" i="24"/>
  <c r="X332" i="24"/>
  <c r="Z332" i="24"/>
  <c r="AA332" i="24"/>
  <c r="AC333" i="24"/>
  <c r="X333" i="24"/>
  <c r="Z333" i="24"/>
  <c r="AA333" i="24"/>
  <c r="AC334" i="24"/>
  <c r="X334" i="24"/>
  <c r="Z334" i="24"/>
  <c r="AA334" i="24"/>
  <c r="AC335" i="24"/>
  <c r="X335" i="24"/>
  <c r="Z335" i="24"/>
  <c r="AA335" i="24"/>
  <c r="AC336" i="24"/>
  <c r="X336" i="24"/>
  <c r="Z336" i="24"/>
  <c r="AA336" i="24"/>
  <c r="AC337" i="24"/>
  <c r="X337" i="24"/>
  <c r="Z337" i="24"/>
  <c r="AA337" i="24"/>
  <c r="AC338" i="24"/>
  <c r="X338" i="24"/>
  <c r="Z338" i="24"/>
  <c r="AA338" i="24"/>
  <c r="AC339" i="24"/>
  <c r="X339" i="24"/>
  <c r="Z339" i="24"/>
  <c r="AA339" i="24"/>
  <c r="AC340" i="24"/>
  <c r="X340" i="24"/>
  <c r="Z340" i="24"/>
  <c r="AA340" i="24"/>
  <c r="AC341" i="24"/>
  <c r="X341" i="24"/>
  <c r="Z341" i="24"/>
  <c r="AA341" i="24"/>
  <c r="AC342" i="24"/>
  <c r="X342" i="24"/>
  <c r="Z342" i="24"/>
  <c r="AA342" i="24"/>
  <c r="AC343" i="24"/>
  <c r="X343" i="24"/>
  <c r="Z343" i="24"/>
  <c r="AA343" i="24"/>
  <c r="AC344" i="24"/>
  <c r="X344" i="24"/>
  <c r="Z344" i="24"/>
  <c r="AA344" i="24"/>
  <c r="AC345" i="24"/>
  <c r="X345" i="24"/>
  <c r="Z345" i="24"/>
  <c r="AA345" i="24"/>
  <c r="AC346" i="24"/>
  <c r="X346" i="24"/>
  <c r="Z346" i="24"/>
  <c r="AA346" i="24"/>
  <c r="AC347" i="24"/>
  <c r="X347" i="24"/>
  <c r="Z347" i="24"/>
  <c r="AA347" i="24"/>
  <c r="AC348" i="24"/>
  <c r="X348" i="24"/>
  <c r="Z348" i="24"/>
  <c r="AA348" i="24"/>
  <c r="AC349" i="24"/>
  <c r="X349" i="24"/>
  <c r="Z349" i="24"/>
  <c r="AA349" i="24"/>
  <c r="AC350" i="24"/>
  <c r="X350" i="24"/>
  <c r="Z350" i="24"/>
  <c r="AA350" i="24"/>
  <c r="AC351" i="24"/>
  <c r="X351" i="24"/>
  <c r="Z351" i="24"/>
  <c r="AA351" i="24"/>
  <c r="AC2" i="24"/>
  <c r="X2" i="24"/>
  <c r="Z2" i="24"/>
  <c r="AA2" i="24"/>
  <c r="S3" i="24"/>
  <c r="U3" i="24"/>
  <c r="V3" i="24"/>
  <c r="S4" i="24"/>
  <c r="U4" i="24"/>
  <c r="V4" i="24"/>
  <c r="S5" i="24"/>
  <c r="U5" i="24"/>
  <c r="V5" i="24"/>
  <c r="S6" i="24"/>
  <c r="U6" i="24"/>
  <c r="V6" i="24"/>
  <c r="S7" i="24"/>
  <c r="U7" i="24"/>
  <c r="V7" i="24"/>
  <c r="S8" i="24"/>
  <c r="U8" i="24"/>
  <c r="V8" i="24"/>
  <c r="S9" i="24"/>
  <c r="U9" i="24"/>
  <c r="V9" i="24"/>
  <c r="S10" i="24"/>
  <c r="U10" i="24"/>
  <c r="V10" i="24"/>
  <c r="S11" i="24"/>
  <c r="U11" i="24"/>
  <c r="V11" i="24"/>
  <c r="S12" i="24"/>
  <c r="U12" i="24"/>
  <c r="V12" i="24"/>
  <c r="S13" i="24"/>
  <c r="U13" i="24"/>
  <c r="V13" i="24"/>
  <c r="S14" i="24"/>
  <c r="U14" i="24"/>
  <c r="V14" i="24"/>
  <c r="S15" i="24"/>
  <c r="U15" i="24"/>
  <c r="V15" i="24"/>
  <c r="S16" i="24"/>
  <c r="U16" i="24"/>
  <c r="V16" i="24"/>
  <c r="S17" i="24"/>
  <c r="U17" i="24"/>
  <c r="V17" i="24"/>
  <c r="S18" i="24"/>
  <c r="U18" i="24"/>
  <c r="V18" i="24"/>
  <c r="S19" i="24"/>
  <c r="U19" i="24"/>
  <c r="V19" i="24"/>
  <c r="S20" i="24"/>
  <c r="U20" i="24"/>
  <c r="V20" i="24"/>
  <c r="S21" i="24"/>
  <c r="U21" i="24"/>
  <c r="V21" i="24"/>
  <c r="S22" i="24"/>
  <c r="U22" i="24"/>
  <c r="V22" i="24"/>
  <c r="S23" i="24"/>
  <c r="U23" i="24"/>
  <c r="V23" i="24"/>
  <c r="S24" i="24"/>
  <c r="U24" i="24"/>
  <c r="V24" i="24"/>
  <c r="S25" i="24"/>
  <c r="U25" i="24"/>
  <c r="V25" i="24"/>
  <c r="S26" i="24"/>
  <c r="U26" i="24"/>
  <c r="V26" i="24"/>
  <c r="S27" i="24"/>
  <c r="U27" i="24"/>
  <c r="V27" i="24"/>
  <c r="S28" i="24"/>
  <c r="U28" i="24"/>
  <c r="V28" i="24"/>
  <c r="S29" i="24"/>
  <c r="U29" i="24"/>
  <c r="V29" i="24"/>
  <c r="S30" i="24"/>
  <c r="U30" i="24"/>
  <c r="V30" i="24"/>
  <c r="S31" i="24"/>
  <c r="U31" i="24"/>
  <c r="V31" i="24"/>
  <c r="S32" i="24"/>
  <c r="U32" i="24"/>
  <c r="V32" i="24"/>
  <c r="S33" i="24"/>
  <c r="U33" i="24"/>
  <c r="V33" i="24"/>
  <c r="S34" i="24"/>
  <c r="U34" i="24"/>
  <c r="V34" i="24"/>
  <c r="S35" i="24"/>
  <c r="U35" i="24"/>
  <c r="V35" i="24"/>
  <c r="S36" i="24"/>
  <c r="U36" i="24"/>
  <c r="V36" i="24"/>
  <c r="S37" i="24"/>
  <c r="U37" i="24"/>
  <c r="V37" i="24"/>
  <c r="S38" i="24"/>
  <c r="U38" i="24"/>
  <c r="V38" i="24"/>
  <c r="S39" i="24"/>
  <c r="U39" i="24"/>
  <c r="V39" i="24"/>
  <c r="S40" i="24"/>
  <c r="U40" i="24"/>
  <c r="V40" i="24"/>
  <c r="S41" i="24"/>
  <c r="U41" i="24"/>
  <c r="V41" i="24"/>
  <c r="S42" i="24"/>
  <c r="U42" i="24"/>
  <c r="V42" i="24"/>
  <c r="S43" i="24"/>
  <c r="U43" i="24"/>
  <c r="V43" i="24"/>
  <c r="S44" i="24"/>
  <c r="U44" i="24"/>
  <c r="V44" i="24"/>
  <c r="S45" i="24"/>
  <c r="U45" i="24"/>
  <c r="V45" i="24"/>
  <c r="S46" i="24"/>
  <c r="U46" i="24"/>
  <c r="V46" i="24"/>
  <c r="S47" i="24"/>
  <c r="U47" i="24"/>
  <c r="V47" i="24"/>
  <c r="S48" i="24"/>
  <c r="U48" i="24"/>
  <c r="V48" i="24"/>
  <c r="S49" i="24"/>
  <c r="U49" i="24"/>
  <c r="V49" i="24"/>
  <c r="S50" i="24"/>
  <c r="U50" i="24"/>
  <c r="V50" i="24"/>
  <c r="S51" i="24"/>
  <c r="U51" i="24"/>
  <c r="V51" i="24"/>
  <c r="S52" i="24"/>
  <c r="U52" i="24"/>
  <c r="V52" i="24"/>
  <c r="S53" i="24"/>
  <c r="U53" i="24"/>
  <c r="V53" i="24"/>
  <c r="S54" i="24"/>
  <c r="U54" i="24"/>
  <c r="V54" i="24"/>
  <c r="S55" i="24"/>
  <c r="U55" i="24"/>
  <c r="V55" i="24"/>
  <c r="S56" i="24"/>
  <c r="U56" i="24"/>
  <c r="V56" i="24"/>
  <c r="S57" i="24"/>
  <c r="U57" i="24"/>
  <c r="V57" i="24"/>
  <c r="S58" i="24"/>
  <c r="U58" i="24"/>
  <c r="V58" i="24"/>
  <c r="S59" i="24"/>
  <c r="U59" i="24"/>
  <c r="V59" i="24"/>
  <c r="S60" i="24"/>
  <c r="U60" i="24"/>
  <c r="V60" i="24"/>
  <c r="S61" i="24"/>
  <c r="U61" i="24"/>
  <c r="V61" i="24"/>
  <c r="S62" i="24"/>
  <c r="U62" i="24"/>
  <c r="V62" i="24"/>
  <c r="S63" i="24"/>
  <c r="U63" i="24"/>
  <c r="V63" i="24"/>
  <c r="S64" i="24"/>
  <c r="U64" i="24"/>
  <c r="V64" i="24"/>
  <c r="S65" i="24"/>
  <c r="U65" i="24"/>
  <c r="V65" i="24"/>
  <c r="S66" i="24"/>
  <c r="U66" i="24"/>
  <c r="V66" i="24"/>
  <c r="S67" i="24"/>
  <c r="U67" i="24"/>
  <c r="V67" i="24"/>
  <c r="S68" i="24"/>
  <c r="U68" i="24"/>
  <c r="V68" i="24"/>
  <c r="S69" i="24"/>
  <c r="U69" i="24"/>
  <c r="V69" i="24"/>
  <c r="S70" i="24"/>
  <c r="U70" i="24"/>
  <c r="V70" i="24"/>
  <c r="S71" i="24"/>
  <c r="U71" i="24"/>
  <c r="V71" i="24"/>
  <c r="S72" i="24"/>
  <c r="U72" i="24"/>
  <c r="V72" i="24"/>
  <c r="S73" i="24"/>
  <c r="U73" i="24"/>
  <c r="V73" i="24"/>
  <c r="S74" i="24"/>
  <c r="U74" i="24"/>
  <c r="V74" i="24"/>
  <c r="S75" i="24"/>
  <c r="U75" i="24"/>
  <c r="V75" i="24"/>
  <c r="S76" i="24"/>
  <c r="U76" i="24"/>
  <c r="V76" i="24"/>
  <c r="S77" i="24"/>
  <c r="U77" i="24"/>
  <c r="V77" i="24"/>
  <c r="S78" i="24"/>
  <c r="U78" i="24"/>
  <c r="V78" i="24"/>
  <c r="S79" i="24"/>
  <c r="U79" i="24"/>
  <c r="V79" i="24"/>
  <c r="S80" i="24"/>
  <c r="U80" i="24"/>
  <c r="V80" i="24"/>
  <c r="S81" i="24"/>
  <c r="U81" i="24"/>
  <c r="V81" i="24"/>
  <c r="S82" i="24"/>
  <c r="U82" i="24"/>
  <c r="V82" i="24"/>
  <c r="S83" i="24"/>
  <c r="U83" i="24"/>
  <c r="V83" i="24"/>
  <c r="S84" i="24"/>
  <c r="U84" i="24"/>
  <c r="V84" i="24"/>
  <c r="S85" i="24"/>
  <c r="U85" i="24"/>
  <c r="V85" i="24"/>
  <c r="S86" i="24"/>
  <c r="U86" i="24"/>
  <c r="V86" i="24"/>
  <c r="S87" i="24"/>
  <c r="U87" i="24"/>
  <c r="V87" i="24"/>
  <c r="S88" i="24"/>
  <c r="U88" i="24"/>
  <c r="V88" i="24"/>
  <c r="S89" i="24"/>
  <c r="U89" i="24"/>
  <c r="V89" i="24"/>
  <c r="S90" i="24"/>
  <c r="U90" i="24"/>
  <c r="V90" i="24"/>
  <c r="S91" i="24"/>
  <c r="U91" i="24"/>
  <c r="V91" i="24"/>
  <c r="S92" i="24"/>
  <c r="U92" i="24"/>
  <c r="V92" i="24"/>
  <c r="S93" i="24"/>
  <c r="U93" i="24"/>
  <c r="V93" i="24"/>
  <c r="S94" i="24"/>
  <c r="U94" i="24"/>
  <c r="V94" i="24"/>
  <c r="S95" i="24"/>
  <c r="U95" i="24"/>
  <c r="V95" i="24"/>
  <c r="S96" i="24"/>
  <c r="U96" i="24"/>
  <c r="V96" i="24"/>
  <c r="S97" i="24"/>
  <c r="U97" i="24"/>
  <c r="V97" i="24"/>
  <c r="S98" i="24"/>
  <c r="U98" i="24"/>
  <c r="V98" i="24"/>
  <c r="S99" i="24"/>
  <c r="U99" i="24"/>
  <c r="V99" i="24"/>
  <c r="S100" i="24"/>
  <c r="U100" i="24"/>
  <c r="V100" i="24"/>
  <c r="S101" i="24"/>
  <c r="U101" i="24"/>
  <c r="V101" i="24"/>
  <c r="S102" i="24"/>
  <c r="U102" i="24"/>
  <c r="V102" i="24"/>
  <c r="S103" i="24"/>
  <c r="U103" i="24"/>
  <c r="V103" i="24"/>
  <c r="S104" i="24"/>
  <c r="U104" i="24"/>
  <c r="V104" i="24"/>
  <c r="S105" i="24"/>
  <c r="U105" i="24"/>
  <c r="V105" i="24"/>
  <c r="S106" i="24"/>
  <c r="U106" i="24"/>
  <c r="V106" i="24"/>
  <c r="S107" i="24"/>
  <c r="U107" i="24"/>
  <c r="V107" i="24"/>
  <c r="S108" i="24"/>
  <c r="U108" i="24"/>
  <c r="V108" i="24"/>
  <c r="S109" i="24"/>
  <c r="U109" i="24"/>
  <c r="V109" i="24"/>
  <c r="S110" i="24"/>
  <c r="U110" i="24"/>
  <c r="V110" i="24"/>
  <c r="S111" i="24"/>
  <c r="U111" i="24"/>
  <c r="V111" i="24"/>
  <c r="S112" i="24"/>
  <c r="U112" i="24"/>
  <c r="V112" i="24"/>
  <c r="S113" i="24"/>
  <c r="U113" i="24"/>
  <c r="V113" i="24"/>
  <c r="S114" i="24"/>
  <c r="U114" i="24"/>
  <c r="V114" i="24"/>
  <c r="S115" i="24"/>
  <c r="U115" i="24"/>
  <c r="V115" i="24"/>
  <c r="S116" i="24"/>
  <c r="U116" i="24"/>
  <c r="V116" i="24"/>
  <c r="S117" i="24"/>
  <c r="U117" i="24"/>
  <c r="V117" i="24"/>
  <c r="S118" i="24"/>
  <c r="U118" i="24"/>
  <c r="V118" i="24"/>
  <c r="S119" i="24"/>
  <c r="U119" i="24"/>
  <c r="V119" i="24"/>
  <c r="S120" i="24"/>
  <c r="U120" i="24"/>
  <c r="V120" i="24"/>
  <c r="S121" i="24"/>
  <c r="U121" i="24"/>
  <c r="V121" i="24"/>
  <c r="S122" i="24"/>
  <c r="U122" i="24"/>
  <c r="V122" i="24"/>
  <c r="S123" i="24"/>
  <c r="U123" i="24"/>
  <c r="V123" i="24"/>
  <c r="S124" i="24"/>
  <c r="U124" i="24"/>
  <c r="V124" i="24"/>
  <c r="S125" i="24"/>
  <c r="U125" i="24"/>
  <c r="V125" i="24"/>
  <c r="S126" i="24"/>
  <c r="U126" i="24"/>
  <c r="V126" i="24"/>
  <c r="S127" i="24"/>
  <c r="U127" i="24"/>
  <c r="V127" i="24"/>
  <c r="S128" i="24"/>
  <c r="U128" i="24"/>
  <c r="V128" i="24"/>
  <c r="S129" i="24"/>
  <c r="U129" i="24"/>
  <c r="V129" i="24"/>
  <c r="S130" i="24"/>
  <c r="U130" i="24"/>
  <c r="V130" i="24"/>
  <c r="S131" i="24"/>
  <c r="U131" i="24"/>
  <c r="V131" i="24"/>
  <c r="S132" i="24"/>
  <c r="U132" i="24"/>
  <c r="V132" i="24"/>
  <c r="S133" i="24"/>
  <c r="U133" i="24"/>
  <c r="V133" i="24"/>
  <c r="S134" i="24"/>
  <c r="U134" i="24"/>
  <c r="V134" i="24"/>
  <c r="S135" i="24"/>
  <c r="U135" i="24"/>
  <c r="V135" i="24"/>
  <c r="S136" i="24"/>
  <c r="U136" i="24"/>
  <c r="V136" i="24"/>
  <c r="S137" i="24"/>
  <c r="U137" i="24"/>
  <c r="V137" i="24"/>
  <c r="S138" i="24"/>
  <c r="U138" i="24"/>
  <c r="V138" i="24"/>
  <c r="S139" i="24"/>
  <c r="U139" i="24"/>
  <c r="V139" i="24"/>
  <c r="S140" i="24"/>
  <c r="U140" i="24"/>
  <c r="V140" i="24"/>
  <c r="S141" i="24"/>
  <c r="U141" i="24"/>
  <c r="V141" i="24"/>
  <c r="S142" i="24"/>
  <c r="U142" i="24"/>
  <c r="V142" i="24"/>
  <c r="S143" i="24"/>
  <c r="U143" i="24"/>
  <c r="V143" i="24"/>
  <c r="S144" i="24"/>
  <c r="U144" i="24"/>
  <c r="V144" i="24"/>
  <c r="S145" i="24"/>
  <c r="U145" i="24"/>
  <c r="V145" i="24"/>
  <c r="S146" i="24"/>
  <c r="U146" i="24"/>
  <c r="V146" i="24"/>
  <c r="S147" i="24"/>
  <c r="U147" i="24"/>
  <c r="V147" i="24"/>
  <c r="S148" i="24"/>
  <c r="U148" i="24"/>
  <c r="V148" i="24"/>
  <c r="S149" i="24"/>
  <c r="U149" i="24"/>
  <c r="V149" i="24"/>
  <c r="S150" i="24"/>
  <c r="U150" i="24"/>
  <c r="V150" i="24"/>
  <c r="S151" i="24"/>
  <c r="U151" i="24"/>
  <c r="V151" i="24"/>
  <c r="S152" i="24"/>
  <c r="U152" i="24"/>
  <c r="V152" i="24"/>
  <c r="S153" i="24"/>
  <c r="U153" i="24"/>
  <c r="V153" i="24"/>
  <c r="S154" i="24"/>
  <c r="U154" i="24"/>
  <c r="V154" i="24"/>
  <c r="S155" i="24"/>
  <c r="U155" i="24"/>
  <c r="V155" i="24"/>
  <c r="S156" i="24"/>
  <c r="U156" i="24"/>
  <c r="V156" i="24"/>
  <c r="S157" i="24"/>
  <c r="U157" i="24"/>
  <c r="V157" i="24"/>
  <c r="S158" i="24"/>
  <c r="U158" i="24"/>
  <c r="V158" i="24"/>
  <c r="S159" i="24"/>
  <c r="U159" i="24"/>
  <c r="V159" i="24"/>
  <c r="S160" i="24"/>
  <c r="U160" i="24"/>
  <c r="V160" i="24"/>
  <c r="S161" i="24"/>
  <c r="U161" i="24"/>
  <c r="V161" i="24"/>
  <c r="S162" i="24"/>
  <c r="U162" i="24"/>
  <c r="V162" i="24"/>
  <c r="S163" i="24"/>
  <c r="U163" i="24"/>
  <c r="V163" i="24"/>
  <c r="S164" i="24"/>
  <c r="U164" i="24"/>
  <c r="V164" i="24"/>
  <c r="S165" i="24"/>
  <c r="U165" i="24"/>
  <c r="V165" i="24"/>
  <c r="S166" i="24"/>
  <c r="U166" i="24"/>
  <c r="V166" i="24"/>
  <c r="S167" i="24"/>
  <c r="U167" i="24"/>
  <c r="V167" i="24"/>
  <c r="S168" i="24"/>
  <c r="U168" i="24"/>
  <c r="V168" i="24"/>
  <c r="S169" i="24"/>
  <c r="U169" i="24"/>
  <c r="V169" i="24"/>
  <c r="S170" i="24"/>
  <c r="U170" i="24"/>
  <c r="V170" i="24"/>
  <c r="S171" i="24"/>
  <c r="U171" i="24"/>
  <c r="V171" i="24"/>
  <c r="S172" i="24"/>
  <c r="U172" i="24"/>
  <c r="V172" i="24"/>
  <c r="S173" i="24"/>
  <c r="U173" i="24"/>
  <c r="V173" i="24"/>
  <c r="S174" i="24"/>
  <c r="U174" i="24"/>
  <c r="V174" i="24"/>
  <c r="S175" i="24"/>
  <c r="U175" i="24"/>
  <c r="V175" i="24"/>
  <c r="S176" i="24"/>
  <c r="U176" i="24"/>
  <c r="V176" i="24"/>
  <c r="S177" i="24"/>
  <c r="U177" i="24"/>
  <c r="V177" i="24"/>
  <c r="S178" i="24"/>
  <c r="U178" i="24"/>
  <c r="V178" i="24"/>
  <c r="S179" i="24"/>
  <c r="U179" i="24"/>
  <c r="V179" i="24"/>
  <c r="S180" i="24"/>
  <c r="U180" i="24"/>
  <c r="V180" i="24"/>
  <c r="S181" i="24"/>
  <c r="U181" i="24"/>
  <c r="V181" i="24"/>
  <c r="S182" i="24"/>
  <c r="U182" i="24"/>
  <c r="V182" i="24"/>
  <c r="S183" i="24"/>
  <c r="U183" i="24"/>
  <c r="V183" i="24"/>
  <c r="S184" i="24"/>
  <c r="U184" i="24"/>
  <c r="V184" i="24"/>
  <c r="S185" i="24"/>
  <c r="U185" i="24"/>
  <c r="V185" i="24"/>
  <c r="S186" i="24"/>
  <c r="U186" i="24"/>
  <c r="V186" i="24"/>
  <c r="S187" i="24"/>
  <c r="U187" i="24"/>
  <c r="V187" i="24"/>
  <c r="S188" i="24"/>
  <c r="U188" i="24"/>
  <c r="V188" i="24"/>
  <c r="S189" i="24"/>
  <c r="U189" i="24"/>
  <c r="V189" i="24"/>
  <c r="S190" i="24"/>
  <c r="U190" i="24"/>
  <c r="V190" i="24"/>
  <c r="S191" i="24"/>
  <c r="U191" i="24"/>
  <c r="V191" i="24"/>
  <c r="S192" i="24"/>
  <c r="U192" i="24"/>
  <c r="V192" i="24"/>
  <c r="S193" i="24"/>
  <c r="U193" i="24"/>
  <c r="V193" i="24"/>
  <c r="S194" i="24"/>
  <c r="U194" i="24"/>
  <c r="V194" i="24"/>
  <c r="S195" i="24"/>
  <c r="U195" i="24"/>
  <c r="V195" i="24"/>
  <c r="S196" i="24"/>
  <c r="U196" i="24"/>
  <c r="V196" i="24"/>
  <c r="S197" i="24"/>
  <c r="U197" i="24"/>
  <c r="V197" i="24"/>
  <c r="S198" i="24"/>
  <c r="U198" i="24"/>
  <c r="V198" i="24"/>
  <c r="S199" i="24"/>
  <c r="U199" i="24"/>
  <c r="V199" i="24"/>
  <c r="S200" i="24"/>
  <c r="U200" i="24"/>
  <c r="V200" i="24"/>
  <c r="S201" i="24"/>
  <c r="U201" i="24"/>
  <c r="V201" i="24"/>
  <c r="S202" i="24"/>
  <c r="U202" i="24"/>
  <c r="V202" i="24"/>
  <c r="S203" i="24"/>
  <c r="U203" i="24"/>
  <c r="V203" i="24"/>
  <c r="S204" i="24"/>
  <c r="U204" i="24"/>
  <c r="V204" i="24"/>
  <c r="S205" i="24"/>
  <c r="U205" i="24"/>
  <c r="V205" i="24"/>
  <c r="S206" i="24"/>
  <c r="U206" i="24"/>
  <c r="V206" i="24"/>
  <c r="S207" i="24"/>
  <c r="U207" i="24"/>
  <c r="V207" i="24"/>
  <c r="S208" i="24"/>
  <c r="U208" i="24"/>
  <c r="V208" i="24"/>
  <c r="S209" i="24"/>
  <c r="U209" i="24"/>
  <c r="V209" i="24"/>
  <c r="S210" i="24"/>
  <c r="U210" i="24"/>
  <c r="V210" i="24"/>
  <c r="S211" i="24"/>
  <c r="U211" i="24"/>
  <c r="V211" i="24"/>
  <c r="S212" i="24"/>
  <c r="U212" i="24"/>
  <c r="V212" i="24"/>
  <c r="S213" i="24"/>
  <c r="U213" i="24"/>
  <c r="V213" i="24"/>
  <c r="S214" i="24"/>
  <c r="U214" i="24"/>
  <c r="V214" i="24"/>
  <c r="S215" i="24"/>
  <c r="U215" i="24"/>
  <c r="V215" i="24"/>
  <c r="S216" i="24"/>
  <c r="U216" i="24"/>
  <c r="V216" i="24"/>
  <c r="S217" i="24"/>
  <c r="U217" i="24"/>
  <c r="V217" i="24"/>
  <c r="S218" i="24"/>
  <c r="U218" i="24"/>
  <c r="V218" i="24"/>
  <c r="S219" i="24"/>
  <c r="U219" i="24"/>
  <c r="V219" i="24"/>
  <c r="S220" i="24"/>
  <c r="U220" i="24"/>
  <c r="V220" i="24"/>
  <c r="S221" i="24"/>
  <c r="U221" i="24"/>
  <c r="V221" i="24"/>
  <c r="S222" i="24"/>
  <c r="U222" i="24"/>
  <c r="V222" i="24"/>
  <c r="S223" i="24"/>
  <c r="U223" i="24"/>
  <c r="V223" i="24"/>
  <c r="S224" i="24"/>
  <c r="U224" i="24"/>
  <c r="V224" i="24"/>
  <c r="S225" i="24"/>
  <c r="U225" i="24"/>
  <c r="V225" i="24"/>
  <c r="S226" i="24"/>
  <c r="U226" i="24"/>
  <c r="V226" i="24"/>
  <c r="S227" i="24"/>
  <c r="U227" i="24"/>
  <c r="V227" i="24"/>
  <c r="S228" i="24"/>
  <c r="U228" i="24"/>
  <c r="V228" i="24"/>
  <c r="S229" i="24"/>
  <c r="U229" i="24"/>
  <c r="V229" i="24"/>
  <c r="S230" i="24"/>
  <c r="U230" i="24"/>
  <c r="V230" i="24"/>
  <c r="S231" i="24"/>
  <c r="U231" i="24"/>
  <c r="V231" i="24"/>
  <c r="S232" i="24"/>
  <c r="U232" i="24"/>
  <c r="V232" i="24"/>
  <c r="S233" i="24"/>
  <c r="U233" i="24"/>
  <c r="V233" i="24"/>
  <c r="S234" i="24"/>
  <c r="U234" i="24"/>
  <c r="V234" i="24"/>
  <c r="S235" i="24"/>
  <c r="U235" i="24"/>
  <c r="V235" i="24"/>
  <c r="S236" i="24"/>
  <c r="U236" i="24"/>
  <c r="V236" i="24"/>
  <c r="S237" i="24"/>
  <c r="U237" i="24"/>
  <c r="V237" i="24"/>
  <c r="S238" i="24"/>
  <c r="U238" i="24"/>
  <c r="V238" i="24"/>
  <c r="S239" i="24"/>
  <c r="U239" i="24"/>
  <c r="V239" i="24"/>
  <c r="S240" i="24"/>
  <c r="U240" i="24"/>
  <c r="V240" i="24"/>
  <c r="S241" i="24"/>
  <c r="U241" i="24"/>
  <c r="V241" i="24"/>
  <c r="S242" i="24"/>
  <c r="U242" i="24"/>
  <c r="V242" i="24"/>
  <c r="S243" i="24"/>
  <c r="U243" i="24"/>
  <c r="V243" i="24"/>
  <c r="S244" i="24"/>
  <c r="U244" i="24"/>
  <c r="V244" i="24"/>
  <c r="S245" i="24"/>
  <c r="U245" i="24"/>
  <c r="V245" i="24"/>
  <c r="S246" i="24"/>
  <c r="U246" i="24"/>
  <c r="V246" i="24"/>
  <c r="S247" i="24"/>
  <c r="U247" i="24"/>
  <c r="V247" i="24"/>
  <c r="S248" i="24"/>
  <c r="U248" i="24"/>
  <c r="V248" i="24"/>
  <c r="S249" i="24"/>
  <c r="U249" i="24"/>
  <c r="V249" i="24"/>
  <c r="S250" i="24"/>
  <c r="U250" i="24"/>
  <c r="V250" i="24"/>
  <c r="S251" i="24"/>
  <c r="U251" i="24"/>
  <c r="V251" i="24"/>
  <c r="S252" i="24"/>
  <c r="U252" i="24"/>
  <c r="V252" i="24"/>
  <c r="S253" i="24"/>
  <c r="U253" i="24"/>
  <c r="V253" i="24"/>
  <c r="S254" i="24"/>
  <c r="U254" i="24"/>
  <c r="V254" i="24"/>
  <c r="S255" i="24"/>
  <c r="U255" i="24"/>
  <c r="V255" i="24"/>
  <c r="S256" i="24"/>
  <c r="U256" i="24"/>
  <c r="V256" i="24"/>
  <c r="S257" i="24"/>
  <c r="U257" i="24"/>
  <c r="V257" i="24"/>
  <c r="S258" i="24"/>
  <c r="U258" i="24"/>
  <c r="V258" i="24"/>
  <c r="S259" i="24"/>
  <c r="U259" i="24"/>
  <c r="V259" i="24"/>
  <c r="S260" i="24"/>
  <c r="U260" i="24"/>
  <c r="V260" i="24"/>
  <c r="S261" i="24"/>
  <c r="U261" i="24"/>
  <c r="V261" i="24"/>
  <c r="S262" i="24"/>
  <c r="U262" i="24"/>
  <c r="V262" i="24"/>
  <c r="S263" i="24"/>
  <c r="U263" i="24"/>
  <c r="V263" i="24"/>
  <c r="S264" i="24"/>
  <c r="U264" i="24"/>
  <c r="V264" i="24"/>
  <c r="S265" i="24"/>
  <c r="U265" i="24"/>
  <c r="V265" i="24"/>
  <c r="S266" i="24"/>
  <c r="U266" i="24"/>
  <c r="V266" i="24"/>
  <c r="S267" i="24"/>
  <c r="U267" i="24"/>
  <c r="V267" i="24"/>
  <c r="S268" i="24"/>
  <c r="U268" i="24"/>
  <c r="V268" i="24"/>
  <c r="S269" i="24"/>
  <c r="U269" i="24"/>
  <c r="V269" i="24"/>
  <c r="S270" i="24"/>
  <c r="U270" i="24"/>
  <c r="V270" i="24"/>
  <c r="S271" i="24"/>
  <c r="U271" i="24"/>
  <c r="V271" i="24"/>
  <c r="S272" i="24"/>
  <c r="U272" i="24"/>
  <c r="V272" i="24"/>
  <c r="S273" i="24"/>
  <c r="U273" i="24"/>
  <c r="V273" i="24"/>
  <c r="S274" i="24"/>
  <c r="U274" i="24"/>
  <c r="V274" i="24"/>
  <c r="S275" i="24"/>
  <c r="U275" i="24"/>
  <c r="V275" i="24"/>
  <c r="S276" i="24"/>
  <c r="U276" i="24"/>
  <c r="V276" i="24"/>
  <c r="S277" i="24"/>
  <c r="U277" i="24"/>
  <c r="V277" i="24"/>
  <c r="S278" i="24"/>
  <c r="U278" i="24"/>
  <c r="V278" i="24"/>
  <c r="S279" i="24"/>
  <c r="U279" i="24"/>
  <c r="V279" i="24"/>
  <c r="S280" i="24"/>
  <c r="U280" i="24"/>
  <c r="V280" i="24"/>
  <c r="S281" i="24"/>
  <c r="U281" i="24"/>
  <c r="V281" i="24"/>
  <c r="S282" i="24"/>
  <c r="U282" i="24"/>
  <c r="V282" i="24"/>
  <c r="S283" i="24"/>
  <c r="U283" i="24"/>
  <c r="V283" i="24"/>
  <c r="S284" i="24"/>
  <c r="U284" i="24"/>
  <c r="V284" i="24"/>
  <c r="S285" i="24"/>
  <c r="U285" i="24"/>
  <c r="V285" i="24"/>
  <c r="S286" i="24"/>
  <c r="U286" i="24"/>
  <c r="V286" i="24"/>
  <c r="S287" i="24"/>
  <c r="U287" i="24"/>
  <c r="V287" i="24"/>
  <c r="S288" i="24"/>
  <c r="U288" i="24"/>
  <c r="V288" i="24"/>
  <c r="S289" i="24"/>
  <c r="U289" i="24"/>
  <c r="V289" i="24"/>
  <c r="S290" i="24"/>
  <c r="U290" i="24"/>
  <c r="V290" i="24"/>
  <c r="S291" i="24"/>
  <c r="U291" i="24"/>
  <c r="V291" i="24"/>
  <c r="S292" i="24"/>
  <c r="U292" i="24"/>
  <c r="V292" i="24"/>
  <c r="S293" i="24"/>
  <c r="U293" i="24"/>
  <c r="V293" i="24"/>
  <c r="S294" i="24"/>
  <c r="U294" i="24"/>
  <c r="V294" i="24"/>
  <c r="S295" i="24"/>
  <c r="U295" i="24"/>
  <c r="V295" i="24"/>
  <c r="S296" i="24"/>
  <c r="U296" i="24"/>
  <c r="V296" i="24"/>
  <c r="S297" i="24"/>
  <c r="U297" i="24"/>
  <c r="V297" i="24"/>
  <c r="S298" i="24"/>
  <c r="U298" i="24"/>
  <c r="V298" i="24"/>
  <c r="S299" i="24"/>
  <c r="U299" i="24"/>
  <c r="V299" i="24"/>
  <c r="S300" i="24"/>
  <c r="U300" i="24"/>
  <c r="V300" i="24"/>
  <c r="S301" i="24"/>
  <c r="U301" i="24"/>
  <c r="V301" i="24"/>
  <c r="S302" i="24"/>
  <c r="U302" i="24"/>
  <c r="V302" i="24"/>
  <c r="S303" i="24"/>
  <c r="U303" i="24"/>
  <c r="V303" i="24"/>
  <c r="S304" i="24"/>
  <c r="U304" i="24"/>
  <c r="V304" i="24"/>
  <c r="S305" i="24"/>
  <c r="U305" i="24"/>
  <c r="V305" i="24"/>
  <c r="S306" i="24"/>
  <c r="U306" i="24"/>
  <c r="V306" i="24"/>
  <c r="S307" i="24"/>
  <c r="U307" i="24"/>
  <c r="V307" i="24"/>
  <c r="S308" i="24"/>
  <c r="U308" i="24"/>
  <c r="V308" i="24"/>
  <c r="S309" i="24"/>
  <c r="U309" i="24"/>
  <c r="V309" i="24"/>
  <c r="S310" i="24"/>
  <c r="U310" i="24"/>
  <c r="V310" i="24"/>
  <c r="S311" i="24"/>
  <c r="U311" i="24"/>
  <c r="V311" i="24"/>
  <c r="S312" i="24"/>
  <c r="U312" i="24"/>
  <c r="V312" i="24"/>
  <c r="S313" i="24"/>
  <c r="U313" i="24"/>
  <c r="V313" i="24"/>
  <c r="S314" i="24"/>
  <c r="U314" i="24"/>
  <c r="V314" i="24"/>
  <c r="S315" i="24"/>
  <c r="U315" i="24"/>
  <c r="V315" i="24"/>
  <c r="S316" i="24"/>
  <c r="U316" i="24"/>
  <c r="V316" i="24"/>
  <c r="S317" i="24"/>
  <c r="U317" i="24"/>
  <c r="V317" i="24"/>
  <c r="S318" i="24"/>
  <c r="U318" i="24"/>
  <c r="V318" i="24"/>
  <c r="S319" i="24"/>
  <c r="U319" i="24"/>
  <c r="V319" i="24"/>
  <c r="S320" i="24"/>
  <c r="U320" i="24"/>
  <c r="V320" i="24"/>
  <c r="S321" i="24"/>
  <c r="U321" i="24"/>
  <c r="V321" i="24"/>
  <c r="S322" i="24"/>
  <c r="U322" i="24"/>
  <c r="V322" i="24"/>
  <c r="S323" i="24"/>
  <c r="U323" i="24"/>
  <c r="V323" i="24"/>
  <c r="S324" i="24"/>
  <c r="U324" i="24"/>
  <c r="V324" i="24"/>
  <c r="S325" i="24"/>
  <c r="U325" i="24"/>
  <c r="V325" i="24"/>
  <c r="S326" i="24"/>
  <c r="U326" i="24"/>
  <c r="V326" i="24"/>
  <c r="S327" i="24"/>
  <c r="U327" i="24"/>
  <c r="V327" i="24"/>
  <c r="S328" i="24"/>
  <c r="U328" i="24"/>
  <c r="V328" i="24"/>
  <c r="S329" i="24"/>
  <c r="U329" i="24"/>
  <c r="V329" i="24"/>
  <c r="S330" i="24"/>
  <c r="U330" i="24"/>
  <c r="V330" i="24"/>
  <c r="S331" i="24"/>
  <c r="U331" i="24"/>
  <c r="V331" i="24"/>
  <c r="S332" i="24"/>
  <c r="U332" i="24"/>
  <c r="V332" i="24"/>
  <c r="S333" i="24"/>
  <c r="U333" i="24"/>
  <c r="V333" i="24"/>
  <c r="S334" i="24"/>
  <c r="U334" i="24"/>
  <c r="V334" i="24"/>
  <c r="S335" i="24"/>
  <c r="U335" i="24"/>
  <c r="V335" i="24"/>
  <c r="S336" i="24"/>
  <c r="U336" i="24"/>
  <c r="V336" i="24"/>
  <c r="S337" i="24"/>
  <c r="U337" i="24"/>
  <c r="V337" i="24"/>
  <c r="S338" i="24"/>
  <c r="U338" i="24"/>
  <c r="V338" i="24"/>
  <c r="S339" i="24"/>
  <c r="U339" i="24"/>
  <c r="V339" i="24"/>
  <c r="S340" i="24"/>
  <c r="U340" i="24"/>
  <c r="V340" i="24"/>
  <c r="S341" i="24"/>
  <c r="U341" i="24"/>
  <c r="V341" i="24"/>
  <c r="S342" i="24"/>
  <c r="U342" i="24"/>
  <c r="V342" i="24"/>
  <c r="S343" i="24"/>
  <c r="U343" i="24"/>
  <c r="V343" i="24"/>
  <c r="S344" i="24"/>
  <c r="U344" i="24"/>
  <c r="V344" i="24"/>
  <c r="S345" i="24"/>
  <c r="U345" i="24"/>
  <c r="V345" i="24"/>
  <c r="S346" i="24"/>
  <c r="U346" i="24"/>
  <c r="V346" i="24"/>
  <c r="S347" i="24"/>
  <c r="U347" i="24"/>
  <c r="V347" i="24"/>
  <c r="S348" i="24"/>
  <c r="U348" i="24"/>
  <c r="V348" i="24"/>
  <c r="S349" i="24"/>
  <c r="U349" i="24"/>
  <c r="V349" i="24"/>
  <c r="S350" i="24"/>
  <c r="U350" i="24"/>
  <c r="V350" i="24"/>
  <c r="S351" i="24"/>
  <c r="U351" i="24"/>
  <c r="V351" i="24"/>
  <c r="S2" i="24"/>
  <c r="U2" i="24"/>
  <c r="V2" i="24"/>
  <c r="N3" i="24"/>
  <c r="P3" i="24"/>
  <c r="Q3" i="24"/>
  <c r="N4" i="24"/>
  <c r="P4" i="24"/>
  <c r="Q4" i="24"/>
  <c r="N5" i="24"/>
  <c r="P5" i="24"/>
  <c r="Q5" i="24"/>
  <c r="N6" i="24"/>
  <c r="P6" i="24"/>
  <c r="Q6" i="24"/>
  <c r="N7" i="24"/>
  <c r="P7" i="24"/>
  <c r="Q7" i="24"/>
  <c r="N8" i="24"/>
  <c r="P8" i="24"/>
  <c r="Q8" i="24"/>
  <c r="N9" i="24"/>
  <c r="P9" i="24"/>
  <c r="Q9" i="24"/>
  <c r="N10" i="24"/>
  <c r="P10" i="24"/>
  <c r="Q10" i="24"/>
  <c r="N11" i="24"/>
  <c r="P11" i="24"/>
  <c r="Q11" i="24"/>
  <c r="N12" i="24"/>
  <c r="P12" i="24"/>
  <c r="Q12" i="24"/>
  <c r="N13" i="24"/>
  <c r="P13" i="24"/>
  <c r="Q13" i="24"/>
  <c r="N14" i="24"/>
  <c r="P14" i="24"/>
  <c r="Q14" i="24"/>
  <c r="N15" i="24"/>
  <c r="P15" i="24"/>
  <c r="Q15" i="24"/>
  <c r="N16" i="24"/>
  <c r="P16" i="24"/>
  <c r="Q16" i="24"/>
  <c r="N17" i="24"/>
  <c r="P17" i="24"/>
  <c r="Q17" i="24"/>
  <c r="N18" i="24"/>
  <c r="P18" i="24"/>
  <c r="Q18" i="24"/>
  <c r="N19" i="24"/>
  <c r="P19" i="24"/>
  <c r="Q19" i="24"/>
  <c r="N20" i="24"/>
  <c r="P20" i="24"/>
  <c r="Q20" i="24"/>
  <c r="N21" i="24"/>
  <c r="P21" i="24"/>
  <c r="Q21" i="24"/>
  <c r="N22" i="24"/>
  <c r="P22" i="24"/>
  <c r="Q22" i="24"/>
  <c r="N23" i="24"/>
  <c r="P23" i="24"/>
  <c r="Q23" i="24"/>
  <c r="N24" i="24"/>
  <c r="P24" i="24"/>
  <c r="Q24" i="24"/>
  <c r="N25" i="24"/>
  <c r="P25" i="24"/>
  <c r="Q25" i="24"/>
  <c r="N26" i="24"/>
  <c r="P26" i="24"/>
  <c r="Q26" i="24"/>
  <c r="N27" i="24"/>
  <c r="P27" i="24"/>
  <c r="Q27" i="24"/>
  <c r="N28" i="24"/>
  <c r="P28" i="24"/>
  <c r="Q28" i="24"/>
  <c r="N29" i="24"/>
  <c r="P29" i="24"/>
  <c r="Q29" i="24"/>
  <c r="N30" i="24"/>
  <c r="P30" i="24"/>
  <c r="Q30" i="24"/>
  <c r="N31" i="24"/>
  <c r="P31" i="24"/>
  <c r="Q31" i="24"/>
  <c r="N32" i="24"/>
  <c r="P32" i="24"/>
  <c r="Q32" i="24"/>
  <c r="N33" i="24"/>
  <c r="P33" i="24"/>
  <c r="Q33" i="24"/>
  <c r="N34" i="24"/>
  <c r="P34" i="24"/>
  <c r="Q34" i="24"/>
  <c r="N35" i="24"/>
  <c r="P35" i="24"/>
  <c r="Q35" i="24"/>
  <c r="N36" i="24"/>
  <c r="P36" i="24"/>
  <c r="Q36" i="24"/>
  <c r="N37" i="24"/>
  <c r="P37" i="24"/>
  <c r="Q37" i="24"/>
  <c r="N38" i="24"/>
  <c r="P38" i="24"/>
  <c r="Q38" i="24"/>
  <c r="N39" i="24"/>
  <c r="P39" i="24"/>
  <c r="Q39" i="24"/>
  <c r="N40" i="24"/>
  <c r="P40" i="24"/>
  <c r="Q40" i="24"/>
  <c r="N41" i="24"/>
  <c r="P41" i="24"/>
  <c r="Q41" i="24"/>
  <c r="N42" i="24"/>
  <c r="P42" i="24"/>
  <c r="Q42" i="24"/>
  <c r="N43" i="24"/>
  <c r="P43" i="24"/>
  <c r="Q43" i="24"/>
  <c r="N44" i="24"/>
  <c r="P44" i="24"/>
  <c r="Q44" i="24"/>
  <c r="N45" i="24"/>
  <c r="P45" i="24"/>
  <c r="Q45" i="24"/>
  <c r="N46" i="24"/>
  <c r="P46" i="24"/>
  <c r="Q46" i="24"/>
  <c r="N47" i="24"/>
  <c r="P47" i="24"/>
  <c r="Q47" i="24"/>
  <c r="N48" i="24"/>
  <c r="P48" i="24"/>
  <c r="Q48" i="24"/>
  <c r="N49" i="24"/>
  <c r="P49" i="24"/>
  <c r="Q49" i="24"/>
  <c r="N50" i="24"/>
  <c r="P50" i="24"/>
  <c r="Q50" i="24"/>
  <c r="N51" i="24"/>
  <c r="P51" i="24"/>
  <c r="Q51" i="24"/>
  <c r="N52" i="24"/>
  <c r="P52" i="24"/>
  <c r="Q52" i="24"/>
  <c r="N53" i="24"/>
  <c r="P53" i="24"/>
  <c r="Q53" i="24"/>
  <c r="N54" i="24"/>
  <c r="P54" i="24"/>
  <c r="Q54" i="24"/>
  <c r="N55" i="24"/>
  <c r="P55" i="24"/>
  <c r="Q55" i="24"/>
  <c r="N56" i="24"/>
  <c r="P56" i="24"/>
  <c r="Q56" i="24"/>
  <c r="N57" i="24"/>
  <c r="P57" i="24"/>
  <c r="Q57" i="24"/>
  <c r="N58" i="24"/>
  <c r="P58" i="24"/>
  <c r="Q58" i="24"/>
  <c r="N59" i="24"/>
  <c r="P59" i="24"/>
  <c r="Q59" i="24"/>
  <c r="N60" i="24"/>
  <c r="P60" i="24"/>
  <c r="Q60" i="24"/>
  <c r="N61" i="24"/>
  <c r="P61" i="24"/>
  <c r="Q61" i="24"/>
  <c r="N62" i="24"/>
  <c r="P62" i="24"/>
  <c r="Q62" i="24"/>
  <c r="N63" i="24"/>
  <c r="P63" i="24"/>
  <c r="Q63" i="24"/>
  <c r="N64" i="24"/>
  <c r="P64" i="24"/>
  <c r="Q64" i="24"/>
  <c r="N65" i="24"/>
  <c r="P65" i="24"/>
  <c r="Q65" i="24"/>
  <c r="N66" i="24"/>
  <c r="P66" i="24"/>
  <c r="Q66" i="24"/>
  <c r="N67" i="24"/>
  <c r="P67" i="24"/>
  <c r="Q67" i="24"/>
  <c r="N68" i="24"/>
  <c r="P68" i="24"/>
  <c r="Q68" i="24"/>
  <c r="N69" i="24"/>
  <c r="P69" i="24"/>
  <c r="Q69" i="24"/>
  <c r="N70" i="24"/>
  <c r="P70" i="24"/>
  <c r="Q70" i="24"/>
  <c r="N71" i="24"/>
  <c r="P71" i="24"/>
  <c r="Q71" i="24"/>
  <c r="N72" i="24"/>
  <c r="P72" i="24"/>
  <c r="Q72" i="24"/>
  <c r="N73" i="24"/>
  <c r="P73" i="24"/>
  <c r="Q73" i="24"/>
  <c r="N74" i="24"/>
  <c r="P74" i="24"/>
  <c r="Q74" i="24"/>
  <c r="N75" i="24"/>
  <c r="P75" i="24"/>
  <c r="Q75" i="24"/>
  <c r="N76" i="24"/>
  <c r="P76" i="24"/>
  <c r="Q76" i="24"/>
  <c r="N77" i="24"/>
  <c r="P77" i="24"/>
  <c r="Q77" i="24"/>
  <c r="N78" i="24"/>
  <c r="P78" i="24"/>
  <c r="Q78" i="24"/>
  <c r="N79" i="24"/>
  <c r="P79" i="24"/>
  <c r="Q79" i="24"/>
  <c r="N80" i="24"/>
  <c r="P80" i="24"/>
  <c r="Q80" i="24"/>
  <c r="N81" i="24"/>
  <c r="P81" i="24"/>
  <c r="Q81" i="24"/>
  <c r="N82" i="24"/>
  <c r="P82" i="24"/>
  <c r="Q82" i="24"/>
  <c r="N83" i="24"/>
  <c r="P83" i="24"/>
  <c r="Q83" i="24"/>
  <c r="N84" i="24"/>
  <c r="P84" i="24"/>
  <c r="Q84" i="24"/>
  <c r="N85" i="24"/>
  <c r="P85" i="24"/>
  <c r="Q85" i="24"/>
  <c r="N86" i="24"/>
  <c r="P86" i="24"/>
  <c r="Q86" i="24"/>
  <c r="N87" i="24"/>
  <c r="P87" i="24"/>
  <c r="Q87" i="24"/>
  <c r="N88" i="24"/>
  <c r="P88" i="24"/>
  <c r="Q88" i="24"/>
  <c r="N89" i="24"/>
  <c r="P89" i="24"/>
  <c r="Q89" i="24"/>
  <c r="N90" i="24"/>
  <c r="P90" i="24"/>
  <c r="Q90" i="24"/>
  <c r="N91" i="24"/>
  <c r="P91" i="24"/>
  <c r="Q91" i="24"/>
  <c r="N92" i="24"/>
  <c r="P92" i="24"/>
  <c r="Q92" i="24"/>
  <c r="N93" i="24"/>
  <c r="P93" i="24"/>
  <c r="Q93" i="24"/>
  <c r="N94" i="24"/>
  <c r="P94" i="24"/>
  <c r="Q94" i="24"/>
  <c r="N95" i="24"/>
  <c r="P95" i="24"/>
  <c r="Q95" i="24"/>
  <c r="N96" i="24"/>
  <c r="P96" i="24"/>
  <c r="Q96" i="24"/>
  <c r="N97" i="24"/>
  <c r="P97" i="24"/>
  <c r="Q97" i="24"/>
  <c r="N98" i="24"/>
  <c r="P98" i="24"/>
  <c r="Q98" i="24"/>
  <c r="N99" i="24"/>
  <c r="P99" i="24"/>
  <c r="Q99" i="24"/>
  <c r="N100" i="24"/>
  <c r="P100" i="24"/>
  <c r="Q100" i="24"/>
  <c r="N101" i="24"/>
  <c r="P101" i="24"/>
  <c r="Q101" i="24"/>
  <c r="N102" i="24"/>
  <c r="P102" i="24"/>
  <c r="Q102" i="24"/>
  <c r="N103" i="24"/>
  <c r="P103" i="24"/>
  <c r="Q103" i="24"/>
  <c r="N104" i="24"/>
  <c r="P104" i="24"/>
  <c r="Q104" i="24"/>
  <c r="N105" i="24"/>
  <c r="P105" i="24"/>
  <c r="Q105" i="24"/>
  <c r="N106" i="24"/>
  <c r="P106" i="24"/>
  <c r="Q106" i="24"/>
  <c r="N107" i="24"/>
  <c r="P107" i="24"/>
  <c r="Q107" i="24"/>
  <c r="N108" i="24"/>
  <c r="P108" i="24"/>
  <c r="Q108" i="24"/>
  <c r="N109" i="24"/>
  <c r="P109" i="24"/>
  <c r="Q109" i="24"/>
  <c r="N110" i="24"/>
  <c r="P110" i="24"/>
  <c r="Q110" i="24"/>
  <c r="N111" i="24"/>
  <c r="P111" i="24"/>
  <c r="Q111" i="24"/>
  <c r="N112" i="24"/>
  <c r="P112" i="24"/>
  <c r="Q112" i="24"/>
  <c r="N113" i="24"/>
  <c r="P113" i="24"/>
  <c r="Q113" i="24"/>
  <c r="N114" i="24"/>
  <c r="P114" i="24"/>
  <c r="Q114" i="24"/>
  <c r="N115" i="24"/>
  <c r="P115" i="24"/>
  <c r="Q115" i="24"/>
  <c r="N116" i="24"/>
  <c r="P116" i="24"/>
  <c r="Q116" i="24"/>
  <c r="N117" i="24"/>
  <c r="P117" i="24"/>
  <c r="Q117" i="24"/>
  <c r="N118" i="24"/>
  <c r="P118" i="24"/>
  <c r="Q118" i="24"/>
  <c r="N119" i="24"/>
  <c r="P119" i="24"/>
  <c r="Q119" i="24"/>
  <c r="N120" i="24"/>
  <c r="P120" i="24"/>
  <c r="Q120" i="24"/>
  <c r="N121" i="24"/>
  <c r="P121" i="24"/>
  <c r="Q121" i="24"/>
  <c r="N122" i="24"/>
  <c r="P122" i="24"/>
  <c r="Q122" i="24"/>
  <c r="N123" i="24"/>
  <c r="P123" i="24"/>
  <c r="Q123" i="24"/>
  <c r="N124" i="24"/>
  <c r="P124" i="24"/>
  <c r="Q124" i="24"/>
  <c r="N125" i="24"/>
  <c r="P125" i="24"/>
  <c r="Q125" i="24"/>
  <c r="N126" i="24"/>
  <c r="P126" i="24"/>
  <c r="Q126" i="24"/>
  <c r="N127" i="24"/>
  <c r="P127" i="24"/>
  <c r="Q127" i="24"/>
  <c r="N128" i="24"/>
  <c r="P128" i="24"/>
  <c r="Q128" i="24"/>
  <c r="N129" i="24"/>
  <c r="P129" i="24"/>
  <c r="Q129" i="24"/>
  <c r="N130" i="24"/>
  <c r="P130" i="24"/>
  <c r="Q130" i="24"/>
  <c r="N131" i="24"/>
  <c r="P131" i="24"/>
  <c r="Q131" i="24"/>
  <c r="N132" i="24"/>
  <c r="P132" i="24"/>
  <c r="Q132" i="24"/>
  <c r="N133" i="24"/>
  <c r="P133" i="24"/>
  <c r="Q133" i="24"/>
  <c r="N134" i="24"/>
  <c r="P134" i="24"/>
  <c r="Q134" i="24"/>
  <c r="N135" i="24"/>
  <c r="P135" i="24"/>
  <c r="Q135" i="24"/>
  <c r="N136" i="24"/>
  <c r="P136" i="24"/>
  <c r="Q136" i="24"/>
  <c r="N137" i="24"/>
  <c r="P137" i="24"/>
  <c r="Q137" i="24"/>
  <c r="N138" i="24"/>
  <c r="P138" i="24"/>
  <c r="Q138" i="24"/>
  <c r="N139" i="24"/>
  <c r="P139" i="24"/>
  <c r="Q139" i="24"/>
  <c r="N140" i="24"/>
  <c r="P140" i="24"/>
  <c r="Q140" i="24"/>
  <c r="N141" i="24"/>
  <c r="P141" i="24"/>
  <c r="Q141" i="24"/>
  <c r="N142" i="24"/>
  <c r="P142" i="24"/>
  <c r="Q142" i="24"/>
  <c r="N143" i="24"/>
  <c r="P143" i="24"/>
  <c r="Q143" i="24"/>
  <c r="N144" i="24"/>
  <c r="P144" i="24"/>
  <c r="Q144" i="24"/>
  <c r="N145" i="24"/>
  <c r="P145" i="24"/>
  <c r="Q145" i="24"/>
  <c r="N146" i="24"/>
  <c r="P146" i="24"/>
  <c r="Q146" i="24"/>
  <c r="N147" i="24"/>
  <c r="P147" i="24"/>
  <c r="Q147" i="24"/>
  <c r="N148" i="24"/>
  <c r="P148" i="24"/>
  <c r="Q148" i="24"/>
  <c r="N149" i="24"/>
  <c r="P149" i="24"/>
  <c r="Q149" i="24"/>
  <c r="N150" i="24"/>
  <c r="P150" i="24"/>
  <c r="Q150" i="24"/>
  <c r="N151" i="24"/>
  <c r="P151" i="24"/>
  <c r="Q151" i="24"/>
  <c r="N152" i="24"/>
  <c r="P152" i="24"/>
  <c r="Q152" i="24"/>
  <c r="N153" i="24"/>
  <c r="P153" i="24"/>
  <c r="Q153" i="24"/>
  <c r="N154" i="24"/>
  <c r="P154" i="24"/>
  <c r="Q154" i="24"/>
  <c r="N155" i="24"/>
  <c r="P155" i="24"/>
  <c r="Q155" i="24"/>
  <c r="N156" i="24"/>
  <c r="P156" i="24"/>
  <c r="Q156" i="24"/>
  <c r="N157" i="24"/>
  <c r="P157" i="24"/>
  <c r="Q157" i="24"/>
  <c r="N158" i="24"/>
  <c r="P158" i="24"/>
  <c r="Q158" i="24"/>
  <c r="N159" i="24"/>
  <c r="P159" i="24"/>
  <c r="Q159" i="24"/>
  <c r="N160" i="24"/>
  <c r="P160" i="24"/>
  <c r="Q160" i="24"/>
  <c r="N161" i="24"/>
  <c r="P161" i="24"/>
  <c r="Q161" i="24"/>
  <c r="N162" i="24"/>
  <c r="P162" i="24"/>
  <c r="Q162" i="24"/>
  <c r="N163" i="24"/>
  <c r="P163" i="24"/>
  <c r="Q163" i="24"/>
  <c r="N164" i="24"/>
  <c r="P164" i="24"/>
  <c r="Q164" i="24"/>
  <c r="N165" i="24"/>
  <c r="P165" i="24"/>
  <c r="Q165" i="24"/>
  <c r="N166" i="24"/>
  <c r="P166" i="24"/>
  <c r="Q166" i="24"/>
  <c r="N167" i="24"/>
  <c r="P167" i="24"/>
  <c r="Q167" i="24"/>
  <c r="N168" i="24"/>
  <c r="P168" i="24"/>
  <c r="Q168" i="24"/>
  <c r="N169" i="24"/>
  <c r="P169" i="24"/>
  <c r="Q169" i="24"/>
  <c r="N170" i="24"/>
  <c r="P170" i="24"/>
  <c r="Q170" i="24"/>
  <c r="N171" i="24"/>
  <c r="P171" i="24"/>
  <c r="Q171" i="24"/>
  <c r="N172" i="24"/>
  <c r="P172" i="24"/>
  <c r="Q172" i="24"/>
  <c r="N173" i="24"/>
  <c r="P173" i="24"/>
  <c r="Q173" i="24"/>
  <c r="N174" i="24"/>
  <c r="P174" i="24"/>
  <c r="Q174" i="24"/>
  <c r="N175" i="24"/>
  <c r="P175" i="24"/>
  <c r="Q175" i="24"/>
  <c r="N176" i="24"/>
  <c r="P176" i="24"/>
  <c r="Q176" i="24"/>
  <c r="N177" i="24"/>
  <c r="P177" i="24"/>
  <c r="Q177" i="24"/>
  <c r="N178" i="24"/>
  <c r="P178" i="24"/>
  <c r="Q178" i="24"/>
  <c r="N179" i="24"/>
  <c r="P179" i="24"/>
  <c r="Q179" i="24"/>
  <c r="N180" i="24"/>
  <c r="P180" i="24"/>
  <c r="Q180" i="24"/>
  <c r="N181" i="24"/>
  <c r="P181" i="24"/>
  <c r="Q181" i="24"/>
  <c r="N182" i="24"/>
  <c r="P182" i="24"/>
  <c r="Q182" i="24"/>
  <c r="N183" i="24"/>
  <c r="P183" i="24"/>
  <c r="Q183" i="24"/>
  <c r="N184" i="24"/>
  <c r="P184" i="24"/>
  <c r="Q184" i="24"/>
  <c r="N185" i="24"/>
  <c r="P185" i="24"/>
  <c r="Q185" i="24"/>
  <c r="N186" i="24"/>
  <c r="P186" i="24"/>
  <c r="Q186" i="24"/>
  <c r="N187" i="24"/>
  <c r="P187" i="24"/>
  <c r="Q187" i="24"/>
  <c r="N188" i="24"/>
  <c r="P188" i="24"/>
  <c r="Q188" i="24"/>
  <c r="N189" i="24"/>
  <c r="P189" i="24"/>
  <c r="Q189" i="24"/>
  <c r="N190" i="24"/>
  <c r="P190" i="24"/>
  <c r="Q190" i="24"/>
  <c r="N191" i="24"/>
  <c r="P191" i="24"/>
  <c r="Q191" i="24"/>
  <c r="N192" i="24"/>
  <c r="P192" i="24"/>
  <c r="Q192" i="24"/>
  <c r="N193" i="24"/>
  <c r="P193" i="24"/>
  <c r="Q193" i="24"/>
  <c r="N194" i="24"/>
  <c r="P194" i="24"/>
  <c r="Q194" i="24"/>
  <c r="N195" i="24"/>
  <c r="P195" i="24"/>
  <c r="Q195" i="24"/>
  <c r="N196" i="24"/>
  <c r="P196" i="24"/>
  <c r="Q196" i="24"/>
  <c r="N197" i="24"/>
  <c r="P197" i="24"/>
  <c r="Q197" i="24"/>
  <c r="N198" i="24"/>
  <c r="P198" i="24"/>
  <c r="Q198" i="24"/>
  <c r="N199" i="24"/>
  <c r="P199" i="24"/>
  <c r="Q199" i="24"/>
  <c r="N200" i="24"/>
  <c r="P200" i="24"/>
  <c r="Q200" i="24"/>
  <c r="N201" i="24"/>
  <c r="P201" i="24"/>
  <c r="Q201" i="24"/>
  <c r="N202" i="24"/>
  <c r="P202" i="24"/>
  <c r="Q202" i="24"/>
  <c r="N203" i="24"/>
  <c r="P203" i="24"/>
  <c r="Q203" i="24"/>
  <c r="N204" i="24"/>
  <c r="P204" i="24"/>
  <c r="Q204" i="24"/>
  <c r="N205" i="24"/>
  <c r="P205" i="24"/>
  <c r="Q205" i="24"/>
  <c r="N206" i="24"/>
  <c r="P206" i="24"/>
  <c r="Q206" i="24"/>
  <c r="N207" i="24"/>
  <c r="P207" i="24"/>
  <c r="Q207" i="24"/>
  <c r="N208" i="24"/>
  <c r="P208" i="24"/>
  <c r="Q208" i="24"/>
  <c r="N209" i="24"/>
  <c r="P209" i="24"/>
  <c r="Q209" i="24"/>
  <c r="N210" i="24"/>
  <c r="P210" i="24"/>
  <c r="Q210" i="24"/>
  <c r="N211" i="24"/>
  <c r="P211" i="24"/>
  <c r="Q211" i="24"/>
  <c r="N212" i="24"/>
  <c r="P212" i="24"/>
  <c r="Q212" i="24"/>
  <c r="N213" i="24"/>
  <c r="P213" i="24"/>
  <c r="Q213" i="24"/>
  <c r="N214" i="24"/>
  <c r="P214" i="24"/>
  <c r="Q214" i="24"/>
  <c r="N215" i="24"/>
  <c r="P215" i="24"/>
  <c r="Q215" i="24"/>
  <c r="N216" i="24"/>
  <c r="P216" i="24"/>
  <c r="Q216" i="24"/>
  <c r="N217" i="24"/>
  <c r="P217" i="24"/>
  <c r="Q217" i="24"/>
  <c r="N218" i="24"/>
  <c r="P218" i="24"/>
  <c r="Q218" i="24"/>
  <c r="N219" i="24"/>
  <c r="P219" i="24"/>
  <c r="Q219" i="24"/>
  <c r="N220" i="24"/>
  <c r="P220" i="24"/>
  <c r="Q220" i="24"/>
  <c r="N221" i="24"/>
  <c r="P221" i="24"/>
  <c r="Q221" i="24"/>
  <c r="N222" i="24"/>
  <c r="P222" i="24"/>
  <c r="Q222" i="24"/>
  <c r="N223" i="24"/>
  <c r="P223" i="24"/>
  <c r="Q223" i="24"/>
  <c r="N224" i="24"/>
  <c r="P224" i="24"/>
  <c r="Q224" i="24"/>
  <c r="N225" i="24"/>
  <c r="P225" i="24"/>
  <c r="Q225" i="24"/>
  <c r="N226" i="24"/>
  <c r="P226" i="24"/>
  <c r="Q226" i="24"/>
  <c r="N227" i="24"/>
  <c r="P227" i="24"/>
  <c r="Q227" i="24"/>
  <c r="N228" i="24"/>
  <c r="P228" i="24"/>
  <c r="Q228" i="24"/>
  <c r="N229" i="24"/>
  <c r="P229" i="24"/>
  <c r="Q229" i="24"/>
  <c r="N230" i="24"/>
  <c r="P230" i="24"/>
  <c r="Q230" i="24"/>
  <c r="N231" i="24"/>
  <c r="P231" i="24"/>
  <c r="Q231" i="24"/>
  <c r="N232" i="24"/>
  <c r="P232" i="24"/>
  <c r="Q232" i="24"/>
  <c r="N233" i="24"/>
  <c r="P233" i="24"/>
  <c r="Q233" i="24"/>
  <c r="N234" i="24"/>
  <c r="P234" i="24"/>
  <c r="Q234" i="24"/>
  <c r="N235" i="24"/>
  <c r="P235" i="24"/>
  <c r="Q235" i="24"/>
  <c r="N236" i="24"/>
  <c r="P236" i="24"/>
  <c r="Q236" i="24"/>
  <c r="N237" i="24"/>
  <c r="P237" i="24"/>
  <c r="Q237" i="24"/>
  <c r="N238" i="24"/>
  <c r="P238" i="24"/>
  <c r="Q238" i="24"/>
  <c r="N239" i="24"/>
  <c r="P239" i="24"/>
  <c r="Q239" i="24"/>
  <c r="N240" i="24"/>
  <c r="P240" i="24"/>
  <c r="Q240" i="24"/>
  <c r="N241" i="24"/>
  <c r="P241" i="24"/>
  <c r="Q241" i="24"/>
  <c r="N242" i="24"/>
  <c r="P242" i="24"/>
  <c r="Q242" i="24"/>
  <c r="N243" i="24"/>
  <c r="P243" i="24"/>
  <c r="Q243" i="24"/>
  <c r="N244" i="24"/>
  <c r="P244" i="24"/>
  <c r="Q244" i="24"/>
  <c r="N245" i="24"/>
  <c r="P245" i="24"/>
  <c r="Q245" i="24"/>
  <c r="N246" i="24"/>
  <c r="P246" i="24"/>
  <c r="Q246" i="24"/>
  <c r="N247" i="24"/>
  <c r="P247" i="24"/>
  <c r="Q247" i="24"/>
  <c r="N248" i="24"/>
  <c r="P248" i="24"/>
  <c r="Q248" i="24"/>
  <c r="N249" i="24"/>
  <c r="P249" i="24"/>
  <c r="Q249" i="24"/>
  <c r="N250" i="24"/>
  <c r="P250" i="24"/>
  <c r="Q250" i="24"/>
  <c r="N251" i="24"/>
  <c r="P251" i="24"/>
  <c r="Q251" i="24"/>
  <c r="N252" i="24"/>
  <c r="P252" i="24"/>
  <c r="Q252" i="24"/>
  <c r="N253" i="24"/>
  <c r="P253" i="24"/>
  <c r="Q253" i="24"/>
  <c r="N254" i="24"/>
  <c r="P254" i="24"/>
  <c r="Q254" i="24"/>
  <c r="N255" i="24"/>
  <c r="P255" i="24"/>
  <c r="Q255" i="24"/>
  <c r="N256" i="24"/>
  <c r="P256" i="24"/>
  <c r="Q256" i="24"/>
  <c r="N257" i="24"/>
  <c r="P257" i="24"/>
  <c r="Q257" i="24"/>
  <c r="N258" i="24"/>
  <c r="P258" i="24"/>
  <c r="Q258" i="24"/>
  <c r="N259" i="24"/>
  <c r="P259" i="24"/>
  <c r="Q259" i="24"/>
  <c r="N260" i="24"/>
  <c r="P260" i="24"/>
  <c r="Q260" i="24"/>
  <c r="N261" i="24"/>
  <c r="P261" i="24"/>
  <c r="Q261" i="24"/>
  <c r="N262" i="24"/>
  <c r="P262" i="24"/>
  <c r="Q262" i="24"/>
  <c r="N263" i="24"/>
  <c r="P263" i="24"/>
  <c r="Q263" i="24"/>
  <c r="N264" i="24"/>
  <c r="P264" i="24"/>
  <c r="Q264" i="24"/>
  <c r="N265" i="24"/>
  <c r="P265" i="24"/>
  <c r="Q265" i="24"/>
  <c r="N266" i="24"/>
  <c r="P266" i="24"/>
  <c r="Q266" i="24"/>
  <c r="N267" i="24"/>
  <c r="P267" i="24"/>
  <c r="Q267" i="24"/>
  <c r="N268" i="24"/>
  <c r="P268" i="24"/>
  <c r="Q268" i="24"/>
  <c r="N269" i="24"/>
  <c r="P269" i="24"/>
  <c r="Q269" i="24"/>
  <c r="N270" i="24"/>
  <c r="P270" i="24"/>
  <c r="Q270" i="24"/>
  <c r="N271" i="24"/>
  <c r="P271" i="24"/>
  <c r="Q271" i="24"/>
  <c r="N272" i="24"/>
  <c r="P272" i="24"/>
  <c r="Q272" i="24"/>
  <c r="N273" i="24"/>
  <c r="P273" i="24"/>
  <c r="Q273" i="24"/>
  <c r="N274" i="24"/>
  <c r="P274" i="24"/>
  <c r="Q274" i="24"/>
  <c r="N275" i="24"/>
  <c r="P275" i="24"/>
  <c r="Q275" i="24"/>
  <c r="N276" i="24"/>
  <c r="P276" i="24"/>
  <c r="Q276" i="24"/>
  <c r="N277" i="24"/>
  <c r="P277" i="24"/>
  <c r="Q277" i="24"/>
  <c r="N278" i="24"/>
  <c r="P278" i="24"/>
  <c r="Q278" i="24"/>
  <c r="N279" i="24"/>
  <c r="P279" i="24"/>
  <c r="Q279" i="24"/>
  <c r="N280" i="24"/>
  <c r="P280" i="24"/>
  <c r="Q280" i="24"/>
  <c r="N281" i="24"/>
  <c r="P281" i="24"/>
  <c r="Q281" i="24"/>
  <c r="N282" i="24"/>
  <c r="P282" i="24"/>
  <c r="Q282" i="24"/>
  <c r="N283" i="24"/>
  <c r="P283" i="24"/>
  <c r="Q283" i="24"/>
  <c r="N284" i="24"/>
  <c r="P284" i="24"/>
  <c r="Q284" i="24"/>
  <c r="N285" i="24"/>
  <c r="P285" i="24"/>
  <c r="Q285" i="24"/>
  <c r="N286" i="24"/>
  <c r="P286" i="24"/>
  <c r="Q286" i="24"/>
  <c r="N287" i="24"/>
  <c r="P287" i="24"/>
  <c r="Q287" i="24"/>
  <c r="N288" i="24"/>
  <c r="P288" i="24"/>
  <c r="Q288" i="24"/>
  <c r="N289" i="24"/>
  <c r="P289" i="24"/>
  <c r="Q289" i="24"/>
  <c r="N290" i="24"/>
  <c r="P290" i="24"/>
  <c r="Q290" i="24"/>
  <c r="N291" i="24"/>
  <c r="P291" i="24"/>
  <c r="Q291" i="24"/>
  <c r="N292" i="24"/>
  <c r="P292" i="24"/>
  <c r="Q292" i="24"/>
  <c r="N293" i="24"/>
  <c r="P293" i="24"/>
  <c r="Q293" i="24"/>
  <c r="N294" i="24"/>
  <c r="P294" i="24"/>
  <c r="Q294" i="24"/>
  <c r="N295" i="24"/>
  <c r="P295" i="24"/>
  <c r="Q295" i="24"/>
  <c r="N296" i="24"/>
  <c r="P296" i="24"/>
  <c r="Q296" i="24"/>
  <c r="N297" i="24"/>
  <c r="P297" i="24"/>
  <c r="Q297" i="24"/>
  <c r="N298" i="24"/>
  <c r="P298" i="24"/>
  <c r="Q298" i="24"/>
  <c r="N299" i="24"/>
  <c r="P299" i="24"/>
  <c r="Q299" i="24"/>
  <c r="N300" i="24"/>
  <c r="P300" i="24"/>
  <c r="Q300" i="24"/>
  <c r="N301" i="24"/>
  <c r="P301" i="24"/>
  <c r="Q301" i="24"/>
  <c r="N302" i="24"/>
  <c r="P302" i="24"/>
  <c r="Q302" i="24"/>
  <c r="N303" i="24"/>
  <c r="P303" i="24"/>
  <c r="Q303" i="24"/>
  <c r="N304" i="24"/>
  <c r="P304" i="24"/>
  <c r="Q304" i="24"/>
  <c r="N305" i="24"/>
  <c r="P305" i="24"/>
  <c r="Q305" i="24"/>
  <c r="N306" i="24"/>
  <c r="P306" i="24"/>
  <c r="Q306" i="24"/>
  <c r="N307" i="24"/>
  <c r="P307" i="24"/>
  <c r="Q307" i="24"/>
  <c r="N308" i="24"/>
  <c r="P308" i="24"/>
  <c r="Q308" i="24"/>
  <c r="N309" i="24"/>
  <c r="P309" i="24"/>
  <c r="Q309" i="24"/>
  <c r="N310" i="24"/>
  <c r="P310" i="24"/>
  <c r="Q310" i="24"/>
  <c r="N311" i="24"/>
  <c r="P311" i="24"/>
  <c r="Q311" i="24"/>
  <c r="N312" i="24"/>
  <c r="P312" i="24"/>
  <c r="Q312" i="24"/>
  <c r="N313" i="24"/>
  <c r="P313" i="24"/>
  <c r="Q313" i="24"/>
  <c r="N314" i="24"/>
  <c r="P314" i="24"/>
  <c r="Q314" i="24"/>
  <c r="N315" i="24"/>
  <c r="P315" i="24"/>
  <c r="Q315" i="24"/>
  <c r="N316" i="24"/>
  <c r="P316" i="24"/>
  <c r="Q316" i="24"/>
  <c r="N317" i="24"/>
  <c r="P317" i="24"/>
  <c r="Q317" i="24"/>
  <c r="N318" i="24"/>
  <c r="P318" i="24"/>
  <c r="Q318" i="24"/>
  <c r="N319" i="24"/>
  <c r="P319" i="24"/>
  <c r="Q319" i="24"/>
  <c r="N320" i="24"/>
  <c r="P320" i="24"/>
  <c r="Q320" i="24"/>
  <c r="N321" i="24"/>
  <c r="P321" i="24"/>
  <c r="Q321" i="24"/>
  <c r="N322" i="24"/>
  <c r="P322" i="24"/>
  <c r="Q322" i="24"/>
  <c r="N323" i="24"/>
  <c r="P323" i="24"/>
  <c r="Q323" i="24"/>
  <c r="N324" i="24"/>
  <c r="P324" i="24"/>
  <c r="Q324" i="24"/>
  <c r="N325" i="24"/>
  <c r="P325" i="24"/>
  <c r="Q325" i="24"/>
  <c r="N326" i="24"/>
  <c r="P326" i="24"/>
  <c r="Q326" i="24"/>
  <c r="N327" i="24"/>
  <c r="P327" i="24"/>
  <c r="Q327" i="24"/>
  <c r="N328" i="24"/>
  <c r="P328" i="24"/>
  <c r="Q328" i="24"/>
  <c r="N329" i="24"/>
  <c r="P329" i="24"/>
  <c r="Q329" i="24"/>
  <c r="N330" i="24"/>
  <c r="P330" i="24"/>
  <c r="Q330" i="24"/>
  <c r="N331" i="24"/>
  <c r="P331" i="24"/>
  <c r="Q331" i="24"/>
  <c r="N332" i="24"/>
  <c r="P332" i="24"/>
  <c r="Q332" i="24"/>
  <c r="N333" i="24"/>
  <c r="P333" i="24"/>
  <c r="Q333" i="24"/>
  <c r="N334" i="24"/>
  <c r="P334" i="24"/>
  <c r="Q334" i="24"/>
  <c r="N335" i="24"/>
  <c r="P335" i="24"/>
  <c r="Q335" i="24"/>
  <c r="N336" i="24"/>
  <c r="P336" i="24"/>
  <c r="Q336" i="24"/>
  <c r="N337" i="24"/>
  <c r="P337" i="24"/>
  <c r="Q337" i="24"/>
  <c r="N338" i="24"/>
  <c r="P338" i="24"/>
  <c r="Q338" i="24"/>
  <c r="N339" i="24"/>
  <c r="P339" i="24"/>
  <c r="Q339" i="24"/>
  <c r="N340" i="24"/>
  <c r="P340" i="24"/>
  <c r="Q340" i="24"/>
  <c r="N341" i="24"/>
  <c r="P341" i="24"/>
  <c r="Q341" i="24"/>
  <c r="N342" i="24"/>
  <c r="P342" i="24"/>
  <c r="Q342" i="24"/>
  <c r="N343" i="24"/>
  <c r="P343" i="24"/>
  <c r="Q343" i="24"/>
  <c r="N344" i="24"/>
  <c r="P344" i="24"/>
  <c r="Q344" i="24"/>
  <c r="N345" i="24"/>
  <c r="P345" i="24"/>
  <c r="Q345" i="24"/>
  <c r="N346" i="24"/>
  <c r="P346" i="24"/>
  <c r="Q346" i="24"/>
  <c r="N347" i="24"/>
  <c r="P347" i="24"/>
  <c r="Q347" i="24"/>
  <c r="N348" i="24"/>
  <c r="P348" i="24"/>
  <c r="Q348" i="24"/>
  <c r="N349" i="24"/>
  <c r="P349" i="24"/>
  <c r="Q349" i="24"/>
  <c r="N350" i="24"/>
  <c r="P350" i="24"/>
  <c r="Q350" i="24"/>
  <c r="N351" i="24"/>
  <c r="P351" i="24"/>
  <c r="Q351" i="24"/>
  <c r="N2" i="24"/>
  <c r="P2" i="24"/>
  <c r="Q2" i="24"/>
  <c r="I3" i="24"/>
  <c r="K3" i="24"/>
  <c r="L3" i="24"/>
  <c r="I4" i="24"/>
  <c r="K4" i="24"/>
  <c r="L4" i="24"/>
  <c r="I5" i="24"/>
  <c r="K5" i="24"/>
  <c r="L5" i="24"/>
  <c r="I6" i="24"/>
  <c r="K6" i="24"/>
  <c r="L6" i="24"/>
  <c r="I7" i="24"/>
  <c r="K7" i="24"/>
  <c r="L7" i="24"/>
  <c r="I8" i="24"/>
  <c r="K8" i="24"/>
  <c r="L8" i="24"/>
  <c r="I9" i="24"/>
  <c r="K9" i="24"/>
  <c r="L9" i="24"/>
  <c r="I10" i="24"/>
  <c r="K10" i="24"/>
  <c r="L10" i="24"/>
  <c r="I11" i="24"/>
  <c r="K11" i="24"/>
  <c r="L11" i="24"/>
  <c r="I12" i="24"/>
  <c r="K12" i="24"/>
  <c r="L12" i="24"/>
  <c r="I13" i="24"/>
  <c r="K13" i="24"/>
  <c r="L13" i="24"/>
  <c r="I14" i="24"/>
  <c r="K14" i="24"/>
  <c r="L14" i="24"/>
  <c r="I15" i="24"/>
  <c r="K15" i="24"/>
  <c r="L15" i="24"/>
  <c r="I16" i="24"/>
  <c r="K16" i="24"/>
  <c r="L16" i="24"/>
  <c r="I17" i="24"/>
  <c r="K17" i="24"/>
  <c r="L17" i="24"/>
  <c r="I18" i="24"/>
  <c r="K18" i="24"/>
  <c r="L18" i="24"/>
  <c r="I19" i="24"/>
  <c r="K19" i="24"/>
  <c r="L19" i="24"/>
  <c r="I20" i="24"/>
  <c r="K20" i="24"/>
  <c r="L20" i="24"/>
  <c r="I21" i="24"/>
  <c r="K21" i="24"/>
  <c r="L21" i="24"/>
  <c r="I22" i="24"/>
  <c r="K22" i="24"/>
  <c r="L22" i="24"/>
  <c r="I23" i="24"/>
  <c r="K23" i="24"/>
  <c r="L23" i="24"/>
  <c r="I24" i="24"/>
  <c r="K24" i="24"/>
  <c r="L24" i="24"/>
  <c r="I25" i="24"/>
  <c r="K25" i="24"/>
  <c r="L25" i="24"/>
  <c r="I26" i="24"/>
  <c r="K26" i="24"/>
  <c r="L26" i="24"/>
  <c r="I27" i="24"/>
  <c r="K27" i="24"/>
  <c r="L27" i="24"/>
  <c r="I28" i="24"/>
  <c r="K28" i="24"/>
  <c r="L28" i="24"/>
  <c r="I29" i="24"/>
  <c r="K29" i="24"/>
  <c r="L29" i="24"/>
  <c r="I30" i="24"/>
  <c r="K30" i="24"/>
  <c r="L30" i="24"/>
  <c r="I31" i="24"/>
  <c r="K31" i="24"/>
  <c r="L31" i="24"/>
  <c r="I32" i="24"/>
  <c r="K32" i="24"/>
  <c r="L32" i="24"/>
  <c r="I33" i="24"/>
  <c r="K33" i="24"/>
  <c r="L33" i="24"/>
  <c r="I34" i="24"/>
  <c r="K34" i="24"/>
  <c r="L34" i="24"/>
  <c r="I35" i="24"/>
  <c r="K35" i="24"/>
  <c r="L35" i="24"/>
  <c r="I36" i="24"/>
  <c r="K36" i="24"/>
  <c r="L36" i="24"/>
  <c r="I37" i="24"/>
  <c r="K37" i="24"/>
  <c r="L37" i="24"/>
  <c r="I38" i="24"/>
  <c r="K38" i="24"/>
  <c r="L38" i="24"/>
  <c r="I39" i="24"/>
  <c r="K39" i="24"/>
  <c r="L39" i="24"/>
  <c r="I40" i="24"/>
  <c r="K40" i="24"/>
  <c r="L40" i="24"/>
  <c r="I41" i="24"/>
  <c r="K41" i="24"/>
  <c r="L41" i="24"/>
  <c r="I42" i="24"/>
  <c r="K42" i="24"/>
  <c r="L42" i="24"/>
  <c r="I43" i="24"/>
  <c r="K43" i="24"/>
  <c r="L43" i="24"/>
  <c r="I44" i="24"/>
  <c r="K44" i="24"/>
  <c r="L44" i="24"/>
  <c r="I45" i="24"/>
  <c r="K45" i="24"/>
  <c r="L45" i="24"/>
  <c r="I46" i="24"/>
  <c r="K46" i="24"/>
  <c r="L46" i="24"/>
  <c r="I47" i="24"/>
  <c r="K47" i="24"/>
  <c r="L47" i="24"/>
  <c r="I48" i="24"/>
  <c r="K48" i="24"/>
  <c r="L48" i="24"/>
  <c r="I49" i="24"/>
  <c r="K49" i="24"/>
  <c r="L49" i="24"/>
  <c r="I50" i="24"/>
  <c r="K50" i="24"/>
  <c r="L50" i="24"/>
  <c r="I51" i="24"/>
  <c r="K51" i="24"/>
  <c r="L51" i="24"/>
  <c r="I52" i="24"/>
  <c r="K52" i="24"/>
  <c r="L52" i="24"/>
  <c r="I53" i="24"/>
  <c r="K53" i="24"/>
  <c r="L53" i="24"/>
  <c r="I54" i="24"/>
  <c r="K54" i="24"/>
  <c r="L54" i="24"/>
  <c r="I55" i="24"/>
  <c r="K55" i="24"/>
  <c r="L55" i="24"/>
  <c r="I56" i="24"/>
  <c r="K56" i="24"/>
  <c r="L56" i="24"/>
  <c r="I57" i="24"/>
  <c r="K57" i="24"/>
  <c r="L57" i="24"/>
  <c r="I58" i="24"/>
  <c r="K58" i="24"/>
  <c r="L58" i="24"/>
  <c r="I59" i="24"/>
  <c r="K59" i="24"/>
  <c r="L59" i="24"/>
  <c r="I60" i="24"/>
  <c r="K60" i="24"/>
  <c r="L60" i="24"/>
  <c r="I61" i="24"/>
  <c r="K61" i="24"/>
  <c r="L61" i="24"/>
  <c r="I62" i="24"/>
  <c r="K62" i="24"/>
  <c r="L62" i="24"/>
  <c r="I63" i="24"/>
  <c r="K63" i="24"/>
  <c r="L63" i="24"/>
  <c r="I64" i="24"/>
  <c r="K64" i="24"/>
  <c r="L64" i="24"/>
  <c r="I65" i="24"/>
  <c r="K65" i="24"/>
  <c r="L65" i="24"/>
  <c r="I66" i="24"/>
  <c r="K66" i="24"/>
  <c r="L66" i="24"/>
  <c r="I67" i="24"/>
  <c r="K67" i="24"/>
  <c r="L67" i="24"/>
  <c r="I68" i="24"/>
  <c r="K68" i="24"/>
  <c r="L68" i="24"/>
  <c r="I69" i="24"/>
  <c r="K69" i="24"/>
  <c r="L69" i="24"/>
  <c r="I70" i="24"/>
  <c r="K70" i="24"/>
  <c r="L70" i="24"/>
  <c r="I71" i="24"/>
  <c r="K71" i="24"/>
  <c r="L71" i="24"/>
  <c r="I72" i="24"/>
  <c r="K72" i="24"/>
  <c r="L72" i="24"/>
  <c r="I73" i="24"/>
  <c r="K73" i="24"/>
  <c r="L73" i="24"/>
  <c r="I74" i="24"/>
  <c r="K74" i="24"/>
  <c r="L74" i="24"/>
  <c r="I75" i="24"/>
  <c r="K75" i="24"/>
  <c r="L75" i="24"/>
  <c r="I76" i="24"/>
  <c r="K76" i="24"/>
  <c r="L76" i="24"/>
  <c r="I77" i="24"/>
  <c r="K77" i="24"/>
  <c r="L77" i="24"/>
  <c r="I78" i="24"/>
  <c r="K78" i="24"/>
  <c r="L78" i="24"/>
  <c r="I79" i="24"/>
  <c r="K79" i="24"/>
  <c r="L79" i="24"/>
  <c r="I80" i="24"/>
  <c r="K80" i="24"/>
  <c r="L80" i="24"/>
  <c r="I81" i="24"/>
  <c r="K81" i="24"/>
  <c r="L81" i="24"/>
  <c r="I82" i="24"/>
  <c r="K82" i="24"/>
  <c r="L82" i="24"/>
  <c r="I83" i="24"/>
  <c r="K83" i="24"/>
  <c r="L83" i="24"/>
  <c r="I84" i="24"/>
  <c r="K84" i="24"/>
  <c r="L84" i="24"/>
  <c r="I85" i="24"/>
  <c r="K85" i="24"/>
  <c r="L85" i="24"/>
  <c r="I86" i="24"/>
  <c r="K86" i="24"/>
  <c r="L86" i="24"/>
  <c r="I87" i="24"/>
  <c r="K87" i="24"/>
  <c r="L87" i="24"/>
  <c r="I88" i="24"/>
  <c r="K88" i="24"/>
  <c r="L88" i="24"/>
  <c r="I89" i="24"/>
  <c r="K89" i="24"/>
  <c r="L89" i="24"/>
  <c r="I90" i="24"/>
  <c r="K90" i="24"/>
  <c r="L90" i="24"/>
  <c r="I91" i="24"/>
  <c r="K91" i="24"/>
  <c r="L91" i="24"/>
  <c r="I92" i="24"/>
  <c r="K92" i="24"/>
  <c r="L92" i="24"/>
  <c r="I93" i="24"/>
  <c r="K93" i="24"/>
  <c r="L93" i="24"/>
  <c r="I94" i="24"/>
  <c r="K94" i="24"/>
  <c r="L94" i="24"/>
  <c r="I95" i="24"/>
  <c r="K95" i="24"/>
  <c r="L95" i="24"/>
  <c r="I96" i="24"/>
  <c r="K96" i="24"/>
  <c r="L96" i="24"/>
  <c r="I97" i="24"/>
  <c r="K97" i="24"/>
  <c r="L97" i="24"/>
  <c r="I98" i="24"/>
  <c r="K98" i="24"/>
  <c r="L98" i="24"/>
  <c r="I99" i="24"/>
  <c r="K99" i="24"/>
  <c r="L99" i="24"/>
  <c r="I100" i="24"/>
  <c r="K100" i="24"/>
  <c r="L100" i="24"/>
  <c r="I101" i="24"/>
  <c r="K101" i="24"/>
  <c r="L101" i="24"/>
  <c r="I102" i="24"/>
  <c r="K102" i="24"/>
  <c r="L102" i="24"/>
  <c r="I103" i="24"/>
  <c r="K103" i="24"/>
  <c r="L103" i="24"/>
  <c r="I104" i="24"/>
  <c r="K104" i="24"/>
  <c r="L104" i="24"/>
  <c r="I105" i="24"/>
  <c r="K105" i="24"/>
  <c r="L105" i="24"/>
  <c r="I106" i="24"/>
  <c r="K106" i="24"/>
  <c r="L106" i="24"/>
  <c r="I107" i="24"/>
  <c r="K107" i="24"/>
  <c r="L107" i="24"/>
  <c r="I108" i="24"/>
  <c r="K108" i="24"/>
  <c r="L108" i="24"/>
  <c r="I109" i="24"/>
  <c r="K109" i="24"/>
  <c r="L109" i="24"/>
  <c r="I110" i="24"/>
  <c r="K110" i="24"/>
  <c r="L110" i="24"/>
  <c r="I111" i="24"/>
  <c r="K111" i="24"/>
  <c r="L111" i="24"/>
  <c r="I112" i="24"/>
  <c r="K112" i="24"/>
  <c r="L112" i="24"/>
  <c r="I113" i="24"/>
  <c r="K113" i="24"/>
  <c r="L113" i="24"/>
  <c r="I114" i="24"/>
  <c r="K114" i="24"/>
  <c r="L114" i="24"/>
  <c r="I115" i="24"/>
  <c r="K115" i="24"/>
  <c r="L115" i="24"/>
  <c r="I116" i="24"/>
  <c r="K116" i="24"/>
  <c r="L116" i="24"/>
  <c r="I117" i="24"/>
  <c r="K117" i="24"/>
  <c r="L117" i="24"/>
  <c r="I118" i="24"/>
  <c r="K118" i="24"/>
  <c r="L118" i="24"/>
  <c r="I119" i="24"/>
  <c r="K119" i="24"/>
  <c r="L119" i="24"/>
  <c r="I120" i="24"/>
  <c r="K120" i="24"/>
  <c r="L120" i="24"/>
  <c r="I121" i="24"/>
  <c r="K121" i="24"/>
  <c r="L121" i="24"/>
  <c r="I122" i="24"/>
  <c r="K122" i="24"/>
  <c r="L122" i="24"/>
  <c r="I123" i="24"/>
  <c r="K123" i="24"/>
  <c r="L123" i="24"/>
  <c r="I124" i="24"/>
  <c r="K124" i="24"/>
  <c r="L124" i="24"/>
  <c r="I125" i="24"/>
  <c r="K125" i="24"/>
  <c r="L125" i="24"/>
  <c r="I126" i="24"/>
  <c r="K126" i="24"/>
  <c r="L126" i="24"/>
  <c r="I127" i="24"/>
  <c r="K127" i="24"/>
  <c r="L127" i="24"/>
  <c r="I128" i="24"/>
  <c r="K128" i="24"/>
  <c r="L128" i="24"/>
  <c r="I129" i="24"/>
  <c r="K129" i="24"/>
  <c r="L129" i="24"/>
  <c r="I130" i="24"/>
  <c r="K130" i="24"/>
  <c r="L130" i="24"/>
  <c r="I131" i="24"/>
  <c r="K131" i="24"/>
  <c r="L131" i="24"/>
  <c r="I132" i="24"/>
  <c r="K132" i="24"/>
  <c r="L132" i="24"/>
  <c r="I133" i="24"/>
  <c r="K133" i="24"/>
  <c r="L133" i="24"/>
  <c r="I134" i="24"/>
  <c r="K134" i="24"/>
  <c r="L134" i="24"/>
  <c r="I135" i="24"/>
  <c r="K135" i="24"/>
  <c r="L135" i="24"/>
  <c r="I136" i="24"/>
  <c r="K136" i="24"/>
  <c r="L136" i="24"/>
  <c r="I137" i="24"/>
  <c r="K137" i="24"/>
  <c r="L137" i="24"/>
  <c r="I138" i="24"/>
  <c r="K138" i="24"/>
  <c r="L138" i="24"/>
  <c r="I139" i="24"/>
  <c r="K139" i="24"/>
  <c r="L139" i="24"/>
  <c r="I140" i="24"/>
  <c r="K140" i="24"/>
  <c r="L140" i="24"/>
  <c r="I141" i="24"/>
  <c r="K141" i="24"/>
  <c r="L141" i="24"/>
  <c r="I142" i="24"/>
  <c r="K142" i="24"/>
  <c r="L142" i="24"/>
  <c r="I143" i="24"/>
  <c r="K143" i="24"/>
  <c r="L143" i="24"/>
  <c r="I144" i="24"/>
  <c r="K144" i="24"/>
  <c r="L144" i="24"/>
  <c r="I145" i="24"/>
  <c r="K145" i="24"/>
  <c r="L145" i="24"/>
  <c r="I146" i="24"/>
  <c r="K146" i="24"/>
  <c r="L146" i="24"/>
  <c r="I147" i="24"/>
  <c r="K147" i="24"/>
  <c r="L147" i="24"/>
  <c r="I148" i="24"/>
  <c r="K148" i="24"/>
  <c r="L148" i="24"/>
  <c r="I149" i="24"/>
  <c r="K149" i="24"/>
  <c r="L149" i="24"/>
  <c r="I150" i="24"/>
  <c r="K150" i="24"/>
  <c r="L150" i="24"/>
  <c r="I151" i="24"/>
  <c r="K151" i="24"/>
  <c r="L151" i="24"/>
  <c r="I152" i="24"/>
  <c r="K152" i="24"/>
  <c r="L152" i="24"/>
  <c r="I153" i="24"/>
  <c r="K153" i="24"/>
  <c r="L153" i="24"/>
  <c r="I154" i="24"/>
  <c r="K154" i="24"/>
  <c r="L154" i="24"/>
  <c r="I155" i="24"/>
  <c r="K155" i="24"/>
  <c r="L155" i="24"/>
  <c r="I156" i="24"/>
  <c r="K156" i="24"/>
  <c r="L156" i="24"/>
  <c r="I157" i="24"/>
  <c r="K157" i="24"/>
  <c r="L157" i="24"/>
  <c r="I158" i="24"/>
  <c r="K158" i="24"/>
  <c r="L158" i="24"/>
  <c r="I159" i="24"/>
  <c r="K159" i="24"/>
  <c r="L159" i="24"/>
  <c r="I160" i="24"/>
  <c r="K160" i="24"/>
  <c r="L160" i="24"/>
  <c r="I161" i="24"/>
  <c r="K161" i="24"/>
  <c r="L161" i="24"/>
  <c r="I162" i="24"/>
  <c r="K162" i="24"/>
  <c r="L162" i="24"/>
  <c r="I163" i="24"/>
  <c r="K163" i="24"/>
  <c r="L163" i="24"/>
  <c r="I164" i="24"/>
  <c r="K164" i="24"/>
  <c r="L164" i="24"/>
  <c r="I165" i="24"/>
  <c r="K165" i="24"/>
  <c r="L165" i="24"/>
  <c r="I166" i="24"/>
  <c r="K166" i="24"/>
  <c r="L166" i="24"/>
  <c r="I167" i="24"/>
  <c r="K167" i="24"/>
  <c r="L167" i="24"/>
  <c r="I168" i="24"/>
  <c r="K168" i="24"/>
  <c r="L168" i="24"/>
  <c r="I169" i="24"/>
  <c r="K169" i="24"/>
  <c r="L169" i="24"/>
  <c r="I170" i="24"/>
  <c r="K170" i="24"/>
  <c r="L170" i="24"/>
  <c r="I171" i="24"/>
  <c r="K171" i="24"/>
  <c r="L171" i="24"/>
  <c r="I172" i="24"/>
  <c r="K172" i="24"/>
  <c r="L172" i="24"/>
  <c r="I173" i="24"/>
  <c r="K173" i="24"/>
  <c r="L173" i="24"/>
  <c r="I174" i="24"/>
  <c r="K174" i="24"/>
  <c r="L174" i="24"/>
  <c r="I175" i="24"/>
  <c r="K175" i="24"/>
  <c r="L175" i="24"/>
  <c r="I176" i="24"/>
  <c r="K176" i="24"/>
  <c r="L176" i="24"/>
  <c r="I177" i="24"/>
  <c r="K177" i="24"/>
  <c r="L177" i="24"/>
  <c r="I178" i="24"/>
  <c r="K178" i="24"/>
  <c r="L178" i="24"/>
  <c r="I179" i="24"/>
  <c r="K179" i="24"/>
  <c r="L179" i="24"/>
  <c r="I180" i="24"/>
  <c r="K180" i="24"/>
  <c r="L180" i="24"/>
  <c r="I181" i="24"/>
  <c r="K181" i="24"/>
  <c r="L181" i="24"/>
  <c r="I182" i="24"/>
  <c r="K182" i="24"/>
  <c r="L182" i="24"/>
  <c r="I183" i="24"/>
  <c r="K183" i="24"/>
  <c r="L183" i="24"/>
  <c r="I184" i="24"/>
  <c r="K184" i="24"/>
  <c r="L184" i="24"/>
  <c r="I185" i="24"/>
  <c r="K185" i="24"/>
  <c r="L185" i="24"/>
  <c r="I186" i="24"/>
  <c r="K186" i="24"/>
  <c r="L186" i="24"/>
  <c r="I187" i="24"/>
  <c r="K187" i="24"/>
  <c r="L187" i="24"/>
  <c r="I188" i="24"/>
  <c r="K188" i="24"/>
  <c r="L188" i="24"/>
  <c r="I189" i="24"/>
  <c r="K189" i="24"/>
  <c r="L189" i="24"/>
  <c r="I190" i="24"/>
  <c r="K190" i="24"/>
  <c r="L190" i="24"/>
  <c r="I191" i="24"/>
  <c r="K191" i="24"/>
  <c r="L191" i="24"/>
  <c r="I192" i="24"/>
  <c r="K192" i="24"/>
  <c r="L192" i="24"/>
  <c r="I193" i="24"/>
  <c r="K193" i="24"/>
  <c r="L193" i="24"/>
  <c r="I194" i="24"/>
  <c r="K194" i="24"/>
  <c r="L194" i="24"/>
  <c r="I195" i="24"/>
  <c r="K195" i="24"/>
  <c r="L195" i="24"/>
  <c r="I196" i="24"/>
  <c r="K196" i="24"/>
  <c r="L196" i="24"/>
  <c r="I197" i="24"/>
  <c r="K197" i="24"/>
  <c r="L197" i="24"/>
  <c r="I198" i="24"/>
  <c r="K198" i="24"/>
  <c r="L198" i="24"/>
  <c r="I199" i="24"/>
  <c r="K199" i="24"/>
  <c r="L199" i="24"/>
  <c r="I200" i="24"/>
  <c r="K200" i="24"/>
  <c r="L200" i="24"/>
  <c r="I201" i="24"/>
  <c r="K201" i="24"/>
  <c r="L201" i="24"/>
  <c r="I202" i="24"/>
  <c r="K202" i="24"/>
  <c r="L202" i="24"/>
  <c r="I203" i="24"/>
  <c r="K203" i="24"/>
  <c r="L203" i="24"/>
  <c r="I204" i="24"/>
  <c r="K204" i="24"/>
  <c r="L204" i="24"/>
  <c r="I205" i="24"/>
  <c r="K205" i="24"/>
  <c r="L205" i="24"/>
  <c r="I206" i="24"/>
  <c r="K206" i="24"/>
  <c r="L206" i="24"/>
  <c r="I207" i="24"/>
  <c r="K207" i="24"/>
  <c r="L207" i="24"/>
  <c r="I208" i="24"/>
  <c r="K208" i="24"/>
  <c r="L208" i="24"/>
  <c r="I209" i="24"/>
  <c r="K209" i="24"/>
  <c r="L209" i="24"/>
  <c r="I210" i="24"/>
  <c r="K210" i="24"/>
  <c r="L210" i="24"/>
  <c r="I211" i="24"/>
  <c r="K211" i="24"/>
  <c r="L211" i="24"/>
  <c r="I212" i="24"/>
  <c r="K212" i="24"/>
  <c r="L212" i="24"/>
  <c r="I213" i="24"/>
  <c r="K213" i="24"/>
  <c r="L213" i="24"/>
  <c r="I214" i="24"/>
  <c r="K214" i="24"/>
  <c r="L214" i="24"/>
  <c r="I215" i="24"/>
  <c r="K215" i="24"/>
  <c r="L215" i="24"/>
  <c r="I216" i="24"/>
  <c r="K216" i="24"/>
  <c r="L216" i="24"/>
  <c r="I217" i="24"/>
  <c r="K217" i="24"/>
  <c r="L217" i="24"/>
  <c r="I218" i="24"/>
  <c r="K218" i="24"/>
  <c r="L218" i="24"/>
  <c r="I219" i="24"/>
  <c r="K219" i="24"/>
  <c r="L219" i="24"/>
  <c r="I220" i="24"/>
  <c r="K220" i="24"/>
  <c r="L220" i="24"/>
  <c r="I221" i="24"/>
  <c r="K221" i="24"/>
  <c r="L221" i="24"/>
  <c r="I222" i="24"/>
  <c r="K222" i="24"/>
  <c r="L222" i="24"/>
  <c r="I223" i="24"/>
  <c r="K223" i="24"/>
  <c r="L223" i="24"/>
  <c r="I224" i="24"/>
  <c r="K224" i="24"/>
  <c r="L224" i="24"/>
  <c r="I225" i="24"/>
  <c r="K225" i="24"/>
  <c r="L225" i="24"/>
  <c r="I226" i="24"/>
  <c r="K226" i="24"/>
  <c r="L226" i="24"/>
  <c r="I227" i="24"/>
  <c r="K227" i="24"/>
  <c r="L227" i="24"/>
  <c r="I228" i="24"/>
  <c r="K228" i="24"/>
  <c r="L228" i="24"/>
  <c r="I229" i="24"/>
  <c r="K229" i="24"/>
  <c r="L229" i="24"/>
  <c r="I230" i="24"/>
  <c r="K230" i="24"/>
  <c r="L230" i="24"/>
  <c r="I231" i="24"/>
  <c r="K231" i="24"/>
  <c r="L231" i="24"/>
  <c r="I232" i="24"/>
  <c r="K232" i="24"/>
  <c r="L232" i="24"/>
  <c r="I233" i="24"/>
  <c r="K233" i="24"/>
  <c r="L233" i="24"/>
  <c r="I234" i="24"/>
  <c r="K234" i="24"/>
  <c r="L234" i="24"/>
  <c r="I235" i="24"/>
  <c r="K235" i="24"/>
  <c r="L235" i="24"/>
  <c r="I236" i="24"/>
  <c r="K236" i="24"/>
  <c r="L236" i="24"/>
  <c r="I237" i="24"/>
  <c r="K237" i="24"/>
  <c r="L237" i="24"/>
  <c r="I238" i="24"/>
  <c r="K238" i="24"/>
  <c r="L238" i="24"/>
  <c r="I239" i="24"/>
  <c r="K239" i="24"/>
  <c r="L239" i="24"/>
  <c r="I240" i="24"/>
  <c r="K240" i="24"/>
  <c r="L240" i="24"/>
  <c r="I241" i="24"/>
  <c r="K241" i="24"/>
  <c r="L241" i="24"/>
  <c r="I242" i="24"/>
  <c r="K242" i="24"/>
  <c r="L242" i="24"/>
  <c r="I243" i="24"/>
  <c r="K243" i="24"/>
  <c r="L243" i="24"/>
  <c r="I244" i="24"/>
  <c r="K244" i="24"/>
  <c r="L244" i="24"/>
  <c r="I245" i="24"/>
  <c r="K245" i="24"/>
  <c r="L245" i="24"/>
  <c r="I246" i="24"/>
  <c r="K246" i="24"/>
  <c r="L246" i="24"/>
  <c r="I247" i="24"/>
  <c r="K247" i="24"/>
  <c r="L247" i="24"/>
  <c r="I248" i="24"/>
  <c r="K248" i="24"/>
  <c r="L248" i="24"/>
  <c r="I249" i="24"/>
  <c r="K249" i="24"/>
  <c r="L249" i="24"/>
  <c r="I250" i="24"/>
  <c r="K250" i="24"/>
  <c r="L250" i="24"/>
  <c r="I251" i="24"/>
  <c r="K251" i="24"/>
  <c r="L251" i="24"/>
  <c r="I252" i="24"/>
  <c r="K252" i="24"/>
  <c r="L252" i="24"/>
  <c r="I253" i="24"/>
  <c r="K253" i="24"/>
  <c r="L253" i="24"/>
  <c r="I254" i="24"/>
  <c r="K254" i="24"/>
  <c r="L254" i="24"/>
  <c r="I255" i="24"/>
  <c r="K255" i="24"/>
  <c r="L255" i="24"/>
  <c r="I256" i="24"/>
  <c r="K256" i="24"/>
  <c r="L256" i="24"/>
  <c r="I257" i="24"/>
  <c r="K257" i="24"/>
  <c r="L257" i="24"/>
  <c r="I258" i="24"/>
  <c r="K258" i="24"/>
  <c r="L258" i="24"/>
  <c r="I259" i="24"/>
  <c r="K259" i="24"/>
  <c r="L259" i="24"/>
  <c r="I260" i="24"/>
  <c r="K260" i="24"/>
  <c r="L260" i="24"/>
  <c r="I261" i="24"/>
  <c r="K261" i="24"/>
  <c r="L261" i="24"/>
  <c r="I262" i="24"/>
  <c r="K262" i="24"/>
  <c r="L262" i="24"/>
  <c r="I263" i="24"/>
  <c r="K263" i="24"/>
  <c r="L263" i="24"/>
  <c r="I264" i="24"/>
  <c r="K264" i="24"/>
  <c r="L264" i="24"/>
  <c r="I265" i="24"/>
  <c r="K265" i="24"/>
  <c r="L265" i="24"/>
  <c r="I266" i="24"/>
  <c r="K266" i="24"/>
  <c r="L266" i="24"/>
  <c r="I267" i="24"/>
  <c r="K267" i="24"/>
  <c r="L267" i="24"/>
  <c r="I268" i="24"/>
  <c r="K268" i="24"/>
  <c r="L268" i="24"/>
  <c r="I269" i="24"/>
  <c r="K269" i="24"/>
  <c r="L269" i="24"/>
  <c r="I270" i="24"/>
  <c r="K270" i="24"/>
  <c r="L270" i="24"/>
  <c r="I271" i="24"/>
  <c r="K271" i="24"/>
  <c r="L271" i="24"/>
  <c r="I272" i="24"/>
  <c r="K272" i="24"/>
  <c r="L272" i="24"/>
  <c r="I273" i="24"/>
  <c r="K273" i="24"/>
  <c r="L273" i="24"/>
  <c r="I274" i="24"/>
  <c r="K274" i="24"/>
  <c r="L274" i="24"/>
  <c r="I275" i="24"/>
  <c r="K275" i="24"/>
  <c r="L275" i="24"/>
  <c r="I276" i="24"/>
  <c r="K276" i="24"/>
  <c r="L276" i="24"/>
  <c r="I277" i="24"/>
  <c r="K277" i="24"/>
  <c r="L277" i="24"/>
  <c r="I278" i="24"/>
  <c r="K278" i="24"/>
  <c r="L278" i="24"/>
  <c r="I279" i="24"/>
  <c r="K279" i="24"/>
  <c r="L279" i="24"/>
  <c r="I280" i="24"/>
  <c r="K280" i="24"/>
  <c r="L280" i="24"/>
  <c r="I281" i="24"/>
  <c r="K281" i="24"/>
  <c r="L281" i="24"/>
  <c r="I282" i="24"/>
  <c r="K282" i="24"/>
  <c r="L282" i="24"/>
  <c r="I283" i="24"/>
  <c r="K283" i="24"/>
  <c r="L283" i="24"/>
  <c r="I284" i="24"/>
  <c r="K284" i="24"/>
  <c r="L284" i="24"/>
  <c r="I285" i="24"/>
  <c r="K285" i="24"/>
  <c r="L285" i="24"/>
  <c r="I286" i="24"/>
  <c r="K286" i="24"/>
  <c r="L286" i="24"/>
  <c r="I287" i="24"/>
  <c r="K287" i="24"/>
  <c r="L287" i="24"/>
  <c r="I288" i="24"/>
  <c r="K288" i="24"/>
  <c r="L288" i="24"/>
  <c r="I289" i="24"/>
  <c r="K289" i="24"/>
  <c r="L289" i="24"/>
  <c r="I290" i="24"/>
  <c r="K290" i="24"/>
  <c r="L290" i="24"/>
  <c r="I291" i="24"/>
  <c r="K291" i="24"/>
  <c r="L291" i="24"/>
  <c r="I292" i="24"/>
  <c r="K292" i="24"/>
  <c r="L292" i="24"/>
  <c r="I293" i="24"/>
  <c r="K293" i="24"/>
  <c r="L293" i="24"/>
  <c r="I294" i="24"/>
  <c r="K294" i="24"/>
  <c r="L294" i="24"/>
  <c r="I295" i="24"/>
  <c r="K295" i="24"/>
  <c r="L295" i="24"/>
  <c r="I296" i="24"/>
  <c r="K296" i="24"/>
  <c r="L296" i="24"/>
  <c r="I297" i="24"/>
  <c r="K297" i="24"/>
  <c r="L297" i="24"/>
  <c r="I298" i="24"/>
  <c r="K298" i="24"/>
  <c r="L298" i="24"/>
  <c r="I299" i="24"/>
  <c r="K299" i="24"/>
  <c r="L299" i="24"/>
  <c r="I300" i="24"/>
  <c r="K300" i="24"/>
  <c r="L300" i="24"/>
  <c r="I301" i="24"/>
  <c r="K301" i="24"/>
  <c r="L301" i="24"/>
  <c r="I302" i="24"/>
  <c r="K302" i="24"/>
  <c r="L302" i="24"/>
  <c r="I303" i="24"/>
  <c r="K303" i="24"/>
  <c r="L303" i="24"/>
  <c r="I304" i="24"/>
  <c r="K304" i="24"/>
  <c r="L304" i="24"/>
  <c r="I305" i="24"/>
  <c r="K305" i="24"/>
  <c r="L305" i="24"/>
  <c r="I306" i="24"/>
  <c r="K306" i="24"/>
  <c r="L306" i="24"/>
  <c r="I307" i="24"/>
  <c r="K307" i="24"/>
  <c r="L307" i="24"/>
  <c r="I308" i="24"/>
  <c r="K308" i="24"/>
  <c r="L308" i="24"/>
  <c r="I309" i="24"/>
  <c r="K309" i="24"/>
  <c r="L309" i="24"/>
  <c r="I310" i="24"/>
  <c r="K310" i="24"/>
  <c r="L310" i="24"/>
  <c r="I311" i="24"/>
  <c r="K311" i="24"/>
  <c r="L311" i="24"/>
  <c r="I312" i="24"/>
  <c r="K312" i="24"/>
  <c r="L312" i="24"/>
  <c r="I313" i="24"/>
  <c r="K313" i="24"/>
  <c r="L313" i="24"/>
  <c r="I314" i="24"/>
  <c r="K314" i="24"/>
  <c r="L314" i="24"/>
  <c r="I315" i="24"/>
  <c r="K315" i="24"/>
  <c r="L315" i="24"/>
  <c r="I316" i="24"/>
  <c r="K316" i="24"/>
  <c r="L316" i="24"/>
  <c r="I317" i="24"/>
  <c r="K317" i="24"/>
  <c r="L317" i="24"/>
  <c r="I318" i="24"/>
  <c r="K318" i="24"/>
  <c r="L318" i="24"/>
  <c r="I319" i="24"/>
  <c r="K319" i="24"/>
  <c r="L319" i="24"/>
  <c r="I320" i="24"/>
  <c r="K320" i="24"/>
  <c r="L320" i="24"/>
  <c r="I321" i="24"/>
  <c r="K321" i="24"/>
  <c r="L321" i="24"/>
  <c r="I322" i="24"/>
  <c r="K322" i="24"/>
  <c r="L322" i="24"/>
  <c r="I323" i="24"/>
  <c r="K323" i="24"/>
  <c r="L323" i="24"/>
  <c r="I324" i="24"/>
  <c r="K324" i="24"/>
  <c r="L324" i="24"/>
  <c r="I325" i="24"/>
  <c r="K325" i="24"/>
  <c r="L325" i="24"/>
  <c r="I326" i="24"/>
  <c r="K326" i="24"/>
  <c r="L326" i="24"/>
  <c r="I327" i="24"/>
  <c r="K327" i="24"/>
  <c r="L327" i="24"/>
  <c r="I328" i="24"/>
  <c r="K328" i="24"/>
  <c r="L328" i="24"/>
  <c r="I329" i="24"/>
  <c r="K329" i="24"/>
  <c r="L329" i="24"/>
  <c r="I330" i="24"/>
  <c r="K330" i="24"/>
  <c r="L330" i="24"/>
  <c r="I331" i="24"/>
  <c r="K331" i="24"/>
  <c r="L331" i="24"/>
  <c r="I332" i="24"/>
  <c r="K332" i="24"/>
  <c r="L332" i="24"/>
  <c r="I333" i="24"/>
  <c r="K333" i="24"/>
  <c r="L333" i="24"/>
  <c r="I334" i="24"/>
  <c r="K334" i="24"/>
  <c r="L334" i="24"/>
  <c r="I335" i="24"/>
  <c r="K335" i="24"/>
  <c r="L335" i="24"/>
  <c r="I336" i="24"/>
  <c r="K336" i="24"/>
  <c r="L336" i="24"/>
  <c r="I337" i="24"/>
  <c r="K337" i="24"/>
  <c r="L337" i="24"/>
  <c r="I338" i="24"/>
  <c r="K338" i="24"/>
  <c r="L338" i="24"/>
  <c r="I339" i="24"/>
  <c r="K339" i="24"/>
  <c r="L339" i="24"/>
  <c r="I340" i="24"/>
  <c r="K340" i="24"/>
  <c r="L340" i="24"/>
  <c r="I341" i="24"/>
  <c r="K341" i="24"/>
  <c r="L341" i="24"/>
  <c r="I342" i="24"/>
  <c r="K342" i="24"/>
  <c r="L342" i="24"/>
  <c r="I343" i="24"/>
  <c r="K343" i="24"/>
  <c r="L343" i="24"/>
  <c r="I344" i="24"/>
  <c r="K344" i="24"/>
  <c r="L344" i="24"/>
  <c r="I345" i="24"/>
  <c r="K345" i="24"/>
  <c r="L345" i="24"/>
  <c r="I346" i="24"/>
  <c r="K346" i="24"/>
  <c r="L346" i="24"/>
  <c r="I347" i="24"/>
  <c r="K347" i="24"/>
  <c r="L347" i="24"/>
  <c r="I348" i="24"/>
  <c r="K348" i="24"/>
  <c r="L348" i="24"/>
  <c r="I349" i="24"/>
  <c r="K349" i="24"/>
  <c r="L349" i="24"/>
  <c r="I350" i="24"/>
  <c r="K350" i="24"/>
  <c r="L350" i="24"/>
  <c r="I351" i="24"/>
  <c r="K351" i="24"/>
  <c r="L351" i="24"/>
  <c r="I2" i="24"/>
  <c r="K2" i="24"/>
  <c r="L2" i="24"/>
  <c r="D3" i="24"/>
  <c r="F3" i="24"/>
  <c r="G3" i="24"/>
  <c r="D4" i="24"/>
  <c r="F4" i="24"/>
  <c r="G4" i="24"/>
  <c r="D5" i="24"/>
  <c r="F5" i="24"/>
  <c r="G5" i="24"/>
  <c r="D6" i="24"/>
  <c r="F6" i="24"/>
  <c r="G6" i="24"/>
  <c r="D7" i="24"/>
  <c r="F7" i="24"/>
  <c r="G7" i="24"/>
  <c r="D8" i="24"/>
  <c r="F8" i="24"/>
  <c r="G8" i="24"/>
  <c r="D9" i="24"/>
  <c r="F9" i="24"/>
  <c r="G9" i="24"/>
  <c r="D10" i="24"/>
  <c r="F10" i="24"/>
  <c r="G10" i="24"/>
  <c r="D11" i="24"/>
  <c r="F11" i="24"/>
  <c r="G11" i="24"/>
  <c r="D12" i="24"/>
  <c r="F12" i="24"/>
  <c r="G12" i="24"/>
  <c r="D13" i="24"/>
  <c r="F13" i="24"/>
  <c r="G13" i="24"/>
  <c r="D14" i="24"/>
  <c r="F14" i="24"/>
  <c r="G14" i="24"/>
  <c r="D15" i="24"/>
  <c r="F15" i="24"/>
  <c r="G15" i="24"/>
  <c r="D16" i="24"/>
  <c r="F16" i="24"/>
  <c r="G16" i="24"/>
  <c r="D17" i="24"/>
  <c r="F17" i="24"/>
  <c r="G17" i="24"/>
  <c r="D18" i="24"/>
  <c r="F18" i="24"/>
  <c r="G18" i="24"/>
  <c r="D19" i="24"/>
  <c r="F19" i="24"/>
  <c r="G19" i="24"/>
  <c r="D20" i="24"/>
  <c r="F20" i="24"/>
  <c r="G20" i="24"/>
  <c r="D21" i="24"/>
  <c r="F21" i="24"/>
  <c r="G21" i="24"/>
  <c r="D22" i="24"/>
  <c r="F22" i="24"/>
  <c r="G22" i="24"/>
  <c r="D23" i="24"/>
  <c r="F23" i="24"/>
  <c r="G23" i="24"/>
  <c r="D24" i="24"/>
  <c r="F24" i="24"/>
  <c r="G24" i="24"/>
  <c r="D25" i="24"/>
  <c r="F25" i="24"/>
  <c r="G25" i="24"/>
  <c r="D26" i="24"/>
  <c r="F26" i="24"/>
  <c r="G26" i="24"/>
  <c r="D27" i="24"/>
  <c r="F27" i="24"/>
  <c r="G27" i="24"/>
  <c r="D28" i="24"/>
  <c r="F28" i="24"/>
  <c r="G28" i="24"/>
  <c r="D29" i="24"/>
  <c r="F29" i="24"/>
  <c r="G29" i="24"/>
  <c r="D30" i="24"/>
  <c r="F30" i="24"/>
  <c r="G30" i="24"/>
  <c r="D31" i="24"/>
  <c r="F31" i="24"/>
  <c r="G31" i="24"/>
  <c r="D32" i="24"/>
  <c r="F32" i="24"/>
  <c r="G32" i="24"/>
  <c r="D33" i="24"/>
  <c r="F33" i="24"/>
  <c r="G33" i="24"/>
  <c r="D34" i="24"/>
  <c r="F34" i="24"/>
  <c r="G34" i="24"/>
  <c r="D35" i="24"/>
  <c r="F35" i="24"/>
  <c r="G35" i="24"/>
  <c r="D36" i="24"/>
  <c r="F36" i="24"/>
  <c r="G36" i="24"/>
  <c r="D37" i="24"/>
  <c r="F37" i="24"/>
  <c r="G37" i="24"/>
  <c r="D38" i="24"/>
  <c r="F38" i="24"/>
  <c r="G38" i="24"/>
  <c r="D39" i="24"/>
  <c r="F39" i="24"/>
  <c r="G39" i="24"/>
  <c r="D40" i="24"/>
  <c r="F40" i="24"/>
  <c r="G40" i="24"/>
  <c r="D41" i="24"/>
  <c r="F41" i="24"/>
  <c r="G41" i="24"/>
  <c r="D42" i="24"/>
  <c r="F42" i="24"/>
  <c r="G42" i="24"/>
  <c r="D43" i="24"/>
  <c r="F43" i="24"/>
  <c r="G43" i="24"/>
  <c r="D44" i="24"/>
  <c r="F44" i="24"/>
  <c r="G44" i="24"/>
  <c r="D45" i="24"/>
  <c r="F45" i="24"/>
  <c r="G45" i="24"/>
  <c r="D46" i="24"/>
  <c r="F46" i="24"/>
  <c r="G46" i="24"/>
  <c r="D47" i="24"/>
  <c r="F47" i="24"/>
  <c r="G47" i="24"/>
  <c r="D48" i="24"/>
  <c r="F48" i="24"/>
  <c r="G48" i="24"/>
  <c r="D49" i="24"/>
  <c r="F49" i="24"/>
  <c r="G49" i="24"/>
  <c r="D50" i="24"/>
  <c r="F50" i="24"/>
  <c r="G50" i="24"/>
  <c r="D51" i="24"/>
  <c r="F51" i="24"/>
  <c r="G51" i="24"/>
  <c r="D52" i="24"/>
  <c r="F52" i="24"/>
  <c r="G52" i="24"/>
  <c r="D53" i="24"/>
  <c r="F53" i="24"/>
  <c r="G53" i="24"/>
  <c r="D54" i="24"/>
  <c r="F54" i="24"/>
  <c r="G54" i="24"/>
  <c r="D55" i="24"/>
  <c r="F55" i="24"/>
  <c r="G55" i="24"/>
  <c r="D56" i="24"/>
  <c r="F56" i="24"/>
  <c r="G56" i="24"/>
  <c r="D57" i="24"/>
  <c r="F57" i="24"/>
  <c r="G57" i="24"/>
  <c r="D58" i="24"/>
  <c r="F58" i="24"/>
  <c r="G58" i="24"/>
  <c r="D59" i="24"/>
  <c r="F59" i="24"/>
  <c r="G59" i="24"/>
  <c r="D60" i="24"/>
  <c r="F60" i="24"/>
  <c r="G60" i="24"/>
  <c r="D61" i="24"/>
  <c r="F61" i="24"/>
  <c r="G61" i="24"/>
  <c r="D62" i="24"/>
  <c r="F62" i="24"/>
  <c r="G62" i="24"/>
  <c r="D63" i="24"/>
  <c r="F63" i="24"/>
  <c r="G63" i="24"/>
  <c r="D64" i="24"/>
  <c r="F64" i="24"/>
  <c r="G64" i="24"/>
  <c r="D65" i="24"/>
  <c r="F65" i="24"/>
  <c r="G65" i="24"/>
  <c r="D66" i="24"/>
  <c r="F66" i="24"/>
  <c r="G66" i="24"/>
  <c r="D67" i="24"/>
  <c r="F67" i="24"/>
  <c r="G67" i="24"/>
  <c r="D68" i="24"/>
  <c r="F68" i="24"/>
  <c r="G68" i="24"/>
  <c r="D69" i="24"/>
  <c r="F69" i="24"/>
  <c r="G69" i="24"/>
  <c r="D70" i="24"/>
  <c r="F70" i="24"/>
  <c r="G70" i="24"/>
  <c r="D71" i="24"/>
  <c r="F71" i="24"/>
  <c r="G71" i="24"/>
  <c r="D72" i="24"/>
  <c r="F72" i="24"/>
  <c r="G72" i="24"/>
  <c r="D73" i="24"/>
  <c r="F73" i="24"/>
  <c r="G73" i="24"/>
  <c r="D74" i="24"/>
  <c r="F74" i="24"/>
  <c r="G74" i="24"/>
  <c r="D75" i="24"/>
  <c r="F75" i="24"/>
  <c r="G75" i="24"/>
  <c r="D76" i="24"/>
  <c r="F76" i="24"/>
  <c r="G76" i="24"/>
  <c r="D77" i="24"/>
  <c r="F77" i="24"/>
  <c r="G77" i="24"/>
  <c r="D78" i="24"/>
  <c r="F78" i="24"/>
  <c r="G78" i="24"/>
  <c r="D79" i="24"/>
  <c r="F79" i="24"/>
  <c r="G79" i="24"/>
  <c r="D80" i="24"/>
  <c r="F80" i="24"/>
  <c r="G80" i="24"/>
  <c r="D81" i="24"/>
  <c r="F81" i="24"/>
  <c r="G81" i="24"/>
  <c r="D82" i="24"/>
  <c r="F82" i="24"/>
  <c r="G82" i="24"/>
  <c r="D83" i="24"/>
  <c r="F83" i="24"/>
  <c r="G83" i="24"/>
  <c r="D84" i="24"/>
  <c r="F84" i="24"/>
  <c r="G84" i="24"/>
  <c r="D85" i="24"/>
  <c r="F85" i="24"/>
  <c r="G85" i="24"/>
  <c r="D86" i="24"/>
  <c r="F86" i="24"/>
  <c r="G86" i="24"/>
  <c r="D87" i="24"/>
  <c r="F87" i="24"/>
  <c r="G87" i="24"/>
  <c r="D88" i="24"/>
  <c r="F88" i="24"/>
  <c r="G88" i="24"/>
  <c r="D89" i="24"/>
  <c r="F89" i="24"/>
  <c r="G89" i="24"/>
  <c r="D90" i="24"/>
  <c r="F90" i="24"/>
  <c r="G90" i="24"/>
  <c r="D91" i="24"/>
  <c r="F91" i="24"/>
  <c r="G91" i="24"/>
  <c r="D92" i="24"/>
  <c r="F92" i="24"/>
  <c r="G92" i="24"/>
  <c r="D93" i="24"/>
  <c r="F93" i="24"/>
  <c r="G93" i="24"/>
  <c r="D94" i="24"/>
  <c r="F94" i="24"/>
  <c r="G94" i="24"/>
  <c r="D95" i="24"/>
  <c r="F95" i="24"/>
  <c r="G95" i="24"/>
  <c r="D96" i="24"/>
  <c r="F96" i="24"/>
  <c r="G96" i="24"/>
  <c r="D97" i="24"/>
  <c r="F97" i="24"/>
  <c r="G97" i="24"/>
  <c r="D98" i="24"/>
  <c r="F98" i="24"/>
  <c r="G98" i="24"/>
  <c r="D99" i="24"/>
  <c r="F99" i="24"/>
  <c r="G99" i="24"/>
  <c r="D100" i="24"/>
  <c r="F100" i="24"/>
  <c r="G100" i="24"/>
  <c r="D101" i="24"/>
  <c r="F101" i="24"/>
  <c r="G101" i="24"/>
  <c r="D102" i="24"/>
  <c r="F102" i="24"/>
  <c r="G102" i="24"/>
  <c r="D103" i="24"/>
  <c r="F103" i="24"/>
  <c r="G103" i="24"/>
  <c r="D104" i="24"/>
  <c r="F104" i="24"/>
  <c r="G104" i="24"/>
  <c r="D105" i="24"/>
  <c r="F105" i="24"/>
  <c r="G105" i="24"/>
  <c r="D106" i="24"/>
  <c r="F106" i="24"/>
  <c r="G106" i="24"/>
  <c r="D107" i="24"/>
  <c r="F107" i="24"/>
  <c r="G107" i="24"/>
  <c r="D108" i="24"/>
  <c r="F108" i="24"/>
  <c r="G108" i="24"/>
  <c r="D109" i="24"/>
  <c r="F109" i="24"/>
  <c r="G109" i="24"/>
  <c r="D110" i="24"/>
  <c r="F110" i="24"/>
  <c r="G110" i="24"/>
  <c r="D111" i="24"/>
  <c r="F111" i="24"/>
  <c r="G111" i="24"/>
  <c r="D112" i="24"/>
  <c r="F112" i="24"/>
  <c r="G112" i="24"/>
  <c r="D113" i="24"/>
  <c r="F113" i="24"/>
  <c r="G113" i="24"/>
  <c r="D114" i="24"/>
  <c r="F114" i="24"/>
  <c r="G114" i="24"/>
  <c r="D115" i="24"/>
  <c r="F115" i="24"/>
  <c r="G115" i="24"/>
  <c r="D116" i="24"/>
  <c r="F116" i="24"/>
  <c r="G116" i="24"/>
  <c r="D117" i="24"/>
  <c r="F117" i="24"/>
  <c r="G117" i="24"/>
  <c r="D118" i="24"/>
  <c r="F118" i="24"/>
  <c r="G118" i="24"/>
  <c r="D119" i="24"/>
  <c r="F119" i="24"/>
  <c r="G119" i="24"/>
  <c r="D120" i="24"/>
  <c r="F120" i="24"/>
  <c r="G120" i="24"/>
  <c r="D121" i="24"/>
  <c r="F121" i="24"/>
  <c r="G121" i="24"/>
  <c r="D122" i="24"/>
  <c r="F122" i="24"/>
  <c r="G122" i="24"/>
  <c r="D123" i="24"/>
  <c r="F123" i="24"/>
  <c r="G123" i="24"/>
  <c r="D124" i="24"/>
  <c r="F124" i="24"/>
  <c r="G124" i="24"/>
  <c r="D125" i="24"/>
  <c r="F125" i="24"/>
  <c r="G125" i="24"/>
  <c r="D126" i="24"/>
  <c r="F126" i="24"/>
  <c r="G126" i="24"/>
  <c r="D127" i="24"/>
  <c r="F127" i="24"/>
  <c r="G127" i="24"/>
  <c r="D128" i="24"/>
  <c r="F128" i="24"/>
  <c r="G128" i="24"/>
  <c r="D129" i="24"/>
  <c r="F129" i="24"/>
  <c r="G129" i="24"/>
  <c r="D130" i="24"/>
  <c r="F130" i="24"/>
  <c r="G130" i="24"/>
  <c r="D131" i="24"/>
  <c r="F131" i="24"/>
  <c r="G131" i="24"/>
  <c r="D132" i="24"/>
  <c r="F132" i="24"/>
  <c r="G132" i="24"/>
  <c r="D133" i="24"/>
  <c r="F133" i="24"/>
  <c r="G133" i="24"/>
  <c r="D134" i="24"/>
  <c r="F134" i="24"/>
  <c r="G134" i="24"/>
  <c r="D135" i="24"/>
  <c r="F135" i="24"/>
  <c r="G135" i="24"/>
  <c r="D136" i="24"/>
  <c r="F136" i="24"/>
  <c r="G136" i="24"/>
  <c r="D137" i="24"/>
  <c r="F137" i="24"/>
  <c r="G137" i="24"/>
  <c r="D138" i="24"/>
  <c r="F138" i="24"/>
  <c r="G138" i="24"/>
  <c r="D139" i="24"/>
  <c r="F139" i="24"/>
  <c r="G139" i="24"/>
  <c r="D140" i="24"/>
  <c r="F140" i="24"/>
  <c r="G140" i="24"/>
  <c r="D141" i="24"/>
  <c r="F141" i="24"/>
  <c r="G141" i="24"/>
  <c r="D142" i="24"/>
  <c r="F142" i="24"/>
  <c r="G142" i="24"/>
  <c r="D143" i="24"/>
  <c r="F143" i="24"/>
  <c r="G143" i="24"/>
  <c r="D144" i="24"/>
  <c r="F144" i="24"/>
  <c r="G144" i="24"/>
  <c r="D145" i="24"/>
  <c r="F145" i="24"/>
  <c r="G145" i="24"/>
  <c r="D146" i="24"/>
  <c r="F146" i="24"/>
  <c r="G146" i="24"/>
  <c r="D147" i="24"/>
  <c r="F147" i="24"/>
  <c r="G147" i="24"/>
  <c r="D148" i="24"/>
  <c r="F148" i="24"/>
  <c r="G148" i="24"/>
  <c r="D149" i="24"/>
  <c r="F149" i="24"/>
  <c r="G149" i="24"/>
  <c r="D150" i="24"/>
  <c r="F150" i="24"/>
  <c r="G150" i="24"/>
  <c r="D151" i="24"/>
  <c r="F151" i="24"/>
  <c r="G151" i="24"/>
  <c r="D152" i="24"/>
  <c r="F152" i="24"/>
  <c r="G152" i="24"/>
  <c r="D153" i="24"/>
  <c r="F153" i="24"/>
  <c r="G153" i="24"/>
  <c r="D154" i="24"/>
  <c r="F154" i="24"/>
  <c r="G154" i="24"/>
  <c r="D155" i="24"/>
  <c r="F155" i="24"/>
  <c r="G155" i="24"/>
  <c r="D156" i="24"/>
  <c r="F156" i="24"/>
  <c r="G156" i="24"/>
  <c r="D157" i="24"/>
  <c r="F157" i="24"/>
  <c r="G157" i="24"/>
  <c r="D158" i="24"/>
  <c r="F158" i="24"/>
  <c r="G158" i="24"/>
  <c r="D159" i="24"/>
  <c r="F159" i="24"/>
  <c r="G159" i="24"/>
  <c r="D160" i="24"/>
  <c r="F160" i="24"/>
  <c r="G160" i="24"/>
  <c r="D161" i="24"/>
  <c r="F161" i="24"/>
  <c r="G161" i="24"/>
  <c r="D162" i="24"/>
  <c r="F162" i="24"/>
  <c r="G162" i="24"/>
  <c r="D163" i="24"/>
  <c r="F163" i="24"/>
  <c r="G163" i="24"/>
  <c r="D164" i="24"/>
  <c r="F164" i="24"/>
  <c r="G164" i="24"/>
  <c r="D165" i="24"/>
  <c r="F165" i="24"/>
  <c r="G165" i="24"/>
  <c r="D166" i="24"/>
  <c r="F166" i="24"/>
  <c r="G166" i="24"/>
  <c r="D167" i="24"/>
  <c r="F167" i="24"/>
  <c r="G167" i="24"/>
  <c r="D168" i="24"/>
  <c r="F168" i="24"/>
  <c r="G168" i="24"/>
  <c r="D169" i="24"/>
  <c r="F169" i="24"/>
  <c r="G169" i="24"/>
  <c r="D170" i="24"/>
  <c r="F170" i="24"/>
  <c r="G170" i="24"/>
  <c r="D171" i="24"/>
  <c r="F171" i="24"/>
  <c r="G171" i="24"/>
  <c r="D172" i="24"/>
  <c r="F172" i="24"/>
  <c r="G172" i="24"/>
  <c r="D173" i="24"/>
  <c r="F173" i="24"/>
  <c r="G173" i="24"/>
  <c r="D174" i="24"/>
  <c r="F174" i="24"/>
  <c r="G174" i="24"/>
  <c r="D175" i="24"/>
  <c r="F175" i="24"/>
  <c r="G175" i="24"/>
  <c r="D176" i="24"/>
  <c r="F176" i="24"/>
  <c r="G176" i="24"/>
  <c r="D177" i="24"/>
  <c r="F177" i="24"/>
  <c r="G177" i="24"/>
  <c r="D178" i="24"/>
  <c r="F178" i="24"/>
  <c r="G178" i="24"/>
  <c r="D179" i="24"/>
  <c r="F179" i="24"/>
  <c r="G179" i="24"/>
  <c r="D180" i="24"/>
  <c r="F180" i="24"/>
  <c r="G180" i="24"/>
  <c r="D181" i="24"/>
  <c r="F181" i="24"/>
  <c r="G181" i="24"/>
  <c r="D182" i="24"/>
  <c r="F182" i="24"/>
  <c r="G182" i="24"/>
  <c r="D183" i="24"/>
  <c r="F183" i="24"/>
  <c r="G183" i="24"/>
  <c r="D184" i="24"/>
  <c r="F184" i="24"/>
  <c r="G184" i="24"/>
  <c r="D185" i="24"/>
  <c r="F185" i="24"/>
  <c r="G185" i="24"/>
  <c r="D186" i="24"/>
  <c r="F186" i="24"/>
  <c r="G186" i="24"/>
  <c r="D187" i="24"/>
  <c r="F187" i="24"/>
  <c r="G187" i="24"/>
  <c r="D188" i="24"/>
  <c r="F188" i="24"/>
  <c r="G188" i="24"/>
  <c r="D189" i="24"/>
  <c r="F189" i="24"/>
  <c r="G189" i="24"/>
  <c r="D190" i="24"/>
  <c r="F190" i="24"/>
  <c r="G190" i="24"/>
  <c r="D191" i="24"/>
  <c r="F191" i="24"/>
  <c r="G191" i="24"/>
  <c r="D192" i="24"/>
  <c r="F192" i="24"/>
  <c r="G192" i="24"/>
  <c r="D193" i="24"/>
  <c r="F193" i="24"/>
  <c r="G193" i="24"/>
  <c r="D194" i="24"/>
  <c r="F194" i="24"/>
  <c r="G194" i="24"/>
  <c r="D195" i="24"/>
  <c r="F195" i="24"/>
  <c r="G195" i="24"/>
  <c r="D196" i="24"/>
  <c r="F196" i="24"/>
  <c r="G196" i="24"/>
  <c r="D197" i="24"/>
  <c r="F197" i="24"/>
  <c r="G197" i="24"/>
  <c r="D198" i="24"/>
  <c r="F198" i="24"/>
  <c r="G198" i="24"/>
  <c r="D199" i="24"/>
  <c r="F199" i="24"/>
  <c r="G199" i="24"/>
  <c r="D200" i="24"/>
  <c r="F200" i="24"/>
  <c r="G200" i="24"/>
  <c r="D201" i="24"/>
  <c r="F201" i="24"/>
  <c r="G201" i="24"/>
  <c r="D202" i="24"/>
  <c r="F202" i="24"/>
  <c r="G202" i="24"/>
  <c r="D203" i="24"/>
  <c r="F203" i="24"/>
  <c r="G203" i="24"/>
  <c r="D204" i="24"/>
  <c r="F204" i="24"/>
  <c r="G204" i="24"/>
  <c r="D205" i="24"/>
  <c r="F205" i="24"/>
  <c r="G205" i="24"/>
  <c r="D206" i="24"/>
  <c r="F206" i="24"/>
  <c r="G206" i="24"/>
  <c r="D207" i="24"/>
  <c r="F207" i="24"/>
  <c r="G207" i="24"/>
  <c r="D208" i="24"/>
  <c r="F208" i="24"/>
  <c r="G208" i="24"/>
  <c r="D209" i="24"/>
  <c r="F209" i="24"/>
  <c r="G209" i="24"/>
  <c r="D210" i="24"/>
  <c r="F210" i="24"/>
  <c r="G210" i="24"/>
  <c r="D211" i="24"/>
  <c r="F211" i="24"/>
  <c r="G211" i="24"/>
  <c r="D212" i="24"/>
  <c r="F212" i="24"/>
  <c r="G212" i="24"/>
  <c r="D213" i="24"/>
  <c r="F213" i="24"/>
  <c r="G213" i="24"/>
  <c r="D214" i="24"/>
  <c r="F214" i="24"/>
  <c r="G214" i="24"/>
  <c r="D215" i="24"/>
  <c r="F215" i="24"/>
  <c r="G215" i="24"/>
  <c r="D216" i="24"/>
  <c r="F216" i="24"/>
  <c r="G216" i="24"/>
  <c r="D217" i="24"/>
  <c r="F217" i="24"/>
  <c r="G217" i="24"/>
  <c r="D218" i="24"/>
  <c r="F218" i="24"/>
  <c r="G218" i="24"/>
  <c r="D219" i="24"/>
  <c r="F219" i="24"/>
  <c r="G219" i="24"/>
  <c r="D220" i="24"/>
  <c r="F220" i="24"/>
  <c r="G220" i="24"/>
  <c r="D221" i="24"/>
  <c r="F221" i="24"/>
  <c r="G221" i="24"/>
  <c r="D222" i="24"/>
  <c r="F222" i="24"/>
  <c r="G222" i="24"/>
  <c r="D223" i="24"/>
  <c r="F223" i="24"/>
  <c r="G223" i="24"/>
  <c r="D224" i="24"/>
  <c r="F224" i="24"/>
  <c r="G224" i="24"/>
  <c r="D225" i="24"/>
  <c r="F225" i="24"/>
  <c r="G225" i="24"/>
  <c r="D226" i="24"/>
  <c r="F226" i="24"/>
  <c r="G226" i="24"/>
  <c r="D227" i="24"/>
  <c r="F227" i="24"/>
  <c r="G227" i="24"/>
  <c r="D228" i="24"/>
  <c r="F228" i="24"/>
  <c r="G228" i="24"/>
  <c r="D229" i="24"/>
  <c r="F229" i="24"/>
  <c r="G229" i="24"/>
  <c r="D230" i="24"/>
  <c r="F230" i="24"/>
  <c r="G230" i="24"/>
  <c r="D231" i="24"/>
  <c r="F231" i="24"/>
  <c r="G231" i="24"/>
  <c r="D232" i="24"/>
  <c r="F232" i="24"/>
  <c r="G232" i="24"/>
  <c r="D233" i="24"/>
  <c r="F233" i="24"/>
  <c r="G233" i="24"/>
  <c r="D234" i="24"/>
  <c r="F234" i="24"/>
  <c r="G234" i="24"/>
  <c r="D235" i="24"/>
  <c r="F235" i="24"/>
  <c r="G235" i="24"/>
  <c r="D236" i="24"/>
  <c r="F236" i="24"/>
  <c r="G236" i="24"/>
  <c r="D237" i="24"/>
  <c r="F237" i="24"/>
  <c r="G237" i="24"/>
  <c r="D238" i="24"/>
  <c r="F238" i="24"/>
  <c r="G238" i="24"/>
  <c r="D239" i="24"/>
  <c r="F239" i="24"/>
  <c r="G239" i="24"/>
  <c r="D240" i="24"/>
  <c r="F240" i="24"/>
  <c r="G240" i="24"/>
  <c r="D241" i="24"/>
  <c r="F241" i="24"/>
  <c r="G241" i="24"/>
  <c r="D242" i="24"/>
  <c r="F242" i="24"/>
  <c r="G242" i="24"/>
  <c r="D243" i="24"/>
  <c r="F243" i="24"/>
  <c r="G243" i="24"/>
  <c r="D244" i="24"/>
  <c r="F244" i="24"/>
  <c r="G244" i="24"/>
  <c r="D245" i="24"/>
  <c r="F245" i="24"/>
  <c r="G245" i="24"/>
  <c r="D246" i="24"/>
  <c r="F246" i="24"/>
  <c r="G246" i="24"/>
  <c r="D247" i="24"/>
  <c r="F247" i="24"/>
  <c r="G247" i="24"/>
  <c r="D248" i="24"/>
  <c r="F248" i="24"/>
  <c r="G248" i="24"/>
  <c r="D249" i="24"/>
  <c r="F249" i="24"/>
  <c r="G249" i="24"/>
  <c r="D250" i="24"/>
  <c r="F250" i="24"/>
  <c r="G250" i="24"/>
  <c r="D251" i="24"/>
  <c r="F251" i="24"/>
  <c r="G251" i="24"/>
  <c r="D252" i="24"/>
  <c r="F252" i="24"/>
  <c r="G252" i="24"/>
  <c r="D253" i="24"/>
  <c r="F253" i="24"/>
  <c r="G253" i="24"/>
  <c r="D254" i="24"/>
  <c r="F254" i="24"/>
  <c r="G254" i="24"/>
  <c r="D255" i="24"/>
  <c r="F255" i="24"/>
  <c r="G255" i="24"/>
  <c r="D256" i="24"/>
  <c r="F256" i="24"/>
  <c r="G256" i="24"/>
  <c r="D257" i="24"/>
  <c r="F257" i="24"/>
  <c r="G257" i="24"/>
  <c r="D258" i="24"/>
  <c r="F258" i="24"/>
  <c r="G258" i="24"/>
  <c r="D259" i="24"/>
  <c r="F259" i="24"/>
  <c r="G259" i="24"/>
  <c r="D260" i="24"/>
  <c r="F260" i="24"/>
  <c r="G260" i="24"/>
  <c r="D261" i="24"/>
  <c r="F261" i="24"/>
  <c r="G261" i="24"/>
  <c r="D262" i="24"/>
  <c r="F262" i="24"/>
  <c r="G262" i="24"/>
  <c r="D263" i="24"/>
  <c r="F263" i="24"/>
  <c r="G263" i="24"/>
  <c r="D264" i="24"/>
  <c r="F264" i="24"/>
  <c r="G264" i="24"/>
  <c r="D265" i="24"/>
  <c r="F265" i="24"/>
  <c r="G265" i="24"/>
  <c r="D266" i="24"/>
  <c r="F266" i="24"/>
  <c r="G266" i="24"/>
  <c r="D267" i="24"/>
  <c r="F267" i="24"/>
  <c r="G267" i="24"/>
  <c r="D268" i="24"/>
  <c r="F268" i="24"/>
  <c r="G268" i="24"/>
  <c r="D269" i="24"/>
  <c r="F269" i="24"/>
  <c r="G269" i="24"/>
  <c r="D270" i="24"/>
  <c r="F270" i="24"/>
  <c r="G270" i="24"/>
  <c r="D271" i="24"/>
  <c r="F271" i="24"/>
  <c r="G271" i="24"/>
  <c r="D272" i="24"/>
  <c r="F272" i="24"/>
  <c r="G272" i="24"/>
  <c r="D273" i="24"/>
  <c r="F273" i="24"/>
  <c r="G273" i="24"/>
  <c r="D274" i="24"/>
  <c r="F274" i="24"/>
  <c r="G274" i="24"/>
  <c r="D275" i="24"/>
  <c r="F275" i="24"/>
  <c r="G275" i="24"/>
  <c r="D276" i="24"/>
  <c r="F276" i="24"/>
  <c r="G276" i="24"/>
  <c r="D277" i="24"/>
  <c r="F277" i="24"/>
  <c r="G277" i="24"/>
  <c r="D278" i="24"/>
  <c r="F278" i="24"/>
  <c r="G278" i="24"/>
  <c r="D279" i="24"/>
  <c r="F279" i="24"/>
  <c r="G279" i="24"/>
  <c r="D280" i="24"/>
  <c r="F280" i="24"/>
  <c r="G280" i="24"/>
  <c r="D281" i="24"/>
  <c r="F281" i="24"/>
  <c r="G281" i="24"/>
  <c r="D282" i="24"/>
  <c r="F282" i="24"/>
  <c r="G282" i="24"/>
  <c r="D283" i="24"/>
  <c r="F283" i="24"/>
  <c r="G283" i="24"/>
  <c r="D284" i="24"/>
  <c r="F284" i="24"/>
  <c r="G284" i="24"/>
  <c r="D285" i="24"/>
  <c r="F285" i="24"/>
  <c r="G285" i="24"/>
  <c r="D286" i="24"/>
  <c r="F286" i="24"/>
  <c r="G286" i="24"/>
  <c r="D287" i="24"/>
  <c r="F287" i="24"/>
  <c r="G287" i="24"/>
  <c r="D288" i="24"/>
  <c r="F288" i="24"/>
  <c r="G288" i="24"/>
  <c r="D289" i="24"/>
  <c r="F289" i="24"/>
  <c r="G289" i="24"/>
  <c r="D290" i="24"/>
  <c r="F290" i="24"/>
  <c r="G290" i="24"/>
  <c r="D291" i="24"/>
  <c r="F291" i="24"/>
  <c r="G291" i="24"/>
  <c r="D292" i="24"/>
  <c r="F292" i="24"/>
  <c r="G292" i="24"/>
  <c r="D293" i="24"/>
  <c r="F293" i="24"/>
  <c r="G293" i="24"/>
  <c r="D294" i="24"/>
  <c r="F294" i="24"/>
  <c r="G294" i="24"/>
  <c r="D295" i="24"/>
  <c r="F295" i="24"/>
  <c r="G295" i="24"/>
  <c r="D296" i="24"/>
  <c r="F296" i="24"/>
  <c r="G296" i="24"/>
  <c r="D297" i="24"/>
  <c r="F297" i="24"/>
  <c r="G297" i="24"/>
  <c r="D298" i="24"/>
  <c r="F298" i="24"/>
  <c r="G298" i="24"/>
  <c r="D299" i="24"/>
  <c r="F299" i="24"/>
  <c r="G299" i="24"/>
  <c r="D300" i="24"/>
  <c r="F300" i="24"/>
  <c r="G300" i="24"/>
  <c r="D301" i="24"/>
  <c r="F301" i="24"/>
  <c r="G301" i="24"/>
  <c r="D302" i="24"/>
  <c r="F302" i="24"/>
  <c r="G302" i="24"/>
  <c r="D303" i="24"/>
  <c r="F303" i="24"/>
  <c r="G303" i="24"/>
  <c r="D304" i="24"/>
  <c r="F304" i="24"/>
  <c r="G304" i="24"/>
  <c r="D305" i="24"/>
  <c r="F305" i="24"/>
  <c r="G305" i="24"/>
  <c r="D306" i="24"/>
  <c r="F306" i="24"/>
  <c r="G306" i="24"/>
  <c r="D307" i="24"/>
  <c r="F307" i="24"/>
  <c r="G307" i="24"/>
  <c r="D308" i="24"/>
  <c r="F308" i="24"/>
  <c r="G308" i="24"/>
  <c r="D309" i="24"/>
  <c r="F309" i="24"/>
  <c r="G309" i="24"/>
  <c r="D310" i="24"/>
  <c r="F310" i="24"/>
  <c r="G310" i="24"/>
  <c r="D311" i="24"/>
  <c r="F311" i="24"/>
  <c r="G311" i="24"/>
  <c r="D312" i="24"/>
  <c r="F312" i="24"/>
  <c r="G312" i="24"/>
  <c r="D313" i="24"/>
  <c r="F313" i="24"/>
  <c r="G313" i="24"/>
  <c r="D314" i="24"/>
  <c r="F314" i="24"/>
  <c r="G314" i="24"/>
  <c r="D315" i="24"/>
  <c r="F315" i="24"/>
  <c r="G315" i="24"/>
  <c r="D316" i="24"/>
  <c r="F316" i="24"/>
  <c r="G316" i="24"/>
  <c r="D317" i="24"/>
  <c r="F317" i="24"/>
  <c r="G317" i="24"/>
  <c r="D318" i="24"/>
  <c r="F318" i="24"/>
  <c r="G318" i="24"/>
  <c r="D319" i="24"/>
  <c r="F319" i="24"/>
  <c r="G319" i="24"/>
  <c r="D320" i="24"/>
  <c r="F320" i="24"/>
  <c r="G320" i="24"/>
  <c r="D321" i="24"/>
  <c r="F321" i="24"/>
  <c r="G321" i="24"/>
  <c r="D322" i="24"/>
  <c r="F322" i="24"/>
  <c r="G322" i="24"/>
  <c r="D323" i="24"/>
  <c r="F323" i="24"/>
  <c r="G323" i="24"/>
  <c r="D324" i="24"/>
  <c r="F324" i="24"/>
  <c r="G324" i="24"/>
  <c r="D325" i="24"/>
  <c r="F325" i="24"/>
  <c r="G325" i="24"/>
  <c r="D326" i="24"/>
  <c r="F326" i="24"/>
  <c r="G326" i="24"/>
  <c r="D327" i="24"/>
  <c r="F327" i="24"/>
  <c r="G327" i="24"/>
  <c r="D328" i="24"/>
  <c r="F328" i="24"/>
  <c r="G328" i="24"/>
  <c r="D329" i="24"/>
  <c r="F329" i="24"/>
  <c r="G329" i="24"/>
  <c r="D330" i="24"/>
  <c r="F330" i="24"/>
  <c r="G330" i="24"/>
  <c r="D331" i="24"/>
  <c r="F331" i="24"/>
  <c r="G331" i="24"/>
  <c r="D332" i="24"/>
  <c r="F332" i="24"/>
  <c r="G332" i="24"/>
  <c r="D333" i="24"/>
  <c r="F333" i="24"/>
  <c r="G333" i="24"/>
  <c r="D334" i="24"/>
  <c r="F334" i="24"/>
  <c r="G334" i="24"/>
  <c r="D335" i="24"/>
  <c r="F335" i="24"/>
  <c r="G335" i="24"/>
  <c r="D336" i="24"/>
  <c r="F336" i="24"/>
  <c r="G336" i="24"/>
  <c r="D337" i="24"/>
  <c r="F337" i="24"/>
  <c r="G337" i="24"/>
  <c r="D338" i="24"/>
  <c r="F338" i="24"/>
  <c r="G338" i="24"/>
  <c r="D339" i="24"/>
  <c r="F339" i="24"/>
  <c r="G339" i="24"/>
  <c r="D340" i="24"/>
  <c r="F340" i="24"/>
  <c r="G340" i="24"/>
  <c r="D341" i="24"/>
  <c r="F341" i="24"/>
  <c r="G341" i="24"/>
  <c r="D342" i="24"/>
  <c r="F342" i="24"/>
  <c r="G342" i="24"/>
  <c r="D343" i="24"/>
  <c r="F343" i="24"/>
  <c r="G343" i="24"/>
  <c r="D344" i="24"/>
  <c r="F344" i="24"/>
  <c r="G344" i="24"/>
  <c r="D345" i="24"/>
  <c r="F345" i="24"/>
  <c r="G345" i="24"/>
  <c r="D346" i="24"/>
  <c r="F346" i="24"/>
  <c r="G346" i="24"/>
  <c r="D347" i="24"/>
  <c r="F347" i="24"/>
  <c r="G347" i="24"/>
  <c r="D348" i="24"/>
  <c r="F348" i="24"/>
  <c r="G348" i="24"/>
  <c r="D349" i="24"/>
  <c r="F349" i="24"/>
  <c r="G349" i="24"/>
  <c r="D350" i="24"/>
  <c r="F350" i="24"/>
  <c r="G350" i="24"/>
  <c r="D351" i="24"/>
  <c r="F351" i="24"/>
  <c r="G351" i="24"/>
  <c r="D2" i="24"/>
  <c r="F2" i="24"/>
  <c r="G2" i="24"/>
  <c r="AC352" i="24"/>
  <c r="I352" i="24"/>
  <c r="AC353" i="24"/>
  <c r="I353" i="24"/>
  <c r="AC354" i="24"/>
  <c r="I354" i="24"/>
  <c r="AC355" i="24"/>
  <c r="I355" i="24"/>
  <c r="AC356" i="24"/>
  <c r="I356" i="24"/>
  <c r="AC357" i="24"/>
  <c r="I357" i="24"/>
  <c r="AC358" i="24"/>
  <c r="I358" i="24"/>
  <c r="AC359" i="24"/>
  <c r="I359" i="24"/>
  <c r="AC360" i="24"/>
  <c r="I360" i="24"/>
  <c r="AC361" i="24"/>
  <c r="I361" i="24"/>
  <c r="AC362" i="24"/>
  <c r="I362" i="24"/>
  <c r="AC363" i="24"/>
  <c r="I363" i="24"/>
  <c r="AC364" i="24"/>
  <c r="I364" i="24"/>
  <c r="AC365" i="24"/>
  <c r="I365" i="24"/>
  <c r="AC366" i="24"/>
  <c r="I366" i="24"/>
  <c r="AC367" i="24"/>
  <c r="I367" i="24"/>
  <c r="AC368" i="24"/>
  <c r="I368" i="24"/>
  <c r="AC369" i="24"/>
  <c r="I369" i="24"/>
  <c r="AC370" i="24"/>
  <c r="I370" i="24"/>
  <c r="AC371" i="24"/>
  <c r="I371" i="24"/>
  <c r="AC372" i="24"/>
  <c r="I372" i="24"/>
  <c r="AC373" i="24"/>
  <c r="I373" i="24"/>
  <c r="AC374" i="24"/>
  <c r="I374" i="24"/>
  <c r="AC375" i="24"/>
  <c r="I375" i="24"/>
  <c r="AC376" i="24"/>
  <c r="I376" i="24"/>
  <c r="AC377" i="24"/>
  <c r="I377" i="24"/>
  <c r="AC378" i="24"/>
  <c r="I378" i="24"/>
  <c r="AC379" i="24"/>
  <c r="I379" i="24"/>
  <c r="AC380" i="24"/>
  <c r="I380" i="24"/>
  <c r="AC381" i="24"/>
  <c r="I381" i="24"/>
  <c r="AC382" i="24"/>
  <c r="I382" i="24"/>
  <c r="AC383" i="24"/>
  <c r="I383" i="24"/>
  <c r="AC384" i="24"/>
  <c r="I384" i="24"/>
  <c r="AC385" i="24"/>
  <c r="I385" i="24"/>
  <c r="AC386" i="24"/>
  <c r="I386" i="24"/>
  <c r="AC387" i="24"/>
  <c r="I387" i="24"/>
  <c r="AC388" i="24"/>
  <c r="I388" i="24"/>
  <c r="AC389" i="24"/>
  <c r="I389" i="24"/>
  <c r="AC390" i="24"/>
  <c r="I390" i="24"/>
  <c r="AC391" i="24"/>
  <c r="I391" i="24"/>
  <c r="AC392" i="24"/>
  <c r="I392" i="24"/>
  <c r="AC393" i="24"/>
  <c r="I393" i="24"/>
  <c r="AC394" i="24"/>
  <c r="I394" i="24"/>
  <c r="AC395" i="24"/>
  <c r="I395" i="24"/>
  <c r="AC396" i="24"/>
  <c r="I396" i="24"/>
  <c r="AC397" i="24"/>
  <c r="I397" i="24"/>
  <c r="AC398" i="24"/>
  <c r="I398" i="24"/>
  <c r="AC399" i="24"/>
  <c r="I399" i="24"/>
  <c r="AC400" i="24"/>
  <c r="I400" i="24"/>
  <c r="AC401" i="24"/>
  <c r="I401" i="24"/>
  <c r="AC402" i="24"/>
  <c r="I402" i="24"/>
  <c r="AC403" i="24"/>
  <c r="I403" i="24"/>
  <c r="AC404" i="24"/>
  <c r="I404" i="24"/>
  <c r="AC405" i="24"/>
  <c r="I405" i="24"/>
  <c r="AC406" i="24"/>
  <c r="I406" i="24"/>
  <c r="AC407" i="24"/>
  <c r="I407" i="24"/>
  <c r="AC408" i="24"/>
  <c r="I408" i="24"/>
  <c r="AC409" i="24"/>
  <c r="I409" i="24"/>
  <c r="AC410" i="24"/>
  <c r="I410" i="24"/>
  <c r="AC411" i="24"/>
  <c r="I411" i="24"/>
  <c r="AC412" i="24"/>
  <c r="I412" i="24"/>
  <c r="AC413" i="24"/>
  <c r="I413" i="24"/>
  <c r="AC414" i="24"/>
  <c r="I414" i="24"/>
  <c r="AC415" i="24"/>
  <c r="I415" i="24"/>
  <c r="AC416" i="24"/>
  <c r="I416" i="24"/>
  <c r="AC417" i="24"/>
  <c r="I417" i="24"/>
  <c r="AC418" i="24"/>
  <c r="I418" i="24"/>
  <c r="AC419" i="24"/>
  <c r="I419" i="24"/>
  <c r="AC420" i="24"/>
  <c r="I420" i="24"/>
  <c r="AC421" i="24"/>
  <c r="I421" i="24"/>
  <c r="AC422" i="24"/>
  <c r="I422" i="24"/>
  <c r="AC423" i="24"/>
  <c r="I423" i="24"/>
  <c r="AC424" i="24"/>
  <c r="I424" i="24"/>
  <c r="AC425" i="24"/>
  <c r="I425" i="24"/>
  <c r="AC426" i="24"/>
  <c r="I426" i="24"/>
  <c r="AC427" i="24"/>
  <c r="I427" i="24"/>
  <c r="AC428" i="24"/>
  <c r="I428" i="24"/>
  <c r="AC429" i="24"/>
  <c r="I429" i="24"/>
  <c r="AC430" i="24"/>
  <c r="I430" i="24"/>
  <c r="AC431" i="24"/>
  <c r="I431" i="24"/>
  <c r="AC432" i="24"/>
  <c r="I432" i="24"/>
  <c r="AC433" i="24"/>
  <c r="I433" i="24"/>
  <c r="AC434" i="24"/>
  <c r="I434" i="24"/>
  <c r="AC435" i="24"/>
  <c r="I435" i="24"/>
  <c r="AC436" i="24"/>
  <c r="I436" i="24"/>
  <c r="AC437" i="24"/>
  <c r="I437" i="24"/>
  <c r="AC438" i="24"/>
  <c r="I438" i="24"/>
  <c r="AC439" i="24"/>
  <c r="I439" i="24"/>
  <c r="AC440" i="24"/>
  <c r="I440" i="24"/>
  <c r="AC441" i="24"/>
  <c r="I441" i="24"/>
  <c r="AC442" i="24"/>
  <c r="I442" i="24"/>
  <c r="AC443" i="24"/>
  <c r="I443" i="24"/>
  <c r="AC444" i="24"/>
  <c r="I444" i="24"/>
  <c r="AC445" i="24"/>
  <c r="I445" i="24"/>
  <c r="AC446" i="24"/>
  <c r="I446" i="24"/>
  <c r="AC447" i="24"/>
  <c r="I447" i="24"/>
  <c r="AC448" i="24"/>
  <c r="I448" i="24"/>
  <c r="AC449" i="24"/>
  <c r="I449" i="24"/>
  <c r="AC450" i="24"/>
  <c r="I450" i="24"/>
  <c r="AC451" i="24"/>
  <c r="I451" i="24"/>
  <c r="AC452" i="24"/>
  <c r="I452" i="24"/>
  <c r="I453" i="24"/>
  <c r="N352" i="24"/>
  <c r="N353" i="24"/>
  <c r="N354" i="24"/>
  <c r="N355" i="24"/>
  <c r="N356" i="24"/>
  <c r="N357" i="24"/>
  <c r="N358" i="24"/>
  <c r="N359" i="24"/>
  <c r="N360" i="24"/>
  <c r="N361" i="24"/>
  <c r="N362" i="24"/>
  <c r="N363" i="24"/>
  <c r="N364" i="24"/>
  <c r="N365" i="24"/>
  <c r="N366" i="24"/>
  <c r="N367" i="24"/>
  <c r="N368" i="24"/>
  <c r="N369" i="24"/>
  <c r="N370" i="24"/>
  <c r="N371" i="24"/>
  <c r="N372" i="24"/>
  <c r="N373" i="24"/>
  <c r="N374" i="24"/>
  <c r="N375" i="24"/>
  <c r="N376" i="24"/>
  <c r="N377" i="24"/>
  <c r="N378" i="24"/>
  <c r="N379" i="24"/>
  <c r="N380" i="24"/>
  <c r="N381" i="24"/>
  <c r="N382" i="24"/>
  <c r="N383" i="24"/>
  <c r="N384" i="24"/>
  <c r="N385" i="24"/>
  <c r="N386" i="24"/>
  <c r="N387" i="24"/>
  <c r="N388" i="24"/>
  <c r="N389" i="24"/>
  <c r="N390" i="24"/>
  <c r="N391" i="24"/>
  <c r="N392" i="24"/>
  <c r="N393" i="24"/>
  <c r="N394" i="24"/>
  <c r="N395" i="24"/>
  <c r="N396" i="24"/>
  <c r="N397" i="24"/>
  <c r="N398" i="24"/>
  <c r="N399" i="24"/>
  <c r="N400" i="24"/>
  <c r="N401" i="24"/>
  <c r="N402" i="24"/>
  <c r="N403" i="24"/>
  <c r="N404" i="24"/>
  <c r="N405" i="24"/>
  <c r="N406" i="24"/>
  <c r="N407" i="24"/>
  <c r="N408" i="24"/>
  <c r="N409" i="24"/>
  <c r="N410" i="24"/>
  <c r="N411" i="24"/>
  <c r="N412" i="24"/>
  <c r="N413" i="24"/>
  <c r="N414" i="24"/>
  <c r="N415" i="24"/>
  <c r="N416" i="24"/>
  <c r="N417" i="24"/>
  <c r="N418" i="24"/>
  <c r="N419" i="24"/>
  <c r="N420" i="24"/>
  <c r="N421" i="24"/>
  <c r="N422" i="24"/>
  <c r="N423" i="24"/>
  <c r="N424" i="24"/>
  <c r="N425" i="24"/>
  <c r="N426" i="24"/>
  <c r="N427" i="24"/>
  <c r="N428" i="24"/>
  <c r="N429" i="24"/>
  <c r="N430" i="24"/>
  <c r="N431" i="24"/>
  <c r="N432" i="24"/>
  <c r="N433" i="24"/>
  <c r="N434" i="24"/>
  <c r="N435" i="24"/>
  <c r="N436" i="24"/>
  <c r="N437" i="24"/>
  <c r="N438" i="24"/>
  <c r="N439" i="24"/>
  <c r="N440" i="24"/>
  <c r="N441" i="24"/>
  <c r="N442" i="24"/>
  <c r="N443" i="24"/>
  <c r="N444" i="24"/>
  <c r="N445" i="24"/>
  <c r="N446" i="24"/>
  <c r="N447" i="24"/>
  <c r="N448" i="24"/>
  <c r="N449" i="24"/>
  <c r="N450" i="24"/>
  <c r="N451" i="24"/>
  <c r="N452" i="24"/>
  <c r="N453" i="24"/>
  <c r="S352" i="24"/>
  <c r="S353" i="24"/>
  <c r="S354" i="24"/>
  <c r="S355" i="24"/>
  <c r="S356" i="24"/>
  <c r="S357" i="24"/>
  <c r="S358" i="24"/>
  <c r="S359" i="24"/>
  <c r="S360" i="24"/>
  <c r="S361" i="24"/>
  <c r="S362" i="24"/>
  <c r="S363" i="24"/>
  <c r="S364" i="24"/>
  <c r="S365" i="24"/>
  <c r="S366" i="24"/>
  <c r="S367" i="24"/>
  <c r="S368" i="24"/>
  <c r="S369" i="24"/>
  <c r="S370" i="24"/>
  <c r="S371" i="24"/>
  <c r="S372" i="24"/>
  <c r="S373" i="24"/>
  <c r="S374" i="24"/>
  <c r="S375" i="24"/>
  <c r="S376" i="24"/>
  <c r="S377" i="24"/>
  <c r="S378" i="24"/>
  <c r="S379" i="24"/>
  <c r="S380" i="24"/>
  <c r="S381" i="24"/>
  <c r="S382" i="24"/>
  <c r="S383" i="24"/>
  <c r="S384" i="24"/>
  <c r="S385" i="24"/>
  <c r="S386" i="24"/>
  <c r="S387" i="24"/>
  <c r="S388" i="24"/>
  <c r="S389" i="24"/>
  <c r="S390" i="24"/>
  <c r="S391" i="24"/>
  <c r="S392" i="24"/>
  <c r="S393" i="24"/>
  <c r="S394" i="24"/>
  <c r="S395" i="24"/>
  <c r="S396" i="24"/>
  <c r="S397" i="24"/>
  <c r="S398" i="24"/>
  <c r="S399" i="24"/>
  <c r="S400" i="24"/>
  <c r="S401" i="24"/>
  <c r="S402" i="24"/>
  <c r="S403" i="24"/>
  <c r="S404" i="24"/>
  <c r="S405" i="24"/>
  <c r="S406" i="24"/>
  <c r="S407" i="24"/>
  <c r="S408" i="24"/>
  <c r="S409" i="24"/>
  <c r="S410" i="24"/>
  <c r="S411" i="24"/>
  <c r="S412" i="24"/>
  <c r="S413" i="24"/>
  <c r="S414" i="24"/>
  <c r="S415" i="24"/>
  <c r="S416" i="24"/>
  <c r="S417" i="24"/>
  <c r="S418" i="24"/>
  <c r="S419" i="24"/>
  <c r="S420" i="24"/>
  <c r="S421" i="24"/>
  <c r="S422" i="24"/>
  <c r="S423" i="24"/>
  <c r="S424" i="24"/>
  <c r="S425" i="24"/>
  <c r="S426" i="24"/>
  <c r="S427" i="24"/>
  <c r="S428" i="24"/>
  <c r="S429" i="24"/>
  <c r="S430" i="24"/>
  <c r="S431" i="24"/>
  <c r="S432" i="24"/>
  <c r="S433" i="24"/>
  <c r="S434" i="24"/>
  <c r="S435" i="24"/>
  <c r="S436" i="24"/>
  <c r="S437" i="24"/>
  <c r="S438" i="24"/>
  <c r="S439" i="24"/>
  <c r="S440" i="24"/>
  <c r="S441" i="24"/>
  <c r="S442" i="24"/>
  <c r="S443" i="24"/>
  <c r="S444" i="24"/>
  <c r="S445" i="24"/>
  <c r="S446" i="24"/>
  <c r="S447" i="24"/>
  <c r="S448" i="24"/>
  <c r="S449" i="24"/>
  <c r="S450" i="24"/>
  <c r="S451" i="24"/>
  <c r="S452" i="24"/>
  <c r="S453" i="24"/>
  <c r="X352" i="24"/>
  <c r="X353" i="24"/>
  <c r="X354" i="24"/>
  <c r="X355" i="24"/>
  <c r="X356" i="24"/>
  <c r="X357" i="24"/>
  <c r="X358" i="24"/>
  <c r="X359" i="24"/>
  <c r="X360" i="24"/>
  <c r="X361" i="24"/>
  <c r="X362" i="24"/>
  <c r="X363" i="24"/>
  <c r="X364" i="24"/>
  <c r="X365" i="24"/>
  <c r="X366" i="24"/>
  <c r="X367" i="24"/>
  <c r="X368" i="24"/>
  <c r="X369" i="24"/>
  <c r="X370" i="24"/>
  <c r="X371" i="24"/>
  <c r="X372" i="24"/>
  <c r="X373" i="24"/>
  <c r="X374" i="24"/>
  <c r="X375" i="24"/>
  <c r="X376" i="24"/>
  <c r="X377" i="24"/>
  <c r="X378" i="24"/>
  <c r="X379" i="24"/>
  <c r="X380" i="24"/>
  <c r="X381" i="24"/>
  <c r="X382" i="24"/>
  <c r="X383" i="24"/>
  <c r="X384" i="24"/>
  <c r="X385" i="24"/>
  <c r="X386" i="24"/>
  <c r="X387" i="24"/>
  <c r="X388" i="24"/>
  <c r="X389" i="24"/>
  <c r="X390" i="24"/>
  <c r="X391" i="24"/>
  <c r="X392" i="24"/>
  <c r="X393" i="24"/>
  <c r="X394" i="24"/>
  <c r="X395" i="24"/>
  <c r="X396" i="24"/>
  <c r="X397" i="24"/>
  <c r="X398" i="24"/>
  <c r="X399" i="24"/>
  <c r="X400" i="24"/>
  <c r="X401" i="24"/>
  <c r="X402" i="24"/>
  <c r="X403" i="24"/>
  <c r="X404" i="24"/>
  <c r="X405" i="24"/>
  <c r="X406" i="24"/>
  <c r="X407" i="24"/>
  <c r="X408" i="24"/>
  <c r="X409" i="24"/>
  <c r="X410" i="24"/>
  <c r="X411" i="24"/>
  <c r="X412" i="24"/>
  <c r="X413" i="24"/>
  <c r="X414" i="24"/>
  <c r="X415" i="24"/>
  <c r="X416" i="24"/>
  <c r="X417" i="24"/>
  <c r="X418" i="24"/>
  <c r="X419" i="24"/>
  <c r="X420" i="24"/>
  <c r="X421" i="24"/>
  <c r="X422" i="24"/>
  <c r="X423" i="24"/>
  <c r="X424" i="24"/>
  <c r="X425" i="24"/>
  <c r="X426" i="24"/>
  <c r="X427" i="24"/>
  <c r="X428" i="24"/>
  <c r="X429" i="24"/>
  <c r="X430" i="24"/>
  <c r="X431" i="24"/>
  <c r="X432" i="24"/>
  <c r="X433" i="24"/>
  <c r="X434" i="24"/>
  <c r="X435" i="24"/>
  <c r="X436" i="24"/>
  <c r="X437" i="24"/>
  <c r="X438" i="24"/>
  <c r="X439" i="24"/>
  <c r="X440" i="24"/>
  <c r="X441" i="24"/>
  <c r="X442" i="24"/>
  <c r="X443" i="24"/>
  <c r="X444" i="24"/>
  <c r="X445" i="24"/>
  <c r="X446" i="24"/>
  <c r="X447" i="24"/>
  <c r="X448" i="24"/>
  <c r="X449" i="24"/>
  <c r="X450" i="24"/>
  <c r="X451" i="24"/>
  <c r="X452" i="24"/>
  <c r="X453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6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6" i="24"/>
  <c r="D427" i="24"/>
  <c r="D428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AC3" i="23"/>
  <c r="X3" i="23"/>
  <c r="Z3" i="23"/>
  <c r="AA3" i="23"/>
  <c r="AC4" i="23"/>
  <c r="X4" i="23"/>
  <c r="Z4" i="23"/>
  <c r="AA4" i="23"/>
  <c r="AC5" i="23"/>
  <c r="X5" i="23"/>
  <c r="Z5" i="23"/>
  <c r="AA5" i="23"/>
  <c r="AC6" i="23"/>
  <c r="X6" i="23"/>
  <c r="Z6" i="23"/>
  <c r="AA6" i="23"/>
  <c r="AC7" i="23"/>
  <c r="X7" i="23"/>
  <c r="Z7" i="23"/>
  <c r="AA7" i="23"/>
  <c r="AC8" i="23"/>
  <c r="X8" i="23"/>
  <c r="Z8" i="23"/>
  <c r="AA8" i="23"/>
  <c r="AC9" i="23"/>
  <c r="X9" i="23"/>
  <c r="Z9" i="23"/>
  <c r="AA9" i="23"/>
  <c r="AC10" i="23"/>
  <c r="X10" i="23"/>
  <c r="Z10" i="23"/>
  <c r="AA10" i="23"/>
  <c r="AC11" i="23"/>
  <c r="X11" i="23"/>
  <c r="Z11" i="23"/>
  <c r="AA11" i="23"/>
  <c r="AC12" i="23"/>
  <c r="X12" i="23"/>
  <c r="Z12" i="23"/>
  <c r="AA12" i="23"/>
  <c r="AC13" i="23"/>
  <c r="X13" i="23"/>
  <c r="Z13" i="23"/>
  <c r="AA13" i="23"/>
  <c r="AC14" i="23"/>
  <c r="X14" i="23"/>
  <c r="Z14" i="23"/>
  <c r="AA14" i="23"/>
  <c r="AC15" i="23"/>
  <c r="X15" i="23"/>
  <c r="Z15" i="23"/>
  <c r="AA15" i="23"/>
  <c r="AC16" i="23"/>
  <c r="X16" i="23"/>
  <c r="Z16" i="23"/>
  <c r="AA16" i="23"/>
  <c r="AC17" i="23"/>
  <c r="X17" i="23"/>
  <c r="Z17" i="23"/>
  <c r="AA17" i="23"/>
  <c r="AC18" i="23"/>
  <c r="X18" i="23"/>
  <c r="Z18" i="23"/>
  <c r="AA18" i="23"/>
  <c r="AC19" i="23"/>
  <c r="X19" i="23"/>
  <c r="Z19" i="23"/>
  <c r="AA19" i="23"/>
  <c r="AC20" i="23"/>
  <c r="X20" i="23"/>
  <c r="Z20" i="23"/>
  <c r="AA20" i="23"/>
  <c r="AC21" i="23"/>
  <c r="X21" i="23"/>
  <c r="Z21" i="23"/>
  <c r="AA21" i="23"/>
  <c r="AC22" i="23"/>
  <c r="X22" i="23"/>
  <c r="Z22" i="23"/>
  <c r="AA22" i="23"/>
  <c r="AC23" i="23"/>
  <c r="X23" i="23"/>
  <c r="Z23" i="23"/>
  <c r="AA23" i="23"/>
  <c r="AC24" i="23"/>
  <c r="X24" i="23"/>
  <c r="Z24" i="23"/>
  <c r="AA24" i="23"/>
  <c r="AC25" i="23"/>
  <c r="X25" i="23"/>
  <c r="Z25" i="23"/>
  <c r="AA25" i="23"/>
  <c r="AC26" i="23"/>
  <c r="X26" i="23"/>
  <c r="Z26" i="23"/>
  <c r="AA26" i="23"/>
  <c r="AC27" i="23"/>
  <c r="X27" i="23"/>
  <c r="Z27" i="23"/>
  <c r="AA27" i="23"/>
  <c r="AC28" i="23"/>
  <c r="X28" i="23"/>
  <c r="Z28" i="23"/>
  <c r="AA28" i="23"/>
  <c r="AC29" i="23"/>
  <c r="X29" i="23"/>
  <c r="Z29" i="23"/>
  <c r="AA29" i="23"/>
  <c r="AC30" i="23"/>
  <c r="X30" i="23"/>
  <c r="Z30" i="23"/>
  <c r="AA30" i="23"/>
  <c r="AC31" i="23"/>
  <c r="X31" i="23"/>
  <c r="Z31" i="23"/>
  <c r="AA31" i="23"/>
  <c r="AC32" i="23"/>
  <c r="X32" i="23"/>
  <c r="Z32" i="23"/>
  <c r="AA32" i="23"/>
  <c r="AC33" i="23"/>
  <c r="X33" i="23"/>
  <c r="Z33" i="23"/>
  <c r="AA33" i="23"/>
  <c r="AC34" i="23"/>
  <c r="X34" i="23"/>
  <c r="Z34" i="23"/>
  <c r="AA34" i="23"/>
  <c r="AC35" i="23"/>
  <c r="X35" i="23"/>
  <c r="Z35" i="23"/>
  <c r="AA35" i="23"/>
  <c r="AC36" i="23"/>
  <c r="X36" i="23"/>
  <c r="Z36" i="23"/>
  <c r="AA36" i="23"/>
  <c r="AC37" i="23"/>
  <c r="X37" i="23"/>
  <c r="Z37" i="23"/>
  <c r="AA37" i="23"/>
  <c r="AC38" i="23"/>
  <c r="X38" i="23"/>
  <c r="Z38" i="23"/>
  <c r="AA38" i="23"/>
  <c r="AC39" i="23"/>
  <c r="X39" i="23"/>
  <c r="Z39" i="23"/>
  <c r="AA39" i="23"/>
  <c r="AC40" i="23"/>
  <c r="X40" i="23"/>
  <c r="Z40" i="23"/>
  <c r="AA40" i="23"/>
  <c r="AC41" i="23"/>
  <c r="X41" i="23"/>
  <c r="Z41" i="23"/>
  <c r="AA41" i="23"/>
  <c r="AC42" i="23"/>
  <c r="X42" i="23"/>
  <c r="Z42" i="23"/>
  <c r="AA42" i="23"/>
  <c r="AC43" i="23"/>
  <c r="X43" i="23"/>
  <c r="Z43" i="23"/>
  <c r="AA43" i="23"/>
  <c r="AC44" i="23"/>
  <c r="X44" i="23"/>
  <c r="Z44" i="23"/>
  <c r="AA44" i="23"/>
  <c r="AC45" i="23"/>
  <c r="X45" i="23"/>
  <c r="Z45" i="23"/>
  <c r="AA45" i="23"/>
  <c r="AC46" i="23"/>
  <c r="X46" i="23"/>
  <c r="Z46" i="23"/>
  <c r="AA46" i="23"/>
  <c r="AC47" i="23"/>
  <c r="X47" i="23"/>
  <c r="Z47" i="23"/>
  <c r="AA47" i="23"/>
  <c r="AC48" i="23"/>
  <c r="X48" i="23"/>
  <c r="Z48" i="23"/>
  <c r="AA48" i="23"/>
  <c r="AC49" i="23"/>
  <c r="X49" i="23"/>
  <c r="Z49" i="23"/>
  <c r="AA49" i="23"/>
  <c r="AC50" i="23"/>
  <c r="X50" i="23"/>
  <c r="Z50" i="23"/>
  <c r="AA50" i="23"/>
  <c r="AC51" i="23"/>
  <c r="X51" i="23"/>
  <c r="Z51" i="23"/>
  <c r="AA51" i="23"/>
  <c r="AC52" i="23"/>
  <c r="X52" i="23"/>
  <c r="Z52" i="23"/>
  <c r="AA52" i="23"/>
  <c r="AC53" i="23"/>
  <c r="X53" i="23"/>
  <c r="Z53" i="23"/>
  <c r="AA53" i="23"/>
  <c r="AC54" i="23"/>
  <c r="X54" i="23"/>
  <c r="Z54" i="23"/>
  <c r="AA54" i="23"/>
  <c r="AC55" i="23"/>
  <c r="X55" i="23"/>
  <c r="Z55" i="23"/>
  <c r="AA55" i="23"/>
  <c r="AC56" i="23"/>
  <c r="X56" i="23"/>
  <c r="Z56" i="23"/>
  <c r="AA56" i="23"/>
  <c r="AC57" i="23"/>
  <c r="X57" i="23"/>
  <c r="Z57" i="23"/>
  <c r="AA57" i="23"/>
  <c r="AC58" i="23"/>
  <c r="X58" i="23"/>
  <c r="Z58" i="23"/>
  <c r="AA58" i="23"/>
  <c r="AC59" i="23"/>
  <c r="X59" i="23"/>
  <c r="Z59" i="23"/>
  <c r="AA59" i="23"/>
  <c r="AC60" i="23"/>
  <c r="X60" i="23"/>
  <c r="Z60" i="23"/>
  <c r="AA60" i="23"/>
  <c r="AC61" i="23"/>
  <c r="X61" i="23"/>
  <c r="Z61" i="23"/>
  <c r="AA61" i="23"/>
  <c r="AC62" i="23"/>
  <c r="X62" i="23"/>
  <c r="Z62" i="23"/>
  <c r="AA62" i="23"/>
  <c r="AC63" i="23"/>
  <c r="X63" i="23"/>
  <c r="Z63" i="23"/>
  <c r="AA63" i="23"/>
  <c r="AC64" i="23"/>
  <c r="X64" i="23"/>
  <c r="Z64" i="23"/>
  <c r="AA64" i="23"/>
  <c r="AC65" i="23"/>
  <c r="X65" i="23"/>
  <c r="Z65" i="23"/>
  <c r="AA65" i="23"/>
  <c r="AC66" i="23"/>
  <c r="X66" i="23"/>
  <c r="Z66" i="23"/>
  <c r="AA66" i="23"/>
  <c r="AC67" i="23"/>
  <c r="X67" i="23"/>
  <c r="Z67" i="23"/>
  <c r="AA67" i="23"/>
  <c r="AC68" i="23"/>
  <c r="X68" i="23"/>
  <c r="Z68" i="23"/>
  <c r="AA68" i="23"/>
  <c r="AC69" i="23"/>
  <c r="X69" i="23"/>
  <c r="Z69" i="23"/>
  <c r="AA69" i="23"/>
  <c r="AC70" i="23"/>
  <c r="X70" i="23"/>
  <c r="Z70" i="23"/>
  <c r="AA70" i="23"/>
  <c r="AC71" i="23"/>
  <c r="X71" i="23"/>
  <c r="Z71" i="23"/>
  <c r="AA71" i="23"/>
  <c r="AC72" i="23"/>
  <c r="X72" i="23"/>
  <c r="Z72" i="23"/>
  <c r="AA72" i="23"/>
  <c r="AC73" i="23"/>
  <c r="X73" i="23"/>
  <c r="Z73" i="23"/>
  <c r="AA73" i="23"/>
  <c r="AC74" i="23"/>
  <c r="X74" i="23"/>
  <c r="Z74" i="23"/>
  <c r="AA74" i="23"/>
  <c r="AC75" i="23"/>
  <c r="X75" i="23"/>
  <c r="Z75" i="23"/>
  <c r="AA75" i="23"/>
  <c r="AC76" i="23"/>
  <c r="X76" i="23"/>
  <c r="Z76" i="23"/>
  <c r="AA76" i="23"/>
  <c r="AC77" i="23"/>
  <c r="X77" i="23"/>
  <c r="Z77" i="23"/>
  <c r="AA77" i="23"/>
  <c r="AC78" i="23"/>
  <c r="X78" i="23"/>
  <c r="Z78" i="23"/>
  <c r="AA78" i="23"/>
  <c r="AC79" i="23"/>
  <c r="X79" i="23"/>
  <c r="Z79" i="23"/>
  <c r="AA79" i="23"/>
  <c r="AC80" i="23"/>
  <c r="X80" i="23"/>
  <c r="Z80" i="23"/>
  <c r="AA80" i="23"/>
  <c r="AC81" i="23"/>
  <c r="X81" i="23"/>
  <c r="Z81" i="23"/>
  <c r="AA81" i="23"/>
  <c r="AC82" i="23"/>
  <c r="X82" i="23"/>
  <c r="Z82" i="23"/>
  <c r="AA82" i="23"/>
  <c r="AC83" i="23"/>
  <c r="X83" i="23"/>
  <c r="Z83" i="23"/>
  <c r="AA83" i="23"/>
  <c r="AC84" i="23"/>
  <c r="X84" i="23"/>
  <c r="Z84" i="23"/>
  <c r="AA84" i="23"/>
  <c r="AC85" i="23"/>
  <c r="X85" i="23"/>
  <c r="Z85" i="23"/>
  <c r="AA85" i="23"/>
  <c r="AC86" i="23"/>
  <c r="X86" i="23"/>
  <c r="Z86" i="23"/>
  <c r="AA86" i="23"/>
  <c r="AC87" i="23"/>
  <c r="X87" i="23"/>
  <c r="Z87" i="23"/>
  <c r="AA87" i="23"/>
  <c r="AC88" i="23"/>
  <c r="X88" i="23"/>
  <c r="Z88" i="23"/>
  <c r="AA88" i="23"/>
  <c r="AC89" i="23"/>
  <c r="X89" i="23"/>
  <c r="Z89" i="23"/>
  <c r="AA89" i="23"/>
  <c r="AC90" i="23"/>
  <c r="X90" i="23"/>
  <c r="Z90" i="23"/>
  <c r="AA90" i="23"/>
  <c r="AC91" i="23"/>
  <c r="X91" i="23"/>
  <c r="Z91" i="23"/>
  <c r="AA91" i="23"/>
  <c r="AC92" i="23"/>
  <c r="X92" i="23"/>
  <c r="Z92" i="23"/>
  <c r="AA92" i="23"/>
  <c r="AC93" i="23"/>
  <c r="X93" i="23"/>
  <c r="Z93" i="23"/>
  <c r="AA93" i="23"/>
  <c r="AC94" i="23"/>
  <c r="X94" i="23"/>
  <c r="Z94" i="23"/>
  <c r="AA94" i="23"/>
  <c r="AC95" i="23"/>
  <c r="X95" i="23"/>
  <c r="Z95" i="23"/>
  <c r="AA95" i="23"/>
  <c r="AC96" i="23"/>
  <c r="X96" i="23"/>
  <c r="Z96" i="23"/>
  <c r="AA96" i="23"/>
  <c r="AC97" i="23"/>
  <c r="X97" i="23"/>
  <c r="Z97" i="23"/>
  <c r="AA97" i="23"/>
  <c r="AC98" i="23"/>
  <c r="X98" i="23"/>
  <c r="Z98" i="23"/>
  <c r="AA98" i="23"/>
  <c r="AC99" i="23"/>
  <c r="X99" i="23"/>
  <c r="Z99" i="23"/>
  <c r="AA99" i="23"/>
  <c r="AC100" i="23"/>
  <c r="X100" i="23"/>
  <c r="Z100" i="23"/>
  <c r="AA100" i="23"/>
  <c r="AC101" i="23"/>
  <c r="X101" i="23"/>
  <c r="Z101" i="23"/>
  <c r="AA101" i="23"/>
  <c r="AC102" i="23"/>
  <c r="X102" i="23"/>
  <c r="Z102" i="23"/>
  <c r="AA102" i="23"/>
  <c r="AC103" i="23"/>
  <c r="X103" i="23"/>
  <c r="Z103" i="23"/>
  <c r="AA103" i="23"/>
  <c r="AC104" i="23"/>
  <c r="X104" i="23"/>
  <c r="Z104" i="23"/>
  <c r="AA104" i="23"/>
  <c r="AC105" i="23"/>
  <c r="X105" i="23"/>
  <c r="Z105" i="23"/>
  <c r="AA105" i="23"/>
  <c r="AC106" i="23"/>
  <c r="X106" i="23"/>
  <c r="Z106" i="23"/>
  <c r="AA106" i="23"/>
  <c r="AC107" i="23"/>
  <c r="X107" i="23"/>
  <c r="Z107" i="23"/>
  <c r="AA107" i="23"/>
  <c r="AC108" i="23"/>
  <c r="X108" i="23"/>
  <c r="Z108" i="23"/>
  <c r="AA108" i="23"/>
  <c r="AC109" i="23"/>
  <c r="X109" i="23"/>
  <c r="Z109" i="23"/>
  <c r="AA109" i="23"/>
  <c r="AC110" i="23"/>
  <c r="X110" i="23"/>
  <c r="Z110" i="23"/>
  <c r="AA110" i="23"/>
  <c r="AC111" i="23"/>
  <c r="X111" i="23"/>
  <c r="Z111" i="23"/>
  <c r="AA111" i="23"/>
  <c r="AC112" i="23"/>
  <c r="X112" i="23"/>
  <c r="Z112" i="23"/>
  <c r="AA112" i="23"/>
  <c r="AC113" i="23"/>
  <c r="X113" i="23"/>
  <c r="Z113" i="23"/>
  <c r="AA113" i="23"/>
  <c r="AC114" i="23"/>
  <c r="X114" i="23"/>
  <c r="Z114" i="23"/>
  <c r="AA114" i="23"/>
  <c r="AC115" i="23"/>
  <c r="X115" i="23"/>
  <c r="Z115" i="23"/>
  <c r="AA115" i="23"/>
  <c r="AC116" i="23"/>
  <c r="X116" i="23"/>
  <c r="Z116" i="23"/>
  <c r="AA116" i="23"/>
  <c r="AC117" i="23"/>
  <c r="X117" i="23"/>
  <c r="Z117" i="23"/>
  <c r="AA117" i="23"/>
  <c r="AC118" i="23"/>
  <c r="X118" i="23"/>
  <c r="Z118" i="23"/>
  <c r="AA118" i="23"/>
  <c r="AC119" i="23"/>
  <c r="X119" i="23"/>
  <c r="Z119" i="23"/>
  <c r="AA119" i="23"/>
  <c r="AC120" i="23"/>
  <c r="X120" i="23"/>
  <c r="Z120" i="23"/>
  <c r="AA120" i="23"/>
  <c r="AC121" i="23"/>
  <c r="X121" i="23"/>
  <c r="Z121" i="23"/>
  <c r="AA121" i="23"/>
  <c r="AC122" i="23"/>
  <c r="X122" i="23"/>
  <c r="Z122" i="23"/>
  <c r="AA122" i="23"/>
  <c r="AC123" i="23"/>
  <c r="X123" i="23"/>
  <c r="Z123" i="23"/>
  <c r="AA123" i="23"/>
  <c r="AC124" i="23"/>
  <c r="X124" i="23"/>
  <c r="Z124" i="23"/>
  <c r="AA124" i="23"/>
  <c r="AC125" i="23"/>
  <c r="X125" i="23"/>
  <c r="Z125" i="23"/>
  <c r="AA125" i="23"/>
  <c r="AC126" i="23"/>
  <c r="X126" i="23"/>
  <c r="Z126" i="23"/>
  <c r="AA126" i="23"/>
  <c r="AC127" i="23"/>
  <c r="X127" i="23"/>
  <c r="Z127" i="23"/>
  <c r="AA127" i="23"/>
  <c r="AC128" i="23"/>
  <c r="X128" i="23"/>
  <c r="Z128" i="23"/>
  <c r="AA128" i="23"/>
  <c r="AC129" i="23"/>
  <c r="X129" i="23"/>
  <c r="Z129" i="23"/>
  <c r="AA129" i="23"/>
  <c r="AC130" i="23"/>
  <c r="X130" i="23"/>
  <c r="Z130" i="23"/>
  <c r="AA130" i="23"/>
  <c r="AC131" i="23"/>
  <c r="X131" i="23"/>
  <c r="Z131" i="23"/>
  <c r="AA131" i="23"/>
  <c r="AC132" i="23"/>
  <c r="X132" i="23"/>
  <c r="Z132" i="23"/>
  <c r="AA132" i="23"/>
  <c r="AC133" i="23"/>
  <c r="X133" i="23"/>
  <c r="Z133" i="23"/>
  <c r="AA133" i="23"/>
  <c r="AC134" i="23"/>
  <c r="X134" i="23"/>
  <c r="Z134" i="23"/>
  <c r="AA134" i="23"/>
  <c r="AC135" i="23"/>
  <c r="X135" i="23"/>
  <c r="Z135" i="23"/>
  <c r="AA135" i="23"/>
  <c r="AC136" i="23"/>
  <c r="X136" i="23"/>
  <c r="Z136" i="23"/>
  <c r="AA136" i="23"/>
  <c r="AC137" i="23"/>
  <c r="X137" i="23"/>
  <c r="Z137" i="23"/>
  <c r="AA137" i="23"/>
  <c r="AC138" i="23"/>
  <c r="X138" i="23"/>
  <c r="Z138" i="23"/>
  <c r="AA138" i="23"/>
  <c r="AC139" i="23"/>
  <c r="X139" i="23"/>
  <c r="Z139" i="23"/>
  <c r="AA139" i="23"/>
  <c r="AC140" i="23"/>
  <c r="X140" i="23"/>
  <c r="Z140" i="23"/>
  <c r="AA140" i="23"/>
  <c r="AC141" i="23"/>
  <c r="X141" i="23"/>
  <c r="Z141" i="23"/>
  <c r="AA141" i="23"/>
  <c r="AC142" i="23"/>
  <c r="X142" i="23"/>
  <c r="Z142" i="23"/>
  <c r="AA142" i="23"/>
  <c r="AC143" i="23"/>
  <c r="X143" i="23"/>
  <c r="Z143" i="23"/>
  <c r="AA143" i="23"/>
  <c r="AC144" i="23"/>
  <c r="X144" i="23"/>
  <c r="Z144" i="23"/>
  <c r="AA144" i="23"/>
  <c r="AC145" i="23"/>
  <c r="X145" i="23"/>
  <c r="Z145" i="23"/>
  <c r="AA145" i="23"/>
  <c r="AC146" i="23"/>
  <c r="X146" i="23"/>
  <c r="Z146" i="23"/>
  <c r="AA146" i="23"/>
  <c r="AC147" i="23"/>
  <c r="X147" i="23"/>
  <c r="Z147" i="23"/>
  <c r="AA147" i="23"/>
  <c r="AC148" i="23"/>
  <c r="X148" i="23"/>
  <c r="Z148" i="23"/>
  <c r="AA148" i="23"/>
  <c r="AC149" i="23"/>
  <c r="X149" i="23"/>
  <c r="Z149" i="23"/>
  <c r="AA149" i="23"/>
  <c r="AC150" i="23"/>
  <c r="X150" i="23"/>
  <c r="Z150" i="23"/>
  <c r="AA150" i="23"/>
  <c r="AC151" i="23"/>
  <c r="X151" i="23"/>
  <c r="Z151" i="23"/>
  <c r="AA151" i="23"/>
  <c r="AC152" i="23"/>
  <c r="X152" i="23"/>
  <c r="Z152" i="23"/>
  <c r="AA152" i="23"/>
  <c r="AC153" i="23"/>
  <c r="X153" i="23"/>
  <c r="Z153" i="23"/>
  <c r="AA153" i="23"/>
  <c r="AC154" i="23"/>
  <c r="X154" i="23"/>
  <c r="Z154" i="23"/>
  <c r="AA154" i="23"/>
  <c r="AC155" i="23"/>
  <c r="X155" i="23"/>
  <c r="Z155" i="23"/>
  <c r="AA155" i="23"/>
  <c r="AC156" i="23"/>
  <c r="X156" i="23"/>
  <c r="Z156" i="23"/>
  <c r="AA156" i="23"/>
  <c r="AC157" i="23"/>
  <c r="X157" i="23"/>
  <c r="Z157" i="23"/>
  <c r="AA157" i="23"/>
  <c r="AC158" i="23"/>
  <c r="X158" i="23"/>
  <c r="Z158" i="23"/>
  <c r="AA158" i="23"/>
  <c r="AC159" i="23"/>
  <c r="X159" i="23"/>
  <c r="Z159" i="23"/>
  <c r="AA159" i="23"/>
  <c r="AC160" i="23"/>
  <c r="X160" i="23"/>
  <c r="Z160" i="23"/>
  <c r="AA160" i="23"/>
  <c r="AC161" i="23"/>
  <c r="X161" i="23"/>
  <c r="Z161" i="23"/>
  <c r="AA161" i="23"/>
  <c r="AC162" i="23"/>
  <c r="X162" i="23"/>
  <c r="Z162" i="23"/>
  <c r="AA162" i="23"/>
  <c r="AC163" i="23"/>
  <c r="X163" i="23"/>
  <c r="Z163" i="23"/>
  <c r="AA163" i="23"/>
  <c r="AC164" i="23"/>
  <c r="X164" i="23"/>
  <c r="Z164" i="23"/>
  <c r="AA164" i="23"/>
  <c r="AC165" i="23"/>
  <c r="X165" i="23"/>
  <c r="Z165" i="23"/>
  <c r="AA165" i="23"/>
  <c r="AC166" i="23"/>
  <c r="X166" i="23"/>
  <c r="Z166" i="23"/>
  <c r="AA166" i="23"/>
  <c r="AC167" i="23"/>
  <c r="X167" i="23"/>
  <c r="Z167" i="23"/>
  <c r="AA167" i="23"/>
  <c r="AC168" i="23"/>
  <c r="X168" i="23"/>
  <c r="Z168" i="23"/>
  <c r="AA168" i="23"/>
  <c r="AC169" i="23"/>
  <c r="X169" i="23"/>
  <c r="Z169" i="23"/>
  <c r="AA169" i="23"/>
  <c r="AC170" i="23"/>
  <c r="X170" i="23"/>
  <c r="Z170" i="23"/>
  <c r="AA170" i="23"/>
  <c r="AC171" i="23"/>
  <c r="X171" i="23"/>
  <c r="Z171" i="23"/>
  <c r="AA171" i="23"/>
  <c r="AC172" i="23"/>
  <c r="X172" i="23"/>
  <c r="Z172" i="23"/>
  <c r="AA172" i="23"/>
  <c r="AC173" i="23"/>
  <c r="X173" i="23"/>
  <c r="Z173" i="23"/>
  <c r="AA173" i="23"/>
  <c r="AC174" i="23"/>
  <c r="X174" i="23"/>
  <c r="Z174" i="23"/>
  <c r="AA174" i="23"/>
  <c r="AC175" i="23"/>
  <c r="X175" i="23"/>
  <c r="Z175" i="23"/>
  <c r="AA175" i="23"/>
  <c r="AC176" i="23"/>
  <c r="X176" i="23"/>
  <c r="Z176" i="23"/>
  <c r="AA176" i="23"/>
  <c r="AC177" i="23"/>
  <c r="X177" i="23"/>
  <c r="Z177" i="23"/>
  <c r="AA177" i="23"/>
  <c r="AC178" i="23"/>
  <c r="X178" i="23"/>
  <c r="Z178" i="23"/>
  <c r="AA178" i="23"/>
  <c r="AC179" i="23"/>
  <c r="X179" i="23"/>
  <c r="Z179" i="23"/>
  <c r="AA179" i="23"/>
  <c r="AC180" i="23"/>
  <c r="X180" i="23"/>
  <c r="Z180" i="23"/>
  <c r="AA180" i="23"/>
  <c r="AC181" i="23"/>
  <c r="X181" i="23"/>
  <c r="Z181" i="23"/>
  <c r="AA181" i="23"/>
  <c r="AC182" i="23"/>
  <c r="X182" i="23"/>
  <c r="Z182" i="23"/>
  <c r="AA182" i="23"/>
  <c r="AC183" i="23"/>
  <c r="X183" i="23"/>
  <c r="Z183" i="23"/>
  <c r="AA183" i="23"/>
  <c r="AC184" i="23"/>
  <c r="X184" i="23"/>
  <c r="Z184" i="23"/>
  <c r="AA184" i="23"/>
  <c r="AC185" i="23"/>
  <c r="X185" i="23"/>
  <c r="Z185" i="23"/>
  <c r="AA185" i="23"/>
  <c r="AC186" i="23"/>
  <c r="X186" i="23"/>
  <c r="Z186" i="23"/>
  <c r="AA186" i="23"/>
  <c r="AC187" i="23"/>
  <c r="X187" i="23"/>
  <c r="Z187" i="23"/>
  <c r="AA187" i="23"/>
  <c r="AC188" i="23"/>
  <c r="X188" i="23"/>
  <c r="Z188" i="23"/>
  <c r="AA188" i="23"/>
  <c r="AC189" i="23"/>
  <c r="X189" i="23"/>
  <c r="Z189" i="23"/>
  <c r="AA189" i="23"/>
  <c r="AC190" i="23"/>
  <c r="X190" i="23"/>
  <c r="Z190" i="23"/>
  <c r="AA190" i="23"/>
  <c r="AC191" i="23"/>
  <c r="X191" i="23"/>
  <c r="Z191" i="23"/>
  <c r="AA191" i="23"/>
  <c r="AC192" i="23"/>
  <c r="X192" i="23"/>
  <c r="Z192" i="23"/>
  <c r="AA192" i="23"/>
  <c r="AC193" i="23"/>
  <c r="X193" i="23"/>
  <c r="Z193" i="23"/>
  <c r="AA193" i="23"/>
  <c r="AC194" i="23"/>
  <c r="X194" i="23"/>
  <c r="Z194" i="23"/>
  <c r="AA194" i="23"/>
  <c r="AC195" i="23"/>
  <c r="X195" i="23"/>
  <c r="Z195" i="23"/>
  <c r="AA195" i="23"/>
  <c r="AC196" i="23"/>
  <c r="X196" i="23"/>
  <c r="Z196" i="23"/>
  <c r="AA196" i="23"/>
  <c r="AC197" i="23"/>
  <c r="X197" i="23"/>
  <c r="Z197" i="23"/>
  <c r="AA197" i="23"/>
  <c r="AC198" i="23"/>
  <c r="X198" i="23"/>
  <c r="Z198" i="23"/>
  <c r="AA198" i="23"/>
  <c r="AC199" i="23"/>
  <c r="X199" i="23"/>
  <c r="Z199" i="23"/>
  <c r="AA199" i="23"/>
  <c r="AC200" i="23"/>
  <c r="X200" i="23"/>
  <c r="Z200" i="23"/>
  <c r="AA200" i="23"/>
  <c r="AC201" i="23"/>
  <c r="X201" i="23"/>
  <c r="Z201" i="23"/>
  <c r="AA201" i="23"/>
  <c r="AC202" i="23"/>
  <c r="X202" i="23"/>
  <c r="Z202" i="23"/>
  <c r="AA202" i="23"/>
  <c r="AC203" i="23"/>
  <c r="X203" i="23"/>
  <c r="Z203" i="23"/>
  <c r="AA203" i="23"/>
  <c r="AC204" i="23"/>
  <c r="X204" i="23"/>
  <c r="Z204" i="23"/>
  <c r="AA204" i="23"/>
  <c r="AC205" i="23"/>
  <c r="X205" i="23"/>
  <c r="Z205" i="23"/>
  <c r="AA205" i="23"/>
  <c r="AC206" i="23"/>
  <c r="X206" i="23"/>
  <c r="Z206" i="23"/>
  <c r="AA206" i="23"/>
  <c r="AC207" i="23"/>
  <c r="X207" i="23"/>
  <c r="Z207" i="23"/>
  <c r="AA207" i="23"/>
  <c r="AC208" i="23"/>
  <c r="X208" i="23"/>
  <c r="Z208" i="23"/>
  <c r="AA208" i="23"/>
  <c r="AC209" i="23"/>
  <c r="X209" i="23"/>
  <c r="Z209" i="23"/>
  <c r="AA209" i="23"/>
  <c r="AC210" i="23"/>
  <c r="X210" i="23"/>
  <c r="Z210" i="23"/>
  <c r="AA210" i="23"/>
  <c r="AC211" i="23"/>
  <c r="X211" i="23"/>
  <c r="Z211" i="23"/>
  <c r="AA211" i="23"/>
  <c r="AC212" i="23"/>
  <c r="X212" i="23"/>
  <c r="Z212" i="23"/>
  <c r="AA212" i="23"/>
  <c r="AC213" i="23"/>
  <c r="X213" i="23"/>
  <c r="Z213" i="23"/>
  <c r="AA213" i="23"/>
  <c r="AC214" i="23"/>
  <c r="X214" i="23"/>
  <c r="Z214" i="23"/>
  <c r="AA214" i="23"/>
  <c r="AC215" i="23"/>
  <c r="X215" i="23"/>
  <c r="Z215" i="23"/>
  <c r="AA215" i="23"/>
  <c r="AC216" i="23"/>
  <c r="X216" i="23"/>
  <c r="Z216" i="23"/>
  <c r="AA216" i="23"/>
  <c r="AC217" i="23"/>
  <c r="X217" i="23"/>
  <c r="Z217" i="23"/>
  <c r="AA217" i="23"/>
  <c r="AC218" i="23"/>
  <c r="X218" i="23"/>
  <c r="Z218" i="23"/>
  <c r="AA218" i="23"/>
  <c r="AC219" i="23"/>
  <c r="X219" i="23"/>
  <c r="Z219" i="23"/>
  <c r="AA219" i="23"/>
  <c r="AC220" i="23"/>
  <c r="X220" i="23"/>
  <c r="Z220" i="23"/>
  <c r="AA220" i="23"/>
  <c r="AC221" i="23"/>
  <c r="X221" i="23"/>
  <c r="Z221" i="23"/>
  <c r="AA221" i="23"/>
  <c r="AC222" i="23"/>
  <c r="X222" i="23"/>
  <c r="Z222" i="23"/>
  <c r="AA222" i="23"/>
  <c r="AC223" i="23"/>
  <c r="X223" i="23"/>
  <c r="Z223" i="23"/>
  <c r="AA223" i="23"/>
  <c r="AC224" i="23"/>
  <c r="X224" i="23"/>
  <c r="Z224" i="23"/>
  <c r="AA224" i="23"/>
  <c r="AC225" i="23"/>
  <c r="X225" i="23"/>
  <c r="Z225" i="23"/>
  <c r="AA225" i="23"/>
  <c r="AC226" i="23"/>
  <c r="X226" i="23"/>
  <c r="Z226" i="23"/>
  <c r="AA226" i="23"/>
  <c r="AC227" i="23"/>
  <c r="X227" i="23"/>
  <c r="Z227" i="23"/>
  <c r="AA227" i="23"/>
  <c r="AC228" i="23"/>
  <c r="X228" i="23"/>
  <c r="Z228" i="23"/>
  <c r="AA228" i="23"/>
  <c r="AC229" i="23"/>
  <c r="X229" i="23"/>
  <c r="Z229" i="23"/>
  <c r="AA229" i="23"/>
  <c r="AC230" i="23"/>
  <c r="X230" i="23"/>
  <c r="Z230" i="23"/>
  <c r="AA230" i="23"/>
  <c r="AC231" i="23"/>
  <c r="X231" i="23"/>
  <c r="Z231" i="23"/>
  <c r="AA231" i="23"/>
  <c r="AC232" i="23"/>
  <c r="X232" i="23"/>
  <c r="Z232" i="23"/>
  <c r="AA232" i="23"/>
  <c r="AC233" i="23"/>
  <c r="X233" i="23"/>
  <c r="Z233" i="23"/>
  <c r="AA233" i="23"/>
  <c r="AC234" i="23"/>
  <c r="X234" i="23"/>
  <c r="Z234" i="23"/>
  <c r="AA234" i="23"/>
  <c r="AC235" i="23"/>
  <c r="X235" i="23"/>
  <c r="Z235" i="23"/>
  <c r="AA235" i="23"/>
  <c r="AC236" i="23"/>
  <c r="X236" i="23"/>
  <c r="Z236" i="23"/>
  <c r="AA236" i="23"/>
  <c r="AC237" i="23"/>
  <c r="X237" i="23"/>
  <c r="Z237" i="23"/>
  <c r="AA237" i="23"/>
  <c r="AC238" i="23"/>
  <c r="X238" i="23"/>
  <c r="Z238" i="23"/>
  <c r="AA238" i="23"/>
  <c r="AC239" i="23"/>
  <c r="X239" i="23"/>
  <c r="Z239" i="23"/>
  <c r="AA239" i="23"/>
  <c r="AC240" i="23"/>
  <c r="X240" i="23"/>
  <c r="Z240" i="23"/>
  <c r="AA240" i="23"/>
  <c r="AC241" i="23"/>
  <c r="X241" i="23"/>
  <c r="Z241" i="23"/>
  <c r="AA241" i="23"/>
  <c r="AC242" i="23"/>
  <c r="X242" i="23"/>
  <c r="Z242" i="23"/>
  <c r="AA242" i="23"/>
  <c r="AC243" i="23"/>
  <c r="X243" i="23"/>
  <c r="Z243" i="23"/>
  <c r="AA243" i="23"/>
  <c r="AC244" i="23"/>
  <c r="X244" i="23"/>
  <c r="Z244" i="23"/>
  <c r="AA244" i="23"/>
  <c r="AC245" i="23"/>
  <c r="X245" i="23"/>
  <c r="Z245" i="23"/>
  <c r="AA245" i="23"/>
  <c r="AC246" i="23"/>
  <c r="X246" i="23"/>
  <c r="Z246" i="23"/>
  <c r="AA246" i="23"/>
  <c r="AC247" i="23"/>
  <c r="X247" i="23"/>
  <c r="Z247" i="23"/>
  <c r="AA247" i="23"/>
  <c r="AC248" i="23"/>
  <c r="X248" i="23"/>
  <c r="Z248" i="23"/>
  <c r="AA248" i="23"/>
  <c r="AC249" i="23"/>
  <c r="X249" i="23"/>
  <c r="Z249" i="23"/>
  <c r="AA249" i="23"/>
  <c r="AC250" i="23"/>
  <c r="X250" i="23"/>
  <c r="Z250" i="23"/>
  <c r="AA250" i="23"/>
  <c r="AC251" i="23"/>
  <c r="X251" i="23"/>
  <c r="Z251" i="23"/>
  <c r="AA251" i="23"/>
  <c r="AC252" i="23"/>
  <c r="X252" i="23"/>
  <c r="Z252" i="23"/>
  <c r="AA252" i="23"/>
  <c r="AC253" i="23"/>
  <c r="X253" i="23"/>
  <c r="Z253" i="23"/>
  <c r="AA253" i="23"/>
  <c r="AC254" i="23"/>
  <c r="X254" i="23"/>
  <c r="Z254" i="23"/>
  <c r="AA254" i="23"/>
  <c r="AC255" i="23"/>
  <c r="X255" i="23"/>
  <c r="Z255" i="23"/>
  <c r="AA255" i="23"/>
  <c r="AC256" i="23"/>
  <c r="X256" i="23"/>
  <c r="Z256" i="23"/>
  <c r="AA256" i="23"/>
  <c r="AC257" i="23"/>
  <c r="X257" i="23"/>
  <c r="Z257" i="23"/>
  <c r="AA257" i="23"/>
  <c r="AC258" i="23"/>
  <c r="X258" i="23"/>
  <c r="Z258" i="23"/>
  <c r="AA258" i="23"/>
  <c r="AC259" i="23"/>
  <c r="X259" i="23"/>
  <c r="Z259" i="23"/>
  <c r="AA259" i="23"/>
  <c r="AC260" i="23"/>
  <c r="X260" i="23"/>
  <c r="Z260" i="23"/>
  <c r="AA260" i="23"/>
  <c r="AC261" i="23"/>
  <c r="X261" i="23"/>
  <c r="Z261" i="23"/>
  <c r="AA261" i="23"/>
  <c r="AC262" i="23"/>
  <c r="X262" i="23"/>
  <c r="Z262" i="23"/>
  <c r="AA262" i="23"/>
  <c r="AC263" i="23"/>
  <c r="X263" i="23"/>
  <c r="Z263" i="23"/>
  <c r="AA263" i="23"/>
  <c r="AC264" i="23"/>
  <c r="X264" i="23"/>
  <c r="Z264" i="23"/>
  <c r="AA264" i="23"/>
  <c r="AC265" i="23"/>
  <c r="X265" i="23"/>
  <c r="Z265" i="23"/>
  <c r="AA265" i="23"/>
  <c r="AC266" i="23"/>
  <c r="X266" i="23"/>
  <c r="Z266" i="23"/>
  <c r="AA266" i="23"/>
  <c r="AC267" i="23"/>
  <c r="X267" i="23"/>
  <c r="Z267" i="23"/>
  <c r="AA267" i="23"/>
  <c r="AC268" i="23"/>
  <c r="X268" i="23"/>
  <c r="Z268" i="23"/>
  <c r="AA268" i="23"/>
  <c r="AC269" i="23"/>
  <c r="X269" i="23"/>
  <c r="Z269" i="23"/>
  <c r="AA269" i="23"/>
  <c r="AC270" i="23"/>
  <c r="X270" i="23"/>
  <c r="Z270" i="23"/>
  <c r="AA270" i="23"/>
  <c r="AC271" i="23"/>
  <c r="X271" i="23"/>
  <c r="Z271" i="23"/>
  <c r="AA271" i="23"/>
  <c r="AC272" i="23"/>
  <c r="X272" i="23"/>
  <c r="Z272" i="23"/>
  <c r="AA272" i="23"/>
  <c r="AC273" i="23"/>
  <c r="X273" i="23"/>
  <c r="Z273" i="23"/>
  <c r="AA273" i="23"/>
  <c r="AC274" i="23"/>
  <c r="X274" i="23"/>
  <c r="Z274" i="23"/>
  <c r="AA274" i="23"/>
  <c r="AC275" i="23"/>
  <c r="X275" i="23"/>
  <c r="Z275" i="23"/>
  <c r="AA275" i="23"/>
  <c r="AC276" i="23"/>
  <c r="X276" i="23"/>
  <c r="Z276" i="23"/>
  <c r="AA276" i="23"/>
  <c r="AC277" i="23"/>
  <c r="X277" i="23"/>
  <c r="Z277" i="23"/>
  <c r="AA277" i="23"/>
  <c r="AC278" i="23"/>
  <c r="X278" i="23"/>
  <c r="Z278" i="23"/>
  <c r="AA278" i="23"/>
  <c r="AC279" i="23"/>
  <c r="X279" i="23"/>
  <c r="Z279" i="23"/>
  <c r="AA279" i="23"/>
  <c r="AC280" i="23"/>
  <c r="X280" i="23"/>
  <c r="Z280" i="23"/>
  <c r="AA280" i="23"/>
  <c r="AC281" i="23"/>
  <c r="X281" i="23"/>
  <c r="Z281" i="23"/>
  <c r="AA281" i="23"/>
  <c r="AC282" i="23"/>
  <c r="X282" i="23"/>
  <c r="Z282" i="23"/>
  <c r="AA282" i="23"/>
  <c r="AC283" i="23"/>
  <c r="X283" i="23"/>
  <c r="Z283" i="23"/>
  <c r="AA283" i="23"/>
  <c r="AC284" i="23"/>
  <c r="X284" i="23"/>
  <c r="Z284" i="23"/>
  <c r="AA284" i="23"/>
  <c r="AC285" i="23"/>
  <c r="X285" i="23"/>
  <c r="Z285" i="23"/>
  <c r="AA285" i="23"/>
  <c r="AC286" i="23"/>
  <c r="X286" i="23"/>
  <c r="Z286" i="23"/>
  <c r="AA286" i="23"/>
  <c r="AC287" i="23"/>
  <c r="X287" i="23"/>
  <c r="Z287" i="23"/>
  <c r="AA287" i="23"/>
  <c r="AC288" i="23"/>
  <c r="X288" i="23"/>
  <c r="Z288" i="23"/>
  <c r="AA288" i="23"/>
  <c r="AC289" i="23"/>
  <c r="X289" i="23"/>
  <c r="Z289" i="23"/>
  <c r="AA289" i="23"/>
  <c r="AC290" i="23"/>
  <c r="X290" i="23"/>
  <c r="Z290" i="23"/>
  <c r="AA290" i="23"/>
  <c r="AC291" i="23"/>
  <c r="X291" i="23"/>
  <c r="Z291" i="23"/>
  <c r="AA291" i="23"/>
  <c r="AC292" i="23"/>
  <c r="X292" i="23"/>
  <c r="Z292" i="23"/>
  <c r="AA292" i="23"/>
  <c r="AC293" i="23"/>
  <c r="X293" i="23"/>
  <c r="Z293" i="23"/>
  <c r="AA293" i="23"/>
  <c r="AC294" i="23"/>
  <c r="X294" i="23"/>
  <c r="Z294" i="23"/>
  <c r="AA294" i="23"/>
  <c r="AC295" i="23"/>
  <c r="X295" i="23"/>
  <c r="Z295" i="23"/>
  <c r="AA295" i="23"/>
  <c r="AC296" i="23"/>
  <c r="X296" i="23"/>
  <c r="Z296" i="23"/>
  <c r="AA296" i="23"/>
  <c r="AC297" i="23"/>
  <c r="X297" i="23"/>
  <c r="Z297" i="23"/>
  <c r="AA297" i="23"/>
  <c r="AC298" i="23"/>
  <c r="X298" i="23"/>
  <c r="Z298" i="23"/>
  <c r="AA298" i="23"/>
  <c r="AC299" i="23"/>
  <c r="X299" i="23"/>
  <c r="Z299" i="23"/>
  <c r="AA299" i="23"/>
  <c r="AC300" i="23"/>
  <c r="X300" i="23"/>
  <c r="Z300" i="23"/>
  <c r="AA300" i="23"/>
  <c r="AC301" i="23"/>
  <c r="X301" i="23"/>
  <c r="Z301" i="23"/>
  <c r="AA301" i="23"/>
  <c r="AC302" i="23"/>
  <c r="X302" i="23"/>
  <c r="Z302" i="23"/>
  <c r="AA302" i="23"/>
  <c r="AC303" i="23"/>
  <c r="X303" i="23"/>
  <c r="Z303" i="23"/>
  <c r="AA303" i="23"/>
  <c r="AC304" i="23"/>
  <c r="X304" i="23"/>
  <c r="Z304" i="23"/>
  <c r="AA304" i="23"/>
  <c r="AC305" i="23"/>
  <c r="X305" i="23"/>
  <c r="Z305" i="23"/>
  <c r="AA305" i="23"/>
  <c r="AC306" i="23"/>
  <c r="X306" i="23"/>
  <c r="Z306" i="23"/>
  <c r="AA306" i="23"/>
  <c r="AC307" i="23"/>
  <c r="X307" i="23"/>
  <c r="Z307" i="23"/>
  <c r="AA307" i="23"/>
  <c r="AC308" i="23"/>
  <c r="X308" i="23"/>
  <c r="Z308" i="23"/>
  <c r="AA308" i="23"/>
  <c r="AC309" i="23"/>
  <c r="X309" i="23"/>
  <c r="Z309" i="23"/>
  <c r="AA309" i="23"/>
  <c r="AC310" i="23"/>
  <c r="X310" i="23"/>
  <c r="Z310" i="23"/>
  <c r="AA310" i="23"/>
  <c r="AC311" i="23"/>
  <c r="X311" i="23"/>
  <c r="Z311" i="23"/>
  <c r="AA311" i="23"/>
  <c r="AC312" i="23"/>
  <c r="X312" i="23"/>
  <c r="Z312" i="23"/>
  <c r="AA312" i="23"/>
  <c r="AC313" i="23"/>
  <c r="X313" i="23"/>
  <c r="Z313" i="23"/>
  <c r="AA313" i="23"/>
  <c r="AC314" i="23"/>
  <c r="X314" i="23"/>
  <c r="Z314" i="23"/>
  <c r="AA314" i="23"/>
  <c r="AC315" i="23"/>
  <c r="X315" i="23"/>
  <c r="Z315" i="23"/>
  <c r="AA315" i="23"/>
  <c r="AC316" i="23"/>
  <c r="X316" i="23"/>
  <c r="Z316" i="23"/>
  <c r="AA316" i="23"/>
  <c r="AC317" i="23"/>
  <c r="X317" i="23"/>
  <c r="Z317" i="23"/>
  <c r="AA317" i="23"/>
  <c r="AC318" i="23"/>
  <c r="X318" i="23"/>
  <c r="Z318" i="23"/>
  <c r="AA318" i="23"/>
  <c r="AC319" i="23"/>
  <c r="X319" i="23"/>
  <c r="Z319" i="23"/>
  <c r="AA319" i="23"/>
  <c r="AC320" i="23"/>
  <c r="X320" i="23"/>
  <c r="Z320" i="23"/>
  <c r="AA320" i="23"/>
  <c r="AC321" i="23"/>
  <c r="X321" i="23"/>
  <c r="Z321" i="23"/>
  <c r="AA321" i="23"/>
  <c r="AC322" i="23"/>
  <c r="X322" i="23"/>
  <c r="Z322" i="23"/>
  <c r="AA322" i="23"/>
  <c r="AC323" i="23"/>
  <c r="X323" i="23"/>
  <c r="Z323" i="23"/>
  <c r="AA323" i="23"/>
  <c r="AC324" i="23"/>
  <c r="X324" i="23"/>
  <c r="Z324" i="23"/>
  <c r="AA324" i="23"/>
  <c r="AC325" i="23"/>
  <c r="X325" i="23"/>
  <c r="Z325" i="23"/>
  <c r="AA325" i="23"/>
  <c r="AC326" i="23"/>
  <c r="X326" i="23"/>
  <c r="Z326" i="23"/>
  <c r="AA326" i="23"/>
  <c r="AC327" i="23"/>
  <c r="X327" i="23"/>
  <c r="Z327" i="23"/>
  <c r="AA327" i="23"/>
  <c r="AC328" i="23"/>
  <c r="X328" i="23"/>
  <c r="Z328" i="23"/>
  <c r="AA328" i="23"/>
  <c r="AC329" i="23"/>
  <c r="X329" i="23"/>
  <c r="Z329" i="23"/>
  <c r="AA329" i="23"/>
  <c r="AC330" i="23"/>
  <c r="X330" i="23"/>
  <c r="Z330" i="23"/>
  <c r="AA330" i="23"/>
  <c r="AC331" i="23"/>
  <c r="X331" i="23"/>
  <c r="Z331" i="23"/>
  <c r="AA331" i="23"/>
  <c r="AC332" i="23"/>
  <c r="X332" i="23"/>
  <c r="Z332" i="23"/>
  <c r="AA332" i="23"/>
  <c r="AC333" i="23"/>
  <c r="X333" i="23"/>
  <c r="Z333" i="23"/>
  <c r="AA333" i="23"/>
  <c r="AC334" i="23"/>
  <c r="X334" i="23"/>
  <c r="Z334" i="23"/>
  <c r="AA334" i="23"/>
  <c r="AC335" i="23"/>
  <c r="X335" i="23"/>
  <c r="Z335" i="23"/>
  <c r="AA335" i="23"/>
  <c r="AC336" i="23"/>
  <c r="X336" i="23"/>
  <c r="Z336" i="23"/>
  <c r="AA336" i="23"/>
  <c r="AC337" i="23"/>
  <c r="X337" i="23"/>
  <c r="Z337" i="23"/>
  <c r="AA337" i="23"/>
  <c r="AC338" i="23"/>
  <c r="X338" i="23"/>
  <c r="Z338" i="23"/>
  <c r="AA338" i="23"/>
  <c r="AC339" i="23"/>
  <c r="X339" i="23"/>
  <c r="Z339" i="23"/>
  <c r="AA339" i="23"/>
  <c r="AC340" i="23"/>
  <c r="X340" i="23"/>
  <c r="Z340" i="23"/>
  <c r="AA340" i="23"/>
  <c r="AC341" i="23"/>
  <c r="X341" i="23"/>
  <c r="Z341" i="23"/>
  <c r="AA341" i="23"/>
  <c r="AC342" i="23"/>
  <c r="X342" i="23"/>
  <c r="Z342" i="23"/>
  <c r="AA342" i="23"/>
  <c r="AC343" i="23"/>
  <c r="X343" i="23"/>
  <c r="Z343" i="23"/>
  <c r="AA343" i="23"/>
  <c r="AC344" i="23"/>
  <c r="X344" i="23"/>
  <c r="Z344" i="23"/>
  <c r="AA344" i="23"/>
  <c r="AC345" i="23"/>
  <c r="X345" i="23"/>
  <c r="Z345" i="23"/>
  <c r="AA345" i="23"/>
  <c r="AC346" i="23"/>
  <c r="X346" i="23"/>
  <c r="Z346" i="23"/>
  <c r="AA346" i="23"/>
  <c r="AC347" i="23"/>
  <c r="X347" i="23"/>
  <c r="Z347" i="23"/>
  <c r="AA347" i="23"/>
  <c r="AC348" i="23"/>
  <c r="X348" i="23"/>
  <c r="Z348" i="23"/>
  <c r="AA348" i="23"/>
  <c r="AC349" i="23"/>
  <c r="X349" i="23"/>
  <c r="Z349" i="23"/>
  <c r="AA349" i="23"/>
  <c r="AC350" i="23"/>
  <c r="X350" i="23"/>
  <c r="Z350" i="23"/>
  <c r="AA350" i="23"/>
  <c r="AC351" i="23"/>
  <c r="X351" i="23"/>
  <c r="Z351" i="23"/>
  <c r="AA351" i="23"/>
  <c r="AC2" i="23"/>
  <c r="X2" i="23"/>
  <c r="Z2" i="23"/>
  <c r="AA2" i="23"/>
  <c r="S3" i="23"/>
  <c r="U3" i="23"/>
  <c r="V3" i="23"/>
  <c r="S4" i="23"/>
  <c r="U4" i="23"/>
  <c r="V4" i="23"/>
  <c r="S5" i="23"/>
  <c r="U5" i="23"/>
  <c r="V5" i="23"/>
  <c r="S6" i="23"/>
  <c r="U6" i="23"/>
  <c r="V6" i="23"/>
  <c r="S7" i="23"/>
  <c r="U7" i="23"/>
  <c r="V7" i="23"/>
  <c r="S8" i="23"/>
  <c r="U8" i="23"/>
  <c r="V8" i="23"/>
  <c r="S9" i="23"/>
  <c r="U9" i="23"/>
  <c r="V9" i="23"/>
  <c r="S10" i="23"/>
  <c r="U10" i="23"/>
  <c r="V10" i="23"/>
  <c r="S11" i="23"/>
  <c r="U11" i="23"/>
  <c r="V11" i="23"/>
  <c r="S12" i="23"/>
  <c r="U12" i="23"/>
  <c r="V12" i="23"/>
  <c r="S13" i="23"/>
  <c r="U13" i="23"/>
  <c r="V13" i="23"/>
  <c r="S14" i="23"/>
  <c r="U14" i="23"/>
  <c r="V14" i="23"/>
  <c r="S15" i="23"/>
  <c r="U15" i="23"/>
  <c r="V15" i="23"/>
  <c r="S16" i="23"/>
  <c r="U16" i="23"/>
  <c r="V16" i="23"/>
  <c r="S17" i="23"/>
  <c r="U17" i="23"/>
  <c r="V17" i="23"/>
  <c r="S18" i="23"/>
  <c r="U18" i="23"/>
  <c r="V18" i="23"/>
  <c r="S19" i="23"/>
  <c r="U19" i="23"/>
  <c r="V19" i="23"/>
  <c r="S20" i="23"/>
  <c r="U20" i="23"/>
  <c r="V20" i="23"/>
  <c r="S21" i="23"/>
  <c r="U21" i="23"/>
  <c r="V21" i="23"/>
  <c r="S22" i="23"/>
  <c r="U22" i="23"/>
  <c r="V22" i="23"/>
  <c r="S23" i="23"/>
  <c r="U23" i="23"/>
  <c r="V23" i="23"/>
  <c r="S24" i="23"/>
  <c r="U24" i="23"/>
  <c r="V24" i="23"/>
  <c r="S25" i="23"/>
  <c r="U25" i="23"/>
  <c r="V25" i="23"/>
  <c r="S26" i="23"/>
  <c r="U26" i="23"/>
  <c r="V26" i="23"/>
  <c r="S27" i="23"/>
  <c r="U27" i="23"/>
  <c r="V27" i="23"/>
  <c r="S28" i="23"/>
  <c r="U28" i="23"/>
  <c r="V28" i="23"/>
  <c r="S29" i="23"/>
  <c r="U29" i="23"/>
  <c r="V29" i="23"/>
  <c r="S30" i="23"/>
  <c r="U30" i="23"/>
  <c r="V30" i="23"/>
  <c r="S31" i="23"/>
  <c r="U31" i="23"/>
  <c r="V31" i="23"/>
  <c r="S32" i="23"/>
  <c r="U32" i="23"/>
  <c r="V32" i="23"/>
  <c r="S33" i="23"/>
  <c r="U33" i="23"/>
  <c r="V33" i="23"/>
  <c r="S34" i="23"/>
  <c r="U34" i="23"/>
  <c r="V34" i="23"/>
  <c r="S35" i="23"/>
  <c r="U35" i="23"/>
  <c r="V35" i="23"/>
  <c r="S36" i="23"/>
  <c r="U36" i="23"/>
  <c r="V36" i="23"/>
  <c r="S37" i="23"/>
  <c r="U37" i="23"/>
  <c r="V37" i="23"/>
  <c r="S38" i="23"/>
  <c r="U38" i="23"/>
  <c r="V38" i="23"/>
  <c r="S39" i="23"/>
  <c r="U39" i="23"/>
  <c r="V39" i="23"/>
  <c r="S40" i="23"/>
  <c r="U40" i="23"/>
  <c r="V40" i="23"/>
  <c r="S41" i="23"/>
  <c r="U41" i="23"/>
  <c r="V41" i="23"/>
  <c r="S42" i="23"/>
  <c r="U42" i="23"/>
  <c r="V42" i="23"/>
  <c r="S43" i="23"/>
  <c r="U43" i="23"/>
  <c r="V43" i="23"/>
  <c r="S44" i="23"/>
  <c r="U44" i="23"/>
  <c r="V44" i="23"/>
  <c r="S45" i="23"/>
  <c r="U45" i="23"/>
  <c r="V45" i="23"/>
  <c r="S46" i="23"/>
  <c r="U46" i="23"/>
  <c r="V46" i="23"/>
  <c r="S47" i="23"/>
  <c r="U47" i="23"/>
  <c r="V47" i="23"/>
  <c r="S48" i="23"/>
  <c r="U48" i="23"/>
  <c r="V48" i="23"/>
  <c r="S49" i="23"/>
  <c r="U49" i="23"/>
  <c r="V49" i="23"/>
  <c r="S50" i="23"/>
  <c r="U50" i="23"/>
  <c r="V50" i="23"/>
  <c r="S51" i="23"/>
  <c r="U51" i="23"/>
  <c r="V51" i="23"/>
  <c r="S52" i="23"/>
  <c r="U52" i="23"/>
  <c r="V52" i="23"/>
  <c r="S53" i="23"/>
  <c r="U53" i="23"/>
  <c r="V53" i="23"/>
  <c r="S54" i="23"/>
  <c r="U54" i="23"/>
  <c r="V54" i="23"/>
  <c r="S55" i="23"/>
  <c r="U55" i="23"/>
  <c r="V55" i="23"/>
  <c r="S56" i="23"/>
  <c r="U56" i="23"/>
  <c r="V56" i="23"/>
  <c r="S57" i="23"/>
  <c r="U57" i="23"/>
  <c r="V57" i="23"/>
  <c r="S58" i="23"/>
  <c r="U58" i="23"/>
  <c r="V58" i="23"/>
  <c r="S59" i="23"/>
  <c r="U59" i="23"/>
  <c r="V59" i="23"/>
  <c r="S60" i="23"/>
  <c r="U60" i="23"/>
  <c r="V60" i="23"/>
  <c r="S61" i="23"/>
  <c r="U61" i="23"/>
  <c r="V61" i="23"/>
  <c r="S62" i="23"/>
  <c r="U62" i="23"/>
  <c r="V62" i="23"/>
  <c r="S63" i="23"/>
  <c r="U63" i="23"/>
  <c r="V63" i="23"/>
  <c r="S64" i="23"/>
  <c r="U64" i="23"/>
  <c r="V64" i="23"/>
  <c r="S65" i="23"/>
  <c r="U65" i="23"/>
  <c r="V65" i="23"/>
  <c r="S66" i="23"/>
  <c r="U66" i="23"/>
  <c r="V66" i="23"/>
  <c r="S67" i="23"/>
  <c r="U67" i="23"/>
  <c r="V67" i="23"/>
  <c r="S68" i="23"/>
  <c r="U68" i="23"/>
  <c r="V68" i="23"/>
  <c r="S69" i="23"/>
  <c r="U69" i="23"/>
  <c r="V69" i="23"/>
  <c r="S70" i="23"/>
  <c r="U70" i="23"/>
  <c r="V70" i="23"/>
  <c r="S71" i="23"/>
  <c r="U71" i="23"/>
  <c r="V71" i="23"/>
  <c r="S72" i="23"/>
  <c r="U72" i="23"/>
  <c r="V72" i="23"/>
  <c r="S73" i="23"/>
  <c r="U73" i="23"/>
  <c r="V73" i="23"/>
  <c r="S74" i="23"/>
  <c r="U74" i="23"/>
  <c r="V74" i="23"/>
  <c r="S75" i="23"/>
  <c r="U75" i="23"/>
  <c r="V75" i="23"/>
  <c r="S76" i="23"/>
  <c r="U76" i="23"/>
  <c r="V76" i="23"/>
  <c r="S77" i="23"/>
  <c r="U77" i="23"/>
  <c r="V77" i="23"/>
  <c r="S78" i="23"/>
  <c r="U78" i="23"/>
  <c r="V78" i="23"/>
  <c r="S79" i="23"/>
  <c r="U79" i="23"/>
  <c r="V79" i="23"/>
  <c r="S80" i="23"/>
  <c r="U80" i="23"/>
  <c r="V80" i="23"/>
  <c r="S81" i="23"/>
  <c r="U81" i="23"/>
  <c r="V81" i="23"/>
  <c r="S82" i="23"/>
  <c r="U82" i="23"/>
  <c r="V82" i="23"/>
  <c r="S83" i="23"/>
  <c r="U83" i="23"/>
  <c r="V83" i="23"/>
  <c r="S84" i="23"/>
  <c r="U84" i="23"/>
  <c r="V84" i="23"/>
  <c r="S85" i="23"/>
  <c r="U85" i="23"/>
  <c r="V85" i="23"/>
  <c r="S86" i="23"/>
  <c r="U86" i="23"/>
  <c r="V86" i="23"/>
  <c r="S87" i="23"/>
  <c r="U87" i="23"/>
  <c r="V87" i="23"/>
  <c r="S88" i="23"/>
  <c r="U88" i="23"/>
  <c r="V88" i="23"/>
  <c r="S89" i="23"/>
  <c r="U89" i="23"/>
  <c r="V89" i="23"/>
  <c r="S90" i="23"/>
  <c r="U90" i="23"/>
  <c r="V90" i="23"/>
  <c r="S91" i="23"/>
  <c r="U91" i="23"/>
  <c r="V91" i="23"/>
  <c r="S92" i="23"/>
  <c r="U92" i="23"/>
  <c r="V92" i="23"/>
  <c r="S93" i="23"/>
  <c r="U93" i="23"/>
  <c r="V93" i="23"/>
  <c r="S94" i="23"/>
  <c r="U94" i="23"/>
  <c r="V94" i="23"/>
  <c r="S95" i="23"/>
  <c r="U95" i="23"/>
  <c r="V95" i="23"/>
  <c r="S96" i="23"/>
  <c r="U96" i="23"/>
  <c r="V96" i="23"/>
  <c r="S97" i="23"/>
  <c r="U97" i="23"/>
  <c r="V97" i="23"/>
  <c r="S98" i="23"/>
  <c r="U98" i="23"/>
  <c r="V98" i="23"/>
  <c r="S99" i="23"/>
  <c r="U99" i="23"/>
  <c r="V99" i="23"/>
  <c r="S100" i="23"/>
  <c r="U100" i="23"/>
  <c r="V100" i="23"/>
  <c r="S101" i="23"/>
  <c r="U101" i="23"/>
  <c r="V101" i="23"/>
  <c r="S102" i="23"/>
  <c r="U102" i="23"/>
  <c r="V102" i="23"/>
  <c r="S103" i="23"/>
  <c r="U103" i="23"/>
  <c r="V103" i="23"/>
  <c r="S104" i="23"/>
  <c r="U104" i="23"/>
  <c r="V104" i="23"/>
  <c r="S105" i="23"/>
  <c r="U105" i="23"/>
  <c r="V105" i="23"/>
  <c r="S106" i="23"/>
  <c r="U106" i="23"/>
  <c r="V106" i="23"/>
  <c r="S107" i="23"/>
  <c r="U107" i="23"/>
  <c r="V107" i="23"/>
  <c r="S108" i="23"/>
  <c r="U108" i="23"/>
  <c r="V108" i="23"/>
  <c r="S109" i="23"/>
  <c r="U109" i="23"/>
  <c r="V109" i="23"/>
  <c r="S110" i="23"/>
  <c r="U110" i="23"/>
  <c r="V110" i="23"/>
  <c r="S111" i="23"/>
  <c r="U111" i="23"/>
  <c r="V111" i="23"/>
  <c r="S112" i="23"/>
  <c r="U112" i="23"/>
  <c r="V112" i="23"/>
  <c r="S113" i="23"/>
  <c r="U113" i="23"/>
  <c r="V113" i="23"/>
  <c r="S114" i="23"/>
  <c r="U114" i="23"/>
  <c r="V114" i="23"/>
  <c r="S115" i="23"/>
  <c r="U115" i="23"/>
  <c r="V115" i="23"/>
  <c r="S116" i="23"/>
  <c r="U116" i="23"/>
  <c r="V116" i="23"/>
  <c r="S117" i="23"/>
  <c r="U117" i="23"/>
  <c r="V117" i="23"/>
  <c r="S118" i="23"/>
  <c r="U118" i="23"/>
  <c r="V118" i="23"/>
  <c r="S119" i="23"/>
  <c r="U119" i="23"/>
  <c r="V119" i="23"/>
  <c r="S120" i="23"/>
  <c r="U120" i="23"/>
  <c r="V120" i="23"/>
  <c r="S121" i="23"/>
  <c r="U121" i="23"/>
  <c r="V121" i="23"/>
  <c r="S122" i="23"/>
  <c r="U122" i="23"/>
  <c r="V122" i="23"/>
  <c r="S123" i="23"/>
  <c r="U123" i="23"/>
  <c r="V123" i="23"/>
  <c r="S124" i="23"/>
  <c r="U124" i="23"/>
  <c r="V124" i="23"/>
  <c r="S125" i="23"/>
  <c r="U125" i="23"/>
  <c r="V125" i="23"/>
  <c r="S126" i="23"/>
  <c r="U126" i="23"/>
  <c r="V126" i="23"/>
  <c r="S127" i="23"/>
  <c r="U127" i="23"/>
  <c r="V127" i="23"/>
  <c r="S128" i="23"/>
  <c r="U128" i="23"/>
  <c r="V128" i="23"/>
  <c r="S129" i="23"/>
  <c r="U129" i="23"/>
  <c r="V129" i="23"/>
  <c r="S130" i="23"/>
  <c r="U130" i="23"/>
  <c r="V130" i="23"/>
  <c r="S131" i="23"/>
  <c r="U131" i="23"/>
  <c r="V131" i="23"/>
  <c r="S132" i="23"/>
  <c r="U132" i="23"/>
  <c r="V132" i="23"/>
  <c r="S133" i="23"/>
  <c r="U133" i="23"/>
  <c r="V133" i="23"/>
  <c r="S134" i="23"/>
  <c r="U134" i="23"/>
  <c r="V134" i="23"/>
  <c r="S135" i="23"/>
  <c r="U135" i="23"/>
  <c r="V135" i="23"/>
  <c r="S136" i="23"/>
  <c r="U136" i="23"/>
  <c r="V136" i="23"/>
  <c r="S137" i="23"/>
  <c r="U137" i="23"/>
  <c r="V137" i="23"/>
  <c r="S138" i="23"/>
  <c r="U138" i="23"/>
  <c r="V138" i="23"/>
  <c r="S139" i="23"/>
  <c r="U139" i="23"/>
  <c r="V139" i="23"/>
  <c r="S140" i="23"/>
  <c r="U140" i="23"/>
  <c r="V140" i="23"/>
  <c r="S141" i="23"/>
  <c r="U141" i="23"/>
  <c r="V141" i="23"/>
  <c r="S142" i="23"/>
  <c r="U142" i="23"/>
  <c r="V142" i="23"/>
  <c r="S143" i="23"/>
  <c r="U143" i="23"/>
  <c r="V143" i="23"/>
  <c r="S144" i="23"/>
  <c r="U144" i="23"/>
  <c r="V144" i="23"/>
  <c r="S145" i="23"/>
  <c r="U145" i="23"/>
  <c r="V145" i="23"/>
  <c r="S146" i="23"/>
  <c r="U146" i="23"/>
  <c r="V146" i="23"/>
  <c r="S147" i="23"/>
  <c r="U147" i="23"/>
  <c r="V147" i="23"/>
  <c r="S148" i="23"/>
  <c r="U148" i="23"/>
  <c r="V148" i="23"/>
  <c r="S149" i="23"/>
  <c r="U149" i="23"/>
  <c r="V149" i="23"/>
  <c r="S150" i="23"/>
  <c r="U150" i="23"/>
  <c r="V150" i="23"/>
  <c r="S151" i="23"/>
  <c r="U151" i="23"/>
  <c r="V151" i="23"/>
  <c r="S152" i="23"/>
  <c r="U152" i="23"/>
  <c r="V152" i="23"/>
  <c r="S153" i="23"/>
  <c r="U153" i="23"/>
  <c r="V153" i="23"/>
  <c r="S154" i="23"/>
  <c r="U154" i="23"/>
  <c r="V154" i="23"/>
  <c r="S155" i="23"/>
  <c r="U155" i="23"/>
  <c r="V155" i="23"/>
  <c r="S156" i="23"/>
  <c r="U156" i="23"/>
  <c r="V156" i="23"/>
  <c r="S157" i="23"/>
  <c r="U157" i="23"/>
  <c r="V157" i="23"/>
  <c r="S158" i="23"/>
  <c r="U158" i="23"/>
  <c r="V158" i="23"/>
  <c r="S159" i="23"/>
  <c r="U159" i="23"/>
  <c r="V159" i="23"/>
  <c r="S160" i="23"/>
  <c r="U160" i="23"/>
  <c r="V160" i="23"/>
  <c r="S161" i="23"/>
  <c r="U161" i="23"/>
  <c r="V161" i="23"/>
  <c r="S162" i="23"/>
  <c r="U162" i="23"/>
  <c r="V162" i="23"/>
  <c r="S163" i="23"/>
  <c r="U163" i="23"/>
  <c r="V163" i="23"/>
  <c r="S164" i="23"/>
  <c r="U164" i="23"/>
  <c r="V164" i="23"/>
  <c r="S165" i="23"/>
  <c r="U165" i="23"/>
  <c r="V165" i="23"/>
  <c r="S166" i="23"/>
  <c r="U166" i="23"/>
  <c r="V166" i="23"/>
  <c r="S167" i="23"/>
  <c r="U167" i="23"/>
  <c r="V167" i="23"/>
  <c r="S168" i="23"/>
  <c r="U168" i="23"/>
  <c r="V168" i="23"/>
  <c r="S169" i="23"/>
  <c r="U169" i="23"/>
  <c r="V169" i="23"/>
  <c r="S170" i="23"/>
  <c r="U170" i="23"/>
  <c r="V170" i="23"/>
  <c r="S171" i="23"/>
  <c r="U171" i="23"/>
  <c r="V171" i="23"/>
  <c r="S172" i="23"/>
  <c r="U172" i="23"/>
  <c r="V172" i="23"/>
  <c r="S173" i="23"/>
  <c r="U173" i="23"/>
  <c r="V173" i="23"/>
  <c r="S174" i="23"/>
  <c r="U174" i="23"/>
  <c r="V174" i="23"/>
  <c r="S175" i="23"/>
  <c r="U175" i="23"/>
  <c r="V175" i="23"/>
  <c r="S176" i="23"/>
  <c r="U176" i="23"/>
  <c r="V176" i="23"/>
  <c r="S177" i="23"/>
  <c r="U177" i="23"/>
  <c r="V177" i="23"/>
  <c r="S178" i="23"/>
  <c r="U178" i="23"/>
  <c r="V178" i="23"/>
  <c r="S179" i="23"/>
  <c r="U179" i="23"/>
  <c r="V179" i="23"/>
  <c r="S180" i="23"/>
  <c r="U180" i="23"/>
  <c r="V180" i="23"/>
  <c r="S181" i="23"/>
  <c r="U181" i="23"/>
  <c r="V181" i="23"/>
  <c r="S182" i="23"/>
  <c r="U182" i="23"/>
  <c r="V182" i="23"/>
  <c r="S183" i="23"/>
  <c r="U183" i="23"/>
  <c r="V183" i="23"/>
  <c r="S184" i="23"/>
  <c r="U184" i="23"/>
  <c r="V184" i="23"/>
  <c r="S185" i="23"/>
  <c r="U185" i="23"/>
  <c r="V185" i="23"/>
  <c r="S186" i="23"/>
  <c r="U186" i="23"/>
  <c r="V186" i="23"/>
  <c r="S187" i="23"/>
  <c r="U187" i="23"/>
  <c r="V187" i="23"/>
  <c r="S188" i="23"/>
  <c r="U188" i="23"/>
  <c r="V188" i="23"/>
  <c r="S189" i="23"/>
  <c r="U189" i="23"/>
  <c r="V189" i="23"/>
  <c r="S190" i="23"/>
  <c r="U190" i="23"/>
  <c r="V190" i="23"/>
  <c r="S191" i="23"/>
  <c r="U191" i="23"/>
  <c r="V191" i="23"/>
  <c r="S192" i="23"/>
  <c r="U192" i="23"/>
  <c r="V192" i="23"/>
  <c r="S193" i="23"/>
  <c r="U193" i="23"/>
  <c r="V193" i="23"/>
  <c r="S194" i="23"/>
  <c r="U194" i="23"/>
  <c r="V194" i="23"/>
  <c r="S195" i="23"/>
  <c r="U195" i="23"/>
  <c r="V195" i="23"/>
  <c r="S196" i="23"/>
  <c r="U196" i="23"/>
  <c r="V196" i="23"/>
  <c r="S197" i="23"/>
  <c r="U197" i="23"/>
  <c r="V197" i="23"/>
  <c r="S198" i="23"/>
  <c r="U198" i="23"/>
  <c r="V198" i="23"/>
  <c r="S199" i="23"/>
  <c r="U199" i="23"/>
  <c r="V199" i="23"/>
  <c r="S200" i="23"/>
  <c r="U200" i="23"/>
  <c r="V200" i="23"/>
  <c r="S201" i="23"/>
  <c r="U201" i="23"/>
  <c r="V201" i="23"/>
  <c r="S202" i="23"/>
  <c r="U202" i="23"/>
  <c r="V202" i="23"/>
  <c r="S203" i="23"/>
  <c r="U203" i="23"/>
  <c r="V203" i="23"/>
  <c r="S204" i="23"/>
  <c r="U204" i="23"/>
  <c r="V204" i="23"/>
  <c r="S205" i="23"/>
  <c r="U205" i="23"/>
  <c r="V205" i="23"/>
  <c r="S206" i="23"/>
  <c r="U206" i="23"/>
  <c r="V206" i="23"/>
  <c r="S207" i="23"/>
  <c r="U207" i="23"/>
  <c r="V207" i="23"/>
  <c r="S208" i="23"/>
  <c r="U208" i="23"/>
  <c r="V208" i="23"/>
  <c r="S209" i="23"/>
  <c r="U209" i="23"/>
  <c r="V209" i="23"/>
  <c r="S210" i="23"/>
  <c r="U210" i="23"/>
  <c r="V210" i="23"/>
  <c r="S211" i="23"/>
  <c r="U211" i="23"/>
  <c r="V211" i="23"/>
  <c r="S212" i="23"/>
  <c r="U212" i="23"/>
  <c r="V212" i="23"/>
  <c r="S213" i="23"/>
  <c r="U213" i="23"/>
  <c r="V213" i="23"/>
  <c r="S214" i="23"/>
  <c r="U214" i="23"/>
  <c r="V214" i="23"/>
  <c r="S215" i="23"/>
  <c r="U215" i="23"/>
  <c r="V215" i="23"/>
  <c r="S216" i="23"/>
  <c r="U216" i="23"/>
  <c r="V216" i="23"/>
  <c r="S217" i="23"/>
  <c r="U217" i="23"/>
  <c r="V217" i="23"/>
  <c r="S218" i="23"/>
  <c r="U218" i="23"/>
  <c r="V218" i="23"/>
  <c r="S219" i="23"/>
  <c r="U219" i="23"/>
  <c r="V219" i="23"/>
  <c r="S220" i="23"/>
  <c r="U220" i="23"/>
  <c r="V220" i="23"/>
  <c r="S221" i="23"/>
  <c r="U221" i="23"/>
  <c r="V221" i="23"/>
  <c r="S222" i="23"/>
  <c r="U222" i="23"/>
  <c r="V222" i="23"/>
  <c r="S223" i="23"/>
  <c r="U223" i="23"/>
  <c r="V223" i="23"/>
  <c r="S224" i="23"/>
  <c r="U224" i="23"/>
  <c r="V224" i="23"/>
  <c r="S225" i="23"/>
  <c r="U225" i="23"/>
  <c r="V225" i="23"/>
  <c r="S226" i="23"/>
  <c r="U226" i="23"/>
  <c r="V226" i="23"/>
  <c r="S227" i="23"/>
  <c r="U227" i="23"/>
  <c r="V227" i="23"/>
  <c r="S228" i="23"/>
  <c r="U228" i="23"/>
  <c r="V228" i="23"/>
  <c r="S229" i="23"/>
  <c r="U229" i="23"/>
  <c r="V229" i="23"/>
  <c r="S230" i="23"/>
  <c r="U230" i="23"/>
  <c r="V230" i="23"/>
  <c r="S231" i="23"/>
  <c r="U231" i="23"/>
  <c r="V231" i="23"/>
  <c r="S232" i="23"/>
  <c r="U232" i="23"/>
  <c r="V232" i="23"/>
  <c r="S233" i="23"/>
  <c r="U233" i="23"/>
  <c r="V233" i="23"/>
  <c r="S234" i="23"/>
  <c r="U234" i="23"/>
  <c r="V234" i="23"/>
  <c r="S235" i="23"/>
  <c r="U235" i="23"/>
  <c r="V235" i="23"/>
  <c r="S236" i="23"/>
  <c r="U236" i="23"/>
  <c r="V236" i="23"/>
  <c r="S237" i="23"/>
  <c r="U237" i="23"/>
  <c r="V237" i="23"/>
  <c r="S238" i="23"/>
  <c r="U238" i="23"/>
  <c r="V238" i="23"/>
  <c r="S239" i="23"/>
  <c r="U239" i="23"/>
  <c r="V239" i="23"/>
  <c r="S240" i="23"/>
  <c r="U240" i="23"/>
  <c r="V240" i="23"/>
  <c r="S241" i="23"/>
  <c r="U241" i="23"/>
  <c r="V241" i="23"/>
  <c r="S242" i="23"/>
  <c r="U242" i="23"/>
  <c r="V242" i="23"/>
  <c r="S243" i="23"/>
  <c r="U243" i="23"/>
  <c r="V243" i="23"/>
  <c r="S244" i="23"/>
  <c r="U244" i="23"/>
  <c r="V244" i="23"/>
  <c r="S245" i="23"/>
  <c r="U245" i="23"/>
  <c r="V245" i="23"/>
  <c r="S246" i="23"/>
  <c r="U246" i="23"/>
  <c r="V246" i="23"/>
  <c r="S247" i="23"/>
  <c r="U247" i="23"/>
  <c r="V247" i="23"/>
  <c r="S248" i="23"/>
  <c r="U248" i="23"/>
  <c r="V248" i="23"/>
  <c r="S249" i="23"/>
  <c r="U249" i="23"/>
  <c r="V249" i="23"/>
  <c r="S250" i="23"/>
  <c r="U250" i="23"/>
  <c r="V250" i="23"/>
  <c r="S251" i="23"/>
  <c r="U251" i="23"/>
  <c r="V251" i="23"/>
  <c r="S252" i="23"/>
  <c r="U252" i="23"/>
  <c r="V252" i="23"/>
  <c r="S253" i="23"/>
  <c r="U253" i="23"/>
  <c r="V253" i="23"/>
  <c r="S254" i="23"/>
  <c r="U254" i="23"/>
  <c r="V254" i="23"/>
  <c r="S255" i="23"/>
  <c r="U255" i="23"/>
  <c r="V255" i="23"/>
  <c r="S256" i="23"/>
  <c r="U256" i="23"/>
  <c r="V256" i="23"/>
  <c r="S257" i="23"/>
  <c r="U257" i="23"/>
  <c r="V257" i="23"/>
  <c r="S258" i="23"/>
  <c r="U258" i="23"/>
  <c r="V258" i="23"/>
  <c r="S259" i="23"/>
  <c r="U259" i="23"/>
  <c r="V259" i="23"/>
  <c r="S260" i="23"/>
  <c r="U260" i="23"/>
  <c r="V260" i="23"/>
  <c r="S261" i="23"/>
  <c r="U261" i="23"/>
  <c r="V261" i="23"/>
  <c r="S262" i="23"/>
  <c r="U262" i="23"/>
  <c r="V262" i="23"/>
  <c r="S263" i="23"/>
  <c r="U263" i="23"/>
  <c r="V263" i="23"/>
  <c r="S264" i="23"/>
  <c r="U264" i="23"/>
  <c r="V264" i="23"/>
  <c r="S265" i="23"/>
  <c r="U265" i="23"/>
  <c r="V265" i="23"/>
  <c r="S266" i="23"/>
  <c r="U266" i="23"/>
  <c r="V266" i="23"/>
  <c r="S267" i="23"/>
  <c r="U267" i="23"/>
  <c r="V267" i="23"/>
  <c r="S268" i="23"/>
  <c r="U268" i="23"/>
  <c r="V268" i="23"/>
  <c r="S269" i="23"/>
  <c r="U269" i="23"/>
  <c r="V269" i="23"/>
  <c r="S270" i="23"/>
  <c r="U270" i="23"/>
  <c r="V270" i="23"/>
  <c r="S271" i="23"/>
  <c r="U271" i="23"/>
  <c r="V271" i="23"/>
  <c r="S272" i="23"/>
  <c r="U272" i="23"/>
  <c r="V272" i="23"/>
  <c r="S273" i="23"/>
  <c r="U273" i="23"/>
  <c r="V273" i="23"/>
  <c r="S274" i="23"/>
  <c r="U274" i="23"/>
  <c r="V274" i="23"/>
  <c r="S275" i="23"/>
  <c r="U275" i="23"/>
  <c r="V275" i="23"/>
  <c r="S276" i="23"/>
  <c r="U276" i="23"/>
  <c r="V276" i="23"/>
  <c r="S277" i="23"/>
  <c r="U277" i="23"/>
  <c r="V277" i="23"/>
  <c r="S278" i="23"/>
  <c r="U278" i="23"/>
  <c r="V278" i="23"/>
  <c r="S279" i="23"/>
  <c r="U279" i="23"/>
  <c r="V279" i="23"/>
  <c r="S280" i="23"/>
  <c r="U280" i="23"/>
  <c r="V280" i="23"/>
  <c r="S281" i="23"/>
  <c r="U281" i="23"/>
  <c r="V281" i="23"/>
  <c r="S282" i="23"/>
  <c r="U282" i="23"/>
  <c r="V282" i="23"/>
  <c r="S283" i="23"/>
  <c r="U283" i="23"/>
  <c r="V283" i="23"/>
  <c r="S284" i="23"/>
  <c r="U284" i="23"/>
  <c r="V284" i="23"/>
  <c r="S285" i="23"/>
  <c r="U285" i="23"/>
  <c r="V285" i="23"/>
  <c r="S286" i="23"/>
  <c r="U286" i="23"/>
  <c r="V286" i="23"/>
  <c r="S287" i="23"/>
  <c r="U287" i="23"/>
  <c r="V287" i="23"/>
  <c r="S288" i="23"/>
  <c r="U288" i="23"/>
  <c r="V288" i="23"/>
  <c r="S289" i="23"/>
  <c r="U289" i="23"/>
  <c r="V289" i="23"/>
  <c r="S290" i="23"/>
  <c r="U290" i="23"/>
  <c r="V290" i="23"/>
  <c r="S291" i="23"/>
  <c r="U291" i="23"/>
  <c r="V291" i="23"/>
  <c r="S292" i="23"/>
  <c r="U292" i="23"/>
  <c r="V292" i="23"/>
  <c r="S293" i="23"/>
  <c r="U293" i="23"/>
  <c r="V293" i="23"/>
  <c r="S294" i="23"/>
  <c r="U294" i="23"/>
  <c r="V294" i="23"/>
  <c r="S295" i="23"/>
  <c r="U295" i="23"/>
  <c r="V295" i="23"/>
  <c r="S296" i="23"/>
  <c r="U296" i="23"/>
  <c r="V296" i="23"/>
  <c r="S297" i="23"/>
  <c r="U297" i="23"/>
  <c r="V297" i="23"/>
  <c r="S298" i="23"/>
  <c r="U298" i="23"/>
  <c r="V298" i="23"/>
  <c r="S299" i="23"/>
  <c r="U299" i="23"/>
  <c r="V299" i="23"/>
  <c r="S300" i="23"/>
  <c r="U300" i="23"/>
  <c r="V300" i="23"/>
  <c r="S301" i="23"/>
  <c r="U301" i="23"/>
  <c r="V301" i="23"/>
  <c r="S302" i="23"/>
  <c r="U302" i="23"/>
  <c r="V302" i="23"/>
  <c r="S303" i="23"/>
  <c r="U303" i="23"/>
  <c r="V303" i="23"/>
  <c r="S304" i="23"/>
  <c r="U304" i="23"/>
  <c r="V304" i="23"/>
  <c r="S305" i="23"/>
  <c r="U305" i="23"/>
  <c r="V305" i="23"/>
  <c r="S306" i="23"/>
  <c r="U306" i="23"/>
  <c r="V306" i="23"/>
  <c r="S307" i="23"/>
  <c r="U307" i="23"/>
  <c r="V307" i="23"/>
  <c r="S308" i="23"/>
  <c r="U308" i="23"/>
  <c r="V308" i="23"/>
  <c r="S309" i="23"/>
  <c r="U309" i="23"/>
  <c r="V309" i="23"/>
  <c r="S310" i="23"/>
  <c r="U310" i="23"/>
  <c r="V310" i="23"/>
  <c r="S311" i="23"/>
  <c r="U311" i="23"/>
  <c r="V311" i="23"/>
  <c r="S312" i="23"/>
  <c r="U312" i="23"/>
  <c r="V312" i="23"/>
  <c r="S313" i="23"/>
  <c r="U313" i="23"/>
  <c r="V313" i="23"/>
  <c r="S314" i="23"/>
  <c r="U314" i="23"/>
  <c r="V314" i="23"/>
  <c r="S315" i="23"/>
  <c r="U315" i="23"/>
  <c r="V315" i="23"/>
  <c r="S316" i="23"/>
  <c r="U316" i="23"/>
  <c r="V316" i="23"/>
  <c r="S317" i="23"/>
  <c r="U317" i="23"/>
  <c r="V317" i="23"/>
  <c r="S318" i="23"/>
  <c r="U318" i="23"/>
  <c r="V318" i="23"/>
  <c r="S319" i="23"/>
  <c r="U319" i="23"/>
  <c r="V319" i="23"/>
  <c r="S320" i="23"/>
  <c r="U320" i="23"/>
  <c r="V320" i="23"/>
  <c r="S321" i="23"/>
  <c r="U321" i="23"/>
  <c r="V321" i="23"/>
  <c r="S322" i="23"/>
  <c r="U322" i="23"/>
  <c r="V322" i="23"/>
  <c r="S323" i="23"/>
  <c r="U323" i="23"/>
  <c r="V323" i="23"/>
  <c r="S324" i="23"/>
  <c r="U324" i="23"/>
  <c r="V324" i="23"/>
  <c r="S325" i="23"/>
  <c r="U325" i="23"/>
  <c r="V325" i="23"/>
  <c r="S326" i="23"/>
  <c r="U326" i="23"/>
  <c r="V326" i="23"/>
  <c r="S327" i="23"/>
  <c r="U327" i="23"/>
  <c r="V327" i="23"/>
  <c r="S328" i="23"/>
  <c r="U328" i="23"/>
  <c r="V328" i="23"/>
  <c r="S329" i="23"/>
  <c r="U329" i="23"/>
  <c r="V329" i="23"/>
  <c r="S330" i="23"/>
  <c r="U330" i="23"/>
  <c r="V330" i="23"/>
  <c r="S331" i="23"/>
  <c r="U331" i="23"/>
  <c r="V331" i="23"/>
  <c r="S332" i="23"/>
  <c r="U332" i="23"/>
  <c r="V332" i="23"/>
  <c r="S333" i="23"/>
  <c r="U333" i="23"/>
  <c r="V333" i="23"/>
  <c r="S334" i="23"/>
  <c r="U334" i="23"/>
  <c r="V334" i="23"/>
  <c r="S335" i="23"/>
  <c r="U335" i="23"/>
  <c r="V335" i="23"/>
  <c r="S336" i="23"/>
  <c r="U336" i="23"/>
  <c r="V336" i="23"/>
  <c r="S337" i="23"/>
  <c r="U337" i="23"/>
  <c r="V337" i="23"/>
  <c r="S338" i="23"/>
  <c r="U338" i="23"/>
  <c r="V338" i="23"/>
  <c r="S339" i="23"/>
  <c r="U339" i="23"/>
  <c r="V339" i="23"/>
  <c r="S340" i="23"/>
  <c r="U340" i="23"/>
  <c r="V340" i="23"/>
  <c r="S341" i="23"/>
  <c r="U341" i="23"/>
  <c r="V341" i="23"/>
  <c r="S342" i="23"/>
  <c r="U342" i="23"/>
  <c r="V342" i="23"/>
  <c r="S343" i="23"/>
  <c r="U343" i="23"/>
  <c r="V343" i="23"/>
  <c r="S344" i="23"/>
  <c r="U344" i="23"/>
  <c r="V344" i="23"/>
  <c r="S345" i="23"/>
  <c r="U345" i="23"/>
  <c r="V345" i="23"/>
  <c r="S346" i="23"/>
  <c r="U346" i="23"/>
  <c r="V346" i="23"/>
  <c r="S347" i="23"/>
  <c r="U347" i="23"/>
  <c r="V347" i="23"/>
  <c r="S348" i="23"/>
  <c r="U348" i="23"/>
  <c r="V348" i="23"/>
  <c r="S349" i="23"/>
  <c r="U349" i="23"/>
  <c r="V349" i="23"/>
  <c r="S350" i="23"/>
  <c r="U350" i="23"/>
  <c r="V350" i="23"/>
  <c r="S351" i="23"/>
  <c r="U351" i="23"/>
  <c r="V351" i="23"/>
  <c r="S2" i="23"/>
  <c r="U2" i="23"/>
  <c r="V2" i="23"/>
  <c r="N3" i="23"/>
  <c r="P3" i="23"/>
  <c r="Q3" i="23"/>
  <c r="N4" i="23"/>
  <c r="P4" i="23"/>
  <c r="Q4" i="23"/>
  <c r="N5" i="23"/>
  <c r="P5" i="23"/>
  <c r="Q5" i="23"/>
  <c r="N6" i="23"/>
  <c r="P6" i="23"/>
  <c r="Q6" i="23"/>
  <c r="N7" i="23"/>
  <c r="P7" i="23"/>
  <c r="Q7" i="23"/>
  <c r="N8" i="23"/>
  <c r="P8" i="23"/>
  <c r="Q8" i="23"/>
  <c r="N9" i="23"/>
  <c r="P9" i="23"/>
  <c r="Q9" i="23"/>
  <c r="N10" i="23"/>
  <c r="P10" i="23"/>
  <c r="Q10" i="23"/>
  <c r="N11" i="23"/>
  <c r="P11" i="23"/>
  <c r="Q11" i="23"/>
  <c r="N12" i="23"/>
  <c r="P12" i="23"/>
  <c r="Q12" i="23"/>
  <c r="N13" i="23"/>
  <c r="P13" i="23"/>
  <c r="Q13" i="23"/>
  <c r="N14" i="23"/>
  <c r="P14" i="23"/>
  <c r="Q14" i="23"/>
  <c r="N15" i="23"/>
  <c r="P15" i="23"/>
  <c r="Q15" i="23"/>
  <c r="N16" i="23"/>
  <c r="P16" i="23"/>
  <c r="Q16" i="23"/>
  <c r="N17" i="23"/>
  <c r="P17" i="23"/>
  <c r="Q17" i="23"/>
  <c r="N18" i="23"/>
  <c r="P18" i="23"/>
  <c r="Q18" i="23"/>
  <c r="N19" i="23"/>
  <c r="P19" i="23"/>
  <c r="Q19" i="23"/>
  <c r="N20" i="23"/>
  <c r="P20" i="23"/>
  <c r="Q20" i="23"/>
  <c r="N21" i="23"/>
  <c r="P21" i="23"/>
  <c r="Q21" i="23"/>
  <c r="N22" i="23"/>
  <c r="P22" i="23"/>
  <c r="Q22" i="23"/>
  <c r="N23" i="23"/>
  <c r="P23" i="23"/>
  <c r="Q23" i="23"/>
  <c r="N24" i="23"/>
  <c r="P24" i="23"/>
  <c r="Q24" i="23"/>
  <c r="N25" i="23"/>
  <c r="P25" i="23"/>
  <c r="Q25" i="23"/>
  <c r="N26" i="23"/>
  <c r="P26" i="23"/>
  <c r="Q26" i="23"/>
  <c r="N27" i="23"/>
  <c r="P27" i="23"/>
  <c r="Q27" i="23"/>
  <c r="N28" i="23"/>
  <c r="P28" i="23"/>
  <c r="Q28" i="23"/>
  <c r="N29" i="23"/>
  <c r="P29" i="23"/>
  <c r="Q29" i="23"/>
  <c r="N30" i="23"/>
  <c r="P30" i="23"/>
  <c r="Q30" i="23"/>
  <c r="N31" i="23"/>
  <c r="P31" i="23"/>
  <c r="Q31" i="23"/>
  <c r="N32" i="23"/>
  <c r="P32" i="23"/>
  <c r="Q32" i="23"/>
  <c r="N33" i="23"/>
  <c r="P33" i="23"/>
  <c r="Q33" i="23"/>
  <c r="N34" i="23"/>
  <c r="P34" i="23"/>
  <c r="Q34" i="23"/>
  <c r="N35" i="23"/>
  <c r="P35" i="23"/>
  <c r="Q35" i="23"/>
  <c r="N36" i="23"/>
  <c r="P36" i="23"/>
  <c r="Q36" i="23"/>
  <c r="N37" i="23"/>
  <c r="P37" i="23"/>
  <c r="Q37" i="23"/>
  <c r="N38" i="23"/>
  <c r="P38" i="23"/>
  <c r="Q38" i="23"/>
  <c r="N39" i="23"/>
  <c r="P39" i="23"/>
  <c r="Q39" i="23"/>
  <c r="N40" i="23"/>
  <c r="P40" i="23"/>
  <c r="Q40" i="23"/>
  <c r="N41" i="23"/>
  <c r="P41" i="23"/>
  <c r="Q41" i="23"/>
  <c r="N42" i="23"/>
  <c r="P42" i="23"/>
  <c r="Q42" i="23"/>
  <c r="N43" i="23"/>
  <c r="P43" i="23"/>
  <c r="Q43" i="23"/>
  <c r="N44" i="23"/>
  <c r="P44" i="23"/>
  <c r="Q44" i="23"/>
  <c r="N45" i="23"/>
  <c r="P45" i="23"/>
  <c r="Q45" i="23"/>
  <c r="N46" i="23"/>
  <c r="P46" i="23"/>
  <c r="Q46" i="23"/>
  <c r="N47" i="23"/>
  <c r="P47" i="23"/>
  <c r="Q47" i="23"/>
  <c r="N48" i="23"/>
  <c r="P48" i="23"/>
  <c r="Q48" i="23"/>
  <c r="N49" i="23"/>
  <c r="P49" i="23"/>
  <c r="Q49" i="23"/>
  <c r="N50" i="23"/>
  <c r="P50" i="23"/>
  <c r="Q50" i="23"/>
  <c r="N51" i="23"/>
  <c r="P51" i="23"/>
  <c r="Q51" i="23"/>
  <c r="N52" i="23"/>
  <c r="P52" i="23"/>
  <c r="Q52" i="23"/>
  <c r="N53" i="23"/>
  <c r="P53" i="23"/>
  <c r="Q53" i="23"/>
  <c r="N54" i="23"/>
  <c r="P54" i="23"/>
  <c r="Q54" i="23"/>
  <c r="N55" i="23"/>
  <c r="P55" i="23"/>
  <c r="Q55" i="23"/>
  <c r="N56" i="23"/>
  <c r="P56" i="23"/>
  <c r="Q56" i="23"/>
  <c r="N57" i="23"/>
  <c r="P57" i="23"/>
  <c r="Q57" i="23"/>
  <c r="N58" i="23"/>
  <c r="P58" i="23"/>
  <c r="Q58" i="23"/>
  <c r="N59" i="23"/>
  <c r="P59" i="23"/>
  <c r="Q59" i="23"/>
  <c r="N60" i="23"/>
  <c r="P60" i="23"/>
  <c r="Q60" i="23"/>
  <c r="N61" i="23"/>
  <c r="P61" i="23"/>
  <c r="Q61" i="23"/>
  <c r="N62" i="23"/>
  <c r="P62" i="23"/>
  <c r="Q62" i="23"/>
  <c r="N63" i="23"/>
  <c r="P63" i="23"/>
  <c r="Q63" i="23"/>
  <c r="N64" i="23"/>
  <c r="P64" i="23"/>
  <c r="Q64" i="23"/>
  <c r="N65" i="23"/>
  <c r="P65" i="23"/>
  <c r="Q65" i="23"/>
  <c r="N66" i="23"/>
  <c r="P66" i="23"/>
  <c r="Q66" i="23"/>
  <c r="N67" i="23"/>
  <c r="P67" i="23"/>
  <c r="Q67" i="23"/>
  <c r="N68" i="23"/>
  <c r="P68" i="23"/>
  <c r="Q68" i="23"/>
  <c r="N69" i="23"/>
  <c r="P69" i="23"/>
  <c r="Q69" i="23"/>
  <c r="N70" i="23"/>
  <c r="P70" i="23"/>
  <c r="Q70" i="23"/>
  <c r="N71" i="23"/>
  <c r="P71" i="23"/>
  <c r="Q71" i="23"/>
  <c r="N72" i="23"/>
  <c r="P72" i="23"/>
  <c r="Q72" i="23"/>
  <c r="N73" i="23"/>
  <c r="P73" i="23"/>
  <c r="Q73" i="23"/>
  <c r="N74" i="23"/>
  <c r="P74" i="23"/>
  <c r="Q74" i="23"/>
  <c r="N75" i="23"/>
  <c r="P75" i="23"/>
  <c r="Q75" i="23"/>
  <c r="N76" i="23"/>
  <c r="P76" i="23"/>
  <c r="Q76" i="23"/>
  <c r="N77" i="23"/>
  <c r="P77" i="23"/>
  <c r="Q77" i="23"/>
  <c r="N78" i="23"/>
  <c r="P78" i="23"/>
  <c r="Q78" i="23"/>
  <c r="N79" i="23"/>
  <c r="P79" i="23"/>
  <c r="Q79" i="23"/>
  <c r="N80" i="23"/>
  <c r="P80" i="23"/>
  <c r="Q80" i="23"/>
  <c r="N81" i="23"/>
  <c r="P81" i="23"/>
  <c r="Q81" i="23"/>
  <c r="N82" i="23"/>
  <c r="P82" i="23"/>
  <c r="Q82" i="23"/>
  <c r="N83" i="23"/>
  <c r="P83" i="23"/>
  <c r="Q83" i="23"/>
  <c r="N84" i="23"/>
  <c r="P84" i="23"/>
  <c r="Q84" i="23"/>
  <c r="N85" i="23"/>
  <c r="P85" i="23"/>
  <c r="Q85" i="23"/>
  <c r="N86" i="23"/>
  <c r="P86" i="23"/>
  <c r="Q86" i="23"/>
  <c r="N87" i="23"/>
  <c r="P87" i="23"/>
  <c r="Q87" i="23"/>
  <c r="N88" i="23"/>
  <c r="P88" i="23"/>
  <c r="Q88" i="23"/>
  <c r="N89" i="23"/>
  <c r="P89" i="23"/>
  <c r="Q89" i="23"/>
  <c r="N90" i="23"/>
  <c r="P90" i="23"/>
  <c r="Q90" i="23"/>
  <c r="N91" i="23"/>
  <c r="P91" i="23"/>
  <c r="Q91" i="23"/>
  <c r="N92" i="23"/>
  <c r="P92" i="23"/>
  <c r="Q92" i="23"/>
  <c r="N93" i="23"/>
  <c r="P93" i="23"/>
  <c r="Q93" i="23"/>
  <c r="N94" i="23"/>
  <c r="P94" i="23"/>
  <c r="Q94" i="23"/>
  <c r="N95" i="23"/>
  <c r="P95" i="23"/>
  <c r="Q95" i="23"/>
  <c r="N96" i="23"/>
  <c r="P96" i="23"/>
  <c r="Q96" i="23"/>
  <c r="N97" i="23"/>
  <c r="P97" i="23"/>
  <c r="Q97" i="23"/>
  <c r="N98" i="23"/>
  <c r="P98" i="23"/>
  <c r="Q98" i="23"/>
  <c r="N99" i="23"/>
  <c r="P99" i="23"/>
  <c r="Q99" i="23"/>
  <c r="N100" i="23"/>
  <c r="P100" i="23"/>
  <c r="Q100" i="23"/>
  <c r="N101" i="23"/>
  <c r="P101" i="23"/>
  <c r="Q101" i="23"/>
  <c r="N102" i="23"/>
  <c r="P102" i="23"/>
  <c r="Q102" i="23"/>
  <c r="N103" i="23"/>
  <c r="P103" i="23"/>
  <c r="Q103" i="23"/>
  <c r="N104" i="23"/>
  <c r="P104" i="23"/>
  <c r="Q104" i="23"/>
  <c r="N105" i="23"/>
  <c r="P105" i="23"/>
  <c r="Q105" i="23"/>
  <c r="N106" i="23"/>
  <c r="P106" i="23"/>
  <c r="Q106" i="23"/>
  <c r="N107" i="23"/>
  <c r="P107" i="23"/>
  <c r="Q107" i="23"/>
  <c r="N108" i="23"/>
  <c r="P108" i="23"/>
  <c r="Q108" i="23"/>
  <c r="N109" i="23"/>
  <c r="P109" i="23"/>
  <c r="Q109" i="23"/>
  <c r="N110" i="23"/>
  <c r="P110" i="23"/>
  <c r="Q110" i="23"/>
  <c r="N111" i="23"/>
  <c r="P111" i="23"/>
  <c r="Q111" i="23"/>
  <c r="N112" i="23"/>
  <c r="P112" i="23"/>
  <c r="Q112" i="23"/>
  <c r="N113" i="23"/>
  <c r="P113" i="23"/>
  <c r="Q113" i="23"/>
  <c r="N114" i="23"/>
  <c r="P114" i="23"/>
  <c r="Q114" i="23"/>
  <c r="N115" i="23"/>
  <c r="P115" i="23"/>
  <c r="Q115" i="23"/>
  <c r="N116" i="23"/>
  <c r="P116" i="23"/>
  <c r="Q116" i="23"/>
  <c r="N117" i="23"/>
  <c r="P117" i="23"/>
  <c r="Q117" i="23"/>
  <c r="N118" i="23"/>
  <c r="P118" i="23"/>
  <c r="Q118" i="23"/>
  <c r="N119" i="23"/>
  <c r="P119" i="23"/>
  <c r="Q119" i="23"/>
  <c r="N120" i="23"/>
  <c r="P120" i="23"/>
  <c r="Q120" i="23"/>
  <c r="N121" i="23"/>
  <c r="P121" i="23"/>
  <c r="Q121" i="23"/>
  <c r="N122" i="23"/>
  <c r="P122" i="23"/>
  <c r="Q122" i="23"/>
  <c r="N123" i="23"/>
  <c r="P123" i="23"/>
  <c r="Q123" i="23"/>
  <c r="N124" i="23"/>
  <c r="P124" i="23"/>
  <c r="Q124" i="23"/>
  <c r="N125" i="23"/>
  <c r="P125" i="23"/>
  <c r="Q125" i="23"/>
  <c r="N126" i="23"/>
  <c r="P126" i="23"/>
  <c r="Q126" i="23"/>
  <c r="N127" i="23"/>
  <c r="P127" i="23"/>
  <c r="Q127" i="23"/>
  <c r="N128" i="23"/>
  <c r="P128" i="23"/>
  <c r="Q128" i="23"/>
  <c r="N129" i="23"/>
  <c r="P129" i="23"/>
  <c r="Q129" i="23"/>
  <c r="N130" i="23"/>
  <c r="P130" i="23"/>
  <c r="Q130" i="23"/>
  <c r="N131" i="23"/>
  <c r="P131" i="23"/>
  <c r="Q131" i="23"/>
  <c r="N132" i="23"/>
  <c r="P132" i="23"/>
  <c r="Q132" i="23"/>
  <c r="N133" i="23"/>
  <c r="P133" i="23"/>
  <c r="Q133" i="23"/>
  <c r="N134" i="23"/>
  <c r="P134" i="23"/>
  <c r="Q134" i="23"/>
  <c r="N135" i="23"/>
  <c r="P135" i="23"/>
  <c r="Q135" i="23"/>
  <c r="N136" i="23"/>
  <c r="P136" i="23"/>
  <c r="Q136" i="23"/>
  <c r="N137" i="23"/>
  <c r="P137" i="23"/>
  <c r="Q137" i="23"/>
  <c r="N138" i="23"/>
  <c r="P138" i="23"/>
  <c r="Q138" i="23"/>
  <c r="N139" i="23"/>
  <c r="P139" i="23"/>
  <c r="Q139" i="23"/>
  <c r="N140" i="23"/>
  <c r="P140" i="23"/>
  <c r="Q140" i="23"/>
  <c r="N141" i="23"/>
  <c r="P141" i="23"/>
  <c r="Q141" i="23"/>
  <c r="N142" i="23"/>
  <c r="P142" i="23"/>
  <c r="Q142" i="23"/>
  <c r="N143" i="23"/>
  <c r="P143" i="23"/>
  <c r="Q143" i="23"/>
  <c r="N144" i="23"/>
  <c r="P144" i="23"/>
  <c r="Q144" i="23"/>
  <c r="N145" i="23"/>
  <c r="P145" i="23"/>
  <c r="Q145" i="23"/>
  <c r="N146" i="23"/>
  <c r="P146" i="23"/>
  <c r="Q146" i="23"/>
  <c r="N147" i="23"/>
  <c r="P147" i="23"/>
  <c r="Q147" i="23"/>
  <c r="N148" i="23"/>
  <c r="P148" i="23"/>
  <c r="Q148" i="23"/>
  <c r="N149" i="23"/>
  <c r="P149" i="23"/>
  <c r="Q149" i="23"/>
  <c r="N150" i="23"/>
  <c r="P150" i="23"/>
  <c r="Q150" i="23"/>
  <c r="N151" i="23"/>
  <c r="P151" i="23"/>
  <c r="Q151" i="23"/>
  <c r="N152" i="23"/>
  <c r="P152" i="23"/>
  <c r="Q152" i="23"/>
  <c r="N153" i="23"/>
  <c r="P153" i="23"/>
  <c r="Q153" i="23"/>
  <c r="N154" i="23"/>
  <c r="P154" i="23"/>
  <c r="Q154" i="23"/>
  <c r="N155" i="23"/>
  <c r="P155" i="23"/>
  <c r="Q155" i="23"/>
  <c r="N156" i="23"/>
  <c r="P156" i="23"/>
  <c r="Q156" i="23"/>
  <c r="N157" i="23"/>
  <c r="P157" i="23"/>
  <c r="Q157" i="23"/>
  <c r="N158" i="23"/>
  <c r="P158" i="23"/>
  <c r="Q158" i="23"/>
  <c r="N159" i="23"/>
  <c r="P159" i="23"/>
  <c r="Q159" i="23"/>
  <c r="N160" i="23"/>
  <c r="P160" i="23"/>
  <c r="Q160" i="23"/>
  <c r="N161" i="23"/>
  <c r="P161" i="23"/>
  <c r="Q161" i="23"/>
  <c r="N162" i="23"/>
  <c r="P162" i="23"/>
  <c r="Q162" i="23"/>
  <c r="N163" i="23"/>
  <c r="P163" i="23"/>
  <c r="Q163" i="23"/>
  <c r="N164" i="23"/>
  <c r="P164" i="23"/>
  <c r="Q164" i="23"/>
  <c r="N165" i="23"/>
  <c r="P165" i="23"/>
  <c r="Q165" i="23"/>
  <c r="N166" i="23"/>
  <c r="P166" i="23"/>
  <c r="Q166" i="23"/>
  <c r="N167" i="23"/>
  <c r="P167" i="23"/>
  <c r="Q167" i="23"/>
  <c r="N168" i="23"/>
  <c r="P168" i="23"/>
  <c r="Q168" i="23"/>
  <c r="N169" i="23"/>
  <c r="P169" i="23"/>
  <c r="Q169" i="23"/>
  <c r="N170" i="23"/>
  <c r="P170" i="23"/>
  <c r="Q170" i="23"/>
  <c r="N171" i="23"/>
  <c r="P171" i="23"/>
  <c r="Q171" i="23"/>
  <c r="N172" i="23"/>
  <c r="P172" i="23"/>
  <c r="Q172" i="23"/>
  <c r="N173" i="23"/>
  <c r="P173" i="23"/>
  <c r="Q173" i="23"/>
  <c r="N174" i="23"/>
  <c r="P174" i="23"/>
  <c r="Q174" i="23"/>
  <c r="N175" i="23"/>
  <c r="P175" i="23"/>
  <c r="Q175" i="23"/>
  <c r="N176" i="23"/>
  <c r="P176" i="23"/>
  <c r="Q176" i="23"/>
  <c r="N177" i="23"/>
  <c r="P177" i="23"/>
  <c r="Q177" i="23"/>
  <c r="N178" i="23"/>
  <c r="P178" i="23"/>
  <c r="Q178" i="23"/>
  <c r="N179" i="23"/>
  <c r="P179" i="23"/>
  <c r="Q179" i="23"/>
  <c r="N180" i="23"/>
  <c r="P180" i="23"/>
  <c r="Q180" i="23"/>
  <c r="N181" i="23"/>
  <c r="P181" i="23"/>
  <c r="Q181" i="23"/>
  <c r="N182" i="23"/>
  <c r="P182" i="23"/>
  <c r="Q182" i="23"/>
  <c r="N183" i="23"/>
  <c r="P183" i="23"/>
  <c r="Q183" i="23"/>
  <c r="N184" i="23"/>
  <c r="P184" i="23"/>
  <c r="Q184" i="23"/>
  <c r="N185" i="23"/>
  <c r="P185" i="23"/>
  <c r="Q185" i="23"/>
  <c r="N186" i="23"/>
  <c r="P186" i="23"/>
  <c r="Q186" i="23"/>
  <c r="N187" i="23"/>
  <c r="P187" i="23"/>
  <c r="Q187" i="23"/>
  <c r="N188" i="23"/>
  <c r="P188" i="23"/>
  <c r="Q188" i="23"/>
  <c r="N189" i="23"/>
  <c r="P189" i="23"/>
  <c r="Q189" i="23"/>
  <c r="N190" i="23"/>
  <c r="P190" i="23"/>
  <c r="Q190" i="23"/>
  <c r="N191" i="23"/>
  <c r="P191" i="23"/>
  <c r="Q191" i="23"/>
  <c r="N192" i="23"/>
  <c r="P192" i="23"/>
  <c r="Q192" i="23"/>
  <c r="N193" i="23"/>
  <c r="P193" i="23"/>
  <c r="Q193" i="23"/>
  <c r="N194" i="23"/>
  <c r="P194" i="23"/>
  <c r="Q194" i="23"/>
  <c r="N195" i="23"/>
  <c r="P195" i="23"/>
  <c r="Q195" i="23"/>
  <c r="N196" i="23"/>
  <c r="P196" i="23"/>
  <c r="Q196" i="23"/>
  <c r="N197" i="23"/>
  <c r="P197" i="23"/>
  <c r="Q197" i="23"/>
  <c r="N198" i="23"/>
  <c r="P198" i="23"/>
  <c r="Q198" i="23"/>
  <c r="N199" i="23"/>
  <c r="P199" i="23"/>
  <c r="Q199" i="23"/>
  <c r="N200" i="23"/>
  <c r="P200" i="23"/>
  <c r="Q200" i="23"/>
  <c r="N201" i="23"/>
  <c r="P201" i="23"/>
  <c r="Q201" i="23"/>
  <c r="N202" i="23"/>
  <c r="P202" i="23"/>
  <c r="Q202" i="23"/>
  <c r="N203" i="23"/>
  <c r="P203" i="23"/>
  <c r="Q203" i="23"/>
  <c r="N204" i="23"/>
  <c r="P204" i="23"/>
  <c r="Q204" i="23"/>
  <c r="N205" i="23"/>
  <c r="P205" i="23"/>
  <c r="Q205" i="23"/>
  <c r="N206" i="23"/>
  <c r="P206" i="23"/>
  <c r="Q206" i="23"/>
  <c r="N207" i="23"/>
  <c r="P207" i="23"/>
  <c r="Q207" i="23"/>
  <c r="N208" i="23"/>
  <c r="P208" i="23"/>
  <c r="Q208" i="23"/>
  <c r="N209" i="23"/>
  <c r="P209" i="23"/>
  <c r="Q209" i="23"/>
  <c r="N210" i="23"/>
  <c r="P210" i="23"/>
  <c r="Q210" i="23"/>
  <c r="N211" i="23"/>
  <c r="P211" i="23"/>
  <c r="Q211" i="23"/>
  <c r="N212" i="23"/>
  <c r="P212" i="23"/>
  <c r="Q212" i="23"/>
  <c r="N213" i="23"/>
  <c r="P213" i="23"/>
  <c r="Q213" i="23"/>
  <c r="N214" i="23"/>
  <c r="P214" i="23"/>
  <c r="Q214" i="23"/>
  <c r="N215" i="23"/>
  <c r="P215" i="23"/>
  <c r="Q215" i="23"/>
  <c r="N216" i="23"/>
  <c r="P216" i="23"/>
  <c r="Q216" i="23"/>
  <c r="N217" i="23"/>
  <c r="P217" i="23"/>
  <c r="Q217" i="23"/>
  <c r="N218" i="23"/>
  <c r="P218" i="23"/>
  <c r="Q218" i="23"/>
  <c r="N219" i="23"/>
  <c r="P219" i="23"/>
  <c r="Q219" i="23"/>
  <c r="N220" i="23"/>
  <c r="P220" i="23"/>
  <c r="Q220" i="23"/>
  <c r="N221" i="23"/>
  <c r="P221" i="23"/>
  <c r="Q221" i="23"/>
  <c r="N222" i="23"/>
  <c r="P222" i="23"/>
  <c r="Q222" i="23"/>
  <c r="N223" i="23"/>
  <c r="P223" i="23"/>
  <c r="Q223" i="23"/>
  <c r="N224" i="23"/>
  <c r="P224" i="23"/>
  <c r="Q224" i="23"/>
  <c r="N225" i="23"/>
  <c r="P225" i="23"/>
  <c r="Q225" i="23"/>
  <c r="N226" i="23"/>
  <c r="P226" i="23"/>
  <c r="Q226" i="23"/>
  <c r="N227" i="23"/>
  <c r="P227" i="23"/>
  <c r="Q227" i="23"/>
  <c r="N228" i="23"/>
  <c r="P228" i="23"/>
  <c r="Q228" i="23"/>
  <c r="N229" i="23"/>
  <c r="P229" i="23"/>
  <c r="Q229" i="23"/>
  <c r="N230" i="23"/>
  <c r="P230" i="23"/>
  <c r="Q230" i="23"/>
  <c r="N231" i="23"/>
  <c r="P231" i="23"/>
  <c r="Q231" i="23"/>
  <c r="N232" i="23"/>
  <c r="P232" i="23"/>
  <c r="Q232" i="23"/>
  <c r="N233" i="23"/>
  <c r="P233" i="23"/>
  <c r="Q233" i="23"/>
  <c r="N234" i="23"/>
  <c r="P234" i="23"/>
  <c r="Q234" i="23"/>
  <c r="N235" i="23"/>
  <c r="P235" i="23"/>
  <c r="Q235" i="23"/>
  <c r="N236" i="23"/>
  <c r="P236" i="23"/>
  <c r="Q236" i="23"/>
  <c r="N237" i="23"/>
  <c r="P237" i="23"/>
  <c r="Q237" i="23"/>
  <c r="N238" i="23"/>
  <c r="P238" i="23"/>
  <c r="Q238" i="23"/>
  <c r="N239" i="23"/>
  <c r="P239" i="23"/>
  <c r="Q239" i="23"/>
  <c r="N240" i="23"/>
  <c r="P240" i="23"/>
  <c r="Q240" i="23"/>
  <c r="N241" i="23"/>
  <c r="P241" i="23"/>
  <c r="Q241" i="23"/>
  <c r="N242" i="23"/>
  <c r="P242" i="23"/>
  <c r="Q242" i="23"/>
  <c r="N243" i="23"/>
  <c r="P243" i="23"/>
  <c r="Q243" i="23"/>
  <c r="N244" i="23"/>
  <c r="P244" i="23"/>
  <c r="Q244" i="23"/>
  <c r="N245" i="23"/>
  <c r="P245" i="23"/>
  <c r="Q245" i="23"/>
  <c r="N246" i="23"/>
  <c r="P246" i="23"/>
  <c r="Q246" i="23"/>
  <c r="N247" i="23"/>
  <c r="P247" i="23"/>
  <c r="Q247" i="23"/>
  <c r="N248" i="23"/>
  <c r="P248" i="23"/>
  <c r="Q248" i="23"/>
  <c r="N249" i="23"/>
  <c r="P249" i="23"/>
  <c r="Q249" i="23"/>
  <c r="N250" i="23"/>
  <c r="P250" i="23"/>
  <c r="Q250" i="23"/>
  <c r="N251" i="23"/>
  <c r="P251" i="23"/>
  <c r="Q251" i="23"/>
  <c r="N252" i="23"/>
  <c r="P252" i="23"/>
  <c r="Q252" i="23"/>
  <c r="N253" i="23"/>
  <c r="P253" i="23"/>
  <c r="Q253" i="23"/>
  <c r="N254" i="23"/>
  <c r="P254" i="23"/>
  <c r="Q254" i="23"/>
  <c r="N255" i="23"/>
  <c r="P255" i="23"/>
  <c r="Q255" i="23"/>
  <c r="N256" i="23"/>
  <c r="P256" i="23"/>
  <c r="Q256" i="23"/>
  <c r="N257" i="23"/>
  <c r="P257" i="23"/>
  <c r="Q257" i="23"/>
  <c r="N258" i="23"/>
  <c r="P258" i="23"/>
  <c r="Q258" i="23"/>
  <c r="N259" i="23"/>
  <c r="P259" i="23"/>
  <c r="Q259" i="23"/>
  <c r="N260" i="23"/>
  <c r="P260" i="23"/>
  <c r="Q260" i="23"/>
  <c r="N261" i="23"/>
  <c r="P261" i="23"/>
  <c r="Q261" i="23"/>
  <c r="N262" i="23"/>
  <c r="P262" i="23"/>
  <c r="Q262" i="23"/>
  <c r="N263" i="23"/>
  <c r="P263" i="23"/>
  <c r="Q263" i="23"/>
  <c r="N264" i="23"/>
  <c r="P264" i="23"/>
  <c r="Q264" i="23"/>
  <c r="N265" i="23"/>
  <c r="P265" i="23"/>
  <c r="Q265" i="23"/>
  <c r="N266" i="23"/>
  <c r="P266" i="23"/>
  <c r="Q266" i="23"/>
  <c r="N267" i="23"/>
  <c r="P267" i="23"/>
  <c r="Q267" i="23"/>
  <c r="N268" i="23"/>
  <c r="P268" i="23"/>
  <c r="Q268" i="23"/>
  <c r="N269" i="23"/>
  <c r="P269" i="23"/>
  <c r="Q269" i="23"/>
  <c r="N270" i="23"/>
  <c r="P270" i="23"/>
  <c r="Q270" i="23"/>
  <c r="N271" i="23"/>
  <c r="P271" i="23"/>
  <c r="Q271" i="23"/>
  <c r="N272" i="23"/>
  <c r="P272" i="23"/>
  <c r="Q272" i="23"/>
  <c r="N273" i="23"/>
  <c r="P273" i="23"/>
  <c r="Q273" i="23"/>
  <c r="N274" i="23"/>
  <c r="P274" i="23"/>
  <c r="Q274" i="23"/>
  <c r="N275" i="23"/>
  <c r="P275" i="23"/>
  <c r="Q275" i="23"/>
  <c r="N276" i="23"/>
  <c r="P276" i="23"/>
  <c r="Q276" i="23"/>
  <c r="N277" i="23"/>
  <c r="P277" i="23"/>
  <c r="Q277" i="23"/>
  <c r="N278" i="23"/>
  <c r="P278" i="23"/>
  <c r="Q278" i="23"/>
  <c r="N279" i="23"/>
  <c r="P279" i="23"/>
  <c r="Q279" i="23"/>
  <c r="N280" i="23"/>
  <c r="P280" i="23"/>
  <c r="Q280" i="23"/>
  <c r="N281" i="23"/>
  <c r="P281" i="23"/>
  <c r="Q281" i="23"/>
  <c r="N282" i="23"/>
  <c r="P282" i="23"/>
  <c r="Q282" i="23"/>
  <c r="N283" i="23"/>
  <c r="P283" i="23"/>
  <c r="Q283" i="23"/>
  <c r="N284" i="23"/>
  <c r="P284" i="23"/>
  <c r="Q284" i="23"/>
  <c r="N285" i="23"/>
  <c r="P285" i="23"/>
  <c r="Q285" i="23"/>
  <c r="N286" i="23"/>
  <c r="P286" i="23"/>
  <c r="Q286" i="23"/>
  <c r="N287" i="23"/>
  <c r="P287" i="23"/>
  <c r="Q287" i="23"/>
  <c r="N288" i="23"/>
  <c r="P288" i="23"/>
  <c r="Q288" i="23"/>
  <c r="N289" i="23"/>
  <c r="P289" i="23"/>
  <c r="Q289" i="23"/>
  <c r="N290" i="23"/>
  <c r="P290" i="23"/>
  <c r="Q290" i="23"/>
  <c r="N291" i="23"/>
  <c r="P291" i="23"/>
  <c r="Q291" i="23"/>
  <c r="N292" i="23"/>
  <c r="P292" i="23"/>
  <c r="Q292" i="23"/>
  <c r="N293" i="23"/>
  <c r="P293" i="23"/>
  <c r="Q293" i="23"/>
  <c r="N294" i="23"/>
  <c r="P294" i="23"/>
  <c r="Q294" i="23"/>
  <c r="N295" i="23"/>
  <c r="P295" i="23"/>
  <c r="Q295" i="23"/>
  <c r="N296" i="23"/>
  <c r="P296" i="23"/>
  <c r="Q296" i="23"/>
  <c r="N297" i="23"/>
  <c r="P297" i="23"/>
  <c r="Q297" i="23"/>
  <c r="N298" i="23"/>
  <c r="P298" i="23"/>
  <c r="Q298" i="23"/>
  <c r="N299" i="23"/>
  <c r="P299" i="23"/>
  <c r="Q299" i="23"/>
  <c r="N300" i="23"/>
  <c r="P300" i="23"/>
  <c r="Q300" i="23"/>
  <c r="N301" i="23"/>
  <c r="P301" i="23"/>
  <c r="Q301" i="23"/>
  <c r="N302" i="23"/>
  <c r="P302" i="23"/>
  <c r="Q302" i="23"/>
  <c r="N303" i="23"/>
  <c r="P303" i="23"/>
  <c r="Q303" i="23"/>
  <c r="N304" i="23"/>
  <c r="P304" i="23"/>
  <c r="Q304" i="23"/>
  <c r="N305" i="23"/>
  <c r="P305" i="23"/>
  <c r="Q305" i="23"/>
  <c r="N306" i="23"/>
  <c r="P306" i="23"/>
  <c r="Q306" i="23"/>
  <c r="N307" i="23"/>
  <c r="P307" i="23"/>
  <c r="Q307" i="23"/>
  <c r="N308" i="23"/>
  <c r="P308" i="23"/>
  <c r="Q308" i="23"/>
  <c r="N309" i="23"/>
  <c r="P309" i="23"/>
  <c r="Q309" i="23"/>
  <c r="N310" i="23"/>
  <c r="P310" i="23"/>
  <c r="Q310" i="23"/>
  <c r="N311" i="23"/>
  <c r="P311" i="23"/>
  <c r="Q311" i="23"/>
  <c r="N312" i="23"/>
  <c r="P312" i="23"/>
  <c r="Q312" i="23"/>
  <c r="N313" i="23"/>
  <c r="P313" i="23"/>
  <c r="Q313" i="23"/>
  <c r="N314" i="23"/>
  <c r="P314" i="23"/>
  <c r="Q314" i="23"/>
  <c r="N315" i="23"/>
  <c r="P315" i="23"/>
  <c r="Q315" i="23"/>
  <c r="N316" i="23"/>
  <c r="P316" i="23"/>
  <c r="Q316" i="23"/>
  <c r="N317" i="23"/>
  <c r="P317" i="23"/>
  <c r="Q317" i="23"/>
  <c r="N318" i="23"/>
  <c r="P318" i="23"/>
  <c r="Q318" i="23"/>
  <c r="N319" i="23"/>
  <c r="P319" i="23"/>
  <c r="Q319" i="23"/>
  <c r="N320" i="23"/>
  <c r="P320" i="23"/>
  <c r="Q320" i="23"/>
  <c r="N321" i="23"/>
  <c r="P321" i="23"/>
  <c r="Q321" i="23"/>
  <c r="N322" i="23"/>
  <c r="P322" i="23"/>
  <c r="Q322" i="23"/>
  <c r="N323" i="23"/>
  <c r="P323" i="23"/>
  <c r="Q323" i="23"/>
  <c r="N324" i="23"/>
  <c r="P324" i="23"/>
  <c r="Q324" i="23"/>
  <c r="N325" i="23"/>
  <c r="P325" i="23"/>
  <c r="Q325" i="23"/>
  <c r="N326" i="23"/>
  <c r="P326" i="23"/>
  <c r="Q326" i="23"/>
  <c r="N327" i="23"/>
  <c r="P327" i="23"/>
  <c r="Q327" i="23"/>
  <c r="N328" i="23"/>
  <c r="P328" i="23"/>
  <c r="Q328" i="23"/>
  <c r="N329" i="23"/>
  <c r="P329" i="23"/>
  <c r="Q329" i="23"/>
  <c r="N330" i="23"/>
  <c r="P330" i="23"/>
  <c r="Q330" i="23"/>
  <c r="N331" i="23"/>
  <c r="P331" i="23"/>
  <c r="Q331" i="23"/>
  <c r="N332" i="23"/>
  <c r="P332" i="23"/>
  <c r="Q332" i="23"/>
  <c r="N333" i="23"/>
  <c r="P333" i="23"/>
  <c r="Q333" i="23"/>
  <c r="N334" i="23"/>
  <c r="P334" i="23"/>
  <c r="Q334" i="23"/>
  <c r="N335" i="23"/>
  <c r="P335" i="23"/>
  <c r="Q335" i="23"/>
  <c r="N336" i="23"/>
  <c r="P336" i="23"/>
  <c r="Q336" i="23"/>
  <c r="N337" i="23"/>
  <c r="P337" i="23"/>
  <c r="Q337" i="23"/>
  <c r="N338" i="23"/>
  <c r="P338" i="23"/>
  <c r="Q338" i="23"/>
  <c r="N339" i="23"/>
  <c r="P339" i="23"/>
  <c r="Q339" i="23"/>
  <c r="N340" i="23"/>
  <c r="P340" i="23"/>
  <c r="Q340" i="23"/>
  <c r="N341" i="23"/>
  <c r="P341" i="23"/>
  <c r="Q341" i="23"/>
  <c r="N342" i="23"/>
  <c r="P342" i="23"/>
  <c r="Q342" i="23"/>
  <c r="N343" i="23"/>
  <c r="P343" i="23"/>
  <c r="Q343" i="23"/>
  <c r="N344" i="23"/>
  <c r="P344" i="23"/>
  <c r="Q344" i="23"/>
  <c r="N345" i="23"/>
  <c r="P345" i="23"/>
  <c r="Q345" i="23"/>
  <c r="N346" i="23"/>
  <c r="P346" i="23"/>
  <c r="Q346" i="23"/>
  <c r="N347" i="23"/>
  <c r="P347" i="23"/>
  <c r="Q347" i="23"/>
  <c r="N348" i="23"/>
  <c r="P348" i="23"/>
  <c r="Q348" i="23"/>
  <c r="N349" i="23"/>
  <c r="P349" i="23"/>
  <c r="Q349" i="23"/>
  <c r="N350" i="23"/>
  <c r="P350" i="23"/>
  <c r="Q350" i="23"/>
  <c r="N351" i="23"/>
  <c r="P351" i="23"/>
  <c r="Q351" i="23"/>
  <c r="N2" i="23"/>
  <c r="P2" i="23"/>
  <c r="Q2" i="23"/>
  <c r="I3" i="23"/>
  <c r="K3" i="23"/>
  <c r="L3" i="23"/>
  <c r="I4" i="23"/>
  <c r="K4" i="23"/>
  <c r="L4" i="23"/>
  <c r="I5" i="23"/>
  <c r="K5" i="23"/>
  <c r="L5" i="23"/>
  <c r="I6" i="23"/>
  <c r="K6" i="23"/>
  <c r="L6" i="23"/>
  <c r="I7" i="23"/>
  <c r="K7" i="23"/>
  <c r="L7" i="23"/>
  <c r="I8" i="23"/>
  <c r="K8" i="23"/>
  <c r="L8" i="23"/>
  <c r="I9" i="23"/>
  <c r="K9" i="23"/>
  <c r="L9" i="23"/>
  <c r="I10" i="23"/>
  <c r="K10" i="23"/>
  <c r="L10" i="23"/>
  <c r="I11" i="23"/>
  <c r="K11" i="23"/>
  <c r="L11" i="23"/>
  <c r="I12" i="23"/>
  <c r="K12" i="23"/>
  <c r="L12" i="23"/>
  <c r="I13" i="23"/>
  <c r="K13" i="23"/>
  <c r="L13" i="23"/>
  <c r="I14" i="23"/>
  <c r="K14" i="23"/>
  <c r="L14" i="23"/>
  <c r="I15" i="23"/>
  <c r="K15" i="23"/>
  <c r="L15" i="23"/>
  <c r="I16" i="23"/>
  <c r="K16" i="23"/>
  <c r="L16" i="23"/>
  <c r="I17" i="23"/>
  <c r="K17" i="23"/>
  <c r="L17" i="23"/>
  <c r="I18" i="23"/>
  <c r="K18" i="23"/>
  <c r="L18" i="23"/>
  <c r="I19" i="23"/>
  <c r="K19" i="23"/>
  <c r="L19" i="23"/>
  <c r="I20" i="23"/>
  <c r="K20" i="23"/>
  <c r="L20" i="23"/>
  <c r="I21" i="23"/>
  <c r="K21" i="23"/>
  <c r="L21" i="23"/>
  <c r="I22" i="23"/>
  <c r="K22" i="23"/>
  <c r="L22" i="23"/>
  <c r="I23" i="23"/>
  <c r="K23" i="23"/>
  <c r="L23" i="23"/>
  <c r="I24" i="23"/>
  <c r="K24" i="23"/>
  <c r="L24" i="23"/>
  <c r="I25" i="23"/>
  <c r="K25" i="23"/>
  <c r="L25" i="23"/>
  <c r="I26" i="23"/>
  <c r="K26" i="23"/>
  <c r="L26" i="23"/>
  <c r="I27" i="23"/>
  <c r="K27" i="23"/>
  <c r="L27" i="23"/>
  <c r="I28" i="23"/>
  <c r="K28" i="23"/>
  <c r="L28" i="23"/>
  <c r="I29" i="23"/>
  <c r="K29" i="23"/>
  <c r="L29" i="23"/>
  <c r="I30" i="23"/>
  <c r="K30" i="23"/>
  <c r="L30" i="23"/>
  <c r="I31" i="23"/>
  <c r="K31" i="23"/>
  <c r="L31" i="23"/>
  <c r="I32" i="23"/>
  <c r="K32" i="23"/>
  <c r="L32" i="23"/>
  <c r="I33" i="23"/>
  <c r="K33" i="23"/>
  <c r="L33" i="23"/>
  <c r="I34" i="23"/>
  <c r="K34" i="23"/>
  <c r="L34" i="23"/>
  <c r="I35" i="23"/>
  <c r="K35" i="23"/>
  <c r="L35" i="23"/>
  <c r="I36" i="23"/>
  <c r="K36" i="23"/>
  <c r="L36" i="23"/>
  <c r="I37" i="23"/>
  <c r="K37" i="23"/>
  <c r="L37" i="23"/>
  <c r="I38" i="23"/>
  <c r="K38" i="23"/>
  <c r="L38" i="23"/>
  <c r="I39" i="23"/>
  <c r="K39" i="23"/>
  <c r="L39" i="23"/>
  <c r="I40" i="23"/>
  <c r="K40" i="23"/>
  <c r="L40" i="23"/>
  <c r="I41" i="23"/>
  <c r="K41" i="23"/>
  <c r="L41" i="23"/>
  <c r="I42" i="23"/>
  <c r="K42" i="23"/>
  <c r="L42" i="23"/>
  <c r="I43" i="23"/>
  <c r="K43" i="23"/>
  <c r="L43" i="23"/>
  <c r="I44" i="23"/>
  <c r="K44" i="23"/>
  <c r="L44" i="23"/>
  <c r="I45" i="23"/>
  <c r="K45" i="23"/>
  <c r="L45" i="23"/>
  <c r="I46" i="23"/>
  <c r="K46" i="23"/>
  <c r="L46" i="23"/>
  <c r="I47" i="23"/>
  <c r="K47" i="23"/>
  <c r="L47" i="23"/>
  <c r="I48" i="23"/>
  <c r="K48" i="23"/>
  <c r="L48" i="23"/>
  <c r="I49" i="23"/>
  <c r="K49" i="23"/>
  <c r="L49" i="23"/>
  <c r="I50" i="23"/>
  <c r="K50" i="23"/>
  <c r="L50" i="23"/>
  <c r="I51" i="23"/>
  <c r="K51" i="23"/>
  <c r="L51" i="23"/>
  <c r="I52" i="23"/>
  <c r="K52" i="23"/>
  <c r="L52" i="23"/>
  <c r="I53" i="23"/>
  <c r="K53" i="23"/>
  <c r="L53" i="23"/>
  <c r="I54" i="23"/>
  <c r="K54" i="23"/>
  <c r="L54" i="23"/>
  <c r="I55" i="23"/>
  <c r="K55" i="23"/>
  <c r="L55" i="23"/>
  <c r="I56" i="23"/>
  <c r="K56" i="23"/>
  <c r="L56" i="23"/>
  <c r="I57" i="23"/>
  <c r="K57" i="23"/>
  <c r="L57" i="23"/>
  <c r="I58" i="23"/>
  <c r="K58" i="23"/>
  <c r="L58" i="23"/>
  <c r="I59" i="23"/>
  <c r="K59" i="23"/>
  <c r="L59" i="23"/>
  <c r="I60" i="23"/>
  <c r="K60" i="23"/>
  <c r="L60" i="23"/>
  <c r="I61" i="23"/>
  <c r="K61" i="23"/>
  <c r="L61" i="23"/>
  <c r="I62" i="23"/>
  <c r="K62" i="23"/>
  <c r="L62" i="23"/>
  <c r="I63" i="23"/>
  <c r="K63" i="23"/>
  <c r="L63" i="23"/>
  <c r="I64" i="23"/>
  <c r="K64" i="23"/>
  <c r="L64" i="23"/>
  <c r="I65" i="23"/>
  <c r="K65" i="23"/>
  <c r="L65" i="23"/>
  <c r="I66" i="23"/>
  <c r="K66" i="23"/>
  <c r="L66" i="23"/>
  <c r="I67" i="23"/>
  <c r="K67" i="23"/>
  <c r="L67" i="23"/>
  <c r="I68" i="23"/>
  <c r="K68" i="23"/>
  <c r="L68" i="23"/>
  <c r="I69" i="23"/>
  <c r="K69" i="23"/>
  <c r="L69" i="23"/>
  <c r="I70" i="23"/>
  <c r="K70" i="23"/>
  <c r="L70" i="23"/>
  <c r="I71" i="23"/>
  <c r="K71" i="23"/>
  <c r="L71" i="23"/>
  <c r="I72" i="23"/>
  <c r="K72" i="23"/>
  <c r="L72" i="23"/>
  <c r="I73" i="23"/>
  <c r="K73" i="23"/>
  <c r="L73" i="23"/>
  <c r="I74" i="23"/>
  <c r="K74" i="23"/>
  <c r="L74" i="23"/>
  <c r="I75" i="23"/>
  <c r="K75" i="23"/>
  <c r="L75" i="23"/>
  <c r="I76" i="23"/>
  <c r="K76" i="23"/>
  <c r="L76" i="23"/>
  <c r="I77" i="23"/>
  <c r="K77" i="23"/>
  <c r="L77" i="23"/>
  <c r="I78" i="23"/>
  <c r="K78" i="23"/>
  <c r="L78" i="23"/>
  <c r="I79" i="23"/>
  <c r="K79" i="23"/>
  <c r="L79" i="23"/>
  <c r="I80" i="23"/>
  <c r="K80" i="23"/>
  <c r="L80" i="23"/>
  <c r="I81" i="23"/>
  <c r="K81" i="23"/>
  <c r="L81" i="23"/>
  <c r="I82" i="23"/>
  <c r="K82" i="23"/>
  <c r="L82" i="23"/>
  <c r="I83" i="23"/>
  <c r="K83" i="23"/>
  <c r="L83" i="23"/>
  <c r="I84" i="23"/>
  <c r="K84" i="23"/>
  <c r="L84" i="23"/>
  <c r="I85" i="23"/>
  <c r="K85" i="23"/>
  <c r="L85" i="23"/>
  <c r="I86" i="23"/>
  <c r="K86" i="23"/>
  <c r="L86" i="23"/>
  <c r="I87" i="23"/>
  <c r="K87" i="23"/>
  <c r="L87" i="23"/>
  <c r="I88" i="23"/>
  <c r="K88" i="23"/>
  <c r="L88" i="23"/>
  <c r="I89" i="23"/>
  <c r="K89" i="23"/>
  <c r="L89" i="23"/>
  <c r="I90" i="23"/>
  <c r="K90" i="23"/>
  <c r="L90" i="23"/>
  <c r="I91" i="23"/>
  <c r="K91" i="23"/>
  <c r="L91" i="23"/>
  <c r="I92" i="23"/>
  <c r="K92" i="23"/>
  <c r="L92" i="23"/>
  <c r="I93" i="23"/>
  <c r="K93" i="23"/>
  <c r="L93" i="23"/>
  <c r="I94" i="23"/>
  <c r="K94" i="23"/>
  <c r="L94" i="23"/>
  <c r="I95" i="23"/>
  <c r="K95" i="23"/>
  <c r="L95" i="23"/>
  <c r="I96" i="23"/>
  <c r="K96" i="23"/>
  <c r="L96" i="23"/>
  <c r="I97" i="23"/>
  <c r="K97" i="23"/>
  <c r="L97" i="23"/>
  <c r="I98" i="23"/>
  <c r="K98" i="23"/>
  <c r="L98" i="23"/>
  <c r="I99" i="23"/>
  <c r="K99" i="23"/>
  <c r="L99" i="23"/>
  <c r="I100" i="23"/>
  <c r="K100" i="23"/>
  <c r="L100" i="23"/>
  <c r="I101" i="23"/>
  <c r="K101" i="23"/>
  <c r="L101" i="23"/>
  <c r="I102" i="23"/>
  <c r="K102" i="23"/>
  <c r="L102" i="23"/>
  <c r="I103" i="23"/>
  <c r="K103" i="23"/>
  <c r="L103" i="23"/>
  <c r="I104" i="23"/>
  <c r="K104" i="23"/>
  <c r="L104" i="23"/>
  <c r="I105" i="23"/>
  <c r="K105" i="23"/>
  <c r="L105" i="23"/>
  <c r="I106" i="23"/>
  <c r="K106" i="23"/>
  <c r="L106" i="23"/>
  <c r="I107" i="23"/>
  <c r="K107" i="23"/>
  <c r="L107" i="23"/>
  <c r="I108" i="23"/>
  <c r="K108" i="23"/>
  <c r="L108" i="23"/>
  <c r="I109" i="23"/>
  <c r="K109" i="23"/>
  <c r="L109" i="23"/>
  <c r="I110" i="23"/>
  <c r="K110" i="23"/>
  <c r="L110" i="23"/>
  <c r="I111" i="23"/>
  <c r="K111" i="23"/>
  <c r="L111" i="23"/>
  <c r="I112" i="23"/>
  <c r="K112" i="23"/>
  <c r="L112" i="23"/>
  <c r="I113" i="23"/>
  <c r="K113" i="23"/>
  <c r="L113" i="23"/>
  <c r="I114" i="23"/>
  <c r="K114" i="23"/>
  <c r="L114" i="23"/>
  <c r="I115" i="23"/>
  <c r="K115" i="23"/>
  <c r="L115" i="23"/>
  <c r="I116" i="23"/>
  <c r="K116" i="23"/>
  <c r="L116" i="23"/>
  <c r="I117" i="23"/>
  <c r="K117" i="23"/>
  <c r="L117" i="23"/>
  <c r="I118" i="23"/>
  <c r="K118" i="23"/>
  <c r="L118" i="23"/>
  <c r="I119" i="23"/>
  <c r="K119" i="23"/>
  <c r="L119" i="23"/>
  <c r="I120" i="23"/>
  <c r="K120" i="23"/>
  <c r="L120" i="23"/>
  <c r="I121" i="23"/>
  <c r="K121" i="23"/>
  <c r="L121" i="23"/>
  <c r="I122" i="23"/>
  <c r="K122" i="23"/>
  <c r="L122" i="23"/>
  <c r="I123" i="23"/>
  <c r="K123" i="23"/>
  <c r="L123" i="23"/>
  <c r="I124" i="23"/>
  <c r="K124" i="23"/>
  <c r="L124" i="23"/>
  <c r="I125" i="23"/>
  <c r="K125" i="23"/>
  <c r="L125" i="23"/>
  <c r="I126" i="23"/>
  <c r="K126" i="23"/>
  <c r="L126" i="23"/>
  <c r="I127" i="23"/>
  <c r="K127" i="23"/>
  <c r="L127" i="23"/>
  <c r="I128" i="23"/>
  <c r="K128" i="23"/>
  <c r="L128" i="23"/>
  <c r="I129" i="23"/>
  <c r="K129" i="23"/>
  <c r="L129" i="23"/>
  <c r="I130" i="23"/>
  <c r="K130" i="23"/>
  <c r="L130" i="23"/>
  <c r="I131" i="23"/>
  <c r="K131" i="23"/>
  <c r="L131" i="23"/>
  <c r="I132" i="23"/>
  <c r="K132" i="23"/>
  <c r="L132" i="23"/>
  <c r="I133" i="23"/>
  <c r="K133" i="23"/>
  <c r="L133" i="23"/>
  <c r="I134" i="23"/>
  <c r="K134" i="23"/>
  <c r="L134" i="23"/>
  <c r="I135" i="23"/>
  <c r="K135" i="23"/>
  <c r="L135" i="23"/>
  <c r="I136" i="23"/>
  <c r="K136" i="23"/>
  <c r="L136" i="23"/>
  <c r="I137" i="23"/>
  <c r="K137" i="23"/>
  <c r="L137" i="23"/>
  <c r="I138" i="23"/>
  <c r="K138" i="23"/>
  <c r="L138" i="23"/>
  <c r="I139" i="23"/>
  <c r="K139" i="23"/>
  <c r="L139" i="23"/>
  <c r="I140" i="23"/>
  <c r="K140" i="23"/>
  <c r="L140" i="23"/>
  <c r="I141" i="23"/>
  <c r="K141" i="23"/>
  <c r="L141" i="23"/>
  <c r="I142" i="23"/>
  <c r="K142" i="23"/>
  <c r="L142" i="23"/>
  <c r="I143" i="23"/>
  <c r="K143" i="23"/>
  <c r="L143" i="23"/>
  <c r="I144" i="23"/>
  <c r="K144" i="23"/>
  <c r="L144" i="23"/>
  <c r="I145" i="23"/>
  <c r="K145" i="23"/>
  <c r="L145" i="23"/>
  <c r="I146" i="23"/>
  <c r="K146" i="23"/>
  <c r="L146" i="23"/>
  <c r="I147" i="23"/>
  <c r="K147" i="23"/>
  <c r="L147" i="23"/>
  <c r="I148" i="23"/>
  <c r="K148" i="23"/>
  <c r="L148" i="23"/>
  <c r="I149" i="23"/>
  <c r="K149" i="23"/>
  <c r="L149" i="23"/>
  <c r="I150" i="23"/>
  <c r="K150" i="23"/>
  <c r="L150" i="23"/>
  <c r="I151" i="23"/>
  <c r="K151" i="23"/>
  <c r="L151" i="23"/>
  <c r="I152" i="23"/>
  <c r="K152" i="23"/>
  <c r="L152" i="23"/>
  <c r="I153" i="23"/>
  <c r="K153" i="23"/>
  <c r="L153" i="23"/>
  <c r="I154" i="23"/>
  <c r="K154" i="23"/>
  <c r="L154" i="23"/>
  <c r="I155" i="23"/>
  <c r="K155" i="23"/>
  <c r="L155" i="23"/>
  <c r="I156" i="23"/>
  <c r="K156" i="23"/>
  <c r="L156" i="23"/>
  <c r="I157" i="23"/>
  <c r="K157" i="23"/>
  <c r="L157" i="23"/>
  <c r="I158" i="23"/>
  <c r="K158" i="23"/>
  <c r="L158" i="23"/>
  <c r="I159" i="23"/>
  <c r="K159" i="23"/>
  <c r="L159" i="23"/>
  <c r="I160" i="23"/>
  <c r="K160" i="23"/>
  <c r="L160" i="23"/>
  <c r="I161" i="23"/>
  <c r="K161" i="23"/>
  <c r="L161" i="23"/>
  <c r="I162" i="23"/>
  <c r="K162" i="23"/>
  <c r="L162" i="23"/>
  <c r="I163" i="23"/>
  <c r="K163" i="23"/>
  <c r="L163" i="23"/>
  <c r="I164" i="23"/>
  <c r="K164" i="23"/>
  <c r="L164" i="23"/>
  <c r="I165" i="23"/>
  <c r="K165" i="23"/>
  <c r="L165" i="23"/>
  <c r="I166" i="23"/>
  <c r="K166" i="23"/>
  <c r="L166" i="23"/>
  <c r="I167" i="23"/>
  <c r="K167" i="23"/>
  <c r="L167" i="23"/>
  <c r="I168" i="23"/>
  <c r="K168" i="23"/>
  <c r="L168" i="23"/>
  <c r="I169" i="23"/>
  <c r="K169" i="23"/>
  <c r="L169" i="23"/>
  <c r="I170" i="23"/>
  <c r="K170" i="23"/>
  <c r="L170" i="23"/>
  <c r="I171" i="23"/>
  <c r="K171" i="23"/>
  <c r="L171" i="23"/>
  <c r="I172" i="23"/>
  <c r="K172" i="23"/>
  <c r="L172" i="23"/>
  <c r="I173" i="23"/>
  <c r="K173" i="23"/>
  <c r="L173" i="23"/>
  <c r="I174" i="23"/>
  <c r="K174" i="23"/>
  <c r="L174" i="23"/>
  <c r="I175" i="23"/>
  <c r="K175" i="23"/>
  <c r="L175" i="23"/>
  <c r="I176" i="23"/>
  <c r="K176" i="23"/>
  <c r="L176" i="23"/>
  <c r="I177" i="23"/>
  <c r="K177" i="23"/>
  <c r="L177" i="23"/>
  <c r="I178" i="23"/>
  <c r="K178" i="23"/>
  <c r="L178" i="23"/>
  <c r="I179" i="23"/>
  <c r="K179" i="23"/>
  <c r="L179" i="23"/>
  <c r="I180" i="23"/>
  <c r="K180" i="23"/>
  <c r="L180" i="23"/>
  <c r="I181" i="23"/>
  <c r="K181" i="23"/>
  <c r="L181" i="23"/>
  <c r="I182" i="23"/>
  <c r="K182" i="23"/>
  <c r="L182" i="23"/>
  <c r="I183" i="23"/>
  <c r="K183" i="23"/>
  <c r="L183" i="23"/>
  <c r="I184" i="23"/>
  <c r="K184" i="23"/>
  <c r="L184" i="23"/>
  <c r="I185" i="23"/>
  <c r="K185" i="23"/>
  <c r="L185" i="23"/>
  <c r="I186" i="23"/>
  <c r="K186" i="23"/>
  <c r="L186" i="23"/>
  <c r="I187" i="23"/>
  <c r="K187" i="23"/>
  <c r="L187" i="23"/>
  <c r="I188" i="23"/>
  <c r="K188" i="23"/>
  <c r="L188" i="23"/>
  <c r="I189" i="23"/>
  <c r="K189" i="23"/>
  <c r="L189" i="23"/>
  <c r="I190" i="23"/>
  <c r="K190" i="23"/>
  <c r="L190" i="23"/>
  <c r="I191" i="23"/>
  <c r="K191" i="23"/>
  <c r="L191" i="23"/>
  <c r="I192" i="23"/>
  <c r="K192" i="23"/>
  <c r="L192" i="23"/>
  <c r="I193" i="23"/>
  <c r="K193" i="23"/>
  <c r="L193" i="23"/>
  <c r="I194" i="23"/>
  <c r="K194" i="23"/>
  <c r="L194" i="23"/>
  <c r="I195" i="23"/>
  <c r="K195" i="23"/>
  <c r="L195" i="23"/>
  <c r="I196" i="23"/>
  <c r="K196" i="23"/>
  <c r="L196" i="23"/>
  <c r="I197" i="23"/>
  <c r="K197" i="23"/>
  <c r="L197" i="23"/>
  <c r="I198" i="23"/>
  <c r="K198" i="23"/>
  <c r="L198" i="23"/>
  <c r="I199" i="23"/>
  <c r="K199" i="23"/>
  <c r="L199" i="23"/>
  <c r="I200" i="23"/>
  <c r="K200" i="23"/>
  <c r="L200" i="23"/>
  <c r="I201" i="23"/>
  <c r="K201" i="23"/>
  <c r="L201" i="23"/>
  <c r="I202" i="23"/>
  <c r="K202" i="23"/>
  <c r="L202" i="23"/>
  <c r="I203" i="23"/>
  <c r="K203" i="23"/>
  <c r="L203" i="23"/>
  <c r="I204" i="23"/>
  <c r="K204" i="23"/>
  <c r="L204" i="23"/>
  <c r="I205" i="23"/>
  <c r="K205" i="23"/>
  <c r="L205" i="23"/>
  <c r="I206" i="23"/>
  <c r="K206" i="23"/>
  <c r="L206" i="23"/>
  <c r="I207" i="23"/>
  <c r="K207" i="23"/>
  <c r="L207" i="23"/>
  <c r="I208" i="23"/>
  <c r="K208" i="23"/>
  <c r="L208" i="23"/>
  <c r="I209" i="23"/>
  <c r="K209" i="23"/>
  <c r="L209" i="23"/>
  <c r="I210" i="23"/>
  <c r="K210" i="23"/>
  <c r="L210" i="23"/>
  <c r="I211" i="23"/>
  <c r="K211" i="23"/>
  <c r="L211" i="23"/>
  <c r="I212" i="23"/>
  <c r="K212" i="23"/>
  <c r="L212" i="23"/>
  <c r="I213" i="23"/>
  <c r="K213" i="23"/>
  <c r="L213" i="23"/>
  <c r="I214" i="23"/>
  <c r="K214" i="23"/>
  <c r="L214" i="23"/>
  <c r="I215" i="23"/>
  <c r="K215" i="23"/>
  <c r="L215" i="23"/>
  <c r="I216" i="23"/>
  <c r="K216" i="23"/>
  <c r="L216" i="23"/>
  <c r="I217" i="23"/>
  <c r="K217" i="23"/>
  <c r="L217" i="23"/>
  <c r="I218" i="23"/>
  <c r="K218" i="23"/>
  <c r="L218" i="23"/>
  <c r="I219" i="23"/>
  <c r="K219" i="23"/>
  <c r="L219" i="23"/>
  <c r="I220" i="23"/>
  <c r="K220" i="23"/>
  <c r="L220" i="23"/>
  <c r="I221" i="23"/>
  <c r="K221" i="23"/>
  <c r="L221" i="23"/>
  <c r="I222" i="23"/>
  <c r="K222" i="23"/>
  <c r="L222" i="23"/>
  <c r="I223" i="23"/>
  <c r="K223" i="23"/>
  <c r="L223" i="23"/>
  <c r="I224" i="23"/>
  <c r="K224" i="23"/>
  <c r="L224" i="23"/>
  <c r="I225" i="23"/>
  <c r="K225" i="23"/>
  <c r="L225" i="23"/>
  <c r="I226" i="23"/>
  <c r="K226" i="23"/>
  <c r="L226" i="23"/>
  <c r="I227" i="23"/>
  <c r="K227" i="23"/>
  <c r="L227" i="23"/>
  <c r="I228" i="23"/>
  <c r="K228" i="23"/>
  <c r="L228" i="23"/>
  <c r="I229" i="23"/>
  <c r="K229" i="23"/>
  <c r="L229" i="23"/>
  <c r="I230" i="23"/>
  <c r="K230" i="23"/>
  <c r="L230" i="23"/>
  <c r="I231" i="23"/>
  <c r="K231" i="23"/>
  <c r="L231" i="23"/>
  <c r="I232" i="23"/>
  <c r="K232" i="23"/>
  <c r="L232" i="23"/>
  <c r="I233" i="23"/>
  <c r="K233" i="23"/>
  <c r="L233" i="23"/>
  <c r="I234" i="23"/>
  <c r="K234" i="23"/>
  <c r="L234" i="23"/>
  <c r="I235" i="23"/>
  <c r="K235" i="23"/>
  <c r="L235" i="23"/>
  <c r="I236" i="23"/>
  <c r="K236" i="23"/>
  <c r="L236" i="23"/>
  <c r="I237" i="23"/>
  <c r="K237" i="23"/>
  <c r="L237" i="23"/>
  <c r="I238" i="23"/>
  <c r="K238" i="23"/>
  <c r="L238" i="23"/>
  <c r="I239" i="23"/>
  <c r="K239" i="23"/>
  <c r="L239" i="23"/>
  <c r="I240" i="23"/>
  <c r="K240" i="23"/>
  <c r="L240" i="23"/>
  <c r="I241" i="23"/>
  <c r="K241" i="23"/>
  <c r="L241" i="23"/>
  <c r="I242" i="23"/>
  <c r="K242" i="23"/>
  <c r="L242" i="23"/>
  <c r="I243" i="23"/>
  <c r="K243" i="23"/>
  <c r="L243" i="23"/>
  <c r="I244" i="23"/>
  <c r="K244" i="23"/>
  <c r="L244" i="23"/>
  <c r="I245" i="23"/>
  <c r="K245" i="23"/>
  <c r="L245" i="23"/>
  <c r="I246" i="23"/>
  <c r="K246" i="23"/>
  <c r="L246" i="23"/>
  <c r="I247" i="23"/>
  <c r="K247" i="23"/>
  <c r="L247" i="23"/>
  <c r="I248" i="23"/>
  <c r="K248" i="23"/>
  <c r="L248" i="23"/>
  <c r="I249" i="23"/>
  <c r="K249" i="23"/>
  <c r="L249" i="23"/>
  <c r="I250" i="23"/>
  <c r="K250" i="23"/>
  <c r="L250" i="23"/>
  <c r="I251" i="23"/>
  <c r="K251" i="23"/>
  <c r="L251" i="23"/>
  <c r="I252" i="23"/>
  <c r="K252" i="23"/>
  <c r="L252" i="23"/>
  <c r="I253" i="23"/>
  <c r="K253" i="23"/>
  <c r="L253" i="23"/>
  <c r="I254" i="23"/>
  <c r="K254" i="23"/>
  <c r="L254" i="23"/>
  <c r="I255" i="23"/>
  <c r="K255" i="23"/>
  <c r="L255" i="23"/>
  <c r="I256" i="23"/>
  <c r="K256" i="23"/>
  <c r="L256" i="23"/>
  <c r="I257" i="23"/>
  <c r="K257" i="23"/>
  <c r="L257" i="23"/>
  <c r="I258" i="23"/>
  <c r="K258" i="23"/>
  <c r="L258" i="23"/>
  <c r="I259" i="23"/>
  <c r="K259" i="23"/>
  <c r="L259" i="23"/>
  <c r="I260" i="23"/>
  <c r="K260" i="23"/>
  <c r="L260" i="23"/>
  <c r="I261" i="23"/>
  <c r="K261" i="23"/>
  <c r="L261" i="23"/>
  <c r="I262" i="23"/>
  <c r="K262" i="23"/>
  <c r="L262" i="23"/>
  <c r="I263" i="23"/>
  <c r="K263" i="23"/>
  <c r="L263" i="23"/>
  <c r="I264" i="23"/>
  <c r="K264" i="23"/>
  <c r="L264" i="23"/>
  <c r="I265" i="23"/>
  <c r="K265" i="23"/>
  <c r="L265" i="23"/>
  <c r="I266" i="23"/>
  <c r="K266" i="23"/>
  <c r="L266" i="23"/>
  <c r="I267" i="23"/>
  <c r="K267" i="23"/>
  <c r="L267" i="23"/>
  <c r="I268" i="23"/>
  <c r="K268" i="23"/>
  <c r="L268" i="23"/>
  <c r="I269" i="23"/>
  <c r="K269" i="23"/>
  <c r="L269" i="23"/>
  <c r="I270" i="23"/>
  <c r="K270" i="23"/>
  <c r="L270" i="23"/>
  <c r="I271" i="23"/>
  <c r="K271" i="23"/>
  <c r="L271" i="23"/>
  <c r="I272" i="23"/>
  <c r="K272" i="23"/>
  <c r="L272" i="23"/>
  <c r="I273" i="23"/>
  <c r="K273" i="23"/>
  <c r="L273" i="23"/>
  <c r="I274" i="23"/>
  <c r="K274" i="23"/>
  <c r="L274" i="23"/>
  <c r="I275" i="23"/>
  <c r="K275" i="23"/>
  <c r="L275" i="23"/>
  <c r="I276" i="23"/>
  <c r="K276" i="23"/>
  <c r="L276" i="23"/>
  <c r="I277" i="23"/>
  <c r="K277" i="23"/>
  <c r="L277" i="23"/>
  <c r="I278" i="23"/>
  <c r="K278" i="23"/>
  <c r="L278" i="23"/>
  <c r="I279" i="23"/>
  <c r="K279" i="23"/>
  <c r="L279" i="23"/>
  <c r="I280" i="23"/>
  <c r="K280" i="23"/>
  <c r="L280" i="23"/>
  <c r="I281" i="23"/>
  <c r="K281" i="23"/>
  <c r="L281" i="23"/>
  <c r="I282" i="23"/>
  <c r="K282" i="23"/>
  <c r="L282" i="23"/>
  <c r="I283" i="23"/>
  <c r="K283" i="23"/>
  <c r="L283" i="23"/>
  <c r="I284" i="23"/>
  <c r="K284" i="23"/>
  <c r="L284" i="23"/>
  <c r="I285" i="23"/>
  <c r="K285" i="23"/>
  <c r="L285" i="23"/>
  <c r="I286" i="23"/>
  <c r="K286" i="23"/>
  <c r="L286" i="23"/>
  <c r="I287" i="23"/>
  <c r="K287" i="23"/>
  <c r="L287" i="23"/>
  <c r="I288" i="23"/>
  <c r="K288" i="23"/>
  <c r="L288" i="23"/>
  <c r="I289" i="23"/>
  <c r="K289" i="23"/>
  <c r="L289" i="23"/>
  <c r="I290" i="23"/>
  <c r="K290" i="23"/>
  <c r="L290" i="23"/>
  <c r="I291" i="23"/>
  <c r="K291" i="23"/>
  <c r="L291" i="23"/>
  <c r="I292" i="23"/>
  <c r="K292" i="23"/>
  <c r="L292" i="23"/>
  <c r="I293" i="23"/>
  <c r="K293" i="23"/>
  <c r="L293" i="23"/>
  <c r="I294" i="23"/>
  <c r="K294" i="23"/>
  <c r="L294" i="23"/>
  <c r="I295" i="23"/>
  <c r="K295" i="23"/>
  <c r="L295" i="23"/>
  <c r="I296" i="23"/>
  <c r="K296" i="23"/>
  <c r="L296" i="23"/>
  <c r="I297" i="23"/>
  <c r="K297" i="23"/>
  <c r="L297" i="23"/>
  <c r="I298" i="23"/>
  <c r="K298" i="23"/>
  <c r="L298" i="23"/>
  <c r="I299" i="23"/>
  <c r="K299" i="23"/>
  <c r="L299" i="23"/>
  <c r="I300" i="23"/>
  <c r="K300" i="23"/>
  <c r="L300" i="23"/>
  <c r="I301" i="23"/>
  <c r="K301" i="23"/>
  <c r="L301" i="23"/>
  <c r="I302" i="23"/>
  <c r="K302" i="23"/>
  <c r="L302" i="23"/>
  <c r="I303" i="23"/>
  <c r="K303" i="23"/>
  <c r="L303" i="23"/>
  <c r="I304" i="23"/>
  <c r="K304" i="23"/>
  <c r="L304" i="23"/>
  <c r="I305" i="23"/>
  <c r="K305" i="23"/>
  <c r="L305" i="23"/>
  <c r="I306" i="23"/>
  <c r="K306" i="23"/>
  <c r="L306" i="23"/>
  <c r="I307" i="23"/>
  <c r="K307" i="23"/>
  <c r="L307" i="23"/>
  <c r="I308" i="23"/>
  <c r="K308" i="23"/>
  <c r="L308" i="23"/>
  <c r="I309" i="23"/>
  <c r="K309" i="23"/>
  <c r="L309" i="23"/>
  <c r="I310" i="23"/>
  <c r="K310" i="23"/>
  <c r="L310" i="23"/>
  <c r="I311" i="23"/>
  <c r="K311" i="23"/>
  <c r="L311" i="23"/>
  <c r="I312" i="23"/>
  <c r="K312" i="23"/>
  <c r="L312" i="23"/>
  <c r="I313" i="23"/>
  <c r="K313" i="23"/>
  <c r="L313" i="23"/>
  <c r="I314" i="23"/>
  <c r="K314" i="23"/>
  <c r="L314" i="23"/>
  <c r="I315" i="23"/>
  <c r="K315" i="23"/>
  <c r="L315" i="23"/>
  <c r="I316" i="23"/>
  <c r="K316" i="23"/>
  <c r="L316" i="23"/>
  <c r="I317" i="23"/>
  <c r="K317" i="23"/>
  <c r="L317" i="23"/>
  <c r="I318" i="23"/>
  <c r="K318" i="23"/>
  <c r="L318" i="23"/>
  <c r="I319" i="23"/>
  <c r="K319" i="23"/>
  <c r="L319" i="23"/>
  <c r="I320" i="23"/>
  <c r="K320" i="23"/>
  <c r="L320" i="23"/>
  <c r="I321" i="23"/>
  <c r="K321" i="23"/>
  <c r="L321" i="23"/>
  <c r="I322" i="23"/>
  <c r="K322" i="23"/>
  <c r="L322" i="23"/>
  <c r="I323" i="23"/>
  <c r="K323" i="23"/>
  <c r="L323" i="23"/>
  <c r="I324" i="23"/>
  <c r="K324" i="23"/>
  <c r="L324" i="23"/>
  <c r="I325" i="23"/>
  <c r="K325" i="23"/>
  <c r="L325" i="23"/>
  <c r="I326" i="23"/>
  <c r="K326" i="23"/>
  <c r="L326" i="23"/>
  <c r="I327" i="23"/>
  <c r="K327" i="23"/>
  <c r="L327" i="23"/>
  <c r="I328" i="23"/>
  <c r="K328" i="23"/>
  <c r="L328" i="23"/>
  <c r="I329" i="23"/>
  <c r="K329" i="23"/>
  <c r="L329" i="23"/>
  <c r="I330" i="23"/>
  <c r="K330" i="23"/>
  <c r="L330" i="23"/>
  <c r="I331" i="23"/>
  <c r="K331" i="23"/>
  <c r="L331" i="23"/>
  <c r="I332" i="23"/>
  <c r="K332" i="23"/>
  <c r="L332" i="23"/>
  <c r="I333" i="23"/>
  <c r="K333" i="23"/>
  <c r="L333" i="23"/>
  <c r="I334" i="23"/>
  <c r="K334" i="23"/>
  <c r="L334" i="23"/>
  <c r="I335" i="23"/>
  <c r="K335" i="23"/>
  <c r="L335" i="23"/>
  <c r="I336" i="23"/>
  <c r="K336" i="23"/>
  <c r="L336" i="23"/>
  <c r="I337" i="23"/>
  <c r="K337" i="23"/>
  <c r="L337" i="23"/>
  <c r="I338" i="23"/>
  <c r="K338" i="23"/>
  <c r="L338" i="23"/>
  <c r="I339" i="23"/>
  <c r="K339" i="23"/>
  <c r="L339" i="23"/>
  <c r="I340" i="23"/>
  <c r="K340" i="23"/>
  <c r="L340" i="23"/>
  <c r="I341" i="23"/>
  <c r="K341" i="23"/>
  <c r="L341" i="23"/>
  <c r="I342" i="23"/>
  <c r="K342" i="23"/>
  <c r="L342" i="23"/>
  <c r="I343" i="23"/>
  <c r="K343" i="23"/>
  <c r="L343" i="23"/>
  <c r="I344" i="23"/>
  <c r="K344" i="23"/>
  <c r="L344" i="23"/>
  <c r="I345" i="23"/>
  <c r="K345" i="23"/>
  <c r="L345" i="23"/>
  <c r="I346" i="23"/>
  <c r="K346" i="23"/>
  <c r="L346" i="23"/>
  <c r="I347" i="23"/>
  <c r="K347" i="23"/>
  <c r="L347" i="23"/>
  <c r="I348" i="23"/>
  <c r="K348" i="23"/>
  <c r="L348" i="23"/>
  <c r="I349" i="23"/>
  <c r="K349" i="23"/>
  <c r="L349" i="23"/>
  <c r="I350" i="23"/>
  <c r="K350" i="23"/>
  <c r="L350" i="23"/>
  <c r="I351" i="23"/>
  <c r="K351" i="23"/>
  <c r="L351" i="23"/>
  <c r="I2" i="23"/>
  <c r="K2" i="23"/>
  <c r="L2" i="23"/>
  <c r="D3" i="23"/>
  <c r="F3" i="23"/>
  <c r="G3" i="23"/>
  <c r="D4" i="23"/>
  <c r="F4" i="23"/>
  <c r="G4" i="23"/>
  <c r="D5" i="23"/>
  <c r="F5" i="23"/>
  <c r="G5" i="23"/>
  <c r="D6" i="23"/>
  <c r="F6" i="23"/>
  <c r="G6" i="23"/>
  <c r="D7" i="23"/>
  <c r="F7" i="23"/>
  <c r="G7" i="23"/>
  <c r="D8" i="23"/>
  <c r="F8" i="23"/>
  <c r="G8" i="23"/>
  <c r="D9" i="23"/>
  <c r="F9" i="23"/>
  <c r="G9" i="23"/>
  <c r="D10" i="23"/>
  <c r="F10" i="23"/>
  <c r="G10" i="23"/>
  <c r="D11" i="23"/>
  <c r="F11" i="23"/>
  <c r="G11" i="23"/>
  <c r="D12" i="23"/>
  <c r="F12" i="23"/>
  <c r="G12" i="23"/>
  <c r="D13" i="23"/>
  <c r="F13" i="23"/>
  <c r="G13" i="23"/>
  <c r="D14" i="23"/>
  <c r="F14" i="23"/>
  <c r="G14" i="23"/>
  <c r="D15" i="23"/>
  <c r="F15" i="23"/>
  <c r="G15" i="23"/>
  <c r="D16" i="23"/>
  <c r="F16" i="23"/>
  <c r="G16" i="23"/>
  <c r="D17" i="23"/>
  <c r="F17" i="23"/>
  <c r="G17" i="23"/>
  <c r="D18" i="23"/>
  <c r="F18" i="23"/>
  <c r="G18" i="23"/>
  <c r="D19" i="23"/>
  <c r="F19" i="23"/>
  <c r="G19" i="23"/>
  <c r="D20" i="23"/>
  <c r="F20" i="23"/>
  <c r="G20" i="23"/>
  <c r="D21" i="23"/>
  <c r="F21" i="23"/>
  <c r="G21" i="23"/>
  <c r="D22" i="23"/>
  <c r="F22" i="23"/>
  <c r="G22" i="23"/>
  <c r="D23" i="23"/>
  <c r="F23" i="23"/>
  <c r="G23" i="23"/>
  <c r="D24" i="23"/>
  <c r="F24" i="23"/>
  <c r="G24" i="23"/>
  <c r="D25" i="23"/>
  <c r="F25" i="23"/>
  <c r="G25" i="23"/>
  <c r="D26" i="23"/>
  <c r="F26" i="23"/>
  <c r="G26" i="23"/>
  <c r="D27" i="23"/>
  <c r="F27" i="23"/>
  <c r="G27" i="23"/>
  <c r="D28" i="23"/>
  <c r="F28" i="23"/>
  <c r="G28" i="23"/>
  <c r="D29" i="23"/>
  <c r="F29" i="23"/>
  <c r="G29" i="23"/>
  <c r="D30" i="23"/>
  <c r="F30" i="23"/>
  <c r="G30" i="23"/>
  <c r="D31" i="23"/>
  <c r="F31" i="23"/>
  <c r="G31" i="23"/>
  <c r="D32" i="23"/>
  <c r="F32" i="23"/>
  <c r="G32" i="23"/>
  <c r="D33" i="23"/>
  <c r="F33" i="23"/>
  <c r="G33" i="23"/>
  <c r="D34" i="23"/>
  <c r="F34" i="23"/>
  <c r="G34" i="23"/>
  <c r="D35" i="23"/>
  <c r="F35" i="23"/>
  <c r="G35" i="23"/>
  <c r="D36" i="23"/>
  <c r="F36" i="23"/>
  <c r="G36" i="23"/>
  <c r="D37" i="23"/>
  <c r="F37" i="23"/>
  <c r="G37" i="23"/>
  <c r="D38" i="23"/>
  <c r="F38" i="23"/>
  <c r="G38" i="23"/>
  <c r="D39" i="23"/>
  <c r="F39" i="23"/>
  <c r="G39" i="23"/>
  <c r="D40" i="23"/>
  <c r="F40" i="23"/>
  <c r="G40" i="23"/>
  <c r="D41" i="23"/>
  <c r="F41" i="23"/>
  <c r="G41" i="23"/>
  <c r="D42" i="23"/>
  <c r="F42" i="23"/>
  <c r="G42" i="23"/>
  <c r="D43" i="23"/>
  <c r="F43" i="23"/>
  <c r="G43" i="23"/>
  <c r="D44" i="23"/>
  <c r="F44" i="23"/>
  <c r="G44" i="23"/>
  <c r="D45" i="23"/>
  <c r="F45" i="23"/>
  <c r="G45" i="23"/>
  <c r="D46" i="23"/>
  <c r="F46" i="23"/>
  <c r="G46" i="23"/>
  <c r="D47" i="23"/>
  <c r="F47" i="23"/>
  <c r="G47" i="23"/>
  <c r="D48" i="23"/>
  <c r="F48" i="23"/>
  <c r="G48" i="23"/>
  <c r="D49" i="23"/>
  <c r="F49" i="23"/>
  <c r="G49" i="23"/>
  <c r="D50" i="23"/>
  <c r="F50" i="23"/>
  <c r="G50" i="23"/>
  <c r="D51" i="23"/>
  <c r="F51" i="23"/>
  <c r="G51" i="23"/>
  <c r="D52" i="23"/>
  <c r="F52" i="23"/>
  <c r="G52" i="23"/>
  <c r="D53" i="23"/>
  <c r="F53" i="23"/>
  <c r="G53" i="23"/>
  <c r="D54" i="23"/>
  <c r="F54" i="23"/>
  <c r="G54" i="23"/>
  <c r="D55" i="23"/>
  <c r="F55" i="23"/>
  <c r="G55" i="23"/>
  <c r="D56" i="23"/>
  <c r="F56" i="23"/>
  <c r="G56" i="23"/>
  <c r="D57" i="23"/>
  <c r="F57" i="23"/>
  <c r="G57" i="23"/>
  <c r="D58" i="23"/>
  <c r="F58" i="23"/>
  <c r="G58" i="23"/>
  <c r="D59" i="23"/>
  <c r="F59" i="23"/>
  <c r="G59" i="23"/>
  <c r="D60" i="23"/>
  <c r="F60" i="23"/>
  <c r="G60" i="23"/>
  <c r="D61" i="23"/>
  <c r="F61" i="23"/>
  <c r="G61" i="23"/>
  <c r="D62" i="23"/>
  <c r="F62" i="23"/>
  <c r="G62" i="23"/>
  <c r="D63" i="23"/>
  <c r="F63" i="23"/>
  <c r="G63" i="23"/>
  <c r="D64" i="23"/>
  <c r="F64" i="23"/>
  <c r="G64" i="23"/>
  <c r="D65" i="23"/>
  <c r="F65" i="23"/>
  <c r="G65" i="23"/>
  <c r="D66" i="23"/>
  <c r="F66" i="23"/>
  <c r="G66" i="23"/>
  <c r="D67" i="23"/>
  <c r="F67" i="23"/>
  <c r="G67" i="23"/>
  <c r="D68" i="23"/>
  <c r="F68" i="23"/>
  <c r="G68" i="23"/>
  <c r="D69" i="23"/>
  <c r="F69" i="23"/>
  <c r="G69" i="23"/>
  <c r="D70" i="23"/>
  <c r="F70" i="23"/>
  <c r="G70" i="23"/>
  <c r="D71" i="23"/>
  <c r="F71" i="23"/>
  <c r="G71" i="23"/>
  <c r="D72" i="23"/>
  <c r="F72" i="23"/>
  <c r="G72" i="23"/>
  <c r="D73" i="23"/>
  <c r="F73" i="23"/>
  <c r="G73" i="23"/>
  <c r="D74" i="23"/>
  <c r="F74" i="23"/>
  <c r="G74" i="23"/>
  <c r="D75" i="23"/>
  <c r="F75" i="23"/>
  <c r="G75" i="23"/>
  <c r="D76" i="23"/>
  <c r="F76" i="23"/>
  <c r="G76" i="23"/>
  <c r="D77" i="23"/>
  <c r="F77" i="23"/>
  <c r="G77" i="23"/>
  <c r="D78" i="23"/>
  <c r="F78" i="23"/>
  <c r="G78" i="23"/>
  <c r="D79" i="23"/>
  <c r="F79" i="23"/>
  <c r="G79" i="23"/>
  <c r="D80" i="23"/>
  <c r="F80" i="23"/>
  <c r="G80" i="23"/>
  <c r="D81" i="23"/>
  <c r="F81" i="23"/>
  <c r="G81" i="23"/>
  <c r="D82" i="23"/>
  <c r="F82" i="23"/>
  <c r="G82" i="23"/>
  <c r="D83" i="23"/>
  <c r="F83" i="23"/>
  <c r="G83" i="23"/>
  <c r="D84" i="23"/>
  <c r="F84" i="23"/>
  <c r="G84" i="23"/>
  <c r="D85" i="23"/>
  <c r="F85" i="23"/>
  <c r="G85" i="23"/>
  <c r="D86" i="23"/>
  <c r="F86" i="23"/>
  <c r="G86" i="23"/>
  <c r="D87" i="23"/>
  <c r="F87" i="23"/>
  <c r="G87" i="23"/>
  <c r="D88" i="23"/>
  <c r="F88" i="23"/>
  <c r="G88" i="23"/>
  <c r="D89" i="23"/>
  <c r="F89" i="23"/>
  <c r="G89" i="23"/>
  <c r="D90" i="23"/>
  <c r="F90" i="23"/>
  <c r="G90" i="23"/>
  <c r="D91" i="23"/>
  <c r="F91" i="23"/>
  <c r="G91" i="23"/>
  <c r="D92" i="23"/>
  <c r="F92" i="23"/>
  <c r="G92" i="23"/>
  <c r="D93" i="23"/>
  <c r="F93" i="23"/>
  <c r="G93" i="23"/>
  <c r="D94" i="23"/>
  <c r="F94" i="23"/>
  <c r="G94" i="23"/>
  <c r="D95" i="23"/>
  <c r="F95" i="23"/>
  <c r="G95" i="23"/>
  <c r="D96" i="23"/>
  <c r="F96" i="23"/>
  <c r="G96" i="23"/>
  <c r="D97" i="23"/>
  <c r="F97" i="23"/>
  <c r="G97" i="23"/>
  <c r="D98" i="23"/>
  <c r="F98" i="23"/>
  <c r="G98" i="23"/>
  <c r="D99" i="23"/>
  <c r="F99" i="23"/>
  <c r="G99" i="23"/>
  <c r="D100" i="23"/>
  <c r="F100" i="23"/>
  <c r="G100" i="23"/>
  <c r="D101" i="23"/>
  <c r="F101" i="23"/>
  <c r="G101" i="23"/>
  <c r="D102" i="23"/>
  <c r="F102" i="23"/>
  <c r="G102" i="23"/>
  <c r="D103" i="23"/>
  <c r="F103" i="23"/>
  <c r="G103" i="23"/>
  <c r="D104" i="23"/>
  <c r="F104" i="23"/>
  <c r="G104" i="23"/>
  <c r="D105" i="23"/>
  <c r="F105" i="23"/>
  <c r="G105" i="23"/>
  <c r="D106" i="23"/>
  <c r="F106" i="23"/>
  <c r="G106" i="23"/>
  <c r="D107" i="23"/>
  <c r="F107" i="23"/>
  <c r="G107" i="23"/>
  <c r="D108" i="23"/>
  <c r="F108" i="23"/>
  <c r="G108" i="23"/>
  <c r="D109" i="23"/>
  <c r="F109" i="23"/>
  <c r="G109" i="23"/>
  <c r="D110" i="23"/>
  <c r="F110" i="23"/>
  <c r="G110" i="23"/>
  <c r="D111" i="23"/>
  <c r="F111" i="23"/>
  <c r="G111" i="23"/>
  <c r="D112" i="23"/>
  <c r="F112" i="23"/>
  <c r="G112" i="23"/>
  <c r="D113" i="23"/>
  <c r="F113" i="23"/>
  <c r="G113" i="23"/>
  <c r="D114" i="23"/>
  <c r="F114" i="23"/>
  <c r="G114" i="23"/>
  <c r="D115" i="23"/>
  <c r="F115" i="23"/>
  <c r="G115" i="23"/>
  <c r="D116" i="23"/>
  <c r="F116" i="23"/>
  <c r="G116" i="23"/>
  <c r="D117" i="23"/>
  <c r="F117" i="23"/>
  <c r="G117" i="23"/>
  <c r="D118" i="23"/>
  <c r="F118" i="23"/>
  <c r="G118" i="23"/>
  <c r="D119" i="23"/>
  <c r="F119" i="23"/>
  <c r="G119" i="23"/>
  <c r="D120" i="23"/>
  <c r="F120" i="23"/>
  <c r="G120" i="23"/>
  <c r="D121" i="23"/>
  <c r="F121" i="23"/>
  <c r="G121" i="23"/>
  <c r="D122" i="23"/>
  <c r="F122" i="23"/>
  <c r="G122" i="23"/>
  <c r="D123" i="23"/>
  <c r="F123" i="23"/>
  <c r="G123" i="23"/>
  <c r="D124" i="23"/>
  <c r="F124" i="23"/>
  <c r="G124" i="23"/>
  <c r="D125" i="23"/>
  <c r="F125" i="23"/>
  <c r="G125" i="23"/>
  <c r="D126" i="23"/>
  <c r="F126" i="23"/>
  <c r="G126" i="23"/>
  <c r="D127" i="23"/>
  <c r="F127" i="23"/>
  <c r="G127" i="23"/>
  <c r="D128" i="23"/>
  <c r="F128" i="23"/>
  <c r="G128" i="23"/>
  <c r="D129" i="23"/>
  <c r="F129" i="23"/>
  <c r="G129" i="23"/>
  <c r="D130" i="23"/>
  <c r="F130" i="23"/>
  <c r="G130" i="23"/>
  <c r="D131" i="23"/>
  <c r="F131" i="23"/>
  <c r="G131" i="23"/>
  <c r="D132" i="23"/>
  <c r="F132" i="23"/>
  <c r="G132" i="23"/>
  <c r="D133" i="23"/>
  <c r="F133" i="23"/>
  <c r="G133" i="23"/>
  <c r="D134" i="23"/>
  <c r="F134" i="23"/>
  <c r="G134" i="23"/>
  <c r="D135" i="23"/>
  <c r="F135" i="23"/>
  <c r="G135" i="23"/>
  <c r="D136" i="23"/>
  <c r="F136" i="23"/>
  <c r="G136" i="23"/>
  <c r="D137" i="23"/>
  <c r="F137" i="23"/>
  <c r="G137" i="23"/>
  <c r="D138" i="23"/>
  <c r="F138" i="23"/>
  <c r="G138" i="23"/>
  <c r="D139" i="23"/>
  <c r="F139" i="23"/>
  <c r="G139" i="23"/>
  <c r="D140" i="23"/>
  <c r="F140" i="23"/>
  <c r="G140" i="23"/>
  <c r="D141" i="23"/>
  <c r="F141" i="23"/>
  <c r="G141" i="23"/>
  <c r="D142" i="23"/>
  <c r="F142" i="23"/>
  <c r="G142" i="23"/>
  <c r="D143" i="23"/>
  <c r="F143" i="23"/>
  <c r="G143" i="23"/>
  <c r="D144" i="23"/>
  <c r="F144" i="23"/>
  <c r="G144" i="23"/>
  <c r="D145" i="23"/>
  <c r="F145" i="23"/>
  <c r="G145" i="23"/>
  <c r="D146" i="23"/>
  <c r="F146" i="23"/>
  <c r="G146" i="23"/>
  <c r="D147" i="23"/>
  <c r="F147" i="23"/>
  <c r="G147" i="23"/>
  <c r="D148" i="23"/>
  <c r="F148" i="23"/>
  <c r="G148" i="23"/>
  <c r="D149" i="23"/>
  <c r="F149" i="23"/>
  <c r="G149" i="23"/>
  <c r="D150" i="23"/>
  <c r="F150" i="23"/>
  <c r="G150" i="23"/>
  <c r="D151" i="23"/>
  <c r="F151" i="23"/>
  <c r="G151" i="23"/>
  <c r="D152" i="23"/>
  <c r="F152" i="23"/>
  <c r="G152" i="23"/>
  <c r="D153" i="23"/>
  <c r="F153" i="23"/>
  <c r="G153" i="23"/>
  <c r="D154" i="23"/>
  <c r="F154" i="23"/>
  <c r="G154" i="23"/>
  <c r="D155" i="23"/>
  <c r="F155" i="23"/>
  <c r="G155" i="23"/>
  <c r="D156" i="23"/>
  <c r="F156" i="23"/>
  <c r="G156" i="23"/>
  <c r="D157" i="23"/>
  <c r="F157" i="23"/>
  <c r="G157" i="23"/>
  <c r="D158" i="23"/>
  <c r="F158" i="23"/>
  <c r="G158" i="23"/>
  <c r="D159" i="23"/>
  <c r="F159" i="23"/>
  <c r="G159" i="23"/>
  <c r="D160" i="23"/>
  <c r="F160" i="23"/>
  <c r="G160" i="23"/>
  <c r="D161" i="23"/>
  <c r="F161" i="23"/>
  <c r="G161" i="23"/>
  <c r="D162" i="23"/>
  <c r="F162" i="23"/>
  <c r="G162" i="23"/>
  <c r="D163" i="23"/>
  <c r="F163" i="23"/>
  <c r="G163" i="23"/>
  <c r="D164" i="23"/>
  <c r="F164" i="23"/>
  <c r="G164" i="23"/>
  <c r="D165" i="23"/>
  <c r="F165" i="23"/>
  <c r="G165" i="23"/>
  <c r="D166" i="23"/>
  <c r="F166" i="23"/>
  <c r="G166" i="23"/>
  <c r="D167" i="23"/>
  <c r="F167" i="23"/>
  <c r="G167" i="23"/>
  <c r="D168" i="23"/>
  <c r="F168" i="23"/>
  <c r="G168" i="23"/>
  <c r="D169" i="23"/>
  <c r="F169" i="23"/>
  <c r="G169" i="23"/>
  <c r="D170" i="23"/>
  <c r="F170" i="23"/>
  <c r="G170" i="23"/>
  <c r="D171" i="23"/>
  <c r="F171" i="23"/>
  <c r="G171" i="23"/>
  <c r="D172" i="23"/>
  <c r="F172" i="23"/>
  <c r="G172" i="23"/>
  <c r="D173" i="23"/>
  <c r="F173" i="23"/>
  <c r="G173" i="23"/>
  <c r="D174" i="23"/>
  <c r="F174" i="23"/>
  <c r="G174" i="23"/>
  <c r="D175" i="23"/>
  <c r="F175" i="23"/>
  <c r="G175" i="23"/>
  <c r="D176" i="23"/>
  <c r="F176" i="23"/>
  <c r="G176" i="23"/>
  <c r="D177" i="23"/>
  <c r="F177" i="23"/>
  <c r="G177" i="23"/>
  <c r="D178" i="23"/>
  <c r="F178" i="23"/>
  <c r="G178" i="23"/>
  <c r="D179" i="23"/>
  <c r="F179" i="23"/>
  <c r="G179" i="23"/>
  <c r="D180" i="23"/>
  <c r="F180" i="23"/>
  <c r="G180" i="23"/>
  <c r="D181" i="23"/>
  <c r="F181" i="23"/>
  <c r="G181" i="23"/>
  <c r="D182" i="23"/>
  <c r="F182" i="23"/>
  <c r="G182" i="23"/>
  <c r="D183" i="23"/>
  <c r="F183" i="23"/>
  <c r="G183" i="23"/>
  <c r="D184" i="23"/>
  <c r="F184" i="23"/>
  <c r="G184" i="23"/>
  <c r="D185" i="23"/>
  <c r="F185" i="23"/>
  <c r="G185" i="23"/>
  <c r="D186" i="23"/>
  <c r="F186" i="23"/>
  <c r="G186" i="23"/>
  <c r="D187" i="23"/>
  <c r="F187" i="23"/>
  <c r="G187" i="23"/>
  <c r="D188" i="23"/>
  <c r="F188" i="23"/>
  <c r="G188" i="23"/>
  <c r="D189" i="23"/>
  <c r="F189" i="23"/>
  <c r="G189" i="23"/>
  <c r="D190" i="23"/>
  <c r="F190" i="23"/>
  <c r="G190" i="23"/>
  <c r="D191" i="23"/>
  <c r="F191" i="23"/>
  <c r="G191" i="23"/>
  <c r="D192" i="23"/>
  <c r="F192" i="23"/>
  <c r="G192" i="23"/>
  <c r="D193" i="23"/>
  <c r="F193" i="23"/>
  <c r="G193" i="23"/>
  <c r="D194" i="23"/>
  <c r="F194" i="23"/>
  <c r="G194" i="23"/>
  <c r="D195" i="23"/>
  <c r="F195" i="23"/>
  <c r="G195" i="23"/>
  <c r="D196" i="23"/>
  <c r="F196" i="23"/>
  <c r="G196" i="23"/>
  <c r="D197" i="23"/>
  <c r="F197" i="23"/>
  <c r="G197" i="23"/>
  <c r="D198" i="23"/>
  <c r="F198" i="23"/>
  <c r="G198" i="23"/>
  <c r="D199" i="23"/>
  <c r="F199" i="23"/>
  <c r="G199" i="23"/>
  <c r="D200" i="23"/>
  <c r="F200" i="23"/>
  <c r="G200" i="23"/>
  <c r="D201" i="23"/>
  <c r="F201" i="23"/>
  <c r="G201" i="23"/>
  <c r="D202" i="23"/>
  <c r="F202" i="23"/>
  <c r="G202" i="23"/>
  <c r="D203" i="23"/>
  <c r="F203" i="23"/>
  <c r="G203" i="23"/>
  <c r="D204" i="23"/>
  <c r="F204" i="23"/>
  <c r="G204" i="23"/>
  <c r="D205" i="23"/>
  <c r="F205" i="23"/>
  <c r="G205" i="23"/>
  <c r="D206" i="23"/>
  <c r="F206" i="23"/>
  <c r="G206" i="23"/>
  <c r="D207" i="23"/>
  <c r="F207" i="23"/>
  <c r="G207" i="23"/>
  <c r="D208" i="23"/>
  <c r="F208" i="23"/>
  <c r="G208" i="23"/>
  <c r="D209" i="23"/>
  <c r="F209" i="23"/>
  <c r="G209" i="23"/>
  <c r="D210" i="23"/>
  <c r="F210" i="23"/>
  <c r="G210" i="23"/>
  <c r="D211" i="23"/>
  <c r="F211" i="23"/>
  <c r="G211" i="23"/>
  <c r="D212" i="23"/>
  <c r="F212" i="23"/>
  <c r="G212" i="23"/>
  <c r="D213" i="23"/>
  <c r="F213" i="23"/>
  <c r="G213" i="23"/>
  <c r="D214" i="23"/>
  <c r="F214" i="23"/>
  <c r="G214" i="23"/>
  <c r="D215" i="23"/>
  <c r="F215" i="23"/>
  <c r="G215" i="23"/>
  <c r="D216" i="23"/>
  <c r="F216" i="23"/>
  <c r="G216" i="23"/>
  <c r="D217" i="23"/>
  <c r="F217" i="23"/>
  <c r="G217" i="23"/>
  <c r="D218" i="23"/>
  <c r="F218" i="23"/>
  <c r="G218" i="23"/>
  <c r="D219" i="23"/>
  <c r="F219" i="23"/>
  <c r="G219" i="23"/>
  <c r="D220" i="23"/>
  <c r="F220" i="23"/>
  <c r="G220" i="23"/>
  <c r="D221" i="23"/>
  <c r="F221" i="23"/>
  <c r="G221" i="23"/>
  <c r="D222" i="23"/>
  <c r="F222" i="23"/>
  <c r="G222" i="23"/>
  <c r="D223" i="23"/>
  <c r="F223" i="23"/>
  <c r="G223" i="23"/>
  <c r="D224" i="23"/>
  <c r="F224" i="23"/>
  <c r="G224" i="23"/>
  <c r="D225" i="23"/>
  <c r="F225" i="23"/>
  <c r="G225" i="23"/>
  <c r="D226" i="23"/>
  <c r="F226" i="23"/>
  <c r="G226" i="23"/>
  <c r="D227" i="23"/>
  <c r="F227" i="23"/>
  <c r="G227" i="23"/>
  <c r="D228" i="23"/>
  <c r="F228" i="23"/>
  <c r="G228" i="23"/>
  <c r="D229" i="23"/>
  <c r="F229" i="23"/>
  <c r="G229" i="23"/>
  <c r="D230" i="23"/>
  <c r="F230" i="23"/>
  <c r="G230" i="23"/>
  <c r="D231" i="23"/>
  <c r="F231" i="23"/>
  <c r="G231" i="23"/>
  <c r="D232" i="23"/>
  <c r="F232" i="23"/>
  <c r="G232" i="23"/>
  <c r="D233" i="23"/>
  <c r="F233" i="23"/>
  <c r="G233" i="23"/>
  <c r="D234" i="23"/>
  <c r="F234" i="23"/>
  <c r="G234" i="23"/>
  <c r="D235" i="23"/>
  <c r="F235" i="23"/>
  <c r="G235" i="23"/>
  <c r="D236" i="23"/>
  <c r="F236" i="23"/>
  <c r="G236" i="23"/>
  <c r="D237" i="23"/>
  <c r="F237" i="23"/>
  <c r="G237" i="23"/>
  <c r="D238" i="23"/>
  <c r="F238" i="23"/>
  <c r="G238" i="23"/>
  <c r="D239" i="23"/>
  <c r="F239" i="23"/>
  <c r="G239" i="23"/>
  <c r="D240" i="23"/>
  <c r="F240" i="23"/>
  <c r="G240" i="23"/>
  <c r="D241" i="23"/>
  <c r="F241" i="23"/>
  <c r="G241" i="23"/>
  <c r="D242" i="23"/>
  <c r="F242" i="23"/>
  <c r="G242" i="23"/>
  <c r="D243" i="23"/>
  <c r="F243" i="23"/>
  <c r="G243" i="23"/>
  <c r="D244" i="23"/>
  <c r="F244" i="23"/>
  <c r="G244" i="23"/>
  <c r="D245" i="23"/>
  <c r="F245" i="23"/>
  <c r="G245" i="23"/>
  <c r="D246" i="23"/>
  <c r="F246" i="23"/>
  <c r="G246" i="23"/>
  <c r="D247" i="23"/>
  <c r="F247" i="23"/>
  <c r="G247" i="23"/>
  <c r="D248" i="23"/>
  <c r="F248" i="23"/>
  <c r="G248" i="23"/>
  <c r="D249" i="23"/>
  <c r="F249" i="23"/>
  <c r="G249" i="23"/>
  <c r="D250" i="23"/>
  <c r="F250" i="23"/>
  <c r="G250" i="23"/>
  <c r="D251" i="23"/>
  <c r="F251" i="23"/>
  <c r="G251" i="23"/>
  <c r="D252" i="23"/>
  <c r="F252" i="23"/>
  <c r="G252" i="23"/>
  <c r="D253" i="23"/>
  <c r="F253" i="23"/>
  <c r="G253" i="23"/>
  <c r="D254" i="23"/>
  <c r="F254" i="23"/>
  <c r="G254" i="23"/>
  <c r="D255" i="23"/>
  <c r="F255" i="23"/>
  <c r="G255" i="23"/>
  <c r="D256" i="23"/>
  <c r="F256" i="23"/>
  <c r="G256" i="23"/>
  <c r="D257" i="23"/>
  <c r="F257" i="23"/>
  <c r="G257" i="23"/>
  <c r="D258" i="23"/>
  <c r="F258" i="23"/>
  <c r="G258" i="23"/>
  <c r="D259" i="23"/>
  <c r="F259" i="23"/>
  <c r="G259" i="23"/>
  <c r="D260" i="23"/>
  <c r="F260" i="23"/>
  <c r="G260" i="23"/>
  <c r="D261" i="23"/>
  <c r="F261" i="23"/>
  <c r="G261" i="23"/>
  <c r="D262" i="23"/>
  <c r="F262" i="23"/>
  <c r="G262" i="23"/>
  <c r="D263" i="23"/>
  <c r="F263" i="23"/>
  <c r="G263" i="23"/>
  <c r="D264" i="23"/>
  <c r="F264" i="23"/>
  <c r="G264" i="23"/>
  <c r="D265" i="23"/>
  <c r="F265" i="23"/>
  <c r="G265" i="23"/>
  <c r="D266" i="23"/>
  <c r="F266" i="23"/>
  <c r="G266" i="23"/>
  <c r="D267" i="23"/>
  <c r="F267" i="23"/>
  <c r="G267" i="23"/>
  <c r="D268" i="23"/>
  <c r="F268" i="23"/>
  <c r="G268" i="23"/>
  <c r="D269" i="23"/>
  <c r="F269" i="23"/>
  <c r="G269" i="23"/>
  <c r="D270" i="23"/>
  <c r="F270" i="23"/>
  <c r="G270" i="23"/>
  <c r="D271" i="23"/>
  <c r="F271" i="23"/>
  <c r="G271" i="23"/>
  <c r="D272" i="23"/>
  <c r="F272" i="23"/>
  <c r="G272" i="23"/>
  <c r="D273" i="23"/>
  <c r="F273" i="23"/>
  <c r="G273" i="23"/>
  <c r="D274" i="23"/>
  <c r="F274" i="23"/>
  <c r="G274" i="23"/>
  <c r="D275" i="23"/>
  <c r="F275" i="23"/>
  <c r="G275" i="23"/>
  <c r="D276" i="23"/>
  <c r="F276" i="23"/>
  <c r="G276" i="23"/>
  <c r="D277" i="23"/>
  <c r="F277" i="23"/>
  <c r="G277" i="23"/>
  <c r="D278" i="23"/>
  <c r="F278" i="23"/>
  <c r="G278" i="23"/>
  <c r="D279" i="23"/>
  <c r="F279" i="23"/>
  <c r="G279" i="23"/>
  <c r="D280" i="23"/>
  <c r="F280" i="23"/>
  <c r="G280" i="23"/>
  <c r="D281" i="23"/>
  <c r="F281" i="23"/>
  <c r="G281" i="23"/>
  <c r="D282" i="23"/>
  <c r="F282" i="23"/>
  <c r="G282" i="23"/>
  <c r="D283" i="23"/>
  <c r="F283" i="23"/>
  <c r="G283" i="23"/>
  <c r="D284" i="23"/>
  <c r="F284" i="23"/>
  <c r="G284" i="23"/>
  <c r="D285" i="23"/>
  <c r="F285" i="23"/>
  <c r="G285" i="23"/>
  <c r="D286" i="23"/>
  <c r="F286" i="23"/>
  <c r="G286" i="23"/>
  <c r="D287" i="23"/>
  <c r="F287" i="23"/>
  <c r="G287" i="23"/>
  <c r="D288" i="23"/>
  <c r="F288" i="23"/>
  <c r="G288" i="23"/>
  <c r="D289" i="23"/>
  <c r="F289" i="23"/>
  <c r="G289" i="23"/>
  <c r="D290" i="23"/>
  <c r="F290" i="23"/>
  <c r="G290" i="23"/>
  <c r="D291" i="23"/>
  <c r="F291" i="23"/>
  <c r="G291" i="23"/>
  <c r="D292" i="23"/>
  <c r="F292" i="23"/>
  <c r="G292" i="23"/>
  <c r="D293" i="23"/>
  <c r="F293" i="23"/>
  <c r="G293" i="23"/>
  <c r="D294" i="23"/>
  <c r="F294" i="23"/>
  <c r="G294" i="23"/>
  <c r="D295" i="23"/>
  <c r="F295" i="23"/>
  <c r="G295" i="23"/>
  <c r="D296" i="23"/>
  <c r="F296" i="23"/>
  <c r="G296" i="23"/>
  <c r="D297" i="23"/>
  <c r="F297" i="23"/>
  <c r="G297" i="23"/>
  <c r="D298" i="23"/>
  <c r="F298" i="23"/>
  <c r="G298" i="23"/>
  <c r="D299" i="23"/>
  <c r="F299" i="23"/>
  <c r="G299" i="23"/>
  <c r="D300" i="23"/>
  <c r="F300" i="23"/>
  <c r="G300" i="23"/>
  <c r="D301" i="23"/>
  <c r="F301" i="23"/>
  <c r="G301" i="23"/>
  <c r="D302" i="23"/>
  <c r="F302" i="23"/>
  <c r="G302" i="23"/>
  <c r="D303" i="23"/>
  <c r="F303" i="23"/>
  <c r="G303" i="23"/>
  <c r="D304" i="23"/>
  <c r="F304" i="23"/>
  <c r="G304" i="23"/>
  <c r="D305" i="23"/>
  <c r="F305" i="23"/>
  <c r="G305" i="23"/>
  <c r="D306" i="23"/>
  <c r="F306" i="23"/>
  <c r="G306" i="23"/>
  <c r="D307" i="23"/>
  <c r="F307" i="23"/>
  <c r="G307" i="23"/>
  <c r="D308" i="23"/>
  <c r="F308" i="23"/>
  <c r="G308" i="23"/>
  <c r="D309" i="23"/>
  <c r="F309" i="23"/>
  <c r="G309" i="23"/>
  <c r="D310" i="23"/>
  <c r="F310" i="23"/>
  <c r="G310" i="23"/>
  <c r="D311" i="23"/>
  <c r="F311" i="23"/>
  <c r="G311" i="23"/>
  <c r="D312" i="23"/>
  <c r="F312" i="23"/>
  <c r="G312" i="23"/>
  <c r="D313" i="23"/>
  <c r="F313" i="23"/>
  <c r="G313" i="23"/>
  <c r="D314" i="23"/>
  <c r="F314" i="23"/>
  <c r="G314" i="23"/>
  <c r="D315" i="23"/>
  <c r="F315" i="23"/>
  <c r="G315" i="23"/>
  <c r="D316" i="23"/>
  <c r="F316" i="23"/>
  <c r="G316" i="23"/>
  <c r="D317" i="23"/>
  <c r="F317" i="23"/>
  <c r="G317" i="23"/>
  <c r="D318" i="23"/>
  <c r="F318" i="23"/>
  <c r="G318" i="23"/>
  <c r="D319" i="23"/>
  <c r="F319" i="23"/>
  <c r="G319" i="23"/>
  <c r="D320" i="23"/>
  <c r="F320" i="23"/>
  <c r="G320" i="23"/>
  <c r="D321" i="23"/>
  <c r="F321" i="23"/>
  <c r="G321" i="23"/>
  <c r="D322" i="23"/>
  <c r="F322" i="23"/>
  <c r="G322" i="23"/>
  <c r="D323" i="23"/>
  <c r="F323" i="23"/>
  <c r="G323" i="23"/>
  <c r="D324" i="23"/>
  <c r="F324" i="23"/>
  <c r="G324" i="23"/>
  <c r="D325" i="23"/>
  <c r="F325" i="23"/>
  <c r="G325" i="23"/>
  <c r="D326" i="23"/>
  <c r="F326" i="23"/>
  <c r="G326" i="23"/>
  <c r="D327" i="23"/>
  <c r="F327" i="23"/>
  <c r="G327" i="23"/>
  <c r="D328" i="23"/>
  <c r="F328" i="23"/>
  <c r="G328" i="23"/>
  <c r="D329" i="23"/>
  <c r="F329" i="23"/>
  <c r="G329" i="23"/>
  <c r="D330" i="23"/>
  <c r="F330" i="23"/>
  <c r="G330" i="23"/>
  <c r="D331" i="23"/>
  <c r="F331" i="23"/>
  <c r="G331" i="23"/>
  <c r="D332" i="23"/>
  <c r="F332" i="23"/>
  <c r="G332" i="23"/>
  <c r="D333" i="23"/>
  <c r="F333" i="23"/>
  <c r="G333" i="23"/>
  <c r="D334" i="23"/>
  <c r="F334" i="23"/>
  <c r="G334" i="23"/>
  <c r="D335" i="23"/>
  <c r="F335" i="23"/>
  <c r="G335" i="23"/>
  <c r="D336" i="23"/>
  <c r="F336" i="23"/>
  <c r="G336" i="23"/>
  <c r="D337" i="23"/>
  <c r="F337" i="23"/>
  <c r="G337" i="23"/>
  <c r="D338" i="23"/>
  <c r="F338" i="23"/>
  <c r="G338" i="23"/>
  <c r="D339" i="23"/>
  <c r="F339" i="23"/>
  <c r="G339" i="23"/>
  <c r="D340" i="23"/>
  <c r="F340" i="23"/>
  <c r="G340" i="23"/>
  <c r="D341" i="23"/>
  <c r="F341" i="23"/>
  <c r="G341" i="23"/>
  <c r="D342" i="23"/>
  <c r="F342" i="23"/>
  <c r="G342" i="23"/>
  <c r="D343" i="23"/>
  <c r="F343" i="23"/>
  <c r="G343" i="23"/>
  <c r="D344" i="23"/>
  <c r="F344" i="23"/>
  <c r="G344" i="23"/>
  <c r="D345" i="23"/>
  <c r="F345" i="23"/>
  <c r="G345" i="23"/>
  <c r="D346" i="23"/>
  <c r="F346" i="23"/>
  <c r="G346" i="23"/>
  <c r="D347" i="23"/>
  <c r="F347" i="23"/>
  <c r="G347" i="23"/>
  <c r="D348" i="23"/>
  <c r="F348" i="23"/>
  <c r="G348" i="23"/>
  <c r="D349" i="23"/>
  <c r="F349" i="23"/>
  <c r="G349" i="23"/>
  <c r="D350" i="23"/>
  <c r="F350" i="23"/>
  <c r="G350" i="23"/>
  <c r="D351" i="23"/>
  <c r="F351" i="23"/>
  <c r="G351" i="23"/>
  <c r="D2" i="23"/>
  <c r="F2" i="23"/>
  <c r="G2" i="23"/>
  <c r="AC352" i="23"/>
  <c r="I352" i="23"/>
  <c r="AC353" i="23"/>
  <c r="I353" i="23"/>
  <c r="AC354" i="23"/>
  <c r="I354" i="23"/>
  <c r="AC355" i="23"/>
  <c r="I355" i="23"/>
  <c r="AC356" i="23"/>
  <c r="I356" i="23"/>
  <c r="AC357" i="23"/>
  <c r="I357" i="23"/>
  <c r="AC358" i="23"/>
  <c r="I358" i="23"/>
  <c r="AC359" i="23"/>
  <c r="I359" i="23"/>
  <c r="AC360" i="23"/>
  <c r="I360" i="23"/>
  <c r="AC361" i="23"/>
  <c r="I361" i="23"/>
  <c r="AC362" i="23"/>
  <c r="I362" i="23"/>
  <c r="AC363" i="23"/>
  <c r="I363" i="23"/>
  <c r="AC364" i="23"/>
  <c r="I364" i="23"/>
  <c r="AC365" i="23"/>
  <c r="I365" i="23"/>
  <c r="AC366" i="23"/>
  <c r="I366" i="23"/>
  <c r="AC367" i="23"/>
  <c r="I367" i="23"/>
  <c r="AC368" i="23"/>
  <c r="I368" i="23"/>
  <c r="AC369" i="23"/>
  <c r="I369" i="23"/>
  <c r="AC370" i="23"/>
  <c r="I370" i="23"/>
  <c r="AC371" i="23"/>
  <c r="I371" i="23"/>
  <c r="AC372" i="23"/>
  <c r="I372" i="23"/>
  <c r="AC373" i="23"/>
  <c r="I373" i="23"/>
  <c r="AC374" i="23"/>
  <c r="I374" i="23"/>
  <c r="AC375" i="23"/>
  <c r="I375" i="23"/>
  <c r="AC376" i="23"/>
  <c r="I376" i="23"/>
  <c r="AC377" i="23"/>
  <c r="I377" i="23"/>
  <c r="AC378" i="23"/>
  <c r="I378" i="23"/>
  <c r="AC379" i="23"/>
  <c r="I379" i="23"/>
  <c r="AC380" i="23"/>
  <c r="I380" i="23"/>
  <c r="AC381" i="23"/>
  <c r="I381" i="23"/>
  <c r="AC382" i="23"/>
  <c r="I382" i="23"/>
  <c r="AC383" i="23"/>
  <c r="I383" i="23"/>
  <c r="AC384" i="23"/>
  <c r="I384" i="23"/>
  <c r="AC385" i="23"/>
  <c r="I385" i="23"/>
  <c r="AC386" i="23"/>
  <c r="I386" i="23"/>
  <c r="AC387" i="23"/>
  <c r="I387" i="23"/>
  <c r="AC388" i="23"/>
  <c r="I388" i="23"/>
  <c r="AC389" i="23"/>
  <c r="I389" i="23"/>
  <c r="AC390" i="23"/>
  <c r="I390" i="23"/>
  <c r="AC391" i="23"/>
  <c r="I391" i="23"/>
  <c r="AC392" i="23"/>
  <c r="I392" i="23"/>
  <c r="AC393" i="23"/>
  <c r="I393" i="23"/>
  <c r="AC394" i="23"/>
  <c r="I394" i="23"/>
  <c r="AC395" i="23"/>
  <c r="I395" i="23"/>
  <c r="AC396" i="23"/>
  <c r="I396" i="23"/>
  <c r="AC397" i="23"/>
  <c r="I397" i="23"/>
  <c r="AC398" i="23"/>
  <c r="I398" i="23"/>
  <c r="AC399" i="23"/>
  <c r="I399" i="23"/>
  <c r="AC400" i="23"/>
  <c r="I400" i="23"/>
  <c r="AC401" i="23"/>
  <c r="I401" i="23"/>
  <c r="AC402" i="23"/>
  <c r="I402" i="23"/>
  <c r="AC403" i="23"/>
  <c r="I403" i="23"/>
  <c r="AC404" i="23"/>
  <c r="I404" i="23"/>
  <c r="AC405" i="23"/>
  <c r="I405" i="23"/>
  <c r="AC406" i="23"/>
  <c r="I406" i="23"/>
  <c r="AC407" i="23"/>
  <c r="I407" i="23"/>
  <c r="AC408" i="23"/>
  <c r="I408" i="23"/>
  <c r="AC409" i="23"/>
  <c r="I409" i="23"/>
  <c r="AC410" i="23"/>
  <c r="I410" i="23"/>
  <c r="AC411" i="23"/>
  <c r="I411" i="23"/>
  <c r="AC412" i="23"/>
  <c r="I412" i="23"/>
  <c r="AC413" i="23"/>
  <c r="I413" i="23"/>
  <c r="AC414" i="23"/>
  <c r="I414" i="23"/>
  <c r="AC415" i="23"/>
  <c r="I415" i="23"/>
  <c r="AC416" i="23"/>
  <c r="I416" i="23"/>
  <c r="AC417" i="23"/>
  <c r="I417" i="23"/>
  <c r="AC418" i="23"/>
  <c r="I418" i="23"/>
  <c r="AC419" i="23"/>
  <c r="I419" i="23"/>
  <c r="AC420" i="23"/>
  <c r="I420" i="23"/>
  <c r="AC421" i="23"/>
  <c r="I421" i="23"/>
  <c r="AC422" i="23"/>
  <c r="I422" i="23"/>
  <c r="AC423" i="23"/>
  <c r="I423" i="23"/>
  <c r="AC424" i="23"/>
  <c r="I424" i="23"/>
  <c r="AC425" i="23"/>
  <c r="I425" i="23"/>
  <c r="AC426" i="23"/>
  <c r="I426" i="23"/>
  <c r="AC427" i="23"/>
  <c r="I427" i="23"/>
  <c r="AC428" i="23"/>
  <c r="I428" i="23"/>
  <c r="AC429" i="23"/>
  <c r="I429" i="23"/>
  <c r="AC430" i="23"/>
  <c r="I430" i="23"/>
  <c r="AC431" i="23"/>
  <c r="I431" i="23"/>
  <c r="AC432" i="23"/>
  <c r="I432" i="23"/>
  <c r="AC433" i="23"/>
  <c r="I433" i="23"/>
  <c r="AC434" i="23"/>
  <c r="I434" i="23"/>
  <c r="AC435" i="23"/>
  <c r="I435" i="23"/>
  <c r="AC436" i="23"/>
  <c r="I436" i="23"/>
  <c r="AC437" i="23"/>
  <c r="I437" i="23"/>
  <c r="AC438" i="23"/>
  <c r="I438" i="23"/>
  <c r="AC439" i="23"/>
  <c r="I439" i="23"/>
  <c r="AC440" i="23"/>
  <c r="I440" i="23"/>
  <c r="AC441" i="23"/>
  <c r="I441" i="23"/>
  <c r="AC442" i="23"/>
  <c r="I442" i="23"/>
  <c r="AC443" i="23"/>
  <c r="I443" i="23"/>
  <c r="AC444" i="23"/>
  <c r="I444" i="23"/>
  <c r="AC445" i="23"/>
  <c r="I445" i="23"/>
  <c r="AC446" i="23"/>
  <c r="I446" i="23"/>
  <c r="AC447" i="23"/>
  <c r="I447" i="23"/>
  <c r="AC448" i="23"/>
  <c r="I448" i="23"/>
  <c r="AC449" i="23"/>
  <c r="I449" i="23"/>
  <c r="AC450" i="23"/>
  <c r="I450" i="23"/>
  <c r="AC451" i="23"/>
  <c r="I451" i="23"/>
  <c r="AC452" i="23"/>
  <c r="I452" i="23"/>
  <c r="I453" i="23"/>
  <c r="N352" i="23"/>
  <c r="N353" i="23"/>
  <c r="N354" i="23"/>
  <c r="N355" i="23"/>
  <c r="N356" i="23"/>
  <c r="N357" i="23"/>
  <c r="N358" i="23"/>
  <c r="N359" i="23"/>
  <c r="N360" i="23"/>
  <c r="N361" i="23"/>
  <c r="N362" i="23"/>
  <c r="N363" i="23"/>
  <c r="N364" i="23"/>
  <c r="N365" i="23"/>
  <c r="N366" i="23"/>
  <c r="N367" i="23"/>
  <c r="N368" i="23"/>
  <c r="N369" i="23"/>
  <c r="N370" i="23"/>
  <c r="N371" i="23"/>
  <c r="N372" i="23"/>
  <c r="N373" i="23"/>
  <c r="N374" i="23"/>
  <c r="N375" i="23"/>
  <c r="N376" i="23"/>
  <c r="N377" i="23"/>
  <c r="N378" i="23"/>
  <c r="N379" i="23"/>
  <c r="N380" i="23"/>
  <c r="N381" i="23"/>
  <c r="N382" i="23"/>
  <c r="N383" i="23"/>
  <c r="N384" i="23"/>
  <c r="N385" i="23"/>
  <c r="N386" i="23"/>
  <c r="N387" i="23"/>
  <c r="N388" i="23"/>
  <c r="N389" i="23"/>
  <c r="N390" i="23"/>
  <c r="N391" i="23"/>
  <c r="N392" i="23"/>
  <c r="N393" i="23"/>
  <c r="N394" i="23"/>
  <c r="N395" i="23"/>
  <c r="N396" i="23"/>
  <c r="N397" i="23"/>
  <c r="N398" i="23"/>
  <c r="N399" i="23"/>
  <c r="N400" i="23"/>
  <c r="N401" i="23"/>
  <c r="N402" i="23"/>
  <c r="N403" i="23"/>
  <c r="N404" i="23"/>
  <c r="N405" i="23"/>
  <c r="N406" i="23"/>
  <c r="N407" i="23"/>
  <c r="N408" i="23"/>
  <c r="N409" i="23"/>
  <c r="N410" i="23"/>
  <c r="N411" i="23"/>
  <c r="N412" i="23"/>
  <c r="N413" i="23"/>
  <c r="N414" i="23"/>
  <c r="N415" i="23"/>
  <c r="N416" i="23"/>
  <c r="N417" i="23"/>
  <c r="N418" i="23"/>
  <c r="N419" i="23"/>
  <c r="N420" i="23"/>
  <c r="N421" i="23"/>
  <c r="N422" i="23"/>
  <c r="N423" i="23"/>
  <c r="N424" i="23"/>
  <c r="N425" i="23"/>
  <c r="N426" i="23"/>
  <c r="N427" i="23"/>
  <c r="N428" i="23"/>
  <c r="N429" i="23"/>
  <c r="N430" i="23"/>
  <c r="N431" i="23"/>
  <c r="N432" i="23"/>
  <c r="N433" i="23"/>
  <c r="N434" i="23"/>
  <c r="N435" i="23"/>
  <c r="N436" i="23"/>
  <c r="N437" i="23"/>
  <c r="N438" i="23"/>
  <c r="N439" i="23"/>
  <c r="N440" i="23"/>
  <c r="N441" i="23"/>
  <c r="N442" i="23"/>
  <c r="N443" i="23"/>
  <c r="N444" i="23"/>
  <c r="N445" i="23"/>
  <c r="N446" i="23"/>
  <c r="N447" i="23"/>
  <c r="N448" i="23"/>
  <c r="N449" i="23"/>
  <c r="N450" i="23"/>
  <c r="N451" i="23"/>
  <c r="N452" i="23"/>
  <c r="N453" i="23"/>
  <c r="S352" i="23"/>
  <c r="S353" i="23"/>
  <c r="S354" i="23"/>
  <c r="S355" i="23"/>
  <c r="S356" i="23"/>
  <c r="S357" i="23"/>
  <c r="S358" i="23"/>
  <c r="S359" i="23"/>
  <c r="S360" i="23"/>
  <c r="S361" i="23"/>
  <c r="S362" i="23"/>
  <c r="S363" i="23"/>
  <c r="S364" i="23"/>
  <c r="S365" i="23"/>
  <c r="S366" i="23"/>
  <c r="S367" i="23"/>
  <c r="S368" i="23"/>
  <c r="S369" i="23"/>
  <c r="S370" i="23"/>
  <c r="S371" i="23"/>
  <c r="S372" i="23"/>
  <c r="S373" i="23"/>
  <c r="S374" i="23"/>
  <c r="S375" i="23"/>
  <c r="S376" i="23"/>
  <c r="S377" i="23"/>
  <c r="S378" i="23"/>
  <c r="S379" i="23"/>
  <c r="S380" i="23"/>
  <c r="S381" i="23"/>
  <c r="S382" i="23"/>
  <c r="S383" i="23"/>
  <c r="S384" i="23"/>
  <c r="S385" i="23"/>
  <c r="S386" i="23"/>
  <c r="S387" i="23"/>
  <c r="S388" i="23"/>
  <c r="S389" i="23"/>
  <c r="S390" i="23"/>
  <c r="S391" i="23"/>
  <c r="S392" i="23"/>
  <c r="S393" i="23"/>
  <c r="S394" i="23"/>
  <c r="S395" i="23"/>
  <c r="S396" i="23"/>
  <c r="S397" i="23"/>
  <c r="S398" i="23"/>
  <c r="S399" i="23"/>
  <c r="S400" i="23"/>
  <c r="S401" i="23"/>
  <c r="S402" i="23"/>
  <c r="S403" i="23"/>
  <c r="S404" i="23"/>
  <c r="S405" i="23"/>
  <c r="S406" i="23"/>
  <c r="S407" i="23"/>
  <c r="S408" i="23"/>
  <c r="S409" i="23"/>
  <c r="S410" i="23"/>
  <c r="S411" i="23"/>
  <c r="S412" i="23"/>
  <c r="S413" i="23"/>
  <c r="S414" i="23"/>
  <c r="S415" i="23"/>
  <c r="S416" i="23"/>
  <c r="S417" i="23"/>
  <c r="S418" i="23"/>
  <c r="S419" i="23"/>
  <c r="S420" i="23"/>
  <c r="S421" i="23"/>
  <c r="S422" i="23"/>
  <c r="S423" i="23"/>
  <c r="S424" i="23"/>
  <c r="S425" i="23"/>
  <c r="S426" i="23"/>
  <c r="S427" i="23"/>
  <c r="S428" i="23"/>
  <c r="S429" i="23"/>
  <c r="S430" i="23"/>
  <c r="S431" i="23"/>
  <c r="S432" i="23"/>
  <c r="S433" i="23"/>
  <c r="S434" i="23"/>
  <c r="S435" i="23"/>
  <c r="S436" i="23"/>
  <c r="S437" i="23"/>
  <c r="S438" i="23"/>
  <c r="S439" i="23"/>
  <c r="S440" i="23"/>
  <c r="S441" i="23"/>
  <c r="S442" i="23"/>
  <c r="S443" i="23"/>
  <c r="S444" i="23"/>
  <c r="S445" i="23"/>
  <c r="S446" i="23"/>
  <c r="S447" i="23"/>
  <c r="S448" i="23"/>
  <c r="S449" i="23"/>
  <c r="S450" i="23"/>
  <c r="S451" i="23"/>
  <c r="S452" i="23"/>
  <c r="S453" i="23"/>
  <c r="X352" i="23"/>
  <c r="X353" i="23"/>
  <c r="X354" i="23"/>
  <c r="X355" i="23"/>
  <c r="X356" i="23"/>
  <c r="X357" i="23"/>
  <c r="X358" i="23"/>
  <c r="X359" i="23"/>
  <c r="X360" i="23"/>
  <c r="X361" i="23"/>
  <c r="X362" i="23"/>
  <c r="X363" i="23"/>
  <c r="X364" i="23"/>
  <c r="X365" i="23"/>
  <c r="X366" i="23"/>
  <c r="X367" i="23"/>
  <c r="X368" i="23"/>
  <c r="X369" i="23"/>
  <c r="X370" i="23"/>
  <c r="X371" i="23"/>
  <c r="X372" i="23"/>
  <c r="X373" i="23"/>
  <c r="X374" i="23"/>
  <c r="X375" i="23"/>
  <c r="X376" i="23"/>
  <c r="X377" i="23"/>
  <c r="X378" i="23"/>
  <c r="X379" i="23"/>
  <c r="X380" i="23"/>
  <c r="X381" i="23"/>
  <c r="X382" i="23"/>
  <c r="X383" i="23"/>
  <c r="X384" i="23"/>
  <c r="X385" i="23"/>
  <c r="X386" i="23"/>
  <c r="X387" i="23"/>
  <c r="X388" i="23"/>
  <c r="X389" i="23"/>
  <c r="X390" i="23"/>
  <c r="X391" i="23"/>
  <c r="X392" i="23"/>
  <c r="X393" i="23"/>
  <c r="X394" i="23"/>
  <c r="X395" i="23"/>
  <c r="X396" i="23"/>
  <c r="X397" i="23"/>
  <c r="X398" i="23"/>
  <c r="X399" i="23"/>
  <c r="X400" i="23"/>
  <c r="X401" i="23"/>
  <c r="X402" i="23"/>
  <c r="X403" i="23"/>
  <c r="X404" i="23"/>
  <c r="X405" i="23"/>
  <c r="X406" i="23"/>
  <c r="X407" i="23"/>
  <c r="X408" i="23"/>
  <c r="X409" i="23"/>
  <c r="X410" i="23"/>
  <c r="X411" i="23"/>
  <c r="X412" i="23"/>
  <c r="X413" i="23"/>
  <c r="X414" i="23"/>
  <c r="X415" i="23"/>
  <c r="X416" i="23"/>
  <c r="X417" i="23"/>
  <c r="X418" i="23"/>
  <c r="X419" i="23"/>
  <c r="X420" i="23"/>
  <c r="X421" i="23"/>
  <c r="X422" i="23"/>
  <c r="X423" i="23"/>
  <c r="X424" i="23"/>
  <c r="X425" i="23"/>
  <c r="X426" i="23"/>
  <c r="X427" i="23"/>
  <c r="X428" i="23"/>
  <c r="X429" i="23"/>
  <c r="X430" i="23"/>
  <c r="X431" i="23"/>
  <c r="X432" i="23"/>
  <c r="X433" i="23"/>
  <c r="X434" i="23"/>
  <c r="X435" i="23"/>
  <c r="X436" i="23"/>
  <c r="X437" i="23"/>
  <c r="X438" i="23"/>
  <c r="X439" i="23"/>
  <c r="X440" i="23"/>
  <c r="X441" i="23"/>
  <c r="X442" i="23"/>
  <c r="X443" i="23"/>
  <c r="X444" i="23"/>
  <c r="X445" i="23"/>
  <c r="X446" i="23"/>
  <c r="X447" i="23"/>
  <c r="X448" i="23"/>
  <c r="X449" i="23"/>
  <c r="X450" i="23"/>
  <c r="X451" i="23"/>
  <c r="X452" i="23"/>
  <c r="X453" i="23"/>
  <c r="D352" i="23"/>
  <c r="D353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6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6" i="23"/>
  <c r="D427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442" i="23"/>
  <c r="D443" i="23"/>
  <c r="D444" i="23"/>
  <c r="D445" i="23"/>
  <c r="D446" i="23"/>
  <c r="D447" i="23"/>
  <c r="D448" i="23"/>
  <c r="D449" i="23"/>
  <c r="D450" i="23"/>
  <c r="D451" i="23"/>
  <c r="D452" i="23"/>
  <c r="AC3" i="22"/>
  <c r="X3" i="22"/>
  <c r="Z3" i="22"/>
  <c r="AA3" i="22"/>
  <c r="AC4" i="22"/>
  <c r="X4" i="22"/>
  <c r="Z4" i="22"/>
  <c r="AA4" i="22"/>
  <c r="AC5" i="22"/>
  <c r="X5" i="22"/>
  <c r="Z5" i="22"/>
  <c r="AA5" i="22"/>
  <c r="AC6" i="22"/>
  <c r="X6" i="22"/>
  <c r="Z6" i="22"/>
  <c r="AA6" i="22"/>
  <c r="AC7" i="22"/>
  <c r="X7" i="22"/>
  <c r="Z7" i="22"/>
  <c r="AA7" i="22"/>
  <c r="AC8" i="22"/>
  <c r="X8" i="22"/>
  <c r="Z8" i="22"/>
  <c r="AA8" i="22"/>
  <c r="AC9" i="22"/>
  <c r="X9" i="22"/>
  <c r="Z9" i="22"/>
  <c r="AA9" i="22"/>
  <c r="AC10" i="22"/>
  <c r="X10" i="22"/>
  <c r="Z10" i="22"/>
  <c r="AA10" i="22"/>
  <c r="AC11" i="22"/>
  <c r="X11" i="22"/>
  <c r="Z11" i="22"/>
  <c r="AA11" i="22"/>
  <c r="AC12" i="22"/>
  <c r="X12" i="22"/>
  <c r="Z12" i="22"/>
  <c r="AA12" i="22"/>
  <c r="AC13" i="22"/>
  <c r="X13" i="22"/>
  <c r="Z13" i="22"/>
  <c r="AA13" i="22"/>
  <c r="AC14" i="22"/>
  <c r="X14" i="22"/>
  <c r="Z14" i="22"/>
  <c r="AA14" i="22"/>
  <c r="AC15" i="22"/>
  <c r="X15" i="22"/>
  <c r="Z15" i="22"/>
  <c r="AA15" i="22"/>
  <c r="AC16" i="22"/>
  <c r="X16" i="22"/>
  <c r="Z16" i="22"/>
  <c r="AA16" i="22"/>
  <c r="AC17" i="22"/>
  <c r="X17" i="22"/>
  <c r="Z17" i="22"/>
  <c r="AA17" i="22"/>
  <c r="AC18" i="22"/>
  <c r="X18" i="22"/>
  <c r="Z18" i="22"/>
  <c r="AA18" i="22"/>
  <c r="AC19" i="22"/>
  <c r="X19" i="22"/>
  <c r="Z19" i="22"/>
  <c r="AA19" i="22"/>
  <c r="AC20" i="22"/>
  <c r="X20" i="22"/>
  <c r="Z20" i="22"/>
  <c r="AA20" i="22"/>
  <c r="AC21" i="22"/>
  <c r="X21" i="22"/>
  <c r="Z21" i="22"/>
  <c r="AA21" i="22"/>
  <c r="AC22" i="22"/>
  <c r="X22" i="22"/>
  <c r="Z22" i="22"/>
  <c r="AA22" i="22"/>
  <c r="AC23" i="22"/>
  <c r="X23" i="22"/>
  <c r="Z23" i="22"/>
  <c r="AA23" i="22"/>
  <c r="AC24" i="22"/>
  <c r="X24" i="22"/>
  <c r="Z24" i="22"/>
  <c r="AA24" i="22"/>
  <c r="AC25" i="22"/>
  <c r="X25" i="22"/>
  <c r="Z25" i="22"/>
  <c r="AA25" i="22"/>
  <c r="AC26" i="22"/>
  <c r="X26" i="22"/>
  <c r="Z26" i="22"/>
  <c r="AA26" i="22"/>
  <c r="AC27" i="22"/>
  <c r="X27" i="22"/>
  <c r="Z27" i="22"/>
  <c r="AA27" i="22"/>
  <c r="AC28" i="22"/>
  <c r="X28" i="22"/>
  <c r="Z28" i="22"/>
  <c r="AA28" i="22"/>
  <c r="AC29" i="22"/>
  <c r="X29" i="22"/>
  <c r="Z29" i="22"/>
  <c r="AA29" i="22"/>
  <c r="AC30" i="22"/>
  <c r="X30" i="22"/>
  <c r="Z30" i="22"/>
  <c r="AA30" i="22"/>
  <c r="AC31" i="22"/>
  <c r="X31" i="22"/>
  <c r="Z31" i="22"/>
  <c r="AA31" i="22"/>
  <c r="AC32" i="22"/>
  <c r="X32" i="22"/>
  <c r="Z32" i="22"/>
  <c r="AA32" i="22"/>
  <c r="AC33" i="22"/>
  <c r="X33" i="22"/>
  <c r="Z33" i="22"/>
  <c r="AA33" i="22"/>
  <c r="AC34" i="22"/>
  <c r="X34" i="22"/>
  <c r="Z34" i="22"/>
  <c r="AA34" i="22"/>
  <c r="AC35" i="22"/>
  <c r="X35" i="22"/>
  <c r="Z35" i="22"/>
  <c r="AA35" i="22"/>
  <c r="AC36" i="22"/>
  <c r="X36" i="22"/>
  <c r="Z36" i="22"/>
  <c r="AA36" i="22"/>
  <c r="AC37" i="22"/>
  <c r="X37" i="22"/>
  <c r="Z37" i="22"/>
  <c r="AA37" i="22"/>
  <c r="AC38" i="22"/>
  <c r="X38" i="22"/>
  <c r="Z38" i="22"/>
  <c r="AA38" i="22"/>
  <c r="AC39" i="22"/>
  <c r="X39" i="22"/>
  <c r="Z39" i="22"/>
  <c r="AA39" i="22"/>
  <c r="AC40" i="22"/>
  <c r="X40" i="22"/>
  <c r="Z40" i="22"/>
  <c r="AA40" i="22"/>
  <c r="AC41" i="22"/>
  <c r="X41" i="22"/>
  <c r="Z41" i="22"/>
  <c r="AA41" i="22"/>
  <c r="AC42" i="22"/>
  <c r="X42" i="22"/>
  <c r="Z42" i="22"/>
  <c r="AA42" i="22"/>
  <c r="AC43" i="22"/>
  <c r="X43" i="22"/>
  <c r="Z43" i="22"/>
  <c r="AA43" i="22"/>
  <c r="AC44" i="22"/>
  <c r="X44" i="22"/>
  <c r="Z44" i="22"/>
  <c r="AA44" i="22"/>
  <c r="AC45" i="22"/>
  <c r="X45" i="22"/>
  <c r="Z45" i="22"/>
  <c r="AA45" i="22"/>
  <c r="AC46" i="22"/>
  <c r="X46" i="22"/>
  <c r="Z46" i="22"/>
  <c r="AA46" i="22"/>
  <c r="AC47" i="22"/>
  <c r="X47" i="22"/>
  <c r="Z47" i="22"/>
  <c r="AA47" i="22"/>
  <c r="AC48" i="22"/>
  <c r="X48" i="22"/>
  <c r="Z48" i="22"/>
  <c r="AA48" i="22"/>
  <c r="AC49" i="22"/>
  <c r="X49" i="22"/>
  <c r="Z49" i="22"/>
  <c r="AA49" i="22"/>
  <c r="AC50" i="22"/>
  <c r="X50" i="22"/>
  <c r="Z50" i="22"/>
  <c r="AA50" i="22"/>
  <c r="AC51" i="22"/>
  <c r="X51" i="22"/>
  <c r="Z51" i="22"/>
  <c r="AA51" i="22"/>
  <c r="AC52" i="22"/>
  <c r="X52" i="22"/>
  <c r="Z52" i="22"/>
  <c r="AA52" i="22"/>
  <c r="AC53" i="22"/>
  <c r="X53" i="22"/>
  <c r="Z53" i="22"/>
  <c r="AA53" i="22"/>
  <c r="AC54" i="22"/>
  <c r="X54" i="22"/>
  <c r="Z54" i="22"/>
  <c r="AA54" i="22"/>
  <c r="AC55" i="22"/>
  <c r="X55" i="22"/>
  <c r="Z55" i="22"/>
  <c r="AA55" i="22"/>
  <c r="AC56" i="22"/>
  <c r="X56" i="22"/>
  <c r="Z56" i="22"/>
  <c r="AA56" i="22"/>
  <c r="AC57" i="22"/>
  <c r="X57" i="22"/>
  <c r="Z57" i="22"/>
  <c r="AA57" i="22"/>
  <c r="AC58" i="22"/>
  <c r="X58" i="22"/>
  <c r="Z58" i="22"/>
  <c r="AA58" i="22"/>
  <c r="AC59" i="22"/>
  <c r="X59" i="22"/>
  <c r="Z59" i="22"/>
  <c r="AA59" i="22"/>
  <c r="AC60" i="22"/>
  <c r="X60" i="22"/>
  <c r="Z60" i="22"/>
  <c r="AA60" i="22"/>
  <c r="AC61" i="22"/>
  <c r="X61" i="22"/>
  <c r="Z61" i="22"/>
  <c r="AA61" i="22"/>
  <c r="AC62" i="22"/>
  <c r="X62" i="22"/>
  <c r="Z62" i="22"/>
  <c r="AA62" i="22"/>
  <c r="AC63" i="22"/>
  <c r="X63" i="22"/>
  <c r="Z63" i="22"/>
  <c r="AA63" i="22"/>
  <c r="AC64" i="22"/>
  <c r="X64" i="22"/>
  <c r="Z64" i="22"/>
  <c r="AA64" i="22"/>
  <c r="AC65" i="22"/>
  <c r="X65" i="22"/>
  <c r="Z65" i="22"/>
  <c r="AA65" i="22"/>
  <c r="AC66" i="22"/>
  <c r="X66" i="22"/>
  <c r="Z66" i="22"/>
  <c r="AA66" i="22"/>
  <c r="AC67" i="22"/>
  <c r="X67" i="22"/>
  <c r="Z67" i="22"/>
  <c r="AA67" i="22"/>
  <c r="AC68" i="22"/>
  <c r="X68" i="22"/>
  <c r="Z68" i="22"/>
  <c r="AA68" i="22"/>
  <c r="AC69" i="22"/>
  <c r="X69" i="22"/>
  <c r="Z69" i="22"/>
  <c r="AA69" i="22"/>
  <c r="AC70" i="22"/>
  <c r="X70" i="22"/>
  <c r="Z70" i="22"/>
  <c r="AA70" i="22"/>
  <c r="AC71" i="22"/>
  <c r="X71" i="22"/>
  <c r="Z71" i="22"/>
  <c r="AA71" i="22"/>
  <c r="AC72" i="22"/>
  <c r="X72" i="22"/>
  <c r="Z72" i="22"/>
  <c r="AA72" i="22"/>
  <c r="AC73" i="22"/>
  <c r="X73" i="22"/>
  <c r="Z73" i="22"/>
  <c r="AA73" i="22"/>
  <c r="AC74" i="22"/>
  <c r="X74" i="22"/>
  <c r="Z74" i="22"/>
  <c r="AA74" i="22"/>
  <c r="AC75" i="22"/>
  <c r="X75" i="22"/>
  <c r="Z75" i="22"/>
  <c r="AA75" i="22"/>
  <c r="AC76" i="22"/>
  <c r="X76" i="22"/>
  <c r="Z76" i="22"/>
  <c r="AA76" i="22"/>
  <c r="X77" i="22"/>
  <c r="Z77" i="22"/>
  <c r="AA77" i="22"/>
  <c r="AC78" i="22"/>
  <c r="X78" i="22"/>
  <c r="Z78" i="22"/>
  <c r="AA78" i="22"/>
  <c r="AC79" i="22"/>
  <c r="X79" i="22"/>
  <c r="Z79" i="22"/>
  <c r="AA79" i="22"/>
  <c r="AC80" i="22"/>
  <c r="X80" i="22"/>
  <c r="Z80" i="22"/>
  <c r="AA80" i="22"/>
  <c r="AC81" i="22"/>
  <c r="X81" i="22"/>
  <c r="Z81" i="22"/>
  <c r="AA81" i="22"/>
  <c r="AC82" i="22"/>
  <c r="X82" i="22"/>
  <c r="Z82" i="22"/>
  <c r="AA82" i="22"/>
  <c r="AC83" i="22"/>
  <c r="X83" i="22"/>
  <c r="Z83" i="22"/>
  <c r="AA83" i="22"/>
  <c r="AC84" i="22"/>
  <c r="X84" i="22"/>
  <c r="Z84" i="22"/>
  <c r="AA84" i="22"/>
  <c r="AC85" i="22"/>
  <c r="X85" i="22"/>
  <c r="Z85" i="22"/>
  <c r="AA85" i="22"/>
  <c r="AC86" i="22"/>
  <c r="X86" i="22"/>
  <c r="Z86" i="22"/>
  <c r="AA86" i="22"/>
  <c r="AC87" i="22"/>
  <c r="X87" i="22"/>
  <c r="Z87" i="22"/>
  <c r="AA87" i="22"/>
  <c r="AC88" i="22"/>
  <c r="X88" i="22"/>
  <c r="Z88" i="22"/>
  <c r="AA88" i="22"/>
  <c r="AC89" i="22"/>
  <c r="X89" i="22"/>
  <c r="Z89" i="22"/>
  <c r="AA89" i="22"/>
  <c r="AC90" i="22"/>
  <c r="X90" i="22"/>
  <c r="Z90" i="22"/>
  <c r="AA90" i="22"/>
  <c r="AC91" i="22"/>
  <c r="X91" i="22"/>
  <c r="Z91" i="22"/>
  <c r="AA91" i="22"/>
  <c r="AC92" i="22"/>
  <c r="X92" i="22"/>
  <c r="Z92" i="22"/>
  <c r="AA92" i="22"/>
  <c r="AC93" i="22"/>
  <c r="X93" i="22"/>
  <c r="Z93" i="22"/>
  <c r="AA93" i="22"/>
  <c r="AC94" i="22"/>
  <c r="X94" i="22"/>
  <c r="Z94" i="22"/>
  <c r="AA94" i="22"/>
  <c r="AC95" i="22"/>
  <c r="X95" i="22"/>
  <c r="Z95" i="22"/>
  <c r="AA95" i="22"/>
  <c r="AC96" i="22"/>
  <c r="X96" i="22"/>
  <c r="Z96" i="22"/>
  <c r="AA96" i="22"/>
  <c r="AC97" i="22"/>
  <c r="X97" i="22"/>
  <c r="Z97" i="22"/>
  <c r="AA97" i="22"/>
  <c r="AC98" i="22"/>
  <c r="X98" i="22"/>
  <c r="Z98" i="22"/>
  <c r="AA98" i="22"/>
  <c r="AC99" i="22"/>
  <c r="X99" i="22"/>
  <c r="Z99" i="22"/>
  <c r="AA99" i="22"/>
  <c r="AC100" i="22"/>
  <c r="X100" i="22"/>
  <c r="Z100" i="22"/>
  <c r="AA100" i="22"/>
  <c r="AC101" i="22"/>
  <c r="X101" i="22"/>
  <c r="Z101" i="22"/>
  <c r="AA101" i="22"/>
  <c r="AC102" i="22"/>
  <c r="X102" i="22"/>
  <c r="Z102" i="22"/>
  <c r="AA102" i="22"/>
  <c r="AC103" i="22"/>
  <c r="X103" i="22"/>
  <c r="Z103" i="22"/>
  <c r="AA103" i="22"/>
  <c r="AC104" i="22"/>
  <c r="X104" i="22"/>
  <c r="Z104" i="22"/>
  <c r="AA104" i="22"/>
  <c r="AC105" i="22"/>
  <c r="X105" i="22"/>
  <c r="Z105" i="22"/>
  <c r="AA105" i="22"/>
  <c r="AC106" i="22"/>
  <c r="X106" i="22"/>
  <c r="Z106" i="22"/>
  <c r="AA106" i="22"/>
  <c r="AC107" i="22"/>
  <c r="X107" i="22"/>
  <c r="Z107" i="22"/>
  <c r="AA107" i="22"/>
  <c r="AC108" i="22"/>
  <c r="X108" i="22"/>
  <c r="Z108" i="22"/>
  <c r="AA108" i="22"/>
  <c r="AC109" i="22"/>
  <c r="X109" i="22"/>
  <c r="Z109" i="22"/>
  <c r="AA109" i="22"/>
  <c r="AC110" i="22"/>
  <c r="X110" i="22"/>
  <c r="Z110" i="22"/>
  <c r="AA110" i="22"/>
  <c r="AC111" i="22"/>
  <c r="X111" i="22"/>
  <c r="Z111" i="22"/>
  <c r="AA111" i="22"/>
  <c r="AC112" i="22"/>
  <c r="X112" i="22"/>
  <c r="Z112" i="22"/>
  <c r="AA112" i="22"/>
  <c r="AC113" i="22"/>
  <c r="X113" i="22"/>
  <c r="Z113" i="22"/>
  <c r="AA113" i="22"/>
  <c r="AC114" i="22"/>
  <c r="X114" i="22"/>
  <c r="Z114" i="22"/>
  <c r="AA114" i="22"/>
  <c r="AC115" i="22"/>
  <c r="X115" i="22"/>
  <c r="Z115" i="22"/>
  <c r="AA115" i="22"/>
  <c r="AC116" i="22"/>
  <c r="X116" i="22"/>
  <c r="Z116" i="22"/>
  <c r="AA116" i="22"/>
  <c r="AC117" i="22"/>
  <c r="X117" i="22"/>
  <c r="Z117" i="22"/>
  <c r="AA117" i="22"/>
  <c r="AC118" i="22"/>
  <c r="X118" i="22"/>
  <c r="Z118" i="22"/>
  <c r="AA118" i="22"/>
  <c r="AC119" i="22"/>
  <c r="X119" i="22"/>
  <c r="Z119" i="22"/>
  <c r="AA119" i="22"/>
  <c r="AC120" i="22"/>
  <c r="X120" i="22"/>
  <c r="Z120" i="22"/>
  <c r="AA120" i="22"/>
  <c r="AC121" i="22"/>
  <c r="X121" i="22"/>
  <c r="Z121" i="22"/>
  <c r="AA121" i="22"/>
  <c r="AC122" i="22"/>
  <c r="X122" i="22"/>
  <c r="Z122" i="22"/>
  <c r="AA122" i="22"/>
  <c r="AC123" i="22"/>
  <c r="X123" i="22"/>
  <c r="Z123" i="22"/>
  <c r="AA123" i="22"/>
  <c r="AC124" i="22"/>
  <c r="X124" i="22"/>
  <c r="Z124" i="22"/>
  <c r="AA124" i="22"/>
  <c r="AC125" i="22"/>
  <c r="X125" i="22"/>
  <c r="Z125" i="22"/>
  <c r="AA125" i="22"/>
  <c r="AC126" i="22"/>
  <c r="X126" i="22"/>
  <c r="Z126" i="22"/>
  <c r="AA126" i="22"/>
  <c r="AC127" i="22"/>
  <c r="X127" i="22"/>
  <c r="Z127" i="22"/>
  <c r="AA127" i="22"/>
  <c r="AC128" i="22"/>
  <c r="X128" i="22"/>
  <c r="Z128" i="22"/>
  <c r="AA128" i="22"/>
  <c r="AC129" i="22"/>
  <c r="X129" i="22"/>
  <c r="Z129" i="22"/>
  <c r="AA129" i="22"/>
  <c r="AC130" i="22"/>
  <c r="X130" i="22"/>
  <c r="Z130" i="22"/>
  <c r="AA130" i="22"/>
  <c r="AC131" i="22"/>
  <c r="X131" i="22"/>
  <c r="Z131" i="22"/>
  <c r="AA131" i="22"/>
  <c r="AC132" i="22"/>
  <c r="X132" i="22"/>
  <c r="Z132" i="22"/>
  <c r="AA132" i="22"/>
  <c r="AC133" i="22"/>
  <c r="X133" i="22"/>
  <c r="Z133" i="22"/>
  <c r="AA133" i="22"/>
  <c r="AC134" i="22"/>
  <c r="X134" i="22"/>
  <c r="Z134" i="22"/>
  <c r="AA134" i="22"/>
  <c r="AC135" i="22"/>
  <c r="X135" i="22"/>
  <c r="Z135" i="22"/>
  <c r="AA135" i="22"/>
  <c r="AC136" i="22"/>
  <c r="X136" i="22"/>
  <c r="Z136" i="22"/>
  <c r="AA136" i="22"/>
  <c r="AC137" i="22"/>
  <c r="X137" i="22"/>
  <c r="Z137" i="22"/>
  <c r="AA137" i="22"/>
  <c r="AC138" i="22"/>
  <c r="X138" i="22"/>
  <c r="Z138" i="22"/>
  <c r="AA138" i="22"/>
  <c r="AC139" i="22"/>
  <c r="X139" i="22"/>
  <c r="Z139" i="22"/>
  <c r="AA139" i="22"/>
  <c r="AC140" i="22"/>
  <c r="X140" i="22"/>
  <c r="Z140" i="22"/>
  <c r="AA140" i="22"/>
  <c r="AC141" i="22"/>
  <c r="X141" i="22"/>
  <c r="Z141" i="22"/>
  <c r="AA141" i="22"/>
  <c r="AC142" i="22"/>
  <c r="X142" i="22"/>
  <c r="Z142" i="22"/>
  <c r="AA142" i="22"/>
  <c r="AC143" i="22"/>
  <c r="X143" i="22"/>
  <c r="Z143" i="22"/>
  <c r="AA143" i="22"/>
  <c r="AC144" i="22"/>
  <c r="X144" i="22"/>
  <c r="Z144" i="22"/>
  <c r="AA144" i="22"/>
  <c r="AC145" i="22"/>
  <c r="X145" i="22"/>
  <c r="Z145" i="22"/>
  <c r="AA145" i="22"/>
  <c r="AC146" i="22"/>
  <c r="X146" i="22"/>
  <c r="Z146" i="22"/>
  <c r="AA146" i="22"/>
  <c r="AC147" i="22"/>
  <c r="X147" i="22"/>
  <c r="Z147" i="22"/>
  <c r="AA147" i="22"/>
  <c r="AC148" i="22"/>
  <c r="X148" i="22"/>
  <c r="Z148" i="22"/>
  <c r="AA148" i="22"/>
  <c r="AC149" i="22"/>
  <c r="X149" i="22"/>
  <c r="Z149" i="22"/>
  <c r="AA149" i="22"/>
  <c r="AC150" i="22"/>
  <c r="X150" i="22"/>
  <c r="Z150" i="22"/>
  <c r="AA150" i="22"/>
  <c r="AC151" i="22"/>
  <c r="X151" i="22"/>
  <c r="Z151" i="22"/>
  <c r="AA151" i="22"/>
  <c r="AC152" i="22"/>
  <c r="X152" i="22"/>
  <c r="Z152" i="22"/>
  <c r="AA152" i="22"/>
  <c r="AC153" i="22"/>
  <c r="X153" i="22"/>
  <c r="Z153" i="22"/>
  <c r="AA153" i="22"/>
  <c r="AC154" i="22"/>
  <c r="X154" i="22"/>
  <c r="Z154" i="22"/>
  <c r="AA154" i="22"/>
  <c r="AC155" i="22"/>
  <c r="X155" i="22"/>
  <c r="Z155" i="22"/>
  <c r="AA155" i="22"/>
  <c r="AC156" i="22"/>
  <c r="X156" i="22"/>
  <c r="Z156" i="22"/>
  <c r="AA156" i="22"/>
  <c r="AC157" i="22"/>
  <c r="X157" i="22"/>
  <c r="Z157" i="22"/>
  <c r="AA157" i="22"/>
  <c r="AC158" i="22"/>
  <c r="X158" i="22"/>
  <c r="Z158" i="22"/>
  <c r="AA158" i="22"/>
  <c r="AC159" i="22"/>
  <c r="X159" i="22"/>
  <c r="Z159" i="22"/>
  <c r="AA159" i="22"/>
  <c r="AC160" i="22"/>
  <c r="X160" i="22"/>
  <c r="Z160" i="22"/>
  <c r="AA160" i="22"/>
  <c r="AC161" i="22"/>
  <c r="X161" i="22"/>
  <c r="Z161" i="22"/>
  <c r="AA161" i="22"/>
  <c r="AC162" i="22"/>
  <c r="X162" i="22"/>
  <c r="Z162" i="22"/>
  <c r="AA162" i="22"/>
  <c r="AC163" i="22"/>
  <c r="X163" i="22"/>
  <c r="Z163" i="22"/>
  <c r="AA163" i="22"/>
  <c r="AC164" i="22"/>
  <c r="X164" i="22"/>
  <c r="Z164" i="22"/>
  <c r="AA164" i="22"/>
  <c r="AC165" i="22"/>
  <c r="X165" i="22"/>
  <c r="Z165" i="22"/>
  <c r="AA165" i="22"/>
  <c r="AC166" i="22"/>
  <c r="X166" i="22"/>
  <c r="Z166" i="22"/>
  <c r="AA166" i="22"/>
  <c r="AC167" i="22"/>
  <c r="X167" i="22"/>
  <c r="Z167" i="22"/>
  <c r="AA167" i="22"/>
  <c r="AC168" i="22"/>
  <c r="X168" i="22"/>
  <c r="Z168" i="22"/>
  <c r="AA168" i="22"/>
  <c r="AC169" i="22"/>
  <c r="X169" i="22"/>
  <c r="Z169" i="22"/>
  <c r="AA169" i="22"/>
  <c r="AC170" i="22"/>
  <c r="X170" i="22"/>
  <c r="Z170" i="22"/>
  <c r="AA170" i="22"/>
  <c r="AC171" i="22"/>
  <c r="X171" i="22"/>
  <c r="Z171" i="22"/>
  <c r="AA171" i="22"/>
  <c r="AC172" i="22"/>
  <c r="X172" i="22"/>
  <c r="Z172" i="22"/>
  <c r="AA172" i="22"/>
  <c r="AC173" i="22"/>
  <c r="X173" i="22"/>
  <c r="Z173" i="22"/>
  <c r="AA173" i="22"/>
  <c r="AC174" i="22"/>
  <c r="X174" i="22"/>
  <c r="Z174" i="22"/>
  <c r="AA174" i="22"/>
  <c r="AC175" i="22"/>
  <c r="X175" i="22"/>
  <c r="Z175" i="22"/>
  <c r="AA175" i="22"/>
  <c r="AC176" i="22"/>
  <c r="X176" i="22"/>
  <c r="Z176" i="22"/>
  <c r="AA176" i="22"/>
  <c r="AC177" i="22"/>
  <c r="X177" i="22"/>
  <c r="Z177" i="22"/>
  <c r="AA177" i="22"/>
  <c r="AC178" i="22"/>
  <c r="X178" i="22"/>
  <c r="Z178" i="22"/>
  <c r="AA178" i="22"/>
  <c r="AC179" i="22"/>
  <c r="X179" i="22"/>
  <c r="Z179" i="22"/>
  <c r="AA179" i="22"/>
  <c r="AC180" i="22"/>
  <c r="X180" i="22"/>
  <c r="Z180" i="22"/>
  <c r="AA180" i="22"/>
  <c r="AC181" i="22"/>
  <c r="X181" i="22"/>
  <c r="Z181" i="22"/>
  <c r="AA181" i="22"/>
  <c r="AC182" i="22"/>
  <c r="X182" i="22"/>
  <c r="Z182" i="22"/>
  <c r="AA182" i="22"/>
  <c r="AC183" i="22"/>
  <c r="X183" i="22"/>
  <c r="Z183" i="22"/>
  <c r="AA183" i="22"/>
  <c r="AC184" i="22"/>
  <c r="X184" i="22"/>
  <c r="Z184" i="22"/>
  <c r="AA184" i="22"/>
  <c r="AC185" i="22"/>
  <c r="X185" i="22"/>
  <c r="Z185" i="22"/>
  <c r="AA185" i="22"/>
  <c r="AC186" i="22"/>
  <c r="X186" i="22"/>
  <c r="Z186" i="22"/>
  <c r="AA186" i="22"/>
  <c r="AC187" i="22"/>
  <c r="X187" i="22"/>
  <c r="Z187" i="22"/>
  <c r="AA187" i="22"/>
  <c r="AC188" i="22"/>
  <c r="X188" i="22"/>
  <c r="Z188" i="22"/>
  <c r="AA188" i="22"/>
  <c r="AC189" i="22"/>
  <c r="X189" i="22"/>
  <c r="Z189" i="22"/>
  <c r="AA189" i="22"/>
  <c r="AC190" i="22"/>
  <c r="X190" i="22"/>
  <c r="Z190" i="22"/>
  <c r="AA190" i="22"/>
  <c r="AC191" i="22"/>
  <c r="X191" i="22"/>
  <c r="Z191" i="22"/>
  <c r="AA191" i="22"/>
  <c r="AC192" i="22"/>
  <c r="X192" i="22"/>
  <c r="Z192" i="22"/>
  <c r="AA192" i="22"/>
  <c r="AC193" i="22"/>
  <c r="X193" i="22"/>
  <c r="Z193" i="22"/>
  <c r="AA193" i="22"/>
  <c r="AC194" i="22"/>
  <c r="X194" i="22"/>
  <c r="Z194" i="22"/>
  <c r="AA194" i="22"/>
  <c r="AC195" i="22"/>
  <c r="X195" i="22"/>
  <c r="Z195" i="22"/>
  <c r="AA195" i="22"/>
  <c r="AC196" i="22"/>
  <c r="X196" i="22"/>
  <c r="Z196" i="22"/>
  <c r="AA196" i="22"/>
  <c r="AC197" i="22"/>
  <c r="X197" i="22"/>
  <c r="Z197" i="22"/>
  <c r="AA197" i="22"/>
  <c r="AC198" i="22"/>
  <c r="X198" i="22"/>
  <c r="Z198" i="22"/>
  <c r="AA198" i="22"/>
  <c r="AC199" i="22"/>
  <c r="X199" i="22"/>
  <c r="Z199" i="22"/>
  <c r="AA199" i="22"/>
  <c r="AC200" i="22"/>
  <c r="X200" i="22"/>
  <c r="Z200" i="22"/>
  <c r="AA200" i="22"/>
  <c r="AC201" i="22"/>
  <c r="X201" i="22"/>
  <c r="Z201" i="22"/>
  <c r="AA201" i="22"/>
  <c r="AC202" i="22"/>
  <c r="X202" i="22"/>
  <c r="Z202" i="22"/>
  <c r="AA202" i="22"/>
  <c r="AC203" i="22"/>
  <c r="X203" i="22"/>
  <c r="Z203" i="22"/>
  <c r="AA203" i="22"/>
  <c r="AC204" i="22"/>
  <c r="X204" i="22"/>
  <c r="Z204" i="22"/>
  <c r="AA204" i="22"/>
  <c r="AC205" i="22"/>
  <c r="X205" i="22"/>
  <c r="Z205" i="22"/>
  <c r="AA205" i="22"/>
  <c r="AC206" i="22"/>
  <c r="X206" i="22"/>
  <c r="Z206" i="22"/>
  <c r="AA206" i="22"/>
  <c r="AC207" i="22"/>
  <c r="X207" i="22"/>
  <c r="Z207" i="22"/>
  <c r="AA207" i="22"/>
  <c r="AC208" i="22"/>
  <c r="X208" i="22"/>
  <c r="Z208" i="22"/>
  <c r="AA208" i="22"/>
  <c r="AC209" i="22"/>
  <c r="X209" i="22"/>
  <c r="Z209" i="22"/>
  <c r="AA209" i="22"/>
  <c r="AC210" i="22"/>
  <c r="X210" i="22"/>
  <c r="Z210" i="22"/>
  <c r="AA210" i="22"/>
  <c r="AC211" i="22"/>
  <c r="X211" i="22"/>
  <c r="Z211" i="22"/>
  <c r="AA211" i="22"/>
  <c r="AC212" i="22"/>
  <c r="X212" i="22"/>
  <c r="Z212" i="22"/>
  <c r="AA212" i="22"/>
  <c r="AC213" i="22"/>
  <c r="X213" i="22"/>
  <c r="Z213" i="22"/>
  <c r="AA213" i="22"/>
  <c r="AC214" i="22"/>
  <c r="X214" i="22"/>
  <c r="Z214" i="22"/>
  <c r="AA214" i="22"/>
  <c r="AC215" i="22"/>
  <c r="X215" i="22"/>
  <c r="Z215" i="22"/>
  <c r="AA215" i="22"/>
  <c r="AC216" i="22"/>
  <c r="X216" i="22"/>
  <c r="Z216" i="22"/>
  <c r="AA216" i="22"/>
  <c r="AC217" i="22"/>
  <c r="X217" i="22"/>
  <c r="Z217" i="22"/>
  <c r="AA217" i="22"/>
  <c r="AC218" i="22"/>
  <c r="X218" i="22"/>
  <c r="Z218" i="22"/>
  <c r="AA218" i="22"/>
  <c r="AC219" i="22"/>
  <c r="X219" i="22"/>
  <c r="Z219" i="22"/>
  <c r="AA219" i="22"/>
  <c r="AC220" i="22"/>
  <c r="X220" i="22"/>
  <c r="Z220" i="22"/>
  <c r="AA220" i="22"/>
  <c r="AC221" i="22"/>
  <c r="X221" i="22"/>
  <c r="Z221" i="22"/>
  <c r="AA221" i="22"/>
  <c r="AC222" i="22"/>
  <c r="X222" i="22"/>
  <c r="Z222" i="22"/>
  <c r="AA222" i="22"/>
  <c r="AC223" i="22"/>
  <c r="X223" i="22"/>
  <c r="Z223" i="22"/>
  <c r="AA223" i="22"/>
  <c r="AC224" i="22"/>
  <c r="X224" i="22"/>
  <c r="Z224" i="22"/>
  <c r="AA224" i="22"/>
  <c r="AC225" i="22"/>
  <c r="X225" i="22"/>
  <c r="Z225" i="22"/>
  <c r="AA225" i="22"/>
  <c r="AC226" i="22"/>
  <c r="X226" i="22"/>
  <c r="Z226" i="22"/>
  <c r="AA226" i="22"/>
  <c r="AC227" i="22"/>
  <c r="X227" i="22"/>
  <c r="Z227" i="22"/>
  <c r="AA227" i="22"/>
  <c r="AC228" i="22"/>
  <c r="X228" i="22"/>
  <c r="Z228" i="22"/>
  <c r="AA228" i="22"/>
  <c r="AC229" i="22"/>
  <c r="X229" i="22"/>
  <c r="Z229" i="22"/>
  <c r="AA229" i="22"/>
  <c r="AC230" i="22"/>
  <c r="X230" i="22"/>
  <c r="Z230" i="22"/>
  <c r="AA230" i="22"/>
  <c r="AC231" i="22"/>
  <c r="X231" i="22"/>
  <c r="Z231" i="22"/>
  <c r="AA231" i="22"/>
  <c r="AC232" i="22"/>
  <c r="X232" i="22"/>
  <c r="Z232" i="22"/>
  <c r="AA232" i="22"/>
  <c r="AC233" i="22"/>
  <c r="X233" i="22"/>
  <c r="Z233" i="22"/>
  <c r="AA233" i="22"/>
  <c r="AC234" i="22"/>
  <c r="X234" i="22"/>
  <c r="Z234" i="22"/>
  <c r="AA234" i="22"/>
  <c r="AC235" i="22"/>
  <c r="X235" i="22"/>
  <c r="Z235" i="22"/>
  <c r="AA235" i="22"/>
  <c r="AC236" i="22"/>
  <c r="X236" i="22"/>
  <c r="Z236" i="22"/>
  <c r="AA236" i="22"/>
  <c r="AC237" i="22"/>
  <c r="X237" i="22"/>
  <c r="Z237" i="22"/>
  <c r="AA237" i="22"/>
  <c r="AC238" i="22"/>
  <c r="X238" i="22"/>
  <c r="Z238" i="22"/>
  <c r="AA238" i="22"/>
  <c r="AC239" i="22"/>
  <c r="X239" i="22"/>
  <c r="Z239" i="22"/>
  <c r="AA239" i="22"/>
  <c r="AC240" i="22"/>
  <c r="X240" i="22"/>
  <c r="Z240" i="22"/>
  <c r="AA240" i="22"/>
  <c r="AC241" i="22"/>
  <c r="X241" i="22"/>
  <c r="Z241" i="22"/>
  <c r="AA241" i="22"/>
  <c r="AC242" i="22"/>
  <c r="X242" i="22"/>
  <c r="Z242" i="22"/>
  <c r="AA242" i="22"/>
  <c r="AC243" i="22"/>
  <c r="X243" i="22"/>
  <c r="Z243" i="22"/>
  <c r="AA243" i="22"/>
  <c r="AC244" i="22"/>
  <c r="X244" i="22"/>
  <c r="Z244" i="22"/>
  <c r="AA244" i="22"/>
  <c r="AC245" i="22"/>
  <c r="X245" i="22"/>
  <c r="Z245" i="22"/>
  <c r="AA245" i="22"/>
  <c r="AC246" i="22"/>
  <c r="X246" i="22"/>
  <c r="Z246" i="22"/>
  <c r="AA246" i="22"/>
  <c r="AC247" i="22"/>
  <c r="X247" i="22"/>
  <c r="Z247" i="22"/>
  <c r="AA247" i="22"/>
  <c r="AC248" i="22"/>
  <c r="X248" i="22"/>
  <c r="Z248" i="22"/>
  <c r="AA248" i="22"/>
  <c r="AC249" i="22"/>
  <c r="X249" i="22"/>
  <c r="Z249" i="22"/>
  <c r="AA249" i="22"/>
  <c r="AC250" i="22"/>
  <c r="X250" i="22"/>
  <c r="Z250" i="22"/>
  <c r="AA250" i="22"/>
  <c r="AC251" i="22"/>
  <c r="X251" i="22"/>
  <c r="Z251" i="22"/>
  <c r="AA251" i="22"/>
  <c r="AC252" i="22"/>
  <c r="X252" i="22"/>
  <c r="Z252" i="22"/>
  <c r="AA252" i="22"/>
  <c r="AC253" i="22"/>
  <c r="X253" i="22"/>
  <c r="Z253" i="22"/>
  <c r="AA253" i="22"/>
  <c r="AC254" i="22"/>
  <c r="X254" i="22"/>
  <c r="Z254" i="22"/>
  <c r="AA254" i="22"/>
  <c r="AC255" i="22"/>
  <c r="X255" i="22"/>
  <c r="Z255" i="22"/>
  <c r="AA255" i="22"/>
  <c r="AC256" i="22"/>
  <c r="X256" i="22"/>
  <c r="Z256" i="22"/>
  <c r="AA256" i="22"/>
  <c r="AC257" i="22"/>
  <c r="X257" i="22"/>
  <c r="Z257" i="22"/>
  <c r="AA257" i="22"/>
  <c r="AC258" i="22"/>
  <c r="X258" i="22"/>
  <c r="Z258" i="22"/>
  <c r="AA258" i="22"/>
  <c r="AC259" i="22"/>
  <c r="X259" i="22"/>
  <c r="Z259" i="22"/>
  <c r="AA259" i="22"/>
  <c r="AC260" i="22"/>
  <c r="X260" i="22"/>
  <c r="Z260" i="22"/>
  <c r="AA260" i="22"/>
  <c r="AC261" i="22"/>
  <c r="X261" i="22"/>
  <c r="Z261" i="22"/>
  <c r="AA261" i="22"/>
  <c r="AC262" i="22"/>
  <c r="X262" i="22"/>
  <c r="Z262" i="22"/>
  <c r="AA262" i="22"/>
  <c r="AC263" i="22"/>
  <c r="X263" i="22"/>
  <c r="Z263" i="22"/>
  <c r="AA263" i="22"/>
  <c r="AC264" i="22"/>
  <c r="X264" i="22"/>
  <c r="Z264" i="22"/>
  <c r="AA264" i="22"/>
  <c r="AC265" i="22"/>
  <c r="X265" i="22"/>
  <c r="Z265" i="22"/>
  <c r="AA265" i="22"/>
  <c r="AC266" i="22"/>
  <c r="X266" i="22"/>
  <c r="Z266" i="22"/>
  <c r="AA266" i="22"/>
  <c r="AC267" i="22"/>
  <c r="X267" i="22"/>
  <c r="Z267" i="22"/>
  <c r="AA267" i="22"/>
  <c r="AC268" i="22"/>
  <c r="X268" i="22"/>
  <c r="Z268" i="22"/>
  <c r="AA268" i="22"/>
  <c r="AC269" i="22"/>
  <c r="X269" i="22"/>
  <c r="Z269" i="22"/>
  <c r="AA269" i="22"/>
  <c r="AC270" i="22"/>
  <c r="X270" i="22"/>
  <c r="Z270" i="22"/>
  <c r="AA270" i="22"/>
  <c r="AC271" i="22"/>
  <c r="X271" i="22"/>
  <c r="Z271" i="22"/>
  <c r="AA271" i="22"/>
  <c r="AC272" i="22"/>
  <c r="X272" i="22"/>
  <c r="Z272" i="22"/>
  <c r="AA272" i="22"/>
  <c r="AC273" i="22"/>
  <c r="X273" i="22"/>
  <c r="Z273" i="22"/>
  <c r="AA273" i="22"/>
  <c r="AC274" i="22"/>
  <c r="X274" i="22"/>
  <c r="Z274" i="22"/>
  <c r="AA274" i="22"/>
  <c r="AC275" i="22"/>
  <c r="X275" i="22"/>
  <c r="Z275" i="22"/>
  <c r="AA275" i="22"/>
  <c r="AC276" i="22"/>
  <c r="X276" i="22"/>
  <c r="Z276" i="22"/>
  <c r="AA276" i="22"/>
  <c r="AC277" i="22"/>
  <c r="X277" i="22"/>
  <c r="Z277" i="22"/>
  <c r="AA277" i="22"/>
  <c r="AC278" i="22"/>
  <c r="X278" i="22"/>
  <c r="Z278" i="22"/>
  <c r="AA278" i="22"/>
  <c r="AC279" i="22"/>
  <c r="X279" i="22"/>
  <c r="Z279" i="22"/>
  <c r="AA279" i="22"/>
  <c r="AC280" i="22"/>
  <c r="X280" i="22"/>
  <c r="Z280" i="22"/>
  <c r="AA280" i="22"/>
  <c r="AC281" i="22"/>
  <c r="X281" i="22"/>
  <c r="Z281" i="22"/>
  <c r="AA281" i="22"/>
  <c r="AC282" i="22"/>
  <c r="X282" i="22"/>
  <c r="Z282" i="22"/>
  <c r="AA282" i="22"/>
  <c r="AC283" i="22"/>
  <c r="X283" i="22"/>
  <c r="Z283" i="22"/>
  <c r="AA283" i="22"/>
  <c r="AC284" i="22"/>
  <c r="X284" i="22"/>
  <c r="Z284" i="22"/>
  <c r="AA284" i="22"/>
  <c r="AC285" i="22"/>
  <c r="X285" i="22"/>
  <c r="Z285" i="22"/>
  <c r="AA285" i="22"/>
  <c r="AC286" i="22"/>
  <c r="X286" i="22"/>
  <c r="Z286" i="22"/>
  <c r="AA286" i="22"/>
  <c r="AC287" i="22"/>
  <c r="X287" i="22"/>
  <c r="Z287" i="22"/>
  <c r="AA287" i="22"/>
  <c r="AC288" i="22"/>
  <c r="X288" i="22"/>
  <c r="Z288" i="22"/>
  <c r="AA288" i="22"/>
  <c r="AC289" i="22"/>
  <c r="X289" i="22"/>
  <c r="Z289" i="22"/>
  <c r="AA289" i="22"/>
  <c r="AC290" i="22"/>
  <c r="X290" i="22"/>
  <c r="Z290" i="22"/>
  <c r="AA290" i="22"/>
  <c r="AC291" i="22"/>
  <c r="X291" i="22"/>
  <c r="Z291" i="22"/>
  <c r="AA291" i="22"/>
  <c r="AC292" i="22"/>
  <c r="X292" i="22"/>
  <c r="Z292" i="22"/>
  <c r="AA292" i="22"/>
  <c r="AC293" i="22"/>
  <c r="X293" i="22"/>
  <c r="Z293" i="22"/>
  <c r="AA293" i="22"/>
  <c r="AC294" i="22"/>
  <c r="X294" i="22"/>
  <c r="Z294" i="22"/>
  <c r="AA294" i="22"/>
  <c r="AC295" i="22"/>
  <c r="X295" i="22"/>
  <c r="Z295" i="22"/>
  <c r="AA295" i="22"/>
  <c r="AC296" i="22"/>
  <c r="X296" i="22"/>
  <c r="Z296" i="22"/>
  <c r="AA296" i="22"/>
  <c r="AC297" i="22"/>
  <c r="X297" i="22"/>
  <c r="Z297" i="22"/>
  <c r="AA297" i="22"/>
  <c r="AC298" i="22"/>
  <c r="X298" i="22"/>
  <c r="Z298" i="22"/>
  <c r="AA298" i="22"/>
  <c r="AC299" i="22"/>
  <c r="X299" i="22"/>
  <c r="Z299" i="22"/>
  <c r="AA299" i="22"/>
  <c r="AC300" i="22"/>
  <c r="X300" i="22"/>
  <c r="Z300" i="22"/>
  <c r="AA300" i="22"/>
  <c r="AC301" i="22"/>
  <c r="X301" i="22"/>
  <c r="Z301" i="22"/>
  <c r="AA301" i="22"/>
  <c r="AC302" i="22"/>
  <c r="X302" i="22"/>
  <c r="Z302" i="22"/>
  <c r="AA302" i="22"/>
  <c r="AC303" i="22"/>
  <c r="X303" i="22"/>
  <c r="Z303" i="22"/>
  <c r="AA303" i="22"/>
  <c r="AC304" i="22"/>
  <c r="X304" i="22"/>
  <c r="Z304" i="22"/>
  <c r="AA304" i="22"/>
  <c r="AC305" i="22"/>
  <c r="X305" i="22"/>
  <c r="Z305" i="22"/>
  <c r="AA305" i="22"/>
  <c r="AC306" i="22"/>
  <c r="X306" i="22"/>
  <c r="Z306" i="22"/>
  <c r="AA306" i="22"/>
  <c r="AC307" i="22"/>
  <c r="X307" i="22"/>
  <c r="Z307" i="22"/>
  <c r="AA307" i="22"/>
  <c r="AC308" i="22"/>
  <c r="X308" i="22"/>
  <c r="Z308" i="22"/>
  <c r="AA308" i="22"/>
  <c r="AC309" i="22"/>
  <c r="X309" i="22"/>
  <c r="Z309" i="22"/>
  <c r="AA309" i="22"/>
  <c r="AC310" i="22"/>
  <c r="X310" i="22"/>
  <c r="Z310" i="22"/>
  <c r="AA310" i="22"/>
  <c r="AC311" i="22"/>
  <c r="X311" i="22"/>
  <c r="Z311" i="22"/>
  <c r="AA311" i="22"/>
  <c r="AC312" i="22"/>
  <c r="X312" i="22"/>
  <c r="Z312" i="22"/>
  <c r="AA312" i="22"/>
  <c r="AC313" i="22"/>
  <c r="X313" i="22"/>
  <c r="Z313" i="22"/>
  <c r="AA313" i="22"/>
  <c r="AC314" i="22"/>
  <c r="X314" i="22"/>
  <c r="Z314" i="22"/>
  <c r="AA314" i="22"/>
  <c r="AC315" i="22"/>
  <c r="X315" i="22"/>
  <c r="Z315" i="22"/>
  <c r="AA315" i="22"/>
  <c r="AC316" i="22"/>
  <c r="X316" i="22"/>
  <c r="Z316" i="22"/>
  <c r="AA316" i="22"/>
  <c r="AC317" i="22"/>
  <c r="X317" i="22"/>
  <c r="Z317" i="22"/>
  <c r="AA317" i="22"/>
  <c r="AC318" i="22"/>
  <c r="X318" i="22"/>
  <c r="Z318" i="22"/>
  <c r="AA318" i="22"/>
  <c r="AC319" i="22"/>
  <c r="X319" i="22"/>
  <c r="Z319" i="22"/>
  <c r="AA319" i="22"/>
  <c r="AC320" i="22"/>
  <c r="X320" i="22"/>
  <c r="Z320" i="22"/>
  <c r="AA320" i="22"/>
  <c r="AC321" i="22"/>
  <c r="X321" i="22"/>
  <c r="Z321" i="22"/>
  <c r="AA321" i="22"/>
  <c r="AC322" i="22"/>
  <c r="X322" i="22"/>
  <c r="Z322" i="22"/>
  <c r="AA322" i="22"/>
  <c r="AC323" i="22"/>
  <c r="X323" i="22"/>
  <c r="Z323" i="22"/>
  <c r="AA323" i="22"/>
  <c r="AC324" i="22"/>
  <c r="X324" i="22"/>
  <c r="Z324" i="22"/>
  <c r="AA324" i="22"/>
  <c r="AC325" i="22"/>
  <c r="X325" i="22"/>
  <c r="Z325" i="22"/>
  <c r="AA325" i="22"/>
  <c r="AC326" i="22"/>
  <c r="X326" i="22"/>
  <c r="Z326" i="22"/>
  <c r="AA326" i="22"/>
  <c r="AC327" i="22"/>
  <c r="X327" i="22"/>
  <c r="Z327" i="22"/>
  <c r="AA327" i="22"/>
  <c r="AC328" i="22"/>
  <c r="X328" i="22"/>
  <c r="Z328" i="22"/>
  <c r="AA328" i="22"/>
  <c r="AC329" i="22"/>
  <c r="X329" i="22"/>
  <c r="Z329" i="22"/>
  <c r="AA329" i="22"/>
  <c r="AC330" i="22"/>
  <c r="X330" i="22"/>
  <c r="Z330" i="22"/>
  <c r="AA330" i="22"/>
  <c r="AC331" i="22"/>
  <c r="X331" i="22"/>
  <c r="Z331" i="22"/>
  <c r="AA331" i="22"/>
  <c r="AC332" i="22"/>
  <c r="X332" i="22"/>
  <c r="Z332" i="22"/>
  <c r="AA332" i="22"/>
  <c r="AC333" i="22"/>
  <c r="X333" i="22"/>
  <c r="Z333" i="22"/>
  <c r="AA333" i="22"/>
  <c r="AC334" i="22"/>
  <c r="X334" i="22"/>
  <c r="Z334" i="22"/>
  <c r="AA334" i="22"/>
  <c r="AC335" i="22"/>
  <c r="X335" i="22"/>
  <c r="Z335" i="22"/>
  <c r="AA335" i="22"/>
  <c r="AC336" i="22"/>
  <c r="X336" i="22"/>
  <c r="Z336" i="22"/>
  <c r="AA336" i="22"/>
  <c r="AC337" i="22"/>
  <c r="X337" i="22"/>
  <c r="Z337" i="22"/>
  <c r="AA337" i="22"/>
  <c r="AC338" i="22"/>
  <c r="X338" i="22"/>
  <c r="Z338" i="22"/>
  <c r="AA338" i="22"/>
  <c r="AC339" i="22"/>
  <c r="X339" i="22"/>
  <c r="Z339" i="22"/>
  <c r="AA339" i="22"/>
  <c r="AC340" i="22"/>
  <c r="X340" i="22"/>
  <c r="Z340" i="22"/>
  <c r="AA340" i="22"/>
  <c r="AC341" i="22"/>
  <c r="X341" i="22"/>
  <c r="Z341" i="22"/>
  <c r="AA341" i="22"/>
  <c r="AC342" i="22"/>
  <c r="X342" i="22"/>
  <c r="Z342" i="22"/>
  <c r="AA342" i="22"/>
  <c r="AC343" i="22"/>
  <c r="X343" i="22"/>
  <c r="Z343" i="22"/>
  <c r="AA343" i="22"/>
  <c r="AC344" i="22"/>
  <c r="X344" i="22"/>
  <c r="Z344" i="22"/>
  <c r="AA344" i="22"/>
  <c r="AC345" i="22"/>
  <c r="X345" i="22"/>
  <c r="Z345" i="22"/>
  <c r="AA345" i="22"/>
  <c r="AC346" i="22"/>
  <c r="X346" i="22"/>
  <c r="Z346" i="22"/>
  <c r="AA346" i="22"/>
  <c r="AC347" i="22"/>
  <c r="X347" i="22"/>
  <c r="Z347" i="22"/>
  <c r="AA347" i="22"/>
  <c r="AC348" i="22"/>
  <c r="X348" i="22"/>
  <c r="Z348" i="22"/>
  <c r="AA348" i="22"/>
  <c r="AC349" i="22"/>
  <c r="X349" i="22"/>
  <c r="Z349" i="22"/>
  <c r="AA349" i="22"/>
  <c r="AC350" i="22"/>
  <c r="X350" i="22"/>
  <c r="Z350" i="22"/>
  <c r="AA350" i="22"/>
  <c r="AC351" i="22"/>
  <c r="X351" i="22"/>
  <c r="Z351" i="22"/>
  <c r="AA351" i="22"/>
  <c r="AC2" i="22"/>
  <c r="X2" i="22"/>
  <c r="Z2" i="22"/>
  <c r="AA2" i="22"/>
  <c r="S3" i="22"/>
  <c r="U3" i="22"/>
  <c r="V3" i="22"/>
  <c r="S4" i="22"/>
  <c r="U4" i="22"/>
  <c r="V4" i="22"/>
  <c r="S5" i="22"/>
  <c r="U5" i="22"/>
  <c r="V5" i="22"/>
  <c r="S6" i="22"/>
  <c r="U6" i="22"/>
  <c r="V6" i="22"/>
  <c r="S7" i="22"/>
  <c r="U7" i="22"/>
  <c r="V7" i="22"/>
  <c r="S8" i="22"/>
  <c r="U8" i="22"/>
  <c r="V8" i="22"/>
  <c r="S9" i="22"/>
  <c r="U9" i="22"/>
  <c r="V9" i="22"/>
  <c r="S10" i="22"/>
  <c r="U10" i="22"/>
  <c r="V10" i="22"/>
  <c r="S11" i="22"/>
  <c r="U11" i="22"/>
  <c r="V11" i="22"/>
  <c r="S12" i="22"/>
  <c r="U12" i="22"/>
  <c r="V12" i="22"/>
  <c r="S13" i="22"/>
  <c r="U13" i="22"/>
  <c r="V13" i="22"/>
  <c r="S14" i="22"/>
  <c r="U14" i="22"/>
  <c r="V14" i="22"/>
  <c r="S15" i="22"/>
  <c r="U15" i="22"/>
  <c r="V15" i="22"/>
  <c r="S16" i="22"/>
  <c r="U16" i="22"/>
  <c r="V16" i="22"/>
  <c r="S17" i="22"/>
  <c r="U17" i="22"/>
  <c r="V17" i="22"/>
  <c r="S18" i="22"/>
  <c r="U18" i="22"/>
  <c r="V18" i="22"/>
  <c r="S19" i="22"/>
  <c r="U19" i="22"/>
  <c r="V19" i="22"/>
  <c r="S20" i="22"/>
  <c r="U20" i="22"/>
  <c r="V20" i="22"/>
  <c r="S21" i="22"/>
  <c r="U21" i="22"/>
  <c r="V21" i="22"/>
  <c r="S22" i="22"/>
  <c r="U22" i="22"/>
  <c r="V22" i="22"/>
  <c r="S23" i="22"/>
  <c r="U23" i="22"/>
  <c r="V23" i="22"/>
  <c r="S24" i="22"/>
  <c r="U24" i="22"/>
  <c r="V24" i="22"/>
  <c r="S25" i="22"/>
  <c r="U25" i="22"/>
  <c r="V25" i="22"/>
  <c r="S26" i="22"/>
  <c r="U26" i="22"/>
  <c r="V26" i="22"/>
  <c r="S27" i="22"/>
  <c r="U27" i="22"/>
  <c r="V27" i="22"/>
  <c r="S28" i="22"/>
  <c r="U28" i="22"/>
  <c r="V28" i="22"/>
  <c r="S29" i="22"/>
  <c r="U29" i="22"/>
  <c r="V29" i="22"/>
  <c r="S30" i="22"/>
  <c r="U30" i="22"/>
  <c r="V30" i="22"/>
  <c r="S31" i="22"/>
  <c r="U31" i="22"/>
  <c r="V31" i="22"/>
  <c r="S32" i="22"/>
  <c r="U32" i="22"/>
  <c r="V32" i="22"/>
  <c r="S33" i="22"/>
  <c r="U33" i="22"/>
  <c r="V33" i="22"/>
  <c r="S34" i="22"/>
  <c r="U34" i="22"/>
  <c r="V34" i="22"/>
  <c r="S35" i="22"/>
  <c r="U35" i="22"/>
  <c r="V35" i="22"/>
  <c r="S36" i="22"/>
  <c r="U36" i="22"/>
  <c r="V36" i="22"/>
  <c r="S37" i="22"/>
  <c r="U37" i="22"/>
  <c r="V37" i="22"/>
  <c r="S38" i="22"/>
  <c r="U38" i="22"/>
  <c r="V38" i="22"/>
  <c r="S39" i="22"/>
  <c r="U39" i="22"/>
  <c r="V39" i="22"/>
  <c r="S40" i="22"/>
  <c r="U40" i="22"/>
  <c r="V40" i="22"/>
  <c r="S41" i="22"/>
  <c r="U41" i="22"/>
  <c r="V41" i="22"/>
  <c r="S42" i="22"/>
  <c r="U42" i="22"/>
  <c r="V42" i="22"/>
  <c r="S43" i="22"/>
  <c r="U43" i="22"/>
  <c r="V43" i="22"/>
  <c r="S44" i="22"/>
  <c r="U44" i="22"/>
  <c r="V44" i="22"/>
  <c r="S45" i="22"/>
  <c r="U45" i="22"/>
  <c r="V45" i="22"/>
  <c r="S46" i="22"/>
  <c r="U46" i="22"/>
  <c r="V46" i="22"/>
  <c r="S47" i="22"/>
  <c r="U47" i="22"/>
  <c r="V47" i="22"/>
  <c r="S48" i="22"/>
  <c r="U48" i="22"/>
  <c r="V48" i="22"/>
  <c r="S49" i="22"/>
  <c r="U49" i="22"/>
  <c r="V49" i="22"/>
  <c r="S50" i="22"/>
  <c r="U50" i="22"/>
  <c r="V50" i="22"/>
  <c r="S51" i="22"/>
  <c r="U51" i="22"/>
  <c r="V51" i="22"/>
  <c r="S52" i="22"/>
  <c r="U52" i="22"/>
  <c r="V52" i="22"/>
  <c r="S53" i="22"/>
  <c r="U53" i="22"/>
  <c r="V53" i="22"/>
  <c r="S54" i="22"/>
  <c r="U54" i="22"/>
  <c r="V54" i="22"/>
  <c r="S55" i="22"/>
  <c r="U55" i="22"/>
  <c r="V55" i="22"/>
  <c r="S56" i="22"/>
  <c r="U56" i="22"/>
  <c r="V56" i="22"/>
  <c r="S57" i="22"/>
  <c r="U57" i="22"/>
  <c r="V57" i="22"/>
  <c r="S58" i="22"/>
  <c r="U58" i="22"/>
  <c r="V58" i="22"/>
  <c r="S59" i="22"/>
  <c r="U59" i="22"/>
  <c r="V59" i="22"/>
  <c r="S60" i="22"/>
  <c r="U60" i="22"/>
  <c r="V60" i="22"/>
  <c r="S61" i="22"/>
  <c r="U61" i="22"/>
  <c r="V61" i="22"/>
  <c r="S62" i="22"/>
  <c r="U62" i="22"/>
  <c r="V62" i="22"/>
  <c r="S63" i="22"/>
  <c r="U63" i="22"/>
  <c r="V63" i="22"/>
  <c r="S64" i="22"/>
  <c r="U64" i="22"/>
  <c r="V64" i="22"/>
  <c r="S65" i="22"/>
  <c r="U65" i="22"/>
  <c r="V65" i="22"/>
  <c r="S66" i="22"/>
  <c r="U66" i="22"/>
  <c r="V66" i="22"/>
  <c r="S67" i="22"/>
  <c r="U67" i="22"/>
  <c r="V67" i="22"/>
  <c r="S68" i="22"/>
  <c r="U68" i="22"/>
  <c r="V68" i="22"/>
  <c r="S69" i="22"/>
  <c r="U69" i="22"/>
  <c r="V69" i="22"/>
  <c r="S70" i="22"/>
  <c r="U70" i="22"/>
  <c r="V70" i="22"/>
  <c r="S71" i="22"/>
  <c r="U71" i="22"/>
  <c r="V71" i="22"/>
  <c r="S72" i="22"/>
  <c r="U72" i="22"/>
  <c r="V72" i="22"/>
  <c r="S73" i="22"/>
  <c r="U73" i="22"/>
  <c r="V73" i="22"/>
  <c r="S74" i="22"/>
  <c r="U74" i="22"/>
  <c r="V74" i="22"/>
  <c r="S75" i="22"/>
  <c r="U75" i="22"/>
  <c r="V75" i="22"/>
  <c r="S76" i="22"/>
  <c r="U76" i="22"/>
  <c r="V76" i="22"/>
  <c r="S77" i="22"/>
  <c r="U77" i="22"/>
  <c r="V77" i="22"/>
  <c r="S78" i="22"/>
  <c r="U78" i="22"/>
  <c r="V78" i="22"/>
  <c r="S79" i="22"/>
  <c r="U79" i="22"/>
  <c r="V79" i="22"/>
  <c r="S80" i="22"/>
  <c r="U80" i="22"/>
  <c r="V80" i="22"/>
  <c r="S81" i="22"/>
  <c r="U81" i="22"/>
  <c r="V81" i="22"/>
  <c r="S82" i="22"/>
  <c r="U82" i="22"/>
  <c r="V82" i="22"/>
  <c r="S83" i="22"/>
  <c r="U83" i="22"/>
  <c r="V83" i="22"/>
  <c r="S84" i="22"/>
  <c r="U84" i="22"/>
  <c r="V84" i="22"/>
  <c r="S85" i="22"/>
  <c r="U85" i="22"/>
  <c r="V85" i="22"/>
  <c r="S86" i="22"/>
  <c r="U86" i="22"/>
  <c r="V86" i="22"/>
  <c r="S87" i="22"/>
  <c r="U87" i="22"/>
  <c r="V87" i="22"/>
  <c r="S88" i="22"/>
  <c r="U88" i="22"/>
  <c r="V88" i="22"/>
  <c r="S89" i="22"/>
  <c r="U89" i="22"/>
  <c r="V89" i="22"/>
  <c r="S90" i="22"/>
  <c r="U90" i="22"/>
  <c r="V90" i="22"/>
  <c r="S91" i="22"/>
  <c r="U91" i="22"/>
  <c r="V91" i="22"/>
  <c r="S92" i="22"/>
  <c r="U92" i="22"/>
  <c r="V92" i="22"/>
  <c r="S93" i="22"/>
  <c r="U93" i="22"/>
  <c r="V93" i="22"/>
  <c r="S94" i="22"/>
  <c r="U94" i="22"/>
  <c r="V94" i="22"/>
  <c r="S95" i="22"/>
  <c r="U95" i="22"/>
  <c r="V95" i="22"/>
  <c r="S96" i="22"/>
  <c r="U96" i="22"/>
  <c r="V96" i="22"/>
  <c r="S97" i="22"/>
  <c r="U97" i="22"/>
  <c r="V97" i="22"/>
  <c r="S98" i="22"/>
  <c r="U98" i="22"/>
  <c r="V98" i="22"/>
  <c r="S99" i="22"/>
  <c r="U99" i="22"/>
  <c r="V99" i="22"/>
  <c r="S100" i="22"/>
  <c r="U100" i="22"/>
  <c r="V100" i="22"/>
  <c r="S101" i="22"/>
  <c r="U101" i="22"/>
  <c r="V101" i="22"/>
  <c r="S102" i="22"/>
  <c r="U102" i="22"/>
  <c r="V102" i="22"/>
  <c r="S103" i="22"/>
  <c r="U103" i="22"/>
  <c r="V103" i="22"/>
  <c r="S104" i="22"/>
  <c r="U104" i="22"/>
  <c r="V104" i="22"/>
  <c r="S105" i="22"/>
  <c r="U105" i="22"/>
  <c r="V105" i="22"/>
  <c r="S106" i="22"/>
  <c r="U106" i="22"/>
  <c r="V106" i="22"/>
  <c r="S107" i="22"/>
  <c r="U107" i="22"/>
  <c r="V107" i="22"/>
  <c r="S108" i="22"/>
  <c r="U108" i="22"/>
  <c r="V108" i="22"/>
  <c r="S109" i="22"/>
  <c r="U109" i="22"/>
  <c r="V109" i="22"/>
  <c r="S110" i="22"/>
  <c r="U110" i="22"/>
  <c r="V110" i="22"/>
  <c r="S111" i="22"/>
  <c r="U111" i="22"/>
  <c r="V111" i="22"/>
  <c r="S112" i="22"/>
  <c r="U112" i="22"/>
  <c r="V112" i="22"/>
  <c r="S113" i="22"/>
  <c r="U113" i="22"/>
  <c r="V113" i="22"/>
  <c r="S114" i="22"/>
  <c r="U114" i="22"/>
  <c r="V114" i="22"/>
  <c r="S115" i="22"/>
  <c r="U115" i="22"/>
  <c r="V115" i="22"/>
  <c r="S116" i="22"/>
  <c r="U116" i="22"/>
  <c r="V116" i="22"/>
  <c r="S117" i="22"/>
  <c r="U117" i="22"/>
  <c r="V117" i="22"/>
  <c r="S118" i="22"/>
  <c r="U118" i="22"/>
  <c r="V118" i="22"/>
  <c r="S119" i="22"/>
  <c r="U119" i="22"/>
  <c r="V119" i="22"/>
  <c r="S120" i="22"/>
  <c r="U120" i="22"/>
  <c r="V120" i="22"/>
  <c r="S121" i="22"/>
  <c r="U121" i="22"/>
  <c r="V121" i="22"/>
  <c r="S122" i="22"/>
  <c r="U122" i="22"/>
  <c r="V122" i="22"/>
  <c r="S123" i="22"/>
  <c r="U123" i="22"/>
  <c r="V123" i="22"/>
  <c r="S124" i="22"/>
  <c r="U124" i="22"/>
  <c r="V124" i="22"/>
  <c r="S125" i="22"/>
  <c r="U125" i="22"/>
  <c r="V125" i="22"/>
  <c r="S126" i="22"/>
  <c r="U126" i="22"/>
  <c r="V126" i="22"/>
  <c r="S127" i="22"/>
  <c r="U127" i="22"/>
  <c r="V127" i="22"/>
  <c r="S128" i="22"/>
  <c r="U128" i="22"/>
  <c r="V128" i="22"/>
  <c r="S129" i="22"/>
  <c r="U129" i="22"/>
  <c r="V129" i="22"/>
  <c r="S130" i="22"/>
  <c r="U130" i="22"/>
  <c r="V130" i="22"/>
  <c r="S131" i="22"/>
  <c r="U131" i="22"/>
  <c r="V131" i="22"/>
  <c r="S132" i="22"/>
  <c r="U132" i="22"/>
  <c r="V132" i="22"/>
  <c r="S133" i="22"/>
  <c r="U133" i="22"/>
  <c r="V133" i="22"/>
  <c r="S134" i="22"/>
  <c r="U134" i="22"/>
  <c r="V134" i="22"/>
  <c r="S135" i="22"/>
  <c r="U135" i="22"/>
  <c r="V135" i="22"/>
  <c r="S136" i="22"/>
  <c r="U136" i="22"/>
  <c r="V136" i="22"/>
  <c r="S137" i="22"/>
  <c r="U137" i="22"/>
  <c r="V137" i="22"/>
  <c r="S138" i="22"/>
  <c r="U138" i="22"/>
  <c r="V138" i="22"/>
  <c r="S139" i="22"/>
  <c r="U139" i="22"/>
  <c r="V139" i="22"/>
  <c r="S140" i="22"/>
  <c r="U140" i="22"/>
  <c r="V140" i="22"/>
  <c r="S141" i="22"/>
  <c r="U141" i="22"/>
  <c r="V141" i="22"/>
  <c r="S142" i="22"/>
  <c r="U142" i="22"/>
  <c r="V142" i="22"/>
  <c r="S143" i="22"/>
  <c r="U143" i="22"/>
  <c r="V143" i="22"/>
  <c r="S144" i="22"/>
  <c r="U144" i="22"/>
  <c r="V144" i="22"/>
  <c r="S145" i="22"/>
  <c r="U145" i="22"/>
  <c r="V145" i="22"/>
  <c r="S146" i="22"/>
  <c r="U146" i="22"/>
  <c r="V146" i="22"/>
  <c r="S147" i="22"/>
  <c r="U147" i="22"/>
  <c r="V147" i="22"/>
  <c r="S148" i="22"/>
  <c r="U148" i="22"/>
  <c r="V148" i="22"/>
  <c r="S149" i="22"/>
  <c r="U149" i="22"/>
  <c r="V149" i="22"/>
  <c r="S150" i="22"/>
  <c r="U150" i="22"/>
  <c r="V150" i="22"/>
  <c r="S151" i="22"/>
  <c r="U151" i="22"/>
  <c r="V151" i="22"/>
  <c r="S152" i="22"/>
  <c r="U152" i="22"/>
  <c r="V152" i="22"/>
  <c r="S153" i="22"/>
  <c r="U153" i="22"/>
  <c r="V153" i="22"/>
  <c r="S154" i="22"/>
  <c r="U154" i="22"/>
  <c r="V154" i="22"/>
  <c r="S155" i="22"/>
  <c r="U155" i="22"/>
  <c r="V155" i="22"/>
  <c r="S156" i="22"/>
  <c r="U156" i="22"/>
  <c r="V156" i="22"/>
  <c r="S157" i="22"/>
  <c r="U157" i="22"/>
  <c r="V157" i="22"/>
  <c r="S158" i="22"/>
  <c r="U158" i="22"/>
  <c r="V158" i="22"/>
  <c r="S159" i="22"/>
  <c r="U159" i="22"/>
  <c r="V159" i="22"/>
  <c r="S160" i="22"/>
  <c r="U160" i="22"/>
  <c r="V160" i="22"/>
  <c r="S161" i="22"/>
  <c r="U161" i="22"/>
  <c r="V161" i="22"/>
  <c r="S162" i="22"/>
  <c r="U162" i="22"/>
  <c r="V162" i="22"/>
  <c r="S163" i="22"/>
  <c r="U163" i="22"/>
  <c r="V163" i="22"/>
  <c r="S164" i="22"/>
  <c r="U164" i="22"/>
  <c r="V164" i="22"/>
  <c r="S165" i="22"/>
  <c r="U165" i="22"/>
  <c r="V165" i="22"/>
  <c r="S166" i="22"/>
  <c r="U166" i="22"/>
  <c r="V166" i="22"/>
  <c r="S167" i="22"/>
  <c r="U167" i="22"/>
  <c r="V167" i="22"/>
  <c r="S168" i="22"/>
  <c r="U168" i="22"/>
  <c r="V168" i="22"/>
  <c r="S169" i="22"/>
  <c r="U169" i="22"/>
  <c r="V169" i="22"/>
  <c r="S170" i="22"/>
  <c r="U170" i="22"/>
  <c r="V170" i="22"/>
  <c r="S171" i="22"/>
  <c r="U171" i="22"/>
  <c r="V171" i="22"/>
  <c r="S172" i="22"/>
  <c r="U172" i="22"/>
  <c r="V172" i="22"/>
  <c r="S173" i="22"/>
  <c r="U173" i="22"/>
  <c r="V173" i="22"/>
  <c r="S174" i="22"/>
  <c r="U174" i="22"/>
  <c r="V174" i="22"/>
  <c r="S175" i="22"/>
  <c r="U175" i="22"/>
  <c r="V175" i="22"/>
  <c r="S176" i="22"/>
  <c r="U176" i="22"/>
  <c r="V176" i="22"/>
  <c r="S177" i="22"/>
  <c r="U177" i="22"/>
  <c r="V177" i="22"/>
  <c r="S178" i="22"/>
  <c r="U178" i="22"/>
  <c r="V178" i="22"/>
  <c r="S179" i="22"/>
  <c r="U179" i="22"/>
  <c r="V179" i="22"/>
  <c r="S180" i="22"/>
  <c r="U180" i="22"/>
  <c r="V180" i="22"/>
  <c r="S181" i="22"/>
  <c r="U181" i="22"/>
  <c r="V181" i="22"/>
  <c r="S182" i="22"/>
  <c r="U182" i="22"/>
  <c r="V182" i="22"/>
  <c r="S183" i="22"/>
  <c r="U183" i="22"/>
  <c r="V183" i="22"/>
  <c r="S184" i="22"/>
  <c r="U184" i="22"/>
  <c r="V184" i="22"/>
  <c r="S185" i="22"/>
  <c r="U185" i="22"/>
  <c r="V185" i="22"/>
  <c r="S186" i="22"/>
  <c r="U186" i="22"/>
  <c r="V186" i="22"/>
  <c r="S187" i="22"/>
  <c r="U187" i="22"/>
  <c r="V187" i="22"/>
  <c r="S188" i="22"/>
  <c r="U188" i="22"/>
  <c r="V188" i="22"/>
  <c r="S189" i="22"/>
  <c r="U189" i="22"/>
  <c r="V189" i="22"/>
  <c r="S190" i="22"/>
  <c r="U190" i="22"/>
  <c r="V190" i="22"/>
  <c r="S191" i="22"/>
  <c r="U191" i="22"/>
  <c r="V191" i="22"/>
  <c r="S192" i="22"/>
  <c r="U192" i="22"/>
  <c r="V192" i="22"/>
  <c r="S193" i="22"/>
  <c r="U193" i="22"/>
  <c r="V193" i="22"/>
  <c r="S194" i="22"/>
  <c r="U194" i="22"/>
  <c r="V194" i="22"/>
  <c r="S195" i="22"/>
  <c r="U195" i="22"/>
  <c r="V195" i="22"/>
  <c r="S196" i="22"/>
  <c r="U196" i="22"/>
  <c r="V196" i="22"/>
  <c r="S197" i="22"/>
  <c r="U197" i="22"/>
  <c r="V197" i="22"/>
  <c r="S198" i="22"/>
  <c r="U198" i="22"/>
  <c r="V198" i="22"/>
  <c r="S199" i="22"/>
  <c r="U199" i="22"/>
  <c r="V199" i="22"/>
  <c r="S200" i="22"/>
  <c r="U200" i="22"/>
  <c r="V200" i="22"/>
  <c r="S201" i="22"/>
  <c r="U201" i="22"/>
  <c r="V201" i="22"/>
  <c r="S202" i="22"/>
  <c r="U202" i="22"/>
  <c r="V202" i="22"/>
  <c r="S203" i="22"/>
  <c r="U203" i="22"/>
  <c r="V203" i="22"/>
  <c r="S204" i="22"/>
  <c r="U204" i="22"/>
  <c r="V204" i="22"/>
  <c r="S205" i="22"/>
  <c r="U205" i="22"/>
  <c r="V205" i="22"/>
  <c r="S206" i="22"/>
  <c r="U206" i="22"/>
  <c r="V206" i="22"/>
  <c r="S207" i="22"/>
  <c r="U207" i="22"/>
  <c r="V207" i="22"/>
  <c r="S208" i="22"/>
  <c r="U208" i="22"/>
  <c r="V208" i="22"/>
  <c r="S209" i="22"/>
  <c r="U209" i="22"/>
  <c r="V209" i="22"/>
  <c r="S210" i="22"/>
  <c r="U210" i="22"/>
  <c r="V210" i="22"/>
  <c r="S211" i="22"/>
  <c r="U211" i="22"/>
  <c r="V211" i="22"/>
  <c r="S212" i="22"/>
  <c r="U212" i="22"/>
  <c r="V212" i="22"/>
  <c r="S213" i="22"/>
  <c r="U213" i="22"/>
  <c r="V213" i="22"/>
  <c r="S214" i="22"/>
  <c r="U214" i="22"/>
  <c r="V214" i="22"/>
  <c r="S215" i="22"/>
  <c r="U215" i="22"/>
  <c r="V215" i="22"/>
  <c r="S216" i="22"/>
  <c r="U216" i="22"/>
  <c r="V216" i="22"/>
  <c r="S217" i="22"/>
  <c r="U217" i="22"/>
  <c r="V217" i="22"/>
  <c r="S218" i="22"/>
  <c r="U218" i="22"/>
  <c r="V218" i="22"/>
  <c r="S219" i="22"/>
  <c r="U219" i="22"/>
  <c r="V219" i="22"/>
  <c r="S220" i="22"/>
  <c r="U220" i="22"/>
  <c r="V220" i="22"/>
  <c r="S221" i="22"/>
  <c r="U221" i="22"/>
  <c r="V221" i="22"/>
  <c r="S222" i="22"/>
  <c r="U222" i="22"/>
  <c r="V222" i="22"/>
  <c r="S223" i="22"/>
  <c r="U223" i="22"/>
  <c r="V223" i="22"/>
  <c r="S224" i="22"/>
  <c r="U224" i="22"/>
  <c r="V224" i="22"/>
  <c r="S225" i="22"/>
  <c r="U225" i="22"/>
  <c r="V225" i="22"/>
  <c r="S226" i="22"/>
  <c r="U226" i="22"/>
  <c r="V226" i="22"/>
  <c r="S227" i="22"/>
  <c r="U227" i="22"/>
  <c r="V227" i="22"/>
  <c r="S228" i="22"/>
  <c r="U228" i="22"/>
  <c r="V228" i="22"/>
  <c r="S229" i="22"/>
  <c r="U229" i="22"/>
  <c r="V229" i="22"/>
  <c r="S230" i="22"/>
  <c r="U230" i="22"/>
  <c r="V230" i="22"/>
  <c r="S231" i="22"/>
  <c r="U231" i="22"/>
  <c r="V231" i="22"/>
  <c r="S232" i="22"/>
  <c r="U232" i="22"/>
  <c r="V232" i="22"/>
  <c r="S233" i="22"/>
  <c r="U233" i="22"/>
  <c r="V233" i="22"/>
  <c r="S234" i="22"/>
  <c r="U234" i="22"/>
  <c r="V234" i="22"/>
  <c r="S235" i="22"/>
  <c r="U235" i="22"/>
  <c r="V235" i="22"/>
  <c r="S236" i="22"/>
  <c r="U236" i="22"/>
  <c r="V236" i="22"/>
  <c r="S237" i="22"/>
  <c r="U237" i="22"/>
  <c r="V237" i="22"/>
  <c r="S238" i="22"/>
  <c r="U238" i="22"/>
  <c r="V238" i="22"/>
  <c r="S239" i="22"/>
  <c r="U239" i="22"/>
  <c r="V239" i="22"/>
  <c r="S240" i="22"/>
  <c r="U240" i="22"/>
  <c r="V240" i="22"/>
  <c r="S241" i="22"/>
  <c r="U241" i="22"/>
  <c r="V241" i="22"/>
  <c r="S242" i="22"/>
  <c r="U242" i="22"/>
  <c r="V242" i="22"/>
  <c r="S243" i="22"/>
  <c r="U243" i="22"/>
  <c r="V243" i="22"/>
  <c r="S244" i="22"/>
  <c r="U244" i="22"/>
  <c r="V244" i="22"/>
  <c r="S245" i="22"/>
  <c r="U245" i="22"/>
  <c r="V245" i="22"/>
  <c r="S246" i="22"/>
  <c r="U246" i="22"/>
  <c r="V246" i="22"/>
  <c r="S247" i="22"/>
  <c r="U247" i="22"/>
  <c r="V247" i="22"/>
  <c r="S248" i="22"/>
  <c r="U248" i="22"/>
  <c r="V248" i="22"/>
  <c r="S249" i="22"/>
  <c r="U249" i="22"/>
  <c r="V249" i="22"/>
  <c r="S250" i="22"/>
  <c r="U250" i="22"/>
  <c r="V250" i="22"/>
  <c r="S251" i="22"/>
  <c r="U251" i="22"/>
  <c r="V251" i="22"/>
  <c r="S252" i="22"/>
  <c r="U252" i="22"/>
  <c r="V252" i="22"/>
  <c r="S253" i="22"/>
  <c r="U253" i="22"/>
  <c r="V253" i="22"/>
  <c r="S254" i="22"/>
  <c r="U254" i="22"/>
  <c r="V254" i="22"/>
  <c r="S255" i="22"/>
  <c r="U255" i="22"/>
  <c r="V255" i="22"/>
  <c r="S256" i="22"/>
  <c r="U256" i="22"/>
  <c r="V256" i="22"/>
  <c r="S257" i="22"/>
  <c r="U257" i="22"/>
  <c r="V257" i="22"/>
  <c r="S258" i="22"/>
  <c r="U258" i="22"/>
  <c r="V258" i="22"/>
  <c r="S259" i="22"/>
  <c r="U259" i="22"/>
  <c r="V259" i="22"/>
  <c r="S260" i="22"/>
  <c r="U260" i="22"/>
  <c r="V260" i="22"/>
  <c r="S261" i="22"/>
  <c r="U261" i="22"/>
  <c r="V261" i="22"/>
  <c r="S262" i="22"/>
  <c r="U262" i="22"/>
  <c r="V262" i="22"/>
  <c r="S263" i="22"/>
  <c r="U263" i="22"/>
  <c r="V263" i="22"/>
  <c r="S264" i="22"/>
  <c r="U264" i="22"/>
  <c r="V264" i="22"/>
  <c r="S265" i="22"/>
  <c r="U265" i="22"/>
  <c r="V265" i="22"/>
  <c r="S266" i="22"/>
  <c r="U266" i="22"/>
  <c r="V266" i="22"/>
  <c r="S267" i="22"/>
  <c r="U267" i="22"/>
  <c r="V267" i="22"/>
  <c r="S268" i="22"/>
  <c r="U268" i="22"/>
  <c r="V268" i="22"/>
  <c r="S269" i="22"/>
  <c r="U269" i="22"/>
  <c r="V269" i="22"/>
  <c r="S270" i="22"/>
  <c r="U270" i="22"/>
  <c r="V270" i="22"/>
  <c r="S271" i="22"/>
  <c r="U271" i="22"/>
  <c r="V271" i="22"/>
  <c r="S272" i="22"/>
  <c r="U272" i="22"/>
  <c r="V272" i="22"/>
  <c r="S273" i="22"/>
  <c r="U273" i="22"/>
  <c r="V273" i="22"/>
  <c r="S274" i="22"/>
  <c r="U274" i="22"/>
  <c r="V274" i="22"/>
  <c r="S275" i="22"/>
  <c r="U275" i="22"/>
  <c r="V275" i="22"/>
  <c r="S276" i="22"/>
  <c r="U276" i="22"/>
  <c r="V276" i="22"/>
  <c r="S277" i="22"/>
  <c r="U277" i="22"/>
  <c r="V277" i="22"/>
  <c r="S278" i="22"/>
  <c r="U278" i="22"/>
  <c r="V278" i="22"/>
  <c r="S279" i="22"/>
  <c r="U279" i="22"/>
  <c r="V279" i="22"/>
  <c r="S280" i="22"/>
  <c r="U280" i="22"/>
  <c r="V280" i="22"/>
  <c r="S281" i="22"/>
  <c r="U281" i="22"/>
  <c r="V281" i="22"/>
  <c r="S282" i="22"/>
  <c r="U282" i="22"/>
  <c r="V282" i="22"/>
  <c r="S283" i="22"/>
  <c r="U283" i="22"/>
  <c r="V283" i="22"/>
  <c r="S284" i="22"/>
  <c r="U284" i="22"/>
  <c r="V284" i="22"/>
  <c r="S285" i="22"/>
  <c r="U285" i="22"/>
  <c r="V285" i="22"/>
  <c r="S286" i="22"/>
  <c r="U286" i="22"/>
  <c r="V286" i="22"/>
  <c r="S287" i="22"/>
  <c r="U287" i="22"/>
  <c r="V287" i="22"/>
  <c r="S288" i="22"/>
  <c r="U288" i="22"/>
  <c r="V288" i="22"/>
  <c r="S289" i="22"/>
  <c r="U289" i="22"/>
  <c r="V289" i="22"/>
  <c r="S290" i="22"/>
  <c r="U290" i="22"/>
  <c r="V290" i="22"/>
  <c r="S291" i="22"/>
  <c r="U291" i="22"/>
  <c r="V291" i="22"/>
  <c r="S292" i="22"/>
  <c r="U292" i="22"/>
  <c r="V292" i="22"/>
  <c r="S293" i="22"/>
  <c r="U293" i="22"/>
  <c r="V293" i="22"/>
  <c r="S294" i="22"/>
  <c r="U294" i="22"/>
  <c r="V294" i="22"/>
  <c r="S295" i="22"/>
  <c r="U295" i="22"/>
  <c r="V295" i="22"/>
  <c r="S296" i="22"/>
  <c r="U296" i="22"/>
  <c r="V296" i="22"/>
  <c r="S297" i="22"/>
  <c r="U297" i="22"/>
  <c r="V297" i="22"/>
  <c r="S298" i="22"/>
  <c r="U298" i="22"/>
  <c r="V298" i="22"/>
  <c r="S299" i="22"/>
  <c r="U299" i="22"/>
  <c r="V299" i="22"/>
  <c r="S300" i="22"/>
  <c r="U300" i="22"/>
  <c r="V300" i="22"/>
  <c r="S301" i="22"/>
  <c r="U301" i="22"/>
  <c r="V301" i="22"/>
  <c r="S302" i="22"/>
  <c r="U302" i="22"/>
  <c r="V302" i="22"/>
  <c r="S303" i="22"/>
  <c r="U303" i="22"/>
  <c r="V303" i="22"/>
  <c r="S304" i="22"/>
  <c r="U304" i="22"/>
  <c r="V304" i="22"/>
  <c r="S305" i="22"/>
  <c r="U305" i="22"/>
  <c r="V305" i="22"/>
  <c r="S306" i="22"/>
  <c r="U306" i="22"/>
  <c r="V306" i="22"/>
  <c r="S307" i="22"/>
  <c r="U307" i="22"/>
  <c r="V307" i="22"/>
  <c r="S308" i="22"/>
  <c r="U308" i="22"/>
  <c r="V308" i="22"/>
  <c r="S309" i="22"/>
  <c r="U309" i="22"/>
  <c r="V309" i="22"/>
  <c r="S310" i="22"/>
  <c r="U310" i="22"/>
  <c r="V310" i="22"/>
  <c r="S311" i="22"/>
  <c r="U311" i="22"/>
  <c r="V311" i="22"/>
  <c r="S312" i="22"/>
  <c r="U312" i="22"/>
  <c r="V312" i="22"/>
  <c r="S313" i="22"/>
  <c r="U313" i="22"/>
  <c r="V313" i="22"/>
  <c r="S314" i="22"/>
  <c r="U314" i="22"/>
  <c r="V314" i="22"/>
  <c r="S315" i="22"/>
  <c r="U315" i="22"/>
  <c r="V315" i="22"/>
  <c r="S316" i="22"/>
  <c r="U316" i="22"/>
  <c r="V316" i="22"/>
  <c r="S317" i="22"/>
  <c r="U317" i="22"/>
  <c r="V317" i="22"/>
  <c r="S318" i="22"/>
  <c r="U318" i="22"/>
  <c r="V318" i="22"/>
  <c r="S319" i="22"/>
  <c r="U319" i="22"/>
  <c r="V319" i="22"/>
  <c r="S320" i="22"/>
  <c r="U320" i="22"/>
  <c r="V320" i="22"/>
  <c r="S321" i="22"/>
  <c r="U321" i="22"/>
  <c r="V321" i="22"/>
  <c r="S322" i="22"/>
  <c r="U322" i="22"/>
  <c r="V322" i="22"/>
  <c r="S323" i="22"/>
  <c r="U323" i="22"/>
  <c r="V323" i="22"/>
  <c r="S324" i="22"/>
  <c r="U324" i="22"/>
  <c r="V324" i="22"/>
  <c r="S325" i="22"/>
  <c r="U325" i="22"/>
  <c r="V325" i="22"/>
  <c r="S326" i="22"/>
  <c r="U326" i="22"/>
  <c r="V326" i="22"/>
  <c r="S327" i="22"/>
  <c r="U327" i="22"/>
  <c r="V327" i="22"/>
  <c r="S328" i="22"/>
  <c r="U328" i="22"/>
  <c r="V328" i="22"/>
  <c r="S329" i="22"/>
  <c r="U329" i="22"/>
  <c r="V329" i="22"/>
  <c r="S330" i="22"/>
  <c r="U330" i="22"/>
  <c r="V330" i="22"/>
  <c r="S331" i="22"/>
  <c r="U331" i="22"/>
  <c r="V331" i="22"/>
  <c r="S332" i="22"/>
  <c r="U332" i="22"/>
  <c r="V332" i="22"/>
  <c r="S333" i="22"/>
  <c r="U333" i="22"/>
  <c r="V333" i="22"/>
  <c r="S334" i="22"/>
  <c r="U334" i="22"/>
  <c r="V334" i="22"/>
  <c r="S335" i="22"/>
  <c r="U335" i="22"/>
  <c r="V335" i="22"/>
  <c r="S336" i="22"/>
  <c r="U336" i="22"/>
  <c r="V336" i="22"/>
  <c r="S337" i="22"/>
  <c r="U337" i="22"/>
  <c r="V337" i="22"/>
  <c r="S338" i="22"/>
  <c r="U338" i="22"/>
  <c r="V338" i="22"/>
  <c r="S339" i="22"/>
  <c r="U339" i="22"/>
  <c r="V339" i="22"/>
  <c r="S340" i="22"/>
  <c r="U340" i="22"/>
  <c r="V340" i="22"/>
  <c r="S341" i="22"/>
  <c r="U341" i="22"/>
  <c r="V341" i="22"/>
  <c r="S342" i="22"/>
  <c r="U342" i="22"/>
  <c r="V342" i="22"/>
  <c r="S343" i="22"/>
  <c r="U343" i="22"/>
  <c r="V343" i="22"/>
  <c r="S344" i="22"/>
  <c r="U344" i="22"/>
  <c r="V344" i="22"/>
  <c r="S345" i="22"/>
  <c r="U345" i="22"/>
  <c r="V345" i="22"/>
  <c r="S346" i="22"/>
  <c r="U346" i="22"/>
  <c r="V346" i="22"/>
  <c r="S347" i="22"/>
  <c r="U347" i="22"/>
  <c r="V347" i="22"/>
  <c r="S348" i="22"/>
  <c r="U348" i="22"/>
  <c r="V348" i="22"/>
  <c r="S349" i="22"/>
  <c r="U349" i="22"/>
  <c r="V349" i="22"/>
  <c r="S350" i="22"/>
  <c r="U350" i="22"/>
  <c r="V350" i="22"/>
  <c r="S351" i="22"/>
  <c r="U351" i="22"/>
  <c r="V351" i="22"/>
  <c r="S2" i="22"/>
  <c r="U2" i="22"/>
  <c r="V2" i="22"/>
  <c r="N3" i="22"/>
  <c r="P3" i="22"/>
  <c r="Q3" i="22"/>
  <c r="N4" i="22"/>
  <c r="P4" i="22"/>
  <c r="Q4" i="22"/>
  <c r="N5" i="22"/>
  <c r="P5" i="22"/>
  <c r="Q5" i="22"/>
  <c r="N6" i="22"/>
  <c r="P6" i="22"/>
  <c r="Q6" i="22"/>
  <c r="N7" i="22"/>
  <c r="P7" i="22"/>
  <c r="Q7" i="22"/>
  <c r="N8" i="22"/>
  <c r="P8" i="22"/>
  <c r="Q8" i="22"/>
  <c r="N9" i="22"/>
  <c r="P9" i="22"/>
  <c r="Q9" i="22"/>
  <c r="N10" i="22"/>
  <c r="P10" i="22"/>
  <c r="Q10" i="22"/>
  <c r="N11" i="22"/>
  <c r="P11" i="22"/>
  <c r="Q11" i="22"/>
  <c r="N12" i="22"/>
  <c r="P12" i="22"/>
  <c r="Q12" i="22"/>
  <c r="N13" i="22"/>
  <c r="P13" i="22"/>
  <c r="Q13" i="22"/>
  <c r="N14" i="22"/>
  <c r="P14" i="22"/>
  <c r="Q14" i="22"/>
  <c r="N15" i="22"/>
  <c r="P15" i="22"/>
  <c r="Q15" i="22"/>
  <c r="N16" i="22"/>
  <c r="P16" i="22"/>
  <c r="Q16" i="22"/>
  <c r="N17" i="22"/>
  <c r="P17" i="22"/>
  <c r="Q17" i="22"/>
  <c r="N18" i="22"/>
  <c r="P18" i="22"/>
  <c r="Q18" i="22"/>
  <c r="N19" i="22"/>
  <c r="P19" i="22"/>
  <c r="Q19" i="22"/>
  <c r="N20" i="22"/>
  <c r="P20" i="22"/>
  <c r="Q20" i="22"/>
  <c r="N21" i="22"/>
  <c r="P21" i="22"/>
  <c r="Q21" i="22"/>
  <c r="N22" i="22"/>
  <c r="P22" i="22"/>
  <c r="Q22" i="22"/>
  <c r="N23" i="22"/>
  <c r="P23" i="22"/>
  <c r="Q23" i="22"/>
  <c r="N24" i="22"/>
  <c r="P24" i="22"/>
  <c r="Q24" i="22"/>
  <c r="N25" i="22"/>
  <c r="P25" i="22"/>
  <c r="Q25" i="22"/>
  <c r="N26" i="22"/>
  <c r="P26" i="22"/>
  <c r="Q26" i="22"/>
  <c r="N27" i="22"/>
  <c r="P27" i="22"/>
  <c r="Q27" i="22"/>
  <c r="N28" i="22"/>
  <c r="P28" i="22"/>
  <c r="Q28" i="22"/>
  <c r="N29" i="22"/>
  <c r="P29" i="22"/>
  <c r="Q29" i="22"/>
  <c r="N30" i="22"/>
  <c r="P30" i="22"/>
  <c r="Q30" i="22"/>
  <c r="N31" i="22"/>
  <c r="P31" i="22"/>
  <c r="Q31" i="22"/>
  <c r="N32" i="22"/>
  <c r="P32" i="22"/>
  <c r="Q32" i="22"/>
  <c r="N33" i="22"/>
  <c r="P33" i="22"/>
  <c r="Q33" i="22"/>
  <c r="N34" i="22"/>
  <c r="P34" i="22"/>
  <c r="Q34" i="22"/>
  <c r="N35" i="22"/>
  <c r="P35" i="22"/>
  <c r="Q35" i="22"/>
  <c r="N36" i="22"/>
  <c r="P36" i="22"/>
  <c r="Q36" i="22"/>
  <c r="N37" i="22"/>
  <c r="P37" i="22"/>
  <c r="Q37" i="22"/>
  <c r="N38" i="22"/>
  <c r="P38" i="22"/>
  <c r="Q38" i="22"/>
  <c r="N39" i="22"/>
  <c r="P39" i="22"/>
  <c r="Q39" i="22"/>
  <c r="N40" i="22"/>
  <c r="P40" i="22"/>
  <c r="Q40" i="22"/>
  <c r="N41" i="22"/>
  <c r="P41" i="22"/>
  <c r="Q41" i="22"/>
  <c r="N42" i="22"/>
  <c r="P42" i="22"/>
  <c r="Q42" i="22"/>
  <c r="N43" i="22"/>
  <c r="P43" i="22"/>
  <c r="Q43" i="22"/>
  <c r="N44" i="22"/>
  <c r="P44" i="22"/>
  <c r="Q44" i="22"/>
  <c r="N45" i="22"/>
  <c r="P45" i="22"/>
  <c r="Q45" i="22"/>
  <c r="N46" i="22"/>
  <c r="P46" i="22"/>
  <c r="Q46" i="22"/>
  <c r="N47" i="22"/>
  <c r="P47" i="22"/>
  <c r="Q47" i="22"/>
  <c r="N48" i="22"/>
  <c r="P48" i="22"/>
  <c r="Q48" i="22"/>
  <c r="N49" i="22"/>
  <c r="P49" i="22"/>
  <c r="Q49" i="22"/>
  <c r="N50" i="22"/>
  <c r="P50" i="22"/>
  <c r="Q50" i="22"/>
  <c r="N51" i="22"/>
  <c r="P51" i="22"/>
  <c r="Q51" i="22"/>
  <c r="N52" i="22"/>
  <c r="P52" i="22"/>
  <c r="Q52" i="22"/>
  <c r="N53" i="22"/>
  <c r="P53" i="22"/>
  <c r="Q53" i="22"/>
  <c r="N54" i="22"/>
  <c r="P54" i="22"/>
  <c r="Q54" i="22"/>
  <c r="N55" i="22"/>
  <c r="P55" i="22"/>
  <c r="Q55" i="22"/>
  <c r="N56" i="22"/>
  <c r="P56" i="22"/>
  <c r="Q56" i="22"/>
  <c r="N57" i="22"/>
  <c r="P57" i="22"/>
  <c r="Q57" i="22"/>
  <c r="N58" i="22"/>
  <c r="P58" i="22"/>
  <c r="Q58" i="22"/>
  <c r="N59" i="22"/>
  <c r="P59" i="22"/>
  <c r="Q59" i="22"/>
  <c r="N60" i="22"/>
  <c r="P60" i="22"/>
  <c r="Q60" i="22"/>
  <c r="N61" i="22"/>
  <c r="P61" i="22"/>
  <c r="Q61" i="22"/>
  <c r="N62" i="22"/>
  <c r="P62" i="22"/>
  <c r="Q62" i="22"/>
  <c r="N63" i="22"/>
  <c r="P63" i="22"/>
  <c r="Q63" i="22"/>
  <c r="N64" i="22"/>
  <c r="P64" i="22"/>
  <c r="Q64" i="22"/>
  <c r="N65" i="22"/>
  <c r="P65" i="22"/>
  <c r="Q65" i="22"/>
  <c r="N66" i="22"/>
  <c r="P66" i="22"/>
  <c r="Q66" i="22"/>
  <c r="N67" i="22"/>
  <c r="P67" i="22"/>
  <c r="Q67" i="22"/>
  <c r="N68" i="22"/>
  <c r="P68" i="22"/>
  <c r="Q68" i="22"/>
  <c r="N69" i="22"/>
  <c r="P69" i="22"/>
  <c r="Q69" i="22"/>
  <c r="N70" i="22"/>
  <c r="P70" i="22"/>
  <c r="Q70" i="22"/>
  <c r="N71" i="22"/>
  <c r="P71" i="22"/>
  <c r="Q71" i="22"/>
  <c r="N72" i="22"/>
  <c r="P72" i="22"/>
  <c r="Q72" i="22"/>
  <c r="N73" i="22"/>
  <c r="P73" i="22"/>
  <c r="Q73" i="22"/>
  <c r="N74" i="22"/>
  <c r="P74" i="22"/>
  <c r="Q74" i="22"/>
  <c r="N75" i="22"/>
  <c r="P75" i="22"/>
  <c r="Q75" i="22"/>
  <c r="N76" i="22"/>
  <c r="P76" i="22"/>
  <c r="Q76" i="22"/>
  <c r="N77" i="22"/>
  <c r="P77" i="22"/>
  <c r="Q77" i="22"/>
  <c r="N78" i="22"/>
  <c r="P78" i="22"/>
  <c r="Q78" i="22"/>
  <c r="N79" i="22"/>
  <c r="P79" i="22"/>
  <c r="Q79" i="22"/>
  <c r="N80" i="22"/>
  <c r="P80" i="22"/>
  <c r="Q80" i="22"/>
  <c r="N81" i="22"/>
  <c r="P81" i="22"/>
  <c r="Q81" i="22"/>
  <c r="N82" i="22"/>
  <c r="P82" i="22"/>
  <c r="Q82" i="22"/>
  <c r="N83" i="22"/>
  <c r="P83" i="22"/>
  <c r="Q83" i="22"/>
  <c r="N84" i="22"/>
  <c r="P84" i="22"/>
  <c r="Q84" i="22"/>
  <c r="N85" i="22"/>
  <c r="P85" i="22"/>
  <c r="Q85" i="22"/>
  <c r="N86" i="22"/>
  <c r="P86" i="22"/>
  <c r="Q86" i="22"/>
  <c r="N87" i="22"/>
  <c r="P87" i="22"/>
  <c r="Q87" i="22"/>
  <c r="N88" i="22"/>
  <c r="P88" i="22"/>
  <c r="Q88" i="22"/>
  <c r="N89" i="22"/>
  <c r="P89" i="22"/>
  <c r="Q89" i="22"/>
  <c r="N90" i="22"/>
  <c r="P90" i="22"/>
  <c r="Q90" i="22"/>
  <c r="N91" i="22"/>
  <c r="P91" i="22"/>
  <c r="Q91" i="22"/>
  <c r="N92" i="22"/>
  <c r="P92" i="22"/>
  <c r="Q92" i="22"/>
  <c r="N93" i="22"/>
  <c r="P93" i="22"/>
  <c r="Q93" i="22"/>
  <c r="N94" i="22"/>
  <c r="P94" i="22"/>
  <c r="Q94" i="22"/>
  <c r="N95" i="22"/>
  <c r="P95" i="22"/>
  <c r="Q95" i="22"/>
  <c r="N96" i="22"/>
  <c r="P96" i="22"/>
  <c r="Q96" i="22"/>
  <c r="N97" i="22"/>
  <c r="P97" i="22"/>
  <c r="Q97" i="22"/>
  <c r="N98" i="22"/>
  <c r="P98" i="22"/>
  <c r="Q98" i="22"/>
  <c r="N99" i="22"/>
  <c r="P99" i="22"/>
  <c r="Q99" i="22"/>
  <c r="N100" i="22"/>
  <c r="P100" i="22"/>
  <c r="Q100" i="22"/>
  <c r="N101" i="22"/>
  <c r="P101" i="22"/>
  <c r="Q101" i="22"/>
  <c r="N102" i="22"/>
  <c r="P102" i="22"/>
  <c r="Q102" i="22"/>
  <c r="N103" i="22"/>
  <c r="P103" i="22"/>
  <c r="Q103" i="22"/>
  <c r="N104" i="22"/>
  <c r="P104" i="22"/>
  <c r="Q104" i="22"/>
  <c r="N105" i="22"/>
  <c r="P105" i="22"/>
  <c r="Q105" i="22"/>
  <c r="N106" i="22"/>
  <c r="P106" i="22"/>
  <c r="Q106" i="22"/>
  <c r="N107" i="22"/>
  <c r="P107" i="22"/>
  <c r="Q107" i="22"/>
  <c r="N108" i="22"/>
  <c r="P108" i="22"/>
  <c r="Q108" i="22"/>
  <c r="N109" i="22"/>
  <c r="P109" i="22"/>
  <c r="Q109" i="22"/>
  <c r="N110" i="22"/>
  <c r="P110" i="22"/>
  <c r="Q110" i="22"/>
  <c r="N111" i="22"/>
  <c r="P111" i="22"/>
  <c r="Q111" i="22"/>
  <c r="N112" i="22"/>
  <c r="P112" i="22"/>
  <c r="Q112" i="22"/>
  <c r="N113" i="22"/>
  <c r="P113" i="22"/>
  <c r="Q113" i="22"/>
  <c r="N114" i="22"/>
  <c r="P114" i="22"/>
  <c r="Q114" i="22"/>
  <c r="N115" i="22"/>
  <c r="P115" i="22"/>
  <c r="Q115" i="22"/>
  <c r="N116" i="22"/>
  <c r="P116" i="22"/>
  <c r="Q116" i="22"/>
  <c r="N117" i="22"/>
  <c r="P117" i="22"/>
  <c r="Q117" i="22"/>
  <c r="N118" i="22"/>
  <c r="P118" i="22"/>
  <c r="Q118" i="22"/>
  <c r="N119" i="22"/>
  <c r="P119" i="22"/>
  <c r="Q119" i="22"/>
  <c r="N120" i="22"/>
  <c r="P120" i="22"/>
  <c r="Q120" i="22"/>
  <c r="N121" i="22"/>
  <c r="P121" i="22"/>
  <c r="Q121" i="22"/>
  <c r="N122" i="22"/>
  <c r="P122" i="22"/>
  <c r="Q122" i="22"/>
  <c r="N123" i="22"/>
  <c r="P123" i="22"/>
  <c r="Q123" i="22"/>
  <c r="N124" i="22"/>
  <c r="P124" i="22"/>
  <c r="Q124" i="22"/>
  <c r="N125" i="22"/>
  <c r="P125" i="22"/>
  <c r="Q125" i="22"/>
  <c r="N126" i="22"/>
  <c r="P126" i="22"/>
  <c r="Q126" i="22"/>
  <c r="N127" i="22"/>
  <c r="P127" i="22"/>
  <c r="Q127" i="22"/>
  <c r="N128" i="22"/>
  <c r="P128" i="22"/>
  <c r="Q128" i="22"/>
  <c r="N129" i="22"/>
  <c r="P129" i="22"/>
  <c r="Q129" i="22"/>
  <c r="N130" i="22"/>
  <c r="P130" i="22"/>
  <c r="Q130" i="22"/>
  <c r="N131" i="22"/>
  <c r="P131" i="22"/>
  <c r="Q131" i="22"/>
  <c r="N132" i="22"/>
  <c r="P132" i="22"/>
  <c r="Q132" i="22"/>
  <c r="N133" i="22"/>
  <c r="P133" i="22"/>
  <c r="Q133" i="22"/>
  <c r="N134" i="22"/>
  <c r="P134" i="22"/>
  <c r="Q134" i="22"/>
  <c r="N135" i="22"/>
  <c r="P135" i="22"/>
  <c r="Q135" i="22"/>
  <c r="N136" i="22"/>
  <c r="P136" i="22"/>
  <c r="Q136" i="22"/>
  <c r="N137" i="22"/>
  <c r="P137" i="22"/>
  <c r="Q137" i="22"/>
  <c r="N138" i="22"/>
  <c r="P138" i="22"/>
  <c r="Q138" i="22"/>
  <c r="N139" i="22"/>
  <c r="P139" i="22"/>
  <c r="Q139" i="22"/>
  <c r="N140" i="22"/>
  <c r="P140" i="22"/>
  <c r="Q140" i="22"/>
  <c r="N141" i="22"/>
  <c r="P141" i="22"/>
  <c r="Q141" i="22"/>
  <c r="N142" i="22"/>
  <c r="P142" i="22"/>
  <c r="Q142" i="22"/>
  <c r="N143" i="22"/>
  <c r="P143" i="22"/>
  <c r="Q143" i="22"/>
  <c r="N144" i="22"/>
  <c r="P144" i="22"/>
  <c r="Q144" i="22"/>
  <c r="N145" i="22"/>
  <c r="P145" i="22"/>
  <c r="Q145" i="22"/>
  <c r="N146" i="22"/>
  <c r="P146" i="22"/>
  <c r="Q146" i="22"/>
  <c r="N147" i="22"/>
  <c r="P147" i="22"/>
  <c r="Q147" i="22"/>
  <c r="N148" i="22"/>
  <c r="P148" i="22"/>
  <c r="Q148" i="22"/>
  <c r="N149" i="22"/>
  <c r="P149" i="22"/>
  <c r="Q149" i="22"/>
  <c r="N150" i="22"/>
  <c r="P150" i="22"/>
  <c r="Q150" i="22"/>
  <c r="N151" i="22"/>
  <c r="P151" i="22"/>
  <c r="Q151" i="22"/>
  <c r="N152" i="22"/>
  <c r="P152" i="22"/>
  <c r="Q152" i="22"/>
  <c r="N153" i="22"/>
  <c r="P153" i="22"/>
  <c r="Q153" i="22"/>
  <c r="N154" i="22"/>
  <c r="P154" i="22"/>
  <c r="Q154" i="22"/>
  <c r="N155" i="22"/>
  <c r="P155" i="22"/>
  <c r="Q155" i="22"/>
  <c r="N156" i="22"/>
  <c r="P156" i="22"/>
  <c r="Q156" i="22"/>
  <c r="N157" i="22"/>
  <c r="P157" i="22"/>
  <c r="Q157" i="22"/>
  <c r="N158" i="22"/>
  <c r="P158" i="22"/>
  <c r="Q158" i="22"/>
  <c r="N159" i="22"/>
  <c r="P159" i="22"/>
  <c r="Q159" i="22"/>
  <c r="N160" i="22"/>
  <c r="P160" i="22"/>
  <c r="Q160" i="22"/>
  <c r="N161" i="22"/>
  <c r="P161" i="22"/>
  <c r="Q161" i="22"/>
  <c r="N162" i="22"/>
  <c r="P162" i="22"/>
  <c r="Q162" i="22"/>
  <c r="N163" i="22"/>
  <c r="P163" i="22"/>
  <c r="Q163" i="22"/>
  <c r="N164" i="22"/>
  <c r="P164" i="22"/>
  <c r="Q164" i="22"/>
  <c r="N165" i="22"/>
  <c r="P165" i="22"/>
  <c r="Q165" i="22"/>
  <c r="N166" i="22"/>
  <c r="P166" i="22"/>
  <c r="Q166" i="22"/>
  <c r="N167" i="22"/>
  <c r="P167" i="22"/>
  <c r="Q167" i="22"/>
  <c r="N168" i="22"/>
  <c r="P168" i="22"/>
  <c r="Q168" i="22"/>
  <c r="N169" i="22"/>
  <c r="P169" i="22"/>
  <c r="Q169" i="22"/>
  <c r="N170" i="22"/>
  <c r="P170" i="22"/>
  <c r="Q170" i="22"/>
  <c r="N171" i="22"/>
  <c r="P171" i="22"/>
  <c r="Q171" i="22"/>
  <c r="N172" i="22"/>
  <c r="P172" i="22"/>
  <c r="Q172" i="22"/>
  <c r="N173" i="22"/>
  <c r="P173" i="22"/>
  <c r="Q173" i="22"/>
  <c r="N174" i="22"/>
  <c r="P174" i="22"/>
  <c r="Q174" i="22"/>
  <c r="N175" i="22"/>
  <c r="P175" i="22"/>
  <c r="Q175" i="22"/>
  <c r="N176" i="22"/>
  <c r="P176" i="22"/>
  <c r="Q176" i="22"/>
  <c r="N177" i="22"/>
  <c r="P177" i="22"/>
  <c r="Q177" i="22"/>
  <c r="N178" i="22"/>
  <c r="P178" i="22"/>
  <c r="Q178" i="22"/>
  <c r="N179" i="22"/>
  <c r="P179" i="22"/>
  <c r="Q179" i="22"/>
  <c r="N180" i="22"/>
  <c r="P180" i="22"/>
  <c r="Q180" i="22"/>
  <c r="N181" i="22"/>
  <c r="P181" i="22"/>
  <c r="Q181" i="22"/>
  <c r="N182" i="22"/>
  <c r="P182" i="22"/>
  <c r="Q182" i="22"/>
  <c r="N183" i="22"/>
  <c r="P183" i="22"/>
  <c r="Q183" i="22"/>
  <c r="N184" i="22"/>
  <c r="P184" i="22"/>
  <c r="Q184" i="22"/>
  <c r="N185" i="22"/>
  <c r="P185" i="22"/>
  <c r="Q185" i="22"/>
  <c r="N186" i="22"/>
  <c r="P186" i="22"/>
  <c r="Q186" i="22"/>
  <c r="N187" i="22"/>
  <c r="P187" i="22"/>
  <c r="Q187" i="22"/>
  <c r="N188" i="22"/>
  <c r="P188" i="22"/>
  <c r="Q188" i="22"/>
  <c r="N189" i="22"/>
  <c r="P189" i="22"/>
  <c r="Q189" i="22"/>
  <c r="N190" i="22"/>
  <c r="P190" i="22"/>
  <c r="Q190" i="22"/>
  <c r="N191" i="22"/>
  <c r="P191" i="22"/>
  <c r="Q191" i="22"/>
  <c r="N192" i="22"/>
  <c r="P192" i="22"/>
  <c r="Q192" i="22"/>
  <c r="N193" i="22"/>
  <c r="P193" i="22"/>
  <c r="Q193" i="22"/>
  <c r="N194" i="22"/>
  <c r="P194" i="22"/>
  <c r="Q194" i="22"/>
  <c r="N195" i="22"/>
  <c r="P195" i="22"/>
  <c r="Q195" i="22"/>
  <c r="N196" i="22"/>
  <c r="P196" i="22"/>
  <c r="Q196" i="22"/>
  <c r="N197" i="22"/>
  <c r="P197" i="22"/>
  <c r="Q197" i="22"/>
  <c r="N198" i="22"/>
  <c r="P198" i="22"/>
  <c r="Q198" i="22"/>
  <c r="N199" i="22"/>
  <c r="P199" i="22"/>
  <c r="Q199" i="22"/>
  <c r="N200" i="22"/>
  <c r="P200" i="22"/>
  <c r="Q200" i="22"/>
  <c r="N201" i="22"/>
  <c r="P201" i="22"/>
  <c r="Q201" i="22"/>
  <c r="N202" i="22"/>
  <c r="P202" i="22"/>
  <c r="Q202" i="22"/>
  <c r="N203" i="22"/>
  <c r="P203" i="22"/>
  <c r="Q203" i="22"/>
  <c r="N204" i="22"/>
  <c r="P204" i="22"/>
  <c r="Q204" i="22"/>
  <c r="N205" i="22"/>
  <c r="P205" i="22"/>
  <c r="Q205" i="22"/>
  <c r="N206" i="22"/>
  <c r="P206" i="22"/>
  <c r="Q206" i="22"/>
  <c r="N207" i="22"/>
  <c r="P207" i="22"/>
  <c r="Q207" i="22"/>
  <c r="N208" i="22"/>
  <c r="P208" i="22"/>
  <c r="Q208" i="22"/>
  <c r="N209" i="22"/>
  <c r="P209" i="22"/>
  <c r="Q209" i="22"/>
  <c r="N210" i="22"/>
  <c r="P210" i="22"/>
  <c r="Q210" i="22"/>
  <c r="N211" i="22"/>
  <c r="P211" i="22"/>
  <c r="Q211" i="22"/>
  <c r="N212" i="22"/>
  <c r="P212" i="22"/>
  <c r="Q212" i="22"/>
  <c r="N213" i="22"/>
  <c r="P213" i="22"/>
  <c r="Q213" i="22"/>
  <c r="N214" i="22"/>
  <c r="P214" i="22"/>
  <c r="Q214" i="22"/>
  <c r="N215" i="22"/>
  <c r="P215" i="22"/>
  <c r="Q215" i="22"/>
  <c r="N216" i="22"/>
  <c r="P216" i="22"/>
  <c r="Q216" i="22"/>
  <c r="N217" i="22"/>
  <c r="P217" i="22"/>
  <c r="Q217" i="22"/>
  <c r="N218" i="22"/>
  <c r="P218" i="22"/>
  <c r="Q218" i="22"/>
  <c r="N219" i="22"/>
  <c r="P219" i="22"/>
  <c r="Q219" i="22"/>
  <c r="N220" i="22"/>
  <c r="P220" i="22"/>
  <c r="Q220" i="22"/>
  <c r="N221" i="22"/>
  <c r="P221" i="22"/>
  <c r="Q221" i="22"/>
  <c r="N222" i="22"/>
  <c r="P222" i="22"/>
  <c r="Q222" i="22"/>
  <c r="N223" i="22"/>
  <c r="P223" i="22"/>
  <c r="Q223" i="22"/>
  <c r="N224" i="22"/>
  <c r="P224" i="22"/>
  <c r="Q224" i="22"/>
  <c r="N225" i="22"/>
  <c r="P225" i="22"/>
  <c r="Q225" i="22"/>
  <c r="N226" i="22"/>
  <c r="P226" i="22"/>
  <c r="Q226" i="22"/>
  <c r="N227" i="22"/>
  <c r="P227" i="22"/>
  <c r="Q227" i="22"/>
  <c r="N228" i="22"/>
  <c r="P228" i="22"/>
  <c r="Q228" i="22"/>
  <c r="N229" i="22"/>
  <c r="P229" i="22"/>
  <c r="Q229" i="22"/>
  <c r="N230" i="22"/>
  <c r="P230" i="22"/>
  <c r="Q230" i="22"/>
  <c r="N231" i="22"/>
  <c r="P231" i="22"/>
  <c r="Q231" i="22"/>
  <c r="N232" i="22"/>
  <c r="P232" i="22"/>
  <c r="Q232" i="22"/>
  <c r="N233" i="22"/>
  <c r="P233" i="22"/>
  <c r="Q233" i="22"/>
  <c r="N234" i="22"/>
  <c r="P234" i="22"/>
  <c r="Q234" i="22"/>
  <c r="N235" i="22"/>
  <c r="P235" i="22"/>
  <c r="Q235" i="22"/>
  <c r="N236" i="22"/>
  <c r="P236" i="22"/>
  <c r="Q236" i="22"/>
  <c r="N237" i="22"/>
  <c r="P237" i="22"/>
  <c r="Q237" i="22"/>
  <c r="N238" i="22"/>
  <c r="P238" i="22"/>
  <c r="Q238" i="22"/>
  <c r="N239" i="22"/>
  <c r="P239" i="22"/>
  <c r="Q239" i="22"/>
  <c r="N240" i="22"/>
  <c r="P240" i="22"/>
  <c r="Q240" i="22"/>
  <c r="N241" i="22"/>
  <c r="P241" i="22"/>
  <c r="Q241" i="22"/>
  <c r="N242" i="22"/>
  <c r="P242" i="22"/>
  <c r="Q242" i="22"/>
  <c r="N243" i="22"/>
  <c r="P243" i="22"/>
  <c r="Q243" i="22"/>
  <c r="N244" i="22"/>
  <c r="P244" i="22"/>
  <c r="Q244" i="22"/>
  <c r="N245" i="22"/>
  <c r="P245" i="22"/>
  <c r="Q245" i="22"/>
  <c r="N246" i="22"/>
  <c r="P246" i="22"/>
  <c r="Q246" i="22"/>
  <c r="N247" i="22"/>
  <c r="P247" i="22"/>
  <c r="Q247" i="22"/>
  <c r="N248" i="22"/>
  <c r="P248" i="22"/>
  <c r="Q248" i="22"/>
  <c r="N249" i="22"/>
  <c r="P249" i="22"/>
  <c r="Q249" i="22"/>
  <c r="N250" i="22"/>
  <c r="P250" i="22"/>
  <c r="Q250" i="22"/>
  <c r="N251" i="22"/>
  <c r="P251" i="22"/>
  <c r="Q251" i="22"/>
  <c r="N252" i="22"/>
  <c r="P252" i="22"/>
  <c r="Q252" i="22"/>
  <c r="N253" i="22"/>
  <c r="P253" i="22"/>
  <c r="Q253" i="22"/>
  <c r="N254" i="22"/>
  <c r="P254" i="22"/>
  <c r="Q254" i="22"/>
  <c r="N255" i="22"/>
  <c r="P255" i="22"/>
  <c r="Q255" i="22"/>
  <c r="N256" i="22"/>
  <c r="P256" i="22"/>
  <c r="Q256" i="22"/>
  <c r="N257" i="22"/>
  <c r="P257" i="22"/>
  <c r="Q257" i="22"/>
  <c r="N258" i="22"/>
  <c r="P258" i="22"/>
  <c r="Q258" i="22"/>
  <c r="N259" i="22"/>
  <c r="P259" i="22"/>
  <c r="Q259" i="22"/>
  <c r="N260" i="22"/>
  <c r="P260" i="22"/>
  <c r="Q260" i="22"/>
  <c r="N261" i="22"/>
  <c r="P261" i="22"/>
  <c r="Q261" i="22"/>
  <c r="N262" i="22"/>
  <c r="P262" i="22"/>
  <c r="Q262" i="22"/>
  <c r="N263" i="22"/>
  <c r="P263" i="22"/>
  <c r="Q263" i="22"/>
  <c r="N264" i="22"/>
  <c r="P264" i="22"/>
  <c r="Q264" i="22"/>
  <c r="N265" i="22"/>
  <c r="P265" i="22"/>
  <c r="Q265" i="22"/>
  <c r="N266" i="22"/>
  <c r="P266" i="22"/>
  <c r="Q266" i="22"/>
  <c r="N267" i="22"/>
  <c r="P267" i="22"/>
  <c r="Q267" i="22"/>
  <c r="N268" i="22"/>
  <c r="P268" i="22"/>
  <c r="Q268" i="22"/>
  <c r="N269" i="22"/>
  <c r="P269" i="22"/>
  <c r="Q269" i="22"/>
  <c r="N270" i="22"/>
  <c r="P270" i="22"/>
  <c r="Q270" i="22"/>
  <c r="N271" i="22"/>
  <c r="P271" i="22"/>
  <c r="Q271" i="22"/>
  <c r="N272" i="22"/>
  <c r="P272" i="22"/>
  <c r="Q272" i="22"/>
  <c r="N273" i="22"/>
  <c r="P273" i="22"/>
  <c r="Q273" i="22"/>
  <c r="N274" i="22"/>
  <c r="P274" i="22"/>
  <c r="Q274" i="22"/>
  <c r="N275" i="22"/>
  <c r="P275" i="22"/>
  <c r="Q275" i="22"/>
  <c r="N276" i="22"/>
  <c r="P276" i="22"/>
  <c r="Q276" i="22"/>
  <c r="N277" i="22"/>
  <c r="P277" i="22"/>
  <c r="Q277" i="22"/>
  <c r="N278" i="22"/>
  <c r="P278" i="22"/>
  <c r="Q278" i="22"/>
  <c r="N279" i="22"/>
  <c r="P279" i="22"/>
  <c r="Q279" i="22"/>
  <c r="N280" i="22"/>
  <c r="P280" i="22"/>
  <c r="Q280" i="22"/>
  <c r="N281" i="22"/>
  <c r="P281" i="22"/>
  <c r="Q281" i="22"/>
  <c r="N282" i="22"/>
  <c r="P282" i="22"/>
  <c r="Q282" i="22"/>
  <c r="N283" i="22"/>
  <c r="P283" i="22"/>
  <c r="Q283" i="22"/>
  <c r="N284" i="22"/>
  <c r="P284" i="22"/>
  <c r="Q284" i="22"/>
  <c r="N285" i="22"/>
  <c r="P285" i="22"/>
  <c r="Q285" i="22"/>
  <c r="N286" i="22"/>
  <c r="P286" i="22"/>
  <c r="Q286" i="22"/>
  <c r="N287" i="22"/>
  <c r="P287" i="22"/>
  <c r="Q287" i="22"/>
  <c r="N288" i="22"/>
  <c r="P288" i="22"/>
  <c r="Q288" i="22"/>
  <c r="N289" i="22"/>
  <c r="P289" i="22"/>
  <c r="Q289" i="22"/>
  <c r="N290" i="22"/>
  <c r="P290" i="22"/>
  <c r="Q290" i="22"/>
  <c r="N291" i="22"/>
  <c r="P291" i="22"/>
  <c r="Q291" i="22"/>
  <c r="N292" i="22"/>
  <c r="P292" i="22"/>
  <c r="Q292" i="22"/>
  <c r="N293" i="22"/>
  <c r="P293" i="22"/>
  <c r="Q293" i="22"/>
  <c r="N294" i="22"/>
  <c r="P294" i="22"/>
  <c r="Q294" i="22"/>
  <c r="N295" i="22"/>
  <c r="P295" i="22"/>
  <c r="Q295" i="22"/>
  <c r="N296" i="22"/>
  <c r="P296" i="22"/>
  <c r="Q296" i="22"/>
  <c r="N297" i="22"/>
  <c r="P297" i="22"/>
  <c r="Q297" i="22"/>
  <c r="N298" i="22"/>
  <c r="P298" i="22"/>
  <c r="Q298" i="22"/>
  <c r="N299" i="22"/>
  <c r="P299" i="22"/>
  <c r="Q299" i="22"/>
  <c r="N300" i="22"/>
  <c r="P300" i="22"/>
  <c r="Q300" i="22"/>
  <c r="N301" i="22"/>
  <c r="P301" i="22"/>
  <c r="Q301" i="22"/>
  <c r="N302" i="22"/>
  <c r="P302" i="22"/>
  <c r="Q302" i="22"/>
  <c r="N303" i="22"/>
  <c r="P303" i="22"/>
  <c r="Q303" i="22"/>
  <c r="N304" i="22"/>
  <c r="P304" i="22"/>
  <c r="Q304" i="22"/>
  <c r="N305" i="22"/>
  <c r="P305" i="22"/>
  <c r="Q305" i="22"/>
  <c r="N306" i="22"/>
  <c r="P306" i="22"/>
  <c r="Q306" i="22"/>
  <c r="N307" i="22"/>
  <c r="P307" i="22"/>
  <c r="Q307" i="22"/>
  <c r="N308" i="22"/>
  <c r="P308" i="22"/>
  <c r="Q308" i="22"/>
  <c r="N309" i="22"/>
  <c r="P309" i="22"/>
  <c r="Q309" i="22"/>
  <c r="N310" i="22"/>
  <c r="P310" i="22"/>
  <c r="Q310" i="22"/>
  <c r="N311" i="22"/>
  <c r="P311" i="22"/>
  <c r="Q311" i="22"/>
  <c r="N312" i="22"/>
  <c r="P312" i="22"/>
  <c r="Q312" i="22"/>
  <c r="N313" i="22"/>
  <c r="P313" i="22"/>
  <c r="Q313" i="22"/>
  <c r="N314" i="22"/>
  <c r="P314" i="22"/>
  <c r="Q314" i="22"/>
  <c r="N315" i="22"/>
  <c r="P315" i="22"/>
  <c r="Q315" i="22"/>
  <c r="N316" i="22"/>
  <c r="P316" i="22"/>
  <c r="Q316" i="22"/>
  <c r="N317" i="22"/>
  <c r="P317" i="22"/>
  <c r="Q317" i="22"/>
  <c r="N318" i="22"/>
  <c r="P318" i="22"/>
  <c r="Q318" i="22"/>
  <c r="N319" i="22"/>
  <c r="P319" i="22"/>
  <c r="Q319" i="22"/>
  <c r="N320" i="22"/>
  <c r="P320" i="22"/>
  <c r="Q320" i="22"/>
  <c r="N321" i="22"/>
  <c r="P321" i="22"/>
  <c r="Q321" i="22"/>
  <c r="N322" i="22"/>
  <c r="P322" i="22"/>
  <c r="Q322" i="22"/>
  <c r="N323" i="22"/>
  <c r="P323" i="22"/>
  <c r="Q323" i="22"/>
  <c r="N324" i="22"/>
  <c r="P324" i="22"/>
  <c r="Q324" i="22"/>
  <c r="N325" i="22"/>
  <c r="P325" i="22"/>
  <c r="Q325" i="22"/>
  <c r="N326" i="22"/>
  <c r="P326" i="22"/>
  <c r="Q326" i="22"/>
  <c r="N327" i="22"/>
  <c r="P327" i="22"/>
  <c r="Q327" i="22"/>
  <c r="N328" i="22"/>
  <c r="P328" i="22"/>
  <c r="Q328" i="22"/>
  <c r="N329" i="22"/>
  <c r="P329" i="22"/>
  <c r="Q329" i="22"/>
  <c r="N330" i="22"/>
  <c r="P330" i="22"/>
  <c r="Q330" i="22"/>
  <c r="N331" i="22"/>
  <c r="P331" i="22"/>
  <c r="Q331" i="22"/>
  <c r="N332" i="22"/>
  <c r="P332" i="22"/>
  <c r="Q332" i="22"/>
  <c r="N333" i="22"/>
  <c r="P333" i="22"/>
  <c r="Q333" i="22"/>
  <c r="N334" i="22"/>
  <c r="P334" i="22"/>
  <c r="Q334" i="22"/>
  <c r="N335" i="22"/>
  <c r="P335" i="22"/>
  <c r="Q335" i="22"/>
  <c r="N336" i="22"/>
  <c r="P336" i="22"/>
  <c r="Q336" i="22"/>
  <c r="N337" i="22"/>
  <c r="P337" i="22"/>
  <c r="Q337" i="22"/>
  <c r="N338" i="22"/>
  <c r="P338" i="22"/>
  <c r="Q338" i="22"/>
  <c r="N339" i="22"/>
  <c r="P339" i="22"/>
  <c r="Q339" i="22"/>
  <c r="N340" i="22"/>
  <c r="P340" i="22"/>
  <c r="Q340" i="22"/>
  <c r="N341" i="22"/>
  <c r="P341" i="22"/>
  <c r="Q341" i="22"/>
  <c r="N342" i="22"/>
  <c r="P342" i="22"/>
  <c r="Q342" i="22"/>
  <c r="N343" i="22"/>
  <c r="P343" i="22"/>
  <c r="Q343" i="22"/>
  <c r="N344" i="22"/>
  <c r="P344" i="22"/>
  <c r="Q344" i="22"/>
  <c r="N345" i="22"/>
  <c r="P345" i="22"/>
  <c r="Q345" i="22"/>
  <c r="N346" i="22"/>
  <c r="P346" i="22"/>
  <c r="Q346" i="22"/>
  <c r="N347" i="22"/>
  <c r="P347" i="22"/>
  <c r="Q347" i="22"/>
  <c r="N348" i="22"/>
  <c r="P348" i="22"/>
  <c r="Q348" i="22"/>
  <c r="N349" i="22"/>
  <c r="P349" i="22"/>
  <c r="Q349" i="22"/>
  <c r="N350" i="22"/>
  <c r="P350" i="22"/>
  <c r="Q350" i="22"/>
  <c r="N351" i="22"/>
  <c r="P351" i="22"/>
  <c r="Q351" i="22"/>
  <c r="N2" i="22"/>
  <c r="P2" i="22"/>
  <c r="Q2" i="22"/>
  <c r="I3" i="22"/>
  <c r="K3" i="22"/>
  <c r="L3" i="22"/>
  <c r="I4" i="22"/>
  <c r="K4" i="22"/>
  <c r="L4" i="22"/>
  <c r="I5" i="22"/>
  <c r="K5" i="22"/>
  <c r="L5" i="22"/>
  <c r="I6" i="22"/>
  <c r="K6" i="22"/>
  <c r="L6" i="22"/>
  <c r="I7" i="22"/>
  <c r="K7" i="22"/>
  <c r="L7" i="22"/>
  <c r="I8" i="22"/>
  <c r="K8" i="22"/>
  <c r="L8" i="22"/>
  <c r="I9" i="22"/>
  <c r="K9" i="22"/>
  <c r="L9" i="22"/>
  <c r="I10" i="22"/>
  <c r="K10" i="22"/>
  <c r="L10" i="22"/>
  <c r="I11" i="22"/>
  <c r="K11" i="22"/>
  <c r="L11" i="22"/>
  <c r="I12" i="22"/>
  <c r="K12" i="22"/>
  <c r="L12" i="22"/>
  <c r="I13" i="22"/>
  <c r="K13" i="22"/>
  <c r="L13" i="22"/>
  <c r="I14" i="22"/>
  <c r="K14" i="22"/>
  <c r="L14" i="22"/>
  <c r="I15" i="22"/>
  <c r="K15" i="22"/>
  <c r="L15" i="22"/>
  <c r="I16" i="22"/>
  <c r="K16" i="22"/>
  <c r="L16" i="22"/>
  <c r="I17" i="22"/>
  <c r="K17" i="22"/>
  <c r="L17" i="22"/>
  <c r="I18" i="22"/>
  <c r="K18" i="22"/>
  <c r="L18" i="22"/>
  <c r="I19" i="22"/>
  <c r="K19" i="22"/>
  <c r="L19" i="22"/>
  <c r="I20" i="22"/>
  <c r="K20" i="22"/>
  <c r="L20" i="22"/>
  <c r="I21" i="22"/>
  <c r="K21" i="22"/>
  <c r="L21" i="22"/>
  <c r="I22" i="22"/>
  <c r="K22" i="22"/>
  <c r="L22" i="22"/>
  <c r="I23" i="22"/>
  <c r="K23" i="22"/>
  <c r="L23" i="22"/>
  <c r="I24" i="22"/>
  <c r="K24" i="22"/>
  <c r="L24" i="22"/>
  <c r="I25" i="22"/>
  <c r="K25" i="22"/>
  <c r="L25" i="22"/>
  <c r="I26" i="22"/>
  <c r="K26" i="22"/>
  <c r="L26" i="22"/>
  <c r="I27" i="22"/>
  <c r="K27" i="22"/>
  <c r="L27" i="22"/>
  <c r="I28" i="22"/>
  <c r="K28" i="22"/>
  <c r="L28" i="22"/>
  <c r="I29" i="22"/>
  <c r="K29" i="22"/>
  <c r="L29" i="22"/>
  <c r="I30" i="22"/>
  <c r="K30" i="22"/>
  <c r="L30" i="22"/>
  <c r="I31" i="22"/>
  <c r="K31" i="22"/>
  <c r="L31" i="22"/>
  <c r="I32" i="22"/>
  <c r="K32" i="22"/>
  <c r="L32" i="22"/>
  <c r="I33" i="22"/>
  <c r="K33" i="22"/>
  <c r="L33" i="22"/>
  <c r="I34" i="22"/>
  <c r="K34" i="22"/>
  <c r="L34" i="22"/>
  <c r="I35" i="22"/>
  <c r="K35" i="22"/>
  <c r="L35" i="22"/>
  <c r="I36" i="22"/>
  <c r="K36" i="22"/>
  <c r="L36" i="22"/>
  <c r="I37" i="22"/>
  <c r="K37" i="22"/>
  <c r="L37" i="22"/>
  <c r="I38" i="22"/>
  <c r="K38" i="22"/>
  <c r="L38" i="22"/>
  <c r="I39" i="22"/>
  <c r="K39" i="22"/>
  <c r="L39" i="22"/>
  <c r="I40" i="22"/>
  <c r="K40" i="22"/>
  <c r="L40" i="22"/>
  <c r="I41" i="22"/>
  <c r="K41" i="22"/>
  <c r="L41" i="22"/>
  <c r="I42" i="22"/>
  <c r="K42" i="22"/>
  <c r="L42" i="22"/>
  <c r="I43" i="22"/>
  <c r="K43" i="22"/>
  <c r="L43" i="22"/>
  <c r="I44" i="22"/>
  <c r="K44" i="22"/>
  <c r="L44" i="22"/>
  <c r="I45" i="22"/>
  <c r="K45" i="22"/>
  <c r="L45" i="22"/>
  <c r="I46" i="22"/>
  <c r="K46" i="22"/>
  <c r="L46" i="22"/>
  <c r="I47" i="22"/>
  <c r="K47" i="22"/>
  <c r="L47" i="22"/>
  <c r="I48" i="22"/>
  <c r="K48" i="22"/>
  <c r="L48" i="22"/>
  <c r="I49" i="22"/>
  <c r="K49" i="22"/>
  <c r="L49" i="22"/>
  <c r="I50" i="22"/>
  <c r="K50" i="22"/>
  <c r="L50" i="22"/>
  <c r="I51" i="22"/>
  <c r="K51" i="22"/>
  <c r="L51" i="22"/>
  <c r="I52" i="22"/>
  <c r="K52" i="22"/>
  <c r="L52" i="22"/>
  <c r="I53" i="22"/>
  <c r="K53" i="22"/>
  <c r="L53" i="22"/>
  <c r="I54" i="22"/>
  <c r="K54" i="22"/>
  <c r="L54" i="22"/>
  <c r="I55" i="22"/>
  <c r="K55" i="22"/>
  <c r="L55" i="22"/>
  <c r="I56" i="22"/>
  <c r="K56" i="22"/>
  <c r="L56" i="22"/>
  <c r="I57" i="22"/>
  <c r="K57" i="22"/>
  <c r="L57" i="22"/>
  <c r="I58" i="22"/>
  <c r="K58" i="22"/>
  <c r="L58" i="22"/>
  <c r="I59" i="22"/>
  <c r="K59" i="22"/>
  <c r="L59" i="22"/>
  <c r="I60" i="22"/>
  <c r="K60" i="22"/>
  <c r="L60" i="22"/>
  <c r="I61" i="22"/>
  <c r="K61" i="22"/>
  <c r="L61" i="22"/>
  <c r="I62" i="22"/>
  <c r="K62" i="22"/>
  <c r="L62" i="22"/>
  <c r="I63" i="22"/>
  <c r="K63" i="22"/>
  <c r="L63" i="22"/>
  <c r="I64" i="22"/>
  <c r="K64" i="22"/>
  <c r="L64" i="22"/>
  <c r="I65" i="22"/>
  <c r="K65" i="22"/>
  <c r="L65" i="22"/>
  <c r="I66" i="22"/>
  <c r="K66" i="22"/>
  <c r="L66" i="22"/>
  <c r="I67" i="22"/>
  <c r="K67" i="22"/>
  <c r="L67" i="22"/>
  <c r="I68" i="22"/>
  <c r="K68" i="22"/>
  <c r="L68" i="22"/>
  <c r="I69" i="22"/>
  <c r="K69" i="22"/>
  <c r="L69" i="22"/>
  <c r="I70" i="22"/>
  <c r="K70" i="22"/>
  <c r="L70" i="22"/>
  <c r="I71" i="22"/>
  <c r="K71" i="22"/>
  <c r="L71" i="22"/>
  <c r="I72" i="22"/>
  <c r="K72" i="22"/>
  <c r="L72" i="22"/>
  <c r="I73" i="22"/>
  <c r="K73" i="22"/>
  <c r="L73" i="22"/>
  <c r="I74" i="22"/>
  <c r="K74" i="22"/>
  <c r="L74" i="22"/>
  <c r="I75" i="22"/>
  <c r="K75" i="22"/>
  <c r="L75" i="22"/>
  <c r="I76" i="22"/>
  <c r="K76" i="22"/>
  <c r="L76" i="22"/>
  <c r="I77" i="22"/>
  <c r="K77" i="22"/>
  <c r="L77" i="22"/>
  <c r="I78" i="22"/>
  <c r="K78" i="22"/>
  <c r="L78" i="22"/>
  <c r="I79" i="22"/>
  <c r="K79" i="22"/>
  <c r="L79" i="22"/>
  <c r="I80" i="22"/>
  <c r="K80" i="22"/>
  <c r="L80" i="22"/>
  <c r="I81" i="22"/>
  <c r="K81" i="22"/>
  <c r="L81" i="22"/>
  <c r="I82" i="22"/>
  <c r="K82" i="22"/>
  <c r="L82" i="22"/>
  <c r="I83" i="22"/>
  <c r="K83" i="22"/>
  <c r="L83" i="22"/>
  <c r="I84" i="22"/>
  <c r="K84" i="22"/>
  <c r="L84" i="22"/>
  <c r="I85" i="22"/>
  <c r="K85" i="22"/>
  <c r="L85" i="22"/>
  <c r="I86" i="22"/>
  <c r="K86" i="22"/>
  <c r="L86" i="22"/>
  <c r="I87" i="22"/>
  <c r="K87" i="22"/>
  <c r="L87" i="22"/>
  <c r="I88" i="22"/>
  <c r="K88" i="22"/>
  <c r="L88" i="22"/>
  <c r="I89" i="22"/>
  <c r="K89" i="22"/>
  <c r="L89" i="22"/>
  <c r="I90" i="22"/>
  <c r="K90" i="22"/>
  <c r="L90" i="22"/>
  <c r="I91" i="22"/>
  <c r="K91" i="22"/>
  <c r="L91" i="22"/>
  <c r="I92" i="22"/>
  <c r="K92" i="22"/>
  <c r="L92" i="22"/>
  <c r="I93" i="22"/>
  <c r="K93" i="22"/>
  <c r="L93" i="22"/>
  <c r="I94" i="22"/>
  <c r="K94" i="22"/>
  <c r="L94" i="22"/>
  <c r="I95" i="22"/>
  <c r="K95" i="22"/>
  <c r="L95" i="22"/>
  <c r="I96" i="22"/>
  <c r="K96" i="22"/>
  <c r="L96" i="22"/>
  <c r="I97" i="22"/>
  <c r="K97" i="22"/>
  <c r="L97" i="22"/>
  <c r="I98" i="22"/>
  <c r="K98" i="22"/>
  <c r="L98" i="22"/>
  <c r="I99" i="22"/>
  <c r="K99" i="22"/>
  <c r="L99" i="22"/>
  <c r="I100" i="22"/>
  <c r="K100" i="22"/>
  <c r="L100" i="22"/>
  <c r="I101" i="22"/>
  <c r="K101" i="22"/>
  <c r="L101" i="22"/>
  <c r="I102" i="22"/>
  <c r="K102" i="22"/>
  <c r="L102" i="22"/>
  <c r="I103" i="22"/>
  <c r="K103" i="22"/>
  <c r="L103" i="22"/>
  <c r="I104" i="22"/>
  <c r="K104" i="22"/>
  <c r="L104" i="22"/>
  <c r="I105" i="22"/>
  <c r="K105" i="22"/>
  <c r="L105" i="22"/>
  <c r="I106" i="22"/>
  <c r="K106" i="22"/>
  <c r="L106" i="22"/>
  <c r="I107" i="22"/>
  <c r="K107" i="22"/>
  <c r="L107" i="22"/>
  <c r="I108" i="22"/>
  <c r="K108" i="22"/>
  <c r="L108" i="22"/>
  <c r="I109" i="22"/>
  <c r="K109" i="22"/>
  <c r="L109" i="22"/>
  <c r="I110" i="22"/>
  <c r="K110" i="22"/>
  <c r="L110" i="22"/>
  <c r="I111" i="22"/>
  <c r="K111" i="22"/>
  <c r="L111" i="22"/>
  <c r="I112" i="22"/>
  <c r="K112" i="22"/>
  <c r="L112" i="22"/>
  <c r="I113" i="22"/>
  <c r="K113" i="22"/>
  <c r="L113" i="22"/>
  <c r="I114" i="22"/>
  <c r="K114" i="22"/>
  <c r="L114" i="22"/>
  <c r="I115" i="22"/>
  <c r="K115" i="22"/>
  <c r="L115" i="22"/>
  <c r="I116" i="22"/>
  <c r="K116" i="22"/>
  <c r="L116" i="22"/>
  <c r="I117" i="22"/>
  <c r="K117" i="22"/>
  <c r="L117" i="22"/>
  <c r="I118" i="22"/>
  <c r="K118" i="22"/>
  <c r="L118" i="22"/>
  <c r="I119" i="22"/>
  <c r="K119" i="22"/>
  <c r="L119" i="22"/>
  <c r="I120" i="22"/>
  <c r="K120" i="22"/>
  <c r="L120" i="22"/>
  <c r="I121" i="22"/>
  <c r="K121" i="22"/>
  <c r="L121" i="22"/>
  <c r="I122" i="22"/>
  <c r="K122" i="22"/>
  <c r="L122" i="22"/>
  <c r="I123" i="22"/>
  <c r="K123" i="22"/>
  <c r="L123" i="22"/>
  <c r="I124" i="22"/>
  <c r="K124" i="22"/>
  <c r="L124" i="22"/>
  <c r="I125" i="22"/>
  <c r="K125" i="22"/>
  <c r="L125" i="22"/>
  <c r="I126" i="22"/>
  <c r="K126" i="22"/>
  <c r="L126" i="22"/>
  <c r="I127" i="22"/>
  <c r="K127" i="22"/>
  <c r="L127" i="22"/>
  <c r="I128" i="22"/>
  <c r="K128" i="22"/>
  <c r="L128" i="22"/>
  <c r="I129" i="22"/>
  <c r="K129" i="22"/>
  <c r="L129" i="22"/>
  <c r="I130" i="22"/>
  <c r="K130" i="22"/>
  <c r="L130" i="22"/>
  <c r="I131" i="22"/>
  <c r="K131" i="22"/>
  <c r="L131" i="22"/>
  <c r="I132" i="22"/>
  <c r="K132" i="22"/>
  <c r="L132" i="22"/>
  <c r="I133" i="22"/>
  <c r="K133" i="22"/>
  <c r="L133" i="22"/>
  <c r="I134" i="22"/>
  <c r="K134" i="22"/>
  <c r="L134" i="22"/>
  <c r="I135" i="22"/>
  <c r="K135" i="22"/>
  <c r="L135" i="22"/>
  <c r="I136" i="22"/>
  <c r="K136" i="22"/>
  <c r="L136" i="22"/>
  <c r="I137" i="22"/>
  <c r="K137" i="22"/>
  <c r="L137" i="22"/>
  <c r="I138" i="22"/>
  <c r="K138" i="22"/>
  <c r="L138" i="22"/>
  <c r="I139" i="22"/>
  <c r="K139" i="22"/>
  <c r="L139" i="22"/>
  <c r="I140" i="22"/>
  <c r="K140" i="22"/>
  <c r="L140" i="22"/>
  <c r="I141" i="22"/>
  <c r="K141" i="22"/>
  <c r="L141" i="22"/>
  <c r="I142" i="22"/>
  <c r="K142" i="22"/>
  <c r="L142" i="22"/>
  <c r="I143" i="22"/>
  <c r="K143" i="22"/>
  <c r="L143" i="22"/>
  <c r="I144" i="22"/>
  <c r="K144" i="22"/>
  <c r="L144" i="22"/>
  <c r="I145" i="22"/>
  <c r="K145" i="22"/>
  <c r="L145" i="22"/>
  <c r="I146" i="22"/>
  <c r="K146" i="22"/>
  <c r="L146" i="22"/>
  <c r="I147" i="22"/>
  <c r="K147" i="22"/>
  <c r="L147" i="22"/>
  <c r="I148" i="22"/>
  <c r="K148" i="22"/>
  <c r="L148" i="22"/>
  <c r="I149" i="22"/>
  <c r="K149" i="22"/>
  <c r="L149" i="22"/>
  <c r="I150" i="22"/>
  <c r="K150" i="22"/>
  <c r="L150" i="22"/>
  <c r="I151" i="22"/>
  <c r="K151" i="22"/>
  <c r="L151" i="22"/>
  <c r="I152" i="22"/>
  <c r="K152" i="22"/>
  <c r="L152" i="22"/>
  <c r="I153" i="22"/>
  <c r="K153" i="22"/>
  <c r="L153" i="22"/>
  <c r="I154" i="22"/>
  <c r="K154" i="22"/>
  <c r="L154" i="22"/>
  <c r="I155" i="22"/>
  <c r="K155" i="22"/>
  <c r="L155" i="22"/>
  <c r="I156" i="22"/>
  <c r="K156" i="22"/>
  <c r="L156" i="22"/>
  <c r="I157" i="22"/>
  <c r="K157" i="22"/>
  <c r="L157" i="22"/>
  <c r="I158" i="22"/>
  <c r="K158" i="22"/>
  <c r="L158" i="22"/>
  <c r="I159" i="22"/>
  <c r="K159" i="22"/>
  <c r="L159" i="22"/>
  <c r="I160" i="22"/>
  <c r="K160" i="22"/>
  <c r="L160" i="22"/>
  <c r="I161" i="22"/>
  <c r="K161" i="22"/>
  <c r="L161" i="22"/>
  <c r="I162" i="22"/>
  <c r="K162" i="22"/>
  <c r="L162" i="22"/>
  <c r="I163" i="22"/>
  <c r="K163" i="22"/>
  <c r="L163" i="22"/>
  <c r="I164" i="22"/>
  <c r="K164" i="22"/>
  <c r="L164" i="22"/>
  <c r="I165" i="22"/>
  <c r="K165" i="22"/>
  <c r="L165" i="22"/>
  <c r="I166" i="22"/>
  <c r="K166" i="22"/>
  <c r="L166" i="22"/>
  <c r="I167" i="22"/>
  <c r="K167" i="22"/>
  <c r="L167" i="22"/>
  <c r="I168" i="22"/>
  <c r="K168" i="22"/>
  <c r="L168" i="22"/>
  <c r="I169" i="22"/>
  <c r="K169" i="22"/>
  <c r="L169" i="22"/>
  <c r="I170" i="22"/>
  <c r="K170" i="22"/>
  <c r="L170" i="22"/>
  <c r="I171" i="22"/>
  <c r="K171" i="22"/>
  <c r="L171" i="22"/>
  <c r="I172" i="22"/>
  <c r="K172" i="22"/>
  <c r="L172" i="22"/>
  <c r="I173" i="22"/>
  <c r="K173" i="22"/>
  <c r="L173" i="22"/>
  <c r="I174" i="22"/>
  <c r="K174" i="22"/>
  <c r="L174" i="22"/>
  <c r="I175" i="22"/>
  <c r="K175" i="22"/>
  <c r="L175" i="22"/>
  <c r="I176" i="22"/>
  <c r="K176" i="22"/>
  <c r="L176" i="22"/>
  <c r="I177" i="22"/>
  <c r="K177" i="22"/>
  <c r="L177" i="22"/>
  <c r="I178" i="22"/>
  <c r="K178" i="22"/>
  <c r="L178" i="22"/>
  <c r="I179" i="22"/>
  <c r="K179" i="22"/>
  <c r="L179" i="22"/>
  <c r="I180" i="22"/>
  <c r="K180" i="22"/>
  <c r="L180" i="22"/>
  <c r="I181" i="22"/>
  <c r="K181" i="22"/>
  <c r="L181" i="22"/>
  <c r="I182" i="22"/>
  <c r="K182" i="22"/>
  <c r="L182" i="22"/>
  <c r="I183" i="22"/>
  <c r="K183" i="22"/>
  <c r="L183" i="22"/>
  <c r="I184" i="22"/>
  <c r="K184" i="22"/>
  <c r="L184" i="22"/>
  <c r="I185" i="22"/>
  <c r="K185" i="22"/>
  <c r="L185" i="22"/>
  <c r="I186" i="22"/>
  <c r="K186" i="22"/>
  <c r="L186" i="22"/>
  <c r="I187" i="22"/>
  <c r="K187" i="22"/>
  <c r="L187" i="22"/>
  <c r="I188" i="22"/>
  <c r="K188" i="22"/>
  <c r="L188" i="22"/>
  <c r="I189" i="22"/>
  <c r="K189" i="22"/>
  <c r="L189" i="22"/>
  <c r="I190" i="22"/>
  <c r="K190" i="22"/>
  <c r="L190" i="22"/>
  <c r="I191" i="22"/>
  <c r="K191" i="22"/>
  <c r="L191" i="22"/>
  <c r="I192" i="22"/>
  <c r="K192" i="22"/>
  <c r="L192" i="22"/>
  <c r="I193" i="22"/>
  <c r="K193" i="22"/>
  <c r="L193" i="22"/>
  <c r="I194" i="22"/>
  <c r="K194" i="22"/>
  <c r="L194" i="22"/>
  <c r="I195" i="22"/>
  <c r="K195" i="22"/>
  <c r="L195" i="22"/>
  <c r="I196" i="22"/>
  <c r="K196" i="22"/>
  <c r="L196" i="22"/>
  <c r="I197" i="22"/>
  <c r="K197" i="22"/>
  <c r="L197" i="22"/>
  <c r="I198" i="22"/>
  <c r="K198" i="22"/>
  <c r="L198" i="22"/>
  <c r="I199" i="22"/>
  <c r="K199" i="22"/>
  <c r="L199" i="22"/>
  <c r="I200" i="22"/>
  <c r="K200" i="22"/>
  <c r="L200" i="22"/>
  <c r="I201" i="22"/>
  <c r="K201" i="22"/>
  <c r="L201" i="22"/>
  <c r="I202" i="22"/>
  <c r="K202" i="22"/>
  <c r="L202" i="22"/>
  <c r="I203" i="22"/>
  <c r="K203" i="22"/>
  <c r="L203" i="22"/>
  <c r="I204" i="22"/>
  <c r="K204" i="22"/>
  <c r="L204" i="22"/>
  <c r="I205" i="22"/>
  <c r="K205" i="22"/>
  <c r="L205" i="22"/>
  <c r="I206" i="22"/>
  <c r="K206" i="22"/>
  <c r="L206" i="22"/>
  <c r="I207" i="22"/>
  <c r="K207" i="22"/>
  <c r="L207" i="22"/>
  <c r="I208" i="22"/>
  <c r="K208" i="22"/>
  <c r="L208" i="22"/>
  <c r="I209" i="22"/>
  <c r="K209" i="22"/>
  <c r="L209" i="22"/>
  <c r="I210" i="22"/>
  <c r="K210" i="22"/>
  <c r="L210" i="22"/>
  <c r="I211" i="22"/>
  <c r="K211" i="22"/>
  <c r="L211" i="22"/>
  <c r="I212" i="22"/>
  <c r="K212" i="22"/>
  <c r="L212" i="22"/>
  <c r="I213" i="22"/>
  <c r="K213" i="22"/>
  <c r="L213" i="22"/>
  <c r="I214" i="22"/>
  <c r="K214" i="22"/>
  <c r="L214" i="22"/>
  <c r="I215" i="22"/>
  <c r="K215" i="22"/>
  <c r="L215" i="22"/>
  <c r="I216" i="22"/>
  <c r="K216" i="22"/>
  <c r="L216" i="22"/>
  <c r="I217" i="22"/>
  <c r="K217" i="22"/>
  <c r="L217" i="22"/>
  <c r="I218" i="22"/>
  <c r="K218" i="22"/>
  <c r="L218" i="22"/>
  <c r="I219" i="22"/>
  <c r="K219" i="22"/>
  <c r="L219" i="22"/>
  <c r="I220" i="22"/>
  <c r="K220" i="22"/>
  <c r="L220" i="22"/>
  <c r="I221" i="22"/>
  <c r="K221" i="22"/>
  <c r="L221" i="22"/>
  <c r="I222" i="22"/>
  <c r="K222" i="22"/>
  <c r="L222" i="22"/>
  <c r="I223" i="22"/>
  <c r="K223" i="22"/>
  <c r="L223" i="22"/>
  <c r="I224" i="22"/>
  <c r="K224" i="22"/>
  <c r="L224" i="22"/>
  <c r="I225" i="22"/>
  <c r="K225" i="22"/>
  <c r="L225" i="22"/>
  <c r="I226" i="22"/>
  <c r="K226" i="22"/>
  <c r="L226" i="22"/>
  <c r="I227" i="22"/>
  <c r="K227" i="22"/>
  <c r="L227" i="22"/>
  <c r="I228" i="22"/>
  <c r="K228" i="22"/>
  <c r="L228" i="22"/>
  <c r="I229" i="22"/>
  <c r="K229" i="22"/>
  <c r="L229" i="22"/>
  <c r="I230" i="22"/>
  <c r="K230" i="22"/>
  <c r="L230" i="22"/>
  <c r="I231" i="22"/>
  <c r="K231" i="22"/>
  <c r="L231" i="22"/>
  <c r="I232" i="22"/>
  <c r="K232" i="22"/>
  <c r="L232" i="22"/>
  <c r="I233" i="22"/>
  <c r="K233" i="22"/>
  <c r="L233" i="22"/>
  <c r="I234" i="22"/>
  <c r="K234" i="22"/>
  <c r="L234" i="22"/>
  <c r="I235" i="22"/>
  <c r="K235" i="22"/>
  <c r="L235" i="22"/>
  <c r="I236" i="22"/>
  <c r="K236" i="22"/>
  <c r="L236" i="22"/>
  <c r="I237" i="22"/>
  <c r="K237" i="22"/>
  <c r="L237" i="22"/>
  <c r="I238" i="22"/>
  <c r="K238" i="22"/>
  <c r="L238" i="22"/>
  <c r="I239" i="22"/>
  <c r="K239" i="22"/>
  <c r="L239" i="22"/>
  <c r="I240" i="22"/>
  <c r="K240" i="22"/>
  <c r="L240" i="22"/>
  <c r="I241" i="22"/>
  <c r="K241" i="22"/>
  <c r="L241" i="22"/>
  <c r="I242" i="22"/>
  <c r="K242" i="22"/>
  <c r="L242" i="22"/>
  <c r="I243" i="22"/>
  <c r="K243" i="22"/>
  <c r="L243" i="22"/>
  <c r="I244" i="22"/>
  <c r="K244" i="22"/>
  <c r="L244" i="22"/>
  <c r="I245" i="22"/>
  <c r="K245" i="22"/>
  <c r="L245" i="22"/>
  <c r="I246" i="22"/>
  <c r="K246" i="22"/>
  <c r="L246" i="22"/>
  <c r="I247" i="22"/>
  <c r="K247" i="22"/>
  <c r="L247" i="22"/>
  <c r="I248" i="22"/>
  <c r="K248" i="22"/>
  <c r="L248" i="22"/>
  <c r="I249" i="22"/>
  <c r="K249" i="22"/>
  <c r="L249" i="22"/>
  <c r="I250" i="22"/>
  <c r="K250" i="22"/>
  <c r="L250" i="22"/>
  <c r="I251" i="22"/>
  <c r="K251" i="22"/>
  <c r="L251" i="22"/>
  <c r="I252" i="22"/>
  <c r="K252" i="22"/>
  <c r="L252" i="22"/>
  <c r="I253" i="22"/>
  <c r="K253" i="22"/>
  <c r="L253" i="22"/>
  <c r="I254" i="22"/>
  <c r="K254" i="22"/>
  <c r="L254" i="22"/>
  <c r="I255" i="22"/>
  <c r="K255" i="22"/>
  <c r="L255" i="22"/>
  <c r="I256" i="22"/>
  <c r="K256" i="22"/>
  <c r="L256" i="22"/>
  <c r="I257" i="22"/>
  <c r="K257" i="22"/>
  <c r="L257" i="22"/>
  <c r="I258" i="22"/>
  <c r="K258" i="22"/>
  <c r="L258" i="22"/>
  <c r="I259" i="22"/>
  <c r="K259" i="22"/>
  <c r="L259" i="22"/>
  <c r="I260" i="22"/>
  <c r="K260" i="22"/>
  <c r="L260" i="22"/>
  <c r="I261" i="22"/>
  <c r="K261" i="22"/>
  <c r="L261" i="22"/>
  <c r="I262" i="22"/>
  <c r="K262" i="22"/>
  <c r="L262" i="22"/>
  <c r="I263" i="22"/>
  <c r="K263" i="22"/>
  <c r="L263" i="22"/>
  <c r="I264" i="22"/>
  <c r="K264" i="22"/>
  <c r="L264" i="22"/>
  <c r="I265" i="22"/>
  <c r="K265" i="22"/>
  <c r="L265" i="22"/>
  <c r="I266" i="22"/>
  <c r="K266" i="22"/>
  <c r="L266" i="22"/>
  <c r="I267" i="22"/>
  <c r="K267" i="22"/>
  <c r="L267" i="22"/>
  <c r="I268" i="22"/>
  <c r="K268" i="22"/>
  <c r="L268" i="22"/>
  <c r="I269" i="22"/>
  <c r="K269" i="22"/>
  <c r="L269" i="22"/>
  <c r="I270" i="22"/>
  <c r="K270" i="22"/>
  <c r="L270" i="22"/>
  <c r="I271" i="22"/>
  <c r="K271" i="22"/>
  <c r="L271" i="22"/>
  <c r="I272" i="22"/>
  <c r="K272" i="22"/>
  <c r="L272" i="22"/>
  <c r="I273" i="22"/>
  <c r="K273" i="22"/>
  <c r="L273" i="22"/>
  <c r="I274" i="22"/>
  <c r="K274" i="22"/>
  <c r="L274" i="22"/>
  <c r="I275" i="22"/>
  <c r="K275" i="22"/>
  <c r="L275" i="22"/>
  <c r="I276" i="22"/>
  <c r="K276" i="22"/>
  <c r="L276" i="22"/>
  <c r="I277" i="22"/>
  <c r="K277" i="22"/>
  <c r="L277" i="22"/>
  <c r="I278" i="22"/>
  <c r="K278" i="22"/>
  <c r="L278" i="22"/>
  <c r="I279" i="22"/>
  <c r="K279" i="22"/>
  <c r="L279" i="22"/>
  <c r="I280" i="22"/>
  <c r="K280" i="22"/>
  <c r="L280" i="22"/>
  <c r="I281" i="22"/>
  <c r="K281" i="22"/>
  <c r="L281" i="22"/>
  <c r="I282" i="22"/>
  <c r="K282" i="22"/>
  <c r="L282" i="22"/>
  <c r="I283" i="22"/>
  <c r="K283" i="22"/>
  <c r="L283" i="22"/>
  <c r="I284" i="22"/>
  <c r="K284" i="22"/>
  <c r="L284" i="22"/>
  <c r="I285" i="22"/>
  <c r="K285" i="22"/>
  <c r="L285" i="22"/>
  <c r="I286" i="22"/>
  <c r="K286" i="22"/>
  <c r="L286" i="22"/>
  <c r="I287" i="22"/>
  <c r="K287" i="22"/>
  <c r="L287" i="22"/>
  <c r="I288" i="22"/>
  <c r="K288" i="22"/>
  <c r="L288" i="22"/>
  <c r="I289" i="22"/>
  <c r="K289" i="22"/>
  <c r="L289" i="22"/>
  <c r="I290" i="22"/>
  <c r="K290" i="22"/>
  <c r="L290" i="22"/>
  <c r="I291" i="22"/>
  <c r="K291" i="22"/>
  <c r="L291" i="22"/>
  <c r="I292" i="22"/>
  <c r="K292" i="22"/>
  <c r="L292" i="22"/>
  <c r="I293" i="22"/>
  <c r="K293" i="22"/>
  <c r="L293" i="22"/>
  <c r="I294" i="22"/>
  <c r="K294" i="22"/>
  <c r="L294" i="22"/>
  <c r="I295" i="22"/>
  <c r="K295" i="22"/>
  <c r="L295" i="22"/>
  <c r="I296" i="22"/>
  <c r="K296" i="22"/>
  <c r="L296" i="22"/>
  <c r="I297" i="22"/>
  <c r="K297" i="22"/>
  <c r="L297" i="22"/>
  <c r="I298" i="22"/>
  <c r="K298" i="22"/>
  <c r="L298" i="22"/>
  <c r="I299" i="22"/>
  <c r="K299" i="22"/>
  <c r="L299" i="22"/>
  <c r="I300" i="22"/>
  <c r="K300" i="22"/>
  <c r="L300" i="22"/>
  <c r="I301" i="22"/>
  <c r="K301" i="22"/>
  <c r="L301" i="22"/>
  <c r="I302" i="22"/>
  <c r="K302" i="22"/>
  <c r="L302" i="22"/>
  <c r="I303" i="22"/>
  <c r="K303" i="22"/>
  <c r="L303" i="22"/>
  <c r="I304" i="22"/>
  <c r="K304" i="22"/>
  <c r="L304" i="22"/>
  <c r="I305" i="22"/>
  <c r="K305" i="22"/>
  <c r="L305" i="22"/>
  <c r="I306" i="22"/>
  <c r="K306" i="22"/>
  <c r="L306" i="22"/>
  <c r="I307" i="22"/>
  <c r="K307" i="22"/>
  <c r="L307" i="22"/>
  <c r="I308" i="22"/>
  <c r="K308" i="22"/>
  <c r="L308" i="22"/>
  <c r="I309" i="22"/>
  <c r="K309" i="22"/>
  <c r="L309" i="22"/>
  <c r="I310" i="22"/>
  <c r="K310" i="22"/>
  <c r="L310" i="22"/>
  <c r="I311" i="22"/>
  <c r="K311" i="22"/>
  <c r="L311" i="22"/>
  <c r="I312" i="22"/>
  <c r="K312" i="22"/>
  <c r="L312" i="22"/>
  <c r="I313" i="22"/>
  <c r="K313" i="22"/>
  <c r="L313" i="22"/>
  <c r="I314" i="22"/>
  <c r="K314" i="22"/>
  <c r="L314" i="22"/>
  <c r="I315" i="22"/>
  <c r="K315" i="22"/>
  <c r="L315" i="22"/>
  <c r="I316" i="22"/>
  <c r="K316" i="22"/>
  <c r="L316" i="22"/>
  <c r="I317" i="22"/>
  <c r="K317" i="22"/>
  <c r="L317" i="22"/>
  <c r="I318" i="22"/>
  <c r="K318" i="22"/>
  <c r="L318" i="22"/>
  <c r="I319" i="22"/>
  <c r="K319" i="22"/>
  <c r="L319" i="22"/>
  <c r="I320" i="22"/>
  <c r="K320" i="22"/>
  <c r="L320" i="22"/>
  <c r="I321" i="22"/>
  <c r="K321" i="22"/>
  <c r="L321" i="22"/>
  <c r="I322" i="22"/>
  <c r="K322" i="22"/>
  <c r="L322" i="22"/>
  <c r="I323" i="22"/>
  <c r="K323" i="22"/>
  <c r="L323" i="22"/>
  <c r="I324" i="22"/>
  <c r="K324" i="22"/>
  <c r="L324" i="22"/>
  <c r="I325" i="22"/>
  <c r="K325" i="22"/>
  <c r="L325" i="22"/>
  <c r="I326" i="22"/>
  <c r="K326" i="22"/>
  <c r="L326" i="22"/>
  <c r="I327" i="22"/>
  <c r="K327" i="22"/>
  <c r="L327" i="22"/>
  <c r="I328" i="22"/>
  <c r="K328" i="22"/>
  <c r="L328" i="22"/>
  <c r="I329" i="22"/>
  <c r="K329" i="22"/>
  <c r="L329" i="22"/>
  <c r="I330" i="22"/>
  <c r="K330" i="22"/>
  <c r="L330" i="22"/>
  <c r="I331" i="22"/>
  <c r="K331" i="22"/>
  <c r="L331" i="22"/>
  <c r="I332" i="22"/>
  <c r="K332" i="22"/>
  <c r="L332" i="22"/>
  <c r="I333" i="22"/>
  <c r="K333" i="22"/>
  <c r="L333" i="22"/>
  <c r="I334" i="22"/>
  <c r="K334" i="22"/>
  <c r="L334" i="22"/>
  <c r="I335" i="22"/>
  <c r="K335" i="22"/>
  <c r="L335" i="22"/>
  <c r="I336" i="22"/>
  <c r="K336" i="22"/>
  <c r="L336" i="22"/>
  <c r="I337" i="22"/>
  <c r="K337" i="22"/>
  <c r="L337" i="22"/>
  <c r="I338" i="22"/>
  <c r="K338" i="22"/>
  <c r="L338" i="22"/>
  <c r="I339" i="22"/>
  <c r="K339" i="22"/>
  <c r="L339" i="22"/>
  <c r="I340" i="22"/>
  <c r="K340" i="22"/>
  <c r="L340" i="22"/>
  <c r="I341" i="22"/>
  <c r="K341" i="22"/>
  <c r="L341" i="22"/>
  <c r="I342" i="22"/>
  <c r="K342" i="22"/>
  <c r="L342" i="22"/>
  <c r="I343" i="22"/>
  <c r="K343" i="22"/>
  <c r="L343" i="22"/>
  <c r="I344" i="22"/>
  <c r="K344" i="22"/>
  <c r="L344" i="22"/>
  <c r="I345" i="22"/>
  <c r="K345" i="22"/>
  <c r="L345" i="22"/>
  <c r="I346" i="22"/>
  <c r="K346" i="22"/>
  <c r="L346" i="22"/>
  <c r="I347" i="22"/>
  <c r="K347" i="22"/>
  <c r="L347" i="22"/>
  <c r="I348" i="22"/>
  <c r="K348" i="22"/>
  <c r="L348" i="22"/>
  <c r="I349" i="22"/>
  <c r="K349" i="22"/>
  <c r="L349" i="22"/>
  <c r="I350" i="22"/>
  <c r="K350" i="22"/>
  <c r="L350" i="22"/>
  <c r="I351" i="22"/>
  <c r="K351" i="22"/>
  <c r="L351" i="22"/>
  <c r="I2" i="22"/>
  <c r="K2" i="22"/>
  <c r="L2" i="22"/>
  <c r="D3" i="22"/>
  <c r="F3" i="22"/>
  <c r="G3" i="22"/>
  <c r="D4" i="22"/>
  <c r="F4" i="22"/>
  <c r="G4" i="22"/>
  <c r="D5" i="22"/>
  <c r="F5" i="22"/>
  <c r="G5" i="22"/>
  <c r="D6" i="22"/>
  <c r="F6" i="22"/>
  <c r="G6" i="22"/>
  <c r="D7" i="22"/>
  <c r="F7" i="22"/>
  <c r="G7" i="22"/>
  <c r="D8" i="22"/>
  <c r="F8" i="22"/>
  <c r="G8" i="22"/>
  <c r="D9" i="22"/>
  <c r="F9" i="22"/>
  <c r="G9" i="22"/>
  <c r="D10" i="22"/>
  <c r="F10" i="22"/>
  <c r="G10" i="22"/>
  <c r="D11" i="22"/>
  <c r="F11" i="22"/>
  <c r="G11" i="22"/>
  <c r="D12" i="22"/>
  <c r="F12" i="22"/>
  <c r="G12" i="22"/>
  <c r="D13" i="22"/>
  <c r="F13" i="22"/>
  <c r="G13" i="22"/>
  <c r="D14" i="22"/>
  <c r="F14" i="22"/>
  <c r="G14" i="22"/>
  <c r="D15" i="22"/>
  <c r="F15" i="22"/>
  <c r="G15" i="22"/>
  <c r="D16" i="22"/>
  <c r="F16" i="22"/>
  <c r="G16" i="22"/>
  <c r="D17" i="22"/>
  <c r="F17" i="22"/>
  <c r="G17" i="22"/>
  <c r="D18" i="22"/>
  <c r="F18" i="22"/>
  <c r="G18" i="22"/>
  <c r="D19" i="22"/>
  <c r="F19" i="22"/>
  <c r="G19" i="22"/>
  <c r="D20" i="22"/>
  <c r="F20" i="22"/>
  <c r="G20" i="22"/>
  <c r="D21" i="22"/>
  <c r="F21" i="22"/>
  <c r="G21" i="22"/>
  <c r="D22" i="22"/>
  <c r="F22" i="22"/>
  <c r="G22" i="22"/>
  <c r="D23" i="22"/>
  <c r="F23" i="22"/>
  <c r="G23" i="22"/>
  <c r="D24" i="22"/>
  <c r="F24" i="22"/>
  <c r="G24" i="22"/>
  <c r="D25" i="22"/>
  <c r="F25" i="22"/>
  <c r="G25" i="22"/>
  <c r="D26" i="22"/>
  <c r="F26" i="22"/>
  <c r="G26" i="22"/>
  <c r="D27" i="22"/>
  <c r="F27" i="22"/>
  <c r="G27" i="22"/>
  <c r="D28" i="22"/>
  <c r="F28" i="22"/>
  <c r="G28" i="22"/>
  <c r="D29" i="22"/>
  <c r="F29" i="22"/>
  <c r="G29" i="22"/>
  <c r="D30" i="22"/>
  <c r="F30" i="22"/>
  <c r="G30" i="22"/>
  <c r="D31" i="22"/>
  <c r="F31" i="22"/>
  <c r="G31" i="22"/>
  <c r="D32" i="22"/>
  <c r="F32" i="22"/>
  <c r="G32" i="22"/>
  <c r="D33" i="22"/>
  <c r="F33" i="22"/>
  <c r="G33" i="22"/>
  <c r="D34" i="22"/>
  <c r="F34" i="22"/>
  <c r="G34" i="22"/>
  <c r="D35" i="22"/>
  <c r="F35" i="22"/>
  <c r="G35" i="22"/>
  <c r="D36" i="22"/>
  <c r="F36" i="22"/>
  <c r="G36" i="22"/>
  <c r="D37" i="22"/>
  <c r="F37" i="22"/>
  <c r="G37" i="22"/>
  <c r="D38" i="22"/>
  <c r="F38" i="22"/>
  <c r="G38" i="22"/>
  <c r="D39" i="22"/>
  <c r="F39" i="22"/>
  <c r="G39" i="22"/>
  <c r="D40" i="22"/>
  <c r="F40" i="22"/>
  <c r="G40" i="22"/>
  <c r="D41" i="22"/>
  <c r="F41" i="22"/>
  <c r="G41" i="22"/>
  <c r="D42" i="22"/>
  <c r="F42" i="22"/>
  <c r="G42" i="22"/>
  <c r="D43" i="22"/>
  <c r="F43" i="22"/>
  <c r="G43" i="22"/>
  <c r="D44" i="22"/>
  <c r="F44" i="22"/>
  <c r="G44" i="22"/>
  <c r="D45" i="22"/>
  <c r="F45" i="22"/>
  <c r="G45" i="22"/>
  <c r="D46" i="22"/>
  <c r="F46" i="22"/>
  <c r="G46" i="22"/>
  <c r="D47" i="22"/>
  <c r="F47" i="22"/>
  <c r="G47" i="22"/>
  <c r="D48" i="22"/>
  <c r="F48" i="22"/>
  <c r="G48" i="22"/>
  <c r="D49" i="22"/>
  <c r="F49" i="22"/>
  <c r="G49" i="22"/>
  <c r="D50" i="22"/>
  <c r="F50" i="22"/>
  <c r="G50" i="22"/>
  <c r="D51" i="22"/>
  <c r="F51" i="22"/>
  <c r="G51" i="22"/>
  <c r="D52" i="22"/>
  <c r="F52" i="22"/>
  <c r="G52" i="22"/>
  <c r="D53" i="22"/>
  <c r="F53" i="22"/>
  <c r="G53" i="22"/>
  <c r="D54" i="22"/>
  <c r="F54" i="22"/>
  <c r="G54" i="22"/>
  <c r="D55" i="22"/>
  <c r="F55" i="22"/>
  <c r="G55" i="22"/>
  <c r="D56" i="22"/>
  <c r="F56" i="22"/>
  <c r="G56" i="22"/>
  <c r="D57" i="22"/>
  <c r="F57" i="22"/>
  <c r="G57" i="22"/>
  <c r="D58" i="22"/>
  <c r="F58" i="22"/>
  <c r="G58" i="22"/>
  <c r="D59" i="22"/>
  <c r="F59" i="22"/>
  <c r="G59" i="22"/>
  <c r="D60" i="22"/>
  <c r="F60" i="22"/>
  <c r="G60" i="22"/>
  <c r="D61" i="22"/>
  <c r="F61" i="22"/>
  <c r="G61" i="22"/>
  <c r="D62" i="22"/>
  <c r="F62" i="22"/>
  <c r="G62" i="22"/>
  <c r="D63" i="22"/>
  <c r="F63" i="22"/>
  <c r="G63" i="22"/>
  <c r="D64" i="22"/>
  <c r="F64" i="22"/>
  <c r="G64" i="22"/>
  <c r="D65" i="22"/>
  <c r="F65" i="22"/>
  <c r="G65" i="22"/>
  <c r="D66" i="22"/>
  <c r="F66" i="22"/>
  <c r="G66" i="22"/>
  <c r="D67" i="22"/>
  <c r="F67" i="22"/>
  <c r="G67" i="22"/>
  <c r="D68" i="22"/>
  <c r="F68" i="22"/>
  <c r="G68" i="22"/>
  <c r="D69" i="22"/>
  <c r="F69" i="22"/>
  <c r="G69" i="22"/>
  <c r="D70" i="22"/>
  <c r="F70" i="22"/>
  <c r="G70" i="22"/>
  <c r="D71" i="22"/>
  <c r="F71" i="22"/>
  <c r="G71" i="22"/>
  <c r="D72" i="22"/>
  <c r="F72" i="22"/>
  <c r="G72" i="22"/>
  <c r="D73" i="22"/>
  <c r="F73" i="22"/>
  <c r="G73" i="22"/>
  <c r="D74" i="22"/>
  <c r="F74" i="22"/>
  <c r="G74" i="22"/>
  <c r="D75" i="22"/>
  <c r="F75" i="22"/>
  <c r="G75" i="22"/>
  <c r="D76" i="22"/>
  <c r="F76" i="22"/>
  <c r="G76" i="22"/>
  <c r="F77" i="22"/>
  <c r="G77" i="22"/>
  <c r="D78" i="22"/>
  <c r="F78" i="22"/>
  <c r="G78" i="22"/>
  <c r="D79" i="22"/>
  <c r="F79" i="22"/>
  <c r="G79" i="22"/>
  <c r="D80" i="22"/>
  <c r="F80" i="22"/>
  <c r="G80" i="22"/>
  <c r="D81" i="22"/>
  <c r="F81" i="22"/>
  <c r="G81" i="22"/>
  <c r="D82" i="22"/>
  <c r="F82" i="22"/>
  <c r="G82" i="22"/>
  <c r="D83" i="22"/>
  <c r="F83" i="22"/>
  <c r="G83" i="22"/>
  <c r="D84" i="22"/>
  <c r="F84" i="22"/>
  <c r="G84" i="22"/>
  <c r="D85" i="22"/>
  <c r="F85" i="22"/>
  <c r="G85" i="22"/>
  <c r="D86" i="22"/>
  <c r="F86" i="22"/>
  <c r="G86" i="22"/>
  <c r="D87" i="22"/>
  <c r="F87" i="22"/>
  <c r="G87" i="22"/>
  <c r="D88" i="22"/>
  <c r="F88" i="22"/>
  <c r="G88" i="22"/>
  <c r="D89" i="22"/>
  <c r="F89" i="22"/>
  <c r="G89" i="22"/>
  <c r="D90" i="22"/>
  <c r="F90" i="22"/>
  <c r="G90" i="22"/>
  <c r="D91" i="22"/>
  <c r="F91" i="22"/>
  <c r="G91" i="22"/>
  <c r="D92" i="22"/>
  <c r="F92" i="22"/>
  <c r="G92" i="22"/>
  <c r="D93" i="22"/>
  <c r="F93" i="22"/>
  <c r="G93" i="22"/>
  <c r="D94" i="22"/>
  <c r="F94" i="22"/>
  <c r="G94" i="22"/>
  <c r="D95" i="22"/>
  <c r="F95" i="22"/>
  <c r="G95" i="22"/>
  <c r="D96" i="22"/>
  <c r="F96" i="22"/>
  <c r="G96" i="22"/>
  <c r="D97" i="22"/>
  <c r="F97" i="22"/>
  <c r="G97" i="22"/>
  <c r="D98" i="22"/>
  <c r="F98" i="22"/>
  <c r="G98" i="22"/>
  <c r="D99" i="22"/>
  <c r="F99" i="22"/>
  <c r="G99" i="22"/>
  <c r="D100" i="22"/>
  <c r="F100" i="22"/>
  <c r="G100" i="22"/>
  <c r="D101" i="22"/>
  <c r="F101" i="22"/>
  <c r="G101" i="22"/>
  <c r="D102" i="22"/>
  <c r="F102" i="22"/>
  <c r="G102" i="22"/>
  <c r="D103" i="22"/>
  <c r="F103" i="22"/>
  <c r="G103" i="22"/>
  <c r="D104" i="22"/>
  <c r="F104" i="22"/>
  <c r="G104" i="22"/>
  <c r="D105" i="22"/>
  <c r="F105" i="22"/>
  <c r="G105" i="22"/>
  <c r="D106" i="22"/>
  <c r="F106" i="22"/>
  <c r="G106" i="22"/>
  <c r="D107" i="22"/>
  <c r="F107" i="22"/>
  <c r="G107" i="22"/>
  <c r="D108" i="22"/>
  <c r="F108" i="22"/>
  <c r="G108" i="22"/>
  <c r="D109" i="22"/>
  <c r="F109" i="22"/>
  <c r="G109" i="22"/>
  <c r="D110" i="22"/>
  <c r="F110" i="22"/>
  <c r="G110" i="22"/>
  <c r="D111" i="22"/>
  <c r="F111" i="22"/>
  <c r="G111" i="22"/>
  <c r="D112" i="22"/>
  <c r="F112" i="22"/>
  <c r="G112" i="22"/>
  <c r="D113" i="22"/>
  <c r="F113" i="22"/>
  <c r="G113" i="22"/>
  <c r="D114" i="22"/>
  <c r="F114" i="22"/>
  <c r="G114" i="22"/>
  <c r="D115" i="22"/>
  <c r="F115" i="22"/>
  <c r="G115" i="22"/>
  <c r="D116" i="22"/>
  <c r="F116" i="22"/>
  <c r="G116" i="22"/>
  <c r="D117" i="22"/>
  <c r="F117" i="22"/>
  <c r="G117" i="22"/>
  <c r="D118" i="22"/>
  <c r="F118" i="22"/>
  <c r="G118" i="22"/>
  <c r="D119" i="22"/>
  <c r="F119" i="22"/>
  <c r="G119" i="22"/>
  <c r="D120" i="22"/>
  <c r="F120" i="22"/>
  <c r="G120" i="22"/>
  <c r="D121" i="22"/>
  <c r="F121" i="22"/>
  <c r="G121" i="22"/>
  <c r="D122" i="22"/>
  <c r="F122" i="22"/>
  <c r="G122" i="22"/>
  <c r="D123" i="22"/>
  <c r="F123" i="22"/>
  <c r="G123" i="22"/>
  <c r="D124" i="22"/>
  <c r="F124" i="22"/>
  <c r="G124" i="22"/>
  <c r="D125" i="22"/>
  <c r="F125" i="22"/>
  <c r="G125" i="22"/>
  <c r="D126" i="22"/>
  <c r="F126" i="22"/>
  <c r="G126" i="22"/>
  <c r="D127" i="22"/>
  <c r="F127" i="22"/>
  <c r="G127" i="22"/>
  <c r="D128" i="22"/>
  <c r="F128" i="22"/>
  <c r="G128" i="22"/>
  <c r="D129" i="22"/>
  <c r="F129" i="22"/>
  <c r="G129" i="22"/>
  <c r="D130" i="22"/>
  <c r="F130" i="22"/>
  <c r="G130" i="22"/>
  <c r="D131" i="22"/>
  <c r="F131" i="22"/>
  <c r="G131" i="22"/>
  <c r="D132" i="22"/>
  <c r="F132" i="22"/>
  <c r="G132" i="22"/>
  <c r="D133" i="22"/>
  <c r="F133" i="22"/>
  <c r="G133" i="22"/>
  <c r="D134" i="22"/>
  <c r="F134" i="22"/>
  <c r="G134" i="22"/>
  <c r="D135" i="22"/>
  <c r="F135" i="22"/>
  <c r="G135" i="22"/>
  <c r="D136" i="22"/>
  <c r="F136" i="22"/>
  <c r="G136" i="22"/>
  <c r="D137" i="22"/>
  <c r="F137" i="22"/>
  <c r="G137" i="22"/>
  <c r="D138" i="22"/>
  <c r="F138" i="22"/>
  <c r="G138" i="22"/>
  <c r="D139" i="22"/>
  <c r="F139" i="22"/>
  <c r="G139" i="22"/>
  <c r="D140" i="22"/>
  <c r="F140" i="22"/>
  <c r="G140" i="22"/>
  <c r="D141" i="22"/>
  <c r="F141" i="22"/>
  <c r="G141" i="22"/>
  <c r="D142" i="22"/>
  <c r="F142" i="22"/>
  <c r="G142" i="22"/>
  <c r="D143" i="22"/>
  <c r="F143" i="22"/>
  <c r="G143" i="22"/>
  <c r="D144" i="22"/>
  <c r="F144" i="22"/>
  <c r="G144" i="22"/>
  <c r="D145" i="22"/>
  <c r="F145" i="22"/>
  <c r="G145" i="22"/>
  <c r="D146" i="22"/>
  <c r="F146" i="22"/>
  <c r="G146" i="22"/>
  <c r="D147" i="22"/>
  <c r="F147" i="22"/>
  <c r="G147" i="22"/>
  <c r="D148" i="22"/>
  <c r="F148" i="22"/>
  <c r="G148" i="22"/>
  <c r="D149" i="22"/>
  <c r="F149" i="22"/>
  <c r="G149" i="22"/>
  <c r="D150" i="22"/>
  <c r="F150" i="22"/>
  <c r="G150" i="22"/>
  <c r="D151" i="22"/>
  <c r="F151" i="22"/>
  <c r="G151" i="22"/>
  <c r="D152" i="22"/>
  <c r="F152" i="22"/>
  <c r="G152" i="22"/>
  <c r="D153" i="22"/>
  <c r="F153" i="22"/>
  <c r="G153" i="22"/>
  <c r="D154" i="22"/>
  <c r="F154" i="22"/>
  <c r="G154" i="22"/>
  <c r="D155" i="22"/>
  <c r="F155" i="22"/>
  <c r="G155" i="22"/>
  <c r="D156" i="22"/>
  <c r="F156" i="22"/>
  <c r="G156" i="22"/>
  <c r="D157" i="22"/>
  <c r="F157" i="22"/>
  <c r="G157" i="22"/>
  <c r="D158" i="22"/>
  <c r="F158" i="22"/>
  <c r="G158" i="22"/>
  <c r="D159" i="22"/>
  <c r="F159" i="22"/>
  <c r="G159" i="22"/>
  <c r="D160" i="22"/>
  <c r="F160" i="22"/>
  <c r="G160" i="22"/>
  <c r="D161" i="22"/>
  <c r="F161" i="22"/>
  <c r="G161" i="22"/>
  <c r="D162" i="22"/>
  <c r="F162" i="22"/>
  <c r="G162" i="22"/>
  <c r="D163" i="22"/>
  <c r="F163" i="22"/>
  <c r="G163" i="22"/>
  <c r="D164" i="22"/>
  <c r="F164" i="22"/>
  <c r="G164" i="22"/>
  <c r="D165" i="22"/>
  <c r="F165" i="22"/>
  <c r="G165" i="22"/>
  <c r="D166" i="22"/>
  <c r="F166" i="22"/>
  <c r="G166" i="22"/>
  <c r="D167" i="22"/>
  <c r="F167" i="22"/>
  <c r="G167" i="22"/>
  <c r="D168" i="22"/>
  <c r="F168" i="22"/>
  <c r="G168" i="22"/>
  <c r="D169" i="22"/>
  <c r="F169" i="22"/>
  <c r="G169" i="22"/>
  <c r="D170" i="22"/>
  <c r="F170" i="22"/>
  <c r="G170" i="22"/>
  <c r="D171" i="22"/>
  <c r="F171" i="22"/>
  <c r="G171" i="22"/>
  <c r="D172" i="22"/>
  <c r="F172" i="22"/>
  <c r="G172" i="22"/>
  <c r="D173" i="22"/>
  <c r="F173" i="22"/>
  <c r="G173" i="22"/>
  <c r="D174" i="22"/>
  <c r="F174" i="22"/>
  <c r="G174" i="22"/>
  <c r="D175" i="22"/>
  <c r="F175" i="22"/>
  <c r="G175" i="22"/>
  <c r="D176" i="22"/>
  <c r="F176" i="22"/>
  <c r="G176" i="22"/>
  <c r="D177" i="22"/>
  <c r="F177" i="22"/>
  <c r="G177" i="22"/>
  <c r="D178" i="22"/>
  <c r="F178" i="22"/>
  <c r="G178" i="22"/>
  <c r="D179" i="22"/>
  <c r="F179" i="22"/>
  <c r="G179" i="22"/>
  <c r="D180" i="22"/>
  <c r="F180" i="22"/>
  <c r="G180" i="22"/>
  <c r="D181" i="22"/>
  <c r="F181" i="22"/>
  <c r="G181" i="22"/>
  <c r="D182" i="22"/>
  <c r="F182" i="22"/>
  <c r="G182" i="22"/>
  <c r="D183" i="22"/>
  <c r="F183" i="22"/>
  <c r="G183" i="22"/>
  <c r="D184" i="22"/>
  <c r="F184" i="22"/>
  <c r="G184" i="22"/>
  <c r="D185" i="22"/>
  <c r="F185" i="22"/>
  <c r="G185" i="22"/>
  <c r="D186" i="22"/>
  <c r="F186" i="22"/>
  <c r="G186" i="22"/>
  <c r="D187" i="22"/>
  <c r="F187" i="22"/>
  <c r="G187" i="22"/>
  <c r="D188" i="22"/>
  <c r="F188" i="22"/>
  <c r="G188" i="22"/>
  <c r="D189" i="22"/>
  <c r="F189" i="22"/>
  <c r="G189" i="22"/>
  <c r="D190" i="22"/>
  <c r="F190" i="22"/>
  <c r="G190" i="22"/>
  <c r="D191" i="22"/>
  <c r="F191" i="22"/>
  <c r="G191" i="22"/>
  <c r="D192" i="22"/>
  <c r="F192" i="22"/>
  <c r="G192" i="22"/>
  <c r="D193" i="22"/>
  <c r="F193" i="22"/>
  <c r="G193" i="22"/>
  <c r="D194" i="22"/>
  <c r="F194" i="22"/>
  <c r="G194" i="22"/>
  <c r="D195" i="22"/>
  <c r="F195" i="22"/>
  <c r="G195" i="22"/>
  <c r="D196" i="22"/>
  <c r="F196" i="22"/>
  <c r="G196" i="22"/>
  <c r="D197" i="22"/>
  <c r="F197" i="22"/>
  <c r="G197" i="22"/>
  <c r="D198" i="22"/>
  <c r="F198" i="22"/>
  <c r="G198" i="22"/>
  <c r="D199" i="22"/>
  <c r="F199" i="22"/>
  <c r="G199" i="22"/>
  <c r="D200" i="22"/>
  <c r="F200" i="22"/>
  <c r="G200" i="22"/>
  <c r="D201" i="22"/>
  <c r="F201" i="22"/>
  <c r="G201" i="22"/>
  <c r="D202" i="22"/>
  <c r="F202" i="22"/>
  <c r="G202" i="22"/>
  <c r="D203" i="22"/>
  <c r="F203" i="22"/>
  <c r="G203" i="22"/>
  <c r="D204" i="22"/>
  <c r="F204" i="22"/>
  <c r="G204" i="22"/>
  <c r="D205" i="22"/>
  <c r="F205" i="22"/>
  <c r="G205" i="22"/>
  <c r="D206" i="22"/>
  <c r="F206" i="22"/>
  <c r="G206" i="22"/>
  <c r="D207" i="22"/>
  <c r="F207" i="22"/>
  <c r="G207" i="22"/>
  <c r="D208" i="22"/>
  <c r="F208" i="22"/>
  <c r="G208" i="22"/>
  <c r="D209" i="22"/>
  <c r="F209" i="22"/>
  <c r="G209" i="22"/>
  <c r="D210" i="22"/>
  <c r="F210" i="22"/>
  <c r="G210" i="22"/>
  <c r="D211" i="22"/>
  <c r="F211" i="22"/>
  <c r="G211" i="22"/>
  <c r="D212" i="22"/>
  <c r="F212" i="22"/>
  <c r="G212" i="22"/>
  <c r="D213" i="22"/>
  <c r="F213" i="22"/>
  <c r="G213" i="22"/>
  <c r="D214" i="22"/>
  <c r="F214" i="22"/>
  <c r="G214" i="22"/>
  <c r="D215" i="22"/>
  <c r="F215" i="22"/>
  <c r="G215" i="22"/>
  <c r="D216" i="22"/>
  <c r="F216" i="22"/>
  <c r="G216" i="22"/>
  <c r="D217" i="22"/>
  <c r="F217" i="22"/>
  <c r="G217" i="22"/>
  <c r="D218" i="22"/>
  <c r="F218" i="22"/>
  <c r="G218" i="22"/>
  <c r="D219" i="22"/>
  <c r="F219" i="22"/>
  <c r="G219" i="22"/>
  <c r="D220" i="22"/>
  <c r="F220" i="22"/>
  <c r="G220" i="22"/>
  <c r="D221" i="22"/>
  <c r="F221" i="22"/>
  <c r="G221" i="22"/>
  <c r="D222" i="22"/>
  <c r="F222" i="22"/>
  <c r="G222" i="22"/>
  <c r="D223" i="22"/>
  <c r="F223" i="22"/>
  <c r="G223" i="22"/>
  <c r="D224" i="22"/>
  <c r="F224" i="22"/>
  <c r="G224" i="22"/>
  <c r="D225" i="22"/>
  <c r="F225" i="22"/>
  <c r="G225" i="22"/>
  <c r="D226" i="22"/>
  <c r="F226" i="22"/>
  <c r="G226" i="22"/>
  <c r="D227" i="22"/>
  <c r="F227" i="22"/>
  <c r="G227" i="22"/>
  <c r="D228" i="22"/>
  <c r="F228" i="22"/>
  <c r="G228" i="22"/>
  <c r="D229" i="22"/>
  <c r="F229" i="22"/>
  <c r="G229" i="22"/>
  <c r="D230" i="22"/>
  <c r="F230" i="22"/>
  <c r="G230" i="22"/>
  <c r="D231" i="22"/>
  <c r="F231" i="22"/>
  <c r="G231" i="22"/>
  <c r="D232" i="22"/>
  <c r="F232" i="22"/>
  <c r="G232" i="22"/>
  <c r="D233" i="22"/>
  <c r="F233" i="22"/>
  <c r="G233" i="22"/>
  <c r="D234" i="22"/>
  <c r="F234" i="22"/>
  <c r="G234" i="22"/>
  <c r="D235" i="22"/>
  <c r="F235" i="22"/>
  <c r="G235" i="22"/>
  <c r="D236" i="22"/>
  <c r="F236" i="22"/>
  <c r="G236" i="22"/>
  <c r="D237" i="22"/>
  <c r="F237" i="22"/>
  <c r="G237" i="22"/>
  <c r="D238" i="22"/>
  <c r="F238" i="22"/>
  <c r="G238" i="22"/>
  <c r="D239" i="22"/>
  <c r="F239" i="22"/>
  <c r="G239" i="22"/>
  <c r="D240" i="22"/>
  <c r="F240" i="22"/>
  <c r="G240" i="22"/>
  <c r="D241" i="22"/>
  <c r="F241" i="22"/>
  <c r="G241" i="22"/>
  <c r="D242" i="22"/>
  <c r="F242" i="22"/>
  <c r="G242" i="22"/>
  <c r="D243" i="22"/>
  <c r="F243" i="22"/>
  <c r="G243" i="22"/>
  <c r="D244" i="22"/>
  <c r="F244" i="22"/>
  <c r="G244" i="22"/>
  <c r="D245" i="22"/>
  <c r="F245" i="22"/>
  <c r="G245" i="22"/>
  <c r="D246" i="22"/>
  <c r="F246" i="22"/>
  <c r="G246" i="22"/>
  <c r="D247" i="22"/>
  <c r="F247" i="22"/>
  <c r="G247" i="22"/>
  <c r="D248" i="22"/>
  <c r="F248" i="22"/>
  <c r="G248" i="22"/>
  <c r="D249" i="22"/>
  <c r="F249" i="22"/>
  <c r="G249" i="22"/>
  <c r="D250" i="22"/>
  <c r="F250" i="22"/>
  <c r="G250" i="22"/>
  <c r="D251" i="22"/>
  <c r="F251" i="22"/>
  <c r="G251" i="22"/>
  <c r="D252" i="22"/>
  <c r="F252" i="22"/>
  <c r="G252" i="22"/>
  <c r="D253" i="22"/>
  <c r="F253" i="22"/>
  <c r="G253" i="22"/>
  <c r="D254" i="22"/>
  <c r="F254" i="22"/>
  <c r="G254" i="22"/>
  <c r="D255" i="22"/>
  <c r="F255" i="22"/>
  <c r="G255" i="22"/>
  <c r="D256" i="22"/>
  <c r="F256" i="22"/>
  <c r="G256" i="22"/>
  <c r="D257" i="22"/>
  <c r="F257" i="22"/>
  <c r="G257" i="22"/>
  <c r="D258" i="22"/>
  <c r="F258" i="22"/>
  <c r="G258" i="22"/>
  <c r="D259" i="22"/>
  <c r="F259" i="22"/>
  <c r="G259" i="22"/>
  <c r="D260" i="22"/>
  <c r="F260" i="22"/>
  <c r="G260" i="22"/>
  <c r="D261" i="22"/>
  <c r="F261" i="22"/>
  <c r="G261" i="22"/>
  <c r="D262" i="22"/>
  <c r="F262" i="22"/>
  <c r="G262" i="22"/>
  <c r="D263" i="22"/>
  <c r="F263" i="22"/>
  <c r="G263" i="22"/>
  <c r="D264" i="22"/>
  <c r="F264" i="22"/>
  <c r="G264" i="22"/>
  <c r="D265" i="22"/>
  <c r="F265" i="22"/>
  <c r="G265" i="22"/>
  <c r="D266" i="22"/>
  <c r="F266" i="22"/>
  <c r="G266" i="22"/>
  <c r="D267" i="22"/>
  <c r="F267" i="22"/>
  <c r="G267" i="22"/>
  <c r="D268" i="22"/>
  <c r="F268" i="22"/>
  <c r="G268" i="22"/>
  <c r="D269" i="22"/>
  <c r="F269" i="22"/>
  <c r="G269" i="22"/>
  <c r="D270" i="22"/>
  <c r="F270" i="22"/>
  <c r="G270" i="22"/>
  <c r="D271" i="22"/>
  <c r="F271" i="22"/>
  <c r="G271" i="22"/>
  <c r="D272" i="22"/>
  <c r="F272" i="22"/>
  <c r="G272" i="22"/>
  <c r="D273" i="22"/>
  <c r="F273" i="22"/>
  <c r="G273" i="22"/>
  <c r="D274" i="22"/>
  <c r="F274" i="22"/>
  <c r="G274" i="22"/>
  <c r="D275" i="22"/>
  <c r="F275" i="22"/>
  <c r="G275" i="22"/>
  <c r="D276" i="22"/>
  <c r="F276" i="22"/>
  <c r="G276" i="22"/>
  <c r="D277" i="22"/>
  <c r="F277" i="22"/>
  <c r="G277" i="22"/>
  <c r="D278" i="22"/>
  <c r="F278" i="22"/>
  <c r="G278" i="22"/>
  <c r="D279" i="22"/>
  <c r="F279" i="22"/>
  <c r="G279" i="22"/>
  <c r="D280" i="22"/>
  <c r="F280" i="22"/>
  <c r="G280" i="22"/>
  <c r="D281" i="22"/>
  <c r="F281" i="22"/>
  <c r="G281" i="22"/>
  <c r="D282" i="22"/>
  <c r="F282" i="22"/>
  <c r="G282" i="22"/>
  <c r="D283" i="22"/>
  <c r="F283" i="22"/>
  <c r="G283" i="22"/>
  <c r="D284" i="22"/>
  <c r="F284" i="22"/>
  <c r="G284" i="22"/>
  <c r="D285" i="22"/>
  <c r="F285" i="22"/>
  <c r="G285" i="22"/>
  <c r="D286" i="22"/>
  <c r="F286" i="22"/>
  <c r="G286" i="22"/>
  <c r="D287" i="22"/>
  <c r="F287" i="22"/>
  <c r="G287" i="22"/>
  <c r="D288" i="22"/>
  <c r="F288" i="22"/>
  <c r="G288" i="22"/>
  <c r="D289" i="22"/>
  <c r="F289" i="22"/>
  <c r="G289" i="22"/>
  <c r="D290" i="22"/>
  <c r="F290" i="22"/>
  <c r="G290" i="22"/>
  <c r="D291" i="22"/>
  <c r="F291" i="22"/>
  <c r="G291" i="22"/>
  <c r="D292" i="22"/>
  <c r="F292" i="22"/>
  <c r="G292" i="22"/>
  <c r="D293" i="22"/>
  <c r="F293" i="22"/>
  <c r="G293" i="22"/>
  <c r="D294" i="22"/>
  <c r="F294" i="22"/>
  <c r="G294" i="22"/>
  <c r="D295" i="22"/>
  <c r="F295" i="22"/>
  <c r="G295" i="22"/>
  <c r="D296" i="22"/>
  <c r="F296" i="22"/>
  <c r="G296" i="22"/>
  <c r="D297" i="22"/>
  <c r="F297" i="22"/>
  <c r="G297" i="22"/>
  <c r="D298" i="22"/>
  <c r="F298" i="22"/>
  <c r="G298" i="22"/>
  <c r="D299" i="22"/>
  <c r="F299" i="22"/>
  <c r="G299" i="22"/>
  <c r="D300" i="22"/>
  <c r="F300" i="22"/>
  <c r="G300" i="22"/>
  <c r="D301" i="22"/>
  <c r="F301" i="22"/>
  <c r="G301" i="22"/>
  <c r="D302" i="22"/>
  <c r="F302" i="22"/>
  <c r="G302" i="22"/>
  <c r="D303" i="22"/>
  <c r="F303" i="22"/>
  <c r="G303" i="22"/>
  <c r="D304" i="22"/>
  <c r="F304" i="22"/>
  <c r="G304" i="22"/>
  <c r="D305" i="22"/>
  <c r="F305" i="22"/>
  <c r="G305" i="22"/>
  <c r="D306" i="22"/>
  <c r="F306" i="22"/>
  <c r="G306" i="22"/>
  <c r="D307" i="22"/>
  <c r="F307" i="22"/>
  <c r="G307" i="22"/>
  <c r="D308" i="22"/>
  <c r="F308" i="22"/>
  <c r="G308" i="22"/>
  <c r="D309" i="22"/>
  <c r="F309" i="22"/>
  <c r="G309" i="22"/>
  <c r="D310" i="22"/>
  <c r="F310" i="22"/>
  <c r="G310" i="22"/>
  <c r="D311" i="22"/>
  <c r="F311" i="22"/>
  <c r="G311" i="22"/>
  <c r="D312" i="22"/>
  <c r="F312" i="22"/>
  <c r="G312" i="22"/>
  <c r="D313" i="22"/>
  <c r="F313" i="22"/>
  <c r="G313" i="22"/>
  <c r="D314" i="22"/>
  <c r="F314" i="22"/>
  <c r="G314" i="22"/>
  <c r="D315" i="22"/>
  <c r="F315" i="22"/>
  <c r="G315" i="22"/>
  <c r="D316" i="22"/>
  <c r="F316" i="22"/>
  <c r="G316" i="22"/>
  <c r="D317" i="22"/>
  <c r="F317" i="22"/>
  <c r="G317" i="22"/>
  <c r="D318" i="22"/>
  <c r="F318" i="22"/>
  <c r="G318" i="22"/>
  <c r="D319" i="22"/>
  <c r="F319" i="22"/>
  <c r="G319" i="22"/>
  <c r="D320" i="22"/>
  <c r="F320" i="22"/>
  <c r="G320" i="22"/>
  <c r="D321" i="22"/>
  <c r="F321" i="22"/>
  <c r="G321" i="22"/>
  <c r="D322" i="22"/>
  <c r="F322" i="22"/>
  <c r="G322" i="22"/>
  <c r="D323" i="22"/>
  <c r="F323" i="22"/>
  <c r="G323" i="22"/>
  <c r="D324" i="22"/>
  <c r="F324" i="22"/>
  <c r="G324" i="22"/>
  <c r="D325" i="22"/>
  <c r="F325" i="22"/>
  <c r="G325" i="22"/>
  <c r="D326" i="22"/>
  <c r="F326" i="22"/>
  <c r="G326" i="22"/>
  <c r="D327" i="22"/>
  <c r="F327" i="22"/>
  <c r="G327" i="22"/>
  <c r="D328" i="22"/>
  <c r="F328" i="22"/>
  <c r="G328" i="22"/>
  <c r="D329" i="22"/>
  <c r="F329" i="22"/>
  <c r="G329" i="22"/>
  <c r="D330" i="22"/>
  <c r="F330" i="22"/>
  <c r="G330" i="22"/>
  <c r="D331" i="22"/>
  <c r="F331" i="22"/>
  <c r="G331" i="22"/>
  <c r="D332" i="22"/>
  <c r="F332" i="22"/>
  <c r="G332" i="22"/>
  <c r="D333" i="22"/>
  <c r="F333" i="22"/>
  <c r="G333" i="22"/>
  <c r="D334" i="22"/>
  <c r="F334" i="22"/>
  <c r="G334" i="22"/>
  <c r="D335" i="22"/>
  <c r="F335" i="22"/>
  <c r="G335" i="22"/>
  <c r="D336" i="22"/>
  <c r="F336" i="22"/>
  <c r="G336" i="22"/>
  <c r="D337" i="22"/>
  <c r="F337" i="22"/>
  <c r="G337" i="22"/>
  <c r="D338" i="22"/>
  <c r="F338" i="22"/>
  <c r="G338" i="22"/>
  <c r="D339" i="22"/>
  <c r="F339" i="22"/>
  <c r="G339" i="22"/>
  <c r="D340" i="22"/>
  <c r="F340" i="22"/>
  <c r="G340" i="22"/>
  <c r="D341" i="22"/>
  <c r="F341" i="22"/>
  <c r="G341" i="22"/>
  <c r="D342" i="22"/>
  <c r="F342" i="22"/>
  <c r="G342" i="22"/>
  <c r="D343" i="22"/>
  <c r="F343" i="22"/>
  <c r="G343" i="22"/>
  <c r="D344" i="22"/>
  <c r="F344" i="22"/>
  <c r="G344" i="22"/>
  <c r="D345" i="22"/>
  <c r="F345" i="22"/>
  <c r="G345" i="22"/>
  <c r="D346" i="22"/>
  <c r="F346" i="22"/>
  <c r="G346" i="22"/>
  <c r="D347" i="22"/>
  <c r="F347" i="22"/>
  <c r="G347" i="22"/>
  <c r="D348" i="22"/>
  <c r="F348" i="22"/>
  <c r="G348" i="22"/>
  <c r="D349" i="22"/>
  <c r="F349" i="22"/>
  <c r="G349" i="22"/>
  <c r="D350" i="22"/>
  <c r="F350" i="22"/>
  <c r="G350" i="22"/>
  <c r="D351" i="22"/>
  <c r="F351" i="22"/>
  <c r="G351" i="22"/>
  <c r="D2" i="22"/>
  <c r="F2" i="22"/>
  <c r="G2" i="22"/>
  <c r="AC352" i="22"/>
  <c r="I352" i="22"/>
  <c r="AC353" i="22"/>
  <c r="I353" i="22"/>
  <c r="AC354" i="22"/>
  <c r="I354" i="22"/>
  <c r="AC355" i="22"/>
  <c r="I355" i="22"/>
  <c r="AC356" i="22"/>
  <c r="I356" i="22"/>
  <c r="AC357" i="22"/>
  <c r="I357" i="22"/>
  <c r="AC358" i="22"/>
  <c r="I358" i="22"/>
  <c r="AC359" i="22"/>
  <c r="I359" i="22"/>
  <c r="AC360" i="22"/>
  <c r="I360" i="22"/>
  <c r="AC361" i="22"/>
  <c r="I361" i="22"/>
  <c r="AC362" i="22"/>
  <c r="I362" i="22"/>
  <c r="AC363" i="22"/>
  <c r="I363" i="22"/>
  <c r="AC364" i="22"/>
  <c r="I364" i="22"/>
  <c r="AC365" i="22"/>
  <c r="I365" i="22"/>
  <c r="AC366" i="22"/>
  <c r="I366" i="22"/>
  <c r="AC367" i="22"/>
  <c r="I367" i="22"/>
  <c r="AC368" i="22"/>
  <c r="I368" i="22"/>
  <c r="AC369" i="22"/>
  <c r="I369" i="22"/>
  <c r="AC370" i="22"/>
  <c r="I370" i="22"/>
  <c r="AC371" i="22"/>
  <c r="I371" i="22"/>
  <c r="AC372" i="22"/>
  <c r="I372" i="22"/>
  <c r="AC373" i="22"/>
  <c r="I373" i="22"/>
  <c r="AC374" i="22"/>
  <c r="I374" i="22"/>
  <c r="AC375" i="22"/>
  <c r="I375" i="22"/>
  <c r="AC376" i="22"/>
  <c r="I376" i="22"/>
  <c r="AC377" i="22"/>
  <c r="I377" i="22"/>
  <c r="AC378" i="22"/>
  <c r="I378" i="22"/>
  <c r="AC379" i="22"/>
  <c r="I379" i="22"/>
  <c r="AC380" i="22"/>
  <c r="I380" i="22"/>
  <c r="AC381" i="22"/>
  <c r="I381" i="22"/>
  <c r="AC382" i="22"/>
  <c r="I382" i="22"/>
  <c r="AC383" i="22"/>
  <c r="I383" i="22"/>
  <c r="AC384" i="22"/>
  <c r="I384" i="22"/>
  <c r="AC385" i="22"/>
  <c r="I385" i="22"/>
  <c r="AC386" i="22"/>
  <c r="I386" i="22"/>
  <c r="AC387" i="22"/>
  <c r="I387" i="22"/>
  <c r="AC388" i="22"/>
  <c r="I388" i="22"/>
  <c r="AC389" i="22"/>
  <c r="I389" i="22"/>
  <c r="AC390" i="22"/>
  <c r="I390" i="22"/>
  <c r="AC391" i="22"/>
  <c r="I391" i="22"/>
  <c r="AC392" i="22"/>
  <c r="I392" i="22"/>
  <c r="AC393" i="22"/>
  <c r="I393" i="22"/>
  <c r="AC394" i="22"/>
  <c r="I394" i="22"/>
  <c r="AC395" i="22"/>
  <c r="I395" i="22"/>
  <c r="AC396" i="22"/>
  <c r="I396" i="22"/>
  <c r="AC397" i="22"/>
  <c r="I397" i="22"/>
  <c r="AC398" i="22"/>
  <c r="I398" i="22"/>
  <c r="AC399" i="22"/>
  <c r="I399" i="22"/>
  <c r="AC400" i="22"/>
  <c r="I400" i="22"/>
  <c r="AC401" i="22"/>
  <c r="I401" i="22"/>
  <c r="AC402" i="22"/>
  <c r="I402" i="22"/>
  <c r="AC403" i="22"/>
  <c r="I403" i="22"/>
  <c r="AC404" i="22"/>
  <c r="I404" i="22"/>
  <c r="AC405" i="22"/>
  <c r="I405" i="22"/>
  <c r="AC406" i="22"/>
  <c r="I406" i="22"/>
  <c r="AC407" i="22"/>
  <c r="I407" i="22"/>
  <c r="AC408" i="22"/>
  <c r="I408" i="22"/>
  <c r="AC409" i="22"/>
  <c r="I409" i="22"/>
  <c r="AC410" i="22"/>
  <c r="I410" i="22"/>
  <c r="AC411" i="22"/>
  <c r="I411" i="22"/>
  <c r="AC412" i="22"/>
  <c r="I412" i="22"/>
  <c r="AC413" i="22"/>
  <c r="I413" i="22"/>
  <c r="AC414" i="22"/>
  <c r="I414" i="22"/>
  <c r="AC415" i="22"/>
  <c r="I415" i="22"/>
  <c r="AC416" i="22"/>
  <c r="I416" i="22"/>
  <c r="AC417" i="22"/>
  <c r="I417" i="22"/>
  <c r="AC418" i="22"/>
  <c r="I418" i="22"/>
  <c r="AC419" i="22"/>
  <c r="I419" i="22"/>
  <c r="AC420" i="22"/>
  <c r="I420" i="22"/>
  <c r="AC421" i="22"/>
  <c r="I421" i="22"/>
  <c r="AC422" i="22"/>
  <c r="I422" i="22"/>
  <c r="AC423" i="22"/>
  <c r="I423" i="22"/>
  <c r="AC424" i="22"/>
  <c r="I424" i="22"/>
  <c r="AC425" i="22"/>
  <c r="I425" i="22"/>
  <c r="AC426" i="22"/>
  <c r="I426" i="22"/>
  <c r="AC427" i="22"/>
  <c r="I427" i="22"/>
  <c r="AC428" i="22"/>
  <c r="I428" i="22"/>
  <c r="AC429" i="22"/>
  <c r="I429" i="22"/>
  <c r="AC430" i="22"/>
  <c r="I430" i="22"/>
  <c r="AC431" i="22"/>
  <c r="I431" i="22"/>
  <c r="AC432" i="22"/>
  <c r="I432" i="22"/>
  <c r="AC433" i="22"/>
  <c r="I433" i="22"/>
  <c r="AC434" i="22"/>
  <c r="I434" i="22"/>
  <c r="AC435" i="22"/>
  <c r="I435" i="22"/>
  <c r="AC436" i="22"/>
  <c r="I436" i="22"/>
  <c r="AC437" i="22"/>
  <c r="I437" i="22"/>
  <c r="AC438" i="22"/>
  <c r="I438" i="22"/>
  <c r="AC439" i="22"/>
  <c r="I439" i="22"/>
  <c r="AC440" i="22"/>
  <c r="I440" i="22"/>
  <c r="AC441" i="22"/>
  <c r="I441" i="22"/>
  <c r="AC442" i="22"/>
  <c r="I442" i="22"/>
  <c r="AC443" i="22"/>
  <c r="I443" i="22"/>
  <c r="AC444" i="22"/>
  <c r="I444" i="22"/>
  <c r="AC445" i="22"/>
  <c r="I445" i="22"/>
  <c r="AC446" i="22"/>
  <c r="I446" i="22"/>
  <c r="AC447" i="22"/>
  <c r="I447" i="22"/>
  <c r="AC448" i="22"/>
  <c r="I448" i="22"/>
  <c r="AC449" i="22"/>
  <c r="I449" i="22"/>
  <c r="AC450" i="22"/>
  <c r="I450" i="22"/>
  <c r="AC451" i="22"/>
  <c r="I451" i="22"/>
  <c r="AC452" i="22"/>
  <c r="I452" i="22"/>
  <c r="I453" i="22"/>
  <c r="N352" i="22"/>
  <c r="N353" i="22"/>
  <c r="N354" i="22"/>
  <c r="N355" i="22"/>
  <c r="N356" i="22"/>
  <c r="N357" i="22"/>
  <c r="N358" i="22"/>
  <c r="N359" i="22"/>
  <c r="N360" i="22"/>
  <c r="N361" i="22"/>
  <c r="N362" i="22"/>
  <c r="N363" i="22"/>
  <c r="N364" i="22"/>
  <c r="N365" i="22"/>
  <c r="N366" i="22"/>
  <c r="N367" i="22"/>
  <c r="N368" i="22"/>
  <c r="N369" i="22"/>
  <c r="N370" i="22"/>
  <c r="N371" i="22"/>
  <c r="N372" i="22"/>
  <c r="N373" i="22"/>
  <c r="N374" i="22"/>
  <c r="N375" i="22"/>
  <c r="N376" i="22"/>
  <c r="N377" i="22"/>
  <c r="N378" i="22"/>
  <c r="N379" i="22"/>
  <c r="N380" i="22"/>
  <c r="N381" i="22"/>
  <c r="N382" i="22"/>
  <c r="N383" i="22"/>
  <c r="N384" i="22"/>
  <c r="N385" i="22"/>
  <c r="N386" i="22"/>
  <c r="N387" i="22"/>
  <c r="N388" i="22"/>
  <c r="N389" i="22"/>
  <c r="N390" i="22"/>
  <c r="N391" i="22"/>
  <c r="N392" i="22"/>
  <c r="N393" i="22"/>
  <c r="N394" i="22"/>
  <c r="N395" i="22"/>
  <c r="N396" i="22"/>
  <c r="N397" i="22"/>
  <c r="N398" i="22"/>
  <c r="N399" i="22"/>
  <c r="N400" i="22"/>
  <c r="N401" i="22"/>
  <c r="N402" i="22"/>
  <c r="N403" i="22"/>
  <c r="N404" i="22"/>
  <c r="N405" i="22"/>
  <c r="N406" i="22"/>
  <c r="N407" i="22"/>
  <c r="N408" i="22"/>
  <c r="N409" i="22"/>
  <c r="N410" i="22"/>
  <c r="N411" i="22"/>
  <c r="N412" i="22"/>
  <c r="N413" i="22"/>
  <c r="N414" i="22"/>
  <c r="N415" i="22"/>
  <c r="N416" i="22"/>
  <c r="N417" i="22"/>
  <c r="N418" i="22"/>
  <c r="N419" i="22"/>
  <c r="N420" i="22"/>
  <c r="N421" i="22"/>
  <c r="N422" i="22"/>
  <c r="N423" i="22"/>
  <c r="N424" i="22"/>
  <c r="N425" i="22"/>
  <c r="N426" i="22"/>
  <c r="N427" i="22"/>
  <c r="N428" i="22"/>
  <c r="N429" i="22"/>
  <c r="N430" i="22"/>
  <c r="N431" i="22"/>
  <c r="N432" i="22"/>
  <c r="N433" i="22"/>
  <c r="N434" i="22"/>
  <c r="N435" i="22"/>
  <c r="N436" i="22"/>
  <c r="N437" i="22"/>
  <c r="N438" i="22"/>
  <c r="N439" i="22"/>
  <c r="N440" i="22"/>
  <c r="N441" i="22"/>
  <c r="N442" i="22"/>
  <c r="N443" i="22"/>
  <c r="N444" i="22"/>
  <c r="N445" i="22"/>
  <c r="N446" i="22"/>
  <c r="N447" i="22"/>
  <c r="N448" i="22"/>
  <c r="N449" i="22"/>
  <c r="N450" i="22"/>
  <c r="N451" i="22"/>
  <c r="N452" i="22"/>
  <c r="N453" i="22"/>
  <c r="S352" i="22"/>
  <c r="S353" i="22"/>
  <c r="S354" i="22"/>
  <c r="S355" i="22"/>
  <c r="S356" i="22"/>
  <c r="S357" i="22"/>
  <c r="S358" i="22"/>
  <c r="S359" i="22"/>
  <c r="S360" i="22"/>
  <c r="S361" i="22"/>
  <c r="S362" i="22"/>
  <c r="S363" i="22"/>
  <c r="S364" i="22"/>
  <c r="S365" i="22"/>
  <c r="S366" i="22"/>
  <c r="S367" i="22"/>
  <c r="S368" i="22"/>
  <c r="S369" i="22"/>
  <c r="S370" i="22"/>
  <c r="S371" i="22"/>
  <c r="S372" i="22"/>
  <c r="S373" i="22"/>
  <c r="S374" i="22"/>
  <c r="S375" i="22"/>
  <c r="S376" i="22"/>
  <c r="S377" i="22"/>
  <c r="S378" i="22"/>
  <c r="S379" i="22"/>
  <c r="S380" i="22"/>
  <c r="S381" i="22"/>
  <c r="S382" i="22"/>
  <c r="S383" i="22"/>
  <c r="S384" i="22"/>
  <c r="S385" i="22"/>
  <c r="S386" i="22"/>
  <c r="S387" i="22"/>
  <c r="S388" i="22"/>
  <c r="S389" i="22"/>
  <c r="S390" i="22"/>
  <c r="S391" i="22"/>
  <c r="S392" i="22"/>
  <c r="S393" i="22"/>
  <c r="S394" i="22"/>
  <c r="S395" i="22"/>
  <c r="S396" i="22"/>
  <c r="S397" i="22"/>
  <c r="S398" i="22"/>
  <c r="S399" i="22"/>
  <c r="S400" i="22"/>
  <c r="S401" i="22"/>
  <c r="S402" i="22"/>
  <c r="S403" i="22"/>
  <c r="S404" i="22"/>
  <c r="S405" i="22"/>
  <c r="S406" i="22"/>
  <c r="S407" i="22"/>
  <c r="S408" i="22"/>
  <c r="S409" i="22"/>
  <c r="S410" i="22"/>
  <c r="S411" i="22"/>
  <c r="S412" i="22"/>
  <c r="S413" i="22"/>
  <c r="S414" i="22"/>
  <c r="S415" i="22"/>
  <c r="S416" i="22"/>
  <c r="S417" i="22"/>
  <c r="S418" i="22"/>
  <c r="S419" i="22"/>
  <c r="S420" i="22"/>
  <c r="S421" i="22"/>
  <c r="S422" i="22"/>
  <c r="S423" i="22"/>
  <c r="S424" i="22"/>
  <c r="S425" i="22"/>
  <c r="S426" i="22"/>
  <c r="S427" i="22"/>
  <c r="S428" i="22"/>
  <c r="S429" i="22"/>
  <c r="S430" i="22"/>
  <c r="S431" i="22"/>
  <c r="S432" i="22"/>
  <c r="S433" i="22"/>
  <c r="S434" i="22"/>
  <c r="S435" i="22"/>
  <c r="S436" i="22"/>
  <c r="S437" i="22"/>
  <c r="S438" i="22"/>
  <c r="S439" i="22"/>
  <c r="S440" i="22"/>
  <c r="S441" i="22"/>
  <c r="S442" i="22"/>
  <c r="S443" i="22"/>
  <c r="S444" i="22"/>
  <c r="S445" i="22"/>
  <c r="S446" i="22"/>
  <c r="S447" i="22"/>
  <c r="S448" i="22"/>
  <c r="S449" i="22"/>
  <c r="S450" i="22"/>
  <c r="S451" i="22"/>
  <c r="S452" i="22"/>
  <c r="S453" i="22"/>
  <c r="X352" i="22"/>
  <c r="X353" i="22"/>
  <c r="X354" i="22"/>
  <c r="X355" i="22"/>
  <c r="X356" i="22"/>
  <c r="X357" i="22"/>
  <c r="X358" i="22"/>
  <c r="X359" i="22"/>
  <c r="X360" i="22"/>
  <c r="X361" i="22"/>
  <c r="X362" i="22"/>
  <c r="X363" i="22"/>
  <c r="X364" i="22"/>
  <c r="X365" i="22"/>
  <c r="X366" i="22"/>
  <c r="X367" i="22"/>
  <c r="X368" i="22"/>
  <c r="X369" i="22"/>
  <c r="X370" i="22"/>
  <c r="X371" i="22"/>
  <c r="X372" i="22"/>
  <c r="X373" i="22"/>
  <c r="X374" i="22"/>
  <c r="X375" i="22"/>
  <c r="X376" i="22"/>
  <c r="X377" i="22"/>
  <c r="X378" i="22"/>
  <c r="X379" i="22"/>
  <c r="X380" i="22"/>
  <c r="X381" i="22"/>
  <c r="X382" i="22"/>
  <c r="X383" i="22"/>
  <c r="X384" i="22"/>
  <c r="X385" i="22"/>
  <c r="X386" i="22"/>
  <c r="X387" i="22"/>
  <c r="X388" i="22"/>
  <c r="X389" i="22"/>
  <c r="X390" i="22"/>
  <c r="X391" i="22"/>
  <c r="X392" i="22"/>
  <c r="X393" i="22"/>
  <c r="X394" i="22"/>
  <c r="X395" i="22"/>
  <c r="X396" i="22"/>
  <c r="X397" i="22"/>
  <c r="X398" i="22"/>
  <c r="X399" i="22"/>
  <c r="X400" i="22"/>
  <c r="X401" i="22"/>
  <c r="X402" i="22"/>
  <c r="X403" i="22"/>
  <c r="X404" i="22"/>
  <c r="X405" i="22"/>
  <c r="X406" i="22"/>
  <c r="X407" i="22"/>
  <c r="X408" i="22"/>
  <c r="X409" i="22"/>
  <c r="X410" i="22"/>
  <c r="X411" i="22"/>
  <c r="X412" i="22"/>
  <c r="X413" i="22"/>
  <c r="X414" i="22"/>
  <c r="X415" i="22"/>
  <c r="X416" i="22"/>
  <c r="X417" i="22"/>
  <c r="X418" i="22"/>
  <c r="X419" i="22"/>
  <c r="X420" i="22"/>
  <c r="X421" i="22"/>
  <c r="X422" i="22"/>
  <c r="X423" i="22"/>
  <c r="X424" i="22"/>
  <c r="X425" i="22"/>
  <c r="X426" i="22"/>
  <c r="X427" i="22"/>
  <c r="X428" i="22"/>
  <c r="X429" i="22"/>
  <c r="X430" i="22"/>
  <c r="X431" i="22"/>
  <c r="X432" i="22"/>
  <c r="X433" i="22"/>
  <c r="X434" i="22"/>
  <c r="X435" i="22"/>
  <c r="X436" i="22"/>
  <c r="X437" i="22"/>
  <c r="X438" i="22"/>
  <c r="X439" i="22"/>
  <c r="X440" i="22"/>
  <c r="X441" i="22"/>
  <c r="X442" i="22"/>
  <c r="X443" i="22"/>
  <c r="X444" i="22"/>
  <c r="X445" i="22"/>
  <c r="X446" i="22"/>
  <c r="X447" i="22"/>
  <c r="X448" i="22"/>
  <c r="X449" i="22"/>
  <c r="X450" i="22"/>
  <c r="X451" i="22"/>
  <c r="X452" i="22"/>
  <c r="X453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6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6" i="22"/>
  <c r="D427" i="22"/>
  <c r="D428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AC3" i="21"/>
  <c r="X3" i="21"/>
  <c r="Z3" i="21"/>
  <c r="AA3" i="21"/>
  <c r="AC4" i="21"/>
  <c r="X4" i="21"/>
  <c r="Z4" i="21"/>
  <c r="AA4" i="21"/>
  <c r="AC5" i="21"/>
  <c r="X5" i="21"/>
  <c r="Z5" i="21"/>
  <c r="AA5" i="21"/>
  <c r="AC6" i="21"/>
  <c r="X6" i="21"/>
  <c r="Z6" i="21"/>
  <c r="AA6" i="21"/>
  <c r="AC7" i="21"/>
  <c r="X7" i="21"/>
  <c r="Z7" i="21"/>
  <c r="AA7" i="21"/>
  <c r="AC8" i="21"/>
  <c r="X8" i="21"/>
  <c r="Z8" i="21"/>
  <c r="AA8" i="21"/>
  <c r="AC9" i="21"/>
  <c r="X9" i="21"/>
  <c r="Z9" i="21"/>
  <c r="AA9" i="21"/>
  <c r="AC10" i="21"/>
  <c r="X10" i="21"/>
  <c r="Z10" i="21"/>
  <c r="AA10" i="21"/>
  <c r="AC11" i="21"/>
  <c r="X11" i="21"/>
  <c r="Z11" i="21"/>
  <c r="AA11" i="21"/>
  <c r="AC12" i="21"/>
  <c r="X12" i="21"/>
  <c r="Z12" i="21"/>
  <c r="AA12" i="21"/>
  <c r="AC13" i="21"/>
  <c r="X13" i="21"/>
  <c r="Z13" i="21"/>
  <c r="AA13" i="21"/>
  <c r="AC14" i="21"/>
  <c r="X14" i="21"/>
  <c r="Z14" i="21"/>
  <c r="AA14" i="21"/>
  <c r="AC15" i="21"/>
  <c r="X15" i="21"/>
  <c r="Z15" i="21"/>
  <c r="AA15" i="21"/>
  <c r="AC16" i="21"/>
  <c r="X16" i="21"/>
  <c r="Z16" i="21"/>
  <c r="AA16" i="21"/>
  <c r="AC17" i="21"/>
  <c r="X17" i="21"/>
  <c r="Z17" i="21"/>
  <c r="AA17" i="21"/>
  <c r="AC18" i="21"/>
  <c r="X18" i="21"/>
  <c r="Z18" i="21"/>
  <c r="AA18" i="21"/>
  <c r="AC19" i="21"/>
  <c r="X19" i="21"/>
  <c r="Z19" i="21"/>
  <c r="AA19" i="21"/>
  <c r="AC20" i="21"/>
  <c r="X20" i="21"/>
  <c r="Z20" i="21"/>
  <c r="AA20" i="21"/>
  <c r="AC21" i="21"/>
  <c r="X21" i="21"/>
  <c r="Z21" i="21"/>
  <c r="AA21" i="21"/>
  <c r="AC22" i="21"/>
  <c r="X22" i="21"/>
  <c r="Z22" i="21"/>
  <c r="AA22" i="21"/>
  <c r="AC23" i="21"/>
  <c r="X23" i="21"/>
  <c r="Z23" i="21"/>
  <c r="AA23" i="21"/>
  <c r="AC24" i="21"/>
  <c r="X24" i="21"/>
  <c r="Z24" i="21"/>
  <c r="AA24" i="21"/>
  <c r="AC25" i="21"/>
  <c r="X25" i="21"/>
  <c r="Z25" i="21"/>
  <c r="AA25" i="21"/>
  <c r="AC26" i="21"/>
  <c r="X26" i="21"/>
  <c r="Z26" i="21"/>
  <c r="AA26" i="21"/>
  <c r="AC27" i="21"/>
  <c r="X27" i="21"/>
  <c r="Z27" i="21"/>
  <c r="AA27" i="21"/>
  <c r="AC28" i="21"/>
  <c r="X28" i="21"/>
  <c r="Z28" i="21"/>
  <c r="AA28" i="21"/>
  <c r="AC29" i="21"/>
  <c r="X29" i="21"/>
  <c r="Z29" i="21"/>
  <c r="AA29" i="21"/>
  <c r="AC30" i="21"/>
  <c r="X30" i="21"/>
  <c r="Z30" i="21"/>
  <c r="AA30" i="21"/>
  <c r="AC31" i="21"/>
  <c r="X31" i="21"/>
  <c r="Z31" i="21"/>
  <c r="AA31" i="21"/>
  <c r="AC32" i="21"/>
  <c r="X32" i="21"/>
  <c r="Z32" i="21"/>
  <c r="AA32" i="21"/>
  <c r="AC33" i="21"/>
  <c r="X33" i="21"/>
  <c r="Z33" i="21"/>
  <c r="AA33" i="21"/>
  <c r="AC34" i="21"/>
  <c r="X34" i="21"/>
  <c r="Z34" i="21"/>
  <c r="AA34" i="21"/>
  <c r="AC35" i="21"/>
  <c r="X35" i="21"/>
  <c r="Z35" i="21"/>
  <c r="AA35" i="21"/>
  <c r="AC36" i="21"/>
  <c r="X36" i="21"/>
  <c r="Z36" i="21"/>
  <c r="AA36" i="21"/>
  <c r="AC37" i="21"/>
  <c r="X37" i="21"/>
  <c r="Z37" i="21"/>
  <c r="AA37" i="21"/>
  <c r="AC38" i="21"/>
  <c r="X38" i="21"/>
  <c r="Z38" i="21"/>
  <c r="AA38" i="21"/>
  <c r="AC39" i="21"/>
  <c r="X39" i="21"/>
  <c r="Z39" i="21"/>
  <c r="AA39" i="21"/>
  <c r="AC40" i="21"/>
  <c r="X40" i="21"/>
  <c r="Z40" i="21"/>
  <c r="AA40" i="21"/>
  <c r="AC41" i="21"/>
  <c r="X41" i="21"/>
  <c r="Z41" i="21"/>
  <c r="AA41" i="21"/>
  <c r="AC42" i="21"/>
  <c r="X42" i="21"/>
  <c r="Z42" i="21"/>
  <c r="AA42" i="21"/>
  <c r="AC43" i="21"/>
  <c r="X43" i="21"/>
  <c r="Z43" i="21"/>
  <c r="AA43" i="21"/>
  <c r="AC44" i="21"/>
  <c r="X44" i="21"/>
  <c r="Z44" i="21"/>
  <c r="AA44" i="21"/>
  <c r="AC45" i="21"/>
  <c r="X45" i="21"/>
  <c r="Z45" i="21"/>
  <c r="AA45" i="21"/>
  <c r="AC46" i="21"/>
  <c r="X46" i="21"/>
  <c r="Z46" i="21"/>
  <c r="AA46" i="21"/>
  <c r="AC47" i="21"/>
  <c r="X47" i="21"/>
  <c r="Z47" i="21"/>
  <c r="AA47" i="21"/>
  <c r="AC48" i="21"/>
  <c r="X48" i="21"/>
  <c r="Z48" i="21"/>
  <c r="AA48" i="21"/>
  <c r="AC49" i="21"/>
  <c r="X49" i="21"/>
  <c r="Z49" i="21"/>
  <c r="AA49" i="21"/>
  <c r="AC50" i="21"/>
  <c r="X50" i="21"/>
  <c r="Z50" i="21"/>
  <c r="AA50" i="21"/>
  <c r="AC51" i="21"/>
  <c r="X51" i="21"/>
  <c r="Z51" i="21"/>
  <c r="AA51" i="21"/>
  <c r="AC52" i="21"/>
  <c r="X52" i="21"/>
  <c r="Z52" i="21"/>
  <c r="AA52" i="21"/>
  <c r="AC53" i="21"/>
  <c r="X53" i="21"/>
  <c r="Z53" i="21"/>
  <c r="AA53" i="21"/>
  <c r="AC54" i="21"/>
  <c r="X54" i="21"/>
  <c r="Z54" i="21"/>
  <c r="AA54" i="21"/>
  <c r="AC55" i="21"/>
  <c r="X55" i="21"/>
  <c r="Z55" i="21"/>
  <c r="AA55" i="21"/>
  <c r="AC56" i="21"/>
  <c r="X56" i="21"/>
  <c r="Z56" i="21"/>
  <c r="AA56" i="21"/>
  <c r="AC57" i="21"/>
  <c r="X57" i="21"/>
  <c r="Z57" i="21"/>
  <c r="AA57" i="21"/>
  <c r="AC58" i="21"/>
  <c r="X58" i="21"/>
  <c r="Z58" i="21"/>
  <c r="AA58" i="21"/>
  <c r="AC59" i="21"/>
  <c r="X59" i="21"/>
  <c r="Z59" i="21"/>
  <c r="AA59" i="21"/>
  <c r="AC60" i="21"/>
  <c r="X60" i="21"/>
  <c r="Z60" i="21"/>
  <c r="AA60" i="21"/>
  <c r="AC61" i="21"/>
  <c r="X61" i="21"/>
  <c r="Z61" i="21"/>
  <c r="AA61" i="21"/>
  <c r="AC62" i="21"/>
  <c r="X62" i="21"/>
  <c r="Z62" i="21"/>
  <c r="AA62" i="21"/>
  <c r="AC63" i="21"/>
  <c r="X63" i="21"/>
  <c r="Z63" i="21"/>
  <c r="AA63" i="21"/>
  <c r="AC64" i="21"/>
  <c r="X64" i="21"/>
  <c r="Z64" i="21"/>
  <c r="AA64" i="21"/>
  <c r="AC65" i="21"/>
  <c r="X65" i="21"/>
  <c r="Z65" i="21"/>
  <c r="AA65" i="21"/>
  <c r="AC66" i="21"/>
  <c r="X66" i="21"/>
  <c r="Z66" i="21"/>
  <c r="AA66" i="21"/>
  <c r="AC67" i="21"/>
  <c r="X67" i="21"/>
  <c r="Z67" i="21"/>
  <c r="AA67" i="21"/>
  <c r="AC68" i="21"/>
  <c r="X68" i="21"/>
  <c r="Z68" i="21"/>
  <c r="AA68" i="21"/>
  <c r="AC69" i="21"/>
  <c r="X69" i="21"/>
  <c r="Z69" i="21"/>
  <c r="AA69" i="21"/>
  <c r="AC70" i="21"/>
  <c r="X70" i="21"/>
  <c r="Z70" i="21"/>
  <c r="AA70" i="21"/>
  <c r="AC71" i="21"/>
  <c r="X71" i="21"/>
  <c r="Z71" i="21"/>
  <c r="AA71" i="21"/>
  <c r="AC72" i="21"/>
  <c r="X72" i="21"/>
  <c r="Z72" i="21"/>
  <c r="AA72" i="21"/>
  <c r="AC73" i="21"/>
  <c r="X73" i="21"/>
  <c r="Z73" i="21"/>
  <c r="AA73" i="21"/>
  <c r="AC74" i="21"/>
  <c r="X74" i="21"/>
  <c r="Z74" i="21"/>
  <c r="AA74" i="21"/>
  <c r="AC75" i="21"/>
  <c r="X75" i="21"/>
  <c r="Z75" i="21"/>
  <c r="AA75" i="21"/>
  <c r="AC76" i="21"/>
  <c r="X76" i="21"/>
  <c r="Z76" i="21"/>
  <c r="AA76" i="21"/>
  <c r="X77" i="21"/>
  <c r="Z77" i="21"/>
  <c r="AA77" i="21"/>
  <c r="AC78" i="21"/>
  <c r="X78" i="21"/>
  <c r="Z78" i="21"/>
  <c r="AA78" i="21"/>
  <c r="AC79" i="21"/>
  <c r="X79" i="21"/>
  <c r="Z79" i="21"/>
  <c r="AA79" i="21"/>
  <c r="AC80" i="21"/>
  <c r="X80" i="21"/>
  <c r="Z80" i="21"/>
  <c r="AA80" i="21"/>
  <c r="AC81" i="21"/>
  <c r="X81" i="21"/>
  <c r="Z81" i="21"/>
  <c r="AA81" i="21"/>
  <c r="AC82" i="21"/>
  <c r="X82" i="21"/>
  <c r="Z82" i="21"/>
  <c r="AA82" i="21"/>
  <c r="AC83" i="21"/>
  <c r="X83" i="21"/>
  <c r="Z83" i="21"/>
  <c r="AA83" i="21"/>
  <c r="AC84" i="21"/>
  <c r="X84" i="21"/>
  <c r="Z84" i="21"/>
  <c r="AA84" i="21"/>
  <c r="AC85" i="21"/>
  <c r="X85" i="21"/>
  <c r="Z85" i="21"/>
  <c r="AA85" i="21"/>
  <c r="AC86" i="21"/>
  <c r="X86" i="21"/>
  <c r="Z86" i="21"/>
  <c r="AA86" i="21"/>
  <c r="AC87" i="21"/>
  <c r="X87" i="21"/>
  <c r="Z87" i="21"/>
  <c r="AA87" i="21"/>
  <c r="AC88" i="21"/>
  <c r="X88" i="21"/>
  <c r="Z88" i="21"/>
  <c r="AA88" i="21"/>
  <c r="AC89" i="21"/>
  <c r="X89" i="21"/>
  <c r="Z89" i="21"/>
  <c r="AA89" i="21"/>
  <c r="AC90" i="21"/>
  <c r="X90" i="21"/>
  <c r="Z90" i="21"/>
  <c r="AA90" i="21"/>
  <c r="AC91" i="21"/>
  <c r="X91" i="21"/>
  <c r="Z91" i="21"/>
  <c r="AA91" i="21"/>
  <c r="AC92" i="21"/>
  <c r="X92" i="21"/>
  <c r="Z92" i="21"/>
  <c r="AA92" i="21"/>
  <c r="AC93" i="21"/>
  <c r="X93" i="21"/>
  <c r="Z93" i="21"/>
  <c r="AA93" i="21"/>
  <c r="AC94" i="21"/>
  <c r="X94" i="21"/>
  <c r="Z94" i="21"/>
  <c r="AA94" i="21"/>
  <c r="AC95" i="21"/>
  <c r="X95" i="21"/>
  <c r="Z95" i="21"/>
  <c r="AA95" i="21"/>
  <c r="AC96" i="21"/>
  <c r="X96" i="21"/>
  <c r="Z96" i="21"/>
  <c r="AA96" i="21"/>
  <c r="AC97" i="21"/>
  <c r="X97" i="21"/>
  <c r="Z97" i="21"/>
  <c r="AA97" i="21"/>
  <c r="AC98" i="21"/>
  <c r="X98" i="21"/>
  <c r="Z98" i="21"/>
  <c r="AA98" i="21"/>
  <c r="AC99" i="21"/>
  <c r="X99" i="21"/>
  <c r="Z99" i="21"/>
  <c r="AA99" i="21"/>
  <c r="AC100" i="21"/>
  <c r="X100" i="21"/>
  <c r="Z100" i="21"/>
  <c r="AA100" i="21"/>
  <c r="AC101" i="21"/>
  <c r="X101" i="21"/>
  <c r="Z101" i="21"/>
  <c r="AA101" i="21"/>
  <c r="AC102" i="21"/>
  <c r="X102" i="21"/>
  <c r="Z102" i="21"/>
  <c r="AA102" i="21"/>
  <c r="AC103" i="21"/>
  <c r="X103" i="21"/>
  <c r="Z103" i="21"/>
  <c r="AA103" i="21"/>
  <c r="AC104" i="21"/>
  <c r="X104" i="21"/>
  <c r="Z104" i="21"/>
  <c r="AA104" i="21"/>
  <c r="AC105" i="21"/>
  <c r="X105" i="21"/>
  <c r="Z105" i="21"/>
  <c r="AA105" i="21"/>
  <c r="AC106" i="21"/>
  <c r="X106" i="21"/>
  <c r="Z106" i="21"/>
  <c r="AA106" i="21"/>
  <c r="AC107" i="21"/>
  <c r="X107" i="21"/>
  <c r="Z107" i="21"/>
  <c r="AA107" i="21"/>
  <c r="AC108" i="21"/>
  <c r="X108" i="21"/>
  <c r="Z108" i="21"/>
  <c r="AA108" i="21"/>
  <c r="AC109" i="21"/>
  <c r="X109" i="21"/>
  <c r="Z109" i="21"/>
  <c r="AA109" i="21"/>
  <c r="AC110" i="21"/>
  <c r="X110" i="21"/>
  <c r="Z110" i="21"/>
  <c r="AA110" i="21"/>
  <c r="AC111" i="21"/>
  <c r="X111" i="21"/>
  <c r="Z111" i="21"/>
  <c r="AA111" i="21"/>
  <c r="AC112" i="21"/>
  <c r="X112" i="21"/>
  <c r="Z112" i="21"/>
  <c r="AA112" i="21"/>
  <c r="AC113" i="21"/>
  <c r="X113" i="21"/>
  <c r="Z113" i="21"/>
  <c r="AA113" i="21"/>
  <c r="AC114" i="21"/>
  <c r="X114" i="21"/>
  <c r="Z114" i="21"/>
  <c r="AA114" i="21"/>
  <c r="AC115" i="21"/>
  <c r="X115" i="21"/>
  <c r="Z115" i="21"/>
  <c r="AA115" i="21"/>
  <c r="AC116" i="21"/>
  <c r="X116" i="21"/>
  <c r="Z116" i="21"/>
  <c r="AA116" i="21"/>
  <c r="AC117" i="21"/>
  <c r="X117" i="21"/>
  <c r="Z117" i="21"/>
  <c r="AA117" i="21"/>
  <c r="AC118" i="21"/>
  <c r="X118" i="21"/>
  <c r="Z118" i="21"/>
  <c r="AA118" i="21"/>
  <c r="AC119" i="21"/>
  <c r="X119" i="21"/>
  <c r="Z119" i="21"/>
  <c r="AA119" i="21"/>
  <c r="AC120" i="21"/>
  <c r="X120" i="21"/>
  <c r="Z120" i="21"/>
  <c r="AA120" i="21"/>
  <c r="AC121" i="21"/>
  <c r="X121" i="21"/>
  <c r="Z121" i="21"/>
  <c r="AA121" i="21"/>
  <c r="AC122" i="21"/>
  <c r="X122" i="21"/>
  <c r="Z122" i="21"/>
  <c r="AA122" i="21"/>
  <c r="AC123" i="21"/>
  <c r="X123" i="21"/>
  <c r="Z123" i="21"/>
  <c r="AA123" i="21"/>
  <c r="AC124" i="21"/>
  <c r="X124" i="21"/>
  <c r="Z124" i="21"/>
  <c r="AA124" i="21"/>
  <c r="AC125" i="21"/>
  <c r="X125" i="21"/>
  <c r="Z125" i="21"/>
  <c r="AA125" i="21"/>
  <c r="AC126" i="21"/>
  <c r="X126" i="21"/>
  <c r="Z126" i="21"/>
  <c r="AA126" i="21"/>
  <c r="AC127" i="21"/>
  <c r="X127" i="21"/>
  <c r="Z127" i="21"/>
  <c r="AA127" i="21"/>
  <c r="AC128" i="21"/>
  <c r="X128" i="21"/>
  <c r="Z128" i="21"/>
  <c r="AA128" i="21"/>
  <c r="AC129" i="21"/>
  <c r="X129" i="21"/>
  <c r="Z129" i="21"/>
  <c r="AA129" i="21"/>
  <c r="AC130" i="21"/>
  <c r="X130" i="21"/>
  <c r="Z130" i="21"/>
  <c r="AA130" i="21"/>
  <c r="AC131" i="21"/>
  <c r="X131" i="21"/>
  <c r="Z131" i="21"/>
  <c r="AA131" i="21"/>
  <c r="AC132" i="21"/>
  <c r="X132" i="21"/>
  <c r="Z132" i="21"/>
  <c r="AA132" i="21"/>
  <c r="AC133" i="21"/>
  <c r="X133" i="21"/>
  <c r="Z133" i="21"/>
  <c r="AA133" i="21"/>
  <c r="AC134" i="21"/>
  <c r="X134" i="21"/>
  <c r="Z134" i="21"/>
  <c r="AA134" i="21"/>
  <c r="AC135" i="21"/>
  <c r="X135" i="21"/>
  <c r="Z135" i="21"/>
  <c r="AA135" i="21"/>
  <c r="AC136" i="21"/>
  <c r="X136" i="21"/>
  <c r="Z136" i="21"/>
  <c r="AA136" i="21"/>
  <c r="AC137" i="21"/>
  <c r="X137" i="21"/>
  <c r="Z137" i="21"/>
  <c r="AA137" i="21"/>
  <c r="AC138" i="21"/>
  <c r="X138" i="21"/>
  <c r="Z138" i="21"/>
  <c r="AA138" i="21"/>
  <c r="AC139" i="21"/>
  <c r="X139" i="21"/>
  <c r="Z139" i="21"/>
  <c r="AA139" i="21"/>
  <c r="AC140" i="21"/>
  <c r="X140" i="21"/>
  <c r="Z140" i="21"/>
  <c r="AA140" i="21"/>
  <c r="AC141" i="21"/>
  <c r="X141" i="21"/>
  <c r="Z141" i="21"/>
  <c r="AA141" i="21"/>
  <c r="AC142" i="21"/>
  <c r="X142" i="21"/>
  <c r="Z142" i="21"/>
  <c r="AA142" i="21"/>
  <c r="AC143" i="21"/>
  <c r="X143" i="21"/>
  <c r="Z143" i="21"/>
  <c r="AA143" i="21"/>
  <c r="AC144" i="21"/>
  <c r="X144" i="21"/>
  <c r="Z144" i="21"/>
  <c r="AA144" i="21"/>
  <c r="AC145" i="21"/>
  <c r="X145" i="21"/>
  <c r="Z145" i="21"/>
  <c r="AA145" i="21"/>
  <c r="AC146" i="21"/>
  <c r="X146" i="21"/>
  <c r="Z146" i="21"/>
  <c r="AA146" i="21"/>
  <c r="AC147" i="21"/>
  <c r="X147" i="21"/>
  <c r="Z147" i="21"/>
  <c r="AA147" i="21"/>
  <c r="AC148" i="21"/>
  <c r="X148" i="21"/>
  <c r="Z148" i="21"/>
  <c r="AA148" i="21"/>
  <c r="AC149" i="21"/>
  <c r="X149" i="21"/>
  <c r="Z149" i="21"/>
  <c r="AA149" i="21"/>
  <c r="AC150" i="21"/>
  <c r="X150" i="21"/>
  <c r="Z150" i="21"/>
  <c r="AA150" i="21"/>
  <c r="AC151" i="21"/>
  <c r="X151" i="21"/>
  <c r="Z151" i="21"/>
  <c r="AA151" i="21"/>
  <c r="AC152" i="21"/>
  <c r="X152" i="21"/>
  <c r="Z152" i="21"/>
  <c r="AA152" i="21"/>
  <c r="AC153" i="21"/>
  <c r="X153" i="21"/>
  <c r="Z153" i="21"/>
  <c r="AA153" i="21"/>
  <c r="AC154" i="21"/>
  <c r="X154" i="21"/>
  <c r="Z154" i="21"/>
  <c r="AA154" i="21"/>
  <c r="AC155" i="21"/>
  <c r="X155" i="21"/>
  <c r="Z155" i="21"/>
  <c r="AA155" i="21"/>
  <c r="AC156" i="21"/>
  <c r="X156" i="21"/>
  <c r="Z156" i="21"/>
  <c r="AA156" i="21"/>
  <c r="AC157" i="21"/>
  <c r="X157" i="21"/>
  <c r="Z157" i="21"/>
  <c r="AA157" i="21"/>
  <c r="AC158" i="21"/>
  <c r="X158" i="21"/>
  <c r="Z158" i="21"/>
  <c r="AA158" i="21"/>
  <c r="AC159" i="21"/>
  <c r="X159" i="21"/>
  <c r="Z159" i="21"/>
  <c r="AA159" i="21"/>
  <c r="AC160" i="21"/>
  <c r="X160" i="21"/>
  <c r="Z160" i="21"/>
  <c r="AA160" i="21"/>
  <c r="AC161" i="21"/>
  <c r="X161" i="21"/>
  <c r="Z161" i="21"/>
  <c r="AA161" i="21"/>
  <c r="AC162" i="21"/>
  <c r="X162" i="21"/>
  <c r="Z162" i="21"/>
  <c r="AA162" i="21"/>
  <c r="AC163" i="21"/>
  <c r="X163" i="21"/>
  <c r="Z163" i="21"/>
  <c r="AA163" i="21"/>
  <c r="AC164" i="21"/>
  <c r="X164" i="21"/>
  <c r="Z164" i="21"/>
  <c r="AA164" i="21"/>
  <c r="AC165" i="21"/>
  <c r="X165" i="21"/>
  <c r="Z165" i="21"/>
  <c r="AA165" i="21"/>
  <c r="AC166" i="21"/>
  <c r="X166" i="21"/>
  <c r="Z166" i="21"/>
  <c r="AA166" i="21"/>
  <c r="AC167" i="21"/>
  <c r="X167" i="21"/>
  <c r="Z167" i="21"/>
  <c r="AA167" i="21"/>
  <c r="AC168" i="21"/>
  <c r="X168" i="21"/>
  <c r="Z168" i="21"/>
  <c r="AA168" i="21"/>
  <c r="AC169" i="21"/>
  <c r="X169" i="21"/>
  <c r="Z169" i="21"/>
  <c r="AA169" i="21"/>
  <c r="AC170" i="21"/>
  <c r="X170" i="21"/>
  <c r="Z170" i="21"/>
  <c r="AA170" i="21"/>
  <c r="AC171" i="21"/>
  <c r="X171" i="21"/>
  <c r="Z171" i="21"/>
  <c r="AA171" i="21"/>
  <c r="AC172" i="21"/>
  <c r="X172" i="21"/>
  <c r="Z172" i="21"/>
  <c r="AA172" i="21"/>
  <c r="AC173" i="21"/>
  <c r="X173" i="21"/>
  <c r="Z173" i="21"/>
  <c r="AA173" i="21"/>
  <c r="AC174" i="21"/>
  <c r="X174" i="21"/>
  <c r="Z174" i="21"/>
  <c r="AA174" i="21"/>
  <c r="AC175" i="21"/>
  <c r="X175" i="21"/>
  <c r="Z175" i="21"/>
  <c r="AA175" i="21"/>
  <c r="AC176" i="21"/>
  <c r="X176" i="21"/>
  <c r="Z176" i="21"/>
  <c r="AA176" i="21"/>
  <c r="AC177" i="21"/>
  <c r="X177" i="21"/>
  <c r="Z177" i="21"/>
  <c r="AA177" i="21"/>
  <c r="AC178" i="21"/>
  <c r="X178" i="21"/>
  <c r="Z178" i="21"/>
  <c r="AA178" i="21"/>
  <c r="AC179" i="21"/>
  <c r="X179" i="21"/>
  <c r="Z179" i="21"/>
  <c r="AA179" i="21"/>
  <c r="AC180" i="21"/>
  <c r="X180" i="21"/>
  <c r="Z180" i="21"/>
  <c r="AA180" i="21"/>
  <c r="AC181" i="21"/>
  <c r="X181" i="21"/>
  <c r="Z181" i="21"/>
  <c r="AA181" i="21"/>
  <c r="AC182" i="21"/>
  <c r="X182" i="21"/>
  <c r="Z182" i="21"/>
  <c r="AA182" i="21"/>
  <c r="AC183" i="21"/>
  <c r="X183" i="21"/>
  <c r="Z183" i="21"/>
  <c r="AA183" i="21"/>
  <c r="AC184" i="21"/>
  <c r="X184" i="21"/>
  <c r="Z184" i="21"/>
  <c r="AA184" i="21"/>
  <c r="AC185" i="21"/>
  <c r="X185" i="21"/>
  <c r="Z185" i="21"/>
  <c r="AA185" i="21"/>
  <c r="AC186" i="21"/>
  <c r="X186" i="21"/>
  <c r="Z186" i="21"/>
  <c r="AA186" i="21"/>
  <c r="AC187" i="21"/>
  <c r="X187" i="21"/>
  <c r="Z187" i="21"/>
  <c r="AA187" i="21"/>
  <c r="AC188" i="21"/>
  <c r="X188" i="21"/>
  <c r="Z188" i="21"/>
  <c r="AA188" i="21"/>
  <c r="AC189" i="21"/>
  <c r="X189" i="21"/>
  <c r="Z189" i="21"/>
  <c r="AA189" i="21"/>
  <c r="AC190" i="21"/>
  <c r="X190" i="21"/>
  <c r="Z190" i="21"/>
  <c r="AA190" i="21"/>
  <c r="AC191" i="21"/>
  <c r="X191" i="21"/>
  <c r="Z191" i="21"/>
  <c r="AA191" i="21"/>
  <c r="AC192" i="21"/>
  <c r="X192" i="21"/>
  <c r="Z192" i="21"/>
  <c r="AA192" i="21"/>
  <c r="AC193" i="21"/>
  <c r="X193" i="21"/>
  <c r="Z193" i="21"/>
  <c r="AA193" i="21"/>
  <c r="AC194" i="21"/>
  <c r="X194" i="21"/>
  <c r="Z194" i="21"/>
  <c r="AA194" i="21"/>
  <c r="AC195" i="21"/>
  <c r="X195" i="21"/>
  <c r="Z195" i="21"/>
  <c r="AA195" i="21"/>
  <c r="AC196" i="21"/>
  <c r="X196" i="21"/>
  <c r="Z196" i="21"/>
  <c r="AA196" i="21"/>
  <c r="AC197" i="21"/>
  <c r="X197" i="21"/>
  <c r="Z197" i="21"/>
  <c r="AA197" i="21"/>
  <c r="AC198" i="21"/>
  <c r="X198" i="21"/>
  <c r="Z198" i="21"/>
  <c r="AA198" i="21"/>
  <c r="AC199" i="21"/>
  <c r="X199" i="21"/>
  <c r="Z199" i="21"/>
  <c r="AA199" i="21"/>
  <c r="AC200" i="21"/>
  <c r="X200" i="21"/>
  <c r="Z200" i="21"/>
  <c r="AA200" i="21"/>
  <c r="AC201" i="21"/>
  <c r="X201" i="21"/>
  <c r="Z201" i="21"/>
  <c r="AA201" i="21"/>
  <c r="AC202" i="21"/>
  <c r="X202" i="21"/>
  <c r="Z202" i="21"/>
  <c r="AA202" i="21"/>
  <c r="AC203" i="21"/>
  <c r="X203" i="21"/>
  <c r="Z203" i="21"/>
  <c r="AA203" i="21"/>
  <c r="AC204" i="21"/>
  <c r="X204" i="21"/>
  <c r="Z204" i="21"/>
  <c r="AA204" i="21"/>
  <c r="AC205" i="21"/>
  <c r="X205" i="21"/>
  <c r="Z205" i="21"/>
  <c r="AA205" i="21"/>
  <c r="AC206" i="21"/>
  <c r="X206" i="21"/>
  <c r="Z206" i="21"/>
  <c r="AA206" i="21"/>
  <c r="AC207" i="21"/>
  <c r="X207" i="21"/>
  <c r="Z207" i="21"/>
  <c r="AA207" i="21"/>
  <c r="AC208" i="21"/>
  <c r="X208" i="21"/>
  <c r="Z208" i="21"/>
  <c r="AA208" i="21"/>
  <c r="AC209" i="21"/>
  <c r="X209" i="21"/>
  <c r="Z209" i="21"/>
  <c r="AA209" i="21"/>
  <c r="AC210" i="21"/>
  <c r="X210" i="21"/>
  <c r="Z210" i="21"/>
  <c r="AA210" i="21"/>
  <c r="AC211" i="21"/>
  <c r="X211" i="21"/>
  <c r="Z211" i="21"/>
  <c r="AA211" i="21"/>
  <c r="AC212" i="21"/>
  <c r="X212" i="21"/>
  <c r="Z212" i="21"/>
  <c r="AA212" i="21"/>
  <c r="AC213" i="21"/>
  <c r="X213" i="21"/>
  <c r="Z213" i="21"/>
  <c r="AA213" i="21"/>
  <c r="AC214" i="21"/>
  <c r="X214" i="21"/>
  <c r="Z214" i="21"/>
  <c r="AA214" i="21"/>
  <c r="AC215" i="21"/>
  <c r="X215" i="21"/>
  <c r="Z215" i="21"/>
  <c r="AA215" i="21"/>
  <c r="AC216" i="21"/>
  <c r="X216" i="21"/>
  <c r="Z216" i="21"/>
  <c r="AA216" i="21"/>
  <c r="AC217" i="21"/>
  <c r="X217" i="21"/>
  <c r="Z217" i="21"/>
  <c r="AA217" i="21"/>
  <c r="AC218" i="21"/>
  <c r="X218" i="21"/>
  <c r="Z218" i="21"/>
  <c r="AA218" i="21"/>
  <c r="AC219" i="21"/>
  <c r="X219" i="21"/>
  <c r="Z219" i="21"/>
  <c r="AA219" i="21"/>
  <c r="AC220" i="21"/>
  <c r="X220" i="21"/>
  <c r="Z220" i="21"/>
  <c r="AA220" i="21"/>
  <c r="AC221" i="21"/>
  <c r="X221" i="21"/>
  <c r="Z221" i="21"/>
  <c r="AA221" i="21"/>
  <c r="AC222" i="21"/>
  <c r="X222" i="21"/>
  <c r="Z222" i="21"/>
  <c r="AA222" i="21"/>
  <c r="AC223" i="21"/>
  <c r="X223" i="21"/>
  <c r="Z223" i="21"/>
  <c r="AA223" i="21"/>
  <c r="AC224" i="21"/>
  <c r="X224" i="21"/>
  <c r="Z224" i="21"/>
  <c r="AA224" i="21"/>
  <c r="AC225" i="21"/>
  <c r="X225" i="21"/>
  <c r="Z225" i="21"/>
  <c r="AA225" i="21"/>
  <c r="AC226" i="21"/>
  <c r="X226" i="21"/>
  <c r="Z226" i="21"/>
  <c r="AA226" i="21"/>
  <c r="AC227" i="21"/>
  <c r="X227" i="21"/>
  <c r="Z227" i="21"/>
  <c r="AA227" i="21"/>
  <c r="AC228" i="21"/>
  <c r="X228" i="21"/>
  <c r="Z228" i="21"/>
  <c r="AA228" i="21"/>
  <c r="AC229" i="21"/>
  <c r="X229" i="21"/>
  <c r="Z229" i="21"/>
  <c r="AA229" i="21"/>
  <c r="AC230" i="21"/>
  <c r="X230" i="21"/>
  <c r="Z230" i="21"/>
  <c r="AA230" i="21"/>
  <c r="AC231" i="21"/>
  <c r="X231" i="21"/>
  <c r="Z231" i="21"/>
  <c r="AA231" i="21"/>
  <c r="AC232" i="21"/>
  <c r="X232" i="21"/>
  <c r="Z232" i="21"/>
  <c r="AA232" i="21"/>
  <c r="AC233" i="21"/>
  <c r="X233" i="21"/>
  <c r="Z233" i="21"/>
  <c r="AA233" i="21"/>
  <c r="AC234" i="21"/>
  <c r="X234" i="21"/>
  <c r="Z234" i="21"/>
  <c r="AA234" i="21"/>
  <c r="AC235" i="21"/>
  <c r="X235" i="21"/>
  <c r="Z235" i="21"/>
  <c r="AA235" i="21"/>
  <c r="AC236" i="21"/>
  <c r="X236" i="21"/>
  <c r="Z236" i="21"/>
  <c r="AA236" i="21"/>
  <c r="AC237" i="21"/>
  <c r="X237" i="21"/>
  <c r="Z237" i="21"/>
  <c r="AA237" i="21"/>
  <c r="AC238" i="21"/>
  <c r="X238" i="21"/>
  <c r="Z238" i="21"/>
  <c r="AA238" i="21"/>
  <c r="AC239" i="21"/>
  <c r="X239" i="21"/>
  <c r="Z239" i="21"/>
  <c r="AA239" i="21"/>
  <c r="AC240" i="21"/>
  <c r="X240" i="21"/>
  <c r="Z240" i="21"/>
  <c r="AA240" i="21"/>
  <c r="AC241" i="21"/>
  <c r="X241" i="21"/>
  <c r="Z241" i="21"/>
  <c r="AA241" i="21"/>
  <c r="AC242" i="21"/>
  <c r="X242" i="21"/>
  <c r="Z242" i="21"/>
  <c r="AA242" i="21"/>
  <c r="AC243" i="21"/>
  <c r="X243" i="21"/>
  <c r="Z243" i="21"/>
  <c r="AA243" i="21"/>
  <c r="AC244" i="21"/>
  <c r="X244" i="21"/>
  <c r="Z244" i="21"/>
  <c r="AA244" i="21"/>
  <c r="AC245" i="21"/>
  <c r="X245" i="21"/>
  <c r="Z245" i="21"/>
  <c r="AA245" i="21"/>
  <c r="AC246" i="21"/>
  <c r="X246" i="21"/>
  <c r="Z246" i="21"/>
  <c r="AA246" i="21"/>
  <c r="AC247" i="21"/>
  <c r="X247" i="21"/>
  <c r="Z247" i="21"/>
  <c r="AA247" i="21"/>
  <c r="AC248" i="21"/>
  <c r="X248" i="21"/>
  <c r="Z248" i="21"/>
  <c r="AA248" i="21"/>
  <c r="AC249" i="21"/>
  <c r="X249" i="21"/>
  <c r="Z249" i="21"/>
  <c r="AA249" i="21"/>
  <c r="AC250" i="21"/>
  <c r="X250" i="21"/>
  <c r="Z250" i="21"/>
  <c r="AA250" i="21"/>
  <c r="AC251" i="21"/>
  <c r="X251" i="21"/>
  <c r="Z251" i="21"/>
  <c r="AA251" i="21"/>
  <c r="AC252" i="21"/>
  <c r="X252" i="21"/>
  <c r="Z252" i="21"/>
  <c r="AA252" i="21"/>
  <c r="AC253" i="21"/>
  <c r="X253" i="21"/>
  <c r="Z253" i="21"/>
  <c r="AA253" i="21"/>
  <c r="AC254" i="21"/>
  <c r="X254" i="21"/>
  <c r="Z254" i="21"/>
  <c r="AA254" i="21"/>
  <c r="AC255" i="21"/>
  <c r="X255" i="21"/>
  <c r="Z255" i="21"/>
  <c r="AA255" i="21"/>
  <c r="AC256" i="21"/>
  <c r="X256" i="21"/>
  <c r="Z256" i="21"/>
  <c r="AA256" i="21"/>
  <c r="AC257" i="21"/>
  <c r="X257" i="21"/>
  <c r="Z257" i="21"/>
  <c r="AA257" i="21"/>
  <c r="AC258" i="21"/>
  <c r="X258" i="21"/>
  <c r="Z258" i="21"/>
  <c r="AA258" i="21"/>
  <c r="AC259" i="21"/>
  <c r="X259" i="21"/>
  <c r="Z259" i="21"/>
  <c r="AA259" i="21"/>
  <c r="AC260" i="21"/>
  <c r="X260" i="21"/>
  <c r="Z260" i="21"/>
  <c r="AA260" i="21"/>
  <c r="AC261" i="21"/>
  <c r="X261" i="21"/>
  <c r="Z261" i="21"/>
  <c r="AA261" i="21"/>
  <c r="AC262" i="21"/>
  <c r="X262" i="21"/>
  <c r="Z262" i="21"/>
  <c r="AA262" i="21"/>
  <c r="AC263" i="21"/>
  <c r="X263" i="21"/>
  <c r="Z263" i="21"/>
  <c r="AA263" i="21"/>
  <c r="AC264" i="21"/>
  <c r="X264" i="21"/>
  <c r="Z264" i="21"/>
  <c r="AA264" i="21"/>
  <c r="AC265" i="21"/>
  <c r="X265" i="21"/>
  <c r="Z265" i="21"/>
  <c r="AA265" i="21"/>
  <c r="AC266" i="21"/>
  <c r="X266" i="21"/>
  <c r="Z266" i="21"/>
  <c r="AA266" i="21"/>
  <c r="AC267" i="21"/>
  <c r="X267" i="21"/>
  <c r="Z267" i="21"/>
  <c r="AA267" i="21"/>
  <c r="AC268" i="21"/>
  <c r="X268" i="21"/>
  <c r="Z268" i="21"/>
  <c r="AA268" i="21"/>
  <c r="AC269" i="21"/>
  <c r="X269" i="21"/>
  <c r="Z269" i="21"/>
  <c r="AA269" i="21"/>
  <c r="AC270" i="21"/>
  <c r="X270" i="21"/>
  <c r="Z270" i="21"/>
  <c r="AA270" i="21"/>
  <c r="AC271" i="21"/>
  <c r="X271" i="21"/>
  <c r="Z271" i="21"/>
  <c r="AA271" i="21"/>
  <c r="AC272" i="21"/>
  <c r="X272" i="21"/>
  <c r="Z272" i="21"/>
  <c r="AA272" i="21"/>
  <c r="AC273" i="21"/>
  <c r="X273" i="21"/>
  <c r="Z273" i="21"/>
  <c r="AA273" i="21"/>
  <c r="AC274" i="21"/>
  <c r="X274" i="21"/>
  <c r="Z274" i="21"/>
  <c r="AA274" i="21"/>
  <c r="AC275" i="21"/>
  <c r="X275" i="21"/>
  <c r="Z275" i="21"/>
  <c r="AA275" i="21"/>
  <c r="AC276" i="21"/>
  <c r="X276" i="21"/>
  <c r="Z276" i="21"/>
  <c r="AA276" i="21"/>
  <c r="AC277" i="21"/>
  <c r="X277" i="21"/>
  <c r="Z277" i="21"/>
  <c r="AA277" i="21"/>
  <c r="AC278" i="21"/>
  <c r="X278" i="21"/>
  <c r="Z278" i="21"/>
  <c r="AA278" i="21"/>
  <c r="AC279" i="21"/>
  <c r="X279" i="21"/>
  <c r="Z279" i="21"/>
  <c r="AA279" i="21"/>
  <c r="AC280" i="21"/>
  <c r="X280" i="21"/>
  <c r="Z280" i="21"/>
  <c r="AA280" i="21"/>
  <c r="AC281" i="21"/>
  <c r="X281" i="21"/>
  <c r="Z281" i="21"/>
  <c r="AA281" i="21"/>
  <c r="AC282" i="21"/>
  <c r="X282" i="21"/>
  <c r="Z282" i="21"/>
  <c r="AA282" i="21"/>
  <c r="AC283" i="21"/>
  <c r="X283" i="21"/>
  <c r="Z283" i="21"/>
  <c r="AA283" i="21"/>
  <c r="AC284" i="21"/>
  <c r="X284" i="21"/>
  <c r="Z284" i="21"/>
  <c r="AA284" i="21"/>
  <c r="AC285" i="21"/>
  <c r="X285" i="21"/>
  <c r="Z285" i="21"/>
  <c r="AA285" i="21"/>
  <c r="AC286" i="21"/>
  <c r="X286" i="21"/>
  <c r="Z286" i="21"/>
  <c r="AA286" i="21"/>
  <c r="AC287" i="21"/>
  <c r="X287" i="21"/>
  <c r="Z287" i="21"/>
  <c r="AA287" i="21"/>
  <c r="AC288" i="21"/>
  <c r="X288" i="21"/>
  <c r="Z288" i="21"/>
  <c r="AA288" i="21"/>
  <c r="AC289" i="21"/>
  <c r="X289" i="21"/>
  <c r="Z289" i="21"/>
  <c r="AA289" i="21"/>
  <c r="AC290" i="21"/>
  <c r="X290" i="21"/>
  <c r="Z290" i="21"/>
  <c r="AA290" i="21"/>
  <c r="AC291" i="21"/>
  <c r="X291" i="21"/>
  <c r="Z291" i="21"/>
  <c r="AA291" i="21"/>
  <c r="AC292" i="21"/>
  <c r="X292" i="21"/>
  <c r="Z292" i="21"/>
  <c r="AA292" i="21"/>
  <c r="AC293" i="21"/>
  <c r="X293" i="21"/>
  <c r="Z293" i="21"/>
  <c r="AA293" i="21"/>
  <c r="AC294" i="21"/>
  <c r="X294" i="21"/>
  <c r="Z294" i="21"/>
  <c r="AA294" i="21"/>
  <c r="AC295" i="21"/>
  <c r="X295" i="21"/>
  <c r="Z295" i="21"/>
  <c r="AA295" i="21"/>
  <c r="AC296" i="21"/>
  <c r="X296" i="21"/>
  <c r="Z296" i="21"/>
  <c r="AA296" i="21"/>
  <c r="AC297" i="21"/>
  <c r="X297" i="21"/>
  <c r="Z297" i="21"/>
  <c r="AA297" i="21"/>
  <c r="AC298" i="21"/>
  <c r="X298" i="21"/>
  <c r="Z298" i="21"/>
  <c r="AA298" i="21"/>
  <c r="AC299" i="21"/>
  <c r="X299" i="21"/>
  <c r="Z299" i="21"/>
  <c r="AA299" i="21"/>
  <c r="AC300" i="21"/>
  <c r="X300" i="21"/>
  <c r="Z300" i="21"/>
  <c r="AA300" i="21"/>
  <c r="AC301" i="21"/>
  <c r="X301" i="21"/>
  <c r="Z301" i="21"/>
  <c r="AA301" i="21"/>
  <c r="AC302" i="21"/>
  <c r="X302" i="21"/>
  <c r="Z302" i="21"/>
  <c r="AA302" i="21"/>
  <c r="AC303" i="21"/>
  <c r="X303" i="21"/>
  <c r="Z303" i="21"/>
  <c r="AA303" i="21"/>
  <c r="AC304" i="21"/>
  <c r="X304" i="21"/>
  <c r="Z304" i="21"/>
  <c r="AA304" i="21"/>
  <c r="AC305" i="21"/>
  <c r="X305" i="21"/>
  <c r="Z305" i="21"/>
  <c r="AA305" i="21"/>
  <c r="AC306" i="21"/>
  <c r="X306" i="21"/>
  <c r="Z306" i="21"/>
  <c r="AA306" i="21"/>
  <c r="AC307" i="21"/>
  <c r="X307" i="21"/>
  <c r="Z307" i="21"/>
  <c r="AA307" i="21"/>
  <c r="AC308" i="21"/>
  <c r="X308" i="21"/>
  <c r="Z308" i="21"/>
  <c r="AA308" i="21"/>
  <c r="AC309" i="21"/>
  <c r="X309" i="21"/>
  <c r="Z309" i="21"/>
  <c r="AA309" i="21"/>
  <c r="AC310" i="21"/>
  <c r="X310" i="21"/>
  <c r="Z310" i="21"/>
  <c r="AA310" i="21"/>
  <c r="AC311" i="21"/>
  <c r="X311" i="21"/>
  <c r="Z311" i="21"/>
  <c r="AA311" i="21"/>
  <c r="AC312" i="21"/>
  <c r="X312" i="21"/>
  <c r="Z312" i="21"/>
  <c r="AA312" i="21"/>
  <c r="AC313" i="21"/>
  <c r="X313" i="21"/>
  <c r="Z313" i="21"/>
  <c r="AA313" i="21"/>
  <c r="AC314" i="21"/>
  <c r="X314" i="21"/>
  <c r="Z314" i="21"/>
  <c r="AA314" i="21"/>
  <c r="AC315" i="21"/>
  <c r="X315" i="21"/>
  <c r="Z315" i="21"/>
  <c r="AA315" i="21"/>
  <c r="AC316" i="21"/>
  <c r="X316" i="21"/>
  <c r="Z316" i="21"/>
  <c r="AA316" i="21"/>
  <c r="AC317" i="21"/>
  <c r="X317" i="21"/>
  <c r="Z317" i="21"/>
  <c r="AA317" i="21"/>
  <c r="AC318" i="21"/>
  <c r="X318" i="21"/>
  <c r="Z318" i="21"/>
  <c r="AA318" i="21"/>
  <c r="AC319" i="21"/>
  <c r="X319" i="21"/>
  <c r="Z319" i="21"/>
  <c r="AA319" i="21"/>
  <c r="AC320" i="21"/>
  <c r="X320" i="21"/>
  <c r="Z320" i="21"/>
  <c r="AA320" i="21"/>
  <c r="AC321" i="21"/>
  <c r="X321" i="21"/>
  <c r="Z321" i="21"/>
  <c r="AA321" i="21"/>
  <c r="AC322" i="21"/>
  <c r="X322" i="21"/>
  <c r="Z322" i="21"/>
  <c r="AA322" i="21"/>
  <c r="AC323" i="21"/>
  <c r="X323" i="21"/>
  <c r="Z323" i="21"/>
  <c r="AA323" i="21"/>
  <c r="AC324" i="21"/>
  <c r="X324" i="21"/>
  <c r="Z324" i="21"/>
  <c r="AA324" i="21"/>
  <c r="AC325" i="21"/>
  <c r="X325" i="21"/>
  <c r="Z325" i="21"/>
  <c r="AA325" i="21"/>
  <c r="AC326" i="21"/>
  <c r="X326" i="21"/>
  <c r="Z326" i="21"/>
  <c r="AA326" i="21"/>
  <c r="AC327" i="21"/>
  <c r="X327" i="21"/>
  <c r="Z327" i="21"/>
  <c r="AA327" i="21"/>
  <c r="AC328" i="21"/>
  <c r="X328" i="21"/>
  <c r="Z328" i="21"/>
  <c r="AA328" i="21"/>
  <c r="AC329" i="21"/>
  <c r="X329" i="21"/>
  <c r="Z329" i="21"/>
  <c r="AA329" i="21"/>
  <c r="AC330" i="21"/>
  <c r="X330" i="21"/>
  <c r="Z330" i="21"/>
  <c r="AA330" i="21"/>
  <c r="AC331" i="21"/>
  <c r="X331" i="21"/>
  <c r="Z331" i="21"/>
  <c r="AA331" i="21"/>
  <c r="AC332" i="21"/>
  <c r="X332" i="21"/>
  <c r="Z332" i="21"/>
  <c r="AA332" i="21"/>
  <c r="AC333" i="21"/>
  <c r="X333" i="21"/>
  <c r="Z333" i="21"/>
  <c r="AA333" i="21"/>
  <c r="AC334" i="21"/>
  <c r="X334" i="21"/>
  <c r="Z334" i="21"/>
  <c r="AA334" i="21"/>
  <c r="AC335" i="21"/>
  <c r="X335" i="21"/>
  <c r="Z335" i="21"/>
  <c r="AA335" i="21"/>
  <c r="AC336" i="21"/>
  <c r="X336" i="21"/>
  <c r="Z336" i="21"/>
  <c r="AA336" i="21"/>
  <c r="AC337" i="21"/>
  <c r="X337" i="21"/>
  <c r="Z337" i="21"/>
  <c r="AA337" i="21"/>
  <c r="AC338" i="21"/>
  <c r="X338" i="21"/>
  <c r="Z338" i="21"/>
  <c r="AA338" i="21"/>
  <c r="AC339" i="21"/>
  <c r="X339" i="21"/>
  <c r="Z339" i="21"/>
  <c r="AA339" i="21"/>
  <c r="AC340" i="21"/>
  <c r="X340" i="21"/>
  <c r="Z340" i="21"/>
  <c r="AA340" i="21"/>
  <c r="AC341" i="21"/>
  <c r="X341" i="21"/>
  <c r="Z341" i="21"/>
  <c r="AA341" i="21"/>
  <c r="AC342" i="21"/>
  <c r="X342" i="21"/>
  <c r="Z342" i="21"/>
  <c r="AA342" i="21"/>
  <c r="AC343" i="21"/>
  <c r="X343" i="21"/>
  <c r="Z343" i="21"/>
  <c r="AA343" i="21"/>
  <c r="AC344" i="21"/>
  <c r="X344" i="21"/>
  <c r="Z344" i="21"/>
  <c r="AA344" i="21"/>
  <c r="AC345" i="21"/>
  <c r="X345" i="21"/>
  <c r="Z345" i="21"/>
  <c r="AA345" i="21"/>
  <c r="AC346" i="21"/>
  <c r="X346" i="21"/>
  <c r="Z346" i="21"/>
  <c r="AA346" i="21"/>
  <c r="AC347" i="21"/>
  <c r="X347" i="21"/>
  <c r="Z347" i="21"/>
  <c r="AA347" i="21"/>
  <c r="AC348" i="21"/>
  <c r="X348" i="21"/>
  <c r="Z348" i="21"/>
  <c r="AA348" i="21"/>
  <c r="AC349" i="21"/>
  <c r="X349" i="21"/>
  <c r="Z349" i="21"/>
  <c r="AA349" i="21"/>
  <c r="AC350" i="21"/>
  <c r="X350" i="21"/>
  <c r="Z350" i="21"/>
  <c r="AA350" i="21"/>
  <c r="AC351" i="21"/>
  <c r="X351" i="21"/>
  <c r="Z351" i="21"/>
  <c r="AA351" i="21"/>
  <c r="AC2" i="21"/>
  <c r="X2" i="21"/>
  <c r="Z2" i="21"/>
  <c r="AA2" i="21"/>
  <c r="S3" i="21"/>
  <c r="U3" i="21"/>
  <c r="V3" i="21"/>
  <c r="S4" i="21"/>
  <c r="U4" i="21"/>
  <c r="V4" i="21"/>
  <c r="S5" i="21"/>
  <c r="U5" i="21"/>
  <c r="V5" i="21"/>
  <c r="S6" i="21"/>
  <c r="U6" i="21"/>
  <c r="V6" i="21"/>
  <c r="S7" i="21"/>
  <c r="U7" i="21"/>
  <c r="V7" i="21"/>
  <c r="S8" i="21"/>
  <c r="U8" i="21"/>
  <c r="V8" i="21"/>
  <c r="S9" i="21"/>
  <c r="U9" i="21"/>
  <c r="V9" i="21"/>
  <c r="S10" i="21"/>
  <c r="U10" i="21"/>
  <c r="V10" i="21"/>
  <c r="S11" i="21"/>
  <c r="U11" i="21"/>
  <c r="V11" i="21"/>
  <c r="S12" i="21"/>
  <c r="U12" i="21"/>
  <c r="V12" i="21"/>
  <c r="S13" i="21"/>
  <c r="U13" i="21"/>
  <c r="V13" i="21"/>
  <c r="S14" i="21"/>
  <c r="U14" i="21"/>
  <c r="V14" i="21"/>
  <c r="S15" i="21"/>
  <c r="U15" i="21"/>
  <c r="V15" i="21"/>
  <c r="S16" i="21"/>
  <c r="U16" i="21"/>
  <c r="V16" i="21"/>
  <c r="S17" i="21"/>
  <c r="U17" i="21"/>
  <c r="V17" i="21"/>
  <c r="S18" i="21"/>
  <c r="U18" i="21"/>
  <c r="V18" i="21"/>
  <c r="S19" i="21"/>
  <c r="U19" i="21"/>
  <c r="V19" i="21"/>
  <c r="S20" i="21"/>
  <c r="U20" i="21"/>
  <c r="V20" i="21"/>
  <c r="S21" i="21"/>
  <c r="U21" i="21"/>
  <c r="V21" i="21"/>
  <c r="S22" i="21"/>
  <c r="U22" i="21"/>
  <c r="V22" i="21"/>
  <c r="S23" i="21"/>
  <c r="U23" i="21"/>
  <c r="V23" i="21"/>
  <c r="S24" i="21"/>
  <c r="U24" i="21"/>
  <c r="V24" i="21"/>
  <c r="S25" i="21"/>
  <c r="U25" i="21"/>
  <c r="V25" i="21"/>
  <c r="S26" i="21"/>
  <c r="U26" i="21"/>
  <c r="V26" i="21"/>
  <c r="S27" i="21"/>
  <c r="U27" i="21"/>
  <c r="V27" i="21"/>
  <c r="S28" i="21"/>
  <c r="U28" i="21"/>
  <c r="V28" i="21"/>
  <c r="S29" i="21"/>
  <c r="U29" i="21"/>
  <c r="V29" i="21"/>
  <c r="S30" i="21"/>
  <c r="U30" i="21"/>
  <c r="V30" i="21"/>
  <c r="S31" i="21"/>
  <c r="U31" i="21"/>
  <c r="V31" i="21"/>
  <c r="S32" i="21"/>
  <c r="U32" i="21"/>
  <c r="V32" i="21"/>
  <c r="S33" i="21"/>
  <c r="U33" i="21"/>
  <c r="V33" i="21"/>
  <c r="S34" i="21"/>
  <c r="U34" i="21"/>
  <c r="V34" i="21"/>
  <c r="S35" i="21"/>
  <c r="U35" i="21"/>
  <c r="V35" i="21"/>
  <c r="S36" i="21"/>
  <c r="U36" i="21"/>
  <c r="V36" i="21"/>
  <c r="S37" i="21"/>
  <c r="U37" i="21"/>
  <c r="V37" i="21"/>
  <c r="S38" i="21"/>
  <c r="U38" i="21"/>
  <c r="V38" i="21"/>
  <c r="S39" i="21"/>
  <c r="U39" i="21"/>
  <c r="V39" i="21"/>
  <c r="S40" i="21"/>
  <c r="U40" i="21"/>
  <c r="V40" i="21"/>
  <c r="S41" i="21"/>
  <c r="U41" i="21"/>
  <c r="V41" i="21"/>
  <c r="S42" i="21"/>
  <c r="U42" i="21"/>
  <c r="V42" i="21"/>
  <c r="S43" i="21"/>
  <c r="U43" i="21"/>
  <c r="V43" i="21"/>
  <c r="S44" i="21"/>
  <c r="U44" i="21"/>
  <c r="V44" i="21"/>
  <c r="S45" i="21"/>
  <c r="U45" i="21"/>
  <c r="V45" i="21"/>
  <c r="S46" i="21"/>
  <c r="U46" i="21"/>
  <c r="V46" i="21"/>
  <c r="S47" i="21"/>
  <c r="U47" i="21"/>
  <c r="V47" i="21"/>
  <c r="S48" i="21"/>
  <c r="U48" i="21"/>
  <c r="V48" i="21"/>
  <c r="S49" i="21"/>
  <c r="U49" i="21"/>
  <c r="V49" i="21"/>
  <c r="S50" i="21"/>
  <c r="U50" i="21"/>
  <c r="V50" i="21"/>
  <c r="S51" i="21"/>
  <c r="U51" i="21"/>
  <c r="V51" i="21"/>
  <c r="S52" i="21"/>
  <c r="U52" i="21"/>
  <c r="V52" i="21"/>
  <c r="S53" i="21"/>
  <c r="U53" i="21"/>
  <c r="V53" i="21"/>
  <c r="S54" i="21"/>
  <c r="U54" i="21"/>
  <c r="V54" i="21"/>
  <c r="S55" i="21"/>
  <c r="U55" i="21"/>
  <c r="V55" i="21"/>
  <c r="S56" i="21"/>
  <c r="U56" i="21"/>
  <c r="V56" i="21"/>
  <c r="S57" i="21"/>
  <c r="U57" i="21"/>
  <c r="V57" i="21"/>
  <c r="S58" i="21"/>
  <c r="U58" i="21"/>
  <c r="V58" i="21"/>
  <c r="S59" i="21"/>
  <c r="U59" i="21"/>
  <c r="V59" i="21"/>
  <c r="S60" i="21"/>
  <c r="U60" i="21"/>
  <c r="V60" i="21"/>
  <c r="S61" i="21"/>
  <c r="U61" i="21"/>
  <c r="V61" i="21"/>
  <c r="S62" i="21"/>
  <c r="U62" i="21"/>
  <c r="V62" i="21"/>
  <c r="S63" i="21"/>
  <c r="U63" i="21"/>
  <c r="V63" i="21"/>
  <c r="S64" i="21"/>
  <c r="U64" i="21"/>
  <c r="V64" i="21"/>
  <c r="S65" i="21"/>
  <c r="U65" i="21"/>
  <c r="V65" i="21"/>
  <c r="S66" i="21"/>
  <c r="U66" i="21"/>
  <c r="V66" i="21"/>
  <c r="S67" i="21"/>
  <c r="U67" i="21"/>
  <c r="V67" i="21"/>
  <c r="S68" i="21"/>
  <c r="U68" i="21"/>
  <c r="V68" i="21"/>
  <c r="S69" i="21"/>
  <c r="U69" i="21"/>
  <c r="V69" i="21"/>
  <c r="S70" i="21"/>
  <c r="U70" i="21"/>
  <c r="V70" i="21"/>
  <c r="S71" i="21"/>
  <c r="U71" i="21"/>
  <c r="V71" i="21"/>
  <c r="S72" i="21"/>
  <c r="U72" i="21"/>
  <c r="V72" i="21"/>
  <c r="S73" i="21"/>
  <c r="U73" i="21"/>
  <c r="V73" i="21"/>
  <c r="S74" i="21"/>
  <c r="U74" i="21"/>
  <c r="V74" i="21"/>
  <c r="S75" i="21"/>
  <c r="U75" i="21"/>
  <c r="V75" i="21"/>
  <c r="S76" i="21"/>
  <c r="U76" i="21"/>
  <c r="V76" i="21"/>
  <c r="S77" i="21"/>
  <c r="U77" i="21"/>
  <c r="V77" i="21"/>
  <c r="S78" i="21"/>
  <c r="U78" i="21"/>
  <c r="V78" i="21"/>
  <c r="S79" i="21"/>
  <c r="U79" i="21"/>
  <c r="V79" i="21"/>
  <c r="S80" i="21"/>
  <c r="U80" i="21"/>
  <c r="V80" i="21"/>
  <c r="S81" i="21"/>
  <c r="U81" i="21"/>
  <c r="V81" i="21"/>
  <c r="S82" i="21"/>
  <c r="U82" i="21"/>
  <c r="V82" i="21"/>
  <c r="S83" i="21"/>
  <c r="U83" i="21"/>
  <c r="V83" i="21"/>
  <c r="S84" i="21"/>
  <c r="U84" i="21"/>
  <c r="V84" i="21"/>
  <c r="S85" i="21"/>
  <c r="U85" i="21"/>
  <c r="V85" i="21"/>
  <c r="S86" i="21"/>
  <c r="U86" i="21"/>
  <c r="V86" i="21"/>
  <c r="S87" i="21"/>
  <c r="U87" i="21"/>
  <c r="V87" i="21"/>
  <c r="S88" i="21"/>
  <c r="U88" i="21"/>
  <c r="V88" i="21"/>
  <c r="S89" i="21"/>
  <c r="U89" i="21"/>
  <c r="V89" i="21"/>
  <c r="S90" i="21"/>
  <c r="U90" i="21"/>
  <c r="V90" i="21"/>
  <c r="S91" i="21"/>
  <c r="U91" i="21"/>
  <c r="V91" i="21"/>
  <c r="S92" i="21"/>
  <c r="U92" i="21"/>
  <c r="V92" i="21"/>
  <c r="S93" i="21"/>
  <c r="U93" i="21"/>
  <c r="V93" i="21"/>
  <c r="S94" i="21"/>
  <c r="U94" i="21"/>
  <c r="V94" i="21"/>
  <c r="S95" i="21"/>
  <c r="U95" i="21"/>
  <c r="V95" i="21"/>
  <c r="S96" i="21"/>
  <c r="U96" i="21"/>
  <c r="V96" i="21"/>
  <c r="S97" i="21"/>
  <c r="U97" i="21"/>
  <c r="V97" i="21"/>
  <c r="S98" i="21"/>
  <c r="U98" i="21"/>
  <c r="V98" i="21"/>
  <c r="S99" i="21"/>
  <c r="U99" i="21"/>
  <c r="V99" i="21"/>
  <c r="S100" i="21"/>
  <c r="U100" i="21"/>
  <c r="V100" i="21"/>
  <c r="S101" i="21"/>
  <c r="U101" i="21"/>
  <c r="V101" i="21"/>
  <c r="S102" i="21"/>
  <c r="U102" i="21"/>
  <c r="V102" i="21"/>
  <c r="S103" i="21"/>
  <c r="U103" i="21"/>
  <c r="V103" i="21"/>
  <c r="S104" i="21"/>
  <c r="U104" i="21"/>
  <c r="V104" i="21"/>
  <c r="S105" i="21"/>
  <c r="U105" i="21"/>
  <c r="V105" i="21"/>
  <c r="S106" i="21"/>
  <c r="U106" i="21"/>
  <c r="V106" i="21"/>
  <c r="S107" i="21"/>
  <c r="U107" i="21"/>
  <c r="V107" i="21"/>
  <c r="S108" i="21"/>
  <c r="U108" i="21"/>
  <c r="V108" i="21"/>
  <c r="S109" i="21"/>
  <c r="U109" i="21"/>
  <c r="V109" i="21"/>
  <c r="S110" i="21"/>
  <c r="U110" i="21"/>
  <c r="V110" i="21"/>
  <c r="S111" i="21"/>
  <c r="U111" i="21"/>
  <c r="V111" i="21"/>
  <c r="S112" i="21"/>
  <c r="U112" i="21"/>
  <c r="V112" i="21"/>
  <c r="S113" i="21"/>
  <c r="U113" i="21"/>
  <c r="V113" i="21"/>
  <c r="S114" i="21"/>
  <c r="U114" i="21"/>
  <c r="V114" i="21"/>
  <c r="S115" i="21"/>
  <c r="U115" i="21"/>
  <c r="V115" i="21"/>
  <c r="S116" i="21"/>
  <c r="U116" i="21"/>
  <c r="V116" i="21"/>
  <c r="S117" i="21"/>
  <c r="U117" i="21"/>
  <c r="V117" i="21"/>
  <c r="S118" i="21"/>
  <c r="U118" i="21"/>
  <c r="V118" i="21"/>
  <c r="S119" i="21"/>
  <c r="U119" i="21"/>
  <c r="V119" i="21"/>
  <c r="S120" i="21"/>
  <c r="U120" i="21"/>
  <c r="V120" i="21"/>
  <c r="S121" i="21"/>
  <c r="U121" i="21"/>
  <c r="V121" i="21"/>
  <c r="S122" i="21"/>
  <c r="U122" i="21"/>
  <c r="V122" i="21"/>
  <c r="S123" i="21"/>
  <c r="U123" i="21"/>
  <c r="V123" i="21"/>
  <c r="S124" i="21"/>
  <c r="U124" i="21"/>
  <c r="V124" i="21"/>
  <c r="S125" i="21"/>
  <c r="U125" i="21"/>
  <c r="V125" i="21"/>
  <c r="S126" i="21"/>
  <c r="U126" i="21"/>
  <c r="V126" i="21"/>
  <c r="S127" i="21"/>
  <c r="U127" i="21"/>
  <c r="V127" i="21"/>
  <c r="S128" i="21"/>
  <c r="U128" i="21"/>
  <c r="V128" i="21"/>
  <c r="S129" i="21"/>
  <c r="U129" i="21"/>
  <c r="V129" i="21"/>
  <c r="S130" i="21"/>
  <c r="U130" i="21"/>
  <c r="V130" i="21"/>
  <c r="S131" i="21"/>
  <c r="U131" i="21"/>
  <c r="V131" i="21"/>
  <c r="S132" i="21"/>
  <c r="U132" i="21"/>
  <c r="V132" i="21"/>
  <c r="S133" i="21"/>
  <c r="U133" i="21"/>
  <c r="V133" i="21"/>
  <c r="S134" i="21"/>
  <c r="U134" i="21"/>
  <c r="V134" i="21"/>
  <c r="S135" i="21"/>
  <c r="U135" i="21"/>
  <c r="V135" i="21"/>
  <c r="S136" i="21"/>
  <c r="U136" i="21"/>
  <c r="V136" i="21"/>
  <c r="S137" i="21"/>
  <c r="U137" i="21"/>
  <c r="V137" i="21"/>
  <c r="S138" i="21"/>
  <c r="U138" i="21"/>
  <c r="V138" i="21"/>
  <c r="S139" i="21"/>
  <c r="U139" i="21"/>
  <c r="V139" i="21"/>
  <c r="S140" i="21"/>
  <c r="U140" i="21"/>
  <c r="V140" i="21"/>
  <c r="S141" i="21"/>
  <c r="U141" i="21"/>
  <c r="V141" i="21"/>
  <c r="S142" i="21"/>
  <c r="U142" i="21"/>
  <c r="V142" i="21"/>
  <c r="S143" i="21"/>
  <c r="U143" i="21"/>
  <c r="V143" i="21"/>
  <c r="S144" i="21"/>
  <c r="U144" i="21"/>
  <c r="V144" i="21"/>
  <c r="S145" i="21"/>
  <c r="U145" i="21"/>
  <c r="V145" i="21"/>
  <c r="S146" i="21"/>
  <c r="U146" i="21"/>
  <c r="V146" i="21"/>
  <c r="S147" i="21"/>
  <c r="U147" i="21"/>
  <c r="V147" i="21"/>
  <c r="S148" i="21"/>
  <c r="U148" i="21"/>
  <c r="V148" i="21"/>
  <c r="S149" i="21"/>
  <c r="U149" i="21"/>
  <c r="V149" i="21"/>
  <c r="S150" i="21"/>
  <c r="U150" i="21"/>
  <c r="V150" i="21"/>
  <c r="S151" i="21"/>
  <c r="U151" i="21"/>
  <c r="V151" i="21"/>
  <c r="S152" i="21"/>
  <c r="U152" i="21"/>
  <c r="V152" i="21"/>
  <c r="S153" i="21"/>
  <c r="U153" i="21"/>
  <c r="V153" i="21"/>
  <c r="S154" i="21"/>
  <c r="U154" i="21"/>
  <c r="V154" i="21"/>
  <c r="S155" i="21"/>
  <c r="U155" i="21"/>
  <c r="V155" i="21"/>
  <c r="S156" i="21"/>
  <c r="U156" i="21"/>
  <c r="V156" i="21"/>
  <c r="S157" i="21"/>
  <c r="U157" i="21"/>
  <c r="V157" i="21"/>
  <c r="S158" i="21"/>
  <c r="U158" i="21"/>
  <c r="V158" i="21"/>
  <c r="S159" i="21"/>
  <c r="U159" i="21"/>
  <c r="V159" i="21"/>
  <c r="S160" i="21"/>
  <c r="U160" i="21"/>
  <c r="V160" i="21"/>
  <c r="S161" i="21"/>
  <c r="U161" i="21"/>
  <c r="V161" i="21"/>
  <c r="S162" i="21"/>
  <c r="U162" i="21"/>
  <c r="V162" i="21"/>
  <c r="S163" i="21"/>
  <c r="U163" i="21"/>
  <c r="V163" i="21"/>
  <c r="S164" i="21"/>
  <c r="U164" i="21"/>
  <c r="V164" i="21"/>
  <c r="S165" i="21"/>
  <c r="U165" i="21"/>
  <c r="V165" i="21"/>
  <c r="S166" i="21"/>
  <c r="U166" i="21"/>
  <c r="V166" i="21"/>
  <c r="S167" i="21"/>
  <c r="U167" i="21"/>
  <c r="V167" i="21"/>
  <c r="S168" i="21"/>
  <c r="U168" i="21"/>
  <c r="V168" i="21"/>
  <c r="S169" i="21"/>
  <c r="U169" i="21"/>
  <c r="V169" i="21"/>
  <c r="S170" i="21"/>
  <c r="U170" i="21"/>
  <c r="V170" i="21"/>
  <c r="S171" i="21"/>
  <c r="U171" i="21"/>
  <c r="V171" i="21"/>
  <c r="S172" i="21"/>
  <c r="U172" i="21"/>
  <c r="V172" i="21"/>
  <c r="S173" i="21"/>
  <c r="U173" i="21"/>
  <c r="V173" i="21"/>
  <c r="S174" i="21"/>
  <c r="U174" i="21"/>
  <c r="V174" i="21"/>
  <c r="S175" i="21"/>
  <c r="U175" i="21"/>
  <c r="V175" i="21"/>
  <c r="S176" i="21"/>
  <c r="U176" i="21"/>
  <c r="V176" i="21"/>
  <c r="S177" i="21"/>
  <c r="U177" i="21"/>
  <c r="V177" i="21"/>
  <c r="S178" i="21"/>
  <c r="U178" i="21"/>
  <c r="V178" i="21"/>
  <c r="S179" i="21"/>
  <c r="U179" i="21"/>
  <c r="V179" i="21"/>
  <c r="S180" i="21"/>
  <c r="U180" i="21"/>
  <c r="V180" i="21"/>
  <c r="S181" i="21"/>
  <c r="U181" i="21"/>
  <c r="V181" i="21"/>
  <c r="S182" i="21"/>
  <c r="U182" i="21"/>
  <c r="V182" i="21"/>
  <c r="S183" i="21"/>
  <c r="U183" i="21"/>
  <c r="V183" i="21"/>
  <c r="S184" i="21"/>
  <c r="U184" i="21"/>
  <c r="V184" i="21"/>
  <c r="S185" i="21"/>
  <c r="U185" i="21"/>
  <c r="V185" i="21"/>
  <c r="S186" i="21"/>
  <c r="U186" i="21"/>
  <c r="V186" i="21"/>
  <c r="S187" i="21"/>
  <c r="U187" i="21"/>
  <c r="V187" i="21"/>
  <c r="S188" i="21"/>
  <c r="U188" i="21"/>
  <c r="V188" i="21"/>
  <c r="S189" i="21"/>
  <c r="U189" i="21"/>
  <c r="V189" i="21"/>
  <c r="S190" i="21"/>
  <c r="U190" i="21"/>
  <c r="V190" i="21"/>
  <c r="S191" i="21"/>
  <c r="U191" i="21"/>
  <c r="V191" i="21"/>
  <c r="S192" i="21"/>
  <c r="U192" i="21"/>
  <c r="V192" i="21"/>
  <c r="S193" i="21"/>
  <c r="U193" i="21"/>
  <c r="V193" i="21"/>
  <c r="S194" i="21"/>
  <c r="U194" i="21"/>
  <c r="V194" i="21"/>
  <c r="S195" i="21"/>
  <c r="U195" i="21"/>
  <c r="V195" i="21"/>
  <c r="S196" i="21"/>
  <c r="U196" i="21"/>
  <c r="V196" i="21"/>
  <c r="S197" i="21"/>
  <c r="U197" i="21"/>
  <c r="V197" i="21"/>
  <c r="S198" i="21"/>
  <c r="U198" i="21"/>
  <c r="V198" i="21"/>
  <c r="S199" i="21"/>
  <c r="U199" i="21"/>
  <c r="V199" i="21"/>
  <c r="S200" i="21"/>
  <c r="U200" i="21"/>
  <c r="V200" i="21"/>
  <c r="S201" i="21"/>
  <c r="U201" i="21"/>
  <c r="V201" i="21"/>
  <c r="S202" i="21"/>
  <c r="U202" i="21"/>
  <c r="V202" i="21"/>
  <c r="S203" i="21"/>
  <c r="U203" i="21"/>
  <c r="V203" i="21"/>
  <c r="S204" i="21"/>
  <c r="U204" i="21"/>
  <c r="V204" i="21"/>
  <c r="S205" i="21"/>
  <c r="U205" i="21"/>
  <c r="V205" i="21"/>
  <c r="S206" i="21"/>
  <c r="U206" i="21"/>
  <c r="V206" i="21"/>
  <c r="S207" i="21"/>
  <c r="U207" i="21"/>
  <c r="V207" i="21"/>
  <c r="S208" i="21"/>
  <c r="U208" i="21"/>
  <c r="V208" i="21"/>
  <c r="S209" i="21"/>
  <c r="U209" i="21"/>
  <c r="V209" i="21"/>
  <c r="S210" i="21"/>
  <c r="U210" i="21"/>
  <c r="V210" i="21"/>
  <c r="S211" i="21"/>
  <c r="U211" i="21"/>
  <c r="V211" i="21"/>
  <c r="S212" i="21"/>
  <c r="U212" i="21"/>
  <c r="V212" i="21"/>
  <c r="S213" i="21"/>
  <c r="U213" i="21"/>
  <c r="V213" i="21"/>
  <c r="S214" i="21"/>
  <c r="U214" i="21"/>
  <c r="V214" i="21"/>
  <c r="S215" i="21"/>
  <c r="U215" i="21"/>
  <c r="V215" i="21"/>
  <c r="S216" i="21"/>
  <c r="U216" i="21"/>
  <c r="V216" i="21"/>
  <c r="S217" i="21"/>
  <c r="U217" i="21"/>
  <c r="V217" i="21"/>
  <c r="S218" i="21"/>
  <c r="U218" i="21"/>
  <c r="V218" i="21"/>
  <c r="S219" i="21"/>
  <c r="U219" i="21"/>
  <c r="V219" i="21"/>
  <c r="S220" i="21"/>
  <c r="U220" i="21"/>
  <c r="V220" i="21"/>
  <c r="S221" i="21"/>
  <c r="U221" i="21"/>
  <c r="V221" i="21"/>
  <c r="S222" i="21"/>
  <c r="U222" i="21"/>
  <c r="V222" i="21"/>
  <c r="S223" i="21"/>
  <c r="U223" i="21"/>
  <c r="V223" i="21"/>
  <c r="S224" i="21"/>
  <c r="U224" i="21"/>
  <c r="V224" i="21"/>
  <c r="S225" i="21"/>
  <c r="U225" i="21"/>
  <c r="V225" i="21"/>
  <c r="S226" i="21"/>
  <c r="U226" i="21"/>
  <c r="V226" i="21"/>
  <c r="S227" i="21"/>
  <c r="U227" i="21"/>
  <c r="V227" i="21"/>
  <c r="S228" i="21"/>
  <c r="U228" i="21"/>
  <c r="V228" i="21"/>
  <c r="S229" i="21"/>
  <c r="U229" i="21"/>
  <c r="V229" i="21"/>
  <c r="S230" i="21"/>
  <c r="U230" i="21"/>
  <c r="V230" i="21"/>
  <c r="S231" i="21"/>
  <c r="U231" i="21"/>
  <c r="V231" i="21"/>
  <c r="S232" i="21"/>
  <c r="U232" i="21"/>
  <c r="V232" i="21"/>
  <c r="S233" i="21"/>
  <c r="U233" i="21"/>
  <c r="V233" i="21"/>
  <c r="S234" i="21"/>
  <c r="U234" i="21"/>
  <c r="V234" i="21"/>
  <c r="S235" i="21"/>
  <c r="U235" i="21"/>
  <c r="V235" i="21"/>
  <c r="S236" i="21"/>
  <c r="U236" i="21"/>
  <c r="V236" i="21"/>
  <c r="S237" i="21"/>
  <c r="U237" i="21"/>
  <c r="V237" i="21"/>
  <c r="S238" i="21"/>
  <c r="U238" i="21"/>
  <c r="V238" i="21"/>
  <c r="S239" i="21"/>
  <c r="U239" i="21"/>
  <c r="V239" i="21"/>
  <c r="S240" i="21"/>
  <c r="U240" i="21"/>
  <c r="V240" i="21"/>
  <c r="S241" i="21"/>
  <c r="U241" i="21"/>
  <c r="V241" i="21"/>
  <c r="S242" i="21"/>
  <c r="U242" i="21"/>
  <c r="V242" i="21"/>
  <c r="S243" i="21"/>
  <c r="U243" i="21"/>
  <c r="V243" i="21"/>
  <c r="S244" i="21"/>
  <c r="U244" i="21"/>
  <c r="V244" i="21"/>
  <c r="S245" i="21"/>
  <c r="U245" i="21"/>
  <c r="V245" i="21"/>
  <c r="S246" i="21"/>
  <c r="U246" i="21"/>
  <c r="V246" i="21"/>
  <c r="S247" i="21"/>
  <c r="U247" i="21"/>
  <c r="V247" i="21"/>
  <c r="S248" i="21"/>
  <c r="U248" i="21"/>
  <c r="V248" i="21"/>
  <c r="S249" i="21"/>
  <c r="U249" i="21"/>
  <c r="V249" i="21"/>
  <c r="S250" i="21"/>
  <c r="U250" i="21"/>
  <c r="V250" i="21"/>
  <c r="S251" i="21"/>
  <c r="U251" i="21"/>
  <c r="V251" i="21"/>
  <c r="S252" i="21"/>
  <c r="U252" i="21"/>
  <c r="V252" i="21"/>
  <c r="S253" i="21"/>
  <c r="U253" i="21"/>
  <c r="V253" i="21"/>
  <c r="S254" i="21"/>
  <c r="U254" i="21"/>
  <c r="V254" i="21"/>
  <c r="S255" i="21"/>
  <c r="U255" i="21"/>
  <c r="V255" i="21"/>
  <c r="S256" i="21"/>
  <c r="U256" i="21"/>
  <c r="V256" i="21"/>
  <c r="S257" i="21"/>
  <c r="U257" i="21"/>
  <c r="V257" i="21"/>
  <c r="S258" i="21"/>
  <c r="U258" i="21"/>
  <c r="V258" i="21"/>
  <c r="S259" i="21"/>
  <c r="U259" i="21"/>
  <c r="V259" i="21"/>
  <c r="S260" i="21"/>
  <c r="U260" i="21"/>
  <c r="V260" i="21"/>
  <c r="S261" i="21"/>
  <c r="U261" i="21"/>
  <c r="V261" i="21"/>
  <c r="S262" i="21"/>
  <c r="U262" i="21"/>
  <c r="V262" i="21"/>
  <c r="S263" i="21"/>
  <c r="U263" i="21"/>
  <c r="V263" i="21"/>
  <c r="S264" i="21"/>
  <c r="U264" i="21"/>
  <c r="V264" i="21"/>
  <c r="S265" i="21"/>
  <c r="U265" i="21"/>
  <c r="V265" i="21"/>
  <c r="S266" i="21"/>
  <c r="U266" i="21"/>
  <c r="V266" i="21"/>
  <c r="S267" i="21"/>
  <c r="U267" i="21"/>
  <c r="V267" i="21"/>
  <c r="S268" i="21"/>
  <c r="U268" i="21"/>
  <c r="V268" i="21"/>
  <c r="S269" i="21"/>
  <c r="U269" i="21"/>
  <c r="V269" i="21"/>
  <c r="S270" i="21"/>
  <c r="U270" i="21"/>
  <c r="V270" i="21"/>
  <c r="S271" i="21"/>
  <c r="U271" i="21"/>
  <c r="V271" i="21"/>
  <c r="S272" i="21"/>
  <c r="U272" i="21"/>
  <c r="V272" i="21"/>
  <c r="S273" i="21"/>
  <c r="U273" i="21"/>
  <c r="V273" i="21"/>
  <c r="S274" i="21"/>
  <c r="U274" i="21"/>
  <c r="V274" i="21"/>
  <c r="S275" i="21"/>
  <c r="U275" i="21"/>
  <c r="V275" i="21"/>
  <c r="S276" i="21"/>
  <c r="U276" i="21"/>
  <c r="V276" i="21"/>
  <c r="S277" i="21"/>
  <c r="U277" i="21"/>
  <c r="V277" i="21"/>
  <c r="S278" i="21"/>
  <c r="U278" i="21"/>
  <c r="V278" i="21"/>
  <c r="S279" i="21"/>
  <c r="U279" i="21"/>
  <c r="V279" i="21"/>
  <c r="S280" i="21"/>
  <c r="U280" i="21"/>
  <c r="V280" i="21"/>
  <c r="S281" i="21"/>
  <c r="U281" i="21"/>
  <c r="V281" i="21"/>
  <c r="S282" i="21"/>
  <c r="U282" i="21"/>
  <c r="V282" i="21"/>
  <c r="S283" i="21"/>
  <c r="U283" i="21"/>
  <c r="V283" i="21"/>
  <c r="S284" i="21"/>
  <c r="U284" i="21"/>
  <c r="V284" i="21"/>
  <c r="S285" i="21"/>
  <c r="U285" i="21"/>
  <c r="V285" i="21"/>
  <c r="S286" i="21"/>
  <c r="U286" i="21"/>
  <c r="V286" i="21"/>
  <c r="S287" i="21"/>
  <c r="U287" i="21"/>
  <c r="V287" i="21"/>
  <c r="S288" i="21"/>
  <c r="U288" i="21"/>
  <c r="V288" i="21"/>
  <c r="S289" i="21"/>
  <c r="U289" i="21"/>
  <c r="V289" i="21"/>
  <c r="S290" i="21"/>
  <c r="U290" i="21"/>
  <c r="V290" i="21"/>
  <c r="S291" i="21"/>
  <c r="U291" i="21"/>
  <c r="V291" i="21"/>
  <c r="S292" i="21"/>
  <c r="U292" i="21"/>
  <c r="V292" i="21"/>
  <c r="S293" i="21"/>
  <c r="U293" i="21"/>
  <c r="V293" i="21"/>
  <c r="S294" i="21"/>
  <c r="U294" i="21"/>
  <c r="V294" i="21"/>
  <c r="S295" i="21"/>
  <c r="U295" i="21"/>
  <c r="V295" i="21"/>
  <c r="S296" i="21"/>
  <c r="U296" i="21"/>
  <c r="V296" i="21"/>
  <c r="S297" i="21"/>
  <c r="U297" i="21"/>
  <c r="V297" i="21"/>
  <c r="S298" i="21"/>
  <c r="U298" i="21"/>
  <c r="V298" i="21"/>
  <c r="S299" i="21"/>
  <c r="U299" i="21"/>
  <c r="V299" i="21"/>
  <c r="S300" i="21"/>
  <c r="U300" i="21"/>
  <c r="V300" i="21"/>
  <c r="S301" i="21"/>
  <c r="U301" i="21"/>
  <c r="V301" i="21"/>
  <c r="S302" i="21"/>
  <c r="U302" i="21"/>
  <c r="V302" i="21"/>
  <c r="S303" i="21"/>
  <c r="U303" i="21"/>
  <c r="V303" i="21"/>
  <c r="S304" i="21"/>
  <c r="U304" i="21"/>
  <c r="V304" i="21"/>
  <c r="S305" i="21"/>
  <c r="U305" i="21"/>
  <c r="V305" i="21"/>
  <c r="S306" i="21"/>
  <c r="U306" i="21"/>
  <c r="V306" i="21"/>
  <c r="S307" i="21"/>
  <c r="U307" i="21"/>
  <c r="V307" i="21"/>
  <c r="S308" i="21"/>
  <c r="U308" i="21"/>
  <c r="V308" i="21"/>
  <c r="S309" i="21"/>
  <c r="U309" i="21"/>
  <c r="V309" i="21"/>
  <c r="S310" i="21"/>
  <c r="U310" i="21"/>
  <c r="V310" i="21"/>
  <c r="S311" i="21"/>
  <c r="U311" i="21"/>
  <c r="V311" i="21"/>
  <c r="S312" i="21"/>
  <c r="U312" i="21"/>
  <c r="V312" i="21"/>
  <c r="S313" i="21"/>
  <c r="U313" i="21"/>
  <c r="V313" i="21"/>
  <c r="S314" i="21"/>
  <c r="U314" i="21"/>
  <c r="V314" i="21"/>
  <c r="S315" i="21"/>
  <c r="U315" i="21"/>
  <c r="V315" i="21"/>
  <c r="S316" i="21"/>
  <c r="U316" i="21"/>
  <c r="V316" i="21"/>
  <c r="S317" i="21"/>
  <c r="U317" i="21"/>
  <c r="V317" i="21"/>
  <c r="S318" i="21"/>
  <c r="U318" i="21"/>
  <c r="V318" i="21"/>
  <c r="S319" i="21"/>
  <c r="U319" i="21"/>
  <c r="V319" i="21"/>
  <c r="S320" i="21"/>
  <c r="U320" i="21"/>
  <c r="V320" i="21"/>
  <c r="S321" i="21"/>
  <c r="U321" i="21"/>
  <c r="V321" i="21"/>
  <c r="S322" i="21"/>
  <c r="U322" i="21"/>
  <c r="V322" i="21"/>
  <c r="S323" i="21"/>
  <c r="U323" i="21"/>
  <c r="V323" i="21"/>
  <c r="S324" i="21"/>
  <c r="U324" i="21"/>
  <c r="V324" i="21"/>
  <c r="S325" i="21"/>
  <c r="U325" i="21"/>
  <c r="V325" i="21"/>
  <c r="S326" i="21"/>
  <c r="U326" i="21"/>
  <c r="V326" i="21"/>
  <c r="S327" i="21"/>
  <c r="U327" i="21"/>
  <c r="V327" i="21"/>
  <c r="S328" i="21"/>
  <c r="U328" i="21"/>
  <c r="V328" i="21"/>
  <c r="S329" i="21"/>
  <c r="U329" i="21"/>
  <c r="V329" i="21"/>
  <c r="S330" i="21"/>
  <c r="U330" i="21"/>
  <c r="V330" i="21"/>
  <c r="S331" i="21"/>
  <c r="U331" i="21"/>
  <c r="V331" i="21"/>
  <c r="S332" i="21"/>
  <c r="U332" i="21"/>
  <c r="V332" i="21"/>
  <c r="S333" i="21"/>
  <c r="U333" i="21"/>
  <c r="V333" i="21"/>
  <c r="S334" i="21"/>
  <c r="U334" i="21"/>
  <c r="V334" i="21"/>
  <c r="S335" i="21"/>
  <c r="U335" i="21"/>
  <c r="V335" i="21"/>
  <c r="S336" i="21"/>
  <c r="U336" i="21"/>
  <c r="V336" i="21"/>
  <c r="S337" i="21"/>
  <c r="U337" i="21"/>
  <c r="V337" i="21"/>
  <c r="S338" i="21"/>
  <c r="U338" i="21"/>
  <c r="V338" i="21"/>
  <c r="S339" i="21"/>
  <c r="U339" i="21"/>
  <c r="V339" i="21"/>
  <c r="S340" i="21"/>
  <c r="U340" i="21"/>
  <c r="V340" i="21"/>
  <c r="S341" i="21"/>
  <c r="U341" i="21"/>
  <c r="V341" i="21"/>
  <c r="S342" i="21"/>
  <c r="U342" i="21"/>
  <c r="V342" i="21"/>
  <c r="S343" i="21"/>
  <c r="U343" i="21"/>
  <c r="V343" i="21"/>
  <c r="S344" i="21"/>
  <c r="U344" i="21"/>
  <c r="V344" i="21"/>
  <c r="S345" i="21"/>
  <c r="U345" i="21"/>
  <c r="V345" i="21"/>
  <c r="S346" i="21"/>
  <c r="U346" i="21"/>
  <c r="V346" i="21"/>
  <c r="S347" i="21"/>
  <c r="U347" i="21"/>
  <c r="V347" i="21"/>
  <c r="S348" i="21"/>
  <c r="U348" i="21"/>
  <c r="V348" i="21"/>
  <c r="S349" i="21"/>
  <c r="U349" i="21"/>
  <c r="V349" i="21"/>
  <c r="S350" i="21"/>
  <c r="U350" i="21"/>
  <c r="V350" i="21"/>
  <c r="S351" i="21"/>
  <c r="U351" i="21"/>
  <c r="V351" i="21"/>
  <c r="S2" i="21"/>
  <c r="U2" i="21"/>
  <c r="V2" i="21"/>
  <c r="N3" i="21"/>
  <c r="P3" i="21"/>
  <c r="Q3" i="21"/>
  <c r="N4" i="21"/>
  <c r="P4" i="21"/>
  <c r="Q4" i="21"/>
  <c r="N5" i="21"/>
  <c r="P5" i="21"/>
  <c r="Q5" i="21"/>
  <c r="N6" i="21"/>
  <c r="P6" i="21"/>
  <c r="Q6" i="21"/>
  <c r="N7" i="21"/>
  <c r="P7" i="21"/>
  <c r="Q7" i="21"/>
  <c r="N8" i="21"/>
  <c r="P8" i="21"/>
  <c r="Q8" i="21"/>
  <c r="N9" i="21"/>
  <c r="P9" i="21"/>
  <c r="Q9" i="21"/>
  <c r="N10" i="21"/>
  <c r="P10" i="21"/>
  <c r="Q10" i="21"/>
  <c r="N11" i="21"/>
  <c r="P11" i="21"/>
  <c r="Q11" i="21"/>
  <c r="N12" i="21"/>
  <c r="P12" i="21"/>
  <c r="Q12" i="21"/>
  <c r="N13" i="21"/>
  <c r="P13" i="21"/>
  <c r="Q13" i="21"/>
  <c r="N14" i="21"/>
  <c r="P14" i="21"/>
  <c r="Q14" i="21"/>
  <c r="N15" i="21"/>
  <c r="P15" i="21"/>
  <c r="Q15" i="21"/>
  <c r="N16" i="21"/>
  <c r="P16" i="21"/>
  <c r="Q16" i="21"/>
  <c r="N17" i="21"/>
  <c r="P17" i="21"/>
  <c r="Q17" i="21"/>
  <c r="N18" i="21"/>
  <c r="P18" i="21"/>
  <c r="Q18" i="21"/>
  <c r="N19" i="21"/>
  <c r="P19" i="21"/>
  <c r="Q19" i="21"/>
  <c r="N20" i="21"/>
  <c r="P20" i="21"/>
  <c r="Q20" i="21"/>
  <c r="N21" i="21"/>
  <c r="P21" i="21"/>
  <c r="Q21" i="21"/>
  <c r="N22" i="21"/>
  <c r="P22" i="21"/>
  <c r="Q22" i="21"/>
  <c r="N23" i="21"/>
  <c r="P23" i="21"/>
  <c r="Q23" i="21"/>
  <c r="N24" i="21"/>
  <c r="P24" i="21"/>
  <c r="Q24" i="21"/>
  <c r="N25" i="21"/>
  <c r="P25" i="21"/>
  <c r="Q25" i="21"/>
  <c r="N26" i="21"/>
  <c r="P26" i="21"/>
  <c r="Q26" i="21"/>
  <c r="N27" i="21"/>
  <c r="P27" i="21"/>
  <c r="Q27" i="21"/>
  <c r="N28" i="21"/>
  <c r="P28" i="21"/>
  <c r="Q28" i="21"/>
  <c r="N29" i="21"/>
  <c r="P29" i="21"/>
  <c r="Q29" i="21"/>
  <c r="N30" i="21"/>
  <c r="P30" i="21"/>
  <c r="Q30" i="21"/>
  <c r="N31" i="21"/>
  <c r="P31" i="21"/>
  <c r="Q31" i="21"/>
  <c r="N32" i="21"/>
  <c r="P32" i="21"/>
  <c r="Q32" i="21"/>
  <c r="N33" i="21"/>
  <c r="P33" i="21"/>
  <c r="Q33" i="21"/>
  <c r="N34" i="21"/>
  <c r="P34" i="21"/>
  <c r="Q34" i="21"/>
  <c r="N35" i="21"/>
  <c r="P35" i="21"/>
  <c r="Q35" i="21"/>
  <c r="N36" i="21"/>
  <c r="P36" i="21"/>
  <c r="Q36" i="21"/>
  <c r="N37" i="21"/>
  <c r="P37" i="21"/>
  <c r="Q37" i="21"/>
  <c r="N38" i="21"/>
  <c r="P38" i="21"/>
  <c r="Q38" i="21"/>
  <c r="N39" i="21"/>
  <c r="P39" i="21"/>
  <c r="Q39" i="21"/>
  <c r="N40" i="21"/>
  <c r="P40" i="21"/>
  <c r="Q40" i="21"/>
  <c r="N41" i="21"/>
  <c r="P41" i="21"/>
  <c r="Q41" i="21"/>
  <c r="N42" i="21"/>
  <c r="P42" i="21"/>
  <c r="Q42" i="21"/>
  <c r="N43" i="21"/>
  <c r="P43" i="21"/>
  <c r="Q43" i="21"/>
  <c r="N44" i="21"/>
  <c r="P44" i="21"/>
  <c r="Q44" i="21"/>
  <c r="N45" i="21"/>
  <c r="P45" i="21"/>
  <c r="Q45" i="21"/>
  <c r="N46" i="21"/>
  <c r="P46" i="21"/>
  <c r="Q46" i="21"/>
  <c r="N47" i="21"/>
  <c r="P47" i="21"/>
  <c r="Q47" i="21"/>
  <c r="N48" i="21"/>
  <c r="P48" i="21"/>
  <c r="Q48" i="21"/>
  <c r="N49" i="21"/>
  <c r="P49" i="21"/>
  <c r="Q49" i="21"/>
  <c r="N50" i="21"/>
  <c r="P50" i="21"/>
  <c r="Q50" i="21"/>
  <c r="N51" i="21"/>
  <c r="P51" i="21"/>
  <c r="Q51" i="21"/>
  <c r="N52" i="21"/>
  <c r="P52" i="21"/>
  <c r="Q52" i="21"/>
  <c r="N53" i="21"/>
  <c r="P53" i="21"/>
  <c r="Q53" i="21"/>
  <c r="N54" i="21"/>
  <c r="P54" i="21"/>
  <c r="Q54" i="21"/>
  <c r="N55" i="21"/>
  <c r="P55" i="21"/>
  <c r="Q55" i="21"/>
  <c r="N56" i="21"/>
  <c r="P56" i="21"/>
  <c r="Q56" i="21"/>
  <c r="N57" i="21"/>
  <c r="P57" i="21"/>
  <c r="Q57" i="21"/>
  <c r="N58" i="21"/>
  <c r="P58" i="21"/>
  <c r="Q58" i="21"/>
  <c r="N59" i="21"/>
  <c r="P59" i="21"/>
  <c r="Q59" i="21"/>
  <c r="N60" i="21"/>
  <c r="P60" i="21"/>
  <c r="Q60" i="21"/>
  <c r="N61" i="21"/>
  <c r="P61" i="21"/>
  <c r="Q61" i="21"/>
  <c r="N62" i="21"/>
  <c r="P62" i="21"/>
  <c r="Q62" i="21"/>
  <c r="N63" i="21"/>
  <c r="P63" i="21"/>
  <c r="Q63" i="21"/>
  <c r="N64" i="21"/>
  <c r="P64" i="21"/>
  <c r="Q64" i="21"/>
  <c r="N65" i="21"/>
  <c r="P65" i="21"/>
  <c r="Q65" i="21"/>
  <c r="N66" i="21"/>
  <c r="P66" i="21"/>
  <c r="Q66" i="21"/>
  <c r="N67" i="21"/>
  <c r="P67" i="21"/>
  <c r="Q67" i="21"/>
  <c r="N68" i="21"/>
  <c r="P68" i="21"/>
  <c r="Q68" i="21"/>
  <c r="N69" i="21"/>
  <c r="P69" i="21"/>
  <c r="Q69" i="21"/>
  <c r="N70" i="21"/>
  <c r="P70" i="21"/>
  <c r="Q70" i="21"/>
  <c r="N71" i="21"/>
  <c r="P71" i="21"/>
  <c r="Q71" i="21"/>
  <c r="N72" i="21"/>
  <c r="P72" i="21"/>
  <c r="Q72" i="21"/>
  <c r="N73" i="21"/>
  <c r="P73" i="21"/>
  <c r="Q73" i="21"/>
  <c r="N74" i="21"/>
  <c r="P74" i="21"/>
  <c r="Q74" i="21"/>
  <c r="N75" i="21"/>
  <c r="P75" i="21"/>
  <c r="Q75" i="21"/>
  <c r="N76" i="21"/>
  <c r="P76" i="21"/>
  <c r="Q76" i="21"/>
  <c r="N77" i="21"/>
  <c r="P77" i="21"/>
  <c r="Q77" i="21"/>
  <c r="N78" i="21"/>
  <c r="P78" i="21"/>
  <c r="Q78" i="21"/>
  <c r="N79" i="21"/>
  <c r="P79" i="21"/>
  <c r="Q79" i="21"/>
  <c r="N80" i="21"/>
  <c r="P80" i="21"/>
  <c r="Q80" i="21"/>
  <c r="N81" i="21"/>
  <c r="P81" i="21"/>
  <c r="Q81" i="21"/>
  <c r="N82" i="21"/>
  <c r="P82" i="21"/>
  <c r="Q82" i="21"/>
  <c r="N83" i="21"/>
  <c r="P83" i="21"/>
  <c r="Q83" i="21"/>
  <c r="N84" i="21"/>
  <c r="P84" i="21"/>
  <c r="Q84" i="21"/>
  <c r="N85" i="21"/>
  <c r="P85" i="21"/>
  <c r="Q85" i="21"/>
  <c r="N86" i="21"/>
  <c r="P86" i="21"/>
  <c r="Q86" i="21"/>
  <c r="N87" i="21"/>
  <c r="P87" i="21"/>
  <c r="Q87" i="21"/>
  <c r="N88" i="21"/>
  <c r="P88" i="21"/>
  <c r="Q88" i="21"/>
  <c r="N89" i="21"/>
  <c r="P89" i="21"/>
  <c r="Q89" i="21"/>
  <c r="N90" i="21"/>
  <c r="P90" i="21"/>
  <c r="Q90" i="21"/>
  <c r="N91" i="21"/>
  <c r="P91" i="21"/>
  <c r="Q91" i="21"/>
  <c r="N92" i="21"/>
  <c r="P92" i="21"/>
  <c r="Q92" i="21"/>
  <c r="N93" i="21"/>
  <c r="P93" i="21"/>
  <c r="Q93" i="21"/>
  <c r="N94" i="21"/>
  <c r="P94" i="21"/>
  <c r="Q94" i="21"/>
  <c r="N95" i="21"/>
  <c r="P95" i="21"/>
  <c r="Q95" i="21"/>
  <c r="N96" i="21"/>
  <c r="P96" i="21"/>
  <c r="Q96" i="21"/>
  <c r="N97" i="21"/>
  <c r="P97" i="21"/>
  <c r="Q97" i="21"/>
  <c r="N98" i="21"/>
  <c r="P98" i="21"/>
  <c r="Q98" i="21"/>
  <c r="N99" i="21"/>
  <c r="P99" i="21"/>
  <c r="Q99" i="21"/>
  <c r="N100" i="21"/>
  <c r="P100" i="21"/>
  <c r="Q100" i="21"/>
  <c r="N101" i="21"/>
  <c r="P101" i="21"/>
  <c r="Q101" i="21"/>
  <c r="N102" i="21"/>
  <c r="P102" i="21"/>
  <c r="Q102" i="21"/>
  <c r="N103" i="21"/>
  <c r="P103" i="21"/>
  <c r="Q103" i="21"/>
  <c r="N104" i="21"/>
  <c r="P104" i="21"/>
  <c r="Q104" i="21"/>
  <c r="N105" i="21"/>
  <c r="P105" i="21"/>
  <c r="Q105" i="21"/>
  <c r="N106" i="21"/>
  <c r="P106" i="21"/>
  <c r="Q106" i="21"/>
  <c r="N107" i="21"/>
  <c r="P107" i="21"/>
  <c r="Q107" i="21"/>
  <c r="N108" i="21"/>
  <c r="P108" i="21"/>
  <c r="Q108" i="21"/>
  <c r="N109" i="21"/>
  <c r="P109" i="21"/>
  <c r="Q109" i="21"/>
  <c r="N110" i="21"/>
  <c r="P110" i="21"/>
  <c r="Q110" i="21"/>
  <c r="N111" i="21"/>
  <c r="P111" i="21"/>
  <c r="Q111" i="21"/>
  <c r="N112" i="21"/>
  <c r="P112" i="21"/>
  <c r="Q112" i="21"/>
  <c r="N113" i="21"/>
  <c r="P113" i="21"/>
  <c r="Q113" i="21"/>
  <c r="N114" i="21"/>
  <c r="P114" i="21"/>
  <c r="Q114" i="21"/>
  <c r="N115" i="21"/>
  <c r="P115" i="21"/>
  <c r="Q115" i="21"/>
  <c r="N116" i="21"/>
  <c r="P116" i="21"/>
  <c r="Q116" i="21"/>
  <c r="N117" i="21"/>
  <c r="P117" i="21"/>
  <c r="Q117" i="21"/>
  <c r="N118" i="21"/>
  <c r="P118" i="21"/>
  <c r="Q118" i="21"/>
  <c r="N119" i="21"/>
  <c r="P119" i="21"/>
  <c r="Q119" i="21"/>
  <c r="N120" i="21"/>
  <c r="P120" i="21"/>
  <c r="Q120" i="21"/>
  <c r="N121" i="21"/>
  <c r="P121" i="21"/>
  <c r="Q121" i="21"/>
  <c r="N122" i="21"/>
  <c r="P122" i="21"/>
  <c r="Q122" i="21"/>
  <c r="N123" i="21"/>
  <c r="P123" i="21"/>
  <c r="Q123" i="21"/>
  <c r="N124" i="21"/>
  <c r="P124" i="21"/>
  <c r="Q124" i="21"/>
  <c r="N125" i="21"/>
  <c r="P125" i="21"/>
  <c r="Q125" i="21"/>
  <c r="N126" i="21"/>
  <c r="P126" i="21"/>
  <c r="Q126" i="21"/>
  <c r="N127" i="21"/>
  <c r="P127" i="21"/>
  <c r="Q127" i="21"/>
  <c r="N128" i="21"/>
  <c r="P128" i="21"/>
  <c r="Q128" i="21"/>
  <c r="N129" i="21"/>
  <c r="P129" i="21"/>
  <c r="Q129" i="21"/>
  <c r="N130" i="21"/>
  <c r="P130" i="21"/>
  <c r="Q130" i="21"/>
  <c r="N131" i="21"/>
  <c r="P131" i="21"/>
  <c r="Q131" i="21"/>
  <c r="N132" i="21"/>
  <c r="P132" i="21"/>
  <c r="Q132" i="21"/>
  <c r="N133" i="21"/>
  <c r="P133" i="21"/>
  <c r="Q133" i="21"/>
  <c r="N134" i="21"/>
  <c r="P134" i="21"/>
  <c r="Q134" i="21"/>
  <c r="N135" i="21"/>
  <c r="P135" i="21"/>
  <c r="Q135" i="21"/>
  <c r="N136" i="21"/>
  <c r="P136" i="21"/>
  <c r="Q136" i="21"/>
  <c r="N137" i="21"/>
  <c r="P137" i="21"/>
  <c r="Q137" i="21"/>
  <c r="N138" i="21"/>
  <c r="P138" i="21"/>
  <c r="Q138" i="21"/>
  <c r="N139" i="21"/>
  <c r="P139" i="21"/>
  <c r="Q139" i="21"/>
  <c r="N140" i="21"/>
  <c r="P140" i="21"/>
  <c r="Q140" i="21"/>
  <c r="N141" i="21"/>
  <c r="P141" i="21"/>
  <c r="Q141" i="21"/>
  <c r="N142" i="21"/>
  <c r="P142" i="21"/>
  <c r="Q142" i="21"/>
  <c r="N143" i="21"/>
  <c r="P143" i="21"/>
  <c r="Q143" i="21"/>
  <c r="N144" i="21"/>
  <c r="P144" i="21"/>
  <c r="Q144" i="21"/>
  <c r="N145" i="21"/>
  <c r="P145" i="21"/>
  <c r="Q145" i="21"/>
  <c r="N146" i="21"/>
  <c r="P146" i="21"/>
  <c r="Q146" i="21"/>
  <c r="N147" i="21"/>
  <c r="P147" i="21"/>
  <c r="Q147" i="21"/>
  <c r="N148" i="21"/>
  <c r="P148" i="21"/>
  <c r="Q148" i="21"/>
  <c r="N149" i="21"/>
  <c r="P149" i="21"/>
  <c r="Q149" i="21"/>
  <c r="N150" i="21"/>
  <c r="P150" i="21"/>
  <c r="Q150" i="21"/>
  <c r="N151" i="21"/>
  <c r="P151" i="21"/>
  <c r="Q151" i="21"/>
  <c r="N152" i="21"/>
  <c r="P152" i="21"/>
  <c r="Q152" i="21"/>
  <c r="N153" i="21"/>
  <c r="P153" i="21"/>
  <c r="Q153" i="21"/>
  <c r="N154" i="21"/>
  <c r="P154" i="21"/>
  <c r="Q154" i="21"/>
  <c r="N155" i="21"/>
  <c r="P155" i="21"/>
  <c r="Q155" i="21"/>
  <c r="N156" i="21"/>
  <c r="P156" i="21"/>
  <c r="Q156" i="21"/>
  <c r="N157" i="21"/>
  <c r="P157" i="21"/>
  <c r="Q157" i="21"/>
  <c r="N158" i="21"/>
  <c r="P158" i="21"/>
  <c r="Q158" i="21"/>
  <c r="N159" i="21"/>
  <c r="P159" i="21"/>
  <c r="Q159" i="21"/>
  <c r="N160" i="21"/>
  <c r="P160" i="21"/>
  <c r="Q160" i="21"/>
  <c r="N161" i="21"/>
  <c r="P161" i="21"/>
  <c r="Q161" i="21"/>
  <c r="N162" i="21"/>
  <c r="P162" i="21"/>
  <c r="Q162" i="21"/>
  <c r="N163" i="21"/>
  <c r="P163" i="21"/>
  <c r="Q163" i="21"/>
  <c r="N164" i="21"/>
  <c r="P164" i="21"/>
  <c r="Q164" i="21"/>
  <c r="N165" i="21"/>
  <c r="P165" i="21"/>
  <c r="Q165" i="21"/>
  <c r="N166" i="21"/>
  <c r="P166" i="21"/>
  <c r="Q166" i="21"/>
  <c r="N167" i="21"/>
  <c r="P167" i="21"/>
  <c r="Q167" i="21"/>
  <c r="N168" i="21"/>
  <c r="P168" i="21"/>
  <c r="Q168" i="21"/>
  <c r="N169" i="21"/>
  <c r="P169" i="21"/>
  <c r="Q169" i="21"/>
  <c r="N170" i="21"/>
  <c r="P170" i="21"/>
  <c r="Q170" i="21"/>
  <c r="N171" i="21"/>
  <c r="P171" i="21"/>
  <c r="Q171" i="21"/>
  <c r="N172" i="21"/>
  <c r="P172" i="21"/>
  <c r="Q172" i="21"/>
  <c r="N173" i="21"/>
  <c r="P173" i="21"/>
  <c r="Q173" i="21"/>
  <c r="N174" i="21"/>
  <c r="P174" i="21"/>
  <c r="Q174" i="21"/>
  <c r="N175" i="21"/>
  <c r="P175" i="21"/>
  <c r="Q175" i="21"/>
  <c r="N176" i="21"/>
  <c r="P176" i="21"/>
  <c r="Q176" i="21"/>
  <c r="N177" i="21"/>
  <c r="P177" i="21"/>
  <c r="Q177" i="21"/>
  <c r="N178" i="21"/>
  <c r="P178" i="21"/>
  <c r="Q178" i="21"/>
  <c r="N179" i="21"/>
  <c r="P179" i="21"/>
  <c r="Q179" i="21"/>
  <c r="N180" i="21"/>
  <c r="P180" i="21"/>
  <c r="Q180" i="21"/>
  <c r="N181" i="21"/>
  <c r="P181" i="21"/>
  <c r="Q181" i="21"/>
  <c r="N182" i="21"/>
  <c r="P182" i="21"/>
  <c r="Q182" i="21"/>
  <c r="N183" i="21"/>
  <c r="P183" i="21"/>
  <c r="Q183" i="21"/>
  <c r="N184" i="21"/>
  <c r="P184" i="21"/>
  <c r="Q184" i="21"/>
  <c r="N185" i="21"/>
  <c r="P185" i="21"/>
  <c r="Q185" i="21"/>
  <c r="N186" i="21"/>
  <c r="P186" i="21"/>
  <c r="Q186" i="21"/>
  <c r="N187" i="21"/>
  <c r="P187" i="21"/>
  <c r="Q187" i="21"/>
  <c r="N188" i="21"/>
  <c r="P188" i="21"/>
  <c r="Q188" i="21"/>
  <c r="N189" i="21"/>
  <c r="P189" i="21"/>
  <c r="Q189" i="21"/>
  <c r="N190" i="21"/>
  <c r="P190" i="21"/>
  <c r="Q190" i="21"/>
  <c r="N191" i="21"/>
  <c r="P191" i="21"/>
  <c r="Q191" i="21"/>
  <c r="N192" i="21"/>
  <c r="P192" i="21"/>
  <c r="Q192" i="21"/>
  <c r="N193" i="21"/>
  <c r="P193" i="21"/>
  <c r="Q193" i="21"/>
  <c r="N194" i="21"/>
  <c r="P194" i="21"/>
  <c r="Q194" i="21"/>
  <c r="N195" i="21"/>
  <c r="P195" i="21"/>
  <c r="Q195" i="21"/>
  <c r="N196" i="21"/>
  <c r="P196" i="21"/>
  <c r="Q196" i="21"/>
  <c r="N197" i="21"/>
  <c r="P197" i="21"/>
  <c r="Q197" i="21"/>
  <c r="N198" i="21"/>
  <c r="P198" i="21"/>
  <c r="Q198" i="21"/>
  <c r="N199" i="21"/>
  <c r="P199" i="21"/>
  <c r="Q199" i="21"/>
  <c r="N200" i="21"/>
  <c r="P200" i="21"/>
  <c r="Q200" i="21"/>
  <c r="N201" i="21"/>
  <c r="P201" i="21"/>
  <c r="Q201" i="21"/>
  <c r="N202" i="21"/>
  <c r="P202" i="21"/>
  <c r="Q202" i="21"/>
  <c r="N203" i="21"/>
  <c r="P203" i="21"/>
  <c r="Q203" i="21"/>
  <c r="N204" i="21"/>
  <c r="P204" i="21"/>
  <c r="Q204" i="21"/>
  <c r="N205" i="21"/>
  <c r="P205" i="21"/>
  <c r="Q205" i="21"/>
  <c r="N206" i="21"/>
  <c r="P206" i="21"/>
  <c r="Q206" i="21"/>
  <c r="N207" i="21"/>
  <c r="P207" i="21"/>
  <c r="Q207" i="21"/>
  <c r="N208" i="21"/>
  <c r="P208" i="21"/>
  <c r="Q208" i="21"/>
  <c r="N209" i="21"/>
  <c r="P209" i="21"/>
  <c r="Q209" i="21"/>
  <c r="N210" i="21"/>
  <c r="P210" i="21"/>
  <c r="Q210" i="21"/>
  <c r="N211" i="21"/>
  <c r="P211" i="21"/>
  <c r="Q211" i="21"/>
  <c r="N212" i="21"/>
  <c r="P212" i="21"/>
  <c r="Q212" i="21"/>
  <c r="N213" i="21"/>
  <c r="P213" i="21"/>
  <c r="Q213" i="21"/>
  <c r="N214" i="21"/>
  <c r="P214" i="21"/>
  <c r="Q214" i="21"/>
  <c r="N215" i="21"/>
  <c r="P215" i="21"/>
  <c r="Q215" i="21"/>
  <c r="N216" i="21"/>
  <c r="P216" i="21"/>
  <c r="Q216" i="21"/>
  <c r="N217" i="21"/>
  <c r="P217" i="21"/>
  <c r="Q217" i="21"/>
  <c r="N218" i="21"/>
  <c r="P218" i="21"/>
  <c r="Q218" i="21"/>
  <c r="N219" i="21"/>
  <c r="P219" i="21"/>
  <c r="Q219" i="21"/>
  <c r="N220" i="21"/>
  <c r="P220" i="21"/>
  <c r="Q220" i="21"/>
  <c r="N221" i="21"/>
  <c r="P221" i="21"/>
  <c r="Q221" i="21"/>
  <c r="N222" i="21"/>
  <c r="P222" i="21"/>
  <c r="Q222" i="21"/>
  <c r="N223" i="21"/>
  <c r="P223" i="21"/>
  <c r="Q223" i="21"/>
  <c r="N224" i="21"/>
  <c r="P224" i="21"/>
  <c r="Q224" i="21"/>
  <c r="N225" i="21"/>
  <c r="P225" i="21"/>
  <c r="Q225" i="21"/>
  <c r="N226" i="21"/>
  <c r="P226" i="21"/>
  <c r="Q226" i="21"/>
  <c r="N227" i="21"/>
  <c r="P227" i="21"/>
  <c r="Q227" i="21"/>
  <c r="N228" i="21"/>
  <c r="P228" i="21"/>
  <c r="Q228" i="21"/>
  <c r="N229" i="21"/>
  <c r="P229" i="21"/>
  <c r="Q229" i="21"/>
  <c r="N230" i="21"/>
  <c r="P230" i="21"/>
  <c r="Q230" i="21"/>
  <c r="N231" i="21"/>
  <c r="P231" i="21"/>
  <c r="Q231" i="21"/>
  <c r="N232" i="21"/>
  <c r="P232" i="21"/>
  <c r="Q232" i="21"/>
  <c r="N233" i="21"/>
  <c r="P233" i="21"/>
  <c r="Q233" i="21"/>
  <c r="N234" i="21"/>
  <c r="P234" i="21"/>
  <c r="Q234" i="21"/>
  <c r="N235" i="21"/>
  <c r="P235" i="21"/>
  <c r="Q235" i="21"/>
  <c r="N236" i="21"/>
  <c r="P236" i="21"/>
  <c r="Q236" i="21"/>
  <c r="N237" i="21"/>
  <c r="P237" i="21"/>
  <c r="Q237" i="21"/>
  <c r="N238" i="21"/>
  <c r="P238" i="21"/>
  <c r="Q238" i="21"/>
  <c r="N239" i="21"/>
  <c r="P239" i="21"/>
  <c r="Q239" i="21"/>
  <c r="N240" i="21"/>
  <c r="P240" i="21"/>
  <c r="Q240" i="21"/>
  <c r="N241" i="21"/>
  <c r="P241" i="21"/>
  <c r="Q241" i="21"/>
  <c r="N242" i="21"/>
  <c r="P242" i="21"/>
  <c r="Q242" i="21"/>
  <c r="N243" i="21"/>
  <c r="P243" i="21"/>
  <c r="Q243" i="21"/>
  <c r="N244" i="21"/>
  <c r="P244" i="21"/>
  <c r="Q244" i="21"/>
  <c r="N245" i="21"/>
  <c r="P245" i="21"/>
  <c r="Q245" i="21"/>
  <c r="N246" i="21"/>
  <c r="P246" i="21"/>
  <c r="Q246" i="21"/>
  <c r="N247" i="21"/>
  <c r="P247" i="21"/>
  <c r="Q247" i="21"/>
  <c r="N248" i="21"/>
  <c r="P248" i="21"/>
  <c r="Q248" i="21"/>
  <c r="N249" i="21"/>
  <c r="P249" i="21"/>
  <c r="Q249" i="21"/>
  <c r="N250" i="21"/>
  <c r="P250" i="21"/>
  <c r="Q250" i="21"/>
  <c r="N251" i="21"/>
  <c r="P251" i="21"/>
  <c r="Q251" i="21"/>
  <c r="N252" i="21"/>
  <c r="P252" i="21"/>
  <c r="Q252" i="21"/>
  <c r="N253" i="21"/>
  <c r="P253" i="21"/>
  <c r="Q253" i="21"/>
  <c r="N254" i="21"/>
  <c r="P254" i="21"/>
  <c r="Q254" i="21"/>
  <c r="N255" i="21"/>
  <c r="P255" i="21"/>
  <c r="Q255" i="21"/>
  <c r="N256" i="21"/>
  <c r="P256" i="21"/>
  <c r="Q256" i="21"/>
  <c r="N257" i="21"/>
  <c r="P257" i="21"/>
  <c r="Q257" i="21"/>
  <c r="N258" i="21"/>
  <c r="P258" i="21"/>
  <c r="Q258" i="21"/>
  <c r="N259" i="21"/>
  <c r="P259" i="21"/>
  <c r="Q259" i="21"/>
  <c r="N260" i="21"/>
  <c r="P260" i="21"/>
  <c r="Q260" i="21"/>
  <c r="N261" i="21"/>
  <c r="P261" i="21"/>
  <c r="Q261" i="21"/>
  <c r="N262" i="21"/>
  <c r="P262" i="21"/>
  <c r="Q262" i="21"/>
  <c r="N263" i="21"/>
  <c r="P263" i="21"/>
  <c r="Q263" i="21"/>
  <c r="N264" i="21"/>
  <c r="P264" i="21"/>
  <c r="Q264" i="21"/>
  <c r="N265" i="21"/>
  <c r="P265" i="21"/>
  <c r="Q265" i="21"/>
  <c r="N266" i="21"/>
  <c r="P266" i="21"/>
  <c r="Q266" i="21"/>
  <c r="N267" i="21"/>
  <c r="P267" i="21"/>
  <c r="Q267" i="21"/>
  <c r="N268" i="21"/>
  <c r="P268" i="21"/>
  <c r="Q268" i="21"/>
  <c r="N269" i="21"/>
  <c r="P269" i="21"/>
  <c r="Q269" i="21"/>
  <c r="N270" i="21"/>
  <c r="P270" i="21"/>
  <c r="Q270" i="21"/>
  <c r="N271" i="21"/>
  <c r="P271" i="21"/>
  <c r="Q271" i="21"/>
  <c r="N272" i="21"/>
  <c r="P272" i="21"/>
  <c r="Q272" i="21"/>
  <c r="N273" i="21"/>
  <c r="P273" i="21"/>
  <c r="Q273" i="21"/>
  <c r="N274" i="21"/>
  <c r="P274" i="21"/>
  <c r="Q274" i="21"/>
  <c r="N275" i="21"/>
  <c r="P275" i="21"/>
  <c r="Q275" i="21"/>
  <c r="N276" i="21"/>
  <c r="P276" i="21"/>
  <c r="Q276" i="21"/>
  <c r="N277" i="21"/>
  <c r="P277" i="21"/>
  <c r="Q277" i="21"/>
  <c r="N278" i="21"/>
  <c r="P278" i="21"/>
  <c r="Q278" i="21"/>
  <c r="N279" i="21"/>
  <c r="P279" i="21"/>
  <c r="Q279" i="21"/>
  <c r="N280" i="21"/>
  <c r="P280" i="21"/>
  <c r="Q280" i="21"/>
  <c r="N281" i="21"/>
  <c r="P281" i="21"/>
  <c r="Q281" i="21"/>
  <c r="N282" i="21"/>
  <c r="P282" i="21"/>
  <c r="Q282" i="21"/>
  <c r="N283" i="21"/>
  <c r="P283" i="21"/>
  <c r="Q283" i="21"/>
  <c r="N284" i="21"/>
  <c r="P284" i="21"/>
  <c r="Q284" i="21"/>
  <c r="N285" i="21"/>
  <c r="P285" i="21"/>
  <c r="Q285" i="21"/>
  <c r="N286" i="21"/>
  <c r="P286" i="21"/>
  <c r="Q286" i="21"/>
  <c r="N287" i="21"/>
  <c r="P287" i="21"/>
  <c r="Q287" i="21"/>
  <c r="N288" i="21"/>
  <c r="P288" i="21"/>
  <c r="Q288" i="21"/>
  <c r="N289" i="21"/>
  <c r="P289" i="21"/>
  <c r="Q289" i="21"/>
  <c r="N290" i="21"/>
  <c r="P290" i="21"/>
  <c r="Q290" i="21"/>
  <c r="N291" i="21"/>
  <c r="P291" i="21"/>
  <c r="Q291" i="21"/>
  <c r="N292" i="21"/>
  <c r="P292" i="21"/>
  <c r="Q292" i="21"/>
  <c r="N293" i="21"/>
  <c r="P293" i="21"/>
  <c r="Q293" i="21"/>
  <c r="N294" i="21"/>
  <c r="P294" i="21"/>
  <c r="Q294" i="21"/>
  <c r="N295" i="21"/>
  <c r="P295" i="21"/>
  <c r="Q295" i="21"/>
  <c r="N296" i="21"/>
  <c r="P296" i="21"/>
  <c r="Q296" i="21"/>
  <c r="N297" i="21"/>
  <c r="P297" i="21"/>
  <c r="Q297" i="21"/>
  <c r="N298" i="21"/>
  <c r="P298" i="21"/>
  <c r="Q298" i="21"/>
  <c r="N299" i="21"/>
  <c r="P299" i="21"/>
  <c r="Q299" i="21"/>
  <c r="N300" i="21"/>
  <c r="P300" i="21"/>
  <c r="Q300" i="21"/>
  <c r="N301" i="21"/>
  <c r="P301" i="21"/>
  <c r="Q301" i="21"/>
  <c r="N302" i="21"/>
  <c r="P302" i="21"/>
  <c r="Q302" i="21"/>
  <c r="N303" i="21"/>
  <c r="P303" i="21"/>
  <c r="Q303" i="21"/>
  <c r="N304" i="21"/>
  <c r="P304" i="21"/>
  <c r="Q304" i="21"/>
  <c r="N305" i="21"/>
  <c r="P305" i="21"/>
  <c r="Q305" i="21"/>
  <c r="N306" i="21"/>
  <c r="P306" i="21"/>
  <c r="Q306" i="21"/>
  <c r="N307" i="21"/>
  <c r="P307" i="21"/>
  <c r="Q307" i="21"/>
  <c r="N308" i="21"/>
  <c r="P308" i="21"/>
  <c r="Q308" i="21"/>
  <c r="N309" i="21"/>
  <c r="P309" i="21"/>
  <c r="Q309" i="21"/>
  <c r="N310" i="21"/>
  <c r="P310" i="21"/>
  <c r="Q310" i="21"/>
  <c r="N311" i="21"/>
  <c r="P311" i="21"/>
  <c r="Q311" i="21"/>
  <c r="N312" i="21"/>
  <c r="P312" i="21"/>
  <c r="Q312" i="21"/>
  <c r="N313" i="21"/>
  <c r="P313" i="21"/>
  <c r="Q313" i="21"/>
  <c r="N314" i="21"/>
  <c r="P314" i="21"/>
  <c r="Q314" i="21"/>
  <c r="N315" i="21"/>
  <c r="P315" i="21"/>
  <c r="Q315" i="21"/>
  <c r="N316" i="21"/>
  <c r="P316" i="21"/>
  <c r="Q316" i="21"/>
  <c r="N317" i="21"/>
  <c r="P317" i="21"/>
  <c r="Q317" i="21"/>
  <c r="N318" i="21"/>
  <c r="P318" i="21"/>
  <c r="Q318" i="21"/>
  <c r="N319" i="21"/>
  <c r="P319" i="21"/>
  <c r="Q319" i="21"/>
  <c r="N320" i="21"/>
  <c r="P320" i="21"/>
  <c r="Q320" i="21"/>
  <c r="N321" i="21"/>
  <c r="P321" i="21"/>
  <c r="Q321" i="21"/>
  <c r="N322" i="21"/>
  <c r="P322" i="21"/>
  <c r="Q322" i="21"/>
  <c r="N323" i="21"/>
  <c r="P323" i="21"/>
  <c r="Q323" i="21"/>
  <c r="N324" i="21"/>
  <c r="P324" i="21"/>
  <c r="Q324" i="21"/>
  <c r="N325" i="21"/>
  <c r="P325" i="21"/>
  <c r="Q325" i="21"/>
  <c r="N326" i="21"/>
  <c r="P326" i="21"/>
  <c r="Q326" i="21"/>
  <c r="N327" i="21"/>
  <c r="P327" i="21"/>
  <c r="Q327" i="21"/>
  <c r="N328" i="21"/>
  <c r="P328" i="21"/>
  <c r="Q328" i="21"/>
  <c r="N329" i="21"/>
  <c r="P329" i="21"/>
  <c r="Q329" i="21"/>
  <c r="N330" i="21"/>
  <c r="P330" i="21"/>
  <c r="Q330" i="21"/>
  <c r="N331" i="21"/>
  <c r="P331" i="21"/>
  <c r="Q331" i="21"/>
  <c r="N332" i="21"/>
  <c r="P332" i="21"/>
  <c r="Q332" i="21"/>
  <c r="N333" i="21"/>
  <c r="P333" i="21"/>
  <c r="Q333" i="21"/>
  <c r="N334" i="21"/>
  <c r="P334" i="21"/>
  <c r="Q334" i="21"/>
  <c r="N335" i="21"/>
  <c r="P335" i="21"/>
  <c r="Q335" i="21"/>
  <c r="N336" i="21"/>
  <c r="P336" i="21"/>
  <c r="Q336" i="21"/>
  <c r="N337" i="21"/>
  <c r="P337" i="21"/>
  <c r="Q337" i="21"/>
  <c r="N338" i="21"/>
  <c r="P338" i="21"/>
  <c r="Q338" i="21"/>
  <c r="N339" i="21"/>
  <c r="P339" i="21"/>
  <c r="Q339" i="21"/>
  <c r="N340" i="21"/>
  <c r="P340" i="21"/>
  <c r="Q340" i="21"/>
  <c r="N341" i="21"/>
  <c r="P341" i="21"/>
  <c r="Q341" i="21"/>
  <c r="N342" i="21"/>
  <c r="P342" i="21"/>
  <c r="Q342" i="21"/>
  <c r="N343" i="21"/>
  <c r="P343" i="21"/>
  <c r="Q343" i="21"/>
  <c r="N344" i="21"/>
  <c r="P344" i="21"/>
  <c r="Q344" i="21"/>
  <c r="N345" i="21"/>
  <c r="P345" i="21"/>
  <c r="Q345" i="21"/>
  <c r="N346" i="21"/>
  <c r="P346" i="21"/>
  <c r="Q346" i="21"/>
  <c r="N347" i="21"/>
  <c r="P347" i="21"/>
  <c r="Q347" i="21"/>
  <c r="N348" i="21"/>
  <c r="P348" i="21"/>
  <c r="Q348" i="21"/>
  <c r="N349" i="21"/>
  <c r="P349" i="21"/>
  <c r="Q349" i="21"/>
  <c r="N350" i="21"/>
  <c r="P350" i="21"/>
  <c r="Q350" i="21"/>
  <c r="N351" i="21"/>
  <c r="P351" i="21"/>
  <c r="Q351" i="21"/>
  <c r="N2" i="21"/>
  <c r="P2" i="21"/>
  <c r="Q2" i="21"/>
  <c r="I3" i="21"/>
  <c r="K3" i="21"/>
  <c r="L3" i="21"/>
  <c r="I4" i="21"/>
  <c r="K4" i="21"/>
  <c r="L4" i="21"/>
  <c r="I5" i="21"/>
  <c r="K5" i="21"/>
  <c r="L5" i="21"/>
  <c r="I6" i="21"/>
  <c r="K6" i="21"/>
  <c r="L6" i="21"/>
  <c r="I7" i="21"/>
  <c r="K7" i="21"/>
  <c r="L7" i="21"/>
  <c r="I8" i="21"/>
  <c r="K8" i="21"/>
  <c r="L8" i="21"/>
  <c r="I9" i="21"/>
  <c r="K9" i="21"/>
  <c r="L9" i="21"/>
  <c r="I10" i="21"/>
  <c r="K10" i="21"/>
  <c r="L10" i="21"/>
  <c r="I11" i="21"/>
  <c r="K11" i="21"/>
  <c r="L11" i="21"/>
  <c r="I12" i="21"/>
  <c r="K12" i="21"/>
  <c r="L12" i="21"/>
  <c r="I13" i="21"/>
  <c r="K13" i="21"/>
  <c r="L13" i="21"/>
  <c r="I14" i="21"/>
  <c r="K14" i="21"/>
  <c r="L14" i="21"/>
  <c r="I15" i="21"/>
  <c r="K15" i="21"/>
  <c r="L15" i="21"/>
  <c r="I16" i="21"/>
  <c r="K16" i="21"/>
  <c r="L16" i="21"/>
  <c r="I17" i="21"/>
  <c r="K17" i="21"/>
  <c r="L17" i="21"/>
  <c r="I18" i="21"/>
  <c r="K18" i="21"/>
  <c r="L18" i="21"/>
  <c r="I19" i="21"/>
  <c r="K19" i="21"/>
  <c r="L19" i="21"/>
  <c r="I20" i="21"/>
  <c r="K20" i="21"/>
  <c r="L20" i="21"/>
  <c r="I21" i="21"/>
  <c r="K21" i="21"/>
  <c r="L21" i="21"/>
  <c r="I22" i="21"/>
  <c r="K22" i="21"/>
  <c r="L22" i="21"/>
  <c r="I23" i="21"/>
  <c r="K23" i="21"/>
  <c r="L23" i="21"/>
  <c r="I24" i="21"/>
  <c r="K24" i="21"/>
  <c r="L24" i="21"/>
  <c r="I25" i="21"/>
  <c r="K25" i="21"/>
  <c r="L25" i="21"/>
  <c r="I26" i="21"/>
  <c r="K26" i="21"/>
  <c r="L26" i="21"/>
  <c r="I27" i="21"/>
  <c r="K27" i="21"/>
  <c r="L27" i="21"/>
  <c r="I28" i="21"/>
  <c r="K28" i="21"/>
  <c r="L28" i="21"/>
  <c r="I29" i="21"/>
  <c r="K29" i="21"/>
  <c r="L29" i="21"/>
  <c r="I30" i="21"/>
  <c r="K30" i="21"/>
  <c r="L30" i="21"/>
  <c r="I31" i="21"/>
  <c r="K31" i="21"/>
  <c r="L31" i="21"/>
  <c r="I32" i="21"/>
  <c r="K32" i="21"/>
  <c r="L32" i="21"/>
  <c r="I33" i="21"/>
  <c r="K33" i="21"/>
  <c r="L33" i="21"/>
  <c r="I34" i="21"/>
  <c r="K34" i="21"/>
  <c r="L34" i="21"/>
  <c r="I35" i="21"/>
  <c r="K35" i="21"/>
  <c r="L35" i="21"/>
  <c r="I36" i="21"/>
  <c r="K36" i="21"/>
  <c r="L36" i="21"/>
  <c r="I37" i="21"/>
  <c r="K37" i="21"/>
  <c r="L37" i="21"/>
  <c r="I38" i="21"/>
  <c r="K38" i="21"/>
  <c r="L38" i="21"/>
  <c r="I39" i="21"/>
  <c r="K39" i="21"/>
  <c r="L39" i="21"/>
  <c r="I40" i="21"/>
  <c r="K40" i="21"/>
  <c r="L40" i="21"/>
  <c r="I41" i="21"/>
  <c r="K41" i="21"/>
  <c r="L41" i="21"/>
  <c r="I42" i="21"/>
  <c r="K42" i="21"/>
  <c r="L42" i="21"/>
  <c r="I43" i="21"/>
  <c r="K43" i="21"/>
  <c r="L43" i="21"/>
  <c r="I44" i="21"/>
  <c r="K44" i="21"/>
  <c r="L44" i="21"/>
  <c r="I45" i="21"/>
  <c r="K45" i="21"/>
  <c r="L45" i="21"/>
  <c r="I46" i="21"/>
  <c r="K46" i="21"/>
  <c r="L46" i="21"/>
  <c r="I47" i="21"/>
  <c r="K47" i="21"/>
  <c r="L47" i="21"/>
  <c r="I48" i="21"/>
  <c r="K48" i="21"/>
  <c r="L48" i="21"/>
  <c r="I49" i="21"/>
  <c r="K49" i="21"/>
  <c r="L49" i="21"/>
  <c r="I50" i="21"/>
  <c r="K50" i="21"/>
  <c r="L50" i="21"/>
  <c r="I51" i="21"/>
  <c r="K51" i="21"/>
  <c r="L51" i="21"/>
  <c r="I52" i="21"/>
  <c r="K52" i="21"/>
  <c r="L52" i="21"/>
  <c r="I53" i="21"/>
  <c r="K53" i="21"/>
  <c r="L53" i="21"/>
  <c r="I54" i="21"/>
  <c r="K54" i="21"/>
  <c r="L54" i="21"/>
  <c r="I55" i="21"/>
  <c r="K55" i="21"/>
  <c r="L55" i="21"/>
  <c r="I56" i="21"/>
  <c r="K56" i="21"/>
  <c r="L56" i="21"/>
  <c r="I57" i="21"/>
  <c r="K57" i="21"/>
  <c r="L57" i="21"/>
  <c r="I58" i="21"/>
  <c r="K58" i="21"/>
  <c r="L58" i="21"/>
  <c r="I59" i="21"/>
  <c r="K59" i="21"/>
  <c r="L59" i="21"/>
  <c r="I60" i="21"/>
  <c r="K60" i="21"/>
  <c r="L60" i="21"/>
  <c r="I61" i="21"/>
  <c r="K61" i="21"/>
  <c r="L61" i="21"/>
  <c r="I62" i="21"/>
  <c r="K62" i="21"/>
  <c r="L62" i="21"/>
  <c r="I63" i="21"/>
  <c r="K63" i="21"/>
  <c r="L63" i="21"/>
  <c r="I64" i="21"/>
  <c r="K64" i="21"/>
  <c r="L64" i="21"/>
  <c r="I65" i="21"/>
  <c r="K65" i="21"/>
  <c r="L65" i="21"/>
  <c r="I66" i="21"/>
  <c r="K66" i="21"/>
  <c r="L66" i="21"/>
  <c r="I67" i="21"/>
  <c r="K67" i="21"/>
  <c r="L67" i="21"/>
  <c r="I68" i="21"/>
  <c r="K68" i="21"/>
  <c r="L68" i="21"/>
  <c r="I69" i="21"/>
  <c r="K69" i="21"/>
  <c r="L69" i="21"/>
  <c r="I70" i="21"/>
  <c r="K70" i="21"/>
  <c r="L70" i="21"/>
  <c r="I71" i="21"/>
  <c r="K71" i="21"/>
  <c r="L71" i="21"/>
  <c r="I72" i="21"/>
  <c r="K72" i="21"/>
  <c r="L72" i="21"/>
  <c r="I73" i="21"/>
  <c r="K73" i="21"/>
  <c r="L73" i="21"/>
  <c r="I74" i="21"/>
  <c r="K74" i="21"/>
  <c r="L74" i="21"/>
  <c r="I75" i="21"/>
  <c r="K75" i="21"/>
  <c r="L75" i="21"/>
  <c r="I76" i="21"/>
  <c r="K76" i="21"/>
  <c r="L76" i="21"/>
  <c r="I77" i="21"/>
  <c r="K77" i="21"/>
  <c r="L77" i="21"/>
  <c r="I78" i="21"/>
  <c r="K78" i="21"/>
  <c r="L78" i="21"/>
  <c r="I79" i="21"/>
  <c r="K79" i="21"/>
  <c r="L79" i="21"/>
  <c r="I80" i="21"/>
  <c r="K80" i="21"/>
  <c r="L80" i="21"/>
  <c r="I81" i="21"/>
  <c r="K81" i="21"/>
  <c r="L81" i="21"/>
  <c r="I82" i="21"/>
  <c r="K82" i="21"/>
  <c r="L82" i="21"/>
  <c r="I83" i="21"/>
  <c r="K83" i="21"/>
  <c r="L83" i="21"/>
  <c r="I84" i="21"/>
  <c r="K84" i="21"/>
  <c r="L84" i="21"/>
  <c r="I85" i="21"/>
  <c r="K85" i="21"/>
  <c r="L85" i="21"/>
  <c r="I86" i="21"/>
  <c r="K86" i="21"/>
  <c r="L86" i="21"/>
  <c r="I87" i="21"/>
  <c r="K87" i="21"/>
  <c r="L87" i="21"/>
  <c r="I88" i="21"/>
  <c r="K88" i="21"/>
  <c r="L88" i="21"/>
  <c r="I89" i="21"/>
  <c r="K89" i="21"/>
  <c r="L89" i="21"/>
  <c r="I90" i="21"/>
  <c r="K90" i="21"/>
  <c r="L90" i="21"/>
  <c r="I91" i="21"/>
  <c r="K91" i="21"/>
  <c r="L91" i="21"/>
  <c r="I92" i="21"/>
  <c r="K92" i="21"/>
  <c r="L92" i="21"/>
  <c r="I93" i="21"/>
  <c r="K93" i="21"/>
  <c r="L93" i="21"/>
  <c r="I94" i="21"/>
  <c r="K94" i="21"/>
  <c r="L94" i="21"/>
  <c r="I95" i="21"/>
  <c r="K95" i="21"/>
  <c r="L95" i="21"/>
  <c r="I96" i="21"/>
  <c r="K96" i="21"/>
  <c r="L96" i="21"/>
  <c r="I97" i="21"/>
  <c r="K97" i="21"/>
  <c r="L97" i="21"/>
  <c r="I98" i="21"/>
  <c r="K98" i="21"/>
  <c r="L98" i="21"/>
  <c r="I99" i="21"/>
  <c r="K99" i="21"/>
  <c r="L99" i="21"/>
  <c r="I100" i="21"/>
  <c r="K100" i="21"/>
  <c r="L100" i="21"/>
  <c r="I101" i="21"/>
  <c r="K101" i="21"/>
  <c r="L101" i="21"/>
  <c r="I102" i="21"/>
  <c r="K102" i="21"/>
  <c r="L102" i="21"/>
  <c r="I103" i="21"/>
  <c r="K103" i="21"/>
  <c r="L103" i="21"/>
  <c r="I104" i="21"/>
  <c r="K104" i="21"/>
  <c r="L104" i="21"/>
  <c r="I105" i="21"/>
  <c r="K105" i="21"/>
  <c r="L105" i="21"/>
  <c r="I106" i="21"/>
  <c r="K106" i="21"/>
  <c r="L106" i="21"/>
  <c r="I107" i="21"/>
  <c r="K107" i="21"/>
  <c r="L107" i="21"/>
  <c r="I108" i="21"/>
  <c r="K108" i="21"/>
  <c r="L108" i="21"/>
  <c r="I109" i="21"/>
  <c r="K109" i="21"/>
  <c r="L109" i="21"/>
  <c r="I110" i="21"/>
  <c r="K110" i="21"/>
  <c r="L110" i="21"/>
  <c r="I111" i="21"/>
  <c r="K111" i="21"/>
  <c r="L111" i="21"/>
  <c r="I112" i="21"/>
  <c r="K112" i="21"/>
  <c r="L112" i="21"/>
  <c r="I113" i="21"/>
  <c r="K113" i="21"/>
  <c r="L113" i="21"/>
  <c r="I114" i="21"/>
  <c r="K114" i="21"/>
  <c r="L114" i="21"/>
  <c r="I115" i="21"/>
  <c r="K115" i="21"/>
  <c r="L115" i="21"/>
  <c r="I116" i="21"/>
  <c r="K116" i="21"/>
  <c r="L116" i="21"/>
  <c r="I117" i="21"/>
  <c r="K117" i="21"/>
  <c r="L117" i="21"/>
  <c r="I118" i="21"/>
  <c r="K118" i="21"/>
  <c r="L118" i="21"/>
  <c r="I119" i="21"/>
  <c r="K119" i="21"/>
  <c r="L119" i="21"/>
  <c r="I120" i="21"/>
  <c r="K120" i="21"/>
  <c r="L120" i="21"/>
  <c r="I121" i="21"/>
  <c r="K121" i="21"/>
  <c r="L121" i="21"/>
  <c r="I122" i="21"/>
  <c r="K122" i="21"/>
  <c r="L122" i="21"/>
  <c r="I123" i="21"/>
  <c r="K123" i="21"/>
  <c r="L123" i="21"/>
  <c r="I124" i="21"/>
  <c r="K124" i="21"/>
  <c r="L124" i="21"/>
  <c r="I125" i="21"/>
  <c r="K125" i="21"/>
  <c r="L125" i="21"/>
  <c r="I126" i="21"/>
  <c r="K126" i="21"/>
  <c r="L126" i="21"/>
  <c r="I127" i="21"/>
  <c r="K127" i="21"/>
  <c r="L127" i="21"/>
  <c r="I128" i="21"/>
  <c r="K128" i="21"/>
  <c r="L128" i="21"/>
  <c r="I129" i="21"/>
  <c r="K129" i="21"/>
  <c r="L129" i="21"/>
  <c r="I130" i="21"/>
  <c r="K130" i="21"/>
  <c r="L130" i="21"/>
  <c r="I131" i="21"/>
  <c r="K131" i="21"/>
  <c r="L131" i="21"/>
  <c r="I132" i="21"/>
  <c r="K132" i="21"/>
  <c r="L132" i="21"/>
  <c r="I133" i="21"/>
  <c r="K133" i="21"/>
  <c r="L133" i="21"/>
  <c r="I134" i="21"/>
  <c r="K134" i="21"/>
  <c r="L134" i="21"/>
  <c r="I135" i="21"/>
  <c r="K135" i="21"/>
  <c r="L135" i="21"/>
  <c r="I136" i="21"/>
  <c r="K136" i="21"/>
  <c r="L136" i="21"/>
  <c r="I137" i="21"/>
  <c r="K137" i="21"/>
  <c r="L137" i="21"/>
  <c r="I138" i="21"/>
  <c r="K138" i="21"/>
  <c r="L138" i="21"/>
  <c r="I139" i="21"/>
  <c r="K139" i="21"/>
  <c r="L139" i="21"/>
  <c r="I140" i="21"/>
  <c r="K140" i="21"/>
  <c r="L140" i="21"/>
  <c r="I141" i="21"/>
  <c r="K141" i="21"/>
  <c r="L141" i="21"/>
  <c r="I142" i="21"/>
  <c r="K142" i="21"/>
  <c r="L142" i="21"/>
  <c r="I143" i="21"/>
  <c r="K143" i="21"/>
  <c r="L143" i="21"/>
  <c r="I144" i="21"/>
  <c r="K144" i="21"/>
  <c r="L144" i="21"/>
  <c r="I145" i="21"/>
  <c r="K145" i="21"/>
  <c r="L145" i="21"/>
  <c r="I146" i="21"/>
  <c r="K146" i="21"/>
  <c r="L146" i="21"/>
  <c r="I147" i="21"/>
  <c r="K147" i="21"/>
  <c r="L147" i="21"/>
  <c r="I148" i="21"/>
  <c r="K148" i="21"/>
  <c r="L148" i="21"/>
  <c r="I149" i="21"/>
  <c r="K149" i="21"/>
  <c r="L149" i="21"/>
  <c r="I150" i="21"/>
  <c r="K150" i="21"/>
  <c r="L150" i="21"/>
  <c r="I151" i="21"/>
  <c r="K151" i="21"/>
  <c r="L151" i="21"/>
  <c r="I152" i="21"/>
  <c r="K152" i="21"/>
  <c r="L152" i="21"/>
  <c r="I153" i="21"/>
  <c r="K153" i="21"/>
  <c r="L153" i="21"/>
  <c r="I154" i="21"/>
  <c r="K154" i="21"/>
  <c r="L154" i="21"/>
  <c r="I155" i="21"/>
  <c r="K155" i="21"/>
  <c r="L155" i="21"/>
  <c r="I156" i="21"/>
  <c r="K156" i="21"/>
  <c r="L156" i="21"/>
  <c r="I157" i="21"/>
  <c r="K157" i="21"/>
  <c r="L157" i="21"/>
  <c r="I158" i="21"/>
  <c r="K158" i="21"/>
  <c r="L158" i="21"/>
  <c r="I159" i="21"/>
  <c r="K159" i="21"/>
  <c r="L159" i="21"/>
  <c r="I160" i="21"/>
  <c r="K160" i="21"/>
  <c r="L160" i="21"/>
  <c r="I161" i="21"/>
  <c r="K161" i="21"/>
  <c r="L161" i="21"/>
  <c r="I162" i="21"/>
  <c r="K162" i="21"/>
  <c r="L162" i="21"/>
  <c r="I163" i="21"/>
  <c r="K163" i="21"/>
  <c r="L163" i="21"/>
  <c r="I164" i="21"/>
  <c r="K164" i="21"/>
  <c r="L164" i="21"/>
  <c r="I165" i="21"/>
  <c r="K165" i="21"/>
  <c r="L165" i="21"/>
  <c r="I166" i="21"/>
  <c r="K166" i="21"/>
  <c r="L166" i="21"/>
  <c r="I167" i="21"/>
  <c r="K167" i="21"/>
  <c r="L167" i="21"/>
  <c r="I168" i="21"/>
  <c r="K168" i="21"/>
  <c r="L168" i="21"/>
  <c r="I169" i="21"/>
  <c r="K169" i="21"/>
  <c r="L169" i="21"/>
  <c r="I170" i="21"/>
  <c r="K170" i="21"/>
  <c r="L170" i="21"/>
  <c r="I171" i="21"/>
  <c r="K171" i="21"/>
  <c r="L171" i="21"/>
  <c r="I172" i="21"/>
  <c r="K172" i="21"/>
  <c r="L172" i="21"/>
  <c r="I173" i="21"/>
  <c r="K173" i="21"/>
  <c r="L173" i="21"/>
  <c r="I174" i="21"/>
  <c r="K174" i="21"/>
  <c r="L174" i="21"/>
  <c r="I175" i="21"/>
  <c r="K175" i="21"/>
  <c r="L175" i="21"/>
  <c r="I176" i="21"/>
  <c r="K176" i="21"/>
  <c r="L176" i="21"/>
  <c r="I177" i="21"/>
  <c r="K177" i="21"/>
  <c r="L177" i="21"/>
  <c r="I178" i="21"/>
  <c r="K178" i="21"/>
  <c r="L178" i="21"/>
  <c r="I179" i="21"/>
  <c r="K179" i="21"/>
  <c r="L179" i="21"/>
  <c r="I180" i="21"/>
  <c r="K180" i="21"/>
  <c r="L180" i="21"/>
  <c r="I181" i="21"/>
  <c r="K181" i="21"/>
  <c r="L181" i="21"/>
  <c r="I182" i="21"/>
  <c r="K182" i="21"/>
  <c r="L182" i="21"/>
  <c r="I183" i="21"/>
  <c r="K183" i="21"/>
  <c r="L183" i="21"/>
  <c r="I184" i="21"/>
  <c r="K184" i="21"/>
  <c r="L184" i="21"/>
  <c r="I185" i="21"/>
  <c r="K185" i="21"/>
  <c r="L185" i="21"/>
  <c r="I186" i="21"/>
  <c r="K186" i="21"/>
  <c r="L186" i="21"/>
  <c r="I187" i="21"/>
  <c r="K187" i="21"/>
  <c r="L187" i="21"/>
  <c r="I188" i="21"/>
  <c r="K188" i="21"/>
  <c r="L188" i="21"/>
  <c r="I189" i="21"/>
  <c r="K189" i="21"/>
  <c r="L189" i="21"/>
  <c r="I190" i="21"/>
  <c r="K190" i="21"/>
  <c r="L190" i="21"/>
  <c r="I191" i="21"/>
  <c r="K191" i="21"/>
  <c r="L191" i="21"/>
  <c r="I192" i="21"/>
  <c r="K192" i="21"/>
  <c r="L192" i="21"/>
  <c r="I193" i="21"/>
  <c r="K193" i="21"/>
  <c r="L193" i="21"/>
  <c r="I194" i="21"/>
  <c r="K194" i="21"/>
  <c r="L194" i="21"/>
  <c r="I195" i="21"/>
  <c r="K195" i="21"/>
  <c r="L195" i="21"/>
  <c r="I196" i="21"/>
  <c r="K196" i="21"/>
  <c r="L196" i="21"/>
  <c r="I197" i="21"/>
  <c r="K197" i="21"/>
  <c r="L197" i="21"/>
  <c r="I198" i="21"/>
  <c r="K198" i="21"/>
  <c r="L198" i="21"/>
  <c r="I199" i="21"/>
  <c r="K199" i="21"/>
  <c r="L199" i="21"/>
  <c r="I200" i="21"/>
  <c r="K200" i="21"/>
  <c r="L200" i="21"/>
  <c r="I201" i="21"/>
  <c r="K201" i="21"/>
  <c r="L201" i="21"/>
  <c r="I202" i="21"/>
  <c r="K202" i="21"/>
  <c r="L202" i="21"/>
  <c r="I203" i="21"/>
  <c r="K203" i="21"/>
  <c r="L203" i="21"/>
  <c r="I204" i="21"/>
  <c r="K204" i="21"/>
  <c r="L204" i="21"/>
  <c r="I205" i="21"/>
  <c r="K205" i="21"/>
  <c r="L205" i="21"/>
  <c r="I206" i="21"/>
  <c r="K206" i="21"/>
  <c r="L206" i="21"/>
  <c r="I207" i="21"/>
  <c r="K207" i="21"/>
  <c r="L207" i="21"/>
  <c r="I208" i="21"/>
  <c r="K208" i="21"/>
  <c r="L208" i="21"/>
  <c r="I209" i="21"/>
  <c r="K209" i="21"/>
  <c r="L209" i="21"/>
  <c r="I210" i="21"/>
  <c r="K210" i="21"/>
  <c r="L210" i="21"/>
  <c r="I211" i="21"/>
  <c r="K211" i="21"/>
  <c r="L211" i="21"/>
  <c r="I212" i="21"/>
  <c r="K212" i="21"/>
  <c r="L212" i="21"/>
  <c r="I213" i="21"/>
  <c r="K213" i="21"/>
  <c r="L213" i="21"/>
  <c r="I214" i="21"/>
  <c r="K214" i="21"/>
  <c r="L214" i="21"/>
  <c r="I215" i="21"/>
  <c r="K215" i="21"/>
  <c r="L215" i="21"/>
  <c r="I216" i="21"/>
  <c r="K216" i="21"/>
  <c r="L216" i="21"/>
  <c r="I217" i="21"/>
  <c r="K217" i="21"/>
  <c r="L217" i="21"/>
  <c r="I218" i="21"/>
  <c r="K218" i="21"/>
  <c r="L218" i="21"/>
  <c r="I219" i="21"/>
  <c r="K219" i="21"/>
  <c r="L219" i="21"/>
  <c r="I220" i="21"/>
  <c r="K220" i="21"/>
  <c r="L220" i="21"/>
  <c r="I221" i="21"/>
  <c r="K221" i="21"/>
  <c r="L221" i="21"/>
  <c r="I222" i="21"/>
  <c r="K222" i="21"/>
  <c r="L222" i="21"/>
  <c r="I223" i="21"/>
  <c r="K223" i="21"/>
  <c r="L223" i="21"/>
  <c r="I224" i="21"/>
  <c r="K224" i="21"/>
  <c r="L224" i="21"/>
  <c r="I225" i="21"/>
  <c r="K225" i="21"/>
  <c r="L225" i="21"/>
  <c r="I226" i="21"/>
  <c r="K226" i="21"/>
  <c r="L226" i="21"/>
  <c r="I227" i="21"/>
  <c r="K227" i="21"/>
  <c r="L227" i="21"/>
  <c r="I228" i="21"/>
  <c r="K228" i="21"/>
  <c r="L228" i="21"/>
  <c r="I229" i="21"/>
  <c r="K229" i="21"/>
  <c r="L229" i="21"/>
  <c r="I230" i="21"/>
  <c r="K230" i="21"/>
  <c r="L230" i="21"/>
  <c r="I231" i="21"/>
  <c r="K231" i="21"/>
  <c r="L231" i="21"/>
  <c r="I232" i="21"/>
  <c r="K232" i="21"/>
  <c r="L232" i="21"/>
  <c r="I233" i="21"/>
  <c r="K233" i="21"/>
  <c r="L233" i="21"/>
  <c r="I234" i="21"/>
  <c r="K234" i="21"/>
  <c r="L234" i="21"/>
  <c r="I235" i="21"/>
  <c r="K235" i="21"/>
  <c r="L235" i="21"/>
  <c r="I236" i="21"/>
  <c r="K236" i="21"/>
  <c r="L236" i="21"/>
  <c r="I237" i="21"/>
  <c r="K237" i="21"/>
  <c r="L237" i="21"/>
  <c r="I238" i="21"/>
  <c r="K238" i="21"/>
  <c r="L238" i="21"/>
  <c r="I239" i="21"/>
  <c r="K239" i="21"/>
  <c r="L239" i="21"/>
  <c r="I240" i="21"/>
  <c r="K240" i="21"/>
  <c r="L240" i="21"/>
  <c r="I241" i="21"/>
  <c r="K241" i="21"/>
  <c r="L241" i="21"/>
  <c r="I242" i="21"/>
  <c r="K242" i="21"/>
  <c r="L242" i="21"/>
  <c r="I243" i="21"/>
  <c r="K243" i="21"/>
  <c r="L243" i="21"/>
  <c r="I244" i="21"/>
  <c r="K244" i="21"/>
  <c r="L244" i="21"/>
  <c r="I245" i="21"/>
  <c r="K245" i="21"/>
  <c r="L245" i="21"/>
  <c r="I246" i="21"/>
  <c r="K246" i="21"/>
  <c r="L246" i="21"/>
  <c r="I247" i="21"/>
  <c r="K247" i="21"/>
  <c r="L247" i="21"/>
  <c r="I248" i="21"/>
  <c r="K248" i="21"/>
  <c r="L248" i="21"/>
  <c r="I249" i="21"/>
  <c r="K249" i="21"/>
  <c r="L249" i="21"/>
  <c r="I250" i="21"/>
  <c r="K250" i="21"/>
  <c r="L250" i="21"/>
  <c r="I251" i="21"/>
  <c r="K251" i="21"/>
  <c r="L251" i="21"/>
  <c r="I252" i="21"/>
  <c r="K252" i="21"/>
  <c r="L252" i="21"/>
  <c r="I253" i="21"/>
  <c r="K253" i="21"/>
  <c r="L253" i="21"/>
  <c r="I254" i="21"/>
  <c r="K254" i="21"/>
  <c r="L254" i="21"/>
  <c r="I255" i="21"/>
  <c r="K255" i="21"/>
  <c r="L255" i="21"/>
  <c r="I256" i="21"/>
  <c r="K256" i="21"/>
  <c r="L256" i="21"/>
  <c r="I257" i="21"/>
  <c r="K257" i="21"/>
  <c r="L257" i="21"/>
  <c r="I258" i="21"/>
  <c r="K258" i="21"/>
  <c r="L258" i="21"/>
  <c r="I259" i="21"/>
  <c r="K259" i="21"/>
  <c r="L259" i="21"/>
  <c r="I260" i="21"/>
  <c r="K260" i="21"/>
  <c r="L260" i="21"/>
  <c r="I261" i="21"/>
  <c r="K261" i="21"/>
  <c r="L261" i="21"/>
  <c r="I262" i="21"/>
  <c r="K262" i="21"/>
  <c r="L262" i="21"/>
  <c r="I263" i="21"/>
  <c r="K263" i="21"/>
  <c r="L263" i="21"/>
  <c r="I264" i="21"/>
  <c r="K264" i="21"/>
  <c r="L264" i="21"/>
  <c r="I265" i="21"/>
  <c r="K265" i="21"/>
  <c r="L265" i="21"/>
  <c r="I266" i="21"/>
  <c r="K266" i="21"/>
  <c r="L266" i="21"/>
  <c r="I267" i="21"/>
  <c r="K267" i="21"/>
  <c r="L267" i="21"/>
  <c r="I268" i="21"/>
  <c r="K268" i="21"/>
  <c r="L268" i="21"/>
  <c r="I269" i="21"/>
  <c r="K269" i="21"/>
  <c r="L269" i="21"/>
  <c r="I270" i="21"/>
  <c r="K270" i="21"/>
  <c r="L270" i="21"/>
  <c r="I271" i="21"/>
  <c r="K271" i="21"/>
  <c r="L271" i="21"/>
  <c r="I272" i="21"/>
  <c r="K272" i="21"/>
  <c r="L272" i="21"/>
  <c r="I273" i="21"/>
  <c r="K273" i="21"/>
  <c r="L273" i="21"/>
  <c r="I274" i="21"/>
  <c r="K274" i="21"/>
  <c r="L274" i="21"/>
  <c r="I275" i="21"/>
  <c r="K275" i="21"/>
  <c r="L275" i="21"/>
  <c r="I276" i="21"/>
  <c r="K276" i="21"/>
  <c r="L276" i="21"/>
  <c r="I277" i="21"/>
  <c r="K277" i="21"/>
  <c r="L277" i="21"/>
  <c r="I278" i="21"/>
  <c r="K278" i="21"/>
  <c r="L278" i="21"/>
  <c r="I279" i="21"/>
  <c r="K279" i="21"/>
  <c r="L279" i="21"/>
  <c r="I280" i="21"/>
  <c r="K280" i="21"/>
  <c r="L280" i="21"/>
  <c r="I281" i="21"/>
  <c r="K281" i="21"/>
  <c r="L281" i="21"/>
  <c r="I282" i="21"/>
  <c r="K282" i="21"/>
  <c r="L282" i="21"/>
  <c r="I283" i="21"/>
  <c r="K283" i="21"/>
  <c r="L283" i="21"/>
  <c r="I284" i="21"/>
  <c r="K284" i="21"/>
  <c r="L284" i="21"/>
  <c r="I285" i="21"/>
  <c r="K285" i="21"/>
  <c r="L285" i="21"/>
  <c r="I286" i="21"/>
  <c r="K286" i="21"/>
  <c r="L286" i="21"/>
  <c r="I287" i="21"/>
  <c r="K287" i="21"/>
  <c r="L287" i="21"/>
  <c r="I288" i="21"/>
  <c r="K288" i="21"/>
  <c r="L288" i="21"/>
  <c r="I289" i="21"/>
  <c r="K289" i="21"/>
  <c r="L289" i="21"/>
  <c r="I290" i="21"/>
  <c r="K290" i="21"/>
  <c r="L290" i="21"/>
  <c r="I291" i="21"/>
  <c r="K291" i="21"/>
  <c r="L291" i="21"/>
  <c r="I292" i="21"/>
  <c r="K292" i="21"/>
  <c r="L292" i="21"/>
  <c r="I293" i="21"/>
  <c r="K293" i="21"/>
  <c r="L293" i="21"/>
  <c r="I294" i="21"/>
  <c r="K294" i="21"/>
  <c r="L294" i="21"/>
  <c r="I295" i="21"/>
  <c r="K295" i="21"/>
  <c r="L295" i="21"/>
  <c r="I296" i="21"/>
  <c r="K296" i="21"/>
  <c r="L296" i="21"/>
  <c r="I297" i="21"/>
  <c r="K297" i="21"/>
  <c r="L297" i="21"/>
  <c r="I298" i="21"/>
  <c r="K298" i="21"/>
  <c r="L298" i="21"/>
  <c r="I299" i="21"/>
  <c r="K299" i="21"/>
  <c r="L299" i="21"/>
  <c r="I300" i="21"/>
  <c r="K300" i="21"/>
  <c r="L300" i="21"/>
  <c r="I301" i="21"/>
  <c r="K301" i="21"/>
  <c r="L301" i="21"/>
  <c r="I302" i="21"/>
  <c r="K302" i="21"/>
  <c r="L302" i="21"/>
  <c r="I303" i="21"/>
  <c r="K303" i="21"/>
  <c r="L303" i="21"/>
  <c r="I304" i="21"/>
  <c r="K304" i="21"/>
  <c r="L304" i="21"/>
  <c r="I305" i="21"/>
  <c r="K305" i="21"/>
  <c r="L305" i="21"/>
  <c r="I306" i="21"/>
  <c r="K306" i="21"/>
  <c r="L306" i="21"/>
  <c r="I307" i="21"/>
  <c r="K307" i="21"/>
  <c r="L307" i="21"/>
  <c r="I308" i="21"/>
  <c r="K308" i="21"/>
  <c r="L308" i="21"/>
  <c r="I309" i="21"/>
  <c r="K309" i="21"/>
  <c r="L309" i="21"/>
  <c r="I310" i="21"/>
  <c r="K310" i="21"/>
  <c r="L310" i="21"/>
  <c r="I311" i="21"/>
  <c r="K311" i="21"/>
  <c r="L311" i="21"/>
  <c r="I312" i="21"/>
  <c r="K312" i="21"/>
  <c r="L312" i="21"/>
  <c r="I313" i="21"/>
  <c r="K313" i="21"/>
  <c r="L313" i="21"/>
  <c r="I314" i="21"/>
  <c r="K314" i="21"/>
  <c r="L314" i="21"/>
  <c r="I315" i="21"/>
  <c r="K315" i="21"/>
  <c r="L315" i="21"/>
  <c r="I316" i="21"/>
  <c r="K316" i="21"/>
  <c r="L316" i="21"/>
  <c r="I317" i="21"/>
  <c r="K317" i="21"/>
  <c r="L317" i="21"/>
  <c r="I318" i="21"/>
  <c r="K318" i="21"/>
  <c r="L318" i="21"/>
  <c r="I319" i="21"/>
  <c r="K319" i="21"/>
  <c r="L319" i="21"/>
  <c r="I320" i="21"/>
  <c r="K320" i="21"/>
  <c r="L320" i="21"/>
  <c r="I321" i="21"/>
  <c r="K321" i="21"/>
  <c r="L321" i="21"/>
  <c r="I322" i="21"/>
  <c r="K322" i="21"/>
  <c r="L322" i="21"/>
  <c r="I323" i="21"/>
  <c r="K323" i="21"/>
  <c r="L323" i="21"/>
  <c r="I324" i="21"/>
  <c r="K324" i="21"/>
  <c r="L324" i="21"/>
  <c r="I325" i="21"/>
  <c r="K325" i="21"/>
  <c r="L325" i="21"/>
  <c r="I326" i="21"/>
  <c r="K326" i="21"/>
  <c r="L326" i="21"/>
  <c r="I327" i="21"/>
  <c r="K327" i="21"/>
  <c r="L327" i="21"/>
  <c r="I328" i="21"/>
  <c r="K328" i="21"/>
  <c r="L328" i="21"/>
  <c r="I329" i="21"/>
  <c r="K329" i="21"/>
  <c r="L329" i="21"/>
  <c r="I330" i="21"/>
  <c r="K330" i="21"/>
  <c r="L330" i="21"/>
  <c r="I331" i="21"/>
  <c r="K331" i="21"/>
  <c r="L331" i="21"/>
  <c r="I332" i="21"/>
  <c r="K332" i="21"/>
  <c r="L332" i="21"/>
  <c r="I333" i="21"/>
  <c r="K333" i="21"/>
  <c r="L333" i="21"/>
  <c r="I334" i="21"/>
  <c r="K334" i="21"/>
  <c r="L334" i="21"/>
  <c r="I335" i="21"/>
  <c r="K335" i="21"/>
  <c r="L335" i="21"/>
  <c r="I336" i="21"/>
  <c r="K336" i="21"/>
  <c r="L336" i="21"/>
  <c r="I337" i="21"/>
  <c r="K337" i="21"/>
  <c r="L337" i="21"/>
  <c r="I338" i="21"/>
  <c r="K338" i="21"/>
  <c r="L338" i="21"/>
  <c r="I339" i="21"/>
  <c r="K339" i="21"/>
  <c r="L339" i="21"/>
  <c r="I340" i="21"/>
  <c r="K340" i="21"/>
  <c r="L340" i="21"/>
  <c r="I341" i="21"/>
  <c r="K341" i="21"/>
  <c r="L341" i="21"/>
  <c r="I342" i="21"/>
  <c r="K342" i="21"/>
  <c r="L342" i="21"/>
  <c r="I343" i="21"/>
  <c r="K343" i="21"/>
  <c r="L343" i="21"/>
  <c r="I344" i="21"/>
  <c r="K344" i="21"/>
  <c r="L344" i="21"/>
  <c r="I345" i="21"/>
  <c r="K345" i="21"/>
  <c r="L345" i="21"/>
  <c r="I346" i="21"/>
  <c r="K346" i="21"/>
  <c r="L346" i="21"/>
  <c r="I347" i="21"/>
  <c r="K347" i="21"/>
  <c r="L347" i="21"/>
  <c r="I348" i="21"/>
  <c r="K348" i="21"/>
  <c r="L348" i="21"/>
  <c r="I349" i="21"/>
  <c r="K349" i="21"/>
  <c r="L349" i="21"/>
  <c r="I350" i="21"/>
  <c r="K350" i="21"/>
  <c r="L350" i="21"/>
  <c r="I351" i="21"/>
  <c r="K351" i="21"/>
  <c r="L351" i="21"/>
  <c r="I2" i="21"/>
  <c r="K2" i="21"/>
  <c r="L2" i="21"/>
  <c r="D3" i="21"/>
  <c r="F3" i="21"/>
  <c r="G3" i="21"/>
  <c r="D4" i="21"/>
  <c r="F4" i="21"/>
  <c r="G4" i="21"/>
  <c r="D5" i="21"/>
  <c r="F5" i="21"/>
  <c r="G5" i="21"/>
  <c r="D6" i="21"/>
  <c r="F6" i="21"/>
  <c r="G6" i="21"/>
  <c r="D7" i="21"/>
  <c r="F7" i="21"/>
  <c r="G7" i="21"/>
  <c r="D8" i="21"/>
  <c r="F8" i="21"/>
  <c r="G8" i="21"/>
  <c r="D9" i="21"/>
  <c r="F9" i="21"/>
  <c r="G9" i="21"/>
  <c r="D10" i="21"/>
  <c r="F10" i="21"/>
  <c r="G10" i="21"/>
  <c r="D11" i="21"/>
  <c r="F11" i="21"/>
  <c r="G11" i="21"/>
  <c r="D12" i="21"/>
  <c r="F12" i="21"/>
  <c r="G12" i="21"/>
  <c r="D13" i="21"/>
  <c r="F13" i="21"/>
  <c r="G13" i="21"/>
  <c r="D14" i="21"/>
  <c r="F14" i="21"/>
  <c r="G14" i="21"/>
  <c r="D15" i="21"/>
  <c r="F15" i="21"/>
  <c r="G15" i="21"/>
  <c r="D16" i="21"/>
  <c r="F16" i="21"/>
  <c r="G16" i="21"/>
  <c r="D17" i="21"/>
  <c r="F17" i="21"/>
  <c r="G17" i="21"/>
  <c r="D18" i="21"/>
  <c r="F18" i="21"/>
  <c r="G18" i="21"/>
  <c r="D19" i="21"/>
  <c r="F19" i="21"/>
  <c r="G19" i="21"/>
  <c r="D20" i="21"/>
  <c r="F20" i="21"/>
  <c r="G20" i="21"/>
  <c r="D21" i="21"/>
  <c r="F21" i="21"/>
  <c r="G21" i="21"/>
  <c r="D22" i="21"/>
  <c r="F22" i="21"/>
  <c r="G22" i="21"/>
  <c r="D23" i="21"/>
  <c r="F23" i="21"/>
  <c r="G23" i="21"/>
  <c r="D24" i="21"/>
  <c r="F24" i="21"/>
  <c r="G24" i="21"/>
  <c r="D25" i="21"/>
  <c r="F25" i="21"/>
  <c r="G25" i="21"/>
  <c r="D26" i="21"/>
  <c r="F26" i="21"/>
  <c r="G26" i="21"/>
  <c r="D27" i="21"/>
  <c r="F27" i="21"/>
  <c r="G27" i="21"/>
  <c r="D28" i="21"/>
  <c r="F28" i="21"/>
  <c r="G28" i="21"/>
  <c r="D29" i="21"/>
  <c r="F29" i="21"/>
  <c r="G29" i="21"/>
  <c r="D30" i="21"/>
  <c r="F30" i="21"/>
  <c r="G30" i="21"/>
  <c r="D31" i="21"/>
  <c r="F31" i="21"/>
  <c r="G31" i="21"/>
  <c r="D32" i="21"/>
  <c r="F32" i="21"/>
  <c r="G32" i="21"/>
  <c r="D33" i="21"/>
  <c r="F33" i="21"/>
  <c r="G33" i="21"/>
  <c r="D34" i="21"/>
  <c r="F34" i="21"/>
  <c r="G34" i="21"/>
  <c r="D35" i="21"/>
  <c r="F35" i="21"/>
  <c r="G35" i="21"/>
  <c r="D36" i="21"/>
  <c r="F36" i="21"/>
  <c r="G36" i="21"/>
  <c r="D37" i="21"/>
  <c r="F37" i="21"/>
  <c r="G37" i="21"/>
  <c r="D38" i="21"/>
  <c r="F38" i="21"/>
  <c r="G38" i="21"/>
  <c r="D39" i="21"/>
  <c r="F39" i="21"/>
  <c r="G39" i="21"/>
  <c r="D40" i="21"/>
  <c r="F40" i="21"/>
  <c r="G40" i="21"/>
  <c r="D41" i="21"/>
  <c r="F41" i="21"/>
  <c r="G41" i="21"/>
  <c r="D42" i="21"/>
  <c r="F42" i="21"/>
  <c r="G42" i="21"/>
  <c r="D43" i="21"/>
  <c r="F43" i="21"/>
  <c r="G43" i="21"/>
  <c r="D44" i="21"/>
  <c r="F44" i="21"/>
  <c r="G44" i="21"/>
  <c r="D45" i="21"/>
  <c r="F45" i="21"/>
  <c r="G45" i="21"/>
  <c r="D46" i="21"/>
  <c r="F46" i="21"/>
  <c r="G46" i="21"/>
  <c r="D47" i="21"/>
  <c r="F47" i="21"/>
  <c r="G47" i="21"/>
  <c r="D48" i="21"/>
  <c r="F48" i="21"/>
  <c r="G48" i="21"/>
  <c r="D49" i="21"/>
  <c r="F49" i="21"/>
  <c r="G49" i="21"/>
  <c r="D50" i="21"/>
  <c r="F50" i="21"/>
  <c r="G50" i="21"/>
  <c r="D51" i="21"/>
  <c r="F51" i="21"/>
  <c r="G51" i="21"/>
  <c r="D52" i="21"/>
  <c r="F52" i="21"/>
  <c r="G52" i="21"/>
  <c r="D53" i="21"/>
  <c r="F53" i="21"/>
  <c r="G53" i="21"/>
  <c r="D54" i="21"/>
  <c r="F54" i="21"/>
  <c r="G54" i="21"/>
  <c r="D55" i="21"/>
  <c r="F55" i="21"/>
  <c r="G55" i="21"/>
  <c r="D56" i="21"/>
  <c r="F56" i="21"/>
  <c r="G56" i="21"/>
  <c r="D57" i="21"/>
  <c r="F57" i="21"/>
  <c r="G57" i="21"/>
  <c r="D58" i="21"/>
  <c r="F58" i="21"/>
  <c r="G58" i="21"/>
  <c r="D59" i="21"/>
  <c r="F59" i="21"/>
  <c r="G59" i="21"/>
  <c r="D60" i="21"/>
  <c r="F60" i="21"/>
  <c r="G60" i="21"/>
  <c r="D61" i="21"/>
  <c r="F61" i="21"/>
  <c r="G61" i="21"/>
  <c r="D62" i="21"/>
  <c r="F62" i="21"/>
  <c r="G62" i="21"/>
  <c r="D63" i="21"/>
  <c r="F63" i="21"/>
  <c r="G63" i="21"/>
  <c r="D64" i="21"/>
  <c r="F64" i="21"/>
  <c r="G64" i="21"/>
  <c r="D65" i="21"/>
  <c r="F65" i="21"/>
  <c r="G65" i="21"/>
  <c r="D66" i="21"/>
  <c r="F66" i="21"/>
  <c r="G66" i="21"/>
  <c r="D67" i="21"/>
  <c r="F67" i="21"/>
  <c r="G67" i="21"/>
  <c r="D68" i="21"/>
  <c r="F68" i="21"/>
  <c r="G68" i="21"/>
  <c r="D69" i="21"/>
  <c r="F69" i="21"/>
  <c r="G69" i="21"/>
  <c r="D70" i="21"/>
  <c r="F70" i="21"/>
  <c r="G70" i="21"/>
  <c r="D71" i="21"/>
  <c r="F71" i="21"/>
  <c r="G71" i="21"/>
  <c r="D72" i="21"/>
  <c r="F72" i="21"/>
  <c r="G72" i="21"/>
  <c r="D73" i="21"/>
  <c r="F73" i="21"/>
  <c r="G73" i="21"/>
  <c r="D74" i="21"/>
  <c r="F74" i="21"/>
  <c r="G74" i="21"/>
  <c r="D75" i="21"/>
  <c r="F75" i="21"/>
  <c r="G75" i="21"/>
  <c r="D76" i="21"/>
  <c r="F76" i="21"/>
  <c r="G76" i="21"/>
  <c r="D78" i="21"/>
  <c r="F78" i="21"/>
  <c r="G78" i="21"/>
  <c r="D79" i="21"/>
  <c r="F79" i="21"/>
  <c r="G79" i="21"/>
  <c r="D80" i="21"/>
  <c r="F80" i="21"/>
  <c r="G80" i="21"/>
  <c r="D81" i="21"/>
  <c r="F81" i="21"/>
  <c r="G81" i="21"/>
  <c r="D82" i="21"/>
  <c r="F82" i="21"/>
  <c r="G82" i="21"/>
  <c r="D83" i="21"/>
  <c r="F83" i="21"/>
  <c r="G83" i="21"/>
  <c r="D84" i="21"/>
  <c r="F84" i="21"/>
  <c r="G84" i="21"/>
  <c r="D85" i="21"/>
  <c r="F85" i="21"/>
  <c r="G85" i="21"/>
  <c r="D86" i="21"/>
  <c r="F86" i="21"/>
  <c r="G86" i="21"/>
  <c r="D87" i="21"/>
  <c r="F87" i="21"/>
  <c r="G87" i="21"/>
  <c r="D88" i="21"/>
  <c r="F88" i="21"/>
  <c r="G88" i="21"/>
  <c r="D89" i="21"/>
  <c r="F89" i="21"/>
  <c r="G89" i="21"/>
  <c r="D90" i="21"/>
  <c r="F90" i="21"/>
  <c r="G90" i="21"/>
  <c r="D91" i="21"/>
  <c r="F91" i="21"/>
  <c r="G91" i="21"/>
  <c r="D92" i="21"/>
  <c r="F92" i="21"/>
  <c r="G92" i="21"/>
  <c r="D93" i="21"/>
  <c r="F93" i="21"/>
  <c r="G93" i="21"/>
  <c r="D94" i="21"/>
  <c r="F94" i="21"/>
  <c r="G94" i="21"/>
  <c r="D95" i="21"/>
  <c r="F95" i="21"/>
  <c r="G95" i="21"/>
  <c r="D96" i="21"/>
  <c r="F96" i="21"/>
  <c r="G96" i="21"/>
  <c r="D97" i="21"/>
  <c r="F97" i="21"/>
  <c r="G97" i="21"/>
  <c r="D98" i="21"/>
  <c r="F98" i="21"/>
  <c r="G98" i="21"/>
  <c r="D99" i="21"/>
  <c r="F99" i="21"/>
  <c r="G99" i="21"/>
  <c r="D100" i="21"/>
  <c r="F100" i="21"/>
  <c r="G100" i="21"/>
  <c r="D101" i="21"/>
  <c r="F101" i="21"/>
  <c r="G101" i="21"/>
  <c r="D102" i="21"/>
  <c r="F102" i="21"/>
  <c r="G102" i="21"/>
  <c r="D103" i="21"/>
  <c r="F103" i="21"/>
  <c r="G103" i="21"/>
  <c r="D104" i="21"/>
  <c r="F104" i="21"/>
  <c r="G104" i="21"/>
  <c r="D105" i="21"/>
  <c r="F105" i="21"/>
  <c r="G105" i="21"/>
  <c r="D106" i="21"/>
  <c r="F106" i="21"/>
  <c r="G106" i="21"/>
  <c r="D107" i="21"/>
  <c r="F107" i="21"/>
  <c r="G107" i="21"/>
  <c r="D108" i="21"/>
  <c r="F108" i="21"/>
  <c r="G108" i="21"/>
  <c r="D109" i="21"/>
  <c r="F109" i="21"/>
  <c r="G109" i="21"/>
  <c r="D110" i="21"/>
  <c r="F110" i="21"/>
  <c r="G110" i="21"/>
  <c r="D111" i="21"/>
  <c r="F111" i="21"/>
  <c r="G111" i="21"/>
  <c r="D112" i="21"/>
  <c r="F112" i="21"/>
  <c r="G112" i="21"/>
  <c r="D113" i="21"/>
  <c r="F113" i="21"/>
  <c r="G113" i="21"/>
  <c r="D114" i="21"/>
  <c r="F114" i="21"/>
  <c r="G114" i="21"/>
  <c r="D115" i="21"/>
  <c r="F115" i="21"/>
  <c r="G115" i="21"/>
  <c r="D116" i="21"/>
  <c r="F116" i="21"/>
  <c r="G116" i="21"/>
  <c r="D117" i="21"/>
  <c r="F117" i="21"/>
  <c r="G117" i="21"/>
  <c r="D118" i="21"/>
  <c r="F118" i="21"/>
  <c r="G118" i="21"/>
  <c r="D119" i="21"/>
  <c r="F119" i="21"/>
  <c r="G119" i="21"/>
  <c r="D120" i="21"/>
  <c r="F120" i="21"/>
  <c r="G120" i="21"/>
  <c r="D121" i="21"/>
  <c r="F121" i="21"/>
  <c r="G121" i="21"/>
  <c r="D122" i="21"/>
  <c r="F122" i="21"/>
  <c r="G122" i="21"/>
  <c r="D123" i="21"/>
  <c r="F123" i="21"/>
  <c r="G123" i="21"/>
  <c r="D124" i="21"/>
  <c r="F124" i="21"/>
  <c r="G124" i="21"/>
  <c r="D125" i="21"/>
  <c r="F125" i="21"/>
  <c r="G125" i="21"/>
  <c r="D126" i="21"/>
  <c r="F126" i="21"/>
  <c r="G126" i="21"/>
  <c r="D127" i="21"/>
  <c r="F127" i="21"/>
  <c r="G127" i="21"/>
  <c r="D128" i="21"/>
  <c r="F128" i="21"/>
  <c r="G128" i="21"/>
  <c r="D129" i="21"/>
  <c r="F129" i="21"/>
  <c r="G129" i="21"/>
  <c r="D130" i="21"/>
  <c r="F130" i="21"/>
  <c r="G130" i="21"/>
  <c r="D131" i="21"/>
  <c r="F131" i="21"/>
  <c r="G131" i="21"/>
  <c r="D132" i="21"/>
  <c r="F132" i="21"/>
  <c r="G132" i="21"/>
  <c r="D133" i="21"/>
  <c r="F133" i="21"/>
  <c r="G133" i="21"/>
  <c r="D134" i="21"/>
  <c r="F134" i="21"/>
  <c r="G134" i="21"/>
  <c r="D135" i="21"/>
  <c r="F135" i="21"/>
  <c r="G135" i="21"/>
  <c r="D136" i="21"/>
  <c r="F136" i="21"/>
  <c r="G136" i="21"/>
  <c r="D137" i="21"/>
  <c r="F137" i="21"/>
  <c r="G137" i="21"/>
  <c r="D138" i="21"/>
  <c r="F138" i="21"/>
  <c r="G138" i="21"/>
  <c r="D139" i="21"/>
  <c r="F139" i="21"/>
  <c r="G139" i="21"/>
  <c r="D140" i="21"/>
  <c r="F140" i="21"/>
  <c r="G140" i="21"/>
  <c r="D141" i="21"/>
  <c r="F141" i="21"/>
  <c r="G141" i="21"/>
  <c r="D142" i="21"/>
  <c r="F142" i="21"/>
  <c r="G142" i="21"/>
  <c r="D143" i="21"/>
  <c r="F143" i="21"/>
  <c r="G143" i="21"/>
  <c r="D144" i="21"/>
  <c r="F144" i="21"/>
  <c r="G144" i="21"/>
  <c r="D145" i="21"/>
  <c r="F145" i="21"/>
  <c r="G145" i="21"/>
  <c r="D146" i="21"/>
  <c r="F146" i="21"/>
  <c r="G146" i="21"/>
  <c r="D147" i="21"/>
  <c r="F147" i="21"/>
  <c r="G147" i="21"/>
  <c r="D148" i="21"/>
  <c r="F148" i="21"/>
  <c r="G148" i="21"/>
  <c r="D149" i="21"/>
  <c r="F149" i="21"/>
  <c r="G149" i="21"/>
  <c r="D150" i="21"/>
  <c r="F150" i="21"/>
  <c r="G150" i="21"/>
  <c r="D151" i="21"/>
  <c r="F151" i="21"/>
  <c r="G151" i="21"/>
  <c r="D152" i="21"/>
  <c r="F152" i="21"/>
  <c r="G152" i="21"/>
  <c r="D153" i="21"/>
  <c r="F153" i="21"/>
  <c r="G153" i="21"/>
  <c r="D154" i="21"/>
  <c r="F154" i="21"/>
  <c r="G154" i="21"/>
  <c r="D155" i="21"/>
  <c r="F155" i="21"/>
  <c r="G155" i="21"/>
  <c r="D156" i="21"/>
  <c r="F156" i="21"/>
  <c r="G156" i="21"/>
  <c r="D157" i="21"/>
  <c r="F157" i="21"/>
  <c r="G157" i="21"/>
  <c r="D158" i="21"/>
  <c r="F158" i="21"/>
  <c r="G158" i="21"/>
  <c r="D159" i="21"/>
  <c r="F159" i="21"/>
  <c r="G159" i="21"/>
  <c r="D160" i="21"/>
  <c r="F160" i="21"/>
  <c r="G160" i="21"/>
  <c r="D161" i="21"/>
  <c r="F161" i="21"/>
  <c r="G161" i="21"/>
  <c r="D162" i="21"/>
  <c r="F162" i="21"/>
  <c r="G162" i="21"/>
  <c r="D163" i="21"/>
  <c r="F163" i="21"/>
  <c r="G163" i="21"/>
  <c r="D164" i="21"/>
  <c r="F164" i="21"/>
  <c r="G164" i="21"/>
  <c r="D165" i="21"/>
  <c r="F165" i="21"/>
  <c r="G165" i="21"/>
  <c r="D166" i="21"/>
  <c r="F166" i="21"/>
  <c r="G166" i="21"/>
  <c r="D167" i="21"/>
  <c r="F167" i="21"/>
  <c r="G167" i="21"/>
  <c r="D168" i="21"/>
  <c r="F168" i="21"/>
  <c r="G168" i="21"/>
  <c r="D169" i="21"/>
  <c r="F169" i="21"/>
  <c r="G169" i="21"/>
  <c r="D170" i="21"/>
  <c r="F170" i="21"/>
  <c r="G170" i="21"/>
  <c r="D171" i="21"/>
  <c r="F171" i="21"/>
  <c r="G171" i="21"/>
  <c r="D172" i="21"/>
  <c r="F172" i="21"/>
  <c r="G172" i="21"/>
  <c r="D173" i="21"/>
  <c r="F173" i="21"/>
  <c r="G173" i="21"/>
  <c r="D174" i="21"/>
  <c r="F174" i="21"/>
  <c r="G174" i="21"/>
  <c r="D175" i="21"/>
  <c r="F175" i="21"/>
  <c r="G175" i="21"/>
  <c r="D176" i="21"/>
  <c r="F176" i="21"/>
  <c r="G176" i="21"/>
  <c r="D177" i="21"/>
  <c r="F177" i="21"/>
  <c r="G177" i="21"/>
  <c r="D178" i="21"/>
  <c r="F178" i="21"/>
  <c r="G178" i="21"/>
  <c r="D179" i="21"/>
  <c r="F179" i="21"/>
  <c r="G179" i="21"/>
  <c r="D180" i="21"/>
  <c r="F180" i="21"/>
  <c r="G180" i="21"/>
  <c r="D181" i="21"/>
  <c r="F181" i="21"/>
  <c r="G181" i="21"/>
  <c r="D182" i="21"/>
  <c r="F182" i="21"/>
  <c r="G182" i="21"/>
  <c r="D183" i="21"/>
  <c r="F183" i="21"/>
  <c r="G183" i="21"/>
  <c r="D184" i="21"/>
  <c r="F184" i="21"/>
  <c r="G184" i="21"/>
  <c r="D185" i="21"/>
  <c r="F185" i="21"/>
  <c r="G185" i="21"/>
  <c r="D186" i="21"/>
  <c r="F186" i="21"/>
  <c r="G186" i="21"/>
  <c r="D187" i="21"/>
  <c r="F187" i="21"/>
  <c r="G187" i="21"/>
  <c r="D188" i="21"/>
  <c r="F188" i="21"/>
  <c r="G188" i="21"/>
  <c r="D189" i="21"/>
  <c r="F189" i="21"/>
  <c r="G189" i="21"/>
  <c r="D190" i="21"/>
  <c r="F190" i="21"/>
  <c r="G190" i="21"/>
  <c r="D191" i="21"/>
  <c r="F191" i="21"/>
  <c r="G191" i="21"/>
  <c r="D192" i="21"/>
  <c r="F192" i="21"/>
  <c r="G192" i="21"/>
  <c r="D193" i="21"/>
  <c r="F193" i="21"/>
  <c r="G193" i="21"/>
  <c r="D194" i="21"/>
  <c r="F194" i="21"/>
  <c r="G194" i="21"/>
  <c r="D195" i="21"/>
  <c r="F195" i="21"/>
  <c r="G195" i="21"/>
  <c r="D196" i="21"/>
  <c r="F196" i="21"/>
  <c r="G196" i="21"/>
  <c r="D197" i="21"/>
  <c r="F197" i="21"/>
  <c r="G197" i="21"/>
  <c r="D198" i="21"/>
  <c r="F198" i="21"/>
  <c r="G198" i="21"/>
  <c r="D199" i="21"/>
  <c r="F199" i="21"/>
  <c r="G199" i="21"/>
  <c r="D200" i="21"/>
  <c r="F200" i="21"/>
  <c r="G200" i="21"/>
  <c r="D201" i="21"/>
  <c r="F201" i="21"/>
  <c r="G201" i="21"/>
  <c r="D202" i="21"/>
  <c r="F202" i="21"/>
  <c r="G202" i="21"/>
  <c r="D203" i="21"/>
  <c r="F203" i="21"/>
  <c r="G203" i="21"/>
  <c r="D204" i="21"/>
  <c r="F204" i="21"/>
  <c r="G204" i="21"/>
  <c r="D205" i="21"/>
  <c r="F205" i="21"/>
  <c r="G205" i="21"/>
  <c r="D206" i="21"/>
  <c r="F206" i="21"/>
  <c r="G206" i="21"/>
  <c r="D207" i="21"/>
  <c r="F207" i="21"/>
  <c r="G207" i="21"/>
  <c r="D208" i="21"/>
  <c r="F208" i="21"/>
  <c r="G208" i="21"/>
  <c r="D209" i="21"/>
  <c r="F209" i="21"/>
  <c r="G209" i="21"/>
  <c r="D210" i="21"/>
  <c r="F210" i="21"/>
  <c r="G210" i="21"/>
  <c r="D211" i="21"/>
  <c r="F211" i="21"/>
  <c r="G211" i="21"/>
  <c r="D212" i="21"/>
  <c r="F212" i="21"/>
  <c r="G212" i="21"/>
  <c r="D213" i="21"/>
  <c r="F213" i="21"/>
  <c r="G213" i="21"/>
  <c r="D214" i="21"/>
  <c r="F214" i="21"/>
  <c r="G214" i="21"/>
  <c r="D215" i="21"/>
  <c r="F215" i="21"/>
  <c r="G215" i="21"/>
  <c r="D216" i="21"/>
  <c r="F216" i="21"/>
  <c r="G216" i="21"/>
  <c r="D217" i="21"/>
  <c r="F217" i="21"/>
  <c r="G217" i="21"/>
  <c r="D218" i="21"/>
  <c r="F218" i="21"/>
  <c r="G218" i="21"/>
  <c r="D219" i="21"/>
  <c r="F219" i="21"/>
  <c r="G219" i="21"/>
  <c r="D220" i="21"/>
  <c r="F220" i="21"/>
  <c r="G220" i="21"/>
  <c r="D221" i="21"/>
  <c r="F221" i="21"/>
  <c r="G221" i="21"/>
  <c r="D222" i="21"/>
  <c r="F222" i="21"/>
  <c r="G222" i="21"/>
  <c r="D223" i="21"/>
  <c r="F223" i="21"/>
  <c r="G223" i="21"/>
  <c r="D224" i="21"/>
  <c r="F224" i="21"/>
  <c r="G224" i="21"/>
  <c r="D225" i="21"/>
  <c r="F225" i="21"/>
  <c r="G225" i="21"/>
  <c r="D226" i="21"/>
  <c r="F226" i="21"/>
  <c r="G226" i="21"/>
  <c r="D227" i="21"/>
  <c r="F227" i="21"/>
  <c r="G227" i="21"/>
  <c r="D228" i="21"/>
  <c r="F228" i="21"/>
  <c r="G228" i="21"/>
  <c r="D229" i="21"/>
  <c r="F229" i="21"/>
  <c r="G229" i="21"/>
  <c r="D230" i="21"/>
  <c r="F230" i="21"/>
  <c r="G230" i="21"/>
  <c r="D231" i="21"/>
  <c r="F231" i="21"/>
  <c r="G231" i="21"/>
  <c r="D232" i="21"/>
  <c r="F232" i="21"/>
  <c r="G232" i="21"/>
  <c r="D233" i="21"/>
  <c r="F233" i="21"/>
  <c r="G233" i="21"/>
  <c r="D234" i="21"/>
  <c r="F234" i="21"/>
  <c r="G234" i="21"/>
  <c r="D235" i="21"/>
  <c r="F235" i="21"/>
  <c r="G235" i="21"/>
  <c r="D236" i="21"/>
  <c r="F236" i="21"/>
  <c r="G236" i="21"/>
  <c r="D237" i="21"/>
  <c r="F237" i="21"/>
  <c r="G237" i="21"/>
  <c r="D238" i="21"/>
  <c r="F238" i="21"/>
  <c r="G238" i="21"/>
  <c r="D239" i="21"/>
  <c r="F239" i="21"/>
  <c r="G239" i="21"/>
  <c r="D240" i="21"/>
  <c r="F240" i="21"/>
  <c r="G240" i="21"/>
  <c r="D241" i="21"/>
  <c r="F241" i="21"/>
  <c r="G241" i="21"/>
  <c r="D242" i="21"/>
  <c r="F242" i="21"/>
  <c r="G242" i="21"/>
  <c r="D243" i="21"/>
  <c r="F243" i="21"/>
  <c r="G243" i="21"/>
  <c r="D244" i="21"/>
  <c r="F244" i="21"/>
  <c r="G244" i="21"/>
  <c r="D245" i="21"/>
  <c r="F245" i="21"/>
  <c r="G245" i="21"/>
  <c r="D246" i="21"/>
  <c r="F246" i="21"/>
  <c r="G246" i="21"/>
  <c r="D247" i="21"/>
  <c r="F247" i="21"/>
  <c r="G247" i="21"/>
  <c r="D248" i="21"/>
  <c r="F248" i="21"/>
  <c r="G248" i="21"/>
  <c r="D249" i="21"/>
  <c r="F249" i="21"/>
  <c r="G249" i="21"/>
  <c r="D250" i="21"/>
  <c r="F250" i="21"/>
  <c r="G250" i="21"/>
  <c r="D251" i="21"/>
  <c r="F251" i="21"/>
  <c r="G251" i="21"/>
  <c r="D252" i="21"/>
  <c r="F252" i="21"/>
  <c r="G252" i="21"/>
  <c r="D253" i="21"/>
  <c r="F253" i="21"/>
  <c r="G253" i="21"/>
  <c r="D254" i="21"/>
  <c r="F254" i="21"/>
  <c r="G254" i="21"/>
  <c r="D255" i="21"/>
  <c r="F255" i="21"/>
  <c r="G255" i="21"/>
  <c r="D256" i="21"/>
  <c r="F256" i="21"/>
  <c r="G256" i="21"/>
  <c r="D257" i="21"/>
  <c r="F257" i="21"/>
  <c r="G257" i="21"/>
  <c r="D258" i="21"/>
  <c r="F258" i="21"/>
  <c r="G258" i="21"/>
  <c r="D259" i="21"/>
  <c r="F259" i="21"/>
  <c r="G259" i="21"/>
  <c r="D260" i="21"/>
  <c r="F260" i="21"/>
  <c r="G260" i="21"/>
  <c r="D261" i="21"/>
  <c r="F261" i="21"/>
  <c r="G261" i="21"/>
  <c r="D262" i="21"/>
  <c r="F262" i="21"/>
  <c r="G262" i="21"/>
  <c r="D263" i="21"/>
  <c r="F263" i="21"/>
  <c r="G263" i="21"/>
  <c r="D264" i="21"/>
  <c r="F264" i="21"/>
  <c r="G264" i="21"/>
  <c r="D265" i="21"/>
  <c r="F265" i="21"/>
  <c r="G265" i="21"/>
  <c r="D266" i="21"/>
  <c r="F266" i="21"/>
  <c r="G266" i="21"/>
  <c r="D267" i="21"/>
  <c r="F267" i="21"/>
  <c r="G267" i="21"/>
  <c r="D268" i="21"/>
  <c r="F268" i="21"/>
  <c r="G268" i="21"/>
  <c r="D269" i="21"/>
  <c r="F269" i="21"/>
  <c r="G269" i="21"/>
  <c r="D270" i="21"/>
  <c r="F270" i="21"/>
  <c r="G270" i="21"/>
  <c r="D271" i="21"/>
  <c r="F271" i="21"/>
  <c r="G271" i="21"/>
  <c r="D272" i="21"/>
  <c r="F272" i="21"/>
  <c r="G272" i="21"/>
  <c r="D273" i="21"/>
  <c r="F273" i="21"/>
  <c r="G273" i="21"/>
  <c r="D274" i="21"/>
  <c r="F274" i="21"/>
  <c r="G274" i="21"/>
  <c r="D275" i="21"/>
  <c r="F275" i="21"/>
  <c r="G275" i="21"/>
  <c r="D276" i="21"/>
  <c r="F276" i="21"/>
  <c r="G276" i="21"/>
  <c r="D277" i="21"/>
  <c r="F277" i="21"/>
  <c r="G277" i="21"/>
  <c r="D278" i="21"/>
  <c r="F278" i="21"/>
  <c r="G278" i="21"/>
  <c r="D279" i="21"/>
  <c r="F279" i="21"/>
  <c r="G279" i="21"/>
  <c r="D280" i="21"/>
  <c r="F280" i="21"/>
  <c r="G280" i="21"/>
  <c r="D281" i="21"/>
  <c r="F281" i="21"/>
  <c r="G281" i="21"/>
  <c r="D282" i="21"/>
  <c r="F282" i="21"/>
  <c r="G282" i="21"/>
  <c r="D283" i="21"/>
  <c r="F283" i="21"/>
  <c r="G283" i="21"/>
  <c r="D284" i="21"/>
  <c r="F284" i="21"/>
  <c r="G284" i="21"/>
  <c r="D285" i="21"/>
  <c r="F285" i="21"/>
  <c r="G285" i="21"/>
  <c r="D286" i="21"/>
  <c r="F286" i="21"/>
  <c r="G286" i="21"/>
  <c r="D287" i="21"/>
  <c r="F287" i="21"/>
  <c r="G287" i="21"/>
  <c r="D288" i="21"/>
  <c r="F288" i="21"/>
  <c r="G288" i="21"/>
  <c r="D289" i="21"/>
  <c r="F289" i="21"/>
  <c r="G289" i="21"/>
  <c r="D290" i="21"/>
  <c r="F290" i="21"/>
  <c r="G290" i="21"/>
  <c r="D291" i="21"/>
  <c r="F291" i="21"/>
  <c r="G291" i="21"/>
  <c r="D292" i="21"/>
  <c r="F292" i="21"/>
  <c r="G292" i="21"/>
  <c r="D293" i="21"/>
  <c r="F293" i="21"/>
  <c r="G293" i="21"/>
  <c r="D294" i="21"/>
  <c r="F294" i="21"/>
  <c r="G294" i="21"/>
  <c r="D295" i="21"/>
  <c r="F295" i="21"/>
  <c r="G295" i="21"/>
  <c r="D296" i="21"/>
  <c r="F296" i="21"/>
  <c r="G296" i="21"/>
  <c r="D297" i="21"/>
  <c r="F297" i="21"/>
  <c r="G297" i="21"/>
  <c r="D298" i="21"/>
  <c r="F298" i="21"/>
  <c r="G298" i="21"/>
  <c r="D299" i="21"/>
  <c r="F299" i="21"/>
  <c r="G299" i="21"/>
  <c r="D300" i="21"/>
  <c r="F300" i="21"/>
  <c r="G300" i="21"/>
  <c r="D301" i="21"/>
  <c r="F301" i="21"/>
  <c r="G301" i="21"/>
  <c r="D302" i="21"/>
  <c r="F302" i="21"/>
  <c r="G302" i="21"/>
  <c r="D303" i="21"/>
  <c r="F303" i="21"/>
  <c r="G303" i="21"/>
  <c r="D304" i="21"/>
  <c r="F304" i="21"/>
  <c r="G304" i="21"/>
  <c r="D305" i="21"/>
  <c r="F305" i="21"/>
  <c r="G305" i="21"/>
  <c r="D306" i="21"/>
  <c r="F306" i="21"/>
  <c r="G306" i="21"/>
  <c r="D307" i="21"/>
  <c r="F307" i="21"/>
  <c r="G307" i="21"/>
  <c r="D308" i="21"/>
  <c r="F308" i="21"/>
  <c r="G308" i="21"/>
  <c r="D309" i="21"/>
  <c r="F309" i="21"/>
  <c r="G309" i="21"/>
  <c r="D310" i="21"/>
  <c r="F310" i="21"/>
  <c r="G310" i="21"/>
  <c r="D311" i="21"/>
  <c r="F311" i="21"/>
  <c r="G311" i="21"/>
  <c r="D312" i="21"/>
  <c r="F312" i="21"/>
  <c r="G312" i="21"/>
  <c r="D313" i="21"/>
  <c r="F313" i="21"/>
  <c r="G313" i="21"/>
  <c r="D314" i="21"/>
  <c r="F314" i="21"/>
  <c r="G314" i="21"/>
  <c r="D315" i="21"/>
  <c r="F315" i="21"/>
  <c r="G315" i="21"/>
  <c r="D316" i="21"/>
  <c r="F316" i="21"/>
  <c r="G316" i="21"/>
  <c r="D317" i="21"/>
  <c r="F317" i="21"/>
  <c r="G317" i="21"/>
  <c r="D318" i="21"/>
  <c r="F318" i="21"/>
  <c r="G318" i="21"/>
  <c r="D319" i="21"/>
  <c r="F319" i="21"/>
  <c r="G319" i="21"/>
  <c r="D320" i="21"/>
  <c r="F320" i="21"/>
  <c r="G320" i="21"/>
  <c r="D321" i="21"/>
  <c r="F321" i="21"/>
  <c r="G321" i="21"/>
  <c r="D322" i="21"/>
  <c r="F322" i="21"/>
  <c r="G322" i="21"/>
  <c r="D323" i="21"/>
  <c r="F323" i="21"/>
  <c r="G323" i="21"/>
  <c r="D324" i="21"/>
  <c r="F324" i="21"/>
  <c r="G324" i="21"/>
  <c r="D325" i="21"/>
  <c r="F325" i="21"/>
  <c r="G325" i="21"/>
  <c r="D326" i="21"/>
  <c r="F326" i="21"/>
  <c r="G326" i="21"/>
  <c r="D327" i="21"/>
  <c r="F327" i="21"/>
  <c r="G327" i="21"/>
  <c r="D328" i="21"/>
  <c r="F328" i="21"/>
  <c r="G328" i="21"/>
  <c r="D329" i="21"/>
  <c r="F329" i="21"/>
  <c r="G329" i="21"/>
  <c r="D330" i="21"/>
  <c r="F330" i="21"/>
  <c r="G330" i="21"/>
  <c r="D331" i="21"/>
  <c r="F331" i="21"/>
  <c r="G331" i="21"/>
  <c r="D332" i="21"/>
  <c r="F332" i="21"/>
  <c r="G332" i="21"/>
  <c r="D333" i="21"/>
  <c r="F333" i="21"/>
  <c r="G333" i="21"/>
  <c r="D334" i="21"/>
  <c r="F334" i="21"/>
  <c r="G334" i="21"/>
  <c r="D335" i="21"/>
  <c r="F335" i="21"/>
  <c r="G335" i="21"/>
  <c r="D336" i="21"/>
  <c r="F336" i="21"/>
  <c r="G336" i="21"/>
  <c r="D337" i="21"/>
  <c r="F337" i="21"/>
  <c r="G337" i="21"/>
  <c r="D338" i="21"/>
  <c r="F338" i="21"/>
  <c r="G338" i="21"/>
  <c r="D339" i="21"/>
  <c r="F339" i="21"/>
  <c r="G339" i="21"/>
  <c r="D340" i="21"/>
  <c r="F340" i="21"/>
  <c r="G340" i="21"/>
  <c r="D341" i="21"/>
  <c r="F341" i="21"/>
  <c r="G341" i="21"/>
  <c r="D342" i="21"/>
  <c r="F342" i="21"/>
  <c r="G342" i="21"/>
  <c r="D343" i="21"/>
  <c r="F343" i="21"/>
  <c r="G343" i="21"/>
  <c r="D344" i="21"/>
  <c r="F344" i="21"/>
  <c r="G344" i="21"/>
  <c r="D345" i="21"/>
  <c r="F345" i="21"/>
  <c r="G345" i="21"/>
  <c r="D346" i="21"/>
  <c r="F346" i="21"/>
  <c r="G346" i="21"/>
  <c r="D347" i="21"/>
  <c r="F347" i="21"/>
  <c r="G347" i="21"/>
  <c r="D348" i="21"/>
  <c r="F348" i="21"/>
  <c r="G348" i="21"/>
  <c r="D349" i="21"/>
  <c r="F349" i="21"/>
  <c r="G349" i="21"/>
  <c r="D350" i="21"/>
  <c r="F350" i="21"/>
  <c r="G350" i="21"/>
  <c r="D351" i="21"/>
  <c r="F351" i="21"/>
  <c r="G351" i="21"/>
  <c r="D2" i="21"/>
  <c r="F2" i="21"/>
  <c r="G2" i="21"/>
  <c r="AC352" i="21"/>
  <c r="I352" i="21"/>
  <c r="AC353" i="21"/>
  <c r="I353" i="21"/>
  <c r="AC354" i="21"/>
  <c r="I354" i="21"/>
  <c r="AC355" i="21"/>
  <c r="I355" i="21"/>
  <c r="AC356" i="21"/>
  <c r="I356" i="21"/>
  <c r="AC357" i="21"/>
  <c r="I357" i="21"/>
  <c r="AC358" i="21"/>
  <c r="I358" i="21"/>
  <c r="AC359" i="21"/>
  <c r="I359" i="21"/>
  <c r="AC360" i="21"/>
  <c r="I360" i="21"/>
  <c r="AC361" i="21"/>
  <c r="I361" i="21"/>
  <c r="AC362" i="21"/>
  <c r="I362" i="21"/>
  <c r="AC363" i="21"/>
  <c r="I363" i="21"/>
  <c r="AC364" i="21"/>
  <c r="I364" i="21"/>
  <c r="AC365" i="21"/>
  <c r="I365" i="21"/>
  <c r="AC366" i="21"/>
  <c r="I366" i="21"/>
  <c r="AC367" i="21"/>
  <c r="I367" i="21"/>
  <c r="AC368" i="21"/>
  <c r="I368" i="21"/>
  <c r="AC369" i="21"/>
  <c r="I369" i="21"/>
  <c r="AC370" i="21"/>
  <c r="I370" i="21"/>
  <c r="AC371" i="21"/>
  <c r="I371" i="21"/>
  <c r="AC372" i="21"/>
  <c r="I372" i="21"/>
  <c r="AC373" i="21"/>
  <c r="I373" i="21"/>
  <c r="AC374" i="21"/>
  <c r="I374" i="21"/>
  <c r="AC375" i="21"/>
  <c r="I375" i="21"/>
  <c r="AC376" i="21"/>
  <c r="I376" i="21"/>
  <c r="AC377" i="21"/>
  <c r="I377" i="21"/>
  <c r="AC378" i="21"/>
  <c r="I378" i="21"/>
  <c r="AC379" i="21"/>
  <c r="I379" i="21"/>
  <c r="AC380" i="21"/>
  <c r="I380" i="21"/>
  <c r="AC381" i="21"/>
  <c r="I381" i="21"/>
  <c r="AC382" i="21"/>
  <c r="I382" i="21"/>
  <c r="AC383" i="21"/>
  <c r="I383" i="21"/>
  <c r="AC384" i="21"/>
  <c r="I384" i="21"/>
  <c r="AC385" i="21"/>
  <c r="I385" i="21"/>
  <c r="AC386" i="21"/>
  <c r="I386" i="21"/>
  <c r="AC387" i="21"/>
  <c r="I387" i="21"/>
  <c r="AC388" i="21"/>
  <c r="I388" i="21"/>
  <c r="AC389" i="21"/>
  <c r="I389" i="21"/>
  <c r="AC390" i="21"/>
  <c r="I390" i="21"/>
  <c r="AC391" i="21"/>
  <c r="I391" i="21"/>
  <c r="AC392" i="21"/>
  <c r="I392" i="21"/>
  <c r="AC393" i="21"/>
  <c r="I393" i="21"/>
  <c r="AC394" i="21"/>
  <c r="I394" i="21"/>
  <c r="AC395" i="21"/>
  <c r="I395" i="21"/>
  <c r="AC396" i="21"/>
  <c r="I396" i="21"/>
  <c r="AC397" i="21"/>
  <c r="I397" i="21"/>
  <c r="AC398" i="21"/>
  <c r="I398" i="21"/>
  <c r="AC399" i="21"/>
  <c r="I399" i="21"/>
  <c r="AC400" i="21"/>
  <c r="I400" i="21"/>
  <c r="AC401" i="21"/>
  <c r="I401" i="21"/>
  <c r="AC402" i="21"/>
  <c r="I402" i="21"/>
  <c r="AC403" i="21"/>
  <c r="I403" i="21"/>
  <c r="AC404" i="21"/>
  <c r="I404" i="21"/>
  <c r="AC405" i="21"/>
  <c r="I405" i="21"/>
  <c r="AC406" i="21"/>
  <c r="I406" i="21"/>
  <c r="AC407" i="21"/>
  <c r="I407" i="21"/>
  <c r="AC408" i="21"/>
  <c r="I408" i="21"/>
  <c r="AC409" i="21"/>
  <c r="I409" i="21"/>
  <c r="AC410" i="21"/>
  <c r="I410" i="21"/>
  <c r="AC411" i="21"/>
  <c r="I411" i="21"/>
  <c r="AC412" i="21"/>
  <c r="I412" i="21"/>
  <c r="AC413" i="21"/>
  <c r="I413" i="21"/>
  <c r="AC414" i="21"/>
  <c r="I414" i="21"/>
  <c r="AC415" i="21"/>
  <c r="I415" i="21"/>
  <c r="AC416" i="21"/>
  <c r="I416" i="21"/>
  <c r="AC417" i="21"/>
  <c r="I417" i="21"/>
  <c r="AC418" i="21"/>
  <c r="I418" i="21"/>
  <c r="AC419" i="21"/>
  <c r="I419" i="21"/>
  <c r="AC420" i="21"/>
  <c r="I420" i="21"/>
  <c r="AC421" i="21"/>
  <c r="I421" i="21"/>
  <c r="AC422" i="21"/>
  <c r="I422" i="21"/>
  <c r="AC423" i="21"/>
  <c r="I423" i="21"/>
  <c r="AC424" i="21"/>
  <c r="I424" i="21"/>
  <c r="AC425" i="21"/>
  <c r="I425" i="21"/>
  <c r="AC426" i="21"/>
  <c r="I426" i="21"/>
  <c r="AC427" i="21"/>
  <c r="I427" i="21"/>
  <c r="AC428" i="21"/>
  <c r="I428" i="21"/>
  <c r="AC429" i="21"/>
  <c r="I429" i="21"/>
  <c r="AC430" i="21"/>
  <c r="I430" i="21"/>
  <c r="AC431" i="21"/>
  <c r="I431" i="21"/>
  <c r="AC432" i="21"/>
  <c r="I432" i="21"/>
  <c r="AC433" i="21"/>
  <c r="I433" i="21"/>
  <c r="AC434" i="21"/>
  <c r="I434" i="21"/>
  <c r="AC435" i="21"/>
  <c r="I435" i="21"/>
  <c r="AC436" i="21"/>
  <c r="I436" i="21"/>
  <c r="AC437" i="21"/>
  <c r="I437" i="21"/>
  <c r="AC438" i="21"/>
  <c r="I438" i="21"/>
  <c r="AC439" i="21"/>
  <c r="I439" i="21"/>
  <c r="AC440" i="21"/>
  <c r="I440" i="21"/>
  <c r="AC441" i="21"/>
  <c r="I441" i="21"/>
  <c r="AC442" i="21"/>
  <c r="I442" i="21"/>
  <c r="AC443" i="21"/>
  <c r="I443" i="21"/>
  <c r="AC444" i="21"/>
  <c r="I444" i="21"/>
  <c r="AC445" i="21"/>
  <c r="I445" i="21"/>
  <c r="AC446" i="21"/>
  <c r="I446" i="21"/>
  <c r="AC447" i="21"/>
  <c r="I447" i="21"/>
  <c r="AC448" i="21"/>
  <c r="I448" i="21"/>
  <c r="AC449" i="21"/>
  <c r="I449" i="21"/>
  <c r="AC450" i="21"/>
  <c r="I450" i="21"/>
  <c r="AC451" i="21"/>
  <c r="I451" i="21"/>
  <c r="AC452" i="21"/>
  <c r="I452" i="21"/>
  <c r="I453" i="21"/>
  <c r="N352" i="21"/>
  <c r="N353" i="21"/>
  <c r="N354" i="21"/>
  <c r="N355" i="21"/>
  <c r="N356" i="21"/>
  <c r="N357" i="21"/>
  <c r="N358" i="21"/>
  <c r="N359" i="21"/>
  <c r="N360" i="21"/>
  <c r="N361" i="21"/>
  <c r="N362" i="21"/>
  <c r="N363" i="21"/>
  <c r="N364" i="21"/>
  <c r="N365" i="21"/>
  <c r="N366" i="21"/>
  <c r="N367" i="21"/>
  <c r="N368" i="21"/>
  <c r="N369" i="21"/>
  <c r="N370" i="21"/>
  <c r="N371" i="21"/>
  <c r="N372" i="21"/>
  <c r="N373" i="21"/>
  <c r="N374" i="21"/>
  <c r="N375" i="21"/>
  <c r="N376" i="21"/>
  <c r="N377" i="21"/>
  <c r="N378" i="21"/>
  <c r="N379" i="21"/>
  <c r="N380" i="21"/>
  <c r="N381" i="21"/>
  <c r="N382" i="21"/>
  <c r="N383" i="21"/>
  <c r="N384" i="21"/>
  <c r="N385" i="21"/>
  <c r="N386" i="21"/>
  <c r="N387" i="21"/>
  <c r="N388" i="21"/>
  <c r="N389" i="21"/>
  <c r="N390" i="21"/>
  <c r="N391" i="21"/>
  <c r="N392" i="21"/>
  <c r="N393" i="21"/>
  <c r="N394" i="21"/>
  <c r="N395" i="21"/>
  <c r="N396" i="21"/>
  <c r="N397" i="21"/>
  <c r="N398" i="21"/>
  <c r="N399" i="21"/>
  <c r="N400" i="21"/>
  <c r="N401" i="21"/>
  <c r="N402" i="21"/>
  <c r="N403" i="21"/>
  <c r="N404" i="21"/>
  <c r="N405" i="21"/>
  <c r="N406" i="21"/>
  <c r="N407" i="21"/>
  <c r="N408" i="21"/>
  <c r="N409" i="21"/>
  <c r="N410" i="21"/>
  <c r="N411" i="21"/>
  <c r="N412" i="21"/>
  <c r="N413" i="21"/>
  <c r="N414" i="21"/>
  <c r="N415" i="21"/>
  <c r="N416" i="21"/>
  <c r="N417" i="21"/>
  <c r="N418" i="21"/>
  <c r="N419" i="21"/>
  <c r="N420" i="21"/>
  <c r="N421" i="21"/>
  <c r="N422" i="21"/>
  <c r="N423" i="21"/>
  <c r="N424" i="21"/>
  <c r="N425" i="21"/>
  <c r="N426" i="21"/>
  <c r="N427" i="21"/>
  <c r="N428" i="21"/>
  <c r="N429" i="21"/>
  <c r="N430" i="21"/>
  <c r="N431" i="21"/>
  <c r="N432" i="21"/>
  <c r="N433" i="21"/>
  <c r="N434" i="21"/>
  <c r="N435" i="21"/>
  <c r="N436" i="21"/>
  <c r="N437" i="21"/>
  <c r="N438" i="21"/>
  <c r="N439" i="21"/>
  <c r="N440" i="21"/>
  <c r="N441" i="21"/>
  <c r="N442" i="21"/>
  <c r="N443" i="21"/>
  <c r="N444" i="21"/>
  <c r="N445" i="21"/>
  <c r="N446" i="21"/>
  <c r="N447" i="21"/>
  <c r="N448" i="21"/>
  <c r="N449" i="21"/>
  <c r="N450" i="21"/>
  <c r="N451" i="21"/>
  <c r="N452" i="21"/>
  <c r="N453" i="21"/>
  <c r="S352" i="21"/>
  <c r="S353" i="21"/>
  <c r="S354" i="21"/>
  <c r="S355" i="21"/>
  <c r="S356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S382" i="21"/>
  <c r="S383" i="21"/>
  <c r="S384" i="21"/>
  <c r="S385" i="21"/>
  <c r="S386" i="21"/>
  <c r="S387" i="21"/>
  <c r="S388" i="21"/>
  <c r="S389" i="21"/>
  <c r="S390" i="21"/>
  <c r="S391" i="21"/>
  <c r="S392" i="21"/>
  <c r="S393" i="21"/>
  <c r="S394" i="21"/>
  <c r="S395" i="21"/>
  <c r="S396" i="21"/>
  <c r="S397" i="21"/>
  <c r="S398" i="21"/>
  <c r="S399" i="21"/>
  <c r="S400" i="21"/>
  <c r="S401" i="21"/>
  <c r="S402" i="21"/>
  <c r="S403" i="21"/>
  <c r="S404" i="21"/>
  <c r="S405" i="21"/>
  <c r="S406" i="21"/>
  <c r="S407" i="21"/>
  <c r="S408" i="21"/>
  <c r="S409" i="21"/>
  <c r="S410" i="21"/>
  <c r="S411" i="21"/>
  <c r="S412" i="21"/>
  <c r="S413" i="21"/>
  <c r="S414" i="21"/>
  <c r="S415" i="21"/>
  <c r="S416" i="21"/>
  <c r="S417" i="21"/>
  <c r="S418" i="21"/>
  <c r="S419" i="21"/>
  <c r="S420" i="21"/>
  <c r="S421" i="21"/>
  <c r="S422" i="21"/>
  <c r="S423" i="21"/>
  <c r="S424" i="21"/>
  <c r="S425" i="21"/>
  <c r="S426" i="21"/>
  <c r="S427" i="21"/>
  <c r="S428" i="21"/>
  <c r="S429" i="21"/>
  <c r="S430" i="21"/>
  <c r="S431" i="21"/>
  <c r="S432" i="21"/>
  <c r="S433" i="21"/>
  <c r="S434" i="21"/>
  <c r="S435" i="21"/>
  <c r="S436" i="21"/>
  <c r="S437" i="21"/>
  <c r="S438" i="21"/>
  <c r="S439" i="21"/>
  <c r="S440" i="21"/>
  <c r="S441" i="21"/>
  <c r="S442" i="21"/>
  <c r="S443" i="21"/>
  <c r="S444" i="21"/>
  <c r="S445" i="21"/>
  <c r="S446" i="21"/>
  <c r="S447" i="21"/>
  <c r="S448" i="21"/>
  <c r="S449" i="21"/>
  <c r="S450" i="21"/>
  <c r="S451" i="21"/>
  <c r="S452" i="21"/>
  <c r="S453" i="21"/>
  <c r="X352" i="21"/>
  <c r="X353" i="21"/>
  <c r="X354" i="21"/>
  <c r="X355" i="21"/>
  <c r="X356" i="21"/>
  <c r="X357" i="21"/>
  <c r="X358" i="21"/>
  <c r="X359" i="21"/>
  <c r="X360" i="21"/>
  <c r="X361" i="21"/>
  <c r="X362" i="21"/>
  <c r="X363" i="21"/>
  <c r="X364" i="21"/>
  <c r="X365" i="21"/>
  <c r="X366" i="21"/>
  <c r="X367" i="21"/>
  <c r="X368" i="21"/>
  <c r="X369" i="21"/>
  <c r="X370" i="21"/>
  <c r="X371" i="21"/>
  <c r="X372" i="21"/>
  <c r="X373" i="21"/>
  <c r="X374" i="21"/>
  <c r="X375" i="21"/>
  <c r="X376" i="21"/>
  <c r="X377" i="21"/>
  <c r="X378" i="21"/>
  <c r="X379" i="21"/>
  <c r="X380" i="21"/>
  <c r="X381" i="21"/>
  <c r="X382" i="21"/>
  <c r="X383" i="21"/>
  <c r="X384" i="21"/>
  <c r="X385" i="21"/>
  <c r="X386" i="21"/>
  <c r="X387" i="21"/>
  <c r="X388" i="21"/>
  <c r="X389" i="21"/>
  <c r="X390" i="21"/>
  <c r="X391" i="21"/>
  <c r="X392" i="21"/>
  <c r="X393" i="21"/>
  <c r="X394" i="21"/>
  <c r="X395" i="21"/>
  <c r="X396" i="21"/>
  <c r="X397" i="21"/>
  <c r="X398" i="21"/>
  <c r="X399" i="21"/>
  <c r="X400" i="21"/>
  <c r="X401" i="21"/>
  <c r="X402" i="21"/>
  <c r="X403" i="21"/>
  <c r="X404" i="21"/>
  <c r="X405" i="21"/>
  <c r="X406" i="21"/>
  <c r="X407" i="21"/>
  <c r="X408" i="21"/>
  <c r="X409" i="21"/>
  <c r="X410" i="21"/>
  <c r="X411" i="21"/>
  <c r="X412" i="21"/>
  <c r="X413" i="21"/>
  <c r="X414" i="21"/>
  <c r="X415" i="21"/>
  <c r="X416" i="21"/>
  <c r="X417" i="21"/>
  <c r="X418" i="21"/>
  <c r="X419" i="21"/>
  <c r="X420" i="21"/>
  <c r="X421" i="21"/>
  <c r="X422" i="21"/>
  <c r="X423" i="21"/>
  <c r="X424" i="21"/>
  <c r="X425" i="21"/>
  <c r="X426" i="21"/>
  <c r="X427" i="21"/>
  <c r="X428" i="21"/>
  <c r="X429" i="21"/>
  <c r="X430" i="21"/>
  <c r="X431" i="21"/>
  <c r="X432" i="21"/>
  <c r="X433" i="21"/>
  <c r="X434" i="21"/>
  <c r="X435" i="21"/>
  <c r="X436" i="21"/>
  <c r="X437" i="21"/>
  <c r="X438" i="21"/>
  <c r="X439" i="21"/>
  <c r="X440" i="21"/>
  <c r="X441" i="21"/>
  <c r="X442" i="21"/>
  <c r="X443" i="21"/>
  <c r="X444" i="21"/>
  <c r="X445" i="21"/>
  <c r="X446" i="21"/>
  <c r="X447" i="21"/>
  <c r="X448" i="21"/>
  <c r="X449" i="21"/>
  <c r="X450" i="21"/>
  <c r="X451" i="21"/>
  <c r="X452" i="21"/>
  <c r="X453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AC3" i="20"/>
  <c r="X3" i="20"/>
  <c r="Z3" i="20"/>
  <c r="AA3" i="20"/>
  <c r="AC4" i="20"/>
  <c r="X4" i="20"/>
  <c r="Z4" i="20"/>
  <c r="AA4" i="20"/>
  <c r="AC5" i="20"/>
  <c r="X5" i="20"/>
  <c r="Z5" i="20"/>
  <c r="AA5" i="20"/>
  <c r="AC6" i="20"/>
  <c r="X6" i="20"/>
  <c r="Z6" i="20"/>
  <c r="AA6" i="20"/>
  <c r="AC7" i="20"/>
  <c r="X7" i="20"/>
  <c r="Z7" i="20"/>
  <c r="AA7" i="20"/>
  <c r="AC8" i="20"/>
  <c r="X8" i="20"/>
  <c r="Z8" i="20"/>
  <c r="AA8" i="20"/>
  <c r="AC9" i="20"/>
  <c r="X9" i="20"/>
  <c r="Z9" i="20"/>
  <c r="AA9" i="20"/>
  <c r="AC10" i="20"/>
  <c r="X10" i="20"/>
  <c r="Z10" i="20"/>
  <c r="AA10" i="20"/>
  <c r="AC11" i="20"/>
  <c r="X11" i="20"/>
  <c r="Z11" i="20"/>
  <c r="AA11" i="20"/>
  <c r="AC12" i="20"/>
  <c r="X12" i="20"/>
  <c r="Z12" i="20"/>
  <c r="AA12" i="20"/>
  <c r="AC13" i="20"/>
  <c r="X13" i="20"/>
  <c r="Z13" i="20"/>
  <c r="AA13" i="20"/>
  <c r="AC14" i="20"/>
  <c r="X14" i="20"/>
  <c r="Z14" i="20"/>
  <c r="AA14" i="20"/>
  <c r="AC15" i="20"/>
  <c r="X15" i="20"/>
  <c r="Z15" i="20"/>
  <c r="AA15" i="20"/>
  <c r="AC16" i="20"/>
  <c r="X16" i="20"/>
  <c r="Z16" i="20"/>
  <c r="AA16" i="20"/>
  <c r="AC17" i="20"/>
  <c r="X17" i="20"/>
  <c r="Z17" i="20"/>
  <c r="AA17" i="20"/>
  <c r="AC18" i="20"/>
  <c r="X18" i="20"/>
  <c r="Z18" i="20"/>
  <c r="AA18" i="20"/>
  <c r="AC19" i="20"/>
  <c r="X19" i="20"/>
  <c r="Z19" i="20"/>
  <c r="AA19" i="20"/>
  <c r="AC20" i="20"/>
  <c r="X20" i="20"/>
  <c r="Z20" i="20"/>
  <c r="AA20" i="20"/>
  <c r="AC21" i="20"/>
  <c r="X21" i="20"/>
  <c r="Z21" i="20"/>
  <c r="AA21" i="20"/>
  <c r="AC22" i="20"/>
  <c r="X22" i="20"/>
  <c r="Z22" i="20"/>
  <c r="AA22" i="20"/>
  <c r="AC23" i="20"/>
  <c r="X23" i="20"/>
  <c r="Z23" i="20"/>
  <c r="AA23" i="20"/>
  <c r="AC24" i="20"/>
  <c r="X24" i="20"/>
  <c r="Z24" i="20"/>
  <c r="AA24" i="20"/>
  <c r="AC25" i="20"/>
  <c r="X25" i="20"/>
  <c r="Z25" i="20"/>
  <c r="AA25" i="20"/>
  <c r="AC26" i="20"/>
  <c r="X26" i="20"/>
  <c r="Z26" i="20"/>
  <c r="AA26" i="20"/>
  <c r="AC27" i="20"/>
  <c r="X27" i="20"/>
  <c r="Z27" i="20"/>
  <c r="AA27" i="20"/>
  <c r="AC28" i="20"/>
  <c r="X28" i="20"/>
  <c r="Z28" i="20"/>
  <c r="AA28" i="20"/>
  <c r="AC29" i="20"/>
  <c r="X29" i="20"/>
  <c r="Z29" i="20"/>
  <c r="AA29" i="20"/>
  <c r="AC30" i="20"/>
  <c r="X30" i="20"/>
  <c r="Z30" i="20"/>
  <c r="AA30" i="20"/>
  <c r="AC31" i="20"/>
  <c r="X31" i="20"/>
  <c r="Z31" i="20"/>
  <c r="AA31" i="20"/>
  <c r="AC32" i="20"/>
  <c r="X32" i="20"/>
  <c r="Z32" i="20"/>
  <c r="AA32" i="20"/>
  <c r="AC33" i="20"/>
  <c r="X33" i="20"/>
  <c r="Z33" i="20"/>
  <c r="AA33" i="20"/>
  <c r="AC34" i="20"/>
  <c r="X34" i="20"/>
  <c r="Z34" i="20"/>
  <c r="AA34" i="20"/>
  <c r="AC35" i="20"/>
  <c r="X35" i="20"/>
  <c r="Z35" i="20"/>
  <c r="AA35" i="20"/>
  <c r="AC36" i="20"/>
  <c r="X36" i="20"/>
  <c r="Z36" i="20"/>
  <c r="AA36" i="20"/>
  <c r="AC37" i="20"/>
  <c r="X37" i="20"/>
  <c r="Z37" i="20"/>
  <c r="AA37" i="20"/>
  <c r="AC38" i="20"/>
  <c r="X38" i="20"/>
  <c r="Z38" i="20"/>
  <c r="AA38" i="20"/>
  <c r="AC39" i="20"/>
  <c r="X39" i="20"/>
  <c r="Z39" i="20"/>
  <c r="AA39" i="20"/>
  <c r="AC40" i="20"/>
  <c r="X40" i="20"/>
  <c r="Z40" i="20"/>
  <c r="AA40" i="20"/>
  <c r="AC41" i="20"/>
  <c r="X41" i="20"/>
  <c r="Z41" i="20"/>
  <c r="AA41" i="20"/>
  <c r="AC42" i="20"/>
  <c r="X42" i="20"/>
  <c r="Z42" i="20"/>
  <c r="AA42" i="20"/>
  <c r="AC43" i="20"/>
  <c r="X43" i="20"/>
  <c r="Z43" i="20"/>
  <c r="AA43" i="20"/>
  <c r="AC44" i="20"/>
  <c r="X44" i="20"/>
  <c r="Z44" i="20"/>
  <c r="AA44" i="20"/>
  <c r="AC45" i="20"/>
  <c r="X45" i="20"/>
  <c r="Z45" i="20"/>
  <c r="AA45" i="20"/>
  <c r="AC46" i="20"/>
  <c r="X46" i="20"/>
  <c r="Z46" i="20"/>
  <c r="AA46" i="20"/>
  <c r="AC47" i="20"/>
  <c r="X47" i="20"/>
  <c r="Z47" i="20"/>
  <c r="AA47" i="20"/>
  <c r="AC48" i="20"/>
  <c r="X48" i="20"/>
  <c r="Z48" i="20"/>
  <c r="AA48" i="20"/>
  <c r="AC49" i="20"/>
  <c r="X49" i="20"/>
  <c r="Z49" i="20"/>
  <c r="AA49" i="20"/>
  <c r="AC50" i="20"/>
  <c r="X50" i="20"/>
  <c r="Z50" i="20"/>
  <c r="AA50" i="20"/>
  <c r="AC51" i="20"/>
  <c r="X51" i="20"/>
  <c r="Z51" i="20"/>
  <c r="AA51" i="20"/>
  <c r="AC52" i="20"/>
  <c r="X52" i="20"/>
  <c r="Z52" i="20"/>
  <c r="AA52" i="20"/>
  <c r="AC53" i="20"/>
  <c r="X53" i="20"/>
  <c r="Z53" i="20"/>
  <c r="AA53" i="20"/>
  <c r="AC54" i="20"/>
  <c r="X54" i="20"/>
  <c r="Z54" i="20"/>
  <c r="AA54" i="20"/>
  <c r="AC55" i="20"/>
  <c r="X55" i="20"/>
  <c r="Z55" i="20"/>
  <c r="AA55" i="20"/>
  <c r="AC56" i="20"/>
  <c r="X56" i="20"/>
  <c r="Z56" i="20"/>
  <c r="AA56" i="20"/>
  <c r="AC57" i="20"/>
  <c r="X57" i="20"/>
  <c r="Z57" i="20"/>
  <c r="AA57" i="20"/>
  <c r="AC58" i="20"/>
  <c r="X58" i="20"/>
  <c r="Z58" i="20"/>
  <c r="AA58" i="20"/>
  <c r="AC59" i="20"/>
  <c r="X59" i="20"/>
  <c r="Z59" i="20"/>
  <c r="AA59" i="20"/>
  <c r="AC60" i="20"/>
  <c r="X60" i="20"/>
  <c r="Z60" i="20"/>
  <c r="AA60" i="20"/>
  <c r="AC61" i="20"/>
  <c r="X61" i="20"/>
  <c r="Z61" i="20"/>
  <c r="AA61" i="20"/>
  <c r="AC62" i="20"/>
  <c r="X62" i="20"/>
  <c r="Z62" i="20"/>
  <c r="AA62" i="20"/>
  <c r="AC63" i="20"/>
  <c r="X63" i="20"/>
  <c r="Z63" i="20"/>
  <c r="AA63" i="20"/>
  <c r="AC64" i="20"/>
  <c r="X64" i="20"/>
  <c r="Z64" i="20"/>
  <c r="AA64" i="20"/>
  <c r="AC65" i="20"/>
  <c r="X65" i="20"/>
  <c r="Z65" i="20"/>
  <c r="AA65" i="20"/>
  <c r="AC66" i="20"/>
  <c r="X66" i="20"/>
  <c r="Z66" i="20"/>
  <c r="AA66" i="20"/>
  <c r="AC67" i="20"/>
  <c r="X67" i="20"/>
  <c r="Z67" i="20"/>
  <c r="AA67" i="20"/>
  <c r="AC68" i="20"/>
  <c r="X68" i="20"/>
  <c r="Z68" i="20"/>
  <c r="AA68" i="20"/>
  <c r="AC69" i="20"/>
  <c r="X69" i="20"/>
  <c r="Z69" i="20"/>
  <c r="AA69" i="20"/>
  <c r="AC70" i="20"/>
  <c r="X70" i="20"/>
  <c r="Z70" i="20"/>
  <c r="AA70" i="20"/>
  <c r="AC71" i="20"/>
  <c r="X71" i="20"/>
  <c r="Z71" i="20"/>
  <c r="AA71" i="20"/>
  <c r="AC72" i="20"/>
  <c r="X72" i="20"/>
  <c r="Z72" i="20"/>
  <c r="AA72" i="20"/>
  <c r="AC73" i="20"/>
  <c r="X73" i="20"/>
  <c r="Z73" i="20"/>
  <c r="AA73" i="20"/>
  <c r="AC74" i="20"/>
  <c r="X74" i="20"/>
  <c r="Z74" i="20"/>
  <c r="AA74" i="20"/>
  <c r="AC75" i="20"/>
  <c r="X75" i="20"/>
  <c r="Z75" i="20"/>
  <c r="AA75" i="20"/>
  <c r="AC76" i="20"/>
  <c r="X76" i="20"/>
  <c r="Z76" i="20"/>
  <c r="AA76" i="20"/>
  <c r="AC77" i="20"/>
  <c r="X77" i="20"/>
  <c r="Z77" i="20"/>
  <c r="AA77" i="20"/>
  <c r="AC78" i="20"/>
  <c r="X78" i="20"/>
  <c r="Z78" i="20"/>
  <c r="AA78" i="20"/>
  <c r="AC79" i="20"/>
  <c r="X79" i="20"/>
  <c r="Z79" i="20"/>
  <c r="AA79" i="20"/>
  <c r="AC80" i="20"/>
  <c r="X80" i="20"/>
  <c r="Z80" i="20"/>
  <c r="AA80" i="20"/>
  <c r="AC81" i="20"/>
  <c r="X81" i="20"/>
  <c r="Z81" i="20"/>
  <c r="AA81" i="20"/>
  <c r="AC82" i="20"/>
  <c r="X82" i="20"/>
  <c r="Z82" i="20"/>
  <c r="AA82" i="20"/>
  <c r="AC83" i="20"/>
  <c r="X83" i="20"/>
  <c r="Z83" i="20"/>
  <c r="AA83" i="20"/>
  <c r="AC84" i="20"/>
  <c r="X84" i="20"/>
  <c r="Z84" i="20"/>
  <c r="AA84" i="20"/>
  <c r="AC85" i="20"/>
  <c r="X85" i="20"/>
  <c r="Z85" i="20"/>
  <c r="AA85" i="20"/>
  <c r="AC86" i="20"/>
  <c r="X86" i="20"/>
  <c r="Z86" i="20"/>
  <c r="AA86" i="20"/>
  <c r="AC87" i="20"/>
  <c r="X87" i="20"/>
  <c r="Z87" i="20"/>
  <c r="AA87" i="20"/>
  <c r="AC88" i="20"/>
  <c r="X88" i="20"/>
  <c r="Z88" i="20"/>
  <c r="AA88" i="20"/>
  <c r="AC89" i="20"/>
  <c r="X89" i="20"/>
  <c r="Z89" i="20"/>
  <c r="AA89" i="20"/>
  <c r="AC90" i="20"/>
  <c r="X90" i="20"/>
  <c r="Z90" i="20"/>
  <c r="AA90" i="20"/>
  <c r="AC91" i="20"/>
  <c r="X91" i="20"/>
  <c r="Z91" i="20"/>
  <c r="AA91" i="20"/>
  <c r="AC92" i="20"/>
  <c r="X92" i="20"/>
  <c r="Z92" i="20"/>
  <c r="AA92" i="20"/>
  <c r="AC93" i="20"/>
  <c r="X93" i="20"/>
  <c r="Z93" i="20"/>
  <c r="AA93" i="20"/>
  <c r="AC94" i="20"/>
  <c r="X94" i="20"/>
  <c r="Z94" i="20"/>
  <c r="AA94" i="20"/>
  <c r="AC95" i="20"/>
  <c r="X95" i="20"/>
  <c r="Z95" i="20"/>
  <c r="AA95" i="20"/>
  <c r="AC96" i="20"/>
  <c r="X96" i="20"/>
  <c r="Z96" i="20"/>
  <c r="AA96" i="20"/>
  <c r="AC97" i="20"/>
  <c r="X97" i="20"/>
  <c r="Z97" i="20"/>
  <c r="AA97" i="20"/>
  <c r="AC98" i="20"/>
  <c r="X98" i="20"/>
  <c r="Z98" i="20"/>
  <c r="AA98" i="20"/>
  <c r="AC99" i="20"/>
  <c r="X99" i="20"/>
  <c r="Z99" i="20"/>
  <c r="AA99" i="20"/>
  <c r="AC100" i="20"/>
  <c r="X100" i="20"/>
  <c r="Z100" i="20"/>
  <c r="AA100" i="20"/>
  <c r="AC101" i="20"/>
  <c r="X101" i="20"/>
  <c r="Z101" i="20"/>
  <c r="AA101" i="20"/>
  <c r="AC102" i="20"/>
  <c r="X102" i="20"/>
  <c r="Z102" i="20"/>
  <c r="AA102" i="20"/>
  <c r="AC103" i="20"/>
  <c r="X103" i="20"/>
  <c r="Z103" i="20"/>
  <c r="AA103" i="20"/>
  <c r="AC104" i="20"/>
  <c r="X104" i="20"/>
  <c r="Z104" i="20"/>
  <c r="AA104" i="20"/>
  <c r="AC105" i="20"/>
  <c r="X105" i="20"/>
  <c r="Z105" i="20"/>
  <c r="AA105" i="20"/>
  <c r="AC106" i="20"/>
  <c r="X106" i="20"/>
  <c r="Z106" i="20"/>
  <c r="AA106" i="20"/>
  <c r="AC107" i="20"/>
  <c r="X107" i="20"/>
  <c r="Z107" i="20"/>
  <c r="AA107" i="20"/>
  <c r="AC108" i="20"/>
  <c r="X108" i="20"/>
  <c r="Z108" i="20"/>
  <c r="AA108" i="20"/>
  <c r="AC109" i="20"/>
  <c r="X109" i="20"/>
  <c r="Z109" i="20"/>
  <c r="AA109" i="20"/>
  <c r="AC110" i="20"/>
  <c r="X110" i="20"/>
  <c r="Z110" i="20"/>
  <c r="AA110" i="20"/>
  <c r="AC111" i="20"/>
  <c r="X111" i="20"/>
  <c r="Z111" i="20"/>
  <c r="AA111" i="20"/>
  <c r="AC112" i="20"/>
  <c r="X112" i="20"/>
  <c r="Z112" i="20"/>
  <c r="AA112" i="20"/>
  <c r="AC113" i="20"/>
  <c r="X113" i="20"/>
  <c r="Z113" i="20"/>
  <c r="AA113" i="20"/>
  <c r="AC114" i="20"/>
  <c r="X114" i="20"/>
  <c r="Z114" i="20"/>
  <c r="AA114" i="20"/>
  <c r="AC115" i="20"/>
  <c r="X115" i="20"/>
  <c r="Z115" i="20"/>
  <c r="AA115" i="20"/>
  <c r="AC116" i="20"/>
  <c r="X116" i="20"/>
  <c r="Z116" i="20"/>
  <c r="AA116" i="20"/>
  <c r="AC117" i="20"/>
  <c r="X117" i="20"/>
  <c r="Z117" i="20"/>
  <c r="AA117" i="20"/>
  <c r="AC118" i="20"/>
  <c r="X118" i="20"/>
  <c r="Z118" i="20"/>
  <c r="AA118" i="20"/>
  <c r="AC119" i="20"/>
  <c r="X119" i="20"/>
  <c r="Z119" i="20"/>
  <c r="AA119" i="20"/>
  <c r="AC120" i="20"/>
  <c r="X120" i="20"/>
  <c r="Z120" i="20"/>
  <c r="AA120" i="20"/>
  <c r="AC121" i="20"/>
  <c r="X121" i="20"/>
  <c r="Z121" i="20"/>
  <c r="AA121" i="20"/>
  <c r="AC122" i="20"/>
  <c r="X122" i="20"/>
  <c r="Z122" i="20"/>
  <c r="AA122" i="20"/>
  <c r="AC123" i="20"/>
  <c r="X123" i="20"/>
  <c r="Z123" i="20"/>
  <c r="AA123" i="20"/>
  <c r="AC124" i="20"/>
  <c r="X124" i="20"/>
  <c r="Z124" i="20"/>
  <c r="AA124" i="20"/>
  <c r="AC125" i="20"/>
  <c r="X125" i="20"/>
  <c r="Z125" i="20"/>
  <c r="AA125" i="20"/>
  <c r="AC126" i="20"/>
  <c r="X126" i="20"/>
  <c r="Z126" i="20"/>
  <c r="AA126" i="20"/>
  <c r="AC127" i="20"/>
  <c r="X127" i="20"/>
  <c r="Z127" i="20"/>
  <c r="AA127" i="20"/>
  <c r="AC128" i="20"/>
  <c r="X128" i="20"/>
  <c r="Z128" i="20"/>
  <c r="AA128" i="20"/>
  <c r="AC129" i="20"/>
  <c r="X129" i="20"/>
  <c r="Z129" i="20"/>
  <c r="AA129" i="20"/>
  <c r="AC130" i="20"/>
  <c r="X130" i="20"/>
  <c r="Z130" i="20"/>
  <c r="AA130" i="20"/>
  <c r="AC131" i="20"/>
  <c r="X131" i="20"/>
  <c r="Z131" i="20"/>
  <c r="AA131" i="20"/>
  <c r="AC132" i="20"/>
  <c r="X132" i="20"/>
  <c r="Z132" i="20"/>
  <c r="AA132" i="20"/>
  <c r="AC133" i="20"/>
  <c r="X133" i="20"/>
  <c r="Z133" i="20"/>
  <c r="AA133" i="20"/>
  <c r="AC134" i="20"/>
  <c r="X134" i="20"/>
  <c r="Z134" i="20"/>
  <c r="AA134" i="20"/>
  <c r="AC135" i="20"/>
  <c r="X135" i="20"/>
  <c r="Z135" i="20"/>
  <c r="AA135" i="20"/>
  <c r="AC136" i="20"/>
  <c r="X136" i="20"/>
  <c r="Z136" i="20"/>
  <c r="AA136" i="20"/>
  <c r="AC137" i="20"/>
  <c r="X137" i="20"/>
  <c r="Z137" i="20"/>
  <c r="AA137" i="20"/>
  <c r="AC138" i="20"/>
  <c r="X138" i="20"/>
  <c r="Z138" i="20"/>
  <c r="AA138" i="20"/>
  <c r="AC139" i="20"/>
  <c r="X139" i="20"/>
  <c r="Z139" i="20"/>
  <c r="AA139" i="20"/>
  <c r="AC140" i="20"/>
  <c r="X140" i="20"/>
  <c r="Z140" i="20"/>
  <c r="AA140" i="20"/>
  <c r="AC141" i="20"/>
  <c r="X141" i="20"/>
  <c r="Z141" i="20"/>
  <c r="AA141" i="20"/>
  <c r="AC142" i="20"/>
  <c r="X142" i="20"/>
  <c r="Z142" i="20"/>
  <c r="AA142" i="20"/>
  <c r="AC143" i="20"/>
  <c r="X143" i="20"/>
  <c r="Z143" i="20"/>
  <c r="AA143" i="20"/>
  <c r="AC144" i="20"/>
  <c r="X144" i="20"/>
  <c r="Z144" i="20"/>
  <c r="AA144" i="20"/>
  <c r="AC145" i="20"/>
  <c r="X145" i="20"/>
  <c r="Z145" i="20"/>
  <c r="AA145" i="20"/>
  <c r="AC146" i="20"/>
  <c r="X146" i="20"/>
  <c r="Z146" i="20"/>
  <c r="AA146" i="20"/>
  <c r="AC147" i="20"/>
  <c r="X147" i="20"/>
  <c r="Z147" i="20"/>
  <c r="AA147" i="20"/>
  <c r="AC148" i="20"/>
  <c r="X148" i="20"/>
  <c r="Z148" i="20"/>
  <c r="AA148" i="20"/>
  <c r="AC149" i="20"/>
  <c r="X149" i="20"/>
  <c r="Z149" i="20"/>
  <c r="AA149" i="20"/>
  <c r="AC150" i="20"/>
  <c r="X150" i="20"/>
  <c r="Z150" i="20"/>
  <c r="AA150" i="20"/>
  <c r="AC151" i="20"/>
  <c r="X151" i="20"/>
  <c r="Z151" i="20"/>
  <c r="AA151" i="20"/>
  <c r="AC152" i="20"/>
  <c r="X152" i="20"/>
  <c r="Z152" i="20"/>
  <c r="AA152" i="20"/>
  <c r="AC153" i="20"/>
  <c r="X153" i="20"/>
  <c r="Z153" i="20"/>
  <c r="AA153" i="20"/>
  <c r="AC154" i="20"/>
  <c r="X154" i="20"/>
  <c r="Z154" i="20"/>
  <c r="AA154" i="20"/>
  <c r="AC155" i="20"/>
  <c r="X155" i="20"/>
  <c r="Z155" i="20"/>
  <c r="AA155" i="20"/>
  <c r="AC156" i="20"/>
  <c r="X156" i="20"/>
  <c r="Z156" i="20"/>
  <c r="AA156" i="20"/>
  <c r="AC157" i="20"/>
  <c r="X157" i="20"/>
  <c r="Z157" i="20"/>
  <c r="AA157" i="20"/>
  <c r="AC158" i="20"/>
  <c r="X158" i="20"/>
  <c r="Z158" i="20"/>
  <c r="AA158" i="20"/>
  <c r="AC159" i="20"/>
  <c r="X159" i="20"/>
  <c r="Z159" i="20"/>
  <c r="AA159" i="20"/>
  <c r="AC160" i="20"/>
  <c r="X160" i="20"/>
  <c r="Z160" i="20"/>
  <c r="AA160" i="20"/>
  <c r="AC161" i="20"/>
  <c r="X161" i="20"/>
  <c r="Z161" i="20"/>
  <c r="AA161" i="20"/>
  <c r="AC162" i="20"/>
  <c r="X162" i="20"/>
  <c r="Z162" i="20"/>
  <c r="AA162" i="20"/>
  <c r="AC163" i="20"/>
  <c r="X163" i="20"/>
  <c r="Z163" i="20"/>
  <c r="AA163" i="20"/>
  <c r="AC164" i="20"/>
  <c r="X164" i="20"/>
  <c r="Z164" i="20"/>
  <c r="AA164" i="20"/>
  <c r="AC165" i="20"/>
  <c r="X165" i="20"/>
  <c r="Z165" i="20"/>
  <c r="AA165" i="20"/>
  <c r="AC166" i="20"/>
  <c r="X166" i="20"/>
  <c r="Z166" i="20"/>
  <c r="AA166" i="20"/>
  <c r="AC167" i="20"/>
  <c r="X167" i="20"/>
  <c r="Z167" i="20"/>
  <c r="AA167" i="20"/>
  <c r="AC168" i="20"/>
  <c r="X168" i="20"/>
  <c r="Z168" i="20"/>
  <c r="AA168" i="20"/>
  <c r="AC169" i="20"/>
  <c r="X169" i="20"/>
  <c r="Z169" i="20"/>
  <c r="AA169" i="20"/>
  <c r="AC170" i="20"/>
  <c r="X170" i="20"/>
  <c r="Z170" i="20"/>
  <c r="AA170" i="20"/>
  <c r="AC171" i="20"/>
  <c r="X171" i="20"/>
  <c r="Z171" i="20"/>
  <c r="AA171" i="20"/>
  <c r="AC172" i="20"/>
  <c r="X172" i="20"/>
  <c r="Z172" i="20"/>
  <c r="AA172" i="20"/>
  <c r="AC173" i="20"/>
  <c r="X173" i="20"/>
  <c r="Z173" i="20"/>
  <c r="AA173" i="20"/>
  <c r="AC174" i="20"/>
  <c r="X174" i="20"/>
  <c r="Z174" i="20"/>
  <c r="AA174" i="20"/>
  <c r="AC175" i="20"/>
  <c r="X175" i="20"/>
  <c r="Z175" i="20"/>
  <c r="AA175" i="20"/>
  <c r="AC176" i="20"/>
  <c r="X176" i="20"/>
  <c r="Z176" i="20"/>
  <c r="AA176" i="20"/>
  <c r="AC177" i="20"/>
  <c r="X177" i="20"/>
  <c r="Z177" i="20"/>
  <c r="AA177" i="20"/>
  <c r="AC178" i="20"/>
  <c r="X178" i="20"/>
  <c r="Z178" i="20"/>
  <c r="AA178" i="20"/>
  <c r="AC179" i="20"/>
  <c r="X179" i="20"/>
  <c r="Z179" i="20"/>
  <c r="AA179" i="20"/>
  <c r="AC180" i="20"/>
  <c r="X180" i="20"/>
  <c r="Z180" i="20"/>
  <c r="AA180" i="20"/>
  <c r="AC181" i="20"/>
  <c r="X181" i="20"/>
  <c r="Z181" i="20"/>
  <c r="AA181" i="20"/>
  <c r="AC182" i="20"/>
  <c r="X182" i="20"/>
  <c r="Z182" i="20"/>
  <c r="AA182" i="20"/>
  <c r="AC183" i="20"/>
  <c r="X183" i="20"/>
  <c r="Z183" i="20"/>
  <c r="AA183" i="20"/>
  <c r="AC184" i="20"/>
  <c r="X184" i="20"/>
  <c r="Z184" i="20"/>
  <c r="AA184" i="20"/>
  <c r="AC185" i="20"/>
  <c r="X185" i="20"/>
  <c r="Z185" i="20"/>
  <c r="AA185" i="20"/>
  <c r="AC186" i="20"/>
  <c r="X186" i="20"/>
  <c r="Z186" i="20"/>
  <c r="AA186" i="20"/>
  <c r="AC187" i="20"/>
  <c r="X187" i="20"/>
  <c r="Z187" i="20"/>
  <c r="AA187" i="20"/>
  <c r="AC188" i="20"/>
  <c r="X188" i="20"/>
  <c r="Z188" i="20"/>
  <c r="AA188" i="20"/>
  <c r="AC189" i="20"/>
  <c r="X189" i="20"/>
  <c r="Z189" i="20"/>
  <c r="AA189" i="20"/>
  <c r="AC190" i="20"/>
  <c r="X190" i="20"/>
  <c r="Z190" i="20"/>
  <c r="AA190" i="20"/>
  <c r="AC191" i="20"/>
  <c r="X191" i="20"/>
  <c r="Z191" i="20"/>
  <c r="AA191" i="20"/>
  <c r="AC192" i="20"/>
  <c r="X192" i="20"/>
  <c r="Z192" i="20"/>
  <c r="AA192" i="20"/>
  <c r="AC193" i="20"/>
  <c r="X193" i="20"/>
  <c r="Z193" i="20"/>
  <c r="AA193" i="20"/>
  <c r="AC194" i="20"/>
  <c r="X194" i="20"/>
  <c r="Z194" i="20"/>
  <c r="AA194" i="20"/>
  <c r="AC195" i="20"/>
  <c r="X195" i="20"/>
  <c r="Z195" i="20"/>
  <c r="AA195" i="20"/>
  <c r="AC196" i="20"/>
  <c r="X196" i="20"/>
  <c r="Z196" i="20"/>
  <c r="AA196" i="20"/>
  <c r="AC197" i="20"/>
  <c r="X197" i="20"/>
  <c r="Z197" i="20"/>
  <c r="AA197" i="20"/>
  <c r="AC198" i="20"/>
  <c r="X198" i="20"/>
  <c r="Z198" i="20"/>
  <c r="AA198" i="20"/>
  <c r="AC199" i="20"/>
  <c r="X199" i="20"/>
  <c r="Z199" i="20"/>
  <c r="AA199" i="20"/>
  <c r="AC200" i="20"/>
  <c r="X200" i="20"/>
  <c r="Z200" i="20"/>
  <c r="AA200" i="20"/>
  <c r="AC201" i="20"/>
  <c r="X201" i="20"/>
  <c r="Z201" i="20"/>
  <c r="AA201" i="20"/>
  <c r="AC202" i="20"/>
  <c r="X202" i="20"/>
  <c r="Z202" i="20"/>
  <c r="AA202" i="20"/>
  <c r="AC203" i="20"/>
  <c r="X203" i="20"/>
  <c r="Z203" i="20"/>
  <c r="AA203" i="20"/>
  <c r="AC204" i="20"/>
  <c r="X204" i="20"/>
  <c r="Z204" i="20"/>
  <c r="AA204" i="20"/>
  <c r="AC205" i="20"/>
  <c r="X205" i="20"/>
  <c r="Z205" i="20"/>
  <c r="AA205" i="20"/>
  <c r="AC206" i="20"/>
  <c r="X206" i="20"/>
  <c r="Z206" i="20"/>
  <c r="AA206" i="20"/>
  <c r="AC207" i="20"/>
  <c r="X207" i="20"/>
  <c r="Z207" i="20"/>
  <c r="AA207" i="20"/>
  <c r="AC208" i="20"/>
  <c r="X208" i="20"/>
  <c r="Z208" i="20"/>
  <c r="AA208" i="20"/>
  <c r="AC209" i="20"/>
  <c r="X209" i="20"/>
  <c r="Z209" i="20"/>
  <c r="AA209" i="20"/>
  <c r="AC210" i="20"/>
  <c r="X210" i="20"/>
  <c r="Z210" i="20"/>
  <c r="AA210" i="20"/>
  <c r="AC211" i="20"/>
  <c r="X211" i="20"/>
  <c r="Z211" i="20"/>
  <c r="AA211" i="20"/>
  <c r="AC212" i="20"/>
  <c r="X212" i="20"/>
  <c r="Z212" i="20"/>
  <c r="AA212" i="20"/>
  <c r="AC213" i="20"/>
  <c r="X213" i="20"/>
  <c r="Z213" i="20"/>
  <c r="AA213" i="20"/>
  <c r="AC214" i="20"/>
  <c r="X214" i="20"/>
  <c r="Z214" i="20"/>
  <c r="AA214" i="20"/>
  <c r="AC215" i="20"/>
  <c r="X215" i="20"/>
  <c r="Z215" i="20"/>
  <c r="AA215" i="20"/>
  <c r="AC216" i="20"/>
  <c r="X216" i="20"/>
  <c r="Z216" i="20"/>
  <c r="AA216" i="20"/>
  <c r="AC217" i="20"/>
  <c r="X217" i="20"/>
  <c r="Z217" i="20"/>
  <c r="AA217" i="20"/>
  <c r="AC218" i="20"/>
  <c r="X218" i="20"/>
  <c r="Z218" i="20"/>
  <c r="AA218" i="20"/>
  <c r="AC219" i="20"/>
  <c r="X219" i="20"/>
  <c r="Z219" i="20"/>
  <c r="AA219" i="20"/>
  <c r="AC220" i="20"/>
  <c r="X220" i="20"/>
  <c r="Z220" i="20"/>
  <c r="AA220" i="20"/>
  <c r="AC221" i="20"/>
  <c r="X221" i="20"/>
  <c r="Z221" i="20"/>
  <c r="AA221" i="20"/>
  <c r="AC222" i="20"/>
  <c r="X222" i="20"/>
  <c r="Z222" i="20"/>
  <c r="AA222" i="20"/>
  <c r="AC223" i="20"/>
  <c r="X223" i="20"/>
  <c r="Z223" i="20"/>
  <c r="AA223" i="20"/>
  <c r="AC224" i="20"/>
  <c r="X224" i="20"/>
  <c r="Z224" i="20"/>
  <c r="AA224" i="20"/>
  <c r="AC225" i="20"/>
  <c r="X225" i="20"/>
  <c r="Z225" i="20"/>
  <c r="AA225" i="20"/>
  <c r="AC226" i="20"/>
  <c r="X226" i="20"/>
  <c r="Z226" i="20"/>
  <c r="AA226" i="20"/>
  <c r="AC227" i="20"/>
  <c r="X227" i="20"/>
  <c r="Z227" i="20"/>
  <c r="AA227" i="20"/>
  <c r="AC228" i="20"/>
  <c r="X228" i="20"/>
  <c r="Z228" i="20"/>
  <c r="AA228" i="20"/>
  <c r="AC229" i="20"/>
  <c r="X229" i="20"/>
  <c r="Z229" i="20"/>
  <c r="AA229" i="20"/>
  <c r="AC230" i="20"/>
  <c r="X230" i="20"/>
  <c r="Z230" i="20"/>
  <c r="AA230" i="20"/>
  <c r="AC231" i="20"/>
  <c r="X231" i="20"/>
  <c r="Z231" i="20"/>
  <c r="AA231" i="20"/>
  <c r="AC232" i="20"/>
  <c r="X232" i="20"/>
  <c r="Z232" i="20"/>
  <c r="AA232" i="20"/>
  <c r="AC233" i="20"/>
  <c r="X233" i="20"/>
  <c r="Z233" i="20"/>
  <c r="AA233" i="20"/>
  <c r="AC234" i="20"/>
  <c r="X234" i="20"/>
  <c r="Z234" i="20"/>
  <c r="AA234" i="20"/>
  <c r="AC235" i="20"/>
  <c r="X235" i="20"/>
  <c r="Z235" i="20"/>
  <c r="AA235" i="20"/>
  <c r="AC236" i="20"/>
  <c r="X236" i="20"/>
  <c r="Z236" i="20"/>
  <c r="AA236" i="20"/>
  <c r="AC237" i="20"/>
  <c r="X237" i="20"/>
  <c r="Z237" i="20"/>
  <c r="AA237" i="20"/>
  <c r="AC238" i="20"/>
  <c r="X238" i="20"/>
  <c r="Z238" i="20"/>
  <c r="AA238" i="20"/>
  <c r="AC239" i="20"/>
  <c r="X239" i="20"/>
  <c r="Z239" i="20"/>
  <c r="AA239" i="20"/>
  <c r="AC240" i="20"/>
  <c r="X240" i="20"/>
  <c r="Z240" i="20"/>
  <c r="AA240" i="20"/>
  <c r="AC241" i="20"/>
  <c r="X241" i="20"/>
  <c r="Z241" i="20"/>
  <c r="AA241" i="20"/>
  <c r="AC242" i="20"/>
  <c r="X242" i="20"/>
  <c r="Z242" i="20"/>
  <c r="AA242" i="20"/>
  <c r="AC243" i="20"/>
  <c r="X243" i="20"/>
  <c r="Z243" i="20"/>
  <c r="AA243" i="20"/>
  <c r="AC244" i="20"/>
  <c r="X244" i="20"/>
  <c r="Z244" i="20"/>
  <c r="AA244" i="20"/>
  <c r="AC245" i="20"/>
  <c r="X245" i="20"/>
  <c r="Z245" i="20"/>
  <c r="AA245" i="20"/>
  <c r="AC246" i="20"/>
  <c r="X246" i="20"/>
  <c r="Z246" i="20"/>
  <c r="AA246" i="20"/>
  <c r="AC247" i="20"/>
  <c r="X247" i="20"/>
  <c r="Z247" i="20"/>
  <c r="AA247" i="20"/>
  <c r="AC248" i="20"/>
  <c r="X248" i="20"/>
  <c r="Z248" i="20"/>
  <c r="AA248" i="20"/>
  <c r="AC249" i="20"/>
  <c r="X249" i="20"/>
  <c r="Z249" i="20"/>
  <c r="AA249" i="20"/>
  <c r="AC250" i="20"/>
  <c r="X250" i="20"/>
  <c r="Z250" i="20"/>
  <c r="AA250" i="20"/>
  <c r="AC251" i="20"/>
  <c r="X251" i="20"/>
  <c r="Z251" i="20"/>
  <c r="AA251" i="20"/>
  <c r="AC252" i="20"/>
  <c r="X252" i="20"/>
  <c r="Z252" i="20"/>
  <c r="AA252" i="20"/>
  <c r="AC253" i="20"/>
  <c r="X253" i="20"/>
  <c r="Z253" i="20"/>
  <c r="AA253" i="20"/>
  <c r="AC254" i="20"/>
  <c r="X254" i="20"/>
  <c r="Z254" i="20"/>
  <c r="AA254" i="20"/>
  <c r="AC255" i="20"/>
  <c r="X255" i="20"/>
  <c r="Z255" i="20"/>
  <c r="AA255" i="20"/>
  <c r="AC256" i="20"/>
  <c r="X256" i="20"/>
  <c r="Z256" i="20"/>
  <c r="AA256" i="20"/>
  <c r="AC257" i="20"/>
  <c r="X257" i="20"/>
  <c r="Z257" i="20"/>
  <c r="AA257" i="20"/>
  <c r="AC258" i="20"/>
  <c r="X258" i="20"/>
  <c r="Z258" i="20"/>
  <c r="AA258" i="20"/>
  <c r="AC259" i="20"/>
  <c r="X259" i="20"/>
  <c r="Z259" i="20"/>
  <c r="AA259" i="20"/>
  <c r="AC260" i="20"/>
  <c r="X260" i="20"/>
  <c r="Z260" i="20"/>
  <c r="AA260" i="20"/>
  <c r="AC261" i="20"/>
  <c r="X261" i="20"/>
  <c r="Z261" i="20"/>
  <c r="AA261" i="20"/>
  <c r="AC262" i="20"/>
  <c r="X262" i="20"/>
  <c r="Z262" i="20"/>
  <c r="AA262" i="20"/>
  <c r="AC263" i="20"/>
  <c r="X263" i="20"/>
  <c r="Z263" i="20"/>
  <c r="AA263" i="20"/>
  <c r="AC264" i="20"/>
  <c r="X264" i="20"/>
  <c r="Z264" i="20"/>
  <c r="AA264" i="20"/>
  <c r="AC265" i="20"/>
  <c r="X265" i="20"/>
  <c r="Z265" i="20"/>
  <c r="AA265" i="20"/>
  <c r="AC266" i="20"/>
  <c r="X266" i="20"/>
  <c r="Z266" i="20"/>
  <c r="AA266" i="20"/>
  <c r="AC267" i="20"/>
  <c r="X267" i="20"/>
  <c r="Z267" i="20"/>
  <c r="AA267" i="20"/>
  <c r="AC268" i="20"/>
  <c r="X268" i="20"/>
  <c r="Z268" i="20"/>
  <c r="AA268" i="20"/>
  <c r="AC269" i="20"/>
  <c r="X269" i="20"/>
  <c r="Z269" i="20"/>
  <c r="AA269" i="20"/>
  <c r="AC270" i="20"/>
  <c r="X270" i="20"/>
  <c r="Z270" i="20"/>
  <c r="AA270" i="20"/>
  <c r="AC271" i="20"/>
  <c r="X271" i="20"/>
  <c r="Z271" i="20"/>
  <c r="AA271" i="20"/>
  <c r="AC272" i="20"/>
  <c r="X272" i="20"/>
  <c r="Z272" i="20"/>
  <c r="AA272" i="20"/>
  <c r="AC273" i="20"/>
  <c r="X273" i="20"/>
  <c r="Z273" i="20"/>
  <c r="AA273" i="20"/>
  <c r="AC274" i="20"/>
  <c r="X274" i="20"/>
  <c r="Z274" i="20"/>
  <c r="AA274" i="20"/>
  <c r="AC275" i="20"/>
  <c r="X275" i="20"/>
  <c r="Z275" i="20"/>
  <c r="AA275" i="20"/>
  <c r="AC276" i="20"/>
  <c r="X276" i="20"/>
  <c r="Z276" i="20"/>
  <c r="AA276" i="20"/>
  <c r="AC277" i="20"/>
  <c r="X277" i="20"/>
  <c r="Z277" i="20"/>
  <c r="AA277" i="20"/>
  <c r="AC278" i="20"/>
  <c r="X278" i="20"/>
  <c r="Z278" i="20"/>
  <c r="AA278" i="20"/>
  <c r="AC279" i="20"/>
  <c r="X279" i="20"/>
  <c r="Z279" i="20"/>
  <c r="AA279" i="20"/>
  <c r="AC280" i="20"/>
  <c r="X280" i="20"/>
  <c r="Z280" i="20"/>
  <c r="AA280" i="20"/>
  <c r="AC281" i="20"/>
  <c r="X281" i="20"/>
  <c r="Z281" i="20"/>
  <c r="AA281" i="20"/>
  <c r="AC282" i="20"/>
  <c r="X282" i="20"/>
  <c r="Z282" i="20"/>
  <c r="AA282" i="20"/>
  <c r="AC283" i="20"/>
  <c r="X283" i="20"/>
  <c r="Z283" i="20"/>
  <c r="AA283" i="20"/>
  <c r="AC284" i="20"/>
  <c r="X284" i="20"/>
  <c r="Z284" i="20"/>
  <c r="AA284" i="20"/>
  <c r="AC285" i="20"/>
  <c r="X285" i="20"/>
  <c r="Z285" i="20"/>
  <c r="AA285" i="20"/>
  <c r="AC286" i="20"/>
  <c r="X286" i="20"/>
  <c r="Z286" i="20"/>
  <c r="AA286" i="20"/>
  <c r="AC287" i="20"/>
  <c r="X287" i="20"/>
  <c r="Z287" i="20"/>
  <c r="AA287" i="20"/>
  <c r="AC288" i="20"/>
  <c r="X288" i="20"/>
  <c r="Z288" i="20"/>
  <c r="AA288" i="20"/>
  <c r="AC289" i="20"/>
  <c r="X289" i="20"/>
  <c r="Z289" i="20"/>
  <c r="AA289" i="20"/>
  <c r="AC290" i="20"/>
  <c r="X290" i="20"/>
  <c r="Z290" i="20"/>
  <c r="AA290" i="20"/>
  <c r="AC291" i="20"/>
  <c r="X291" i="20"/>
  <c r="Z291" i="20"/>
  <c r="AA291" i="20"/>
  <c r="AC292" i="20"/>
  <c r="X292" i="20"/>
  <c r="Z292" i="20"/>
  <c r="AA292" i="20"/>
  <c r="AC293" i="20"/>
  <c r="X293" i="20"/>
  <c r="Z293" i="20"/>
  <c r="AA293" i="20"/>
  <c r="AC294" i="20"/>
  <c r="X294" i="20"/>
  <c r="Z294" i="20"/>
  <c r="AA294" i="20"/>
  <c r="AC295" i="20"/>
  <c r="X295" i="20"/>
  <c r="Z295" i="20"/>
  <c r="AA295" i="20"/>
  <c r="AC296" i="20"/>
  <c r="X296" i="20"/>
  <c r="Z296" i="20"/>
  <c r="AA296" i="20"/>
  <c r="AC297" i="20"/>
  <c r="X297" i="20"/>
  <c r="Z297" i="20"/>
  <c r="AA297" i="20"/>
  <c r="AC298" i="20"/>
  <c r="X298" i="20"/>
  <c r="Z298" i="20"/>
  <c r="AA298" i="20"/>
  <c r="AC299" i="20"/>
  <c r="X299" i="20"/>
  <c r="Z299" i="20"/>
  <c r="AA299" i="20"/>
  <c r="AC300" i="20"/>
  <c r="X300" i="20"/>
  <c r="Z300" i="20"/>
  <c r="AA300" i="20"/>
  <c r="AC301" i="20"/>
  <c r="X301" i="20"/>
  <c r="Z301" i="20"/>
  <c r="AA301" i="20"/>
  <c r="AC302" i="20"/>
  <c r="X302" i="20"/>
  <c r="Z302" i="20"/>
  <c r="AA302" i="20"/>
  <c r="AC303" i="20"/>
  <c r="X303" i="20"/>
  <c r="Z303" i="20"/>
  <c r="AA303" i="20"/>
  <c r="AC304" i="20"/>
  <c r="X304" i="20"/>
  <c r="Z304" i="20"/>
  <c r="AA304" i="20"/>
  <c r="AC305" i="20"/>
  <c r="X305" i="20"/>
  <c r="Z305" i="20"/>
  <c r="AA305" i="20"/>
  <c r="AC306" i="20"/>
  <c r="X306" i="20"/>
  <c r="Z306" i="20"/>
  <c r="AA306" i="20"/>
  <c r="AC307" i="20"/>
  <c r="X307" i="20"/>
  <c r="Z307" i="20"/>
  <c r="AA307" i="20"/>
  <c r="AC308" i="20"/>
  <c r="X308" i="20"/>
  <c r="Z308" i="20"/>
  <c r="AA308" i="20"/>
  <c r="AC309" i="20"/>
  <c r="X309" i="20"/>
  <c r="Z309" i="20"/>
  <c r="AA309" i="20"/>
  <c r="AC310" i="20"/>
  <c r="X310" i="20"/>
  <c r="Z310" i="20"/>
  <c r="AA310" i="20"/>
  <c r="AC311" i="20"/>
  <c r="X311" i="20"/>
  <c r="Z311" i="20"/>
  <c r="AA311" i="20"/>
  <c r="AC312" i="20"/>
  <c r="X312" i="20"/>
  <c r="Z312" i="20"/>
  <c r="AA312" i="20"/>
  <c r="AC313" i="20"/>
  <c r="X313" i="20"/>
  <c r="Z313" i="20"/>
  <c r="AA313" i="20"/>
  <c r="AC314" i="20"/>
  <c r="X314" i="20"/>
  <c r="Z314" i="20"/>
  <c r="AA314" i="20"/>
  <c r="AC315" i="20"/>
  <c r="X315" i="20"/>
  <c r="Z315" i="20"/>
  <c r="AA315" i="20"/>
  <c r="AC316" i="20"/>
  <c r="X316" i="20"/>
  <c r="Z316" i="20"/>
  <c r="AA316" i="20"/>
  <c r="AC317" i="20"/>
  <c r="X317" i="20"/>
  <c r="Z317" i="20"/>
  <c r="AA317" i="20"/>
  <c r="AC318" i="20"/>
  <c r="X318" i="20"/>
  <c r="Z318" i="20"/>
  <c r="AA318" i="20"/>
  <c r="AC319" i="20"/>
  <c r="X319" i="20"/>
  <c r="Z319" i="20"/>
  <c r="AA319" i="20"/>
  <c r="AC320" i="20"/>
  <c r="X320" i="20"/>
  <c r="Z320" i="20"/>
  <c r="AA320" i="20"/>
  <c r="AC321" i="20"/>
  <c r="X321" i="20"/>
  <c r="Z321" i="20"/>
  <c r="AA321" i="20"/>
  <c r="AC322" i="20"/>
  <c r="X322" i="20"/>
  <c r="Z322" i="20"/>
  <c r="AA322" i="20"/>
  <c r="AC323" i="20"/>
  <c r="X323" i="20"/>
  <c r="Z323" i="20"/>
  <c r="AA323" i="20"/>
  <c r="AC324" i="20"/>
  <c r="X324" i="20"/>
  <c r="Z324" i="20"/>
  <c r="AA324" i="20"/>
  <c r="AC325" i="20"/>
  <c r="X325" i="20"/>
  <c r="Z325" i="20"/>
  <c r="AA325" i="20"/>
  <c r="AC326" i="20"/>
  <c r="X326" i="20"/>
  <c r="Z326" i="20"/>
  <c r="AA326" i="20"/>
  <c r="AC327" i="20"/>
  <c r="X327" i="20"/>
  <c r="Z327" i="20"/>
  <c r="AA327" i="20"/>
  <c r="AC328" i="20"/>
  <c r="X328" i="20"/>
  <c r="Z328" i="20"/>
  <c r="AA328" i="20"/>
  <c r="AC329" i="20"/>
  <c r="X329" i="20"/>
  <c r="Z329" i="20"/>
  <c r="AA329" i="20"/>
  <c r="AC330" i="20"/>
  <c r="X330" i="20"/>
  <c r="Z330" i="20"/>
  <c r="AA330" i="20"/>
  <c r="AC331" i="20"/>
  <c r="X331" i="20"/>
  <c r="Z331" i="20"/>
  <c r="AA331" i="20"/>
  <c r="AC332" i="20"/>
  <c r="X332" i="20"/>
  <c r="Z332" i="20"/>
  <c r="AA332" i="20"/>
  <c r="AC333" i="20"/>
  <c r="X333" i="20"/>
  <c r="Z333" i="20"/>
  <c r="AA333" i="20"/>
  <c r="AC334" i="20"/>
  <c r="X334" i="20"/>
  <c r="Z334" i="20"/>
  <c r="AA334" i="20"/>
  <c r="AC335" i="20"/>
  <c r="X335" i="20"/>
  <c r="Z335" i="20"/>
  <c r="AA335" i="20"/>
  <c r="AC336" i="20"/>
  <c r="X336" i="20"/>
  <c r="Z336" i="20"/>
  <c r="AA336" i="20"/>
  <c r="AC337" i="20"/>
  <c r="X337" i="20"/>
  <c r="Z337" i="20"/>
  <c r="AA337" i="20"/>
  <c r="AC338" i="20"/>
  <c r="X338" i="20"/>
  <c r="Z338" i="20"/>
  <c r="AA338" i="20"/>
  <c r="AC339" i="20"/>
  <c r="X339" i="20"/>
  <c r="Z339" i="20"/>
  <c r="AA339" i="20"/>
  <c r="AC340" i="20"/>
  <c r="X340" i="20"/>
  <c r="Z340" i="20"/>
  <c r="AA340" i="20"/>
  <c r="AC341" i="20"/>
  <c r="X341" i="20"/>
  <c r="Z341" i="20"/>
  <c r="AA341" i="20"/>
  <c r="AC342" i="20"/>
  <c r="X342" i="20"/>
  <c r="Z342" i="20"/>
  <c r="AA342" i="20"/>
  <c r="AC343" i="20"/>
  <c r="X343" i="20"/>
  <c r="Z343" i="20"/>
  <c r="AA343" i="20"/>
  <c r="AC344" i="20"/>
  <c r="X344" i="20"/>
  <c r="Z344" i="20"/>
  <c r="AA344" i="20"/>
  <c r="AC345" i="20"/>
  <c r="X345" i="20"/>
  <c r="Z345" i="20"/>
  <c r="AA345" i="20"/>
  <c r="AC346" i="20"/>
  <c r="X346" i="20"/>
  <c r="Z346" i="20"/>
  <c r="AA346" i="20"/>
  <c r="AC347" i="20"/>
  <c r="X347" i="20"/>
  <c r="Z347" i="20"/>
  <c r="AA347" i="20"/>
  <c r="AC348" i="20"/>
  <c r="X348" i="20"/>
  <c r="Z348" i="20"/>
  <c r="AA348" i="20"/>
  <c r="AC349" i="20"/>
  <c r="X349" i="20"/>
  <c r="Z349" i="20"/>
  <c r="AA349" i="20"/>
  <c r="AC350" i="20"/>
  <c r="X350" i="20"/>
  <c r="Z350" i="20"/>
  <c r="AA350" i="20"/>
  <c r="AC351" i="20"/>
  <c r="X351" i="20"/>
  <c r="Z351" i="20"/>
  <c r="AA351" i="20"/>
  <c r="AC2" i="20"/>
  <c r="X2" i="20"/>
  <c r="Z2" i="20"/>
  <c r="AA2" i="20"/>
  <c r="S3" i="20"/>
  <c r="U3" i="20"/>
  <c r="V3" i="20"/>
  <c r="S4" i="20"/>
  <c r="U4" i="20"/>
  <c r="V4" i="20"/>
  <c r="S5" i="20"/>
  <c r="U5" i="20"/>
  <c r="V5" i="20"/>
  <c r="S6" i="20"/>
  <c r="U6" i="20"/>
  <c r="V6" i="20"/>
  <c r="S7" i="20"/>
  <c r="U7" i="20"/>
  <c r="V7" i="20"/>
  <c r="S8" i="20"/>
  <c r="U8" i="20"/>
  <c r="V8" i="20"/>
  <c r="S9" i="20"/>
  <c r="U9" i="20"/>
  <c r="V9" i="20"/>
  <c r="S10" i="20"/>
  <c r="U10" i="20"/>
  <c r="V10" i="20"/>
  <c r="S11" i="20"/>
  <c r="U11" i="20"/>
  <c r="V11" i="20"/>
  <c r="S12" i="20"/>
  <c r="U12" i="20"/>
  <c r="V12" i="20"/>
  <c r="S13" i="20"/>
  <c r="U13" i="20"/>
  <c r="V13" i="20"/>
  <c r="S14" i="20"/>
  <c r="U14" i="20"/>
  <c r="V14" i="20"/>
  <c r="S15" i="20"/>
  <c r="U15" i="20"/>
  <c r="V15" i="20"/>
  <c r="S16" i="20"/>
  <c r="U16" i="20"/>
  <c r="V16" i="20"/>
  <c r="S17" i="20"/>
  <c r="U17" i="20"/>
  <c r="V17" i="20"/>
  <c r="S18" i="20"/>
  <c r="U18" i="20"/>
  <c r="V18" i="20"/>
  <c r="S19" i="20"/>
  <c r="U19" i="20"/>
  <c r="V19" i="20"/>
  <c r="S20" i="20"/>
  <c r="U20" i="20"/>
  <c r="V20" i="20"/>
  <c r="S21" i="20"/>
  <c r="U21" i="20"/>
  <c r="V21" i="20"/>
  <c r="S22" i="20"/>
  <c r="U22" i="20"/>
  <c r="V22" i="20"/>
  <c r="S23" i="20"/>
  <c r="U23" i="20"/>
  <c r="V23" i="20"/>
  <c r="S24" i="20"/>
  <c r="U24" i="20"/>
  <c r="V24" i="20"/>
  <c r="S25" i="20"/>
  <c r="U25" i="20"/>
  <c r="V25" i="20"/>
  <c r="S26" i="20"/>
  <c r="U26" i="20"/>
  <c r="V26" i="20"/>
  <c r="S27" i="20"/>
  <c r="U27" i="20"/>
  <c r="V27" i="20"/>
  <c r="S28" i="20"/>
  <c r="U28" i="20"/>
  <c r="V28" i="20"/>
  <c r="S29" i="20"/>
  <c r="U29" i="20"/>
  <c r="V29" i="20"/>
  <c r="S30" i="20"/>
  <c r="U30" i="20"/>
  <c r="V30" i="20"/>
  <c r="S31" i="20"/>
  <c r="U31" i="20"/>
  <c r="V31" i="20"/>
  <c r="S32" i="20"/>
  <c r="U32" i="20"/>
  <c r="V32" i="20"/>
  <c r="S33" i="20"/>
  <c r="U33" i="20"/>
  <c r="V33" i="20"/>
  <c r="S34" i="20"/>
  <c r="U34" i="20"/>
  <c r="V34" i="20"/>
  <c r="S35" i="20"/>
  <c r="U35" i="20"/>
  <c r="V35" i="20"/>
  <c r="S36" i="20"/>
  <c r="U36" i="20"/>
  <c r="V36" i="20"/>
  <c r="S37" i="20"/>
  <c r="U37" i="20"/>
  <c r="V37" i="20"/>
  <c r="S38" i="20"/>
  <c r="U38" i="20"/>
  <c r="V38" i="20"/>
  <c r="S39" i="20"/>
  <c r="U39" i="20"/>
  <c r="V39" i="20"/>
  <c r="S40" i="20"/>
  <c r="U40" i="20"/>
  <c r="V40" i="20"/>
  <c r="S41" i="20"/>
  <c r="U41" i="20"/>
  <c r="V41" i="20"/>
  <c r="S42" i="20"/>
  <c r="U42" i="20"/>
  <c r="V42" i="20"/>
  <c r="S43" i="20"/>
  <c r="U43" i="20"/>
  <c r="V43" i="20"/>
  <c r="S44" i="20"/>
  <c r="U44" i="20"/>
  <c r="V44" i="20"/>
  <c r="S45" i="20"/>
  <c r="U45" i="20"/>
  <c r="V45" i="20"/>
  <c r="S46" i="20"/>
  <c r="U46" i="20"/>
  <c r="V46" i="20"/>
  <c r="S47" i="20"/>
  <c r="U47" i="20"/>
  <c r="V47" i="20"/>
  <c r="S48" i="20"/>
  <c r="U48" i="20"/>
  <c r="V48" i="20"/>
  <c r="S49" i="20"/>
  <c r="U49" i="20"/>
  <c r="V49" i="20"/>
  <c r="S50" i="20"/>
  <c r="U50" i="20"/>
  <c r="V50" i="20"/>
  <c r="S51" i="20"/>
  <c r="U51" i="20"/>
  <c r="V51" i="20"/>
  <c r="S52" i="20"/>
  <c r="U52" i="20"/>
  <c r="V52" i="20"/>
  <c r="S53" i="20"/>
  <c r="U53" i="20"/>
  <c r="V53" i="20"/>
  <c r="S54" i="20"/>
  <c r="U54" i="20"/>
  <c r="V54" i="20"/>
  <c r="S55" i="20"/>
  <c r="U55" i="20"/>
  <c r="V55" i="20"/>
  <c r="S56" i="20"/>
  <c r="U56" i="20"/>
  <c r="V56" i="20"/>
  <c r="S57" i="20"/>
  <c r="U57" i="20"/>
  <c r="V57" i="20"/>
  <c r="S58" i="20"/>
  <c r="U58" i="20"/>
  <c r="V58" i="20"/>
  <c r="S59" i="20"/>
  <c r="U59" i="20"/>
  <c r="V59" i="20"/>
  <c r="S60" i="20"/>
  <c r="U60" i="20"/>
  <c r="V60" i="20"/>
  <c r="S61" i="20"/>
  <c r="U61" i="20"/>
  <c r="V61" i="20"/>
  <c r="S62" i="20"/>
  <c r="U62" i="20"/>
  <c r="V62" i="20"/>
  <c r="S63" i="20"/>
  <c r="U63" i="20"/>
  <c r="V63" i="20"/>
  <c r="S64" i="20"/>
  <c r="U64" i="20"/>
  <c r="V64" i="20"/>
  <c r="S65" i="20"/>
  <c r="U65" i="20"/>
  <c r="V65" i="20"/>
  <c r="S66" i="20"/>
  <c r="U66" i="20"/>
  <c r="V66" i="20"/>
  <c r="S67" i="20"/>
  <c r="U67" i="20"/>
  <c r="V67" i="20"/>
  <c r="S68" i="20"/>
  <c r="U68" i="20"/>
  <c r="V68" i="20"/>
  <c r="S69" i="20"/>
  <c r="U69" i="20"/>
  <c r="V69" i="20"/>
  <c r="S70" i="20"/>
  <c r="U70" i="20"/>
  <c r="V70" i="20"/>
  <c r="S71" i="20"/>
  <c r="U71" i="20"/>
  <c r="V71" i="20"/>
  <c r="S72" i="20"/>
  <c r="U72" i="20"/>
  <c r="V72" i="20"/>
  <c r="S73" i="20"/>
  <c r="U73" i="20"/>
  <c r="V73" i="20"/>
  <c r="S74" i="20"/>
  <c r="U74" i="20"/>
  <c r="V74" i="20"/>
  <c r="S75" i="20"/>
  <c r="U75" i="20"/>
  <c r="V75" i="20"/>
  <c r="S76" i="20"/>
  <c r="U76" i="20"/>
  <c r="V76" i="20"/>
  <c r="S77" i="20"/>
  <c r="U77" i="20"/>
  <c r="V77" i="20"/>
  <c r="S78" i="20"/>
  <c r="U78" i="20"/>
  <c r="V78" i="20"/>
  <c r="S79" i="20"/>
  <c r="U79" i="20"/>
  <c r="V79" i="20"/>
  <c r="S80" i="20"/>
  <c r="U80" i="20"/>
  <c r="V80" i="20"/>
  <c r="S81" i="20"/>
  <c r="U81" i="20"/>
  <c r="V81" i="20"/>
  <c r="S82" i="20"/>
  <c r="U82" i="20"/>
  <c r="V82" i="20"/>
  <c r="S83" i="20"/>
  <c r="U83" i="20"/>
  <c r="V83" i="20"/>
  <c r="S84" i="20"/>
  <c r="U84" i="20"/>
  <c r="V84" i="20"/>
  <c r="S85" i="20"/>
  <c r="U85" i="20"/>
  <c r="V85" i="20"/>
  <c r="S86" i="20"/>
  <c r="U86" i="20"/>
  <c r="V86" i="20"/>
  <c r="S87" i="20"/>
  <c r="U87" i="20"/>
  <c r="V87" i="20"/>
  <c r="S88" i="20"/>
  <c r="U88" i="20"/>
  <c r="V88" i="20"/>
  <c r="S89" i="20"/>
  <c r="U89" i="20"/>
  <c r="V89" i="20"/>
  <c r="S90" i="20"/>
  <c r="U90" i="20"/>
  <c r="V90" i="20"/>
  <c r="S91" i="20"/>
  <c r="U91" i="20"/>
  <c r="V91" i="20"/>
  <c r="S92" i="20"/>
  <c r="U92" i="20"/>
  <c r="V92" i="20"/>
  <c r="S93" i="20"/>
  <c r="U93" i="20"/>
  <c r="V93" i="20"/>
  <c r="S94" i="20"/>
  <c r="U94" i="20"/>
  <c r="V94" i="20"/>
  <c r="S95" i="20"/>
  <c r="U95" i="20"/>
  <c r="V95" i="20"/>
  <c r="S96" i="20"/>
  <c r="U96" i="20"/>
  <c r="V96" i="20"/>
  <c r="S97" i="20"/>
  <c r="U97" i="20"/>
  <c r="V97" i="20"/>
  <c r="S98" i="20"/>
  <c r="U98" i="20"/>
  <c r="V98" i="20"/>
  <c r="S99" i="20"/>
  <c r="U99" i="20"/>
  <c r="V99" i="20"/>
  <c r="S100" i="20"/>
  <c r="U100" i="20"/>
  <c r="V100" i="20"/>
  <c r="S101" i="20"/>
  <c r="U101" i="20"/>
  <c r="V101" i="20"/>
  <c r="S102" i="20"/>
  <c r="U102" i="20"/>
  <c r="V102" i="20"/>
  <c r="S103" i="20"/>
  <c r="U103" i="20"/>
  <c r="V103" i="20"/>
  <c r="S104" i="20"/>
  <c r="U104" i="20"/>
  <c r="V104" i="20"/>
  <c r="S105" i="20"/>
  <c r="U105" i="20"/>
  <c r="V105" i="20"/>
  <c r="S106" i="20"/>
  <c r="U106" i="20"/>
  <c r="V106" i="20"/>
  <c r="S107" i="20"/>
  <c r="U107" i="20"/>
  <c r="V107" i="20"/>
  <c r="S108" i="20"/>
  <c r="U108" i="20"/>
  <c r="V108" i="20"/>
  <c r="S109" i="20"/>
  <c r="U109" i="20"/>
  <c r="V109" i="20"/>
  <c r="S110" i="20"/>
  <c r="U110" i="20"/>
  <c r="V110" i="20"/>
  <c r="S111" i="20"/>
  <c r="U111" i="20"/>
  <c r="V111" i="20"/>
  <c r="S112" i="20"/>
  <c r="U112" i="20"/>
  <c r="V112" i="20"/>
  <c r="S113" i="20"/>
  <c r="U113" i="20"/>
  <c r="V113" i="20"/>
  <c r="S114" i="20"/>
  <c r="U114" i="20"/>
  <c r="V114" i="20"/>
  <c r="S115" i="20"/>
  <c r="U115" i="20"/>
  <c r="V115" i="20"/>
  <c r="S116" i="20"/>
  <c r="U116" i="20"/>
  <c r="V116" i="20"/>
  <c r="S117" i="20"/>
  <c r="U117" i="20"/>
  <c r="V117" i="20"/>
  <c r="S118" i="20"/>
  <c r="U118" i="20"/>
  <c r="V118" i="20"/>
  <c r="S119" i="20"/>
  <c r="U119" i="20"/>
  <c r="V119" i="20"/>
  <c r="S120" i="20"/>
  <c r="U120" i="20"/>
  <c r="V120" i="20"/>
  <c r="S121" i="20"/>
  <c r="U121" i="20"/>
  <c r="V121" i="20"/>
  <c r="S122" i="20"/>
  <c r="U122" i="20"/>
  <c r="V122" i="20"/>
  <c r="S123" i="20"/>
  <c r="U123" i="20"/>
  <c r="V123" i="20"/>
  <c r="S124" i="20"/>
  <c r="U124" i="20"/>
  <c r="V124" i="20"/>
  <c r="S125" i="20"/>
  <c r="U125" i="20"/>
  <c r="V125" i="20"/>
  <c r="S126" i="20"/>
  <c r="U126" i="20"/>
  <c r="V126" i="20"/>
  <c r="S127" i="20"/>
  <c r="U127" i="20"/>
  <c r="V127" i="20"/>
  <c r="S128" i="20"/>
  <c r="U128" i="20"/>
  <c r="V128" i="20"/>
  <c r="S129" i="20"/>
  <c r="U129" i="20"/>
  <c r="V129" i="20"/>
  <c r="S130" i="20"/>
  <c r="U130" i="20"/>
  <c r="V130" i="20"/>
  <c r="S131" i="20"/>
  <c r="U131" i="20"/>
  <c r="V131" i="20"/>
  <c r="S132" i="20"/>
  <c r="U132" i="20"/>
  <c r="V132" i="20"/>
  <c r="S133" i="20"/>
  <c r="U133" i="20"/>
  <c r="V133" i="20"/>
  <c r="S134" i="20"/>
  <c r="U134" i="20"/>
  <c r="V134" i="20"/>
  <c r="S135" i="20"/>
  <c r="U135" i="20"/>
  <c r="V135" i="20"/>
  <c r="S136" i="20"/>
  <c r="U136" i="20"/>
  <c r="V136" i="20"/>
  <c r="S137" i="20"/>
  <c r="U137" i="20"/>
  <c r="V137" i="20"/>
  <c r="S138" i="20"/>
  <c r="U138" i="20"/>
  <c r="V138" i="20"/>
  <c r="S139" i="20"/>
  <c r="U139" i="20"/>
  <c r="V139" i="20"/>
  <c r="S140" i="20"/>
  <c r="U140" i="20"/>
  <c r="V140" i="20"/>
  <c r="S141" i="20"/>
  <c r="U141" i="20"/>
  <c r="V141" i="20"/>
  <c r="S142" i="20"/>
  <c r="U142" i="20"/>
  <c r="V142" i="20"/>
  <c r="S143" i="20"/>
  <c r="U143" i="20"/>
  <c r="V143" i="20"/>
  <c r="S144" i="20"/>
  <c r="U144" i="20"/>
  <c r="V144" i="20"/>
  <c r="S145" i="20"/>
  <c r="U145" i="20"/>
  <c r="V145" i="20"/>
  <c r="S146" i="20"/>
  <c r="U146" i="20"/>
  <c r="V146" i="20"/>
  <c r="S147" i="20"/>
  <c r="U147" i="20"/>
  <c r="V147" i="20"/>
  <c r="S148" i="20"/>
  <c r="U148" i="20"/>
  <c r="V148" i="20"/>
  <c r="S149" i="20"/>
  <c r="U149" i="20"/>
  <c r="V149" i="20"/>
  <c r="S150" i="20"/>
  <c r="U150" i="20"/>
  <c r="V150" i="20"/>
  <c r="S151" i="20"/>
  <c r="U151" i="20"/>
  <c r="V151" i="20"/>
  <c r="S152" i="20"/>
  <c r="U152" i="20"/>
  <c r="V152" i="20"/>
  <c r="S153" i="20"/>
  <c r="U153" i="20"/>
  <c r="V153" i="20"/>
  <c r="S154" i="20"/>
  <c r="U154" i="20"/>
  <c r="V154" i="20"/>
  <c r="S155" i="20"/>
  <c r="U155" i="20"/>
  <c r="V155" i="20"/>
  <c r="S156" i="20"/>
  <c r="U156" i="20"/>
  <c r="V156" i="20"/>
  <c r="S157" i="20"/>
  <c r="U157" i="20"/>
  <c r="V157" i="20"/>
  <c r="S158" i="20"/>
  <c r="U158" i="20"/>
  <c r="V158" i="20"/>
  <c r="S159" i="20"/>
  <c r="U159" i="20"/>
  <c r="V159" i="20"/>
  <c r="S160" i="20"/>
  <c r="U160" i="20"/>
  <c r="V160" i="20"/>
  <c r="S161" i="20"/>
  <c r="U161" i="20"/>
  <c r="V161" i="20"/>
  <c r="S162" i="20"/>
  <c r="U162" i="20"/>
  <c r="V162" i="20"/>
  <c r="S163" i="20"/>
  <c r="U163" i="20"/>
  <c r="V163" i="20"/>
  <c r="S164" i="20"/>
  <c r="U164" i="20"/>
  <c r="V164" i="20"/>
  <c r="S165" i="20"/>
  <c r="U165" i="20"/>
  <c r="V165" i="20"/>
  <c r="S166" i="20"/>
  <c r="U166" i="20"/>
  <c r="V166" i="20"/>
  <c r="S167" i="20"/>
  <c r="U167" i="20"/>
  <c r="V167" i="20"/>
  <c r="S168" i="20"/>
  <c r="U168" i="20"/>
  <c r="V168" i="20"/>
  <c r="S169" i="20"/>
  <c r="U169" i="20"/>
  <c r="V169" i="20"/>
  <c r="S170" i="20"/>
  <c r="U170" i="20"/>
  <c r="V170" i="20"/>
  <c r="S171" i="20"/>
  <c r="U171" i="20"/>
  <c r="V171" i="20"/>
  <c r="S172" i="20"/>
  <c r="U172" i="20"/>
  <c r="V172" i="20"/>
  <c r="S173" i="20"/>
  <c r="U173" i="20"/>
  <c r="V173" i="20"/>
  <c r="S174" i="20"/>
  <c r="U174" i="20"/>
  <c r="V174" i="20"/>
  <c r="S175" i="20"/>
  <c r="U175" i="20"/>
  <c r="V175" i="20"/>
  <c r="S176" i="20"/>
  <c r="U176" i="20"/>
  <c r="V176" i="20"/>
  <c r="S177" i="20"/>
  <c r="U177" i="20"/>
  <c r="V177" i="20"/>
  <c r="S178" i="20"/>
  <c r="U178" i="20"/>
  <c r="V178" i="20"/>
  <c r="S179" i="20"/>
  <c r="U179" i="20"/>
  <c r="V179" i="20"/>
  <c r="S180" i="20"/>
  <c r="U180" i="20"/>
  <c r="V180" i="20"/>
  <c r="S181" i="20"/>
  <c r="U181" i="20"/>
  <c r="V181" i="20"/>
  <c r="S182" i="20"/>
  <c r="U182" i="20"/>
  <c r="V182" i="20"/>
  <c r="S183" i="20"/>
  <c r="U183" i="20"/>
  <c r="V183" i="20"/>
  <c r="S184" i="20"/>
  <c r="U184" i="20"/>
  <c r="V184" i="20"/>
  <c r="S185" i="20"/>
  <c r="U185" i="20"/>
  <c r="V185" i="20"/>
  <c r="S186" i="20"/>
  <c r="U186" i="20"/>
  <c r="V186" i="20"/>
  <c r="S187" i="20"/>
  <c r="U187" i="20"/>
  <c r="V187" i="20"/>
  <c r="S188" i="20"/>
  <c r="U188" i="20"/>
  <c r="V188" i="20"/>
  <c r="S189" i="20"/>
  <c r="U189" i="20"/>
  <c r="V189" i="20"/>
  <c r="S190" i="20"/>
  <c r="U190" i="20"/>
  <c r="V190" i="20"/>
  <c r="S191" i="20"/>
  <c r="U191" i="20"/>
  <c r="V191" i="20"/>
  <c r="S192" i="20"/>
  <c r="U192" i="20"/>
  <c r="V192" i="20"/>
  <c r="S193" i="20"/>
  <c r="U193" i="20"/>
  <c r="V193" i="20"/>
  <c r="S194" i="20"/>
  <c r="U194" i="20"/>
  <c r="V194" i="20"/>
  <c r="S195" i="20"/>
  <c r="U195" i="20"/>
  <c r="V195" i="20"/>
  <c r="S196" i="20"/>
  <c r="U196" i="20"/>
  <c r="V196" i="20"/>
  <c r="S197" i="20"/>
  <c r="U197" i="20"/>
  <c r="V197" i="20"/>
  <c r="S198" i="20"/>
  <c r="U198" i="20"/>
  <c r="V198" i="20"/>
  <c r="S199" i="20"/>
  <c r="U199" i="20"/>
  <c r="V199" i="20"/>
  <c r="S200" i="20"/>
  <c r="U200" i="20"/>
  <c r="V200" i="20"/>
  <c r="S201" i="20"/>
  <c r="U201" i="20"/>
  <c r="V201" i="20"/>
  <c r="S202" i="20"/>
  <c r="U202" i="20"/>
  <c r="V202" i="20"/>
  <c r="S203" i="20"/>
  <c r="U203" i="20"/>
  <c r="V203" i="20"/>
  <c r="S204" i="20"/>
  <c r="U204" i="20"/>
  <c r="V204" i="20"/>
  <c r="S205" i="20"/>
  <c r="U205" i="20"/>
  <c r="V205" i="20"/>
  <c r="S206" i="20"/>
  <c r="U206" i="20"/>
  <c r="V206" i="20"/>
  <c r="S207" i="20"/>
  <c r="U207" i="20"/>
  <c r="V207" i="20"/>
  <c r="S208" i="20"/>
  <c r="U208" i="20"/>
  <c r="V208" i="20"/>
  <c r="S209" i="20"/>
  <c r="U209" i="20"/>
  <c r="V209" i="20"/>
  <c r="S210" i="20"/>
  <c r="U210" i="20"/>
  <c r="V210" i="20"/>
  <c r="S211" i="20"/>
  <c r="U211" i="20"/>
  <c r="V211" i="20"/>
  <c r="S212" i="20"/>
  <c r="U212" i="20"/>
  <c r="V212" i="20"/>
  <c r="S213" i="20"/>
  <c r="U213" i="20"/>
  <c r="V213" i="20"/>
  <c r="S214" i="20"/>
  <c r="U214" i="20"/>
  <c r="V214" i="20"/>
  <c r="S215" i="20"/>
  <c r="U215" i="20"/>
  <c r="V215" i="20"/>
  <c r="S216" i="20"/>
  <c r="U216" i="20"/>
  <c r="V216" i="20"/>
  <c r="S217" i="20"/>
  <c r="U217" i="20"/>
  <c r="V217" i="20"/>
  <c r="S218" i="20"/>
  <c r="U218" i="20"/>
  <c r="V218" i="20"/>
  <c r="S219" i="20"/>
  <c r="U219" i="20"/>
  <c r="V219" i="20"/>
  <c r="S220" i="20"/>
  <c r="U220" i="20"/>
  <c r="V220" i="20"/>
  <c r="S221" i="20"/>
  <c r="U221" i="20"/>
  <c r="V221" i="20"/>
  <c r="S222" i="20"/>
  <c r="U222" i="20"/>
  <c r="V222" i="20"/>
  <c r="S223" i="20"/>
  <c r="U223" i="20"/>
  <c r="V223" i="20"/>
  <c r="S224" i="20"/>
  <c r="U224" i="20"/>
  <c r="V224" i="20"/>
  <c r="S225" i="20"/>
  <c r="U225" i="20"/>
  <c r="V225" i="20"/>
  <c r="S226" i="20"/>
  <c r="U226" i="20"/>
  <c r="V226" i="20"/>
  <c r="S227" i="20"/>
  <c r="U227" i="20"/>
  <c r="V227" i="20"/>
  <c r="S228" i="20"/>
  <c r="U228" i="20"/>
  <c r="V228" i="20"/>
  <c r="S229" i="20"/>
  <c r="U229" i="20"/>
  <c r="V229" i="20"/>
  <c r="S230" i="20"/>
  <c r="U230" i="20"/>
  <c r="V230" i="20"/>
  <c r="S231" i="20"/>
  <c r="U231" i="20"/>
  <c r="V231" i="20"/>
  <c r="S232" i="20"/>
  <c r="U232" i="20"/>
  <c r="V232" i="20"/>
  <c r="S233" i="20"/>
  <c r="U233" i="20"/>
  <c r="V233" i="20"/>
  <c r="S234" i="20"/>
  <c r="U234" i="20"/>
  <c r="V234" i="20"/>
  <c r="S235" i="20"/>
  <c r="U235" i="20"/>
  <c r="V235" i="20"/>
  <c r="S236" i="20"/>
  <c r="U236" i="20"/>
  <c r="V236" i="20"/>
  <c r="S237" i="20"/>
  <c r="U237" i="20"/>
  <c r="V237" i="20"/>
  <c r="S238" i="20"/>
  <c r="U238" i="20"/>
  <c r="V238" i="20"/>
  <c r="S239" i="20"/>
  <c r="U239" i="20"/>
  <c r="V239" i="20"/>
  <c r="S240" i="20"/>
  <c r="U240" i="20"/>
  <c r="V240" i="20"/>
  <c r="S241" i="20"/>
  <c r="U241" i="20"/>
  <c r="V241" i="20"/>
  <c r="S242" i="20"/>
  <c r="U242" i="20"/>
  <c r="V242" i="20"/>
  <c r="S243" i="20"/>
  <c r="U243" i="20"/>
  <c r="V243" i="20"/>
  <c r="S244" i="20"/>
  <c r="U244" i="20"/>
  <c r="V244" i="20"/>
  <c r="S245" i="20"/>
  <c r="U245" i="20"/>
  <c r="V245" i="20"/>
  <c r="S246" i="20"/>
  <c r="U246" i="20"/>
  <c r="V246" i="20"/>
  <c r="S247" i="20"/>
  <c r="U247" i="20"/>
  <c r="V247" i="20"/>
  <c r="S248" i="20"/>
  <c r="U248" i="20"/>
  <c r="V248" i="20"/>
  <c r="S249" i="20"/>
  <c r="U249" i="20"/>
  <c r="V249" i="20"/>
  <c r="S250" i="20"/>
  <c r="U250" i="20"/>
  <c r="V250" i="20"/>
  <c r="S251" i="20"/>
  <c r="U251" i="20"/>
  <c r="V251" i="20"/>
  <c r="S252" i="20"/>
  <c r="U252" i="20"/>
  <c r="V252" i="20"/>
  <c r="S253" i="20"/>
  <c r="U253" i="20"/>
  <c r="V253" i="20"/>
  <c r="S254" i="20"/>
  <c r="U254" i="20"/>
  <c r="V254" i="20"/>
  <c r="S255" i="20"/>
  <c r="U255" i="20"/>
  <c r="V255" i="20"/>
  <c r="S256" i="20"/>
  <c r="U256" i="20"/>
  <c r="V256" i="20"/>
  <c r="S257" i="20"/>
  <c r="U257" i="20"/>
  <c r="V257" i="20"/>
  <c r="S258" i="20"/>
  <c r="U258" i="20"/>
  <c r="V258" i="20"/>
  <c r="S259" i="20"/>
  <c r="U259" i="20"/>
  <c r="V259" i="20"/>
  <c r="S260" i="20"/>
  <c r="U260" i="20"/>
  <c r="V260" i="20"/>
  <c r="S261" i="20"/>
  <c r="U261" i="20"/>
  <c r="V261" i="20"/>
  <c r="S262" i="20"/>
  <c r="U262" i="20"/>
  <c r="V262" i="20"/>
  <c r="S263" i="20"/>
  <c r="U263" i="20"/>
  <c r="V263" i="20"/>
  <c r="S264" i="20"/>
  <c r="U264" i="20"/>
  <c r="V264" i="20"/>
  <c r="S265" i="20"/>
  <c r="U265" i="20"/>
  <c r="V265" i="20"/>
  <c r="S266" i="20"/>
  <c r="U266" i="20"/>
  <c r="V266" i="20"/>
  <c r="S267" i="20"/>
  <c r="U267" i="20"/>
  <c r="V267" i="20"/>
  <c r="S268" i="20"/>
  <c r="U268" i="20"/>
  <c r="V268" i="20"/>
  <c r="S269" i="20"/>
  <c r="U269" i="20"/>
  <c r="V269" i="20"/>
  <c r="S270" i="20"/>
  <c r="U270" i="20"/>
  <c r="V270" i="20"/>
  <c r="S271" i="20"/>
  <c r="U271" i="20"/>
  <c r="V271" i="20"/>
  <c r="S272" i="20"/>
  <c r="U272" i="20"/>
  <c r="V272" i="20"/>
  <c r="S273" i="20"/>
  <c r="U273" i="20"/>
  <c r="V273" i="20"/>
  <c r="S274" i="20"/>
  <c r="U274" i="20"/>
  <c r="V274" i="20"/>
  <c r="S275" i="20"/>
  <c r="U275" i="20"/>
  <c r="V275" i="20"/>
  <c r="S276" i="20"/>
  <c r="U276" i="20"/>
  <c r="V276" i="20"/>
  <c r="S277" i="20"/>
  <c r="U277" i="20"/>
  <c r="V277" i="20"/>
  <c r="S278" i="20"/>
  <c r="U278" i="20"/>
  <c r="V278" i="20"/>
  <c r="S279" i="20"/>
  <c r="U279" i="20"/>
  <c r="V279" i="20"/>
  <c r="S280" i="20"/>
  <c r="U280" i="20"/>
  <c r="V280" i="20"/>
  <c r="S281" i="20"/>
  <c r="U281" i="20"/>
  <c r="V281" i="20"/>
  <c r="S282" i="20"/>
  <c r="U282" i="20"/>
  <c r="V282" i="20"/>
  <c r="S283" i="20"/>
  <c r="U283" i="20"/>
  <c r="V283" i="20"/>
  <c r="S284" i="20"/>
  <c r="U284" i="20"/>
  <c r="V284" i="20"/>
  <c r="S285" i="20"/>
  <c r="U285" i="20"/>
  <c r="V285" i="20"/>
  <c r="S286" i="20"/>
  <c r="U286" i="20"/>
  <c r="V286" i="20"/>
  <c r="S287" i="20"/>
  <c r="U287" i="20"/>
  <c r="V287" i="20"/>
  <c r="S288" i="20"/>
  <c r="U288" i="20"/>
  <c r="V288" i="20"/>
  <c r="S289" i="20"/>
  <c r="U289" i="20"/>
  <c r="V289" i="20"/>
  <c r="S290" i="20"/>
  <c r="U290" i="20"/>
  <c r="V290" i="20"/>
  <c r="S291" i="20"/>
  <c r="U291" i="20"/>
  <c r="V291" i="20"/>
  <c r="S292" i="20"/>
  <c r="U292" i="20"/>
  <c r="V292" i="20"/>
  <c r="S293" i="20"/>
  <c r="U293" i="20"/>
  <c r="V293" i="20"/>
  <c r="S294" i="20"/>
  <c r="U294" i="20"/>
  <c r="V294" i="20"/>
  <c r="S295" i="20"/>
  <c r="U295" i="20"/>
  <c r="V295" i="20"/>
  <c r="S296" i="20"/>
  <c r="U296" i="20"/>
  <c r="V296" i="20"/>
  <c r="S297" i="20"/>
  <c r="U297" i="20"/>
  <c r="V297" i="20"/>
  <c r="S298" i="20"/>
  <c r="U298" i="20"/>
  <c r="V298" i="20"/>
  <c r="S299" i="20"/>
  <c r="U299" i="20"/>
  <c r="V299" i="20"/>
  <c r="S300" i="20"/>
  <c r="U300" i="20"/>
  <c r="V300" i="20"/>
  <c r="S301" i="20"/>
  <c r="U301" i="20"/>
  <c r="V301" i="20"/>
  <c r="S302" i="20"/>
  <c r="U302" i="20"/>
  <c r="V302" i="20"/>
  <c r="S303" i="20"/>
  <c r="U303" i="20"/>
  <c r="V303" i="20"/>
  <c r="S304" i="20"/>
  <c r="U304" i="20"/>
  <c r="V304" i="20"/>
  <c r="S305" i="20"/>
  <c r="U305" i="20"/>
  <c r="V305" i="20"/>
  <c r="S306" i="20"/>
  <c r="U306" i="20"/>
  <c r="V306" i="20"/>
  <c r="S307" i="20"/>
  <c r="U307" i="20"/>
  <c r="V307" i="20"/>
  <c r="S308" i="20"/>
  <c r="U308" i="20"/>
  <c r="V308" i="20"/>
  <c r="S309" i="20"/>
  <c r="U309" i="20"/>
  <c r="V309" i="20"/>
  <c r="S310" i="20"/>
  <c r="U310" i="20"/>
  <c r="V310" i="20"/>
  <c r="S311" i="20"/>
  <c r="U311" i="20"/>
  <c r="V311" i="20"/>
  <c r="S312" i="20"/>
  <c r="U312" i="20"/>
  <c r="V312" i="20"/>
  <c r="S313" i="20"/>
  <c r="U313" i="20"/>
  <c r="V313" i="20"/>
  <c r="S314" i="20"/>
  <c r="U314" i="20"/>
  <c r="V314" i="20"/>
  <c r="S315" i="20"/>
  <c r="U315" i="20"/>
  <c r="V315" i="20"/>
  <c r="S316" i="20"/>
  <c r="U316" i="20"/>
  <c r="V316" i="20"/>
  <c r="S317" i="20"/>
  <c r="U317" i="20"/>
  <c r="V317" i="20"/>
  <c r="S318" i="20"/>
  <c r="U318" i="20"/>
  <c r="V318" i="20"/>
  <c r="S319" i="20"/>
  <c r="U319" i="20"/>
  <c r="V319" i="20"/>
  <c r="S320" i="20"/>
  <c r="U320" i="20"/>
  <c r="V320" i="20"/>
  <c r="S321" i="20"/>
  <c r="U321" i="20"/>
  <c r="V321" i="20"/>
  <c r="S322" i="20"/>
  <c r="U322" i="20"/>
  <c r="V322" i="20"/>
  <c r="S323" i="20"/>
  <c r="U323" i="20"/>
  <c r="V323" i="20"/>
  <c r="S324" i="20"/>
  <c r="U324" i="20"/>
  <c r="V324" i="20"/>
  <c r="S325" i="20"/>
  <c r="U325" i="20"/>
  <c r="V325" i="20"/>
  <c r="S326" i="20"/>
  <c r="U326" i="20"/>
  <c r="V326" i="20"/>
  <c r="S327" i="20"/>
  <c r="U327" i="20"/>
  <c r="V327" i="20"/>
  <c r="S328" i="20"/>
  <c r="U328" i="20"/>
  <c r="V328" i="20"/>
  <c r="S329" i="20"/>
  <c r="U329" i="20"/>
  <c r="V329" i="20"/>
  <c r="S330" i="20"/>
  <c r="U330" i="20"/>
  <c r="V330" i="20"/>
  <c r="S331" i="20"/>
  <c r="U331" i="20"/>
  <c r="V331" i="20"/>
  <c r="S332" i="20"/>
  <c r="U332" i="20"/>
  <c r="V332" i="20"/>
  <c r="S333" i="20"/>
  <c r="U333" i="20"/>
  <c r="V333" i="20"/>
  <c r="S334" i="20"/>
  <c r="U334" i="20"/>
  <c r="V334" i="20"/>
  <c r="S335" i="20"/>
  <c r="U335" i="20"/>
  <c r="V335" i="20"/>
  <c r="S336" i="20"/>
  <c r="U336" i="20"/>
  <c r="V336" i="20"/>
  <c r="S337" i="20"/>
  <c r="U337" i="20"/>
  <c r="V337" i="20"/>
  <c r="S338" i="20"/>
  <c r="U338" i="20"/>
  <c r="V338" i="20"/>
  <c r="S339" i="20"/>
  <c r="U339" i="20"/>
  <c r="V339" i="20"/>
  <c r="S340" i="20"/>
  <c r="U340" i="20"/>
  <c r="V340" i="20"/>
  <c r="S341" i="20"/>
  <c r="U341" i="20"/>
  <c r="V341" i="20"/>
  <c r="S342" i="20"/>
  <c r="U342" i="20"/>
  <c r="V342" i="20"/>
  <c r="S343" i="20"/>
  <c r="U343" i="20"/>
  <c r="V343" i="20"/>
  <c r="S344" i="20"/>
  <c r="U344" i="20"/>
  <c r="V344" i="20"/>
  <c r="S345" i="20"/>
  <c r="U345" i="20"/>
  <c r="V345" i="20"/>
  <c r="S346" i="20"/>
  <c r="U346" i="20"/>
  <c r="V346" i="20"/>
  <c r="S347" i="20"/>
  <c r="U347" i="20"/>
  <c r="V347" i="20"/>
  <c r="S348" i="20"/>
  <c r="U348" i="20"/>
  <c r="V348" i="20"/>
  <c r="S349" i="20"/>
  <c r="U349" i="20"/>
  <c r="V349" i="20"/>
  <c r="S350" i="20"/>
  <c r="U350" i="20"/>
  <c r="V350" i="20"/>
  <c r="S351" i="20"/>
  <c r="U351" i="20"/>
  <c r="V351" i="20"/>
  <c r="S2" i="20"/>
  <c r="U2" i="20"/>
  <c r="V2" i="20"/>
  <c r="N3" i="20"/>
  <c r="P3" i="20"/>
  <c r="Q3" i="20"/>
  <c r="N4" i="20"/>
  <c r="P4" i="20"/>
  <c r="Q4" i="20"/>
  <c r="N5" i="20"/>
  <c r="P5" i="20"/>
  <c r="Q5" i="20"/>
  <c r="N6" i="20"/>
  <c r="P6" i="20"/>
  <c r="Q6" i="20"/>
  <c r="N7" i="20"/>
  <c r="P7" i="20"/>
  <c r="Q7" i="20"/>
  <c r="N8" i="20"/>
  <c r="P8" i="20"/>
  <c r="Q8" i="20"/>
  <c r="N9" i="20"/>
  <c r="P9" i="20"/>
  <c r="Q9" i="20"/>
  <c r="N10" i="20"/>
  <c r="P10" i="20"/>
  <c r="Q10" i="20"/>
  <c r="N11" i="20"/>
  <c r="P11" i="20"/>
  <c r="Q11" i="20"/>
  <c r="N12" i="20"/>
  <c r="P12" i="20"/>
  <c r="Q12" i="20"/>
  <c r="N13" i="20"/>
  <c r="P13" i="20"/>
  <c r="Q13" i="20"/>
  <c r="N14" i="20"/>
  <c r="P14" i="20"/>
  <c r="Q14" i="20"/>
  <c r="N15" i="20"/>
  <c r="P15" i="20"/>
  <c r="Q15" i="20"/>
  <c r="N16" i="20"/>
  <c r="P16" i="20"/>
  <c r="Q16" i="20"/>
  <c r="N17" i="20"/>
  <c r="P17" i="20"/>
  <c r="Q17" i="20"/>
  <c r="N18" i="20"/>
  <c r="P18" i="20"/>
  <c r="Q18" i="20"/>
  <c r="N19" i="20"/>
  <c r="P19" i="20"/>
  <c r="Q19" i="20"/>
  <c r="N20" i="20"/>
  <c r="P20" i="20"/>
  <c r="Q20" i="20"/>
  <c r="N21" i="20"/>
  <c r="P21" i="20"/>
  <c r="Q21" i="20"/>
  <c r="N22" i="20"/>
  <c r="P22" i="20"/>
  <c r="Q22" i="20"/>
  <c r="N23" i="20"/>
  <c r="P23" i="20"/>
  <c r="Q23" i="20"/>
  <c r="N24" i="20"/>
  <c r="P24" i="20"/>
  <c r="Q24" i="20"/>
  <c r="N25" i="20"/>
  <c r="P25" i="20"/>
  <c r="Q25" i="20"/>
  <c r="N26" i="20"/>
  <c r="P26" i="20"/>
  <c r="Q26" i="20"/>
  <c r="N27" i="20"/>
  <c r="P27" i="20"/>
  <c r="Q27" i="20"/>
  <c r="N28" i="20"/>
  <c r="P28" i="20"/>
  <c r="Q28" i="20"/>
  <c r="N29" i="20"/>
  <c r="P29" i="20"/>
  <c r="Q29" i="20"/>
  <c r="N30" i="20"/>
  <c r="P30" i="20"/>
  <c r="Q30" i="20"/>
  <c r="N31" i="20"/>
  <c r="P31" i="20"/>
  <c r="Q31" i="20"/>
  <c r="N32" i="20"/>
  <c r="P32" i="20"/>
  <c r="Q32" i="20"/>
  <c r="N33" i="20"/>
  <c r="P33" i="20"/>
  <c r="Q33" i="20"/>
  <c r="N34" i="20"/>
  <c r="P34" i="20"/>
  <c r="Q34" i="20"/>
  <c r="N35" i="20"/>
  <c r="P35" i="20"/>
  <c r="Q35" i="20"/>
  <c r="N36" i="20"/>
  <c r="P36" i="20"/>
  <c r="Q36" i="20"/>
  <c r="N37" i="20"/>
  <c r="P37" i="20"/>
  <c r="Q37" i="20"/>
  <c r="N38" i="20"/>
  <c r="P38" i="20"/>
  <c r="Q38" i="20"/>
  <c r="N39" i="20"/>
  <c r="P39" i="20"/>
  <c r="Q39" i="20"/>
  <c r="N40" i="20"/>
  <c r="P40" i="20"/>
  <c r="Q40" i="20"/>
  <c r="N41" i="20"/>
  <c r="P41" i="20"/>
  <c r="Q41" i="20"/>
  <c r="N42" i="20"/>
  <c r="P42" i="20"/>
  <c r="Q42" i="20"/>
  <c r="N43" i="20"/>
  <c r="P43" i="20"/>
  <c r="Q43" i="20"/>
  <c r="N44" i="20"/>
  <c r="P44" i="20"/>
  <c r="Q44" i="20"/>
  <c r="N45" i="20"/>
  <c r="P45" i="20"/>
  <c r="Q45" i="20"/>
  <c r="N46" i="20"/>
  <c r="P46" i="20"/>
  <c r="Q46" i="20"/>
  <c r="N47" i="20"/>
  <c r="P47" i="20"/>
  <c r="Q47" i="20"/>
  <c r="N48" i="20"/>
  <c r="P48" i="20"/>
  <c r="Q48" i="20"/>
  <c r="N49" i="20"/>
  <c r="P49" i="20"/>
  <c r="Q49" i="20"/>
  <c r="N50" i="20"/>
  <c r="P50" i="20"/>
  <c r="Q50" i="20"/>
  <c r="N51" i="20"/>
  <c r="P51" i="20"/>
  <c r="Q51" i="20"/>
  <c r="N52" i="20"/>
  <c r="P52" i="20"/>
  <c r="Q52" i="20"/>
  <c r="N53" i="20"/>
  <c r="P53" i="20"/>
  <c r="Q53" i="20"/>
  <c r="N54" i="20"/>
  <c r="P54" i="20"/>
  <c r="Q54" i="20"/>
  <c r="N55" i="20"/>
  <c r="P55" i="20"/>
  <c r="Q55" i="20"/>
  <c r="N56" i="20"/>
  <c r="P56" i="20"/>
  <c r="Q56" i="20"/>
  <c r="N57" i="20"/>
  <c r="P57" i="20"/>
  <c r="Q57" i="20"/>
  <c r="N58" i="20"/>
  <c r="P58" i="20"/>
  <c r="Q58" i="20"/>
  <c r="N59" i="20"/>
  <c r="P59" i="20"/>
  <c r="Q59" i="20"/>
  <c r="N60" i="20"/>
  <c r="P60" i="20"/>
  <c r="Q60" i="20"/>
  <c r="N61" i="20"/>
  <c r="P61" i="20"/>
  <c r="Q61" i="20"/>
  <c r="N62" i="20"/>
  <c r="P62" i="20"/>
  <c r="Q62" i="20"/>
  <c r="N63" i="20"/>
  <c r="P63" i="20"/>
  <c r="Q63" i="20"/>
  <c r="N64" i="20"/>
  <c r="P64" i="20"/>
  <c r="Q64" i="20"/>
  <c r="N65" i="20"/>
  <c r="P65" i="20"/>
  <c r="Q65" i="20"/>
  <c r="N66" i="20"/>
  <c r="P66" i="20"/>
  <c r="Q66" i="20"/>
  <c r="N67" i="20"/>
  <c r="P67" i="20"/>
  <c r="Q67" i="20"/>
  <c r="N68" i="20"/>
  <c r="P68" i="20"/>
  <c r="Q68" i="20"/>
  <c r="N69" i="20"/>
  <c r="P69" i="20"/>
  <c r="Q69" i="20"/>
  <c r="N70" i="20"/>
  <c r="P70" i="20"/>
  <c r="Q70" i="20"/>
  <c r="N71" i="20"/>
  <c r="P71" i="20"/>
  <c r="Q71" i="20"/>
  <c r="N72" i="20"/>
  <c r="P72" i="20"/>
  <c r="Q72" i="20"/>
  <c r="N73" i="20"/>
  <c r="P73" i="20"/>
  <c r="Q73" i="20"/>
  <c r="N74" i="20"/>
  <c r="P74" i="20"/>
  <c r="Q74" i="20"/>
  <c r="N75" i="20"/>
  <c r="P75" i="20"/>
  <c r="Q75" i="20"/>
  <c r="N76" i="20"/>
  <c r="P76" i="20"/>
  <c r="Q76" i="20"/>
  <c r="N77" i="20"/>
  <c r="P77" i="20"/>
  <c r="Q77" i="20"/>
  <c r="N78" i="20"/>
  <c r="P78" i="20"/>
  <c r="Q78" i="20"/>
  <c r="N79" i="20"/>
  <c r="P79" i="20"/>
  <c r="Q79" i="20"/>
  <c r="N80" i="20"/>
  <c r="P80" i="20"/>
  <c r="Q80" i="20"/>
  <c r="N81" i="20"/>
  <c r="P81" i="20"/>
  <c r="Q81" i="20"/>
  <c r="N82" i="20"/>
  <c r="P82" i="20"/>
  <c r="Q82" i="20"/>
  <c r="N83" i="20"/>
  <c r="P83" i="20"/>
  <c r="Q83" i="20"/>
  <c r="N84" i="20"/>
  <c r="P84" i="20"/>
  <c r="Q84" i="20"/>
  <c r="N85" i="20"/>
  <c r="P85" i="20"/>
  <c r="Q85" i="20"/>
  <c r="N86" i="20"/>
  <c r="P86" i="20"/>
  <c r="Q86" i="20"/>
  <c r="N87" i="20"/>
  <c r="P87" i="20"/>
  <c r="Q87" i="20"/>
  <c r="N88" i="20"/>
  <c r="P88" i="20"/>
  <c r="Q88" i="20"/>
  <c r="N89" i="20"/>
  <c r="P89" i="20"/>
  <c r="Q89" i="20"/>
  <c r="N90" i="20"/>
  <c r="P90" i="20"/>
  <c r="Q90" i="20"/>
  <c r="N91" i="20"/>
  <c r="P91" i="20"/>
  <c r="Q91" i="20"/>
  <c r="N92" i="20"/>
  <c r="P92" i="20"/>
  <c r="Q92" i="20"/>
  <c r="N93" i="20"/>
  <c r="P93" i="20"/>
  <c r="Q93" i="20"/>
  <c r="N94" i="20"/>
  <c r="P94" i="20"/>
  <c r="Q94" i="20"/>
  <c r="N95" i="20"/>
  <c r="P95" i="20"/>
  <c r="Q95" i="20"/>
  <c r="N96" i="20"/>
  <c r="P96" i="20"/>
  <c r="Q96" i="20"/>
  <c r="N97" i="20"/>
  <c r="P97" i="20"/>
  <c r="Q97" i="20"/>
  <c r="N98" i="20"/>
  <c r="P98" i="20"/>
  <c r="Q98" i="20"/>
  <c r="N99" i="20"/>
  <c r="P99" i="20"/>
  <c r="Q99" i="20"/>
  <c r="N100" i="20"/>
  <c r="P100" i="20"/>
  <c r="Q100" i="20"/>
  <c r="N101" i="20"/>
  <c r="P101" i="20"/>
  <c r="Q101" i="20"/>
  <c r="N102" i="20"/>
  <c r="P102" i="20"/>
  <c r="Q102" i="20"/>
  <c r="N103" i="20"/>
  <c r="P103" i="20"/>
  <c r="Q103" i="20"/>
  <c r="N104" i="20"/>
  <c r="P104" i="20"/>
  <c r="Q104" i="20"/>
  <c r="N105" i="20"/>
  <c r="P105" i="20"/>
  <c r="Q105" i="20"/>
  <c r="N106" i="20"/>
  <c r="P106" i="20"/>
  <c r="Q106" i="20"/>
  <c r="N107" i="20"/>
  <c r="P107" i="20"/>
  <c r="Q107" i="20"/>
  <c r="N108" i="20"/>
  <c r="P108" i="20"/>
  <c r="Q108" i="20"/>
  <c r="N109" i="20"/>
  <c r="P109" i="20"/>
  <c r="Q109" i="20"/>
  <c r="N110" i="20"/>
  <c r="P110" i="20"/>
  <c r="Q110" i="20"/>
  <c r="N111" i="20"/>
  <c r="P111" i="20"/>
  <c r="Q111" i="20"/>
  <c r="N112" i="20"/>
  <c r="P112" i="20"/>
  <c r="Q112" i="20"/>
  <c r="N113" i="20"/>
  <c r="P113" i="20"/>
  <c r="Q113" i="20"/>
  <c r="N114" i="20"/>
  <c r="P114" i="20"/>
  <c r="Q114" i="20"/>
  <c r="N115" i="20"/>
  <c r="P115" i="20"/>
  <c r="Q115" i="20"/>
  <c r="N116" i="20"/>
  <c r="P116" i="20"/>
  <c r="Q116" i="20"/>
  <c r="N117" i="20"/>
  <c r="P117" i="20"/>
  <c r="Q117" i="20"/>
  <c r="N118" i="20"/>
  <c r="P118" i="20"/>
  <c r="Q118" i="20"/>
  <c r="N119" i="20"/>
  <c r="P119" i="20"/>
  <c r="Q119" i="20"/>
  <c r="N120" i="20"/>
  <c r="P120" i="20"/>
  <c r="Q120" i="20"/>
  <c r="N121" i="20"/>
  <c r="P121" i="20"/>
  <c r="Q121" i="20"/>
  <c r="N122" i="20"/>
  <c r="P122" i="20"/>
  <c r="Q122" i="20"/>
  <c r="N123" i="20"/>
  <c r="P123" i="20"/>
  <c r="Q123" i="20"/>
  <c r="N124" i="20"/>
  <c r="P124" i="20"/>
  <c r="Q124" i="20"/>
  <c r="N125" i="20"/>
  <c r="P125" i="20"/>
  <c r="Q125" i="20"/>
  <c r="N126" i="20"/>
  <c r="P126" i="20"/>
  <c r="Q126" i="20"/>
  <c r="N127" i="20"/>
  <c r="P127" i="20"/>
  <c r="Q127" i="20"/>
  <c r="N128" i="20"/>
  <c r="P128" i="20"/>
  <c r="Q128" i="20"/>
  <c r="N129" i="20"/>
  <c r="P129" i="20"/>
  <c r="Q129" i="20"/>
  <c r="N130" i="20"/>
  <c r="P130" i="20"/>
  <c r="Q130" i="20"/>
  <c r="N131" i="20"/>
  <c r="P131" i="20"/>
  <c r="Q131" i="20"/>
  <c r="N132" i="20"/>
  <c r="P132" i="20"/>
  <c r="Q132" i="20"/>
  <c r="N133" i="20"/>
  <c r="P133" i="20"/>
  <c r="Q133" i="20"/>
  <c r="N134" i="20"/>
  <c r="P134" i="20"/>
  <c r="Q134" i="20"/>
  <c r="N135" i="20"/>
  <c r="P135" i="20"/>
  <c r="Q135" i="20"/>
  <c r="N136" i="20"/>
  <c r="P136" i="20"/>
  <c r="Q136" i="20"/>
  <c r="N137" i="20"/>
  <c r="P137" i="20"/>
  <c r="Q137" i="20"/>
  <c r="N138" i="20"/>
  <c r="P138" i="20"/>
  <c r="Q138" i="20"/>
  <c r="N139" i="20"/>
  <c r="P139" i="20"/>
  <c r="Q139" i="20"/>
  <c r="N140" i="20"/>
  <c r="P140" i="20"/>
  <c r="Q140" i="20"/>
  <c r="N141" i="20"/>
  <c r="P141" i="20"/>
  <c r="Q141" i="20"/>
  <c r="N142" i="20"/>
  <c r="P142" i="20"/>
  <c r="Q142" i="20"/>
  <c r="N143" i="20"/>
  <c r="P143" i="20"/>
  <c r="Q143" i="20"/>
  <c r="N144" i="20"/>
  <c r="P144" i="20"/>
  <c r="Q144" i="20"/>
  <c r="N145" i="20"/>
  <c r="P145" i="20"/>
  <c r="Q145" i="20"/>
  <c r="N146" i="20"/>
  <c r="P146" i="20"/>
  <c r="Q146" i="20"/>
  <c r="N147" i="20"/>
  <c r="P147" i="20"/>
  <c r="Q147" i="20"/>
  <c r="N148" i="20"/>
  <c r="P148" i="20"/>
  <c r="Q148" i="20"/>
  <c r="N149" i="20"/>
  <c r="P149" i="20"/>
  <c r="Q149" i="20"/>
  <c r="N150" i="20"/>
  <c r="P150" i="20"/>
  <c r="Q150" i="20"/>
  <c r="N151" i="20"/>
  <c r="P151" i="20"/>
  <c r="Q151" i="20"/>
  <c r="N152" i="20"/>
  <c r="P152" i="20"/>
  <c r="Q152" i="20"/>
  <c r="N153" i="20"/>
  <c r="P153" i="20"/>
  <c r="Q153" i="20"/>
  <c r="N154" i="20"/>
  <c r="P154" i="20"/>
  <c r="Q154" i="20"/>
  <c r="N155" i="20"/>
  <c r="P155" i="20"/>
  <c r="Q155" i="20"/>
  <c r="N156" i="20"/>
  <c r="P156" i="20"/>
  <c r="Q156" i="20"/>
  <c r="N157" i="20"/>
  <c r="P157" i="20"/>
  <c r="Q157" i="20"/>
  <c r="N158" i="20"/>
  <c r="P158" i="20"/>
  <c r="Q158" i="20"/>
  <c r="N159" i="20"/>
  <c r="P159" i="20"/>
  <c r="Q159" i="20"/>
  <c r="N160" i="20"/>
  <c r="P160" i="20"/>
  <c r="Q160" i="20"/>
  <c r="N161" i="20"/>
  <c r="P161" i="20"/>
  <c r="Q161" i="20"/>
  <c r="N162" i="20"/>
  <c r="P162" i="20"/>
  <c r="Q162" i="20"/>
  <c r="N163" i="20"/>
  <c r="P163" i="20"/>
  <c r="Q163" i="20"/>
  <c r="N164" i="20"/>
  <c r="P164" i="20"/>
  <c r="Q164" i="20"/>
  <c r="N165" i="20"/>
  <c r="P165" i="20"/>
  <c r="Q165" i="20"/>
  <c r="N166" i="20"/>
  <c r="P166" i="20"/>
  <c r="Q166" i="20"/>
  <c r="N167" i="20"/>
  <c r="P167" i="20"/>
  <c r="Q167" i="20"/>
  <c r="N168" i="20"/>
  <c r="P168" i="20"/>
  <c r="Q168" i="20"/>
  <c r="N169" i="20"/>
  <c r="P169" i="20"/>
  <c r="Q169" i="20"/>
  <c r="N170" i="20"/>
  <c r="P170" i="20"/>
  <c r="Q170" i="20"/>
  <c r="N171" i="20"/>
  <c r="P171" i="20"/>
  <c r="Q171" i="20"/>
  <c r="N172" i="20"/>
  <c r="P172" i="20"/>
  <c r="Q172" i="20"/>
  <c r="N173" i="20"/>
  <c r="P173" i="20"/>
  <c r="Q173" i="20"/>
  <c r="N174" i="20"/>
  <c r="P174" i="20"/>
  <c r="Q174" i="20"/>
  <c r="N175" i="20"/>
  <c r="P175" i="20"/>
  <c r="Q175" i="20"/>
  <c r="N176" i="20"/>
  <c r="P176" i="20"/>
  <c r="Q176" i="20"/>
  <c r="N177" i="20"/>
  <c r="P177" i="20"/>
  <c r="Q177" i="20"/>
  <c r="N178" i="20"/>
  <c r="P178" i="20"/>
  <c r="Q178" i="20"/>
  <c r="N179" i="20"/>
  <c r="P179" i="20"/>
  <c r="Q179" i="20"/>
  <c r="N180" i="20"/>
  <c r="P180" i="20"/>
  <c r="Q180" i="20"/>
  <c r="N181" i="20"/>
  <c r="P181" i="20"/>
  <c r="Q181" i="20"/>
  <c r="N182" i="20"/>
  <c r="P182" i="20"/>
  <c r="Q182" i="20"/>
  <c r="N183" i="20"/>
  <c r="P183" i="20"/>
  <c r="Q183" i="20"/>
  <c r="N184" i="20"/>
  <c r="P184" i="20"/>
  <c r="Q184" i="20"/>
  <c r="N185" i="20"/>
  <c r="P185" i="20"/>
  <c r="Q185" i="20"/>
  <c r="N186" i="20"/>
  <c r="P186" i="20"/>
  <c r="Q186" i="20"/>
  <c r="N187" i="20"/>
  <c r="P187" i="20"/>
  <c r="Q187" i="20"/>
  <c r="N188" i="20"/>
  <c r="P188" i="20"/>
  <c r="Q188" i="20"/>
  <c r="N189" i="20"/>
  <c r="P189" i="20"/>
  <c r="Q189" i="20"/>
  <c r="N190" i="20"/>
  <c r="P190" i="20"/>
  <c r="Q190" i="20"/>
  <c r="N191" i="20"/>
  <c r="P191" i="20"/>
  <c r="Q191" i="20"/>
  <c r="N192" i="20"/>
  <c r="P192" i="20"/>
  <c r="Q192" i="20"/>
  <c r="N193" i="20"/>
  <c r="P193" i="20"/>
  <c r="Q193" i="20"/>
  <c r="N194" i="20"/>
  <c r="P194" i="20"/>
  <c r="Q194" i="20"/>
  <c r="N195" i="20"/>
  <c r="P195" i="20"/>
  <c r="Q195" i="20"/>
  <c r="N196" i="20"/>
  <c r="P196" i="20"/>
  <c r="Q196" i="20"/>
  <c r="N197" i="20"/>
  <c r="P197" i="20"/>
  <c r="Q197" i="20"/>
  <c r="N198" i="20"/>
  <c r="P198" i="20"/>
  <c r="Q198" i="20"/>
  <c r="N199" i="20"/>
  <c r="P199" i="20"/>
  <c r="Q199" i="20"/>
  <c r="N200" i="20"/>
  <c r="P200" i="20"/>
  <c r="Q200" i="20"/>
  <c r="N201" i="20"/>
  <c r="P201" i="20"/>
  <c r="Q201" i="20"/>
  <c r="N202" i="20"/>
  <c r="P202" i="20"/>
  <c r="Q202" i="20"/>
  <c r="N203" i="20"/>
  <c r="P203" i="20"/>
  <c r="Q203" i="20"/>
  <c r="N204" i="20"/>
  <c r="P204" i="20"/>
  <c r="Q204" i="20"/>
  <c r="N205" i="20"/>
  <c r="P205" i="20"/>
  <c r="Q205" i="20"/>
  <c r="N206" i="20"/>
  <c r="P206" i="20"/>
  <c r="Q206" i="20"/>
  <c r="N207" i="20"/>
  <c r="P207" i="20"/>
  <c r="Q207" i="20"/>
  <c r="N208" i="20"/>
  <c r="P208" i="20"/>
  <c r="Q208" i="20"/>
  <c r="N209" i="20"/>
  <c r="P209" i="20"/>
  <c r="Q209" i="20"/>
  <c r="N210" i="20"/>
  <c r="P210" i="20"/>
  <c r="Q210" i="20"/>
  <c r="N211" i="20"/>
  <c r="P211" i="20"/>
  <c r="Q211" i="20"/>
  <c r="N212" i="20"/>
  <c r="P212" i="20"/>
  <c r="Q212" i="20"/>
  <c r="N213" i="20"/>
  <c r="P213" i="20"/>
  <c r="Q213" i="20"/>
  <c r="N214" i="20"/>
  <c r="P214" i="20"/>
  <c r="Q214" i="20"/>
  <c r="N215" i="20"/>
  <c r="P215" i="20"/>
  <c r="Q215" i="20"/>
  <c r="N216" i="20"/>
  <c r="P216" i="20"/>
  <c r="Q216" i="20"/>
  <c r="N217" i="20"/>
  <c r="P217" i="20"/>
  <c r="Q217" i="20"/>
  <c r="N218" i="20"/>
  <c r="P218" i="20"/>
  <c r="Q218" i="20"/>
  <c r="N219" i="20"/>
  <c r="P219" i="20"/>
  <c r="Q219" i="20"/>
  <c r="N220" i="20"/>
  <c r="P220" i="20"/>
  <c r="Q220" i="20"/>
  <c r="N221" i="20"/>
  <c r="P221" i="20"/>
  <c r="Q221" i="20"/>
  <c r="N222" i="20"/>
  <c r="P222" i="20"/>
  <c r="Q222" i="20"/>
  <c r="N223" i="20"/>
  <c r="P223" i="20"/>
  <c r="Q223" i="20"/>
  <c r="N224" i="20"/>
  <c r="P224" i="20"/>
  <c r="Q224" i="20"/>
  <c r="N225" i="20"/>
  <c r="P225" i="20"/>
  <c r="Q225" i="20"/>
  <c r="N226" i="20"/>
  <c r="P226" i="20"/>
  <c r="Q226" i="20"/>
  <c r="N227" i="20"/>
  <c r="P227" i="20"/>
  <c r="Q227" i="20"/>
  <c r="N228" i="20"/>
  <c r="P228" i="20"/>
  <c r="Q228" i="20"/>
  <c r="N229" i="20"/>
  <c r="P229" i="20"/>
  <c r="Q229" i="20"/>
  <c r="N230" i="20"/>
  <c r="P230" i="20"/>
  <c r="Q230" i="20"/>
  <c r="N231" i="20"/>
  <c r="P231" i="20"/>
  <c r="Q231" i="20"/>
  <c r="N232" i="20"/>
  <c r="P232" i="20"/>
  <c r="Q232" i="20"/>
  <c r="N233" i="20"/>
  <c r="P233" i="20"/>
  <c r="Q233" i="20"/>
  <c r="N234" i="20"/>
  <c r="P234" i="20"/>
  <c r="Q234" i="20"/>
  <c r="N235" i="20"/>
  <c r="P235" i="20"/>
  <c r="Q235" i="20"/>
  <c r="N236" i="20"/>
  <c r="P236" i="20"/>
  <c r="Q236" i="20"/>
  <c r="N237" i="20"/>
  <c r="P237" i="20"/>
  <c r="Q237" i="20"/>
  <c r="N238" i="20"/>
  <c r="P238" i="20"/>
  <c r="Q238" i="20"/>
  <c r="N239" i="20"/>
  <c r="P239" i="20"/>
  <c r="Q239" i="20"/>
  <c r="N240" i="20"/>
  <c r="P240" i="20"/>
  <c r="Q240" i="20"/>
  <c r="N241" i="20"/>
  <c r="P241" i="20"/>
  <c r="Q241" i="20"/>
  <c r="N242" i="20"/>
  <c r="P242" i="20"/>
  <c r="Q242" i="20"/>
  <c r="N243" i="20"/>
  <c r="P243" i="20"/>
  <c r="Q243" i="20"/>
  <c r="N244" i="20"/>
  <c r="P244" i="20"/>
  <c r="Q244" i="20"/>
  <c r="N245" i="20"/>
  <c r="P245" i="20"/>
  <c r="Q245" i="20"/>
  <c r="N246" i="20"/>
  <c r="P246" i="20"/>
  <c r="Q246" i="20"/>
  <c r="N247" i="20"/>
  <c r="P247" i="20"/>
  <c r="Q247" i="20"/>
  <c r="N248" i="20"/>
  <c r="P248" i="20"/>
  <c r="Q248" i="20"/>
  <c r="N249" i="20"/>
  <c r="P249" i="20"/>
  <c r="Q249" i="20"/>
  <c r="N250" i="20"/>
  <c r="P250" i="20"/>
  <c r="Q250" i="20"/>
  <c r="N251" i="20"/>
  <c r="P251" i="20"/>
  <c r="Q251" i="20"/>
  <c r="N252" i="20"/>
  <c r="P252" i="20"/>
  <c r="Q252" i="20"/>
  <c r="N253" i="20"/>
  <c r="P253" i="20"/>
  <c r="Q253" i="20"/>
  <c r="N254" i="20"/>
  <c r="P254" i="20"/>
  <c r="Q254" i="20"/>
  <c r="N255" i="20"/>
  <c r="P255" i="20"/>
  <c r="Q255" i="20"/>
  <c r="N256" i="20"/>
  <c r="P256" i="20"/>
  <c r="Q256" i="20"/>
  <c r="N257" i="20"/>
  <c r="P257" i="20"/>
  <c r="Q257" i="20"/>
  <c r="N258" i="20"/>
  <c r="P258" i="20"/>
  <c r="Q258" i="20"/>
  <c r="N259" i="20"/>
  <c r="P259" i="20"/>
  <c r="Q259" i="20"/>
  <c r="N260" i="20"/>
  <c r="P260" i="20"/>
  <c r="Q260" i="20"/>
  <c r="N261" i="20"/>
  <c r="P261" i="20"/>
  <c r="Q261" i="20"/>
  <c r="N262" i="20"/>
  <c r="P262" i="20"/>
  <c r="Q262" i="20"/>
  <c r="N263" i="20"/>
  <c r="P263" i="20"/>
  <c r="Q263" i="20"/>
  <c r="N264" i="20"/>
  <c r="P264" i="20"/>
  <c r="Q264" i="20"/>
  <c r="N265" i="20"/>
  <c r="P265" i="20"/>
  <c r="Q265" i="20"/>
  <c r="N266" i="20"/>
  <c r="P266" i="20"/>
  <c r="Q266" i="20"/>
  <c r="N267" i="20"/>
  <c r="P267" i="20"/>
  <c r="Q267" i="20"/>
  <c r="N268" i="20"/>
  <c r="P268" i="20"/>
  <c r="Q268" i="20"/>
  <c r="N269" i="20"/>
  <c r="P269" i="20"/>
  <c r="Q269" i="20"/>
  <c r="N270" i="20"/>
  <c r="P270" i="20"/>
  <c r="Q270" i="20"/>
  <c r="N271" i="20"/>
  <c r="P271" i="20"/>
  <c r="Q271" i="20"/>
  <c r="N272" i="20"/>
  <c r="P272" i="20"/>
  <c r="Q272" i="20"/>
  <c r="N273" i="20"/>
  <c r="P273" i="20"/>
  <c r="Q273" i="20"/>
  <c r="N274" i="20"/>
  <c r="P274" i="20"/>
  <c r="Q274" i="20"/>
  <c r="N275" i="20"/>
  <c r="P275" i="20"/>
  <c r="Q275" i="20"/>
  <c r="N276" i="20"/>
  <c r="P276" i="20"/>
  <c r="Q276" i="20"/>
  <c r="N277" i="20"/>
  <c r="P277" i="20"/>
  <c r="Q277" i="20"/>
  <c r="N278" i="20"/>
  <c r="P278" i="20"/>
  <c r="Q278" i="20"/>
  <c r="N279" i="20"/>
  <c r="P279" i="20"/>
  <c r="Q279" i="20"/>
  <c r="N280" i="20"/>
  <c r="P280" i="20"/>
  <c r="Q280" i="20"/>
  <c r="N281" i="20"/>
  <c r="P281" i="20"/>
  <c r="Q281" i="20"/>
  <c r="N282" i="20"/>
  <c r="P282" i="20"/>
  <c r="Q282" i="20"/>
  <c r="N283" i="20"/>
  <c r="P283" i="20"/>
  <c r="Q283" i="20"/>
  <c r="N284" i="20"/>
  <c r="P284" i="20"/>
  <c r="Q284" i="20"/>
  <c r="N285" i="20"/>
  <c r="P285" i="20"/>
  <c r="Q285" i="20"/>
  <c r="N286" i="20"/>
  <c r="P286" i="20"/>
  <c r="Q286" i="20"/>
  <c r="N287" i="20"/>
  <c r="P287" i="20"/>
  <c r="Q287" i="20"/>
  <c r="N288" i="20"/>
  <c r="P288" i="20"/>
  <c r="Q288" i="20"/>
  <c r="N289" i="20"/>
  <c r="P289" i="20"/>
  <c r="Q289" i="20"/>
  <c r="N290" i="20"/>
  <c r="P290" i="20"/>
  <c r="Q290" i="20"/>
  <c r="N291" i="20"/>
  <c r="P291" i="20"/>
  <c r="Q291" i="20"/>
  <c r="N292" i="20"/>
  <c r="P292" i="20"/>
  <c r="Q292" i="20"/>
  <c r="N293" i="20"/>
  <c r="P293" i="20"/>
  <c r="Q293" i="20"/>
  <c r="N294" i="20"/>
  <c r="P294" i="20"/>
  <c r="Q294" i="20"/>
  <c r="N295" i="20"/>
  <c r="P295" i="20"/>
  <c r="Q295" i="20"/>
  <c r="N296" i="20"/>
  <c r="P296" i="20"/>
  <c r="Q296" i="20"/>
  <c r="N297" i="20"/>
  <c r="P297" i="20"/>
  <c r="Q297" i="20"/>
  <c r="N298" i="20"/>
  <c r="P298" i="20"/>
  <c r="Q298" i="20"/>
  <c r="N299" i="20"/>
  <c r="P299" i="20"/>
  <c r="Q299" i="20"/>
  <c r="N300" i="20"/>
  <c r="P300" i="20"/>
  <c r="Q300" i="20"/>
  <c r="N301" i="20"/>
  <c r="P301" i="20"/>
  <c r="Q301" i="20"/>
  <c r="N302" i="20"/>
  <c r="P302" i="20"/>
  <c r="Q302" i="20"/>
  <c r="N303" i="20"/>
  <c r="P303" i="20"/>
  <c r="Q303" i="20"/>
  <c r="N304" i="20"/>
  <c r="P304" i="20"/>
  <c r="Q304" i="20"/>
  <c r="N305" i="20"/>
  <c r="P305" i="20"/>
  <c r="Q305" i="20"/>
  <c r="N306" i="20"/>
  <c r="P306" i="20"/>
  <c r="Q306" i="20"/>
  <c r="N307" i="20"/>
  <c r="P307" i="20"/>
  <c r="Q307" i="20"/>
  <c r="N308" i="20"/>
  <c r="P308" i="20"/>
  <c r="Q308" i="20"/>
  <c r="N309" i="20"/>
  <c r="P309" i="20"/>
  <c r="Q309" i="20"/>
  <c r="N310" i="20"/>
  <c r="P310" i="20"/>
  <c r="Q310" i="20"/>
  <c r="N311" i="20"/>
  <c r="P311" i="20"/>
  <c r="Q311" i="20"/>
  <c r="N312" i="20"/>
  <c r="P312" i="20"/>
  <c r="Q312" i="20"/>
  <c r="N313" i="20"/>
  <c r="P313" i="20"/>
  <c r="Q313" i="20"/>
  <c r="N314" i="20"/>
  <c r="P314" i="20"/>
  <c r="Q314" i="20"/>
  <c r="N315" i="20"/>
  <c r="P315" i="20"/>
  <c r="Q315" i="20"/>
  <c r="N316" i="20"/>
  <c r="P316" i="20"/>
  <c r="Q316" i="20"/>
  <c r="N317" i="20"/>
  <c r="P317" i="20"/>
  <c r="Q317" i="20"/>
  <c r="N318" i="20"/>
  <c r="P318" i="20"/>
  <c r="Q318" i="20"/>
  <c r="N319" i="20"/>
  <c r="P319" i="20"/>
  <c r="Q319" i="20"/>
  <c r="N320" i="20"/>
  <c r="P320" i="20"/>
  <c r="Q320" i="20"/>
  <c r="N321" i="20"/>
  <c r="P321" i="20"/>
  <c r="Q321" i="20"/>
  <c r="N322" i="20"/>
  <c r="P322" i="20"/>
  <c r="Q322" i="20"/>
  <c r="N323" i="20"/>
  <c r="P323" i="20"/>
  <c r="Q323" i="20"/>
  <c r="N324" i="20"/>
  <c r="P324" i="20"/>
  <c r="Q324" i="20"/>
  <c r="N325" i="20"/>
  <c r="P325" i="20"/>
  <c r="Q325" i="20"/>
  <c r="N326" i="20"/>
  <c r="P326" i="20"/>
  <c r="Q326" i="20"/>
  <c r="N327" i="20"/>
  <c r="P327" i="20"/>
  <c r="Q327" i="20"/>
  <c r="N328" i="20"/>
  <c r="P328" i="20"/>
  <c r="Q328" i="20"/>
  <c r="N329" i="20"/>
  <c r="P329" i="20"/>
  <c r="Q329" i="20"/>
  <c r="N330" i="20"/>
  <c r="P330" i="20"/>
  <c r="Q330" i="20"/>
  <c r="N331" i="20"/>
  <c r="P331" i="20"/>
  <c r="Q331" i="20"/>
  <c r="N332" i="20"/>
  <c r="P332" i="20"/>
  <c r="Q332" i="20"/>
  <c r="N333" i="20"/>
  <c r="P333" i="20"/>
  <c r="Q333" i="20"/>
  <c r="N334" i="20"/>
  <c r="P334" i="20"/>
  <c r="Q334" i="20"/>
  <c r="N335" i="20"/>
  <c r="P335" i="20"/>
  <c r="Q335" i="20"/>
  <c r="N336" i="20"/>
  <c r="P336" i="20"/>
  <c r="Q336" i="20"/>
  <c r="N337" i="20"/>
  <c r="P337" i="20"/>
  <c r="Q337" i="20"/>
  <c r="N338" i="20"/>
  <c r="P338" i="20"/>
  <c r="Q338" i="20"/>
  <c r="N339" i="20"/>
  <c r="P339" i="20"/>
  <c r="Q339" i="20"/>
  <c r="N340" i="20"/>
  <c r="P340" i="20"/>
  <c r="Q340" i="20"/>
  <c r="N341" i="20"/>
  <c r="P341" i="20"/>
  <c r="Q341" i="20"/>
  <c r="N342" i="20"/>
  <c r="P342" i="20"/>
  <c r="Q342" i="20"/>
  <c r="N343" i="20"/>
  <c r="P343" i="20"/>
  <c r="Q343" i="20"/>
  <c r="N344" i="20"/>
  <c r="P344" i="20"/>
  <c r="Q344" i="20"/>
  <c r="N345" i="20"/>
  <c r="P345" i="20"/>
  <c r="Q345" i="20"/>
  <c r="N346" i="20"/>
  <c r="P346" i="20"/>
  <c r="Q346" i="20"/>
  <c r="N347" i="20"/>
  <c r="P347" i="20"/>
  <c r="Q347" i="20"/>
  <c r="N348" i="20"/>
  <c r="P348" i="20"/>
  <c r="Q348" i="20"/>
  <c r="N349" i="20"/>
  <c r="P349" i="20"/>
  <c r="Q349" i="20"/>
  <c r="N350" i="20"/>
  <c r="P350" i="20"/>
  <c r="Q350" i="20"/>
  <c r="N351" i="20"/>
  <c r="P351" i="20"/>
  <c r="Q351" i="20"/>
  <c r="N2" i="20"/>
  <c r="P2" i="20"/>
  <c r="Q2" i="20"/>
  <c r="I3" i="20"/>
  <c r="K3" i="20"/>
  <c r="L3" i="20"/>
  <c r="I4" i="20"/>
  <c r="K4" i="20"/>
  <c r="L4" i="20"/>
  <c r="I5" i="20"/>
  <c r="K5" i="20"/>
  <c r="L5" i="20"/>
  <c r="I6" i="20"/>
  <c r="K6" i="20"/>
  <c r="L6" i="20"/>
  <c r="I7" i="20"/>
  <c r="K7" i="20"/>
  <c r="L7" i="20"/>
  <c r="I8" i="20"/>
  <c r="K8" i="20"/>
  <c r="L8" i="20"/>
  <c r="I9" i="20"/>
  <c r="K9" i="20"/>
  <c r="L9" i="20"/>
  <c r="I10" i="20"/>
  <c r="K10" i="20"/>
  <c r="L10" i="20"/>
  <c r="I11" i="20"/>
  <c r="K11" i="20"/>
  <c r="L11" i="20"/>
  <c r="I12" i="20"/>
  <c r="K12" i="20"/>
  <c r="L12" i="20"/>
  <c r="I13" i="20"/>
  <c r="K13" i="20"/>
  <c r="L13" i="20"/>
  <c r="I14" i="20"/>
  <c r="K14" i="20"/>
  <c r="L14" i="20"/>
  <c r="I15" i="20"/>
  <c r="K15" i="20"/>
  <c r="L15" i="20"/>
  <c r="I16" i="20"/>
  <c r="K16" i="20"/>
  <c r="L16" i="20"/>
  <c r="I17" i="20"/>
  <c r="K17" i="20"/>
  <c r="L17" i="20"/>
  <c r="I18" i="20"/>
  <c r="K18" i="20"/>
  <c r="L18" i="20"/>
  <c r="I19" i="20"/>
  <c r="K19" i="20"/>
  <c r="L19" i="20"/>
  <c r="I20" i="20"/>
  <c r="K20" i="20"/>
  <c r="L20" i="20"/>
  <c r="I21" i="20"/>
  <c r="K21" i="20"/>
  <c r="L21" i="20"/>
  <c r="I22" i="20"/>
  <c r="K22" i="20"/>
  <c r="L22" i="20"/>
  <c r="I23" i="20"/>
  <c r="K23" i="20"/>
  <c r="L23" i="20"/>
  <c r="I24" i="20"/>
  <c r="K24" i="20"/>
  <c r="L24" i="20"/>
  <c r="I25" i="20"/>
  <c r="K25" i="20"/>
  <c r="L25" i="20"/>
  <c r="I26" i="20"/>
  <c r="K26" i="20"/>
  <c r="L26" i="20"/>
  <c r="I27" i="20"/>
  <c r="K27" i="20"/>
  <c r="L27" i="20"/>
  <c r="I28" i="20"/>
  <c r="K28" i="20"/>
  <c r="L28" i="20"/>
  <c r="I29" i="20"/>
  <c r="K29" i="20"/>
  <c r="L29" i="20"/>
  <c r="I30" i="20"/>
  <c r="K30" i="20"/>
  <c r="L30" i="20"/>
  <c r="I31" i="20"/>
  <c r="K31" i="20"/>
  <c r="L31" i="20"/>
  <c r="I32" i="20"/>
  <c r="K32" i="20"/>
  <c r="L32" i="20"/>
  <c r="I33" i="20"/>
  <c r="K33" i="20"/>
  <c r="L33" i="20"/>
  <c r="I34" i="20"/>
  <c r="K34" i="20"/>
  <c r="L34" i="20"/>
  <c r="I35" i="20"/>
  <c r="K35" i="20"/>
  <c r="L35" i="20"/>
  <c r="I36" i="20"/>
  <c r="K36" i="20"/>
  <c r="L36" i="20"/>
  <c r="I37" i="20"/>
  <c r="K37" i="20"/>
  <c r="L37" i="20"/>
  <c r="I38" i="20"/>
  <c r="K38" i="20"/>
  <c r="L38" i="20"/>
  <c r="I39" i="20"/>
  <c r="K39" i="20"/>
  <c r="L39" i="20"/>
  <c r="I40" i="20"/>
  <c r="K40" i="20"/>
  <c r="L40" i="20"/>
  <c r="I41" i="20"/>
  <c r="K41" i="20"/>
  <c r="L41" i="20"/>
  <c r="I42" i="20"/>
  <c r="K42" i="20"/>
  <c r="L42" i="20"/>
  <c r="I43" i="20"/>
  <c r="K43" i="20"/>
  <c r="L43" i="20"/>
  <c r="I44" i="20"/>
  <c r="K44" i="20"/>
  <c r="L44" i="20"/>
  <c r="I45" i="20"/>
  <c r="K45" i="20"/>
  <c r="L45" i="20"/>
  <c r="I46" i="20"/>
  <c r="K46" i="20"/>
  <c r="L46" i="20"/>
  <c r="I47" i="20"/>
  <c r="K47" i="20"/>
  <c r="L47" i="20"/>
  <c r="I48" i="20"/>
  <c r="K48" i="20"/>
  <c r="L48" i="20"/>
  <c r="I49" i="20"/>
  <c r="K49" i="20"/>
  <c r="L49" i="20"/>
  <c r="I50" i="20"/>
  <c r="K50" i="20"/>
  <c r="L50" i="20"/>
  <c r="I51" i="20"/>
  <c r="K51" i="20"/>
  <c r="L51" i="20"/>
  <c r="I52" i="20"/>
  <c r="K52" i="20"/>
  <c r="L52" i="20"/>
  <c r="I53" i="20"/>
  <c r="K53" i="20"/>
  <c r="L53" i="20"/>
  <c r="I54" i="20"/>
  <c r="K54" i="20"/>
  <c r="L54" i="20"/>
  <c r="I55" i="20"/>
  <c r="K55" i="20"/>
  <c r="L55" i="20"/>
  <c r="I56" i="20"/>
  <c r="K56" i="20"/>
  <c r="L56" i="20"/>
  <c r="I57" i="20"/>
  <c r="K57" i="20"/>
  <c r="L57" i="20"/>
  <c r="I58" i="20"/>
  <c r="K58" i="20"/>
  <c r="L58" i="20"/>
  <c r="I59" i="20"/>
  <c r="K59" i="20"/>
  <c r="L59" i="20"/>
  <c r="I60" i="20"/>
  <c r="K60" i="20"/>
  <c r="L60" i="20"/>
  <c r="I61" i="20"/>
  <c r="K61" i="20"/>
  <c r="L61" i="20"/>
  <c r="I62" i="20"/>
  <c r="K62" i="20"/>
  <c r="L62" i="20"/>
  <c r="I63" i="20"/>
  <c r="K63" i="20"/>
  <c r="L63" i="20"/>
  <c r="I64" i="20"/>
  <c r="K64" i="20"/>
  <c r="L64" i="20"/>
  <c r="I65" i="20"/>
  <c r="K65" i="20"/>
  <c r="L65" i="20"/>
  <c r="I66" i="20"/>
  <c r="K66" i="20"/>
  <c r="L66" i="20"/>
  <c r="I67" i="20"/>
  <c r="K67" i="20"/>
  <c r="L67" i="20"/>
  <c r="I68" i="20"/>
  <c r="K68" i="20"/>
  <c r="L68" i="20"/>
  <c r="I69" i="20"/>
  <c r="K69" i="20"/>
  <c r="L69" i="20"/>
  <c r="I70" i="20"/>
  <c r="K70" i="20"/>
  <c r="L70" i="20"/>
  <c r="I71" i="20"/>
  <c r="K71" i="20"/>
  <c r="L71" i="20"/>
  <c r="I72" i="20"/>
  <c r="K72" i="20"/>
  <c r="L72" i="20"/>
  <c r="I73" i="20"/>
  <c r="K73" i="20"/>
  <c r="L73" i="20"/>
  <c r="I74" i="20"/>
  <c r="K74" i="20"/>
  <c r="L74" i="20"/>
  <c r="I75" i="20"/>
  <c r="K75" i="20"/>
  <c r="L75" i="20"/>
  <c r="I76" i="20"/>
  <c r="K76" i="20"/>
  <c r="L76" i="20"/>
  <c r="I77" i="20"/>
  <c r="K77" i="20"/>
  <c r="L77" i="20"/>
  <c r="I78" i="20"/>
  <c r="K78" i="20"/>
  <c r="L78" i="20"/>
  <c r="I79" i="20"/>
  <c r="K79" i="20"/>
  <c r="L79" i="20"/>
  <c r="I80" i="20"/>
  <c r="K80" i="20"/>
  <c r="L80" i="20"/>
  <c r="I81" i="20"/>
  <c r="K81" i="20"/>
  <c r="L81" i="20"/>
  <c r="I82" i="20"/>
  <c r="K82" i="20"/>
  <c r="L82" i="20"/>
  <c r="I83" i="20"/>
  <c r="K83" i="20"/>
  <c r="L83" i="20"/>
  <c r="I84" i="20"/>
  <c r="K84" i="20"/>
  <c r="L84" i="20"/>
  <c r="I85" i="20"/>
  <c r="K85" i="20"/>
  <c r="L85" i="20"/>
  <c r="I86" i="20"/>
  <c r="K86" i="20"/>
  <c r="L86" i="20"/>
  <c r="I87" i="20"/>
  <c r="K87" i="20"/>
  <c r="L87" i="20"/>
  <c r="I88" i="20"/>
  <c r="K88" i="20"/>
  <c r="L88" i="20"/>
  <c r="I89" i="20"/>
  <c r="K89" i="20"/>
  <c r="L89" i="20"/>
  <c r="I90" i="20"/>
  <c r="K90" i="20"/>
  <c r="L90" i="20"/>
  <c r="I91" i="20"/>
  <c r="K91" i="20"/>
  <c r="L91" i="20"/>
  <c r="I92" i="20"/>
  <c r="K92" i="20"/>
  <c r="L92" i="20"/>
  <c r="I93" i="20"/>
  <c r="K93" i="20"/>
  <c r="L93" i="20"/>
  <c r="I94" i="20"/>
  <c r="K94" i="20"/>
  <c r="L94" i="20"/>
  <c r="I95" i="20"/>
  <c r="K95" i="20"/>
  <c r="L95" i="20"/>
  <c r="I96" i="20"/>
  <c r="K96" i="20"/>
  <c r="L96" i="20"/>
  <c r="I97" i="20"/>
  <c r="K97" i="20"/>
  <c r="L97" i="20"/>
  <c r="I98" i="20"/>
  <c r="K98" i="20"/>
  <c r="L98" i="20"/>
  <c r="I99" i="20"/>
  <c r="K99" i="20"/>
  <c r="L99" i="20"/>
  <c r="I100" i="20"/>
  <c r="K100" i="20"/>
  <c r="L100" i="20"/>
  <c r="I101" i="20"/>
  <c r="K101" i="20"/>
  <c r="L101" i="20"/>
  <c r="I102" i="20"/>
  <c r="K102" i="20"/>
  <c r="L102" i="20"/>
  <c r="I103" i="20"/>
  <c r="K103" i="20"/>
  <c r="L103" i="20"/>
  <c r="I104" i="20"/>
  <c r="K104" i="20"/>
  <c r="L104" i="20"/>
  <c r="I105" i="20"/>
  <c r="K105" i="20"/>
  <c r="L105" i="20"/>
  <c r="I106" i="20"/>
  <c r="K106" i="20"/>
  <c r="L106" i="20"/>
  <c r="I107" i="20"/>
  <c r="K107" i="20"/>
  <c r="L107" i="20"/>
  <c r="I108" i="20"/>
  <c r="K108" i="20"/>
  <c r="L108" i="20"/>
  <c r="I109" i="20"/>
  <c r="K109" i="20"/>
  <c r="L109" i="20"/>
  <c r="I110" i="20"/>
  <c r="K110" i="20"/>
  <c r="L110" i="20"/>
  <c r="I111" i="20"/>
  <c r="K111" i="20"/>
  <c r="L111" i="20"/>
  <c r="I112" i="20"/>
  <c r="K112" i="20"/>
  <c r="L112" i="20"/>
  <c r="I113" i="20"/>
  <c r="K113" i="20"/>
  <c r="L113" i="20"/>
  <c r="I114" i="20"/>
  <c r="K114" i="20"/>
  <c r="L114" i="20"/>
  <c r="I115" i="20"/>
  <c r="K115" i="20"/>
  <c r="L115" i="20"/>
  <c r="I116" i="20"/>
  <c r="K116" i="20"/>
  <c r="L116" i="20"/>
  <c r="I117" i="20"/>
  <c r="K117" i="20"/>
  <c r="L117" i="20"/>
  <c r="I118" i="20"/>
  <c r="K118" i="20"/>
  <c r="L118" i="20"/>
  <c r="I119" i="20"/>
  <c r="K119" i="20"/>
  <c r="L119" i="20"/>
  <c r="I120" i="20"/>
  <c r="K120" i="20"/>
  <c r="L120" i="20"/>
  <c r="I121" i="20"/>
  <c r="K121" i="20"/>
  <c r="L121" i="20"/>
  <c r="I122" i="20"/>
  <c r="K122" i="20"/>
  <c r="L122" i="20"/>
  <c r="I123" i="20"/>
  <c r="K123" i="20"/>
  <c r="L123" i="20"/>
  <c r="I124" i="20"/>
  <c r="K124" i="20"/>
  <c r="L124" i="20"/>
  <c r="I125" i="20"/>
  <c r="K125" i="20"/>
  <c r="L125" i="20"/>
  <c r="I126" i="20"/>
  <c r="K126" i="20"/>
  <c r="L126" i="20"/>
  <c r="I127" i="20"/>
  <c r="K127" i="20"/>
  <c r="L127" i="20"/>
  <c r="I128" i="20"/>
  <c r="K128" i="20"/>
  <c r="L128" i="20"/>
  <c r="I129" i="20"/>
  <c r="K129" i="20"/>
  <c r="L129" i="20"/>
  <c r="I130" i="20"/>
  <c r="K130" i="20"/>
  <c r="L130" i="20"/>
  <c r="I131" i="20"/>
  <c r="K131" i="20"/>
  <c r="L131" i="20"/>
  <c r="I132" i="20"/>
  <c r="K132" i="20"/>
  <c r="L132" i="20"/>
  <c r="I133" i="20"/>
  <c r="K133" i="20"/>
  <c r="L133" i="20"/>
  <c r="I134" i="20"/>
  <c r="K134" i="20"/>
  <c r="L134" i="20"/>
  <c r="I135" i="20"/>
  <c r="K135" i="20"/>
  <c r="L135" i="20"/>
  <c r="I136" i="20"/>
  <c r="K136" i="20"/>
  <c r="L136" i="20"/>
  <c r="I137" i="20"/>
  <c r="K137" i="20"/>
  <c r="L137" i="20"/>
  <c r="I138" i="20"/>
  <c r="K138" i="20"/>
  <c r="L138" i="20"/>
  <c r="I139" i="20"/>
  <c r="K139" i="20"/>
  <c r="L139" i="20"/>
  <c r="I140" i="20"/>
  <c r="K140" i="20"/>
  <c r="L140" i="20"/>
  <c r="I141" i="20"/>
  <c r="K141" i="20"/>
  <c r="L141" i="20"/>
  <c r="I142" i="20"/>
  <c r="K142" i="20"/>
  <c r="L142" i="20"/>
  <c r="I143" i="20"/>
  <c r="K143" i="20"/>
  <c r="L143" i="20"/>
  <c r="I144" i="20"/>
  <c r="K144" i="20"/>
  <c r="L144" i="20"/>
  <c r="I145" i="20"/>
  <c r="K145" i="20"/>
  <c r="L145" i="20"/>
  <c r="I146" i="20"/>
  <c r="K146" i="20"/>
  <c r="L146" i="20"/>
  <c r="I147" i="20"/>
  <c r="K147" i="20"/>
  <c r="L147" i="20"/>
  <c r="I148" i="20"/>
  <c r="K148" i="20"/>
  <c r="L148" i="20"/>
  <c r="I149" i="20"/>
  <c r="K149" i="20"/>
  <c r="L149" i="20"/>
  <c r="I150" i="20"/>
  <c r="K150" i="20"/>
  <c r="L150" i="20"/>
  <c r="I151" i="20"/>
  <c r="K151" i="20"/>
  <c r="L151" i="20"/>
  <c r="I152" i="20"/>
  <c r="K152" i="20"/>
  <c r="L152" i="20"/>
  <c r="I153" i="20"/>
  <c r="K153" i="20"/>
  <c r="L153" i="20"/>
  <c r="I154" i="20"/>
  <c r="K154" i="20"/>
  <c r="L154" i="20"/>
  <c r="I155" i="20"/>
  <c r="K155" i="20"/>
  <c r="L155" i="20"/>
  <c r="I156" i="20"/>
  <c r="K156" i="20"/>
  <c r="L156" i="20"/>
  <c r="I157" i="20"/>
  <c r="K157" i="20"/>
  <c r="L157" i="20"/>
  <c r="I158" i="20"/>
  <c r="K158" i="20"/>
  <c r="L158" i="20"/>
  <c r="I159" i="20"/>
  <c r="K159" i="20"/>
  <c r="L159" i="20"/>
  <c r="I160" i="20"/>
  <c r="K160" i="20"/>
  <c r="L160" i="20"/>
  <c r="I161" i="20"/>
  <c r="K161" i="20"/>
  <c r="L161" i="20"/>
  <c r="I162" i="20"/>
  <c r="K162" i="20"/>
  <c r="L162" i="20"/>
  <c r="I163" i="20"/>
  <c r="K163" i="20"/>
  <c r="L163" i="20"/>
  <c r="I164" i="20"/>
  <c r="K164" i="20"/>
  <c r="L164" i="20"/>
  <c r="I165" i="20"/>
  <c r="K165" i="20"/>
  <c r="L165" i="20"/>
  <c r="I166" i="20"/>
  <c r="K166" i="20"/>
  <c r="L166" i="20"/>
  <c r="I167" i="20"/>
  <c r="K167" i="20"/>
  <c r="L167" i="20"/>
  <c r="I168" i="20"/>
  <c r="K168" i="20"/>
  <c r="L168" i="20"/>
  <c r="I169" i="20"/>
  <c r="K169" i="20"/>
  <c r="L169" i="20"/>
  <c r="I170" i="20"/>
  <c r="K170" i="20"/>
  <c r="L170" i="20"/>
  <c r="I171" i="20"/>
  <c r="K171" i="20"/>
  <c r="L171" i="20"/>
  <c r="I172" i="20"/>
  <c r="K172" i="20"/>
  <c r="L172" i="20"/>
  <c r="I173" i="20"/>
  <c r="K173" i="20"/>
  <c r="L173" i="20"/>
  <c r="I174" i="20"/>
  <c r="K174" i="20"/>
  <c r="L174" i="20"/>
  <c r="I175" i="20"/>
  <c r="K175" i="20"/>
  <c r="L175" i="20"/>
  <c r="I176" i="20"/>
  <c r="K176" i="20"/>
  <c r="L176" i="20"/>
  <c r="I177" i="20"/>
  <c r="K177" i="20"/>
  <c r="L177" i="20"/>
  <c r="I178" i="20"/>
  <c r="K178" i="20"/>
  <c r="L178" i="20"/>
  <c r="I179" i="20"/>
  <c r="K179" i="20"/>
  <c r="L179" i="20"/>
  <c r="I180" i="20"/>
  <c r="K180" i="20"/>
  <c r="L180" i="20"/>
  <c r="I181" i="20"/>
  <c r="K181" i="20"/>
  <c r="L181" i="20"/>
  <c r="I182" i="20"/>
  <c r="K182" i="20"/>
  <c r="L182" i="20"/>
  <c r="I183" i="20"/>
  <c r="K183" i="20"/>
  <c r="L183" i="20"/>
  <c r="I184" i="20"/>
  <c r="K184" i="20"/>
  <c r="L184" i="20"/>
  <c r="I185" i="20"/>
  <c r="K185" i="20"/>
  <c r="L185" i="20"/>
  <c r="I186" i="20"/>
  <c r="K186" i="20"/>
  <c r="L186" i="20"/>
  <c r="I187" i="20"/>
  <c r="K187" i="20"/>
  <c r="L187" i="20"/>
  <c r="I188" i="20"/>
  <c r="K188" i="20"/>
  <c r="L188" i="20"/>
  <c r="I189" i="20"/>
  <c r="K189" i="20"/>
  <c r="L189" i="20"/>
  <c r="I190" i="20"/>
  <c r="K190" i="20"/>
  <c r="L190" i="20"/>
  <c r="I191" i="20"/>
  <c r="K191" i="20"/>
  <c r="L191" i="20"/>
  <c r="I192" i="20"/>
  <c r="K192" i="20"/>
  <c r="L192" i="20"/>
  <c r="I193" i="20"/>
  <c r="K193" i="20"/>
  <c r="L193" i="20"/>
  <c r="I194" i="20"/>
  <c r="K194" i="20"/>
  <c r="L194" i="20"/>
  <c r="I195" i="20"/>
  <c r="K195" i="20"/>
  <c r="L195" i="20"/>
  <c r="I196" i="20"/>
  <c r="K196" i="20"/>
  <c r="L196" i="20"/>
  <c r="I197" i="20"/>
  <c r="K197" i="20"/>
  <c r="L197" i="20"/>
  <c r="I198" i="20"/>
  <c r="K198" i="20"/>
  <c r="L198" i="20"/>
  <c r="I199" i="20"/>
  <c r="K199" i="20"/>
  <c r="L199" i="20"/>
  <c r="I200" i="20"/>
  <c r="K200" i="20"/>
  <c r="L200" i="20"/>
  <c r="I201" i="20"/>
  <c r="K201" i="20"/>
  <c r="L201" i="20"/>
  <c r="I202" i="20"/>
  <c r="K202" i="20"/>
  <c r="L202" i="20"/>
  <c r="I203" i="20"/>
  <c r="K203" i="20"/>
  <c r="L203" i="20"/>
  <c r="I204" i="20"/>
  <c r="K204" i="20"/>
  <c r="L204" i="20"/>
  <c r="I205" i="20"/>
  <c r="K205" i="20"/>
  <c r="L205" i="20"/>
  <c r="I206" i="20"/>
  <c r="K206" i="20"/>
  <c r="L206" i="20"/>
  <c r="I207" i="20"/>
  <c r="K207" i="20"/>
  <c r="L207" i="20"/>
  <c r="I208" i="20"/>
  <c r="K208" i="20"/>
  <c r="L208" i="20"/>
  <c r="I209" i="20"/>
  <c r="K209" i="20"/>
  <c r="L209" i="20"/>
  <c r="I210" i="20"/>
  <c r="K210" i="20"/>
  <c r="L210" i="20"/>
  <c r="I211" i="20"/>
  <c r="K211" i="20"/>
  <c r="L211" i="20"/>
  <c r="I212" i="20"/>
  <c r="K212" i="20"/>
  <c r="L212" i="20"/>
  <c r="I213" i="20"/>
  <c r="K213" i="20"/>
  <c r="L213" i="20"/>
  <c r="I214" i="20"/>
  <c r="K214" i="20"/>
  <c r="L214" i="20"/>
  <c r="I215" i="20"/>
  <c r="K215" i="20"/>
  <c r="L215" i="20"/>
  <c r="I216" i="20"/>
  <c r="K216" i="20"/>
  <c r="L216" i="20"/>
  <c r="I217" i="20"/>
  <c r="K217" i="20"/>
  <c r="L217" i="20"/>
  <c r="I218" i="20"/>
  <c r="K218" i="20"/>
  <c r="L218" i="20"/>
  <c r="I219" i="20"/>
  <c r="K219" i="20"/>
  <c r="L219" i="20"/>
  <c r="I220" i="20"/>
  <c r="K220" i="20"/>
  <c r="L220" i="20"/>
  <c r="I221" i="20"/>
  <c r="K221" i="20"/>
  <c r="L221" i="20"/>
  <c r="I222" i="20"/>
  <c r="K222" i="20"/>
  <c r="L222" i="20"/>
  <c r="I223" i="20"/>
  <c r="K223" i="20"/>
  <c r="L223" i="20"/>
  <c r="I224" i="20"/>
  <c r="K224" i="20"/>
  <c r="L224" i="20"/>
  <c r="I225" i="20"/>
  <c r="K225" i="20"/>
  <c r="L225" i="20"/>
  <c r="I226" i="20"/>
  <c r="K226" i="20"/>
  <c r="L226" i="20"/>
  <c r="I227" i="20"/>
  <c r="K227" i="20"/>
  <c r="L227" i="20"/>
  <c r="I228" i="20"/>
  <c r="K228" i="20"/>
  <c r="L228" i="20"/>
  <c r="I229" i="20"/>
  <c r="K229" i="20"/>
  <c r="L229" i="20"/>
  <c r="I230" i="20"/>
  <c r="K230" i="20"/>
  <c r="L230" i="20"/>
  <c r="I231" i="20"/>
  <c r="K231" i="20"/>
  <c r="L231" i="20"/>
  <c r="I232" i="20"/>
  <c r="K232" i="20"/>
  <c r="L232" i="20"/>
  <c r="I233" i="20"/>
  <c r="K233" i="20"/>
  <c r="L233" i="20"/>
  <c r="I234" i="20"/>
  <c r="K234" i="20"/>
  <c r="L234" i="20"/>
  <c r="I235" i="20"/>
  <c r="K235" i="20"/>
  <c r="L235" i="20"/>
  <c r="I236" i="20"/>
  <c r="K236" i="20"/>
  <c r="L236" i="20"/>
  <c r="I237" i="20"/>
  <c r="K237" i="20"/>
  <c r="L237" i="20"/>
  <c r="I238" i="20"/>
  <c r="K238" i="20"/>
  <c r="L238" i="20"/>
  <c r="I239" i="20"/>
  <c r="K239" i="20"/>
  <c r="L239" i="20"/>
  <c r="I240" i="20"/>
  <c r="K240" i="20"/>
  <c r="L240" i="20"/>
  <c r="I241" i="20"/>
  <c r="K241" i="20"/>
  <c r="L241" i="20"/>
  <c r="I242" i="20"/>
  <c r="K242" i="20"/>
  <c r="L242" i="20"/>
  <c r="I243" i="20"/>
  <c r="K243" i="20"/>
  <c r="L243" i="20"/>
  <c r="I244" i="20"/>
  <c r="K244" i="20"/>
  <c r="L244" i="20"/>
  <c r="I245" i="20"/>
  <c r="K245" i="20"/>
  <c r="L245" i="20"/>
  <c r="I246" i="20"/>
  <c r="K246" i="20"/>
  <c r="L246" i="20"/>
  <c r="I247" i="20"/>
  <c r="K247" i="20"/>
  <c r="L247" i="20"/>
  <c r="I248" i="20"/>
  <c r="K248" i="20"/>
  <c r="L248" i="20"/>
  <c r="I249" i="20"/>
  <c r="K249" i="20"/>
  <c r="L249" i="20"/>
  <c r="I250" i="20"/>
  <c r="K250" i="20"/>
  <c r="L250" i="20"/>
  <c r="I251" i="20"/>
  <c r="K251" i="20"/>
  <c r="L251" i="20"/>
  <c r="I252" i="20"/>
  <c r="K252" i="20"/>
  <c r="L252" i="20"/>
  <c r="I253" i="20"/>
  <c r="K253" i="20"/>
  <c r="L253" i="20"/>
  <c r="I254" i="20"/>
  <c r="K254" i="20"/>
  <c r="L254" i="20"/>
  <c r="I255" i="20"/>
  <c r="K255" i="20"/>
  <c r="L255" i="20"/>
  <c r="I256" i="20"/>
  <c r="K256" i="20"/>
  <c r="L256" i="20"/>
  <c r="I257" i="20"/>
  <c r="K257" i="20"/>
  <c r="L257" i="20"/>
  <c r="I258" i="20"/>
  <c r="K258" i="20"/>
  <c r="L258" i="20"/>
  <c r="I259" i="20"/>
  <c r="K259" i="20"/>
  <c r="L259" i="20"/>
  <c r="I260" i="20"/>
  <c r="K260" i="20"/>
  <c r="L260" i="20"/>
  <c r="I261" i="20"/>
  <c r="K261" i="20"/>
  <c r="L261" i="20"/>
  <c r="I262" i="20"/>
  <c r="K262" i="20"/>
  <c r="L262" i="20"/>
  <c r="I263" i="20"/>
  <c r="K263" i="20"/>
  <c r="L263" i="20"/>
  <c r="I264" i="20"/>
  <c r="K264" i="20"/>
  <c r="L264" i="20"/>
  <c r="I265" i="20"/>
  <c r="K265" i="20"/>
  <c r="L265" i="20"/>
  <c r="I266" i="20"/>
  <c r="K266" i="20"/>
  <c r="L266" i="20"/>
  <c r="I267" i="20"/>
  <c r="K267" i="20"/>
  <c r="L267" i="20"/>
  <c r="I268" i="20"/>
  <c r="K268" i="20"/>
  <c r="L268" i="20"/>
  <c r="I269" i="20"/>
  <c r="K269" i="20"/>
  <c r="L269" i="20"/>
  <c r="I270" i="20"/>
  <c r="K270" i="20"/>
  <c r="L270" i="20"/>
  <c r="I271" i="20"/>
  <c r="K271" i="20"/>
  <c r="L271" i="20"/>
  <c r="I272" i="20"/>
  <c r="K272" i="20"/>
  <c r="L272" i="20"/>
  <c r="I273" i="20"/>
  <c r="K273" i="20"/>
  <c r="L273" i="20"/>
  <c r="I274" i="20"/>
  <c r="K274" i="20"/>
  <c r="L274" i="20"/>
  <c r="I275" i="20"/>
  <c r="K275" i="20"/>
  <c r="L275" i="20"/>
  <c r="I276" i="20"/>
  <c r="K276" i="20"/>
  <c r="L276" i="20"/>
  <c r="I277" i="20"/>
  <c r="K277" i="20"/>
  <c r="L277" i="20"/>
  <c r="I278" i="20"/>
  <c r="K278" i="20"/>
  <c r="L278" i="20"/>
  <c r="I279" i="20"/>
  <c r="K279" i="20"/>
  <c r="L279" i="20"/>
  <c r="I280" i="20"/>
  <c r="K280" i="20"/>
  <c r="L280" i="20"/>
  <c r="I281" i="20"/>
  <c r="K281" i="20"/>
  <c r="L281" i="20"/>
  <c r="I282" i="20"/>
  <c r="K282" i="20"/>
  <c r="L282" i="20"/>
  <c r="I283" i="20"/>
  <c r="K283" i="20"/>
  <c r="L283" i="20"/>
  <c r="I284" i="20"/>
  <c r="K284" i="20"/>
  <c r="L284" i="20"/>
  <c r="I285" i="20"/>
  <c r="K285" i="20"/>
  <c r="L285" i="20"/>
  <c r="I286" i="20"/>
  <c r="K286" i="20"/>
  <c r="L286" i="20"/>
  <c r="I287" i="20"/>
  <c r="K287" i="20"/>
  <c r="L287" i="20"/>
  <c r="I288" i="20"/>
  <c r="K288" i="20"/>
  <c r="L288" i="20"/>
  <c r="I289" i="20"/>
  <c r="K289" i="20"/>
  <c r="L289" i="20"/>
  <c r="I290" i="20"/>
  <c r="K290" i="20"/>
  <c r="L290" i="20"/>
  <c r="I291" i="20"/>
  <c r="K291" i="20"/>
  <c r="L291" i="20"/>
  <c r="I292" i="20"/>
  <c r="K292" i="20"/>
  <c r="L292" i="20"/>
  <c r="I293" i="20"/>
  <c r="K293" i="20"/>
  <c r="L293" i="20"/>
  <c r="I294" i="20"/>
  <c r="K294" i="20"/>
  <c r="L294" i="20"/>
  <c r="I295" i="20"/>
  <c r="K295" i="20"/>
  <c r="L295" i="20"/>
  <c r="I296" i="20"/>
  <c r="K296" i="20"/>
  <c r="L296" i="20"/>
  <c r="I297" i="20"/>
  <c r="K297" i="20"/>
  <c r="L297" i="20"/>
  <c r="I298" i="20"/>
  <c r="K298" i="20"/>
  <c r="L298" i="20"/>
  <c r="I299" i="20"/>
  <c r="K299" i="20"/>
  <c r="L299" i="20"/>
  <c r="I300" i="20"/>
  <c r="K300" i="20"/>
  <c r="L300" i="20"/>
  <c r="I301" i="20"/>
  <c r="K301" i="20"/>
  <c r="L301" i="20"/>
  <c r="I302" i="20"/>
  <c r="K302" i="20"/>
  <c r="L302" i="20"/>
  <c r="I303" i="20"/>
  <c r="K303" i="20"/>
  <c r="L303" i="20"/>
  <c r="I304" i="20"/>
  <c r="K304" i="20"/>
  <c r="L304" i="20"/>
  <c r="I305" i="20"/>
  <c r="K305" i="20"/>
  <c r="L305" i="20"/>
  <c r="I306" i="20"/>
  <c r="K306" i="20"/>
  <c r="L306" i="20"/>
  <c r="I307" i="20"/>
  <c r="K307" i="20"/>
  <c r="L307" i="20"/>
  <c r="I308" i="20"/>
  <c r="K308" i="20"/>
  <c r="L308" i="20"/>
  <c r="I309" i="20"/>
  <c r="K309" i="20"/>
  <c r="L309" i="20"/>
  <c r="I310" i="20"/>
  <c r="K310" i="20"/>
  <c r="L310" i="20"/>
  <c r="I311" i="20"/>
  <c r="K311" i="20"/>
  <c r="L311" i="20"/>
  <c r="I312" i="20"/>
  <c r="K312" i="20"/>
  <c r="L312" i="20"/>
  <c r="I313" i="20"/>
  <c r="K313" i="20"/>
  <c r="L313" i="20"/>
  <c r="I314" i="20"/>
  <c r="K314" i="20"/>
  <c r="L314" i="20"/>
  <c r="I315" i="20"/>
  <c r="K315" i="20"/>
  <c r="L315" i="20"/>
  <c r="I316" i="20"/>
  <c r="K316" i="20"/>
  <c r="L316" i="20"/>
  <c r="I317" i="20"/>
  <c r="K317" i="20"/>
  <c r="L317" i="20"/>
  <c r="I318" i="20"/>
  <c r="K318" i="20"/>
  <c r="L318" i="20"/>
  <c r="I319" i="20"/>
  <c r="K319" i="20"/>
  <c r="L319" i="20"/>
  <c r="I320" i="20"/>
  <c r="K320" i="20"/>
  <c r="L320" i="20"/>
  <c r="I321" i="20"/>
  <c r="K321" i="20"/>
  <c r="L321" i="20"/>
  <c r="I322" i="20"/>
  <c r="K322" i="20"/>
  <c r="L322" i="20"/>
  <c r="I323" i="20"/>
  <c r="K323" i="20"/>
  <c r="L323" i="20"/>
  <c r="I324" i="20"/>
  <c r="K324" i="20"/>
  <c r="L324" i="20"/>
  <c r="I325" i="20"/>
  <c r="K325" i="20"/>
  <c r="L325" i="20"/>
  <c r="I326" i="20"/>
  <c r="K326" i="20"/>
  <c r="L326" i="20"/>
  <c r="I327" i="20"/>
  <c r="K327" i="20"/>
  <c r="L327" i="20"/>
  <c r="I328" i="20"/>
  <c r="K328" i="20"/>
  <c r="L328" i="20"/>
  <c r="I329" i="20"/>
  <c r="K329" i="20"/>
  <c r="L329" i="20"/>
  <c r="I330" i="20"/>
  <c r="K330" i="20"/>
  <c r="L330" i="20"/>
  <c r="I331" i="20"/>
  <c r="K331" i="20"/>
  <c r="L331" i="20"/>
  <c r="I332" i="20"/>
  <c r="K332" i="20"/>
  <c r="L332" i="20"/>
  <c r="I333" i="20"/>
  <c r="K333" i="20"/>
  <c r="L333" i="20"/>
  <c r="I334" i="20"/>
  <c r="K334" i="20"/>
  <c r="L334" i="20"/>
  <c r="I335" i="20"/>
  <c r="K335" i="20"/>
  <c r="L335" i="20"/>
  <c r="I336" i="20"/>
  <c r="K336" i="20"/>
  <c r="L336" i="20"/>
  <c r="I337" i="20"/>
  <c r="K337" i="20"/>
  <c r="L337" i="20"/>
  <c r="I338" i="20"/>
  <c r="K338" i="20"/>
  <c r="L338" i="20"/>
  <c r="I339" i="20"/>
  <c r="K339" i="20"/>
  <c r="L339" i="20"/>
  <c r="I340" i="20"/>
  <c r="K340" i="20"/>
  <c r="L340" i="20"/>
  <c r="I341" i="20"/>
  <c r="K341" i="20"/>
  <c r="L341" i="20"/>
  <c r="I342" i="20"/>
  <c r="K342" i="20"/>
  <c r="L342" i="20"/>
  <c r="I343" i="20"/>
  <c r="K343" i="20"/>
  <c r="L343" i="20"/>
  <c r="I344" i="20"/>
  <c r="K344" i="20"/>
  <c r="L344" i="20"/>
  <c r="I345" i="20"/>
  <c r="K345" i="20"/>
  <c r="L345" i="20"/>
  <c r="I346" i="20"/>
  <c r="K346" i="20"/>
  <c r="L346" i="20"/>
  <c r="I347" i="20"/>
  <c r="K347" i="20"/>
  <c r="L347" i="20"/>
  <c r="I348" i="20"/>
  <c r="K348" i="20"/>
  <c r="L348" i="20"/>
  <c r="I349" i="20"/>
  <c r="K349" i="20"/>
  <c r="L349" i="20"/>
  <c r="I350" i="20"/>
  <c r="K350" i="20"/>
  <c r="L350" i="20"/>
  <c r="I351" i="20"/>
  <c r="K351" i="20"/>
  <c r="L351" i="20"/>
  <c r="I2" i="20"/>
  <c r="K2" i="20"/>
  <c r="L2" i="20"/>
  <c r="D3" i="20"/>
  <c r="F3" i="20"/>
  <c r="G3" i="20"/>
  <c r="D4" i="20"/>
  <c r="F4" i="20"/>
  <c r="G4" i="20"/>
  <c r="D5" i="20"/>
  <c r="F5" i="20"/>
  <c r="G5" i="20"/>
  <c r="D6" i="20"/>
  <c r="F6" i="20"/>
  <c r="G6" i="20"/>
  <c r="D7" i="20"/>
  <c r="F7" i="20"/>
  <c r="G7" i="20"/>
  <c r="D8" i="20"/>
  <c r="F8" i="20"/>
  <c r="G8" i="20"/>
  <c r="D9" i="20"/>
  <c r="F9" i="20"/>
  <c r="G9" i="20"/>
  <c r="D10" i="20"/>
  <c r="F10" i="20"/>
  <c r="G10" i="20"/>
  <c r="D11" i="20"/>
  <c r="F11" i="20"/>
  <c r="G11" i="20"/>
  <c r="D12" i="20"/>
  <c r="F12" i="20"/>
  <c r="G12" i="20"/>
  <c r="D13" i="20"/>
  <c r="F13" i="20"/>
  <c r="G13" i="20"/>
  <c r="D14" i="20"/>
  <c r="F14" i="20"/>
  <c r="G14" i="20"/>
  <c r="D15" i="20"/>
  <c r="F15" i="20"/>
  <c r="G15" i="20"/>
  <c r="D16" i="20"/>
  <c r="F16" i="20"/>
  <c r="G16" i="20"/>
  <c r="D17" i="20"/>
  <c r="F17" i="20"/>
  <c r="G17" i="20"/>
  <c r="D18" i="20"/>
  <c r="F18" i="20"/>
  <c r="G18" i="20"/>
  <c r="D19" i="20"/>
  <c r="F19" i="20"/>
  <c r="G19" i="20"/>
  <c r="D20" i="20"/>
  <c r="F20" i="20"/>
  <c r="G20" i="20"/>
  <c r="D21" i="20"/>
  <c r="F21" i="20"/>
  <c r="G21" i="20"/>
  <c r="D22" i="20"/>
  <c r="F22" i="20"/>
  <c r="G22" i="20"/>
  <c r="D23" i="20"/>
  <c r="F23" i="20"/>
  <c r="G23" i="20"/>
  <c r="D24" i="20"/>
  <c r="F24" i="20"/>
  <c r="G24" i="20"/>
  <c r="D25" i="20"/>
  <c r="F25" i="20"/>
  <c r="G25" i="20"/>
  <c r="D26" i="20"/>
  <c r="F26" i="20"/>
  <c r="G26" i="20"/>
  <c r="D27" i="20"/>
  <c r="F27" i="20"/>
  <c r="G27" i="20"/>
  <c r="D28" i="20"/>
  <c r="F28" i="20"/>
  <c r="G28" i="20"/>
  <c r="D29" i="20"/>
  <c r="F29" i="20"/>
  <c r="G29" i="20"/>
  <c r="D30" i="20"/>
  <c r="F30" i="20"/>
  <c r="G30" i="20"/>
  <c r="D31" i="20"/>
  <c r="F31" i="20"/>
  <c r="G31" i="20"/>
  <c r="D32" i="20"/>
  <c r="F32" i="20"/>
  <c r="G32" i="20"/>
  <c r="D33" i="20"/>
  <c r="F33" i="20"/>
  <c r="G33" i="20"/>
  <c r="D34" i="20"/>
  <c r="F34" i="20"/>
  <c r="G34" i="20"/>
  <c r="D35" i="20"/>
  <c r="F35" i="20"/>
  <c r="G35" i="20"/>
  <c r="D36" i="20"/>
  <c r="F36" i="20"/>
  <c r="G36" i="20"/>
  <c r="D37" i="20"/>
  <c r="F37" i="20"/>
  <c r="G37" i="20"/>
  <c r="D38" i="20"/>
  <c r="F38" i="20"/>
  <c r="G38" i="20"/>
  <c r="D39" i="20"/>
  <c r="F39" i="20"/>
  <c r="G39" i="20"/>
  <c r="D40" i="20"/>
  <c r="F40" i="20"/>
  <c r="G40" i="20"/>
  <c r="D41" i="20"/>
  <c r="F41" i="20"/>
  <c r="G41" i="20"/>
  <c r="D42" i="20"/>
  <c r="F42" i="20"/>
  <c r="G42" i="20"/>
  <c r="D43" i="20"/>
  <c r="F43" i="20"/>
  <c r="G43" i="20"/>
  <c r="D44" i="20"/>
  <c r="F44" i="20"/>
  <c r="G44" i="20"/>
  <c r="D45" i="20"/>
  <c r="F45" i="20"/>
  <c r="G45" i="20"/>
  <c r="D46" i="20"/>
  <c r="F46" i="20"/>
  <c r="G46" i="20"/>
  <c r="D47" i="20"/>
  <c r="F47" i="20"/>
  <c r="G47" i="20"/>
  <c r="D48" i="20"/>
  <c r="F48" i="20"/>
  <c r="G48" i="20"/>
  <c r="D49" i="20"/>
  <c r="F49" i="20"/>
  <c r="G49" i="20"/>
  <c r="D50" i="20"/>
  <c r="F50" i="20"/>
  <c r="G50" i="20"/>
  <c r="D51" i="20"/>
  <c r="F51" i="20"/>
  <c r="G51" i="20"/>
  <c r="D52" i="20"/>
  <c r="F52" i="20"/>
  <c r="G52" i="20"/>
  <c r="D53" i="20"/>
  <c r="F53" i="20"/>
  <c r="G53" i="20"/>
  <c r="D54" i="20"/>
  <c r="F54" i="20"/>
  <c r="G54" i="20"/>
  <c r="D55" i="20"/>
  <c r="F55" i="20"/>
  <c r="G55" i="20"/>
  <c r="D56" i="20"/>
  <c r="F56" i="20"/>
  <c r="G56" i="20"/>
  <c r="D57" i="20"/>
  <c r="F57" i="20"/>
  <c r="G57" i="20"/>
  <c r="D58" i="20"/>
  <c r="F58" i="20"/>
  <c r="G58" i="20"/>
  <c r="D59" i="20"/>
  <c r="F59" i="20"/>
  <c r="G59" i="20"/>
  <c r="D60" i="20"/>
  <c r="F60" i="20"/>
  <c r="G60" i="20"/>
  <c r="D61" i="20"/>
  <c r="F61" i="20"/>
  <c r="G61" i="20"/>
  <c r="D62" i="20"/>
  <c r="F62" i="20"/>
  <c r="G62" i="20"/>
  <c r="D63" i="20"/>
  <c r="F63" i="20"/>
  <c r="G63" i="20"/>
  <c r="D64" i="20"/>
  <c r="F64" i="20"/>
  <c r="G64" i="20"/>
  <c r="D65" i="20"/>
  <c r="F65" i="20"/>
  <c r="G65" i="20"/>
  <c r="D66" i="20"/>
  <c r="F66" i="20"/>
  <c r="G66" i="20"/>
  <c r="D67" i="20"/>
  <c r="F67" i="20"/>
  <c r="G67" i="20"/>
  <c r="D68" i="20"/>
  <c r="F68" i="20"/>
  <c r="G68" i="20"/>
  <c r="D69" i="20"/>
  <c r="F69" i="20"/>
  <c r="G69" i="20"/>
  <c r="D70" i="20"/>
  <c r="F70" i="20"/>
  <c r="G70" i="20"/>
  <c r="D71" i="20"/>
  <c r="F71" i="20"/>
  <c r="G71" i="20"/>
  <c r="D72" i="20"/>
  <c r="F72" i="20"/>
  <c r="G72" i="20"/>
  <c r="D73" i="20"/>
  <c r="F73" i="20"/>
  <c r="G73" i="20"/>
  <c r="D74" i="20"/>
  <c r="F74" i="20"/>
  <c r="G74" i="20"/>
  <c r="D75" i="20"/>
  <c r="F75" i="20"/>
  <c r="G75" i="20"/>
  <c r="D76" i="20"/>
  <c r="F76" i="20"/>
  <c r="G76" i="20"/>
  <c r="D77" i="20"/>
  <c r="F77" i="20"/>
  <c r="G77" i="20"/>
  <c r="D78" i="20"/>
  <c r="F78" i="20"/>
  <c r="G78" i="20"/>
  <c r="D79" i="20"/>
  <c r="F79" i="20"/>
  <c r="G79" i="20"/>
  <c r="D80" i="20"/>
  <c r="F80" i="20"/>
  <c r="G80" i="20"/>
  <c r="D81" i="20"/>
  <c r="F81" i="20"/>
  <c r="G81" i="20"/>
  <c r="D82" i="20"/>
  <c r="F82" i="20"/>
  <c r="G82" i="20"/>
  <c r="D83" i="20"/>
  <c r="F83" i="20"/>
  <c r="G83" i="20"/>
  <c r="D84" i="20"/>
  <c r="F84" i="20"/>
  <c r="G84" i="20"/>
  <c r="D85" i="20"/>
  <c r="F85" i="20"/>
  <c r="G85" i="20"/>
  <c r="D86" i="20"/>
  <c r="F86" i="20"/>
  <c r="G86" i="20"/>
  <c r="D87" i="20"/>
  <c r="F87" i="20"/>
  <c r="G87" i="20"/>
  <c r="D88" i="20"/>
  <c r="F88" i="20"/>
  <c r="G88" i="20"/>
  <c r="D89" i="20"/>
  <c r="F89" i="20"/>
  <c r="G89" i="20"/>
  <c r="D90" i="20"/>
  <c r="F90" i="20"/>
  <c r="G90" i="20"/>
  <c r="D91" i="20"/>
  <c r="F91" i="20"/>
  <c r="G91" i="20"/>
  <c r="D92" i="20"/>
  <c r="F92" i="20"/>
  <c r="G92" i="20"/>
  <c r="D93" i="20"/>
  <c r="F93" i="20"/>
  <c r="G93" i="20"/>
  <c r="D94" i="20"/>
  <c r="F94" i="20"/>
  <c r="G94" i="20"/>
  <c r="D95" i="20"/>
  <c r="F95" i="20"/>
  <c r="G95" i="20"/>
  <c r="D96" i="20"/>
  <c r="F96" i="20"/>
  <c r="G96" i="20"/>
  <c r="D97" i="20"/>
  <c r="F97" i="20"/>
  <c r="G97" i="20"/>
  <c r="D98" i="20"/>
  <c r="F98" i="20"/>
  <c r="G98" i="20"/>
  <c r="D99" i="20"/>
  <c r="F99" i="20"/>
  <c r="G99" i="20"/>
  <c r="D100" i="20"/>
  <c r="F100" i="20"/>
  <c r="G100" i="20"/>
  <c r="D101" i="20"/>
  <c r="F101" i="20"/>
  <c r="G101" i="20"/>
  <c r="D102" i="20"/>
  <c r="F102" i="20"/>
  <c r="G102" i="20"/>
  <c r="D103" i="20"/>
  <c r="F103" i="20"/>
  <c r="G103" i="20"/>
  <c r="D104" i="20"/>
  <c r="F104" i="20"/>
  <c r="G104" i="20"/>
  <c r="D105" i="20"/>
  <c r="F105" i="20"/>
  <c r="G105" i="20"/>
  <c r="D106" i="20"/>
  <c r="F106" i="20"/>
  <c r="G106" i="20"/>
  <c r="D107" i="20"/>
  <c r="F107" i="20"/>
  <c r="G107" i="20"/>
  <c r="D108" i="20"/>
  <c r="F108" i="20"/>
  <c r="G108" i="20"/>
  <c r="D109" i="20"/>
  <c r="F109" i="20"/>
  <c r="G109" i="20"/>
  <c r="D110" i="20"/>
  <c r="F110" i="20"/>
  <c r="G110" i="20"/>
  <c r="D111" i="20"/>
  <c r="F111" i="20"/>
  <c r="G111" i="20"/>
  <c r="D112" i="20"/>
  <c r="F112" i="20"/>
  <c r="G112" i="20"/>
  <c r="D113" i="20"/>
  <c r="F113" i="20"/>
  <c r="G113" i="20"/>
  <c r="D114" i="20"/>
  <c r="F114" i="20"/>
  <c r="G114" i="20"/>
  <c r="D115" i="20"/>
  <c r="F115" i="20"/>
  <c r="G115" i="20"/>
  <c r="D116" i="20"/>
  <c r="F116" i="20"/>
  <c r="G116" i="20"/>
  <c r="D117" i="20"/>
  <c r="F117" i="20"/>
  <c r="G117" i="20"/>
  <c r="D118" i="20"/>
  <c r="F118" i="20"/>
  <c r="G118" i="20"/>
  <c r="D119" i="20"/>
  <c r="F119" i="20"/>
  <c r="G119" i="20"/>
  <c r="D120" i="20"/>
  <c r="F120" i="20"/>
  <c r="G120" i="20"/>
  <c r="D121" i="20"/>
  <c r="F121" i="20"/>
  <c r="G121" i="20"/>
  <c r="D122" i="20"/>
  <c r="F122" i="20"/>
  <c r="G122" i="20"/>
  <c r="D123" i="20"/>
  <c r="F123" i="20"/>
  <c r="G123" i="20"/>
  <c r="D124" i="20"/>
  <c r="F124" i="20"/>
  <c r="G124" i="20"/>
  <c r="D125" i="20"/>
  <c r="F125" i="20"/>
  <c r="G125" i="20"/>
  <c r="D126" i="20"/>
  <c r="F126" i="20"/>
  <c r="G126" i="20"/>
  <c r="D127" i="20"/>
  <c r="F127" i="20"/>
  <c r="G127" i="20"/>
  <c r="D128" i="20"/>
  <c r="F128" i="20"/>
  <c r="G128" i="20"/>
  <c r="D129" i="20"/>
  <c r="F129" i="20"/>
  <c r="G129" i="20"/>
  <c r="D130" i="20"/>
  <c r="F130" i="20"/>
  <c r="G130" i="20"/>
  <c r="D131" i="20"/>
  <c r="F131" i="20"/>
  <c r="G131" i="20"/>
  <c r="D132" i="20"/>
  <c r="F132" i="20"/>
  <c r="G132" i="20"/>
  <c r="D133" i="20"/>
  <c r="F133" i="20"/>
  <c r="G133" i="20"/>
  <c r="D134" i="20"/>
  <c r="F134" i="20"/>
  <c r="G134" i="20"/>
  <c r="D135" i="20"/>
  <c r="F135" i="20"/>
  <c r="G135" i="20"/>
  <c r="D136" i="20"/>
  <c r="F136" i="20"/>
  <c r="G136" i="20"/>
  <c r="D137" i="20"/>
  <c r="F137" i="20"/>
  <c r="G137" i="20"/>
  <c r="D138" i="20"/>
  <c r="F138" i="20"/>
  <c r="G138" i="20"/>
  <c r="D139" i="20"/>
  <c r="F139" i="20"/>
  <c r="G139" i="20"/>
  <c r="D140" i="20"/>
  <c r="F140" i="20"/>
  <c r="G140" i="20"/>
  <c r="D141" i="20"/>
  <c r="F141" i="20"/>
  <c r="G141" i="20"/>
  <c r="D142" i="20"/>
  <c r="F142" i="20"/>
  <c r="G142" i="20"/>
  <c r="D143" i="20"/>
  <c r="F143" i="20"/>
  <c r="G143" i="20"/>
  <c r="D144" i="20"/>
  <c r="F144" i="20"/>
  <c r="G144" i="20"/>
  <c r="D145" i="20"/>
  <c r="F145" i="20"/>
  <c r="G145" i="20"/>
  <c r="D146" i="20"/>
  <c r="F146" i="20"/>
  <c r="G146" i="20"/>
  <c r="D147" i="20"/>
  <c r="F147" i="20"/>
  <c r="G147" i="20"/>
  <c r="D148" i="20"/>
  <c r="F148" i="20"/>
  <c r="G148" i="20"/>
  <c r="D149" i="20"/>
  <c r="F149" i="20"/>
  <c r="G149" i="20"/>
  <c r="D150" i="20"/>
  <c r="F150" i="20"/>
  <c r="G150" i="20"/>
  <c r="D151" i="20"/>
  <c r="F151" i="20"/>
  <c r="G151" i="20"/>
  <c r="D152" i="20"/>
  <c r="F152" i="20"/>
  <c r="G152" i="20"/>
  <c r="D153" i="20"/>
  <c r="F153" i="20"/>
  <c r="G153" i="20"/>
  <c r="D154" i="20"/>
  <c r="F154" i="20"/>
  <c r="G154" i="20"/>
  <c r="D155" i="20"/>
  <c r="F155" i="20"/>
  <c r="G155" i="20"/>
  <c r="D156" i="20"/>
  <c r="F156" i="20"/>
  <c r="G156" i="20"/>
  <c r="D157" i="20"/>
  <c r="F157" i="20"/>
  <c r="G157" i="20"/>
  <c r="D158" i="20"/>
  <c r="F158" i="20"/>
  <c r="G158" i="20"/>
  <c r="D159" i="20"/>
  <c r="F159" i="20"/>
  <c r="G159" i="20"/>
  <c r="D160" i="20"/>
  <c r="F160" i="20"/>
  <c r="G160" i="20"/>
  <c r="D161" i="20"/>
  <c r="F161" i="20"/>
  <c r="G161" i="20"/>
  <c r="D162" i="20"/>
  <c r="F162" i="20"/>
  <c r="G162" i="20"/>
  <c r="D163" i="20"/>
  <c r="F163" i="20"/>
  <c r="G163" i="20"/>
  <c r="D164" i="20"/>
  <c r="F164" i="20"/>
  <c r="G164" i="20"/>
  <c r="D165" i="20"/>
  <c r="F165" i="20"/>
  <c r="G165" i="20"/>
  <c r="D166" i="20"/>
  <c r="F166" i="20"/>
  <c r="G166" i="20"/>
  <c r="D167" i="20"/>
  <c r="F167" i="20"/>
  <c r="G167" i="20"/>
  <c r="D168" i="20"/>
  <c r="F168" i="20"/>
  <c r="G168" i="20"/>
  <c r="D169" i="20"/>
  <c r="F169" i="20"/>
  <c r="G169" i="20"/>
  <c r="D170" i="20"/>
  <c r="F170" i="20"/>
  <c r="G170" i="20"/>
  <c r="D171" i="20"/>
  <c r="F171" i="20"/>
  <c r="G171" i="20"/>
  <c r="D172" i="20"/>
  <c r="F172" i="20"/>
  <c r="G172" i="20"/>
  <c r="D173" i="20"/>
  <c r="F173" i="20"/>
  <c r="G173" i="20"/>
  <c r="D174" i="20"/>
  <c r="F174" i="20"/>
  <c r="G174" i="20"/>
  <c r="D175" i="20"/>
  <c r="F175" i="20"/>
  <c r="G175" i="20"/>
  <c r="D176" i="20"/>
  <c r="F176" i="20"/>
  <c r="G176" i="20"/>
  <c r="D177" i="20"/>
  <c r="F177" i="20"/>
  <c r="G177" i="20"/>
  <c r="D178" i="20"/>
  <c r="F178" i="20"/>
  <c r="G178" i="20"/>
  <c r="D179" i="20"/>
  <c r="F179" i="20"/>
  <c r="G179" i="20"/>
  <c r="D180" i="20"/>
  <c r="F180" i="20"/>
  <c r="G180" i="20"/>
  <c r="D181" i="20"/>
  <c r="F181" i="20"/>
  <c r="G181" i="20"/>
  <c r="D182" i="20"/>
  <c r="F182" i="20"/>
  <c r="G182" i="20"/>
  <c r="D183" i="20"/>
  <c r="F183" i="20"/>
  <c r="G183" i="20"/>
  <c r="D184" i="20"/>
  <c r="F184" i="20"/>
  <c r="G184" i="20"/>
  <c r="D185" i="20"/>
  <c r="F185" i="20"/>
  <c r="G185" i="20"/>
  <c r="D186" i="20"/>
  <c r="F186" i="20"/>
  <c r="G186" i="20"/>
  <c r="D187" i="20"/>
  <c r="F187" i="20"/>
  <c r="G187" i="20"/>
  <c r="D188" i="20"/>
  <c r="F188" i="20"/>
  <c r="G188" i="20"/>
  <c r="D189" i="20"/>
  <c r="F189" i="20"/>
  <c r="G189" i="20"/>
  <c r="D190" i="20"/>
  <c r="F190" i="20"/>
  <c r="G190" i="20"/>
  <c r="D191" i="20"/>
  <c r="F191" i="20"/>
  <c r="G191" i="20"/>
  <c r="D192" i="20"/>
  <c r="F192" i="20"/>
  <c r="G192" i="20"/>
  <c r="D193" i="20"/>
  <c r="F193" i="20"/>
  <c r="G193" i="20"/>
  <c r="D194" i="20"/>
  <c r="F194" i="20"/>
  <c r="G194" i="20"/>
  <c r="D195" i="20"/>
  <c r="F195" i="20"/>
  <c r="G195" i="20"/>
  <c r="D196" i="20"/>
  <c r="F196" i="20"/>
  <c r="G196" i="20"/>
  <c r="D197" i="20"/>
  <c r="F197" i="20"/>
  <c r="G197" i="20"/>
  <c r="D198" i="20"/>
  <c r="F198" i="20"/>
  <c r="G198" i="20"/>
  <c r="D199" i="20"/>
  <c r="F199" i="20"/>
  <c r="G199" i="20"/>
  <c r="D200" i="20"/>
  <c r="F200" i="20"/>
  <c r="G200" i="20"/>
  <c r="D201" i="20"/>
  <c r="F201" i="20"/>
  <c r="G201" i="20"/>
  <c r="D202" i="20"/>
  <c r="F202" i="20"/>
  <c r="G202" i="20"/>
  <c r="D203" i="20"/>
  <c r="F203" i="20"/>
  <c r="G203" i="20"/>
  <c r="D204" i="20"/>
  <c r="F204" i="20"/>
  <c r="G204" i="20"/>
  <c r="D205" i="20"/>
  <c r="F205" i="20"/>
  <c r="G205" i="20"/>
  <c r="D206" i="20"/>
  <c r="F206" i="20"/>
  <c r="G206" i="20"/>
  <c r="D207" i="20"/>
  <c r="F207" i="20"/>
  <c r="G207" i="20"/>
  <c r="D208" i="20"/>
  <c r="F208" i="20"/>
  <c r="G208" i="20"/>
  <c r="D209" i="20"/>
  <c r="F209" i="20"/>
  <c r="G209" i="20"/>
  <c r="D210" i="20"/>
  <c r="F210" i="20"/>
  <c r="G210" i="20"/>
  <c r="D211" i="20"/>
  <c r="F211" i="20"/>
  <c r="G211" i="20"/>
  <c r="D212" i="20"/>
  <c r="F212" i="20"/>
  <c r="G212" i="20"/>
  <c r="D213" i="20"/>
  <c r="F213" i="20"/>
  <c r="G213" i="20"/>
  <c r="D214" i="20"/>
  <c r="F214" i="20"/>
  <c r="G214" i="20"/>
  <c r="D215" i="20"/>
  <c r="F215" i="20"/>
  <c r="G215" i="20"/>
  <c r="D216" i="20"/>
  <c r="F216" i="20"/>
  <c r="G216" i="20"/>
  <c r="D217" i="20"/>
  <c r="F217" i="20"/>
  <c r="G217" i="20"/>
  <c r="D218" i="20"/>
  <c r="F218" i="20"/>
  <c r="G218" i="20"/>
  <c r="D219" i="20"/>
  <c r="F219" i="20"/>
  <c r="G219" i="20"/>
  <c r="D220" i="20"/>
  <c r="F220" i="20"/>
  <c r="G220" i="20"/>
  <c r="D221" i="20"/>
  <c r="F221" i="20"/>
  <c r="G221" i="20"/>
  <c r="D222" i="20"/>
  <c r="F222" i="20"/>
  <c r="G222" i="20"/>
  <c r="D223" i="20"/>
  <c r="F223" i="20"/>
  <c r="G223" i="20"/>
  <c r="D224" i="20"/>
  <c r="F224" i="20"/>
  <c r="G224" i="20"/>
  <c r="D225" i="20"/>
  <c r="F225" i="20"/>
  <c r="G225" i="20"/>
  <c r="D226" i="20"/>
  <c r="F226" i="20"/>
  <c r="G226" i="20"/>
  <c r="D227" i="20"/>
  <c r="F227" i="20"/>
  <c r="G227" i="20"/>
  <c r="D228" i="20"/>
  <c r="F228" i="20"/>
  <c r="G228" i="20"/>
  <c r="D229" i="20"/>
  <c r="F229" i="20"/>
  <c r="G229" i="20"/>
  <c r="D230" i="20"/>
  <c r="F230" i="20"/>
  <c r="G230" i="20"/>
  <c r="D231" i="20"/>
  <c r="F231" i="20"/>
  <c r="G231" i="20"/>
  <c r="D232" i="20"/>
  <c r="F232" i="20"/>
  <c r="G232" i="20"/>
  <c r="D233" i="20"/>
  <c r="F233" i="20"/>
  <c r="G233" i="20"/>
  <c r="D234" i="20"/>
  <c r="F234" i="20"/>
  <c r="G234" i="20"/>
  <c r="D235" i="20"/>
  <c r="F235" i="20"/>
  <c r="G235" i="20"/>
  <c r="D236" i="20"/>
  <c r="F236" i="20"/>
  <c r="G236" i="20"/>
  <c r="D237" i="20"/>
  <c r="F237" i="20"/>
  <c r="G237" i="20"/>
  <c r="D238" i="20"/>
  <c r="F238" i="20"/>
  <c r="G238" i="20"/>
  <c r="D239" i="20"/>
  <c r="F239" i="20"/>
  <c r="G239" i="20"/>
  <c r="D240" i="20"/>
  <c r="F240" i="20"/>
  <c r="G240" i="20"/>
  <c r="D241" i="20"/>
  <c r="F241" i="20"/>
  <c r="G241" i="20"/>
  <c r="D242" i="20"/>
  <c r="F242" i="20"/>
  <c r="G242" i="20"/>
  <c r="D243" i="20"/>
  <c r="F243" i="20"/>
  <c r="G243" i="20"/>
  <c r="D244" i="20"/>
  <c r="F244" i="20"/>
  <c r="G244" i="20"/>
  <c r="D245" i="20"/>
  <c r="F245" i="20"/>
  <c r="G245" i="20"/>
  <c r="D246" i="20"/>
  <c r="F246" i="20"/>
  <c r="G246" i="20"/>
  <c r="D247" i="20"/>
  <c r="F247" i="20"/>
  <c r="G247" i="20"/>
  <c r="D248" i="20"/>
  <c r="F248" i="20"/>
  <c r="G248" i="20"/>
  <c r="D249" i="20"/>
  <c r="F249" i="20"/>
  <c r="G249" i="20"/>
  <c r="D250" i="20"/>
  <c r="F250" i="20"/>
  <c r="G250" i="20"/>
  <c r="D251" i="20"/>
  <c r="F251" i="20"/>
  <c r="G251" i="20"/>
  <c r="D252" i="20"/>
  <c r="F252" i="20"/>
  <c r="G252" i="20"/>
  <c r="D253" i="20"/>
  <c r="F253" i="20"/>
  <c r="G253" i="20"/>
  <c r="D254" i="20"/>
  <c r="F254" i="20"/>
  <c r="G254" i="20"/>
  <c r="D255" i="20"/>
  <c r="F255" i="20"/>
  <c r="G255" i="20"/>
  <c r="D256" i="20"/>
  <c r="F256" i="20"/>
  <c r="G256" i="20"/>
  <c r="D257" i="20"/>
  <c r="F257" i="20"/>
  <c r="G257" i="20"/>
  <c r="D258" i="20"/>
  <c r="F258" i="20"/>
  <c r="G258" i="20"/>
  <c r="D259" i="20"/>
  <c r="F259" i="20"/>
  <c r="G259" i="20"/>
  <c r="D260" i="20"/>
  <c r="F260" i="20"/>
  <c r="G260" i="20"/>
  <c r="D261" i="20"/>
  <c r="F261" i="20"/>
  <c r="G261" i="20"/>
  <c r="D262" i="20"/>
  <c r="F262" i="20"/>
  <c r="G262" i="20"/>
  <c r="D263" i="20"/>
  <c r="F263" i="20"/>
  <c r="G263" i="20"/>
  <c r="D264" i="20"/>
  <c r="F264" i="20"/>
  <c r="G264" i="20"/>
  <c r="D265" i="20"/>
  <c r="F265" i="20"/>
  <c r="G265" i="20"/>
  <c r="D266" i="20"/>
  <c r="F266" i="20"/>
  <c r="G266" i="20"/>
  <c r="D267" i="20"/>
  <c r="F267" i="20"/>
  <c r="G267" i="20"/>
  <c r="D268" i="20"/>
  <c r="F268" i="20"/>
  <c r="G268" i="20"/>
  <c r="D269" i="20"/>
  <c r="F269" i="20"/>
  <c r="G269" i="20"/>
  <c r="D270" i="20"/>
  <c r="F270" i="20"/>
  <c r="G270" i="20"/>
  <c r="D271" i="20"/>
  <c r="F271" i="20"/>
  <c r="G271" i="20"/>
  <c r="D272" i="20"/>
  <c r="F272" i="20"/>
  <c r="G272" i="20"/>
  <c r="D273" i="20"/>
  <c r="F273" i="20"/>
  <c r="G273" i="20"/>
  <c r="D274" i="20"/>
  <c r="F274" i="20"/>
  <c r="G274" i="20"/>
  <c r="D275" i="20"/>
  <c r="F275" i="20"/>
  <c r="G275" i="20"/>
  <c r="D276" i="20"/>
  <c r="F276" i="20"/>
  <c r="G276" i="20"/>
  <c r="D277" i="20"/>
  <c r="F277" i="20"/>
  <c r="G277" i="20"/>
  <c r="D278" i="20"/>
  <c r="F278" i="20"/>
  <c r="G278" i="20"/>
  <c r="D279" i="20"/>
  <c r="F279" i="20"/>
  <c r="G279" i="20"/>
  <c r="D280" i="20"/>
  <c r="F280" i="20"/>
  <c r="G280" i="20"/>
  <c r="D281" i="20"/>
  <c r="F281" i="20"/>
  <c r="G281" i="20"/>
  <c r="D282" i="20"/>
  <c r="F282" i="20"/>
  <c r="G282" i="20"/>
  <c r="D283" i="20"/>
  <c r="F283" i="20"/>
  <c r="G283" i="20"/>
  <c r="D284" i="20"/>
  <c r="F284" i="20"/>
  <c r="G284" i="20"/>
  <c r="D285" i="20"/>
  <c r="F285" i="20"/>
  <c r="G285" i="20"/>
  <c r="D286" i="20"/>
  <c r="F286" i="20"/>
  <c r="G286" i="20"/>
  <c r="D287" i="20"/>
  <c r="F287" i="20"/>
  <c r="G287" i="20"/>
  <c r="D288" i="20"/>
  <c r="F288" i="20"/>
  <c r="G288" i="20"/>
  <c r="D289" i="20"/>
  <c r="F289" i="20"/>
  <c r="G289" i="20"/>
  <c r="D290" i="20"/>
  <c r="F290" i="20"/>
  <c r="G290" i="20"/>
  <c r="D291" i="20"/>
  <c r="F291" i="20"/>
  <c r="G291" i="20"/>
  <c r="D292" i="20"/>
  <c r="F292" i="20"/>
  <c r="G292" i="20"/>
  <c r="D293" i="20"/>
  <c r="F293" i="20"/>
  <c r="G293" i="20"/>
  <c r="D294" i="20"/>
  <c r="F294" i="20"/>
  <c r="G294" i="20"/>
  <c r="D295" i="20"/>
  <c r="F295" i="20"/>
  <c r="G295" i="20"/>
  <c r="D296" i="20"/>
  <c r="F296" i="20"/>
  <c r="G296" i="20"/>
  <c r="D297" i="20"/>
  <c r="F297" i="20"/>
  <c r="G297" i="20"/>
  <c r="D298" i="20"/>
  <c r="F298" i="20"/>
  <c r="G298" i="20"/>
  <c r="D299" i="20"/>
  <c r="F299" i="20"/>
  <c r="G299" i="20"/>
  <c r="D300" i="20"/>
  <c r="F300" i="20"/>
  <c r="G300" i="20"/>
  <c r="D301" i="20"/>
  <c r="F301" i="20"/>
  <c r="G301" i="20"/>
  <c r="D302" i="20"/>
  <c r="F302" i="20"/>
  <c r="G302" i="20"/>
  <c r="D303" i="20"/>
  <c r="F303" i="20"/>
  <c r="G303" i="20"/>
  <c r="D304" i="20"/>
  <c r="F304" i="20"/>
  <c r="G304" i="20"/>
  <c r="D305" i="20"/>
  <c r="F305" i="20"/>
  <c r="G305" i="20"/>
  <c r="D306" i="20"/>
  <c r="F306" i="20"/>
  <c r="G306" i="20"/>
  <c r="D307" i="20"/>
  <c r="F307" i="20"/>
  <c r="G307" i="20"/>
  <c r="D308" i="20"/>
  <c r="F308" i="20"/>
  <c r="G308" i="20"/>
  <c r="D309" i="20"/>
  <c r="F309" i="20"/>
  <c r="G309" i="20"/>
  <c r="D310" i="20"/>
  <c r="F310" i="20"/>
  <c r="G310" i="20"/>
  <c r="D311" i="20"/>
  <c r="F311" i="20"/>
  <c r="G311" i="20"/>
  <c r="D312" i="20"/>
  <c r="F312" i="20"/>
  <c r="G312" i="20"/>
  <c r="D313" i="20"/>
  <c r="F313" i="20"/>
  <c r="G313" i="20"/>
  <c r="D314" i="20"/>
  <c r="F314" i="20"/>
  <c r="G314" i="20"/>
  <c r="D315" i="20"/>
  <c r="F315" i="20"/>
  <c r="G315" i="20"/>
  <c r="D316" i="20"/>
  <c r="F316" i="20"/>
  <c r="G316" i="20"/>
  <c r="D317" i="20"/>
  <c r="F317" i="20"/>
  <c r="G317" i="20"/>
  <c r="D318" i="20"/>
  <c r="F318" i="20"/>
  <c r="G318" i="20"/>
  <c r="D319" i="20"/>
  <c r="F319" i="20"/>
  <c r="G319" i="20"/>
  <c r="D320" i="20"/>
  <c r="F320" i="20"/>
  <c r="G320" i="20"/>
  <c r="D321" i="20"/>
  <c r="F321" i="20"/>
  <c r="G321" i="20"/>
  <c r="D322" i="20"/>
  <c r="F322" i="20"/>
  <c r="G322" i="20"/>
  <c r="D323" i="20"/>
  <c r="F323" i="20"/>
  <c r="G323" i="20"/>
  <c r="D324" i="20"/>
  <c r="F324" i="20"/>
  <c r="G324" i="20"/>
  <c r="D325" i="20"/>
  <c r="F325" i="20"/>
  <c r="G325" i="20"/>
  <c r="D326" i="20"/>
  <c r="F326" i="20"/>
  <c r="G326" i="20"/>
  <c r="D327" i="20"/>
  <c r="F327" i="20"/>
  <c r="G327" i="20"/>
  <c r="D328" i="20"/>
  <c r="F328" i="20"/>
  <c r="G328" i="20"/>
  <c r="D329" i="20"/>
  <c r="F329" i="20"/>
  <c r="G329" i="20"/>
  <c r="D330" i="20"/>
  <c r="F330" i="20"/>
  <c r="G330" i="20"/>
  <c r="D331" i="20"/>
  <c r="F331" i="20"/>
  <c r="G331" i="20"/>
  <c r="D332" i="20"/>
  <c r="F332" i="20"/>
  <c r="G332" i="20"/>
  <c r="D333" i="20"/>
  <c r="F333" i="20"/>
  <c r="G333" i="20"/>
  <c r="D334" i="20"/>
  <c r="F334" i="20"/>
  <c r="G334" i="20"/>
  <c r="D335" i="20"/>
  <c r="F335" i="20"/>
  <c r="G335" i="20"/>
  <c r="D336" i="20"/>
  <c r="F336" i="20"/>
  <c r="G336" i="20"/>
  <c r="D337" i="20"/>
  <c r="F337" i="20"/>
  <c r="G337" i="20"/>
  <c r="D338" i="20"/>
  <c r="F338" i="20"/>
  <c r="G338" i="20"/>
  <c r="D339" i="20"/>
  <c r="F339" i="20"/>
  <c r="G339" i="20"/>
  <c r="D340" i="20"/>
  <c r="F340" i="20"/>
  <c r="G340" i="20"/>
  <c r="D341" i="20"/>
  <c r="F341" i="20"/>
  <c r="G341" i="20"/>
  <c r="D342" i="20"/>
  <c r="F342" i="20"/>
  <c r="G342" i="20"/>
  <c r="D343" i="20"/>
  <c r="F343" i="20"/>
  <c r="G343" i="20"/>
  <c r="D344" i="20"/>
  <c r="F344" i="20"/>
  <c r="G344" i="20"/>
  <c r="D345" i="20"/>
  <c r="F345" i="20"/>
  <c r="G345" i="20"/>
  <c r="D346" i="20"/>
  <c r="F346" i="20"/>
  <c r="G346" i="20"/>
  <c r="D347" i="20"/>
  <c r="F347" i="20"/>
  <c r="G347" i="20"/>
  <c r="D348" i="20"/>
  <c r="F348" i="20"/>
  <c r="G348" i="20"/>
  <c r="D349" i="20"/>
  <c r="F349" i="20"/>
  <c r="G349" i="20"/>
  <c r="D350" i="20"/>
  <c r="F350" i="20"/>
  <c r="G350" i="20"/>
  <c r="D351" i="20"/>
  <c r="F351" i="20"/>
  <c r="G351" i="20"/>
  <c r="D2" i="20"/>
  <c r="F2" i="20"/>
  <c r="G2" i="20"/>
  <c r="AC352" i="20"/>
  <c r="I352" i="20"/>
  <c r="AC353" i="20"/>
  <c r="I353" i="20"/>
  <c r="AC354" i="20"/>
  <c r="I354" i="20"/>
  <c r="AC355" i="20"/>
  <c r="I355" i="20"/>
  <c r="AC356" i="20"/>
  <c r="I356" i="20"/>
  <c r="AC357" i="20"/>
  <c r="I357" i="20"/>
  <c r="AC358" i="20"/>
  <c r="I358" i="20"/>
  <c r="AC359" i="20"/>
  <c r="I359" i="20"/>
  <c r="AC360" i="20"/>
  <c r="I360" i="20"/>
  <c r="AC361" i="20"/>
  <c r="I361" i="20"/>
  <c r="AC362" i="20"/>
  <c r="I362" i="20"/>
  <c r="AC363" i="20"/>
  <c r="I363" i="20"/>
  <c r="AC364" i="20"/>
  <c r="I364" i="20"/>
  <c r="AC365" i="20"/>
  <c r="I365" i="20"/>
  <c r="AC366" i="20"/>
  <c r="I366" i="20"/>
  <c r="AC367" i="20"/>
  <c r="I367" i="20"/>
  <c r="AC368" i="20"/>
  <c r="I368" i="20"/>
  <c r="AC369" i="20"/>
  <c r="I369" i="20"/>
  <c r="AC370" i="20"/>
  <c r="I370" i="20"/>
  <c r="AC371" i="20"/>
  <c r="I371" i="20"/>
  <c r="AC372" i="20"/>
  <c r="I372" i="20"/>
  <c r="AC373" i="20"/>
  <c r="I373" i="20"/>
  <c r="AC374" i="20"/>
  <c r="I374" i="20"/>
  <c r="AC375" i="20"/>
  <c r="I375" i="20"/>
  <c r="AC376" i="20"/>
  <c r="I376" i="20"/>
  <c r="AC377" i="20"/>
  <c r="I377" i="20"/>
  <c r="AC378" i="20"/>
  <c r="I378" i="20"/>
  <c r="AC379" i="20"/>
  <c r="I379" i="20"/>
  <c r="AC380" i="20"/>
  <c r="I380" i="20"/>
  <c r="AC381" i="20"/>
  <c r="I381" i="20"/>
  <c r="AC382" i="20"/>
  <c r="I382" i="20"/>
  <c r="AC383" i="20"/>
  <c r="I383" i="20"/>
  <c r="AC384" i="20"/>
  <c r="I384" i="20"/>
  <c r="AC385" i="20"/>
  <c r="I385" i="20"/>
  <c r="AC386" i="20"/>
  <c r="I386" i="20"/>
  <c r="AC387" i="20"/>
  <c r="I387" i="20"/>
  <c r="AC388" i="20"/>
  <c r="I388" i="20"/>
  <c r="AC389" i="20"/>
  <c r="I389" i="20"/>
  <c r="AC390" i="20"/>
  <c r="I390" i="20"/>
  <c r="AC391" i="20"/>
  <c r="I391" i="20"/>
  <c r="AC392" i="20"/>
  <c r="I392" i="20"/>
  <c r="AC393" i="20"/>
  <c r="I393" i="20"/>
  <c r="AC394" i="20"/>
  <c r="I394" i="20"/>
  <c r="AC395" i="20"/>
  <c r="I395" i="20"/>
  <c r="AC396" i="20"/>
  <c r="I396" i="20"/>
  <c r="AC397" i="20"/>
  <c r="I397" i="20"/>
  <c r="AC398" i="20"/>
  <c r="I398" i="20"/>
  <c r="AC399" i="20"/>
  <c r="I399" i="20"/>
  <c r="AC400" i="20"/>
  <c r="I400" i="20"/>
  <c r="AC401" i="20"/>
  <c r="I401" i="20"/>
  <c r="AC402" i="20"/>
  <c r="I402" i="20"/>
  <c r="AC403" i="20"/>
  <c r="I403" i="20"/>
  <c r="AC404" i="20"/>
  <c r="I404" i="20"/>
  <c r="AC405" i="20"/>
  <c r="I405" i="20"/>
  <c r="AC406" i="20"/>
  <c r="I406" i="20"/>
  <c r="AC407" i="20"/>
  <c r="I407" i="20"/>
  <c r="AC408" i="20"/>
  <c r="I408" i="20"/>
  <c r="AC409" i="20"/>
  <c r="I409" i="20"/>
  <c r="AC410" i="20"/>
  <c r="I410" i="20"/>
  <c r="AC411" i="20"/>
  <c r="I411" i="20"/>
  <c r="AC412" i="20"/>
  <c r="I412" i="20"/>
  <c r="AC413" i="20"/>
  <c r="I413" i="20"/>
  <c r="AC414" i="20"/>
  <c r="I414" i="20"/>
  <c r="AC415" i="20"/>
  <c r="I415" i="20"/>
  <c r="AC416" i="20"/>
  <c r="I416" i="20"/>
  <c r="AC417" i="20"/>
  <c r="I417" i="20"/>
  <c r="AC418" i="20"/>
  <c r="I418" i="20"/>
  <c r="AC419" i="20"/>
  <c r="I419" i="20"/>
  <c r="AC420" i="20"/>
  <c r="I420" i="20"/>
  <c r="AC421" i="20"/>
  <c r="I421" i="20"/>
  <c r="AC422" i="20"/>
  <c r="I422" i="20"/>
  <c r="AC423" i="20"/>
  <c r="I423" i="20"/>
  <c r="AC424" i="20"/>
  <c r="I424" i="20"/>
  <c r="AC425" i="20"/>
  <c r="I425" i="20"/>
  <c r="AC426" i="20"/>
  <c r="I426" i="20"/>
  <c r="AC427" i="20"/>
  <c r="I427" i="20"/>
  <c r="AC428" i="20"/>
  <c r="I428" i="20"/>
  <c r="AC429" i="20"/>
  <c r="I429" i="20"/>
  <c r="AC430" i="20"/>
  <c r="I430" i="20"/>
  <c r="AC431" i="20"/>
  <c r="I431" i="20"/>
  <c r="AC432" i="20"/>
  <c r="I432" i="20"/>
  <c r="AC433" i="20"/>
  <c r="I433" i="20"/>
  <c r="AC434" i="20"/>
  <c r="I434" i="20"/>
  <c r="AC435" i="20"/>
  <c r="I435" i="20"/>
  <c r="AC436" i="20"/>
  <c r="I436" i="20"/>
  <c r="AC437" i="20"/>
  <c r="I437" i="20"/>
  <c r="AC438" i="20"/>
  <c r="I438" i="20"/>
  <c r="AC439" i="20"/>
  <c r="I439" i="20"/>
  <c r="AC440" i="20"/>
  <c r="I440" i="20"/>
  <c r="AC441" i="20"/>
  <c r="I441" i="20"/>
  <c r="AC442" i="20"/>
  <c r="I442" i="20"/>
  <c r="AC443" i="20"/>
  <c r="I443" i="20"/>
  <c r="AC444" i="20"/>
  <c r="I444" i="20"/>
  <c r="AC445" i="20"/>
  <c r="I445" i="20"/>
  <c r="AC446" i="20"/>
  <c r="I446" i="20"/>
  <c r="AC447" i="20"/>
  <c r="I447" i="20"/>
  <c r="AC448" i="20"/>
  <c r="I448" i="20"/>
  <c r="AC449" i="20"/>
  <c r="I449" i="20"/>
  <c r="AC450" i="20"/>
  <c r="I450" i="20"/>
  <c r="AC451" i="20"/>
  <c r="I451" i="20"/>
  <c r="AC452" i="20"/>
  <c r="I452" i="20"/>
  <c r="I453" i="20"/>
  <c r="N352" i="20"/>
  <c r="N353" i="20"/>
  <c r="N354" i="20"/>
  <c r="N355" i="20"/>
  <c r="N356" i="20"/>
  <c r="N357" i="20"/>
  <c r="N358" i="20"/>
  <c r="N359" i="20"/>
  <c r="N360" i="20"/>
  <c r="N361" i="20"/>
  <c r="N362" i="20"/>
  <c r="N363" i="20"/>
  <c r="N364" i="20"/>
  <c r="N365" i="20"/>
  <c r="N366" i="20"/>
  <c r="N367" i="20"/>
  <c r="N368" i="20"/>
  <c r="N369" i="20"/>
  <c r="N370" i="20"/>
  <c r="N371" i="20"/>
  <c r="N372" i="20"/>
  <c r="N373" i="20"/>
  <c r="N374" i="20"/>
  <c r="N375" i="20"/>
  <c r="N376" i="20"/>
  <c r="N377" i="20"/>
  <c r="N378" i="20"/>
  <c r="N379" i="20"/>
  <c r="N380" i="20"/>
  <c r="N381" i="20"/>
  <c r="N382" i="20"/>
  <c r="N383" i="20"/>
  <c r="N384" i="20"/>
  <c r="N385" i="20"/>
  <c r="N386" i="20"/>
  <c r="N387" i="20"/>
  <c r="N388" i="20"/>
  <c r="N389" i="20"/>
  <c r="N390" i="20"/>
  <c r="N391" i="20"/>
  <c r="N392" i="20"/>
  <c r="N393" i="20"/>
  <c r="N394" i="20"/>
  <c r="N395" i="20"/>
  <c r="N396" i="20"/>
  <c r="N397" i="20"/>
  <c r="N398" i="20"/>
  <c r="N399" i="20"/>
  <c r="N400" i="20"/>
  <c r="N401" i="20"/>
  <c r="N402" i="20"/>
  <c r="N403" i="20"/>
  <c r="N404" i="20"/>
  <c r="N405" i="20"/>
  <c r="N406" i="20"/>
  <c r="N407" i="20"/>
  <c r="N408" i="20"/>
  <c r="N409" i="20"/>
  <c r="N410" i="20"/>
  <c r="N411" i="20"/>
  <c r="N412" i="20"/>
  <c r="N413" i="20"/>
  <c r="N414" i="20"/>
  <c r="N415" i="20"/>
  <c r="N416" i="20"/>
  <c r="N417" i="20"/>
  <c r="N418" i="20"/>
  <c r="N419" i="20"/>
  <c r="N420" i="20"/>
  <c r="N421" i="20"/>
  <c r="N422" i="20"/>
  <c r="N423" i="20"/>
  <c r="N424" i="20"/>
  <c r="N425" i="20"/>
  <c r="N426" i="20"/>
  <c r="N427" i="20"/>
  <c r="N428" i="20"/>
  <c r="N429" i="20"/>
  <c r="N430" i="20"/>
  <c r="N431" i="20"/>
  <c r="N432" i="20"/>
  <c r="N433" i="20"/>
  <c r="N434" i="20"/>
  <c r="N435" i="20"/>
  <c r="N436" i="20"/>
  <c r="N437" i="20"/>
  <c r="N438" i="20"/>
  <c r="N439" i="20"/>
  <c r="N440" i="20"/>
  <c r="N441" i="20"/>
  <c r="N442" i="20"/>
  <c r="N443" i="20"/>
  <c r="N444" i="20"/>
  <c r="N445" i="20"/>
  <c r="N446" i="20"/>
  <c r="N447" i="20"/>
  <c r="N448" i="20"/>
  <c r="N449" i="20"/>
  <c r="N450" i="20"/>
  <c r="N451" i="20"/>
  <c r="N452" i="20"/>
  <c r="N453" i="20"/>
  <c r="S352" i="20"/>
  <c r="S353" i="20"/>
  <c r="S354" i="20"/>
  <c r="S355" i="20"/>
  <c r="S356" i="20"/>
  <c r="S357" i="20"/>
  <c r="S358" i="20"/>
  <c r="S359" i="20"/>
  <c r="S360" i="20"/>
  <c r="S361" i="20"/>
  <c r="S362" i="20"/>
  <c r="S363" i="20"/>
  <c r="S364" i="20"/>
  <c r="S365" i="20"/>
  <c r="S366" i="20"/>
  <c r="S367" i="20"/>
  <c r="S368" i="20"/>
  <c r="S369" i="20"/>
  <c r="S370" i="20"/>
  <c r="S371" i="20"/>
  <c r="S372" i="20"/>
  <c r="S373" i="20"/>
  <c r="S374" i="20"/>
  <c r="S375" i="20"/>
  <c r="S376" i="20"/>
  <c r="S377" i="20"/>
  <c r="S378" i="20"/>
  <c r="S379" i="20"/>
  <c r="S380" i="20"/>
  <c r="S381" i="20"/>
  <c r="S382" i="20"/>
  <c r="S383" i="20"/>
  <c r="S384" i="20"/>
  <c r="S385" i="20"/>
  <c r="S386" i="20"/>
  <c r="S387" i="20"/>
  <c r="S388" i="20"/>
  <c r="S389" i="20"/>
  <c r="S390" i="20"/>
  <c r="S391" i="20"/>
  <c r="S392" i="20"/>
  <c r="S393" i="20"/>
  <c r="S394" i="20"/>
  <c r="S395" i="20"/>
  <c r="S396" i="20"/>
  <c r="S397" i="20"/>
  <c r="S398" i="20"/>
  <c r="S399" i="20"/>
  <c r="S400" i="20"/>
  <c r="S401" i="20"/>
  <c r="S402" i="20"/>
  <c r="S403" i="20"/>
  <c r="S404" i="20"/>
  <c r="S405" i="20"/>
  <c r="S406" i="20"/>
  <c r="S407" i="20"/>
  <c r="S408" i="20"/>
  <c r="S409" i="20"/>
  <c r="S410" i="20"/>
  <c r="S411" i="20"/>
  <c r="S412" i="20"/>
  <c r="S413" i="20"/>
  <c r="S414" i="20"/>
  <c r="S415" i="20"/>
  <c r="S416" i="20"/>
  <c r="S417" i="20"/>
  <c r="S418" i="20"/>
  <c r="S419" i="20"/>
  <c r="S420" i="20"/>
  <c r="S421" i="20"/>
  <c r="S422" i="20"/>
  <c r="S423" i="20"/>
  <c r="S424" i="20"/>
  <c r="S425" i="20"/>
  <c r="S426" i="20"/>
  <c r="S427" i="20"/>
  <c r="S428" i="20"/>
  <c r="S429" i="20"/>
  <c r="S430" i="20"/>
  <c r="S431" i="20"/>
  <c r="S432" i="20"/>
  <c r="S433" i="20"/>
  <c r="S434" i="20"/>
  <c r="S435" i="20"/>
  <c r="S436" i="20"/>
  <c r="S437" i="20"/>
  <c r="S438" i="20"/>
  <c r="S439" i="20"/>
  <c r="S440" i="20"/>
  <c r="S441" i="20"/>
  <c r="S442" i="20"/>
  <c r="S443" i="20"/>
  <c r="S444" i="20"/>
  <c r="S445" i="20"/>
  <c r="S446" i="20"/>
  <c r="S447" i="20"/>
  <c r="S448" i="20"/>
  <c r="S449" i="20"/>
  <c r="S450" i="20"/>
  <c r="S451" i="20"/>
  <c r="S452" i="20"/>
  <c r="S453" i="20"/>
  <c r="X352" i="20"/>
  <c r="X353" i="20"/>
  <c r="X354" i="20"/>
  <c r="X355" i="20"/>
  <c r="X356" i="20"/>
  <c r="X357" i="20"/>
  <c r="X358" i="20"/>
  <c r="X359" i="20"/>
  <c r="X360" i="20"/>
  <c r="X361" i="20"/>
  <c r="X362" i="20"/>
  <c r="X363" i="20"/>
  <c r="X364" i="20"/>
  <c r="X365" i="20"/>
  <c r="X366" i="20"/>
  <c r="X367" i="20"/>
  <c r="X368" i="20"/>
  <c r="X369" i="20"/>
  <c r="X370" i="20"/>
  <c r="X371" i="20"/>
  <c r="X372" i="20"/>
  <c r="X373" i="20"/>
  <c r="X374" i="20"/>
  <c r="X375" i="20"/>
  <c r="X376" i="20"/>
  <c r="X377" i="20"/>
  <c r="X378" i="20"/>
  <c r="X379" i="20"/>
  <c r="X380" i="20"/>
  <c r="X381" i="20"/>
  <c r="X382" i="20"/>
  <c r="X383" i="20"/>
  <c r="X384" i="20"/>
  <c r="X385" i="20"/>
  <c r="X386" i="20"/>
  <c r="X387" i="20"/>
  <c r="X388" i="20"/>
  <c r="X389" i="20"/>
  <c r="X390" i="20"/>
  <c r="X391" i="20"/>
  <c r="X392" i="20"/>
  <c r="X393" i="20"/>
  <c r="X394" i="20"/>
  <c r="X395" i="20"/>
  <c r="X396" i="20"/>
  <c r="X397" i="20"/>
  <c r="X398" i="20"/>
  <c r="X399" i="20"/>
  <c r="X400" i="20"/>
  <c r="X401" i="20"/>
  <c r="X402" i="20"/>
  <c r="X403" i="20"/>
  <c r="X404" i="20"/>
  <c r="X405" i="20"/>
  <c r="X406" i="20"/>
  <c r="X407" i="20"/>
  <c r="X408" i="20"/>
  <c r="X409" i="20"/>
  <c r="X410" i="20"/>
  <c r="X411" i="20"/>
  <c r="X412" i="20"/>
  <c r="X413" i="20"/>
  <c r="X414" i="20"/>
  <c r="X415" i="20"/>
  <c r="X416" i="20"/>
  <c r="X417" i="20"/>
  <c r="X418" i="20"/>
  <c r="X419" i="20"/>
  <c r="X420" i="20"/>
  <c r="X421" i="20"/>
  <c r="X422" i="20"/>
  <c r="X423" i="20"/>
  <c r="X424" i="20"/>
  <c r="X425" i="20"/>
  <c r="X426" i="20"/>
  <c r="X427" i="20"/>
  <c r="X428" i="20"/>
  <c r="X429" i="20"/>
  <c r="X430" i="20"/>
  <c r="X431" i="20"/>
  <c r="X432" i="20"/>
  <c r="X433" i="20"/>
  <c r="X434" i="20"/>
  <c r="X435" i="20"/>
  <c r="X436" i="20"/>
  <c r="X437" i="20"/>
  <c r="X438" i="20"/>
  <c r="X439" i="20"/>
  <c r="X440" i="20"/>
  <c r="X441" i="20"/>
  <c r="X442" i="20"/>
  <c r="X443" i="20"/>
  <c r="X444" i="20"/>
  <c r="X445" i="20"/>
  <c r="X446" i="20"/>
  <c r="X447" i="20"/>
  <c r="X448" i="20"/>
  <c r="X449" i="20"/>
  <c r="X450" i="20"/>
  <c r="X451" i="20"/>
  <c r="X452" i="20"/>
  <c r="X453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I3" i="19"/>
  <c r="K3" i="19"/>
  <c r="L3" i="19"/>
  <c r="I4" i="19"/>
  <c r="K4" i="19"/>
  <c r="L4" i="19"/>
  <c r="I5" i="19"/>
  <c r="K5" i="19"/>
  <c r="L5" i="19"/>
  <c r="I6" i="19"/>
  <c r="K6" i="19"/>
  <c r="L6" i="19"/>
  <c r="I7" i="19"/>
  <c r="K7" i="19"/>
  <c r="L7" i="19"/>
  <c r="I8" i="19"/>
  <c r="K8" i="19"/>
  <c r="L8" i="19"/>
  <c r="I9" i="19"/>
  <c r="K9" i="19"/>
  <c r="L9" i="19"/>
  <c r="I10" i="19"/>
  <c r="K10" i="19"/>
  <c r="L10" i="19"/>
  <c r="I11" i="19"/>
  <c r="K11" i="19"/>
  <c r="L11" i="19"/>
  <c r="I12" i="19"/>
  <c r="K12" i="19"/>
  <c r="L12" i="19"/>
  <c r="I13" i="19"/>
  <c r="K13" i="19"/>
  <c r="L13" i="19"/>
  <c r="I14" i="19"/>
  <c r="K14" i="19"/>
  <c r="L14" i="19"/>
  <c r="I15" i="19"/>
  <c r="K15" i="19"/>
  <c r="L15" i="19"/>
  <c r="I16" i="19"/>
  <c r="K16" i="19"/>
  <c r="L16" i="19"/>
  <c r="I17" i="19"/>
  <c r="K17" i="19"/>
  <c r="L17" i="19"/>
  <c r="I18" i="19"/>
  <c r="K18" i="19"/>
  <c r="L18" i="19"/>
  <c r="I19" i="19"/>
  <c r="K19" i="19"/>
  <c r="L19" i="19"/>
  <c r="I20" i="19"/>
  <c r="K20" i="19"/>
  <c r="L20" i="19"/>
  <c r="I21" i="19"/>
  <c r="K21" i="19"/>
  <c r="L21" i="19"/>
  <c r="I22" i="19"/>
  <c r="K22" i="19"/>
  <c r="L22" i="19"/>
  <c r="I23" i="19"/>
  <c r="K23" i="19"/>
  <c r="L23" i="19"/>
  <c r="I24" i="19"/>
  <c r="K24" i="19"/>
  <c r="L24" i="19"/>
  <c r="I25" i="19"/>
  <c r="K25" i="19"/>
  <c r="L25" i="19"/>
  <c r="I26" i="19"/>
  <c r="K26" i="19"/>
  <c r="L26" i="19"/>
  <c r="I27" i="19"/>
  <c r="K27" i="19"/>
  <c r="L27" i="19"/>
  <c r="I28" i="19"/>
  <c r="K28" i="19"/>
  <c r="L28" i="19"/>
  <c r="I29" i="19"/>
  <c r="K29" i="19"/>
  <c r="L29" i="19"/>
  <c r="I30" i="19"/>
  <c r="K30" i="19"/>
  <c r="L30" i="19"/>
  <c r="I31" i="19"/>
  <c r="K31" i="19"/>
  <c r="L31" i="19"/>
  <c r="I32" i="19"/>
  <c r="K32" i="19"/>
  <c r="L32" i="19"/>
  <c r="I33" i="19"/>
  <c r="K33" i="19"/>
  <c r="L33" i="19"/>
  <c r="I34" i="19"/>
  <c r="K34" i="19"/>
  <c r="L34" i="19"/>
  <c r="I35" i="19"/>
  <c r="K35" i="19"/>
  <c r="L35" i="19"/>
  <c r="I36" i="19"/>
  <c r="K36" i="19"/>
  <c r="L36" i="19"/>
  <c r="I37" i="19"/>
  <c r="K37" i="19"/>
  <c r="L37" i="19"/>
  <c r="I38" i="19"/>
  <c r="K38" i="19"/>
  <c r="L38" i="19"/>
  <c r="I39" i="19"/>
  <c r="K39" i="19"/>
  <c r="L39" i="19"/>
  <c r="I40" i="19"/>
  <c r="K40" i="19"/>
  <c r="L40" i="19"/>
  <c r="I41" i="19"/>
  <c r="K41" i="19"/>
  <c r="L41" i="19"/>
  <c r="I42" i="19"/>
  <c r="K42" i="19"/>
  <c r="L42" i="19"/>
  <c r="I43" i="19"/>
  <c r="K43" i="19"/>
  <c r="L43" i="19"/>
  <c r="I44" i="19"/>
  <c r="K44" i="19"/>
  <c r="L44" i="19"/>
  <c r="I45" i="19"/>
  <c r="K45" i="19"/>
  <c r="L45" i="19"/>
  <c r="I46" i="19"/>
  <c r="K46" i="19"/>
  <c r="L46" i="19"/>
  <c r="I47" i="19"/>
  <c r="K47" i="19"/>
  <c r="L47" i="19"/>
  <c r="I48" i="19"/>
  <c r="K48" i="19"/>
  <c r="L48" i="19"/>
  <c r="I49" i="19"/>
  <c r="K49" i="19"/>
  <c r="L49" i="19"/>
  <c r="I50" i="19"/>
  <c r="K50" i="19"/>
  <c r="L50" i="19"/>
  <c r="I51" i="19"/>
  <c r="K51" i="19"/>
  <c r="L51" i="19"/>
  <c r="I52" i="19"/>
  <c r="K52" i="19"/>
  <c r="L52" i="19"/>
  <c r="I53" i="19"/>
  <c r="K53" i="19"/>
  <c r="L53" i="19"/>
  <c r="I54" i="19"/>
  <c r="K54" i="19"/>
  <c r="L54" i="19"/>
  <c r="I55" i="19"/>
  <c r="K55" i="19"/>
  <c r="L55" i="19"/>
  <c r="I56" i="19"/>
  <c r="K56" i="19"/>
  <c r="L56" i="19"/>
  <c r="I57" i="19"/>
  <c r="K57" i="19"/>
  <c r="L57" i="19"/>
  <c r="I58" i="19"/>
  <c r="K58" i="19"/>
  <c r="L58" i="19"/>
  <c r="I59" i="19"/>
  <c r="K59" i="19"/>
  <c r="L59" i="19"/>
  <c r="I60" i="19"/>
  <c r="K60" i="19"/>
  <c r="L60" i="19"/>
  <c r="I61" i="19"/>
  <c r="K61" i="19"/>
  <c r="L61" i="19"/>
  <c r="I62" i="19"/>
  <c r="K62" i="19"/>
  <c r="L62" i="19"/>
  <c r="I63" i="19"/>
  <c r="K63" i="19"/>
  <c r="L63" i="19"/>
  <c r="I64" i="19"/>
  <c r="K64" i="19"/>
  <c r="L64" i="19"/>
  <c r="I65" i="19"/>
  <c r="K65" i="19"/>
  <c r="L65" i="19"/>
  <c r="I66" i="19"/>
  <c r="K66" i="19"/>
  <c r="L66" i="19"/>
  <c r="I67" i="19"/>
  <c r="K67" i="19"/>
  <c r="L67" i="19"/>
  <c r="I68" i="19"/>
  <c r="K68" i="19"/>
  <c r="L68" i="19"/>
  <c r="I69" i="19"/>
  <c r="K69" i="19"/>
  <c r="L69" i="19"/>
  <c r="I70" i="19"/>
  <c r="K70" i="19"/>
  <c r="L70" i="19"/>
  <c r="I71" i="19"/>
  <c r="K71" i="19"/>
  <c r="L71" i="19"/>
  <c r="I72" i="19"/>
  <c r="K72" i="19"/>
  <c r="L72" i="19"/>
  <c r="I73" i="19"/>
  <c r="K73" i="19"/>
  <c r="L73" i="19"/>
  <c r="I74" i="19"/>
  <c r="K74" i="19"/>
  <c r="L74" i="19"/>
  <c r="I75" i="19"/>
  <c r="K75" i="19"/>
  <c r="L75" i="19"/>
  <c r="I76" i="19"/>
  <c r="K76" i="19"/>
  <c r="L76" i="19"/>
  <c r="I77" i="19"/>
  <c r="K77" i="19"/>
  <c r="L77" i="19"/>
  <c r="I78" i="19"/>
  <c r="K78" i="19"/>
  <c r="L78" i="19"/>
  <c r="I79" i="19"/>
  <c r="K79" i="19"/>
  <c r="L79" i="19"/>
  <c r="I80" i="19"/>
  <c r="K80" i="19"/>
  <c r="L80" i="19"/>
  <c r="I81" i="19"/>
  <c r="K81" i="19"/>
  <c r="L81" i="19"/>
  <c r="I82" i="19"/>
  <c r="K82" i="19"/>
  <c r="L82" i="19"/>
  <c r="I83" i="19"/>
  <c r="K83" i="19"/>
  <c r="L83" i="19"/>
  <c r="I84" i="19"/>
  <c r="K84" i="19"/>
  <c r="L84" i="19"/>
  <c r="I85" i="19"/>
  <c r="K85" i="19"/>
  <c r="L85" i="19"/>
  <c r="I86" i="19"/>
  <c r="K86" i="19"/>
  <c r="L86" i="19"/>
  <c r="I87" i="19"/>
  <c r="K87" i="19"/>
  <c r="L87" i="19"/>
  <c r="I88" i="19"/>
  <c r="K88" i="19"/>
  <c r="L88" i="19"/>
  <c r="I89" i="19"/>
  <c r="K89" i="19"/>
  <c r="L89" i="19"/>
  <c r="I90" i="19"/>
  <c r="K90" i="19"/>
  <c r="L90" i="19"/>
  <c r="I91" i="19"/>
  <c r="K91" i="19"/>
  <c r="L91" i="19"/>
  <c r="I92" i="19"/>
  <c r="K92" i="19"/>
  <c r="L92" i="19"/>
  <c r="I93" i="19"/>
  <c r="K93" i="19"/>
  <c r="L93" i="19"/>
  <c r="I94" i="19"/>
  <c r="K94" i="19"/>
  <c r="L94" i="19"/>
  <c r="I95" i="19"/>
  <c r="K95" i="19"/>
  <c r="L95" i="19"/>
  <c r="I96" i="19"/>
  <c r="K96" i="19"/>
  <c r="L96" i="19"/>
  <c r="I97" i="19"/>
  <c r="K97" i="19"/>
  <c r="L97" i="19"/>
  <c r="I98" i="19"/>
  <c r="K98" i="19"/>
  <c r="L98" i="19"/>
  <c r="I99" i="19"/>
  <c r="K99" i="19"/>
  <c r="L99" i="19"/>
  <c r="I100" i="19"/>
  <c r="K100" i="19"/>
  <c r="L100" i="19"/>
  <c r="I101" i="19"/>
  <c r="K101" i="19"/>
  <c r="L101" i="19"/>
  <c r="I102" i="19"/>
  <c r="K102" i="19"/>
  <c r="L102" i="19"/>
  <c r="I103" i="19"/>
  <c r="K103" i="19"/>
  <c r="L103" i="19"/>
  <c r="I104" i="19"/>
  <c r="K104" i="19"/>
  <c r="L104" i="19"/>
  <c r="I105" i="19"/>
  <c r="K105" i="19"/>
  <c r="L105" i="19"/>
  <c r="I106" i="19"/>
  <c r="K106" i="19"/>
  <c r="L106" i="19"/>
  <c r="I107" i="19"/>
  <c r="K107" i="19"/>
  <c r="L107" i="19"/>
  <c r="I108" i="19"/>
  <c r="K108" i="19"/>
  <c r="L108" i="19"/>
  <c r="I109" i="19"/>
  <c r="K109" i="19"/>
  <c r="L109" i="19"/>
  <c r="I110" i="19"/>
  <c r="K110" i="19"/>
  <c r="L110" i="19"/>
  <c r="I111" i="19"/>
  <c r="K111" i="19"/>
  <c r="L111" i="19"/>
  <c r="I112" i="19"/>
  <c r="K112" i="19"/>
  <c r="L112" i="19"/>
  <c r="I113" i="19"/>
  <c r="K113" i="19"/>
  <c r="L113" i="19"/>
  <c r="I114" i="19"/>
  <c r="K114" i="19"/>
  <c r="L114" i="19"/>
  <c r="I115" i="19"/>
  <c r="K115" i="19"/>
  <c r="L115" i="19"/>
  <c r="I116" i="19"/>
  <c r="K116" i="19"/>
  <c r="L116" i="19"/>
  <c r="I117" i="19"/>
  <c r="K117" i="19"/>
  <c r="L117" i="19"/>
  <c r="I118" i="19"/>
  <c r="K118" i="19"/>
  <c r="L118" i="19"/>
  <c r="I119" i="19"/>
  <c r="K119" i="19"/>
  <c r="L119" i="19"/>
  <c r="I120" i="19"/>
  <c r="K120" i="19"/>
  <c r="L120" i="19"/>
  <c r="I121" i="19"/>
  <c r="K121" i="19"/>
  <c r="L121" i="19"/>
  <c r="I122" i="19"/>
  <c r="K122" i="19"/>
  <c r="L122" i="19"/>
  <c r="I123" i="19"/>
  <c r="K123" i="19"/>
  <c r="L123" i="19"/>
  <c r="I124" i="19"/>
  <c r="K124" i="19"/>
  <c r="L124" i="19"/>
  <c r="I125" i="19"/>
  <c r="K125" i="19"/>
  <c r="L125" i="19"/>
  <c r="I126" i="19"/>
  <c r="K126" i="19"/>
  <c r="L126" i="19"/>
  <c r="I127" i="19"/>
  <c r="K127" i="19"/>
  <c r="L127" i="19"/>
  <c r="I128" i="19"/>
  <c r="K128" i="19"/>
  <c r="L128" i="19"/>
  <c r="I129" i="19"/>
  <c r="K129" i="19"/>
  <c r="L129" i="19"/>
  <c r="I130" i="19"/>
  <c r="K130" i="19"/>
  <c r="L130" i="19"/>
  <c r="I131" i="19"/>
  <c r="K131" i="19"/>
  <c r="L131" i="19"/>
  <c r="I132" i="19"/>
  <c r="K132" i="19"/>
  <c r="L132" i="19"/>
  <c r="I133" i="19"/>
  <c r="K133" i="19"/>
  <c r="L133" i="19"/>
  <c r="I134" i="19"/>
  <c r="K134" i="19"/>
  <c r="L134" i="19"/>
  <c r="I135" i="19"/>
  <c r="K135" i="19"/>
  <c r="L135" i="19"/>
  <c r="I136" i="19"/>
  <c r="K136" i="19"/>
  <c r="L136" i="19"/>
  <c r="I137" i="19"/>
  <c r="K137" i="19"/>
  <c r="L137" i="19"/>
  <c r="I138" i="19"/>
  <c r="K138" i="19"/>
  <c r="L138" i="19"/>
  <c r="I139" i="19"/>
  <c r="K139" i="19"/>
  <c r="L139" i="19"/>
  <c r="I140" i="19"/>
  <c r="K140" i="19"/>
  <c r="L140" i="19"/>
  <c r="I141" i="19"/>
  <c r="K141" i="19"/>
  <c r="L141" i="19"/>
  <c r="I142" i="19"/>
  <c r="K142" i="19"/>
  <c r="L142" i="19"/>
  <c r="I143" i="19"/>
  <c r="K143" i="19"/>
  <c r="L143" i="19"/>
  <c r="I144" i="19"/>
  <c r="K144" i="19"/>
  <c r="L144" i="19"/>
  <c r="I145" i="19"/>
  <c r="K145" i="19"/>
  <c r="L145" i="19"/>
  <c r="I146" i="19"/>
  <c r="K146" i="19"/>
  <c r="L146" i="19"/>
  <c r="I147" i="19"/>
  <c r="K147" i="19"/>
  <c r="L147" i="19"/>
  <c r="I148" i="19"/>
  <c r="K148" i="19"/>
  <c r="L148" i="19"/>
  <c r="I149" i="19"/>
  <c r="K149" i="19"/>
  <c r="L149" i="19"/>
  <c r="I150" i="19"/>
  <c r="K150" i="19"/>
  <c r="L150" i="19"/>
  <c r="I151" i="19"/>
  <c r="K151" i="19"/>
  <c r="L151" i="19"/>
  <c r="I152" i="19"/>
  <c r="K152" i="19"/>
  <c r="L152" i="19"/>
  <c r="I153" i="19"/>
  <c r="K153" i="19"/>
  <c r="L153" i="19"/>
  <c r="I154" i="19"/>
  <c r="K154" i="19"/>
  <c r="L154" i="19"/>
  <c r="I155" i="19"/>
  <c r="K155" i="19"/>
  <c r="L155" i="19"/>
  <c r="I156" i="19"/>
  <c r="K156" i="19"/>
  <c r="L156" i="19"/>
  <c r="I157" i="19"/>
  <c r="K157" i="19"/>
  <c r="L157" i="19"/>
  <c r="I158" i="19"/>
  <c r="K158" i="19"/>
  <c r="L158" i="19"/>
  <c r="I159" i="19"/>
  <c r="K159" i="19"/>
  <c r="L159" i="19"/>
  <c r="I160" i="19"/>
  <c r="K160" i="19"/>
  <c r="L160" i="19"/>
  <c r="I161" i="19"/>
  <c r="K161" i="19"/>
  <c r="L161" i="19"/>
  <c r="I162" i="19"/>
  <c r="K162" i="19"/>
  <c r="L162" i="19"/>
  <c r="I163" i="19"/>
  <c r="K163" i="19"/>
  <c r="L163" i="19"/>
  <c r="I164" i="19"/>
  <c r="K164" i="19"/>
  <c r="L164" i="19"/>
  <c r="I165" i="19"/>
  <c r="K165" i="19"/>
  <c r="L165" i="19"/>
  <c r="I166" i="19"/>
  <c r="K166" i="19"/>
  <c r="L166" i="19"/>
  <c r="I167" i="19"/>
  <c r="K167" i="19"/>
  <c r="L167" i="19"/>
  <c r="I168" i="19"/>
  <c r="K168" i="19"/>
  <c r="L168" i="19"/>
  <c r="I169" i="19"/>
  <c r="K169" i="19"/>
  <c r="L169" i="19"/>
  <c r="I170" i="19"/>
  <c r="K170" i="19"/>
  <c r="L170" i="19"/>
  <c r="I171" i="19"/>
  <c r="K171" i="19"/>
  <c r="L171" i="19"/>
  <c r="I172" i="19"/>
  <c r="K172" i="19"/>
  <c r="L172" i="19"/>
  <c r="I173" i="19"/>
  <c r="K173" i="19"/>
  <c r="L173" i="19"/>
  <c r="I174" i="19"/>
  <c r="K174" i="19"/>
  <c r="L174" i="19"/>
  <c r="I175" i="19"/>
  <c r="K175" i="19"/>
  <c r="L175" i="19"/>
  <c r="I176" i="19"/>
  <c r="K176" i="19"/>
  <c r="L176" i="19"/>
  <c r="I177" i="19"/>
  <c r="K177" i="19"/>
  <c r="L177" i="19"/>
  <c r="I178" i="19"/>
  <c r="K178" i="19"/>
  <c r="L178" i="19"/>
  <c r="I179" i="19"/>
  <c r="K179" i="19"/>
  <c r="L179" i="19"/>
  <c r="I180" i="19"/>
  <c r="K180" i="19"/>
  <c r="L180" i="19"/>
  <c r="I181" i="19"/>
  <c r="K181" i="19"/>
  <c r="L181" i="19"/>
  <c r="I182" i="19"/>
  <c r="K182" i="19"/>
  <c r="L182" i="19"/>
  <c r="I183" i="19"/>
  <c r="K183" i="19"/>
  <c r="L183" i="19"/>
  <c r="I184" i="19"/>
  <c r="K184" i="19"/>
  <c r="L184" i="19"/>
  <c r="I185" i="19"/>
  <c r="K185" i="19"/>
  <c r="L185" i="19"/>
  <c r="I186" i="19"/>
  <c r="K186" i="19"/>
  <c r="L186" i="19"/>
  <c r="I187" i="19"/>
  <c r="K187" i="19"/>
  <c r="L187" i="19"/>
  <c r="I188" i="19"/>
  <c r="K188" i="19"/>
  <c r="L188" i="19"/>
  <c r="I189" i="19"/>
  <c r="K189" i="19"/>
  <c r="L189" i="19"/>
  <c r="I190" i="19"/>
  <c r="K190" i="19"/>
  <c r="L190" i="19"/>
  <c r="I191" i="19"/>
  <c r="K191" i="19"/>
  <c r="L191" i="19"/>
  <c r="I192" i="19"/>
  <c r="K192" i="19"/>
  <c r="L192" i="19"/>
  <c r="I193" i="19"/>
  <c r="K193" i="19"/>
  <c r="L193" i="19"/>
  <c r="I194" i="19"/>
  <c r="K194" i="19"/>
  <c r="L194" i="19"/>
  <c r="I195" i="19"/>
  <c r="K195" i="19"/>
  <c r="L195" i="19"/>
  <c r="I196" i="19"/>
  <c r="K196" i="19"/>
  <c r="L196" i="19"/>
  <c r="I197" i="19"/>
  <c r="K197" i="19"/>
  <c r="L197" i="19"/>
  <c r="I198" i="19"/>
  <c r="K198" i="19"/>
  <c r="L198" i="19"/>
  <c r="I199" i="19"/>
  <c r="K199" i="19"/>
  <c r="L199" i="19"/>
  <c r="I200" i="19"/>
  <c r="K200" i="19"/>
  <c r="L200" i="19"/>
  <c r="I201" i="19"/>
  <c r="K201" i="19"/>
  <c r="L201" i="19"/>
  <c r="I202" i="19"/>
  <c r="K202" i="19"/>
  <c r="L202" i="19"/>
  <c r="I203" i="19"/>
  <c r="K203" i="19"/>
  <c r="L203" i="19"/>
  <c r="I204" i="19"/>
  <c r="K204" i="19"/>
  <c r="L204" i="19"/>
  <c r="I205" i="19"/>
  <c r="K205" i="19"/>
  <c r="L205" i="19"/>
  <c r="I206" i="19"/>
  <c r="K206" i="19"/>
  <c r="L206" i="19"/>
  <c r="I207" i="19"/>
  <c r="K207" i="19"/>
  <c r="L207" i="19"/>
  <c r="I208" i="19"/>
  <c r="K208" i="19"/>
  <c r="L208" i="19"/>
  <c r="I209" i="19"/>
  <c r="K209" i="19"/>
  <c r="L209" i="19"/>
  <c r="I210" i="19"/>
  <c r="K210" i="19"/>
  <c r="L210" i="19"/>
  <c r="I211" i="19"/>
  <c r="K211" i="19"/>
  <c r="L211" i="19"/>
  <c r="I212" i="19"/>
  <c r="K212" i="19"/>
  <c r="L212" i="19"/>
  <c r="I213" i="19"/>
  <c r="K213" i="19"/>
  <c r="L213" i="19"/>
  <c r="I214" i="19"/>
  <c r="K214" i="19"/>
  <c r="L214" i="19"/>
  <c r="I215" i="19"/>
  <c r="K215" i="19"/>
  <c r="L215" i="19"/>
  <c r="I216" i="19"/>
  <c r="K216" i="19"/>
  <c r="L216" i="19"/>
  <c r="I217" i="19"/>
  <c r="K217" i="19"/>
  <c r="L217" i="19"/>
  <c r="I218" i="19"/>
  <c r="K218" i="19"/>
  <c r="L218" i="19"/>
  <c r="I219" i="19"/>
  <c r="K219" i="19"/>
  <c r="L219" i="19"/>
  <c r="I220" i="19"/>
  <c r="K220" i="19"/>
  <c r="L220" i="19"/>
  <c r="I221" i="19"/>
  <c r="K221" i="19"/>
  <c r="L221" i="19"/>
  <c r="I222" i="19"/>
  <c r="K222" i="19"/>
  <c r="L222" i="19"/>
  <c r="I223" i="19"/>
  <c r="K223" i="19"/>
  <c r="L223" i="19"/>
  <c r="I224" i="19"/>
  <c r="K224" i="19"/>
  <c r="L224" i="19"/>
  <c r="I225" i="19"/>
  <c r="K225" i="19"/>
  <c r="L225" i="19"/>
  <c r="I226" i="19"/>
  <c r="K226" i="19"/>
  <c r="L226" i="19"/>
  <c r="I227" i="19"/>
  <c r="K227" i="19"/>
  <c r="L227" i="19"/>
  <c r="I228" i="19"/>
  <c r="K228" i="19"/>
  <c r="L228" i="19"/>
  <c r="I229" i="19"/>
  <c r="K229" i="19"/>
  <c r="L229" i="19"/>
  <c r="I230" i="19"/>
  <c r="K230" i="19"/>
  <c r="L230" i="19"/>
  <c r="I231" i="19"/>
  <c r="K231" i="19"/>
  <c r="L231" i="19"/>
  <c r="I232" i="19"/>
  <c r="K232" i="19"/>
  <c r="L232" i="19"/>
  <c r="I233" i="19"/>
  <c r="K233" i="19"/>
  <c r="L233" i="19"/>
  <c r="I234" i="19"/>
  <c r="K234" i="19"/>
  <c r="L234" i="19"/>
  <c r="I235" i="19"/>
  <c r="K235" i="19"/>
  <c r="L235" i="19"/>
  <c r="I236" i="19"/>
  <c r="K236" i="19"/>
  <c r="L236" i="19"/>
  <c r="I237" i="19"/>
  <c r="K237" i="19"/>
  <c r="L237" i="19"/>
  <c r="I238" i="19"/>
  <c r="K238" i="19"/>
  <c r="L238" i="19"/>
  <c r="I239" i="19"/>
  <c r="K239" i="19"/>
  <c r="L239" i="19"/>
  <c r="I240" i="19"/>
  <c r="K240" i="19"/>
  <c r="L240" i="19"/>
  <c r="I241" i="19"/>
  <c r="K241" i="19"/>
  <c r="L241" i="19"/>
  <c r="I242" i="19"/>
  <c r="K242" i="19"/>
  <c r="L242" i="19"/>
  <c r="I243" i="19"/>
  <c r="K243" i="19"/>
  <c r="L243" i="19"/>
  <c r="I244" i="19"/>
  <c r="K244" i="19"/>
  <c r="L244" i="19"/>
  <c r="I245" i="19"/>
  <c r="K245" i="19"/>
  <c r="L245" i="19"/>
  <c r="I246" i="19"/>
  <c r="K246" i="19"/>
  <c r="L246" i="19"/>
  <c r="I247" i="19"/>
  <c r="K247" i="19"/>
  <c r="L247" i="19"/>
  <c r="I248" i="19"/>
  <c r="K248" i="19"/>
  <c r="L248" i="19"/>
  <c r="I249" i="19"/>
  <c r="K249" i="19"/>
  <c r="L249" i="19"/>
  <c r="I250" i="19"/>
  <c r="K250" i="19"/>
  <c r="L250" i="19"/>
  <c r="I251" i="19"/>
  <c r="K251" i="19"/>
  <c r="L251" i="19"/>
  <c r="I252" i="19"/>
  <c r="K252" i="19"/>
  <c r="L252" i="19"/>
  <c r="I253" i="19"/>
  <c r="K253" i="19"/>
  <c r="L253" i="19"/>
  <c r="I254" i="19"/>
  <c r="K254" i="19"/>
  <c r="L254" i="19"/>
  <c r="I255" i="19"/>
  <c r="K255" i="19"/>
  <c r="L255" i="19"/>
  <c r="I256" i="19"/>
  <c r="K256" i="19"/>
  <c r="L256" i="19"/>
  <c r="I257" i="19"/>
  <c r="K257" i="19"/>
  <c r="L257" i="19"/>
  <c r="I258" i="19"/>
  <c r="K258" i="19"/>
  <c r="L258" i="19"/>
  <c r="I259" i="19"/>
  <c r="K259" i="19"/>
  <c r="L259" i="19"/>
  <c r="I260" i="19"/>
  <c r="K260" i="19"/>
  <c r="L260" i="19"/>
  <c r="I261" i="19"/>
  <c r="K261" i="19"/>
  <c r="L261" i="19"/>
  <c r="I262" i="19"/>
  <c r="K262" i="19"/>
  <c r="L262" i="19"/>
  <c r="I263" i="19"/>
  <c r="K263" i="19"/>
  <c r="L263" i="19"/>
  <c r="I264" i="19"/>
  <c r="K264" i="19"/>
  <c r="L264" i="19"/>
  <c r="I265" i="19"/>
  <c r="K265" i="19"/>
  <c r="L265" i="19"/>
  <c r="I266" i="19"/>
  <c r="K266" i="19"/>
  <c r="L266" i="19"/>
  <c r="I267" i="19"/>
  <c r="K267" i="19"/>
  <c r="L267" i="19"/>
  <c r="I268" i="19"/>
  <c r="K268" i="19"/>
  <c r="L268" i="19"/>
  <c r="I269" i="19"/>
  <c r="K269" i="19"/>
  <c r="L269" i="19"/>
  <c r="I270" i="19"/>
  <c r="K270" i="19"/>
  <c r="L270" i="19"/>
  <c r="I271" i="19"/>
  <c r="K271" i="19"/>
  <c r="L271" i="19"/>
  <c r="I272" i="19"/>
  <c r="K272" i="19"/>
  <c r="L272" i="19"/>
  <c r="I273" i="19"/>
  <c r="K273" i="19"/>
  <c r="L273" i="19"/>
  <c r="I274" i="19"/>
  <c r="K274" i="19"/>
  <c r="L274" i="19"/>
  <c r="I275" i="19"/>
  <c r="K275" i="19"/>
  <c r="L275" i="19"/>
  <c r="I276" i="19"/>
  <c r="K276" i="19"/>
  <c r="L276" i="19"/>
  <c r="I277" i="19"/>
  <c r="K277" i="19"/>
  <c r="L277" i="19"/>
  <c r="I278" i="19"/>
  <c r="K278" i="19"/>
  <c r="L278" i="19"/>
  <c r="I279" i="19"/>
  <c r="K279" i="19"/>
  <c r="L279" i="19"/>
  <c r="I280" i="19"/>
  <c r="K280" i="19"/>
  <c r="L280" i="19"/>
  <c r="I281" i="19"/>
  <c r="K281" i="19"/>
  <c r="L281" i="19"/>
  <c r="I282" i="19"/>
  <c r="K282" i="19"/>
  <c r="L282" i="19"/>
  <c r="I283" i="19"/>
  <c r="K283" i="19"/>
  <c r="L283" i="19"/>
  <c r="I284" i="19"/>
  <c r="K284" i="19"/>
  <c r="L284" i="19"/>
  <c r="I285" i="19"/>
  <c r="K285" i="19"/>
  <c r="L285" i="19"/>
  <c r="I286" i="19"/>
  <c r="K286" i="19"/>
  <c r="L286" i="19"/>
  <c r="I287" i="19"/>
  <c r="K287" i="19"/>
  <c r="L287" i="19"/>
  <c r="I288" i="19"/>
  <c r="K288" i="19"/>
  <c r="L288" i="19"/>
  <c r="I289" i="19"/>
  <c r="K289" i="19"/>
  <c r="L289" i="19"/>
  <c r="I290" i="19"/>
  <c r="K290" i="19"/>
  <c r="L290" i="19"/>
  <c r="I291" i="19"/>
  <c r="K291" i="19"/>
  <c r="L291" i="19"/>
  <c r="I292" i="19"/>
  <c r="K292" i="19"/>
  <c r="L292" i="19"/>
  <c r="I293" i="19"/>
  <c r="K293" i="19"/>
  <c r="L293" i="19"/>
  <c r="I294" i="19"/>
  <c r="K294" i="19"/>
  <c r="L294" i="19"/>
  <c r="I295" i="19"/>
  <c r="K295" i="19"/>
  <c r="L295" i="19"/>
  <c r="I296" i="19"/>
  <c r="K296" i="19"/>
  <c r="L296" i="19"/>
  <c r="I297" i="19"/>
  <c r="K297" i="19"/>
  <c r="L297" i="19"/>
  <c r="I298" i="19"/>
  <c r="K298" i="19"/>
  <c r="L298" i="19"/>
  <c r="I299" i="19"/>
  <c r="K299" i="19"/>
  <c r="L299" i="19"/>
  <c r="I300" i="19"/>
  <c r="K300" i="19"/>
  <c r="L300" i="19"/>
  <c r="I301" i="19"/>
  <c r="K301" i="19"/>
  <c r="L301" i="19"/>
  <c r="I302" i="19"/>
  <c r="K302" i="19"/>
  <c r="L302" i="19"/>
  <c r="I303" i="19"/>
  <c r="K303" i="19"/>
  <c r="L303" i="19"/>
  <c r="I304" i="19"/>
  <c r="K304" i="19"/>
  <c r="L304" i="19"/>
  <c r="I305" i="19"/>
  <c r="K305" i="19"/>
  <c r="L305" i="19"/>
  <c r="I306" i="19"/>
  <c r="K306" i="19"/>
  <c r="L306" i="19"/>
  <c r="I307" i="19"/>
  <c r="K307" i="19"/>
  <c r="L307" i="19"/>
  <c r="I308" i="19"/>
  <c r="K308" i="19"/>
  <c r="L308" i="19"/>
  <c r="I309" i="19"/>
  <c r="K309" i="19"/>
  <c r="L309" i="19"/>
  <c r="I310" i="19"/>
  <c r="K310" i="19"/>
  <c r="L310" i="19"/>
  <c r="I311" i="19"/>
  <c r="K311" i="19"/>
  <c r="L311" i="19"/>
  <c r="I312" i="19"/>
  <c r="K312" i="19"/>
  <c r="L312" i="19"/>
  <c r="I313" i="19"/>
  <c r="K313" i="19"/>
  <c r="L313" i="19"/>
  <c r="I314" i="19"/>
  <c r="K314" i="19"/>
  <c r="L314" i="19"/>
  <c r="I315" i="19"/>
  <c r="K315" i="19"/>
  <c r="L315" i="19"/>
  <c r="I316" i="19"/>
  <c r="K316" i="19"/>
  <c r="L316" i="19"/>
  <c r="I317" i="19"/>
  <c r="K317" i="19"/>
  <c r="L317" i="19"/>
  <c r="I318" i="19"/>
  <c r="K318" i="19"/>
  <c r="L318" i="19"/>
  <c r="I319" i="19"/>
  <c r="K319" i="19"/>
  <c r="L319" i="19"/>
  <c r="I320" i="19"/>
  <c r="K320" i="19"/>
  <c r="L320" i="19"/>
  <c r="I321" i="19"/>
  <c r="K321" i="19"/>
  <c r="L321" i="19"/>
  <c r="I322" i="19"/>
  <c r="K322" i="19"/>
  <c r="L322" i="19"/>
  <c r="I323" i="19"/>
  <c r="K323" i="19"/>
  <c r="L323" i="19"/>
  <c r="I324" i="19"/>
  <c r="K324" i="19"/>
  <c r="L324" i="19"/>
  <c r="I325" i="19"/>
  <c r="K325" i="19"/>
  <c r="L325" i="19"/>
  <c r="I326" i="19"/>
  <c r="K326" i="19"/>
  <c r="L326" i="19"/>
  <c r="I327" i="19"/>
  <c r="K327" i="19"/>
  <c r="L327" i="19"/>
  <c r="I328" i="19"/>
  <c r="K328" i="19"/>
  <c r="L328" i="19"/>
  <c r="I329" i="19"/>
  <c r="K329" i="19"/>
  <c r="L329" i="19"/>
  <c r="I330" i="19"/>
  <c r="K330" i="19"/>
  <c r="L330" i="19"/>
  <c r="I331" i="19"/>
  <c r="K331" i="19"/>
  <c r="L331" i="19"/>
  <c r="I332" i="19"/>
  <c r="K332" i="19"/>
  <c r="L332" i="19"/>
  <c r="I333" i="19"/>
  <c r="K333" i="19"/>
  <c r="L333" i="19"/>
  <c r="I334" i="19"/>
  <c r="K334" i="19"/>
  <c r="L334" i="19"/>
  <c r="I335" i="19"/>
  <c r="K335" i="19"/>
  <c r="L335" i="19"/>
  <c r="I336" i="19"/>
  <c r="K336" i="19"/>
  <c r="L336" i="19"/>
  <c r="I337" i="19"/>
  <c r="K337" i="19"/>
  <c r="L337" i="19"/>
  <c r="I338" i="19"/>
  <c r="K338" i="19"/>
  <c r="L338" i="19"/>
  <c r="I339" i="19"/>
  <c r="K339" i="19"/>
  <c r="L339" i="19"/>
  <c r="I340" i="19"/>
  <c r="K340" i="19"/>
  <c r="L340" i="19"/>
  <c r="I341" i="19"/>
  <c r="K341" i="19"/>
  <c r="L341" i="19"/>
  <c r="I342" i="19"/>
  <c r="K342" i="19"/>
  <c r="L342" i="19"/>
  <c r="I343" i="19"/>
  <c r="K343" i="19"/>
  <c r="L343" i="19"/>
  <c r="I344" i="19"/>
  <c r="K344" i="19"/>
  <c r="L344" i="19"/>
  <c r="I345" i="19"/>
  <c r="K345" i="19"/>
  <c r="L345" i="19"/>
  <c r="I346" i="19"/>
  <c r="K346" i="19"/>
  <c r="L346" i="19"/>
  <c r="I347" i="19"/>
  <c r="K347" i="19"/>
  <c r="L347" i="19"/>
  <c r="I348" i="19"/>
  <c r="K348" i="19"/>
  <c r="L348" i="19"/>
  <c r="I349" i="19"/>
  <c r="K349" i="19"/>
  <c r="L349" i="19"/>
  <c r="I350" i="19"/>
  <c r="K350" i="19"/>
  <c r="L350" i="19"/>
  <c r="I351" i="19"/>
  <c r="K351" i="19"/>
  <c r="L351" i="19"/>
  <c r="I2" i="19"/>
  <c r="K2" i="19"/>
  <c r="L2" i="19"/>
  <c r="D3" i="19"/>
  <c r="F3" i="19"/>
  <c r="G3" i="19"/>
  <c r="D4" i="19"/>
  <c r="F4" i="19"/>
  <c r="G4" i="19"/>
  <c r="D5" i="19"/>
  <c r="F5" i="19"/>
  <c r="G5" i="19"/>
  <c r="D6" i="19"/>
  <c r="F6" i="19"/>
  <c r="G6" i="19"/>
  <c r="D7" i="19"/>
  <c r="F7" i="19"/>
  <c r="G7" i="19"/>
  <c r="D8" i="19"/>
  <c r="F8" i="19"/>
  <c r="G8" i="19"/>
  <c r="D9" i="19"/>
  <c r="F9" i="19"/>
  <c r="G9" i="19"/>
  <c r="D10" i="19"/>
  <c r="F10" i="19"/>
  <c r="G10" i="19"/>
  <c r="D11" i="19"/>
  <c r="F11" i="19"/>
  <c r="G11" i="19"/>
  <c r="D12" i="19"/>
  <c r="F12" i="19"/>
  <c r="G12" i="19"/>
  <c r="D13" i="19"/>
  <c r="F13" i="19"/>
  <c r="G13" i="19"/>
  <c r="D14" i="19"/>
  <c r="F14" i="19"/>
  <c r="G14" i="19"/>
  <c r="D15" i="19"/>
  <c r="F15" i="19"/>
  <c r="G15" i="19"/>
  <c r="D16" i="19"/>
  <c r="F16" i="19"/>
  <c r="G16" i="19"/>
  <c r="D17" i="19"/>
  <c r="F17" i="19"/>
  <c r="G17" i="19"/>
  <c r="D18" i="19"/>
  <c r="F18" i="19"/>
  <c r="G18" i="19"/>
  <c r="D19" i="19"/>
  <c r="F19" i="19"/>
  <c r="G19" i="19"/>
  <c r="D20" i="19"/>
  <c r="F20" i="19"/>
  <c r="G20" i="19"/>
  <c r="D21" i="19"/>
  <c r="F21" i="19"/>
  <c r="G21" i="19"/>
  <c r="D22" i="19"/>
  <c r="F22" i="19"/>
  <c r="G22" i="19"/>
  <c r="D23" i="19"/>
  <c r="F23" i="19"/>
  <c r="G23" i="19"/>
  <c r="D24" i="19"/>
  <c r="F24" i="19"/>
  <c r="G24" i="19"/>
  <c r="D25" i="19"/>
  <c r="F25" i="19"/>
  <c r="G25" i="19"/>
  <c r="D26" i="19"/>
  <c r="F26" i="19"/>
  <c r="G26" i="19"/>
  <c r="D27" i="19"/>
  <c r="F27" i="19"/>
  <c r="G27" i="19"/>
  <c r="D28" i="19"/>
  <c r="F28" i="19"/>
  <c r="G28" i="19"/>
  <c r="D29" i="19"/>
  <c r="F29" i="19"/>
  <c r="G29" i="19"/>
  <c r="D30" i="19"/>
  <c r="F30" i="19"/>
  <c r="G30" i="19"/>
  <c r="D31" i="19"/>
  <c r="F31" i="19"/>
  <c r="G31" i="19"/>
  <c r="D32" i="19"/>
  <c r="F32" i="19"/>
  <c r="G32" i="19"/>
  <c r="D33" i="19"/>
  <c r="F33" i="19"/>
  <c r="G33" i="19"/>
  <c r="D34" i="19"/>
  <c r="F34" i="19"/>
  <c r="G34" i="19"/>
  <c r="D35" i="19"/>
  <c r="F35" i="19"/>
  <c r="G35" i="19"/>
  <c r="D36" i="19"/>
  <c r="F36" i="19"/>
  <c r="G36" i="19"/>
  <c r="D37" i="19"/>
  <c r="F37" i="19"/>
  <c r="G37" i="19"/>
  <c r="D38" i="19"/>
  <c r="F38" i="19"/>
  <c r="G38" i="19"/>
  <c r="D39" i="19"/>
  <c r="F39" i="19"/>
  <c r="G39" i="19"/>
  <c r="D40" i="19"/>
  <c r="F40" i="19"/>
  <c r="G40" i="19"/>
  <c r="D41" i="19"/>
  <c r="F41" i="19"/>
  <c r="G41" i="19"/>
  <c r="D42" i="19"/>
  <c r="F42" i="19"/>
  <c r="G42" i="19"/>
  <c r="D43" i="19"/>
  <c r="F43" i="19"/>
  <c r="G43" i="19"/>
  <c r="D44" i="19"/>
  <c r="F44" i="19"/>
  <c r="G44" i="19"/>
  <c r="D45" i="19"/>
  <c r="F45" i="19"/>
  <c r="G45" i="19"/>
  <c r="D46" i="19"/>
  <c r="F46" i="19"/>
  <c r="G46" i="19"/>
  <c r="D47" i="19"/>
  <c r="F47" i="19"/>
  <c r="G47" i="19"/>
  <c r="D48" i="19"/>
  <c r="F48" i="19"/>
  <c r="G48" i="19"/>
  <c r="D49" i="19"/>
  <c r="F49" i="19"/>
  <c r="G49" i="19"/>
  <c r="D50" i="19"/>
  <c r="F50" i="19"/>
  <c r="G50" i="19"/>
  <c r="D51" i="19"/>
  <c r="F51" i="19"/>
  <c r="G51" i="19"/>
  <c r="D52" i="19"/>
  <c r="F52" i="19"/>
  <c r="G52" i="19"/>
  <c r="D53" i="19"/>
  <c r="F53" i="19"/>
  <c r="G53" i="19"/>
  <c r="D54" i="19"/>
  <c r="F54" i="19"/>
  <c r="G54" i="19"/>
  <c r="D55" i="19"/>
  <c r="F55" i="19"/>
  <c r="G55" i="19"/>
  <c r="D56" i="19"/>
  <c r="F56" i="19"/>
  <c r="G56" i="19"/>
  <c r="D57" i="19"/>
  <c r="F57" i="19"/>
  <c r="G57" i="19"/>
  <c r="D58" i="19"/>
  <c r="F58" i="19"/>
  <c r="G58" i="19"/>
  <c r="D59" i="19"/>
  <c r="F59" i="19"/>
  <c r="G59" i="19"/>
  <c r="D60" i="19"/>
  <c r="F60" i="19"/>
  <c r="G60" i="19"/>
  <c r="D61" i="19"/>
  <c r="F61" i="19"/>
  <c r="G61" i="19"/>
  <c r="D62" i="19"/>
  <c r="F62" i="19"/>
  <c r="G62" i="19"/>
  <c r="D63" i="19"/>
  <c r="F63" i="19"/>
  <c r="G63" i="19"/>
  <c r="D64" i="19"/>
  <c r="F64" i="19"/>
  <c r="G64" i="19"/>
  <c r="D65" i="19"/>
  <c r="F65" i="19"/>
  <c r="G65" i="19"/>
  <c r="D66" i="19"/>
  <c r="F66" i="19"/>
  <c r="G66" i="19"/>
  <c r="D67" i="19"/>
  <c r="F67" i="19"/>
  <c r="G67" i="19"/>
  <c r="D68" i="19"/>
  <c r="F68" i="19"/>
  <c r="G68" i="19"/>
  <c r="D69" i="19"/>
  <c r="F69" i="19"/>
  <c r="G69" i="19"/>
  <c r="D70" i="19"/>
  <c r="F70" i="19"/>
  <c r="G70" i="19"/>
  <c r="D71" i="19"/>
  <c r="F71" i="19"/>
  <c r="G71" i="19"/>
  <c r="D72" i="19"/>
  <c r="F72" i="19"/>
  <c r="G72" i="19"/>
  <c r="D73" i="19"/>
  <c r="F73" i="19"/>
  <c r="G73" i="19"/>
  <c r="D74" i="19"/>
  <c r="F74" i="19"/>
  <c r="G74" i="19"/>
  <c r="D75" i="19"/>
  <c r="F75" i="19"/>
  <c r="G75" i="19"/>
  <c r="D76" i="19"/>
  <c r="F76" i="19"/>
  <c r="G76" i="19"/>
  <c r="F77" i="19"/>
  <c r="G77" i="19"/>
  <c r="D78" i="19"/>
  <c r="F78" i="19"/>
  <c r="G78" i="19"/>
  <c r="D79" i="19"/>
  <c r="F79" i="19"/>
  <c r="G79" i="19"/>
  <c r="D80" i="19"/>
  <c r="F80" i="19"/>
  <c r="G80" i="19"/>
  <c r="D81" i="19"/>
  <c r="F81" i="19"/>
  <c r="G81" i="19"/>
  <c r="D82" i="19"/>
  <c r="F82" i="19"/>
  <c r="G82" i="19"/>
  <c r="D83" i="19"/>
  <c r="F83" i="19"/>
  <c r="G83" i="19"/>
  <c r="D84" i="19"/>
  <c r="F84" i="19"/>
  <c r="G84" i="19"/>
  <c r="D85" i="19"/>
  <c r="F85" i="19"/>
  <c r="G85" i="19"/>
  <c r="D86" i="19"/>
  <c r="F86" i="19"/>
  <c r="G86" i="19"/>
  <c r="D87" i="19"/>
  <c r="F87" i="19"/>
  <c r="G87" i="19"/>
  <c r="D88" i="19"/>
  <c r="F88" i="19"/>
  <c r="G88" i="19"/>
  <c r="D89" i="19"/>
  <c r="F89" i="19"/>
  <c r="G89" i="19"/>
  <c r="D90" i="19"/>
  <c r="F90" i="19"/>
  <c r="G90" i="19"/>
  <c r="D91" i="19"/>
  <c r="F91" i="19"/>
  <c r="G91" i="19"/>
  <c r="D92" i="19"/>
  <c r="F92" i="19"/>
  <c r="G92" i="19"/>
  <c r="D93" i="19"/>
  <c r="F93" i="19"/>
  <c r="G93" i="19"/>
  <c r="D94" i="19"/>
  <c r="F94" i="19"/>
  <c r="G94" i="19"/>
  <c r="D95" i="19"/>
  <c r="F95" i="19"/>
  <c r="G95" i="19"/>
  <c r="D96" i="19"/>
  <c r="F96" i="19"/>
  <c r="G96" i="19"/>
  <c r="D97" i="19"/>
  <c r="F97" i="19"/>
  <c r="G97" i="19"/>
  <c r="D98" i="19"/>
  <c r="F98" i="19"/>
  <c r="G98" i="19"/>
  <c r="D99" i="19"/>
  <c r="F99" i="19"/>
  <c r="G99" i="19"/>
  <c r="D100" i="19"/>
  <c r="F100" i="19"/>
  <c r="G100" i="19"/>
  <c r="D101" i="19"/>
  <c r="F101" i="19"/>
  <c r="G101" i="19"/>
  <c r="D102" i="19"/>
  <c r="F102" i="19"/>
  <c r="G102" i="19"/>
  <c r="D103" i="19"/>
  <c r="F103" i="19"/>
  <c r="G103" i="19"/>
  <c r="D104" i="19"/>
  <c r="F104" i="19"/>
  <c r="G104" i="19"/>
  <c r="D105" i="19"/>
  <c r="F105" i="19"/>
  <c r="G105" i="19"/>
  <c r="D106" i="19"/>
  <c r="F106" i="19"/>
  <c r="G106" i="19"/>
  <c r="D107" i="19"/>
  <c r="F107" i="19"/>
  <c r="G107" i="19"/>
  <c r="D108" i="19"/>
  <c r="F108" i="19"/>
  <c r="G108" i="19"/>
  <c r="D109" i="19"/>
  <c r="F109" i="19"/>
  <c r="G109" i="19"/>
  <c r="D110" i="19"/>
  <c r="F110" i="19"/>
  <c r="G110" i="19"/>
  <c r="D111" i="19"/>
  <c r="F111" i="19"/>
  <c r="G111" i="19"/>
  <c r="D112" i="19"/>
  <c r="F112" i="19"/>
  <c r="G112" i="19"/>
  <c r="D113" i="19"/>
  <c r="F113" i="19"/>
  <c r="G113" i="19"/>
  <c r="D114" i="19"/>
  <c r="F114" i="19"/>
  <c r="G114" i="19"/>
  <c r="D115" i="19"/>
  <c r="F115" i="19"/>
  <c r="G115" i="19"/>
  <c r="D116" i="19"/>
  <c r="F116" i="19"/>
  <c r="G116" i="19"/>
  <c r="D117" i="19"/>
  <c r="F117" i="19"/>
  <c r="G117" i="19"/>
  <c r="D118" i="19"/>
  <c r="F118" i="19"/>
  <c r="G118" i="19"/>
  <c r="D119" i="19"/>
  <c r="F119" i="19"/>
  <c r="G119" i="19"/>
  <c r="D120" i="19"/>
  <c r="F120" i="19"/>
  <c r="G120" i="19"/>
  <c r="D121" i="19"/>
  <c r="F121" i="19"/>
  <c r="G121" i="19"/>
  <c r="D122" i="19"/>
  <c r="F122" i="19"/>
  <c r="G122" i="19"/>
  <c r="D123" i="19"/>
  <c r="F123" i="19"/>
  <c r="G123" i="19"/>
  <c r="D124" i="19"/>
  <c r="F124" i="19"/>
  <c r="G124" i="19"/>
  <c r="D125" i="19"/>
  <c r="F125" i="19"/>
  <c r="G125" i="19"/>
  <c r="D126" i="19"/>
  <c r="F126" i="19"/>
  <c r="G126" i="19"/>
  <c r="D127" i="19"/>
  <c r="F127" i="19"/>
  <c r="G127" i="19"/>
  <c r="D128" i="19"/>
  <c r="F128" i="19"/>
  <c r="G128" i="19"/>
  <c r="D129" i="19"/>
  <c r="F129" i="19"/>
  <c r="G129" i="19"/>
  <c r="D130" i="19"/>
  <c r="F130" i="19"/>
  <c r="G130" i="19"/>
  <c r="D131" i="19"/>
  <c r="F131" i="19"/>
  <c r="G131" i="19"/>
  <c r="D132" i="19"/>
  <c r="F132" i="19"/>
  <c r="G132" i="19"/>
  <c r="D133" i="19"/>
  <c r="F133" i="19"/>
  <c r="G133" i="19"/>
  <c r="D134" i="19"/>
  <c r="F134" i="19"/>
  <c r="G134" i="19"/>
  <c r="D135" i="19"/>
  <c r="F135" i="19"/>
  <c r="G135" i="19"/>
  <c r="D136" i="19"/>
  <c r="F136" i="19"/>
  <c r="G136" i="19"/>
  <c r="D137" i="19"/>
  <c r="F137" i="19"/>
  <c r="G137" i="19"/>
  <c r="D138" i="19"/>
  <c r="F138" i="19"/>
  <c r="G138" i="19"/>
  <c r="D139" i="19"/>
  <c r="F139" i="19"/>
  <c r="G139" i="19"/>
  <c r="D140" i="19"/>
  <c r="F140" i="19"/>
  <c r="G140" i="19"/>
  <c r="D141" i="19"/>
  <c r="F141" i="19"/>
  <c r="G141" i="19"/>
  <c r="D142" i="19"/>
  <c r="F142" i="19"/>
  <c r="G142" i="19"/>
  <c r="D143" i="19"/>
  <c r="F143" i="19"/>
  <c r="G143" i="19"/>
  <c r="D144" i="19"/>
  <c r="F144" i="19"/>
  <c r="G144" i="19"/>
  <c r="D145" i="19"/>
  <c r="F145" i="19"/>
  <c r="G145" i="19"/>
  <c r="D146" i="19"/>
  <c r="F146" i="19"/>
  <c r="G146" i="19"/>
  <c r="D147" i="19"/>
  <c r="F147" i="19"/>
  <c r="G147" i="19"/>
  <c r="D148" i="19"/>
  <c r="F148" i="19"/>
  <c r="G148" i="19"/>
  <c r="D149" i="19"/>
  <c r="F149" i="19"/>
  <c r="G149" i="19"/>
  <c r="D150" i="19"/>
  <c r="F150" i="19"/>
  <c r="G150" i="19"/>
  <c r="D151" i="19"/>
  <c r="F151" i="19"/>
  <c r="G151" i="19"/>
  <c r="D152" i="19"/>
  <c r="F152" i="19"/>
  <c r="G152" i="19"/>
  <c r="D153" i="19"/>
  <c r="F153" i="19"/>
  <c r="G153" i="19"/>
  <c r="D154" i="19"/>
  <c r="F154" i="19"/>
  <c r="G154" i="19"/>
  <c r="D155" i="19"/>
  <c r="F155" i="19"/>
  <c r="G155" i="19"/>
  <c r="D156" i="19"/>
  <c r="F156" i="19"/>
  <c r="G156" i="19"/>
  <c r="D157" i="19"/>
  <c r="F157" i="19"/>
  <c r="G157" i="19"/>
  <c r="D158" i="19"/>
  <c r="F158" i="19"/>
  <c r="G158" i="19"/>
  <c r="D159" i="19"/>
  <c r="F159" i="19"/>
  <c r="G159" i="19"/>
  <c r="D160" i="19"/>
  <c r="F160" i="19"/>
  <c r="G160" i="19"/>
  <c r="D161" i="19"/>
  <c r="F161" i="19"/>
  <c r="G161" i="19"/>
  <c r="D162" i="19"/>
  <c r="F162" i="19"/>
  <c r="G162" i="19"/>
  <c r="D163" i="19"/>
  <c r="F163" i="19"/>
  <c r="G163" i="19"/>
  <c r="D164" i="19"/>
  <c r="F164" i="19"/>
  <c r="G164" i="19"/>
  <c r="D165" i="19"/>
  <c r="F165" i="19"/>
  <c r="G165" i="19"/>
  <c r="D166" i="19"/>
  <c r="F166" i="19"/>
  <c r="G166" i="19"/>
  <c r="D167" i="19"/>
  <c r="F167" i="19"/>
  <c r="G167" i="19"/>
  <c r="D168" i="19"/>
  <c r="F168" i="19"/>
  <c r="G168" i="19"/>
  <c r="D169" i="19"/>
  <c r="F169" i="19"/>
  <c r="G169" i="19"/>
  <c r="D170" i="19"/>
  <c r="F170" i="19"/>
  <c r="G170" i="19"/>
  <c r="D171" i="19"/>
  <c r="F171" i="19"/>
  <c r="G171" i="19"/>
  <c r="D172" i="19"/>
  <c r="F172" i="19"/>
  <c r="G172" i="19"/>
  <c r="D173" i="19"/>
  <c r="F173" i="19"/>
  <c r="G173" i="19"/>
  <c r="D174" i="19"/>
  <c r="F174" i="19"/>
  <c r="G174" i="19"/>
  <c r="D175" i="19"/>
  <c r="F175" i="19"/>
  <c r="G175" i="19"/>
  <c r="D176" i="19"/>
  <c r="F176" i="19"/>
  <c r="G176" i="19"/>
  <c r="D177" i="19"/>
  <c r="F177" i="19"/>
  <c r="G177" i="19"/>
  <c r="D178" i="19"/>
  <c r="F178" i="19"/>
  <c r="G178" i="19"/>
  <c r="D179" i="19"/>
  <c r="F179" i="19"/>
  <c r="G179" i="19"/>
  <c r="D180" i="19"/>
  <c r="F180" i="19"/>
  <c r="G180" i="19"/>
  <c r="D181" i="19"/>
  <c r="F181" i="19"/>
  <c r="G181" i="19"/>
  <c r="D182" i="19"/>
  <c r="F182" i="19"/>
  <c r="G182" i="19"/>
  <c r="D183" i="19"/>
  <c r="F183" i="19"/>
  <c r="G183" i="19"/>
  <c r="D184" i="19"/>
  <c r="F184" i="19"/>
  <c r="G184" i="19"/>
  <c r="D185" i="19"/>
  <c r="F185" i="19"/>
  <c r="G185" i="19"/>
  <c r="D186" i="19"/>
  <c r="F186" i="19"/>
  <c r="G186" i="19"/>
  <c r="D187" i="19"/>
  <c r="F187" i="19"/>
  <c r="G187" i="19"/>
  <c r="D188" i="19"/>
  <c r="F188" i="19"/>
  <c r="G188" i="19"/>
  <c r="D189" i="19"/>
  <c r="F189" i="19"/>
  <c r="G189" i="19"/>
  <c r="D190" i="19"/>
  <c r="F190" i="19"/>
  <c r="G190" i="19"/>
  <c r="D191" i="19"/>
  <c r="F191" i="19"/>
  <c r="G191" i="19"/>
  <c r="D192" i="19"/>
  <c r="F192" i="19"/>
  <c r="G192" i="19"/>
  <c r="D193" i="19"/>
  <c r="F193" i="19"/>
  <c r="G193" i="19"/>
  <c r="D194" i="19"/>
  <c r="F194" i="19"/>
  <c r="G194" i="19"/>
  <c r="D195" i="19"/>
  <c r="F195" i="19"/>
  <c r="G195" i="19"/>
  <c r="D196" i="19"/>
  <c r="F196" i="19"/>
  <c r="G196" i="19"/>
  <c r="D197" i="19"/>
  <c r="F197" i="19"/>
  <c r="G197" i="19"/>
  <c r="D198" i="19"/>
  <c r="F198" i="19"/>
  <c r="G198" i="19"/>
  <c r="D199" i="19"/>
  <c r="F199" i="19"/>
  <c r="G199" i="19"/>
  <c r="D200" i="19"/>
  <c r="F200" i="19"/>
  <c r="G200" i="19"/>
  <c r="D201" i="19"/>
  <c r="F201" i="19"/>
  <c r="G201" i="19"/>
  <c r="D202" i="19"/>
  <c r="F202" i="19"/>
  <c r="G202" i="19"/>
  <c r="D203" i="19"/>
  <c r="F203" i="19"/>
  <c r="G203" i="19"/>
  <c r="D204" i="19"/>
  <c r="F204" i="19"/>
  <c r="G204" i="19"/>
  <c r="D205" i="19"/>
  <c r="F205" i="19"/>
  <c r="G205" i="19"/>
  <c r="D206" i="19"/>
  <c r="F206" i="19"/>
  <c r="G206" i="19"/>
  <c r="D207" i="19"/>
  <c r="F207" i="19"/>
  <c r="G207" i="19"/>
  <c r="D208" i="19"/>
  <c r="F208" i="19"/>
  <c r="G208" i="19"/>
  <c r="D209" i="19"/>
  <c r="F209" i="19"/>
  <c r="G209" i="19"/>
  <c r="D210" i="19"/>
  <c r="F210" i="19"/>
  <c r="G210" i="19"/>
  <c r="D211" i="19"/>
  <c r="F211" i="19"/>
  <c r="G211" i="19"/>
  <c r="D212" i="19"/>
  <c r="F212" i="19"/>
  <c r="G212" i="19"/>
  <c r="D213" i="19"/>
  <c r="F213" i="19"/>
  <c r="G213" i="19"/>
  <c r="D214" i="19"/>
  <c r="F214" i="19"/>
  <c r="G214" i="19"/>
  <c r="D215" i="19"/>
  <c r="F215" i="19"/>
  <c r="G215" i="19"/>
  <c r="D216" i="19"/>
  <c r="F216" i="19"/>
  <c r="G216" i="19"/>
  <c r="D217" i="19"/>
  <c r="F217" i="19"/>
  <c r="G217" i="19"/>
  <c r="D218" i="19"/>
  <c r="F218" i="19"/>
  <c r="G218" i="19"/>
  <c r="D219" i="19"/>
  <c r="F219" i="19"/>
  <c r="G219" i="19"/>
  <c r="D220" i="19"/>
  <c r="F220" i="19"/>
  <c r="G220" i="19"/>
  <c r="D221" i="19"/>
  <c r="F221" i="19"/>
  <c r="G221" i="19"/>
  <c r="D222" i="19"/>
  <c r="F222" i="19"/>
  <c r="G222" i="19"/>
  <c r="D223" i="19"/>
  <c r="F223" i="19"/>
  <c r="G223" i="19"/>
  <c r="D224" i="19"/>
  <c r="F224" i="19"/>
  <c r="G224" i="19"/>
  <c r="D225" i="19"/>
  <c r="F225" i="19"/>
  <c r="G225" i="19"/>
  <c r="D226" i="19"/>
  <c r="F226" i="19"/>
  <c r="G226" i="19"/>
  <c r="D227" i="19"/>
  <c r="F227" i="19"/>
  <c r="G227" i="19"/>
  <c r="D228" i="19"/>
  <c r="F228" i="19"/>
  <c r="G228" i="19"/>
  <c r="D229" i="19"/>
  <c r="F229" i="19"/>
  <c r="G229" i="19"/>
  <c r="D230" i="19"/>
  <c r="F230" i="19"/>
  <c r="G230" i="19"/>
  <c r="D231" i="19"/>
  <c r="F231" i="19"/>
  <c r="G231" i="19"/>
  <c r="D232" i="19"/>
  <c r="F232" i="19"/>
  <c r="G232" i="19"/>
  <c r="D233" i="19"/>
  <c r="F233" i="19"/>
  <c r="G233" i="19"/>
  <c r="D234" i="19"/>
  <c r="F234" i="19"/>
  <c r="G234" i="19"/>
  <c r="D235" i="19"/>
  <c r="F235" i="19"/>
  <c r="G235" i="19"/>
  <c r="D236" i="19"/>
  <c r="F236" i="19"/>
  <c r="G236" i="19"/>
  <c r="D237" i="19"/>
  <c r="F237" i="19"/>
  <c r="G237" i="19"/>
  <c r="D238" i="19"/>
  <c r="F238" i="19"/>
  <c r="G238" i="19"/>
  <c r="D239" i="19"/>
  <c r="F239" i="19"/>
  <c r="G239" i="19"/>
  <c r="D240" i="19"/>
  <c r="F240" i="19"/>
  <c r="G240" i="19"/>
  <c r="D241" i="19"/>
  <c r="F241" i="19"/>
  <c r="G241" i="19"/>
  <c r="D242" i="19"/>
  <c r="F242" i="19"/>
  <c r="G242" i="19"/>
  <c r="D243" i="19"/>
  <c r="F243" i="19"/>
  <c r="G243" i="19"/>
  <c r="D244" i="19"/>
  <c r="F244" i="19"/>
  <c r="G244" i="19"/>
  <c r="D245" i="19"/>
  <c r="F245" i="19"/>
  <c r="G245" i="19"/>
  <c r="D246" i="19"/>
  <c r="F246" i="19"/>
  <c r="G246" i="19"/>
  <c r="D247" i="19"/>
  <c r="F247" i="19"/>
  <c r="G247" i="19"/>
  <c r="D248" i="19"/>
  <c r="F248" i="19"/>
  <c r="G248" i="19"/>
  <c r="D249" i="19"/>
  <c r="F249" i="19"/>
  <c r="G249" i="19"/>
  <c r="D250" i="19"/>
  <c r="F250" i="19"/>
  <c r="G250" i="19"/>
  <c r="D251" i="19"/>
  <c r="F251" i="19"/>
  <c r="G251" i="19"/>
  <c r="D252" i="19"/>
  <c r="F252" i="19"/>
  <c r="G252" i="19"/>
  <c r="D253" i="19"/>
  <c r="F253" i="19"/>
  <c r="G253" i="19"/>
  <c r="D254" i="19"/>
  <c r="F254" i="19"/>
  <c r="G254" i="19"/>
  <c r="D255" i="19"/>
  <c r="F255" i="19"/>
  <c r="G255" i="19"/>
  <c r="D256" i="19"/>
  <c r="F256" i="19"/>
  <c r="G256" i="19"/>
  <c r="D257" i="19"/>
  <c r="F257" i="19"/>
  <c r="G257" i="19"/>
  <c r="D258" i="19"/>
  <c r="F258" i="19"/>
  <c r="G258" i="19"/>
  <c r="D259" i="19"/>
  <c r="F259" i="19"/>
  <c r="G259" i="19"/>
  <c r="D260" i="19"/>
  <c r="F260" i="19"/>
  <c r="G260" i="19"/>
  <c r="D261" i="19"/>
  <c r="F261" i="19"/>
  <c r="G261" i="19"/>
  <c r="D262" i="19"/>
  <c r="F262" i="19"/>
  <c r="G262" i="19"/>
  <c r="D263" i="19"/>
  <c r="F263" i="19"/>
  <c r="G263" i="19"/>
  <c r="D264" i="19"/>
  <c r="F264" i="19"/>
  <c r="G264" i="19"/>
  <c r="D265" i="19"/>
  <c r="F265" i="19"/>
  <c r="G265" i="19"/>
  <c r="D266" i="19"/>
  <c r="F266" i="19"/>
  <c r="G266" i="19"/>
  <c r="D267" i="19"/>
  <c r="F267" i="19"/>
  <c r="G267" i="19"/>
  <c r="D268" i="19"/>
  <c r="F268" i="19"/>
  <c r="G268" i="19"/>
  <c r="D269" i="19"/>
  <c r="F269" i="19"/>
  <c r="G269" i="19"/>
  <c r="D270" i="19"/>
  <c r="F270" i="19"/>
  <c r="G270" i="19"/>
  <c r="D271" i="19"/>
  <c r="F271" i="19"/>
  <c r="G271" i="19"/>
  <c r="D272" i="19"/>
  <c r="F272" i="19"/>
  <c r="G272" i="19"/>
  <c r="D273" i="19"/>
  <c r="F273" i="19"/>
  <c r="G273" i="19"/>
  <c r="D274" i="19"/>
  <c r="F274" i="19"/>
  <c r="G274" i="19"/>
  <c r="D275" i="19"/>
  <c r="F275" i="19"/>
  <c r="G275" i="19"/>
  <c r="D276" i="19"/>
  <c r="F276" i="19"/>
  <c r="G276" i="19"/>
  <c r="D277" i="19"/>
  <c r="F277" i="19"/>
  <c r="G277" i="19"/>
  <c r="D278" i="19"/>
  <c r="F278" i="19"/>
  <c r="G278" i="19"/>
  <c r="D279" i="19"/>
  <c r="F279" i="19"/>
  <c r="G279" i="19"/>
  <c r="D280" i="19"/>
  <c r="F280" i="19"/>
  <c r="G280" i="19"/>
  <c r="D281" i="19"/>
  <c r="F281" i="19"/>
  <c r="G281" i="19"/>
  <c r="D282" i="19"/>
  <c r="F282" i="19"/>
  <c r="G282" i="19"/>
  <c r="D283" i="19"/>
  <c r="F283" i="19"/>
  <c r="G283" i="19"/>
  <c r="D284" i="19"/>
  <c r="F284" i="19"/>
  <c r="G284" i="19"/>
  <c r="D285" i="19"/>
  <c r="F285" i="19"/>
  <c r="G285" i="19"/>
  <c r="D286" i="19"/>
  <c r="F286" i="19"/>
  <c r="G286" i="19"/>
  <c r="D287" i="19"/>
  <c r="F287" i="19"/>
  <c r="G287" i="19"/>
  <c r="D288" i="19"/>
  <c r="F288" i="19"/>
  <c r="G288" i="19"/>
  <c r="D289" i="19"/>
  <c r="F289" i="19"/>
  <c r="G289" i="19"/>
  <c r="D290" i="19"/>
  <c r="F290" i="19"/>
  <c r="G290" i="19"/>
  <c r="D291" i="19"/>
  <c r="F291" i="19"/>
  <c r="G291" i="19"/>
  <c r="D292" i="19"/>
  <c r="F292" i="19"/>
  <c r="G292" i="19"/>
  <c r="D293" i="19"/>
  <c r="F293" i="19"/>
  <c r="G293" i="19"/>
  <c r="D294" i="19"/>
  <c r="F294" i="19"/>
  <c r="G294" i="19"/>
  <c r="D295" i="19"/>
  <c r="F295" i="19"/>
  <c r="G295" i="19"/>
  <c r="D296" i="19"/>
  <c r="F296" i="19"/>
  <c r="G296" i="19"/>
  <c r="D297" i="19"/>
  <c r="F297" i="19"/>
  <c r="G297" i="19"/>
  <c r="D298" i="19"/>
  <c r="F298" i="19"/>
  <c r="G298" i="19"/>
  <c r="D299" i="19"/>
  <c r="F299" i="19"/>
  <c r="G299" i="19"/>
  <c r="D300" i="19"/>
  <c r="F300" i="19"/>
  <c r="G300" i="19"/>
  <c r="D301" i="19"/>
  <c r="F301" i="19"/>
  <c r="G301" i="19"/>
  <c r="D302" i="19"/>
  <c r="F302" i="19"/>
  <c r="G302" i="19"/>
  <c r="D303" i="19"/>
  <c r="F303" i="19"/>
  <c r="G303" i="19"/>
  <c r="D304" i="19"/>
  <c r="F304" i="19"/>
  <c r="G304" i="19"/>
  <c r="D305" i="19"/>
  <c r="F305" i="19"/>
  <c r="G305" i="19"/>
  <c r="D306" i="19"/>
  <c r="F306" i="19"/>
  <c r="G306" i="19"/>
  <c r="D307" i="19"/>
  <c r="F307" i="19"/>
  <c r="G307" i="19"/>
  <c r="D308" i="19"/>
  <c r="F308" i="19"/>
  <c r="G308" i="19"/>
  <c r="D309" i="19"/>
  <c r="F309" i="19"/>
  <c r="G309" i="19"/>
  <c r="D310" i="19"/>
  <c r="F310" i="19"/>
  <c r="G310" i="19"/>
  <c r="D311" i="19"/>
  <c r="F311" i="19"/>
  <c r="G311" i="19"/>
  <c r="D312" i="19"/>
  <c r="F312" i="19"/>
  <c r="G312" i="19"/>
  <c r="D313" i="19"/>
  <c r="F313" i="19"/>
  <c r="G313" i="19"/>
  <c r="D314" i="19"/>
  <c r="F314" i="19"/>
  <c r="G314" i="19"/>
  <c r="D315" i="19"/>
  <c r="F315" i="19"/>
  <c r="G315" i="19"/>
  <c r="D316" i="19"/>
  <c r="F316" i="19"/>
  <c r="G316" i="19"/>
  <c r="D317" i="19"/>
  <c r="F317" i="19"/>
  <c r="G317" i="19"/>
  <c r="D318" i="19"/>
  <c r="F318" i="19"/>
  <c r="G318" i="19"/>
  <c r="D319" i="19"/>
  <c r="F319" i="19"/>
  <c r="G319" i="19"/>
  <c r="D320" i="19"/>
  <c r="F320" i="19"/>
  <c r="G320" i="19"/>
  <c r="D321" i="19"/>
  <c r="F321" i="19"/>
  <c r="G321" i="19"/>
  <c r="D322" i="19"/>
  <c r="F322" i="19"/>
  <c r="G322" i="19"/>
  <c r="D323" i="19"/>
  <c r="F323" i="19"/>
  <c r="G323" i="19"/>
  <c r="D324" i="19"/>
  <c r="F324" i="19"/>
  <c r="G324" i="19"/>
  <c r="D325" i="19"/>
  <c r="F325" i="19"/>
  <c r="G325" i="19"/>
  <c r="D326" i="19"/>
  <c r="F326" i="19"/>
  <c r="G326" i="19"/>
  <c r="D327" i="19"/>
  <c r="F327" i="19"/>
  <c r="G327" i="19"/>
  <c r="D328" i="19"/>
  <c r="F328" i="19"/>
  <c r="G328" i="19"/>
  <c r="D329" i="19"/>
  <c r="F329" i="19"/>
  <c r="G329" i="19"/>
  <c r="D330" i="19"/>
  <c r="F330" i="19"/>
  <c r="G330" i="19"/>
  <c r="D331" i="19"/>
  <c r="F331" i="19"/>
  <c r="G331" i="19"/>
  <c r="D332" i="19"/>
  <c r="F332" i="19"/>
  <c r="G332" i="19"/>
  <c r="D333" i="19"/>
  <c r="F333" i="19"/>
  <c r="G333" i="19"/>
  <c r="D334" i="19"/>
  <c r="F334" i="19"/>
  <c r="G334" i="19"/>
  <c r="D335" i="19"/>
  <c r="F335" i="19"/>
  <c r="G335" i="19"/>
  <c r="D336" i="19"/>
  <c r="F336" i="19"/>
  <c r="G336" i="19"/>
  <c r="D337" i="19"/>
  <c r="F337" i="19"/>
  <c r="G337" i="19"/>
  <c r="D338" i="19"/>
  <c r="F338" i="19"/>
  <c r="G338" i="19"/>
  <c r="D339" i="19"/>
  <c r="F339" i="19"/>
  <c r="G339" i="19"/>
  <c r="D340" i="19"/>
  <c r="F340" i="19"/>
  <c r="G340" i="19"/>
  <c r="D341" i="19"/>
  <c r="F341" i="19"/>
  <c r="G341" i="19"/>
  <c r="D342" i="19"/>
  <c r="F342" i="19"/>
  <c r="G342" i="19"/>
  <c r="D343" i="19"/>
  <c r="F343" i="19"/>
  <c r="G343" i="19"/>
  <c r="D344" i="19"/>
  <c r="F344" i="19"/>
  <c r="G344" i="19"/>
  <c r="D345" i="19"/>
  <c r="F345" i="19"/>
  <c r="G345" i="19"/>
  <c r="D346" i="19"/>
  <c r="F346" i="19"/>
  <c r="G346" i="19"/>
  <c r="D347" i="19"/>
  <c r="F347" i="19"/>
  <c r="G347" i="19"/>
  <c r="D348" i="19"/>
  <c r="F348" i="19"/>
  <c r="G348" i="19"/>
  <c r="D349" i="19"/>
  <c r="F349" i="19"/>
  <c r="G349" i="19"/>
  <c r="D350" i="19"/>
  <c r="F350" i="19"/>
  <c r="G350" i="19"/>
  <c r="D351" i="19"/>
  <c r="F351" i="19"/>
  <c r="G351" i="19"/>
  <c r="D2" i="19"/>
  <c r="F2" i="19"/>
  <c r="G2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8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N3" i="18"/>
  <c r="P3" i="18"/>
  <c r="Q3" i="18"/>
  <c r="N4" i="18"/>
  <c r="P4" i="18"/>
  <c r="Q4" i="18"/>
  <c r="N5" i="18"/>
  <c r="P5" i="18"/>
  <c r="Q5" i="18"/>
  <c r="N6" i="18"/>
  <c r="P6" i="18"/>
  <c r="Q6" i="18"/>
  <c r="N7" i="18"/>
  <c r="P7" i="18"/>
  <c r="Q7" i="18"/>
  <c r="N8" i="18"/>
  <c r="P8" i="18"/>
  <c r="Q8" i="18"/>
  <c r="N9" i="18"/>
  <c r="P9" i="18"/>
  <c r="Q9" i="18"/>
  <c r="N10" i="18"/>
  <c r="P10" i="18"/>
  <c r="Q10" i="18"/>
  <c r="N11" i="18"/>
  <c r="P11" i="18"/>
  <c r="Q11" i="18"/>
  <c r="N12" i="18"/>
  <c r="P12" i="18"/>
  <c r="Q12" i="18"/>
  <c r="N13" i="18"/>
  <c r="P13" i="18"/>
  <c r="Q13" i="18"/>
  <c r="N14" i="18"/>
  <c r="P14" i="18"/>
  <c r="Q14" i="18"/>
  <c r="N15" i="18"/>
  <c r="P15" i="18"/>
  <c r="Q15" i="18"/>
  <c r="N16" i="18"/>
  <c r="P16" i="18"/>
  <c r="Q16" i="18"/>
  <c r="N17" i="18"/>
  <c r="P17" i="18"/>
  <c r="Q17" i="18"/>
  <c r="N18" i="18"/>
  <c r="P18" i="18"/>
  <c r="Q18" i="18"/>
  <c r="N19" i="18"/>
  <c r="P19" i="18"/>
  <c r="Q19" i="18"/>
  <c r="N20" i="18"/>
  <c r="P20" i="18"/>
  <c r="Q20" i="18"/>
  <c r="N21" i="18"/>
  <c r="P21" i="18"/>
  <c r="Q21" i="18"/>
  <c r="N22" i="18"/>
  <c r="P22" i="18"/>
  <c r="Q22" i="18"/>
  <c r="N23" i="18"/>
  <c r="P23" i="18"/>
  <c r="Q23" i="18"/>
  <c r="N24" i="18"/>
  <c r="P24" i="18"/>
  <c r="Q24" i="18"/>
  <c r="N25" i="18"/>
  <c r="P25" i="18"/>
  <c r="Q25" i="18"/>
  <c r="N26" i="18"/>
  <c r="P26" i="18"/>
  <c r="Q26" i="18"/>
  <c r="N27" i="18"/>
  <c r="P27" i="18"/>
  <c r="Q27" i="18"/>
  <c r="N28" i="18"/>
  <c r="P28" i="18"/>
  <c r="Q28" i="18"/>
  <c r="N29" i="18"/>
  <c r="P29" i="18"/>
  <c r="Q29" i="18"/>
  <c r="N30" i="18"/>
  <c r="P30" i="18"/>
  <c r="Q30" i="18"/>
  <c r="N31" i="18"/>
  <c r="P31" i="18"/>
  <c r="Q31" i="18"/>
  <c r="N32" i="18"/>
  <c r="P32" i="18"/>
  <c r="Q32" i="18"/>
  <c r="N33" i="18"/>
  <c r="P33" i="18"/>
  <c r="Q33" i="18"/>
  <c r="N34" i="18"/>
  <c r="P34" i="18"/>
  <c r="Q34" i="18"/>
  <c r="N35" i="18"/>
  <c r="P35" i="18"/>
  <c r="Q35" i="18"/>
  <c r="N36" i="18"/>
  <c r="P36" i="18"/>
  <c r="Q36" i="18"/>
  <c r="N37" i="18"/>
  <c r="P37" i="18"/>
  <c r="Q37" i="18"/>
  <c r="N38" i="18"/>
  <c r="P38" i="18"/>
  <c r="Q38" i="18"/>
  <c r="N39" i="18"/>
  <c r="P39" i="18"/>
  <c r="Q39" i="18"/>
  <c r="N40" i="18"/>
  <c r="P40" i="18"/>
  <c r="Q40" i="18"/>
  <c r="N41" i="18"/>
  <c r="P41" i="18"/>
  <c r="Q41" i="18"/>
  <c r="N42" i="18"/>
  <c r="P42" i="18"/>
  <c r="Q42" i="18"/>
  <c r="N43" i="18"/>
  <c r="P43" i="18"/>
  <c r="Q43" i="18"/>
  <c r="N44" i="18"/>
  <c r="P44" i="18"/>
  <c r="Q44" i="18"/>
  <c r="N45" i="18"/>
  <c r="P45" i="18"/>
  <c r="Q45" i="18"/>
  <c r="N46" i="18"/>
  <c r="P46" i="18"/>
  <c r="Q46" i="18"/>
  <c r="N47" i="18"/>
  <c r="P47" i="18"/>
  <c r="Q47" i="18"/>
  <c r="N48" i="18"/>
  <c r="P48" i="18"/>
  <c r="Q48" i="18"/>
  <c r="N49" i="18"/>
  <c r="P49" i="18"/>
  <c r="Q49" i="18"/>
  <c r="N50" i="18"/>
  <c r="P50" i="18"/>
  <c r="Q50" i="18"/>
  <c r="N51" i="18"/>
  <c r="P51" i="18"/>
  <c r="Q51" i="18"/>
  <c r="N52" i="18"/>
  <c r="P52" i="18"/>
  <c r="Q52" i="18"/>
  <c r="N53" i="18"/>
  <c r="P53" i="18"/>
  <c r="Q53" i="18"/>
  <c r="N54" i="18"/>
  <c r="P54" i="18"/>
  <c r="Q54" i="18"/>
  <c r="N55" i="18"/>
  <c r="P55" i="18"/>
  <c r="Q55" i="18"/>
  <c r="N56" i="18"/>
  <c r="P56" i="18"/>
  <c r="Q56" i="18"/>
  <c r="N57" i="18"/>
  <c r="P57" i="18"/>
  <c r="Q57" i="18"/>
  <c r="N58" i="18"/>
  <c r="P58" i="18"/>
  <c r="Q58" i="18"/>
  <c r="N59" i="18"/>
  <c r="P59" i="18"/>
  <c r="Q59" i="18"/>
  <c r="N60" i="18"/>
  <c r="P60" i="18"/>
  <c r="Q60" i="18"/>
  <c r="N61" i="18"/>
  <c r="P61" i="18"/>
  <c r="Q61" i="18"/>
  <c r="N62" i="18"/>
  <c r="P62" i="18"/>
  <c r="Q62" i="18"/>
  <c r="N63" i="18"/>
  <c r="P63" i="18"/>
  <c r="Q63" i="18"/>
  <c r="N64" i="18"/>
  <c r="P64" i="18"/>
  <c r="Q64" i="18"/>
  <c r="N65" i="18"/>
  <c r="P65" i="18"/>
  <c r="Q65" i="18"/>
  <c r="N66" i="18"/>
  <c r="P66" i="18"/>
  <c r="Q66" i="18"/>
  <c r="N67" i="18"/>
  <c r="P67" i="18"/>
  <c r="Q67" i="18"/>
  <c r="N68" i="18"/>
  <c r="P68" i="18"/>
  <c r="Q68" i="18"/>
  <c r="N69" i="18"/>
  <c r="P69" i="18"/>
  <c r="Q69" i="18"/>
  <c r="N70" i="18"/>
  <c r="P70" i="18"/>
  <c r="Q70" i="18"/>
  <c r="N71" i="18"/>
  <c r="P71" i="18"/>
  <c r="Q71" i="18"/>
  <c r="N72" i="18"/>
  <c r="P72" i="18"/>
  <c r="Q72" i="18"/>
  <c r="N73" i="18"/>
  <c r="P73" i="18"/>
  <c r="Q73" i="18"/>
  <c r="N74" i="18"/>
  <c r="P74" i="18"/>
  <c r="Q74" i="18"/>
  <c r="N75" i="18"/>
  <c r="P75" i="18"/>
  <c r="Q75" i="18"/>
  <c r="N76" i="18"/>
  <c r="P76" i="18"/>
  <c r="Q76" i="18"/>
  <c r="N78" i="18"/>
  <c r="P78" i="18"/>
  <c r="Q78" i="18"/>
  <c r="N79" i="18"/>
  <c r="P79" i="18"/>
  <c r="Q79" i="18"/>
  <c r="N80" i="18"/>
  <c r="P80" i="18"/>
  <c r="Q80" i="18"/>
  <c r="N81" i="18"/>
  <c r="P81" i="18"/>
  <c r="Q81" i="18"/>
  <c r="N82" i="18"/>
  <c r="P82" i="18"/>
  <c r="Q82" i="18"/>
  <c r="N83" i="18"/>
  <c r="P83" i="18"/>
  <c r="Q83" i="18"/>
  <c r="N84" i="18"/>
  <c r="P84" i="18"/>
  <c r="Q84" i="18"/>
  <c r="N85" i="18"/>
  <c r="P85" i="18"/>
  <c r="Q85" i="18"/>
  <c r="N86" i="18"/>
  <c r="P86" i="18"/>
  <c r="Q86" i="18"/>
  <c r="N87" i="18"/>
  <c r="P87" i="18"/>
  <c r="Q87" i="18"/>
  <c r="N88" i="18"/>
  <c r="P88" i="18"/>
  <c r="Q88" i="18"/>
  <c r="N89" i="18"/>
  <c r="P89" i="18"/>
  <c r="Q89" i="18"/>
  <c r="N90" i="18"/>
  <c r="P90" i="18"/>
  <c r="Q90" i="18"/>
  <c r="N91" i="18"/>
  <c r="P91" i="18"/>
  <c r="Q91" i="18"/>
  <c r="N92" i="18"/>
  <c r="P92" i="18"/>
  <c r="Q92" i="18"/>
  <c r="N93" i="18"/>
  <c r="P93" i="18"/>
  <c r="Q93" i="18"/>
  <c r="N94" i="18"/>
  <c r="P94" i="18"/>
  <c r="Q94" i="18"/>
  <c r="N95" i="18"/>
  <c r="P95" i="18"/>
  <c r="Q95" i="18"/>
  <c r="N96" i="18"/>
  <c r="P96" i="18"/>
  <c r="Q96" i="18"/>
  <c r="N97" i="18"/>
  <c r="P97" i="18"/>
  <c r="Q97" i="18"/>
  <c r="N98" i="18"/>
  <c r="P98" i="18"/>
  <c r="Q98" i="18"/>
  <c r="N99" i="18"/>
  <c r="P99" i="18"/>
  <c r="Q99" i="18"/>
  <c r="N100" i="18"/>
  <c r="P100" i="18"/>
  <c r="Q100" i="18"/>
  <c r="N101" i="18"/>
  <c r="P101" i="18"/>
  <c r="Q101" i="18"/>
  <c r="N102" i="18"/>
  <c r="P102" i="18"/>
  <c r="Q102" i="18"/>
  <c r="N103" i="18"/>
  <c r="P103" i="18"/>
  <c r="Q103" i="18"/>
  <c r="N104" i="18"/>
  <c r="P104" i="18"/>
  <c r="Q104" i="18"/>
  <c r="N105" i="18"/>
  <c r="P105" i="18"/>
  <c r="Q105" i="18"/>
  <c r="N106" i="18"/>
  <c r="P106" i="18"/>
  <c r="Q106" i="18"/>
  <c r="N107" i="18"/>
  <c r="P107" i="18"/>
  <c r="Q107" i="18"/>
  <c r="N108" i="18"/>
  <c r="P108" i="18"/>
  <c r="Q108" i="18"/>
  <c r="N109" i="18"/>
  <c r="P109" i="18"/>
  <c r="Q109" i="18"/>
  <c r="N110" i="18"/>
  <c r="P110" i="18"/>
  <c r="Q110" i="18"/>
  <c r="N111" i="18"/>
  <c r="P111" i="18"/>
  <c r="Q111" i="18"/>
  <c r="N112" i="18"/>
  <c r="P112" i="18"/>
  <c r="Q112" i="18"/>
  <c r="N113" i="18"/>
  <c r="P113" i="18"/>
  <c r="Q113" i="18"/>
  <c r="N114" i="18"/>
  <c r="P114" i="18"/>
  <c r="Q114" i="18"/>
  <c r="N115" i="18"/>
  <c r="P115" i="18"/>
  <c r="Q115" i="18"/>
  <c r="N116" i="18"/>
  <c r="P116" i="18"/>
  <c r="Q116" i="18"/>
  <c r="N117" i="18"/>
  <c r="P117" i="18"/>
  <c r="Q117" i="18"/>
  <c r="N118" i="18"/>
  <c r="P118" i="18"/>
  <c r="Q118" i="18"/>
  <c r="N119" i="18"/>
  <c r="P119" i="18"/>
  <c r="Q119" i="18"/>
  <c r="N120" i="18"/>
  <c r="P120" i="18"/>
  <c r="Q120" i="18"/>
  <c r="N121" i="18"/>
  <c r="P121" i="18"/>
  <c r="Q121" i="18"/>
  <c r="N122" i="18"/>
  <c r="P122" i="18"/>
  <c r="Q122" i="18"/>
  <c r="N123" i="18"/>
  <c r="P123" i="18"/>
  <c r="Q123" i="18"/>
  <c r="N124" i="18"/>
  <c r="P124" i="18"/>
  <c r="Q124" i="18"/>
  <c r="N125" i="18"/>
  <c r="P125" i="18"/>
  <c r="Q125" i="18"/>
  <c r="N126" i="18"/>
  <c r="P126" i="18"/>
  <c r="Q126" i="18"/>
  <c r="N127" i="18"/>
  <c r="P127" i="18"/>
  <c r="Q127" i="18"/>
  <c r="N128" i="18"/>
  <c r="P128" i="18"/>
  <c r="Q128" i="18"/>
  <c r="N129" i="18"/>
  <c r="P129" i="18"/>
  <c r="Q129" i="18"/>
  <c r="N130" i="18"/>
  <c r="P130" i="18"/>
  <c r="Q130" i="18"/>
  <c r="N131" i="18"/>
  <c r="P131" i="18"/>
  <c r="Q131" i="18"/>
  <c r="N132" i="18"/>
  <c r="P132" i="18"/>
  <c r="Q132" i="18"/>
  <c r="N133" i="18"/>
  <c r="P133" i="18"/>
  <c r="Q133" i="18"/>
  <c r="N134" i="18"/>
  <c r="P134" i="18"/>
  <c r="Q134" i="18"/>
  <c r="N135" i="18"/>
  <c r="P135" i="18"/>
  <c r="Q135" i="18"/>
  <c r="N136" i="18"/>
  <c r="P136" i="18"/>
  <c r="Q136" i="18"/>
  <c r="N137" i="18"/>
  <c r="P137" i="18"/>
  <c r="Q137" i="18"/>
  <c r="N138" i="18"/>
  <c r="P138" i="18"/>
  <c r="Q138" i="18"/>
  <c r="N139" i="18"/>
  <c r="P139" i="18"/>
  <c r="Q139" i="18"/>
  <c r="N140" i="18"/>
  <c r="P140" i="18"/>
  <c r="Q140" i="18"/>
  <c r="N141" i="18"/>
  <c r="P141" i="18"/>
  <c r="Q141" i="18"/>
  <c r="N142" i="18"/>
  <c r="P142" i="18"/>
  <c r="Q142" i="18"/>
  <c r="N143" i="18"/>
  <c r="P143" i="18"/>
  <c r="Q143" i="18"/>
  <c r="N144" i="18"/>
  <c r="P144" i="18"/>
  <c r="Q144" i="18"/>
  <c r="N145" i="18"/>
  <c r="P145" i="18"/>
  <c r="Q145" i="18"/>
  <c r="N146" i="18"/>
  <c r="P146" i="18"/>
  <c r="Q146" i="18"/>
  <c r="N147" i="18"/>
  <c r="P147" i="18"/>
  <c r="Q147" i="18"/>
  <c r="N148" i="18"/>
  <c r="P148" i="18"/>
  <c r="Q148" i="18"/>
  <c r="N149" i="18"/>
  <c r="P149" i="18"/>
  <c r="Q149" i="18"/>
  <c r="N150" i="18"/>
  <c r="P150" i="18"/>
  <c r="Q150" i="18"/>
  <c r="N151" i="18"/>
  <c r="P151" i="18"/>
  <c r="Q151" i="18"/>
  <c r="N152" i="18"/>
  <c r="P152" i="18"/>
  <c r="Q152" i="18"/>
  <c r="N153" i="18"/>
  <c r="P153" i="18"/>
  <c r="Q153" i="18"/>
  <c r="N154" i="18"/>
  <c r="P154" i="18"/>
  <c r="Q154" i="18"/>
  <c r="N155" i="18"/>
  <c r="P155" i="18"/>
  <c r="Q155" i="18"/>
  <c r="N156" i="18"/>
  <c r="P156" i="18"/>
  <c r="Q156" i="18"/>
  <c r="N157" i="18"/>
  <c r="P157" i="18"/>
  <c r="Q157" i="18"/>
  <c r="N158" i="18"/>
  <c r="P158" i="18"/>
  <c r="Q158" i="18"/>
  <c r="N159" i="18"/>
  <c r="P159" i="18"/>
  <c r="Q159" i="18"/>
  <c r="N160" i="18"/>
  <c r="P160" i="18"/>
  <c r="Q160" i="18"/>
  <c r="N161" i="18"/>
  <c r="P161" i="18"/>
  <c r="Q161" i="18"/>
  <c r="N162" i="18"/>
  <c r="P162" i="18"/>
  <c r="Q162" i="18"/>
  <c r="N163" i="18"/>
  <c r="P163" i="18"/>
  <c r="Q163" i="18"/>
  <c r="N164" i="18"/>
  <c r="P164" i="18"/>
  <c r="Q164" i="18"/>
  <c r="N165" i="18"/>
  <c r="P165" i="18"/>
  <c r="Q165" i="18"/>
  <c r="N166" i="18"/>
  <c r="P166" i="18"/>
  <c r="Q166" i="18"/>
  <c r="N167" i="18"/>
  <c r="P167" i="18"/>
  <c r="Q167" i="18"/>
  <c r="N168" i="18"/>
  <c r="P168" i="18"/>
  <c r="Q168" i="18"/>
  <c r="N169" i="18"/>
  <c r="P169" i="18"/>
  <c r="Q169" i="18"/>
  <c r="N170" i="18"/>
  <c r="P170" i="18"/>
  <c r="Q170" i="18"/>
  <c r="N171" i="18"/>
  <c r="P171" i="18"/>
  <c r="Q171" i="18"/>
  <c r="N172" i="18"/>
  <c r="P172" i="18"/>
  <c r="Q172" i="18"/>
  <c r="N173" i="18"/>
  <c r="P173" i="18"/>
  <c r="Q173" i="18"/>
  <c r="N174" i="18"/>
  <c r="P174" i="18"/>
  <c r="Q174" i="18"/>
  <c r="N175" i="18"/>
  <c r="P175" i="18"/>
  <c r="Q175" i="18"/>
  <c r="N176" i="18"/>
  <c r="P176" i="18"/>
  <c r="Q176" i="18"/>
  <c r="N177" i="18"/>
  <c r="P177" i="18"/>
  <c r="Q177" i="18"/>
  <c r="N178" i="18"/>
  <c r="P178" i="18"/>
  <c r="Q178" i="18"/>
  <c r="N179" i="18"/>
  <c r="P179" i="18"/>
  <c r="Q179" i="18"/>
  <c r="N180" i="18"/>
  <c r="P180" i="18"/>
  <c r="Q180" i="18"/>
  <c r="N181" i="18"/>
  <c r="P181" i="18"/>
  <c r="Q181" i="18"/>
  <c r="N182" i="18"/>
  <c r="P182" i="18"/>
  <c r="Q182" i="18"/>
  <c r="N183" i="18"/>
  <c r="P183" i="18"/>
  <c r="Q183" i="18"/>
  <c r="N184" i="18"/>
  <c r="P184" i="18"/>
  <c r="Q184" i="18"/>
  <c r="N185" i="18"/>
  <c r="P185" i="18"/>
  <c r="Q185" i="18"/>
  <c r="N186" i="18"/>
  <c r="P186" i="18"/>
  <c r="Q186" i="18"/>
  <c r="N187" i="18"/>
  <c r="P187" i="18"/>
  <c r="Q187" i="18"/>
  <c r="N188" i="18"/>
  <c r="P188" i="18"/>
  <c r="Q188" i="18"/>
  <c r="N189" i="18"/>
  <c r="P189" i="18"/>
  <c r="Q189" i="18"/>
  <c r="N190" i="18"/>
  <c r="P190" i="18"/>
  <c r="Q190" i="18"/>
  <c r="N191" i="18"/>
  <c r="P191" i="18"/>
  <c r="Q191" i="18"/>
  <c r="N192" i="18"/>
  <c r="P192" i="18"/>
  <c r="Q192" i="18"/>
  <c r="N193" i="18"/>
  <c r="P193" i="18"/>
  <c r="Q193" i="18"/>
  <c r="N194" i="18"/>
  <c r="P194" i="18"/>
  <c r="Q194" i="18"/>
  <c r="N195" i="18"/>
  <c r="P195" i="18"/>
  <c r="Q195" i="18"/>
  <c r="N196" i="18"/>
  <c r="P196" i="18"/>
  <c r="Q196" i="18"/>
  <c r="N197" i="18"/>
  <c r="P197" i="18"/>
  <c r="Q197" i="18"/>
  <c r="N198" i="18"/>
  <c r="P198" i="18"/>
  <c r="Q198" i="18"/>
  <c r="N199" i="18"/>
  <c r="P199" i="18"/>
  <c r="Q199" i="18"/>
  <c r="N200" i="18"/>
  <c r="P200" i="18"/>
  <c r="Q200" i="18"/>
  <c r="N201" i="18"/>
  <c r="P201" i="18"/>
  <c r="Q201" i="18"/>
  <c r="N202" i="18"/>
  <c r="P202" i="18"/>
  <c r="Q202" i="18"/>
  <c r="N203" i="18"/>
  <c r="P203" i="18"/>
  <c r="Q203" i="18"/>
  <c r="N204" i="18"/>
  <c r="P204" i="18"/>
  <c r="Q204" i="18"/>
  <c r="N205" i="18"/>
  <c r="P205" i="18"/>
  <c r="Q205" i="18"/>
  <c r="N206" i="18"/>
  <c r="P206" i="18"/>
  <c r="Q206" i="18"/>
  <c r="N207" i="18"/>
  <c r="P207" i="18"/>
  <c r="Q207" i="18"/>
  <c r="N208" i="18"/>
  <c r="P208" i="18"/>
  <c r="Q208" i="18"/>
  <c r="N209" i="18"/>
  <c r="P209" i="18"/>
  <c r="Q209" i="18"/>
  <c r="N210" i="18"/>
  <c r="P210" i="18"/>
  <c r="Q210" i="18"/>
  <c r="N211" i="18"/>
  <c r="P211" i="18"/>
  <c r="Q211" i="18"/>
  <c r="N212" i="18"/>
  <c r="P212" i="18"/>
  <c r="Q212" i="18"/>
  <c r="N213" i="18"/>
  <c r="P213" i="18"/>
  <c r="Q213" i="18"/>
  <c r="N214" i="18"/>
  <c r="P214" i="18"/>
  <c r="Q214" i="18"/>
  <c r="N215" i="18"/>
  <c r="P215" i="18"/>
  <c r="Q215" i="18"/>
  <c r="N216" i="18"/>
  <c r="P216" i="18"/>
  <c r="Q216" i="18"/>
  <c r="N217" i="18"/>
  <c r="P217" i="18"/>
  <c r="Q217" i="18"/>
  <c r="N218" i="18"/>
  <c r="P218" i="18"/>
  <c r="Q218" i="18"/>
  <c r="N219" i="18"/>
  <c r="P219" i="18"/>
  <c r="Q219" i="18"/>
  <c r="N220" i="18"/>
  <c r="P220" i="18"/>
  <c r="Q220" i="18"/>
  <c r="N221" i="18"/>
  <c r="P221" i="18"/>
  <c r="Q221" i="18"/>
  <c r="N222" i="18"/>
  <c r="P222" i="18"/>
  <c r="Q222" i="18"/>
  <c r="N223" i="18"/>
  <c r="P223" i="18"/>
  <c r="Q223" i="18"/>
  <c r="N224" i="18"/>
  <c r="P224" i="18"/>
  <c r="Q224" i="18"/>
  <c r="N225" i="18"/>
  <c r="P225" i="18"/>
  <c r="Q225" i="18"/>
  <c r="N226" i="18"/>
  <c r="P226" i="18"/>
  <c r="Q226" i="18"/>
  <c r="N227" i="18"/>
  <c r="P227" i="18"/>
  <c r="Q227" i="18"/>
  <c r="N228" i="18"/>
  <c r="P228" i="18"/>
  <c r="Q228" i="18"/>
  <c r="N229" i="18"/>
  <c r="P229" i="18"/>
  <c r="Q229" i="18"/>
  <c r="N230" i="18"/>
  <c r="P230" i="18"/>
  <c r="Q230" i="18"/>
  <c r="N231" i="18"/>
  <c r="P231" i="18"/>
  <c r="Q231" i="18"/>
  <c r="N232" i="18"/>
  <c r="P232" i="18"/>
  <c r="Q232" i="18"/>
  <c r="N233" i="18"/>
  <c r="P233" i="18"/>
  <c r="Q233" i="18"/>
  <c r="N234" i="18"/>
  <c r="P234" i="18"/>
  <c r="Q234" i="18"/>
  <c r="N235" i="18"/>
  <c r="P235" i="18"/>
  <c r="Q235" i="18"/>
  <c r="N236" i="18"/>
  <c r="P236" i="18"/>
  <c r="Q236" i="18"/>
  <c r="N237" i="18"/>
  <c r="P237" i="18"/>
  <c r="Q237" i="18"/>
  <c r="N238" i="18"/>
  <c r="P238" i="18"/>
  <c r="Q238" i="18"/>
  <c r="N239" i="18"/>
  <c r="P239" i="18"/>
  <c r="Q239" i="18"/>
  <c r="N240" i="18"/>
  <c r="P240" i="18"/>
  <c r="Q240" i="18"/>
  <c r="N241" i="18"/>
  <c r="P241" i="18"/>
  <c r="Q241" i="18"/>
  <c r="N242" i="18"/>
  <c r="P242" i="18"/>
  <c r="Q242" i="18"/>
  <c r="N243" i="18"/>
  <c r="P243" i="18"/>
  <c r="Q243" i="18"/>
  <c r="N244" i="18"/>
  <c r="P244" i="18"/>
  <c r="Q244" i="18"/>
  <c r="N245" i="18"/>
  <c r="P245" i="18"/>
  <c r="Q245" i="18"/>
  <c r="N246" i="18"/>
  <c r="P246" i="18"/>
  <c r="Q246" i="18"/>
  <c r="N247" i="18"/>
  <c r="P247" i="18"/>
  <c r="Q247" i="18"/>
  <c r="N248" i="18"/>
  <c r="P248" i="18"/>
  <c r="Q248" i="18"/>
  <c r="N249" i="18"/>
  <c r="P249" i="18"/>
  <c r="Q249" i="18"/>
  <c r="N250" i="18"/>
  <c r="P250" i="18"/>
  <c r="Q250" i="18"/>
  <c r="N251" i="18"/>
  <c r="P251" i="18"/>
  <c r="Q251" i="18"/>
  <c r="N252" i="18"/>
  <c r="P252" i="18"/>
  <c r="Q252" i="18"/>
  <c r="N253" i="18"/>
  <c r="P253" i="18"/>
  <c r="Q253" i="18"/>
  <c r="N254" i="18"/>
  <c r="P254" i="18"/>
  <c r="Q254" i="18"/>
  <c r="N255" i="18"/>
  <c r="P255" i="18"/>
  <c r="Q255" i="18"/>
  <c r="N256" i="18"/>
  <c r="P256" i="18"/>
  <c r="Q256" i="18"/>
  <c r="N257" i="18"/>
  <c r="P257" i="18"/>
  <c r="Q257" i="18"/>
  <c r="N258" i="18"/>
  <c r="P258" i="18"/>
  <c r="Q258" i="18"/>
  <c r="N259" i="18"/>
  <c r="P259" i="18"/>
  <c r="Q259" i="18"/>
  <c r="N260" i="18"/>
  <c r="P260" i="18"/>
  <c r="Q260" i="18"/>
  <c r="N261" i="18"/>
  <c r="P261" i="18"/>
  <c r="Q261" i="18"/>
  <c r="N262" i="18"/>
  <c r="P262" i="18"/>
  <c r="Q262" i="18"/>
  <c r="N263" i="18"/>
  <c r="P263" i="18"/>
  <c r="Q263" i="18"/>
  <c r="N264" i="18"/>
  <c r="P264" i="18"/>
  <c r="Q264" i="18"/>
  <c r="N265" i="18"/>
  <c r="P265" i="18"/>
  <c r="Q265" i="18"/>
  <c r="N266" i="18"/>
  <c r="P266" i="18"/>
  <c r="Q266" i="18"/>
  <c r="N267" i="18"/>
  <c r="P267" i="18"/>
  <c r="Q267" i="18"/>
  <c r="N268" i="18"/>
  <c r="P268" i="18"/>
  <c r="Q268" i="18"/>
  <c r="N269" i="18"/>
  <c r="P269" i="18"/>
  <c r="Q269" i="18"/>
  <c r="N270" i="18"/>
  <c r="P270" i="18"/>
  <c r="Q270" i="18"/>
  <c r="N271" i="18"/>
  <c r="P271" i="18"/>
  <c r="Q271" i="18"/>
  <c r="N272" i="18"/>
  <c r="P272" i="18"/>
  <c r="Q272" i="18"/>
  <c r="N273" i="18"/>
  <c r="P273" i="18"/>
  <c r="Q273" i="18"/>
  <c r="N274" i="18"/>
  <c r="P274" i="18"/>
  <c r="Q274" i="18"/>
  <c r="N275" i="18"/>
  <c r="P275" i="18"/>
  <c r="Q275" i="18"/>
  <c r="N276" i="18"/>
  <c r="P276" i="18"/>
  <c r="Q276" i="18"/>
  <c r="N277" i="18"/>
  <c r="P277" i="18"/>
  <c r="Q277" i="18"/>
  <c r="N278" i="18"/>
  <c r="P278" i="18"/>
  <c r="Q278" i="18"/>
  <c r="N279" i="18"/>
  <c r="P279" i="18"/>
  <c r="Q279" i="18"/>
  <c r="N280" i="18"/>
  <c r="P280" i="18"/>
  <c r="Q280" i="18"/>
  <c r="N281" i="18"/>
  <c r="P281" i="18"/>
  <c r="Q281" i="18"/>
  <c r="N282" i="18"/>
  <c r="P282" i="18"/>
  <c r="Q282" i="18"/>
  <c r="N283" i="18"/>
  <c r="P283" i="18"/>
  <c r="Q283" i="18"/>
  <c r="N284" i="18"/>
  <c r="P284" i="18"/>
  <c r="Q284" i="18"/>
  <c r="N285" i="18"/>
  <c r="P285" i="18"/>
  <c r="Q285" i="18"/>
  <c r="N286" i="18"/>
  <c r="P286" i="18"/>
  <c r="Q286" i="18"/>
  <c r="N287" i="18"/>
  <c r="P287" i="18"/>
  <c r="Q287" i="18"/>
  <c r="N288" i="18"/>
  <c r="P288" i="18"/>
  <c r="Q288" i="18"/>
  <c r="N289" i="18"/>
  <c r="P289" i="18"/>
  <c r="Q289" i="18"/>
  <c r="N290" i="18"/>
  <c r="P290" i="18"/>
  <c r="Q290" i="18"/>
  <c r="N291" i="18"/>
  <c r="P291" i="18"/>
  <c r="Q291" i="18"/>
  <c r="N292" i="18"/>
  <c r="P292" i="18"/>
  <c r="Q292" i="18"/>
  <c r="N293" i="18"/>
  <c r="P293" i="18"/>
  <c r="Q293" i="18"/>
  <c r="N294" i="18"/>
  <c r="P294" i="18"/>
  <c r="Q294" i="18"/>
  <c r="N295" i="18"/>
  <c r="P295" i="18"/>
  <c r="Q295" i="18"/>
  <c r="N296" i="18"/>
  <c r="P296" i="18"/>
  <c r="Q296" i="18"/>
  <c r="N297" i="18"/>
  <c r="P297" i="18"/>
  <c r="Q297" i="18"/>
  <c r="N298" i="18"/>
  <c r="P298" i="18"/>
  <c r="Q298" i="18"/>
  <c r="N299" i="18"/>
  <c r="P299" i="18"/>
  <c r="Q299" i="18"/>
  <c r="N300" i="18"/>
  <c r="P300" i="18"/>
  <c r="Q300" i="18"/>
  <c r="N301" i="18"/>
  <c r="P301" i="18"/>
  <c r="Q301" i="18"/>
  <c r="N302" i="18"/>
  <c r="P302" i="18"/>
  <c r="Q302" i="18"/>
  <c r="N303" i="18"/>
  <c r="P303" i="18"/>
  <c r="Q303" i="18"/>
  <c r="N304" i="18"/>
  <c r="P304" i="18"/>
  <c r="Q304" i="18"/>
  <c r="N305" i="18"/>
  <c r="P305" i="18"/>
  <c r="Q305" i="18"/>
  <c r="N306" i="18"/>
  <c r="P306" i="18"/>
  <c r="Q306" i="18"/>
  <c r="N307" i="18"/>
  <c r="P307" i="18"/>
  <c r="Q307" i="18"/>
  <c r="N308" i="18"/>
  <c r="P308" i="18"/>
  <c r="Q308" i="18"/>
  <c r="N309" i="18"/>
  <c r="P309" i="18"/>
  <c r="Q309" i="18"/>
  <c r="N310" i="18"/>
  <c r="P310" i="18"/>
  <c r="Q310" i="18"/>
  <c r="N311" i="18"/>
  <c r="P311" i="18"/>
  <c r="Q311" i="18"/>
  <c r="N312" i="18"/>
  <c r="P312" i="18"/>
  <c r="Q312" i="18"/>
  <c r="N313" i="18"/>
  <c r="P313" i="18"/>
  <c r="Q313" i="18"/>
  <c r="N314" i="18"/>
  <c r="P314" i="18"/>
  <c r="Q314" i="18"/>
  <c r="N315" i="18"/>
  <c r="P315" i="18"/>
  <c r="Q315" i="18"/>
  <c r="N316" i="18"/>
  <c r="P316" i="18"/>
  <c r="Q316" i="18"/>
  <c r="N317" i="18"/>
  <c r="P317" i="18"/>
  <c r="Q317" i="18"/>
  <c r="N318" i="18"/>
  <c r="P318" i="18"/>
  <c r="Q318" i="18"/>
  <c r="N319" i="18"/>
  <c r="P319" i="18"/>
  <c r="Q319" i="18"/>
  <c r="N320" i="18"/>
  <c r="P320" i="18"/>
  <c r="Q320" i="18"/>
  <c r="N321" i="18"/>
  <c r="P321" i="18"/>
  <c r="Q321" i="18"/>
  <c r="N322" i="18"/>
  <c r="P322" i="18"/>
  <c r="Q322" i="18"/>
  <c r="N323" i="18"/>
  <c r="P323" i="18"/>
  <c r="Q323" i="18"/>
  <c r="N324" i="18"/>
  <c r="P324" i="18"/>
  <c r="Q324" i="18"/>
  <c r="N325" i="18"/>
  <c r="P325" i="18"/>
  <c r="Q325" i="18"/>
  <c r="N326" i="18"/>
  <c r="P326" i="18"/>
  <c r="Q326" i="18"/>
  <c r="N327" i="18"/>
  <c r="P327" i="18"/>
  <c r="Q327" i="18"/>
  <c r="N328" i="18"/>
  <c r="P328" i="18"/>
  <c r="Q328" i="18"/>
  <c r="N329" i="18"/>
  <c r="P329" i="18"/>
  <c r="Q329" i="18"/>
  <c r="N330" i="18"/>
  <c r="P330" i="18"/>
  <c r="Q330" i="18"/>
  <c r="N331" i="18"/>
  <c r="P331" i="18"/>
  <c r="Q331" i="18"/>
  <c r="N332" i="18"/>
  <c r="P332" i="18"/>
  <c r="Q332" i="18"/>
  <c r="N333" i="18"/>
  <c r="P333" i="18"/>
  <c r="Q333" i="18"/>
  <c r="N334" i="18"/>
  <c r="P334" i="18"/>
  <c r="Q334" i="18"/>
  <c r="N335" i="18"/>
  <c r="P335" i="18"/>
  <c r="Q335" i="18"/>
  <c r="N336" i="18"/>
  <c r="P336" i="18"/>
  <c r="Q336" i="18"/>
  <c r="N337" i="18"/>
  <c r="P337" i="18"/>
  <c r="Q337" i="18"/>
  <c r="N338" i="18"/>
  <c r="P338" i="18"/>
  <c r="Q338" i="18"/>
  <c r="N339" i="18"/>
  <c r="P339" i="18"/>
  <c r="Q339" i="18"/>
  <c r="N340" i="18"/>
  <c r="P340" i="18"/>
  <c r="Q340" i="18"/>
  <c r="N341" i="18"/>
  <c r="P341" i="18"/>
  <c r="Q341" i="18"/>
  <c r="N342" i="18"/>
  <c r="P342" i="18"/>
  <c r="Q342" i="18"/>
  <c r="N343" i="18"/>
  <c r="P343" i="18"/>
  <c r="Q343" i="18"/>
  <c r="N344" i="18"/>
  <c r="P344" i="18"/>
  <c r="Q344" i="18"/>
  <c r="N345" i="18"/>
  <c r="P345" i="18"/>
  <c r="Q345" i="18"/>
  <c r="N346" i="18"/>
  <c r="P346" i="18"/>
  <c r="Q346" i="18"/>
  <c r="N347" i="18"/>
  <c r="P347" i="18"/>
  <c r="Q347" i="18"/>
  <c r="N348" i="18"/>
  <c r="P348" i="18"/>
  <c r="Q348" i="18"/>
  <c r="N349" i="18"/>
  <c r="P349" i="18"/>
  <c r="Q349" i="18"/>
  <c r="N350" i="18"/>
  <c r="P350" i="18"/>
  <c r="Q350" i="18"/>
  <c r="N351" i="18"/>
  <c r="P351" i="18"/>
  <c r="Q351" i="18"/>
  <c r="S2" i="18"/>
  <c r="N2" i="18"/>
  <c r="P2" i="18"/>
  <c r="Q2" i="18"/>
  <c r="I3" i="18"/>
  <c r="K3" i="18"/>
  <c r="L3" i="18"/>
  <c r="I4" i="18"/>
  <c r="K4" i="18"/>
  <c r="L4" i="18"/>
  <c r="I5" i="18"/>
  <c r="K5" i="18"/>
  <c r="L5" i="18"/>
  <c r="I6" i="18"/>
  <c r="K6" i="18"/>
  <c r="L6" i="18"/>
  <c r="I7" i="18"/>
  <c r="K7" i="18"/>
  <c r="L7" i="18"/>
  <c r="I8" i="18"/>
  <c r="K8" i="18"/>
  <c r="L8" i="18"/>
  <c r="I9" i="18"/>
  <c r="K9" i="18"/>
  <c r="L9" i="18"/>
  <c r="I10" i="18"/>
  <c r="K10" i="18"/>
  <c r="L10" i="18"/>
  <c r="I11" i="18"/>
  <c r="K11" i="18"/>
  <c r="L11" i="18"/>
  <c r="I12" i="18"/>
  <c r="K12" i="18"/>
  <c r="L12" i="18"/>
  <c r="I13" i="18"/>
  <c r="K13" i="18"/>
  <c r="L13" i="18"/>
  <c r="I14" i="18"/>
  <c r="K14" i="18"/>
  <c r="L14" i="18"/>
  <c r="I15" i="18"/>
  <c r="K15" i="18"/>
  <c r="L15" i="18"/>
  <c r="I16" i="18"/>
  <c r="K16" i="18"/>
  <c r="L16" i="18"/>
  <c r="I17" i="18"/>
  <c r="K17" i="18"/>
  <c r="L17" i="18"/>
  <c r="I18" i="18"/>
  <c r="K18" i="18"/>
  <c r="L18" i="18"/>
  <c r="I19" i="18"/>
  <c r="K19" i="18"/>
  <c r="L19" i="18"/>
  <c r="I20" i="18"/>
  <c r="K20" i="18"/>
  <c r="L20" i="18"/>
  <c r="I21" i="18"/>
  <c r="K21" i="18"/>
  <c r="L21" i="18"/>
  <c r="I22" i="18"/>
  <c r="K22" i="18"/>
  <c r="L22" i="18"/>
  <c r="I23" i="18"/>
  <c r="K23" i="18"/>
  <c r="L23" i="18"/>
  <c r="I24" i="18"/>
  <c r="K24" i="18"/>
  <c r="L24" i="18"/>
  <c r="I25" i="18"/>
  <c r="K25" i="18"/>
  <c r="L25" i="18"/>
  <c r="I26" i="18"/>
  <c r="K26" i="18"/>
  <c r="L26" i="18"/>
  <c r="I27" i="18"/>
  <c r="K27" i="18"/>
  <c r="L27" i="18"/>
  <c r="I28" i="18"/>
  <c r="K28" i="18"/>
  <c r="L28" i="18"/>
  <c r="I29" i="18"/>
  <c r="K29" i="18"/>
  <c r="L29" i="18"/>
  <c r="I30" i="18"/>
  <c r="K30" i="18"/>
  <c r="L30" i="18"/>
  <c r="I31" i="18"/>
  <c r="K31" i="18"/>
  <c r="L31" i="18"/>
  <c r="I32" i="18"/>
  <c r="K32" i="18"/>
  <c r="L32" i="18"/>
  <c r="I33" i="18"/>
  <c r="K33" i="18"/>
  <c r="L33" i="18"/>
  <c r="I34" i="18"/>
  <c r="K34" i="18"/>
  <c r="L34" i="18"/>
  <c r="I35" i="18"/>
  <c r="K35" i="18"/>
  <c r="L35" i="18"/>
  <c r="I36" i="18"/>
  <c r="K36" i="18"/>
  <c r="L36" i="18"/>
  <c r="I37" i="18"/>
  <c r="K37" i="18"/>
  <c r="L37" i="18"/>
  <c r="I38" i="18"/>
  <c r="K38" i="18"/>
  <c r="L38" i="18"/>
  <c r="I39" i="18"/>
  <c r="K39" i="18"/>
  <c r="L39" i="18"/>
  <c r="I40" i="18"/>
  <c r="K40" i="18"/>
  <c r="L40" i="18"/>
  <c r="I41" i="18"/>
  <c r="K41" i="18"/>
  <c r="L41" i="18"/>
  <c r="I42" i="18"/>
  <c r="K42" i="18"/>
  <c r="L42" i="18"/>
  <c r="I43" i="18"/>
  <c r="K43" i="18"/>
  <c r="L43" i="18"/>
  <c r="I44" i="18"/>
  <c r="K44" i="18"/>
  <c r="L44" i="18"/>
  <c r="I45" i="18"/>
  <c r="K45" i="18"/>
  <c r="L45" i="18"/>
  <c r="I46" i="18"/>
  <c r="K46" i="18"/>
  <c r="L46" i="18"/>
  <c r="I47" i="18"/>
  <c r="K47" i="18"/>
  <c r="L47" i="18"/>
  <c r="I48" i="18"/>
  <c r="K48" i="18"/>
  <c r="L48" i="18"/>
  <c r="I49" i="18"/>
  <c r="K49" i="18"/>
  <c r="L49" i="18"/>
  <c r="I50" i="18"/>
  <c r="K50" i="18"/>
  <c r="L50" i="18"/>
  <c r="I51" i="18"/>
  <c r="K51" i="18"/>
  <c r="L51" i="18"/>
  <c r="I52" i="18"/>
  <c r="K52" i="18"/>
  <c r="L52" i="18"/>
  <c r="I53" i="18"/>
  <c r="K53" i="18"/>
  <c r="L53" i="18"/>
  <c r="I54" i="18"/>
  <c r="K54" i="18"/>
  <c r="L54" i="18"/>
  <c r="I55" i="18"/>
  <c r="K55" i="18"/>
  <c r="L55" i="18"/>
  <c r="I56" i="18"/>
  <c r="K56" i="18"/>
  <c r="L56" i="18"/>
  <c r="I57" i="18"/>
  <c r="K57" i="18"/>
  <c r="L57" i="18"/>
  <c r="I58" i="18"/>
  <c r="K58" i="18"/>
  <c r="L58" i="18"/>
  <c r="I59" i="18"/>
  <c r="K59" i="18"/>
  <c r="L59" i="18"/>
  <c r="I60" i="18"/>
  <c r="K60" i="18"/>
  <c r="L60" i="18"/>
  <c r="I61" i="18"/>
  <c r="K61" i="18"/>
  <c r="L61" i="18"/>
  <c r="I62" i="18"/>
  <c r="K62" i="18"/>
  <c r="L62" i="18"/>
  <c r="I63" i="18"/>
  <c r="K63" i="18"/>
  <c r="L63" i="18"/>
  <c r="I64" i="18"/>
  <c r="K64" i="18"/>
  <c r="L64" i="18"/>
  <c r="I65" i="18"/>
  <c r="K65" i="18"/>
  <c r="L65" i="18"/>
  <c r="I66" i="18"/>
  <c r="K66" i="18"/>
  <c r="L66" i="18"/>
  <c r="I67" i="18"/>
  <c r="K67" i="18"/>
  <c r="L67" i="18"/>
  <c r="I68" i="18"/>
  <c r="K68" i="18"/>
  <c r="L68" i="18"/>
  <c r="I69" i="18"/>
  <c r="K69" i="18"/>
  <c r="L69" i="18"/>
  <c r="I70" i="18"/>
  <c r="K70" i="18"/>
  <c r="L70" i="18"/>
  <c r="I71" i="18"/>
  <c r="K71" i="18"/>
  <c r="L71" i="18"/>
  <c r="I72" i="18"/>
  <c r="K72" i="18"/>
  <c r="L72" i="18"/>
  <c r="I73" i="18"/>
  <c r="K73" i="18"/>
  <c r="L73" i="18"/>
  <c r="I74" i="18"/>
  <c r="K74" i="18"/>
  <c r="L74" i="18"/>
  <c r="I75" i="18"/>
  <c r="K75" i="18"/>
  <c r="L75" i="18"/>
  <c r="I76" i="18"/>
  <c r="K76" i="18"/>
  <c r="L76" i="18"/>
  <c r="I77" i="18"/>
  <c r="K77" i="18"/>
  <c r="L77" i="18"/>
  <c r="I78" i="18"/>
  <c r="K78" i="18"/>
  <c r="L78" i="18"/>
  <c r="I79" i="18"/>
  <c r="K79" i="18"/>
  <c r="L79" i="18"/>
  <c r="I80" i="18"/>
  <c r="K80" i="18"/>
  <c r="L80" i="18"/>
  <c r="I81" i="18"/>
  <c r="K81" i="18"/>
  <c r="L81" i="18"/>
  <c r="I82" i="18"/>
  <c r="K82" i="18"/>
  <c r="L82" i="18"/>
  <c r="I83" i="18"/>
  <c r="K83" i="18"/>
  <c r="L83" i="18"/>
  <c r="I84" i="18"/>
  <c r="K84" i="18"/>
  <c r="L84" i="18"/>
  <c r="I85" i="18"/>
  <c r="K85" i="18"/>
  <c r="L85" i="18"/>
  <c r="I86" i="18"/>
  <c r="K86" i="18"/>
  <c r="L86" i="18"/>
  <c r="I87" i="18"/>
  <c r="K87" i="18"/>
  <c r="L87" i="18"/>
  <c r="I88" i="18"/>
  <c r="K88" i="18"/>
  <c r="L88" i="18"/>
  <c r="I89" i="18"/>
  <c r="K89" i="18"/>
  <c r="L89" i="18"/>
  <c r="I90" i="18"/>
  <c r="K90" i="18"/>
  <c r="L90" i="18"/>
  <c r="I91" i="18"/>
  <c r="K91" i="18"/>
  <c r="L91" i="18"/>
  <c r="I92" i="18"/>
  <c r="K92" i="18"/>
  <c r="L92" i="18"/>
  <c r="I93" i="18"/>
  <c r="K93" i="18"/>
  <c r="L93" i="18"/>
  <c r="I94" i="18"/>
  <c r="K94" i="18"/>
  <c r="L94" i="18"/>
  <c r="I95" i="18"/>
  <c r="K95" i="18"/>
  <c r="L95" i="18"/>
  <c r="I96" i="18"/>
  <c r="K96" i="18"/>
  <c r="L96" i="18"/>
  <c r="I97" i="18"/>
  <c r="K97" i="18"/>
  <c r="L97" i="18"/>
  <c r="I98" i="18"/>
  <c r="K98" i="18"/>
  <c r="L98" i="18"/>
  <c r="I99" i="18"/>
  <c r="K99" i="18"/>
  <c r="L99" i="18"/>
  <c r="I100" i="18"/>
  <c r="K100" i="18"/>
  <c r="L100" i="18"/>
  <c r="I101" i="18"/>
  <c r="K101" i="18"/>
  <c r="L101" i="18"/>
  <c r="I102" i="18"/>
  <c r="K102" i="18"/>
  <c r="L102" i="18"/>
  <c r="I103" i="18"/>
  <c r="K103" i="18"/>
  <c r="L103" i="18"/>
  <c r="I104" i="18"/>
  <c r="K104" i="18"/>
  <c r="L104" i="18"/>
  <c r="I105" i="18"/>
  <c r="K105" i="18"/>
  <c r="L105" i="18"/>
  <c r="I106" i="18"/>
  <c r="K106" i="18"/>
  <c r="L106" i="18"/>
  <c r="I107" i="18"/>
  <c r="K107" i="18"/>
  <c r="L107" i="18"/>
  <c r="I108" i="18"/>
  <c r="K108" i="18"/>
  <c r="L108" i="18"/>
  <c r="I109" i="18"/>
  <c r="K109" i="18"/>
  <c r="L109" i="18"/>
  <c r="I110" i="18"/>
  <c r="K110" i="18"/>
  <c r="L110" i="18"/>
  <c r="I111" i="18"/>
  <c r="K111" i="18"/>
  <c r="L111" i="18"/>
  <c r="I112" i="18"/>
  <c r="K112" i="18"/>
  <c r="L112" i="18"/>
  <c r="I113" i="18"/>
  <c r="K113" i="18"/>
  <c r="L113" i="18"/>
  <c r="I114" i="18"/>
  <c r="K114" i="18"/>
  <c r="L114" i="18"/>
  <c r="I115" i="18"/>
  <c r="K115" i="18"/>
  <c r="L115" i="18"/>
  <c r="I116" i="18"/>
  <c r="K116" i="18"/>
  <c r="L116" i="18"/>
  <c r="I117" i="18"/>
  <c r="K117" i="18"/>
  <c r="L117" i="18"/>
  <c r="I118" i="18"/>
  <c r="K118" i="18"/>
  <c r="L118" i="18"/>
  <c r="I119" i="18"/>
  <c r="K119" i="18"/>
  <c r="L119" i="18"/>
  <c r="I120" i="18"/>
  <c r="K120" i="18"/>
  <c r="L120" i="18"/>
  <c r="I121" i="18"/>
  <c r="K121" i="18"/>
  <c r="L121" i="18"/>
  <c r="I122" i="18"/>
  <c r="K122" i="18"/>
  <c r="L122" i="18"/>
  <c r="I123" i="18"/>
  <c r="K123" i="18"/>
  <c r="L123" i="18"/>
  <c r="I124" i="18"/>
  <c r="K124" i="18"/>
  <c r="L124" i="18"/>
  <c r="I125" i="18"/>
  <c r="K125" i="18"/>
  <c r="L125" i="18"/>
  <c r="I126" i="18"/>
  <c r="K126" i="18"/>
  <c r="L126" i="18"/>
  <c r="I127" i="18"/>
  <c r="K127" i="18"/>
  <c r="L127" i="18"/>
  <c r="I128" i="18"/>
  <c r="K128" i="18"/>
  <c r="L128" i="18"/>
  <c r="I129" i="18"/>
  <c r="K129" i="18"/>
  <c r="L129" i="18"/>
  <c r="I130" i="18"/>
  <c r="K130" i="18"/>
  <c r="L130" i="18"/>
  <c r="I131" i="18"/>
  <c r="K131" i="18"/>
  <c r="L131" i="18"/>
  <c r="I132" i="18"/>
  <c r="K132" i="18"/>
  <c r="L132" i="18"/>
  <c r="I133" i="18"/>
  <c r="K133" i="18"/>
  <c r="L133" i="18"/>
  <c r="I134" i="18"/>
  <c r="K134" i="18"/>
  <c r="L134" i="18"/>
  <c r="I135" i="18"/>
  <c r="K135" i="18"/>
  <c r="L135" i="18"/>
  <c r="I136" i="18"/>
  <c r="K136" i="18"/>
  <c r="L136" i="18"/>
  <c r="I137" i="18"/>
  <c r="K137" i="18"/>
  <c r="L137" i="18"/>
  <c r="I138" i="18"/>
  <c r="K138" i="18"/>
  <c r="L138" i="18"/>
  <c r="I139" i="18"/>
  <c r="K139" i="18"/>
  <c r="L139" i="18"/>
  <c r="I140" i="18"/>
  <c r="K140" i="18"/>
  <c r="L140" i="18"/>
  <c r="I141" i="18"/>
  <c r="K141" i="18"/>
  <c r="L141" i="18"/>
  <c r="I142" i="18"/>
  <c r="K142" i="18"/>
  <c r="L142" i="18"/>
  <c r="I143" i="18"/>
  <c r="K143" i="18"/>
  <c r="L143" i="18"/>
  <c r="I144" i="18"/>
  <c r="K144" i="18"/>
  <c r="L144" i="18"/>
  <c r="I145" i="18"/>
  <c r="K145" i="18"/>
  <c r="L145" i="18"/>
  <c r="I146" i="18"/>
  <c r="K146" i="18"/>
  <c r="L146" i="18"/>
  <c r="I147" i="18"/>
  <c r="K147" i="18"/>
  <c r="L147" i="18"/>
  <c r="I148" i="18"/>
  <c r="K148" i="18"/>
  <c r="L148" i="18"/>
  <c r="I149" i="18"/>
  <c r="K149" i="18"/>
  <c r="L149" i="18"/>
  <c r="I150" i="18"/>
  <c r="K150" i="18"/>
  <c r="L150" i="18"/>
  <c r="I151" i="18"/>
  <c r="K151" i="18"/>
  <c r="L151" i="18"/>
  <c r="I152" i="18"/>
  <c r="K152" i="18"/>
  <c r="L152" i="18"/>
  <c r="I153" i="18"/>
  <c r="K153" i="18"/>
  <c r="L153" i="18"/>
  <c r="I154" i="18"/>
  <c r="K154" i="18"/>
  <c r="L154" i="18"/>
  <c r="I155" i="18"/>
  <c r="K155" i="18"/>
  <c r="L155" i="18"/>
  <c r="I156" i="18"/>
  <c r="K156" i="18"/>
  <c r="L156" i="18"/>
  <c r="I157" i="18"/>
  <c r="K157" i="18"/>
  <c r="L157" i="18"/>
  <c r="I158" i="18"/>
  <c r="K158" i="18"/>
  <c r="L158" i="18"/>
  <c r="I159" i="18"/>
  <c r="K159" i="18"/>
  <c r="L159" i="18"/>
  <c r="I160" i="18"/>
  <c r="K160" i="18"/>
  <c r="L160" i="18"/>
  <c r="I161" i="18"/>
  <c r="K161" i="18"/>
  <c r="L161" i="18"/>
  <c r="I162" i="18"/>
  <c r="K162" i="18"/>
  <c r="L162" i="18"/>
  <c r="I163" i="18"/>
  <c r="K163" i="18"/>
  <c r="L163" i="18"/>
  <c r="I164" i="18"/>
  <c r="K164" i="18"/>
  <c r="L164" i="18"/>
  <c r="I165" i="18"/>
  <c r="K165" i="18"/>
  <c r="L165" i="18"/>
  <c r="I166" i="18"/>
  <c r="K166" i="18"/>
  <c r="L166" i="18"/>
  <c r="I167" i="18"/>
  <c r="K167" i="18"/>
  <c r="L167" i="18"/>
  <c r="I168" i="18"/>
  <c r="K168" i="18"/>
  <c r="L168" i="18"/>
  <c r="I169" i="18"/>
  <c r="K169" i="18"/>
  <c r="L169" i="18"/>
  <c r="I170" i="18"/>
  <c r="K170" i="18"/>
  <c r="L170" i="18"/>
  <c r="I171" i="18"/>
  <c r="K171" i="18"/>
  <c r="L171" i="18"/>
  <c r="I172" i="18"/>
  <c r="K172" i="18"/>
  <c r="L172" i="18"/>
  <c r="I173" i="18"/>
  <c r="K173" i="18"/>
  <c r="L173" i="18"/>
  <c r="I174" i="18"/>
  <c r="K174" i="18"/>
  <c r="L174" i="18"/>
  <c r="I175" i="18"/>
  <c r="K175" i="18"/>
  <c r="L175" i="18"/>
  <c r="I176" i="18"/>
  <c r="K176" i="18"/>
  <c r="L176" i="18"/>
  <c r="I177" i="18"/>
  <c r="K177" i="18"/>
  <c r="L177" i="18"/>
  <c r="I178" i="18"/>
  <c r="K178" i="18"/>
  <c r="L178" i="18"/>
  <c r="I179" i="18"/>
  <c r="K179" i="18"/>
  <c r="L179" i="18"/>
  <c r="I180" i="18"/>
  <c r="K180" i="18"/>
  <c r="L180" i="18"/>
  <c r="I181" i="18"/>
  <c r="K181" i="18"/>
  <c r="L181" i="18"/>
  <c r="I182" i="18"/>
  <c r="K182" i="18"/>
  <c r="L182" i="18"/>
  <c r="I183" i="18"/>
  <c r="K183" i="18"/>
  <c r="L183" i="18"/>
  <c r="I184" i="18"/>
  <c r="K184" i="18"/>
  <c r="L184" i="18"/>
  <c r="I185" i="18"/>
  <c r="K185" i="18"/>
  <c r="L185" i="18"/>
  <c r="I186" i="18"/>
  <c r="K186" i="18"/>
  <c r="L186" i="18"/>
  <c r="I187" i="18"/>
  <c r="K187" i="18"/>
  <c r="L187" i="18"/>
  <c r="I188" i="18"/>
  <c r="K188" i="18"/>
  <c r="L188" i="18"/>
  <c r="I189" i="18"/>
  <c r="K189" i="18"/>
  <c r="L189" i="18"/>
  <c r="I190" i="18"/>
  <c r="K190" i="18"/>
  <c r="L190" i="18"/>
  <c r="I191" i="18"/>
  <c r="K191" i="18"/>
  <c r="L191" i="18"/>
  <c r="I192" i="18"/>
  <c r="K192" i="18"/>
  <c r="L192" i="18"/>
  <c r="I193" i="18"/>
  <c r="K193" i="18"/>
  <c r="L193" i="18"/>
  <c r="I194" i="18"/>
  <c r="K194" i="18"/>
  <c r="L194" i="18"/>
  <c r="I195" i="18"/>
  <c r="K195" i="18"/>
  <c r="L195" i="18"/>
  <c r="I196" i="18"/>
  <c r="K196" i="18"/>
  <c r="L196" i="18"/>
  <c r="I197" i="18"/>
  <c r="K197" i="18"/>
  <c r="L197" i="18"/>
  <c r="I198" i="18"/>
  <c r="K198" i="18"/>
  <c r="L198" i="18"/>
  <c r="I199" i="18"/>
  <c r="K199" i="18"/>
  <c r="L199" i="18"/>
  <c r="I200" i="18"/>
  <c r="K200" i="18"/>
  <c r="L200" i="18"/>
  <c r="I201" i="18"/>
  <c r="K201" i="18"/>
  <c r="L201" i="18"/>
  <c r="I202" i="18"/>
  <c r="K202" i="18"/>
  <c r="L202" i="18"/>
  <c r="I203" i="18"/>
  <c r="K203" i="18"/>
  <c r="L203" i="18"/>
  <c r="I204" i="18"/>
  <c r="K204" i="18"/>
  <c r="L204" i="18"/>
  <c r="I205" i="18"/>
  <c r="K205" i="18"/>
  <c r="L205" i="18"/>
  <c r="I206" i="18"/>
  <c r="K206" i="18"/>
  <c r="L206" i="18"/>
  <c r="I207" i="18"/>
  <c r="K207" i="18"/>
  <c r="L207" i="18"/>
  <c r="I208" i="18"/>
  <c r="K208" i="18"/>
  <c r="L208" i="18"/>
  <c r="I209" i="18"/>
  <c r="K209" i="18"/>
  <c r="L209" i="18"/>
  <c r="I210" i="18"/>
  <c r="K210" i="18"/>
  <c r="L210" i="18"/>
  <c r="I211" i="18"/>
  <c r="K211" i="18"/>
  <c r="L211" i="18"/>
  <c r="I212" i="18"/>
  <c r="K212" i="18"/>
  <c r="L212" i="18"/>
  <c r="I213" i="18"/>
  <c r="K213" i="18"/>
  <c r="L213" i="18"/>
  <c r="I214" i="18"/>
  <c r="K214" i="18"/>
  <c r="L214" i="18"/>
  <c r="I215" i="18"/>
  <c r="K215" i="18"/>
  <c r="L215" i="18"/>
  <c r="I216" i="18"/>
  <c r="K216" i="18"/>
  <c r="L216" i="18"/>
  <c r="I217" i="18"/>
  <c r="K217" i="18"/>
  <c r="L217" i="18"/>
  <c r="I218" i="18"/>
  <c r="K218" i="18"/>
  <c r="L218" i="18"/>
  <c r="I219" i="18"/>
  <c r="K219" i="18"/>
  <c r="L219" i="18"/>
  <c r="I220" i="18"/>
  <c r="K220" i="18"/>
  <c r="L220" i="18"/>
  <c r="I221" i="18"/>
  <c r="K221" i="18"/>
  <c r="L221" i="18"/>
  <c r="I222" i="18"/>
  <c r="K222" i="18"/>
  <c r="L222" i="18"/>
  <c r="I223" i="18"/>
  <c r="K223" i="18"/>
  <c r="L223" i="18"/>
  <c r="I224" i="18"/>
  <c r="K224" i="18"/>
  <c r="L224" i="18"/>
  <c r="I225" i="18"/>
  <c r="K225" i="18"/>
  <c r="L225" i="18"/>
  <c r="I226" i="18"/>
  <c r="K226" i="18"/>
  <c r="L226" i="18"/>
  <c r="I227" i="18"/>
  <c r="K227" i="18"/>
  <c r="L227" i="18"/>
  <c r="I228" i="18"/>
  <c r="K228" i="18"/>
  <c r="L228" i="18"/>
  <c r="I229" i="18"/>
  <c r="K229" i="18"/>
  <c r="L229" i="18"/>
  <c r="I230" i="18"/>
  <c r="K230" i="18"/>
  <c r="L230" i="18"/>
  <c r="I231" i="18"/>
  <c r="K231" i="18"/>
  <c r="L231" i="18"/>
  <c r="I232" i="18"/>
  <c r="K232" i="18"/>
  <c r="L232" i="18"/>
  <c r="I233" i="18"/>
  <c r="K233" i="18"/>
  <c r="L233" i="18"/>
  <c r="I234" i="18"/>
  <c r="K234" i="18"/>
  <c r="L234" i="18"/>
  <c r="I235" i="18"/>
  <c r="K235" i="18"/>
  <c r="L235" i="18"/>
  <c r="I236" i="18"/>
  <c r="K236" i="18"/>
  <c r="L236" i="18"/>
  <c r="I237" i="18"/>
  <c r="K237" i="18"/>
  <c r="L237" i="18"/>
  <c r="I238" i="18"/>
  <c r="K238" i="18"/>
  <c r="L238" i="18"/>
  <c r="I239" i="18"/>
  <c r="K239" i="18"/>
  <c r="L239" i="18"/>
  <c r="I240" i="18"/>
  <c r="K240" i="18"/>
  <c r="L240" i="18"/>
  <c r="I241" i="18"/>
  <c r="K241" i="18"/>
  <c r="L241" i="18"/>
  <c r="I242" i="18"/>
  <c r="K242" i="18"/>
  <c r="L242" i="18"/>
  <c r="I243" i="18"/>
  <c r="K243" i="18"/>
  <c r="L243" i="18"/>
  <c r="I244" i="18"/>
  <c r="K244" i="18"/>
  <c r="L244" i="18"/>
  <c r="I245" i="18"/>
  <c r="K245" i="18"/>
  <c r="L245" i="18"/>
  <c r="I246" i="18"/>
  <c r="K246" i="18"/>
  <c r="L246" i="18"/>
  <c r="I247" i="18"/>
  <c r="K247" i="18"/>
  <c r="L247" i="18"/>
  <c r="I248" i="18"/>
  <c r="K248" i="18"/>
  <c r="L248" i="18"/>
  <c r="I249" i="18"/>
  <c r="K249" i="18"/>
  <c r="L249" i="18"/>
  <c r="I250" i="18"/>
  <c r="K250" i="18"/>
  <c r="L250" i="18"/>
  <c r="I251" i="18"/>
  <c r="K251" i="18"/>
  <c r="L251" i="18"/>
  <c r="I252" i="18"/>
  <c r="K252" i="18"/>
  <c r="L252" i="18"/>
  <c r="I253" i="18"/>
  <c r="K253" i="18"/>
  <c r="L253" i="18"/>
  <c r="I254" i="18"/>
  <c r="K254" i="18"/>
  <c r="L254" i="18"/>
  <c r="I255" i="18"/>
  <c r="K255" i="18"/>
  <c r="L255" i="18"/>
  <c r="I256" i="18"/>
  <c r="K256" i="18"/>
  <c r="L256" i="18"/>
  <c r="I257" i="18"/>
  <c r="K257" i="18"/>
  <c r="L257" i="18"/>
  <c r="I258" i="18"/>
  <c r="K258" i="18"/>
  <c r="L258" i="18"/>
  <c r="I259" i="18"/>
  <c r="K259" i="18"/>
  <c r="L259" i="18"/>
  <c r="I260" i="18"/>
  <c r="K260" i="18"/>
  <c r="L260" i="18"/>
  <c r="I261" i="18"/>
  <c r="K261" i="18"/>
  <c r="L261" i="18"/>
  <c r="I262" i="18"/>
  <c r="K262" i="18"/>
  <c r="L262" i="18"/>
  <c r="I263" i="18"/>
  <c r="K263" i="18"/>
  <c r="L263" i="18"/>
  <c r="I264" i="18"/>
  <c r="K264" i="18"/>
  <c r="L264" i="18"/>
  <c r="I265" i="18"/>
  <c r="K265" i="18"/>
  <c r="L265" i="18"/>
  <c r="I266" i="18"/>
  <c r="K266" i="18"/>
  <c r="L266" i="18"/>
  <c r="I267" i="18"/>
  <c r="K267" i="18"/>
  <c r="L267" i="18"/>
  <c r="I268" i="18"/>
  <c r="K268" i="18"/>
  <c r="L268" i="18"/>
  <c r="I269" i="18"/>
  <c r="K269" i="18"/>
  <c r="L269" i="18"/>
  <c r="I270" i="18"/>
  <c r="K270" i="18"/>
  <c r="L270" i="18"/>
  <c r="I271" i="18"/>
  <c r="K271" i="18"/>
  <c r="L271" i="18"/>
  <c r="I272" i="18"/>
  <c r="K272" i="18"/>
  <c r="L272" i="18"/>
  <c r="I273" i="18"/>
  <c r="K273" i="18"/>
  <c r="L273" i="18"/>
  <c r="I274" i="18"/>
  <c r="K274" i="18"/>
  <c r="L274" i="18"/>
  <c r="I275" i="18"/>
  <c r="K275" i="18"/>
  <c r="L275" i="18"/>
  <c r="I276" i="18"/>
  <c r="K276" i="18"/>
  <c r="L276" i="18"/>
  <c r="I277" i="18"/>
  <c r="K277" i="18"/>
  <c r="L277" i="18"/>
  <c r="I278" i="18"/>
  <c r="K278" i="18"/>
  <c r="L278" i="18"/>
  <c r="I279" i="18"/>
  <c r="K279" i="18"/>
  <c r="L279" i="18"/>
  <c r="I280" i="18"/>
  <c r="K280" i="18"/>
  <c r="L280" i="18"/>
  <c r="I281" i="18"/>
  <c r="K281" i="18"/>
  <c r="L281" i="18"/>
  <c r="I282" i="18"/>
  <c r="K282" i="18"/>
  <c r="L282" i="18"/>
  <c r="I283" i="18"/>
  <c r="K283" i="18"/>
  <c r="L283" i="18"/>
  <c r="I284" i="18"/>
  <c r="K284" i="18"/>
  <c r="L284" i="18"/>
  <c r="I285" i="18"/>
  <c r="K285" i="18"/>
  <c r="L285" i="18"/>
  <c r="I286" i="18"/>
  <c r="K286" i="18"/>
  <c r="L286" i="18"/>
  <c r="I287" i="18"/>
  <c r="K287" i="18"/>
  <c r="L287" i="18"/>
  <c r="I288" i="18"/>
  <c r="K288" i="18"/>
  <c r="L288" i="18"/>
  <c r="I289" i="18"/>
  <c r="K289" i="18"/>
  <c r="L289" i="18"/>
  <c r="I290" i="18"/>
  <c r="K290" i="18"/>
  <c r="L290" i="18"/>
  <c r="I291" i="18"/>
  <c r="K291" i="18"/>
  <c r="L291" i="18"/>
  <c r="I292" i="18"/>
  <c r="K292" i="18"/>
  <c r="L292" i="18"/>
  <c r="I293" i="18"/>
  <c r="K293" i="18"/>
  <c r="L293" i="18"/>
  <c r="I294" i="18"/>
  <c r="K294" i="18"/>
  <c r="L294" i="18"/>
  <c r="I295" i="18"/>
  <c r="K295" i="18"/>
  <c r="L295" i="18"/>
  <c r="I296" i="18"/>
  <c r="K296" i="18"/>
  <c r="L296" i="18"/>
  <c r="I297" i="18"/>
  <c r="K297" i="18"/>
  <c r="L297" i="18"/>
  <c r="I298" i="18"/>
  <c r="K298" i="18"/>
  <c r="L298" i="18"/>
  <c r="I299" i="18"/>
  <c r="K299" i="18"/>
  <c r="L299" i="18"/>
  <c r="I300" i="18"/>
  <c r="K300" i="18"/>
  <c r="L300" i="18"/>
  <c r="I301" i="18"/>
  <c r="K301" i="18"/>
  <c r="L301" i="18"/>
  <c r="I302" i="18"/>
  <c r="K302" i="18"/>
  <c r="L302" i="18"/>
  <c r="I303" i="18"/>
  <c r="K303" i="18"/>
  <c r="L303" i="18"/>
  <c r="I304" i="18"/>
  <c r="K304" i="18"/>
  <c r="L304" i="18"/>
  <c r="I305" i="18"/>
  <c r="K305" i="18"/>
  <c r="L305" i="18"/>
  <c r="I306" i="18"/>
  <c r="K306" i="18"/>
  <c r="L306" i="18"/>
  <c r="I307" i="18"/>
  <c r="K307" i="18"/>
  <c r="L307" i="18"/>
  <c r="I308" i="18"/>
  <c r="K308" i="18"/>
  <c r="L308" i="18"/>
  <c r="I309" i="18"/>
  <c r="K309" i="18"/>
  <c r="L309" i="18"/>
  <c r="I310" i="18"/>
  <c r="K310" i="18"/>
  <c r="L310" i="18"/>
  <c r="I311" i="18"/>
  <c r="K311" i="18"/>
  <c r="L311" i="18"/>
  <c r="I312" i="18"/>
  <c r="K312" i="18"/>
  <c r="L312" i="18"/>
  <c r="I313" i="18"/>
  <c r="K313" i="18"/>
  <c r="L313" i="18"/>
  <c r="I314" i="18"/>
  <c r="K314" i="18"/>
  <c r="L314" i="18"/>
  <c r="I315" i="18"/>
  <c r="K315" i="18"/>
  <c r="L315" i="18"/>
  <c r="I316" i="18"/>
  <c r="K316" i="18"/>
  <c r="L316" i="18"/>
  <c r="I317" i="18"/>
  <c r="K317" i="18"/>
  <c r="L317" i="18"/>
  <c r="I318" i="18"/>
  <c r="K318" i="18"/>
  <c r="L318" i="18"/>
  <c r="I319" i="18"/>
  <c r="K319" i="18"/>
  <c r="L319" i="18"/>
  <c r="I320" i="18"/>
  <c r="K320" i="18"/>
  <c r="L320" i="18"/>
  <c r="I321" i="18"/>
  <c r="K321" i="18"/>
  <c r="L321" i="18"/>
  <c r="I322" i="18"/>
  <c r="K322" i="18"/>
  <c r="L322" i="18"/>
  <c r="I323" i="18"/>
  <c r="K323" i="18"/>
  <c r="L323" i="18"/>
  <c r="I324" i="18"/>
  <c r="K324" i="18"/>
  <c r="L324" i="18"/>
  <c r="I325" i="18"/>
  <c r="K325" i="18"/>
  <c r="L325" i="18"/>
  <c r="I326" i="18"/>
  <c r="K326" i="18"/>
  <c r="L326" i="18"/>
  <c r="I327" i="18"/>
  <c r="K327" i="18"/>
  <c r="L327" i="18"/>
  <c r="I328" i="18"/>
  <c r="K328" i="18"/>
  <c r="L328" i="18"/>
  <c r="I329" i="18"/>
  <c r="K329" i="18"/>
  <c r="L329" i="18"/>
  <c r="I330" i="18"/>
  <c r="K330" i="18"/>
  <c r="L330" i="18"/>
  <c r="I331" i="18"/>
  <c r="K331" i="18"/>
  <c r="L331" i="18"/>
  <c r="I332" i="18"/>
  <c r="K332" i="18"/>
  <c r="L332" i="18"/>
  <c r="I333" i="18"/>
  <c r="K333" i="18"/>
  <c r="L333" i="18"/>
  <c r="I334" i="18"/>
  <c r="K334" i="18"/>
  <c r="L334" i="18"/>
  <c r="I335" i="18"/>
  <c r="K335" i="18"/>
  <c r="L335" i="18"/>
  <c r="I336" i="18"/>
  <c r="K336" i="18"/>
  <c r="L336" i="18"/>
  <c r="I337" i="18"/>
  <c r="K337" i="18"/>
  <c r="L337" i="18"/>
  <c r="I338" i="18"/>
  <c r="K338" i="18"/>
  <c r="L338" i="18"/>
  <c r="I339" i="18"/>
  <c r="K339" i="18"/>
  <c r="L339" i="18"/>
  <c r="I340" i="18"/>
  <c r="K340" i="18"/>
  <c r="L340" i="18"/>
  <c r="I341" i="18"/>
  <c r="K341" i="18"/>
  <c r="L341" i="18"/>
  <c r="I342" i="18"/>
  <c r="K342" i="18"/>
  <c r="L342" i="18"/>
  <c r="I343" i="18"/>
  <c r="K343" i="18"/>
  <c r="L343" i="18"/>
  <c r="I344" i="18"/>
  <c r="K344" i="18"/>
  <c r="L344" i="18"/>
  <c r="I345" i="18"/>
  <c r="K345" i="18"/>
  <c r="L345" i="18"/>
  <c r="I346" i="18"/>
  <c r="K346" i="18"/>
  <c r="L346" i="18"/>
  <c r="I347" i="18"/>
  <c r="K347" i="18"/>
  <c r="L347" i="18"/>
  <c r="I348" i="18"/>
  <c r="K348" i="18"/>
  <c r="L348" i="18"/>
  <c r="I349" i="18"/>
  <c r="K349" i="18"/>
  <c r="L349" i="18"/>
  <c r="I350" i="18"/>
  <c r="K350" i="18"/>
  <c r="L350" i="18"/>
  <c r="I351" i="18"/>
  <c r="K351" i="18"/>
  <c r="L351" i="18"/>
  <c r="I2" i="18"/>
  <c r="K2" i="18"/>
  <c r="L2" i="18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1" i="18"/>
  <c r="G272" i="18"/>
  <c r="G273" i="18"/>
  <c r="G274" i="18"/>
  <c r="G275" i="18"/>
  <c r="G276" i="18"/>
  <c r="G277" i="18"/>
  <c r="G278" i="18"/>
  <c r="G279" i="18"/>
  <c r="G280" i="18"/>
  <c r="G281" i="18"/>
  <c r="G282" i="18"/>
  <c r="G283" i="18"/>
  <c r="G284" i="18"/>
  <c r="G285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G348" i="18"/>
  <c r="G349" i="18"/>
  <c r="G350" i="18"/>
  <c r="G351" i="18"/>
  <c r="D2" i="18"/>
  <c r="F2" i="18"/>
  <c r="G2" i="18"/>
  <c r="S352" i="18"/>
  <c r="I352" i="18"/>
  <c r="S353" i="18"/>
  <c r="I353" i="18"/>
  <c r="S354" i="18"/>
  <c r="I354" i="18"/>
  <c r="S355" i="18"/>
  <c r="I355" i="18"/>
  <c r="S356" i="18"/>
  <c r="I356" i="18"/>
  <c r="S357" i="18"/>
  <c r="I357" i="18"/>
  <c r="S358" i="18"/>
  <c r="I358" i="18"/>
  <c r="S359" i="18"/>
  <c r="I359" i="18"/>
  <c r="S360" i="18"/>
  <c r="I360" i="18"/>
  <c r="S361" i="18"/>
  <c r="I361" i="18"/>
  <c r="S362" i="18"/>
  <c r="I362" i="18"/>
  <c r="S363" i="18"/>
  <c r="I363" i="18"/>
  <c r="S364" i="18"/>
  <c r="I364" i="18"/>
  <c r="S365" i="18"/>
  <c r="I365" i="18"/>
  <c r="S366" i="18"/>
  <c r="I366" i="18"/>
  <c r="S367" i="18"/>
  <c r="I367" i="18"/>
  <c r="S368" i="18"/>
  <c r="I368" i="18"/>
  <c r="S369" i="18"/>
  <c r="I369" i="18"/>
  <c r="S370" i="18"/>
  <c r="I370" i="18"/>
  <c r="S371" i="18"/>
  <c r="I371" i="18"/>
  <c r="S372" i="18"/>
  <c r="I372" i="18"/>
  <c r="S373" i="18"/>
  <c r="I373" i="18"/>
  <c r="S374" i="18"/>
  <c r="I374" i="18"/>
  <c r="S375" i="18"/>
  <c r="I375" i="18"/>
  <c r="S376" i="18"/>
  <c r="I376" i="18"/>
  <c r="S377" i="18"/>
  <c r="I377" i="18"/>
  <c r="S378" i="18"/>
  <c r="I378" i="18"/>
  <c r="S379" i="18"/>
  <c r="I379" i="18"/>
  <c r="S380" i="18"/>
  <c r="I380" i="18"/>
  <c r="S381" i="18"/>
  <c r="I381" i="18"/>
  <c r="S382" i="18"/>
  <c r="I382" i="18"/>
  <c r="S383" i="18"/>
  <c r="I383" i="18"/>
  <c r="S384" i="18"/>
  <c r="I384" i="18"/>
  <c r="S385" i="18"/>
  <c r="I385" i="18"/>
  <c r="S386" i="18"/>
  <c r="I386" i="18"/>
  <c r="S387" i="18"/>
  <c r="I387" i="18"/>
  <c r="S388" i="18"/>
  <c r="I388" i="18"/>
  <c r="S389" i="18"/>
  <c r="I389" i="18"/>
  <c r="S390" i="18"/>
  <c r="I390" i="18"/>
  <c r="S391" i="18"/>
  <c r="I391" i="18"/>
  <c r="S392" i="18"/>
  <c r="I392" i="18"/>
  <c r="S393" i="18"/>
  <c r="I393" i="18"/>
  <c r="S394" i="18"/>
  <c r="I394" i="18"/>
  <c r="S395" i="18"/>
  <c r="I395" i="18"/>
  <c r="S396" i="18"/>
  <c r="I396" i="18"/>
  <c r="S397" i="18"/>
  <c r="I397" i="18"/>
  <c r="S398" i="18"/>
  <c r="I398" i="18"/>
  <c r="S399" i="18"/>
  <c r="I399" i="18"/>
  <c r="S400" i="18"/>
  <c r="I400" i="18"/>
  <c r="S401" i="18"/>
  <c r="I401" i="18"/>
  <c r="S402" i="18"/>
  <c r="I402" i="18"/>
  <c r="S403" i="18"/>
  <c r="I403" i="18"/>
  <c r="S404" i="18"/>
  <c r="I404" i="18"/>
  <c r="S405" i="18"/>
  <c r="I405" i="18"/>
  <c r="S406" i="18"/>
  <c r="I406" i="18"/>
  <c r="S407" i="18"/>
  <c r="I407" i="18"/>
  <c r="S408" i="18"/>
  <c r="I408" i="18"/>
  <c r="S409" i="18"/>
  <c r="I409" i="18"/>
  <c r="S410" i="18"/>
  <c r="I410" i="18"/>
  <c r="S411" i="18"/>
  <c r="I411" i="18"/>
  <c r="S412" i="18"/>
  <c r="I412" i="18"/>
  <c r="S413" i="18"/>
  <c r="I413" i="18"/>
  <c r="S414" i="18"/>
  <c r="I414" i="18"/>
  <c r="S415" i="18"/>
  <c r="I415" i="18"/>
  <c r="S416" i="18"/>
  <c r="I416" i="18"/>
  <c r="S417" i="18"/>
  <c r="I417" i="18"/>
  <c r="S418" i="18"/>
  <c r="I418" i="18"/>
  <c r="S419" i="18"/>
  <c r="I419" i="18"/>
  <c r="S420" i="18"/>
  <c r="I420" i="18"/>
  <c r="S421" i="18"/>
  <c r="I421" i="18"/>
  <c r="S422" i="18"/>
  <c r="I422" i="18"/>
  <c r="S423" i="18"/>
  <c r="I423" i="18"/>
  <c r="S424" i="18"/>
  <c r="I424" i="18"/>
  <c r="S425" i="18"/>
  <c r="I425" i="18"/>
  <c r="S426" i="18"/>
  <c r="I426" i="18"/>
  <c r="S427" i="18"/>
  <c r="I427" i="18"/>
  <c r="S428" i="18"/>
  <c r="I428" i="18"/>
  <c r="S429" i="18"/>
  <c r="I429" i="18"/>
  <c r="S430" i="18"/>
  <c r="I430" i="18"/>
  <c r="S431" i="18"/>
  <c r="I431" i="18"/>
  <c r="S432" i="18"/>
  <c r="I432" i="18"/>
  <c r="S433" i="18"/>
  <c r="I433" i="18"/>
  <c r="S434" i="18"/>
  <c r="I434" i="18"/>
  <c r="S435" i="18"/>
  <c r="I435" i="18"/>
  <c r="S436" i="18"/>
  <c r="I436" i="18"/>
  <c r="S437" i="18"/>
  <c r="I437" i="18"/>
  <c r="S438" i="18"/>
  <c r="I438" i="18"/>
  <c r="S439" i="18"/>
  <c r="I439" i="18"/>
  <c r="S440" i="18"/>
  <c r="I440" i="18"/>
  <c r="S441" i="18"/>
  <c r="I441" i="18"/>
  <c r="S442" i="18"/>
  <c r="I442" i="18"/>
  <c r="S443" i="18"/>
  <c r="I443" i="18"/>
  <c r="S444" i="18"/>
  <c r="I444" i="18"/>
  <c r="S445" i="18"/>
  <c r="I445" i="18"/>
  <c r="S446" i="18"/>
  <c r="I446" i="18"/>
  <c r="S447" i="18"/>
  <c r="I447" i="18"/>
  <c r="S448" i="18"/>
  <c r="I448" i="18"/>
  <c r="S449" i="18"/>
  <c r="I449" i="18"/>
  <c r="S450" i="18"/>
  <c r="I450" i="18"/>
  <c r="S451" i="18"/>
  <c r="I451" i="18"/>
  <c r="S452" i="18"/>
  <c r="I452" i="18"/>
  <c r="I453" i="18"/>
  <c r="N352" i="18"/>
  <c r="N353" i="18"/>
  <c r="N354" i="18"/>
  <c r="N355" i="18"/>
  <c r="N356" i="18"/>
  <c r="N357" i="18"/>
  <c r="N358" i="18"/>
  <c r="N359" i="18"/>
  <c r="N360" i="18"/>
  <c r="N361" i="18"/>
  <c r="N362" i="18"/>
  <c r="N363" i="18"/>
  <c r="N364" i="18"/>
  <c r="N365" i="18"/>
  <c r="N366" i="18"/>
  <c r="N367" i="18"/>
  <c r="N368" i="18"/>
  <c r="N369" i="18"/>
  <c r="N370" i="18"/>
  <c r="N371" i="18"/>
  <c r="N372" i="18"/>
  <c r="N373" i="18"/>
  <c r="N374" i="18"/>
  <c r="N375" i="18"/>
  <c r="N376" i="18"/>
  <c r="N377" i="18"/>
  <c r="N378" i="18"/>
  <c r="N379" i="18"/>
  <c r="N380" i="18"/>
  <c r="N381" i="18"/>
  <c r="N382" i="18"/>
  <c r="N383" i="18"/>
  <c r="N384" i="18"/>
  <c r="N385" i="18"/>
  <c r="N386" i="18"/>
  <c r="N387" i="18"/>
  <c r="N388" i="18"/>
  <c r="N389" i="18"/>
  <c r="N390" i="18"/>
  <c r="N391" i="18"/>
  <c r="N392" i="18"/>
  <c r="N393" i="18"/>
  <c r="N394" i="18"/>
  <c r="N395" i="18"/>
  <c r="N396" i="18"/>
  <c r="N397" i="18"/>
  <c r="N398" i="18"/>
  <c r="N399" i="18"/>
  <c r="N400" i="18"/>
  <c r="N401" i="18"/>
  <c r="N402" i="18"/>
  <c r="N403" i="18"/>
  <c r="N404" i="18"/>
  <c r="N405" i="18"/>
  <c r="N406" i="18"/>
  <c r="N407" i="18"/>
  <c r="N408" i="18"/>
  <c r="N409" i="18"/>
  <c r="N410" i="18"/>
  <c r="N411" i="18"/>
  <c r="N412" i="18"/>
  <c r="N413" i="18"/>
  <c r="N414" i="18"/>
  <c r="N415" i="18"/>
  <c r="N416" i="18"/>
  <c r="N417" i="18"/>
  <c r="N418" i="18"/>
  <c r="N419" i="18"/>
  <c r="N420" i="18"/>
  <c r="N421" i="18"/>
  <c r="N422" i="18"/>
  <c r="N423" i="18"/>
  <c r="N424" i="18"/>
  <c r="N425" i="18"/>
  <c r="N426" i="18"/>
  <c r="N427" i="18"/>
  <c r="N428" i="18"/>
  <c r="N429" i="18"/>
  <c r="N430" i="18"/>
  <c r="N431" i="18"/>
  <c r="N432" i="18"/>
  <c r="N433" i="18"/>
  <c r="N434" i="18"/>
  <c r="N435" i="18"/>
  <c r="N436" i="18"/>
  <c r="N437" i="18"/>
  <c r="N438" i="18"/>
  <c r="N439" i="18"/>
  <c r="N440" i="18"/>
  <c r="N441" i="18"/>
  <c r="N442" i="18"/>
  <c r="N443" i="18"/>
  <c r="N444" i="18"/>
  <c r="N445" i="18"/>
  <c r="N446" i="18"/>
  <c r="N447" i="18"/>
  <c r="N448" i="18"/>
  <c r="N449" i="18"/>
  <c r="N450" i="18"/>
  <c r="N451" i="18"/>
  <c r="N452" i="18"/>
  <c r="N453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S3" i="17"/>
  <c r="S4" i="17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S335" i="17"/>
  <c r="S336" i="17"/>
  <c r="S337" i="17"/>
  <c r="S338" i="17"/>
  <c r="S339" i="17"/>
  <c r="S340" i="17"/>
  <c r="S341" i="17"/>
  <c r="S342" i="17"/>
  <c r="S343" i="17"/>
  <c r="S344" i="17"/>
  <c r="S345" i="17"/>
  <c r="S346" i="17"/>
  <c r="S347" i="17"/>
  <c r="S348" i="17"/>
  <c r="S349" i="17"/>
  <c r="S350" i="17"/>
  <c r="S351" i="17"/>
  <c r="S2" i="17"/>
  <c r="N3" i="17"/>
  <c r="P3" i="17"/>
  <c r="Q3" i="17"/>
  <c r="N4" i="17"/>
  <c r="P4" i="17"/>
  <c r="Q4" i="17"/>
  <c r="N5" i="17"/>
  <c r="P5" i="17"/>
  <c r="Q5" i="17"/>
  <c r="N6" i="17"/>
  <c r="P6" i="17"/>
  <c r="Q6" i="17"/>
  <c r="N7" i="17"/>
  <c r="P7" i="17"/>
  <c r="Q7" i="17"/>
  <c r="N8" i="17"/>
  <c r="P8" i="17"/>
  <c r="Q8" i="17"/>
  <c r="N9" i="17"/>
  <c r="P9" i="17"/>
  <c r="Q9" i="17"/>
  <c r="N10" i="17"/>
  <c r="P10" i="17"/>
  <c r="Q10" i="17"/>
  <c r="N11" i="17"/>
  <c r="P11" i="17"/>
  <c r="Q11" i="17"/>
  <c r="N12" i="17"/>
  <c r="P12" i="17"/>
  <c r="Q12" i="17"/>
  <c r="N13" i="17"/>
  <c r="P13" i="17"/>
  <c r="Q13" i="17"/>
  <c r="N14" i="17"/>
  <c r="P14" i="17"/>
  <c r="Q14" i="17"/>
  <c r="N15" i="17"/>
  <c r="P15" i="17"/>
  <c r="Q15" i="17"/>
  <c r="N16" i="17"/>
  <c r="P16" i="17"/>
  <c r="Q16" i="17"/>
  <c r="N17" i="17"/>
  <c r="P17" i="17"/>
  <c r="Q17" i="17"/>
  <c r="N18" i="17"/>
  <c r="P18" i="17"/>
  <c r="Q18" i="17"/>
  <c r="N19" i="17"/>
  <c r="P19" i="17"/>
  <c r="Q19" i="17"/>
  <c r="N20" i="17"/>
  <c r="P20" i="17"/>
  <c r="Q20" i="17"/>
  <c r="N21" i="17"/>
  <c r="P21" i="17"/>
  <c r="Q21" i="17"/>
  <c r="N22" i="17"/>
  <c r="P22" i="17"/>
  <c r="Q22" i="17"/>
  <c r="N23" i="17"/>
  <c r="P23" i="17"/>
  <c r="Q23" i="17"/>
  <c r="N24" i="17"/>
  <c r="P24" i="17"/>
  <c r="Q24" i="17"/>
  <c r="N25" i="17"/>
  <c r="P25" i="17"/>
  <c r="Q25" i="17"/>
  <c r="N26" i="17"/>
  <c r="P26" i="17"/>
  <c r="Q26" i="17"/>
  <c r="N27" i="17"/>
  <c r="P27" i="17"/>
  <c r="Q27" i="17"/>
  <c r="N28" i="17"/>
  <c r="P28" i="17"/>
  <c r="Q28" i="17"/>
  <c r="N29" i="17"/>
  <c r="P29" i="17"/>
  <c r="Q29" i="17"/>
  <c r="N30" i="17"/>
  <c r="P30" i="17"/>
  <c r="Q30" i="17"/>
  <c r="N31" i="17"/>
  <c r="P31" i="17"/>
  <c r="Q31" i="17"/>
  <c r="N32" i="17"/>
  <c r="P32" i="17"/>
  <c r="Q32" i="17"/>
  <c r="N33" i="17"/>
  <c r="P33" i="17"/>
  <c r="Q33" i="17"/>
  <c r="N34" i="17"/>
  <c r="P34" i="17"/>
  <c r="Q34" i="17"/>
  <c r="N35" i="17"/>
  <c r="P35" i="17"/>
  <c r="Q35" i="17"/>
  <c r="N36" i="17"/>
  <c r="P36" i="17"/>
  <c r="Q36" i="17"/>
  <c r="N37" i="17"/>
  <c r="P37" i="17"/>
  <c r="Q37" i="17"/>
  <c r="N38" i="17"/>
  <c r="P38" i="17"/>
  <c r="Q38" i="17"/>
  <c r="N39" i="17"/>
  <c r="P39" i="17"/>
  <c r="Q39" i="17"/>
  <c r="N40" i="17"/>
  <c r="P40" i="17"/>
  <c r="Q40" i="17"/>
  <c r="N41" i="17"/>
  <c r="P41" i="17"/>
  <c r="Q41" i="17"/>
  <c r="N42" i="17"/>
  <c r="P42" i="17"/>
  <c r="Q42" i="17"/>
  <c r="N43" i="17"/>
  <c r="P43" i="17"/>
  <c r="Q43" i="17"/>
  <c r="N44" i="17"/>
  <c r="P44" i="17"/>
  <c r="Q44" i="17"/>
  <c r="N45" i="17"/>
  <c r="P45" i="17"/>
  <c r="Q45" i="17"/>
  <c r="N46" i="17"/>
  <c r="P46" i="17"/>
  <c r="Q46" i="17"/>
  <c r="N47" i="17"/>
  <c r="P47" i="17"/>
  <c r="Q47" i="17"/>
  <c r="N48" i="17"/>
  <c r="P48" i="17"/>
  <c r="Q48" i="17"/>
  <c r="N49" i="17"/>
  <c r="P49" i="17"/>
  <c r="Q49" i="17"/>
  <c r="N50" i="17"/>
  <c r="P50" i="17"/>
  <c r="Q50" i="17"/>
  <c r="N51" i="17"/>
  <c r="P51" i="17"/>
  <c r="Q51" i="17"/>
  <c r="N52" i="17"/>
  <c r="P52" i="17"/>
  <c r="Q52" i="17"/>
  <c r="N53" i="17"/>
  <c r="P53" i="17"/>
  <c r="Q53" i="17"/>
  <c r="N54" i="17"/>
  <c r="P54" i="17"/>
  <c r="Q54" i="17"/>
  <c r="N55" i="17"/>
  <c r="P55" i="17"/>
  <c r="Q55" i="17"/>
  <c r="N56" i="17"/>
  <c r="P56" i="17"/>
  <c r="Q56" i="17"/>
  <c r="N57" i="17"/>
  <c r="P57" i="17"/>
  <c r="Q57" i="17"/>
  <c r="N58" i="17"/>
  <c r="P58" i="17"/>
  <c r="Q58" i="17"/>
  <c r="N59" i="17"/>
  <c r="P59" i="17"/>
  <c r="Q59" i="17"/>
  <c r="N60" i="17"/>
  <c r="P60" i="17"/>
  <c r="Q60" i="17"/>
  <c r="N61" i="17"/>
  <c r="P61" i="17"/>
  <c r="Q61" i="17"/>
  <c r="N62" i="17"/>
  <c r="P62" i="17"/>
  <c r="Q62" i="17"/>
  <c r="N63" i="17"/>
  <c r="P63" i="17"/>
  <c r="Q63" i="17"/>
  <c r="N64" i="17"/>
  <c r="P64" i="17"/>
  <c r="Q64" i="17"/>
  <c r="N65" i="17"/>
  <c r="P65" i="17"/>
  <c r="Q65" i="17"/>
  <c r="N66" i="17"/>
  <c r="P66" i="17"/>
  <c r="Q66" i="17"/>
  <c r="N67" i="17"/>
  <c r="P67" i="17"/>
  <c r="Q67" i="17"/>
  <c r="N68" i="17"/>
  <c r="P68" i="17"/>
  <c r="Q68" i="17"/>
  <c r="N69" i="17"/>
  <c r="P69" i="17"/>
  <c r="Q69" i="17"/>
  <c r="N70" i="17"/>
  <c r="P70" i="17"/>
  <c r="Q70" i="17"/>
  <c r="N71" i="17"/>
  <c r="P71" i="17"/>
  <c r="Q71" i="17"/>
  <c r="N72" i="17"/>
  <c r="P72" i="17"/>
  <c r="Q72" i="17"/>
  <c r="N73" i="17"/>
  <c r="P73" i="17"/>
  <c r="Q73" i="17"/>
  <c r="N74" i="17"/>
  <c r="P74" i="17"/>
  <c r="Q74" i="17"/>
  <c r="N75" i="17"/>
  <c r="P75" i="17"/>
  <c r="Q75" i="17"/>
  <c r="N76" i="17"/>
  <c r="P76" i="17"/>
  <c r="Q76" i="17"/>
  <c r="N77" i="17"/>
  <c r="P77" i="17"/>
  <c r="Q77" i="17"/>
  <c r="N78" i="17"/>
  <c r="P78" i="17"/>
  <c r="Q78" i="17"/>
  <c r="N79" i="17"/>
  <c r="P79" i="17"/>
  <c r="Q79" i="17"/>
  <c r="N80" i="17"/>
  <c r="P80" i="17"/>
  <c r="Q80" i="17"/>
  <c r="N81" i="17"/>
  <c r="P81" i="17"/>
  <c r="Q81" i="17"/>
  <c r="N82" i="17"/>
  <c r="P82" i="17"/>
  <c r="Q82" i="17"/>
  <c r="N83" i="17"/>
  <c r="P83" i="17"/>
  <c r="Q83" i="17"/>
  <c r="N84" i="17"/>
  <c r="P84" i="17"/>
  <c r="Q84" i="17"/>
  <c r="N85" i="17"/>
  <c r="P85" i="17"/>
  <c r="Q85" i="17"/>
  <c r="N86" i="17"/>
  <c r="P86" i="17"/>
  <c r="Q86" i="17"/>
  <c r="N87" i="17"/>
  <c r="P87" i="17"/>
  <c r="Q87" i="17"/>
  <c r="N88" i="17"/>
  <c r="P88" i="17"/>
  <c r="Q88" i="17"/>
  <c r="N89" i="17"/>
  <c r="P89" i="17"/>
  <c r="Q89" i="17"/>
  <c r="N90" i="17"/>
  <c r="P90" i="17"/>
  <c r="Q90" i="17"/>
  <c r="N91" i="17"/>
  <c r="P91" i="17"/>
  <c r="Q91" i="17"/>
  <c r="N92" i="17"/>
  <c r="P92" i="17"/>
  <c r="Q92" i="17"/>
  <c r="N93" i="17"/>
  <c r="P93" i="17"/>
  <c r="Q93" i="17"/>
  <c r="N94" i="17"/>
  <c r="P94" i="17"/>
  <c r="Q94" i="17"/>
  <c r="N95" i="17"/>
  <c r="P95" i="17"/>
  <c r="Q95" i="17"/>
  <c r="N96" i="17"/>
  <c r="P96" i="17"/>
  <c r="Q96" i="17"/>
  <c r="N97" i="17"/>
  <c r="P97" i="17"/>
  <c r="Q97" i="17"/>
  <c r="N98" i="17"/>
  <c r="P98" i="17"/>
  <c r="Q98" i="17"/>
  <c r="N99" i="17"/>
  <c r="P99" i="17"/>
  <c r="Q99" i="17"/>
  <c r="N100" i="17"/>
  <c r="P100" i="17"/>
  <c r="Q100" i="17"/>
  <c r="N101" i="17"/>
  <c r="P101" i="17"/>
  <c r="Q101" i="17"/>
  <c r="N102" i="17"/>
  <c r="P102" i="17"/>
  <c r="Q102" i="17"/>
  <c r="N103" i="17"/>
  <c r="P103" i="17"/>
  <c r="Q103" i="17"/>
  <c r="N104" i="17"/>
  <c r="P104" i="17"/>
  <c r="Q104" i="17"/>
  <c r="N105" i="17"/>
  <c r="P105" i="17"/>
  <c r="Q105" i="17"/>
  <c r="N106" i="17"/>
  <c r="P106" i="17"/>
  <c r="Q106" i="17"/>
  <c r="N107" i="17"/>
  <c r="P107" i="17"/>
  <c r="Q107" i="17"/>
  <c r="N108" i="17"/>
  <c r="P108" i="17"/>
  <c r="Q108" i="17"/>
  <c r="N109" i="17"/>
  <c r="P109" i="17"/>
  <c r="Q109" i="17"/>
  <c r="N110" i="17"/>
  <c r="P110" i="17"/>
  <c r="Q110" i="17"/>
  <c r="N111" i="17"/>
  <c r="P111" i="17"/>
  <c r="Q111" i="17"/>
  <c r="N112" i="17"/>
  <c r="P112" i="17"/>
  <c r="Q112" i="17"/>
  <c r="N113" i="17"/>
  <c r="P113" i="17"/>
  <c r="Q113" i="17"/>
  <c r="N114" i="17"/>
  <c r="P114" i="17"/>
  <c r="Q114" i="17"/>
  <c r="N115" i="17"/>
  <c r="P115" i="17"/>
  <c r="Q115" i="17"/>
  <c r="N116" i="17"/>
  <c r="P116" i="17"/>
  <c r="Q116" i="17"/>
  <c r="N117" i="17"/>
  <c r="P117" i="17"/>
  <c r="Q117" i="17"/>
  <c r="N118" i="17"/>
  <c r="P118" i="17"/>
  <c r="Q118" i="17"/>
  <c r="N119" i="17"/>
  <c r="P119" i="17"/>
  <c r="Q119" i="17"/>
  <c r="N120" i="17"/>
  <c r="P120" i="17"/>
  <c r="Q120" i="17"/>
  <c r="N121" i="17"/>
  <c r="P121" i="17"/>
  <c r="Q121" i="17"/>
  <c r="N122" i="17"/>
  <c r="P122" i="17"/>
  <c r="Q122" i="17"/>
  <c r="N123" i="17"/>
  <c r="P123" i="17"/>
  <c r="Q123" i="17"/>
  <c r="N124" i="17"/>
  <c r="P124" i="17"/>
  <c r="Q124" i="17"/>
  <c r="N125" i="17"/>
  <c r="P125" i="17"/>
  <c r="Q125" i="17"/>
  <c r="N126" i="17"/>
  <c r="P126" i="17"/>
  <c r="Q126" i="17"/>
  <c r="N127" i="17"/>
  <c r="P127" i="17"/>
  <c r="Q127" i="17"/>
  <c r="N128" i="17"/>
  <c r="P128" i="17"/>
  <c r="Q128" i="17"/>
  <c r="N129" i="17"/>
  <c r="P129" i="17"/>
  <c r="Q129" i="17"/>
  <c r="N130" i="17"/>
  <c r="P130" i="17"/>
  <c r="Q130" i="17"/>
  <c r="N131" i="17"/>
  <c r="P131" i="17"/>
  <c r="Q131" i="17"/>
  <c r="N132" i="17"/>
  <c r="P132" i="17"/>
  <c r="Q132" i="17"/>
  <c r="N133" i="17"/>
  <c r="P133" i="17"/>
  <c r="Q133" i="17"/>
  <c r="N134" i="17"/>
  <c r="P134" i="17"/>
  <c r="Q134" i="17"/>
  <c r="N135" i="17"/>
  <c r="P135" i="17"/>
  <c r="Q135" i="17"/>
  <c r="N136" i="17"/>
  <c r="P136" i="17"/>
  <c r="Q136" i="17"/>
  <c r="N137" i="17"/>
  <c r="P137" i="17"/>
  <c r="Q137" i="17"/>
  <c r="N138" i="17"/>
  <c r="P138" i="17"/>
  <c r="Q138" i="17"/>
  <c r="N139" i="17"/>
  <c r="P139" i="17"/>
  <c r="Q139" i="17"/>
  <c r="N140" i="17"/>
  <c r="P140" i="17"/>
  <c r="Q140" i="17"/>
  <c r="N141" i="17"/>
  <c r="P141" i="17"/>
  <c r="Q141" i="17"/>
  <c r="N142" i="17"/>
  <c r="P142" i="17"/>
  <c r="Q142" i="17"/>
  <c r="N143" i="17"/>
  <c r="P143" i="17"/>
  <c r="Q143" i="17"/>
  <c r="N144" i="17"/>
  <c r="P144" i="17"/>
  <c r="Q144" i="17"/>
  <c r="N145" i="17"/>
  <c r="P145" i="17"/>
  <c r="Q145" i="17"/>
  <c r="N146" i="17"/>
  <c r="P146" i="17"/>
  <c r="Q146" i="17"/>
  <c r="N147" i="17"/>
  <c r="P147" i="17"/>
  <c r="Q147" i="17"/>
  <c r="N148" i="17"/>
  <c r="P148" i="17"/>
  <c r="Q148" i="17"/>
  <c r="N149" i="17"/>
  <c r="P149" i="17"/>
  <c r="Q149" i="17"/>
  <c r="N150" i="17"/>
  <c r="P150" i="17"/>
  <c r="Q150" i="17"/>
  <c r="N151" i="17"/>
  <c r="P151" i="17"/>
  <c r="Q151" i="17"/>
  <c r="N152" i="17"/>
  <c r="P152" i="17"/>
  <c r="Q152" i="17"/>
  <c r="N153" i="17"/>
  <c r="P153" i="17"/>
  <c r="Q153" i="17"/>
  <c r="N154" i="17"/>
  <c r="P154" i="17"/>
  <c r="Q154" i="17"/>
  <c r="N155" i="17"/>
  <c r="P155" i="17"/>
  <c r="Q155" i="17"/>
  <c r="N156" i="17"/>
  <c r="P156" i="17"/>
  <c r="Q156" i="17"/>
  <c r="N157" i="17"/>
  <c r="P157" i="17"/>
  <c r="Q157" i="17"/>
  <c r="N158" i="17"/>
  <c r="P158" i="17"/>
  <c r="Q158" i="17"/>
  <c r="N159" i="17"/>
  <c r="P159" i="17"/>
  <c r="Q159" i="17"/>
  <c r="N160" i="17"/>
  <c r="P160" i="17"/>
  <c r="Q160" i="17"/>
  <c r="N161" i="17"/>
  <c r="P161" i="17"/>
  <c r="Q161" i="17"/>
  <c r="N162" i="17"/>
  <c r="P162" i="17"/>
  <c r="Q162" i="17"/>
  <c r="N163" i="17"/>
  <c r="P163" i="17"/>
  <c r="Q163" i="17"/>
  <c r="N164" i="17"/>
  <c r="P164" i="17"/>
  <c r="Q164" i="17"/>
  <c r="N165" i="17"/>
  <c r="P165" i="17"/>
  <c r="Q165" i="17"/>
  <c r="N166" i="17"/>
  <c r="P166" i="17"/>
  <c r="Q166" i="17"/>
  <c r="N167" i="17"/>
  <c r="P167" i="17"/>
  <c r="Q167" i="17"/>
  <c r="N168" i="17"/>
  <c r="P168" i="17"/>
  <c r="Q168" i="17"/>
  <c r="N169" i="17"/>
  <c r="P169" i="17"/>
  <c r="Q169" i="17"/>
  <c r="N170" i="17"/>
  <c r="P170" i="17"/>
  <c r="Q170" i="17"/>
  <c r="N171" i="17"/>
  <c r="P171" i="17"/>
  <c r="Q171" i="17"/>
  <c r="N172" i="17"/>
  <c r="P172" i="17"/>
  <c r="Q172" i="17"/>
  <c r="N173" i="17"/>
  <c r="P173" i="17"/>
  <c r="Q173" i="17"/>
  <c r="N174" i="17"/>
  <c r="P174" i="17"/>
  <c r="Q174" i="17"/>
  <c r="N175" i="17"/>
  <c r="P175" i="17"/>
  <c r="Q175" i="17"/>
  <c r="N176" i="17"/>
  <c r="P176" i="17"/>
  <c r="Q176" i="17"/>
  <c r="N177" i="17"/>
  <c r="P177" i="17"/>
  <c r="Q177" i="17"/>
  <c r="N178" i="17"/>
  <c r="P178" i="17"/>
  <c r="Q178" i="17"/>
  <c r="N179" i="17"/>
  <c r="P179" i="17"/>
  <c r="Q179" i="17"/>
  <c r="N180" i="17"/>
  <c r="P180" i="17"/>
  <c r="Q180" i="17"/>
  <c r="N181" i="17"/>
  <c r="P181" i="17"/>
  <c r="Q181" i="17"/>
  <c r="N182" i="17"/>
  <c r="P182" i="17"/>
  <c r="Q182" i="17"/>
  <c r="N183" i="17"/>
  <c r="P183" i="17"/>
  <c r="Q183" i="17"/>
  <c r="N184" i="17"/>
  <c r="P184" i="17"/>
  <c r="Q184" i="17"/>
  <c r="N185" i="17"/>
  <c r="P185" i="17"/>
  <c r="Q185" i="17"/>
  <c r="N186" i="17"/>
  <c r="P186" i="17"/>
  <c r="Q186" i="17"/>
  <c r="N187" i="17"/>
  <c r="P187" i="17"/>
  <c r="Q187" i="17"/>
  <c r="N188" i="17"/>
  <c r="P188" i="17"/>
  <c r="Q188" i="17"/>
  <c r="N189" i="17"/>
  <c r="P189" i="17"/>
  <c r="Q189" i="17"/>
  <c r="N190" i="17"/>
  <c r="P190" i="17"/>
  <c r="Q190" i="17"/>
  <c r="N191" i="17"/>
  <c r="P191" i="17"/>
  <c r="Q191" i="17"/>
  <c r="N192" i="17"/>
  <c r="P192" i="17"/>
  <c r="Q192" i="17"/>
  <c r="N193" i="17"/>
  <c r="P193" i="17"/>
  <c r="Q193" i="17"/>
  <c r="N194" i="17"/>
  <c r="P194" i="17"/>
  <c r="Q194" i="17"/>
  <c r="N195" i="17"/>
  <c r="P195" i="17"/>
  <c r="Q195" i="17"/>
  <c r="N196" i="17"/>
  <c r="P196" i="17"/>
  <c r="Q196" i="17"/>
  <c r="N197" i="17"/>
  <c r="P197" i="17"/>
  <c r="Q197" i="17"/>
  <c r="N198" i="17"/>
  <c r="P198" i="17"/>
  <c r="Q198" i="17"/>
  <c r="N199" i="17"/>
  <c r="P199" i="17"/>
  <c r="Q199" i="17"/>
  <c r="N200" i="17"/>
  <c r="P200" i="17"/>
  <c r="Q200" i="17"/>
  <c r="N201" i="17"/>
  <c r="P201" i="17"/>
  <c r="Q201" i="17"/>
  <c r="N202" i="17"/>
  <c r="P202" i="17"/>
  <c r="Q202" i="17"/>
  <c r="N203" i="17"/>
  <c r="P203" i="17"/>
  <c r="Q203" i="17"/>
  <c r="N204" i="17"/>
  <c r="P204" i="17"/>
  <c r="Q204" i="17"/>
  <c r="N205" i="17"/>
  <c r="P205" i="17"/>
  <c r="Q205" i="17"/>
  <c r="N206" i="17"/>
  <c r="P206" i="17"/>
  <c r="Q206" i="17"/>
  <c r="N207" i="17"/>
  <c r="P207" i="17"/>
  <c r="Q207" i="17"/>
  <c r="N208" i="17"/>
  <c r="P208" i="17"/>
  <c r="Q208" i="17"/>
  <c r="N209" i="17"/>
  <c r="P209" i="17"/>
  <c r="Q209" i="17"/>
  <c r="N210" i="17"/>
  <c r="P210" i="17"/>
  <c r="Q210" i="17"/>
  <c r="N211" i="17"/>
  <c r="P211" i="17"/>
  <c r="Q211" i="17"/>
  <c r="N212" i="17"/>
  <c r="P212" i="17"/>
  <c r="Q212" i="17"/>
  <c r="N213" i="17"/>
  <c r="P213" i="17"/>
  <c r="Q213" i="17"/>
  <c r="N214" i="17"/>
  <c r="P214" i="17"/>
  <c r="Q214" i="17"/>
  <c r="N215" i="17"/>
  <c r="P215" i="17"/>
  <c r="Q215" i="17"/>
  <c r="N216" i="17"/>
  <c r="P216" i="17"/>
  <c r="Q216" i="17"/>
  <c r="N217" i="17"/>
  <c r="P217" i="17"/>
  <c r="Q217" i="17"/>
  <c r="N218" i="17"/>
  <c r="P218" i="17"/>
  <c r="Q218" i="17"/>
  <c r="N219" i="17"/>
  <c r="P219" i="17"/>
  <c r="Q219" i="17"/>
  <c r="N220" i="17"/>
  <c r="P220" i="17"/>
  <c r="Q220" i="17"/>
  <c r="N221" i="17"/>
  <c r="P221" i="17"/>
  <c r="Q221" i="17"/>
  <c r="N222" i="17"/>
  <c r="P222" i="17"/>
  <c r="Q222" i="17"/>
  <c r="N223" i="17"/>
  <c r="P223" i="17"/>
  <c r="Q223" i="17"/>
  <c r="N224" i="17"/>
  <c r="P224" i="17"/>
  <c r="Q224" i="17"/>
  <c r="N225" i="17"/>
  <c r="P225" i="17"/>
  <c r="Q225" i="17"/>
  <c r="N226" i="17"/>
  <c r="P226" i="17"/>
  <c r="Q226" i="17"/>
  <c r="N227" i="17"/>
  <c r="P227" i="17"/>
  <c r="Q227" i="17"/>
  <c r="N228" i="17"/>
  <c r="P228" i="17"/>
  <c r="Q228" i="17"/>
  <c r="N229" i="17"/>
  <c r="P229" i="17"/>
  <c r="Q229" i="17"/>
  <c r="N230" i="17"/>
  <c r="P230" i="17"/>
  <c r="Q230" i="17"/>
  <c r="N231" i="17"/>
  <c r="P231" i="17"/>
  <c r="Q231" i="17"/>
  <c r="N232" i="17"/>
  <c r="P232" i="17"/>
  <c r="Q232" i="17"/>
  <c r="N233" i="17"/>
  <c r="P233" i="17"/>
  <c r="Q233" i="17"/>
  <c r="N234" i="17"/>
  <c r="P234" i="17"/>
  <c r="Q234" i="17"/>
  <c r="N235" i="17"/>
  <c r="P235" i="17"/>
  <c r="Q235" i="17"/>
  <c r="N236" i="17"/>
  <c r="P236" i="17"/>
  <c r="Q236" i="17"/>
  <c r="N237" i="17"/>
  <c r="P237" i="17"/>
  <c r="Q237" i="17"/>
  <c r="N238" i="17"/>
  <c r="P238" i="17"/>
  <c r="Q238" i="17"/>
  <c r="N239" i="17"/>
  <c r="P239" i="17"/>
  <c r="Q239" i="17"/>
  <c r="N240" i="17"/>
  <c r="P240" i="17"/>
  <c r="Q240" i="17"/>
  <c r="N241" i="17"/>
  <c r="P241" i="17"/>
  <c r="Q241" i="17"/>
  <c r="N242" i="17"/>
  <c r="P242" i="17"/>
  <c r="Q242" i="17"/>
  <c r="N243" i="17"/>
  <c r="P243" i="17"/>
  <c r="Q243" i="17"/>
  <c r="N244" i="17"/>
  <c r="P244" i="17"/>
  <c r="Q244" i="17"/>
  <c r="N245" i="17"/>
  <c r="P245" i="17"/>
  <c r="Q245" i="17"/>
  <c r="N246" i="17"/>
  <c r="P246" i="17"/>
  <c r="Q246" i="17"/>
  <c r="N247" i="17"/>
  <c r="P247" i="17"/>
  <c r="Q247" i="17"/>
  <c r="N248" i="17"/>
  <c r="P248" i="17"/>
  <c r="Q248" i="17"/>
  <c r="N249" i="17"/>
  <c r="P249" i="17"/>
  <c r="Q249" i="17"/>
  <c r="N250" i="17"/>
  <c r="P250" i="17"/>
  <c r="Q250" i="17"/>
  <c r="N251" i="17"/>
  <c r="P251" i="17"/>
  <c r="Q251" i="17"/>
  <c r="N252" i="17"/>
  <c r="P252" i="17"/>
  <c r="Q252" i="17"/>
  <c r="N253" i="17"/>
  <c r="P253" i="17"/>
  <c r="Q253" i="17"/>
  <c r="N254" i="17"/>
  <c r="P254" i="17"/>
  <c r="Q254" i="17"/>
  <c r="N255" i="17"/>
  <c r="P255" i="17"/>
  <c r="Q255" i="17"/>
  <c r="N256" i="17"/>
  <c r="P256" i="17"/>
  <c r="Q256" i="17"/>
  <c r="N257" i="17"/>
  <c r="P257" i="17"/>
  <c r="Q257" i="17"/>
  <c r="N258" i="17"/>
  <c r="P258" i="17"/>
  <c r="Q258" i="17"/>
  <c r="N259" i="17"/>
  <c r="P259" i="17"/>
  <c r="Q259" i="17"/>
  <c r="N260" i="17"/>
  <c r="P260" i="17"/>
  <c r="Q260" i="17"/>
  <c r="N261" i="17"/>
  <c r="P261" i="17"/>
  <c r="Q261" i="17"/>
  <c r="N262" i="17"/>
  <c r="P262" i="17"/>
  <c r="Q262" i="17"/>
  <c r="N263" i="17"/>
  <c r="P263" i="17"/>
  <c r="Q263" i="17"/>
  <c r="N264" i="17"/>
  <c r="P264" i="17"/>
  <c r="Q264" i="17"/>
  <c r="N265" i="17"/>
  <c r="P265" i="17"/>
  <c r="Q265" i="17"/>
  <c r="N266" i="17"/>
  <c r="P266" i="17"/>
  <c r="Q266" i="17"/>
  <c r="N267" i="17"/>
  <c r="P267" i="17"/>
  <c r="Q267" i="17"/>
  <c r="N268" i="17"/>
  <c r="P268" i="17"/>
  <c r="Q268" i="17"/>
  <c r="N269" i="17"/>
  <c r="P269" i="17"/>
  <c r="Q269" i="17"/>
  <c r="N270" i="17"/>
  <c r="P270" i="17"/>
  <c r="Q270" i="17"/>
  <c r="N271" i="17"/>
  <c r="P271" i="17"/>
  <c r="Q271" i="17"/>
  <c r="N272" i="17"/>
  <c r="P272" i="17"/>
  <c r="Q272" i="17"/>
  <c r="N273" i="17"/>
  <c r="P273" i="17"/>
  <c r="Q273" i="17"/>
  <c r="N274" i="17"/>
  <c r="P274" i="17"/>
  <c r="Q274" i="17"/>
  <c r="N275" i="17"/>
  <c r="P275" i="17"/>
  <c r="Q275" i="17"/>
  <c r="N276" i="17"/>
  <c r="P276" i="17"/>
  <c r="Q276" i="17"/>
  <c r="N277" i="17"/>
  <c r="P277" i="17"/>
  <c r="Q277" i="17"/>
  <c r="N278" i="17"/>
  <c r="P278" i="17"/>
  <c r="Q278" i="17"/>
  <c r="N279" i="17"/>
  <c r="P279" i="17"/>
  <c r="Q279" i="17"/>
  <c r="N280" i="17"/>
  <c r="P280" i="17"/>
  <c r="Q280" i="17"/>
  <c r="N281" i="17"/>
  <c r="P281" i="17"/>
  <c r="Q281" i="17"/>
  <c r="N282" i="17"/>
  <c r="P282" i="17"/>
  <c r="Q282" i="17"/>
  <c r="N283" i="17"/>
  <c r="P283" i="17"/>
  <c r="Q283" i="17"/>
  <c r="N284" i="17"/>
  <c r="P284" i="17"/>
  <c r="Q284" i="17"/>
  <c r="N285" i="17"/>
  <c r="P285" i="17"/>
  <c r="Q285" i="17"/>
  <c r="N286" i="17"/>
  <c r="P286" i="17"/>
  <c r="Q286" i="17"/>
  <c r="N287" i="17"/>
  <c r="P287" i="17"/>
  <c r="Q287" i="17"/>
  <c r="N288" i="17"/>
  <c r="P288" i="17"/>
  <c r="Q288" i="17"/>
  <c r="N289" i="17"/>
  <c r="P289" i="17"/>
  <c r="Q289" i="17"/>
  <c r="N290" i="17"/>
  <c r="P290" i="17"/>
  <c r="Q290" i="17"/>
  <c r="N291" i="17"/>
  <c r="P291" i="17"/>
  <c r="Q291" i="17"/>
  <c r="N292" i="17"/>
  <c r="P292" i="17"/>
  <c r="Q292" i="17"/>
  <c r="N293" i="17"/>
  <c r="P293" i="17"/>
  <c r="Q293" i="17"/>
  <c r="N294" i="17"/>
  <c r="P294" i="17"/>
  <c r="Q294" i="17"/>
  <c r="N295" i="17"/>
  <c r="P295" i="17"/>
  <c r="Q295" i="17"/>
  <c r="N296" i="17"/>
  <c r="P296" i="17"/>
  <c r="Q296" i="17"/>
  <c r="N297" i="17"/>
  <c r="P297" i="17"/>
  <c r="Q297" i="17"/>
  <c r="N298" i="17"/>
  <c r="P298" i="17"/>
  <c r="Q298" i="17"/>
  <c r="N299" i="17"/>
  <c r="P299" i="17"/>
  <c r="Q299" i="17"/>
  <c r="N300" i="17"/>
  <c r="P300" i="17"/>
  <c r="Q300" i="17"/>
  <c r="N301" i="17"/>
  <c r="P301" i="17"/>
  <c r="Q301" i="17"/>
  <c r="N302" i="17"/>
  <c r="P302" i="17"/>
  <c r="Q302" i="17"/>
  <c r="N303" i="17"/>
  <c r="P303" i="17"/>
  <c r="Q303" i="17"/>
  <c r="N304" i="17"/>
  <c r="P304" i="17"/>
  <c r="Q304" i="17"/>
  <c r="N305" i="17"/>
  <c r="P305" i="17"/>
  <c r="Q305" i="17"/>
  <c r="N306" i="17"/>
  <c r="P306" i="17"/>
  <c r="Q306" i="17"/>
  <c r="N307" i="17"/>
  <c r="P307" i="17"/>
  <c r="Q307" i="17"/>
  <c r="N308" i="17"/>
  <c r="P308" i="17"/>
  <c r="Q308" i="17"/>
  <c r="N309" i="17"/>
  <c r="P309" i="17"/>
  <c r="Q309" i="17"/>
  <c r="N310" i="17"/>
  <c r="P310" i="17"/>
  <c r="Q310" i="17"/>
  <c r="N311" i="17"/>
  <c r="P311" i="17"/>
  <c r="Q311" i="17"/>
  <c r="N312" i="17"/>
  <c r="P312" i="17"/>
  <c r="Q312" i="17"/>
  <c r="N313" i="17"/>
  <c r="P313" i="17"/>
  <c r="Q313" i="17"/>
  <c r="N314" i="17"/>
  <c r="P314" i="17"/>
  <c r="Q314" i="17"/>
  <c r="N315" i="17"/>
  <c r="P315" i="17"/>
  <c r="Q315" i="17"/>
  <c r="N316" i="17"/>
  <c r="P316" i="17"/>
  <c r="Q316" i="17"/>
  <c r="N317" i="17"/>
  <c r="P317" i="17"/>
  <c r="Q317" i="17"/>
  <c r="N318" i="17"/>
  <c r="P318" i="17"/>
  <c r="Q318" i="17"/>
  <c r="N319" i="17"/>
  <c r="P319" i="17"/>
  <c r="Q319" i="17"/>
  <c r="N320" i="17"/>
  <c r="P320" i="17"/>
  <c r="Q320" i="17"/>
  <c r="N321" i="17"/>
  <c r="P321" i="17"/>
  <c r="Q321" i="17"/>
  <c r="N322" i="17"/>
  <c r="P322" i="17"/>
  <c r="Q322" i="17"/>
  <c r="N323" i="17"/>
  <c r="P323" i="17"/>
  <c r="Q323" i="17"/>
  <c r="N324" i="17"/>
  <c r="P324" i="17"/>
  <c r="Q324" i="17"/>
  <c r="N325" i="17"/>
  <c r="P325" i="17"/>
  <c r="Q325" i="17"/>
  <c r="N326" i="17"/>
  <c r="P326" i="17"/>
  <c r="Q326" i="17"/>
  <c r="N327" i="17"/>
  <c r="P327" i="17"/>
  <c r="Q327" i="17"/>
  <c r="N328" i="17"/>
  <c r="P328" i="17"/>
  <c r="Q328" i="17"/>
  <c r="N329" i="17"/>
  <c r="P329" i="17"/>
  <c r="Q329" i="17"/>
  <c r="N330" i="17"/>
  <c r="P330" i="17"/>
  <c r="Q330" i="17"/>
  <c r="N331" i="17"/>
  <c r="P331" i="17"/>
  <c r="Q331" i="17"/>
  <c r="N332" i="17"/>
  <c r="P332" i="17"/>
  <c r="Q332" i="17"/>
  <c r="N333" i="17"/>
  <c r="P333" i="17"/>
  <c r="Q333" i="17"/>
  <c r="N334" i="17"/>
  <c r="P334" i="17"/>
  <c r="Q334" i="17"/>
  <c r="N335" i="17"/>
  <c r="P335" i="17"/>
  <c r="Q335" i="17"/>
  <c r="N336" i="17"/>
  <c r="P336" i="17"/>
  <c r="Q336" i="17"/>
  <c r="N337" i="17"/>
  <c r="P337" i="17"/>
  <c r="Q337" i="17"/>
  <c r="N338" i="17"/>
  <c r="P338" i="17"/>
  <c r="Q338" i="17"/>
  <c r="N339" i="17"/>
  <c r="P339" i="17"/>
  <c r="Q339" i="17"/>
  <c r="N340" i="17"/>
  <c r="P340" i="17"/>
  <c r="Q340" i="17"/>
  <c r="N341" i="17"/>
  <c r="P341" i="17"/>
  <c r="Q341" i="17"/>
  <c r="N342" i="17"/>
  <c r="P342" i="17"/>
  <c r="Q342" i="17"/>
  <c r="N343" i="17"/>
  <c r="P343" i="17"/>
  <c r="Q343" i="17"/>
  <c r="N344" i="17"/>
  <c r="P344" i="17"/>
  <c r="Q344" i="17"/>
  <c r="N345" i="17"/>
  <c r="P345" i="17"/>
  <c r="Q345" i="17"/>
  <c r="N346" i="17"/>
  <c r="P346" i="17"/>
  <c r="Q346" i="17"/>
  <c r="N347" i="17"/>
  <c r="P347" i="17"/>
  <c r="Q347" i="17"/>
  <c r="N348" i="17"/>
  <c r="P348" i="17"/>
  <c r="Q348" i="17"/>
  <c r="N349" i="17"/>
  <c r="P349" i="17"/>
  <c r="Q349" i="17"/>
  <c r="N350" i="17"/>
  <c r="P350" i="17"/>
  <c r="Q350" i="17"/>
  <c r="N351" i="17"/>
  <c r="P351" i="17"/>
  <c r="Q351" i="17"/>
  <c r="N2" i="17"/>
  <c r="P2" i="17"/>
  <c r="Q2" i="17"/>
  <c r="I3" i="17"/>
  <c r="K3" i="17"/>
  <c r="L3" i="17"/>
  <c r="I4" i="17"/>
  <c r="K4" i="17"/>
  <c r="L4" i="17"/>
  <c r="I5" i="17"/>
  <c r="K5" i="17"/>
  <c r="L5" i="17"/>
  <c r="I6" i="17"/>
  <c r="K6" i="17"/>
  <c r="L6" i="17"/>
  <c r="I7" i="17"/>
  <c r="K7" i="17"/>
  <c r="L7" i="17"/>
  <c r="I8" i="17"/>
  <c r="K8" i="17"/>
  <c r="L8" i="17"/>
  <c r="I9" i="17"/>
  <c r="K9" i="17"/>
  <c r="L9" i="17"/>
  <c r="I10" i="17"/>
  <c r="K10" i="17"/>
  <c r="L10" i="17"/>
  <c r="I11" i="17"/>
  <c r="K11" i="17"/>
  <c r="L11" i="17"/>
  <c r="I12" i="17"/>
  <c r="K12" i="17"/>
  <c r="L12" i="17"/>
  <c r="I13" i="17"/>
  <c r="K13" i="17"/>
  <c r="L13" i="17"/>
  <c r="I14" i="17"/>
  <c r="K14" i="17"/>
  <c r="L14" i="17"/>
  <c r="I15" i="17"/>
  <c r="K15" i="17"/>
  <c r="L15" i="17"/>
  <c r="I16" i="17"/>
  <c r="K16" i="17"/>
  <c r="L16" i="17"/>
  <c r="I17" i="17"/>
  <c r="K17" i="17"/>
  <c r="L17" i="17"/>
  <c r="I18" i="17"/>
  <c r="K18" i="17"/>
  <c r="L18" i="17"/>
  <c r="I19" i="17"/>
  <c r="K19" i="17"/>
  <c r="L19" i="17"/>
  <c r="I20" i="17"/>
  <c r="K20" i="17"/>
  <c r="L20" i="17"/>
  <c r="I21" i="17"/>
  <c r="K21" i="17"/>
  <c r="L21" i="17"/>
  <c r="I22" i="17"/>
  <c r="K22" i="17"/>
  <c r="L22" i="17"/>
  <c r="I23" i="17"/>
  <c r="K23" i="17"/>
  <c r="L23" i="17"/>
  <c r="I24" i="17"/>
  <c r="K24" i="17"/>
  <c r="L24" i="17"/>
  <c r="I25" i="17"/>
  <c r="K25" i="17"/>
  <c r="L25" i="17"/>
  <c r="I26" i="17"/>
  <c r="K26" i="17"/>
  <c r="L26" i="17"/>
  <c r="I27" i="17"/>
  <c r="K27" i="17"/>
  <c r="L27" i="17"/>
  <c r="I28" i="17"/>
  <c r="K28" i="17"/>
  <c r="L28" i="17"/>
  <c r="I29" i="17"/>
  <c r="K29" i="17"/>
  <c r="L29" i="17"/>
  <c r="I30" i="17"/>
  <c r="K30" i="17"/>
  <c r="L30" i="17"/>
  <c r="I31" i="17"/>
  <c r="K31" i="17"/>
  <c r="L31" i="17"/>
  <c r="I32" i="17"/>
  <c r="K32" i="17"/>
  <c r="L32" i="17"/>
  <c r="I33" i="17"/>
  <c r="K33" i="17"/>
  <c r="L33" i="17"/>
  <c r="I34" i="17"/>
  <c r="K34" i="17"/>
  <c r="L34" i="17"/>
  <c r="I35" i="17"/>
  <c r="K35" i="17"/>
  <c r="L35" i="17"/>
  <c r="I36" i="17"/>
  <c r="K36" i="17"/>
  <c r="L36" i="17"/>
  <c r="I37" i="17"/>
  <c r="K37" i="17"/>
  <c r="L37" i="17"/>
  <c r="I38" i="17"/>
  <c r="K38" i="17"/>
  <c r="L38" i="17"/>
  <c r="I39" i="17"/>
  <c r="K39" i="17"/>
  <c r="L39" i="17"/>
  <c r="I40" i="17"/>
  <c r="K40" i="17"/>
  <c r="L40" i="17"/>
  <c r="I41" i="17"/>
  <c r="K41" i="17"/>
  <c r="L41" i="17"/>
  <c r="I42" i="17"/>
  <c r="K42" i="17"/>
  <c r="L42" i="17"/>
  <c r="I43" i="17"/>
  <c r="K43" i="17"/>
  <c r="L43" i="17"/>
  <c r="I44" i="17"/>
  <c r="K44" i="17"/>
  <c r="L44" i="17"/>
  <c r="I45" i="17"/>
  <c r="K45" i="17"/>
  <c r="L45" i="17"/>
  <c r="I46" i="17"/>
  <c r="K46" i="17"/>
  <c r="L46" i="17"/>
  <c r="I47" i="17"/>
  <c r="K47" i="17"/>
  <c r="L47" i="17"/>
  <c r="I48" i="17"/>
  <c r="K48" i="17"/>
  <c r="L48" i="17"/>
  <c r="I49" i="17"/>
  <c r="K49" i="17"/>
  <c r="L49" i="17"/>
  <c r="I50" i="17"/>
  <c r="K50" i="17"/>
  <c r="L50" i="17"/>
  <c r="I51" i="17"/>
  <c r="K51" i="17"/>
  <c r="L51" i="17"/>
  <c r="I52" i="17"/>
  <c r="K52" i="17"/>
  <c r="L52" i="17"/>
  <c r="I53" i="17"/>
  <c r="K53" i="17"/>
  <c r="L53" i="17"/>
  <c r="I54" i="17"/>
  <c r="K54" i="17"/>
  <c r="L54" i="17"/>
  <c r="I55" i="17"/>
  <c r="K55" i="17"/>
  <c r="L55" i="17"/>
  <c r="I56" i="17"/>
  <c r="K56" i="17"/>
  <c r="L56" i="17"/>
  <c r="I57" i="17"/>
  <c r="K57" i="17"/>
  <c r="L57" i="17"/>
  <c r="I58" i="17"/>
  <c r="K58" i="17"/>
  <c r="L58" i="17"/>
  <c r="I59" i="17"/>
  <c r="K59" i="17"/>
  <c r="L59" i="17"/>
  <c r="I60" i="17"/>
  <c r="K60" i="17"/>
  <c r="L60" i="17"/>
  <c r="I61" i="17"/>
  <c r="K61" i="17"/>
  <c r="L61" i="17"/>
  <c r="I62" i="17"/>
  <c r="K62" i="17"/>
  <c r="L62" i="17"/>
  <c r="I63" i="17"/>
  <c r="K63" i="17"/>
  <c r="L63" i="17"/>
  <c r="I64" i="17"/>
  <c r="K64" i="17"/>
  <c r="L64" i="17"/>
  <c r="I65" i="17"/>
  <c r="K65" i="17"/>
  <c r="L65" i="17"/>
  <c r="I66" i="17"/>
  <c r="K66" i="17"/>
  <c r="L66" i="17"/>
  <c r="I67" i="17"/>
  <c r="K67" i="17"/>
  <c r="L67" i="17"/>
  <c r="I68" i="17"/>
  <c r="K68" i="17"/>
  <c r="L68" i="17"/>
  <c r="I69" i="17"/>
  <c r="K69" i="17"/>
  <c r="L69" i="17"/>
  <c r="I70" i="17"/>
  <c r="K70" i="17"/>
  <c r="L70" i="17"/>
  <c r="I71" i="17"/>
  <c r="K71" i="17"/>
  <c r="L71" i="17"/>
  <c r="I72" i="17"/>
  <c r="K72" i="17"/>
  <c r="L72" i="17"/>
  <c r="I73" i="17"/>
  <c r="K73" i="17"/>
  <c r="L73" i="17"/>
  <c r="I74" i="17"/>
  <c r="K74" i="17"/>
  <c r="L74" i="17"/>
  <c r="I75" i="17"/>
  <c r="K75" i="17"/>
  <c r="L75" i="17"/>
  <c r="I76" i="17"/>
  <c r="K76" i="17"/>
  <c r="L76" i="17"/>
  <c r="I77" i="17"/>
  <c r="K77" i="17"/>
  <c r="L77" i="17"/>
  <c r="I78" i="17"/>
  <c r="K78" i="17"/>
  <c r="L78" i="17"/>
  <c r="I79" i="17"/>
  <c r="K79" i="17"/>
  <c r="L79" i="17"/>
  <c r="I80" i="17"/>
  <c r="K80" i="17"/>
  <c r="L80" i="17"/>
  <c r="I81" i="17"/>
  <c r="K81" i="17"/>
  <c r="L81" i="17"/>
  <c r="I82" i="17"/>
  <c r="K82" i="17"/>
  <c r="L82" i="17"/>
  <c r="I83" i="17"/>
  <c r="K83" i="17"/>
  <c r="L83" i="17"/>
  <c r="I84" i="17"/>
  <c r="K84" i="17"/>
  <c r="L84" i="17"/>
  <c r="I85" i="17"/>
  <c r="K85" i="17"/>
  <c r="L85" i="17"/>
  <c r="I86" i="17"/>
  <c r="K86" i="17"/>
  <c r="L86" i="17"/>
  <c r="I87" i="17"/>
  <c r="K87" i="17"/>
  <c r="L87" i="17"/>
  <c r="I88" i="17"/>
  <c r="K88" i="17"/>
  <c r="L88" i="17"/>
  <c r="I89" i="17"/>
  <c r="K89" i="17"/>
  <c r="L89" i="17"/>
  <c r="I90" i="17"/>
  <c r="K90" i="17"/>
  <c r="L90" i="17"/>
  <c r="I91" i="17"/>
  <c r="K91" i="17"/>
  <c r="L91" i="17"/>
  <c r="I92" i="17"/>
  <c r="K92" i="17"/>
  <c r="L92" i="17"/>
  <c r="I93" i="17"/>
  <c r="K93" i="17"/>
  <c r="L93" i="17"/>
  <c r="I94" i="17"/>
  <c r="K94" i="17"/>
  <c r="L94" i="17"/>
  <c r="I95" i="17"/>
  <c r="K95" i="17"/>
  <c r="L95" i="17"/>
  <c r="I96" i="17"/>
  <c r="K96" i="17"/>
  <c r="L96" i="17"/>
  <c r="I97" i="17"/>
  <c r="K97" i="17"/>
  <c r="L97" i="17"/>
  <c r="I98" i="17"/>
  <c r="K98" i="17"/>
  <c r="L98" i="17"/>
  <c r="I99" i="17"/>
  <c r="K99" i="17"/>
  <c r="L99" i="17"/>
  <c r="I100" i="17"/>
  <c r="K100" i="17"/>
  <c r="L100" i="17"/>
  <c r="I101" i="17"/>
  <c r="K101" i="17"/>
  <c r="L101" i="17"/>
  <c r="I102" i="17"/>
  <c r="K102" i="17"/>
  <c r="L102" i="17"/>
  <c r="I103" i="17"/>
  <c r="K103" i="17"/>
  <c r="L103" i="17"/>
  <c r="I104" i="17"/>
  <c r="K104" i="17"/>
  <c r="L104" i="17"/>
  <c r="I105" i="17"/>
  <c r="K105" i="17"/>
  <c r="L105" i="17"/>
  <c r="I106" i="17"/>
  <c r="K106" i="17"/>
  <c r="L106" i="17"/>
  <c r="I107" i="17"/>
  <c r="K107" i="17"/>
  <c r="L107" i="17"/>
  <c r="I108" i="17"/>
  <c r="K108" i="17"/>
  <c r="L108" i="17"/>
  <c r="I109" i="17"/>
  <c r="K109" i="17"/>
  <c r="L109" i="17"/>
  <c r="I110" i="17"/>
  <c r="K110" i="17"/>
  <c r="L110" i="17"/>
  <c r="I111" i="17"/>
  <c r="K111" i="17"/>
  <c r="L111" i="17"/>
  <c r="I112" i="17"/>
  <c r="K112" i="17"/>
  <c r="L112" i="17"/>
  <c r="I113" i="17"/>
  <c r="K113" i="17"/>
  <c r="L113" i="17"/>
  <c r="I114" i="17"/>
  <c r="K114" i="17"/>
  <c r="L114" i="17"/>
  <c r="I115" i="17"/>
  <c r="K115" i="17"/>
  <c r="L115" i="17"/>
  <c r="I116" i="17"/>
  <c r="K116" i="17"/>
  <c r="L116" i="17"/>
  <c r="I117" i="17"/>
  <c r="K117" i="17"/>
  <c r="L117" i="17"/>
  <c r="I118" i="17"/>
  <c r="K118" i="17"/>
  <c r="L118" i="17"/>
  <c r="I119" i="17"/>
  <c r="K119" i="17"/>
  <c r="L119" i="17"/>
  <c r="I120" i="17"/>
  <c r="K120" i="17"/>
  <c r="L120" i="17"/>
  <c r="I121" i="17"/>
  <c r="K121" i="17"/>
  <c r="L121" i="17"/>
  <c r="I122" i="17"/>
  <c r="K122" i="17"/>
  <c r="L122" i="17"/>
  <c r="I123" i="17"/>
  <c r="K123" i="17"/>
  <c r="L123" i="17"/>
  <c r="I124" i="17"/>
  <c r="K124" i="17"/>
  <c r="L124" i="17"/>
  <c r="I125" i="17"/>
  <c r="K125" i="17"/>
  <c r="L125" i="17"/>
  <c r="I126" i="17"/>
  <c r="K126" i="17"/>
  <c r="L126" i="17"/>
  <c r="I127" i="17"/>
  <c r="K127" i="17"/>
  <c r="L127" i="17"/>
  <c r="I128" i="17"/>
  <c r="K128" i="17"/>
  <c r="L128" i="17"/>
  <c r="I129" i="17"/>
  <c r="K129" i="17"/>
  <c r="L129" i="17"/>
  <c r="I130" i="17"/>
  <c r="K130" i="17"/>
  <c r="L130" i="17"/>
  <c r="I131" i="17"/>
  <c r="K131" i="17"/>
  <c r="L131" i="17"/>
  <c r="I132" i="17"/>
  <c r="K132" i="17"/>
  <c r="L132" i="17"/>
  <c r="I133" i="17"/>
  <c r="K133" i="17"/>
  <c r="L133" i="17"/>
  <c r="I134" i="17"/>
  <c r="K134" i="17"/>
  <c r="L134" i="17"/>
  <c r="I135" i="17"/>
  <c r="K135" i="17"/>
  <c r="L135" i="17"/>
  <c r="I136" i="17"/>
  <c r="K136" i="17"/>
  <c r="L136" i="17"/>
  <c r="I137" i="17"/>
  <c r="K137" i="17"/>
  <c r="L137" i="17"/>
  <c r="I138" i="17"/>
  <c r="K138" i="17"/>
  <c r="L138" i="17"/>
  <c r="I139" i="17"/>
  <c r="K139" i="17"/>
  <c r="L139" i="17"/>
  <c r="I140" i="17"/>
  <c r="K140" i="17"/>
  <c r="L140" i="17"/>
  <c r="I141" i="17"/>
  <c r="K141" i="17"/>
  <c r="L141" i="17"/>
  <c r="I142" i="17"/>
  <c r="K142" i="17"/>
  <c r="L142" i="17"/>
  <c r="I143" i="17"/>
  <c r="K143" i="17"/>
  <c r="L143" i="17"/>
  <c r="I144" i="17"/>
  <c r="K144" i="17"/>
  <c r="L144" i="17"/>
  <c r="I145" i="17"/>
  <c r="K145" i="17"/>
  <c r="L145" i="17"/>
  <c r="I146" i="17"/>
  <c r="K146" i="17"/>
  <c r="L146" i="17"/>
  <c r="I147" i="17"/>
  <c r="K147" i="17"/>
  <c r="L147" i="17"/>
  <c r="I148" i="17"/>
  <c r="K148" i="17"/>
  <c r="L148" i="17"/>
  <c r="I149" i="17"/>
  <c r="K149" i="17"/>
  <c r="L149" i="17"/>
  <c r="I150" i="17"/>
  <c r="K150" i="17"/>
  <c r="L150" i="17"/>
  <c r="I151" i="17"/>
  <c r="K151" i="17"/>
  <c r="L151" i="17"/>
  <c r="I152" i="17"/>
  <c r="K152" i="17"/>
  <c r="L152" i="17"/>
  <c r="I153" i="17"/>
  <c r="K153" i="17"/>
  <c r="L153" i="17"/>
  <c r="I154" i="17"/>
  <c r="K154" i="17"/>
  <c r="L154" i="17"/>
  <c r="I155" i="17"/>
  <c r="K155" i="17"/>
  <c r="L155" i="17"/>
  <c r="I156" i="17"/>
  <c r="K156" i="17"/>
  <c r="L156" i="17"/>
  <c r="I157" i="17"/>
  <c r="K157" i="17"/>
  <c r="L157" i="17"/>
  <c r="I158" i="17"/>
  <c r="K158" i="17"/>
  <c r="L158" i="17"/>
  <c r="I159" i="17"/>
  <c r="K159" i="17"/>
  <c r="L159" i="17"/>
  <c r="I160" i="17"/>
  <c r="K160" i="17"/>
  <c r="L160" i="17"/>
  <c r="I161" i="17"/>
  <c r="K161" i="17"/>
  <c r="L161" i="17"/>
  <c r="I162" i="17"/>
  <c r="K162" i="17"/>
  <c r="L162" i="17"/>
  <c r="I163" i="17"/>
  <c r="K163" i="17"/>
  <c r="L163" i="17"/>
  <c r="I164" i="17"/>
  <c r="K164" i="17"/>
  <c r="L164" i="17"/>
  <c r="I165" i="17"/>
  <c r="K165" i="17"/>
  <c r="L165" i="17"/>
  <c r="I166" i="17"/>
  <c r="K166" i="17"/>
  <c r="L166" i="17"/>
  <c r="I167" i="17"/>
  <c r="K167" i="17"/>
  <c r="L167" i="17"/>
  <c r="I168" i="17"/>
  <c r="K168" i="17"/>
  <c r="L168" i="17"/>
  <c r="I169" i="17"/>
  <c r="K169" i="17"/>
  <c r="L169" i="17"/>
  <c r="I170" i="17"/>
  <c r="K170" i="17"/>
  <c r="L170" i="17"/>
  <c r="I171" i="17"/>
  <c r="K171" i="17"/>
  <c r="L171" i="17"/>
  <c r="I172" i="17"/>
  <c r="K172" i="17"/>
  <c r="L172" i="17"/>
  <c r="I173" i="17"/>
  <c r="K173" i="17"/>
  <c r="L173" i="17"/>
  <c r="I174" i="17"/>
  <c r="K174" i="17"/>
  <c r="L174" i="17"/>
  <c r="I175" i="17"/>
  <c r="K175" i="17"/>
  <c r="L175" i="17"/>
  <c r="I176" i="17"/>
  <c r="K176" i="17"/>
  <c r="L176" i="17"/>
  <c r="I177" i="17"/>
  <c r="K177" i="17"/>
  <c r="L177" i="17"/>
  <c r="I178" i="17"/>
  <c r="K178" i="17"/>
  <c r="L178" i="17"/>
  <c r="I179" i="17"/>
  <c r="K179" i="17"/>
  <c r="L179" i="17"/>
  <c r="I180" i="17"/>
  <c r="K180" i="17"/>
  <c r="L180" i="17"/>
  <c r="I181" i="17"/>
  <c r="K181" i="17"/>
  <c r="L181" i="17"/>
  <c r="I182" i="17"/>
  <c r="K182" i="17"/>
  <c r="L182" i="17"/>
  <c r="I183" i="17"/>
  <c r="K183" i="17"/>
  <c r="L183" i="17"/>
  <c r="I184" i="17"/>
  <c r="K184" i="17"/>
  <c r="L184" i="17"/>
  <c r="I185" i="17"/>
  <c r="K185" i="17"/>
  <c r="L185" i="17"/>
  <c r="I186" i="17"/>
  <c r="K186" i="17"/>
  <c r="L186" i="17"/>
  <c r="I187" i="17"/>
  <c r="K187" i="17"/>
  <c r="L187" i="17"/>
  <c r="I188" i="17"/>
  <c r="K188" i="17"/>
  <c r="L188" i="17"/>
  <c r="I189" i="17"/>
  <c r="K189" i="17"/>
  <c r="L189" i="17"/>
  <c r="I190" i="17"/>
  <c r="K190" i="17"/>
  <c r="L190" i="17"/>
  <c r="I191" i="17"/>
  <c r="K191" i="17"/>
  <c r="L191" i="17"/>
  <c r="I192" i="17"/>
  <c r="K192" i="17"/>
  <c r="L192" i="17"/>
  <c r="I193" i="17"/>
  <c r="K193" i="17"/>
  <c r="L193" i="17"/>
  <c r="I194" i="17"/>
  <c r="K194" i="17"/>
  <c r="L194" i="17"/>
  <c r="I195" i="17"/>
  <c r="K195" i="17"/>
  <c r="L195" i="17"/>
  <c r="I196" i="17"/>
  <c r="K196" i="17"/>
  <c r="L196" i="17"/>
  <c r="I197" i="17"/>
  <c r="K197" i="17"/>
  <c r="L197" i="17"/>
  <c r="I198" i="17"/>
  <c r="K198" i="17"/>
  <c r="L198" i="17"/>
  <c r="I199" i="17"/>
  <c r="K199" i="17"/>
  <c r="L199" i="17"/>
  <c r="I200" i="17"/>
  <c r="K200" i="17"/>
  <c r="L200" i="17"/>
  <c r="I201" i="17"/>
  <c r="K201" i="17"/>
  <c r="L201" i="17"/>
  <c r="I202" i="17"/>
  <c r="K202" i="17"/>
  <c r="L202" i="17"/>
  <c r="I203" i="17"/>
  <c r="K203" i="17"/>
  <c r="L203" i="17"/>
  <c r="I204" i="17"/>
  <c r="K204" i="17"/>
  <c r="L204" i="17"/>
  <c r="I205" i="17"/>
  <c r="K205" i="17"/>
  <c r="L205" i="17"/>
  <c r="I206" i="17"/>
  <c r="K206" i="17"/>
  <c r="L206" i="17"/>
  <c r="I207" i="17"/>
  <c r="K207" i="17"/>
  <c r="L207" i="17"/>
  <c r="I208" i="17"/>
  <c r="K208" i="17"/>
  <c r="L208" i="17"/>
  <c r="I209" i="17"/>
  <c r="K209" i="17"/>
  <c r="L209" i="17"/>
  <c r="I210" i="17"/>
  <c r="K210" i="17"/>
  <c r="L210" i="17"/>
  <c r="I211" i="17"/>
  <c r="K211" i="17"/>
  <c r="L211" i="17"/>
  <c r="I212" i="17"/>
  <c r="K212" i="17"/>
  <c r="L212" i="17"/>
  <c r="I213" i="17"/>
  <c r="K213" i="17"/>
  <c r="L213" i="17"/>
  <c r="I214" i="17"/>
  <c r="K214" i="17"/>
  <c r="L214" i="17"/>
  <c r="I215" i="17"/>
  <c r="K215" i="17"/>
  <c r="L215" i="17"/>
  <c r="I216" i="17"/>
  <c r="K216" i="17"/>
  <c r="L216" i="17"/>
  <c r="I217" i="17"/>
  <c r="K217" i="17"/>
  <c r="L217" i="17"/>
  <c r="I218" i="17"/>
  <c r="K218" i="17"/>
  <c r="L218" i="17"/>
  <c r="I219" i="17"/>
  <c r="K219" i="17"/>
  <c r="L219" i="17"/>
  <c r="I220" i="17"/>
  <c r="K220" i="17"/>
  <c r="L220" i="17"/>
  <c r="I221" i="17"/>
  <c r="K221" i="17"/>
  <c r="L221" i="17"/>
  <c r="I222" i="17"/>
  <c r="K222" i="17"/>
  <c r="L222" i="17"/>
  <c r="I223" i="17"/>
  <c r="K223" i="17"/>
  <c r="L223" i="17"/>
  <c r="I224" i="17"/>
  <c r="K224" i="17"/>
  <c r="L224" i="17"/>
  <c r="I225" i="17"/>
  <c r="K225" i="17"/>
  <c r="L225" i="17"/>
  <c r="I226" i="17"/>
  <c r="K226" i="17"/>
  <c r="L226" i="17"/>
  <c r="I227" i="17"/>
  <c r="K227" i="17"/>
  <c r="L227" i="17"/>
  <c r="I228" i="17"/>
  <c r="K228" i="17"/>
  <c r="L228" i="17"/>
  <c r="I229" i="17"/>
  <c r="K229" i="17"/>
  <c r="L229" i="17"/>
  <c r="I230" i="17"/>
  <c r="K230" i="17"/>
  <c r="L230" i="17"/>
  <c r="I231" i="17"/>
  <c r="K231" i="17"/>
  <c r="L231" i="17"/>
  <c r="I232" i="17"/>
  <c r="K232" i="17"/>
  <c r="L232" i="17"/>
  <c r="I233" i="17"/>
  <c r="K233" i="17"/>
  <c r="L233" i="17"/>
  <c r="I234" i="17"/>
  <c r="K234" i="17"/>
  <c r="L234" i="17"/>
  <c r="I235" i="17"/>
  <c r="K235" i="17"/>
  <c r="L235" i="17"/>
  <c r="I236" i="17"/>
  <c r="K236" i="17"/>
  <c r="L236" i="17"/>
  <c r="I237" i="17"/>
  <c r="K237" i="17"/>
  <c r="L237" i="17"/>
  <c r="I238" i="17"/>
  <c r="K238" i="17"/>
  <c r="L238" i="17"/>
  <c r="I239" i="17"/>
  <c r="K239" i="17"/>
  <c r="L239" i="17"/>
  <c r="I240" i="17"/>
  <c r="K240" i="17"/>
  <c r="L240" i="17"/>
  <c r="I241" i="17"/>
  <c r="K241" i="17"/>
  <c r="L241" i="17"/>
  <c r="I242" i="17"/>
  <c r="K242" i="17"/>
  <c r="L242" i="17"/>
  <c r="I243" i="17"/>
  <c r="K243" i="17"/>
  <c r="L243" i="17"/>
  <c r="I244" i="17"/>
  <c r="K244" i="17"/>
  <c r="L244" i="17"/>
  <c r="I245" i="17"/>
  <c r="K245" i="17"/>
  <c r="L245" i="17"/>
  <c r="I246" i="17"/>
  <c r="K246" i="17"/>
  <c r="L246" i="17"/>
  <c r="I247" i="17"/>
  <c r="K247" i="17"/>
  <c r="L247" i="17"/>
  <c r="I248" i="17"/>
  <c r="K248" i="17"/>
  <c r="L248" i="17"/>
  <c r="I249" i="17"/>
  <c r="K249" i="17"/>
  <c r="L249" i="17"/>
  <c r="I250" i="17"/>
  <c r="K250" i="17"/>
  <c r="L250" i="17"/>
  <c r="I251" i="17"/>
  <c r="K251" i="17"/>
  <c r="L251" i="17"/>
  <c r="I252" i="17"/>
  <c r="K252" i="17"/>
  <c r="L252" i="17"/>
  <c r="I253" i="17"/>
  <c r="K253" i="17"/>
  <c r="L253" i="17"/>
  <c r="I254" i="17"/>
  <c r="K254" i="17"/>
  <c r="L254" i="17"/>
  <c r="I255" i="17"/>
  <c r="K255" i="17"/>
  <c r="L255" i="17"/>
  <c r="I256" i="17"/>
  <c r="K256" i="17"/>
  <c r="L256" i="17"/>
  <c r="I257" i="17"/>
  <c r="K257" i="17"/>
  <c r="L257" i="17"/>
  <c r="I258" i="17"/>
  <c r="K258" i="17"/>
  <c r="L258" i="17"/>
  <c r="I259" i="17"/>
  <c r="K259" i="17"/>
  <c r="L259" i="17"/>
  <c r="I260" i="17"/>
  <c r="K260" i="17"/>
  <c r="L260" i="17"/>
  <c r="I261" i="17"/>
  <c r="K261" i="17"/>
  <c r="L261" i="17"/>
  <c r="I262" i="17"/>
  <c r="K262" i="17"/>
  <c r="L262" i="17"/>
  <c r="I263" i="17"/>
  <c r="K263" i="17"/>
  <c r="L263" i="17"/>
  <c r="I264" i="17"/>
  <c r="K264" i="17"/>
  <c r="L264" i="17"/>
  <c r="I265" i="17"/>
  <c r="K265" i="17"/>
  <c r="L265" i="17"/>
  <c r="I266" i="17"/>
  <c r="K266" i="17"/>
  <c r="L266" i="17"/>
  <c r="I267" i="17"/>
  <c r="K267" i="17"/>
  <c r="L267" i="17"/>
  <c r="I268" i="17"/>
  <c r="K268" i="17"/>
  <c r="L268" i="17"/>
  <c r="I269" i="17"/>
  <c r="K269" i="17"/>
  <c r="L269" i="17"/>
  <c r="I270" i="17"/>
  <c r="K270" i="17"/>
  <c r="L270" i="17"/>
  <c r="I271" i="17"/>
  <c r="K271" i="17"/>
  <c r="L271" i="17"/>
  <c r="I272" i="17"/>
  <c r="K272" i="17"/>
  <c r="L272" i="17"/>
  <c r="I273" i="17"/>
  <c r="K273" i="17"/>
  <c r="L273" i="17"/>
  <c r="I274" i="17"/>
  <c r="K274" i="17"/>
  <c r="L274" i="17"/>
  <c r="I275" i="17"/>
  <c r="K275" i="17"/>
  <c r="L275" i="17"/>
  <c r="I276" i="17"/>
  <c r="K276" i="17"/>
  <c r="L276" i="17"/>
  <c r="I277" i="17"/>
  <c r="K277" i="17"/>
  <c r="L277" i="17"/>
  <c r="I278" i="17"/>
  <c r="K278" i="17"/>
  <c r="L278" i="17"/>
  <c r="I279" i="17"/>
  <c r="K279" i="17"/>
  <c r="L279" i="17"/>
  <c r="I280" i="17"/>
  <c r="K280" i="17"/>
  <c r="L280" i="17"/>
  <c r="I281" i="17"/>
  <c r="K281" i="17"/>
  <c r="L281" i="17"/>
  <c r="I282" i="17"/>
  <c r="K282" i="17"/>
  <c r="L282" i="17"/>
  <c r="I283" i="17"/>
  <c r="K283" i="17"/>
  <c r="L283" i="17"/>
  <c r="I284" i="17"/>
  <c r="K284" i="17"/>
  <c r="L284" i="17"/>
  <c r="I285" i="17"/>
  <c r="K285" i="17"/>
  <c r="L285" i="17"/>
  <c r="I286" i="17"/>
  <c r="K286" i="17"/>
  <c r="L286" i="17"/>
  <c r="I287" i="17"/>
  <c r="K287" i="17"/>
  <c r="L287" i="17"/>
  <c r="I288" i="17"/>
  <c r="K288" i="17"/>
  <c r="L288" i="17"/>
  <c r="I289" i="17"/>
  <c r="K289" i="17"/>
  <c r="L289" i="17"/>
  <c r="I290" i="17"/>
  <c r="K290" i="17"/>
  <c r="L290" i="17"/>
  <c r="I291" i="17"/>
  <c r="K291" i="17"/>
  <c r="L291" i="17"/>
  <c r="I292" i="17"/>
  <c r="K292" i="17"/>
  <c r="L292" i="17"/>
  <c r="I293" i="17"/>
  <c r="K293" i="17"/>
  <c r="L293" i="17"/>
  <c r="I294" i="17"/>
  <c r="K294" i="17"/>
  <c r="L294" i="17"/>
  <c r="I295" i="17"/>
  <c r="K295" i="17"/>
  <c r="L295" i="17"/>
  <c r="I296" i="17"/>
  <c r="K296" i="17"/>
  <c r="L296" i="17"/>
  <c r="I297" i="17"/>
  <c r="K297" i="17"/>
  <c r="L297" i="17"/>
  <c r="I298" i="17"/>
  <c r="K298" i="17"/>
  <c r="L298" i="17"/>
  <c r="I299" i="17"/>
  <c r="K299" i="17"/>
  <c r="L299" i="17"/>
  <c r="I300" i="17"/>
  <c r="K300" i="17"/>
  <c r="L300" i="17"/>
  <c r="I301" i="17"/>
  <c r="K301" i="17"/>
  <c r="L301" i="17"/>
  <c r="I302" i="17"/>
  <c r="K302" i="17"/>
  <c r="L302" i="17"/>
  <c r="I303" i="17"/>
  <c r="K303" i="17"/>
  <c r="L303" i="17"/>
  <c r="I304" i="17"/>
  <c r="K304" i="17"/>
  <c r="L304" i="17"/>
  <c r="I305" i="17"/>
  <c r="K305" i="17"/>
  <c r="L305" i="17"/>
  <c r="I306" i="17"/>
  <c r="K306" i="17"/>
  <c r="L306" i="17"/>
  <c r="I307" i="17"/>
  <c r="K307" i="17"/>
  <c r="L307" i="17"/>
  <c r="I308" i="17"/>
  <c r="K308" i="17"/>
  <c r="L308" i="17"/>
  <c r="I309" i="17"/>
  <c r="K309" i="17"/>
  <c r="L309" i="17"/>
  <c r="I310" i="17"/>
  <c r="K310" i="17"/>
  <c r="L310" i="17"/>
  <c r="I311" i="17"/>
  <c r="K311" i="17"/>
  <c r="L311" i="17"/>
  <c r="I312" i="17"/>
  <c r="K312" i="17"/>
  <c r="L312" i="17"/>
  <c r="I313" i="17"/>
  <c r="K313" i="17"/>
  <c r="L313" i="17"/>
  <c r="I314" i="17"/>
  <c r="K314" i="17"/>
  <c r="L314" i="17"/>
  <c r="I315" i="17"/>
  <c r="K315" i="17"/>
  <c r="L315" i="17"/>
  <c r="I316" i="17"/>
  <c r="K316" i="17"/>
  <c r="L316" i="17"/>
  <c r="I317" i="17"/>
  <c r="K317" i="17"/>
  <c r="L317" i="17"/>
  <c r="I318" i="17"/>
  <c r="K318" i="17"/>
  <c r="L318" i="17"/>
  <c r="I319" i="17"/>
  <c r="K319" i="17"/>
  <c r="L319" i="17"/>
  <c r="I320" i="17"/>
  <c r="K320" i="17"/>
  <c r="L320" i="17"/>
  <c r="I321" i="17"/>
  <c r="K321" i="17"/>
  <c r="L321" i="17"/>
  <c r="I322" i="17"/>
  <c r="K322" i="17"/>
  <c r="L322" i="17"/>
  <c r="I323" i="17"/>
  <c r="K323" i="17"/>
  <c r="L323" i="17"/>
  <c r="I324" i="17"/>
  <c r="K324" i="17"/>
  <c r="L324" i="17"/>
  <c r="I325" i="17"/>
  <c r="K325" i="17"/>
  <c r="L325" i="17"/>
  <c r="I326" i="17"/>
  <c r="K326" i="17"/>
  <c r="L326" i="17"/>
  <c r="I327" i="17"/>
  <c r="K327" i="17"/>
  <c r="L327" i="17"/>
  <c r="I328" i="17"/>
  <c r="K328" i="17"/>
  <c r="L328" i="17"/>
  <c r="I329" i="17"/>
  <c r="K329" i="17"/>
  <c r="L329" i="17"/>
  <c r="I330" i="17"/>
  <c r="K330" i="17"/>
  <c r="L330" i="17"/>
  <c r="I331" i="17"/>
  <c r="K331" i="17"/>
  <c r="L331" i="17"/>
  <c r="I332" i="17"/>
  <c r="K332" i="17"/>
  <c r="L332" i="17"/>
  <c r="I333" i="17"/>
  <c r="K333" i="17"/>
  <c r="L333" i="17"/>
  <c r="I334" i="17"/>
  <c r="K334" i="17"/>
  <c r="L334" i="17"/>
  <c r="I335" i="17"/>
  <c r="K335" i="17"/>
  <c r="L335" i="17"/>
  <c r="I336" i="17"/>
  <c r="K336" i="17"/>
  <c r="L336" i="17"/>
  <c r="I337" i="17"/>
  <c r="K337" i="17"/>
  <c r="L337" i="17"/>
  <c r="I338" i="17"/>
  <c r="K338" i="17"/>
  <c r="L338" i="17"/>
  <c r="I339" i="17"/>
  <c r="K339" i="17"/>
  <c r="L339" i="17"/>
  <c r="I340" i="17"/>
  <c r="K340" i="17"/>
  <c r="L340" i="17"/>
  <c r="I341" i="17"/>
  <c r="K341" i="17"/>
  <c r="L341" i="17"/>
  <c r="I342" i="17"/>
  <c r="K342" i="17"/>
  <c r="L342" i="17"/>
  <c r="I343" i="17"/>
  <c r="K343" i="17"/>
  <c r="L343" i="17"/>
  <c r="I344" i="17"/>
  <c r="K344" i="17"/>
  <c r="L344" i="17"/>
  <c r="I345" i="17"/>
  <c r="K345" i="17"/>
  <c r="L345" i="17"/>
  <c r="I346" i="17"/>
  <c r="K346" i="17"/>
  <c r="L346" i="17"/>
  <c r="I347" i="17"/>
  <c r="K347" i="17"/>
  <c r="L347" i="17"/>
  <c r="I348" i="17"/>
  <c r="K348" i="17"/>
  <c r="L348" i="17"/>
  <c r="I349" i="17"/>
  <c r="K349" i="17"/>
  <c r="L349" i="17"/>
  <c r="I350" i="17"/>
  <c r="K350" i="17"/>
  <c r="L350" i="17"/>
  <c r="I351" i="17"/>
  <c r="K351" i="17"/>
  <c r="L351" i="17"/>
  <c r="I2" i="17"/>
  <c r="K2" i="17"/>
  <c r="L2" i="17"/>
  <c r="D3" i="17"/>
  <c r="F3" i="17"/>
  <c r="G3" i="17"/>
  <c r="D4" i="17"/>
  <c r="F4" i="17"/>
  <c r="G4" i="17"/>
  <c r="D5" i="17"/>
  <c r="F5" i="17"/>
  <c r="G5" i="17"/>
  <c r="D6" i="17"/>
  <c r="F6" i="17"/>
  <c r="G6" i="17"/>
  <c r="D7" i="17"/>
  <c r="F7" i="17"/>
  <c r="G7" i="17"/>
  <c r="D8" i="17"/>
  <c r="F8" i="17"/>
  <c r="G8" i="17"/>
  <c r="D9" i="17"/>
  <c r="F9" i="17"/>
  <c r="G9" i="17"/>
  <c r="D10" i="17"/>
  <c r="F10" i="17"/>
  <c r="G10" i="17"/>
  <c r="D11" i="17"/>
  <c r="F11" i="17"/>
  <c r="G11" i="17"/>
  <c r="D12" i="17"/>
  <c r="F12" i="17"/>
  <c r="G12" i="17"/>
  <c r="D13" i="17"/>
  <c r="F13" i="17"/>
  <c r="G13" i="17"/>
  <c r="D14" i="17"/>
  <c r="F14" i="17"/>
  <c r="G14" i="17"/>
  <c r="D15" i="17"/>
  <c r="F15" i="17"/>
  <c r="G15" i="17"/>
  <c r="D16" i="17"/>
  <c r="F16" i="17"/>
  <c r="G16" i="17"/>
  <c r="D17" i="17"/>
  <c r="F17" i="17"/>
  <c r="G17" i="17"/>
  <c r="D18" i="17"/>
  <c r="F18" i="17"/>
  <c r="G18" i="17"/>
  <c r="D19" i="17"/>
  <c r="F19" i="17"/>
  <c r="G19" i="17"/>
  <c r="D20" i="17"/>
  <c r="F20" i="17"/>
  <c r="G20" i="17"/>
  <c r="D21" i="17"/>
  <c r="F21" i="17"/>
  <c r="G21" i="17"/>
  <c r="D22" i="17"/>
  <c r="F22" i="17"/>
  <c r="G22" i="17"/>
  <c r="D23" i="17"/>
  <c r="F23" i="17"/>
  <c r="G23" i="17"/>
  <c r="D24" i="17"/>
  <c r="F24" i="17"/>
  <c r="G24" i="17"/>
  <c r="D25" i="17"/>
  <c r="F25" i="17"/>
  <c r="G25" i="17"/>
  <c r="D26" i="17"/>
  <c r="F26" i="17"/>
  <c r="G26" i="17"/>
  <c r="D27" i="17"/>
  <c r="F27" i="17"/>
  <c r="G27" i="17"/>
  <c r="D28" i="17"/>
  <c r="F28" i="17"/>
  <c r="G28" i="17"/>
  <c r="D29" i="17"/>
  <c r="F29" i="17"/>
  <c r="G29" i="17"/>
  <c r="D30" i="17"/>
  <c r="F30" i="17"/>
  <c r="G30" i="17"/>
  <c r="D31" i="17"/>
  <c r="F31" i="17"/>
  <c r="G31" i="17"/>
  <c r="D32" i="17"/>
  <c r="F32" i="17"/>
  <c r="G32" i="17"/>
  <c r="D33" i="17"/>
  <c r="F33" i="17"/>
  <c r="G33" i="17"/>
  <c r="D34" i="17"/>
  <c r="F34" i="17"/>
  <c r="G34" i="17"/>
  <c r="D35" i="17"/>
  <c r="F35" i="17"/>
  <c r="G35" i="17"/>
  <c r="D36" i="17"/>
  <c r="F36" i="17"/>
  <c r="G36" i="17"/>
  <c r="D37" i="17"/>
  <c r="F37" i="17"/>
  <c r="G37" i="17"/>
  <c r="D38" i="17"/>
  <c r="F38" i="17"/>
  <c r="G38" i="17"/>
  <c r="D39" i="17"/>
  <c r="F39" i="17"/>
  <c r="G39" i="17"/>
  <c r="D40" i="17"/>
  <c r="F40" i="17"/>
  <c r="G40" i="17"/>
  <c r="D41" i="17"/>
  <c r="F41" i="17"/>
  <c r="G41" i="17"/>
  <c r="D42" i="17"/>
  <c r="F42" i="17"/>
  <c r="G42" i="17"/>
  <c r="D43" i="17"/>
  <c r="F43" i="17"/>
  <c r="G43" i="17"/>
  <c r="D44" i="17"/>
  <c r="F44" i="17"/>
  <c r="G44" i="17"/>
  <c r="D45" i="17"/>
  <c r="F45" i="17"/>
  <c r="G45" i="17"/>
  <c r="D46" i="17"/>
  <c r="F46" i="17"/>
  <c r="G46" i="17"/>
  <c r="D47" i="17"/>
  <c r="F47" i="17"/>
  <c r="G47" i="17"/>
  <c r="D48" i="17"/>
  <c r="F48" i="17"/>
  <c r="G48" i="17"/>
  <c r="D49" i="17"/>
  <c r="F49" i="17"/>
  <c r="G49" i="17"/>
  <c r="D50" i="17"/>
  <c r="F50" i="17"/>
  <c r="G50" i="17"/>
  <c r="D51" i="17"/>
  <c r="F51" i="17"/>
  <c r="G51" i="17"/>
  <c r="D52" i="17"/>
  <c r="F52" i="17"/>
  <c r="G52" i="17"/>
  <c r="D53" i="17"/>
  <c r="F53" i="17"/>
  <c r="G53" i="17"/>
  <c r="D54" i="17"/>
  <c r="F54" i="17"/>
  <c r="G54" i="17"/>
  <c r="D55" i="17"/>
  <c r="F55" i="17"/>
  <c r="G55" i="17"/>
  <c r="D56" i="17"/>
  <c r="F56" i="17"/>
  <c r="G56" i="17"/>
  <c r="D57" i="17"/>
  <c r="F57" i="17"/>
  <c r="G57" i="17"/>
  <c r="D58" i="17"/>
  <c r="F58" i="17"/>
  <c r="G58" i="17"/>
  <c r="D59" i="17"/>
  <c r="F59" i="17"/>
  <c r="G59" i="17"/>
  <c r="D60" i="17"/>
  <c r="F60" i="17"/>
  <c r="G60" i="17"/>
  <c r="D61" i="17"/>
  <c r="F61" i="17"/>
  <c r="G61" i="17"/>
  <c r="D62" i="17"/>
  <c r="F62" i="17"/>
  <c r="G62" i="17"/>
  <c r="D63" i="17"/>
  <c r="F63" i="17"/>
  <c r="G63" i="17"/>
  <c r="D64" i="17"/>
  <c r="F64" i="17"/>
  <c r="G64" i="17"/>
  <c r="D65" i="17"/>
  <c r="F65" i="17"/>
  <c r="G65" i="17"/>
  <c r="D66" i="17"/>
  <c r="F66" i="17"/>
  <c r="G66" i="17"/>
  <c r="D67" i="17"/>
  <c r="F67" i="17"/>
  <c r="G67" i="17"/>
  <c r="D68" i="17"/>
  <c r="F68" i="17"/>
  <c r="G68" i="17"/>
  <c r="D69" i="17"/>
  <c r="F69" i="17"/>
  <c r="G69" i="17"/>
  <c r="D70" i="17"/>
  <c r="F70" i="17"/>
  <c r="G70" i="17"/>
  <c r="D71" i="17"/>
  <c r="F71" i="17"/>
  <c r="G71" i="17"/>
  <c r="D72" i="17"/>
  <c r="F72" i="17"/>
  <c r="G72" i="17"/>
  <c r="D73" i="17"/>
  <c r="F73" i="17"/>
  <c r="G73" i="17"/>
  <c r="D74" i="17"/>
  <c r="F74" i="17"/>
  <c r="G74" i="17"/>
  <c r="D75" i="17"/>
  <c r="F75" i="17"/>
  <c r="G75" i="17"/>
  <c r="D76" i="17"/>
  <c r="F76" i="17"/>
  <c r="G76" i="17"/>
  <c r="D78" i="17"/>
  <c r="F78" i="17"/>
  <c r="G78" i="17"/>
  <c r="D79" i="17"/>
  <c r="F79" i="17"/>
  <c r="G79" i="17"/>
  <c r="D80" i="17"/>
  <c r="F80" i="17"/>
  <c r="G80" i="17"/>
  <c r="D81" i="17"/>
  <c r="F81" i="17"/>
  <c r="G81" i="17"/>
  <c r="D82" i="17"/>
  <c r="F82" i="17"/>
  <c r="G82" i="17"/>
  <c r="D83" i="17"/>
  <c r="F83" i="17"/>
  <c r="G83" i="17"/>
  <c r="D84" i="17"/>
  <c r="F84" i="17"/>
  <c r="G84" i="17"/>
  <c r="D85" i="17"/>
  <c r="F85" i="17"/>
  <c r="G85" i="17"/>
  <c r="D86" i="17"/>
  <c r="F86" i="17"/>
  <c r="G86" i="17"/>
  <c r="D87" i="17"/>
  <c r="F87" i="17"/>
  <c r="G87" i="17"/>
  <c r="D88" i="17"/>
  <c r="F88" i="17"/>
  <c r="G88" i="17"/>
  <c r="D89" i="17"/>
  <c r="F89" i="17"/>
  <c r="G89" i="17"/>
  <c r="D90" i="17"/>
  <c r="F90" i="17"/>
  <c r="G90" i="17"/>
  <c r="D91" i="17"/>
  <c r="F91" i="17"/>
  <c r="G91" i="17"/>
  <c r="D92" i="17"/>
  <c r="F92" i="17"/>
  <c r="G92" i="17"/>
  <c r="D93" i="17"/>
  <c r="F93" i="17"/>
  <c r="G93" i="17"/>
  <c r="D94" i="17"/>
  <c r="F94" i="17"/>
  <c r="G94" i="17"/>
  <c r="D95" i="17"/>
  <c r="F95" i="17"/>
  <c r="G95" i="17"/>
  <c r="D96" i="17"/>
  <c r="F96" i="17"/>
  <c r="G96" i="17"/>
  <c r="D97" i="17"/>
  <c r="F97" i="17"/>
  <c r="G97" i="17"/>
  <c r="D98" i="17"/>
  <c r="F98" i="17"/>
  <c r="G98" i="17"/>
  <c r="D99" i="17"/>
  <c r="F99" i="17"/>
  <c r="G99" i="17"/>
  <c r="D100" i="17"/>
  <c r="F100" i="17"/>
  <c r="G100" i="17"/>
  <c r="D101" i="17"/>
  <c r="F101" i="17"/>
  <c r="G101" i="17"/>
  <c r="D102" i="17"/>
  <c r="F102" i="17"/>
  <c r="G102" i="17"/>
  <c r="D103" i="17"/>
  <c r="F103" i="17"/>
  <c r="G103" i="17"/>
  <c r="D104" i="17"/>
  <c r="F104" i="17"/>
  <c r="G104" i="17"/>
  <c r="D105" i="17"/>
  <c r="F105" i="17"/>
  <c r="G105" i="17"/>
  <c r="D106" i="17"/>
  <c r="F106" i="17"/>
  <c r="G106" i="17"/>
  <c r="D107" i="17"/>
  <c r="F107" i="17"/>
  <c r="G107" i="17"/>
  <c r="D108" i="17"/>
  <c r="F108" i="17"/>
  <c r="G108" i="17"/>
  <c r="D109" i="17"/>
  <c r="F109" i="17"/>
  <c r="G109" i="17"/>
  <c r="D110" i="17"/>
  <c r="F110" i="17"/>
  <c r="G110" i="17"/>
  <c r="D111" i="17"/>
  <c r="F111" i="17"/>
  <c r="G111" i="17"/>
  <c r="D112" i="17"/>
  <c r="F112" i="17"/>
  <c r="G112" i="17"/>
  <c r="D113" i="17"/>
  <c r="F113" i="17"/>
  <c r="G113" i="17"/>
  <c r="D114" i="17"/>
  <c r="F114" i="17"/>
  <c r="G114" i="17"/>
  <c r="D115" i="17"/>
  <c r="F115" i="17"/>
  <c r="G115" i="17"/>
  <c r="D116" i="17"/>
  <c r="F116" i="17"/>
  <c r="G116" i="17"/>
  <c r="D117" i="17"/>
  <c r="F117" i="17"/>
  <c r="G117" i="17"/>
  <c r="D118" i="17"/>
  <c r="F118" i="17"/>
  <c r="G118" i="17"/>
  <c r="D119" i="17"/>
  <c r="F119" i="17"/>
  <c r="G119" i="17"/>
  <c r="D120" i="17"/>
  <c r="F120" i="17"/>
  <c r="G120" i="17"/>
  <c r="D121" i="17"/>
  <c r="F121" i="17"/>
  <c r="G121" i="17"/>
  <c r="D122" i="17"/>
  <c r="F122" i="17"/>
  <c r="G122" i="17"/>
  <c r="D123" i="17"/>
  <c r="F123" i="17"/>
  <c r="G123" i="17"/>
  <c r="D124" i="17"/>
  <c r="F124" i="17"/>
  <c r="G124" i="17"/>
  <c r="D125" i="17"/>
  <c r="F125" i="17"/>
  <c r="G125" i="17"/>
  <c r="D126" i="17"/>
  <c r="F126" i="17"/>
  <c r="G126" i="17"/>
  <c r="D127" i="17"/>
  <c r="F127" i="17"/>
  <c r="G127" i="17"/>
  <c r="D128" i="17"/>
  <c r="F128" i="17"/>
  <c r="G128" i="17"/>
  <c r="D129" i="17"/>
  <c r="F129" i="17"/>
  <c r="G129" i="17"/>
  <c r="D130" i="17"/>
  <c r="F130" i="17"/>
  <c r="G130" i="17"/>
  <c r="D131" i="17"/>
  <c r="F131" i="17"/>
  <c r="G131" i="17"/>
  <c r="D132" i="17"/>
  <c r="F132" i="17"/>
  <c r="G132" i="17"/>
  <c r="D133" i="17"/>
  <c r="F133" i="17"/>
  <c r="G133" i="17"/>
  <c r="D134" i="17"/>
  <c r="F134" i="17"/>
  <c r="G134" i="17"/>
  <c r="D135" i="17"/>
  <c r="F135" i="17"/>
  <c r="G135" i="17"/>
  <c r="D136" i="17"/>
  <c r="F136" i="17"/>
  <c r="G136" i="17"/>
  <c r="D137" i="17"/>
  <c r="F137" i="17"/>
  <c r="G137" i="17"/>
  <c r="D138" i="17"/>
  <c r="F138" i="17"/>
  <c r="G138" i="17"/>
  <c r="D139" i="17"/>
  <c r="F139" i="17"/>
  <c r="G139" i="17"/>
  <c r="D140" i="17"/>
  <c r="F140" i="17"/>
  <c r="G140" i="17"/>
  <c r="D141" i="17"/>
  <c r="F141" i="17"/>
  <c r="G141" i="17"/>
  <c r="D142" i="17"/>
  <c r="F142" i="17"/>
  <c r="G142" i="17"/>
  <c r="D143" i="17"/>
  <c r="F143" i="17"/>
  <c r="G143" i="17"/>
  <c r="D144" i="17"/>
  <c r="F144" i="17"/>
  <c r="G144" i="17"/>
  <c r="D145" i="17"/>
  <c r="F145" i="17"/>
  <c r="G145" i="17"/>
  <c r="D146" i="17"/>
  <c r="F146" i="17"/>
  <c r="G146" i="17"/>
  <c r="D147" i="17"/>
  <c r="F147" i="17"/>
  <c r="G147" i="17"/>
  <c r="D148" i="17"/>
  <c r="F148" i="17"/>
  <c r="G148" i="17"/>
  <c r="D149" i="17"/>
  <c r="F149" i="17"/>
  <c r="G149" i="17"/>
  <c r="D150" i="17"/>
  <c r="F150" i="17"/>
  <c r="G150" i="17"/>
  <c r="D151" i="17"/>
  <c r="F151" i="17"/>
  <c r="G151" i="17"/>
  <c r="D152" i="17"/>
  <c r="F152" i="17"/>
  <c r="G152" i="17"/>
  <c r="D153" i="17"/>
  <c r="F153" i="17"/>
  <c r="G153" i="17"/>
  <c r="D154" i="17"/>
  <c r="F154" i="17"/>
  <c r="G154" i="17"/>
  <c r="D155" i="17"/>
  <c r="F155" i="17"/>
  <c r="G155" i="17"/>
  <c r="D156" i="17"/>
  <c r="F156" i="17"/>
  <c r="G156" i="17"/>
  <c r="D157" i="17"/>
  <c r="F157" i="17"/>
  <c r="G157" i="17"/>
  <c r="D158" i="17"/>
  <c r="F158" i="17"/>
  <c r="G158" i="17"/>
  <c r="D159" i="17"/>
  <c r="F159" i="17"/>
  <c r="G159" i="17"/>
  <c r="D160" i="17"/>
  <c r="F160" i="17"/>
  <c r="G160" i="17"/>
  <c r="D161" i="17"/>
  <c r="F161" i="17"/>
  <c r="G161" i="17"/>
  <c r="D162" i="17"/>
  <c r="F162" i="17"/>
  <c r="G162" i="17"/>
  <c r="D163" i="17"/>
  <c r="F163" i="17"/>
  <c r="G163" i="17"/>
  <c r="D164" i="17"/>
  <c r="F164" i="17"/>
  <c r="G164" i="17"/>
  <c r="D165" i="17"/>
  <c r="F165" i="17"/>
  <c r="G165" i="17"/>
  <c r="D166" i="17"/>
  <c r="F166" i="17"/>
  <c r="G166" i="17"/>
  <c r="D167" i="17"/>
  <c r="F167" i="17"/>
  <c r="G167" i="17"/>
  <c r="D168" i="17"/>
  <c r="F168" i="17"/>
  <c r="G168" i="17"/>
  <c r="D169" i="17"/>
  <c r="F169" i="17"/>
  <c r="G169" i="17"/>
  <c r="D170" i="17"/>
  <c r="F170" i="17"/>
  <c r="G170" i="17"/>
  <c r="D171" i="17"/>
  <c r="F171" i="17"/>
  <c r="G171" i="17"/>
  <c r="D172" i="17"/>
  <c r="F172" i="17"/>
  <c r="G172" i="17"/>
  <c r="D173" i="17"/>
  <c r="F173" i="17"/>
  <c r="G173" i="17"/>
  <c r="D174" i="17"/>
  <c r="F174" i="17"/>
  <c r="G174" i="17"/>
  <c r="D175" i="17"/>
  <c r="F175" i="17"/>
  <c r="G175" i="17"/>
  <c r="D176" i="17"/>
  <c r="F176" i="17"/>
  <c r="G176" i="17"/>
  <c r="D177" i="17"/>
  <c r="F177" i="17"/>
  <c r="G177" i="17"/>
  <c r="D178" i="17"/>
  <c r="F178" i="17"/>
  <c r="G178" i="17"/>
  <c r="D179" i="17"/>
  <c r="F179" i="17"/>
  <c r="G179" i="17"/>
  <c r="D180" i="17"/>
  <c r="F180" i="17"/>
  <c r="G180" i="17"/>
  <c r="D181" i="17"/>
  <c r="F181" i="17"/>
  <c r="G181" i="17"/>
  <c r="D182" i="17"/>
  <c r="F182" i="17"/>
  <c r="G182" i="17"/>
  <c r="D183" i="17"/>
  <c r="F183" i="17"/>
  <c r="G183" i="17"/>
  <c r="D184" i="17"/>
  <c r="F184" i="17"/>
  <c r="G184" i="17"/>
  <c r="D185" i="17"/>
  <c r="F185" i="17"/>
  <c r="G185" i="17"/>
  <c r="D186" i="17"/>
  <c r="F186" i="17"/>
  <c r="G186" i="17"/>
  <c r="D187" i="17"/>
  <c r="F187" i="17"/>
  <c r="G187" i="17"/>
  <c r="D188" i="17"/>
  <c r="F188" i="17"/>
  <c r="G188" i="17"/>
  <c r="D189" i="17"/>
  <c r="F189" i="17"/>
  <c r="G189" i="17"/>
  <c r="D190" i="17"/>
  <c r="F190" i="17"/>
  <c r="G190" i="17"/>
  <c r="D191" i="17"/>
  <c r="F191" i="17"/>
  <c r="G191" i="17"/>
  <c r="D192" i="17"/>
  <c r="F192" i="17"/>
  <c r="G192" i="17"/>
  <c r="D193" i="17"/>
  <c r="F193" i="17"/>
  <c r="G193" i="17"/>
  <c r="D194" i="17"/>
  <c r="F194" i="17"/>
  <c r="G194" i="17"/>
  <c r="D195" i="17"/>
  <c r="F195" i="17"/>
  <c r="G195" i="17"/>
  <c r="D196" i="17"/>
  <c r="F196" i="17"/>
  <c r="G196" i="17"/>
  <c r="D197" i="17"/>
  <c r="F197" i="17"/>
  <c r="G197" i="17"/>
  <c r="D198" i="17"/>
  <c r="F198" i="17"/>
  <c r="G198" i="17"/>
  <c r="D199" i="17"/>
  <c r="F199" i="17"/>
  <c r="G199" i="17"/>
  <c r="D200" i="17"/>
  <c r="F200" i="17"/>
  <c r="G200" i="17"/>
  <c r="D201" i="17"/>
  <c r="F201" i="17"/>
  <c r="G201" i="17"/>
  <c r="D202" i="17"/>
  <c r="F202" i="17"/>
  <c r="G202" i="17"/>
  <c r="D203" i="17"/>
  <c r="F203" i="17"/>
  <c r="G203" i="17"/>
  <c r="D204" i="17"/>
  <c r="F204" i="17"/>
  <c r="G204" i="17"/>
  <c r="D205" i="17"/>
  <c r="F205" i="17"/>
  <c r="G205" i="17"/>
  <c r="D206" i="17"/>
  <c r="F206" i="17"/>
  <c r="G206" i="17"/>
  <c r="D207" i="17"/>
  <c r="F207" i="17"/>
  <c r="G207" i="17"/>
  <c r="D208" i="17"/>
  <c r="F208" i="17"/>
  <c r="G208" i="17"/>
  <c r="D209" i="17"/>
  <c r="F209" i="17"/>
  <c r="G209" i="17"/>
  <c r="D210" i="17"/>
  <c r="F210" i="17"/>
  <c r="G210" i="17"/>
  <c r="D211" i="17"/>
  <c r="F211" i="17"/>
  <c r="G211" i="17"/>
  <c r="D212" i="17"/>
  <c r="F212" i="17"/>
  <c r="G212" i="17"/>
  <c r="D213" i="17"/>
  <c r="F213" i="17"/>
  <c r="G213" i="17"/>
  <c r="D214" i="17"/>
  <c r="F214" i="17"/>
  <c r="G214" i="17"/>
  <c r="D215" i="17"/>
  <c r="F215" i="17"/>
  <c r="G215" i="17"/>
  <c r="D216" i="17"/>
  <c r="F216" i="17"/>
  <c r="G216" i="17"/>
  <c r="D217" i="17"/>
  <c r="F217" i="17"/>
  <c r="G217" i="17"/>
  <c r="D218" i="17"/>
  <c r="F218" i="17"/>
  <c r="G218" i="17"/>
  <c r="D219" i="17"/>
  <c r="F219" i="17"/>
  <c r="G219" i="17"/>
  <c r="D220" i="17"/>
  <c r="F220" i="17"/>
  <c r="G220" i="17"/>
  <c r="D221" i="17"/>
  <c r="F221" i="17"/>
  <c r="G221" i="17"/>
  <c r="D222" i="17"/>
  <c r="F222" i="17"/>
  <c r="G222" i="17"/>
  <c r="D223" i="17"/>
  <c r="F223" i="17"/>
  <c r="G223" i="17"/>
  <c r="D224" i="17"/>
  <c r="F224" i="17"/>
  <c r="G224" i="17"/>
  <c r="D225" i="17"/>
  <c r="F225" i="17"/>
  <c r="G225" i="17"/>
  <c r="D226" i="17"/>
  <c r="F226" i="17"/>
  <c r="G226" i="17"/>
  <c r="D227" i="17"/>
  <c r="F227" i="17"/>
  <c r="G227" i="17"/>
  <c r="D228" i="17"/>
  <c r="F228" i="17"/>
  <c r="G228" i="17"/>
  <c r="D229" i="17"/>
  <c r="F229" i="17"/>
  <c r="G229" i="17"/>
  <c r="D230" i="17"/>
  <c r="F230" i="17"/>
  <c r="G230" i="17"/>
  <c r="D231" i="17"/>
  <c r="F231" i="17"/>
  <c r="G231" i="17"/>
  <c r="D232" i="17"/>
  <c r="F232" i="17"/>
  <c r="G232" i="17"/>
  <c r="D233" i="17"/>
  <c r="F233" i="17"/>
  <c r="G233" i="17"/>
  <c r="D234" i="17"/>
  <c r="F234" i="17"/>
  <c r="G234" i="17"/>
  <c r="D235" i="17"/>
  <c r="F235" i="17"/>
  <c r="G235" i="17"/>
  <c r="D236" i="17"/>
  <c r="F236" i="17"/>
  <c r="G236" i="17"/>
  <c r="D237" i="17"/>
  <c r="F237" i="17"/>
  <c r="G237" i="17"/>
  <c r="D238" i="17"/>
  <c r="F238" i="17"/>
  <c r="G238" i="17"/>
  <c r="D239" i="17"/>
  <c r="F239" i="17"/>
  <c r="G239" i="17"/>
  <c r="D240" i="17"/>
  <c r="F240" i="17"/>
  <c r="G240" i="17"/>
  <c r="D241" i="17"/>
  <c r="F241" i="17"/>
  <c r="G241" i="17"/>
  <c r="D242" i="17"/>
  <c r="F242" i="17"/>
  <c r="G242" i="17"/>
  <c r="D243" i="17"/>
  <c r="F243" i="17"/>
  <c r="G243" i="17"/>
  <c r="D244" i="17"/>
  <c r="F244" i="17"/>
  <c r="G244" i="17"/>
  <c r="D245" i="17"/>
  <c r="F245" i="17"/>
  <c r="G245" i="17"/>
  <c r="D246" i="17"/>
  <c r="F246" i="17"/>
  <c r="G246" i="17"/>
  <c r="D247" i="17"/>
  <c r="F247" i="17"/>
  <c r="G247" i="17"/>
  <c r="D248" i="17"/>
  <c r="F248" i="17"/>
  <c r="G248" i="17"/>
  <c r="D249" i="17"/>
  <c r="F249" i="17"/>
  <c r="G249" i="17"/>
  <c r="D250" i="17"/>
  <c r="F250" i="17"/>
  <c r="G250" i="17"/>
  <c r="D251" i="17"/>
  <c r="F251" i="17"/>
  <c r="G251" i="17"/>
  <c r="D252" i="17"/>
  <c r="F252" i="17"/>
  <c r="G252" i="17"/>
  <c r="D253" i="17"/>
  <c r="F253" i="17"/>
  <c r="G253" i="17"/>
  <c r="D254" i="17"/>
  <c r="F254" i="17"/>
  <c r="G254" i="17"/>
  <c r="D255" i="17"/>
  <c r="F255" i="17"/>
  <c r="G255" i="17"/>
  <c r="D256" i="17"/>
  <c r="F256" i="17"/>
  <c r="G256" i="17"/>
  <c r="D257" i="17"/>
  <c r="F257" i="17"/>
  <c r="G257" i="17"/>
  <c r="D258" i="17"/>
  <c r="F258" i="17"/>
  <c r="G258" i="17"/>
  <c r="D259" i="17"/>
  <c r="F259" i="17"/>
  <c r="G259" i="17"/>
  <c r="D260" i="17"/>
  <c r="F260" i="17"/>
  <c r="G260" i="17"/>
  <c r="D261" i="17"/>
  <c r="F261" i="17"/>
  <c r="G261" i="17"/>
  <c r="D262" i="17"/>
  <c r="F262" i="17"/>
  <c r="G262" i="17"/>
  <c r="D263" i="17"/>
  <c r="F263" i="17"/>
  <c r="G263" i="17"/>
  <c r="D264" i="17"/>
  <c r="F264" i="17"/>
  <c r="G264" i="17"/>
  <c r="D265" i="17"/>
  <c r="F265" i="17"/>
  <c r="G265" i="17"/>
  <c r="D266" i="17"/>
  <c r="F266" i="17"/>
  <c r="G266" i="17"/>
  <c r="D267" i="17"/>
  <c r="F267" i="17"/>
  <c r="G267" i="17"/>
  <c r="D268" i="17"/>
  <c r="F268" i="17"/>
  <c r="G268" i="17"/>
  <c r="D269" i="17"/>
  <c r="F269" i="17"/>
  <c r="G269" i="17"/>
  <c r="D270" i="17"/>
  <c r="F270" i="17"/>
  <c r="G270" i="17"/>
  <c r="D271" i="17"/>
  <c r="F271" i="17"/>
  <c r="G271" i="17"/>
  <c r="D272" i="17"/>
  <c r="F272" i="17"/>
  <c r="G272" i="17"/>
  <c r="D273" i="17"/>
  <c r="F273" i="17"/>
  <c r="G273" i="17"/>
  <c r="D274" i="17"/>
  <c r="F274" i="17"/>
  <c r="G274" i="17"/>
  <c r="D275" i="17"/>
  <c r="F275" i="17"/>
  <c r="G275" i="17"/>
  <c r="D276" i="17"/>
  <c r="F276" i="17"/>
  <c r="G276" i="17"/>
  <c r="D277" i="17"/>
  <c r="F277" i="17"/>
  <c r="G277" i="17"/>
  <c r="D278" i="17"/>
  <c r="F278" i="17"/>
  <c r="G278" i="17"/>
  <c r="D279" i="17"/>
  <c r="F279" i="17"/>
  <c r="G279" i="17"/>
  <c r="D280" i="17"/>
  <c r="F280" i="17"/>
  <c r="G280" i="17"/>
  <c r="D281" i="17"/>
  <c r="F281" i="17"/>
  <c r="G281" i="17"/>
  <c r="D282" i="17"/>
  <c r="F282" i="17"/>
  <c r="G282" i="17"/>
  <c r="D283" i="17"/>
  <c r="F283" i="17"/>
  <c r="G283" i="17"/>
  <c r="D284" i="17"/>
  <c r="F284" i="17"/>
  <c r="G284" i="17"/>
  <c r="D285" i="17"/>
  <c r="F285" i="17"/>
  <c r="G285" i="17"/>
  <c r="D286" i="17"/>
  <c r="F286" i="17"/>
  <c r="G286" i="17"/>
  <c r="D287" i="17"/>
  <c r="F287" i="17"/>
  <c r="G287" i="17"/>
  <c r="D288" i="17"/>
  <c r="F288" i="17"/>
  <c r="G288" i="17"/>
  <c r="D289" i="17"/>
  <c r="F289" i="17"/>
  <c r="G289" i="17"/>
  <c r="D290" i="17"/>
  <c r="F290" i="17"/>
  <c r="G290" i="17"/>
  <c r="D291" i="17"/>
  <c r="F291" i="17"/>
  <c r="G291" i="17"/>
  <c r="D292" i="17"/>
  <c r="F292" i="17"/>
  <c r="G292" i="17"/>
  <c r="D293" i="17"/>
  <c r="F293" i="17"/>
  <c r="G293" i="17"/>
  <c r="D294" i="17"/>
  <c r="F294" i="17"/>
  <c r="G294" i="17"/>
  <c r="D295" i="17"/>
  <c r="F295" i="17"/>
  <c r="G295" i="17"/>
  <c r="D296" i="17"/>
  <c r="F296" i="17"/>
  <c r="G296" i="17"/>
  <c r="D297" i="17"/>
  <c r="F297" i="17"/>
  <c r="G297" i="17"/>
  <c r="D298" i="17"/>
  <c r="F298" i="17"/>
  <c r="G298" i="17"/>
  <c r="D299" i="17"/>
  <c r="F299" i="17"/>
  <c r="G299" i="17"/>
  <c r="D300" i="17"/>
  <c r="F300" i="17"/>
  <c r="G300" i="17"/>
  <c r="D301" i="17"/>
  <c r="F301" i="17"/>
  <c r="G301" i="17"/>
  <c r="D302" i="17"/>
  <c r="F302" i="17"/>
  <c r="G302" i="17"/>
  <c r="D303" i="17"/>
  <c r="F303" i="17"/>
  <c r="G303" i="17"/>
  <c r="D304" i="17"/>
  <c r="F304" i="17"/>
  <c r="G304" i="17"/>
  <c r="D305" i="17"/>
  <c r="F305" i="17"/>
  <c r="G305" i="17"/>
  <c r="D306" i="17"/>
  <c r="F306" i="17"/>
  <c r="G306" i="17"/>
  <c r="D307" i="17"/>
  <c r="F307" i="17"/>
  <c r="G307" i="17"/>
  <c r="D308" i="17"/>
  <c r="F308" i="17"/>
  <c r="G308" i="17"/>
  <c r="D309" i="17"/>
  <c r="F309" i="17"/>
  <c r="G309" i="17"/>
  <c r="D310" i="17"/>
  <c r="F310" i="17"/>
  <c r="G310" i="17"/>
  <c r="D311" i="17"/>
  <c r="F311" i="17"/>
  <c r="G311" i="17"/>
  <c r="D312" i="17"/>
  <c r="F312" i="17"/>
  <c r="G312" i="17"/>
  <c r="D313" i="17"/>
  <c r="F313" i="17"/>
  <c r="G313" i="17"/>
  <c r="D314" i="17"/>
  <c r="F314" i="17"/>
  <c r="G314" i="17"/>
  <c r="D315" i="17"/>
  <c r="F315" i="17"/>
  <c r="G315" i="17"/>
  <c r="D316" i="17"/>
  <c r="F316" i="17"/>
  <c r="G316" i="17"/>
  <c r="D317" i="17"/>
  <c r="F317" i="17"/>
  <c r="G317" i="17"/>
  <c r="D318" i="17"/>
  <c r="F318" i="17"/>
  <c r="G318" i="17"/>
  <c r="D319" i="17"/>
  <c r="F319" i="17"/>
  <c r="G319" i="17"/>
  <c r="D320" i="17"/>
  <c r="F320" i="17"/>
  <c r="G320" i="17"/>
  <c r="D321" i="17"/>
  <c r="F321" i="17"/>
  <c r="G321" i="17"/>
  <c r="D322" i="17"/>
  <c r="F322" i="17"/>
  <c r="G322" i="17"/>
  <c r="D323" i="17"/>
  <c r="F323" i="17"/>
  <c r="G323" i="17"/>
  <c r="D324" i="17"/>
  <c r="F324" i="17"/>
  <c r="G324" i="17"/>
  <c r="D325" i="17"/>
  <c r="F325" i="17"/>
  <c r="G325" i="17"/>
  <c r="D326" i="17"/>
  <c r="F326" i="17"/>
  <c r="G326" i="17"/>
  <c r="D327" i="17"/>
  <c r="F327" i="17"/>
  <c r="G327" i="17"/>
  <c r="D328" i="17"/>
  <c r="F328" i="17"/>
  <c r="G328" i="17"/>
  <c r="D329" i="17"/>
  <c r="F329" i="17"/>
  <c r="G329" i="17"/>
  <c r="D330" i="17"/>
  <c r="F330" i="17"/>
  <c r="G330" i="17"/>
  <c r="D331" i="17"/>
  <c r="F331" i="17"/>
  <c r="G331" i="17"/>
  <c r="D332" i="17"/>
  <c r="F332" i="17"/>
  <c r="G332" i="17"/>
  <c r="D333" i="17"/>
  <c r="F333" i="17"/>
  <c r="G333" i="17"/>
  <c r="D334" i="17"/>
  <c r="F334" i="17"/>
  <c r="G334" i="17"/>
  <c r="D335" i="17"/>
  <c r="F335" i="17"/>
  <c r="G335" i="17"/>
  <c r="D336" i="17"/>
  <c r="F336" i="17"/>
  <c r="G336" i="17"/>
  <c r="D337" i="17"/>
  <c r="F337" i="17"/>
  <c r="G337" i="17"/>
  <c r="D338" i="17"/>
  <c r="F338" i="17"/>
  <c r="G338" i="17"/>
  <c r="D339" i="17"/>
  <c r="F339" i="17"/>
  <c r="G339" i="17"/>
  <c r="D340" i="17"/>
  <c r="F340" i="17"/>
  <c r="G340" i="17"/>
  <c r="D341" i="17"/>
  <c r="F341" i="17"/>
  <c r="G341" i="17"/>
  <c r="D342" i="17"/>
  <c r="F342" i="17"/>
  <c r="G342" i="17"/>
  <c r="D343" i="17"/>
  <c r="F343" i="17"/>
  <c r="G343" i="17"/>
  <c r="D344" i="17"/>
  <c r="F344" i="17"/>
  <c r="G344" i="17"/>
  <c r="D345" i="17"/>
  <c r="F345" i="17"/>
  <c r="G345" i="17"/>
  <c r="D346" i="17"/>
  <c r="F346" i="17"/>
  <c r="G346" i="17"/>
  <c r="D347" i="17"/>
  <c r="F347" i="17"/>
  <c r="G347" i="17"/>
  <c r="D348" i="17"/>
  <c r="F348" i="17"/>
  <c r="G348" i="17"/>
  <c r="D349" i="17"/>
  <c r="F349" i="17"/>
  <c r="G349" i="17"/>
  <c r="D350" i="17"/>
  <c r="F350" i="17"/>
  <c r="G350" i="17"/>
  <c r="D351" i="17"/>
  <c r="F351" i="17"/>
  <c r="G351" i="17"/>
  <c r="D2" i="17"/>
  <c r="F2" i="17"/>
  <c r="G2" i="17"/>
  <c r="S352" i="17"/>
  <c r="I352" i="17"/>
  <c r="S353" i="17"/>
  <c r="I353" i="17"/>
  <c r="S354" i="17"/>
  <c r="I354" i="17"/>
  <c r="S355" i="17"/>
  <c r="I355" i="17"/>
  <c r="S356" i="17"/>
  <c r="I356" i="17"/>
  <c r="S357" i="17"/>
  <c r="I357" i="17"/>
  <c r="S358" i="17"/>
  <c r="I358" i="17"/>
  <c r="S359" i="17"/>
  <c r="I359" i="17"/>
  <c r="S360" i="17"/>
  <c r="I360" i="17"/>
  <c r="S361" i="17"/>
  <c r="I361" i="17"/>
  <c r="S362" i="17"/>
  <c r="I362" i="17"/>
  <c r="S363" i="17"/>
  <c r="I363" i="17"/>
  <c r="S364" i="17"/>
  <c r="I364" i="17"/>
  <c r="S365" i="17"/>
  <c r="I365" i="17"/>
  <c r="S366" i="17"/>
  <c r="I366" i="17"/>
  <c r="S367" i="17"/>
  <c r="I367" i="17"/>
  <c r="S368" i="17"/>
  <c r="I368" i="17"/>
  <c r="S369" i="17"/>
  <c r="I369" i="17"/>
  <c r="S370" i="17"/>
  <c r="I370" i="17"/>
  <c r="S371" i="17"/>
  <c r="I371" i="17"/>
  <c r="S372" i="17"/>
  <c r="I372" i="17"/>
  <c r="S373" i="17"/>
  <c r="I373" i="17"/>
  <c r="S374" i="17"/>
  <c r="I374" i="17"/>
  <c r="S375" i="17"/>
  <c r="I375" i="17"/>
  <c r="S376" i="17"/>
  <c r="I376" i="17"/>
  <c r="S377" i="17"/>
  <c r="I377" i="17"/>
  <c r="S378" i="17"/>
  <c r="I378" i="17"/>
  <c r="S379" i="17"/>
  <c r="I379" i="17"/>
  <c r="S380" i="17"/>
  <c r="I380" i="17"/>
  <c r="S381" i="17"/>
  <c r="I381" i="17"/>
  <c r="S382" i="17"/>
  <c r="I382" i="17"/>
  <c r="S383" i="17"/>
  <c r="I383" i="17"/>
  <c r="S384" i="17"/>
  <c r="I384" i="17"/>
  <c r="S385" i="17"/>
  <c r="I385" i="17"/>
  <c r="S386" i="17"/>
  <c r="I386" i="17"/>
  <c r="S387" i="17"/>
  <c r="I387" i="17"/>
  <c r="S388" i="17"/>
  <c r="I388" i="17"/>
  <c r="S389" i="17"/>
  <c r="I389" i="17"/>
  <c r="S390" i="17"/>
  <c r="I390" i="17"/>
  <c r="S391" i="17"/>
  <c r="I391" i="17"/>
  <c r="S392" i="17"/>
  <c r="I392" i="17"/>
  <c r="S393" i="17"/>
  <c r="I393" i="17"/>
  <c r="S394" i="17"/>
  <c r="I394" i="17"/>
  <c r="S395" i="17"/>
  <c r="I395" i="17"/>
  <c r="S396" i="17"/>
  <c r="I396" i="17"/>
  <c r="S397" i="17"/>
  <c r="I397" i="17"/>
  <c r="S398" i="17"/>
  <c r="I398" i="17"/>
  <c r="S399" i="17"/>
  <c r="I399" i="17"/>
  <c r="S400" i="17"/>
  <c r="I400" i="17"/>
  <c r="S401" i="17"/>
  <c r="I401" i="17"/>
  <c r="S402" i="17"/>
  <c r="I402" i="17"/>
  <c r="S403" i="17"/>
  <c r="I403" i="17"/>
  <c r="S404" i="17"/>
  <c r="I404" i="17"/>
  <c r="S405" i="17"/>
  <c r="I405" i="17"/>
  <c r="S406" i="17"/>
  <c r="I406" i="17"/>
  <c r="S407" i="17"/>
  <c r="I407" i="17"/>
  <c r="S408" i="17"/>
  <c r="I408" i="17"/>
  <c r="S409" i="17"/>
  <c r="I409" i="17"/>
  <c r="S410" i="17"/>
  <c r="I410" i="17"/>
  <c r="S411" i="17"/>
  <c r="I411" i="17"/>
  <c r="S412" i="17"/>
  <c r="I412" i="17"/>
  <c r="S413" i="17"/>
  <c r="I413" i="17"/>
  <c r="S414" i="17"/>
  <c r="I414" i="17"/>
  <c r="S415" i="17"/>
  <c r="I415" i="17"/>
  <c r="S416" i="17"/>
  <c r="I416" i="17"/>
  <c r="S417" i="17"/>
  <c r="I417" i="17"/>
  <c r="S418" i="17"/>
  <c r="I418" i="17"/>
  <c r="S419" i="17"/>
  <c r="I419" i="17"/>
  <c r="S420" i="17"/>
  <c r="I420" i="17"/>
  <c r="S421" i="17"/>
  <c r="I421" i="17"/>
  <c r="S422" i="17"/>
  <c r="I422" i="17"/>
  <c r="S423" i="17"/>
  <c r="I423" i="17"/>
  <c r="S424" i="17"/>
  <c r="I424" i="17"/>
  <c r="S425" i="17"/>
  <c r="I425" i="17"/>
  <c r="S426" i="17"/>
  <c r="I426" i="17"/>
  <c r="S427" i="17"/>
  <c r="I427" i="17"/>
  <c r="S428" i="17"/>
  <c r="I428" i="17"/>
  <c r="S429" i="17"/>
  <c r="I429" i="17"/>
  <c r="S430" i="17"/>
  <c r="I430" i="17"/>
  <c r="S431" i="17"/>
  <c r="I431" i="17"/>
  <c r="S432" i="17"/>
  <c r="I432" i="17"/>
  <c r="S433" i="17"/>
  <c r="I433" i="17"/>
  <c r="S434" i="17"/>
  <c r="I434" i="17"/>
  <c r="S435" i="17"/>
  <c r="I435" i="17"/>
  <c r="S436" i="17"/>
  <c r="I436" i="17"/>
  <c r="S437" i="17"/>
  <c r="I437" i="17"/>
  <c r="S438" i="17"/>
  <c r="I438" i="17"/>
  <c r="S439" i="17"/>
  <c r="I439" i="17"/>
  <c r="S440" i="17"/>
  <c r="I440" i="17"/>
  <c r="S441" i="17"/>
  <c r="I441" i="17"/>
  <c r="S442" i="17"/>
  <c r="I442" i="17"/>
  <c r="S443" i="17"/>
  <c r="I443" i="17"/>
  <c r="S444" i="17"/>
  <c r="I444" i="17"/>
  <c r="S445" i="17"/>
  <c r="I445" i="17"/>
  <c r="S446" i="17"/>
  <c r="I446" i="17"/>
  <c r="S447" i="17"/>
  <c r="I447" i="17"/>
  <c r="S448" i="17"/>
  <c r="I448" i="17"/>
  <c r="S449" i="17"/>
  <c r="I449" i="17"/>
  <c r="S450" i="17"/>
  <c r="I450" i="17"/>
  <c r="S451" i="17"/>
  <c r="I451" i="17"/>
  <c r="S452" i="17"/>
  <c r="I452" i="17"/>
  <c r="I453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AC3" i="16"/>
  <c r="X3" i="16"/>
  <c r="Z3" i="16"/>
  <c r="AA3" i="16"/>
  <c r="AC4" i="16"/>
  <c r="X4" i="16"/>
  <c r="Z4" i="16"/>
  <c r="AA4" i="16"/>
  <c r="AC5" i="16"/>
  <c r="X5" i="16"/>
  <c r="Z5" i="16"/>
  <c r="AA5" i="16"/>
  <c r="AC6" i="16"/>
  <c r="X6" i="16"/>
  <c r="Z6" i="16"/>
  <c r="AA6" i="16"/>
  <c r="AC7" i="16"/>
  <c r="X7" i="16"/>
  <c r="Z7" i="16"/>
  <c r="AA7" i="16"/>
  <c r="AC8" i="16"/>
  <c r="X8" i="16"/>
  <c r="Z8" i="16"/>
  <c r="AA8" i="16"/>
  <c r="AC9" i="16"/>
  <c r="X9" i="16"/>
  <c r="Z9" i="16"/>
  <c r="AA9" i="16"/>
  <c r="AC10" i="16"/>
  <c r="X10" i="16"/>
  <c r="Z10" i="16"/>
  <c r="AA10" i="16"/>
  <c r="AC11" i="16"/>
  <c r="X11" i="16"/>
  <c r="Z11" i="16"/>
  <c r="AA11" i="16"/>
  <c r="AC12" i="16"/>
  <c r="X12" i="16"/>
  <c r="Z12" i="16"/>
  <c r="AA12" i="16"/>
  <c r="AC13" i="16"/>
  <c r="X13" i="16"/>
  <c r="Z13" i="16"/>
  <c r="AA13" i="16"/>
  <c r="AC14" i="16"/>
  <c r="X14" i="16"/>
  <c r="Z14" i="16"/>
  <c r="AA14" i="16"/>
  <c r="AC15" i="16"/>
  <c r="X15" i="16"/>
  <c r="Z15" i="16"/>
  <c r="AA15" i="16"/>
  <c r="AC16" i="16"/>
  <c r="X16" i="16"/>
  <c r="Z16" i="16"/>
  <c r="AA16" i="16"/>
  <c r="AC17" i="16"/>
  <c r="X17" i="16"/>
  <c r="Z17" i="16"/>
  <c r="AA17" i="16"/>
  <c r="AC18" i="16"/>
  <c r="X18" i="16"/>
  <c r="Z18" i="16"/>
  <c r="AA18" i="16"/>
  <c r="AC19" i="16"/>
  <c r="X19" i="16"/>
  <c r="Z19" i="16"/>
  <c r="AA19" i="16"/>
  <c r="AC20" i="16"/>
  <c r="X20" i="16"/>
  <c r="Z20" i="16"/>
  <c r="AA20" i="16"/>
  <c r="AC21" i="16"/>
  <c r="X21" i="16"/>
  <c r="Z21" i="16"/>
  <c r="AA21" i="16"/>
  <c r="AC22" i="16"/>
  <c r="X22" i="16"/>
  <c r="Z22" i="16"/>
  <c r="AA22" i="16"/>
  <c r="AC23" i="16"/>
  <c r="X23" i="16"/>
  <c r="Z23" i="16"/>
  <c r="AA23" i="16"/>
  <c r="AC24" i="16"/>
  <c r="X24" i="16"/>
  <c r="Z24" i="16"/>
  <c r="AA24" i="16"/>
  <c r="AC25" i="16"/>
  <c r="X25" i="16"/>
  <c r="Z25" i="16"/>
  <c r="AA25" i="16"/>
  <c r="AC26" i="16"/>
  <c r="X26" i="16"/>
  <c r="Z26" i="16"/>
  <c r="AA26" i="16"/>
  <c r="AC27" i="16"/>
  <c r="X27" i="16"/>
  <c r="Z27" i="16"/>
  <c r="AA27" i="16"/>
  <c r="AC28" i="16"/>
  <c r="X28" i="16"/>
  <c r="Z28" i="16"/>
  <c r="AA28" i="16"/>
  <c r="AC29" i="16"/>
  <c r="X29" i="16"/>
  <c r="Z29" i="16"/>
  <c r="AA29" i="16"/>
  <c r="AC30" i="16"/>
  <c r="X30" i="16"/>
  <c r="Z30" i="16"/>
  <c r="AA30" i="16"/>
  <c r="AC31" i="16"/>
  <c r="X31" i="16"/>
  <c r="Z31" i="16"/>
  <c r="AA31" i="16"/>
  <c r="AC32" i="16"/>
  <c r="X32" i="16"/>
  <c r="Z32" i="16"/>
  <c r="AA32" i="16"/>
  <c r="AC33" i="16"/>
  <c r="X33" i="16"/>
  <c r="Z33" i="16"/>
  <c r="AA33" i="16"/>
  <c r="AC34" i="16"/>
  <c r="X34" i="16"/>
  <c r="Z34" i="16"/>
  <c r="AA34" i="16"/>
  <c r="AC35" i="16"/>
  <c r="X35" i="16"/>
  <c r="Z35" i="16"/>
  <c r="AA35" i="16"/>
  <c r="AC36" i="16"/>
  <c r="X36" i="16"/>
  <c r="Z36" i="16"/>
  <c r="AA36" i="16"/>
  <c r="AC37" i="16"/>
  <c r="X37" i="16"/>
  <c r="Z37" i="16"/>
  <c r="AA37" i="16"/>
  <c r="AC38" i="16"/>
  <c r="X38" i="16"/>
  <c r="Z38" i="16"/>
  <c r="AA38" i="16"/>
  <c r="AC39" i="16"/>
  <c r="X39" i="16"/>
  <c r="Z39" i="16"/>
  <c r="AA39" i="16"/>
  <c r="AC40" i="16"/>
  <c r="X40" i="16"/>
  <c r="Z40" i="16"/>
  <c r="AA40" i="16"/>
  <c r="AC41" i="16"/>
  <c r="X41" i="16"/>
  <c r="Z41" i="16"/>
  <c r="AA41" i="16"/>
  <c r="AC42" i="16"/>
  <c r="X42" i="16"/>
  <c r="Z42" i="16"/>
  <c r="AA42" i="16"/>
  <c r="AC43" i="16"/>
  <c r="X43" i="16"/>
  <c r="Z43" i="16"/>
  <c r="AA43" i="16"/>
  <c r="AC44" i="16"/>
  <c r="X44" i="16"/>
  <c r="Z44" i="16"/>
  <c r="AA44" i="16"/>
  <c r="AC45" i="16"/>
  <c r="X45" i="16"/>
  <c r="Z45" i="16"/>
  <c r="AA45" i="16"/>
  <c r="AC46" i="16"/>
  <c r="X46" i="16"/>
  <c r="Z46" i="16"/>
  <c r="AA46" i="16"/>
  <c r="AC47" i="16"/>
  <c r="X47" i="16"/>
  <c r="Z47" i="16"/>
  <c r="AA47" i="16"/>
  <c r="AC48" i="16"/>
  <c r="X48" i="16"/>
  <c r="Z48" i="16"/>
  <c r="AA48" i="16"/>
  <c r="AC49" i="16"/>
  <c r="X49" i="16"/>
  <c r="Z49" i="16"/>
  <c r="AA49" i="16"/>
  <c r="AC50" i="16"/>
  <c r="X50" i="16"/>
  <c r="Z50" i="16"/>
  <c r="AA50" i="16"/>
  <c r="AC51" i="16"/>
  <c r="X51" i="16"/>
  <c r="Z51" i="16"/>
  <c r="AA51" i="16"/>
  <c r="AC52" i="16"/>
  <c r="X52" i="16"/>
  <c r="Z52" i="16"/>
  <c r="AA52" i="16"/>
  <c r="AC53" i="16"/>
  <c r="X53" i="16"/>
  <c r="Z53" i="16"/>
  <c r="AA53" i="16"/>
  <c r="AC54" i="16"/>
  <c r="X54" i="16"/>
  <c r="Z54" i="16"/>
  <c r="AA54" i="16"/>
  <c r="AC55" i="16"/>
  <c r="X55" i="16"/>
  <c r="Z55" i="16"/>
  <c r="AA55" i="16"/>
  <c r="AC56" i="16"/>
  <c r="X56" i="16"/>
  <c r="Z56" i="16"/>
  <c r="AA56" i="16"/>
  <c r="AC57" i="16"/>
  <c r="X57" i="16"/>
  <c r="Z57" i="16"/>
  <c r="AA57" i="16"/>
  <c r="AC58" i="16"/>
  <c r="X58" i="16"/>
  <c r="Z58" i="16"/>
  <c r="AA58" i="16"/>
  <c r="AC59" i="16"/>
  <c r="X59" i="16"/>
  <c r="Z59" i="16"/>
  <c r="AA59" i="16"/>
  <c r="AC60" i="16"/>
  <c r="X60" i="16"/>
  <c r="Z60" i="16"/>
  <c r="AA60" i="16"/>
  <c r="AC61" i="16"/>
  <c r="X61" i="16"/>
  <c r="Z61" i="16"/>
  <c r="AA61" i="16"/>
  <c r="AC62" i="16"/>
  <c r="X62" i="16"/>
  <c r="Z62" i="16"/>
  <c r="AA62" i="16"/>
  <c r="AC63" i="16"/>
  <c r="X63" i="16"/>
  <c r="Z63" i="16"/>
  <c r="AA63" i="16"/>
  <c r="AC64" i="16"/>
  <c r="X64" i="16"/>
  <c r="Z64" i="16"/>
  <c r="AA64" i="16"/>
  <c r="AC65" i="16"/>
  <c r="X65" i="16"/>
  <c r="Z65" i="16"/>
  <c r="AA65" i="16"/>
  <c r="AC66" i="16"/>
  <c r="X66" i="16"/>
  <c r="Z66" i="16"/>
  <c r="AA66" i="16"/>
  <c r="AC67" i="16"/>
  <c r="X67" i="16"/>
  <c r="Z67" i="16"/>
  <c r="AA67" i="16"/>
  <c r="AC68" i="16"/>
  <c r="X68" i="16"/>
  <c r="Z68" i="16"/>
  <c r="AA68" i="16"/>
  <c r="AC69" i="16"/>
  <c r="X69" i="16"/>
  <c r="Z69" i="16"/>
  <c r="AA69" i="16"/>
  <c r="AC70" i="16"/>
  <c r="X70" i="16"/>
  <c r="Z70" i="16"/>
  <c r="AA70" i="16"/>
  <c r="AC71" i="16"/>
  <c r="X71" i="16"/>
  <c r="Z71" i="16"/>
  <c r="AA71" i="16"/>
  <c r="AC72" i="16"/>
  <c r="X72" i="16"/>
  <c r="Z72" i="16"/>
  <c r="AA72" i="16"/>
  <c r="AC73" i="16"/>
  <c r="X73" i="16"/>
  <c r="Z73" i="16"/>
  <c r="AA73" i="16"/>
  <c r="AC74" i="16"/>
  <c r="X74" i="16"/>
  <c r="Z74" i="16"/>
  <c r="AA74" i="16"/>
  <c r="AC75" i="16"/>
  <c r="X75" i="16"/>
  <c r="Z75" i="16"/>
  <c r="AA75" i="16"/>
  <c r="AC76" i="16"/>
  <c r="X76" i="16"/>
  <c r="Z76" i="16"/>
  <c r="AA76" i="16"/>
  <c r="X77" i="16"/>
  <c r="Z77" i="16"/>
  <c r="AA77" i="16"/>
  <c r="AC78" i="16"/>
  <c r="X78" i="16"/>
  <c r="Z78" i="16"/>
  <c r="AA78" i="16"/>
  <c r="AC79" i="16"/>
  <c r="X79" i="16"/>
  <c r="Z79" i="16"/>
  <c r="AA79" i="16"/>
  <c r="AC80" i="16"/>
  <c r="X80" i="16"/>
  <c r="Z80" i="16"/>
  <c r="AA80" i="16"/>
  <c r="AC81" i="16"/>
  <c r="X81" i="16"/>
  <c r="Z81" i="16"/>
  <c r="AA81" i="16"/>
  <c r="AC82" i="16"/>
  <c r="X82" i="16"/>
  <c r="Z82" i="16"/>
  <c r="AA82" i="16"/>
  <c r="AC83" i="16"/>
  <c r="X83" i="16"/>
  <c r="Z83" i="16"/>
  <c r="AA83" i="16"/>
  <c r="AC84" i="16"/>
  <c r="X84" i="16"/>
  <c r="Z84" i="16"/>
  <c r="AA84" i="16"/>
  <c r="AC85" i="16"/>
  <c r="X85" i="16"/>
  <c r="Z85" i="16"/>
  <c r="AA85" i="16"/>
  <c r="AC86" i="16"/>
  <c r="X86" i="16"/>
  <c r="Z86" i="16"/>
  <c r="AA86" i="16"/>
  <c r="AC87" i="16"/>
  <c r="X87" i="16"/>
  <c r="Z87" i="16"/>
  <c r="AA87" i="16"/>
  <c r="AC88" i="16"/>
  <c r="X88" i="16"/>
  <c r="Z88" i="16"/>
  <c r="AA88" i="16"/>
  <c r="AC89" i="16"/>
  <c r="X89" i="16"/>
  <c r="Z89" i="16"/>
  <c r="AA89" i="16"/>
  <c r="AC90" i="16"/>
  <c r="X90" i="16"/>
  <c r="Z90" i="16"/>
  <c r="AA90" i="16"/>
  <c r="AC91" i="16"/>
  <c r="X91" i="16"/>
  <c r="Z91" i="16"/>
  <c r="AA91" i="16"/>
  <c r="AC92" i="16"/>
  <c r="X92" i="16"/>
  <c r="Z92" i="16"/>
  <c r="AA92" i="16"/>
  <c r="AC93" i="16"/>
  <c r="X93" i="16"/>
  <c r="Z93" i="16"/>
  <c r="AA93" i="16"/>
  <c r="AC94" i="16"/>
  <c r="X94" i="16"/>
  <c r="Z94" i="16"/>
  <c r="AA94" i="16"/>
  <c r="AC95" i="16"/>
  <c r="X95" i="16"/>
  <c r="Z95" i="16"/>
  <c r="AA95" i="16"/>
  <c r="AC96" i="16"/>
  <c r="X96" i="16"/>
  <c r="Z96" i="16"/>
  <c r="AA96" i="16"/>
  <c r="AC97" i="16"/>
  <c r="X97" i="16"/>
  <c r="Z97" i="16"/>
  <c r="AA97" i="16"/>
  <c r="AC98" i="16"/>
  <c r="X98" i="16"/>
  <c r="Z98" i="16"/>
  <c r="AA98" i="16"/>
  <c r="AC99" i="16"/>
  <c r="X99" i="16"/>
  <c r="Z99" i="16"/>
  <c r="AA99" i="16"/>
  <c r="AC100" i="16"/>
  <c r="X100" i="16"/>
  <c r="Z100" i="16"/>
  <c r="AA100" i="16"/>
  <c r="AC101" i="16"/>
  <c r="X101" i="16"/>
  <c r="Z101" i="16"/>
  <c r="AA101" i="16"/>
  <c r="AC102" i="16"/>
  <c r="X102" i="16"/>
  <c r="Z102" i="16"/>
  <c r="AA102" i="16"/>
  <c r="AC103" i="16"/>
  <c r="X103" i="16"/>
  <c r="Z103" i="16"/>
  <c r="AA103" i="16"/>
  <c r="AC104" i="16"/>
  <c r="X104" i="16"/>
  <c r="Z104" i="16"/>
  <c r="AA104" i="16"/>
  <c r="AC105" i="16"/>
  <c r="X105" i="16"/>
  <c r="Z105" i="16"/>
  <c r="AA105" i="16"/>
  <c r="AC106" i="16"/>
  <c r="X106" i="16"/>
  <c r="Z106" i="16"/>
  <c r="AA106" i="16"/>
  <c r="AC107" i="16"/>
  <c r="X107" i="16"/>
  <c r="Z107" i="16"/>
  <c r="AA107" i="16"/>
  <c r="AC108" i="16"/>
  <c r="X108" i="16"/>
  <c r="Z108" i="16"/>
  <c r="AA108" i="16"/>
  <c r="AC109" i="16"/>
  <c r="X109" i="16"/>
  <c r="Z109" i="16"/>
  <c r="AA109" i="16"/>
  <c r="AC110" i="16"/>
  <c r="X110" i="16"/>
  <c r="Z110" i="16"/>
  <c r="AA110" i="16"/>
  <c r="AC111" i="16"/>
  <c r="X111" i="16"/>
  <c r="Z111" i="16"/>
  <c r="AA111" i="16"/>
  <c r="AC112" i="16"/>
  <c r="X112" i="16"/>
  <c r="Z112" i="16"/>
  <c r="AA112" i="16"/>
  <c r="AC113" i="16"/>
  <c r="X113" i="16"/>
  <c r="Z113" i="16"/>
  <c r="AA113" i="16"/>
  <c r="AC114" i="16"/>
  <c r="X114" i="16"/>
  <c r="Z114" i="16"/>
  <c r="AA114" i="16"/>
  <c r="AC115" i="16"/>
  <c r="X115" i="16"/>
  <c r="Z115" i="16"/>
  <c r="AA115" i="16"/>
  <c r="AC116" i="16"/>
  <c r="X116" i="16"/>
  <c r="Z116" i="16"/>
  <c r="AA116" i="16"/>
  <c r="AC117" i="16"/>
  <c r="X117" i="16"/>
  <c r="Z117" i="16"/>
  <c r="AA117" i="16"/>
  <c r="AC118" i="16"/>
  <c r="X118" i="16"/>
  <c r="Z118" i="16"/>
  <c r="AA118" i="16"/>
  <c r="AC119" i="16"/>
  <c r="X119" i="16"/>
  <c r="Z119" i="16"/>
  <c r="AA119" i="16"/>
  <c r="AC120" i="16"/>
  <c r="X120" i="16"/>
  <c r="Z120" i="16"/>
  <c r="AA120" i="16"/>
  <c r="AC121" i="16"/>
  <c r="X121" i="16"/>
  <c r="Z121" i="16"/>
  <c r="AA121" i="16"/>
  <c r="AC122" i="16"/>
  <c r="X122" i="16"/>
  <c r="Z122" i="16"/>
  <c r="AA122" i="16"/>
  <c r="AC123" i="16"/>
  <c r="X123" i="16"/>
  <c r="Z123" i="16"/>
  <c r="AA123" i="16"/>
  <c r="AC124" i="16"/>
  <c r="X124" i="16"/>
  <c r="Z124" i="16"/>
  <c r="AA124" i="16"/>
  <c r="AC125" i="16"/>
  <c r="X125" i="16"/>
  <c r="Z125" i="16"/>
  <c r="AA125" i="16"/>
  <c r="AC126" i="16"/>
  <c r="X126" i="16"/>
  <c r="Z126" i="16"/>
  <c r="AA126" i="16"/>
  <c r="AC127" i="16"/>
  <c r="X127" i="16"/>
  <c r="Z127" i="16"/>
  <c r="AA127" i="16"/>
  <c r="AC128" i="16"/>
  <c r="X128" i="16"/>
  <c r="Z128" i="16"/>
  <c r="AA128" i="16"/>
  <c r="AC129" i="16"/>
  <c r="X129" i="16"/>
  <c r="Z129" i="16"/>
  <c r="AA129" i="16"/>
  <c r="AC130" i="16"/>
  <c r="X130" i="16"/>
  <c r="Z130" i="16"/>
  <c r="AA130" i="16"/>
  <c r="AC131" i="16"/>
  <c r="X131" i="16"/>
  <c r="Z131" i="16"/>
  <c r="AA131" i="16"/>
  <c r="AC132" i="16"/>
  <c r="X132" i="16"/>
  <c r="Z132" i="16"/>
  <c r="AA132" i="16"/>
  <c r="AC133" i="16"/>
  <c r="X133" i="16"/>
  <c r="Z133" i="16"/>
  <c r="AA133" i="16"/>
  <c r="AC134" i="16"/>
  <c r="X134" i="16"/>
  <c r="Z134" i="16"/>
  <c r="AA134" i="16"/>
  <c r="AC135" i="16"/>
  <c r="X135" i="16"/>
  <c r="Z135" i="16"/>
  <c r="AA135" i="16"/>
  <c r="AC136" i="16"/>
  <c r="X136" i="16"/>
  <c r="Z136" i="16"/>
  <c r="AA136" i="16"/>
  <c r="AC137" i="16"/>
  <c r="X137" i="16"/>
  <c r="Z137" i="16"/>
  <c r="AA137" i="16"/>
  <c r="AC138" i="16"/>
  <c r="X138" i="16"/>
  <c r="Z138" i="16"/>
  <c r="AA138" i="16"/>
  <c r="AC139" i="16"/>
  <c r="X139" i="16"/>
  <c r="Z139" i="16"/>
  <c r="AA139" i="16"/>
  <c r="AC140" i="16"/>
  <c r="X140" i="16"/>
  <c r="Z140" i="16"/>
  <c r="AA140" i="16"/>
  <c r="AC141" i="16"/>
  <c r="X141" i="16"/>
  <c r="Z141" i="16"/>
  <c r="AA141" i="16"/>
  <c r="AC142" i="16"/>
  <c r="X142" i="16"/>
  <c r="Z142" i="16"/>
  <c r="AA142" i="16"/>
  <c r="AC143" i="16"/>
  <c r="X143" i="16"/>
  <c r="Z143" i="16"/>
  <c r="AA143" i="16"/>
  <c r="AC144" i="16"/>
  <c r="X144" i="16"/>
  <c r="Z144" i="16"/>
  <c r="AA144" i="16"/>
  <c r="AC145" i="16"/>
  <c r="X145" i="16"/>
  <c r="Z145" i="16"/>
  <c r="AA145" i="16"/>
  <c r="AC146" i="16"/>
  <c r="X146" i="16"/>
  <c r="Z146" i="16"/>
  <c r="AA146" i="16"/>
  <c r="AC147" i="16"/>
  <c r="X147" i="16"/>
  <c r="Z147" i="16"/>
  <c r="AA147" i="16"/>
  <c r="AC148" i="16"/>
  <c r="X148" i="16"/>
  <c r="Z148" i="16"/>
  <c r="AA148" i="16"/>
  <c r="AC149" i="16"/>
  <c r="X149" i="16"/>
  <c r="Z149" i="16"/>
  <c r="AA149" i="16"/>
  <c r="AC150" i="16"/>
  <c r="X150" i="16"/>
  <c r="Z150" i="16"/>
  <c r="AA150" i="16"/>
  <c r="AC151" i="16"/>
  <c r="X151" i="16"/>
  <c r="Z151" i="16"/>
  <c r="AA151" i="16"/>
  <c r="AC152" i="16"/>
  <c r="X152" i="16"/>
  <c r="Z152" i="16"/>
  <c r="AA152" i="16"/>
  <c r="AC153" i="16"/>
  <c r="X153" i="16"/>
  <c r="Z153" i="16"/>
  <c r="AA153" i="16"/>
  <c r="AC154" i="16"/>
  <c r="X154" i="16"/>
  <c r="Z154" i="16"/>
  <c r="AA154" i="16"/>
  <c r="AC155" i="16"/>
  <c r="X155" i="16"/>
  <c r="Z155" i="16"/>
  <c r="AA155" i="16"/>
  <c r="AC156" i="16"/>
  <c r="X156" i="16"/>
  <c r="Z156" i="16"/>
  <c r="AA156" i="16"/>
  <c r="AC157" i="16"/>
  <c r="X157" i="16"/>
  <c r="Z157" i="16"/>
  <c r="AA157" i="16"/>
  <c r="AC158" i="16"/>
  <c r="X158" i="16"/>
  <c r="Z158" i="16"/>
  <c r="AA158" i="16"/>
  <c r="AC159" i="16"/>
  <c r="X159" i="16"/>
  <c r="Z159" i="16"/>
  <c r="AA159" i="16"/>
  <c r="AC160" i="16"/>
  <c r="X160" i="16"/>
  <c r="Z160" i="16"/>
  <c r="AA160" i="16"/>
  <c r="AC161" i="16"/>
  <c r="X161" i="16"/>
  <c r="Z161" i="16"/>
  <c r="AA161" i="16"/>
  <c r="AC162" i="16"/>
  <c r="X162" i="16"/>
  <c r="Z162" i="16"/>
  <c r="AA162" i="16"/>
  <c r="AC163" i="16"/>
  <c r="X163" i="16"/>
  <c r="Z163" i="16"/>
  <c r="AA163" i="16"/>
  <c r="AC164" i="16"/>
  <c r="X164" i="16"/>
  <c r="Z164" i="16"/>
  <c r="AA164" i="16"/>
  <c r="AC165" i="16"/>
  <c r="X165" i="16"/>
  <c r="Z165" i="16"/>
  <c r="AA165" i="16"/>
  <c r="AC166" i="16"/>
  <c r="X166" i="16"/>
  <c r="Z166" i="16"/>
  <c r="AA166" i="16"/>
  <c r="AC167" i="16"/>
  <c r="X167" i="16"/>
  <c r="Z167" i="16"/>
  <c r="AA167" i="16"/>
  <c r="AC168" i="16"/>
  <c r="X168" i="16"/>
  <c r="Z168" i="16"/>
  <c r="AA168" i="16"/>
  <c r="AC169" i="16"/>
  <c r="X169" i="16"/>
  <c r="Z169" i="16"/>
  <c r="AA169" i="16"/>
  <c r="AC170" i="16"/>
  <c r="X170" i="16"/>
  <c r="Z170" i="16"/>
  <c r="AA170" i="16"/>
  <c r="AC171" i="16"/>
  <c r="X171" i="16"/>
  <c r="Z171" i="16"/>
  <c r="AA171" i="16"/>
  <c r="AC172" i="16"/>
  <c r="X172" i="16"/>
  <c r="Z172" i="16"/>
  <c r="AA172" i="16"/>
  <c r="AC173" i="16"/>
  <c r="X173" i="16"/>
  <c r="Z173" i="16"/>
  <c r="AA173" i="16"/>
  <c r="AC174" i="16"/>
  <c r="X174" i="16"/>
  <c r="Z174" i="16"/>
  <c r="AA174" i="16"/>
  <c r="AC175" i="16"/>
  <c r="X175" i="16"/>
  <c r="Z175" i="16"/>
  <c r="AA175" i="16"/>
  <c r="AC176" i="16"/>
  <c r="X176" i="16"/>
  <c r="Z176" i="16"/>
  <c r="AA176" i="16"/>
  <c r="AC177" i="16"/>
  <c r="X177" i="16"/>
  <c r="Z177" i="16"/>
  <c r="AA177" i="16"/>
  <c r="AC178" i="16"/>
  <c r="X178" i="16"/>
  <c r="Z178" i="16"/>
  <c r="AA178" i="16"/>
  <c r="AC179" i="16"/>
  <c r="X179" i="16"/>
  <c r="Z179" i="16"/>
  <c r="AA179" i="16"/>
  <c r="AC180" i="16"/>
  <c r="X180" i="16"/>
  <c r="Z180" i="16"/>
  <c r="AA180" i="16"/>
  <c r="AC181" i="16"/>
  <c r="X181" i="16"/>
  <c r="Z181" i="16"/>
  <c r="AA181" i="16"/>
  <c r="AC182" i="16"/>
  <c r="X182" i="16"/>
  <c r="Z182" i="16"/>
  <c r="AA182" i="16"/>
  <c r="AC183" i="16"/>
  <c r="X183" i="16"/>
  <c r="Z183" i="16"/>
  <c r="AA183" i="16"/>
  <c r="AC184" i="16"/>
  <c r="X184" i="16"/>
  <c r="Z184" i="16"/>
  <c r="AA184" i="16"/>
  <c r="AC185" i="16"/>
  <c r="X185" i="16"/>
  <c r="Z185" i="16"/>
  <c r="AA185" i="16"/>
  <c r="AC186" i="16"/>
  <c r="X186" i="16"/>
  <c r="Z186" i="16"/>
  <c r="AA186" i="16"/>
  <c r="AC187" i="16"/>
  <c r="X187" i="16"/>
  <c r="Z187" i="16"/>
  <c r="AA187" i="16"/>
  <c r="AC188" i="16"/>
  <c r="X188" i="16"/>
  <c r="Z188" i="16"/>
  <c r="AA188" i="16"/>
  <c r="AC189" i="16"/>
  <c r="X189" i="16"/>
  <c r="Z189" i="16"/>
  <c r="AA189" i="16"/>
  <c r="AC190" i="16"/>
  <c r="X190" i="16"/>
  <c r="Z190" i="16"/>
  <c r="AA190" i="16"/>
  <c r="AC191" i="16"/>
  <c r="X191" i="16"/>
  <c r="Z191" i="16"/>
  <c r="AA191" i="16"/>
  <c r="AC192" i="16"/>
  <c r="X192" i="16"/>
  <c r="Z192" i="16"/>
  <c r="AA192" i="16"/>
  <c r="AC193" i="16"/>
  <c r="X193" i="16"/>
  <c r="Z193" i="16"/>
  <c r="AA193" i="16"/>
  <c r="AC194" i="16"/>
  <c r="X194" i="16"/>
  <c r="Z194" i="16"/>
  <c r="AA194" i="16"/>
  <c r="AC195" i="16"/>
  <c r="X195" i="16"/>
  <c r="Z195" i="16"/>
  <c r="AA195" i="16"/>
  <c r="AC196" i="16"/>
  <c r="X196" i="16"/>
  <c r="Z196" i="16"/>
  <c r="AA196" i="16"/>
  <c r="AC197" i="16"/>
  <c r="X197" i="16"/>
  <c r="Z197" i="16"/>
  <c r="AA197" i="16"/>
  <c r="AC198" i="16"/>
  <c r="X198" i="16"/>
  <c r="Z198" i="16"/>
  <c r="AA198" i="16"/>
  <c r="AC199" i="16"/>
  <c r="X199" i="16"/>
  <c r="Z199" i="16"/>
  <c r="AA199" i="16"/>
  <c r="AC200" i="16"/>
  <c r="X200" i="16"/>
  <c r="Z200" i="16"/>
  <c r="AA200" i="16"/>
  <c r="AC201" i="16"/>
  <c r="X201" i="16"/>
  <c r="Z201" i="16"/>
  <c r="AA201" i="16"/>
  <c r="AC202" i="16"/>
  <c r="X202" i="16"/>
  <c r="Z202" i="16"/>
  <c r="AA202" i="16"/>
  <c r="AC203" i="16"/>
  <c r="X203" i="16"/>
  <c r="Z203" i="16"/>
  <c r="AA203" i="16"/>
  <c r="AC204" i="16"/>
  <c r="X204" i="16"/>
  <c r="Z204" i="16"/>
  <c r="AA204" i="16"/>
  <c r="AC205" i="16"/>
  <c r="X205" i="16"/>
  <c r="Z205" i="16"/>
  <c r="AA205" i="16"/>
  <c r="AC206" i="16"/>
  <c r="X206" i="16"/>
  <c r="Z206" i="16"/>
  <c r="AA206" i="16"/>
  <c r="AC207" i="16"/>
  <c r="X207" i="16"/>
  <c r="Z207" i="16"/>
  <c r="AA207" i="16"/>
  <c r="AC208" i="16"/>
  <c r="X208" i="16"/>
  <c r="Z208" i="16"/>
  <c r="AA208" i="16"/>
  <c r="AC209" i="16"/>
  <c r="X209" i="16"/>
  <c r="Z209" i="16"/>
  <c r="AA209" i="16"/>
  <c r="AC210" i="16"/>
  <c r="X210" i="16"/>
  <c r="Z210" i="16"/>
  <c r="AA210" i="16"/>
  <c r="AC211" i="16"/>
  <c r="X211" i="16"/>
  <c r="Z211" i="16"/>
  <c r="AA211" i="16"/>
  <c r="AC212" i="16"/>
  <c r="X212" i="16"/>
  <c r="Z212" i="16"/>
  <c r="AA212" i="16"/>
  <c r="AC213" i="16"/>
  <c r="X213" i="16"/>
  <c r="Z213" i="16"/>
  <c r="AA213" i="16"/>
  <c r="AC214" i="16"/>
  <c r="X214" i="16"/>
  <c r="Z214" i="16"/>
  <c r="AA214" i="16"/>
  <c r="AC215" i="16"/>
  <c r="X215" i="16"/>
  <c r="Z215" i="16"/>
  <c r="AA215" i="16"/>
  <c r="AC216" i="16"/>
  <c r="X216" i="16"/>
  <c r="Z216" i="16"/>
  <c r="AA216" i="16"/>
  <c r="AC217" i="16"/>
  <c r="X217" i="16"/>
  <c r="Z217" i="16"/>
  <c r="AA217" i="16"/>
  <c r="AC218" i="16"/>
  <c r="X218" i="16"/>
  <c r="Z218" i="16"/>
  <c r="AA218" i="16"/>
  <c r="AC219" i="16"/>
  <c r="X219" i="16"/>
  <c r="Z219" i="16"/>
  <c r="AA219" i="16"/>
  <c r="AC220" i="16"/>
  <c r="X220" i="16"/>
  <c r="Z220" i="16"/>
  <c r="AA220" i="16"/>
  <c r="AC221" i="16"/>
  <c r="X221" i="16"/>
  <c r="Z221" i="16"/>
  <c r="AA221" i="16"/>
  <c r="AC222" i="16"/>
  <c r="X222" i="16"/>
  <c r="Z222" i="16"/>
  <c r="AA222" i="16"/>
  <c r="AC223" i="16"/>
  <c r="X223" i="16"/>
  <c r="Z223" i="16"/>
  <c r="AA223" i="16"/>
  <c r="AC224" i="16"/>
  <c r="X224" i="16"/>
  <c r="Z224" i="16"/>
  <c r="AA224" i="16"/>
  <c r="AC225" i="16"/>
  <c r="X225" i="16"/>
  <c r="Z225" i="16"/>
  <c r="AA225" i="16"/>
  <c r="AC226" i="16"/>
  <c r="X226" i="16"/>
  <c r="Z226" i="16"/>
  <c r="AA226" i="16"/>
  <c r="AC227" i="16"/>
  <c r="X227" i="16"/>
  <c r="Z227" i="16"/>
  <c r="AA227" i="16"/>
  <c r="AC228" i="16"/>
  <c r="X228" i="16"/>
  <c r="Z228" i="16"/>
  <c r="AA228" i="16"/>
  <c r="AC229" i="16"/>
  <c r="X229" i="16"/>
  <c r="Z229" i="16"/>
  <c r="AA229" i="16"/>
  <c r="AC230" i="16"/>
  <c r="X230" i="16"/>
  <c r="Z230" i="16"/>
  <c r="AA230" i="16"/>
  <c r="AC231" i="16"/>
  <c r="X231" i="16"/>
  <c r="Z231" i="16"/>
  <c r="AA231" i="16"/>
  <c r="AC232" i="16"/>
  <c r="X232" i="16"/>
  <c r="Z232" i="16"/>
  <c r="AA232" i="16"/>
  <c r="AC233" i="16"/>
  <c r="X233" i="16"/>
  <c r="Z233" i="16"/>
  <c r="AA233" i="16"/>
  <c r="AC234" i="16"/>
  <c r="X234" i="16"/>
  <c r="Z234" i="16"/>
  <c r="AA234" i="16"/>
  <c r="AC235" i="16"/>
  <c r="X235" i="16"/>
  <c r="Z235" i="16"/>
  <c r="AA235" i="16"/>
  <c r="AC236" i="16"/>
  <c r="X236" i="16"/>
  <c r="Z236" i="16"/>
  <c r="AA236" i="16"/>
  <c r="AC237" i="16"/>
  <c r="X237" i="16"/>
  <c r="Z237" i="16"/>
  <c r="AA237" i="16"/>
  <c r="AC238" i="16"/>
  <c r="X238" i="16"/>
  <c r="Z238" i="16"/>
  <c r="AA238" i="16"/>
  <c r="AC239" i="16"/>
  <c r="X239" i="16"/>
  <c r="Z239" i="16"/>
  <c r="AA239" i="16"/>
  <c r="AC240" i="16"/>
  <c r="X240" i="16"/>
  <c r="Z240" i="16"/>
  <c r="AA240" i="16"/>
  <c r="AC241" i="16"/>
  <c r="X241" i="16"/>
  <c r="Z241" i="16"/>
  <c r="AA241" i="16"/>
  <c r="AC242" i="16"/>
  <c r="X242" i="16"/>
  <c r="Z242" i="16"/>
  <c r="AA242" i="16"/>
  <c r="AC243" i="16"/>
  <c r="X243" i="16"/>
  <c r="Z243" i="16"/>
  <c r="AA243" i="16"/>
  <c r="AC244" i="16"/>
  <c r="X244" i="16"/>
  <c r="Z244" i="16"/>
  <c r="AA244" i="16"/>
  <c r="AC245" i="16"/>
  <c r="X245" i="16"/>
  <c r="Z245" i="16"/>
  <c r="AA245" i="16"/>
  <c r="AC246" i="16"/>
  <c r="X246" i="16"/>
  <c r="Z246" i="16"/>
  <c r="AA246" i="16"/>
  <c r="AC247" i="16"/>
  <c r="X247" i="16"/>
  <c r="Z247" i="16"/>
  <c r="AA247" i="16"/>
  <c r="AC248" i="16"/>
  <c r="X248" i="16"/>
  <c r="Z248" i="16"/>
  <c r="AA248" i="16"/>
  <c r="AC249" i="16"/>
  <c r="X249" i="16"/>
  <c r="Z249" i="16"/>
  <c r="AA249" i="16"/>
  <c r="AC250" i="16"/>
  <c r="X250" i="16"/>
  <c r="Z250" i="16"/>
  <c r="AA250" i="16"/>
  <c r="AC251" i="16"/>
  <c r="X251" i="16"/>
  <c r="Z251" i="16"/>
  <c r="AA251" i="16"/>
  <c r="AC252" i="16"/>
  <c r="X252" i="16"/>
  <c r="Z252" i="16"/>
  <c r="AA252" i="16"/>
  <c r="AC253" i="16"/>
  <c r="X253" i="16"/>
  <c r="Z253" i="16"/>
  <c r="AA253" i="16"/>
  <c r="AC254" i="16"/>
  <c r="X254" i="16"/>
  <c r="Z254" i="16"/>
  <c r="AA254" i="16"/>
  <c r="AC255" i="16"/>
  <c r="X255" i="16"/>
  <c r="Z255" i="16"/>
  <c r="AA255" i="16"/>
  <c r="AC256" i="16"/>
  <c r="X256" i="16"/>
  <c r="Z256" i="16"/>
  <c r="AA256" i="16"/>
  <c r="AC257" i="16"/>
  <c r="X257" i="16"/>
  <c r="Z257" i="16"/>
  <c r="AA257" i="16"/>
  <c r="AC258" i="16"/>
  <c r="X258" i="16"/>
  <c r="Z258" i="16"/>
  <c r="AA258" i="16"/>
  <c r="AC259" i="16"/>
  <c r="X259" i="16"/>
  <c r="Z259" i="16"/>
  <c r="AA259" i="16"/>
  <c r="AC260" i="16"/>
  <c r="X260" i="16"/>
  <c r="Z260" i="16"/>
  <c r="AA260" i="16"/>
  <c r="AC261" i="16"/>
  <c r="X261" i="16"/>
  <c r="Z261" i="16"/>
  <c r="AA261" i="16"/>
  <c r="AC262" i="16"/>
  <c r="X262" i="16"/>
  <c r="Z262" i="16"/>
  <c r="AA262" i="16"/>
  <c r="AC263" i="16"/>
  <c r="X263" i="16"/>
  <c r="Z263" i="16"/>
  <c r="AA263" i="16"/>
  <c r="AC264" i="16"/>
  <c r="X264" i="16"/>
  <c r="Z264" i="16"/>
  <c r="AA264" i="16"/>
  <c r="AC265" i="16"/>
  <c r="X265" i="16"/>
  <c r="Z265" i="16"/>
  <c r="AA265" i="16"/>
  <c r="AC266" i="16"/>
  <c r="X266" i="16"/>
  <c r="Z266" i="16"/>
  <c r="AA266" i="16"/>
  <c r="AC267" i="16"/>
  <c r="X267" i="16"/>
  <c r="Z267" i="16"/>
  <c r="AA267" i="16"/>
  <c r="AC268" i="16"/>
  <c r="X268" i="16"/>
  <c r="Z268" i="16"/>
  <c r="AA268" i="16"/>
  <c r="AC269" i="16"/>
  <c r="X269" i="16"/>
  <c r="Z269" i="16"/>
  <c r="AA269" i="16"/>
  <c r="AC270" i="16"/>
  <c r="X270" i="16"/>
  <c r="Z270" i="16"/>
  <c r="AA270" i="16"/>
  <c r="AC271" i="16"/>
  <c r="X271" i="16"/>
  <c r="Z271" i="16"/>
  <c r="AA271" i="16"/>
  <c r="AC272" i="16"/>
  <c r="X272" i="16"/>
  <c r="Z272" i="16"/>
  <c r="AA272" i="16"/>
  <c r="AC273" i="16"/>
  <c r="X273" i="16"/>
  <c r="Z273" i="16"/>
  <c r="AA273" i="16"/>
  <c r="AC274" i="16"/>
  <c r="X274" i="16"/>
  <c r="Z274" i="16"/>
  <c r="AA274" i="16"/>
  <c r="AC275" i="16"/>
  <c r="X275" i="16"/>
  <c r="Z275" i="16"/>
  <c r="AA275" i="16"/>
  <c r="AC276" i="16"/>
  <c r="X276" i="16"/>
  <c r="Z276" i="16"/>
  <c r="AA276" i="16"/>
  <c r="AC277" i="16"/>
  <c r="X277" i="16"/>
  <c r="Z277" i="16"/>
  <c r="AA277" i="16"/>
  <c r="AC278" i="16"/>
  <c r="X278" i="16"/>
  <c r="Z278" i="16"/>
  <c r="AA278" i="16"/>
  <c r="AC279" i="16"/>
  <c r="X279" i="16"/>
  <c r="Z279" i="16"/>
  <c r="AA279" i="16"/>
  <c r="AC280" i="16"/>
  <c r="X280" i="16"/>
  <c r="Z280" i="16"/>
  <c r="AA280" i="16"/>
  <c r="AC281" i="16"/>
  <c r="X281" i="16"/>
  <c r="Z281" i="16"/>
  <c r="AA281" i="16"/>
  <c r="AC282" i="16"/>
  <c r="X282" i="16"/>
  <c r="Z282" i="16"/>
  <c r="AA282" i="16"/>
  <c r="AC283" i="16"/>
  <c r="X283" i="16"/>
  <c r="Z283" i="16"/>
  <c r="AA283" i="16"/>
  <c r="AC284" i="16"/>
  <c r="X284" i="16"/>
  <c r="Z284" i="16"/>
  <c r="AA284" i="16"/>
  <c r="AC285" i="16"/>
  <c r="X285" i="16"/>
  <c r="Z285" i="16"/>
  <c r="AA285" i="16"/>
  <c r="AC286" i="16"/>
  <c r="X286" i="16"/>
  <c r="Z286" i="16"/>
  <c r="AA286" i="16"/>
  <c r="AC287" i="16"/>
  <c r="X287" i="16"/>
  <c r="Z287" i="16"/>
  <c r="AA287" i="16"/>
  <c r="AC288" i="16"/>
  <c r="X288" i="16"/>
  <c r="Z288" i="16"/>
  <c r="AA288" i="16"/>
  <c r="AC289" i="16"/>
  <c r="X289" i="16"/>
  <c r="Z289" i="16"/>
  <c r="AA289" i="16"/>
  <c r="AC290" i="16"/>
  <c r="X290" i="16"/>
  <c r="Z290" i="16"/>
  <c r="AA290" i="16"/>
  <c r="AC291" i="16"/>
  <c r="X291" i="16"/>
  <c r="Z291" i="16"/>
  <c r="AA291" i="16"/>
  <c r="AC292" i="16"/>
  <c r="X292" i="16"/>
  <c r="Z292" i="16"/>
  <c r="AA292" i="16"/>
  <c r="AC293" i="16"/>
  <c r="X293" i="16"/>
  <c r="Z293" i="16"/>
  <c r="AA293" i="16"/>
  <c r="AC294" i="16"/>
  <c r="X294" i="16"/>
  <c r="Z294" i="16"/>
  <c r="AA294" i="16"/>
  <c r="AC295" i="16"/>
  <c r="X295" i="16"/>
  <c r="Z295" i="16"/>
  <c r="AA295" i="16"/>
  <c r="AC296" i="16"/>
  <c r="X296" i="16"/>
  <c r="Z296" i="16"/>
  <c r="AA296" i="16"/>
  <c r="AC297" i="16"/>
  <c r="X297" i="16"/>
  <c r="Z297" i="16"/>
  <c r="AA297" i="16"/>
  <c r="AC298" i="16"/>
  <c r="X298" i="16"/>
  <c r="Z298" i="16"/>
  <c r="AA298" i="16"/>
  <c r="AC299" i="16"/>
  <c r="X299" i="16"/>
  <c r="Z299" i="16"/>
  <c r="AA299" i="16"/>
  <c r="AC300" i="16"/>
  <c r="X300" i="16"/>
  <c r="Z300" i="16"/>
  <c r="AA300" i="16"/>
  <c r="AC301" i="16"/>
  <c r="X301" i="16"/>
  <c r="Z301" i="16"/>
  <c r="AA301" i="16"/>
  <c r="AC302" i="16"/>
  <c r="X302" i="16"/>
  <c r="Z302" i="16"/>
  <c r="AA302" i="16"/>
  <c r="AC303" i="16"/>
  <c r="X303" i="16"/>
  <c r="Z303" i="16"/>
  <c r="AA303" i="16"/>
  <c r="AC304" i="16"/>
  <c r="X304" i="16"/>
  <c r="Z304" i="16"/>
  <c r="AA304" i="16"/>
  <c r="AC305" i="16"/>
  <c r="X305" i="16"/>
  <c r="Z305" i="16"/>
  <c r="AA305" i="16"/>
  <c r="AC306" i="16"/>
  <c r="X306" i="16"/>
  <c r="Z306" i="16"/>
  <c r="AA306" i="16"/>
  <c r="AC307" i="16"/>
  <c r="X307" i="16"/>
  <c r="Z307" i="16"/>
  <c r="AA307" i="16"/>
  <c r="AC308" i="16"/>
  <c r="X308" i="16"/>
  <c r="Z308" i="16"/>
  <c r="AA308" i="16"/>
  <c r="AC309" i="16"/>
  <c r="X309" i="16"/>
  <c r="Z309" i="16"/>
  <c r="AA309" i="16"/>
  <c r="AC310" i="16"/>
  <c r="X310" i="16"/>
  <c r="Z310" i="16"/>
  <c r="AA310" i="16"/>
  <c r="AC311" i="16"/>
  <c r="X311" i="16"/>
  <c r="Z311" i="16"/>
  <c r="AA311" i="16"/>
  <c r="AC312" i="16"/>
  <c r="X312" i="16"/>
  <c r="Z312" i="16"/>
  <c r="AA312" i="16"/>
  <c r="AC313" i="16"/>
  <c r="X313" i="16"/>
  <c r="Z313" i="16"/>
  <c r="AA313" i="16"/>
  <c r="AC314" i="16"/>
  <c r="X314" i="16"/>
  <c r="Z314" i="16"/>
  <c r="AA314" i="16"/>
  <c r="AC315" i="16"/>
  <c r="X315" i="16"/>
  <c r="Z315" i="16"/>
  <c r="AA315" i="16"/>
  <c r="AC316" i="16"/>
  <c r="X316" i="16"/>
  <c r="Z316" i="16"/>
  <c r="AA316" i="16"/>
  <c r="AC317" i="16"/>
  <c r="X317" i="16"/>
  <c r="Z317" i="16"/>
  <c r="AA317" i="16"/>
  <c r="AC318" i="16"/>
  <c r="X318" i="16"/>
  <c r="Z318" i="16"/>
  <c r="AA318" i="16"/>
  <c r="AC319" i="16"/>
  <c r="X319" i="16"/>
  <c r="Z319" i="16"/>
  <c r="AA319" i="16"/>
  <c r="AC320" i="16"/>
  <c r="X320" i="16"/>
  <c r="Z320" i="16"/>
  <c r="AA320" i="16"/>
  <c r="AC321" i="16"/>
  <c r="X321" i="16"/>
  <c r="Z321" i="16"/>
  <c r="AA321" i="16"/>
  <c r="AC322" i="16"/>
  <c r="X322" i="16"/>
  <c r="Z322" i="16"/>
  <c r="AA322" i="16"/>
  <c r="AC323" i="16"/>
  <c r="X323" i="16"/>
  <c r="Z323" i="16"/>
  <c r="AA323" i="16"/>
  <c r="AC324" i="16"/>
  <c r="X324" i="16"/>
  <c r="Z324" i="16"/>
  <c r="AA324" i="16"/>
  <c r="AC325" i="16"/>
  <c r="X325" i="16"/>
  <c r="Z325" i="16"/>
  <c r="AA325" i="16"/>
  <c r="AC326" i="16"/>
  <c r="X326" i="16"/>
  <c r="Z326" i="16"/>
  <c r="AA326" i="16"/>
  <c r="AC327" i="16"/>
  <c r="X327" i="16"/>
  <c r="Z327" i="16"/>
  <c r="AA327" i="16"/>
  <c r="AC328" i="16"/>
  <c r="X328" i="16"/>
  <c r="Z328" i="16"/>
  <c r="AA328" i="16"/>
  <c r="AC329" i="16"/>
  <c r="X329" i="16"/>
  <c r="Z329" i="16"/>
  <c r="AA329" i="16"/>
  <c r="AC330" i="16"/>
  <c r="X330" i="16"/>
  <c r="Z330" i="16"/>
  <c r="AA330" i="16"/>
  <c r="AC331" i="16"/>
  <c r="X331" i="16"/>
  <c r="Z331" i="16"/>
  <c r="AA331" i="16"/>
  <c r="AC332" i="16"/>
  <c r="X332" i="16"/>
  <c r="Z332" i="16"/>
  <c r="AA332" i="16"/>
  <c r="AC333" i="16"/>
  <c r="X333" i="16"/>
  <c r="Z333" i="16"/>
  <c r="AA333" i="16"/>
  <c r="AC334" i="16"/>
  <c r="X334" i="16"/>
  <c r="Z334" i="16"/>
  <c r="AA334" i="16"/>
  <c r="AC335" i="16"/>
  <c r="X335" i="16"/>
  <c r="Z335" i="16"/>
  <c r="AA335" i="16"/>
  <c r="AC336" i="16"/>
  <c r="X336" i="16"/>
  <c r="Z336" i="16"/>
  <c r="AA336" i="16"/>
  <c r="AC337" i="16"/>
  <c r="X337" i="16"/>
  <c r="Z337" i="16"/>
  <c r="AA337" i="16"/>
  <c r="AC338" i="16"/>
  <c r="X338" i="16"/>
  <c r="Z338" i="16"/>
  <c r="AA338" i="16"/>
  <c r="AC339" i="16"/>
  <c r="X339" i="16"/>
  <c r="Z339" i="16"/>
  <c r="AA339" i="16"/>
  <c r="AC340" i="16"/>
  <c r="X340" i="16"/>
  <c r="Z340" i="16"/>
  <c r="AA340" i="16"/>
  <c r="AC341" i="16"/>
  <c r="X341" i="16"/>
  <c r="Z341" i="16"/>
  <c r="AA341" i="16"/>
  <c r="AC342" i="16"/>
  <c r="X342" i="16"/>
  <c r="Z342" i="16"/>
  <c r="AA342" i="16"/>
  <c r="AC343" i="16"/>
  <c r="X343" i="16"/>
  <c r="Z343" i="16"/>
  <c r="AA343" i="16"/>
  <c r="AC344" i="16"/>
  <c r="X344" i="16"/>
  <c r="Z344" i="16"/>
  <c r="AA344" i="16"/>
  <c r="AC345" i="16"/>
  <c r="X345" i="16"/>
  <c r="Z345" i="16"/>
  <c r="AA345" i="16"/>
  <c r="AC346" i="16"/>
  <c r="X346" i="16"/>
  <c r="Z346" i="16"/>
  <c r="AA346" i="16"/>
  <c r="AC347" i="16"/>
  <c r="X347" i="16"/>
  <c r="Z347" i="16"/>
  <c r="AA347" i="16"/>
  <c r="AC348" i="16"/>
  <c r="X348" i="16"/>
  <c r="Z348" i="16"/>
  <c r="AA348" i="16"/>
  <c r="AC349" i="16"/>
  <c r="X349" i="16"/>
  <c r="Z349" i="16"/>
  <c r="AA349" i="16"/>
  <c r="AC350" i="16"/>
  <c r="X350" i="16"/>
  <c r="Z350" i="16"/>
  <c r="AA350" i="16"/>
  <c r="AC351" i="16"/>
  <c r="X351" i="16"/>
  <c r="Z351" i="16"/>
  <c r="AA351" i="16"/>
  <c r="AC2" i="16"/>
  <c r="X2" i="16"/>
  <c r="Z2" i="16"/>
  <c r="AA2" i="16"/>
  <c r="S3" i="16"/>
  <c r="U3" i="16"/>
  <c r="V3" i="16"/>
  <c r="S4" i="16"/>
  <c r="U4" i="16"/>
  <c r="V4" i="16"/>
  <c r="S5" i="16"/>
  <c r="U5" i="16"/>
  <c r="V5" i="16"/>
  <c r="S6" i="16"/>
  <c r="U6" i="16"/>
  <c r="V6" i="16"/>
  <c r="S7" i="16"/>
  <c r="U7" i="16"/>
  <c r="V7" i="16"/>
  <c r="S8" i="16"/>
  <c r="U8" i="16"/>
  <c r="V8" i="16"/>
  <c r="S9" i="16"/>
  <c r="U9" i="16"/>
  <c r="V9" i="16"/>
  <c r="S10" i="16"/>
  <c r="U10" i="16"/>
  <c r="V10" i="16"/>
  <c r="S11" i="16"/>
  <c r="U11" i="16"/>
  <c r="V11" i="16"/>
  <c r="S12" i="16"/>
  <c r="U12" i="16"/>
  <c r="V12" i="16"/>
  <c r="S13" i="16"/>
  <c r="U13" i="16"/>
  <c r="V13" i="16"/>
  <c r="S14" i="16"/>
  <c r="U14" i="16"/>
  <c r="V14" i="16"/>
  <c r="S15" i="16"/>
  <c r="U15" i="16"/>
  <c r="V15" i="16"/>
  <c r="S16" i="16"/>
  <c r="U16" i="16"/>
  <c r="V16" i="16"/>
  <c r="S17" i="16"/>
  <c r="U17" i="16"/>
  <c r="V17" i="16"/>
  <c r="S18" i="16"/>
  <c r="U18" i="16"/>
  <c r="V18" i="16"/>
  <c r="S19" i="16"/>
  <c r="U19" i="16"/>
  <c r="V19" i="16"/>
  <c r="S20" i="16"/>
  <c r="U20" i="16"/>
  <c r="V20" i="16"/>
  <c r="S21" i="16"/>
  <c r="U21" i="16"/>
  <c r="V21" i="16"/>
  <c r="S22" i="16"/>
  <c r="U22" i="16"/>
  <c r="V22" i="16"/>
  <c r="S23" i="16"/>
  <c r="U23" i="16"/>
  <c r="V23" i="16"/>
  <c r="S24" i="16"/>
  <c r="U24" i="16"/>
  <c r="V24" i="16"/>
  <c r="S25" i="16"/>
  <c r="U25" i="16"/>
  <c r="V25" i="16"/>
  <c r="S26" i="16"/>
  <c r="U26" i="16"/>
  <c r="V26" i="16"/>
  <c r="S27" i="16"/>
  <c r="U27" i="16"/>
  <c r="V27" i="16"/>
  <c r="S28" i="16"/>
  <c r="U28" i="16"/>
  <c r="V28" i="16"/>
  <c r="S29" i="16"/>
  <c r="U29" i="16"/>
  <c r="V29" i="16"/>
  <c r="S30" i="16"/>
  <c r="U30" i="16"/>
  <c r="V30" i="16"/>
  <c r="S31" i="16"/>
  <c r="U31" i="16"/>
  <c r="V31" i="16"/>
  <c r="S32" i="16"/>
  <c r="U32" i="16"/>
  <c r="V32" i="16"/>
  <c r="S33" i="16"/>
  <c r="U33" i="16"/>
  <c r="V33" i="16"/>
  <c r="S34" i="16"/>
  <c r="U34" i="16"/>
  <c r="V34" i="16"/>
  <c r="S35" i="16"/>
  <c r="U35" i="16"/>
  <c r="V35" i="16"/>
  <c r="S36" i="16"/>
  <c r="U36" i="16"/>
  <c r="V36" i="16"/>
  <c r="S37" i="16"/>
  <c r="U37" i="16"/>
  <c r="V37" i="16"/>
  <c r="S38" i="16"/>
  <c r="U38" i="16"/>
  <c r="V38" i="16"/>
  <c r="S39" i="16"/>
  <c r="U39" i="16"/>
  <c r="V39" i="16"/>
  <c r="S40" i="16"/>
  <c r="U40" i="16"/>
  <c r="V40" i="16"/>
  <c r="S41" i="16"/>
  <c r="U41" i="16"/>
  <c r="V41" i="16"/>
  <c r="S42" i="16"/>
  <c r="U42" i="16"/>
  <c r="V42" i="16"/>
  <c r="S43" i="16"/>
  <c r="U43" i="16"/>
  <c r="V43" i="16"/>
  <c r="S44" i="16"/>
  <c r="U44" i="16"/>
  <c r="V44" i="16"/>
  <c r="S45" i="16"/>
  <c r="U45" i="16"/>
  <c r="V45" i="16"/>
  <c r="S46" i="16"/>
  <c r="U46" i="16"/>
  <c r="V46" i="16"/>
  <c r="S47" i="16"/>
  <c r="U47" i="16"/>
  <c r="V47" i="16"/>
  <c r="S48" i="16"/>
  <c r="U48" i="16"/>
  <c r="V48" i="16"/>
  <c r="S49" i="16"/>
  <c r="U49" i="16"/>
  <c r="V49" i="16"/>
  <c r="S50" i="16"/>
  <c r="U50" i="16"/>
  <c r="V50" i="16"/>
  <c r="S51" i="16"/>
  <c r="U51" i="16"/>
  <c r="V51" i="16"/>
  <c r="S52" i="16"/>
  <c r="U52" i="16"/>
  <c r="V52" i="16"/>
  <c r="S53" i="16"/>
  <c r="U53" i="16"/>
  <c r="V53" i="16"/>
  <c r="S54" i="16"/>
  <c r="U54" i="16"/>
  <c r="V54" i="16"/>
  <c r="S55" i="16"/>
  <c r="U55" i="16"/>
  <c r="V55" i="16"/>
  <c r="S56" i="16"/>
  <c r="U56" i="16"/>
  <c r="V56" i="16"/>
  <c r="S57" i="16"/>
  <c r="U57" i="16"/>
  <c r="V57" i="16"/>
  <c r="S58" i="16"/>
  <c r="U58" i="16"/>
  <c r="V58" i="16"/>
  <c r="S59" i="16"/>
  <c r="U59" i="16"/>
  <c r="V59" i="16"/>
  <c r="S60" i="16"/>
  <c r="U60" i="16"/>
  <c r="V60" i="16"/>
  <c r="S61" i="16"/>
  <c r="U61" i="16"/>
  <c r="V61" i="16"/>
  <c r="S62" i="16"/>
  <c r="U62" i="16"/>
  <c r="V62" i="16"/>
  <c r="S63" i="16"/>
  <c r="U63" i="16"/>
  <c r="V63" i="16"/>
  <c r="S64" i="16"/>
  <c r="U64" i="16"/>
  <c r="V64" i="16"/>
  <c r="S65" i="16"/>
  <c r="U65" i="16"/>
  <c r="V65" i="16"/>
  <c r="S66" i="16"/>
  <c r="U66" i="16"/>
  <c r="V66" i="16"/>
  <c r="S67" i="16"/>
  <c r="U67" i="16"/>
  <c r="V67" i="16"/>
  <c r="S68" i="16"/>
  <c r="U68" i="16"/>
  <c r="V68" i="16"/>
  <c r="S69" i="16"/>
  <c r="U69" i="16"/>
  <c r="V69" i="16"/>
  <c r="S70" i="16"/>
  <c r="U70" i="16"/>
  <c r="V70" i="16"/>
  <c r="S71" i="16"/>
  <c r="U71" i="16"/>
  <c r="V71" i="16"/>
  <c r="S72" i="16"/>
  <c r="U72" i="16"/>
  <c r="V72" i="16"/>
  <c r="S73" i="16"/>
  <c r="U73" i="16"/>
  <c r="V73" i="16"/>
  <c r="S74" i="16"/>
  <c r="U74" i="16"/>
  <c r="V74" i="16"/>
  <c r="S75" i="16"/>
  <c r="U75" i="16"/>
  <c r="V75" i="16"/>
  <c r="S76" i="16"/>
  <c r="U76" i="16"/>
  <c r="V76" i="16"/>
  <c r="S77" i="16"/>
  <c r="U77" i="16"/>
  <c r="V77" i="16"/>
  <c r="S78" i="16"/>
  <c r="U78" i="16"/>
  <c r="V78" i="16"/>
  <c r="S79" i="16"/>
  <c r="U79" i="16"/>
  <c r="V79" i="16"/>
  <c r="S80" i="16"/>
  <c r="U80" i="16"/>
  <c r="V80" i="16"/>
  <c r="S81" i="16"/>
  <c r="U81" i="16"/>
  <c r="V81" i="16"/>
  <c r="S82" i="16"/>
  <c r="U82" i="16"/>
  <c r="V82" i="16"/>
  <c r="S83" i="16"/>
  <c r="U83" i="16"/>
  <c r="V83" i="16"/>
  <c r="S84" i="16"/>
  <c r="U84" i="16"/>
  <c r="V84" i="16"/>
  <c r="S85" i="16"/>
  <c r="U85" i="16"/>
  <c r="V85" i="16"/>
  <c r="S86" i="16"/>
  <c r="U86" i="16"/>
  <c r="V86" i="16"/>
  <c r="S87" i="16"/>
  <c r="U87" i="16"/>
  <c r="V87" i="16"/>
  <c r="S88" i="16"/>
  <c r="U88" i="16"/>
  <c r="V88" i="16"/>
  <c r="S89" i="16"/>
  <c r="U89" i="16"/>
  <c r="V89" i="16"/>
  <c r="S90" i="16"/>
  <c r="U90" i="16"/>
  <c r="V90" i="16"/>
  <c r="S91" i="16"/>
  <c r="U91" i="16"/>
  <c r="V91" i="16"/>
  <c r="S92" i="16"/>
  <c r="U92" i="16"/>
  <c r="V92" i="16"/>
  <c r="S93" i="16"/>
  <c r="U93" i="16"/>
  <c r="V93" i="16"/>
  <c r="S94" i="16"/>
  <c r="U94" i="16"/>
  <c r="V94" i="16"/>
  <c r="S95" i="16"/>
  <c r="U95" i="16"/>
  <c r="V95" i="16"/>
  <c r="S96" i="16"/>
  <c r="U96" i="16"/>
  <c r="V96" i="16"/>
  <c r="S97" i="16"/>
  <c r="U97" i="16"/>
  <c r="V97" i="16"/>
  <c r="S98" i="16"/>
  <c r="U98" i="16"/>
  <c r="V98" i="16"/>
  <c r="S99" i="16"/>
  <c r="U99" i="16"/>
  <c r="V99" i="16"/>
  <c r="S100" i="16"/>
  <c r="U100" i="16"/>
  <c r="V100" i="16"/>
  <c r="S101" i="16"/>
  <c r="U101" i="16"/>
  <c r="V101" i="16"/>
  <c r="S102" i="16"/>
  <c r="U102" i="16"/>
  <c r="V102" i="16"/>
  <c r="S103" i="16"/>
  <c r="U103" i="16"/>
  <c r="V103" i="16"/>
  <c r="S104" i="16"/>
  <c r="U104" i="16"/>
  <c r="V104" i="16"/>
  <c r="S105" i="16"/>
  <c r="U105" i="16"/>
  <c r="V105" i="16"/>
  <c r="S106" i="16"/>
  <c r="U106" i="16"/>
  <c r="V106" i="16"/>
  <c r="S107" i="16"/>
  <c r="U107" i="16"/>
  <c r="V107" i="16"/>
  <c r="S108" i="16"/>
  <c r="U108" i="16"/>
  <c r="V108" i="16"/>
  <c r="S109" i="16"/>
  <c r="U109" i="16"/>
  <c r="V109" i="16"/>
  <c r="S110" i="16"/>
  <c r="U110" i="16"/>
  <c r="V110" i="16"/>
  <c r="S111" i="16"/>
  <c r="U111" i="16"/>
  <c r="V111" i="16"/>
  <c r="S112" i="16"/>
  <c r="U112" i="16"/>
  <c r="V112" i="16"/>
  <c r="S113" i="16"/>
  <c r="U113" i="16"/>
  <c r="V113" i="16"/>
  <c r="S114" i="16"/>
  <c r="U114" i="16"/>
  <c r="V114" i="16"/>
  <c r="S115" i="16"/>
  <c r="U115" i="16"/>
  <c r="V115" i="16"/>
  <c r="S116" i="16"/>
  <c r="U116" i="16"/>
  <c r="V116" i="16"/>
  <c r="S117" i="16"/>
  <c r="U117" i="16"/>
  <c r="V117" i="16"/>
  <c r="S118" i="16"/>
  <c r="U118" i="16"/>
  <c r="V118" i="16"/>
  <c r="S119" i="16"/>
  <c r="U119" i="16"/>
  <c r="V119" i="16"/>
  <c r="S120" i="16"/>
  <c r="U120" i="16"/>
  <c r="V120" i="16"/>
  <c r="S121" i="16"/>
  <c r="U121" i="16"/>
  <c r="V121" i="16"/>
  <c r="S122" i="16"/>
  <c r="U122" i="16"/>
  <c r="V122" i="16"/>
  <c r="S123" i="16"/>
  <c r="U123" i="16"/>
  <c r="V123" i="16"/>
  <c r="S124" i="16"/>
  <c r="U124" i="16"/>
  <c r="V124" i="16"/>
  <c r="S125" i="16"/>
  <c r="U125" i="16"/>
  <c r="V125" i="16"/>
  <c r="S126" i="16"/>
  <c r="U126" i="16"/>
  <c r="V126" i="16"/>
  <c r="S127" i="16"/>
  <c r="U127" i="16"/>
  <c r="V127" i="16"/>
  <c r="S128" i="16"/>
  <c r="U128" i="16"/>
  <c r="V128" i="16"/>
  <c r="S129" i="16"/>
  <c r="U129" i="16"/>
  <c r="V129" i="16"/>
  <c r="S130" i="16"/>
  <c r="U130" i="16"/>
  <c r="V130" i="16"/>
  <c r="S131" i="16"/>
  <c r="U131" i="16"/>
  <c r="V131" i="16"/>
  <c r="S132" i="16"/>
  <c r="U132" i="16"/>
  <c r="V132" i="16"/>
  <c r="S133" i="16"/>
  <c r="U133" i="16"/>
  <c r="V133" i="16"/>
  <c r="S134" i="16"/>
  <c r="U134" i="16"/>
  <c r="V134" i="16"/>
  <c r="S135" i="16"/>
  <c r="U135" i="16"/>
  <c r="V135" i="16"/>
  <c r="S136" i="16"/>
  <c r="U136" i="16"/>
  <c r="V136" i="16"/>
  <c r="S137" i="16"/>
  <c r="U137" i="16"/>
  <c r="V137" i="16"/>
  <c r="S138" i="16"/>
  <c r="U138" i="16"/>
  <c r="V138" i="16"/>
  <c r="S139" i="16"/>
  <c r="U139" i="16"/>
  <c r="V139" i="16"/>
  <c r="S140" i="16"/>
  <c r="U140" i="16"/>
  <c r="V140" i="16"/>
  <c r="S141" i="16"/>
  <c r="U141" i="16"/>
  <c r="V141" i="16"/>
  <c r="S142" i="16"/>
  <c r="U142" i="16"/>
  <c r="V142" i="16"/>
  <c r="S143" i="16"/>
  <c r="U143" i="16"/>
  <c r="V143" i="16"/>
  <c r="S144" i="16"/>
  <c r="U144" i="16"/>
  <c r="V144" i="16"/>
  <c r="S145" i="16"/>
  <c r="U145" i="16"/>
  <c r="V145" i="16"/>
  <c r="S146" i="16"/>
  <c r="U146" i="16"/>
  <c r="V146" i="16"/>
  <c r="S147" i="16"/>
  <c r="U147" i="16"/>
  <c r="V147" i="16"/>
  <c r="S148" i="16"/>
  <c r="U148" i="16"/>
  <c r="V148" i="16"/>
  <c r="S149" i="16"/>
  <c r="U149" i="16"/>
  <c r="V149" i="16"/>
  <c r="S150" i="16"/>
  <c r="U150" i="16"/>
  <c r="V150" i="16"/>
  <c r="S151" i="16"/>
  <c r="U151" i="16"/>
  <c r="V151" i="16"/>
  <c r="S152" i="16"/>
  <c r="U152" i="16"/>
  <c r="V152" i="16"/>
  <c r="S153" i="16"/>
  <c r="U153" i="16"/>
  <c r="V153" i="16"/>
  <c r="S154" i="16"/>
  <c r="U154" i="16"/>
  <c r="V154" i="16"/>
  <c r="S155" i="16"/>
  <c r="U155" i="16"/>
  <c r="V155" i="16"/>
  <c r="S156" i="16"/>
  <c r="U156" i="16"/>
  <c r="V156" i="16"/>
  <c r="S157" i="16"/>
  <c r="U157" i="16"/>
  <c r="V157" i="16"/>
  <c r="S158" i="16"/>
  <c r="U158" i="16"/>
  <c r="V158" i="16"/>
  <c r="S159" i="16"/>
  <c r="U159" i="16"/>
  <c r="V159" i="16"/>
  <c r="S160" i="16"/>
  <c r="U160" i="16"/>
  <c r="V160" i="16"/>
  <c r="S161" i="16"/>
  <c r="U161" i="16"/>
  <c r="V161" i="16"/>
  <c r="S162" i="16"/>
  <c r="U162" i="16"/>
  <c r="V162" i="16"/>
  <c r="S163" i="16"/>
  <c r="U163" i="16"/>
  <c r="V163" i="16"/>
  <c r="S164" i="16"/>
  <c r="U164" i="16"/>
  <c r="V164" i="16"/>
  <c r="S165" i="16"/>
  <c r="U165" i="16"/>
  <c r="V165" i="16"/>
  <c r="S166" i="16"/>
  <c r="U166" i="16"/>
  <c r="V166" i="16"/>
  <c r="S167" i="16"/>
  <c r="U167" i="16"/>
  <c r="V167" i="16"/>
  <c r="S168" i="16"/>
  <c r="U168" i="16"/>
  <c r="V168" i="16"/>
  <c r="S169" i="16"/>
  <c r="U169" i="16"/>
  <c r="V169" i="16"/>
  <c r="S170" i="16"/>
  <c r="U170" i="16"/>
  <c r="V170" i="16"/>
  <c r="S171" i="16"/>
  <c r="U171" i="16"/>
  <c r="V171" i="16"/>
  <c r="S172" i="16"/>
  <c r="U172" i="16"/>
  <c r="V172" i="16"/>
  <c r="S173" i="16"/>
  <c r="U173" i="16"/>
  <c r="V173" i="16"/>
  <c r="S174" i="16"/>
  <c r="U174" i="16"/>
  <c r="V174" i="16"/>
  <c r="S175" i="16"/>
  <c r="U175" i="16"/>
  <c r="V175" i="16"/>
  <c r="S176" i="16"/>
  <c r="U176" i="16"/>
  <c r="V176" i="16"/>
  <c r="S177" i="16"/>
  <c r="U177" i="16"/>
  <c r="V177" i="16"/>
  <c r="S178" i="16"/>
  <c r="U178" i="16"/>
  <c r="V178" i="16"/>
  <c r="S179" i="16"/>
  <c r="U179" i="16"/>
  <c r="V179" i="16"/>
  <c r="S180" i="16"/>
  <c r="U180" i="16"/>
  <c r="V180" i="16"/>
  <c r="S181" i="16"/>
  <c r="U181" i="16"/>
  <c r="V181" i="16"/>
  <c r="S182" i="16"/>
  <c r="U182" i="16"/>
  <c r="V182" i="16"/>
  <c r="S183" i="16"/>
  <c r="U183" i="16"/>
  <c r="V183" i="16"/>
  <c r="S184" i="16"/>
  <c r="U184" i="16"/>
  <c r="V184" i="16"/>
  <c r="S185" i="16"/>
  <c r="U185" i="16"/>
  <c r="V185" i="16"/>
  <c r="S186" i="16"/>
  <c r="U186" i="16"/>
  <c r="V186" i="16"/>
  <c r="S187" i="16"/>
  <c r="U187" i="16"/>
  <c r="V187" i="16"/>
  <c r="S188" i="16"/>
  <c r="U188" i="16"/>
  <c r="V188" i="16"/>
  <c r="S189" i="16"/>
  <c r="U189" i="16"/>
  <c r="V189" i="16"/>
  <c r="S190" i="16"/>
  <c r="U190" i="16"/>
  <c r="V190" i="16"/>
  <c r="S191" i="16"/>
  <c r="U191" i="16"/>
  <c r="V191" i="16"/>
  <c r="S192" i="16"/>
  <c r="U192" i="16"/>
  <c r="V192" i="16"/>
  <c r="S193" i="16"/>
  <c r="U193" i="16"/>
  <c r="V193" i="16"/>
  <c r="S194" i="16"/>
  <c r="U194" i="16"/>
  <c r="V194" i="16"/>
  <c r="S195" i="16"/>
  <c r="U195" i="16"/>
  <c r="V195" i="16"/>
  <c r="S196" i="16"/>
  <c r="U196" i="16"/>
  <c r="V196" i="16"/>
  <c r="S197" i="16"/>
  <c r="U197" i="16"/>
  <c r="V197" i="16"/>
  <c r="S198" i="16"/>
  <c r="U198" i="16"/>
  <c r="V198" i="16"/>
  <c r="S199" i="16"/>
  <c r="U199" i="16"/>
  <c r="V199" i="16"/>
  <c r="S200" i="16"/>
  <c r="U200" i="16"/>
  <c r="V200" i="16"/>
  <c r="S201" i="16"/>
  <c r="U201" i="16"/>
  <c r="V201" i="16"/>
  <c r="S202" i="16"/>
  <c r="U202" i="16"/>
  <c r="V202" i="16"/>
  <c r="S203" i="16"/>
  <c r="U203" i="16"/>
  <c r="V203" i="16"/>
  <c r="S204" i="16"/>
  <c r="U204" i="16"/>
  <c r="V204" i="16"/>
  <c r="S205" i="16"/>
  <c r="U205" i="16"/>
  <c r="V205" i="16"/>
  <c r="S206" i="16"/>
  <c r="U206" i="16"/>
  <c r="V206" i="16"/>
  <c r="S207" i="16"/>
  <c r="U207" i="16"/>
  <c r="V207" i="16"/>
  <c r="S208" i="16"/>
  <c r="U208" i="16"/>
  <c r="V208" i="16"/>
  <c r="S209" i="16"/>
  <c r="U209" i="16"/>
  <c r="V209" i="16"/>
  <c r="S210" i="16"/>
  <c r="U210" i="16"/>
  <c r="V210" i="16"/>
  <c r="S211" i="16"/>
  <c r="U211" i="16"/>
  <c r="V211" i="16"/>
  <c r="S212" i="16"/>
  <c r="U212" i="16"/>
  <c r="V212" i="16"/>
  <c r="S213" i="16"/>
  <c r="U213" i="16"/>
  <c r="V213" i="16"/>
  <c r="S214" i="16"/>
  <c r="U214" i="16"/>
  <c r="V214" i="16"/>
  <c r="S215" i="16"/>
  <c r="U215" i="16"/>
  <c r="V215" i="16"/>
  <c r="S216" i="16"/>
  <c r="U216" i="16"/>
  <c r="V216" i="16"/>
  <c r="S217" i="16"/>
  <c r="U217" i="16"/>
  <c r="V217" i="16"/>
  <c r="S218" i="16"/>
  <c r="U218" i="16"/>
  <c r="V218" i="16"/>
  <c r="S219" i="16"/>
  <c r="U219" i="16"/>
  <c r="V219" i="16"/>
  <c r="S220" i="16"/>
  <c r="U220" i="16"/>
  <c r="V220" i="16"/>
  <c r="S221" i="16"/>
  <c r="U221" i="16"/>
  <c r="V221" i="16"/>
  <c r="S222" i="16"/>
  <c r="U222" i="16"/>
  <c r="V222" i="16"/>
  <c r="S223" i="16"/>
  <c r="U223" i="16"/>
  <c r="V223" i="16"/>
  <c r="S224" i="16"/>
  <c r="U224" i="16"/>
  <c r="V224" i="16"/>
  <c r="S225" i="16"/>
  <c r="U225" i="16"/>
  <c r="V225" i="16"/>
  <c r="S226" i="16"/>
  <c r="U226" i="16"/>
  <c r="V226" i="16"/>
  <c r="S227" i="16"/>
  <c r="U227" i="16"/>
  <c r="V227" i="16"/>
  <c r="S228" i="16"/>
  <c r="U228" i="16"/>
  <c r="V228" i="16"/>
  <c r="S229" i="16"/>
  <c r="U229" i="16"/>
  <c r="V229" i="16"/>
  <c r="S230" i="16"/>
  <c r="U230" i="16"/>
  <c r="V230" i="16"/>
  <c r="S231" i="16"/>
  <c r="U231" i="16"/>
  <c r="V231" i="16"/>
  <c r="S232" i="16"/>
  <c r="U232" i="16"/>
  <c r="V232" i="16"/>
  <c r="S233" i="16"/>
  <c r="U233" i="16"/>
  <c r="V233" i="16"/>
  <c r="S234" i="16"/>
  <c r="U234" i="16"/>
  <c r="V234" i="16"/>
  <c r="S235" i="16"/>
  <c r="U235" i="16"/>
  <c r="V235" i="16"/>
  <c r="S236" i="16"/>
  <c r="U236" i="16"/>
  <c r="V236" i="16"/>
  <c r="S237" i="16"/>
  <c r="U237" i="16"/>
  <c r="V237" i="16"/>
  <c r="S238" i="16"/>
  <c r="U238" i="16"/>
  <c r="V238" i="16"/>
  <c r="S239" i="16"/>
  <c r="U239" i="16"/>
  <c r="V239" i="16"/>
  <c r="S240" i="16"/>
  <c r="U240" i="16"/>
  <c r="V240" i="16"/>
  <c r="S241" i="16"/>
  <c r="U241" i="16"/>
  <c r="V241" i="16"/>
  <c r="S242" i="16"/>
  <c r="U242" i="16"/>
  <c r="V242" i="16"/>
  <c r="S243" i="16"/>
  <c r="U243" i="16"/>
  <c r="V243" i="16"/>
  <c r="S244" i="16"/>
  <c r="U244" i="16"/>
  <c r="V244" i="16"/>
  <c r="S245" i="16"/>
  <c r="U245" i="16"/>
  <c r="V245" i="16"/>
  <c r="S246" i="16"/>
  <c r="U246" i="16"/>
  <c r="V246" i="16"/>
  <c r="S247" i="16"/>
  <c r="U247" i="16"/>
  <c r="V247" i="16"/>
  <c r="S248" i="16"/>
  <c r="U248" i="16"/>
  <c r="V248" i="16"/>
  <c r="S249" i="16"/>
  <c r="U249" i="16"/>
  <c r="V249" i="16"/>
  <c r="S250" i="16"/>
  <c r="U250" i="16"/>
  <c r="V250" i="16"/>
  <c r="S251" i="16"/>
  <c r="U251" i="16"/>
  <c r="V251" i="16"/>
  <c r="S252" i="16"/>
  <c r="U252" i="16"/>
  <c r="V252" i="16"/>
  <c r="S253" i="16"/>
  <c r="U253" i="16"/>
  <c r="V253" i="16"/>
  <c r="S254" i="16"/>
  <c r="U254" i="16"/>
  <c r="V254" i="16"/>
  <c r="S255" i="16"/>
  <c r="U255" i="16"/>
  <c r="V255" i="16"/>
  <c r="S256" i="16"/>
  <c r="U256" i="16"/>
  <c r="V256" i="16"/>
  <c r="S257" i="16"/>
  <c r="U257" i="16"/>
  <c r="V257" i="16"/>
  <c r="S258" i="16"/>
  <c r="U258" i="16"/>
  <c r="V258" i="16"/>
  <c r="S259" i="16"/>
  <c r="U259" i="16"/>
  <c r="V259" i="16"/>
  <c r="S260" i="16"/>
  <c r="U260" i="16"/>
  <c r="V260" i="16"/>
  <c r="S261" i="16"/>
  <c r="U261" i="16"/>
  <c r="V261" i="16"/>
  <c r="S262" i="16"/>
  <c r="U262" i="16"/>
  <c r="V262" i="16"/>
  <c r="S263" i="16"/>
  <c r="U263" i="16"/>
  <c r="V263" i="16"/>
  <c r="S264" i="16"/>
  <c r="U264" i="16"/>
  <c r="V264" i="16"/>
  <c r="S265" i="16"/>
  <c r="U265" i="16"/>
  <c r="V265" i="16"/>
  <c r="S266" i="16"/>
  <c r="U266" i="16"/>
  <c r="V266" i="16"/>
  <c r="S267" i="16"/>
  <c r="U267" i="16"/>
  <c r="V267" i="16"/>
  <c r="S268" i="16"/>
  <c r="U268" i="16"/>
  <c r="V268" i="16"/>
  <c r="S269" i="16"/>
  <c r="U269" i="16"/>
  <c r="V269" i="16"/>
  <c r="S270" i="16"/>
  <c r="U270" i="16"/>
  <c r="V270" i="16"/>
  <c r="S271" i="16"/>
  <c r="U271" i="16"/>
  <c r="V271" i="16"/>
  <c r="S272" i="16"/>
  <c r="U272" i="16"/>
  <c r="V272" i="16"/>
  <c r="S273" i="16"/>
  <c r="U273" i="16"/>
  <c r="V273" i="16"/>
  <c r="S274" i="16"/>
  <c r="U274" i="16"/>
  <c r="V274" i="16"/>
  <c r="S275" i="16"/>
  <c r="U275" i="16"/>
  <c r="V275" i="16"/>
  <c r="S276" i="16"/>
  <c r="U276" i="16"/>
  <c r="V276" i="16"/>
  <c r="S277" i="16"/>
  <c r="U277" i="16"/>
  <c r="V277" i="16"/>
  <c r="S278" i="16"/>
  <c r="U278" i="16"/>
  <c r="V278" i="16"/>
  <c r="S279" i="16"/>
  <c r="U279" i="16"/>
  <c r="V279" i="16"/>
  <c r="S280" i="16"/>
  <c r="U280" i="16"/>
  <c r="V280" i="16"/>
  <c r="S281" i="16"/>
  <c r="U281" i="16"/>
  <c r="V281" i="16"/>
  <c r="S282" i="16"/>
  <c r="U282" i="16"/>
  <c r="V282" i="16"/>
  <c r="S283" i="16"/>
  <c r="U283" i="16"/>
  <c r="V283" i="16"/>
  <c r="S284" i="16"/>
  <c r="U284" i="16"/>
  <c r="V284" i="16"/>
  <c r="S285" i="16"/>
  <c r="U285" i="16"/>
  <c r="V285" i="16"/>
  <c r="S286" i="16"/>
  <c r="U286" i="16"/>
  <c r="V286" i="16"/>
  <c r="S287" i="16"/>
  <c r="U287" i="16"/>
  <c r="V287" i="16"/>
  <c r="S288" i="16"/>
  <c r="U288" i="16"/>
  <c r="V288" i="16"/>
  <c r="S289" i="16"/>
  <c r="U289" i="16"/>
  <c r="V289" i="16"/>
  <c r="S290" i="16"/>
  <c r="U290" i="16"/>
  <c r="V290" i="16"/>
  <c r="S291" i="16"/>
  <c r="U291" i="16"/>
  <c r="V291" i="16"/>
  <c r="S292" i="16"/>
  <c r="U292" i="16"/>
  <c r="V292" i="16"/>
  <c r="S293" i="16"/>
  <c r="U293" i="16"/>
  <c r="V293" i="16"/>
  <c r="S294" i="16"/>
  <c r="U294" i="16"/>
  <c r="V294" i="16"/>
  <c r="S295" i="16"/>
  <c r="U295" i="16"/>
  <c r="V295" i="16"/>
  <c r="S296" i="16"/>
  <c r="U296" i="16"/>
  <c r="V296" i="16"/>
  <c r="S297" i="16"/>
  <c r="U297" i="16"/>
  <c r="V297" i="16"/>
  <c r="S298" i="16"/>
  <c r="U298" i="16"/>
  <c r="V298" i="16"/>
  <c r="S299" i="16"/>
  <c r="U299" i="16"/>
  <c r="V299" i="16"/>
  <c r="S300" i="16"/>
  <c r="U300" i="16"/>
  <c r="V300" i="16"/>
  <c r="S301" i="16"/>
  <c r="U301" i="16"/>
  <c r="V301" i="16"/>
  <c r="S302" i="16"/>
  <c r="U302" i="16"/>
  <c r="V302" i="16"/>
  <c r="S303" i="16"/>
  <c r="U303" i="16"/>
  <c r="V303" i="16"/>
  <c r="S304" i="16"/>
  <c r="U304" i="16"/>
  <c r="V304" i="16"/>
  <c r="S305" i="16"/>
  <c r="U305" i="16"/>
  <c r="V305" i="16"/>
  <c r="S306" i="16"/>
  <c r="U306" i="16"/>
  <c r="V306" i="16"/>
  <c r="S307" i="16"/>
  <c r="U307" i="16"/>
  <c r="V307" i="16"/>
  <c r="S308" i="16"/>
  <c r="U308" i="16"/>
  <c r="V308" i="16"/>
  <c r="S309" i="16"/>
  <c r="U309" i="16"/>
  <c r="V309" i="16"/>
  <c r="S310" i="16"/>
  <c r="U310" i="16"/>
  <c r="V310" i="16"/>
  <c r="S311" i="16"/>
  <c r="U311" i="16"/>
  <c r="V311" i="16"/>
  <c r="S312" i="16"/>
  <c r="U312" i="16"/>
  <c r="V312" i="16"/>
  <c r="S313" i="16"/>
  <c r="U313" i="16"/>
  <c r="V313" i="16"/>
  <c r="S314" i="16"/>
  <c r="U314" i="16"/>
  <c r="V314" i="16"/>
  <c r="S315" i="16"/>
  <c r="U315" i="16"/>
  <c r="V315" i="16"/>
  <c r="S316" i="16"/>
  <c r="U316" i="16"/>
  <c r="V316" i="16"/>
  <c r="S317" i="16"/>
  <c r="U317" i="16"/>
  <c r="V317" i="16"/>
  <c r="S318" i="16"/>
  <c r="U318" i="16"/>
  <c r="V318" i="16"/>
  <c r="S319" i="16"/>
  <c r="U319" i="16"/>
  <c r="V319" i="16"/>
  <c r="S320" i="16"/>
  <c r="U320" i="16"/>
  <c r="V320" i="16"/>
  <c r="S321" i="16"/>
  <c r="U321" i="16"/>
  <c r="V321" i="16"/>
  <c r="S322" i="16"/>
  <c r="U322" i="16"/>
  <c r="V322" i="16"/>
  <c r="S323" i="16"/>
  <c r="U323" i="16"/>
  <c r="V323" i="16"/>
  <c r="S324" i="16"/>
  <c r="U324" i="16"/>
  <c r="V324" i="16"/>
  <c r="S325" i="16"/>
  <c r="U325" i="16"/>
  <c r="V325" i="16"/>
  <c r="S326" i="16"/>
  <c r="U326" i="16"/>
  <c r="V326" i="16"/>
  <c r="S327" i="16"/>
  <c r="U327" i="16"/>
  <c r="V327" i="16"/>
  <c r="S328" i="16"/>
  <c r="U328" i="16"/>
  <c r="V328" i="16"/>
  <c r="S329" i="16"/>
  <c r="U329" i="16"/>
  <c r="V329" i="16"/>
  <c r="S330" i="16"/>
  <c r="U330" i="16"/>
  <c r="V330" i="16"/>
  <c r="S331" i="16"/>
  <c r="U331" i="16"/>
  <c r="V331" i="16"/>
  <c r="S332" i="16"/>
  <c r="U332" i="16"/>
  <c r="V332" i="16"/>
  <c r="S333" i="16"/>
  <c r="U333" i="16"/>
  <c r="V333" i="16"/>
  <c r="S334" i="16"/>
  <c r="U334" i="16"/>
  <c r="V334" i="16"/>
  <c r="S335" i="16"/>
  <c r="U335" i="16"/>
  <c r="V335" i="16"/>
  <c r="S336" i="16"/>
  <c r="U336" i="16"/>
  <c r="V336" i="16"/>
  <c r="S337" i="16"/>
  <c r="U337" i="16"/>
  <c r="V337" i="16"/>
  <c r="S338" i="16"/>
  <c r="U338" i="16"/>
  <c r="V338" i="16"/>
  <c r="S339" i="16"/>
  <c r="U339" i="16"/>
  <c r="V339" i="16"/>
  <c r="S340" i="16"/>
  <c r="U340" i="16"/>
  <c r="V340" i="16"/>
  <c r="S341" i="16"/>
  <c r="U341" i="16"/>
  <c r="V341" i="16"/>
  <c r="S342" i="16"/>
  <c r="U342" i="16"/>
  <c r="V342" i="16"/>
  <c r="S343" i="16"/>
  <c r="U343" i="16"/>
  <c r="V343" i="16"/>
  <c r="S344" i="16"/>
  <c r="U344" i="16"/>
  <c r="V344" i="16"/>
  <c r="S345" i="16"/>
  <c r="U345" i="16"/>
  <c r="V345" i="16"/>
  <c r="S346" i="16"/>
  <c r="U346" i="16"/>
  <c r="V346" i="16"/>
  <c r="S347" i="16"/>
  <c r="U347" i="16"/>
  <c r="V347" i="16"/>
  <c r="S348" i="16"/>
  <c r="U348" i="16"/>
  <c r="V348" i="16"/>
  <c r="S349" i="16"/>
  <c r="U349" i="16"/>
  <c r="V349" i="16"/>
  <c r="S350" i="16"/>
  <c r="U350" i="16"/>
  <c r="V350" i="16"/>
  <c r="S351" i="16"/>
  <c r="U351" i="16"/>
  <c r="V351" i="16"/>
  <c r="S2" i="16"/>
  <c r="U2" i="16"/>
  <c r="V2" i="16"/>
  <c r="N3" i="16"/>
  <c r="P3" i="16"/>
  <c r="Q3" i="16"/>
  <c r="N4" i="16"/>
  <c r="P4" i="16"/>
  <c r="Q4" i="16"/>
  <c r="N5" i="16"/>
  <c r="P5" i="16"/>
  <c r="Q5" i="16"/>
  <c r="N6" i="16"/>
  <c r="P6" i="16"/>
  <c r="Q6" i="16"/>
  <c r="N7" i="16"/>
  <c r="P7" i="16"/>
  <c r="Q7" i="16"/>
  <c r="N8" i="16"/>
  <c r="P8" i="16"/>
  <c r="Q8" i="16"/>
  <c r="N9" i="16"/>
  <c r="P9" i="16"/>
  <c r="Q9" i="16"/>
  <c r="N10" i="16"/>
  <c r="P10" i="16"/>
  <c r="Q10" i="16"/>
  <c r="N11" i="16"/>
  <c r="P11" i="16"/>
  <c r="Q11" i="16"/>
  <c r="N12" i="16"/>
  <c r="P12" i="16"/>
  <c r="Q12" i="16"/>
  <c r="N13" i="16"/>
  <c r="P13" i="16"/>
  <c r="Q13" i="16"/>
  <c r="N14" i="16"/>
  <c r="P14" i="16"/>
  <c r="Q14" i="16"/>
  <c r="N15" i="16"/>
  <c r="P15" i="16"/>
  <c r="Q15" i="16"/>
  <c r="N16" i="16"/>
  <c r="P16" i="16"/>
  <c r="Q16" i="16"/>
  <c r="N17" i="16"/>
  <c r="P17" i="16"/>
  <c r="Q17" i="16"/>
  <c r="N18" i="16"/>
  <c r="P18" i="16"/>
  <c r="Q18" i="16"/>
  <c r="N19" i="16"/>
  <c r="P19" i="16"/>
  <c r="Q19" i="16"/>
  <c r="N20" i="16"/>
  <c r="P20" i="16"/>
  <c r="Q20" i="16"/>
  <c r="N21" i="16"/>
  <c r="P21" i="16"/>
  <c r="Q21" i="16"/>
  <c r="N22" i="16"/>
  <c r="P22" i="16"/>
  <c r="Q22" i="16"/>
  <c r="N23" i="16"/>
  <c r="P23" i="16"/>
  <c r="Q23" i="16"/>
  <c r="N24" i="16"/>
  <c r="P24" i="16"/>
  <c r="Q24" i="16"/>
  <c r="N25" i="16"/>
  <c r="P25" i="16"/>
  <c r="Q25" i="16"/>
  <c r="N26" i="16"/>
  <c r="P26" i="16"/>
  <c r="Q26" i="16"/>
  <c r="N27" i="16"/>
  <c r="P27" i="16"/>
  <c r="Q27" i="16"/>
  <c r="N28" i="16"/>
  <c r="P28" i="16"/>
  <c r="Q28" i="16"/>
  <c r="N29" i="16"/>
  <c r="P29" i="16"/>
  <c r="Q29" i="16"/>
  <c r="N30" i="16"/>
  <c r="P30" i="16"/>
  <c r="Q30" i="16"/>
  <c r="N31" i="16"/>
  <c r="P31" i="16"/>
  <c r="Q31" i="16"/>
  <c r="N32" i="16"/>
  <c r="P32" i="16"/>
  <c r="Q32" i="16"/>
  <c r="N33" i="16"/>
  <c r="P33" i="16"/>
  <c r="Q33" i="16"/>
  <c r="N34" i="16"/>
  <c r="P34" i="16"/>
  <c r="Q34" i="16"/>
  <c r="N35" i="16"/>
  <c r="P35" i="16"/>
  <c r="Q35" i="16"/>
  <c r="N36" i="16"/>
  <c r="P36" i="16"/>
  <c r="Q36" i="16"/>
  <c r="N37" i="16"/>
  <c r="P37" i="16"/>
  <c r="Q37" i="16"/>
  <c r="N38" i="16"/>
  <c r="P38" i="16"/>
  <c r="Q38" i="16"/>
  <c r="N39" i="16"/>
  <c r="P39" i="16"/>
  <c r="Q39" i="16"/>
  <c r="N40" i="16"/>
  <c r="P40" i="16"/>
  <c r="Q40" i="16"/>
  <c r="N41" i="16"/>
  <c r="P41" i="16"/>
  <c r="Q41" i="16"/>
  <c r="N42" i="16"/>
  <c r="P42" i="16"/>
  <c r="Q42" i="16"/>
  <c r="N43" i="16"/>
  <c r="P43" i="16"/>
  <c r="Q43" i="16"/>
  <c r="N44" i="16"/>
  <c r="P44" i="16"/>
  <c r="Q44" i="16"/>
  <c r="N45" i="16"/>
  <c r="P45" i="16"/>
  <c r="Q45" i="16"/>
  <c r="N46" i="16"/>
  <c r="P46" i="16"/>
  <c r="Q46" i="16"/>
  <c r="N47" i="16"/>
  <c r="P47" i="16"/>
  <c r="Q47" i="16"/>
  <c r="N48" i="16"/>
  <c r="P48" i="16"/>
  <c r="Q48" i="16"/>
  <c r="N49" i="16"/>
  <c r="P49" i="16"/>
  <c r="Q49" i="16"/>
  <c r="N50" i="16"/>
  <c r="P50" i="16"/>
  <c r="Q50" i="16"/>
  <c r="N51" i="16"/>
  <c r="P51" i="16"/>
  <c r="Q51" i="16"/>
  <c r="N52" i="16"/>
  <c r="P52" i="16"/>
  <c r="Q52" i="16"/>
  <c r="N53" i="16"/>
  <c r="P53" i="16"/>
  <c r="Q53" i="16"/>
  <c r="N54" i="16"/>
  <c r="P54" i="16"/>
  <c r="Q54" i="16"/>
  <c r="N55" i="16"/>
  <c r="P55" i="16"/>
  <c r="Q55" i="16"/>
  <c r="N56" i="16"/>
  <c r="P56" i="16"/>
  <c r="Q56" i="16"/>
  <c r="N57" i="16"/>
  <c r="P57" i="16"/>
  <c r="Q57" i="16"/>
  <c r="N58" i="16"/>
  <c r="P58" i="16"/>
  <c r="Q58" i="16"/>
  <c r="N59" i="16"/>
  <c r="P59" i="16"/>
  <c r="Q59" i="16"/>
  <c r="N60" i="16"/>
  <c r="P60" i="16"/>
  <c r="Q60" i="16"/>
  <c r="N61" i="16"/>
  <c r="P61" i="16"/>
  <c r="Q61" i="16"/>
  <c r="N62" i="16"/>
  <c r="P62" i="16"/>
  <c r="Q62" i="16"/>
  <c r="N63" i="16"/>
  <c r="P63" i="16"/>
  <c r="Q63" i="16"/>
  <c r="N64" i="16"/>
  <c r="P64" i="16"/>
  <c r="Q64" i="16"/>
  <c r="N65" i="16"/>
  <c r="P65" i="16"/>
  <c r="Q65" i="16"/>
  <c r="N66" i="16"/>
  <c r="P66" i="16"/>
  <c r="Q66" i="16"/>
  <c r="N67" i="16"/>
  <c r="P67" i="16"/>
  <c r="Q67" i="16"/>
  <c r="N68" i="16"/>
  <c r="P68" i="16"/>
  <c r="Q68" i="16"/>
  <c r="N69" i="16"/>
  <c r="P69" i="16"/>
  <c r="Q69" i="16"/>
  <c r="N70" i="16"/>
  <c r="P70" i="16"/>
  <c r="Q70" i="16"/>
  <c r="N71" i="16"/>
  <c r="P71" i="16"/>
  <c r="Q71" i="16"/>
  <c r="N72" i="16"/>
  <c r="P72" i="16"/>
  <c r="Q72" i="16"/>
  <c r="N73" i="16"/>
  <c r="P73" i="16"/>
  <c r="Q73" i="16"/>
  <c r="N74" i="16"/>
  <c r="P74" i="16"/>
  <c r="Q74" i="16"/>
  <c r="N75" i="16"/>
  <c r="P75" i="16"/>
  <c r="Q75" i="16"/>
  <c r="N76" i="16"/>
  <c r="P76" i="16"/>
  <c r="Q76" i="16"/>
  <c r="N77" i="16"/>
  <c r="P77" i="16"/>
  <c r="Q77" i="16"/>
  <c r="N78" i="16"/>
  <c r="P78" i="16"/>
  <c r="Q78" i="16"/>
  <c r="N79" i="16"/>
  <c r="P79" i="16"/>
  <c r="Q79" i="16"/>
  <c r="N80" i="16"/>
  <c r="P80" i="16"/>
  <c r="Q80" i="16"/>
  <c r="N81" i="16"/>
  <c r="P81" i="16"/>
  <c r="Q81" i="16"/>
  <c r="N82" i="16"/>
  <c r="P82" i="16"/>
  <c r="Q82" i="16"/>
  <c r="N83" i="16"/>
  <c r="P83" i="16"/>
  <c r="Q83" i="16"/>
  <c r="N84" i="16"/>
  <c r="P84" i="16"/>
  <c r="Q84" i="16"/>
  <c r="N85" i="16"/>
  <c r="P85" i="16"/>
  <c r="Q85" i="16"/>
  <c r="N86" i="16"/>
  <c r="P86" i="16"/>
  <c r="Q86" i="16"/>
  <c r="N87" i="16"/>
  <c r="P87" i="16"/>
  <c r="Q87" i="16"/>
  <c r="N88" i="16"/>
  <c r="P88" i="16"/>
  <c r="Q88" i="16"/>
  <c r="N89" i="16"/>
  <c r="P89" i="16"/>
  <c r="Q89" i="16"/>
  <c r="N90" i="16"/>
  <c r="P90" i="16"/>
  <c r="Q90" i="16"/>
  <c r="N91" i="16"/>
  <c r="P91" i="16"/>
  <c r="Q91" i="16"/>
  <c r="N92" i="16"/>
  <c r="P92" i="16"/>
  <c r="Q92" i="16"/>
  <c r="N93" i="16"/>
  <c r="P93" i="16"/>
  <c r="Q93" i="16"/>
  <c r="N94" i="16"/>
  <c r="P94" i="16"/>
  <c r="Q94" i="16"/>
  <c r="N95" i="16"/>
  <c r="P95" i="16"/>
  <c r="Q95" i="16"/>
  <c r="N96" i="16"/>
  <c r="P96" i="16"/>
  <c r="Q96" i="16"/>
  <c r="N97" i="16"/>
  <c r="P97" i="16"/>
  <c r="Q97" i="16"/>
  <c r="N98" i="16"/>
  <c r="P98" i="16"/>
  <c r="Q98" i="16"/>
  <c r="N99" i="16"/>
  <c r="P99" i="16"/>
  <c r="Q99" i="16"/>
  <c r="N100" i="16"/>
  <c r="P100" i="16"/>
  <c r="Q100" i="16"/>
  <c r="N101" i="16"/>
  <c r="P101" i="16"/>
  <c r="Q101" i="16"/>
  <c r="N102" i="16"/>
  <c r="P102" i="16"/>
  <c r="Q102" i="16"/>
  <c r="N103" i="16"/>
  <c r="P103" i="16"/>
  <c r="Q103" i="16"/>
  <c r="N104" i="16"/>
  <c r="P104" i="16"/>
  <c r="Q104" i="16"/>
  <c r="N105" i="16"/>
  <c r="P105" i="16"/>
  <c r="Q105" i="16"/>
  <c r="N106" i="16"/>
  <c r="P106" i="16"/>
  <c r="Q106" i="16"/>
  <c r="N107" i="16"/>
  <c r="P107" i="16"/>
  <c r="Q107" i="16"/>
  <c r="N108" i="16"/>
  <c r="P108" i="16"/>
  <c r="Q108" i="16"/>
  <c r="N109" i="16"/>
  <c r="P109" i="16"/>
  <c r="Q109" i="16"/>
  <c r="N110" i="16"/>
  <c r="P110" i="16"/>
  <c r="Q110" i="16"/>
  <c r="N111" i="16"/>
  <c r="P111" i="16"/>
  <c r="Q111" i="16"/>
  <c r="N112" i="16"/>
  <c r="P112" i="16"/>
  <c r="Q112" i="16"/>
  <c r="N113" i="16"/>
  <c r="P113" i="16"/>
  <c r="Q113" i="16"/>
  <c r="N114" i="16"/>
  <c r="P114" i="16"/>
  <c r="Q114" i="16"/>
  <c r="N115" i="16"/>
  <c r="P115" i="16"/>
  <c r="Q115" i="16"/>
  <c r="N116" i="16"/>
  <c r="P116" i="16"/>
  <c r="Q116" i="16"/>
  <c r="N117" i="16"/>
  <c r="P117" i="16"/>
  <c r="Q117" i="16"/>
  <c r="N118" i="16"/>
  <c r="P118" i="16"/>
  <c r="Q118" i="16"/>
  <c r="N119" i="16"/>
  <c r="P119" i="16"/>
  <c r="Q119" i="16"/>
  <c r="N120" i="16"/>
  <c r="P120" i="16"/>
  <c r="Q120" i="16"/>
  <c r="N121" i="16"/>
  <c r="P121" i="16"/>
  <c r="Q121" i="16"/>
  <c r="N122" i="16"/>
  <c r="P122" i="16"/>
  <c r="Q122" i="16"/>
  <c r="N123" i="16"/>
  <c r="P123" i="16"/>
  <c r="Q123" i="16"/>
  <c r="N124" i="16"/>
  <c r="P124" i="16"/>
  <c r="Q124" i="16"/>
  <c r="N125" i="16"/>
  <c r="P125" i="16"/>
  <c r="Q125" i="16"/>
  <c r="N126" i="16"/>
  <c r="P126" i="16"/>
  <c r="Q126" i="16"/>
  <c r="N127" i="16"/>
  <c r="P127" i="16"/>
  <c r="Q127" i="16"/>
  <c r="N128" i="16"/>
  <c r="P128" i="16"/>
  <c r="Q128" i="16"/>
  <c r="N129" i="16"/>
  <c r="P129" i="16"/>
  <c r="Q129" i="16"/>
  <c r="N130" i="16"/>
  <c r="P130" i="16"/>
  <c r="Q130" i="16"/>
  <c r="N131" i="16"/>
  <c r="P131" i="16"/>
  <c r="Q131" i="16"/>
  <c r="N132" i="16"/>
  <c r="P132" i="16"/>
  <c r="Q132" i="16"/>
  <c r="N133" i="16"/>
  <c r="P133" i="16"/>
  <c r="Q133" i="16"/>
  <c r="N134" i="16"/>
  <c r="P134" i="16"/>
  <c r="Q134" i="16"/>
  <c r="N135" i="16"/>
  <c r="P135" i="16"/>
  <c r="Q135" i="16"/>
  <c r="N136" i="16"/>
  <c r="P136" i="16"/>
  <c r="Q136" i="16"/>
  <c r="N137" i="16"/>
  <c r="P137" i="16"/>
  <c r="Q137" i="16"/>
  <c r="N138" i="16"/>
  <c r="P138" i="16"/>
  <c r="Q138" i="16"/>
  <c r="N139" i="16"/>
  <c r="P139" i="16"/>
  <c r="Q139" i="16"/>
  <c r="N140" i="16"/>
  <c r="P140" i="16"/>
  <c r="Q140" i="16"/>
  <c r="N141" i="16"/>
  <c r="P141" i="16"/>
  <c r="Q141" i="16"/>
  <c r="N142" i="16"/>
  <c r="P142" i="16"/>
  <c r="Q142" i="16"/>
  <c r="N143" i="16"/>
  <c r="P143" i="16"/>
  <c r="Q143" i="16"/>
  <c r="N144" i="16"/>
  <c r="P144" i="16"/>
  <c r="Q144" i="16"/>
  <c r="N145" i="16"/>
  <c r="P145" i="16"/>
  <c r="Q145" i="16"/>
  <c r="N146" i="16"/>
  <c r="P146" i="16"/>
  <c r="Q146" i="16"/>
  <c r="N147" i="16"/>
  <c r="P147" i="16"/>
  <c r="Q147" i="16"/>
  <c r="N148" i="16"/>
  <c r="P148" i="16"/>
  <c r="Q148" i="16"/>
  <c r="N149" i="16"/>
  <c r="P149" i="16"/>
  <c r="Q149" i="16"/>
  <c r="N150" i="16"/>
  <c r="P150" i="16"/>
  <c r="Q150" i="16"/>
  <c r="N151" i="16"/>
  <c r="P151" i="16"/>
  <c r="Q151" i="16"/>
  <c r="N152" i="16"/>
  <c r="P152" i="16"/>
  <c r="Q152" i="16"/>
  <c r="N153" i="16"/>
  <c r="P153" i="16"/>
  <c r="Q153" i="16"/>
  <c r="N154" i="16"/>
  <c r="P154" i="16"/>
  <c r="Q154" i="16"/>
  <c r="N155" i="16"/>
  <c r="P155" i="16"/>
  <c r="Q155" i="16"/>
  <c r="N156" i="16"/>
  <c r="P156" i="16"/>
  <c r="Q156" i="16"/>
  <c r="N157" i="16"/>
  <c r="P157" i="16"/>
  <c r="Q157" i="16"/>
  <c r="N158" i="16"/>
  <c r="P158" i="16"/>
  <c r="Q158" i="16"/>
  <c r="N159" i="16"/>
  <c r="P159" i="16"/>
  <c r="Q159" i="16"/>
  <c r="N160" i="16"/>
  <c r="P160" i="16"/>
  <c r="Q160" i="16"/>
  <c r="N161" i="16"/>
  <c r="P161" i="16"/>
  <c r="Q161" i="16"/>
  <c r="N162" i="16"/>
  <c r="P162" i="16"/>
  <c r="Q162" i="16"/>
  <c r="N163" i="16"/>
  <c r="P163" i="16"/>
  <c r="Q163" i="16"/>
  <c r="N164" i="16"/>
  <c r="P164" i="16"/>
  <c r="Q164" i="16"/>
  <c r="N165" i="16"/>
  <c r="P165" i="16"/>
  <c r="Q165" i="16"/>
  <c r="N166" i="16"/>
  <c r="P166" i="16"/>
  <c r="Q166" i="16"/>
  <c r="N167" i="16"/>
  <c r="P167" i="16"/>
  <c r="Q167" i="16"/>
  <c r="N168" i="16"/>
  <c r="P168" i="16"/>
  <c r="Q168" i="16"/>
  <c r="N169" i="16"/>
  <c r="P169" i="16"/>
  <c r="Q169" i="16"/>
  <c r="N170" i="16"/>
  <c r="P170" i="16"/>
  <c r="Q170" i="16"/>
  <c r="N171" i="16"/>
  <c r="P171" i="16"/>
  <c r="Q171" i="16"/>
  <c r="N172" i="16"/>
  <c r="P172" i="16"/>
  <c r="Q172" i="16"/>
  <c r="N173" i="16"/>
  <c r="P173" i="16"/>
  <c r="Q173" i="16"/>
  <c r="N174" i="16"/>
  <c r="P174" i="16"/>
  <c r="Q174" i="16"/>
  <c r="N175" i="16"/>
  <c r="P175" i="16"/>
  <c r="Q175" i="16"/>
  <c r="N176" i="16"/>
  <c r="P176" i="16"/>
  <c r="Q176" i="16"/>
  <c r="N177" i="16"/>
  <c r="P177" i="16"/>
  <c r="Q177" i="16"/>
  <c r="N178" i="16"/>
  <c r="P178" i="16"/>
  <c r="Q178" i="16"/>
  <c r="N179" i="16"/>
  <c r="P179" i="16"/>
  <c r="Q179" i="16"/>
  <c r="N180" i="16"/>
  <c r="P180" i="16"/>
  <c r="Q180" i="16"/>
  <c r="N181" i="16"/>
  <c r="P181" i="16"/>
  <c r="Q181" i="16"/>
  <c r="N182" i="16"/>
  <c r="P182" i="16"/>
  <c r="Q182" i="16"/>
  <c r="N183" i="16"/>
  <c r="P183" i="16"/>
  <c r="Q183" i="16"/>
  <c r="N184" i="16"/>
  <c r="P184" i="16"/>
  <c r="Q184" i="16"/>
  <c r="N185" i="16"/>
  <c r="P185" i="16"/>
  <c r="Q185" i="16"/>
  <c r="N186" i="16"/>
  <c r="P186" i="16"/>
  <c r="Q186" i="16"/>
  <c r="N187" i="16"/>
  <c r="P187" i="16"/>
  <c r="Q187" i="16"/>
  <c r="N188" i="16"/>
  <c r="P188" i="16"/>
  <c r="Q188" i="16"/>
  <c r="N189" i="16"/>
  <c r="P189" i="16"/>
  <c r="Q189" i="16"/>
  <c r="N190" i="16"/>
  <c r="P190" i="16"/>
  <c r="Q190" i="16"/>
  <c r="N191" i="16"/>
  <c r="P191" i="16"/>
  <c r="Q191" i="16"/>
  <c r="N192" i="16"/>
  <c r="P192" i="16"/>
  <c r="Q192" i="16"/>
  <c r="N193" i="16"/>
  <c r="P193" i="16"/>
  <c r="Q193" i="16"/>
  <c r="N194" i="16"/>
  <c r="P194" i="16"/>
  <c r="Q194" i="16"/>
  <c r="N195" i="16"/>
  <c r="P195" i="16"/>
  <c r="Q195" i="16"/>
  <c r="N196" i="16"/>
  <c r="P196" i="16"/>
  <c r="Q196" i="16"/>
  <c r="N197" i="16"/>
  <c r="P197" i="16"/>
  <c r="Q197" i="16"/>
  <c r="N198" i="16"/>
  <c r="P198" i="16"/>
  <c r="Q198" i="16"/>
  <c r="N199" i="16"/>
  <c r="P199" i="16"/>
  <c r="Q199" i="16"/>
  <c r="N200" i="16"/>
  <c r="P200" i="16"/>
  <c r="Q200" i="16"/>
  <c r="N201" i="16"/>
  <c r="P201" i="16"/>
  <c r="Q201" i="16"/>
  <c r="N202" i="16"/>
  <c r="P202" i="16"/>
  <c r="Q202" i="16"/>
  <c r="N203" i="16"/>
  <c r="P203" i="16"/>
  <c r="Q203" i="16"/>
  <c r="N204" i="16"/>
  <c r="P204" i="16"/>
  <c r="Q204" i="16"/>
  <c r="N205" i="16"/>
  <c r="P205" i="16"/>
  <c r="Q205" i="16"/>
  <c r="N206" i="16"/>
  <c r="P206" i="16"/>
  <c r="Q206" i="16"/>
  <c r="N207" i="16"/>
  <c r="P207" i="16"/>
  <c r="Q207" i="16"/>
  <c r="N208" i="16"/>
  <c r="P208" i="16"/>
  <c r="Q208" i="16"/>
  <c r="N209" i="16"/>
  <c r="P209" i="16"/>
  <c r="Q209" i="16"/>
  <c r="N210" i="16"/>
  <c r="P210" i="16"/>
  <c r="Q210" i="16"/>
  <c r="N211" i="16"/>
  <c r="P211" i="16"/>
  <c r="Q211" i="16"/>
  <c r="N212" i="16"/>
  <c r="P212" i="16"/>
  <c r="Q212" i="16"/>
  <c r="N213" i="16"/>
  <c r="P213" i="16"/>
  <c r="Q213" i="16"/>
  <c r="N214" i="16"/>
  <c r="P214" i="16"/>
  <c r="Q214" i="16"/>
  <c r="N215" i="16"/>
  <c r="P215" i="16"/>
  <c r="Q215" i="16"/>
  <c r="N216" i="16"/>
  <c r="P216" i="16"/>
  <c r="Q216" i="16"/>
  <c r="N217" i="16"/>
  <c r="P217" i="16"/>
  <c r="Q217" i="16"/>
  <c r="N218" i="16"/>
  <c r="P218" i="16"/>
  <c r="Q218" i="16"/>
  <c r="N219" i="16"/>
  <c r="P219" i="16"/>
  <c r="Q219" i="16"/>
  <c r="N220" i="16"/>
  <c r="P220" i="16"/>
  <c r="Q220" i="16"/>
  <c r="N221" i="16"/>
  <c r="P221" i="16"/>
  <c r="Q221" i="16"/>
  <c r="N222" i="16"/>
  <c r="P222" i="16"/>
  <c r="Q222" i="16"/>
  <c r="N223" i="16"/>
  <c r="P223" i="16"/>
  <c r="Q223" i="16"/>
  <c r="N224" i="16"/>
  <c r="P224" i="16"/>
  <c r="Q224" i="16"/>
  <c r="N225" i="16"/>
  <c r="P225" i="16"/>
  <c r="Q225" i="16"/>
  <c r="N226" i="16"/>
  <c r="P226" i="16"/>
  <c r="Q226" i="16"/>
  <c r="N227" i="16"/>
  <c r="P227" i="16"/>
  <c r="Q227" i="16"/>
  <c r="N228" i="16"/>
  <c r="P228" i="16"/>
  <c r="Q228" i="16"/>
  <c r="N229" i="16"/>
  <c r="P229" i="16"/>
  <c r="Q229" i="16"/>
  <c r="N230" i="16"/>
  <c r="P230" i="16"/>
  <c r="Q230" i="16"/>
  <c r="N231" i="16"/>
  <c r="P231" i="16"/>
  <c r="Q231" i="16"/>
  <c r="N232" i="16"/>
  <c r="P232" i="16"/>
  <c r="Q232" i="16"/>
  <c r="N233" i="16"/>
  <c r="P233" i="16"/>
  <c r="Q233" i="16"/>
  <c r="N234" i="16"/>
  <c r="P234" i="16"/>
  <c r="Q234" i="16"/>
  <c r="N235" i="16"/>
  <c r="P235" i="16"/>
  <c r="Q235" i="16"/>
  <c r="N236" i="16"/>
  <c r="P236" i="16"/>
  <c r="Q236" i="16"/>
  <c r="N237" i="16"/>
  <c r="P237" i="16"/>
  <c r="Q237" i="16"/>
  <c r="N238" i="16"/>
  <c r="P238" i="16"/>
  <c r="Q238" i="16"/>
  <c r="N239" i="16"/>
  <c r="P239" i="16"/>
  <c r="Q239" i="16"/>
  <c r="N240" i="16"/>
  <c r="P240" i="16"/>
  <c r="Q240" i="16"/>
  <c r="N241" i="16"/>
  <c r="P241" i="16"/>
  <c r="Q241" i="16"/>
  <c r="N242" i="16"/>
  <c r="P242" i="16"/>
  <c r="Q242" i="16"/>
  <c r="N243" i="16"/>
  <c r="P243" i="16"/>
  <c r="Q243" i="16"/>
  <c r="N244" i="16"/>
  <c r="P244" i="16"/>
  <c r="Q244" i="16"/>
  <c r="N245" i="16"/>
  <c r="P245" i="16"/>
  <c r="Q245" i="16"/>
  <c r="N246" i="16"/>
  <c r="P246" i="16"/>
  <c r="Q246" i="16"/>
  <c r="N247" i="16"/>
  <c r="P247" i="16"/>
  <c r="Q247" i="16"/>
  <c r="N248" i="16"/>
  <c r="P248" i="16"/>
  <c r="Q248" i="16"/>
  <c r="N249" i="16"/>
  <c r="P249" i="16"/>
  <c r="Q249" i="16"/>
  <c r="N250" i="16"/>
  <c r="P250" i="16"/>
  <c r="Q250" i="16"/>
  <c r="N251" i="16"/>
  <c r="P251" i="16"/>
  <c r="Q251" i="16"/>
  <c r="N252" i="16"/>
  <c r="P252" i="16"/>
  <c r="Q252" i="16"/>
  <c r="N253" i="16"/>
  <c r="P253" i="16"/>
  <c r="Q253" i="16"/>
  <c r="N254" i="16"/>
  <c r="P254" i="16"/>
  <c r="Q254" i="16"/>
  <c r="N255" i="16"/>
  <c r="P255" i="16"/>
  <c r="Q255" i="16"/>
  <c r="N256" i="16"/>
  <c r="P256" i="16"/>
  <c r="Q256" i="16"/>
  <c r="N257" i="16"/>
  <c r="P257" i="16"/>
  <c r="Q257" i="16"/>
  <c r="N258" i="16"/>
  <c r="P258" i="16"/>
  <c r="Q258" i="16"/>
  <c r="N259" i="16"/>
  <c r="P259" i="16"/>
  <c r="Q259" i="16"/>
  <c r="N260" i="16"/>
  <c r="P260" i="16"/>
  <c r="Q260" i="16"/>
  <c r="N261" i="16"/>
  <c r="P261" i="16"/>
  <c r="Q261" i="16"/>
  <c r="N262" i="16"/>
  <c r="P262" i="16"/>
  <c r="Q262" i="16"/>
  <c r="N263" i="16"/>
  <c r="P263" i="16"/>
  <c r="Q263" i="16"/>
  <c r="N264" i="16"/>
  <c r="P264" i="16"/>
  <c r="Q264" i="16"/>
  <c r="N265" i="16"/>
  <c r="P265" i="16"/>
  <c r="Q265" i="16"/>
  <c r="N266" i="16"/>
  <c r="P266" i="16"/>
  <c r="Q266" i="16"/>
  <c r="N267" i="16"/>
  <c r="P267" i="16"/>
  <c r="Q267" i="16"/>
  <c r="N268" i="16"/>
  <c r="P268" i="16"/>
  <c r="Q268" i="16"/>
  <c r="N269" i="16"/>
  <c r="P269" i="16"/>
  <c r="Q269" i="16"/>
  <c r="N270" i="16"/>
  <c r="P270" i="16"/>
  <c r="Q270" i="16"/>
  <c r="N271" i="16"/>
  <c r="P271" i="16"/>
  <c r="Q271" i="16"/>
  <c r="N272" i="16"/>
  <c r="P272" i="16"/>
  <c r="Q272" i="16"/>
  <c r="N273" i="16"/>
  <c r="P273" i="16"/>
  <c r="Q273" i="16"/>
  <c r="N274" i="16"/>
  <c r="P274" i="16"/>
  <c r="Q274" i="16"/>
  <c r="N275" i="16"/>
  <c r="P275" i="16"/>
  <c r="Q275" i="16"/>
  <c r="N276" i="16"/>
  <c r="P276" i="16"/>
  <c r="Q276" i="16"/>
  <c r="N277" i="16"/>
  <c r="P277" i="16"/>
  <c r="Q277" i="16"/>
  <c r="N278" i="16"/>
  <c r="P278" i="16"/>
  <c r="Q278" i="16"/>
  <c r="N279" i="16"/>
  <c r="P279" i="16"/>
  <c r="Q279" i="16"/>
  <c r="N280" i="16"/>
  <c r="P280" i="16"/>
  <c r="Q280" i="16"/>
  <c r="N281" i="16"/>
  <c r="P281" i="16"/>
  <c r="Q281" i="16"/>
  <c r="N282" i="16"/>
  <c r="P282" i="16"/>
  <c r="Q282" i="16"/>
  <c r="N283" i="16"/>
  <c r="P283" i="16"/>
  <c r="Q283" i="16"/>
  <c r="N284" i="16"/>
  <c r="P284" i="16"/>
  <c r="Q284" i="16"/>
  <c r="N285" i="16"/>
  <c r="P285" i="16"/>
  <c r="Q285" i="16"/>
  <c r="N286" i="16"/>
  <c r="P286" i="16"/>
  <c r="Q286" i="16"/>
  <c r="N287" i="16"/>
  <c r="P287" i="16"/>
  <c r="Q287" i="16"/>
  <c r="N288" i="16"/>
  <c r="P288" i="16"/>
  <c r="Q288" i="16"/>
  <c r="N289" i="16"/>
  <c r="P289" i="16"/>
  <c r="Q289" i="16"/>
  <c r="N290" i="16"/>
  <c r="P290" i="16"/>
  <c r="Q290" i="16"/>
  <c r="N291" i="16"/>
  <c r="P291" i="16"/>
  <c r="Q291" i="16"/>
  <c r="N292" i="16"/>
  <c r="P292" i="16"/>
  <c r="Q292" i="16"/>
  <c r="N293" i="16"/>
  <c r="P293" i="16"/>
  <c r="Q293" i="16"/>
  <c r="N294" i="16"/>
  <c r="P294" i="16"/>
  <c r="Q294" i="16"/>
  <c r="N295" i="16"/>
  <c r="P295" i="16"/>
  <c r="Q295" i="16"/>
  <c r="N296" i="16"/>
  <c r="P296" i="16"/>
  <c r="Q296" i="16"/>
  <c r="N297" i="16"/>
  <c r="P297" i="16"/>
  <c r="Q297" i="16"/>
  <c r="N298" i="16"/>
  <c r="P298" i="16"/>
  <c r="Q298" i="16"/>
  <c r="N299" i="16"/>
  <c r="P299" i="16"/>
  <c r="Q299" i="16"/>
  <c r="N300" i="16"/>
  <c r="P300" i="16"/>
  <c r="Q300" i="16"/>
  <c r="N301" i="16"/>
  <c r="P301" i="16"/>
  <c r="Q301" i="16"/>
  <c r="N302" i="16"/>
  <c r="P302" i="16"/>
  <c r="Q302" i="16"/>
  <c r="N303" i="16"/>
  <c r="P303" i="16"/>
  <c r="Q303" i="16"/>
  <c r="N304" i="16"/>
  <c r="P304" i="16"/>
  <c r="Q304" i="16"/>
  <c r="N305" i="16"/>
  <c r="P305" i="16"/>
  <c r="Q305" i="16"/>
  <c r="N306" i="16"/>
  <c r="P306" i="16"/>
  <c r="Q306" i="16"/>
  <c r="N307" i="16"/>
  <c r="P307" i="16"/>
  <c r="Q307" i="16"/>
  <c r="N308" i="16"/>
  <c r="P308" i="16"/>
  <c r="Q308" i="16"/>
  <c r="N309" i="16"/>
  <c r="P309" i="16"/>
  <c r="Q309" i="16"/>
  <c r="N310" i="16"/>
  <c r="P310" i="16"/>
  <c r="Q310" i="16"/>
  <c r="N311" i="16"/>
  <c r="P311" i="16"/>
  <c r="Q311" i="16"/>
  <c r="N312" i="16"/>
  <c r="P312" i="16"/>
  <c r="Q312" i="16"/>
  <c r="N313" i="16"/>
  <c r="P313" i="16"/>
  <c r="Q313" i="16"/>
  <c r="N314" i="16"/>
  <c r="P314" i="16"/>
  <c r="Q314" i="16"/>
  <c r="N315" i="16"/>
  <c r="P315" i="16"/>
  <c r="Q315" i="16"/>
  <c r="N316" i="16"/>
  <c r="P316" i="16"/>
  <c r="Q316" i="16"/>
  <c r="N317" i="16"/>
  <c r="P317" i="16"/>
  <c r="Q317" i="16"/>
  <c r="N318" i="16"/>
  <c r="P318" i="16"/>
  <c r="Q318" i="16"/>
  <c r="N319" i="16"/>
  <c r="P319" i="16"/>
  <c r="Q319" i="16"/>
  <c r="N320" i="16"/>
  <c r="P320" i="16"/>
  <c r="Q320" i="16"/>
  <c r="N321" i="16"/>
  <c r="P321" i="16"/>
  <c r="Q321" i="16"/>
  <c r="N322" i="16"/>
  <c r="P322" i="16"/>
  <c r="Q322" i="16"/>
  <c r="N323" i="16"/>
  <c r="P323" i="16"/>
  <c r="Q323" i="16"/>
  <c r="N324" i="16"/>
  <c r="P324" i="16"/>
  <c r="Q324" i="16"/>
  <c r="N325" i="16"/>
  <c r="P325" i="16"/>
  <c r="Q325" i="16"/>
  <c r="N326" i="16"/>
  <c r="P326" i="16"/>
  <c r="Q326" i="16"/>
  <c r="N327" i="16"/>
  <c r="P327" i="16"/>
  <c r="Q327" i="16"/>
  <c r="N328" i="16"/>
  <c r="P328" i="16"/>
  <c r="Q328" i="16"/>
  <c r="N329" i="16"/>
  <c r="P329" i="16"/>
  <c r="Q329" i="16"/>
  <c r="N330" i="16"/>
  <c r="P330" i="16"/>
  <c r="Q330" i="16"/>
  <c r="N331" i="16"/>
  <c r="P331" i="16"/>
  <c r="Q331" i="16"/>
  <c r="N332" i="16"/>
  <c r="P332" i="16"/>
  <c r="Q332" i="16"/>
  <c r="N333" i="16"/>
  <c r="P333" i="16"/>
  <c r="Q333" i="16"/>
  <c r="N334" i="16"/>
  <c r="P334" i="16"/>
  <c r="Q334" i="16"/>
  <c r="N335" i="16"/>
  <c r="P335" i="16"/>
  <c r="Q335" i="16"/>
  <c r="N336" i="16"/>
  <c r="P336" i="16"/>
  <c r="Q336" i="16"/>
  <c r="N337" i="16"/>
  <c r="P337" i="16"/>
  <c r="Q337" i="16"/>
  <c r="N338" i="16"/>
  <c r="P338" i="16"/>
  <c r="Q338" i="16"/>
  <c r="N339" i="16"/>
  <c r="P339" i="16"/>
  <c r="Q339" i="16"/>
  <c r="N340" i="16"/>
  <c r="P340" i="16"/>
  <c r="Q340" i="16"/>
  <c r="N341" i="16"/>
  <c r="P341" i="16"/>
  <c r="Q341" i="16"/>
  <c r="N342" i="16"/>
  <c r="P342" i="16"/>
  <c r="Q342" i="16"/>
  <c r="N343" i="16"/>
  <c r="P343" i="16"/>
  <c r="Q343" i="16"/>
  <c r="N344" i="16"/>
  <c r="P344" i="16"/>
  <c r="Q344" i="16"/>
  <c r="N345" i="16"/>
  <c r="P345" i="16"/>
  <c r="Q345" i="16"/>
  <c r="N346" i="16"/>
  <c r="P346" i="16"/>
  <c r="Q346" i="16"/>
  <c r="N347" i="16"/>
  <c r="P347" i="16"/>
  <c r="Q347" i="16"/>
  <c r="N348" i="16"/>
  <c r="P348" i="16"/>
  <c r="Q348" i="16"/>
  <c r="N349" i="16"/>
  <c r="P349" i="16"/>
  <c r="Q349" i="16"/>
  <c r="N350" i="16"/>
  <c r="P350" i="16"/>
  <c r="Q350" i="16"/>
  <c r="N351" i="16"/>
  <c r="P351" i="16"/>
  <c r="Q351" i="16"/>
  <c r="N2" i="16"/>
  <c r="P2" i="16"/>
  <c r="Q2" i="16"/>
  <c r="I3" i="16"/>
  <c r="K3" i="16"/>
  <c r="L3" i="16"/>
  <c r="I4" i="16"/>
  <c r="K4" i="16"/>
  <c r="L4" i="16"/>
  <c r="I5" i="16"/>
  <c r="K5" i="16"/>
  <c r="L5" i="16"/>
  <c r="I6" i="16"/>
  <c r="K6" i="16"/>
  <c r="L6" i="16"/>
  <c r="I7" i="16"/>
  <c r="K7" i="16"/>
  <c r="L7" i="16"/>
  <c r="I8" i="16"/>
  <c r="K8" i="16"/>
  <c r="L8" i="16"/>
  <c r="I9" i="16"/>
  <c r="K9" i="16"/>
  <c r="L9" i="16"/>
  <c r="I10" i="16"/>
  <c r="K10" i="16"/>
  <c r="L10" i="16"/>
  <c r="I11" i="16"/>
  <c r="K11" i="16"/>
  <c r="L11" i="16"/>
  <c r="I12" i="16"/>
  <c r="K12" i="16"/>
  <c r="L12" i="16"/>
  <c r="I13" i="16"/>
  <c r="K13" i="16"/>
  <c r="L13" i="16"/>
  <c r="I14" i="16"/>
  <c r="K14" i="16"/>
  <c r="L14" i="16"/>
  <c r="I15" i="16"/>
  <c r="K15" i="16"/>
  <c r="L15" i="16"/>
  <c r="I16" i="16"/>
  <c r="K16" i="16"/>
  <c r="L16" i="16"/>
  <c r="I17" i="16"/>
  <c r="K17" i="16"/>
  <c r="L17" i="16"/>
  <c r="I18" i="16"/>
  <c r="K18" i="16"/>
  <c r="L18" i="16"/>
  <c r="I19" i="16"/>
  <c r="K19" i="16"/>
  <c r="L19" i="16"/>
  <c r="I20" i="16"/>
  <c r="K20" i="16"/>
  <c r="L20" i="16"/>
  <c r="I21" i="16"/>
  <c r="K21" i="16"/>
  <c r="L21" i="16"/>
  <c r="I22" i="16"/>
  <c r="K22" i="16"/>
  <c r="L22" i="16"/>
  <c r="I23" i="16"/>
  <c r="K23" i="16"/>
  <c r="L23" i="16"/>
  <c r="I24" i="16"/>
  <c r="K24" i="16"/>
  <c r="L24" i="16"/>
  <c r="I25" i="16"/>
  <c r="K25" i="16"/>
  <c r="L25" i="16"/>
  <c r="I26" i="16"/>
  <c r="K26" i="16"/>
  <c r="L26" i="16"/>
  <c r="I27" i="16"/>
  <c r="K27" i="16"/>
  <c r="L27" i="16"/>
  <c r="I28" i="16"/>
  <c r="K28" i="16"/>
  <c r="L28" i="16"/>
  <c r="I29" i="16"/>
  <c r="K29" i="16"/>
  <c r="L29" i="16"/>
  <c r="I30" i="16"/>
  <c r="K30" i="16"/>
  <c r="L30" i="16"/>
  <c r="I31" i="16"/>
  <c r="K31" i="16"/>
  <c r="L31" i="16"/>
  <c r="I32" i="16"/>
  <c r="K32" i="16"/>
  <c r="L32" i="16"/>
  <c r="I33" i="16"/>
  <c r="K33" i="16"/>
  <c r="L33" i="16"/>
  <c r="I34" i="16"/>
  <c r="K34" i="16"/>
  <c r="L34" i="16"/>
  <c r="I35" i="16"/>
  <c r="K35" i="16"/>
  <c r="L35" i="16"/>
  <c r="I36" i="16"/>
  <c r="K36" i="16"/>
  <c r="L36" i="16"/>
  <c r="I37" i="16"/>
  <c r="K37" i="16"/>
  <c r="L37" i="16"/>
  <c r="I38" i="16"/>
  <c r="K38" i="16"/>
  <c r="L38" i="16"/>
  <c r="I39" i="16"/>
  <c r="K39" i="16"/>
  <c r="L39" i="16"/>
  <c r="I40" i="16"/>
  <c r="K40" i="16"/>
  <c r="L40" i="16"/>
  <c r="I41" i="16"/>
  <c r="K41" i="16"/>
  <c r="L41" i="16"/>
  <c r="I42" i="16"/>
  <c r="K42" i="16"/>
  <c r="L42" i="16"/>
  <c r="I43" i="16"/>
  <c r="K43" i="16"/>
  <c r="L43" i="16"/>
  <c r="I44" i="16"/>
  <c r="K44" i="16"/>
  <c r="L44" i="16"/>
  <c r="I45" i="16"/>
  <c r="K45" i="16"/>
  <c r="L45" i="16"/>
  <c r="I46" i="16"/>
  <c r="K46" i="16"/>
  <c r="L46" i="16"/>
  <c r="I47" i="16"/>
  <c r="K47" i="16"/>
  <c r="L47" i="16"/>
  <c r="I48" i="16"/>
  <c r="K48" i="16"/>
  <c r="L48" i="16"/>
  <c r="I49" i="16"/>
  <c r="K49" i="16"/>
  <c r="L49" i="16"/>
  <c r="I50" i="16"/>
  <c r="K50" i="16"/>
  <c r="L50" i="16"/>
  <c r="I51" i="16"/>
  <c r="K51" i="16"/>
  <c r="L51" i="16"/>
  <c r="I52" i="16"/>
  <c r="K52" i="16"/>
  <c r="L52" i="16"/>
  <c r="I53" i="16"/>
  <c r="K53" i="16"/>
  <c r="L53" i="16"/>
  <c r="I54" i="16"/>
  <c r="K54" i="16"/>
  <c r="L54" i="16"/>
  <c r="I55" i="16"/>
  <c r="K55" i="16"/>
  <c r="L55" i="16"/>
  <c r="I56" i="16"/>
  <c r="K56" i="16"/>
  <c r="L56" i="16"/>
  <c r="I57" i="16"/>
  <c r="K57" i="16"/>
  <c r="L57" i="16"/>
  <c r="I58" i="16"/>
  <c r="K58" i="16"/>
  <c r="L58" i="16"/>
  <c r="I59" i="16"/>
  <c r="K59" i="16"/>
  <c r="L59" i="16"/>
  <c r="I60" i="16"/>
  <c r="K60" i="16"/>
  <c r="L60" i="16"/>
  <c r="I61" i="16"/>
  <c r="K61" i="16"/>
  <c r="L61" i="16"/>
  <c r="I62" i="16"/>
  <c r="K62" i="16"/>
  <c r="L62" i="16"/>
  <c r="I63" i="16"/>
  <c r="K63" i="16"/>
  <c r="L63" i="16"/>
  <c r="I64" i="16"/>
  <c r="K64" i="16"/>
  <c r="L64" i="16"/>
  <c r="I65" i="16"/>
  <c r="K65" i="16"/>
  <c r="L65" i="16"/>
  <c r="I66" i="16"/>
  <c r="K66" i="16"/>
  <c r="L66" i="16"/>
  <c r="I67" i="16"/>
  <c r="K67" i="16"/>
  <c r="L67" i="16"/>
  <c r="I68" i="16"/>
  <c r="K68" i="16"/>
  <c r="L68" i="16"/>
  <c r="I69" i="16"/>
  <c r="K69" i="16"/>
  <c r="L69" i="16"/>
  <c r="I70" i="16"/>
  <c r="K70" i="16"/>
  <c r="L70" i="16"/>
  <c r="I71" i="16"/>
  <c r="K71" i="16"/>
  <c r="L71" i="16"/>
  <c r="I72" i="16"/>
  <c r="K72" i="16"/>
  <c r="L72" i="16"/>
  <c r="I73" i="16"/>
  <c r="K73" i="16"/>
  <c r="L73" i="16"/>
  <c r="I74" i="16"/>
  <c r="K74" i="16"/>
  <c r="L74" i="16"/>
  <c r="I75" i="16"/>
  <c r="K75" i="16"/>
  <c r="L75" i="16"/>
  <c r="I76" i="16"/>
  <c r="K76" i="16"/>
  <c r="L76" i="16"/>
  <c r="I77" i="16"/>
  <c r="K77" i="16"/>
  <c r="L77" i="16"/>
  <c r="I78" i="16"/>
  <c r="K78" i="16"/>
  <c r="L78" i="16"/>
  <c r="I79" i="16"/>
  <c r="K79" i="16"/>
  <c r="L79" i="16"/>
  <c r="I80" i="16"/>
  <c r="K80" i="16"/>
  <c r="L80" i="16"/>
  <c r="I81" i="16"/>
  <c r="K81" i="16"/>
  <c r="L81" i="16"/>
  <c r="I82" i="16"/>
  <c r="K82" i="16"/>
  <c r="L82" i="16"/>
  <c r="I83" i="16"/>
  <c r="K83" i="16"/>
  <c r="L83" i="16"/>
  <c r="I84" i="16"/>
  <c r="K84" i="16"/>
  <c r="L84" i="16"/>
  <c r="I85" i="16"/>
  <c r="K85" i="16"/>
  <c r="L85" i="16"/>
  <c r="I86" i="16"/>
  <c r="K86" i="16"/>
  <c r="L86" i="16"/>
  <c r="I87" i="16"/>
  <c r="K87" i="16"/>
  <c r="L87" i="16"/>
  <c r="I88" i="16"/>
  <c r="K88" i="16"/>
  <c r="L88" i="16"/>
  <c r="I89" i="16"/>
  <c r="K89" i="16"/>
  <c r="L89" i="16"/>
  <c r="I90" i="16"/>
  <c r="K90" i="16"/>
  <c r="L90" i="16"/>
  <c r="I91" i="16"/>
  <c r="K91" i="16"/>
  <c r="L91" i="16"/>
  <c r="I92" i="16"/>
  <c r="K92" i="16"/>
  <c r="L92" i="16"/>
  <c r="I93" i="16"/>
  <c r="K93" i="16"/>
  <c r="L93" i="16"/>
  <c r="I94" i="16"/>
  <c r="K94" i="16"/>
  <c r="L94" i="16"/>
  <c r="I95" i="16"/>
  <c r="K95" i="16"/>
  <c r="L95" i="16"/>
  <c r="I96" i="16"/>
  <c r="K96" i="16"/>
  <c r="L96" i="16"/>
  <c r="I97" i="16"/>
  <c r="K97" i="16"/>
  <c r="L97" i="16"/>
  <c r="I98" i="16"/>
  <c r="K98" i="16"/>
  <c r="L98" i="16"/>
  <c r="I99" i="16"/>
  <c r="K99" i="16"/>
  <c r="L99" i="16"/>
  <c r="I100" i="16"/>
  <c r="K100" i="16"/>
  <c r="L100" i="16"/>
  <c r="I101" i="16"/>
  <c r="K101" i="16"/>
  <c r="L101" i="16"/>
  <c r="I102" i="16"/>
  <c r="K102" i="16"/>
  <c r="L102" i="16"/>
  <c r="I103" i="16"/>
  <c r="K103" i="16"/>
  <c r="L103" i="16"/>
  <c r="I104" i="16"/>
  <c r="K104" i="16"/>
  <c r="L104" i="16"/>
  <c r="I105" i="16"/>
  <c r="K105" i="16"/>
  <c r="L105" i="16"/>
  <c r="I106" i="16"/>
  <c r="K106" i="16"/>
  <c r="L106" i="16"/>
  <c r="I107" i="16"/>
  <c r="K107" i="16"/>
  <c r="L107" i="16"/>
  <c r="I108" i="16"/>
  <c r="K108" i="16"/>
  <c r="L108" i="16"/>
  <c r="I109" i="16"/>
  <c r="K109" i="16"/>
  <c r="L109" i="16"/>
  <c r="I110" i="16"/>
  <c r="K110" i="16"/>
  <c r="L110" i="16"/>
  <c r="I111" i="16"/>
  <c r="K111" i="16"/>
  <c r="L111" i="16"/>
  <c r="I112" i="16"/>
  <c r="K112" i="16"/>
  <c r="L112" i="16"/>
  <c r="I113" i="16"/>
  <c r="K113" i="16"/>
  <c r="L113" i="16"/>
  <c r="I114" i="16"/>
  <c r="K114" i="16"/>
  <c r="L114" i="16"/>
  <c r="I115" i="16"/>
  <c r="K115" i="16"/>
  <c r="L115" i="16"/>
  <c r="I116" i="16"/>
  <c r="K116" i="16"/>
  <c r="L116" i="16"/>
  <c r="I117" i="16"/>
  <c r="K117" i="16"/>
  <c r="L117" i="16"/>
  <c r="I118" i="16"/>
  <c r="K118" i="16"/>
  <c r="L118" i="16"/>
  <c r="I119" i="16"/>
  <c r="K119" i="16"/>
  <c r="L119" i="16"/>
  <c r="I120" i="16"/>
  <c r="K120" i="16"/>
  <c r="L120" i="16"/>
  <c r="I121" i="16"/>
  <c r="K121" i="16"/>
  <c r="L121" i="16"/>
  <c r="I122" i="16"/>
  <c r="K122" i="16"/>
  <c r="L122" i="16"/>
  <c r="I123" i="16"/>
  <c r="K123" i="16"/>
  <c r="L123" i="16"/>
  <c r="I124" i="16"/>
  <c r="K124" i="16"/>
  <c r="L124" i="16"/>
  <c r="I125" i="16"/>
  <c r="K125" i="16"/>
  <c r="L125" i="16"/>
  <c r="I126" i="16"/>
  <c r="K126" i="16"/>
  <c r="L126" i="16"/>
  <c r="I127" i="16"/>
  <c r="K127" i="16"/>
  <c r="L127" i="16"/>
  <c r="I128" i="16"/>
  <c r="K128" i="16"/>
  <c r="L128" i="16"/>
  <c r="I129" i="16"/>
  <c r="K129" i="16"/>
  <c r="L129" i="16"/>
  <c r="I130" i="16"/>
  <c r="K130" i="16"/>
  <c r="L130" i="16"/>
  <c r="I131" i="16"/>
  <c r="K131" i="16"/>
  <c r="L131" i="16"/>
  <c r="I132" i="16"/>
  <c r="K132" i="16"/>
  <c r="L132" i="16"/>
  <c r="I133" i="16"/>
  <c r="K133" i="16"/>
  <c r="L133" i="16"/>
  <c r="I134" i="16"/>
  <c r="K134" i="16"/>
  <c r="L134" i="16"/>
  <c r="I135" i="16"/>
  <c r="K135" i="16"/>
  <c r="L135" i="16"/>
  <c r="I136" i="16"/>
  <c r="K136" i="16"/>
  <c r="L136" i="16"/>
  <c r="I137" i="16"/>
  <c r="K137" i="16"/>
  <c r="L137" i="16"/>
  <c r="I138" i="16"/>
  <c r="K138" i="16"/>
  <c r="L138" i="16"/>
  <c r="I139" i="16"/>
  <c r="K139" i="16"/>
  <c r="L139" i="16"/>
  <c r="I140" i="16"/>
  <c r="K140" i="16"/>
  <c r="L140" i="16"/>
  <c r="I141" i="16"/>
  <c r="K141" i="16"/>
  <c r="L141" i="16"/>
  <c r="I142" i="16"/>
  <c r="K142" i="16"/>
  <c r="L142" i="16"/>
  <c r="I143" i="16"/>
  <c r="K143" i="16"/>
  <c r="L143" i="16"/>
  <c r="I144" i="16"/>
  <c r="K144" i="16"/>
  <c r="L144" i="16"/>
  <c r="I145" i="16"/>
  <c r="K145" i="16"/>
  <c r="L145" i="16"/>
  <c r="I146" i="16"/>
  <c r="K146" i="16"/>
  <c r="L146" i="16"/>
  <c r="I147" i="16"/>
  <c r="K147" i="16"/>
  <c r="L147" i="16"/>
  <c r="I148" i="16"/>
  <c r="K148" i="16"/>
  <c r="L148" i="16"/>
  <c r="I149" i="16"/>
  <c r="K149" i="16"/>
  <c r="L149" i="16"/>
  <c r="I150" i="16"/>
  <c r="K150" i="16"/>
  <c r="L150" i="16"/>
  <c r="I151" i="16"/>
  <c r="K151" i="16"/>
  <c r="L151" i="16"/>
  <c r="I152" i="16"/>
  <c r="K152" i="16"/>
  <c r="L152" i="16"/>
  <c r="I153" i="16"/>
  <c r="K153" i="16"/>
  <c r="L153" i="16"/>
  <c r="I154" i="16"/>
  <c r="K154" i="16"/>
  <c r="L154" i="16"/>
  <c r="I155" i="16"/>
  <c r="K155" i="16"/>
  <c r="L155" i="16"/>
  <c r="I156" i="16"/>
  <c r="K156" i="16"/>
  <c r="L156" i="16"/>
  <c r="I157" i="16"/>
  <c r="K157" i="16"/>
  <c r="L157" i="16"/>
  <c r="I158" i="16"/>
  <c r="K158" i="16"/>
  <c r="L158" i="16"/>
  <c r="I159" i="16"/>
  <c r="K159" i="16"/>
  <c r="L159" i="16"/>
  <c r="I160" i="16"/>
  <c r="K160" i="16"/>
  <c r="L160" i="16"/>
  <c r="I161" i="16"/>
  <c r="K161" i="16"/>
  <c r="L161" i="16"/>
  <c r="I162" i="16"/>
  <c r="K162" i="16"/>
  <c r="L162" i="16"/>
  <c r="I163" i="16"/>
  <c r="K163" i="16"/>
  <c r="L163" i="16"/>
  <c r="I164" i="16"/>
  <c r="K164" i="16"/>
  <c r="L164" i="16"/>
  <c r="I165" i="16"/>
  <c r="K165" i="16"/>
  <c r="L165" i="16"/>
  <c r="I166" i="16"/>
  <c r="K166" i="16"/>
  <c r="L166" i="16"/>
  <c r="I167" i="16"/>
  <c r="K167" i="16"/>
  <c r="L167" i="16"/>
  <c r="I168" i="16"/>
  <c r="K168" i="16"/>
  <c r="L168" i="16"/>
  <c r="I169" i="16"/>
  <c r="K169" i="16"/>
  <c r="L169" i="16"/>
  <c r="I170" i="16"/>
  <c r="K170" i="16"/>
  <c r="L170" i="16"/>
  <c r="I171" i="16"/>
  <c r="K171" i="16"/>
  <c r="L171" i="16"/>
  <c r="I172" i="16"/>
  <c r="K172" i="16"/>
  <c r="L172" i="16"/>
  <c r="I173" i="16"/>
  <c r="K173" i="16"/>
  <c r="L173" i="16"/>
  <c r="I174" i="16"/>
  <c r="K174" i="16"/>
  <c r="L174" i="16"/>
  <c r="I175" i="16"/>
  <c r="K175" i="16"/>
  <c r="L175" i="16"/>
  <c r="I176" i="16"/>
  <c r="K176" i="16"/>
  <c r="L176" i="16"/>
  <c r="I177" i="16"/>
  <c r="K177" i="16"/>
  <c r="L177" i="16"/>
  <c r="I178" i="16"/>
  <c r="K178" i="16"/>
  <c r="L178" i="16"/>
  <c r="I179" i="16"/>
  <c r="K179" i="16"/>
  <c r="L179" i="16"/>
  <c r="I180" i="16"/>
  <c r="K180" i="16"/>
  <c r="L180" i="16"/>
  <c r="I181" i="16"/>
  <c r="K181" i="16"/>
  <c r="L181" i="16"/>
  <c r="I182" i="16"/>
  <c r="K182" i="16"/>
  <c r="L182" i="16"/>
  <c r="I183" i="16"/>
  <c r="K183" i="16"/>
  <c r="L183" i="16"/>
  <c r="I184" i="16"/>
  <c r="K184" i="16"/>
  <c r="L184" i="16"/>
  <c r="I185" i="16"/>
  <c r="K185" i="16"/>
  <c r="L185" i="16"/>
  <c r="I186" i="16"/>
  <c r="K186" i="16"/>
  <c r="L186" i="16"/>
  <c r="I187" i="16"/>
  <c r="K187" i="16"/>
  <c r="L187" i="16"/>
  <c r="I188" i="16"/>
  <c r="K188" i="16"/>
  <c r="L188" i="16"/>
  <c r="I189" i="16"/>
  <c r="K189" i="16"/>
  <c r="L189" i="16"/>
  <c r="I190" i="16"/>
  <c r="K190" i="16"/>
  <c r="L190" i="16"/>
  <c r="I191" i="16"/>
  <c r="K191" i="16"/>
  <c r="L191" i="16"/>
  <c r="I192" i="16"/>
  <c r="K192" i="16"/>
  <c r="L192" i="16"/>
  <c r="I193" i="16"/>
  <c r="K193" i="16"/>
  <c r="L193" i="16"/>
  <c r="I194" i="16"/>
  <c r="K194" i="16"/>
  <c r="L194" i="16"/>
  <c r="I195" i="16"/>
  <c r="K195" i="16"/>
  <c r="L195" i="16"/>
  <c r="I196" i="16"/>
  <c r="K196" i="16"/>
  <c r="L196" i="16"/>
  <c r="I197" i="16"/>
  <c r="K197" i="16"/>
  <c r="L197" i="16"/>
  <c r="I198" i="16"/>
  <c r="K198" i="16"/>
  <c r="L198" i="16"/>
  <c r="I199" i="16"/>
  <c r="K199" i="16"/>
  <c r="L199" i="16"/>
  <c r="I200" i="16"/>
  <c r="K200" i="16"/>
  <c r="L200" i="16"/>
  <c r="I201" i="16"/>
  <c r="K201" i="16"/>
  <c r="L201" i="16"/>
  <c r="I202" i="16"/>
  <c r="K202" i="16"/>
  <c r="L202" i="16"/>
  <c r="I203" i="16"/>
  <c r="K203" i="16"/>
  <c r="L203" i="16"/>
  <c r="I204" i="16"/>
  <c r="K204" i="16"/>
  <c r="L204" i="16"/>
  <c r="I205" i="16"/>
  <c r="K205" i="16"/>
  <c r="L205" i="16"/>
  <c r="I206" i="16"/>
  <c r="K206" i="16"/>
  <c r="L206" i="16"/>
  <c r="I207" i="16"/>
  <c r="K207" i="16"/>
  <c r="L207" i="16"/>
  <c r="I208" i="16"/>
  <c r="K208" i="16"/>
  <c r="L208" i="16"/>
  <c r="I209" i="16"/>
  <c r="K209" i="16"/>
  <c r="L209" i="16"/>
  <c r="I210" i="16"/>
  <c r="K210" i="16"/>
  <c r="L210" i="16"/>
  <c r="I211" i="16"/>
  <c r="K211" i="16"/>
  <c r="L211" i="16"/>
  <c r="I212" i="16"/>
  <c r="K212" i="16"/>
  <c r="L212" i="16"/>
  <c r="I213" i="16"/>
  <c r="K213" i="16"/>
  <c r="L213" i="16"/>
  <c r="I214" i="16"/>
  <c r="K214" i="16"/>
  <c r="L214" i="16"/>
  <c r="I215" i="16"/>
  <c r="K215" i="16"/>
  <c r="L215" i="16"/>
  <c r="I216" i="16"/>
  <c r="K216" i="16"/>
  <c r="L216" i="16"/>
  <c r="I217" i="16"/>
  <c r="K217" i="16"/>
  <c r="L217" i="16"/>
  <c r="I218" i="16"/>
  <c r="K218" i="16"/>
  <c r="L218" i="16"/>
  <c r="I219" i="16"/>
  <c r="K219" i="16"/>
  <c r="L219" i="16"/>
  <c r="I220" i="16"/>
  <c r="K220" i="16"/>
  <c r="L220" i="16"/>
  <c r="I221" i="16"/>
  <c r="K221" i="16"/>
  <c r="L221" i="16"/>
  <c r="I222" i="16"/>
  <c r="K222" i="16"/>
  <c r="L222" i="16"/>
  <c r="I223" i="16"/>
  <c r="K223" i="16"/>
  <c r="L223" i="16"/>
  <c r="I224" i="16"/>
  <c r="K224" i="16"/>
  <c r="L224" i="16"/>
  <c r="I225" i="16"/>
  <c r="K225" i="16"/>
  <c r="L225" i="16"/>
  <c r="I226" i="16"/>
  <c r="K226" i="16"/>
  <c r="L226" i="16"/>
  <c r="I227" i="16"/>
  <c r="K227" i="16"/>
  <c r="L227" i="16"/>
  <c r="I228" i="16"/>
  <c r="K228" i="16"/>
  <c r="L228" i="16"/>
  <c r="I229" i="16"/>
  <c r="K229" i="16"/>
  <c r="L229" i="16"/>
  <c r="I230" i="16"/>
  <c r="K230" i="16"/>
  <c r="L230" i="16"/>
  <c r="I231" i="16"/>
  <c r="K231" i="16"/>
  <c r="L231" i="16"/>
  <c r="I232" i="16"/>
  <c r="K232" i="16"/>
  <c r="L232" i="16"/>
  <c r="I233" i="16"/>
  <c r="K233" i="16"/>
  <c r="L233" i="16"/>
  <c r="I234" i="16"/>
  <c r="K234" i="16"/>
  <c r="L234" i="16"/>
  <c r="I235" i="16"/>
  <c r="K235" i="16"/>
  <c r="L235" i="16"/>
  <c r="I236" i="16"/>
  <c r="K236" i="16"/>
  <c r="L236" i="16"/>
  <c r="I237" i="16"/>
  <c r="K237" i="16"/>
  <c r="L237" i="16"/>
  <c r="I238" i="16"/>
  <c r="K238" i="16"/>
  <c r="L238" i="16"/>
  <c r="I239" i="16"/>
  <c r="K239" i="16"/>
  <c r="L239" i="16"/>
  <c r="I240" i="16"/>
  <c r="K240" i="16"/>
  <c r="L240" i="16"/>
  <c r="I241" i="16"/>
  <c r="K241" i="16"/>
  <c r="L241" i="16"/>
  <c r="I242" i="16"/>
  <c r="K242" i="16"/>
  <c r="L242" i="16"/>
  <c r="I243" i="16"/>
  <c r="K243" i="16"/>
  <c r="L243" i="16"/>
  <c r="I244" i="16"/>
  <c r="K244" i="16"/>
  <c r="L244" i="16"/>
  <c r="I245" i="16"/>
  <c r="K245" i="16"/>
  <c r="L245" i="16"/>
  <c r="I246" i="16"/>
  <c r="K246" i="16"/>
  <c r="L246" i="16"/>
  <c r="I247" i="16"/>
  <c r="K247" i="16"/>
  <c r="L247" i="16"/>
  <c r="I248" i="16"/>
  <c r="K248" i="16"/>
  <c r="L248" i="16"/>
  <c r="I249" i="16"/>
  <c r="K249" i="16"/>
  <c r="L249" i="16"/>
  <c r="I250" i="16"/>
  <c r="K250" i="16"/>
  <c r="L250" i="16"/>
  <c r="I251" i="16"/>
  <c r="K251" i="16"/>
  <c r="L251" i="16"/>
  <c r="I252" i="16"/>
  <c r="K252" i="16"/>
  <c r="L252" i="16"/>
  <c r="I253" i="16"/>
  <c r="K253" i="16"/>
  <c r="L253" i="16"/>
  <c r="I254" i="16"/>
  <c r="K254" i="16"/>
  <c r="L254" i="16"/>
  <c r="I255" i="16"/>
  <c r="K255" i="16"/>
  <c r="L255" i="16"/>
  <c r="I256" i="16"/>
  <c r="K256" i="16"/>
  <c r="L256" i="16"/>
  <c r="I257" i="16"/>
  <c r="K257" i="16"/>
  <c r="L257" i="16"/>
  <c r="I258" i="16"/>
  <c r="K258" i="16"/>
  <c r="L258" i="16"/>
  <c r="I259" i="16"/>
  <c r="K259" i="16"/>
  <c r="L259" i="16"/>
  <c r="I260" i="16"/>
  <c r="K260" i="16"/>
  <c r="L260" i="16"/>
  <c r="I261" i="16"/>
  <c r="K261" i="16"/>
  <c r="L261" i="16"/>
  <c r="I262" i="16"/>
  <c r="K262" i="16"/>
  <c r="L262" i="16"/>
  <c r="I263" i="16"/>
  <c r="K263" i="16"/>
  <c r="L263" i="16"/>
  <c r="I264" i="16"/>
  <c r="K264" i="16"/>
  <c r="L264" i="16"/>
  <c r="I265" i="16"/>
  <c r="K265" i="16"/>
  <c r="L265" i="16"/>
  <c r="I266" i="16"/>
  <c r="K266" i="16"/>
  <c r="L266" i="16"/>
  <c r="I267" i="16"/>
  <c r="K267" i="16"/>
  <c r="L267" i="16"/>
  <c r="I268" i="16"/>
  <c r="K268" i="16"/>
  <c r="L268" i="16"/>
  <c r="I269" i="16"/>
  <c r="K269" i="16"/>
  <c r="L269" i="16"/>
  <c r="I270" i="16"/>
  <c r="K270" i="16"/>
  <c r="L270" i="16"/>
  <c r="I271" i="16"/>
  <c r="K271" i="16"/>
  <c r="L271" i="16"/>
  <c r="I272" i="16"/>
  <c r="K272" i="16"/>
  <c r="L272" i="16"/>
  <c r="I273" i="16"/>
  <c r="K273" i="16"/>
  <c r="L273" i="16"/>
  <c r="I274" i="16"/>
  <c r="K274" i="16"/>
  <c r="L274" i="16"/>
  <c r="I275" i="16"/>
  <c r="K275" i="16"/>
  <c r="L275" i="16"/>
  <c r="I276" i="16"/>
  <c r="K276" i="16"/>
  <c r="L276" i="16"/>
  <c r="I277" i="16"/>
  <c r="K277" i="16"/>
  <c r="L277" i="16"/>
  <c r="I278" i="16"/>
  <c r="K278" i="16"/>
  <c r="L278" i="16"/>
  <c r="I279" i="16"/>
  <c r="K279" i="16"/>
  <c r="L279" i="16"/>
  <c r="I280" i="16"/>
  <c r="K280" i="16"/>
  <c r="L280" i="16"/>
  <c r="I281" i="16"/>
  <c r="K281" i="16"/>
  <c r="L281" i="16"/>
  <c r="I282" i="16"/>
  <c r="K282" i="16"/>
  <c r="L282" i="16"/>
  <c r="I283" i="16"/>
  <c r="K283" i="16"/>
  <c r="L283" i="16"/>
  <c r="I284" i="16"/>
  <c r="K284" i="16"/>
  <c r="L284" i="16"/>
  <c r="I285" i="16"/>
  <c r="K285" i="16"/>
  <c r="L285" i="16"/>
  <c r="I286" i="16"/>
  <c r="K286" i="16"/>
  <c r="L286" i="16"/>
  <c r="I287" i="16"/>
  <c r="K287" i="16"/>
  <c r="L287" i="16"/>
  <c r="I288" i="16"/>
  <c r="K288" i="16"/>
  <c r="L288" i="16"/>
  <c r="I289" i="16"/>
  <c r="K289" i="16"/>
  <c r="L289" i="16"/>
  <c r="I290" i="16"/>
  <c r="K290" i="16"/>
  <c r="L290" i="16"/>
  <c r="I291" i="16"/>
  <c r="K291" i="16"/>
  <c r="L291" i="16"/>
  <c r="I292" i="16"/>
  <c r="K292" i="16"/>
  <c r="L292" i="16"/>
  <c r="I293" i="16"/>
  <c r="K293" i="16"/>
  <c r="L293" i="16"/>
  <c r="I294" i="16"/>
  <c r="K294" i="16"/>
  <c r="L294" i="16"/>
  <c r="I295" i="16"/>
  <c r="K295" i="16"/>
  <c r="L295" i="16"/>
  <c r="I296" i="16"/>
  <c r="K296" i="16"/>
  <c r="L296" i="16"/>
  <c r="I297" i="16"/>
  <c r="K297" i="16"/>
  <c r="L297" i="16"/>
  <c r="I298" i="16"/>
  <c r="K298" i="16"/>
  <c r="L298" i="16"/>
  <c r="I299" i="16"/>
  <c r="K299" i="16"/>
  <c r="L299" i="16"/>
  <c r="I300" i="16"/>
  <c r="K300" i="16"/>
  <c r="L300" i="16"/>
  <c r="I301" i="16"/>
  <c r="K301" i="16"/>
  <c r="L301" i="16"/>
  <c r="I302" i="16"/>
  <c r="K302" i="16"/>
  <c r="L302" i="16"/>
  <c r="I303" i="16"/>
  <c r="K303" i="16"/>
  <c r="L303" i="16"/>
  <c r="I304" i="16"/>
  <c r="K304" i="16"/>
  <c r="L304" i="16"/>
  <c r="I305" i="16"/>
  <c r="K305" i="16"/>
  <c r="L305" i="16"/>
  <c r="I306" i="16"/>
  <c r="K306" i="16"/>
  <c r="L306" i="16"/>
  <c r="I307" i="16"/>
  <c r="K307" i="16"/>
  <c r="L307" i="16"/>
  <c r="I308" i="16"/>
  <c r="K308" i="16"/>
  <c r="L308" i="16"/>
  <c r="I309" i="16"/>
  <c r="K309" i="16"/>
  <c r="L309" i="16"/>
  <c r="I310" i="16"/>
  <c r="K310" i="16"/>
  <c r="L310" i="16"/>
  <c r="I311" i="16"/>
  <c r="K311" i="16"/>
  <c r="L311" i="16"/>
  <c r="I312" i="16"/>
  <c r="K312" i="16"/>
  <c r="L312" i="16"/>
  <c r="I313" i="16"/>
  <c r="K313" i="16"/>
  <c r="L313" i="16"/>
  <c r="I314" i="16"/>
  <c r="K314" i="16"/>
  <c r="L314" i="16"/>
  <c r="I315" i="16"/>
  <c r="K315" i="16"/>
  <c r="L315" i="16"/>
  <c r="I316" i="16"/>
  <c r="K316" i="16"/>
  <c r="L316" i="16"/>
  <c r="I317" i="16"/>
  <c r="K317" i="16"/>
  <c r="L317" i="16"/>
  <c r="I318" i="16"/>
  <c r="K318" i="16"/>
  <c r="L318" i="16"/>
  <c r="I319" i="16"/>
  <c r="K319" i="16"/>
  <c r="L319" i="16"/>
  <c r="I320" i="16"/>
  <c r="K320" i="16"/>
  <c r="L320" i="16"/>
  <c r="I321" i="16"/>
  <c r="K321" i="16"/>
  <c r="L321" i="16"/>
  <c r="I322" i="16"/>
  <c r="K322" i="16"/>
  <c r="L322" i="16"/>
  <c r="I323" i="16"/>
  <c r="K323" i="16"/>
  <c r="L323" i="16"/>
  <c r="I324" i="16"/>
  <c r="K324" i="16"/>
  <c r="L324" i="16"/>
  <c r="I325" i="16"/>
  <c r="K325" i="16"/>
  <c r="L325" i="16"/>
  <c r="I326" i="16"/>
  <c r="K326" i="16"/>
  <c r="L326" i="16"/>
  <c r="I327" i="16"/>
  <c r="K327" i="16"/>
  <c r="L327" i="16"/>
  <c r="I328" i="16"/>
  <c r="K328" i="16"/>
  <c r="L328" i="16"/>
  <c r="I329" i="16"/>
  <c r="K329" i="16"/>
  <c r="L329" i="16"/>
  <c r="I330" i="16"/>
  <c r="K330" i="16"/>
  <c r="L330" i="16"/>
  <c r="I331" i="16"/>
  <c r="K331" i="16"/>
  <c r="L331" i="16"/>
  <c r="I332" i="16"/>
  <c r="K332" i="16"/>
  <c r="L332" i="16"/>
  <c r="I333" i="16"/>
  <c r="K333" i="16"/>
  <c r="L333" i="16"/>
  <c r="I334" i="16"/>
  <c r="K334" i="16"/>
  <c r="L334" i="16"/>
  <c r="I335" i="16"/>
  <c r="K335" i="16"/>
  <c r="L335" i="16"/>
  <c r="I336" i="16"/>
  <c r="K336" i="16"/>
  <c r="L336" i="16"/>
  <c r="I337" i="16"/>
  <c r="K337" i="16"/>
  <c r="L337" i="16"/>
  <c r="I338" i="16"/>
  <c r="K338" i="16"/>
  <c r="L338" i="16"/>
  <c r="I339" i="16"/>
  <c r="K339" i="16"/>
  <c r="L339" i="16"/>
  <c r="I340" i="16"/>
  <c r="K340" i="16"/>
  <c r="L340" i="16"/>
  <c r="I341" i="16"/>
  <c r="K341" i="16"/>
  <c r="L341" i="16"/>
  <c r="I342" i="16"/>
  <c r="K342" i="16"/>
  <c r="L342" i="16"/>
  <c r="I343" i="16"/>
  <c r="K343" i="16"/>
  <c r="L343" i="16"/>
  <c r="I344" i="16"/>
  <c r="K344" i="16"/>
  <c r="L344" i="16"/>
  <c r="I345" i="16"/>
  <c r="K345" i="16"/>
  <c r="L345" i="16"/>
  <c r="I346" i="16"/>
  <c r="K346" i="16"/>
  <c r="L346" i="16"/>
  <c r="I347" i="16"/>
  <c r="K347" i="16"/>
  <c r="L347" i="16"/>
  <c r="I348" i="16"/>
  <c r="K348" i="16"/>
  <c r="L348" i="16"/>
  <c r="I349" i="16"/>
  <c r="K349" i="16"/>
  <c r="L349" i="16"/>
  <c r="I350" i="16"/>
  <c r="K350" i="16"/>
  <c r="L350" i="16"/>
  <c r="I351" i="16"/>
  <c r="K351" i="16"/>
  <c r="L351" i="16"/>
  <c r="I2" i="16"/>
  <c r="K2" i="16"/>
  <c r="L2" i="16"/>
  <c r="AC352" i="16"/>
  <c r="I352" i="16"/>
  <c r="AC353" i="16"/>
  <c r="I353" i="16"/>
  <c r="AC354" i="16"/>
  <c r="I354" i="16"/>
  <c r="AC355" i="16"/>
  <c r="I355" i="16"/>
  <c r="AC356" i="16"/>
  <c r="I356" i="16"/>
  <c r="AC357" i="16"/>
  <c r="I357" i="16"/>
  <c r="AC358" i="16"/>
  <c r="I358" i="16"/>
  <c r="AC359" i="16"/>
  <c r="I359" i="16"/>
  <c r="AC360" i="16"/>
  <c r="I360" i="16"/>
  <c r="AC361" i="16"/>
  <c r="I361" i="16"/>
  <c r="AC362" i="16"/>
  <c r="I362" i="16"/>
  <c r="AC363" i="16"/>
  <c r="I363" i="16"/>
  <c r="AC364" i="16"/>
  <c r="I364" i="16"/>
  <c r="AC365" i="16"/>
  <c r="I365" i="16"/>
  <c r="AC366" i="16"/>
  <c r="I366" i="16"/>
  <c r="AC367" i="16"/>
  <c r="I367" i="16"/>
  <c r="AC368" i="16"/>
  <c r="I368" i="16"/>
  <c r="AC369" i="16"/>
  <c r="I369" i="16"/>
  <c r="AC370" i="16"/>
  <c r="I370" i="16"/>
  <c r="AC371" i="16"/>
  <c r="I371" i="16"/>
  <c r="AC372" i="16"/>
  <c r="I372" i="16"/>
  <c r="AC373" i="16"/>
  <c r="I373" i="16"/>
  <c r="AC374" i="16"/>
  <c r="I374" i="16"/>
  <c r="AC375" i="16"/>
  <c r="I375" i="16"/>
  <c r="AC376" i="16"/>
  <c r="I376" i="16"/>
  <c r="AC377" i="16"/>
  <c r="I377" i="16"/>
  <c r="AC378" i="16"/>
  <c r="I378" i="16"/>
  <c r="AC379" i="16"/>
  <c r="I379" i="16"/>
  <c r="AC380" i="16"/>
  <c r="I380" i="16"/>
  <c r="AC381" i="16"/>
  <c r="I381" i="16"/>
  <c r="AC382" i="16"/>
  <c r="I382" i="16"/>
  <c r="AC383" i="16"/>
  <c r="I383" i="16"/>
  <c r="AC384" i="16"/>
  <c r="I384" i="16"/>
  <c r="AC385" i="16"/>
  <c r="I385" i="16"/>
  <c r="AC386" i="16"/>
  <c r="I386" i="16"/>
  <c r="AC387" i="16"/>
  <c r="I387" i="16"/>
  <c r="AC388" i="16"/>
  <c r="I388" i="16"/>
  <c r="AC389" i="16"/>
  <c r="I389" i="16"/>
  <c r="AC390" i="16"/>
  <c r="I390" i="16"/>
  <c r="AC391" i="16"/>
  <c r="I391" i="16"/>
  <c r="AC392" i="16"/>
  <c r="I392" i="16"/>
  <c r="AC393" i="16"/>
  <c r="I393" i="16"/>
  <c r="AC394" i="16"/>
  <c r="I394" i="16"/>
  <c r="AC395" i="16"/>
  <c r="I395" i="16"/>
  <c r="AC396" i="16"/>
  <c r="I396" i="16"/>
  <c r="AC397" i="16"/>
  <c r="I397" i="16"/>
  <c r="AC398" i="16"/>
  <c r="I398" i="16"/>
  <c r="AC399" i="16"/>
  <c r="I399" i="16"/>
  <c r="AC400" i="16"/>
  <c r="I400" i="16"/>
  <c r="AC401" i="16"/>
  <c r="I401" i="16"/>
  <c r="AC402" i="16"/>
  <c r="I402" i="16"/>
  <c r="AC403" i="16"/>
  <c r="I403" i="16"/>
  <c r="AC404" i="16"/>
  <c r="I404" i="16"/>
  <c r="AC405" i="16"/>
  <c r="I405" i="16"/>
  <c r="AC406" i="16"/>
  <c r="I406" i="16"/>
  <c r="AC407" i="16"/>
  <c r="I407" i="16"/>
  <c r="AC408" i="16"/>
  <c r="I408" i="16"/>
  <c r="AC409" i="16"/>
  <c r="I409" i="16"/>
  <c r="AC410" i="16"/>
  <c r="I410" i="16"/>
  <c r="AC411" i="16"/>
  <c r="I411" i="16"/>
  <c r="AC412" i="16"/>
  <c r="I412" i="16"/>
  <c r="AC413" i="16"/>
  <c r="I413" i="16"/>
  <c r="AC414" i="16"/>
  <c r="I414" i="16"/>
  <c r="AC415" i="16"/>
  <c r="I415" i="16"/>
  <c r="AC416" i="16"/>
  <c r="I416" i="16"/>
  <c r="AC417" i="16"/>
  <c r="I417" i="16"/>
  <c r="AC418" i="16"/>
  <c r="I418" i="16"/>
  <c r="AC419" i="16"/>
  <c r="I419" i="16"/>
  <c r="AC420" i="16"/>
  <c r="I420" i="16"/>
  <c r="AC421" i="16"/>
  <c r="I421" i="16"/>
  <c r="AC422" i="16"/>
  <c r="I422" i="16"/>
  <c r="AC423" i="16"/>
  <c r="I423" i="16"/>
  <c r="AC424" i="16"/>
  <c r="I424" i="16"/>
  <c r="AC425" i="16"/>
  <c r="I425" i="16"/>
  <c r="AC426" i="16"/>
  <c r="I426" i="16"/>
  <c r="AC427" i="16"/>
  <c r="I427" i="16"/>
  <c r="AC428" i="16"/>
  <c r="I428" i="16"/>
  <c r="AC429" i="16"/>
  <c r="I429" i="16"/>
  <c r="AC430" i="16"/>
  <c r="I430" i="16"/>
  <c r="AC431" i="16"/>
  <c r="I431" i="16"/>
  <c r="AC432" i="16"/>
  <c r="I432" i="16"/>
  <c r="AC433" i="16"/>
  <c r="I433" i="16"/>
  <c r="AC434" i="16"/>
  <c r="I434" i="16"/>
  <c r="AC435" i="16"/>
  <c r="I435" i="16"/>
  <c r="AC436" i="16"/>
  <c r="I436" i="16"/>
  <c r="AC437" i="16"/>
  <c r="I437" i="16"/>
  <c r="AC438" i="16"/>
  <c r="I438" i="16"/>
  <c r="AC439" i="16"/>
  <c r="I439" i="16"/>
  <c r="AC440" i="16"/>
  <c r="I440" i="16"/>
  <c r="AC441" i="16"/>
  <c r="I441" i="16"/>
  <c r="AC442" i="16"/>
  <c r="I442" i="16"/>
  <c r="AC443" i="16"/>
  <c r="I443" i="16"/>
  <c r="AC444" i="16"/>
  <c r="I444" i="16"/>
  <c r="AC445" i="16"/>
  <c r="I445" i="16"/>
  <c r="AC446" i="16"/>
  <c r="I446" i="16"/>
  <c r="AC447" i="16"/>
  <c r="I447" i="16"/>
  <c r="AC448" i="16"/>
  <c r="I448" i="16"/>
  <c r="AC449" i="16"/>
  <c r="I449" i="16"/>
  <c r="AC450" i="16"/>
  <c r="I450" i="16"/>
  <c r="AC451" i="16"/>
  <c r="I451" i="16"/>
  <c r="AC452" i="16"/>
  <c r="I452" i="16"/>
  <c r="I453" i="16"/>
  <c r="N352" i="16"/>
  <c r="N353" i="16"/>
  <c r="N354" i="16"/>
  <c r="N355" i="16"/>
  <c r="N356" i="16"/>
  <c r="N357" i="16"/>
  <c r="N358" i="16"/>
  <c r="N359" i="16"/>
  <c r="N360" i="16"/>
  <c r="N361" i="16"/>
  <c r="N362" i="16"/>
  <c r="N363" i="16"/>
  <c r="N364" i="16"/>
  <c r="N365" i="16"/>
  <c r="N366" i="16"/>
  <c r="N367" i="16"/>
  <c r="N368" i="16"/>
  <c r="N369" i="16"/>
  <c r="N370" i="16"/>
  <c r="N371" i="16"/>
  <c r="N372" i="16"/>
  <c r="N373" i="16"/>
  <c r="N374" i="16"/>
  <c r="N375" i="16"/>
  <c r="N376" i="16"/>
  <c r="N377" i="16"/>
  <c r="N378" i="16"/>
  <c r="N379" i="16"/>
  <c r="N380" i="16"/>
  <c r="N381" i="16"/>
  <c r="N382" i="16"/>
  <c r="N383" i="16"/>
  <c r="N384" i="16"/>
  <c r="N385" i="16"/>
  <c r="N386" i="16"/>
  <c r="N387" i="16"/>
  <c r="N388" i="16"/>
  <c r="N389" i="16"/>
  <c r="N390" i="16"/>
  <c r="N391" i="16"/>
  <c r="N392" i="16"/>
  <c r="N393" i="16"/>
  <c r="N394" i="16"/>
  <c r="N395" i="16"/>
  <c r="N396" i="16"/>
  <c r="N397" i="16"/>
  <c r="N398" i="16"/>
  <c r="N399" i="16"/>
  <c r="N400" i="16"/>
  <c r="N401" i="16"/>
  <c r="N402" i="16"/>
  <c r="N403" i="16"/>
  <c r="N404" i="16"/>
  <c r="N405" i="16"/>
  <c r="N406" i="16"/>
  <c r="N407" i="16"/>
  <c r="N408" i="16"/>
  <c r="N409" i="16"/>
  <c r="N410" i="16"/>
  <c r="N411" i="16"/>
  <c r="N412" i="16"/>
  <c r="N413" i="16"/>
  <c r="N414" i="16"/>
  <c r="N415" i="16"/>
  <c r="N416" i="16"/>
  <c r="N417" i="16"/>
  <c r="N418" i="16"/>
  <c r="N419" i="16"/>
  <c r="N420" i="16"/>
  <c r="N421" i="16"/>
  <c r="N422" i="16"/>
  <c r="N423" i="16"/>
  <c r="N424" i="16"/>
  <c r="N425" i="16"/>
  <c r="N426" i="16"/>
  <c r="N427" i="16"/>
  <c r="N428" i="16"/>
  <c r="N429" i="16"/>
  <c r="N430" i="16"/>
  <c r="N431" i="16"/>
  <c r="N432" i="16"/>
  <c r="N433" i="16"/>
  <c r="N434" i="16"/>
  <c r="N435" i="16"/>
  <c r="N436" i="16"/>
  <c r="N437" i="16"/>
  <c r="N438" i="16"/>
  <c r="N439" i="16"/>
  <c r="N440" i="16"/>
  <c r="N441" i="16"/>
  <c r="N442" i="16"/>
  <c r="N443" i="16"/>
  <c r="N444" i="16"/>
  <c r="N445" i="16"/>
  <c r="N446" i="16"/>
  <c r="N447" i="16"/>
  <c r="N448" i="16"/>
  <c r="N449" i="16"/>
  <c r="N450" i="16"/>
  <c r="N451" i="16"/>
  <c r="N452" i="16"/>
  <c r="N453" i="16"/>
  <c r="S352" i="16"/>
  <c r="S353" i="16"/>
  <c r="S354" i="16"/>
  <c r="S355" i="16"/>
  <c r="S356" i="16"/>
  <c r="S357" i="16"/>
  <c r="S358" i="16"/>
  <c r="S359" i="16"/>
  <c r="S360" i="16"/>
  <c r="S361" i="16"/>
  <c r="S362" i="16"/>
  <c r="S363" i="16"/>
  <c r="S364" i="16"/>
  <c r="S365" i="16"/>
  <c r="S366" i="16"/>
  <c r="S367" i="16"/>
  <c r="S368" i="16"/>
  <c r="S369" i="16"/>
  <c r="S370" i="16"/>
  <c r="S371" i="16"/>
  <c r="S372" i="16"/>
  <c r="S373" i="16"/>
  <c r="S374" i="16"/>
  <c r="S375" i="16"/>
  <c r="S376" i="16"/>
  <c r="S377" i="16"/>
  <c r="S378" i="16"/>
  <c r="S379" i="16"/>
  <c r="S380" i="16"/>
  <c r="S381" i="16"/>
  <c r="S382" i="16"/>
  <c r="S383" i="16"/>
  <c r="S384" i="16"/>
  <c r="S385" i="16"/>
  <c r="S386" i="16"/>
  <c r="S387" i="16"/>
  <c r="S388" i="16"/>
  <c r="S389" i="16"/>
  <c r="S390" i="16"/>
  <c r="S391" i="16"/>
  <c r="S392" i="16"/>
  <c r="S393" i="16"/>
  <c r="S394" i="16"/>
  <c r="S395" i="16"/>
  <c r="S396" i="16"/>
  <c r="S397" i="16"/>
  <c r="S398" i="16"/>
  <c r="S399" i="16"/>
  <c r="S400" i="16"/>
  <c r="S401" i="16"/>
  <c r="S402" i="16"/>
  <c r="S403" i="16"/>
  <c r="S404" i="16"/>
  <c r="S405" i="16"/>
  <c r="S406" i="16"/>
  <c r="S407" i="16"/>
  <c r="S408" i="16"/>
  <c r="S409" i="16"/>
  <c r="S410" i="16"/>
  <c r="S411" i="16"/>
  <c r="S412" i="16"/>
  <c r="S413" i="16"/>
  <c r="S414" i="16"/>
  <c r="S415" i="16"/>
  <c r="S416" i="16"/>
  <c r="S417" i="16"/>
  <c r="S418" i="16"/>
  <c r="S419" i="16"/>
  <c r="S420" i="16"/>
  <c r="S421" i="16"/>
  <c r="S422" i="16"/>
  <c r="S423" i="16"/>
  <c r="S424" i="16"/>
  <c r="S425" i="16"/>
  <c r="S426" i="16"/>
  <c r="S427" i="16"/>
  <c r="S428" i="16"/>
  <c r="S429" i="16"/>
  <c r="S430" i="16"/>
  <c r="S431" i="16"/>
  <c r="S432" i="16"/>
  <c r="S433" i="16"/>
  <c r="S434" i="16"/>
  <c r="S435" i="16"/>
  <c r="S436" i="16"/>
  <c r="S437" i="16"/>
  <c r="S438" i="16"/>
  <c r="S439" i="16"/>
  <c r="S440" i="16"/>
  <c r="S441" i="16"/>
  <c r="S442" i="16"/>
  <c r="S443" i="16"/>
  <c r="S444" i="16"/>
  <c r="S445" i="16"/>
  <c r="S446" i="16"/>
  <c r="S447" i="16"/>
  <c r="S448" i="16"/>
  <c r="S449" i="16"/>
  <c r="S450" i="16"/>
  <c r="S451" i="16"/>
  <c r="S452" i="16"/>
  <c r="S453" i="16"/>
  <c r="X352" i="16"/>
  <c r="X353" i="16"/>
  <c r="X354" i="16"/>
  <c r="X355" i="16"/>
  <c r="X356" i="16"/>
  <c r="X357" i="16"/>
  <c r="X358" i="16"/>
  <c r="X359" i="16"/>
  <c r="X360" i="16"/>
  <c r="X361" i="16"/>
  <c r="X362" i="16"/>
  <c r="X363" i="16"/>
  <c r="X364" i="16"/>
  <c r="X365" i="16"/>
  <c r="X366" i="16"/>
  <c r="X367" i="16"/>
  <c r="X368" i="16"/>
  <c r="X369" i="16"/>
  <c r="X370" i="16"/>
  <c r="X371" i="16"/>
  <c r="X372" i="16"/>
  <c r="X373" i="16"/>
  <c r="X374" i="16"/>
  <c r="X375" i="16"/>
  <c r="X376" i="16"/>
  <c r="X377" i="16"/>
  <c r="X378" i="16"/>
  <c r="X379" i="16"/>
  <c r="X380" i="16"/>
  <c r="X381" i="16"/>
  <c r="X382" i="16"/>
  <c r="X383" i="16"/>
  <c r="X384" i="16"/>
  <c r="X385" i="16"/>
  <c r="X386" i="16"/>
  <c r="X387" i="16"/>
  <c r="X388" i="16"/>
  <c r="X389" i="16"/>
  <c r="X390" i="16"/>
  <c r="X391" i="16"/>
  <c r="X392" i="16"/>
  <c r="X393" i="16"/>
  <c r="X394" i="16"/>
  <c r="X395" i="16"/>
  <c r="X396" i="16"/>
  <c r="X397" i="16"/>
  <c r="X398" i="16"/>
  <c r="X399" i="16"/>
  <c r="X400" i="16"/>
  <c r="X401" i="16"/>
  <c r="X402" i="16"/>
  <c r="X403" i="16"/>
  <c r="X404" i="16"/>
  <c r="X405" i="16"/>
  <c r="X406" i="16"/>
  <c r="X407" i="16"/>
  <c r="X408" i="16"/>
  <c r="X409" i="16"/>
  <c r="X410" i="16"/>
  <c r="X411" i="16"/>
  <c r="X412" i="16"/>
  <c r="X413" i="16"/>
  <c r="X414" i="16"/>
  <c r="X415" i="16"/>
  <c r="X416" i="16"/>
  <c r="X417" i="16"/>
  <c r="X418" i="16"/>
  <c r="X419" i="16"/>
  <c r="X420" i="16"/>
  <c r="X421" i="16"/>
  <c r="X422" i="16"/>
  <c r="X423" i="16"/>
  <c r="X424" i="16"/>
  <c r="X425" i="16"/>
  <c r="X426" i="16"/>
  <c r="X427" i="16"/>
  <c r="X428" i="16"/>
  <c r="X429" i="16"/>
  <c r="X430" i="16"/>
  <c r="X431" i="16"/>
  <c r="X432" i="16"/>
  <c r="X433" i="16"/>
  <c r="X434" i="16"/>
  <c r="X435" i="16"/>
  <c r="X436" i="16"/>
  <c r="X437" i="16"/>
  <c r="X438" i="16"/>
  <c r="X439" i="16"/>
  <c r="X440" i="16"/>
  <c r="X441" i="16"/>
  <c r="X442" i="16"/>
  <c r="X443" i="16"/>
  <c r="X444" i="16"/>
  <c r="X445" i="16"/>
  <c r="X446" i="16"/>
  <c r="X447" i="16"/>
  <c r="X448" i="16"/>
  <c r="X449" i="16"/>
  <c r="X450" i="16"/>
  <c r="X451" i="16"/>
  <c r="X452" i="16"/>
  <c r="X453" i="16"/>
  <c r="D3" i="16"/>
  <c r="F3" i="16"/>
  <c r="G3" i="16"/>
  <c r="D4" i="16"/>
  <c r="F4" i="16"/>
  <c r="G4" i="16"/>
  <c r="D5" i="16"/>
  <c r="F5" i="16"/>
  <c r="G5" i="16"/>
  <c r="D6" i="16"/>
  <c r="F6" i="16"/>
  <c r="G6" i="16"/>
  <c r="D7" i="16"/>
  <c r="F7" i="16"/>
  <c r="G7" i="16"/>
  <c r="D8" i="16"/>
  <c r="F8" i="16"/>
  <c r="G8" i="16"/>
  <c r="D9" i="16"/>
  <c r="F9" i="16"/>
  <c r="G9" i="16"/>
  <c r="D10" i="16"/>
  <c r="F10" i="16"/>
  <c r="G10" i="16"/>
  <c r="D11" i="16"/>
  <c r="F11" i="16"/>
  <c r="G11" i="16"/>
  <c r="D12" i="16"/>
  <c r="F12" i="16"/>
  <c r="G12" i="16"/>
  <c r="D13" i="16"/>
  <c r="F13" i="16"/>
  <c r="G13" i="16"/>
  <c r="D14" i="16"/>
  <c r="F14" i="16"/>
  <c r="G14" i="16"/>
  <c r="D15" i="16"/>
  <c r="F15" i="16"/>
  <c r="G15" i="16"/>
  <c r="D16" i="16"/>
  <c r="F16" i="16"/>
  <c r="G16" i="16"/>
  <c r="D17" i="16"/>
  <c r="F17" i="16"/>
  <c r="G17" i="16"/>
  <c r="D18" i="16"/>
  <c r="F18" i="16"/>
  <c r="G18" i="16"/>
  <c r="D19" i="16"/>
  <c r="F19" i="16"/>
  <c r="G19" i="16"/>
  <c r="D20" i="16"/>
  <c r="F20" i="16"/>
  <c r="G20" i="16"/>
  <c r="D21" i="16"/>
  <c r="F21" i="16"/>
  <c r="G21" i="16"/>
  <c r="D22" i="16"/>
  <c r="F22" i="16"/>
  <c r="G22" i="16"/>
  <c r="D23" i="16"/>
  <c r="F23" i="16"/>
  <c r="G23" i="16"/>
  <c r="D24" i="16"/>
  <c r="F24" i="16"/>
  <c r="G24" i="16"/>
  <c r="D25" i="16"/>
  <c r="F25" i="16"/>
  <c r="G25" i="16"/>
  <c r="D26" i="16"/>
  <c r="F26" i="16"/>
  <c r="G26" i="16"/>
  <c r="D27" i="16"/>
  <c r="F27" i="16"/>
  <c r="G27" i="16"/>
  <c r="D28" i="16"/>
  <c r="F28" i="16"/>
  <c r="G28" i="16"/>
  <c r="D29" i="16"/>
  <c r="F29" i="16"/>
  <c r="G29" i="16"/>
  <c r="D30" i="16"/>
  <c r="F30" i="16"/>
  <c r="G30" i="16"/>
  <c r="D31" i="16"/>
  <c r="F31" i="16"/>
  <c r="G31" i="16"/>
  <c r="D32" i="16"/>
  <c r="F32" i="16"/>
  <c r="G32" i="16"/>
  <c r="D33" i="16"/>
  <c r="F33" i="16"/>
  <c r="G33" i="16"/>
  <c r="D34" i="16"/>
  <c r="F34" i="16"/>
  <c r="G34" i="16"/>
  <c r="D35" i="16"/>
  <c r="F35" i="16"/>
  <c r="G35" i="16"/>
  <c r="D36" i="16"/>
  <c r="F36" i="16"/>
  <c r="G36" i="16"/>
  <c r="D37" i="16"/>
  <c r="F37" i="16"/>
  <c r="G37" i="16"/>
  <c r="D38" i="16"/>
  <c r="F38" i="16"/>
  <c r="G38" i="16"/>
  <c r="D39" i="16"/>
  <c r="F39" i="16"/>
  <c r="G39" i="16"/>
  <c r="D40" i="16"/>
  <c r="F40" i="16"/>
  <c r="G40" i="16"/>
  <c r="D41" i="16"/>
  <c r="F41" i="16"/>
  <c r="G41" i="16"/>
  <c r="D42" i="16"/>
  <c r="F42" i="16"/>
  <c r="G42" i="16"/>
  <c r="D43" i="16"/>
  <c r="F43" i="16"/>
  <c r="G43" i="16"/>
  <c r="D44" i="16"/>
  <c r="F44" i="16"/>
  <c r="G44" i="16"/>
  <c r="D45" i="16"/>
  <c r="F45" i="16"/>
  <c r="G45" i="16"/>
  <c r="D46" i="16"/>
  <c r="F46" i="16"/>
  <c r="G46" i="16"/>
  <c r="D47" i="16"/>
  <c r="F47" i="16"/>
  <c r="G47" i="16"/>
  <c r="D48" i="16"/>
  <c r="F48" i="16"/>
  <c r="G48" i="16"/>
  <c r="D49" i="16"/>
  <c r="F49" i="16"/>
  <c r="G49" i="16"/>
  <c r="D50" i="16"/>
  <c r="F50" i="16"/>
  <c r="G50" i="16"/>
  <c r="D51" i="16"/>
  <c r="F51" i="16"/>
  <c r="G51" i="16"/>
  <c r="D52" i="16"/>
  <c r="F52" i="16"/>
  <c r="G52" i="16"/>
  <c r="D53" i="16"/>
  <c r="F53" i="16"/>
  <c r="G53" i="16"/>
  <c r="D54" i="16"/>
  <c r="F54" i="16"/>
  <c r="G54" i="16"/>
  <c r="D55" i="16"/>
  <c r="F55" i="16"/>
  <c r="G55" i="16"/>
  <c r="D56" i="16"/>
  <c r="F56" i="16"/>
  <c r="G56" i="16"/>
  <c r="D57" i="16"/>
  <c r="F57" i="16"/>
  <c r="G57" i="16"/>
  <c r="D58" i="16"/>
  <c r="F58" i="16"/>
  <c r="G58" i="16"/>
  <c r="D59" i="16"/>
  <c r="F59" i="16"/>
  <c r="G59" i="16"/>
  <c r="D60" i="16"/>
  <c r="F60" i="16"/>
  <c r="G60" i="16"/>
  <c r="D61" i="16"/>
  <c r="F61" i="16"/>
  <c r="G61" i="16"/>
  <c r="D62" i="16"/>
  <c r="F62" i="16"/>
  <c r="G62" i="16"/>
  <c r="D63" i="16"/>
  <c r="F63" i="16"/>
  <c r="G63" i="16"/>
  <c r="D64" i="16"/>
  <c r="F64" i="16"/>
  <c r="G64" i="16"/>
  <c r="D65" i="16"/>
  <c r="F65" i="16"/>
  <c r="G65" i="16"/>
  <c r="D66" i="16"/>
  <c r="F66" i="16"/>
  <c r="G66" i="16"/>
  <c r="D67" i="16"/>
  <c r="F67" i="16"/>
  <c r="G67" i="16"/>
  <c r="D68" i="16"/>
  <c r="F68" i="16"/>
  <c r="G68" i="16"/>
  <c r="D69" i="16"/>
  <c r="F69" i="16"/>
  <c r="G69" i="16"/>
  <c r="D70" i="16"/>
  <c r="F70" i="16"/>
  <c r="G70" i="16"/>
  <c r="D71" i="16"/>
  <c r="F71" i="16"/>
  <c r="G71" i="16"/>
  <c r="D72" i="16"/>
  <c r="F72" i="16"/>
  <c r="G72" i="16"/>
  <c r="D73" i="16"/>
  <c r="F73" i="16"/>
  <c r="G73" i="16"/>
  <c r="D74" i="16"/>
  <c r="F74" i="16"/>
  <c r="G74" i="16"/>
  <c r="D75" i="16"/>
  <c r="F75" i="16"/>
  <c r="G75" i="16"/>
  <c r="D76" i="16"/>
  <c r="F76" i="16"/>
  <c r="G76" i="16"/>
  <c r="D78" i="16"/>
  <c r="F78" i="16"/>
  <c r="G78" i="16"/>
  <c r="D79" i="16"/>
  <c r="F79" i="16"/>
  <c r="G79" i="16"/>
  <c r="D80" i="16"/>
  <c r="F80" i="16"/>
  <c r="G80" i="16"/>
  <c r="D81" i="16"/>
  <c r="F81" i="16"/>
  <c r="G81" i="16"/>
  <c r="D82" i="16"/>
  <c r="F82" i="16"/>
  <c r="G82" i="16"/>
  <c r="D83" i="16"/>
  <c r="F83" i="16"/>
  <c r="G83" i="16"/>
  <c r="D84" i="16"/>
  <c r="F84" i="16"/>
  <c r="G84" i="16"/>
  <c r="D85" i="16"/>
  <c r="F85" i="16"/>
  <c r="G85" i="16"/>
  <c r="D86" i="16"/>
  <c r="F86" i="16"/>
  <c r="G86" i="16"/>
  <c r="D87" i="16"/>
  <c r="F87" i="16"/>
  <c r="G87" i="16"/>
  <c r="D88" i="16"/>
  <c r="F88" i="16"/>
  <c r="G88" i="16"/>
  <c r="D89" i="16"/>
  <c r="F89" i="16"/>
  <c r="G89" i="16"/>
  <c r="D90" i="16"/>
  <c r="F90" i="16"/>
  <c r="G90" i="16"/>
  <c r="D91" i="16"/>
  <c r="F91" i="16"/>
  <c r="G91" i="16"/>
  <c r="D92" i="16"/>
  <c r="F92" i="16"/>
  <c r="G92" i="16"/>
  <c r="D93" i="16"/>
  <c r="F93" i="16"/>
  <c r="G93" i="16"/>
  <c r="D94" i="16"/>
  <c r="F94" i="16"/>
  <c r="G94" i="16"/>
  <c r="D95" i="16"/>
  <c r="F95" i="16"/>
  <c r="G95" i="16"/>
  <c r="D96" i="16"/>
  <c r="F96" i="16"/>
  <c r="G96" i="16"/>
  <c r="D97" i="16"/>
  <c r="F97" i="16"/>
  <c r="G97" i="16"/>
  <c r="D98" i="16"/>
  <c r="F98" i="16"/>
  <c r="G98" i="16"/>
  <c r="D99" i="16"/>
  <c r="F99" i="16"/>
  <c r="G99" i="16"/>
  <c r="D100" i="16"/>
  <c r="F100" i="16"/>
  <c r="G100" i="16"/>
  <c r="D101" i="16"/>
  <c r="F101" i="16"/>
  <c r="G101" i="16"/>
  <c r="D102" i="16"/>
  <c r="F102" i="16"/>
  <c r="G102" i="16"/>
  <c r="D103" i="16"/>
  <c r="F103" i="16"/>
  <c r="G103" i="16"/>
  <c r="D104" i="16"/>
  <c r="F104" i="16"/>
  <c r="G104" i="16"/>
  <c r="D105" i="16"/>
  <c r="F105" i="16"/>
  <c r="G105" i="16"/>
  <c r="D106" i="16"/>
  <c r="F106" i="16"/>
  <c r="G106" i="16"/>
  <c r="D107" i="16"/>
  <c r="F107" i="16"/>
  <c r="G107" i="16"/>
  <c r="D108" i="16"/>
  <c r="F108" i="16"/>
  <c r="G108" i="16"/>
  <c r="D109" i="16"/>
  <c r="F109" i="16"/>
  <c r="G109" i="16"/>
  <c r="D110" i="16"/>
  <c r="F110" i="16"/>
  <c r="G110" i="16"/>
  <c r="D111" i="16"/>
  <c r="F111" i="16"/>
  <c r="G111" i="16"/>
  <c r="D112" i="16"/>
  <c r="F112" i="16"/>
  <c r="G112" i="16"/>
  <c r="D113" i="16"/>
  <c r="F113" i="16"/>
  <c r="G113" i="16"/>
  <c r="D114" i="16"/>
  <c r="F114" i="16"/>
  <c r="G114" i="16"/>
  <c r="D115" i="16"/>
  <c r="F115" i="16"/>
  <c r="G115" i="16"/>
  <c r="D116" i="16"/>
  <c r="F116" i="16"/>
  <c r="G116" i="16"/>
  <c r="D117" i="16"/>
  <c r="F117" i="16"/>
  <c r="G117" i="16"/>
  <c r="D118" i="16"/>
  <c r="F118" i="16"/>
  <c r="G118" i="16"/>
  <c r="D119" i="16"/>
  <c r="F119" i="16"/>
  <c r="G119" i="16"/>
  <c r="D120" i="16"/>
  <c r="F120" i="16"/>
  <c r="G120" i="16"/>
  <c r="D121" i="16"/>
  <c r="F121" i="16"/>
  <c r="G121" i="16"/>
  <c r="D122" i="16"/>
  <c r="F122" i="16"/>
  <c r="G122" i="16"/>
  <c r="D123" i="16"/>
  <c r="F123" i="16"/>
  <c r="G123" i="16"/>
  <c r="D124" i="16"/>
  <c r="F124" i="16"/>
  <c r="G124" i="16"/>
  <c r="D125" i="16"/>
  <c r="F125" i="16"/>
  <c r="G125" i="16"/>
  <c r="D126" i="16"/>
  <c r="F126" i="16"/>
  <c r="G126" i="16"/>
  <c r="D127" i="16"/>
  <c r="F127" i="16"/>
  <c r="G127" i="16"/>
  <c r="D128" i="16"/>
  <c r="F128" i="16"/>
  <c r="G128" i="16"/>
  <c r="D129" i="16"/>
  <c r="F129" i="16"/>
  <c r="G129" i="16"/>
  <c r="D130" i="16"/>
  <c r="F130" i="16"/>
  <c r="G130" i="16"/>
  <c r="D131" i="16"/>
  <c r="F131" i="16"/>
  <c r="G131" i="16"/>
  <c r="D132" i="16"/>
  <c r="F132" i="16"/>
  <c r="G132" i="16"/>
  <c r="D133" i="16"/>
  <c r="F133" i="16"/>
  <c r="G133" i="16"/>
  <c r="D134" i="16"/>
  <c r="F134" i="16"/>
  <c r="G134" i="16"/>
  <c r="D135" i="16"/>
  <c r="F135" i="16"/>
  <c r="G135" i="16"/>
  <c r="D136" i="16"/>
  <c r="F136" i="16"/>
  <c r="G136" i="16"/>
  <c r="D137" i="16"/>
  <c r="F137" i="16"/>
  <c r="G137" i="16"/>
  <c r="D138" i="16"/>
  <c r="F138" i="16"/>
  <c r="G138" i="16"/>
  <c r="D139" i="16"/>
  <c r="F139" i="16"/>
  <c r="G139" i="16"/>
  <c r="D140" i="16"/>
  <c r="F140" i="16"/>
  <c r="G140" i="16"/>
  <c r="D141" i="16"/>
  <c r="F141" i="16"/>
  <c r="G141" i="16"/>
  <c r="D142" i="16"/>
  <c r="F142" i="16"/>
  <c r="G142" i="16"/>
  <c r="D143" i="16"/>
  <c r="F143" i="16"/>
  <c r="G143" i="16"/>
  <c r="D144" i="16"/>
  <c r="F144" i="16"/>
  <c r="G144" i="16"/>
  <c r="D145" i="16"/>
  <c r="F145" i="16"/>
  <c r="G145" i="16"/>
  <c r="D146" i="16"/>
  <c r="F146" i="16"/>
  <c r="G146" i="16"/>
  <c r="D147" i="16"/>
  <c r="F147" i="16"/>
  <c r="G147" i="16"/>
  <c r="D148" i="16"/>
  <c r="F148" i="16"/>
  <c r="G148" i="16"/>
  <c r="D149" i="16"/>
  <c r="F149" i="16"/>
  <c r="G149" i="16"/>
  <c r="D150" i="16"/>
  <c r="F150" i="16"/>
  <c r="G150" i="16"/>
  <c r="D151" i="16"/>
  <c r="F151" i="16"/>
  <c r="G151" i="16"/>
  <c r="D152" i="16"/>
  <c r="F152" i="16"/>
  <c r="G152" i="16"/>
  <c r="D153" i="16"/>
  <c r="F153" i="16"/>
  <c r="G153" i="16"/>
  <c r="D154" i="16"/>
  <c r="F154" i="16"/>
  <c r="G154" i="16"/>
  <c r="D155" i="16"/>
  <c r="F155" i="16"/>
  <c r="G155" i="16"/>
  <c r="D156" i="16"/>
  <c r="F156" i="16"/>
  <c r="G156" i="16"/>
  <c r="D157" i="16"/>
  <c r="F157" i="16"/>
  <c r="G157" i="16"/>
  <c r="D158" i="16"/>
  <c r="F158" i="16"/>
  <c r="G158" i="16"/>
  <c r="D159" i="16"/>
  <c r="F159" i="16"/>
  <c r="G159" i="16"/>
  <c r="D160" i="16"/>
  <c r="F160" i="16"/>
  <c r="G160" i="16"/>
  <c r="D161" i="16"/>
  <c r="F161" i="16"/>
  <c r="G161" i="16"/>
  <c r="D162" i="16"/>
  <c r="F162" i="16"/>
  <c r="G162" i="16"/>
  <c r="D163" i="16"/>
  <c r="F163" i="16"/>
  <c r="G163" i="16"/>
  <c r="D164" i="16"/>
  <c r="F164" i="16"/>
  <c r="G164" i="16"/>
  <c r="D165" i="16"/>
  <c r="F165" i="16"/>
  <c r="G165" i="16"/>
  <c r="D166" i="16"/>
  <c r="F166" i="16"/>
  <c r="G166" i="16"/>
  <c r="D167" i="16"/>
  <c r="F167" i="16"/>
  <c r="G167" i="16"/>
  <c r="D168" i="16"/>
  <c r="F168" i="16"/>
  <c r="G168" i="16"/>
  <c r="D169" i="16"/>
  <c r="F169" i="16"/>
  <c r="G169" i="16"/>
  <c r="D170" i="16"/>
  <c r="F170" i="16"/>
  <c r="G170" i="16"/>
  <c r="D171" i="16"/>
  <c r="F171" i="16"/>
  <c r="G171" i="16"/>
  <c r="D172" i="16"/>
  <c r="F172" i="16"/>
  <c r="G172" i="16"/>
  <c r="D173" i="16"/>
  <c r="F173" i="16"/>
  <c r="G173" i="16"/>
  <c r="D174" i="16"/>
  <c r="F174" i="16"/>
  <c r="G174" i="16"/>
  <c r="D175" i="16"/>
  <c r="F175" i="16"/>
  <c r="G175" i="16"/>
  <c r="D176" i="16"/>
  <c r="F176" i="16"/>
  <c r="G176" i="16"/>
  <c r="D177" i="16"/>
  <c r="F177" i="16"/>
  <c r="G177" i="16"/>
  <c r="D178" i="16"/>
  <c r="F178" i="16"/>
  <c r="G178" i="16"/>
  <c r="D179" i="16"/>
  <c r="F179" i="16"/>
  <c r="G179" i="16"/>
  <c r="D180" i="16"/>
  <c r="F180" i="16"/>
  <c r="G180" i="16"/>
  <c r="D181" i="16"/>
  <c r="F181" i="16"/>
  <c r="G181" i="16"/>
  <c r="D182" i="16"/>
  <c r="F182" i="16"/>
  <c r="G182" i="16"/>
  <c r="D183" i="16"/>
  <c r="F183" i="16"/>
  <c r="G183" i="16"/>
  <c r="D184" i="16"/>
  <c r="F184" i="16"/>
  <c r="G184" i="16"/>
  <c r="D185" i="16"/>
  <c r="F185" i="16"/>
  <c r="G185" i="16"/>
  <c r="D186" i="16"/>
  <c r="F186" i="16"/>
  <c r="G186" i="16"/>
  <c r="D187" i="16"/>
  <c r="F187" i="16"/>
  <c r="G187" i="16"/>
  <c r="D188" i="16"/>
  <c r="F188" i="16"/>
  <c r="G188" i="16"/>
  <c r="D189" i="16"/>
  <c r="F189" i="16"/>
  <c r="G189" i="16"/>
  <c r="D190" i="16"/>
  <c r="F190" i="16"/>
  <c r="G190" i="16"/>
  <c r="D191" i="16"/>
  <c r="F191" i="16"/>
  <c r="G191" i="16"/>
  <c r="D192" i="16"/>
  <c r="F192" i="16"/>
  <c r="G192" i="16"/>
  <c r="D193" i="16"/>
  <c r="F193" i="16"/>
  <c r="G193" i="16"/>
  <c r="D194" i="16"/>
  <c r="F194" i="16"/>
  <c r="G194" i="16"/>
  <c r="D195" i="16"/>
  <c r="F195" i="16"/>
  <c r="G195" i="16"/>
  <c r="D196" i="16"/>
  <c r="F196" i="16"/>
  <c r="G196" i="16"/>
  <c r="D197" i="16"/>
  <c r="F197" i="16"/>
  <c r="G197" i="16"/>
  <c r="D198" i="16"/>
  <c r="F198" i="16"/>
  <c r="G198" i="16"/>
  <c r="D199" i="16"/>
  <c r="F199" i="16"/>
  <c r="G199" i="16"/>
  <c r="D200" i="16"/>
  <c r="F200" i="16"/>
  <c r="G200" i="16"/>
  <c r="D201" i="16"/>
  <c r="F201" i="16"/>
  <c r="G201" i="16"/>
  <c r="D202" i="16"/>
  <c r="F202" i="16"/>
  <c r="G202" i="16"/>
  <c r="D203" i="16"/>
  <c r="F203" i="16"/>
  <c r="G203" i="16"/>
  <c r="D204" i="16"/>
  <c r="F204" i="16"/>
  <c r="G204" i="16"/>
  <c r="D205" i="16"/>
  <c r="F205" i="16"/>
  <c r="G205" i="16"/>
  <c r="D206" i="16"/>
  <c r="F206" i="16"/>
  <c r="G206" i="16"/>
  <c r="D207" i="16"/>
  <c r="F207" i="16"/>
  <c r="G207" i="16"/>
  <c r="D208" i="16"/>
  <c r="F208" i="16"/>
  <c r="G208" i="16"/>
  <c r="D209" i="16"/>
  <c r="F209" i="16"/>
  <c r="G209" i="16"/>
  <c r="D210" i="16"/>
  <c r="F210" i="16"/>
  <c r="G210" i="16"/>
  <c r="D211" i="16"/>
  <c r="F211" i="16"/>
  <c r="G211" i="16"/>
  <c r="D212" i="16"/>
  <c r="F212" i="16"/>
  <c r="G212" i="16"/>
  <c r="D213" i="16"/>
  <c r="F213" i="16"/>
  <c r="G213" i="16"/>
  <c r="D214" i="16"/>
  <c r="F214" i="16"/>
  <c r="G214" i="16"/>
  <c r="D215" i="16"/>
  <c r="F215" i="16"/>
  <c r="G215" i="16"/>
  <c r="D216" i="16"/>
  <c r="F216" i="16"/>
  <c r="G216" i="16"/>
  <c r="D217" i="16"/>
  <c r="F217" i="16"/>
  <c r="G217" i="16"/>
  <c r="D218" i="16"/>
  <c r="F218" i="16"/>
  <c r="G218" i="16"/>
  <c r="D219" i="16"/>
  <c r="F219" i="16"/>
  <c r="G219" i="16"/>
  <c r="D220" i="16"/>
  <c r="F220" i="16"/>
  <c r="G220" i="16"/>
  <c r="D221" i="16"/>
  <c r="F221" i="16"/>
  <c r="G221" i="16"/>
  <c r="D222" i="16"/>
  <c r="F222" i="16"/>
  <c r="G222" i="16"/>
  <c r="D223" i="16"/>
  <c r="F223" i="16"/>
  <c r="G223" i="16"/>
  <c r="D224" i="16"/>
  <c r="F224" i="16"/>
  <c r="G224" i="16"/>
  <c r="D225" i="16"/>
  <c r="F225" i="16"/>
  <c r="G225" i="16"/>
  <c r="D226" i="16"/>
  <c r="F226" i="16"/>
  <c r="G226" i="16"/>
  <c r="D227" i="16"/>
  <c r="F227" i="16"/>
  <c r="G227" i="16"/>
  <c r="D228" i="16"/>
  <c r="F228" i="16"/>
  <c r="G228" i="16"/>
  <c r="D229" i="16"/>
  <c r="F229" i="16"/>
  <c r="G229" i="16"/>
  <c r="D230" i="16"/>
  <c r="F230" i="16"/>
  <c r="G230" i="16"/>
  <c r="D231" i="16"/>
  <c r="F231" i="16"/>
  <c r="G231" i="16"/>
  <c r="D232" i="16"/>
  <c r="F232" i="16"/>
  <c r="G232" i="16"/>
  <c r="D233" i="16"/>
  <c r="F233" i="16"/>
  <c r="G233" i="16"/>
  <c r="D234" i="16"/>
  <c r="F234" i="16"/>
  <c r="G234" i="16"/>
  <c r="D235" i="16"/>
  <c r="F235" i="16"/>
  <c r="G235" i="16"/>
  <c r="D236" i="16"/>
  <c r="F236" i="16"/>
  <c r="G236" i="16"/>
  <c r="D237" i="16"/>
  <c r="F237" i="16"/>
  <c r="G237" i="16"/>
  <c r="D238" i="16"/>
  <c r="F238" i="16"/>
  <c r="G238" i="16"/>
  <c r="D239" i="16"/>
  <c r="F239" i="16"/>
  <c r="G239" i="16"/>
  <c r="D240" i="16"/>
  <c r="F240" i="16"/>
  <c r="G240" i="16"/>
  <c r="D241" i="16"/>
  <c r="F241" i="16"/>
  <c r="G241" i="16"/>
  <c r="D242" i="16"/>
  <c r="F242" i="16"/>
  <c r="G242" i="16"/>
  <c r="D243" i="16"/>
  <c r="F243" i="16"/>
  <c r="G243" i="16"/>
  <c r="D244" i="16"/>
  <c r="F244" i="16"/>
  <c r="G244" i="16"/>
  <c r="D245" i="16"/>
  <c r="F245" i="16"/>
  <c r="G245" i="16"/>
  <c r="D246" i="16"/>
  <c r="F246" i="16"/>
  <c r="G246" i="16"/>
  <c r="D247" i="16"/>
  <c r="F247" i="16"/>
  <c r="G247" i="16"/>
  <c r="D248" i="16"/>
  <c r="F248" i="16"/>
  <c r="G248" i="16"/>
  <c r="D249" i="16"/>
  <c r="F249" i="16"/>
  <c r="G249" i="16"/>
  <c r="D250" i="16"/>
  <c r="F250" i="16"/>
  <c r="G250" i="16"/>
  <c r="D251" i="16"/>
  <c r="F251" i="16"/>
  <c r="G251" i="16"/>
  <c r="D252" i="16"/>
  <c r="F252" i="16"/>
  <c r="G252" i="16"/>
  <c r="D253" i="16"/>
  <c r="F253" i="16"/>
  <c r="G253" i="16"/>
  <c r="D254" i="16"/>
  <c r="F254" i="16"/>
  <c r="G254" i="16"/>
  <c r="D255" i="16"/>
  <c r="F255" i="16"/>
  <c r="G255" i="16"/>
  <c r="D256" i="16"/>
  <c r="F256" i="16"/>
  <c r="G256" i="16"/>
  <c r="D257" i="16"/>
  <c r="F257" i="16"/>
  <c r="G257" i="16"/>
  <c r="D258" i="16"/>
  <c r="F258" i="16"/>
  <c r="G258" i="16"/>
  <c r="D259" i="16"/>
  <c r="F259" i="16"/>
  <c r="G259" i="16"/>
  <c r="D260" i="16"/>
  <c r="F260" i="16"/>
  <c r="G260" i="16"/>
  <c r="D261" i="16"/>
  <c r="F261" i="16"/>
  <c r="G261" i="16"/>
  <c r="D262" i="16"/>
  <c r="F262" i="16"/>
  <c r="G262" i="16"/>
  <c r="D263" i="16"/>
  <c r="F263" i="16"/>
  <c r="G263" i="16"/>
  <c r="D264" i="16"/>
  <c r="F264" i="16"/>
  <c r="G264" i="16"/>
  <c r="D265" i="16"/>
  <c r="F265" i="16"/>
  <c r="G265" i="16"/>
  <c r="D266" i="16"/>
  <c r="F266" i="16"/>
  <c r="G266" i="16"/>
  <c r="D267" i="16"/>
  <c r="F267" i="16"/>
  <c r="G267" i="16"/>
  <c r="D268" i="16"/>
  <c r="F268" i="16"/>
  <c r="G268" i="16"/>
  <c r="D269" i="16"/>
  <c r="F269" i="16"/>
  <c r="G269" i="16"/>
  <c r="D270" i="16"/>
  <c r="F270" i="16"/>
  <c r="G270" i="16"/>
  <c r="D271" i="16"/>
  <c r="F271" i="16"/>
  <c r="G271" i="16"/>
  <c r="D272" i="16"/>
  <c r="F272" i="16"/>
  <c r="G272" i="16"/>
  <c r="D273" i="16"/>
  <c r="F273" i="16"/>
  <c r="G273" i="16"/>
  <c r="D274" i="16"/>
  <c r="F274" i="16"/>
  <c r="G274" i="16"/>
  <c r="D275" i="16"/>
  <c r="F275" i="16"/>
  <c r="G275" i="16"/>
  <c r="D276" i="16"/>
  <c r="F276" i="16"/>
  <c r="G276" i="16"/>
  <c r="D277" i="16"/>
  <c r="F277" i="16"/>
  <c r="G277" i="16"/>
  <c r="D278" i="16"/>
  <c r="F278" i="16"/>
  <c r="G278" i="16"/>
  <c r="D279" i="16"/>
  <c r="F279" i="16"/>
  <c r="G279" i="16"/>
  <c r="D280" i="16"/>
  <c r="F280" i="16"/>
  <c r="G280" i="16"/>
  <c r="D281" i="16"/>
  <c r="F281" i="16"/>
  <c r="G281" i="16"/>
  <c r="D282" i="16"/>
  <c r="F282" i="16"/>
  <c r="G282" i="16"/>
  <c r="D283" i="16"/>
  <c r="F283" i="16"/>
  <c r="G283" i="16"/>
  <c r="D284" i="16"/>
  <c r="F284" i="16"/>
  <c r="G284" i="16"/>
  <c r="D285" i="16"/>
  <c r="F285" i="16"/>
  <c r="G285" i="16"/>
  <c r="D286" i="16"/>
  <c r="F286" i="16"/>
  <c r="G286" i="16"/>
  <c r="D287" i="16"/>
  <c r="F287" i="16"/>
  <c r="G287" i="16"/>
  <c r="D288" i="16"/>
  <c r="F288" i="16"/>
  <c r="G288" i="16"/>
  <c r="D289" i="16"/>
  <c r="F289" i="16"/>
  <c r="G289" i="16"/>
  <c r="D290" i="16"/>
  <c r="F290" i="16"/>
  <c r="G290" i="16"/>
  <c r="D291" i="16"/>
  <c r="F291" i="16"/>
  <c r="G291" i="16"/>
  <c r="D292" i="16"/>
  <c r="F292" i="16"/>
  <c r="G292" i="16"/>
  <c r="D293" i="16"/>
  <c r="F293" i="16"/>
  <c r="G293" i="16"/>
  <c r="D294" i="16"/>
  <c r="F294" i="16"/>
  <c r="G294" i="16"/>
  <c r="D295" i="16"/>
  <c r="F295" i="16"/>
  <c r="G295" i="16"/>
  <c r="D296" i="16"/>
  <c r="F296" i="16"/>
  <c r="G296" i="16"/>
  <c r="D297" i="16"/>
  <c r="F297" i="16"/>
  <c r="G297" i="16"/>
  <c r="D298" i="16"/>
  <c r="F298" i="16"/>
  <c r="G298" i="16"/>
  <c r="D299" i="16"/>
  <c r="F299" i="16"/>
  <c r="G299" i="16"/>
  <c r="D300" i="16"/>
  <c r="F300" i="16"/>
  <c r="G300" i="16"/>
  <c r="D301" i="16"/>
  <c r="F301" i="16"/>
  <c r="G301" i="16"/>
  <c r="D302" i="16"/>
  <c r="F302" i="16"/>
  <c r="G302" i="16"/>
  <c r="D303" i="16"/>
  <c r="F303" i="16"/>
  <c r="G303" i="16"/>
  <c r="D304" i="16"/>
  <c r="F304" i="16"/>
  <c r="G304" i="16"/>
  <c r="D305" i="16"/>
  <c r="F305" i="16"/>
  <c r="G305" i="16"/>
  <c r="D306" i="16"/>
  <c r="F306" i="16"/>
  <c r="G306" i="16"/>
  <c r="D307" i="16"/>
  <c r="F307" i="16"/>
  <c r="G307" i="16"/>
  <c r="D308" i="16"/>
  <c r="F308" i="16"/>
  <c r="G308" i="16"/>
  <c r="D309" i="16"/>
  <c r="F309" i="16"/>
  <c r="G309" i="16"/>
  <c r="D310" i="16"/>
  <c r="F310" i="16"/>
  <c r="G310" i="16"/>
  <c r="D311" i="16"/>
  <c r="F311" i="16"/>
  <c r="G311" i="16"/>
  <c r="D312" i="16"/>
  <c r="F312" i="16"/>
  <c r="G312" i="16"/>
  <c r="D313" i="16"/>
  <c r="F313" i="16"/>
  <c r="G313" i="16"/>
  <c r="D314" i="16"/>
  <c r="F314" i="16"/>
  <c r="G314" i="16"/>
  <c r="D315" i="16"/>
  <c r="F315" i="16"/>
  <c r="G315" i="16"/>
  <c r="D316" i="16"/>
  <c r="F316" i="16"/>
  <c r="G316" i="16"/>
  <c r="D317" i="16"/>
  <c r="F317" i="16"/>
  <c r="G317" i="16"/>
  <c r="D318" i="16"/>
  <c r="F318" i="16"/>
  <c r="G318" i="16"/>
  <c r="D319" i="16"/>
  <c r="F319" i="16"/>
  <c r="G319" i="16"/>
  <c r="D320" i="16"/>
  <c r="F320" i="16"/>
  <c r="G320" i="16"/>
  <c r="D321" i="16"/>
  <c r="F321" i="16"/>
  <c r="G321" i="16"/>
  <c r="D322" i="16"/>
  <c r="F322" i="16"/>
  <c r="G322" i="16"/>
  <c r="D323" i="16"/>
  <c r="F323" i="16"/>
  <c r="G323" i="16"/>
  <c r="D324" i="16"/>
  <c r="F324" i="16"/>
  <c r="G324" i="16"/>
  <c r="D325" i="16"/>
  <c r="F325" i="16"/>
  <c r="G325" i="16"/>
  <c r="D326" i="16"/>
  <c r="F326" i="16"/>
  <c r="G326" i="16"/>
  <c r="D327" i="16"/>
  <c r="F327" i="16"/>
  <c r="G327" i="16"/>
  <c r="D328" i="16"/>
  <c r="F328" i="16"/>
  <c r="G328" i="16"/>
  <c r="D329" i="16"/>
  <c r="F329" i="16"/>
  <c r="G329" i="16"/>
  <c r="D330" i="16"/>
  <c r="F330" i="16"/>
  <c r="G330" i="16"/>
  <c r="D331" i="16"/>
  <c r="F331" i="16"/>
  <c r="G331" i="16"/>
  <c r="D332" i="16"/>
  <c r="F332" i="16"/>
  <c r="G332" i="16"/>
  <c r="D333" i="16"/>
  <c r="F333" i="16"/>
  <c r="G333" i="16"/>
  <c r="D334" i="16"/>
  <c r="F334" i="16"/>
  <c r="G334" i="16"/>
  <c r="D335" i="16"/>
  <c r="F335" i="16"/>
  <c r="G335" i="16"/>
  <c r="D336" i="16"/>
  <c r="F336" i="16"/>
  <c r="G336" i="16"/>
  <c r="D337" i="16"/>
  <c r="F337" i="16"/>
  <c r="G337" i="16"/>
  <c r="D338" i="16"/>
  <c r="F338" i="16"/>
  <c r="G338" i="16"/>
  <c r="D339" i="16"/>
  <c r="F339" i="16"/>
  <c r="G339" i="16"/>
  <c r="D340" i="16"/>
  <c r="F340" i="16"/>
  <c r="G340" i="16"/>
  <c r="D341" i="16"/>
  <c r="F341" i="16"/>
  <c r="G341" i="16"/>
  <c r="D342" i="16"/>
  <c r="F342" i="16"/>
  <c r="G342" i="16"/>
  <c r="D343" i="16"/>
  <c r="F343" i="16"/>
  <c r="G343" i="16"/>
  <c r="D344" i="16"/>
  <c r="F344" i="16"/>
  <c r="G344" i="16"/>
  <c r="D345" i="16"/>
  <c r="F345" i="16"/>
  <c r="G345" i="16"/>
  <c r="D346" i="16"/>
  <c r="F346" i="16"/>
  <c r="G346" i="16"/>
  <c r="D347" i="16"/>
  <c r="F347" i="16"/>
  <c r="G347" i="16"/>
  <c r="D348" i="16"/>
  <c r="F348" i="16"/>
  <c r="G348" i="16"/>
  <c r="D349" i="16"/>
  <c r="F349" i="16"/>
  <c r="G349" i="16"/>
  <c r="D350" i="16"/>
  <c r="F350" i="16"/>
  <c r="G350" i="16"/>
  <c r="D351" i="16"/>
  <c r="F351" i="16"/>
  <c r="G351" i="16"/>
  <c r="D2" i="16"/>
  <c r="F2" i="16"/>
  <c r="G2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AC3" i="15"/>
  <c r="X3" i="15"/>
  <c r="Z3" i="15"/>
  <c r="AA3" i="15"/>
  <c r="AC4" i="15"/>
  <c r="X4" i="15"/>
  <c r="Z4" i="15"/>
  <c r="AA4" i="15"/>
  <c r="AC5" i="15"/>
  <c r="X5" i="15"/>
  <c r="Z5" i="15"/>
  <c r="AA5" i="15"/>
  <c r="AC6" i="15"/>
  <c r="X6" i="15"/>
  <c r="Z6" i="15"/>
  <c r="AA6" i="15"/>
  <c r="AC7" i="15"/>
  <c r="X7" i="15"/>
  <c r="Z7" i="15"/>
  <c r="AA7" i="15"/>
  <c r="AC8" i="15"/>
  <c r="X8" i="15"/>
  <c r="Z8" i="15"/>
  <c r="AA8" i="15"/>
  <c r="AC9" i="15"/>
  <c r="X9" i="15"/>
  <c r="Z9" i="15"/>
  <c r="AA9" i="15"/>
  <c r="AC10" i="15"/>
  <c r="X10" i="15"/>
  <c r="Z10" i="15"/>
  <c r="AA10" i="15"/>
  <c r="AC11" i="15"/>
  <c r="X11" i="15"/>
  <c r="Z11" i="15"/>
  <c r="AA11" i="15"/>
  <c r="AC12" i="15"/>
  <c r="X12" i="15"/>
  <c r="Z12" i="15"/>
  <c r="AA12" i="15"/>
  <c r="AC13" i="15"/>
  <c r="X13" i="15"/>
  <c r="Z13" i="15"/>
  <c r="AA13" i="15"/>
  <c r="AC14" i="15"/>
  <c r="X14" i="15"/>
  <c r="Z14" i="15"/>
  <c r="AA14" i="15"/>
  <c r="AC15" i="15"/>
  <c r="X15" i="15"/>
  <c r="Z15" i="15"/>
  <c r="AA15" i="15"/>
  <c r="AC16" i="15"/>
  <c r="X16" i="15"/>
  <c r="Z16" i="15"/>
  <c r="AA16" i="15"/>
  <c r="AC17" i="15"/>
  <c r="X17" i="15"/>
  <c r="Z17" i="15"/>
  <c r="AA17" i="15"/>
  <c r="AC18" i="15"/>
  <c r="X18" i="15"/>
  <c r="Z18" i="15"/>
  <c r="AA18" i="15"/>
  <c r="AC19" i="15"/>
  <c r="X19" i="15"/>
  <c r="Z19" i="15"/>
  <c r="AA19" i="15"/>
  <c r="AC20" i="15"/>
  <c r="X20" i="15"/>
  <c r="Z20" i="15"/>
  <c r="AA20" i="15"/>
  <c r="AC21" i="15"/>
  <c r="X21" i="15"/>
  <c r="Z21" i="15"/>
  <c r="AA21" i="15"/>
  <c r="AC22" i="15"/>
  <c r="X22" i="15"/>
  <c r="Z22" i="15"/>
  <c r="AA22" i="15"/>
  <c r="AC23" i="15"/>
  <c r="X23" i="15"/>
  <c r="Z23" i="15"/>
  <c r="AA23" i="15"/>
  <c r="AC24" i="15"/>
  <c r="X24" i="15"/>
  <c r="Z24" i="15"/>
  <c r="AA24" i="15"/>
  <c r="AC25" i="15"/>
  <c r="X25" i="15"/>
  <c r="Z25" i="15"/>
  <c r="AA25" i="15"/>
  <c r="AC26" i="15"/>
  <c r="X26" i="15"/>
  <c r="Z26" i="15"/>
  <c r="AA26" i="15"/>
  <c r="AC27" i="15"/>
  <c r="X27" i="15"/>
  <c r="Z27" i="15"/>
  <c r="AA27" i="15"/>
  <c r="AC28" i="15"/>
  <c r="X28" i="15"/>
  <c r="Z28" i="15"/>
  <c r="AA28" i="15"/>
  <c r="AC29" i="15"/>
  <c r="X29" i="15"/>
  <c r="Z29" i="15"/>
  <c r="AA29" i="15"/>
  <c r="AC30" i="15"/>
  <c r="X30" i="15"/>
  <c r="Z30" i="15"/>
  <c r="AA30" i="15"/>
  <c r="AC31" i="15"/>
  <c r="X31" i="15"/>
  <c r="Z31" i="15"/>
  <c r="AA31" i="15"/>
  <c r="AC32" i="15"/>
  <c r="X32" i="15"/>
  <c r="Z32" i="15"/>
  <c r="AA32" i="15"/>
  <c r="AC33" i="15"/>
  <c r="X33" i="15"/>
  <c r="Z33" i="15"/>
  <c r="AA33" i="15"/>
  <c r="AC34" i="15"/>
  <c r="X34" i="15"/>
  <c r="Z34" i="15"/>
  <c r="AA34" i="15"/>
  <c r="AC35" i="15"/>
  <c r="X35" i="15"/>
  <c r="Z35" i="15"/>
  <c r="AA35" i="15"/>
  <c r="AC36" i="15"/>
  <c r="X36" i="15"/>
  <c r="Z36" i="15"/>
  <c r="AA36" i="15"/>
  <c r="AC37" i="15"/>
  <c r="X37" i="15"/>
  <c r="Z37" i="15"/>
  <c r="AA37" i="15"/>
  <c r="AC38" i="15"/>
  <c r="X38" i="15"/>
  <c r="Z38" i="15"/>
  <c r="AA38" i="15"/>
  <c r="AC39" i="15"/>
  <c r="X39" i="15"/>
  <c r="Z39" i="15"/>
  <c r="AA39" i="15"/>
  <c r="AC40" i="15"/>
  <c r="X40" i="15"/>
  <c r="Z40" i="15"/>
  <c r="AA40" i="15"/>
  <c r="AC41" i="15"/>
  <c r="X41" i="15"/>
  <c r="Z41" i="15"/>
  <c r="AA41" i="15"/>
  <c r="AC42" i="15"/>
  <c r="X42" i="15"/>
  <c r="Z42" i="15"/>
  <c r="AA42" i="15"/>
  <c r="AC43" i="15"/>
  <c r="X43" i="15"/>
  <c r="Z43" i="15"/>
  <c r="AA43" i="15"/>
  <c r="AC44" i="15"/>
  <c r="X44" i="15"/>
  <c r="Z44" i="15"/>
  <c r="AA44" i="15"/>
  <c r="AC45" i="15"/>
  <c r="X45" i="15"/>
  <c r="Z45" i="15"/>
  <c r="AA45" i="15"/>
  <c r="AC46" i="15"/>
  <c r="X46" i="15"/>
  <c r="Z46" i="15"/>
  <c r="AA46" i="15"/>
  <c r="AC47" i="15"/>
  <c r="X47" i="15"/>
  <c r="Z47" i="15"/>
  <c r="AA47" i="15"/>
  <c r="AC48" i="15"/>
  <c r="X48" i="15"/>
  <c r="Z48" i="15"/>
  <c r="AA48" i="15"/>
  <c r="AC49" i="15"/>
  <c r="X49" i="15"/>
  <c r="Z49" i="15"/>
  <c r="AA49" i="15"/>
  <c r="AC50" i="15"/>
  <c r="X50" i="15"/>
  <c r="Z50" i="15"/>
  <c r="AA50" i="15"/>
  <c r="AC51" i="15"/>
  <c r="X51" i="15"/>
  <c r="Z51" i="15"/>
  <c r="AA51" i="15"/>
  <c r="AC52" i="15"/>
  <c r="X52" i="15"/>
  <c r="Z52" i="15"/>
  <c r="AA52" i="15"/>
  <c r="AC53" i="15"/>
  <c r="X53" i="15"/>
  <c r="Z53" i="15"/>
  <c r="AA53" i="15"/>
  <c r="AC54" i="15"/>
  <c r="X54" i="15"/>
  <c r="Z54" i="15"/>
  <c r="AA54" i="15"/>
  <c r="AC55" i="15"/>
  <c r="X55" i="15"/>
  <c r="Z55" i="15"/>
  <c r="AA55" i="15"/>
  <c r="AC56" i="15"/>
  <c r="X56" i="15"/>
  <c r="Z56" i="15"/>
  <c r="AA56" i="15"/>
  <c r="AC57" i="15"/>
  <c r="X57" i="15"/>
  <c r="Z57" i="15"/>
  <c r="AA57" i="15"/>
  <c r="AC58" i="15"/>
  <c r="X58" i="15"/>
  <c r="Z58" i="15"/>
  <c r="AA58" i="15"/>
  <c r="AC59" i="15"/>
  <c r="X59" i="15"/>
  <c r="Z59" i="15"/>
  <c r="AA59" i="15"/>
  <c r="AC60" i="15"/>
  <c r="X60" i="15"/>
  <c r="Z60" i="15"/>
  <c r="AA60" i="15"/>
  <c r="AC61" i="15"/>
  <c r="X61" i="15"/>
  <c r="Z61" i="15"/>
  <c r="AA61" i="15"/>
  <c r="AC62" i="15"/>
  <c r="X62" i="15"/>
  <c r="Z62" i="15"/>
  <c r="AA62" i="15"/>
  <c r="AC63" i="15"/>
  <c r="X63" i="15"/>
  <c r="Z63" i="15"/>
  <c r="AA63" i="15"/>
  <c r="AC64" i="15"/>
  <c r="X64" i="15"/>
  <c r="Z64" i="15"/>
  <c r="AA64" i="15"/>
  <c r="AC65" i="15"/>
  <c r="X65" i="15"/>
  <c r="Z65" i="15"/>
  <c r="AA65" i="15"/>
  <c r="AC66" i="15"/>
  <c r="X66" i="15"/>
  <c r="Z66" i="15"/>
  <c r="AA66" i="15"/>
  <c r="AC67" i="15"/>
  <c r="X67" i="15"/>
  <c r="Z67" i="15"/>
  <c r="AA67" i="15"/>
  <c r="AC68" i="15"/>
  <c r="X68" i="15"/>
  <c r="Z68" i="15"/>
  <c r="AA68" i="15"/>
  <c r="AC69" i="15"/>
  <c r="X69" i="15"/>
  <c r="Z69" i="15"/>
  <c r="AA69" i="15"/>
  <c r="AC70" i="15"/>
  <c r="X70" i="15"/>
  <c r="Z70" i="15"/>
  <c r="AA70" i="15"/>
  <c r="AC71" i="15"/>
  <c r="X71" i="15"/>
  <c r="Z71" i="15"/>
  <c r="AA71" i="15"/>
  <c r="AC72" i="15"/>
  <c r="X72" i="15"/>
  <c r="Z72" i="15"/>
  <c r="AA72" i="15"/>
  <c r="AC73" i="15"/>
  <c r="X73" i="15"/>
  <c r="Z73" i="15"/>
  <c r="AA73" i="15"/>
  <c r="AC74" i="15"/>
  <c r="X74" i="15"/>
  <c r="Z74" i="15"/>
  <c r="AA74" i="15"/>
  <c r="AC75" i="15"/>
  <c r="X75" i="15"/>
  <c r="Z75" i="15"/>
  <c r="AA75" i="15"/>
  <c r="AC76" i="15"/>
  <c r="X76" i="15"/>
  <c r="Z76" i="15"/>
  <c r="AA76" i="15"/>
  <c r="X77" i="15"/>
  <c r="Z77" i="15"/>
  <c r="AA77" i="15"/>
  <c r="X78" i="15"/>
  <c r="Z78" i="15"/>
  <c r="AA78" i="15"/>
  <c r="X79" i="15"/>
  <c r="Z79" i="15"/>
  <c r="AA79" i="15"/>
  <c r="X80" i="15"/>
  <c r="Z80" i="15"/>
  <c r="AA80" i="15"/>
  <c r="AC81" i="15"/>
  <c r="X81" i="15"/>
  <c r="Z81" i="15"/>
  <c r="AA81" i="15"/>
  <c r="AC82" i="15"/>
  <c r="X82" i="15"/>
  <c r="Z82" i="15"/>
  <c r="AA82" i="15"/>
  <c r="AC83" i="15"/>
  <c r="X83" i="15"/>
  <c r="Z83" i="15"/>
  <c r="AA83" i="15"/>
  <c r="AC84" i="15"/>
  <c r="X84" i="15"/>
  <c r="Z84" i="15"/>
  <c r="AA84" i="15"/>
  <c r="AC85" i="15"/>
  <c r="X85" i="15"/>
  <c r="Z85" i="15"/>
  <c r="AA85" i="15"/>
  <c r="AC86" i="15"/>
  <c r="X86" i="15"/>
  <c r="Z86" i="15"/>
  <c r="AA86" i="15"/>
  <c r="AC87" i="15"/>
  <c r="X87" i="15"/>
  <c r="Z87" i="15"/>
  <c r="AA87" i="15"/>
  <c r="AC88" i="15"/>
  <c r="X88" i="15"/>
  <c r="Z88" i="15"/>
  <c r="AA88" i="15"/>
  <c r="AC89" i="15"/>
  <c r="X89" i="15"/>
  <c r="Z89" i="15"/>
  <c r="AA89" i="15"/>
  <c r="AC90" i="15"/>
  <c r="X90" i="15"/>
  <c r="Z90" i="15"/>
  <c r="AA90" i="15"/>
  <c r="AC91" i="15"/>
  <c r="X91" i="15"/>
  <c r="Z91" i="15"/>
  <c r="AA91" i="15"/>
  <c r="AC92" i="15"/>
  <c r="X92" i="15"/>
  <c r="Z92" i="15"/>
  <c r="AA92" i="15"/>
  <c r="AC93" i="15"/>
  <c r="X93" i="15"/>
  <c r="Z93" i="15"/>
  <c r="AA93" i="15"/>
  <c r="AC94" i="15"/>
  <c r="X94" i="15"/>
  <c r="Z94" i="15"/>
  <c r="AA94" i="15"/>
  <c r="AC95" i="15"/>
  <c r="X95" i="15"/>
  <c r="Z95" i="15"/>
  <c r="AA95" i="15"/>
  <c r="AC96" i="15"/>
  <c r="X96" i="15"/>
  <c r="Z96" i="15"/>
  <c r="AA96" i="15"/>
  <c r="AC97" i="15"/>
  <c r="X97" i="15"/>
  <c r="Z97" i="15"/>
  <c r="AA97" i="15"/>
  <c r="AC98" i="15"/>
  <c r="X98" i="15"/>
  <c r="Z98" i="15"/>
  <c r="AA98" i="15"/>
  <c r="AC99" i="15"/>
  <c r="X99" i="15"/>
  <c r="Z99" i="15"/>
  <c r="AA99" i="15"/>
  <c r="AC100" i="15"/>
  <c r="X100" i="15"/>
  <c r="Z100" i="15"/>
  <c r="AA100" i="15"/>
  <c r="AC101" i="15"/>
  <c r="X101" i="15"/>
  <c r="Z101" i="15"/>
  <c r="AA101" i="15"/>
  <c r="AC102" i="15"/>
  <c r="X102" i="15"/>
  <c r="Z102" i="15"/>
  <c r="AA102" i="15"/>
  <c r="AC103" i="15"/>
  <c r="X103" i="15"/>
  <c r="Z103" i="15"/>
  <c r="AA103" i="15"/>
  <c r="AC104" i="15"/>
  <c r="X104" i="15"/>
  <c r="Z104" i="15"/>
  <c r="AA104" i="15"/>
  <c r="AC105" i="15"/>
  <c r="X105" i="15"/>
  <c r="Z105" i="15"/>
  <c r="AA105" i="15"/>
  <c r="AC106" i="15"/>
  <c r="X106" i="15"/>
  <c r="Z106" i="15"/>
  <c r="AA106" i="15"/>
  <c r="AC107" i="15"/>
  <c r="X107" i="15"/>
  <c r="Z107" i="15"/>
  <c r="AA107" i="15"/>
  <c r="AC108" i="15"/>
  <c r="X108" i="15"/>
  <c r="Z108" i="15"/>
  <c r="AA108" i="15"/>
  <c r="AC109" i="15"/>
  <c r="X109" i="15"/>
  <c r="Z109" i="15"/>
  <c r="AA109" i="15"/>
  <c r="AC110" i="15"/>
  <c r="X110" i="15"/>
  <c r="Z110" i="15"/>
  <c r="AA110" i="15"/>
  <c r="AC111" i="15"/>
  <c r="X111" i="15"/>
  <c r="Z111" i="15"/>
  <c r="AA111" i="15"/>
  <c r="AC112" i="15"/>
  <c r="X112" i="15"/>
  <c r="Z112" i="15"/>
  <c r="AA112" i="15"/>
  <c r="AC113" i="15"/>
  <c r="X113" i="15"/>
  <c r="Z113" i="15"/>
  <c r="AA113" i="15"/>
  <c r="AC114" i="15"/>
  <c r="X114" i="15"/>
  <c r="Z114" i="15"/>
  <c r="AA114" i="15"/>
  <c r="AC115" i="15"/>
  <c r="X115" i="15"/>
  <c r="Z115" i="15"/>
  <c r="AA115" i="15"/>
  <c r="AC116" i="15"/>
  <c r="X116" i="15"/>
  <c r="Z116" i="15"/>
  <c r="AA116" i="15"/>
  <c r="AC117" i="15"/>
  <c r="X117" i="15"/>
  <c r="Z117" i="15"/>
  <c r="AA117" i="15"/>
  <c r="AC118" i="15"/>
  <c r="X118" i="15"/>
  <c r="Z118" i="15"/>
  <c r="AA118" i="15"/>
  <c r="AC119" i="15"/>
  <c r="X119" i="15"/>
  <c r="Z119" i="15"/>
  <c r="AA119" i="15"/>
  <c r="AC120" i="15"/>
  <c r="X120" i="15"/>
  <c r="Z120" i="15"/>
  <c r="AA120" i="15"/>
  <c r="AC121" i="15"/>
  <c r="X121" i="15"/>
  <c r="Z121" i="15"/>
  <c r="AA121" i="15"/>
  <c r="AC122" i="15"/>
  <c r="X122" i="15"/>
  <c r="Z122" i="15"/>
  <c r="AA122" i="15"/>
  <c r="AC123" i="15"/>
  <c r="X123" i="15"/>
  <c r="Z123" i="15"/>
  <c r="AA123" i="15"/>
  <c r="AC124" i="15"/>
  <c r="X124" i="15"/>
  <c r="Z124" i="15"/>
  <c r="AA124" i="15"/>
  <c r="AC125" i="15"/>
  <c r="X125" i="15"/>
  <c r="Z125" i="15"/>
  <c r="AA125" i="15"/>
  <c r="AC126" i="15"/>
  <c r="X126" i="15"/>
  <c r="Z126" i="15"/>
  <c r="AA126" i="15"/>
  <c r="AC127" i="15"/>
  <c r="X127" i="15"/>
  <c r="Z127" i="15"/>
  <c r="AA127" i="15"/>
  <c r="AC128" i="15"/>
  <c r="X128" i="15"/>
  <c r="Z128" i="15"/>
  <c r="AA128" i="15"/>
  <c r="AC129" i="15"/>
  <c r="X129" i="15"/>
  <c r="Z129" i="15"/>
  <c r="AA129" i="15"/>
  <c r="AC130" i="15"/>
  <c r="X130" i="15"/>
  <c r="Z130" i="15"/>
  <c r="AA130" i="15"/>
  <c r="AC131" i="15"/>
  <c r="X131" i="15"/>
  <c r="Z131" i="15"/>
  <c r="AA131" i="15"/>
  <c r="AC132" i="15"/>
  <c r="X132" i="15"/>
  <c r="Z132" i="15"/>
  <c r="AA132" i="15"/>
  <c r="AC133" i="15"/>
  <c r="X133" i="15"/>
  <c r="Z133" i="15"/>
  <c r="AA133" i="15"/>
  <c r="AC134" i="15"/>
  <c r="X134" i="15"/>
  <c r="Z134" i="15"/>
  <c r="AA134" i="15"/>
  <c r="AC135" i="15"/>
  <c r="X135" i="15"/>
  <c r="Z135" i="15"/>
  <c r="AA135" i="15"/>
  <c r="AC136" i="15"/>
  <c r="X136" i="15"/>
  <c r="Z136" i="15"/>
  <c r="AA136" i="15"/>
  <c r="AC137" i="15"/>
  <c r="X137" i="15"/>
  <c r="Z137" i="15"/>
  <c r="AA137" i="15"/>
  <c r="AC138" i="15"/>
  <c r="X138" i="15"/>
  <c r="Z138" i="15"/>
  <c r="AA138" i="15"/>
  <c r="AC139" i="15"/>
  <c r="X139" i="15"/>
  <c r="Z139" i="15"/>
  <c r="AA139" i="15"/>
  <c r="AC140" i="15"/>
  <c r="X140" i="15"/>
  <c r="Z140" i="15"/>
  <c r="AA140" i="15"/>
  <c r="AC141" i="15"/>
  <c r="X141" i="15"/>
  <c r="Z141" i="15"/>
  <c r="AA141" i="15"/>
  <c r="AC142" i="15"/>
  <c r="X142" i="15"/>
  <c r="Z142" i="15"/>
  <c r="AA142" i="15"/>
  <c r="AC143" i="15"/>
  <c r="X143" i="15"/>
  <c r="Z143" i="15"/>
  <c r="AA143" i="15"/>
  <c r="AC144" i="15"/>
  <c r="X144" i="15"/>
  <c r="Z144" i="15"/>
  <c r="AA144" i="15"/>
  <c r="AC145" i="15"/>
  <c r="X145" i="15"/>
  <c r="Z145" i="15"/>
  <c r="AA145" i="15"/>
  <c r="AC146" i="15"/>
  <c r="X146" i="15"/>
  <c r="Z146" i="15"/>
  <c r="AA146" i="15"/>
  <c r="AC147" i="15"/>
  <c r="X147" i="15"/>
  <c r="Z147" i="15"/>
  <c r="AA147" i="15"/>
  <c r="AC148" i="15"/>
  <c r="X148" i="15"/>
  <c r="Z148" i="15"/>
  <c r="AA148" i="15"/>
  <c r="AC149" i="15"/>
  <c r="X149" i="15"/>
  <c r="Z149" i="15"/>
  <c r="AA149" i="15"/>
  <c r="AC150" i="15"/>
  <c r="X150" i="15"/>
  <c r="Z150" i="15"/>
  <c r="AA150" i="15"/>
  <c r="AC151" i="15"/>
  <c r="X151" i="15"/>
  <c r="Z151" i="15"/>
  <c r="AA151" i="15"/>
  <c r="AC152" i="15"/>
  <c r="X152" i="15"/>
  <c r="Z152" i="15"/>
  <c r="AA152" i="15"/>
  <c r="AC153" i="15"/>
  <c r="X153" i="15"/>
  <c r="Z153" i="15"/>
  <c r="AA153" i="15"/>
  <c r="AC154" i="15"/>
  <c r="X154" i="15"/>
  <c r="Z154" i="15"/>
  <c r="AA154" i="15"/>
  <c r="AC155" i="15"/>
  <c r="X155" i="15"/>
  <c r="Z155" i="15"/>
  <c r="AA155" i="15"/>
  <c r="AC156" i="15"/>
  <c r="X156" i="15"/>
  <c r="Z156" i="15"/>
  <c r="AA156" i="15"/>
  <c r="AC157" i="15"/>
  <c r="X157" i="15"/>
  <c r="Z157" i="15"/>
  <c r="AA157" i="15"/>
  <c r="AC158" i="15"/>
  <c r="X158" i="15"/>
  <c r="Z158" i="15"/>
  <c r="AA158" i="15"/>
  <c r="AC159" i="15"/>
  <c r="X159" i="15"/>
  <c r="Z159" i="15"/>
  <c r="AA159" i="15"/>
  <c r="AC160" i="15"/>
  <c r="X160" i="15"/>
  <c r="Z160" i="15"/>
  <c r="AA160" i="15"/>
  <c r="AC161" i="15"/>
  <c r="X161" i="15"/>
  <c r="Z161" i="15"/>
  <c r="AA161" i="15"/>
  <c r="AC162" i="15"/>
  <c r="X162" i="15"/>
  <c r="Z162" i="15"/>
  <c r="AA162" i="15"/>
  <c r="AC163" i="15"/>
  <c r="X163" i="15"/>
  <c r="Z163" i="15"/>
  <c r="AA163" i="15"/>
  <c r="AC164" i="15"/>
  <c r="X164" i="15"/>
  <c r="Z164" i="15"/>
  <c r="AA164" i="15"/>
  <c r="AC165" i="15"/>
  <c r="X165" i="15"/>
  <c r="Z165" i="15"/>
  <c r="AA165" i="15"/>
  <c r="AC166" i="15"/>
  <c r="X166" i="15"/>
  <c r="Z166" i="15"/>
  <c r="AA166" i="15"/>
  <c r="AC167" i="15"/>
  <c r="X167" i="15"/>
  <c r="Z167" i="15"/>
  <c r="AA167" i="15"/>
  <c r="AC168" i="15"/>
  <c r="X168" i="15"/>
  <c r="Z168" i="15"/>
  <c r="AA168" i="15"/>
  <c r="AC169" i="15"/>
  <c r="X169" i="15"/>
  <c r="Z169" i="15"/>
  <c r="AA169" i="15"/>
  <c r="AC170" i="15"/>
  <c r="X170" i="15"/>
  <c r="Z170" i="15"/>
  <c r="AA170" i="15"/>
  <c r="AC171" i="15"/>
  <c r="X171" i="15"/>
  <c r="Z171" i="15"/>
  <c r="AA171" i="15"/>
  <c r="AC172" i="15"/>
  <c r="X172" i="15"/>
  <c r="Z172" i="15"/>
  <c r="AA172" i="15"/>
  <c r="AC173" i="15"/>
  <c r="X173" i="15"/>
  <c r="Z173" i="15"/>
  <c r="AA173" i="15"/>
  <c r="AC174" i="15"/>
  <c r="X174" i="15"/>
  <c r="Z174" i="15"/>
  <c r="AA174" i="15"/>
  <c r="AC175" i="15"/>
  <c r="X175" i="15"/>
  <c r="Z175" i="15"/>
  <c r="AA175" i="15"/>
  <c r="AC176" i="15"/>
  <c r="X176" i="15"/>
  <c r="Z176" i="15"/>
  <c r="AA176" i="15"/>
  <c r="AC177" i="15"/>
  <c r="X177" i="15"/>
  <c r="Z177" i="15"/>
  <c r="AA177" i="15"/>
  <c r="AC178" i="15"/>
  <c r="X178" i="15"/>
  <c r="Z178" i="15"/>
  <c r="AA178" i="15"/>
  <c r="AC179" i="15"/>
  <c r="X179" i="15"/>
  <c r="Z179" i="15"/>
  <c r="AA179" i="15"/>
  <c r="AC180" i="15"/>
  <c r="X180" i="15"/>
  <c r="Z180" i="15"/>
  <c r="AA180" i="15"/>
  <c r="AC181" i="15"/>
  <c r="X181" i="15"/>
  <c r="Z181" i="15"/>
  <c r="AA181" i="15"/>
  <c r="AC182" i="15"/>
  <c r="X182" i="15"/>
  <c r="Z182" i="15"/>
  <c r="AA182" i="15"/>
  <c r="AC183" i="15"/>
  <c r="X183" i="15"/>
  <c r="Z183" i="15"/>
  <c r="AA183" i="15"/>
  <c r="AC184" i="15"/>
  <c r="X184" i="15"/>
  <c r="Z184" i="15"/>
  <c r="AA184" i="15"/>
  <c r="AC185" i="15"/>
  <c r="X185" i="15"/>
  <c r="Z185" i="15"/>
  <c r="AA185" i="15"/>
  <c r="AC186" i="15"/>
  <c r="X186" i="15"/>
  <c r="Z186" i="15"/>
  <c r="AA186" i="15"/>
  <c r="AC187" i="15"/>
  <c r="X187" i="15"/>
  <c r="Z187" i="15"/>
  <c r="AA187" i="15"/>
  <c r="AC188" i="15"/>
  <c r="X188" i="15"/>
  <c r="Z188" i="15"/>
  <c r="AA188" i="15"/>
  <c r="AC189" i="15"/>
  <c r="X189" i="15"/>
  <c r="Z189" i="15"/>
  <c r="AA189" i="15"/>
  <c r="AC190" i="15"/>
  <c r="X190" i="15"/>
  <c r="Z190" i="15"/>
  <c r="AA190" i="15"/>
  <c r="AC191" i="15"/>
  <c r="X191" i="15"/>
  <c r="Z191" i="15"/>
  <c r="AA191" i="15"/>
  <c r="AC192" i="15"/>
  <c r="X192" i="15"/>
  <c r="Z192" i="15"/>
  <c r="AA192" i="15"/>
  <c r="AC193" i="15"/>
  <c r="X193" i="15"/>
  <c r="Z193" i="15"/>
  <c r="AA193" i="15"/>
  <c r="AC194" i="15"/>
  <c r="X194" i="15"/>
  <c r="Z194" i="15"/>
  <c r="AA194" i="15"/>
  <c r="AC195" i="15"/>
  <c r="X195" i="15"/>
  <c r="Z195" i="15"/>
  <c r="AA195" i="15"/>
  <c r="AC196" i="15"/>
  <c r="X196" i="15"/>
  <c r="Z196" i="15"/>
  <c r="AA196" i="15"/>
  <c r="AC197" i="15"/>
  <c r="X197" i="15"/>
  <c r="Z197" i="15"/>
  <c r="AA197" i="15"/>
  <c r="AC198" i="15"/>
  <c r="X198" i="15"/>
  <c r="Z198" i="15"/>
  <c r="AA198" i="15"/>
  <c r="AC199" i="15"/>
  <c r="X199" i="15"/>
  <c r="Z199" i="15"/>
  <c r="AA199" i="15"/>
  <c r="AC200" i="15"/>
  <c r="X200" i="15"/>
  <c r="Z200" i="15"/>
  <c r="AA200" i="15"/>
  <c r="AC201" i="15"/>
  <c r="X201" i="15"/>
  <c r="Z201" i="15"/>
  <c r="AA201" i="15"/>
  <c r="AC202" i="15"/>
  <c r="X202" i="15"/>
  <c r="Z202" i="15"/>
  <c r="AA202" i="15"/>
  <c r="AC203" i="15"/>
  <c r="X203" i="15"/>
  <c r="Z203" i="15"/>
  <c r="AA203" i="15"/>
  <c r="AC204" i="15"/>
  <c r="X204" i="15"/>
  <c r="Z204" i="15"/>
  <c r="AA204" i="15"/>
  <c r="AC205" i="15"/>
  <c r="X205" i="15"/>
  <c r="Z205" i="15"/>
  <c r="AA205" i="15"/>
  <c r="AC206" i="15"/>
  <c r="X206" i="15"/>
  <c r="Z206" i="15"/>
  <c r="AA206" i="15"/>
  <c r="AC207" i="15"/>
  <c r="X207" i="15"/>
  <c r="Z207" i="15"/>
  <c r="AA207" i="15"/>
  <c r="AC208" i="15"/>
  <c r="X208" i="15"/>
  <c r="Z208" i="15"/>
  <c r="AA208" i="15"/>
  <c r="AC209" i="15"/>
  <c r="X209" i="15"/>
  <c r="Z209" i="15"/>
  <c r="AA209" i="15"/>
  <c r="AC210" i="15"/>
  <c r="X210" i="15"/>
  <c r="Z210" i="15"/>
  <c r="AA210" i="15"/>
  <c r="AC211" i="15"/>
  <c r="X211" i="15"/>
  <c r="Z211" i="15"/>
  <c r="AA211" i="15"/>
  <c r="AC212" i="15"/>
  <c r="X212" i="15"/>
  <c r="Z212" i="15"/>
  <c r="AA212" i="15"/>
  <c r="AC213" i="15"/>
  <c r="X213" i="15"/>
  <c r="Z213" i="15"/>
  <c r="AA213" i="15"/>
  <c r="AC214" i="15"/>
  <c r="X214" i="15"/>
  <c r="Z214" i="15"/>
  <c r="AA214" i="15"/>
  <c r="AC215" i="15"/>
  <c r="X215" i="15"/>
  <c r="Z215" i="15"/>
  <c r="AA215" i="15"/>
  <c r="AC216" i="15"/>
  <c r="X216" i="15"/>
  <c r="Z216" i="15"/>
  <c r="AA216" i="15"/>
  <c r="AC217" i="15"/>
  <c r="X217" i="15"/>
  <c r="Z217" i="15"/>
  <c r="AA217" i="15"/>
  <c r="AC218" i="15"/>
  <c r="X218" i="15"/>
  <c r="Z218" i="15"/>
  <c r="AA218" i="15"/>
  <c r="AC219" i="15"/>
  <c r="X219" i="15"/>
  <c r="Z219" i="15"/>
  <c r="AA219" i="15"/>
  <c r="AC220" i="15"/>
  <c r="X220" i="15"/>
  <c r="Z220" i="15"/>
  <c r="AA220" i="15"/>
  <c r="AC221" i="15"/>
  <c r="X221" i="15"/>
  <c r="Z221" i="15"/>
  <c r="AA221" i="15"/>
  <c r="AC222" i="15"/>
  <c r="X222" i="15"/>
  <c r="Z222" i="15"/>
  <c r="AA222" i="15"/>
  <c r="AC223" i="15"/>
  <c r="X223" i="15"/>
  <c r="Z223" i="15"/>
  <c r="AA223" i="15"/>
  <c r="AC224" i="15"/>
  <c r="X224" i="15"/>
  <c r="Z224" i="15"/>
  <c r="AA224" i="15"/>
  <c r="AC225" i="15"/>
  <c r="X225" i="15"/>
  <c r="Z225" i="15"/>
  <c r="AA225" i="15"/>
  <c r="AC226" i="15"/>
  <c r="X226" i="15"/>
  <c r="Z226" i="15"/>
  <c r="AA226" i="15"/>
  <c r="AC227" i="15"/>
  <c r="X227" i="15"/>
  <c r="Z227" i="15"/>
  <c r="AA227" i="15"/>
  <c r="AC228" i="15"/>
  <c r="X228" i="15"/>
  <c r="Z228" i="15"/>
  <c r="AA228" i="15"/>
  <c r="AC229" i="15"/>
  <c r="X229" i="15"/>
  <c r="Z229" i="15"/>
  <c r="AA229" i="15"/>
  <c r="AC230" i="15"/>
  <c r="X230" i="15"/>
  <c r="Z230" i="15"/>
  <c r="AA230" i="15"/>
  <c r="AC231" i="15"/>
  <c r="X231" i="15"/>
  <c r="Z231" i="15"/>
  <c r="AA231" i="15"/>
  <c r="AC232" i="15"/>
  <c r="X232" i="15"/>
  <c r="Z232" i="15"/>
  <c r="AA232" i="15"/>
  <c r="AC233" i="15"/>
  <c r="X233" i="15"/>
  <c r="Z233" i="15"/>
  <c r="AA233" i="15"/>
  <c r="AC234" i="15"/>
  <c r="X234" i="15"/>
  <c r="Z234" i="15"/>
  <c r="AA234" i="15"/>
  <c r="AC235" i="15"/>
  <c r="X235" i="15"/>
  <c r="Z235" i="15"/>
  <c r="AA235" i="15"/>
  <c r="AC236" i="15"/>
  <c r="X236" i="15"/>
  <c r="Z236" i="15"/>
  <c r="AA236" i="15"/>
  <c r="AC237" i="15"/>
  <c r="X237" i="15"/>
  <c r="Z237" i="15"/>
  <c r="AA237" i="15"/>
  <c r="AC238" i="15"/>
  <c r="X238" i="15"/>
  <c r="Z238" i="15"/>
  <c r="AA238" i="15"/>
  <c r="AC239" i="15"/>
  <c r="X239" i="15"/>
  <c r="Z239" i="15"/>
  <c r="AA239" i="15"/>
  <c r="AC240" i="15"/>
  <c r="X240" i="15"/>
  <c r="Z240" i="15"/>
  <c r="AA240" i="15"/>
  <c r="AC241" i="15"/>
  <c r="X241" i="15"/>
  <c r="Z241" i="15"/>
  <c r="AA241" i="15"/>
  <c r="AC242" i="15"/>
  <c r="X242" i="15"/>
  <c r="Z242" i="15"/>
  <c r="AA242" i="15"/>
  <c r="AC243" i="15"/>
  <c r="X243" i="15"/>
  <c r="Z243" i="15"/>
  <c r="AA243" i="15"/>
  <c r="AC244" i="15"/>
  <c r="X244" i="15"/>
  <c r="Z244" i="15"/>
  <c r="AA244" i="15"/>
  <c r="AC245" i="15"/>
  <c r="X245" i="15"/>
  <c r="Z245" i="15"/>
  <c r="AA245" i="15"/>
  <c r="AC246" i="15"/>
  <c r="X246" i="15"/>
  <c r="Z246" i="15"/>
  <c r="AA246" i="15"/>
  <c r="AC247" i="15"/>
  <c r="X247" i="15"/>
  <c r="Z247" i="15"/>
  <c r="AA247" i="15"/>
  <c r="AC248" i="15"/>
  <c r="X248" i="15"/>
  <c r="Z248" i="15"/>
  <c r="AA248" i="15"/>
  <c r="AC249" i="15"/>
  <c r="X249" i="15"/>
  <c r="Z249" i="15"/>
  <c r="AA249" i="15"/>
  <c r="AC250" i="15"/>
  <c r="X250" i="15"/>
  <c r="Z250" i="15"/>
  <c r="AA250" i="15"/>
  <c r="AC251" i="15"/>
  <c r="X251" i="15"/>
  <c r="Z251" i="15"/>
  <c r="AA251" i="15"/>
  <c r="AC252" i="15"/>
  <c r="X252" i="15"/>
  <c r="Z252" i="15"/>
  <c r="AA252" i="15"/>
  <c r="AC253" i="15"/>
  <c r="X253" i="15"/>
  <c r="Z253" i="15"/>
  <c r="AA253" i="15"/>
  <c r="AC254" i="15"/>
  <c r="X254" i="15"/>
  <c r="Z254" i="15"/>
  <c r="AA254" i="15"/>
  <c r="AC255" i="15"/>
  <c r="X255" i="15"/>
  <c r="Z255" i="15"/>
  <c r="AA255" i="15"/>
  <c r="AC256" i="15"/>
  <c r="X256" i="15"/>
  <c r="Z256" i="15"/>
  <c r="AA256" i="15"/>
  <c r="AC257" i="15"/>
  <c r="X257" i="15"/>
  <c r="Z257" i="15"/>
  <c r="AA257" i="15"/>
  <c r="AC258" i="15"/>
  <c r="X258" i="15"/>
  <c r="Z258" i="15"/>
  <c r="AA258" i="15"/>
  <c r="AC259" i="15"/>
  <c r="X259" i="15"/>
  <c r="Z259" i="15"/>
  <c r="AA259" i="15"/>
  <c r="AC260" i="15"/>
  <c r="X260" i="15"/>
  <c r="Z260" i="15"/>
  <c r="AA260" i="15"/>
  <c r="AC261" i="15"/>
  <c r="X261" i="15"/>
  <c r="Z261" i="15"/>
  <c r="AA261" i="15"/>
  <c r="AC262" i="15"/>
  <c r="X262" i="15"/>
  <c r="Z262" i="15"/>
  <c r="AA262" i="15"/>
  <c r="AC263" i="15"/>
  <c r="X263" i="15"/>
  <c r="Z263" i="15"/>
  <c r="AA263" i="15"/>
  <c r="AC264" i="15"/>
  <c r="X264" i="15"/>
  <c r="Z264" i="15"/>
  <c r="AA264" i="15"/>
  <c r="AC265" i="15"/>
  <c r="X265" i="15"/>
  <c r="Z265" i="15"/>
  <c r="AA265" i="15"/>
  <c r="AC266" i="15"/>
  <c r="X266" i="15"/>
  <c r="Z266" i="15"/>
  <c r="AA266" i="15"/>
  <c r="AC267" i="15"/>
  <c r="X267" i="15"/>
  <c r="Z267" i="15"/>
  <c r="AA267" i="15"/>
  <c r="AC268" i="15"/>
  <c r="X268" i="15"/>
  <c r="Z268" i="15"/>
  <c r="AA268" i="15"/>
  <c r="AC269" i="15"/>
  <c r="X269" i="15"/>
  <c r="Z269" i="15"/>
  <c r="AA269" i="15"/>
  <c r="AC270" i="15"/>
  <c r="X270" i="15"/>
  <c r="Z270" i="15"/>
  <c r="AA270" i="15"/>
  <c r="AC271" i="15"/>
  <c r="X271" i="15"/>
  <c r="Z271" i="15"/>
  <c r="AA271" i="15"/>
  <c r="AC272" i="15"/>
  <c r="X272" i="15"/>
  <c r="Z272" i="15"/>
  <c r="AA272" i="15"/>
  <c r="AC273" i="15"/>
  <c r="X273" i="15"/>
  <c r="Z273" i="15"/>
  <c r="AA273" i="15"/>
  <c r="AC274" i="15"/>
  <c r="X274" i="15"/>
  <c r="Z274" i="15"/>
  <c r="AA274" i="15"/>
  <c r="AC275" i="15"/>
  <c r="X275" i="15"/>
  <c r="Z275" i="15"/>
  <c r="AA275" i="15"/>
  <c r="AC276" i="15"/>
  <c r="X276" i="15"/>
  <c r="Z276" i="15"/>
  <c r="AA276" i="15"/>
  <c r="AC277" i="15"/>
  <c r="X277" i="15"/>
  <c r="Z277" i="15"/>
  <c r="AA277" i="15"/>
  <c r="AC278" i="15"/>
  <c r="X278" i="15"/>
  <c r="Z278" i="15"/>
  <c r="AA278" i="15"/>
  <c r="AC279" i="15"/>
  <c r="X279" i="15"/>
  <c r="Z279" i="15"/>
  <c r="AA279" i="15"/>
  <c r="AC280" i="15"/>
  <c r="X280" i="15"/>
  <c r="Z280" i="15"/>
  <c r="AA280" i="15"/>
  <c r="AC281" i="15"/>
  <c r="X281" i="15"/>
  <c r="Z281" i="15"/>
  <c r="AA281" i="15"/>
  <c r="AC282" i="15"/>
  <c r="X282" i="15"/>
  <c r="Z282" i="15"/>
  <c r="AA282" i="15"/>
  <c r="AC283" i="15"/>
  <c r="X283" i="15"/>
  <c r="Z283" i="15"/>
  <c r="AA283" i="15"/>
  <c r="AC284" i="15"/>
  <c r="X284" i="15"/>
  <c r="Z284" i="15"/>
  <c r="AA284" i="15"/>
  <c r="AC285" i="15"/>
  <c r="X285" i="15"/>
  <c r="Z285" i="15"/>
  <c r="AA285" i="15"/>
  <c r="AC286" i="15"/>
  <c r="X286" i="15"/>
  <c r="Z286" i="15"/>
  <c r="AA286" i="15"/>
  <c r="AC287" i="15"/>
  <c r="X287" i="15"/>
  <c r="Z287" i="15"/>
  <c r="AA287" i="15"/>
  <c r="AC288" i="15"/>
  <c r="X288" i="15"/>
  <c r="Z288" i="15"/>
  <c r="AA288" i="15"/>
  <c r="AC289" i="15"/>
  <c r="X289" i="15"/>
  <c r="Z289" i="15"/>
  <c r="AA289" i="15"/>
  <c r="AC290" i="15"/>
  <c r="X290" i="15"/>
  <c r="Z290" i="15"/>
  <c r="AA290" i="15"/>
  <c r="AC291" i="15"/>
  <c r="X291" i="15"/>
  <c r="Z291" i="15"/>
  <c r="AA291" i="15"/>
  <c r="AC292" i="15"/>
  <c r="X292" i="15"/>
  <c r="Z292" i="15"/>
  <c r="AA292" i="15"/>
  <c r="AC293" i="15"/>
  <c r="X293" i="15"/>
  <c r="Z293" i="15"/>
  <c r="AA293" i="15"/>
  <c r="AC294" i="15"/>
  <c r="X294" i="15"/>
  <c r="Z294" i="15"/>
  <c r="AA294" i="15"/>
  <c r="AC295" i="15"/>
  <c r="X295" i="15"/>
  <c r="Z295" i="15"/>
  <c r="AA295" i="15"/>
  <c r="AC296" i="15"/>
  <c r="X296" i="15"/>
  <c r="Z296" i="15"/>
  <c r="AA296" i="15"/>
  <c r="AC297" i="15"/>
  <c r="X297" i="15"/>
  <c r="Z297" i="15"/>
  <c r="AA297" i="15"/>
  <c r="AC298" i="15"/>
  <c r="X298" i="15"/>
  <c r="Z298" i="15"/>
  <c r="AA298" i="15"/>
  <c r="AC299" i="15"/>
  <c r="X299" i="15"/>
  <c r="Z299" i="15"/>
  <c r="AA299" i="15"/>
  <c r="AC300" i="15"/>
  <c r="X300" i="15"/>
  <c r="Z300" i="15"/>
  <c r="AA300" i="15"/>
  <c r="AC301" i="15"/>
  <c r="X301" i="15"/>
  <c r="Z301" i="15"/>
  <c r="AA301" i="15"/>
  <c r="AC302" i="15"/>
  <c r="X302" i="15"/>
  <c r="Z302" i="15"/>
  <c r="AA302" i="15"/>
  <c r="AC303" i="15"/>
  <c r="X303" i="15"/>
  <c r="Z303" i="15"/>
  <c r="AA303" i="15"/>
  <c r="AC304" i="15"/>
  <c r="X304" i="15"/>
  <c r="Z304" i="15"/>
  <c r="AA304" i="15"/>
  <c r="AC305" i="15"/>
  <c r="X305" i="15"/>
  <c r="Z305" i="15"/>
  <c r="AA305" i="15"/>
  <c r="AC306" i="15"/>
  <c r="X306" i="15"/>
  <c r="Z306" i="15"/>
  <c r="AA306" i="15"/>
  <c r="AC307" i="15"/>
  <c r="X307" i="15"/>
  <c r="Z307" i="15"/>
  <c r="AA307" i="15"/>
  <c r="AC308" i="15"/>
  <c r="X308" i="15"/>
  <c r="Z308" i="15"/>
  <c r="AA308" i="15"/>
  <c r="AC309" i="15"/>
  <c r="X309" i="15"/>
  <c r="Z309" i="15"/>
  <c r="AA309" i="15"/>
  <c r="AC310" i="15"/>
  <c r="X310" i="15"/>
  <c r="Z310" i="15"/>
  <c r="AA310" i="15"/>
  <c r="AC311" i="15"/>
  <c r="X311" i="15"/>
  <c r="Z311" i="15"/>
  <c r="AA311" i="15"/>
  <c r="AC312" i="15"/>
  <c r="X312" i="15"/>
  <c r="Z312" i="15"/>
  <c r="AA312" i="15"/>
  <c r="AC313" i="15"/>
  <c r="X313" i="15"/>
  <c r="Z313" i="15"/>
  <c r="AA313" i="15"/>
  <c r="AC314" i="15"/>
  <c r="X314" i="15"/>
  <c r="Z314" i="15"/>
  <c r="AA314" i="15"/>
  <c r="AC315" i="15"/>
  <c r="X315" i="15"/>
  <c r="Z315" i="15"/>
  <c r="AA315" i="15"/>
  <c r="AC316" i="15"/>
  <c r="X316" i="15"/>
  <c r="Z316" i="15"/>
  <c r="AA316" i="15"/>
  <c r="AC317" i="15"/>
  <c r="X317" i="15"/>
  <c r="Z317" i="15"/>
  <c r="AA317" i="15"/>
  <c r="AC318" i="15"/>
  <c r="X318" i="15"/>
  <c r="Z318" i="15"/>
  <c r="AA318" i="15"/>
  <c r="AC319" i="15"/>
  <c r="X319" i="15"/>
  <c r="Z319" i="15"/>
  <c r="AA319" i="15"/>
  <c r="AC320" i="15"/>
  <c r="X320" i="15"/>
  <c r="Z320" i="15"/>
  <c r="AA320" i="15"/>
  <c r="AC321" i="15"/>
  <c r="X321" i="15"/>
  <c r="Z321" i="15"/>
  <c r="AA321" i="15"/>
  <c r="AC322" i="15"/>
  <c r="X322" i="15"/>
  <c r="Z322" i="15"/>
  <c r="AA322" i="15"/>
  <c r="AC323" i="15"/>
  <c r="X323" i="15"/>
  <c r="Z323" i="15"/>
  <c r="AA323" i="15"/>
  <c r="AC324" i="15"/>
  <c r="X324" i="15"/>
  <c r="Z324" i="15"/>
  <c r="AA324" i="15"/>
  <c r="AC325" i="15"/>
  <c r="X325" i="15"/>
  <c r="Z325" i="15"/>
  <c r="AA325" i="15"/>
  <c r="AC326" i="15"/>
  <c r="X326" i="15"/>
  <c r="Z326" i="15"/>
  <c r="AA326" i="15"/>
  <c r="AC327" i="15"/>
  <c r="X327" i="15"/>
  <c r="Z327" i="15"/>
  <c r="AA327" i="15"/>
  <c r="AC328" i="15"/>
  <c r="X328" i="15"/>
  <c r="Z328" i="15"/>
  <c r="AA328" i="15"/>
  <c r="AC329" i="15"/>
  <c r="X329" i="15"/>
  <c r="Z329" i="15"/>
  <c r="AA329" i="15"/>
  <c r="AC330" i="15"/>
  <c r="X330" i="15"/>
  <c r="Z330" i="15"/>
  <c r="AA330" i="15"/>
  <c r="AC331" i="15"/>
  <c r="X331" i="15"/>
  <c r="Z331" i="15"/>
  <c r="AA331" i="15"/>
  <c r="AC332" i="15"/>
  <c r="X332" i="15"/>
  <c r="Z332" i="15"/>
  <c r="AA332" i="15"/>
  <c r="AC333" i="15"/>
  <c r="X333" i="15"/>
  <c r="Z333" i="15"/>
  <c r="AA333" i="15"/>
  <c r="AC334" i="15"/>
  <c r="X334" i="15"/>
  <c r="Z334" i="15"/>
  <c r="AA334" i="15"/>
  <c r="AC335" i="15"/>
  <c r="X335" i="15"/>
  <c r="Z335" i="15"/>
  <c r="AA335" i="15"/>
  <c r="AC336" i="15"/>
  <c r="X336" i="15"/>
  <c r="Z336" i="15"/>
  <c r="AA336" i="15"/>
  <c r="AC337" i="15"/>
  <c r="X337" i="15"/>
  <c r="Z337" i="15"/>
  <c r="AA337" i="15"/>
  <c r="AC338" i="15"/>
  <c r="X338" i="15"/>
  <c r="Z338" i="15"/>
  <c r="AA338" i="15"/>
  <c r="AC339" i="15"/>
  <c r="X339" i="15"/>
  <c r="Z339" i="15"/>
  <c r="AA339" i="15"/>
  <c r="AC340" i="15"/>
  <c r="X340" i="15"/>
  <c r="Z340" i="15"/>
  <c r="AA340" i="15"/>
  <c r="AC341" i="15"/>
  <c r="X341" i="15"/>
  <c r="Z341" i="15"/>
  <c r="AA341" i="15"/>
  <c r="AC342" i="15"/>
  <c r="X342" i="15"/>
  <c r="Z342" i="15"/>
  <c r="AA342" i="15"/>
  <c r="AC343" i="15"/>
  <c r="X343" i="15"/>
  <c r="Z343" i="15"/>
  <c r="AA343" i="15"/>
  <c r="AC344" i="15"/>
  <c r="X344" i="15"/>
  <c r="Z344" i="15"/>
  <c r="AA344" i="15"/>
  <c r="AC345" i="15"/>
  <c r="X345" i="15"/>
  <c r="Z345" i="15"/>
  <c r="AA345" i="15"/>
  <c r="AC346" i="15"/>
  <c r="X346" i="15"/>
  <c r="Z346" i="15"/>
  <c r="AA346" i="15"/>
  <c r="AC347" i="15"/>
  <c r="X347" i="15"/>
  <c r="Z347" i="15"/>
  <c r="AA347" i="15"/>
  <c r="AC348" i="15"/>
  <c r="X348" i="15"/>
  <c r="Z348" i="15"/>
  <c r="AA348" i="15"/>
  <c r="AC349" i="15"/>
  <c r="X349" i="15"/>
  <c r="Z349" i="15"/>
  <c r="AA349" i="15"/>
  <c r="AC350" i="15"/>
  <c r="X350" i="15"/>
  <c r="Z350" i="15"/>
  <c r="AA350" i="15"/>
  <c r="AC351" i="15"/>
  <c r="X351" i="15"/>
  <c r="Z351" i="15"/>
  <c r="AA351" i="15"/>
  <c r="AC2" i="15"/>
  <c r="X2" i="15"/>
  <c r="Z2" i="15"/>
  <c r="AA2" i="15"/>
  <c r="S3" i="15"/>
  <c r="U3" i="15"/>
  <c r="V3" i="15"/>
  <c r="S4" i="15"/>
  <c r="U4" i="15"/>
  <c r="V4" i="15"/>
  <c r="S5" i="15"/>
  <c r="U5" i="15"/>
  <c r="V5" i="15"/>
  <c r="S6" i="15"/>
  <c r="U6" i="15"/>
  <c r="V6" i="15"/>
  <c r="S7" i="15"/>
  <c r="U7" i="15"/>
  <c r="V7" i="15"/>
  <c r="S8" i="15"/>
  <c r="U8" i="15"/>
  <c r="V8" i="15"/>
  <c r="S9" i="15"/>
  <c r="U9" i="15"/>
  <c r="V9" i="15"/>
  <c r="S10" i="15"/>
  <c r="U10" i="15"/>
  <c r="V10" i="15"/>
  <c r="S11" i="15"/>
  <c r="U11" i="15"/>
  <c r="V11" i="15"/>
  <c r="S12" i="15"/>
  <c r="U12" i="15"/>
  <c r="V12" i="15"/>
  <c r="S13" i="15"/>
  <c r="U13" i="15"/>
  <c r="V13" i="15"/>
  <c r="S14" i="15"/>
  <c r="U14" i="15"/>
  <c r="V14" i="15"/>
  <c r="S15" i="15"/>
  <c r="U15" i="15"/>
  <c r="V15" i="15"/>
  <c r="S16" i="15"/>
  <c r="U16" i="15"/>
  <c r="V16" i="15"/>
  <c r="S17" i="15"/>
  <c r="U17" i="15"/>
  <c r="V17" i="15"/>
  <c r="S18" i="15"/>
  <c r="U18" i="15"/>
  <c r="V18" i="15"/>
  <c r="S19" i="15"/>
  <c r="U19" i="15"/>
  <c r="V19" i="15"/>
  <c r="S20" i="15"/>
  <c r="U20" i="15"/>
  <c r="V20" i="15"/>
  <c r="S21" i="15"/>
  <c r="U21" i="15"/>
  <c r="V21" i="15"/>
  <c r="S22" i="15"/>
  <c r="U22" i="15"/>
  <c r="V22" i="15"/>
  <c r="S23" i="15"/>
  <c r="U23" i="15"/>
  <c r="V23" i="15"/>
  <c r="S24" i="15"/>
  <c r="U24" i="15"/>
  <c r="V24" i="15"/>
  <c r="S25" i="15"/>
  <c r="U25" i="15"/>
  <c r="V25" i="15"/>
  <c r="S26" i="15"/>
  <c r="U26" i="15"/>
  <c r="V26" i="15"/>
  <c r="S27" i="15"/>
  <c r="U27" i="15"/>
  <c r="V27" i="15"/>
  <c r="S28" i="15"/>
  <c r="U28" i="15"/>
  <c r="V28" i="15"/>
  <c r="S29" i="15"/>
  <c r="U29" i="15"/>
  <c r="V29" i="15"/>
  <c r="S30" i="15"/>
  <c r="U30" i="15"/>
  <c r="V30" i="15"/>
  <c r="S31" i="15"/>
  <c r="U31" i="15"/>
  <c r="V31" i="15"/>
  <c r="S32" i="15"/>
  <c r="U32" i="15"/>
  <c r="V32" i="15"/>
  <c r="S33" i="15"/>
  <c r="U33" i="15"/>
  <c r="V33" i="15"/>
  <c r="S34" i="15"/>
  <c r="U34" i="15"/>
  <c r="V34" i="15"/>
  <c r="S35" i="15"/>
  <c r="U35" i="15"/>
  <c r="V35" i="15"/>
  <c r="S36" i="15"/>
  <c r="U36" i="15"/>
  <c r="V36" i="15"/>
  <c r="S37" i="15"/>
  <c r="U37" i="15"/>
  <c r="V37" i="15"/>
  <c r="S38" i="15"/>
  <c r="U38" i="15"/>
  <c r="V38" i="15"/>
  <c r="S39" i="15"/>
  <c r="U39" i="15"/>
  <c r="V39" i="15"/>
  <c r="S40" i="15"/>
  <c r="U40" i="15"/>
  <c r="V40" i="15"/>
  <c r="S41" i="15"/>
  <c r="U41" i="15"/>
  <c r="V41" i="15"/>
  <c r="S42" i="15"/>
  <c r="U42" i="15"/>
  <c r="V42" i="15"/>
  <c r="S43" i="15"/>
  <c r="U43" i="15"/>
  <c r="V43" i="15"/>
  <c r="S44" i="15"/>
  <c r="U44" i="15"/>
  <c r="V44" i="15"/>
  <c r="S45" i="15"/>
  <c r="U45" i="15"/>
  <c r="V45" i="15"/>
  <c r="S46" i="15"/>
  <c r="U46" i="15"/>
  <c r="V46" i="15"/>
  <c r="S47" i="15"/>
  <c r="U47" i="15"/>
  <c r="V47" i="15"/>
  <c r="S48" i="15"/>
  <c r="U48" i="15"/>
  <c r="V48" i="15"/>
  <c r="S49" i="15"/>
  <c r="U49" i="15"/>
  <c r="V49" i="15"/>
  <c r="S50" i="15"/>
  <c r="U50" i="15"/>
  <c r="V50" i="15"/>
  <c r="S51" i="15"/>
  <c r="U51" i="15"/>
  <c r="V51" i="15"/>
  <c r="S52" i="15"/>
  <c r="U52" i="15"/>
  <c r="V52" i="15"/>
  <c r="S53" i="15"/>
  <c r="U53" i="15"/>
  <c r="V53" i="15"/>
  <c r="S54" i="15"/>
  <c r="U54" i="15"/>
  <c r="V54" i="15"/>
  <c r="S55" i="15"/>
  <c r="U55" i="15"/>
  <c r="V55" i="15"/>
  <c r="S56" i="15"/>
  <c r="U56" i="15"/>
  <c r="V56" i="15"/>
  <c r="S57" i="15"/>
  <c r="U57" i="15"/>
  <c r="V57" i="15"/>
  <c r="S58" i="15"/>
  <c r="U58" i="15"/>
  <c r="V58" i="15"/>
  <c r="S59" i="15"/>
  <c r="U59" i="15"/>
  <c r="V59" i="15"/>
  <c r="S60" i="15"/>
  <c r="U60" i="15"/>
  <c r="V60" i="15"/>
  <c r="S61" i="15"/>
  <c r="U61" i="15"/>
  <c r="V61" i="15"/>
  <c r="S62" i="15"/>
  <c r="U62" i="15"/>
  <c r="V62" i="15"/>
  <c r="S63" i="15"/>
  <c r="U63" i="15"/>
  <c r="V63" i="15"/>
  <c r="S64" i="15"/>
  <c r="U64" i="15"/>
  <c r="V64" i="15"/>
  <c r="S65" i="15"/>
  <c r="U65" i="15"/>
  <c r="V65" i="15"/>
  <c r="S66" i="15"/>
  <c r="U66" i="15"/>
  <c r="V66" i="15"/>
  <c r="S67" i="15"/>
  <c r="U67" i="15"/>
  <c r="V67" i="15"/>
  <c r="S68" i="15"/>
  <c r="U68" i="15"/>
  <c r="V68" i="15"/>
  <c r="S69" i="15"/>
  <c r="U69" i="15"/>
  <c r="V69" i="15"/>
  <c r="S70" i="15"/>
  <c r="U70" i="15"/>
  <c r="V70" i="15"/>
  <c r="S71" i="15"/>
  <c r="U71" i="15"/>
  <c r="V71" i="15"/>
  <c r="S72" i="15"/>
  <c r="U72" i="15"/>
  <c r="V72" i="15"/>
  <c r="S73" i="15"/>
  <c r="U73" i="15"/>
  <c r="V73" i="15"/>
  <c r="S74" i="15"/>
  <c r="U74" i="15"/>
  <c r="V74" i="15"/>
  <c r="S75" i="15"/>
  <c r="U75" i="15"/>
  <c r="V75" i="15"/>
  <c r="S76" i="15"/>
  <c r="U76" i="15"/>
  <c r="V76" i="15"/>
  <c r="S77" i="15"/>
  <c r="U77" i="15"/>
  <c r="V77" i="15"/>
  <c r="S78" i="15"/>
  <c r="U78" i="15"/>
  <c r="V78" i="15"/>
  <c r="S79" i="15"/>
  <c r="U79" i="15"/>
  <c r="V79" i="15"/>
  <c r="S80" i="15"/>
  <c r="U80" i="15"/>
  <c r="V80" i="15"/>
  <c r="S81" i="15"/>
  <c r="U81" i="15"/>
  <c r="V81" i="15"/>
  <c r="S82" i="15"/>
  <c r="U82" i="15"/>
  <c r="V82" i="15"/>
  <c r="S83" i="15"/>
  <c r="U83" i="15"/>
  <c r="V83" i="15"/>
  <c r="S84" i="15"/>
  <c r="U84" i="15"/>
  <c r="V84" i="15"/>
  <c r="S85" i="15"/>
  <c r="U85" i="15"/>
  <c r="V85" i="15"/>
  <c r="S86" i="15"/>
  <c r="U86" i="15"/>
  <c r="V86" i="15"/>
  <c r="S87" i="15"/>
  <c r="U87" i="15"/>
  <c r="V87" i="15"/>
  <c r="S88" i="15"/>
  <c r="U88" i="15"/>
  <c r="V88" i="15"/>
  <c r="S89" i="15"/>
  <c r="U89" i="15"/>
  <c r="V89" i="15"/>
  <c r="S90" i="15"/>
  <c r="U90" i="15"/>
  <c r="V90" i="15"/>
  <c r="S91" i="15"/>
  <c r="U91" i="15"/>
  <c r="V91" i="15"/>
  <c r="S92" i="15"/>
  <c r="U92" i="15"/>
  <c r="V92" i="15"/>
  <c r="S93" i="15"/>
  <c r="U93" i="15"/>
  <c r="V93" i="15"/>
  <c r="S94" i="15"/>
  <c r="U94" i="15"/>
  <c r="V94" i="15"/>
  <c r="S95" i="15"/>
  <c r="U95" i="15"/>
  <c r="V95" i="15"/>
  <c r="S96" i="15"/>
  <c r="U96" i="15"/>
  <c r="V96" i="15"/>
  <c r="S97" i="15"/>
  <c r="U97" i="15"/>
  <c r="V97" i="15"/>
  <c r="S98" i="15"/>
  <c r="U98" i="15"/>
  <c r="V98" i="15"/>
  <c r="S99" i="15"/>
  <c r="U99" i="15"/>
  <c r="V99" i="15"/>
  <c r="S100" i="15"/>
  <c r="U100" i="15"/>
  <c r="V100" i="15"/>
  <c r="S101" i="15"/>
  <c r="U101" i="15"/>
  <c r="V101" i="15"/>
  <c r="S102" i="15"/>
  <c r="U102" i="15"/>
  <c r="V102" i="15"/>
  <c r="S103" i="15"/>
  <c r="U103" i="15"/>
  <c r="V103" i="15"/>
  <c r="S104" i="15"/>
  <c r="U104" i="15"/>
  <c r="V104" i="15"/>
  <c r="S105" i="15"/>
  <c r="U105" i="15"/>
  <c r="V105" i="15"/>
  <c r="S106" i="15"/>
  <c r="U106" i="15"/>
  <c r="V106" i="15"/>
  <c r="S107" i="15"/>
  <c r="U107" i="15"/>
  <c r="V107" i="15"/>
  <c r="S108" i="15"/>
  <c r="U108" i="15"/>
  <c r="V108" i="15"/>
  <c r="S109" i="15"/>
  <c r="U109" i="15"/>
  <c r="V109" i="15"/>
  <c r="S110" i="15"/>
  <c r="U110" i="15"/>
  <c r="V110" i="15"/>
  <c r="S111" i="15"/>
  <c r="U111" i="15"/>
  <c r="V111" i="15"/>
  <c r="S112" i="15"/>
  <c r="U112" i="15"/>
  <c r="V112" i="15"/>
  <c r="S113" i="15"/>
  <c r="U113" i="15"/>
  <c r="V113" i="15"/>
  <c r="S114" i="15"/>
  <c r="U114" i="15"/>
  <c r="V114" i="15"/>
  <c r="S115" i="15"/>
  <c r="U115" i="15"/>
  <c r="V115" i="15"/>
  <c r="S116" i="15"/>
  <c r="U116" i="15"/>
  <c r="V116" i="15"/>
  <c r="S117" i="15"/>
  <c r="U117" i="15"/>
  <c r="V117" i="15"/>
  <c r="S118" i="15"/>
  <c r="U118" i="15"/>
  <c r="V118" i="15"/>
  <c r="S119" i="15"/>
  <c r="U119" i="15"/>
  <c r="V119" i="15"/>
  <c r="S120" i="15"/>
  <c r="U120" i="15"/>
  <c r="V120" i="15"/>
  <c r="S121" i="15"/>
  <c r="U121" i="15"/>
  <c r="V121" i="15"/>
  <c r="S122" i="15"/>
  <c r="U122" i="15"/>
  <c r="V122" i="15"/>
  <c r="S123" i="15"/>
  <c r="U123" i="15"/>
  <c r="V123" i="15"/>
  <c r="S124" i="15"/>
  <c r="U124" i="15"/>
  <c r="V124" i="15"/>
  <c r="S125" i="15"/>
  <c r="U125" i="15"/>
  <c r="V125" i="15"/>
  <c r="S126" i="15"/>
  <c r="U126" i="15"/>
  <c r="V126" i="15"/>
  <c r="S127" i="15"/>
  <c r="U127" i="15"/>
  <c r="V127" i="15"/>
  <c r="S128" i="15"/>
  <c r="U128" i="15"/>
  <c r="V128" i="15"/>
  <c r="S129" i="15"/>
  <c r="U129" i="15"/>
  <c r="V129" i="15"/>
  <c r="S130" i="15"/>
  <c r="U130" i="15"/>
  <c r="V130" i="15"/>
  <c r="S131" i="15"/>
  <c r="U131" i="15"/>
  <c r="V131" i="15"/>
  <c r="S132" i="15"/>
  <c r="U132" i="15"/>
  <c r="V132" i="15"/>
  <c r="S133" i="15"/>
  <c r="U133" i="15"/>
  <c r="V133" i="15"/>
  <c r="S134" i="15"/>
  <c r="U134" i="15"/>
  <c r="V134" i="15"/>
  <c r="S135" i="15"/>
  <c r="U135" i="15"/>
  <c r="V135" i="15"/>
  <c r="S136" i="15"/>
  <c r="U136" i="15"/>
  <c r="V136" i="15"/>
  <c r="S137" i="15"/>
  <c r="U137" i="15"/>
  <c r="V137" i="15"/>
  <c r="S138" i="15"/>
  <c r="U138" i="15"/>
  <c r="V138" i="15"/>
  <c r="S139" i="15"/>
  <c r="U139" i="15"/>
  <c r="V139" i="15"/>
  <c r="S140" i="15"/>
  <c r="U140" i="15"/>
  <c r="V140" i="15"/>
  <c r="S141" i="15"/>
  <c r="U141" i="15"/>
  <c r="V141" i="15"/>
  <c r="S142" i="15"/>
  <c r="U142" i="15"/>
  <c r="V142" i="15"/>
  <c r="S143" i="15"/>
  <c r="U143" i="15"/>
  <c r="V143" i="15"/>
  <c r="S144" i="15"/>
  <c r="U144" i="15"/>
  <c r="V144" i="15"/>
  <c r="S145" i="15"/>
  <c r="U145" i="15"/>
  <c r="V145" i="15"/>
  <c r="S146" i="15"/>
  <c r="U146" i="15"/>
  <c r="V146" i="15"/>
  <c r="S147" i="15"/>
  <c r="U147" i="15"/>
  <c r="V147" i="15"/>
  <c r="S148" i="15"/>
  <c r="U148" i="15"/>
  <c r="V148" i="15"/>
  <c r="S149" i="15"/>
  <c r="U149" i="15"/>
  <c r="V149" i="15"/>
  <c r="S150" i="15"/>
  <c r="U150" i="15"/>
  <c r="V150" i="15"/>
  <c r="S151" i="15"/>
  <c r="U151" i="15"/>
  <c r="V151" i="15"/>
  <c r="S152" i="15"/>
  <c r="U152" i="15"/>
  <c r="V152" i="15"/>
  <c r="S153" i="15"/>
  <c r="U153" i="15"/>
  <c r="V153" i="15"/>
  <c r="S154" i="15"/>
  <c r="U154" i="15"/>
  <c r="V154" i="15"/>
  <c r="S155" i="15"/>
  <c r="U155" i="15"/>
  <c r="V155" i="15"/>
  <c r="S156" i="15"/>
  <c r="U156" i="15"/>
  <c r="V156" i="15"/>
  <c r="S157" i="15"/>
  <c r="U157" i="15"/>
  <c r="V157" i="15"/>
  <c r="S158" i="15"/>
  <c r="U158" i="15"/>
  <c r="V158" i="15"/>
  <c r="S159" i="15"/>
  <c r="U159" i="15"/>
  <c r="V159" i="15"/>
  <c r="S160" i="15"/>
  <c r="U160" i="15"/>
  <c r="V160" i="15"/>
  <c r="S161" i="15"/>
  <c r="U161" i="15"/>
  <c r="V161" i="15"/>
  <c r="S162" i="15"/>
  <c r="U162" i="15"/>
  <c r="V162" i="15"/>
  <c r="S163" i="15"/>
  <c r="U163" i="15"/>
  <c r="V163" i="15"/>
  <c r="S164" i="15"/>
  <c r="U164" i="15"/>
  <c r="V164" i="15"/>
  <c r="S165" i="15"/>
  <c r="U165" i="15"/>
  <c r="V165" i="15"/>
  <c r="S166" i="15"/>
  <c r="U166" i="15"/>
  <c r="V166" i="15"/>
  <c r="S167" i="15"/>
  <c r="U167" i="15"/>
  <c r="V167" i="15"/>
  <c r="S168" i="15"/>
  <c r="U168" i="15"/>
  <c r="V168" i="15"/>
  <c r="S169" i="15"/>
  <c r="U169" i="15"/>
  <c r="V169" i="15"/>
  <c r="S170" i="15"/>
  <c r="U170" i="15"/>
  <c r="V170" i="15"/>
  <c r="S171" i="15"/>
  <c r="U171" i="15"/>
  <c r="V171" i="15"/>
  <c r="S172" i="15"/>
  <c r="U172" i="15"/>
  <c r="V172" i="15"/>
  <c r="S173" i="15"/>
  <c r="U173" i="15"/>
  <c r="V173" i="15"/>
  <c r="S174" i="15"/>
  <c r="U174" i="15"/>
  <c r="V174" i="15"/>
  <c r="S175" i="15"/>
  <c r="U175" i="15"/>
  <c r="V175" i="15"/>
  <c r="S176" i="15"/>
  <c r="U176" i="15"/>
  <c r="V176" i="15"/>
  <c r="S177" i="15"/>
  <c r="U177" i="15"/>
  <c r="V177" i="15"/>
  <c r="S178" i="15"/>
  <c r="U178" i="15"/>
  <c r="V178" i="15"/>
  <c r="S179" i="15"/>
  <c r="U179" i="15"/>
  <c r="V179" i="15"/>
  <c r="S180" i="15"/>
  <c r="U180" i="15"/>
  <c r="V180" i="15"/>
  <c r="S181" i="15"/>
  <c r="U181" i="15"/>
  <c r="V181" i="15"/>
  <c r="S182" i="15"/>
  <c r="U182" i="15"/>
  <c r="V182" i="15"/>
  <c r="S183" i="15"/>
  <c r="U183" i="15"/>
  <c r="V183" i="15"/>
  <c r="S184" i="15"/>
  <c r="U184" i="15"/>
  <c r="V184" i="15"/>
  <c r="S185" i="15"/>
  <c r="U185" i="15"/>
  <c r="V185" i="15"/>
  <c r="S186" i="15"/>
  <c r="U186" i="15"/>
  <c r="V186" i="15"/>
  <c r="S187" i="15"/>
  <c r="U187" i="15"/>
  <c r="V187" i="15"/>
  <c r="S188" i="15"/>
  <c r="U188" i="15"/>
  <c r="V188" i="15"/>
  <c r="S189" i="15"/>
  <c r="U189" i="15"/>
  <c r="V189" i="15"/>
  <c r="S190" i="15"/>
  <c r="U190" i="15"/>
  <c r="V190" i="15"/>
  <c r="S191" i="15"/>
  <c r="U191" i="15"/>
  <c r="V191" i="15"/>
  <c r="S192" i="15"/>
  <c r="U192" i="15"/>
  <c r="V192" i="15"/>
  <c r="S193" i="15"/>
  <c r="U193" i="15"/>
  <c r="V193" i="15"/>
  <c r="S194" i="15"/>
  <c r="U194" i="15"/>
  <c r="V194" i="15"/>
  <c r="S195" i="15"/>
  <c r="U195" i="15"/>
  <c r="V195" i="15"/>
  <c r="S196" i="15"/>
  <c r="U196" i="15"/>
  <c r="V196" i="15"/>
  <c r="S197" i="15"/>
  <c r="U197" i="15"/>
  <c r="V197" i="15"/>
  <c r="S198" i="15"/>
  <c r="U198" i="15"/>
  <c r="V198" i="15"/>
  <c r="S199" i="15"/>
  <c r="U199" i="15"/>
  <c r="V199" i="15"/>
  <c r="S200" i="15"/>
  <c r="U200" i="15"/>
  <c r="V200" i="15"/>
  <c r="S201" i="15"/>
  <c r="U201" i="15"/>
  <c r="V201" i="15"/>
  <c r="S202" i="15"/>
  <c r="U202" i="15"/>
  <c r="V202" i="15"/>
  <c r="S203" i="15"/>
  <c r="U203" i="15"/>
  <c r="V203" i="15"/>
  <c r="S204" i="15"/>
  <c r="U204" i="15"/>
  <c r="V204" i="15"/>
  <c r="S205" i="15"/>
  <c r="U205" i="15"/>
  <c r="V205" i="15"/>
  <c r="S206" i="15"/>
  <c r="U206" i="15"/>
  <c r="V206" i="15"/>
  <c r="S207" i="15"/>
  <c r="U207" i="15"/>
  <c r="V207" i="15"/>
  <c r="S208" i="15"/>
  <c r="U208" i="15"/>
  <c r="V208" i="15"/>
  <c r="S209" i="15"/>
  <c r="U209" i="15"/>
  <c r="V209" i="15"/>
  <c r="S210" i="15"/>
  <c r="U210" i="15"/>
  <c r="V210" i="15"/>
  <c r="S211" i="15"/>
  <c r="U211" i="15"/>
  <c r="V211" i="15"/>
  <c r="S212" i="15"/>
  <c r="U212" i="15"/>
  <c r="V212" i="15"/>
  <c r="S213" i="15"/>
  <c r="U213" i="15"/>
  <c r="V213" i="15"/>
  <c r="S214" i="15"/>
  <c r="U214" i="15"/>
  <c r="V214" i="15"/>
  <c r="S215" i="15"/>
  <c r="U215" i="15"/>
  <c r="V215" i="15"/>
  <c r="S216" i="15"/>
  <c r="U216" i="15"/>
  <c r="V216" i="15"/>
  <c r="S217" i="15"/>
  <c r="U217" i="15"/>
  <c r="V217" i="15"/>
  <c r="S218" i="15"/>
  <c r="U218" i="15"/>
  <c r="V218" i="15"/>
  <c r="S219" i="15"/>
  <c r="U219" i="15"/>
  <c r="V219" i="15"/>
  <c r="S220" i="15"/>
  <c r="U220" i="15"/>
  <c r="V220" i="15"/>
  <c r="S221" i="15"/>
  <c r="U221" i="15"/>
  <c r="V221" i="15"/>
  <c r="S222" i="15"/>
  <c r="U222" i="15"/>
  <c r="V222" i="15"/>
  <c r="S223" i="15"/>
  <c r="U223" i="15"/>
  <c r="V223" i="15"/>
  <c r="S224" i="15"/>
  <c r="U224" i="15"/>
  <c r="V224" i="15"/>
  <c r="S225" i="15"/>
  <c r="U225" i="15"/>
  <c r="V225" i="15"/>
  <c r="S226" i="15"/>
  <c r="U226" i="15"/>
  <c r="V226" i="15"/>
  <c r="S227" i="15"/>
  <c r="U227" i="15"/>
  <c r="V227" i="15"/>
  <c r="S228" i="15"/>
  <c r="U228" i="15"/>
  <c r="V228" i="15"/>
  <c r="S229" i="15"/>
  <c r="U229" i="15"/>
  <c r="V229" i="15"/>
  <c r="S230" i="15"/>
  <c r="U230" i="15"/>
  <c r="V230" i="15"/>
  <c r="S231" i="15"/>
  <c r="U231" i="15"/>
  <c r="V231" i="15"/>
  <c r="S232" i="15"/>
  <c r="U232" i="15"/>
  <c r="V232" i="15"/>
  <c r="S233" i="15"/>
  <c r="U233" i="15"/>
  <c r="V233" i="15"/>
  <c r="S234" i="15"/>
  <c r="U234" i="15"/>
  <c r="V234" i="15"/>
  <c r="S235" i="15"/>
  <c r="U235" i="15"/>
  <c r="V235" i="15"/>
  <c r="S236" i="15"/>
  <c r="U236" i="15"/>
  <c r="V236" i="15"/>
  <c r="S237" i="15"/>
  <c r="U237" i="15"/>
  <c r="V237" i="15"/>
  <c r="S238" i="15"/>
  <c r="U238" i="15"/>
  <c r="V238" i="15"/>
  <c r="S239" i="15"/>
  <c r="U239" i="15"/>
  <c r="V239" i="15"/>
  <c r="S240" i="15"/>
  <c r="U240" i="15"/>
  <c r="V240" i="15"/>
  <c r="S241" i="15"/>
  <c r="U241" i="15"/>
  <c r="V241" i="15"/>
  <c r="S242" i="15"/>
  <c r="U242" i="15"/>
  <c r="V242" i="15"/>
  <c r="S243" i="15"/>
  <c r="U243" i="15"/>
  <c r="V243" i="15"/>
  <c r="S244" i="15"/>
  <c r="U244" i="15"/>
  <c r="V244" i="15"/>
  <c r="S245" i="15"/>
  <c r="U245" i="15"/>
  <c r="V245" i="15"/>
  <c r="S246" i="15"/>
  <c r="U246" i="15"/>
  <c r="V246" i="15"/>
  <c r="S247" i="15"/>
  <c r="U247" i="15"/>
  <c r="V247" i="15"/>
  <c r="S248" i="15"/>
  <c r="U248" i="15"/>
  <c r="V248" i="15"/>
  <c r="S249" i="15"/>
  <c r="U249" i="15"/>
  <c r="V249" i="15"/>
  <c r="S250" i="15"/>
  <c r="U250" i="15"/>
  <c r="V250" i="15"/>
  <c r="S251" i="15"/>
  <c r="U251" i="15"/>
  <c r="V251" i="15"/>
  <c r="S252" i="15"/>
  <c r="U252" i="15"/>
  <c r="V252" i="15"/>
  <c r="S253" i="15"/>
  <c r="U253" i="15"/>
  <c r="V253" i="15"/>
  <c r="S254" i="15"/>
  <c r="U254" i="15"/>
  <c r="V254" i="15"/>
  <c r="S255" i="15"/>
  <c r="U255" i="15"/>
  <c r="V255" i="15"/>
  <c r="S256" i="15"/>
  <c r="U256" i="15"/>
  <c r="V256" i="15"/>
  <c r="S257" i="15"/>
  <c r="U257" i="15"/>
  <c r="V257" i="15"/>
  <c r="S258" i="15"/>
  <c r="U258" i="15"/>
  <c r="V258" i="15"/>
  <c r="S259" i="15"/>
  <c r="U259" i="15"/>
  <c r="V259" i="15"/>
  <c r="S260" i="15"/>
  <c r="U260" i="15"/>
  <c r="V260" i="15"/>
  <c r="S261" i="15"/>
  <c r="U261" i="15"/>
  <c r="V261" i="15"/>
  <c r="S262" i="15"/>
  <c r="U262" i="15"/>
  <c r="V262" i="15"/>
  <c r="S263" i="15"/>
  <c r="U263" i="15"/>
  <c r="V263" i="15"/>
  <c r="S264" i="15"/>
  <c r="U264" i="15"/>
  <c r="V264" i="15"/>
  <c r="S265" i="15"/>
  <c r="U265" i="15"/>
  <c r="V265" i="15"/>
  <c r="S266" i="15"/>
  <c r="U266" i="15"/>
  <c r="V266" i="15"/>
  <c r="S267" i="15"/>
  <c r="U267" i="15"/>
  <c r="V267" i="15"/>
  <c r="S268" i="15"/>
  <c r="U268" i="15"/>
  <c r="V268" i="15"/>
  <c r="S269" i="15"/>
  <c r="U269" i="15"/>
  <c r="V269" i="15"/>
  <c r="S270" i="15"/>
  <c r="U270" i="15"/>
  <c r="V270" i="15"/>
  <c r="S271" i="15"/>
  <c r="U271" i="15"/>
  <c r="V271" i="15"/>
  <c r="S272" i="15"/>
  <c r="U272" i="15"/>
  <c r="V272" i="15"/>
  <c r="S273" i="15"/>
  <c r="U273" i="15"/>
  <c r="V273" i="15"/>
  <c r="S274" i="15"/>
  <c r="U274" i="15"/>
  <c r="V274" i="15"/>
  <c r="S275" i="15"/>
  <c r="U275" i="15"/>
  <c r="V275" i="15"/>
  <c r="S276" i="15"/>
  <c r="U276" i="15"/>
  <c r="V276" i="15"/>
  <c r="S277" i="15"/>
  <c r="U277" i="15"/>
  <c r="V277" i="15"/>
  <c r="S278" i="15"/>
  <c r="U278" i="15"/>
  <c r="V278" i="15"/>
  <c r="S279" i="15"/>
  <c r="U279" i="15"/>
  <c r="V279" i="15"/>
  <c r="S280" i="15"/>
  <c r="U280" i="15"/>
  <c r="V280" i="15"/>
  <c r="S281" i="15"/>
  <c r="U281" i="15"/>
  <c r="V281" i="15"/>
  <c r="S282" i="15"/>
  <c r="U282" i="15"/>
  <c r="V282" i="15"/>
  <c r="S283" i="15"/>
  <c r="U283" i="15"/>
  <c r="V283" i="15"/>
  <c r="S284" i="15"/>
  <c r="U284" i="15"/>
  <c r="V284" i="15"/>
  <c r="S285" i="15"/>
  <c r="U285" i="15"/>
  <c r="V285" i="15"/>
  <c r="S286" i="15"/>
  <c r="U286" i="15"/>
  <c r="V286" i="15"/>
  <c r="S287" i="15"/>
  <c r="U287" i="15"/>
  <c r="V287" i="15"/>
  <c r="S288" i="15"/>
  <c r="U288" i="15"/>
  <c r="V288" i="15"/>
  <c r="S289" i="15"/>
  <c r="U289" i="15"/>
  <c r="V289" i="15"/>
  <c r="S290" i="15"/>
  <c r="U290" i="15"/>
  <c r="V290" i="15"/>
  <c r="S291" i="15"/>
  <c r="U291" i="15"/>
  <c r="V291" i="15"/>
  <c r="S292" i="15"/>
  <c r="U292" i="15"/>
  <c r="V292" i="15"/>
  <c r="S293" i="15"/>
  <c r="U293" i="15"/>
  <c r="V293" i="15"/>
  <c r="S294" i="15"/>
  <c r="U294" i="15"/>
  <c r="V294" i="15"/>
  <c r="S295" i="15"/>
  <c r="U295" i="15"/>
  <c r="V295" i="15"/>
  <c r="S296" i="15"/>
  <c r="U296" i="15"/>
  <c r="V296" i="15"/>
  <c r="S297" i="15"/>
  <c r="U297" i="15"/>
  <c r="V297" i="15"/>
  <c r="S298" i="15"/>
  <c r="U298" i="15"/>
  <c r="V298" i="15"/>
  <c r="S299" i="15"/>
  <c r="U299" i="15"/>
  <c r="V299" i="15"/>
  <c r="S300" i="15"/>
  <c r="U300" i="15"/>
  <c r="V300" i="15"/>
  <c r="S301" i="15"/>
  <c r="U301" i="15"/>
  <c r="V301" i="15"/>
  <c r="S302" i="15"/>
  <c r="U302" i="15"/>
  <c r="V302" i="15"/>
  <c r="S303" i="15"/>
  <c r="U303" i="15"/>
  <c r="V303" i="15"/>
  <c r="S304" i="15"/>
  <c r="U304" i="15"/>
  <c r="V304" i="15"/>
  <c r="S305" i="15"/>
  <c r="U305" i="15"/>
  <c r="V305" i="15"/>
  <c r="S306" i="15"/>
  <c r="U306" i="15"/>
  <c r="V306" i="15"/>
  <c r="S307" i="15"/>
  <c r="U307" i="15"/>
  <c r="V307" i="15"/>
  <c r="S308" i="15"/>
  <c r="U308" i="15"/>
  <c r="V308" i="15"/>
  <c r="S309" i="15"/>
  <c r="U309" i="15"/>
  <c r="V309" i="15"/>
  <c r="S310" i="15"/>
  <c r="U310" i="15"/>
  <c r="V310" i="15"/>
  <c r="S311" i="15"/>
  <c r="U311" i="15"/>
  <c r="V311" i="15"/>
  <c r="S312" i="15"/>
  <c r="U312" i="15"/>
  <c r="V312" i="15"/>
  <c r="S313" i="15"/>
  <c r="U313" i="15"/>
  <c r="V313" i="15"/>
  <c r="S314" i="15"/>
  <c r="U314" i="15"/>
  <c r="V314" i="15"/>
  <c r="S315" i="15"/>
  <c r="U315" i="15"/>
  <c r="V315" i="15"/>
  <c r="S316" i="15"/>
  <c r="U316" i="15"/>
  <c r="V316" i="15"/>
  <c r="S317" i="15"/>
  <c r="U317" i="15"/>
  <c r="V317" i="15"/>
  <c r="S318" i="15"/>
  <c r="U318" i="15"/>
  <c r="V318" i="15"/>
  <c r="S319" i="15"/>
  <c r="U319" i="15"/>
  <c r="V319" i="15"/>
  <c r="S320" i="15"/>
  <c r="U320" i="15"/>
  <c r="V320" i="15"/>
  <c r="S321" i="15"/>
  <c r="U321" i="15"/>
  <c r="V321" i="15"/>
  <c r="S322" i="15"/>
  <c r="U322" i="15"/>
  <c r="V322" i="15"/>
  <c r="S323" i="15"/>
  <c r="U323" i="15"/>
  <c r="V323" i="15"/>
  <c r="S324" i="15"/>
  <c r="U324" i="15"/>
  <c r="V324" i="15"/>
  <c r="S325" i="15"/>
  <c r="U325" i="15"/>
  <c r="V325" i="15"/>
  <c r="S326" i="15"/>
  <c r="U326" i="15"/>
  <c r="V326" i="15"/>
  <c r="S327" i="15"/>
  <c r="U327" i="15"/>
  <c r="V327" i="15"/>
  <c r="S328" i="15"/>
  <c r="U328" i="15"/>
  <c r="V328" i="15"/>
  <c r="S329" i="15"/>
  <c r="U329" i="15"/>
  <c r="V329" i="15"/>
  <c r="S330" i="15"/>
  <c r="U330" i="15"/>
  <c r="V330" i="15"/>
  <c r="S331" i="15"/>
  <c r="U331" i="15"/>
  <c r="V331" i="15"/>
  <c r="S332" i="15"/>
  <c r="U332" i="15"/>
  <c r="V332" i="15"/>
  <c r="S333" i="15"/>
  <c r="U333" i="15"/>
  <c r="V333" i="15"/>
  <c r="S334" i="15"/>
  <c r="U334" i="15"/>
  <c r="V334" i="15"/>
  <c r="S335" i="15"/>
  <c r="U335" i="15"/>
  <c r="V335" i="15"/>
  <c r="S336" i="15"/>
  <c r="U336" i="15"/>
  <c r="V336" i="15"/>
  <c r="S337" i="15"/>
  <c r="U337" i="15"/>
  <c r="V337" i="15"/>
  <c r="S338" i="15"/>
  <c r="U338" i="15"/>
  <c r="V338" i="15"/>
  <c r="S339" i="15"/>
  <c r="U339" i="15"/>
  <c r="V339" i="15"/>
  <c r="S340" i="15"/>
  <c r="U340" i="15"/>
  <c r="V340" i="15"/>
  <c r="S341" i="15"/>
  <c r="U341" i="15"/>
  <c r="V341" i="15"/>
  <c r="S342" i="15"/>
  <c r="U342" i="15"/>
  <c r="V342" i="15"/>
  <c r="S343" i="15"/>
  <c r="U343" i="15"/>
  <c r="V343" i="15"/>
  <c r="S344" i="15"/>
  <c r="U344" i="15"/>
  <c r="V344" i="15"/>
  <c r="S345" i="15"/>
  <c r="U345" i="15"/>
  <c r="V345" i="15"/>
  <c r="S346" i="15"/>
  <c r="U346" i="15"/>
  <c r="V346" i="15"/>
  <c r="S347" i="15"/>
  <c r="U347" i="15"/>
  <c r="V347" i="15"/>
  <c r="S348" i="15"/>
  <c r="U348" i="15"/>
  <c r="V348" i="15"/>
  <c r="S349" i="15"/>
  <c r="U349" i="15"/>
  <c r="V349" i="15"/>
  <c r="S350" i="15"/>
  <c r="U350" i="15"/>
  <c r="V350" i="15"/>
  <c r="S351" i="15"/>
  <c r="U351" i="15"/>
  <c r="V351" i="15"/>
  <c r="S2" i="15"/>
  <c r="U2" i="15"/>
  <c r="V2" i="15"/>
  <c r="N3" i="15"/>
  <c r="P3" i="15"/>
  <c r="Q3" i="15"/>
  <c r="N4" i="15"/>
  <c r="P4" i="15"/>
  <c r="Q4" i="15"/>
  <c r="N5" i="15"/>
  <c r="P5" i="15"/>
  <c r="Q5" i="15"/>
  <c r="N6" i="15"/>
  <c r="P6" i="15"/>
  <c r="Q6" i="15"/>
  <c r="N7" i="15"/>
  <c r="P7" i="15"/>
  <c r="Q7" i="15"/>
  <c r="N8" i="15"/>
  <c r="P8" i="15"/>
  <c r="Q8" i="15"/>
  <c r="N9" i="15"/>
  <c r="P9" i="15"/>
  <c r="Q9" i="15"/>
  <c r="N10" i="15"/>
  <c r="P10" i="15"/>
  <c r="Q10" i="15"/>
  <c r="N11" i="15"/>
  <c r="P11" i="15"/>
  <c r="Q11" i="15"/>
  <c r="N12" i="15"/>
  <c r="P12" i="15"/>
  <c r="Q12" i="15"/>
  <c r="N13" i="15"/>
  <c r="P13" i="15"/>
  <c r="Q13" i="15"/>
  <c r="N14" i="15"/>
  <c r="P14" i="15"/>
  <c r="Q14" i="15"/>
  <c r="N15" i="15"/>
  <c r="P15" i="15"/>
  <c r="Q15" i="15"/>
  <c r="N16" i="15"/>
  <c r="P16" i="15"/>
  <c r="Q16" i="15"/>
  <c r="N17" i="15"/>
  <c r="P17" i="15"/>
  <c r="Q17" i="15"/>
  <c r="N18" i="15"/>
  <c r="P18" i="15"/>
  <c r="Q18" i="15"/>
  <c r="N19" i="15"/>
  <c r="P19" i="15"/>
  <c r="Q19" i="15"/>
  <c r="N20" i="15"/>
  <c r="P20" i="15"/>
  <c r="Q20" i="15"/>
  <c r="N21" i="15"/>
  <c r="P21" i="15"/>
  <c r="Q21" i="15"/>
  <c r="N22" i="15"/>
  <c r="P22" i="15"/>
  <c r="Q22" i="15"/>
  <c r="N23" i="15"/>
  <c r="P23" i="15"/>
  <c r="Q23" i="15"/>
  <c r="N24" i="15"/>
  <c r="P24" i="15"/>
  <c r="Q24" i="15"/>
  <c r="N25" i="15"/>
  <c r="P25" i="15"/>
  <c r="Q25" i="15"/>
  <c r="N26" i="15"/>
  <c r="P26" i="15"/>
  <c r="Q26" i="15"/>
  <c r="N27" i="15"/>
  <c r="P27" i="15"/>
  <c r="Q27" i="15"/>
  <c r="N28" i="15"/>
  <c r="P28" i="15"/>
  <c r="Q28" i="15"/>
  <c r="N29" i="15"/>
  <c r="P29" i="15"/>
  <c r="Q29" i="15"/>
  <c r="N30" i="15"/>
  <c r="P30" i="15"/>
  <c r="Q30" i="15"/>
  <c r="N31" i="15"/>
  <c r="P31" i="15"/>
  <c r="Q31" i="15"/>
  <c r="N32" i="15"/>
  <c r="P32" i="15"/>
  <c r="Q32" i="15"/>
  <c r="N33" i="15"/>
  <c r="P33" i="15"/>
  <c r="Q33" i="15"/>
  <c r="N34" i="15"/>
  <c r="P34" i="15"/>
  <c r="Q34" i="15"/>
  <c r="N35" i="15"/>
  <c r="P35" i="15"/>
  <c r="Q35" i="15"/>
  <c r="N36" i="15"/>
  <c r="P36" i="15"/>
  <c r="Q36" i="15"/>
  <c r="N37" i="15"/>
  <c r="P37" i="15"/>
  <c r="Q37" i="15"/>
  <c r="N38" i="15"/>
  <c r="P38" i="15"/>
  <c r="Q38" i="15"/>
  <c r="N39" i="15"/>
  <c r="P39" i="15"/>
  <c r="Q39" i="15"/>
  <c r="N40" i="15"/>
  <c r="P40" i="15"/>
  <c r="Q40" i="15"/>
  <c r="N41" i="15"/>
  <c r="P41" i="15"/>
  <c r="Q41" i="15"/>
  <c r="N42" i="15"/>
  <c r="P42" i="15"/>
  <c r="Q42" i="15"/>
  <c r="N43" i="15"/>
  <c r="P43" i="15"/>
  <c r="Q43" i="15"/>
  <c r="N44" i="15"/>
  <c r="P44" i="15"/>
  <c r="Q44" i="15"/>
  <c r="N45" i="15"/>
  <c r="P45" i="15"/>
  <c r="Q45" i="15"/>
  <c r="N46" i="15"/>
  <c r="P46" i="15"/>
  <c r="Q46" i="15"/>
  <c r="N47" i="15"/>
  <c r="P47" i="15"/>
  <c r="Q47" i="15"/>
  <c r="N48" i="15"/>
  <c r="P48" i="15"/>
  <c r="Q48" i="15"/>
  <c r="N49" i="15"/>
  <c r="P49" i="15"/>
  <c r="Q49" i="15"/>
  <c r="N50" i="15"/>
  <c r="P50" i="15"/>
  <c r="Q50" i="15"/>
  <c r="N51" i="15"/>
  <c r="P51" i="15"/>
  <c r="Q51" i="15"/>
  <c r="N52" i="15"/>
  <c r="P52" i="15"/>
  <c r="Q52" i="15"/>
  <c r="N53" i="15"/>
  <c r="P53" i="15"/>
  <c r="Q53" i="15"/>
  <c r="N54" i="15"/>
  <c r="P54" i="15"/>
  <c r="Q54" i="15"/>
  <c r="N55" i="15"/>
  <c r="P55" i="15"/>
  <c r="Q55" i="15"/>
  <c r="N56" i="15"/>
  <c r="P56" i="15"/>
  <c r="Q56" i="15"/>
  <c r="N57" i="15"/>
  <c r="P57" i="15"/>
  <c r="Q57" i="15"/>
  <c r="N58" i="15"/>
  <c r="P58" i="15"/>
  <c r="Q58" i="15"/>
  <c r="N59" i="15"/>
  <c r="P59" i="15"/>
  <c r="Q59" i="15"/>
  <c r="N60" i="15"/>
  <c r="P60" i="15"/>
  <c r="Q60" i="15"/>
  <c r="N61" i="15"/>
  <c r="P61" i="15"/>
  <c r="Q61" i="15"/>
  <c r="N62" i="15"/>
  <c r="P62" i="15"/>
  <c r="Q62" i="15"/>
  <c r="N63" i="15"/>
  <c r="P63" i="15"/>
  <c r="Q63" i="15"/>
  <c r="N64" i="15"/>
  <c r="P64" i="15"/>
  <c r="Q64" i="15"/>
  <c r="N65" i="15"/>
  <c r="P65" i="15"/>
  <c r="Q65" i="15"/>
  <c r="N66" i="15"/>
  <c r="P66" i="15"/>
  <c r="Q66" i="15"/>
  <c r="N67" i="15"/>
  <c r="P67" i="15"/>
  <c r="Q67" i="15"/>
  <c r="N68" i="15"/>
  <c r="P68" i="15"/>
  <c r="Q68" i="15"/>
  <c r="N69" i="15"/>
  <c r="P69" i="15"/>
  <c r="Q69" i="15"/>
  <c r="N70" i="15"/>
  <c r="P70" i="15"/>
  <c r="Q70" i="15"/>
  <c r="N71" i="15"/>
  <c r="P71" i="15"/>
  <c r="Q71" i="15"/>
  <c r="N72" i="15"/>
  <c r="P72" i="15"/>
  <c r="Q72" i="15"/>
  <c r="N73" i="15"/>
  <c r="P73" i="15"/>
  <c r="Q73" i="15"/>
  <c r="N74" i="15"/>
  <c r="P74" i="15"/>
  <c r="Q74" i="15"/>
  <c r="N75" i="15"/>
  <c r="P75" i="15"/>
  <c r="Q75" i="15"/>
  <c r="N76" i="15"/>
  <c r="P76" i="15"/>
  <c r="Q76" i="15"/>
  <c r="N78" i="15"/>
  <c r="P78" i="15"/>
  <c r="Q78" i="15"/>
  <c r="N79" i="15"/>
  <c r="P79" i="15"/>
  <c r="Q79" i="15"/>
  <c r="N80" i="15"/>
  <c r="P80" i="15"/>
  <c r="Q80" i="15"/>
  <c r="N81" i="15"/>
  <c r="P81" i="15"/>
  <c r="Q81" i="15"/>
  <c r="N82" i="15"/>
  <c r="P82" i="15"/>
  <c r="Q82" i="15"/>
  <c r="N83" i="15"/>
  <c r="P83" i="15"/>
  <c r="Q83" i="15"/>
  <c r="N84" i="15"/>
  <c r="P84" i="15"/>
  <c r="Q84" i="15"/>
  <c r="N85" i="15"/>
  <c r="P85" i="15"/>
  <c r="Q85" i="15"/>
  <c r="N86" i="15"/>
  <c r="P86" i="15"/>
  <c r="Q86" i="15"/>
  <c r="N87" i="15"/>
  <c r="P87" i="15"/>
  <c r="Q87" i="15"/>
  <c r="N88" i="15"/>
  <c r="P88" i="15"/>
  <c r="Q88" i="15"/>
  <c r="N89" i="15"/>
  <c r="P89" i="15"/>
  <c r="Q89" i="15"/>
  <c r="N90" i="15"/>
  <c r="P90" i="15"/>
  <c r="Q90" i="15"/>
  <c r="N91" i="15"/>
  <c r="P91" i="15"/>
  <c r="Q91" i="15"/>
  <c r="N92" i="15"/>
  <c r="P92" i="15"/>
  <c r="Q92" i="15"/>
  <c r="N93" i="15"/>
  <c r="P93" i="15"/>
  <c r="Q93" i="15"/>
  <c r="N94" i="15"/>
  <c r="P94" i="15"/>
  <c r="Q94" i="15"/>
  <c r="N95" i="15"/>
  <c r="P95" i="15"/>
  <c r="Q95" i="15"/>
  <c r="N96" i="15"/>
  <c r="P96" i="15"/>
  <c r="Q96" i="15"/>
  <c r="N97" i="15"/>
  <c r="P97" i="15"/>
  <c r="Q97" i="15"/>
  <c r="N98" i="15"/>
  <c r="P98" i="15"/>
  <c r="Q98" i="15"/>
  <c r="N99" i="15"/>
  <c r="P99" i="15"/>
  <c r="Q99" i="15"/>
  <c r="N100" i="15"/>
  <c r="P100" i="15"/>
  <c r="Q100" i="15"/>
  <c r="N101" i="15"/>
  <c r="P101" i="15"/>
  <c r="Q101" i="15"/>
  <c r="N102" i="15"/>
  <c r="P102" i="15"/>
  <c r="Q102" i="15"/>
  <c r="N103" i="15"/>
  <c r="P103" i="15"/>
  <c r="Q103" i="15"/>
  <c r="N104" i="15"/>
  <c r="P104" i="15"/>
  <c r="Q104" i="15"/>
  <c r="N105" i="15"/>
  <c r="P105" i="15"/>
  <c r="Q105" i="15"/>
  <c r="N106" i="15"/>
  <c r="P106" i="15"/>
  <c r="Q106" i="15"/>
  <c r="N107" i="15"/>
  <c r="P107" i="15"/>
  <c r="Q107" i="15"/>
  <c r="N108" i="15"/>
  <c r="P108" i="15"/>
  <c r="Q108" i="15"/>
  <c r="N109" i="15"/>
  <c r="P109" i="15"/>
  <c r="Q109" i="15"/>
  <c r="N110" i="15"/>
  <c r="P110" i="15"/>
  <c r="Q110" i="15"/>
  <c r="N111" i="15"/>
  <c r="P111" i="15"/>
  <c r="Q111" i="15"/>
  <c r="N112" i="15"/>
  <c r="P112" i="15"/>
  <c r="Q112" i="15"/>
  <c r="N113" i="15"/>
  <c r="P113" i="15"/>
  <c r="Q113" i="15"/>
  <c r="N114" i="15"/>
  <c r="P114" i="15"/>
  <c r="Q114" i="15"/>
  <c r="N115" i="15"/>
  <c r="P115" i="15"/>
  <c r="Q115" i="15"/>
  <c r="N116" i="15"/>
  <c r="P116" i="15"/>
  <c r="Q116" i="15"/>
  <c r="N117" i="15"/>
  <c r="P117" i="15"/>
  <c r="Q117" i="15"/>
  <c r="N118" i="15"/>
  <c r="P118" i="15"/>
  <c r="Q118" i="15"/>
  <c r="N119" i="15"/>
  <c r="P119" i="15"/>
  <c r="Q119" i="15"/>
  <c r="N120" i="15"/>
  <c r="P120" i="15"/>
  <c r="Q120" i="15"/>
  <c r="N121" i="15"/>
  <c r="P121" i="15"/>
  <c r="Q121" i="15"/>
  <c r="N122" i="15"/>
  <c r="P122" i="15"/>
  <c r="Q122" i="15"/>
  <c r="N123" i="15"/>
  <c r="P123" i="15"/>
  <c r="Q123" i="15"/>
  <c r="N124" i="15"/>
  <c r="P124" i="15"/>
  <c r="Q124" i="15"/>
  <c r="N125" i="15"/>
  <c r="P125" i="15"/>
  <c r="Q125" i="15"/>
  <c r="N126" i="15"/>
  <c r="P126" i="15"/>
  <c r="Q126" i="15"/>
  <c r="N127" i="15"/>
  <c r="P127" i="15"/>
  <c r="Q127" i="15"/>
  <c r="N128" i="15"/>
  <c r="P128" i="15"/>
  <c r="Q128" i="15"/>
  <c r="N129" i="15"/>
  <c r="P129" i="15"/>
  <c r="Q129" i="15"/>
  <c r="N130" i="15"/>
  <c r="P130" i="15"/>
  <c r="Q130" i="15"/>
  <c r="N131" i="15"/>
  <c r="P131" i="15"/>
  <c r="Q131" i="15"/>
  <c r="N132" i="15"/>
  <c r="P132" i="15"/>
  <c r="Q132" i="15"/>
  <c r="N133" i="15"/>
  <c r="P133" i="15"/>
  <c r="Q133" i="15"/>
  <c r="N134" i="15"/>
  <c r="P134" i="15"/>
  <c r="Q134" i="15"/>
  <c r="N135" i="15"/>
  <c r="P135" i="15"/>
  <c r="Q135" i="15"/>
  <c r="N136" i="15"/>
  <c r="P136" i="15"/>
  <c r="Q136" i="15"/>
  <c r="N137" i="15"/>
  <c r="P137" i="15"/>
  <c r="Q137" i="15"/>
  <c r="N138" i="15"/>
  <c r="P138" i="15"/>
  <c r="Q138" i="15"/>
  <c r="N139" i="15"/>
  <c r="P139" i="15"/>
  <c r="Q139" i="15"/>
  <c r="N140" i="15"/>
  <c r="P140" i="15"/>
  <c r="Q140" i="15"/>
  <c r="N141" i="15"/>
  <c r="P141" i="15"/>
  <c r="Q141" i="15"/>
  <c r="N142" i="15"/>
  <c r="P142" i="15"/>
  <c r="Q142" i="15"/>
  <c r="N143" i="15"/>
  <c r="P143" i="15"/>
  <c r="Q143" i="15"/>
  <c r="N144" i="15"/>
  <c r="P144" i="15"/>
  <c r="Q144" i="15"/>
  <c r="N145" i="15"/>
  <c r="P145" i="15"/>
  <c r="Q145" i="15"/>
  <c r="N146" i="15"/>
  <c r="P146" i="15"/>
  <c r="Q146" i="15"/>
  <c r="N147" i="15"/>
  <c r="P147" i="15"/>
  <c r="Q147" i="15"/>
  <c r="N148" i="15"/>
  <c r="P148" i="15"/>
  <c r="Q148" i="15"/>
  <c r="N149" i="15"/>
  <c r="P149" i="15"/>
  <c r="Q149" i="15"/>
  <c r="N150" i="15"/>
  <c r="P150" i="15"/>
  <c r="Q150" i="15"/>
  <c r="N151" i="15"/>
  <c r="P151" i="15"/>
  <c r="Q151" i="15"/>
  <c r="N152" i="15"/>
  <c r="P152" i="15"/>
  <c r="Q152" i="15"/>
  <c r="N153" i="15"/>
  <c r="P153" i="15"/>
  <c r="Q153" i="15"/>
  <c r="N154" i="15"/>
  <c r="P154" i="15"/>
  <c r="Q154" i="15"/>
  <c r="N155" i="15"/>
  <c r="P155" i="15"/>
  <c r="Q155" i="15"/>
  <c r="N156" i="15"/>
  <c r="P156" i="15"/>
  <c r="Q156" i="15"/>
  <c r="N157" i="15"/>
  <c r="P157" i="15"/>
  <c r="Q157" i="15"/>
  <c r="N158" i="15"/>
  <c r="P158" i="15"/>
  <c r="Q158" i="15"/>
  <c r="N159" i="15"/>
  <c r="P159" i="15"/>
  <c r="Q159" i="15"/>
  <c r="N160" i="15"/>
  <c r="P160" i="15"/>
  <c r="Q160" i="15"/>
  <c r="N161" i="15"/>
  <c r="P161" i="15"/>
  <c r="Q161" i="15"/>
  <c r="N162" i="15"/>
  <c r="P162" i="15"/>
  <c r="Q162" i="15"/>
  <c r="N163" i="15"/>
  <c r="P163" i="15"/>
  <c r="Q163" i="15"/>
  <c r="N164" i="15"/>
  <c r="P164" i="15"/>
  <c r="Q164" i="15"/>
  <c r="N165" i="15"/>
  <c r="P165" i="15"/>
  <c r="Q165" i="15"/>
  <c r="N166" i="15"/>
  <c r="P166" i="15"/>
  <c r="Q166" i="15"/>
  <c r="N167" i="15"/>
  <c r="P167" i="15"/>
  <c r="Q167" i="15"/>
  <c r="N168" i="15"/>
  <c r="P168" i="15"/>
  <c r="Q168" i="15"/>
  <c r="N169" i="15"/>
  <c r="P169" i="15"/>
  <c r="Q169" i="15"/>
  <c r="N170" i="15"/>
  <c r="P170" i="15"/>
  <c r="Q170" i="15"/>
  <c r="N171" i="15"/>
  <c r="P171" i="15"/>
  <c r="Q171" i="15"/>
  <c r="N172" i="15"/>
  <c r="P172" i="15"/>
  <c r="Q172" i="15"/>
  <c r="N173" i="15"/>
  <c r="P173" i="15"/>
  <c r="Q173" i="15"/>
  <c r="N174" i="15"/>
  <c r="P174" i="15"/>
  <c r="Q174" i="15"/>
  <c r="N175" i="15"/>
  <c r="P175" i="15"/>
  <c r="Q175" i="15"/>
  <c r="N176" i="15"/>
  <c r="P176" i="15"/>
  <c r="Q176" i="15"/>
  <c r="N177" i="15"/>
  <c r="P177" i="15"/>
  <c r="Q177" i="15"/>
  <c r="N178" i="15"/>
  <c r="P178" i="15"/>
  <c r="Q178" i="15"/>
  <c r="N179" i="15"/>
  <c r="P179" i="15"/>
  <c r="Q179" i="15"/>
  <c r="N180" i="15"/>
  <c r="P180" i="15"/>
  <c r="Q180" i="15"/>
  <c r="N181" i="15"/>
  <c r="P181" i="15"/>
  <c r="Q181" i="15"/>
  <c r="N182" i="15"/>
  <c r="P182" i="15"/>
  <c r="Q182" i="15"/>
  <c r="N183" i="15"/>
  <c r="P183" i="15"/>
  <c r="Q183" i="15"/>
  <c r="N184" i="15"/>
  <c r="P184" i="15"/>
  <c r="Q184" i="15"/>
  <c r="N185" i="15"/>
  <c r="P185" i="15"/>
  <c r="Q185" i="15"/>
  <c r="N186" i="15"/>
  <c r="P186" i="15"/>
  <c r="Q186" i="15"/>
  <c r="N187" i="15"/>
  <c r="P187" i="15"/>
  <c r="Q187" i="15"/>
  <c r="N188" i="15"/>
  <c r="P188" i="15"/>
  <c r="Q188" i="15"/>
  <c r="N189" i="15"/>
  <c r="P189" i="15"/>
  <c r="Q189" i="15"/>
  <c r="N190" i="15"/>
  <c r="P190" i="15"/>
  <c r="Q190" i="15"/>
  <c r="N191" i="15"/>
  <c r="P191" i="15"/>
  <c r="Q191" i="15"/>
  <c r="N192" i="15"/>
  <c r="P192" i="15"/>
  <c r="Q192" i="15"/>
  <c r="N193" i="15"/>
  <c r="P193" i="15"/>
  <c r="Q193" i="15"/>
  <c r="N194" i="15"/>
  <c r="P194" i="15"/>
  <c r="Q194" i="15"/>
  <c r="N195" i="15"/>
  <c r="P195" i="15"/>
  <c r="Q195" i="15"/>
  <c r="N196" i="15"/>
  <c r="P196" i="15"/>
  <c r="Q196" i="15"/>
  <c r="N197" i="15"/>
  <c r="P197" i="15"/>
  <c r="Q197" i="15"/>
  <c r="N198" i="15"/>
  <c r="P198" i="15"/>
  <c r="Q198" i="15"/>
  <c r="N199" i="15"/>
  <c r="P199" i="15"/>
  <c r="Q199" i="15"/>
  <c r="N200" i="15"/>
  <c r="P200" i="15"/>
  <c r="Q200" i="15"/>
  <c r="N201" i="15"/>
  <c r="P201" i="15"/>
  <c r="Q201" i="15"/>
  <c r="N202" i="15"/>
  <c r="P202" i="15"/>
  <c r="Q202" i="15"/>
  <c r="N203" i="15"/>
  <c r="P203" i="15"/>
  <c r="Q203" i="15"/>
  <c r="N204" i="15"/>
  <c r="P204" i="15"/>
  <c r="Q204" i="15"/>
  <c r="N205" i="15"/>
  <c r="P205" i="15"/>
  <c r="Q205" i="15"/>
  <c r="N206" i="15"/>
  <c r="P206" i="15"/>
  <c r="Q206" i="15"/>
  <c r="N207" i="15"/>
  <c r="P207" i="15"/>
  <c r="Q207" i="15"/>
  <c r="N208" i="15"/>
  <c r="P208" i="15"/>
  <c r="Q208" i="15"/>
  <c r="N209" i="15"/>
  <c r="P209" i="15"/>
  <c r="Q209" i="15"/>
  <c r="N210" i="15"/>
  <c r="P210" i="15"/>
  <c r="Q210" i="15"/>
  <c r="N211" i="15"/>
  <c r="P211" i="15"/>
  <c r="Q211" i="15"/>
  <c r="N212" i="15"/>
  <c r="P212" i="15"/>
  <c r="Q212" i="15"/>
  <c r="N213" i="15"/>
  <c r="P213" i="15"/>
  <c r="Q213" i="15"/>
  <c r="N214" i="15"/>
  <c r="P214" i="15"/>
  <c r="Q214" i="15"/>
  <c r="N215" i="15"/>
  <c r="P215" i="15"/>
  <c r="Q215" i="15"/>
  <c r="N216" i="15"/>
  <c r="P216" i="15"/>
  <c r="Q216" i="15"/>
  <c r="N217" i="15"/>
  <c r="P217" i="15"/>
  <c r="Q217" i="15"/>
  <c r="N218" i="15"/>
  <c r="P218" i="15"/>
  <c r="Q218" i="15"/>
  <c r="N219" i="15"/>
  <c r="P219" i="15"/>
  <c r="Q219" i="15"/>
  <c r="N220" i="15"/>
  <c r="P220" i="15"/>
  <c r="Q220" i="15"/>
  <c r="N221" i="15"/>
  <c r="P221" i="15"/>
  <c r="Q221" i="15"/>
  <c r="N222" i="15"/>
  <c r="P222" i="15"/>
  <c r="Q222" i="15"/>
  <c r="N223" i="15"/>
  <c r="P223" i="15"/>
  <c r="Q223" i="15"/>
  <c r="N224" i="15"/>
  <c r="P224" i="15"/>
  <c r="Q224" i="15"/>
  <c r="N225" i="15"/>
  <c r="P225" i="15"/>
  <c r="Q225" i="15"/>
  <c r="N226" i="15"/>
  <c r="P226" i="15"/>
  <c r="Q226" i="15"/>
  <c r="N227" i="15"/>
  <c r="P227" i="15"/>
  <c r="Q227" i="15"/>
  <c r="N228" i="15"/>
  <c r="P228" i="15"/>
  <c r="Q228" i="15"/>
  <c r="N229" i="15"/>
  <c r="P229" i="15"/>
  <c r="Q229" i="15"/>
  <c r="N230" i="15"/>
  <c r="P230" i="15"/>
  <c r="Q230" i="15"/>
  <c r="N231" i="15"/>
  <c r="P231" i="15"/>
  <c r="Q231" i="15"/>
  <c r="N232" i="15"/>
  <c r="P232" i="15"/>
  <c r="Q232" i="15"/>
  <c r="N233" i="15"/>
  <c r="P233" i="15"/>
  <c r="Q233" i="15"/>
  <c r="N234" i="15"/>
  <c r="P234" i="15"/>
  <c r="Q234" i="15"/>
  <c r="N235" i="15"/>
  <c r="P235" i="15"/>
  <c r="Q235" i="15"/>
  <c r="N236" i="15"/>
  <c r="P236" i="15"/>
  <c r="Q236" i="15"/>
  <c r="N237" i="15"/>
  <c r="P237" i="15"/>
  <c r="Q237" i="15"/>
  <c r="N238" i="15"/>
  <c r="P238" i="15"/>
  <c r="Q238" i="15"/>
  <c r="N239" i="15"/>
  <c r="P239" i="15"/>
  <c r="Q239" i="15"/>
  <c r="N240" i="15"/>
  <c r="P240" i="15"/>
  <c r="Q240" i="15"/>
  <c r="N241" i="15"/>
  <c r="P241" i="15"/>
  <c r="Q241" i="15"/>
  <c r="N242" i="15"/>
  <c r="P242" i="15"/>
  <c r="Q242" i="15"/>
  <c r="N243" i="15"/>
  <c r="P243" i="15"/>
  <c r="Q243" i="15"/>
  <c r="N244" i="15"/>
  <c r="P244" i="15"/>
  <c r="Q244" i="15"/>
  <c r="N245" i="15"/>
  <c r="P245" i="15"/>
  <c r="Q245" i="15"/>
  <c r="N246" i="15"/>
  <c r="P246" i="15"/>
  <c r="Q246" i="15"/>
  <c r="N247" i="15"/>
  <c r="P247" i="15"/>
  <c r="Q247" i="15"/>
  <c r="N248" i="15"/>
  <c r="P248" i="15"/>
  <c r="Q248" i="15"/>
  <c r="N249" i="15"/>
  <c r="P249" i="15"/>
  <c r="Q249" i="15"/>
  <c r="N250" i="15"/>
  <c r="P250" i="15"/>
  <c r="Q250" i="15"/>
  <c r="N251" i="15"/>
  <c r="P251" i="15"/>
  <c r="Q251" i="15"/>
  <c r="N252" i="15"/>
  <c r="P252" i="15"/>
  <c r="Q252" i="15"/>
  <c r="N253" i="15"/>
  <c r="P253" i="15"/>
  <c r="Q253" i="15"/>
  <c r="N254" i="15"/>
  <c r="P254" i="15"/>
  <c r="Q254" i="15"/>
  <c r="N255" i="15"/>
  <c r="P255" i="15"/>
  <c r="Q255" i="15"/>
  <c r="N256" i="15"/>
  <c r="P256" i="15"/>
  <c r="Q256" i="15"/>
  <c r="N257" i="15"/>
  <c r="P257" i="15"/>
  <c r="Q257" i="15"/>
  <c r="N258" i="15"/>
  <c r="P258" i="15"/>
  <c r="Q258" i="15"/>
  <c r="N259" i="15"/>
  <c r="P259" i="15"/>
  <c r="Q259" i="15"/>
  <c r="N260" i="15"/>
  <c r="P260" i="15"/>
  <c r="Q260" i="15"/>
  <c r="N261" i="15"/>
  <c r="P261" i="15"/>
  <c r="Q261" i="15"/>
  <c r="N262" i="15"/>
  <c r="P262" i="15"/>
  <c r="Q262" i="15"/>
  <c r="N263" i="15"/>
  <c r="P263" i="15"/>
  <c r="Q263" i="15"/>
  <c r="N264" i="15"/>
  <c r="P264" i="15"/>
  <c r="Q264" i="15"/>
  <c r="N265" i="15"/>
  <c r="P265" i="15"/>
  <c r="Q265" i="15"/>
  <c r="N266" i="15"/>
  <c r="P266" i="15"/>
  <c r="Q266" i="15"/>
  <c r="N267" i="15"/>
  <c r="P267" i="15"/>
  <c r="Q267" i="15"/>
  <c r="N268" i="15"/>
  <c r="P268" i="15"/>
  <c r="Q268" i="15"/>
  <c r="N269" i="15"/>
  <c r="P269" i="15"/>
  <c r="Q269" i="15"/>
  <c r="N270" i="15"/>
  <c r="P270" i="15"/>
  <c r="Q270" i="15"/>
  <c r="N271" i="15"/>
  <c r="P271" i="15"/>
  <c r="Q271" i="15"/>
  <c r="N272" i="15"/>
  <c r="P272" i="15"/>
  <c r="Q272" i="15"/>
  <c r="N273" i="15"/>
  <c r="P273" i="15"/>
  <c r="Q273" i="15"/>
  <c r="N274" i="15"/>
  <c r="P274" i="15"/>
  <c r="Q274" i="15"/>
  <c r="N275" i="15"/>
  <c r="P275" i="15"/>
  <c r="Q275" i="15"/>
  <c r="N276" i="15"/>
  <c r="P276" i="15"/>
  <c r="Q276" i="15"/>
  <c r="N277" i="15"/>
  <c r="P277" i="15"/>
  <c r="Q277" i="15"/>
  <c r="N278" i="15"/>
  <c r="P278" i="15"/>
  <c r="Q278" i="15"/>
  <c r="N279" i="15"/>
  <c r="P279" i="15"/>
  <c r="Q279" i="15"/>
  <c r="N280" i="15"/>
  <c r="P280" i="15"/>
  <c r="Q280" i="15"/>
  <c r="N281" i="15"/>
  <c r="P281" i="15"/>
  <c r="Q281" i="15"/>
  <c r="N282" i="15"/>
  <c r="P282" i="15"/>
  <c r="Q282" i="15"/>
  <c r="N283" i="15"/>
  <c r="P283" i="15"/>
  <c r="Q283" i="15"/>
  <c r="N284" i="15"/>
  <c r="P284" i="15"/>
  <c r="Q284" i="15"/>
  <c r="N285" i="15"/>
  <c r="P285" i="15"/>
  <c r="Q285" i="15"/>
  <c r="N286" i="15"/>
  <c r="P286" i="15"/>
  <c r="Q286" i="15"/>
  <c r="N287" i="15"/>
  <c r="P287" i="15"/>
  <c r="Q287" i="15"/>
  <c r="N288" i="15"/>
  <c r="P288" i="15"/>
  <c r="Q288" i="15"/>
  <c r="N289" i="15"/>
  <c r="P289" i="15"/>
  <c r="Q289" i="15"/>
  <c r="N290" i="15"/>
  <c r="P290" i="15"/>
  <c r="Q290" i="15"/>
  <c r="N291" i="15"/>
  <c r="P291" i="15"/>
  <c r="Q291" i="15"/>
  <c r="N292" i="15"/>
  <c r="P292" i="15"/>
  <c r="Q292" i="15"/>
  <c r="N293" i="15"/>
  <c r="P293" i="15"/>
  <c r="Q293" i="15"/>
  <c r="N294" i="15"/>
  <c r="P294" i="15"/>
  <c r="Q294" i="15"/>
  <c r="N295" i="15"/>
  <c r="P295" i="15"/>
  <c r="Q295" i="15"/>
  <c r="N296" i="15"/>
  <c r="P296" i="15"/>
  <c r="Q296" i="15"/>
  <c r="N297" i="15"/>
  <c r="P297" i="15"/>
  <c r="Q297" i="15"/>
  <c r="N298" i="15"/>
  <c r="P298" i="15"/>
  <c r="Q298" i="15"/>
  <c r="N299" i="15"/>
  <c r="P299" i="15"/>
  <c r="Q299" i="15"/>
  <c r="N300" i="15"/>
  <c r="P300" i="15"/>
  <c r="Q300" i="15"/>
  <c r="N301" i="15"/>
  <c r="P301" i="15"/>
  <c r="Q301" i="15"/>
  <c r="N302" i="15"/>
  <c r="P302" i="15"/>
  <c r="Q302" i="15"/>
  <c r="N303" i="15"/>
  <c r="P303" i="15"/>
  <c r="Q303" i="15"/>
  <c r="N304" i="15"/>
  <c r="P304" i="15"/>
  <c r="Q304" i="15"/>
  <c r="N305" i="15"/>
  <c r="P305" i="15"/>
  <c r="Q305" i="15"/>
  <c r="N306" i="15"/>
  <c r="P306" i="15"/>
  <c r="Q306" i="15"/>
  <c r="N307" i="15"/>
  <c r="P307" i="15"/>
  <c r="Q307" i="15"/>
  <c r="N308" i="15"/>
  <c r="P308" i="15"/>
  <c r="Q308" i="15"/>
  <c r="N309" i="15"/>
  <c r="P309" i="15"/>
  <c r="Q309" i="15"/>
  <c r="N310" i="15"/>
  <c r="P310" i="15"/>
  <c r="Q310" i="15"/>
  <c r="N311" i="15"/>
  <c r="P311" i="15"/>
  <c r="Q311" i="15"/>
  <c r="N312" i="15"/>
  <c r="P312" i="15"/>
  <c r="Q312" i="15"/>
  <c r="N313" i="15"/>
  <c r="P313" i="15"/>
  <c r="Q313" i="15"/>
  <c r="N314" i="15"/>
  <c r="P314" i="15"/>
  <c r="Q314" i="15"/>
  <c r="N315" i="15"/>
  <c r="P315" i="15"/>
  <c r="Q315" i="15"/>
  <c r="N316" i="15"/>
  <c r="P316" i="15"/>
  <c r="Q316" i="15"/>
  <c r="N317" i="15"/>
  <c r="P317" i="15"/>
  <c r="Q317" i="15"/>
  <c r="N318" i="15"/>
  <c r="P318" i="15"/>
  <c r="Q318" i="15"/>
  <c r="N319" i="15"/>
  <c r="P319" i="15"/>
  <c r="Q319" i="15"/>
  <c r="N320" i="15"/>
  <c r="P320" i="15"/>
  <c r="Q320" i="15"/>
  <c r="N321" i="15"/>
  <c r="P321" i="15"/>
  <c r="Q321" i="15"/>
  <c r="N322" i="15"/>
  <c r="P322" i="15"/>
  <c r="Q322" i="15"/>
  <c r="N323" i="15"/>
  <c r="P323" i="15"/>
  <c r="Q323" i="15"/>
  <c r="N324" i="15"/>
  <c r="P324" i="15"/>
  <c r="Q324" i="15"/>
  <c r="N325" i="15"/>
  <c r="P325" i="15"/>
  <c r="Q325" i="15"/>
  <c r="N326" i="15"/>
  <c r="P326" i="15"/>
  <c r="Q326" i="15"/>
  <c r="N327" i="15"/>
  <c r="P327" i="15"/>
  <c r="Q327" i="15"/>
  <c r="N328" i="15"/>
  <c r="P328" i="15"/>
  <c r="Q328" i="15"/>
  <c r="N329" i="15"/>
  <c r="P329" i="15"/>
  <c r="Q329" i="15"/>
  <c r="N330" i="15"/>
  <c r="P330" i="15"/>
  <c r="Q330" i="15"/>
  <c r="N331" i="15"/>
  <c r="P331" i="15"/>
  <c r="Q331" i="15"/>
  <c r="N332" i="15"/>
  <c r="P332" i="15"/>
  <c r="Q332" i="15"/>
  <c r="N333" i="15"/>
  <c r="P333" i="15"/>
  <c r="Q333" i="15"/>
  <c r="N334" i="15"/>
  <c r="P334" i="15"/>
  <c r="Q334" i="15"/>
  <c r="N335" i="15"/>
  <c r="P335" i="15"/>
  <c r="Q335" i="15"/>
  <c r="N336" i="15"/>
  <c r="P336" i="15"/>
  <c r="Q336" i="15"/>
  <c r="N337" i="15"/>
  <c r="P337" i="15"/>
  <c r="Q337" i="15"/>
  <c r="N338" i="15"/>
  <c r="P338" i="15"/>
  <c r="Q338" i="15"/>
  <c r="N339" i="15"/>
  <c r="P339" i="15"/>
  <c r="Q339" i="15"/>
  <c r="N340" i="15"/>
  <c r="P340" i="15"/>
  <c r="Q340" i="15"/>
  <c r="N341" i="15"/>
  <c r="P341" i="15"/>
  <c r="Q341" i="15"/>
  <c r="N342" i="15"/>
  <c r="P342" i="15"/>
  <c r="Q342" i="15"/>
  <c r="N343" i="15"/>
  <c r="P343" i="15"/>
  <c r="Q343" i="15"/>
  <c r="N344" i="15"/>
  <c r="P344" i="15"/>
  <c r="Q344" i="15"/>
  <c r="N345" i="15"/>
  <c r="P345" i="15"/>
  <c r="Q345" i="15"/>
  <c r="N346" i="15"/>
  <c r="P346" i="15"/>
  <c r="Q346" i="15"/>
  <c r="N347" i="15"/>
  <c r="P347" i="15"/>
  <c r="Q347" i="15"/>
  <c r="N348" i="15"/>
  <c r="P348" i="15"/>
  <c r="Q348" i="15"/>
  <c r="N349" i="15"/>
  <c r="P349" i="15"/>
  <c r="Q349" i="15"/>
  <c r="N350" i="15"/>
  <c r="P350" i="15"/>
  <c r="Q350" i="15"/>
  <c r="N351" i="15"/>
  <c r="P351" i="15"/>
  <c r="Q351" i="15"/>
  <c r="N2" i="15"/>
  <c r="P2" i="15"/>
  <c r="Q2" i="15"/>
  <c r="I3" i="15"/>
  <c r="K3" i="15"/>
  <c r="L3" i="15"/>
  <c r="I4" i="15"/>
  <c r="K4" i="15"/>
  <c r="L4" i="15"/>
  <c r="I5" i="15"/>
  <c r="K5" i="15"/>
  <c r="L5" i="15"/>
  <c r="I6" i="15"/>
  <c r="K6" i="15"/>
  <c r="L6" i="15"/>
  <c r="I7" i="15"/>
  <c r="K7" i="15"/>
  <c r="L7" i="15"/>
  <c r="I8" i="15"/>
  <c r="K8" i="15"/>
  <c r="L8" i="15"/>
  <c r="I9" i="15"/>
  <c r="K9" i="15"/>
  <c r="L9" i="15"/>
  <c r="I10" i="15"/>
  <c r="K10" i="15"/>
  <c r="L10" i="15"/>
  <c r="I11" i="15"/>
  <c r="K11" i="15"/>
  <c r="L11" i="15"/>
  <c r="I12" i="15"/>
  <c r="K12" i="15"/>
  <c r="L12" i="15"/>
  <c r="I13" i="15"/>
  <c r="K13" i="15"/>
  <c r="L13" i="15"/>
  <c r="I14" i="15"/>
  <c r="K14" i="15"/>
  <c r="L14" i="15"/>
  <c r="I15" i="15"/>
  <c r="K15" i="15"/>
  <c r="L15" i="15"/>
  <c r="I16" i="15"/>
  <c r="K16" i="15"/>
  <c r="L16" i="15"/>
  <c r="I17" i="15"/>
  <c r="K17" i="15"/>
  <c r="L17" i="15"/>
  <c r="I18" i="15"/>
  <c r="K18" i="15"/>
  <c r="L18" i="15"/>
  <c r="I19" i="15"/>
  <c r="K19" i="15"/>
  <c r="L19" i="15"/>
  <c r="I20" i="15"/>
  <c r="K20" i="15"/>
  <c r="L20" i="15"/>
  <c r="I21" i="15"/>
  <c r="K21" i="15"/>
  <c r="L21" i="15"/>
  <c r="I22" i="15"/>
  <c r="K22" i="15"/>
  <c r="L22" i="15"/>
  <c r="I23" i="15"/>
  <c r="K23" i="15"/>
  <c r="L23" i="15"/>
  <c r="I24" i="15"/>
  <c r="K24" i="15"/>
  <c r="L24" i="15"/>
  <c r="I25" i="15"/>
  <c r="K25" i="15"/>
  <c r="L25" i="15"/>
  <c r="I26" i="15"/>
  <c r="K26" i="15"/>
  <c r="L26" i="15"/>
  <c r="I27" i="15"/>
  <c r="K27" i="15"/>
  <c r="L27" i="15"/>
  <c r="I28" i="15"/>
  <c r="K28" i="15"/>
  <c r="L28" i="15"/>
  <c r="I29" i="15"/>
  <c r="K29" i="15"/>
  <c r="L29" i="15"/>
  <c r="I30" i="15"/>
  <c r="K30" i="15"/>
  <c r="L30" i="15"/>
  <c r="I31" i="15"/>
  <c r="K31" i="15"/>
  <c r="L31" i="15"/>
  <c r="I32" i="15"/>
  <c r="K32" i="15"/>
  <c r="L32" i="15"/>
  <c r="I33" i="15"/>
  <c r="K33" i="15"/>
  <c r="L33" i="15"/>
  <c r="I34" i="15"/>
  <c r="K34" i="15"/>
  <c r="L34" i="15"/>
  <c r="I35" i="15"/>
  <c r="K35" i="15"/>
  <c r="L35" i="15"/>
  <c r="I36" i="15"/>
  <c r="K36" i="15"/>
  <c r="L36" i="15"/>
  <c r="I37" i="15"/>
  <c r="K37" i="15"/>
  <c r="L37" i="15"/>
  <c r="I38" i="15"/>
  <c r="K38" i="15"/>
  <c r="L38" i="15"/>
  <c r="I39" i="15"/>
  <c r="K39" i="15"/>
  <c r="L39" i="15"/>
  <c r="I40" i="15"/>
  <c r="K40" i="15"/>
  <c r="L40" i="15"/>
  <c r="I41" i="15"/>
  <c r="K41" i="15"/>
  <c r="L41" i="15"/>
  <c r="I42" i="15"/>
  <c r="K42" i="15"/>
  <c r="L42" i="15"/>
  <c r="I43" i="15"/>
  <c r="K43" i="15"/>
  <c r="L43" i="15"/>
  <c r="I44" i="15"/>
  <c r="K44" i="15"/>
  <c r="L44" i="15"/>
  <c r="I45" i="15"/>
  <c r="K45" i="15"/>
  <c r="L45" i="15"/>
  <c r="I46" i="15"/>
  <c r="K46" i="15"/>
  <c r="L46" i="15"/>
  <c r="I47" i="15"/>
  <c r="K47" i="15"/>
  <c r="L47" i="15"/>
  <c r="I48" i="15"/>
  <c r="K48" i="15"/>
  <c r="L48" i="15"/>
  <c r="I49" i="15"/>
  <c r="K49" i="15"/>
  <c r="L49" i="15"/>
  <c r="I50" i="15"/>
  <c r="K50" i="15"/>
  <c r="L50" i="15"/>
  <c r="I51" i="15"/>
  <c r="K51" i="15"/>
  <c r="L51" i="15"/>
  <c r="I52" i="15"/>
  <c r="K52" i="15"/>
  <c r="L52" i="15"/>
  <c r="I53" i="15"/>
  <c r="K53" i="15"/>
  <c r="L53" i="15"/>
  <c r="I54" i="15"/>
  <c r="K54" i="15"/>
  <c r="L54" i="15"/>
  <c r="I55" i="15"/>
  <c r="K55" i="15"/>
  <c r="L55" i="15"/>
  <c r="I56" i="15"/>
  <c r="K56" i="15"/>
  <c r="L56" i="15"/>
  <c r="I57" i="15"/>
  <c r="K57" i="15"/>
  <c r="L57" i="15"/>
  <c r="I58" i="15"/>
  <c r="K58" i="15"/>
  <c r="L58" i="15"/>
  <c r="I59" i="15"/>
  <c r="K59" i="15"/>
  <c r="L59" i="15"/>
  <c r="I60" i="15"/>
  <c r="K60" i="15"/>
  <c r="L60" i="15"/>
  <c r="I61" i="15"/>
  <c r="K61" i="15"/>
  <c r="L61" i="15"/>
  <c r="I62" i="15"/>
  <c r="K62" i="15"/>
  <c r="L62" i="15"/>
  <c r="I63" i="15"/>
  <c r="K63" i="15"/>
  <c r="L63" i="15"/>
  <c r="I64" i="15"/>
  <c r="K64" i="15"/>
  <c r="L64" i="15"/>
  <c r="I65" i="15"/>
  <c r="K65" i="15"/>
  <c r="L65" i="15"/>
  <c r="I66" i="15"/>
  <c r="K66" i="15"/>
  <c r="L66" i="15"/>
  <c r="I67" i="15"/>
  <c r="K67" i="15"/>
  <c r="L67" i="15"/>
  <c r="I68" i="15"/>
  <c r="K68" i="15"/>
  <c r="L68" i="15"/>
  <c r="I69" i="15"/>
  <c r="K69" i="15"/>
  <c r="L69" i="15"/>
  <c r="I70" i="15"/>
  <c r="K70" i="15"/>
  <c r="L70" i="15"/>
  <c r="I71" i="15"/>
  <c r="K71" i="15"/>
  <c r="L71" i="15"/>
  <c r="I72" i="15"/>
  <c r="K72" i="15"/>
  <c r="L72" i="15"/>
  <c r="I73" i="15"/>
  <c r="K73" i="15"/>
  <c r="L73" i="15"/>
  <c r="I74" i="15"/>
  <c r="K74" i="15"/>
  <c r="L74" i="15"/>
  <c r="I75" i="15"/>
  <c r="K75" i="15"/>
  <c r="L75" i="15"/>
  <c r="I76" i="15"/>
  <c r="K76" i="15"/>
  <c r="L76" i="15"/>
  <c r="I77" i="15"/>
  <c r="K77" i="15"/>
  <c r="L77" i="15"/>
  <c r="I78" i="15"/>
  <c r="K78" i="15"/>
  <c r="L78" i="15"/>
  <c r="I79" i="15"/>
  <c r="K79" i="15"/>
  <c r="L79" i="15"/>
  <c r="I80" i="15"/>
  <c r="K80" i="15"/>
  <c r="L80" i="15"/>
  <c r="I81" i="15"/>
  <c r="K81" i="15"/>
  <c r="L81" i="15"/>
  <c r="I82" i="15"/>
  <c r="K82" i="15"/>
  <c r="L82" i="15"/>
  <c r="I83" i="15"/>
  <c r="K83" i="15"/>
  <c r="L83" i="15"/>
  <c r="I84" i="15"/>
  <c r="K84" i="15"/>
  <c r="L84" i="15"/>
  <c r="I85" i="15"/>
  <c r="K85" i="15"/>
  <c r="L85" i="15"/>
  <c r="I86" i="15"/>
  <c r="K86" i="15"/>
  <c r="L86" i="15"/>
  <c r="I87" i="15"/>
  <c r="K87" i="15"/>
  <c r="L87" i="15"/>
  <c r="I88" i="15"/>
  <c r="K88" i="15"/>
  <c r="L88" i="15"/>
  <c r="I89" i="15"/>
  <c r="K89" i="15"/>
  <c r="L89" i="15"/>
  <c r="I90" i="15"/>
  <c r="K90" i="15"/>
  <c r="L90" i="15"/>
  <c r="I91" i="15"/>
  <c r="K91" i="15"/>
  <c r="L91" i="15"/>
  <c r="I92" i="15"/>
  <c r="K92" i="15"/>
  <c r="L92" i="15"/>
  <c r="I93" i="15"/>
  <c r="K93" i="15"/>
  <c r="L93" i="15"/>
  <c r="I94" i="15"/>
  <c r="K94" i="15"/>
  <c r="L94" i="15"/>
  <c r="I95" i="15"/>
  <c r="K95" i="15"/>
  <c r="L95" i="15"/>
  <c r="I96" i="15"/>
  <c r="K96" i="15"/>
  <c r="L96" i="15"/>
  <c r="I97" i="15"/>
  <c r="K97" i="15"/>
  <c r="L97" i="15"/>
  <c r="I98" i="15"/>
  <c r="K98" i="15"/>
  <c r="L98" i="15"/>
  <c r="I99" i="15"/>
  <c r="K99" i="15"/>
  <c r="L99" i="15"/>
  <c r="I100" i="15"/>
  <c r="K100" i="15"/>
  <c r="L100" i="15"/>
  <c r="I101" i="15"/>
  <c r="K101" i="15"/>
  <c r="L101" i="15"/>
  <c r="I102" i="15"/>
  <c r="K102" i="15"/>
  <c r="L102" i="15"/>
  <c r="I103" i="15"/>
  <c r="K103" i="15"/>
  <c r="L103" i="15"/>
  <c r="I104" i="15"/>
  <c r="K104" i="15"/>
  <c r="L104" i="15"/>
  <c r="I105" i="15"/>
  <c r="K105" i="15"/>
  <c r="L105" i="15"/>
  <c r="I106" i="15"/>
  <c r="K106" i="15"/>
  <c r="L106" i="15"/>
  <c r="I107" i="15"/>
  <c r="K107" i="15"/>
  <c r="L107" i="15"/>
  <c r="I108" i="15"/>
  <c r="K108" i="15"/>
  <c r="L108" i="15"/>
  <c r="I109" i="15"/>
  <c r="K109" i="15"/>
  <c r="L109" i="15"/>
  <c r="I110" i="15"/>
  <c r="K110" i="15"/>
  <c r="L110" i="15"/>
  <c r="I111" i="15"/>
  <c r="K111" i="15"/>
  <c r="L111" i="15"/>
  <c r="I112" i="15"/>
  <c r="K112" i="15"/>
  <c r="L112" i="15"/>
  <c r="I113" i="15"/>
  <c r="K113" i="15"/>
  <c r="L113" i="15"/>
  <c r="I114" i="15"/>
  <c r="K114" i="15"/>
  <c r="L114" i="15"/>
  <c r="I115" i="15"/>
  <c r="K115" i="15"/>
  <c r="L115" i="15"/>
  <c r="I116" i="15"/>
  <c r="K116" i="15"/>
  <c r="L116" i="15"/>
  <c r="I117" i="15"/>
  <c r="K117" i="15"/>
  <c r="L117" i="15"/>
  <c r="I118" i="15"/>
  <c r="K118" i="15"/>
  <c r="L118" i="15"/>
  <c r="I119" i="15"/>
  <c r="K119" i="15"/>
  <c r="L119" i="15"/>
  <c r="I120" i="15"/>
  <c r="K120" i="15"/>
  <c r="L120" i="15"/>
  <c r="I121" i="15"/>
  <c r="K121" i="15"/>
  <c r="L121" i="15"/>
  <c r="I122" i="15"/>
  <c r="K122" i="15"/>
  <c r="L122" i="15"/>
  <c r="I123" i="15"/>
  <c r="K123" i="15"/>
  <c r="L123" i="15"/>
  <c r="I124" i="15"/>
  <c r="K124" i="15"/>
  <c r="L124" i="15"/>
  <c r="I125" i="15"/>
  <c r="K125" i="15"/>
  <c r="L125" i="15"/>
  <c r="I126" i="15"/>
  <c r="K126" i="15"/>
  <c r="L126" i="15"/>
  <c r="I127" i="15"/>
  <c r="K127" i="15"/>
  <c r="L127" i="15"/>
  <c r="I128" i="15"/>
  <c r="K128" i="15"/>
  <c r="L128" i="15"/>
  <c r="I129" i="15"/>
  <c r="K129" i="15"/>
  <c r="L129" i="15"/>
  <c r="I130" i="15"/>
  <c r="K130" i="15"/>
  <c r="L130" i="15"/>
  <c r="I131" i="15"/>
  <c r="K131" i="15"/>
  <c r="L131" i="15"/>
  <c r="I132" i="15"/>
  <c r="K132" i="15"/>
  <c r="L132" i="15"/>
  <c r="I133" i="15"/>
  <c r="K133" i="15"/>
  <c r="L133" i="15"/>
  <c r="I134" i="15"/>
  <c r="K134" i="15"/>
  <c r="L134" i="15"/>
  <c r="I135" i="15"/>
  <c r="K135" i="15"/>
  <c r="L135" i="15"/>
  <c r="I136" i="15"/>
  <c r="K136" i="15"/>
  <c r="L136" i="15"/>
  <c r="I137" i="15"/>
  <c r="K137" i="15"/>
  <c r="L137" i="15"/>
  <c r="I138" i="15"/>
  <c r="K138" i="15"/>
  <c r="L138" i="15"/>
  <c r="I139" i="15"/>
  <c r="K139" i="15"/>
  <c r="L139" i="15"/>
  <c r="I140" i="15"/>
  <c r="K140" i="15"/>
  <c r="L140" i="15"/>
  <c r="I141" i="15"/>
  <c r="K141" i="15"/>
  <c r="L141" i="15"/>
  <c r="I142" i="15"/>
  <c r="K142" i="15"/>
  <c r="L142" i="15"/>
  <c r="I143" i="15"/>
  <c r="K143" i="15"/>
  <c r="L143" i="15"/>
  <c r="I144" i="15"/>
  <c r="K144" i="15"/>
  <c r="L144" i="15"/>
  <c r="I145" i="15"/>
  <c r="K145" i="15"/>
  <c r="L145" i="15"/>
  <c r="I146" i="15"/>
  <c r="K146" i="15"/>
  <c r="L146" i="15"/>
  <c r="I147" i="15"/>
  <c r="K147" i="15"/>
  <c r="L147" i="15"/>
  <c r="I148" i="15"/>
  <c r="K148" i="15"/>
  <c r="L148" i="15"/>
  <c r="I149" i="15"/>
  <c r="K149" i="15"/>
  <c r="L149" i="15"/>
  <c r="I150" i="15"/>
  <c r="K150" i="15"/>
  <c r="L150" i="15"/>
  <c r="I151" i="15"/>
  <c r="K151" i="15"/>
  <c r="L151" i="15"/>
  <c r="I152" i="15"/>
  <c r="K152" i="15"/>
  <c r="L152" i="15"/>
  <c r="I153" i="15"/>
  <c r="K153" i="15"/>
  <c r="L153" i="15"/>
  <c r="I154" i="15"/>
  <c r="K154" i="15"/>
  <c r="L154" i="15"/>
  <c r="I155" i="15"/>
  <c r="K155" i="15"/>
  <c r="L155" i="15"/>
  <c r="I156" i="15"/>
  <c r="K156" i="15"/>
  <c r="L156" i="15"/>
  <c r="I157" i="15"/>
  <c r="K157" i="15"/>
  <c r="L157" i="15"/>
  <c r="I158" i="15"/>
  <c r="K158" i="15"/>
  <c r="L158" i="15"/>
  <c r="I159" i="15"/>
  <c r="K159" i="15"/>
  <c r="L159" i="15"/>
  <c r="I160" i="15"/>
  <c r="K160" i="15"/>
  <c r="L160" i="15"/>
  <c r="I161" i="15"/>
  <c r="K161" i="15"/>
  <c r="L161" i="15"/>
  <c r="I162" i="15"/>
  <c r="K162" i="15"/>
  <c r="L162" i="15"/>
  <c r="I163" i="15"/>
  <c r="K163" i="15"/>
  <c r="L163" i="15"/>
  <c r="I164" i="15"/>
  <c r="K164" i="15"/>
  <c r="L164" i="15"/>
  <c r="I165" i="15"/>
  <c r="K165" i="15"/>
  <c r="L165" i="15"/>
  <c r="I166" i="15"/>
  <c r="K166" i="15"/>
  <c r="L166" i="15"/>
  <c r="I167" i="15"/>
  <c r="K167" i="15"/>
  <c r="L167" i="15"/>
  <c r="I168" i="15"/>
  <c r="K168" i="15"/>
  <c r="L168" i="15"/>
  <c r="I169" i="15"/>
  <c r="K169" i="15"/>
  <c r="L169" i="15"/>
  <c r="I170" i="15"/>
  <c r="K170" i="15"/>
  <c r="L170" i="15"/>
  <c r="I171" i="15"/>
  <c r="K171" i="15"/>
  <c r="L171" i="15"/>
  <c r="I172" i="15"/>
  <c r="K172" i="15"/>
  <c r="L172" i="15"/>
  <c r="I173" i="15"/>
  <c r="K173" i="15"/>
  <c r="L173" i="15"/>
  <c r="I174" i="15"/>
  <c r="K174" i="15"/>
  <c r="L174" i="15"/>
  <c r="I175" i="15"/>
  <c r="K175" i="15"/>
  <c r="L175" i="15"/>
  <c r="I176" i="15"/>
  <c r="K176" i="15"/>
  <c r="L176" i="15"/>
  <c r="I177" i="15"/>
  <c r="K177" i="15"/>
  <c r="L177" i="15"/>
  <c r="I178" i="15"/>
  <c r="K178" i="15"/>
  <c r="L178" i="15"/>
  <c r="I179" i="15"/>
  <c r="K179" i="15"/>
  <c r="L179" i="15"/>
  <c r="I180" i="15"/>
  <c r="K180" i="15"/>
  <c r="L180" i="15"/>
  <c r="I181" i="15"/>
  <c r="K181" i="15"/>
  <c r="L181" i="15"/>
  <c r="I182" i="15"/>
  <c r="K182" i="15"/>
  <c r="L182" i="15"/>
  <c r="I183" i="15"/>
  <c r="K183" i="15"/>
  <c r="L183" i="15"/>
  <c r="I184" i="15"/>
  <c r="K184" i="15"/>
  <c r="L184" i="15"/>
  <c r="I185" i="15"/>
  <c r="K185" i="15"/>
  <c r="L185" i="15"/>
  <c r="I186" i="15"/>
  <c r="K186" i="15"/>
  <c r="L186" i="15"/>
  <c r="I187" i="15"/>
  <c r="K187" i="15"/>
  <c r="L187" i="15"/>
  <c r="I188" i="15"/>
  <c r="K188" i="15"/>
  <c r="L188" i="15"/>
  <c r="I189" i="15"/>
  <c r="K189" i="15"/>
  <c r="L189" i="15"/>
  <c r="I190" i="15"/>
  <c r="K190" i="15"/>
  <c r="L190" i="15"/>
  <c r="I191" i="15"/>
  <c r="K191" i="15"/>
  <c r="L191" i="15"/>
  <c r="I192" i="15"/>
  <c r="K192" i="15"/>
  <c r="L192" i="15"/>
  <c r="I193" i="15"/>
  <c r="K193" i="15"/>
  <c r="L193" i="15"/>
  <c r="I194" i="15"/>
  <c r="K194" i="15"/>
  <c r="L194" i="15"/>
  <c r="I195" i="15"/>
  <c r="K195" i="15"/>
  <c r="L195" i="15"/>
  <c r="I196" i="15"/>
  <c r="K196" i="15"/>
  <c r="L196" i="15"/>
  <c r="I197" i="15"/>
  <c r="K197" i="15"/>
  <c r="L197" i="15"/>
  <c r="I198" i="15"/>
  <c r="K198" i="15"/>
  <c r="L198" i="15"/>
  <c r="I199" i="15"/>
  <c r="K199" i="15"/>
  <c r="L199" i="15"/>
  <c r="I200" i="15"/>
  <c r="K200" i="15"/>
  <c r="L200" i="15"/>
  <c r="I201" i="15"/>
  <c r="K201" i="15"/>
  <c r="L201" i="15"/>
  <c r="I202" i="15"/>
  <c r="K202" i="15"/>
  <c r="L202" i="15"/>
  <c r="I203" i="15"/>
  <c r="K203" i="15"/>
  <c r="L203" i="15"/>
  <c r="I204" i="15"/>
  <c r="K204" i="15"/>
  <c r="L204" i="15"/>
  <c r="I205" i="15"/>
  <c r="K205" i="15"/>
  <c r="L205" i="15"/>
  <c r="I206" i="15"/>
  <c r="K206" i="15"/>
  <c r="L206" i="15"/>
  <c r="I207" i="15"/>
  <c r="K207" i="15"/>
  <c r="L207" i="15"/>
  <c r="I208" i="15"/>
  <c r="K208" i="15"/>
  <c r="L208" i="15"/>
  <c r="I209" i="15"/>
  <c r="K209" i="15"/>
  <c r="L209" i="15"/>
  <c r="I210" i="15"/>
  <c r="K210" i="15"/>
  <c r="L210" i="15"/>
  <c r="I211" i="15"/>
  <c r="K211" i="15"/>
  <c r="L211" i="15"/>
  <c r="I212" i="15"/>
  <c r="K212" i="15"/>
  <c r="L212" i="15"/>
  <c r="I213" i="15"/>
  <c r="K213" i="15"/>
  <c r="L213" i="15"/>
  <c r="I214" i="15"/>
  <c r="K214" i="15"/>
  <c r="L214" i="15"/>
  <c r="I215" i="15"/>
  <c r="K215" i="15"/>
  <c r="L215" i="15"/>
  <c r="I216" i="15"/>
  <c r="K216" i="15"/>
  <c r="L216" i="15"/>
  <c r="I217" i="15"/>
  <c r="K217" i="15"/>
  <c r="L217" i="15"/>
  <c r="I218" i="15"/>
  <c r="K218" i="15"/>
  <c r="L218" i="15"/>
  <c r="I219" i="15"/>
  <c r="K219" i="15"/>
  <c r="L219" i="15"/>
  <c r="I220" i="15"/>
  <c r="K220" i="15"/>
  <c r="L220" i="15"/>
  <c r="I221" i="15"/>
  <c r="K221" i="15"/>
  <c r="L221" i="15"/>
  <c r="I222" i="15"/>
  <c r="K222" i="15"/>
  <c r="L222" i="15"/>
  <c r="I223" i="15"/>
  <c r="K223" i="15"/>
  <c r="L223" i="15"/>
  <c r="I224" i="15"/>
  <c r="K224" i="15"/>
  <c r="L224" i="15"/>
  <c r="I225" i="15"/>
  <c r="K225" i="15"/>
  <c r="L225" i="15"/>
  <c r="I226" i="15"/>
  <c r="K226" i="15"/>
  <c r="L226" i="15"/>
  <c r="I227" i="15"/>
  <c r="K227" i="15"/>
  <c r="L227" i="15"/>
  <c r="I228" i="15"/>
  <c r="K228" i="15"/>
  <c r="L228" i="15"/>
  <c r="I229" i="15"/>
  <c r="K229" i="15"/>
  <c r="L229" i="15"/>
  <c r="I230" i="15"/>
  <c r="K230" i="15"/>
  <c r="L230" i="15"/>
  <c r="I231" i="15"/>
  <c r="K231" i="15"/>
  <c r="L231" i="15"/>
  <c r="I232" i="15"/>
  <c r="K232" i="15"/>
  <c r="L232" i="15"/>
  <c r="I233" i="15"/>
  <c r="K233" i="15"/>
  <c r="L233" i="15"/>
  <c r="I234" i="15"/>
  <c r="K234" i="15"/>
  <c r="L234" i="15"/>
  <c r="I235" i="15"/>
  <c r="K235" i="15"/>
  <c r="L235" i="15"/>
  <c r="I236" i="15"/>
  <c r="K236" i="15"/>
  <c r="L236" i="15"/>
  <c r="I237" i="15"/>
  <c r="K237" i="15"/>
  <c r="L237" i="15"/>
  <c r="I238" i="15"/>
  <c r="K238" i="15"/>
  <c r="L238" i="15"/>
  <c r="I239" i="15"/>
  <c r="K239" i="15"/>
  <c r="L239" i="15"/>
  <c r="I240" i="15"/>
  <c r="K240" i="15"/>
  <c r="L240" i="15"/>
  <c r="I241" i="15"/>
  <c r="K241" i="15"/>
  <c r="L241" i="15"/>
  <c r="I242" i="15"/>
  <c r="K242" i="15"/>
  <c r="L242" i="15"/>
  <c r="I243" i="15"/>
  <c r="K243" i="15"/>
  <c r="L243" i="15"/>
  <c r="I244" i="15"/>
  <c r="K244" i="15"/>
  <c r="L244" i="15"/>
  <c r="I245" i="15"/>
  <c r="K245" i="15"/>
  <c r="L245" i="15"/>
  <c r="I246" i="15"/>
  <c r="K246" i="15"/>
  <c r="L246" i="15"/>
  <c r="I247" i="15"/>
  <c r="K247" i="15"/>
  <c r="L247" i="15"/>
  <c r="I248" i="15"/>
  <c r="K248" i="15"/>
  <c r="L248" i="15"/>
  <c r="I249" i="15"/>
  <c r="K249" i="15"/>
  <c r="L249" i="15"/>
  <c r="I250" i="15"/>
  <c r="K250" i="15"/>
  <c r="L250" i="15"/>
  <c r="I251" i="15"/>
  <c r="K251" i="15"/>
  <c r="L251" i="15"/>
  <c r="I252" i="15"/>
  <c r="K252" i="15"/>
  <c r="L252" i="15"/>
  <c r="I253" i="15"/>
  <c r="K253" i="15"/>
  <c r="L253" i="15"/>
  <c r="I254" i="15"/>
  <c r="K254" i="15"/>
  <c r="L254" i="15"/>
  <c r="I255" i="15"/>
  <c r="K255" i="15"/>
  <c r="L255" i="15"/>
  <c r="I256" i="15"/>
  <c r="K256" i="15"/>
  <c r="L256" i="15"/>
  <c r="I257" i="15"/>
  <c r="K257" i="15"/>
  <c r="L257" i="15"/>
  <c r="I258" i="15"/>
  <c r="K258" i="15"/>
  <c r="L258" i="15"/>
  <c r="I259" i="15"/>
  <c r="K259" i="15"/>
  <c r="L259" i="15"/>
  <c r="I260" i="15"/>
  <c r="K260" i="15"/>
  <c r="L260" i="15"/>
  <c r="I261" i="15"/>
  <c r="K261" i="15"/>
  <c r="L261" i="15"/>
  <c r="I262" i="15"/>
  <c r="K262" i="15"/>
  <c r="L262" i="15"/>
  <c r="I263" i="15"/>
  <c r="K263" i="15"/>
  <c r="L263" i="15"/>
  <c r="I264" i="15"/>
  <c r="K264" i="15"/>
  <c r="L264" i="15"/>
  <c r="I265" i="15"/>
  <c r="K265" i="15"/>
  <c r="L265" i="15"/>
  <c r="I266" i="15"/>
  <c r="K266" i="15"/>
  <c r="L266" i="15"/>
  <c r="I267" i="15"/>
  <c r="K267" i="15"/>
  <c r="L267" i="15"/>
  <c r="I268" i="15"/>
  <c r="K268" i="15"/>
  <c r="L268" i="15"/>
  <c r="I269" i="15"/>
  <c r="K269" i="15"/>
  <c r="L269" i="15"/>
  <c r="I270" i="15"/>
  <c r="K270" i="15"/>
  <c r="L270" i="15"/>
  <c r="I271" i="15"/>
  <c r="K271" i="15"/>
  <c r="L271" i="15"/>
  <c r="I272" i="15"/>
  <c r="K272" i="15"/>
  <c r="L272" i="15"/>
  <c r="I273" i="15"/>
  <c r="K273" i="15"/>
  <c r="L273" i="15"/>
  <c r="I274" i="15"/>
  <c r="K274" i="15"/>
  <c r="L274" i="15"/>
  <c r="I275" i="15"/>
  <c r="K275" i="15"/>
  <c r="L275" i="15"/>
  <c r="I276" i="15"/>
  <c r="K276" i="15"/>
  <c r="L276" i="15"/>
  <c r="I277" i="15"/>
  <c r="K277" i="15"/>
  <c r="L277" i="15"/>
  <c r="I278" i="15"/>
  <c r="K278" i="15"/>
  <c r="L278" i="15"/>
  <c r="I279" i="15"/>
  <c r="K279" i="15"/>
  <c r="L279" i="15"/>
  <c r="I280" i="15"/>
  <c r="K280" i="15"/>
  <c r="L280" i="15"/>
  <c r="I281" i="15"/>
  <c r="K281" i="15"/>
  <c r="L281" i="15"/>
  <c r="I282" i="15"/>
  <c r="K282" i="15"/>
  <c r="L282" i="15"/>
  <c r="I283" i="15"/>
  <c r="K283" i="15"/>
  <c r="L283" i="15"/>
  <c r="I284" i="15"/>
  <c r="K284" i="15"/>
  <c r="L284" i="15"/>
  <c r="I285" i="15"/>
  <c r="K285" i="15"/>
  <c r="L285" i="15"/>
  <c r="I286" i="15"/>
  <c r="K286" i="15"/>
  <c r="L286" i="15"/>
  <c r="I287" i="15"/>
  <c r="K287" i="15"/>
  <c r="L287" i="15"/>
  <c r="I288" i="15"/>
  <c r="K288" i="15"/>
  <c r="L288" i="15"/>
  <c r="I289" i="15"/>
  <c r="K289" i="15"/>
  <c r="L289" i="15"/>
  <c r="I290" i="15"/>
  <c r="K290" i="15"/>
  <c r="L290" i="15"/>
  <c r="I291" i="15"/>
  <c r="K291" i="15"/>
  <c r="L291" i="15"/>
  <c r="I292" i="15"/>
  <c r="K292" i="15"/>
  <c r="L292" i="15"/>
  <c r="I293" i="15"/>
  <c r="K293" i="15"/>
  <c r="L293" i="15"/>
  <c r="I294" i="15"/>
  <c r="K294" i="15"/>
  <c r="L294" i="15"/>
  <c r="I295" i="15"/>
  <c r="K295" i="15"/>
  <c r="L295" i="15"/>
  <c r="I296" i="15"/>
  <c r="K296" i="15"/>
  <c r="L296" i="15"/>
  <c r="I297" i="15"/>
  <c r="K297" i="15"/>
  <c r="L297" i="15"/>
  <c r="I298" i="15"/>
  <c r="K298" i="15"/>
  <c r="L298" i="15"/>
  <c r="I299" i="15"/>
  <c r="K299" i="15"/>
  <c r="L299" i="15"/>
  <c r="I300" i="15"/>
  <c r="K300" i="15"/>
  <c r="L300" i="15"/>
  <c r="I301" i="15"/>
  <c r="K301" i="15"/>
  <c r="L301" i="15"/>
  <c r="I302" i="15"/>
  <c r="K302" i="15"/>
  <c r="L302" i="15"/>
  <c r="I303" i="15"/>
  <c r="K303" i="15"/>
  <c r="L303" i="15"/>
  <c r="I304" i="15"/>
  <c r="K304" i="15"/>
  <c r="L304" i="15"/>
  <c r="I305" i="15"/>
  <c r="K305" i="15"/>
  <c r="L305" i="15"/>
  <c r="I306" i="15"/>
  <c r="K306" i="15"/>
  <c r="L306" i="15"/>
  <c r="I307" i="15"/>
  <c r="K307" i="15"/>
  <c r="L307" i="15"/>
  <c r="I308" i="15"/>
  <c r="K308" i="15"/>
  <c r="L308" i="15"/>
  <c r="I309" i="15"/>
  <c r="K309" i="15"/>
  <c r="L309" i="15"/>
  <c r="I310" i="15"/>
  <c r="K310" i="15"/>
  <c r="L310" i="15"/>
  <c r="I311" i="15"/>
  <c r="K311" i="15"/>
  <c r="L311" i="15"/>
  <c r="I312" i="15"/>
  <c r="K312" i="15"/>
  <c r="L312" i="15"/>
  <c r="I313" i="15"/>
  <c r="K313" i="15"/>
  <c r="L313" i="15"/>
  <c r="I314" i="15"/>
  <c r="K314" i="15"/>
  <c r="L314" i="15"/>
  <c r="I315" i="15"/>
  <c r="K315" i="15"/>
  <c r="L315" i="15"/>
  <c r="I316" i="15"/>
  <c r="K316" i="15"/>
  <c r="L316" i="15"/>
  <c r="I317" i="15"/>
  <c r="K317" i="15"/>
  <c r="L317" i="15"/>
  <c r="I318" i="15"/>
  <c r="K318" i="15"/>
  <c r="L318" i="15"/>
  <c r="I319" i="15"/>
  <c r="K319" i="15"/>
  <c r="L319" i="15"/>
  <c r="I320" i="15"/>
  <c r="K320" i="15"/>
  <c r="L320" i="15"/>
  <c r="I321" i="15"/>
  <c r="K321" i="15"/>
  <c r="L321" i="15"/>
  <c r="I322" i="15"/>
  <c r="K322" i="15"/>
  <c r="L322" i="15"/>
  <c r="I323" i="15"/>
  <c r="K323" i="15"/>
  <c r="L323" i="15"/>
  <c r="I324" i="15"/>
  <c r="K324" i="15"/>
  <c r="L324" i="15"/>
  <c r="I325" i="15"/>
  <c r="K325" i="15"/>
  <c r="L325" i="15"/>
  <c r="I326" i="15"/>
  <c r="K326" i="15"/>
  <c r="L326" i="15"/>
  <c r="I327" i="15"/>
  <c r="K327" i="15"/>
  <c r="L327" i="15"/>
  <c r="I328" i="15"/>
  <c r="K328" i="15"/>
  <c r="L328" i="15"/>
  <c r="I329" i="15"/>
  <c r="K329" i="15"/>
  <c r="L329" i="15"/>
  <c r="I330" i="15"/>
  <c r="K330" i="15"/>
  <c r="L330" i="15"/>
  <c r="I331" i="15"/>
  <c r="K331" i="15"/>
  <c r="L331" i="15"/>
  <c r="I332" i="15"/>
  <c r="K332" i="15"/>
  <c r="L332" i="15"/>
  <c r="I333" i="15"/>
  <c r="K333" i="15"/>
  <c r="L333" i="15"/>
  <c r="I334" i="15"/>
  <c r="K334" i="15"/>
  <c r="L334" i="15"/>
  <c r="I335" i="15"/>
  <c r="K335" i="15"/>
  <c r="L335" i="15"/>
  <c r="I336" i="15"/>
  <c r="K336" i="15"/>
  <c r="L336" i="15"/>
  <c r="I337" i="15"/>
  <c r="K337" i="15"/>
  <c r="L337" i="15"/>
  <c r="I338" i="15"/>
  <c r="K338" i="15"/>
  <c r="L338" i="15"/>
  <c r="I339" i="15"/>
  <c r="K339" i="15"/>
  <c r="L339" i="15"/>
  <c r="I340" i="15"/>
  <c r="K340" i="15"/>
  <c r="L340" i="15"/>
  <c r="I341" i="15"/>
  <c r="K341" i="15"/>
  <c r="L341" i="15"/>
  <c r="I342" i="15"/>
  <c r="K342" i="15"/>
  <c r="L342" i="15"/>
  <c r="I343" i="15"/>
  <c r="K343" i="15"/>
  <c r="L343" i="15"/>
  <c r="I344" i="15"/>
  <c r="K344" i="15"/>
  <c r="L344" i="15"/>
  <c r="I345" i="15"/>
  <c r="K345" i="15"/>
  <c r="L345" i="15"/>
  <c r="I346" i="15"/>
  <c r="K346" i="15"/>
  <c r="L346" i="15"/>
  <c r="I347" i="15"/>
  <c r="K347" i="15"/>
  <c r="L347" i="15"/>
  <c r="I348" i="15"/>
  <c r="K348" i="15"/>
  <c r="L348" i="15"/>
  <c r="I349" i="15"/>
  <c r="K349" i="15"/>
  <c r="L349" i="15"/>
  <c r="I350" i="15"/>
  <c r="K350" i="15"/>
  <c r="L350" i="15"/>
  <c r="I351" i="15"/>
  <c r="K351" i="15"/>
  <c r="L351" i="15"/>
  <c r="I2" i="15"/>
  <c r="K2" i="15"/>
  <c r="L2" i="15"/>
  <c r="D3" i="15"/>
  <c r="F3" i="15"/>
  <c r="G3" i="15"/>
  <c r="D4" i="15"/>
  <c r="F4" i="15"/>
  <c r="G4" i="15"/>
  <c r="D5" i="15"/>
  <c r="F5" i="15"/>
  <c r="G5" i="15"/>
  <c r="D6" i="15"/>
  <c r="F6" i="15"/>
  <c r="G6" i="15"/>
  <c r="D7" i="15"/>
  <c r="F7" i="15"/>
  <c r="G7" i="15"/>
  <c r="D8" i="15"/>
  <c r="F8" i="15"/>
  <c r="G8" i="15"/>
  <c r="D9" i="15"/>
  <c r="F9" i="15"/>
  <c r="G9" i="15"/>
  <c r="D10" i="15"/>
  <c r="F10" i="15"/>
  <c r="G10" i="15"/>
  <c r="D11" i="15"/>
  <c r="F11" i="15"/>
  <c r="G11" i="15"/>
  <c r="D12" i="15"/>
  <c r="F12" i="15"/>
  <c r="G12" i="15"/>
  <c r="D13" i="15"/>
  <c r="F13" i="15"/>
  <c r="G13" i="15"/>
  <c r="D14" i="15"/>
  <c r="F14" i="15"/>
  <c r="G14" i="15"/>
  <c r="D15" i="15"/>
  <c r="F15" i="15"/>
  <c r="G15" i="15"/>
  <c r="D16" i="15"/>
  <c r="F16" i="15"/>
  <c r="G16" i="15"/>
  <c r="D17" i="15"/>
  <c r="F17" i="15"/>
  <c r="G17" i="15"/>
  <c r="D18" i="15"/>
  <c r="F18" i="15"/>
  <c r="G18" i="15"/>
  <c r="D19" i="15"/>
  <c r="F19" i="15"/>
  <c r="G19" i="15"/>
  <c r="D20" i="15"/>
  <c r="F20" i="15"/>
  <c r="G20" i="15"/>
  <c r="D21" i="15"/>
  <c r="F21" i="15"/>
  <c r="G21" i="15"/>
  <c r="D22" i="15"/>
  <c r="F22" i="15"/>
  <c r="G22" i="15"/>
  <c r="D23" i="15"/>
  <c r="F23" i="15"/>
  <c r="G23" i="15"/>
  <c r="D24" i="15"/>
  <c r="F24" i="15"/>
  <c r="G24" i="15"/>
  <c r="D25" i="15"/>
  <c r="F25" i="15"/>
  <c r="G25" i="15"/>
  <c r="D26" i="15"/>
  <c r="F26" i="15"/>
  <c r="G26" i="15"/>
  <c r="D27" i="15"/>
  <c r="F27" i="15"/>
  <c r="G27" i="15"/>
  <c r="D28" i="15"/>
  <c r="F28" i="15"/>
  <c r="G28" i="15"/>
  <c r="D29" i="15"/>
  <c r="F29" i="15"/>
  <c r="G29" i="15"/>
  <c r="D30" i="15"/>
  <c r="F30" i="15"/>
  <c r="G30" i="15"/>
  <c r="D31" i="15"/>
  <c r="F31" i="15"/>
  <c r="G31" i="15"/>
  <c r="D32" i="15"/>
  <c r="F32" i="15"/>
  <c r="G32" i="15"/>
  <c r="D33" i="15"/>
  <c r="F33" i="15"/>
  <c r="G33" i="15"/>
  <c r="D34" i="15"/>
  <c r="F34" i="15"/>
  <c r="G34" i="15"/>
  <c r="D35" i="15"/>
  <c r="F35" i="15"/>
  <c r="G35" i="15"/>
  <c r="D36" i="15"/>
  <c r="F36" i="15"/>
  <c r="G36" i="15"/>
  <c r="D37" i="15"/>
  <c r="F37" i="15"/>
  <c r="G37" i="15"/>
  <c r="D38" i="15"/>
  <c r="F38" i="15"/>
  <c r="G38" i="15"/>
  <c r="D39" i="15"/>
  <c r="F39" i="15"/>
  <c r="G39" i="15"/>
  <c r="D40" i="15"/>
  <c r="F40" i="15"/>
  <c r="G40" i="15"/>
  <c r="D41" i="15"/>
  <c r="F41" i="15"/>
  <c r="G41" i="15"/>
  <c r="D42" i="15"/>
  <c r="F42" i="15"/>
  <c r="G42" i="15"/>
  <c r="D43" i="15"/>
  <c r="F43" i="15"/>
  <c r="G43" i="15"/>
  <c r="D44" i="15"/>
  <c r="F44" i="15"/>
  <c r="G44" i="15"/>
  <c r="D45" i="15"/>
  <c r="F45" i="15"/>
  <c r="G45" i="15"/>
  <c r="D46" i="15"/>
  <c r="F46" i="15"/>
  <c r="G46" i="15"/>
  <c r="D47" i="15"/>
  <c r="F47" i="15"/>
  <c r="G47" i="15"/>
  <c r="D48" i="15"/>
  <c r="F48" i="15"/>
  <c r="G48" i="15"/>
  <c r="D49" i="15"/>
  <c r="F49" i="15"/>
  <c r="G49" i="15"/>
  <c r="D50" i="15"/>
  <c r="F50" i="15"/>
  <c r="G50" i="15"/>
  <c r="D51" i="15"/>
  <c r="F51" i="15"/>
  <c r="G51" i="15"/>
  <c r="D52" i="15"/>
  <c r="F52" i="15"/>
  <c r="G52" i="15"/>
  <c r="D53" i="15"/>
  <c r="F53" i="15"/>
  <c r="G53" i="15"/>
  <c r="D54" i="15"/>
  <c r="F54" i="15"/>
  <c r="G54" i="15"/>
  <c r="D55" i="15"/>
  <c r="F55" i="15"/>
  <c r="G55" i="15"/>
  <c r="D56" i="15"/>
  <c r="F56" i="15"/>
  <c r="G56" i="15"/>
  <c r="D57" i="15"/>
  <c r="F57" i="15"/>
  <c r="G57" i="15"/>
  <c r="D58" i="15"/>
  <c r="F58" i="15"/>
  <c r="G58" i="15"/>
  <c r="D59" i="15"/>
  <c r="F59" i="15"/>
  <c r="G59" i="15"/>
  <c r="D60" i="15"/>
  <c r="F60" i="15"/>
  <c r="G60" i="15"/>
  <c r="D61" i="15"/>
  <c r="F61" i="15"/>
  <c r="G61" i="15"/>
  <c r="D62" i="15"/>
  <c r="F62" i="15"/>
  <c r="G62" i="15"/>
  <c r="D63" i="15"/>
  <c r="F63" i="15"/>
  <c r="G63" i="15"/>
  <c r="D64" i="15"/>
  <c r="F64" i="15"/>
  <c r="G64" i="15"/>
  <c r="D65" i="15"/>
  <c r="F65" i="15"/>
  <c r="G65" i="15"/>
  <c r="D66" i="15"/>
  <c r="F66" i="15"/>
  <c r="G66" i="15"/>
  <c r="D67" i="15"/>
  <c r="F67" i="15"/>
  <c r="G67" i="15"/>
  <c r="D68" i="15"/>
  <c r="F68" i="15"/>
  <c r="G68" i="15"/>
  <c r="D69" i="15"/>
  <c r="F69" i="15"/>
  <c r="G69" i="15"/>
  <c r="D70" i="15"/>
  <c r="F70" i="15"/>
  <c r="G70" i="15"/>
  <c r="D71" i="15"/>
  <c r="F71" i="15"/>
  <c r="G71" i="15"/>
  <c r="D72" i="15"/>
  <c r="F72" i="15"/>
  <c r="G72" i="15"/>
  <c r="D73" i="15"/>
  <c r="F73" i="15"/>
  <c r="G73" i="15"/>
  <c r="D74" i="15"/>
  <c r="F74" i="15"/>
  <c r="G74" i="15"/>
  <c r="D75" i="15"/>
  <c r="F75" i="15"/>
  <c r="G75" i="15"/>
  <c r="D76" i="15"/>
  <c r="F76" i="15"/>
  <c r="G76" i="15"/>
  <c r="G77" i="15"/>
  <c r="G78" i="15"/>
  <c r="G79" i="15"/>
  <c r="G80" i="15"/>
  <c r="D81" i="15"/>
  <c r="F81" i="15"/>
  <c r="G81" i="15"/>
  <c r="D82" i="15"/>
  <c r="F82" i="15"/>
  <c r="G82" i="15"/>
  <c r="D83" i="15"/>
  <c r="F83" i="15"/>
  <c r="G83" i="15"/>
  <c r="D84" i="15"/>
  <c r="F84" i="15"/>
  <c r="G84" i="15"/>
  <c r="D85" i="15"/>
  <c r="F85" i="15"/>
  <c r="G85" i="15"/>
  <c r="D86" i="15"/>
  <c r="F86" i="15"/>
  <c r="G86" i="15"/>
  <c r="D87" i="15"/>
  <c r="F87" i="15"/>
  <c r="G87" i="15"/>
  <c r="D88" i="15"/>
  <c r="F88" i="15"/>
  <c r="G88" i="15"/>
  <c r="D89" i="15"/>
  <c r="F89" i="15"/>
  <c r="G89" i="15"/>
  <c r="D90" i="15"/>
  <c r="F90" i="15"/>
  <c r="G90" i="15"/>
  <c r="D91" i="15"/>
  <c r="F91" i="15"/>
  <c r="G91" i="15"/>
  <c r="D92" i="15"/>
  <c r="F92" i="15"/>
  <c r="G92" i="15"/>
  <c r="D93" i="15"/>
  <c r="F93" i="15"/>
  <c r="G93" i="15"/>
  <c r="D94" i="15"/>
  <c r="F94" i="15"/>
  <c r="G94" i="15"/>
  <c r="D95" i="15"/>
  <c r="F95" i="15"/>
  <c r="G95" i="15"/>
  <c r="D96" i="15"/>
  <c r="F96" i="15"/>
  <c r="G96" i="15"/>
  <c r="D97" i="15"/>
  <c r="F97" i="15"/>
  <c r="G97" i="15"/>
  <c r="D98" i="15"/>
  <c r="F98" i="15"/>
  <c r="G98" i="15"/>
  <c r="D99" i="15"/>
  <c r="F99" i="15"/>
  <c r="G99" i="15"/>
  <c r="D100" i="15"/>
  <c r="F100" i="15"/>
  <c r="G100" i="15"/>
  <c r="D101" i="15"/>
  <c r="F101" i="15"/>
  <c r="G101" i="15"/>
  <c r="D102" i="15"/>
  <c r="F102" i="15"/>
  <c r="G102" i="15"/>
  <c r="D103" i="15"/>
  <c r="F103" i="15"/>
  <c r="G103" i="15"/>
  <c r="D104" i="15"/>
  <c r="F104" i="15"/>
  <c r="G104" i="15"/>
  <c r="D105" i="15"/>
  <c r="F105" i="15"/>
  <c r="G105" i="15"/>
  <c r="D106" i="15"/>
  <c r="F106" i="15"/>
  <c r="G106" i="15"/>
  <c r="D107" i="15"/>
  <c r="F107" i="15"/>
  <c r="G107" i="15"/>
  <c r="D108" i="15"/>
  <c r="F108" i="15"/>
  <c r="G108" i="15"/>
  <c r="D109" i="15"/>
  <c r="F109" i="15"/>
  <c r="G109" i="15"/>
  <c r="D110" i="15"/>
  <c r="F110" i="15"/>
  <c r="G110" i="15"/>
  <c r="D111" i="15"/>
  <c r="F111" i="15"/>
  <c r="G111" i="15"/>
  <c r="D112" i="15"/>
  <c r="F112" i="15"/>
  <c r="G112" i="15"/>
  <c r="D113" i="15"/>
  <c r="F113" i="15"/>
  <c r="G113" i="15"/>
  <c r="D114" i="15"/>
  <c r="F114" i="15"/>
  <c r="G114" i="15"/>
  <c r="D115" i="15"/>
  <c r="F115" i="15"/>
  <c r="G115" i="15"/>
  <c r="D116" i="15"/>
  <c r="F116" i="15"/>
  <c r="G116" i="15"/>
  <c r="D117" i="15"/>
  <c r="F117" i="15"/>
  <c r="G117" i="15"/>
  <c r="D118" i="15"/>
  <c r="F118" i="15"/>
  <c r="G118" i="15"/>
  <c r="D119" i="15"/>
  <c r="F119" i="15"/>
  <c r="G119" i="15"/>
  <c r="D120" i="15"/>
  <c r="F120" i="15"/>
  <c r="G120" i="15"/>
  <c r="D121" i="15"/>
  <c r="F121" i="15"/>
  <c r="G121" i="15"/>
  <c r="D122" i="15"/>
  <c r="F122" i="15"/>
  <c r="G122" i="15"/>
  <c r="D123" i="15"/>
  <c r="F123" i="15"/>
  <c r="G123" i="15"/>
  <c r="D124" i="15"/>
  <c r="F124" i="15"/>
  <c r="G124" i="15"/>
  <c r="D125" i="15"/>
  <c r="F125" i="15"/>
  <c r="G125" i="15"/>
  <c r="D126" i="15"/>
  <c r="F126" i="15"/>
  <c r="G126" i="15"/>
  <c r="D127" i="15"/>
  <c r="F127" i="15"/>
  <c r="G127" i="15"/>
  <c r="D128" i="15"/>
  <c r="F128" i="15"/>
  <c r="G128" i="15"/>
  <c r="D129" i="15"/>
  <c r="F129" i="15"/>
  <c r="G129" i="15"/>
  <c r="D130" i="15"/>
  <c r="F130" i="15"/>
  <c r="G130" i="15"/>
  <c r="D131" i="15"/>
  <c r="F131" i="15"/>
  <c r="G131" i="15"/>
  <c r="D132" i="15"/>
  <c r="F132" i="15"/>
  <c r="G132" i="15"/>
  <c r="D133" i="15"/>
  <c r="F133" i="15"/>
  <c r="G133" i="15"/>
  <c r="D134" i="15"/>
  <c r="F134" i="15"/>
  <c r="G134" i="15"/>
  <c r="D135" i="15"/>
  <c r="F135" i="15"/>
  <c r="G135" i="15"/>
  <c r="D136" i="15"/>
  <c r="F136" i="15"/>
  <c r="G136" i="15"/>
  <c r="D137" i="15"/>
  <c r="F137" i="15"/>
  <c r="G137" i="15"/>
  <c r="D138" i="15"/>
  <c r="F138" i="15"/>
  <c r="G138" i="15"/>
  <c r="D139" i="15"/>
  <c r="F139" i="15"/>
  <c r="G139" i="15"/>
  <c r="D140" i="15"/>
  <c r="F140" i="15"/>
  <c r="G140" i="15"/>
  <c r="D141" i="15"/>
  <c r="F141" i="15"/>
  <c r="G141" i="15"/>
  <c r="D142" i="15"/>
  <c r="F142" i="15"/>
  <c r="G142" i="15"/>
  <c r="D143" i="15"/>
  <c r="F143" i="15"/>
  <c r="G143" i="15"/>
  <c r="D144" i="15"/>
  <c r="F144" i="15"/>
  <c r="G144" i="15"/>
  <c r="D145" i="15"/>
  <c r="F145" i="15"/>
  <c r="G145" i="15"/>
  <c r="D146" i="15"/>
  <c r="F146" i="15"/>
  <c r="G146" i="15"/>
  <c r="D147" i="15"/>
  <c r="F147" i="15"/>
  <c r="G147" i="15"/>
  <c r="D148" i="15"/>
  <c r="F148" i="15"/>
  <c r="G148" i="15"/>
  <c r="D149" i="15"/>
  <c r="F149" i="15"/>
  <c r="G149" i="15"/>
  <c r="D150" i="15"/>
  <c r="F150" i="15"/>
  <c r="G150" i="15"/>
  <c r="D151" i="15"/>
  <c r="F151" i="15"/>
  <c r="G151" i="15"/>
  <c r="D152" i="15"/>
  <c r="F152" i="15"/>
  <c r="G152" i="15"/>
  <c r="D153" i="15"/>
  <c r="F153" i="15"/>
  <c r="G153" i="15"/>
  <c r="D154" i="15"/>
  <c r="F154" i="15"/>
  <c r="G154" i="15"/>
  <c r="D155" i="15"/>
  <c r="F155" i="15"/>
  <c r="G155" i="15"/>
  <c r="D156" i="15"/>
  <c r="F156" i="15"/>
  <c r="G156" i="15"/>
  <c r="D157" i="15"/>
  <c r="F157" i="15"/>
  <c r="G157" i="15"/>
  <c r="D158" i="15"/>
  <c r="F158" i="15"/>
  <c r="G158" i="15"/>
  <c r="D159" i="15"/>
  <c r="F159" i="15"/>
  <c r="G159" i="15"/>
  <c r="D160" i="15"/>
  <c r="F160" i="15"/>
  <c r="G160" i="15"/>
  <c r="D161" i="15"/>
  <c r="F161" i="15"/>
  <c r="G161" i="15"/>
  <c r="D162" i="15"/>
  <c r="F162" i="15"/>
  <c r="G162" i="15"/>
  <c r="D163" i="15"/>
  <c r="F163" i="15"/>
  <c r="G163" i="15"/>
  <c r="D164" i="15"/>
  <c r="F164" i="15"/>
  <c r="G164" i="15"/>
  <c r="D165" i="15"/>
  <c r="F165" i="15"/>
  <c r="G165" i="15"/>
  <c r="D166" i="15"/>
  <c r="F166" i="15"/>
  <c r="G166" i="15"/>
  <c r="D167" i="15"/>
  <c r="F167" i="15"/>
  <c r="G167" i="15"/>
  <c r="D168" i="15"/>
  <c r="F168" i="15"/>
  <c r="G168" i="15"/>
  <c r="D169" i="15"/>
  <c r="F169" i="15"/>
  <c r="G169" i="15"/>
  <c r="D170" i="15"/>
  <c r="F170" i="15"/>
  <c r="G170" i="15"/>
  <c r="D171" i="15"/>
  <c r="F171" i="15"/>
  <c r="G171" i="15"/>
  <c r="D172" i="15"/>
  <c r="F172" i="15"/>
  <c r="G172" i="15"/>
  <c r="D173" i="15"/>
  <c r="F173" i="15"/>
  <c r="G173" i="15"/>
  <c r="D174" i="15"/>
  <c r="F174" i="15"/>
  <c r="G174" i="15"/>
  <c r="D175" i="15"/>
  <c r="F175" i="15"/>
  <c r="G175" i="15"/>
  <c r="D176" i="15"/>
  <c r="F176" i="15"/>
  <c r="G176" i="15"/>
  <c r="D177" i="15"/>
  <c r="F177" i="15"/>
  <c r="G177" i="15"/>
  <c r="D178" i="15"/>
  <c r="F178" i="15"/>
  <c r="G178" i="15"/>
  <c r="D179" i="15"/>
  <c r="F179" i="15"/>
  <c r="G179" i="15"/>
  <c r="D180" i="15"/>
  <c r="F180" i="15"/>
  <c r="G180" i="15"/>
  <c r="D181" i="15"/>
  <c r="F181" i="15"/>
  <c r="G181" i="15"/>
  <c r="D182" i="15"/>
  <c r="F182" i="15"/>
  <c r="G182" i="15"/>
  <c r="D183" i="15"/>
  <c r="F183" i="15"/>
  <c r="G183" i="15"/>
  <c r="D184" i="15"/>
  <c r="F184" i="15"/>
  <c r="G184" i="15"/>
  <c r="D185" i="15"/>
  <c r="F185" i="15"/>
  <c r="G185" i="15"/>
  <c r="D186" i="15"/>
  <c r="F186" i="15"/>
  <c r="G186" i="15"/>
  <c r="D187" i="15"/>
  <c r="F187" i="15"/>
  <c r="G187" i="15"/>
  <c r="D188" i="15"/>
  <c r="F188" i="15"/>
  <c r="G188" i="15"/>
  <c r="D189" i="15"/>
  <c r="F189" i="15"/>
  <c r="G189" i="15"/>
  <c r="D190" i="15"/>
  <c r="F190" i="15"/>
  <c r="G190" i="15"/>
  <c r="D191" i="15"/>
  <c r="F191" i="15"/>
  <c r="G191" i="15"/>
  <c r="D192" i="15"/>
  <c r="F192" i="15"/>
  <c r="G192" i="15"/>
  <c r="D193" i="15"/>
  <c r="F193" i="15"/>
  <c r="G193" i="15"/>
  <c r="D194" i="15"/>
  <c r="F194" i="15"/>
  <c r="G194" i="15"/>
  <c r="D195" i="15"/>
  <c r="F195" i="15"/>
  <c r="G195" i="15"/>
  <c r="D196" i="15"/>
  <c r="F196" i="15"/>
  <c r="G196" i="15"/>
  <c r="D197" i="15"/>
  <c r="F197" i="15"/>
  <c r="G197" i="15"/>
  <c r="D198" i="15"/>
  <c r="F198" i="15"/>
  <c r="G198" i="15"/>
  <c r="D199" i="15"/>
  <c r="F199" i="15"/>
  <c r="G199" i="15"/>
  <c r="D200" i="15"/>
  <c r="F200" i="15"/>
  <c r="G200" i="15"/>
  <c r="D201" i="15"/>
  <c r="F201" i="15"/>
  <c r="G201" i="15"/>
  <c r="D202" i="15"/>
  <c r="F202" i="15"/>
  <c r="G202" i="15"/>
  <c r="D203" i="15"/>
  <c r="F203" i="15"/>
  <c r="G203" i="15"/>
  <c r="D204" i="15"/>
  <c r="F204" i="15"/>
  <c r="G204" i="15"/>
  <c r="D205" i="15"/>
  <c r="F205" i="15"/>
  <c r="G205" i="15"/>
  <c r="D206" i="15"/>
  <c r="F206" i="15"/>
  <c r="G206" i="15"/>
  <c r="D207" i="15"/>
  <c r="F207" i="15"/>
  <c r="G207" i="15"/>
  <c r="D208" i="15"/>
  <c r="F208" i="15"/>
  <c r="G208" i="15"/>
  <c r="D209" i="15"/>
  <c r="F209" i="15"/>
  <c r="G209" i="15"/>
  <c r="D210" i="15"/>
  <c r="F210" i="15"/>
  <c r="G210" i="15"/>
  <c r="D211" i="15"/>
  <c r="F211" i="15"/>
  <c r="G211" i="15"/>
  <c r="D212" i="15"/>
  <c r="F212" i="15"/>
  <c r="G212" i="15"/>
  <c r="D213" i="15"/>
  <c r="F213" i="15"/>
  <c r="G213" i="15"/>
  <c r="D214" i="15"/>
  <c r="F214" i="15"/>
  <c r="G214" i="15"/>
  <c r="D215" i="15"/>
  <c r="F215" i="15"/>
  <c r="G215" i="15"/>
  <c r="D216" i="15"/>
  <c r="F216" i="15"/>
  <c r="G216" i="15"/>
  <c r="D217" i="15"/>
  <c r="F217" i="15"/>
  <c r="G217" i="15"/>
  <c r="D218" i="15"/>
  <c r="F218" i="15"/>
  <c r="G218" i="15"/>
  <c r="D219" i="15"/>
  <c r="F219" i="15"/>
  <c r="G219" i="15"/>
  <c r="D220" i="15"/>
  <c r="F220" i="15"/>
  <c r="G220" i="15"/>
  <c r="D221" i="15"/>
  <c r="F221" i="15"/>
  <c r="G221" i="15"/>
  <c r="D222" i="15"/>
  <c r="F222" i="15"/>
  <c r="G222" i="15"/>
  <c r="D223" i="15"/>
  <c r="F223" i="15"/>
  <c r="G223" i="15"/>
  <c r="D224" i="15"/>
  <c r="F224" i="15"/>
  <c r="G224" i="15"/>
  <c r="D225" i="15"/>
  <c r="F225" i="15"/>
  <c r="G225" i="15"/>
  <c r="D226" i="15"/>
  <c r="F226" i="15"/>
  <c r="G226" i="15"/>
  <c r="D227" i="15"/>
  <c r="F227" i="15"/>
  <c r="G227" i="15"/>
  <c r="D228" i="15"/>
  <c r="F228" i="15"/>
  <c r="G228" i="15"/>
  <c r="D229" i="15"/>
  <c r="F229" i="15"/>
  <c r="G229" i="15"/>
  <c r="D230" i="15"/>
  <c r="F230" i="15"/>
  <c r="G230" i="15"/>
  <c r="D231" i="15"/>
  <c r="F231" i="15"/>
  <c r="G231" i="15"/>
  <c r="D232" i="15"/>
  <c r="F232" i="15"/>
  <c r="G232" i="15"/>
  <c r="D233" i="15"/>
  <c r="F233" i="15"/>
  <c r="G233" i="15"/>
  <c r="D234" i="15"/>
  <c r="F234" i="15"/>
  <c r="G234" i="15"/>
  <c r="D235" i="15"/>
  <c r="F235" i="15"/>
  <c r="G235" i="15"/>
  <c r="D236" i="15"/>
  <c r="F236" i="15"/>
  <c r="G236" i="15"/>
  <c r="D237" i="15"/>
  <c r="F237" i="15"/>
  <c r="G237" i="15"/>
  <c r="D238" i="15"/>
  <c r="F238" i="15"/>
  <c r="G238" i="15"/>
  <c r="D239" i="15"/>
  <c r="F239" i="15"/>
  <c r="G239" i="15"/>
  <c r="D240" i="15"/>
  <c r="F240" i="15"/>
  <c r="G240" i="15"/>
  <c r="D241" i="15"/>
  <c r="F241" i="15"/>
  <c r="G241" i="15"/>
  <c r="D242" i="15"/>
  <c r="F242" i="15"/>
  <c r="G242" i="15"/>
  <c r="D243" i="15"/>
  <c r="F243" i="15"/>
  <c r="G243" i="15"/>
  <c r="D244" i="15"/>
  <c r="F244" i="15"/>
  <c r="G244" i="15"/>
  <c r="D245" i="15"/>
  <c r="F245" i="15"/>
  <c r="G245" i="15"/>
  <c r="D246" i="15"/>
  <c r="F246" i="15"/>
  <c r="G246" i="15"/>
  <c r="D247" i="15"/>
  <c r="F247" i="15"/>
  <c r="G247" i="15"/>
  <c r="D248" i="15"/>
  <c r="F248" i="15"/>
  <c r="G248" i="15"/>
  <c r="D249" i="15"/>
  <c r="F249" i="15"/>
  <c r="G249" i="15"/>
  <c r="D250" i="15"/>
  <c r="F250" i="15"/>
  <c r="G250" i="15"/>
  <c r="D251" i="15"/>
  <c r="F251" i="15"/>
  <c r="G251" i="15"/>
  <c r="D252" i="15"/>
  <c r="F252" i="15"/>
  <c r="G252" i="15"/>
  <c r="D253" i="15"/>
  <c r="F253" i="15"/>
  <c r="G253" i="15"/>
  <c r="D254" i="15"/>
  <c r="F254" i="15"/>
  <c r="G254" i="15"/>
  <c r="D255" i="15"/>
  <c r="F255" i="15"/>
  <c r="G255" i="15"/>
  <c r="D256" i="15"/>
  <c r="F256" i="15"/>
  <c r="G256" i="15"/>
  <c r="D257" i="15"/>
  <c r="F257" i="15"/>
  <c r="G257" i="15"/>
  <c r="D258" i="15"/>
  <c r="F258" i="15"/>
  <c r="G258" i="15"/>
  <c r="D259" i="15"/>
  <c r="F259" i="15"/>
  <c r="G259" i="15"/>
  <c r="D260" i="15"/>
  <c r="F260" i="15"/>
  <c r="G260" i="15"/>
  <c r="D261" i="15"/>
  <c r="F261" i="15"/>
  <c r="G261" i="15"/>
  <c r="D262" i="15"/>
  <c r="F262" i="15"/>
  <c r="G262" i="15"/>
  <c r="D263" i="15"/>
  <c r="F263" i="15"/>
  <c r="G263" i="15"/>
  <c r="D264" i="15"/>
  <c r="F264" i="15"/>
  <c r="G264" i="15"/>
  <c r="D265" i="15"/>
  <c r="F265" i="15"/>
  <c r="G265" i="15"/>
  <c r="D266" i="15"/>
  <c r="F266" i="15"/>
  <c r="G266" i="15"/>
  <c r="D267" i="15"/>
  <c r="F267" i="15"/>
  <c r="G267" i="15"/>
  <c r="D268" i="15"/>
  <c r="F268" i="15"/>
  <c r="G268" i="15"/>
  <c r="D269" i="15"/>
  <c r="F269" i="15"/>
  <c r="G269" i="15"/>
  <c r="D270" i="15"/>
  <c r="F270" i="15"/>
  <c r="G270" i="15"/>
  <c r="D271" i="15"/>
  <c r="F271" i="15"/>
  <c r="G271" i="15"/>
  <c r="D272" i="15"/>
  <c r="F272" i="15"/>
  <c r="G272" i="15"/>
  <c r="D273" i="15"/>
  <c r="F273" i="15"/>
  <c r="G273" i="15"/>
  <c r="D274" i="15"/>
  <c r="F274" i="15"/>
  <c r="G274" i="15"/>
  <c r="D275" i="15"/>
  <c r="F275" i="15"/>
  <c r="G275" i="15"/>
  <c r="D276" i="15"/>
  <c r="F276" i="15"/>
  <c r="G276" i="15"/>
  <c r="D277" i="15"/>
  <c r="F277" i="15"/>
  <c r="G277" i="15"/>
  <c r="D278" i="15"/>
  <c r="F278" i="15"/>
  <c r="G278" i="15"/>
  <c r="D279" i="15"/>
  <c r="F279" i="15"/>
  <c r="G279" i="15"/>
  <c r="D280" i="15"/>
  <c r="F280" i="15"/>
  <c r="G280" i="15"/>
  <c r="D281" i="15"/>
  <c r="F281" i="15"/>
  <c r="G281" i="15"/>
  <c r="D282" i="15"/>
  <c r="F282" i="15"/>
  <c r="G282" i="15"/>
  <c r="D283" i="15"/>
  <c r="F283" i="15"/>
  <c r="G283" i="15"/>
  <c r="D284" i="15"/>
  <c r="F284" i="15"/>
  <c r="G284" i="15"/>
  <c r="D285" i="15"/>
  <c r="F285" i="15"/>
  <c r="G285" i="15"/>
  <c r="D286" i="15"/>
  <c r="F286" i="15"/>
  <c r="G286" i="15"/>
  <c r="D287" i="15"/>
  <c r="F287" i="15"/>
  <c r="G287" i="15"/>
  <c r="D288" i="15"/>
  <c r="F288" i="15"/>
  <c r="G288" i="15"/>
  <c r="D289" i="15"/>
  <c r="F289" i="15"/>
  <c r="G289" i="15"/>
  <c r="D290" i="15"/>
  <c r="F290" i="15"/>
  <c r="G290" i="15"/>
  <c r="D291" i="15"/>
  <c r="F291" i="15"/>
  <c r="G291" i="15"/>
  <c r="D292" i="15"/>
  <c r="F292" i="15"/>
  <c r="G292" i="15"/>
  <c r="D293" i="15"/>
  <c r="F293" i="15"/>
  <c r="G293" i="15"/>
  <c r="D294" i="15"/>
  <c r="F294" i="15"/>
  <c r="G294" i="15"/>
  <c r="D295" i="15"/>
  <c r="F295" i="15"/>
  <c r="G295" i="15"/>
  <c r="D296" i="15"/>
  <c r="F296" i="15"/>
  <c r="G296" i="15"/>
  <c r="D297" i="15"/>
  <c r="F297" i="15"/>
  <c r="G297" i="15"/>
  <c r="D298" i="15"/>
  <c r="F298" i="15"/>
  <c r="G298" i="15"/>
  <c r="D299" i="15"/>
  <c r="F299" i="15"/>
  <c r="G299" i="15"/>
  <c r="D300" i="15"/>
  <c r="F300" i="15"/>
  <c r="G300" i="15"/>
  <c r="D301" i="15"/>
  <c r="F301" i="15"/>
  <c r="G301" i="15"/>
  <c r="D302" i="15"/>
  <c r="F302" i="15"/>
  <c r="G302" i="15"/>
  <c r="D303" i="15"/>
  <c r="F303" i="15"/>
  <c r="G303" i="15"/>
  <c r="D304" i="15"/>
  <c r="F304" i="15"/>
  <c r="G304" i="15"/>
  <c r="D305" i="15"/>
  <c r="F305" i="15"/>
  <c r="G305" i="15"/>
  <c r="D306" i="15"/>
  <c r="F306" i="15"/>
  <c r="G306" i="15"/>
  <c r="D307" i="15"/>
  <c r="F307" i="15"/>
  <c r="G307" i="15"/>
  <c r="D308" i="15"/>
  <c r="F308" i="15"/>
  <c r="G308" i="15"/>
  <c r="D309" i="15"/>
  <c r="F309" i="15"/>
  <c r="G309" i="15"/>
  <c r="D310" i="15"/>
  <c r="F310" i="15"/>
  <c r="G310" i="15"/>
  <c r="D311" i="15"/>
  <c r="F311" i="15"/>
  <c r="G311" i="15"/>
  <c r="D312" i="15"/>
  <c r="F312" i="15"/>
  <c r="G312" i="15"/>
  <c r="D313" i="15"/>
  <c r="F313" i="15"/>
  <c r="G313" i="15"/>
  <c r="D314" i="15"/>
  <c r="F314" i="15"/>
  <c r="G314" i="15"/>
  <c r="D315" i="15"/>
  <c r="F315" i="15"/>
  <c r="G315" i="15"/>
  <c r="D316" i="15"/>
  <c r="F316" i="15"/>
  <c r="G316" i="15"/>
  <c r="D317" i="15"/>
  <c r="F317" i="15"/>
  <c r="G317" i="15"/>
  <c r="D318" i="15"/>
  <c r="F318" i="15"/>
  <c r="G318" i="15"/>
  <c r="D319" i="15"/>
  <c r="F319" i="15"/>
  <c r="G319" i="15"/>
  <c r="D320" i="15"/>
  <c r="F320" i="15"/>
  <c r="G320" i="15"/>
  <c r="D321" i="15"/>
  <c r="F321" i="15"/>
  <c r="G321" i="15"/>
  <c r="D322" i="15"/>
  <c r="F322" i="15"/>
  <c r="G322" i="15"/>
  <c r="D323" i="15"/>
  <c r="F323" i="15"/>
  <c r="G323" i="15"/>
  <c r="D324" i="15"/>
  <c r="F324" i="15"/>
  <c r="G324" i="15"/>
  <c r="D325" i="15"/>
  <c r="F325" i="15"/>
  <c r="G325" i="15"/>
  <c r="D326" i="15"/>
  <c r="F326" i="15"/>
  <c r="G326" i="15"/>
  <c r="D327" i="15"/>
  <c r="F327" i="15"/>
  <c r="G327" i="15"/>
  <c r="D328" i="15"/>
  <c r="F328" i="15"/>
  <c r="G328" i="15"/>
  <c r="D329" i="15"/>
  <c r="F329" i="15"/>
  <c r="G329" i="15"/>
  <c r="D330" i="15"/>
  <c r="F330" i="15"/>
  <c r="G330" i="15"/>
  <c r="D331" i="15"/>
  <c r="F331" i="15"/>
  <c r="G331" i="15"/>
  <c r="D332" i="15"/>
  <c r="F332" i="15"/>
  <c r="G332" i="15"/>
  <c r="D333" i="15"/>
  <c r="F333" i="15"/>
  <c r="G333" i="15"/>
  <c r="D334" i="15"/>
  <c r="F334" i="15"/>
  <c r="G334" i="15"/>
  <c r="D335" i="15"/>
  <c r="F335" i="15"/>
  <c r="G335" i="15"/>
  <c r="D336" i="15"/>
  <c r="F336" i="15"/>
  <c r="G336" i="15"/>
  <c r="D337" i="15"/>
  <c r="F337" i="15"/>
  <c r="G337" i="15"/>
  <c r="D338" i="15"/>
  <c r="F338" i="15"/>
  <c r="G338" i="15"/>
  <c r="D339" i="15"/>
  <c r="F339" i="15"/>
  <c r="G339" i="15"/>
  <c r="D340" i="15"/>
  <c r="F340" i="15"/>
  <c r="G340" i="15"/>
  <c r="D341" i="15"/>
  <c r="F341" i="15"/>
  <c r="G341" i="15"/>
  <c r="D342" i="15"/>
  <c r="F342" i="15"/>
  <c r="G342" i="15"/>
  <c r="D343" i="15"/>
  <c r="F343" i="15"/>
  <c r="G343" i="15"/>
  <c r="D344" i="15"/>
  <c r="F344" i="15"/>
  <c r="G344" i="15"/>
  <c r="D345" i="15"/>
  <c r="F345" i="15"/>
  <c r="G345" i="15"/>
  <c r="D346" i="15"/>
  <c r="F346" i="15"/>
  <c r="G346" i="15"/>
  <c r="D347" i="15"/>
  <c r="F347" i="15"/>
  <c r="G347" i="15"/>
  <c r="D348" i="15"/>
  <c r="F348" i="15"/>
  <c r="G348" i="15"/>
  <c r="D349" i="15"/>
  <c r="F349" i="15"/>
  <c r="G349" i="15"/>
  <c r="D350" i="15"/>
  <c r="F350" i="15"/>
  <c r="G350" i="15"/>
  <c r="D351" i="15"/>
  <c r="F351" i="15"/>
  <c r="G351" i="15"/>
  <c r="D2" i="15"/>
  <c r="F2" i="15"/>
  <c r="G2" i="15"/>
  <c r="AC352" i="15"/>
  <c r="I352" i="15"/>
  <c r="AC353" i="15"/>
  <c r="I353" i="15"/>
  <c r="AC354" i="15"/>
  <c r="I354" i="15"/>
  <c r="AC355" i="15"/>
  <c r="I355" i="15"/>
  <c r="AC356" i="15"/>
  <c r="I356" i="15"/>
  <c r="AC357" i="15"/>
  <c r="I357" i="15"/>
  <c r="AC358" i="15"/>
  <c r="I358" i="15"/>
  <c r="AC359" i="15"/>
  <c r="I359" i="15"/>
  <c r="AC360" i="15"/>
  <c r="I360" i="15"/>
  <c r="AC361" i="15"/>
  <c r="I361" i="15"/>
  <c r="AC362" i="15"/>
  <c r="I362" i="15"/>
  <c r="AC363" i="15"/>
  <c r="I363" i="15"/>
  <c r="AC364" i="15"/>
  <c r="I364" i="15"/>
  <c r="AC365" i="15"/>
  <c r="I365" i="15"/>
  <c r="AC366" i="15"/>
  <c r="I366" i="15"/>
  <c r="AC367" i="15"/>
  <c r="I367" i="15"/>
  <c r="AC368" i="15"/>
  <c r="I368" i="15"/>
  <c r="AC369" i="15"/>
  <c r="I369" i="15"/>
  <c r="AC370" i="15"/>
  <c r="I370" i="15"/>
  <c r="AC371" i="15"/>
  <c r="I371" i="15"/>
  <c r="AC372" i="15"/>
  <c r="I372" i="15"/>
  <c r="AC373" i="15"/>
  <c r="I373" i="15"/>
  <c r="AC374" i="15"/>
  <c r="I374" i="15"/>
  <c r="AC375" i="15"/>
  <c r="I375" i="15"/>
  <c r="AC376" i="15"/>
  <c r="I376" i="15"/>
  <c r="AC377" i="15"/>
  <c r="I377" i="15"/>
  <c r="AC378" i="15"/>
  <c r="I378" i="15"/>
  <c r="AC379" i="15"/>
  <c r="I379" i="15"/>
  <c r="AC380" i="15"/>
  <c r="I380" i="15"/>
  <c r="AC381" i="15"/>
  <c r="I381" i="15"/>
  <c r="AC382" i="15"/>
  <c r="I382" i="15"/>
  <c r="AC383" i="15"/>
  <c r="I383" i="15"/>
  <c r="AC384" i="15"/>
  <c r="I384" i="15"/>
  <c r="AC385" i="15"/>
  <c r="I385" i="15"/>
  <c r="AC386" i="15"/>
  <c r="I386" i="15"/>
  <c r="AC387" i="15"/>
  <c r="I387" i="15"/>
  <c r="AC388" i="15"/>
  <c r="I388" i="15"/>
  <c r="AC389" i="15"/>
  <c r="I389" i="15"/>
  <c r="AC390" i="15"/>
  <c r="I390" i="15"/>
  <c r="AC391" i="15"/>
  <c r="I391" i="15"/>
  <c r="AC392" i="15"/>
  <c r="I392" i="15"/>
  <c r="AC393" i="15"/>
  <c r="I393" i="15"/>
  <c r="AC394" i="15"/>
  <c r="I394" i="15"/>
  <c r="AC395" i="15"/>
  <c r="I395" i="15"/>
  <c r="AC396" i="15"/>
  <c r="I396" i="15"/>
  <c r="AC397" i="15"/>
  <c r="I397" i="15"/>
  <c r="AC398" i="15"/>
  <c r="I398" i="15"/>
  <c r="AC399" i="15"/>
  <c r="I399" i="15"/>
  <c r="AC400" i="15"/>
  <c r="I400" i="15"/>
  <c r="AC401" i="15"/>
  <c r="I401" i="15"/>
  <c r="AC402" i="15"/>
  <c r="I402" i="15"/>
  <c r="AC403" i="15"/>
  <c r="I403" i="15"/>
  <c r="AC404" i="15"/>
  <c r="I404" i="15"/>
  <c r="AC405" i="15"/>
  <c r="I405" i="15"/>
  <c r="AC406" i="15"/>
  <c r="I406" i="15"/>
  <c r="AC407" i="15"/>
  <c r="I407" i="15"/>
  <c r="AC408" i="15"/>
  <c r="I408" i="15"/>
  <c r="AC409" i="15"/>
  <c r="I409" i="15"/>
  <c r="AC410" i="15"/>
  <c r="I410" i="15"/>
  <c r="AC411" i="15"/>
  <c r="I411" i="15"/>
  <c r="AC412" i="15"/>
  <c r="I412" i="15"/>
  <c r="AC413" i="15"/>
  <c r="I413" i="15"/>
  <c r="AC414" i="15"/>
  <c r="I414" i="15"/>
  <c r="AC415" i="15"/>
  <c r="I415" i="15"/>
  <c r="AC416" i="15"/>
  <c r="I416" i="15"/>
  <c r="AC417" i="15"/>
  <c r="I417" i="15"/>
  <c r="AC418" i="15"/>
  <c r="I418" i="15"/>
  <c r="AC419" i="15"/>
  <c r="I419" i="15"/>
  <c r="AC420" i="15"/>
  <c r="I420" i="15"/>
  <c r="AC421" i="15"/>
  <c r="I421" i="15"/>
  <c r="AC422" i="15"/>
  <c r="I422" i="15"/>
  <c r="AC423" i="15"/>
  <c r="I423" i="15"/>
  <c r="AC424" i="15"/>
  <c r="I424" i="15"/>
  <c r="AC425" i="15"/>
  <c r="I425" i="15"/>
  <c r="AC426" i="15"/>
  <c r="I426" i="15"/>
  <c r="AC427" i="15"/>
  <c r="I427" i="15"/>
  <c r="AC428" i="15"/>
  <c r="I428" i="15"/>
  <c r="AC429" i="15"/>
  <c r="I429" i="15"/>
  <c r="AC430" i="15"/>
  <c r="I430" i="15"/>
  <c r="AC431" i="15"/>
  <c r="I431" i="15"/>
  <c r="AC432" i="15"/>
  <c r="I432" i="15"/>
  <c r="AC433" i="15"/>
  <c r="I433" i="15"/>
  <c r="AC434" i="15"/>
  <c r="I434" i="15"/>
  <c r="AC435" i="15"/>
  <c r="I435" i="15"/>
  <c r="AC436" i="15"/>
  <c r="I436" i="15"/>
  <c r="AC437" i="15"/>
  <c r="I437" i="15"/>
  <c r="AC438" i="15"/>
  <c r="I438" i="15"/>
  <c r="AC439" i="15"/>
  <c r="I439" i="15"/>
  <c r="AC440" i="15"/>
  <c r="I440" i="15"/>
  <c r="AC441" i="15"/>
  <c r="I441" i="15"/>
  <c r="AC442" i="15"/>
  <c r="I442" i="15"/>
  <c r="AC443" i="15"/>
  <c r="I443" i="15"/>
  <c r="AC444" i="15"/>
  <c r="I444" i="15"/>
  <c r="AC445" i="15"/>
  <c r="I445" i="15"/>
  <c r="AC446" i="15"/>
  <c r="I446" i="15"/>
  <c r="AC447" i="15"/>
  <c r="I447" i="15"/>
  <c r="AC448" i="15"/>
  <c r="I448" i="15"/>
  <c r="AC449" i="15"/>
  <c r="I449" i="15"/>
  <c r="AC450" i="15"/>
  <c r="I450" i="15"/>
  <c r="AC451" i="15"/>
  <c r="I451" i="15"/>
  <c r="AC452" i="15"/>
  <c r="I452" i="15"/>
  <c r="I453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S352" i="15"/>
  <c r="S353" i="15"/>
  <c r="S354" i="15"/>
  <c r="S355" i="15"/>
  <c r="S356" i="15"/>
  <c r="S357" i="15"/>
  <c r="S358" i="15"/>
  <c r="S359" i="15"/>
  <c r="S360" i="15"/>
  <c r="S361" i="15"/>
  <c r="S362" i="15"/>
  <c r="S363" i="15"/>
  <c r="S364" i="15"/>
  <c r="S365" i="15"/>
  <c r="S366" i="15"/>
  <c r="S367" i="15"/>
  <c r="S368" i="15"/>
  <c r="S369" i="15"/>
  <c r="S370" i="15"/>
  <c r="S371" i="15"/>
  <c r="S372" i="15"/>
  <c r="S373" i="15"/>
  <c r="S374" i="15"/>
  <c r="S375" i="15"/>
  <c r="S376" i="15"/>
  <c r="S377" i="15"/>
  <c r="S378" i="15"/>
  <c r="S379" i="15"/>
  <c r="S380" i="15"/>
  <c r="S381" i="15"/>
  <c r="S382" i="15"/>
  <c r="S383" i="15"/>
  <c r="S384" i="15"/>
  <c r="S385" i="15"/>
  <c r="S386" i="15"/>
  <c r="S387" i="15"/>
  <c r="S388" i="15"/>
  <c r="S389" i="15"/>
  <c r="S390" i="15"/>
  <c r="S391" i="15"/>
  <c r="S392" i="15"/>
  <c r="S393" i="15"/>
  <c r="S394" i="15"/>
  <c r="S395" i="15"/>
  <c r="S396" i="15"/>
  <c r="S397" i="15"/>
  <c r="S398" i="15"/>
  <c r="S399" i="15"/>
  <c r="S400" i="15"/>
  <c r="S401" i="15"/>
  <c r="S402" i="15"/>
  <c r="S403" i="15"/>
  <c r="S404" i="15"/>
  <c r="S405" i="15"/>
  <c r="S406" i="15"/>
  <c r="S407" i="15"/>
  <c r="S408" i="15"/>
  <c r="S409" i="15"/>
  <c r="S410" i="15"/>
  <c r="S411" i="15"/>
  <c r="S412" i="15"/>
  <c r="S413" i="15"/>
  <c r="S414" i="15"/>
  <c r="S415" i="15"/>
  <c r="S416" i="15"/>
  <c r="S417" i="15"/>
  <c r="S418" i="15"/>
  <c r="S419" i="15"/>
  <c r="S420" i="15"/>
  <c r="S421" i="15"/>
  <c r="S422" i="15"/>
  <c r="S423" i="15"/>
  <c r="S424" i="15"/>
  <c r="S425" i="15"/>
  <c r="S426" i="15"/>
  <c r="S427" i="15"/>
  <c r="S428" i="15"/>
  <c r="S429" i="15"/>
  <c r="S430" i="15"/>
  <c r="S431" i="15"/>
  <c r="S432" i="15"/>
  <c r="S433" i="15"/>
  <c r="S434" i="15"/>
  <c r="S435" i="15"/>
  <c r="S436" i="15"/>
  <c r="S437" i="15"/>
  <c r="S438" i="15"/>
  <c r="S439" i="15"/>
  <c r="S440" i="15"/>
  <c r="S441" i="15"/>
  <c r="S442" i="15"/>
  <c r="S443" i="15"/>
  <c r="S444" i="15"/>
  <c r="S445" i="15"/>
  <c r="S446" i="15"/>
  <c r="S447" i="15"/>
  <c r="S448" i="15"/>
  <c r="S449" i="15"/>
  <c r="S450" i="15"/>
  <c r="S451" i="15"/>
  <c r="S452" i="15"/>
  <c r="S453" i="15"/>
  <c r="X352" i="15"/>
  <c r="X353" i="15"/>
  <c r="X354" i="15"/>
  <c r="X355" i="15"/>
  <c r="X356" i="15"/>
  <c r="X357" i="15"/>
  <c r="X358" i="15"/>
  <c r="X359" i="15"/>
  <c r="X360" i="15"/>
  <c r="X361" i="15"/>
  <c r="X362" i="15"/>
  <c r="X363" i="15"/>
  <c r="X364" i="15"/>
  <c r="X365" i="15"/>
  <c r="X366" i="15"/>
  <c r="X367" i="15"/>
  <c r="X368" i="15"/>
  <c r="X369" i="15"/>
  <c r="X370" i="15"/>
  <c r="X371" i="15"/>
  <c r="X372" i="15"/>
  <c r="X373" i="15"/>
  <c r="X374" i="15"/>
  <c r="X375" i="15"/>
  <c r="X376" i="15"/>
  <c r="X377" i="15"/>
  <c r="X378" i="15"/>
  <c r="X379" i="15"/>
  <c r="X380" i="15"/>
  <c r="X381" i="15"/>
  <c r="X382" i="15"/>
  <c r="X383" i="15"/>
  <c r="X384" i="15"/>
  <c r="X385" i="15"/>
  <c r="X386" i="15"/>
  <c r="X387" i="15"/>
  <c r="X388" i="15"/>
  <c r="X389" i="15"/>
  <c r="X390" i="15"/>
  <c r="X391" i="15"/>
  <c r="X392" i="15"/>
  <c r="X393" i="15"/>
  <c r="X394" i="15"/>
  <c r="X395" i="15"/>
  <c r="X396" i="15"/>
  <c r="X397" i="15"/>
  <c r="X398" i="15"/>
  <c r="X399" i="15"/>
  <c r="X400" i="15"/>
  <c r="X401" i="15"/>
  <c r="X402" i="15"/>
  <c r="X403" i="15"/>
  <c r="X404" i="15"/>
  <c r="X405" i="15"/>
  <c r="X406" i="15"/>
  <c r="X407" i="15"/>
  <c r="X408" i="15"/>
  <c r="X409" i="15"/>
  <c r="X410" i="15"/>
  <c r="X411" i="15"/>
  <c r="X412" i="15"/>
  <c r="X413" i="15"/>
  <c r="X414" i="15"/>
  <c r="X415" i="15"/>
  <c r="X416" i="15"/>
  <c r="X417" i="15"/>
  <c r="X418" i="15"/>
  <c r="X419" i="15"/>
  <c r="X420" i="15"/>
  <c r="X421" i="15"/>
  <c r="X422" i="15"/>
  <c r="X423" i="15"/>
  <c r="X424" i="15"/>
  <c r="X425" i="15"/>
  <c r="X426" i="15"/>
  <c r="X427" i="15"/>
  <c r="X428" i="15"/>
  <c r="X429" i="15"/>
  <c r="X430" i="15"/>
  <c r="X431" i="15"/>
  <c r="X432" i="15"/>
  <c r="X433" i="15"/>
  <c r="X434" i="15"/>
  <c r="X435" i="15"/>
  <c r="X436" i="15"/>
  <c r="X437" i="15"/>
  <c r="X438" i="15"/>
  <c r="X439" i="15"/>
  <c r="X440" i="15"/>
  <c r="X441" i="15"/>
  <c r="X442" i="15"/>
  <c r="X443" i="15"/>
  <c r="X444" i="15"/>
  <c r="X445" i="15"/>
  <c r="X446" i="15"/>
  <c r="X447" i="15"/>
  <c r="X448" i="15"/>
  <c r="X449" i="15"/>
  <c r="X450" i="15"/>
  <c r="X451" i="15"/>
  <c r="X452" i="15"/>
  <c r="X453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AC3" i="14"/>
  <c r="X3" i="14"/>
  <c r="Z3" i="14"/>
  <c r="AA3" i="14"/>
  <c r="AC4" i="14"/>
  <c r="X4" i="14"/>
  <c r="Z4" i="14"/>
  <c r="AA4" i="14"/>
  <c r="AC5" i="14"/>
  <c r="X5" i="14"/>
  <c r="Z5" i="14"/>
  <c r="AA5" i="14"/>
  <c r="AC6" i="14"/>
  <c r="X6" i="14"/>
  <c r="Z6" i="14"/>
  <c r="AA6" i="14"/>
  <c r="AC7" i="14"/>
  <c r="X7" i="14"/>
  <c r="Z7" i="14"/>
  <c r="AA7" i="14"/>
  <c r="AC8" i="14"/>
  <c r="X8" i="14"/>
  <c r="Z8" i="14"/>
  <c r="AA8" i="14"/>
  <c r="AC9" i="14"/>
  <c r="X9" i="14"/>
  <c r="Z9" i="14"/>
  <c r="AA9" i="14"/>
  <c r="AC10" i="14"/>
  <c r="X10" i="14"/>
  <c r="Z10" i="14"/>
  <c r="AA10" i="14"/>
  <c r="AC11" i="14"/>
  <c r="X11" i="14"/>
  <c r="Z11" i="14"/>
  <c r="AA11" i="14"/>
  <c r="AC12" i="14"/>
  <c r="X12" i="14"/>
  <c r="Z12" i="14"/>
  <c r="AA12" i="14"/>
  <c r="AC13" i="14"/>
  <c r="X13" i="14"/>
  <c r="Z13" i="14"/>
  <c r="AA13" i="14"/>
  <c r="AC14" i="14"/>
  <c r="X14" i="14"/>
  <c r="Z14" i="14"/>
  <c r="AA14" i="14"/>
  <c r="AC15" i="14"/>
  <c r="X15" i="14"/>
  <c r="Z15" i="14"/>
  <c r="AA15" i="14"/>
  <c r="AC16" i="14"/>
  <c r="X16" i="14"/>
  <c r="Z16" i="14"/>
  <c r="AA16" i="14"/>
  <c r="AC17" i="14"/>
  <c r="X17" i="14"/>
  <c r="Z17" i="14"/>
  <c r="AA17" i="14"/>
  <c r="AC18" i="14"/>
  <c r="X18" i="14"/>
  <c r="Z18" i="14"/>
  <c r="AA18" i="14"/>
  <c r="AC19" i="14"/>
  <c r="X19" i="14"/>
  <c r="Z19" i="14"/>
  <c r="AA19" i="14"/>
  <c r="AC20" i="14"/>
  <c r="X20" i="14"/>
  <c r="Z20" i="14"/>
  <c r="AA20" i="14"/>
  <c r="AC21" i="14"/>
  <c r="X21" i="14"/>
  <c r="Z21" i="14"/>
  <c r="AA21" i="14"/>
  <c r="AC22" i="14"/>
  <c r="X22" i="14"/>
  <c r="Z22" i="14"/>
  <c r="AA22" i="14"/>
  <c r="AC23" i="14"/>
  <c r="X23" i="14"/>
  <c r="Z23" i="14"/>
  <c r="AA23" i="14"/>
  <c r="AC24" i="14"/>
  <c r="X24" i="14"/>
  <c r="Z24" i="14"/>
  <c r="AA24" i="14"/>
  <c r="AC25" i="14"/>
  <c r="X25" i="14"/>
  <c r="Z25" i="14"/>
  <c r="AA25" i="14"/>
  <c r="AC26" i="14"/>
  <c r="X26" i="14"/>
  <c r="Z26" i="14"/>
  <c r="AA26" i="14"/>
  <c r="AC27" i="14"/>
  <c r="X27" i="14"/>
  <c r="Z27" i="14"/>
  <c r="AA27" i="14"/>
  <c r="AC28" i="14"/>
  <c r="X28" i="14"/>
  <c r="Z28" i="14"/>
  <c r="AA28" i="14"/>
  <c r="AC29" i="14"/>
  <c r="X29" i="14"/>
  <c r="Z29" i="14"/>
  <c r="AA29" i="14"/>
  <c r="AC30" i="14"/>
  <c r="X30" i="14"/>
  <c r="Z30" i="14"/>
  <c r="AA30" i="14"/>
  <c r="AC31" i="14"/>
  <c r="X31" i="14"/>
  <c r="Z31" i="14"/>
  <c r="AA31" i="14"/>
  <c r="AC32" i="14"/>
  <c r="X32" i="14"/>
  <c r="Z32" i="14"/>
  <c r="AA32" i="14"/>
  <c r="AC33" i="14"/>
  <c r="X33" i="14"/>
  <c r="Z33" i="14"/>
  <c r="AA33" i="14"/>
  <c r="AC34" i="14"/>
  <c r="X34" i="14"/>
  <c r="Z34" i="14"/>
  <c r="AA34" i="14"/>
  <c r="AC35" i="14"/>
  <c r="X35" i="14"/>
  <c r="Z35" i="14"/>
  <c r="AA35" i="14"/>
  <c r="AC36" i="14"/>
  <c r="X36" i="14"/>
  <c r="Z36" i="14"/>
  <c r="AA36" i="14"/>
  <c r="AC37" i="14"/>
  <c r="X37" i="14"/>
  <c r="Z37" i="14"/>
  <c r="AA37" i="14"/>
  <c r="AC38" i="14"/>
  <c r="X38" i="14"/>
  <c r="Z38" i="14"/>
  <c r="AA38" i="14"/>
  <c r="AC39" i="14"/>
  <c r="X39" i="14"/>
  <c r="Z39" i="14"/>
  <c r="AA39" i="14"/>
  <c r="AC40" i="14"/>
  <c r="X40" i="14"/>
  <c r="Z40" i="14"/>
  <c r="AA40" i="14"/>
  <c r="AC41" i="14"/>
  <c r="X41" i="14"/>
  <c r="Z41" i="14"/>
  <c r="AA41" i="14"/>
  <c r="AC42" i="14"/>
  <c r="X42" i="14"/>
  <c r="Z42" i="14"/>
  <c r="AA42" i="14"/>
  <c r="AC43" i="14"/>
  <c r="X43" i="14"/>
  <c r="Z43" i="14"/>
  <c r="AA43" i="14"/>
  <c r="AC44" i="14"/>
  <c r="X44" i="14"/>
  <c r="Z44" i="14"/>
  <c r="AA44" i="14"/>
  <c r="AC45" i="14"/>
  <c r="X45" i="14"/>
  <c r="Z45" i="14"/>
  <c r="AA45" i="14"/>
  <c r="AC46" i="14"/>
  <c r="X46" i="14"/>
  <c r="Z46" i="14"/>
  <c r="AA46" i="14"/>
  <c r="AC47" i="14"/>
  <c r="X47" i="14"/>
  <c r="Z47" i="14"/>
  <c r="AA47" i="14"/>
  <c r="AC48" i="14"/>
  <c r="X48" i="14"/>
  <c r="Z48" i="14"/>
  <c r="AA48" i="14"/>
  <c r="AC49" i="14"/>
  <c r="X49" i="14"/>
  <c r="Z49" i="14"/>
  <c r="AA49" i="14"/>
  <c r="AC50" i="14"/>
  <c r="X50" i="14"/>
  <c r="Z50" i="14"/>
  <c r="AA50" i="14"/>
  <c r="AC51" i="14"/>
  <c r="X51" i="14"/>
  <c r="Z51" i="14"/>
  <c r="AA51" i="14"/>
  <c r="AC52" i="14"/>
  <c r="X52" i="14"/>
  <c r="Z52" i="14"/>
  <c r="AA52" i="14"/>
  <c r="AC53" i="14"/>
  <c r="X53" i="14"/>
  <c r="Z53" i="14"/>
  <c r="AA53" i="14"/>
  <c r="AC54" i="14"/>
  <c r="X54" i="14"/>
  <c r="Z54" i="14"/>
  <c r="AA54" i="14"/>
  <c r="AC55" i="14"/>
  <c r="X55" i="14"/>
  <c r="Z55" i="14"/>
  <c r="AA55" i="14"/>
  <c r="AC56" i="14"/>
  <c r="X56" i="14"/>
  <c r="Z56" i="14"/>
  <c r="AA56" i="14"/>
  <c r="AC57" i="14"/>
  <c r="X57" i="14"/>
  <c r="Z57" i="14"/>
  <c r="AA57" i="14"/>
  <c r="AC58" i="14"/>
  <c r="X58" i="14"/>
  <c r="Z58" i="14"/>
  <c r="AA58" i="14"/>
  <c r="AC59" i="14"/>
  <c r="X59" i="14"/>
  <c r="Z59" i="14"/>
  <c r="AA59" i="14"/>
  <c r="AC60" i="14"/>
  <c r="X60" i="14"/>
  <c r="Z60" i="14"/>
  <c r="AA60" i="14"/>
  <c r="AC61" i="14"/>
  <c r="X61" i="14"/>
  <c r="Z61" i="14"/>
  <c r="AA61" i="14"/>
  <c r="AC62" i="14"/>
  <c r="X62" i="14"/>
  <c r="Z62" i="14"/>
  <c r="AA62" i="14"/>
  <c r="AC63" i="14"/>
  <c r="X63" i="14"/>
  <c r="Z63" i="14"/>
  <c r="AA63" i="14"/>
  <c r="AC64" i="14"/>
  <c r="X64" i="14"/>
  <c r="Z64" i="14"/>
  <c r="AA64" i="14"/>
  <c r="AC65" i="14"/>
  <c r="X65" i="14"/>
  <c r="Z65" i="14"/>
  <c r="AA65" i="14"/>
  <c r="AC66" i="14"/>
  <c r="X66" i="14"/>
  <c r="Z66" i="14"/>
  <c r="AA66" i="14"/>
  <c r="AC67" i="14"/>
  <c r="X67" i="14"/>
  <c r="Z67" i="14"/>
  <c r="AA67" i="14"/>
  <c r="AC68" i="14"/>
  <c r="X68" i="14"/>
  <c r="Z68" i="14"/>
  <c r="AA68" i="14"/>
  <c r="AC69" i="14"/>
  <c r="X69" i="14"/>
  <c r="Z69" i="14"/>
  <c r="AA69" i="14"/>
  <c r="AC70" i="14"/>
  <c r="X70" i="14"/>
  <c r="Z70" i="14"/>
  <c r="AA70" i="14"/>
  <c r="AC71" i="14"/>
  <c r="X71" i="14"/>
  <c r="Z71" i="14"/>
  <c r="AA71" i="14"/>
  <c r="AC72" i="14"/>
  <c r="X72" i="14"/>
  <c r="Z72" i="14"/>
  <c r="AA72" i="14"/>
  <c r="AC73" i="14"/>
  <c r="X73" i="14"/>
  <c r="Z73" i="14"/>
  <c r="AA73" i="14"/>
  <c r="AC74" i="14"/>
  <c r="X74" i="14"/>
  <c r="Z74" i="14"/>
  <c r="AA74" i="14"/>
  <c r="AC75" i="14"/>
  <c r="X75" i="14"/>
  <c r="Z75" i="14"/>
  <c r="AA75" i="14"/>
  <c r="AC76" i="14"/>
  <c r="X76" i="14"/>
  <c r="Z76" i="14"/>
  <c r="AA76" i="14"/>
  <c r="AC77" i="14"/>
  <c r="X77" i="14"/>
  <c r="Z77" i="14"/>
  <c r="AA77" i="14"/>
  <c r="AC78" i="14"/>
  <c r="X78" i="14"/>
  <c r="Z78" i="14"/>
  <c r="AA78" i="14"/>
  <c r="AC79" i="14"/>
  <c r="X79" i="14"/>
  <c r="Z79" i="14"/>
  <c r="AA79" i="14"/>
  <c r="AC80" i="14"/>
  <c r="X80" i="14"/>
  <c r="Z80" i="14"/>
  <c r="AA80" i="14"/>
  <c r="AC81" i="14"/>
  <c r="X81" i="14"/>
  <c r="Z81" i="14"/>
  <c r="AA81" i="14"/>
  <c r="AC82" i="14"/>
  <c r="X82" i="14"/>
  <c r="Z82" i="14"/>
  <c r="AA82" i="14"/>
  <c r="AC83" i="14"/>
  <c r="X83" i="14"/>
  <c r="Z83" i="14"/>
  <c r="AA83" i="14"/>
  <c r="AC84" i="14"/>
  <c r="X84" i="14"/>
  <c r="Z84" i="14"/>
  <c r="AA84" i="14"/>
  <c r="AC85" i="14"/>
  <c r="X85" i="14"/>
  <c r="Z85" i="14"/>
  <c r="AA85" i="14"/>
  <c r="AC86" i="14"/>
  <c r="X86" i="14"/>
  <c r="Z86" i="14"/>
  <c r="AA86" i="14"/>
  <c r="AC87" i="14"/>
  <c r="X87" i="14"/>
  <c r="Z87" i="14"/>
  <c r="AA87" i="14"/>
  <c r="AC88" i="14"/>
  <c r="X88" i="14"/>
  <c r="Z88" i="14"/>
  <c r="AA88" i="14"/>
  <c r="AC89" i="14"/>
  <c r="X89" i="14"/>
  <c r="Z89" i="14"/>
  <c r="AA89" i="14"/>
  <c r="AC90" i="14"/>
  <c r="X90" i="14"/>
  <c r="Z90" i="14"/>
  <c r="AA90" i="14"/>
  <c r="AC91" i="14"/>
  <c r="X91" i="14"/>
  <c r="Z91" i="14"/>
  <c r="AA91" i="14"/>
  <c r="AC92" i="14"/>
  <c r="X92" i="14"/>
  <c r="Z92" i="14"/>
  <c r="AA92" i="14"/>
  <c r="AC93" i="14"/>
  <c r="X93" i="14"/>
  <c r="Z93" i="14"/>
  <c r="AA93" i="14"/>
  <c r="AC94" i="14"/>
  <c r="X94" i="14"/>
  <c r="Z94" i="14"/>
  <c r="AA94" i="14"/>
  <c r="AC95" i="14"/>
  <c r="X95" i="14"/>
  <c r="Z95" i="14"/>
  <c r="AA95" i="14"/>
  <c r="AC96" i="14"/>
  <c r="X96" i="14"/>
  <c r="Z96" i="14"/>
  <c r="AA96" i="14"/>
  <c r="AC97" i="14"/>
  <c r="X97" i="14"/>
  <c r="Z97" i="14"/>
  <c r="AA97" i="14"/>
  <c r="AC98" i="14"/>
  <c r="X98" i="14"/>
  <c r="Z98" i="14"/>
  <c r="AA98" i="14"/>
  <c r="AC99" i="14"/>
  <c r="X99" i="14"/>
  <c r="Z99" i="14"/>
  <c r="AA99" i="14"/>
  <c r="AC100" i="14"/>
  <c r="X100" i="14"/>
  <c r="Z100" i="14"/>
  <c r="AA100" i="14"/>
  <c r="AC101" i="14"/>
  <c r="X101" i="14"/>
  <c r="Z101" i="14"/>
  <c r="AA101" i="14"/>
  <c r="AC102" i="14"/>
  <c r="X102" i="14"/>
  <c r="Z102" i="14"/>
  <c r="AA102" i="14"/>
  <c r="AC103" i="14"/>
  <c r="X103" i="14"/>
  <c r="Z103" i="14"/>
  <c r="AA103" i="14"/>
  <c r="AC104" i="14"/>
  <c r="X104" i="14"/>
  <c r="Z104" i="14"/>
  <c r="AA104" i="14"/>
  <c r="AC105" i="14"/>
  <c r="X105" i="14"/>
  <c r="Z105" i="14"/>
  <c r="AA105" i="14"/>
  <c r="AC106" i="14"/>
  <c r="X106" i="14"/>
  <c r="Z106" i="14"/>
  <c r="AA106" i="14"/>
  <c r="AC107" i="14"/>
  <c r="X107" i="14"/>
  <c r="Z107" i="14"/>
  <c r="AA107" i="14"/>
  <c r="AC108" i="14"/>
  <c r="X108" i="14"/>
  <c r="Z108" i="14"/>
  <c r="AA108" i="14"/>
  <c r="AC109" i="14"/>
  <c r="X109" i="14"/>
  <c r="Z109" i="14"/>
  <c r="AA109" i="14"/>
  <c r="AC110" i="14"/>
  <c r="X110" i="14"/>
  <c r="Z110" i="14"/>
  <c r="AA110" i="14"/>
  <c r="AC111" i="14"/>
  <c r="X111" i="14"/>
  <c r="Z111" i="14"/>
  <c r="AA111" i="14"/>
  <c r="AC112" i="14"/>
  <c r="X112" i="14"/>
  <c r="Z112" i="14"/>
  <c r="AA112" i="14"/>
  <c r="AC113" i="14"/>
  <c r="X113" i="14"/>
  <c r="Z113" i="14"/>
  <c r="AA113" i="14"/>
  <c r="AC114" i="14"/>
  <c r="X114" i="14"/>
  <c r="Z114" i="14"/>
  <c r="AA114" i="14"/>
  <c r="AC115" i="14"/>
  <c r="X115" i="14"/>
  <c r="Z115" i="14"/>
  <c r="AA115" i="14"/>
  <c r="AC116" i="14"/>
  <c r="X116" i="14"/>
  <c r="Z116" i="14"/>
  <c r="AA116" i="14"/>
  <c r="AC117" i="14"/>
  <c r="X117" i="14"/>
  <c r="Z117" i="14"/>
  <c r="AA117" i="14"/>
  <c r="AC118" i="14"/>
  <c r="X118" i="14"/>
  <c r="Z118" i="14"/>
  <c r="AA118" i="14"/>
  <c r="AC119" i="14"/>
  <c r="X119" i="14"/>
  <c r="Z119" i="14"/>
  <c r="AA119" i="14"/>
  <c r="AC120" i="14"/>
  <c r="X120" i="14"/>
  <c r="Z120" i="14"/>
  <c r="AA120" i="14"/>
  <c r="AC121" i="14"/>
  <c r="X121" i="14"/>
  <c r="Z121" i="14"/>
  <c r="AA121" i="14"/>
  <c r="AC122" i="14"/>
  <c r="X122" i="14"/>
  <c r="Z122" i="14"/>
  <c r="AA122" i="14"/>
  <c r="AC123" i="14"/>
  <c r="X123" i="14"/>
  <c r="Z123" i="14"/>
  <c r="AA123" i="14"/>
  <c r="AC124" i="14"/>
  <c r="X124" i="14"/>
  <c r="Z124" i="14"/>
  <c r="AA124" i="14"/>
  <c r="AC125" i="14"/>
  <c r="X125" i="14"/>
  <c r="Z125" i="14"/>
  <c r="AA125" i="14"/>
  <c r="AC126" i="14"/>
  <c r="X126" i="14"/>
  <c r="Z126" i="14"/>
  <c r="AA126" i="14"/>
  <c r="AC127" i="14"/>
  <c r="X127" i="14"/>
  <c r="Z127" i="14"/>
  <c r="AA127" i="14"/>
  <c r="AC128" i="14"/>
  <c r="X128" i="14"/>
  <c r="Z128" i="14"/>
  <c r="AA128" i="14"/>
  <c r="AC129" i="14"/>
  <c r="X129" i="14"/>
  <c r="Z129" i="14"/>
  <c r="AA129" i="14"/>
  <c r="AC130" i="14"/>
  <c r="X130" i="14"/>
  <c r="Z130" i="14"/>
  <c r="AA130" i="14"/>
  <c r="AC131" i="14"/>
  <c r="X131" i="14"/>
  <c r="Z131" i="14"/>
  <c r="AA131" i="14"/>
  <c r="AC132" i="14"/>
  <c r="X132" i="14"/>
  <c r="Z132" i="14"/>
  <c r="AA132" i="14"/>
  <c r="AC133" i="14"/>
  <c r="X133" i="14"/>
  <c r="Z133" i="14"/>
  <c r="AA133" i="14"/>
  <c r="AC134" i="14"/>
  <c r="X134" i="14"/>
  <c r="Z134" i="14"/>
  <c r="AA134" i="14"/>
  <c r="AC135" i="14"/>
  <c r="X135" i="14"/>
  <c r="Z135" i="14"/>
  <c r="AA135" i="14"/>
  <c r="AC136" i="14"/>
  <c r="X136" i="14"/>
  <c r="Z136" i="14"/>
  <c r="AA136" i="14"/>
  <c r="AC137" i="14"/>
  <c r="X137" i="14"/>
  <c r="Z137" i="14"/>
  <c r="AA137" i="14"/>
  <c r="AC138" i="14"/>
  <c r="X138" i="14"/>
  <c r="Z138" i="14"/>
  <c r="AA138" i="14"/>
  <c r="AC139" i="14"/>
  <c r="X139" i="14"/>
  <c r="Z139" i="14"/>
  <c r="AA139" i="14"/>
  <c r="AC140" i="14"/>
  <c r="X140" i="14"/>
  <c r="Z140" i="14"/>
  <c r="AA140" i="14"/>
  <c r="AC141" i="14"/>
  <c r="X141" i="14"/>
  <c r="Z141" i="14"/>
  <c r="AA141" i="14"/>
  <c r="AC142" i="14"/>
  <c r="X142" i="14"/>
  <c r="Z142" i="14"/>
  <c r="AA142" i="14"/>
  <c r="AC143" i="14"/>
  <c r="X143" i="14"/>
  <c r="Z143" i="14"/>
  <c r="AA143" i="14"/>
  <c r="AC144" i="14"/>
  <c r="X144" i="14"/>
  <c r="Z144" i="14"/>
  <c r="AA144" i="14"/>
  <c r="AC145" i="14"/>
  <c r="X145" i="14"/>
  <c r="Z145" i="14"/>
  <c r="AA145" i="14"/>
  <c r="AC146" i="14"/>
  <c r="X146" i="14"/>
  <c r="Z146" i="14"/>
  <c r="AA146" i="14"/>
  <c r="AC147" i="14"/>
  <c r="X147" i="14"/>
  <c r="Z147" i="14"/>
  <c r="AA147" i="14"/>
  <c r="AC148" i="14"/>
  <c r="X148" i="14"/>
  <c r="Z148" i="14"/>
  <c r="AA148" i="14"/>
  <c r="AC149" i="14"/>
  <c r="X149" i="14"/>
  <c r="Z149" i="14"/>
  <c r="AA149" i="14"/>
  <c r="AC150" i="14"/>
  <c r="X150" i="14"/>
  <c r="Z150" i="14"/>
  <c r="AA150" i="14"/>
  <c r="AC151" i="14"/>
  <c r="X151" i="14"/>
  <c r="Z151" i="14"/>
  <c r="AA151" i="14"/>
  <c r="AC152" i="14"/>
  <c r="X152" i="14"/>
  <c r="Z152" i="14"/>
  <c r="AA152" i="14"/>
  <c r="AC153" i="14"/>
  <c r="X153" i="14"/>
  <c r="Z153" i="14"/>
  <c r="AA153" i="14"/>
  <c r="AC154" i="14"/>
  <c r="X154" i="14"/>
  <c r="Z154" i="14"/>
  <c r="AA154" i="14"/>
  <c r="AC155" i="14"/>
  <c r="X155" i="14"/>
  <c r="Z155" i="14"/>
  <c r="AA155" i="14"/>
  <c r="AC156" i="14"/>
  <c r="X156" i="14"/>
  <c r="Z156" i="14"/>
  <c r="AA156" i="14"/>
  <c r="AC157" i="14"/>
  <c r="X157" i="14"/>
  <c r="Z157" i="14"/>
  <c r="AA157" i="14"/>
  <c r="AC158" i="14"/>
  <c r="X158" i="14"/>
  <c r="Z158" i="14"/>
  <c r="AA158" i="14"/>
  <c r="AC159" i="14"/>
  <c r="X159" i="14"/>
  <c r="Z159" i="14"/>
  <c r="AA159" i="14"/>
  <c r="AC160" i="14"/>
  <c r="X160" i="14"/>
  <c r="Z160" i="14"/>
  <c r="AA160" i="14"/>
  <c r="AC161" i="14"/>
  <c r="X161" i="14"/>
  <c r="Z161" i="14"/>
  <c r="AA161" i="14"/>
  <c r="AC162" i="14"/>
  <c r="X162" i="14"/>
  <c r="Z162" i="14"/>
  <c r="AA162" i="14"/>
  <c r="AC163" i="14"/>
  <c r="X163" i="14"/>
  <c r="Z163" i="14"/>
  <c r="AA163" i="14"/>
  <c r="AC164" i="14"/>
  <c r="X164" i="14"/>
  <c r="Z164" i="14"/>
  <c r="AA164" i="14"/>
  <c r="AC165" i="14"/>
  <c r="X165" i="14"/>
  <c r="Z165" i="14"/>
  <c r="AA165" i="14"/>
  <c r="AC166" i="14"/>
  <c r="X166" i="14"/>
  <c r="Z166" i="14"/>
  <c r="AA166" i="14"/>
  <c r="AC167" i="14"/>
  <c r="X167" i="14"/>
  <c r="Z167" i="14"/>
  <c r="AA167" i="14"/>
  <c r="AC168" i="14"/>
  <c r="X168" i="14"/>
  <c r="Z168" i="14"/>
  <c r="AA168" i="14"/>
  <c r="AC169" i="14"/>
  <c r="X169" i="14"/>
  <c r="Z169" i="14"/>
  <c r="AA169" i="14"/>
  <c r="AC170" i="14"/>
  <c r="X170" i="14"/>
  <c r="Z170" i="14"/>
  <c r="AA170" i="14"/>
  <c r="AC171" i="14"/>
  <c r="X171" i="14"/>
  <c r="Z171" i="14"/>
  <c r="AA171" i="14"/>
  <c r="AC172" i="14"/>
  <c r="X172" i="14"/>
  <c r="Z172" i="14"/>
  <c r="AA172" i="14"/>
  <c r="AC173" i="14"/>
  <c r="X173" i="14"/>
  <c r="Z173" i="14"/>
  <c r="AA173" i="14"/>
  <c r="AC174" i="14"/>
  <c r="X174" i="14"/>
  <c r="Z174" i="14"/>
  <c r="AA174" i="14"/>
  <c r="AC175" i="14"/>
  <c r="X175" i="14"/>
  <c r="Z175" i="14"/>
  <c r="AA175" i="14"/>
  <c r="AC176" i="14"/>
  <c r="X176" i="14"/>
  <c r="Z176" i="14"/>
  <c r="AA176" i="14"/>
  <c r="AC177" i="14"/>
  <c r="X177" i="14"/>
  <c r="Z177" i="14"/>
  <c r="AA177" i="14"/>
  <c r="AC178" i="14"/>
  <c r="X178" i="14"/>
  <c r="Z178" i="14"/>
  <c r="AA178" i="14"/>
  <c r="AC179" i="14"/>
  <c r="X179" i="14"/>
  <c r="Z179" i="14"/>
  <c r="AA179" i="14"/>
  <c r="AC180" i="14"/>
  <c r="X180" i="14"/>
  <c r="Z180" i="14"/>
  <c r="AA180" i="14"/>
  <c r="AC181" i="14"/>
  <c r="X181" i="14"/>
  <c r="Z181" i="14"/>
  <c r="AA181" i="14"/>
  <c r="AC182" i="14"/>
  <c r="X182" i="14"/>
  <c r="Z182" i="14"/>
  <c r="AA182" i="14"/>
  <c r="AC183" i="14"/>
  <c r="X183" i="14"/>
  <c r="Z183" i="14"/>
  <c r="AA183" i="14"/>
  <c r="AC184" i="14"/>
  <c r="X184" i="14"/>
  <c r="Z184" i="14"/>
  <c r="AA184" i="14"/>
  <c r="AC185" i="14"/>
  <c r="X185" i="14"/>
  <c r="Z185" i="14"/>
  <c r="AA185" i="14"/>
  <c r="AC186" i="14"/>
  <c r="X186" i="14"/>
  <c r="Z186" i="14"/>
  <c r="AA186" i="14"/>
  <c r="AC187" i="14"/>
  <c r="X187" i="14"/>
  <c r="Z187" i="14"/>
  <c r="AA187" i="14"/>
  <c r="AC188" i="14"/>
  <c r="X188" i="14"/>
  <c r="Z188" i="14"/>
  <c r="AA188" i="14"/>
  <c r="AC189" i="14"/>
  <c r="X189" i="14"/>
  <c r="Z189" i="14"/>
  <c r="AA189" i="14"/>
  <c r="AC190" i="14"/>
  <c r="X190" i="14"/>
  <c r="Z190" i="14"/>
  <c r="AA190" i="14"/>
  <c r="AC191" i="14"/>
  <c r="X191" i="14"/>
  <c r="Z191" i="14"/>
  <c r="AA191" i="14"/>
  <c r="AC192" i="14"/>
  <c r="X192" i="14"/>
  <c r="Z192" i="14"/>
  <c r="AA192" i="14"/>
  <c r="AC193" i="14"/>
  <c r="X193" i="14"/>
  <c r="Z193" i="14"/>
  <c r="AA193" i="14"/>
  <c r="AC194" i="14"/>
  <c r="X194" i="14"/>
  <c r="Z194" i="14"/>
  <c r="AA194" i="14"/>
  <c r="AC195" i="14"/>
  <c r="X195" i="14"/>
  <c r="Z195" i="14"/>
  <c r="AA195" i="14"/>
  <c r="AC196" i="14"/>
  <c r="X196" i="14"/>
  <c r="Z196" i="14"/>
  <c r="AA196" i="14"/>
  <c r="AC197" i="14"/>
  <c r="X197" i="14"/>
  <c r="Z197" i="14"/>
  <c r="AA197" i="14"/>
  <c r="AC198" i="14"/>
  <c r="X198" i="14"/>
  <c r="Z198" i="14"/>
  <c r="AA198" i="14"/>
  <c r="AC199" i="14"/>
  <c r="X199" i="14"/>
  <c r="Z199" i="14"/>
  <c r="AA199" i="14"/>
  <c r="AC200" i="14"/>
  <c r="X200" i="14"/>
  <c r="Z200" i="14"/>
  <c r="AA200" i="14"/>
  <c r="AC201" i="14"/>
  <c r="X201" i="14"/>
  <c r="Z201" i="14"/>
  <c r="AA201" i="14"/>
  <c r="AC202" i="14"/>
  <c r="X202" i="14"/>
  <c r="Z202" i="14"/>
  <c r="AA202" i="14"/>
  <c r="AC203" i="14"/>
  <c r="X203" i="14"/>
  <c r="Z203" i="14"/>
  <c r="AA203" i="14"/>
  <c r="AC204" i="14"/>
  <c r="X204" i="14"/>
  <c r="Z204" i="14"/>
  <c r="AA204" i="14"/>
  <c r="AC205" i="14"/>
  <c r="X205" i="14"/>
  <c r="Z205" i="14"/>
  <c r="AA205" i="14"/>
  <c r="AC206" i="14"/>
  <c r="X206" i="14"/>
  <c r="Z206" i="14"/>
  <c r="AA206" i="14"/>
  <c r="AC207" i="14"/>
  <c r="X207" i="14"/>
  <c r="Z207" i="14"/>
  <c r="AA207" i="14"/>
  <c r="AC208" i="14"/>
  <c r="X208" i="14"/>
  <c r="Z208" i="14"/>
  <c r="AA208" i="14"/>
  <c r="AC209" i="14"/>
  <c r="X209" i="14"/>
  <c r="Z209" i="14"/>
  <c r="AA209" i="14"/>
  <c r="AC210" i="14"/>
  <c r="X210" i="14"/>
  <c r="Z210" i="14"/>
  <c r="AA210" i="14"/>
  <c r="AC211" i="14"/>
  <c r="X211" i="14"/>
  <c r="Z211" i="14"/>
  <c r="AA211" i="14"/>
  <c r="AC212" i="14"/>
  <c r="X212" i="14"/>
  <c r="Z212" i="14"/>
  <c r="AA212" i="14"/>
  <c r="AC213" i="14"/>
  <c r="X213" i="14"/>
  <c r="Z213" i="14"/>
  <c r="AA213" i="14"/>
  <c r="AC214" i="14"/>
  <c r="X214" i="14"/>
  <c r="Z214" i="14"/>
  <c r="AA214" i="14"/>
  <c r="AC215" i="14"/>
  <c r="X215" i="14"/>
  <c r="Z215" i="14"/>
  <c r="AA215" i="14"/>
  <c r="AC216" i="14"/>
  <c r="X216" i="14"/>
  <c r="Z216" i="14"/>
  <c r="AA216" i="14"/>
  <c r="AC217" i="14"/>
  <c r="X217" i="14"/>
  <c r="Z217" i="14"/>
  <c r="AA217" i="14"/>
  <c r="AC218" i="14"/>
  <c r="X218" i="14"/>
  <c r="Z218" i="14"/>
  <c r="AA218" i="14"/>
  <c r="AC219" i="14"/>
  <c r="X219" i="14"/>
  <c r="Z219" i="14"/>
  <c r="AA219" i="14"/>
  <c r="AC220" i="14"/>
  <c r="X220" i="14"/>
  <c r="Z220" i="14"/>
  <c r="AA220" i="14"/>
  <c r="AC221" i="14"/>
  <c r="X221" i="14"/>
  <c r="Z221" i="14"/>
  <c r="AA221" i="14"/>
  <c r="AC222" i="14"/>
  <c r="X222" i="14"/>
  <c r="Z222" i="14"/>
  <c r="AA222" i="14"/>
  <c r="AC223" i="14"/>
  <c r="X223" i="14"/>
  <c r="Z223" i="14"/>
  <c r="AA223" i="14"/>
  <c r="AC224" i="14"/>
  <c r="X224" i="14"/>
  <c r="Z224" i="14"/>
  <c r="AA224" i="14"/>
  <c r="AC225" i="14"/>
  <c r="X225" i="14"/>
  <c r="Z225" i="14"/>
  <c r="AA225" i="14"/>
  <c r="AC226" i="14"/>
  <c r="X226" i="14"/>
  <c r="Z226" i="14"/>
  <c r="AA226" i="14"/>
  <c r="AC227" i="14"/>
  <c r="X227" i="14"/>
  <c r="Z227" i="14"/>
  <c r="AA227" i="14"/>
  <c r="AC228" i="14"/>
  <c r="X228" i="14"/>
  <c r="Z228" i="14"/>
  <c r="AA228" i="14"/>
  <c r="AC229" i="14"/>
  <c r="X229" i="14"/>
  <c r="Z229" i="14"/>
  <c r="AA229" i="14"/>
  <c r="AC230" i="14"/>
  <c r="X230" i="14"/>
  <c r="Z230" i="14"/>
  <c r="AA230" i="14"/>
  <c r="AC231" i="14"/>
  <c r="X231" i="14"/>
  <c r="Z231" i="14"/>
  <c r="AA231" i="14"/>
  <c r="AC232" i="14"/>
  <c r="X232" i="14"/>
  <c r="Z232" i="14"/>
  <c r="AA232" i="14"/>
  <c r="AC233" i="14"/>
  <c r="X233" i="14"/>
  <c r="Z233" i="14"/>
  <c r="AA233" i="14"/>
  <c r="AC234" i="14"/>
  <c r="X234" i="14"/>
  <c r="Z234" i="14"/>
  <c r="AA234" i="14"/>
  <c r="AC235" i="14"/>
  <c r="X235" i="14"/>
  <c r="Z235" i="14"/>
  <c r="AA235" i="14"/>
  <c r="AC236" i="14"/>
  <c r="X236" i="14"/>
  <c r="Z236" i="14"/>
  <c r="AA236" i="14"/>
  <c r="AC237" i="14"/>
  <c r="X237" i="14"/>
  <c r="Z237" i="14"/>
  <c r="AA237" i="14"/>
  <c r="AC238" i="14"/>
  <c r="X238" i="14"/>
  <c r="Z238" i="14"/>
  <c r="AA238" i="14"/>
  <c r="AC239" i="14"/>
  <c r="X239" i="14"/>
  <c r="Z239" i="14"/>
  <c r="AA239" i="14"/>
  <c r="AC240" i="14"/>
  <c r="X240" i="14"/>
  <c r="Z240" i="14"/>
  <c r="AA240" i="14"/>
  <c r="AC241" i="14"/>
  <c r="X241" i="14"/>
  <c r="Z241" i="14"/>
  <c r="AA241" i="14"/>
  <c r="AC242" i="14"/>
  <c r="X242" i="14"/>
  <c r="Z242" i="14"/>
  <c r="AA242" i="14"/>
  <c r="AC243" i="14"/>
  <c r="X243" i="14"/>
  <c r="Z243" i="14"/>
  <c r="AA243" i="14"/>
  <c r="AC244" i="14"/>
  <c r="X244" i="14"/>
  <c r="Z244" i="14"/>
  <c r="AA244" i="14"/>
  <c r="AC245" i="14"/>
  <c r="X245" i="14"/>
  <c r="Z245" i="14"/>
  <c r="AA245" i="14"/>
  <c r="AC246" i="14"/>
  <c r="X246" i="14"/>
  <c r="Z246" i="14"/>
  <c r="AA246" i="14"/>
  <c r="AC247" i="14"/>
  <c r="X247" i="14"/>
  <c r="Z247" i="14"/>
  <c r="AA247" i="14"/>
  <c r="AC248" i="14"/>
  <c r="X248" i="14"/>
  <c r="Z248" i="14"/>
  <c r="AA248" i="14"/>
  <c r="AC249" i="14"/>
  <c r="X249" i="14"/>
  <c r="Z249" i="14"/>
  <c r="AA249" i="14"/>
  <c r="AC250" i="14"/>
  <c r="X250" i="14"/>
  <c r="Z250" i="14"/>
  <c r="AA250" i="14"/>
  <c r="AC251" i="14"/>
  <c r="X251" i="14"/>
  <c r="Z251" i="14"/>
  <c r="AA251" i="14"/>
  <c r="AC252" i="14"/>
  <c r="X252" i="14"/>
  <c r="Z252" i="14"/>
  <c r="AA252" i="14"/>
  <c r="AC253" i="14"/>
  <c r="X253" i="14"/>
  <c r="Z253" i="14"/>
  <c r="AA253" i="14"/>
  <c r="AC254" i="14"/>
  <c r="X254" i="14"/>
  <c r="Z254" i="14"/>
  <c r="AA254" i="14"/>
  <c r="AC255" i="14"/>
  <c r="X255" i="14"/>
  <c r="Z255" i="14"/>
  <c r="AA255" i="14"/>
  <c r="AC256" i="14"/>
  <c r="X256" i="14"/>
  <c r="Z256" i="14"/>
  <c r="AA256" i="14"/>
  <c r="AC257" i="14"/>
  <c r="X257" i="14"/>
  <c r="Z257" i="14"/>
  <c r="AA257" i="14"/>
  <c r="AC258" i="14"/>
  <c r="X258" i="14"/>
  <c r="Z258" i="14"/>
  <c r="AA258" i="14"/>
  <c r="AC259" i="14"/>
  <c r="X259" i="14"/>
  <c r="Z259" i="14"/>
  <c r="AA259" i="14"/>
  <c r="AC260" i="14"/>
  <c r="X260" i="14"/>
  <c r="Z260" i="14"/>
  <c r="AA260" i="14"/>
  <c r="AC261" i="14"/>
  <c r="X261" i="14"/>
  <c r="Z261" i="14"/>
  <c r="AA261" i="14"/>
  <c r="AC262" i="14"/>
  <c r="X262" i="14"/>
  <c r="Z262" i="14"/>
  <c r="AA262" i="14"/>
  <c r="AC263" i="14"/>
  <c r="X263" i="14"/>
  <c r="Z263" i="14"/>
  <c r="AA263" i="14"/>
  <c r="AC264" i="14"/>
  <c r="X264" i="14"/>
  <c r="Z264" i="14"/>
  <c r="AA264" i="14"/>
  <c r="AC265" i="14"/>
  <c r="X265" i="14"/>
  <c r="Z265" i="14"/>
  <c r="AA265" i="14"/>
  <c r="AC266" i="14"/>
  <c r="X266" i="14"/>
  <c r="Z266" i="14"/>
  <c r="AA266" i="14"/>
  <c r="AC267" i="14"/>
  <c r="X267" i="14"/>
  <c r="Z267" i="14"/>
  <c r="AA267" i="14"/>
  <c r="AC268" i="14"/>
  <c r="X268" i="14"/>
  <c r="Z268" i="14"/>
  <c r="AA268" i="14"/>
  <c r="AC269" i="14"/>
  <c r="X269" i="14"/>
  <c r="Z269" i="14"/>
  <c r="AA269" i="14"/>
  <c r="AC270" i="14"/>
  <c r="X270" i="14"/>
  <c r="Z270" i="14"/>
  <c r="AA270" i="14"/>
  <c r="AC271" i="14"/>
  <c r="X271" i="14"/>
  <c r="Z271" i="14"/>
  <c r="AA271" i="14"/>
  <c r="AC272" i="14"/>
  <c r="X272" i="14"/>
  <c r="Z272" i="14"/>
  <c r="AA272" i="14"/>
  <c r="AC273" i="14"/>
  <c r="X273" i="14"/>
  <c r="Z273" i="14"/>
  <c r="AA273" i="14"/>
  <c r="AC274" i="14"/>
  <c r="X274" i="14"/>
  <c r="Z274" i="14"/>
  <c r="AA274" i="14"/>
  <c r="AC275" i="14"/>
  <c r="X275" i="14"/>
  <c r="Z275" i="14"/>
  <c r="AA275" i="14"/>
  <c r="AC276" i="14"/>
  <c r="X276" i="14"/>
  <c r="Z276" i="14"/>
  <c r="AA276" i="14"/>
  <c r="AC277" i="14"/>
  <c r="X277" i="14"/>
  <c r="Z277" i="14"/>
  <c r="AA277" i="14"/>
  <c r="AC278" i="14"/>
  <c r="X278" i="14"/>
  <c r="Z278" i="14"/>
  <c r="AA278" i="14"/>
  <c r="AC279" i="14"/>
  <c r="X279" i="14"/>
  <c r="Z279" i="14"/>
  <c r="AA279" i="14"/>
  <c r="AC280" i="14"/>
  <c r="X280" i="14"/>
  <c r="Z280" i="14"/>
  <c r="AA280" i="14"/>
  <c r="AC281" i="14"/>
  <c r="X281" i="14"/>
  <c r="Z281" i="14"/>
  <c r="AA281" i="14"/>
  <c r="AC282" i="14"/>
  <c r="X282" i="14"/>
  <c r="Z282" i="14"/>
  <c r="AA282" i="14"/>
  <c r="AC283" i="14"/>
  <c r="X283" i="14"/>
  <c r="Z283" i="14"/>
  <c r="AA283" i="14"/>
  <c r="AC284" i="14"/>
  <c r="X284" i="14"/>
  <c r="Z284" i="14"/>
  <c r="AA284" i="14"/>
  <c r="AC285" i="14"/>
  <c r="X285" i="14"/>
  <c r="Z285" i="14"/>
  <c r="AA285" i="14"/>
  <c r="AC286" i="14"/>
  <c r="X286" i="14"/>
  <c r="Z286" i="14"/>
  <c r="AA286" i="14"/>
  <c r="AC287" i="14"/>
  <c r="X287" i="14"/>
  <c r="Z287" i="14"/>
  <c r="AA287" i="14"/>
  <c r="AC288" i="14"/>
  <c r="X288" i="14"/>
  <c r="Z288" i="14"/>
  <c r="AA288" i="14"/>
  <c r="AC289" i="14"/>
  <c r="X289" i="14"/>
  <c r="Z289" i="14"/>
  <c r="AA289" i="14"/>
  <c r="AC290" i="14"/>
  <c r="X290" i="14"/>
  <c r="Z290" i="14"/>
  <c r="AA290" i="14"/>
  <c r="AC291" i="14"/>
  <c r="X291" i="14"/>
  <c r="Z291" i="14"/>
  <c r="AA291" i="14"/>
  <c r="AC292" i="14"/>
  <c r="X292" i="14"/>
  <c r="Z292" i="14"/>
  <c r="AA292" i="14"/>
  <c r="AC293" i="14"/>
  <c r="X293" i="14"/>
  <c r="Z293" i="14"/>
  <c r="AA293" i="14"/>
  <c r="AC294" i="14"/>
  <c r="X294" i="14"/>
  <c r="Z294" i="14"/>
  <c r="AA294" i="14"/>
  <c r="AC295" i="14"/>
  <c r="X295" i="14"/>
  <c r="Z295" i="14"/>
  <c r="AA295" i="14"/>
  <c r="AC296" i="14"/>
  <c r="X296" i="14"/>
  <c r="Z296" i="14"/>
  <c r="AA296" i="14"/>
  <c r="AC297" i="14"/>
  <c r="X297" i="14"/>
  <c r="Z297" i="14"/>
  <c r="AA297" i="14"/>
  <c r="AC298" i="14"/>
  <c r="X298" i="14"/>
  <c r="Z298" i="14"/>
  <c r="AA298" i="14"/>
  <c r="AC299" i="14"/>
  <c r="X299" i="14"/>
  <c r="Z299" i="14"/>
  <c r="AA299" i="14"/>
  <c r="AC300" i="14"/>
  <c r="X300" i="14"/>
  <c r="Z300" i="14"/>
  <c r="AA300" i="14"/>
  <c r="AC301" i="14"/>
  <c r="X301" i="14"/>
  <c r="Z301" i="14"/>
  <c r="AA301" i="14"/>
  <c r="AC302" i="14"/>
  <c r="X302" i="14"/>
  <c r="Z302" i="14"/>
  <c r="AA302" i="14"/>
  <c r="AC303" i="14"/>
  <c r="X303" i="14"/>
  <c r="Z303" i="14"/>
  <c r="AA303" i="14"/>
  <c r="AC304" i="14"/>
  <c r="X304" i="14"/>
  <c r="Z304" i="14"/>
  <c r="AA304" i="14"/>
  <c r="AC305" i="14"/>
  <c r="X305" i="14"/>
  <c r="Z305" i="14"/>
  <c r="AA305" i="14"/>
  <c r="AC306" i="14"/>
  <c r="X306" i="14"/>
  <c r="Z306" i="14"/>
  <c r="AA306" i="14"/>
  <c r="AC307" i="14"/>
  <c r="X307" i="14"/>
  <c r="Z307" i="14"/>
  <c r="AA307" i="14"/>
  <c r="AC308" i="14"/>
  <c r="X308" i="14"/>
  <c r="Z308" i="14"/>
  <c r="AA308" i="14"/>
  <c r="AC309" i="14"/>
  <c r="X309" i="14"/>
  <c r="Z309" i="14"/>
  <c r="AA309" i="14"/>
  <c r="AC310" i="14"/>
  <c r="X310" i="14"/>
  <c r="Z310" i="14"/>
  <c r="AA310" i="14"/>
  <c r="AC311" i="14"/>
  <c r="X311" i="14"/>
  <c r="Z311" i="14"/>
  <c r="AA311" i="14"/>
  <c r="AC312" i="14"/>
  <c r="X312" i="14"/>
  <c r="Z312" i="14"/>
  <c r="AA312" i="14"/>
  <c r="AC313" i="14"/>
  <c r="X313" i="14"/>
  <c r="Z313" i="14"/>
  <c r="AA313" i="14"/>
  <c r="AC314" i="14"/>
  <c r="X314" i="14"/>
  <c r="Z314" i="14"/>
  <c r="AA314" i="14"/>
  <c r="AC315" i="14"/>
  <c r="X315" i="14"/>
  <c r="Z315" i="14"/>
  <c r="AA315" i="14"/>
  <c r="AC316" i="14"/>
  <c r="X316" i="14"/>
  <c r="Z316" i="14"/>
  <c r="AA316" i="14"/>
  <c r="AC317" i="14"/>
  <c r="X317" i="14"/>
  <c r="Z317" i="14"/>
  <c r="AA317" i="14"/>
  <c r="AC318" i="14"/>
  <c r="X318" i="14"/>
  <c r="Z318" i="14"/>
  <c r="AA318" i="14"/>
  <c r="AC319" i="14"/>
  <c r="X319" i="14"/>
  <c r="Z319" i="14"/>
  <c r="AA319" i="14"/>
  <c r="AC320" i="14"/>
  <c r="X320" i="14"/>
  <c r="Z320" i="14"/>
  <c r="AA320" i="14"/>
  <c r="AC321" i="14"/>
  <c r="X321" i="14"/>
  <c r="Z321" i="14"/>
  <c r="AA321" i="14"/>
  <c r="AC322" i="14"/>
  <c r="X322" i="14"/>
  <c r="Z322" i="14"/>
  <c r="AA322" i="14"/>
  <c r="AC323" i="14"/>
  <c r="X323" i="14"/>
  <c r="Z323" i="14"/>
  <c r="AA323" i="14"/>
  <c r="AC324" i="14"/>
  <c r="X324" i="14"/>
  <c r="Z324" i="14"/>
  <c r="AA324" i="14"/>
  <c r="AC325" i="14"/>
  <c r="X325" i="14"/>
  <c r="Z325" i="14"/>
  <c r="AA325" i="14"/>
  <c r="AC326" i="14"/>
  <c r="X326" i="14"/>
  <c r="Z326" i="14"/>
  <c r="AA326" i="14"/>
  <c r="AC327" i="14"/>
  <c r="X327" i="14"/>
  <c r="Z327" i="14"/>
  <c r="AA327" i="14"/>
  <c r="AC328" i="14"/>
  <c r="X328" i="14"/>
  <c r="Z328" i="14"/>
  <c r="AA328" i="14"/>
  <c r="AC329" i="14"/>
  <c r="X329" i="14"/>
  <c r="Z329" i="14"/>
  <c r="AA329" i="14"/>
  <c r="AC330" i="14"/>
  <c r="X330" i="14"/>
  <c r="Z330" i="14"/>
  <c r="AA330" i="14"/>
  <c r="AC331" i="14"/>
  <c r="X331" i="14"/>
  <c r="Z331" i="14"/>
  <c r="AA331" i="14"/>
  <c r="AC332" i="14"/>
  <c r="X332" i="14"/>
  <c r="Z332" i="14"/>
  <c r="AA332" i="14"/>
  <c r="AC333" i="14"/>
  <c r="X333" i="14"/>
  <c r="Z333" i="14"/>
  <c r="AA333" i="14"/>
  <c r="AC334" i="14"/>
  <c r="X334" i="14"/>
  <c r="Z334" i="14"/>
  <c r="AA334" i="14"/>
  <c r="AC335" i="14"/>
  <c r="X335" i="14"/>
  <c r="Z335" i="14"/>
  <c r="AA335" i="14"/>
  <c r="AC336" i="14"/>
  <c r="X336" i="14"/>
  <c r="Z336" i="14"/>
  <c r="AA336" i="14"/>
  <c r="AC337" i="14"/>
  <c r="X337" i="14"/>
  <c r="Z337" i="14"/>
  <c r="AA337" i="14"/>
  <c r="AC338" i="14"/>
  <c r="X338" i="14"/>
  <c r="Z338" i="14"/>
  <c r="AA338" i="14"/>
  <c r="AC339" i="14"/>
  <c r="X339" i="14"/>
  <c r="Z339" i="14"/>
  <c r="AA339" i="14"/>
  <c r="AC340" i="14"/>
  <c r="X340" i="14"/>
  <c r="Z340" i="14"/>
  <c r="AA340" i="14"/>
  <c r="AC341" i="14"/>
  <c r="X341" i="14"/>
  <c r="Z341" i="14"/>
  <c r="AA341" i="14"/>
  <c r="AC342" i="14"/>
  <c r="X342" i="14"/>
  <c r="Z342" i="14"/>
  <c r="AA342" i="14"/>
  <c r="AC343" i="14"/>
  <c r="X343" i="14"/>
  <c r="Z343" i="14"/>
  <c r="AA343" i="14"/>
  <c r="AC344" i="14"/>
  <c r="X344" i="14"/>
  <c r="Z344" i="14"/>
  <c r="AA344" i="14"/>
  <c r="AC345" i="14"/>
  <c r="X345" i="14"/>
  <c r="Z345" i="14"/>
  <c r="AA345" i="14"/>
  <c r="AC346" i="14"/>
  <c r="X346" i="14"/>
  <c r="Z346" i="14"/>
  <c r="AA346" i="14"/>
  <c r="AC347" i="14"/>
  <c r="X347" i="14"/>
  <c r="Z347" i="14"/>
  <c r="AA347" i="14"/>
  <c r="AC348" i="14"/>
  <c r="X348" i="14"/>
  <c r="Z348" i="14"/>
  <c r="AA348" i="14"/>
  <c r="AC349" i="14"/>
  <c r="X349" i="14"/>
  <c r="Z349" i="14"/>
  <c r="AA349" i="14"/>
  <c r="AC350" i="14"/>
  <c r="X350" i="14"/>
  <c r="Z350" i="14"/>
  <c r="AA350" i="14"/>
  <c r="AC351" i="14"/>
  <c r="X351" i="14"/>
  <c r="Z351" i="14"/>
  <c r="AA351" i="14"/>
  <c r="AC2" i="14"/>
  <c r="X2" i="14"/>
  <c r="Z2" i="14"/>
  <c r="AA2" i="14"/>
  <c r="S3" i="14"/>
  <c r="U3" i="14"/>
  <c r="V3" i="14"/>
  <c r="S4" i="14"/>
  <c r="U4" i="14"/>
  <c r="V4" i="14"/>
  <c r="S5" i="14"/>
  <c r="U5" i="14"/>
  <c r="V5" i="14"/>
  <c r="S6" i="14"/>
  <c r="U6" i="14"/>
  <c r="V6" i="14"/>
  <c r="S7" i="14"/>
  <c r="U7" i="14"/>
  <c r="V7" i="14"/>
  <c r="S8" i="14"/>
  <c r="U8" i="14"/>
  <c r="V8" i="14"/>
  <c r="S9" i="14"/>
  <c r="U9" i="14"/>
  <c r="V9" i="14"/>
  <c r="S10" i="14"/>
  <c r="U10" i="14"/>
  <c r="V10" i="14"/>
  <c r="S11" i="14"/>
  <c r="U11" i="14"/>
  <c r="V11" i="14"/>
  <c r="S12" i="14"/>
  <c r="U12" i="14"/>
  <c r="V12" i="14"/>
  <c r="S13" i="14"/>
  <c r="U13" i="14"/>
  <c r="V13" i="14"/>
  <c r="S14" i="14"/>
  <c r="U14" i="14"/>
  <c r="V14" i="14"/>
  <c r="S15" i="14"/>
  <c r="U15" i="14"/>
  <c r="V15" i="14"/>
  <c r="S16" i="14"/>
  <c r="U16" i="14"/>
  <c r="V16" i="14"/>
  <c r="S17" i="14"/>
  <c r="U17" i="14"/>
  <c r="V17" i="14"/>
  <c r="S18" i="14"/>
  <c r="U18" i="14"/>
  <c r="V18" i="14"/>
  <c r="S19" i="14"/>
  <c r="U19" i="14"/>
  <c r="V19" i="14"/>
  <c r="S20" i="14"/>
  <c r="U20" i="14"/>
  <c r="V20" i="14"/>
  <c r="S21" i="14"/>
  <c r="U21" i="14"/>
  <c r="V21" i="14"/>
  <c r="S22" i="14"/>
  <c r="U22" i="14"/>
  <c r="V22" i="14"/>
  <c r="S23" i="14"/>
  <c r="U23" i="14"/>
  <c r="V23" i="14"/>
  <c r="S24" i="14"/>
  <c r="U24" i="14"/>
  <c r="V24" i="14"/>
  <c r="S25" i="14"/>
  <c r="U25" i="14"/>
  <c r="V25" i="14"/>
  <c r="S26" i="14"/>
  <c r="U26" i="14"/>
  <c r="V26" i="14"/>
  <c r="S27" i="14"/>
  <c r="U27" i="14"/>
  <c r="V27" i="14"/>
  <c r="S28" i="14"/>
  <c r="U28" i="14"/>
  <c r="V28" i="14"/>
  <c r="S29" i="14"/>
  <c r="U29" i="14"/>
  <c r="V29" i="14"/>
  <c r="S30" i="14"/>
  <c r="U30" i="14"/>
  <c r="V30" i="14"/>
  <c r="S31" i="14"/>
  <c r="U31" i="14"/>
  <c r="V31" i="14"/>
  <c r="S32" i="14"/>
  <c r="U32" i="14"/>
  <c r="V32" i="14"/>
  <c r="S33" i="14"/>
  <c r="U33" i="14"/>
  <c r="V33" i="14"/>
  <c r="S34" i="14"/>
  <c r="U34" i="14"/>
  <c r="V34" i="14"/>
  <c r="S35" i="14"/>
  <c r="U35" i="14"/>
  <c r="V35" i="14"/>
  <c r="S36" i="14"/>
  <c r="U36" i="14"/>
  <c r="V36" i="14"/>
  <c r="S37" i="14"/>
  <c r="U37" i="14"/>
  <c r="V37" i="14"/>
  <c r="S38" i="14"/>
  <c r="U38" i="14"/>
  <c r="V38" i="14"/>
  <c r="S39" i="14"/>
  <c r="U39" i="14"/>
  <c r="V39" i="14"/>
  <c r="S40" i="14"/>
  <c r="U40" i="14"/>
  <c r="V40" i="14"/>
  <c r="S41" i="14"/>
  <c r="U41" i="14"/>
  <c r="V41" i="14"/>
  <c r="S42" i="14"/>
  <c r="U42" i="14"/>
  <c r="V42" i="14"/>
  <c r="S43" i="14"/>
  <c r="U43" i="14"/>
  <c r="V43" i="14"/>
  <c r="S44" i="14"/>
  <c r="U44" i="14"/>
  <c r="V44" i="14"/>
  <c r="S45" i="14"/>
  <c r="U45" i="14"/>
  <c r="V45" i="14"/>
  <c r="S46" i="14"/>
  <c r="U46" i="14"/>
  <c r="V46" i="14"/>
  <c r="S47" i="14"/>
  <c r="U47" i="14"/>
  <c r="V47" i="14"/>
  <c r="S48" i="14"/>
  <c r="U48" i="14"/>
  <c r="V48" i="14"/>
  <c r="S49" i="14"/>
  <c r="U49" i="14"/>
  <c r="V49" i="14"/>
  <c r="S50" i="14"/>
  <c r="U50" i="14"/>
  <c r="V50" i="14"/>
  <c r="S51" i="14"/>
  <c r="U51" i="14"/>
  <c r="V51" i="14"/>
  <c r="S52" i="14"/>
  <c r="U52" i="14"/>
  <c r="V52" i="14"/>
  <c r="S53" i="14"/>
  <c r="U53" i="14"/>
  <c r="V53" i="14"/>
  <c r="S54" i="14"/>
  <c r="U54" i="14"/>
  <c r="V54" i="14"/>
  <c r="S55" i="14"/>
  <c r="U55" i="14"/>
  <c r="V55" i="14"/>
  <c r="S56" i="14"/>
  <c r="U56" i="14"/>
  <c r="V56" i="14"/>
  <c r="S57" i="14"/>
  <c r="U57" i="14"/>
  <c r="V57" i="14"/>
  <c r="S58" i="14"/>
  <c r="U58" i="14"/>
  <c r="V58" i="14"/>
  <c r="S59" i="14"/>
  <c r="U59" i="14"/>
  <c r="V59" i="14"/>
  <c r="S60" i="14"/>
  <c r="U60" i="14"/>
  <c r="V60" i="14"/>
  <c r="S61" i="14"/>
  <c r="U61" i="14"/>
  <c r="V61" i="14"/>
  <c r="S62" i="14"/>
  <c r="U62" i="14"/>
  <c r="V62" i="14"/>
  <c r="S63" i="14"/>
  <c r="U63" i="14"/>
  <c r="V63" i="14"/>
  <c r="S64" i="14"/>
  <c r="U64" i="14"/>
  <c r="V64" i="14"/>
  <c r="S65" i="14"/>
  <c r="U65" i="14"/>
  <c r="V65" i="14"/>
  <c r="S66" i="14"/>
  <c r="U66" i="14"/>
  <c r="V66" i="14"/>
  <c r="S67" i="14"/>
  <c r="U67" i="14"/>
  <c r="V67" i="14"/>
  <c r="S68" i="14"/>
  <c r="U68" i="14"/>
  <c r="V68" i="14"/>
  <c r="S69" i="14"/>
  <c r="U69" i="14"/>
  <c r="V69" i="14"/>
  <c r="S70" i="14"/>
  <c r="U70" i="14"/>
  <c r="V70" i="14"/>
  <c r="S71" i="14"/>
  <c r="U71" i="14"/>
  <c r="V71" i="14"/>
  <c r="S72" i="14"/>
  <c r="U72" i="14"/>
  <c r="V72" i="14"/>
  <c r="S73" i="14"/>
  <c r="U73" i="14"/>
  <c r="V73" i="14"/>
  <c r="S74" i="14"/>
  <c r="U74" i="14"/>
  <c r="V74" i="14"/>
  <c r="S75" i="14"/>
  <c r="U75" i="14"/>
  <c r="V75" i="14"/>
  <c r="S76" i="14"/>
  <c r="U76" i="14"/>
  <c r="V76" i="14"/>
  <c r="S77" i="14"/>
  <c r="U77" i="14"/>
  <c r="V77" i="14"/>
  <c r="S78" i="14"/>
  <c r="U78" i="14"/>
  <c r="V78" i="14"/>
  <c r="S79" i="14"/>
  <c r="U79" i="14"/>
  <c r="V79" i="14"/>
  <c r="S80" i="14"/>
  <c r="U80" i="14"/>
  <c r="V80" i="14"/>
  <c r="S81" i="14"/>
  <c r="U81" i="14"/>
  <c r="V81" i="14"/>
  <c r="S82" i="14"/>
  <c r="U82" i="14"/>
  <c r="V82" i="14"/>
  <c r="S83" i="14"/>
  <c r="U83" i="14"/>
  <c r="V83" i="14"/>
  <c r="S84" i="14"/>
  <c r="U84" i="14"/>
  <c r="V84" i="14"/>
  <c r="S85" i="14"/>
  <c r="U85" i="14"/>
  <c r="V85" i="14"/>
  <c r="S86" i="14"/>
  <c r="U86" i="14"/>
  <c r="V86" i="14"/>
  <c r="S87" i="14"/>
  <c r="U87" i="14"/>
  <c r="V87" i="14"/>
  <c r="S88" i="14"/>
  <c r="U88" i="14"/>
  <c r="V88" i="14"/>
  <c r="S89" i="14"/>
  <c r="U89" i="14"/>
  <c r="V89" i="14"/>
  <c r="S90" i="14"/>
  <c r="U90" i="14"/>
  <c r="V90" i="14"/>
  <c r="S91" i="14"/>
  <c r="U91" i="14"/>
  <c r="V91" i="14"/>
  <c r="S92" i="14"/>
  <c r="U92" i="14"/>
  <c r="V92" i="14"/>
  <c r="S93" i="14"/>
  <c r="U93" i="14"/>
  <c r="V93" i="14"/>
  <c r="S94" i="14"/>
  <c r="U94" i="14"/>
  <c r="V94" i="14"/>
  <c r="S95" i="14"/>
  <c r="U95" i="14"/>
  <c r="V95" i="14"/>
  <c r="S96" i="14"/>
  <c r="U96" i="14"/>
  <c r="V96" i="14"/>
  <c r="S97" i="14"/>
  <c r="U97" i="14"/>
  <c r="V97" i="14"/>
  <c r="S98" i="14"/>
  <c r="U98" i="14"/>
  <c r="V98" i="14"/>
  <c r="S99" i="14"/>
  <c r="U99" i="14"/>
  <c r="V99" i="14"/>
  <c r="S100" i="14"/>
  <c r="U100" i="14"/>
  <c r="V100" i="14"/>
  <c r="S101" i="14"/>
  <c r="U101" i="14"/>
  <c r="V101" i="14"/>
  <c r="S102" i="14"/>
  <c r="U102" i="14"/>
  <c r="V102" i="14"/>
  <c r="S103" i="14"/>
  <c r="U103" i="14"/>
  <c r="V103" i="14"/>
  <c r="S104" i="14"/>
  <c r="U104" i="14"/>
  <c r="V104" i="14"/>
  <c r="S105" i="14"/>
  <c r="U105" i="14"/>
  <c r="V105" i="14"/>
  <c r="S106" i="14"/>
  <c r="U106" i="14"/>
  <c r="V106" i="14"/>
  <c r="S107" i="14"/>
  <c r="U107" i="14"/>
  <c r="V107" i="14"/>
  <c r="S108" i="14"/>
  <c r="U108" i="14"/>
  <c r="V108" i="14"/>
  <c r="S109" i="14"/>
  <c r="U109" i="14"/>
  <c r="V109" i="14"/>
  <c r="S110" i="14"/>
  <c r="U110" i="14"/>
  <c r="V110" i="14"/>
  <c r="S111" i="14"/>
  <c r="U111" i="14"/>
  <c r="V111" i="14"/>
  <c r="S112" i="14"/>
  <c r="U112" i="14"/>
  <c r="V112" i="14"/>
  <c r="S113" i="14"/>
  <c r="U113" i="14"/>
  <c r="V113" i="14"/>
  <c r="S114" i="14"/>
  <c r="U114" i="14"/>
  <c r="V114" i="14"/>
  <c r="S115" i="14"/>
  <c r="U115" i="14"/>
  <c r="V115" i="14"/>
  <c r="S116" i="14"/>
  <c r="U116" i="14"/>
  <c r="V116" i="14"/>
  <c r="S117" i="14"/>
  <c r="U117" i="14"/>
  <c r="V117" i="14"/>
  <c r="S118" i="14"/>
  <c r="U118" i="14"/>
  <c r="V118" i="14"/>
  <c r="S119" i="14"/>
  <c r="U119" i="14"/>
  <c r="V119" i="14"/>
  <c r="S120" i="14"/>
  <c r="U120" i="14"/>
  <c r="V120" i="14"/>
  <c r="S121" i="14"/>
  <c r="U121" i="14"/>
  <c r="V121" i="14"/>
  <c r="S122" i="14"/>
  <c r="U122" i="14"/>
  <c r="V122" i="14"/>
  <c r="S123" i="14"/>
  <c r="U123" i="14"/>
  <c r="V123" i="14"/>
  <c r="S124" i="14"/>
  <c r="U124" i="14"/>
  <c r="V124" i="14"/>
  <c r="S125" i="14"/>
  <c r="U125" i="14"/>
  <c r="V125" i="14"/>
  <c r="S126" i="14"/>
  <c r="U126" i="14"/>
  <c r="V126" i="14"/>
  <c r="S127" i="14"/>
  <c r="U127" i="14"/>
  <c r="V127" i="14"/>
  <c r="S128" i="14"/>
  <c r="U128" i="14"/>
  <c r="V128" i="14"/>
  <c r="S129" i="14"/>
  <c r="U129" i="14"/>
  <c r="V129" i="14"/>
  <c r="S130" i="14"/>
  <c r="U130" i="14"/>
  <c r="V130" i="14"/>
  <c r="S131" i="14"/>
  <c r="U131" i="14"/>
  <c r="V131" i="14"/>
  <c r="S132" i="14"/>
  <c r="U132" i="14"/>
  <c r="V132" i="14"/>
  <c r="S133" i="14"/>
  <c r="U133" i="14"/>
  <c r="V133" i="14"/>
  <c r="S134" i="14"/>
  <c r="U134" i="14"/>
  <c r="V134" i="14"/>
  <c r="S135" i="14"/>
  <c r="U135" i="14"/>
  <c r="V135" i="14"/>
  <c r="S136" i="14"/>
  <c r="U136" i="14"/>
  <c r="V136" i="14"/>
  <c r="S137" i="14"/>
  <c r="U137" i="14"/>
  <c r="V137" i="14"/>
  <c r="S138" i="14"/>
  <c r="U138" i="14"/>
  <c r="V138" i="14"/>
  <c r="S139" i="14"/>
  <c r="U139" i="14"/>
  <c r="V139" i="14"/>
  <c r="S140" i="14"/>
  <c r="U140" i="14"/>
  <c r="V140" i="14"/>
  <c r="S141" i="14"/>
  <c r="U141" i="14"/>
  <c r="V141" i="14"/>
  <c r="S142" i="14"/>
  <c r="U142" i="14"/>
  <c r="V142" i="14"/>
  <c r="S143" i="14"/>
  <c r="U143" i="14"/>
  <c r="V143" i="14"/>
  <c r="S144" i="14"/>
  <c r="U144" i="14"/>
  <c r="V144" i="14"/>
  <c r="S145" i="14"/>
  <c r="U145" i="14"/>
  <c r="V145" i="14"/>
  <c r="S146" i="14"/>
  <c r="U146" i="14"/>
  <c r="V146" i="14"/>
  <c r="S147" i="14"/>
  <c r="U147" i="14"/>
  <c r="V147" i="14"/>
  <c r="S148" i="14"/>
  <c r="U148" i="14"/>
  <c r="V148" i="14"/>
  <c r="S149" i="14"/>
  <c r="U149" i="14"/>
  <c r="V149" i="14"/>
  <c r="S150" i="14"/>
  <c r="U150" i="14"/>
  <c r="V150" i="14"/>
  <c r="S151" i="14"/>
  <c r="U151" i="14"/>
  <c r="V151" i="14"/>
  <c r="S152" i="14"/>
  <c r="U152" i="14"/>
  <c r="V152" i="14"/>
  <c r="S153" i="14"/>
  <c r="U153" i="14"/>
  <c r="V153" i="14"/>
  <c r="S154" i="14"/>
  <c r="U154" i="14"/>
  <c r="V154" i="14"/>
  <c r="S155" i="14"/>
  <c r="U155" i="14"/>
  <c r="V155" i="14"/>
  <c r="S156" i="14"/>
  <c r="U156" i="14"/>
  <c r="V156" i="14"/>
  <c r="S157" i="14"/>
  <c r="U157" i="14"/>
  <c r="V157" i="14"/>
  <c r="S158" i="14"/>
  <c r="U158" i="14"/>
  <c r="V158" i="14"/>
  <c r="S159" i="14"/>
  <c r="U159" i="14"/>
  <c r="V159" i="14"/>
  <c r="S160" i="14"/>
  <c r="U160" i="14"/>
  <c r="V160" i="14"/>
  <c r="S161" i="14"/>
  <c r="U161" i="14"/>
  <c r="V161" i="14"/>
  <c r="S162" i="14"/>
  <c r="U162" i="14"/>
  <c r="V162" i="14"/>
  <c r="S163" i="14"/>
  <c r="U163" i="14"/>
  <c r="V163" i="14"/>
  <c r="S164" i="14"/>
  <c r="U164" i="14"/>
  <c r="V164" i="14"/>
  <c r="S165" i="14"/>
  <c r="U165" i="14"/>
  <c r="V165" i="14"/>
  <c r="S166" i="14"/>
  <c r="U166" i="14"/>
  <c r="V166" i="14"/>
  <c r="S167" i="14"/>
  <c r="U167" i="14"/>
  <c r="V167" i="14"/>
  <c r="S168" i="14"/>
  <c r="U168" i="14"/>
  <c r="V168" i="14"/>
  <c r="S169" i="14"/>
  <c r="U169" i="14"/>
  <c r="V169" i="14"/>
  <c r="S170" i="14"/>
  <c r="U170" i="14"/>
  <c r="V170" i="14"/>
  <c r="S171" i="14"/>
  <c r="U171" i="14"/>
  <c r="V171" i="14"/>
  <c r="S172" i="14"/>
  <c r="U172" i="14"/>
  <c r="V172" i="14"/>
  <c r="S173" i="14"/>
  <c r="U173" i="14"/>
  <c r="V173" i="14"/>
  <c r="S174" i="14"/>
  <c r="U174" i="14"/>
  <c r="V174" i="14"/>
  <c r="S175" i="14"/>
  <c r="U175" i="14"/>
  <c r="V175" i="14"/>
  <c r="S176" i="14"/>
  <c r="U176" i="14"/>
  <c r="V176" i="14"/>
  <c r="S177" i="14"/>
  <c r="U177" i="14"/>
  <c r="V177" i="14"/>
  <c r="S178" i="14"/>
  <c r="U178" i="14"/>
  <c r="V178" i="14"/>
  <c r="S179" i="14"/>
  <c r="U179" i="14"/>
  <c r="V179" i="14"/>
  <c r="S180" i="14"/>
  <c r="U180" i="14"/>
  <c r="V180" i="14"/>
  <c r="S181" i="14"/>
  <c r="U181" i="14"/>
  <c r="V181" i="14"/>
  <c r="S182" i="14"/>
  <c r="U182" i="14"/>
  <c r="V182" i="14"/>
  <c r="S183" i="14"/>
  <c r="U183" i="14"/>
  <c r="V183" i="14"/>
  <c r="S184" i="14"/>
  <c r="U184" i="14"/>
  <c r="V184" i="14"/>
  <c r="S185" i="14"/>
  <c r="U185" i="14"/>
  <c r="V185" i="14"/>
  <c r="S186" i="14"/>
  <c r="U186" i="14"/>
  <c r="V186" i="14"/>
  <c r="S187" i="14"/>
  <c r="U187" i="14"/>
  <c r="V187" i="14"/>
  <c r="S188" i="14"/>
  <c r="U188" i="14"/>
  <c r="V188" i="14"/>
  <c r="S189" i="14"/>
  <c r="U189" i="14"/>
  <c r="V189" i="14"/>
  <c r="S190" i="14"/>
  <c r="U190" i="14"/>
  <c r="V190" i="14"/>
  <c r="S191" i="14"/>
  <c r="U191" i="14"/>
  <c r="V191" i="14"/>
  <c r="S192" i="14"/>
  <c r="U192" i="14"/>
  <c r="V192" i="14"/>
  <c r="S193" i="14"/>
  <c r="U193" i="14"/>
  <c r="V193" i="14"/>
  <c r="S194" i="14"/>
  <c r="U194" i="14"/>
  <c r="V194" i="14"/>
  <c r="S195" i="14"/>
  <c r="U195" i="14"/>
  <c r="V195" i="14"/>
  <c r="S196" i="14"/>
  <c r="U196" i="14"/>
  <c r="V196" i="14"/>
  <c r="S197" i="14"/>
  <c r="U197" i="14"/>
  <c r="V197" i="14"/>
  <c r="S198" i="14"/>
  <c r="U198" i="14"/>
  <c r="V198" i="14"/>
  <c r="S199" i="14"/>
  <c r="U199" i="14"/>
  <c r="V199" i="14"/>
  <c r="S200" i="14"/>
  <c r="U200" i="14"/>
  <c r="V200" i="14"/>
  <c r="S201" i="14"/>
  <c r="U201" i="14"/>
  <c r="V201" i="14"/>
  <c r="S202" i="14"/>
  <c r="U202" i="14"/>
  <c r="V202" i="14"/>
  <c r="S203" i="14"/>
  <c r="U203" i="14"/>
  <c r="V203" i="14"/>
  <c r="S204" i="14"/>
  <c r="U204" i="14"/>
  <c r="V204" i="14"/>
  <c r="S205" i="14"/>
  <c r="U205" i="14"/>
  <c r="V205" i="14"/>
  <c r="S206" i="14"/>
  <c r="U206" i="14"/>
  <c r="V206" i="14"/>
  <c r="S207" i="14"/>
  <c r="U207" i="14"/>
  <c r="V207" i="14"/>
  <c r="S208" i="14"/>
  <c r="U208" i="14"/>
  <c r="V208" i="14"/>
  <c r="S209" i="14"/>
  <c r="U209" i="14"/>
  <c r="V209" i="14"/>
  <c r="S210" i="14"/>
  <c r="U210" i="14"/>
  <c r="V210" i="14"/>
  <c r="S211" i="14"/>
  <c r="U211" i="14"/>
  <c r="V211" i="14"/>
  <c r="S212" i="14"/>
  <c r="U212" i="14"/>
  <c r="V212" i="14"/>
  <c r="S213" i="14"/>
  <c r="U213" i="14"/>
  <c r="V213" i="14"/>
  <c r="S214" i="14"/>
  <c r="U214" i="14"/>
  <c r="V214" i="14"/>
  <c r="S215" i="14"/>
  <c r="U215" i="14"/>
  <c r="V215" i="14"/>
  <c r="S216" i="14"/>
  <c r="U216" i="14"/>
  <c r="V216" i="14"/>
  <c r="S217" i="14"/>
  <c r="U217" i="14"/>
  <c r="V217" i="14"/>
  <c r="S218" i="14"/>
  <c r="U218" i="14"/>
  <c r="V218" i="14"/>
  <c r="S219" i="14"/>
  <c r="U219" i="14"/>
  <c r="V219" i="14"/>
  <c r="S220" i="14"/>
  <c r="U220" i="14"/>
  <c r="V220" i="14"/>
  <c r="S221" i="14"/>
  <c r="U221" i="14"/>
  <c r="V221" i="14"/>
  <c r="S222" i="14"/>
  <c r="U222" i="14"/>
  <c r="V222" i="14"/>
  <c r="S223" i="14"/>
  <c r="U223" i="14"/>
  <c r="V223" i="14"/>
  <c r="S224" i="14"/>
  <c r="U224" i="14"/>
  <c r="V224" i="14"/>
  <c r="S225" i="14"/>
  <c r="U225" i="14"/>
  <c r="V225" i="14"/>
  <c r="S226" i="14"/>
  <c r="U226" i="14"/>
  <c r="V226" i="14"/>
  <c r="S227" i="14"/>
  <c r="U227" i="14"/>
  <c r="V227" i="14"/>
  <c r="S228" i="14"/>
  <c r="U228" i="14"/>
  <c r="V228" i="14"/>
  <c r="S229" i="14"/>
  <c r="U229" i="14"/>
  <c r="V229" i="14"/>
  <c r="S230" i="14"/>
  <c r="U230" i="14"/>
  <c r="V230" i="14"/>
  <c r="S231" i="14"/>
  <c r="U231" i="14"/>
  <c r="V231" i="14"/>
  <c r="S232" i="14"/>
  <c r="U232" i="14"/>
  <c r="V232" i="14"/>
  <c r="S233" i="14"/>
  <c r="U233" i="14"/>
  <c r="V233" i="14"/>
  <c r="S234" i="14"/>
  <c r="U234" i="14"/>
  <c r="V234" i="14"/>
  <c r="S235" i="14"/>
  <c r="U235" i="14"/>
  <c r="V235" i="14"/>
  <c r="S236" i="14"/>
  <c r="U236" i="14"/>
  <c r="V236" i="14"/>
  <c r="S237" i="14"/>
  <c r="U237" i="14"/>
  <c r="V237" i="14"/>
  <c r="S238" i="14"/>
  <c r="U238" i="14"/>
  <c r="V238" i="14"/>
  <c r="S239" i="14"/>
  <c r="U239" i="14"/>
  <c r="V239" i="14"/>
  <c r="S240" i="14"/>
  <c r="U240" i="14"/>
  <c r="V240" i="14"/>
  <c r="S241" i="14"/>
  <c r="U241" i="14"/>
  <c r="V241" i="14"/>
  <c r="S242" i="14"/>
  <c r="U242" i="14"/>
  <c r="V242" i="14"/>
  <c r="S243" i="14"/>
  <c r="U243" i="14"/>
  <c r="V243" i="14"/>
  <c r="S244" i="14"/>
  <c r="U244" i="14"/>
  <c r="V244" i="14"/>
  <c r="S245" i="14"/>
  <c r="U245" i="14"/>
  <c r="V245" i="14"/>
  <c r="S246" i="14"/>
  <c r="U246" i="14"/>
  <c r="V246" i="14"/>
  <c r="S247" i="14"/>
  <c r="U247" i="14"/>
  <c r="V247" i="14"/>
  <c r="S248" i="14"/>
  <c r="U248" i="14"/>
  <c r="V248" i="14"/>
  <c r="S249" i="14"/>
  <c r="U249" i="14"/>
  <c r="V249" i="14"/>
  <c r="S250" i="14"/>
  <c r="U250" i="14"/>
  <c r="V250" i="14"/>
  <c r="S251" i="14"/>
  <c r="U251" i="14"/>
  <c r="V251" i="14"/>
  <c r="S252" i="14"/>
  <c r="U252" i="14"/>
  <c r="V252" i="14"/>
  <c r="S253" i="14"/>
  <c r="U253" i="14"/>
  <c r="V253" i="14"/>
  <c r="S254" i="14"/>
  <c r="U254" i="14"/>
  <c r="V254" i="14"/>
  <c r="S255" i="14"/>
  <c r="U255" i="14"/>
  <c r="V255" i="14"/>
  <c r="S256" i="14"/>
  <c r="U256" i="14"/>
  <c r="V256" i="14"/>
  <c r="S257" i="14"/>
  <c r="U257" i="14"/>
  <c r="V257" i="14"/>
  <c r="S258" i="14"/>
  <c r="U258" i="14"/>
  <c r="V258" i="14"/>
  <c r="S259" i="14"/>
  <c r="U259" i="14"/>
  <c r="V259" i="14"/>
  <c r="S260" i="14"/>
  <c r="U260" i="14"/>
  <c r="V260" i="14"/>
  <c r="S261" i="14"/>
  <c r="U261" i="14"/>
  <c r="V261" i="14"/>
  <c r="S262" i="14"/>
  <c r="U262" i="14"/>
  <c r="V262" i="14"/>
  <c r="S263" i="14"/>
  <c r="U263" i="14"/>
  <c r="V263" i="14"/>
  <c r="S264" i="14"/>
  <c r="U264" i="14"/>
  <c r="V264" i="14"/>
  <c r="S265" i="14"/>
  <c r="U265" i="14"/>
  <c r="V265" i="14"/>
  <c r="S266" i="14"/>
  <c r="U266" i="14"/>
  <c r="V266" i="14"/>
  <c r="S267" i="14"/>
  <c r="U267" i="14"/>
  <c r="V267" i="14"/>
  <c r="S268" i="14"/>
  <c r="U268" i="14"/>
  <c r="V268" i="14"/>
  <c r="S269" i="14"/>
  <c r="U269" i="14"/>
  <c r="V269" i="14"/>
  <c r="S270" i="14"/>
  <c r="U270" i="14"/>
  <c r="V270" i="14"/>
  <c r="S271" i="14"/>
  <c r="U271" i="14"/>
  <c r="V271" i="14"/>
  <c r="S272" i="14"/>
  <c r="U272" i="14"/>
  <c r="V272" i="14"/>
  <c r="S273" i="14"/>
  <c r="U273" i="14"/>
  <c r="V273" i="14"/>
  <c r="S274" i="14"/>
  <c r="U274" i="14"/>
  <c r="V274" i="14"/>
  <c r="S275" i="14"/>
  <c r="U275" i="14"/>
  <c r="V275" i="14"/>
  <c r="S276" i="14"/>
  <c r="U276" i="14"/>
  <c r="V276" i="14"/>
  <c r="S277" i="14"/>
  <c r="U277" i="14"/>
  <c r="V277" i="14"/>
  <c r="S278" i="14"/>
  <c r="U278" i="14"/>
  <c r="V278" i="14"/>
  <c r="S279" i="14"/>
  <c r="U279" i="14"/>
  <c r="V279" i="14"/>
  <c r="S280" i="14"/>
  <c r="U280" i="14"/>
  <c r="V280" i="14"/>
  <c r="S281" i="14"/>
  <c r="U281" i="14"/>
  <c r="V281" i="14"/>
  <c r="S282" i="14"/>
  <c r="U282" i="14"/>
  <c r="V282" i="14"/>
  <c r="S283" i="14"/>
  <c r="U283" i="14"/>
  <c r="V283" i="14"/>
  <c r="S284" i="14"/>
  <c r="U284" i="14"/>
  <c r="V284" i="14"/>
  <c r="S285" i="14"/>
  <c r="U285" i="14"/>
  <c r="V285" i="14"/>
  <c r="S286" i="14"/>
  <c r="U286" i="14"/>
  <c r="V286" i="14"/>
  <c r="S287" i="14"/>
  <c r="U287" i="14"/>
  <c r="V287" i="14"/>
  <c r="S288" i="14"/>
  <c r="U288" i="14"/>
  <c r="V288" i="14"/>
  <c r="S289" i="14"/>
  <c r="U289" i="14"/>
  <c r="V289" i="14"/>
  <c r="S290" i="14"/>
  <c r="U290" i="14"/>
  <c r="V290" i="14"/>
  <c r="S291" i="14"/>
  <c r="U291" i="14"/>
  <c r="V291" i="14"/>
  <c r="S292" i="14"/>
  <c r="U292" i="14"/>
  <c r="V292" i="14"/>
  <c r="S293" i="14"/>
  <c r="U293" i="14"/>
  <c r="V293" i="14"/>
  <c r="S294" i="14"/>
  <c r="U294" i="14"/>
  <c r="V294" i="14"/>
  <c r="S295" i="14"/>
  <c r="U295" i="14"/>
  <c r="V295" i="14"/>
  <c r="S296" i="14"/>
  <c r="U296" i="14"/>
  <c r="V296" i="14"/>
  <c r="S297" i="14"/>
  <c r="U297" i="14"/>
  <c r="V297" i="14"/>
  <c r="S298" i="14"/>
  <c r="U298" i="14"/>
  <c r="V298" i="14"/>
  <c r="S299" i="14"/>
  <c r="U299" i="14"/>
  <c r="V299" i="14"/>
  <c r="S300" i="14"/>
  <c r="U300" i="14"/>
  <c r="V300" i="14"/>
  <c r="S301" i="14"/>
  <c r="U301" i="14"/>
  <c r="V301" i="14"/>
  <c r="S302" i="14"/>
  <c r="U302" i="14"/>
  <c r="V302" i="14"/>
  <c r="S303" i="14"/>
  <c r="U303" i="14"/>
  <c r="V303" i="14"/>
  <c r="S304" i="14"/>
  <c r="U304" i="14"/>
  <c r="V304" i="14"/>
  <c r="S305" i="14"/>
  <c r="U305" i="14"/>
  <c r="V305" i="14"/>
  <c r="S306" i="14"/>
  <c r="U306" i="14"/>
  <c r="V306" i="14"/>
  <c r="S307" i="14"/>
  <c r="U307" i="14"/>
  <c r="V307" i="14"/>
  <c r="S308" i="14"/>
  <c r="U308" i="14"/>
  <c r="V308" i="14"/>
  <c r="S309" i="14"/>
  <c r="U309" i="14"/>
  <c r="V309" i="14"/>
  <c r="S310" i="14"/>
  <c r="U310" i="14"/>
  <c r="V310" i="14"/>
  <c r="S311" i="14"/>
  <c r="U311" i="14"/>
  <c r="V311" i="14"/>
  <c r="S312" i="14"/>
  <c r="U312" i="14"/>
  <c r="V312" i="14"/>
  <c r="S313" i="14"/>
  <c r="U313" i="14"/>
  <c r="V313" i="14"/>
  <c r="S314" i="14"/>
  <c r="U314" i="14"/>
  <c r="V314" i="14"/>
  <c r="S315" i="14"/>
  <c r="U315" i="14"/>
  <c r="V315" i="14"/>
  <c r="S316" i="14"/>
  <c r="U316" i="14"/>
  <c r="V316" i="14"/>
  <c r="S317" i="14"/>
  <c r="U317" i="14"/>
  <c r="V317" i="14"/>
  <c r="S318" i="14"/>
  <c r="U318" i="14"/>
  <c r="V318" i="14"/>
  <c r="S319" i="14"/>
  <c r="U319" i="14"/>
  <c r="V319" i="14"/>
  <c r="S320" i="14"/>
  <c r="U320" i="14"/>
  <c r="V320" i="14"/>
  <c r="S321" i="14"/>
  <c r="U321" i="14"/>
  <c r="V321" i="14"/>
  <c r="S322" i="14"/>
  <c r="U322" i="14"/>
  <c r="V322" i="14"/>
  <c r="S323" i="14"/>
  <c r="U323" i="14"/>
  <c r="V323" i="14"/>
  <c r="S324" i="14"/>
  <c r="U324" i="14"/>
  <c r="V324" i="14"/>
  <c r="S325" i="14"/>
  <c r="U325" i="14"/>
  <c r="V325" i="14"/>
  <c r="S326" i="14"/>
  <c r="U326" i="14"/>
  <c r="V326" i="14"/>
  <c r="S327" i="14"/>
  <c r="U327" i="14"/>
  <c r="V327" i="14"/>
  <c r="S328" i="14"/>
  <c r="U328" i="14"/>
  <c r="V328" i="14"/>
  <c r="S329" i="14"/>
  <c r="U329" i="14"/>
  <c r="V329" i="14"/>
  <c r="S330" i="14"/>
  <c r="U330" i="14"/>
  <c r="V330" i="14"/>
  <c r="S331" i="14"/>
  <c r="U331" i="14"/>
  <c r="V331" i="14"/>
  <c r="S332" i="14"/>
  <c r="U332" i="14"/>
  <c r="V332" i="14"/>
  <c r="S333" i="14"/>
  <c r="U333" i="14"/>
  <c r="V333" i="14"/>
  <c r="S334" i="14"/>
  <c r="U334" i="14"/>
  <c r="V334" i="14"/>
  <c r="S335" i="14"/>
  <c r="U335" i="14"/>
  <c r="V335" i="14"/>
  <c r="S336" i="14"/>
  <c r="U336" i="14"/>
  <c r="V336" i="14"/>
  <c r="S337" i="14"/>
  <c r="U337" i="14"/>
  <c r="V337" i="14"/>
  <c r="S338" i="14"/>
  <c r="U338" i="14"/>
  <c r="V338" i="14"/>
  <c r="S339" i="14"/>
  <c r="U339" i="14"/>
  <c r="V339" i="14"/>
  <c r="S340" i="14"/>
  <c r="U340" i="14"/>
  <c r="V340" i="14"/>
  <c r="S341" i="14"/>
  <c r="U341" i="14"/>
  <c r="V341" i="14"/>
  <c r="S342" i="14"/>
  <c r="U342" i="14"/>
  <c r="V342" i="14"/>
  <c r="S343" i="14"/>
  <c r="U343" i="14"/>
  <c r="V343" i="14"/>
  <c r="S344" i="14"/>
  <c r="U344" i="14"/>
  <c r="V344" i="14"/>
  <c r="S345" i="14"/>
  <c r="U345" i="14"/>
  <c r="V345" i="14"/>
  <c r="S346" i="14"/>
  <c r="U346" i="14"/>
  <c r="V346" i="14"/>
  <c r="S347" i="14"/>
  <c r="U347" i="14"/>
  <c r="V347" i="14"/>
  <c r="S348" i="14"/>
  <c r="U348" i="14"/>
  <c r="V348" i="14"/>
  <c r="S349" i="14"/>
  <c r="U349" i="14"/>
  <c r="V349" i="14"/>
  <c r="S350" i="14"/>
  <c r="U350" i="14"/>
  <c r="V350" i="14"/>
  <c r="S351" i="14"/>
  <c r="U351" i="14"/>
  <c r="V351" i="14"/>
  <c r="S2" i="14"/>
  <c r="U2" i="14"/>
  <c r="V2" i="14"/>
  <c r="N3" i="14"/>
  <c r="P3" i="14"/>
  <c r="Q3" i="14"/>
  <c r="N4" i="14"/>
  <c r="P4" i="14"/>
  <c r="Q4" i="14"/>
  <c r="N5" i="14"/>
  <c r="P5" i="14"/>
  <c r="Q5" i="14"/>
  <c r="N6" i="14"/>
  <c r="P6" i="14"/>
  <c r="Q6" i="14"/>
  <c r="N7" i="14"/>
  <c r="P7" i="14"/>
  <c r="Q7" i="14"/>
  <c r="N8" i="14"/>
  <c r="P8" i="14"/>
  <c r="Q8" i="14"/>
  <c r="N9" i="14"/>
  <c r="P9" i="14"/>
  <c r="Q9" i="14"/>
  <c r="N10" i="14"/>
  <c r="P10" i="14"/>
  <c r="Q10" i="14"/>
  <c r="N11" i="14"/>
  <c r="P11" i="14"/>
  <c r="Q11" i="14"/>
  <c r="N12" i="14"/>
  <c r="P12" i="14"/>
  <c r="Q12" i="14"/>
  <c r="N13" i="14"/>
  <c r="P13" i="14"/>
  <c r="Q13" i="14"/>
  <c r="N14" i="14"/>
  <c r="P14" i="14"/>
  <c r="Q14" i="14"/>
  <c r="N15" i="14"/>
  <c r="P15" i="14"/>
  <c r="Q15" i="14"/>
  <c r="N16" i="14"/>
  <c r="P16" i="14"/>
  <c r="Q16" i="14"/>
  <c r="N17" i="14"/>
  <c r="P17" i="14"/>
  <c r="Q17" i="14"/>
  <c r="N18" i="14"/>
  <c r="P18" i="14"/>
  <c r="Q18" i="14"/>
  <c r="N19" i="14"/>
  <c r="P19" i="14"/>
  <c r="Q19" i="14"/>
  <c r="N20" i="14"/>
  <c r="P20" i="14"/>
  <c r="Q20" i="14"/>
  <c r="N21" i="14"/>
  <c r="P21" i="14"/>
  <c r="Q21" i="14"/>
  <c r="N22" i="14"/>
  <c r="P22" i="14"/>
  <c r="Q22" i="14"/>
  <c r="N23" i="14"/>
  <c r="P23" i="14"/>
  <c r="Q23" i="14"/>
  <c r="N24" i="14"/>
  <c r="P24" i="14"/>
  <c r="Q24" i="14"/>
  <c r="N25" i="14"/>
  <c r="P25" i="14"/>
  <c r="Q25" i="14"/>
  <c r="N26" i="14"/>
  <c r="P26" i="14"/>
  <c r="Q26" i="14"/>
  <c r="N27" i="14"/>
  <c r="P27" i="14"/>
  <c r="Q27" i="14"/>
  <c r="N28" i="14"/>
  <c r="P28" i="14"/>
  <c r="Q28" i="14"/>
  <c r="N29" i="14"/>
  <c r="P29" i="14"/>
  <c r="Q29" i="14"/>
  <c r="N30" i="14"/>
  <c r="P30" i="14"/>
  <c r="Q30" i="14"/>
  <c r="N31" i="14"/>
  <c r="P31" i="14"/>
  <c r="Q31" i="14"/>
  <c r="N32" i="14"/>
  <c r="P32" i="14"/>
  <c r="Q32" i="14"/>
  <c r="N33" i="14"/>
  <c r="P33" i="14"/>
  <c r="Q33" i="14"/>
  <c r="N34" i="14"/>
  <c r="P34" i="14"/>
  <c r="Q34" i="14"/>
  <c r="N35" i="14"/>
  <c r="P35" i="14"/>
  <c r="Q35" i="14"/>
  <c r="N36" i="14"/>
  <c r="P36" i="14"/>
  <c r="Q36" i="14"/>
  <c r="N37" i="14"/>
  <c r="P37" i="14"/>
  <c r="Q37" i="14"/>
  <c r="N38" i="14"/>
  <c r="P38" i="14"/>
  <c r="Q38" i="14"/>
  <c r="N39" i="14"/>
  <c r="P39" i="14"/>
  <c r="Q39" i="14"/>
  <c r="N40" i="14"/>
  <c r="P40" i="14"/>
  <c r="Q40" i="14"/>
  <c r="N41" i="14"/>
  <c r="P41" i="14"/>
  <c r="Q41" i="14"/>
  <c r="N42" i="14"/>
  <c r="P42" i="14"/>
  <c r="Q42" i="14"/>
  <c r="N43" i="14"/>
  <c r="P43" i="14"/>
  <c r="Q43" i="14"/>
  <c r="N44" i="14"/>
  <c r="P44" i="14"/>
  <c r="Q44" i="14"/>
  <c r="N45" i="14"/>
  <c r="P45" i="14"/>
  <c r="Q45" i="14"/>
  <c r="N46" i="14"/>
  <c r="P46" i="14"/>
  <c r="Q46" i="14"/>
  <c r="N47" i="14"/>
  <c r="P47" i="14"/>
  <c r="Q47" i="14"/>
  <c r="N48" i="14"/>
  <c r="P48" i="14"/>
  <c r="Q48" i="14"/>
  <c r="N49" i="14"/>
  <c r="P49" i="14"/>
  <c r="Q49" i="14"/>
  <c r="N50" i="14"/>
  <c r="P50" i="14"/>
  <c r="Q50" i="14"/>
  <c r="N51" i="14"/>
  <c r="P51" i="14"/>
  <c r="Q51" i="14"/>
  <c r="N52" i="14"/>
  <c r="P52" i="14"/>
  <c r="Q52" i="14"/>
  <c r="N53" i="14"/>
  <c r="P53" i="14"/>
  <c r="Q53" i="14"/>
  <c r="N54" i="14"/>
  <c r="P54" i="14"/>
  <c r="Q54" i="14"/>
  <c r="N55" i="14"/>
  <c r="P55" i="14"/>
  <c r="Q55" i="14"/>
  <c r="N56" i="14"/>
  <c r="P56" i="14"/>
  <c r="Q56" i="14"/>
  <c r="N57" i="14"/>
  <c r="P57" i="14"/>
  <c r="Q57" i="14"/>
  <c r="N58" i="14"/>
  <c r="P58" i="14"/>
  <c r="Q58" i="14"/>
  <c r="N59" i="14"/>
  <c r="P59" i="14"/>
  <c r="Q59" i="14"/>
  <c r="N60" i="14"/>
  <c r="P60" i="14"/>
  <c r="Q60" i="14"/>
  <c r="N61" i="14"/>
  <c r="P61" i="14"/>
  <c r="Q61" i="14"/>
  <c r="N62" i="14"/>
  <c r="P62" i="14"/>
  <c r="Q62" i="14"/>
  <c r="N63" i="14"/>
  <c r="P63" i="14"/>
  <c r="Q63" i="14"/>
  <c r="N64" i="14"/>
  <c r="P64" i="14"/>
  <c r="Q64" i="14"/>
  <c r="N65" i="14"/>
  <c r="P65" i="14"/>
  <c r="Q65" i="14"/>
  <c r="N66" i="14"/>
  <c r="P66" i="14"/>
  <c r="Q66" i="14"/>
  <c r="N67" i="14"/>
  <c r="P67" i="14"/>
  <c r="Q67" i="14"/>
  <c r="N68" i="14"/>
  <c r="P68" i="14"/>
  <c r="Q68" i="14"/>
  <c r="N69" i="14"/>
  <c r="P69" i="14"/>
  <c r="Q69" i="14"/>
  <c r="N70" i="14"/>
  <c r="P70" i="14"/>
  <c r="Q70" i="14"/>
  <c r="N71" i="14"/>
  <c r="P71" i="14"/>
  <c r="Q71" i="14"/>
  <c r="N72" i="14"/>
  <c r="P72" i="14"/>
  <c r="Q72" i="14"/>
  <c r="N73" i="14"/>
  <c r="P73" i="14"/>
  <c r="Q73" i="14"/>
  <c r="N74" i="14"/>
  <c r="P74" i="14"/>
  <c r="Q74" i="14"/>
  <c r="N75" i="14"/>
  <c r="P75" i="14"/>
  <c r="Q75" i="14"/>
  <c r="N76" i="14"/>
  <c r="P76" i="14"/>
  <c r="Q76" i="14"/>
  <c r="N77" i="14"/>
  <c r="P77" i="14"/>
  <c r="Q77" i="14"/>
  <c r="N78" i="14"/>
  <c r="P78" i="14"/>
  <c r="Q78" i="14"/>
  <c r="N79" i="14"/>
  <c r="P79" i="14"/>
  <c r="Q79" i="14"/>
  <c r="N80" i="14"/>
  <c r="P80" i="14"/>
  <c r="Q80" i="14"/>
  <c r="N81" i="14"/>
  <c r="P81" i="14"/>
  <c r="Q81" i="14"/>
  <c r="N82" i="14"/>
  <c r="P82" i="14"/>
  <c r="Q82" i="14"/>
  <c r="N83" i="14"/>
  <c r="P83" i="14"/>
  <c r="Q83" i="14"/>
  <c r="N84" i="14"/>
  <c r="P84" i="14"/>
  <c r="Q84" i="14"/>
  <c r="N85" i="14"/>
  <c r="P85" i="14"/>
  <c r="Q85" i="14"/>
  <c r="N86" i="14"/>
  <c r="P86" i="14"/>
  <c r="Q86" i="14"/>
  <c r="N87" i="14"/>
  <c r="P87" i="14"/>
  <c r="Q87" i="14"/>
  <c r="N88" i="14"/>
  <c r="P88" i="14"/>
  <c r="Q88" i="14"/>
  <c r="N89" i="14"/>
  <c r="P89" i="14"/>
  <c r="Q89" i="14"/>
  <c r="N90" i="14"/>
  <c r="P90" i="14"/>
  <c r="Q90" i="14"/>
  <c r="N91" i="14"/>
  <c r="P91" i="14"/>
  <c r="Q91" i="14"/>
  <c r="N92" i="14"/>
  <c r="P92" i="14"/>
  <c r="Q92" i="14"/>
  <c r="N93" i="14"/>
  <c r="P93" i="14"/>
  <c r="Q93" i="14"/>
  <c r="N94" i="14"/>
  <c r="P94" i="14"/>
  <c r="Q94" i="14"/>
  <c r="N95" i="14"/>
  <c r="P95" i="14"/>
  <c r="Q95" i="14"/>
  <c r="N96" i="14"/>
  <c r="P96" i="14"/>
  <c r="Q96" i="14"/>
  <c r="N97" i="14"/>
  <c r="P97" i="14"/>
  <c r="Q97" i="14"/>
  <c r="N98" i="14"/>
  <c r="P98" i="14"/>
  <c r="Q98" i="14"/>
  <c r="N99" i="14"/>
  <c r="P99" i="14"/>
  <c r="Q99" i="14"/>
  <c r="N100" i="14"/>
  <c r="P100" i="14"/>
  <c r="Q100" i="14"/>
  <c r="N101" i="14"/>
  <c r="P101" i="14"/>
  <c r="Q101" i="14"/>
  <c r="N102" i="14"/>
  <c r="P102" i="14"/>
  <c r="Q102" i="14"/>
  <c r="N103" i="14"/>
  <c r="P103" i="14"/>
  <c r="Q103" i="14"/>
  <c r="N104" i="14"/>
  <c r="P104" i="14"/>
  <c r="Q104" i="14"/>
  <c r="N105" i="14"/>
  <c r="P105" i="14"/>
  <c r="Q105" i="14"/>
  <c r="N106" i="14"/>
  <c r="P106" i="14"/>
  <c r="Q106" i="14"/>
  <c r="N107" i="14"/>
  <c r="P107" i="14"/>
  <c r="Q107" i="14"/>
  <c r="N108" i="14"/>
  <c r="P108" i="14"/>
  <c r="Q108" i="14"/>
  <c r="N109" i="14"/>
  <c r="P109" i="14"/>
  <c r="Q109" i="14"/>
  <c r="N110" i="14"/>
  <c r="P110" i="14"/>
  <c r="Q110" i="14"/>
  <c r="N111" i="14"/>
  <c r="P111" i="14"/>
  <c r="Q111" i="14"/>
  <c r="N112" i="14"/>
  <c r="P112" i="14"/>
  <c r="Q112" i="14"/>
  <c r="N113" i="14"/>
  <c r="P113" i="14"/>
  <c r="Q113" i="14"/>
  <c r="N114" i="14"/>
  <c r="P114" i="14"/>
  <c r="Q114" i="14"/>
  <c r="N115" i="14"/>
  <c r="P115" i="14"/>
  <c r="Q115" i="14"/>
  <c r="N116" i="14"/>
  <c r="P116" i="14"/>
  <c r="Q116" i="14"/>
  <c r="N117" i="14"/>
  <c r="P117" i="14"/>
  <c r="Q117" i="14"/>
  <c r="N118" i="14"/>
  <c r="P118" i="14"/>
  <c r="Q118" i="14"/>
  <c r="N119" i="14"/>
  <c r="P119" i="14"/>
  <c r="Q119" i="14"/>
  <c r="N120" i="14"/>
  <c r="P120" i="14"/>
  <c r="Q120" i="14"/>
  <c r="N121" i="14"/>
  <c r="P121" i="14"/>
  <c r="Q121" i="14"/>
  <c r="N122" i="14"/>
  <c r="P122" i="14"/>
  <c r="Q122" i="14"/>
  <c r="N123" i="14"/>
  <c r="P123" i="14"/>
  <c r="Q123" i="14"/>
  <c r="N124" i="14"/>
  <c r="P124" i="14"/>
  <c r="Q124" i="14"/>
  <c r="N125" i="14"/>
  <c r="P125" i="14"/>
  <c r="Q125" i="14"/>
  <c r="N126" i="14"/>
  <c r="P126" i="14"/>
  <c r="Q126" i="14"/>
  <c r="N127" i="14"/>
  <c r="P127" i="14"/>
  <c r="Q127" i="14"/>
  <c r="N128" i="14"/>
  <c r="P128" i="14"/>
  <c r="Q128" i="14"/>
  <c r="N129" i="14"/>
  <c r="P129" i="14"/>
  <c r="Q129" i="14"/>
  <c r="N130" i="14"/>
  <c r="P130" i="14"/>
  <c r="Q130" i="14"/>
  <c r="N131" i="14"/>
  <c r="P131" i="14"/>
  <c r="Q131" i="14"/>
  <c r="N132" i="14"/>
  <c r="P132" i="14"/>
  <c r="Q132" i="14"/>
  <c r="N133" i="14"/>
  <c r="P133" i="14"/>
  <c r="Q133" i="14"/>
  <c r="N134" i="14"/>
  <c r="P134" i="14"/>
  <c r="Q134" i="14"/>
  <c r="N135" i="14"/>
  <c r="P135" i="14"/>
  <c r="Q135" i="14"/>
  <c r="N136" i="14"/>
  <c r="P136" i="14"/>
  <c r="Q136" i="14"/>
  <c r="N137" i="14"/>
  <c r="P137" i="14"/>
  <c r="Q137" i="14"/>
  <c r="N138" i="14"/>
  <c r="P138" i="14"/>
  <c r="Q138" i="14"/>
  <c r="N139" i="14"/>
  <c r="P139" i="14"/>
  <c r="Q139" i="14"/>
  <c r="N140" i="14"/>
  <c r="P140" i="14"/>
  <c r="Q140" i="14"/>
  <c r="N141" i="14"/>
  <c r="P141" i="14"/>
  <c r="Q141" i="14"/>
  <c r="N142" i="14"/>
  <c r="P142" i="14"/>
  <c r="Q142" i="14"/>
  <c r="N143" i="14"/>
  <c r="P143" i="14"/>
  <c r="Q143" i="14"/>
  <c r="N144" i="14"/>
  <c r="P144" i="14"/>
  <c r="Q144" i="14"/>
  <c r="N145" i="14"/>
  <c r="P145" i="14"/>
  <c r="Q145" i="14"/>
  <c r="N146" i="14"/>
  <c r="P146" i="14"/>
  <c r="Q146" i="14"/>
  <c r="N147" i="14"/>
  <c r="P147" i="14"/>
  <c r="Q147" i="14"/>
  <c r="N148" i="14"/>
  <c r="P148" i="14"/>
  <c r="Q148" i="14"/>
  <c r="N149" i="14"/>
  <c r="P149" i="14"/>
  <c r="Q149" i="14"/>
  <c r="N150" i="14"/>
  <c r="P150" i="14"/>
  <c r="Q150" i="14"/>
  <c r="N151" i="14"/>
  <c r="P151" i="14"/>
  <c r="Q151" i="14"/>
  <c r="N152" i="14"/>
  <c r="P152" i="14"/>
  <c r="Q152" i="14"/>
  <c r="N153" i="14"/>
  <c r="P153" i="14"/>
  <c r="Q153" i="14"/>
  <c r="N154" i="14"/>
  <c r="P154" i="14"/>
  <c r="Q154" i="14"/>
  <c r="N155" i="14"/>
  <c r="P155" i="14"/>
  <c r="Q155" i="14"/>
  <c r="N156" i="14"/>
  <c r="P156" i="14"/>
  <c r="Q156" i="14"/>
  <c r="N157" i="14"/>
  <c r="P157" i="14"/>
  <c r="Q157" i="14"/>
  <c r="N158" i="14"/>
  <c r="P158" i="14"/>
  <c r="Q158" i="14"/>
  <c r="N159" i="14"/>
  <c r="P159" i="14"/>
  <c r="Q159" i="14"/>
  <c r="N160" i="14"/>
  <c r="P160" i="14"/>
  <c r="Q160" i="14"/>
  <c r="N161" i="14"/>
  <c r="P161" i="14"/>
  <c r="Q161" i="14"/>
  <c r="N162" i="14"/>
  <c r="P162" i="14"/>
  <c r="Q162" i="14"/>
  <c r="N163" i="14"/>
  <c r="P163" i="14"/>
  <c r="Q163" i="14"/>
  <c r="N164" i="14"/>
  <c r="P164" i="14"/>
  <c r="Q164" i="14"/>
  <c r="N165" i="14"/>
  <c r="P165" i="14"/>
  <c r="Q165" i="14"/>
  <c r="N166" i="14"/>
  <c r="P166" i="14"/>
  <c r="Q166" i="14"/>
  <c r="N167" i="14"/>
  <c r="P167" i="14"/>
  <c r="Q167" i="14"/>
  <c r="N168" i="14"/>
  <c r="P168" i="14"/>
  <c r="Q168" i="14"/>
  <c r="N169" i="14"/>
  <c r="P169" i="14"/>
  <c r="Q169" i="14"/>
  <c r="N170" i="14"/>
  <c r="P170" i="14"/>
  <c r="Q170" i="14"/>
  <c r="N171" i="14"/>
  <c r="P171" i="14"/>
  <c r="Q171" i="14"/>
  <c r="N172" i="14"/>
  <c r="P172" i="14"/>
  <c r="Q172" i="14"/>
  <c r="N173" i="14"/>
  <c r="P173" i="14"/>
  <c r="Q173" i="14"/>
  <c r="N174" i="14"/>
  <c r="P174" i="14"/>
  <c r="Q174" i="14"/>
  <c r="N175" i="14"/>
  <c r="P175" i="14"/>
  <c r="Q175" i="14"/>
  <c r="N176" i="14"/>
  <c r="P176" i="14"/>
  <c r="Q176" i="14"/>
  <c r="N177" i="14"/>
  <c r="P177" i="14"/>
  <c r="Q177" i="14"/>
  <c r="N178" i="14"/>
  <c r="P178" i="14"/>
  <c r="Q178" i="14"/>
  <c r="N179" i="14"/>
  <c r="P179" i="14"/>
  <c r="Q179" i="14"/>
  <c r="N180" i="14"/>
  <c r="P180" i="14"/>
  <c r="Q180" i="14"/>
  <c r="N181" i="14"/>
  <c r="P181" i="14"/>
  <c r="Q181" i="14"/>
  <c r="N182" i="14"/>
  <c r="P182" i="14"/>
  <c r="Q182" i="14"/>
  <c r="N183" i="14"/>
  <c r="P183" i="14"/>
  <c r="Q183" i="14"/>
  <c r="N184" i="14"/>
  <c r="P184" i="14"/>
  <c r="Q184" i="14"/>
  <c r="N185" i="14"/>
  <c r="P185" i="14"/>
  <c r="Q185" i="14"/>
  <c r="N186" i="14"/>
  <c r="P186" i="14"/>
  <c r="Q186" i="14"/>
  <c r="N187" i="14"/>
  <c r="P187" i="14"/>
  <c r="Q187" i="14"/>
  <c r="N188" i="14"/>
  <c r="P188" i="14"/>
  <c r="Q188" i="14"/>
  <c r="N189" i="14"/>
  <c r="P189" i="14"/>
  <c r="Q189" i="14"/>
  <c r="N190" i="14"/>
  <c r="P190" i="14"/>
  <c r="Q190" i="14"/>
  <c r="N191" i="14"/>
  <c r="P191" i="14"/>
  <c r="Q191" i="14"/>
  <c r="N192" i="14"/>
  <c r="P192" i="14"/>
  <c r="Q192" i="14"/>
  <c r="N193" i="14"/>
  <c r="P193" i="14"/>
  <c r="Q193" i="14"/>
  <c r="N194" i="14"/>
  <c r="P194" i="14"/>
  <c r="Q194" i="14"/>
  <c r="N195" i="14"/>
  <c r="P195" i="14"/>
  <c r="Q195" i="14"/>
  <c r="N196" i="14"/>
  <c r="P196" i="14"/>
  <c r="Q196" i="14"/>
  <c r="N197" i="14"/>
  <c r="P197" i="14"/>
  <c r="Q197" i="14"/>
  <c r="N198" i="14"/>
  <c r="P198" i="14"/>
  <c r="Q198" i="14"/>
  <c r="N199" i="14"/>
  <c r="P199" i="14"/>
  <c r="Q199" i="14"/>
  <c r="N200" i="14"/>
  <c r="P200" i="14"/>
  <c r="Q200" i="14"/>
  <c r="N201" i="14"/>
  <c r="P201" i="14"/>
  <c r="Q201" i="14"/>
  <c r="N202" i="14"/>
  <c r="P202" i="14"/>
  <c r="Q202" i="14"/>
  <c r="N203" i="14"/>
  <c r="P203" i="14"/>
  <c r="Q203" i="14"/>
  <c r="N204" i="14"/>
  <c r="P204" i="14"/>
  <c r="Q204" i="14"/>
  <c r="N205" i="14"/>
  <c r="P205" i="14"/>
  <c r="Q205" i="14"/>
  <c r="N206" i="14"/>
  <c r="P206" i="14"/>
  <c r="Q206" i="14"/>
  <c r="N207" i="14"/>
  <c r="P207" i="14"/>
  <c r="Q207" i="14"/>
  <c r="N208" i="14"/>
  <c r="P208" i="14"/>
  <c r="Q208" i="14"/>
  <c r="N209" i="14"/>
  <c r="P209" i="14"/>
  <c r="Q209" i="14"/>
  <c r="N210" i="14"/>
  <c r="P210" i="14"/>
  <c r="Q210" i="14"/>
  <c r="N211" i="14"/>
  <c r="P211" i="14"/>
  <c r="Q211" i="14"/>
  <c r="N212" i="14"/>
  <c r="P212" i="14"/>
  <c r="Q212" i="14"/>
  <c r="N213" i="14"/>
  <c r="P213" i="14"/>
  <c r="Q213" i="14"/>
  <c r="N214" i="14"/>
  <c r="P214" i="14"/>
  <c r="Q214" i="14"/>
  <c r="N215" i="14"/>
  <c r="P215" i="14"/>
  <c r="Q215" i="14"/>
  <c r="N216" i="14"/>
  <c r="P216" i="14"/>
  <c r="Q216" i="14"/>
  <c r="N217" i="14"/>
  <c r="P217" i="14"/>
  <c r="Q217" i="14"/>
  <c r="N218" i="14"/>
  <c r="P218" i="14"/>
  <c r="Q218" i="14"/>
  <c r="N219" i="14"/>
  <c r="P219" i="14"/>
  <c r="Q219" i="14"/>
  <c r="N220" i="14"/>
  <c r="P220" i="14"/>
  <c r="Q220" i="14"/>
  <c r="N221" i="14"/>
  <c r="P221" i="14"/>
  <c r="Q221" i="14"/>
  <c r="N222" i="14"/>
  <c r="P222" i="14"/>
  <c r="Q222" i="14"/>
  <c r="N223" i="14"/>
  <c r="P223" i="14"/>
  <c r="Q223" i="14"/>
  <c r="N224" i="14"/>
  <c r="P224" i="14"/>
  <c r="Q224" i="14"/>
  <c r="N225" i="14"/>
  <c r="P225" i="14"/>
  <c r="Q225" i="14"/>
  <c r="N226" i="14"/>
  <c r="P226" i="14"/>
  <c r="Q226" i="14"/>
  <c r="N227" i="14"/>
  <c r="P227" i="14"/>
  <c r="Q227" i="14"/>
  <c r="N228" i="14"/>
  <c r="P228" i="14"/>
  <c r="Q228" i="14"/>
  <c r="N229" i="14"/>
  <c r="P229" i="14"/>
  <c r="Q229" i="14"/>
  <c r="N230" i="14"/>
  <c r="P230" i="14"/>
  <c r="Q230" i="14"/>
  <c r="N231" i="14"/>
  <c r="P231" i="14"/>
  <c r="Q231" i="14"/>
  <c r="N232" i="14"/>
  <c r="P232" i="14"/>
  <c r="Q232" i="14"/>
  <c r="N233" i="14"/>
  <c r="P233" i="14"/>
  <c r="Q233" i="14"/>
  <c r="N234" i="14"/>
  <c r="P234" i="14"/>
  <c r="Q234" i="14"/>
  <c r="N235" i="14"/>
  <c r="P235" i="14"/>
  <c r="Q235" i="14"/>
  <c r="N236" i="14"/>
  <c r="P236" i="14"/>
  <c r="Q236" i="14"/>
  <c r="N237" i="14"/>
  <c r="P237" i="14"/>
  <c r="Q237" i="14"/>
  <c r="N238" i="14"/>
  <c r="P238" i="14"/>
  <c r="Q238" i="14"/>
  <c r="N239" i="14"/>
  <c r="P239" i="14"/>
  <c r="Q239" i="14"/>
  <c r="N240" i="14"/>
  <c r="P240" i="14"/>
  <c r="Q240" i="14"/>
  <c r="N241" i="14"/>
  <c r="P241" i="14"/>
  <c r="Q241" i="14"/>
  <c r="N242" i="14"/>
  <c r="P242" i="14"/>
  <c r="Q242" i="14"/>
  <c r="N243" i="14"/>
  <c r="P243" i="14"/>
  <c r="Q243" i="14"/>
  <c r="N244" i="14"/>
  <c r="P244" i="14"/>
  <c r="Q244" i="14"/>
  <c r="N245" i="14"/>
  <c r="P245" i="14"/>
  <c r="Q245" i="14"/>
  <c r="N246" i="14"/>
  <c r="P246" i="14"/>
  <c r="Q246" i="14"/>
  <c r="N247" i="14"/>
  <c r="P247" i="14"/>
  <c r="Q247" i="14"/>
  <c r="N248" i="14"/>
  <c r="P248" i="14"/>
  <c r="Q248" i="14"/>
  <c r="N249" i="14"/>
  <c r="P249" i="14"/>
  <c r="Q249" i="14"/>
  <c r="N250" i="14"/>
  <c r="P250" i="14"/>
  <c r="Q250" i="14"/>
  <c r="N251" i="14"/>
  <c r="P251" i="14"/>
  <c r="Q251" i="14"/>
  <c r="N252" i="14"/>
  <c r="P252" i="14"/>
  <c r="Q252" i="14"/>
  <c r="N253" i="14"/>
  <c r="P253" i="14"/>
  <c r="Q253" i="14"/>
  <c r="N254" i="14"/>
  <c r="P254" i="14"/>
  <c r="Q254" i="14"/>
  <c r="N255" i="14"/>
  <c r="P255" i="14"/>
  <c r="Q255" i="14"/>
  <c r="N256" i="14"/>
  <c r="P256" i="14"/>
  <c r="Q256" i="14"/>
  <c r="N257" i="14"/>
  <c r="P257" i="14"/>
  <c r="Q257" i="14"/>
  <c r="N258" i="14"/>
  <c r="P258" i="14"/>
  <c r="Q258" i="14"/>
  <c r="N259" i="14"/>
  <c r="P259" i="14"/>
  <c r="Q259" i="14"/>
  <c r="N260" i="14"/>
  <c r="P260" i="14"/>
  <c r="Q260" i="14"/>
  <c r="N261" i="14"/>
  <c r="P261" i="14"/>
  <c r="Q261" i="14"/>
  <c r="N262" i="14"/>
  <c r="P262" i="14"/>
  <c r="Q262" i="14"/>
  <c r="N263" i="14"/>
  <c r="P263" i="14"/>
  <c r="Q263" i="14"/>
  <c r="N264" i="14"/>
  <c r="P264" i="14"/>
  <c r="Q264" i="14"/>
  <c r="N265" i="14"/>
  <c r="P265" i="14"/>
  <c r="Q265" i="14"/>
  <c r="N266" i="14"/>
  <c r="P266" i="14"/>
  <c r="Q266" i="14"/>
  <c r="N267" i="14"/>
  <c r="P267" i="14"/>
  <c r="Q267" i="14"/>
  <c r="N268" i="14"/>
  <c r="P268" i="14"/>
  <c r="Q268" i="14"/>
  <c r="N269" i="14"/>
  <c r="P269" i="14"/>
  <c r="Q269" i="14"/>
  <c r="N270" i="14"/>
  <c r="P270" i="14"/>
  <c r="Q270" i="14"/>
  <c r="N271" i="14"/>
  <c r="P271" i="14"/>
  <c r="Q271" i="14"/>
  <c r="N272" i="14"/>
  <c r="P272" i="14"/>
  <c r="Q272" i="14"/>
  <c r="N273" i="14"/>
  <c r="P273" i="14"/>
  <c r="Q273" i="14"/>
  <c r="N274" i="14"/>
  <c r="P274" i="14"/>
  <c r="Q274" i="14"/>
  <c r="N275" i="14"/>
  <c r="P275" i="14"/>
  <c r="Q275" i="14"/>
  <c r="N276" i="14"/>
  <c r="P276" i="14"/>
  <c r="Q276" i="14"/>
  <c r="N277" i="14"/>
  <c r="P277" i="14"/>
  <c r="Q277" i="14"/>
  <c r="N278" i="14"/>
  <c r="P278" i="14"/>
  <c r="Q278" i="14"/>
  <c r="N279" i="14"/>
  <c r="P279" i="14"/>
  <c r="Q279" i="14"/>
  <c r="N280" i="14"/>
  <c r="P280" i="14"/>
  <c r="Q280" i="14"/>
  <c r="N281" i="14"/>
  <c r="P281" i="14"/>
  <c r="Q281" i="14"/>
  <c r="N282" i="14"/>
  <c r="P282" i="14"/>
  <c r="Q282" i="14"/>
  <c r="N283" i="14"/>
  <c r="P283" i="14"/>
  <c r="Q283" i="14"/>
  <c r="N284" i="14"/>
  <c r="P284" i="14"/>
  <c r="Q284" i="14"/>
  <c r="N285" i="14"/>
  <c r="P285" i="14"/>
  <c r="Q285" i="14"/>
  <c r="N286" i="14"/>
  <c r="P286" i="14"/>
  <c r="Q286" i="14"/>
  <c r="N287" i="14"/>
  <c r="P287" i="14"/>
  <c r="Q287" i="14"/>
  <c r="N288" i="14"/>
  <c r="P288" i="14"/>
  <c r="Q288" i="14"/>
  <c r="N289" i="14"/>
  <c r="P289" i="14"/>
  <c r="Q289" i="14"/>
  <c r="N290" i="14"/>
  <c r="P290" i="14"/>
  <c r="Q290" i="14"/>
  <c r="N291" i="14"/>
  <c r="P291" i="14"/>
  <c r="Q291" i="14"/>
  <c r="N292" i="14"/>
  <c r="P292" i="14"/>
  <c r="Q292" i="14"/>
  <c r="N293" i="14"/>
  <c r="P293" i="14"/>
  <c r="Q293" i="14"/>
  <c r="N294" i="14"/>
  <c r="P294" i="14"/>
  <c r="Q294" i="14"/>
  <c r="N295" i="14"/>
  <c r="P295" i="14"/>
  <c r="Q295" i="14"/>
  <c r="N296" i="14"/>
  <c r="P296" i="14"/>
  <c r="Q296" i="14"/>
  <c r="N297" i="14"/>
  <c r="P297" i="14"/>
  <c r="Q297" i="14"/>
  <c r="N298" i="14"/>
  <c r="P298" i="14"/>
  <c r="Q298" i="14"/>
  <c r="N299" i="14"/>
  <c r="P299" i="14"/>
  <c r="Q299" i="14"/>
  <c r="N300" i="14"/>
  <c r="P300" i="14"/>
  <c r="Q300" i="14"/>
  <c r="N301" i="14"/>
  <c r="P301" i="14"/>
  <c r="Q301" i="14"/>
  <c r="N302" i="14"/>
  <c r="P302" i="14"/>
  <c r="Q302" i="14"/>
  <c r="N303" i="14"/>
  <c r="P303" i="14"/>
  <c r="Q303" i="14"/>
  <c r="N304" i="14"/>
  <c r="P304" i="14"/>
  <c r="Q304" i="14"/>
  <c r="N305" i="14"/>
  <c r="P305" i="14"/>
  <c r="Q305" i="14"/>
  <c r="N306" i="14"/>
  <c r="P306" i="14"/>
  <c r="Q306" i="14"/>
  <c r="N307" i="14"/>
  <c r="P307" i="14"/>
  <c r="Q307" i="14"/>
  <c r="N308" i="14"/>
  <c r="P308" i="14"/>
  <c r="Q308" i="14"/>
  <c r="N309" i="14"/>
  <c r="P309" i="14"/>
  <c r="Q309" i="14"/>
  <c r="N310" i="14"/>
  <c r="P310" i="14"/>
  <c r="Q310" i="14"/>
  <c r="N311" i="14"/>
  <c r="P311" i="14"/>
  <c r="Q311" i="14"/>
  <c r="N312" i="14"/>
  <c r="P312" i="14"/>
  <c r="Q312" i="14"/>
  <c r="N313" i="14"/>
  <c r="P313" i="14"/>
  <c r="Q313" i="14"/>
  <c r="N314" i="14"/>
  <c r="P314" i="14"/>
  <c r="Q314" i="14"/>
  <c r="N315" i="14"/>
  <c r="P315" i="14"/>
  <c r="Q315" i="14"/>
  <c r="N316" i="14"/>
  <c r="P316" i="14"/>
  <c r="Q316" i="14"/>
  <c r="N317" i="14"/>
  <c r="P317" i="14"/>
  <c r="Q317" i="14"/>
  <c r="N318" i="14"/>
  <c r="P318" i="14"/>
  <c r="Q318" i="14"/>
  <c r="N319" i="14"/>
  <c r="P319" i="14"/>
  <c r="Q319" i="14"/>
  <c r="N320" i="14"/>
  <c r="P320" i="14"/>
  <c r="Q320" i="14"/>
  <c r="N321" i="14"/>
  <c r="P321" i="14"/>
  <c r="Q321" i="14"/>
  <c r="N322" i="14"/>
  <c r="P322" i="14"/>
  <c r="Q322" i="14"/>
  <c r="N323" i="14"/>
  <c r="P323" i="14"/>
  <c r="Q323" i="14"/>
  <c r="N324" i="14"/>
  <c r="P324" i="14"/>
  <c r="Q324" i="14"/>
  <c r="N325" i="14"/>
  <c r="P325" i="14"/>
  <c r="Q325" i="14"/>
  <c r="N326" i="14"/>
  <c r="P326" i="14"/>
  <c r="Q326" i="14"/>
  <c r="N327" i="14"/>
  <c r="P327" i="14"/>
  <c r="Q327" i="14"/>
  <c r="N328" i="14"/>
  <c r="P328" i="14"/>
  <c r="Q328" i="14"/>
  <c r="N329" i="14"/>
  <c r="P329" i="14"/>
  <c r="Q329" i="14"/>
  <c r="N330" i="14"/>
  <c r="P330" i="14"/>
  <c r="Q330" i="14"/>
  <c r="N331" i="14"/>
  <c r="P331" i="14"/>
  <c r="Q331" i="14"/>
  <c r="N332" i="14"/>
  <c r="P332" i="14"/>
  <c r="Q332" i="14"/>
  <c r="N333" i="14"/>
  <c r="P333" i="14"/>
  <c r="Q333" i="14"/>
  <c r="N334" i="14"/>
  <c r="P334" i="14"/>
  <c r="Q334" i="14"/>
  <c r="N335" i="14"/>
  <c r="P335" i="14"/>
  <c r="Q335" i="14"/>
  <c r="N336" i="14"/>
  <c r="P336" i="14"/>
  <c r="Q336" i="14"/>
  <c r="N337" i="14"/>
  <c r="P337" i="14"/>
  <c r="Q337" i="14"/>
  <c r="N338" i="14"/>
  <c r="P338" i="14"/>
  <c r="Q338" i="14"/>
  <c r="N339" i="14"/>
  <c r="P339" i="14"/>
  <c r="Q339" i="14"/>
  <c r="N340" i="14"/>
  <c r="P340" i="14"/>
  <c r="Q340" i="14"/>
  <c r="N341" i="14"/>
  <c r="P341" i="14"/>
  <c r="Q341" i="14"/>
  <c r="N342" i="14"/>
  <c r="P342" i="14"/>
  <c r="Q342" i="14"/>
  <c r="N343" i="14"/>
  <c r="P343" i="14"/>
  <c r="Q343" i="14"/>
  <c r="N344" i="14"/>
  <c r="P344" i="14"/>
  <c r="Q344" i="14"/>
  <c r="N345" i="14"/>
  <c r="P345" i="14"/>
  <c r="Q345" i="14"/>
  <c r="N346" i="14"/>
  <c r="P346" i="14"/>
  <c r="Q346" i="14"/>
  <c r="N347" i="14"/>
  <c r="P347" i="14"/>
  <c r="Q347" i="14"/>
  <c r="N348" i="14"/>
  <c r="P348" i="14"/>
  <c r="Q348" i="14"/>
  <c r="N349" i="14"/>
  <c r="P349" i="14"/>
  <c r="Q349" i="14"/>
  <c r="N350" i="14"/>
  <c r="P350" i="14"/>
  <c r="Q350" i="14"/>
  <c r="N351" i="14"/>
  <c r="P351" i="14"/>
  <c r="Q351" i="14"/>
  <c r="N2" i="14"/>
  <c r="P2" i="14"/>
  <c r="Q2" i="14"/>
  <c r="I3" i="14"/>
  <c r="K3" i="14"/>
  <c r="L3" i="14"/>
  <c r="I4" i="14"/>
  <c r="K4" i="14"/>
  <c r="L4" i="14"/>
  <c r="I5" i="14"/>
  <c r="K5" i="14"/>
  <c r="L5" i="14"/>
  <c r="I6" i="14"/>
  <c r="K6" i="14"/>
  <c r="L6" i="14"/>
  <c r="I7" i="14"/>
  <c r="K7" i="14"/>
  <c r="L7" i="14"/>
  <c r="I8" i="14"/>
  <c r="K8" i="14"/>
  <c r="L8" i="14"/>
  <c r="I9" i="14"/>
  <c r="K9" i="14"/>
  <c r="L9" i="14"/>
  <c r="I10" i="14"/>
  <c r="K10" i="14"/>
  <c r="L10" i="14"/>
  <c r="I11" i="14"/>
  <c r="K11" i="14"/>
  <c r="L11" i="14"/>
  <c r="I12" i="14"/>
  <c r="K12" i="14"/>
  <c r="L12" i="14"/>
  <c r="I13" i="14"/>
  <c r="K13" i="14"/>
  <c r="L13" i="14"/>
  <c r="I14" i="14"/>
  <c r="K14" i="14"/>
  <c r="L14" i="14"/>
  <c r="I15" i="14"/>
  <c r="K15" i="14"/>
  <c r="L15" i="14"/>
  <c r="I16" i="14"/>
  <c r="K16" i="14"/>
  <c r="L16" i="14"/>
  <c r="I17" i="14"/>
  <c r="K17" i="14"/>
  <c r="L17" i="14"/>
  <c r="I18" i="14"/>
  <c r="K18" i="14"/>
  <c r="L18" i="14"/>
  <c r="I19" i="14"/>
  <c r="K19" i="14"/>
  <c r="L19" i="14"/>
  <c r="I20" i="14"/>
  <c r="K20" i="14"/>
  <c r="L20" i="14"/>
  <c r="I21" i="14"/>
  <c r="K21" i="14"/>
  <c r="L21" i="14"/>
  <c r="I22" i="14"/>
  <c r="K22" i="14"/>
  <c r="L22" i="14"/>
  <c r="I23" i="14"/>
  <c r="K23" i="14"/>
  <c r="L23" i="14"/>
  <c r="I24" i="14"/>
  <c r="K24" i="14"/>
  <c r="L24" i="14"/>
  <c r="I25" i="14"/>
  <c r="K25" i="14"/>
  <c r="L25" i="14"/>
  <c r="I26" i="14"/>
  <c r="K26" i="14"/>
  <c r="L26" i="14"/>
  <c r="I27" i="14"/>
  <c r="K27" i="14"/>
  <c r="L27" i="14"/>
  <c r="I28" i="14"/>
  <c r="K28" i="14"/>
  <c r="L28" i="14"/>
  <c r="I29" i="14"/>
  <c r="K29" i="14"/>
  <c r="L29" i="14"/>
  <c r="I30" i="14"/>
  <c r="K30" i="14"/>
  <c r="L30" i="14"/>
  <c r="I31" i="14"/>
  <c r="K31" i="14"/>
  <c r="L31" i="14"/>
  <c r="I32" i="14"/>
  <c r="K32" i="14"/>
  <c r="L32" i="14"/>
  <c r="I33" i="14"/>
  <c r="K33" i="14"/>
  <c r="L33" i="14"/>
  <c r="I34" i="14"/>
  <c r="K34" i="14"/>
  <c r="L34" i="14"/>
  <c r="I35" i="14"/>
  <c r="K35" i="14"/>
  <c r="L35" i="14"/>
  <c r="I36" i="14"/>
  <c r="K36" i="14"/>
  <c r="L36" i="14"/>
  <c r="I37" i="14"/>
  <c r="K37" i="14"/>
  <c r="L37" i="14"/>
  <c r="I38" i="14"/>
  <c r="K38" i="14"/>
  <c r="L38" i="14"/>
  <c r="I39" i="14"/>
  <c r="K39" i="14"/>
  <c r="L39" i="14"/>
  <c r="I40" i="14"/>
  <c r="K40" i="14"/>
  <c r="L40" i="14"/>
  <c r="I41" i="14"/>
  <c r="K41" i="14"/>
  <c r="L41" i="14"/>
  <c r="I42" i="14"/>
  <c r="K42" i="14"/>
  <c r="L42" i="14"/>
  <c r="I43" i="14"/>
  <c r="K43" i="14"/>
  <c r="L43" i="14"/>
  <c r="I44" i="14"/>
  <c r="K44" i="14"/>
  <c r="L44" i="14"/>
  <c r="I45" i="14"/>
  <c r="K45" i="14"/>
  <c r="L45" i="14"/>
  <c r="I46" i="14"/>
  <c r="K46" i="14"/>
  <c r="L46" i="14"/>
  <c r="I47" i="14"/>
  <c r="K47" i="14"/>
  <c r="L47" i="14"/>
  <c r="I48" i="14"/>
  <c r="K48" i="14"/>
  <c r="L48" i="14"/>
  <c r="I49" i="14"/>
  <c r="K49" i="14"/>
  <c r="L49" i="14"/>
  <c r="I50" i="14"/>
  <c r="K50" i="14"/>
  <c r="L50" i="14"/>
  <c r="I51" i="14"/>
  <c r="K51" i="14"/>
  <c r="L51" i="14"/>
  <c r="I52" i="14"/>
  <c r="K52" i="14"/>
  <c r="L52" i="14"/>
  <c r="I53" i="14"/>
  <c r="K53" i="14"/>
  <c r="L53" i="14"/>
  <c r="I54" i="14"/>
  <c r="K54" i="14"/>
  <c r="L54" i="14"/>
  <c r="I55" i="14"/>
  <c r="K55" i="14"/>
  <c r="L55" i="14"/>
  <c r="I56" i="14"/>
  <c r="K56" i="14"/>
  <c r="L56" i="14"/>
  <c r="I57" i="14"/>
  <c r="K57" i="14"/>
  <c r="L57" i="14"/>
  <c r="I58" i="14"/>
  <c r="K58" i="14"/>
  <c r="L58" i="14"/>
  <c r="I59" i="14"/>
  <c r="K59" i="14"/>
  <c r="L59" i="14"/>
  <c r="I60" i="14"/>
  <c r="K60" i="14"/>
  <c r="L60" i="14"/>
  <c r="I61" i="14"/>
  <c r="K61" i="14"/>
  <c r="L61" i="14"/>
  <c r="I62" i="14"/>
  <c r="K62" i="14"/>
  <c r="L62" i="14"/>
  <c r="I63" i="14"/>
  <c r="K63" i="14"/>
  <c r="L63" i="14"/>
  <c r="I64" i="14"/>
  <c r="K64" i="14"/>
  <c r="L64" i="14"/>
  <c r="I65" i="14"/>
  <c r="K65" i="14"/>
  <c r="L65" i="14"/>
  <c r="I66" i="14"/>
  <c r="K66" i="14"/>
  <c r="L66" i="14"/>
  <c r="I67" i="14"/>
  <c r="K67" i="14"/>
  <c r="L67" i="14"/>
  <c r="I68" i="14"/>
  <c r="K68" i="14"/>
  <c r="L68" i="14"/>
  <c r="I69" i="14"/>
  <c r="K69" i="14"/>
  <c r="L69" i="14"/>
  <c r="I70" i="14"/>
  <c r="K70" i="14"/>
  <c r="L70" i="14"/>
  <c r="I71" i="14"/>
  <c r="K71" i="14"/>
  <c r="L71" i="14"/>
  <c r="I72" i="14"/>
  <c r="K72" i="14"/>
  <c r="L72" i="14"/>
  <c r="I73" i="14"/>
  <c r="K73" i="14"/>
  <c r="L73" i="14"/>
  <c r="I74" i="14"/>
  <c r="K74" i="14"/>
  <c r="L74" i="14"/>
  <c r="I75" i="14"/>
  <c r="K75" i="14"/>
  <c r="L75" i="14"/>
  <c r="I76" i="14"/>
  <c r="K76" i="14"/>
  <c r="L76" i="14"/>
  <c r="I77" i="14"/>
  <c r="K77" i="14"/>
  <c r="L77" i="14"/>
  <c r="I78" i="14"/>
  <c r="K78" i="14"/>
  <c r="L78" i="14"/>
  <c r="I79" i="14"/>
  <c r="K79" i="14"/>
  <c r="L79" i="14"/>
  <c r="I80" i="14"/>
  <c r="K80" i="14"/>
  <c r="L80" i="14"/>
  <c r="I81" i="14"/>
  <c r="K81" i="14"/>
  <c r="L81" i="14"/>
  <c r="I82" i="14"/>
  <c r="K82" i="14"/>
  <c r="L82" i="14"/>
  <c r="I83" i="14"/>
  <c r="K83" i="14"/>
  <c r="L83" i="14"/>
  <c r="I84" i="14"/>
  <c r="K84" i="14"/>
  <c r="L84" i="14"/>
  <c r="I85" i="14"/>
  <c r="K85" i="14"/>
  <c r="L85" i="14"/>
  <c r="I86" i="14"/>
  <c r="K86" i="14"/>
  <c r="L86" i="14"/>
  <c r="I87" i="14"/>
  <c r="K87" i="14"/>
  <c r="L87" i="14"/>
  <c r="I88" i="14"/>
  <c r="K88" i="14"/>
  <c r="L88" i="14"/>
  <c r="I89" i="14"/>
  <c r="K89" i="14"/>
  <c r="L89" i="14"/>
  <c r="I90" i="14"/>
  <c r="K90" i="14"/>
  <c r="L90" i="14"/>
  <c r="I91" i="14"/>
  <c r="K91" i="14"/>
  <c r="L91" i="14"/>
  <c r="I92" i="14"/>
  <c r="K92" i="14"/>
  <c r="L92" i="14"/>
  <c r="I93" i="14"/>
  <c r="K93" i="14"/>
  <c r="L93" i="14"/>
  <c r="I94" i="14"/>
  <c r="K94" i="14"/>
  <c r="L94" i="14"/>
  <c r="I95" i="14"/>
  <c r="K95" i="14"/>
  <c r="L95" i="14"/>
  <c r="I96" i="14"/>
  <c r="K96" i="14"/>
  <c r="L96" i="14"/>
  <c r="I97" i="14"/>
  <c r="K97" i="14"/>
  <c r="L97" i="14"/>
  <c r="I98" i="14"/>
  <c r="K98" i="14"/>
  <c r="L98" i="14"/>
  <c r="I99" i="14"/>
  <c r="K99" i="14"/>
  <c r="L99" i="14"/>
  <c r="I100" i="14"/>
  <c r="K100" i="14"/>
  <c r="L100" i="14"/>
  <c r="I101" i="14"/>
  <c r="K101" i="14"/>
  <c r="L101" i="14"/>
  <c r="I102" i="14"/>
  <c r="K102" i="14"/>
  <c r="L102" i="14"/>
  <c r="I103" i="14"/>
  <c r="K103" i="14"/>
  <c r="L103" i="14"/>
  <c r="I104" i="14"/>
  <c r="K104" i="14"/>
  <c r="L104" i="14"/>
  <c r="I105" i="14"/>
  <c r="K105" i="14"/>
  <c r="L105" i="14"/>
  <c r="I106" i="14"/>
  <c r="K106" i="14"/>
  <c r="L106" i="14"/>
  <c r="I107" i="14"/>
  <c r="K107" i="14"/>
  <c r="L107" i="14"/>
  <c r="I108" i="14"/>
  <c r="K108" i="14"/>
  <c r="L108" i="14"/>
  <c r="I109" i="14"/>
  <c r="K109" i="14"/>
  <c r="L109" i="14"/>
  <c r="I110" i="14"/>
  <c r="K110" i="14"/>
  <c r="L110" i="14"/>
  <c r="I111" i="14"/>
  <c r="K111" i="14"/>
  <c r="L111" i="14"/>
  <c r="I112" i="14"/>
  <c r="K112" i="14"/>
  <c r="L112" i="14"/>
  <c r="I113" i="14"/>
  <c r="K113" i="14"/>
  <c r="L113" i="14"/>
  <c r="I114" i="14"/>
  <c r="K114" i="14"/>
  <c r="L114" i="14"/>
  <c r="I115" i="14"/>
  <c r="K115" i="14"/>
  <c r="L115" i="14"/>
  <c r="I116" i="14"/>
  <c r="K116" i="14"/>
  <c r="L116" i="14"/>
  <c r="I117" i="14"/>
  <c r="K117" i="14"/>
  <c r="L117" i="14"/>
  <c r="I118" i="14"/>
  <c r="K118" i="14"/>
  <c r="L118" i="14"/>
  <c r="I119" i="14"/>
  <c r="K119" i="14"/>
  <c r="L119" i="14"/>
  <c r="I120" i="14"/>
  <c r="K120" i="14"/>
  <c r="L120" i="14"/>
  <c r="I121" i="14"/>
  <c r="K121" i="14"/>
  <c r="L121" i="14"/>
  <c r="I122" i="14"/>
  <c r="K122" i="14"/>
  <c r="L122" i="14"/>
  <c r="I123" i="14"/>
  <c r="K123" i="14"/>
  <c r="L123" i="14"/>
  <c r="I124" i="14"/>
  <c r="K124" i="14"/>
  <c r="L124" i="14"/>
  <c r="I125" i="14"/>
  <c r="K125" i="14"/>
  <c r="L125" i="14"/>
  <c r="I126" i="14"/>
  <c r="K126" i="14"/>
  <c r="L126" i="14"/>
  <c r="I127" i="14"/>
  <c r="K127" i="14"/>
  <c r="L127" i="14"/>
  <c r="I128" i="14"/>
  <c r="K128" i="14"/>
  <c r="L128" i="14"/>
  <c r="I129" i="14"/>
  <c r="K129" i="14"/>
  <c r="L129" i="14"/>
  <c r="I130" i="14"/>
  <c r="K130" i="14"/>
  <c r="L130" i="14"/>
  <c r="I131" i="14"/>
  <c r="K131" i="14"/>
  <c r="L131" i="14"/>
  <c r="I132" i="14"/>
  <c r="K132" i="14"/>
  <c r="L132" i="14"/>
  <c r="I133" i="14"/>
  <c r="K133" i="14"/>
  <c r="L133" i="14"/>
  <c r="I134" i="14"/>
  <c r="K134" i="14"/>
  <c r="L134" i="14"/>
  <c r="I135" i="14"/>
  <c r="K135" i="14"/>
  <c r="L135" i="14"/>
  <c r="I136" i="14"/>
  <c r="K136" i="14"/>
  <c r="L136" i="14"/>
  <c r="I137" i="14"/>
  <c r="K137" i="14"/>
  <c r="L137" i="14"/>
  <c r="I138" i="14"/>
  <c r="K138" i="14"/>
  <c r="L138" i="14"/>
  <c r="I139" i="14"/>
  <c r="K139" i="14"/>
  <c r="L139" i="14"/>
  <c r="I140" i="14"/>
  <c r="K140" i="14"/>
  <c r="L140" i="14"/>
  <c r="I141" i="14"/>
  <c r="K141" i="14"/>
  <c r="L141" i="14"/>
  <c r="I142" i="14"/>
  <c r="K142" i="14"/>
  <c r="L142" i="14"/>
  <c r="I143" i="14"/>
  <c r="K143" i="14"/>
  <c r="L143" i="14"/>
  <c r="I144" i="14"/>
  <c r="K144" i="14"/>
  <c r="L144" i="14"/>
  <c r="I145" i="14"/>
  <c r="K145" i="14"/>
  <c r="L145" i="14"/>
  <c r="I146" i="14"/>
  <c r="K146" i="14"/>
  <c r="L146" i="14"/>
  <c r="I147" i="14"/>
  <c r="K147" i="14"/>
  <c r="L147" i="14"/>
  <c r="I148" i="14"/>
  <c r="K148" i="14"/>
  <c r="L148" i="14"/>
  <c r="I149" i="14"/>
  <c r="K149" i="14"/>
  <c r="L149" i="14"/>
  <c r="I150" i="14"/>
  <c r="K150" i="14"/>
  <c r="L150" i="14"/>
  <c r="I151" i="14"/>
  <c r="K151" i="14"/>
  <c r="L151" i="14"/>
  <c r="I152" i="14"/>
  <c r="K152" i="14"/>
  <c r="L152" i="14"/>
  <c r="I153" i="14"/>
  <c r="K153" i="14"/>
  <c r="L153" i="14"/>
  <c r="I154" i="14"/>
  <c r="K154" i="14"/>
  <c r="L154" i="14"/>
  <c r="I155" i="14"/>
  <c r="K155" i="14"/>
  <c r="L155" i="14"/>
  <c r="I156" i="14"/>
  <c r="K156" i="14"/>
  <c r="L156" i="14"/>
  <c r="I157" i="14"/>
  <c r="K157" i="14"/>
  <c r="L157" i="14"/>
  <c r="I158" i="14"/>
  <c r="K158" i="14"/>
  <c r="L158" i="14"/>
  <c r="I159" i="14"/>
  <c r="K159" i="14"/>
  <c r="L159" i="14"/>
  <c r="I160" i="14"/>
  <c r="K160" i="14"/>
  <c r="L160" i="14"/>
  <c r="I161" i="14"/>
  <c r="K161" i="14"/>
  <c r="L161" i="14"/>
  <c r="I162" i="14"/>
  <c r="K162" i="14"/>
  <c r="L162" i="14"/>
  <c r="I163" i="14"/>
  <c r="K163" i="14"/>
  <c r="L163" i="14"/>
  <c r="I164" i="14"/>
  <c r="K164" i="14"/>
  <c r="L164" i="14"/>
  <c r="I165" i="14"/>
  <c r="K165" i="14"/>
  <c r="L165" i="14"/>
  <c r="I166" i="14"/>
  <c r="K166" i="14"/>
  <c r="L166" i="14"/>
  <c r="I167" i="14"/>
  <c r="K167" i="14"/>
  <c r="L167" i="14"/>
  <c r="I168" i="14"/>
  <c r="K168" i="14"/>
  <c r="L168" i="14"/>
  <c r="I169" i="14"/>
  <c r="K169" i="14"/>
  <c r="L169" i="14"/>
  <c r="I170" i="14"/>
  <c r="K170" i="14"/>
  <c r="L170" i="14"/>
  <c r="I171" i="14"/>
  <c r="K171" i="14"/>
  <c r="L171" i="14"/>
  <c r="I172" i="14"/>
  <c r="K172" i="14"/>
  <c r="L172" i="14"/>
  <c r="I173" i="14"/>
  <c r="K173" i="14"/>
  <c r="L173" i="14"/>
  <c r="I174" i="14"/>
  <c r="K174" i="14"/>
  <c r="L174" i="14"/>
  <c r="I175" i="14"/>
  <c r="K175" i="14"/>
  <c r="L175" i="14"/>
  <c r="I176" i="14"/>
  <c r="K176" i="14"/>
  <c r="L176" i="14"/>
  <c r="I177" i="14"/>
  <c r="K177" i="14"/>
  <c r="L177" i="14"/>
  <c r="I178" i="14"/>
  <c r="K178" i="14"/>
  <c r="L178" i="14"/>
  <c r="I179" i="14"/>
  <c r="K179" i="14"/>
  <c r="L179" i="14"/>
  <c r="I180" i="14"/>
  <c r="K180" i="14"/>
  <c r="L180" i="14"/>
  <c r="I181" i="14"/>
  <c r="K181" i="14"/>
  <c r="L181" i="14"/>
  <c r="I182" i="14"/>
  <c r="K182" i="14"/>
  <c r="L182" i="14"/>
  <c r="I183" i="14"/>
  <c r="K183" i="14"/>
  <c r="L183" i="14"/>
  <c r="I184" i="14"/>
  <c r="K184" i="14"/>
  <c r="L184" i="14"/>
  <c r="I185" i="14"/>
  <c r="K185" i="14"/>
  <c r="L185" i="14"/>
  <c r="I186" i="14"/>
  <c r="K186" i="14"/>
  <c r="L186" i="14"/>
  <c r="I187" i="14"/>
  <c r="K187" i="14"/>
  <c r="L187" i="14"/>
  <c r="I188" i="14"/>
  <c r="K188" i="14"/>
  <c r="L188" i="14"/>
  <c r="I189" i="14"/>
  <c r="K189" i="14"/>
  <c r="L189" i="14"/>
  <c r="I190" i="14"/>
  <c r="K190" i="14"/>
  <c r="L190" i="14"/>
  <c r="I191" i="14"/>
  <c r="K191" i="14"/>
  <c r="L191" i="14"/>
  <c r="I192" i="14"/>
  <c r="K192" i="14"/>
  <c r="L192" i="14"/>
  <c r="I193" i="14"/>
  <c r="K193" i="14"/>
  <c r="L193" i="14"/>
  <c r="I194" i="14"/>
  <c r="K194" i="14"/>
  <c r="L194" i="14"/>
  <c r="I195" i="14"/>
  <c r="K195" i="14"/>
  <c r="L195" i="14"/>
  <c r="I196" i="14"/>
  <c r="K196" i="14"/>
  <c r="L196" i="14"/>
  <c r="I197" i="14"/>
  <c r="K197" i="14"/>
  <c r="L197" i="14"/>
  <c r="I198" i="14"/>
  <c r="K198" i="14"/>
  <c r="L198" i="14"/>
  <c r="I199" i="14"/>
  <c r="K199" i="14"/>
  <c r="L199" i="14"/>
  <c r="I200" i="14"/>
  <c r="K200" i="14"/>
  <c r="L200" i="14"/>
  <c r="I201" i="14"/>
  <c r="K201" i="14"/>
  <c r="L201" i="14"/>
  <c r="I202" i="14"/>
  <c r="K202" i="14"/>
  <c r="L202" i="14"/>
  <c r="I203" i="14"/>
  <c r="K203" i="14"/>
  <c r="L203" i="14"/>
  <c r="I204" i="14"/>
  <c r="K204" i="14"/>
  <c r="L204" i="14"/>
  <c r="I205" i="14"/>
  <c r="K205" i="14"/>
  <c r="L205" i="14"/>
  <c r="I206" i="14"/>
  <c r="K206" i="14"/>
  <c r="L206" i="14"/>
  <c r="I207" i="14"/>
  <c r="K207" i="14"/>
  <c r="L207" i="14"/>
  <c r="I208" i="14"/>
  <c r="K208" i="14"/>
  <c r="L208" i="14"/>
  <c r="I209" i="14"/>
  <c r="K209" i="14"/>
  <c r="L209" i="14"/>
  <c r="I210" i="14"/>
  <c r="K210" i="14"/>
  <c r="L210" i="14"/>
  <c r="I211" i="14"/>
  <c r="K211" i="14"/>
  <c r="L211" i="14"/>
  <c r="I212" i="14"/>
  <c r="K212" i="14"/>
  <c r="L212" i="14"/>
  <c r="I213" i="14"/>
  <c r="K213" i="14"/>
  <c r="L213" i="14"/>
  <c r="I214" i="14"/>
  <c r="K214" i="14"/>
  <c r="L214" i="14"/>
  <c r="I215" i="14"/>
  <c r="K215" i="14"/>
  <c r="L215" i="14"/>
  <c r="I216" i="14"/>
  <c r="K216" i="14"/>
  <c r="L216" i="14"/>
  <c r="I217" i="14"/>
  <c r="K217" i="14"/>
  <c r="L217" i="14"/>
  <c r="I218" i="14"/>
  <c r="K218" i="14"/>
  <c r="L218" i="14"/>
  <c r="I219" i="14"/>
  <c r="K219" i="14"/>
  <c r="L219" i="14"/>
  <c r="I220" i="14"/>
  <c r="K220" i="14"/>
  <c r="L220" i="14"/>
  <c r="I221" i="14"/>
  <c r="K221" i="14"/>
  <c r="L221" i="14"/>
  <c r="I222" i="14"/>
  <c r="K222" i="14"/>
  <c r="L222" i="14"/>
  <c r="I223" i="14"/>
  <c r="K223" i="14"/>
  <c r="L223" i="14"/>
  <c r="I224" i="14"/>
  <c r="K224" i="14"/>
  <c r="L224" i="14"/>
  <c r="I225" i="14"/>
  <c r="K225" i="14"/>
  <c r="L225" i="14"/>
  <c r="I226" i="14"/>
  <c r="K226" i="14"/>
  <c r="L226" i="14"/>
  <c r="I227" i="14"/>
  <c r="K227" i="14"/>
  <c r="L227" i="14"/>
  <c r="I228" i="14"/>
  <c r="K228" i="14"/>
  <c r="L228" i="14"/>
  <c r="I229" i="14"/>
  <c r="K229" i="14"/>
  <c r="L229" i="14"/>
  <c r="I230" i="14"/>
  <c r="K230" i="14"/>
  <c r="L230" i="14"/>
  <c r="I231" i="14"/>
  <c r="K231" i="14"/>
  <c r="L231" i="14"/>
  <c r="I232" i="14"/>
  <c r="K232" i="14"/>
  <c r="L232" i="14"/>
  <c r="I233" i="14"/>
  <c r="K233" i="14"/>
  <c r="L233" i="14"/>
  <c r="I234" i="14"/>
  <c r="K234" i="14"/>
  <c r="L234" i="14"/>
  <c r="I235" i="14"/>
  <c r="K235" i="14"/>
  <c r="L235" i="14"/>
  <c r="I236" i="14"/>
  <c r="K236" i="14"/>
  <c r="L236" i="14"/>
  <c r="I237" i="14"/>
  <c r="K237" i="14"/>
  <c r="L237" i="14"/>
  <c r="I238" i="14"/>
  <c r="K238" i="14"/>
  <c r="L238" i="14"/>
  <c r="I239" i="14"/>
  <c r="K239" i="14"/>
  <c r="L239" i="14"/>
  <c r="I240" i="14"/>
  <c r="K240" i="14"/>
  <c r="L240" i="14"/>
  <c r="I241" i="14"/>
  <c r="K241" i="14"/>
  <c r="L241" i="14"/>
  <c r="I242" i="14"/>
  <c r="K242" i="14"/>
  <c r="L242" i="14"/>
  <c r="I243" i="14"/>
  <c r="K243" i="14"/>
  <c r="L243" i="14"/>
  <c r="I244" i="14"/>
  <c r="K244" i="14"/>
  <c r="L244" i="14"/>
  <c r="I245" i="14"/>
  <c r="K245" i="14"/>
  <c r="L245" i="14"/>
  <c r="I246" i="14"/>
  <c r="K246" i="14"/>
  <c r="L246" i="14"/>
  <c r="I247" i="14"/>
  <c r="K247" i="14"/>
  <c r="L247" i="14"/>
  <c r="I248" i="14"/>
  <c r="K248" i="14"/>
  <c r="L248" i="14"/>
  <c r="I249" i="14"/>
  <c r="K249" i="14"/>
  <c r="L249" i="14"/>
  <c r="I250" i="14"/>
  <c r="K250" i="14"/>
  <c r="L250" i="14"/>
  <c r="I251" i="14"/>
  <c r="K251" i="14"/>
  <c r="L251" i="14"/>
  <c r="I252" i="14"/>
  <c r="K252" i="14"/>
  <c r="L252" i="14"/>
  <c r="I253" i="14"/>
  <c r="K253" i="14"/>
  <c r="L253" i="14"/>
  <c r="I254" i="14"/>
  <c r="K254" i="14"/>
  <c r="L254" i="14"/>
  <c r="I255" i="14"/>
  <c r="K255" i="14"/>
  <c r="L255" i="14"/>
  <c r="I256" i="14"/>
  <c r="K256" i="14"/>
  <c r="L256" i="14"/>
  <c r="I257" i="14"/>
  <c r="K257" i="14"/>
  <c r="L257" i="14"/>
  <c r="I258" i="14"/>
  <c r="K258" i="14"/>
  <c r="L258" i="14"/>
  <c r="I259" i="14"/>
  <c r="K259" i="14"/>
  <c r="L259" i="14"/>
  <c r="I260" i="14"/>
  <c r="K260" i="14"/>
  <c r="L260" i="14"/>
  <c r="I261" i="14"/>
  <c r="K261" i="14"/>
  <c r="L261" i="14"/>
  <c r="I262" i="14"/>
  <c r="K262" i="14"/>
  <c r="L262" i="14"/>
  <c r="I263" i="14"/>
  <c r="K263" i="14"/>
  <c r="L263" i="14"/>
  <c r="I264" i="14"/>
  <c r="K264" i="14"/>
  <c r="L264" i="14"/>
  <c r="I265" i="14"/>
  <c r="K265" i="14"/>
  <c r="L265" i="14"/>
  <c r="I266" i="14"/>
  <c r="K266" i="14"/>
  <c r="L266" i="14"/>
  <c r="I267" i="14"/>
  <c r="K267" i="14"/>
  <c r="L267" i="14"/>
  <c r="I268" i="14"/>
  <c r="K268" i="14"/>
  <c r="L268" i="14"/>
  <c r="I269" i="14"/>
  <c r="K269" i="14"/>
  <c r="L269" i="14"/>
  <c r="I270" i="14"/>
  <c r="K270" i="14"/>
  <c r="L270" i="14"/>
  <c r="I271" i="14"/>
  <c r="K271" i="14"/>
  <c r="L271" i="14"/>
  <c r="I272" i="14"/>
  <c r="K272" i="14"/>
  <c r="L272" i="14"/>
  <c r="I273" i="14"/>
  <c r="K273" i="14"/>
  <c r="L273" i="14"/>
  <c r="I274" i="14"/>
  <c r="K274" i="14"/>
  <c r="L274" i="14"/>
  <c r="I275" i="14"/>
  <c r="K275" i="14"/>
  <c r="L275" i="14"/>
  <c r="I276" i="14"/>
  <c r="K276" i="14"/>
  <c r="L276" i="14"/>
  <c r="I277" i="14"/>
  <c r="K277" i="14"/>
  <c r="L277" i="14"/>
  <c r="I278" i="14"/>
  <c r="K278" i="14"/>
  <c r="L278" i="14"/>
  <c r="I279" i="14"/>
  <c r="K279" i="14"/>
  <c r="L279" i="14"/>
  <c r="I280" i="14"/>
  <c r="K280" i="14"/>
  <c r="L280" i="14"/>
  <c r="I281" i="14"/>
  <c r="K281" i="14"/>
  <c r="L281" i="14"/>
  <c r="I282" i="14"/>
  <c r="K282" i="14"/>
  <c r="L282" i="14"/>
  <c r="I283" i="14"/>
  <c r="K283" i="14"/>
  <c r="L283" i="14"/>
  <c r="I284" i="14"/>
  <c r="K284" i="14"/>
  <c r="L284" i="14"/>
  <c r="I285" i="14"/>
  <c r="K285" i="14"/>
  <c r="L285" i="14"/>
  <c r="I286" i="14"/>
  <c r="K286" i="14"/>
  <c r="L286" i="14"/>
  <c r="I287" i="14"/>
  <c r="K287" i="14"/>
  <c r="L287" i="14"/>
  <c r="I288" i="14"/>
  <c r="K288" i="14"/>
  <c r="L288" i="14"/>
  <c r="I289" i="14"/>
  <c r="K289" i="14"/>
  <c r="L289" i="14"/>
  <c r="I290" i="14"/>
  <c r="K290" i="14"/>
  <c r="L290" i="14"/>
  <c r="I291" i="14"/>
  <c r="K291" i="14"/>
  <c r="L291" i="14"/>
  <c r="I292" i="14"/>
  <c r="K292" i="14"/>
  <c r="L292" i="14"/>
  <c r="I293" i="14"/>
  <c r="K293" i="14"/>
  <c r="L293" i="14"/>
  <c r="I294" i="14"/>
  <c r="K294" i="14"/>
  <c r="L294" i="14"/>
  <c r="I295" i="14"/>
  <c r="K295" i="14"/>
  <c r="L295" i="14"/>
  <c r="I296" i="14"/>
  <c r="K296" i="14"/>
  <c r="L296" i="14"/>
  <c r="I297" i="14"/>
  <c r="K297" i="14"/>
  <c r="L297" i="14"/>
  <c r="I298" i="14"/>
  <c r="K298" i="14"/>
  <c r="L298" i="14"/>
  <c r="I299" i="14"/>
  <c r="K299" i="14"/>
  <c r="L299" i="14"/>
  <c r="I300" i="14"/>
  <c r="K300" i="14"/>
  <c r="L300" i="14"/>
  <c r="I301" i="14"/>
  <c r="K301" i="14"/>
  <c r="L301" i="14"/>
  <c r="I302" i="14"/>
  <c r="K302" i="14"/>
  <c r="L302" i="14"/>
  <c r="I303" i="14"/>
  <c r="K303" i="14"/>
  <c r="L303" i="14"/>
  <c r="I304" i="14"/>
  <c r="K304" i="14"/>
  <c r="L304" i="14"/>
  <c r="I305" i="14"/>
  <c r="K305" i="14"/>
  <c r="L305" i="14"/>
  <c r="I306" i="14"/>
  <c r="K306" i="14"/>
  <c r="L306" i="14"/>
  <c r="I307" i="14"/>
  <c r="K307" i="14"/>
  <c r="L307" i="14"/>
  <c r="I308" i="14"/>
  <c r="K308" i="14"/>
  <c r="L308" i="14"/>
  <c r="I309" i="14"/>
  <c r="K309" i="14"/>
  <c r="L309" i="14"/>
  <c r="I310" i="14"/>
  <c r="K310" i="14"/>
  <c r="L310" i="14"/>
  <c r="I311" i="14"/>
  <c r="K311" i="14"/>
  <c r="L311" i="14"/>
  <c r="I312" i="14"/>
  <c r="K312" i="14"/>
  <c r="L312" i="14"/>
  <c r="I313" i="14"/>
  <c r="K313" i="14"/>
  <c r="L313" i="14"/>
  <c r="I314" i="14"/>
  <c r="K314" i="14"/>
  <c r="L314" i="14"/>
  <c r="I315" i="14"/>
  <c r="K315" i="14"/>
  <c r="L315" i="14"/>
  <c r="I316" i="14"/>
  <c r="K316" i="14"/>
  <c r="L316" i="14"/>
  <c r="I317" i="14"/>
  <c r="K317" i="14"/>
  <c r="L317" i="14"/>
  <c r="I318" i="14"/>
  <c r="K318" i="14"/>
  <c r="L318" i="14"/>
  <c r="I319" i="14"/>
  <c r="K319" i="14"/>
  <c r="L319" i="14"/>
  <c r="I320" i="14"/>
  <c r="K320" i="14"/>
  <c r="L320" i="14"/>
  <c r="I321" i="14"/>
  <c r="K321" i="14"/>
  <c r="L321" i="14"/>
  <c r="I322" i="14"/>
  <c r="K322" i="14"/>
  <c r="L322" i="14"/>
  <c r="I323" i="14"/>
  <c r="K323" i="14"/>
  <c r="L323" i="14"/>
  <c r="I324" i="14"/>
  <c r="K324" i="14"/>
  <c r="L324" i="14"/>
  <c r="I325" i="14"/>
  <c r="K325" i="14"/>
  <c r="L325" i="14"/>
  <c r="I326" i="14"/>
  <c r="K326" i="14"/>
  <c r="L326" i="14"/>
  <c r="I327" i="14"/>
  <c r="K327" i="14"/>
  <c r="L327" i="14"/>
  <c r="I328" i="14"/>
  <c r="K328" i="14"/>
  <c r="L328" i="14"/>
  <c r="I329" i="14"/>
  <c r="K329" i="14"/>
  <c r="L329" i="14"/>
  <c r="I330" i="14"/>
  <c r="K330" i="14"/>
  <c r="L330" i="14"/>
  <c r="I331" i="14"/>
  <c r="K331" i="14"/>
  <c r="L331" i="14"/>
  <c r="I332" i="14"/>
  <c r="K332" i="14"/>
  <c r="L332" i="14"/>
  <c r="I333" i="14"/>
  <c r="K333" i="14"/>
  <c r="L333" i="14"/>
  <c r="I334" i="14"/>
  <c r="K334" i="14"/>
  <c r="L334" i="14"/>
  <c r="I335" i="14"/>
  <c r="K335" i="14"/>
  <c r="L335" i="14"/>
  <c r="I336" i="14"/>
  <c r="K336" i="14"/>
  <c r="L336" i="14"/>
  <c r="I337" i="14"/>
  <c r="K337" i="14"/>
  <c r="L337" i="14"/>
  <c r="I338" i="14"/>
  <c r="K338" i="14"/>
  <c r="L338" i="14"/>
  <c r="I339" i="14"/>
  <c r="K339" i="14"/>
  <c r="L339" i="14"/>
  <c r="I340" i="14"/>
  <c r="K340" i="14"/>
  <c r="L340" i="14"/>
  <c r="I341" i="14"/>
  <c r="K341" i="14"/>
  <c r="L341" i="14"/>
  <c r="I342" i="14"/>
  <c r="K342" i="14"/>
  <c r="L342" i="14"/>
  <c r="I343" i="14"/>
  <c r="K343" i="14"/>
  <c r="L343" i="14"/>
  <c r="I344" i="14"/>
  <c r="K344" i="14"/>
  <c r="L344" i="14"/>
  <c r="I345" i="14"/>
  <c r="K345" i="14"/>
  <c r="L345" i="14"/>
  <c r="I346" i="14"/>
  <c r="K346" i="14"/>
  <c r="L346" i="14"/>
  <c r="I347" i="14"/>
  <c r="K347" i="14"/>
  <c r="L347" i="14"/>
  <c r="I348" i="14"/>
  <c r="K348" i="14"/>
  <c r="L348" i="14"/>
  <c r="I349" i="14"/>
  <c r="K349" i="14"/>
  <c r="L349" i="14"/>
  <c r="I350" i="14"/>
  <c r="K350" i="14"/>
  <c r="L350" i="14"/>
  <c r="I351" i="14"/>
  <c r="K351" i="14"/>
  <c r="L351" i="14"/>
  <c r="I2" i="14"/>
  <c r="K2" i="14"/>
  <c r="L2" i="14"/>
  <c r="D3" i="14"/>
  <c r="F3" i="14"/>
  <c r="G3" i="14"/>
  <c r="D4" i="14"/>
  <c r="F4" i="14"/>
  <c r="G4" i="14"/>
  <c r="D5" i="14"/>
  <c r="F5" i="14"/>
  <c r="G5" i="14"/>
  <c r="D6" i="14"/>
  <c r="F6" i="14"/>
  <c r="G6" i="14"/>
  <c r="D7" i="14"/>
  <c r="F7" i="14"/>
  <c r="G7" i="14"/>
  <c r="D8" i="14"/>
  <c r="F8" i="14"/>
  <c r="G8" i="14"/>
  <c r="D9" i="14"/>
  <c r="F9" i="14"/>
  <c r="G9" i="14"/>
  <c r="D10" i="14"/>
  <c r="F10" i="14"/>
  <c r="G10" i="14"/>
  <c r="D11" i="14"/>
  <c r="F11" i="14"/>
  <c r="G11" i="14"/>
  <c r="D12" i="14"/>
  <c r="F12" i="14"/>
  <c r="G12" i="14"/>
  <c r="D13" i="14"/>
  <c r="F13" i="14"/>
  <c r="G13" i="14"/>
  <c r="D14" i="14"/>
  <c r="F14" i="14"/>
  <c r="G14" i="14"/>
  <c r="D15" i="14"/>
  <c r="F15" i="14"/>
  <c r="G15" i="14"/>
  <c r="D16" i="14"/>
  <c r="F16" i="14"/>
  <c r="G16" i="14"/>
  <c r="D17" i="14"/>
  <c r="F17" i="14"/>
  <c r="G17" i="14"/>
  <c r="D18" i="14"/>
  <c r="F18" i="14"/>
  <c r="G18" i="14"/>
  <c r="D19" i="14"/>
  <c r="F19" i="14"/>
  <c r="G19" i="14"/>
  <c r="D20" i="14"/>
  <c r="F20" i="14"/>
  <c r="G20" i="14"/>
  <c r="D21" i="14"/>
  <c r="F21" i="14"/>
  <c r="G21" i="14"/>
  <c r="D22" i="14"/>
  <c r="F22" i="14"/>
  <c r="G22" i="14"/>
  <c r="D23" i="14"/>
  <c r="F23" i="14"/>
  <c r="G23" i="14"/>
  <c r="D24" i="14"/>
  <c r="F24" i="14"/>
  <c r="G24" i="14"/>
  <c r="D25" i="14"/>
  <c r="F25" i="14"/>
  <c r="G25" i="14"/>
  <c r="D26" i="14"/>
  <c r="F26" i="14"/>
  <c r="G26" i="14"/>
  <c r="D27" i="14"/>
  <c r="F27" i="14"/>
  <c r="G27" i="14"/>
  <c r="D28" i="14"/>
  <c r="F28" i="14"/>
  <c r="G28" i="14"/>
  <c r="D29" i="14"/>
  <c r="F29" i="14"/>
  <c r="G29" i="14"/>
  <c r="D30" i="14"/>
  <c r="F30" i="14"/>
  <c r="G30" i="14"/>
  <c r="D31" i="14"/>
  <c r="F31" i="14"/>
  <c r="G31" i="14"/>
  <c r="D32" i="14"/>
  <c r="F32" i="14"/>
  <c r="G32" i="14"/>
  <c r="D33" i="14"/>
  <c r="F33" i="14"/>
  <c r="G33" i="14"/>
  <c r="D34" i="14"/>
  <c r="F34" i="14"/>
  <c r="G34" i="14"/>
  <c r="D35" i="14"/>
  <c r="F35" i="14"/>
  <c r="G35" i="14"/>
  <c r="D36" i="14"/>
  <c r="F36" i="14"/>
  <c r="G36" i="14"/>
  <c r="D37" i="14"/>
  <c r="F37" i="14"/>
  <c r="G37" i="14"/>
  <c r="D38" i="14"/>
  <c r="F38" i="14"/>
  <c r="G38" i="14"/>
  <c r="D39" i="14"/>
  <c r="F39" i="14"/>
  <c r="G39" i="14"/>
  <c r="D40" i="14"/>
  <c r="F40" i="14"/>
  <c r="G40" i="14"/>
  <c r="D41" i="14"/>
  <c r="F41" i="14"/>
  <c r="G41" i="14"/>
  <c r="D42" i="14"/>
  <c r="F42" i="14"/>
  <c r="G42" i="14"/>
  <c r="D43" i="14"/>
  <c r="F43" i="14"/>
  <c r="G43" i="14"/>
  <c r="D44" i="14"/>
  <c r="F44" i="14"/>
  <c r="G44" i="14"/>
  <c r="D45" i="14"/>
  <c r="F45" i="14"/>
  <c r="G45" i="14"/>
  <c r="D46" i="14"/>
  <c r="F46" i="14"/>
  <c r="G46" i="14"/>
  <c r="D47" i="14"/>
  <c r="F47" i="14"/>
  <c r="G47" i="14"/>
  <c r="D48" i="14"/>
  <c r="F48" i="14"/>
  <c r="G48" i="14"/>
  <c r="D49" i="14"/>
  <c r="F49" i="14"/>
  <c r="G49" i="14"/>
  <c r="D50" i="14"/>
  <c r="F50" i="14"/>
  <c r="G50" i="14"/>
  <c r="D51" i="14"/>
  <c r="F51" i="14"/>
  <c r="G51" i="14"/>
  <c r="D52" i="14"/>
  <c r="F52" i="14"/>
  <c r="G52" i="14"/>
  <c r="D53" i="14"/>
  <c r="F53" i="14"/>
  <c r="G53" i="14"/>
  <c r="D54" i="14"/>
  <c r="F54" i="14"/>
  <c r="G54" i="14"/>
  <c r="D55" i="14"/>
  <c r="F55" i="14"/>
  <c r="G55" i="14"/>
  <c r="D56" i="14"/>
  <c r="F56" i="14"/>
  <c r="G56" i="14"/>
  <c r="D57" i="14"/>
  <c r="F57" i="14"/>
  <c r="G57" i="14"/>
  <c r="D58" i="14"/>
  <c r="F58" i="14"/>
  <c r="G58" i="14"/>
  <c r="D59" i="14"/>
  <c r="F59" i="14"/>
  <c r="G59" i="14"/>
  <c r="D60" i="14"/>
  <c r="F60" i="14"/>
  <c r="G60" i="14"/>
  <c r="D61" i="14"/>
  <c r="F61" i="14"/>
  <c r="G61" i="14"/>
  <c r="D62" i="14"/>
  <c r="F62" i="14"/>
  <c r="G62" i="14"/>
  <c r="D63" i="14"/>
  <c r="F63" i="14"/>
  <c r="G63" i="14"/>
  <c r="D64" i="14"/>
  <c r="F64" i="14"/>
  <c r="G64" i="14"/>
  <c r="D65" i="14"/>
  <c r="F65" i="14"/>
  <c r="G65" i="14"/>
  <c r="D66" i="14"/>
  <c r="F66" i="14"/>
  <c r="G66" i="14"/>
  <c r="D67" i="14"/>
  <c r="F67" i="14"/>
  <c r="G67" i="14"/>
  <c r="D68" i="14"/>
  <c r="F68" i="14"/>
  <c r="G68" i="14"/>
  <c r="D69" i="14"/>
  <c r="F69" i="14"/>
  <c r="G69" i="14"/>
  <c r="D70" i="14"/>
  <c r="F70" i="14"/>
  <c r="G70" i="14"/>
  <c r="D71" i="14"/>
  <c r="F71" i="14"/>
  <c r="G71" i="14"/>
  <c r="D72" i="14"/>
  <c r="F72" i="14"/>
  <c r="G72" i="14"/>
  <c r="D73" i="14"/>
  <c r="F73" i="14"/>
  <c r="G73" i="14"/>
  <c r="D74" i="14"/>
  <c r="F74" i="14"/>
  <c r="G74" i="14"/>
  <c r="D75" i="14"/>
  <c r="F75" i="14"/>
  <c r="G75" i="14"/>
  <c r="D76" i="14"/>
  <c r="F76" i="14"/>
  <c r="G76" i="14"/>
  <c r="D77" i="14"/>
  <c r="F77" i="14"/>
  <c r="G77" i="14"/>
  <c r="D78" i="14"/>
  <c r="F78" i="14"/>
  <c r="G78" i="14"/>
  <c r="D79" i="14"/>
  <c r="F79" i="14"/>
  <c r="G79" i="14"/>
  <c r="D80" i="14"/>
  <c r="F80" i="14"/>
  <c r="G80" i="14"/>
  <c r="D81" i="14"/>
  <c r="F81" i="14"/>
  <c r="G81" i="14"/>
  <c r="D82" i="14"/>
  <c r="F82" i="14"/>
  <c r="G82" i="14"/>
  <c r="D83" i="14"/>
  <c r="F83" i="14"/>
  <c r="G83" i="14"/>
  <c r="D84" i="14"/>
  <c r="F84" i="14"/>
  <c r="G84" i="14"/>
  <c r="D85" i="14"/>
  <c r="F85" i="14"/>
  <c r="G85" i="14"/>
  <c r="D86" i="14"/>
  <c r="F86" i="14"/>
  <c r="G86" i="14"/>
  <c r="D87" i="14"/>
  <c r="F87" i="14"/>
  <c r="G87" i="14"/>
  <c r="D88" i="14"/>
  <c r="F88" i="14"/>
  <c r="G88" i="14"/>
  <c r="D89" i="14"/>
  <c r="F89" i="14"/>
  <c r="G89" i="14"/>
  <c r="D90" i="14"/>
  <c r="F90" i="14"/>
  <c r="G90" i="14"/>
  <c r="D91" i="14"/>
  <c r="F91" i="14"/>
  <c r="G91" i="14"/>
  <c r="D92" i="14"/>
  <c r="F92" i="14"/>
  <c r="G92" i="14"/>
  <c r="D93" i="14"/>
  <c r="F93" i="14"/>
  <c r="G93" i="14"/>
  <c r="D94" i="14"/>
  <c r="F94" i="14"/>
  <c r="G94" i="14"/>
  <c r="D95" i="14"/>
  <c r="F95" i="14"/>
  <c r="G95" i="14"/>
  <c r="D96" i="14"/>
  <c r="F96" i="14"/>
  <c r="G96" i="14"/>
  <c r="D97" i="14"/>
  <c r="F97" i="14"/>
  <c r="G97" i="14"/>
  <c r="D98" i="14"/>
  <c r="F98" i="14"/>
  <c r="G98" i="14"/>
  <c r="D99" i="14"/>
  <c r="F99" i="14"/>
  <c r="G99" i="14"/>
  <c r="D100" i="14"/>
  <c r="F100" i="14"/>
  <c r="G100" i="14"/>
  <c r="D101" i="14"/>
  <c r="F101" i="14"/>
  <c r="G101" i="14"/>
  <c r="D102" i="14"/>
  <c r="F102" i="14"/>
  <c r="G102" i="14"/>
  <c r="D103" i="14"/>
  <c r="F103" i="14"/>
  <c r="G103" i="14"/>
  <c r="D104" i="14"/>
  <c r="F104" i="14"/>
  <c r="G104" i="14"/>
  <c r="D105" i="14"/>
  <c r="F105" i="14"/>
  <c r="G105" i="14"/>
  <c r="D106" i="14"/>
  <c r="F106" i="14"/>
  <c r="G106" i="14"/>
  <c r="D107" i="14"/>
  <c r="F107" i="14"/>
  <c r="G107" i="14"/>
  <c r="D108" i="14"/>
  <c r="F108" i="14"/>
  <c r="G108" i="14"/>
  <c r="D109" i="14"/>
  <c r="F109" i="14"/>
  <c r="G109" i="14"/>
  <c r="D110" i="14"/>
  <c r="F110" i="14"/>
  <c r="G110" i="14"/>
  <c r="D111" i="14"/>
  <c r="F111" i="14"/>
  <c r="G111" i="14"/>
  <c r="D112" i="14"/>
  <c r="F112" i="14"/>
  <c r="G112" i="14"/>
  <c r="D113" i="14"/>
  <c r="F113" i="14"/>
  <c r="G113" i="14"/>
  <c r="D114" i="14"/>
  <c r="F114" i="14"/>
  <c r="G114" i="14"/>
  <c r="D115" i="14"/>
  <c r="F115" i="14"/>
  <c r="G115" i="14"/>
  <c r="D116" i="14"/>
  <c r="F116" i="14"/>
  <c r="G116" i="14"/>
  <c r="D117" i="14"/>
  <c r="F117" i="14"/>
  <c r="G117" i="14"/>
  <c r="D118" i="14"/>
  <c r="F118" i="14"/>
  <c r="G118" i="14"/>
  <c r="D119" i="14"/>
  <c r="F119" i="14"/>
  <c r="G119" i="14"/>
  <c r="D120" i="14"/>
  <c r="F120" i="14"/>
  <c r="G120" i="14"/>
  <c r="D121" i="14"/>
  <c r="F121" i="14"/>
  <c r="G121" i="14"/>
  <c r="D122" i="14"/>
  <c r="F122" i="14"/>
  <c r="G122" i="14"/>
  <c r="D123" i="14"/>
  <c r="F123" i="14"/>
  <c r="G123" i="14"/>
  <c r="D124" i="14"/>
  <c r="F124" i="14"/>
  <c r="G124" i="14"/>
  <c r="D125" i="14"/>
  <c r="F125" i="14"/>
  <c r="G125" i="14"/>
  <c r="D126" i="14"/>
  <c r="F126" i="14"/>
  <c r="G126" i="14"/>
  <c r="D127" i="14"/>
  <c r="F127" i="14"/>
  <c r="G127" i="14"/>
  <c r="D128" i="14"/>
  <c r="F128" i="14"/>
  <c r="G128" i="14"/>
  <c r="D129" i="14"/>
  <c r="F129" i="14"/>
  <c r="G129" i="14"/>
  <c r="D130" i="14"/>
  <c r="F130" i="14"/>
  <c r="G130" i="14"/>
  <c r="D131" i="14"/>
  <c r="F131" i="14"/>
  <c r="G131" i="14"/>
  <c r="D132" i="14"/>
  <c r="F132" i="14"/>
  <c r="G132" i="14"/>
  <c r="D133" i="14"/>
  <c r="F133" i="14"/>
  <c r="G133" i="14"/>
  <c r="D134" i="14"/>
  <c r="F134" i="14"/>
  <c r="G134" i="14"/>
  <c r="D135" i="14"/>
  <c r="F135" i="14"/>
  <c r="G135" i="14"/>
  <c r="D136" i="14"/>
  <c r="F136" i="14"/>
  <c r="G136" i="14"/>
  <c r="D137" i="14"/>
  <c r="F137" i="14"/>
  <c r="G137" i="14"/>
  <c r="D138" i="14"/>
  <c r="F138" i="14"/>
  <c r="G138" i="14"/>
  <c r="D139" i="14"/>
  <c r="F139" i="14"/>
  <c r="G139" i="14"/>
  <c r="D140" i="14"/>
  <c r="F140" i="14"/>
  <c r="G140" i="14"/>
  <c r="D141" i="14"/>
  <c r="F141" i="14"/>
  <c r="G141" i="14"/>
  <c r="D142" i="14"/>
  <c r="F142" i="14"/>
  <c r="G142" i="14"/>
  <c r="D143" i="14"/>
  <c r="F143" i="14"/>
  <c r="G143" i="14"/>
  <c r="D144" i="14"/>
  <c r="F144" i="14"/>
  <c r="G144" i="14"/>
  <c r="D145" i="14"/>
  <c r="F145" i="14"/>
  <c r="G145" i="14"/>
  <c r="D146" i="14"/>
  <c r="F146" i="14"/>
  <c r="G146" i="14"/>
  <c r="D147" i="14"/>
  <c r="F147" i="14"/>
  <c r="G147" i="14"/>
  <c r="D148" i="14"/>
  <c r="F148" i="14"/>
  <c r="G148" i="14"/>
  <c r="D149" i="14"/>
  <c r="F149" i="14"/>
  <c r="G149" i="14"/>
  <c r="D150" i="14"/>
  <c r="F150" i="14"/>
  <c r="G150" i="14"/>
  <c r="D151" i="14"/>
  <c r="F151" i="14"/>
  <c r="G151" i="14"/>
  <c r="D152" i="14"/>
  <c r="F152" i="14"/>
  <c r="G152" i="14"/>
  <c r="D153" i="14"/>
  <c r="F153" i="14"/>
  <c r="G153" i="14"/>
  <c r="D154" i="14"/>
  <c r="F154" i="14"/>
  <c r="G154" i="14"/>
  <c r="D155" i="14"/>
  <c r="F155" i="14"/>
  <c r="G155" i="14"/>
  <c r="D156" i="14"/>
  <c r="F156" i="14"/>
  <c r="G156" i="14"/>
  <c r="D157" i="14"/>
  <c r="F157" i="14"/>
  <c r="G157" i="14"/>
  <c r="D158" i="14"/>
  <c r="F158" i="14"/>
  <c r="G158" i="14"/>
  <c r="D159" i="14"/>
  <c r="F159" i="14"/>
  <c r="G159" i="14"/>
  <c r="D160" i="14"/>
  <c r="F160" i="14"/>
  <c r="G160" i="14"/>
  <c r="D161" i="14"/>
  <c r="F161" i="14"/>
  <c r="G161" i="14"/>
  <c r="D162" i="14"/>
  <c r="F162" i="14"/>
  <c r="G162" i="14"/>
  <c r="D163" i="14"/>
  <c r="F163" i="14"/>
  <c r="G163" i="14"/>
  <c r="D164" i="14"/>
  <c r="F164" i="14"/>
  <c r="G164" i="14"/>
  <c r="D165" i="14"/>
  <c r="F165" i="14"/>
  <c r="G165" i="14"/>
  <c r="D166" i="14"/>
  <c r="F166" i="14"/>
  <c r="G166" i="14"/>
  <c r="D167" i="14"/>
  <c r="F167" i="14"/>
  <c r="G167" i="14"/>
  <c r="D168" i="14"/>
  <c r="F168" i="14"/>
  <c r="G168" i="14"/>
  <c r="D169" i="14"/>
  <c r="F169" i="14"/>
  <c r="G169" i="14"/>
  <c r="D170" i="14"/>
  <c r="F170" i="14"/>
  <c r="G170" i="14"/>
  <c r="D171" i="14"/>
  <c r="F171" i="14"/>
  <c r="G171" i="14"/>
  <c r="D172" i="14"/>
  <c r="F172" i="14"/>
  <c r="G172" i="14"/>
  <c r="D173" i="14"/>
  <c r="F173" i="14"/>
  <c r="G173" i="14"/>
  <c r="D174" i="14"/>
  <c r="F174" i="14"/>
  <c r="G174" i="14"/>
  <c r="D175" i="14"/>
  <c r="F175" i="14"/>
  <c r="G175" i="14"/>
  <c r="D176" i="14"/>
  <c r="F176" i="14"/>
  <c r="G176" i="14"/>
  <c r="D177" i="14"/>
  <c r="F177" i="14"/>
  <c r="G177" i="14"/>
  <c r="D178" i="14"/>
  <c r="F178" i="14"/>
  <c r="G178" i="14"/>
  <c r="D179" i="14"/>
  <c r="F179" i="14"/>
  <c r="G179" i="14"/>
  <c r="D180" i="14"/>
  <c r="F180" i="14"/>
  <c r="G180" i="14"/>
  <c r="D181" i="14"/>
  <c r="F181" i="14"/>
  <c r="G181" i="14"/>
  <c r="D182" i="14"/>
  <c r="F182" i="14"/>
  <c r="G182" i="14"/>
  <c r="D183" i="14"/>
  <c r="F183" i="14"/>
  <c r="G183" i="14"/>
  <c r="D184" i="14"/>
  <c r="F184" i="14"/>
  <c r="G184" i="14"/>
  <c r="D185" i="14"/>
  <c r="F185" i="14"/>
  <c r="G185" i="14"/>
  <c r="D186" i="14"/>
  <c r="F186" i="14"/>
  <c r="G186" i="14"/>
  <c r="D187" i="14"/>
  <c r="F187" i="14"/>
  <c r="G187" i="14"/>
  <c r="D188" i="14"/>
  <c r="F188" i="14"/>
  <c r="G188" i="14"/>
  <c r="D189" i="14"/>
  <c r="F189" i="14"/>
  <c r="G189" i="14"/>
  <c r="D190" i="14"/>
  <c r="F190" i="14"/>
  <c r="G190" i="14"/>
  <c r="D191" i="14"/>
  <c r="F191" i="14"/>
  <c r="G191" i="14"/>
  <c r="D192" i="14"/>
  <c r="F192" i="14"/>
  <c r="G192" i="14"/>
  <c r="D193" i="14"/>
  <c r="F193" i="14"/>
  <c r="G193" i="14"/>
  <c r="D194" i="14"/>
  <c r="F194" i="14"/>
  <c r="G194" i="14"/>
  <c r="D195" i="14"/>
  <c r="F195" i="14"/>
  <c r="G195" i="14"/>
  <c r="D196" i="14"/>
  <c r="F196" i="14"/>
  <c r="G196" i="14"/>
  <c r="D197" i="14"/>
  <c r="F197" i="14"/>
  <c r="G197" i="14"/>
  <c r="D198" i="14"/>
  <c r="F198" i="14"/>
  <c r="G198" i="14"/>
  <c r="D199" i="14"/>
  <c r="F199" i="14"/>
  <c r="G199" i="14"/>
  <c r="D200" i="14"/>
  <c r="F200" i="14"/>
  <c r="G200" i="14"/>
  <c r="D201" i="14"/>
  <c r="F201" i="14"/>
  <c r="G201" i="14"/>
  <c r="D202" i="14"/>
  <c r="F202" i="14"/>
  <c r="G202" i="14"/>
  <c r="D203" i="14"/>
  <c r="F203" i="14"/>
  <c r="G203" i="14"/>
  <c r="D204" i="14"/>
  <c r="F204" i="14"/>
  <c r="G204" i="14"/>
  <c r="D205" i="14"/>
  <c r="F205" i="14"/>
  <c r="G205" i="14"/>
  <c r="D206" i="14"/>
  <c r="F206" i="14"/>
  <c r="G206" i="14"/>
  <c r="D207" i="14"/>
  <c r="F207" i="14"/>
  <c r="G207" i="14"/>
  <c r="D208" i="14"/>
  <c r="F208" i="14"/>
  <c r="G208" i="14"/>
  <c r="D209" i="14"/>
  <c r="F209" i="14"/>
  <c r="G209" i="14"/>
  <c r="D210" i="14"/>
  <c r="F210" i="14"/>
  <c r="G210" i="14"/>
  <c r="D211" i="14"/>
  <c r="F211" i="14"/>
  <c r="G211" i="14"/>
  <c r="D212" i="14"/>
  <c r="F212" i="14"/>
  <c r="G212" i="14"/>
  <c r="D213" i="14"/>
  <c r="F213" i="14"/>
  <c r="G213" i="14"/>
  <c r="D214" i="14"/>
  <c r="F214" i="14"/>
  <c r="G214" i="14"/>
  <c r="D215" i="14"/>
  <c r="F215" i="14"/>
  <c r="G215" i="14"/>
  <c r="D216" i="14"/>
  <c r="F216" i="14"/>
  <c r="G216" i="14"/>
  <c r="D217" i="14"/>
  <c r="F217" i="14"/>
  <c r="G217" i="14"/>
  <c r="D218" i="14"/>
  <c r="F218" i="14"/>
  <c r="G218" i="14"/>
  <c r="D219" i="14"/>
  <c r="F219" i="14"/>
  <c r="G219" i="14"/>
  <c r="D220" i="14"/>
  <c r="F220" i="14"/>
  <c r="G220" i="14"/>
  <c r="D221" i="14"/>
  <c r="F221" i="14"/>
  <c r="G221" i="14"/>
  <c r="D222" i="14"/>
  <c r="F222" i="14"/>
  <c r="G222" i="14"/>
  <c r="D223" i="14"/>
  <c r="F223" i="14"/>
  <c r="G223" i="14"/>
  <c r="D224" i="14"/>
  <c r="F224" i="14"/>
  <c r="G224" i="14"/>
  <c r="D225" i="14"/>
  <c r="F225" i="14"/>
  <c r="G225" i="14"/>
  <c r="D226" i="14"/>
  <c r="F226" i="14"/>
  <c r="G226" i="14"/>
  <c r="D227" i="14"/>
  <c r="F227" i="14"/>
  <c r="G227" i="14"/>
  <c r="D228" i="14"/>
  <c r="F228" i="14"/>
  <c r="G228" i="14"/>
  <c r="D229" i="14"/>
  <c r="F229" i="14"/>
  <c r="G229" i="14"/>
  <c r="D230" i="14"/>
  <c r="F230" i="14"/>
  <c r="G230" i="14"/>
  <c r="D231" i="14"/>
  <c r="F231" i="14"/>
  <c r="G231" i="14"/>
  <c r="D232" i="14"/>
  <c r="F232" i="14"/>
  <c r="G232" i="14"/>
  <c r="D233" i="14"/>
  <c r="F233" i="14"/>
  <c r="G233" i="14"/>
  <c r="D234" i="14"/>
  <c r="F234" i="14"/>
  <c r="G234" i="14"/>
  <c r="D235" i="14"/>
  <c r="F235" i="14"/>
  <c r="G235" i="14"/>
  <c r="D236" i="14"/>
  <c r="F236" i="14"/>
  <c r="G236" i="14"/>
  <c r="D237" i="14"/>
  <c r="F237" i="14"/>
  <c r="G237" i="14"/>
  <c r="D238" i="14"/>
  <c r="F238" i="14"/>
  <c r="G238" i="14"/>
  <c r="D239" i="14"/>
  <c r="F239" i="14"/>
  <c r="G239" i="14"/>
  <c r="D240" i="14"/>
  <c r="F240" i="14"/>
  <c r="G240" i="14"/>
  <c r="D241" i="14"/>
  <c r="F241" i="14"/>
  <c r="G241" i="14"/>
  <c r="D242" i="14"/>
  <c r="F242" i="14"/>
  <c r="G242" i="14"/>
  <c r="D243" i="14"/>
  <c r="F243" i="14"/>
  <c r="G243" i="14"/>
  <c r="D244" i="14"/>
  <c r="F244" i="14"/>
  <c r="G244" i="14"/>
  <c r="D245" i="14"/>
  <c r="F245" i="14"/>
  <c r="G245" i="14"/>
  <c r="D246" i="14"/>
  <c r="F246" i="14"/>
  <c r="G246" i="14"/>
  <c r="D247" i="14"/>
  <c r="F247" i="14"/>
  <c r="G247" i="14"/>
  <c r="D248" i="14"/>
  <c r="F248" i="14"/>
  <c r="G248" i="14"/>
  <c r="D249" i="14"/>
  <c r="F249" i="14"/>
  <c r="G249" i="14"/>
  <c r="D250" i="14"/>
  <c r="F250" i="14"/>
  <c r="G250" i="14"/>
  <c r="D251" i="14"/>
  <c r="F251" i="14"/>
  <c r="G251" i="14"/>
  <c r="D252" i="14"/>
  <c r="F252" i="14"/>
  <c r="G252" i="14"/>
  <c r="D253" i="14"/>
  <c r="F253" i="14"/>
  <c r="G253" i="14"/>
  <c r="D254" i="14"/>
  <c r="F254" i="14"/>
  <c r="G254" i="14"/>
  <c r="D255" i="14"/>
  <c r="F255" i="14"/>
  <c r="G255" i="14"/>
  <c r="D256" i="14"/>
  <c r="F256" i="14"/>
  <c r="G256" i="14"/>
  <c r="D257" i="14"/>
  <c r="F257" i="14"/>
  <c r="G257" i="14"/>
  <c r="D258" i="14"/>
  <c r="F258" i="14"/>
  <c r="G258" i="14"/>
  <c r="D259" i="14"/>
  <c r="F259" i="14"/>
  <c r="G259" i="14"/>
  <c r="D260" i="14"/>
  <c r="F260" i="14"/>
  <c r="G260" i="14"/>
  <c r="D261" i="14"/>
  <c r="F261" i="14"/>
  <c r="G261" i="14"/>
  <c r="D262" i="14"/>
  <c r="F262" i="14"/>
  <c r="G262" i="14"/>
  <c r="D263" i="14"/>
  <c r="F263" i="14"/>
  <c r="G263" i="14"/>
  <c r="D264" i="14"/>
  <c r="F264" i="14"/>
  <c r="G264" i="14"/>
  <c r="D265" i="14"/>
  <c r="F265" i="14"/>
  <c r="G265" i="14"/>
  <c r="D266" i="14"/>
  <c r="F266" i="14"/>
  <c r="G266" i="14"/>
  <c r="D267" i="14"/>
  <c r="F267" i="14"/>
  <c r="G267" i="14"/>
  <c r="D268" i="14"/>
  <c r="F268" i="14"/>
  <c r="G268" i="14"/>
  <c r="D269" i="14"/>
  <c r="F269" i="14"/>
  <c r="G269" i="14"/>
  <c r="D270" i="14"/>
  <c r="F270" i="14"/>
  <c r="G270" i="14"/>
  <c r="D271" i="14"/>
  <c r="F271" i="14"/>
  <c r="G271" i="14"/>
  <c r="D272" i="14"/>
  <c r="F272" i="14"/>
  <c r="G272" i="14"/>
  <c r="D273" i="14"/>
  <c r="F273" i="14"/>
  <c r="G273" i="14"/>
  <c r="D274" i="14"/>
  <c r="F274" i="14"/>
  <c r="G274" i="14"/>
  <c r="D275" i="14"/>
  <c r="F275" i="14"/>
  <c r="G275" i="14"/>
  <c r="D276" i="14"/>
  <c r="F276" i="14"/>
  <c r="G276" i="14"/>
  <c r="D277" i="14"/>
  <c r="F277" i="14"/>
  <c r="G277" i="14"/>
  <c r="D278" i="14"/>
  <c r="F278" i="14"/>
  <c r="G278" i="14"/>
  <c r="D279" i="14"/>
  <c r="F279" i="14"/>
  <c r="G279" i="14"/>
  <c r="D280" i="14"/>
  <c r="F280" i="14"/>
  <c r="G280" i="14"/>
  <c r="D281" i="14"/>
  <c r="F281" i="14"/>
  <c r="G281" i="14"/>
  <c r="D282" i="14"/>
  <c r="F282" i="14"/>
  <c r="G282" i="14"/>
  <c r="D283" i="14"/>
  <c r="F283" i="14"/>
  <c r="G283" i="14"/>
  <c r="D284" i="14"/>
  <c r="F284" i="14"/>
  <c r="G284" i="14"/>
  <c r="D285" i="14"/>
  <c r="F285" i="14"/>
  <c r="G285" i="14"/>
  <c r="D286" i="14"/>
  <c r="F286" i="14"/>
  <c r="G286" i="14"/>
  <c r="D287" i="14"/>
  <c r="F287" i="14"/>
  <c r="G287" i="14"/>
  <c r="D288" i="14"/>
  <c r="F288" i="14"/>
  <c r="G288" i="14"/>
  <c r="D289" i="14"/>
  <c r="F289" i="14"/>
  <c r="G289" i="14"/>
  <c r="D290" i="14"/>
  <c r="F290" i="14"/>
  <c r="G290" i="14"/>
  <c r="D291" i="14"/>
  <c r="F291" i="14"/>
  <c r="G291" i="14"/>
  <c r="D292" i="14"/>
  <c r="F292" i="14"/>
  <c r="G292" i="14"/>
  <c r="D293" i="14"/>
  <c r="F293" i="14"/>
  <c r="G293" i="14"/>
  <c r="D294" i="14"/>
  <c r="F294" i="14"/>
  <c r="G294" i="14"/>
  <c r="D295" i="14"/>
  <c r="F295" i="14"/>
  <c r="G295" i="14"/>
  <c r="D296" i="14"/>
  <c r="F296" i="14"/>
  <c r="G296" i="14"/>
  <c r="D297" i="14"/>
  <c r="F297" i="14"/>
  <c r="G297" i="14"/>
  <c r="D298" i="14"/>
  <c r="F298" i="14"/>
  <c r="G298" i="14"/>
  <c r="D299" i="14"/>
  <c r="F299" i="14"/>
  <c r="G299" i="14"/>
  <c r="D300" i="14"/>
  <c r="F300" i="14"/>
  <c r="G300" i="14"/>
  <c r="D301" i="14"/>
  <c r="F301" i="14"/>
  <c r="G301" i="14"/>
  <c r="D302" i="14"/>
  <c r="F302" i="14"/>
  <c r="G302" i="14"/>
  <c r="D303" i="14"/>
  <c r="F303" i="14"/>
  <c r="G303" i="14"/>
  <c r="D304" i="14"/>
  <c r="F304" i="14"/>
  <c r="G304" i="14"/>
  <c r="D305" i="14"/>
  <c r="F305" i="14"/>
  <c r="G305" i="14"/>
  <c r="D306" i="14"/>
  <c r="F306" i="14"/>
  <c r="G306" i="14"/>
  <c r="D307" i="14"/>
  <c r="F307" i="14"/>
  <c r="G307" i="14"/>
  <c r="D308" i="14"/>
  <c r="F308" i="14"/>
  <c r="G308" i="14"/>
  <c r="D309" i="14"/>
  <c r="F309" i="14"/>
  <c r="G309" i="14"/>
  <c r="D310" i="14"/>
  <c r="F310" i="14"/>
  <c r="G310" i="14"/>
  <c r="D311" i="14"/>
  <c r="F311" i="14"/>
  <c r="G311" i="14"/>
  <c r="D312" i="14"/>
  <c r="F312" i="14"/>
  <c r="G312" i="14"/>
  <c r="D313" i="14"/>
  <c r="F313" i="14"/>
  <c r="G313" i="14"/>
  <c r="D314" i="14"/>
  <c r="F314" i="14"/>
  <c r="G314" i="14"/>
  <c r="D315" i="14"/>
  <c r="F315" i="14"/>
  <c r="G315" i="14"/>
  <c r="D316" i="14"/>
  <c r="F316" i="14"/>
  <c r="G316" i="14"/>
  <c r="D317" i="14"/>
  <c r="F317" i="14"/>
  <c r="G317" i="14"/>
  <c r="D318" i="14"/>
  <c r="F318" i="14"/>
  <c r="G318" i="14"/>
  <c r="D319" i="14"/>
  <c r="F319" i="14"/>
  <c r="G319" i="14"/>
  <c r="D320" i="14"/>
  <c r="F320" i="14"/>
  <c r="G320" i="14"/>
  <c r="D321" i="14"/>
  <c r="F321" i="14"/>
  <c r="G321" i="14"/>
  <c r="D322" i="14"/>
  <c r="F322" i="14"/>
  <c r="G322" i="14"/>
  <c r="D323" i="14"/>
  <c r="F323" i="14"/>
  <c r="G323" i="14"/>
  <c r="D324" i="14"/>
  <c r="F324" i="14"/>
  <c r="G324" i="14"/>
  <c r="D325" i="14"/>
  <c r="F325" i="14"/>
  <c r="G325" i="14"/>
  <c r="D326" i="14"/>
  <c r="F326" i="14"/>
  <c r="G326" i="14"/>
  <c r="D327" i="14"/>
  <c r="F327" i="14"/>
  <c r="G327" i="14"/>
  <c r="D328" i="14"/>
  <c r="F328" i="14"/>
  <c r="G328" i="14"/>
  <c r="D329" i="14"/>
  <c r="F329" i="14"/>
  <c r="G329" i="14"/>
  <c r="D330" i="14"/>
  <c r="F330" i="14"/>
  <c r="G330" i="14"/>
  <c r="D331" i="14"/>
  <c r="F331" i="14"/>
  <c r="G331" i="14"/>
  <c r="D332" i="14"/>
  <c r="F332" i="14"/>
  <c r="G332" i="14"/>
  <c r="D333" i="14"/>
  <c r="F333" i="14"/>
  <c r="G333" i="14"/>
  <c r="D334" i="14"/>
  <c r="F334" i="14"/>
  <c r="G334" i="14"/>
  <c r="D335" i="14"/>
  <c r="F335" i="14"/>
  <c r="G335" i="14"/>
  <c r="D336" i="14"/>
  <c r="F336" i="14"/>
  <c r="G336" i="14"/>
  <c r="D337" i="14"/>
  <c r="F337" i="14"/>
  <c r="G337" i="14"/>
  <c r="D338" i="14"/>
  <c r="F338" i="14"/>
  <c r="G338" i="14"/>
  <c r="D339" i="14"/>
  <c r="F339" i="14"/>
  <c r="G339" i="14"/>
  <c r="D340" i="14"/>
  <c r="F340" i="14"/>
  <c r="G340" i="14"/>
  <c r="D341" i="14"/>
  <c r="F341" i="14"/>
  <c r="G341" i="14"/>
  <c r="D342" i="14"/>
  <c r="F342" i="14"/>
  <c r="G342" i="14"/>
  <c r="D343" i="14"/>
  <c r="F343" i="14"/>
  <c r="G343" i="14"/>
  <c r="D344" i="14"/>
  <c r="F344" i="14"/>
  <c r="G344" i="14"/>
  <c r="D345" i="14"/>
  <c r="F345" i="14"/>
  <c r="G345" i="14"/>
  <c r="D346" i="14"/>
  <c r="F346" i="14"/>
  <c r="G346" i="14"/>
  <c r="D347" i="14"/>
  <c r="F347" i="14"/>
  <c r="G347" i="14"/>
  <c r="D348" i="14"/>
  <c r="F348" i="14"/>
  <c r="G348" i="14"/>
  <c r="D349" i="14"/>
  <c r="F349" i="14"/>
  <c r="G349" i="14"/>
  <c r="D350" i="14"/>
  <c r="F350" i="14"/>
  <c r="G350" i="14"/>
  <c r="D351" i="14"/>
  <c r="F351" i="14"/>
  <c r="G351" i="14"/>
  <c r="D2" i="14"/>
  <c r="F2" i="14"/>
  <c r="G2" i="14"/>
  <c r="AC352" i="14"/>
  <c r="I352" i="14"/>
  <c r="AC353" i="14"/>
  <c r="I353" i="14"/>
  <c r="AC354" i="14"/>
  <c r="I354" i="14"/>
  <c r="AC355" i="14"/>
  <c r="I355" i="14"/>
  <c r="AC356" i="14"/>
  <c r="I356" i="14"/>
  <c r="AC357" i="14"/>
  <c r="I357" i="14"/>
  <c r="AC358" i="14"/>
  <c r="I358" i="14"/>
  <c r="AC359" i="14"/>
  <c r="I359" i="14"/>
  <c r="AC360" i="14"/>
  <c r="I360" i="14"/>
  <c r="AC361" i="14"/>
  <c r="I361" i="14"/>
  <c r="AC362" i="14"/>
  <c r="I362" i="14"/>
  <c r="AC363" i="14"/>
  <c r="I363" i="14"/>
  <c r="AC364" i="14"/>
  <c r="I364" i="14"/>
  <c r="AC365" i="14"/>
  <c r="I365" i="14"/>
  <c r="AC366" i="14"/>
  <c r="I366" i="14"/>
  <c r="AC367" i="14"/>
  <c r="I367" i="14"/>
  <c r="AC368" i="14"/>
  <c r="I368" i="14"/>
  <c r="AC369" i="14"/>
  <c r="I369" i="14"/>
  <c r="AC370" i="14"/>
  <c r="I370" i="14"/>
  <c r="AC371" i="14"/>
  <c r="I371" i="14"/>
  <c r="AC372" i="14"/>
  <c r="I372" i="14"/>
  <c r="AC373" i="14"/>
  <c r="I373" i="14"/>
  <c r="AC374" i="14"/>
  <c r="I374" i="14"/>
  <c r="AC375" i="14"/>
  <c r="I375" i="14"/>
  <c r="AC376" i="14"/>
  <c r="I376" i="14"/>
  <c r="AC377" i="14"/>
  <c r="I377" i="14"/>
  <c r="AC378" i="14"/>
  <c r="I378" i="14"/>
  <c r="AC379" i="14"/>
  <c r="I379" i="14"/>
  <c r="AC380" i="14"/>
  <c r="I380" i="14"/>
  <c r="AC381" i="14"/>
  <c r="I381" i="14"/>
  <c r="AC382" i="14"/>
  <c r="I382" i="14"/>
  <c r="AC383" i="14"/>
  <c r="I383" i="14"/>
  <c r="AC384" i="14"/>
  <c r="I384" i="14"/>
  <c r="AC385" i="14"/>
  <c r="I385" i="14"/>
  <c r="AC386" i="14"/>
  <c r="I386" i="14"/>
  <c r="AC387" i="14"/>
  <c r="I387" i="14"/>
  <c r="AC388" i="14"/>
  <c r="I388" i="14"/>
  <c r="AC389" i="14"/>
  <c r="I389" i="14"/>
  <c r="AC390" i="14"/>
  <c r="I390" i="14"/>
  <c r="AC391" i="14"/>
  <c r="I391" i="14"/>
  <c r="AC392" i="14"/>
  <c r="I392" i="14"/>
  <c r="AC393" i="14"/>
  <c r="I393" i="14"/>
  <c r="AC394" i="14"/>
  <c r="I394" i="14"/>
  <c r="AC395" i="14"/>
  <c r="I395" i="14"/>
  <c r="AC396" i="14"/>
  <c r="I396" i="14"/>
  <c r="AC397" i="14"/>
  <c r="I397" i="14"/>
  <c r="AC398" i="14"/>
  <c r="I398" i="14"/>
  <c r="AC399" i="14"/>
  <c r="I399" i="14"/>
  <c r="AC400" i="14"/>
  <c r="I400" i="14"/>
  <c r="AC401" i="14"/>
  <c r="I401" i="14"/>
  <c r="AC402" i="14"/>
  <c r="I402" i="14"/>
  <c r="AC403" i="14"/>
  <c r="I403" i="14"/>
  <c r="AC404" i="14"/>
  <c r="I404" i="14"/>
  <c r="AC405" i="14"/>
  <c r="I405" i="14"/>
  <c r="AC406" i="14"/>
  <c r="I406" i="14"/>
  <c r="AC407" i="14"/>
  <c r="I407" i="14"/>
  <c r="AC408" i="14"/>
  <c r="I408" i="14"/>
  <c r="AC409" i="14"/>
  <c r="I409" i="14"/>
  <c r="AC410" i="14"/>
  <c r="I410" i="14"/>
  <c r="AC411" i="14"/>
  <c r="I411" i="14"/>
  <c r="AC412" i="14"/>
  <c r="I412" i="14"/>
  <c r="AC413" i="14"/>
  <c r="I413" i="14"/>
  <c r="AC414" i="14"/>
  <c r="I414" i="14"/>
  <c r="AC415" i="14"/>
  <c r="I415" i="14"/>
  <c r="AC416" i="14"/>
  <c r="I416" i="14"/>
  <c r="AC417" i="14"/>
  <c r="I417" i="14"/>
  <c r="AC418" i="14"/>
  <c r="I418" i="14"/>
  <c r="AC419" i="14"/>
  <c r="I419" i="14"/>
  <c r="AC420" i="14"/>
  <c r="I420" i="14"/>
  <c r="AC421" i="14"/>
  <c r="I421" i="14"/>
  <c r="AC422" i="14"/>
  <c r="I422" i="14"/>
  <c r="AC423" i="14"/>
  <c r="I423" i="14"/>
  <c r="AC424" i="14"/>
  <c r="I424" i="14"/>
  <c r="AC425" i="14"/>
  <c r="I425" i="14"/>
  <c r="AC426" i="14"/>
  <c r="I426" i="14"/>
  <c r="AC427" i="14"/>
  <c r="I427" i="14"/>
  <c r="AC428" i="14"/>
  <c r="I428" i="14"/>
  <c r="AC429" i="14"/>
  <c r="I429" i="14"/>
  <c r="AC430" i="14"/>
  <c r="I430" i="14"/>
  <c r="AC431" i="14"/>
  <c r="I431" i="14"/>
  <c r="AC432" i="14"/>
  <c r="I432" i="14"/>
  <c r="AC433" i="14"/>
  <c r="I433" i="14"/>
  <c r="AC434" i="14"/>
  <c r="I434" i="14"/>
  <c r="AC435" i="14"/>
  <c r="I435" i="14"/>
  <c r="AC436" i="14"/>
  <c r="I436" i="14"/>
  <c r="AC437" i="14"/>
  <c r="I437" i="14"/>
  <c r="AC438" i="14"/>
  <c r="I438" i="14"/>
  <c r="AC439" i="14"/>
  <c r="I439" i="14"/>
  <c r="AC440" i="14"/>
  <c r="I440" i="14"/>
  <c r="AC441" i="14"/>
  <c r="I441" i="14"/>
  <c r="AC442" i="14"/>
  <c r="I442" i="14"/>
  <c r="AC443" i="14"/>
  <c r="I443" i="14"/>
  <c r="AC444" i="14"/>
  <c r="I444" i="14"/>
  <c r="AC445" i="14"/>
  <c r="I445" i="14"/>
  <c r="AC446" i="14"/>
  <c r="I446" i="14"/>
  <c r="AC447" i="14"/>
  <c r="I447" i="14"/>
  <c r="AC448" i="14"/>
  <c r="I448" i="14"/>
  <c r="AC449" i="14"/>
  <c r="I449" i="14"/>
  <c r="AC450" i="14"/>
  <c r="I450" i="14"/>
  <c r="AC451" i="14"/>
  <c r="I451" i="14"/>
  <c r="AC452" i="14"/>
  <c r="I452" i="14"/>
  <c r="I453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S352" i="14"/>
  <c r="S353" i="14"/>
  <c r="S354" i="14"/>
  <c r="S355" i="14"/>
  <c r="S356" i="14"/>
  <c r="S357" i="14"/>
  <c r="S358" i="14"/>
  <c r="S359" i="14"/>
  <c r="S360" i="14"/>
  <c r="S361" i="14"/>
  <c r="S362" i="14"/>
  <c r="S363" i="14"/>
  <c r="S364" i="14"/>
  <c r="S365" i="14"/>
  <c r="S366" i="14"/>
  <c r="S367" i="14"/>
  <c r="S368" i="14"/>
  <c r="S369" i="14"/>
  <c r="S370" i="14"/>
  <c r="S371" i="14"/>
  <c r="S372" i="14"/>
  <c r="S373" i="14"/>
  <c r="S374" i="14"/>
  <c r="S375" i="14"/>
  <c r="S376" i="14"/>
  <c r="S377" i="14"/>
  <c r="S378" i="14"/>
  <c r="S379" i="14"/>
  <c r="S380" i="14"/>
  <c r="S381" i="14"/>
  <c r="S382" i="14"/>
  <c r="S383" i="14"/>
  <c r="S384" i="14"/>
  <c r="S385" i="14"/>
  <c r="S386" i="14"/>
  <c r="S387" i="14"/>
  <c r="S388" i="14"/>
  <c r="S389" i="14"/>
  <c r="S390" i="14"/>
  <c r="S391" i="14"/>
  <c r="S392" i="14"/>
  <c r="S393" i="14"/>
  <c r="S394" i="14"/>
  <c r="S395" i="14"/>
  <c r="S396" i="14"/>
  <c r="S397" i="14"/>
  <c r="S398" i="14"/>
  <c r="S399" i="14"/>
  <c r="S400" i="14"/>
  <c r="S401" i="14"/>
  <c r="S402" i="14"/>
  <c r="S403" i="14"/>
  <c r="S404" i="14"/>
  <c r="S405" i="14"/>
  <c r="S406" i="14"/>
  <c r="S407" i="14"/>
  <c r="S408" i="14"/>
  <c r="S409" i="14"/>
  <c r="S410" i="14"/>
  <c r="S411" i="14"/>
  <c r="S412" i="14"/>
  <c r="S413" i="14"/>
  <c r="S414" i="14"/>
  <c r="S415" i="14"/>
  <c r="S416" i="14"/>
  <c r="S417" i="14"/>
  <c r="S418" i="14"/>
  <c r="S419" i="14"/>
  <c r="S420" i="14"/>
  <c r="S421" i="14"/>
  <c r="S422" i="14"/>
  <c r="S423" i="14"/>
  <c r="S424" i="14"/>
  <c r="S425" i="14"/>
  <c r="S426" i="14"/>
  <c r="S427" i="14"/>
  <c r="S428" i="14"/>
  <c r="S429" i="14"/>
  <c r="S430" i="14"/>
  <c r="S431" i="14"/>
  <c r="S432" i="14"/>
  <c r="S433" i="14"/>
  <c r="S434" i="14"/>
  <c r="S435" i="14"/>
  <c r="S436" i="14"/>
  <c r="S437" i="14"/>
  <c r="S438" i="14"/>
  <c r="S439" i="14"/>
  <c r="S440" i="14"/>
  <c r="S441" i="14"/>
  <c r="S442" i="14"/>
  <c r="S443" i="14"/>
  <c r="S444" i="14"/>
  <c r="S445" i="14"/>
  <c r="S446" i="14"/>
  <c r="S447" i="14"/>
  <c r="S448" i="14"/>
  <c r="S449" i="14"/>
  <c r="S450" i="14"/>
  <c r="S451" i="14"/>
  <c r="S452" i="14"/>
  <c r="S453" i="14"/>
  <c r="X352" i="14"/>
  <c r="X353" i="14"/>
  <c r="X354" i="14"/>
  <c r="X355" i="14"/>
  <c r="X356" i="14"/>
  <c r="X357" i="14"/>
  <c r="X358" i="14"/>
  <c r="X359" i="14"/>
  <c r="X360" i="14"/>
  <c r="X361" i="14"/>
  <c r="X362" i="14"/>
  <c r="X363" i="14"/>
  <c r="X364" i="14"/>
  <c r="X365" i="14"/>
  <c r="X366" i="14"/>
  <c r="X367" i="14"/>
  <c r="X368" i="14"/>
  <c r="X369" i="14"/>
  <c r="X370" i="14"/>
  <c r="X371" i="14"/>
  <c r="X372" i="14"/>
  <c r="X373" i="14"/>
  <c r="X374" i="14"/>
  <c r="X375" i="14"/>
  <c r="X376" i="14"/>
  <c r="X377" i="14"/>
  <c r="X378" i="14"/>
  <c r="X379" i="14"/>
  <c r="X380" i="14"/>
  <c r="X381" i="14"/>
  <c r="X382" i="14"/>
  <c r="X383" i="14"/>
  <c r="X384" i="14"/>
  <c r="X385" i="14"/>
  <c r="X386" i="14"/>
  <c r="X387" i="14"/>
  <c r="X388" i="14"/>
  <c r="X389" i="14"/>
  <c r="X390" i="14"/>
  <c r="X391" i="14"/>
  <c r="X392" i="14"/>
  <c r="X393" i="14"/>
  <c r="X394" i="14"/>
  <c r="X395" i="14"/>
  <c r="X396" i="14"/>
  <c r="X397" i="14"/>
  <c r="X398" i="14"/>
  <c r="X399" i="14"/>
  <c r="X400" i="14"/>
  <c r="X401" i="14"/>
  <c r="X402" i="14"/>
  <c r="X403" i="14"/>
  <c r="X404" i="14"/>
  <c r="X405" i="14"/>
  <c r="X406" i="14"/>
  <c r="X407" i="14"/>
  <c r="X408" i="14"/>
  <c r="X409" i="14"/>
  <c r="X410" i="14"/>
  <c r="X411" i="14"/>
  <c r="X412" i="14"/>
  <c r="X413" i="14"/>
  <c r="X414" i="14"/>
  <c r="X415" i="14"/>
  <c r="X416" i="14"/>
  <c r="X417" i="14"/>
  <c r="X418" i="14"/>
  <c r="X419" i="14"/>
  <c r="X420" i="14"/>
  <c r="X421" i="14"/>
  <c r="X422" i="14"/>
  <c r="X423" i="14"/>
  <c r="X424" i="14"/>
  <c r="X425" i="14"/>
  <c r="X426" i="14"/>
  <c r="X427" i="14"/>
  <c r="X428" i="14"/>
  <c r="X429" i="14"/>
  <c r="X430" i="14"/>
  <c r="X431" i="14"/>
  <c r="X432" i="14"/>
  <c r="X433" i="14"/>
  <c r="X434" i="14"/>
  <c r="X435" i="14"/>
  <c r="X436" i="14"/>
  <c r="X437" i="14"/>
  <c r="X438" i="14"/>
  <c r="X439" i="14"/>
  <c r="X440" i="14"/>
  <c r="X441" i="14"/>
  <c r="X442" i="14"/>
  <c r="X443" i="14"/>
  <c r="X444" i="14"/>
  <c r="X445" i="14"/>
  <c r="X446" i="14"/>
  <c r="X447" i="14"/>
  <c r="X448" i="14"/>
  <c r="X449" i="14"/>
  <c r="X450" i="14"/>
  <c r="X451" i="14"/>
  <c r="X452" i="14"/>
  <c r="X453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6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6" i="14"/>
  <c r="D427" i="14"/>
  <c r="D428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N3" i="13"/>
  <c r="P3" i="13"/>
  <c r="Q3" i="13"/>
  <c r="N4" i="13"/>
  <c r="P4" i="13"/>
  <c r="Q4" i="13"/>
  <c r="N5" i="13"/>
  <c r="P5" i="13"/>
  <c r="Q5" i="13"/>
  <c r="N6" i="13"/>
  <c r="P6" i="13"/>
  <c r="Q6" i="13"/>
  <c r="N7" i="13"/>
  <c r="P7" i="13"/>
  <c r="Q7" i="13"/>
  <c r="N8" i="13"/>
  <c r="P8" i="13"/>
  <c r="Q8" i="13"/>
  <c r="N9" i="13"/>
  <c r="P9" i="13"/>
  <c r="Q9" i="13"/>
  <c r="N10" i="13"/>
  <c r="P10" i="13"/>
  <c r="Q10" i="13"/>
  <c r="N11" i="13"/>
  <c r="P11" i="13"/>
  <c r="Q11" i="13"/>
  <c r="N12" i="13"/>
  <c r="P12" i="13"/>
  <c r="Q12" i="13"/>
  <c r="N13" i="13"/>
  <c r="P13" i="13"/>
  <c r="Q13" i="13"/>
  <c r="N14" i="13"/>
  <c r="P14" i="13"/>
  <c r="Q14" i="13"/>
  <c r="N15" i="13"/>
  <c r="P15" i="13"/>
  <c r="Q15" i="13"/>
  <c r="N16" i="13"/>
  <c r="P16" i="13"/>
  <c r="Q16" i="13"/>
  <c r="N17" i="13"/>
  <c r="P17" i="13"/>
  <c r="Q17" i="13"/>
  <c r="N18" i="13"/>
  <c r="P18" i="13"/>
  <c r="Q18" i="13"/>
  <c r="N19" i="13"/>
  <c r="P19" i="13"/>
  <c r="Q19" i="13"/>
  <c r="N20" i="13"/>
  <c r="P20" i="13"/>
  <c r="Q20" i="13"/>
  <c r="N21" i="13"/>
  <c r="P21" i="13"/>
  <c r="Q21" i="13"/>
  <c r="N22" i="13"/>
  <c r="P22" i="13"/>
  <c r="Q22" i="13"/>
  <c r="N23" i="13"/>
  <c r="P23" i="13"/>
  <c r="Q23" i="13"/>
  <c r="N24" i="13"/>
  <c r="P24" i="13"/>
  <c r="Q24" i="13"/>
  <c r="N25" i="13"/>
  <c r="P25" i="13"/>
  <c r="Q25" i="13"/>
  <c r="N26" i="13"/>
  <c r="P26" i="13"/>
  <c r="Q26" i="13"/>
  <c r="N27" i="13"/>
  <c r="P27" i="13"/>
  <c r="Q27" i="13"/>
  <c r="N28" i="13"/>
  <c r="P28" i="13"/>
  <c r="Q28" i="13"/>
  <c r="N29" i="13"/>
  <c r="P29" i="13"/>
  <c r="Q29" i="13"/>
  <c r="N30" i="13"/>
  <c r="P30" i="13"/>
  <c r="Q30" i="13"/>
  <c r="N31" i="13"/>
  <c r="P31" i="13"/>
  <c r="Q31" i="13"/>
  <c r="N32" i="13"/>
  <c r="P32" i="13"/>
  <c r="Q32" i="13"/>
  <c r="N33" i="13"/>
  <c r="P33" i="13"/>
  <c r="Q33" i="13"/>
  <c r="N34" i="13"/>
  <c r="P34" i="13"/>
  <c r="Q34" i="13"/>
  <c r="N35" i="13"/>
  <c r="P35" i="13"/>
  <c r="Q35" i="13"/>
  <c r="N36" i="13"/>
  <c r="P36" i="13"/>
  <c r="Q36" i="13"/>
  <c r="N37" i="13"/>
  <c r="P37" i="13"/>
  <c r="Q37" i="13"/>
  <c r="N38" i="13"/>
  <c r="P38" i="13"/>
  <c r="Q38" i="13"/>
  <c r="N39" i="13"/>
  <c r="P39" i="13"/>
  <c r="Q39" i="13"/>
  <c r="N40" i="13"/>
  <c r="P40" i="13"/>
  <c r="Q40" i="13"/>
  <c r="N41" i="13"/>
  <c r="P41" i="13"/>
  <c r="Q41" i="13"/>
  <c r="N42" i="13"/>
  <c r="P42" i="13"/>
  <c r="Q42" i="13"/>
  <c r="N43" i="13"/>
  <c r="P43" i="13"/>
  <c r="Q43" i="13"/>
  <c r="N44" i="13"/>
  <c r="P44" i="13"/>
  <c r="Q44" i="13"/>
  <c r="N45" i="13"/>
  <c r="P45" i="13"/>
  <c r="Q45" i="13"/>
  <c r="N46" i="13"/>
  <c r="P46" i="13"/>
  <c r="Q46" i="13"/>
  <c r="N47" i="13"/>
  <c r="P47" i="13"/>
  <c r="Q47" i="13"/>
  <c r="N48" i="13"/>
  <c r="P48" i="13"/>
  <c r="Q48" i="13"/>
  <c r="N49" i="13"/>
  <c r="P49" i="13"/>
  <c r="Q49" i="13"/>
  <c r="N50" i="13"/>
  <c r="P50" i="13"/>
  <c r="Q50" i="13"/>
  <c r="N51" i="13"/>
  <c r="P51" i="13"/>
  <c r="Q51" i="13"/>
  <c r="N52" i="13"/>
  <c r="P52" i="13"/>
  <c r="Q52" i="13"/>
  <c r="N53" i="13"/>
  <c r="P53" i="13"/>
  <c r="Q53" i="13"/>
  <c r="N54" i="13"/>
  <c r="P54" i="13"/>
  <c r="Q54" i="13"/>
  <c r="N55" i="13"/>
  <c r="P55" i="13"/>
  <c r="Q55" i="13"/>
  <c r="N56" i="13"/>
  <c r="P56" i="13"/>
  <c r="Q56" i="13"/>
  <c r="N57" i="13"/>
  <c r="P57" i="13"/>
  <c r="Q57" i="13"/>
  <c r="N58" i="13"/>
  <c r="P58" i="13"/>
  <c r="Q58" i="13"/>
  <c r="N59" i="13"/>
  <c r="P59" i="13"/>
  <c r="Q59" i="13"/>
  <c r="N60" i="13"/>
  <c r="P60" i="13"/>
  <c r="Q60" i="13"/>
  <c r="N61" i="13"/>
  <c r="P61" i="13"/>
  <c r="Q61" i="13"/>
  <c r="N62" i="13"/>
  <c r="P62" i="13"/>
  <c r="Q62" i="13"/>
  <c r="N63" i="13"/>
  <c r="P63" i="13"/>
  <c r="Q63" i="13"/>
  <c r="N64" i="13"/>
  <c r="P64" i="13"/>
  <c r="Q64" i="13"/>
  <c r="N65" i="13"/>
  <c r="P65" i="13"/>
  <c r="Q65" i="13"/>
  <c r="N66" i="13"/>
  <c r="P66" i="13"/>
  <c r="Q66" i="13"/>
  <c r="N67" i="13"/>
  <c r="P67" i="13"/>
  <c r="Q67" i="13"/>
  <c r="N68" i="13"/>
  <c r="P68" i="13"/>
  <c r="Q68" i="13"/>
  <c r="N69" i="13"/>
  <c r="P69" i="13"/>
  <c r="Q69" i="13"/>
  <c r="N70" i="13"/>
  <c r="P70" i="13"/>
  <c r="Q70" i="13"/>
  <c r="N71" i="13"/>
  <c r="P71" i="13"/>
  <c r="Q71" i="13"/>
  <c r="N72" i="13"/>
  <c r="P72" i="13"/>
  <c r="Q72" i="13"/>
  <c r="N73" i="13"/>
  <c r="P73" i="13"/>
  <c r="Q73" i="13"/>
  <c r="N74" i="13"/>
  <c r="P74" i="13"/>
  <c r="Q74" i="13"/>
  <c r="N75" i="13"/>
  <c r="P75" i="13"/>
  <c r="Q75" i="13"/>
  <c r="N76" i="13"/>
  <c r="P76" i="13"/>
  <c r="Q76" i="13"/>
  <c r="N77" i="13"/>
  <c r="P77" i="13"/>
  <c r="Q77" i="13"/>
  <c r="N78" i="13"/>
  <c r="P78" i="13"/>
  <c r="Q78" i="13"/>
  <c r="N79" i="13"/>
  <c r="P79" i="13"/>
  <c r="Q79" i="13"/>
  <c r="N80" i="13"/>
  <c r="P80" i="13"/>
  <c r="Q80" i="13"/>
  <c r="N81" i="13"/>
  <c r="P81" i="13"/>
  <c r="Q81" i="13"/>
  <c r="N82" i="13"/>
  <c r="P82" i="13"/>
  <c r="Q82" i="13"/>
  <c r="N83" i="13"/>
  <c r="P83" i="13"/>
  <c r="Q83" i="13"/>
  <c r="N84" i="13"/>
  <c r="P84" i="13"/>
  <c r="Q84" i="13"/>
  <c r="N85" i="13"/>
  <c r="P85" i="13"/>
  <c r="Q85" i="13"/>
  <c r="N86" i="13"/>
  <c r="P86" i="13"/>
  <c r="Q86" i="13"/>
  <c r="N87" i="13"/>
  <c r="P87" i="13"/>
  <c r="Q87" i="13"/>
  <c r="N88" i="13"/>
  <c r="P88" i="13"/>
  <c r="Q88" i="13"/>
  <c r="N89" i="13"/>
  <c r="P89" i="13"/>
  <c r="Q89" i="13"/>
  <c r="N90" i="13"/>
  <c r="P90" i="13"/>
  <c r="Q90" i="13"/>
  <c r="N91" i="13"/>
  <c r="P91" i="13"/>
  <c r="Q91" i="13"/>
  <c r="N92" i="13"/>
  <c r="P92" i="13"/>
  <c r="Q92" i="13"/>
  <c r="N93" i="13"/>
  <c r="P93" i="13"/>
  <c r="Q93" i="13"/>
  <c r="N94" i="13"/>
  <c r="P94" i="13"/>
  <c r="Q94" i="13"/>
  <c r="N95" i="13"/>
  <c r="P95" i="13"/>
  <c r="Q95" i="13"/>
  <c r="N96" i="13"/>
  <c r="P96" i="13"/>
  <c r="Q96" i="13"/>
  <c r="N97" i="13"/>
  <c r="P97" i="13"/>
  <c r="Q97" i="13"/>
  <c r="N98" i="13"/>
  <c r="P98" i="13"/>
  <c r="Q98" i="13"/>
  <c r="N99" i="13"/>
  <c r="P99" i="13"/>
  <c r="Q99" i="13"/>
  <c r="N100" i="13"/>
  <c r="P100" i="13"/>
  <c r="Q100" i="13"/>
  <c r="N101" i="13"/>
  <c r="P101" i="13"/>
  <c r="Q101" i="13"/>
  <c r="N102" i="13"/>
  <c r="P102" i="13"/>
  <c r="Q102" i="13"/>
  <c r="N103" i="13"/>
  <c r="P103" i="13"/>
  <c r="Q103" i="13"/>
  <c r="N104" i="13"/>
  <c r="P104" i="13"/>
  <c r="Q104" i="13"/>
  <c r="N105" i="13"/>
  <c r="P105" i="13"/>
  <c r="Q105" i="13"/>
  <c r="N106" i="13"/>
  <c r="P106" i="13"/>
  <c r="Q106" i="13"/>
  <c r="N107" i="13"/>
  <c r="P107" i="13"/>
  <c r="Q107" i="13"/>
  <c r="N108" i="13"/>
  <c r="P108" i="13"/>
  <c r="Q108" i="13"/>
  <c r="N109" i="13"/>
  <c r="P109" i="13"/>
  <c r="Q109" i="13"/>
  <c r="N110" i="13"/>
  <c r="P110" i="13"/>
  <c r="Q110" i="13"/>
  <c r="N111" i="13"/>
  <c r="P111" i="13"/>
  <c r="Q111" i="13"/>
  <c r="N112" i="13"/>
  <c r="P112" i="13"/>
  <c r="Q112" i="13"/>
  <c r="N113" i="13"/>
  <c r="P113" i="13"/>
  <c r="Q113" i="13"/>
  <c r="N114" i="13"/>
  <c r="P114" i="13"/>
  <c r="Q114" i="13"/>
  <c r="N115" i="13"/>
  <c r="P115" i="13"/>
  <c r="Q115" i="13"/>
  <c r="N116" i="13"/>
  <c r="P116" i="13"/>
  <c r="Q116" i="13"/>
  <c r="N117" i="13"/>
  <c r="P117" i="13"/>
  <c r="Q117" i="13"/>
  <c r="N118" i="13"/>
  <c r="P118" i="13"/>
  <c r="Q118" i="13"/>
  <c r="N119" i="13"/>
  <c r="P119" i="13"/>
  <c r="Q119" i="13"/>
  <c r="N120" i="13"/>
  <c r="P120" i="13"/>
  <c r="Q120" i="13"/>
  <c r="N121" i="13"/>
  <c r="P121" i="13"/>
  <c r="Q121" i="13"/>
  <c r="N122" i="13"/>
  <c r="P122" i="13"/>
  <c r="Q122" i="13"/>
  <c r="N123" i="13"/>
  <c r="P123" i="13"/>
  <c r="Q123" i="13"/>
  <c r="N124" i="13"/>
  <c r="P124" i="13"/>
  <c r="Q124" i="13"/>
  <c r="N125" i="13"/>
  <c r="P125" i="13"/>
  <c r="Q125" i="13"/>
  <c r="N126" i="13"/>
  <c r="P126" i="13"/>
  <c r="Q126" i="13"/>
  <c r="N127" i="13"/>
  <c r="P127" i="13"/>
  <c r="Q127" i="13"/>
  <c r="N128" i="13"/>
  <c r="P128" i="13"/>
  <c r="Q128" i="13"/>
  <c r="N129" i="13"/>
  <c r="P129" i="13"/>
  <c r="Q129" i="13"/>
  <c r="N130" i="13"/>
  <c r="P130" i="13"/>
  <c r="Q130" i="13"/>
  <c r="N131" i="13"/>
  <c r="P131" i="13"/>
  <c r="Q131" i="13"/>
  <c r="N132" i="13"/>
  <c r="P132" i="13"/>
  <c r="Q132" i="13"/>
  <c r="N133" i="13"/>
  <c r="P133" i="13"/>
  <c r="Q133" i="13"/>
  <c r="N134" i="13"/>
  <c r="P134" i="13"/>
  <c r="Q134" i="13"/>
  <c r="N135" i="13"/>
  <c r="P135" i="13"/>
  <c r="Q135" i="13"/>
  <c r="N136" i="13"/>
  <c r="P136" i="13"/>
  <c r="Q136" i="13"/>
  <c r="N137" i="13"/>
  <c r="P137" i="13"/>
  <c r="Q137" i="13"/>
  <c r="N138" i="13"/>
  <c r="P138" i="13"/>
  <c r="Q138" i="13"/>
  <c r="N139" i="13"/>
  <c r="P139" i="13"/>
  <c r="Q139" i="13"/>
  <c r="N140" i="13"/>
  <c r="P140" i="13"/>
  <c r="Q140" i="13"/>
  <c r="N141" i="13"/>
  <c r="P141" i="13"/>
  <c r="Q141" i="13"/>
  <c r="N142" i="13"/>
  <c r="P142" i="13"/>
  <c r="Q142" i="13"/>
  <c r="N143" i="13"/>
  <c r="P143" i="13"/>
  <c r="Q143" i="13"/>
  <c r="N144" i="13"/>
  <c r="P144" i="13"/>
  <c r="Q144" i="13"/>
  <c r="N145" i="13"/>
  <c r="P145" i="13"/>
  <c r="Q145" i="13"/>
  <c r="N146" i="13"/>
  <c r="P146" i="13"/>
  <c r="Q146" i="13"/>
  <c r="N147" i="13"/>
  <c r="P147" i="13"/>
  <c r="Q147" i="13"/>
  <c r="N148" i="13"/>
  <c r="P148" i="13"/>
  <c r="Q148" i="13"/>
  <c r="N149" i="13"/>
  <c r="P149" i="13"/>
  <c r="Q149" i="13"/>
  <c r="N150" i="13"/>
  <c r="P150" i="13"/>
  <c r="Q150" i="13"/>
  <c r="N151" i="13"/>
  <c r="P151" i="13"/>
  <c r="Q151" i="13"/>
  <c r="N152" i="13"/>
  <c r="P152" i="13"/>
  <c r="Q152" i="13"/>
  <c r="N153" i="13"/>
  <c r="P153" i="13"/>
  <c r="Q153" i="13"/>
  <c r="N154" i="13"/>
  <c r="P154" i="13"/>
  <c r="Q154" i="13"/>
  <c r="N155" i="13"/>
  <c r="P155" i="13"/>
  <c r="Q155" i="13"/>
  <c r="N156" i="13"/>
  <c r="P156" i="13"/>
  <c r="Q156" i="13"/>
  <c r="N157" i="13"/>
  <c r="P157" i="13"/>
  <c r="Q157" i="13"/>
  <c r="N158" i="13"/>
  <c r="P158" i="13"/>
  <c r="Q158" i="13"/>
  <c r="N159" i="13"/>
  <c r="P159" i="13"/>
  <c r="Q159" i="13"/>
  <c r="N160" i="13"/>
  <c r="P160" i="13"/>
  <c r="Q160" i="13"/>
  <c r="N161" i="13"/>
  <c r="P161" i="13"/>
  <c r="Q161" i="13"/>
  <c r="N162" i="13"/>
  <c r="P162" i="13"/>
  <c r="Q162" i="13"/>
  <c r="N163" i="13"/>
  <c r="P163" i="13"/>
  <c r="Q163" i="13"/>
  <c r="N164" i="13"/>
  <c r="P164" i="13"/>
  <c r="Q164" i="13"/>
  <c r="N165" i="13"/>
  <c r="P165" i="13"/>
  <c r="Q165" i="13"/>
  <c r="N166" i="13"/>
  <c r="P166" i="13"/>
  <c r="Q166" i="13"/>
  <c r="N167" i="13"/>
  <c r="P167" i="13"/>
  <c r="Q167" i="13"/>
  <c r="N168" i="13"/>
  <c r="P168" i="13"/>
  <c r="Q168" i="13"/>
  <c r="N169" i="13"/>
  <c r="P169" i="13"/>
  <c r="Q169" i="13"/>
  <c r="N170" i="13"/>
  <c r="P170" i="13"/>
  <c r="Q170" i="13"/>
  <c r="N171" i="13"/>
  <c r="P171" i="13"/>
  <c r="Q171" i="13"/>
  <c r="N172" i="13"/>
  <c r="P172" i="13"/>
  <c r="Q172" i="13"/>
  <c r="N173" i="13"/>
  <c r="P173" i="13"/>
  <c r="Q173" i="13"/>
  <c r="N174" i="13"/>
  <c r="P174" i="13"/>
  <c r="Q174" i="13"/>
  <c r="N175" i="13"/>
  <c r="P175" i="13"/>
  <c r="Q175" i="13"/>
  <c r="N176" i="13"/>
  <c r="P176" i="13"/>
  <c r="Q176" i="13"/>
  <c r="N177" i="13"/>
  <c r="P177" i="13"/>
  <c r="Q177" i="13"/>
  <c r="N178" i="13"/>
  <c r="P178" i="13"/>
  <c r="Q178" i="13"/>
  <c r="N179" i="13"/>
  <c r="P179" i="13"/>
  <c r="Q179" i="13"/>
  <c r="N180" i="13"/>
  <c r="P180" i="13"/>
  <c r="Q180" i="13"/>
  <c r="N181" i="13"/>
  <c r="P181" i="13"/>
  <c r="Q181" i="13"/>
  <c r="N182" i="13"/>
  <c r="P182" i="13"/>
  <c r="Q182" i="13"/>
  <c r="N183" i="13"/>
  <c r="P183" i="13"/>
  <c r="Q183" i="13"/>
  <c r="N184" i="13"/>
  <c r="P184" i="13"/>
  <c r="Q184" i="13"/>
  <c r="N185" i="13"/>
  <c r="P185" i="13"/>
  <c r="Q185" i="13"/>
  <c r="N186" i="13"/>
  <c r="P186" i="13"/>
  <c r="Q186" i="13"/>
  <c r="N187" i="13"/>
  <c r="P187" i="13"/>
  <c r="Q187" i="13"/>
  <c r="N188" i="13"/>
  <c r="P188" i="13"/>
  <c r="Q188" i="13"/>
  <c r="N189" i="13"/>
  <c r="P189" i="13"/>
  <c r="Q189" i="13"/>
  <c r="N190" i="13"/>
  <c r="P190" i="13"/>
  <c r="Q190" i="13"/>
  <c r="N191" i="13"/>
  <c r="P191" i="13"/>
  <c r="Q191" i="13"/>
  <c r="N192" i="13"/>
  <c r="P192" i="13"/>
  <c r="Q192" i="13"/>
  <c r="N193" i="13"/>
  <c r="P193" i="13"/>
  <c r="Q193" i="13"/>
  <c r="N194" i="13"/>
  <c r="P194" i="13"/>
  <c r="Q194" i="13"/>
  <c r="N195" i="13"/>
  <c r="P195" i="13"/>
  <c r="Q195" i="13"/>
  <c r="N196" i="13"/>
  <c r="P196" i="13"/>
  <c r="Q196" i="13"/>
  <c r="N197" i="13"/>
  <c r="P197" i="13"/>
  <c r="Q197" i="13"/>
  <c r="N198" i="13"/>
  <c r="P198" i="13"/>
  <c r="Q198" i="13"/>
  <c r="N199" i="13"/>
  <c r="P199" i="13"/>
  <c r="Q199" i="13"/>
  <c r="N200" i="13"/>
  <c r="P200" i="13"/>
  <c r="Q200" i="13"/>
  <c r="N201" i="13"/>
  <c r="P201" i="13"/>
  <c r="Q201" i="13"/>
  <c r="N202" i="13"/>
  <c r="P202" i="13"/>
  <c r="Q202" i="13"/>
  <c r="N203" i="13"/>
  <c r="P203" i="13"/>
  <c r="Q203" i="13"/>
  <c r="N204" i="13"/>
  <c r="P204" i="13"/>
  <c r="Q204" i="13"/>
  <c r="N205" i="13"/>
  <c r="P205" i="13"/>
  <c r="Q205" i="13"/>
  <c r="N206" i="13"/>
  <c r="P206" i="13"/>
  <c r="Q206" i="13"/>
  <c r="N207" i="13"/>
  <c r="P207" i="13"/>
  <c r="Q207" i="13"/>
  <c r="N208" i="13"/>
  <c r="P208" i="13"/>
  <c r="Q208" i="13"/>
  <c r="N209" i="13"/>
  <c r="P209" i="13"/>
  <c r="Q209" i="13"/>
  <c r="N210" i="13"/>
  <c r="P210" i="13"/>
  <c r="Q210" i="13"/>
  <c r="N211" i="13"/>
  <c r="P211" i="13"/>
  <c r="Q211" i="13"/>
  <c r="N212" i="13"/>
  <c r="P212" i="13"/>
  <c r="Q212" i="13"/>
  <c r="N213" i="13"/>
  <c r="P213" i="13"/>
  <c r="Q213" i="13"/>
  <c r="N214" i="13"/>
  <c r="P214" i="13"/>
  <c r="Q214" i="13"/>
  <c r="N215" i="13"/>
  <c r="P215" i="13"/>
  <c r="Q215" i="13"/>
  <c r="N216" i="13"/>
  <c r="P216" i="13"/>
  <c r="Q216" i="13"/>
  <c r="N217" i="13"/>
  <c r="P217" i="13"/>
  <c r="Q217" i="13"/>
  <c r="N218" i="13"/>
  <c r="P218" i="13"/>
  <c r="Q218" i="13"/>
  <c r="N219" i="13"/>
  <c r="P219" i="13"/>
  <c r="Q219" i="13"/>
  <c r="N220" i="13"/>
  <c r="P220" i="13"/>
  <c r="Q220" i="13"/>
  <c r="N221" i="13"/>
  <c r="P221" i="13"/>
  <c r="Q221" i="13"/>
  <c r="N222" i="13"/>
  <c r="P222" i="13"/>
  <c r="Q222" i="13"/>
  <c r="N223" i="13"/>
  <c r="P223" i="13"/>
  <c r="Q223" i="13"/>
  <c r="N224" i="13"/>
  <c r="P224" i="13"/>
  <c r="Q224" i="13"/>
  <c r="N225" i="13"/>
  <c r="P225" i="13"/>
  <c r="Q225" i="13"/>
  <c r="N226" i="13"/>
  <c r="P226" i="13"/>
  <c r="Q226" i="13"/>
  <c r="N227" i="13"/>
  <c r="P227" i="13"/>
  <c r="Q227" i="13"/>
  <c r="N228" i="13"/>
  <c r="P228" i="13"/>
  <c r="Q228" i="13"/>
  <c r="N229" i="13"/>
  <c r="P229" i="13"/>
  <c r="Q229" i="13"/>
  <c r="N230" i="13"/>
  <c r="P230" i="13"/>
  <c r="Q230" i="13"/>
  <c r="N231" i="13"/>
  <c r="P231" i="13"/>
  <c r="Q231" i="13"/>
  <c r="N232" i="13"/>
  <c r="P232" i="13"/>
  <c r="Q232" i="13"/>
  <c r="N233" i="13"/>
  <c r="P233" i="13"/>
  <c r="Q233" i="13"/>
  <c r="N234" i="13"/>
  <c r="P234" i="13"/>
  <c r="Q234" i="13"/>
  <c r="N235" i="13"/>
  <c r="P235" i="13"/>
  <c r="Q235" i="13"/>
  <c r="N236" i="13"/>
  <c r="P236" i="13"/>
  <c r="Q236" i="13"/>
  <c r="N237" i="13"/>
  <c r="P237" i="13"/>
  <c r="Q237" i="13"/>
  <c r="N238" i="13"/>
  <c r="P238" i="13"/>
  <c r="Q238" i="13"/>
  <c r="N239" i="13"/>
  <c r="P239" i="13"/>
  <c r="Q239" i="13"/>
  <c r="N240" i="13"/>
  <c r="P240" i="13"/>
  <c r="Q240" i="13"/>
  <c r="N241" i="13"/>
  <c r="P241" i="13"/>
  <c r="Q241" i="13"/>
  <c r="N242" i="13"/>
  <c r="P242" i="13"/>
  <c r="Q242" i="13"/>
  <c r="N243" i="13"/>
  <c r="P243" i="13"/>
  <c r="Q243" i="13"/>
  <c r="N244" i="13"/>
  <c r="P244" i="13"/>
  <c r="Q244" i="13"/>
  <c r="N245" i="13"/>
  <c r="P245" i="13"/>
  <c r="Q245" i="13"/>
  <c r="N246" i="13"/>
  <c r="P246" i="13"/>
  <c r="Q246" i="13"/>
  <c r="N247" i="13"/>
  <c r="P247" i="13"/>
  <c r="Q247" i="13"/>
  <c r="N248" i="13"/>
  <c r="P248" i="13"/>
  <c r="Q248" i="13"/>
  <c r="N249" i="13"/>
  <c r="P249" i="13"/>
  <c r="Q249" i="13"/>
  <c r="N250" i="13"/>
  <c r="P250" i="13"/>
  <c r="Q250" i="13"/>
  <c r="N251" i="13"/>
  <c r="P251" i="13"/>
  <c r="Q251" i="13"/>
  <c r="N252" i="13"/>
  <c r="P252" i="13"/>
  <c r="Q252" i="13"/>
  <c r="N253" i="13"/>
  <c r="P253" i="13"/>
  <c r="Q253" i="13"/>
  <c r="N254" i="13"/>
  <c r="P254" i="13"/>
  <c r="Q254" i="13"/>
  <c r="N255" i="13"/>
  <c r="P255" i="13"/>
  <c r="Q255" i="13"/>
  <c r="N256" i="13"/>
  <c r="P256" i="13"/>
  <c r="Q256" i="13"/>
  <c r="N257" i="13"/>
  <c r="P257" i="13"/>
  <c r="Q257" i="13"/>
  <c r="N258" i="13"/>
  <c r="P258" i="13"/>
  <c r="Q258" i="13"/>
  <c r="N259" i="13"/>
  <c r="P259" i="13"/>
  <c r="Q259" i="13"/>
  <c r="N260" i="13"/>
  <c r="P260" i="13"/>
  <c r="Q260" i="13"/>
  <c r="N261" i="13"/>
  <c r="P261" i="13"/>
  <c r="Q261" i="13"/>
  <c r="N262" i="13"/>
  <c r="P262" i="13"/>
  <c r="Q262" i="13"/>
  <c r="N263" i="13"/>
  <c r="P263" i="13"/>
  <c r="Q263" i="13"/>
  <c r="N264" i="13"/>
  <c r="P264" i="13"/>
  <c r="Q264" i="13"/>
  <c r="N265" i="13"/>
  <c r="P265" i="13"/>
  <c r="Q265" i="13"/>
  <c r="N266" i="13"/>
  <c r="P266" i="13"/>
  <c r="Q266" i="13"/>
  <c r="N267" i="13"/>
  <c r="P267" i="13"/>
  <c r="Q267" i="13"/>
  <c r="N268" i="13"/>
  <c r="P268" i="13"/>
  <c r="Q268" i="13"/>
  <c r="N269" i="13"/>
  <c r="P269" i="13"/>
  <c r="Q269" i="13"/>
  <c r="N270" i="13"/>
  <c r="P270" i="13"/>
  <c r="Q270" i="13"/>
  <c r="N271" i="13"/>
  <c r="P271" i="13"/>
  <c r="Q271" i="13"/>
  <c r="N272" i="13"/>
  <c r="P272" i="13"/>
  <c r="Q272" i="13"/>
  <c r="N273" i="13"/>
  <c r="P273" i="13"/>
  <c r="Q273" i="13"/>
  <c r="N274" i="13"/>
  <c r="P274" i="13"/>
  <c r="Q274" i="13"/>
  <c r="N275" i="13"/>
  <c r="P275" i="13"/>
  <c r="Q275" i="13"/>
  <c r="N276" i="13"/>
  <c r="P276" i="13"/>
  <c r="Q276" i="13"/>
  <c r="N277" i="13"/>
  <c r="P277" i="13"/>
  <c r="Q277" i="13"/>
  <c r="N278" i="13"/>
  <c r="P278" i="13"/>
  <c r="Q278" i="13"/>
  <c r="N279" i="13"/>
  <c r="P279" i="13"/>
  <c r="Q279" i="13"/>
  <c r="N280" i="13"/>
  <c r="P280" i="13"/>
  <c r="Q280" i="13"/>
  <c r="N281" i="13"/>
  <c r="P281" i="13"/>
  <c r="Q281" i="13"/>
  <c r="N282" i="13"/>
  <c r="P282" i="13"/>
  <c r="Q282" i="13"/>
  <c r="N283" i="13"/>
  <c r="P283" i="13"/>
  <c r="Q283" i="13"/>
  <c r="N284" i="13"/>
  <c r="P284" i="13"/>
  <c r="Q284" i="13"/>
  <c r="N285" i="13"/>
  <c r="P285" i="13"/>
  <c r="Q285" i="13"/>
  <c r="N286" i="13"/>
  <c r="P286" i="13"/>
  <c r="Q286" i="13"/>
  <c r="N287" i="13"/>
  <c r="P287" i="13"/>
  <c r="Q287" i="13"/>
  <c r="N288" i="13"/>
  <c r="P288" i="13"/>
  <c r="Q288" i="13"/>
  <c r="N289" i="13"/>
  <c r="P289" i="13"/>
  <c r="Q289" i="13"/>
  <c r="N290" i="13"/>
  <c r="P290" i="13"/>
  <c r="Q290" i="13"/>
  <c r="N291" i="13"/>
  <c r="P291" i="13"/>
  <c r="Q291" i="13"/>
  <c r="N292" i="13"/>
  <c r="P292" i="13"/>
  <c r="Q292" i="13"/>
  <c r="N293" i="13"/>
  <c r="P293" i="13"/>
  <c r="Q293" i="13"/>
  <c r="N294" i="13"/>
  <c r="P294" i="13"/>
  <c r="Q294" i="13"/>
  <c r="N295" i="13"/>
  <c r="P295" i="13"/>
  <c r="Q295" i="13"/>
  <c r="N296" i="13"/>
  <c r="P296" i="13"/>
  <c r="Q296" i="13"/>
  <c r="N297" i="13"/>
  <c r="P297" i="13"/>
  <c r="Q297" i="13"/>
  <c r="N298" i="13"/>
  <c r="P298" i="13"/>
  <c r="Q298" i="13"/>
  <c r="N299" i="13"/>
  <c r="P299" i="13"/>
  <c r="Q299" i="13"/>
  <c r="N300" i="13"/>
  <c r="P300" i="13"/>
  <c r="Q300" i="13"/>
  <c r="N301" i="13"/>
  <c r="P301" i="13"/>
  <c r="Q301" i="13"/>
  <c r="N302" i="13"/>
  <c r="P302" i="13"/>
  <c r="Q302" i="13"/>
  <c r="N303" i="13"/>
  <c r="P303" i="13"/>
  <c r="Q303" i="13"/>
  <c r="N304" i="13"/>
  <c r="P304" i="13"/>
  <c r="Q304" i="13"/>
  <c r="N305" i="13"/>
  <c r="P305" i="13"/>
  <c r="Q305" i="13"/>
  <c r="N306" i="13"/>
  <c r="P306" i="13"/>
  <c r="Q306" i="13"/>
  <c r="N307" i="13"/>
  <c r="P307" i="13"/>
  <c r="Q307" i="13"/>
  <c r="N308" i="13"/>
  <c r="P308" i="13"/>
  <c r="Q308" i="13"/>
  <c r="N309" i="13"/>
  <c r="P309" i="13"/>
  <c r="Q309" i="13"/>
  <c r="N310" i="13"/>
  <c r="P310" i="13"/>
  <c r="Q310" i="13"/>
  <c r="N311" i="13"/>
  <c r="P311" i="13"/>
  <c r="Q311" i="13"/>
  <c r="N312" i="13"/>
  <c r="P312" i="13"/>
  <c r="Q312" i="13"/>
  <c r="N313" i="13"/>
  <c r="P313" i="13"/>
  <c r="Q313" i="13"/>
  <c r="N314" i="13"/>
  <c r="P314" i="13"/>
  <c r="Q314" i="13"/>
  <c r="N315" i="13"/>
  <c r="P315" i="13"/>
  <c r="Q315" i="13"/>
  <c r="N316" i="13"/>
  <c r="P316" i="13"/>
  <c r="Q316" i="13"/>
  <c r="N317" i="13"/>
  <c r="P317" i="13"/>
  <c r="Q317" i="13"/>
  <c r="N318" i="13"/>
  <c r="P318" i="13"/>
  <c r="Q318" i="13"/>
  <c r="N319" i="13"/>
  <c r="P319" i="13"/>
  <c r="Q319" i="13"/>
  <c r="N320" i="13"/>
  <c r="P320" i="13"/>
  <c r="Q320" i="13"/>
  <c r="N321" i="13"/>
  <c r="P321" i="13"/>
  <c r="Q321" i="13"/>
  <c r="N322" i="13"/>
  <c r="P322" i="13"/>
  <c r="Q322" i="13"/>
  <c r="N323" i="13"/>
  <c r="P323" i="13"/>
  <c r="Q323" i="13"/>
  <c r="N324" i="13"/>
  <c r="P324" i="13"/>
  <c r="Q324" i="13"/>
  <c r="N325" i="13"/>
  <c r="P325" i="13"/>
  <c r="Q325" i="13"/>
  <c r="N326" i="13"/>
  <c r="P326" i="13"/>
  <c r="Q326" i="13"/>
  <c r="N327" i="13"/>
  <c r="P327" i="13"/>
  <c r="Q327" i="13"/>
  <c r="N328" i="13"/>
  <c r="P328" i="13"/>
  <c r="Q328" i="13"/>
  <c r="N329" i="13"/>
  <c r="P329" i="13"/>
  <c r="Q329" i="13"/>
  <c r="N330" i="13"/>
  <c r="P330" i="13"/>
  <c r="Q330" i="13"/>
  <c r="N331" i="13"/>
  <c r="P331" i="13"/>
  <c r="Q331" i="13"/>
  <c r="N332" i="13"/>
  <c r="P332" i="13"/>
  <c r="Q332" i="13"/>
  <c r="N333" i="13"/>
  <c r="P333" i="13"/>
  <c r="Q333" i="13"/>
  <c r="N334" i="13"/>
  <c r="P334" i="13"/>
  <c r="Q334" i="13"/>
  <c r="N335" i="13"/>
  <c r="P335" i="13"/>
  <c r="Q335" i="13"/>
  <c r="N336" i="13"/>
  <c r="P336" i="13"/>
  <c r="Q336" i="13"/>
  <c r="N337" i="13"/>
  <c r="P337" i="13"/>
  <c r="Q337" i="13"/>
  <c r="N338" i="13"/>
  <c r="P338" i="13"/>
  <c r="Q338" i="13"/>
  <c r="N339" i="13"/>
  <c r="P339" i="13"/>
  <c r="Q339" i="13"/>
  <c r="N340" i="13"/>
  <c r="P340" i="13"/>
  <c r="Q340" i="13"/>
  <c r="N341" i="13"/>
  <c r="P341" i="13"/>
  <c r="Q341" i="13"/>
  <c r="N342" i="13"/>
  <c r="P342" i="13"/>
  <c r="Q342" i="13"/>
  <c r="N343" i="13"/>
  <c r="P343" i="13"/>
  <c r="Q343" i="13"/>
  <c r="N344" i="13"/>
  <c r="P344" i="13"/>
  <c r="Q344" i="13"/>
  <c r="N345" i="13"/>
  <c r="P345" i="13"/>
  <c r="Q345" i="13"/>
  <c r="N346" i="13"/>
  <c r="P346" i="13"/>
  <c r="Q346" i="13"/>
  <c r="N347" i="13"/>
  <c r="P347" i="13"/>
  <c r="Q347" i="13"/>
  <c r="N348" i="13"/>
  <c r="P348" i="13"/>
  <c r="Q348" i="13"/>
  <c r="N349" i="13"/>
  <c r="P349" i="13"/>
  <c r="Q349" i="13"/>
  <c r="N350" i="13"/>
  <c r="P350" i="13"/>
  <c r="Q350" i="13"/>
  <c r="N351" i="13"/>
  <c r="P351" i="13"/>
  <c r="Q351" i="13"/>
  <c r="P2" i="13"/>
  <c r="Q2" i="13"/>
  <c r="I3" i="13"/>
  <c r="K3" i="13"/>
  <c r="L3" i="13"/>
  <c r="I4" i="13"/>
  <c r="K4" i="13"/>
  <c r="L4" i="13"/>
  <c r="I5" i="13"/>
  <c r="K5" i="13"/>
  <c r="L5" i="13"/>
  <c r="I6" i="13"/>
  <c r="K6" i="13"/>
  <c r="L6" i="13"/>
  <c r="I7" i="13"/>
  <c r="K7" i="13"/>
  <c r="L7" i="13"/>
  <c r="I8" i="13"/>
  <c r="K8" i="13"/>
  <c r="L8" i="13"/>
  <c r="I9" i="13"/>
  <c r="K9" i="13"/>
  <c r="L9" i="13"/>
  <c r="I10" i="13"/>
  <c r="K10" i="13"/>
  <c r="L10" i="13"/>
  <c r="I11" i="13"/>
  <c r="K11" i="13"/>
  <c r="L11" i="13"/>
  <c r="I12" i="13"/>
  <c r="K12" i="13"/>
  <c r="L12" i="13"/>
  <c r="I13" i="13"/>
  <c r="K13" i="13"/>
  <c r="L13" i="13"/>
  <c r="I14" i="13"/>
  <c r="K14" i="13"/>
  <c r="L14" i="13"/>
  <c r="I15" i="13"/>
  <c r="K15" i="13"/>
  <c r="L15" i="13"/>
  <c r="I16" i="13"/>
  <c r="K16" i="13"/>
  <c r="L16" i="13"/>
  <c r="I17" i="13"/>
  <c r="K17" i="13"/>
  <c r="L17" i="13"/>
  <c r="I18" i="13"/>
  <c r="K18" i="13"/>
  <c r="L18" i="13"/>
  <c r="I19" i="13"/>
  <c r="K19" i="13"/>
  <c r="L19" i="13"/>
  <c r="I20" i="13"/>
  <c r="K20" i="13"/>
  <c r="L20" i="13"/>
  <c r="I21" i="13"/>
  <c r="K21" i="13"/>
  <c r="L21" i="13"/>
  <c r="I22" i="13"/>
  <c r="K22" i="13"/>
  <c r="L22" i="13"/>
  <c r="I23" i="13"/>
  <c r="K23" i="13"/>
  <c r="L23" i="13"/>
  <c r="I24" i="13"/>
  <c r="K24" i="13"/>
  <c r="L24" i="13"/>
  <c r="I25" i="13"/>
  <c r="K25" i="13"/>
  <c r="L25" i="13"/>
  <c r="I26" i="13"/>
  <c r="K26" i="13"/>
  <c r="L26" i="13"/>
  <c r="I27" i="13"/>
  <c r="K27" i="13"/>
  <c r="L27" i="13"/>
  <c r="I28" i="13"/>
  <c r="K28" i="13"/>
  <c r="L28" i="13"/>
  <c r="I29" i="13"/>
  <c r="K29" i="13"/>
  <c r="L29" i="13"/>
  <c r="I30" i="13"/>
  <c r="K30" i="13"/>
  <c r="L30" i="13"/>
  <c r="I31" i="13"/>
  <c r="K31" i="13"/>
  <c r="L31" i="13"/>
  <c r="I32" i="13"/>
  <c r="K32" i="13"/>
  <c r="L32" i="13"/>
  <c r="I33" i="13"/>
  <c r="K33" i="13"/>
  <c r="L33" i="13"/>
  <c r="I34" i="13"/>
  <c r="K34" i="13"/>
  <c r="L34" i="13"/>
  <c r="I35" i="13"/>
  <c r="K35" i="13"/>
  <c r="L35" i="13"/>
  <c r="I36" i="13"/>
  <c r="K36" i="13"/>
  <c r="L36" i="13"/>
  <c r="I37" i="13"/>
  <c r="K37" i="13"/>
  <c r="L37" i="13"/>
  <c r="I38" i="13"/>
  <c r="K38" i="13"/>
  <c r="L38" i="13"/>
  <c r="I39" i="13"/>
  <c r="K39" i="13"/>
  <c r="L39" i="13"/>
  <c r="I40" i="13"/>
  <c r="K40" i="13"/>
  <c r="L40" i="13"/>
  <c r="I41" i="13"/>
  <c r="K41" i="13"/>
  <c r="L41" i="13"/>
  <c r="I42" i="13"/>
  <c r="K42" i="13"/>
  <c r="L42" i="13"/>
  <c r="I43" i="13"/>
  <c r="K43" i="13"/>
  <c r="L43" i="13"/>
  <c r="I44" i="13"/>
  <c r="K44" i="13"/>
  <c r="L44" i="13"/>
  <c r="I45" i="13"/>
  <c r="K45" i="13"/>
  <c r="L45" i="13"/>
  <c r="I46" i="13"/>
  <c r="K46" i="13"/>
  <c r="L46" i="13"/>
  <c r="I47" i="13"/>
  <c r="K47" i="13"/>
  <c r="L47" i="13"/>
  <c r="I48" i="13"/>
  <c r="K48" i="13"/>
  <c r="L48" i="13"/>
  <c r="I49" i="13"/>
  <c r="K49" i="13"/>
  <c r="L49" i="13"/>
  <c r="I50" i="13"/>
  <c r="K50" i="13"/>
  <c r="L50" i="13"/>
  <c r="I51" i="13"/>
  <c r="K51" i="13"/>
  <c r="L51" i="13"/>
  <c r="I52" i="13"/>
  <c r="K52" i="13"/>
  <c r="L52" i="13"/>
  <c r="I53" i="13"/>
  <c r="K53" i="13"/>
  <c r="L53" i="13"/>
  <c r="I54" i="13"/>
  <c r="K54" i="13"/>
  <c r="L54" i="13"/>
  <c r="I55" i="13"/>
  <c r="K55" i="13"/>
  <c r="L55" i="13"/>
  <c r="I56" i="13"/>
  <c r="K56" i="13"/>
  <c r="L56" i="13"/>
  <c r="I57" i="13"/>
  <c r="K57" i="13"/>
  <c r="L57" i="13"/>
  <c r="I58" i="13"/>
  <c r="K58" i="13"/>
  <c r="L58" i="13"/>
  <c r="I59" i="13"/>
  <c r="K59" i="13"/>
  <c r="L59" i="13"/>
  <c r="I60" i="13"/>
  <c r="K60" i="13"/>
  <c r="L60" i="13"/>
  <c r="I61" i="13"/>
  <c r="K61" i="13"/>
  <c r="L61" i="13"/>
  <c r="I62" i="13"/>
  <c r="K62" i="13"/>
  <c r="L62" i="13"/>
  <c r="I63" i="13"/>
  <c r="K63" i="13"/>
  <c r="L63" i="13"/>
  <c r="I64" i="13"/>
  <c r="K64" i="13"/>
  <c r="L64" i="13"/>
  <c r="I65" i="13"/>
  <c r="K65" i="13"/>
  <c r="L65" i="13"/>
  <c r="I66" i="13"/>
  <c r="K66" i="13"/>
  <c r="L66" i="13"/>
  <c r="I67" i="13"/>
  <c r="K67" i="13"/>
  <c r="L67" i="13"/>
  <c r="I68" i="13"/>
  <c r="K68" i="13"/>
  <c r="L68" i="13"/>
  <c r="I69" i="13"/>
  <c r="K69" i="13"/>
  <c r="L69" i="13"/>
  <c r="I70" i="13"/>
  <c r="K70" i="13"/>
  <c r="L70" i="13"/>
  <c r="I71" i="13"/>
  <c r="K71" i="13"/>
  <c r="L71" i="13"/>
  <c r="I72" i="13"/>
  <c r="K72" i="13"/>
  <c r="L72" i="13"/>
  <c r="I73" i="13"/>
  <c r="K73" i="13"/>
  <c r="L73" i="13"/>
  <c r="I74" i="13"/>
  <c r="K74" i="13"/>
  <c r="L74" i="13"/>
  <c r="I75" i="13"/>
  <c r="K75" i="13"/>
  <c r="L75" i="13"/>
  <c r="I76" i="13"/>
  <c r="K76" i="13"/>
  <c r="L76" i="13"/>
  <c r="I77" i="13"/>
  <c r="K77" i="13"/>
  <c r="L77" i="13"/>
  <c r="I78" i="13"/>
  <c r="K78" i="13"/>
  <c r="L78" i="13"/>
  <c r="I79" i="13"/>
  <c r="K79" i="13"/>
  <c r="L79" i="13"/>
  <c r="I80" i="13"/>
  <c r="K80" i="13"/>
  <c r="L80" i="13"/>
  <c r="I81" i="13"/>
  <c r="K81" i="13"/>
  <c r="L81" i="13"/>
  <c r="I82" i="13"/>
  <c r="K82" i="13"/>
  <c r="L82" i="13"/>
  <c r="I83" i="13"/>
  <c r="K83" i="13"/>
  <c r="L83" i="13"/>
  <c r="I84" i="13"/>
  <c r="K84" i="13"/>
  <c r="L84" i="13"/>
  <c r="I85" i="13"/>
  <c r="K85" i="13"/>
  <c r="L85" i="13"/>
  <c r="I86" i="13"/>
  <c r="K86" i="13"/>
  <c r="L86" i="13"/>
  <c r="I87" i="13"/>
  <c r="K87" i="13"/>
  <c r="L87" i="13"/>
  <c r="I88" i="13"/>
  <c r="K88" i="13"/>
  <c r="L88" i="13"/>
  <c r="I89" i="13"/>
  <c r="K89" i="13"/>
  <c r="L89" i="13"/>
  <c r="I90" i="13"/>
  <c r="K90" i="13"/>
  <c r="L90" i="13"/>
  <c r="I91" i="13"/>
  <c r="K91" i="13"/>
  <c r="L91" i="13"/>
  <c r="I92" i="13"/>
  <c r="K92" i="13"/>
  <c r="L92" i="13"/>
  <c r="I93" i="13"/>
  <c r="K93" i="13"/>
  <c r="L93" i="13"/>
  <c r="I94" i="13"/>
  <c r="K94" i="13"/>
  <c r="L94" i="13"/>
  <c r="I95" i="13"/>
  <c r="K95" i="13"/>
  <c r="L95" i="13"/>
  <c r="I96" i="13"/>
  <c r="K96" i="13"/>
  <c r="L96" i="13"/>
  <c r="I97" i="13"/>
  <c r="K97" i="13"/>
  <c r="L97" i="13"/>
  <c r="I98" i="13"/>
  <c r="K98" i="13"/>
  <c r="L98" i="13"/>
  <c r="I99" i="13"/>
  <c r="K99" i="13"/>
  <c r="L99" i="13"/>
  <c r="I100" i="13"/>
  <c r="K100" i="13"/>
  <c r="L100" i="13"/>
  <c r="I101" i="13"/>
  <c r="K101" i="13"/>
  <c r="L101" i="13"/>
  <c r="I102" i="13"/>
  <c r="K102" i="13"/>
  <c r="L102" i="13"/>
  <c r="I103" i="13"/>
  <c r="K103" i="13"/>
  <c r="L103" i="13"/>
  <c r="I104" i="13"/>
  <c r="K104" i="13"/>
  <c r="L104" i="13"/>
  <c r="I105" i="13"/>
  <c r="K105" i="13"/>
  <c r="L105" i="13"/>
  <c r="I106" i="13"/>
  <c r="K106" i="13"/>
  <c r="L106" i="13"/>
  <c r="I107" i="13"/>
  <c r="K107" i="13"/>
  <c r="L107" i="13"/>
  <c r="I108" i="13"/>
  <c r="K108" i="13"/>
  <c r="L108" i="13"/>
  <c r="I109" i="13"/>
  <c r="K109" i="13"/>
  <c r="L109" i="13"/>
  <c r="I110" i="13"/>
  <c r="K110" i="13"/>
  <c r="L110" i="13"/>
  <c r="I111" i="13"/>
  <c r="K111" i="13"/>
  <c r="L111" i="13"/>
  <c r="I112" i="13"/>
  <c r="K112" i="13"/>
  <c r="L112" i="13"/>
  <c r="I113" i="13"/>
  <c r="K113" i="13"/>
  <c r="L113" i="13"/>
  <c r="I114" i="13"/>
  <c r="K114" i="13"/>
  <c r="L114" i="13"/>
  <c r="I115" i="13"/>
  <c r="K115" i="13"/>
  <c r="L115" i="13"/>
  <c r="I116" i="13"/>
  <c r="K116" i="13"/>
  <c r="L116" i="13"/>
  <c r="I117" i="13"/>
  <c r="K117" i="13"/>
  <c r="L117" i="13"/>
  <c r="I118" i="13"/>
  <c r="K118" i="13"/>
  <c r="L118" i="13"/>
  <c r="I119" i="13"/>
  <c r="K119" i="13"/>
  <c r="L119" i="13"/>
  <c r="I120" i="13"/>
  <c r="K120" i="13"/>
  <c r="L120" i="13"/>
  <c r="I121" i="13"/>
  <c r="K121" i="13"/>
  <c r="L121" i="13"/>
  <c r="I122" i="13"/>
  <c r="K122" i="13"/>
  <c r="L122" i="13"/>
  <c r="I123" i="13"/>
  <c r="K123" i="13"/>
  <c r="L123" i="13"/>
  <c r="I124" i="13"/>
  <c r="K124" i="13"/>
  <c r="L124" i="13"/>
  <c r="I125" i="13"/>
  <c r="K125" i="13"/>
  <c r="L125" i="13"/>
  <c r="I126" i="13"/>
  <c r="K126" i="13"/>
  <c r="L126" i="13"/>
  <c r="I127" i="13"/>
  <c r="K127" i="13"/>
  <c r="L127" i="13"/>
  <c r="I128" i="13"/>
  <c r="K128" i="13"/>
  <c r="L128" i="13"/>
  <c r="I129" i="13"/>
  <c r="K129" i="13"/>
  <c r="L129" i="13"/>
  <c r="I130" i="13"/>
  <c r="K130" i="13"/>
  <c r="L130" i="13"/>
  <c r="I131" i="13"/>
  <c r="K131" i="13"/>
  <c r="L131" i="13"/>
  <c r="I132" i="13"/>
  <c r="K132" i="13"/>
  <c r="L132" i="13"/>
  <c r="I133" i="13"/>
  <c r="K133" i="13"/>
  <c r="L133" i="13"/>
  <c r="I134" i="13"/>
  <c r="K134" i="13"/>
  <c r="L134" i="13"/>
  <c r="I135" i="13"/>
  <c r="K135" i="13"/>
  <c r="L135" i="13"/>
  <c r="I136" i="13"/>
  <c r="K136" i="13"/>
  <c r="L136" i="13"/>
  <c r="I137" i="13"/>
  <c r="K137" i="13"/>
  <c r="L137" i="13"/>
  <c r="I138" i="13"/>
  <c r="K138" i="13"/>
  <c r="L138" i="13"/>
  <c r="I139" i="13"/>
  <c r="K139" i="13"/>
  <c r="L139" i="13"/>
  <c r="I140" i="13"/>
  <c r="K140" i="13"/>
  <c r="L140" i="13"/>
  <c r="I141" i="13"/>
  <c r="K141" i="13"/>
  <c r="L141" i="13"/>
  <c r="I142" i="13"/>
  <c r="K142" i="13"/>
  <c r="L142" i="13"/>
  <c r="I143" i="13"/>
  <c r="K143" i="13"/>
  <c r="L143" i="13"/>
  <c r="I144" i="13"/>
  <c r="K144" i="13"/>
  <c r="L144" i="13"/>
  <c r="I145" i="13"/>
  <c r="K145" i="13"/>
  <c r="L145" i="13"/>
  <c r="I146" i="13"/>
  <c r="K146" i="13"/>
  <c r="L146" i="13"/>
  <c r="I147" i="13"/>
  <c r="K147" i="13"/>
  <c r="L147" i="13"/>
  <c r="I148" i="13"/>
  <c r="K148" i="13"/>
  <c r="L148" i="13"/>
  <c r="I149" i="13"/>
  <c r="K149" i="13"/>
  <c r="L149" i="13"/>
  <c r="I150" i="13"/>
  <c r="K150" i="13"/>
  <c r="L150" i="13"/>
  <c r="I151" i="13"/>
  <c r="K151" i="13"/>
  <c r="L151" i="13"/>
  <c r="I152" i="13"/>
  <c r="K152" i="13"/>
  <c r="L152" i="13"/>
  <c r="I153" i="13"/>
  <c r="K153" i="13"/>
  <c r="L153" i="13"/>
  <c r="I154" i="13"/>
  <c r="K154" i="13"/>
  <c r="L154" i="13"/>
  <c r="I155" i="13"/>
  <c r="K155" i="13"/>
  <c r="L155" i="13"/>
  <c r="I156" i="13"/>
  <c r="K156" i="13"/>
  <c r="L156" i="13"/>
  <c r="I157" i="13"/>
  <c r="K157" i="13"/>
  <c r="L157" i="13"/>
  <c r="I158" i="13"/>
  <c r="K158" i="13"/>
  <c r="L158" i="13"/>
  <c r="I159" i="13"/>
  <c r="K159" i="13"/>
  <c r="L159" i="13"/>
  <c r="I160" i="13"/>
  <c r="K160" i="13"/>
  <c r="L160" i="13"/>
  <c r="I161" i="13"/>
  <c r="K161" i="13"/>
  <c r="L161" i="13"/>
  <c r="I162" i="13"/>
  <c r="K162" i="13"/>
  <c r="L162" i="13"/>
  <c r="I163" i="13"/>
  <c r="K163" i="13"/>
  <c r="L163" i="13"/>
  <c r="I164" i="13"/>
  <c r="K164" i="13"/>
  <c r="L164" i="13"/>
  <c r="I165" i="13"/>
  <c r="K165" i="13"/>
  <c r="L165" i="13"/>
  <c r="I166" i="13"/>
  <c r="K166" i="13"/>
  <c r="L166" i="13"/>
  <c r="I167" i="13"/>
  <c r="K167" i="13"/>
  <c r="L167" i="13"/>
  <c r="I168" i="13"/>
  <c r="K168" i="13"/>
  <c r="L168" i="13"/>
  <c r="I169" i="13"/>
  <c r="K169" i="13"/>
  <c r="L169" i="13"/>
  <c r="I170" i="13"/>
  <c r="K170" i="13"/>
  <c r="L170" i="13"/>
  <c r="I171" i="13"/>
  <c r="K171" i="13"/>
  <c r="L171" i="13"/>
  <c r="I172" i="13"/>
  <c r="K172" i="13"/>
  <c r="L172" i="13"/>
  <c r="I173" i="13"/>
  <c r="K173" i="13"/>
  <c r="L173" i="13"/>
  <c r="I174" i="13"/>
  <c r="K174" i="13"/>
  <c r="L174" i="13"/>
  <c r="I175" i="13"/>
  <c r="K175" i="13"/>
  <c r="L175" i="13"/>
  <c r="I176" i="13"/>
  <c r="K176" i="13"/>
  <c r="L176" i="13"/>
  <c r="I177" i="13"/>
  <c r="K177" i="13"/>
  <c r="L177" i="13"/>
  <c r="I178" i="13"/>
  <c r="K178" i="13"/>
  <c r="L178" i="13"/>
  <c r="I179" i="13"/>
  <c r="K179" i="13"/>
  <c r="L179" i="13"/>
  <c r="I180" i="13"/>
  <c r="K180" i="13"/>
  <c r="L180" i="13"/>
  <c r="I181" i="13"/>
  <c r="K181" i="13"/>
  <c r="L181" i="13"/>
  <c r="I182" i="13"/>
  <c r="K182" i="13"/>
  <c r="L182" i="13"/>
  <c r="I183" i="13"/>
  <c r="K183" i="13"/>
  <c r="L183" i="13"/>
  <c r="I184" i="13"/>
  <c r="K184" i="13"/>
  <c r="L184" i="13"/>
  <c r="I185" i="13"/>
  <c r="K185" i="13"/>
  <c r="L185" i="13"/>
  <c r="I186" i="13"/>
  <c r="K186" i="13"/>
  <c r="L186" i="13"/>
  <c r="I187" i="13"/>
  <c r="K187" i="13"/>
  <c r="L187" i="13"/>
  <c r="I188" i="13"/>
  <c r="K188" i="13"/>
  <c r="L188" i="13"/>
  <c r="I189" i="13"/>
  <c r="K189" i="13"/>
  <c r="L189" i="13"/>
  <c r="I190" i="13"/>
  <c r="K190" i="13"/>
  <c r="L190" i="13"/>
  <c r="I191" i="13"/>
  <c r="K191" i="13"/>
  <c r="L191" i="13"/>
  <c r="I192" i="13"/>
  <c r="K192" i="13"/>
  <c r="L192" i="13"/>
  <c r="I193" i="13"/>
  <c r="K193" i="13"/>
  <c r="L193" i="13"/>
  <c r="I194" i="13"/>
  <c r="K194" i="13"/>
  <c r="L194" i="13"/>
  <c r="I195" i="13"/>
  <c r="K195" i="13"/>
  <c r="L195" i="13"/>
  <c r="I196" i="13"/>
  <c r="K196" i="13"/>
  <c r="L196" i="13"/>
  <c r="I197" i="13"/>
  <c r="K197" i="13"/>
  <c r="L197" i="13"/>
  <c r="I198" i="13"/>
  <c r="K198" i="13"/>
  <c r="L198" i="13"/>
  <c r="I199" i="13"/>
  <c r="K199" i="13"/>
  <c r="L199" i="13"/>
  <c r="I200" i="13"/>
  <c r="K200" i="13"/>
  <c r="L200" i="13"/>
  <c r="I201" i="13"/>
  <c r="K201" i="13"/>
  <c r="L201" i="13"/>
  <c r="I202" i="13"/>
  <c r="K202" i="13"/>
  <c r="L202" i="13"/>
  <c r="I203" i="13"/>
  <c r="K203" i="13"/>
  <c r="L203" i="13"/>
  <c r="I204" i="13"/>
  <c r="K204" i="13"/>
  <c r="L204" i="13"/>
  <c r="I205" i="13"/>
  <c r="K205" i="13"/>
  <c r="L205" i="13"/>
  <c r="I206" i="13"/>
  <c r="K206" i="13"/>
  <c r="L206" i="13"/>
  <c r="I207" i="13"/>
  <c r="K207" i="13"/>
  <c r="L207" i="13"/>
  <c r="I208" i="13"/>
  <c r="K208" i="13"/>
  <c r="L208" i="13"/>
  <c r="I209" i="13"/>
  <c r="K209" i="13"/>
  <c r="L209" i="13"/>
  <c r="I210" i="13"/>
  <c r="K210" i="13"/>
  <c r="L210" i="13"/>
  <c r="I211" i="13"/>
  <c r="K211" i="13"/>
  <c r="L211" i="13"/>
  <c r="I212" i="13"/>
  <c r="K212" i="13"/>
  <c r="L212" i="13"/>
  <c r="I213" i="13"/>
  <c r="K213" i="13"/>
  <c r="L213" i="13"/>
  <c r="I214" i="13"/>
  <c r="K214" i="13"/>
  <c r="L214" i="13"/>
  <c r="I215" i="13"/>
  <c r="K215" i="13"/>
  <c r="L215" i="13"/>
  <c r="I216" i="13"/>
  <c r="K216" i="13"/>
  <c r="L216" i="13"/>
  <c r="I217" i="13"/>
  <c r="K217" i="13"/>
  <c r="L217" i="13"/>
  <c r="I218" i="13"/>
  <c r="K218" i="13"/>
  <c r="L218" i="13"/>
  <c r="I219" i="13"/>
  <c r="K219" i="13"/>
  <c r="L219" i="13"/>
  <c r="I220" i="13"/>
  <c r="K220" i="13"/>
  <c r="L220" i="13"/>
  <c r="I221" i="13"/>
  <c r="K221" i="13"/>
  <c r="L221" i="13"/>
  <c r="I222" i="13"/>
  <c r="K222" i="13"/>
  <c r="L222" i="13"/>
  <c r="I223" i="13"/>
  <c r="K223" i="13"/>
  <c r="L223" i="13"/>
  <c r="I224" i="13"/>
  <c r="K224" i="13"/>
  <c r="L224" i="13"/>
  <c r="I225" i="13"/>
  <c r="K225" i="13"/>
  <c r="L225" i="13"/>
  <c r="I226" i="13"/>
  <c r="K226" i="13"/>
  <c r="L226" i="13"/>
  <c r="I227" i="13"/>
  <c r="K227" i="13"/>
  <c r="L227" i="13"/>
  <c r="I228" i="13"/>
  <c r="K228" i="13"/>
  <c r="L228" i="13"/>
  <c r="I229" i="13"/>
  <c r="K229" i="13"/>
  <c r="L229" i="13"/>
  <c r="I230" i="13"/>
  <c r="K230" i="13"/>
  <c r="L230" i="13"/>
  <c r="I231" i="13"/>
  <c r="K231" i="13"/>
  <c r="L231" i="13"/>
  <c r="I232" i="13"/>
  <c r="K232" i="13"/>
  <c r="L232" i="13"/>
  <c r="I233" i="13"/>
  <c r="K233" i="13"/>
  <c r="L233" i="13"/>
  <c r="I234" i="13"/>
  <c r="K234" i="13"/>
  <c r="L234" i="13"/>
  <c r="I235" i="13"/>
  <c r="K235" i="13"/>
  <c r="L235" i="13"/>
  <c r="I236" i="13"/>
  <c r="K236" i="13"/>
  <c r="L236" i="13"/>
  <c r="I237" i="13"/>
  <c r="K237" i="13"/>
  <c r="L237" i="13"/>
  <c r="I238" i="13"/>
  <c r="K238" i="13"/>
  <c r="L238" i="13"/>
  <c r="I239" i="13"/>
  <c r="K239" i="13"/>
  <c r="L239" i="13"/>
  <c r="I240" i="13"/>
  <c r="K240" i="13"/>
  <c r="L240" i="13"/>
  <c r="I241" i="13"/>
  <c r="K241" i="13"/>
  <c r="L241" i="13"/>
  <c r="I242" i="13"/>
  <c r="K242" i="13"/>
  <c r="L242" i="13"/>
  <c r="I243" i="13"/>
  <c r="K243" i="13"/>
  <c r="L243" i="13"/>
  <c r="I244" i="13"/>
  <c r="K244" i="13"/>
  <c r="L244" i="13"/>
  <c r="I245" i="13"/>
  <c r="K245" i="13"/>
  <c r="L245" i="13"/>
  <c r="I246" i="13"/>
  <c r="K246" i="13"/>
  <c r="L246" i="13"/>
  <c r="I247" i="13"/>
  <c r="K247" i="13"/>
  <c r="L247" i="13"/>
  <c r="I248" i="13"/>
  <c r="K248" i="13"/>
  <c r="L248" i="13"/>
  <c r="I249" i="13"/>
  <c r="K249" i="13"/>
  <c r="L249" i="13"/>
  <c r="I250" i="13"/>
  <c r="K250" i="13"/>
  <c r="L250" i="13"/>
  <c r="I251" i="13"/>
  <c r="K251" i="13"/>
  <c r="L251" i="13"/>
  <c r="I252" i="13"/>
  <c r="K252" i="13"/>
  <c r="L252" i="13"/>
  <c r="I253" i="13"/>
  <c r="K253" i="13"/>
  <c r="L253" i="13"/>
  <c r="I254" i="13"/>
  <c r="K254" i="13"/>
  <c r="L254" i="13"/>
  <c r="I255" i="13"/>
  <c r="K255" i="13"/>
  <c r="L255" i="13"/>
  <c r="I256" i="13"/>
  <c r="K256" i="13"/>
  <c r="L256" i="13"/>
  <c r="I257" i="13"/>
  <c r="K257" i="13"/>
  <c r="L257" i="13"/>
  <c r="I258" i="13"/>
  <c r="K258" i="13"/>
  <c r="L258" i="13"/>
  <c r="I259" i="13"/>
  <c r="K259" i="13"/>
  <c r="L259" i="13"/>
  <c r="I260" i="13"/>
  <c r="K260" i="13"/>
  <c r="L260" i="13"/>
  <c r="I261" i="13"/>
  <c r="K261" i="13"/>
  <c r="L261" i="13"/>
  <c r="I262" i="13"/>
  <c r="K262" i="13"/>
  <c r="L262" i="13"/>
  <c r="I263" i="13"/>
  <c r="K263" i="13"/>
  <c r="L263" i="13"/>
  <c r="I264" i="13"/>
  <c r="K264" i="13"/>
  <c r="L264" i="13"/>
  <c r="I265" i="13"/>
  <c r="K265" i="13"/>
  <c r="L265" i="13"/>
  <c r="I266" i="13"/>
  <c r="K266" i="13"/>
  <c r="L266" i="13"/>
  <c r="I267" i="13"/>
  <c r="K267" i="13"/>
  <c r="L267" i="13"/>
  <c r="I268" i="13"/>
  <c r="K268" i="13"/>
  <c r="L268" i="13"/>
  <c r="I269" i="13"/>
  <c r="K269" i="13"/>
  <c r="L269" i="13"/>
  <c r="I270" i="13"/>
  <c r="K270" i="13"/>
  <c r="L270" i="13"/>
  <c r="I271" i="13"/>
  <c r="K271" i="13"/>
  <c r="L271" i="13"/>
  <c r="I272" i="13"/>
  <c r="K272" i="13"/>
  <c r="L272" i="13"/>
  <c r="I273" i="13"/>
  <c r="K273" i="13"/>
  <c r="L273" i="13"/>
  <c r="I274" i="13"/>
  <c r="K274" i="13"/>
  <c r="L274" i="13"/>
  <c r="I275" i="13"/>
  <c r="K275" i="13"/>
  <c r="L275" i="13"/>
  <c r="I276" i="13"/>
  <c r="K276" i="13"/>
  <c r="L276" i="13"/>
  <c r="I277" i="13"/>
  <c r="K277" i="13"/>
  <c r="L277" i="13"/>
  <c r="I278" i="13"/>
  <c r="K278" i="13"/>
  <c r="L278" i="13"/>
  <c r="I279" i="13"/>
  <c r="K279" i="13"/>
  <c r="L279" i="13"/>
  <c r="I280" i="13"/>
  <c r="K280" i="13"/>
  <c r="L280" i="13"/>
  <c r="I281" i="13"/>
  <c r="K281" i="13"/>
  <c r="L281" i="13"/>
  <c r="I282" i="13"/>
  <c r="K282" i="13"/>
  <c r="L282" i="13"/>
  <c r="I283" i="13"/>
  <c r="K283" i="13"/>
  <c r="L283" i="13"/>
  <c r="I284" i="13"/>
  <c r="K284" i="13"/>
  <c r="L284" i="13"/>
  <c r="I285" i="13"/>
  <c r="K285" i="13"/>
  <c r="L285" i="13"/>
  <c r="I286" i="13"/>
  <c r="K286" i="13"/>
  <c r="L286" i="13"/>
  <c r="I287" i="13"/>
  <c r="K287" i="13"/>
  <c r="L287" i="13"/>
  <c r="I288" i="13"/>
  <c r="K288" i="13"/>
  <c r="L288" i="13"/>
  <c r="I289" i="13"/>
  <c r="K289" i="13"/>
  <c r="L289" i="13"/>
  <c r="I290" i="13"/>
  <c r="K290" i="13"/>
  <c r="L290" i="13"/>
  <c r="I291" i="13"/>
  <c r="K291" i="13"/>
  <c r="L291" i="13"/>
  <c r="I292" i="13"/>
  <c r="K292" i="13"/>
  <c r="L292" i="13"/>
  <c r="I293" i="13"/>
  <c r="K293" i="13"/>
  <c r="L293" i="13"/>
  <c r="I294" i="13"/>
  <c r="K294" i="13"/>
  <c r="L294" i="13"/>
  <c r="I295" i="13"/>
  <c r="K295" i="13"/>
  <c r="L295" i="13"/>
  <c r="I296" i="13"/>
  <c r="K296" i="13"/>
  <c r="L296" i="13"/>
  <c r="I297" i="13"/>
  <c r="K297" i="13"/>
  <c r="L297" i="13"/>
  <c r="I298" i="13"/>
  <c r="K298" i="13"/>
  <c r="L298" i="13"/>
  <c r="I299" i="13"/>
  <c r="K299" i="13"/>
  <c r="L299" i="13"/>
  <c r="I300" i="13"/>
  <c r="K300" i="13"/>
  <c r="L300" i="13"/>
  <c r="I301" i="13"/>
  <c r="K301" i="13"/>
  <c r="L301" i="13"/>
  <c r="I302" i="13"/>
  <c r="K302" i="13"/>
  <c r="L302" i="13"/>
  <c r="I303" i="13"/>
  <c r="K303" i="13"/>
  <c r="L303" i="13"/>
  <c r="I304" i="13"/>
  <c r="K304" i="13"/>
  <c r="L304" i="13"/>
  <c r="I305" i="13"/>
  <c r="K305" i="13"/>
  <c r="L305" i="13"/>
  <c r="I306" i="13"/>
  <c r="K306" i="13"/>
  <c r="L306" i="13"/>
  <c r="I307" i="13"/>
  <c r="K307" i="13"/>
  <c r="L307" i="13"/>
  <c r="I308" i="13"/>
  <c r="K308" i="13"/>
  <c r="L308" i="13"/>
  <c r="I309" i="13"/>
  <c r="K309" i="13"/>
  <c r="L309" i="13"/>
  <c r="I310" i="13"/>
  <c r="K310" i="13"/>
  <c r="L310" i="13"/>
  <c r="I311" i="13"/>
  <c r="K311" i="13"/>
  <c r="L311" i="13"/>
  <c r="I312" i="13"/>
  <c r="K312" i="13"/>
  <c r="L312" i="13"/>
  <c r="I313" i="13"/>
  <c r="K313" i="13"/>
  <c r="L313" i="13"/>
  <c r="I314" i="13"/>
  <c r="K314" i="13"/>
  <c r="L314" i="13"/>
  <c r="I315" i="13"/>
  <c r="K315" i="13"/>
  <c r="L315" i="13"/>
  <c r="I316" i="13"/>
  <c r="K316" i="13"/>
  <c r="L316" i="13"/>
  <c r="I317" i="13"/>
  <c r="K317" i="13"/>
  <c r="L317" i="13"/>
  <c r="I318" i="13"/>
  <c r="K318" i="13"/>
  <c r="L318" i="13"/>
  <c r="I319" i="13"/>
  <c r="K319" i="13"/>
  <c r="L319" i="13"/>
  <c r="I320" i="13"/>
  <c r="K320" i="13"/>
  <c r="L320" i="13"/>
  <c r="I321" i="13"/>
  <c r="K321" i="13"/>
  <c r="L321" i="13"/>
  <c r="I322" i="13"/>
  <c r="K322" i="13"/>
  <c r="L322" i="13"/>
  <c r="I323" i="13"/>
  <c r="K323" i="13"/>
  <c r="L323" i="13"/>
  <c r="I324" i="13"/>
  <c r="K324" i="13"/>
  <c r="L324" i="13"/>
  <c r="I325" i="13"/>
  <c r="K325" i="13"/>
  <c r="L325" i="13"/>
  <c r="I326" i="13"/>
  <c r="K326" i="13"/>
  <c r="L326" i="13"/>
  <c r="I327" i="13"/>
  <c r="K327" i="13"/>
  <c r="L327" i="13"/>
  <c r="I328" i="13"/>
  <c r="K328" i="13"/>
  <c r="L328" i="13"/>
  <c r="I329" i="13"/>
  <c r="K329" i="13"/>
  <c r="L329" i="13"/>
  <c r="I330" i="13"/>
  <c r="K330" i="13"/>
  <c r="L330" i="13"/>
  <c r="I331" i="13"/>
  <c r="K331" i="13"/>
  <c r="L331" i="13"/>
  <c r="I332" i="13"/>
  <c r="K332" i="13"/>
  <c r="L332" i="13"/>
  <c r="I333" i="13"/>
  <c r="K333" i="13"/>
  <c r="L333" i="13"/>
  <c r="I334" i="13"/>
  <c r="K334" i="13"/>
  <c r="L334" i="13"/>
  <c r="I335" i="13"/>
  <c r="K335" i="13"/>
  <c r="L335" i="13"/>
  <c r="I336" i="13"/>
  <c r="K336" i="13"/>
  <c r="L336" i="13"/>
  <c r="I337" i="13"/>
  <c r="K337" i="13"/>
  <c r="L337" i="13"/>
  <c r="I338" i="13"/>
  <c r="K338" i="13"/>
  <c r="L338" i="13"/>
  <c r="I339" i="13"/>
  <c r="K339" i="13"/>
  <c r="L339" i="13"/>
  <c r="I340" i="13"/>
  <c r="K340" i="13"/>
  <c r="L340" i="13"/>
  <c r="I341" i="13"/>
  <c r="K341" i="13"/>
  <c r="L341" i="13"/>
  <c r="I342" i="13"/>
  <c r="K342" i="13"/>
  <c r="L342" i="13"/>
  <c r="I343" i="13"/>
  <c r="K343" i="13"/>
  <c r="L343" i="13"/>
  <c r="I344" i="13"/>
  <c r="K344" i="13"/>
  <c r="L344" i="13"/>
  <c r="I345" i="13"/>
  <c r="K345" i="13"/>
  <c r="L345" i="13"/>
  <c r="I346" i="13"/>
  <c r="K346" i="13"/>
  <c r="L346" i="13"/>
  <c r="I347" i="13"/>
  <c r="K347" i="13"/>
  <c r="L347" i="13"/>
  <c r="I348" i="13"/>
  <c r="K348" i="13"/>
  <c r="L348" i="13"/>
  <c r="I349" i="13"/>
  <c r="K349" i="13"/>
  <c r="L349" i="13"/>
  <c r="I350" i="13"/>
  <c r="K350" i="13"/>
  <c r="L350" i="13"/>
  <c r="I351" i="13"/>
  <c r="K351" i="13"/>
  <c r="L351" i="13"/>
  <c r="I2" i="13"/>
  <c r="K2" i="13"/>
  <c r="L2" i="13"/>
  <c r="D3" i="13"/>
  <c r="F3" i="13"/>
  <c r="G3" i="13"/>
  <c r="D4" i="13"/>
  <c r="F4" i="13"/>
  <c r="G4" i="13"/>
  <c r="D5" i="13"/>
  <c r="F5" i="13"/>
  <c r="G5" i="13"/>
  <c r="D6" i="13"/>
  <c r="F6" i="13"/>
  <c r="G6" i="13"/>
  <c r="D7" i="13"/>
  <c r="F7" i="13"/>
  <c r="G7" i="13"/>
  <c r="D8" i="13"/>
  <c r="F8" i="13"/>
  <c r="G8" i="13"/>
  <c r="D9" i="13"/>
  <c r="F9" i="13"/>
  <c r="G9" i="13"/>
  <c r="D10" i="13"/>
  <c r="F10" i="13"/>
  <c r="G10" i="13"/>
  <c r="D11" i="13"/>
  <c r="F11" i="13"/>
  <c r="G11" i="13"/>
  <c r="D12" i="13"/>
  <c r="F12" i="13"/>
  <c r="G12" i="13"/>
  <c r="D13" i="13"/>
  <c r="F13" i="13"/>
  <c r="G13" i="13"/>
  <c r="D14" i="13"/>
  <c r="F14" i="13"/>
  <c r="G14" i="13"/>
  <c r="D15" i="13"/>
  <c r="F15" i="13"/>
  <c r="G15" i="13"/>
  <c r="D16" i="13"/>
  <c r="F16" i="13"/>
  <c r="G16" i="13"/>
  <c r="D17" i="13"/>
  <c r="F17" i="13"/>
  <c r="G17" i="13"/>
  <c r="D18" i="13"/>
  <c r="F18" i="13"/>
  <c r="G18" i="13"/>
  <c r="D19" i="13"/>
  <c r="F19" i="13"/>
  <c r="G19" i="13"/>
  <c r="D20" i="13"/>
  <c r="F20" i="13"/>
  <c r="G20" i="13"/>
  <c r="D21" i="13"/>
  <c r="F21" i="13"/>
  <c r="G21" i="13"/>
  <c r="D22" i="13"/>
  <c r="F22" i="13"/>
  <c r="G22" i="13"/>
  <c r="D23" i="13"/>
  <c r="F23" i="13"/>
  <c r="G23" i="13"/>
  <c r="D24" i="13"/>
  <c r="F24" i="13"/>
  <c r="G24" i="13"/>
  <c r="D25" i="13"/>
  <c r="F25" i="13"/>
  <c r="G25" i="13"/>
  <c r="D26" i="13"/>
  <c r="F26" i="13"/>
  <c r="G26" i="13"/>
  <c r="D27" i="13"/>
  <c r="F27" i="13"/>
  <c r="G27" i="13"/>
  <c r="D28" i="13"/>
  <c r="F28" i="13"/>
  <c r="G28" i="13"/>
  <c r="D29" i="13"/>
  <c r="F29" i="13"/>
  <c r="G29" i="13"/>
  <c r="D30" i="13"/>
  <c r="F30" i="13"/>
  <c r="G30" i="13"/>
  <c r="D31" i="13"/>
  <c r="F31" i="13"/>
  <c r="G31" i="13"/>
  <c r="D32" i="13"/>
  <c r="F32" i="13"/>
  <c r="G32" i="13"/>
  <c r="D33" i="13"/>
  <c r="F33" i="13"/>
  <c r="G33" i="13"/>
  <c r="D34" i="13"/>
  <c r="F34" i="13"/>
  <c r="G34" i="13"/>
  <c r="D35" i="13"/>
  <c r="F35" i="13"/>
  <c r="G35" i="13"/>
  <c r="D36" i="13"/>
  <c r="F36" i="13"/>
  <c r="G36" i="13"/>
  <c r="D37" i="13"/>
  <c r="F37" i="13"/>
  <c r="G37" i="13"/>
  <c r="D38" i="13"/>
  <c r="F38" i="13"/>
  <c r="G38" i="13"/>
  <c r="D39" i="13"/>
  <c r="F39" i="13"/>
  <c r="G39" i="13"/>
  <c r="D40" i="13"/>
  <c r="F40" i="13"/>
  <c r="G40" i="13"/>
  <c r="D41" i="13"/>
  <c r="F41" i="13"/>
  <c r="G41" i="13"/>
  <c r="D42" i="13"/>
  <c r="F42" i="13"/>
  <c r="G42" i="13"/>
  <c r="D43" i="13"/>
  <c r="F43" i="13"/>
  <c r="G43" i="13"/>
  <c r="D44" i="13"/>
  <c r="F44" i="13"/>
  <c r="G44" i="13"/>
  <c r="D45" i="13"/>
  <c r="F45" i="13"/>
  <c r="G45" i="13"/>
  <c r="D46" i="13"/>
  <c r="F46" i="13"/>
  <c r="G46" i="13"/>
  <c r="D47" i="13"/>
  <c r="F47" i="13"/>
  <c r="G47" i="13"/>
  <c r="D48" i="13"/>
  <c r="F48" i="13"/>
  <c r="G48" i="13"/>
  <c r="D49" i="13"/>
  <c r="F49" i="13"/>
  <c r="G49" i="13"/>
  <c r="D50" i="13"/>
  <c r="F50" i="13"/>
  <c r="G50" i="13"/>
  <c r="D51" i="13"/>
  <c r="F51" i="13"/>
  <c r="G51" i="13"/>
  <c r="D52" i="13"/>
  <c r="F52" i="13"/>
  <c r="G52" i="13"/>
  <c r="D53" i="13"/>
  <c r="F53" i="13"/>
  <c r="G53" i="13"/>
  <c r="D54" i="13"/>
  <c r="F54" i="13"/>
  <c r="G54" i="13"/>
  <c r="D55" i="13"/>
  <c r="F55" i="13"/>
  <c r="G55" i="13"/>
  <c r="D56" i="13"/>
  <c r="F56" i="13"/>
  <c r="G56" i="13"/>
  <c r="D57" i="13"/>
  <c r="F57" i="13"/>
  <c r="G57" i="13"/>
  <c r="D58" i="13"/>
  <c r="F58" i="13"/>
  <c r="G58" i="13"/>
  <c r="D59" i="13"/>
  <c r="F59" i="13"/>
  <c r="G59" i="13"/>
  <c r="D60" i="13"/>
  <c r="F60" i="13"/>
  <c r="G60" i="13"/>
  <c r="D61" i="13"/>
  <c r="F61" i="13"/>
  <c r="G61" i="13"/>
  <c r="D62" i="13"/>
  <c r="F62" i="13"/>
  <c r="G62" i="13"/>
  <c r="D63" i="13"/>
  <c r="F63" i="13"/>
  <c r="G63" i="13"/>
  <c r="D64" i="13"/>
  <c r="F64" i="13"/>
  <c r="G64" i="13"/>
  <c r="D65" i="13"/>
  <c r="F65" i="13"/>
  <c r="G65" i="13"/>
  <c r="D66" i="13"/>
  <c r="F66" i="13"/>
  <c r="G66" i="13"/>
  <c r="D67" i="13"/>
  <c r="F67" i="13"/>
  <c r="G67" i="13"/>
  <c r="D68" i="13"/>
  <c r="F68" i="13"/>
  <c r="G68" i="13"/>
  <c r="D69" i="13"/>
  <c r="F69" i="13"/>
  <c r="G69" i="13"/>
  <c r="D70" i="13"/>
  <c r="F70" i="13"/>
  <c r="G70" i="13"/>
  <c r="D71" i="13"/>
  <c r="F71" i="13"/>
  <c r="G71" i="13"/>
  <c r="D72" i="13"/>
  <c r="F72" i="13"/>
  <c r="G72" i="13"/>
  <c r="D73" i="13"/>
  <c r="F73" i="13"/>
  <c r="G73" i="13"/>
  <c r="D74" i="13"/>
  <c r="F74" i="13"/>
  <c r="G74" i="13"/>
  <c r="D75" i="13"/>
  <c r="F75" i="13"/>
  <c r="G75" i="13"/>
  <c r="D76" i="13"/>
  <c r="F76" i="13"/>
  <c r="G76" i="13"/>
  <c r="D77" i="13"/>
  <c r="F77" i="13"/>
  <c r="G77" i="13"/>
  <c r="D78" i="13"/>
  <c r="F78" i="13"/>
  <c r="G78" i="13"/>
  <c r="D79" i="13"/>
  <c r="F79" i="13"/>
  <c r="G79" i="13"/>
  <c r="D80" i="13"/>
  <c r="F80" i="13"/>
  <c r="G80" i="13"/>
  <c r="D81" i="13"/>
  <c r="F81" i="13"/>
  <c r="G81" i="13"/>
  <c r="D82" i="13"/>
  <c r="F82" i="13"/>
  <c r="G82" i="13"/>
  <c r="D83" i="13"/>
  <c r="F83" i="13"/>
  <c r="G83" i="13"/>
  <c r="D84" i="13"/>
  <c r="F84" i="13"/>
  <c r="G84" i="13"/>
  <c r="D85" i="13"/>
  <c r="F85" i="13"/>
  <c r="G85" i="13"/>
  <c r="D86" i="13"/>
  <c r="F86" i="13"/>
  <c r="G86" i="13"/>
  <c r="D87" i="13"/>
  <c r="F87" i="13"/>
  <c r="G87" i="13"/>
  <c r="D88" i="13"/>
  <c r="F88" i="13"/>
  <c r="G88" i="13"/>
  <c r="D89" i="13"/>
  <c r="F89" i="13"/>
  <c r="G89" i="13"/>
  <c r="D90" i="13"/>
  <c r="F90" i="13"/>
  <c r="G90" i="13"/>
  <c r="D91" i="13"/>
  <c r="F91" i="13"/>
  <c r="G91" i="13"/>
  <c r="D92" i="13"/>
  <c r="F92" i="13"/>
  <c r="G92" i="13"/>
  <c r="D93" i="13"/>
  <c r="F93" i="13"/>
  <c r="G93" i="13"/>
  <c r="D94" i="13"/>
  <c r="F94" i="13"/>
  <c r="G94" i="13"/>
  <c r="D95" i="13"/>
  <c r="F95" i="13"/>
  <c r="G95" i="13"/>
  <c r="D96" i="13"/>
  <c r="F96" i="13"/>
  <c r="G96" i="13"/>
  <c r="D97" i="13"/>
  <c r="F97" i="13"/>
  <c r="G97" i="13"/>
  <c r="D98" i="13"/>
  <c r="F98" i="13"/>
  <c r="G98" i="13"/>
  <c r="D99" i="13"/>
  <c r="F99" i="13"/>
  <c r="G99" i="13"/>
  <c r="D100" i="13"/>
  <c r="F100" i="13"/>
  <c r="G100" i="13"/>
  <c r="D101" i="13"/>
  <c r="F101" i="13"/>
  <c r="G101" i="13"/>
  <c r="D102" i="13"/>
  <c r="F102" i="13"/>
  <c r="G102" i="13"/>
  <c r="D103" i="13"/>
  <c r="F103" i="13"/>
  <c r="G103" i="13"/>
  <c r="D104" i="13"/>
  <c r="F104" i="13"/>
  <c r="G104" i="13"/>
  <c r="D105" i="13"/>
  <c r="F105" i="13"/>
  <c r="G105" i="13"/>
  <c r="D106" i="13"/>
  <c r="F106" i="13"/>
  <c r="G106" i="13"/>
  <c r="D107" i="13"/>
  <c r="F107" i="13"/>
  <c r="G107" i="13"/>
  <c r="D108" i="13"/>
  <c r="F108" i="13"/>
  <c r="G108" i="13"/>
  <c r="D109" i="13"/>
  <c r="F109" i="13"/>
  <c r="G109" i="13"/>
  <c r="D110" i="13"/>
  <c r="F110" i="13"/>
  <c r="G110" i="13"/>
  <c r="D111" i="13"/>
  <c r="F111" i="13"/>
  <c r="G111" i="13"/>
  <c r="D112" i="13"/>
  <c r="F112" i="13"/>
  <c r="G112" i="13"/>
  <c r="D113" i="13"/>
  <c r="F113" i="13"/>
  <c r="G113" i="13"/>
  <c r="D114" i="13"/>
  <c r="F114" i="13"/>
  <c r="G114" i="13"/>
  <c r="D115" i="13"/>
  <c r="F115" i="13"/>
  <c r="G115" i="13"/>
  <c r="D116" i="13"/>
  <c r="F116" i="13"/>
  <c r="G116" i="13"/>
  <c r="D117" i="13"/>
  <c r="F117" i="13"/>
  <c r="G117" i="13"/>
  <c r="D118" i="13"/>
  <c r="F118" i="13"/>
  <c r="G118" i="13"/>
  <c r="D119" i="13"/>
  <c r="F119" i="13"/>
  <c r="G119" i="13"/>
  <c r="D120" i="13"/>
  <c r="F120" i="13"/>
  <c r="G120" i="13"/>
  <c r="D121" i="13"/>
  <c r="F121" i="13"/>
  <c r="G121" i="13"/>
  <c r="D122" i="13"/>
  <c r="F122" i="13"/>
  <c r="G122" i="13"/>
  <c r="D123" i="13"/>
  <c r="F123" i="13"/>
  <c r="G123" i="13"/>
  <c r="D124" i="13"/>
  <c r="F124" i="13"/>
  <c r="G124" i="13"/>
  <c r="D125" i="13"/>
  <c r="F125" i="13"/>
  <c r="G125" i="13"/>
  <c r="D126" i="13"/>
  <c r="F126" i="13"/>
  <c r="G126" i="13"/>
  <c r="D127" i="13"/>
  <c r="F127" i="13"/>
  <c r="G127" i="13"/>
  <c r="D128" i="13"/>
  <c r="F128" i="13"/>
  <c r="G128" i="13"/>
  <c r="D129" i="13"/>
  <c r="F129" i="13"/>
  <c r="G129" i="13"/>
  <c r="D130" i="13"/>
  <c r="F130" i="13"/>
  <c r="G130" i="13"/>
  <c r="D131" i="13"/>
  <c r="F131" i="13"/>
  <c r="G131" i="13"/>
  <c r="D132" i="13"/>
  <c r="F132" i="13"/>
  <c r="G132" i="13"/>
  <c r="D133" i="13"/>
  <c r="F133" i="13"/>
  <c r="G133" i="13"/>
  <c r="D134" i="13"/>
  <c r="F134" i="13"/>
  <c r="G134" i="13"/>
  <c r="D135" i="13"/>
  <c r="F135" i="13"/>
  <c r="G135" i="13"/>
  <c r="D136" i="13"/>
  <c r="F136" i="13"/>
  <c r="G136" i="13"/>
  <c r="D137" i="13"/>
  <c r="F137" i="13"/>
  <c r="G137" i="13"/>
  <c r="D138" i="13"/>
  <c r="F138" i="13"/>
  <c r="G138" i="13"/>
  <c r="D139" i="13"/>
  <c r="F139" i="13"/>
  <c r="G139" i="13"/>
  <c r="D140" i="13"/>
  <c r="F140" i="13"/>
  <c r="G140" i="13"/>
  <c r="D141" i="13"/>
  <c r="F141" i="13"/>
  <c r="G141" i="13"/>
  <c r="D142" i="13"/>
  <c r="F142" i="13"/>
  <c r="G142" i="13"/>
  <c r="D143" i="13"/>
  <c r="F143" i="13"/>
  <c r="G143" i="13"/>
  <c r="D144" i="13"/>
  <c r="F144" i="13"/>
  <c r="G144" i="13"/>
  <c r="D145" i="13"/>
  <c r="F145" i="13"/>
  <c r="G145" i="13"/>
  <c r="D146" i="13"/>
  <c r="F146" i="13"/>
  <c r="G146" i="13"/>
  <c r="D147" i="13"/>
  <c r="F147" i="13"/>
  <c r="G147" i="13"/>
  <c r="D148" i="13"/>
  <c r="F148" i="13"/>
  <c r="G148" i="13"/>
  <c r="D149" i="13"/>
  <c r="F149" i="13"/>
  <c r="G149" i="13"/>
  <c r="D150" i="13"/>
  <c r="F150" i="13"/>
  <c r="G150" i="13"/>
  <c r="D151" i="13"/>
  <c r="F151" i="13"/>
  <c r="G151" i="13"/>
  <c r="D152" i="13"/>
  <c r="F152" i="13"/>
  <c r="G152" i="13"/>
  <c r="D153" i="13"/>
  <c r="F153" i="13"/>
  <c r="G153" i="13"/>
  <c r="D154" i="13"/>
  <c r="F154" i="13"/>
  <c r="G154" i="13"/>
  <c r="D155" i="13"/>
  <c r="F155" i="13"/>
  <c r="G155" i="13"/>
  <c r="D156" i="13"/>
  <c r="F156" i="13"/>
  <c r="G156" i="13"/>
  <c r="D157" i="13"/>
  <c r="F157" i="13"/>
  <c r="G157" i="13"/>
  <c r="D158" i="13"/>
  <c r="F158" i="13"/>
  <c r="G158" i="13"/>
  <c r="D159" i="13"/>
  <c r="F159" i="13"/>
  <c r="G159" i="13"/>
  <c r="D160" i="13"/>
  <c r="F160" i="13"/>
  <c r="G160" i="13"/>
  <c r="D161" i="13"/>
  <c r="F161" i="13"/>
  <c r="G161" i="13"/>
  <c r="D162" i="13"/>
  <c r="F162" i="13"/>
  <c r="G162" i="13"/>
  <c r="D163" i="13"/>
  <c r="F163" i="13"/>
  <c r="G163" i="13"/>
  <c r="D164" i="13"/>
  <c r="F164" i="13"/>
  <c r="G164" i="13"/>
  <c r="D165" i="13"/>
  <c r="F165" i="13"/>
  <c r="G165" i="13"/>
  <c r="D166" i="13"/>
  <c r="F166" i="13"/>
  <c r="G166" i="13"/>
  <c r="D167" i="13"/>
  <c r="F167" i="13"/>
  <c r="G167" i="13"/>
  <c r="D168" i="13"/>
  <c r="F168" i="13"/>
  <c r="G168" i="13"/>
  <c r="D169" i="13"/>
  <c r="F169" i="13"/>
  <c r="G169" i="13"/>
  <c r="D170" i="13"/>
  <c r="F170" i="13"/>
  <c r="G170" i="13"/>
  <c r="D171" i="13"/>
  <c r="F171" i="13"/>
  <c r="G171" i="13"/>
  <c r="D172" i="13"/>
  <c r="F172" i="13"/>
  <c r="G172" i="13"/>
  <c r="D173" i="13"/>
  <c r="F173" i="13"/>
  <c r="G173" i="13"/>
  <c r="D174" i="13"/>
  <c r="F174" i="13"/>
  <c r="G174" i="13"/>
  <c r="D175" i="13"/>
  <c r="F175" i="13"/>
  <c r="G175" i="13"/>
  <c r="D176" i="13"/>
  <c r="F176" i="13"/>
  <c r="G176" i="13"/>
  <c r="D177" i="13"/>
  <c r="F177" i="13"/>
  <c r="G177" i="13"/>
  <c r="D178" i="13"/>
  <c r="F178" i="13"/>
  <c r="G178" i="13"/>
  <c r="D179" i="13"/>
  <c r="F179" i="13"/>
  <c r="G179" i="13"/>
  <c r="D180" i="13"/>
  <c r="F180" i="13"/>
  <c r="G180" i="13"/>
  <c r="D181" i="13"/>
  <c r="F181" i="13"/>
  <c r="G181" i="13"/>
  <c r="D182" i="13"/>
  <c r="F182" i="13"/>
  <c r="G182" i="13"/>
  <c r="D183" i="13"/>
  <c r="F183" i="13"/>
  <c r="G183" i="13"/>
  <c r="D184" i="13"/>
  <c r="F184" i="13"/>
  <c r="G184" i="13"/>
  <c r="D185" i="13"/>
  <c r="F185" i="13"/>
  <c r="G185" i="13"/>
  <c r="D186" i="13"/>
  <c r="F186" i="13"/>
  <c r="G186" i="13"/>
  <c r="D187" i="13"/>
  <c r="F187" i="13"/>
  <c r="G187" i="13"/>
  <c r="D188" i="13"/>
  <c r="F188" i="13"/>
  <c r="G188" i="13"/>
  <c r="D189" i="13"/>
  <c r="F189" i="13"/>
  <c r="G189" i="13"/>
  <c r="D190" i="13"/>
  <c r="F190" i="13"/>
  <c r="G190" i="13"/>
  <c r="D191" i="13"/>
  <c r="F191" i="13"/>
  <c r="G191" i="13"/>
  <c r="D192" i="13"/>
  <c r="F192" i="13"/>
  <c r="G192" i="13"/>
  <c r="D193" i="13"/>
  <c r="F193" i="13"/>
  <c r="G193" i="13"/>
  <c r="D194" i="13"/>
  <c r="F194" i="13"/>
  <c r="G194" i="13"/>
  <c r="D195" i="13"/>
  <c r="F195" i="13"/>
  <c r="G195" i="13"/>
  <c r="D196" i="13"/>
  <c r="F196" i="13"/>
  <c r="G196" i="13"/>
  <c r="D197" i="13"/>
  <c r="F197" i="13"/>
  <c r="G197" i="13"/>
  <c r="D198" i="13"/>
  <c r="F198" i="13"/>
  <c r="G198" i="13"/>
  <c r="D199" i="13"/>
  <c r="F199" i="13"/>
  <c r="G199" i="13"/>
  <c r="D200" i="13"/>
  <c r="F200" i="13"/>
  <c r="G200" i="13"/>
  <c r="D201" i="13"/>
  <c r="F201" i="13"/>
  <c r="G201" i="13"/>
  <c r="D202" i="13"/>
  <c r="F202" i="13"/>
  <c r="G202" i="13"/>
  <c r="D203" i="13"/>
  <c r="F203" i="13"/>
  <c r="G203" i="13"/>
  <c r="D204" i="13"/>
  <c r="F204" i="13"/>
  <c r="G204" i="13"/>
  <c r="D205" i="13"/>
  <c r="F205" i="13"/>
  <c r="G205" i="13"/>
  <c r="D206" i="13"/>
  <c r="F206" i="13"/>
  <c r="G206" i="13"/>
  <c r="D207" i="13"/>
  <c r="F207" i="13"/>
  <c r="G207" i="13"/>
  <c r="D208" i="13"/>
  <c r="F208" i="13"/>
  <c r="G208" i="13"/>
  <c r="D209" i="13"/>
  <c r="F209" i="13"/>
  <c r="G209" i="13"/>
  <c r="D210" i="13"/>
  <c r="F210" i="13"/>
  <c r="G210" i="13"/>
  <c r="D211" i="13"/>
  <c r="F211" i="13"/>
  <c r="G211" i="13"/>
  <c r="D212" i="13"/>
  <c r="F212" i="13"/>
  <c r="G212" i="13"/>
  <c r="D213" i="13"/>
  <c r="F213" i="13"/>
  <c r="G213" i="13"/>
  <c r="D214" i="13"/>
  <c r="F214" i="13"/>
  <c r="G214" i="13"/>
  <c r="D215" i="13"/>
  <c r="F215" i="13"/>
  <c r="G215" i="13"/>
  <c r="D216" i="13"/>
  <c r="F216" i="13"/>
  <c r="G216" i="13"/>
  <c r="D217" i="13"/>
  <c r="F217" i="13"/>
  <c r="G217" i="13"/>
  <c r="D218" i="13"/>
  <c r="F218" i="13"/>
  <c r="G218" i="13"/>
  <c r="D219" i="13"/>
  <c r="F219" i="13"/>
  <c r="G219" i="13"/>
  <c r="D220" i="13"/>
  <c r="F220" i="13"/>
  <c r="G220" i="13"/>
  <c r="D221" i="13"/>
  <c r="F221" i="13"/>
  <c r="G221" i="13"/>
  <c r="D222" i="13"/>
  <c r="F222" i="13"/>
  <c r="G222" i="13"/>
  <c r="D223" i="13"/>
  <c r="F223" i="13"/>
  <c r="G223" i="13"/>
  <c r="D224" i="13"/>
  <c r="F224" i="13"/>
  <c r="G224" i="13"/>
  <c r="D225" i="13"/>
  <c r="F225" i="13"/>
  <c r="G225" i="13"/>
  <c r="D226" i="13"/>
  <c r="F226" i="13"/>
  <c r="G226" i="13"/>
  <c r="D227" i="13"/>
  <c r="F227" i="13"/>
  <c r="G227" i="13"/>
  <c r="D228" i="13"/>
  <c r="F228" i="13"/>
  <c r="G228" i="13"/>
  <c r="D229" i="13"/>
  <c r="F229" i="13"/>
  <c r="G229" i="13"/>
  <c r="D230" i="13"/>
  <c r="F230" i="13"/>
  <c r="G230" i="13"/>
  <c r="D231" i="13"/>
  <c r="F231" i="13"/>
  <c r="G231" i="13"/>
  <c r="D232" i="13"/>
  <c r="F232" i="13"/>
  <c r="G232" i="13"/>
  <c r="D233" i="13"/>
  <c r="F233" i="13"/>
  <c r="G233" i="13"/>
  <c r="D234" i="13"/>
  <c r="F234" i="13"/>
  <c r="G234" i="13"/>
  <c r="D235" i="13"/>
  <c r="F235" i="13"/>
  <c r="G235" i="13"/>
  <c r="D236" i="13"/>
  <c r="F236" i="13"/>
  <c r="G236" i="13"/>
  <c r="D237" i="13"/>
  <c r="F237" i="13"/>
  <c r="G237" i="13"/>
  <c r="D238" i="13"/>
  <c r="F238" i="13"/>
  <c r="G238" i="13"/>
  <c r="D239" i="13"/>
  <c r="F239" i="13"/>
  <c r="G239" i="13"/>
  <c r="D240" i="13"/>
  <c r="F240" i="13"/>
  <c r="G240" i="13"/>
  <c r="D241" i="13"/>
  <c r="F241" i="13"/>
  <c r="G241" i="13"/>
  <c r="D242" i="13"/>
  <c r="F242" i="13"/>
  <c r="G242" i="13"/>
  <c r="D243" i="13"/>
  <c r="F243" i="13"/>
  <c r="G243" i="13"/>
  <c r="D244" i="13"/>
  <c r="F244" i="13"/>
  <c r="G244" i="13"/>
  <c r="D245" i="13"/>
  <c r="F245" i="13"/>
  <c r="G245" i="13"/>
  <c r="D246" i="13"/>
  <c r="F246" i="13"/>
  <c r="G246" i="13"/>
  <c r="D247" i="13"/>
  <c r="F247" i="13"/>
  <c r="G247" i="13"/>
  <c r="D248" i="13"/>
  <c r="F248" i="13"/>
  <c r="G248" i="13"/>
  <c r="D249" i="13"/>
  <c r="F249" i="13"/>
  <c r="G249" i="13"/>
  <c r="D250" i="13"/>
  <c r="F250" i="13"/>
  <c r="G250" i="13"/>
  <c r="D251" i="13"/>
  <c r="F251" i="13"/>
  <c r="G251" i="13"/>
  <c r="D252" i="13"/>
  <c r="F252" i="13"/>
  <c r="G252" i="13"/>
  <c r="D253" i="13"/>
  <c r="F253" i="13"/>
  <c r="G253" i="13"/>
  <c r="D254" i="13"/>
  <c r="F254" i="13"/>
  <c r="G254" i="13"/>
  <c r="D255" i="13"/>
  <c r="F255" i="13"/>
  <c r="G255" i="13"/>
  <c r="D256" i="13"/>
  <c r="F256" i="13"/>
  <c r="G256" i="13"/>
  <c r="D257" i="13"/>
  <c r="F257" i="13"/>
  <c r="G257" i="13"/>
  <c r="D258" i="13"/>
  <c r="F258" i="13"/>
  <c r="G258" i="13"/>
  <c r="D259" i="13"/>
  <c r="F259" i="13"/>
  <c r="G259" i="13"/>
  <c r="D260" i="13"/>
  <c r="F260" i="13"/>
  <c r="G260" i="13"/>
  <c r="D261" i="13"/>
  <c r="F261" i="13"/>
  <c r="G261" i="13"/>
  <c r="D262" i="13"/>
  <c r="F262" i="13"/>
  <c r="G262" i="13"/>
  <c r="D263" i="13"/>
  <c r="F263" i="13"/>
  <c r="G263" i="13"/>
  <c r="D264" i="13"/>
  <c r="F264" i="13"/>
  <c r="G264" i="13"/>
  <c r="D265" i="13"/>
  <c r="F265" i="13"/>
  <c r="G265" i="13"/>
  <c r="D266" i="13"/>
  <c r="F266" i="13"/>
  <c r="G266" i="13"/>
  <c r="D267" i="13"/>
  <c r="F267" i="13"/>
  <c r="G267" i="13"/>
  <c r="D268" i="13"/>
  <c r="F268" i="13"/>
  <c r="G268" i="13"/>
  <c r="D269" i="13"/>
  <c r="F269" i="13"/>
  <c r="G269" i="13"/>
  <c r="D270" i="13"/>
  <c r="F270" i="13"/>
  <c r="G270" i="13"/>
  <c r="D271" i="13"/>
  <c r="F271" i="13"/>
  <c r="G271" i="13"/>
  <c r="D272" i="13"/>
  <c r="F272" i="13"/>
  <c r="G272" i="13"/>
  <c r="D273" i="13"/>
  <c r="F273" i="13"/>
  <c r="G273" i="13"/>
  <c r="D274" i="13"/>
  <c r="F274" i="13"/>
  <c r="G274" i="13"/>
  <c r="D275" i="13"/>
  <c r="F275" i="13"/>
  <c r="G275" i="13"/>
  <c r="D276" i="13"/>
  <c r="F276" i="13"/>
  <c r="G276" i="13"/>
  <c r="D277" i="13"/>
  <c r="F277" i="13"/>
  <c r="G277" i="13"/>
  <c r="D278" i="13"/>
  <c r="F278" i="13"/>
  <c r="G278" i="13"/>
  <c r="D279" i="13"/>
  <c r="F279" i="13"/>
  <c r="G279" i="13"/>
  <c r="D280" i="13"/>
  <c r="F280" i="13"/>
  <c r="G280" i="13"/>
  <c r="D281" i="13"/>
  <c r="F281" i="13"/>
  <c r="G281" i="13"/>
  <c r="D282" i="13"/>
  <c r="F282" i="13"/>
  <c r="G282" i="13"/>
  <c r="D283" i="13"/>
  <c r="F283" i="13"/>
  <c r="G283" i="13"/>
  <c r="D284" i="13"/>
  <c r="F284" i="13"/>
  <c r="G284" i="13"/>
  <c r="D285" i="13"/>
  <c r="F285" i="13"/>
  <c r="G285" i="13"/>
  <c r="D286" i="13"/>
  <c r="F286" i="13"/>
  <c r="G286" i="13"/>
  <c r="D287" i="13"/>
  <c r="F287" i="13"/>
  <c r="G287" i="13"/>
  <c r="D288" i="13"/>
  <c r="F288" i="13"/>
  <c r="G288" i="13"/>
  <c r="D289" i="13"/>
  <c r="F289" i="13"/>
  <c r="G289" i="13"/>
  <c r="D290" i="13"/>
  <c r="F290" i="13"/>
  <c r="G290" i="13"/>
  <c r="D291" i="13"/>
  <c r="F291" i="13"/>
  <c r="G291" i="13"/>
  <c r="D292" i="13"/>
  <c r="F292" i="13"/>
  <c r="G292" i="13"/>
  <c r="D293" i="13"/>
  <c r="F293" i="13"/>
  <c r="G293" i="13"/>
  <c r="D294" i="13"/>
  <c r="F294" i="13"/>
  <c r="G294" i="13"/>
  <c r="D295" i="13"/>
  <c r="F295" i="13"/>
  <c r="G295" i="13"/>
  <c r="D296" i="13"/>
  <c r="F296" i="13"/>
  <c r="G296" i="13"/>
  <c r="D297" i="13"/>
  <c r="F297" i="13"/>
  <c r="G297" i="13"/>
  <c r="D298" i="13"/>
  <c r="F298" i="13"/>
  <c r="G298" i="13"/>
  <c r="D299" i="13"/>
  <c r="F299" i="13"/>
  <c r="G299" i="13"/>
  <c r="D300" i="13"/>
  <c r="F300" i="13"/>
  <c r="G300" i="13"/>
  <c r="D301" i="13"/>
  <c r="F301" i="13"/>
  <c r="G301" i="13"/>
  <c r="D302" i="13"/>
  <c r="F302" i="13"/>
  <c r="G302" i="13"/>
  <c r="D303" i="13"/>
  <c r="F303" i="13"/>
  <c r="G303" i="13"/>
  <c r="D304" i="13"/>
  <c r="F304" i="13"/>
  <c r="G304" i="13"/>
  <c r="D305" i="13"/>
  <c r="F305" i="13"/>
  <c r="G305" i="13"/>
  <c r="D306" i="13"/>
  <c r="F306" i="13"/>
  <c r="G306" i="13"/>
  <c r="D307" i="13"/>
  <c r="F307" i="13"/>
  <c r="G307" i="13"/>
  <c r="D308" i="13"/>
  <c r="F308" i="13"/>
  <c r="G308" i="13"/>
  <c r="D309" i="13"/>
  <c r="F309" i="13"/>
  <c r="G309" i="13"/>
  <c r="D310" i="13"/>
  <c r="F310" i="13"/>
  <c r="G310" i="13"/>
  <c r="D311" i="13"/>
  <c r="F311" i="13"/>
  <c r="G311" i="13"/>
  <c r="D312" i="13"/>
  <c r="F312" i="13"/>
  <c r="G312" i="13"/>
  <c r="D313" i="13"/>
  <c r="F313" i="13"/>
  <c r="G313" i="13"/>
  <c r="D314" i="13"/>
  <c r="F314" i="13"/>
  <c r="G314" i="13"/>
  <c r="D315" i="13"/>
  <c r="F315" i="13"/>
  <c r="G315" i="13"/>
  <c r="D316" i="13"/>
  <c r="F316" i="13"/>
  <c r="G316" i="13"/>
  <c r="D317" i="13"/>
  <c r="F317" i="13"/>
  <c r="G317" i="13"/>
  <c r="D318" i="13"/>
  <c r="F318" i="13"/>
  <c r="G318" i="13"/>
  <c r="D319" i="13"/>
  <c r="F319" i="13"/>
  <c r="G319" i="13"/>
  <c r="D320" i="13"/>
  <c r="F320" i="13"/>
  <c r="G320" i="13"/>
  <c r="D321" i="13"/>
  <c r="F321" i="13"/>
  <c r="G321" i="13"/>
  <c r="D322" i="13"/>
  <c r="F322" i="13"/>
  <c r="G322" i="13"/>
  <c r="D323" i="13"/>
  <c r="F323" i="13"/>
  <c r="G323" i="13"/>
  <c r="D324" i="13"/>
  <c r="F324" i="13"/>
  <c r="G324" i="13"/>
  <c r="D325" i="13"/>
  <c r="F325" i="13"/>
  <c r="G325" i="13"/>
  <c r="D326" i="13"/>
  <c r="F326" i="13"/>
  <c r="G326" i="13"/>
  <c r="D327" i="13"/>
  <c r="F327" i="13"/>
  <c r="G327" i="13"/>
  <c r="D328" i="13"/>
  <c r="F328" i="13"/>
  <c r="G328" i="13"/>
  <c r="D329" i="13"/>
  <c r="F329" i="13"/>
  <c r="G329" i="13"/>
  <c r="D330" i="13"/>
  <c r="F330" i="13"/>
  <c r="G330" i="13"/>
  <c r="D331" i="13"/>
  <c r="F331" i="13"/>
  <c r="G331" i="13"/>
  <c r="D332" i="13"/>
  <c r="F332" i="13"/>
  <c r="G332" i="13"/>
  <c r="D333" i="13"/>
  <c r="F333" i="13"/>
  <c r="G333" i="13"/>
  <c r="D334" i="13"/>
  <c r="F334" i="13"/>
  <c r="G334" i="13"/>
  <c r="D335" i="13"/>
  <c r="F335" i="13"/>
  <c r="G335" i="13"/>
  <c r="D336" i="13"/>
  <c r="F336" i="13"/>
  <c r="G336" i="13"/>
  <c r="D337" i="13"/>
  <c r="F337" i="13"/>
  <c r="G337" i="13"/>
  <c r="D338" i="13"/>
  <c r="F338" i="13"/>
  <c r="G338" i="13"/>
  <c r="D339" i="13"/>
  <c r="F339" i="13"/>
  <c r="G339" i="13"/>
  <c r="D340" i="13"/>
  <c r="F340" i="13"/>
  <c r="G340" i="13"/>
  <c r="D341" i="13"/>
  <c r="F341" i="13"/>
  <c r="G341" i="13"/>
  <c r="D342" i="13"/>
  <c r="F342" i="13"/>
  <c r="G342" i="13"/>
  <c r="D343" i="13"/>
  <c r="F343" i="13"/>
  <c r="G343" i="13"/>
  <c r="D344" i="13"/>
  <c r="F344" i="13"/>
  <c r="G344" i="13"/>
  <c r="D345" i="13"/>
  <c r="F345" i="13"/>
  <c r="G345" i="13"/>
  <c r="D346" i="13"/>
  <c r="F346" i="13"/>
  <c r="G346" i="13"/>
  <c r="D347" i="13"/>
  <c r="F347" i="13"/>
  <c r="G347" i="13"/>
  <c r="D348" i="13"/>
  <c r="F348" i="13"/>
  <c r="G348" i="13"/>
  <c r="D349" i="13"/>
  <c r="F349" i="13"/>
  <c r="G349" i="13"/>
  <c r="D350" i="13"/>
  <c r="F350" i="13"/>
  <c r="G350" i="13"/>
  <c r="D351" i="13"/>
  <c r="F351" i="13"/>
  <c r="G351" i="13"/>
  <c r="D2" i="13"/>
  <c r="F2" i="13"/>
  <c r="G2" i="13"/>
  <c r="I352" i="13"/>
  <c r="I353" i="13"/>
  <c r="I354" i="13"/>
  <c r="I355" i="13"/>
  <c r="I356" i="13"/>
  <c r="I357" i="13"/>
  <c r="I358" i="13"/>
  <c r="I359" i="13"/>
  <c r="I360" i="13"/>
  <c r="I361" i="13"/>
  <c r="I362" i="13"/>
  <c r="I363" i="13"/>
  <c r="I364" i="13"/>
  <c r="I365" i="13"/>
  <c r="I366" i="13"/>
  <c r="I367" i="13"/>
  <c r="I368" i="13"/>
  <c r="I369" i="13"/>
  <c r="I370" i="13"/>
  <c r="I371" i="13"/>
  <c r="I372" i="13"/>
  <c r="I373" i="13"/>
  <c r="I374" i="13"/>
  <c r="I375" i="13"/>
  <c r="I376" i="13"/>
  <c r="I377" i="13"/>
  <c r="I378" i="13"/>
  <c r="I379" i="13"/>
  <c r="I380" i="13"/>
  <c r="I381" i="13"/>
  <c r="I382" i="13"/>
  <c r="I383" i="13"/>
  <c r="I384" i="13"/>
  <c r="I385" i="13"/>
  <c r="I386" i="13"/>
  <c r="I387" i="13"/>
  <c r="I388" i="13"/>
  <c r="I389" i="13"/>
  <c r="I390" i="13"/>
  <c r="I391" i="13"/>
  <c r="I392" i="13"/>
  <c r="I393" i="13"/>
  <c r="I394" i="13"/>
  <c r="I395" i="13"/>
  <c r="I396" i="13"/>
  <c r="I397" i="13"/>
  <c r="I398" i="13"/>
  <c r="I399" i="13"/>
  <c r="I400" i="13"/>
  <c r="I401" i="13"/>
  <c r="I402" i="13"/>
  <c r="I403" i="13"/>
  <c r="I404" i="13"/>
  <c r="I405" i="13"/>
  <c r="I406" i="13"/>
  <c r="I407" i="13"/>
  <c r="I408" i="13"/>
  <c r="I409" i="13"/>
  <c r="I410" i="13"/>
  <c r="I411" i="13"/>
  <c r="I412" i="13"/>
  <c r="I413" i="13"/>
  <c r="I414" i="13"/>
  <c r="I415" i="13"/>
  <c r="I416" i="13"/>
  <c r="I417" i="13"/>
  <c r="I418" i="13"/>
  <c r="I419" i="13"/>
  <c r="I420" i="13"/>
  <c r="I421" i="13"/>
  <c r="I422" i="13"/>
  <c r="I423" i="13"/>
  <c r="I424" i="13"/>
  <c r="I425" i="13"/>
  <c r="I426" i="13"/>
  <c r="I427" i="13"/>
  <c r="I428" i="13"/>
  <c r="I429" i="13"/>
  <c r="I430" i="13"/>
  <c r="I431" i="13"/>
  <c r="I432" i="13"/>
  <c r="I433" i="13"/>
  <c r="I434" i="13"/>
  <c r="I435" i="13"/>
  <c r="I436" i="13"/>
  <c r="I437" i="13"/>
  <c r="I438" i="13"/>
  <c r="I439" i="13"/>
  <c r="I440" i="13"/>
  <c r="I441" i="13"/>
  <c r="I442" i="13"/>
  <c r="I443" i="13"/>
  <c r="I444" i="13"/>
  <c r="I445" i="13"/>
  <c r="I446" i="13"/>
  <c r="I447" i="13"/>
  <c r="I448" i="13"/>
  <c r="I449" i="13"/>
  <c r="I450" i="13"/>
  <c r="I451" i="13"/>
  <c r="I452" i="13"/>
  <c r="I453" i="13"/>
  <c r="N352" i="13"/>
  <c r="N353" i="13"/>
  <c r="N354" i="13"/>
  <c r="N355" i="13"/>
  <c r="N356" i="13"/>
  <c r="N357" i="13"/>
  <c r="N358" i="13"/>
  <c r="N359" i="13"/>
  <c r="N360" i="13"/>
  <c r="N361" i="13"/>
  <c r="N362" i="13"/>
  <c r="N363" i="13"/>
  <c r="N364" i="13"/>
  <c r="N365" i="13"/>
  <c r="N366" i="13"/>
  <c r="N367" i="13"/>
  <c r="N368" i="13"/>
  <c r="N369" i="13"/>
  <c r="N370" i="13"/>
  <c r="N371" i="13"/>
  <c r="N372" i="13"/>
  <c r="N373" i="13"/>
  <c r="N374" i="13"/>
  <c r="N375" i="13"/>
  <c r="N376" i="13"/>
  <c r="N377" i="13"/>
  <c r="N378" i="13"/>
  <c r="N379" i="13"/>
  <c r="N380" i="13"/>
  <c r="N381" i="13"/>
  <c r="N382" i="13"/>
  <c r="N383" i="13"/>
  <c r="N384" i="13"/>
  <c r="N385" i="13"/>
  <c r="N386" i="13"/>
  <c r="N387" i="13"/>
  <c r="N388" i="13"/>
  <c r="N389" i="13"/>
  <c r="N390" i="13"/>
  <c r="N391" i="13"/>
  <c r="N392" i="13"/>
  <c r="N393" i="13"/>
  <c r="N394" i="13"/>
  <c r="N395" i="13"/>
  <c r="N396" i="13"/>
  <c r="N397" i="13"/>
  <c r="N398" i="13"/>
  <c r="N399" i="13"/>
  <c r="N400" i="13"/>
  <c r="N401" i="13"/>
  <c r="N402" i="13"/>
  <c r="N403" i="13"/>
  <c r="N404" i="13"/>
  <c r="N405" i="13"/>
  <c r="N406" i="13"/>
  <c r="N407" i="13"/>
  <c r="N408" i="13"/>
  <c r="N409" i="13"/>
  <c r="N410" i="13"/>
  <c r="N411" i="13"/>
  <c r="N412" i="13"/>
  <c r="N413" i="13"/>
  <c r="N414" i="13"/>
  <c r="N415" i="13"/>
  <c r="N416" i="13"/>
  <c r="N417" i="13"/>
  <c r="N418" i="13"/>
  <c r="N419" i="13"/>
  <c r="N420" i="13"/>
  <c r="N421" i="13"/>
  <c r="N422" i="13"/>
  <c r="N423" i="13"/>
  <c r="N424" i="13"/>
  <c r="N425" i="13"/>
  <c r="N426" i="13"/>
  <c r="N427" i="13"/>
  <c r="N428" i="13"/>
  <c r="N429" i="13"/>
  <c r="N430" i="13"/>
  <c r="N431" i="13"/>
  <c r="N432" i="13"/>
  <c r="N433" i="13"/>
  <c r="N434" i="13"/>
  <c r="N435" i="13"/>
  <c r="N436" i="13"/>
  <c r="N437" i="13"/>
  <c r="N438" i="13"/>
  <c r="N439" i="13"/>
  <c r="N440" i="13"/>
  <c r="N441" i="13"/>
  <c r="N442" i="13"/>
  <c r="N443" i="13"/>
  <c r="N444" i="13"/>
  <c r="N445" i="13"/>
  <c r="N446" i="13"/>
  <c r="N447" i="13"/>
  <c r="N448" i="13"/>
  <c r="N449" i="13"/>
  <c r="N450" i="13"/>
  <c r="N451" i="13"/>
  <c r="N452" i="13"/>
  <c r="N453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6" i="13"/>
  <c r="D377" i="13"/>
  <c r="D378" i="13"/>
  <c r="D379" i="13"/>
  <c r="D380" i="13"/>
  <c r="D381" i="13"/>
  <c r="D382" i="13"/>
  <c r="D383" i="13"/>
  <c r="D384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6" i="13"/>
  <c r="D427" i="13"/>
  <c r="D428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U3" i="12"/>
  <c r="N3" i="12"/>
  <c r="P3" i="12"/>
  <c r="Q3" i="12"/>
  <c r="U4" i="12"/>
  <c r="N4" i="12"/>
  <c r="P4" i="12"/>
  <c r="Q4" i="12"/>
  <c r="U5" i="12"/>
  <c r="N5" i="12"/>
  <c r="P5" i="12"/>
  <c r="Q5" i="12"/>
  <c r="U6" i="12"/>
  <c r="N6" i="12"/>
  <c r="P6" i="12"/>
  <c r="Q6" i="12"/>
  <c r="U7" i="12"/>
  <c r="N7" i="12"/>
  <c r="P7" i="12"/>
  <c r="Q7" i="12"/>
  <c r="U8" i="12"/>
  <c r="N8" i="12"/>
  <c r="P8" i="12"/>
  <c r="Q8" i="12"/>
  <c r="U9" i="12"/>
  <c r="N9" i="12"/>
  <c r="P9" i="12"/>
  <c r="Q9" i="12"/>
  <c r="U10" i="12"/>
  <c r="N10" i="12"/>
  <c r="P10" i="12"/>
  <c r="Q10" i="12"/>
  <c r="U11" i="12"/>
  <c r="N11" i="12"/>
  <c r="P11" i="12"/>
  <c r="Q11" i="12"/>
  <c r="U12" i="12"/>
  <c r="N12" i="12"/>
  <c r="P12" i="12"/>
  <c r="Q12" i="12"/>
  <c r="U13" i="12"/>
  <c r="N13" i="12"/>
  <c r="P13" i="12"/>
  <c r="Q13" i="12"/>
  <c r="U14" i="12"/>
  <c r="N14" i="12"/>
  <c r="P14" i="12"/>
  <c r="Q14" i="12"/>
  <c r="U15" i="12"/>
  <c r="N15" i="12"/>
  <c r="P15" i="12"/>
  <c r="Q15" i="12"/>
  <c r="U16" i="12"/>
  <c r="N16" i="12"/>
  <c r="P16" i="12"/>
  <c r="Q16" i="12"/>
  <c r="U17" i="12"/>
  <c r="N17" i="12"/>
  <c r="P17" i="12"/>
  <c r="Q17" i="12"/>
  <c r="U18" i="12"/>
  <c r="N18" i="12"/>
  <c r="P18" i="12"/>
  <c r="Q18" i="12"/>
  <c r="U19" i="12"/>
  <c r="N19" i="12"/>
  <c r="P19" i="12"/>
  <c r="Q19" i="12"/>
  <c r="U20" i="12"/>
  <c r="N20" i="12"/>
  <c r="P20" i="12"/>
  <c r="Q20" i="12"/>
  <c r="U21" i="12"/>
  <c r="N21" i="12"/>
  <c r="P21" i="12"/>
  <c r="Q21" i="12"/>
  <c r="U22" i="12"/>
  <c r="N22" i="12"/>
  <c r="P22" i="12"/>
  <c r="Q22" i="12"/>
  <c r="U23" i="12"/>
  <c r="N23" i="12"/>
  <c r="P23" i="12"/>
  <c r="Q23" i="12"/>
  <c r="U24" i="12"/>
  <c r="N24" i="12"/>
  <c r="P24" i="12"/>
  <c r="Q24" i="12"/>
  <c r="U25" i="12"/>
  <c r="N25" i="12"/>
  <c r="P25" i="12"/>
  <c r="Q25" i="12"/>
  <c r="U26" i="12"/>
  <c r="N26" i="12"/>
  <c r="P26" i="12"/>
  <c r="Q26" i="12"/>
  <c r="U27" i="12"/>
  <c r="N27" i="12"/>
  <c r="P27" i="12"/>
  <c r="Q27" i="12"/>
  <c r="U28" i="12"/>
  <c r="N28" i="12"/>
  <c r="P28" i="12"/>
  <c r="Q28" i="12"/>
  <c r="U29" i="12"/>
  <c r="N29" i="12"/>
  <c r="P29" i="12"/>
  <c r="Q29" i="12"/>
  <c r="U30" i="12"/>
  <c r="N30" i="12"/>
  <c r="P30" i="12"/>
  <c r="Q30" i="12"/>
  <c r="U31" i="12"/>
  <c r="N31" i="12"/>
  <c r="P31" i="12"/>
  <c r="Q31" i="12"/>
  <c r="U32" i="12"/>
  <c r="N32" i="12"/>
  <c r="P32" i="12"/>
  <c r="Q32" i="12"/>
  <c r="U33" i="12"/>
  <c r="N33" i="12"/>
  <c r="P33" i="12"/>
  <c r="Q33" i="12"/>
  <c r="U34" i="12"/>
  <c r="N34" i="12"/>
  <c r="P34" i="12"/>
  <c r="Q34" i="12"/>
  <c r="U35" i="12"/>
  <c r="N35" i="12"/>
  <c r="P35" i="12"/>
  <c r="Q35" i="12"/>
  <c r="U36" i="12"/>
  <c r="N36" i="12"/>
  <c r="P36" i="12"/>
  <c r="Q36" i="12"/>
  <c r="U37" i="12"/>
  <c r="N37" i="12"/>
  <c r="P37" i="12"/>
  <c r="Q37" i="12"/>
  <c r="U38" i="12"/>
  <c r="N38" i="12"/>
  <c r="P38" i="12"/>
  <c r="Q38" i="12"/>
  <c r="U39" i="12"/>
  <c r="N39" i="12"/>
  <c r="P39" i="12"/>
  <c r="Q39" i="12"/>
  <c r="U40" i="12"/>
  <c r="N40" i="12"/>
  <c r="P40" i="12"/>
  <c r="Q40" i="12"/>
  <c r="U41" i="12"/>
  <c r="N41" i="12"/>
  <c r="P41" i="12"/>
  <c r="Q41" i="12"/>
  <c r="U42" i="12"/>
  <c r="N42" i="12"/>
  <c r="P42" i="12"/>
  <c r="Q42" i="12"/>
  <c r="U43" i="12"/>
  <c r="N43" i="12"/>
  <c r="P43" i="12"/>
  <c r="Q43" i="12"/>
  <c r="U44" i="12"/>
  <c r="N44" i="12"/>
  <c r="P44" i="12"/>
  <c r="Q44" i="12"/>
  <c r="U45" i="12"/>
  <c r="N45" i="12"/>
  <c r="P45" i="12"/>
  <c r="Q45" i="12"/>
  <c r="U46" i="12"/>
  <c r="N46" i="12"/>
  <c r="P46" i="12"/>
  <c r="Q46" i="12"/>
  <c r="U47" i="12"/>
  <c r="N47" i="12"/>
  <c r="P47" i="12"/>
  <c r="Q47" i="12"/>
  <c r="U48" i="12"/>
  <c r="N48" i="12"/>
  <c r="P48" i="12"/>
  <c r="Q48" i="12"/>
  <c r="U49" i="12"/>
  <c r="N49" i="12"/>
  <c r="P49" i="12"/>
  <c r="Q49" i="12"/>
  <c r="U50" i="12"/>
  <c r="N50" i="12"/>
  <c r="P50" i="12"/>
  <c r="Q50" i="12"/>
  <c r="U51" i="12"/>
  <c r="N51" i="12"/>
  <c r="P51" i="12"/>
  <c r="Q51" i="12"/>
  <c r="U52" i="12"/>
  <c r="N52" i="12"/>
  <c r="P52" i="12"/>
  <c r="Q52" i="12"/>
  <c r="U53" i="12"/>
  <c r="N53" i="12"/>
  <c r="P53" i="12"/>
  <c r="Q53" i="12"/>
  <c r="U54" i="12"/>
  <c r="N54" i="12"/>
  <c r="P54" i="12"/>
  <c r="Q54" i="12"/>
  <c r="U55" i="12"/>
  <c r="N55" i="12"/>
  <c r="P55" i="12"/>
  <c r="Q55" i="12"/>
  <c r="U56" i="12"/>
  <c r="N56" i="12"/>
  <c r="P56" i="12"/>
  <c r="Q56" i="12"/>
  <c r="U57" i="12"/>
  <c r="N57" i="12"/>
  <c r="P57" i="12"/>
  <c r="Q57" i="12"/>
  <c r="U58" i="12"/>
  <c r="N58" i="12"/>
  <c r="P58" i="12"/>
  <c r="Q58" i="12"/>
  <c r="U59" i="12"/>
  <c r="N59" i="12"/>
  <c r="P59" i="12"/>
  <c r="Q59" i="12"/>
  <c r="U60" i="12"/>
  <c r="N60" i="12"/>
  <c r="P60" i="12"/>
  <c r="Q60" i="12"/>
  <c r="U61" i="12"/>
  <c r="N61" i="12"/>
  <c r="P61" i="12"/>
  <c r="Q61" i="12"/>
  <c r="U62" i="12"/>
  <c r="N62" i="12"/>
  <c r="P62" i="12"/>
  <c r="Q62" i="12"/>
  <c r="U63" i="12"/>
  <c r="N63" i="12"/>
  <c r="P63" i="12"/>
  <c r="Q63" i="12"/>
  <c r="U64" i="12"/>
  <c r="N64" i="12"/>
  <c r="P64" i="12"/>
  <c r="Q64" i="12"/>
  <c r="U65" i="12"/>
  <c r="N65" i="12"/>
  <c r="P65" i="12"/>
  <c r="Q65" i="12"/>
  <c r="U66" i="12"/>
  <c r="N66" i="12"/>
  <c r="P66" i="12"/>
  <c r="Q66" i="12"/>
  <c r="U67" i="12"/>
  <c r="N67" i="12"/>
  <c r="P67" i="12"/>
  <c r="Q67" i="12"/>
  <c r="U68" i="12"/>
  <c r="N68" i="12"/>
  <c r="P68" i="12"/>
  <c r="Q68" i="12"/>
  <c r="U69" i="12"/>
  <c r="N69" i="12"/>
  <c r="P69" i="12"/>
  <c r="Q69" i="12"/>
  <c r="U70" i="12"/>
  <c r="N70" i="12"/>
  <c r="P70" i="12"/>
  <c r="Q70" i="12"/>
  <c r="U71" i="12"/>
  <c r="N71" i="12"/>
  <c r="P71" i="12"/>
  <c r="Q71" i="12"/>
  <c r="U72" i="12"/>
  <c r="N72" i="12"/>
  <c r="P72" i="12"/>
  <c r="Q72" i="12"/>
  <c r="U73" i="12"/>
  <c r="N73" i="12"/>
  <c r="P73" i="12"/>
  <c r="Q73" i="12"/>
  <c r="U74" i="12"/>
  <c r="N74" i="12"/>
  <c r="P74" i="12"/>
  <c r="Q74" i="12"/>
  <c r="U75" i="12"/>
  <c r="N75" i="12"/>
  <c r="P75" i="12"/>
  <c r="Q75" i="12"/>
  <c r="U76" i="12"/>
  <c r="N76" i="12"/>
  <c r="P76" i="12"/>
  <c r="Q76" i="12"/>
  <c r="U77" i="12"/>
  <c r="N77" i="12"/>
  <c r="P77" i="12"/>
  <c r="Q77" i="12"/>
  <c r="U78" i="12"/>
  <c r="N78" i="12"/>
  <c r="P78" i="12"/>
  <c r="Q78" i="12"/>
  <c r="U79" i="12"/>
  <c r="N79" i="12"/>
  <c r="P79" i="12"/>
  <c r="Q79" i="12"/>
  <c r="U80" i="12"/>
  <c r="N80" i="12"/>
  <c r="P80" i="12"/>
  <c r="Q80" i="12"/>
  <c r="U81" i="12"/>
  <c r="N81" i="12"/>
  <c r="P81" i="12"/>
  <c r="Q81" i="12"/>
  <c r="U82" i="12"/>
  <c r="N82" i="12"/>
  <c r="P82" i="12"/>
  <c r="Q82" i="12"/>
  <c r="U83" i="12"/>
  <c r="N83" i="12"/>
  <c r="P83" i="12"/>
  <c r="Q83" i="12"/>
  <c r="U84" i="12"/>
  <c r="N84" i="12"/>
  <c r="P84" i="12"/>
  <c r="Q84" i="12"/>
  <c r="U85" i="12"/>
  <c r="N85" i="12"/>
  <c r="P85" i="12"/>
  <c r="Q85" i="12"/>
  <c r="U86" i="12"/>
  <c r="N86" i="12"/>
  <c r="P86" i="12"/>
  <c r="Q86" i="12"/>
  <c r="U87" i="12"/>
  <c r="N87" i="12"/>
  <c r="P87" i="12"/>
  <c r="Q87" i="12"/>
  <c r="U88" i="12"/>
  <c r="N88" i="12"/>
  <c r="P88" i="12"/>
  <c r="Q88" i="12"/>
  <c r="U89" i="12"/>
  <c r="N89" i="12"/>
  <c r="P89" i="12"/>
  <c r="Q89" i="12"/>
  <c r="U90" i="12"/>
  <c r="N90" i="12"/>
  <c r="P90" i="12"/>
  <c r="Q90" i="12"/>
  <c r="U91" i="12"/>
  <c r="N91" i="12"/>
  <c r="P91" i="12"/>
  <c r="Q91" i="12"/>
  <c r="U92" i="12"/>
  <c r="N92" i="12"/>
  <c r="P92" i="12"/>
  <c r="Q92" i="12"/>
  <c r="U93" i="12"/>
  <c r="N93" i="12"/>
  <c r="P93" i="12"/>
  <c r="Q93" i="12"/>
  <c r="U94" i="12"/>
  <c r="N94" i="12"/>
  <c r="P94" i="12"/>
  <c r="Q94" i="12"/>
  <c r="U95" i="12"/>
  <c r="N95" i="12"/>
  <c r="P95" i="12"/>
  <c r="Q95" i="12"/>
  <c r="U96" i="12"/>
  <c r="N96" i="12"/>
  <c r="P96" i="12"/>
  <c r="Q96" i="12"/>
  <c r="U97" i="12"/>
  <c r="N97" i="12"/>
  <c r="P97" i="12"/>
  <c r="Q97" i="12"/>
  <c r="U98" i="12"/>
  <c r="N98" i="12"/>
  <c r="P98" i="12"/>
  <c r="Q98" i="12"/>
  <c r="U99" i="12"/>
  <c r="N99" i="12"/>
  <c r="P99" i="12"/>
  <c r="Q99" i="12"/>
  <c r="U100" i="12"/>
  <c r="N100" i="12"/>
  <c r="P100" i="12"/>
  <c r="Q100" i="12"/>
  <c r="U101" i="12"/>
  <c r="N101" i="12"/>
  <c r="P101" i="12"/>
  <c r="Q101" i="12"/>
  <c r="U102" i="12"/>
  <c r="N102" i="12"/>
  <c r="P102" i="12"/>
  <c r="Q102" i="12"/>
  <c r="U103" i="12"/>
  <c r="N103" i="12"/>
  <c r="P103" i="12"/>
  <c r="Q103" i="12"/>
  <c r="U104" i="12"/>
  <c r="N104" i="12"/>
  <c r="P104" i="12"/>
  <c r="Q104" i="12"/>
  <c r="U105" i="12"/>
  <c r="N105" i="12"/>
  <c r="P105" i="12"/>
  <c r="Q105" i="12"/>
  <c r="U106" i="12"/>
  <c r="N106" i="12"/>
  <c r="P106" i="12"/>
  <c r="Q106" i="12"/>
  <c r="U107" i="12"/>
  <c r="N107" i="12"/>
  <c r="P107" i="12"/>
  <c r="Q107" i="12"/>
  <c r="U108" i="12"/>
  <c r="N108" i="12"/>
  <c r="P108" i="12"/>
  <c r="Q108" i="12"/>
  <c r="U109" i="12"/>
  <c r="N109" i="12"/>
  <c r="P109" i="12"/>
  <c r="Q109" i="12"/>
  <c r="U110" i="12"/>
  <c r="N110" i="12"/>
  <c r="P110" i="12"/>
  <c r="Q110" i="12"/>
  <c r="U111" i="12"/>
  <c r="N111" i="12"/>
  <c r="P111" i="12"/>
  <c r="Q111" i="12"/>
  <c r="U112" i="12"/>
  <c r="N112" i="12"/>
  <c r="P112" i="12"/>
  <c r="Q112" i="12"/>
  <c r="U113" i="12"/>
  <c r="N113" i="12"/>
  <c r="P113" i="12"/>
  <c r="Q113" i="12"/>
  <c r="U114" i="12"/>
  <c r="N114" i="12"/>
  <c r="P114" i="12"/>
  <c r="Q114" i="12"/>
  <c r="U115" i="12"/>
  <c r="N115" i="12"/>
  <c r="P115" i="12"/>
  <c r="Q115" i="12"/>
  <c r="U116" i="12"/>
  <c r="N116" i="12"/>
  <c r="P116" i="12"/>
  <c r="Q116" i="12"/>
  <c r="U117" i="12"/>
  <c r="N117" i="12"/>
  <c r="P117" i="12"/>
  <c r="Q117" i="12"/>
  <c r="U118" i="12"/>
  <c r="N118" i="12"/>
  <c r="P118" i="12"/>
  <c r="Q118" i="12"/>
  <c r="U119" i="12"/>
  <c r="N119" i="12"/>
  <c r="P119" i="12"/>
  <c r="Q119" i="12"/>
  <c r="U120" i="12"/>
  <c r="N120" i="12"/>
  <c r="P120" i="12"/>
  <c r="Q120" i="12"/>
  <c r="U121" i="12"/>
  <c r="N121" i="12"/>
  <c r="P121" i="12"/>
  <c r="Q121" i="12"/>
  <c r="U122" i="12"/>
  <c r="N122" i="12"/>
  <c r="P122" i="12"/>
  <c r="Q122" i="12"/>
  <c r="U123" i="12"/>
  <c r="N123" i="12"/>
  <c r="P123" i="12"/>
  <c r="Q123" i="12"/>
  <c r="U124" i="12"/>
  <c r="N124" i="12"/>
  <c r="P124" i="12"/>
  <c r="Q124" i="12"/>
  <c r="U125" i="12"/>
  <c r="N125" i="12"/>
  <c r="P125" i="12"/>
  <c r="Q125" i="12"/>
  <c r="U126" i="12"/>
  <c r="N126" i="12"/>
  <c r="P126" i="12"/>
  <c r="Q126" i="12"/>
  <c r="U127" i="12"/>
  <c r="N127" i="12"/>
  <c r="P127" i="12"/>
  <c r="Q127" i="12"/>
  <c r="U128" i="12"/>
  <c r="N128" i="12"/>
  <c r="P128" i="12"/>
  <c r="Q128" i="12"/>
  <c r="U129" i="12"/>
  <c r="N129" i="12"/>
  <c r="P129" i="12"/>
  <c r="Q129" i="12"/>
  <c r="U130" i="12"/>
  <c r="N130" i="12"/>
  <c r="P130" i="12"/>
  <c r="Q130" i="12"/>
  <c r="U131" i="12"/>
  <c r="N131" i="12"/>
  <c r="P131" i="12"/>
  <c r="Q131" i="12"/>
  <c r="U132" i="12"/>
  <c r="N132" i="12"/>
  <c r="P132" i="12"/>
  <c r="Q132" i="12"/>
  <c r="U133" i="12"/>
  <c r="N133" i="12"/>
  <c r="P133" i="12"/>
  <c r="Q133" i="12"/>
  <c r="U134" i="12"/>
  <c r="N134" i="12"/>
  <c r="P134" i="12"/>
  <c r="Q134" i="12"/>
  <c r="U135" i="12"/>
  <c r="N135" i="12"/>
  <c r="P135" i="12"/>
  <c r="Q135" i="12"/>
  <c r="U136" i="12"/>
  <c r="N136" i="12"/>
  <c r="P136" i="12"/>
  <c r="Q136" i="12"/>
  <c r="U137" i="12"/>
  <c r="N137" i="12"/>
  <c r="P137" i="12"/>
  <c r="Q137" i="12"/>
  <c r="U138" i="12"/>
  <c r="N138" i="12"/>
  <c r="P138" i="12"/>
  <c r="Q138" i="12"/>
  <c r="U139" i="12"/>
  <c r="N139" i="12"/>
  <c r="P139" i="12"/>
  <c r="Q139" i="12"/>
  <c r="U140" i="12"/>
  <c r="N140" i="12"/>
  <c r="P140" i="12"/>
  <c r="Q140" i="12"/>
  <c r="U141" i="12"/>
  <c r="N141" i="12"/>
  <c r="P141" i="12"/>
  <c r="Q141" i="12"/>
  <c r="U142" i="12"/>
  <c r="N142" i="12"/>
  <c r="P142" i="12"/>
  <c r="Q142" i="12"/>
  <c r="U143" i="12"/>
  <c r="N143" i="12"/>
  <c r="P143" i="12"/>
  <c r="Q143" i="12"/>
  <c r="U144" i="12"/>
  <c r="N144" i="12"/>
  <c r="P144" i="12"/>
  <c r="Q144" i="12"/>
  <c r="U145" i="12"/>
  <c r="N145" i="12"/>
  <c r="P145" i="12"/>
  <c r="Q145" i="12"/>
  <c r="U146" i="12"/>
  <c r="N146" i="12"/>
  <c r="P146" i="12"/>
  <c r="Q146" i="12"/>
  <c r="U147" i="12"/>
  <c r="N147" i="12"/>
  <c r="P147" i="12"/>
  <c r="Q147" i="12"/>
  <c r="U148" i="12"/>
  <c r="N148" i="12"/>
  <c r="P148" i="12"/>
  <c r="Q148" i="12"/>
  <c r="U149" i="12"/>
  <c r="N149" i="12"/>
  <c r="P149" i="12"/>
  <c r="Q149" i="12"/>
  <c r="U150" i="12"/>
  <c r="N150" i="12"/>
  <c r="P150" i="12"/>
  <c r="Q150" i="12"/>
  <c r="U151" i="12"/>
  <c r="N151" i="12"/>
  <c r="P151" i="12"/>
  <c r="Q151" i="12"/>
  <c r="U152" i="12"/>
  <c r="N152" i="12"/>
  <c r="P152" i="12"/>
  <c r="Q152" i="12"/>
  <c r="U153" i="12"/>
  <c r="N153" i="12"/>
  <c r="P153" i="12"/>
  <c r="Q153" i="12"/>
  <c r="U154" i="12"/>
  <c r="N154" i="12"/>
  <c r="P154" i="12"/>
  <c r="Q154" i="12"/>
  <c r="U155" i="12"/>
  <c r="N155" i="12"/>
  <c r="P155" i="12"/>
  <c r="Q155" i="12"/>
  <c r="U156" i="12"/>
  <c r="N156" i="12"/>
  <c r="P156" i="12"/>
  <c r="Q156" i="12"/>
  <c r="U157" i="12"/>
  <c r="N157" i="12"/>
  <c r="P157" i="12"/>
  <c r="Q157" i="12"/>
  <c r="U158" i="12"/>
  <c r="N158" i="12"/>
  <c r="P158" i="12"/>
  <c r="Q158" i="12"/>
  <c r="U159" i="12"/>
  <c r="N159" i="12"/>
  <c r="P159" i="12"/>
  <c r="Q159" i="12"/>
  <c r="U160" i="12"/>
  <c r="N160" i="12"/>
  <c r="P160" i="12"/>
  <c r="Q160" i="12"/>
  <c r="U161" i="12"/>
  <c r="N161" i="12"/>
  <c r="P161" i="12"/>
  <c r="Q161" i="12"/>
  <c r="U162" i="12"/>
  <c r="N162" i="12"/>
  <c r="P162" i="12"/>
  <c r="Q162" i="12"/>
  <c r="U163" i="12"/>
  <c r="N163" i="12"/>
  <c r="P163" i="12"/>
  <c r="Q163" i="12"/>
  <c r="U164" i="12"/>
  <c r="N164" i="12"/>
  <c r="P164" i="12"/>
  <c r="Q164" i="12"/>
  <c r="U165" i="12"/>
  <c r="N165" i="12"/>
  <c r="P165" i="12"/>
  <c r="Q165" i="12"/>
  <c r="U166" i="12"/>
  <c r="N166" i="12"/>
  <c r="P166" i="12"/>
  <c r="Q166" i="12"/>
  <c r="U167" i="12"/>
  <c r="N167" i="12"/>
  <c r="P167" i="12"/>
  <c r="Q167" i="12"/>
  <c r="U168" i="12"/>
  <c r="N168" i="12"/>
  <c r="P168" i="12"/>
  <c r="Q168" i="12"/>
  <c r="U169" i="12"/>
  <c r="N169" i="12"/>
  <c r="P169" i="12"/>
  <c r="Q169" i="12"/>
  <c r="U170" i="12"/>
  <c r="N170" i="12"/>
  <c r="P170" i="12"/>
  <c r="Q170" i="12"/>
  <c r="U171" i="12"/>
  <c r="N171" i="12"/>
  <c r="P171" i="12"/>
  <c r="Q171" i="12"/>
  <c r="U172" i="12"/>
  <c r="N172" i="12"/>
  <c r="P172" i="12"/>
  <c r="Q172" i="12"/>
  <c r="U173" i="12"/>
  <c r="N173" i="12"/>
  <c r="P173" i="12"/>
  <c r="Q173" i="12"/>
  <c r="U174" i="12"/>
  <c r="N174" i="12"/>
  <c r="P174" i="12"/>
  <c r="Q174" i="12"/>
  <c r="U175" i="12"/>
  <c r="N175" i="12"/>
  <c r="P175" i="12"/>
  <c r="Q175" i="12"/>
  <c r="U176" i="12"/>
  <c r="N176" i="12"/>
  <c r="P176" i="12"/>
  <c r="Q176" i="12"/>
  <c r="U177" i="12"/>
  <c r="N177" i="12"/>
  <c r="P177" i="12"/>
  <c r="Q177" i="12"/>
  <c r="U178" i="12"/>
  <c r="N178" i="12"/>
  <c r="P178" i="12"/>
  <c r="Q178" i="12"/>
  <c r="U179" i="12"/>
  <c r="N179" i="12"/>
  <c r="P179" i="12"/>
  <c r="Q179" i="12"/>
  <c r="U180" i="12"/>
  <c r="N180" i="12"/>
  <c r="P180" i="12"/>
  <c r="Q180" i="12"/>
  <c r="U181" i="12"/>
  <c r="N181" i="12"/>
  <c r="P181" i="12"/>
  <c r="Q181" i="12"/>
  <c r="U182" i="12"/>
  <c r="N182" i="12"/>
  <c r="P182" i="12"/>
  <c r="Q182" i="12"/>
  <c r="U183" i="12"/>
  <c r="N183" i="12"/>
  <c r="P183" i="12"/>
  <c r="Q183" i="12"/>
  <c r="U184" i="12"/>
  <c r="N184" i="12"/>
  <c r="P184" i="12"/>
  <c r="Q184" i="12"/>
  <c r="U185" i="12"/>
  <c r="N185" i="12"/>
  <c r="P185" i="12"/>
  <c r="Q185" i="12"/>
  <c r="U186" i="12"/>
  <c r="N186" i="12"/>
  <c r="P186" i="12"/>
  <c r="Q186" i="12"/>
  <c r="U187" i="12"/>
  <c r="N187" i="12"/>
  <c r="P187" i="12"/>
  <c r="Q187" i="12"/>
  <c r="U188" i="12"/>
  <c r="N188" i="12"/>
  <c r="P188" i="12"/>
  <c r="Q188" i="12"/>
  <c r="U189" i="12"/>
  <c r="N189" i="12"/>
  <c r="P189" i="12"/>
  <c r="Q189" i="12"/>
  <c r="U190" i="12"/>
  <c r="N190" i="12"/>
  <c r="P190" i="12"/>
  <c r="Q190" i="12"/>
  <c r="U191" i="12"/>
  <c r="N191" i="12"/>
  <c r="P191" i="12"/>
  <c r="Q191" i="12"/>
  <c r="U192" i="12"/>
  <c r="N192" i="12"/>
  <c r="P192" i="12"/>
  <c r="Q192" i="12"/>
  <c r="U193" i="12"/>
  <c r="N193" i="12"/>
  <c r="P193" i="12"/>
  <c r="Q193" i="12"/>
  <c r="U194" i="12"/>
  <c r="N194" i="12"/>
  <c r="P194" i="12"/>
  <c r="Q194" i="12"/>
  <c r="U195" i="12"/>
  <c r="N195" i="12"/>
  <c r="P195" i="12"/>
  <c r="Q195" i="12"/>
  <c r="U196" i="12"/>
  <c r="N196" i="12"/>
  <c r="P196" i="12"/>
  <c r="Q196" i="12"/>
  <c r="U197" i="12"/>
  <c r="N197" i="12"/>
  <c r="P197" i="12"/>
  <c r="Q197" i="12"/>
  <c r="U198" i="12"/>
  <c r="N198" i="12"/>
  <c r="P198" i="12"/>
  <c r="Q198" i="12"/>
  <c r="U199" i="12"/>
  <c r="N199" i="12"/>
  <c r="P199" i="12"/>
  <c r="Q199" i="12"/>
  <c r="U200" i="12"/>
  <c r="N200" i="12"/>
  <c r="P200" i="12"/>
  <c r="Q200" i="12"/>
  <c r="U201" i="12"/>
  <c r="N201" i="12"/>
  <c r="P201" i="12"/>
  <c r="Q201" i="12"/>
  <c r="U202" i="12"/>
  <c r="N202" i="12"/>
  <c r="P202" i="12"/>
  <c r="Q202" i="12"/>
  <c r="U203" i="12"/>
  <c r="N203" i="12"/>
  <c r="P203" i="12"/>
  <c r="Q203" i="12"/>
  <c r="U204" i="12"/>
  <c r="N204" i="12"/>
  <c r="P204" i="12"/>
  <c r="Q204" i="12"/>
  <c r="U205" i="12"/>
  <c r="N205" i="12"/>
  <c r="P205" i="12"/>
  <c r="Q205" i="12"/>
  <c r="U206" i="12"/>
  <c r="N206" i="12"/>
  <c r="P206" i="12"/>
  <c r="Q206" i="12"/>
  <c r="U207" i="12"/>
  <c r="N207" i="12"/>
  <c r="P207" i="12"/>
  <c r="Q207" i="12"/>
  <c r="U208" i="12"/>
  <c r="N208" i="12"/>
  <c r="P208" i="12"/>
  <c r="Q208" i="12"/>
  <c r="U209" i="12"/>
  <c r="N209" i="12"/>
  <c r="P209" i="12"/>
  <c r="Q209" i="12"/>
  <c r="U210" i="12"/>
  <c r="N210" i="12"/>
  <c r="P210" i="12"/>
  <c r="Q210" i="12"/>
  <c r="U211" i="12"/>
  <c r="N211" i="12"/>
  <c r="P211" i="12"/>
  <c r="Q211" i="12"/>
  <c r="U212" i="12"/>
  <c r="N212" i="12"/>
  <c r="P212" i="12"/>
  <c r="Q212" i="12"/>
  <c r="U213" i="12"/>
  <c r="N213" i="12"/>
  <c r="P213" i="12"/>
  <c r="Q213" i="12"/>
  <c r="U214" i="12"/>
  <c r="N214" i="12"/>
  <c r="P214" i="12"/>
  <c r="Q214" i="12"/>
  <c r="U215" i="12"/>
  <c r="N215" i="12"/>
  <c r="P215" i="12"/>
  <c r="Q215" i="12"/>
  <c r="U216" i="12"/>
  <c r="N216" i="12"/>
  <c r="P216" i="12"/>
  <c r="Q216" i="12"/>
  <c r="U217" i="12"/>
  <c r="N217" i="12"/>
  <c r="P217" i="12"/>
  <c r="Q217" i="12"/>
  <c r="U218" i="12"/>
  <c r="N218" i="12"/>
  <c r="P218" i="12"/>
  <c r="Q218" i="12"/>
  <c r="U219" i="12"/>
  <c r="N219" i="12"/>
  <c r="P219" i="12"/>
  <c r="Q219" i="12"/>
  <c r="U220" i="12"/>
  <c r="N220" i="12"/>
  <c r="P220" i="12"/>
  <c r="Q220" i="12"/>
  <c r="U221" i="12"/>
  <c r="N221" i="12"/>
  <c r="P221" i="12"/>
  <c r="Q221" i="12"/>
  <c r="U222" i="12"/>
  <c r="N222" i="12"/>
  <c r="P222" i="12"/>
  <c r="Q222" i="12"/>
  <c r="U223" i="12"/>
  <c r="N223" i="12"/>
  <c r="P223" i="12"/>
  <c r="Q223" i="12"/>
  <c r="U224" i="12"/>
  <c r="N224" i="12"/>
  <c r="P224" i="12"/>
  <c r="Q224" i="12"/>
  <c r="U225" i="12"/>
  <c r="N225" i="12"/>
  <c r="P225" i="12"/>
  <c r="Q225" i="12"/>
  <c r="U226" i="12"/>
  <c r="N226" i="12"/>
  <c r="P226" i="12"/>
  <c r="Q226" i="12"/>
  <c r="U227" i="12"/>
  <c r="N227" i="12"/>
  <c r="P227" i="12"/>
  <c r="Q227" i="12"/>
  <c r="U228" i="12"/>
  <c r="N228" i="12"/>
  <c r="P228" i="12"/>
  <c r="Q228" i="12"/>
  <c r="U229" i="12"/>
  <c r="N229" i="12"/>
  <c r="P229" i="12"/>
  <c r="Q229" i="12"/>
  <c r="U230" i="12"/>
  <c r="N230" i="12"/>
  <c r="P230" i="12"/>
  <c r="Q230" i="12"/>
  <c r="U231" i="12"/>
  <c r="N231" i="12"/>
  <c r="P231" i="12"/>
  <c r="Q231" i="12"/>
  <c r="U232" i="12"/>
  <c r="N232" i="12"/>
  <c r="P232" i="12"/>
  <c r="Q232" i="12"/>
  <c r="U233" i="12"/>
  <c r="N233" i="12"/>
  <c r="P233" i="12"/>
  <c r="Q233" i="12"/>
  <c r="U234" i="12"/>
  <c r="N234" i="12"/>
  <c r="P234" i="12"/>
  <c r="Q234" i="12"/>
  <c r="U235" i="12"/>
  <c r="N235" i="12"/>
  <c r="P235" i="12"/>
  <c r="Q235" i="12"/>
  <c r="U236" i="12"/>
  <c r="N236" i="12"/>
  <c r="P236" i="12"/>
  <c r="Q236" i="12"/>
  <c r="U237" i="12"/>
  <c r="N237" i="12"/>
  <c r="P237" i="12"/>
  <c r="Q237" i="12"/>
  <c r="U238" i="12"/>
  <c r="N238" i="12"/>
  <c r="P238" i="12"/>
  <c r="Q238" i="12"/>
  <c r="U239" i="12"/>
  <c r="N239" i="12"/>
  <c r="P239" i="12"/>
  <c r="Q239" i="12"/>
  <c r="U240" i="12"/>
  <c r="N240" i="12"/>
  <c r="P240" i="12"/>
  <c r="Q240" i="12"/>
  <c r="U241" i="12"/>
  <c r="N241" i="12"/>
  <c r="P241" i="12"/>
  <c r="Q241" i="12"/>
  <c r="U242" i="12"/>
  <c r="N242" i="12"/>
  <c r="P242" i="12"/>
  <c r="Q242" i="12"/>
  <c r="U243" i="12"/>
  <c r="N243" i="12"/>
  <c r="P243" i="12"/>
  <c r="Q243" i="12"/>
  <c r="U244" i="12"/>
  <c r="N244" i="12"/>
  <c r="P244" i="12"/>
  <c r="Q244" i="12"/>
  <c r="U245" i="12"/>
  <c r="N245" i="12"/>
  <c r="P245" i="12"/>
  <c r="Q245" i="12"/>
  <c r="U246" i="12"/>
  <c r="N246" i="12"/>
  <c r="P246" i="12"/>
  <c r="Q246" i="12"/>
  <c r="U247" i="12"/>
  <c r="N247" i="12"/>
  <c r="P247" i="12"/>
  <c r="Q247" i="12"/>
  <c r="U248" i="12"/>
  <c r="N248" i="12"/>
  <c r="P248" i="12"/>
  <c r="Q248" i="12"/>
  <c r="U249" i="12"/>
  <c r="N249" i="12"/>
  <c r="P249" i="12"/>
  <c r="Q249" i="12"/>
  <c r="U250" i="12"/>
  <c r="N250" i="12"/>
  <c r="P250" i="12"/>
  <c r="Q250" i="12"/>
  <c r="U251" i="12"/>
  <c r="N251" i="12"/>
  <c r="P251" i="12"/>
  <c r="Q251" i="12"/>
  <c r="U252" i="12"/>
  <c r="N252" i="12"/>
  <c r="P252" i="12"/>
  <c r="Q252" i="12"/>
  <c r="U253" i="12"/>
  <c r="N253" i="12"/>
  <c r="P253" i="12"/>
  <c r="Q253" i="12"/>
  <c r="U254" i="12"/>
  <c r="N254" i="12"/>
  <c r="P254" i="12"/>
  <c r="Q254" i="12"/>
  <c r="U255" i="12"/>
  <c r="N255" i="12"/>
  <c r="P255" i="12"/>
  <c r="Q255" i="12"/>
  <c r="U256" i="12"/>
  <c r="N256" i="12"/>
  <c r="P256" i="12"/>
  <c r="Q256" i="12"/>
  <c r="U257" i="12"/>
  <c r="N257" i="12"/>
  <c r="P257" i="12"/>
  <c r="Q257" i="12"/>
  <c r="U258" i="12"/>
  <c r="N258" i="12"/>
  <c r="P258" i="12"/>
  <c r="Q258" i="12"/>
  <c r="U259" i="12"/>
  <c r="N259" i="12"/>
  <c r="P259" i="12"/>
  <c r="Q259" i="12"/>
  <c r="U260" i="12"/>
  <c r="N260" i="12"/>
  <c r="P260" i="12"/>
  <c r="Q260" i="12"/>
  <c r="U261" i="12"/>
  <c r="N261" i="12"/>
  <c r="P261" i="12"/>
  <c r="Q261" i="12"/>
  <c r="U262" i="12"/>
  <c r="N262" i="12"/>
  <c r="P262" i="12"/>
  <c r="Q262" i="12"/>
  <c r="U263" i="12"/>
  <c r="N263" i="12"/>
  <c r="P263" i="12"/>
  <c r="Q263" i="12"/>
  <c r="U264" i="12"/>
  <c r="N264" i="12"/>
  <c r="P264" i="12"/>
  <c r="Q264" i="12"/>
  <c r="U265" i="12"/>
  <c r="N265" i="12"/>
  <c r="P265" i="12"/>
  <c r="Q265" i="12"/>
  <c r="U266" i="12"/>
  <c r="N266" i="12"/>
  <c r="P266" i="12"/>
  <c r="Q266" i="12"/>
  <c r="U267" i="12"/>
  <c r="N267" i="12"/>
  <c r="P267" i="12"/>
  <c r="Q267" i="12"/>
  <c r="U268" i="12"/>
  <c r="N268" i="12"/>
  <c r="P268" i="12"/>
  <c r="Q268" i="12"/>
  <c r="U269" i="12"/>
  <c r="N269" i="12"/>
  <c r="P269" i="12"/>
  <c r="Q269" i="12"/>
  <c r="U270" i="12"/>
  <c r="N270" i="12"/>
  <c r="P270" i="12"/>
  <c r="Q270" i="12"/>
  <c r="U271" i="12"/>
  <c r="N271" i="12"/>
  <c r="P271" i="12"/>
  <c r="Q271" i="12"/>
  <c r="U272" i="12"/>
  <c r="N272" i="12"/>
  <c r="P272" i="12"/>
  <c r="Q272" i="12"/>
  <c r="U273" i="12"/>
  <c r="N273" i="12"/>
  <c r="P273" i="12"/>
  <c r="Q273" i="12"/>
  <c r="U274" i="12"/>
  <c r="N274" i="12"/>
  <c r="P274" i="12"/>
  <c r="Q274" i="12"/>
  <c r="U275" i="12"/>
  <c r="N275" i="12"/>
  <c r="P275" i="12"/>
  <c r="Q275" i="12"/>
  <c r="U276" i="12"/>
  <c r="N276" i="12"/>
  <c r="P276" i="12"/>
  <c r="Q276" i="12"/>
  <c r="U277" i="12"/>
  <c r="N277" i="12"/>
  <c r="P277" i="12"/>
  <c r="Q277" i="12"/>
  <c r="U278" i="12"/>
  <c r="N278" i="12"/>
  <c r="P278" i="12"/>
  <c r="Q278" i="12"/>
  <c r="U279" i="12"/>
  <c r="N279" i="12"/>
  <c r="P279" i="12"/>
  <c r="Q279" i="12"/>
  <c r="U280" i="12"/>
  <c r="N280" i="12"/>
  <c r="P280" i="12"/>
  <c r="Q280" i="12"/>
  <c r="U281" i="12"/>
  <c r="N281" i="12"/>
  <c r="P281" i="12"/>
  <c r="Q281" i="12"/>
  <c r="U282" i="12"/>
  <c r="N282" i="12"/>
  <c r="P282" i="12"/>
  <c r="Q282" i="12"/>
  <c r="U283" i="12"/>
  <c r="N283" i="12"/>
  <c r="P283" i="12"/>
  <c r="Q283" i="12"/>
  <c r="U284" i="12"/>
  <c r="N284" i="12"/>
  <c r="P284" i="12"/>
  <c r="Q284" i="12"/>
  <c r="U285" i="12"/>
  <c r="N285" i="12"/>
  <c r="P285" i="12"/>
  <c r="Q285" i="12"/>
  <c r="U286" i="12"/>
  <c r="N286" i="12"/>
  <c r="P286" i="12"/>
  <c r="Q286" i="12"/>
  <c r="U287" i="12"/>
  <c r="N287" i="12"/>
  <c r="P287" i="12"/>
  <c r="Q287" i="12"/>
  <c r="U288" i="12"/>
  <c r="N288" i="12"/>
  <c r="P288" i="12"/>
  <c r="Q288" i="12"/>
  <c r="U289" i="12"/>
  <c r="N289" i="12"/>
  <c r="P289" i="12"/>
  <c r="Q289" i="12"/>
  <c r="U290" i="12"/>
  <c r="N290" i="12"/>
  <c r="P290" i="12"/>
  <c r="Q290" i="12"/>
  <c r="U291" i="12"/>
  <c r="N291" i="12"/>
  <c r="P291" i="12"/>
  <c r="Q291" i="12"/>
  <c r="U292" i="12"/>
  <c r="N292" i="12"/>
  <c r="P292" i="12"/>
  <c r="Q292" i="12"/>
  <c r="U293" i="12"/>
  <c r="N293" i="12"/>
  <c r="P293" i="12"/>
  <c r="Q293" i="12"/>
  <c r="U294" i="12"/>
  <c r="N294" i="12"/>
  <c r="P294" i="12"/>
  <c r="Q294" i="12"/>
  <c r="U295" i="12"/>
  <c r="N295" i="12"/>
  <c r="P295" i="12"/>
  <c r="Q295" i="12"/>
  <c r="U296" i="12"/>
  <c r="N296" i="12"/>
  <c r="P296" i="12"/>
  <c r="Q296" i="12"/>
  <c r="U297" i="12"/>
  <c r="N297" i="12"/>
  <c r="P297" i="12"/>
  <c r="Q297" i="12"/>
  <c r="U298" i="12"/>
  <c r="N298" i="12"/>
  <c r="P298" i="12"/>
  <c r="Q298" i="12"/>
  <c r="U299" i="12"/>
  <c r="N299" i="12"/>
  <c r="P299" i="12"/>
  <c r="Q299" i="12"/>
  <c r="U300" i="12"/>
  <c r="N300" i="12"/>
  <c r="P300" i="12"/>
  <c r="Q300" i="12"/>
  <c r="U301" i="12"/>
  <c r="N301" i="12"/>
  <c r="P301" i="12"/>
  <c r="Q301" i="12"/>
  <c r="U302" i="12"/>
  <c r="N302" i="12"/>
  <c r="P302" i="12"/>
  <c r="Q302" i="12"/>
  <c r="U303" i="12"/>
  <c r="N303" i="12"/>
  <c r="P303" i="12"/>
  <c r="Q303" i="12"/>
  <c r="U304" i="12"/>
  <c r="N304" i="12"/>
  <c r="P304" i="12"/>
  <c r="Q304" i="12"/>
  <c r="U305" i="12"/>
  <c r="N305" i="12"/>
  <c r="P305" i="12"/>
  <c r="Q305" i="12"/>
  <c r="U306" i="12"/>
  <c r="N306" i="12"/>
  <c r="P306" i="12"/>
  <c r="Q306" i="12"/>
  <c r="U307" i="12"/>
  <c r="N307" i="12"/>
  <c r="P307" i="12"/>
  <c r="Q307" i="12"/>
  <c r="U308" i="12"/>
  <c r="N308" i="12"/>
  <c r="P308" i="12"/>
  <c r="Q308" i="12"/>
  <c r="U309" i="12"/>
  <c r="N309" i="12"/>
  <c r="P309" i="12"/>
  <c r="Q309" i="12"/>
  <c r="U310" i="12"/>
  <c r="N310" i="12"/>
  <c r="P310" i="12"/>
  <c r="Q310" i="12"/>
  <c r="U311" i="12"/>
  <c r="N311" i="12"/>
  <c r="P311" i="12"/>
  <c r="Q311" i="12"/>
  <c r="U312" i="12"/>
  <c r="N312" i="12"/>
  <c r="P312" i="12"/>
  <c r="Q312" i="12"/>
  <c r="U313" i="12"/>
  <c r="N313" i="12"/>
  <c r="P313" i="12"/>
  <c r="Q313" i="12"/>
  <c r="U314" i="12"/>
  <c r="N314" i="12"/>
  <c r="P314" i="12"/>
  <c r="Q314" i="12"/>
  <c r="U315" i="12"/>
  <c r="N315" i="12"/>
  <c r="P315" i="12"/>
  <c r="Q315" i="12"/>
  <c r="U316" i="12"/>
  <c r="N316" i="12"/>
  <c r="P316" i="12"/>
  <c r="Q316" i="12"/>
  <c r="U317" i="12"/>
  <c r="N317" i="12"/>
  <c r="P317" i="12"/>
  <c r="Q317" i="12"/>
  <c r="U318" i="12"/>
  <c r="N318" i="12"/>
  <c r="P318" i="12"/>
  <c r="Q318" i="12"/>
  <c r="U319" i="12"/>
  <c r="N319" i="12"/>
  <c r="P319" i="12"/>
  <c r="Q319" i="12"/>
  <c r="U320" i="12"/>
  <c r="N320" i="12"/>
  <c r="P320" i="12"/>
  <c r="Q320" i="12"/>
  <c r="U321" i="12"/>
  <c r="N321" i="12"/>
  <c r="P321" i="12"/>
  <c r="Q321" i="12"/>
  <c r="U322" i="12"/>
  <c r="N322" i="12"/>
  <c r="P322" i="12"/>
  <c r="Q322" i="12"/>
  <c r="U323" i="12"/>
  <c r="N323" i="12"/>
  <c r="P323" i="12"/>
  <c r="Q323" i="12"/>
  <c r="U324" i="12"/>
  <c r="N324" i="12"/>
  <c r="P324" i="12"/>
  <c r="Q324" i="12"/>
  <c r="U325" i="12"/>
  <c r="N325" i="12"/>
  <c r="P325" i="12"/>
  <c r="Q325" i="12"/>
  <c r="U326" i="12"/>
  <c r="N326" i="12"/>
  <c r="P326" i="12"/>
  <c r="Q326" i="12"/>
  <c r="U327" i="12"/>
  <c r="N327" i="12"/>
  <c r="P327" i="12"/>
  <c r="Q327" i="12"/>
  <c r="U328" i="12"/>
  <c r="N328" i="12"/>
  <c r="P328" i="12"/>
  <c r="Q328" i="12"/>
  <c r="U329" i="12"/>
  <c r="N329" i="12"/>
  <c r="P329" i="12"/>
  <c r="Q329" i="12"/>
  <c r="U330" i="12"/>
  <c r="N330" i="12"/>
  <c r="P330" i="12"/>
  <c r="Q330" i="12"/>
  <c r="U331" i="12"/>
  <c r="N331" i="12"/>
  <c r="P331" i="12"/>
  <c r="Q331" i="12"/>
  <c r="U332" i="12"/>
  <c r="N332" i="12"/>
  <c r="P332" i="12"/>
  <c r="Q332" i="12"/>
  <c r="U333" i="12"/>
  <c r="N333" i="12"/>
  <c r="P333" i="12"/>
  <c r="Q333" i="12"/>
  <c r="U334" i="12"/>
  <c r="N334" i="12"/>
  <c r="P334" i="12"/>
  <c r="Q334" i="12"/>
  <c r="U335" i="12"/>
  <c r="N335" i="12"/>
  <c r="P335" i="12"/>
  <c r="Q335" i="12"/>
  <c r="U336" i="12"/>
  <c r="N336" i="12"/>
  <c r="P336" i="12"/>
  <c r="Q336" i="12"/>
  <c r="U337" i="12"/>
  <c r="N337" i="12"/>
  <c r="P337" i="12"/>
  <c r="Q337" i="12"/>
  <c r="U338" i="12"/>
  <c r="N338" i="12"/>
  <c r="P338" i="12"/>
  <c r="Q338" i="12"/>
  <c r="U339" i="12"/>
  <c r="N339" i="12"/>
  <c r="P339" i="12"/>
  <c r="Q339" i="12"/>
  <c r="U340" i="12"/>
  <c r="N340" i="12"/>
  <c r="P340" i="12"/>
  <c r="Q340" i="12"/>
  <c r="U341" i="12"/>
  <c r="N341" i="12"/>
  <c r="P341" i="12"/>
  <c r="Q341" i="12"/>
  <c r="U342" i="12"/>
  <c r="N342" i="12"/>
  <c r="P342" i="12"/>
  <c r="Q342" i="12"/>
  <c r="U343" i="12"/>
  <c r="N343" i="12"/>
  <c r="P343" i="12"/>
  <c r="Q343" i="12"/>
  <c r="U344" i="12"/>
  <c r="N344" i="12"/>
  <c r="P344" i="12"/>
  <c r="Q344" i="12"/>
  <c r="U345" i="12"/>
  <c r="N345" i="12"/>
  <c r="P345" i="12"/>
  <c r="Q345" i="12"/>
  <c r="U346" i="12"/>
  <c r="N346" i="12"/>
  <c r="P346" i="12"/>
  <c r="Q346" i="12"/>
  <c r="U347" i="12"/>
  <c r="N347" i="12"/>
  <c r="P347" i="12"/>
  <c r="Q347" i="12"/>
  <c r="U348" i="12"/>
  <c r="N348" i="12"/>
  <c r="P348" i="12"/>
  <c r="Q348" i="12"/>
  <c r="U349" i="12"/>
  <c r="N349" i="12"/>
  <c r="P349" i="12"/>
  <c r="Q349" i="12"/>
  <c r="U350" i="12"/>
  <c r="N350" i="12"/>
  <c r="P350" i="12"/>
  <c r="Q350" i="12"/>
  <c r="U351" i="12"/>
  <c r="N351" i="12"/>
  <c r="P351" i="12"/>
  <c r="Q351" i="12"/>
  <c r="U2" i="12"/>
  <c r="N2" i="12"/>
  <c r="P2" i="12"/>
  <c r="Q2" i="12"/>
  <c r="I3" i="12"/>
  <c r="K3" i="12"/>
  <c r="L3" i="12"/>
  <c r="I4" i="12"/>
  <c r="K4" i="12"/>
  <c r="L4" i="12"/>
  <c r="I5" i="12"/>
  <c r="K5" i="12"/>
  <c r="L5" i="12"/>
  <c r="I6" i="12"/>
  <c r="K6" i="12"/>
  <c r="L6" i="12"/>
  <c r="I7" i="12"/>
  <c r="K7" i="12"/>
  <c r="L7" i="12"/>
  <c r="I8" i="12"/>
  <c r="K8" i="12"/>
  <c r="L8" i="12"/>
  <c r="I9" i="12"/>
  <c r="K9" i="12"/>
  <c r="L9" i="12"/>
  <c r="I10" i="12"/>
  <c r="K10" i="12"/>
  <c r="L10" i="12"/>
  <c r="I11" i="12"/>
  <c r="K11" i="12"/>
  <c r="L11" i="12"/>
  <c r="I12" i="12"/>
  <c r="K12" i="12"/>
  <c r="L12" i="12"/>
  <c r="I13" i="12"/>
  <c r="K13" i="12"/>
  <c r="L13" i="12"/>
  <c r="I14" i="12"/>
  <c r="K14" i="12"/>
  <c r="L14" i="12"/>
  <c r="I15" i="12"/>
  <c r="K15" i="12"/>
  <c r="L15" i="12"/>
  <c r="I16" i="12"/>
  <c r="K16" i="12"/>
  <c r="L16" i="12"/>
  <c r="I17" i="12"/>
  <c r="K17" i="12"/>
  <c r="L17" i="12"/>
  <c r="I18" i="12"/>
  <c r="K18" i="12"/>
  <c r="L18" i="12"/>
  <c r="I19" i="12"/>
  <c r="K19" i="12"/>
  <c r="L19" i="12"/>
  <c r="I20" i="12"/>
  <c r="K20" i="12"/>
  <c r="L20" i="12"/>
  <c r="I21" i="12"/>
  <c r="K21" i="12"/>
  <c r="L21" i="12"/>
  <c r="I22" i="12"/>
  <c r="K22" i="12"/>
  <c r="L22" i="12"/>
  <c r="I23" i="12"/>
  <c r="K23" i="12"/>
  <c r="L23" i="12"/>
  <c r="I24" i="12"/>
  <c r="K24" i="12"/>
  <c r="L24" i="12"/>
  <c r="I25" i="12"/>
  <c r="K25" i="12"/>
  <c r="L25" i="12"/>
  <c r="I26" i="12"/>
  <c r="K26" i="12"/>
  <c r="L26" i="12"/>
  <c r="I27" i="12"/>
  <c r="K27" i="12"/>
  <c r="L27" i="12"/>
  <c r="I28" i="12"/>
  <c r="K28" i="12"/>
  <c r="L28" i="12"/>
  <c r="I29" i="12"/>
  <c r="K29" i="12"/>
  <c r="L29" i="12"/>
  <c r="I30" i="12"/>
  <c r="K30" i="12"/>
  <c r="L30" i="12"/>
  <c r="I31" i="12"/>
  <c r="K31" i="12"/>
  <c r="L31" i="12"/>
  <c r="I32" i="12"/>
  <c r="K32" i="12"/>
  <c r="L32" i="12"/>
  <c r="I33" i="12"/>
  <c r="K33" i="12"/>
  <c r="L33" i="12"/>
  <c r="I34" i="12"/>
  <c r="K34" i="12"/>
  <c r="L34" i="12"/>
  <c r="I35" i="12"/>
  <c r="K35" i="12"/>
  <c r="L35" i="12"/>
  <c r="I36" i="12"/>
  <c r="K36" i="12"/>
  <c r="L36" i="12"/>
  <c r="I37" i="12"/>
  <c r="K37" i="12"/>
  <c r="L37" i="12"/>
  <c r="I38" i="12"/>
  <c r="K38" i="12"/>
  <c r="L38" i="12"/>
  <c r="I39" i="12"/>
  <c r="K39" i="12"/>
  <c r="L39" i="12"/>
  <c r="I40" i="12"/>
  <c r="K40" i="12"/>
  <c r="L40" i="12"/>
  <c r="I41" i="12"/>
  <c r="K41" i="12"/>
  <c r="L41" i="12"/>
  <c r="I42" i="12"/>
  <c r="K42" i="12"/>
  <c r="L42" i="12"/>
  <c r="I43" i="12"/>
  <c r="K43" i="12"/>
  <c r="L43" i="12"/>
  <c r="I44" i="12"/>
  <c r="K44" i="12"/>
  <c r="L44" i="12"/>
  <c r="I45" i="12"/>
  <c r="K45" i="12"/>
  <c r="L45" i="12"/>
  <c r="I46" i="12"/>
  <c r="K46" i="12"/>
  <c r="L46" i="12"/>
  <c r="I47" i="12"/>
  <c r="K47" i="12"/>
  <c r="L47" i="12"/>
  <c r="I48" i="12"/>
  <c r="K48" i="12"/>
  <c r="L48" i="12"/>
  <c r="I49" i="12"/>
  <c r="K49" i="12"/>
  <c r="L49" i="12"/>
  <c r="I50" i="12"/>
  <c r="K50" i="12"/>
  <c r="L50" i="12"/>
  <c r="I51" i="12"/>
  <c r="K51" i="12"/>
  <c r="L51" i="12"/>
  <c r="I52" i="12"/>
  <c r="K52" i="12"/>
  <c r="L52" i="12"/>
  <c r="I53" i="12"/>
  <c r="K53" i="12"/>
  <c r="L53" i="12"/>
  <c r="I54" i="12"/>
  <c r="K54" i="12"/>
  <c r="L54" i="12"/>
  <c r="I55" i="12"/>
  <c r="K55" i="12"/>
  <c r="L55" i="12"/>
  <c r="I56" i="12"/>
  <c r="K56" i="12"/>
  <c r="L56" i="12"/>
  <c r="I57" i="12"/>
  <c r="K57" i="12"/>
  <c r="L57" i="12"/>
  <c r="I58" i="12"/>
  <c r="K58" i="12"/>
  <c r="L58" i="12"/>
  <c r="I59" i="12"/>
  <c r="K59" i="12"/>
  <c r="L59" i="12"/>
  <c r="I60" i="12"/>
  <c r="K60" i="12"/>
  <c r="L60" i="12"/>
  <c r="I61" i="12"/>
  <c r="K61" i="12"/>
  <c r="L61" i="12"/>
  <c r="I62" i="12"/>
  <c r="K62" i="12"/>
  <c r="L62" i="12"/>
  <c r="I63" i="12"/>
  <c r="K63" i="12"/>
  <c r="L63" i="12"/>
  <c r="I64" i="12"/>
  <c r="K64" i="12"/>
  <c r="L64" i="12"/>
  <c r="I65" i="12"/>
  <c r="K65" i="12"/>
  <c r="L65" i="12"/>
  <c r="I66" i="12"/>
  <c r="K66" i="12"/>
  <c r="L66" i="12"/>
  <c r="I67" i="12"/>
  <c r="K67" i="12"/>
  <c r="L67" i="12"/>
  <c r="I68" i="12"/>
  <c r="K68" i="12"/>
  <c r="L68" i="12"/>
  <c r="I69" i="12"/>
  <c r="K69" i="12"/>
  <c r="L69" i="12"/>
  <c r="I70" i="12"/>
  <c r="K70" i="12"/>
  <c r="L70" i="12"/>
  <c r="I71" i="12"/>
  <c r="K71" i="12"/>
  <c r="L71" i="12"/>
  <c r="I72" i="12"/>
  <c r="K72" i="12"/>
  <c r="L72" i="12"/>
  <c r="I73" i="12"/>
  <c r="K73" i="12"/>
  <c r="L73" i="12"/>
  <c r="I74" i="12"/>
  <c r="K74" i="12"/>
  <c r="L74" i="12"/>
  <c r="I75" i="12"/>
  <c r="K75" i="12"/>
  <c r="L75" i="12"/>
  <c r="I76" i="12"/>
  <c r="K76" i="12"/>
  <c r="L76" i="12"/>
  <c r="I77" i="12"/>
  <c r="K77" i="12"/>
  <c r="L77" i="12"/>
  <c r="I78" i="12"/>
  <c r="K78" i="12"/>
  <c r="L78" i="12"/>
  <c r="I79" i="12"/>
  <c r="K79" i="12"/>
  <c r="L79" i="12"/>
  <c r="I80" i="12"/>
  <c r="K80" i="12"/>
  <c r="L80" i="12"/>
  <c r="I81" i="12"/>
  <c r="K81" i="12"/>
  <c r="L81" i="12"/>
  <c r="I82" i="12"/>
  <c r="K82" i="12"/>
  <c r="L82" i="12"/>
  <c r="I83" i="12"/>
  <c r="K83" i="12"/>
  <c r="L83" i="12"/>
  <c r="I84" i="12"/>
  <c r="K84" i="12"/>
  <c r="L84" i="12"/>
  <c r="I85" i="12"/>
  <c r="K85" i="12"/>
  <c r="L85" i="12"/>
  <c r="I86" i="12"/>
  <c r="K86" i="12"/>
  <c r="L86" i="12"/>
  <c r="I87" i="12"/>
  <c r="K87" i="12"/>
  <c r="L87" i="12"/>
  <c r="I88" i="12"/>
  <c r="K88" i="12"/>
  <c r="L88" i="12"/>
  <c r="I89" i="12"/>
  <c r="K89" i="12"/>
  <c r="L89" i="12"/>
  <c r="I90" i="12"/>
  <c r="K90" i="12"/>
  <c r="L90" i="12"/>
  <c r="I91" i="12"/>
  <c r="K91" i="12"/>
  <c r="L91" i="12"/>
  <c r="I92" i="12"/>
  <c r="K92" i="12"/>
  <c r="L92" i="12"/>
  <c r="I93" i="12"/>
  <c r="K93" i="12"/>
  <c r="L93" i="12"/>
  <c r="I94" i="12"/>
  <c r="K94" i="12"/>
  <c r="L94" i="12"/>
  <c r="I95" i="12"/>
  <c r="K95" i="12"/>
  <c r="L95" i="12"/>
  <c r="I96" i="12"/>
  <c r="K96" i="12"/>
  <c r="L96" i="12"/>
  <c r="I97" i="12"/>
  <c r="K97" i="12"/>
  <c r="L97" i="12"/>
  <c r="I98" i="12"/>
  <c r="K98" i="12"/>
  <c r="L98" i="12"/>
  <c r="I99" i="12"/>
  <c r="K99" i="12"/>
  <c r="L99" i="12"/>
  <c r="I100" i="12"/>
  <c r="K100" i="12"/>
  <c r="L100" i="12"/>
  <c r="I101" i="12"/>
  <c r="K101" i="12"/>
  <c r="L101" i="12"/>
  <c r="I102" i="12"/>
  <c r="K102" i="12"/>
  <c r="L102" i="12"/>
  <c r="I103" i="12"/>
  <c r="K103" i="12"/>
  <c r="L103" i="12"/>
  <c r="I104" i="12"/>
  <c r="K104" i="12"/>
  <c r="L104" i="12"/>
  <c r="I105" i="12"/>
  <c r="K105" i="12"/>
  <c r="L105" i="12"/>
  <c r="I106" i="12"/>
  <c r="K106" i="12"/>
  <c r="L106" i="12"/>
  <c r="I107" i="12"/>
  <c r="K107" i="12"/>
  <c r="L107" i="12"/>
  <c r="I108" i="12"/>
  <c r="K108" i="12"/>
  <c r="L108" i="12"/>
  <c r="I109" i="12"/>
  <c r="K109" i="12"/>
  <c r="L109" i="12"/>
  <c r="I110" i="12"/>
  <c r="K110" i="12"/>
  <c r="L110" i="12"/>
  <c r="I111" i="12"/>
  <c r="K111" i="12"/>
  <c r="L111" i="12"/>
  <c r="I112" i="12"/>
  <c r="K112" i="12"/>
  <c r="L112" i="12"/>
  <c r="I113" i="12"/>
  <c r="K113" i="12"/>
  <c r="L113" i="12"/>
  <c r="I114" i="12"/>
  <c r="K114" i="12"/>
  <c r="L114" i="12"/>
  <c r="I115" i="12"/>
  <c r="K115" i="12"/>
  <c r="L115" i="12"/>
  <c r="I116" i="12"/>
  <c r="K116" i="12"/>
  <c r="L116" i="12"/>
  <c r="I117" i="12"/>
  <c r="K117" i="12"/>
  <c r="L117" i="12"/>
  <c r="I118" i="12"/>
  <c r="K118" i="12"/>
  <c r="L118" i="12"/>
  <c r="I119" i="12"/>
  <c r="K119" i="12"/>
  <c r="L119" i="12"/>
  <c r="I120" i="12"/>
  <c r="K120" i="12"/>
  <c r="L120" i="12"/>
  <c r="I121" i="12"/>
  <c r="K121" i="12"/>
  <c r="L121" i="12"/>
  <c r="I122" i="12"/>
  <c r="K122" i="12"/>
  <c r="L122" i="12"/>
  <c r="I123" i="12"/>
  <c r="K123" i="12"/>
  <c r="L123" i="12"/>
  <c r="I124" i="12"/>
  <c r="K124" i="12"/>
  <c r="L124" i="12"/>
  <c r="I125" i="12"/>
  <c r="K125" i="12"/>
  <c r="L125" i="12"/>
  <c r="I126" i="12"/>
  <c r="K126" i="12"/>
  <c r="L126" i="12"/>
  <c r="I127" i="12"/>
  <c r="K127" i="12"/>
  <c r="L127" i="12"/>
  <c r="I128" i="12"/>
  <c r="K128" i="12"/>
  <c r="L128" i="12"/>
  <c r="I129" i="12"/>
  <c r="K129" i="12"/>
  <c r="L129" i="12"/>
  <c r="I130" i="12"/>
  <c r="K130" i="12"/>
  <c r="L130" i="12"/>
  <c r="I131" i="12"/>
  <c r="K131" i="12"/>
  <c r="L131" i="12"/>
  <c r="I132" i="12"/>
  <c r="K132" i="12"/>
  <c r="L132" i="12"/>
  <c r="I133" i="12"/>
  <c r="K133" i="12"/>
  <c r="L133" i="12"/>
  <c r="I134" i="12"/>
  <c r="K134" i="12"/>
  <c r="L134" i="12"/>
  <c r="I135" i="12"/>
  <c r="K135" i="12"/>
  <c r="L135" i="12"/>
  <c r="I136" i="12"/>
  <c r="K136" i="12"/>
  <c r="L136" i="12"/>
  <c r="I137" i="12"/>
  <c r="K137" i="12"/>
  <c r="L137" i="12"/>
  <c r="I138" i="12"/>
  <c r="K138" i="12"/>
  <c r="L138" i="12"/>
  <c r="I139" i="12"/>
  <c r="K139" i="12"/>
  <c r="L139" i="12"/>
  <c r="I140" i="12"/>
  <c r="K140" i="12"/>
  <c r="L140" i="12"/>
  <c r="I141" i="12"/>
  <c r="K141" i="12"/>
  <c r="L141" i="12"/>
  <c r="I142" i="12"/>
  <c r="K142" i="12"/>
  <c r="L142" i="12"/>
  <c r="I143" i="12"/>
  <c r="K143" i="12"/>
  <c r="L143" i="12"/>
  <c r="I144" i="12"/>
  <c r="K144" i="12"/>
  <c r="L144" i="12"/>
  <c r="I145" i="12"/>
  <c r="K145" i="12"/>
  <c r="L145" i="12"/>
  <c r="I146" i="12"/>
  <c r="K146" i="12"/>
  <c r="L146" i="12"/>
  <c r="I147" i="12"/>
  <c r="K147" i="12"/>
  <c r="L147" i="12"/>
  <c r="I148" i="12"/>
  <c r="K148" i="12"/>
  <c r="L148" i="12"/>
  <c r="I149" i="12"/>
  <c r="K149" i="12"/>
  <c r="L149" i="12"/>
  <c r="I150" i="12"/>
  <c r="K150" i="12"/>
  <c r="L150" i="12"/>
  <c r="I151" i="12"/>
  <c r="K151" i="12"/>
  <c r="L151" i="12"/>
  <c r="I152" i="12"/>
  <c r="K152" i="12"/>
  <c r="L152" i="12"/>
  <c r="I153" i="12"/>
  <c r="K153" i="12"/>
  <c r="L153" i="12"/>
  <c r="I154" i="12"/>
  <c r="K154" i="12"/>
  <c r="L154" i="12"/>
  <c r="I155" i="12"/>
  <c r="K155" i="12"/>
  <c r="L155" i="12"/>
  <c r="I156" i="12"/>
  <c r="K156" i="12"/>
  <c r="L156" i="12"/>
  <c r="I157" i="12"/>
  <c r="K157" i="12"/>
  <c r="L157" i="12"/>
  <c r="I158" i="12"/>
  <c r="K158" i="12"/>
  <c r="L158" i="12"/>
  <c r="I159" i="12"/>
  <c r="K159" i="12"/>
  <c r="L159" i="12"/>
  <c r="I160" i="12"/>
  <c r="K160" i="12"/>
  <c r="L160" i="12"/>
  <c r="I161" i="12"/>
  <c r="K161" i="12"/>
  <c r="L161" i="12"/>
  <c r="I162" i="12"/>
  <c r="K162" i="12"/>
  <c r="L162" i="12"/>
  <c r="I163" i="12"/>
  <c r="K163" i="12"/>
  <c r="L163" i="12"/>
  <c r="I164" i="12"/>
  <c r="K164" i="12"/>
  <c r="L164" i="12"/>
  <c r="I165" i="12"/>
  <c r="K165" i="12"/>
  <c r="L165" i="12"/>
  <c r="I166" i="12"/>
  <c r="K166" i="12"/>
  <c r="L166" i="12"/>
  <c r="I167" i="12"/>
  <c r="K167" i="12"/>
  <c r="L167" i="12"/>
  <c r="I168" i="12"/>
  <c r="K168" i="12"/>
  <c r="L168" i="12"/>
  <c r="I169" i="12"/>
  <c r="K169" i="12"/>
  <c r="L169" i="12"/>
  <c r="I170" i="12"/>
  <c r="K170" i="12"/>
  <c r="L170" i="12"/>
  <c r="I171" i="12"/>
  <c r="K171" i="12"/>
  <c r="L171" i="12"/>
  <c r="I172" i="12"/>
  <c r="K172" i="12"/>
  <c r="L172" i="12"/>
  <c r="I173" i="12"/>
  <c r="K173" i="12"/>
  <c r="L173" i="12"/>
  <c r="I174" i="12"/>
  <c r="K174" i="12"/>
  <c r="L174" i="12"/>
  <c r="I175" i="12"/>
  <c r="K175" i="12"/>
  <c r="L175" i="12"/>
  <c r="I176" i="12"/>
  <c r="K176" i="12"/>
  <c r="L176" i="12"/>
  <c r="I177" i="12"/>
  <c r="K177" i="12"/>
  <c r="L177" i="12"/>
  <c r="I178" i="12"/>
  <c r="K178" i="12"/>
  <c r="L178" i="12"/>
  <c r="I179" i="12"/>
  <c r="K179" i="12"/>
  <c r="L179" i="12"/>
  <c r="I180" i="12"/>
  <c r="K180" i="12"/>
  <c r="L180" i="12"/>
  <c r="I181" i="12"/>
  <c r="K181" i="12"/>
  <c r="L181" i="12"/>
  <c r="I182" i="12"/>
  <c r="K182" i="12"/>
  <c r="L182" i="12"/>
  <c r="I183" i="12"/>
  <c r="K183" i="12"/>
  <c r="L183" i="12"/>
  <c r="I184" i="12"/>
  <c r="K184" i="12"/>
  <c r="L184" i="12"/>
  <c r="I185" i="12"/>
  <c r="K185" i="12"/>
  <c r="L185" i="12"/>
  <c r="I186" i="12"/>
  <c r="K186" i="12"/>
  <c r="L186" i="12"/>
  <c r="I187" i="12"/>
  <c r="K187" i="12"/>
  <c r="L187" i="12"/>
  <c r="I188" i="12"/>
  <c r="K188" i="12"/>
  <c r="L188" i="12"/>
  <c r="I189" i="12"/>
  <c r="K189" i="12"/>
  <c r="L189" i="12"/>
  <c r="I190" i="12"/>
  <c r="K190" i="12"/>
  <c r="L190" i="12"/>
  <c r="I191" i="12"/>
  <c r="K191" i="12"/>
  <c r="L191" i="12"/>
  <c r="I192" i="12"/>
  <c r="K192" i="12"/>
  <c r="L192" i="12"/>
  <c r="I193" i="12"/>
  <c r="K193" i="12"/>
  <c r="L193" i="12"/>
  <c r="I194" i="12"/>
  <c r="K194" i="12"/>
  <c r="L194" i="12"/>
  <c r="I195" i="12"/>
  <c r="K195" i="12"/>
  <c r="L195" i="12"/>
  <c r="I196" i="12"/>
  <c r="K196" i="12"/>
  <c r="L196" i="12"/>
  <c r="I197" i="12"/>
  <c r="K197" i="12"/>
  <c r="L197" i="12"/>
  <c r="I198" i="12"/>
  <c r="K198" i="12"/>
  <c r="L198" i="12"/>
  <c r="I199" i="12"/>
  <c r="K199" i="12"/>
  <c r="L199" i="12"/>
  <c r="I200" i="12"/>
  <c r="K200" i="12"/>
  <c r="L200" i="12"/>
  <c r="I201" i="12"/>
  <c r="K201" i="12"/>
  <c r="L201" i="12"/>
  <c r="I202" i="12"/>
  <c r="K202" i="12"/>
  <c r="L202" i="12"/>
  <c r="I203" i="12"/>
  <c r="K203" i="12"/>
  <c r="L203" i="12"/>
  <c r="I204" i="12"/>
  <c r="K204" i="12"/>
  <c r="L204" i="12"/>
  <c r="I205" i="12"/>
  <c r="K205" i="12"/>
  <c r="L205" i="12"/>
  <c r="I206" i="12"/>
  <c r="K206" i="12"/>
  <c r="L206" i="12"/>
  <c r="I207" i="12"/>
  <c r="K207" i="12"/>
  <c r="L207" i="12"/>
  <c r="I208" i="12"/>
  <c r="K208" i="12"/>
  <c r="L208" i="12"/>
  <c r="I209" i="12"/>
  <c r="K209" i="12"/>
  <c r="L209" i="12"/>
  <c r="I210" i="12"/>
  <c r="K210" i="12"/>
  <c r="L210" i="12"/>
  <c r="I211" i="12"/>
  <c r="K211" i="12"/>
  <c r="L211" i="12"/>
  <c r="I212" i="12"/>
  <c r="K212" i="12"/>
  <c r="L212" i="12"/>
  <c r="I213" i="12"/>
  <c r="K213" i="12"/>
  <c r="L213" i="12"/>
  <c r="I214" i="12"/>
  <c r="K214" i="12"/>
  <c r="L214" i="12"/>
  <c r="I215" i="12"/>
  <c r="K215" i="12"/>
  <c r="L215" i="12"/>
  <c r="I216" i="12"/>
  <c r="K216" i="12"/>
  <c r="L216" i="12"/>
  <c r="I217" i="12"/>
  <c r="K217" i="12"/>
  <c r="L217" i="12"/>
  <c r="I218" i="12"/>
  <c r="K218" i="12"/>
  <c r="L218" i="12"/>
  <c r="I219" i="12"/>
  <c r="K219" i="12"/>
  <c r="L219" i="12"/>
  <c r="I220" i="12"/>
  <c r="K220" i="12"/>
  <c r="L220" i="12"/>
  <c r="I221" i="12"/>
  <c r="K221" i="12"/>
  <c r="L221" i="12"/>
  <c r="I222" i="12"/>
  <c r="K222" i="12"/>
  <c r="L222" i="12"/>
  <c r="I223" i="12"/>
  <c r="K223" i="12"/>
  <c r="L223" i="12"/>
  <c r="I224" i="12"/>
  <c r="K224" i="12"/>
  <c r="L224" i="12"/>
  <c r="I225" i="12"/>
  <c r="K225" i="12"/>
  <c r="L225" i="12"/>
  <c r="I226" i="12"/>
  <c r="K226" i="12"/>
  <c r="L226" i="12"/>
  <c r="I227" i="12"/>
  <c r="K227" i="12"/>
  <c r="L227" i="12"/>
  <c r="I228" i="12"/>
  <c r="K228" i="12"/>
  <c r="L228" i="12"/>
  <c r="I229" i="12"/>
  <c r="K229" i="12"/>
  <c r="L229" i="12"/>
  <c r="I230" i="12"/>
  <c r="K230" i="12"/>
  <c r="L230" i="12"/>
  <c r="I231" i="12"/>
  <c r="K231" i="12"/>
  <c r="L231" i="12"/>
  <c r="I232" i="12"/>
  <c r="K232" i="12"/>
  <c r="L232" i="12"/>
  <c r="I233" i="12"/>
  <c r="K233" i="12"/>
  <c r="L233" i="12"/>
  <c r="I234" i="12"/>
  <c r="K234" i="12"/>
  <c r="L234" i="12"/>
  <c r="I235" i="12"/>
  <c r="K235" i="12"/>
  <c r="L235" i="12"/>
  <c r="I236" i="12"/>
  <c r="K236" i="12"/>
  <c r="L236" i="12"/>
  <c r="I237" i="12"/>
  <c r="K237" i="12"/>
  <c r="L237" i="12"/>
  <c r="I238" i="12"/>
  <c r="K238" i="12"/>
  <c r="L238" i="12"/>
  <c r="I239" i="12"/>
  <c r="K239" i="12"/>
  <c r="L239" i="12"/>
  <c r="I240" i="12"/>
  <c r="K240" i="12"/>
  <c r="L240" i="12"/>
  <c r="I241" i="12"/>
  <c r="K241" i="12"/>
  <c r="L241" i="12"/>
  <c r="I242" i="12"/>
  <c r="K242" i="12"/>
  <c r="L242" i="12"/>
  <c r="I243" i="12"/>
  <c r="K243" i="12"/>
  <c r="L243" i="12"/>
  <c r="I244" i="12"/>
  <c r="K244" i="12"/>
  <c r="L244" i="12"/>
  <c r="I245" i="12"/>
  <c r="K245" i="12"/>
  <c r="L245" i="12"/>
  <c r="I246" i="12"/>
  <c r="K246" i="12"/>
  <c r="L246" i="12"/>
  <c r="I247" i="12"/>
  <c r="K247" i="12"/>
  <c r="L247" i="12"/>
  <c r="I248" i="12"/>
  <c r="K248" i="12"/>
  <c r="L248" i="12"/>
  <c r="I249" i="12"/>
  <c r="K249" i="12"/>
  <c r="L249" i="12"/>
  <c r="I250" i="12"/>
  <c r="K250" i="12"/>
  <c r="L250" i="12"/>
  <c r="I251" i="12"/>
  <c r="K251" i="12"/>
  <c r="L251" i="12"/>
  <c r="I252" i="12"/>
  <c r="K252" i="12"/>
  <c r="L252" i="12"/>
  <c r="I253" i="12"/>
  <c r="K253" i="12"/>
  <c r="L253" i="12"/>
  <c r="I254" i="12"/>
  <c r="K254" i="12"/>
  <c r="L254" i="12"/>
  <c r="I255" i="12"/>
  <c r="K255" i="12"/>
  <c r="L255" i="12"/>
  <c r="I256" i="12"/>
  <c r="K256" i="12"/>
  <c r="L256" i="12"/>
  <c r="I257" i="12"/>
  <c r="K257" i="12"/>
  <c r="L257" i="12"/>
  <c r="I258" i="12"/>
  <c r="K258" i="12"/>
  <c r="L258" i="12"/>
  <c r="I259" i="12"/>
  <c r="K259" i="12"/>
  <c r="L259" i="12"/>
  <c r="I260" i="12"/>
  <c r="K260" i="12"/>
  <c r="L260" i="12"/>
  <c r="I261" i="12"/>
  <c r="K261" i="12"/>
  <c r="L261" i="12"/>
  <c r="I262" i="12"/>
  <c r="K262" i="12"/>
  <c r="L262" i="12"/>
  <c r="I263" i="12"/>
  <c r="K263" i="12"/>
  <c r="L263" i="12"/>
  <c r="I264" i="12"/>
  <c r="K264" i="12"/>
  <c r="L264" i="12"/>
  <c r="I265" i="12"/>
  <c r="K265" i="12"/>
  <c r="L265" i="12"/>
  <c r="I266" i="12"/>
  <c r="K266" i="12"/>
  <c r="L266" i="12"/>
  <c r="I267" i="12"/>
  <c r="K267" i="12"/>
  <c r="L267" i="12"/>
  <c r="I268" i="12"/>
  <c r="K268" i="12"/>
  <c r="L268" i="12"/>
  <c r="I269" i="12"/>
  <c r="K269" i="12"/>
  <c r="L269" i="12"/>
  <c r="I270" i="12"/>
  <c r="K270" i="12"/>
  <c r="L270" i="12"/>
  <c r="I271" i="12"/>
  <c r="K271" i="12"/>
  <c r="L271" i="12"/>
  <c r="I272" i="12"/>
  <c r="K272" i="12"/>
  <c r="L272" i="12"/>
  <c r="I273" i="12"/>
  <c r="K273" i="12"/>
  <c r="L273" i="12"/>
  <c r="I274" i="12"/>
  <c r="K274" i="12"/>
  <c r="L274" i="12"/>
  <c r="I275" i="12"/>
  <c r="K275" i="12"/>
  <c r="L275" i="12"/>
  <c r="I276" i="12"/>
  <c r="K276" i="12"/>
  <c r="L276" i="12"/>
  <c r="I277" i="12"/>
  <c r="K277" i="12"/>
  <c r="L277" i="12"/>
  <c r="I278" i="12"/>
  <c r="K278" i="12"/>
  <c r="L278" i="12"/>
  <c r="I279" i="12"/>
  <c r="K279" i="12"/>
  <c r="L279" i="12"/>
  <c r="I280" i="12"/>
  <c r="K280" i="12"/>
  <c r="L280" i="12"/>
  <c r="I281" i="12"/>
  <c r="K281" i="12"/>
  <c r="L281" i="12"/>
  <c r="I282" i="12"/>
  <c r="K282" i="12"/>
  <c r="L282" i="12"/>
  <c r="I283" i="12"/>
  <c r="K283" i="12"/>
  <c r="L283" i="12"/>
  <c r="I284" i="12"/>
  <c r="K284" i="12"/>
  <c r="L284" i="12"/>
  <c r="I285" i="12"/>
  <c r="K285" i="12"/>
  <c r="L285" i="12"/>
  <c r="I286" i="12"/>
  <c r="K286" i="12"/>
  <c r="L286" i="12"/>
  <c r="I287" i="12"/>
  <c r="K287" i="12"/>
  <c r="L287" i="12"/>
  <c r="I288" i="12"/>
  <c r="K288" i="12"/>
  <c r="L288" i="12"/>
  <c r="I289" i="12"/>
  <c r="K289" i="12"/>
  <c r="L289" i="12"/>
  <c r="I290" i="12"/>
  <c r="K290" i="12"/>
  <c r="L290" i="12"/>
  <c r="I291" i="12"/>
  <c r="K291" i="12"/>
  <c r="L291" i="12"/>
  <c r="I292" i="12"/>
  <c r="K292" i="12"/>
  <c r="L292" i="12"/>
  <c r="I293" i="12"/>
  <c r="K293" i="12"/>
  <c r="L293" i="12"/>
  <c r="I294" i="12"/>
  <c r="K294" i="12"/>
  <c r="L294" i="12"/>
  <c r="I295" i="12"/>
  <c r="K295" i="12"/>
  <c r="L295" i="12"/>
  <c r="I296" i="12"/>
  <c r="K296" i="12"/>
  <c r="L296" i="12"/>
  <c r="I297" i="12"/>
  <c r="K297" i="12"/>
  <c r="L297" i="12"/>
  <c r="I298" i="12"/>
  <c r="K298" i="12"/>
  <c r="L298" i="12"/>
  <c r="I299" i="12"/>
  <c r="K299" i="12"/>
  <c r="L299" i="12"/>
  <c r="I300" i="12"/>
  <c r="K300" i="12"/>
  <c r="L300" i="12"/>
  <c r="I301" i="12"/>
  <c r="K301" i="12"/>
  <c r="L301" i="12"/>
  <c r="I302" i="12"/>
  <c r="K302" i="12"/>
  <c r="L302" i="12"/>
  <c r="I303" i="12"/>
  <c r="K303" i="12"/>
  <c r="L303" i="12"/>
  <c r="I304" i="12"/>
  <c r="K304" i="12"/>
  <c r="L304" i="12"/>
  <c r="I305" i="12"/>
  <c r="K305" i="12"/>
  <c r="L305" i="12"/>
  <c r="I306" i="12"/>
  <c r="K306" i="12"/>
  <c r="L306" i="12"/>
  <c r="I307" i="12"/>
  <c r="K307" i="12"/>
  <c r="L307" i="12"/>
  <c r="I308" i="12"/>
  <c r="K308" i="12"/>
  <c r="L308" i="12"/>
  <c r="I309" i="12"/>
  <c r="K309" i="12"/>
  <c r="L309" i="12"/>
  <c r="I310" i="12"/>
  <c r="K310" i="12"/>
  <c r="L310" i="12"/>
  <c r="I311" i="12"/>
  <c r="K311" i="12"/>
  <c r="L311" i="12"/>
  <c r="I312" i="12"/>
  <c r="K312" i="12"/>
  <c r="L312" i="12"/>
  <c r="I313" i="12"/>
  <c r="K313" i="12"/>
  <c r="L313" i="12"/>
  <c r="I314" i="12"/>
  <c r="K314" i="12"/>
  <c r="L314" i="12"/>
  <c r="I315" i="12"/>
  <c r="K315" i="12"/>
  <c r="L315" i="12"/>
  <c r="I316" i="12"/>
  <c r="K316" i="12"/>
  <c r="L316" i="12"/>
  <c r="I317" i="12"/>
  <c r="K317" i="12"/>
  <c r="L317" i="12"/>
  <c r="I318" i="12"/>
  <c r="K318" i="12"/>
  <c r="L318" i="12"/>
  <c r="I319" i="12"/>
  <c r="K319" i="12"/>
  <c r="L319" i="12"/>
  <c r="I320" i="12"/>
  <c r="K320" i="12"/>
  <c r="L320" i="12"/>
  <c r="I321" i="12"/>
  <c r="K321" i="12"/>
  <c r="L321" i="12"/>
  <c r="I322" i="12"/>
  <c r="K322" i="12"/>
  <c r="L322" i="12"/>
  <c r="I323" i="12"/>
  <c r="K323" i="12"/>
  <c r="L323" i="12"/>
  <c r="I324" i="12"/>
  <c r="K324" i="12"/>
  <c r="L324" i="12"/>
  <c r="I325" i="12"/>
  <c r="K325" i="12"/>
  <c r="L325" i="12"/>
  <c r="I326" i="12"/>
  <c r="K326" i="12"/>
  <c r="L326" i="12"/>
  <c r="I327" i="12"/>
  <c r="K327" i="12"/>
  <c r="L327" i="12"/>
  <c r="I328" i="12"/>
  <c r="K328" i="12"/>
  <c r="L328" i="12"/>
  <c r="I329" i="12"/>
  <c r="K329" i="12"/>
  <c r="L329" i="12"/>
  <c r="I330" i="12"/>
  <c r="K330" i="12"/>
  <c r="L330" i="12"/>
  <c r="I331" i="12"/>
  <c r="K331" i="12"/>
  <c r="L331" i="12"/>
  <c r="I332" i="12"/>
  <c r="K332" i="12"/>
  <c r="L332" i="12"/>
  <c r="I333" i="12"/>
  <c r="K333" i="12"/>
  <c r="L333" i="12"/>
  <c r="I334" i="12"/>
  <c r="K334" i="12"/>
  <c r="L334" i="12"/>
  <c r="I335" i="12"/>
  <c r="K335" i="12"/>
  <c r="L335" i="12"/>
  <c r="I336" i="12"/>
  <c r="K336" i="12"/>
  <c r="L336" i="12"/>
  <c r="I337" i="12"/>
  <c r="K337" i="12"/>
  <c r="L337" i="12"/>
  <c r="I338" i="12"/>
  <c r="K338" i="12"/>
  <c r="L338" i="12"/>
  <c r="I339" i="12"/>
  <c r="K339" i="12"/>
  <c r="L339" i="12"/>
  <c r="I340" i="12"/>
  <c r="K340" i="12"/>
  <c r="L340" i="12"/>
  <c r="I341" i="12"/>
  <c r="K341" i="12"/>
  <c r="L341" i="12"/>
  <c r="I342" i="12"/>
  <c r="K342" i="12"/>
  <c r="L342" i="12"/>
  <c r="I343" i="12"/>
  <c r="K343" i="12"/>
  <c r="L343" i="12"/>
  <c r="I344" i="12"/>
  <c r="K344" i="12"/>
  <c r="L344" i="12"/>
  <c r="I345" i="12"/>
  <c r="K345" i="12"/>
  <c r="L345" i="12"/>
  <c r="I346" i="12"/>
  <c r="K346" i="12"/>
  <c r="L346" i="12"/>
  <c r="I347" i="12"/>
  <c r="K347" i="12"/>
  <c r="L347" i="12"/>
  <c r="I348" i="12"/>
  <c r="K348" i="12"/>
  <c r="L348" i="12"/>
  <c r="I349" i="12"/>
  <c r="K349" i="12"/>
  <c r="L349" i="12"/>
  <c r="I350" i="12"/>
  <c r="K350" i="12"/>
  <c r="L350" i="12"/>
  <c r="I351" i="12"/>
  <c r="K351" i="12"/>
  <c r="L351" i="12"/>
  <c r="I2" i="12"/>
  <c r="K2" i="12"/>
  <c r="L2" i="12"/>
  <c r="U352" i="12"/>
  <c r="I352" i="12"/>
  <c r="U353" i="12"/>
  <c r="I353" i="12"/>
  <c r="U354" i="12"/>
  <c r="I354" i="12"/>
  <c r="U355" i="12"/>
  <c r="I355" i="12"/>
  <c r="U356" i="12"/>
  <c r="I356" i="12"/>
  <c r="U357" i="12"/>
  <c r="I357" i="12"/>
  <c r="U358" i="12"/>
  <c r="I358" i="12"/>
  <c r="U359" i="12"/>
  <c r="I359" i="12"/>
  <c r="U360" i="12"/>
  <c r="I360" i="12"/>
  <c r="U361" i="12"/>
  <c r="I361" i="12"/>
  <c r="U362" i="12"/>
  <c r="I362" i="12"/>
  <c r="U363" i="12"/>
  <c r="I363" i="12"/>
  <c r="U364" i="12"/>
  <c r="I364" i="12"/>
  <c r="U365" i="12"/>
  <c r="I365" i="12"/>
  <c r="U366" i="12"/>
  <c r="I366" i="12"/>
  <c r="U367" i="12"/>
  <c r="I367" i="12"/>
  <c r="U368" i="12"/>
  <c r="I368" i="12"/>
  <c r="U369" i="12"/>
  <c r="I369" i="12"/>
  <c r="U370" i="12"/>
  <c r="I370" i="12"/>
  <c r="U371" i="12"/>
  <c r="I371" i="12"/>
  <c r="U372" i="12"/>
  <c r="I372" i="12"/>
  <c r="U373" i="12"/>
  <c r="I373" i="12"/>
  <c r="U374" i="12"/>
  <c r="I374" i="12"/>
  <c r="U375" i="12"/>
  <c r="I375" i="12"/>
  <c r="U376" i="12"/>
  <c r="I376" i="12"/>
  <c r="U377" i="12"/>
  <c r="I377" i="12"/>
  <c r="U378" i="12"/>
  <c r="I378" i="12"/>
  <c r="U379" i="12"/>
  <c r="I379" i="12"/>
  <c r="U380" i="12"/>
  <c r="I380" i="12"/>
  <c r="U381" i="12"/>
  <c r="I381" i="12"/>
  <c r="U382" i="12"/>
  <c r="I382" i="12"/>
  <c r="U383" i="12"/>
  <c r="I383" i="12"/>
  <c r="U384" i="12"/>
  <c r="I384" i="12"/>
  <c r="U385" i="12"/>
  <c r="I385" i="12"/>
  <c r="U386" i="12"/>
  <c r="I386" i="12"/>
  <c r="U387" i="12"/>
  <c r="I387" i="12"/>
  <c r="U388" i="12"/>
  <c r="I388" i="12"/>
  <c r="U389" i="12"/>
  <c r="I389" i="12"/>
  <c r="U390" i="12"/>
  <c r="I390" i="12"/>
  <c r="U391" i="12"/>
  <c r="I391" i="12"/>
  <c r="U392" i="12"/>
  <c r="I392" i="12"/>
  <c r="U393" i="12"/>
  <c r="I393" i="12"/>
  <c r="U394" i="12"/>
  <c r="I394" i="12"/>
  <c r="U395" i="12"/>
  <c r="I395" i="12"/>
  <c r="U396" i="12"/>
  <c r="I396" i="12"/>
  <c r="U397" i="12"/>
  <c r="I397" i="12"/>
  <c r="U398" i="12"/>
  <c r="I398" i="12"/>
  <c r="U399" i="12"/>
  <c r="I399" i="12"/>
  <c r="U400" i="12"/>
  <c r="I400" i="12"/>
  <c r="U401" i="12"/>
  <c r="I401" i="12"/>
  <c r="U402" i="12"/>
  <c r="I402" i="12"/>
  <c r="U403" i="12"/>
  <c r="I403" i="12"/>
  <c r="U404" i="12"/>
  <c r="I404" i="12"/>
  <c r="U405" i="12"/>
  <c r="I405" i="12"/>
  <c r="U406" i="12"/>
  <c r="I406" i="12"/>
  <c r="U407" i="12"/>
  <c r="I407" i="12"/>
  <c r="U408" i="12"/>
  <c r="I408" i="12"/>
  <c r="U409" i="12"/>
  <c r="I409" i="12"/>
  <c r="U410" i="12"/>
  <c r="I410" i="12"/>
  <c r="U411" i="12"/>
  <c r="I411" i="12"/>
  <c r="U412" i="12"/>
  <c r="I412" i="12"/>
  <c r="U413" i="12"/>
  <c r="I413" i="12"/>
  <c r="U414" i="12"/>
  <c r="I414" i="12"/>
  <c r="U415" i="12"/>
  <c r="I415" i="12"/>
  <c r="U416" i="12"/>
  <c r="I416" i="12"/>
  <c r="U417" i="12"/>
  <c r="I417" i="12"/>
  <c r="U418" i="12"/>
  <c r="I418" i="12"/>
  <c r="U419" i="12"/>
  <c r="I419" i="12"/>
  <c r="U420" i="12"/>
  <c r="I420" i="12"/>
  <c r="U421" i="12"/>
  <c r="I421" i="12"/>
  <c r="U422" i="12"/>
  <c r="I422" i="12"/>
  <c r="U423" i="12"/>
  <c r="I423" i="12"/>
  <c r="U424" i="12"/>
  <c r="I424" i="12"/>
  <c r="U425" i="12"/>
  <c r="I425" i="12"/>
  <c r="U426" i="12"/>
  <c r="I426" i="12"/>
  <c r="U427" i="12"/>
  <c r="I427" i="12"/>
  <c r="U428" i="12"/>
  <c r="I428" i="12"/>
  <c r="U429" i="12"/>
  <c r="I429" i="12"/>
  <c r="U430" i="12"/>
  <c r="I430" i="12"/>
  <c r="U431" i="12"/>
  <c r="I431" i="12"/>
  <c r="U432" i="12"/>
  <c r="I432" i="12"/>
  <c r="U433" i="12"/>
  <c r="I433" i="12"/>
  <c r="U434" i="12"/>
  <c r="I434" i="12"/>
  <c r="U435" i="12"/>
  <c r="I435" i="12"/>
  <c r="U436" i="12"/>
  <c r="I436" i="12"/>
  <c r="U437" i="12"/>
  <c r="I437" i="12"/>
  <c r="U438" i="12"/>
  <c r="I438" i="12"/>
  <c r="U439" i="12"/>
  <c r="I439" i="12"/>
  <c r="U440" i="12"/>
  <c r="I440" i="12"/>
  <c r="U441" i="12"/>
  <c r="I441" i="12"/>
  <c r="U442" i="12"/>
  <c r="I442" i="12"/>
  <c r="U443" i="12"/>
  <c r="I443" i="12"/>
  <c r="U444" i="12"/>
  <c r="I444" i="12"/>
  <c r="U445" i="12"/>
  <c r="I445" i="12"/>
  <c r="U446" i="12"/>
  <c r="I446" i="12"/>
  <c r="U447" i="12"/>
  <c r="I447" i="12"/>
  <c r="U448" i="12"/>
  <c r="I448" i="12"/>
  <c r="U449" i="12"/>
  <c r="I449" i="12"/>
  <c r="U450" i="12"/>
  <c r="I450" i="12"/>
  <c r="U451" i="12"/>
  <c r="I451" i="12"/>
  <c r="U452" i="12"/>
  <c r="I452" i="12"/>
  <c r="I453" i="12"/>
  <c r="N352" i="12"/>
  <c r="N353" i="12"/>
  <c r="N354" i="12"/>
  <c r="N355" i="12"/>
  <c r="N356" i="12"/>
  <c r="N357" i="12"/>
  <c r="N358" i="12"/>
  <c r="N359" i="12"/>
  <c r="N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N373" i="12"/>
  <c r="N374" i="12"/>
  <c r="N375" i="12"/>
  <c r="N376" i="12"/>
  <c r="N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N393" i="12"/>
  <c r="N394" i="12"/>
  <c r="N395" i="12"/>
  <c r="N396" i="12"/>
  <c r="N397" i="12"/>
  <c r="N398" i="12"/>
  <c r="N399" i="12"/>
  <c r="N400" i="12"/>
  <c r="N401" i="12"/>
  <c r="N402" i="12"/>
  <c r="N403" i="12"/>
  <c r="N404" i="12"/>
  <c r="N405" i="12"/>
  <c r="N406" i="12"/>
  <c r="N407" i="12"/>
  <c r="N408" i="12"/>
  <c r="N409" i="12"/>
  <c r="N410" i="12"/>
  <c r="N411" i="12"/>
  <c r="N412" i="12"/>
  <c r="N413" i="12"/>
  <c r="N414" i="12"/>
  <c r="N415" i="12"/>
  <c r="N416" i="12"/>
  <c r="N417" i="12"/>
  <c r="N418" i="12"/>
  <c r="N419" i="12"/>
  <c r="N420" i="12"/>
  <c r="N421" i="12"/>
  <c r="N422" i="12"/>
  <c r="N423" i="12"/>
  <c r="N424" i="12"/>
  <c r="N425" i="12"/>
  <c r="N426" i="12"/>
  <c r="N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D3" i="12"/>
  <c r="F3" i="12"/>
  <c r="G3" i="12"/>
  <c r="D4" i="12"/>
  <c r="F4" i="12"/>
  <c r="G4" i="12"/>
  <c r="D5" i="12"/>
  <c r="F5" i="12"/>
  <c r="G5" i="12"/>
  <c r="D6" i="12"/>
  <c r="F6" i="12"/>
  <c r="G6" i="12"/>
  <c r="D7" i="12"/>
  <c r="F7" i="12"/>
  <c r="G7" i="12"/>
  <c r="D8" i="12"/>
  <c r="F8" i="12"/>
  <c r="G8" i="12"/>
  <c r="D9" i="12"/>
  <c r="F9" i="12"/>
  <c r="G9" i="12"/>
  <c r="D10" i="12"/>
  <c r="F10" i="12"/>
  <c r="G10" i="12"/>
  <c r="D11" i="12"/>
  <c r="F11" i="12"/>
  <c r="G11" i="12"/>
  <c r="D12" i="12"/>
  <c r="F12" i="12"/>
  <c r="G12" i="12"/>
  <c r="D13" i="12"/>
  <c r="F13" i="12"/>
  <c r="G13" i="12"/>
  <c r="D14" i="12"/>
  <c r="F14" i="12"/>
  <c r="G14" i="12"/>
  <c r="D15" i="12"/>
  <c r="F15" i="12"/>
  <c r="G15" i="12"/>
  <c r="D16" i="12"/>
  <c r="F16" i="12"/>
  <c r="G16" i="12"/>
  <c r="D17" i="12"/>
  <c r="F17" i="12"/>
  <c r="G17" i="12"/>
  <c r="D18" i="12"/>
  <c r="F18" i="12"/>
  <c r="G18" i="12"/>
  <c r="D19" i="12"/>
  <c r="F19" i="12"/>
  <c r="G19" i="12"/>
  <c r="D20" i="12"/>
  <c r="F20" i="12"/>
  <c r="G20" i="12"/>
  <c r="D21" i="12"/>
  <c r="F21" i="12"/>
  <c r="G21" i="12"/>
  <c r="D22" i="12"/>
  <c r="F22" i="12"/>
  <c r="G22" i="12"/>
  <c r="D23" i="12"/>
  <c r="F23" i="12"/>
  <c r="G23" i="12"/>
  <c r="D24" i="12"/>
  <c r="F24" i="12"/>
  <c r="G24" i="12"/>
  <c r="D25" i="12"/>
  <c r="F25" i="12"/>
  <c r="G25" i="12"/>
  <c r="D26" i="12"/>
  <c r="F26" i="12"/>
  <c r="G26" i="12"/>
  <c r="D27" i="12"/>
  <c r="F27" i="12"/>
  <c r="G27" i="12"/>
  <c r="D28" i="12"/>
  <c r="F28" i="12"/>
  <c r="G28" i="12"/>
  <c r="D29" i="12"/>
  <c r="F29" i="12"/>
  <c r="G29" i="12"/>
  <c r="D30" i="12"/>
  <c r="F30" i="12"/>
  <c r="G30" i="12"/>
  <c r="D31" i="12"/>
  <c r="F31" i="12"/>
  <c r="G31" i="12"/>
  <c r="D32" i="12"/>
  <c r="F32" i="12"/>
  <c r="G32" i="12"/>
  <c r="D33" i="12"/>
  <c r="F33" i="12"/>
  <c r="G33" i="12"/>
  <c r="D34" i="12"/>
  <c r="F34" i="12"/>
  <c r="G34" i="12"/>
  <c r="D35" i="12"/>
  <c r="F35" i="12"/>
  <c r="G35" i="12"/>
  <c r="D36" i="12"/>
  <c r="F36" i="12"/>
  <c r="G36" i="12"/>
  <c r="D37" i="12"/>
  <c r="F37" i="12"/>
  <c r="G37" i="12"/>
  <c r="D38" i="12"/>
  <c r="F38" i="12"/>
  <c r="G38" i="12"/>
  <c r="D39" i="12"/>
  <c r="F39" i="12"/>
  <c r="G39" i="12"/>
  <c r="D40" i="12"/>
  <c r="F40" i="12"/>
  <c r="G40" i="12"/>
  <c r="D41" i="12"/>
  <c r="F41" i="12"/>
  <c r="G41" i="12"/>
  <c r="D42" i="12"/>
  <c r="F42" i="12"/>
  <c r="G42" i="12"/>
  <c r="D43" i="12"/>
  <c r="F43" i="12"/>
  <c r="G43" i="12"/>
  <c r="D44" i="12"/>
  <c r="F44" i="12"/>
  <c r="G44" i="12"/>
  <c r="D45" i="12"/>
  <c r="F45" i="12"/>
  <c r="G45" i="12"/>
  <c r="D46" i="12"/>
  <c r="F46" i="12"/>
  <c r="G46" i="12"/>
  <c r="D47" i="12"/>
  <c r="F47" i="12"/>
  <c r="G47" i="12"/>
  <c r="D48" i="12"/>
  <c r="F48" i="12"/>
  <c r="G48" i="12"/>
  <c r="D49" i="12"/>
  <c r="F49" i="12"/>
  <c r="G49" i="12"/>
  <c r="D50" i="12"/>
  <c r="F50" i="12"/>
  <c r="G50" i="12"/>
  <c r="D51" i="12"/>
  <c r="F51" i="12"/>
  <c r="G51" i="12"/>
  <c r="D52" i="12"/>
  <c r="F52" i="12"/>
  <c r="G52" i="12"/>
  <c r="D53" i="12"/>
  <c r="F53" i="12"/>
  <c r="G53" i="12"/>
  <c r="D54" i="12"/>
  <c r="F54" i="12"/>
  <c r="G54" i="12"/>
  <c r="D55" i="12"/>
  <c r="F55" i="12"/>
  <c r="G55" i="12"/>
  <c r="D56" i="12"/>
  <c r="F56" i="12"/>
  <c r="G56" i="12"/>
  <c r="D57" i="12"/>
  <c r="F57" i="12"/>
  <c r="G57" i="12"/>
  <c r="D58" i="12"/>
  <c r="F58" i="12"/>
  <c r="G58" i="12"/>
  <c r="D59" i="12"/>
  <c r="F59" i="12"/>
  <c r="G59" i="12"/>
  <c r="D60" i="12"/>
  <c r="F60" i="12"/>
  <c r="G60" i="12"/>
  <c r="D61" i="12"/>
  <c r="F61" i="12"/>
  <c r="G61" i="12"/>
  <c r="D62" i="12"/>
  <c r="F62" i="12"/>
  <c r="G62" i="12"/>
  <c r="D63" i="12"/>
  <c r="F63" i="12"/>
  <c r="G63" i="12"/>
  <c r="D64" i="12"/>
  <c r="F64" i="12"/>
  <c r="G64" i="12"/>
  <c r="D65" i="12"/>
  <c r="F65" i="12"/>
  <c r="G65" i="12"/>
  <c r="D66" i="12"/>
  <c r="F66" i="12"/>
  <c r="G66" i="12"/>
  <c r="D67" i="12"/>
  <c r="F67" i="12"/>
  <c r="G67" i="12"/>
  <c r="D68" i="12"/>
  <c r="F68" i="12"/>
  <c r="G68" i="12"/>
  <c r="D69" i="12"/>
  <c r="F69" i="12"/>
  <c r="G69" i="12"/>
  <c r="D70" i="12"/>
  <c r="F70" i="12"/>
  <c r="G70" i="12"/>
  <c r="D71" i="12"/>
  <c r="F71" i="12"/>
  <c r="G71" i="12"/>
  <c r="D72" i="12"/>
  <c r="F72" i="12"/>
  <c r="G72" i="12"/>
  <c r="D73" i="12"/>
  <c r="F73" i="12"/>
  <c r="G73" i="12"/>
  <c r="D74" i="12"/>
  <c r="F74" i="12"/>
  <c r="G74" i="12"/>
  <c r="D75" i="12"/>
  <c r="F75" i="12"/>
  <c r="G75" i="12"/>
  <c r="D76" i="12"/>
  <c r="F76" i="12"/>
  <c r="G76" i="12"/>
  <c r="D77" i="12"/>
  <c r="F77" i="12"/>
  <c r="G77" i="12"/>
  <c r="D78" i="12"/>
  <c r="F78" i="12"/>
  <c r="G78" i="12"/>
  <c r="D79" i="12"/>
  <c r="F79" i="12"/>
  <c r="G79" i="12"/>
  <c r="D80" i="12"/>
  <c r="F80" i="12"/>
  <c r="G80" i="12"/>
  <c r="D81" i="12"/>
  <c r="F81" i="12"/>
  <c r="G81" i="12"/>
  <c r="D82" i="12"/>
  <c r="F82" i="12"/>
  <c r="G82" i="12"/>
  <c r="D83" i="12"/>
  <c r="F83" i="12"/>
  <c r="G83" i="12"/>
  <c r="D84" i="12"/>
  <c r="F84" i="12"/>
  <c r="G84" i="12"/>
  <c r="D85" i="12"/>
  <c r="F85" i="12"/>
  <c r="G85" i="12"/>
  <c r="D86" i="12"/>
  <c r="F86" i="12"/>
  <c r="G86" i="12"/>
  <c r="D87" i="12"/>
  <c r="F87" i="12"/>
  <c r="G87" i="12"/>
  <c r="D88" i="12"/>
  <c r="F88" i="12"/>
  <c r="G88" i="12"/>
  <c r="D89" i="12"/>
  <c r="F89" i="12"/>
  <c r="G89" i="12"/>
  <c r="D90" i="12"/>
  <c r="F90" i="12"/>
  <c r="G90" i="12"/>
  <c r="D91" i="12"/>
  <c r="F91" i="12"/>
  <c r="G91" i="12"/>
  <c r="D92" i="12"/>
  <c r="F92" i="12"/>
  <c r="G92" i="12"/>
  <c r="D93" i="12"/>
  <c r="F93" i="12"/>
  <c r="G93" i="12"/>
  <c r="D94" i="12"/>
  <c r="F94" i="12"/>
  <c r="G94" i="12"/>
  <c r="D95" i="12"/>
  <c r="F95" i="12"/>
  <c r="G95" i="12"/>
  <c r="D96" i="12"/>
  <c r="F96" i="12"/>
  <c r="G96" i="12"/>
  <c r="D97" i="12"/>
  <c r="F97" i="12"/>
  <c r="G97" i="12"/>
  <c r="D98" i="12"/>
  <c r="F98" i="12"/>
  <c r="G98" i="12"/>
  <c r="D99" i="12"/>
  <c r="F99" i="12"/>
  <c r="G99" i="12"/>
  <c r="D100" i="12"/>
  <c r="F100" i="12"/>
  <c r="G100" i="12"/>
  <c r="D101" i="12"/>
  <c r="F101" i="12"/>
  <c r="G101" i="12"/>
  <c r="D102" i="12"/>
  <c r="F102" i="12"/>
  <c r="G102" i="12"/>
  <c r="D103" i="12"/>
  <c r="F103" i="12"/>
  <c r="G103" i="12"/>
  <c r="D104" i="12"/>
  <c r="F104" i="12"/>
  <c r="G104" i="12"/>
  <c r="D105" i="12"/>
  <c r="F105" i="12"/>
  <c r="G105" i="12"/>
  <c r="D106" i="12"/>
  <c r="F106" i="12"/>
  <c r="G106" i="12"/>
  <c r="D107" i="12"/>
  <c r="F107" i="12"/>
  <c r="G107" i="12"/>
  <c r="D108" i="12"/>
  <c r="F108" i="12"/>
  <c r="G108" i="12"/>
  <c r="D109" i="12"/>
  <c r="F109" i="12"/>
  <c r="G109" i="12"/>
  <c r="D110" i="12"/>
  <c r="F110" i="12"/>
  <c r="G110" i="12"/>
  <c r="D111" i="12"/>
  <c r="F111" i="12"/>
  <c r="G111" i="12"/>
  <c r="D112" i="12"/>
  <c r="F112" i="12"/>
  <c r="G112" i="12"/>
  <c r="D113" i="12"/>
  <c r="F113" i="12"/>
  <c r="G113" i="12"/>
  <c r="D114" i="12"/>
  <c r="F114" i="12"/>
  <c r="G114" i="12"/>
  <c r="D115" i="12"/>
  <c r="F115" i="12"/>
  <c r="G115" i="12"/>
  <c r="D116" i="12"/>
  <c r="F116" i="12"/>
  <c r="G116" i="12"/>
  <c r="D117" i="12"/>
  <c r="F117" i="12"/>
  <c r="G117" i="12"/>
  <c r="D118" i="12"/>
  <c r="F118" i="12"/>
  <c r="G118" i="12"/>
  <c r="D119" i="12"/>
  <c r="F119" i="12"/>
  <c r="G119" i="12"/>
  <c r="D120" i="12"/>
  <c r="F120" i="12"/>
  <c r="G120" i="12"/>
  <c r="D121" i="12"/>
  <c r="F121" i="12"/>
  <c r="G121" i="12"/>
  <c r="D122" i="12"/>
  <c r="F122" i="12"/>
  <c r="G122" i="12"/>
  <c r="D123" i="12"/>
  <c r="F123" i="12"/>
  <c r="G123" i="12"/>
  <c r="D124" i="12"/>
  <c r="F124" i="12"/>
  <c r="G124" i="12"/>
  <c r="D125" i="12"/>
  <c r="F125" i="12"/>
  <c r="G125" i="12"/>
  <c r="D126" i="12"/>
  <c r="F126" i="12"/>
  <c r="G126" i="12"/>
  <c r="D127" i="12"/>
  <c r="F127" i="12"/>
  <c r="G127" i="12"/>
  <c r="D128" i="12"/>
  <c r="F128" i="12"/>
  <c r="G128" i="12"/>
  <c r="D129" i="12"/>
  <c r="F129" i="12"/>
  <c r="G129" i="12"/>
  <c r="D130" i="12"/>
  <c r="F130" i="12"/>
  <c r="G130" i="12"/>
  <c r="D131" i="12"/>
  <c r="F131" i="12"/>
  <c r="G131" i="12"/>
  <c r="D132" i="12"/>
  <c r="F132" i="12"/>
  <c r="G132" i="12"/>
  <c r="D133" i="12"/>
  <c r="F133" i="12"/>
  <c r="G133" i="12"/>
  <c r="D134" i="12"/>
  <c r="F134" i="12"/>
  <c r="G134" i="12"/>
  <c r="D135" i="12"/>
  <c r="F135" i="12"/>
  <c r="G135" i="12"/>
  <c r="D136" i="12"/>
  <c r="F136" i="12"/>
  <c r="G136" i="12"/>
  <c r="D137" i="12"/>
  <c r="F137" i="12"/>
  <c r="G137" i="12"/>
  <c r="D138" i="12"/>
  <c r="F138" i="12"/>
  <c r="G138" i="12"/>
  <c r="D139" i="12"/>
  <c r="F139" i="12"/>
  <c r="G139" i="12"/>
  <c r="D140" i="12"/>
  <c r="F140" i="12"/>
  <c r="G140" i="12"/>
  <c r="D141" i="12"/>
  <c r="F141" i="12"/>
  <c r="G141" i="12"/>
  <c r="D142" i="12"/>
  <c r="F142" i="12"/>
  <c r="G142" i="12"/>
  <c r="D143" i="12"/>
  <c r="F143" i="12"/>
  <c r="G143" i="12"/>
  <c r="D144" i="12"/>
  <c r="F144" i="12"/>
  <c r="G144" i="12"/>
  <c r="D145" i="12"/>
  <c r="F145" i="12"/>
  <c r="G145" i="12"/>
  <c r="D146" i="12"/>
  <c r="F146" i="12"/>
  <c r="G146" i="12"/>
  <c r="D147" i="12"/>
  <c r="F147" i="12"/>
  <c r="G147" i="12"/>
  <c r="D148" i="12"/>
  <c r="F148" i="12"/>
  <c r="G148" i="12"/>
  <c r="D149" i="12"/>
  <c r="F149" i="12"/>
  <c r="G149" i="12"/>
  <c r="D150" i="12"/>
  <c r="F150" i="12"/>
  <c r="G150" i="12"/>
  <c r="D151" i="12"/>
  <c r="F151" i="12"/>
  <c r="G151" i="12"/>
  <c r="D152" i="12"/>
  <c r="F152" i="12"/>
  <c r="G152" i="12"/>
  <c r="D153" i="12"/>
  <c r="F153" i="12"/>
  <c r="G153" i="12"/>
  <c r="D154" i="12"/>
  <c r="F154" i="12"/>
  <c r="G154" i="12"/>
  <c r="D155" i="12"/>
  <c r="F155" i="12"/>
  <c r="G155" i="12"/>
  <c r="D156" i="12"/>
  <c r="F156" i="12"/>
  <c r="G156" i="12"/>
  <c r="D157" i="12"/>
  <c r="F157" i="12"/>
  <c r="G157" i="12"/>
  <c r="D158" i="12"/>
  <c r="F158" i="12"/>
  <c r="G158" i="12"/>
  <c r="D159" i="12"/>
  <c r="F159" i="12"/>
  <c r="G159" i="12"/>
  <c r="D160" i="12"/>
  <c r="F160" i="12"/>
  <c r="G160" i="12"/>
  <c r="D161" i="12"/>
  <c r="F161" i="12"/>
  <c r="G161" i="12"/>
  <c r="D162" i="12"/>
  <c r="F162" i="12"/>
  <c r="G162" i="12"/>
  <c r="D163" i="12"/>
  <c r="F163" i="12"/>
  <c r="G163" i="12"/>
  <c r="D164" i="12"/>
  <c r="F164" i="12"/>
  <c r="G164" i="12"/>
  <c r="D165" i="12"/>
  <c r="F165" i="12"/>
  <c r="G165" i="12"/>
  <c r="D166" i="12"/>
  <c r="F166" i="12"/>
  <c r="G166" i="12"/>
  <c r="D167" i="12"/>
  <c r="F167" i="12"/>
  <c r="G167" i="12"/>
  <c r="D168" i="12"/>
  <c r="F168" i="12"/>
  <c r="G168" i="12"/>
  <c r="D169" i="12"/>
  <c r="F169" i="12"/>
  <c r="G169" i="12"/>
  <c r="D170" i="12"/>
  <c r="F170" i="12"/>
  <c r="G170" i="12"/>
  <c r="D171" i="12"/>
  <c r="F171" i="12"/>
  <c r="G171" i="12"/>
  <c r="D172" i="12"/>
  <c r="F172" i="12"/>
  <c r="G172" i="12"/>
  <c r="D173" i="12"/>
  <c r="F173" i="12"/>
  <c r="G173" i="12"/>
  <c r="D174" i="12"/>
  <c r="F174" i="12"/>
  <c r="G174" i="12"/>
  <c r="D175" i="12"/>
  <c r="F175" i="12"/>
  <c r="G175" i="12"/>
  <c r="D176" i="12"/>
  <c r="F176" i="12"/>
  <c r="G176" i="12"/>
  <c r="D177" i="12"/>
  <c r="F177" i="12"/>
  <c r="G177" i="12"/>
  <c r="D178" i="12"/>
  <c r="F178" i="12"/>
  <c r="G178" i="12"/>
  <c r="D179" i="12"/>
  <c r="F179" i="12"/>
  <c r="G179" i="12"/>
  <c r="D180" i="12"/>
  <c r="F180" i="12"/>
  <c r="G180" i="12"/>
  <c r="D181" i="12"/>
  <c r="F181" i="12"/>
  <c r="G181" i="12"/>
  <c r="D182" i="12"/>
  <c r="F182" i="12"/>
  <c r="G182" i="12"/>
  <c r="D183" i="12"/>
  <c r="F183" i="12"/>
  <c r="G183" i="12"/>
  <c r="D184" i="12"/>
  <c r="F184" i="12"/>
  <c r="G184" i="12"/>
  <c r="D185" i="12"/>
  <c r="F185" i="12"/>
  <c r="G185" i="12"/>
  <c r="D186" i="12"/>
  <c r="F186" i="12"/>
  <c r="G186" i="12"/>
  <c r="D187" i="12"/>
  <c r="F187" i="12"/>
  <c r="G187" i="12"/>
  <c r="D188" i="12"/>
  <c r="F188" i="12"/>
  <c r="G188" i="12"/>
  <c r="D189" i="12"/>
  <c r="F189" i="12"/>
  <c r="G189" i="12"/>
  <c r="D190" i="12"/>
  <c r="F190" i="12"/>
  <c r="G190" i="12"/>
  <c r="D191" i="12"/>
  <c r="F191" i="12"/>
  <c r="G191" i="12"/>
  <c r="D192" i="12"/>
  <c r="F192" i="12"/>
  <c r="G192" i="12"/>
  <c r="D193" i="12"/>
  <c r="F193" i="12"/>
  <c r="G193" i="12"/>
  <c r="D194" i="12"/>
  <c r="F194" i="12"/>
  <c r="G194" i="12"/>
  <c r="D195" i="12"/>
  <c r="F195" i="12"/>
  <c r="G195" i="12"/>
  <c r="D196" i="12"/>
  <c r="F196" i="12"/>
  <c r="G196" i="12"/>
  <c r="D197" i="12"/>
  <c r="F197" i="12"/>
  <c r="G197" i="12"/>
  <c r="D198" i="12"/>
  <c r="F198" i="12"/>
  <c r="G198" i="12"/>
  <c r="D199" i="12"/>
  <c r="F199" i="12"/>
  <c r="G199" i="12"/>
  <c r="D200" i="12"/>
  <c r="F200" i="12"/>
  <c r="G200" i="12"/>
  <c r="D201" i="12"/>
  <c r="F201" i="12"/>
  <c r="G201" i="12"/>
  <c r="D202" i="12"/>
  <c r="F202" i="12"/>
  <c r="G202" i="12"/>
  <c r="D203" i="12"/>
  <c r="F203" i="12"/>
  <c r="G203" i="12"/>
  <c r="D204" i="12"/>
  <c r="F204" i="12"/>
  <c r="G204" i="12"/>
  <c r="D205" i="12"/>
  <c r="F205" i="12"/>
  <c r="G205" i="12"/>
  <c r="D206" i="12"/>
  <c r="F206" i="12"/>
  <c r="G206" i="12"/>
  <c r="D207" i="12"/>
  <c r="F207" i="12"/>
  <c r="G207" i="12"/>
  <c r="D208" i="12"/>
  <c r="F208" i="12"/>
  <c r="G208" i="12"/>
  <c r="D209" i="12"/>
  <c r="F209" i="12"/>
  <c r="G209" i="12"/>
  <c r="D210" i="12"/>
  <c r="F210" i="12"/>
  <c r="G210" i="12"/>
  <c r="D211" i="12"/>
  <c r="F211" i="12"/>
  <c r="G211" i="12"/>
  <c r="D212" i="12"/>
  <c r="F212" i="12"/>
  <c r="G212" i="12"/>
  <c r="D213" i="12"/>
  <c r="F213" i="12"/>
  <c r="G213" i="12"/>
  <c r="D214" i="12"/>
  <c r="F214" i="12"/>
  <c r="G214" i="12"/>
  <c r="D215" i="12"/>
  <c r="F215" i="12"/>
  <c r="G215" i="12"/>
  <c r="D216" i="12"/>
  <c r="F216" i="12"/>
  <c r="G216" i="12"/>
  <c r="D217" i="12"/>
  <c r="F217" i="12"/>
  <c r="G217" i="12"/>
  <c r="D218" i="12"/>
  <c r="F218" i="12"/>
  <c r="G218" i="12"/>
  <c r="D219" i="12"/>
  <c r="F219" i="12"/>
  <c r="G219" i="12"/>
  <c r="D220" i="12"/>
  <c r="F220" i="12"/>
  <c r="G220" i="12"/>
  <c r="D221" i="12"/>
  <c r="F221" i="12"/>
  <c r="G221" i="12"/>
  <c r="D222" i="12"/>
  <c r="F222" i="12"/>
  <c r="G222" i="12"/>
  <c r="D223" i="12"/>
  <c r="F223" i="12"/>
  <c r="G223" i="12"/>
  <c r="D224" i="12"/>
  <c r="F224" i="12"/>
  <c r="G224" i="12"/>
  <c r="D225" i="12"/>
  <c r="F225" i="12"/>
  <c r="G225" i="12"/>
  <c r="D226" i="12"/>
  <c r="F226" i="12"/>
  <c r="G226" i="12"/>
  <c r="D227" i="12"/>
  <c r="F227" i="12"/>
  <c r="G227" i="12"/>
  <c r="D228" i="12"/>
  <c r="F228" i="12"/>
  <c r="G228" i="12"/>
  <c r="D229" i="12"/>
  <c r="F229" i="12"/>
  <c r="G229" i="12"/>
  <c r="D230" i="12"/>
  <c r="F230" i="12"/>
  <c r="G230" i="12"/>
  <c r="D231" i="12"/>
  <c r="F231" i="12"/>
  <c r="G231" i="12"/>
  <c r="D232" i="12"/>
  <c r="F232" i="12"/>
  <c r="G232" i="12"/>
  <c r="D233" i="12"/>
  <c r="F233" i="12"/>
  <c r="G233" i="12"/>
  <c r="D234" i="12"/>
  <c r="F234" i="12"/>
  <c r="G234" i="12"/>
  <c r="D235" i="12"/>
  <c r="F235" i="12"/>
  <c r="G235" i="12"/>
  <c r="D236" i="12"/>
  <c r="F236" i="12"/>
  <c r="G236" i="12"/>
  <c r="D237" i="12"/>
  <c r="F237" i="12"/>
  <c r="G237" i="12"/>
  <c r="D238" i="12"/>
  <c r="F238" i="12"/>
  <c r="G238" i="12"/>
  <c r="D239" i="12"/>
  <c r="F239" i="12"/>
  <c r="G239" i="12"/>
  <c r="D240" i="12"/>
  <c r="F240" i="12"/>
  <c r="G240" i="12"/>
  <c r="D241" i="12"/>
  <c r="F241" i="12"/>
  <c r="G241" i="12"/>
  <c r="D242" i="12"/>
  <c r="F242" i="12"/>
  <c r="G242" i="12"/>
  <c r="D243" i="12"/>
  <c r="F243" i="12"/>
  <c r="G243" i="12"/>
  <c r="D244" i="12"/>
  <c r="F244" i="12"/>
  <c r="G244" i="12"/>
  <c r="D245" i="12"/>
  <c r="F245" i="12"/>
  <c r="G245" i="12"/>
  <c r="D246" i="12"/>
  <c r="F246" i="12"/>
  <c r="G246" i="12"/>
  <c r="D247" i="12"/>
  <c r="F247" i="12"/>
  <c r="G247" i="12"/>
  <c r="D248" i="12"/>
  <c r="F248" i="12"/>
  <c r="G248" i="12"/>
  <c r="D249" i="12"/>
  <c r="F249" i="12"/>
  <c r="G249" i="12"/>
  <c r="D250" i="12"/>
  <c r="F250" i="12"/>
  <c r="G250" i="12"/>
  <c r="D251" i="12"/>
  <c r="F251" i="12"/>
  <c r="G251" i="12"/>
  <c r="D252" i="12"/>
  <c r="F252" i="12"/>
  <c r="G252" i="12"/>
  <c r="D253" i="12"/>
  <c r="F253" i="12"/>
  <c r="G253" i="12"/>
  <c r="D254" i="12"/>
  <c r="F254" i="12"/>
  <c r="G254" i="12"/>
  <c r="D255" i="12"/>
  <c r="F255" i="12"/>
  <c r="G255" i="12"/>
  <c r="D256" i="12"/>
  <c r="F256" i="12"/>
  <c r="G256" i="12"/>
  <c r="D257" i="12"/>
  <c r="F257" i="12"/>
  <c r="G257" i="12"/>
  <c r="D258" i="12"/>
  <c r="F258" i="12"/>
  <c r="G258" i="12"/>
  <c r="D259" i="12"/>
  <c r="F259" i="12"/>
  <c r="G259" i="12"/>
  <c r="D260" i="12"/>
  <c r="F260" i="12"/>
  <c r="G260" i="12"/>
  <c r="D261" i="12"/>
  <c r="F261" i="12"/>
  <c r="G261" i="12"/>
  <c r="D262" i="12"/>
  <c r="F262" i="12"/>
  <c r="G262" i="12"/>
  <c r="D263" i="12"/>
  <c r="F263" i="12"/>
  <c r="G263" i="12"/>
  <c r="D264" i="12"/>
  <c r="F264" i="12"/>
  <c r="G264" i="12"/>
  <c r="D265" i="12"/>
  <c r="F265" i="12"/>
  <c r="G265" i="12"/>
  <c r="D266" i="12"/>
  <c r="F266" i="12"/>
  <c r="G266" i="12"/>
  <c r="D267" i="12"/>
  <c r="F267" i="12"/>
  <c r="G267" i="12"/>
  <c r="D268" i="12"/>
  <c r="F268" i="12"/>
  <c r="G268" i="12"/>
  <c r="D269" i="12"/>
  <c r="F269" i="12"/>
  <c r="G269" i="12"/>
  <c r="D270" i="12"/>
  <c r="F270" i="12"/>
  <c r="G270" i="12"/>
  <c r="D271" i="12"/>
  <c r="F271" i="12"/>
  <c r="G271" i="12"/>
  <c r="D272" i="12"/>
  <c r="F272" i="12"/>
  <c r="G272" i="12"/>
  <c r="D273" i="12"/>
  <c r="F273" i="12"/>
  <c r="G273" i="12"/>
  <c r="D274" i="12"/>
  <c r="F274" i="12"/>
  <c r="G274" i="12"/>
  <c r="D275" i="12"/>
  <c r="F275" i="12"/>
  <c r="G275" i="12"/>
  <c r="D276" i="12"/>
  <c r="F276" i="12"/>
  <c r="G276" i="12"/>
  <c r="D277" i="12"/>
  <c r="F277" i="12"/>
  <c r="G277" i="12"/>
  <c r="D278" i="12"/>
  <c r="F278" i="12"/>
  <c r="G278" i="12"/>
  <c r="D279" i="12"/>
  <c r="F279" i="12"/>
  <c r="G279" i="12"/>
  <c r="D280" i="12"/>
  <c r="F280" i="12"/>
  <c r="G280" i="12"/>
  <c r="D281" i="12"/>
  <c r="F281" i="12"/>
  <c r="G281" i="12"/>
  <c r="D282" i="12"/>
  <c r="F282" i="12"/>
  <c r="G282" i="12"/>
  <c r="D283" i="12"/>
  <c r="F283" i="12"/>
  <c r="G283" i="12"/>
  <c r="D284" i="12"/>
  <c r="F284" i="12"/>
  <c r="G284" i="12"/>
  <c r="D285" i="12"/>
  <c r="F285" i="12"/>
  <c r="G285" i="12"/>
  <c r="D286" i="12"/>
  <c r="F286" i="12"/>
  <c r="G286" i="12"/>
  <c r="D287" i="12"/>
  <c r="F287" i="12"/>
  <c r="G287" i="12"/>
  <c r="D288" i="12"/>
  <c r="F288" i="12"/>
  <c r="G288" i="12"/>
  <c r="D289" i="12"/>
  <c r="F289" i="12"/>
  <c r="G289" i="12"/>
  <c r="D290" i="12"/>
  <c r="F290" i="12"/>
  <c r="G290" i="12"/>
  <c r="D291" i="12"/>
  <c r="F291" i="12"/>
  <c r="G291" i="12"/>
  <c r="D292" i="12"/>
  <c r="F292" i="12"/>
  <c r="G292" i="12"/>
  <c r="D293" i="12"/>
  <c r="F293" i="12"/>
  <c r="G293" i="12"/>
  <c r="D294" i="12"/>
  <c r="F294" i="12"/>
  <c r="G294" i="12"/>
  <c r="D295" i="12"/>
  <c r="F295" i="12"/>
  <c r="G295" i="12"/>
  <c r="D296" i="12"/>
  <c r="F296" i="12"/>
  <c r="G296" i="12"/>
  <c r="D297" i="12"/>
  <c r="F297" i="12"/>
  <c r="G297" i="12"/>
  <c r="D298" i="12"/>
  <c r="F298" i="12"/>
  <c r="G298" i="12"/>
  <c r="D299" i="12"/>
  <c r="F299" i="12"/>
  <c r="G299" i="12"/>
  <c r="D300" i="12"/>
  <c r="F300" i="12"/>
  <c r="G300" i="12"/>
  <c r="D301" i="12"/>
  <c r="F301" i="12"/>
  <c r="G301" i="12"/>
  <c r="D302" i="12"/>
  <c r="F302" i="12"/>
  <c r="G302" i="12"/>
  <c r="D303" i="12"/>
  <c r="F303" i="12"/>
  <c r="G303" i="12"/>
  <c r="D304" i="12"/>
  <c r="F304" i="12"/>
  <c r="G304" i="12"/>
  <c r="D305" i="12"/>
  <c r="F305" i="12"/>
  <c r="G305" i="12"/>
  <c r="D306" i="12"/>
  <c r="F306" i="12"/>
  <c r="G306" i="12"/>
  <c r="D307" i="12"/>
  <c r="F307" i="12"/>
  <c r="G307" i="12"/>
  <c r="D308" i="12"/>
  <c r="F308" i="12"/>
  <c r="G308" i="12"/>
  <c r="D309" i="12"/>
  <c r="F309" i="12"/>
  <c r="G309" i="12"/>
  <c r="D310" i="12"/>
  <c r="F310" i="12"/>
  <c r="G310" i="12"/>
  <c r="D311" i="12"/>
  <c r="F311" i="12"/>
  <c r="G311" i="12"/>
  <c r="D312" i="12"/>
  <c r="F312" i="12"/>
  <c r="G312" i="12"/>
  <c r="D313" i="12"/>
  <c r="F313" i="12"/>
  <c r="G313" i="12"/>
  <c r="D314" i="12"/>
  <c r="F314" i="12"/>
  <c r="G314" i="12"/>
  <c r="D315" i="12"/>
  <c r="F315" i="12"/>
  <c r="G315" i="12"/>
  <c r="D316" i="12"/>
  <c r="F316" i="12"/>
  <c r="G316" i="12"/>
  <c r="D317" i="12"/>
  <c r="F317" i="12"/>
  <c r="G317" i="12"/>
  <c r="D318" i="12"/>
  <c r="F318" i="12"/>
  <c r="G318" i="12"/>
  <c r="D319" i="12"/>
  <c r="F319" i="12"/>
  <c r="G319" i="12"/>
  <c r="D320" i="12"/>
  <c r="F320" i="12"/>
  <c r="G320" i="12"/>
  <c r="D321" i="12"/>
  <c r="F321" i="12"/>
  <c r="G321" i="12"/>
  <c r="D322" i="12"/>
  <c r="F322" i="12"/>
  <c r="G322" i="12"/>
  <c r="D323" i="12"/>
  <c r="F323" i="12"/>
  <c r="G323" i="12"/>
  <c r="D324" i="12"/>
  <c r="F324" i="12"/>
  <c r="G324" i="12"/>
  <c r="D325" i="12"/>
  <c r="F325" i="12"/>
  <c r="G325" i="12"/>
  <c r="D326" i="12"/>
  <c r="F326" i="12"/>
  <c r="G326" i="12"/>
  <c r="D327" i="12"/>
  <c r="F327" i="12"/>
  <c r="G327" i="12"/>
  <c r="D328" i="12"/>
  <c r="F328" i="12"/>
  <c r="G328" i="12"/>
  <c r="D329" i="12"/>
  <c r="F329" i="12"/>
  <c r="G329" i="12"/>
  <c r="D330" i="12"/>
  <c r="F330" i="12"/>
  <c r="G330" i="12"/>
  <c r="D331" i="12"/>
  <c r="F331" i="12"/>
  <c r="G331" i="12"/>
  <c r="D332" i="12"/>
  <c r="F332" i="12"/>
  <c r="G332" i="12"/>
  <c r="D333" i="12"/>
  <c r="F333" i="12"/>
  <c r="G333" i="12"/>
  <c r="D334" i="12"/>
  <c r="F334" i="12"/>
  <c r="G334" i="12"/>
  <c r="D335" i="12"/>
  <c r="F335" i="12"/>
  <c r="G335" i="12"/>
  <c r="D336" i="12"/>
  <c r="F336" i="12"/>
  <c r="G336" i="12"/>
  <c r="D337" i="12"/>
  <c r="F337" i="12"/>
  <c r="G337" i="12"/>
  <c r="D338" i="12"/>
  <c r="F338" i="12"/>
  <c r="G338" i="12"/>
  <c r="D339" i="12"/>
  <c r="F339" i="12"/>
  <c r="G339" i="12"/>
  <c r="D340" i="12"/>
  <c r="F340" i="12"/>
  <c r="G340" i="12"/>
  <c r="D341" i="12"/>
  <c r="F341" i="12"/>
  <c r="G341" i="12"/>
  <c r="D342" i="12"/>
  <c r="F342" i="12"/>
  <c r="G342" i="12"/>
  <c r="D343" i="12"/>
  <c r="F343" i="12"/>
  <c r="G343" i="12"/>
  <c r="D344" i="12"/>
  <c r="F344" i="12"/>
  <c r="G344" i="12"/>
  <c r="D345" i="12"/>
  <c r="F345" i="12"/>
  <c r="G345" i="12"/>
  <c r="D346" i="12"/>
  <c r="F346" i="12"/>
  <c r="G346" i="12"/>
  <c r="D347" i="12"/>
  <c r="F347" i="12"/>
  <c r="G347" i="12"/>
  <c r="D348" i="12"/>
  <c r="F348" i="12"/>
  <c r="G348" i="12"/>
  <c r="D349" i="12"/>
  <c r="F349" i="12"/>
  <c r="G349" i="12"/>
  <c r="D350" i="12"/>
  <c r="F350" i="12"/>
  <c r="G350" i="12"/>
  <c r="D351" i="12"/>
  <c r="F351" i="12"/>
  <c r="G351" i="12"/>
  <c r="D2" i="12"/>
  <c r="F2" i="12"/>
  <c r="G2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U3" i="11"/>
  <c r="N3" i="11"/>
  <c r="P3" i="11"/>
  <c r="Q3" i="11"/>
  <c r="U4" i="11"/>
  <c r="N4" i="11"/>
  <c r="P4" i="11"/>
  <c r="Q4" i="11"/>
  <c r="U5" i="11"/>
  <c r="N5" i="11"/>
  <c r="P5" i="11"/>
  <c r="Q5" i="11"/>
  <c r="U6" i="11"/>
  <c r="N6" i="11"/>
  <c r="P6" i="11"/>
  <c r="Q6" i="11"/>
  <c r="U7" i="11"/>
  <c r="N7" i="11"/>
  <c r="P7" i="11"/>
  <c r="Q7" i="11"/>
  <c r="U8" i="11"/>
  <c r="N8" i="11"/>
  <c r="P8" i="11"/>
  <c r="Q8" i="11"/>
  <c r="U9" i="11"/>
  <c r="N9" i="11"/>
  <c r="P9" i="11"/>
  <c r="Q9" i="11"/>
  <c r="U10" i="11"/>
  <c r="N10" i="11"/>
  <c r="P10" i="11"/>
  <c r="Q10" i="11"/>
  <c r="U11" i="11"/>
  <c r="N11" i="11"/>
  <c r="P11" i="11"/>
  <c r="Q11" i="11"/>
  <c r="U12" i="11"/>
  <c r="N12" i="11"/>
  <c r="P12" i="11"/>
  <c r="Q12" i="11"/>
  <c r="U13" i="11"/>
  <c r="N13" i="11"/>
  <c r="P13" i="11"/>
  <c r="Q13" i="11"/>
  <c r="U14" i="11"/>
  <c r="N14" i="11"/>
  <c r="P14" i="11"/>
  <c r="Q14" i="11"/>
  <c r="U15" i="11"/>
  <c r="N15" i="11"/>
  <c r="P15" i="11"/>
  <c r="Q15" i="11"/>
  <c r="U16" i="11"/>
  <c r="N16" i="11"/>
  <c r="P16" i="11"/>
  <c r="Q16" i="11"/>
  <c r="U17" i="11"/>
  <c r="N17" i="11"/>
  <c r="P17" i="11"/>
  <c r="Q17" i="11"/>
  <c r="U18" i="11"/>
  <c r="N18" i="11"/>
  <c r="P18" i="11"/>
  <c r="Q18" i="11"/>
  <c r="U19" i="11"/>
  <c r="N19" i="11"/>
  <c r="P19" i="11"/>
  <c r="Q19" i="11"/>
  <c r="U20" i="11"/>
  <c r="N20" i="11"/>
  <c r="P20" i="11"/>
  <c r="Q20" i="11"/>
  <c r="U21" i="11"/>
  <c r="N21" i="11"/>
  <c r="P21" i="11"/>
  <c r="Q21" i="11"/>
  <c r="U22" i="11"/>
  <c r="N22" i="11"/>
  <c r="P22" i="11"/>
  <c r="Q22" i="11"/>
  <c r="U23" i="11"/>
  <c r="N23" i="11"/>
  <c r="P23" i="11"/>
  <c r="Q23" i="11"/>
  <c r="U24" i="11"/>
  <c r="N24" i="11"/>
  <c r="P24" i="11"/>
  <c r="Q24" i="11"/>
  <c r="U25" i="11"/>
  <c r="N25" i="11"/>
  <c r="P25" i="11"/>
  <c r="Q25" i="11"/>
  <c r="U26" i="11"/>
  <c r="N26" i="11"/>
  <c r="P26" i="11"/>
  <c r="Q26" i="11"/>
  <c r="U27" i="11"/>
  <c r="N27" i="11"/>
  <c r="P27" i="11"/>
  <c r="Q27" i="11"/>
  <c r="U28" i="11"/>
  <c r="N28" i="11"/>
  <c r="P28" i="11"/>
  <c r="Q28" i="11"/>
  <c r="U29" i="11"/>
  <c r="N29" i="11"/>
  <c r="P29" i="11"/>
  <c r="Q29" i="11"/>
  <c r="U30" i="11"/>
  <c r="N30" i="11"/>
  <c r="P30" i="11"/>
  <c r="Q30" i="11"/>
  <c r="U31" i="11"/>
  <c r="N31" i="11"/>
  <c r="P31" i="11"/>
  <c r="Q31" i="11"/>
  <c r="U32" i="11"/>
  <c r="N32" i="11"/>
  <c r="P32" i="11"/>
  <c r="Q32" i="11"/>
  <c r="U33" i="11"/>
  <c r="N33" i="11"/>
  <c r="P33" i="11"/>
  <c r="Q33" i="11"/>
  <c r="U34" i="11"/>
  <c r="N34" i="11"/>
  <c r="P34" i="11"/>
  <c r="Q34" i="11"/>
  <c r="U35" i="11"/>
  <c r="N35" i="11"/>
  <c r="P35" i="11"/>
  <c r="Q35" i="11"/>
  <c r="U36" i="11"/>
  <c r="N36" i="11"/>
  <c r="P36" i="11"/>
  <c r="Q36" i="11"/>
  <c r="U37" i="11"/>
  <c r="N37" i="11"/>
  <c r="P37" i="11"/>
  <c r="Q37" i="11"/>
  <c r="U38" i="11"/>
  <c r="N38" i="11"/>
  <c r="P38" i="11"/>
  <c r="Q38" i="11"/>
  <c r="U39" i="11"/>
  <c r="N39" i="11"/>
  <c r="P39" i="11"/>
  <c r="Q39" i="11"/>
  <c r="U40" i="11"/>
  <c r="N40" i="11"/>
  <c r="P40" i="11"/>
  <c r="Q40" i="11"/>
  <c r="U41" i="11"/>
  <c r="N41" i="11"/>
  <c r="P41" i="11"/>
  <c r="Q41" i="11"/>
  <c r="U42" i="11"/>
  <c r="N42" i="11"/>
  <c r="P42" i="11"/>
  <c r="Q42" i="11"/>
  <c r="U43" i="11"/>
  <c r="N43" i="11"/>
  <c r="P43" i="11"/>
  <c r="Q43" i="11"/>
  <c r="U44" i="11"/>
  <c r="N44" i="11"/>
  <c r="P44" i="11"/>
  <c r="Q44" i="11"/>
  <c r="U45" i="11"/>
  <c r="N45" i="11"/>
  <c r="P45" i="11"/>
  <c r="Q45" i="11"/>
  <c r="U46" i="11"/>
  <c r="N46" i="11"/>
  <c r="P46" i="11"/>
  <c r="Q46" i="11"/>
  <c r="U47" i="11"/>
  <c r="N47" i="11"/>
  <c r="P47" i="11"/>
  <c r="Q47" i="11"/>
  <c r="U48" i="11"/>
  <c r="N48" i="11"/>
  <c r="P48" i="11"/>
  <c r="Q48" i="11"/>
  <c r="U49" i="11"/>
  <c r="N49" i="11"/>
  <c r="P49" i="11"/>
  <c r="Q49" i="11"/>
  <c r="U50" i="11"/>
  <c r="N50" i="11"/>
  <c r="P50" i="11"/>
  <c r="Q50" i="11"/>
  <c r="U51" i="11"/>
  <c r="N51" i="11"/>
  <c r="P51" i="11"/>
  <c r="Q51" i="11"/>
  <c r="U52" i="11"/>
  <c r="N52" i="11"/>
  <c r="P52" i="11"/>
  <c r="Q52" i="11"/>
  <c r="U53" i="11"/>
  <c r="N53" i="11"/>
  <c r="P53" i="11"/>
  <c r="Q53" i="11"/>
  <c r="U54" i="11"/>
  <c r="N54" i="11"/>
  <c r="P54" i="11"/>
  <c r="Q54" i="11"/>
  <c r="U55" i="11"/>
  <c r="N55" i="11"/>
  <c r="P55" i="11"/>
  <c r="Q55" i="11"/>
  <c r="U56" i="11"/>
  <c r="N56" i="11"/>
  <c r="P56" i="11"/>
  <c r="Q56" i="11"/>
  <c r="U57" i="11"/>
  <c r="N57" i="11"/>
  <c r="P57" i="11"/>
  <c r="Q57" i="11"/>
  <c r="U58" i="11"/>
  <c r="N58" i="11"/>
  <c r="P58" i="11"/>
  <c r="Q58" i="11"/>
  <c r="U59" i="11"/>
  <c r="N59" i="11"/>
  <c r="P59" i="11"/>
  <c r="Q59" i="11"/>
  <c r="U60" i="11"/>
  <c r="N60" i="11"/>
  <c r="P60" i="11"/>
  <c r="Q60" i="11"/>
  <c r="U61" i="11"/>
  <c r="N61" i="11"/>
  <c r="P61" i="11"/>
  <c r="Q61" i="11"/>
  <c r="U62" i="11"/>
  <c r="N62" i="11"/>
  <c r="P62" i="11"/>
  <c r="Q62" i="11"/>
  <c r="U63" i="11"/>
  <c r="N63" i="11"/>
  <c r="P63" i="11"/>
  <c r="Q63" i="11"/>
  <c r="U64" i="11"/>
  <c r="N64" i="11"/>
  <c r="P64" i="11"/>
  <c r="Q64" i="11"/>
  <c r="U65" i="11"/>
  <c r="N65" i="11"/>
  <c r="P65" i="11"/>
  <c r="Q65" i="11"/>
  <c r="U66" i="11"/>
  <c r="N66" i="11"/>
  <c r="P66" i="11"/>
  <c r="Q66" i="11"/>
  <c r="U67" i="11"/>
  <c r="N67" i="11"/>
  <c r="P67" i="11"/>
  <c r="Q67" i="11"/>
  <c r="U68" i="11"/>
  <c r="N68" i="11"/>
  <c r="P68" i="11"/>
  <c r="Q68" i="11"/>
  <c r="U69" i="11"/>
  <c r="N69" i="11"/>
  <c r="P69" i="11"/>
  <c r="Q69" i="11"/>
  <c r="U70" i="11"/>
  <c r="N70" i="11"/>
  <c r="P70" i="11"/>
  <c r="Q70" i="11"/>
  <c r="U71" i="11"/>
  <c r="N71" i="11"/>
  <c r="P71" i="11"/>
  <c r="Q71" i="11"/>
  <c r="U72" i="11"/>
  <c r="N72" i="11"/>
  <c r="P72" i="11"/>
  <c r="Q72" i="11"/>
  <c r="U73" i="11"/>
  <c r="N73" i="11"/>
  <c r="P73" i="11"/>
  <c r="Q73" i="11"/>
  <c r="U74" i="11"/>
  <c r="N74" i="11"/>
  <c r="P74" i="11"/>
  <c r="Q74" i="11"/>
  <c r="U75" i="11"/>
  <c r="N75" i="11"/>
  <c r="P75" i="11"/>
  <c r="Q75" i="11"/>
  <c r="U76" i="11"/>
  <c r="N76" i="11"/>
  <c r="P76" i="11"/>
  <c r="Q76" i="11"/>
  <c r="U77" i="11"/>
  <c r="N77" i="11"/>
  <c r="P77" i="11"/>
  <c r="Q77" i="11"/>
  <c r="U78" i="11"/>
  <c r="N78" i="11"/>
  <c r="P78" i="11"/>
  <c r="Q78" i="11"/>
  <c r="U79" i="11"/>
  <c r="N79" i="11"/>
  <c r="P79" i="11"/>
  <c r="Q79" i="11"/>
  <c r="U80" i="11"/>
  <c r="N80" i="11"/>
  <c r="P80" i="11"/>
  <c r="Q80" i="11"/>
  <c r="U81" i="11"/>
  <c r="N81" i="11"/>
  <c r="P81" i="11"/>
  <c r="Q81" i="11"/>
  <c r="U82" i="11"/>
  <c r="N82" i="11"/>
  <c r="P82" i="11"/>
  <c r="Q82" i="11"/>
  <c r="U83" i="11"/>
  <c r="N83" i="11"/>
  <c r="P83" i="11"/>
  <c r="Q83" i="11"/>
  <c r="U84" i="11"/>
  <c r="N84" i="11"/>
  <c r="P84" i="11"/>
  <c r="Q84" i="11"/>
  <c r="U85" i="11"/>
  <c r="N85" i="11"/>
  <c r="P85" i="11"/>
  <c r="Q85" i="11"/>
  <c r="U86" i="11"/>
  <c r="N86" i="11"/>
  <c r="P86" i="11"/>
  <c r="Q86" i="11"/>
  <c r="U87" i="11"/>
  <c r="N87" i="11"/>
  <c r="P87" i="11"/>
  <c r="Q87" i="11"/>
  <c r="U88" i="11"/>
  <c r="N88" i="11"/>
  <c r="P88" i="11"/>
  <c r="Q88" i="11"/>
  <c r="U89" i="11"/>
  <c r="N89" i="11"/>
  <c r="P89" i="11"/>
  <c r="Q89" i="11"/>
  <c r="U90" i="11"/>
  <c r="N90" i="11"/>
  <c r="P90" i="11"/>
  <c r="Q90" i="11"/>
  <c r="U91" i="11"/>
  <c r="N91" i="11"/>
  <c r="P91" i="11"/>
  <c r="Q91" i="11"/>
  <c r="U92" i="11"/>
  <c r="N92" i="11"/>
  <c r="P92" i="11"/>
  <c r="Q92" i="11"/>
  <c r="U93" i="11"/>
  <c r="N93" i="11"/>
  <c r="P93" i="11"/>
  <c r="Q93" i="11"/>
  <c r="U94" i="11"/>
  <c r="N94" i="11"/>
  <c r="P94" i="11"/>
  <c r="Q94" i="11"/>
  <c r="U95" i="11"/>
  <c r="N95" i="11"/>
  <c r="P95" i="11"/>
  <c r="Q95" i="11"/>
  <c r="U96" i="11"/>
  <c r="N96" i="11"/>
  <c r="P96" i="11"/>
  <c r="Q96" i="11"/>
  <c r="U97" i="11"/>
  <c r="N97" i="11"/>
  <c r="P97" i="11"/>
  <c r="Q97" i="11"/>
  <c r="U98" i="11"/>
  <c r="N98" i="11"/>
  <c r="P98" i="11"/>
  <c r="Q98" i="11"/>
  <c r="U99" i="11"/>
  <c r="N99" i="11"/>
  <c r="P99" i="11"/>
  <c r="Q99" i="11"/>
  <c r="U100" i="11"/>
  <c r="N100" i="11"/>
  <c r="P100" i="11"/>
  <c r="Q100" i="11"/>
  <c r="U101" i="11"/>
  <c r="N101" i="11"/>
  <c r="P101" i="11"/>
  <c r="Q101" i="11"/>
  <c r="U102" i="11"/>
  <c r="N102" i="11"/>
  <c r="P102" i="11"/>
  <c r="Q102" i="11"/>
  <c r="U103" i="11"/>
  <c r="N103" i="11"/>
  <c r="P103" i="11"/>
  <c r="Q103" i="11"/>
  <c r="U104" i="11"/>
  <c r="N104" i="11"/>
  <c r="P104" i="11"/>
  <c r="Q104" i="11"/>
  <c r="U105" i="11"/>
  <c r="N105" i="11"/>
  <c r="P105" i="11"/>
  <c r="Q105" i="11"/>
  <c r="U106" i="11"/>
  <c r="N106" i="11"/>
  <c r="P106" i="11"/>
  <c r="Q106" i="11"/>
  <c r="U107" i="11"/>
  <c r="N107" i="11"/>
  <c r="P107" i="11"/>
  <c r="Q107" i="11"/>
  <c r="U108" i="11"/>
  <c r="N108" i="11"/>
  <c r="P108" i="11"/>
  <c r="Q108" i="11"/>
  <c r="U109" i="11"/>
  <c r="N109" i="11"/>
  <c r="P109" i="11"/>
  <c r="Q109" i="11"/>
  <c r="U110" i="11"/>
  <c r="N110" i="11"/>
  <c r="P110" i="11"/>
  <c r="Q110" i="11"/>
  <c r="U111" i="11"/>
  <c r="N111" i="11"/>
  <c r="P111" i="11"/>
  <c r="Q111" i="11"/>
  <c r="U112" i="11"/>
  <c r="N112" i="11"/>
  <c r="P112" i="11"/>
  <c r="Q112" i="11"/>
  <c r="U113" i="11"/>
  <c r="N113" i="11"/>
  <c r="P113" i="11"/>
  <c r="Q113" i="11"/>
  <c r="U114" i="11"/>
  <c r="N114" i="11"/>
  <c r="P114" i="11"/>
  <c r="Q114" i="11"/>
  <c r="U115" i="11"/>
  <c r="N115" i="11"/>
  <c r="P115" i="11"/>
  <c r="Q115" i="11"/>
  <c r="U116" i="11"/>
  <c r="N116" i="11"/>
  <c r="P116" i="11"/>
  <c r="Q116" i="11"/>
  <c r="U117" i="11"/>
  <c r="N117" i="11"/>
  <c r="P117" i="11"/>
  <c r="Q117" i="11"/>
  <c r="U118" i="11"/>
  <c r="N118" i="11"/>
  <c r="P118" i="11"/>
  <c r="Q118" i="11"/>
  <c r="U119" i="11"/>
  <c r="N119" i="11"/>
  <c r="P119" i="11"/>
  <c r="Q119" i="11"/>
  <c r="U120" i="11"/>
  <c r="N120" i="11"/>
  <c r="P120" i="11"/>
  <c r="Q120" i="11"/>
  <c r="U121" i="11"/>
  <c r="N121" i="11"/>
  <c r="P121" i="11"/>
  <c r="Q121" i="11"/>
  <c r="U122" i="11"/>
  <c r="N122" i="11"/>
  <c r="P122" i="11"/>
  <c r="Q122" i="11"/>
  <c r="U123" i="11"/>
  <c r="N123" i="11"/>
  <c r="P123" i="11"/>
  <c r="Q123" i="11"/>
  <c r="U124" i="11"/>
  <c r="N124" i="11"/>
  <c r="P124" i="11"/>
  <c r="Q124" i="11"/>
  <c r="U125" i="11"/>
  <c r="N125" i="11"/>
  <c r="P125" i="11"/>
  <c r="Q125" i="11"/>
  <c r="U126" i="11"/>
  <c r="N126" i="11"/>
  <c r="P126" i="11"/>
  <c r="Q126" i="11"/>
  <c r="U127" i="11"/>
  <c r="N127" i="11"/>
  <c r="P127" i="11"/>
  <c r="Q127" i="11"/>
  <c r="U128" i="11"/>
  <c r="N128" i="11"/>
  <c r="P128" i="11"/>
  <c r="Q128" i="11"/>
  <c r="U129" i="11"/>
  <c r="N129" i="11"/>
  <c r="P129" i="11"/>
  <c r="Q129" i="11"/>
  <c r="U130" i="11"/>
  <c r="N130" i="11"/>
  <c r="P130" i="11"/>
  <c r="Q130" i="11"/>
  <c r="U131" i="11"/>
  <c r="N131" i="11"/>
  <c r="P131" i="11"/>
  <c r="Q131" i="11"/>
  <c r="U132" i="11"/>
  <c r="N132" i="11"/>
  <c r="P132" i="11"/>
  <c r="Q132" i="11"/>
  <c r="U133" i="11"/>
  <c r="N133" i="11"/>
  <c r="P133" i="11"/>
  <c r="Q133" i="11"/>
  <c r="U134" i="11"/>
  <c r="N134" i="11"/>
  <c r="P134" i="11"/>
  <c r="Q134" i="11"/>
  <c r="U135" i="11"/>
  <c r="N135" i="11"/>
  <c r="P135" i="11"/>
  <c r="Q135" i="11"/>
  <c r="U136" i="11"/>
  <c r="N136" i="11"/>
  <c r="P136" i="11"/>
  <c r="Q136" i="11"/>
  <c r="U137" i="11"/>
  <c r="N137" i="11"/>
  <c r="P137" i="11"/>
  <c r="Q137" i="11"/>
  <c r="U138" i="11"/>
  <c r="N138" i="11"/>
  <c r="P138" i="11"/>
  <c r="Q138" i="11"/>
  <c r="U139" i="11"/>
  <c r="N139" i="11"/>
  <c r="P139" i="11"/>
  <c r="Q139" i="11"/>
  <c r="U140" i="11"/>
  <c r="N140" i="11"/>
  <c r="P140" i="11"/>
  <c r="Q140" i="11"/>
  <c r="U141" i="11"/>
  <c r="N141" i="11"/>
  <c r="P141" i="11"/>
  <c r="Q141" i="11"/>
  <c r="U142" i="11"/>
  <c r="N142" i="11"/>
  <c r="P142" i="11"/>
  <c r="Q142" i="11"/>
  <c r="U143" i="11"/>
  <c r="N143" i="11"/>
  <c r="P143" i="11"/>
  <c r="Q143" i="11"/>
  <c r="U144" i="11"/>
  <c r="N144" i="11"/>
  <c r="P144" i="11"/>
  <c r="Q144" i="11"/>
  <c r="U145" i="11"/>
  <c r="N145" i="11"/>
  <c r="P145" i="11"/>
  <c r="Q145" i="11"/>
  <c r="U146" i="11"/>
  <c r="N146" i="11"/>
  <c r="P146" i="11"/>
  <c r="Q146" i="11"/>
  <c r="U147" i="11"/>
  <c r="N147" i="11"/>
  <c r="P147" i="11"/>
  <c r="Q147" i="11"/>
  <c r="U148" i="11"/>
  <c r="N148" i="11"/>
  <c r="P148" i="11"/>
  <c r="Q148" i="11"/>
  <c r="U149" i="11"/>
  <c r="N149" i="11"/>
  <c r="P149" i="11"/>
  <c r="Q149" i="11"/>
  <c r="U150" i="11"/>
  <c r="N150" i="11"/>
  <c r="P150" i="11"/>
  <c r="Q150" i="11"/>
  <c r="U151" i="11"/>
  <c r="N151" i="11"/>
  <c r="P151" i="11"/>
  <c r="Q151" i="11"/>
  <c r="U152" i="11"/>
  <c r="N152" i="11"/>
  <c r="P152" i="11"/>
  <c r="Q152" i="11"/>
  <c r="U153" i="11"/>
  <c r="N153" i="11"/>
  <c r="P153" i="11"/>
  <c r="Q153" i="11"/>
  <c r="U154" i="11"/>
  <c r="N154" i="11"/>
  <c r="P154" i="11"/>
  <c r="Q154" i="11"/>
  <c r="U155" i="11"/>
  <c r="N155" i="11"/>
  <c r="P155" i="11"/>
  <c r="Q155" i="11"/>
  <c r="U156" i="11"/>
  <c r="N156" i="11"/>
  <c r="P156" i="11"/>
  <c r="Q156" i="11"/>
  <c r="U157" i="11"/>
  <c r="N157" i="11"/>
  <c r="P157" i="11"/>
  <c r="Q157" i="11"/>
  <c r="U158" i="11"/>
  <c r="N158" i="11"/>
  <c r="P158" i="11"/>
  <c r="Q158" i="11"/>
  <c r="U159" i="11"/>
  <c r="N159" i="11"/>
  <c r="P159" i="11"/>
  <c r="Q159" i="11"/>
  <c r="U160" i="11"/>
  <c r="N160" i="11"/>
  <c r="P160" i="11"/>
  <c r="Q160" i="11"/>
  <c r="U161" i="11"/>
  <c r="N161" i="11"/>
  <c r="P161" i="11"/>
  <c r="Q161" i="11"/>
  <c r="U162" i="11"/>
  <c r="N162" i="11"/>
  <c r="P162" i="11"/>
  <c r="Q162" i="11"/>
  <c r="U163" i="11"/>
  <c r="N163" i="11"/>
  <c r="P163" i="11"/>
  <c r="Q163" i="11"/>
  <c r="U164" i="11"/>
  <c r="N164" i="11"/>
  <c r="P164" i="11"/>
  <c r="Q164" i="11"/>
  <c r="U165" i="11"/>
  <c r="N165" i="11"/>
  <c r="P165" i="11"/>
  <c r="Q165" i="11"/>
  <c r="U166" i="11"/>
  <c r="N166" i="11"/>
  <c r="P166" i="11"/>
  <c r="Q166" i="11"/>
  <c r="U167" i="11"/>
  <c r="N167" i="11"/>
  <c r="P167" i="11"/>
  <c r="Q167" i="11"/>
  <c r="U168" i="11"/>
  <c r="N168" i="11"/>
  <c r="P168" i="11"/>
  <c r="Q168" i="11"/>
  <c r="U169" i="11"/>
  <c r="N169" i="11"/>
  <c r="P169" i="11"/>
  <c r="Q169" i="11"/>
  <c r="U170" i="11"/>
  <c r="N170" i="11"/>
  <c r="P170" i="11"/>
  <c r="Q170" i="11"/>
  <c r="U171" i="11"/>
  <c r="N171" i="11"/>
  <c r="P171" i="11"/>
  <c r="Q171" i="11"/>
  <c r="U172" i="11"/>
  <c r="N172" i="11"/>
  <c r="P172" i="11"/>
  <c r="Q172" i="11"/>
  <c r="U173" i="11"/>
  <c r="N173" i="11"/>
  <c r="P173" i="11"/>
  <c r="Q173" i="11"/>
  <c r="U174" i="11"/>
  <c r="N174" i="11"/>
  <c r="P174" i="11"/>
  <c r="Q174" i="11"/>
  <c r="U175" i="11"/>
  <c r="N175" i="11"/>
  <c r="P175" i="11"/>
  <c r="Q175" i="11"/>
  <c r="U176" i="11"/>
  <c r="N176" i="11"/>
  <c r="P176" i="11"/>
  <c r="Q176" i="11"/>
  <c r="U177" i="11"/>
  <c r="N177" i="11"/>
  <c r="P177" i="11"/>
  <c r="Q177" i="11"/>
  <c r="U178" i="11"/>
  <c r="N178" i="11"/>
  <c r="P178" i="11"/>
  <c r="Q178" i="11"/>
  <c r="U179" i="11"/>
  <c r="N179" i="11"/>
  <c r="P179" i="11"/>
  <c r="Q179" i="11"/>
  <c r="U180" i="11"/>
  <c r="N180" i="11"/>
  <c r="P180" i="11"/>
  <c r="Q180" i="11"/>
  <c r="U181" i="11"/>
  <c r="N181" i="11"/>
  <c r="P181" i="11"/>
  <c r="Q181" i="11"/>
  <c r="U182" i="11"/>
  <c r="N182" i="11"/>
  <c r="P182" i="11"/>
  <c r="Q182" i="11"/>
  <c r="U183" i="11"/>
  <c r="N183" i="11"/>
  <c r="P183" i="11"/>
  <c r="Q183" i="11"/>
  <c r="U184" i="11"/>
  <c r="N184" i="11"/>
  <c r="P184" i="11"/>
  <c r="Q184" i="11"/>
  <c r="U185" i="11"/>
  <c r="N185" i="11"/>
  <c r="P185" i="11"/>
  <c r="Q185" i="11"/>
  <c r="U186" i="11"/>
  <c r="N186" i="11"/>
  <c r="P186" i="11"/>
  <c r="Q186" i="11"/>
  <c r="U187" i="11"/>
  <c r="N187" i="11"/>
  <c r="P187" i="11"/>
  <c r="Q187" i="11"/>
  <c r="U188" i="11"/>
  <c r="N188" i="11"/>
  <c r="P188" i="11"/>
  <c r="Q188" i="11"/>
  <c r="U189" i="11"/>
  <c r="N189" i="11"/>
  <c r="P189" i="11"/>
  <c r="Q189" i="11"/>
  <c r="U190" i="11"/>
  <c r="N190" i="11"/>
  <c r="P190" i="11"/>
  <c r="Q190" i="11"/>
  <c r="U191" i="11"/>
  <c r="N191" i="11"/>
  <c r="P191" i="11"/>
  <c r="Q191" i="11"/>
  <c r="U192" i="11"/>
  <c r="N192" i="11"/>
  <c r="P192" i="11"/>
  <c r="Q192" i="11"/>
  <c r="U193" i="11"/>
  <c r="N193" i="11"/>
  <c r="P193" i="11"/>
  <c r="Q193" i="11"/>
  <c r="U194" i="11"/>
  <c r="N194" i="11"/>
  <c r="P194" i="11"/>
  <c r="Q194" i="11"/>
  <c r="U195" i="11"/>
  <c r="N195" i="11"/>
  <c r="P195" i="11"/>
  <c r="Q195" i="11"/>
  <c r="U196" i="11"/>
  <c r="N196" i="11"/>
  <c r="P196" i="11"/>
  <c r="Q196" i="11"/>
  <c r="U197" i="11"/>
  <c r="N197" i="11"/>
  <c r="P197" i="11"/>
  <c r="Q197" i="11"/>
  <c r="U198" i="11"/>
  <c r="N198" i="11"/>
  <c r="P198" i="11"/>
  <c r="Q198" i="11"/>
  <c r="U199" i="11"/>
  <c r="N199" i="11"/>
  <c r="P199" i="11"/>
  <c r="Q199" i="11"/>
  <c r="U200" i="11"/>
  <c r="N200" i="11"/>
  <c r="P200" i="11"/>
  <c r="Q200" i="11"/>
  <c r="U201" i="11"/>
  <c r="N201" i="11"/>
  <c r="P201" i="11"/>
  <c r="Q201" i="11"/>
  <c r="U202" i="11"/>
  <c r="N202" i="11"/>
  <c r="P202" i="11"/>
  <c r="Q202" i="11"/>
  <c r="U203" i="11"/>
  <c r="N203" i="11"/>
  <c r="P203" i="11"/>
  <c r="Q203" i="11"/>
  <c r="U204" i="11"/>
  <c r="N204" i="11"/>
  <c r="P204" i="11"/>
  <c r="Q204" i="11"/>
  <c r="U205" i="11"/>
  <c r="N205" i="11"/>
  <c r="P205" i="11"/>
  <c r="Q205" i="11"/>
  <c r="U206" i="11"/>
  <c r="N206" i="11"/>
  <c r="P206" i="11"/>
  <c r="Q206" i="11"/>
  <c r="U207" i="11"/>
  <c r="N207" i="11"/>
  <c r="P207" i="11"/>
  <c r="Q207" i="11"/>
  <c r="U208" i="11"/>
  <c r="N208" i="11"/>
  <c r="P208" i="11"/>
  <c r="Q208" i="11"/>
  <c r="U209" i="11"/>
  <c r="N209" i="11"/>
  <c r="P209" i="11"/>
  <c r="Q209" i="11"/>
  <c r="U210" i="11"/>
  <c r="N210" i="11"/>
  <c r="P210" i="11"/>
  <c r="Q210" i="11"/>
  <c r="U211" i="11"/>
  <c r="N211" i="11"/>
  <c r="P211" i="11"/>
  <c r="Q211" i="11"/>
  <c r="U212" i="11"/>
  <c r="N212" i="11"/>
  <c r="P212" i="11"/>
  <c r="Q212" i="11"/>
  <c r="U213" i="11"/>
  <c r="N213" i="11"/>
  <c r="P213" i="11"/>
  <c r="Q213" i="11"/>
  <c r="U214" i="11"/>
  <c r="N214" i="11"/>
  <c r="P214" i="11"/>
  <c r="Q214" i="11"/>
  <c r="U215" i="11"/>
  <c r="N215" i="11"/>
  <c r="P215" i="11"/>
  <c r="Q215" i="11"/>
  <c r="U216" i="11"/>
  <c r="N216" i="11"/>
  <c r="P216" i="11"/>
  <c r="Q216" i="11"/>
  <c r="U217" i="11"/>
  <c r="N217" i="11"/>
  <c r="P217" i="11"/>
  <c r="Q217" i="11"/>
  <c r="U218" i="11"/>
  <c r="N218" i="11"/>
  <c r="P218" i="11"/>
  <c r="Q218" i="11"/>
  <c r="U219" i="11"/>
  <c r="N219" i="11"/>
  <c r="P219" i="11"/>
  <c r="Q219" i="11"/>
  <c r="U220" i="11"/>
  <c r="N220" i="11"/>
  <c r="P220" i="11"/>
  <c r="Q220" i="11"/>
  <c r="U221" i="11"/>
  <c r="N221" i="11"/>
  <c r="P221" i="11"/>
  <c r="Q221" i="11"/>
  <c r="U222" i="11"/>
  <c r="N222" i="11"/>
  <c r="P222" i="11"/>
  <c r="Q222" i="11"/>
  <c r="U223" i="11"/>
  <c r="N223" i="11"/>
  <c r="P223" i="11"/>
  <c r="Q223" i="11"/>
  <c r="U224" i="11"/>
  <c r="N224" i="11"/>
  <c r="P224" i="11"/>
  <c r="Q224" i="11"/>
  <c r="U225" i="11"/>
  <c r="N225" i="11"/>
  <c r="P225" i="11"/>
  <c r="Q225" i="11"/>
  <c r="U226" i="11"/>
  <c r="N226" i="11"/>
  <c r="P226" i="11"/>
  <c r="Q226" i="11"/>
  <c r="U227" i="11"/>
  <c r="N227" i="11"/>
  <c r="P227" i="11"/>
  <c r="Q227" i="11"/>
  <c r="U228" i="11"/>
  <c r="N228" i="11"/>
  <c r="P228" i="11"/>
  <c r="Q228" i="11"/>
  <c r="U229" i="11"/>
  <c r="N229" i="11"/>
  <c r="P229" i="11"/>
  <c r="Q229" i="11"/>
  <c r="U230" i="11"/>
  <c r="N230" i="11"/>
  <c r="P230" i="11"/>
  <c r="Q230" i="11"/>
  <c r="U231" i="11"/>
  <c r="N231" i="11"/>
  <c r="P231" i="11"/>
  <c r="Q231" i="11"/>
  <c r="U232" i="11"/>
  <c r="N232" i="11"/>
  <c r="P232" i="11"/>
  <c r="Q232" i="11"/>
  <c r="U233" i="11"/>
  <c r="N233" i="11"/>
  <c r="P233" i="11"/>
  <c r="Q233" i="11"/>
  <c r="U234" i="11"/>
  <c r="N234" i="11"/>
  <c r="P234" i="11"/>
  <c r="Q234" i="11"/>
  <c r="U235" i="11"/>
  <c r="N235" i="11"/>
  <c r="P235" i="11"/>
  <c r="Q235" i="11"/>
  <c r="U236" i="11"/>
  <c r="N236" i="11"/>
  <c r="P236" i="11"/>
  <c r="Q236" i="11"/>
  <c r="U237" i="11"/>
  <c r="N237" i="11"/>
  <c r="P237" i="11"/>
  <c r="Q237" i="11"/>
  <c r="U238" i="11"/>
  <c r="N238" i="11"/>
  <c r="P238" i="11"/>
  <c r="Q238" i="11"/>
  <c r="U239" i="11"/>
  <c r="N239" i="11"/>
  <c r="P239" i="11"/>
  <c r="Q239" i="11"/>
  <c r="U240" i="11"/>
  <c r="N240" i="11"/>
  <c r="P240" i="11"/>
  <c r="Q240" i="11"/>
  <c r="U241" i="11"/>
  <c r="N241" i="11"/>
  <c r="P241" i="11"/>
  <c r="Q241" i="11"/>
  <c r="U242" i="11"/>
  <c r="N242" i="11"/>
  <c r="P242" i="11"/>
  <c r="Q242" i="11"/>
  <c r="U243" i="11"/>
  <c r="N243" i="11"/>
  <c r="P243" i="11"/>
  <c r="Q243" i="11"/>
  <c r="U244" i="11"/>
  <c r="N244" i="11"/>
  <c r="P244" i="11"/>
  <c r="Q244" i="11"/>
  <c r="U245" i="11"/>
  <c r="N245" i="11"/>
  <c r="P245" i="11"/>
  <c r="Q245" i="11"/>
  <c r="U246" i="11"/>
  <c r="N246" i="11"/>
  <c r="P246" i="11"/>
  <c r="Q246" i="11"/>
  <c r="U247" i="11"/>
  <c r="N247" i="11"/>
  <c r="P247" i="11"/>
  <c r="Q247" i="11"/>
  <c r="U248" i="11"/>
  <c r="N248" i="11"/>
  <c r="P248" i="11"/>
  <c r="Q248" i="11"/>
  <c r="U249" i="11"/>
  <c r="N249" i="11"/>
  <c r="P249" i="11"/>
  <c r="Q249" i="11"/>
  <c r="U250" i="11"/>
  <c r="N250" i="11"/>
  <c r="P250" i="11"/>
  <c r="Q250" i="11"/>
  <c r="U251" i="11"/>
  <c r="N251" i="11"/>
  <c r="P251" i="11"/>
  <c r="Q251" i="11"/>
  <c r="U252" i="11"/>
  <c r="N252" i="11"/>
  <c r="P252" i="11"/>
  <c r="Q252" i="11"/>
  <c r="U253" i="11"/>
  <c r="N253" i="11"/>
  <c r="P253" i="11"/>
  <c r="Q253" i="11"/>
  <c r="U254" i="11"/>
  <c r="N254" i="11"/>
  <c r="P254" i="11"/>
  <c r="Q254" i="11"/>
  <c r="U255" i="11"/>
  <c r="N255" i="11"/>
  <c r="P255" i="11"/>
  <c r="Q255" i="11"/>
  <c r="U256" i="11"/>
  <c r="N256" i="11"/>
  <c r="P256" i="11"/>
  <c r="Q256" i="11"/>
  <c r="U257" i="11"/>
  <c r="N257" i="11"/>
  <c r="P257" i="11"/>
  <c r="Q257" i="11"/>
  <c r="U258" i="11"/>
  <c r="N258" i="11"/>
  <c r="P258" i="11"/>
  <c r="Q258" i="11"/>
  <c r="U259" i="11"/>
  <c r="N259" i="11"/>
  <c r="P259" i="11"/>
  <c r="Q259" i="11"/>
  <c r="U260" i="11"/>
  <c r="N260" i="11"/>
  <c r="P260" i="11"/>
  <c r="Q260" i="11"/>
  <c r="U261" i="11"/>
  <c r="N261" i="11"/>
  <c r="P261" i="11"/>
  <c r="Q261" i="11"/>
  <c r="U262" i="11"/>
  <c r="N262" i="11"/>
  <c r="P262" i="11"/>
  <c r="Q262" i="11"/>
  <c r="U263" i="11"/>
  <c r="N263" i="11"/>
  <c r="P263" i="11"/>
  <c r="Q263" i="11"/>
  <c r="U264" i="11"/>
  <c r="N264" i="11"/>
  <c r="P264" i="11"/>
  <c r="Q264" i="11"/>
  <c r="U265" i="11"/>
  <c r="N265" i="11"/>
  <c r="P265" i="11"/>
  <c r="Q265" i="11"/>
  <c r="U266" i="11"/>
  <c r="N266" i="11"/>
  <c r="P266" i="11"/>
  <c r="Q266" i="11"/>
  <c r="U267" i="11"/>
  <c r="N267" i="11"/>
  <c r="P267" i="11"/>
  <c r="Q267" i="11"/>
  <c r="U268" i="11"/>
  <c r="N268" i="11"/>
  <c r="P268" i="11"/>
  <c r="Q268" i="11"/>
  <c r="U269" i="11"/>
  <c r="N269" i="11"/>
  <c r="P269" i="11"/>
  <c r="Q269" i="11"/>
  <c r="U270" i="11"/>
  <c r="N270" i="11"/>
  <c r="P270" i="11"/>
  <c r="Q270" i="11"/>
  <c r="U271" i="11"/>
  <c r="N271" i="11"/>
  <c r="P271" i="11"/>
  <c r="Q271" i="11"/>
  <c r="U272" i="11"/>
  <c r="N272" i="11"/>
  <c r="P272" i="11"/>
  <c r="Q272" i="11"/>
  <c r="U273" i="11"/>
  <c r="N273" i="11"/>
  <c r="P273" i="11"/>
  <c r="Q273" i="11"/>
  <c r="U274" i="11"/>
  <c r="N274" i="11"/>
  <c r="P274" i="11"/>
  <c r="Q274" i="11"/>
  <c r="U275" i="11"/>
  <c r="N275" i="11"/>
  <c r="P275" i="11"/>
  <c r="Q275" i="11"/>
  <c r="U276" i="11"/>
  <c r="N276" i="11"/>
  <c r="P276" i="11"/>
  <c r="Q276" i="11"/>
  <c r="U277" i="11"/>
  <c r="N277" i="11"/>
  <c r="P277" i="11"/>
  <c r="Q277" i="11"/>
  <c r="U278" i="11"/>
  <c r="N278" i="11"/>
  <c r="P278" i="11"/>
  <c r="Q278" i="11"/>
  <c r="U279" i="11"/>
  <c r="N279" i="11"/>
  <c r="P279" i="11"/>
  <c r="Q279" i="11"/>
  <c r="U280" i="11"/>
  <c r="N280" i="11"/>
  <c r="P280" i="11"/>
  <c r="Q280" i="11"/>
  <c r="U281" i="11"/>
  <c r="N281" i="11"/>
  <c r="P281" i="11"/>
  <c r="Q281" i="11"/>
  <c r="U282" i="11"/>
  <c r="N282" i="11"/>
  <c r="P282" i="11"/>
  <c r="Q282" i="11"/>
  <c r="U283" i="11"/>
  <c r="N283" i="11"/>
  <c r="P283" i="11"/>
  <c r="Q283" i="11"/>
  <c r="U284" i="11"/>
  <c r="N284" i="11"/>
  <c r="P284" i="11"/>
  <c r="Q284" i="11"/>
  <c r="U285" i="11"/>
  <c r="N285" i="11"/>
  <c r="P285" i="11"/>
  <c r="Q285" i="11"/>
  <c r="U286" i="11"/>
  <c r="N286" i="11"/>
  <c r="P286" i="11"/>
  <c r="Q286" i="11"/>
  <c r="U287" i="11"/>
  <c r="N287" i="11"/>
  <c r="P287" i="11"/>
  <c r="Q287" i="11"/>
  <c r="U288" i="11"/>
  <c r="N288" i="11"/>
  <c r="P288" i="11"/>
  <c r="Q288" i="11"/>
  <c r="U289" i="11"/>
  <c r="N289" i="11"/>
  <c r="P289" i="11"/>
  <c r="Q289" i="11"/>
  <c r="U290" i="11"/>
  <c r="N290" i="11"/>
  <c r="P290" i="11"/>
  <c r="Q290" i="11"/>
  <c r="U291" i="11"/>
  <c r="N291" i="11"/>
  <c r="P291" i="11"/>
  <c r="Q291" i="11"/>
  <c r="U292" i="11"/>
  <c r="N292" i="11"/>
  <c r="P292" i="11"/>
  <c r="Q292" i="11"/>
  <c r="U293" i="11"/>
  <c r="N293" i="11"/>
  <c r="P293" i="11"/>
  <c r="Q293" i="11"/>
  <c r="U294" i="11"/>
  <c r="N294" i="11"/>
  <c r="P294" i="11"/>
  <c r="Q294" i="11"/>
  <c r="U295" i="11"/>
  <c r="N295" i="11"/>
  <c r="P295" i="11"/>
  <c r="Q295" i="11"/>
  <c r="U296" i="11"/>
  <c r="N296" i="11"/>
  <c r="P296" i="11"/>
  <c r="Q296" i="11"/>
  <c r="U297" i="11"/>
  <c r="N297" i="11"/>
  <c r="P297" i="11"/>
  <c r="Q297" i="11"/>
  <c r="U298" i="11"/>
  <c r="N298" i="11"/>
  <c r="P298" i="11"/>
  <c r="Q298" i="11"/>
  <c r="U299" i="11"/>
  <c r="N299" i="11"/>
  <c r="P299" i="11"/>
  <c r="Q299" i="11"/>
  <c r="U300" i="11"/>
  <c r="N300" i="11"/>
  <c r="P300" i="11"/>
  <c r="Q300" i="11"/>
  <c r="U301" i="11"/>
  <c r="N301" i="11"/>
  <c r="P301" i="11"/>
  <c r="Q301" i="11"/>
  <c r="U302" i="11"/>
  <c r="N302" i="11"/>
  <c r="P302" i="11"/>
  <c r="Q302" i="11"/>
  <c r="U303" i="11"/>
  <c r="N303" i="11"/>
  <c r="P303" i="11"/>
  <c r="Q303" i="11"/>
  <c r="U304" i="11"/>
  <c r="N304" i="11"/>
  <c r="P304" i="11"/>
  <c r="Q304" i="11"/>
  <c r="U305" i="11"/>
  <c r="N305" i="11"/>
  <c r="P305" i="11"/>
  <c r="Q305" i="11"/>
  <c r="U306" i="11"/>
  <c r="N306" i="11"/>
  <c r="P306" i="11"/>
  <c r="Q306" i="11"/>
  <c r="U307" i="11"/>
  <c r="N307" i="11"/>
  <c r="P307" i="11"/>
  <c r="Q307" i="11"/>
  <c r="U308" i="11"/>
  <c r="N308" i="11"/>
  <c r="P308" i="11"/>
  <c r="Q308" i="11"/>
  <c r="U309" i="11"/>
  <c r="N309" i="11"/>
  <c r="P309" i="11"/>
  <c r="Q309" i="11"/>
  <c r="U310" i="11"/>
  <c r="N310" i="11"/>
  <c r="P310" i="11"/>
  <c r="Q310" i="11"/>
  <c r="U311" i="11"/>
  <c r="N311" i="11"/>
  <c r="P311" i="11"/>
  <c r="Q311" i="11"/>
  <c r="U312" i="11"/>
  <c r="N312" i="11"/>
  <c r="P312" i="11"/>
  <c r="Q312" i="11"/>
  <c r="U313" i="11"/>
  <c r="N313" i="11"/>
  <c r="P313" i="11"/>
  <c r="Q313" i="11"/>
  <c r="U314" i="11"/>
  <c r="N314" i="11"/>
  <c r="P314" i="11"/>
  <c r="Q314" i="11"/>
  <c r="U315" i="11"/>
  <c r="N315" i="11"/>
  <c r="P315" i="11"/>
  <c r="Q315" i="11"/>
  <c r="U316" i="11"/>
  <c r="N316" i="11"/>
  <c r="P316" i="11"/>
  <c r="Q316" i="11"/>
  <c r="U317" i="11"/>
  <c r="N317" i="11"/>
  <c r="P317" i="11"/>
  <c r="Q317" i="11"/>
  <c r="U318" i="11"/>
  <c r="N318" i="11"/>
  <c r="P318" i="11"/>
  <c r="Q318" i="11"/>
  <c r="U319" i="11"/>
  <c r="N319" i="11"/>
  <c r="P319" i="11"/>
  <c r="Q319" i="11"/>
  <c r="U320" i="11"/>
  <c r="N320" i="11"/>
  <c r="P320" i="11"/>
  <c r="Q320" i="11"/>
  <c r="U321" i="11"/>
  <c r="N321" i="11"/>
  <c r="P321" i="11"/>
  <c r="Q321" i="11"/>
  <c r="U322" i="11"/>
  <c r="N322" i="11"/>
  <c r="P322" i="11"/>
  <c r="Q322" i="11"/>
  <c r="U323" i="11"/>
  <c r="N323" i="11"/>
  <c r="P323" i="11"/>
  <c r="Q323" i="11"/>
  <c r="U324" i="11"/>
  <c r="N324" i="11"/>
  <c r="P324" i="11"/>
  <c r="Q324" i="11"/>
  <c r="U325" i="11"/>
  <c r="N325" i="11"/>
  <c r="P325" i="11"/>
  <c r="Q325" i="11"/>
  <c r="U326" i="11"/>
  <c r="N326" i="11"/>
  <c r="P326" i="11"/>
  <c r="Q326" i="11"/>
  <c r="U327" i="11"/>
  <c r="N327" i="11"/>
  <c r="P327" i="11"/>
  <c r="Q327" i="11"/>
  <c r="U328" i="11"/>
  <c r="N328" i="11"/>
  <c r="P328" i="11"/>
  <c r="Q328" i="11"/>
  <c r="U329" i="11"/>
  <c r="N329" i="11"/>
  <c r="P329" i="11"/>
  <c r="Q329" i="11"/>
  <c r="U330" i="11"/>
  <c r="N330" i="11"/>
  <c r="P330" i="11"/>
  <c r="Q330" i="11"/>
  <c r="U331" i="11"/>
  <c r="N331" i="11"/>
  <c r="P331" i="11"/>
  <c r="Q331" i="11"/>
  <c r="U332" i="11"/>
  <c r="N332" i="11"/>
  <c r="P332" i="11"/>
  <c r="Q332" i="11"/>
  <c r="U333" i="11"/>
  <c r="N333" i="11"/>
  <c r="P333" i="11"/>
  <c r="Q333" i="11"/>
  <c r="U334" i="11"/>
  <c r="N334" i="11"/>
  <c r="P334" i="11"/>
  <c r="Q334" i="11"/>
  <c r="U335" i="11"/>
  <c r="N335" i="11"/>
  <c r="P335" i="11"/>
  <c r="Q335" i="11"/>
  <c r="U336" i="11"/>
  <c r="N336" i="11"/>
  <c r="P336" i="11"/>
  <c r="Q336" i="11"/>
  <c r="U337" i="11"/>
  <c r="N337" i="11"/>
  <c r="P337" i="11"/>
  <c r="Q337" i="11"/>
  <c r="U338" i="11"/>
  <c r="N338" i="11"/>
  <c r="P338" i="11"/>
  <c r="Q338" i="11"/>
  <c r="U339" i="11"/>
  <c r="N339" i="11"/>
  <c r="P339" i="11"/>
  <c r="Q339" i="11"/>
  <c r="U340" i="11"/>
  <c r="N340" i="11"/>
  <c r="P340" i="11"/>
  <c r="Q340" i="11"/>
  <c r="U341" i="11"/>
  <c r="N341" i="11"/>
  <c r="P341" i="11"/>
  <c r="Q341" i="11"/>
  <c r="U342" i="11"/>
  <c r="N342" i="11"/>
  <c r="P342" i="11"/>
  <c r="Q342" i="11"/>
  <c r="U343" i="11"/>
  <c r="N343" i="11"/>
  <c r="P343" i="11"/>
  <c r="Q343" i="11"/>
  <c r="U344" i="11"/>
  <c r="N344" i="11"/>
  <c r="P344" i="11"/>
  <c r="Q344" i="11"/>
  <c r="U345" i="11"/>
  <c r="N345" i="11"/>
  <c r="P345" i="11"/>
  <c r="Q345" i="11"/>
  <c r="U346" i="11"/>
  <c r="N346" i="11"/>
  <c r="P346" i="11"/>
  <c r="Q346" i="11"/>
  <c r="U347" i="11"/>
  <c r="N347" i="11"/>
  <c r="P347" i="11"/>
  <c r="Q347" i="11"/>
  <c r="U348" i="11"/>
  <c r="N348" i="11"/>
  <c r="P348" i="11"/>
  <c r="Q348" i="11"/>
  <c r="U349" i="11"/>
  <c r="N349" i="11"/>
  <c r="P349" i="11"/>
  <c r="Q349" i="11"/>
  <c r="U350" i="11"/>
  <c r="N350" i="11"/>
  <c r="P350" i="11"/>
  <c r="Q350" i="11"/>
  <c r="U351" i="11"/>
  <c r="N351" i="11"/>
  <c r="P351" i="11"/>
  <c r="Q351" i="11"/>
  <c r="U2" i="11"/>
  <c r="N2" i="11"/>
  <c r="P2" i="11"/>
  <c r="Q2" i="11"/>
  <c r="I3" i="11"/>
  <c r="K3" i="11"/>
  <c r="L3" i="11"/>
  <c r="I4" i="11"/>
  <c r="K4" i="11"/>
  <c r="L4" i="11"/>
  <c r="I5" i="11"/>
  <c r="K5" i="11"/>
  <c r="L5" i="11"/>
  <c r="I6" i="11"/>
  <c r="K6" i="11"/>
  <c r="L6" i="11"/>
  <c r="I7" i="11"/>
  <c r="K7" i="11"/>
  <c r="L7" i="11"/>
  <c r="I8" i="11"/>
  <c r="K8" i="11"/>
  <c r="L8" i="11"/>
  <c r="I9" i="11"/>
  <c r="K9" i="11"/>
  <c r="L9" i="11"/>
  <c r="I10" i="11"/>
  <c r="K10" i="11"/>
  <c r="L10" i="11"/>
  <c r="I11" i="11"/>
  <c r="K11" i="11"/>
  <c r="L11" i="11"/>
  <c r="I12" i="11"/>
  <c r="K12" i="11"/>
  <c r="L12" i="11"/>
  <c r="I13" i="11"/>
  <c r="K13" i="11"/>
  <c r="L13" i="11"/>
  <c r="I14" i="11"/>
  <c r="K14" i="11"/>
  <c r="L14" i="11"/>
  <c r="I15" i="11"/>
  <c r="K15" i="11"/>
  <c r="L15" i="11"/>
  <c r="I16" i="11"/>
  <c r="K16" i="11"/>
  <c r="L16" i="11"/>
  <c r="I17" i="11"/>
  <c r="K17" i="11"/>
  <c r="L17" i="11"/>
  <c r="I18" i="11"/>
  <c r="K18" i="11"/>
  <c r="L18" i="11"/>
  <c r="I19" i="11"/>
  <c r="K19" i="11"/>
  <c r="L19" i="11"/>
  <c r="I20" i="11"/>
  <c r="K20" i="11"/>
  <c r="L20" i="11"/>
  <c r="I21" i="11"/>
  <c r="K21" i="11"/>
  <c r="L21" i="11"/>
  <c r="I22" i="11"/>
  <c r="K22" i="11"/>
  <c r="L22" i="11"/>
  <c r="I23" i="11"/>
  <c r="K23" i="11"/>
  <c r="L23" i="11"/>
  <c r="I24" i="11"/>
  <c r="K24" i="11"/>
  <c r="L24" i="11"/>
  <c r="I25" i="11"/>
  <c r="K25" i="11"/>
  <c r="L25" i="11"/>
  <c r="I26" i="11"/>
  <c r="K26" i="11"/>
  <c r="L26" i="11"/>
  <c r="I27" i="11"/>
  <c r="K27" i="11"/>
  <c r="L27" i="11"/>
  <c r="I28" i="11"/>
  <c r="K28" i="11"/>
  <c r="L28" i="11"/>
  <c r="I29" i="11"/>
  <c r="K29" i="11"/>
  <c r="L29" i="11"/>
  <c r="I30" i="11"/>
  <c r="K30" i="11"/>
  <c r="L30" i="11"/>
  <c r="I31" i="11"/>
  <c r="K31" i="11"/>
  <c r="L31" i="11"/>
  <c r="I32" i="11"/>
  <c r="K32" i="11"/>
  <c r="L32" i="11"/>
  <c r="I33" i="11"/>
  <c r="K33" i="11"/>
  <c r="L33" i="11"/>
  <c r="I34" i="11"/>
  <c r="K34" i="11"/>
  <c r="L34" i="11"/>
  <c r="I35" i="11"/>
  <c r="K35" i="11"/>
  <c r="L35" i="11"/>
  <c r="I36" i="11"/>
  <c r="K36" i="11"/>
  <c r="L36" i="11"/>
  <c r="I37" i="11"/>
  <c r="K37" i="11"/>
  <c r="L37" i="11"/>
  <c r="I38" i="11"/>
  <c r="K38" i="11"/>
  <c r="L38" i="11"/>
  <c r="I39" i="11"/>
  <c r="K39" i="11"/>
  <c r="L39" i="11"/>
  <c r="I40" i="11"/>
  <c r="K40" i="11"/>
  <c r="L40" i="11"/>
  <c r="I41" i="11"/>
  <c r="K41" i="11"/>
  <c r="L41" i="11"/>
  <c r="I42" i="11"/>
  <c r="K42" i="11"/>
  <c r="L42" i="11"/>
  <c r="I43" i="11"/>
  <c r="K43" i="11"/>
  <c r="L43" i="11"/>
  <c r="I44" i="11"/>
  <c r="K44" i="11"/>
  <c r="L44" i="11"/>
  <c r="I45" i="11"/>
  <c r="K45" i="11"/>
  <c r="L45" i="11"/>
  <c r="I46" i="11"/>
  <c r="K46" i="11"/>
  <c r="L46" i="11"/>
  <c r="I47" i="11"/>
  <c r="K47" i="11"/>
  <c r="L47" i="11"/>
  <c r="I48" i="11"/>
  <c r="K48" i="11"/>
  <c r="L48" i="11"/>
  <c r="I49" i="11"/>
  <c r="K49" i="11"/>
  <c r="L49" i="11"/>
  <c r="I50" i="11"/>
  <c r="K50" i="11"/>
  <c r="L50" i="11"/>
  <c r="I51" i="11"/>
  <c r="K51" i="11"/>
  <c r="L51" i="11"/>
  <c r="I52" i="11"/>
  <c r="K52" i="11"/>
  <c r="L52" i="11"/>
  <c r="I53" i="11"/>
  <c r="K53" i="11"/>
  <c r="L53" i="11"/>
  <c r="I54" i="11"/>
  <c r="K54" i="11"/>
  <c r="L54" i="11"/>
  <c r="I55" i="11"/>
  <c r="K55" i="11"/>
  <c r="L55" i="11"/>
  <c r="I56" i="11"/>
  <c r="K56" i="11"/>
  <c r="L56" i="11"/>
  <c r="I57" i="11"/>
  <c r="K57" i="11"/>
  <c r="L57" i="11"/>
  <c r="I58" i="11"/>
  <c r="K58" i="11"/>
  <c r="L58" i="11"/>
  <c r="I59" i="11"/>
  <c r="K59" i="11"/>
  <c r="L59" i="11"/>
  <c r="I60" i="11"/>
  <c r="K60" i="11"/>
  <c r="L60" i="11"/>
  <c r="I61" i="11"/>
  <c r="K61" i="11"/>
  <c r="L61" i="11"/>
  <c r="I62" i="11"/>
  <c r="K62" i="11"/>
  <c r="L62" i="11"/>
  <c r="I63" i="11"/>
  <c r="K63" i="11"/>
  <c r="L63" i="11"/>
  <c r="I64" i="11"/>
  <c r="K64" i="11"/>
  <c r="L64" i="11"/>
  <c r="I65" i="11"/>
  <c r="K65" i="11"/>
  <c r="L65" i="11"/>
  <c r="I66" i="11"/>
  <c r="K66" i="11"/>
  <c r="L66" i="11"/>
  <c r="I67" i="11"/>
  <c r="K67" i="11"/>
  <c r="L67" i="11"/>
  <c r="I68" i="11"/>
  <c r="K68" i="11"/>
  <c r="L68" i="11"/>
  <c r="I69" i="11"/>
  <c r="K69" i="11"/>
  <c r="L69" i="11"/>
  <c r="I70" i="11"/>
  <c r="K70" i="11"/>
  <c r="L70" i="11"/>
  <c r="I71" i="11"/>
  <c r="K71" i="11"/>
  <c r="L71" i="11"/>
  <c r="I72" i="11"/>
  <c r="K72" i="11"/>
  <c r="L72" i="11"/>
  <c r="I73" i="11"/>
  <c r="K73" i="11"/>
  <c r="L73" i="11"/>
  <c r="I74" i="11"/>
  <c r="K74" i="11"/>
  <c r="L74" i="11"/>
  <c r="I75" i="11"/>
  <c r="K75" i="11"/>
  <c r="L75" i="11"/>
  <c r="I76" i="11"/>
  <c r="K76" i="11"/>
  <c r="L76" i="11"/>
  <c r="I77" i="11"/>
  <c r="K77" i="11"/>
  <c r="L77" i="11"/>
  <c r="I78" i="11"/>
  <c r="K78" i="11"/>
  <c r="L78" i="11"/>
  <c r="I79" i="11"/>
  <c r="K79" i="11"/>
  <c r="L79" i="11"/>
  <c r="I80" i="11"/>
  <c r="K80" i="11"/>
  <c r="L80" i="11"/>
  <c r="I81" i="11"/>
  <c r="K81" i="11"/>
  <c r="L81" i="11"/>
  <c r="I82" i="11"/>
  <c r="K82" i="11"/>
  <c r="L82" i="11"/>
  <c r="I83" i="11"/>
  <c r="K83" i="11"/>
  <c r="L83" i="11"/>
  <c r="I84" i="11"/>
  <c r="K84" i="11"/>
  <c r="L84" i="11"/>
  <c r="I85" i="11"/>
  <c r="K85" i="11"/>
  <c r="L85" i="11"/>
  <c r="I86" i="11"/>
  <c r="K86" i="11"/>
  <c r="L86" i="11"/>
  <c r="I87" i="11"/>
  <c r="K87" i="11"/>
  <c r="L87" i="11"/>
  <c r="I88" i="11"/>
  <c r="K88" i="11"/>
  <c r="L88" i="11"/>
  <c r="I89" i="11"/>
  <c r="K89" i="11"/>
  <c r="L89" i="11"/>
  <c r="I90" i="11"/>
  <c r="K90" i="11"/>
  <c r="L90" i="11"/>
  <c r="I91" i="11"/>
  <c r="K91" i="11"/>
  <c r="L91" i="11"/>
  <c r="I92" i="11"/>
  <c r="K92" i="11"/>
  <c r="L92" i="11"/>
  <c r="I93" i="11"/>
  <c r="K93" i="11"/>
  <c r="L93" i="11"/>
  <c r="I94" i="11"/>
  <c r="K94" i="11"/>
  <c r="L94" i="11"/>
  <c r="I95" i="11"/>
  <c r="K95" i="11"/>
  <c r="L95" i="11"/>
  <c r="I96" i="11"/>
  <c r="K96" i="11"/>
  <c r="L96" i="11"/>
  <c r="I97" i="11"/>
  <c r="K97" i="11"/>
  <c r="L97" i="11"/>
  <c r="I98" i="11"/>
  <c r="K98" i="11"/>
  <c r="L98" i="11"/>
  <c r="I99" i="11"/>
  <c r="K99" i="11"/>
  <c r="L99" i="11"/>
  <c r="I100" i="11"/>
  <c r="K100" i="11"/>
  <c r="L100" i="11"/>
  <c r="I101" i="11"/>
  <c r="K101" i="11"/>
  <c r="L101" i="11"/>
  <c r="I102" i="11"/>
  <c r="K102" i="11"/>
  <c r="L102" i="11"/>
  <c r="I103" i="11"/>
  <c r="K103" i="11"/>
  <c r="L103" i="11"/>
  <c r="I104" i="11"/>
  <c r="K104" i="11"/>
  <c r="L104" i="11"/>
  <c r="I105" i="11"/>
  <c r="K105" i="11"/>
  <c r="L105" i="11"/>
  <c r="I106" i="11"/>
  <c r="K106" i="11"/>
  <c r="L106" i="11"/>
  <c r="I107" i="11"/>
  <c r="K107" i="11"/>
  <c r="L107" i="11"/>
  <c r="I108" i="11"/>
  <c r="K108" i="11"/>
  <c r="L108" i="11"/>
  <c r="I109" i="11"/>
  <c r="K109" i="11"/>
  <c r="L109" i="11"/>
  <c r="I110" i="11"/>
  <c r="K110" i="11"/>
  <c r="L110" i="11"/>
  <c r="I111" i="11"/>
  <c r="K111" i="11"/>
  <c r="L111" i="11"/>
  <c r="I112" i="11"/>
  <c r="K112" i="11"/>
  <c r="L112" i="11"/>
  <c r="I113" i="11"/>
  <c r="K113" i="11"/>
  <c r="L113" i="11"/>
  <c r="I114" i="11"/>
  <c r="K114" i="11"/>
  <c r="L114" i="11"/>
  <c r="I115" i="11"/>
  <c r="K115" i="11"/>
  <c r="L115" i="11"/>
  <c r="I116" i="11"/>
  <c r="K116" i="11"/>
  <c r="L116" i="11"/>
  <c r="I117" i="11"/>
  <c r="K117" i="11"/>
  <c r="L117" i="11"/>
  <c r="I118" i="11"/>
  <c r="K118" i="11"/>
  <c r="L118" i="11"/>
  <c r="I119" i="11"/>
  <c r="K119" i="11"/>
  <c r="L119" i="11"/>
  <c r="I120" i="11"/>
  <c r="K120" i="11"/>
  <c r="L120" i="11"/>
  <c r="I121" i="11"/>
  <c r="K121" i="11"/>
  <c r="L121" i="11"/>
  <c r="I122" i="11"/>
  <c r="K122" i="11"/>
  <c r="L122" i="11"/>
  <c r="I123" i="11"/>
  <c r="K123" i="11"/>
  <c r="L123" i="11"/>
  <c r="I124" i="11"/>
  <c r="K124" i="11"/>
  <c r="L124" i="11"/>
  <c r="I125" i="11"/>
  <c r="K125" i="11"/>
  <c r="L125" i="11"/>
  <c r="I126" i="11"/>
  <c r="K126" i="11"/>
  <c r="L126" i="11"/>
  <c r="I127" i="11"/>
  <c r="K127" i="11"/>
  <c r="L127" i="11"/>
  <c r="I128" i="11"/>
  <c r="K128" i="11"/>
  <c r="L128" i="11"/>
  <c r="I129" i="11"/>
  <c r="K129" i="11"/>
  <c r="L129" i="11"/>
  <c r="I130" i="11"/>
  <c r="K130" i="11"/>
  <c r="L130" i="11"/>
  <c r="I131" i="11"/>
  <c r="K131" i="11"/>
  <c r="L131" i="11"/>
  <c r="I132" i="11"/>
  <c r="K132" i="11"/>
  <c r="L132" i="11"/>
  <c r="I133" i="11"/>
  <c r="K133" i="11"/>
  <c r="L133" i="11"/>
  <c r="I134" i="11"/>
  <c r="K134" i="11"/>
  <c r="L134" i="11"/>
  <c r="I135" i="11"/>
  <c r="K135" i="11"/>
  <c r="L135" i="11"/>
  <c r="I136" i="11"/>
  <c r="K136" i="11"/>
  <c r="L136" i="11"/>
  <c r="I137" i="11"/>
  <c r="K137" i="11"/>
  <c r="L137" i="11"/>
  <c r="I138" i="11"/>
  <c r="K138" i="11"/>
  <c r="L138" i="11"/>
  <c r="I139" i="11"/>
  <c r="K139" i="11"/>
  <c r="L139" i="11"/>
  <c r="I140" i="11"/>
  <c r="K140" i="11"/>
  <c r="L140" i="11"/>
  <c r="I141" i="11"/>
  <c r="K141" i="11"/>
  <c r="L141" i="11"/>
  <c r="I142" i="11"/>
  <c r="K142" i="11"/>
  <c r="L142" i="11"/>
  <c r="I143" i="11"/>
  <c r="K143" i="11"/>
  <c r="L143" i="11"/>
  <c r="I144" i="11"/>
  <c r="K144" i="11"/>
  <c r="L144" i="11"/>
  <c r="I145" i="11"/>
  <c r="K145" i="11"/>
  <c r="L145" i="11"/>
  <c r="I146" i="11"/>
  <c r="K146" i="11"/>
  <c r="L146" i="11"/>
  <c r="I147" i="11"/>
  <c r="K147" i="11"/>
  <c r="L147" i="11"/>
  <c r="I148" i="11"/>
  <c r="K148" i="11"/>
  <c r="L148" i="11"/>
  <c r="I149" i="11"/>
  <c r="K149" i="11"/>
  <c r="L149" i="11"/>
  <c r="I150" i="11"/>
  <c r="K150" i="11"/>
  <c r="L150" i="11"/>
  <c r="I151" i="11"/>
  <c r="K151" i="11"/>
  <c r="L151" i="11"/>
  <c r="I152" i="11"/>
  <c r="K152" i="11"/>
  <c r="L152" i="11"/>
  <c r="I153" i="11"/>
  <c r="K153" i="11"/>
  <c r="L153" i="11"/>
  <c r="I154" i="11"/>
  <c r="K154" i="11"/>
  <c r="L154" i="11"/>
  <c r="I155" i="11"/>
  <c r="K155" i="11"/>
  <c r="L155" i="11"/>
  <c r="I156" i="11"/>
  <c r="K156" i="11"/>
  <c r="L156" i="11"/>
  <c r="I157" i="11"/>
  <c r="K157" i="11"/>
  <c r="L157" i="11"/>
  <c r="I158" i="11"/>
  <c r="K158" i="11"/>
  <c r="L158" i="11"/>
  <c r="I159" i="11"/>
  <c r="K159" i="11"/>
  <c r="L159" i="11"/>
  <c r="I160" i="11"/>
  <c r="K160" i="11"/>
  <c r="L160" i="11"/>
  <c r="I161" i="11"/>
  <c r="K161" i="11"/>
  <c r="L161" i="11"/>
  <c r="I162" i="11"/>
  <c r="K162" i="11"/>
  <c r="L162" i="11"/>
  <c r="I163" i="11"/>
  <c r="K163" i="11"/>
  <c r="L163" i="11"/>
  <c r="I164" i="11"/>
  <c r="K164" i="11"/>
  <c r="L164" i="11"/>
  <c r="I165" i="11"/>
  <c r="K165" i="11"/>
  <c r="L165" i="11"/>
  <c r="I166" i="11"/>
  <c r="K166" i="11"/>
  <c r="L166" i="11"/>
  <c r="I167" i="11"/>
  <c r="K167" i="11"/>
  <c r="L167" i="11"/>
  <c r="I168" i="11"/>
  <c r="K168" i="11"/>
  <c r="L168" i="11"/>
  <c r="I169" i="11"/>
  <c r="K169" i="11"/>
  <c r="L169" i="11"/>
  <c r="I170" i="11"/>
  <c r="K170" i="11"/>
  <c r="L170" i="11"/>
  <c r="I171" i="11"/>
  <c r="K171" i="11"/>
  <c r="L171" i="11"/>
  <c r="I172" i="11"/>
  <c r="K172" i="11"/>
  <c r="L172" i="11"/>
  <c r="I173" i="11"/>
  <c r="K173" i="11"/>
  <c r="L173" i="11"/>
  <c r="I174" i="11"/>
  <c r="K174" i="11"/>
  <c r="L174" i="11"/>
  <c r="I175" i="11"/>
  <c r="K175" i="11"/>
  <c r="L175" i="11"/>
  <c r="I176" i="11"/>
  <c r="K176" i="11"/>
  <c r="L176" i="11"/>
  <c r="I177" i="11"/>
  <c r="K177" i="11"/>
  <c r="L177" i="11"/>
  <c r="I178" i="11"/>
  <c r="K178" i="11"/>
  <c r="L178" i="11"/>
  <c r="I179" i="11"/>
  <c r="K179" i="11"/>
  <c r="L179" i="11"/>
  <c r="I180" i="11"/>
  <c r="K180" i="11"/>
  <c r="L180" i="11"/>
  <c r="I181" i="11"/>
  <c r="K181" i="11"/>
  <c r="L181" i="11"/>
  <c r="I182" i="11"/>
  <c r="K182" i="11"/>
  <c r="L182" i="11"/>
  <c r="I183" i="11"/>
  <c r="K183" i="11"/>
  <c r="L183" i="11"/>
  <c r="I184" i="11"/>
  <c r="K184" i="11"/>
  <c r="L184" i="11"/>
  <c r="I185" i="11"/>
  <c r="K185" i="11"/>
  <c r="L185" i="11"/>
  <c r="I186" i="11"/>
  <c r="K186" i="11"/>
  <c r="L186" i="11"/>
  <c r="I187" i="11"/>
  <c r="K187" i="11"/>
  <c r="L187" i="11"/>
  <c r="I188" i="11"/>
  <c r="K188" i="11"/>
  <c r="L188" i="11"/>
  <c r="I189" i="11"/>
  <c r="K189" i="11"/>
  <c r="L189" i="11"/>
  <c r="I190" i="11"/>
  <c r="K190" i="11"/>
  <c r="L190" i="11"/>
  <c r="I191" i="11"/>
  <c r="K191" i="11"/>
  <c r="L191" i="11"/>
  <c r="I192" i="11"/>
  <c r="K192" i="11"/>
  <c r="L192" i="11"/>
  <c r="I193" i="11"/>
  <c r="K193" i="11"/>
  <c r="L193" i="11"/>
  <c r="I194" i="11"/>
  <c r="K194" i="11"/>
  <c r="L194" i="11"/>
  <c r="I195" i="11"/>
  <c r="K195" i="11"/>
  <c r="L195" i="11"/>
  <c r="I196" i="11"/>
  <c r="K196" i="11"/>
  <c r="L196" i="11"/>
  <c r="I197" i="11"/>
  <c r="K197" i="11"/>
  <c r="L197" i="11"/>
  <c r="I198" i="11"/>
  <c r="K198" i="11"/>
  <c r="L198" i="11"/>
  <c r="I199" i="11"/>
  <c r="K199" i="11"/>
  <c r="L199" i="11"/>
  <c r="I200" i="11"/>
  <c r="K200" i="11"/>
  <c r="L200" i="11"/>
  <c r="I201" i="11"/>
  <c r="K201" i="11"/>
  <c r="L201" i="11"/>
  <c r="I202" i="11"/>
  <c r="K202" i="11"/>
  <c r="L202" i="11"/>
  <c r="I203" i="11"/>
  <c r="K203" i="11"/>
  <c r="L203" i="11"/>
  <c r="I204" i="11"/>
  <c r="K204" i="11"/>
  <c r="L204" i="11"/>
  <c r="I205" i="11"/>
  <c r="K205" i="11"/>
  <c r="L205" i="11"/>
  <c r="I206" i="11"/>
  <c r="K206" i="11"/>
  <c r="L206" i="11"/>
  <c r="I207" i="11"/>
  <c r="K207" i="11"/>
  <c r="L207" i="11"/>
  <c r="I208" i="11"/>
  <c r="K208" i="11"/>
  <c r="L208" i="11"/>
  <c r="I209" i="11"/>
  <c r="K209" i="11"/>
  <c r="L209" i="11"/>
  <c r="I210" i="11"/>
  <c r="K210" i="11"/>
  <c r="L210" i="11"/>
  <c r="I211" i="11"/>
  <c r="K211" i="11"/>
  <c r="L211" i="11"/>
  <c r="I212" i="11"/>
  <c r="K212" i="11"/>
  <c r="L212" i="11"/>
  <c r="I213" i="11"/>
  <c r="K213" i="11"/>
  <c r="L213" i="11"/>
  <c r="I214" i="11"/>
  <c r="K214" i="11"/>
  <c r="L214" i="11"/>
  <c r="I215" i="11"/>
  <c r="K215" i="11"/>
  <c r="L215" i="11"/>
  <c r="I216" i="11"/>
  <c r="K216" i="11"/>
  <c r="L216" i="11"/>
  <c r="I217" i="11"/>
  <c r="K217" i="11"/>
  <c r="L217" i="11"/>
  <c r="I218" i="11"/>
  <c r="K218" i="11"/>
  <c r="L218" i="11"/>
  <c r="I219" i="11"/>
  <c r="K219" i="11"/>
  <c r="L219" i="11"/>
  <c r="I220" i="11"/>
  <c r="K220" i="11"/>
  <c r="L220" i="11"/>
  <c r="I221" i="11"/>
  <c r="K221" i="11"/>
  <c r="L221" i="11"/>
  <c r="I222" i="11"/>
  <c r="K222" i="11"/>
  <c r="L222" i="11"/>
  <c r="I223" i="11"/>
  <c r="K223" i="11"/>
  <c r="L223" i="11"/>
  <c r="I224" i="11"/>
  <c r="K224" i="11"/>
  <c r="L224" i="11"/>
  <c r="I225" i="11"/>
  <c r="K225" i="11"/>
  <c r="L225" i="11"/>
  <c r="I226" i="11"/>
  <c r="K226" i="11"/>
  <c r="L226" i="11"/>
  <c r="I227" i="11"/>
  <c r="K227" i="11"/>
  <c r="L227" i="11"/>
  <c r="I228" i="11"/>
  <c r="K228" i="11"/>
  <c r="L228" i="11"/>
  <c r="I229" i="11"/>
  <c r="K229" i="11"/>
  <c r="L229" i="11"/>
  <c r="I230" i="11"/>
  <c r="K230" i="11"/>
  <c r="L230" i="11"/>
  <c r="I231" i="11"/>
  <c r="K231" i="11"/>
  <c r="L231" i="11"/>
  <c r="I232" i="11"/>
  <c r="K232" i="11"/>
  <c r="L232" i="11"/>
  <c r="I233" i="11"/>
  <c r="K233" i="11"/>
  <c r="L233" i="11"/>
  <c r="I234" i="11"/>
  <c r="K234" i="11"/>
  <c r="L234" i="11"/>
  <c r="I235" i="11"/>
  <c r="K235" i="11"/>
  <c r="L235" i="11"/>
  <c r="I236" i="11"/>
  <c r="K236" i="11"/>
  <c r="L236" i="11"/>
  <c r="I237" i="11"/>
  <c r="K237" i="11"/>
  <c r="L237" i="11"/>
  <c r="I238" i="11"/>
  <c r="K238" i="11"/>
  <c r="L238" i="11"/>
  <c r="I239" i="11"/>
  <c r="K239" i="11"/>
  <c r="L239" i="11"/>
  <c r="I240" i="11"/>
  <c r="K240" i="11"/>
  <c r="L240" i="11"/>
  <c r="I241" i="11"/>
  <c r="K241" i="11"/>
  <c r="L241" i="11"/>
  <c r="I242" i="11"/>
  <c r="K242" i="11"/>
  <c r="L242" i="11"/>
  <c r="I243" i="11"/>
  <c r="K243" i="11"/>
  <c r="L243" i="11"/>
  <c r="I244" i="11"/>
  <c r="K244" i="11"/>
  <c r="L244" i="11"/>
  <c r="I245" i="11"/>
  <c r="K245" i="11"/>
  <c r="L245" i="11"/>
  <c r="I246" i="11"/>
  <c r="K246" i="11"/>
  <c r="L246" i="11"/>
  <c r="I247" i="11"/>
  <c r="K247" i="11"/>
  <c r="L247" i="11"/>
  <c r="I248" i="11"/>
  <c r="K248" i="11"/>
  <c r="L248" i="11"/>
  <c r="I249" i="11"/>
  <c r="K249" i="11"/>
  <c r="L249" i="11"/>
  <c r="I250" i="11"/>
  <c r="K250" i="11"/>
  <c r="L250" i="11"/>
  <c r="I251" i="11"/>
  <c r="K251" i="11"/>
  <c r="L251" i="11"/>
  <c r="I252" i="11"/>
  <c r="K252" i="11"/>
  <c r="L252" i="11"/>
  <c r="I253" i="11"/>
  <c r="K253" i="11"/>
  <c r="L253" i="11"/>
  <c r="I254" i="11"/>
  <c r="K254" i="11"/>
  <c r="L254" i="11"/>
  <c r="I255" i="11"/>
  <c r="K255" i="11"/>
  <c r="L255" i="11"/>
  <c r="I256" i="11"/>
  <c r="K256" i="11"/>
  <c r="L256" i="11"/>
  <c r="I257" i="11"/>
  <c r="K257" i="11"/>
  <c r="L257" i="11"/>
  <c r="I258" i="11"/>
  <c r="K258" i="11"/>
  <c r="L258" i="11"/>
  <c r="I259" i="11"/>
  <c r="K259" i="11"/>
  <c r="L259" i="11"/>
  <c r="I260" i="11"/>
  <c r="K260" i="11"/>
  <c r="L260" i="11"/>
  <c r="I261" i="11"/>
  <c r="K261" i="11"/>
  <c r="L261" i="11"/>
  <c r="I262" i="11"/>
  <c r="K262" i="11"/>
  <c r="L262" i="11"/>
  <c r="I263" i="11"/>
  <c r="K263" i="11"/>
  <c r="L263" i="11"/>
  <c r="I264" i="11"/>
  <c r="K264" i="11"/>
  <c r="L264" i="11"/>
  <c r="I265" i="11"/>
  <c r="K265" i="11"/>
  <c r="L265" i="11"/>
  <c r="I266" i="11"/>
  <c r="K266" i="11"/>
  <c r="L266" i="11"/>
  <c r="I267" i="11"/>
  <c r="K267" i="11"/>
  <c r="L267" i="11"/>
  <c r="I268" i="11"/>
  <c r="K268" i="11"/>
  <c r="L268" i="11"/>
  <c r="I269" i="11"/>
  <c r="K269" i="11"/>
  <c r="L269" i="11"/>
  <c r="I270" i="11"/>
  <c r="K270" i="11"/>
  <c r="L270" i="11"/>
  <c r="I271" i="11"/>
  <c r="K271" i="11"/>
  <c r="L271" i="11"/>
  <c r="I272" i="11"/>
  <c r="K272" i="11"/>
  <c r="L272" i="11"/>
  <c r="I273" i="11"/>
  <c r="K273" i="11"/>
  <c r="L273" i="11"/>
  <c r="I274" i="11"/>
  <c r="K274" i="11"/>
  <c r="L274" i="11"/>
  <c r="I275" i="11"/>
  <c r="K275" i="11"/>
  <c r="L275" i="11"/>
  <c r="I276" i="11"/>
  <c r="K276" i="11"/>
  <c r="L276" i="11"/>
  <c r="I277" i="11"/>
  <c r="K277" i="11"/>
  <c r="L277" i="11"/>
  <c r="I278" i="11"/>
  <c r="K278" i="11"/>
  <c r="L278" i="11"/>
  <c r="I279" i="11"/>
  <c r="K279" i="11"/>
  <c r="L279" i="11"/>
  <c r="I280" i="11"/>
  <c r="K280" i="11"/>
  <c r="L280" i="11"/>
  <c r="I281" i="11"/>
  <c r="K281" i="11"/>
  <c r="L281" i="11"/>
  <c r="I282" i="11"/>
  <c r="K282" i="11"/>
  <c r="L282" i="11"/>
  <c r="I283" i="11"/>
  <c r="K283" i="11"/>
  <c r="L283" i="11"/>
  <c r="I284" i="11"/>
  <c r="K284" i="11"/>
  <c r="L284" i="11"/>
  <c r="I285" i="11"/>
  <c r="K285" i="11"/>
  <c r="L285" i="11"/>
  <c r="I286" i="11"/>
  <c r="K286" i="11"/>
  <c r="L286" i="11"/>
  <c r="I287" i="11"/>
  <c r="K287" i="11"/>
  <c r="L287" i="11"/>
  <c r="I288" i="11"/>
  <c r="K288" i="11"/>
  <c r="L288" i="11"/>
  <c r="I289" i="11"/>
  <c r="K289" i="11"/>
  <c r="L289" i="11"/>
  <c r="I290" i="11"/>
  <c r="K290" i="11"/>
  <c r="L290" i="11"/>
  <c r="I291" i="11"/>
  <c r="K291" i="11"/>
  <c r="L291" i="11"/>
  <c r="I292" i="11"/>
  <c r="K292" i="11"/>
  <c r="L292" i="11"/>
  <c r="I293" i="11"/>
  <c r="K293" i="11"/>
  <c r="L293" i="11"/>
  <c r="I294" i="11"/>
  <c r="K294" i="11"/>
  <c r="L294" i="11"/>
  <c r="I295" i="11"/>
  <c r="K295" i="11"/>
  <c r="L295" i="11"/>
  <c r="I296" i="11"/>
  <c r="K296" i="11"/>
  <c r="L296" i="11"/>
  <c r="I297" i="11"/>
  <c r="K297" i="11"/>
  <c r="L297" i="11"/>
  <c r="I298" i="11"/>
  <c r="K298" i="11"/>
  <c r="L298" i="11"/>
  <c r="I299" i="11"/>
  <c r="K299" i="11"/>
  <c r="L299" i="11"/>
  <c r="I300" i="11"/>
  <c r="K300" i="11"/>
  <c r="L300" i="11"/>
  <c r="I301" i="11"/>
  <c r="K301" i="11"/>
  <c r="L301" i="11"/>
  <c r="I302" i="11"/>
  <c r="K302" i="11"/>
  <c r="L302" i="11"/>
  <c r="I303" i="11"/>
  <c r="K303" i="11"/>
  <c r="L303" i="11"/>
  <c r="I304" i="11"/>
  <c r="K304" i="11"/>
  <c r="L304" i="11"/>
  <c r="I305" i="11"/>
  <c r="K305" i="11"/>
  <c r="L305" i="11"/>
  <c r="I306" i="11"/>
  <c r="K306" i="11"/>
  <c r="L306" i="11"/>
  <c r="I307" i="11"/>
  <c r="K307" i="11"/>
  <c r="L307" i="11"/>
  <c r="I308" i="11"/>
  <c r="K308" i="11"/>
  <c r="L308" i="11"/>
  <c r="I309" i="11"/>
  <c r="K309" i="11"/>
  <c r="L309" i="11"/>
  <c r="I310" i="11"/>
  <c r="K310" i="11"/>
  <c r="L310" i="11"/>
  <c r="I311" i="11"/>
  <c r="K311" i="11"/>
  <c r="L311" i="11"/>
  <c r="I312" i="11"/>
  <c r="K312" i="11"/>
  <c r="L312" i="11"/>
  <c r="I313" i="11"/>
  <c r="K313" i="11"/>
  <c r="L313" i="11"/>
  <c r="I314" i="11"/>
  <c r="K314" i="11"/>
  <c r="L314" i="11"/>
  <c r="I315" i="11"/>
  <c r="K315" i="11"/>
  <c r="L315" i="11"/>
  <c r="I316" i="11"/>
  <c r="K316" i="11"/>
  <c r="L316" i="11"/>
  <c r="I317" i="11"/>
  <c r="K317" i="11"/>
  <c r="L317" i="11"/>
  <c r="I318" i="11"/>
  <c r="K318" i="11"/>
  <c r="L318" i="11"/>
  <c r="I319" i="11"/>
  <c r="K319" i="11"/>
  <c r="L319" i="11"/>
  <c r="I320" i="11"/>
  <c r="K320" i="11"/>
  <c r="L320" i="11"/>
  <c r="I321" i="11"/>
  <c r="K321" i="11"/>
  <c r="L321" i="11"/>
  <c r="I322" i="11"/>
  <c r="K322" i="11"/>
  <c r="L322" i="11"/>
  <c r="I323" i="11"/>
  <c r="K323" i="11"/>
  <c r="L323" i="11"/>
  <c r="I324" i="11"/>
  <c r="K324" i="11"/>
  <c r="L324" i="11"/>
  <c r="I325" i="11"/>
  <c r="K325" i="11"/>
  <c r="L325" i="11"/>
  <c r="I326" i="11"/>
  <c r="K326" i="11"/>
  <c r="L326" i="11"/>
  <c r="I327" i="11"/>
  <c r="K327" i="11"/>
  <c r="L327" i="11"/>
  <c r="I328" i="11"/>
  <c r="K328" i="11"/>
  <c r="L328" i="11"/>
  <c r="I329" i="11"/>
  <c r="K329" i="11"/>
  <c r="L329" i="11"/>
  <c r="I330" i="11"/>
  <c r="K330" i="11"/>
  <c r="L330" i="11"/>
  <c r="I331" i="11"/>
  <c r="K331" i="11"/>
  <c r="L331" i="11"/>
  <c r="I332" i="11"/>
  <c r="K332" i="11"/>
  <c r="L332" i="11"/>
  <c r="I333" i="11"/>
  <c r="K333" i="11"/>
  <c r="L333" i="11"/>
  <c r="I334" i="11"/>
  <c r="K334" i="11"/>
  <c r="L334" i="11"/>
  <c r="I335" i="11"/>
  <c r="K335" i="11"/>
  <c r="L335" i="11"/>
  <c r="I336" i="11"/>
  <c r="K336" i="11"/>
  <c r="L336" i="11"/>
  <c r="I337" i="11"/>
  <c r="K337" i="11"/>
  <c r="L337" i="11"/>
  <c r="I338" i="11"/>
  <c r="K338" i="11"/>
  <c r="L338" i="11"/>
  <c r="I339" i="11"/>
  <c r="K339" i="11"/>
  <c r="L339" i="11"/>
  <c r="I340" i="11"/>
  <c r="K340" i="11"/>
  <c r="L340" i="11"/>
  <c r="I341" i="11"/>
  <c r="K341" i="11"/>
  <c r="L341" i="11"/>
  <c r="I342" i="11"/>
  <c r="K342" i="11"/>
  <c r="L342" i="11"/>
  <c r="I343" i="11"/>
  <c r="K343" i="11"/>
  <c r="L343" i="11"/>
  <c r="I344" i="11"/>
  <c r="K344" i="11"/>
  <c r="L344" i="11"/>
  <c r="I345" i="11"/>
  <c r="K345" i="11"/>
  <c r="L345" i="11"/>
  <c r="I346" i="11"/>
  <c r="K346" i="11"/>
  <c r="L346" i="11"/>
  <c r="I347" i="11"/>
  <c r="K347" i="11"/>
  <c r="L347" i="11"/>
  <c r="I348" i="11"/>
  <c r="K348" i="11"/>
  <c r="L348" i="11"/>
  <c r="I349" i="11"/>
  <c r="K349" i="11"/>
  <c r="L349" i="11"/>
  <c r="I350" i="11"/>
  <c r="K350" i="11"/>
  <c r="L350" i="11"/>
  <c r="I351" i="11"/>
  <c r="K351" i="11"/>
  <c r="L351" i="11"/>
  <c r="I2" i="11"/>
  <c r="K2" i="11"/>
  <c r="L2" i="11"/>
  <c r="D3" i="11"/>
  <c r="F3" i="11"/>
  <c r="G3" i="11"/>
  <c r="D4" i="11"/>
  <c r="F4" i="11"/>
  <c r="G4" i="11"/>
  <c r="D5" i="11"/>
  <c r="F5" i="11"/>
  <c r="G5" i="11"/>
  <c r="D6" i="11"/>
  <c r="F6" i="11"/>
  <c r="G6" i="11"/>
  <c r="D7" i="11"/>
  <c r="F7" i="11"/>
  <c r="G7" i="11"/>
  <c r="D8" i="11"/>
  <c r="F8" i="11"/>
  <c r="G8" i="11"/>
  <c r="D9" i="11"/>
  <c r="F9" i="11"/>
  <c r="G9" i="11"/>
  <c r="D10" i="11"/>
  <c r="F10" i="11"/>
  <c r="G10" i="11"/>
  <c r="D11" i="11"/>
  <c r="F11" i="11"/>
  <c r="G11" i="11"/>
  <c r="D12" i="11"/>
  <c r="F12" i="11"/>
  <c r="G12" i="11"/>
  <c r="D13" i="11"/>
  <c r="F13" i="11"/>
  <c r="G13" i="11"/>
  <c r="D14" i="11"/>
  <c r="F14" i="11"/>
  <c r="G14" i="11"/>
  <c r="D15" i="11"/>
  <c r="F15" i="11"/>
  <c r="G15" i="11"/>
  <c r="D16" i="11"/>
  <c r="F16" i="11"/>
  <c r="G16" i="11"/>
  <c r="D17" i="11"/>
  <c r="F17" i="11"/>
  <c r="G17" i="11"/>
  <c r="D18" i="11"/>
  <c r="F18" i="11"/>
  <c r="G18" i="11"/>
  <c r="D19" i="11"/>
  <c r="F19" i="11"/>
  <c r="G19" i="11"/>
  <c r="D20" i="11"/>
  <c r="F20" i="11"/>
  <c r="G20" i="11"/>
  <c r="D21" i="11"/>
  <c r="F21" i="11"/>
  <c r="G21" i="11"/>
  <c r="D22" i="11"/>
  <c r="F22" i="11"/>
  <c r="G22" i="11"/>
  <c r="D23" i="11"/>
  <c r="F23" i="11"/>
  <c r="G23" i="11"/>
  <c r="D24" i="11"/>
  <c r="F24" i="11"/>
  <c r="G24" i="11"/>
  <c r="D25" i="11"/>
  <c r="F25" i="11"/>
  <c r="G25" i="11"/>
  <c r="D26" i="11"/>
  <c r="F26" i="11"/>
  <c r="G26" i="11"/>
  <c r="D27" i="11"/>
  <c r="F27" i="11"/>
  <c r="G27" i="11"/>
  <c r="D28" i="11"/>
  <c r="F28" i="11"/>
  <c r="G28" i="11"/>
  <c r="D29" i="11"/>
  <c r="F29" i="11"/>
  <c r="G29" i="11"/>
  <c r="D30" i="11"/>
  <c r="F30" i="11"/>
  <c r="G30" i="11"/>
  <c r="D31" i="11"/>
  <c r="F31" i="11"/>
  <c r="G31" i="11"/>
  <c r="D32" i="11"/>
  <c r="F32" i="11"/>
  <c r="G32" i="11"/>
  <c r="D33" i="11"/>
  <c r="F33" i="11"/>
  <c r="G33" i="11"/>
  <c r="D34" i="11"/>
  <c r="F34" i="11"/>
  <c r="G34" i="11"/>
  <c r="D35" i="11"/>
  <c r="F35" i="11"/>
  <c r="G35" i="11"/>
  <c r="D36" i="11"/>
  <c r="F36" i="11"/>
  <c r="G36" i="11"/>
  <c r="D37" i="11"/>
  <c r="F37" i="11"/>
  <c r="G37" i="11"/>
  <c r="D38" i="11"/>
  <c r="F38" i="11"/>
  <c r="G38" i="11"/>
  <c r="D39" i="11"/>
  <c r="F39" i="11"/>
  <c r="G39" i="11"/>
  <c r="D40" i="11"/>
  <c r="F40" i="11"/>
  <c r="G40" i="11"/>
  <c r="D41" i="11"/>
  <c r="F41" i="11"/>
  <c r="G41" i="11"/>
  <c r="D42" i="11"/>
  <c r="F42" i="11"/>
  <c r="G42" i="11"/>
  <c r="D43" i="11"/>
  <c r="F43" i="11"/>
  <c r="G43" i="11"/>
  <c r="D44" i="11"/>
  <c r="F44" i="11"/>
  <c r="G44" i="11"/>
  <c r="D45" i="11"/>
  <c r="F45" i="11"/>
  <c r="G45" i="11"/>
  <c r="D46" i="11"/>
  <c r="F46" i="11"/>
  <c r="G46" i="11"/>
  <c r="D47" i="11"/>
  <c r="F47" i="11"/>
  <c r="G47" i="11"/>
  <c r="D48" i="11"/>
  <c r="F48" i="11"/>
  <c r="G48" i="11"/>
  <c r="D49" i="11"/>
  <c r="F49" i="11"/>
  <c r="G49" i="11"/>
  <c r="D50" i="11"/>
  <c r="F50" i="11"/>
  <c r="G50" i="11"/>
  <c r="D51" i="11"/>
  <c r="F51" i="11"/>
  <c r="G51" i="11"/>
  <c r="D52" i="11"/>
  <c r="F52" i="11"/>
  <c r="G52" i="11"/>
  <c r="D53" i="11"/>
  <c r="F53" i="11"/>
  <c r="G53" i="11"/>
  <c r="D54" i="11"/>
  <c r="F54" i="11"/>
  <c r="G54" i="11"/>
  <c r="D55" i="11"/>
  <c r="F55" i="11"/>
  <c r="G55" i="11"/>
  <c r="D56" i="11"/>
  <c r="F56" i="11"/>
  <c r="G56" i="11"/>
  <c r="D57" i="11"/>
  <c r="F57" i="11"/>
  <c r="G57" i="11"/>
  <c r="D58" i="11"/>
  <c r="F58" i="11"/>
  <c r="G58" i="11"/>
  <c r="D59" i="11"/>
  <c r="F59" i="11"/>
  <c r="G59" i="11"/>
  <c r="D60" i="11"/>
  <c r="F60" i="11"/>
  <c r="G60" i="11"/>
  <c r="D61" i="11"/>
  <c r="F61" i="11"/>
  <c r="G61" i="11"/>
  <c r="D62" i="11"/>
  <c r="F62" i="11"/>
  <c r="G62" i="11"/>
  <c r="D63" i="11"/>
  <c r="F63" i="11"/>
  <c r="G63" i="11"/>
  <c r="D64" i="11"/>
  <c r="F64" i="11"/>
  <c r="G64" i="11"/>
  <c r="D65" i="11"/>
  <c r="F65" i="11"/>
  <c r="G65" i="11"/>
  <c r="D66" i="11"/>
  <c r="F66" i="11"/>
  <c r="G66" i="11"/>
  <c r="D67" i="11"/>
  <c r="F67" i="11"/>
  <c r="G67" i="11"/>
  <c r="D68" i="11"/>
  <c r="F68" i="11"/>
  <c r="G68" i="11"/>
  <c r="D69" i="11"/>
  <c r="F69" i="11"/>
  <c r="G69" i="11"/>
  <c r="D70" i="11"/>
  <c r="F70" i="11"/>
  <c r="G70" i="11"/>
  <c r="D71" i="11"/>
  <c r="F71" i="11"/>
  <c r="G71" i="11"/>
  <c r="D72" i="11"/>
  <c r="F72" i="11"/>
  <c r="G72" i="11"/>
  <c r="D73" i="11"/>
  <c r="F73" i="11"/>
  <c r="G73" i="11"/>
  <c r="D74" i="11"/>
  <c r="F74" i="11"/>
  <c r="G74" i="11"/>
  <c r="D75" i="11"/>
  <c r="F75" i="11"/>
  <c r="G75" i="11"/>
  <c r="D76" i="11"/>
  <c r="F76" i="11"/>
  <c r="G76" i="11"/>
  <c r="D77" i="11"/>
  <c r="F77" i="11"/>
  <c r="G77" i="11"/>
  <c r="D78" i="11"/>
  <c r="F78" i="11"/>
  <c r="G78" i="11"/>
  <c r="D79" i="11"/>
  <c r="F79" i="11"/>
  <c r="G79" i="11"/>
  <c r="D80" i="11"/>
  <c r="F80" i="11"/>
  <c r="G80" i="11"/>
  <c r="D81" i="11"/>
  <c r="F81" i="11"/>
  <c r="G81" i="11"/>
  <c r="D82" i="11"/>
  <c r="F82" i="11"/>
  <c r="G82" i="11"/>
  <c r="D83" i="11"/>
  <c r="F83" i="11"/>
  <c r="G83" i="11"/>
  <c r="D84" i="11"/>
  <c r="F84" i="11"/>
  <c r="G84" i="11"/>
  <c r="D85" i="11"/>
  <c r="F85" i="11"/>
  <c r="G85" i="11"/>
  <c r="D86" i="11"/>
  <c r="F86" i="11"/>
  <c r="G86" i="11"/>
  <c r="D87" i="11"/>
  <c r="F87" i="11"/>
  <c r="G87" i="11"/>
  <c r="D88" i="11"/>
  <c r="F88" i="11"/>
  <c r="G88" i="11"/>
  <c r="D89" i="11"/>
  <c r="F89" i="11"/>
  <c r="G89" i="11"/>
  <c r="D90" i="11"/>
  <c r="F90" i="11"/>
  <c r="G90" i="11"/>
  <c r="D91" i="11"/>
  <c r="F91" i="11"/>
  <c r="G91" i="11"/>
  <c r="D92" i="11"/>
  <c r="F92" i="11"/>
  <c r="G92" i="11"/>
  <c r="D93" i="11"/>
  <c r="F93" i="11"/>
  <c r="G93" i="11"/>
  <c r="D94" i="11"/>
  <c r="F94" i="11"/>
  <c r="G94" i="11"/>
  <c r="D95" i="11"/>
  <c r="F95" i="11"/>
  <c r="G95" i="11"/>
  <c r="D96" i="11"/>
  <c r="F96" i="11"/>
  <c r="G96" i="11"/>
  <c r="D97" i="11"/>
  <c r="F97" i="11"/>
  <c r="G97" i="11"/>
  <c r="D98" i="11"/>
  <c r="F98" i="11"/>
  <c r="G98" i="11"/>
  <c r="D99" i="11"/>
  <c r="F99" i="11"/>
  <c r="G99" i="11"/>
  <c r="D100" i="11"/>
  <c r="F100" i="11"/>
  <c r="G100" i="11"/>
  <c r="D101" i="11"/>
  <c r="F101" i="11"/>
  <c r="G101" i="11"/>
  <c r="D102" i="11"/>
  <c r="F102" i="11"/>
  <c r="G102" i="11"/>
  <c r="D103" i="11"/>
  <c r="F103" i="11"/>
  <c r="G103" i="11"/>
  <c r="D104" i="11"/>
  <c r="F104" i="11"/>
  <c r="G104" i="11"/>
  <c r="D105" i="11"/>
  <c r="F105" i="11"/>
  <c r="G105" i="11"/>
  <c r="D106" i="11"/>
  <c r="F106" i="11"/>
  <c r="G106" i="11"/>
  <c r="D107" i="11"/>
  <c r="F107" i="11"/>
  <c r="G107" i="11"/>
  <c r="D108" i="11"/>
  <c r="F108" i="11"/>
  <c r="G108" i="11"/>
  <c r="D109" i="11"/>
  <c r="F109" i="11"/>
  <c r="G109" i="11"/>
  <c r="D110" i="11"/>
  <c r="F110" i="11"/>
  <c r="G110" i="11"/>
  <c r="D111" i="11"/>
  <c r="F111" i="11"/>
  <c r="G111" i="11"/>
  <c r="D112" i="11"/>
  <c r="F112" i="11"/>
  <c r="G112" i="11"/>
  <c r="D113" i="11"/>
  <c r="F113" i="11"/>
  <c r="G113" i="11"/>
  <c r="D114" i="11"/>
  <c r="F114" i="11"/>
  <c r="G114" i="11"/>
  <c r="D115" i="11"/>
  <c r="F115" i="11"/>
  <c r="G115" i="11"/>
  <c r="D116" i="11"/>
  <c r="F116" i="11"/>
  <c r="G116" i="11"/>
  <c r="D117" i="11"/>
  <c r="F117" i="11"/>
  <c r="G117" i="11"/>
  <c r="D118" i="11"/>
  <c r="F118" i="11"/>
  <c r="G118" i="11"/>
  <c r="D119" i="11"/>
  <c r="F119" i="11"/>
  <c r="G119" i="11"/>
  <c r="D120" i="11"/>
  <c r="F120" i="11"/>
  <c r="G120" i="11"/>
  <c r="D121" i="11"/>
  <c r="F121" i="11"/>
  <c r="G121" i="11"/>
  <c r="D122" i="11"/>
  <c r="F122" i="11"/>
  <c r="G122" i="11"/>
  <c r="D123" i="11"/>
  <c r="F123" i="11"/>
  <c r="G123" i="11"/>
  <c r="D124" i="11"/>
  <c r="F124" i="11"/>
  <c r="G124" i="11"/>
  <c r="D125" i="11"/>
  <c r="F125" i="11"/>
  <c r="G125" i="11"/>
  <c r="D126" i="11"/>
  <c r="F126" i="11"/>
  <c r="G126" i="11"/>
  <c r="D127" i="11"/>
  <c r="F127" i="11"/>
  <c r="G127" i="11"/>
  <c r="D128" i="11"/>
  <c r="F128" i="11"/>
  <c r="G128" i="11"/>
  <c r="D129" i="11"/>
  <c r="F129" i="11"/>
  <c r="G129" i="11"/>
  <c r="D130" i="11"/>
  <c r="F130" i="11"/>
  <c r="G130" i="11"/>
  <c r="D131" i="11"/>
  <c r="F131" i="11"/>
  <c r="G131" i="11"/>
  <c r="D132" i="11"/>
  <c r="F132" i="11"/>
  <c r="G132" i="11"/>
  <c r="D133" i="11"/>
  <c r="F133" i="11"/>
  <c r="G133" i="11"/>
  <c r="D134" i="11"/>
  <c r="F134" i="11"/>
  <c r="G134" i="11"/>
  <c r="D135" i="11"/>
  <c r="F135" i="11"/>
  <c r="G135" i="11"/>
  <c r="D136" i="11"/>
  <c r="F136" i="11"/>
  <c r="G136" i="11"/>
  <c r="D137" i="11"/>
  <c r="F137" i="11"/>
  <c r="G137" i="11"/>
  <c r="D138" i="11"/>
  <c r="F138" i="11"/>
  <c r="G138" i="11"/>
  <c r="D139" i="11"/>
  <c r="F139" i="11"/>
  <c r="G139" i="11"/>
  <c r="D140" i="11"/>
  <c r="F140" i="11"/>
  <c r="G140" i="11"/>
  <c r="D141" i="11"/>
  <c r="F141" i="11"/>
  <c r="G141" i="11"/>
  <c r="D142" i="11"/>
  <c r="F142" i="11"/>
  <c r="G142" i="11"/>
  <c r="D143" i="11"/>
  <c r="F143" i="11"/>
  <c r="G143" i="11"/>
  <c r="D144" i="11"/>
  <c r="F144" i="11"/>
  <c r="G144" i="11"/>
  <c r="D145" i="11"/>
  <c r="F145" i="11"/>
  <c r="G145" i="11"/>
  <c r="D146" i="11"/>
  <c r="F146" i="11"/>
  <c r="G146" i="11"/>
  <c r="D147" i="11"/>
  <c r="F147" i="11"/>
  <c r="G147" i="11"/>
  <c r="D148" i="11"/>
  <c r="F148" i="11"/>
  <c r="G148" i="11"/>
  <c r="D149" i="11"/>
  <c r="F149" i="11"/>
  <c r="G149" i="11"/>
  <c r="D150" i="11"/>
  <c r="F150" i="11"/>
  <c r="G150" i="11"/>
  <c r="D151" i="11"/>
  <c r="F151" i="11"/>
  <c r="G151" i="11"/>
  <c r="D152" i="11"/>
  <c r="F152" i="11"/>
  <c r="G152" i="11"/>
  <c r="D153" i="11"/>
  <c r="F153" i="11"/>
  <c r="G153" i="11"/>
  <c r="D154" i="11"/>
  <c r="F154" i="11"/>
  <c r="G154" i="11"/>
  <c r="D155" i="11"/>
  <c r="F155" i="11"/>
  <c r="G155" i="11"/>
  <c r="D156" i="11"/>
  <c r="F156" i="11"/>
  <c r="G156" i="11"/>
  <c r="D157" i="11"/>
  <c r="F157" i="11"/>
  <c r="G157" i="11"/>
  <c r="D158" i="11"/>
  <c r="F158" i="11"/>
  <c r="G158" i="11"/>
  <c r="D159" i="11"/>
  <c r="F159" i="11"/>
  <c r="G159" i="11"/>
  <c r="D160" i="11"/>
  <c r="F160" i="11"/>
  <c r="G160" i="11"/>
  <c r="D161" i="11"/>
  <c r="F161" i="11"/>
  <c r="G161" i="11"/>
  <c r="D162" i="11"/>
  <c r="F162" i="11"/>
  <c r="G162" i="11"/>
  <c r="D163" i="11"/>
  <c r="F163" i="11"/>
  <c r="G163" i="11"/>
  <c r="D164" i="11"/>
  <c r="F164" i="11"/>
  <c r="G164" i="11"/>
  <c r="D165" i="11"/>
  <c r="F165" i="11"/>
  <c r="G165" i="11"/>
  <c r="D166" i="11"/>
  <c r="F166" i="11"/>
  <c r="G166" i="11"/>
  <c r="D167" i="11"/>
  <c r="F167" i="11"/>
  <c r="G167" i="11"/>
  <c r="D168" i="11"/>
  <c r="F168" i="11"/>
  <c r="G168" i="11"/>
  <c r="D169" i="11"/>
  <c r="F169" i="11"/>
  <c r="G169" i="11"/>
  <c r="D170" i="11"/>
  <c r="F170" i="11"/>
  <c r="G170" i="11"/>
  <c r="D171" i="11"/>
  <c r="F171" i="11"/>
  <c r="G171" i="11"/>
  <c r="D172" i="11"/>
  <c r="F172" i="11"/>
  <c r="G172" i="11"/>
  <c r="D173" i="11"/>
  <c r="F173" i="11"/>
  <c r="G173" i="11"/>
  <c r="D174" i="11"/>
  <c r="F174" i="11"/>
  <c r="G174" i="11"/>
  <c r="D175" i="11"/>
  <c r="F175" i="11"/>
  <c r="G175" i="11"/>
  <c r="D176" i="11"/>
  <c r="F176" i="11"/>
  <c r="G176" i="11"/>
  <c r="D177" i="11"/>
  <c r="F177" i="11"/>
  <c r="G177" i="11"/>
  <c r="D178" i="11"/>
  <c r="F178" i="11"/>
  <c r="G178" i="11"/>
  <c r="D179" i="11"/>
  <c r="F179" i="11"/>
  <c r="G179" i="11"/>
  <c r="D180" i="11"/>
  <c r="F180" i="11"/>
  <c r="G180" i="11"/>
  <c r="D181" i="11"/>
  <c r="F181" i="11"/>
  <c r="G181" i="11"/>
  <c r="D182" i="11"/>
  <c r="F182" i="11"/>
  <c r="G182" i="11"/>
  <c r="D183" i="11"/>
  <c r="F183" i="11"/>
  <c r="G183" i="11"/>
  <c r="D184" i="11"/>
  <c r="F184" i="11"/>
  <c r="G184" i="11"/>
  <c r="D185" i="11"/>
  <c r="F185" i="11"/>
  <c r="G185" i="11"/>
  <c r="D186" i="11"/>
  <c r="F186" i="11"/>
  <c r="G186" i="11"/>
  <c r="D187" i="11"/>
  <c r="F187" i="11"/>
  <c r="G187" i="11"/>
  <c r="D188" i="11"/>
  <c r="F188" i="11"/>
  <c r="G188" i="11"/>
  <c r="D189" i="11"/>
  <c r="F189" i="11"/>
  <c r="G189" i="11"/>
  <c r="D190" i="11"/>
  <c r="F190" i="11"/>
  <c r="G190" i="11"/>
  <c r="D191" i="11"/>
  <c r="F191" i="11"/>
  <c r="G191" i="11"/>
  <c r="D192" i="11"/>
  <c r="F192" i="11"/>
  <c r="G192" i="11"/>
  <c r="D193" i="11"/>
  <c r="F193" i="11"/>
  <c r="G193" i="11"/>
  <c r="D194" i="11"/>
  <c r="F194" i="11"/>
  <c r="G194" i="11"/>
  <c r="D195" i="11"/>
  <c r="F195" i="11"/>
  <c r="G195" i="11"/>
  <c r="D196" i="11"/>
  <c r="F196" i="11"/>
  <c r="G196" i="11"/>
  <c r="D197" i="11"/>
  <c r="F197" i="11"/>
  <c r="G197" i="11"/>
  <c r="D198" i="11"/>
  <c r="F198" i="11"/>
  <c r="G198" i="11"/>
  <c r="D199" i="11"/>
  <c r="F199" i="11"/>
  <c r="G199" i="11"/>
  <c r="D200" i="11"/>
  <c r="F200" i="11"/>
  <c r="G200" i="11"/>
  <c r="D201" i="11"/>
  <c r="F201" i="11"/>
  <c r="G201" i="11"/>
  <c r="D202" i="11"/>
  <c r="F202" i="11"/>
  <c r="G202" i="11"/>
  <c r="D203" i="11"/>
  <c r="F203" i="11"/>
  <c r="G203" i="11"/>
  <c r="D204" i="11"/>
  <c r="F204" i="11"/>
  <c r="G204" i="11"/>
  <c r="D205" i="11"/>
  <c r="F205" i="11"/>
  <c r="G205" i="11"/>
  <c r="D206" i="11"/>
  <c r="F206" i="11"/>
  <c r="G206" i="11"/>
  <c r="D207" i="11"/>
  <c r="F207" i="11"/>
  <c r="G207" i="11"/>
  <c r="D208" i="11"/>
  <c r="F208" i="11"/>
  <c r="G208" i="11"/>
  <c r="D209" i="11"/>
  <c r="F209" i="11"/>
  <c r="G209" i="11"/>
  <c r="D210" i="11"/>
  <c r="F210" i="11"/>
  <c r="G210" i="11"/>
  <c r="D211" i="11"/>
  <c r="F211" i="11"/>
  <c r="G211" i="11"/>
  <c r="D212" i="11"/>
  <c r="F212" i="11"/>
  <c r="G212" i="11"/>
  <c r="D213" i="11"/>
  <c r="F213" i="11"/>
  <c r="G213" i="11"/>
  <c r="D214" i="11"/>
  <c r="F214" i="11"/>
  <c r="G214" i="11"/>
  <c r="D215" i="11"/>
  <c r="F215" i="11"/>
  <c r="G215" i="11"/>
  <c r="D216" i="11"/>
  <c r="F216" i="11"/>
  <c r="G216" i="11"/>
  <c r="D217" i="11"/>
  <c r="F217" i="11"/>
  <c r="G217" i="11"/>
  <c r="D218" i="11"/>
  <c r="F218" i="11"/>
  <c r="G218" i="11"/>
  <c r="D219" i="11"/>
  <c r="F219" i="11"/>
  <c r="G219" i="11"/>
  <c r="D220" i="11"/>
  <c r="F220" i="11"/>
  <c r="G220" i="11"/>
  <c r="D221" i="11"/>
  <c r="F221" i="11"/>
  <c r="G221" i="11"/>
  <c r="D222" i="11"/>
  <c r="F222" i="11"/>
  <c r="G222" i="11"/>
  <c r="D223" i="11"/>
  <c r="F223" i="11"/>
  <c r="G223" i="11"/>
  <c r="D224" i="11"/>
  <c r="F224" i="11"/>
  <c r="G224" i="11"/>
  <c r="D225" i="11"/>
  <c r="F225" i="11"/>
  <c r="G225" i="11"/>
  <c r="D226" i="11"/>
  <c r="F226" i="11"/>
  <c r="G226" i="11"/>
  <c r="D227" i="11"/>
  <c r="F227" i="11"/>
  <c r="G227" i="11"/>
  <c r="D228" i="11"/>
  <c r="F228" i="11"/>
  <c r="G228" i="11"/>
  <c r="D229" i="11"/>
  <c r="F229" i="11"/>
  <c r="G229" i="11"/>
  <c r="D230" i="11"/>
  <c r="F230" i="11"/>
  <c r="G230" i="11"/>
  <c r="D231" i="11"/>
  <c r="F231" i="11"/>
  <c r="G231" i="11"/>
  <c r="D232" i="11"/>
  <c r="F232" i="11"/>
  <c r="G232" i="11"/>
  <c r="D233" i="11"/>
  <c r="F233" i="11"/>
  <c r="G233" i="11"/>
  <c r="D234" i="11"/>
  <c r="F234" i="11"/>
  <c r="G234" i="11"/>
  <c r="D235" i="11"/>
  <c r="F235" i="11"/>
  <c r="G235" i="11"/>
  <c r="D236" i="11"/>
  <c r="F236" i="11"/>
  <c r="G236" i="11"/>
  <c r="D237" i="11"/>
  <c r="F237" i="11"/>
  <c r="G237" i="11"/>
  <c r="D238" i="11"/>
  <c r="F238" i="11"/>
  <c r="G238" i="11"/>
  <c r="D239" i="11"/>
  <c r="F239" i="11"/>
  <c r="G239" i="11"/>
  <c r="D240" i="11"/>
  <c r="F240" i="11"/>
  <c r="G240" i="11"/>
  <c r="D241" i="11"/>
  <c r="F241" i="11"/>
  <c r="G241" i="11"/>
  <c r="D242" i="11"/>
  <c r="F242" i="11"/>
  <c r="G242" i="11"/>
  <c r="D243" i="11"/>
  <c r="F243" i="11"/>
  <c r="G243" i="11"/>
  <c r="D244" i="11"/>
  <c r="F244" i="11"/>
  <c r="G244" i="11"/>
  <c r="D245" i="11"/>
  <c r="F245" i="11"/>
  <c r="G245" i="11"/>
  <c r="D246" i="11"/>
  <c r="F246" i="11"/>
  <c r="G246" i="11"/>
  <c r="D247" i="11"/>
  <c r="F247" i="11"/>
  <c r="G247" i="11"/>
  <c r="D248" i="11"/>
  <c r="F248" i="11"/>
  <c r="G248" i="11"/>
  <c r="D249" i="11"/>
  <c r="F249" i="11"/>
  <c r="G249" i="11"/>
  <c r="D250" i="11"/>
  <c r="F250" i="11"/>
  <c r="G250" i="11"/>
  <c r="D251" i="11"/>
  <c r="F251" i="11"/>
  <c r="G251" i="11"/>
  <c r="D252" i="11"/>
  <c r="F252" i="11"/>
  <c r="G252" i="11"/>
  <c r="D253" i="11"/>
  <c r="F253" i="11"/>
  <c r="G253" i="11"/>
  <c r="D254" i="11"/>
  <c r="F254" i="11"/>
  <c r="G254" i="11"/>
  <c r="D255" i="11"/>
  <c r="F255" i="11"/>
  <c r="G255" i="11"/>
  <c r="D256" i="11"/>
  <c r="F256" i="11"/>
  <c r="G256" i="11"/>
  <c r="D257" i="11"/>
  <c r="F257" i="11"/>
  <c r="G257" i="11"/>
  <c r="D258" i="11"/>
  <c r="F258" i="11"/>
  <c r="G258" i="11"/>
  <c r="D259" i="11"/>
  <c r="F259" i="11"/>
  <c r="G259" i="11"/>
  <c r="D260" i="11"/>
  <c r="F260" i="11"/>
  <c r="G260" i="11"/>
  <c r="D261" i="11"/>
  <c r="F261" i="11"/>
  <c r="G261" i="11"/>
  <c r="D262" i="11"/>
  <c r="F262" i="11"/>
  <c r="G262" i="11"/>
  <c r="D263" i="11"/>
  <c r="F263" i="11"/>
  <c r="G263" i="11"/>
  <c r="D264" i="11"/>
  <c r="F264" i="11"/>
  <c r="G264" i="11"/>
  <c r="D265" i="11"/>
  <c r="F265" i="11"/>
  <c r="G265" i="11"/>
  <c r="D266" i="11"/>
  <c r="F266" i="11"/>
  <c r="G266" i="11"/>
  <c r="D267" i="11"/>
  <c r="F267" i="11"/>
  <c r="G267" i="11"/>
  <c r="D268" i="11"/>
  <c r="F268" i="11"/>
  <c r="G268" i="11"/>
  <c r="D269" i="11"/>
  <c r="F269" i="11"/>
  <c r="G269" i="11"/>
  <c r="D270" i="11"/>
  <c r="F270" i="11"/>
  <c r="G270" i="11"/>
  <c r="D271" i="11"/>
  <c r="F271" i="11"/>
  <c r="G271" i="11"/>
  <c r="D272" i="11"/>
  <c r="F272" i="11"/>
  <c r="G272" i="11"/>
  <c r="D273" i="11"/>
  <c r="F273" i="11"/>
  <c r="G273" i="11"/>
  <c r="D274" i="11"/>
  <c r="F274" i="11"/>
  <c r="G274" i="11"/>
  <c r="D275" i="11"/>
  <c r="F275" i="11"/>
  <c r="G275" i="11"/>
  <c r="D276" i="11"/>
  <c r="F276" i="11"/>
  <c r="G276" i="11"/>
  <c r="D277" i="11"/>
  <c r="F277" i="11"/>
  <c r="G277" i="11"/>
  <c r="D278" i="11"/>
  <c r="F278" i="11"/>
  <c r="G278" i="11"/>
  <c r="D279" i="11"/>
  <c r="F279" i="11"/>
  <c r="G279" i="11"/>
  <c r="D280" i="11"/>
  <c r="F280" i="11"/>
  <c r="G280" i="11"/>
  <c r="D281" i="11"/>
  <c r="F281" i="11"/>
  <c r="G281" i="11"/>
  <c r="D282" i="11"/>
  <c r="F282" i="11"/>
  <c r="G282" i="11"/>
  <c r="D283" i="11"/>
  <c r="F283" i="11"/>
  <c r="G283" i="11"/>
  <c r="D284" i="11"/>
  <c r="F284" i="11"/>
  <c r="G284" i="11"/>
  <c r="D285" i="11"/>
  <c r="F285" i="11"/>
  <c r="G285" i="11"/>
  <c r="D286" i="11"/>
  <c r="F286" i="11"/>
  <c r="G286" i="11"/>
  <c r="D287" i="11"/>
  <c r="F287" i="11"/>
  <c r="G287" i="11"/>
  <c r="D288" i="11"/>
  <c r="F288" i="11"/>
  <c r="G288" i="11"/>
  <c r="D289" i="11"/>
  <c r="F289" i="11"/>
  <c r="G289" i="11"/>
  <c r="D290" i="11"/>
  <c r="F290" i="11"/>
  <c r="G290" i="11"/>
  <c r="D291" i="11"/>
  <c r="F291" i="11"/>
  <c r="G291" i="11"/>
  <c r="D292" i="11"/>
  <c r="F292" i="11"/>
  <c r="G292" i="11"/>
  <c r="D293" i="11"/>
  <c r="F293" i="11"/>
  <c r="G293" i="11"/>
  <c r="D294" i="11"/>
  <c r="F294" i="11"/>
  <c r="G294" i="11"/>
  <c r="D295" i="11"/>
  <c r="F295" i="11"/>
  <c r="G295" i="11"/>
  <c r="D296" i="11"/>
  <c r="F296" i="11"/>
  <c r="G296" i="11"/>
  <c r="D297" i="11"/>
  <c r="F297" i="11"/>
  <c r="G297" i="11"/>
  <c r="D298" i="11"/>
  <c r="F298" i="11"/>
  <c r="G298" i="11"/>
  <c r="D299" i="11"/>
  <c r="F299" i="11"/>
  <c r="G299" i="11"/>
  <c r="D300" i="11"/>
  <c r="F300" i="11"/>
  <c r="G300" i="11"/>
  <c r="D301" i="11"/>
  <c r="F301" i="11"/>
  <c r="G301" i="11"/>
  <c r="D302" i="11"/>
  <c r="F302" i="11"/>
  <c r="G302" i="11"/>
  <c r="D303" i="11"/>
  <c r="F303" i="11"/>
  <c r="G303" i="11"/>
  <c r="D304" i="11"/>
  <c r="F304" i="11"/>
  <c r="G304" i="11"/>
  <c r="D305" i="11"/>
  <c r="F305" i="11"/>
  <c r="G305" i="11"/>
  <c r="D306" i="11"/>
  <c r="F306" i="11"/>
  <c r="G306" i="11"/>
  <c r="D307" i="11"/>
  <c r="F307" i="11"/>
  <c r="G307" i="11"/>
  <c r="D308" i="11"/>
  <c r="F308" i="11"/>
  <c r="G308" i="11"/>
  <c r="D309" i="11"/>
  <c r="F309" i="11"/>
  <c r="G309" i="11"/>
  <c r="D310" i="11"/>
  <c r="F310" i="11"/>
  <c r="G310" i="11"/>
  <c r="D311" i="11"/>
  <c r="F311" i="11"/>
  <c r="G311" i="11"/>
  <c r="D312" i="11"/>
  <c r="F312" i="11"/>
  <c r="G312" i="11"/>
  <c r="D313" i="11"/>
  <c r="F313" i="11"/>
  <c r="G313" i="11"/>
  <c r="D314" i="11"/>
  <c r="F314" i="11"/>
  <c r="G314" i="11"/>
  <c r="D315" i="11"/>
  <c r="F315" i="11"/>
  <c r="G315" i="11"/>
  <c r="D316" i="11"/>
  <c r="F316" i="11"/>
  <c r="G316" i="11"/>
  <c r="D317" i="11"/>
  <c r="F317" i="11"/>
  <c r="G317" i="11"/>
  <c r="D318" i="11"/>
  <c r="F318" i="11"/>
  <c r="G318" i="11"/>
  <c r="D319" i="11"/>
  <c r="F319" i="11"/>
  <c r="G319" i="11"/>
  <c r="D320" i="11"/>
  <c r="F320" i="11"/>
  <c r="G320" i="11"/>
  <c r="D321" i="11"/>
  <c r="F321" i="11"/>
  <c r="G321" i="11"/>
  <c r="D322" i="11"/>
  <c r="F322" i="11"/>
  <c r="G322" i="11"/>
  <c r="D323" i="11"/>
  <c r="F323" i="11"/>
  <c r="G323" i="11"/>
  <c r="D324" i="11"/>
  <c r="F324" i="11"/>
  <c r="G324" i="11"/>
  <c r="D325" i="11"/>
  <c r="F325" i="11"/>
  <c r="G325" i="11"/>
  <c r="D326" i="11"/>
  <c r="F326" i="11"/>
  <c r="G326" i="11"/>
  <c r="D327" i="11"/>
  <c r="F327" i="11"/>
  <c r="G327" i="11"/>
  <c r="D328" i="11"/>
  <c r="F328" i="11"/>
  <c r="G328" i="11"/>
  <c r="D329" i="11"/>
  <c r="F329" i="11"/>
  <c r="G329" i="11"/>
  <c r="D330" i="11"/>
  <c r="F330" i="11"/>
  <c r="G330" i="11"/>
  <c r="D331" i="11"/>
  <c r="F331" i="11"/>
  <c r="G331" i="11"/>
  <c r="D332" i="11"/>
  <c r="F332" i="11"/>
  <c r="G332" i="11"/>
  <c r="D333" i="11"/>
  <c r="F333" i="11"/>
  <c r="G333" i="11"/>
  <c r="D334" i="11"/>
  <c r="F334" i="11"/>
  <c r="G334" i="11"/>
  <c r="D335" i="11"/>
  <c r="F335" i="11"/>
  <c r="G335" i="11"/>
  <c r="D336" i="11"/>
  <c r="F336" i="11"/>
  <c r="G336" i="11"/>
  <c r="D337" i="11"/>
  <c r="F337" i="11"/>
  <c r="G337" i="11"/>
  <c r="D338" i="11"/>
  <c r="F338" i="11"/>
  <c r="G338" i="11"/>
  <c r="D339" i="11"/>
  <c r="F339" i="11"/>
  <c r="G339" i="11"/>
  <c r="D340" i="11"/>
  <c r="F340" i="11"/>
  <c r="G340" i="11"/>
  <c r="D341" i="11"/>
  <c r="F341" i="11"/>
  <c r="G341" i="11"/>
  <c r="D342" i="11"/>
  <c r="F342" i="11"/>
  <c r="G342" i="11"/>
  <c r="D343" i="11"/>
  <c r="F343" i="11"/>
  <c r="G343" i="11"/>
  <c r="D344" i="11"/>
  <c r="F344" i="11"/>
  <c r="G344" i="11"/>
  <c r="D345" i="11"/>
  <c r="F345" i="11"/>
  <c r="G345" i="11"/>
  <c r="D346" i="11"/>
  <c r="F346" i="11"/>
  <c r="G346" i="11"/>
  <c r="D347" i="11"/>
  <c r="F347" i="11"/>
  <c r="G347" i="11"/>
  <c r="D348" i="11"/>
  <c r="F348" i="11"/>
  <c r="G348" i="11"/>
  <c r="D349" i="11"/>
  <c r="F349" i="11"/>
  <c r="G349" i="11"/>
  <c r="D350" i="11"/>
  <c r="F350" i="11"/>
  <c r="G350" i="11"/>
  <c r="D351" i="11"/>
  <c r="F351" i="11"/>
  <c r="G351" i="11"/>
  <c r="D2" i="11"/>
  <c r="F2" i="11"/>
  <c r="G2" i="11"/>
  <c r="U352" i="11"/>
  <c r="I352" i="11"/>
  <c r="U353" i="11"/>
  <c r="I353" i="11"/>
  <c r="U354" i="11"/>
  <c r="I354" i="11"/>
  <c r="U355" i="11"/>
  <c r="I355" i="11"/>
  <c r="U356" i="11"/>
  <c r="I356" i="11"/>
  <c r="U357" i="11"/>
  <c r="I357" i="11"/>
  <c r="U358" i="11"/>
  <c r="I358" i="11"/>
  <c r="U359" i="11"/>
  <c r="I359" i="11"/>
  <c r="U360" i="11"/>
  <c r="I360" i="11"/>
  <c r="U361" i="11"/>
  <c r="I361" i="11"/>
  <c r="U362" i="11"/>
  <c r="I362" i="11"/>
  <c r="U363" i="11"/>
  <c r="I363" i="11"/>
  <c r="U364" i="11"/>
  <c r="I364" i="11"/>
  <c r="U365" i="11"/>
  <c r="I365" i="11"/>
  <c r="U366" i="11"/>
  <c r="I366" i="11"/>
  <c r="U367" i="11"/>
  <c r="I367" i="11"/>
  <c r="U368" i="11"/>
  <c r="I368" i="11"/>
  <c r="U369" i="11"/>
  <c r="I369" i="11"/>
  <c r="U370" i="11"/>
  <c r="I370" i="11"/>
  <c r="U371" i="11"/>
  <c r="I371" i="11"/>
  <c r="U372" i="11"/>
  <c r="I372" i="11"/>
  <c r="U373" i="11"/>
  <c r="I373" i="11"/>
  <c r="U374" i="11"/>
  <c r="I374" i="11"/>
  <c r="U375" i="11"/>
  <c r="I375" i="11"/>
  <c r="U376" i="11"/>
  <c r="I376" i="11"/>
  <c r="U377" i="11"/>
  <c r="I377" i="11"/>
  <c r="U378" i="11"/>
  <c r="I378" i="11"/>
  <c r="U379" i="11"/>
  <c r="I379" i="11"/>
  <c r="U380" i="11"/>
  <c r="I380" i="11"/>
  <c r="U381" i="11"/>
  <c r="I381" i="11"/>
  <c r="U382" i="11"/>
  <c r="I382" i="11"/>
  <c r="U383" i="11"/>
  <c r="I383" i="11"/>
  <c r="U384" i="11"/>
  <c r="I384" i="11"/>
  <c r="U385" i="11"/>
  <c r="I385" i="11"/>
  <c r="U386" i="11"/>
  <c r="I386" i="11"/>
  <c r="U387" i="11"/>
  <c r="I387" i="11"/>
  <c r="U388" i="11"/>
  <c r="I388" i="11"/>
  <c r="U389" i="11"/>
  <c r="I389" i="11"/>
  <c r="U390" i="11"/>
  <c r="I390" i="11"/>
  <c r="U391" i="11"/>
  <c r="I391" i="11"/>
  <c r="U392" i="11"/>
  <c r="I392" i="11"/>
  <c r="U393" i="11"/>
  <c r="I393" i="11"/>
  <c r="U394" i="11"/>
  <c r="I394" i="11"/>
  <c r="U395" i="11"/>
  <c r="I395" i="11"/>
  <c r="U396" i="11"/>
  <c r="I396" i="11"/>
  <c r="U397" i="11"/>
  <c r="I397" i="11"/>
  <c r="U398" i="11"/>
  <c r="I398" i="11"/>
  <c r="U399" i="11"/>
  <c r="I399" i="11"/>
  <c r="U400" i="11"/>
  <c r="I400" i="11"/>
  <c r="U401" i="11"/>
  <c r="I401" i="11"/>
  <c r="U402" i="11"/>
  <c r="I402" i="11"/>
  <c r="U403" i="11"/>
  <c r="I403" i="11"/>
  <c r="U404" i="11"/>
  <c r="I404" i="11"/>
  <c r="U405" i="11"/>
  <c r="I405" i="11"/>
  <c r="U406" i="11"/>
  <c r="I406" i="11"/>
  <c r="U407" i="11"/>
  <c r="I407" i="11"/>
  <c r="U408" i="11"/>
  <c r="I408" i="11"/>
  <c r="U409" i="11"/>
  <c r="I409" i="11"/>
  <c r="U410" i="11"/>
  <c r="I410" i="11"/>
  <c r="U411" i="11"/>
  <c r="I411" i="11"/>
  <c r="U412" i="11"/>
  <c r="I412" i="11"/>
  <c r="U413" i="11"/>
  <c r="I413" i="11"/>
  <c r="U414" i="11"/>
  <c r="I414" i="11"/>
  <c r="U415" i="11"/>
  <c r="I415" i="11"/>
  <c r="U416" i="11"/>
  <c r="I416" i="11"/>
  <c r="U417" i="11"/>
  <c r="I417" i="11"/>
  <c r="U418" i="11"/>
  <c r="I418" i="11"/>
  <c r="U419" i="11"/>
  <c r="I419" i="11"/>
  <c r="U420" i="11"/>
  <c r="I420" i="11"/>
  <c r="U421" i="11"/>
  <c r="I421" i="11"/>
  <c r="U422" i="11"/>
  <c r="I422" i="11"/>
  <c r="U423" i="11"/>
  <c r="I423" i="11"/>
  <c r="U424" i="11"/>
  <c r="I424" i="11"/>
  <c r="U425" i="11"/>
  <c r="I425" i="11"/>
  <c r="U426" i="11"/>
  <c r="I426" i="11"/>
  <c r="U427" i="11"/>
  <c r="I427" i="11"/>
  <c r="U428" i="11"/>
  <c r="I428" i="11"/>
  <c r="U429" i="11"/>
  <c r="I429" i="11"/>
  <c r="U430" i="11"/>
  <c r="I430" i="11"/>
  <c r="U431" i="11"/>
  <c r="I431" i="11"/>
  <c r="U432" i="11"/>
  <c r="I432" i="11"/>
  <c r="U433" i="11"/>
  <c r="I433" i="11"/>
  <c r="U434" i="11"/>
  <c r="I434" i="11"/>
  <c r="U435" i="11"/>
  <c r="I435" i="11"/>
  <c r="U436" i="11"/>
  <c r="I436" i="11"/>
  <c r="U437" i="11"/>
  <c r="I437" i="11"/>
  <c r="U438" i="11"/>
  <c r="I438" i="11"/>
  <c r="U439" i="11"/>
  <c r="I439" i="11"/>
  <c r="U440" i="11"/>
  <c r="I440" i="11"/>
  <c r="U441" i="11"/>
  <c r="I441" i="11"/>
  <c r="U442" i="11"/>
  <c r="I442" i="11"/>
  <c r="U443" i="11"/>
  <c r="I443" i="11"/>
  <c r="U444" i="11"/>
  <c r="I444" i="11"/>
  <c r="U445" i="11"/>
  <c r="I445" i="11"/>
  <c r="U446" i="11"/>
  <c r="I446" i="11"/>
  <c r="U447" i="11"/>
  <c r="I447" i="11"/>
  <c r="U448" i="11"/>
  <c r="I448" i="11"/>
  <c r="U449" i="11"/>
  <c r="I449" i="11"/>
  <c r="U450" i="11"/>
  <c r="I450" i="11"/>
  <c r="U451" i="11"/>
  <c r="I451" i="11"/>
  <c r="U452" i="11"/>
  <c r="I452" i="11"/>
  <c r="I453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X3" i="10"/>
  <c r="S3" i="10"/>
  <c r="U3" i="10"/>
  <c r="V3" i="10"/>
  <c r="X4" i="10"/>
  <c r="S4" i="10"/>
  <c r="U4" i="10"/>
  <c r="V4" i="10"/>
  <c r="X5" i="10"/>
  <c r="S5" i="10"/>
  <c r="U5" i="10"/>
  <c r="V5" i="10"/>
  <c r="X6" i="10"/>
  <c r="S6" i="10"/>
  <c r="U6" i="10"/>
  <c r="V6" i="10"/>
  <c r="X7" i="10"/>
  <c r="S7" i="10"/>
  <c r="U7" i="10"/>
  <c r="V7" i="10"/>
  <c r="X8" i="10"/>
  <c r="S8" i="10"/>
  <c r="U8" i="10"/>
  <c r="V8" i="10"/>
  <c r="X9" i="10"/>
  <c r="S9" i="10"/>
  <c r="U9" i="10"/>
  <c r="V9" i="10"/>
  <c r="X10" i="10"/>
  <c r="S10" i="10"/>
  <c r="U10" i="10"/>
  <c r="V10" i="10"/>
  <c r="X11" i="10"/>
  <c r="S11" i="10"/>
  <c r="U11" i="10"/>
  <c r="V11" i="10"/>
  <c r="X12" i="10"/>
  <c r="S12" i="10"/>
  <c r="U12" i="10"/>
  <c r="V12" i="10"/>
  <c r="X13" i="10"/>
  <c r="S13" i="10"/>
  <c r="U13" i="10"/>
  <c r="V13" i="10"/>
  <c r="X14" i="10"/>
  <c r="S14" i="10"/>
  <c r="U14" i="10"/>
  <c r="V14" i="10"/>
  <c r="X15" i="10"/>
  <c r="S15" i="10"/>
  <c r="U15" i="10"/>
  <c r="V15" i="10"/>
  <c r="X16" i="10"/>
  <c r="S16" i="10"/>
  <c r="U16" i="10"/>
  <c r="V16" i="10"/>
  <c r="X17" i="10"/>
  <c r="S17" i="10"/>
  <c r="U17" i="10"/>
  <c r="V17" i="10"/>
  <c r="X18" i="10"/>
  <c r="S18" i="10"/>
  <c r="U18" i="10"/>
  <c r="V18" i="10"/>
  <c r="X19" i="10"/>
  <c r="S19" i="10"/>
  <c r="U19" i="10"/>
  <c r="V19" i="10"/>
  <c r="X20" i="10"/>
  <c r="S20" i="10"/>
  <c r="U20" i="10"/>
  <c r="V20" i="10"/>
  <c r="X21" i="10"/>
  <c r="S21" i="10"/>
  <c r="U21" i="10"/>
  <c r="V21" i="10"/>
  <c r="X22" i="10"/>
  <c r="S22" i="10"/>
  <c r="U22" i="10"/>
  <c r="V22" i="10"/>
  <c r="X23" i="10"/>
  <c r="S23" i="10"/>
  <c r="U23" i="10"/>
  <c r="V23" i="10"/>
  <c r="X24" i="10"/>
  <c r="S24" i="10"/>
  <c r="U24" i="10"/>
  <c r="V24" i="10"/>
  <c r="X25" i="10"/>
  <c r="S25" i="10"/>
  <c r="U25" i="10"/>
  <c r="V25" i="10"/>
  <c r="X26" i="10"/>
  <c r="S26" i="10"/>
  <c r="U26" i="10"/>
  <c r="V26" i="10"/>
  <c r="X27" i="10"/>
  <c r="S27" i="10"/>
  <c r="U27" i="10"/>
  <c r="V27" i="10"/>
  <c r="X28" i="10"/>
  <c r="S28" i="10"/>
  <c r="U28" i="10"/>
  <c r="V28" i="10"/>
  <c r="X29" i="10"/>
  <c r="S29" i="10"/>
  <c r="U29" i="10"/>
  <c r="V29" i="10"/>
  <c r="X30" i="10"/>
  <c r="S30" i="10"/>
  <c r="U30" i="10"/>
  <c r="V30" i="10"/>
  <c r="X31" i="10"/>
  <c r="S31" i="10"/>
  <c r="U31" i="10"/>
  <c r="V31" i="10"/>
  <c r="X32" i="10"/>
  <c r="S32" i="10"/>
  <c r="U32" i="10"/>
  <c r="V32" i="10"/>
  <c r="X33" i="10"/>
  <c r="S33" i="10"/>
  <c r="U33" i="10"/>
  <c r="V33" i="10"/>
  <c r="X34" i="10"/>
  <c r="S34" i="10"/>
  <c r="U34" i="10"/>
  <c r="V34" i="10"/>
  <c r="X35" i="10"/>
  <c r="S35" i="10"/>
  <c r="U35" i="10"/>
  <c r="V35" i="10"/>
  <c r="X36" i="10"/>
  <c r="S36" i="10"/>
  <c r="U36" i="10"/>
  <c r="V36" i="10"/>
  <c r="X37" i="10"/>
  <c r="S37" i="10"/>
  <c r="U37" i="10"/>
  <c r="V37" i="10"/>
  <c r="X38" i="10"/>
  <c r="S38" i="10"/>
  <c r="U38" i="10"/>
  <c r="V38" i="10"/>
  <c r="X39" i="10"/>
  <c r="S39" i="10"/>
  <c r="U39" i="10"/>
  <c r="V39" i="10"/>
  <c r="X40" i="10"/>
  <c r="S40" i="10"/>
  <c r="U40" i="10"/>
  <c r="V40" i="10"/>
  <c r="X41" i="10"/>
  <c r="S41" i="10"/>
  <c r="U41" i="10"/>
  <c r="V41" i="10"/>
  <c r="X42" i="10"/>
  <c r="S42" i="10"/>
  <c r="U42" i="10"/>
  <c r="V42" i="10"/>
  <c r="X43" i="10"/>
  <c r="S43" i="10"/>
  <c r="U43" i="10"/>
  <c r="V43" i="10"/>
  <c r="X44" i="10"/>
  <c r="S44" i="10"/>
  <c r="U44" i="10"/>
  <c r="V44" i="10"/>
  <c r="X45" i="10"/>
  <c r="S45" i="10"/>
  <c r="U45" i="10"/>
  <c r="V45" i="10"/>
  <c r="X46" i="10"/>
  <c r="S46" i="10"/>
  <c r="U46" i="10"/>
  <c r="V46" i="10"/>
  <c r="X47" i="10"/>
  <c r="S47" i="10"/>
  <c r="U47" i="10"/>
  <c r="V47" i="10"/>
  <c r="X48" i="10"/>
  <c r="S48" i="10"/>
  <c r="U48" i="10"/>
  <c r="V48" i="10"/>
  <c r="X49" i="10"/>
  <c r="S49" i="10"/>
  <c r="U49" i="10"/>
  <c r="V49" i="10"/>
  <c r="X50" i="10"/>
  <c r="S50" i="10"/>
  <c r="U50" i="10"/>
  <c r="V50" i="10"/>
  <c r="X51" i="10"/>
  <c r="S51" i="10"/>
  <c r="U51" i="10"/>
  <c r="V51" i="10"/>
  <c r="X52" i="10"/>
  <c r="S52" i="10"/>
  <c r="U52" i="10"/>
  <c r="V52" i="10"/>
  <c r="X53" i="10"/>
  <c r="S53" i="10"/>
  <c r="U53" i="10"/>
  <c r="V53" i="10"/>
  <c r="X54" i="10"/>
  <c r="S54" i="10"/>
  <c r="U54" i="10"/>
  <c r="V54" i="10"/>
  <c r="X55" i="10"/>
  <c r="S55" i="10"/>
  <c r="U55" i="10"/>
  <c r="V55" i="10"/>
  <c r="X56" i="10"/>
  <c r="S56" i="10"/>
  <c r="U56" i="10"/>
  <c r="V56" i="10"/>
  <c r="X57" i="10"/>
  <c r="S57" i="10"/>
  <c r="U57" i="10"/>
  <c r="V57" i="10"/>
  <c r="X58" i="10"/>
  <c r="S58" i="10"/>
  <c r="U58" i="10"/>
  <c r="V58" i="10"/>
  <c r="X59" i="10"/>
  <c r="S59" i="10"/>
  <c r="U59" i="10"/>
  <c r="V59" i="10"/>
  <c r="X60" i="10"/>
  <c r="S60" i="10"/>
  <c r="U60" i="10"/>
  <c r="V60" i="10"/>
  <c r="X61" i="10"/>
  <c r="S61" i="10"/>
  <c r="U61" i="10"/>
  <c r="V61" i="10"/>
  <c r="X62" i="10"/>
  <c r="S62" i="10"/>
  <c r="U62" i="10"/>
  <c r="V62" i="10"/>
  <c r="X63" i="10"/>
  <c r="S63" i="10"/>
  <c r="U63" i="10"/>
  <c r="V63" i="10"/>
  <c r="X64" i="10"/>
  <c r="S64" i="10"/>
  <c r="U64" i="10"/>
  <c r="V64" i="10"/>
  <c r="X65" i="10"/>
  <c r="S65" i="10"/>
  <c r="U65" i="10"/>
  <c r="V65" i="10"/>
  <c r="X66" i="10"/>
  <c r="S66" i="10"/>
  <c r="U66" i="10"/>
  <c r="V66" i="10"/>
  <c r="X67" i="10"/>
  <c r="S67" i="10"/>
  <c r="U67" i="10"/>
  <c r="V67" i="10"/>
  <c r="X68" i="10"/>
  <c r="S68" i="10"/>
  <c r="U68" i="10"/>
  <c r="V68" i="10"/>
  <c r="X69" i="10"/>
  <c r="S69" i="10"/>
  <c r="U69" i="10"/>
  <c r="V69" i="10"/>
  <c r="X70" i="10"/>
  <c r="S70" i="10"/>
  <c r="U70" i="10"/>
  <c r="V70" i="10"/>
  <c r="X71" i="10"/>
  <c r="S71" i="10"/>
  <c r="U71" i="10"/>
  <c r="V71" i="10"/>
  <c r="X72" i="10"/>
  <c r="S72" i="10"/>
  <c r="U72" i="10"/>
  <c r="V72" i="10"/>
  <c r="X73" i="10"/>
  <c r="S73" i="10"/>
  <c r="U73" i="10"/>
  <c r="V73" i="10"/>
  <c r="X74" i="10"/>
  <c r="S74" i="10"/>
  <c r="U74" i="10"/>
  <c r="V74" i="10"/>
  <c r="X75" i="10"/>
  <c r="S75" i="10"/>
  <c r="U75" i="10"/>
  <c r="V75" i="10"/>
  <c r="X76" i="10"/>
  <c r="S76" i="10"/>
  <c r="U76" i="10"/>
  <c r="V76" i="10"/>
  <c r="S77" i="10"/>
  <c r="U77" i="10"/>
  <c r="V77" i="10"/>
  <c r="X78" i="10"/>
  <c r="S78" i="10"/>
  <c r="U78" i="10"/>
  <c r="V78" i="10"/>
  <c r="X79" i="10"/>
  <c r="S79" i="10"/>
  <c r="U79" i="10"/>
  <c r="V79" i="10"/>
  <c r="X80" i="10"/>
  <c r="S80" i="10"/>
  <c r="U80" i="10"/>
  <c r="V80" i="10"/>
  <c r="X81" i="10"/>
  <c r="S81" i="10"/>
  <c r="U81" i="10"/>
  <c r="V81" i="10"/>
  <c r="X82" i="10"/>
  <c r="S82" i="10"/>
  <c r="U82" i="10"/>
  <c r="V82" i="10"/>
  <c r="X83" i="10"/>
  <c r="S83" i="10"/>
  <c r="U83" i="10"/>
  <c r="V83" i="10"/>
  <c r="X84" i="10"/>
  <c r="S84" i="10"/>
  <c r="U84" i="10"/>
  <c r="V84" i="10"/>
  <c r="X85" i="10"/>
  <c r="S85" i="10"/>
  <c r="U85" i="10"/>
  <c r="V85" i="10"/>
  <c r="X86" i="10"/>
  <c r="S86" i="10"/>
  <c r="U86" i="10"/>
  <c r="V86" i="10"/>
  <c r="X87" i="10"/>
  <c r="S87" i="10"/>
  <c r="U87" i="10"/>
  <c r="V87" i="10"/>
  <c r="X88" i="10"/>
  <c r="S88" i="10"/>
  <c r="U88" i="10"/>
  <c r="V88" i="10"/>
  <c r="X89" i="10"/>
  <c r="S89" i="10"/>
  <c r="U89" i="10"/>
  <c r="V89" i="10"/>
  <c r="X90" i="10"/>
  <c r="S90" i="10"/>
  <c r="U90" i="10"/>
  <c r="V90" i="10"/>
  <c r="X91" i="10"/>
  <c r="S91" i="10"/>
  <c r="U91" i="10"/>
  <c r="V91" i="10"/>
  <c r="X92" i="10"/>
  <c r="S92" i="10"/>
  <c r="U92" i="10"/>
  <c r="V92" i="10"/>
  <c r="X93" i="10"/>
  <c r="S93" i="10"/>
  <c r="U93" i="10"/>
  <c r="V93" i="10"/>
  <c r="X94" i="10"/>
  <c r="S94" i="10"/>
  <c r="U94" i="10"/>
  <c r="V94" i="10"/>
  <c r="X95" i="10"/>
  <c r="S95" i="10"/>
  <c r="U95" i="10"/>
  <c r="V95" i="10"/>
  <c r="X96" i="10"/>
  <c r="S96" i="10"/>
  <c r="U96" i="10"/>
  <c r="V96" i="10"/>
  <c r="X97" i="10"/>
  <c r="S97" i="10"/>
  <c r="U97" i="10"/>
  <c r="V97" i="10"/>
  <c r="X98" i="10"/>
  <c r="S98" i="10"/>
  <c r="U98" i="10"/>
  <c r="V98" i="10"/>
  <c r="X99" i="10"/>
  <c r="S99" i="10"/>
  <c r="U99" i="10"/>
  <c r="V99" i="10"/>
  <c r="X100" i="10"/>
  <c r="S100" i="10"/>
  <c r="U100" i="10"/>
  <c r="V100" i="10"/>
  <c r="X101" i="10"/>
  <c r="S101" i="10"/>
  <c r="U101" i="10"/>
  <c r="V101" i="10"/>
  <c r="X102" i="10"/>
  <c r="S102" i="10"/>
  <c r="U102" i="10"/>
  <c r="V102" i="10"/>
  <c r="X103" i="10"/>
  <c r="S103" i="10"/>
  <c r="U103" i="10"/>
  <c r="V103" i="10"/>
  <c r="X104" i="10"/>
  <c r="S104" i="10"/>
  <c r="U104" i="10"/>
  <c r="V104" i="10"/>
  <c r="X105" i="10"/>
  <c r="S105" i="10"/>
  <c r="U105" i="10"/>
  <c r="V105" i="10"/>
  <c r="X106" i="10"/>
  <c r="S106" i="10"/>
  <c r="U106" i="10"/>
  <c r="V106" i="10"/>
  <c r="X107" i="10"/>
  <c r="S107" i="10"/>
  <c r="U107" i="10"/>
  <c r="V107" i="10"/>
  <c r="X108" i="10"/>
  <c r="S108" i="10"/>
  <c r="U108" i="10"/>
  <c r="V108" i="10"/>
  <c r="X109" i="10"/>
  <c r="S109" i="10"/>
  <c r="U109" i="10"/>
  <c r="V109" i="10"/>
  <c r="X110" i="10"/>
  <c r="S110" i="10"/>
  <c r="U110" i="10"/>
  <c r="V110" i="10"/>
  <c r="X111" i="10"/>
  <c r="S111" i="10"/>
  <c r="U111" i="10"/>
  <c r="V111" i="10"/>
  <c r="X112" i="10"/>
  <c r="S112" i="10"/>
  <c r="U112" i="10"/>
  <c r="V112" i="10"/>
  <c r="X113" i="10"/>
  <c r="S113" i="10"/>
  <c r="U113" i="10"/>
  <c r="V113" i="10"/>
  <c r="X114" i="10"/>
  <c r="S114" i="10"/>
  <c r="U114" i="10"/>
  <c r="V114" i="10"/>
  <c r="X115" i="10"/>
  <c r="S115" i="10"/>
  <c r="U115" i="10"/>
  <c r="V115" i="10"/>
  <c r="X116" i="10"/>
  <c r="S116" i="10"/>
  <c r="U116" i="10"/>
  <c r="V116" i="10"/>
  <c r="X117" i="10"/>
  <c r="S117" i="10"/>
  <c r="U117" i="10"/>
  <c r="V117" i="10"/>
  <c r="X118" i="10"/>
  <c r="S118" i="10"/>
  <c r="U118" i="10"/>
  <c r="V118" i="10"/>
  <c r="X119" i="10"/>
  <c r="S119" i="10"/>
  <c r="U119" i="10"/>
  <c r="V119" i="10"/>
  <c r="X120" i="10"/>
  <c r="S120" i="10"/>
  <c r="U120" i="10"/>
  <c r="V120" i="10"/>
  <c r="X121" i="10"/>
  <c r="S121" i="10"/>
  <c r="U121" i="10"/>
  <c r="V121" i="10"/>
  <c r="X122" i="10"/>
  <c r="S122" i="10"/>
  <c r="U122" i="10"/>
  <c r="V122" i="10"/>
  <c r="X123" i="10"/>
  <c r="S123" i="10"/>
  <c r="U123" i="10"/>
  <c r="V123" i="10"/>
  <c r="X124" i="10"/>
  <c r="S124" i="10"/>
  <c r="U124" i="10"/>
  <c r="V124" i="10"/>
  <c r="X125" i="10"/>
  <c r="S125" i="10"/>
  <c r="U125" i="10"/>
  <c r="V125" i="10"/>
  <c r="X126" i="10"/>
  <c r="S126" i="10"/>
  <c r="U126" i="10"/>
  <c r="V126" i="10"/>
  <c r="X127" i="10"/>
  <c r="S127" i="10"/>
  <c r="U127" i="10"/>
  <c r="V127" i="10"/>
  <c r="X128" i="10"/>
  <c r="S128" i="10"/>
  <c r="U128" i="10"/>
  <c r="V128" i="10"/>
  <c r="X129" i="10"/>
  <c r="S129" i="10"/>
  <c r="U129" i="10"/>
  <c r="V129" i="10"/>
  <c r="X130" i="10"/>
  <c r="S130" i="10"/>
  <c r="U130" i="10"/>
  <c r="V130" i="10"/>
  <c r="X131" i="10"/>
  <c r="S131" i="10"/>
  <c r="U131" i="10"/>
  <c r="V131" i="10"/>
  <c r="X132" i="10"/>
  <c r="S132" i="10"/>
  <c r="U132" i="10"/>
  <c r="V132" i="10"/>
  <c r="X133" i="10"/>
  <c r="S133" i="10"/>
  <c r="U133" i="10"/>
  <c r="V133" i="10"/>
  <c r="X134" i="10"/>
  <c r="S134" i="10"/>
  <c r="U134" i="10"/>
  <c r="V134" i="10"/>
  <c r="X135" i="10"/>
  <c r="S135" i="10"/>
  <c r="U135" i="10"/>
  <c r="V135" i="10"/>
  <c r="X136" i="10"/>
  <c r="S136" i="10"/>
  <c r="U136" i="10"/>
  <c r="V136" i="10"/>
  <c r="X137" i="10"/>
  <c r="S137" i="10"/>
  <c r="U137" i="10"/>
  <c r="V137" i="10"/>
  <c r="X138" i="10"/>
  <c r="S138" i="10"/>
  <c r="U138" i="10"/>
  <c r="V138" i="10"/>
  <c r="X139" i="10"/>
  <c r="S139" i="10"/>
  <c r="U139" i="10"/>
  <c r="V139" i="10"/>
  <c r="X140" i="10"/>
  <c r="S140" i="10"/>
  <c r="U140" i="10"/>
  <c r="V140" i="10"/>
  <c r="X141" i="10"/>
  <c r="S141" i="10"/>
  <c r="U141" i="10"/>
  <c r="V141" i="10"/>
  <c r="X142" i="10"/>
  <c r="S142" i="10"/>
  <c r="U142" i="10"/>
  <c r="V142" i="10"/>
  <c r="X143" i="10"/>
  <c r="S143" i="10"/>
  <c r="U143" i="10"/>
  <c r="V143" i="10"/>
  <c r="X144" i="10"/>
  <c r="S144" i="10"/>
  <c r="U144" i="10"/>
  <c r="V144" i="10"/>
  <c r="X145" i="10"/>
  <c r="S145" i="10"/>
  <c r="U145" i="10"/>
  <c r="V145" i="10"/>
  <c r="X146" i="10"/>
  <c r="S146" i="10"/>
  <c r="U146" i="10"/>
  <c r="V146" i="10"/>
  <c r="X147" i="10"/>
  <c r="S147" i="10"/>
  <c r="U147" i="10"/>
  <c r="V147" i="10"/>
  <c r="X148" i="10"/>
  <c r="S148" i="10"/>
  <c r="U148" i="10"/>
  <c r="V148" i="10"/>
  <c r="X149" i="10"/>
  <c r="S149" i="10"/>
  <c r="U149" i="10"/>
  <c r="V149" i="10"/>
  <c r="X150" i="10"/>
  <c r="S150" i="10"/>
  <c r="U150" i="10"/>
  <c r="V150" i="10"/>
  <c r="X151" i="10"/>
  <c r="S151" i="10"/>
  <c r="U151" i="10"/>
  <c r="V151" i="10"/>
  <c r="X152" i="10"/>
  <c r="S152" i="10"/>
  <c r="U152" i="10"/>
  <c r="V152" i="10"/>
  <c r="X153" i="10"/>
  <c r="S153" i="10"/>
  <c r="U153" i="10"/>
  <c r="V153" i="10"/>
  <c r="X154" i="10"/>
  <c r="S154" i="10"/>
  <c r="U154" i="10"/>
  <c r="V154" i="10"/>
  <c r="X155" i="10"/>
  <c r="S155" i="10"/>
  <c r="U155" i="10"/>
  <c r="V155" i="10"/>
  <c r="X156" i="10"/>
  <c r="S156" i="10"/>
  <c r="U156" i="10"/>
  <c r="V156" i="10"/>
  <c r="X157" i="10"/>
  <c r="S157" i="10"/>
  <c r="U157" i="10"/>
  <c r="V157" i="10"/>
  <c r="X158" i="10"/>
  <c r="S158" i="10"/>
  <c r="U158" i="10"/>
  <c r="V158" i="10"/>
  <c r="X159" i="10"/>
  <c r="S159" i="10"/>
  <c r="U159" i="10"/>
  <c r="V159" i="10"/>
  <c r="X160" i="10"/>
  <c r="S160" i="10"/>
  <c r="U160" i="10"/>
  <c r="V160" i="10"/>
  <c r="X161" i="10"/>
  <c r="S161" i="10"/>
  <c r="U161" i="10"/>
  <c r="V161" i="10"/>
  <c r="X162" i="10"/>
  <c r="S162" i="10"/>
  <c r="U162" i="10"/>
  <c r="V162" i="10"/>
  <c r="X163" i="10"/>
  <c r="S163" i="10"/>
  <c r="U163" i="10"/>
  <c r="V163" i="10"/>
  <c r="X164" i="10"/>
  <c r="S164" i="10"/>
  <c r="U164" i="10"/>
  <c r="V164" i="10"/>
  <c r="X165" i="10"/>
  <c r="S165" i="10"/>
  <c r="U165" i="10"/>
  <c r="V165" i="10"/>
  <c r="X166" i="10"/>
  <c r="S166" i="10"/>
  <c r="U166" i="10"/>
  <c r="V166" i="10"/>
  <c r="X167" i="10"/>
  <c r="S167" i="10"/>
  <c r="U167" i="10"/>
  <c r="V167" i="10"/>
  <c r="X168" i="10"/>
  <c r="S168" i="10"/>
  <c r="U168" i="10"/>
  <c r="V168" i="10"/>
  <c r="X169" i="10"/>
  <c r="S169" i="10"/>
  <c r="U169" i="10"/>
  <c r="V169" i="10"/>
  <c r="X170" i="10"/>
  <c r="S170" i="10"/>
  <c r="U170" i="10"/>
  <c r="V170" i="10"/>
  <c r="X171" i="10"/>
  <c r="S171" i="10"/>
  <c r="U171" i="10"/>
  <c r="V171" i="10"/>
  <c r="X172" i="10"/>
  <c r="S172" i="10"/>
  <c r="U172" i="10"/>
  <c r="V172" i="10"/>
  <c r="X173" i="10"/>
  <c r="S173" i="10"/>
  <c r="U173" i="10"/>
  <c r="V173" i="10"/>
  <c r="X174" i="10"/>
  <c r="S174" i="10"/>
  <c r="U174" i="10"/>
  <c r="V174" i="10"/>
  <c r="X175" i="10"/>
  <c r="S175" i="10"/>
  <c r="U175" i="10"/>
  <c r="V175" i="10"/>
  <c r="X176" i="10"/>
  <c r="S176" i="10"/>
  <c r="U176" i="10"/>
  <c r="V176" i="10"/>
  <c r="X177" i="10"/>
  <c r="S177" i="10"/>
  <c r="U177" i="10"/>
  <c r="V177" i="10"/>
  <c r="X178" i="10"/>
  <c r="S178" i="10"/>
  <c r="U178" i="10"/>
  <c r="V178" i="10"/>
  <c r="X179" i="10"/>
  <c r="S179" i="10"/>
  <c r="U179" i="10"/>
  <c r="V179" i="10"/>
  <c r="X180" i="10"/>
  <c r="S180" i="10"/>
  <c r="U180" i="10"/>
  <c r="V180" i="10"/>
  <c r="X181" i="10"/>
  <c r="S181" i="10"/>
  <c r="U181" i="10"/>
  <c r="V181" i="10"/>
  <c r="X182" i="10"/>
  <c r="S182" i="10"/>
  <c r="U182" i="10"/>
  <c r="V182" i="10"/>
  <c r="X183" i="10"/>
  <c r="S183" i="10"/>
  <c r="U183" i="10"/>
  <c r="V183" i="10"/>
  <c r="X184" i="10"/>
  <c r="S184" i="10"/>
  <c r="U184" i="10"/>
  <c r="V184" i="10"/>
  <c r="X185" i="10"/>
  <c r="S185" i="10"/>
  <c r="U185" i="10"/>
  <c r="V185" i="10"/>
  <c r="X186" i="10"/>
  <c r="S186" i="10"/>
  <c r="U186" i="10"/>
  <c r="V186" i="10"/>
  <c r="X187" i="10"/>
  <c r="S187" i="10"/>
  <c r="U187" i="10"/>
  <c r="V187" i="10"/>
  <c r="X188" i="10"/>
  <c r="S188" i="10"/>
  <c r="U188" i="10"/>
  <c r="V188" i="10"/>
  <c r="X189" i="10"/>
  <c r="S189" i="10"/>
  <c r="U189" i="10"/>
  <c r="V189" i="10"/>
  <c r="X190" i="10"/>
  <c r="S190" i="10"/>
  <c r="U190" i="10"/>
  <c r="V190" i="10"/>
  <c r="X191" i="10"/>
  <c r="S191" i="10"/>
  <c r="U191" i="10"/>
  <c r="V191" i="10"/>
  <c r="X192" i="10"/>
  <c r="S192" i="10"/>
  <c r="U192" i="10"/>
  <c r="V192" i="10"/>
  <c r="X193" i="10"/>
  <c r="S193" i="10"/>
  <c r="U193" i="10"/>
  <c r="V193" i="10"/>
  <c r="X194" i="10"/>
  <c r="S194" i="10"/>
  <c r="U194" i="10"/>
  <c r="V194" i="10"/>
  <c r="X195" i="10"/>
  <c r="S195" i="10"/>
  <c r="U195" i="10"/>
  <c r="V195" i="10"/>
  <c r="X196" i="10"/>
  <c r="S196" i="10"/>
  <c r="U196" i="10"/>
  <c r="V196" i="10"/>
  <c r="X197" i="10"/>
  <c r="S197" i="10"/>
  <c r="U197" i="10"/>
  <c r="V197" i="10"/>
  <c r="X198" i="10"/>
  <c r="S198" i="10"/>
  <c r="U198" i="10"/>
  <c r="V198" i="10"/>
  <c r="X199" i="10"/>
  <c r="S199" i="10"/>
  <c r="U199" i="10"/>
  <c r="V199" i="10"/>
  <c r="X200" i="10"/>
  <c r="S200" i="10"/>
  <c r="U200" i="10"/>
  <c r="V200" i="10"/>
  <c r="X201" i="10"/>
  <c r="S201" i="10"/>
  <c r="U201" i="10"/>
  <c r="V201" i="10"/>
  <c r="X202" i="10"/>
  <c r="S202" i="10"/>
  <c r="U202" i="10"/>
  <c r="V202" i="10"/>
  <c r="X203" i="10"/>
  <c r="S203" i="10"/>
  <c r="U203" i="10"/>
  <c r="V203" i="10"/>
  <c r="X204" i="10"/>
  <c r="S204" i="10"/>
  <c r="U204" i="10"/>
  <c r="V204" i="10"/>
  <c r="X205" i="10"/>
  <c r="S205" i="10"/>
  <c r="U205" i="10"/>
  <c r="V205" i="10"/>
  <c r="X206" i="10"/>
  <c r="S206" i="10"/>
  <c r="U206" i="10"/>
  <c r="V206" i="10"/>
  <c r="X207" i="10"/>
  <c r="S207" i="10"/>
  <c r="U207" i="10"/>
  <c r="V207" i="10"/>
  <c r="X208" i="10"/>
  <c r="S208" i="10"/>
  <c r="U208" i="10"/>
  <c r="V208" i="10"/>
  <c r="X209" i="10"/>
  <c r="S209" i="10"/>
  <c r="U209" i="10"/>
  <c r="V209" i="10"/>
  <c r="X210" i="10"/>
  <c r="S210" i="10"/>
  <c r="U210" i="10"/>
  <c r="V210" i="10"/>
  <c r="X211" i="10"/>
  <c r="S211" i="10"/>
  <c r="U211" i="10"/>
  <c r="V211" i="10"/>
  <c r="X212" i="10"/>
  <c r="S212" i="10"/>
  <c r="U212" i="10"/>
  <c r="V212" i="10"/>
  <c r="X213" i="10"/>
  <c r="S213" i="10"/>
  <c r="U213" i="10"/>
  <c r="V213" i="10"/>
  <c r="X214" i="10"/>
  <c r="S214" i="10"/>
  <c r="U214" i="10"/>
  <c r="V214" i="10"/>
  <c r="X215" i="10"/>
  <c r="S215" i="10"/>
  <c r="U215" i="10"/>
  <c r="V215" i="10"/>
  <c r="X216" i="10"/>
  <c r="S216" i="10"/>
  <c r="U216" i="10"/>
  <c r="V216" i="10"/>
  <c r="X217" i="10"/>
  <c r="S217" i="10"/>
  <c r="U217" i="10"/>
  <c r="V217" i="10"/>
  <c r="X218" i="10"/>
  <c r="S218" i="10"/>
  <c r="U218" i="10"/>
  <c r="V218" i="10"/>
  <c r="X219" i="10"/>
  <c r="S219" i="10"/>
  <c r="U219" i="10"/>
  <c r="V219" i="10"/>
  <c r="X220" i="10"/>
  <c r="S220" i="10"/>
  <c r="U220" i="10"/>
  <c r="V220" i="10"/>
  <c r="X221" i="10"/>
  <c r="S221" i="10"/>
  <c r="U221" i="10"/>
  <c r="V221" i="10"/>
  <c r="X222" i="10"/>
  <c r="S222" i="10"/>
  <c r="U222" i="10"/>
  <c r="V222" i="10"/>
  <c r="X223" i="10"/>
  <c r="S223" i="10"/>
  <c r="U223" i="10"/>
  <c r="V223" i="10"/>
  <c r="X224" i="10"/>
  <c r="S224" i="10"/>
  <c r="U224" i="10"/>
  <c r="V224" i="10"/>
  <c r="X225" i="10"/>
  <c r="S225" i="10"/>
  <c r="U225" i="10"/>
  <c r="V225" i="10"/>
  <c r="X226" i="10"/>
  <c r="S226" i="10"/>
  <c r="U226" i="10"/>
  <c r="V226" i="10"/>
  <c r="X227" i="10"/>
  <c r="S227" i="10"/>
  <c r="U227" i="10"/>
  <c r="V227" i="10"/>
  <c r="X228" i="10"/>
  <c r="S228" i="10"/>
  <c r="U228" i="10"/>
  <c r="V228" i="10"/>
  <c r="X229" i="10"/>
  <c r="S229" i="10"/>
  <c r="U229" i="10"/>
  <c r="V229" i="10"/>
  <c r="X230" i="10"/>
  <c r="S230" i="10"/>
  <c r="U230" i="10"/>
  <c r="V230" i="10"/>
  <c r="X231" i="10"/>
  <c r="S231" i="10"/>
  <c r="U231" i="10"/>
  <c r="V231" i="10"/>
  <c r="X232" i="10"/>
  <c r="S232" i="10"/>
  <c r="U232" i="10"/>
  <c r="V232" i="10"/>
  <c r="X233" i="10"/>
  <c r="S233" i="10"/>
  <c r="U233" i="10"/>
  <c r="V233" i="10"/>
  <c r="X234" i="10"/>
  <c r="S234" i="10"/>
  <c r="U234" i="10"/>
  <c r="V234" i="10"/>
  <c r="X235" i="10"/>
  <c r="S235" i="10"/>
  <c r="U235" i="10"/>
  <c r="V235" i="10"/>
  <c r="X236" i="10"/>
  <c r="S236" i="10"/>
  <c r="U236" i="10"/>
  <c r="V236" i="10"/>
  <c r="X237" i="10"/>
  <c r="S237" i="10"/>
  <c r="U237" i="10"/>
  <c r="V237" i="10"/>
  <c r="X238" i="10"/>
  <c r="S238" i="10"/>
  <c r="U238" i="10"/>
  <c r="V238" i="10"/>
  <c r="X239" i="10"/>
  <c r="S239" i="10"/>
  <c r="U239" i="10"/>
  <c r="V239" i="10"/>
  <c r="X240" i="10"/>
  <c r="S240" i="10"/>
  <c r="U240" i="10"/>
  <c r="V240" i="10"/>
  <c r="X241" i="10"/>
  <c r="S241" i="10"/>
  <c r="U241" i="10"/>
  <c r="V241" i="10"/>
  <c r="X242" i="10"/>
  <c r="S242" i="10"/>
  <c r="U242" i="10"/>
  <c r="V242" i="10"/>
  <c r="X243" i="10"/>
  <c r="S243" i="10"/>
  <c r="U243" i="10"/>
  <c r="V243" i="10"/>
  <c r="X244" i="10"/>
  <c r="S244" i="10"/>
  <c r="U244" i="10"/>
  <c r="V244" i="10"/>
  <c r="X245" i="10"/>
  <c r="S245" i="10"/>
  <c r="U245" i="10"/>
  <c r="V245" i="10"/>
  <c r="X246" i="10"/>
  <c r="S246" i="10"/>
  <c r="U246" i="10"/>
  <c r="V246" i="10"/>
  <c r="X247" i="10"/>
  <c r="S247" i="10"/>
  <c r="U247" i="10"/>
  <c r="V247" i="10"/>
  <c r="X248" i="10"/>
  <c r="S248" i="10"/>
  <c r="U248" i="10"/>
  <c r="V248" i="10"/>
  <c r="X249" i="10"/>
  <c r="S249" i="10"/>
  <c r="U249" i="10"/>
  <c r="V249" i="10"/>
  <c r="X250" i="10"/>
  <c r="S250" i="10"/>
  <c r="U250" i="10"/>
  <c r="V250" i="10"/>
  <c r="X251" i="10"/>
  <c r="S251" i="10"/>
  <c r="U251" i="10"/>
  <c r="V251" i="10"/>
  <c r="X252" i="10"/>
  <c r="S252" i="10"/>
  <c r="U252" i="10"/>
  <c r="V252" i="10"/>
  <c r="X253" i="10"/>
  <c r="S253" i="10"/>
  <c r="U253" i="10"/>
  <c r="V253" i="10"/>
  <c r="X254" i="10"/>
  <c r="S254" i="10"/>
  <c r="U254" i="10"/>
  <c r="V254" i="10"/>
  <c r="X255" i="10"/>
  <c r="S255" i="10"/>
  <c r="U255" i="10"/>
  <c r="V255" i="10"/>
  <c r="X256" i="10"/>
  <c r="S256" i="10"/>
  <c r="U256" i="10"/>
  <c r="V256" i="10"/>
  <c r="X257" i="10"/>
  <c r="S257" i="10"/>
  <c r="U257" i="10"/>
  <c r="V257" i="10"/>
  <c r="X258" i="10"/>
  <c r="S258" i="10"/>
  <c r="U258" i="10"/>
  <c r="V258" i="10"/>
  <c r="X259" i="10"/>
  <c r="S259" i="10"/>
  <c r="U259" i="10"/>
  <c r="V259" i="10"/>
  <c r="X260" i="10"/>
  <c r="S260" i="10"/>
  <c r="U260" i="10"/>
  <c r="V260" i="10"/>
  <c r="X261" i="10"/>
  <c r="S261" i="10"/>
  <c r="U261" i="10"/>
  <c r="V261" i="10"/>
  <c r="X262" i="10"/>
  <c r="S262" i="10"/>
  <c r="U262" i="10"/>
  <c r="V262" i="10"/>
  <c r="X263" i="10"/>
  <c r="S263" i="10"/>
  <c r="U263" i="10"/>
  <c r="V263" i="10"/>
  <c r="X264" i="10"/>
  <c r="S264" i="10"/>
  <c r="U264" i="10"/>
  <c r="V264" i="10"/>
  <c r="X265" i="10"/>
  <c r="S265" i="10"/>
  <c r="U265" i="10"/>
  <c r="V265" i="10"/>
  <c r="X266" i="10"/>
  <c r="S266" i="10"/>
  <c r="U266" i="10"/>
  <c r="V266" i="10"/>
  <c r="X267" i="10"/>
  <c r="S267" i="10"/>
  <c r="U267" i="10"/>
  <c r="V267" i="10"/>
  <c r="X268" i="10"/>
  <c r="S268" i="10"/>
  <c r="U268" i="10"/>
  <c r="V268" i="10"/>
  <c r="X269" i="10"/>
  <c r="S269" i="10"/>
  <c r="U269" i="10"/>
  <c r="V269" i="10"/>
  <c r="X270" i="10"/>
  <c r="S270" i="10"/>
  <c r="U270" i="10"/>
  <c r="V270" i="10"/>
  <c r="X271" i="10"/>
  <c r="S271" i="10"/>
  <c r="U271" i="10"/>
  <c r="V271" i="10"/>
  <c r="X272" i="10"/>
  <c r="S272" i="10"/>
  <c r="U272" i="10"/>
  <c r="V272" i="10"/>
  <c r="X273" i="10"/>
  <c r="S273" i="10"/>
  <c r="U273" i="10"/>
  <c r="V273" i="10"/>
  <c r="X274" i="10"/>
  <c r="S274" i="10"/>
  <c r="U274" i="10"/>
  <c r="V274" i="10"/>
  <c r="X275" i="10"/>
  <c r="S275" i="10"/>
  <c r="U275" i="10"/>
  <c r="V275" i="10"/>
  <c r="X276" i="10"/>
  <c r="S276" i="10"/>
  <c r="U276" i="10"/>
  <c r="V276" i="10"/>
  <c r="X277" i="10"/>
  <c r="S277" i="10"/>
  <c r="U277" i="10"/>
  <c r="V277" i="10"/>
  <c r="X278" i="10"/>
  <c r="S278" i="10"/>
  <c r="U278" i="10"/>
  <c r="V278" i="10"/>
  <c r="X279" i="10"/>
  <c r="S279" i="10"/>
  <c r="U279" i="10"/>
  <c r="V279" i="10"/>
  <c r="X280" i="10"/>
  <c r="S280" i="10"/>
  <c r="U280" i="10"/>
  <c r="V280" i="10"/>
  <c r="X281" i="10"/>
  <c r="S281" i="10"/>
  <c r="U281" i="10"/>
  <c r="V281" i="10"/>
  <c r="X282" i="10"/>
  <c r="S282" i="10"/>
  <c r="U282" i="10"/>
  <c r="V282" i="10"/>
  <c r="X283" i="10"/>
  <c r="S283" i="10"/>
  <c r="U283" i="10"/>
  <c r="V283" i="10"/>
  <c r="X284" i="10"/>
  <c r="S284" i="10"/>
  <c r="U284" i="10"/>
  <c r="V284" i="10"/>
  <c r="X285" i="10"/>
  <c r="S285" i="10"/>
  <c r="U285" i="10"/>
  <c r="V285" i="10"/>
  <c r="X286" i="10"/>
  <c r="S286" i="10"/>
  <c r="U286" i="10"/>
  <c r="V286" i="10"/>
  <c r="X287" i="10"/>
  <c r="S287" i="10"/>
  <c r="U287" i="10"/>
  <c r="V287" i="10"/>
  <c r="X288" i="10"/>
  <c r="S288" i="10"/>
  <c r="U288" i="10"/>
  <c r="V288" i="10"/>
  <c r="X289" i="10"/>
  <c r="S289" i="10"/>
  <c r="U289" i="10"/>
  <c r="V289" i="10"/>
  <c r="X290" i="10"/>
  <c r="S290" i="10"/>
  <c r="U290" i="10"/>
  <c r="V290" i="10"/>
  <c r="X291" i="10"/>
  <c r="S291" i="10"/>
  <c r="U291" i="10"/>
  <c r="V291" i="10"/>
  <c r="X292" i="10"/>
  <c r="S292" i="10"/>
  <c r="U292" i="10"/>
  <c r="V292" i="10"/>
  <c r="X293" i="10"/>
  <c r="S293" i="10"/>
  <c r="U293" i="10"/>
  <c r="V293" i="10"/>
  <c r="X294" i="10"/>
  <c r="S294" i="10"/>
  <c r="U294" i="10"/>
  <c r="V294" i="10"/>
  <c r="X295" i="10"/>
  <c r="S295" i="10"/>
  <c r="U295" i="10"/>
  <c r="V295" i="10"/>
  <c r="X296" i="10"/>
  <c r="S296" i="10"/>
  <c r="U296" i="10"/>
  <c r="V296" i="10"/>
  <c r="X297" i="10"/>
  <c r="S297" i="10"/>
  <c r="U297" i="10"/>
  <c r="V297" i="10"/>
  <c r="X298" i="10"/>
  <c r="S298" i="10"/>
  <c r="U298" i="10"/>
  <c r="V298" i="10"/>
  <c r="X299" i="10"/>
  <c r="S299" i="10"/>
  <c r="U299" i="10"/>
  <c r="V299" i="10"/>
  <c r="X300" i="10"/>
  <c r="S300" i="10"/>
  <c r="U300" i="10"/>
  <c r="V300" i="10"/>
  <c r="X301" i="10"/>
  <c r="S301" i="10"/>
  <c r="U301" i="10"/>
  <c r="V301" i="10"/>
  <c r="X302" i="10"/>
  <c r="S302" i="10"/>
  <c r="U302" i="10"/>
  <c r="V302" i="10"/>
  <c r="X303" i="10"/>
  <c r="S303" i="10"/>
  <c r="U303" i="10"/>
  <c r="V303" i="10"/>
  <c r="X304" i="10"/>
  <c r="S304" i="10"/>
  <c r="U304" i="10"/>
  <c r="V304" i="10"/>
  <c r="X305" i="10"/>
  <c r="S305" i="10"/>
  <c r="U305" i="10"/>
  <c r="V305" i="10"/>
  <c r="X306" i="10"/>
  <c r="S306" i="10"/>
  <c r="U306" i="10"/>
  <c r="V306" i="10"/>
  <c r="X307" i="10"/>
  <c r="S307" i="10"/>
  <c r="U307" i="10"/>
  <c r="V307" i="10"/>
  <c r="X308" i="10"/>
  <c r="S308" i="10"/>
  <c r="U308" i="10"/>
  <c r="V308" i="10"/>
  <c r="X309" i="10"/>
  <c r="S309" i="10"/>
  <c r="U309" i="10"/>
  <c r="V309" i="10"/>
  <c r="X310" i="10"/>
  <c r="S310" i="10"/>
  <c r="U310" i="10"/>
  <c r="V310" i="10"/>
  <c r="X311" i="10"/>
  <c r="S311" i="10"/>
  <c r="U311" i="10"/>
  <c r="V311" i="10"/>
  <c r="X312" i="10"/>
  <c r="S312" i="10"/>
  <c r="U312" i="10"/>
  <c r="V312" i="10"/>
  <c r="X313" i="10"/>
  <c r="S313" i="10"/>
  <c r="U313" i="10"/>
  <c r="V313" i="10"/>
  <c r="X314" i="10"/>
  <c r="S314" i="10"/>
  <c r="U314" i="10"/>
  <c r="V314" i="10"/>
  <c r="X315" i="10"/>
  <c r="S315" i="10"/>
  <c r="U315" i="10"/>
  <c r="V315" i="10"/>
  <c r="X316" i="10"/>
  <c r="S316" i="10"/>
  <c r="U316" i="10"/>
  <c r="V316" i="10"/>
  <c r="X317" i="10"/>
  <c r="S317" i="10"/>
  <c r="U317" i="10"/>
  <c r="V317" i="10"/>
  <c r="X318" i="10"/>
  <c r="S318" i="10"/>
  <c r="U318" i="10"/>
  <c r="V318" i="10"/>
  <c r="X319" i="10"/>
  <c r="S319" i="10"/>
  <c r="U319" i="10"/>
  <c r="V319" i="10"/>
  <c r="X320" i="10"/>
  <c r="S320" i="10"/>
  <c r="U320" i="10"/>
  <c r="V320" i="10"/>
  <c r="X321" i="10"/>
  <c r="S321" i="10"/>
  <c r="U321" i="10"/>
  <c r="V321" i="10"/>
  <c r="X322" i="10"/>
  <c r="S322" i="10"/>
  <c r="U322" i="10"/>
  <c r="V322" i="10"/>
  <c r="X323" i="10"/>
  <c r="S323" i="10"/>
  <c r="U323" i="10"/>
  <c r="V323" i="10"/>
  <c r="X324" i="10"/>
  <c r="S324" i="10"/>
  <c r="U324" i="10"/>
  <c r="V324" i="10"/>
  <c r="X325" i="10"/>
  <c r="S325" i="10"/>
  <c r="U325" i="10"/>
  <c r="V325" i="10"/>
  <c r="X326" i="10"/>
  <c r="S326" i="10"/>
  <c r="U326" i="10"/>
  <c r="V326" i="10"/>
  <c r="X327" i="10"/>
  <c r="S327" i="10"/>
  <c r="U327" i="10"/>
  <c r="V327" i="10"/>
  <c r="X328" i="10"/>
  <c r="S328" i="10"/>
  <c r="U328" i="10"/>
  <c r="V328" i="10"/>
  <c r="X329" i="10"/>
  <c r="S329" i="10"/>
  <c r="U329" i="10"/>
  <c r="V329" i="10"/>
  <c r="X330" i="10"/>
  <c r="S330" i="10"/>
  <c r="U330" i="10"/>
  <c r="V330" i="10"/>
  <c r="X331" i="10"/>
  <c r="S331" i="10"/>
  <c r="U331" i="10"/>
  <c r="V331" i="10"/>
  <c r="X332" i="10"/>
  <c r="S332" i="10"/>
  <c r="U332" i="10"/>
  <c r="V332" i="10"/>
  <c r="X333" i="10"/>
  <c r="S333" i="10"/>
  <c r="U333" i="10"/>
  <c r="V333" i="10"/>
  <c r="X334" i="10"/>
  <c r="S334" i="10"/>
  <c r="U334" i="10"/>
  <c r="V334" i="10"/>
  <c r="X335" i="10"/>
  <c r="S335" i="10"/>
  <c r="U335" i="10"/>
  <c r="V335" i="10"/>
  <c r="X336" i="10"/>
  <c r="S336" i="10"/>
  <c r="U336" i="10"/>
  <c r="V336" i="10"/>
  <c r="X337" i="10"/>
  <c r="S337" i="10"/>
  <c r="U337" i="10"/>
  <c r="V337" i="10"/>
  <c r="X338" i="10"/>
  <c r="S338" i="10"/>
  <c r="U338" i="10"/>
  <c r="V338" i="10"/>
  <c r="X339" i="10"/>
  <c r="S339" i="10"/>
  <c r="U339" i="10"/>
  <c r="V339" i="10"/>
  <c r="X340" i="10"/>
  <c r="S340" i="10"/>
  <c r="U340" i="10"/>
  <c r="V340" i="10"/>
  <c r="X341" i="10"/>
  <c r="S341" i="10"/>
  <c r="U341" i="10"/>
  <c r="V341" i="10"/>
  <c r="X342" i="10"/>
  <c r="S342" i="10"/>
  <c r="U342" i="10"/>
  <c r="V342" i="10"/>
  <c r="X343" i="10"/>
  <c r="S343" i="10"/>
  <c r="U343" i="10"/>
  <c r="V343" i="10"/>
  <c r="X344" i="10"/>
  <c r="S344" i="10"/>
  <c r="U344" i="10"/>
  <c r="V344" i="10"/>
  <c r="X345" i="10"/>
  <c r="S345" i="10"/>
  <c r="U345" i="10"/>
  <c r="V345" i="10"/>
  <c r="X346" i="10"/>
  <c r="S346" i="10"/>
  <c r="U346" i="10"/>
  <c r="V346" i="10"/>
  <c r="X347" i="10"/>
  <c r="S347" i="10"/>
  <c r="U347" i="10"/>
  <c r="V347" i="10"/>
  <c r="X348" i="10"/>
  <c r="S348" i="10"/>
  <c r="U348" i="10"/>
  <c r="V348" i="10"/>
  <c r="X349" i="10"/>
  <c r="S349" i="10"/>
  <c r="U349" i="10"/>
  <c r="V349" i="10"/>
  <c r="X350" i="10"/>
  <c r="S350" i="10"/>
  <c r="U350" i="10"/>
  <c r="V350" i="10"/>
  <c r="X351" i="10"/>
  <c r="S351" i="10"/>
  <c r="U351" i="10"/>
  <c r="V351" i="10"/>
  <c r="X2" i="10"/>
  <c r="S2" i="10"/>
  <c r="U2" i="10"/>
  <c r="V2" i="10"/>
  <c r="N3" i="10"/>
  <c r="P3" i="10"/>
  <c r="Q3" i="10"/>
  <c r="N4" i="10"/>
  <c r="P4" i="10"/>
  <c r="Q4" i="10"/>
  <c r="N5" i="10"/>
  <c r="P5" i="10"/>
  <c r="Q5" i="10"/>
  <c r="N6" i="10"/>
  <c r="P6" i="10"/>
  <c r="Q6" i="10"/>
  <c r="N7" i="10"/>
  <c r="P7" i="10"/>
  <c r="Q7" i="10"/>
  <c r="N8" i="10"/>
  <c r="P8" i="10"/>
  <c r="Q8" i="10"/>
  <c r="N9" i="10"/>
  <c r="P9" i="10"/>
  <c r="Q9" i="10"/>
  <c r="N10" i="10"/>
  <c r="P10" i="10"/>
  <c r="Q10" i="10"/>
  <c r="N11" i="10"/>
  <c r="P11" i="10"/>
  <c r="Q11" i="10"/>
  <c r="N12" i="10"/>
  <c r="P12" i="10"/>
  <c r="Q12" i="10"/>
  <c r="N13" i="10"/>
  <c r="P13" i="10"/>
  <c r="Q13" i="10"/>
  <c r="N14" i="10"/>
  <c r="P14" i="10"/>
  <c r="Q14" i="10"/>
  <c r="N15" i="10"/>
  <c r="P15" i="10"/>
  <c r="Q15" i="10"/>
  <c r="N16" i="10"/>
  <c r="P16" i="10"/>
  <c r="Q16" i="10"/>
  <c r="N17" i="10"/>
  <c r="P17" i="10"/>
  <c r="Q17" i="10"/>
  <c r="N18" i="10"/>
  <c r="P18" i="10"/>
  <c r="Q18" i="10"/>
  <c r="N19" i="10"/>
  <c r="P19" i="10"/>
  <c r="Q19" i="10"/>
  <c r="N20" i="10"/>
  <c r="P20" i="10"/>
  <c r="Q20" i="10"/>
  <c r="N21" i="10"/>
  <c r="P21" i="10"/>
  <c r="Q21" i="10"/>
  <c r="N22" i="10"/>
  <c r="P22" i="10"/>
  <c r="Q22" i="10"/>
  <c r="N23" i="10"/>
  <c r="P23" i="10"/>
  <c r="Q23" i="10"/>
  <c r="N24" i="10"/>
  <c r="P24" i="10"/>
  <c r="Q24" i="10"/>
  <c r="N25" i="10"/>
  <c r="P25" i="10"/>
  <c r="Q25" i="10"/>
  <c r="N26" i="10"/>
  <c r="P26" i="10"/>
  <c r="Q26" i="10"/>
  <c r="N27" i="10"/>
  <c r="P27" i="10"/>
  <c r="Q27" i="10"/>
  <c r="N28" i="10"/>
  <c r="P28" i="10"/>
  <c r="Q28" i="10"/>
  <c r="N29" i="10"/>
  <c r="P29" i="10"/>
  <c r="Q29" i="10"/>
  <c r="N30" i="10"/>
  <c r="P30" i="10"/>
  <c r="Q30" i="10"/>
  <c r="N31" i="10"/>
  <c r="P31" i="10"/>
  <c r="Q31" i="10"/>
  <c r="N32" i="10"/>
  <c r="P32" i="10"/>
  <c r="Q32" i="10"/>
  <c r="N33" i="10"/>
  <c r="P33" i="10"/>
  <c r="Q33" i="10"/>
  <c r="N34" i="10"/>
  <c r="P34" i="10"/>
  <c r="Q34" i="10"/>
  <c r="N35" i="10"/>
  <c r="P35" i="10"/>
  <c r="Q35" i="10"/>
  <c r="N36" i="10"/>
  <c r="P36" i="10"/>
  <c r="Q36" i="10"/>
  <c r="N37" i="10"/>
  <c r="P37" i="10"/>
  <c r="Q37" i="10"/>
  <c r="N38" i="10"/>
  <c r="P38" i="10"/>
  <c r="Q38" i="10"/>
  <c r="N39" i="10"/>
  <c r="P39" i="10"/>
  <c r="Q39" i="10"/>
  <c r="N40" i="10"/>
  <c r="P40" i="10"/>
  <c r="Q40" i="10"/>
  <c r="N41" i="10"/>
  <c r="P41" i="10"/>
  <c r="Q41" i="10"/>
  <c r="N42" i="10"/>
  <c r="P42" i="10"/>
  <c r="Q42" i="10"/>
  <c r="N43" i="10"/>
  <c r="P43" i="10"/>
  <c r="Q43" i="10"/>
  <c r="N44" i="10"/>
  <c r="P44" i="10"/>
  <c r="Q44" i="10"/>
  <c r="N45" i="10"/>
  <c r="P45" i="10"/>
  <c r="Q45" i="10"/>
  <c r="N46" i="10"/>
  <c r="P46" i="10"/>
  <c r="Q46" i="10"/>
  <c r="N47" i="10"/>
  <c r="P47" i="10"/>
  <c r="Q47" i="10"/>
  <c r="N48" i="10"/>
  <c r="P48" i="10"/>
  <c r="Q48" i="10"/>
  <c r="N49" i="10"/>
  <c r="P49" i="10"/>
  <c r="Q49" i="10"/>
  <c r="N50" i="10"/>
  <c r="P50" i="10"/>
  <c r="Q50" i="10"/>
  <c r="N51" i="10"/>
  <c r="P51" i="10"/>
  <c r="Q51" i="10"/>
  <c r="N52" i="10"/>
  <c r="P52" i="10"/>
  <c r="Q52" i="10"/>
  <c r="N53" i="10"/>
  <c r="P53" i="10"/>
  <c r="Q53" i="10"/>
  <c r="N54" i="10"/>
  <c r="P54" i="10"/>
  <c r="Q54" i="10"/>
  <c r="N55" i="10"/>
  <c r="P55" i="10"/>
  <c r="Q55" i="10"/>
  <c r="N56" i="10"/>
  <c r="P56" i="10"/>
  <c r="Q56" i="10"/>
  <c r="N57" i="10"/>
  <c r="P57" i="10"/>
  <c r="Q57" i="10"/>
  <c r="N58" i="10"/>
  <c r="P58" i="10"/>
  <c r="Q58" i="10"/>
  <c r="N59" i="10"/>
  <c r="P59" i="10"/>
  <c r="Q59" i="10"/>
  <c r="N60" i="10"/>
  <c r="P60" i="10"/>
  <c r="Q60" i="10"/>
  <c r="N61" i="10"/>
  <c r="P61" i="10"/>
  <c r="Q61" i="10"/>
  <c r="N62" i="10"/>
  <c r="P62" i="10"/>
  <c r="Q62" i="10"/>
  <c r="N63" i="10"/>
  <c r="P63" i="10"/>
  <c r="Q63" i="10"/>
  <c r="N64" i="10"/>
  <c r="P64" i="10"/>
  <c r="Q64" i="10"/>
  <c r="N65" i="10"/>
  <c r="P65" i="10"/>
  <c r="Q65" i="10"/>
  <c r="N66" i="10"/>
  <c r="P66" i="10"/>
  <c r="Q66" i="10"/>
  <c r="N67" i="10"/>
  <c r="P67" i="10"/>
  <c r="Q67" i="10"/>
  <c r="N68" i="10"/>
  <c r="P68" i="10"/>
  <c r="Q68" i="10"/>
  <c r="N69" i="10"/>
  <c r="P69" i="10"/>
  <c r="Q69" i="10"/>
  <c r="N70" i="10"/>
  <c r="P70" i="10"/>
  <c r="Q70" i="10"/>
  <c r="N71" i="10"/>
  <c r="P71" i="10"/>
  <c r="Q71" i="10"/>
  <c r="N72" i="10"/>
  <c r="P72" i="10"/>
  <c r="Q72" i="10"/>
  <c r="N73" i="10"/>
  <c r="P73" i="10"/>
  <c r="Q73" i="10"/>
  <c r="N74" i="10"/>
  <c r="P74" i="10"/>
  <c r="Q74" i="10"/>
  <c r="N75" i="10"/>
  <c r="P75" i="10"/>
  <c r="Q75" i="10"/>
  <c r="N76" i="10"/>
  <c r="P76" i="10"/>
  <c r="Q76" i="10"/>
  <c r="N77" i="10"/>
  <c r="P77" i="10"/>
  <c r="Q77" i="10"/>
  <c r="N78" i="10"/>
  <c r="P78" i="10"/>
  <c r="Q78" i="10"/>
  <c r="N79" i="10"/>
  <c r="P79" i="10"/>
  <c r="Q79" i="10"/>
  <c r="N80" i="10"/>
  <c r="P80" i="10"/>
  <c r="Q80" i="10"/>
  <c r="N81" i="10"/>
  <c r="P81" i="10"/>
  <c r="Q81" i="10"/>
  <c r="N82" i="10"/>
  <c r="P82" i="10"/>
  <c r="Q82" i="10"/>
  <c r="N83" i="10"/>
  <c r="P83" i="10"/>
  <c r="Q83" i="10"/>
  <c r="N84" i="10"/>
  <c r="P84" i="10"/>
  <c r="Q84" i="10"/>
  <c r="N85" i="10"/>
  <c r="P85" i="10"/>
  <c r="Q85" i="10"/>
  <c r="N86" i="10"/>
  <c r="P86" i="10"/>
  <c r="Q86" i="10"/>
  <c r="N87" i="10"/>
  <c r="P87" i="10"/>
  <c r="Q87" i="10"/>
  <c r="N88" i="10"/>
  <c r="P88" i="10"/>
  <c r="Q88" i="10"/>
  <c r="N89" i="10"/>
  <c r="P89" i="10"/>
  <c r="Q89" i="10"/>
  <c r="N90" i="10"/>
  <c r="P90" i="10"/>
  <c r="Q90" i="10"/>
  <c r="N91" i="10"/>
  <c r="P91" i="10"/>
  <c r="Q91" i="10"/>
  <c r="N92" i="10"/>
  <c r="P92" i="10"/>
  <c r="Q92" i="10"/>
  <c r="N93" i="10"/>
  <c r="P93" i="10"/>
  <c r="Q93" i="10"/>
  <c r="N94" i="10"/>
  <c r="P94" i="10"/>
  <c r="Q94" i="10"/>
  <c r="N95" i="10"/>
  <c r="P95" i="10"/>
  <c r="Q95" i="10"/>
  <c r="N96" i="10"/>
  <c r="P96" i="10"/>
  <c r="Q96" i="10"/>
  <c r="N97" i="10"/>
  <c r="P97" i="10"/>
  <c r="Q97" i="10"/>
  <c r="N98" i="10"/>
  <c r="P98" i="10"/>
  <c r="Q98" i="10"/>
  <c r="N99" i="10"/>
  <c r="P99" i="10"/>
  <c r="Q99" i="10"/>
  <c r="N100" i="10"/>
  <c r="P100" i="10"/>
  <c r="Q100" i="10"/>
  <c r="N101" i="10"/>
  <c r="P101" i="10"/>
  <c r="Q101" i="10"/>
  <c r="N102" i="10"/>
  <c r="P102" i="10"/>
  <c r="Q102" i="10"/>
  <c r="N103" i="10"/>
  <c r="P103" i="10"/>
  <c r="Q103" i="10"/>
  <c r="N104" i="10"/>
  <c r="P104" i="10"/>
  <c r="Q104" i="10"/>
  <c r="N105" i="10"/>
  <c r="P105" i="10"/>
  <c r="Q105" i="10"/>
  <c r="N106" i="10"/>
  <c r="P106" i="10"/>
  <c r="Q106" i="10"/>
  <c r="N107" i="10"/>
  <c r="P107" i="10"/>
  <c r="Q107" i="10"/>
  <c r="N108" i="10"/>
  <c r="P108" i="10"/>
  <c r="Q108" i="10"/>
  <c r="N109" i="10"/>
  <c r="P109" i="10"/>
  <c r="Q109" i="10"/>
  <c r="N110" i="10"/>
  <c r="P110" i="10"/>
  <c r="Q110" i="10"/>
  <c r="N111" i="10"/>
  <c r="P111" i="10"/>
  <c r="Q111" i="10"/>
  <c r="N112" i="10"/>
  <c r="P112" i="10"/>
  <c r="Q112" i="10"/>
  <c r="N113" i="10"/>
  <c r="P113" i="10"/>
  <c r="Q113" i="10"/>
  <c r="N114" i="10"/>
  <c r="P114" i="10"/>
  <c r="Q114" i="10"/>
  <c r="N115" i="10"/>
  <c r="P115" i="10"/>
  <c r="Q115" i="10"/>
  <c r="N116" i="10"/>
  <c r="P116" i="10"/>
  <c r="Q116" i="10"/>
  <c r="N117" i="10"/>
  <c r="P117" i="10"/>
  <c r="Q117" i="10"/>
  <c r="N118" i="10"/>
  <c r="P118" i="10"/>
  <c r="Q118" i="10"/>
  <c r="N119" i="10"/>
  <c r="P119" i="10"/>
  <c r="Q119" i="10"/>
  <c r="N120" i="10"/>
  <c r="P120" i="10"/>
  <c r="Q120" i="10"/>
  <c r="N121" i="10"/>
  <c r="P121" i="10"/>
  <c r="Q121" i="10"/>
  <c r="N122" i="10"/>
  <c r="P122" i="10"/>
  <c r="Q122" i="10"/>
  <c r="N123" i="10"/>
  <c r="P123" i="10"/>
  <c r="Q123" i="10"/>
  <c r="N124" i="10"/>
  <c r="P124" i="10"/>
  <c r="Q124" i="10"/>
  <c r="N125" i="10"/>
  <c r="P125" i="10"/>
  <c r="Q125" i="10"/>
  <c r="N126" i="10"/>
  <c r="P126" i="10"/>
  <c r="Q126" i="10"/>
  <c r="N127" i="10"/>
  <c r="P127" i="10"/>
  <c r="Q127" i="10"/>
  <c r="N128" i="10"/>
  <c r="P128" i="10"/>
  <c r="Q128" i="10"/>
  <c r="N129" i="10"/>
  <c r="P129" i="10"/>
  <c r="Q129" i="10"/>
  <c r="N130" i="10"/>
  <c r="P130" i="10"/>
  <c r="Q130" i="10"/>
  <c r="N131" i="10"/>
  <c r="P131" i="10"/>
  <c r="Q131" i="10"/>
  <c r="N132" i="10"/>
  <c r="P132" i="10"/>
  <c r="Q132" i="10"/>
  <c r="N133" i="10"/>
  <c r="P133" i="10"/>
  <c r="Q133" i="10"/>
  <c r="N134" i="10"/>
  <c r="P134" i="10"/>
  <c r="Q134" i="10"/>
  <c r="N135" i="10"/>
  <c r="P135" i="10"/>
  <c r="Q135" i="10"/>
  <c r="N136" i="10"/>
  <c r="P136" i="10"/>
  <c r="Q136" i="10"/>
  <c r="N137" i="10"/>
  <c r="P137" i="10"/>
  <c r="Q137" i="10"/>
  <c r="N138" i="10"/>
  <c r="P138" i="10"/>
  <c r="Q138" i="10"/>
  <c r="N139" i="10"/>
  <c r="P139" i="10"/>
  <c r="Q139" i="10"/>
  <c r="N140" i="10"/>
  <c r="P140" i="10"/>
  <c r="Q140" i="10"/>
  <c r="N141" i="10"/>
  <c r="P141" i="10"/>
  <c r="Q141" i="10"/>
  <c r="N142" i="10"/>
  <c r="P142" i="10"/>
  <c r="Q142" i="10"/>
  <c r="N143" i="10"/>
  <c r="P143" i="10"/>
  <c r="Q143" i="10"/>
  <c r="N144" i="10"/>
  <c r="P144" i="10"/>
  <c r="Q144" i="10"/>
  <c r="N145" i="10"/>
  <c r="P145" i="10"/>
  <c r="Q145" i="10"/>
  <c r="N146" i="10"/>
  <c r="P146" i="10"/>
  <c r="Q146" i="10"/>
  <c r="N147" i="10"/>
  <c r="P147" i="10"/>
  <c r="Q147" i="10"/>
  <c r="N148" i="10"/>
  <c r="P148" i="10"/>
  <c r="Q148" i="10"/>
  <c r="N149" i="10"/>
  <c r="P149" i="10"/>
  <c r="Q149" i="10"/>
  <c r="N150" i="10"/>
  <c r="P150" i="10"/>
  <c r="Q150" i="10"/>
  <c r="N151" i="10"/>
  <c r="P151" i="10"/>
  <c r="Q151" i="10"/>
  <c r="N152" i="10"/>
  <c r="P152" i="10"/>
  <c r="Q152" i="10"/>
  <c r="N153" i="10"/>
  <c r="P153" i="10"/>
  <c r="Q153" i="10"/>
  <c r="N154" i="10"/>
  <c r="P154" i="10"/>
  <c r="Q154" i="10"/>
  <c r="N155" i="10"/>
  <c r="P155" i="10"/>
  <c r="Q155" i="10"/>
  <c r="N156" i="10"/>
  <c r="P156" i="10"/>
  <c r="Q156" i="10"/>
  <c r="N157" i="10"/>
  <c r="P157" i="10"/>
  <c r="Q157" i="10"/>
  <c r="N158" i="10"/>
  <c r="P158" i="10"/>
  <c r="Q158" i="10"/>
  <c r="N159" i="10"/>
  <c r="P159" i="10"/>
  <c r="Q159" i="10"/>
  <c r="N160" i="10"/>
  <c r="P160" i="10"/>
  <c r="Q160" i="10"/>
  <c r="N161" i="10"/>
  <c r="P161" i="10"/>
  <c r="Q161" i="10"/>
  <c r="N162" i="10"/>
  <c r="P162" i="10"/>
  <c r="Q162" i="10"/>
  <c r="N163" i="10"/>
  <c r="P163" i="10"/>
  <c r="Q163" i="10"/>
  <c r="N164" i="10"/>
  <c r="P164" i="10"/>
  <c r="Q164" i="10"/>
  <c r="N165" i="10"/>
  <c r="P165" i="10"/>
  <c r="Q165" i="10"/>
  <c r="N166" i="10"/>
  <c r="P166" i="10"/>
  <c r="Q166" i="10"/>
  <c r="N167" i="10"/>
  <c r="P167" i="10"/>
  <c r="Q167" i="10"/>
  <c r="N168" i="10"/>
  <c r="P168" i="10"/>
  <c r="Q168" i="10"/>
  <c r="N169" i="10"/>
  <c r="P169" i="10"/>
  <c r="Q169" i="10"/>
  <c r="N170" i="10"/>
  <c r="P170" i="10"/>
  <c r="Q170" i="10"/>
  <c r="N171" i="10"/>
  <c r="P171" i="10"/>
  <c r="Q171" i="10"/>
  <c r="N172" i="10"/>
  <c r="P172" i="10"/>
  <c r="Q172" i="10"/>
  <c r="N173" i="10"/>
  <c r="P173" i="10"/>
  <c r="Q173" i="10"/>
  <c r="N174" i="10"/>
  <c r="P174" i="10"/>
  <c r="Q174" i="10"/>
  <c r="N175" i="10"/>
  <c r="P175" i="10"/>
  <c r="Q175" i="10"/>
  <c r="N176" i="10"/>
  <c r="P176" i="10"/>
  <c r="Q176" i="10"/>
  <c r="N177" i="10"/>
  <c r="P177" i="10"/>
  <c r="Q177" i="10"/>
  <c r="N178" i="10"/>
  <c r="P178" i="10"/>
  <c r="Q178" i="10"/>
  <c r="N179" i="10"/>
  <c r="P179" i="10"/>
  <c r="Q179" i="10"/>
  <c r="N180" i="10"/>
  <c r="P180" i="10"/>
  <c r="Q180" i="10"/>
  <c r="N181" i="10"/>
  <c r="P181" i="10"/>
  <c r="Q181" i="10"/>
  <c r="N182" i="10"/>
  <c r="P182" i="10"/>
  <c r="Q182" i="10"/>
  <c r="N183" i="10"/>
  <c r="P183" i="10"/>
  <c r="Q183" i="10"/>
  <c r="N184" i="10"/>
  <c r="P184" i="10"/>
  <c r="Q184" i="10"/>
  <c r="N185" i="10"/>
  <c r="P185" i="10"/>
  <c r="Q185" i="10"/>
  <c r="N186" i="10"/>
  <c r="P186" i="10"/>
  <c r="Q186" i="10"/>
  <c r="N187" i="10"/>
  <c r="P187" i="10"/>
  <c r="Q187" i="10"/>
  <c r="N188" i="10"/>
  <c r="P188" i="10"/>
  <c r="Q188" i="10"/>
  <c r="N189" i="10"/>
  <c r="P189" i="10"/>
  <c r="Q189" i="10"/>
  <c r="N190" i="10"/>
  <c r="P190" i="10"/>
  <c r="Q190" i="10"/>
  <c r="N191" i="10"/>
  <c r="P191" i="10"/>
  <c r="Q191" i="10"/>
  <c r="N192" i="10"/>
  <c r="P192" i="10"/>
  <c r="Q192" i="10"/>
  <c r="N193" i="10"/>
  <c r="P193" i="10"/>
  <c r="Q193" i="10"/>
  <c r="N194" i="10"/>
  <c r="P194" i="10"/>
  <c r="Q194" i="10"/>
  <c r="N195" i="10"/>
  <c r="P195" i="10"/>
  <c r="Q195" i="10"/>
  <c r="N196" i="10"/>
  <c r="P196" i="10"/>
  <c r="Q196" i="10"/>
  <c r="N197" i="10"/>
  <c r="P197" i="10"/>
  <c r="Q197" i="10"/>
  <c r="N198" i="10"/>
  <c r="P198" i="10"/>
  <c r="Q198" i="10"/>
  <c r="N199" i="10"/>
  <c r="P199" i="10"/>
  <c r="Q199" i="10"/>
  <c r="N200" i="10"/>
  <c r="P200" i="10"/>
  <c r="Q200" i="10"/>
  <c r="N201" i="10"/>
  <c r="P201" i="10"/>
  <c r="Q201" i="10"/>
  <c r="N202" i="10"/>
  <c r="P202" i="10"/>
  <c r="Q202" i="10"/>
  <c r="N203" i="10"/>
  <c r="P203" i="10"/>
  <c r="Q203" i="10"/>
  <c r="N204" i="10"/>
  <c r="P204" i="10"/>
  <c r="Q204" i="10"/>
  <c r="N205" i="10"/>
  <c r="P205" i="10"/>
  <c r="Q205" i="10"/>
  <c r="N206" i="10"/>
  <c r="P206" i="10"/>
  <c r="Q206" i="10"/>
  <c r="N207" i="10"/>
  <c r="P207" i="10"/>
  <c r="Q207" i="10"/>
  <c r="N208" i="10"/>
  <c r="P208" i="10"/>
  <c r="Q208" i="10"/>
  <c r="N209" i="10"/>
  <c r="P209" i="10"/>
  <c r="Q209" i="10"/>
  <c r="N210" i="10"/>
  <c r="P210" i="10"/>
  <c r="Q210" i="10"/>
  <c r="N211" i="10"/>
  <c r="P211" i="10"/>
  <c r="Q211" i="10"/>
  <c r="N212" i="10"/>
  <c r="P212" i="10"/>
  <c r="Q212" i="10"/>
  <c r="N213" i="10"/>
  <c r="P213" i="10"/>
  <c r="Q213" i="10"/>
  <c r="N214" i="10"/>
  <c r="P214" i="10"/>
  <c r="Q214" i="10"/>
  <c r="N215" i="10"/>
  <c r="P215" i="10"/>
  <c r="Q215" i="10"/>
  <c r="N216" i="10"/>
  <c r="P216" i="10"/>
  <c r="Q216" i="10"/>
  <c r="N217" i="10"/>
  <c r="P217" i="10"/>
  <c r="Q217" i="10"/>
  <c r="N218" i="10"/>
  <c r="P218" i="10"/>
  <c r="Q218" i="10"/>
  <c r="N219" i="10"/>
  <c r="P219" i="10"/>
  <c r="Q219" i="10"/>
  <c r="N220" i="10"/>
  <c r="P220" i="10"/>
  <c r="Q220" i="10"/>
  <c r="N221" i="10"/>
  <c r="P221" i="10"/>
  <c r="Q221" i="10"/>
  <c r="N222" i="10"/>
  <c r="P222" i="10"/>
  <c r="Q222" i="10"/>
  <c r="N223" i="10"/>
  <c r="P223" i="10"/>
  <c r="Q223" i="10"/>
  <c r="N224" i="10"/>
  <c r="P224" i="10"/>
  <c r="Q224" i="10"/>
  <c r="N225" i="10"/>
  <c r="P225" i="10"/>
  <c r="Q225" i="10"/>
  <c r="N226" i="10"/>
  <c r="P226" i="10"/>
  <c r="Q226" i="10"/>
  <c r="N227" i="10"/>
  <c r="P227" i="10"/>
  <c r="Q227" i="10"/>
  <c r="N228" i="10"/>
  <c r="P228" i="10"/>
  <c r="Q228" i="10"/>
  <c r="N229" i="10"/>
  <c r="P229" i="10"/>
  <c r="Q229" i="10"/>
  <c r="N230" i="10"/>
  <c r="P230" i="10"/>
  <c r="Q230" i="10"/>
  <c r="N231" i="10"/>
  <c r="P231" i="10"/>
  <c r="Q231" i="10"/>
  <c r="N232" i="10"/>
  <c r="P232" i="10"/>
  <c r="Q232" i="10"/>
  <c r="N233" i="10"/>
  <c r="P233" i="10"/>
  <c r="Q233" i="10"/>
  <c r="N234" i="10"/>
  <c r="P234" i="10"/>
  <c r="Q234" i="10"/>
  <c r="N235" i="10"/>
  <c r="P235" i="10"/>
  <c r="Q235" i="10"/>
  <c r="N236" i="10"/>
  <c r="P236" i="10"/>
  <c r="Q236" i="10"/>
  <c r="N237" i="10"/>
  <c r="P237" i="10"/>
  <c r="Q237" i="10"/>
  <c r="N238" i="10"/>
  <c r="P238" i="10"/>
  <c r="Q238" i="10"/>
  <c r="N239" i="10"/>
  <c r="P239" i="10"/>
  <c r="Q239" i="10"/>
  <c r="N240" i="10"/>
  <c r="P240" i="10"/>
  <c r="Q240" i="10"/>
  <c r="N241" i="10"/>
  <c r="P241" i="10"/>
  <c r="Q241" i="10"/>
  <c r="N242" i="10"/>
  <c r="P242" i="10"/>
  <c r="Q242" i="10"/>
  <c r="N243" i="10"/>
  <c r="P243" i="10"/>
  <c r="Q243" i="10"/>
  <c r="N244" i="10"/>
  <c r="P244" i="10"/>
  <c r="Q244" i="10"/>
  <c r="N245" i="10"/>
  <c r="P245" i="10"/>
  <c r="Q245" i="10"/>
  <c r="N246" i="10"/>
  <c r="P246" i="10"/>
  <c r="Q246" i="10"/>
  <c r="N247" i="10"/>
  <c r="P247" i="10"/>
  <c r="Q247" i="10"/>
  <c r="N248" i="10"/>
  <c r="P248" i="10"/>
  <c r="Q248" i="10"/>
  <c r="N249" i="10"/>
  <c r="P249" i="10"/>
  <c r="Q249" i="10"/>
  <c r="N250" i="10"/>
  <c r="P250" i="10"/>
  <c r="Q250" i="10"/>
  <c r="N251" i="10"/>
  <c r="P251" i="10"/>
  <c r="Q251" i="10"/>
  <c r="N252" i="10"/>
  <c r="P252" i="10"/>
  <c r="Q252" i="10"/>
  <c r="N253" i="10"/>
  <c r="P253" i="10"/>
  <c r="Q253" i="10"/>
  <c r="N254" i="10"/>
  <c r="P254" i="10"/>
  <c r="Q254" i="10"/>
  <c r="N255" i="10"/>
  <c r="P255" i="10"/>
  <c r="Q255" i="10"/>
  <c r="N256" i="10"/>
  <c r="P256" i="10"/>
  <c r="Q256" i="10"/>
  <c r="N257" i="10"/>
  <c r="P257" i="10"/>
  <c r="Q257" i="10"/>
  <c r="N258" i="10"/>
  <c r="P258" i="10"/>
  <c r="Q258" i="10"/>
  <c r="N259" i="10"/>
  <c r="P259" i="10"/>
  <c r="Q259" i="10"/>
  <c r="N260" i="10"/>
  <c r="P260" i="10"/>
  <c r="Q260" i="10"/>
  <c r="N261" i="10"/>
  <c r="P261" i="10"/>
  <c r="Q261" i="10"/>
  <c r="N262" i="10"/>
  <c r="P262" i="10"/>
  <c r="Q262" i="10"/>
  <c r="N263" i="10"/>
  <c r="P263" i="10"/>
  <c r="Q263" i="10"/>
  <c r="N264" i="10"/>
  <c r="P264" i="10"/>
  <c r="Q264" i="10"/>
  <c r="N265" i="10"/>
  <c r="P265" i="10"/>
  <c r="Q265" i="10"/>
  <c r="N266" i="10"/>
  <c r="P266" i="10"/>
  <c r="Q266" i="10"/>
  <c r="N267" i="10"/>
  <c r="P267" i="10"/>
  <c r="Q267" i="10"/>
  <c r="N268" i="10"/>
  <c r="P268" i="10"/>
  <c r="Q268" i="10"/>
  <c r="N269" i="10"/>
  <c r="P269" i="10"/>
  <c r="Q269" i="10"/>
  <c r="N270" i="10"/>
  <c r="P270" i="10"/>
  <c r="Q270" i="10"/>
  <c r="N271" i="10"/>
  <c r="P271" i="10"/>
  <c r="Q271" i="10"/>
  <c r="N272" i="10"/>
  <c r="P272" i="10"/>
  <c r="Q272" i="10"/>
  <c r="N273" i="10"/>
  <c r="P273" i="10"/>
  <c r="Q273" i="10"/>
  <c r="N274" i="10"/>
  <c r="P274" i="10"/>
  <c r="Q274" i="10"/>
  <c r="N275" i="10"/>
  <c r="P275" i="10"/>
  <c r="Q275" i="10"/>
  <c r="N276" i="10"/>
  <c r="P276" i="10"/>
  <c r="Q276" i="10"/>
  <c r="N277" i="10"/>
  <c r="P277" i="10"/>
  <c r="Q277" i="10"/>
  <c r="N278" i="10"/>
  <c r="P278" i="10"/>
  <c r="Q278" i="10"/>
  <c r="N279" i="10"/>
  <c r="P279" i="10"/>
  <c r="Q279" i="10"/>
  <c r="N280" i="10"/>
  <c r="P280" i="10"/>
  <c r="Q280" i="10"/>
  <c r="N281" i="10"/>
  <c r="P281" i="10"/>
  <c r="Q281" i="10"/>
  <c r="N282" i="10"/>
  <c r="P282" i="10"/>
  <c r="Q282" i="10"/>
  <c r="N283" i="10"/>
  <c r="P283" i="10"/>
  <c r="Q283" i="10"/>
  <c r="N284" i="10"/>
  <c r="P284" i="10"/>
  <c r="Q284" i="10"/>
  <c r="N285" i="10"/>
  <c r="P285" i="10"/>
  <c r="Q285" i="10"/>
  <c r="N286" i="10"/>
  <c r="P286" i="10"/>
  <c r="Q286" i="10"/>
  <c r="N287" i="10"/>
  <c r="P287" i="10"/>
  <c r="Q287" i="10"/>
  <c r="N288" i="10"/>
  <c r="P288" i="10"/>
  <c r="Q288" i="10"/>
  <c r="N289" i="10"/>
  <c r="P289" i="10"/>
  <c r="Q289" i="10"/>
  <c r="N290" i="10"/>
  <c r="P290" i="10"/>
  <c r="Q290" i="10"/>
  <c r="N291" i="10"/>
  <c r="P291" i="10"/>
  <c r="Q291" i="10"/>
  <c r="N292" i="10"/>
  <c r="P292" i="10"/>
  <c r="Q292" i="10"/>
  <c r="N293" i="10"/>
  <c r="P293" i="10"/>
  <c r="Q293" i="10"/>
  <c r="N294" i="10"/>
  <c r="P294" i="10"/>
  <c r="Q294" i="10"/>
  <c r="N295" i="10"/>
  <c r="P295" i="10"/>
  <c r="Q295" i="10"/>
  <c r="N296" i="10"/>
  <c r="P296" i="10"/>
  <c r="Q296" i="10"/>
  <c r="N297" i="10"/>
  <c r="P297" i="10"/>
  <c r="Q297" i="10"/>
  <c r="N298" i="10"/>
  <c r="P298" i="10"/>
  <c r="Q298" i="10"/>
  <c r="N299" i="10"/>
  <c r="P299" i="10"/>
  <c r="Q299" i="10"/>
  <c r="N300" i="10"/>
  <c r="P300" i="10"/>
  <c r="Q300" i="10"/>
  <c r="N301" i="10"/>
  <c r="P301" i="10"/>
  <c r="Q301" i="10"/>
  <c r="N302" i="10"/>
  <c r="P302" i="10"/>
  <c r="Q302" i="10"/>
  <c r="N303" i="10"/>
  <c r="P303" i="10"/>
  <c r="Q303" i="10"/>
  <c r="N304" i="10"/>
  <c r="P304" i="10"/>
  <c r="Q304" i="10"/>
  <c r="N305" i="10"/>
  <c r="P305" i="10"/>
  <c r="Q305" i="10"/>
  <c r="N306" i="10"/>
  <c r="P306" i="10"/>
  <c r="Q306" i="10"/>
  <c r="N307" i="10"/>
  <c r="P307" i="10"/>
  <c r="Q307" i="10"/>
  <c r="N308" i="10"/>
  <c r="P308" i="10"/>
  <c r="Q308" i="10"/>
  <c r="N309" i="10"/>
  <c r="P309" i="10"/>
  <c r="Q309" i="10"/>
  <c r="N310" i="10"/>
  <c r="P310" i="10"/>
  <c r="Q310" i="10"/>
  <c r="N311" i="10"/>
  <c r="P311" i="10"/>
  <c r="Q311" i="10"/>
  <c r="N312" i="10"/>
  <c r="P312" i="10"/>
  <c r="Q312" i="10"/>
  <c r="N313" i="10"/>
  <c r="P313" i="10"/>
  <c r="Q313" i="10"/>
  <c r="N314" i="10"/>
  <c r="P314" i="10"/>
  <c r="Q314" i="10"/>
  <c r="N315" i="10"/>
  <c r="P315" i="10"/>
  <c r="Q315" i="10"/>
  <c r="N316" i="10"/>
  <c r="P316" i="10"/>
  <c r="Q316" i="10"/>
  <c r="N317" i="10"/>
  <c r="P317" i="10"/>
  <c r="Q317" i="10"/>
  <c r="N318" i="10"/>
  <c r="P318" i="10"/>
  <c r="Q318" i="10"/>
  <c r="N319" i="10"/>
  <c r="P319" i="10"/>
  <c r="Q319" i="10"/>
  <c r="N320" i="10"/>
  <c r="P320" i="10"/>
  <c r="Q320" i="10"/>
  <c r="N321" i="10"/>
  <c r="P321" i="10"/>
  <c r="Q321" i="10"/>
  <c r="N322" i="10"/>
  <c r="P322" i="10"/>
  <c r="Q322" i="10"/>
  <c r="N323" i="10"/>
  <c r="P323" i="10"/>
  <c r="Q323" i="10"/>
  <c r="N324" i="10"/>
  <c r="P324" i="10"/>
  <c r="Q324" i="10"/>
  <c r="N325" i="10"/>
  <c r="P325" i="10"/>
  <c r="Q325" i="10"/>
  <c r="N326" i="10"/>
  <c r="P326" i="10"/>
  <c r="Q326" i="10"/>
  <c r="N327" i="10"/>
  <c r="P327" i="10"/>
  <c r="Q327" i="10"/>
  <c r="N328" i="10"/>
  <c r="P328" i="10"/>
  <c r="Q328" i="10"/>
  <c r="N329" i="10"/>
  <c r="P329" i="10"/>
  <c r="Q329" i="10"/>
  <c r="N330" i="10"/>
  <c r="P330" i="10"/>
  <c r="Q330" i="10"/>
  <c r="N331" i="10"/>
  <c r="P331" i="10"/>
  <c r="Q331" i="10"/>
  <c r="N332" i="10"/>
  <c r="P332" i="10"/>
  <c r="Q332" i="10"/>
  <c r="N333" i="10"/>
  <c r="P333" i="10"/>
  <c r="Q333" i="10"/>
  <c r="N334" i="10"/>
  <c r="P334" i="10"/>
  <c r="Q334" i="10"/>
  <c r="N335" i="10"/>
  <c r="P335" i="10"/>
  <c r="Q335" i="10"/>
  <c r="N336" i="10"/>
  <c r="P336" i="10"/>
  <c r="Q336" i="10"/>
  <c r="N337" i="10"/>
  <c r="P337" i="10"/>
  <c r="Q337" i="10"/>
  <c r="N338" i="10"/>
  <c r="P338" i="10"/>
  <c r="Q338" i="10"/>
  <c r="N339" i="10"/>
  <c r="P339" i="10"/>
  <c r="Q339" i="10"/>
  <c r="N340" i="10"/>
  <c r="P340" i="10"/>
  <c r="Q340" i="10"/>
  <c r="N341" i="10"/>
  <c r="P341" i="10"/>
  <c r="Q341" i="10"/>
  <c r="N342" i="10"/>
  <c r="P342" i="10"/>
  <c r="Q342" i="10"/>
  <c r="N343" i="10"/>
  <c r="P343" i="10"/>
  <c r="Q343" i="10"/>
  <c r="N344" i="10"/>
  <c r="P344" i="10"/>
  <c r="Q344" i="10"/>
  <c r="N345" i="10"/>
  <c r="P345" i="10"/>
  <c r="Q345" i="10"/>
  <c r="N346" i="10"/>
  <c r="P346" i="10"/>
  <c r="Q346" i="10"/>
  <c r="N347" i="10"/>
  <c r="P347" i="10"/>
  <c r="Q347" i="10"/>
  <c r="N348" i="10"/>
  <c r="P348" i="10"/>
  <c r="Q348" i="10"/>
  <c r="N349" i="10"/>
  <c r="P349" i="10"/>
  <c r="Q349" i="10"/>
  <c r="N350" i="10"/>
  <c r="P350" i="10"/>
  <c r="Q350" i="10"/>
  <c r="N351" i="10"/>
  <c r="P351" i="10"/>
  <c r="Q351" i="10"/>
  <c r="N2" i="10"/>
  <c r="P2" i="10"/>
  <c r="Q2" i="10"/>
  <c r="I3" i="10"/>
  <c r="K3" i="10"/>
  <c r="L3" i="10"/>
  <c r="I4" i="10"/>
  <c r="K4" i="10"/>
  <c r="L4" i="10"/>
  <c r="I5" i="10"/>
  <c r="K5" i="10"/>
  <c r="L5" i="10"/>
  <c r="I6" i="10"/>
  <c r="K6" i="10"/>
  <c r="L6" i="10"/>
  <c r="I7" i="10"/>
  <c r="K7" i="10"/>
  <c r="L7" i="10"/>
  <c r="I8" i="10"/>
  <c r="K8" i="10"/>
  <c r="L8" i="10"/>
  <c r="I9" i="10"/>
  <c r="K9" i="10"/>
  <c r="L9" i="10"/>
  <c r="I10" i="10"/>
  <c r="K10" i="10"/>
  <c r="L10" i="10"/>
  <c r="I11" i="10"/>
  <c r="K11" i="10"/>
  <c r="L11" i="10"/>
  <c r="I12" i="10"/>
  <c r="K12" i="10"/>
  <c r="L12" i="10"/>
  <c r="I13" i="10"/>
  <c r="K13" i="10"/>
  <c r="L13" i="10"/>
  <c r="I14" i="10"/>
  <c r="K14" i="10"/>
  <c r="L14" i="10"/>
  <c r="I15" i="10"/>
  <c r="K15" i="10"/>
  <c r="L15" i="10"/>
  <c r="I16" i="10"/>
  <c r="K16" i="10"/>
  <c r="L16" i="10"/>
  <c r="I17" i="10"/>
  <c r="K17" i="10"/>
  <c r="L17" i="10"/>
  <c r="I18" i="10"/>
  <c r="K18" i="10"/>
  <c r="L18" i="10"/>
  <c r="I19" i="10"/>
  <c r="K19" i="10"/>
  <c r="L19" i="10"/>
  <c r="I20" i="10"/>
  <c r="K20" i="10"/>
  <c r="L20" i="10"/>
  <c r="I21" i="10"/>
  <c r="K21" i="10"/>
  <c r="L21" i="10"/>
  <c r="I22" i="10"/>
  <c r="K22" i="10"/>
  <c r="L22" i="10"/>
  <c r="I23" i="10"/>
  <c r="K23" i="10"/>
  <c r="L23" i="10"/>
  <c r="I24" i="10"/>
  <c r="K24" i="10"/>
  <c r="L24" i="10"/>
  <c r="I25" i="10"/>
  <c r="K25" i="10"/>
  <c r="L25" i="10"/>
  <c r="I26" i="10"/>
  <c r="K26" i="10"/>
  <c r="L26" i="10"/>
  <c r="I27" i="10"/>
  <c r="K27" i="10"/>
  <c r="L27" i="10"/>
  <c r="I28" i="10"/>
  <c r="K28" i="10"/>
  <c r="L28" i="10"/>
  <c r="I29" i="10"/>
  <c r="K29" i="10"/>
  <c r="L29" i="10"/>
  <c r="I30" i="10"/>
  <c r="K30" i="10"/>
  <c r="L30" i="10"/>
  <c r="I31" i="10"/>
  <c r="K31" i="10"/>
  <c r="L31" i="10"/>
  <c r="I32" i="10"/>
  <c r="K32" i="10"/>
  <c r="L32" i="10"/>
  <c r="I33" i="10"/>
  <c r="K33" i="10"/>
  <c r="L33" i="10"/>
  <c r="I34" i="10"/>
  <c r="K34" i="10"/>
  <c r="L34" i="10"/>
  <c r="I35" i="10"/>
  <c r="K35" i="10"/>
  <c r="L35" i="10"/>
  <c r="I36" i="10"/>
  <c r="K36" i="10"/>
  <c r="L36" i="10"/>
  <c r="I37" i="10"/>
  <c r="K37" i="10"/>
  <c r="L37" i="10"/>
  <c r="I38" i="10"/>
  <c r="K38" i="10"/>
  <c r="L38" i="10"/>
  <c r="I39" i="10"/>
  <c r="K39" i="10"/>
  <c r="L39" i="10"/>
  <c r="I40" i="10"/>
  <c r="K40" i="10"/>
  <c r="L40" i="10"/>
  <c r="I41" i="10"/>
  <c r="K41" i="10"/>
  <c r="L41" i="10"/>
  <c r="I42" i="10"/>
  <c r="K42" i="10"/>
  <c r="L42" i="10"/>
  <c r="I43" i="10"/>
  <c r="K43" i="10"/>
  <c r="L43" i="10"/>
  <c r="I44" i="10"/>
  <c r="K44" i="10"/>
  <c r="L44" i="10"/>
  <c r="I45" i="10"/>
  <c r="K45" i="10"/>
  <c r="L45" i="10"/>
  <c r="I46" i="10"/>
  <c r="K46" i="10"/>
  <c r="L46" i="10"/>
  <c r="I47" i="10"/>
  <c r="K47" i="10"/>
  <c r="L47" i="10"/>
  <c r="I48" i="10"/>
  <c r="K48" i="10"/>
  <c r="L48" i="10"/>
  <c r="I49" i="10"/>
  <c r="K49" i="10"/>
  <c r="L49" i="10"/>
  <c r="I50" i="10"/>
  <c r="K50" i="10"/>
  <c r="L50" i="10"/>
  <c r="I51" i="10"/>
  <c r="K51" i="10"/>
  <c r="L51" i="10"/>
  <c r="I52" i="10"/>
  <c r="K52" i="10"/>
  <c r="L52" i="10"/>
  <c r="I53" i="10"/>
  <c r="K53" i="10"/>
  <c r="L53" i="10"/>
  <c r="I54" i="10"/>
  <c r="K54" i="10"/>
  <c r="L54" i="10"/>
  <c r="I55" i="10"/>
  <c r="K55" i="10"/>
  <c r="L55" i="10"/>
  <c r="I56" i="10"/>
  <c r="K56" i="10"/>
  <c r="L56" i="10"/>
  <c r="I57" i="10"/>
  <c r="K57" i="10"/>
  <c r="L57" i="10"/>
  <c r="I58" i="10"/>
  <c r="K58" i="10"/>
  <c r="L58" i="10"/>
  <c r="I59" i="10"/>
  <c r="K59" i="10"/>
  <c r="L59" i="10"/>
  <c r="I60" i="10"/>
  <c r="K60" i="10"/>
  <c r="L60" i="10"/>
  <c r="I61" i="10"/>
  <c r="K61" i="10"/>
  <c r="L61" i="10"/>
  <c r="I62" i="10"/>
  <c r="K62" i="10"/>
  <c r="L62" i="10"/>
  <c r="I63" i="10"/>
  <c r="K63" i="10"/>
  <c r="L63" i="10"/>
  <c r="I64" i="10"/>
  <c r="K64" i="10"/>
  <c r="L64" i="10"/>
  <c r="I65" i="10"/>
  <c r="K65" i="10"/>
  <c r="L65" i="10"/>
  <c r="I66" i="10"/>
  <c r="K66" i="10"/>
  <c r="L66" i="10"/>
  <c r="I67" i="10"/>
  <c r="K67" i="10"/>
  <c r="L67" i="10"/>
  <c r="I68" i="10"/>
  <c r="K68" i="10"/>
  <c r="L68" i="10"/>
  <c r="I69" i="10"/>
  <c r="K69" i="10"/>
  <c r="L69" i="10"/>
  <c r="I70" i="10"/>
  <c r="K70" i="10"/>
  <c r="L70" i="10"/>
  <c r="I71" i="10"/>
  <c r="K71" i="10"/>
  <c r="L71" i="10"/>
  <c r="I72" i="10"/>
  <c r="K72" i="10"/>
  <c r="L72" i="10"/>
  <c r="I73" i="10"/>
  <c r="K73" i="10"/>
  <c r="L73" i="10"/>
  <c r="I74" i="10"/>
  <c r="K74" i="10"/>
  <c r="L74" i="10"/>
  <c r="I75" i="10"/>
  <c r="K75" i="10"/>
  <c r="L75" i="10"/>
  <c r="I76" i="10"/>
  <c r="K76" i="10"/>
  <c r="L76" i="10"/>
  <c r="I77" i="10"/>
  <c r="K77" i="10"/>
  <c r="L77" i="10"/>
  <c r="I78" i="10"/>
  <c r="K78" i="10"/>
  <c r="L78" i="10"/>
  <c r="I79" i="10"/>
  <c r="K79" i="10"/>
  <c r="L79" i="10"/>
  <c r="I80" i="10"/>
  <c r="K80" i="10"/>
  <c r="L80" i="10"/>
  <c r="I81" i="10"/>
  <c r="K81" i="10"/>
  <c r="L81" i="10"/>
  <c r="I82" i="10"/>
  <c r="K82" i="10"/>
  <c r="L82" i="10"/>
  <c r="I83" i="10"/>
  <c r="K83" i="10"/>
  <c r="L83" i="10"/>
  <c r="I84" i="10"/>
  <c r="K84" i="10"/>
  <c r="L84" i="10"/>
  <c r="I85" i="10"/>
  <c r="K85" i="10"/>
  <c r="L85" i="10"/>
  <c r="I86" i="10"/>
  <c r="K86" i="10"/>
  <c r="L86" i="10"/>
  <c r="I87" i="10"/>
  <c r="K87" i="10"/>
  <c r="L87" i="10"/>
  <c r="I88" i="10"/>
  <c r="K88" i="10"/>
  <c r="L88" i="10"/>
  <c r="I89" i="10"/>
  <c r="K89" i="10"/>
  <c r="L89" i="10"/>
  <c r="I90" i="10"/>
  <c r="K90" i="10"/>
  <c r="L90" i="10"/>
  <c r="I91" i="10"/>
  <c r="K91" i="10"/>
  <c r="L91" i="10"/>
  <c r="I92" i="10"/>
  <c r="K92" i="10"/>
  <c r="L92" i="10"/>
  <c r="I93" i="10"/>
  <c r="K93" i="10"/>
  <c r="L93" i="10"/>
  <c r="I94" i="10"/>
  <c r="K94" i="10"/>
  <c r="L94" i="10"/>
  <c r="I95" i="10"/>
  <c r="K95" i="10"/>
  <c r="L95" i="10"/>
  <c r="I96" i="10"/>
  <c r="K96" i="10"/>
  <c r="L96" i="10"/>
  <c r="I97" i="10"/>
  <c r="K97" i="10"/>
  <c r="L97" i="10"/>
  <c r="I98" i="10"/>
  <c r="K98" i="10"/>
  <c r="L98" i="10"/>
  <c r="I99" i="10"/>
  <c r="K99" i="10"/>
  <c r="L99" i="10"/>
  <c r="I100" i="10"/>
  <c r="K100" i="10"/>
  <c r="L100" i="10"/>
  <c r="I101" i="10"/>
  <c r="K101" i="10"/>
  <c r="L101" i="10"/>
  <c r="I102" i="10"/>
  <c r="K102" i="10"/>
  <c r="L102" i="10"/>
  <c r="I103" i="10"/>
  <c r="K103" i="10"/>
  <c r="L103" i="10"/>
  <c r="I104" i="10"/>
  <c r="K104" i="10"/>
  <c r="L104" i="10"/>
  <c r="I105" i="10"/>
  <c r="K105" i="10"/>
  <c r="L105" i="10"/>
  <c r="I106" i="10"/>
  <c r="K106" i="10"/>
  <c r="L106" i="10"/>
  <c r="I107" i="10"/>
  <c r="K107" i="10"/>
  <c r="L107" i="10"/>
  <c r="I108" i="10"/>
  <c r="K108" i="10"/>
  <c r="L108" i="10"/>
  <c r="I109" i="10"/>
  <c r="K109" i="10"/>
  <c r="L109" i="10"/>
  <c r="I110" i="10"/>
  <c r="K110" i="10"/>
  <c r="L110" i="10"/>
  <c r="I111" i="10"/>
  <c r="K111" i="10"/>
  <c r="L111" i="10"/>
  <c r="I112" i="10"/>
  <c r="K112" i="10"/>
  <c r="L112" i="10"/>
  <c r="I113" i="10"/>
  <c r="K113" i="10"/>
  <c r="L113" i="10"/>
  <c r="I114" i="10"/>
  <c r="K114" i="10"/>
  <c r="L114" i="10"/>
  <c r="I115" i="10"/>
  <c r="K115" i="10"/>
  <c r="L115" i="10"/>
  <c r="I116" i="10"/>
  <c r="K116" i="10"/>
  <c r="L116" i="10"/>
  <c r="I117" i="10"/>
  <c r="K117" i="10"/>
  <c r="L117" i="10"/>
  <c r="I118" i="10"/>
  <c r="K118" i="10"/>
  <c r="L118" i="10"/>
  <c r="I119" i="10"/>
  <c r="K119" i="10"/>
  <c r="L119" i="10"/>
  <c r="I120" i="10"/>
  <c r="K120" i="10"/>
  <c r="L120" i="10"/>
  <c r="I121" i="10"/>
  <c r="K121" i="10"/>
  <c r="L121" i="10"/>
  <c r="I122" i="10"/>
  <c r="K122" i="10"/>
  <c r="L122" i="10"/>
  <c r="I123" i="10"/>
  <c r="K123" i="10"/>
  <c r="L123" i="10"/>
  <c r="I124" i="10"/>
  <c r="K124" i="10"/>
  <c r="L124" i="10"/>
  <c r="I125" i="10"/>
  <c r="K125" i="10"/>
  <c r="L125" i="10"/>
  <c r="I126" i="10"/>
  <c r="K126" i="10"/>
  <c r="L126" i="10"/>
  <c r="I127" i="10"/>
  <c r="K127" i="10"/>
  <c r="L127" i="10"/>
  <c r="I128" i="10"/>
  <c r="K128" i="10"/>
  <c r="L128" i="10"/>
  <c r="I129" i="10"/>
  <c r="K129" i="10"/>
  <c r="L129" i="10"/>
  <c r="I130" i="10"/>
  <c r="K130" i="10"/>
  <c r="L130" i="10"/>
  <c r="I131" i="10"/>
  <c r="K131" i="10"/>
  <c r="L131" i="10"/>
  <c r="I132" i="10"/>
  <c r="K132" i="10"/>
  <c r="L132" i="10"/>
  <c r="I133" i="10"/>
  <c r="K133" i="10"/>
  <c r="L133" i="10"/>
  <c r="I134" i="10"/>
  <c r="K134" i="10"/>
  <c r="L134" i="10"/>
  <c r="I135" i="10"/>
  <c r="K135" i="10"/>
  <c r="L135" i="10"/>
  <c r="I136" i="10"/>
  <c r="K136" i="10"/>
  <c r="L136" i="10"/>
  <c r="I137" i="10"/>
  <c r="K137" i="10"/>
  <c r="L137" i="10"/>
  <c r="I138" i="10"/>
  <c r="K138" i="10"/>
  <c r="L138" i="10"/>
  <c r="I139" i="10"/>
  <c r="K139" i="10"/>
  <c r="L139" i="10"/>
  <c r="I140" i="10"/>
  <c r="K140" i="10"/>
  <c r="L140" i="10"/>
  <c r="I141" i="10"/>
  <c r="K141" i="10"/>
  <c r="L141" i="10"/>
  <c r="I142" i="10"/>
  <c r="K142" i="10"/>
  <c r="L142" i="10"/>
  <c r="I143" i="10"/>
  <c r="K143" i="10"/>
  <c r="L143" i="10"/>
  <c r="I144" i="10"/>
  <c r="K144" i="10"/>
  <c r="L144" i="10"/>
  <c r="I145" i="10"/>
  <c r="K145" i="10"/>
  <c r="L145" i="10"/>
  <c r="I146" i="10"/>
  <c r="K146" i="10"/>
  <c r="L146" i="10"/>
  <c r="I147" i="10"/>
  <c r="K147" i="10"/>
  <c r="L147" i="10"/>
  <c r="I148" i="10"/>
  <c r="K148" i="10"/>
  <c r="L148" i="10"/>
  <c r="I149" i="10"/>
  <c r="K149" i="10"/>
  <c r="L149" i="10"/>
  <c r="I150" i="10"/>
  <c r="K150" i="10"/>
  <c r="L150" i="10"/>
  <c r="I151" i="10"/>
  <c r="K151" i="10"/>
  <c r="L151" i="10"/>
  <c r="I152" i="10"/>
  <c r="K152" i="10"/>
  <c r="L152" i="10"/>
  <c r="I153" i="10"/>
  <c r="K153" i="10"/>
  <c r="L153" i="10"/>
  <c r="I154" i="10"/>
  <c r="K154" i="10"/>
  <c r="L154" i="10"/>
  <c r="I155" i="10"/>
  <c r="K155" i="10"/>
  <c r="L155" i="10"/>
  <c r="I156" i="10"/>
  <c r="K156" i="10"/>
  <c r="L156" i="10"/>
  <c r="I157" i="10"/>
  <c r="K157" i="10"/>
  <c r="L157" i="10"/>
  <c r="I158" i="10"/>
  <c r="K158" i="10"/>
  <c r="L158" i="10"/>
  <c r="I159" i="10"/>
  <c r="K159" i="10"/>
  <c r="L159" i="10"/>
  <c r="I160" i="10"/>
  <c r="K160" i="10"/>
  <c r="L160" i="10"/>
  <c r="I161" i="10"/>
  <c r="K161" i="10"/>
  <c r="L161" i="10"/>
  <c r="I162" i="10"/>
  <c r="K162" i="10"/>
  <c r="L162" i="10"/>
  <c r="I163" i="10"/>
  <c r="K163" i="10"/>
  <c r="L163" i="10"/>
  <c r="I164" i="10"/>
  <c r="K164" i="10"/>
  <c r="L164" i="10"/>
  <c r="I165" i="10"/>
  <c r="K165" i="10"/>
  <c r="L165" i="10"/>
  <c r="I166" i="10"/>
  <c r="K166" i="10"/>
  <c r="L166" i="10"/>
  <c r="I167" i="10"/>
  <c r="K167" i="10"/>
  <c r="L167" i="10"/>
  <c r="I168" i="10"/>
  <c r="K168" i="10"/>
  <c r="L168" i="10"/>
  <c r="I169" i="10"/>
  <c r="K169" i="10"/>
  <c r="L169" i="10"/>
  <c r="I170" i="10"/>
  <c r="K170" i="10"/>
  <c r="L170" i="10"/>
  <c r="I171" i="10"/>
  <c r="K171" i="10"/>
  <c r="L171" i="10"/>
  <c r="I172" i="10"/>
  <c r="K172" i="10"/>
  <c r="L172" i="10"/>
  <c r="I173" i="10"/>
  <c r="K173" i="10"/>
  <c r="L173" i="10"/>
  <c r="I174" i="10"/>
  <c r="K174" i="10"/>
  <c r="L174" i="10"/>
  <c r="I175" i="10"/>
  <c r="K175" i="10"/>
  <c r="L175" i="10"/>
  <c r="I176" i="10"/>
  <c r="K176" i="10"/>
  <c r="L176" i="10"/>
  <c r="I177" i="10"/>
  <c r="K177" i="10"/>
  <c r="L177" i="10"/>
  <c r="I178" i="10"/>
  <c r="K178" i="10"/>
  <c r="L178" i="10"/>
  <c r="I179" i="10"/>
  <c r="K179" i="10"/>
  <c r="L179" i="10"/>
  <c r="I180" i="10"/>
  <c r="K180" i="10"/>
  <c r="L180" i="10"/>
  <c r="I181" i="10"/>
  <c r="K181" i="10"/>
  <c r="L181" i="10"/>
  <c r="I182" i="10"/>
  <c r="K182" i="10"/>
  <c r="L182" i="10"/>
  <c r="I183" i="10"/>
  <c r="K183" i="10"/>
  <c r="L183" i="10"/>
  <c r="I184" i="10"/>
  <c r="K184" i="10"/>
  <c r="L184" i="10"/>
  <c r="I185" i="10"/>
  <c r="K185" i="10"/>
  <c r="L185" i="10"/>
  <c r="I186" i="10"/>
  <c r="K186" i="10"/>
  <c r="L186" i="10"/>
  <c r="I187" i="10"/>
  <c r="K187" i="10"/>
  <c r="L187" i="10"/>
  <c r="I188" i="10"/>
  <c r="K188" i="10"/>
  <c r="L188" i="10"/>
  <c r="I189" i="10"/>
  <c r="K189" i="10"/>
  <c r="L189" i="10"/>
  <c r="I190" i="10"/>
  <c r="K190" i="10"/>
  <c r="L190" i="10"/>
  <c r="I191" i="10"/>
  <c r="K191" i="10"/>
  <c r="L191" i="10"/>
  <c r="I192" i="10"/>
  <c r="K192" i="10"/>
  <c r="L192" i="10"/>
  <c r="I193" i="10"/>
  <c r="K193" i="10"/>
  <c r="L193" i="10"/>
  <c r="I194" i="10"/>
  <c r="K194" i="10"/>
  <c r="L194" i="10"/>
  <c r="I195" i="10"/>
  <c r="K195" i="10"/>
  <c r="L195" i="10"/>
  <c r="I196" i="10"/>
  <c r="K196" i="10"/>
  <c r="L196" i="10"/>
  <c r="I197" i="10"/>
  <c r="K197" i="10"/>
  <c r="L197" i="10"/>
  <c r="I198" i="10"/>
  <c r="K198" i="10"/>
  <c r="L198" i="10"/>
  <c r="I199" i="10"/>
  <c r="K199" i="10"/>
  <c r="L199" i="10"/>
  <c r="I200" i="10"/>
  <c r="K200" i="10"/>
  <c r="L200" i="10"/>
  <c r="I201" i="10"/>
  <c r="K201" i="10"/>
  <c r="L201" i="10"/>
  <c r="I202" i="10"/>
  <c r="K202" i="10"/>
  <c r="L202" i="10"/>
  <c r="I203" i="10"/>
  <c r="K203" i="10"/>
  <c r="L203" i="10"/>
  <c r="I204" i="10"/>
  <c r="K204" i="10"/>
  <c r="L204" i="10"/>
  <c r="I205" i="10"/>
  <c r="K205" i="10"/>
  <c r="L205" i="10"/>
  <c r="I206" i="10"/>
  <c r="K206" i="10"/>
  <c r="L206" i="10"/>
  <c r="I207" i="10"/>
  <c r="K207" i="10"/>
  <c r="L207" i="10"/>
  <c r="I208" i="10"/>
  <c r="K208" i="10"/>
  <c r="L208" i="10"/>
  <c r="I209" i="10"/>
  <c r="K209" i="10"/>
  <c r="L209" i="10"/>
  <c r="I210" i="10"/>
  <c r="K210" i="10"/>
  <c r="L210" i="10"/>
  <c r="I211" i="10"/>
  <c r="K211" i="10"/>
  <c r="L211" i="10"/>
  <c r="I212" i="10"/>
  <c r="K212" i="10"/>
  <c r="L212" i="10"/>
  <c r="I213" i="10"/>
  <c r="K213" i="10"/>
  <c r="L213" i="10"/>
  <c r="I214" i="10"/>
  <c r="K214" i="10"/>
  <c r="L214" i="10"/>
  <c r="I215" i="10"/>
  <c r="K215" i="10"/>
  <c r="L215" i="10"/>
  <c r="I216" i="10"/>
  <c r="K216" i="10"/>
  <c r="L216" i="10"/>
  <c r="I217" i="10"/>
  <c r="K217" i="10"/>
  <c r="L217" i="10"/>
  <c r="I218" i="10"/>
  <c r="K218" i="10"/>
  <c r="L218" i="10"/>
  <c r="I219" i="10"/>
  <c r="K219" i="10"/>
  <c r="L219" i="10"/>
  <c r="I220" i="10"/>
  <c r="K220" i="10"/>
  <c r="L220" i="10"/>
  <c r="I221" i="10"/>
  <c r="K221" i="10"/>
  <c r="L221" i="10"/>
  <c r="I222" i="10"/>
  <c r="K222" i="10"/>
  <c r="L222" i="10"/>
  <c r="I223" i="10"/>
  <c r="K223" i="10"/>
  <c r="L223" i="10"/>
  <c r="I224" i="10"/>
  <c r="K224" i="10"/>
  <c r="L224" i="10"/>
  <c r="I225" i="10"/>
  <c r="K225" i="10"/>
  <c r="L225" i="10"/>
  <c r="I226" i="10"/>
  <c r="K226" i="10"/>
  <c r="L226" i="10"/>
  <c r="I227" i="10"/>
  <c r="K227" i="10"/>
  <c r="L227" i="10"/>
  <c r="I228" i="10"/>
  <c r="K228" i="10"/>
  <c r="L228" i="10"/>
  <c r="I229" i="10"/>
  <c r="K229" i="10"/>
  <c r="L229" i="10"/>
  <c r="I230" i="10"/>
  <c r="K230" i="10"/>
  <c r="L230" i="10"/>
  <c r="I231" i="10"/>
  <c r="K231" i="10"/>
  <c r="L231" i="10"/>
  <c r="I232" i="10"/>
  <c r="K232" i="10"/>
  <c r="L232" i="10"/>
  <c r="I233" i="10"/>
  <c r="K233" i="10"/>
  <c r="L233" i="10"/>
  <c r="I234" i="10"/>
  <c r="K234" i="10"/>
  <c r="L234" i="10"/>
  <c r="I235" i="10"/>
  <c r="K235" i="10"/>
  <c r="L235" i="10"/>
  <c r="I236" i="10"/>
  <c r="K236" i="10"/>
  <c r="L236" i="10"/>
  <c r="I237" i="10"/>
  <c r="K237" i="10"/>
  <c r="L237" i="10"/>
  <c r="I238" i="10"/>
  <c r="K238" i="10"/>
  <c r="L238" i="10"/>
  <c r="I239" i="10"/>
  <c r="K239" i="10"/>
  <c r="L239" i="10"/>
  <c r="I240" i="10"/>
  <c r="K240" i="10"/>
  <c r="L240" i="10"/>
  <c r="I241" i="10"/>
  <c r="K241" i="10"/>
  <c r="L241" i="10"/>
  <c r="I242" i="10"/>
  <c r="K242" i="10"/>
  <c r="L242" i="10"/>
  <c r="I243" i="10"/>
  <c r="K243" i="10"/>
  <c r="L243" i="10"/>
  <c r="I244" i="10"/>
  <c r="K244" i="10"/>
  <c r="L244" i="10"/>
  <c r="I245" i="10"/>
  <c r="K245" i="10"/>
  <c r="L245" i="10"/>
  <c r="I246" i="10"/>
  <c r="K246" i="10"/>
  <c r="L246" i="10"/>
  <c r="I247" i="10"/>
  <c r="K247" i="10"/>
  <c r="L247" i="10"/>
  <c r="I248" i="10"/>
  <c r="K248" i="10"/>
  <c r="L248" i="10"/>
  <c r="I249" i="10"/>
  <c r="K249" i="10"/>
  <c r="L249" i="10"/>
  <c r="I250" i="10"/>
  <c r="K250" i="10"/>
  <c r="L250" i="10"/>
  <c r="I251" i="10"/>
  <c r="K251" i="10"/>
  <c r="L251" i="10"/>
  <c r="I252" i="10"/>
  <c r="K252" i="10"/>
  <c r="L252" i="10"/>
  <c r="I253" i="10"/>
  <c r="K253" i="10"/>
  <c r="L253" i="10"/>
  <c r="I254" i="10"/>
  <c r="K254" i="10"/>
  <c r="L254" i="10"/>
  <c r="I255" i="10"/>
  <c r="K255" i="10"/>
  <c r="L255" i="10"/>
  <c r="I256" i="10"/>
  <c r="K256" i="10"/>
  <c r="L256" i="10"/>
  <c r="I257" i="10"/>
  <c r="K257" i="10"/>
  <c r="L257" i="10"/>
  <c r="I258" i="10"/>
  <c r="K258" i="10"/>
  <c r="L258" i="10"/>
  <c r="I259" i="10"/>
  <c r="K259" i="10"/>
  <c r="L259" i="10"/>
  <c r="I260" i="10"/>
  <c r="K260" i="10"/>
  <c r="L260" i="10"/>
  <c r="I261" i="10"/>
  <c r="K261" i="10"/>
  <c r="L261" i="10"/>
  <c r="I262" i="10"/>
  <c r="K262" i="10"/>
  <c r="L262" i="10"/>
  <c r="I263" i="10"/>
  <c r="K263" i="10"/>
  <c r="L263" i="10"/>
  <c r="I264" i="10"/>
  <c r="K264" i="10"/>
  <c r="L264" i="10"/>
  <c r="I265" i="10"/>
  <c r="K265" i="10"/>
  <c r="L265" i="10"/>
  <c r="I266" i="10"/>
  <c r="K266" i="10"/>
  <c r="L266" i="10"/>
  <c r="I267" i="10"/>
  <c r="K267" i="10"/>
  <c r="L267" i="10"/>
  <c r="I268" i="10"/>
  <c r="K268" i="10"/>
  <c r="L268" i="10"/>
  <c r="I269" i="10"/>
  <c r="K269" i="10"/>
  <c r="L269" i="10"/>
  <c r="I270" i="10"/>
  <c r="K270" i="10"/>
  <c r="L270" i="10"/>
  <c r="I271" i="10"/>
  <c r="K271" i="10"/>
  <c r="L271" i="10"/>
  <c r="I272" i="10"/>
  <c r="K272" i="10"/>
  <c r="L272" i="10"/>
  <c r="I273" i="10"/>
  <c r="K273" i="10"/>
  <c r="L273" i="10"/>
  <c r="I274" i="10"/>
  <c r="K274" i="10"/>
  <c r="L274" i="10"/>
  <c r="I275" i="10"/>
  <c r="K275" i="10"/>
  <c r="L275" i="10"/>
  <c r="I276" i="10"/>
  <c r="K276" i="10"/>
  <c r="L276" i="10"/>
  <c r="I277" i="10"/>
  <c r="K277" i="10"/>
  <c r="L277" i="10"/>
  <c r="I278" i="10"/>
  <c r="K278" i="10"/>
  <c r="L278" i="10"/>
  <c r="I279" i="10"/>
  <c r="K279" i="10"/>
  <c r="L279" i="10"/>
  <c r="I280" i="10"/>
  <c r="K280" i="10"/>
  <c r="L280" i="10"/>
  <c r="I281" i="10"/>
  <c r="K281" i="10"/>
  <c r="L281" i="10"/>
  <c r="I282" i="10"/>
  <c r="K282" i="10"/>
  <c r="L282" i="10"/>
  <c r="I283" i="10"/>
  <c r="K283" i="10"/>
  <c r="L283" i="10"/>
  <c r="I284" i="10"/>
  <c r="K284" i="10"/>
  <c r="L284" i="10"/>
  <c r="I285" i="10"/>
  <c r="K285" i="10"/>
  <c r="L285" i="10"/>
  <c r="I286" i="10"/>
  <c r="K286" i="10"/>
  <c r="L286" i="10"/>
  <c r="I287" i="10"/>
  <c r="K287" i="10"/>
  <c r="L287" i="10"/>
  <c r="I288" i="10"/>
  <c r="K288" i="10"/>
  <c r="L288" i="10"/>
  <c r="I289" i="10"/>
  <c r="K289" i="10"/>
  <c r="L289" i="10"/>
  <c r="I290" i="10"/>
  <c r="K290" i="10"/>
  <c r="L290" i="10"/>
  <c r="I291" i="10"/>
  <c r="K291" i="10"/>
  <c r="L291" i="10"/>
  <c r="I292" i="10"/>
  <c r="K292" i="10"/>
  <c r="L292" i="10"/>
  <c r="I293" i="10"/>
  <c r="K293" i="10"/>
  <c r="L293" i="10"/>
  <c r="I294" i="10"/>
  <c r="K294" i="10"/>
  <c r="L294" i="10"/>
  <c r="I295" i="10"/>
  <c r="K295" i="10"/>
  <c r="L295" i="10"/>
  <c r="I296" i="10"/>
  <c r="K296" i="10"/>
  <c r="L296" i="10"/>
  <c r="I297" i="10"/>
  <c r="K297" i="10"/>
  <c r="L297" i="10"/>
  <c r="I298" i="10"/>
  <c r="K298" i="10"/>
  <c r="L298" i="10"/>
  <c r="I299" i="10"/>
  <c r="K299" i="10"/>
  <c r="L299" i="10"/>
  <c r="I300" i="10"/>
  <c r="K300" i="10"/>
  <c r="L300" i="10"/>
  <c r="I301" i="10"/>
  <c r="K301" i="10"/>
  <c r="L301" i="10"/>
  <c r="I302" i="10"/>
  <c r="K302" i="10"/>
  <c r="L302" i="10"/>
  <c r="I303" i="10"/>
  <c r="K303" i="10"/>
  <c r="L303" i="10"/>
  <c r="I304" i="10"/>
  <c r="K304" i="10"/>
  <c r="L304" i="10"/>
  <c r="I305" i="10"/>
  <c r="K305" i="10"/>
  <c r="L305" i="10"/>
  <c r="I306" i="10"/>
  <c r="K306" i="10"/>
  <c r="L306" i="10"/>
  <c r="I307" i="10"/>
  <c r="K307" i="10"/>
  <c r="L307" i="10"/>
  <c r="I308" i="10"/>
  <c r="K308" i="10"/>
  <c r="L308" i="10"/>
  <c r="I309" i="10"/>
  <c r="K309" i="10"/>
  <c r="L309" i="10"/>
  <c r="I310" i="10"/>
  <c r="K310" i="10"/>
  <c r="L310" i="10"/>
  <c r="I311" i="10"/>
  <c r="K311" i="10"/>
  <c r="L311" i="10"/>
  <c r="I312" i="10"/>
  <c r="K312" i="10"/>
  <c r="L312" i="10"/>
  <c r="I313" i="10"/>
  <c r="K313" i="10"/>
  <c r="L313" i="10"/>
  <c r="I314" i="10"/>
  <c r="K314" i="10"/>
  <c r="L314" i="10"/>
  <c r="I315" i="10"/>
  <c r="K315" i="10"/>
  <c r="L315" i="10"/>
  <c r="I316" i="10"/>
  <c r="K316" i="10"/>
  <c r="L316" i="10"/>
  <c r="I317" i="10"/>
  <c r="K317" i="10"/>
  <c r="L317" i="10"/>
  <c r="I318" i="10"/>
  <c r="K318" i="10"/>
  <c r="L318" i="10"/>
  <c r="I319" i="10"/>
  <c r="K319" i="10"/>
  <c r="L319" i="10"/>
  <c r="I320" i="10"/>
  <c r="K320" i="10"/>
  <c r="L320" i="10"/>
  <c r="I321" i="10"/>
  <c r="K321" i="10"/>
  <c r="L321" i="10"/>
  <c r="I322" i="10"/>
  <c r="K322" i="10"/>
  <c r="L322" i="10"/>
  <c r="I323" i="10"/>
  <c r="K323" i="10"/>
  <c r="L323" i="10"/>
  <c r="I324" i="10"/>
  <c r="K324" i="10"/>
  <c r="L324" i="10"/>
  <c r="I325" i="10"/>
  <c r="K325" i="10"/>
  <c r="L325" i="10"/>
  <c r="I326" i="10"/>
  <c r="K326" i="10"/>
  <c r="L326" i="10"/>
  <c r="I327" i="10"/>
  <c r="K327" i="10"/>
  <c r="L327" i="10"/>
  <c r="I328" i="10"/>
  <c r="K328" i="10"/>
  <c r="L328" i="10"/>
  <c r="I329" i="10"/>
  <c r="K329" i="10"/>
  <c r="L329" i="10"/>
  <c r="I330" i="10"/>
  <c r="K330" i="10"/>
  <c r="L330" i="10"/>
  <c r="I331" i="10"/>
  <c r="K331" i="10"/>
  <c r="L331" i="10"/>
  <c r="I332" i="10"/>
  <c r="K332" i="10"/>
  <c r="L332" i="10"/>
  <c r="I333" i="10"/>
  <c r="K333" i="10"/>
  <c r="L333" i="10"/>
  <c r="I334" i="10"/>
  <c r="K334" i="10"/>
  <c r="L334" i="10"/>
  <c r="I335" i="10"/>
  <c r="K335" i="10"/>
  <c r="L335" i="10"/>
  <c r="I336" i="10"/>
  <c r="K336" i="10"/>
  <c r="L336" i="10"/>
  <c r="I337" i="10"/>
  <c r="K337" i="10"/>
  <c r="L337" i="10"/>
  <c r="I338" i="10"/>
  <c r="K338" i="10"/>
  <c r="L338" i="10"/>
  <c r="I339" i="10"/>
  <c r="K339" i="10"/>
  <c r="L339" i="10"/>
  <c r="I340" i="10"/>
  <c r="K340" i="10"/>
  <c r="L340" i="10"/>
  <c r="I341" i="10"/>
  <c r="K341" i="10"/>
  <c r="L341" i="10"/>
  <c r="I342" i="10"/>
  <c r="K342" i="10"/>
  <c r="L342" i="10"/>
  <c r="I343" i="10"/>
  <c r="K343" i="10"/>
  <c r="L343" i="10"/>
  <c r="I344" i="10"/>
  <c r="K344" i="10"/>
  <c r="L344" i="10"/>
  <c r="I345" i="10"/>
  <c r="K345" i="10"/>
  <c r="L345" i="10"/>
  <c r="I346" i="10"/>
  <c r="K346" i="10"/>
  <c r="L346" i="10"/>
  <c r="I347" i="10"/>
  <c r="K347" i="10"/>
  <c r="L347" i="10"/>
  <c r="I348" i="10"/>
  <c r="K348" i="10"/>
  <c r="L348" i="10"/>
  <c r="I349" i="10"/>
  <c r="K349" i="10"/>
  <c r="L349" i="10"/>
  <c r="I350" i="10"/>
  <c r="K350" i="10"/>
  <c r="L350" i="10"/>
  <c r="I351" i="10"/>
  <c r="K351" i="10"/>
  <c r="L351" i="10"/>
  <c r="I2" i="10"/>
  <c r="K2" i="10"/>
  <c r="L2" i="10"/>
  <c r="D3" i="10"/>
  <c r="F3" i="10"/>
  <c r="G3" i="10"/>
  <c r="D4" i="10"/>
  <c r="F4" i="10"/>
  <c r="G4" i="10"/>
  <c r="D5" i="10"/>
  <c r="F5" i="10"/>
  <c r="G5" i="10"/>
  <c r="D6" i="10"/>
  <c r="F6" i="10"/>
  <c r="G6" i="10"/>
  <c r="D7" i="10"/>
  <c r="F7" i="10"/>
  <c r="G7" i="10"/>
  <c r="D8" i="10"/>
  <c r="F8" i="10"/>
  <c r="G8" i="10"/>
  <c r="D9" i="10"/>
  <c r="F9" i="10"/>
  <c r="G9" i="10"/>
  <c r="D10" i="10"/>
  <c r="F10" i="10"/>
  <c r="G10" i="10"/>
  <c r="D11" i="10"/>
  <c r="F11" i="10"/>
  <c r="G11" i="10"/>
  <c r="D12" i="10"/>
  <c r="F12" i="10"/>
  <c r="G12" i="10"/>
  <c r="D13" i="10"/>
  <c r="F13" i="10"/>
  <c r="G13" i="10"/>
  <c r="D14" i="10"/>
  <c r="F14" i="10"/>
  <c r="G14" i="10"/>
  <c r="D15" i="10"/>
  <c r="F15" i="10"/>
  <c r="G15" i="10"/>
  <c r="D16" i="10"/>
  <c r="F16" i="10"/>
  <c r="G16" i="10"/>
  <c r="D17" i="10"/>
  <c r="F17" i="10"/>
  <c r="G17" i="10"/>
  <c r="D18" i="10"/>
  <c r="F18" i="10"/>
  <c r="G18" i="10"/>
  <c r="D19" i="10"/>
  <c r="F19" i="10"/>
  <c r="G19" i="10"/>
  <c r="D20" i="10"/>
  <c r="F20" i="10"/>
  <c r="G20" i="10"/>
  <c r="D21" i="10"/>
  <c r="F21" i="10"/>
  <c r="G21" i="10"/>
  <c r="D22" i="10"/>
  <c r="F22" i="10"/>
  <c r="G22" i="10"/>
  <c r="D23" i="10"/>
  <c r="F23" i="10"/>
  <c r="G23" i="10"/>
  <c r="D24" i="10"/>
  <c r="F24" i="10"/>
  <c r="G24" i="10"/>
  <c r="D25" i="10"/>
  <c r="F25" i="10"/>
  <c r="G25" i="10"/>
  <c r="D26" i="10"/>
  <c r="F26" i="10"/>
  <c r="G26" i="10"/>
  <c r="D27" i="10"/>
  <c r="F27" i="10"/>
  <c r="G27" i="10"/>
  <c r="D28" i="10"/>
  <c r="F28" i="10"/>
  <c r="G28" i="10"/>
  <c r="D29" i="10"/>
  <c r="F29" i="10"/>
  <c r="G29" i="10"/>
  <c r="D30" i="10"/>
  <c r="F30" i="10"/>
  <c r="G30" i="10"/>
  <c r="D31" i="10"/>
  <c r="F31" i="10"/>
  <c r="G31" i="10"/>
  <c r="D32" i="10"/>
  <c r="F32" i="10"/>
  <c r="G32" i="10"/>
  <c r="D33" i="10"/>
  <c r="F33" i="10"/>
  <c r="G33" i="10"/>
  <c r="D34" i="10"/>
  <c r="F34" i="10"/>
  <c r="G34" i="10"/>
  <c r="D35" i="10"/>
  <c r="F35" i="10"/>
  <c r="G35" i="10"/>
  <c r="D36" i="10"/>
  <c r="F36" i="10"/>
  <c r="G36" i="10"/>
  <c r="D37" i="10"/>
  <c r="F37" i="10"/>
  <c r="G37" i="10"/>
  <c r="D38" i="10"/>
  <c r="F38" i="10"/>
  <c r="G38" i="10"/>
  <c r="D39" i="10"/>
  <c r="F39" i="10"/>
  <c r="G39" i="10"/>
  <c r="D40" i="10"/>
  <c r="F40" i="10"/>
  <c r="G40" i="10"/>
  <c r="D41" i="10"/>
  <c r="F41" i="10"/>
  <c r="G41" i="10"/>
  <c r="D42" i="10"/>
  <c r="F42" i="10"/>
  <c r="G42" i="10"/>
  <c r="D43" i="10"/>
  <c r="F43" i="10"/>
  <c r="G43" i="10"/>
  <c r="D44" i="10"/>
  <c r="F44" i="10"/>
  <c r="G44" i="10"/>
  <c r="D45" i="10"/>
  <c r="F45" i="10"/>
  <c r="G45" i="10"/>
  <c r="D46" i="10"/>
  <c r="F46" i="10"/>
  <c r="G46" i="10"/>
  <c r="D47" i="10"/>
  <c r="F47" i="10"/>
  <c r="G47" i="10"/>
  <c r="D48" i="10"/>
  <c r="F48" i="10"/>
  <c r="G48" i="10"/>
  <c r="D49" i="10"/>
  <c r="F49" i="10"/>
  <c r="G49" i="10"/>
  <c r="D50" i="10"/>
  <c r="F50" i="10"/>
  <c r="G50" i="10"/>
  <c r="D51" i="10"/>
  <c r="F51" i="10"/>
  <c r="G51" i="10"/>
  <c r="D52" i="10"/>
  <c r="F52" i="10"/>
  <c r="G52" i="10"/>
  <c r="D53" i="10"/>
  <c r="F53" i="10"/>
  <c r="G53" i="10"/>
  <c r="D54" i="10"/>
  <c r="F54" i="10"/>
  <c r="G54" i="10"/>
  <c r="D55" i="10"/>
  <c r="F55" i="10"/>
  <c r="G55" i="10"/>
  <c r="D56" i="10"/>
  <c r="F56" i="10"/>
  <c r="G56" i="10"/>
  <c r="D57" i="10"/>
  <c r="F57" i="10"/>
  <c r="G57" i="10"/>
  <c r="D58" i="10"/>
  <c r="F58" i="10"/>
  <c r="G58" i="10"/>
  <c r="D59" i="10"/>
  <c r="F59" i="10"/>
  <c r="G59" i="10"/>
  <c r="D60" i="10"/>
  <c r="F60" i="10"/>
  <c r="G60" i="10"/>
  <c r="D61" i="10"/>
  <c r="F61" i="10"/>
  <c r="G61" i="10"/>
  <c r="D62" i="10"/>
  <c r="F62" i="10"/>
  <c r="G62" i="10"/>
  <c r="D63" i="10"/>
  <c r="F63" i="10"/>
  <c r="G63" i="10"/>
  <c r="D64" i="10"/>
  <c r="F64" i="10"/>
  <c r="G64" i="10"/>
  <c r="D65" i="10"/>
  <c r="F65" i="10"/>
  <c r="G65" i="10"/>
  <c r="D66" i="10"/>
  <c r="F66" i="10"/>
  <c r="G66" i="10"/>
  <c r="D67" i="10"/>
  <c r="F67" i="10"/>
  <c r="G67" i="10"/>
  <c r="D68" i="10"/>
  <c r="F68" i="10"/>
  <c r="G68" i="10"/>
  <c r="D69" i="10"/>
  <c r="F69" i="10"/>
  <c r="G69" i="10"/>
  <c r="D70" i="10"/>
  <c r="F70" i="10"/>
  <c r="G70" i="10"/>
  <c r="D71" i="10"/>
  <c r="F71" i="10"/>
  <c r="G71" i="10"/>
  <c r="D72" i="10"/>
  <c r="F72" i="10"/>
  <c r="G72" i="10"/>
  <c r="D73" i="10"/>
  <c r="F73" i="10"/>
  <c r="G73" i="10"/>
  <c r="D74" i="10"/>
  <c r="F74" i="10"/>
  <c r="G74" i="10"/>
  <c r="D75" i="10"/>
  <c r="F75" i="10"/>
  <c r="G75" i="10"/>
  <c r="D76" i="10"/>
  <c r="F76" i="10"/>
  <c r="G76" i="10"/>
  <c r="F77" i="10"/>
  <c r="G77" i="10"/>
  <c r="D78" i="10"/>
  <c r="F78" i="10"/>
  <c r="G78" i="10"/>
  <c r="D79" i="10"/>
  <c r="F79" i="10"/>
  <c r="G79" i="10"/>
  <c r="D80" i="10"/>
  <c r="F80" i="10"/>
  <c r="G80" i="10"/>
  <c r="D81" i="10"/>
  <c r="F81" i="10"/>
  <c r="G81" i="10"/>
  <c r="D82" i="10"/>
  <c r="F82" i="10"/>
  <c r="G82" i="10"/>
  <c r="D83" i="10"/>
  <c r="F83" i="10"/>
  <c r="G83" i="10"/>
  <c r="D84" i="10"/>
  <c r="F84" i="10"/>
  <c r="G84" i="10"/>
  <c r="D85" i="10"/>
  <c r="F85" i="10"/>
  <c r="G85" i="10"/>
  <c r="D86" i="10"/>
  <c r="F86" i="10"/>
  <c r="G86" i="10"/>
  <c r="D87" i="10"/>
  <c r="F87" i="10"/>
  <c r="G87" i="10"/>
  <c r="D88" i="10"/>
  <c r="F88" i="10"/>
  <c r="G88" i="10"/>
  <c r="D89" i="10"/>
  <c r="F89" i="10"/>
  <c r="G89" i="10"/>
  <c r="D90" i="10"/>
  <c r="F90" i="10"/>
  <c r="G90" i="10"/>
  <c r="D91" i="10"/>
  <c r="F91" i="10"/>
  <c r="G91" i="10"/>
  <c r="D92" i="10"/>
  <c r="F92" i="10"/>
  <c r="G92" i="10"/>
  <c r="D93" i="10"/>
  <c r="F93" i="10"/>
  <c r="G93" i="10"/>
  <c r="D94" i="10"/>
  <c r="F94" i="10"/>
  <c r="G94" i="10"/>
  <c r="D95" i="10"/>
  <c r="F95" i="10"/>
  <c r="G95" i="10"/>
  <c r="D96" i="10"/>
  <c r="F96" i="10"/>
  <c r="G96" i="10"/>
  <c r="D97" i="10"/>
  <c r="F97" i="10"/>
  <c r="G97" i="10"/>
  <c r="D98" i="10"/>
  <c r="F98" i="10"/>
  <c r="G98" i="10"/>
  <c r="D99" i="10"/>
  <c r="F99" i="10"/>
  <c r="G99" i="10"/>
  <c r="D100" i="10"/>
  <c r="F100" i="10"/>
  <c r="G100" i="10"/>
  <c r="D101" i="10"/>
  <c r="F101" i="10"/>
  <c r="G101" i="10"/>
  <c r="D102" i="10"/>
  <c r="F102" i="10"/>
  <c r="G102" i="10"/>
  <c r="D103" i="10"/>
  <c r="F103" i="10"/>
  <c r="G103" i="10"/>
  <c r="D104" i="10"/>
  <c r="F104" i="10"/>
  <c r="G104" i="10"/>
  <c r="D105" i="10"/>
  <c r="F105" i="10"/>
  <c r="G105" i="10"/>
  <c r="D106" i="10"/>
  <c r="F106" i="10"/>
  <c r="G106" i="10"/>
  <c r="D107" i="10"/>
  <c r="F107" i="10"/>
  <c r="G107" i="10"/>
  <c r="D108" i="10"/>
  <c r="F108" i="10"/>
  <c r="G108" i="10"/>
  <c r="D109" i="10"/>
  <c r="F109" i="10"/>
  <c r="G109" i="10"/>
  <c r="D110" i="10"/>
  <c r="F110" i="10"/>
  <c r="G110" i="10"/>
  <c r="D111" i="10"/>
  <c r="F111" i="10"/>
  <c r="G111" i="10"/>
  <c r="D112" i="10"/>
  <c r="F112" i="10"/>
  <c r="G112" i="10"/>
  <c r="D113" i="10"/>
  <c r="F113" i="10"/>
  <c r="G113" i="10"/>
  <c r="D114" i="10"/>
  <c r="F114" i="10"/>
  <c r="G114" i="10"/>
  <c r="D115" i="10"/>
  <c r="F115" i="10"/>
  <c r="G115" i="10"/>
  <c r="D116" i="10"/>
  <c r="F116" i="10"/>
  <c r="G116" i="10"/>
  <c r="D117" i="10"/>
  <c r="F117" i="10"/>
  <c r="G117" i="10"/>
  <c r="D118" i="10"/>
  <c r="F118" i="10"/>
  <c r="G118" i="10"/>
  <c r="D119" i="10"/>
  <c r="F119" i="10"/>
  <c r="G119" i="10"/>
  <c r="D120" i="10"/>
  <c r="F120" i="10"/>
  <c r="G120" i="10"/>
  <c r="D121" i="10"/>
  <c r="F121" i="10"/>
  <c r="G121" i="10"/>
  <c r="D122" i="10"/>
  <c r="F122" i="10"/>
  <c r="G122" i="10"/>
  <c r="D123" i="10"/>
  <c r="F123" i="10"/>
  <c r="G123" i="10"/>
  <c r="D124" i="10"/>
  <c r="F124" i="10"/>
  <c r="G124" i="10"/>
  <c r="D125" i="10"/>
  <c r="F125" i="10"/>
  <c r="G125" i="10"/>
  <c r="D126" i="10"/>
  <c r="F126" i="10"/>
  <c r="G126" i="10"/>
  <c r="D127" i="10"/>
  <c r="F127" i="10"/>
  <c r="G127" i="10"/>
  <c r="D128" i="10"/>
  <c r="F128" i="10"/>
  <c r="G128" i="10"/>
  <c r="D129" i="10"/>
  <c r="F129" i="10"/>
  <c r="G129" i="10"/>
  <c r="D130" i="10"/>
  <c r="F130" i="10"/>
  <c r="G130" i="10"/>
  <c r="D131" i="10"/>
  <c r="F131" i="10"/>
  <c r="G131" i="10"/>
  <c r="D132" i="10"/>
  <c r="F132" i="10"/>
  <c r="G132" i="10"/>
  <c r="D133" i="10"/>
  <c r="F133" i="10"/>
  <c r="G133" i="10"/>
  <c r="D134" i="10"/>
  <c r="F134" i="10"/>
  <c r="G134" i="10"/>
  <c r="D135" i="10"/>
  <c r="F135" i="10"/>
  <c r="G135" i="10"/>
  <c r="D136" i="10"/>
  <c r="F136" i="10"/>
  <c r="G136" i="10"/>
  <c r="D137" i="10"/>
  <c r="F137" i="10"/>
  <c r="G137" i="10"/>
  <c r="D138" i="10"/>
  <c r="F138" i="10"/>
  <c r="G138" i="10"/>
  <c r="D139" i="10"/>
  <c r="F139" i="10"/>
  <c r="G139" i="10"/>
  <c r="D140" i="10"/>
  <c r="F140" i="10"/>
  <c r="G140" i="10"/>
  <c r="D141" i="10"/>
  <c r="F141" i="10"/>
  <c r="G141" i="10"/>
  <c r="D142" i="10"/>
  <c r="F142" i="10"/>
  <c r="G142" i="10"/>
  <c r="D143" i="10"/>
  <c r="F143" i="10"/>
  <c r="G143" i="10"/>
  <c r="D144" i="10"/>
  <c r="F144" i="10"/>
  <c r="G144" i="10"/>
  <c r="D145" i="10"/>
  <c r="F145" i="10"/>
  <c r="G145" i="10"/>
  <c r="D146" i="10"/>
  <c r="F146" i="10"/>
  <c r="G146" i="10"/>
  <c r="D147" i="10"/>
  <c r="F147" i="10"/>
  <c r="G147" i="10"/>
  <c r="D148" i="10"/>
  <c r="F148" i="10"/>
  <c r="G148" i="10"/>
  <c r="D149" i="10"/>
  <c r="F149" i="10"/>
  <c r="G149" i="10"/>
  <c r="D150" i="10"/>
  <c r="F150" i="10"/>
  <c r="G150" i="10"/>
  <c r="D151" i="10"/>
  <c r="F151" i="10"/>
  <c r="G151" i="10"/>
  <c r="D152" i="10"/>
  <c r="F152" i="10"/>
  <c r="G152" i="10"/>
  <c r="D153" i="10"/>
  <c r="F153" i="10"/>
  <c r="G153" i="10"/>
  <c r="D154" i="10"/>
  <c r="F154" i="10"/>
  <c r="G154" i="10"/>
  <c r="D155" i="10"/>
  <c r="F155" i="10"/>
  <c r="G155" i="10"/>
  <c r="D156" i="10"/>
  <c r="F156" i="10"/>
  <c r="G156" i="10"/>
  <c r="D157" i="10"/>
  <c r="F157" i="10"/>
  <c r="G157" i="10"/>
  <c r="D158" i="10"/>
  <c r="F158" i="10"/>
  <c r="G158" i="10"/>
  <c r="D159" i="10"/>
  <c r="F159" i="10"/>
  <c r="G159" i="10"/>
  <c r="D160" i="10"/>
  <c r="F160" i="10"/>
  <c r="G160" i="10"/>
  <c r="D161" i="10"/>
  <c r="F161" i="10"/>
  <c r="G161" i="10"/>
  <c r="D162" i="10"/>
  <c r="F162" i="10"/>
  <c r="G162" i="10"/>
  <c r="D163" i="10"/>
  <c r="F163" i="10"/>
  <c r="G163" i="10"/>
  <c r="D164" i="10"/>
  <c r="F164" i="10"/>
  <c r="G164" i="10"/>
  <c r="D165" i="10"/>
  <c r="F165" i="10"/>
  <c r="G165" i="10"/>
  <c r="D166" i="10"/>
  <c r="F166" i="10"/>
  <c r="G166" i="10"/>
  <c r="D167" i="10"/>
  <c r="F167" i="10"/>
  <c r="G167" i="10"/>
  <c r="D168" i="10"/>
  <c r="F168" i="10"/>
  <c r="G168" i="10"/>
  <c r="D169" i="10"/>
  <c r="F169" i="10"/>
  <c r="G169" i="10"/>
  <c r="D170" i="10"/>
  <c r="F170" i="10"/>
  <c r="G170" i="10"/>
  <c r="D171" i="10"/>
  <c r="F171" i="10"/>
  <c r="G171" i="10"/>
  <c r="D172" i="10"/>
  <c r="F172" i="10"/>
  <c r="G172" i="10"/>
  <c r="D173" i="10"/>
  <c r="F173" i="10"/>
  <c r="G173" i="10"/>
  <c r="D174" i="10"/>
  <c r="F174" i="10"/>
  <c r="G174" i="10"/>
  <c r="D175" i="10"/>
  <c r="F175" i="10"/>
  <c r="G175" i="10"/>
  <c r="D176" i="10"/>
  <c r="F176" i="10"/>
  <c r="G176" i="10"/>
  <c r="D177" i="10"/>
  <c r="F177" i="10"/>
  <c r="G177" i="10"/>
  <c r="D178" i="10"/>
  <c r="F178" i="10"/>
  <c r="G178" i="10"/>
  <c r="D179" i="10"/>
  <c r="F179" i="10"/>
  <c r="G179" i="10"/>
  <c r="D180" i="10"/>
  <c r="F180" i="10"/>
  <c r="G180" i="10"/>
  <c r="D181" i="10"/>
  <c r="F181" i="10"/>
  <c r="G181" i="10"/>
  <c r="D182" i="10"/>
  <c r="F182" i="10"/>
  <c r="G182" i="10"/>
  <c r="D183" i="10"/>
  <c r="F183" i="10"/>
  <c r="G183" i="10"/>
  <c r="D184" i="10"/>
  <c r="F184" i="10"/>
  <c r="G184" i="10"/>
  <c r="D185" i="10"/>
  <c r="F185" i="10"/>
  <c r="G185" i="10"/>
  <c r="D186" i="10"/>
  <c r="F186" i="10"/>
  <c r="G186" i="10"/>
  <c r="D187" i="10"/>
  <c r="F187" i="10"/>
  <c r="G187" i="10"/>
  <c r="D188" i="10"/>
  <c r="F188" i="10"/>
  <c r="G188" i="10"/>
  <c r="D189" i="10"/>
  <c r="F189" i="10"/>
  <c r="G189" i="10"/>
  <c r="D190" i="10"/>
  <c r="F190" i="10"/>
  <c r="G190" i="10"/>
  <c r="D191" i="10"/>
  <c r="F191" i="10"/>
  <c r="G191" i="10"/>
  <c r="D192" i="10"/>
  <c r="F192" i="10"/>
  <c r="G192" i="10"/>
  <c r="D193" i="10"/>
  <c r="F193" i="10"/>
  <c r="G193" i="10"/>
  <c r="D194" i="10"/>
  <c r="F194" i="10"/>
  <c r="G194" i="10"/>
  <c r="D195" i="10"/>
  <c r="F195" i="10"/>
  <c r="G195" i="10"/>
  <c r="D196" i="10"/>
  <c r="F196" i="10"/>
  <c r="G196" i="10"/>
  <c r="D197" i="10"/>
  <c r="F197" i="10"/>
  <c r="G197" i="10"/>
  <c r="D198" i="10"/>
  <c r="F198" i="10"/>
  <c r="G198" i="10"/>
  <c r="D199" i="10"/>
  <c r="F199" i="10"/>
  <c r="G199" i="10"/>
  <c r="D200" i="10"/>
  <c r="F200" i="10"/>
  <c r="G200" i="10"/>
  <c r="D201" i="10"/>
  <c r="F201" i="10"/>
  <c r="G201" i="10"/>
  <c r="D202" i="10"/>
  <c r="F202" i="10"/>
  <c r="G202" i="10"/>
  <c r="D203" i="10"/>
  <c r="F203" i="10"/>
  <c r="G203" i="10"/>
  <c r="D204" i="10"/>
  <c r="F204" i="10"/>
  <c r="G204" i="10"/>
  <c r="D205" i="10"/>
  <c r="F205" i="10"/>
  <c r="G205" i="10"/>
  <c r="D206" i="10"/>
  <c r="F206" i="10"/>
  <c r="G206" i="10"/>
  <c r="D207" i="10"/>
  <c r="F207" i="10"/>
  <c r="G207" i="10"/>
  <c r="D208" i="10"/>
  <c r="F208" i="10"/>
  <c r="G208" i="10"/>
  <c r="D209" i="10"/>
  <c r="F209" i="10"/>
  <c r="G209" i="10"/>
  <c r="D210" i="10"/>
  <c r="F210" i="10"/>
  <c r="G210" i="10"/>
  <c r="D211" i="10"/>
  <c r="F211" i="10"/>
  <c r="G211" i="10"/>
  <c r="D212" i="10"/>
  <c r="F212" i="10"/>
  <c r="G212" i="10"/>
  <c r="D213" i="10"/>
  <c r="F213" i="10"/>
  <c r="G213" i="10"/>
  <c r="D214" i="10"/>
  <c r="F214" i="10"/>
  <c r="G214" i="10"/>
  <c r="D215" i="10"/>
  <c r="F215" i="10"/>
  <c r="G215" i="10"/>
  <c r="D216" i="10"/>
  <c r="F216" i="10"/>
  <c r="G216" i="10"/>
  <c r="D217" i="10"/>
  <c r="F217" i="10"/>
  <c r="G217" i="10"/>
  <c r="D218" i="10"/>
  <c r="F218" i="10"/>
  <c r="G218" i="10"/>
  <c r="D219" i="10"/>
  <c r="F219" i="10"/>
  <c r="G219" i="10"/>
  <c r="D220" i="10"/>
  <c r="F220" i="10"/>
  <c r="G220" i="10"/>
  <c r="D221" i="10"/>
  <c r="F221" i="10"/>
  <c r="G221" i="10"/>
  <c r="D222" i="10"/>
  <c r="F222" i="10"/>
  <c r="G222" i="10"/>
  <c r="D223" i="10"/>
  <c r="F223" i="10"/>
  <c r="G223" i="10"/>
  <c r="D224" i="10"/>
  <c r="F224" i="10"/>
  <c r="G224" i="10"/>
  <c r="D225" i="10"/>
  <c r="F225" i="10"/>
  <c r="G225" i="10"/>
  <c r="D226" i="10"/>
  <c r="F226" i="10"/>
  <c r="G226" i="10"/>
  <c r="D227" i="10"/>
  <c r="F227" i="10"/>
  <c r="G227" i="10"/>
  <c r="D228" i="10"/>
  <c r="F228" i="10"/>
  <c r="G228" i="10"/>
  <c r="D229" i="10"/>
  <c r="F229" i="10"/>
  <c r="G229" i="10"/>
  <c r="D230" i="10"/>
  <c r="F230" i="10"/>
  <c r="G230" i="10"/>
  <c r="D231" i="10"/>
  <c r="F231" i="10"/>
  <c r="G231" i="10"/>
  <c r="D232" i="10"/>
  <c r="F232" i="10"/>
  <c r="G232" i="10"/>
  <c r="D233" i="10"/>
  <c r="F233" i="10"/>
  <c r="G233" i="10"/>
  <c r="D234" i="10"/>
  <c r="F234" i="10"/>
  <c r="G234" i="10"/>
  <c r="D235" i="10"/>
  <c r="F235" i="10"/>
  <c r="G235" i="10"/>
  <c r="D236" i="10"/>
  <c r="F236" i="10"/>
  <c r="G236" i="10"/>
  <c r="D237" i="10"/>
  <c r="F237" i="10"/>
  <c r="G237" i="10"/>
  <c r="D238" i="10"/>
  <c r="F238" i="10"/>
  <c r="G238" i="10"/>
  <c r="D239" i="10"/>
  <c r="F239" i="10"/>
  <c r="G239" i="10"/>
  <c r="D240" i="10"/>
  <c r="F240" i="10"/>
  <c r="G240" i="10"/>
  <c r="D241" i="10"/>
  <c r="F241" i="10"/>
  <c r="G241" i="10"/>
  <c r="D242" i="10"/>
  <c r="F242" i="10"/>
  <c r="G242" i="10"/>
  <c r="D243" i="10"/>
  <c r="F243" i="10"/>
  <c r="G243" i="10"/>
  <c r="D244" i="10"/>
  <c r="F244" i="10"/>
  <c r="G244" i="10"/>
  <c r="D245" i="10"/>
  <c r="F245" i="10"/>
  <c r="G245" i="10"/>
  <c r="D246" i="10"/>
  <c r="F246" i="10"/>
  <c r="G246" i="10"/>
  <c r="D247" i="10"/>
  <c r="F247" i="10"/>
  <c r="G247" i="10"/>
  <c r="D248" i="10"/>
  <c r="F248" i="10"/>
  <c r="G248" i="10"/>
  <c r="D249" i="10"/>
  <c r="F249" i="10"/>
  <c r="G249" i="10"/>
  <c r="D250" i="10"/>
  <c r="F250" i="10"/>
  <c r="G250" i="10"/>
  <c r="D251" i="10"/>
  <c r="F251" i="10"/>
  <c r="G251" i="10"/>
  <c r="D252" i="10"/>
  <c r="F252" i="10"/>
  <c r="G252" i="10"/>
  <c r="D253" i="10"/>
  <c r="F253" i="10"/>
  <c r="G253" i="10"/>
  <c r="D254" i="10"/>
  <c r="F254" i="10"/>
  <c r="G254" i="10"/>
  <c r="D255" i="10"/>
  <c r="F255" i="10"/>
  <c r="G255" i="10"/>
  <c r="D256" i="10"/>
  <c r="F256" i="10"/>
  <c r="G256" i="10"/>
  <c r="D257" i="10"/>
  <c r="F257" i="10"/>
  <c r="G257" i="10"/>
  <c r="D258" i="10"/>
  <c r="F258" i="10"/>
  <c r="G258" i="10"/>
  <c r="D259" i="10"/>
  <c r="F259" i="10"/>
  <c r="G259" i="10"/>
  <c r="D260" i="10"/>
  <c r="F260" i="10"/>
  <c r="G260" i="10"/>
  <c r="D261" i="10"/>
  <c r="F261" i="10"/>
  <c r="G261" i="10"/>
  <c r="D262" i="10"/>
  <c r="F262" i="10"/>
  <c r="G262" i="10"/>
  <c r="D263" i="10"/>
  <c r="F263" i="10"/>
  <c r="G263" i="10"/>
  <c r="D264" i="10"/>
  <c r="F264" i="10"/>
  <c r="G264" i="10"/>
  <c r="D265" i="10"/>
  <c r="F265" i="10"/>
  <c r="G265" i="10"/>
  <c r="D266" i="10"/>
  <c r="F266" i="10"/>
  <c r="G266" i="10"/>
  <c r="D267" i="10"/>
  <c r="F267" i="10"/>
  <c r="G267" i="10"/>
  <c r="D268" i="10"/>
  <c r="F268" i="10"/>
  <c r="G268" i="10"/>
  <c r="D269" i="10"/>
  <c r="F269" i="10"/>
  <c r="G269" i="10"/>
  <c r="D270" i="10"/>
  <c r="F270" i="10"/>
  <c r="G270" i="10"/>
  <c r="D271" i="10"/>
  <c r="F271" i="10"/>
  <c r="G271" i="10"/>
  <c r="D272" i="10"/>
  <c r="F272" i="10"/>
  <c r="G272" i="10"/>
  <c r="D273" i="10"/>
  <c r="F273" i="10"/>
  <c r="G273" i="10"/>
  <c r="D274" i="10"/>
  <c r="F274" i="10"/>
  <c r="G274" i="10"/>
  <c r="D275" i="10"/>
  <c r="F275" i="10"/>
  <c r="G275" i="10"/>
  <c r="D276" i="10"/>
  <c r="F276" i="10"/>
  <c r="G276" i="10"/>
  <c r="D277" i="10"/>
  <c r="F277" i="10"/>
  <c r="G277" i="10"/>
  <c r="D278" i="10"/>
  <c r="F278" i="10"/>
  <c r="G278" i="10"/>
  <c r="D279" i="10"/>
  <c r="F279" i="10"/>
  <c r="G279" i="10"/>
  <c r="D280" i="10"/>
  <c r="F280" i="10"/>
  <c r="G280" i="10"/>
  <c r="D281" i="10"/>
  <c r="F281" i="10"/>
  <c r="G281" i="10"/>
  <c r="D282" i="10"/>
  <c r="F282" i="10"/>
  <c r="G282" i="10"/>
  <c r="D283" i="10"/>
  <c r="F283" i="10"/>
  <c r="G283" i="10"/>
  <c r="D284" i="10"/>
  <c r="F284" i="10"/>
  <c r="G284" i="10"/>
  <c r="D285" i="10"/>
  <c r="F285" i="10"/>
  <c r="G285" i="10"/>
  <c r="D286" i="10"/>
  <c r="F286" i="10"/>
  <c r="G286" i="10"/>
  <c r="D287" i="10"/>
  <c r="F287" i="10"/>
  <c r="G287" i="10"/>
  <c r="D288" i="10"/>
  <c r="F288" i="10"/>
  <c r="G288" i="10"/>
  <c r="D289" i="10"/>
  <c r="F289" i="10"/>
  <c r="G289" i="10"/>
  <c r="D290" i="10"/>
  <c r="F290" i="10"/>
  <c r="G290" i="10"/>
  <c r="D291" i="10"/>
  <c r="F291" i="10"/>
  <c r="G291" i="10"/>
  <c r="D292" i="10"/>
  <c r="F292" i="10"/>
  <c r="G292" i="10"/>
  <c r="D293" i="10"/>
  <c r="F293" i="10"/>
  <c r="G293" i="10"/>
  <c r="D294" i="10"/>
  <c r="F294" i="10"/>
  <c r="G294" i="10"/>
  <c r="D295" i="10"/>
  <c r="F295" i="10"/>
  <c r="G295" i="10"/>
  <c r="D296" i="10"/>
  <c r="F296" i="10"/>
  <c r="G296" i="10"/>
  <c r="D297" i="10"/>
  <c r="F297" i="10"/>
  <c r="G297" i="10"/>
  <c r="D298" i="10"/>
  <c r="F298" i="10"/>
  <c r="G298" i="10"/>
  <c r="D299" i="10"/>
  <c r="F299" i="10"/>
  <c r="G299" i="10"/>
  <c r="D300" i="10"/>
  <c r="F300" i="10"/>
  <c r="G300" i="10"/>
  <c r="D301" i="10"/>
  <c r="F301" i="10"/>
  <c r="G301" i="10"/>
  <c r="D302" i="10"/>
  <c r="F302" i="10"/>
  <c r="G302" i="10"/>
  <c r="D303" i="10"/>
  <c r="F303" i="10"/>
  <c r="G303" i="10"/>
  <c r="D304" i="10"/>
  <c r="F304" i="10"/>
  <c r="G304" i="10"/>
  <c r="D305" i="10"/>
  <c r="F305" i="10"/>
  <c r="G305" i="10"/>
  <c r="D306" i="10"/>
  <c r="F306" i="10"/>
  <c r="G306" i="10"/>
  <c r="D307" i="10"/>
  <c r="F307" i="10"/>
  <c r="G307" i="10"/>
  <c r="D308" i="10"/>
  <c r="F308" i="10"/>
  <c r="G308" i="10"/>
  <c r="D309" i="10"/>
  <c r="F309" i="10"/>
  <c r="G309" i="10"/>
  <c r="D310" i="10"/>
  <c r="F310" i="10"/>
  <c r="G310" i="10"/>
  <c r="D311" i="10"/>
  <c r="F311" i="10"/>
  <c r="G311" i="10"/>
  <c r="D312" i="10"/>
  <c r="F312" i="10"/>
  <c r="G312" i="10"/>
  <c r="D313" i="10"/>
  <c r="F313" i="10"/>
  <c r="G313" i="10"/>
  <c r="D314" i="10"/>
  <c r="F314" i="10"/>
  <c r="G314" i="10"/>
  <c r="D315" i="10"/>
  <c r="F315" i="10"/>
  <c r="G315" i="10"/>
  <c r="D316" i="10"/>
  <c r="F316" i="10"/>
  <c r="G316" i="10"/>
  <c r="D317" i="10"/>
  <c r="F317" i="10"/>
  <c r="G317" i="10"/>
  <c r="D318" i="10"/>
  <c r="F318" i="10"/>
  <c r="G318" i="10"/>
  <c r="D319" i="10"/>
  <c r="F319" i="10"/>
  <c r="G319" i="10"/>
  <c r="D320" i="10"/>
  <c r="F320" i="10"/>
  <c r="G320" i="10"/>
  <c r="D321" i="10"/>
  <c r="F321" i="10"/>
  <c r="G321" i="10"/>
  <c r="D322" i="10"/>
  <c r="F322" i="10"/>
  <c r="G322" i="10"/>
  <c r="D323" i="10"/>
  <c r="F323" i="10"/>
  <c r="G323" i="10"/>
  <c r="D324" i="10"/>
  <c r="F324" i="10"/>
  <c r="G324" i="10"/>
  <c r="D325" i="10"/>
  <c r="F325" i="10"/>
  <c r="G325" i="10"/>
  <c r="D326" i="10"/>
  <c r="F326" i="10"/>
  <c r="G326" i="10"/>
  <c r="D327" i="10"/>
  <c r="F327" i="10"/>
  <c r="G327" i="10"/>
  <c r="D328" i="10"/>
  <c r="F328" i="10"/>
  <c r="G328" i="10"/>
  <c r="D329" i="10"/>
  <c r="F329" i="10"/>
  <c r="G329" i="10"/>
  <c r="D330" i="10"/>
  <c r="F330" i="10"/>
  <c r="G330" i="10"/>
  <c r="D331" i="10"/>
  <c r="F331" i="10"/>
  <c r="G331" i="10"/>
  <c r="D332" i="10"/>
  <c r="F332" i="10"/>
  <c r="G332" i="10"/>
  <c r="D333" i="10"/>
  <c r="F333" i="10"/>
  <c r="G333" i="10"/>
  <c r="D334" i="10"/>
  <c r="F334" i="10"/>
  <c r="G334" i="10"/>
  <c r="D335" i="10"/>
  <c r="F335" i="10"/>
  <c r="G335" i="10"/>
  <c r="D336" i="10"/>
  <c r="F336" i="10"/>
  <c r="G336" i="10"/>
  <c r="D337" i="10"/>
  <c r="F337" i="10"/>
  <c r="G337" i="10"/>
  <c r="D338" i="10"/>
  <c r="F338" i="10"/>
  <c r="G338" i="10"/>
  <c r="D339" i="10"/>
  <c r="F339" i="10"/>
  <c r="G339" i="10"/>
  <c r="D340" i="10"/>
  <c r="F340" i="10"/>
  <c r="G340" i="10"/>
  <c r="D341" i="10"/>
  <c r="F341" i="10"/>
  <c r="G341" i="10"/>
  <c r="D342" i="10"/>
  <c r="F342" i="10"/>
  <c r="G342" i="10"/>
  <c r="D343" i="10"/>
  <c r="F343" i="10"/>
  <c r="G343" i="10"/>
  <c r="D344" i="10"/>
  <c r="F344" i="10"/>
  <c r="G344" i="10"/>
  <c r="D345" i="10"/>
  <c r="F345" i="10"/>
  <c r="G345" i="10"/>
  <c r="D346" i="10"/>
  <c r="F346" i="10"/>
  <c r="G346" i="10"/>
  <c r="D347" i="10"/>
  <c r="F347" i="10"/>
  <c r="G347" i="10"/>
  <c r="D348" i="10"/>
  <c r="F348" i="10"/>
  <c r="G348" i="10"/>
  <c r="D349" i="10"/>
  <c r="F349" i="10"/>
  <c r="G349" i="10"/>
  <c r="D350" i="10"/>
  <c r="F350" i="10"/>
  <c r="G350" i="10"/>
  <c r="D351" i="10"/>
  <c r="F351" i="10"/>
  <c r="G351" i="10"/>
  <c r="D2" i="10"/>
  <c r="F2" i="10"/>
  <c r="G2" i="10"/>
  <c r="X352" i="10"/>
  <c r="I352" i="10"/>
  <c r="X353" i="10"/>
  <c r="I353" i="10"/>
  <c r="X354" i="10"/>
  <c r="I354" i="10"/>
  <c r="X355" i="10"/>
  <c r="I355" i="10"/>
  <c r="X356" i="10"/>
  <c r="I356" i="10"/>
  <c r="X357" i="10"/>
  <c r="I357" i="10"/>
  <c r="X358" i="10"/>
  <c r="I358" i="10"/>
  <c r="X359" i="10"/>
  <c r="I359" i="10"/>
  <c r="X360" i="10"/>
  <c r="I360" i="10"/>
  <c r="X361" i="10"/>
  <c r="I361" i="10"/>
  <c r="X362" i="10"/>
  <c r="I362" i="10"/>
  <c r="X363" i="10"/>
  <c r="I363" i="10"/>
  <c r="X364" i="10"/>
  <c r="I364" i="10"/>
  <c r="X365" i="10"/>
  <c r="I365" i="10"/>
  <c r="X366" i="10"/>
  <c r="I366" i="10"/>
  <c r="X367" i="10"/>
  <c r="I367" i="10"/>
  <c r="X368" i="10"/>
  <c r="I368" i="10"/>
  <c r="X369" i="10"/>
  <c r="I369" i="10"/>
  <c r="X370" i="10"/>
  <c r="I370" i="10"/>
  <c r="X371" i="10"/>
  <c r="I371" i="10"/>
  <c r="X372" i="10"/>
  <c r="I372" i="10"/>
  <c r="X373" i="10"/>
  <c r="I373" i="10"/>
  <c r="X374" i="10"/>
  <c r="I374" i="10"/>
  <c r="X375" i="10"/>
  <c r="I375" i="10"/>
  <c r="X376" i="10"/>
  <c r="I376" i="10"/>
  <c r="X377" i="10"/>
  <c r="I377" i="10"/>
  <c r="X378" i="10"/>
  <c r="I378" i="10"/>
  <c r="X379" i="10"/>
  <c r="I379" i="10"/>
  <c r="X380" i="10"/>
  <c r="I380" i="10"/>
  <c r="X381" i="10"/>
  <c r="I381" i="10"/>
  <c r="X382" i="10"/>
  <c r="I382" i="10"/>
  <c r="X383" i="10"/>
  <c r="I383" i="10"/>
  <c r="X384" i="10"/>
  <c r="I384" i="10"/>
  <c r="X385" i="10"/>
  <c r="I385" i="10"/>
  <c r="X386" i="10"/>
  <c r="I386" i="10"/>
  <c r="X387" i="10"/>
  <c r="I387" i="10"/>
  <c r="X388" i="10"/>
  <c r="I388" i="10"/>
  <c r="X389" i="10"/>
  <c r="I389" i="10"/>
  <c r="X390" i="10"/>
  <c r="I390" i="10"/>
  <c r="X391" i="10"/>
  <c r="I391" i="10"/>
  <c r="X392" i="10"/>
  <c r="I392" i="10"/>
  <c r="X393" i="10"/>
  <c r="I393" i="10"/>
  <c r="X394" i="10"/>
  <c r="I394" i="10"/>
  <c r="X395" i="10"/>
  <c r="I395" i="10"/>
  <c r="X396" i="10"/>
  <c r="I396" i="10"/>
  <c r="X397" i="10"/>
  <c r="I397" i="10"/>
  <c r="X398" i="10"/>
  <c r="I398" i="10"/>
  <c r="X399" i="10"/>
  <c r="I399" i="10"/>
  <c r="X400" i="10"/>
  <c r="I400" i="10"/>
  <c r="X401" i="10"/>
  <c r="I401" i="10"/>
  <c r="X402" i="10"/>
  <c r="I402" i="10"/>
  <c r="X403" i="10"/>
  <c r="I403" i="10"/>
  <c r="X404" i="10"/>
  <c r="I404" i="10"/>
  <c r="X405" i="10"/>
  <c r="I405" i="10"/>
  <c r="X406" i="10"/>
  <c r="I406" i="10"/>
  <c r="X407" i="10"/>
  <c r="I407" i="10"/>
  <c r="X408" i="10"/>
  <c r="I408" i="10"/>
  <c r="X409" i="10"/>
  <c r="I409" i="10"/>
  <c r="X410" i="10"/>
  <c r="I410" i="10"/>
  <c r="X411" i="10"/>
  <c r="I411" i="10"/>
  <c r="X412" i="10"/>
  <c r="I412" i="10"/>
  <c r="X413" i="10"/>
  <c r="I413" i="10"/>
  <c r="X414" i="10"/>
  <c r="I414" i="10"/>
  <c r="X415" i="10"/>
  <c r="I415" i="10"/>
  <c r="X416" i="10"/>
  <c r="I416" i="10"/>
  <c r="X417" i="10"/>
  <c r="I417" i="10"/>
  <c r="X418" i="10"/>
  <c r="I418" i="10"/>
  <c r="X419" i="10"/>
  <c r="I419" i="10"/>
  <c r="X420" i="10"/>
  <c r="I420" i="10"/>
  <c r="X421" i="10"/>
  <c r="I421" i="10"/>
  <c r="X422" i="10"/>
  <c r="I422" i="10"/>
  <c r="X423" i="10"/>
  <c r="I423" i="10"/>
  <c r="X424" i="10"/>
  <c r="I424" i="10"/>
  <c r="X425" i="10"/>
  <c r="I425" i="10"/>
  <c r="X426" i="10"/>
  <c r="I426" i="10"/>
  <c r="X427" i="10"/>
  <c r="I427" i="10"/>
  <c r="X428" i="10"/>
  <c r="I428" i="10"/>
  <c r="X429" i="10"/>
  <c r="I429" i="10"/>
  <c r="X430" i="10"/>
  <c r="I430" i="10"/>
  <c r="X431" i="10"/>
  <c r="I431" i="10"/>
  <c r="X432" i="10"/>
  <c r="I432" i="10"/>
  <c r="X433" i="10"/>
  <c r="I433" i="10"/>
  <c r="X434" i="10"/>
  <c r="I434" i="10"/>
  <c r="X435" i="10"/>
  <c r="I435" i="10"/>
  <c r="X436" i="10"/>
  <c r="I436" i="10"/>
  <c r="X437" i="10"/>
  <c r="I437" i="10"/>
  <c r="X438" i="10"/>
  <c r="I438" i="10"/>
  <c r="X439" i="10"/>
  <c r="I439" i="10"/>
  <c r="X440" i="10"/>
  <c r="I440" i="10"/>
  <c r="X441" i="10"/>
  <c r="I441" i="10"/>
  <c r="X442" i="10"/>
  <c r="I442" i="10"/>
  <c r="X443" i="10"/>
  <c r="I443" i="10"/>
  <c r="X444" i="10"/>
  <c r="I444" i="10"/>
  <c r="X445" i="10"/>
  <c r="I445" i="10"/>
  <c r="X446" i="10"/>
  <c r="I446" i="10"/>
  <c r="X447" i="10"/>
  <c r="I447" i="10"/>
  <c r="X448" i="10"/>
  <c r="I448" i="10"/>
  <c r="X449" i="10"/>
  <c r="I449" i="10"/>
  <c r="X450" i="10"/>
  <c r="I450" i="10"/>
  <c r="X451" i="10"/>
  <c r="I451" i="10"/>
  <c r="X452" i="10"/>
  <c r="I452" i="10"/>
  <c r="I453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3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6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6" i="10"/>
  <c r="D427" i="10"/>
  <c r="D428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AC3" i="9"/>
  <c r="X3" i="9"/>
  <c r="Z3" i="9"/>
  <c r="AA3" i="9"/>
  <c r="AC4" i="9"/>
  <c r="X4" i="9"/>
  <c r="Z4" i="9"/>
  <c r="AA4" i="9"/>
  <c r="AC5" i="9"/>
  <c r="X5" i="9"/>
  <c r="Z5" i="9"/>
  <c r="AA5" i="9"/>
  <c r="AC6" i="9"/>
  <c r="X6" i="9"/>
  <c r="Z6" i="9"/>
  <c r="AA6" i="9"/>
  <c r="AC7" i="9"/>
  <c r="X7" i="9"/>
  <c r="Z7" i="9"/>
  <c r="AA7" i="9"/>
  <c r="AC8" i="9"/>
  <c r="X8" i="9"/>
  <c r="Z8" i="9"/>
  <c r="AA8" i="9"/>
  <c r="AC9" i="9"/>
  <c r="X9" i="9"/>
  <c r="Z9" i="9"/>
  <c r="AA9" i="9"/>
  <c r="AC10" i="9"/>
  <c r="X10" i="9"/>
  <c r="Z10" i="9"/>
  <c r="AA10" i="9"/>
  <c r="AC11" i="9"/>
  <c r="X11" i="9"/>
  <c r="Z11" i="9"/>
  <c r="AA11" i="9"/>
  <c r="AC12" i="9"/>
  <c r="X12" i="9"/>
  <c r="Z12" i="9"/>
  <c r="AA12" i="9"/>
  <c r="AC13" i="9"/>
  <c r="X13" i="9"/>
  <c r="Z13" i="9"/>
  <c r="AA13" i="9"/>
  <c r="AC14" i="9"/>
  <c r="X14" i="9"/>
  <c r="Z14" i="9"/>
  <c r="AA14" i="9"/>
  <c r="AC15" i="9"/>
  <c r="X15" i="9"/>
  <c r="Z15" i="9"/>
  <c r="AA15" i="9"/>
  <c r="AC16" i="9"/>
  <c r="X16" i="9"/>
  <c r="Z16" i="9"/>
  <c r="AA16" i="9"/>
  <c r="AC17" i="9"/>
  <c r="X17" i="9"/>
  <c r="Z17" i="9"/>
  <c r="AA17" i="9"/>
  <c r="AC18" i="9"/>
  <c r="X18" i="9"/>
  <c r="Z18" i="9"/>
  <c r="AA18" i="9"/>
  <c r="AC19" i="9"/>
  <c r="X19" i="9"/>
  <c r="Z19" i="9"/>
  <c r="AA19" i="9"/>
  <c r="AC20" i="9"/>
  <c r="X20" i="9"/>
  <c r="Z20" i="9"/>
  <c r="AA20" i="9"/>
  <c r="AC21" i="9"/>
  <c r="X21" i="9"/>
  <c r="Z21" i="9"/>
  <c r="AA21" i="9"/>
  <c r="AC22" i="9"/>
  <c r="X22" i="9"/>
  <c r="Z22" i="9"/>
  <c r="AA22" i="9"/>
  <c r="AC23" i="9"/>
  <c r="X23" i="9"/>
  <c r="Z23" i="9"/>
  <c r="AA23" i="9"/>
  <c r="AC24" i="9"/>
  <c r="X24" i="9"/>
  <c r="Z24" i="9"/>
  <c r="AA24" i="9"/>
  <c r="AC25" i="9"/>
  <c r="X25" i="9"/>
  <c r="Z25" i="9"/>
  <c r="AA25" i="9"/>
  <c r="AC26" i="9"/>
  <c r="X26" i="9"/>
  <c r="Z26" i="9"/>
  <c r="AA26" i="9"/>
  <c r="AC27" i="9"/>
  <c r="X27" i="9"/>
  <c r="Z27" i="9"/>
  <c r="AA27" i="9"/>
  <c r="AC28" i="9"/>
  <c r="X28" i="9"/>
  <c r="Z28" i="9"/>
  <c r="AA28" i="9"/>
  <c r="AC29" i="9"/>
  <c r="X29" i="9"/>
  <c r="Z29" i="9"/>
  <c r="AA29" i="9"/>
  <c r="AC30" i="9"/>
  <c r="X30" i="9"/>
  <c r="Z30" i="9"/>
  <c r="AA30" i="9"/>
  <c r="AC31" i="9"/>
  <c r="X31" i="9"/>
  <c r="Z31" i="9"/>
  <c r="AA31" i="9"/>
  <c r="AC32" i="9"/>
  <c r="X32" i="9"/>
  <c r="Z32" i="9"/>
  <c r="AA32" i="9"/>
  <c r="AC33" i="9"/>
  <c r="X33" i="9"/>
  <c r="Z33" i="9"/>
  <c r="AA33" i="9"/>
  <c r="AC34" i="9"/>
  <c r="X34" i="9"/>
  <c r="Z34" i="9"/>
  <c r="AA34" i="9"/>
  <c r="AC35" i="9"/>
  <c r="X35" i="9"/>
  <c r="Z35" i="9"/>
  <c r="AA35" i="9"/>
  <c r="AC36" i="9"/>
  <c r="X36" i="9"/>
  <c r="Z36" i="9"/>
  <c r="AA36" i="9"/>
  <c r="AC37" i="9"/>
  <c r="X37" i="9"/>
  <c r="Z37" i="9"/>
  <c r="AA37" i="9"/>
  <c r="AC38" i="9"/>
  <c r="X38" i="9"/>
  <c r="Z38" i="9"/>
  <c r="AA38" i="9"/>
  <c r="AC39" i="9"/>
  <c r="X39" i="9"/>
  <c r="Z39" i="9"/>
  <c r="AA39" i="9"/>
  <c r="AC40" i="9"/>
  <c r="X40" i="9"/>
  <c r="Z40" i="9"/>
  <c r="AA40" i="9"/>
  <c r="AC41" i="9"/>
  <c r="X41" i="9"/>
  <c r="Z41" i="9"/>
  <c r="AA41" i="9"/>
  <c r="AC42" i="9"/>
  <c r="X42" i="9"/>
  <c r="Z42" i="9"/>
  <c r="AA42" i="9"/>
  <c r="AC43" i="9"/>
  <c r="X43" i="9"/>
  <c r="Z43" i="9"/>
  <c r="AA43" i="9"/>
  <c r="AC44" i="9"/>
  <c r="X44" i="9"/>
  <c r="Z44" i="9"/>
  <c r="AA44" i="9"/>
  <c r="AC45" i="9"/>
  <c r="X45" i="9"/>
  <c r="Z45" i="9"/>
  <c r="AA45" i="9"/>
  <c r="AC46" i="9"/>
  <c r="X46" i="9"/>
  <c r="Z46" i="9"/>
  <c r="AA46" i="9"/>
  <c r="AC47" i="9"/>
  <c r="X47" i="9"/>
  <c r="Z47" i="9"/>
  <c r="AA47" i="9"/>
  <c r="AC48" i="9"/>
  <c r="X48" i="9"/>
  <c r="Z48" i="9"/>
  <c r="AA48" i="9"/>
  <c r="AC49" i="9"/>
  <c r="X49" i="9"/>
  <c r="Z49" i="9"/>
  <c r="AA49" i="9"/>
  <c r="AC50" i="9"/>
  <c r="X50" i="9"/>
  <c r="Z50" i="9"/>
  <c r="AA50" i="9"/>
  <c r="AC51" i="9"/>
  <c r="X51" i="9"/>
  <c r="Z51" i="9"/>
  <c r="AA51" i="9"/>
  <c r="AC52" i="9"/>
  <c r="X52" i="9"/>
  <c r="Z52" i="9"/>
  <c r="AA52" i="9"/>
  <c r="AC53" i="9"/>
  <c r="X53" i="9"/>
  <c r="Z53" i="9"/>
  <c r="AA53" i="9"/>
  <c r="AC54" i="9"/>
  <c r="X54" i="9"/>
  <c r="Z54" i="9"/>
  <c r="AA54" i="9"/>
  <c r="AC55" i="9"/>
  <c r="X55" i="9"/>
  <c r="Z55" i="9"/>
  <c r="AA55" i="9"/>
  <c r="AC56" i="9"/>
  <c r="X56" i="9"/>
  <c r="Z56" i="9"/>
  <c r="AA56" i="9"/>
  <c r="AC57" i="9"/>
  <c r="X57" i="9"/>
  <c r="Z57" i="9"/>
  <c r="AA57" i="9"/>
  <c r="AC58" i="9"/>
  <c r="X58" i="9"/>
  <c r="Z58" i="9"/>
  <c r="AA58" i="9"/>
  <c r="AC59" i="9"/>
  <c r="X59" i="9"/>
  <c r="Z59" i="9"/>
  <c r="AA59" i="9"/>
  <c r="AC60" i="9"/>
  <c r="X60" i="9"/>
  <c r="Z60" i="9"/>
  <c r="AA60" i="9"/>
  <c r="AC61" i="9"/>
  <c r="X61" i="9"/>
  <c r="Z61" i="9"/>
  <c r="AA61" i="9"/>
  <c r="AC62" i="9"/>
  <c r="X62" i="9"/>
  <c r="Z62" i="9"/>
  <c r="AA62" i="9"/>
  <c r="AC63" i="9"/>
  <c r="X63" i="9"/>
  <c r="Z63" i="9"/>
  <c r="AA63" i="9"/>
  <c r="AC64" i="9"/>
  <c r="X64" i="9"/>
  <c r="Z64" i="9"/>
  <c r="AA64" i="9"/>
  <c r="AC65" i="9"/>
  <c r="X65" i="9"/>
  <c r="Z65" i="9"/>
  <c r="AA65" i="9"/>
  <c r="AC66" i="9"/>
  <c r="X66" i="9"/>
  <c r="Z66" i="9"/>
  <c r="AA66" i="9"/>
  <c r="AC67" i="9"/>
  <c r="X67" i="9"/>
  <c r="Z67" i="9"/>
  <c r="AA67" i="9"/>
  <c r="AC68" i="9"/>
  <c r="X68" i="9"/>
  <c r="Z68" i="9"/>
  <c r="AA68" i="9"/>
  <c r="AC69" i="9"/>
  <c r="X69" i="9"/>
  <c r="Z69" i="9"/>
  <c r="AA69" i="9"/>
  <c r="AC70" i="9"/>
  <c r="X70" i="9"/>
  <c r="Z70" i="9"/>
  <c r="AA70" i="9"/>
  <c r="AC71" i="9"/>
  <c r="X71" i="9"/>
  <c r="Z71" i="9"/>
  <c r="AA71" i="9"/>
  <c r="AC72" i="9"/>
  <c r="X72" i="9"/>
  <c r="Z72" i="9"/>
  <c r="AA72" i="9"/>
  <c r="AC73" i="9"/>
  <c r="X73" i="9"/>
  <c r="Z73" i="9"/>
  <c r="AA73" i="9"/>
  <c r="AC74" i="9"/>
  <c r="X74" i="9"/>
  <c r="Z74" i="9"/>
  <c r="AA74" i="9"/>
  <c r="AC75" i="9"/>
  <c r="X75" i="9"/>
  <c r="Z75" i="9"/>
  <c r="AA75" i="9"/>
  <c r="AC76" i="9"/>
  <c r="X76" i="9"/>
  <c r="Z76" i="9"/>
  <c r="AA76" i="9"/>
  <c r="X77" i="9"/>
  <c r="Z77" i="9"/>
  <c r="AA77" i="9"/>
  <c r="AC78" i="9"/>
  <c r="X78" i="9"/>
  <c r="Z78" i="9"/>
  <c r="AA78" i="9"/>
  <c r="AC79" i="9"/>
  <c r="X79" i="9"/>
  <c r="Z79" i="9"/>
  <c r="AA79" i="9"/>
  <c r="AC80" i="9"/>
  <c r="X80" i="9"/>
  <c r="Z80" i="9"/>
  <c r="AA80" i="9"/>
  <c r="AC81" i="9"/>
  <c r="X81" i="9"/>
  <c r="Z81" i="9"/>
  <c r="AA81" i="9"/>
  <c r="AC82" i="9"/>
  <c r="X82" i="9"/>
  <c r="Z82" i="9"/>
  <c r="AA82" i="9"/>
  <c r="AC83" i="9"/>
  <c r="X83" i="9"/>
  <c r="Z83" i="9"/>
  <c r="AA83" i="9"/>
  <c r="AC84" i="9"/>
  <c r="X84" i="9"/>
  <c r="Z84" i="9"/>
  <c r="AA84" i="9"/>
  <c r="AC85" i="9"/>
  <c r="X85" i="9"/>
  <c r="Z85" i="9"/>
  <c r="AA85" i="9"/>
  <c r="AC86" i="9"/>
  <c r="X86" i="9"/>
  <c r="Z86" i="9"/>
  <c r="AA86" i="9"/>
  <c r="AC87" i="9"/>
  <c r="X87" i="9"/>
  <c r="Z87" i="9"/>
  <c r="AA87" i="9"/>
  <c r="AC88" i="9"/>
  <c r="X88" i="9"/>
  <c r="Z88" i="9"/>
  <c r="AA88" i="9"/>
  <c r="AC89" i="9"/>
  <c r="X89" i="9"/>
  <c r="Z89" i="9"/>
  <c r="AA89" i="9"/>
  <c r="AC90" i="9"/>
  <c r="X90" i="9"/>
  <c r="Z90" i="9"/>
  <c r="AA90" i="9"/>
  <c r="AC91" i="9"/>
  <c r="X91" i="9"/>
  <c r="Z91" i="9"/>
  <c r="AA91" i="9"/>
  <c r="AC92" i="9"/>
  <c r="X92" i="9"/>
  <c r="Z92" i="9"/>
  <c r="AA92" i="9"/>
  <c r="AC93" i="9"/>
  <c r="X93" i="9"/>
  <c r="Z93" i="9"/>
  <c r="AA93" i="9"/>
  <c r="AC94" i="9"/>
  <c r="X94" i="9"/>
  <c r="Z94" i="9"/>
  <c r="AA94" i="9"/>
  <c r="AC95" i="9"/>
  <c r="X95" i="9"/>
  <c r="Z95" i="9"/>
  <c r="AA95" i="9"/>
  <c r="AC96" i="9"/>
  <c r="X96" i="9"/>
  <c r="Z96" i="9"/>
  <c r="AA96" i="9"/>
  <c r="AC97" i="9"/>
  <c r="X97" i="9"/>
  <c r="Z97" i="9"/>
  <c r="AA97" i="9"/>
  <c r="AC98" i="9"/>
  <c r="X98" i="9"/>
  <c r="Z98" i="9"/>
  <c r="AA98" i="9"/>
  <c r="AC99" i="9"/>
  <c r="X99" i="9"/>
  <c r="Z99" i="9"/>
  <c r="AA99" i="9"/>
  <c r="AC100" i="9"/>
  <c r="X100" i="9"/>
  <c r="Z100" i="9"/>
  <c r="AA100" i="9"/>
  <c r="AC101" i="9"/>
  <c r="X101" i="9"/>
  <c r="Z101" i="9"/>
  <c r="AA101" i="9"/>
  <c r="AC102" i="9"/>
  <c r="X102" i="9"/>
  <c r="Z102" i="9"/>
  <c r="AA102" i="9"/>
  <c r="AC103" i="9"/>
  <c r="X103" i="9"/>
  <c r="Z103" i="9"/>
  <c r="AA103" i="9"/>
  <c r="AC104" i="9"/>
  <c r="X104" i="9"/>
  <c r="Z104" i="9"/>
  <c r="AA104" i="9"/>
  <c r="AC105" i="9"/>
  <c r="X105" i="9"/>
  <c r="Z105" i="9"/>
  <c r="AA105" i="9"/>
  <c r="AC106" i="9"/>
  <c r="X106" i="9"/>
  <c r="Z106" i="9"/>
  <c r="AA106" i="9"/>
  <c r="AC107" i="9"/>
  <c r="X107" i="9"/>
  <c r="Z107" i="9"/>
  <c r="AA107" i="9"/>
  <c r="AC108" i="9"/>
  <c r="X108" i="9"/>
  <c r="Z108" i="9"/>
  <c r="AA108" i="9"/>
  <c r="AC109" i="9"/>
  <c r="X109" i="9"/>
  <c r="Z109" i="9"/>
  <c r="AA109" i="9"/>
  <c r="AC110" i="9"/>
  <c r="X110" i="9"/>
  <c r="Z110" i="9"/>
  <c r="AA110" i="9"/>
  <c r="AC111" i="9"/>
  <c r="X111" i="9"/>
  <c r="Z111" i="9"/>
  <c r="AA111" i="9"/>
  <c r="AC112" i="9"/>
  <c r="X112" i="9"/>
  <c r="Z112" i="9"/>
  <c r="AA112" i="9"/>
  <c r="AC113" i="9"/>
  <c r="X113" i="9"/>
  <c r="Z113" i="9"/>
  <c r="AA113" i="9"/>
  <c r="AC114" i="9"/>
  <c r="X114" i="9"/>
  <c r="Z114" i="9"/>
  <c r="AA114" i="9"/>
  <c r="AC115" i="9"/>
  <c r="X115" i="9"/>
  <c r="Z115" i="9"/>
  <c r="AA115" i="9"/>
  <c r="AC116" i="9"/>
  <c r="X116" i="9"/>
  <c r="Z116" i="9"/>
  <c r="AA116" i="9"/>
  <c r="AC117" i="9"/>
  <c r="X117" i="9"/>
  <c r="Z117" i="9"/>
  <c r="AA117" i="9"/>
  <c r="AC118" i="9"/>
  <c r="X118" i="9"/>
  <c r="Z118" i="9"/>
  <c r="AA118" i="9"/>
  <c r="AC119" i="9"/>
  <c r="X119" i="9"/>
  <c r="Z119" i="9"/>
  <c r="AA119" i="9"/>
  <c r="AC120" i="9"/>
  <c r="X120" i="9"/>
  <c r="Z120" i="9"/>
  <c r="AA120" i="9"/>
  <c r="AC121" i="9"/>
  <c r="X121" i="9"/>
  <c r="Z121" i="9"/>
  <c r="AA121" i="9"/>
  <c r="AC122" i="9"/>
  <c r="X122" i="9"/>
  <c r="Z122" i="9"/>
  <c r="AA122" i="9"/>
  <c r="AC123" i="9"/>
  <c r="X123" i="9"/>
  <c r="Z123" i="9"/>
  <c r="AA123" i="9"/>
  <c r="AC124" i="9"/>
  <c r="X124" i="9"/>
  <c r="Z124" i="9"/>
  <c r="AA124" i="9"/>
  <c r="AC125" i="9"/>
  <c r="X125" i="9"/>
  <c r="Z125" i="9"/>
  <c r="AA125" i="9"/>
  <c r="AC126" i="9"/>
  <c r="X126" i="9"/>
  <c r="Z126" i="9"/>
  <c r="AA126" i="9"/>
  <c r="AC127" i="9"/>
  <c r="X127" i="9"/>
  <c r="Z127" i="9"/>
  <c r="AA127" i="9"/>
  <c r="AC128" i="9"/>
  <c r="X128" i="9"/>
  <c r="Z128" i="9"/>
  <c r="AA128" i="9"/>
  <c r="AC129" i="9"/>
  <c r="X129" i="9"/>
  <c r="Z129" i="9"/>
  <c r="AA129" i="9"/>
  <c r="AC130" i="9"/>
  <c r="X130" i="9"/>
  <c r="Z130" i="9"/>
  <c r="AA130" i="9"/>
  <c r="AC131" i="9"/>
  <c r="X131" i="9"/>
  <c r="Z131" i="9"/>
  <c r="AA131" i="9"/>
  <c r="AC132" i="9"/>
  <c r="X132" i="9"/>
  <c r="Z132" i="9"/>
  <c r="AA132" i="9"/>
  <c r="AC133" i="9"/>
  <c r="X133" i="9"/>
  <c r="Z133" i="9"/>
  <c r="AA133" i="9"/>
  <c r="AC134" i="9"/>
  <c r="X134" i="9"/>
  <c r="Z134" i="9"/>
  <c r="AA134" i="9"/>
  <c r="AC135" i="9"/>
  <c r="X135" i="9"/>
  <c r="Z135" i="9"/>
  <c r="AA135" i="9"/>
  <c r="AC136" i="9"/>
  <c r="X136" i="9"/>
  <c r="Z136" i="9"/>
  <c r="AA136" i="9"/>
  <c r="AC137" i="9"/>
  <c r="X137" i="9"/>
  <c r="Z137" i="9"/>
  <c r="AA137" i="9"/>
  <c r="AC138" i="9"/>
  <c r="X138" i="9"/>
  <c r="Z138" i="9"/>
  <c r="AA138" i="9"/>
  <c r="AC139" i="9"/>
  <c r="X139" i="9"/>
  <c r="Z139" i="9"/>
  <c r="AA139" i="9"/>
  <c r="AC140" i="9"/>
  <c r="X140" i="9"/>
  <c r="Z140" i="9"/>
  <c r="AA140" i="9"/>
  <c r="AC141" i="9"/>
  <c r="X141" i="9"/>
  <c r="Z141" i="9"/>
  <c r="AA141" i="9"/>
  <c r="AC142" i="9"/>
  <c r="X142" i="9"/>
  <c r="Z142" i="9"/>
  <c r="AA142" i="9"/>
  <c r="AC143" i="9"/>
  <c r="X143" i="9"/>
  <c r="Z143" i="9"/>
  <c r="AA143" i="9"/>
  <c r="AC144" i="9"/>
  <c r="X144" i="9"/>
  <c r="Z144" i="9"/>
  <c r="AA144" i="9"/>
  <c r="AC145" i="9"/>
  <c r="X145" i="9"/>
  <c r="Z145" i="9"/>
  <c r="AA145" i="9"/>
  <c r="AC146" i="9"/>
  <c r="X146" i="9"/>
  <c r="Z146" i="9"/>
  <c r="AA146" i="9"/>
  <c r="AC147" i="9"/>
  <c r="X147" i="9"/>
  <c r="Z147" i="9"/>
  <c r="AA147" i="9"/>
  <c r="AC148" i="9"/>
  <c r="X148" i="9"/>
  <c r="Z148" i="9"/>
  <c r="AA148" i="9"/>
  <c r="AC149" i="9"/>
  <c r="X149" i="9"/>
  <c r="Z149" i="9"/>
  <c r="AA149" i="9"/>
  <c r="AC150" i="9"/>
  <c r="X150" i="9"/>
  <c r="Z150" i="9"/>
  <c r="AA150" i="9"/>
  <c r="AC151" i="9"/>
  <c r="X151" i="9"/>
  <c r="Z151" i="9"/>
  <c r="AA151" i="9"/>
  <c r="AC152" i="9"/>
  <c r="X152" i="9"/>
  <c r="Z152" i="9"/>
  <c r="AA152" i="9"/>
  <c r="AC153" i="9"/>
  <c r="X153" i="9"/>
  <c r="Z153" i="9"/>
  <c r="AA153" i="9"/>
  <c r="AC154" i="9"/>
  <c r="X154" i="9"/>
  <c r="Z154" i="9"/>
  <c r="AA154" i="9"/>
  <c r="AC155" i="9"/>
  <c r="X155" i="9"/>
  <c r="Z155" i="9"/>
  <c r="AA155" i="9"/>
  <c r="AC156" i="9"/>
  <c r="X156" i="9"/>
  <c r="Z156" i="9"/>
  <c r="AA156" i="9"/>
  <c r="AC157" i="9"/>
  <c r="X157" i="9"/>
  <c r="Z157" i="9"/>
  <c r="AA157" i="9"/>
  <c r="AC158" i="9"/>
  <c r="X158" i="9"/>
  <c r="Z158" i="9"/>
  <c r="AA158" i="9"/>
  <c r="AC159" i="9"/>
  <c r="X159" i="9"/>
  <c r="Z159" i="9"/>
  <c r="AA159" i="9"/>
  <c r="AC160" i="9"/>
  <c r="X160" i="9"/>
  <c r="Z160" i="9"/>
  <c r="AA160" i="9"/>
  <c r="AC161" i="9"/>
  <c r="X161" i="9"/>
  <c r="Z161" i="9"/>
  <c r="AA161" i="9"/>
  <c r="AC162" i="9"/>
  <c r="X162" i="9"/>
  <c r="Z162" i="9"/>
  <c r="AA162" i="9"/>
  <c r="AC163" i="9"/>
  <c r="X163" i="9"/>
  <c r="Z163" i="9"/>
  <c r="AA163" i="9"/>
  <c r="AC164" i="9"/>
  <c r="X164" i="9"/>
  <c r="Z164" i="9"/>
  <c r="AA164" i="9"/>
  <c r="AC165" i="9"/>
  <c r="X165" i="9"/>
  <c r="Z165" i="9"/>
  <c r="AA165" i="9"/>
  <c r="AC166" i="9"/>
  <c r="X166" i="9"/>
  <c r="Z166" i="9"/>
  <c r="AA166" i="9"/>
  <c r="AC167" i="9"/>
  <c r="X167" i="9"/>
  <c r="Z167" i="9"/>
  <c r="AA167" i="9"/>
  <c r="AC168" i="9"/>
  <c r="X168" i="9"/>
  <c r="Z168" i="9"/>
  <c r="AA168" i="9"/>
  <c r="AC169" i="9"/>
  <c r="X169" i="9"/>
  <c r="Z169" i="9"/>
  <c r="AA169" i="9"/>
  <c r="AC170" i="9"/>
  <c r="X170" i="9"/>
  <c r="Z170" i="9"/>
  <c r="AA170" i="9"/>
  <c r="AC171" i="9"/>
  <c r="X171" i="9"/>
  <c r="Z171" i="9"/>
  <c r="AA171" i="9"/>
  <c r="AC172" i="9"/>
  <c r="X172" i="9"/>
  <c r="Z172" i="9"/>
  <c r="AA172" i="9"/>
  <c r="AC173" i="9"/>
  <c r="X173" i="9"/>
  <c r="Z173" i="9"/>
  <c r="AA173" i="9"/>
  <c r="AC174" i="9"/>
  <c r="X174" i="9"/>
  <c r="Z174" i="9"/>
  <c r="AA174" i="9"/>
  <c r="AC175" i="9"/>
  <c r="X175" i="9"/>
  <c r="Z175" i="9"/>
  <c r="AA175" i="9"/>
  <c r="AC176" i="9"/>
  <c r="X176" i="9"/>
  <c r="Z176" i="9"/>
  <c r="AA176" i="9"/>
  <c r="AC177" i="9"/>
  <c r="X177" i="9"/>
  <c r="Z177" i="9"/>
  <c r="AA177" i="9"/>
  <c r="AC178" i="9"/>
  <c r="X178" i="9"/>
  <c r="Z178" i="9"/>
  <c r="AA178" i="9"/>
  <c r="AC179" i="9"/>
  <c r="X179" i="9"/>
  <c r="Z179" i="9"/>
  <c r="AA179" i="9"/>
  <c r="AC180" i="9"/>
  <c r="X180" i="9"/>
  <c r="Z180" i="9"/>
  <c r="AA180" i="9"/>
  <c r="AC181" i="9"/>
  <c r="X181" i="9"/>
  <c r="Z181" i="9"/>
  <c r="AA181" i="9"/>
  <c r="AC182" i="9"/>
  <c r="X182" i="9"/>
  <c r="Z182" i="9"/>
  <c r="AA182" i="9"/>
  <c r="AC183" i="9"/>
  <c r="X183" i="9"/>
  <c r="Z183" i="9"/>
  <c r="AA183" i="9"/>
  <c r="AC184" i="9"/>
  <c r="X184" i="9"/>
  <c r="Z184" i="9"/>
  <c r="AA184" i="9"/>
  <c r="AC185" i="9"/>
  <c r="X185" i="9"/>
  <c r="Z185" i="9"/>
  <c r="AA185" i="9"/>
  <c r="AC186" i="9"/>
  <c r="X186" i="9"/>
  <c r="Z186" i="9"/>
  <c r="AA186" i="9"/>
  <c r="AC187" i="9"/>
  <c r="X187" i="9"/>
  <c r="Z187" i="9"/>
  <c r="AA187" i="9"/>
  <c r="AC188" i="9"/>
  <c r="X188" i="9"/>
  <c r="Z188" i="9"/>
  <c r="AA188" i="9"/>
  <c r="AC189" i="9"/>
  <c r="X189" i="9"/>
  <c r="Z189" i="9"/>
  <c r="AA189" i="9"/>
  <c r="AC190" i="9"/>
  <c r="X190" i="9"/>
  <c r="Z190" i="9"/>
  <c r="AA190" i="9"/>
  <c r="AC191" i="9"/>
  <c r="X191" i="9"/>
  <c r="Z191" i="9"/>
  <c r="AA191" i="9"/>
  <c r="AC192" i="9"/>
  <c r="X192" i="9"/>
  <c r="Z192" i="9"/>
  <c r="AA192" i="9"/>
  <c r="AC193" i="9"/>
  <c r="X193" i="9"/>
  <c r="Z193" i="9"/>
  <c r="AA193" i="9"/>
  <c r="AC194" i="9"/>
  <c r="X194" i="9"/>
  <c r="Z194" i="9"/>
  <c r="AA194" i="9"/>
  <c r="AC195" i="9"/>
  <c r="X195" i="9"/>
  <c r="Z195" i="9"/>
  <c r="AA195" i="9"/>
  <c r="AC196" i="9"/>
  <c r="X196" i="9"/>
  <c r="Z196" i="9"/>
  <c r="AA196" i="9"/>
  <c r="AC197" i="9"/>
  <c r="X197" i="9"/>
  <c r="Z197" i="9"/>
  <c r="AA197" i="9"/>
  <c r="AC198" i="9"/>
  <c r="X198" i="9"/>
  <c r="Z198" i="9"/>
  <c r="AA198" i="9"/>
  <c r="AC199" i="9"/>
  <c r="X199" i="9"/>
  <c r="Z199" i="9"/>
  <c r="AA199" i="9"/>
  <c r="AC200" i="9"/>
  <c r="X200" i="9"/>
  <c r="Z200" i="9"/>
  <c r="AA200" i="9"/>
  <c r="AC201" i="9"/>
  <c r="X201" i="9"/>
  <c r="Z201" i="9"/>
  <c r="AA201" i="9"/>
  <c r="AC202" i="9"/>
  <c r="X202" i="9"/>
  <c r="Z202" i="9"/>
  <c r="AA202" i="9"/>
  <c r="AC203" i="9"/>
  <c r="X203" i="9"/>
  <c r="Z203" i="9"/>
  <c r="AA203" i="9"/>
  <c r="AC204" i="9"/>
  <c r="X204" i="9"/>
  <c r="Z204" i="9"/>
  <c r="AA204" i="9"/>
  <c r="AC205" i="9"/>
  <c r="X205" i="9"/>
  <c r="Z205" i="9"/>
  <c r="AA205" i="9"/>
  <c r="AC206" i="9"/>
  <c r="X206" i="9"/>
  <c r="Z206" i="9"/>
  <c r="AA206" i="9"/>
  <c r="AC207" i="9"/>
  <c r="X207" i="9"/>
  <c r="Z207" i="9"/>
  <c r="AA207" i="9"/>
  <c r="AC208" i="9"/>
  <c r="X208" i="9"/>
  <c r="Z208" i="9"/>
  <c r="AA208" i="9"/>
  <c r="AC209" i="9"/>
  <c r="X209" i="9"/>
  <c r="Z209" i="9"/>
  <c r="AA209" i="9"/>
  <c r="AC210" i="9"/>
  <c r="X210" i="9"/>
  <c r="Z210" i="9"/>
  <c r="AA210" i="9"/>
  <c r="AC211" i="9"/>
  <c r="X211" i="9"/>
  <c r="Z211" i="9"/>
  <c r="AA211" i="9"/>
  <c r="AC212" i="9"/>
  <c r="X212" i="9"/>
  <c r="Z212" i="9"/>
  <c r="AA212" i="9"/>
  <c r="AC213" i="9"/>
  <c r="X213" i="9"/>
  <c r="Z213" i="9"/>
  <c r="AA213" i="9"/>
  <c r="AC214" i="9"/>
  <c r="X214" i="9"/>
  <c r="Z214" i="9"/>
  <c r="AA214" i="9"/>
  <c r="AC215" i="9"/>
  <c r="X215" i="9"/>
  <c r="Z215" i="9"/>
  <c r="AA215" i="9"/>
  <c r="AC216" i="9"/>
  <c r="X216" i="9"/>
  <c r="Z216" i="9"/>
  <c r="AA216" i="9"/>
  <c r="AC217" i="9"/>
  <c r="X217" i="9"/>
  <c r="Z217" i="9"/>
  <c r="AA217" i="9"/>
  <c r="AC218" i="9"/>
  <c r="X218" i="9"/>
  <c r="Z218" i="9"/>
  <c r="AA218" i="9"/>
  <c r="AC219" i="9"/>
  <c r="X219" i="9"/>
  <c r="Z219" i="9"/>
  <c r="AA219" i="9"/>
  <c r="AC220" i="9"/>
  <c r="X220" i="9"/>
  <c r="Z220" i="9"/>
  <c r="AA220" i="9"/>
  <c r="AC221" i="9"/>
  <c r="X221" i="9"/>
  <c r="Z221" i="9"/>
  <c r="AA221" i="9"/>
  <c r="AC222" i="9"/>
  <c r="X222" i="9"/>
  <c r="Z222" i="9"/>
  <c r="AA222" i="9"/>
  <c r="AC223" i="9"/>
  <c r="X223" i="9"/>
  <c r="Z223" i="9"/>
  <c r="AA223" i="9"/>
  <c r="AC224" i="9"/>
  <c r="X224" i="9"/>
  <c r="Z224" i="9"/>
  <c r="AA224" i="9"/>
  <c r="AC225" i="9"/>
  <c r="X225" i="9"/>
  <c r="Z225" i="9"/>
  <c r="AA225" i="9"/>
  <c r="AC226" i="9"/>
  <c r="X226" i="9"/>
  <c r="Z226" i="9"/>
  <c r="AA226" i="9"/>
  <c r="AC227" i="9"/>
  <c r="X227" i="9"/>
  <c r="Z227" i="9"/>
  <c r="AA227" i="9"/>
  <c r="AC228" i="9"/>
  <c r="X228" i="9"/>
  <c r="Z228" i="9"/>
  <c r="AA228" i="9"/>
  <c r="AC229" i="9"/>
  <c r="X229" i="9"/>
  <c r="Z229" i="9"/>
  <c r="AA229" i="9"/>
  <c r="AC230" i="9"/>
  <c r="X230" i="9"/>
  <c r="Z230" i="9"/>
  <c r="AA230" i="9"/>
  <c r="AC231" i="9"/>
  <c r="X231" i="9"/>
  <c r="Z231" i="9"/>
  <c r="AA231" i="9"/>
  <c r="AC232" i="9"/>
  <c r="X232" i="9"/>
  <c r="Z232" i="9"/>
  <c r="AA232" i="9"/>
  <c r="AC233" i="9"/>
  <c r="X233" i="9"/>
  <c r="Z233" i="9"/>
  <c r="AA233" i="9"/>
  <c r="AC234" i="9"/>
  <c r="X234" i="9"/>
  <c r="Z234" i="9"/>
  <c r="AA234" i="9"/>
  <c r="AC235" i="9"/>
  <c r="X235" i="9"/>
  <c r="Z235" i="9"/>
  <c r="AA235" i="9"/>
  <c r="AC236" i="9"/>
  <c r="X236" i="9"/>
  <c r="Z236" i="9"/>
  <c r="AA236" i="9"/>
  <c r="AC237" i="9"/>
  <c r="X237" i="9"/>
  <c r="Z237" i="9"/>
  <c r="AA237" i="9"/>
  <c r="AC238" i="9"/>
  <c r="X238" i="9"/>
  <c r="Z238" i="9"/>
  <c r="AA238" i="9"/>
  <c r="AC239" i="9"/>
  <c r="X239" i="9"/>
  <c r="Z239" i="9"/>
  <c r="AA239" i="9"/>
  <c r="AC240" i="9"/>
  <c r="X240" i="9"/>
  <c r="Z240" i="9"/>
  <c r="AA240" i="9"/>
  <c r="AC241" i="9"/>
  <c r="X241" i="9"/>
  <c r="Z241" i="9"/>
  <c r="AA241" i="9"/>
  <c r="AC242" i="9"/>
  <c r="X242" i="9"/>
  <c r="Z242" i="9"/>
  <c r="AA242" i="9"/>
  <c r="AC243" i="9"/>
  <c r="X243" i="9"/>
  <c r="Z243" i="9"/>
  <c r="AA243" i="9"/>
  <c r="AC244" i="9"/>
  <c r="X244" i="9"/>
  <c r="Z244" i="9"/>
  <c r="AA244" i="9"/>
  <c r="AC245" i="9"/>
  <c r="X245" i="9"/>
  <c r="Z245" i="9"/>
  <c r="AA245" i="9"/>
  <c r="AC246" i="9"/>
  <c r="X246" i="9"/>
  <c r="Z246" i="9"/>
  <c r="AA246" i="9"/>
  <c r="AC247" i="9"/>
  <c r="X247" i="9"/>
  <c r="Z247" i="9"/>
  <c r="AA247" i="9"/>
  <c r="AC248" i="9"/>
  <c r="X248" i="9"/>
  <c r="Z248" i="9"/>
  <c r="AA248" i="9"/>
  <c r="AC249" i="9"/>
  <c r="X249" i="9"/>
  <c r="Z249" i="9"/>
  <c r="AA249" i="9"/>
  <c r="AC250" i="9"/>
  <c r="X250" i="9"/>
  <c r="Z250" i="9"/>
  <c r="AA250" i="9"/>
  <c r="AC251" i="9"/>
  <c r="X251" i="9"/>
  <c r="Z251" i="9"/>
  <c r="AA251" i="9"/>
  <c r="AC252" i="9"/>
  <c r="X252" i="9"/>
  <c r="Z252" i="9"/>
  <c r="AA252" i="9"/>
  <c r="AC253" i="9"/>
  <c r="X253" i="9"/>
  <c r="Z253" i="9"/>
  <c r="AA253" i="9"/>
  <c r="AC254" i="9"/>
  <c r="X254" i="9"/>
  <c r="Z254" i="9"/>
  <c r="AA254" i="9"/>
  <c r="AC255" i="9"/>
  <c r="X255" i="9"/>
  <c r="Z255" i="9"/>
  <c r="AA255" i="9"/>
  <c r="AC256" i="9"/>
  <c r="X256" i="9"/>
  <c r="Z256" i="9"/>
  <c r="AA256" i="9"/>
  <c r="AC257" i="9"/>
  <c r="X257" i="9"/>
  <c r="Z257" i="9"/>
  <c r="AA257" i="9"/>
  <c r="AC258" i="9"/>
  <c r="X258" i="9"/>
  <c r="Z258" i="9"/>
  <c r="AA258" i="9"/>
  <c r="AC259" i="9"/>
  <c r="X259" i="9"/>
  <c r="Z259" i="9"/>
  <c r="AA259" i="9"/>
  <c r="AC260" i="9"/>
  <c r="X260" i="9"/>
  <c r="Z260" i="9"/>
  <c r="AA260" i="9"/>
  <c r="AC261" i="9"/>
  <c r="X261" i="9"/>
  <c r="Z261" i="9"/>
  <c r="AA261" i="9"/>
  <c r="AC262" i="9"/>
  <c r="X262" i="9"/>
  <c r="Z262" i="9"/>
  <c r="AA262" i="9"/>
  <c r="AC263" i="9"/>
  <c r="X263" i="9"/>
  <c r="Z263" i="9"/>
  <c r="AA263" i="9"/>
  <c r="AC264" i="9"/>
  <c r="X264" i="9"/>
  <c r="Z264" i="9"/>
  <c r="AA264" i="9"/>
  <c r="AC265" i="9"/>
  <c r="X265" i="9"/>
  <c r="Z265" i="9"/>
  <c r="AA265" i="9"/>
  <c r="AC266" i="9"/>
  <c r="X266" i="9"/>
  <c r="Z266" i="9"/>
  <c r="AA266" i="9"/>
  <c r="AC267" i="9"/>
  <c r="X267" i="9"/>
  <c r="Z267" i="9"/>
  <c r="AA267" i="9"/>
  <c r="AC268" i="9"/>
  <c r="X268" i="9"/>
  <c r="Z268" i="9"/>
  <c r="AA268" i="9"/>
  <c r="AC269" i="9"/>
  <c r="X269" i="9"/>
  <c r="Z269" i="9"/>
  <c r="AA269" i="9"/>
  <c r="AC270" i="9"/>
  <c r="X270" i="9"/>
  <c r="Z270" i="9"/>
  <c r="AA270" i="9"/>
  <c r="AC271" i="9"/>
  <c r="X271" i="9"/>
  <c r="Z271" i="9"/>
  <c r="AA271" i="9"/>
  <c r="AC272" i="9"/>
  <c r="X272" i="9"/>
  <c r="Z272" i="9"/>
  <c r="AA272" i="9"/>
  <c r="AC273" i="9"/>
  <c r="X273" i="9"/>
  <c r="Z273" i="9"/>
  <c r="AA273" i="9"/>
  <c r="AC274" i="9"/>
  <c r="X274" i="9"/>
  <c r="Z274" i="9"/>
  <c r="AA274" i="9"/>
  <c r="AC275" i="9"/>
  <c r="X275" i="9"/>
  <c r="Z275" i="9"/>
  <c r="AA275" i="9"/>
  <c r="AC276" i="9"/>
  <c r="X276" i="9"/>
  <c r="Z276" i="9"/>
  <c r="AA276" i="9"/>
  <c r="AC277" i="9"/>
  <c r="X277" i="9"/>
  <c r="Z277" i="9"/>
  <c r="AA277" i="9"/>
  <c r="AC278" i="9"/>
  <c r="X278" i="9"/>
  <c r="Z278" i="9"/>
  <c r="AA278" i="9"/>
  <c r="AC279" i="9"/>
  <c r="X279" i="9"/>
  <c r="Z279" i="9"/>
  <c r="AA279" i="9"/>
  <c r="AC280" i="9"/>
  <c r="X280" i="9"/>
  <c r="Z280" i="9"/>
  <c r="AA280" i="9"/>
  <c r="AC281" i="9"/>
  <c r="X281" i="9"/>
  <c r="Z281" i="9"/>
  <c r="AA281" i="9"/>
  <c r="AC282" i="9"/>
  <c r="X282" i="9"/>
  <c r="Z282" i="9"/>
  <c r="AA282" i="9"/>
  <c r="AC283" i="9"/>
  <c r="X283" i="9"/>
  <c r="Z283" i="9"/>
  <c r="AA283" i="9"/>
  <c r="AC284" i="9"/>
  <c r="X284" i="9"/>
  <c r="Z284" i="9"/>
  <c r="AA284" i="9"/>
  <c r="AC285" i="9"/>
  <c r="X285" i="9"/>
  <c r="Z285" i="9"/>
  <c r="AA285" i="9"/>
  <c r="AC286" i="9"/>
  <c r="X286" i="9"/>
  <c r="Z286" i="9"/>
  <c r="AA286" i="9"/>
  <c r="AC287" i="9"/>
  <c r="X287" i="9"/>
  <c r="Z287" i="9"/>
  <c r="AA287" i="9"/>
  <c r="AC288" i="9"/>
  <c r="X288" i="9"/>
  <c r="Z288" i="9"/>
  <c r="AA288" i="9"/>
  <c r="AC289" i="9"/>
  <c r="X289" i="9"/>
  <c r="Z289" i="9"/>
  <c r="AA289" i="9"/>
  <c r="AC290" i="9"/>
  <c r="X290" i="9"/>
  <c r="Z290" i="9"/>
  <c r="AA290" i="9"/>
  <c r="AC291" i="9"/>
  <c r="X291" i="9"/>
  <c r="Z291" i="9"/>
  <c r="AA291" i="9"/>
  <c r="AC292" i="9"/>
  <c r="X292" i="9"/>
  <c r="Z292" i="9"/>
  <c r="AA292" i="9"/>
  <c r="AC293" i="9"/>
  <c r="X293" i="9"/>
  <c r="Z293" i="9"/>
  <c r="AA293" i="9"/>
  <c r="AC294" i="9"/>
  <c r="X294" i="9"/>
  <c r="Z294" i="9"/>
  <c r="AA294" i="9"/>
  <c r="AC295" i="9"/>
  <c r="X295" i="9"/>
  <c r="Z295" i="9"/>
  <c r="AA295" i="9"/>
  <c r="AC296" i="9"/>
  <c r="X296" i="9"/>
  <c r="Z296" i="9"/>
  <c r="AA296" i="9"/>
  <c r="AC297" i="9"/>
  <c r="X297" i="9"/>
  <c r="Z297" i="9"/>
  <c r="AA297" i="9"/>
  <c r="AC298" i="9"/>
  <c r="X298" i="9"/>
  <c r="Z298" i="9"/>
  <c r="AA298" i="9"/>
  <c r="AC299" i="9"/>
  <c r="X299" i="9"/>
  <c r="Z299" i="9"/>
  <c r="AA299" i="9"/>
  <c r="AC300" i="9"/>
  <c r="X300" i="9"/>
  <c r="Z300" i="9"/>
  <c r="AA300" i="9"/>
  <c r="AC301" i="9"/>
  <c r="X301" i="9"/>
  <c r="Z301" i="9"/>
  <c r="AA301" i="9"/>
  <c r="AC302" i="9"/>
  <c r="X302" i="9"/>
  <c r="Z302" i="9"/>
  <c r="AA302" i="9"/>
  <c r="AC303" i="9"/>
  <c r="X303" i="9"/>
  <c r="Z303" i="9"/>
  <c r="AA303" i="9"/>
  <c r="AC304" i="9"/>
  <c r="X304" i="9"/>
  <c r="Z304" i="9"/>
  <c r="AA304" i="9"/>
  <c r="AC305" i="9"/>
  <c r="X305" i="9"/>
  <c r="Z305" i="9"/>
  <c r="AA305" i="9"/>
  <c r="AC306" i="9"/>
  <c r="X306" i="9"/>
  <c r="Z306" i="9"/>
  <c r="AA306" i="9"/>
  <c r="AC307" i="9"/>
  <c r="X307" i="9"/>
  <c r="Z307" i="9"/>
  <c r="AA307" i="9"/>
  <c r="AC308" i="9"/>
  <c r="X308" i="9"/>
  <c r="Z308" i="9"/>
  <c r="AA308" i="9"/>
  <c r="AC309" i="9"/>
  <c r="X309" i="9"/>
  <c r="Z309" i="9"/>
  <c r="AA309" i="9"/>
  <c r="AC310" i="9"/>
  <c r="X310" i="9"/>
  <c r="Z310" i="9"/>
  <c r="AA310" i="9"/>
  <c r="AC311" i="9"/>
  <c r="X311" i="9"/>
  <c r="Z311" i="9"/>
  <c r="AA311" i="9"/>
  <c r="AC312" i="9"/>
  <c r="X312" i="9"/>
  <c r="Z312" i="9"/>
  <c r="AA312" i="9"/>
  <c r="AC313" i="9"/>
  <c r="X313" i="9"/>
  <c r="Z313" i="9"/>
  <c r="AA313" i="9"/>
  <c r="AC314" i="9"/>
  <c r="X314" i="9"/>
  <c r="Z314" i="9"/>
  <c r="AA314" i="9"/>
  <c r="AC315" i="9"/>
  <c r="X315" i="9"/>
  <c r="Z315" i="9"/>
  <c r="AA315" i="9"/>
  <c r="AC316" i="9"/>
  <c r="X316" i="9"/>
  <c r="Z316" i="9"/>
  <c r="AA316" i="9"/>
  <c r="AC317" i="9"/>
  <c r="X317" i="9"/>
  <c r="Z317" i="9"/>
  <c r="AA317" i="9"/>
  <c r="AC318" i="9"/>
  <c r="X318" i="9"/>
  <c r="Z318" i="9"/>
  <c r="AA318" i="9"/>
  <c r="AC319" i="9"/>
  <c r="X319" i="9"/>
  <c r="Z319" i="9"/>
  <c r="AA319" i="9"/>
  <c r="AC320" i="9"/>
  <c r="X320" i="9"/>
  <c r="Z320" i="9"/>
  <c r="AA320" i="9"/>
  <c r="AC321" i="9"/>
  <c r="X321" i="9"/>
  <c r="Z321" i="9"/>
  <c r="AA321" i="9"/>
  <c r="AC322" i="9"/>
  <c r="X322" i="9"/>
  <c r="Z322" i="9"/>
  <c r="AA322" i="9"/>
  <c r="AC323" i="9"/>
  <c r="X323" i="9"/>
  <c r="Z323" i="9"/>
  <c r="AA323" i="9"/>
  <c r="AC324" i="9"/>
  <c r="X324" i="9"/>
  <c r="Z324" i="9"/>
  <c r="AA324" i="9"/>
  <c r="AC325" i="9"/>
  <c r="X325" i="9"/>
  <c r="Z325" i="9"/>
  <c r="AA325" i="9"/>
  <c r="AC326" i="9"/>
  <c r="X326" i="9"/>
  <c r="Z326" i="9"/>
  <c r="AA326" i="9"/>
  <c r="AC327" i="9"/>
  <c r="X327" i="9"/>
  <c r="Z327" i="9"/>
  <c r="AA327" i="9"/>
  <c r="AC328" i="9"/>
  <c r="X328" i="9"/>
  <c r="Z328" i="9"/>
  <c r="AA328" i="9"/>
  <c r="AC329" i="9"/>
  <c r="X329" i="9"/>
  <c r="Z329" i="9"/>
  <c r="AA329" i="9"/>
  <c r="AC330" i="9"/>
  <c r="X330" i="9"/>
  <c r="Z330" i="9"/>
  <c r="AA330" i="9"/>
  <c r="AC331" i="9"/>
  <c r="X331" i="9"/>
  <c r="Z331" i="9"/>
  <c r="AA331" i="9"/>
  <c r="AC332" i="9"/>
  <c r="X332" i="9"/>
  <c r="Z332" i="9"/>
  <c r="AA332" i="9"/>
  <c r="AC333" i="9"/>
  <c r="X333" i="9"/>
  <c r="Z333" i="9"/>
  <c r="AA333" i="9"/>
  <c r="AC334" i="9"/>
  <c r="X334" i="9"/>
  <c r="Z334" i="9"/>
  <c r="AA334" i="9"/>
  <c r="AC335" i="9"/>
  <c r="X335" i="9"/>
  <c r="Z335" i="9"/>
  <c r="AA335" i="9"/>
  <c r="AC336" i="9"/>
  <c r="X336" i="9"/>
  <c r="Z336" i="9"/>
  <c r="AA336" i="9"/>
  <c r="AC337" i="9"/>
  <c r="X337" i="9"/>
  <c r="Z337" i="9"/>
  <c r="AA337" i="9"/>
  <c r="AC338" i="9"/>
  <c r="X338" i="9"/>
  <c r="Z338" i="9"/>
  <c r="AA338" i="9"/>
  <c r="AC339" i="9"/>
  <c r="X339" i="9"/>
  <c r="Z339" i="9"/>
  <c r="AA339" i="9"/>
  <c r="AC340" i="9"/>
  <c r="X340" i="9"/>
  <c r="Z340" i="9"/>
  <c r="AA340" i="9"/>
  <c r="AC341" i="9"/>
  <c r="X341" i="9"/>
  <c r="Z341" i="9"/>
  <c r="AA341" i="9"/>
  <c r="AC342" i="9"/>
  <c r="X342" i="9"/>
  <c r="Z342" i="9"/>
  <c r="AA342" i="9"/>
  <c r="AC343" i="9"/>
  <c r="X343" i="9"/>
  <c r="Z343" i="9"/>
  <c r="AA343" i="9"/>
  <c r="AC344" i="9"/>
  <c r="X344" i="9"/>
  <c r="Z344" i="9"/>
  <c r="AA344" i="9"/>
  <c r="AC345" i="9"/>
  <c r="X345" i="9"/>
  <c r="Z345" i="9"/>
  <c r="AA345" i="9"/>
  <c r="AC346" i="9"/>
  <c r="X346" i="9"/>
  <c r="Z346" i="9"/>
  <c r="AA346" i="9"/>
  <c r="AC347" i="9"/>
  <c r="X347" i="9"/>
  <c r="Z347" i="9"/>
  <c r="AA347" i="9"/>
  <c r="AC348" i="9"/>
  <c r="X348" i="9"/>
  <c r="Z348" i="9"/>
  <c r="AA348" i="9"/>
  <c r="AC349" i="9"/>
  <c r="X349" i="9"/>
  <c r="Z349" i="9"/>
  <c r="AA349" i="9"/>
  <c r="AC350" i="9"/>
  <c r="X350" i="9"/>
  <c r="Z350" i="9"/>
  <c r="AA350" i="9"/>
  <c r="AC351" i="9"/>
  <c r="X351" i="9"/>
  <c r="Z351" i="9"/>
  <c r="AA351" i="9"/>
  <c r="AC2" i="9"/>
  <c r="X2" i="9"/>
  <c r="Z2" i="9"/>
  <c r="AA2" i="9"/>
  <c r="S3" i="9"/>
  <c r="U3" i="9"/>
  <c r="V3" i="9"/>
  <c r="S4" i="9"/>
  <c r="U4" i="9"/>
  <c r="V4" i="9"/>
  <c r="S5" i="9"/>
  <c r="U5" i="9"/>
  <c r="V5" i="9"/>
  <c r="S6" i="9"/>
  <c r="U6" i="9"/>
  <c r="V6" i="9"/>
  <c r="S7" i="9"/>
  <c r="U7" i="9"/>
  <c r="V7" i="9"/>
  <c r="S8" i="9"/>
  <c r="U8" i="9"/>
  <c r="V8" i="9"/>
  <c r="S9" i="9"/>
  <c r="U9" i="9"/>
  <c r="V9" i="9"/>
  <c r="S10" i="9"/>
  <c r="U10" i="9"/>
  <c r="V10" i="9"/>
  <c r="S11" i="9"/>
  <c r="U11" i="9"/>
  <c r="V11" i="9"/>
  <c r="S12" i="9"/>
  <c r="U12" i="9"/>
  <c r="V12" i="9"/>
  <c r="S13" i="9"/>
  <c r="U13" i="9"/>
  <c r="V13" i="9"/>
  <c r="S14" i="9"/>
  <c r="U14" i="9"/>
  <c r="V14" i="9"/>
  <c r="S15" i="9"/>
  <c r="U15" i="9"/>
  <c r="V15" i="9"/>
  <c r="S16" i="9"/>
  <c r="U16" i="9"/>
  <c r="V16" i="9"/>
  <c r="S17" i="9"/>
  <c r="U17" i="9"/>
  <c r="V17" i="9"/>
  <c r="S18" i="9"/>
  <c r="U18" i="9"/>
  <c r="V18" i="9"/>
  <c r="S19" i="9"/>
  <c r="U19" i="9"/>
  <c r="V19" i="9"/>
  <c r="S20" i="9"/>
  <c r="U20" i="9"/>
  <c r="V20" i="9"/>
  <c r="S21" i="9"/>
  <c r="U21" i="9"/>
  <c r="V21" i="9"/>
  <c r="S22" i="9"/>
  <c r="U22" i="9"/>
  <c r="V22" i="9"/>
  <c r="S23" i="9"/>
  <c r="U23" i="9"/>
  <c r="V23" i="9"/>
  <c r="S24" i="9"/>
  <c r="U24" i="9"/>
  <c r="V24" i="9"/>
  <c r="S25" i="9"/>
  <c r="U25" i="9"/>
  <c r="V25" i="9"/>
  <c r="S26" i="9"/>
  <c r="U26" i="9"/>
  <c r="V26" i="9"/>
  <c r="S27" i="9"/>
  <c r="U27" i="9"/>
  <c r="V27" i="9"/>
  <c r="S28" i="9"/>
  <c r="U28" i="9"/>
  <c r="V28" i="9"/>
  <c r="S29" i="9"/>
  <c r="U29" i="9"/>
  <c r="V29" i="9"/>
  <c r="S30" i="9"/>
  <c r="U30" i="9"/>
  <c r="V30" i="9"/>
  <c r="S31" i="9"/>
  <c r="U31" i="9"/>
  <c r="V31" i="9"/>
  <c r="S32" i="9"/>
  <c r="U32" i="9"/>
  <c r="V32" i="9"/>
  <c r="S33" i="9"/>
  <c r="U33" i="9"/>
  <c r="V33" i="9"/>
  <c r="S34" i="9"/>
  <c r="U34" i="9"/>
  <c r="V34" i="9"/>
  <c r="S35" i="9"/>
  <c r="U35" i="9"/>
  <c r="V35" i="9"/>
  <c r="S36" i="9"/>
  <c r="U36" i="9"/>
  <c r="V36" i="9"/>
  <c r="S37" i="9"/>
  <c r="U37" i="9"/>
  <c r="V37" i="9"/>
  <c r="S38" i="9"/>
  <c r="U38" i="9"/>
  <c r="V38" i="9"/>
  <c r="S39" i="9"/>
  <c r="U39" i="9"/>
  <c r="V39" i="9"/>
  <c r="S40" i="9"/>
  <c r="U40" i="9"/>
  <c r="V40" i="9"/>
  <c r="S41" i="9"/>
  <c r="U41" i="9"/>
  <c r="V41" i="9"/>
  <c r="S42" i="9"/>
  <c r="U42" i="9"/>
  <c r="V42" i="9"/>
  <c r="S43" i="9"/>
  <c r="U43" i="9"/>
  <c r="V43" i="9"/>
  <c r="S44" i="9"/>
  <c r="U44" i="9"/>
  <c r="V44" i="9"/>
  <c r="S45" i="9"/>
  <c r="U45" i="9"/>
  <c r="V45" i="9"/>
  <c r="S46" i="9"/>
  <c r="U46" i="9"/>
  <c r="V46" i="9"/>
  <c r="S47" i="9"/>
  <c r="U47" i="9"/>
  <c r="V47" i="9"/>
  <c r="S48" i="9"/>
  <c r="U48" i="9"/>
  <c r="V48" i="9"/>
  <c r="S49" i="9"/>
  <c r="U49" i="9"/>
  <c r="V49" i="9"/>
  <c r="S50" i="9"/>
  <c r="U50" i="9"/>
  <c r="V50" i="9"/>
  <c r="S51" i="9"/>
  <c r="U51" i="9"/>
  <c r="V51" i="9"/>
  <c r="S52" i="9"/>
  <c r="U52" i="9"/>
  <c r="V52" i="9"/>
  <c r="S53" i="9"/>
  <c r="U53" i="9"/>
  <c r="V53" i="9"/>
  <c r="S54" i="9"/>
  <c r="U54" i="9"/>
  <c r="V54" i="9"/>
  <c r="S55" i="9"/>
  <c r="U55" i="9"/>
  <c r="V55" i="9"/>
  <c r="S56" i="9"/>
  <c r="U56" i="9"/>
  <c r="V56" i="9"/>
  <c r="S57" i="9"/>
  <c r="U57" i="9"/>
  <c r="V57" i="9"/>
  <c r="S58" i="9"/>
  <c r="U58" i="9"/>
  <c r="V58" i="9"/>
  <c r="S59" i="9"/>
  <c r="U59" i="9"/>
  <c r="V59" i="9"/>
  <c r="S60" i="9"/>
  <c r="U60" i="9"/>
  <c r="V60" i="9"/>
  <c r="S61" i="9"/>
  <c r="U61" i="9"/>
  <c r="V61" i="9"/>
  <c r="S62" i="9"/>
  <c r="U62" i="9"/>
  <c r="V62" i="9"/>
  <c r="S63" i="9"/>
  <c r="U63" i="9"/>
  <c r="V63" i="9"/>
  <c r="S64" i="9"/>
  <c r="U64" i="9"/>
  <c r="V64" i="9"/>
  <c r="S65" i="9"/>
  <c r="U65" i="9"/>
  <c r="V65" i="9"/>
  <c r="S66" i="9"/>
  <c r="U66" i="9"/>
  <c r="V66" i="9"/>
  <c r="S67" i="9"/>
  <c r="U67" i="9"/>
  <c r="V67" i="9"/>
  <c r="S68" i="9"/>
  <c r="U68" i="9"/>
  <c r="V68" i="9"/>
  <c r="S69" i="9"/>
  <c r="U69" i="9"/>
  <c r="V69" i="9"/>
  <c r="S70" i="9"/>
  <c r="U70" i="9"/>
  <c r="V70" i="9"/>
  <c r="S71" i="9"/>
  <c r="U71" i="9"/>
  <c r="V71" i="9"/>
  <c r="S72" i="9"/>
  <c r="U72" i="9"/>
  <c r="V72" i="9"/>
  <c r="S73" i="9"/>
  <c r="U73" i="9"/>
  <c r="V73" i="9"/>
  <c r="S74" i="9"/>
  <c r="U74" i="9"/>
  <c r="V74" i="9"/>
  <c r="S75" i="9"/>
  <c r="U75" i="9"/>
  <c r="V75" i="9"/>
  <c r="S76" i="9"/>
  <c r="U76" i="9"/>
  <c r="V76" i="9"/>
  <c r="S77" i="9"/>
  <c r="U77" i="9"/>
  <c r="V77" i="9"/>
  <c r="S78" i="9"/>
  <c r="U78" i="9"/>
  <c r="V78" i="9"/>
  <c r="S79" i="9"/>
  <c r="U79" i="9"/>
  <c r="V79" i="9"/>
  <c r="S80" i="9"/>
  <c r="U80" i="9"/>
  <c r="V80" i="9"/>
  <c r="S81" i="9"/>
  <c r="U81" i="9"/>
  <c r="V81" i="9"/>
  <c r="S82" i="9"/>
  <c r="U82" i="9"/>
  <c r="V82" i="9"/>
  <c r="S83" i="9"/>
  <c r="U83" i="9"/>
  <c r="V83" i="9"/>
  <c r="S84" i="9"/>
  <c r="U84" i="9"/>
  <c r="V84" i="9"/>
  <c r="S85" i="9"/>
  <c r="U85" i="9"/>
  <c r="V85" i="9"/>
  <c r="S86" i="9"/>
  <c r="U86" i="9"/>
  <c r="V86" i="9"/>
  <c r="S87" i="9"/>
  <c r="U87" i="9"/>
  <c r="V87" i="9"/>
  <c r="S88" i="9"/>
  <c r="U88" i="9"/>
  <c r="V88" i="9"/>
  <c r="S89" i="9"/>
  <c r="U89" i="9"/>
  <c r="V89" i="9"/>
  <c r="S90" i="9"/>
  <c r="U90" i="9"/>
  <c r="V90" i="9"/>
  <c r="S91" i="9"/>
  <c r="U91" i="9"/>
  <c r="V91" i="9"/>
  <c r="S92" i="9"/>
  <c r="U92" i="9"/>
  <c r="V92" i="9"/>
  <c r="S93" i="9"/>
  <c r="U93" i="9"/>
  <c r="V93" i="9"/>
  <c r="S94" i="9"/>
  <c r="U94" i="9"/>
  <c r="V94" i="9"/>
  <c r="S95" i="9"/>
  <c r="U95" i="9"/>
  <c r="V95" i="9"/>
  <c r="S96" i="9"/>
  <c r="U96" i="9"/>
  <c r="V96" i="9"/>
  <c r="S97" i="9"/>
  <c r="U97" i="9"/>
  <c r="V97" i="9"/>
  <c r="S98" i="9"/>
  <c r="U98" i="9"/>
  <c r="V98" i="9"/>
  <c r="S99" i="9"/>
  <c r="U99" i="9"/>
  <c r="V99" i="9"/>
  <c r="S100" i="9"/>
  <c r="U100" i="9"/>
  <c r="V100" i="9"/>
  <c r="S101" i="9"/>
  <c r="U101" i="9"/>
  <c r="V101" i="9"/>
  <c r="S102" i="9"/>
  <c r="U102" i="9"/>
  <c r="V102" i="9"/>
  <c r="S103" i="9"/>
  <c r="U103" i="9"/>
  <c r="V103" i="9"/>
  <c r="S104" i="9"/>
  <c r="U104" i="9"/>
  <c r="V104" i="9"/>
  <c r="S105" i="9"/>
  <c r="U105" i="9"/>
  <c r="V105" i="9"/>
  <c r="S106" i="9"/>
  <c r="U106" i="9"/>
  <c r="V106" i="9"/>
  <c r="S107" i="9"/>
  <c r="U107" i="9"/>
  <c r="V107" i="9"/>
  <c r="S108" i="9"/>
  <c r="U108" i="9"/>
  <c r="V108" i="9"/>
  <c r="S109" i="9"/>
  <c r="U109" i="9"/>
  <c r="V109" i="9"/>
  <c r="S110" i="9"/>
  <c r="U110" i="9"/>
  <c r="V110" i="9"/>
  <c r="S111" i="9"/>
  <c r="U111" i="9"/>
  <c r="V111" i="9"/>
  <c r="S112" i="9"/>
  <c r="U112" i="9"/>
  <c r="V112" i="9"/>
  <c r="S113" i="9"/>
  <c r="U113" i="9"/>
  <c r="V113" i="9"/>
  <c r="S114" i="9"/>
  <c r="U114" i="9"/>
  <c r="V114" i="9"/>
  <c r="S115" i="9"/>
  <c r="U115" i="9"/>
  <c r="V115" i="9"/>
  <c r="S116" i="9"/>
  <c r="U116" i="9"/>
  <c r="V116" i="9"/>
  <c r="S117" i="9"/>
  <c r="U117" i="9"/>
  <c r="V117" i="9"/>
  <c r="S118" i="9"/>
  <c r="U118" i="9"/>
  <c r="V118" i="9"/>
  <c r="S119" i="9"/>
  <c r="U119" i="9"/>
  <c r="V119" i="9"/>
  <c r="S120" i="9"/>
  <c r="U120" i="9"/>
  <c r="V120" i="9"/>
  <c r="S121" i="9"/>
  <c r="U121" i="9"/>
  <c r="V121" i="9"/>
  <c r="S122" i="9"/>
  <c r="U122" i="9"/>
  <c r="V122" i="9"/>
  <c r="S123" i="9"/>
  <c r="U123" i="9"/>
  <c r="V123" i="9"/>
  <c r="S124" i="9"/>
  <c r="U124" i="9"/>
  <c r="V124" i="9"/>
  <c r="S125" i="9"/>
  <c r="U125" i="9"/>
  <c r="V125" i="9"/>
  <c r="S126" i="9"/>
  <c r="U126" i="9"/>
  <c r="V126" i="9"/>
  <c r="S127" i="9"/>
  <c r="U127" i="9"/>
  <c r="V127" i="9"/>
  <c r="S128" i="9"/>
  <c r="U128" i="9"/>
  <c r="V128" i="9"/>
  <c r="S129" i="9"/>
  <c r="U129" i="9"/>
  <c r="V129" i="9"/>
  <c r="S130" i="9"/>
  <c r="U130" i="9"/>
  <c r="V130" i="9"/>
  <c r="S131" i="9"/>
  <c r="U131" i="9"/>
  <c r="V131" i="9"/>
  <c r="S132" i="9"/>
  <c r="U132" i="9"/>
  <c r="V132" i="9"/>
  <c r="S133" i="9"/>
  <c r="U133" i="9"/>
  <c r="V133" i="9"/>
  <c r="S134" i="9"/>
  <c r="U134" i="9"/>
  <c r="V134" i="9"/>
  <c r="S135" i="9"/>
  <c r="U135" i="9"/>
  <c r="V135" i="9"/>
  <c r="S136" i="9"/>
  <c r="U136" i="9"/>
  <c r="V136" i="9"/>
  <c r="S137" i="9"/>
  <c r="U137" i="9"/>
  <c r="V137" i="9"/>
  <c r="S138" i="9"/>
  <c r="U138" i="9"/>
  <c r="V138" i="9"/>
  <c r="S139" i="9"/>
  <c r="U139" i="9"/>
  <c r="V139" i="9"/>
  <c r="S140" i="9"/>
  <c r="U140" i="9"/>
  <c r="V140" i="9"/>
  <c r="S141" i="9"/>
  <c r="U141" i="9"/>
  <c r="V141" i="9"/>
  <c r="S142" i="9"/>
  <c r="U142" i="9"/>
  <c r="V142" i="9"/>
  <c r="S143" i="9"/>
  <c r="U143" i="9"/>
  <c r="V143" i="9"/>
  <c r="S144" i="9"/>
  <c r="U144" i="9"/>
  <c r="V144" i="9"/>
  <c r="S145" i="9"/>
  <c r="U145" i="9"/>
  <c r="V145" i="9"/>
  <c r="S146" i="9"/>
  <c r="U146" i="9"/>
  <c r="V146" i="9"/>
  <c r="S147" i="9"/>
  <c r="U147" i="9"/>
  <c r="V147" i="9"/>
  <c r="S148" i="9"/>
  <c r="U148" i="9"/>
  <c r="V148" i="9"/>
  <c r="S149" i="9"/>
  <c r="U149" i="9"/>
  <c r="V149" i="9"/>
  <c r="S150" i="9"/>
  <c r="U150" i="9"/>
  <c r="V150" i="9"/>
  <c r="S151" i="9"/>
  <c r="U151" i="9"/>
  <c r="V151" i="9"/>
  <c r="S152" i="9"/>
  <c r="U152" i="9"/>
  <c r="V152" i="9"/>
  <c r="S153" i="9"/>
  <c r="U153" i="9"/>
  <c r="V153" i="9"/>
  <c r="S154" i="9"/>
  <c r="U154" i="9"/>
  <c r="V154" i="9"/>
  <c r="S155" i="9"/>
  <c r="U155" i="9"/>
  <c r="V155" i="9"/>
  <c r="S156" i="9"/>
  <c r="U156" i="9"/>
  <c r="V156" i="9"/>
  <c r="S157" i="9"/>
  <c r="U157" i="9"/>
  <c r="V157" i="9"/>
  <c r="S158" i="9"/>
  <c r="U158" i="9"/>
  <c r="V158" i="9"/>
  <c r="S159" i="9"/>
  <c r="U159" i="9"/>
  <c r="V159" i="9"/>
  <c r="S160" i="9"/>
  <c r="U160" i="9"/>
  <c r="V160" i="9"/>
  <c r="S161" i="9"/>
  <c r="U161" i="9"/>
  <c r="V161" i="9"/>
  <c r="S162" i="9"/>
  <c r="U162" i="9"/>
  <c r="V162" i="9"/>
  <c r="S163" i="9"/>
  <c r="U163" i="9"/>
  <c r="V163" i="9"/>
  <c r="S164" i="9"/>
  <c r="U164" i="9"/>
  <c r="V164" i="9"/>
  <c r="S165" i="9"/>
  <c r="U165" i="9"/>
  <c r="V165" i="9"/>
  <c r="S166" i="9"/>
  <c r="U166" i="9"/>
  <c r="V166" i="9"/>
  <c r="S167" i="9"/>
  <c r="U167" i="9"/>
  <c r="V167" i="9"/>
  <c r="S168" i="9"/>
  <c r="U168" i="9"/>
  <c r="V168" i="9"/>
  <c r="S169" i="9"/>
  <c r="U169" i="9"/>
  <c r="V169" i="9"/>
  <c r="S170" i="9"/>
  <c r="U170" i="9"/>
  <c r="V170" i="9"/>
  <c r="S171" i="9"/>
  <c r="U171" i="9"/>
  <c r="V171" i="9"/>
  <c r="S172" i="9"/>
  <c r="U172" i="9"/>
  <c r="V172" i="9"/>
  <c r="S173" i="9"/>
  <c r="U173" i="9"/>
  <c r="V173" i="9"/>
  <c r="S174" i="9"/>
  <c r="U174" i="9"/>
  <c r="V174" i="9"/>
  <c r="S175" i="9"/>
  <c r="U175" i="9"/>
  <c r="V175" i="9"/>
  <c r="S176" i="9"/>
  <c r="U176" i="9"/>
  <c r="V176" i="9"/>
  <c r="S177" i="9"/>
  <c r="U177" i="9"/>
  <c r="V177" i="9"/>
  <c r="S178" i="9"/>
  <c r="U178" i="9"/>
  <c r="V178" i="9"/>
  <c r="S179" i="9"/>
  <c r="U179" i="9"/>
  <c r="V179" i="9"/>
  <c r="S180" i="9"/>
  <c r="U180" i="9"/>
  <c r="V180" i="9"/>
  <c r="S181" i="9"/>
  <c r="U181" i="9"/>
  <c r="V181" i="9"/>
  <c r="S182" i="9"/>
  <c r="U182" i="9"/>
  <c r="V182" i="9"/>
  <c r="S183" i="9"/>
  <c r="U183" i="9"/>
  <c r="V183" i="9"/>
  <c r="S184" i="9"/>
  <c r="U184" i="9"/>
  <c r="V184" i="9"/>
  <c r="S185" i="9"/>
  <c r="U185" i="9"/>
  <c r="V185" i="9"/>
  <c r="S186" i="9"/>
  <c r="U186" i="9"/>
  <c r="V186" i="9"/>
  <c r="S187" i="9"/>
  <c r="U187" i="9"/>
  <c r="V187" i="9"/>
  <c r="S188" i="9"/>
  <c r="U188" i="9"/>
  <c r="V188" i="9"/>
  <c r="S189" i="9"/>
  <c r="U189" i="9"/>
  <c r="V189" i="9"/>
  <c r="S190" i="9"/>
  <c r="U190" i="9"/>
  <c r="V190" i="9"/>
  <c r="S191" i="9"/>
  <c r="U191" i="9"/>
  <c r="V191" i="9"/>
  <c r="S192" i="9"/>
  <c r="U192" i="9"/>
  <c r="V192" i="9"/>
  <c r="S193" i="9"/>
  <c r="U193" i="9"/>
  <c r="V193" i="9"/>
  <c r="S194" i="9"/>
  <c r="U194" i="9"/>
  <c r="V194" i="9"/>
  <c r="S195" i="9"/>
  <c r="U195" i="9"/>
  <c r="V195" i="9"/>
  <c r="S196" i="9"/>
  <c r="U196" i="9"/>
  <c r="V196" i="9"/>
  <c r="S197" i="9"/>
  <c r="U197" i="9"/>
  <c r="V197" i="9"/>
  <c r="S198" i="9"/>
  <c r="U198" i="9"/>
  <c r="V198" i="9"/>
  <c r="S199" i="9"/>
  <c r="U199" i="9"/>
  <c r="V199" i="9"/>
  <c r="S200" i="9"/>
  <c r="U200" i="9"/>
  <c r="V200" i="9"/>
  <c r="S201" i="9"/>
  <c r="U201" i="9"/>
  <c r="V201" i="9"/>
  <c r="S202" i="9"/>
  <c r="U202" i="9"/>
  <c r="V202" i="9"/>
  <c r="S203" i="9"/>
  <c r="U203" i="9"/>
  <c r="V203" i="9"/>
  <c r="S204" i="9"/>
  <c r="U204" i="9"/>
  <c r="V204" i="9"/>
  <c r="S205" i="9"/>
  <c r="U205" i="9"/>
  <c r="V205" i="9"/>
  <c r="S206" i="9"/>
  <c r="U206" i="9"/>
  <c r="V206" i="9"/>
  <c r="S207" i="9"/>
  <c r="U207" i="9"/>
  <c r="V207" i="9"/>
  <c r="S208" i="9"/>
  <c r="U208" i="9"/>
  <c r="V208" i="9"/>
  <c r="S209" i="9"/>
  <c r="U209" i="9"/>
  <c r="V209" i="9"/>
  <c r="S210" i="9"/>
  <c r="U210" i="9"/>
  <c r="V210" i="9"/>
  <c r="S211" i="9"/>
  <c r="U211" i="9"/>
  <c r="V211" i="9"/>
  <c r="S212" i="9"/>
  <c r="U212" i="9"/>
  <c r="V212" i="9"/>
  <c r="S213" i="9"/>
  <c r="U213" i="9"/>
  <c r="V213" i="9"/>
  <c r="S214" i="9"/>
  <c r="U214" i="9"/>
  <c r="V214" i="9"/>
  <c r="S215" i="9"/>
  <c r="U215" i="9"/>
  <c r="V215" i="9"/>
  <c r="S216" i="9"/>
  <c r="U216" i="9"/>
  <c r="V216" i="9"/>
  <c r="S217" i="9"/>
  <c r="U217" i="9"/>
  <c r="V217" i="9"/>
  <c r="S218" i="9"/>
  <c r="U218" i="9"/>
  <c r="V218" i="9"/>
  <c r="S219" i="9"/>
  <c r="U219" i="9"/>
  <c r="V219" i="9"/>
  <c r="S220" i="9"/>
  <c r="U220" i="9"/>
  <c r="V220" i="9"/>
  <c r="S221" i="9"/>
  <c r="U221" i="9"/>
  <c r="V221" i="9"/>
  <c r="S222" i="9"/>
  <c r="U222" i="9"/>
  <c r="V222" i="9"/>
  <c r="S223" i="9"/>
  <c r="U223" i="9"/>
  <c r="V223" i="9"/>
  <c r="S224" i="9"/>
  <c r="U224" i="9"/>
  <c r="V224" i="9"/>
  <c r="S225" i="9"/>
  <c r="U225" i="9"/>
  <c r="V225" i="9"/>
  <c r="S226" i="9"/>
  <c r="U226" i="9"/>
  <c r="V226" i="9"/>
  <c r="S227" i="9"/>
  <c r="U227" i="9"/>
  <c r="V227" i="9"/>
  <c r="S228" i="9"/>
  <c r="U228" i="9"/>
  <c r="V228" i="9"/>
  <c r="S229" i="9"/>
  <c r="U229" i="9"/>
  <c r="V229" i="9"/>
  <c r="S230" i="9"/>
  <c r="U230" i="9"/>
  <c r="V230" i="9"/>
  <c r="S231" i="9"/>
  <c r="U231" i="9"/>
  <c r="V231" i="9"/>
  <c r="S232" i="9"/>
  <c r="U232" i="9"/>
  <c r="V232" i="9"/>
  <c r="S233" i="9"/>
  <c r="U233" i="9"/>
  <c r="V233" i="9"/>
  <c r="S234" i="9"/>
  <c r="U234" i="9"/>
  <c r="V234" i="9"/>
  <c r="S235" i="9"/>
  <c r="U235" i="9"/>
  <c r="V235" i="9"/>
  <c r="S236" i="9"/>
  <c r="U236" i="9"/>
  <c r="V236" i="9"/>
  <c r="S237" i="9"/>
  <c r="U237" i="9"/>
  <c r="V237" i="9"/>
  <c r="S238" i="9"/>
  <c r="U238" i="9"/>
  <c r="V238" i="9"/>
  <c r="S239" i="9"/>
  <c r="U239" i="9"/>
  <c r="V239" i="9"/>
  <c r="S240" i="9"/>
  <c r="U240" i="9"/>
  <c r="V240" i="9"/>
  <c r="S241" i="9"/>
  <c r="U241" i="9"/>
  <c r="V241" i="9"/>
  <c r="S242" i="9"/>
  <c r="U242" i="9"/>
  <c r="V242" i="9"/>
  <c r="S243" i="9"/>
  <c r="U243" i="9"/>
  <c r="V243" i="9"/>
  <c r="S244" i="9"/>
  <c r="U244" i="9"/>
  <c r="V244" i="9"/>
  <c r="S245" i="9"/>
  <c r="U245" i="9"/>
  <c r="V245" i="9"/>
  <c r="S246" i="9"/>
  <c r="U246" i="9"/>
  <c r="V246" i="9"/>
  <c r="S247" i="9"/>
  <c r="U247" i="9"/>
  <c r="V247" i="9"/>
  <c r="S248" i="9"/>
  <c r="U248" i="9"/>
  <c r="V248" i="9"/>
  <c r="S249" i="9"/>
  <c r="U249" i="9"/>
  <c r="V249" i="9"/>
  <c r="S250" i="9"/>
  <c r="U250" i="9"/>
  <c r="V250" i="9"/>
  <c r="S251" i="9"/>
  <c r="U251" i="9"/>
  <c r="V251" i="9"/>
  <c r="S252" i="9"/>
  <c r="U252" i="9"/>
  <c r="V252" i="9"/>
  <c r="S253" i="9"/>
  <c r="U253" i="9"/>
  <c r="V253" i="9"/>
  <c r="S254" i="9"/>
  <c r="U254" i="9"/>
  <c r="V254" i="9"/>
  <c r="S255" i="9"/>
  <c r="U255" i="9"/>
  <c r="V255" i="9"/>
  <c r="S256" i="9"/>
  <c r="U256" i="9"/>
  <c r="V256" i="9"/>
  <c r="S257" i="9"/>
  <c r="U257" i="9"/>
  <c r="V257" i="9"/>
  <c r="S258" i="9"/>
  <c r="U258" i="9"/>
  <c r="V258" i="9"/>
  <c r="S259" i="9"/>
  <c r="U259" i="9"/>
  <c r="V259" i="9"/>
  <c r="S260" i="9"/>
  <c r="U260" i="9"/>
  <c r="V260" i="9"/>
  <c r="S261" i="9"/>
  <c r="U261" i="9"/>
  <c r="V261" i="9"/>
  <c r="S262" i="9"/>
  <c r="U262" i="9"/>
  <c r="V262" i="9"/>
  <c r="S263" i="9"/>
  <c r="U263" i="9"/>
  <c r="V263" i="9"/>
  <c r="S264" i="9"/>
  <c r="U264" i="9"/>
  <c r="V264" i="9"/>
  <c r="S265" i="9"/>
  <c r="U265" i="9"/>
  <c r="V265" i="9"/>
  <c r="S266" i="9"/>
  <c r="U266" i="9"/>
  <c r="V266" i="9"/>
  <c r="S267" i="9"/>
  <c r="U267" i="9"/>
  <c r="V267" i="9"/>
  <c r="S268" i="9"/>
  <c r="U268" i="9"/>
  <c r="V268" i="9"/>
  <c r="S269" i="9"/>
  <c r="U269" i="9"/>
  <c r="V269" i="9"/>
  <c r="S270" i="9"/>
  <c r="U270" i="9"/>
  <c r="V270" i="9"/>
  <c r="S271" i="9"/>
  <c r="U271" i="9"/>
  <c r="V271" i="9"/>
  <c r="S272" i="9"/>
  <c r="U272" i="9"/>
  <c r="V272" i="9"/>
  <c r="S273" i="9"/>
  <c r="U273" i="9"/>
  <c r="V273" i="9"/>
  <c r="S274" i="9"/>
  <c r="U274" i="9"/>
  <c r="V274" i="9"/>
  <c r="S275" i="9"/>
  <c r="U275" i="9"/>
  <c r="V275" i="9"/>
  <c r="S276" i="9"/>
  <c r="U276" i="9"/>
  <c r="V276" i="9"/>
  <c r="S277" i="9"/>
  <c r="U277" i="9"/>
  <c r="V277" i="9"/>
  <c r="S278" i="9"/>
  <c r="U278" i="9"/>
  <c r="V278" i="9"/>
  <c r="S279" i="9"/>
  <c r="U279" i="9"/>
  <c r="V279" i="9"/>
  <c r="S280" i="9"/>
  <c r="U280" i="9"/>
  <c r="V280" i="9"/>
  <c r="S281" i="9"/>
  <c r="U281" i="9"/>
  <c r="V281" i="9"/>
  <c r="S282" i="9"/>
  <c r="U282" i="9"/>
  <c r="V282" i="9"/>
  <c r="S283" i="9"/>
  <c r="U283" i="9"/>
  <c r="V283" i="9"/>
  <c r="S284" i="9"/>
  <c r="U284" i="9"/>
  <c r="V284" i="9"/>
  <c r="S285" i="9"/>
  <c r="U285" i="9"/>
  <c r="V285" i="9"/>
  <c r="S286" i="9"/>
  <c r="U286" i="9"/>
  <c r="V286" i="9"/>
  <c r="S287" i="9"/>
  <c r="U287" i="9"/>
  <c r="V287" i="9"/>
  <c r="S288" i="9"/>
  <c r="U288" i="9"/>
  <c r="V288" i="9"/>
  <c r="S289" i="9"/>
  <c r="U289" i="9"/>
  <c r="V289" i="9"/>
  <c r="S290" i="9"/>
  <c r="U290" i="9"/>
  <c r="V290" i="9"/>
  <c r="S291" i="9"/>
  <c r="U291" i="9"/>
  <c r="V291" i="9"/>
  <c r="S292" i="9"/>
  <c r="U292" i="9"/>
  <c r="V292" i="9"/>
  <c r="S293" i="9"/>
  <c r="U293" i="9"/>
  <c r="V293" i="9"/>
  <c r="S294" i="9"/>
  <c r="U294" i="9"/>
  <c r="V294" i="9"/>
  <c r="S295" i="9"/>
  <c r="U295" i="9"/>
  <c r="V295" i="9"/>
  <c r="S296" i="9"/>
  <c r="U296" i="9"/>
  <c r="V296" i="9"/>
  <c r="S297" i="9"/>
  <c r="U297" i="9"/>
  <c r="V297" i="9"/>
  <c r="S298" i="9"/>
  <c r="U298" i="9"/>
  <c r="V298" i="9"/>
  <c r="S299" i="9"/>
  <c r="U299" i="9"/>
  <c r="V299" i="9"/>
  <c r="S300" i="9"/>
  <c r="U300" i="9"/>
  <c r="V300" i="9"/>
  <c r="S301" i="9"/>
  <c r="U301" i="9"/>
  <c r="V301" i="9"/>
  <c r="S302" i="9"/>
  <c r="U302" i="9"/>
  <c r="V302" i="9"/>
  <c r="S303" i="9"/>
  <c r="U303" i="9"/>
  <c r="V303" i="9"/>
  <c r="S304" i="9"/>
  <c r="U304" i="9"/>
  <c r="V304" i="9"/>
  <c r="S305" i="9"/>
  <c r="U305" i="9"/>
  <c r="V305" i="9"/>
  <c r="S306" i="9"/>
  <c r="U306" i="9"/>
  <c r="V306" i="9"/>
  <c r="S307" i="9"/>
  <c r="U307" i="9"/>
  <c r="V307" i="9"/>
  <c r="S308" i="9"/>
  <c r="U308" i="9"/>
  <c r="V308" i="9"/>
  <c r="S309" i="9"/>
  <c r="U309" i="9"/>
  <c r="V309" i="9"/>
  <c r="S310" i="9"/>
  <c r="U310" i="9"/>
  <c r="V310" i="9"/>
  <c r="S311" i="9"/>
  <c r="U311" i="9"/>
  <c r="V311" i="9"/>
  <c r="S312" i="9"/>
  <c r="U312" i="9"/>
  <c r="V312" i="9"/>
  <c r="S313" i="9"/>
  <c r="U313" i="9"/>
  <c r="V313" i="9"/>
  <c r="S314" i="9"/>
  <c r="U314" i="9"/>
  <c r="V314" i="9"/>
  <c r="S315" i="9"/>
  <c r="U315" i="9"/>
  <c r="V315" i="9"/>
  <c r="S316" i="9"/>
  <c r="U316" i="9"/>
  <c r="V316" i="9"/>
  <c r="S317" i="9"/>
  <c r="U317" i="9"/>
  <c r="V317" i="9"/>
  <c r="S318" i="9"/>
  <c r="U318" i="9"/>
  <c r="V318" i="9"/>
  <c r="S319" i="9"/>
  <c r="U319" i="9"/>
  <c r="V319" i="9"/>
  <c r="S320" i="9"/>
  <c r="U320" i="9"/>
  <c r="V320" i="9"/>
  <c r="S321" i="9"/>
  <c r="U321" i="9"/>
  <c r="V321" i="9"/>
  <c r="S322" i="9"/>
  <c r="U322" i="9"/>
  <c r="V322" i="9"/>
  <c r="S323" i="9"/>
  <c r="U323" i="9"/>
  <c r="V323" i="9"/>
  <c r="S324" i="9"/>
  <c r="U324" i="9"/>
  <c r="V324" i="9"/>
  <c r="S325" i="9"/>
  <c r="U325" i="9"/>
  <c r="V325" i="9"/>
  <c r="S326" i="9"/>
  <c r="U326" i="9"/>
  <c r="V326" i="9"/>
  <c r="S327" i="9"/>
  <c r="U327" i="9"/>
  <c r="V327" i="9"/>
  <c r="S328" i="9"/>
  <c r="U328" i="9"/>
  <c r="V328" i="9"/>
  <c r="S329" i="9"/>
  <c r="U329" i="9"/>
  <c r="V329" i="9"/>
  <c r="S330" i="9"/>
  <c r="U330" i="9"/>
  <c r="V330" i="9"/>
  <c r="S331" i="9"/>
  <c r="U331" i="9"/>
  <c r="V331" i="9"/>
  <c r="S332" i="9"/>
  <c r="U332" i="9"/>
  <c r="V332" i="9"/>
  <c r="S333" i="9"/>
  <c r="U333" i="9"/>
  <c r="V333" i="9"/>
  <c r="S334" i="9"/>
  <c r="U334" i="9"/>
  <c r="V334" i="9"/>
  <c r="S335" i="9"/>
  <c r="U335" i="9"/>
  <c r="V335" i="9"/>
  <c r="S336" i="9"/>
  <c r="U336" i="9"/>
  <c r="V336" i="9"/>
  <c r="S337" i="9"/>
  <c r="U337" i="9"/>
  <c r="V337" i="9"/>
  <c r="S338" i="9"/>
  <c r="U338" i="9"/>
  <c r="V338" i="9"/>
  <c r="S339" i="9"/>
  <c r="U339" i="9"/>
  <c r="V339" i="9"/>
  <c r="S340" i="9"/>
  <c r="U340" i="9"/>
  <c r="V340" i="9"/>
  <c r="S341" i="9"/>
  <c r="U341" i="9"/>
  <c r="V341" i="9"/>
  <c r="S342" i="9"/>
  <c r="U342" i="9"/>
  <c r="V342" i="9"/>
  <c r="S343" i="9"/>
  <c r="U343" i="9"/>
  <c r="V343" i="9"/>
  <c r="S344" i="9"/>
  <c r="U344" i="9"/>
  <c r="V344" i="9"/>
  <c r="S345" i="9"/>
  <c r="U345" i="9"/>
  <c r="V345" i="9"/>
  <c r="S346" i="9"/>
  <c r="U346" i="9"/>
  <c r="V346" i="9"/>
  <c r="S347" i="9"/>
  <c r="U347" i="9"/>
  <c r="V347" i="9"/>
  <c r="S348" i="9"/>
  <c r="U348" i="9"/>
  <c r="V348" i="9"/>
  <c r="S349" i="9"/>
  <c r="U349" i="9"/>
  <c r="V349" i="9"/>
  <c r="S350" i="9"/>
  <c r="U350" i="9"/>
  <c r="V350" i="9"/>
  <c r="S351" i="9"/>
  <c r="U351" i="9"/>
  <c r="V351" i="9"/>
  <c r="S2" i="9"/>
  <c r="U2" i="9"/>
  <c r="V2" i="9"/>
  <c r="N3" i="9"/>
  <c r="P3" i="9"/>
  <c r="Q3" i="9"/>
  <c r="N4" i="9"/>
  <c r="P4" i="9"/>
  <c r="Q4" i="9"/>
  <c r="N5" i="9"/>
  <c r="P5" i="9"/>
  <c r="Q5" i="9"/>
  <c r="N6" i="9"/>
  <c r="P6" i="9"/>
  <c r="Q6" i="9"/>
  <c r="N7" i="9"/>
  <c r="P7" i="9"/>
  <c r="Q7" i="9"/>
  <c r="N8" i="9"/>
  <c r="P8" i="9"/>
  <c r="Q8" i="9"/>
  <c r="N9" i="9"/>
  <c r="P9" i="9"/>
  <c r="Q9" i="9"/>
  <c r="N10" i="9"/>
  <c r="P10" i="9"/>
  <c r="Q10" i="9"/>
  <c r="N11" i="9"/>
  <c r="P11" i="9"/>
  <c r="Q11" i="9"/>
  <c r="N12" i="9"/>
  <c r="P12" i="9"/>
  <c r="Q12" i="9"/>
  <c r="N13" i="9"/>
  <c r="P13" i="9"/>
  <c r="Q13" i="9"/>
  <c r="N14" i="9"/>
  <c r="P14" i="9"/>
  <c r="Q14" i="9"/>
  <c r="N15" i="9"/>
  <c r="P15" i="9"/>
  <c r="Q15" i="9"/>
  <c r="N16" i="9"/>
  <c r="P16" i="9"/>
  <c r="Q16" i="9"/>
  <c r="N17" i="9"/>
  <c r="P17" i="9"/>
  <c r="Q17" i="9"/>
  <c r="N18" i="9"/>
  <c r="P18" i="9"/>
  <c r="Q18" i="9"/>
  <c r="N19" i="9"/>
  <c r="P19" i="9"/>
  <c r="Q19" i="9"/>
  <c r="N20" i="9"/>
  <c r="P20" i="9"/>
  <c r="Q20" i="9"/>
  <c r="N21" i="9"/>
  <c r="P21" i="9"/>
  <c r="Q21" i="9"/>
  <c r="N22" i="9"/>
  <c r="P22" i="9"/>
  <c r="Q22" i="9"/>
  <c r="N23" i="9"/>
  <c r="P23" i="9"/>
  <c r="Q23" i="9"/>
  <c r="N24" i="9"/>
  <c r="P24" i="9"/>
  <c r="Q24" i="9"/>
  <c r="N25" i="9"/>
  <c r="P25" i="9"/>
  <c r="Q25" i="9"/>
  <c r="N26" i="9"/>
  <c r="P26" i="9"/>
  <c r="Q26" i="9"/>
  <c r="N27" i="9"/>
  <c r="P27" i="9"/>
  <c r="Q27" i="9"/>
  <c r="N28" i="9"/>
  <c r="P28" i="9"/>
  <c r="Q28" i="9"/>
  <c r="N29" i="9"/>
  <c r="P29" i="9"/>
  <c r="Q29" i="9"/>
  <c r="N30" i="9"/>
  <c r="P30" i="9"/>
  <c r="Q30" i="9"/>
  <c r="N31" i="9"/>
  <c r="P31" i="9"/>
  <c r="Q31" i="9"/>
  <c r="N32" i="9"/>
  <c r="P32" i="9"/>
  <c r="Q32" i="9"/>
  <c r="N33" i="9"/>
  <c r="P33" i="9"/>
  <c r="Q33" i="9"/>
  <c r="N34" i="9"/>
  <c r="P34" i="9"/>
  <c r="Q34" i="9"/>
  <c r="N35" i="9"/>
  <c r="P35" i="9"/>
  <c r="Q35" i="9"/>
  <c r="N36" i="9"/>
  <c r="P36" i="9"/>
  <c r="Q36" i="9"/>
  <c r="N37" i="9"/>
  <c r="P37" i="9"/>
  <c r="Q37" i="9"/>
  <c r="N38" i="9"/>
  <c r="P38" i="9"/>
  <c r="Q38" i="9"/>
  <c r="N39" i="9"/>
  <c r="P39" i="9"/>
  <c r="Q39" i="9"/>
  <c r="N40" i="9"/>
  <c r="P40" i="9"/>
  <c r="Q40" i="9"/>
  <c r="N41" i="9"/>
  <c r="P41" i="9"/>
  <c r="Q41" i="9"/>
  <c r="N42" i="9"/>
  <c r="P42" i="9"/>
  <c r="Q42" i="9"/>
  <c r="N43" i="9"/>
  <c r="P43" i="9"/>
  <c r="Q43" i="9"/>
  <c r="N44" i="9"/>
  <c r="P44" i="9"/>
  <c r="Q44" i="9"/>
  <c r="N45" i="9"/>
  <c r="P45" i="9"/>
  <c r="Q45" i="9"/>
  <c r="N46" i="9"/>
  <c r="P46" i="9"/>
  <c r="Q46" i="9"/>
  <c r="N47" i="9"/>
  <c r="P47" i="9"/>
  <c r="Q47" i="9"/>
  <c r="N48" i="9"/>
  <c r="P48" i="9"/>
  <c r="Q48" i="9"/>
  <c r="N49" i="9"/>
  <c r="P49" i="9"/>
  <c r="Q49" i="9"/>
  <c r="N50" i="9"/>
  <c r="P50" i="9"/>
  <c r="Q50" i="9"/>
  <c r="N51" i="9"/>
  <c r="P51" i="9"/>
  <c r="Q51" i="9"/>
  <c r="N52" i="9"/>
  <c r="P52" i="9"/>
  <c r="Q52" i="9"/>
  <c r="N53" i="9"/>
  <c r="P53" i="9"/>
  <c r="Q53" i="9"/>
  <c r="N54" i="9"/>
  <c r="P54" i="9"/>
  <c r="Q54" i="9"/>
  <c r="N55" i="9"/>
  <c r="P55" i="9"/>
  <c r="Q55" i="9"/>
  <c r="N56" i="9"/>
  <c r="P56" i="9"/>
  <c r="Q56" i="9"/>
  <c r="N57" i="9"/>
  <c r="P57" i="9"/>
  <c r="Q57" i="9"/>
  <c r="N58" i="9"/>
  <c r="P58" i="9"/>
  <c r="Q58" i="9"/>
  <c r="N59" i="9"/>
  <c r="P59" i="9"/>
  <c r="Q59" i="9"/>
  <c r="N60" i="9"/>
  <c r="P60" i="9"/>
  <c r="Q60" i="9"/>
  <c r="N61" i="9"/>
  <c r="P61" i="9"/>
  <c r="Q61" i="9"/>
  <c r="N62" i="9"/>
  <c r="P62" i="9"/>
  <c r="Q62" i="9"/>
  <c r="N63" i="9"/>
  <c r="P63" i="9"/>
  <c r="Q63" i="9"/>
  <c r="N64" i="9"/>
  <c r="P64" i="9"/>
  <c r="Q64" i="9"/>
  <c r="N65" i="9"/>
  <c r="P65" i="9"/>
  <c r="Q65" i="9"/>
  <c r="N66" i="9"/>
  <c r="P66" i="9"/>
  <c r="Q66" i="9"/>
  <c r="N67" i="9"/>
  <c r="P67" i="9"/>
  <c r="Q67" i="9"/>
  <c r="N68" i="9"/>
  <c r="P68" i="9"/>
  <c r="Q68" i="9"/>
  <c r="N69" i="9"/>
  <c r="P69" i="9"/>
  <c r="Q69" i="9"/>
  <c r="N70" i="9"/>
  <c r="P70" i="9"/>
  <c r="Q70" i="9"/>
  <c r="N71" i="9"/>
  <c r="P71" i="9"/>
  <c r="Q71" i="9"/>
  <c r="N72" i="9"/>
  <c r="P72" i="9"/>
  <c r="Q72" i="9"/>
  <c r="N73" i="9"/>
  <c r="P73" i="9"/>
  <c r="Q73" i="9"/>
  <c r="N74" i="9"/>
  <c r="P74" i="9"/>
  <c r="Q74" i="9"/>
  <c r="N75" i="9"/>
  <c r="P75" i="9"/>
  <c r="Q75" i="9"/>
  <c r="N76" i="9"/>
  <c r="P76" i="9"/>
  <c r="Q76" i="9"/>
  <c r="N77" i="9"/>
  <c r="P77" i="9"/>
  <c r="Q77" i="9"/>
  <c r="N78" i="9"/>
  <c r="P78" i="9"/>
  <c r="Q78" i="9"/>
  <c r="N79" i="9"/>
  <c r="P79" i="9"/>
  <c r="Q79" i="9"/>
  <c r="N80" i="9"/>
  <c r="P80" i="9"/>
  <c r="Q80" i="9"/>
  <c r="N81" i="9"/>
  <c r="P81" i="9"/>
  <c r="Q81" i="9"/>
  <c r="N82" i="9"/>
  <c r="P82" i="9"/>
  <c r="Q82" i="9"/>
  <c r="N83" i="9"/>
  <c r="P83" i="9"/>
  <c r="Q83" i="9"/>
  <c r="N84" i="9"/>
  <c r="P84" i="9"/>
  <c r="Q84" i="9"/>
  <c r="N85" i="9"/>
  <c r="P85" i="9"/>
  <c r="Q85" i="9"/>
  <c r="N86" i="9"/>
  <c r="P86" i="9"/>
  <c r="Q86" i="9"/>
  <c r="N87" i="9"/>
  <c r="P87" i="9"/>
  <c r="Q87" i="9"/>
  <c r="N88" i="9"/>
  <c r="P88" i="9"/>
  <c r="Q88" i="9"/>
  <c r="N89" i="9"/>
  <c r="P89" i="9"/>
  <c r="Q89" i="9"/>
  <c r="N90" i="9"/>
  <c r="P90" i="9"/>
  <c r="Q90" i="9"/>
  <c r="N91" i="9"/>
  <c r="P91" i="9"/>
  <c r="Q91" i="9"/>
  <c r="N92" i="9"/>
  <c r="P92" i="9"/>
  <c r="Q92" i="9"/>
  <c r="N93" i="9"/>
  <c r="P93" i="9"/>
  <c r="Q93" i="9"/>
  <c r="N94" i="9"/>
  <c r="P94" i="9"/>
  <c r="Q94" i="9"/>
  <c r="N95" i="9"/>
  <c r="P95" i="9"/>
  <c r="Q95" i="9"/>
  <c r="N96" i="9"/>
  <c r="P96" i="9"/>
  <c r="Q96" i="9"/>
  <c r="N97" i="9"/>
  <c r="P97" i="9"/>
  <c r="Q97" i="9"/>
  <c r="N98" i="9"/>
  <c r="P98" i="9"/>
  <c r="Q98" i="9"/>
  <c r="N99" i="9"/>
  <c r="P99" i="9"/>
  <c r="Q99" i="9"/>
  <c r="N100" i="9"/>
  <c r="P100" i="9"/>
  <c r="Q100" i="9"/>
  <c r="N101" i="9"/>
  <c r="P101" i="9"/>
  <c r="Q101" i="9"/>
  <c r="N102" i="9"/>
  <c r="P102" i="9"/>
  <c r="Q102" i="9"/>
  <c r="N103" i="9"/>
  <c r="P103" i="9"/>
  <c r="Q103" i="9"/>
  <c r="N104" i="9"/>
  <c r="P104" i="9"/>
  <c r="Q104" i="9"/>
  <c r="N105" i="9"/>
  <c r="P105" i="9"/>
  <c r="Q105" i="9"/>
  <c r="N106" i="9"/>
  <c r="P106" i="9"/>
  <c r="Q106" i="9"/>
  <c r="N107" i="9"/>
  <c r="P107" i="9"/>
  <c r="Q107" i="9"/>
  <c r="N108" i="9"/>
  <c r="P108" i="9"/>
  <c r="Q108" i="9"/>
  <c r="N109" i="9"/>
  <c r="P109" i="9"/>
  <c r="Q109" i="9"/>
  <c r="N110" i="9"/>
  <c r="P110" i="9"/>
  <c r="Q110" i="9"/>
  <c r="N111" i="9"/>
  <c r="P111" i="9"/>
  <c r="Q111" i="9"/>
  <c r="N112" i="9"/>
  <c r="P112" i="9"/>
  <c r="Q112" i="9"/>
  <c r="N113" i="9"/>
  <c r="P113" i="9"/>
  <c r="Q113" i="9"/>
  <c r="N114" i="9"/>
  <c r="P114" i="9"/>
  <c r="Q114" i="9"/>
  <c r="N115" i="9"/>
  <c r="P115" i="9"/>
  <c r="Q115" i="9"/>
  <c r="N116" i="9"/>
  <c r="P116" i="9"/>
  <c r="Q116" i="9"/>
  <c r="N117" i="9"/>
  <c r="P117" i="9"/>
  <c r="Q117" i="9"/>
  <c r="N118" i="9"/>
  <c r="P118" i="9"/>
  <c r="Q118" i="9"/>
  <c r="N119" i="9"/>
  <c r="P119" i="9"/>
  <c r="Q119" i="9"/>
  <c r="N120" i="9"/>
  <c r="P120" i="9"/>
  <c r="Q120" i="9"/>
  <c r="N121" i="9"/>
  <c r="P121" i="9"/>
  <c r="Q121" i="9"/>
  <c r="N122" i="9"/>
  <c r="P122" i="9"/>
  <c r="Q122" i="9"/>
  <c r="N123" i="9"/>
  <c r="P123" i="9"/>
  <c r="Q123" i="9"/>
  <c r="N124" i="9"/>
  <c r="P124" i="9"/>
  <c r="Q124" i="9"/>
  <c r="N125" i="9"/>
  <c r="P125" i="9"/>
  <c r="Q125" i="9"/>
  <c r="N126" i="9"/>
  <c r="P126" i="9"/>
  <c r="Q126" i="9"/>
  <c r="N127" i="9"/>
  <c r="P127" i="9"/>
  <c r="Q127" i="9"/>
  <c r="N128" i="9"/>
  <c r="P128" i="9"/>
  <c r="Q128" i="9"/>
  <c r="N129" i="9"/>
  <c r="P129" i="9"/>
  <c r="Q129" i="9"/>
  <c r="N130" i="9"/>
  <c r="P130" i="9"/>
  <c r="Q130" i="9"/>
  <c r="N131" i="9"/>
  <c r="P131" i="9"/>
  <c r="Q131" i="9"/>
  <c r="N132" i="9"/>
  <c r="P132" i="9"/>
  <c r="Q132" i="9"/>
  <c r="N133" i="9"/>
  <c r="P133" i="9"/>
  <c r="Q133" i="9"/>
  <c r="N134" i="9"/>
  <c r="P134" i="9"/>
  <c r="Q134" i="9"/>
  <c r="N135" i="9"/>
  <c r="P135" i="9"/>
  <c r="Q135" i="9"/>
  <c r="N136" i="9"/>
  <c r="P136" i="9"/>
  <c r="Q136" i="9"/>
  <c r="N137" i="9"/>
  <c r="P137" i="9"/>
  <c r="Q137" i="9"/>
  <c r="N138" i="9"/>
  <c r="P138" i="9"/>
  <c r="Q138" i="9"/>
  <c r="N139" i="9"/>
  <c r="P139" i="9"/>
  <c r="Q139" i="9"/>
  <c r="N140" i="9"/>
  <c r="P140" i="9"/>
  <c r="Q140" i="9"/>
  <c r="N141" i="9"/>
  <c r="P141" i="9"/>
  <c r="Q141" i="9"/>
  <c r="N142" i="9"/>
  <c r="P142" i="9"/>
  <c r="Q142" i="9"/>
  <c r="N143" i="9"/>
  <c r="P143" i="9"/>
  <c r="Q143" i="9"/>
  <c r="N144" i="9"/>
  <c r="P144" i="9"/>
  <c r="Q144" i="9"/>
  <c r="N145" i="9"/>
  <c r="P145" i="9"/>
  <c r="Q145" i="9"/>
  <c r="N146" i="9"/>
  <c r="P146" i="9"/>
  <c r="Q146" i="9"/>
  <c r="N147" i="9"/>
  <c r="P147" i="9"/>
  <c r="Q147" i="9"/>
  <c r="N148" i="9"/>
  <c r="P148" i="9"/>
  <c r="Q148" i="9"/>
  <c r="N149" i="9"/>
  <c r="P149" i="9"/>
  <c r="Q149" i="9"/>
  <c r="N150" i="9"/>
  <c r="P150" i="9"/>
  <c r="Q150" i="9"/>
  <c r="N151" i="9"/>
  <c r="P151" i="9"/>
  <c r="Q151" i="9"/>
  <c r="N152" i="9"/>
  <c r="P152" i="9"/>
  <c r="Q152" i="9"/>
  <c r="N153" i="9"/>
  <c r="P153" i="9"/>
  <c r="Q153" i="9"/>
  <c r="N154" i="9"/>
  <c r="P154" i="9"/>
  <c r="Q154" i="9"/>
  <c r="N155" i="9"/>
  <c r="P155" i="9"/>
  <c r="Q155" i="9"/>
  <c r="N156" i="9"/>
  <c r="P156" i="9"/>
  <c r="Q156" i="9"/>
  <c r="N157" i="9"/>
  <c r="P157" i="9"/>
  <c r="Q157" i="9"/>
  <c r="N158" i="9"/>
  <c r="P158" i="9"/>
  <c r="Q158" i="9"/>
  <c r="N159" i="9"/>
  <c r="P159" i="9"/>
  <c r="Q159" i="9"/>
  <c r="N160" i="9"/>
  <c r="P160" i="9"/>
  <c r="Q160" i="9"/>
  <c r="N161" i="9"/>
  <c r="P161" i="9"/>
  <c r="Q161" i="9"/>
  <c r="N162" i="9"/>
  <c r="P162" i="9"/>
  <c r="Q162" i="9"/>
  <c r="N163" i="9"/>
  <c r="P163" i="9"/>
  <c r="Q163" i="9"/>
  <c r="N164" i="9"/>
  <c r="P164" i="9"/>
  <c r="Q164" i="9"/>
  <c r="N165" i="9"/>
  <c r="P165" i="9"/>
  <c r="Q165" i="9"/>
  <c r="N166" i="9"/>
  <c r="P166" i="9"/>
  <c r="Q166" i="9"/>
  <c r="N167" i="9"/>
  <c r="P167" i="9"/>
  <c r="Q167" i="9"/>
  <c r="N168" i="9"/>
  <c r="P168" i="9"/>
  <c r="Q168" i="9"/>
  <c r="N169" i="9"/>
  <c r="P169" i="9"/>
  <c r="Q169" i="9"/>
  <c r="N170" i="9"/>
  <c r="P170" i="9"/>
  <c r="Q170" i="9"/>
  <c r="N171" i="9"/>
  <c r="P171" i="9"/>
  <c r="Q171" i="9"/>
  <c r="N172" i="9"/>
  <c r="P172" i="9"/>
  <c r="Q172" i="9"/>
  <c r="N173" i="9"/>
  <c r="P173" i="9"/>
  <c r="Q173" i="9"/>
  <c r="N174" i="9"/>
  <c r="P174" i="9"/>
  <c r="Q174" i="9"/>
  <c r="N175" i="9"/>
  <c r="P175" i="9"/>
  <c r="Q175" i="9"/>
  <c r="N176" i="9"/>
  <c r="P176" i="9"/>
  <c r="Q176" i="9"/>
  <c r="N177" i="9"/>
  <c r="P177" i="9"/>
  <c r="Q177" i="9"/>
  <c r="N178" i="9"/>
  <c r="P178" i="9"/>
  <c r="Q178" i="9"/>
  <c r="N179" i="9"/>
  <c r="P179" i="9"/>
  <c r="Q179" i="9"/>
  <c r="N180" i="9"/>
  <c r="P180" i="9"/>
  <c r="Q180" i="9"/>
  <c r="N181" i="9"/>
  <c r="P181" i="9"/>
  <c r="Q181" i="9"/>
  <c r="N182" i="9"/>
  <c r="P182" i="9"/>
  <c r="Q182" i="9"/>
  <c r="N183" i="9"/>
  <c r="P183" i="9"/>
  <c r="Q183" i="9"/>
  <c r="N184" i="9"/>
  <c r="P184" i="9"/>
  <c r="Q184" i="9"/>
  <c r="N185" i="9"/>
  <c r="P185" i="9"/>
  <c r="Q185" i="9"/>
  <c r="N186" i="9"/>
  <c r="P186" i="9"/>
  <c r="Q186" i="9"/>
  <c r="N187" i="9"/>
  <c r="P187" i="9"/>
  <c r="Q187" i="9"/>
  <c r="N188" i="9"/>
  <c r="P188" i="9"/>
  <c r="Q188" i="9"/>
  <c r="N189" i="9"/>
  <c r="P189" i="9"/>
  <c r="Q189" i="9"/>
  <c r="N190" i="9"/>
  <c r="P190" i="9"/>
  <c r="Q190" i="9"/>
  <c r="N191" i="9"/>
  <c r="P191" i="9"/>
  <c r="Q191" i="9"/>
  <c r="N192" i="9"/>
  <c r="P192" i="9"/>
  <c r="Q192" i="9"/>
  <c r="N193" i="9"/>
  <c r="P193" i="9"/>
  <c r="Q193" i="9"/>
  <c r="N194" i="9"/>
  <c r="P194" i="9"/>
  <c r="Q194" i="9"/>
  <c r="N195" i="9"/>
  <c r="P195" i="9"/>
  <c r="Q195" i="9"/>
  <c r="N196" i="9"/>
  <c r="P196" i="9"/>
  <c r="Q196" i="9"/>
  <c r="N197" i="9"/>
  <c r="P197" i="9"/>
  <c r="Q197" i="9"/>
  <c r="N198" i="9"/>
  <c r="P198" i="9"/>
  <c r="Q198" i="9"/>
  <c r="N199" i="9"/>
  <c r="P199" i="9"/>
  <c r="Q199" i="9"/>
  <c r="N200" i="9"/>
  <c r="P200" i="9"/>
  <c r="Q200" i="9"/>
  <c r="N201" i="9"/>
  <c r="P201" i="9"/>
  <c r="Q201" i="9"/>
  <c r="N202" i="9"/>
  <c r="P202" i="9"/>
  <c r="Q202" i="9"/>
  <c r="N203" i="9"/>
  <c r="P203" i="9"/>
  <c r="Q203" i="9"/>
  <c r="N204" i="9"/>
  <c r="P204" i="9"/>
  <c r="Q204" i="9"/>
  <c r="N205" i="9"/>
  <c r="P205" i="9"/>
  <c r="Q205" i="9"/>
  <c r="N206" i="9"/>
  <c r="P206" i="9"/>
  <c r="Q206" i="9"/>
  <c r="N207" i="9"/>
  <c r="P207" i="9"/>
  <c r="Q207" i="9"/>
  <c r="N208" i="9"/>
  <c r="P208" i="9"/>
  <c r="Q208" i="9"/>
  <c r="N209" i="9"/>
  <c r="P209" i="9"/>
  <c r="Q209" i="9"/>
  <c r="N210" i="9"/>
  <c r="P210" i="9"/>
  <c r="Q210" i="9"/>
  <c r="N211" i="9"/>
  <c r="P211" i="9"/>
  <c r="Q211" i="9"/>
  <c r="N212" i="9"/>
  <c r="P212" i="9"/>
  <c r="Q212" i="9"/>
  <c r="N213" i="9"/>
  <c r="P213" i="9"/>
  <c r="Q213" i="9"/>
  <c r="N214" i="9"/>
  <c r="P214" i="9"/>
  <c r="Q214" i="9"/>
  <c r="N215" i="9"/>
  <c r="P215" i="9"/>
  <c r="Q215" i="9"/>
  <c r="N216" i="9"/>
  <c r="P216" i="9"/>
  <c r="Q216" i="9"/>
  <c r="N217" i="9"/>
  <c r="P217" i="9"/>
  <c r="Q217" i="9"/>
  <c r="N218" i="9"/>
  <c r="P218" i="9"/>
  <c r="Q218" i="9"/>
  <c r="N219" i="9"/>
  <c r="P219" i="9"/>
  <c r="Q219" i="9"/>
  <c r="N220" i="9"/>
  <c r="P220" i="9"/>
  <c r="Q220" i="9"/>
  <c r="N221" i="9"/>
  <c r="P221" i="9"/>
  <c r="Q221" i="9"/>
  <c r="N222" i="9"/>
  <c r="P222" i="9"/>
  <c r="Q222" i="9"/>
  <c r="N223" i="9"/>
  <c r="P223" i="9"/>
  <c r="Q223" i="9"/>
  <c r="N224" i="9"/>
  <c r="P224" i="9"/>
  <c r="Q224" i="9"/>
  <c r="N225" i="9"/>
  <c r="P225" i="9"/>
  <c r="Q225" i="9"/>
  <c r="N226" i="9"/>
  <c r="P226" i="9"/>
  <c r="Q226" i="9"/>
  <c r="N227" i="9"/>
  <c r="P227" i="9"/>
  <c r="Q227" i="9"/>
  <c r="N228" i="9"/>
  <c r="P228" i="9"/>
  <c r="Q228" i="9"/>
  <c r="N229" i="9"/>
  <c r="P229" i="9"/>
  <c r="Q229" i="9"/>
  <c r="N230" i="9"/>
  <c r="P230" i="9"/>
  <c r="Q230" i="9"/>
  <c r="N231" i="9"/>
  <c r="P231" i="9"/>
  <c r="Q231" i="9"/>
  <c r="N232" i="9"/>
  <c r="P232" i="9"/>
  <c r="Q232" i="9"/>
  <c r="N233" i="9"/>
  <c r="P233" i="9"/>
  <c r="Q233" i="9"/>
  <c r="N234" i="9"/>
  <c r="P234" i="9"/>
  <c r="Q234" i="9"/>
  <c r="N235" i="9"/>
  <c r="P235" i="9"/>
  <c r="Q235" i="9"/>
  <c r="N236" i="9"/>
  <c r="P236" i="9"/>
  <c r="Q236" i="9"/>
  <c r="N237" i="9"/>
  <c r="P237" i="9"/>
  <c r="Q237" i="9"/>
  <c r="N238" i="9"/>
  <c r="P238" i="9"/>
  <c r="Q238" i="9"/>
  <c r="N239" i="9"/>
  <c r="P239" i="9"/>
  <c r="Q239" i="9"/>
  <c r="N240" i="9"/>
  <c r="P240" i="9"/>
  <c r="Q240" i="9"/>
  <c r="N241" i="9"/>
  <c r="P241" i="9"/>
  <c r="Q241" i="9"/>
  <c r="N242" i="9"/>
  <c r="P242" i="9"/>
  <c r="Q242" i="9"/>
  <c r="N243" i="9"/>
  <c r="P243" i="9"/>
  <c r="Q243" i="9"/>
  <c r="N244" i="9"/>
  <c r="P244" i="9"/>
  <c r="Q244" i="9"/>
  <c r="N245" i="9"/>
  <c r="P245" i="9"/>
  <c r="Q245" i="9"/>
  <c r="N246" i="9"/>
  <c r="P246" i="9"/>
  <c r="Q246" i="9"/>
  <c r="N247" i="9"/>
  <c r="P247" i="9"/>
  <c r="Q247" i="9"/>
  <c r="N248" i="9"/>
  <c r="P248" i="9"/>
  <c r="Q248" i="9"/>
  <c r="N249" i="9"/>
  <c r="P249" i="9"/>
  <c r="Q249" i="9"/>
  <c r="N250" i="9"/>
  <c r="P250" i="9"/>
  <c r="Q250" i="9"/>
  <c r="N251" i="9"/>
  <c r="P251" i="9"/>
  <c r="Q251" i="9"/>
  <c r="N252" i="9"/>
  <c r="P252" i="9"/>
  <c r="Q252" i="9"/>
  <c r="N253" i="9"/>
  <c r="P253" i="9"/>
  <c r="Q253" i="9"/>
  <c r="N254" i="9"/>
  <c r="P254" i="9"/>
  <c r="Q254" i="9"/>
  <c r="N255" i="9"/>
  <c r="P255" i="9"/>
  <c r="Q255" i="9"/>
  <c r="N256" i="9"/>
  <c r="P256" i="9"/>
  <c r="Q256" i="9"/>
  <c r="N257" i="9"/>
  <c r="P257" i="9"/>
  <c r="Q257" i="9"/>
  <c r="N258" i="9"/>
  <c r="P258" i="9"/>
  <c r="Q258" i="9"/>
  <c r="N259" i="9"/>
  <c r="P259" i="9"/>
  <c r="Q259" i="9"/>
  <c r="N260" i="9"/>
  <c r="P260" i="9"/>
  <c r="Q260" i="9"/>
  <c r="N261" i="9"/>
  <c r="P261" i="9"/>
  <c r="Q261" i="9"/>
  <c r="N262" i="9"/>
  <c r="P262" i="9"/>
  <c r="Q262" i="9"/>
  <c r="N263" i="9"/>
  <c r="P263" i="9"/>
  <c r="Q263" i="9"/>
  <c r="N264" i="9"/>
  <c r="P264" i="9"/>
  <c r="Q264" i="9"/>
  <c r="N265" i="9"/>
  <c r="P265" i="9"/>
  <c r="Q265" i="9"/>
  <c r="N266" i="9"/>
  <c r="P266" i="9"/>
  <c r="Q266" i="9"/>
  <c r="N267" i="9"/>
  <c r="P267" i="9"/>
  <c r="Q267" i="9"/>
  <c r="N268" i="9"/>
  <c r="P268" i="9"/>
  <c r="Q268" i="9"/>
  <c r="N269" i="9"/>
  <c r="P269" i="9"/>
  <c r="Q269" i="9"/>
  <c r="N270" i="9"/>
  <c r="P270" i="9"/>
  <c r="Q270" i="9"/>
  <c r="N271" i="9"/>
  <c r="P271" i="9"/>
  <c r="Q271" i="9"/>
  <c r="N272" i="9"/>
  <c r="P272" i="9"/>
  <c r="Q272" i="9"/>
  <c r="N273" i="9"/>
  <c r="P273" i="9"/>
  <c r="Q273" i="9"/>
  <c r="N274" i="9"/>
  <c r="P274" i="9"/>
  <c r="Q274" i="9"/>
  <c r="N275" i="9"/>
  <c r="P275" i="9"/>
  <c r="Q275" i="9"/>
  <c r="N276" i="9"/>
  <c r="P276" i="9"/>
  <c r="Q276" i="9"/>
  <c r="N277" i="9"/>
  <c r="P277" i="9"/>
  <c r="Q277" i="9"/>
  <c r="N278" i="9"/>
  <c r="P278" i="9"/>
  <c r="Q278" i="9"/>
  <c r="N279" i="9"/>
  <c r="P279" i="9"/>
  <c r="Q279" i="9"/>
  <c r="N280" i="9"/>
  <c r="P280" i="9"/>
  <c r="Q280" i="9"/>
  <c r="N281" i="9"/>
  <c r="P281" i="9"/>
  <c r="Q281" i="9"/>
  <c r="N282" i="9"/>
  <c r="P282" i="9"/>
  <c r="Q282" i="9"/>
  <c r="N283" i="9"/>
  <c r="P283" i="9"/>
  <c r="Q283" i="9"/>
  <c r="N284" i="9"/>
  <c r="P284" i="9"/>
  <c r="Q284" i="9"/>
  <c r="N285" i="9"/>
  <c r="P285" i="9"/>
  <c r="Q285" i="9"/>
  <c r="N286" i="9"/>
  <c r="P286" i="9"/>
  <c r="Q286" i="9"/>
  <c r="N287" i="9"/>
  <c r="P287" i="9"/>
  <c r="Q287" i="9"/>
  <c r="N288" i="9"/>
  <c r="P288" i="9"/>
  <c r="Q288" i="9"/>
  <c r="N289" i="9"/>
  <c r="P289" i="9"/>
  <c r="Q289" i="9"/>
  <c r="N290" i="9"/>
  <c r="P290" i="9"/>
  <c r="Q290" i="9"/>
  <c r="N291" i="9"/>
  <c r="P291" i="9"/>
  <c r="Q291" i="9"/>
  <c r="N292" i="9"/>
  <c r="P292" i="9"/>
  <c r="Q292" i="9"/>
  <c r="N293" i="9"/>
  <c r="P293" i="9"/>
  <c r="Q293" i="9"/>
  <c r="N294" i="9"/>
  <c r="P294" i="9"/>
  <c r="Q294" i="9"/>
  <c r="N295" i="9"/>
  <c r="P295" i="9"/>
  <c r="Q295" i="9"/>
  <c r="N296" i="9"/>
  <c r="P296" i="9"/>
  <c r="Q296" i="9"/>
  <c r="N297" i="9"/>
  <c r="P297" i="9"/>
  <c r="Q297" i="9"/>
  <c r="N298" i="9"/>
  <c r="P298" i="9"/>
  <c r="Q298" i="9"/>
  <c r="N299" i="9"/>
  <c r="P299" i="9"/>
  <c r="Q299" i="9"/>
  <c r="N300" i="9"/>
  <c r="P300" i="9"/>
  <c r="Q300" i="9"/>
  <c r="N301" i="9"/>
  <c r="P301" i="9"/>
  <c r="Q301" i="9"/>
  <c r="N302" i="9"/>
  <c r="P302" i="9"/>
  <c r="Q302" i="9"/>
  <c r="N303" i="9"/>
  <c r="P303" i="9"/>
  <c r="Q303" i="9"/>
  <c r="N304" i="9"/>
  <c r="P304" i="9"/>
  <c r="Q304" i="9"/>
  <c r="N305" i="9"/>
  <c r="P305" i="9"/>
  <c r="Q305" i="9"/>
  <c r="N306" i="9"/>
  <c r="P306" i="9"/>
  <c r="Q306" i="9"/>
  <c r="N307" i="9"/>
  <c r="P307" i="9"/>
  <c r="Q307" i="9"/>
  <c r="N308" i="9"/>
  <c r="P308" i="9"/>
  <c r="Q308" i="9"/>
  <c r="N309" i="9"/>
  <c r="P309" i="9"/>
  <c r="Q309" i="9"/>
  <c r="N310" i="9"/>
  <c r="P310" i="9"/>
  <c r="Q310" i="9"/>
  <c r="N311" i="9"/>
  <c r="P311" i="9"/>
  <c r="Q311" i="9"/>
  <c r="N312" i="9"/>
  <c r="P312" i="9"/>
  <c r="Q312" i="9"/>
  <c r="N313" i="9"/>
  <c r="P313" i="9"/>
  <c r="Q313" i="9"/>
  <c r="N314" i="9"/>
  <c r="P314" i="9"/>
  <c r="Q314" i="9"/>
  <c r="N315" i="9"/>
  <c r="P315" i="9"/>
  <c r="Q315" i="9"/>
  <c r="N316" i="9"/>
  <c r="P316" i="9"/>
  <c r="Q316" i="9"/>
  <c r="N317" i="9"/>
  <c r="P317" i="9"/>
  <c r="Q317" i="9"/>
  <c r="N318" i="9"/>
  <c r="P318" i="9"/>
  <c r="Q318" i="9"/>
  <c r="N319" i="9"/>
  <c r="P319" i="9"/>
  <c r="Q319" i="9"/>
  <c r="N320" i="9"/>
  <c r="P320" i="9"/>
  <c r="Q320" i="9"/>
  <c r="N321" i="9"/>
  <c r="P321" i="9"/>
  <c r="Q321" i="9"/>
  <c r="N322" i="9"/>
  <c r="P322" i="9"/>
  <c r="Q322" i="9"/>
  <c r="N323" i="9"/>
  <c r="P323" i="9"/>
  <c r="Q323" i="9"/>
  <c r="N324" i="9"/>
  <c r="P324" i="9"/>
  <c r="Q324" i="9"/>
  <c r="N325" i="9"/>
  <c r="P325" i="9"/>
  <c r="Q325" i="9"/>
  <c r="N326" i="9"/>
  <c r="P326" i="9"/>
  <c r="Q326" i="9"/>
  <c r="N327" i="9"/>
  <c r="P327" i="9"/>
  <c r="Q327" i="9"/>
  <c r="N328" i="9"/>
  <c r="P328" i="9"/>
  <c r="Q328" i="9"/>
  <c r="N329" i="9"/>
  <c r="P329" i="9"/>
  <c r="Q329" i="9"/>
  <c r="N330" i="9"/>
  <c r="P330" i="9"/>
  <c r="Q330" i="9"/>
  <c r="N331" i="9"/>
  <c r="P331" i="9"/>
  <c r="Q331" i="9"/>
  <c r="N332" i="9"/>
  <c r="P332" i="9"/>
  <c r="Q332" i="9"/>
  <c r="N333" i="9"/>
  <c r="P333" i="9"/>
  <c r="Q333" i="9"/>
  <c r="N334" i="9"/>
  <c r="P334" i="9"/>
  <c r="Q334" i="9"/>
  <c r="N335" i="9"/>
  <c r="P335" i="9"/>
  <c r="Q335" i="9"/>
  <c r="N336" i="9"/>
  <c r="P336" i="9"/>
  <c r="Q336" i="9"/>
  <c r="N337" i="9"/>
  <c r="P337" i="9"/>
  <c r="Q337" i="9"/>
  <c r="N338" i="9"/>
  <c r="P338" i="9"/>
  <c r="Q338" i="9"/>
  <c r="N339" i="9"/>
  <c r="P339" i="9"/>
  <c r="Q339" i="9"/>
  <c r="N340" i="9"/>
  <c r="P340" i="9"/>
  <c r="Q340" i="9"/>
  <c r="N341" i="9"/>
  <c r="P341" i="9"/>
  <c r="Q341" i="9"/>
  <c r="N342" i="9"/>
  <c r="P342" i="9"/>
  <c r="Q342" i="9"/>
  <c r="N343" i="9"/>
  <c r="P343" i="9"/>
  <c r="Q343" i="9"/>
  <c r="N344" i="9"/>
  <c r="P344" i="9"/>
  <c r="Q344" i="9"/>
  <c r="N345" i="9"/>
  <c r="P345" i="9"/>
  <c r="Q345" i="9"/>
  <c r="N346" i="9"/>
  <c r="P346" i="9"/>
  <c r="Q346" i="9"/>
  <c r="N347" i="9"/>
  <c r="P347" i="9"/>
  <c r="Q347" i="9"/>
  <c r="N348" i="9"/>
  <c r="P348" i="9"/>
  <c r="Q348" i="9"/>
  <c r="N349" i="9"/>
  <c r="P349" i="9"/>
  <c r="Q349" i="9"/>
  <c r="N350" i="9"/>
  <c r="P350" i="9"/>
  <c r="Q350" i="9"/>
  <c r="N351" i="9"/>
  <c r="P351" i="9"/>
  <c r="Q351" i="9"/>
  <c r="N2" i="9"/>
  <c r="P2" i="9"/>
  <c r="Q2" i="9"/>
  <c r="I3" i="9"/>
  <c r="K3" i="9"/>
  <c r="L3" i="9"/>
  <c r="I4" i="9"/>
  <c r="K4" i="9"/>
  <c r="L4" i="9"/>
  <c r="I5" i="9"/>
  <c r="K5" i="9"/>
  <c r="L5" i="9"/>
  <c r="I6" i="9"/>
  <c r="K6" i="9"/>
  <c r="L6" i="9"/>
  <c r="I7" i="9"/>
  <c r="K7" i="9"/>
  <c r="L7" i="9"/>
  <c r="I8" i="9"/>
  <c r="K8" i="9"/>
  <c r="L8" i="9"/>
  <c r="I9" i="9"/>
  <c r="K9" i="9"/>
  <c r="L9" i="9"/>
  <c r="I10" i="9"/>
  <c r="K10" i="9"/>
  <c r="L10" i="9"/>
  <c r="I11" i="9"/>
  <c r="K11" i="9"/>
  <c r="L11" i="9"/>
  <c r="I12" i="9"/>
  <c r="K12" i="9"/>
  <c r="L12" i="9"/>
  <c r="I13" i="9"/>
  <c r="K13" i="9"/>
  <c r="L13" i="9"/>
  <c r="I14" i="9"/>
  <c r="K14" i="9"/>
  <c r="L14" i="9"/>
  <c r="I15" i="9"/>
  <c r="K15" i="9"/>
  <c r="L15" i="9"/>
  <c r="I16" i="9"/>
  <c r="K16" i="9"/>
  <c r="L16" i="9"/>
  <c r="I17" i="9"/>
  <c r="K17" i="9"/>
  <c r="L17" i="9"/>
  <c r="I18" i="9"/>
  <c r="K18" i="9"/>
  <c r="L18" i="9"/>
  <c r="I19" i="9"/>
  <c r="K19" i="9"/>
  <c r="L19" i="9"/>
  <c r="I20" i="9"/>
  <c r="K20" i="9"/>
  <c r="L20" i="9"/>
  <c r="I21" i="9"/>
  <c r="K21" i="9"/>
  <c r="L21" i="9"/>
  <c r="I22" i="9"/>
  <c r="K22" i="9"/>
  <c r="L22" i="9"/>
  <c r="I23" i="9"/>
  <c r="K23" i="9"/>
  <c r="L23" i="9"/>
  <c r="I24" i="9"/>
  <c r="K24" i="9"/>
  <c r="L24" i="9"/>
  <c r="I25" i="9"/>
  <c r="K25" i="9"/>
  <c r="L25" i="9"/>
  <c r="I26" i="9"/>
  <c r="K26" i="9"/>
  <c r="L26" i="9"/>
  <c r="I27" i="9"/>
  <c r="K27" i="9"/>
  <c r="L27" i="9"/>
  <c r="I28" i="9"/>
  <c r="K28" i="9"/>
  <c r="L28" i="9"/>
  <c r="I29" i="9"/>
  <c r="K29" i="9"/>
  <c r="L29" i="9"/>
  <c r="I30" i="9"/>
  <c r="K30" i="9"/>
  <c r="L30" i="9"/>
  <c r="I31" i="9"/>
  <c r="K31" i="9"/>
  <c r="L31" i="9"/>
  <c r="I32" i="9"/>
  <c r="K32" i="9"/>
  <c r="L32" i="9"/>
  <c r="I33" i="9"/>
  <c r="K33" i="9"/>
  <c r="L33" i="9"/>
  <c r="I34" i="9"/>
  <c r="K34" i="9"/>
  <c r="L34" i="9"/>
  <c r="I35" i="9"/>
  <c r="K35" i="9"/>
  <c r="L35" i="9"/>
  <c r="I36" i="9"/>
  <c r="K36" i="9"/>
  <c r="L36" i="9"/>
  <c r="I37" i="9"/>
  <c r="K37" i="9"/>
  <c r="L37" i="9"/>
  <c r="I38" i="9"/>
  <c r="K38" i="9"/>
  <c r="L38" i="9"/>
  <c r="I39" i="9"/>
  <c r="K39" i="9"/>
  <c r="L39" i="9"/>
  <c r="I40" i="9"/>
  <c r="K40" i="9"/>
  <c r="L40" i="9"/>
  <c r="I41" i="9"/>
  <c r="K41" i="9"/>
  <c r="L41" i="9"/>
  <c r="I42" i="9"/>
  <c r="K42" i="9"/>
  <c r="L42" i="9"/>
  <c r="I43" i="9"/>
  <c r="K43" i="9"/>
  <c r="L43" i="9"/>
  <c r="I44" i="9"/>
  <c r="K44" i="9"/>
  <c r="L44" i="9"/>
  <c r="I45" i="9"/>
  <c r="K45" i="9"/>
  <c r="L45" i="9"/>
  <c r="I46" i="9"/>
  <c r="K46" i="9"/>
  <c r="L46" i="9"/>
  <c r="I47" i="9"/>
  <c r="K47" i="9"/>
  <c r="L47" i="9"/>
  <c r="I48" i="9"/>
  <c r="K48" i="9"/>
  <c r="L48" i="9"/>
  <c r="I49" i="9"/>
  <c r="K49" i="9"/>
  <c r="L49" i="9"/>
  <c r="I50" i="9"/>
  <c r="K50" i="9"/>
  <c r="L50" i="9"/>
  <c r="I51" i="9"/>
  <c r="K51" i="9"/>
  <c r="L51" i="9"/>
  <c r="I52" i="9"/>
  <c r="K52" i="9"/>
  <c r="L52" i="9"/>
  <c r="I53" i="9"/>
  <c r="K53" i="9"/>
  <c r="L53" i="9"/>
  <c r="I54" i="9"/>
  <c r="K54" i="9"/>
  <c r="L54" i="9"/>
  <c r="I55" i="9"/>
  <c r="K55" i="9"/>
  <c r="L55" i="9"/>
  <c r="I56" i="9"/>
  <c r="K56" i="9"/>
  <c r="L56" i="9"/>
  <c r="I57" i="9"/>
  <c r="K57" i="9"/>
  <c r="L57" i="9"/>
  <c r="I58" i="9"/>
  <c r="K58" i="9"/>
  <c r="L58" i="9"/>
  <c r="I59" i="9"/>
  <c r="K59" i="9"/>
  <c r="L59" i="9"/>
  <c r="I60" i="9"/>
  <c r="K60" i="9"/>
  <c r="L60" i="9"/>
  <c r="I61" i="9"/>
  <c r="K61" i="9"/>
  <c r="L61" i="9"/>
  <c r="I62" i="9"/>
  <c r="K62" i="9"/>
  <c r="L62" i="9"/>
  <c r="I63" i="9"/>
  <c r="K63" i="9"/>
  <c r="L63" i="9"/>
  <c r="I64" i="9"/>
  <c r="K64" i="9"/>
  <c r="L64" i="9"/>
  <c r="I65" i="9"/>
  <c r="K65" i="9"/>
  <c r="L65" i="9"/>
  <c r="I66" i="9"/>
  <c r="K66" i="9"/>
  <c r="L66" i="9"/>
  <c r="I67" i="9"/>
  <c r="K67" i="9"/>
  <c r="L67" i="9"/>
  <c r="I68" i="9"/>
  <c r="K68" i="9"/>
  <c r="L68" i="9"/>
  <c r="I69" i="9"/>
  <c r="K69" i="9"/>
  <c r="L69" i="9"/>
  <c r="I70" i="9"/>
  <c r="K70" i="9"/>
  <c r="L70" i="9"/>
  <c r="I71" i="9"/>
  <c r="K71" i="9"/>
  <c r="L71" i="9"/>
  <c r="I72" i="9"/>
  <c r="K72" i="9"/>
  <c r="L72" i="9"/>
  <c r="I73" i="9"/>
  <c r="K73" i="9"/>
  <c r="L73" i="9"/>
  <c r="I74" i="9"/>
  <c r="K74" i="9"/>
  <c r="L74" i="9"/>
  <c r="I75" i="9"/>
  <c r="K75" i="9"/>
  <c r="L75" i="9"/>
  <c r="I76" i="9"/>
  <c r="K76" i="9"/>
  <c r="L76" i="9"/>
  <c r="I77" i="9"/>
  <c r="K77" i="9"/>
  <c r="L77" i="9"/>
  <c r="I78" i="9"/>
  <c r="K78" i="9"/>
  <c r="L78" i="9"/>
  <c r="I79" i="9"/>
  <c r="K79" i="9"/>
  <c r="L79" i="9"/>
  <c r="I80" i="9"/>
  <c r="K80" i="9"/>
  <c r="L80" i="9"/>
  <c r="I81" i="9"/>
  <c r="K81" i="9"/>
  <c r="L81" i="9"/>
  <c r="I82" i="9"/>
  <c r="K82" i="9"/>
  <c r="L82" i="9"/>
  <c r="I83" i="9"/>
  <c r="K83" i="9"/>
  <c r="L83" i="9"/>
  <c r="I84" i="9"/>
  <c r="K84" i="9"/>
  <c r="L84" i="9"/>
  <c r="I85" i="9"/>
  <c r="K85" i="9"/>
  <c r="L85" i="9"/>
  <c r="I86" i="9"/>
  <c r="K86" i="9"/>
  <c r="L86" i="9"/>
  <c r="I87" i="9"/>
  <c r="K87" i="9"/>
  <c r="L87" i="9"/>
  <c r="I88" i="9"/>
  <c r="K88" i="9"/>
  <c r="L88" i="9"/>
  <c r="I89" i="9"/>
  <c r="K89" i="9"/>
  <c r="L89" i="9"/>
  <c r="I90" i="9"/>
  <c r="K90" i="9"/>
  <c r="L90" i="9"/>
  <c r="I91" i="9"/>
  <c r="K91" i="9"/>
  <c r="L91" i="9"/>
  <c r="I92" i="9"/>
  <c r="K92" i="9"/>
  <c r="L92" i="9"/>
  <c r="I93" i="9"/>
  <c r="K93" i="9"/>
  <c r="L93" i="9"/>
  <c r="I94" i="9"/>
  <c r="K94" i="9"/>
  <c r="L94" i="9"/>
  <c r="I95" i="9"/>
  <c r="K95" i="9"/>
  <c r="L95" i="9"/>
  <c r="I96" i="9"/>
  <c r="K96" i="9"/>
  <c r="L96" i="9"/>
  <c r="I97" i="9"/>
  <c r="K97" i="9"/>
  <c r="L97" i="9"/>
  <c r="I98" i="9"/>
  <c r="K98" i="9"/>
  <c r="L98" i="9"/>
  <c r="I99" i="9"/>
  <c r="K99" i="9"/>
  <c r="L99" i="9"/>
  <c r="I100" i="9"/>
  <c r="K100" i="9"/>
  <c r="L100" i="9"/>
  <c r="I101" i="9"/>
  <c r="K101" i="9"/>
  <c r="L101" i="9"/>
  <c r="I102" i="9"/>
  <c r="K102" i="9"/>
  <c r="L102" i="9"/>
  <c r="I103" i="9"/>
  <c r="K103" i="9"/>
  <c r="L103" i="9"/>
  <c r="I104" i="9"/>
  <c r="K104" i="9"/>
  <c r="L104" i="9"/>
  <c r="I105" i="9"/>
  <c r="K105" i="9"/>
  <c r="L105" i="9"/>
  <c r="I106" i="9"/>
  <c r="K106" i="9"/>
  <c r="L106" i="9"/>
  <c r="I107" i="9"/>
  <c r="K107" i="9"/>
  <c r="L107" i="9"/>
  <c r="I108" i="9"/>
  <c r="K108" i="9"/>
  <c r="L108" i="9"/>
  <c r="I109" i="9"/>
  <c r="K109" i="9"/>
  <c r="L109" i="9"/>
  <c r="I110" i="9"/>
  <c r="K110" i="9"/>
  <c r="L110" i="9"/>
  <c r="I111" i="9"/>
  <c r="K111" i="9"/>
  <c r="L111" i="9"/>
  <c r="I112" i="9"/>
  <c r="K112" i="9"/>
  <c r="L112" i="9"/>
  <c r="I113" i="9"/>
  <c r="K113" i="9"/>
  <c r="L113" i="9"/>
  <c r="I114" i="9"/>
  <c r="K114" i="9"/>
  <c r="L114" i="9"/>
  <c r="I115" i="9"/>
  <c r="K115" i="9"/>
  <c r="L115" i="9"/>
  <c r="I116" i="9"/>
  <c r="K116" i="9"/>
  <c r="L116" i="9"/>
  <c r="I117" i="9"/>
  <c r="K117" i="9"/>
  <c r="L117" i="9"/>
  <c r="I118" i="9"/>
  <c r="K118" i="9"/>
  <c r="L118" i="9"/>
  <c r="I119" i="9"/>
  <c r="K119" i="9"/>
  <c r="L119" i="9"/>
  <c r="I120" i="9"/>
  <c r="K120" i="9"/>
  <c r="L120" i="9"/>
  <c r="I121" i="9"/>
  <c r="K121" i="9"/>
  <c r="L121" i="9"/>
  <c r="I122" i="9"/>
  <c r="K122" i="9"/>
  <c r="L122" i="9"/>
  <c r="I123" i="9"/>
  <c r="K123" i="9"/>
  <c r="L123" i="9"/>
  <c r="I124" i="9"/>
  <c r="K124" i="9"/>
  <c r="L124" i="9"/>
  <c r="I125" i="9"/>
  <c r="K125" i="9"/>
  <c r="L125" i="9"/>
  <c r="I126" i="9"/>
  <c r="K126" i="9"/>
  <c r="L126" i="9"/>
  <c r="I127" i="9"/>
  <c r="K127" i="9"/>
  <c r="L127" i="9"/>
  <c r="I128" i="9"/>
  <c r="K128" i="9"/>
  <c r="L128" i="9"/>
  <c r="I129" i="9"/>
  <c r="K129" i="9"/>
  <c r="L129" i="9"/>
  <c r="I130" i="9"/>
  <c r="K130" i="9"/>
  <c r="L130" i="9"/>
  <c r="I131" i="9"/>
  <c r="K131" i="9"/>
  <c r="L131" i="9"/>
  <c r="I132" i="9"/>
  <c r="K132" i="9"/>
  <c r="L132" i="9"/>
  <c r="I133" i="9"/>
  <c r="K133" i="9"/>
  <c r="L133" i="9"/>
  <c r="I134" i="9"/>
  <c r="K134" i="9"/>
  <c r="L134" i="9"/>
  <c r="I135" i="9"/>
  <c r="K135" i="9"/>
  <c r="L135" i="9"/>
  <c r="I136" i="9"/>
  <c r="K136" i="9"/>
  <c r="L136" i="9"/>
  <c r="I137" i="9"/>
  <c r="K137" i="9"/>
  <c r="L137" i="9"/>
  <c r="I138" i="9"/>
  <c r="K138" i="9"/>
  <c r="L138" i="9"/>
  <c r="I139" i="9"/>
  <c r="K139" i="9"/>
  <c r="L139" i="9"/>
  <c r="I140" i="9"/>
  <c r="K140" i="9"/>
  <c r="L140" i="9"/>
  <c r="I141" i="9"/>
  <c r="K141" i="9"/>
  <c r="L141" i="9"/>
  <c r="I142" i="9"/>
  <c r="K142" i="9"/>
  <c r="L142" i="9"/>
  <c r="I143" i="9"/>
  <c r="K143" i="9"/>
  <c r="L143" i="9"/>
  <c r="I144" i="9"/>
  <c r="K144" i="9"/>
  <c r="L144" i="9"/>
  <c r="I145" i="9"/>
  <c r="K145" i="9"/>
  <c r="L145" i="9"/>
  <c r="I146" i="9"/>
  <c r="K146" i="9"/>
  <c r="L146" i="9"/>
  <c r="I147" i="9"/>
  <c r="K147" i="9"/>
  <c r="L147" i="9"/>
  <c r="I148" i="9"/>
  <c r="K148" i="9"/>
  <c r="L148" i="9"/>
  <c r="I149" i="9"/>
  <c r="K149" i="9"/>
  <c r="L149" i="9"/>
  <c r="I150" i="9"/>
  <c r="K150" i="9"/>
  <c r="L150" i="9"/>
  <c r="I151" i="9"/>
  <c r="K151" i="9"/>
  <c r="L151" i="9"/>
  <c r="I152" i="9"/>
  <c r="K152" i="9"/>
  <c r="L152" i="9"/>
  <c r="I153" i="9"/>
  <c r="K153" i="9"/>
  <c r="L153" i="9"/>
  <c r="I154" i="9"/>
  <c r="K154" i="9"/>
  <c r="L154" i="9"/>
  <c r="I155" i="9"/>
  <c r="K155" i="9"/>
  <c r="L155" i="9"/>
  <c r="I156" i="9"/>
  <c r="K156" i="9"/>
  <c r="L156" i="9"/>
  <c r="I157" i="9"/>
  <c r="K157" i="9"/>
  <c r="L157" i="9"/>
  <c r="I158" i="9"/>
  <c r="K158" i="9"/>
  <c r="L158" i="9"/>
  <c r="I159" i="9"/>
  <c r="K159" i="9"/>
  <c r="L159" i="9"/>
  <c r="I160" i="9"/>
  <c r="K160" i="9"/>
  <c r="L160" i="9"/>
  <c r="I161" i="9"/>
  <c r="K161" i="9"/>
  <c r="L161" i="9"/>
  <c r="I162" i="9"/>
  <c r="K162" i="9"/>
  <c r="L162" i="9"/>
  <c r="I163" i="9"/>
  <c r="K163" i="9"/>
  <c r="L163" i="9"/>
  <c r="I164" i="9"/>
  <c r="K164" i="9"/>
  <c r="L164" i="9"/>
  <c r="I165" i="9"/>
  <c r="K165" i="9"/>
  <c r="L165" i="9"/>
  <c r="I166" i="9"/>
  <c r="K166" i="9"/>
  <c r="L166" i="9"/>
  <c r="I167" i="9"/>
  <c r="K167" i="9"/>
  <c r="L167" i="9"/>
  <c r="I168" i="9"/>
  <c r="K168" i="9"/>
  <c r="L168" i="9"/>
  <c r="I169" i="9"/>
  <c r="K169" i="9"/>
  <c r="L169" i="9"/>
  <c r="I170" i="9"/>
  <c r="K170" i="9"/>
  <c r="L170" i="9"/>
  <c r="I171" i="9"/>
  <c r="K171" i="9"/>
  <c r="L171" i="9"/>
  <c r="I172" i="9"/>
  <c r="K172" i="9"/>
  <c r="L172" i="9"/>
  <c r="I173" i="9"/>
  <c r="K173" i="9"/>
  <c r="L173" i="9"/>
  <c r="I174" i="9"/>
  <c r="K174" i="9"/>
  <c r="L174" i="9"/>
  <c r="I175" i="9"/>
  <c r="K175" i="9"/>
  <c r="L175" i="9"/>
  <c r="I176" i="9"/>
  <c r="K176" i="9"/>
  <c r="L176" i="9"/>
  <c r="I177" i="9"/>
  <c r="K177" i="9"/>
  <c r="L177" i="9"/>
  <c r="I178" i="9"/>
  <c r="K178" i="9"/>
  <c r="L178" i="9"/>
  <c r="I179" i="9"/>
  <c r="K179" i="9"/>
  <c r="L179" i="9"/>
  <c r="I180" i="9"/>
  <c r="K180" i="9"/>
  <c r="L180" i="9"/>
  <c r="I181" i="9"/>
  <c r="K181" i="9"/>
  <c r="L181" i="9"/>
  <c r="I182" i="9"/>
  <c r="K182" i="9"/>
  <c r="L182" i="9"/>
  <c r="I183" i="9"/>
  <c r="K183" i="9"/>
  <c r="L183" i="9"/>
  <c r="I184" i="9"/>
  <c r="K184" i="9"/>
  <c r="L184" i="9"/>
  <c r="I185" i="9"/>
  <c r="K185" i="9"/>
  <c r="L185" i="9"/>
  <c r="I186" i="9"/>
  <c r="K186" i="9"/>
  <c r="L186" i="9"/>
  <c r="I187" i="9"/>
  <c r="K187" i="9"/>
  <c r="L187" i="9"/>
  <c r="I188" i="9"/>
  <c r="K188" i="9"/>
  <c r="L188" i="9"/>
  <c r="I189" i="9"/>
  <c r="K189" i="9"/>
  <c r="L189" i="9"/>
  <c r="I190" i="9"/>
  <c r="K190" i="9"/>
  <c r="L190" i="9"/>
  <c r="I191" i="9"/>
  <c r="K191" i="9"/>
  <c r="L191" i="9"/>
  <c r="I192" i="9"/>
  <c r="K192" i="9"/>
  <c r="L192" i="9"/>
  <c r="I193" i="9"/>
  <c r="K193" i="9"/>
  <c r="L193" i="9"/>
  <c r="I194" i="9"/>
  <c r="K194" i="9"/>
  <c r="L194" i="9"/>
  <c r="I195" i="9"/>
  <c r="K195" i="9"/>
  <c r="L195" i="9"/>
  <c r="I196" i="9"/>
  <c r="K196" i="9"/>
  <c r="L196" i="9"/>
  <c r="I197" i="9"/>
  <c r="K197" i="9"/>
  <c r="L197" i="9"/>
  <c r="I198" i="9"/>
  <c r="K198" i="9"/>
  <c r="L198" i="9"/>
  <c r="I199" i="9"/>
  <c r="K199" i="9"/>
  <c r="L199" i="9"/>
  <c r="I200" i="9"/>
  <c r="K200" i="9"/>
  <c r="L200" i="9"/>
  <c r="I201" i="9"/>
  <c r="K201" i="9"/>
  <c r="L201" i="9"/>
  <c r="I202" i="9"/>
  <c r="K202" i="9"/>
  <c r="L202" i="9"/>
  <c r="I203" i="9"/>
  <c r="K203" i="9"/>
  <c r="L203" i="9"/>
  <c r="I204" i="9"/>
  <c r="K204" i="9"/>
  <c r="L204" i="9"/>
  <c r="I205" i="9"/>
  <c r="K205" i="9"/>
  <c r="L205" i="9"/>
  <c r="I206" i="9"/>
  <c r="K206" i="9"/>
  <c r="L206" i="9"/>
  <c r="I207" i="9"/>
  <c r="K207" i="9"/>
  <c r="L207" i="9"/>
  <c r="I208" i="9"/>
  <c r="K208" i="9"/>
  <c r="L208" i="9"/>
  <c r="I209" i="9"/>
  <c r="K209" i="9"/>
  <c r="L209" i="9"/>
  <c r="I210" i="9"/>
  <c r="K210" i="9"/>
  <c r="L210" i="9"/>
  <c r="I211" i="9"/>
  <c r="K211" i="9"/>
  <c r="L211" i="9"/>
  <c r="I212" i="9"/>
  <c r="K212" i="9"/>
  <c r="L212" i="9"/>
  <c r="I213" i="9"/>
  <c r="K213" i="9"/>
  <c r="L213" i="9"/>
  <c r="I214" i="9"/>
  <c r="K214" i="9"/>
  <c r="L214" i="9"/>
  <c r="I215" i="9"/>
  <c r="K215" i="9"/>
  <c r="L215" i="9"/>
  <c r="I216" i="9"/>
  <c r="K216" i="9"/>
  <c r="L216" i="9"/>
  <c r="I217" i="9"/>
  <c r="K217" i="9"/>
  <c r="L217" i="9"/>
  <c r="I218" i="9"/>
  <c r="K218" i="9"/>
  <c r="L218" i="9"/>
  <c r="I219" i="9"/>
  <c r="K219" i="9"/>
  <c r="L219" i="9"/>
  <c r="I220" i="9"/>
  <c r="K220" i="9"/>
  <c r="L220" i="9"/>
  <c r="I221" i="9"/>
  <c r="K221" i="9"/>
  <c r="L221" i="9"/>
  <c r="I222" i="9"/>
  <c r="K222" i="9"/>
  <c r="L222" i="9"/>
  <c r="I223" i="9"/>
  <c r="K223" i="9"/>
  <c r="L223" i="9"/>
  <c r="I224" i="9"/>
  <c r="K224" i="9"/>
  <c r="L224" i="9"/>
  <c r="I225" i="9"/>
  <c r="K225" i="9"/>
  <c r="L225" i="9"/>
  <c r="I226" i="9"/>
  <c r="K226" i="9"/>
  <c r="L226" i="9"/>
  <c r="I227" i="9"/>
  <c r="K227" i="9"/>
  <c r="L227" i="9"/>
  <c r="I228" i="9"/>
  <c r="K228" i="9"/>
  <c r="L228" i="9"/>
  <c r="I229" i="9"/>
  <c r="K229" i="9"/>
  <c r="L229" i="9"/>
  <c r="I230" i="9"/>
  <c r="K230" i="9"/>
  <c r="L230" i="9"/>
  <c r="I231" i="9"/>
  <c r="K231" i="9"/>
  <c r="L231" i="9"/>
  <c r="I232" i="9"/>
  <c r="K232" i="9"/>
  <c r="L232" i="9"/>
  <c r="I233" i="9"/>
  <c r="K233" i="9"/>
  <c r="L233" i="9"/>
  <c r="I234" i="9"/>
  <c r="K234" i="9"/>
  <c r="L234" i="9"/>
  <c r="I235" i="9"/>
  <c r="K235" i="9"/>
  <c r="L235" i="9"/>
  <c r="I236" i="9"/>
  <c r="K236" i="9"/>
  <c r="L236" i="9"/>
  <c r="I237" i="9"/>
  <c r="K237" i="9"/>
  <c r="L237" i="9"/>
  <c r="I238" i="9"/>
  <c r="K238" i="9"/>
  <c r="L238" i="9"/>
  <c r="I239" i="9"/>
  <c r="K239" i="9"/>
  <c r="L239" i="9"/>
  <c r="I240" i="9"/>
  <c r="K240" i="9"/>
  <c r="L240" i="9"/>
  <c r="I241" i="9"/>
  <c r="K241" i="9"/>
  <c r="L241" i="9"/>
  <c r="I242" i="9"/>
  <c r="K242" i="9"/>
  <c r="L242" i="9"/>
  <c r="I243" i="9"/>
  <c r="K243" i="9"/>
  <c r="L243" i="9"/>
  <c r="I244" i="9"/>
  <c r="K244" i="9"/>
  <c r="L244" i="9"/>
  <c r="I245" i="9"/>
  <c r="K245" i="9"/>
  <c r="L245" i="9"/>
  <c r="I246" i="9"/>
  <c r="K246" i="9"/>
  <c r="L246" i="9"/>
  <c r="I247" i="9"/>
  <c r="K247" i="9"/>
  <c r="L247" i="9"/>
  <c r="I248" i="9"/>
  <c r="K248" i="9"/>
  <c r="L248" i="9"/>
  <c r="I249" i="9"/>
  <c r="K249" i="9"/>
  <c r="L249" i="9"/>
  <c r="I250" i="9"/>
  <c r="K250" i="9"/>
  <c r="L250" i="9"/>
  <c r="I251" i="9"/>
  <c r="K251" i="9"/>
  <c r="L251" i="9"/>
  <c r="I252" i="9"/>
  <c r="K252" i="9"/>
  <c r="L252" i="9"/>
  <c r="I253" i="9"/>
  <c r="K253" i="9"/>
  <c r="L253" i="9"/>
  <c r="I254" i="9"/>
  <c r="K254" i="9"/>
  <c r="L254" i="9"/>
  <c r="I255" i="9"/>
  <c r="K255" i="9"/>
  <c r="L255" i="9"/>
  <c r="I256" i="9"/>
  <c r="K256" i="9"/>
  <c r="L256" i="9"/>
  <c r="I257" i="9"/>
  <c r="K257" i="9"/>
  <c r="L257" i="9"/>
  <c r="I258" i="9"/>
  <c r="K258" i="9"/>
  <c r="L258" i="9"/>
  <c r="I259" i="9"/>
  <c r="K259" i="9"/>
  <c r="L259" i="9"/>
  <c r="I260" i="9"/>
  <c r="K260" i="9"/>
  <c r="L260" i="9"/>
  <c r="I261" i="9"/>
  <c r="K261" i="9"/>
  <c r="L261" i="9"/>
  <c r="I262" i="9"/>
  <c r="K262" i="9"/>
  <c r="L262" i="9"/>
  <c r="I263" i="9"/>
  <c r="K263" i="9"/>
  <c r="L263" i="9"/>
  <c r="I264" i="9"/>
  <c r="K264" i="9"/>
  <c r="L264" i="9"/>
  <c r="I265" i="9"/>
  <c r="K265" i="9"/>
  <c r="L265" i="9"/>
  <c r="I266" i="9"/>
  <c r="K266" i="9"/>
  <c r="L266" i="9"/>
  <c r="I267" i="9"/>
  <c r="K267" i="9"/>
  <c r="L267" i="9"/>
  <c r="I268" i="9"/>
  <c r="K268" i="9"/>
  <c r="L268" i="9"/>
  <c r="I269" i="9"/>
  <c r="K269" i="9"/>
  <c r="L269" i="9"/>
  <c r="I270" i="9"/>
  <c r="K270" i="9"/>
  <c r="L270" i="9"/>
  <c r="I271" i="9"/>
  <c r="K271" i="9"/>
  <c r="L271" i="9"/>
  <c r="I272" i="9"/>
  <c r="K272" i="9"/>
  <c r="L272" i="9"/>
  <c r="I273" i="9"/>
  <c r="K273" i="9"/>
  <c r="L273" i="9"/>
  <c r="I274" i="9"/>
  <c r="K274" i="9"/>
  <c r="L274" i="9"/>
  <c r="I275" i="9"/>
  <c r="K275" i="9"/>
  <c r="L275" i="9"/>
  <c r="I276" i="9"/>
  <c r="K276" i="9"/>
  <c r="L276" i="9"/>
  <c r="I277" i="9"/>
  <c r="K277" i="9"/>
  <c r="L277" i="9"/>
  <c r="I278" i="9"/>
  <c r="K278" i="9"/>
  <c r="L278" i="9"/>
  <c r="I279" i="9"/>
  <c r="K279" i="9"/>
  <c r="L279" i="9"/>
  <c r="I280" i="9"/>
  <c r="K280" i="9"/>
  <c r="L280" i="9"/>
  <c r="I281" i="9"/>
  <c r="K281" i="9"/>
  <c r="L281" i="9"/>
  <c r="I282" i="9"/>
  <c r="K282" i="9"/>
  <c r="L282" i="9"/>
  <c r="I283" i="9"/>
  <c r="K283" i="9"/>
  <c r="L283" i="9"/>
  <c r="I284" i="9"/>
  <c r="K284" i="9"/>
  <c r="L284" i="9"/>
  <c r="I285" i="9"/>
  <c r="K285" i="9"/>
  <c r="L285" i="9"/>
  <c r="I286" i="9"/>
  <c r="K286" i="9"/>
  <c r="L286" i="9"/>
  <c r="I287" i="9"/>
  <c r="K287" i="9"/>
  <c r="L287" i="9"/>
  <c r="I288" i="9"/>
  <c r="K288" i="9"/>
  <c r="L288" i="9"/>
  <c r="I289" i="9"/>
  <c r="K289" i="9"/>
  <c r="L289" i="9"/>
  <c r="I290" i="9"/>
  <c r="K290" i="9"/>
  <c r="L290" i="9"/>
  <c r="I291" i="9"/>
  <c r="K291" i="9"/>
  <c r="L291" i="9"/>
  <c r="I292" i="9"/>
  <c r="K292" i="9"/>
  <c r="L292" i="9"/>
  <c r="I293" i="9"/>
  <c r="K293" i="9"/>
  <c r="L293" i="9"/>
  <c r="I294" i="9"/>
  <c r="K294" i="9"/>
  <c r="L294" i="9"/>
  <c r="I295" i="9"/>
  <c r="K295" i="9"/>
  <c r="L295" i="9"/>
  <c r="I296" i="9"/>
  <c r="K296" i="9"/>
  <c r="L296" i="9"/>
  <c r="I297" i="9"/>
  <c r="K297" i="9"/>
  <c r="L297" i="9"/>
  <c r="I298" i="9"/>
  <c r="K298" i="9"/>
  <c r="L298" i="9"/>
  <c r="I299" i="9"/>
  <c r="K299" i="9"/>
  <c r="L299" i="9"/>
  <c r="I300" i="9"/>
  <c r="K300" i="9"/>
  <c r="L300" i="9"/>
  <c r="I301" i="9"/>
  <c r="K301" i="9"/>
  <c r="L301" i="9"/>
  <c r="I302" i="9"/>
  <c r="K302" i="9"/>
  <c r="L302" i="9"/>
  <c r="I303" i="9"/>
  <c r="K303" i="9"/>
  <c r="L303" i="9"/>
  <c r="I304" i="9"/>
  <c r="K304" i="9"/>
  <c r="L304" i="9"/>
  <c r="I305" i="9"/>
  <c r="K305" i="9"/>
  <c r="L305" i="9"/>
  <c r="I306" i="9"/>
  <c r="K306" i="9"/>
  <c r="L306" i="9"/>
  <c r="I307" i="9"/>
  <c r="K307" i="9"/>
  <c r="L307" i="9"/>
  <c r="I308" i="9"/>
  <c r="K308" i="9"/>
  <c r="L308" i="9"/>
  <c r="I309" i="9"/>
  <c r="K309" i="9"/>
  <c r="L309" i="9"/>
  <c r="I310" i="9"/>
  <c r="K310" i="9"/>
  <c r="L310" i="9"/>
  <c r="I311" i="9"/>
  <c r="K311" i="9"/>
  <c r="L311" i="9"/>
  <c r="I312" i="9"/>
  <c r="K312" i="9"/>
  <c r="L312" i="9"/>
  <c r="I313" i="9"/>
  <c r="K313" i="9"/>
  <c r="L313" i="9"/>
  <c r="I314" i="9"/>
  <c r="K314" i="9"/>
  <c r="L314" i="9"/>
  <c r="I315" i="9"/>
  <c r="K315" i="9"/>
  <c r="L315" i="9"/>
  <c r="I316" i="9"/>
  <c r="K316" i="9"/>
  <c r="L316" i="9"/>
  <c r="I317" i="9"/>
  <c r="K317" i="9"/>
  <c r="L317" i="9"/>
  <c r="I318" i="9"/>
  <c r="K318" i="9"/>
  <c r="L318" i="9"/>
  <c r="I319" i="9"/>
  <c r="K319" i="9"/>
  <c r="L319" i="9"/>
  <c r="I320" i="9"/>
  <c r="K320" i="9"/>
  <c r="L320" i="9"/>
  <c r="I321" i="9"/>
  <c r="K321" i="9"/>
  <c r="L321" i="9"/>
  <c r="I322" i="9"/>
  <c r="K322" i="9"/>
  <c r="L322" i="9"/>
  <c r="I323" i="9"/>
  <c r="K323" i="9"/>
  <c r="L323" i="9"/>
  <c r="I324" i="9"/>
  <c r="K324" i="9"/>
  <c r="L324" i="9"/>
  <c r="I325" i="9"/>
  <c r="K325" i="9"/>
  <c r="L325" i="9"/>
  <c r="I326" i="9"/>
  <c r="K326" i="9"/>
  <c r="L326" i="9"/>
  <c r="I327" i="9"/>
  <c r="K327" i="9"/>
  <c r="L327" i="9"/>
  <c r="I328" i="9"/>
  <c r="K328" i="9"/>
  <c r="L328" i="9"/>
  <c r="I329" i="9"/>
  <c r="K329" i="9"/>
  <c r="L329" i="9"/>
  <c r="I330" i="9"/>
  <c r="K330" i="9"/>
  <c r="L330" i="9"/>
  <c r="I331" i="9"/>
  <c r="K331" i="9"/>
  <c r="L331" i="9"/>
  <c r="I332" i="9"/>
  <c r="K332" i="9"/>
  <c r="L332" i="9"/>
  <c r="I333" i="9"/>
  <c r="K333" i="9"/>
  <c r="L333" i="9"/>
  <c r="I334" i="9"/>
  <c r="K334" i="9"/>
  <c r="L334" i="9"/>
  <c r="I335" i="9"/>
  <c r="K335" i="9"/>
  <c r="L335" i="9"/>
  <c r="I336" i="9"/>
  <c r="K336" i="9"/>
  <c r="L336" i="9"/>
  <c r="I337" i="9"/>
  <c r="K337" i="9"/>
  <c r="L337" i="9"/>
  <c r="I338" i="9"/>
  <c r="K338" i="9"/>
  <c r="L338" i="9"/>
  <c r="I339" i="9"/>
  <c r="K339" i="9"/>
  <c r="L339" i="9"/>
  <c r="I340" i="9"/>
  <c r="K340" i="9"/>
  <c r="L340" i="9"/>
  <c r="I341" i="9"/>
  <c r="K341" i="9"/>
  <c r="L341" i="9"/>
  <c r="I342" i="9"/>
  <c r="K342" i="9"/>
  <c r="L342" i="9"/>
  <c r="I343" i="9"/>
  <c r="K343" i="9"/>
  <c r="L343" i="9"/>
  <c r="I344" i="9"/>
  <c r="K344" i="9"/>
  <c r="L344" i="9"/>
  <c r="I345" i="9"/>
  <c r="K345" i="9"/>
  <c r="L345" i="9"/>
  <c r="I346" i="9"/>
  <c r="K346" i="9"/>
  <c r="L346" i="9"/>
  <c r="I347" i="9"/>
  <c r="K347" i="9"/>
  <c r="L347" i="9"/>
  <c r="I348" i="9"/>
  <c r="K348" i="9"/>
  <c r="L348" i="9"/>
  <c r="I349" i="9"/>
  <c r="K349" i="9"/>
  <c r="L349" i="9"/>
  <c r="I350" i="9"/>
  <c r="K350" i="9"/>
  <c r="L350" i="9"/>
  <c r="I351" i="9"/>
  <c r="K351" i="9"/>
  <c r="L351" i="9"/>
  <c r="I2" i="9"/>
  <c r="K2" i="9"/>
  <c r="L2" i="9"/>
  <c r="D3" i="9"/>
  <c r="F3" i="9"/>
  <c r="G3" i="9"/>
  <c r="D4" i="9"/>
  <c r="F4" i="9"/>
  <c r="G4" i="9"/>
  <c r="D5" i="9"/>
  <c r="F5" i="9"/>
  <c r="G5" i="9"/>
  <c r="D6" i="9"/>
  <c r="F6" i="9"/>
  <c r="G6" i="9"/>
  <c r="D7" i="9"/>
  <c r="F7" i="9"/>
  <c r="G7" i="9"/>
  <c r="D8" i="9"/>
  <c r="F8" i="9"/>
  <c r="G8" i="9"/>
  <c r="D9" i="9"/>
  <c r="F9" i="9"/>
  <c r="G9" i="9"/>
  <c r="D10" i="9"/>
  <c r="F10" i="9"/>
  <c r="G10" i="9"/>
  <c r="D11" i="9"/>
  <c r="F11" i="9"/>
  <c r="G11" i="9"/>
  <c r="D12" i="9"/>
  <c r="F12" i="9"/>
  <c r="G12" i="9"/>
  <c r="D13" i="9"/>
  <c r="F13" i="9"/>
  <c r="G13" i="9"/>
  <c r="D14" i="9"/>
  <c r="F14" i="9"/>
  <c r="G14" i="9"/>
  <c r="D15" i="9"/>
  <c r="F15" i="9"/>
  <c r="G15" i="9"/>
  <c r="D16" i="9"/>
  <c r="F16" i="9"/>
  <c r="G16" i="9"/>
  <c r="D17" i="9"/>
  <c r="F17" i="9"/>
  <c r="G17" i="9"/>
  <c r="D18" i="9"/>
  <c r="F18" i="9"/>
  <c r="G18" i="9"/>
  <c r="D19" i="9"/>
  <c r="F19" i="9"/>
  <c r="G19" i="9"/>
  <c r="D20" i="9"/>
  <c r="F20" i="9"/>
  <c r="G20" i="9"/>
  <c r="D21" i="9"/>
  <c r="F21" i="9"/>
  <c r="G21" i="9"/>
  <c r="D22" i="9"/>
  <c r="F22" i="9"/>
  <c r="G22" i="9"/>
  <c r="D23" i="9"/>
  <c r="F23" i="9"/>
  <c r="G23" i="9"/>
  <c r="D24" i="9"/>
  <c r="F24" i="9"/>
  <c r="G24" i="9"/>
  <c r="D25" i="9"/>
  <c r="F25" i="9"/>
  <c r="G25" i="9"/>
  <c r="D26" i="9"/>
  <c r="F26" i="9"/>
  <c r="G26" i="9"/>
  <c r="D27" i="9"/>
  <c r="F27" i="9"/>
  <c r="G27" i="9"/>
  <c r="D28" i="9"/>
  <c r="F28" i="9"/>
  <c r="G28" i="9"/>
  <c r="D29" i="9"/>
  <c r="F29" i="9"/>
  <c r="G29" i="9"/>
  <c r="D30" i="9"/>
  <c r="F30" i="9"/>
  <c r="G30" i="9"/>
  <c r="D31" i="9"/>
  <c r="F31" i="9"/>
  <c r="G31" i="9"/>
  <c r="D32" i="9"/>
  <c r="F32" i="9"/>
  <c r="G32" i="9"/>
  <c r="D33" i="9"/>
  <c r="F33" i="9"/>
  <c r="G33" i="9"/>
  <c r="D34" i="9"/>
  <c r="F34" i="9"/>
  <c r="G34" i="9"/>
  <c r="D35" i="9"/>
  <c r="F35" i="9"/>
  <c r="G35" i="9"/>
  <c r="D36" i="9"/>
  <c r="F36" i="9"/>
  <c r="G36" i="9"/>
  <c r="D37" i="9"/>
  <c r="F37" i="9"/>
  <c r="G37" i="9"/>
  <c r="D38" i="9"/>
  <c r="F38" i="9"/>
  <c r="G38" i="9"/>
  <c r="D39" i="9"/>
  <c r="F39" i="9"/>
  <c r="G39" i="9"/>
  <c r="D40" i="9"/>
  <c r="F40" i="9"/>
  <c r="G40" i="9"/>
  <c r="D41" i="9"/>
  <c r="F41" i="9"/>
  <c r="G41" i="9"/>
  <c r="D42" i="9"/>
  <c r="F42" i="9"/>
  <c r="G42" i="9"/>
  <c r="D43" i="9"/>
  <c r="F43" i="9"/>
  <c r="G43" i="9"/>
  <c r="D44" i="9"/>
  <c r="F44" i="9"/>
  <c r="G44" i="9"/>
  <c r="D45" i="9"/>
  <c r="F45" i="9"/>
  <c r="G45" i="9"/>
  <c r="D46" i="9"/>
  <c r="F46" i="9"/>
  <c r="G46" i="9"/>
  <c r="D47" i="9"/>
  <c r="F47" i="9"/>
  <c r="G47" i="9"/>
  <c r="D48" i="9"/>
  <c r="F48" i="9"/>
  <c r="G48" i="9"/>
  <c r="D49" i="9"/>
  <c r="F49" i="9"/>
  <c r="G49" i="9"/>
  <c r="D50" i="9"/>
  <c r="F50" i="9"/>
  <c r="G50" i="9"/>
  <c r="D51" i="9"/>
  <c r="F51" i="9"/>
  <c r="G51" i="9"/>
  <c r="D52" i="9"/>
  <c r="F52" i="9"/>
  <c r="G52" i="9"/>
  <c r="D53" i="9"/>
  <c r="F53" i="9"/>
  <c r="G53" i="9"/>
  <c r="D54" i="9"/>
  <c r="F54" i="9"/>
  <c r="G54" i="9"/>
  <c r="D55" i="9"/>
  <c r="F55" i="9"/>
  <c r="G55" i="9"/>
  <c r="D56" i="9"/>
  <c r="F56" i="9"/>
  <c r="G56" i="9"/>
  <c r="D57" i="9"/>
  <c r="F57" i="9"/>
  <c r="G57" i="9"/>
  <c r="D58" i="9"/>
  <c r="F58" i="9"/>
  <c r="G58" i="9"/>
  <c r="D59" i="9"/>
  <c r="F59" i="9"/>
  <c r="G59" i="9"/>
  <c r="D60" i="9"/>
  <c r="F60" i="9"/>
  <c r="G60" i="9"/>
  <c r="D61" i="9"/>
  <c r="F61" i="9"/>
  <c r="G61" i="9"/>
  <c r="D62" i="9"/>
  <c r="F62" i="9"/>
  <c r="G62" i="9"/>
  <c r="D63" i="9"/>
  <c r="F63" i="9"/>
  <c r="G63" i="9"/>
  <c r="D64" i="9"/>
  <c r="F64" i="9"/>
  <c r="G64" i="9"/>
  <c r="D65" i="9"/>
  <c r="F65" i="9"/>
  <c r="G65" i="9"/>
  <c r="D66" i="9"/>
  <c r="F66" i="9"/>
  <c r="G66" i="9"/>
  <c r="D67" i="9"/>
  <c r="F67" i="9"/>
  <c r="G67" i="9"/>
  <c r="D68" i="9"/>
  <c r="F68" i="9"/>
  <c r="G68" i="9"/>
  <c r="D69" i="9"/>
  <c r="F69" i="9"/>
  <c r="G69" i="9"/>
  <c r="D70" i="9"/>
  <c r="F70" i="9"/>
  <c r="G70" i="9"/>
  <c r="D71" i="9"/>
  <c r="F71" i="9"/>
  <c r="G71" i="9"/>
  <c r="D72" i="9"/>
  <c r="F72" i="9"/>
  <c r="G72" i="9"/>
  <c r="D73" i="9"/>
  <c r="F73" i="9"/>
  <c r="G73" i="9"/>
  <c r="D74" i="9"/>
  <c r="F74" i="9"/>
  <c r="G74" i="9"/>
  <c r="D75" i="9"/>
  <c r="F75" i="9"/>
  <c r="G75" i="9"/>
  <c r="D76" i="9"/>
  <c r="F76" i="9"/>
  <c r="G76" i="9"/>
  <c r="D78" i="9"/>
  <c r="F78" i="9"/>
  <c r="G78" i="9"/>
  <c r="D79" i="9"/>
  <c r="F79" i="9"/>
  <c r="G79" i="9"/>
  <c r="D80" i="9"/>
  <c r="F80" i="9"/>
  <c r="G80" i="9"/>
  <c r="D81" i="9"/>
  <c r="F81" i="9"/>
  <c r="G81" i="9"/>
  <c r="D82" i="9"/>
  <c r="F82" i="9"/>
  <c r="G82" i="9"/>
  <c r="D83" i="9"/>
  <c r="F83" i="9"/>
  <c r="G83" i="9"/>
  <c r="D84" i="9"/>
  <c r="F84" i="9"/>
  <c r="G84" i="9"/>
  <c r="D85" i="9"/>
  <c r="F85" i="9"/>
  <c r="G85" i="9"/>
  <c r="D86" i="9"/>
  <c r="F86" i="9"/>
  <c r="G86" i="9"/>
  <c r="D87" i="9"/>
  <c r="F87" i="9"/>
  <c r="G87" i="9"/>
  <c r="D88" i="9"/>
  <c r="F88" i="9"/>
  <c r="G88" i="9"/>
  <c r="D89" i="9"/>
  <c r="F89" i="9"/>
  <c r="G89" i="9"/>
  <c r="D90" i="9"/>
  <c r="F90" i="9"/>
  <c r="G90" i="9"/>
  <c r="D91" i="9"/>
  <c r="F91" i="9"/>
  <c r="G91" i="9"/>
  <c r="D92" i="9"/>
  <c r="F92" i="9"/>
  <c r="G92" i="9"/>
  <c r="D93" i="9"/>
  <c r="F93" i="9"/>
  <c r="G93" i="9"/>
  <c r="D94" i="9"/>
  <c r="F94" i="9"/>
  <c r="G94" i="9"/>
  <c r="D95" i="9"/>
  <c r="F95" i="9"/>
  <c r="G95" i="9"/>
  <c r="D96" i="9"/>
  <c r="F96" i="9"/>
  <c r="G96" i="9"/>
  <c r="D97" i="9"/>
  <c r="F97" i="9"/>
  <c r="G97" i="9"/>
  <c r="D98" i="9"/>
  <c r="F98" i="9"/>
  <c r="G98" i="9"/>
  <c r="D99" i="9"/>
  <c r="F99" i="9"/>
  <c r="G99" i="9"/>
  <c r="D100" i="9"/>
  <c r="F100" i="9"/>
  <c r="G100" i="9"/>
  <c r="D101" i="9"/>
  <c r="F101" i="9"/>
  <c r="G101" i="9"/>
  <c r="D102" i="9"/>
  <c r="F102" i="9"/>
  <c r="G102" i="9"/>
  <c r="D103" i="9"/>
  <c r="F103" i="9"/>
  <c r="G103" i="9"/>
  <c r="D104" i="9"/>
  <c r="F104" i="9"/>
  <c r="G104" i="9"/>
  <c r="D105" i="9"/>
  <c r="F105" i="9"/>
  <c r="G105" i="9"/>
  <c r="D106" i="9"/>
  <c r="F106" i="9"/>
  <c r="G106" i="9"/>
  <c r="D107" i="9"/>
  <c r="F107" i="9"/>
  <c r="G107" i="9"/>
  <c r="D108" i="9"/>
  <c r="F108" i="9"/>
  <c r="G108" i="9"/>
  <c r="D109" i="9"/>
  <c r="F109" i="9"/>
  <c r="G109" i="9"/>
  <c r="D110" i="9"/>
  <c r="F110" i="9"/>
  <c r="G110" i="9"/>
  <c r="D111" i="9"/>
  <c r="F111" i="9"/>
  <c r="G111" i="9"/>
  <c r="D112" i="9"/>
  <c r="F112" i="9"/>
  <c r="G112" i="9"/>
  <c r="D113" i="9"/>
  <c r="F113" i="9"/>
  <c r="G113" i="9"/>
  <c r="D114" i="9"/>
  <c r="F114" i="9"/>
  <c r="G114" i="9"/>
  <c r="D115" i="9"/>
  <c r="F115" i="9"/>
  <c r="G115" i="9"/>
  <c r="D116" i="9"/>
  <c r="F116" i="9"/>
  <c r="G116" i="9"/>
  <c r="D117" i="9"/>
  <c r="F117" i="9"/>
  <c r="G117" i="9"/>
  <c r="D118" i="9"/>
  <c r="F118" i="9"/>
  <c r="G118" i="9"/>
  <c r="D119" i="9"/>
  <c r="F119" i="9"/>
  <c r="G119" i="9"/>
  <c r="D120" i="9"/>
  <c r="F120" i="9"/>
  <c r="G120" i="9"/>
  <c r="D121" i="9"/>
  <c r="F121" i="9"/>
  <c r="G121" i="9"/>
  <c r="D122" i="9"/>
  <c r="F122" i="9"/>
  <c r="G122" i="9"/>
  <c r="D123" i="9"/>
  <c r="F123" i="9"/>
  <c r="G123" i="9"/>
  <c r="D124" i="9"/>
  <c r="F124" i="9"/>
  <c r="G124" i="9"/>
  <c r="D125" i="9"/>
  <c r="F125" i="9"/>
  <c r="G125" i="9"/>
  <c r="D126" i="9"/>
  <c r="F126" i="9"/>
  <c r="G126" i="9"/>
  <c r="D127" i="9"/>
  <c r="F127" i="9"/>
  <c r="G127" i="9"/>
  <c r="D128" i="9"/>
  <c r="F128" i="9"/>
  <c r="G128" i="9"/>
  <c r="D129" i="9"/>
  <c r="F129" i="9"/>
  <c r="G129" i="9"/>
  <c r="D130" i="9"/>
  <c r="F130" i="9"/>
  <c r="G130" i="9"/>
  <c r="D131" i="9"/>
  <c r="F131" i="9"/>
  <c r="G131" i="9"/>
  <c r="D132" i="9"/>
  <c r="F132" i="9"/>
  <c r="G132" i="9"/>
  <c r="D133" i="9"/>
  <c r="F133" i="9"/>
  <c r="G133" i="9"/>
  <c r="D134" i="9"/>
  <c r="F134" i="9"/>
  <c r="G134" i="9"/>
  <c r="D135" i="9"/>
  <c r="F135" i="9"/>
  <c r="G135" i="9"/>
  <c r="D136" i="9"/>
  <c r="F136" i="9"/>
  <c r="G136" i="9"/>
  <c r="D137" i="9"/>
  <c r="F137" i="9"/>
  <c r="G137" i="9"/>
  <c r="D138" i="9"/>
  <c r="F138" i="9"/>
  <c r="G138" i="9"/>
  <c r="D139" i="9"/>
  <c r="F139" i="9"/>
  <c r="G139" i="9"/>
  <c r="D140" i="9"/>
  <c r="F140" i="9"/>
  <c r="G140" i="9"/>
  <c r="D141" i="9"/>
  <c r="F141" i="9"/>
  <c r="G141" i="9"/>
  <c r="D142" i="9"/>
  <c r="F142" i="9"/>
  <c r="G142" i="9"/>
  <c r="D143" i="9"/>
  <c r="F143" i="9"/>
  <c r="G143" i="9"/>
  <c r="D144" i="9"/>
  <c r="F144" i="9"/>
  <c r="G144" i="9"/>
  <c r="D145" i="9"/>
  <c r="F145" i="9"/>
  <c r="G145" i="9"/>
  <c r="D146" i="9"/>
  <c r="F146" i="9"/>
  <c r="G146" i="9"/>
  <c r="D147" i="9"/>
  <c r="F147" i="9"/>
  <c r="G147" i="9"/>
  <c r="D148" i="9"/>
  <c r="F148" i="9"/>
  <c r="G148" i="9"/>
  <c r="D149" i="9"/>
  <c r="F149" i="9"/>
  <c r="G149" i="9"/>
  <c r="D150" i="9"/>
  <c r="F150" i="9"/>
  <c r="G150" i="9"/>
  <c r="D151" i="9"/>
  <c r="F151" i="9"/>
  <c r="G151" i="9"/>
  <c r="D152" i="9"/>
  <c r="F152" i="9"/>
  <c r="G152" i="9"/>
  <c r="D153" i="9"/>
  <c r="F153" i="9"/>
  <c r="G153" i="9"/>
  <c r="D154" i="9"/>
  <c r="F154" i="9"/>
  <c r="G154" i="9"/>
  <c r="D155" i="9"/>
  <c r="F155" i="9"/>
  <c r="G155" i="9"/>
  <c r="D156" i="9"/>
  <c r="F156" i="9"/>
  <c r="G156" i="9"/>
  <c r="D157" i="9"/>
  <c r="F157" i="9"/>
  <c r="G157" i="9"/>
  <c r="D158" i="9"/>
  <c r="F158" i="9"/>
  <c r="G158" i="9"/>
  <c r="D159" i="9"/>
  <c r="F159" i="9"/>
  <c r="G159" i="9"/>
  <c r="D160" i="9"/>
  <c r="F160" i="9"/>
  <c r="G160" i="9"/>
  <c r="D161" i="9"/>
  <c r="F161" i="9"/>
  <c r="G161" i="9"/>
  <c r="D162" i="9"/>
  <c r="F162" i="9"/>
  <c r="G162" i="9"/>
  <c r="D163" i="9"/>
  <c r="F163" i="9"/>
  <c r="G163" i="9"/>
  <c r="D164" i="9"/>
  <c r="F164" i="9"/>
  <c r="G164" i="9"/>
  <c r="D165" i="9"/>
  <c r="F165" i="9"/>
  <c r="G165" i="9"/>
  <c r="D166" i="9"/>
  <c r="F166" i="9"/>
  <c r="G166" i="9"/>
  <c r="D167" i="9"/>
  <c r="F167" i="9"/>
  <c r="G167" i="9"/>
  <c r="D168" i="9"/>
  <c r="F168" i="9"/>
  <c r="G168" i="9"/>
  <c r="D169" i="9"/>
  <c r="F169" i="9"/>
  <c r="G169" i="9"/>
  <c r="D170" i="9"/>
  <c r="F170" i="9"/>
  <c r="G170" i="9"/>
  <c r="D171" i="9"/>
  <c r="F171" i="9"/>
  <c r="G171" i="9"/>
  <c r="D172" i="9"/>
  <c r="F172" i="9"/>
  <c r="G172" i="9"/>
  <c r="D173" i="9"/>
  <c r="F173" i="9"/>
  <c r="G173" i="9"/>
  <c r="D174" i="9"/>
  <c r="F174" i="9"/>
  <c r="G174" i="9"/>
  <c r="D175" i="9"/>
  <c r="F175" i="9"/>
  <c r="G175" i="9"/>
  <c r="D176" i="9"/>
  <c r="F176" i="9"/>
  <c r="G176" i="9"/>
  <c r="D177" i="9"/>
  <c r="F177" i="9"/>
  <c r="G177" i="9"/>
  <c r="D178" i="9"/>
  <c r="F178" i="9"/>
  <c r="G178" i="9"/>
  <c r="D179" i="9"/>
  <c r="F179" i="9"/>
  <c r="G179" i="9"/>
  <c r="D180" i="9"/>
  <c r="F180" i="9"/>
  <c r="G180" i="9"/>
  <c r="D181" i="9"/>
  <c r="F181" i="9"/>
  <c r="G181" i="9"/>
  <c r="D182" i="9"/>
  <c r="F182" i="9"/>
  <c r="G182" i="9"/>
  <c r="D183" i="9"/>
  <c r="F183" i="9"/>
  <c r="G183" i="9"/>
  <c r="D184" i="9"/>
  <c r="F184" i="9"/>
  <c r="G184" i="9"/>
  <c r="D185" i="9"/>
  <c r="F185" i="9"/>
  <c r="G185" i="9"/>
  <c r="D186" i="9"/>
  <c r="F186" i="9"/>
  <c r="G186" i="9"/>
  <c r="D187" i="9"/>
  <c r="F187" i="9"/>
  <c r="G187" i="9"/>
  <c r="D188" i="9"/>
  <c r="F188" i="9"/>
  <c r="G188" i="9"/>
  <c r="D189" i="9"/>
  <c r="F189" i="9"/>
  <c r="G189" i="9"/>
  <c r="D190" i="9"/>
  <c r="F190" i="9"/>
  <c r="G190" i="9"/>
  <c r="D191" i="9"/>
  <c r="F191" i="9"/>
  <c r="G191" i="9"/>
  <c r="D192" i="9"/>
  <c r="F192" i="9"/>
  <c r="G192" i="9"/>
  <c r="D193" i="9"/>
  <c r="F193" i="9"/>
  <c r="G193" i="9"/>
  <c r="D194" i="9"/>
  <c r="F194" i="9"/>
  <c r="G194" i="9"/>
  <c r="D195" i="9"/>
  <c r="F195" i="9"/>
  <c r="G195" i="9"/>
  <c r="D196" i="9"/>
  <c r="F196" i="9"/>
  <c r="G196" i="9"/>
  <c r="D197" i="9"/>
  <c r="F197" i="9"/>
  <c r="G197" i="9"/>
  <c r="D198" i="9"/>
  <c r="F198" i="9"/>
  <c r="G198" i="9"/>
  <c r="D199" i="9"/>
  <c r="F199" i="9"/>
  <c r="G199" i="9"/>
  <c r="D200" i="9"/>
  <c r="F200" i="9"/>
  <c r="G200" i="9"/>
  <c r="D201" i="9"/>
  <c r="F201" i="9"/>
  <c r="G201" i="9"/>
  <c r="D202" i="9"/>
  <c r="F202" i="9"/>
  <c r="G202" i="9"/>
  <c r="D203" i="9"/>
  <c r="F203" i="9"/>
  <c r="G203" i="9"/>
  <c r="D204" i="9"/>
  <c r="F204" i="9"/>
  <c r="G204" i="9"/>
  <c r="D205" i="9"/>
  <c r="F205" i="9"/>
  <c r="G205" i="9"/>
  <c r="D206" i="9"/>
  <c r="F206" i="9"/>
  <c r="G206" i="9"/>
  <c r="D207" i="9"/>
  <c r="F207" i="9"/>
  <c r="G207" i="9"/>
  <c r="D208" i="9"/>
  <c r="F208" i="9"/>
  <c r="G208" i="9"/>
  <c r="D209" i="9"/>
  <c r="F209" i="9"/>
  <c r="G209" i="9"/>
  <c r="D210" i="9"/>
  <c r="F210" i="9"/>
  <c r="G210" i="9"/>
  <c r="D211" i="9"/>
  <c r="F211" i="9"/>
  <c r="G211" i="9"/>
  <c r="D212" i="9"/>
  <c r="F212" i="9"/>
  <c r="G212" i="9"/>
  <c r="D213" i="9"/>
  <c r="F213" i="9"/>
  <c r="G213" i="9"/>
  <c r="D214" i="9"/>
  <c r="F214" i="9"/>
  <c r="G214" i="9"/>
  <c r="D215" i="9"/>
  <c r="F215" i="9"/>
  <c r="G215" i="9"/>
  <c r="D216" i="9"/>
  <c r="F216" i="9"/>
  <c r="G216" i="9"/>
  <c r="D217" i="9"/>
  <c r="F217" i="9"/>
  <c r="G217" i="9"/>
  <c r="D218" i="9"/>
  <c r="F218" i="9"/>
  <c r="G218" i="9"/>
  <c r="D219" i="9"/>
  <c r="F219" i="9"/>
  <c r="G219" i="9"/>
  <c r="D220" i="9"/>
  <c r="F220" i="9"/>
  <c r="G220" i="9"/>
  <c r="D221" i="9"/>
  <c r="F221" i="9"/>
  <c r="G221" i="9"/>
  <c r="D222" i="9"/>
  <c r="F222" i="9"/>
  <c r="G222" i="9"/>
  <c r="D223" i="9"/>
  <c r="F223" i="9"/>
  <c r="G223" i="9"/>
  <c r="D224" i="9"/>
  <c r="F224" i="9"/>
  <c r="G224" i="9"/>
  <c r="D225" i="9"/>
  <c r="F225" i="9"/>
  <c r="G225" i="9"/>
  <c r="D226" i="9"/>
  <c r="F226" i="9"/>
  <c r="G226" i="9"/>
  <c r="D227" i="9"/>
  <c r="F227" i="9"/>
  <c r="G227" i="9"/>
  <c r="D228" i="9"/>
  <c r="F228" i="9"/>
  <c r="G228" i="9"/>
  <c r="D229" i="9"/>
  <c r="F229" i="9"/>
  <c r="G229" i="9"/>
  <c r="D230" i="9"/>
  <c r="F230" i="9"/>
  <c r="G230" i="9"/>
  <c r="D231" i="9"/>
  <c r="F231" i="9"/>
  <c r="G231" i="9"/>
  <c r="D232" i="9"/>
  <c r="F232" i="9"/>
  <c r="G232" i="9"/>
  <c r="D233" i="9"/>
  <c r="F233" i="9"/>
  <c r="G233" i="9"/>
  <c r="D234" i="9"/>
  <c r="F234" i="9"/>
  <c r="G234" i="9"/>
  <c r="D235" i="9"/>
  <c r="F235" i="9"/>
  <c r="G235" i="9"/>
  <c r="D236" i="9"/>
  <c r="F236" i="9"/>
  <c r="G236" i="9"/>
  <c r="D237" i="9"/>
  <c r="F237" i="9"/>
  <c r="G237" i="9"/>
  <c r="D238" i="9"/>
  <c r="F238" i="9"/>
  <c r="G238" i="9"/>
  <c r="D239" i="9"/>
  <c r="F239" i="9"/>
  <c r="G239" i="9"/>
  <c r="D240" i="9"/>
  <c r="F240" i="9"/>
  <c r="G240" i="9"/>
  <c r="D241" i="9"/>
  <c r="F241" i="9"/>
  <c r="G241" i="9"/>
  <c r="D242" i="9"/>
  <c r="F242" i="9"/>
  <c r="G242" i="9"/>
  <c r="D243" i="9"/>
  <c r="F243" i="9"/>
  <c r="G243" i="9"/>
  <c r="D244" i="9"/>
  <c r="F244" i="9"/>
  <c r="G244" i="9"/>
  <c r="D245" i="9"/>
  <c r="F245" i="9"/>
  <c r="G245" i="9"/>
  <c r="D246" i="9"/>
  <c r="F246" i="9"/>
  <c r="G246" i="9"/>
  <c r="D247" i="9"/>
  <c r="F247" i="9"/>
  <c r="G247" i="9"/>
  <c r="D248" i="9"/>
  <c r="F248" i="9"/>
  <c r="G248" i="9"/>
  <c r="D249" i="9"/>
  <c r="F249" i="9"/>
  <c r="G249" i="9"/>
  <c r="D250" i="9"/>
  <c r="F250" i="9"/>
  <c r="G250" i="9"/>
  <c r="D251" i="9"/>
  <c r="F251" i="9"/>
  <c r="G251" i="9"/>
  <c r="D252" i="9"/>
  <c r="F252" i="9"/>
  <c r="G252" i="9"/>
  <c r="D253" i="9"/>
  <c r="F253" i="9"/>
  <c r="G253" i="9"/>
  <c r="D254" i="9"/>
  <c r="F254" i="9"/>
  <c r="G254" i="9"/>
  <c r="D255" i="9"/>
  <c r="F255" i="9"/>
  <c r="G255" i="9"/>
  <c r="D256" i="9"/>
  <c r="F256" i="9"/>
  <c r="G256" i="9"/>
  <c r="D257" i="9"/>
  <c r="F257" i="9"/>
  <c r="G257" i="9"/>
  <c r="D258" i="9"/>
  <c r="F258" i="9"/>
  <c r="G258" i="9"/>
  <c r="D259" i="9"/>
  <c r="F259" i="9"/>
  <c r="G259" i="9"/>
  <c r="D260" i="9"/>
  <c r="F260" i="9"/>
  <c r="G260" i="9"/>
  <c r="D261" i="9"/>
  <c r="F261" i="9"/>
  <c r="G261" i="9"/>
  <c r="D262" i="9"/>
  <c r="F262" i="9"/>
  <c r="G262" i="9"/>
  <c r="D263" i="9"/>
  <c r="F263" i="9"/>
  <c r="G263" i="9"/>
  <c r="D264" i="9"/>
  <c r="F264" i="9"/>
  <c r="G264" i="9"/>
  <c r="D265" i="9"/>
  <c r="F265" i="9"/>
  <c r="G265" i="9"/>
  <c r="D266" i="9"/>
  <c r="F266" i="9"/>
  <c r="G266" i="9"/>
  <c r="D267" i="9"/>
  <c r="F267" i="9"/>
  <c r="G267" i="9"/>
  <c r="D268" i="9"/>
  <c r="F268" i="9"/>
  <c r="G268" i="9"/>
  <c r="D269" i="9"/>
  <c r="F269" i="9"/>
  <c r="G269" i="9"/>
  <c r="D270" i="9"/>
  <c r="F270" i="9"/>
  <c r="G270" i="9"/>
  <c r="D271" i="9"/>
  <c r="F271" i="9"/>
  <c r="G271" i="9"/>
  <c r="D272" i="9"/>
  <c r="F272" i="9"/>
  <c r="G272" i="9"/>
  <c r="D273" i="9"/>
  <c r="F273" i="9"/>
  <c r="G273" i="9"/>
  <c r="D274" i="9"/>
  <c r="F274" i="9"/>
  <c r="G274" i="9"/>
  <c r="D275" i="9"/>
  <c r="F275" i="9"/>
  <c r="G275" i="9"/>
  <c r="D276" i="9"/>
  <c r="F276" i="9"/>
  <c r="G276" i="9"/>
  <c r="D277" i="9"/>
  <c r="F277" i="9"/>
  <c r="G277" i="9"/>
  <c r="D278" i="9"/>
  <c r="F278" i="9"/>
  <c r="G278" i="9"/>
  <c r="D279" i="9"/>
  <c r="F279" i="9"/>
  <c r="G279" i="9"/>
  <c r="D280" i="9"/>
  <c r="F280" i="9"/>
  <c r="G280" i="9"/>
  <c r="D281" i="9"/>
  <c r="F281" i="9"/>
  <c r="G281" i="9"/>
  <c r="D282" i="9"/>
  <c r="F282" i="9"/>
  <c r="G282" i="9"/>
  <c r="D283" i="9"/>
  <c r="F283" i="9"/>
  <c r="G283" i="9"/>
  <c r="D284" i="9"/>
  <c r="F284" i="9"/>
  <c r="G284" i="9"/>
  <c r="D285" i="9"/>
  <c r="F285" i="9"/>
  <c r="G285" i="9"/>
  <c r="D286" i="9"/>
  <c r="F286" i="9"/>
  <c r="G286" i="9"/>
  <c r="D287" i="9"/>
  <c r="F287" i="9"/>
  <c r="G287" i="9"/>
  <c r="D288" i="9"/>
  <c r="F288" i="9"/>
  <c r="G288" i="9"/>
  <c r="D289" i="9"/>
  <c r="F289" i="9"/>
  <c r="G289" i="9"/>
  <c r="D290" i="9"/>
  <c r="F290" i="9"/>
  <c r="G290" i="9"/>
  <c r="D291" i="9"/>
  <c r="F291" i="9"/>
  <c r="G291" i="9"/>
  <c r="D292" i="9"/>
  <c r="F292" i="9"/>
  <c r="G292" i="9"/>
  <c r="D293" i="9"/>
  <c r="F293" i="9"/>
  <c r="G293" i="9"/>
  <c r="D294" i="9"/>
  <c r="F294" i="9"/>
  <c r="G294" i="9"/>
  <c r="D295" i="9"/>
  <c r="F295" i="9"/>
  <c r="G295" i="9"/>
  <c r="D296" i="9"/>
  <c r="F296" i="9"/>
  <c r="G296" i="9"/>
  <c r="D297" i="9"/>
  <c r="F297" i="9"/>
  <c r="G297" i="9"/>
  <c r="D298" i="9"/>
  <c r="F298" i="9"/>
  <c r="G298" i="9"/>
  <c r="D299" i="9"/>
  <c r="F299" i="9"/>
  <c r="G299" i="9"/>
  <c r="D300" i="9"/>
  <c r="F300" i="9"/>
  <c r="G300" i="9"/>
  <c r="D301" i="9"/>
  <c r="F301" i="9"/>
  <c r="G301" i="9"/>
  <c r="D302" i="9"/>
  <c r="F302" i="9"/>
  <c r="G302" i="9"/>
  <c r="D303" i="9"/>
  <c r="F303" i="9"/>
  <c r="G303" i="9"/>
  <c r="D304" i="9"/>
  <c r="F304" i="9"/>
  <c r="G304" i="9"/>
  <c r="D305" i="9"/>
  <c r="F305" i="9"/>
  <c r="G305" i="9"/>
  <c r="D306" i="9"/>
  <c r="F306" i="9"/>
  <c r="G306" i="9"/>
  <c r="D307" i="9"/>
  <c r="F307" i="9"/>
  <c r="G307" i="9"/>
  <c r="D308" i="9"/>
  <c r="F308" i="9"/>
  <c r="G308" i="9"/>
  <c r="D309" i="9"/>
  <c r="F309" i="9"/>
  <c r="G309" i="9"/>
  <c r="D310" i="9"/>
  <c r="F310" i="9"/>
  <c r="G310" i="9"/>
  <c r="D311" i="9"/>
  <c r="F311" i="9"/>
  <c r="G311" i="9"/>
  <c r="D312" i="9"/>
  <c r="F312" i="9"/>
  <c r="G312" i="9"/>
  <c r="D313" i="9"/>
  <c r="F313" i="9"/>
  <c r="G313" i="9"/>
  <c r="D314" i="9"/>
  <c r="F314" i="9"/>
  <c r="G314" i="9"/>
  <c r="D315" i="9"/>
  <c r="F315" i="9"/>
  <c r="G315" i="9"/>
  <c r="D316" i="9"/>
  <c r="F316" i="9"/>
  <c r="G316" i="9"/>
  <c r="D317" i="9"/>
  <c r="F317" i="9"/>
  <c r="G317" i="9"/>
  <c r="D318" i="9"/>
  <c r="F318" i="9"/>
  <c r="G318" i="9"/>
  <c r="D319" i="9"/>
  <c r="F319" i="9"/>
  <c r="G319" i="9"/>
  <c r="D320" i="9"/>
  <c r="F320" i="9"/>
  <c r="G320" i="9"/>
  <c r="D321" i="9"/>
  <c r="F321" i="9"/>
  <c r="G321" i="9"/>
  <c r="D322" i="9"/>
  <c r="F322" i="9"/>
  <c r="G322" i="9"/>
  <c r="D323" i="9"/>
  <c r="F323" i="9"/>
  <c r="G323" i="9"/>
  <c r="D324" i="9"/>
  <c r="F324" i="9"/>
  <c r="G324" i="9"/>
  <c r="D325" i="9"/>
  <c r="F325" i="9"/>
  <c r="G325" i="9"/>
  <c r="D326" i="9"/>
  <c r="F326" i="9"/>
  <c r="G326" i="9"/>
  <c r="D327" i="9"/>
  <c r="F327" i="9"/>
  <c r="G327" i="9"/>
  <c r="D328" i="9"/>
  <c r="F328" i="9"/>
  <c r="G328" i="9"/>
  <c r="D329" i="9"/>
  <c r="F329" i="9"/>
  <c r="G329" i="9"/>
  <c r="D330" i="9"/>
  <c r="F330" i="9"/>
  <c r="G330" i="9"/>
  <c r="D331" i="9"/>
  <c r="F331" i="9"/>
  <c r="G331" i="9"/>
  <c r="D332" i="9"/>
  <c r="F332" i="9"/>
  <c r="G332" i="9"/>
  <c r="D333" i="9"/>
  <c r="F333" i="9"/>
  <c r="G333" i="9"/>
  <c r="D334" i="9"/>
  <c r="F334" i="9"/>
  <c r="G334" i="9"/>
  <c r="D335" i="9"/>
  <c r="F335" i="9"/>
  <c r="G335" i="9"/>
  <c r="D336" i="9"/>
  <c r="F336" i="9"/>
  <c r="G336" i="9"/>
  <c r="D337" i="9"/>
  <c r="F337" i="9"/>
  <c r="G337" i="9"/>
  <c r="D338" i="9"/>
  <c r="F338" i="9"/>
  <c r="G338" i="9"/>
  <c r="D339" i="9"/>
  <c r="F339" i="9"/>
  <c r="G339" i="9"/>
  <c r="D340" i="9"/>
  <c r="F340" i="9"/>
  <c r="G340" i="9"/>
  <c r="D341" i="9"/>
  <c r="F341" i="9"/>
  <c r="G341" i="9"/>
  <c r="D342" i="9"/>
  <c r="F342" i="9"/>
  <c r="G342" i="9"/>
  <c r="D343" i="9"/>
  <c r="F343" i="9"/>
  <c r="G343" i="9"/>
  <c r="D344" i="9"/>
  <c r="F344" i="9"/>
  <c r="G344" i="9"/>
  <c r="D345" i="9"/>
  <c r="F345" i="9"/>
  <c r="G345" i="9"/>
  <c r="D346" i="9"/>
  <c r="F346" i="9"/>
  <c r="G346" i="9"/>
  <c r="D347" i="9"/>
  <c r="F347" i="9"/>
  <c r="G347" i="9"/>
  <c r="D348" i="9"/>
  <c r="F348" i="9"/>
  <c r="G348" i="9"/>
  <c r="D349" i="9"/>
  <c r="F349" i="9"/>
  <c r="G349" i="9"/>
  <c r="D350" i="9"/>
  <c r="F350" i="9"/>
  <c r="G350" i="9"/>
  <c r="D351" i="9"/>
  <c r="F351" i="9"/>
  <c r="G351" i="9"/>
  <c r="D2" i="9"/>
  <c r="F2" i="9"/>
  <c r="G2" i="9"/>
  <c r="AC352" i="9"/>
  <c r="I352" i="9"/>
  <c r="AC353" i="9"/>
  <c r="I353" i="9"/>
  <c r="AC354" i="9"/>
  <c r="I354" i="9"/>
  <c r="AC355" i="9"/>
  <c r="I355" i="9"/>
  <c r="AC356" i="9"/>
  <c r="I356" i="9"/>
  <c r="AC357" i="9"/>
  <c r="I357" i="9"/>
  <c r="AC358" i="9"/>
  <c r="I358" i="9"/>
  <c r="AC359" i="9"/>
  <c r="I359" i="9"/>
  <c r="AC360" i="9"/>
  <c r="I360" i="9"/>
  <c r="AC361" i="9"/>
  <c r="I361" i="9"/>
  <c r="AC362" i="9"/>
  <c r="I362" i="9"/>
  <c r="AC363" i="9"/>
  <c r="I363" i="9"/>
  <c r="AC364" i="9"/>
  <c r="I364" i="9"/>
  <c r="AC365" i="9"/>
  <c r="I365" i="9"/>
  <c r="AC366" i="9"/>
  <c r="I366" i="9"/>
  <c r="AC367" i="9"/>
  <c r="I367" i="9"/>
  <c r="AC368" i="9"/>
  <c r="I368" i="9"/>
  <c r="AC369" i="9"/>
  <c r="I369" i="9"/>
  <c r="AC370" i="9"/>
  <c r="I370" i="9"/>
  <c r="AC371" i="9"/>
  <c r="I371" i="9"/>
  <c r="AC372" i="9"/>
  <c r="I372" i="9"/>
  <c r="AC373" i="9"/>
  <c r="I373" i="9"/>
  <c r="AC374" i="9"/>
  <c r="I374" i="9"/>
  <c r="AC375" i="9"/>
  <c r="I375" i="9"/>
  <c r="AC376" i="9"/>
  <c r="I376" i="9"/>
  <c r="AC377" i="9"/>
  <c r="I377" i="9"/>
  <c r="AC378" i="9"/>
  <c r="I378" i="9"/>
  <c r="AC379" i="9"/>
  <c r="I379" i="9"/>
  <c r="AC380" i="9"/>
  <c r="I380" i="9"/>
  <c r="AC381" i="9"/>
  <c r="I381" i="9"/>
  <c r="AC382" i="9"/>
  <c r="I382" i="9"/>
  <c r="AC383" i="9"/>
  <c r="I383" i="9"/>
  <c r="AC384" i="9"/>
  <c r="I384" i="9"/>
  <c r="AC385" i="9"/>
  <c r="I385" i="9"/>
  <c r="AC386" i="9"/>
  <c r="I386" i="9"/>
  <c r="AC387" i="9"/>
  <c r="I387" i="9"/>
  <c r="AC388" i="9"/>
  <c r="I388" i="9"/>
  <c r="AC389" i="9"/>
  <c r="I389" i="9"/>
  <c r="AC390" i="9"/>
  <c r="I390" i="9"/>
  <c r="AC391" i="9"/>
  <c r="I391" i="9"/>
  <c r="AC392" i="9"/>
  <c r="I392" i="9"/>
  <c r="AC393" i="9"/>
  <c r="I393" i="9"/>
  <c r="AC394" i="9"/>
  <c r="I394" i="9"/>
  <c r="AC395" i="9"/>
  <c r="I395" i="9"/>
  <c r="AC396" i="9"/>
  <c r="I396" i="9"/>
  <c r="AC397" i="9"/>
  <c r="I397" i="9"/>
  <c r="AC398" i="9"/>
  <c r="I398" i="9"/>
  <c r="AC399" i="9"/>
  <c r="I399" i="9"/>
  <c r="AC400" i="9"/>
  <c r="I400" i="9"/>
  <c r="AC401" i="9"/>
  <c r="I401" i="9"/>
  <c r="AC402" i="9"/>
  <c r="I402" i="9"/>
  <c r="AC403" i="9"/>
  <c r="I403" i="9"/>
  <c r="AC404" i="9"/>
  <c r="I404" i="9"/>
  <c r="AC405" i="9"/>
  <c r="I405" i="9"/>
  <c r="AC406" i="9"/>
  <c r="I406" i="9"/>
  <c r="AC407" i="9"/>
  <c r="I407" i="9"/>
  <c r="AC408" i="9"/>
  <c r="I408" i="9"/>
  <c r="AC409" i="9"/>
  <c r="I409" i="9"/>
  <c r="AC410" i="9"/>
  <c r="I410" i="9"/>
  <c r="AC411" i="9"/>
  <c r="I411" i="9"/>
  <c r="AC412" i="9"/>
  <c r="I412" i="9"/>
  <c r="AC413" i="9"/>
  <c r="I413" i="9"/>
  <c r="AC414" i="9"/>
  <c r="I414" i="9"/>
  <c r="AC415" i="9"/>
  <c r="I415" i="9"/>
  <c r="AC416" i="9"/>
  <c r="I416" i="9"/>
  <c r="AC417" i="9"/>
  <c r="I417" i="9"/>
  <c r="AC418" i="9"/>
  <c r="I418" i="9"/>
  <c r="AC419" i="9"/>
  <c r="I419" i="9"/>
  <c r="AC420" i="9"/>
  <c r="I420" i="9"/>
  <c r="AC421" i="9"/>
  <c r="I421" i="9"/>
  <c r="AC422" i="9"/>
  <c r="I422" i="9"/>
  <c r="AC423" i="9"/>
  <c r="I423" i="9"/>
  <c r="AC424" i="9"/>
  <c r="I424" i="9"/>
  <c r="AC425" i="9"/>
  <c r="I425" i="9"/>
  <c r="AC426" i="9"/>
  <c r="I426" i="9"/>
  <c r="AC427" i="9"/>
  <c r="I427" i="9"/>
  <c r="AC428" i="9"/>
  <c r="I428" i="9"/>
  <c r="AC429" i="9"/>
  <c r="I429" i="9"/>
  <c r="AC430" i="9"/>
  <c r="I430" i="9"/>
  <c r="AC431" i="9"/>
  <c r="I431" i="9"/>
  <c r="AC432" i="9"/>
  <c r="I432" i="9"/>
  <c r="AC433" i="9"/>
  <c r="I433" i="9"/>
  <c r="AC434" i="9"/>
  <c r="I434" i="9"/>
  <c r="AC435" i="9"/>
  <c r="I435" i="9"/>
  <c r="AC436" i="9"/>
  <c r="I436" i="9"/>
  <c r="AC437" i="9"/>
  <c r="I437" i="9"/>
  <c r="AC438" i="9"/>
  <c r="I438" i="9"/>
  <c r="AC439" i="9"/>
  <c r="I439" i="9"/>
  <c r="AC440" i="9"/>
  <c r="I440" i="9"/>
  <c r="AC441" i="9"/>
  <c r="I441" i="9"/>
  <c r="AC442" i="9"/>
  <c r="I442" i="9"/>
  <c r="AC443" i="9"/>
  <c r="I443" i="9"/>
  <c r="AC444" i="9"/>
  <c r="I444" i="9"/>
  <c r="AC445" i="9"/>
  <c r="I445" i="9"/>
  <c r="AC446" i="9"/>
  <c r="I446" i="9"/>
  <c r="AC447" i="9"/>
  <c r="I447" i="9"/>
  <c r="AC448" i="9"/>
  <c r="I448" i="9"/>
  <c r="AC449" i="9"/>
  <c r="I449" i="9"/>
  <c r="AC450" i="9"/>
  <c r="I450" i="9"/>
  <c r="AC451" i="9"/>
  <c r="I451" i="9"/>
  <c r="AC452" i="9"/>
  <c r="I452" i="9"/>
  <c r="I453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394" i="9"/>
  <c r="S395" i="9"/>
  <c r="S396" i="9"/>
  <c r="S397" i="9"/>
  <c r="S398" i="9"/>
  <c r="S399" i="9"/>
  <c r="S400" i="9"/>
  <c r="S401" i="9"/>
  <c r="S402" i="9"/>
  <c r="S403" i="9"/>
  <c r="S404" i="9"/>
  <c r="S405" i="9"/>
  <c r="S406" i="9"/>
  <c r="S407" i="9"/>
  <c r="S408" i="9"/>
  <c r="S409" i="9"/>
  <c r="S410" i="9"/>
  <c r="S411" i="9"/>
  <c r="S412" i="9"/>
  <c r="S413" i="9"/>
  <c r="S414" i="9"/>
  <c r="S415" i="9"/>
  <c r="S416" i="9"/>
  <c r="S417" i="9"/>
  <c r="S418" i="9"/>
  <c r="S419" i="9"/>
  <c r="S420" i="9"/>
  <c r="S421" i="9"/>
  <c r="S422" i="9"/>
  <c r="S423" i="9"/>
  <c r="S424" i="9"/>
  <c r="S425" i="9"/>
  <c r="S426" i="9"/>
  <c r="S427" i="9"/>
  <c r="S428" i="9"/>
  <c r="S429" i="9"/>
  <c r="S430" i="9"/>
  <c r="S431" i="9"/>
  <c r="S432" i="9"/>
  <c r="S433" i="9"/>
  <c r="S434" i="9"/>
  <c r="S435" i="9"/>
  <c r="S436" i="9"/>
  <c r="S437" i="9"/>
  <c r="S438" i="9"/>
  <c r="S439" i="9"/>
  <c r="S440" i="9"/>
  <c r="S441" i="9"/>
  <c r="S442" i="9"/>
  <c r="S443" i="9"/>
  <c r="S444" i="9"/>
  <c r="S445" i="9"/>
  <c r="S446" i="9"/>
  <c r="S447" i="9"/>
  <c r="S448" i="9"/>
  <c r="S449" i="9"/>
  <c r="S450" i="9"/>
  <c r="S451" i="9"/>
  <c r="S452" i="9"/>
  <c r="S453" i="9"/>
  <c r="X352" i="9"/>
  <c r="X353" i="9"/>
  <c r="X354" i="9"/>
  <c r="X355" i="9"/>
  <c r="X356" i="9"/>
  <c r="X357" i="9"/>
  <c r="X358" i="9"/>
  <c r="X359" i="9"/>
  <c r="X360" i="9"/>
  <c r="X361" i="9"/>
  <c r="X362" i="9"/>
  <c r="X363" i="9"/>
  <c r="X364" i="9"/>
  <c r="X365" i="9"/>
  <c r="X366" i="9"/>
  <c r="X367" i="9"/>
  <c r="X368" i="9"/>
  <c r="X369" i="9"/>
  <c r="X370" i="9"/>
  <c r="X371" i="9"/>
  <c r="X372" i="9"/>
  <c r="X373" i="9"/>
  <c r="X374" i="9"/>
  <c r="X375" i="9"/>
  <c r="X376" i="9"/>
  <c r="X377" i="9"/>
  <c r="X378" i="9"/>
  <c r="X379" i="9"/>
  <c r="X380" i="9"/>
  <c r="X381" i="9"/>
  <c r="X382" i="9"/>
  <c r="X383" i="9"/>
  <c r="X384" i="9"/>
  <c r="X385" i="9"/>
  <c r="X386" i="9"/>
  <c r="X387" i="9"/>
  <c r="X388" i="9"/>
  <c r="X389" i="9"/>
  <c r="X390" i="9"/>
  <c r="X391" i="9"/>
  <c r="X392" i="9"/>
  <c r="X393" i="9"/>
  <c r="X394" i="9"/>
  <c r="X395" i="9"/>
  <c r="X396" i="9"/>
  <c r="X397" i="9"/>
  <c r="X398" i="9"/>
  <c r="X399" i="9"/>
  <c r="X400" i="9"/>
  <c r="X401" i="9"/>
  <c r="X402" i="9"/>
  <c r="X403" i="9"/>
  <c r="X404" i="9"/>
  <c r="X405" i="9"/>
  <c r="X406" i="9"/>
  <c r="X407" i="9"/>
  <c r="X408" i="9"/>
  <c r="X409" i="9"/>
  <c r="X410" i="9"/>
  <c r="X411" i="9"/>
  <c r="X412" i="9"/>
  <c r="X413" i="9"/>
  <c r="X414" i="9"/>
  <c r="X415" i="9"/>
  <c r="X416" i="9"/>
  <c r="X417" i="9"/>
  <c r="X418" i="9"/>
  <c r="X419" i="9"/>
  <c r="X420" i="9"/>
  <c r="X421" i="9"/>
  <c r="X422" i="9"/>
  <c r="X423" i="9"/>
  <c r="X424" i="9"/>
  <c r="X425" i="9"/>
  <c r="X426" i="9"/>
  <c r="X427" i="9"/>
  <c r="X428" i="9"/>
  <c r="X429" i="9"/>
  <c r="X430" i="9"/>
  <c r="X431" i="9"/>
  <c r="X432" i="9"/>
  <c r="X433" i="9"/>
  <c r="X434" i="9"/>
  <c r="X435" i="9"/>
  <c r="X436" i="9"/>
  <c r="X437" i="9"/>
  <c r="X438" i="9"/>
  <c r="X439" i="9"/>
  <c r="X440" i="9"/>
  <c r="X441" i="9"/>
  <c r="X442" i="9"/>
  <c r="X443" i="9"/>
  <c r="X444" i="9"/>
  <c r="X445" i="9"/>
  <c r="X446" i="9"/>
  <c r="X447" i="9"/>
  <c r="X448" i="9"/>
  <c r="X449" i="9"/>
  <c r="X450" i="9"/>
  <c r="X451" i="9"/>
  <c r="X452" i="9"/>
  <c r="X453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AC3" i="8"/>
  <c r="X3" i="8"/>
  <c r="Z3" i="8"/>
  <c r="AA3" i="8"/>
  <c r="AC4" i="8"/>
  <c r="X4" i="8"/>
  <c r="Z4" i="8"/>
  <c r="AA4" i="8"/>
  <c r="AC5" i="8"/>
  <c r="X5" i="8"/>
  <c r="Z5" i="8"/>
  <c r="AA5" i="8"/>
  <c r="AC6" i="8"/>
  <c r="X6" i="8"/>
  <c r="Z6" i="8"/>
  <c r="AA6" i="8"/>
  <c r="AC7" i="8"/>
  <c r="X7" i="8"/>
  <c r="Z7" i="8"/>
  <c r="AA7" i="8"/>
  <c r="AC8" i="8"/>
  <c r="X8" i="8"/>
  <c r="Z8" i="8"/>
  <c r="AA8" i="8"/>
  <c r="AC9" i="8"/>
  <c r="X9" i="8"/>
  <c r="Z9" i="8"/>
  <c r="AA9" i="8"/>
  <c r="AC10" i="8"/>
  <c r="X10" i="8"/>
  <c r="Z10" i="8"/>
  <c r="AA10" i="8"/>
  <c r="AC11" i="8"/>
  <c r="X11" i="8"/>
  <c r="Z11" i="8"/>
  <c r="AA11" i="8"/>
  <c r="AC12" i="8"/>
  <c r="X12" i="8"/>
  <c r="Z12" i="8"/>
  <c r="AA12" i="8"/>
  <c r="AC13" i="8"/>
  <c r="X13" i="8"/>
  <c r="Z13" i="8"/>
  <c r="AA13" i="8"/>
  <c r="AC14" i="8"/>
  <c r="X14" i="8"/>
  <c r="Z14" i="8"/>
  <c r="AA14" i="8"/>
  <c r="AC15" i="8"/>
  <c r="X15" i="8"/>
  <c r="Z15" i="8"/>
  <c r="AA15" i="8"/>
  <c r="AC16" i="8"/>
  <c r="X16" i="8"/>
  <c r="Z16" i="8"/>
  <c r="AA16" i="8"/>
  <c r="AC17" i="8"/>
  <c r="X17" i="8"/>
  <c r="Z17" i="8"/>
  <c r="AA17" i="8"/>
  <c r="AC18" i="8"/>
  <c r="X18" i="8"/>
  <c r="Z18" i="8"/>
  <c r="AA18" i="8"/>
  <c r="AC19" i="8"/>
  <c r="X19" i="8"/>
  <c r="Z19" i="8"/>
  <c r="AA19" i="8"/>
  <c r="AC20" i="8"/>
  <c r="X20" i="8"/>
  <c r="Z20" i="8"/>
  <c r="AA20" i="8"/>
  <c r="AC21" i="8"/>
  <c r="X21" i="8"/>
  <c r="Z21" i="8"/>
  <c r="AA21" i="8"/>
  <c r="AC22" i="8"/>
  <c r="X22" i="8"/>
  <c r="Z22" i="8"/>
  <c r="AA22" i="8"/>
  <c r="AC23" i="8"/>
  <c r="X23" i="8"/>
  <c r="Z23" i="8"/>
  <c r="AA23" i="8"/>
  <c r="AC24" i="8"/>
  <c r="X24" i="8"/>
  <c r="Z24" i="8"/>
  <c r="AA24" i="8"/>
  <c r="AC25" i="8"/>
  <c r="X25" i="8"/>
  <c r="Z25" i="8"/>
  <c r="AA25" i="8"/>
  <c r="AC26" i="8"/>
  <c r="X26" i="8"/>
  <c r="Z26" i="8"/>
  <c r="AA26" i="8"/>
  <c r="AC27" i="8"/>
  <c r="X27" i="8"/>
  <c r="Z27" i="8"/>
  <c r="AA27" i="8"/>
  <c r="AC28" i="8"/>
  <c r="X28" i="8"/>
  <c r="Z28" i="8"/>
  <c r="AA28" i="8"/>
  <c r="AC29" i="8"/>
  <c r="X29" i="8"/>
  <c r="Z29" i="8"/>
  <c r="AA29" i="8"/>
  <c r="AC30" i="8"/>
  <c r="X30" i="8"/>
  <c r="Z30" i="8"/>
  <c r="AA30" i="8"/>
  <c r="AC31" i="8"/>
  <c r="X31" i="8"/>
  <c r="Z31" i="8"/>
  <c r="AA31" i="8"/>
  <c r="AC32" i="8"/>
  <c r="X32" i="8"/>
  <c r="Z32" i="8"/>
  <c r="AA32" i="8"/>
  <c r="AC33" i="8"/>
  <c r="X33" i="8"/>
  <c r="Z33" i="8"/>
  <c r="AA33" i="8"/>
  <c r="AC34" i="8"/>
  <c r="X34" i="8"/>
  <c r="Z34" i="8"/>
  <c r="AA34" i="8"/>
  <c r="AC35" i="8"/>
  <c r="X35" i="8"/>
  <c r="Z35" i="8"/>
  <c r="AA35" i="8"/>
  <c r="AC36" i="8"/>
  <c r="X36" i="8"/>
  <c r="Z36" i="8"/>
  <c r="AA36" i="8"/>
  <c r="AC37" i="8"/>
  <c r="X37" i="8"/>
  <c r="Z37" i="8"/>
  <c r="AA37" i="8"/>
  <c r="AC38" i="8"/>
  <c r="X38" i="8"/>
  <c r="Z38" i="8"/>
  <c r="AA38" i="8"/>
  <c r="AC39" i="8"/>
  <c r="X39" i="8"/>
  <c r="Z39" i="8"/>
  <c r="AA39" i="8"/>
  <c r="AC40" i="8"/>
  <c r="X40" i="8"/>
  <c r="Z40" i="8"/>
  <c r="AA40" i="8"/>
  <c r="AC41" i="8"/>
  <c r="X41" i="8"/>
  <c r="Z41" i="8"/>
  <c r="AA41" i="8"/>
  <c r="AC42" i="8"/>
  <c r="X42" i="8"/>
  <c r="Z42" i="8"/>
  <c r="AA42" i="8"/>
  <c r="AC43" i="8"/>
  <c r="X43" i="8"/>
  <c r="Z43" i="8"/>
  <c r="AA43" i="8"/>
  <c r="AC44" i="8"/>
  <c r="X44" i="8"/>
  <c r="Z44" i="8"/>
  <c r="AA44" i="8"/>
  <c r="AC45" i="8"/>
  <c r="X45" i="8"/>
  <c r="Z45" i="8"/>
  <c r="AA45" i="8"/>
  <c r="AC46" i="8"/>
  <c r="X46" i="8"/>
  <c r="Z46" i="8"/>
  <c r="AA46" i="8"/>
  <c r="AC47" i="8"/>
  <c r="X47" i="8"/>
  <c r="Z47" i="8"/>
  <c r="AA47" i="8"/>
  <c r="AC48" i="8"/>
  <c r="X48" i="8"/>
  <c r="Z48" i="8"/>
  <c r="AA48" i="8"/>
  <c r="AC49" i="8"/>
  <c r="X49" i="8"/>
  <c r="Z49" i="8"/>
  <c r="AA49" i="8"/>
  <c r="AC50" i="8"/>
  <c r="X50" i="8"/>
  <c r="Z50" i="8"/>
  <c r="AA50" i="8"/>
  <c r="AC51" i="8"/>
  <c r="X51" i="8"/>
  <c r="Z51" i="8"/>
  <c r="AA51" i="8"/>
  <c r="AC52" i="8"/>
  <c r="X52" i="8"/>
  <c r="Z52" i="8"/>
  <c r="AA52" i="8"/>
  <c r="AC53" i="8"/>
  <c r="X53" i="8"/>
  <c r="Z53" i="8"/>
  <c r="AA53" i="8"/>
  <c r="AC54" i="8"/>
  <c r="X54" i="8"/>
  <c r="Z54" i="8"/>
  <c r="AA54" i="8"/>
  <c r="AC55" i="8"/>
  <c r="X55" i="8"/>
  <c r="Z55" i="8"/>
  <c r="AA55" i="8"/>
  <c r="AC56" i="8"/>
  <c r="X56" i="8"/>
  <c r="Z56" i="8"/>
  <c r="AA56" i="8"/>
  <c r="AC57" i="8"/>
  <c r="X57" i="8"/>
  <c r="Z57" i="8"/>
  <c r="AA57" i="8"/>
  <c r="AC58" i="8"/>
  <c r="X58" i="8"/>
  <c r="Z58" i="8"/>
  <c r="AA58" i="8"/>
  <c r="AC59" i="8"/>
  <c r="X59" i="8"/>
  <c r="Z59" i="8"/>
  <c r="AA59" i="8"/>
  <c r="AC60" i="8"/>
  <c r="X60" i="8"/>
  <c r="Z60" i="8"/>
  <c r="AA60" i="8"/>
  <c r="AC61" i="8"/>
  <c r="X61" i="8"/>
  <c r="Z61" i="8"/>
  <c r="AA61" i="8"/>
  <c r="AC62" i="8"/>
  <c r="X62" i="8"/>
  <c r="Z62" i="8"/>
  <c r="AA62" i="8"/>
  <c r="AC63" i="8"/>
  <c r="X63" i="8"/>
  <c r="Z63" i="8"/>
  <c r="AA63" i="8"/>
  <c r="AC64" i="8"/>
  <c r="X64" i="8"/>
  <c r="Z64" i="8"/>
  <c r="AA64" i="8"/>
  <c r="AC65" i="8"/>
  <c r="X65" i="8"/>
  <c r="Z65" i="8"/>
  <c r="AA65" i="8"/>
  <c r="AC66" i="8"/>
  <c r="X66" i="8"/>
  <c r="Z66" i="8"/>
  <c r="AA66" i="8"/>
  <c r="AC67" i="8"/>
  <c r="X67" i="8"/>
  <c r="Z67" i="8"/>
  <c r="AA67" i="8"/>
  <c r="AC68" i="8"/>
  <c r="X68" i="8"/>
  <c r="Z68" i="8"/>
  <c r="AA68" i="8"/>
  <c r="AC69" i="8"/>
  <c r="X69" i="8"/>
  <c r="Z69" i="8"/>
  <c r="AA69" i="8"/>
  <c r="AC70" i="8"/>
  <c r="X70" i="8"/>
  <c r="Z70" i="8"/>
  <c r="AA70" i="8"/>
  <c r="AC71" i="8"/>
  <c r="X71" i="8"/>
  <c r="Z71" i="8"/>
  <c r="AA71" i="8"/>
  <c r="AC72" i="8"/>
  <c r="X72" i="8"/>
  <c r="Z72" i="8"/>
  <c r="AA72" i="8"/>
  <c r="AC73" i="8"/>
  <c r="X73" i="8"/>
  <c r="Z73" i="8"/>
  <c r="AA73" i="8"/>
  <c r="AC74" i="8"/>
  <c r="X74" i="8"/>
  <c r="Z74" i="8"/>
  <c r="AA74" i="8"/>
  <c r="AC75" i="8"/>
  <c r="X75" i="8"/>
  <c r="Z75" i="8"/>
  <c r="AA75" i="8"/>
  <c r="AC76" i="8"/>
  <c r="X76" i="8"/>
  <c r="Z76" i="8"/>
  <c r="AA76" i="8"/>
  <c r="AC77" i="8"/>
  <c r="X77" i="8"/>
  <c r="Z77" i="8"/>
  <c r="AA77" i="8"/>
  <c r="AC78" i="8"/>
  <c r="X78" i="8"/>
  <c r="Z78" i="8"/>
  <c r="AA78" i="8"/>
  <c r="AC79" i="8"/>
  <c r="X79" i="8"/>
  <c r="Z79" i="8"/>
  <c r="AA79" i="8"/>
  <c r="AC80" i="8"/>
  <c r="X80" i="8"/>
  <c r="Z80" i="8"/>
  <c r="AA80" i="8"/>
  <c r="AC81" i="8"/>
  <c r="X81" i="8"/>
  <c r="Z81" i="8"/>
  <c r="AA81" i="8"/>
  <c r="AC82" i="8"/>
  <c r="X82" i="8"/>
  <c r="Z82" i="8"/>
  <c r="AA82" i="8"/>
  <c r="AC83" i="8"/>
  <c r="X83" i="8"/>
  <c r="Z83" i="8"/>
  <c r="AA83" i="8"/>
  <c r="AC84" i="8"/>
  <c r="X84" i="8"/>
  <c r="Z84" i="8"/>
  <c r="AA84" i="8"/>
  <c r="AC85" i="8"/>
  <c r="X85" i="8"/>
  <c r="Z85" i="8"/>
  <c r="AA85" i="8"/>
  <c r="AC86" i="8"/>
  <c r="X86" i="8"/>
  <c r="Z86" i="8"/>
  <c r="AA86" i="8"/>
  <c r="AC87" i="8"/>
  <c r="X87" i="8"/>
  <c r="Z87" i="8"/>
  <c r="AA87" i="8"/>
  <c r="AC88" i="8"/>
  <c r="X88" i="8"/>
  <c r="Z88" i="8"/>
  <c r="AA88" i="8"/>
  <c r="AC89" i="8"/>
  <c r="X89" i="8"/>
  <c r="Z89" i="8"/>
  <c r="AA89" i="8"/>
  <c r="AC90" i="8"/>
  <c r="X90" i="8"/>
  <c r="Z90" i="8"/>
  <c r="AA90" i="8"/>
  <c r="AC91" i="8"/>
  <c r="X91" i="8"/>
  <c r="Z91" i="8"/>
  <c r="AA91" i="8"/>
  <c r="AC92" i="8"/>
  <c r="X92" i="8"/>
  <c r="Z92" i="8"/>
  <c r="AA92" i="8"/>
  <c r="AC93" i="8"/>
  <c r="X93" i="8"/>
  <c r="Z93" i="8"/>
  <c r="AA93" i="8"/>
  <c r="AC94" i="8"/>
  <c r="X94" i="8"/>
  <c r="Z94" i="8"/>
  <c r="AA94" i="8"/>
  <c r="AC95" i="8"/>
  <c r="X95" i="8"/>
  <c r="Z95" i="8"/>
  <c r="AA95" i="8"/>
  <c r="AC96" i="8"/>
  <c r="X96" i="8"/>
  <c r="Z96" i="8"/>
  <c r="AA96" i="8"/>
  <c r="AC97" i="8"/>
  <c r="X97" i="8"/>
  <c r="Z97" i="8"/>
  <c r="AA97" i="8"/>
  <c r="AC98" i="8"/>
  <c r="X98" i="8"/>
  <c r="Z98" i="8"/>
  <c r="AA98" i="8"/>
  <c r="AC99" i="8"/>
  <c r="X99" i="8"/>
  <c r="Z99" i="8"/>
  <c r="AA99" i="8"/>
  <c r="AC100" i="8"/>
  <c r="X100" i="8"/>
  <c r="Z100" i="8"/>
  <c r="AA100" i="8"/>
  <c r="AC101" i="8"/>
  <c r="X101" i="8"/>
  <c r="Z101" i="8"/>
  <c r="AA101" i="8"/>
  <c r="AC102" i="8"/>
  <c r="X102" i="8"/>
  <c r="Z102" i="8"/>
  <c r="AA102" i="8"/>
  <c r="AC103" i="8"/>
  <c r="X103" i="8"/>
  <c r="Z103" i="8"/>
  <c r="AA103" i="8"/>
  <c r="AC104" i="8"/>
  <c r="X104" i="8"/>
  <c r="Z104" i="8"/>
  <c r="AA104" i="8"/>
  <c r="AC105" i="8"/>
  <c r="X105" i="8"/>
  <c r="Z105" i="8"/>
  <c r="AA105" i="8"/>
  <c r="AC106" i="8"/>
  <c r="X106" i="8"/>
  <c r="Z106" i="8"/>
  <c r="AA106" i="8"/>
  <c r="AC107" i="8"/>
  <c r="X107" i="8"/>
  <c r="Z107" i="8"/>
  <c r="AA107" i="8"/>
  <c r="AC108" i="8"/>
  <c r="X108" i="8"/>
  <c r="Z108" i="8"/>
  <c r="AA108" i="8"/>
  <c r="AC109" i="8"/>
  <c r="X109" i="8"/>
  <c r="Z109" i="8"/>
  <c r="AA109" i="8"/>
  <c r="AC110" i="8"/>
  <c r="X110" i="8"/>
  <c r="Z110" i="8"/>
  <c r="AA110" i="8"/>
  <c r="AC111" i="8"/>
  <c r="X111" i="8"/>
  <c r="Z111" i="8"/>
  <c r="AA111" i="8"/>
  <c r="AC112" i="8"/>
  <c r="X112" i="8"/>
  <c r="Z112" i="8"/>
  <c r="AA112" i="8"/>
  <c r="AC113" i="8"/>
  <c r="X113" i="8"/>
  <c r="Z113" i="8"/>
  <c r="AA113" i="8"/>
  <c r="AC114" i="8"/>
  <c r="X114" i="8"/>
  <c r="Z114" i="8"/>
  <c r="AA114" i="8"/>
  <c r="AC115" i="8"/>
  <c r="X115" i="8"/>
  <c r="Z115" i="8"/>
  <c r="AA115" i="8"/>
  <c r="AC116" i="8"/>
  <c r="X116" i="8"/>
  <c r="Z116" i="8"/>
  <c r="AA116" i="8"/>
  <c r="AC117" i="8"/>
  <c r="X117" i="8"/>
  <c r="Z117" i="8"/>
  <c r="AA117" i="8"/>
  <c r="AC118" i="8"/>
  <c r="X118" i="8"/>
  <c r="Z118" i="8"/>
  <c r="AA118" i="8"/>
  <c r="AC119" i="8"/>
  <c r="X119" i="8"/>
  <c r="Z119" i="8"/>
  <c r="AA119" i="8"/>
  <c r="AC120" i="8"/>
  <c r="X120" i="8"/>
  <c r="Z120" i="8"/>
  <c r="AA120" i="8"/>
  <c r="AC121" i="8"/>
  <c r="X121" i="8"/>
  <c r="Z121" i="8"/>
  <c r="AA121" i="8"/>
  <c r="AC122" i="8"/>
  <c r="X122" i="8"/>
  <c r="Z122" i="8"/>
  <c r="AA122" i="8"/>
  <c r="AC123" i="8"/>
  <c r="X123" i="8"/>
  <c r="Z123" i="8"/>
  <c r="AA123" i="8"/>
  <c r="AC124" i="8"/>
  <c r="X124" i="8"/>
  <c r="Z124" i="8"/>
  <c r="AA124" i="8"/>
  <c r="AC125" i="8"/>
  <c r="X125" i="8"/>
  <c r="Z125" i="8"/>
  <c r="AA125" i="8"/>
  <c r="AC126" i="8"/>
  <c r="X126" i="8"/>
  <c r="Z126" i="8"/>
  <c r="AA126" i="8"/>
  <c r="AC127" i="8"/>
  <c r="X127" i="8"/>
  <c r="Z127" i="8"/>
  <c r="AA127" i="8"/>
  <c r="AC128" i="8"/>
  <c r="X128" i="8"/>
  <c r="Z128" i="8"/>
  <c r="AA128" i="8"/>
  <c r="AC129" i="8"/>
  <c r="X129" i="8"/>
  <c r="Z129" i="8"/>
  <c r="AA129" i="8"/>
  <c r="AC130" i="8"/>
  <c r="X130" i="8"/>
  <c r="Z130" i="8"/>
  <c r="AA130" i="8"/>
  <c r="AC131" i="8"/>
  <c r="X131" i="8"/>
  <c r="Z131" i="8"/>
  <c r="AA131" i="8"/>
  <c r="AC132" i="8"/>
  <c r="X132" i="8"/>
  <c r="Z132" i="8"/>
  <c r="AA132" i="8"/>
  <c r="AC133" i="8"/>
  <c r="X133" i="8"/>
  <c r="Z133" i="8"/>
  <c r="AA133" i="8"/>
  <c r="AC134" i="8"/>
  <c r="X134" i="8"/>
  <c r="Z134" i="8"/>
  <c r="AA134" i="8"/>
  <c r="AC135" i="8"/>
  <c r="X135" i="8"/>
  <c r="Z135" i="8"/>
  <c r="AA135" i="8"/>
  <c r="AC136" i="8"/>
  <c r="X136" i="8"/>
  <c r="Z136" i="8"/>
  <c r="AA136" i="8"/>
  <c r="AC137" i="8"/>
  <c r="X137" i="8"/>
  <c r="Z137" i="8"/>
  <c r="AA137" i="8"/>
  <c r="AC138" i="8"/>
  <c r="X138" i="8"/>
  <c r="Z138" i="8"/>
  <c r="AA138" i="8"/>
  <c r="AC139" i="8"/>
  <c r="X139" i="8"/>
  <c r="Z139" i="8"/>
  <c r="AA139" i="8"/>
  <c r="AC140" i="8"/>
  <c r="X140" i="8"/>
  <c r="Z140" i="8"/>
  <c r="AA140" i="8"/>
  <c r="AC141" i="8"/>
  <c r="X141" i="8"/>
  <c r="Z141" i="8"/>
  <c r="AA141" i="8"/>
  <c r="AC142" i="8"/>
  <c r="X142" i="8"/>
  <c r="Z142" i="8"/>
  <c r="AA142" i="8"/>
  <c r="AC143" i="8"/>
  <c r="X143" i="8"/>
  <c r="Z143" i="8"/>
  <c r="AA143" i="8"/>
  <c r="AC144" i="8"/>
  <c r="X144" i="8"/>
  <c r="Z144" i="8"/>
  <c r="AA144" i="8"/>
  <c r="AC145" i="8"/>
  <c r="X145" i="8"/>
  <c r="Z145" i="8"/>
  <c r="AA145" i="8"/>
  <c r="AC146" i="8"/>
  <c r="X146" i="8"/>
  <c r="Z146" i="8"/>
  <c r="AA146" i="8"/>
  <c r="AC147" i="8"/>
  <c r="X147" i="8"/>
  <c r="Z147" i="8"/>
  <c r="AA147" i="8"/>
  <c r="AC148" i="8"/>
  <c r="X148" i="8"/>
  <c r="Z148" i="8"/>
  <c r="AA148" i="8"/>
  <c r="AC149" i="8"/>
  <c r="X149" i="8"/>
  <c r="Z149" i="8"/>
  <c r="AA149" i="8"/>
  <c r="AC150" i="8"/>
  <c r="X150" i="8"/>
  <c r="Z150" i="8"/>
  <c r="AA150" i="8"/>
  <c r="AC151" i="8"/>
  <c r="X151" i="8"/>
  <c r="Z151" i="8"/>
  <c r="AA151" i="8"/>
  <c r="AC152" i="8"/>
  <c r="X152" i="8"/>
  <c r="Z152" i="8"/>
  <c r="AA152" i="8"/>
  <c r="AC153" i="8"/>
  <c r="X153" i="8"/>
  <c r="Z153" i="8"/>
  <c r="AA153" i="8"/>
  <c r="AC154" i="8"/>
  <c r="X154" i="8"/>
  <c r="Z154" i="8"/>
  <c r="AA154" i="8"/>
  <c r="AC155" i="8"/>
  <c r="X155" i="8"/>
  <c r="Z155" i="8"/>
  <c r="AA155" i="8"/>
  <c r="AC156" i="8"/>
  <c r="X156" i="8"/>
  <c r="Z156" i="8"/>
  <c r="AA156" i="8"/>
  <c r="AC157" i="8"/>
  <c r="X157" i="8"/>
  <c r="Z157" i="8"/>
  <c r="AA157" i="8"/>
  <c r="AC158" i="8"/>
  <c r="X158" i="8"/>
  <c r="Z158" i="8"/>
  <c r="AA158" i="8"/>
  <c r="AC159" i="8"/>
  <c r="X159" i="8"/>
  <c r="Z159" i="8"/>
  <c r="AA159" i="8"/>
  <c r="AC160" i="8"/>
  <c r="X160" i="8"/>
  <c r="Z160" i="8"/>
  <c r="AA160" i="8"/>
  <c r="AC161" i="8"/>
  <c r="X161" i="8"/>
  <c r="Z161" i="8"/>
  <c r="AA161" i="8"/>
  <c r="AC162" i="8"/>
  <c r="X162" i="8"/>
  <c r="Z162" i="8"/>
  <c r="AA162" i="8"/>
  <c r="AC163" i="8"/>
  <c r="X163" i="8"/>
  <c r="Z163" i="8"/>
  <c r="AA163" i="8"/>
  <c r="AC164" i="8"/>
  <c r="X164" i="8"/>
  <c r="Z164" i="8"/>
  <c r="AA164" i="8"/>
  <c r="AC165" i="8"/>
  <c r="X165" i="8"/>
  <c r="Z165" i="8"/>
  <c r="AA165" i="8"/>
  <c r="AC166" i="8"/>
  <c r="X166" i="8"/>
  <c r="Z166" i="8"/>
  <c r="AA166" i="8"/>
  <c r="AC167" i="8"/>
  <c r="X167" i="8"/>
  <c r="Z167" i="8"/>
  <c r="AA167" i="8"/>
  <c r="AC168" i="8"/>
  <c r="X168" i="8"/>
  <c r="Z168" i="8"/>
  <c r="AA168" i="8"/>
  <c r="AC169" i="8"/>
  <c r="X169" i="8"/>
  <c r="Z169" i="8"/>
  <c r="AA169" i="8"/>
  <c r="AC170" i="8"/>
  <c r="X170" i="8"/>
  <c r="Z170" i="8"/>
  <c r="AA170" i="8"/>
  <c r="AC171" i="8"/>
  <c r="X171" i="8"/>
  <c r="Z171" i="8"/>
  <c r="AA171" i="8"/>
  <c r="AC172" i="8"/>
  <c r="X172" i="8"/>
  <c r="Z172" i="8"/>
  <c r="AA172" i="8"/>
  <c r="AC173" i="8"/>
  <c r="X173" i="8"/>
  <c r="Z173" i="8"/>
  <c r="AA173" i="8"/>
  <c r="AC174" i="8"/>
  <c r="X174" i="8"/>
  <c r="Z174" i="8"/>
  <c r="AA174" i="8"/>
  <c r="AC175" i="8"/>
  <c r="X175" i="8"/>
  <c r="Z175" i="8"/>
  <c r="AA175" i="8"/>
  <c r="AC176" i="8"/>
  <c r="X176" i="8"/>
  <c r="Z176" i="8"/>
  <c r="AA176" i="8"/>
  <c r="AC177" i="8"/>
  <c r="X177" i="8"/>
  <c r="Z177" i="8"/>
  <c r="AA177" i="8"/>
  <c r="AC178" i="8"/>
  <c r="X178" i="8"/>
  <c r="Z178" i="8"/>
  <c r="AA178" i="8"/>
  <c r="AC179" i="8"/>
  <c r="X179" i="8"/>
  <c r="Z179" i="8"/>
  <c r="AA179" i="8"/>
  <c r="AC180" i="8"/>
  <c r="X180" i="8"/>
  <c r="Z180" i="8"/>
  <c r="AA180" i="8"/>
  <c r="AC181" i="8"/>
  <c r="X181" i="8"/>
  <c r="Z181" i="8"/>
  <c r="AA181" i="8"/>
  <c r="AC182" i="8"/>
  <c r="X182" i="8"/>
  <c r="Z182" i="8"/>
  <c r="AA182" i="8"/>
  <c r="AC183" i="8"/>
  <c r="X183" i="8"/>
  <c r="Z183" i="8"/>
  <c r="AA183" i="8"/>
  <c r="AC184" i="8"/>
  <c r="X184" i="8"/>
  <c r="Z184" i="8"/>
  <c r="AA184" i="8"/>
  <c r="AC185" i="8"/>
  <c r="X185" i="8"/>
  <c r="Z185" i="8"/>
  <c r="AA185" i="8"/>
  <c r="AC186" i="8"/>
  <c r="X186" i="8"/>
  <c r="Z186" i="8"/>
  <c r="AA186" i="8"/>
  <c r="AC187" i="8"/>
  <c r="X187" i="8"/>
  <c r="Z187" i="8"/>
  <c r="AA187" i="8"/>
  <c r="AC188" i="8"/>
  <c r="X188" i="8"/>
  <c r="Z188" i="8"/>
  <c r="AA188" i="8"/>
  <c r="AC189" i="8"/>
  <c r="X189" i="8"/>
  <c r="Z189" i="8"/>
  <c r="AA189" i="8"/>
  <c r="AC190" i="8"/>
  <c r="X190" i="8"/>
  <c r="Z190" i="8"/>
  <c r="AA190" i="8"/>
  <c r="AC191" i="8"/>
  <c r="X191" i="8"/>
  <c r="Z191" i="8"/>
  <c r="AA191" i="8"/>
  <c r="AC192" i="8"/>
  <c r="X192" i="8"/>
  <c r="Z192" i="8"/>
  <c r="AA192" i="8"/>
  <c r="AC193" i="8"/>
  <c r="X193" i="8"/>
  <c r="Z193" i="8"/>
  <c r="AA193" i="8"/>
  <c r="AC194" i="8"/>
  <c r="X194" i="8"/>
  <c r="Z194" i="8"/>
  <c r="AA194" i="8"/>
  <c r="AC195" i="8"/>
  <c r="X195" i="8"/>
  <c r="Z195" i="8"/>
  <c r="AA195" i="8"/>
  <c r="AC196" i="8"/>
  <c r="X196" i="8"/>
  <c r="Z196" i="8"/>
  <c r="AA196" i="8"/>
  <c r="AC197" i="8"/>
  <c r="X197" i="8"/>
  <c r="Z197" i="8"/>
  <c r="AA197" i="8"/>
  <c r="AC198" i="8"/>
  <c r="X198" i="8"/>
  <c r="Z198" i="8"/>
  <c r="AA198" i="8"/>
  <c r="AC199" i="8"/>
  <c r="X199" i="8"/>
  <c r="Z199" i="8"/>
  <c r="AA199" i="8"/>
  <c r="AC200" i="8"/>
  <c r="X200" i="8"/>
  <c r="Z200" i="8"/>
  <c r="AA200" i="8"/>
  <c r="AC201" i="8"/>
  <c r="X201" i="8"/>
  <c r="Z201" i="8"/>
  <c r="AA201" i="8"/>
  <c r="AC202" i="8"/>
  <c r="X202" i="8"/>
  <c r="Z202" i="8"/>
  <c r="AA202" i="8"/>
  <c r="AC203" i="8"/>
  <c r="X203" i="8"/>
  <c r="Z203" i="8"/>
  <c r="AA203" i="8"/>
  <c r="AC204" i="8"/>
  <c r="X204" i="8"/>
  <c r="Z204" i="8"/>
  <c r="AA204" i="8"/>
  <c r="AC205" i="8"/>
  <c r="X205" i="8"/>
  <c r="Z205" i="8"/>
  <c r="AA205" i="8"/>
  <c r="AC206" i="8"/>
  <c r="X206" i="8"/>
  <c r="Z206" i="8"/>
  <c r="AA206" i="8"/>
  <c r="AC207" i="8"/>
  <c r="X207" i="8"/>
  <c r="Z207" i="8"/>
  <c r="AA207" i="8"/>
  <c r="AC208" i="8"/>
  <c r="X208" i="8"/>
  <c r="Z208" i="8"/>
  <c r="AA208" i="8"/>
  <c r="AC209" i="8"/>
  <c r="X209" i="8"/>
  <c r="Z209" i="8"/>
  <c r="AA209" i="8"/>
  <c r="AC210" i="8"/>
  <c r="X210" i="8"/>
  <c r="Z210" i="8"/>
  <c r="AA210" i="8"/>
  <c r="AC211" i="8"/>
  <c r="X211" i="8"/>
  <c r="Z211" i="8"/>
  <c r="AA211" i="8"/>
  <c r="AC212" i="8"/>
  <c r="X212" i="8"/>
  <c r="Z212" i="8"/>
  <c r="AA212" i="8"/>
  <c r="AC213" i="8"/>
  <c r="X213" i="8"/>
  <c r="Z213" i="8"/>
  <c r="AA213" i="8"/>
  <c r="AC214" i="8"/>
  <c r="X214" i="8"/>
  <c r="Z214" i="8"/>
  <c r="AA214" i="8"/>
  <c r="AC215" i="8"/>
  <c r="X215" i="8"/>
  <c r="Z215" i="8"/>
  <c r="AA215" i="8"/>
  <c r="AC216" i="8"/>
  <c r="X216" i="8"/>
  <c r="Z216" i="8"/>
  <c r="AA216" i="8"/>
  <c r="AC217" i="8"/>
  <c r="X217" i="8"/>
  <c r="Z217" i="8"/>
  <c r="AA217" i="8"/>
  <c r="AC218" i="8"/>
  <c r="X218" i="8"/>
  <c r="Z218" i="8"/>
  <c r="AA218" i="8"/>
  <c r="AC219" i="8"/>
  <c r="X219" i="8"/>
  <c r="Z219" i="8"/>
  <c r="AA219" i="8"/>
  <c r="AC220" i="8"/>
  <c r="X220" i="8"/>
  <c r="Z220" i="8"/>
  <c r="AA220" i="8"/>
  <c r="AC221" i="8"/>
  <c r="X221" i="8"/>
  <c r="Z221" i="8"/>
  <c r="AA221" i="8"/>
  <c r="AC222" i="8"/>
  <c r="X222" i="8"/>
  <c r="Z222" i="8"/>
  <c r="AA222" i="8"/>
  <c r="AC223" i="8"/>
  <c r="X223" i="8"/>
  <c r="Z223" i="8"/>
  <c r="AA223" i="8"/>
  <c r="AC224" i="8"/>
  <c r="X224" i="8"/>
  <c r="Z224" i="8"/>
  <c r="AA224" i="8"/>
  <c r="AC225" i="8"/>
  <c r="X225" i="8"/>
  <c r="Z225" i="8"/>
  <c r="AA225" i="8"/>
  <c r="AC226" i="8"/>
  <c r="X226" i="8"/>
  <c r="Z226" i="8"/>
  <c r="AA226" i="8"/>
  <c r="AC227" i="8"/>
  <c r="X227" i="8"/>
  <c r="Z227" i="8"/>
  <c r="AA227" i="8"/>
  <c r="AC228" i="8"/>
  <c r="X228" i="8"/>
  <c r="Z228" i="8"/>
  <c r="AA228" i="8"/>
  <c r="AC229" i="8"/>
  <c r="X229" i="8"/>
  <c r="Z229" i="8"/>
  <c r="AA229" i="8"/>
  <c r="AC230" i="8"/>
  <c r="X230" i="8"/>
  <c r="Z230" i="8"/>
  <c r="AA230" i="8"/>
  <c r="AC231" i="8"/>
  <c r="X231" i="8"/>
  <c r="Z231" i="8"/>
  <c r="AA231" i="8"/>
  <c r="AC232" i="8"/>
  <c r="X232" i="8"/>
  <c r="Z232" i="8"/>
  <c r="AA232" i="8"/>
  <c r="AC233" i="8"/>
  <c r="X233" i="8"/>
  <c r="Z233" i="8"/>
  <c r="AA233" i="8"/>
  <c r="AC234" i="8"/>
  <c r="X234" i="8"/>
  <c r="Z234" i="8"/>
  <c r="AA234" i="8"/>
  <c r="AC235" i="8"/>
  <c r="X235" i="8"/>
  <c r="Z235" i="8"/>
  <c r="AA235" i="8"/>
  <c r="AC236" i="8"/>
  <c r="X236" i="8"/>
  <c r="Z236" i="8"/>
  <c r="AA236" i="8"/>
  <c r="AC237" i="8"/>
  <c r="X237" i="8"/>
  <c r="Z237" i="8"/>
  <c r="AA237" i="8"/>
  <c r="AC238" i="8"/>
  <c r="X238" i="8"/>
  <c r="Z238" i="8"/>
  <c r="AA238" i="8"/>
  <c r="AC239" i="8"/>
  <c r="X239" i="8"/>
  <c r="Z239" i="8"/>
  <c r="AA239" i="8"/>
  <c r="AC240" i="8"/>
  <c r="X240" i="8"/>
  <c r="Z240" i="8"/>
  <c r="AA240" i="8"/>
  <c r="AC241" i="8"/>
  <c r="X241" i="8"/>
  <c r="Z241" i="8"/>
  <c r="AA241" i="8"/>
  <c r="AC242" i="8"/>
  <c r="X242" i="8"/>
  <c r="Z242" i="8"/>
  <c r="AA242" i="8"/>
  <c r="AC243" i="8"/>
  <c r="X243" i="8"/>
  <c r="Z243" i="8"/>
  <c r="AA243" i="8"/>
  <c r="AC244" i="8"/>
  <c r="X244" i="8"/>
  <c r="Z244" i="8"/>
  <c r="AA244" i="8"/>
  <c r="AC245" i="8"/>
  <c r="X245" i="8"/>
  <c r="Z245" i="8"/>
  <c r="AA245" i="8"/>
  <c r="AC246" i="8"/>
  <c r="X246" i="8"/>
  <c r="Z246" i="8"/>
  <c r="AA246" i="8"/>
  <c r="AC247" i="8"/>
  <c r="X247" i="8"/>
  <c r="Z247" i="8"/>
  <c r="AA247" i="8"/>
  <c r="AC248" i="8"/>
  <c r="X248" i="8"/>
  <c r="Z248" i="8"/>
  <c r="AA248" i="8"/>
  <c r="AC249" i="8"/>
  <c r="X249" i="8"/>
  <c r="Z249" i="8"/>
  <c r="AA249" i="8"/>
  <c r="AC250" i="8"/>
  <c r="X250" i="8"/>
  <c r="Z250" i="8"/>
  <c r="AA250" i="8"/>
  <c r="AC251" i="8"/>
  <c r="X251" i="8"/>
  <c r="Z251" i="8"/>
  <c r="AA251" i="8"/>
  <c r="AC252" i="8"/>
  <c r="X252" i="8"/>
  <c r="Z252" i="8"/>
  <c r="AA252" i="8"/>
  <c r="AC253" i="8"/>
  <c r="X253" i="8"/>
  <c r="Z253" i="8"/>
  <c r="AA253" i="8"/>
  <c r="AC254" i="8"/>
  <c r="X254" i="8"/>
  <c r="Z254" i="8"/>
  <c r="AA254" i="8"/>
  <c r="AC255" i="8"/>
  <c r="X255" i="8"/>
  <c r="Z255" i="8"/>
  <c r="AA255" i="8"/>
  <c r="AC256" i="8"/>
  <c r="X256" i="8"/>
  <c r="Z256" i="8"/>
  <c r="AA256" i="8"/>
  <c r="AC257" i="8"/>
  <c r="X257" i="8"/>
  <c r="Z257" i="8"/>
  <c r="AA257" i="8"/>
  <c r="AC258" i="8"/>
  <c r="X258" i="8"/>
  <c r="Z258" i="8"/>
  <c r="AA258" i="8"/>
  <c r="AC259" i="8"/>
  <c r="X259" i="8"/>
  <c r="Z259" i="8"/>
  <c r="AA259" i="8"/>
  <c r="AC260" i="8"/>
  <c r="X260" i="8"/>
  <c r="Z260" i="8"/>
  <c r="AA260" i="8"/>
  <c r="AC261" i="8"/>
  <c r="X261" i="8"/>
  <c r="Z261" i="8"/>
  <c r="AA261" i="8"/>
  <c r="AC262" i="8"/>
  <c r="X262" i="8"/>
  <c r="Z262" i="8"/>
  <c r="AA262" i="8"/>
  <c r="AC263" i="8"/>
  <c r="X263" i="8"/>
  <c r="Z263" i="8"/>
  <c r="AA263" i="8"/>
  <c r="AC264" i="8"/>
  <c r="X264" i="8"/>
  <c r="Z264" i="8"/>
  <c r="AA264" i="8"/>
  <c r="AC265" i="8"/>
  <c r="X265" i="8"/>
  <c r="Z265" i="8"/>
  <c r="AA265" i="8"/>
  <c r="AC266" i="8"/>
  <c r="X266" i="8"/>
  <c r="Z266" i="8"/>
  <c r="AA266" i="8"/>
  <c r="AC267" i="8"/>
  <c r="X267" i="8"/>
  <c r="Z267" i="8"/>
  <c r="AA267" i="8"/>
  <c r="AC268" i="8"/>
  <c r="X268" i="8"/>
  <c r="Z268" i="8"/>
  <c r="AA268" i="8"/>
  <c r="AC269" i="8"/>
  <c r="X269" i="8"/>
  <c r="Z269" i="8"/>
  <c r="AA269" i="8"/>
  <c r="AC270" i="8"/>
  <c r="X270" i="8"/>
  <c r="Z270" i="8"/>
  <c r="AA270" i="8"/>
  <c r="AC271" i="8"/>
  <c r="X271" i="8"/>
  <c r="Z271" i="8"/>
  <c r="AA271" i="8"/>
  <c r="AC272" i="8"/>
  <c r="X272" i="8"/>
  <c r="Z272" i="8"/>
  <c r="AA272" i="8"/>
  <c r="AC273" i="8"/>
  <c r="X273" i="8"/>
  <c r="Z273" i="8"/>
  <c r="AA273" i="8"/>
  <c r="AC274" i="8"/>
  <c r="X274" i="8"/>
  <c r="Z274" i="8"/>
  <c r="AA274" i="8"/>
  <c r="AC275" i="8"/>
  <c r="X275" i="8"/>
  <c r="Z275" i="8"/>
  <c r="AA275" i="8"/>
  <c r="AC276" i="8"/>
  <c r="X276" i="8"/>
  <c r="Z276" i="8"/>
  <c r="AA276" i="8"/>
  <c r="AC277" i="8"/>
  <c r="X277" i="8"/>
  <c r="Z277" i="8"/>
  <c r="AA277" i="8"/>
  <c r="AC278" i="8"/>
  <c r="X278" i="8"/>
  <c r="Z278" i="8"/>
  <c r="AA278" i="8"/>
  <c r="AC279" i="8"/>
  <c r="X279" i="8"/>
  <c r="Z279" i="8"/>
  <c r="AA279" i="8"/>
  <c r="AC280" i="8"/>
  <c r="X280" i="8"/>
  <c r="Z280" i="8"/>
  <c r="AA280" i="8"/>
  <c r="AC281" i="8"/>
  <c r="X281" i="8"/>
  <c r="Z281" i="8"/>
  <c r="AA281" i="8"/>
  <c r="AC282" i="8"/>
  <c r="X282" i="8"/>
  <c r="Z282" i="8"/>
  <c r="AA282" i="8"/>
  <c r="AC283" i="8"/>
  <c r="X283" i="8"/>
  <c r="Z283" i="8"/>
  <c r="AA283" i="8"/>
  <c r="AC284" i="8"/>
  <c r="X284" i="8"/>
  <c r="Z284" i="8"/>
  <c r="AA284" i="8"/>
  <c r="AC285" i="8"/>
  <c r="X285" i="8"/>
  <c r="Z285" i="8"/>
  <c r="AA285" i="8"/>
  <c r="AC286" i="8"/>
  <c r="X286" i="8"/>
  <c r="Z286" i="8"/>
  <c r="AA286" i="8"/>
  <c r="AC287" i="8"/>
  <c r="X287" i="8"/>
  <c r="Z287" i="8"/>
  <c r="AA287" i="8"/>
  <c r="AC288" i="8"/>
  <c r="X288" i="8"/>
  <c r="Z288" i="8"/>
  <c r="AA288" i="8"/>
  <c r="AC289" i="8"/>
  <c r="X289" i="8"/>
  <c r="Z289" i="8"/>
  <c r="AA289" i="8"/>
  <c r="AC290" i="8"/>
  <c r="X290" i="8"/>
  <c r="Z290" i="8"/>
  <c r="AA290" i="8"/>
  <c r="AC291" i="8"/>
  <c r="X291" i="8"/>
  <c r="Z291" i="8"/>
  <c r="AA291" i="8"/>
  <c r="AC292" i="8"/>
  <c r="X292" i="8"/>
  <c r="Z292" i="8"/>
  <c r="AA292" i="8"/>
  <c r="AC293" i="8"/>
  <c r="X293" i="8"/>
  <c r="Z293" i="8"/>
  <c r="AA293" i="8"/>
  <c r="AC294" i="8"/>
  <c r="X294" i="8"/>
  <c r="Z294" i="8"/>
  <c r="AA294" i="8"/>
  <c r="AC295" i="8"/>
  <c r="X295" i="8"/>
  <c r="Z295" i="8"/>
  <c r="AA295" i="8"/>
  <c r="AC296" i="8"/>
  <c r="X296" i="8"/>
  <c r="Z296" i="8"/>
  <c r="AA296" i="8"/>
  <c r="AC297" i="8"/>
  <c r="X297" i="8"/>
  <c r="Z297" i="8"/>
  <c r="AA297" i="8"/>
  <c r="AC298" i="8"/>
  <c r="X298" i="8"/>
  <c r="Z298" i="8"/>
  <c r="AA298" i="8"/>
  <c r="AC299" i="8"/>
  <c r="X299" i="8"/>
  <c r="Z299" i="8"/>
  <c r="AA299" i="8"/>
  <c r="AC300" i="8"/>
  <c r="X300" i="8"/>
  <c r="Z300" i="8"/>
  <c r="AA300" i="8"/>
  <c r="AC301" i="8"/>
  <c r="X301" i="8"/>
  <c r="Z301" i="8"/>
  <c r="AA301" i="8"/>
  <c r="AC302" i="8"/>
  <c r="X302" i="8"/>
  <c r="Z302" i="8"/>
  <c r="AA302" i="8"/>
  <c r="AC303" i="8"/>
  <c r="X303" i="8"/>
  <c r="Z303" i="8"/>
  <c r="AA303" i="8"/>
  <c r="AC304" i="8"/>
  <c r="X304" i="8"/>
  <c r="Z304" i="8"/>
  <c r="AA304" i="8"/>
  <c r="AC305" i="8"/>
  <c r="X305" i="8"/>
  <c r="Z305" i="8"/>
  <c r="AA305" i="8"/>
  <c r="AC306" i="8"/>
  <c r="X306" i="8"/>
  <c r="Z306" i="8"/>
  <c r="AA306" i="8"/>
  <c r="AC307" i="8"/>
  <c r="X307" i="8"/>
  <c r="Z307" i="8"/>
  <c r="AA307" i="8"/>
  <c r="AC308" i="8"/>
  <c r="X308" i="8"/>
  <c r="Z308" i="8"/>
  <c r="AA308" i="8"/>
  <c r="AC309" i="8"/>
  <c r="X309" i="8"/>
  <c r="Z309" i="8"/>
  <c r="AA309" i="8"/>
  <c r="AC310" i="8"/>
  <c r="X310" i="8"/>
  <c r="Z310" i="8"/>
  <c r="AA310" i="8"/>
  <c r="AC311" i="8"/>
  <c r="X311" i="8"/>
  <c r="Z311" i="8"/>
  <c r="AA311" i="8"/>
  <c r="AC312" i="8"/>
  <c r="X312" i="8"/>
  <c r="Z312" i="8"/>
  <c r="AA312" i="8"/>
  <c r="AC313" i="8"/>
  <c r="X313" i="8"/>
  <c r="Z313" i="8"/>
  <c r="AA313" i="8"/>
  <c r="AC314" i="8"/>
  <c r="X314" i="8"/>
  <c r="Z314" i="8"/>
  <c r="AA314" i="8"/>
  <c r="AC315" i="8"/>
  <c r="X315" i="8"/>
  <c r="Z315" i="8"/>
  <c r="AA315" i="8"/>
  <c r="AC316" i="8"/>
  <c r="X316" i="8"/>
  <c r="Z316" i="8"/>
  <c r="AA316" i="8"/>
  <c r="AC317" i="8"/>
  <c r="X317" i="8"/>
  <c r="Z317" i="8"/>
  <c r="AA317" i="8"/>
  <c r="AC318" i="8"/>
  <c r="X318" i="8"/>
  <c r="Z318" i="8"/>
  <c r="AA318" i="8"/>
  <c r="AC319" i="8"/>
  <c r="X319" i="8"/>
  <c r="Z319" i="8"/>
  <c r="AA319" i="8"/>
  <c r="AC320" i="8"/>
  <c r="X320" i="8"/>
  <c r="Z320" i="8"/>
  <c r="AA320" i="8"/>
  <c r="AC321" i="8"/>
  <c r="X321" i="8"/>
  <c r="Z321" i="8"/>
  <c r="AA321" i="8"/>
  <c r="AC322" i="8"/>
  <c r="X322" i="8"/>
  <c r="Z322" i="8"/>
  <c r="AA322" i="8"/>
  <c r="AC323" i="8"/>
  <c r="X323" i="8"/>
  <c r="Z323" i="8"/>
  <c r="AA323" i="8"/>
  <c r="AC324" i="8"/>
  <c r="X324" i="8"/>
  <c r="Z324" i="8"/>
  <c r="AA324" i="8"/>
  <c r="AC325" i="8"/>
  <c r="X325" i="8"/>
  <c r="Z325" i="8"/>
  <c r="AA325" i="8"/>
  <c r="AC326" i="8"/>
  <c r="X326" i="8"/>
  <c r="Z326" i="8"/>
  <c r="AA326" i="8"/>
  <c r="AC327" i="8"/>
  <c r="X327" i="8"/>
  <c r="Z327" i="8"/>
  <c r="AA327" i="8"/>
  <c r="AC328" i="8"/>
  <c r="X328" i="8"/>
  <c r="Z328" i="8"/>
  <c r="AA328" i="8"/>
  <c r="AC329" i="8"/>
  <c r="X329" i="8"/>
  <c r="Z329" i="8"/>
  <c r="AA329" i="8"/>
  <c r="AC330" i="8"/>
  <c r="X330" i="8"/>
  <c r="Z330" i="8"/>
  <c r="AA330" i="8"/>
  <c r="AC331" i="8"/>
  <c r="X331" i="8"/>
  <c r="Z331" i="8"/>
  <c r="AA331" i="8"/>
  <c r="AC332" i="8"/>
  <c r="X332" i="8"/>
  <c r="Z332" i="8"/>
  <c r="AA332" i="8"/>
  <c r="AC333" i="8"/>
  <c r="X333" i="8"/>
  <c r="Z333" i="8"/>
  <c r="AA333" i="8"/>
  <c r="AC334" i="8"/>
  <c r="X334" i="8"/>
  <c r="Z334" i="8"/>
  <c r="AA334" i="8"/>
  <c r="AC335" i="8"/>
  <c r="X335" i="8"/>
  <c r="Z335" i="8"/>
  <c r="AA335" i="8"/>
  <c r="AC336" i="8"/>
  <c r="X336" i="8"/>
  <c r="Z336" i="8"/>
  <c r="AA336" i="8"/>
  <c r="AC337" i="8"/>
  <c r="X337" i="8"/>
  <c r="Z337" i="8"/>
  <c r="AA337" i="8"/>
  <c r="AC338" i="8"/>
  <c r="X338" i="8"/>
  <c r="Z338" i="8"/>
  <c r="AA338" i="8"/>
  <c r="AC339" i="8"/>
  <c r="X339" i="8"/>
  <c r="Z339" i="8"/>
  <c r="AA339" i="8"/>
  <c r="AC340" i="8"/>
  <c r="X340" i="8"/>
  <c r="Z340" i="8"/>
  <c r="AA340" i="8"/>
  <c r="AC341" i="8"/>
  <c r="X341" i="8"/>
  <c r="Z341" i="8"/>
  <c r="AA341" i="8"/>
  <c r="AC342" i="8"/>
  <c r="X342" i="8"/>
  <c r="Z342" i="8"/>
  <c r="AA342" i="8"/>
  <c r="AC343" i="8"/>
  <c r="X343" i="8"/>
  <c r="Z343" i="8"/>
  <c r="AA343" i="8"/>
  <c r="AC344" i="8"/>
  <c r="X344" i="8"/>
  <c r="Z344" i="8"/>
  <c r="AA344" i="8"/>
  <c r="AC345" i="8"/>
  <c r="X345" i="8"/>
  <c r="Z345" i="8"/>
  <c r="AA345" i="8"/>
  <c r="AC346" i="8"/>
  <c r="X346" i="8"/>
  <c r="Z346" i="8"/>
  <c r="AA346" i="8"/>
  <c r="AC347" i="8"/>
  <c r="X347" i="8"/>
  <c r="Z347" i="8"/>
  <c r="AA347" i="8"/>
  <c r="AC348" i="8"/>
  <c r="X348" i="8"/>
  <c r="Z348" i="8"/>
  <c r="AA348" i="8"/>
  <c r="AC349" i="8"/>
  <c r="X349" i="8"/>
  <c r="Z349" i="8"/>
  <c r="AA349" i="8"/>
  <c r="AC350" i="8"/>
  <c r="X350" i="8"/>
  <c r="Z350" i="8"/>
  <c r="AA350" i="8"/>
  <c r="AC351" i="8"/>
  <c r="X351" i="8"/>
  <c r="Z351" i="8"/>
  <c r="AA351" i="8"/>
  <c r="AC2" i="8"/>
  <c r="X2" i="8"/>
  <c r="Z2" i="8"/>
  <c r="AA2" i="8"/>
  <c r="S3" i="8"/>
  <c r="U3" i="8"/>
  <c r="V3" i="8"/>
  <c r="S4" i="8"/>
  <c r="U4" i="8"/>
  <c r="V4" i="8"/>
  <c r="S5" i="8"/>
  <c r="U5" i="8"/>
  <c r="V5" i="8"/>
  <c r="S6" i="8"/>
  <c r="U6" i="8"/>
  <c r="V6" i="8"/>
  <c r="S7" i="8"/>
  <c r="U7" i="8"/>
  <c r="V7" i="8"/>
  <c r="S8" i="8"/>
  <c r="U8" i="8"/>
  <c r="V8" i="8"/>
  <c r="S9" i="8"/>
  <c r="U9" i="8"/>
  <c r="V9" i="8"/>
  <c r="S10" i="8"/>
  <c r="U10" i="8"/>
  <c r="V10" i="8"/>
  <c r="S11" i="8"/>
  <c r="U11" i="8"/>
  <c r="V11" i="8"/>
  <c r="S12" i="8"/>
  <c r="U12" i="8"/>
  <c r="V12" i="8"/>
  <c r="S13" i="8"/>
  <c r="U13" i="8"/>
  <c r="V13" i="8"/>
  <c r="S14" i="8"/>
  <c r="U14" i="8"/>
  <c r="V14" i="8"/>
  <c r="S15" i="8"/>
  <c r="U15" i="8"/>
  <c r="V15" i="8"/>
  <c r="S16" i="8"/>
  <c r="U16" i="8"/>
  <c r="V16" i="8"/>
  <c r="S17" i="8"/>
  <c r="U17" i="8"/>
  <c r="V17" i="8"/>
  <c r="S18" i="8"/>
  <c r="U18" i="8"/>
  <c r="V18" i="8"/>
  <c r="S19" i="8"/>
  <c r="U19" i="8"/>
  <c r="V19" i="8"/>
  <c r="S20" i="8"/>
  <c r="U20" i="8"/>
  <c r="V20" i="8"/>
  <c r="S21" i="8"/>
  <c r="U21" i="8"/>
  <c r="V21" i="8"/>
  <c r="S22" i="8"/>
  <c r="U22" i="8"/>
  <c r="V22" i="8"/>
  <c r="S23" i="8"/>
  <c r="U23" i="8"/>
  <c r="V23" i="8"/>
  <c r="S24" i="8"/>
  <c r="U24" i="8"/>
  <c r="V24" i="8"/>
  <c r="S25" i="8"/>
  <c r="U25" i="8"/>
  <c r="V25" i="8"/>
  <c r="S26" i="8"/>
  <c r="U26" i="8"/>
  <c r="V26" i="8"/>
  <c r="S27" i="8"/>
  <c r="U27" i="8"/>
  <c r="V27" i="8"/>
  <c r="S28" i="8"/>
  <c r="U28" i="8"/>
  <c r="V28" i="8"/>
  <c r="S29" i="8"/>
  <c r="U29" i="8"/>
  <c r="V29" i="8"/>
  <c r="S30" i="8"/>
  <c r="U30" i="8"/>
  <c r="V30" i="8"/>
  <c r="S31" i="8"/>
  <c r="U31" i="8"/>
  <c r="V31" i="8"/>
  <c r="S32" i="8"/>
  <c r="U32" i="8"/>
  <c r="V32" i="8"/>
  <c r="S33" i="8"/>
  <c r="U33" i="8"/>
  <c r="V33" i="8"/>
  <c r="S34" i="8"/>
  <c r="U34" i="8"/>
  <c r="V34" i="8"/>
  <c r="S35" i="8"/>
  <c r="U35" i="8"/>
  <c r="V35" i="8"/>
  <c r="S36" i="8"/>
  <c r="U36" i="8"/>
  <c r="V36" i="8"/>
  <c r="S37" i="8"/>
  <c r="U37" i="8"/>
  <c r="V37" i="8"/>
  <c r="S38" i="8"/>
  <c r="U38" i="8"/>
  <c r="V38" i="8"/>
  <c r="S39" i="8"/>
  <c r="U39" i="8"/>
  <c r="V39" i="8"/>
  <c r="S40" i="8"/>
  <c r="U40" i="8"/>
  <c r="V40" i="8"/>
  <c r="S41" i="8"/>
  <c r="U41" i="8"/>
  <c r="V41" i="8"/>
  <c r="S42" i="8"/>
  <c r="U42" i="8"/>
  <c r="V42" i="8"/>
  <c r="S43" i="8"/>
  <c r="U43" i="8"/>
  <c r="V43" i="8"/>
  <c r="S44" i="8"/>
  <c r="U44" i="8"/>
  <c r="V44" i="8"/>
  <c r="S45" i="8"/>
  <c r="U45" i="8"/>
  <c r="V45" i="8"/>
  <c r="S46" i="8"/>
  <c r="U46" i="8"/>
  <c r="V46" i="8"/>
  <c r="S47" i="8"/>
  <c r="U47" i="8"/>
  <c r="V47" i="8"/>
  <c r="S48" i="8"/>
  <c r="U48" i="8"/>
  <c r="V48" i="8"/>
  <c r="S49" i="8"/>
  <c r="U49" i="8"/>
  <c r="V49" i="8"/>
  <c r="S50" i="8"/>
  <c r="U50" i="8"/>
  <c r="V50" i="8"/>
  <c r="S51" i="8"/>
  <c r="U51" i="8"/>
  <c r="V51" i="8"/>
  <c r="S52" i="8"/>
  <c r="U52" i="8"/>
  <c r="V52" i="8"/>
  <c r="S53" i="8"/>
  <c r="U53" i="8"/>
  <c r="V53" i="8"/>
  <c r="S54" i="8"/>
  <c r="U54" i="8"/>
  <c r="V54" i="8"/>
  <c r="S55" i="8"/>
  <c r="U55" i="8"/>
  <c r="V55" i="8"/>
  <c r="S56" i="8"/>
  <c r="U56" i="8"/>
  <c r="V56" i="8"/>
  <c r="S57" i="8"/>
  <c r="U57" i="8"/>
  <c r="V57" i="8"/>
  <c r="S58" i="8"/>
  <c r="U58" i="8"/>
  <c r="V58" i="8"/>
  <c r="S59" i="8"/>
  <c r="U59" i="8"/>
  <c r="V59" i="8"/>
  <c r="S60" i="8"/>
  <c r="U60" i="8"/>
  <c r="V60" i="8"/>
  <c r="S61" i="8"/>
  <c r="U61" i="8"/>
  <c r="V61" i="8"/>
  <c r="S62" i="8"/>
  <c r="U62" i="8"/>
  <c r="V62" i="8"/>
  <c r="S63" i="8"/>
  <c r="U63" i="8"/>
  <c r="V63" i="8"/>
  <c r="S64" i="8"/>
  <c r="U64" i="8"/>
  <c r="V64" i="8"/>
  <c r="S65" i="8"/>
  <c r="U65" i="8"/>
  <c r="V65" i="8"/>
  <c r="S66" i="8"/>
  <c r="U66" i="8"/>
  <c r="V66" i="8"/>
  <c r="S67" i="8"/>
  <c r="U67" i="8"/>
  <c r="V67" i="8"/>
  <c r="S68" i="8"/>
  <c r="U68" i="8"/>
  <c r="V68" i="8"/>
  <c r="S69" i="8"/>
  <c r="U69" i="8"/>
  <c r="V69" i="8"/>
  <c r="S70" i="8"/>
  <c r="U70" i="8"/>
  <c r="V70" i="8"/>
  <c r="S71" i="8"/>
  <c r="U71" i="8"/>
  <c r="V71" i="8"/>
  <c r="S72" i="8"/>
  <c r="U72" i="8"/>
  <c r="V72" i="8"/>
  <c r="S73" i="8"/>
  <c r="U73" i="8"/>
  <c r="V73" i="8"/>
  <c r="S74" i="8"/>
  <c r="U74" i="8"/>
  <c r="V74" i="8"/>
  <c r="S75" i="8"/>
  <c r="U75" i="8"/>
  <c r="V75" i="8"/>
  <c r="S76" i="8"/>
  <c r="U76" i="8"/>
  <c r="V76" i="8"/>
  <c r="S77" i="8"/>
  <c r="U77" i="8"/>
  <c r="V77" i="8"/>
  <c r="S78" i="8"/>
  <c r="U78" i="8"/>
  <c r="V78" i="8"/>
  <c r="S79" i="8"/>
  <c r="U79" i="8"/>
  <c r="V79" i="8"/>
  <c r="S80" i="8"/>
  <c r="U80" i="8"/>
  <c r="V80" i="8"/>
  <c r="S81" i="8"/>
  <c r="U81" i="8"/>
  <c r="V81" i="8"/>
  <c r="S82" i="8"/>
  <c r="U82" i="8"/>
  <c r="V82" i="8"/>
  <c r="S83" i="8"/>
  <c r="U83" i="8"/>
  <c r="V83" i="8"/>
  <c r="S84" i="8"/>
  <c r="U84" i="8"/>
  <c r="V84" i="8"/>
  <c r="S85" i="8"/>
  <c r="U85" i="8"/>
  <c r="V85" i="8"/>
  <c r="S86" i="8"/>
  <c r="U86" i="8"/>
  <c r="V86" i="8"/>
  <c r="S87" i="8"/>
  <c r="U87" i="8"/>
  <c r="V87" i="8"/>
  <c r="S88" i="8"/>
  <c r="U88" i="8"/>
  <c r="V88" i="8"/>
  <c r="S89" i="8"/>
  <c r="U89" i="8"/>
  <c r="V89" i="8"/>
  <c r="S90" i="8"/>
  <c r="U90" i="8"/>
  <c r="V90" i="8"/>
  <c r="S91" i="8"/>
  <c r="U91" i="8"/>
  <c r="V91" i="8"/>
  <c r="S92" i="8"/>
  <c r="U92" i="8"/>
  <c r="V92" i="8"/>
  <c r="S93" i="8"/>
  <c r="U93" i="8"/>
  <c r="V93" i="8"/>
  <c r="S94" i="8"/>
  <c r="U94" i="8"/>
  <c r="V94" i="8"/>
  <c r="S95" i="8"/>
  <c r="U95" i="8"/>
  <c r="V95" i="8"/>
  <c r="S96" i="8"/>
  <c r="U96" i="8"/>
  <c r="V96" i="8"/>
  <c r="S97" i="8"/>
  <c r="U97" i="8"/>
  <c r="V97" i="8"/>
  <c r="S98" i="8"/>
  <c r="U98" i="8"/>
  <c r="V98" i="8"/>
  <c r="S99" i="8"/>
  <c r="U99" i="8"/>
  <c r="V99" i="8"/>
  <c r="S100" i="8"/>
  <c r="U100" i="8"/>
  <c r="V100" i="8"/>
  <c r="S101" i="8"/>
  <c r="U101" i="8"/>
  <c r="V101" i="8"/>
  <c r="S102" i="8"/>
  <c r="U102" i="8"/>
  <c r="V102" i="8"/>
  <c r="S103" i="8"/>
  <c r="U103" i="8"/>
  <c r="V103" i="8"/>
  <c r="S104" i="8"/>
  <c r="U104" i="8"/>
  <c r="V104" i="8"/>
  <c r="S105" i="8"/>
  <c r="U105" i="8"/>
  <c r="V105" i="8"/>
  <c r="S106" i="8"/>
  <c r="U106" i="8"/>
  <c r="V106" i="8"/>
  <c r="S107" i="8"/>
  <c r="U107" i="8"/>
  <c r="V107" i="8"/>
  <c r="S108" i="8"/>
  <c r="U108" i="8"/>
  <c r="V108" i="8"/>
  <c r="S109" i="8"/>
  <c r="U109" i="8"/>
  <c r="V109" i="8"/>
  <c r="S110" i="8"/>
  <c r="U110" i="8"/>
  <c r="V110" i="8"/>
  <c r="S111" i="8"/>
  <c r="U111" i="8"/>
  <c r="V111" i="8"/>
  <c r="S112" i="8"/>
  <c r="U112" i="8"/>
  <c r="V112" i="8"/>
  <c r="S113" i="8"/>
  <c r="U113" i="8"/>
  <c r="V113" i="8"/>
  <c r="S114" i="8"/>
  <c r="U114" i="8"/>
  <c r="V114" i="8"/>
  <c r="S115" i="8"/>
  <c r="U115" i="8"/>
  <c r="V115" i="8"/>
  <c r="S116" i="8"/>
  <c r="U116" i="8"/>
  <c r="V116" i="8"/>
  <c r="S117" i="8"/>
  <c r="U117" i="8"/>
  <c r="V117" i="8"/>
  <c r="S118" i="8"/>
  <c r="U118" i="8"/>
  <c r="V118" i="8"/>
  <c r="S119" i="8"/>
  <c r="U119" i="8"/>
  <c r="V119" i="8"/>
  <c r="S120" i="8"/>
  <c r="U120" i="8"/>
  <c r="V120" i="8"/>
  <c r="S121" i="8"/>
  <c r="U121" i="8"/>
  <c r="V121" i="8"/>
  <c r="S122" i="8"/>
  <c r="U122" i="8"/>
  <c r="V122" i="8"/>
  <c r="S123" i="8"/>
  <c r="U123" i="8"/>
  <c r="V123" i="8"/>
  <c r="S124" i="8"/>
  <c r="U124" i="8"/>
  <c r="V124" i="8"/>
  <c r="S125" i="8"/>
  <c r="U125" i="8"/>
  <c r="V125" i="8"/>
  <c r="S126" i="8"/>
  <c r="U126" i="8"/>
  <c r="V126" i="8"/>
  <c r="S127" i="8"/>
  <c r="U127" i="8"/>
  <c r="V127" i="8"/>
  <c r="S128" i="8"/>
  <c r="U128" i="8"/>
  <c r="V128" i="8"/>
  <c r="S129" i="8"/>
  <c r="U129" i="8"/>
  <c r="V129" i="8"/>
  <c r="S130" i="8"/>
  <c r="U130" i="8"/>
  <c r="V130" i="8"/>
  <c r="S131" i="8"/>
  <c r="U131" i="8"/>
  <c r="V131" i="8"/>
  <c r="S132" i="8"/>
  <c r="U132" i="8"/>
  <c r="V132" i="8"/>
  <c r="S133" i="8"/>
  <c r="U133" i="8"/>
  <c r="V133" i="8"/>
  <c r="S134" i="8"/>
  <c r="U134" i="8"/>
  <c r="V134" i="8"/>
  <c r="S135" i="8"/>
  <c r="U135" i="8"/>
  <c r="V135" i="8"/>
  <c r="S136" i="8"/>
  <c r="U136" i="8"/>
  <c r="V136" i="8"/>
  <c r="S137" i="8"/>
  <c r="U137" i="8"/>
  <c r="V137" i="8"/>
  <c r="S138" i="8"/>
  <c r="U138" i="8"/>
  <c r="V138" i="8"/>
  <c r="S139" i="8"/>
  <c r="U139" i="8"/>
  <c r="V139" i="8"/>
  <c r="S140" i="8"/>
  <c r="U140" i="8"/>
  <c r="V140" i="8"/>
  <c r="S141" i="8"/>
  <c r="U141" i="8"/>
  <c r="V141" i="8"/>
  <c r="S142" i="8"/>
  <c r="U142" i="8"/>
  <c r="V142" i="8"/>
  <c r="S143" i="8"/>
  <c r="U143" i="8"/>
  <c r="V143" i="8"/>
  <c r="S144" i="8"/>
  <c r="U144" i="8"/>
  <c r="V144" i="8"/>
  <c r="S145" i="8"/>
  <c r="U145" i="8"/>
  <c r="V145" i="8"/>
  <c r="S146" i="8"/>
  <c r="U146" i="8"/>
  <c r="V146" i="8"/>
  <c r="S147" i="8"/>
  <c r="U147" i="8"/>
  <c r="V147" i="8"/>
  <c r="S148" i="8"/>
  <c r="U148" i="8"/>
  <c r="V148" i="8"/>
  <c r="S149" i="8"/>
  <c r="U149" i="8"/>
  <c r="V149" i="8"/>
  <c r="S150" i="8"/>
  <c r="U150" i="8"/>
  <c r="V150" i="8"/>
  <c r="S151" i="8"/>
  <c r="U151" i="8"/>
  <c r="V151" i="8"/>
  <c r="S152" i="8"/>
  <c r="U152" i="8"/>
  <c r="V152" i="8"/>
  <c r="S153" i="8"/>
  <c r="U153" i="8"/>
  <c r="V153" i="8"/>
  <c r="S154" i="8"/>
  <c r="U154" i="8"/>
  <c r="V154" i="8"/>
  <c r="S155" i="8"/>
  <c r="U155" i="8"/>
  <c r="V155" i="8"/>
  <c r="S156" i="8"/>
  <c r="U156" i="8"/>
  <c r="V156" i="8"/>
  <c r="S157" i="8"/>
  <c r="U157" i="8"/>
  <c r="V157" i="8"/>
  <c r="S158" i="8"/>
  <c r="U158" i="8"/>
  <c r="V158" i="8"/>
  <c r="S159" i="8"/>
  <c r="U159" i="8"/>
  <c r="V159" i="8"/>
  <c r="S160" i="8"/>
  <c r="U160" i="8"/>
  <c r="V160" i="8"/>
  <c r="S161" i="8"/>
  <c r="U161" i="8"/>
  <c r="V161" i="8"/>
  <c r="S162" i="8"/>
  <c r="U162" i="8"/>
  <c r="V162" i="8"/>
  <c r="S163" i="8"/>
  <c r="U163" i="8"/>
  <c r="V163" i="8"/>
  <c r="S164" i="8"/>
  <c r="U164" i="8"/>
  <c r="V164" i="8"/>
  <c r="S165" i="8"/>
  <c r="U165" i="8"/>
  <c r="V165" i="8"/>
  <c r="S166" i="8"/>
  <c r="U166" i="8"/>
  <c r="V166" i="8"/>
  <c r="S167" i="8"/>
  <c r="U167" i="8"/>
  <c r="V167" i="8"/>
  <c r="S168" i="8"/>
  <c r="U168" i="8"/>
  <c r="V168" i="8"/>
  <c r="S169" i="8"/>
  <c r="U169" i="8"/>
  <c r="V169" i="8"/>
  <c r="S170" i="8"/>
  <c r="U170" i="8"/>
  <c r="V170" i="8"/>
  <c r="S171" i="8"/>
  <c r="U171" i="8"/>
  <c r="V171" i="8"/>
  <c r="S172" i="8"/>
  <c r="U172" i="8"/>
  <c r="V172" i="8"/>
  <c r="S173" i="8"/>
  <c r="U173" i="8"/>
  <c r="V173" i="8"/>
  <c r="S174" i="8"/>
  <c r="U174" i="8"/>
  <c r="V174" i="8"/>
  <c r="S175" i="8"/>
  <c r="U175" i="8"/>
  <c r="V175" i="8"/>
  <c r="S176" i="8"/>
  <c r="U176" i="8"/>
  <c r="V176" i="8"/>
  <c r="S177" i="8"/>
  <c r="U177" i="8"/>
  <c r="V177" i="8"/>
  <c r="S178" i="8"/>
  <c r="U178" i="8"/>
  <c r="V178" i="8"/>
  <c r="S179" i="8"/>
  <c r="U179" i="8"/>
  <c r="V179" i="8"/>
  <c r="S180" i="8"/>
  <c r="U180" i="8"/>
  <c r="V180" i="8"/>
  <c r="S181" i="8"/>
  <c r="U181" i="8"/>
  <c r="V181" i="8"/>
  <c r="S182" i="8"/>
  <c r="U182" i="8"/>
  <c r="V182" i="8"/>
  <c r="S183" i="8"/>
  <c r="U183" i="8"/>
  <c r="V183" i="8"/>
  <c r="S184" i="8"/>
  <c r="U184" i="8"/>
  <c r="V184" i="8"/>
  <c r="S185" i="8"/>
  <c r="U185" i="8"/>
  <c r="V185" i="8"/>
  <c r="S186" i="8"/>
  <c r="U186" i="8"/>
  <c r="V186" i="8"/>
  <c r="S187" i="8"/>
  <c r="U187" i="8"/>
  <c r="V187" i="8"/>
  <c r="S188" i="8"/>
  <c r="U188" i="8"/>
  <c r="V188" i="8"/>
  <c r="S189" i="8"/>
  <c r="U189" i="8"/>
  <c r="V189" i="8"/>
  <c r="S190" i="8"/>
  <c r="U190" i="8"/>
  <c r="V190" i="8"/>
  <c r="S191" i="8"/>
  <c r="U191" i="8"/>
  <c r="V191" i="8"/>
  <c r="S192" i="8"/>
  <c r="U192" i="8"/>
  <c r="V192" i="8"/>
  <c r="S193" i="8"/>
  <c r="U193" i="8"/>
  <c r="V193" i="8"/>
  <c r="S194" i="8"/>
  <c r="U194" i="8"/>
  <c r="V194" i="8"/>
  <c r="S195" i="8"/>
  <c r="U195" i="8"/>
  <c r="V195" i="8"/>
  <c r="S196" i="8"/>
  <c r="U196" i="8"/>
  <c r="V196" i="8"/>
  <c r="S197" i="8"/>
  <c r="U197" i="8"/>
  <c r="V197" i="8"/>
  <c r="S198" i="8"/>
  <c r="U198" i="8"/>
  <c r="V198" i="8"/>
  <c r="S199" i="8"/>
  <c r="U199" i="8"/>
  <c r="V199" i="8"/>
  <c r="S200" i="8"/>
  <c r="U200" i="8"/>
  <c r="V200" i="8"/>
  <c r="S201" i="8"/>
  <c r="U201" i="8"/>
  <c r="V201" i="8"/>
  <c r="S202" i="8"/>
  <c r="U202" i="8"/>
  <c r="V202" i="8"/>
  <c r="S203" i="8"/>
  <c r="U203" i="8"/>
  <c r="V203" i="8"/>
  <c r="S204" i="8"/>
  <c r="U204" i="8"/>
  <c r="V204" i="8"/>
  <c r="S205" i="8"/>
  <c r="U205" i="8"/>
  <c r="V205" i="8"/>
  <c r="S206" i="8"/>
  <c r="U206" i="8"/>
  <c r="V206" i="8"/>
  <c r="S207" i="8"/>
  <c r="U207" i="8"/>
  <c r="V207" i="8"/>
  <c r="S208" i="8"/>
  <c r="U208" i="8"/>
  <c r="V208" i="8"/>
  <c r="S209" i="8"/>
  <c r="U209" i="8"/>
  <c r="V209" i="8"/>
  <c r="S210" i="8"/>
  <c r="U210" i="8"/>
  <c r="V210" i="8"/>
  <c r="S211" i="8"/>
  <c r="U211" i="8"/>
  <c r="V211" i="8"/>
  <c r="S212" i="8"/>
  <c r="U212" i="8"/>
  <c r="V212" i="8"/>
  <c r="S213" i="8"/>
  <c r="U213" i="8"/>
  <c r="V213" i="8"/>
  <c r="S214" i="8"/>
  <c r="U214" i="8"/>
  <c r="V214" i="8"/>
  <c r="S215" i="8"/>
  <c r="U215" i="8"/>
  <c r="V215" i="8"/>
  <c r="S216" i="8"/>
  <c r="U216" i="8"/>
  <c r="V216" i="8"/>
  <c r="S217" i="8"/>
  <c r="U217" i="8"/>
  <c r="V217" i="8"/>
  <c r="S218" i="8"/>
  <c r="U218" i="8"/>
  <c r="V218" i="8"/>
  <c r="S219" i="8"/>
  <c r="U219" i="8"/>
  <c r="V219" i="8"/>
  <c r="S220" i="8"/>
  <c r="U220" i="8"/>
  <c r="V220" i="8"/>
  <c r="S221" i="8"/>
  <c r="U221" i="8"/>
  <c r="V221" i="8"/>
  <c r="S222" i="8"/>
  <c r="U222" i="8"/>
  <c r="V222" i="8"/>
  <c r="S223" i="8"/>
  <c r="U223" i="8"/>
  <c r="V223" i="8"/>
  <c r="S224" i="8"/>
  <c r="U224" i="8"/>
  <c r="V224" i="8"/>
  <c r="S225" i="8"/>
  <c r="U225" i="8"/>
  <c r="V225" i="8"/>
  <c r="S226" i="8"/>
  <c r="U226" i="8"/>
  <c r="V226" i="8"/>
  <c r="S227" i="8"/>
  <c r="U227" i="8"/>
  <c r="V227" i="8"/>
  <c r="S228" i="8"/>
  <c r="U228" i="8"/>
  <c r="V228" i="8"/>
  <c r="S229" i="8"/>
  <c r="U229" i="8"/>
  <c r="V229" i="8"/>
  <c r="S230" i="8"/>
  <c r="U230" i="8"/>
  <c r="V230" i="8"/>
  <c r="S231" i="8"/>
  <c r="U231" i="8"/>
  <c r="V231" i="8"/>
  <c r="S232" i="8"/>
  <c r="U232" i="8"/>
  <c r="V232" i="8"/>
  <c r="S233" i="8"/>
  <c r="U233" i="8"/>
  <c r="V233" i="8"/>
  <c r="S234" i="8"/>
  <c r="U234" i="8"/>
  <c r="V234" i="8"/>
  <c r="S235" i="8"/>
  <c r="U235" i="8"/>
  <c r="V235" i="8"/>
  <c r="S236" i="8"/>
  <c r="U236" i="8"/>
  <c r="V236" i="8"/>
  <c r="S237" i="8"/>
  <c r="U237" i="8"/>
  <c r="V237" i="8"/>
  <c r="S238" i="8"/>
  <c r="U238" i="8"/>
  <c r="V238" i="8"/>
  <c r="S239" i="8"/>
  <c r="U239" i="8"/>
  <c r="V239" i="8"/>
  <c r="S240" i="8"/>
  <c r="U240" i="8"/>
  <c r="V240" i="8"/>
  <c r="S241" i="8"/>
  <c r="U241" i="8"/>
  <c r="V241" i="8"/>
  <c r="S242" i="8"/>
  <c r="U242" i="8"/>
  <c r="V242" i="8"/>
  <c r="S243" i="8"/>
  <c r="U243" i="8"/>
  <c r="V243" i="8"/>
  <c r="S244" i="8"/>
  <c r="U244" i="8"/>
  <c r="V244" i="8"/>
  <c r="S245" i="8"/>
  <c r="U245" i="8"/>
  <c r="V245" i="8"/>
  <c r="S246" i="8"/>
  <c r="U246" i="8"/>
  <c r="V246" i="8"/>
  <c r="S247" i="8"/>
  <c r="U247" i="8"/>
  <c r="V247" i="8"/>
  <c r="S248" i="8"/>
  <c r="U248" i="8"/>
  <c r="V248" i="8"/>
  <c r="S249" i="8"/>
  <c r="U249" i="8"/>
  <c r="V249" i="8"/>
  <c r="S250" i="8"/>
  <c r="U250" i="8"/>
  <c r="V250" i="8"/>
  <c r="S251" i="8"/>
  <c r="U251" i="8"/>
  <c r="V251" i="8"/>
  <c r="S252" i="8"/>
  <c r="U252" i="8"/>
  <c r="V252" i="8"/>
  <c r="S253" i="8"/>
  <c r="U253" i="8"/>
  <c r="V253" i="8"/>
  <c r="S254" i="8"/>
  <c r="U254" i="8"/>
  <c r="V254" i="8"/>
  <c r="S255" i="8"/>
  <c r="U255" i="8"/>
  <c r="V255" i="8"/>
  <c r="S256" i="8"/>
  <c r="U256" i="8"/>
  <c r="V256" i="8"/>
  <c r="S257" i="8"/>
  <c r="U257" i="8"/>
  <c r="V257" i="8"/>
  <c r="S258" i="8"/>
  <c r="U258" i="8"/>
  <c r="V258" i="8"/>
  <c r="S259" i="8"/>
  <c r="U259" i="8"/>
  <c r="V259" i="8"/>
  <c r="S260" i="8"/>
  <c r="U260" i="8"/>
  <c r="V260" i="8"/>
  <c r="S261" i="8"/>
  <c r="U261" i="8"/>
  <c r="V261" i="8"/>
  <c r="S262" i="8"/>
  <c r="U262" i="8"/>
  <c r="V262" i="8"/>
  <c r="S263" i="8"/>
  <c r="U263" i="8"/>
  <c r="V263" i="8"/>
  <c r="S264" i="8"/>
  <c r="U264" i="8"/>
  <c r="V264" i="8"/>
  <c r="S265" i="8"/>
  <c r="U265" i="8"/>
  <c r="V265" i="8"/>
  <c r="S266" i="8"/>
  <c r="U266" i="8"/>
  <c r="V266" i="8"/>
  <c r="S267" i="8"/>
  <c r="U267" i="8"/>
  <c r="V267" i="8"/>
  <c r="S268" i="8"/>
  <c r="U268" i="8"/>
  <c r="V268" i="8"/>
  <c r="S269" i="8"/>
  <c r="U269" i="8"/>
  <c r="V269" i="8"/>
  <c r="S270" i="8"/>
  <c r="U270" i="8"/>
  <c r="V270" i="8"/>
  <c r="S271" i="8"/>
  <c r="U271" i="8"/>
  <c r="V271" i="8"/>
  <c r="S272" i="8"/>
  <c r="U272" i="8"/>
  <c r="V272" i="8"/>
  <c r="S273" i="8"/>
  <c r="U273" i="8"/>
  <c r="V273" i="8"/>
  <c r="S274" i="8"/>
  <c r="U274" i="8"/>
  <c r="V274" i="8"/>
  <c r="S275" i="8"/>
  <c r="U275" i="8"/>
  <c r="V275" i="8"/>
  <c r="S276" i="8"/>
  <c r="U276" i="8"/>
  <c r="V276" i="8"/>
  <c r="S277" i="8"/>
  <c r="U277" i="8"/>
  <c r="V277" i="8"/>
  <c r="S278" i="8"/>
  <c r="U278" i="8"/>
  <c r="V278" i="8"/>
  <c r="S279" i="8"/>
  <c r="U279" i="8"/>
  <c r="V279" i="8"/>
  <c r="S280" i="8"/>
  <c r="U280" i="8"/>
  <c r="V280" i="8"/>
  <c r="S281" i="8"/>
  <c r="U281" i="8"/>
  <c r="V281" i="8"/>
  <c r="S282" i="8"/>
  <c r="U282" i="8"/>
  <c r="V282" i="8"/>
  <c r="S283" i="8"/>
  <c r="U283" i="8"/>
  <c r="V283" i="8"/>
  <c r="S284" i="8"/>
  <c r="U284" i="8"/>
  <c r="V284" i="8"/>
  <c r="S285" i="8"/>
  <c r="U285" i="8"/>
  <c r="V285" i="8"/>
  <c r="S286" i="8"/>
  <c r="U286" i="8"/>
  <c r="V286" i="8"/>
  <c r="S287" i="8"/>
  <c r="U287" i="8"/>
  <c r="V287" i="8"/>
  <c r="S288" i="8"/>
  <c r="U288" i="8"/>
  <c r="V288" i="8"/>
  <c r="S289" i="8"/>
  <c r="U289" i="8"/>
  <c r="V289" i="8"/>
  <c r="S290" i="8"/>
  <c r="U290" i="8"/>
  <c r="V290" i="8"/>
  <c r="S291" i="8"/>
  <c r="U291" i="8"/>
  <c r="V291" i="8"/>
  <c r="S292" i="8"/>
  <c r="U292" i="8"/>
  <c r="V292" i="8"/>
  <c r="S293" i="8"/>
  <c r="U293" i="8"/>
  <c r="V293" i="8"/>
  <c r="S294" i="8"/>
  <c r="U294" i="8"/>
  <c r="V294" i="8"/>
  <c r="S295" i="8"/>
  <c r="U295" i="8"/>
  <c r="V295" i="8"/>
  <c r="S296" i="8"/>
  <c r="U296" i="8"/>
  <c r="V296" i="8"/>
  <c r="S297" i="8"/>
  <c r="U297" i="8"/>
  <c r="V297" i="8"/>
  <c r="S298" i="8"/>
  <c r="U298" i="8"/>
  <c r="V298" i="8"/>
  <c r="S299" i="8"/>
  <c r="U299" i="8"/>
  <c r="V299" i="8"/>
  <c r="S300" i="8"/>
  <c r="U300" i="8"/>
  <c r="V300" i="8"/>
  <c r="S301" i="8"/>
  <c r="U301" i="8"/>
  <c r="V301" i="8"/>
  <c r="S302" i="8"/>
  <c r="U302" i="8"/>
  <c r="V302" i="8"/>
  <c r="S303" i="8"/>
  <c r="U303" i="8"/>
  <c r="V303" i="8"/>
  <c r="S304" i="8"/>
  <c r="U304" i="8"/>
  <c r="V304" i="8"/>
  <c r="S305" i="8"/>
  <c r="U305" i="8"/>
  <c r="V305" i="8"/>
  <c r="S306" i="8"/>
  <c r="U306" i="8"/>
  <c r="V306" i="8"/>
  <c r="S307" i="8"/>
  <c r="U307" i="8"/>
  <c r="V307" i="8"/>
  <c r="S308" i="8"/>
  <c r="U308" i="8"/>
  <c r="V308" i="8"/>
  <c r="S309" i="8"/>
  <c r="U309" i="8"/>
  <c r="V309" i="8"/>
  <c r="S310" i="8"/>
  <c r="U310" i="8"/>
  <c r="V310" i="8"/>
  <c r="S311" i="8"/>
  <c r="U311" i="8"/>
  <c r="V311" i="8"/>
  <c r="S312" i="8"/>
  <c r="U312" i="8"/>
  <c r="V312" i="8"/>
  <c r="S313" i="8"/>
  <c r="U313" i="8"/>
  <c r="V313" i="8"/>
  <c r="S314" i="8"/>
  <c r="U314" i="8"/>
  <c r="V314" i="8"/>
  <c r="S315" i="8"/>
  <c r="U315" i="8"/>
  <c r="V315" i="8"/>
  <c r="S316" i="8"/>
  <c r="U316" i="8"/>
  <c r="V316" i="8"/>
  <c r="S317" i="8"/>
  <c r="U317" i="8"/>
  <c r="V317" i="8"/>
  <c r="S318" i="8"/>
  <c r="U318" i="8"/>
  <c r="V318" i="8"/>
  <c r="S319" i="8"/>
  <c r="U319" i="8"/>
  <c r="V319" i="8"/>
  <c r="S320" i="8"/>
  <c r="U320" i="8"/>
  <c r="V320" i="8"/>
  <c r="S321" i="8"/>
  <c r="U321" i="8"/>
  <c r="V321" i="8"/>
  <c r="S322" i="8"/>
  <c r="U322" i="8"/>
  <c r="V322" i="8"/>
  <c r="S323" i="8"/>
  <c r="U323" i="8"/>
  <c r="V323" i="8"/>
  <c r="S324" i="8"/>
  <c r="U324" i="8"/>
  <c r="V324" i="8"/>
  <c r="S325" i="8"/>
  <c r="U325" i="8"/>
  <c r="V325" i="8"/>
  <c r="S326" i="8"/>
  <c r="U326" i="8"/>
  <c r="V326" i="8"/>
  <c r="S327" i="8"/>
  <c r="U327" i="8"/>
  <c r="V327" i="8"/>
  <c r="S328" i="8"/>
  <c r="U328" i="8"/>
  <c r="V328" i="8"/>
  <c r="S329" i="8"/>
  <c r="U329" i="8"/>
  <c r="V329" i="8"/>
  <c r="S330" i="8"/>
  <c r="U330" i="8"/>
  <c r="V330" i="8"/>
  <c r="S331" i="8"/>
  <c r="U331" i="8"/>
  <c r="V331" i="8"/>
  <c r="S332" i="8"/>
  <c r="U332" i="8"/>
  <c r="V332" i="8"/>
  <c r="S333" i="8"/>
  <c r="U333" i="8"/>
  <c r="V333" i="8"/>
  <c r="S334" i="8"/>
  <c r="U334" i="8"/>
  <c r="V334" i="8"/>
  <c r="S335" i="8"/>
  <c r="U335" i="8"/>
  <c r="V335" i="8"/>
  <c r="S336" i="8"/>
  <c r="U336" i="8"/>
  <c r="V336" i="8"/>
  <c r="S337" i="8"/>
  <c r="U337" i="8"/>
  <c r="V337" i="8"/>
  <c r="S338" i="8"/>
  <c r="U338" i="8"/>
  <c r="V338" i="8"/>
  <c r="S339" i="8"/>
  <c r="U339" i="8"/>
  <c r="V339" i="8"/>
  <c r="S340" i="8"/>
  <c r="U340" i="8"/>
  <c r="V340" i="8"/>
  <c r="S341" i="8"/>
  <c r="U341" i="8"/>
  <c r="V341" i="8"/>
  <c r="S342" i="8"/>
  <c r="U342" i="8"/>
  <c r="V342" i="8"/>
  <c r="S343" i="8"/>
  <c r="U343" i="8"/>
  <c r="V343" i="8"/>
  <c r="S344" i="8"/>
  <c r="U344" i="8"/>
  <c r="V344" i="8"/>
  <c r="S345" i="8"/>
  <c r="U345" i="8"/>
  <c r="V345" i="8"/>
  <c r="S346" i="8"/>
  <c r="U346" i="8"/>
  <c r="V346" i="8"/>
  <c r="S347" i="8"/>
  <c r="U347" i="8"/>
  <c r="V347" i="8"/>
  <c r="S348" i="8"/>
  <c r="U348" i="8"/>
  <c r="V348" i="8"/>
  <c r="S349" i="8"/>
  <c r="U349" i="8"/>
  <c r="V349" i="8"/>
  <c r="S350" i="8"/>
  <c r="U350" i="8"/>
  <c r="V350" i="8"/>
  <c r="S351" i="8"/>
  <c r="U351" i="8"/>
  <c r="V351" i="8"/>
  <c r="S2" i="8"/>
  <c r="U2" i="8"/>
  <c r="V2" i="8"/>
  <c r="N3" i="8"/>
  <c r="P3" i="8"/>
  <c r="Q3" i="8"/>
  <c r="N4" i="8"/>
  <c r="P4" i="8"/>
  <c r="Q4" i="8"/>
  <c r="N5" i="8"/>
  <c r="P5" i="8"/>
  <c r="Q5" i="8"/>
  <c r="N6" i="8"/>
  <c r="P6" i="8"/>
  <c r="Q6" i="8"/>
  <c r="N7" i="8"/>
  <c r="P7" i="8"/>
  <c r="Q7" i="8"/>
  <c r="N8" i="8"/>
  <c r="P8" i="8"/>
  <c r="Q8" i="8"/>
  <c r="N9" i="8"/>
  <c r="P9" i="8"/>
  <c r="Q9" i="8"/>
  <c r="N10" i="8"/>
  <c r="P10" i="8"/>
  <c r="Q10" i="8"/>
  <c r="N11" i="8"/>
  <c r="P11" i="8"/>
  <c r="Q11" i="8"/>
  <c r="N12" i="8"/>
  <c r="P12" i="8"/>
  <c r="Q12" i="8"/>
  <c r="N13" i="8"/>
  <c r="P13" i="8"/>
  <c r="Q13" i="8"/>
  <c r="N14" i="8"/>
  <c r="P14" i="8"/>
  <c r="Q14" i="8"/>
  <c r="N15" i="8"/>
  <c r="P15" i="8"/>
  <c r="Q15" i="8"/>
  <c r="N16" i="8"/>
  <c r="P16" i="8"/>
  <c r="Q16" i="8"/>
  <c r="N17" i="8"/>
  <c r="P17" i="8"/>
  <c r="Q17" i="8"/>
  <c r="N18" i="8"/>
  <c r="P18" i="8"/>
  <c r="Q18" i="8"/>
  <c r="N19" i="8"/>
  <c r="P19" i="8"/>
  <c r="Q19" i="8"/>
  <c r="N20" i="8"/>
  <c r="P20" i="8"/>
  <c r="Q20" i="8"/>
  <c r="N21" i="8"/>
  <c r="P21" i="8"/>
  <c r="Q21" i="8"/>
  <c r="N22" i="8"/>
  <c r="P22" i="8"/>
  <c r="Q22" i="8"/>
  <c r="N23" i="8"/>
  <c r="P23" i="8"/>
  <c r="Q23" i="8"/>
  <c r="N24" i="8"/>
  <c r="P24" i="8"/>
  <c r="Q24" i="8"/>
  <c r="N25" i="8"/>
  <c r="P25" i="8"/>
  <c r="Q25" i="8"/>
  <c r="N26" i="8"/>
  <c r="P26" i="8"/>
  <c r="Q26" i="8"/>
  <c r="N27" i="8"/>
  <c r="P27" i="8"/>
  <c r="Q27" i="8"/>
  <c r="N28" i="8"/>
  <c r="P28" i="8"/>
  <c r="Q28" i="8"/>
  <c r="N29" i="8"/>
  <c r="P29" i="8"/>
  <c r="Q29" i="8"/>
  <c r="N30" i="8"/>
  <c r="P30" i="8"/>
  <c r="Q30" i="8"/>
  <c r="N31" i="8"/>
  <c r="P31" i="8"/>
  <c r="Q31" i="8"/>
  <c r="N32" i="8"/>
  <c r="P32" i="8"/>
  <c r="Q32" i="8"/>
  <c r="N33" i="8"/>
  <c r="P33" i="8"/>
  <c r="Q33" i="8"/>
  <c r="N34" i="8"/>
  <c r="P34" i="8"/>
  <c r="Q34" i="8"/>
  <c r="N35" i="8"/>
  <c r="P35" i="8"/>
  <c r="Q35" i="8"/>
  <c r="N36" i="8"/>
  <c r="P36" i="8"/>
  <c r="Q36" i="8"/>
  <c r="N37" i="8"/>
  <c r="P37" i="8"/>
  <c r="Q37" i="8"/>
  <c r="N38" i="8"/>
  <c r="P38" i="8"/>
  <c r="Q38" i="8"/>
  <c r="N39" i="8"/>
  <c r="P39" i="8"/>
  <c r="Q39" i="8"/>
  <c r="N40" i="8"/>
  <c r="P40" i="8"/>
  <c r="Q40" i="8"/>
  <c r="N41" i="8"/>
  <c r="P41" i="8"/>
  <c r="Q41" i="8"/>
  <c r="N42" i="8"/>
  <c r="P42" i="8"/>
  <c r="Q42" i="8"/>
  <c r="N43" i="8"/>
  <c r="P43" i="8"/>
  <c r="Q43" i="8"/>
  <c r="N44" i="8"/>
  <c r="P44" i="8"/>
  <c r="Q44" i="8"/>
  <c r="N45" i="8"/>
  <c r="P45" i="8"/>
  <c r="Q45" i="8"/>
  <c r="N46" i="8"/>
  <c r="P46" i="8"/>
  <c r="Q46" i="8"/>
  <c r="N47" i="8"/>
  <c r="P47" i="8"/>
  <c r="Q47" i="8"/>
  <c r="N48" i="8"/>
  <c r="P48" i="8"/>
  <c r="Q48" i="8"/>
  <c r="N49" i="8"/>
  <c r="P49" i="8"/>
  <c r="Q49" i="8"/>
  <c r="N50" i="8"/>
  <c r="P50" i="8"/>
  <c r="Q50" i="8"/>
  <c r="N51" i="8"/>
  <c r="P51" i="8"/>
  <c r="Q51" i="8"/>
  <c r="N52" i="8"/>
  <c r="P52" i="8"/>
  <c r="Q52" i="8"/>
  <c r="N53" i="8"/>
  <c r="P53" i="8"/>
  <c r="Q53" i="8"/>
  <c r="N54" i="8"/>
  <c r="P54" i="8"/>
  <c r="Q54" i="8"/>
  <c r="N55" i="8"/>
  <c r="P55" i="8"/>
  <c r="Q55" i="8"/>
  <c r="N56" i="8"/>
  <c r="P56" i="8"/>
  <c r="Q56" i="8"/>
  <c r="N57" i="8"/>
  <c r="P57" i="8"/>
  <c r="Q57" i="8"/>
  <c r="N58" i="8"/>
  <c r="P58" i="8"/>
  <c r="Q58" i="8"/>
  <c r="N59" i="8"/>
  <c r="P59" i="8"/>
  <c r="Q59" i="8"/>
  <c r="N60" i="8"/>
  <c r="P60" i="8"/>
  <c r="Q60" i="8"/>
  <c r="N61" i="8"/>
  <c r="P61" i="8"/>
  <c r="Q61" i="8"/>
  <c r="N62" i="8"/>
  <c r="P62" i="8"/>
  <c r="Q62" i="8"/>
  <c r="N63" i="8"/>
  <c r="P63" i="8"/>
  <c r="Q63" i="8"/>
  <c r="N64" i="8"/>
  <c r="P64" i="8"/>
  <c r="Q64" i="8"/>
  <c r="N65" i="8"/>
  <c r="P65" i="8"/>
  <c r="Q65" i="8"/>
  <c r="N66" i="8"/>
  <c r="P66" i="8"/>
  <c r="Q66" i="8"/>
  <c r="N67" i="8"/>
  <c r="P67" i="8"/>
  <c r="Q67" i="8"/>
  <c r="N68" i="8"/>
  <c r="P68" i="8"/>
  <c r="Q68" i="8"/>
  <c r="N69" i="8"/>
  <c r="P69" i="8"/>
  <c r="Q69" i="8"/>
  <c r="N70" i="8"/>
  <c r="P70" i="8"/>
  <c r="Q70" i="8"/>
  <c r="N71" i="8"/>
  <c r="P71" i="8"/>
  <c r="Q71" i="8"/>
  <c r="N72" i="8"/>
  <c r="P72" i="8"/>
  <c r="Q72" i="8"/>
  <c r="N73" i="8"/>
  <c r="P73" i="8"/>
  <c r="Q73" i="8"/>
  <c r="N74" i="8"/>
  <c r="P74" i="8"/>
  <c r="Q74" i="8"/>
  <c r="N75" i="8"/>
  <c r="P75" i="8"/>
  <c r="Q75" i="8"/>
  <c r="N76" i="8"/>
  <c r="P76" i="8"/>
  <c r="Q76" i="8"/>
  <c r="N77" i="8"/>
  <c r="P77" i="8"/>
  <c r="Q77" i="8"/>
  <c r="N78" i="8"/>
  <c r="P78" i="8"/>
  <c r="Q78" i="8"/>
  <c r="N79" i="8"/>
  <c r="P79" i="8"/>
  <c r="Q79" i="8"/>
  <c r="N80" i="8"/>
  <c r="P80" i="8"/>
  <c r="Q80" i="8"/>
  <c r="N81" i="8"/>
  <c r="P81" i="8"/>
  <c r="Q81" i="8"/>
  <c r="N82" i="8"/>
  <c r="P82" i="8"/>
  <c r="Q82" i="8"/>
  <c r="N83" i="8"/>
  <c r="P83" i="8"/>
  <c r="Q83" i="8"/>
  <c r="N84" i="8"/>
  <c r="P84" i="8"/>
  <c r="Q84" i="8"/>
  <c r="N85" i="8"/>
  <c r="P85" i="8"/>
  <c r="Q85" i="8"/>
  <c r="N86" i="8"/>
  <c r="P86" i="8"/>
  <c r="Q86" i="8"/>
  <c r="N87" i="8"/>
  <c r="P87" i="8"/>
  <c r="Q87" i="8"/>
  <c r="N88" i="8"/>
  <c r="P88" i="8"/>
  <c r="Q88" i="8"/>
  <c r="N89" i="8"/>
  <c r="P89" i="8"/>
  <c r="Q89" i="8"/>
  <c r="N90" i="8"/>
  <c r="P90" i="8"/>
  <c r="Q90" i="8"/>
  <c r="N91" i="8"/>
  <c r="P91" i="8"/>
  <c r="Q91" i="8"/>
  <c r="N92" i="8"/>
  <c r="P92" i="8"/>
  <c r="Q92" i="8"/>
  <c r="N93" i="8"/>
  <c r="P93" i="8"/>
  <c r="Q93" i="8"/>
  <c r="N94" i="8"/>
  <c r="P94" i="8"/>
  <c r="Q94" i="8"/>
  <c r="N95" i="8"/>
  <c r="P95" i="8"/>
  <c r="Q95" i="8"/>
  <c r="N96" i="8"/>
  <c r="P96" i="8"/>
  <c r="Q96" i="8"/>
  <c r="N97" i="8"/>
  <c r="P97" i="8"/>
  <c r="Q97" i="8"/>
  <c r="N98" i="8"/>
  <c r="P98" i="8"/>
  <c r="Q98" i="8"/>
  <c r="N99" i="8"/>
  <c r="P99" i="8"/>
  <c r="Q99" i="8"/>
  <c r="N100" i="8"/>
  <c r="P100" i="8"/>
  <c r="Q100" i="8"/>
  <c r="N101" i="8"/>
  <c r="P101" i="8"/>
  <c r="Q101" i="8"/>
  <c r="N102" i="8"/>
  <c r="P102" i="8"/>
  <c r="Q102" i="8"/>
  <c r="N103" i="8"/>
  <c r="P103" i="8"/>
  <c r="Q103" i="8"/>
  <c r="N104" i="8"/>
  <c r="P104" i="8"/>
  <c r="Q104" i="8"/>
  <c r="N105" i="8"/>
  <c r="P105" i="8"/>
  <c r="Q105" i="8"/>
  <c r="N106" i="8"/>
  <c r="P106" i="8"/>
  <c r="Q106" i="8"/>
  <c r="N107" i="8"/>
  <c r="P107" i="8"/>
  <c r="Q107" i="8"/>
  <c r="N108" i="8"/>
  <c r="P108" i="8"/>
  <c r="Q108" i="8"/>
  <c r="N109" i="8"/>
  <c r="P109" i="8"/>
  <c r="Q109" i="8"/>
  <c r="N110" i="8"/>
  <c r="P110" i="8"/>
  <c r="Q110" i="8"/>
  <c r="N111" i="8"/>
  <c r="P111" i="8"/>
  <c r="Q111" i="8"/>
  <c r="N112" i="8"/>
  <c r="P112" i="8"/>
  <c r="Q112" i="8"/>
  <c r="N113" i="8"/>
  <c r="P113" i="8"/>
  <c r="Q113" i="8"/>
  <c r="N114" i="8"/>
  <c r="P114" i="8"/>
  <c r="Q114" i="8"/>
  <c r="N115" i="8"/>
  <c r="P115" i="8"/>
  <c r="Q115" i="8"/>
  <c r="N116" i="8"/>
  <c r="P116" i="8"/>
  <c r="Q116" i="8"/>
  <c r="N117" i="8"/>
  <c r="P117" i="8"/>
  <c r="Q117" i="8"/>
  <c r="N118" i="8"/>
  <c r="P118" i="8"/>
  <c r="Q118" i="8"/>
  <c r="N119" i="8"/>
  <c r="P119" i="8"/>
  <c r="Q119" i="8"/>
  <c r="N120" i="8"/>
  <c r="P120" i="8"/>
  <c r="Q120" i="8"/>
  <c r="N121" i="8"/>
  <c r="P121" i="8"/>
  <c r="Q121" i="8"/>
  <c r="N122" i="8"/>
  <c r="P122" i="8"/>
  <c r="Q122" i="8"/>
  <c r="N123" i="8"/>
  <c r="P123" i="8"/>
  <c r="Q123" i="8"/>
  <c r="N124" i="8"/>
  <c r="P124" i="8"/>
  <c r="Q124" i="8"/>
  <c r="N125" i="8"/>
  <c r="P125" i="8"/>
  <c r="Q125" i="8"/>
  <c r="N126" i="8"/>
  <c r="P126" i="8"/>
  <c r="Q126" i="8"/>
  <c r="N127" i="8"/>
  <c r="P127" i="8"/>
  <c r="Q127" i="8"/>
  <c r="N128" i="8"/>
  <c r="P128" i="8"/>
  <c r="Q128" i="8"/>
  <c r="N129" i="8"/>
  <c r="P129" i="8"/>
  <c r="Q129" i="8"/>
  <c r="N130" i="8"/>
  <c r="P130" i="8"/>
  <c r="Q130" i="8"/>
  <c r="N131" i="8"/>
  <c r="P131" i="8"/>
  <c r="Q131" i="8"/>
  <c r="N132" i="8"/>
  <c r="P132" i="8"/>
  <c r="Q132" i="8"/>
  <c r="N133" i="8"/>
  <c r="P133" i="8"/>
  <c r="Q133" i="8"/>
  <c r="N134" i="8"/>
  <c r="P134" i="8"/>
  <c r="Q134" i="8"/>
  <c r="N135" i="8"/>
  <c r="P135" i="8"/>
  <c r="Q135" i="8"/>
  <c r="N136" i="8"/>
  <c r="P136" i="8"/>
  <c r="Q136" i="8"/>
  <c r="N137" i="8"/>
  <c r="P137" i="8"/>
  <c r="Q137" i="8"/>
  <c r="N138" i="8"/>
  <c r="P138" i="8"/>
  <c r="Q138" i="8"/>
  <c r="N139" i="8"/>
  <c r="P139" i="8"/>
  <c r="Q139" i="8"/>
  <c r="N140" i="8"/>
  <c r="P140" i="8"/>
  <c r="Q140" i="8"/>
  <c r="N141" i="8"/>
  <c r="P141" i="8"/>
  <c r="Q141" i="8"/>
  <c r="N142" i="8"/>
  <c r="P142" i="8"/>
  <c r="Q142" i="8"/>
  <c r="N143" i="8"/>
  <c r="P143" i="8"/>
  <c r="Q143" i="8"/>
  <c r="N144" i="8"/>
  <c r="P144" i="8"/>
  <c r="Q144" i="8"/>
  <c r="N145" i="8"/>
  <c r="P145" i="8"/>
  <c r="Q145" i="8"/>
  <c r="N146" i="8"/>
  <c r="P146" i="8"/>
  <c r="Q146" i="8"/>
  <c r="N147" i="8"/>
  <c r="P147" i="8"/>
  <c r="Q147" i="8"/>
  <c r="N148" i="8"/>
  <c r="P148" i="8"/>
  <c r="Q148" i="8"/>
  <c r="N149" i="8"/>
  <c r="P149" i="8"/>
  <c r="Q149" i="8"/>
  <c r="N150" i="8"/>
  <c r="P150" i="8"/>
  <c r="Q150" i="8"/>
  <c r="N151" i="8"/>
  <c r="P151" i="8"/>
  <c r="Q151" i="8"/>
  <c r="N152" i="8"/>
  <c r="P152" i="8"/>
  <c r="Q152" i="8"/>
  <c r="N153" i="8"/>
  <c r="P153" i="8"/>
  <c r="Q153" i="8"/>
  <c r="N154" i="8"/>
  <c r="P154" i="8"/>
  <c r="Q154" i="8"/>
  <c r="N155" i="8"/>
  <c r="P155" i="8"/>
  <c r="Q155" i="8"/>
  <c r="N156" i="8"/>
  <c r="P156" i="8"/>
  <c r="Q156" i="8"/>
  <c r="N157" i="8"/>
  <c r="P157" i="8"/>
  <c r="Q157" i="8"/>
  <c r="N158" i="8"/>
  <c r="P158" i="8"/>
  <c r="Q158" i="8"/>
  <c r="N159" i="8"/>
  <c r="P159" i="8"/>
  <c r="Q159" i="8"/>
  <c r="N160" i="8"/>
  <c r="P160" i="8"/>
  <c r="Q160" i="8"/>
  <c r="N161" i="8"/>
  <c r="P161" i="8"/>
  <c r="Q161" i="8"/>
  <c r="N162" i="8"/>
  <c r="P162" i="8"/>
  <c r="Q162" i="8"/>
  <c r="N163" i="8"/>
  <c r="P163" i="8"/>
  <c r="Q163" i="8"/>
  <c r="N164" i="8"/>
  <c r="P164" i="8"/>
  <c r="Q164" i="8"/>
  <c r="N165" i="8"/>
  <c r="P165" i="8"/>
  <c r="Q165" i="8"/>
  <c r="N166" i="8"/>
  <c r="P166" i="8"/>
  <c r="Q166" i="8"/>
  <c r="N167" i="8"/>
  <c r="P167" i="8"/>
  <c r="Q167" i="8"/>
  <c r="N168" i="8"/>
  <c r="P168" i="8"/>
  <c r="Q168" i="8"/>
  <c r="N169" i="8"/>
  <c r="P169" i="8"/>
  <c r="Q169" i="8"/>
  <c r="N170" i="8"/>
  <c r="P170" i="8"/>
  <c r="Q170" i="8"/>
  <c r="N171" i="8"/>
  <c r="P171" i="8"/>
  <c r="Q171" i="8"/>
  <c r="N172" i="8"/>
  <c r="P172" i="8"/>
  <c r="Q172" i="8"/>
  <c r="N173" i="8"/>
  <c r="P173" i="8"/>
  <c r="Q173" i="8"/>
  <c r="N174" i="8"/>
  <c r="P174" i="8"/>
  <c r="Q174" i="8"/>
  <c r="N175" i="8"/>
  <c r="P175" i="8"/>
  <c r="Q175" i="8"/>
  <c r="N176" i="8"/>
  <c r="P176" i="8"/>
  <c r="Q176" i="8"/>
  <c r="N177" i="8"/>
  <c r="P177" i="8"/>
  <c r="Q177" i="8"/>
  <c r="N178" i="8"/>
  <c r="P178" i="8"/>
  <c r="Q178" i="8"/>
  <c r="N179" i="8"/>
  <c r="P179" i="8"/>
  <c r="Q179" i="8"/>
  <c r="N180" i="8"/>
  <c r="P180" i="8"/>
  <c r="Q180" i="8"/>
  <c r="N181" i="8"/>
  <c r="P181" i="8"/>
  <c r="Q181" i="8"/>
  <c r="N182" i="8"/>
  <c r="P182" i="8"/>
  <c r="Q182" i="8"/>
  <c r="N183" i="8"/>
  <c r="P183" i="8"/>
  <c r="Q183" i="8"/>
  <c r="N184" i="8"/>
  <c r="P184" i="8"/>
  <c r="Q184" i="8"/>
  <c r="N185" i="8"/>
  <c r="P185" i="8"/>
  <c r="Q185" i="8"/>
  <c r="N186" i="8"/>
  <c r="P186" i="8"/>
  <c r="Q186" i="8"/>
  <c r="N187" i="8"/>
  <c r="P187" i="8"/>
  <c r="Q187" i="8"/>
  <c r="N188" i="8"/>
  <c r="P188" i="8"/>
  <c r="Q188" i="8"/>
  <c r="N189" i="8"/>
  <c r="P189" i="8"/>
  <c r="Q189" i="8"/>
  <c r="N190" i="8"/>
  <c r="P190" i="8"/>
  <c r="Q190" i="8"/>
  <c r="N191" i="8"/>
  <c r="P191" i="8"/>
  <c r="Q191" i="8"/>
  <c r="N192" i="8"/>
  <c r="P192" i="8"/>
  <c r="Q192" i="8"/>
  <c r="N193" i="8"/>
  <c r="P193" i="8"/>
  <c r="Q193" i="8"/>
  <c r="N194" i="8"/>
  <c r="P194" i="8"/>
  <c r="Q194" i="8"/>
  <c r="N195" i="8"/>
  <c r="P195" i="8"/>
  <c r="Q195" i="8"/>
  <c r="N196" i="8"/>
  <c r="P196" i="8"/>
  <c r="Q196" i="8"/>
  <c r="N197" i="8"/>
  <c r="P197" i="8"/>
  <c r="Q197" i="8"/>
  <c r="N198" i="8"/>
  <c r="P198" i="8"/>
  <c r="Q198" i="8"/>
  <c r="N199" i="8"/>
  <c r="P199" i="8"/>
  <c r="Q199" i="8"/>
  <c r="N200" i="8"/>
  <c r="P200" i="8"/>
  <c r="Q200" i="8"/>
  <c r="N201" i="8"/>
  <c r="P201" i="8"/>
  <c r="Q201" i="8"/>
  <c r="N202" i="8"/>
  <c r="P202" i="8"/>
  <c r="Q202" i="8"/>
  <c r="N203" i="8"/>
  <c r="P203" i="8"/>
  <c r="Q203" i="8"/>
  <c r="N204" i="8"/>
  <c r="P204" i="8"/>
  <c r="Q204" i="8"/>
  <c r="N205" i="8"/>
  <c r="P205" i="8"/>
  <c r="Q205" i="8"/>
  <c r="N206" i="8"/>
  <c r="P206" i="8"/>
  <c r="Q206" i="8"/>
  <c r="N207" i="8"/>
  <c r="P207" i="8"/>
  <c r="Q207" i="8"/>
  <c r="N208" i="8"/>
  <c r="P208" i="8"/>
  <c r="Q208" i="8"/>
  <c r="N209" i="8"/>
  <c r="P209" i="8"/>
  <c r="Q209" i="8"/>
  <c r="N210" i="8"/>
  <c r="P210" i="8"/>
  <c r="Q210" i="8"/>
  <c r="N211" i="8"/>
  <c r="P211" i="8"/>
  <c r="Q211" i="8"/>
  <c r="N212" i="8"/>
  <c r="P212" i="8"/>
  <c r="Q212" i="8"/>
  <c r="N213" i="8"/>
  <c r="P213" i="8"/>
  <c r="Q213" i="8"/>
  <c r="N214" i="8"/>
  <c r="P214" i="8"/>
  <c r="Q214" i="8"/>
  <c r="N215" i="8"/>
  <c r="P215" i="8"/>
  <c r="Q215" i="8"/>
  <c r="N216" i="8"/>
  <c r="P216" i="8"/>
  <c r="Q216" i="8"/>
  <c r="N217" i="8"/>
  <c r="P217" i="8"/>
  <c r="Q217" i="8"/>
  <c r="N218" i="8"/>
  <c r="P218" i="8"/>
  <c r="Q218" i="8"/>
  <c r="N219" i="8"/>
  <c r="P219" i="8"/>
  <c r="Q219" i="8"/>
  <c r="N220" i="8"/>
  <c r="P220" i="8"/>
  <c r="Q220" i="8"/>
  <c r="N221" i="8"/>
  <c r="P221" i="8"/>
  <c r="Q221" i="8"/>
  <c r="N222" i="8"/>
  <c r="P222" i="8"/>
  <c r="Q222" i="8"/>
  <c r="N223" i="8"/>
  <c r="P223" i="8"/>
  <c r="Q223" i="8"/>
  <c r="N224" i="8"/>
  <c r="P224" i="8"/>
  <c r="Q224" i="8"/>
  <c r="N225" i="8"/>
  <c r="P225" i="8"/>
  <c r="Q225" i="8"/>
  <c r="N226" i="8"/>
  <c r="P226" i="8"/>
  <c r="Q226" i="8"/>
  <c r="N227" i="8"/>
  <c r="P227" i="8"/>
  <c r="Q227" i="8"/>
  <c r="N228" i="8"/>
  <c r="P228" i="8"/>
  <c r="Q228" i="8"/>
  <c r="N229" i="8"/>
  <c r="P229" i="8"/>
  <c r="Q229" i="8"/>
  <c r="N230" i="8"/>
  <c r="P230" i="8"/>
  <c r="Q230" i="8"/>
  <c r="N231" i="8"/>
  <c r="P231" i="8"/>
  <c r="Q231" i="8"/>
  <c r="N232" i="8"/>
  <c r="P232" i="8"/>
  <c r="Q232" i="8"/>
  <c r="N233" i="8"/>
  <c r="P233" i="8"/>
  <c r="Q233" i="8"/>
  <c r="N234" i="8"/>
  <c r="P234" i="8"/>
  <c r="Q234" i="8"/>
  <c r="N235" i="8"/>
  <c r="P235" i="8"/>
  <c r="Q235" i="8"/>
  <c r="N236" i="8"/>
  <c r="P236" i="8"/>
  <c r="Q236" i="8"/>
  <c r="N237" i="8"/>
  <c r="P237" i="8"/>
  <c r="Q237" i="8"/>
  <c r="N238" i="8"/>
  <c r="P238" i="8"/>
  <c r="Q238" i="8"/>
  <c r="N239" i="8"/>
  <c r="P239" i="8"/>
  <c r="Q239" i="8"/>
  <c r="N240" i="8"/>
  <c r="P240" i="8"/>
  <c r="Q240" i="8"/>
  <c r="N241" i="8"/>
  <c r="P241" i="8"/>
  <c r="Q241" i="8"/>
  <c r="N242" i="8"/>
  <c r="P242" i="8"/>
  <c r="Q242" i="8"/>
  <c r="N243" i="8"/>
  <c r="P243" i="8"/>
  <c r="Q243" i="8"/>
  <c r="N244" i="8"/>
  <c r="P244" i="8"/>
  <c r="Q244" i="8"/>
  <c r="N245" i="8"/>
  <c r="P245" i="8"/>
  <c r="Q245" i="8"/>
  <c r="N246" i="8"/>
  <c r="P246" i="8"/>
  <c r="Q246" i="8"/>
  <c r="N247" i="8"/>
  <c r="P247" i="8"/>
  <c r="Q247" i="8"/>
  <c r="N248" i="8"/>
  <c r="P248" i="8"/>
  <c r="Q248" i="8"/>
  <c r="N249" i="8"/>
  <c r="P249" i="8"/>
  <c r="Q249" i="8"/>
  <c r="N250" i="8"/>
  <c r="P250" i="8"/>
  <c r="Q250" i="8"/>
  <c r="N251" i="8"/>
  <c r="P251" i="8"/>
  <c r="Q251" i="8"/>
  <c r="N252" i="8"/>
  <c r="P252" i="8"/>
  <c r="Q252" i="8"/>
  <c r="N253" i="8"/>
  <c r="P253" i="8"/>
  <c r="Q253" i="8"/>
  <c r="N254" i="8"/>
  <c r="P254" i="8"/>
  <c r="Q254" i="8"/>
  <c r="N255" i="8"/>
  <c r="P255" i="8"/>
  <c r="Q255" i="8"/>
  <c r="N256" i="8"/>
  <c r="P256" i="8"/>
  <c r="Q256" i="8"/>
  <c r="N257" i="8"/>
  <c r="P257" i="8"/>
  <c r="Q257" i="8"/>
  <c r="N258" i="8"/>
  <c r="P258" i="8"/>
  <c r="Q258" i="8"/>
  <c r="N259" i="8"/>
  <c r="P259" i="8"/>
  <c r="Q259" i="8"/>
  <c r="N260" i="8"/>
  <c r="P260" i="8"/>
  <c r="Q260" i="8"/>
  <c r="N261" i="8"/>
  <c r="P261" i="8"/>
  <c r="Q261" i="8"/>
  <c r="N262" i="8"/>
  <c r="P262" i="8"/>
  <c r="Q262" i="8"/>
  <c r="N263" i="8"/>
  <c r="P263" i="8"/>
  <c r="Q263" i="8"/>
  <c r="N264" i="8"/>
  <c r="P264" i="8"/>
  <c r="Q264" i="8"/>
  <c r="N265" i="8"/>
  <c r="P265" i="8"/>
  <c r="Q265" i="8"/>
  <c r="N266" i="8"/>
  <c r="P266" i="8"/>
  <c r="Q266" i="8"/>
  <c r="N267" i="8"/>
  <c r="P267" i="8"/>
  <c r="Q267" i="8"/>
  <c r="N268" i="8"/>
  <c r="P268" i="8"/>
  <c r="Q268" i="8"/>
  <c r="N269" i="8"/>
  <c r="P269" i="8"/>
  <c r="Q269" i="8"/>
  <c r="N270" i="8"/>
  <c r="P270" i="8"/>
  <c r="Q270" i="8"/>
  <c r="N271" i="8"/>
  <c r="P271" i="8"/>
  <c r="Q271" i="8"/>
  <c r="N272" i="8"/>
  <c r="P272" i="8"/>
  <c r="Q272" i="8"/>
  <c r="N273" i="8"/>
  <c r="P273" i="8"/>
  <c r="Q273" i="8"/>
  <c r="N274" i="8"/>
  <c r="P274" i="8"/>
  <c r="Q274" i="8"/>
  <c r="N275" i="8"/>
  <c r="P275" i="8"/>
  <c r="Q275" i="8"/>
  <c r="N276" i="8"/>
  <c r="P276" i="8"/>
  <c r="Q276" i="8"/>
  <c r="N277" i="8"/>
  <c r="P277" i="8"/>
  <c r="Q277" i="8"/>
  <c r="N278" i="8"/>
  <c r="P278" i="8"/>
  <c r="Q278" i="8"/>
  <c r="N279" i="8"/>
  <c r="P279" i="8"/>
  <c r="Q279" i="8"/>
  <c r="N280" i="8"/>
  <c r="P280" i="8"/>
  <c r="Q280" i="8"/>
  <c r="N281" i="8"/>
  <c r="P281" i="8"/>
  <c r="Q281" i="8"/>
  <c r="N282" i="8"/>
  <c r="P282" i="8"/>
  <c r="Q282" i="8"/>
  <c r="N283" i="8"/>
  <c r="P283" i="8"/>
  <c r="Q283" i="8"/>
  <c r="N284" i="8"/>
  <c r="P284" i="8"/>
  <c r="Q284" i="8"/>
  <c r="N285" i="8"/>
  <c r="P285" i="8"/>
  <c r="Q285" i="8"/>
  <c r="N286" i="8"/>
  <c r="P286" i="8"/>
  <c r="Q286" i="8"/>
  <c r="N287" i="8"/>
  <c r="P287" i="8"/>
  <c r="Q287" i="8"/>
  <c r="N288" i="8"/>
  <c r="P288" i="8"/>
  <c r="Q288" i="8"/>
  <c r="N289" i="8"/>
  <c r="P289" i="8"/>
  <c r="Q289" i="8"/>
  <c r="N290" i="8"/>
  <c r="P290" i="8"/>
  <c r="Q290" i="8"/>
  <c r="N291" i="8"/>
  <c r="P291" i="8"/>
  <c r="Q291" i="8"/>
  <c r="N292" i="8"/>
  <c r="P292" i="8"/>
  <c r="Q292" i="8"/>
  <c r="N293" i="8"/>
  <c r="P293" i="8"/>
  <c r="Q293" i="8"/>
  <c r="N294" i="8"/>
  <c r="P294" i="8"/>
  <c r="Q294" i="8"/>
  <c r="N295" i="8"/>
  <c r="P295" i="8"/>
  <c r="Q295" i="8"/>
  <c r="N296" i="8"/>
  <c r="P296" i="8"/>
  <c r="Q296" i="8"/>
  <c r="N297" i="8"/>
  <c r="P297" i="8"/>
  <c r="Q297" i="8"/>
  <c r="N298" i="8"/>
  <c r="P298" i="8"/>
  <c r="Q298" i="8"/>
  <c r="N299" i="8"/>
  <c r="P299" i="8"/>
  <c r="Q299" i="8"/>
  <c r="N300" i="8"/>
  <c r="P300" i="8"/>
  <c r="Q300" i="8"/>
  <c r="N301" i="8"/>
  <c r="P301" i="8"/>
  <c r="Q301" i="8"/>
  <c r="N302" i="8"/>
  <c r="P302" i="8"/>
  <c r="Q302" i="8"/>
  <c r="N303" i="8"/>
  <c r="P303" i="8"/>
  <c r="Q303" i="8"/>
  <c r="N304" i="8"/>
  <c r="P304" i="8"/>
  <c r="Q304" i="8"/>
  <c r="N305" i="8"/>
  <c r="P305" i="8"/>
  <c r="Q305" i="8"/>
  <c r="N306" i="8"/>
  <c r="P306" i="8"/>
  <c r="Q306" i="8"/>
  <c r="N307" i="8"/>
  <c r="P307" i="8"/>
  <c r="Q307" i="8"/>
  <c r="N308" i="8"/>
  <c r="P308" i="8"/>
  <c r="Q308" i="8"/>
  <c r="N309" i="8"/>
  <c r="P309" i="8"/>
  <c r="Q309" i="8"/>
  <c r="N310" i="8"/>
  <c r="P310" i="8"/>
  <c r="Q310" i="8"/>
  <c r="N311" i="8"/>
  <c r="P311" i="8"/>
  <c r="Q311" i="8"/>
  <c r="N312" i="8"/>
  <c r="P312" i="8"/>
  <c r="Q312" i="8"/>
  <c r="N313" i="8"/>
  <c r="P313" i="8"/>
  <c r="Q313" i="8"/>
  <c r="N314" i="8"/>
  <c r="P314" i="8"/>
  <c r="Q314" i="8"/>
  <c r="N315" i="8"/>
  <c r="P315" i="8"/>
  <c r="Q315" i="8"/>
  <c r="N316" i="8"/>
  <c r="P316" i="8"/>
  <c r="Q316" i="8"/>
  <c r="N317" i="8"/>
  <c r="P317" i="8"/>
  <c r="Q317" i="8"/>
  <c r="N318" i="8"/>
  <c r="P318" i="8"/>
  <c r="Q318" i="8"/>
  <c r="N319" i="8"/>
  <c r="P319" i="8"/>
  <c r="Q319" i="8"/>
  <c r="N320" i="8"/>
  <c r="P320" i="8"/>
  <c r="Q320" i="8"/>
  <c r="N321" i="8"/>
  <c r="P321" i="8"/>
  <c r="Q321" i="8"/>
  <c r="N322" i="8"/>
  <c r="P322" i="8"/>
  <c r="Q322" i="8"/>
  <c r="N323" i="8"/>
  <c r="P323" i="8"/>
  <c r="Q323" i="8"/>
  <c r="N324" i="8"/>
  <c r="P324" i="8"/>
  <c r="Q324" i="8"/>
  <c r="N325" i="8"/>
  <c r="P325" i="8"/>
  <c r="Q325" i="8"/>
  <c r="N326" i="8"/>
  <c r="P326" i="8"/>
  <c r="Q326" i="8"/>
  <c r="N327" i="8"/>
  <c r="P327" i="8"/>
  <c r="Q327" i="8"/>
  <c r="N328" i="8"/>
  <c r="P328" i="8"/>
  <c r="Q328" i="8"/>
  <c r="N329" i="8"/>
  <c r="P329" i="8"/>
  <c r="Q329" i="8"/>
  <c r="N330" i="8"/>
  <c r="P330" i="8"/>
  <c r="Q330" i="8"/>
  <c r="N331" i="8"/>
  <c r="P331" i="8"/>
  <c r="Q331" i="8"/>
  <c r="N332" i="8"/>
  <c r="P332" i="8"/>
  <c r="Q332" i="8"/>
  <c r="N333" i="8"/>
  <c r="P333" i="8"/>
  <c r="Q333" i="8"/>
  <c r="N334" i="8"/>
  <c r="P334" i="8"/>
  <c r="Q334" i="8"/>
  <c r="N335" i="8"/>
  <c r="P335" i="8"/>
  <c r="Q335" i="8"/>
  <c r="N336" i="8"/>
  <c r="P336" i="8"/>
  <c r="Q336" i="8"/>
  <c r="N337" i="8"/>
  <c r="P337" i="8"/>
  <c r="Q337" i="8"/>
  <c r="N338" i="8"/>
  <c r="P338" i="8"/>
  <c r="Q338" i="8"/>
  <c r="N339" i="8"/>
  <c r="P339" i="8"/>
  <c r="Q339" i="8"/>
  <c r="N340" i="8"/>
  <c r="P340" i="8"/>
  <c r="Q340" i="8"/>
  <c r="N341" i="8"/>
  <c r="P341" i="8"/>
  <c r="Q341" i="8"/>
  <c r="N342" i="8"/>
  <c r="P342" i="8"/>
  <c r="Q342" i="8"/>
  <c r="N343" i="8"/>
  <c r="P343" i="8"/>
  <c r="Q343" i="8"/>
  <c r="N344" i="8"/>
  <c r="P344" i="8"/>
  <c r="Q344" i="8"/>
  <c r="N345" i="8"/>
  <c r="P345" i="8"/>
  <c r="Q345" i="8"/>
  <c r="N346" i="8"/>
  <c r="P346" i="8"/>
  <c r="Q346" i="8"/>
  <c r="N347" i="8"/>
  <c r="P347" i="8"/>
  <c r="Q347" i="8"/>
  <c r="N348" i="8"/>
  <c r="P348" i="8"/>
  <c r="Q348" i="8"/>
  <c r="N349" i="8"/>
  <c r="P349" i="8"/>
  <c r="Q349" i="8"/>
  <c r="N350" i="8"/>
  <c r="P350" i="8"/>
  <c r="Q350" i="8"/>
  <c r="N351" i="8"/>
  <c r="P351" i="8"/>
  <c r="Q351" i="8"/>
  <c r="N2" i="8"/>
  <c r="P2" i="8"/>
  <c r="Q2" i="8"/>
  <c r="I3" i="8"/>
  <c r="K3" i="8"/>
  <c r="L3" i="8"/>
  <c r="I4" i="8"/>
  <c r="K4" i="8"/>
  <c r="L4" i="8"/>
  <c r="I5" i="8"/>
  <c r="K5" i="8"/>
  <c r="L5" i="8"/>
  <c r="I6" i="8"/>
  <c r="K6" i="8"/>
  <c r="L6" i="8"/>
  <c r="I7" i="8"/>
  <c r="K7" i="8"/>
  <c r="L7" i="8"/>
  <c r="I8" i="8"/>
  <c r="K8" i="8"/>
  <c r="L8" i="8"/>
  <c r="I9" i="8"/>
  <c r="K9" i="8"/>
  <c r="L9" i="8"/>
  <c r="I10" i="8"/>
  <c r="K10" i="8"/>
  <c r="L10" i="8"/>
  <c r="I11" i="8"/>
  <c r="K11" i="8"/>
  <c r="L11" i="8"/>
  <c r="I12" i="8"/>
  <c r="K12" i="8"/>
  <c r="L12" i="8"/>
  <c r="I13" i="8"/>
  <c r="K13" i="8"/>
  <c r="L13" i="8"/>
  <c r="I14" i="8"/>
  <c r="K14" i="8"/>
  <c r="L14" i="8"/>
  <c r="I15" i="8"/>
  <c r="K15" i="8"/>
  <c r="L15" i="8"/>
  <c r="I16" i="8"/>
  <c r="K16" i="8"/>
  <c r="L16" i="8"/>
  <c r="I17" i="8"/>
  <c r="K17" i="8"/>
  <c r="L17" i="8"/>
  <c r="I18" i="8"/>
  <c r="K18" i="8"/>
  <c r="L18" i="8"/>
  <c r="I19" i="8"/>
  <c r="K19" i="8"/>
  <c r="L19" i="8"/>
  <c r="I20" i="8"/>
  <c r="K20" i="8"/>
  <c r="L20" i="8"/>
  <c r="I21" i="8"/>
  <c r="K21" i="8"/>
  <c r="L21" i="8"/>
  <c r="I22" i="8"/>
  <c r="K22" i="8"/>
  <c r="L22" i="8"/>
  <c r="I23" i="8"/>
  <c r="K23" i="8"/>
  <c r="L23" i="8"/>
  <c r="I24" i="8"/>
  <c r="K24" i="8"/>
  <c r="L24" i="8"/>
  <c r="I25" i="8"/>
  <c r="K25" i="8"/>
  <c r="L25" i="8"/>
  <c r="I26" i="8"/>
  <c r="K26" i="8"/>
  <c r="L26" i="8"/>
  <c r="I27" i="8"/>
  <c r="K27" i="8"/>
  <c r="L27" i="8"/>
  <c r="I28" i="8"/>
  <c r="K28" i="8"/>
  <c r="L28" i="8"/>
  <c r="I29" i="8"/>
  <c r="K29" i="8"/>
  <c r="L29" i="8"/>
  <c r="I30" i="8"/>
  <c r="K30" i="8"/>
  <c r="L30" i="8"/>
  <c r="I31" i="8"/>
  <c r="K31" i="8"/>
  <c r="L31" i="8"/>
  <c r="I32" i="8"/>
  <c r="K32" i="8"/>
  <c r="L32" i="8"/>
  <c r="I33" i="8"/>
  <c r="K33" i="8"/>
  <c r="L33" i="8"/>
  <c r="I34" i="8"/>
  <c r="K34" i="8"/>
  <c r="L34" i="8"/>
  <c r="I35" i="8"/>
  <c r="K35" i="8"/>
  <c r="L35" i="8"/>
  <c r="I36" i="8"/>
  <c r="K36" i="8"/>
  <c r="L36" i="8"/>
  <c r="I37" i="8"/>
  <c r="K37" i="8"/>
  <c r="L37" i="8"/>
  <c r="I38" i="8"/>
  <c r="K38" i="8"/>
  <c r="L38" i="8"/>
  <c r="I39" i="8"/>
  <c r="K39" i="8"/>
  <c r="L39" i="8"/>
  <c r="I40" i="8"/>
  <c r="K40" i="8"/>
  <c r="L40" i="8"/>
  <c r="I41" i="8"/>
  <c r="K41" i="8"/>
  <c r="L41" i="8"/>
  <c r="I42" i="8"/>
  <c r="K42" i="8"/>
  <c r="L42" i="8"/>
  <c r="I43" i="8"/>
  <c r="K43" i="8"/>
  <c r="L43" i="8"/>
  <c r="I44" i="8"/>
  <c r="K44" i="8"/>
  <c r="L44" i="8"/>
  <c r="I45" i="8"/>
  <c r="K45" i="8"/>
  <c r="L45" i="8"/>
  <c r="I46" i="8"/>
  <c r="K46" i="8"/>
  <c r="L46" i="8"/>
  <c r="I47" i="8"/>
  <c r="K47" i="8"/>
  <c r="L47" i="8"/>
  <c r="I48" i="8"/>
  <c r="K48" i="8"/>
  <c r="L48" i="8"/>
  <c r="I49" i="8"/>
  <c r="K49" i="8"/>
  <c r="L49" i="8"/>
  <c r="I50" i="8"/>
  <c r="K50" i="8"/>
  <c r="L50" i="8"/>
  <c r="I51" i="8"/>
  <c r="K51" i="8"/>
  <c r="L51" i="8"/>
  <c r="I52" i="8"/>
  <c r="K52" i="8"/>
  <c r="L52" i="8"/>
  <c r="I53" i="8"/>
  <c r="K53" i="8"/>
  <c r="L53" i="8"/>
  <c r="I54" i="8"/>
  <c r="K54" i="8"/>
  <c r="L54" i="8"/>
  <c r="I55" i="8"/>
  <c r="K55" i="8"/>
  <c r="L55" i="8"/>
  <c r="I56" i="8"/>
  <c r="K56" i="8"/>
  <c r="L56" i="8"/>
  <c r="I57" i="8"/>
  <c r="K57" i="8"/>
  <c r="L57" i="8"/>
  <c r="I58" i="8"/>
  <c r="K58" i="8"/>
  <c r="L58" i="8"/>
  <c r="I59" i="8"/>
  <c r="K59" i="8"/>
  <c r="L59" i="8"/>
  <c r="I60" i="8"/>
  <c r="K60" i="8"/>
  <c r="L60" i="8"/>
  <c r="I61" i="8"/>
  <c r="K61" i="8"/>
  <c r="L61" i="8"/>
  <c r="I62" i="8"/>
  <c r="K62" i="8"/>
  <c r="L62" i="8"/>
  <c r="I63" i="8"/>
  <c r="K63" i="8"/>
  <c r="L63" i="8"/>
  <c r="I64" i="8"/>
  <c r="K64" i="8"/>
  <c r="L64" i="8"/>
  <c r="I65" i="8"/>
  <c r="K65" i="8"/>
  <c r="L65" i="8"/>
  <c r="I66" i="8"/>
  <c r="K66" i="8"/>
  <c r="L66" i="8"/>
  <c r="I67" i="8"/>
  <c r="K67" i="8"/>
  <c r="L67" i="8"/>
  <c r="I68" i="8"/>
  <c r="K68" i="8"/>
  <c r="L68" i="8"/>
  <c r="I69" i="8"/>
  <c r="K69" i="8"/>
  <c r="L69" i="8"/>
  <c r="I70" i="8"/>
  <c r="K70" i="8"/>
  <c r="L70" i="8"/>
  <c r="I71" i="8"/>
  <c r="K71" i="8"/>
  <c r="L71" i="8"/>
  <c r="I72" i="8"/>
  <c r="K72" i="8"/>
  <c r="L72" i="8"/>
  <c r="I73" i="8"/>
  <c r="K73" i="8"/>
  <c r="L73" i="8"/>
  <c r="I74" i="8"/>
  <c r="K74" i="8"/>
  <c r="L74" i="8"/>
  <c r="I75" i="8"/>
  <c r="K75" i="8"/>
  <c r="L75" i="8"/>
  <c r="I76" i="8"/>
  <c r="K76" i="8"/>
  <c r="L76" i="8"/>
  <c r="I77" i="8"/>
  <c r="K77" i="8"/>
  <c r="L77" i="8"/>
  <c r="I78" i="8"/>
  <c r="K78" i="8"/>
  <c r="L78" i="8"/>
  <c r="I79" i="8"/>
  <c r="K79" i="8"/>
  <c r="L79" i="8"/>
  <c r="I80" i="8"/>
  <c r="K80" i="8"/>
  <c r="L80" i="8"/>
  <c r="I81" i="8"/>
  <c r="K81" i="8"/>
  <c r="L81" i="8"/>
  <c r="I82" i="8"/>
  <c r="K82" i="8"/>
  <c r="L82" i="8"/>
  <c r="I83" i="8"/>
  <c r="K83" i="8"/>
  <c r="L83" i="8"/>
  <c r="I84" i="8"/>
  <c r="K84" i="8"/>
  <c r="L84" i="8"/>
  <c r="I85" i="8"/>
  <c r="K85" i="8"/>
  <c r="L85" i="8"/>
  <c r="I86" i="8"/>
  <c r="K86" i="8"/>
  <c r="L86" i="8"/>
  <c r="I87" i="8"/>
  <c r="K87" i="8"/>
  <c r="L87" i="8"/>
  <c r="I88" i="8"/>
  <c r="K88" i="8"/>
  <c r="L88" i="8"/>
  <c r="I89" i="8"/>
  <c r="K89" i="8"/>
  <c r="L89" i="8"/>
  <c r="I90" i="8"/>
  <c r="K90" i="8"/>
  <c r="L90" i="8"/>
  <c r="I91" i="8"/>
  <c r="K91" i="8"/>
  <c r="L91" i="8"/>
  <c r="I92" i="8"/>
  <c r="K92" i="8"/>
  <c r="L92" i="8"/>
  <c r="I93" i="8"/>
  <c r="K93" i="8"/>
  <c r="L93" i="8"/>
  <c r="I94" i="8"/>
  <c r="K94" i="8"/>
  <c r="L94" i="8"/>
  <c r="I95" i="8"/>
  <c r="K95" i="8"/>
  <c r="L95" i="8"/>
  <c r="I96" i="8"/>
  <c r="K96" i="8"/>
  <c r="L96" i="8"/>
  <c r="I97" i="8"/>
  <c r="K97" i="8"/>
  <c r="L97" i="8"/>
  <c r="I98" i="8"/>
  <c r="K98" i="8"/>
  <c r="L98" i="8"/>
  <c r="I99" i="8"/>
  <c r="K99" i="8"/>
  <c r="L99" i="8"/>
  <c r="I100" i="8"/>
  <c r="K100" i="8"/>
  <c r="L100" i="8"/>
  <c r="I101" i="8"/>
  <c r="K101" i="8"/>
  <c r="L101" i="8"/>
  <c r="I102" i="8"/>
  <c r="K102" i="8"/>
  <c r="L102" i="8"/>
  <c r="I103" i="8"/>
  <c r="K103" i="8"/>
  <c r="L103" i="8"/>
  <c r="I104" i="8"/>
  <c r="K104" i="8"/>
  <c r="L104" i="8"/>
  <c r="I105" i="8"/>
  <c r="K105" i="8"/>
  <c r="L105" i="8"/>
  <c r="I106" i="8"/>
  <c r="K106" i="8"/>
  <c r="L106" i="8"/>
  <c r="I107" i="8"/>
  <c r="K107" i="8"/>
  <c r="L107" i="8"/>
  <c r="I108" i="8"/>
  <c r="K108" i="8"/>
  <c r="L108" i="8"/>
  <c r="I109" i="8"/>
  <c r="K109" i="8"/>
  <c r="L109" i="8"/>
  <c r="I110" i="8"/>
  <c r="K110" i="8"/>
  <c r="L110" i="8"/>
  <c r="I111" i="8"/>
  <c r="K111" i="8"/>
  <c r="L111" i="8"/>
  <c r="I112" i="8"/>
  <c r="K112" i="8"/>
  <c r="L112" i="8"/>
  <c r="I113" i="8"/>
  <c r="K113" i="8"/>
  <c r="L113" i="8"/>
  <c r="I114" i="8"/>
  <c r="K114" i="8"/>
  <c r="L114" i="8"/>
  <c r="I115" i="8"/>
  <c r="K115" i="8"/>
  <c r="L115" i="8"/>
  <c r="I116" i="8"/>
  <c r="K116" i="8"/>
  <c r="L116" i="8"/>
  <c r="I117" i="8"/>
  <c r="K117" i="8"/>
  <c r="L117" i="8"/>
  <c r="I118" i="8"/>
  <c r="K118" i="8"/>
  <c r="L118" i="8"/>
  <c r="I119" i="8"/>
  <c r="K119" i="8"/>
  <c r="L119" i="8"/>
  <c r="I120" i="8"/>
  <c r="K120" i="8"/>
  <c r="L120" i="8"/>
  <c r="I121" i="8"/>
  <c r="K121" i="8"/>
  <c r="L121" i="8"/>
  <c r="I122" i="8"/>
  <c r="K122" i="8"/>
  <c r="L122" i="8"/>
  <c r="I123" i="8"/>
  <c r="K123" i="8"/>
  <c r="L123" i="8"/>
  <c r="I124" i="8"/>
  <c r="K124" i="8"/>
  <c r="L124" i="8"/>
  <c r="I125" i="8"/>
  <c r="K125" i="8"/>
  <c r="L125" i="8"/>
  <c r="I126" i="8"/>
  <c r="K126" i="8"/>
  <c r="L126" i="8"/>
  <c r="I127" i="8"/>
  <c r="K127" i="8"/>
  <c r="L127" i="8"/>
  <c r="I128" i="8"/>
  <c r="K128" i="8"/>
  <c r="L128" i="8"/>
  <c r="I129" i="8"/>
  <c r="K129" i="8"/>
  <c r="L129" i="8"/>
  <c r="I130" i="8"/>
  <c r="K130" i="8"/>
  <c r="L130" i="8"/>
  <c r="I131" i="8"/>
  <c r="K131" i="8"/>
  <c r="L131" i="8"/>
  <c r="I132" i="8"/>
  <c r="K132" i="8"/>
  <c r="L132" i="8"/>
  <c r="I133" i="8"/>
  <c r="K133" i="8"/>
  <c r="L133" i="8"/>
  <c r="I134" i="8"/>
  <c r="K134" i="8"/>
  <c r="L134" i="8"/>
  <c r="I135" i="8"/>
  <c r="K135" i="8"/>
  <c r="L135" i="8"/>
  <c r="I136" i="8"/>
  <c r="K136" i="8"/>
  <c r="L136" i="8"/>
  <c r="I137" i="8"/>
  <c r="K137" i="8"/>
  <c r="L137" i="8"/>
  <c r="I138" i="8"/>
  <c r="K138" i="8"/>
  <c r="L138" i="8"/>
  <c r="I139" i="8"/>
  <c r="K139" i="8"/>
  <c r="L139" i="8"/>
  <c r="I140" i="8"/>
  <c r="K140" i="8"/>
  <c r="L140" i="8"/>
  <c r="I141" i="8"/>
  <c r="K141" i="8"/>
  <c r="L141" i="8"/>
  <c r="I142" i="8"/>
  <c r="K142" i="8"/>
  <c r="L142" i="8"/>
  <c r="I143" i="8"/>
  <c r="K143" i="8"/>
  <c r="L143" i="8"/>
  <c r="I144" i="8"/>
  <c r="K144" i="8"/>
  <c r="L144" i="8"/>
  <c r="I145" i="8"/>
  <c r="K145" i="8"/>
  <c r="L145" i="8"/>
  <c r="I146" i="8"/>
  <c r="K146" i="8"/>
  <c r="L146" i="8"/>
  <c r="I147" i="8"/>
  <c r="K147" i="8"/>
  <c r="L147" i="8"/>
  <c r="I148" i="8"/>
  <c r="K148" i="8"/>
  <c r="L148" i="8"/>
  <c r="I149" i="8"/>
  <c r="K149" i="8"/>
  <c r="L149" i="8"/>
  <c r="I150" i="8"/>
  <c r="K150" i="8"/>
  <c r="L150" i="8"/>
  <c r="I151" i="8"/>
  <c r="K151" i="8"/>
  <c r="L151" i="8"/>
  <c r="I152" i="8"/>
  <c r="K152" i="8"/>
  <c r="L152" i="8"/>
  <c r="I153" i="8"/>
  <c r="K153" i="8"/>
  <c r="L153" i="8"/>
  <c r="I154" i="8"/>
  <c r="K154" i="8"/>
  <c r="L154" i="8"/>
  <c r="I155" i="8"/>
  <c r="K155" i="8"/>
  <c r="L155" i="8"/>
  <c r="I156" i="8"/>
  <c r="K156" i="8"/>
  <c r="L156" i="8"/>
  <c r="I157" i="8"/>
  <c r="K157" i="8"/>
  <c r="L157" i="8"/>
  <c r="I158" i="8"/>
  <c r="K158" i="8"/>
  <c r="L158" i="8"/>
  <c r="I159" i="8"/>
  <c r="K159" i="8"/>
  <c r="L159" i="8"/>
  <c r="I160" i="8"/>
  <c r="K160" i="8"/>
  <c r="L160" i="8"/>
  <c r="I161" i="8"/>
  <c r="K161" i="8"/>
  <c r="L161" i="8"/>
  <c r="I162" i="8"/>
  <c r="K162" i="8"/>
  <c r="L162" i="8"/>
  <c r="I163" i="8"/>
  <c r="K163" i="8"/>
  <c r="L163" i="8"/>
  <c r="I164" i="8"/>
  <c r="K164" i="8"/>
  <c r="L164" i="8"/>
  <c r="I165" i="8"/>
  <c r="K165" i="8"/>
  <c r="L165" i="8"/>
  <c r="I166" i="8"/>
  <c r="K166" i="8"/>
  <c r="L166" i="8"/>
  <c r="I167" i="8"/>
  <c r="K167" i="8"/>
  <c r="L167" i="8"/>
  <c r="I168" i="8"/>
  <c r="K168" i="8"/>
  <c r="L168" i="8"/>
  <c r="I169" i="8"/>
  <c r="K169" i="8"/>
  <c r="L169" i="8"/>
  <c r="I170" i="8"/>
  <c r="K170" i="8"/>
  <c r="L170" i="8"/>
  <c r="I171" i="8"/>
  <c r="K171" i="8"/>
  <c r="L171" i="8"/>
  <c r="I172" i="8"/>
  <c r="K172" i="8"/>
  <c r="L172" i="8"/>
  <c r="I173" i="8"/>
  <c r="K173" i="8"/>
  <c r="L173" i="8"/>
  <c r="I174" i="8"/>
  <c r="K174" i="8"/>
  <c r="L174" i="8"/>
  <c r="I175" i="8"/>
  <c r="K175" i="8"/>
  <c r="L175" i="8"/>
  <c r="I176" i="8"/>
  <c r="K176" i="8"/>
  <c r="L176" i="8"/>
  <c r="I177" i="8"/>
  <c r="K177" i="8"/>
  <c r="L177" i="8"/>
  <c r="I178" i="8"/>
  <c r="K178" i="8"/>
  <c r="L178" i="8"/>
  <c r="I179" i="8"/>
  <c r="K179" i="8"/>
  <c r="L179" i="8"/>
  <c r="I180" i="8"/>
  <c r="K180" i="8"/>
  <c r="L180" i="8"/>
  <c r="I181" i="8"/>
  <c r="K181" i="8"/>
  <c r="L181" i="8"/>
  <c r="I182" i="8"/>
  <c r="K182" i="8"/>
  <c r="L182" i="8"/>
  <c r="I183" i="8"/>
  <c r="K183" i="8"/>
  <c r="L183" i="8"/>
  <c r="I184" i="8"/>
  <c r="K184" i="8"/>
  <c r="L184" i="8"/>
  <c r="I185" i="8"/>
  <c r="K185" i="8"/>
  <c r="L185" i="8"/>
  <c r="I186" i="8"/>
  <c r="K186" i="8"/>
  <c r="L186" i="8"/>
  <c r="I187" i="8"/>
  <c r="K187" i="8"/>
  <c r="L187" i="8"/>
  <c r="I188" i="8"/>
  <c r="K188" i="8"/>
  <c r="L188" i="8"/>
  <c r="I189" i="8"/>
  <c r="K189" i="8"/>
  <c r="L189" i="8"/>
  <c r="I190" i="8"/>
  <c r="K190" i="8"/>
  <c r="L190" i="8"/>
  <c r="I191" i="8"/>
  <c r="K191" i="8"/>
  <c r="L191" i="8"/>
  <c r="I192" i="8"/>
  <c r="K192" i="8"/>
  <c r="L192" i="8"/>
  <c r="I193" i="8"/>
  <c r="K193" i="8"/>
  <c r="L193" i="8"/>
  <c r="I194" i="8"/>
  <c r="K194" i="8"/>
  <c r="L194" i="8"/>
  <c r="I195" i="8"/>
  <c r="K195" i="8"/>
  <c r="L195" i="8"/>
  <c r="I196" i="8"/>
  <c r="K196" i="8"/>
  <c r="L196" i="8"/>
  <c r="I197" i="8"/>
  <c r="K197" i="8"/>
  <c r="L197" i="8"/>
  <c r="I198" i="8"/>
  <c r="K198" i="8"/>
  <c r="L198" i="8"/>
  <c r="I199" i="8"/>
  <c r="K199" i="8"/>
  <c r="L199" i="8"/>
  <c r="I200" i="8"/>
  <c r="K200" i="8"/>
  <c r="L200" i="8"/>
  <c r="I201" i="8"/>
  <c r="K201" i="8"/>
  <c r="L201" i="8"/>
  <c r="I202" i="8"/>
  <c r="K202" i="8"/>
  <c r="L202" i="8"/>
  <c r="I203" i="8"/>
  <c r="K203" i="8"/>
  <c r="L203" i="8"/>
  <c r="I204" i="8"/>
  <c r="K204" i="8"/>
  <c r="L204" i="8"/>
  <c r="I205" i="8"/>
  <c r="K205" i="8"/>
  <c r="L205" i="8"/>
  <c r="I206" i="8"/>
  <c r="K206" i="8"/>
  <c r="L206" i="8"/>
  <c r="I207" i="8"/>
  <c r="K207" i="8"/>
  <c r="L207" i="8"/>
  <c r="I208" i="8"/>
  <c r="K208" i="8"/>
  <c r="L208" i="8"/>
  <c r="I209" i="8"/>
  <c r="K209" i="8"/>
  <c r="L209" i="8"/>
  <c r="I210" i="8"/>
  <c r="K210" i="8"/>
  <c r="L210" i="8"/>
  <c r="I211" i="8"/>
  <c r="K211" i="8"/>
  <c r="L211" i="8"/>
  <c r="I212" i="8"/>
  <c r="K212" i="8"/>
  <c r="L212" i="8"/>
  <c r="I213" i="8"/>
  <c r="K213" i="8"/>
  <c r="L213" i="8"/>
  <c r="I214" i="8"/>
  <c r="K214" i="8"/>
  <c r="L214" i="8"/>
  <c r="I215" i="8"/>
  <c r="K215" i="8"/>
  <c r="L215" i="8"/>
  <c r="I216" i="8"/>
  <c r="K216" i="8"/>
  <c r="L216" i="8"/>
  <c r="I217" i="8"/>
  <c r="K217" i="8"/>
  <c r="L217" i="8"/>
  <c r="I218" i="8"/>
  <c r="K218" i="8"/>
  <c r="L218" i="8"/>
  <c r="I219" i="8"/>
  <c r="K219" i="8"/>
  <c r="L219" i="8"/>
  <c r="I220" i="8"/>
  <c r="K220" i="8"/>
  <c r="L220" i="8"/>
  <c r="I221" i="8"/>
  <c r="K221" i="8"/>
  <c r="L221" i="8"/>
  <c r="I222" i="8"/>
  <c r="K222" i="8"/>
  <c r="L222" i="8"/>
  <c r="I223" i="8"/>
  <c r="K223" i="8"/>
  <c r="L223" i="8"/>
  <c r="I224" i="8"/>
  <c r="K224" i="8"/>
  <c r="L224" i="8"/>
  <c r="I225" i="8"/>
  <c r="K225" i="8"/>
  <c r="L225" i="8"/>
  <c r="I226" i="8"/>
  <c r="K226" i="8"/>
  <c r="L226" i="8"/>
  <c r="I227" i="8"/>
  <c r="K227" i="8"/>
  <c r="L227" i="8"/>
  <c r="I228" i="8"/>
  <c r="K228" i="8"/>
  <c r="L228" i="8"/>
  <c r="I229" i="8"/>
  <c r="K229" i="8"/>
  <c r="L229" i="8"/>
  <c r="I230" i="8"/>
  <c r="K230" i="8"/>
  <c r="L230" i="8"/>
  <c r="I231" i="8"/>
  <c r="K231" i="8"/>
  <c r="L231" i="8"/>
  <c r="I232" i="8"/>
  <c r="K232" i="8"/>
  <c r="L232" i="8"/>
  <c r="I233" i="8"/>
  <c r="K233" i="8"/>
  <c r="L233" i="8"/>
  <c r="I234" i="8"/>
  <c r="K234" i="8"/>
  <c r="L234" i="8"/>
  <c r="I235" i="8"/>
  <c r="K235" i="8"/>
  <c r="L235" i="8"/>
  <c r="I236" i="8"/>
  <c r="K236" i="8"/>
  <c r="L236" i="8"/>
  <c r="I237" i="8"/>
  <c r="K237" i="8"/>
  <c r="L237" i="8"/>
  <c r="I238" i="8"/>
  <c r="K238" i="8"/>
  <c r="L238" i="8"/>
  <c r="I239" i="8"/>
  <c r="K239" i="8"/>
  <c r="L239" i="8"/>
  <c r="I240" i="8"/>
  <c r="K240" i="8"/>
  <c r="L240" i="8"/>
  <c r="I241" i="8"/>
  <c r="K241" i="8"/>
  <c r="L241" i="8"/>
  <c r="I242" i="8"/>
  <c r="K242" i="8"/>
  <c r="L242" i="8"/>
  <c r="I243" i="8"/>
  <c r="K243" i="8"/>
  <c r="L243" i="8"/>
  <c r="I244" i="8"/>
  <c r="K244" i="8"/>
  <c r="L244" i="8"/>
  <c r="I245" i="8"/>
  <c r="K245" i="8"/>
  <c r="L245" i="8"/>
  <c r="I246" i="8"/>
  <c r="K246" i="8"/>
  <c r="L246" i="8"/>
  <c r="I247" i="8"/>
  <c r="K247" i="8"/>
  <c r="L247" i="8"/>
  <c r="I248" i="8"/>
  <c r="K248" i="8"/>
  <c r="L248" i="8"/>
  <c r="I249" i="8"/>
  <c r="K249" i="8"/>
  <c r="L249" i="8"/>
  <c r="I250" i="8"/>
  <c r="K250" i="8"/>
  <c r="L250" i="8"/>
  <c r="I251" i="8"/>
  <c r="K251" i="8"/>
  <c r="L251" i="8"/>
  <c r="I252" i="8"/>
  <c r="K252" i="8"/>
  <c r="L252" i="8"/>
  <c r="I253" i="8"/>
  <c r="K253" i="8"/>
  <c r="L253" i="8"/>
  <c r="I254" i="8"/>
  <c r="K254" i="8"/>
  <c r="L254" i="8"/>
  <c r="I255" i="8"/>
  <c r="K255" i="8"/>
  <c r="L255" i="8"/>
  <c r="I256" i="8"/>
  <c r="K256" i="8"/>
  <c r="L256" i="8"/>
  <c r="I257" i="8"/>
  <c r="K257" i="8"/>
  <c r="L257" i="8"/>
  <c r="I258" i="8"/>
  <c r="K258" i="8"/>
  <c r="L258" i="8"/>
  <c r="I259" i="8"/>
  <c r="K259" i="8"/>
  <c r="L259" i="8"/>
  <c r="I260" i="8"/>
  <c r="K260" i="8"/>
  <c r="L260" i="8"/>
  <c r="I261" i="8"/>
  <c r="K261" i="8"/>
  <c r="L261" i="8"/>
  <c r="I262" i="8"/>
  <c r="K262" i="8"/>
  <c r="L262" i="8"/>
  <c r="I263" i="8"/>
  <c r="K263" i="8"/>
  <c r="L263" i="8"/>
  <c r="I264" i="8"/>
  <c r="K264" i="8"/>
  <c r="L264" i="8"/>
  <c r="I265" i="8"/>
  <c r="K265" i="8"/>
  <c r="L265" i="8"/>
  <c r="I266" i="8"/>
  <c r="K266" i="8"/>
  <c r="L266" i="8"/>
  <c r="I267" i="8"/>
  <c r="K267" i="8"/>
  <c r="L267" i="8"/>
  <c r="I268" i="8"/>
  <c r="K268" i="8"/>
  <c r="L268" i="8"/>
  <c r="I269" i="8"/>
  <c r="K269" i="8"/>
  <c r="L269" i="8"/>
  <c r="I270" i="8"/>
  <c r="K270" i="8"/>
  <c r="L270" i="8"/>
  <c r="I271" i="8"/>
  <c r="K271" i="8"/>
  <c r="L271" i="8"/>
  <c r="I272" i="8"/>
  <c r="K272" i="8"/>
  <c r="L272" i="8"/>
  <c r="I273" i="8"/>
  <c r="K273" i="8"/>
  <c r="L273" i="8"/>
  <c r="I274" i="8"/>
  <c r="K274" i="8"/>
  <c r="L274" i="8"/>
  <c r="I275" i="8"/>
  <c r="K275" i="8"/>
  <c r="L275" i="8"/>
  <c r="I276" i="8"/>
  <c r="K276" i="8"/>
  <c r="L276" i="8"/>
  <c r="I277" i="8"/>
  <c r="K277" i="8"/>
  <c r="L277" i="8"/>
  <c r="I278" i="8"/>
  <c r="K278" i="8"/>
  <c r="L278" i="8"/>
  <c r="I279" i="8"/>
  <c r="K279" i="8"/>
  <c r="L279" i="8"/>
  <c r="I280" i="8"/>
  <c r="K280" i="8"/>
  <c r="L280" i="8"/>
  <c r="I281" i="8"/>
  <c r="K281" i="8"/>
  <c r="L281" i="8"/>
  <c r="I282" i="8"/>
  <c r="K282" i="8"/>
  <c r="L282" i="8"/>
  <c r="I283" i="8"/>
  <c r="K283" i="8"/>
  <c r="L283" i="8"/>
  <c r="I284" i="8"/>
  <c r="K284" i="8"/>
  <c r="L284" i="8"/>
  <c r="I285" i="8"/>
  <c r="K285" i="8"/>
  <c r="L285" i="8"/>
  <c r="I286" i="8"/>
  <c r="K286" i="8"/>
  <c r="L286" i="8"/>
  <c r="I287" i="8"/>
  <c r="K287" i="8"/>
  <c r="L287" i="8"/>
  <c r="I288" i="8"/>
  <c r="K288" i="8"/>
  <c r="L288" i="8"/>
  <c r="I289" i="8"/>
  <c r="K289" i="8"/>
  <c r="L289" i="8"/>
  <c r="I290" i="8"/>
  <c r="K290" i="8"/>
  <c r="L290" i="8"/>
  <c r="I291" i="8"/>
  <c r="K291" i="8"/>
  <c r="L291" i="8"/>
  <c r="I292" i="8"/>
  <c r="K292" i="8"/>
  <c r="L292" i="8"/>
  <c r="I293" i="8"/>
  <c r="K293" i="8"/>
  <c r="L293" i="8"/>
  <c r="I294" i="8"/>
  <c r="K294" i="8"/>
  <c r="L294" i="8"/>
  <c r="I295" i="8"/>
  <c r="K295" i="8"/>
  <c r="L295" i="8"/>
  <c r="I296" i="8"/>
  <c r="K296" i="8"/>
  <c r="L296" i="8"/>
  <c r="I297" i="8"/>
  <c r="K297" i="8"/>
  <c r="L297" i="8"/>
  <c r="I298" i="8"/>
  <c r="K298" i="8"/>
  <c r="L298" i="8"/>
  <c r="I299" i="8"/>
  <c r="K299" i="8"/>
  <c r="L299" i="8"/>
  <c r="I300" i="8"/>
  <c r="K300" i="8"/>
  <c r="L300" i="8"/>
  <c r="I301" i="8"/>
  <c r="K301" i="8"/>
  <c r="L301" i="8"/>
  <c r="I302" i="8"/>
  <c r="K302" i="8"/>
  <c r="L302" i="8"/>
  <c r="I303" i="8"/>
  <c r="K303" i="8"/>
  <c r="L303" i="8"/>
  <c r="I304" i="8"/>
  <c r="K304" i="8"/>
  <c r="L304" i="8"/>
  <c r="I305" i="8"/>
  <c r="K305" i="8"/>
  <c r="L305" i="8"/>
  <c r="I306" i="8"/>
  <c r="K306" i="8"/>
  <c r="L306" i="8"/>
  <c r="I307" i="8"/>
  <c r="K307" i="8"/>
  <c r="L307" i="8"/>
  <c r="I308" i="8"/>
  <c r="K308" i="8"/>
  <c r="L308" i="8"/>
  <c r="I309" i="8"/>
  <c r="K309" i="8"/>
  <c r="L309" i="8"/>
  <c r="I310" i="8"/>
  <c r="K310" i="8"/>
  <c r="L310" i="8"/>
  <c r="I311" i="8"/>
  <c r="K311" i="8"/>
  <c r="L311" i="8"/>
  <c r="I312" i="8"/>
  <c r="K312" i="8"/>
  <c r="L312" i="8"/>
  <c r="I313" i="8"/>
  <c r="K313" i="8"/>
  <c r="L313" i="8"/>
  <c r="I314" i="8"/>
  <c r="K314" i="8"/>
  <c r="L314" i="8"/>
  <c r="I315" i="8"/>
  <c r="K315" i="8"/>
  <c r="L315" i="8"/>
  <c r="I316" i="8"/>
  <c r="K316" i="8"/>
  <c r="L316" i="8"/>
  <c r="I317" i="8"/>
  <c r="K317" i="8"/>
  <c r="L317" i="8"/>
  <c r="I318" i="8"/>
  <c r="K318" i="8"/>
  <c r="L318" i="8"/>
  <c r="I319" i="8"/>
  <c r="K319" i="8"/>
  <c r="L319" i="8"/>
  <c r="I320" i="8"/>
  <c r="K320" i="8"/>
  <c r="L320" i="8"/>
  <c r="I321" i="8"/>
  <c r="K321" i="8"/>
  <c r="L321" i="8"/>
  <c r="I322" i="8"/>
  <c r="K322" i="8"/>
  <c r="L322" i="8"/>
  <c r="I323" i="8"/>
  <c r="K323" i="8"/>
  <c r="L323" i="8"/>
  <c r="I324" i="8"/>
  <c r="K324" i="8"/>
  <c r="L324" i="8"/>
  <c r="I325" i="8"/>
  <c r="K325" i="8"/>
  <c r="L325" i="8"/>
  <c r="I326" i="8"/>
  <c r="K326" i="8"/>
  <c r="L326" i="8"/>
  <c r="I327" i="8"/>
  <c r="K327" i="8"/>
  <c r="L327" i="8"/>
  <c r="I328" i="8"/>
  <c r="K328" i="8"/>
  <c r="L328" i="8"/>
  <c r="I329" i="8"/>
  <c r="K329" i="8"/>
  <c r="L329" i="8"/>
  <c r="I330" i="8"/>
  <c r="K330" i="8"/>
  <c r="L330" i="8"/>
  <c r="I331" i="8"/>
  <c r="K331" i="8"/>
  <c r="L331" i="8"/>
  <c r="I332" i="8"/>
  <c r="K332" i="8"/>
  <c r="L332" i="8"/>
  <c r="I333" i="8"/>
  <c r="K333" i="8"/>
  <c r="L333" i="8"/>
  <c r="I334" i="8"/>
  <c r="K334" i="8"/>
  <c r="L334" i="8"/>
  <c r="I335" i="8"/>
  <c r="K335" i="8"/>
  <c r="L335" i="8"/>
  <c r="I336" i="8"/>
  <c r="K336" i="8"/>
  <c r="L336" i="8"/>
  <c r="I337" i="8"/>
  <c r="K337" i="8"/>
  <c r="L337" i="8"/>
  <c r="I338" i="8"/>
  <c r="K338" i="8"/>
  <c r="L338" i="8"/>
  <c r="I339" i="8"/>
  <c r="K339" i="8"/>
  <c r="L339" i="8"/>
  <c r="I340" i="8"/>
  <c r="K340" i="8"/>
  <c r="L340" i="8"/>
  <c r="I341" i="8"/>
  <c r="K341" i="8"/>
  <c r="L341" i="8"/>
  <c r="I342" i="8"/>
  <c r="K342" i="8"/>
  <c r="L342" i="8"/>
  <c r="I343" i="8"/>
  <c r="K343" i="8"/>
  <c r="L343" i="8"/>
  <c r="I344" i="8"/>
  <c r="K344" i="8"/>
  <c r="L344" i="8"/>
  <c r="I345" i="8"/>
  <c r="K345" i="8"/>
  <c r="L345" i="8"/>
  <c r="I346" i="8"/>
  <c r="K346" i="8"/>
  <c r="L346" i="8"/>
  <c r="I347" i="8"/>
  <c r="K347" i="8"/>
  <c r="L347" i="8"/>
  <c r="I348" i="8"/>
  <c r="K348" i="8"/>
  <c r="L348" i="8"/>
  <c r="I349" i="8"/>
  <c r="K349" i="8"/>
  <c r="L349" i="8"/>
  <c r="I350" i="8"/>
  <c r="K350" i="8"/>
  <c r="L350" i="8"/>
  <c r="I351" i="8"/>
  <c r="K351" i="8"/>
  <c r="L351" i="8"/>
  <c r="I2" i="8"/>
  <c r="K2" i="8"/>
  <c r="L2" i="8"/>
  <c r="D3" i="8"/>
  <c r="F3" i="8"/>
  <c r="G3" i="8"/>
  <c r="D4" i="8"/>
  <c r="F4" i="8"/>
  <c r="G4" i="8"/>
  <c r="D5" i="8"/>
  <c r="F5" i="8"/>
  <c r="G5" i="8"/>
  <c r="D6" i="8"/>
  <c r="F6" i="8"/>
  <c r="G6" i="8"/>
  <c r="D7" i="8"/>
  <c r="F7" i="8"/>
  <c r="G7" i="8"/>
  <c r="D8" i="8"/>
  <c r="F8" i="8"/>
  <c r="G8" i="8"/>
  <c r="D9" i="8"/>
  <c r="F9" i="8"/>
  <c r="G9" i="8"/>
  <c r="D10" i="8"/>
  <c r="F10" i="8"/>
  <c r="G10" i="8"/>
  <c r="D11" i="8"/>
  <c r="F11" i="8"/>
  <c r="G11" i="8"/>
  <c r="D12" i="8"/>
  <c r="F12" i="8"/>
  <c r="G12" i="8"/>
  <c r="D13" i="8"/>
  <c r="F13" i="8"/>
  <c r="G13" i="8"/>
  <c r="D14" i="8"/>
  <c r="F14" i="8"/>
  <c r="G14" i="8"/>
  <c r="D15" i="8"/>
  <c r="F15" i="8"/>
  <c r="G15" i="8"/>
  <c r="D16" i="8"/>
  <c r="F16" i="8"/>
  <c r="G16" i="8"/>
  <c r="D17" i="8"/>
  <c r="F17" i="8"/>
  <c r="G17" i="8"/>
  <c r="D18" i="8"/>
  <c r="F18" i="8"/>
  <c r="G18" i="8"/>
  <c r="D19" i="8"/>
  <c r="F19" i="8"/>
  <c r="G19" i="8"/>
  <c r="D20" i="8"/>
  <c r="F20" i="8"/>
  <c r="G20" i="8"/>
  <c r="D21" i="8"/>
  <c r="F21" i="8"/>
  <c r="G21" i="8"/>
  <c r="D22" i="8"/>
  <c r="F22" i="8"/>
  <c r="G22" i="8"/>
  <c r="D23" i="8"/>
  <c r="F23" i="8"/>
  <c r="G23" i="8"/>
  <c r="D24" i="8"/>
  <c r="F24" i="8"/>
  <c r="G24" i="8"/>
  <c r="D25" i="8"/>
  <c r="F25" i="8"/>
  <c r="G25" i="8"/>
  <c r="D26" i="8"/>
  <c r="F26" i="8"/>
  <c r="G26" i="8"/>
  <c r="D27" i="8"/>
  <c r="F27" i="8"/>
  <c r="G27" i="8"/>
  <c r="D28" i="8"/>
  <c r="F28" i="8"/>
  <c r="G28" i="8"/>
  <c r="D29" i="8"/>
  <c r="F29" i="8"/>
  <c r="G29" i="8"/>
  <c r="D30" i="8"/>
  <c r="F30" i="8"/>
  <c r="G30" i="8"/>
  <c r="D31" i="8"/>
  <c r="F31" i="8"/>
  <c r="G31" i="8"/>
  <c r="D32" i="8"/>
  <c r="F32" i="8"/>
  <c r="G32" i="8"/>
  <c r="D33" i="8"/>
  <c r="F33" i="8"/>
  <c r="G33" i="8"/>
  <c r="D34" i="8"/>
  <c r="F34" i="8"/>
  <c r="G34" i="8"/>
  <c r="D35" i="8"/>
  <c r="F35" i="8"/>
  <c r="G35" i="8"/>
  <c r="D36" i="8"/>
  <c r="F36" i="8"/>
  <c r="G36" i="8"/>
  <c r="D37" i="8"/>
  <c r="F37" i="8"/>
  <c r="G37" i="8"/>
  <c r="D38" i="8"/>
  <c r="F38" i="8"/>
  <c r="G38" i="8"/>
  <c r="D39" i="8"/>
  <c r="F39" i="8"/>
  <c r="G39" i="8"/>
  <c r="D40" i="8"/>
  <c r="F40" i="8"/>
  <c r="G40" i="8"/>
  <c r="D41" i="8"/>
  <c r="F41" i="8"/>
  <c r="G41" i="8"/>
  <c r="D42" i="8"/>
  <c r="F42" i="8"/>
  <c r="G42" i="8"/>
  <c r="D43" i="8"/>
  <c r="F43" i="8"/>
  <c r="G43" i="8"/>
  <c r="D44" i="8"/>
  <c r="F44" i="8"/>
  <c r="G44" i="8"/>
  <c r="D45" i="8"/>
  <c r="F45" i="8"/>
  <c r="G45" i="8"/>
  <c r="D46" i="8"/>
  <c r="F46" i="8"/>
  <c r="G46" i="8"/>
  <c r="D47" i="8"/>
  <c r="F47" i="8"/>
  <c r="G47" i="8"/>
  <c r="D48" i="8"/>
  <c r="F48" i="8"/>
  <c r="G48" i="8"/>
  <c r="D49" i="8"/>
  <c r="F49" i="8"/>
  <c r="G49" i="8"/>
  <c r="D50" i="8"/>
  <c r="F50" i="8"/>
  <c r="G50" i="8"/>
  <c r="D51" i="8"/>
  <c r="F51" i="8"/>
  <c r="G51" i="8"/>
  <c r="D52" i="8"/>
  <c r="F52" i="8"/>
  <c r="G52" i="8"/>
  <c r="D53" i="8"/>
  <c r="F53" i="8"/>
  <c r="G53" i="8"/>
  <c r="D54" i="8"/>
  <c r="F54" i="8"/>
  <c r="G54" i="8"/>
  <c r="D55" i="8"/>
  <c r="F55" i="8"/>
  <c r="G55" i="8"/>
  <c r="D56" i="8"/>
  <c r="F56" i="8"/>
  <c r="G56" i="8"/>
  <c r="D57" i="8"/>
  <c r="F57" i="8"/>
  <c r="G57" i="8"/>
  <c r="D58" i="8"/>
  <c r="F58" i="8"/>
  <c r="G58" i="8"/>
  <c r="D59" i="8"/>
  <c r="F59" i="8"/>
  <c r="G59" i="8"/>
  <c r="D60" i="8"/>
  <c r="F60" i="8"/>
  <c r="G60" i="8"/>
  <c r="D61" i="8"/>
  <c r="F61" i="8"/>
  <c r="G61" i="8"/>
  <c r="D62" i="8"/>
  <c r="F62" i="8"/>
  <c r="G62" i="8"/>
  <c r="D63" i="8"/>
  <c r="F63" i="8"/>
  <c r="G63" i="8"/>
  <c r="D64" i="8"/>
  <c r="F64" i="8"/>
  <c r="G64" i="8"/>
  <c r="D65" i="8"/>
  <c r="F65" i="8"/>
  <c r="G65" i="8"/>
  <c r="D66" i="8"/>
  <c r="F66" i="8"/>
  <c r="G66" i="8"/>
  <c r="D67" i="8"/>
  <c r="F67" i="8"/>
  <c r="G67" i="8"/>
  <c r="D68" i="8"/>
  <c r="F68" i="8"/>
  <c r="G68" i="8"/>
  <c r="D69" i="8"/>
  <c r="F69" i="8"/>
  <c r="G69" i="8"/>
  <c r="D70" i="8"/>
  <c r="F70" i="8"/>
  <c r="G70" i="8"/>
  <c r="D71" i="8"/>
  <c r="F71" i="8"/>
  <c r="G71" i="8"/>
  <c r="D72" i="8"/>
  <c r="F72" i="8"/>
  <c r="G72" i="8"/>
  <c r="D73" i="8"/>
  <c r="F73" i="8"/>
  <c r="G73" i="8"/>
  <c r="D74" i="8"/>
  <c r="F74" i="8"/>
  <c r="G74" i="8"/>
  <c r="D75" i="8"/>
  <c r="F75" i="8"/>
  <c r="G75" i="8"/>
  <c r="D76" i="8"/>
  <c r="F76" i="8"/>
  <c r="G76" i="8"/>
  <c r="D77" i="8"/>
  <c r="F77" i="8"/>
  <c r="G77" i="8"/>
  <c r="D78" i="8"/>
  <c r="F78" i="8"/>
  <c r="G78" i="8"/>
  <c r="D79" i="8"/>
  <c r="F79" i="8"/>
  <c r="G79" i="8"/>
  <c r="D80" i="8"/>
  <c r="F80" i="8"/>
  <c r="G80" i="8"/>
  <c r="D81" i="8"/>
  <c r="F81" i="8"/>
  <c r="G81" i="8"/>
  <c r="D82" i="8"/>
  <c r="F82" i="8"/>
  <c r="G82" i="8"/>
  <c r="D83" i="8"/>
  <c r="F83" i="8"/>
  <c r="G83" i="8"/>
  <c r="D84" i="8"/>
  <c r="F84" i="8"/>
  <c r="G84" i="8"/>
  <c r="D85" i="8"/>
  <c r="F85" i="8"/>
  <c r="G85" i="8"/>
  <c r="D86" i="8"/>
  <c r="F86" i="8"/>
  <c r="G86" i="8"/>
  <c r="D87" i="8"/>
  <c r="F87" i="8"/>
  <c r="G87" i="8"/>
  <c r="D88" i="8"/>
  <c r="F88" i="8"/>
  <c r="G88" i="8"/>
  <c r="D89" i="8"/>
  <c r="F89" i="8"/>
  <c r="G89" i="8"/>
  <c r="D90" i="8"/>
  <c r="F90" i="8"/>
  <c r="G90" i="8"/>
  <c r="D91" i="8"/>
  <c r="F91" i="8"/>
  <c r="G91" i="8"/>
  <c r="D92" i="8"/>
  <c r="F92" i="8"/>
  <c r="G92" i="8"/>
  <c r="D93" i="8"/>
  <c r="F93" i="8"/>
  <c r="G93" i="8"/>
  <c r="D94" i="8"/>
  <c r="F94" i="8"/>
  <c r="G94" i="8"/>
  <c r="D95" i="8"/>
  <c r="F95" i="8"/>
  <c r="G95" i="8"/>
  <c r="D96" i="8"/>
  <c r="F96" i="8"/>
  <c r="G96" i="8"/>
  <c r="D97" i="8"/>
  <c r="F97" i="8"/>
  <c r="G97" i="8"/>
  <c r="D98" i="8"/>
  <c r="F98" i="8"/>
  <c r="G98" i="8"/>
  <c r="D99" i="8"/>
  <c r="F99" i="8"/>
  <c r="G99" i="8"/>
  <c r="D100" i="8"/>
  <c r="F100" i="8"/>
  <c r="G100" i="8"/>
  <c r="D101" i="8"/>
  <c r="F101" i="8"/>
  <c r="G101" i="8"/>
  <c r="D102" i="8"/>
  <c r="F102" i="8"/>
  <c r="G102" i="8"/>
  <c r="D103" i="8"/>
  <c r="F103" i="8"/>
  <c r="G103" i="8"/>
  <c r="D104" i="8"/>
  <c r="F104" i="8"/>
  <c r="G104" i="8"/>
  <c r="D105" i="8"/>
  <c r="F105" i="8"/>
  <c r="G105" i="8"/>
  <c r="D106" i="8"/>
  <c r="F106" i="8"/>
  <c r="G106" i="8"/>
  <c r="D107" i="8"/>
  <c r="F107" i="8"/>
  <c r="G107" i="8"/>
  <c r="D108" i="8"/>
  <c r="F108" i="8"/>
  <c r="G108" i="8"/>
  <c r="D109" i="8"/>
  <c r="F109" i="8"/>
  <c r="G109" i="8"/>
  <c r="D110" i="8"/>
  <c r="F110" i="8"/>
  <c r="G110" i="8"/>
  <c r="D111" i="8"/>
  <c r="F111" i="8"/>
  <c r="G111" i="8"/>
  <c r="D112" i="8"/>
  <c r="F112" i="8"/>
  <c r="G112" i="8"/>
  <c r="D113" i="8"/>
  <c r="F113" i="8"/>
  <c r="G113" i="8"/>
  <c r="D114" i="8"/>
  <c r="F114" i="8"/>
  <c r="G114" i="8"/>
  <c r="D115" i="8"/>
  <c r="F115" i="8"/>
  <c r="G115" i="8"/>
  <c r="D116" i="8"/>
  <c r="F116" i="8"/>
  <c r="G116" i="8"/>
  <c r="D117" i="8"/>
  <c r="F117" i="8"/>
  <c r="G117" i="8"/>
  <c r="D118" i="8"/>
  <c r="F118" i="8"/>
  <c r="G118" i="8"/>
  <c r="D119" i="8"/>
  <c r="F119" i="8"/>
  <c r="G119" i="8"/>
  <c r="D120" i="8"/>
  <c r="F120" i="8"/>
  <c r="G120" i="8"/>
  <c r="D121" i="8"/>
  <c r="F121" i="8"/>
  <c r="G121" i="8"/>
  <c r="D122" i="8"/>
  <c r="F122" i="8"/>
  <c r="G122" i="8"/>
  <c r="D123" i="8"/>
  <c r="F123" i="8"/>
  <c r="G123" i="8"/>
  <c r="D124" i="8"/>
  <c r="F124" i="8"/>
  <c r="G124" i="8"/>
  <c r="D125" i="8"/>
  <c r="F125" i="8"/>
  <c r="G125" i="8"/>
  <c r="D126" i="8"/>
  <c r="F126" i="8"/>
  <c r="G126" i="8"/>
  <c r="D127" i="8"/>
  <c r="F127" i="8"/>
  <c r="G127" i="8"/>
  <c r="D128" i="8"/>
  <c r="F128" i="8"/>
  <c r="G128" i="8"/>
  <c r="D129" i="8"/>
  <c r="F129" i="8"/>
  <c r="G129" i="8"/>
  <c r="D130" i="8"/>
  <c r="F130" i="8"/>
  <c r="G130" i="8"/>
  <c r="D131" i="8"/>
  <c r="F131" i="8"/>
  <c r="G131" i="8"/>
  <c r="D132" i="8"/>
  <c r="F132" i="8"/>
  <c r="G132" i="8"/>
  <c r="D133" i="8"/>
  <c r="F133" i="8"/>
  <c r="G133" i="8"/>
  <c r="D134" i="8"/>
  <c r="F134" i="8"/>
  <c r="G134" i="8"/>
  <c r="D135" i="8"/>
  <c r="F135" i="8"/>
  <c r="G135" i="8"/>
  <c r="D136" i="8"/>
  <c r="F136" i="8"/>
  <c r="G136" i="8"/>
  <c r="D137" i="8"/>
  <c r="F137" i="8"/>
  <c r="G137" i="8"/>
  <c r="D138" i="8"/>
  <c r="F138" i="8"/>
  <c r="G138" i="8"/>
  <c r="D139" i="8"/>
  <c r="F139" i="8"/>
  <c r="G139" i="8"/>
  <c r="D140" i="8"/>
  <c r="F140" i="8"/>
  <c r="G140" i="8"/>
  <c r="D141" i="8"/>
  <c r="F141" i="8"/>
  <c r="G141" i="8"/>
  <c r="D142" i="8"/>
  <c r="F142" i="8"/>
  <c r="G142" i="8"/>
  <c r="D143" i="8"/>
  <c r="F143" i="8"/>
  <c r="G143" i="8"/>
  <c r="D144" i="8"/>
  <c r="F144" i="8"/>
  <c r="G144" i="8"/>
  <c r="D145" i="8"/>
  <c r="F145" i="8"/>
  <c r="G145" i="8"/>
  <c r="D146" i="8"/>
  <c r="F146" i="8"/>
  <c r="G146" i="8"/>
  <c r="D147" i="8"/>
  <c r="F147" i="8"/>
  <c r="G147" i="8"/>
  <c r="D148" i="8"/>
  <c r="F148" i="8"/>
  <c r="G148" i="8"/>
  <c r="D149" i="8"/>
  <c r="F149" i="8"/>
  <c r="G149" i="8"/>
  <c r="D150" i="8"/>
  <c r="F150" i="8"/>
  <c r="G150" i="8"/>
  <c r="D151" i="8"/>
  <c r="F151" i="8"/>
  <c r="G151" i="8"/>
  <c r="D152" i="8"/>
  <c r="F152" i="8"/>
  <c r="G152" i="8"/>
  <c r="D153" i="8"/>
  <c r="F153" i="8"/>
  <c r="G153" i="8"/>
  <c r="D154" i="8"/>
  <c r="F154" i="8"/>
  <c r="G154" i="8"/>
  <c r="D155" i="8"/>
  <c r="F155" i="8"/>
  <c r="G155" i="8"/>
  <c r="D156" i="8"/>
  <c r="F156" i="8"/>
  <c r="G156" i="8"/>
  <c r="D157" i="8"/>
  <c r="F157" i="8"/>
  <c r="G157" i="8"/>
  <c r="D158" i="8"/>
  <c r="F158" i="8"/>
  <c r="G158" i="8"/>
  <c r="D159" i="8"/>
  <c r="F159" i="8"/>
  <c r="G159" i="8"/>
  <c r="D160" i="8"/>
  <c r="F160" i="8"/>
  <c r="G160" i="8"/>
  <c r="D161" i="8"/>
  <c r="F161" i="8"/>
  <c r="G161" i="8"/>
  <c r="D162" i="8"/>
  <c r="F162" i="8"/>
  <c r="G162" i="8"/>
  <c r="D163" i="8"/>
  <c r="F163" i="8"/>
  <c r="G163" i="8"/>
  <c r="D164" i="8"/>
  <c r="F164" i="8"/>
  <c r="G164" i="8"/>
  <c r="D165" i="8"/>
  <c r="F165" i="8"/>
  <c r="G165" i="8"/>
  <c r="D166" i="8"/>
  <c r="F166" i="8"/>
  <c r="G166" i="8"/>
  <c r="D167" i="8"/>
  <c r="F167" i="8"/>
  <c r="G167" i="8"/>
  <c r="D168" i="8"/>
  <c r="F168" i="8"/>
  <c r="G168" i="8"/>
  <c r="D169" i="8"/>
  <c r="F169" i="8"/>
  <c r="G169" i="8"/>
  <c r="D170" i="8"/>
  <c r="F170" i="8"/>
  <c r="G170" i="8"/>
  <c r="D171" i="8"/>
  <c r="F171" i="8"/>
  <c r="G171" i="8"/>
  <c r="D172" i="8"/>
  <c r="F172" i="8"/>
  <c r="G172" i="8"/>
  <c r="D173" i="8"/>
  <c r="F173" i="8"/>
  <c r="G173" i="8"/>
  <c r="D174" i="8"/>
  <c r="F174" i="8"/>
  <c r="G174" i="8"/>
  <c r="D175" i="8"/>
  <c r="F175" i="8"/>
  <c r="G175" i="8"/>
  <c r="D176" i="8"/>
  <c r="F176" i="8"/>
  <c r="G176" i="8"/>
  <c r="D177" i="8"/>
  <c r="F177" i="8"/>
  <c r="G177" i="8"/>
  <c r="D178" i="8"/>
  <c r="F178" i="8"/>
  <c r="G178" i="8"/>
  <c r="D179" i="8"/>
  <c r="F179" i="8"/>
  <c r="G179" i="8"/>
  <c r="D180" i="8"/>
  <c r="F180" i="8"/>
  <c r="G180" i="8"/>
  <c r="D181" i="8"/>
  <c r="F181" i="8"/>
  <c r="G181" i="8"/>
  <c r="D182" i="8"/>
  <c r="F182" i="8"/>
  <c r="G182" i="8"/>
  <c r="D183" i="8"/>
  <c r="F183" i="8"/>
  <c r="G183" i="8"/>
  <c r="D184" i="8"/>
  <c r="F184" i="8"/>
  <c r="G184" i="8"/>
  <c r="D185" i="8"/>
  <c r="F185" i="8"/>
  <c r="G185" i="8"/>
  <c r="D186" i="8"/>
  <c r="F186" i="8"/>
  <c r="G186" i="8"/>
  <c r="D187" i="8"/>
  <c r="F187" i="8"/>
  <c r="G187" i="8"/>
  <c r="D188" i="8"/>
  <c r="F188" i="8"/>
  <c r="G188" i="8"/>
  <c r="D189" i="8"/>
  <c r="F189" i="8"/>
  <c r="G189" i="8"/>
  <c r="D190" i="8"/>
  <c r="F190" i="8"/>
  <c r="G190" i="8"/>
  <c r="D191" i="8"/>
  <c r="F191" i="8"/>
  <c r="G191" i="8"/>
  <c r="D192" i="8"/>
  <c r="F192" i="8"/>
  <c r="G192" i="8"/>
  <c r="D193" i="8"/>
  <c r="F193" i="8"/>
  <c r="G193" i="8"/>
  <c r="D194" i="8"/>
  <c r="F194" i="8"/>
  <c r="G194" i="8"/>
  <c r="D195" i="8"/>
  <c r="F195" i="8"/>
  <c r="G195" i="8"/>
  <c r="D196" i="8"/>
  <c r="F196" i="8"/>
  <c r="G196" i="8"/>
  <c r="D197" i="8"/>
  <c r="F197" i="8"/>
  <c r="G197" i="8"/>
  <c r="D198" i="8"/>
  <c r="F198" i="8"/>
  <c r="G198" i="8"/>
  <c r="D199" i="8"/>
  <c r="F199" i="8"/>
  <c r="G199" i="8"/>
  <c r="D200" i="8"/>
  <c r="F200" i="8"/>
  <c r="G200" i="8"/>
  <c r="D201" i="8"/>
  <c r="F201" i="8"/>
  <c r="G201" i="8"/>
  <c r="D202" i="8"/>
  <c r="F202" i="8"/>
  <c r="G202" i="8"/>
  <c r="D203" i="8"/>
  <c r="F203" i="8"/>
  <c r="G203" i="8"/>
  <c r="D204" i="8"/>
  <c r="F204" i="8"/>
  <c r="G204" i="8"/>
  <c r="D205" i="8"/>
  <c r="F205" i="8"/>
  <c r="G205" i="8"/>
  <c r="D206" i="8"/>
  <c r="F206" i="8"/>
  <c r="G206" i="8"/>
  <c r="D207" i="8"/>
  <c r="F207" i="8"/>
  <c r="G207" i="8"/>
  <c r="D208" i="8"/>
  <c r="F208" i="8"/>
  <c r="G208" i="8"/>
  <c r="D209" i="8"/>
  <c r="F209" i="8"/>
  <c r="G209" i="8"/>
  <c r="D210" i="8"/>
  <c r="F210" i="8"/>
  <c r="G210" i="8"/>
  <c r="D211" i="8"/>
  <c r="F211" i="8"/>
  <c r="G211" i="8"/>
  <c r="D212" i="8"/>
  <c r="F212" i="8"/>
  <c r="G212" i="8"/>
  <c r="D213" i="8"/>
  <c r="F213" i="8"/>
  <c r="G213" i="8"/>
  <c r="D214" i="8"/>
  <c r="F214" i="8"/>
  <c r="G214" i="8"/>
  <c r="D215" i="8"/>
  <c r="F215" i="8"/>
  <c r="G215" i="8"/>
  <c r="D216" i="8"/>
  <c r="F216" i="8"/>
  <c r="G216" i="8"/>
  <c r="D217" i="8"/>
  <c r="F217" i="8"/>
  <c r="G217" i="8"/>
  <c r="D218" i="8"/>
  <c r="F218" i="8"/>
  <c r="G218" i="8"/>
  <c r="D219" i="8"/>
  <c r="F219" i="8"/>
  <c r="G219" i="8"/>
  <c r="D220" i="8"/>
  <c r="F220" i="8"/>
  <c r="G220" i="8"/>
  <c r="D221" i="8"/>
  <c r="F221" i="8"/>
  <c r="G221" i="8"/>
  <c r="D222" i="8"/>
  <c r="F222" i="8"/>
  <c r="G222" i="8"/>
  <c r="D223" i="8"/>
  <c r="F223" i="8"/>
  <c r="G223" i="8"/>
  <c r="D224" i="8"/>
  <c r="F224" i="8"/>
  <c r="G224" i="8"/>
  <c r="D225" i="8"/>
  <c r="F225" i="8"/>
  <c r="G225" i="8"/>
  <c r="D226" i="8"/>
  <c r="F226" i="8"/>
  <c r="G226" i="8"/>
  <c r="D227" i="8"/>
  <c r="F227" i="8"/>
  <c r="G227" i="8"/>
  <c r="D228" i="8"/>
  <c r="F228" i="8"/>
  <c r="G228" i="8"/>
  <c r="D229" i="8"/>
  <c r="F229" i="8"/>
  <c r="G229" i="8"/>
  <c r="D230" i="8"/>
  <c r="F230" i="8"/>
  <c r="G230" i="8"/>
  <c r="D231" i="8"/>
  <c r="F231" i="8"/>
  <c r="G231" i="8"/>
  <c r="D232" i="8"/>
  <c r="F232" i="8"/>
  <c r="G232" i="8"/>
  <c r="D233" i="8"/>
  <c r="F233" i="8"/>
  <c r="G233" i="8"/>
  <c r="D234" i="8"/>
  <c r="F234" i="8"/>
  <c r="G234" i="8"/>
  <c r="D235" i="8"/>
  <c r="F235" i="8"/>
  <c r="G235" i="8"/>
  <c r="D236" i="8"/>
  <c r="F236" i="8"/>
  <c r="G236" i="8"/>
  <c r="D237" i="8"/>
  <c r="F237" i="8"/>
  <c r="G237" i="8"/>
  <c r="D238" i="8"/>
  <c r="F238" i="8"/>
  <c r="G238" i="8"/>
  <c r="D239" i="8"/>
  <c r="F239" i="8"/>
  <c r="G239" i="8"/>
  <c r="D240" i="8"/>
  <c r="F240" i="8"/>
  <c r="G240" i="8"/>
  <c r="D241" i="8"/>
  <c r="F241" i="8"/>
  <c r="G241" i="8"/>
  <c r="D242" i="8"/>
  <c r="F242" i="8"/>
  <c r="G242" i="8"/>
  <c r="D243" i="8"/>
  <c r="F243" i="8"/>
  <c r="G243" i="8"/>
  <c r="D244" i="8"/>
  <c r="F244" i="8"/>
  <c r="G244" i="8"/>
  <c r="D245" i="8"/>
  <c r="F245" i="8"/>
  <c r="G245" i="8"/>
  <c r="D246" i="8"/>
  <c r="F246" i="8"/>
  <c r="G246" i="8"/>
  <c r="D247" i="8"/>
  <c r="F247" i="8"/>
  <c r="G247" i="8"/>
  <c r="D248" i="8"/>
  <c r="F248" i="8"/>
  <c r="G248" i="8"/>
  <c r="D249" i="8"/>
  <c r="F249" i="8"/>
  <c r="G249" i="8"/>
  <c r="D250" i="8"/>
  <c r="F250" i="8"/>
  <c r="G250" i="8"/>
  <c r="D251" i="8"/>
  <c r="F251" i="8"/>
  <c r="G251" i="8"/>
  <c r="D252" i="8"/>
  <c r="F252" i="8"/>
  <c r="G252" i="8"/>
  <c r="D253" i="8"/>
  <c r="F253" i="8"/>
  <c r="G253" i="8"/>
  <c r="D254" i="8"/>
  <c r="F254" i="8"/>
  <c r="G254" i="8"/>
  <c r="D255" i="8"/>
  <c r="F255" i="8"/>
  <c r="G255" i="8"/>
  <c r="D256" i="8"/>
  <c r="F256" i="8"/>
  <c r="G256" i="8"/>
  <c r="D257" i="8"/>
  <c r="F257" i="8"/>
  <c r="G257" i="8"/>
  <c r="D258" i="8"/>
  <c r="F258" i="8"/>
  <c r="G258" i="8"/>
  <c r="D259" i="8"/>
  <c r="F259" i="8"/>
  <c r="G259" i="8"/>
  <c r="D260" i="8"/>
  <c r="F260" i="8"/>
  <c r="G260" i="8"/>
  <c r="D261" i="8"/>
  <c r="F261" i="8"/>
  <c r="G261" i="8"/>
  <c r="D262" i="8"/>
  <c r="F262" i="8"/>
  <c r="G262" i="8"/>
  <c r="D263" i="8"/>
  <c r="F263" i="8"/>
  <c r="G263" i="8"/>
  <c r="D264" i="8"/>
  <c r="F264" i="8"/>
  <c r="G264" i="8"/>
  <c r="D265" i="8"/>
  <c r="F265" i="8"/>
  <c r="G265" i="8"/>
  <c r="D266" i="8"/>
  <c r="F266" i="8"/>
  <c r="G266" i="8"/>
  <c r="D267" i="8"/>
  <c r="F267" i="8"/>
  <c r="G267" i="8"/>
  <c r="D268" i="8"/>
  <c r="F268" i="8"/>
  <c r="G268" i="8"/>
  <c r="D269" i="8"/>
  <c r="F269" i="8"/>
  <c r="G269" i="8"/>
  <c r="D270" i="8"/>
  <c r="F270" i="8"/>
  <c r="G270" i="8"/>
  <c r="D271" i="8"/>
  <c r="F271" i="8"/>
  <c r="G271" i="8"/>
  <c r="D272" i="8"/>
  <c r="F272" i="8"/>
  <c r="G272" i="8"/>
  <c r="D273" i="8"/>
  <c r="F273" i="8"/>
  <c r="G273" i="8"/>
  <c r="D274" i="8"/>
  <c r="F274" i="8"/>
  <c r="G274" i="8"/>
  <c r="D275" i="8"/>
  <c r="F275" i="8"/>
  <c r="G275" i="8"/>
  <c r="D276" i="8"/>
  <c r="F276" i="8"/>
  <c r="G276" i="8"/>
  <c r="D277" i="8"/>
  <c r="F277" i="8"/>
  <c r="G277" i="8"/>
  <c r="D278" i="8"/>
  <c r="F278" i="8"/>
  <c r="G278" i="8"/>
  <c r="D279" i="8"/>
  <c r="F279" i="8"/>
  <c r="G279" i="8"/>
  <c r="D280" i="8"/>
  <c r="F280" i="8"/>
  <c r="G280" i="8"/>
  <c r="D281" i="8"/>
  <c r="F281" i="8"/>
  <c r="G281" i="8"/>
  <c r="D282" i="8"/>
  <c r="F282" i="8"/>
  <c r="G282" i="8"/>
  <c r="D283" i="8"/>
  <c r="F283" i="8"/>
  <c r="G283" i="8"/>
  <c r="D284" i="8"/>
  <c r="F284" i="8"/>
  <c r="G284" i="8"/>
  <c r="D285" i="8"/>
  <c r="F285" i="8"/>
  <c r="G285" i="8"/>
  <c r="D286" i="8"/>
  <c r="F286" i="8"/>
  <c r="G286" i="8"/>
  <c r="D287" i="8"/>
  <c r="F287" i="8"/>
  <c r="G287" i="8"/>
  <c r="D288" i="8"/>
  <c r="F288" i="8"/>
  <c r="G288" i="8"/>
  <c r="D289" i="8"/>
  <c r="F289" i="8"/>
  <c r="G289" i="8"/>
  <c r="D290" i="8"/>
  <c r="F290" i="8"/>
  <c r="G290" i="8"/>
  <c r="D291" i="8"/>
  <c r="F291" i="8"/>
  <c r="G291" i="8"/>
  <c r="D292" i="8"/>
  <c r="F292" i="8"/>
  <c r="G292" i="8"/>
  <c r="D293" i="8"/>
  <c r="F293" i="8"/>
  <c r="G293" i="8"/>
  <c r="D294" i="8"/>
  <c r="F294" i="8"/>
  <c r="G294" i="8"/>
  <c r="D295" i="8"/>
  <c r="F295" i="8"/>
  <c r="G295" i="8"/>
  <c r="D296" i="8"/>
  <c r="F296" i="8"/>
  <c r="G296" i="8"/>
  <c r="D297" i="8"/>
  <c r="F297" i="8"/>
  <c r="G297" i="8"/>
  <c r="D298" i="8"/>
  <c r="F298" i="8"/>
  <c r="G298" i="8"/>
  <c r="D299" i="8"/>
  <c r="F299" i="8"/>
  <c r="G299" i="8"/>
  <c r="D300" i="8"/>
  <c r="F300" i="8"/>
  <c r="G300" i="8"/>
  <c r="D301" i="8"/>
  <c r="F301" i="8"/>
  <c r="G301" i="8"/>
  <c r="D302" i="8"/>
  <c r="F302" i="8"/>
  <c r="G302" i="8"/>
  <c r="D303" i="8"/>
  <c r="F303" i="8"/>
  <c r="G303" i="8"/>
  <c r="D304" i="8"/>
  <c r="F304" i="8"/>
  <c r="G304" i="8"/>
  <c r="D305" i="8"/>
  <c r="F305" i="8"/>
  <c r="G305" i="8"/>
  <c r="D306" i="8"/>
  <c r="F306" i="8"/>
  <c r="G306" i="8"/>
  <c r="D307" i="8"/>
  <c r="F307" i="8"/>
  <c r="G307" i="8"/>
  <c r="D308" i="8"/>
  <c r="F308" i="8"/>
  <c r="G308" i="8"/>
  <c r="D309" i="8"/>
  <c r="F309" i="8"/>
  <c r="G309" i="8"/>
  <c r="D310" i="8"/>
  <c r="F310" i="8"/>
  <c r="G310" i="8"/>
  <c r="D311" i="8"/>
  <c r="F311" i="8"/>
  <c r="G311" i="8"/>
  <c r="D312" i="8"/>
  <c r="F312" i="8"/>
  <c r="G312" i="8"/>
  <c r="D313" i="8"/>
  <c r="F313" i="8"/>
  <c r="G313" i="8"/>
  <c r="D314" i="8"/>
  <c r="F314" i="8"/>
  <c r="G314" i="8"/>
  <c r="D315" i="8"/>
  <c r="F315" i="8"/>
  <c r="G315" i="8"/>
  <c r="D316" i="8"/>
  <c r="F316" i="8"/>
  <c r="G316" i="8"/>
  <c r="D317" i="8"/>
  <c r="F317" i="8"/>
  <c r="G317" i="8"/>
  <c r="D318" i="8"/>
  <c r="F318" i="8"/>
  <c r="G318" i="8"/>
  <c r="D319" i="8"/>
  <c r="F319" i="8"/>
  <c r="G319" i="8"/>
  <c r="D320" i="8"/>
  <c r="F320" i="8"/>
  <c r="G320" i="8"/>
  <c r="D321" i="8"/>
  <c r="F321" i="8"/>
  <c r="G321" i="8"/>
  <c r="D322" i="8"/>
  <c r="F322" i="8"/>
  <c r="G322" i="8"/>
  <c r="D323" i="8"/>
  <c r="F323" i="8"/>
  <c r="G323" i="8"/>
  <c r="D324" i="8"/>
  <c r="F324" i="8"/>
  <c r="G324" i="8"/>
  <c r="D325" i="8"/>
  <c r="F325" i="8"/>
  <c r="G325" i="8"/>
  <c r="D326" i="8"/>
  <c r="F326" i="8"/>
  <c r="G326" i="8"/>
  <c r="D327" i="8"/>
  <c r="F327" i="8"/>
  <c r="G327" i="8"/>
  <c r="D328" i="8"/>
  <c r="F328" i="8"/>
  <c r="G328" i="8"/>
  <c r="D329" i="8"/>
  <c r="F329" i="8"/>
  <c r="G329" i="8"/>
  <c r="D330" i="8"/>
  <c r="F330" i="8"/>
  <c r="G330" i="8"/>
  <c r="D331" i="8"/>
  <c r="F331" i="8"/>
  <c r="G331" i="8"/>
  <c r="D332" i="8"/>
  <c r="F332" i="8"/>
  <c r="G332" i="8"/>
  <c r="D333" i="8"/>
  <c r="F333" i="8"/>
  <c r="G333" i="8"/>
  <c r="D334" i="8"/>
  <c r="F334" i="8"/>
  <c r="G334" i="8"/>
  <c r="D335" i="8"/>
  <c r="F335" i="8"/>
  <c r="G335" i="8"/>
  <c r="D336" i="8"/>
  <c r="F336" i="8"/>
  <c r="G336" i="8"/>
  <c r="D337" i="8"/>
  <c r="F337" i="8"/>
  <c r="G337" i="8"/>
  <c r="D338" i="8"/>
  <c r="F338" i="8"/>
  <c r="G338" i="8"/>
  <c r="D339" i="8"/>
  <c r="F339" i="8"/>
  <c r="G339" i="8"/>
  <c r="D340" i="8"/>
  <c r="F340" i="8"/>
  <c r="G340" i="8"/>
  <c r="D341" i="8"/>
  <c r="F341" i="8"/>
  <c r="G341" i="8"/>
  <c r="D342" i="8"/>
  <c r="F342" i="8"/>
  <c r="G342" i="8"/>
  <c r="D343" i="8"/>
  <c r="F343" i="8"/>
  <c r="G343" i="8"/>
  <c r="D344" i="8"/>
  <c r="F344" i="8"/>
  <c r="G344" i="8"/>
  <c r="D345" i="8"/>
  <c r="F345" i="8"/>
  <c r="G345" i="8"/>
  <c r="D346" i="8"/>
  <c r="F346" i="8"/>
  <c r="G346" i="8"/>
  <c r="D347" i="8"/>
  <c r="F347" i="8"/>
  <c r="G347" i="8"/>
  <c r="D348" i="8"/>
  <c r="F348" i="8"/>
  <c r="G348" i="8"/>
  <c r="D349" i="8"/>
  <c r="F349" i="8"/>
  <c r="G349" i="8"/>
  <c r="D350" i="8"/>
  <c r="F350" i="8"/>
  <c r="G350" i="8"/>
  <c r="D351" i="8"/>
  <c r="F351" i="8"/>
  <c r="G351" i="8"/>
  <c r="D2" i="8"/>
  <c r="F2" i="8"/>
  <c r="G2" i="8"/>
  <c r="AC352" i="8"/>
  <c r="I352" i="8"/>
  <c r="AC353" i="8"/>
  <c r="I353" i="8"/>
  <c r="AC354" i="8"/>
  <c r="I354" i="8"/>
  <c r="AC355" i="8"/>
  <c r="I355" i="8"/>
  <c r="AC356" i="8"/>
  <c r="I356" i="8"/>
  <c r="AC357" i="8"/>
  <c r="I357" i="8"/>
  <c r="AC358" i="8"/>
  <c r="I358" i="8"/>
  <c r="AC359" i="8"/>
  <c r="I359" i="8"/>
  <c r="AC360" i="8"/>
  <c r="I360" i="8"/>
  <c r="AC361" i="8"/>
  <c r="I361" i="8"/>
  <c r="AC362" i="8"/>
  <c r="I362" i="8"/>
  <c r="AC363" i="8"/>
  <c r="I363" i="8"/>
  <c r="AC364" i="8"/>
  <c r="I364" i="8"/>
  <c r="AC365" i="8"/>
  <c r="I365" i="8"/>
  <c r="AC366" i="8"/>
  <c r="I366" i="8"/>
  <c r="AC367" i="8"/>
  <c r="I367" i="8"/>
  <c r="AC368" i="8"/>
  <c r="I368" i="8"/>
  <c r="AC369" i="8"/>
  <c r="I369" i="8"/>
  <c r="AC370" i="8"/>
  <c r="I370" i="8"/>
  <c r="AC371" i="8"/>
  <c r="I371" i="8"/>
  <c r="AC372" i="8"/>
  <c r="I372" i="8"/>
  <c r="AC373" i="8"/>
  <c r="I373" i="8"/>
  <c r="AC374" i="8"/>
  <c r="I374" i="8"/>
  <c r="AC375" i="8"/>
  <c r="I375" i="8"/>
  <c r="AC376" i="8"/>
  <c r="I376" i="8"/>
  <c r="AC377" i="8"/>
  <c r="I377" i="8"/>
  <c r="AC378" i="8"/>
  <c r="I378" i="8"/>
  <c r="AC379" i="8"/>
  <c r="I379" i="8"/>
  <c r="AC380" i="8"/>
  <c r="I380" i="8"/>
  <c r="AC381" i="8"/>
  <c r="I381" i="8"/>
  <c r="AC382" i="8"/>
  <c r="I382" i="8"/>
  <c r="AC383" i="8"/>
  <c r="I383" i="8"/>
  <c r="AC384" i="8"/>
  <c r="I384" i="8"/>
  <c r="AC385" i="8"/>
  <c r="I385" i="8"/>
  <c r="AC386" i="8"/>
  <c r="I386" i="8"/>
  <c r="AC387" i="8"/>
  <c r="I387" i="8"/>
  <c r="AC388" i="8"/>
  <c r="I388" i="8"/>
  <c r="AC389" i="8"/>
  <c r="I389" i="8"/>
  <c r="AC390" i="8"/>
  <c r="I390" i="8"/>
  <c r="AC391" i="8"/>
  <c r="I391" i="8"/>
  <c r="AC392" i="8"/>
  <c r="I392" i="8"/>
  <c r="AC393" i="8"/>
  <c r="I393" i="8"/>
  <c r="AC394" i="8"/>
  <c r="I394" i="8"/>
  <c r="AC395" i="8"/>
  <c r="I395" i="8"/>
  <c r="AC396" i="8"/>
  <c r="I396" i="8"/>
  <c r="AC397" i="8"/>
  <c r="I397" i="8"/>
  <c r="AC398" i="8"/>
  <c r="I398" i="8"/>
  <c r="AC399" i="8"/>
  <c r="I399" i="8"/>
  <c r="AC400" i="8"/>
  <c r="I400" i="8"/>
  <c r="AC401" i="8"/>
  <c r="I401" i="8"/>
  <c r="AC402" i="8"/>
  <c r="I402" i="8"/>
  <c r="AC403" i="8"/>
  <c r="I403" i="8"/>
  <c r="AC404" i="8"/>
  <c r="I404" i="8"/>
  <c r="AC405" i="8"/>
  <c r="I405" i="8"/>
  <c r="AC406" i="8"/>
  <c r="I406" i="8"/>
  <c r="AC407" i="8"/>
  <c r="I407" i="8"/>
  <c r="AC408" i="8"/>
  <c r="I408" i="8"/>
  <c r="AC409" i="8"/>
  <c r="I409" i="8"/>
  <c r="AC410" i="8"/>
  <c r="I410" i="8"/>
  <c r="AC411" i="8"/>
  <c r="I411" i="8"/>
  <c r="AC412" i="8"/>
  <c r="I412" i="8"/>
  <c r="AC413" i="8"/>
  <c r="I413" i="8"/>
  <c r="AC414" i="8"/>
  <c r="I414" i="8"/>
  <c r="AC415" i="8"/>
  <c r="I415" i="8"/>
  <c r="AC416" i="8"/>
  <c r="I416" i="8"/>
  <c r="AC417" i="8"/>
  <c r="I417" i="8"/>
  <c r="AC418" i="8"/>
  <c r="I418" i="8"/>
  <c r="AC419" i="8"/>
  <c r="I419" i="8"/>
  <c r="AC420" i="8"/>
  <c r="I420" i="8"/>
  <c r="AC421" i="8"/>
  <c r="I421" i="8"/>
  <c r="AC422" i="8"/>
  <c r="I422" i="8"/>
  <c r="AC423" i="8"/>
  <c r="I423" i="8"/>
  <c r="AC424" i="8"/>
  <c r="I424" i="8"/>
  <c r="AC425" i="8"/>
  <c r="I425" i="8"/>
  <c r="AC426" i="8"/>
  <c r="I426" i="8"/>
  <c r="AC427" i="8"/>
  <c r="I427" i="8"/>
  <c r="AC428" i="8"/>
  <c r="I428" i="8"/>
  <c r="AC429" i="8"/>
  <c r="I429" i="8"/>
  <c r="AC430" i="8"/>
  <c r="I430" i="8"/>
  <c r="AC431" i="8"/>
  <c r="I431" i="8"/>
  <c r="AC432" i="8"/>
  <c r="I432" i="8"/>
  <c r="AC433" i="8"/>
  <c r="I433" i="8"/>
  <c r="AC434" i="8"/>
  <c r="I434" i="8"/>
  <c r="AC435" i="8"/>
  <c r="I435" i="8"/>
  <c r="AC436" i="8"/>
  <c r="I436" i="8"/>
  <c r="AC437" i="8"/>
  <c r="I437" i="8"/>
  <c r="AC438" i="8"/>
  <c r="I438" i="8"/>
  <c r="AC439" i="8"/>
  <c r="I439" i="8"/>
  <c r="AC440" i="8"/>
  <c r="I440" i="8"/>
  <c r="AC441" i="8"/>
  <c r="I441" i="8"/>
  <c r="AC442" i="8"/>
  <c r="I442" i="8"/>
  <c r="AC443" i="8"/>
  <c r="I443" i="8"/>
  <c r="AC444" i="8"/>
  <c r="I444" i="8"/>
  <c r="AC445" i="8"/>
  <c r="I445" i="8"/>
  <c r="AC446" i="8"/>
  <c r="I446" i="8"/>
  <c r="AC447" i="8"/>
  <c r="I447" i="8"/>
  <c r="AC448" i="8"/>
  <c r="I448" i="8"/>
  <c r="AC449" i="8"/>
  <c r="I449" i="8"/>
  <c r="AC450" i="8"/>
  <c r="I450" i="8"/>
  <c r="AC451" i="8"/>
  <c r="I451" i="8"/>
  <c r="AC452" i="8"/>
  <c r="I452" i="8"/>
  <c r="I453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S352" i="8"/>
  <c r="S353" i="8"/>
  <c r="S354" i="8"/>
  <c r="S355" i="8"/>
  <c r="S356" i="8"/>
  <c r="S357" i="8"/>
  <c r="S358" i="8"/>
  <c r="S359" i="8"/>
  <c r="S360" i="8"/>
  <c r="S361" i="8"/>
  <c r="S362" i="8"/>
  <c r="S363" i="8"/>
  <c r="S364" i="8"/>
  <c r="S365" i="8"/>
  <c r="S366" i="8"/>
  <c r="S367" i="8"/>
  <c r="S368" i="8"/>
  <c r="S369" i="8"/>
  <c r="S370" i="8"/>
  <c r="S371" i="8"/>
  <c r="S372" i="8"/>
  <c r="S373" i="8"/>
  <c r="S374" i="8"/>
  <c r="S375" i="8"/>
  <c r="S376" i="8"/>
  <c r="S377" i="8"/>
  <c r="S378" i="8"/>
  <c r="S379" i="8"/>
  <c r="S380" i="8"/>
  <c r="S381" i="8"/>
  <c r="S382" i="8"/>
  <c r="S383" i="8"/>
  <c r="S384" i="8"/>
  <c r="S385" i="8"/>
  <c r="S386" i="8"/>
  <c r="S387" i="8"/>
  <c r="S388" i="8"/>
  <c r="S389" i="8"/>
  <c r="S390" i="8"/>
  <c r="S391" i="8"/>
  <c r="S392" i="8"/>
  <c r="S393" i="8"/>
  <c r="S394" i="8"/>
  <c r="S395" i="8"/>
  <c r="S396" i="8"/>
  <c r="S397" i="8"/>
  <c r="S398" i="8"/>
  <c r="S399" i="8"/>
  <c r="S400" i="8"/>
  <c r="S401" i="8"/>
  <c r="S402" i="8"/>
  <c r="S403" i="8"/>
  <c r="S404" i="8"/>
  <c r="S405" i="8"/>
  <c r="S406" i="8"/>
  <c r="S407" i="8"/>
  <c r="S408" i="8"/>
  <c r="S409" i="8"/>
  <c r="S410" i="8"/>
  <c r="S411" i="8"/>
  <c r="S412" i="8"/>
  <c r="S413" i="8"/>
  <c r="S414" i="8"/>
  <c r="S415" i="8"/>
  <c r="S416" i="8"/>
  <c r="S417" i="8"/>
  <c r="S418" i="8"/>
  <c r="S419" i="8"/>
  <c r="S420" i="8"/>
  <c r="S421" i="8"/>
  <c r="S422" i="8"/>
  <c r="S423" i="8"/>
  <c r="S424" i="8"/>
  <c r="S425" i="8"/>
  <c r="S426" i="8"/>
  <c r="S427" i="8"/>
  <c r="S428" i="8"/>
  <c r="S429" i="8"/>
  <c r="S430" i="8"/>
  <c r="S431" i="8"/>
  <c r="S432" i="8"/>
  <c r="S433" i="8"/>
  <c r="S434" i="8"/>
  <c r="S435" i="8"/>
  <c r="S436" i="8"/>
  <c r="S437" i="8"/>
  <c r="S438" i="8"/>
  <c r="S439" i="8"/>
  <c r="S440" i="8"/>
  <c r="S441" i="8"/>
  <c r="S442" i="8"/>
  <c r="S443" i="8"/>
  <c r="S444" i="8"/>
  <c r="S445" i="8"/>
  <c r="S446" i="8"/>
  <c r="S447" i="8"/>
  <c r="S448" i="8"/>
  <c r="S449" i="8"/>
  <c r="S450" i="8"/>
  <c r="S451" i="8"/>
  <c r="S452" i="8"/>
  <c r="S453" i="8"/>
  <c r="X352" i="8"/>
  <c r="X353" i="8"/>
  <c r="X354" i="8"/>
  <c r="X355" i="8"/>
  <c r="X356" i="8"/>
  <c r="X357" i="8"/>
  <c r="X358" i="8"/>
  <c r="X359" i="8"/>
  <c r="X360" i="8"/>
  <c r="X361" i="8"/>
  <c r="X362" i="8"/>
  <c r="X363" i="8"/>
  <c r="X364" i="8"/>
  <c r="X365" i="8"/>
  <c r="X366" i="8"/>
  <c r="X367" i="8"/>
  <c r="X368" i="8"/>
  <c r="X369" i="8"/>
  <c r="X370" i="8"/>
  <c r="X371" i="8"/>
  <c r="X372" i="8"/>
  <c r="X373" i="8"/>
  <c r="X374" i="8"/>
  <c r="X375" i="8"/>
  <c r="X376" i="8"/>
  <c r="X377" i="8"/>
  <c r="X378" i="8"/>
  <c r="X379" i="8"/>
  <c r="X380" i="8"/>
  <c r="X381" i="8"/>
  <c r="X382" i="8"/>
  <c r="X383" i="8"/>
  <c r="X384" i="8"/>
  <c r="X385" i="8"/>
  <c r="X386" i="8"/>
  <c r="X387" i="8"/>
  <c r="X388" i="8"/>
  <c r="X389" i="8"/>
  <c r="X390" i="8"/>
  <c r="X391" i="8"/>
  <c r="X392" i="8"/>
  <c r="X393" i="8"/>
  <c r="X394" i="8"/>
  <c r="X395" i="8"/>
  <c r="X396" i="8"/>
  <c r="X397" i="8"/>
  <c r="X398" i="8"/>
  <c r="X399" i="8"/>
  <c r="X400" i="8"/>
  <c r="X401" i="8"/>
  <c r="X402" i="8"/>
  <c r="X403" i="8"/>
  <c r="X404" i="8"/>
  <c r="X405" i="8"/>
  <c r="X406" i="8"/>
  <c r="X407" i="8"/>
  <c r="X408" i="8"/>
  <c r="X409" i="8"/>
  <c r="X410" i="8"/>
  <c r="X411" i="8"/>
  <c r="X412" i="8"/>
  <c r="X413" i="8"/>
  <c r="X414" i="8"/>
  <c r="X415" i="8"/>
  <c r="X416" i="8"/>
  <c r="X417" i="8"/>
  <c r="X418" i="8"/>
  <c r="X419" i="8"/>
  <c r="X420" i="8"/>
  <c r="X421" i="8"/>
  <c r="X422" i="8"/>
  <c r="X423" i="8"/>
  <c r="X424" i="8"/>
  <c r="X425" i="8"/>
  <c r="X426" i="8"/>
  <c r="X427" i="8"/>
  <c r="X428" i="8"/>
  <c r="X429" i="8"/>
  <c r="X430" i="8"/>
  <c r="X431" i="8"/>
  <c r="X432" i="8"/>
  <c r="X433" i="8"/>
  <c r="X434" i="8"/>
  <c r="X435" i="8"/>
  <c r="X436" i="8"/>
  <c r="X437" i="8"/>
  <c r="X438" i="8"/>
  <c r="X439" i="8"/>
  <c r="X440" i="8"/>
  <c r="X441" i="8"/>
  <c r="X442" i="8"/>
  <c r="X443" i="8"/>
  <c r="X444" i="8"/>
  <c r="X445" i="8"/>
  <c r="X446" i="8"/>
  <c r="X447" i="8"/>
  <c r="X448" i="8"/>
  <c r="X449" i="8"/>
  <c r="X450" i="8"/>
  <c r="X451" i="8"/>
  <c r="X452" i="8"/>
  <c r="X453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AC3" i="7"/>
  <c r="X3" i="7"/>
  <c r="Z3" i="7"/>
  <c r="AA3" i="7"/>
  <c r="AC4" i="7"/>
  <c r="X4" i="7"/>
  <c r="Z4" i="7"/>
  <c r="AA4" i="7"/>
  <c r="AC5" i="7"/>
  <c r="X5" i="7"/>
  <c r="Z5" i="7"/>
  <c r="AA5" i="7"/>
  <c r="AC6" i="7"/>
  <c r="X6" i="7"/>
  <c r="Z6" i="7"/>
  <c r="AA6" i="7"/>
  <c r="AC7" i="7"/>
  <c r="X7" i="7"/>
  <c r="Z7" i="7"/>
  <c r="AA7" i="7"/>
  <c r="AC8" i="7"/>
  <c r="X8" i="7"/>
  <c r="Z8" i="7"/>
  <c r="AA8" i="7"/>
  <c r="AC9" i="7"/>
  <c r="X9" i="7"/>
  <c r="Z9" i="7"/>
  <c r="AA9" i="7"/>
  <c r="AC10" i="7"/>
  <c r="X10" i="7"/>
  <c r="Z10" i="7"/>
  <c r="AA10" i="7"/>
  <c r="AC11" i="7"/>
  <c r="X11" i="7"/>
  <c r="Z11" i="7"/>
  <c r="AA11" i="7"/>
  <c r="AC12" i="7"/>
  <c r="X12" i="7"/>
  <c r="Z12" i="7"/>
  <c r="AA12" i="7"/>
  <c r="AC13" i="7"/>
  <c r="X13" i="7"/>
  <c r="Z13" i="7"/>
  <c r="AA13" i="7"/>
  <c r="AC14" i="7"/>
  <c r="X14" i="7"/>
  <c r="Z14" i="7"/>
  <c r="AA14" i="7"/>
  <c r="AC15" i="7"/>
  <c r="X15" i="7"/>
  <c r="Z15" i="7"/>
  <c r="AA15" i="7"/>
  <c r="AC16" i="7"/>
  <c r="X16" i="7"/>
  <c r="Z16" i="7"/>
  <c r="AA16" i="7"/>
  <c r="AC17" i="7"/>
  <c r="X17" i="7"/>
  <c r="Z17" i="7"/>
  <c r="AA17" i="7"/>
  <c r="AC18" i="7"/>
  <c r="X18" i="7"/>
  <c r="Z18" i="7"/>
  <c r="AA18" i="7"/>
  <c r="AC19" i="7"/>
  <c r="X19" i="7"/>
  <c r="Z19" i="7"/>
  <c r="AA19" i="7"/>
  <c r="AC20" i="7"/>
  <c r="X20" i="7"/>
  <c r="Z20" i="7"/>
  <c r="AA20" i="7"/>
  <c r="AC21" i="7"/>
  <c r="X21" i="7"/>
  <c r="Z21" i="7"/>
  <c r="AA21" i="7"/>
  <c r="AC22" i="7"/>
  <c r="X22" i="7"/>
  <c r="Z22" i="7"/>
  <c r="AA22" i="7"/>
  <c r="AC23" i="7"/>
  <c r="X23" i="7"/>
  <c r="Z23" i="7"/>
  <c r="AA23" i="7"/>
  <c r="AC24" i="7"/>
  <c r="X24" i="7"/>
  <c r="Z24" i="7"/>
  <c r="AA24" i="7"/>
  <c r="AC25" i="7"/>
  <c r="X25" i="7"/>
  <c r="Z25" i="7"/>
  <c r="AA25" i="7"/>
  <c r="AC26" i="7"/>
  <c r="X26" i="7"/>
  <c r="Z26" i="7"/>
  <c r="AA26" i="7"/>
  <c r="AC27" i="7"/>
  <c r="X27" i="7"/>
  <c r="Z27" i="7"/>
  <c r="AA27" i="7"/>
  <c r="AC28" i="7"/>
  <c r="X28" i="7"/>
  <c r="Z28" i="7"/>
  <c r="AA28" i="7"/>
  <c r="AC29" i="7"/>
  <c r="X29" i="7"/>
  <c r="Z29" i="7"/>
  <c r="AA29" i="7"/>
  <c r="AC30" i="7"/>
  <c r="X30" i="7"/>
  <c r="Z30" i="7"/>
  <c r="AA30" i="7"/>
  <c r="AC31" i="7"/>
  <c r="X31" i="7"/>
  <c r="Z31" i="7"/>
  <c r="AA31" i="7"/>
  <c r="AC32" i="7"/>
  <c r="X32" i="7"/>
  <c r="Z32" i="7"/>
  <c r="AA32" i="7"/>
  <c r="AC33" i="7"/>
  <c r="X33" i="7"/>
  <c r="Z33" i="7"/>
  <c r="AA33" i="7"/>
  <c r="AC34" i="7"/>
  <c r="X34" i="7"/>
  <c r="Z34" i="7"/>
  <c r="AA34" i="7"/>
  <c r="AC35" i="7"/>
  <c r="X35" i="7"/>
  <c r="Z35" i="7"/>
  <c r="AA35" i="7"/>
  <c r="AC36" i="7"/>
  <c r="X36" i="7"/>
  <c r="Z36" i="7"/>
  <c r="AA36" i="7"/>
  <c r="AC37" i="7"/>
  <c r="X37" i="7"/>
  <c r="Z37" i="7"/>
  <c r="AA37" i="7"/>
  <c r="AC38" i="7"/>
  <c r="X38" i="7"/>
  <c r="Z38" i="7"/>
  <c r="AA38" i="7"/>
  <c r="AC39" i="7"/>
  <c r="X39" i="7"/>
  <c r="Z39" i="7"/>
  <c r="AA39" i="7"/>
  <c r="AC40" i="7"/>
  <c r="X40" i="7"/>
  <c r="Z40" i="7"/>
  <c r="AA40" i="7"/>
  <c r="AC41" i="7"/>
  <c r="X41" i="7"/>
  <c r="Z41" i="7"/>
  <c r="AA41" i="7"/>
  <c r="AC42" i="7"/>
  <c r="X42" i="7"/>
  <c r="Z42" i="7"/>
  <c r="AA42" i="7"/>
  <c r="AC43" i="7"/>
  <c r="X43" i="7"/>
  <c r="Z43" i="7"/>
  <c r="AA43" i="7"/>
  <c r="AC44" i="7"/>
  <c r="X44" i="7"/>
  <c r="Z44" i="7"/>
  <c r="AA44" i="7"/>
  <c r="AC45" i="7"/>
  <c r="X45" i="7"/>
  <c r="Z45" i="7"/>
  <c r="AA45" i="7"/>
  <c r="AC46" i="7"/>
  <c r="X46" i="7"/>
  <c r="Z46" i="7"/>
  <c r="AA46" i="7"/>
  <c r="AC47" i="7"/>
  <c r="X47" i="7"/>
  <c r="Z47" i="7"/>
  <c r="AA47" i="7"/>
  <c r="AC48" i="7"/>
  <c r="X48" i="7"/>
  <c r="Z48" i="7"/>
  <c r="AA48" i="7"/>
  <c r="AC49" i="7"/>
  <c r="X49" i="7"/>
  <c r="Z49" i="7"/>
  <c r="AA49" i="7"/>
  <c r="AC50" i="7"/>
  <c r="X50" i="7"/>
  <c r="Z50" i="7"/>
  <c r="AA50" i="7"/>
  <c r="AC51" i="7"/>
  <c r="X51" i="7"/>
  <c r="Z51" i="7"/>
  <c r="AA51" i="7"/>
  <c r="AC52" i="7"/>
  <c r="X52" i="7"/>
  <c r="Z52" i="7"/>
  <c r="AA52" i="7"/>
  <c r="AC53" i="7"/>
  <c r="X53" i="7"/>
  <c r="Z53" i="7"/>
  <c r="AA53" i="7"/>
  <c r="AC54" i="7"/>
  <c r="X54" i="7"/>
  <c r="Z54" i="7"/>
  <c r="AA54" i="7"/>
  <c r="AC55" i="7"/>
  <c r="X55" i="7"/>
  <c r="Z55" i="7"/>
  <c r="AA55" i="7"/>
  <c r="AC56" i="7"/>
  <c r="X56" i="7"/>
  <c r="Z56" i="7"/>
  <c r="AA56" i="7"/>
  <c r="AC57" i="7"/>
  <c r="X57" i="7"/>
  <c r="Z57" i="7"/>
  <c r="AA57" i="7"/>
  <c r="AC58" i="7"/>
  <c r="X58" i="7"/>
  <c r="Z58" i="7"/>
  <c r="AA58" i="7"/>
  <c r="AC59" i="7"/>
  <c r="X59" i="7"/>
  <c r="Z59" i="7"/>
  <c r="AA59" i="7"/>
  <c r="AC60" i="7"/>
  <c r="X60" i="7"/>
  <c r="Z60" i="7"/>
  <c r="AA60" i="7"/>
  <c r="AC61" i="7"/>
  <c r="X61" i="7"/>
  <c r="Z61" i="7"/>
  <c r="AA61" i="7"/>
  <c r="AC62" i="7"/>
  <c r="X62" i="7"/>
  <c r="Z62" i="7"/>
  <c r="AA62" i="7"/>
  <c r="AC63" i="7"/>
  <c r="X63" i="7"/>
  <c r="Z63" i="7"/>
  <c r="AA63" i="7"/>
  <c r="AC64" i="7"/>
  <c r="X64" i="7"/>
  <c r="Z64" i="7"/>
  <c r="AA64" i="7"/>
  <c r="AC65" i="7"/>
  <c r="X65" i="7"/>
  <c r="Z65" i="7"/>
  <c r="AA65" i="7"/>
  <c r="AC66" i="7"/>
  <c r="X66" i="7"/>
  <c r="Z66" i="7"/>
  <c r="AA66" i="7"/>
  <c r="AC67" i="7"/>
  <c r="X67" i="7"/>
  <c r="Z67" i="7"/>
  <c r="AA67" i="7"/>
  <c r="AC68" i="7"/>
  <c r="X68" i="7"/>
  <c r="Z68" i="7"/>
  <c r="AA68" i="7"/>
  <c r="AC69" i="7"/>
  <c r="X69" i="7"/>
  <c r="Z69" i="7"/>
  <c r="AA69" i="7"/>
  <c r="AC70" i="7"/>
  <c r="X70" i="7"/>
  <c r="Z70" i="7"/>
  <c r="AA70" i="7"/>
  <c r="AC71" i="7"/>
  <c r="X71" i="7"/>
  <c r="Z71" i="7"/>
  <c r="AA71" i="7"/>
  <c r="AC72" i="7"/>
  <c r="X72" i="7"/>
  <c r="Z72" i="7"/>
  <c r="AA72" i="7"/>
  <c r="AC73" i="7"/>
  <c r="X73" i="7"/>
  <c r="Z73" i="7"/>
  <c r="AA73" i="7"/>
  <c r="AC74" i="7"/>
  <c r="X74" i="7"/>
  <c r="Z74" i="7"/>
  <c r="AA74" i="7"/>
  <c r="AC75" i="7"/>
  <c r="X75" i="7"/>
  <c r="Z75" i="7"/>
  <c r="AA75" i="7"/>
  <c r="AC76" i="7"/>
  <c r="X76" i="7"/>
  <c r="Z76" i="7"/>
  <c r="AA76" i="7"/>
  <c r="X77" i="7"/>
  <c r="Z77" i="7"/>
  <c r="AA77" i="7"/>
  <c r="AC78" i="7"/>
  <c r="X78" i="7"/>
  <c r="Z78" i="7"/>
  <c r="AA78" i="7"/>
  <c r="AC79" i="7"/>
  <c r="X79" i="7"/>
  <c r="Z79" i="7"/>
  <c r="AA79" i="7"/>
  <c r="AC80" i="7"/>
  <c r="X80" i="7"/>
  <c r="Z80" i="7"/>
  <c r="AA80" i="7"/>
  <c r="AC81" i="7"/>
  <c r="X81" i="7"/>
  <c r="Z81" i="7"/>
  <c r="AA81" i="7"/>
  <c r="AC82" i="7"/>
  <c r="X82" i="7"/>
  <c r="Z82" i="7"/>
  <c r="AA82" i="7"/>
  <c r="AC83" i="7"/>
  <c r="X83" i="7"/>
  <c r="Z83" i="7"/>
  <c r="AA83" i="7"/>
  <c r="AC84" i="7"/>
  <c r="X84" i="7"/>
  <c r="Z84" i="7"/>
  <c r="AA84" i="7"/>
  <c r="AC85" i="7"/>
  <c r="X85" i="7"/>
  <c r="Z85" i="7"/>
  <c r="AA85" i="7"/>
  <c r="AC86" i="7"/>
  <c r="X86" i="7"/>
  <c r="Z86" i="7"/>
  <c r="AA86" i="7"/>
  <c r="AC87" i="7"/>
  <c r="X87" i="7"/>
  <c r="Z87" i="7"/>
  <c r="AA87" i="7"/>
  <c r="AC88" i="7"/>
  <c r="X88" i="7"/>
  <c r="Z88" i="7"/>
  <c r="AA88" i="7"/>
  <c r="AC89" i="7"/>
  <c r="X89" i="7"/>
  <c r="Z89" i="7"/>
  <c r="AA89" i="7"/>
  <c r="AC90" i="7"/>
  <c r="X90" i="7"/>
  <c r="Z90" i="7"/>
  <c r="AA90" i="7"/>
  <c r="AC91" i="7"/>
  <c r="X91" i="7"/>
  <c r="Z91" i="7"/>
  <c r="AA91" i="7"/>
  <c r="AC92" i="7"/>
  <c r="X92" i="7"/>
  <c r="Z92" i="7"/>
  <c r="AA92" i="7"/>
  <c r="AC93" i="7"/>
  <c r="X93" i="7"/>
  <c r="Z93" i="7"/>
  <c r="AA93" i="7"/>
  <c r="AC94" i="7"/>
  <c r="X94" i="7"/>
  <c r="Z94" i="7"/>
  <c r="AA94" i="7"/>
  <c r="AC95" i="7"/>
  <c r="X95" i="7"/>
  <c r="Z95" i="7"/>
  <c r="AA95" i="7"/>
  <c r="AC96" i="7"/>
  <c r="X96" i="7"/>
  <c r="Z96" i="7"/>
  <c r="AA96" i="7"/>
  <c r="AC97" i="7"/>
  <c r="X97" i="7"/>
  <c r="Z97" i="7"/>
  <c r="AA97" i="7"/>
  <c r="AC98" i="7"/>
  <c r="X98" i="7"/>
  <c r="Z98" i="7"/>
  <c r="AA98" i="7"/>
  <c r="AC99" i="7"/>
  <c r="X99" i="7"/>
  <c r="Z99" i="7"/>
  <c r="AA99" i="7"/>
  <c r="AC100" i="7"/>
  <c r="X100" i="7"/>
  <c r="Z100" i="7"/>
  <c r="AA100" i="7"/>
  <c r="AC101" i="7"/>
  <c r="X101" i="7"/>
  <c r="Z101" i="7"/>
  <c r="AA101" i="7"/>
  <c r="AC102" i="7"/>
  <c r="X102" i="7"/>
  <c r="Z102" i="7"/>
  <c r="AA102" i="7"/>
  <c r="AC103" i="7"/>
  <c r="X103" i="7"/>
  <c r="Z103" i="7"/>
  <c r="AA103" i="7"/>
  <c r="AC104" i="7"/>
  <c r="X104" i="7"/>
  <c r="Z104" i="7"/>
  <c r="AA104" i="7"/>
  <c r="AC105" i="7"/>
  <c r="X105" i="7"/>
  <c r="Z105" i="7"/>
  <c r="AA105" i="7"/>
  <c r="AC106" i="7"/>
  <c r="X106" i="7"/>
  <c r="Z106" i="7"/>
  <c r="AA106" i="7"/>
  <c r="AC107" i="7"/>
  <c r="X107" i="7"/>
  <c r="Z107" i="7"/>
  <c r="AA107" i="7"/>
  <c r="AC108" i="7"/>
  <c r="X108" i="7"/>
  <c r="Z108" i="7"/>
  <c r="AA108" i="7"/>
  <c r="AC109" i="7"/>
  <c r="X109" i="7"/>
  <c r="Z109" i="7"/>
  <c r="AA109" i="7"/>
  <c r="AC110" i="7"/>
  <c r="X110" i="7"/>
  <c r="Z110" i="7"/>
  <c r="AA110" i="7"/>
  <c r="AC111" i="7"/>
  <c r="X111" i="7"/>
  <c r="Z111" i="7"/>
  <c r="AA111" i="7"/>
  <c r="AC112" i="7"/>
  <c r="X112" i="7"/>
  <c r="Z112" i="7"/>
  <c r="AA112" i="7"/>
  <c r="AC113" i="7"/>
  <c r="X113" i="7"/>
  <c r="Z113" i="7"/>
  <c r="AA113" i="7"/>
  <c r="AC114" i="7"/>
  <c r="X114" i="7"/>
  <c r="Z114" i="7"/>
  <c r="AA114" i="7"/>
  <c r="AC115" i="7"/>
  <c r="X115" i="7"/>
  <c r="Z115" i="7"/>
  <c r="AA115" i="7"/>
  <c r="AC116" i="7"/>
  <c r="X116" i="7"/>
  <c r="Z116" i="7"/>
  <c r="AA116" i="7"/>
  <c r="AC117" i="7"/>
  <c r="X117" i="7"/>
  <c r="Z117" i="7"/>
  <c r="AA117" i="7"/>
  <c r="AC118" i="7"/>
  <c r="X118" i="7"/>
  <c r="Z118" i="7"/>
  <c r="AA118" i="7"/>
  <c r="AC119" i="7"/>
  <c r="X119" i="7"/>
  <c r="Z119" i="7"/>
  <c r="AA119" i="7"/>
  <c r="AC120" i="7"/>
  <c r="X120" i="7"/>
  <c r="Z120" i="7"/>
  <c r="AA120" i="7"/>
  <c r="AC121" i="7"/>
  <c r="X121" i="7"/>
  <c r="Z121" i="7"/>
  <c r="AA121" i="7"/>
  <c r="AC122" i="7"/>
  <c r="X122" i="7"/>
  <c r="Z122" i="7"/>
  <c r="AA122" i="7"/>
  <c r="AC123" i="7"/>
  <c r="X123" i="7"/>
  <c r="Z123" i="7"/>
  <c r="AA123" i="7"/>
  <c r="AC124" i="7"/>
  <c r="X124" i="7"/>
  <c r="Z124" i="7"/>
  <c r="AA124" i="7"/>
  <c r="AC125" i="7"/>
  <c r="X125" i="7"/>
  <c r="Z125" i="7"/>
  <c r="AA125" i="7"/>
  <c r="AC126" i="7"/>
  <c r="X126" i="7"/>
  <c r="Z126" i="7"/>
  <c r="AA126" i="7"/>
  <c r="AC127" i="7"/>
  <c r="X127" i="7"/>
  <c r="Z127" i="7"/>
  <c r="AA127" i="7"/>
  <c r="AC128" i="7"/>
  <c r="X128" i="7"/>
  <c r="Z128" i="7"/>
  <c r="AA128" i="7"/>
  <c r="AC129" i="7"/>
  <c r="X129" i="7"/>
  <c r="Z129" i="7"/>
  <c r="AA129" i="7"/>
  <c r="AC130" i="7"/>
  <c r="X130" i="7"/>
  <c r="Z130" i="7"/>
  <c r="AA130" i="7"/>
  <c r="AC131" i="7"/>
  <c r="X131" i="7"/>
  <c r="Z131" i="7"/>
  <c r="AA131" i="7"/>
  <c r="AC132" i="7"/>
  <c r="X132" i="7"/>
  <c r="Z132" i="7"/>
  <c r="AA132" i="7"/>
  <c r="AC133" i="7"/>
  <c r="X133" i="7"/>
  <c r="Z133" i="7"/>
  <c r="AA133" i="7"/>
  <c r="AC134" i="7"/>
  <c r="X134" i="7"/>
  <c r="Z134" i="7"/>
  <c r="AA134" i="7"/>
  <c r="AC135" i="7"/>
  <c r="X135" i="7"/>
  <c r="Z135" i="7"/>
  <c r="AA135" i="7"/>
  <c r="AC136" i="7"/>
  <c r="X136" i="7"/>
  <c r="Z136" i="7"/>
  <c r="AA136" i="7"/>
  <c r="AC137" i="7"/>
  <c r="X137" i="7"/>
  <c r="Z137" i="7"/>
  <c r="AA137" i="7"/>
  <c r="AC138" i="7"/>
  <c r="X138" i="7"/>
  <c r="Z138" i="7"/>
  <c r="AA138" i="7"/>
  <c r="AC139" i="7"/>
  <c r="X139" i="7"/>
  <c r="Z139" i="7"/>
  <c r="AA139" i="7"/>
  <c r="AC140" i="7"/>
  <c r="X140" i="7"/>
  <c r="Z140" i="7"/>
  <c r="AA140" i="7"/>
  <c r="AC141" i="7"/>
  <c r="X141" i="7"/>
  <c r="Z141" i="7"/>
  <c r="AA141" i="7"/>
  <c r="AC142" i="7"/>
  <c r="X142" i="7"/>
  <c r="Z142" i="7"/>
  <c r="AA142" i="7"/>
  <c r="AC143" i="7"/>
  <c r="X143" i="7"/>
  <c r="Z143" i="7"/>
  <c r="AA143" i="7"/>
  <c r="AC144" i="7"/>
  <c r="X144" i="7"/>
  <c r="Z144" i="7"/>
  <c r="AA144" i="7"/>
  <c r="AC145" i="7"/>
  <c r="X145" i="7"/>
  <c r="Z145" i="7"/>
  <c r="AA145" i="7"/>
  <c r="AC146" i="7"/>
  <c r="X146" i="7"/>
  <c r="Z146" i="7"/>
  <c r="AA146" i="7"/>
  <c r="AC147" i="7"/>
  <c r="X147" i="7"/>
  <c r="Z147" i="7"/>
  <c r="AA147" i="7"/>
  <c r="AC148" i="7"/>
  <c r="X148" i="7"/>
  <c r="Z148" i="7"/>
  <c r="AA148" i="7"/>
  <c r="AC149" i="7"/>
  <c r="X149" i="7"/>
  <c r="Z149" i="7"/>
  <c r="AA149" i="7"/>
  <c r="AC150" i="7"/>
  <c r="X150" i="7"/>
  <c r="Z150" i="7"/>
  <c r="AA150" i="7"/>
  <c r="AC151" i="7"/>
  <c r="X151" i="7"/>
  <c r="Z151" i="7"/>
  <c r="AA151" i="7"/>
  <c r="AC152" i="7"/>
  <c r="X152" i="7"/>
  <c r="Z152" i="7"/>
  <c r="AA152" i="7"/>
  <c r="AC153" i="7"/>
  <c r="X153" i="7"/>
  <c r="Z153" i="7"/>
  <c r="AA153" i="7"/>
  <c r="AC154" i="7"/>
  <c r="X154" i="7"/>
  <c r="Z154" i="7"/>
  <c r="AA154" i="7"/>
  <c r="AC155" i="7"/>
  <c r="X155" i="7"/>
  <c r="Z155" i="7"/>
  <c r="AA155" i="7"/>
  <c r="AC156" i="7"/>
  <c r="X156" i="7"/>
  <c r="Z156" i="7"/>
  <c r="AA156" i="7"/>
  <c r="AC157" i="7"/>
  <c r="X157" i="7"/>
  <c r="Z157" i="7"/>
  <c r="AA157" i="7"/>
  <c r="AC158" i="7"/>
  <c r="X158" i="7"/>
  <c r="Z158" i="7"/>
  <c r="AA158" i="7"/>
  <c r="AC159" i="7"/>
  <c r="X159" i="7"/>
  <c r="Z159" i="7"/>
  <c r="AA159" i="7"/>
  <c r="AC160" i="7"/>
  <c r="X160" i="7"/>
  <c r="Z160" i="7"/>
  <c r="AA160" i="7"/>
  <c r="AC161" i="7"/>
  <c r="X161" i="7"/>
  <c r="Z161" i="7"/>
  <c r="AA161" i="7"/>
  <c r="AC162" i="7"/>
  <c r="X162" i="7"/>
  <c r="Z162" i="7"/>
  <c r="AA162" i="7"/>
  <c r="AC163" i="7"/>
  <c r="X163" i="7"/>
  <c r="Z163" i="7"/>
  <c r="AA163" i="7"/>
  <c r="AC164" i="7"/>
  <c r="X164" i="7"/>
  <c r="Z164" i="7"/>
  <c r="AA164" i="7"/>
  <c r="AC165" i="7"/>
  <c r="X165" i="7"/>
  <c r="Z165" i="7"/>
  <c r="AA165" i="7"/>
  <c r="AC166" i="7"/>
  <c r="X166" i="7"/>
  <c r="Z166" i="7"/>
  <c r="AA166" i="7"/>
  <c r="AC167" i="7"/>
  <c r="X167" i="7"/>
  <c r="Z167" i="7"/>
  <c r="AA167" i="7"/>
  <c r="AC168" i="7"/>
  <c r="X168" i="7"/>
  <c r="Z168" i="7"/>
  <c r="AA168" i="7"/>
  <c r="AC169" i="7"/>
  <c r="X169" i="7"/>
  <c r="Z169" i="7"/>
  <c r="AA169" i="7"/>
  <c r="AC170" i="7"/>
  <c r="X170" i="7"/>
  <c r="Z170" i="7"/>
  <c r="AA170" i="7"/>
  <c r="AC171" i="7"/>
  <c r="X171" i="7"/>
  <c r="Z171" i="7"/>
  <c r="AA171" i="7"/>
  <c r="AC172" i="7"/>
  <c r="X172" i="7"/>
  <c r="Z172" i="7"/>
  <c r="AA172" i="7"/>
  <c r="AC173" i="7"/>
  <c r="X173" i="7"/>
  <c r="Z173" i="7"/>
  <c r="AA173" i="7"/>
  <c r="AC174" i="7"/>
  <c r="X174" i="7"/>
  <c r="Z174" i="7"/>
  <c r="AA174" i="7"/>
  <c r="AC175" i="7"/>
  <c r="X175" i="7"/>
  <c r="Z175" i="7"/>
  <c r="AA175" i="7"/>
  <c r="AC176" i="7"/>
  <c r="X176" i="7"/>
  <c r="Z176" i="7"/>
  <c r="AA176" i="7"/>
  <c r="AC177" i="7"/>
  <c r="X177" i="7"/>
  <c r="Z177" i="7"/>
  <c r="AA177" i="7"/>
  <c r="AC178" i="7"/>
  <c r="X178" i="7"/>
  <c r="Z178" i="7"/>
  <c r="AA178" i="7"/>
  <c r="AC179" i="7"/>
  <c r="X179" i="7"/>
  <c r="Z179" i="7"/>
  <c r="AA179" i="7"/>
  <c r="AC180" i="7"/>
  <c r="X180" i="7"/>
  <c r="Z180" i="7"/>
  <c r="AA180" i="7"/>
  <c r="AC181" i="7"/>
  <c r="X181" i="7"/>
  <c r="Z181" i="7"/>
  <c r="AA181" i="7"/>
  <c r="AC182" i="7"/>
  <c r="X182" i="7"/>
  <c r="Z182" i="7"/>
  <c r="AA182" i="7"/>
  <c r="AC183" i="7"/>
  <c r="X183" i="7"/>
  <c r="Z183" i="7"/>
  <c r="AA183" i="7"/>
  <c r="AC184" i="7"/>
  <c r="X184" i="7"/>
  <c r="Z184" i="7"/>
  <c r="AA184" i="7"/>
  <c r="AC185" i="7"/>
  <c r="X185" i="7"/>
  <c r="Z185" i="7"/>
  <c r="AA185" i="7"/>
  <c r="AC186" i="7"/>
  <c r="X186" i="7"/>
  <c r="Z186" i="7"/>
  <c r="AA186" i="7"/>
  <c r="AC187" i="7"/>
  <c r="X187" i="7"/>
  <c r="Z187" i="7"/>
  <c r="AA187" i="7"/>
  <c r="AC188" i="7"/>
  <c r="X188" i="7"/>
  <c r="Z188" i="7"/>
  <c r="AA188" i="7"/>
  <c r="AC189" i="7"/>
  <c r="X189" i="7"/>
  <c r="Z189" i="7"/>
  <c r="AA189" i="7"/>
  <c r="AC190" i="7"/>
  <c r="X190" i="7"/>
  <c r="Z190" i="7"/>
  <c r="AA190" i="7"/>
  <c r="AC191" i="7"/>
  <c r="X191" i="7"/>
  <c r="Z191" i="7"/>
  <c r="AA191" i="7"/>
  <c r="AC192" i="7"/>
  <c r="X192" i="7"/>
  <c r="Z192" i="7"/>
  <c r="AA192" i="7"/>
  <c r="AC193" i="7"/>
  <c r="X193" i="7"/>
  <c r="Z193" i="7"/>
  <c r="AA193" i="7"/>
  <c r="AC194" i="7"/>
  <c r="X194" i="7"/>
  <c r="Z194" i="7"/>
  <c r="AA194" i="7"/>
  <c r="AC195" i="7"/>
  <c r="X195" i="7"/>
  <c r="Z195" i="7"/>
  <c r="AA195" i="7"/>
  <c r="AC196" i="7"/>
  <c r="X196" i="7"/>
  <c r="Z196" i="7"/>
  <c r="AA196" i="7"/>
  <c r="AC197" i="7"/>
  <c r="X197" i="7"/>
  <c r="Z197" i="7"/>
  <c r="AA197" i="7"/>
  <c r="AC198" i="7"/>
  <c r="X198" i="7"/>
  <c r="Z198" i="7"/>
  <c r="AA198" i="7"/>
  <c r="AC199" i="7"/>
  <c r="X199" i="7"/>
  <c r="Z199" i="7"/>
  <c r="AA199" i="7"/>
  <c r="AC200" i="7"/>
  <c r="X200" i="7"/>
  <c r="Z200" i="7"/>
  <c r="AA200" i="7"/>
  <c r="AC201" i="7"/>
  <c r="X201" i="7"/>
  <c r="Z201" i="7"/>
  <c r="AA201" i="7"/>
  <c r="AC202" i="7"/>
  <c r="X202" i="7"/>
  <c r="Z202" i="7"/>
  <c r="AA202" i="7"/>
  <c r="AC203" i="7"/>
  <c r="X203" i="7"/>
  <c r="Z203" i="7"/>
  <c r="AA203" i="7"/>
  <c r="AC204" i="7"/>
  <c r="X204" i="7"/>
  <c r="Z204" i="7"/>
  <c r="AA204" i="7"/>
  <c r="AC205" i="7"/>
  <c r="X205" i="7"/>
  <c r="Z205" i="7"/>
  <c r="AA205" i="7"/>
  <c r="AC206" i="7"/>
  <c r="X206" i="7"/>
  <c r="Z206" i="7"/>
  <c r="AA206" i="7"/>
  <c r="AC207" i="7"/>
  <c r="X207" i="7"/>
  <c r="Z207" i="7"/>
  <c r="AA207" i="7"/>
  <c r="AC208" i="7"/>
  <c r="X208" i="7"/>
  <c r="Z208" i="7"/>
  <c r="AA208" i="7"/>
  <c r="AC209" i="7"/>
  <c r="X209" i="7"/>
  <c r="Z209" i="7"/>
  <c r="AA209" i="7"/>
  <c r="AC210" i="7"/>
  <c r="X210" i="7"/>
  <c r="Z210" i="7"/>
  <c r="AA210" i="7"/>
  <c r="AC211" i="7"/>
  <c r="X211" i="7"/>
  <c r="Z211" i="7"/>
  <c r="AA211" i="7"/>
  <c r="AC212" i="7"/>
  <c r="X212" i="7"/>
  <c r="Z212" i="7"/>
  <c r="AA212" i="7"/>
  <c r="AC213" i="7"/>
  <c r="X213" i="7"/>
  <c r="Z213" i="7"/>
  <c r="AA213" i="7"/>
  <c r="AC214" i="7"/>
  <c r="X214" i="7"/>
  <c r="Z214" i="7"/>
  <c r="AA214" i="7"/>
  <c r="AC215" i="7"/>
  <c r="X215" i="7"/>
  <c r="Z215" i="7"/>
  <c r="AA215" i="7"/>
  <c r="AC216" i="7"/>
  <c r="X216" i="7"/>
  <c r="Z216" i="7"/>
  <c r="AA216" i="7"/>
  <c r="AC217" i="7"/>
  <c r="X217" i="7"/>
  <c r="Z217" i="7"/>
  <c r="AA217" i="7"/>
  <c r="AC218" i="7"/>
  <c r="X218" i="7"/>
  <c r="Z218" i="7"/>
  <c r="AA218" i="7"/>
  <c r="AC219" i="7"/>
  <c r="X219" i="7"/>
  <c r="Z219" i="7"/>
  <c r="AA219" i="7"/>
  <c r="AC220" i="7"/>
  <c r="X220" i="7"/>
  <c r="Z220" i="7"/>
  <c r="AA220" i="7"/>
  <c r="AC221" i="7"/>
  <c r="X221" i="7"/>
  <c r="Z221" i="7"/>
  <c r="AA221" i="7"/>
  <c r="AC222" i="7"/>
  <c r="X222" i="7"/>
  <c r="Z222" i="7"/>
  <c r="AA222" i="7"/>
  <c r="AC223" i="7"/>
  <c r="X223" i="7"/>
  <c r="Z223" i="7"/>
  <c r="AA223" i="7"/>
  <c r="AC224" i="7"/>
  <c r="X224" i="7"/>
  <c r="Z224" i="7"/>
  <c r="AA224" i="7"/>
  <c r="AC225" i="7"/>
  <c r="X225" i="7"/>
  <c r="Z225" i="7"/>
  <c r="AA225" i="7"/>
  <c r="AC226" i="7"/>
  <c r="X226" i="7"/>
  <c r="Z226" i="7"/>
  <c r="AA226" i="7"/>
  <c r="AC227" i="7"/>
  <c r="X227" i="7"/>
  <c r="Z227" i="7"/>
  <c r="AA227" i="7"/>
  <c r="AC228" i="7"/>
  <c r="X228" i="7"/>
  <c r="Z228" i="7"/>
  <c r="AA228" i="7"/>
  <c r="AC229" i="7"/>
  <c r="X229" i="7"/>
  <c r="Z229" i="7"/>
  <c r="AA229" i="7"/>
  <c r="AC230" i="7"/>
  <c r="X230" i="7"/>
  <c r="Z230" i="7"/>
  <c r="AA230" i="7"/>
  <c r="AC231" i="7"/>
  <c r="X231" i="7"/>
  <c r="Z231" i="7"/>
  <c r="AA231" i="7"/>
  <c r="AC232" i="7"/>
  <c r="X232" i="7"/>
  <c r="Z232" i="7"/>
  <c r="AA232" i="7"/>
  <c r="AC233" i="7"/>
  <c r="X233" i="7"/>
  <c r="Z233" i="7"/>
  <c r="AA233" i="7"/>
  <c r="AC234" i="7"/>
  <c r="X234" i="7"/>
  <c r="Z234" i="7"/>
  <c r="AA234" i="7"/>
  <c r="AC235" i="7"/>
  <c r="X235" i="7"/>
  <c r="Z235" i="7"/>
  <c r="AA235" i="7"/>
  <c r="AC236" i="7"/>
  <c r="X236" i="7"/>
  <c r="Z236" i="7"/>
  <c r="AA236" i="7"/>
  <c r="AC237" i="7"/>
  <c r="X237" i="7"/>
  <c r="Z237" i="7"/>
  <c r="AA237" i="7"/>
  <c r="AC238" i="7"/>
  <c r="X238" i="7"/>
  <c r="Z238" i="7"/>
  <c r="AA238" i="7"/>
  <c r="AC239" i="7"/>
  <c r="X239" i="7"/>
  <c r="Z239" i="7"/>
  <c r="AA239" i="7"/>
  <c r="AC240" i="7"/>
  <c r="X240" i="7"/>
  <c r="Z240" i="7"/>
  <c r="AA240" i="7"/>
  <c r="AC241" i="7"/>
  <c r="X241" i="7"/>
  <c r="Z241" i="7"/>
  <c r="AA241" i="7"/>
  <c r="AC242" i="7"/>
  <c r="X242" i="7"/>
  <c r="Z242" i="7"/>
  <c r="AA242" i="7"/>
  <c r="AC243" i="7"/>
  <c r="X243" i="7"/>
  <c r="Z243" i="7"/>
  <c r="AA243" i="7"/>
  <c r="AC244" i="7"/>
  <c r="X244" i="7"/>
  <c r="Z244" i="7"/>
  <c r="AA244" i="7"/>
  <c r="AC245" i="7"/>
  <c r="X245" i="7"/>
  <c r="Z245" i="7"/>
  <c r="AA245" i="7"/>
  <c r="AC246" i="7"/>
  <c r="X246" i="7"/>
  <c r="Z246" i="7"/>
  <c r="AA246" i="7"/>
  <c r="AC247" i="7"/>
  <c r="X247" i="7"/>
  <c r="Z247" i="7"/>
  <c r="AA247" i="7"/>
  <c r="AC248" i="7"/>
  <c r="X248" i="7"/>
  <c r="Z248" i="7"/>
  <c r="AA248" i="7"/>
  <c r="AC249" i="7"/>
  <c r="X249" i="7"/>
  <c r="Z249" i="7"/>
  <c r="AA249" i="7"/>
  <c r="AC250" i="7"/>
  <c r="X250" i="7"/>
  <c r="Z250" i="7"/>
  <c r="AA250" i="7"/>
  <c r="AC251" i="7"/>
  <c r="X251" i="7"/>
  <c r="Z251" i="7"/>
  <c r="AA251" i="7"/>
  <c r="AC252" i="7"/>
  <c r="X252" i="7"/>
  <c r="Z252" i="7"/>
  <c r="AA252" i="7"/>
  <c r="AC253" i="7"/>
  <c r="X253" i="7"/>
  <c r="Z253" i="7"/>
  <c r="AA253" i="7"/>
  <c r="AC254" i="7"/>
  <c r="X254" i="7"/>
  <c r="Z254" i="7"/>
  <c r="AA254" i="7"/>
  <c r="AC255" i="7"/>
  <c r="X255" i="7"/>
  <c r="Z255" i="7"/>
  <c r="AA255" i="7"/>
  <c r="AC256" i="7"/>
  <c r="X256" i="7"/>
  <c r="Z256" i="7"/>
  <c r="AA256" i="7"/>
  <c r="AC257" i="7"/>
  <c r="X257" i="7"/>
  <c r="Z257" i="7"/>
  <c r="AA257" i="7"/>
  <c r="AC258" i="7"/>
  <c r="X258" i="7"/>
  <c r="Z258" i="7"/>
  <c r="AA258" i="7"/>
  <c r="AC259" i="7"/>
  <c r="X259" i="7"/>
  <c r="Z259" i="7"/>
  <c r="AA259" i="7"/>
  <c r="AC260" i="7"/>
  <c r="X260" i="7"/>
  <c r="Z260" i="7"/>
  <c r="AA260" i="7"/>
  <c r="AC261" i="7"/>
  <c r="X261" i="7"/>
  <c r="Z261" i="7"/>
  <c r="AA261" i="7"/>
  <c r="AC262" i="7"/>
  <c r="X262" i="7"/>
  <c r="Z262" i="7"/>
  <c r="AA262" i="7"/>
  <c r="AC263" i="7"/>
  <c r="X263" i="7"/>
  <c r="Z263" i="7"/>
  <c r="AA263" i="7"/>
  <c r="AC264" i="7"/>
  <c r="X264" i="7"/>
  <c r="Z264" i="7"/>
  <c r="AA264" i="7"/>
  <c r="AC265" i="7"/>
  <c r="X265" i="7"/>
  <c r="Z265" i="7"/>
  <c r="AA265" i="7"/>
  <c r="AC266" i="7"/>
  <c r="X266" i="7"/>
  <c r="Z266" i="7"/>
  <c r="AA266" i="7"/>
  <c r="AC267" i="7"/>
  <c r="X267" i="7"/>
  <c r="Z267" i="7"/>
  <c r="AA267" i="7"/>
  <c r="AC268" i="7"/>
  <c r="X268" i="7"/>
  <c r="Z268" i="7"/>
  <c r="AA268" i="7"/>
  <c r="AC269" i="7"/>
  <c r="X269" i="7"/>
  <c r="Z269" i="7"/>
  <c r="AA269" i="7"/>
  <c r="AC270" i="7"/>
  <c r="X270" i="7"/>
  <c r="Z270" i="7"/>
  <c r="AA270" i="7"/>
  <c r="AC271" i="7"/>
  <c r="X271" i="7"/>
  <c r="Z271" i="7"/>
  <c r="AA271" i="7"/>
  <c r="AC272" i="7"/>
  <c r="X272" i="7"/>
  <c r="Z272" i="7"/>
  <c r="AA272" i="7"/>
  <c r="AC273" i="7"/>
  <c r="X273" i="7"/>
  <c r="Z273" i="7"/>
  <c r="AA273" i="7"/>
  <c r="AC274" i="7"/>
  <c r="X274" i="7"/>
  <c r="Z274" i="7"/>
  <c r="AA274" i="7"/>
  <c r="AC275" i="7"/>
  <c r="X275" i="7"/>
  <c r="Z275" i="7"/>
  <c r="AA275" i="7"/>
  <c r="AC276" i="7"/>
  <c r="X276" i="7"/>
  <c r="Z276" i="7"/>
  <c r="AA276" i="7"/>
  <c r="AC277" i="7"/>
  <c r="X277" i="7"/>
  <c r="Z277" i="7"/>
  <c r="AA277" i="7"/>
  <c r="AC278" i="7"/>
  <c r="X278" i="7"/>
  <c r="Z278" i="7"/>
  <c r="AA278" i="7"/>
  <c r="AC279" i="7"/>
  <c r="X279" i="7"/>
  <c r="Z279" i="7"/>
  <c r="AA279" i="7"/>
  <c r="AC280" i="7"/>
  <c r="X280" i="7"/>
  <c r="Z280" i="7"/>
  <c r="AA280" i="7"/>
  <c r="AC281" i="7"/>
  <c r="X281" i="7"/>
  <c r="Z281" i="7"/>
  <c r="AA281" i="7"/>
  <c r="AC282" i="7"/>
  <c r="X282" i="7"/>
  <c r="Z282" i="7"/>
  <c r="AA282" i="7"/>
  <c r="AC283" i="7"/>
  <c r="X283" i="7"/>
  <c r="Z283" i="7"/>
  <c r="AA283" i="7"/>
  <c r="AC284" i="7"/>
  <c r="X284" i="7"/>
  <c r="Z284" i="7"/>
  <c r="AA284" i="7"/>
  <c r="AC285" i="7"/>
  <c r="X285" i="7"/>
  <c r="Z285" i="7"/>
  <c r="AA285" i="7"/>
  <c r="AC286" i="7"/>
  <c r="X286" i="7"/>
  <c r="Z286" i="7"/>
  <c r="AA286" i="7"/>
  <c r="AC287" i="7"/>
  <c r="X287" i="7"/>
  <c r="Z287" i="7"/>
  <c r="AA287" i="7"/>
  <c r="AC288" i="7"/>
  <c r="X288" i="7"/>
  <c r="Z288" i="7"/>
  <c r="AA288" i="7"/>
  <c r="AC289" i="7"/>
  <c r="X289" i="7"/>
  <c r="Z289" i="7"/>
  <c r="AA289" i="7"/>
  <c r="AC290" i="7"/>
  <c r="X290" i="7"/>
  <c r="Z290" i="7"/>
  <c r="AA290" i="7"/>
  <c r="AC291" i="7"/>
  <c r="X291" i="7"/>
  <c r="Z291" i="7"/>
  <c r="AA291" i="7"/>
  <c r="AC292" i="7"/>
  <c r="X292" i="7"/>
  <c r="Z292" i="7"/>
  <c r="AA292" i="7"/>
  <c r="AC293" i="7"/>
  <c r="X293" i="7"/>
  <c r="Z293" i="7"/>
  <c r="AA293" i="7"/>
  <c r="AC294" i="7"/>
  <c r="X294" i="7"/>
  <c r="Z294" i="7"/>
  <c r="AA294" i="7"/>
  <c r="AC295" i="7"/>
  <c r="X295" i="7"/>
  <c r="Z295" i="7"/>
  <c r="AA295" i="7"/>
  <c r="AC296" i="7"/>
  <c r="X296" i="7"/>
  <c r="Z296" i="7"/>
  <c r="AA296" i="7"/>
  <c r="AC297" i="7"/>
  <c r="X297" i="7"/>
  <c r="Z297" i="7"/>
  <c r="AA297" i="7"/>
  <c r="AC298" i="7"/>
  <c r="X298" i="7"/>
  <c r="Z298" i="7"/>
  <c r="AA298" i="7"/>
  <c r="AC299" i="7"/>
  <c r="X299" i="7"/>
  <c r="Z299" i="7"/>
  <c r="AA299" i="7"/>
  <c r="AC300" i="7"/>
  <c r="X300" i="7"/>
  <c r="Z300" i="7"/>
  <c r="AA300" i="7"/>
  <c r="AC301" i="7"/>
  <c r="X301" i="7"/>
  <c r="Z301" i="7"/>
  <c r="AA301" i="7"/>
  <c r="AC302" i="7"/>
  <c r="X302" i="7"/>
  <c r="Z302" i="7"/>
  <c r="AA302" i="7"/>
  <c r="AC303" i="7"/>
  <c r="X303" i="7"/>
  <c r="Z303" i="7"/>
  <c r="AA303" i="7"/>
  <c r="AC304" i="7"/>
  <c r="X304" i="7"/>
  <c r="Z304" i="7"/>
  <c r="AA304" i="7"/>
  <c r="AC305" i="7"/>
  <c r="X305" i="7"/>
  <c r="Z305" i="7"/>
  <c r="AA305" i="7"/>
  <c r="AC306" i="7"/>
  <c r="X306" i="7"/>
  <c r="Z306" i="7"/>
  <c r="AA306" i="7"/>
  <c r="AC307" i="7"/>
  <c r="X307" i="7"/>
  <c r="Z307" i="7"/>
  <c r="AA307" i="7"/>
  <c r="AC308" i="7"/>
  <c r="X308" i="7"/>
  <c r="Z308" i="7"/>
  <c r="AA308" i="7"/>
  <c r="AC309" i="7"/>
  <c r="X309" i="7"/>
  <c r="Z309" i="7"/>
  <c r="AA309" i="7"/>
  <c r="AC310" i="7"/>
  <c r="X310" i="7"/>
  <c r="Z310" i="7"/>
  <c r="AA310" i="7"/>
  <c r="AC311" i="7"/>
  <c r="X311" i="7"/>
  <c r="Z311" i="7"/>
  <c r="AA311" i="7"/>
  <c r="AC312" i="7"/>
  <c r="X312" i="7"/>
  <c r="Z312" i="7"/>
  <c r="AA312" i="7"/>
  <c r="AC313" i="7"/>
  <c r="X313" i="7"/>
  <c r="Z313" i="7"/>
  <c r="AA313" i="7"/>
  <c r="AC314" i="7"/>
  <c r="X314" i="7"/>
  <c r="Z314" i="7"/>
  <c r="AA314" i="7"/>
  <c r="AC315" i="7"/>
  <c r="X315" i="7"/>
  <c r="Z315" i="7"/>
  <c r="AA315" i="7"/>
  <c r="AC316" i="7"/>
  <c r="X316" i="7"/>
  <c r="Z316" i="7"/>
  <c r="AA316" i="7"/>
  <c r="AC317" i="7"/>
  <c r="X317" i="7"/>
  <c r="Z317" i="7"/>
  <c r="AA317" i="7"/>
  <c r="AC318" i="7"/>
  <c r="X318" i="7"/>
  <c r="Z318" i="7"/>
  <c r="AA318" i="7"/>
  <c r="AC319" i="7"/>
  <c r="X319" i="7"/>
  <c r="Z319" i="7"/>
  <c r="AA319" i="7"/>
  <c r="AC320" i="7"/>
  <c r="X320" i="7"/>
  <c r="Z320" i="7"/>
  <c r="AA320" i="7"/>
  <c r="AC321" i="7"/>
  <c r="X321" i="7"/>
  <c r="Z321" i="7"/>
  <c r="AA321" i="7"/>
  <c r="AC322" i="7"/>
  <c r="X322" i="7"/>
  <c r="Z322" i="7"/>
  <c r="AA322" i="7"/>
  <c r="AC323" i="7"/>
  <c r="X323" i="7"/>
  <c r="Z323" i="7"/>
  <c r="AA323" i="7"/>
  <c r="AC324" i="7"/>
  <c r="X324" i="7"/>
  <c r="Z324" i="7"/>
  <c r="AA324" i="7"/>
  <c r="AC325" i="7"/>
  <c r="X325" i="7"/>
  <c r="Z325" i="7"/>
  <c r="AA325" i="7"/>
  <c r="AC326" i="7"/>
  <c r="X326" i="7"/>
  <c r="Z326" i="7"/>
  <c r="AA326" i="7"/>
  <c r="AC327" i="7"/>
  <c r="X327" i="7"/>
  <c r="Z327" i="7"/>
  <c r="AA327" i="7"/>
  <c r="AC328" i="7"/>
  <c r="X328" i="7"/>
  <c r="Z328" i="7"/>
  <c r="AA328" i="7"/>
  <c r="AC329" i="7"/>
  <c r="X329" i="7"/>
  <c r="Z329" i="7"/>
  <c r="AA329" i="7"/>
  <c r="AC330" i="7"/>
  <c r="X330" i="7"/>
  <c r="Z330" i="7"/>
  <c r="AA330" i="7"/>
  <c r="AC331" i="7"/>
  <c r="X331" i="7"/>
  <c r="Z331" i="7"/>
  <c r="AA331" i="7"/>
  <c r="AC332" i="7"/>
  <c r="X332" i="7"/>
  <c r="Z332" i="7"/>
  <c r="AA332" i="7"/>
  <c r="AC333" i="7"/>
  <c r="X333" i="7"/>
  <c r="Z333" i="7"/>
  <c r="AA333" i="7"/>
  <c r="AC334" i="7"/>
  <c r="X334" i="7"/>
  <c r="Z334" i="7"/>
  <c r="AA334" i="7"/>
  <c r="AC335" i="7"/>
  <c r="X335" i="7"/>
  <c r="Z335" i="7"/>
  <c r="AA335" i="7"/>
  <c r="AC336" i="7"/>
  <c r="X336" i="7"/>
  <c r="Z336" i="7"/>
  <c r="AA336" i="7"/>
  <c r="AC337" i="7"/>
  <c r="X337" i="7"/>
  <c r="Z337" i="7"/>
  <c r="AA337" i="7"/>
  <c r="AC338" i="7"/>
  <c r="X338" i="7"/>
  <c r="Z338" i="7"/>
  <c r="AA338" i="7"/>
  <c r="AC339" i="7"/>
  <c r="X339" i="7"/>
  <c r="Z339" i="7"/>
  <c r="AA339" i="7"/>
  <c r="AC340" i="7"/>
  <c r="X340" i="7"/>
  <c r="Z340" i="7"/>
  <c r="AA340" i="7"/>
  <c r="AC341" i="7"/>
  <c r="X341" i="7"/>
  <c r="Z341" i="7"/>
  <c r="AA341" i="7"/>
  <c r="AC342" i="7"/>
  <c r="X342" i="7"/>
  <c r="Z342" i="7"/>
  <c r="AA342" i="7"/>
  <c r="AC343" i="7"/>
  <c r="X343" i="7"/>
  <c r="Z343" i="7"/>
  <c r="AA343" i="7"/>
  <c r="AC344" i="7"/>
  <c r="X344" i="7"/>
  <c r="Z344" i="7"/>
  <c r="AA344" i="7"/>
  <c r="AC345" i="7"/>
  <c r="X345" i="7"/>
  <c r="Z345" i="7"/>
  <c r="AA345" i="7"/>
  <c r="AC346" i="7"/>
  <c r="X346" i="7"/>
  <c r="Z346" i="7"/>
  <c r="AA346" i="7"/>
  <c r="AC347" i="7"/>
  <c r="X347" i="7"/>
  <c r="Z347" i="7"/>
  <c r="AA347" i="7"/>
  <c r="AC348" i="7"/>
  <c r="X348" i="7"/>
  <c r="Z348" i="7"/>
  <c r="AA348" i="7"/>
  <c r="AC349" i="7"/>
  <c r="X349" i="7"/>
  <c r="Z349" i="7"/>
  <c r="AA349" i="7"/>
  <c r="AC350" i="7"/>
  <c r="X350" i="7"/>
  <c r="Z350" i="7"/>
  <c r="AA350" i="7"/>
  <c r="AC351" i="7"/>
  <c r="X351" i="7"/>
  <c r="Z351" i="7"/>
  <c r="AA351" i="7"/>
  <c r="AC2" i="7"/>
  <c r="X2" i="7"/>
  <c r="Z2" i="7"/>
  <c r="AA2" i="7"/>
  <c r="S3" i="7"/>
  <c r="U3" i="7"/>
  <c r="V3" i="7"/>
  <c r="S4" i="7"/>
  <c r="U4" i="7"/>
  <c r="V4" i="7"/>
  <c r="S5" i="7"/>
  <c r="U5" i="7"/>
  <c r="V5" i="7"/>
  <c r="S6" i="7"/>
  <c r="U6" i="7"/>
  <c r="V6" i="7"/>
  <c r="S7" i="7"/>
  <c r="U7" i="7"/>
  <c r="V7" i="7"/>
  <c r="S8" i="7"/>
  <c r="U8" i="7"/>
  <c r="V8" i="7"/>
  <c r="S9" i="7"/>
  <c r="U9" i="7"/>
  <c r="V9" i="7"/>
  <c r="S10" i="7"/>
  <c r="U10" i="7"/>
  <c r="V10" i="7"/>
  <c r="S11" i="7"/>
  <c r="U11" i="7"/>
  <c r="V11" i="7"/>
  <c r="S12" i="7"/>
  <c r="U12" i="7"/>
  <c r="V12" i="7"/>
  <c r="S13" i="7"/>
  <c r="U13" i="7"/>
  <c r="V13" i="7"/>
  <c r="S14" i="7"/>
  <c r="U14" i="7"/>
  <c r="V14" i="7"/>
  <c r="S15" i="7"/>
  <c r="U15" i="7"/>
  <c r="V15" i="7"/>
  <c r="S16" i="7"/>
  <c r="U16" i="7"/>
  <c r="V16" i="7"/>
  <c r="S17" i="7"/>
  <c r="U17" i="7"/>
  <c r="V17" i="7"/>
  <c r="S18" i="7"/>
  <c r="U18" i="7"/>
  <c r="V18" i="7"/>
  <c r="S19" i="7"/>
  <c r="U19" i="7"/>
  <c r="V19" i="7"/>
  <c r="S20" i="7"/>
  <c r="U20" i="7"/>
  <c r="V20" i="7"/>
  <c r="S21" i="7"/>
  <c r="U21" i="7"/>
  <c r="V21" i="7"/>
  <c r="S22" i="7"/>
  <c r="U22" i="7"/>
  <c r="V22" i="7"/>
  <c r="S23" i="7"/>
  <c r="U23" i="7"/>
  <c r="V23" i="7"/>
  <c r="S24" i="7"/>
  <c r="U24" i="7"/>
  <c r="V24" i="7"/>
  <c r="S25" i="7"/>
  <c r="U25" i="7"/>
  <c r="V25" i="7"/>
  <c r="S26" i="7"/>
  <c r="U26" i="7"/>
  <c r="V26" i="7"/>
  <c r="S27" i="7"/>
  <c r="U27" i="7"/>
  <c r="V27" i="7"/>
  <c r="S28" i="7"/>
  <c r="U28" i="7"/>
  <c r="V28" i="7"/>
  <c r="S29" i="7"/>
  <c r="U29" i="7"/>
  <c r="V29" i="7"/>
  <c r="S30" i="7"/>
  <c r="U30" i="7"/>
  <c r="V30" i="7"/>
  <c r="S31" i="7"/>
  <c r="U31" i="7"/>
  <c r="V31" i="7"/>
  <c r="S32" i="7"/>
  <c r="U32" i="7"/>
  <c r="V32" i="7"/>
  <c r="S33" i="7"/>
  <c r="U33" i="7"/>
  <c r="V33" i="7"/>
  <c r="S34" i="7"/>
  <c r="U34" i="7"/>
  <c r="V34" i="7"/>
  <c r="S35" i="7"/>
  <c r="U35" i="7"/>
  <c r="V35" i="7"/>
  <c r="S36" i="7"/>
  <c r="U36" i="7"/>
  <c r="V36" i="7"/>
  <c r="S37" i="7"/>
  <c r="U37" i="7"/>
  <c r="V37" i="7"/>
  <c r="S38" i="7"/>
  <c r="U38" i="7"/>
  <c r="V38" i="7"/>
  <c r="S39" i="7"/>
  <c r="U39" i="7"/>
  <c r="V39" i="7"/>
  <c r="S40" i="7"/>
  <c r="U40" i="7"/>
  <c r="V40" i="7"/>
  <c r="S41" i="7"/>
  <c r="U41" i="7"/>
  <c r="V41" i="7"/>
  <c r="S42" i="7"/>
  <c r="U42" i="7"/>
  <c r="V42" i="7"/>
  <c r="S43" i="7"/>
  <c r="U43" i="7"/>
  <c r="V43" i="7"/>
  <c r="S44" i="7"/>
  <c r="U44" i="7"/>
  <c r="V44" i="7"/>
  <c r="S45" i="7"/>
  <c r="U45" i="7"/>
  <c r="V45" i="7"/>
  <c r="S46" i="7"/>
  <c r="U46" i="7"/>
  <c r="V46" i="7"/>
  <c r="S47" i="7"/>
  <c r="U47" i="7"/>
  <c r="V47" i="7"/>
  <c r="S48" i="7"/>
  <c r="U48" i="7"/>
  <c r="V48" i="7"/>
  <c r="S49" i="7"/>
  <c r="U49" i="7"/>
  <c r="V49" i="7"/>
  <c r="S50" i="7"/>
  <c r="U50" i="7"/>
  <c r="V50" i="7"/>
  <c r="S51" i="7"/>
  <c r="U51" i="7"/>
  <c r="V51" i="7"/>
  <c r="S52" i="7"/>
  <c r="U52" i="7"/>
  <c r="V52" i="7"/>
  <c r="S53" i="7"/>
  <c r="U53" i="7"/>
  <c r="V53" i="7"/>
  <c r="S54" i="7"/>
  <c r="U54" i="7"/>
  <c r="V54" i="7"/>
  <c r="S55" i="7"/>
  <c r="U55" i="7"/>
  <c r="V55" i="7"/>
  <c r="S56" i="7"/>
  <c r="U56" i="7"/>
  <c r="V56" i="7"/>
  <c r="S57" i="7"/>
  <c r="U57" i="7"/>
  <c r="V57" i="7"/>
  <c r="S58" i="7"/>
  <c r="U58" i="7"/>
  <c r="V58" i="7"/>
  <c r="S59" i="7"/>
  <c r="U59" i="7"/>
  <c r="V59" i="7"/>
  <c r="S60" i="7"/>
  <c r="U60" i="7"/>
  <c r="V60" i="7"/>
  <c r="S61" i="7"/>
  <c r="U61" i="7"/>
  <c r="V61" i="7"/>
  <c r="S62" i="7"/>
  <c r="U62" i="7"/>
  <c r="V62" i="7"/>
  <c r="S63" i="7"/>
  <c r="U63" i="7"/>
  <c r="V63" i="7"/>
  <c r="S64" i="7"/>
  <c r="U64" i="7"/>
  <c r="V64" i="7"/>
  <c r="S65" i="7"/>
  <c r="U65" i="7"/>
  <c r="V65" i="7"/>
  <c r="S66" i="7"/>
  <c r="U66" i="7"/>
  <c r="V66" i="7"/>
  <c r="S67" i="7"/>
  <c r="U67" i="7"/>
  <c r="V67" i="7"/>
  <c r="S68" i="7"/>
  <c r="U68" i="7"/>
  <c r="V68" i="7"/>
  <c r="S69" i="7"/>
  <c r="U69" i="7"/>
  <c r="V69" i="7"/>
  <c r="S70" i="7"/>
  <c r="U70" i="7"/>
  <c r="V70" i="7"/>
  <c r="S71" i="7"/>
  <c r="U71" i="7"/>
  <c r="V71" i="7"/>
  <c r="S72" i="7"/>
  <c r="U72" i="7"/>
  <c r="V72" i="7"/>
  <c r="S73" i="7"/>
  <c r="U73" i="7"/>
  <c r="V73" i="7"/>
  <c r="S74" i="7"/>
  <c r="U74" i="7"/>
  <c r="V74" i="7"/>
  <c r="S75" i="7"/>
  <c r="U75" i="7"/>
  <c r="V75" i="7"/>
  <c r="S76" i="7"/>
  <c r="U76" i="7"/>
  <c r="V76" i="7"/>
  <c r="S77" i="7"/>
  <c r="U77" i="7"/>
  <c r="V77" i="7"/>
  <c r="S78" i="7"/>
  <c r="U78" i="7"/>
  <c r="V78" i="7"/>
  <c r="S79" i="7"/>
  <c r="U79" i="7"/>
  <c r="V79" i="7"/>
  <c r="S80" i="7"/>
  <c r="U80" i="7"/>
  <c r="V80" i="7"/>
  <c r="S81" i="7"/>
  <c r="U81" i="7"/>
  <c r="V81" i="7"/>
  <c r="S82" i="7"/>
  <c r="U82" i="7"/>
  <c r="V82" i="7"/>
  <c r="S83" i="7"/>
  <c r="U83" i="7"/>
  <c r="V83" i="7"/>
  <c r="S84" i="7"/>
  <c r="U84" i="7"/>
  <c r="V84" i="7"/>
  <c r="S85" i="7"/>
  <c r="U85" i="7"/>
  <c r="V85" i="7"/>
  <c r="S86" i="7"/>
  <c r="U86" i="7"/>
  <c r="V86" i="7"/>
  <c r="S87" i="7"/>
  <c r="U87" i="7"/>
  <c r="V87" i="7"/>
  <c r="S88" i="7"/>
  <c r="U88" i="7"/>
  <c r="V88" i="7"/>
  <c r="S89" i="7"/>
  <c r="U89" i="7"/>
  <c r="V89" i="7"/>
  <c r="S90" i="7"/>
  <c r="U90" i="7"/>
  <c r="V90" i="7"/>
  <c r="S91" i="7"/>
  <c r="U91" i="7"/>
  <c r="V91" i="7"/>
  <c r="S92" i="7"/>
  <c r="U92" i="7"/>
  <c r="V92" i="7"/>
  <c r="S93" i="7"/>
  <c r="U93" i="7"/>
  <c r="V93" i="7"/>
  <c r="S94" i="7"/>
  <c r="U94" i="7"/>
  <c r="V94" i="7"/>
  <c r="S95" i="7"/>
  <c r="U95" i="7"/>
  <c r="V95" i="7"/>
  <c r="S96" i="7"/>
  <c r="U96" i="7"/>
  <c r="V96" i="7"/>
  <c r="S97" i="7"/>
  <c r="U97" i="7"/>
  <c r="V97" i="7"/>
  <c r="S98" i="7"/>
  <c r="U98" i="7"/>
  <c r="V98" i="7"/>
  <c r="S99" i="7"/>
  <c r="U99" i="7"/>
  <c r="V99" i="7"/>
  <c r="S100" i="7"/>
  <c r="U100" i="7"/>
  <c r="V100" i="7"/>
  <c r="S101" i="7"/>
  <c r="U101" i="7"/>
  <c r="V101" i="7"/>
  <c r="S102" i="7"/>
  <c r="U102" i="7"/>
  <c r="V102" i="7"/>
  <c r="S103" i="7"/>
  <c r="U103" i="7"/>
  <c r="V103" i="7"/>
  <c r="S104" i="7"/>
  <c r="U104" i="7"/>
  <c r="V104" i="7"/>
  <c r="S105" i="7"/>
  <c r="U105" i="7"/>
  <c r="V105" i="7"/>
  <c r="S106" i="7"/>
  <c r="U106" i="7"/>
  <c r="V106" i="7"/>
  <c r="S107" i="7"/>
  <c r="U107" i="7"/>
  <c r="V107" i="7"/>
  <c r="S108" i="7"/>
  <c r="U108" i="7"/>
  <c r="V108" i="7"/>
  <c r="S109" i="7"/>
  <c r="U109" i="7"/>
  <c r="V109" i="7"/>
  <c r="S110" i="7"/>
  <c r="U110" i="7"/>
  <c r="V110" i="7"/>
  <c r="S111" i="7"/>
  <c r="U111" i="7"/>
  <c r="V111" i="7"/>
  <c r="S112" i="7"/>
  <c r="U112" i="7"/>
  <c r="V112" i="7"/>
  <c r="S113" i="7"/>
  <c r="U113" i="7"/>
  <c r="V113" i="7"/>
  <c r="S114" i="7"/>
  <c r="U114" i="7"/>
  <c r="V114" i="7"/>
  <c r="S115" i="7"/>
  <c r="U115" i="7"/>
  <c r="V115" i="7"/>
  <c r="S116" i="7"/>
  <c r="U116" i="7"/>
  <c r="V116" i="7"/>
  <c r="S117" i="7"/>
  <c r="U117" i="7"/>
  <c r="V117" i="7"/>
  <c r="S118" i="7"/>
  <c r="U118" i="7"/>
  <c r="V118" i="7"/>
  <c r="S119" i="7"/>
  <c r="U119" i="7"/>
  <c r="V119" i="7"/>
  <c r="S120" i="7"/>
  <c r="U120" i="7"/>
  <c r="V120" i="7"/>
  <c r="S121" i="7"/>
  <c r="U121" i="7"/>
  <c r="V121" i="7"/>
  <c r="S122" i="7"/>
  <c r="U122" i="7"/>
  <c r="V122" i="7"/>
  <c r="S123" i="7"/>
  <c r="U123" i="7"/>
  <c r="V123" i="7"/>
  <c r="S124" i="7"/>
  <c r="U124" i="7"/>
  <c r="V124" i="7"/>
  <c r="S125" i="7"/>
  <c r="U125" i="7"/>
  <c r="V125" i="7"/>
  <c r="S126" i="7"/>
  <c r="U126" i="7"/>
  <c r="V126" i="7"/>
  <c r="S127" i="7"/>
  <c r="U127" i="7"/>
  <c r="V127" i="7"/>
  <c r="S128" i="7"/>
  <c r="U128" i="7"/>
  <c r="V128" i="7"/>
  <c r="S129" i="7"/>
  <c r="U129" i="7"/>
  <c r="V129" i="7"/>
  <c r="S130" i="7"/>
  <c r="U130" i="7"/>
  <c r="V130" i="7"/>
  <c r="S131" i="7"/>
  <c r="U131" i="7"/>
  <c r="V131" i="7"/>
  <c r="S132" i="7"/>
  <c r="U132" i="7"/>
  <c r="V132" i="7"/>
  <c r="S133" i="7"/>
  <c r="U133" i="7"/>
  <c r="V133" i="7"/>
  <c r="S134" i="7"/>
  <c r="U134" i="7"/>
  <c r="V134" i="7"/>
  <c r="S135" i="7"/>
  <c r="U135" i="7"/>
  <c r="V135" i="7"/>
  <c r="S136" i="7"/>
  <c r="U136" i="7"/>
  <c r="V136" i="7"/>
  <c r="S137" i="7"/>
  <c r="U137" i="7"/>
  <c r="V137" i="7"/>
  <c r="S138" i="7"/>
  <c r="U138" i="7"/>
  <c r="V138" i="7"/>
  <c r="S139" i="7"/>
  <c r="U139" i="7"/>
  <c r="V139" i="7"/>
  <c r="S140" i="7"/>
  <c r="U140" i="7"/>
  <c r="V140" i="7"/>
  <c r="S141" i="7"/>
  <c r="U141" i="7"/>
  <c r="V141" i="7"/>
  <c r="S142" i="7"/>
  <c r="U142" i="7"/>
  <c r="V142" i="7"/>
  <c r="S143" i="7"/>
  <c r="U143" i="7"/>
  <c r="V143" i="7"/>
  <c r="S144" i="7"/>
  <c r="U144" i="7"/>
  <c r="V144" i="7"/>
  <c r="S145" i="7"/>
  <c r="U145" i="7"/>
  <c r="V145" i="7"/>
  <c r="S146" i="7"/>
  <c r="U146" i="7"/>
  <c r="V146" i="7"/>
  <c r="S147" i="7"/>
  <c r="U147" i="7"/>
  <c r="V147" i="7"/>
  <c r="S148" i="7"/>
  <c r="U148" i="7"/>
  <c r="V148" i="7"/>
  <c r="S149" i="7"/>
  <c r="U149" i="7"/>
  <c r="V149" i="7"/>
  <c r="S150" i="7"/>
  <c r="U150" i="7"/>
  <c r="V150" i="7"/>
  <c r="S151" i="7"/>
  <c r="U151" i="7"/>
  <c r="V151" i="7"/>
  <c r="S152" i="7"/>
  <c r="U152" i="7"/>
  <c r="V152" i="7"/>
  <c r="S153" i="7"/>
  <c r="U153" i="7"/>
  <c r="V153" i="7"/>
  <c r="S154" i="7"/>
  <c r="U154" i="7"/>
  <c r="V154" i="7"/>
  <c r="S155" i="7"/>
  <c r="U155" i="7"/>
  <c r="V155" i="7"/>
  <c r="S156" i="7"/>
  <c r="U156" i="7"/>
  <c r="V156" i="7"/>
  <c r="S157" i="7"/>
  <c r="U157" i="7"/>
  <c r="V157" i="7"/>
  <c r="S158" i="7"/>
  <c r="U158" i="7"/>
  <c r="V158" i="7"/>
  <c r="S159" i="7"/>
  <c r="U159" i="7"/>
  <c r="V159" i="7"/>
  <c r="S160" i="7"/>
  <c r="U160" i="7"/>
  <c r="V160" i="7"/>
  <c r="S161" i="7"/>
  <c r="U161" i="7"/>
  <c r="V161" i="7"/>
  <c r="S162" i="7"/>
  <c r="U162" i="7"/>
  <c r="V162" i="7"/>
  <c r="S163" i="7"/>
  <c r="U163" i="7"/>
  <c r="V163" i="7"/>
  <c r="S164" i="7"/>
  <c r="U164" i="7"/>
  <c r="V164" i="7"/>
  <c r="S165" i="7"/>
  <c r="U165" i="7"/>
  <c r="V165" i="7"/>
  <c r="S166" i="7"/>
  <c r="U166" i="7"/>
  <c r="V166" i="7"/>
  <c r="S167" i="7"/>
  <c r="U167" i="7"/>
  <c r="V167" i="7"/>
  <c r="S168" i="7"/>
  <c r="U168" i="7"/>
  <c r="V168" i="7"/>
  <c r="S169" i="7"/>
  <c r="U169" i="7"/>
  <c r="V169" i="7"/>
  <c r="S170" i="7"/>
  <c r="U170" i="7"/>
  <c r="V170" i="7"/>
  <c r="S171" i="7"/>
  <c r="U171" i="7"/>
  <c r="V171" i="7"/>
  <c r="S172" i="7"/>
  <c r="U172" i="7"/>
  <c r="V172" i="7"/>
  <c r="S173" i="7"/>
  <c r="U173" i="7"/>
  <c r="V173" i="7"/>
  <c r="S174" i="7"/>
  <c r="U174" i="7"/>
  <c r="V174" i="7"/>
  <c r="S175" i="7"/>
  <c r="U175" i="7"/>
  <c r="V175" i="7"/>
  <c r="S176" i="7"/>
  <c r="U176" i="7"/>
  <c r="V176" i="7"/>
  <c r="S177" i="7"/>
  <c r="U177" i="7"/>
  <c r="V177" i="7"/>
  <c r="S178" i="7"/>
  <c r="U178" i="7"/>
  <c r="V178" i="7"/>
  <c r="S179" i="7"/>
  <c r="U179" i="7"/>
  <c r="V179" i="7"/>
  <c r="S180" i="7"/>
  <c r="U180" i="7"/>
  <c r="V180" i="7"/>
  <c r="S181" i="7"/>
  <c r="U181" i="7"/>
  <c r="V181" i="7"/>
  <c r="S182" i="7"/>
  <c r="U182" i="7"/>
  <c r="V182" i="7"/>
  <c r="S183" i="7"/>
  <c r="U183" i="7"/>
  <c r="V183" i="7"/>
  <c r="S184" i="7"/>
  <c r="U184" i="7"/>
  <c r="V184" i="7"/>
  <c r="S185" i="7"/>
  <c r="U185" i="7"/>
  <c r="V185" i="7"/>
  <c r="S186" i="7"/>
  <c r="U186" i="7"/>
  <c r="V186" i="7"/>
  <c r="S187" i="7"/>
  <c r="U187" i="7"/>
  <c r="V187" i="7"/>
  <c r="S188" i="7"/>
  <c r="U188" i="7"/>
  <c r="V188" i="7"/>
  <c r="S189" i="7"/>
  <c r="U189" i="7"/>
  <c r="V189" i="7"/>
  <c r="S190" i="7"/>
  <c r="U190" i="7"/>
  <c r="V190" i="7"/>
  <c r="S191" i="7"/>
  <c r="U191" i="7"/>
  <c r="V191" i="7"/>
  <c r="S192" i="7"/>
  <c r="U192" i="7"/>
  <c r="V192" i="7"/>
  <c r="S193" i="7"/>
  <c r="U193" i="7"/>
  <c r="V193" i="7"/>
  <c r="S194" i="7"/>
  <c r="U194" i="7"/>
  <c r="V194" i="7"/>
  <c r="S195" i="7"/>
  <c r="U195" i="7"/>
  <c r="V195" i="7"/>
  <c r="S196" i="7"/>
  <c r="U196" i="7"/>
  <c r="V196" i="7"/>
  <c r="S197" i="7"/>
  <c r="U197" i="7"/>
  <c r="V197" i="7"/>
  <c r="S198" i="7"/>
  <c r="U198" i="7"/>
  <c r="V198" i="7"/>
  <c r="S199" i="7"/>
  <c r="U199" i="7"/>
  <c r="V199" i="7"/>
  <c r="S200" i="7"/>
  <c r="U200" i="7"/>
  <c r="V200" i="7"/>
  <c r="S201" i="7"/>
  <c r="U201" i="7"/>
  <c r="V201" i="7"/>
  <c r="S202" i="7"/>
  <c r="U202" i="7"/>
  <c r="V202" i="7"/>
  <c r="S203" i="7"/>
  <c r="U203" i="7"/>
  <c r="V203" i="7"/>
  <c r="S204" i="7"/>
  <c r="U204" i="7"/>
  <c r="V204" i="7"/>
  <c r="S205" i="7"/>
  <c r="U205" i="7"/>
  <c r="V205" i="7"/>
  <c r="S206" i="7"/>
  <c r="U206" i="7"/>
  <c r="V206" i="7"/>
  <c r="S207" i="7"/>
  <c r="U207" i="7"/>
  <c r="V207" i="7"/>
  <c r="S208" i="7"/>
  <c r="U208" i="7"/>
  <c r="V208" i="7"/>
  <c r="S209" i="7"/>
  <c r="U209" i="7"/>
  <c r="V209" i="7"/>
  <c r="S210" i="7"/>
  <c r="U210" i="7"/>
  <c r="V210" i="7"/>
  <c r="S211" i="7"/>
  <c r="U211" i="7"/>
  <c r="V211" i="7"/>
  <c r="S212" i="7"/>
  <c r="U212" i="7"/>
  <c r="V212" i="7"/>
  <c r="S213" i="7"/>
  <c r="U213" i="7"/>
  <c r="V213" i="7"/>
  <c r="S214" i="7"/>
  <c r="U214" i="7"/>
  <c r="V214" i="7"/>
  <c r="S215" i="7"/>
  <c r="U215" i="7"/>
  <c r="V215" i="7"/>
  <c r="S216" i="7"/>
  <c r="U216" i="7"/>
  <c r="V216" i="7"/>
  <c r="S217" i="7"/>
  <c r="U217" i="7"/>
  <c r="V217" i="7"/>
  <c r="S218" i="7"/>
  <c r="U218" i="7"/>
  <c r="V218" i="7"/>
  <c r="S219" i="7"/>
  <c r="U219" i="7"/>
  <c r="V219" i="7"/>
  <c r="S220" i="7"/>
  <c r="U220" i="7"/>
  <c r="V220" i="7"/>
  <c r="S221" i="7"/>
  <c r="U221" i="7"/>
  <c r="V221" i="7"/>
  <c r="S222" i="7"/>
  <c r="U222" i="7"/>
  <c r="V222" i="7"/>
  <c r="S223" i="7"/>
  <c r="U223" i="7"/>
  <c r="V223" i="7"/>
  <c r="S224" i="7"/>
  <c r="U224" i="7"/>
  <c r="V224" i="7"/>
  <c r="S225" i="7"/>
  <c r="U225" i="7"/>
  <c r="V225" i="7"/>
  <c r="S226" i="7"/>
  <c r="U226" i="7"/>
  <c r="V226" i="7"/>
  <c r="S227" i="7"/>
  <c r="U227" i="7"/>
  <c r="V227" i="7"/>
  <c r="S228" i="7"/>
  <c r="U228" i="7"/>
  <c r="V228" i="7"/>
  <c r="S229" i="7"/>
  <c r="U229" i="7"/>
  <c r="V229" i="7"/>
  <c r="S230" i="7"/>
  <c r="U230" i="7"/>
  <c r="V230" i="7"/>
  <c r="S231" i="7"/>
  <c r="U231" i="7"/>
  <c r="V231" i="7"/>
  <c r="S232" i="7"/>
  <c r="U232" i="7"/>
  <c r="V232" i="7"/>
  <c r="S233" i="7"/>
  <c r="U233" i="7"/>
  <c r="V233" i="7"/>
  <c r="S234" i="7"/>
  <c r="U234" i="7"/>
  <c r="V234" i="7"/>
  <c r="S235" i="7"/>
  <c r="U235" i="7"/>
  <c r="V235" i="7"/>
  <c r="S236" i="7"/>
  <c r="U236" i="7"/>
  <c r="V236" i="7"/>
  <c r="S237" i="7"/>
  <c r="U237" i="7"/>
  <c r="V237" i="7"/>
  <c r="S238" i="7"/>
  <c r="U238" i="7"/>
  <c r="V238" i="7"/>
  <c r="S239" i="7"/>
  <c r="U239" i="7"/>
  <c r="V239" i="7"/>
  <c r="S240" i="7"/>
  <c r="U240" i="7"/>
  <c r="V240" i="7"/>
  <c r="S241" i="7"/>
  <c r="U241" i="7"/>
  <c r="V241" i="7"/>
  <c r="S242" i="7"/>
  <c r="U242" i="7"/>
  <c r="V242" i="7"/>
  <c r="S243" i="7"/>
  <c r="U243" i="7"/>
  <c r="V243" i="7"/>
  <c r="S244" i="7"/>
  <c r="U244" i="7"/>
  <c r="V244" i="7"/>
  <c r="S245" i="7"/>
  <c r="U245" i="7"/>
  <c r="V245" i="7"/>
  <c r="S246" i="7"/>
  <c r="U246" i="7"/>
  <c r="V246" i="7"/>
  <c r="S247" i="7"/>
  <c r="U247" i="7"/>
  <c r="V247" i="7"/>
  <c r="S248" i="7"/>
  <c r="U248" i="7"/>
  <c r="V248" i="7"/>
  <c r="S249" i="7"/>
  <c r="U249" i="7"/>
  <c r="V249" i="7"/>
  <c r="S250" i="7"/>
  <c r="U250" i="7"/>
  <c r="V250" i="7"/>
  <c r="S251" i="7"/>
  <c r="U251" i="7"/>
  <c r="V251" i="7"/>
  <c r="S252" i="7"/>
  <c r="U252" i="7"/>
  <c r="V252" i="7"/>
  <c r="S253" i="7"/>
  <c r="U253" i="7"/>
  <c r="V253" i="7"/>
  <c r="S254" i="7"/>
  <c r="U254" i="7"/>
  <c r="V254" i="7"/>
  <c r="S255" i="7"/>
  <c r="U255" i="7"/>
  <c r="V255" i="7"/>
  <c r="S256" i="7"/>
  <c r="U256" i="7"/>
  <c r="V256" i="7"/>
  <c r="S257" i="7"/>
  <c r="U257" i="7"/>
  <c r="V257" i="7"/>
  <c r="S258" i="7"/>
  <c r="U258" i="7"/>
  <c r="V258" i="7"/>
  <c r="S259" i="7"/>
  <c r="U259" i="7"/>
  <c r="V259" i="7"/>
  <c r="S260" i="7"/>
  <c r="U260" i="7"/>
  <c r="V260" i="7"/>
  <c r="S261" i="7"/>
  <c r="U261" i="7"/>
  <c r="V261" i="7"/>
  <c r="S262" i="7"/>
  <c r="U262" i="7"/>
  <c r="V262" i="7"/>
  <c r="S263" i="7"/>
  <c r="U263" i="7"/>
  <c r="V263" i="7"/>
  <c r="S264" i="7"/>
  <c r="U264" i="7"/>
  <c r="V264" i="7"/>
  <c r="S265" i="7"/>
  <c r="U265" i="7"/>
  <c r="V265" i="7"/>
  <c r="S266" i="7"/>
  <c r="U266" i="7"/>
  <c r="V266" i="7"/>
  <c r="S267" i="7"/>
  <c r="U267" i="7"/>
  <c r="V267" i="7"/>
  <c r="S268" i="7"/>
  <c r="U268" i="7"/>
  <c r="V268" i="7"/>
  <c r="S269" i="7"/>
  <c r="U269" i="7"/>
  <c r="V269" i="7"/>
  <c r="S270" i="7"/>
  <c r="U270" i="7"/>
  <c r="V270" i="7"/>
  <c r="S271" i="7"/>
  <c r="U271" i="7"/>
  <c r="V271" i="7"/>
  <c r="S272" i="7"/>
  <c r="U272" i="7"/>
  <c r="V272" i="7"/>
  <c r="S273" i="7"/>
  <c r="U273" i="7"/>
  <c r="V273" i="7"/>
  <c r="S274" i="7"/>
  <c r="U274" i="7"/>
  <c r="V274" i="7"/>
  <c r="S275" i="7"/>
  <c r="U275" i="7"/>
  <c r="V275" i="7"/>
  <c r="S276" i="7"/>
  <c r="U276" i="7"/>
  <c r="V276" i="7"/>
  <c r="S277" i="7"/>
  <c r="U277" i="7"/>
  <c r="V277" i="7"/>
  <c r="S278" i="7"/>
  <c r="U278" i="7"/>
  <c r="V278" i="7"/>
  <c r="S279" i="7"/>
  <c r="U279" i="7"/>
  <c r="V279" i="7"/>
  <c r="S280" i="7"/>
  <c r="U280" i="7"/>
  <c r="V280" i="7"/>
  <c r="S281" i="7"/>
  <c r="U281" i="7"/>
  <c r="V281" i="7"/>
  <c r="S282" i="7"/>
  <c r="U282" i="7"/>
  <c r="V282" i="7"/>
  <c r="S283" i="7"/>
  <c r="U283" i="7"/>
  <c r="V283" i="7"/>
  <c r="S284" i="7"/>
  <c r="U284" i="7"/>
  <c r="V284" i="7"/>
  <c r="S285" i="7"/>
  <c r="U285" i="7"/>
  <c r="V285" i="7"/>
  <c r="S286" i="7"/>
  <c r="U286" i="7"/>
  <c r="V286" i="7"/>
  <c r="S287" i="7"/>
  <c r="U287" i="7"/>
  <c r="V287" i="7"/>
  <c r="S288" i="7"/>
  <c r="U288" i="7"/>
  <c r="V288" i="7"/>
  <c r="S289" i="7"/>
  <c r="U289" i="7"/>
  <c r="V289" i="7"/>
  <c r="S290" i="7"/>
  <c r="U290" i="7"/>
  <c r="V290" i="7"/>
  <c r="S291" i="7"/>
  <c r="U291" i="7"/>
  <c r="V291" i="7"/>
  <c r="S292" i="7"/>
  <c r="U292" i="7"/>
  <c r="V292" i="7"/>
  <c r="S293" i="7"/>
  <c r="U293" i="7"/>
  <c r="V293" i="7"/>
  <c r="S294" i="7"/>
  <c r="U294" i="7"/>
  <c r="V294" i="7"/>
  <c r="S295" i="7"/>
  <c r="U295" i="7"/>
  <c r="V295" i="7"/>
  <c r="S296" i="7"/>
  <c r="U296" i="7"/>
  <c r="V296" i="7"/>
  <c r="S297" i="7"/>
  <c r="U297" i="7"/>
  <c r="V297" i="7"/>
  <c r="S298" i="7"/>
  <c r="U298" i="7"/>
  <c r="V298" i="7"/>
  <c r="S299" i="7"/>
  <c r="U299" i="7"/>
  <c r="V299" i="7"/>
  <c r="S300" i="7"/>
  <c r="U300" i="7"/>
  <c r="V300" i="7"/>
  <c r="S301" i="7"/>
  <c r="U301" i="7"/>
  <c r="V301" i="7"/>
  <c r="S302" i="7"/>
  <c r="U302" i="7"/>
  <c r="V302" i="7"/>
  <c r="S303" i="7"/>
  <c r="U303" i="7"/>
  <c r="V303" i="7"/>
  <c r="S304" i="7"/>
  <c r="U304" i="7"/>
  <c r="V304" i="7"/>
  <c r="S305" i="7"/>
  <c r="U305" i="7"/>
  <c r="V305" i="7"/>
  <c r="S306" i="7"/>
  <c r="U306" i="7"/>
  <c r="V306" i="7"/>
  <c r="S307" i="7"/>
  <c r="U307" i="7"/>
  <c r="V307" i="7"/>
  <c r="S308" i="7"/>
  <c r="U308" i="7"/>
  <c r="V308" i="7"/>
  <c r="S309" i="7"/>
  <c r="U309" i="7"/>
  <c r="V309" i="7"/>
  <c r="S310" i="7"/>
  <c r="U310" i="7"/>
  <c r="V310" i="7"/>
  <c r="S311" i="7"/>
  <c r="U311" i="7"/>
  <c r="V311" i="7"/>
  <c r="S312" i="7"/>
  <c r="U312" i="7"/>
  <c r="V312" i="7"/>
  <c r="S313" i="7"/>
  <c r="U313" i="7"/>
  <c r="V313" i="7"/>
  <c r="S314" i="7"/>
  <c r="U314" i="7"/>
  <c r="V314" i="7"/>
  <c r="S315" i="7"/>
  <c r="U315" i="7"/>
  <c r="V315" i="7"/>
  <c r="S316" i="7"/>
  <c r="U316" i="7"/>
  <c r="V316" i="7"/>
  <c r="S317" i="7"/>
  <c r="U317" i="7"/>
  <c r="V317" i="7"/>
  <c r="S318" i="7"/>
  <c r="U318" i="7"/>
  <c r="V318" i="7"/>
  <c r="S319" i="7"/>
  <c r="U319" i="7"/>
  <c r="V319" i="7"/>
  <c r="S320" i="7"/>
  <c r="U320" i="7"/>
  <c r="V320" i="7"/>
  <c r="S321" i="7"/>
  <c r="U321" i="7"/>
  <c r="V321" i="7"/>
  <c r="S322" i="7"/>
  <c r="U322" i="7"/>
  <c r="V322" i="7"/>
  <c r="S323" i="7"/>
  <c r="U323" i="7"/>
  <c r="V323" i="7"/>
  <c r="S324" i="7"/>
  <c r="U324" i="7"/>
  <c r="V324" i="7"/>
  <c r="S325" i="7"/>
  <c r="U325" i="7"/>
  <c r="V325" i="7"/>
  <c r="S326" i="7"/>
  <c r="U326" i="7"/>
  <c r="V326" i="7"/>
  <c r="S327" i="7"/>
  <c r="U327" i="7"/>
  <c r="V327" i="7"/>
  <c r="S328" i="7"/>
  <c r="U328" i="7"/>
  <c r="V328" i="7"/>
  <c r="S329" i="7"/>
  <c r="U329" i="7"/>
  <c r="V329" i="7"/>
  <c r="S330" i="7"/>
  <c r="U330" i="7"/>
  <c r="V330" i="7"/>
  <c r="S331" i="7"/>
  <c r="U331" i="7"/>
  <c r="V331" i="7"/>
  <c r="S332" i="7"/>
  <c r="U332" i="7"/>
  <c r="V332" i="7"/>
  <c r="S333" i="7"/>
  <c r="U333" i="7"/>
  <c r="V333" i="7"/>
  <c r="S334" i="7"/>
  <c r="U334" i="7"/>
  <c r="V334" i="7"/>
  <c r="S335" i="7"/>
  <c r="U335" i="7"/>
  <c r="V335" i="7"/>
  <c r="S336" i="7"/>
  <c r="U336" i="7"/>
  <c r="V336" i="7"/>
  <c r="S337" i="7"/>
  <c r="U337" i="7"/>
  <c r="V337" i="7"/>
  <c r="S338" i="7"/>
  <c r="U338" i="7"/>
  <c r="V338" i="7"/>
  <c r="S339" i="7"/>
  <c r="U339" i="7"/>
  <c r="V339" i="7"/>
  <c r="S340" i="7"/>
  <c r="U340" i="7"/>
  <c r="V340" i="7"/>
  <c r="S341" i="7"/>
  <c r="U341" i="7"/>
  <c r="V341" i="7"/>
  <c r="S342" i="7"/>
  <c r="U342" i="7"/>
  <c r="V342" i="7"/>
  <c r="S343" i="7"/>
  <c r="U343" i="7"/>
  <c r="V343" i="7"/>
  <c r="S344" i="7"/>
  <c r="U344" i="7"/>
  <c r="V344" i="7"/>
  <c r="S345" i="7"/>
  <c r="U345" i="7"/>
  <c r="V345" i="7"/>
  <c r="S346" i="7"/>
  <c r="U346" i="7"/>
  <c r="V346" i="7"/>
  <c r="S347" i="7"/>
  <c r="U347" i="7"/>
  <c r="V347" i="7"/>
  <c r="S348" i="7"/>
  <c r="U348" i="7"/>
  <c r="V348" i="7"/>
  <c r="S349" i="7"/>
  <c r="U349" i="7"/>
  <c r="V349" i="7"/>
  <c r="S350" i="7"/>
  <c r="U350" i="7"/>
  <c r="V350" i="7"/>
  <c r="S351" i="7"/>
  <c r="U351" i="7"/>
  <c r="V351" i="7"/>
  <c r="S2" i="7"/>
  <c r="U2" i="7"/>
  <c r="V2" i="7"/>
  <c r="N3" i="7"/>
  <c r="P3" i="7"/>
  <c r="Q3" i="7"/>
  <c r="N4" i="7"/>
  <c r="P4" i="7"/>
  <c r="Q4" i="7"/>
  <c r="N5" i="7"/>
  <c r="P5" i="7"/>
  <c r="Q5" i="7"/>
  <c r="N6" i="7"/>
  <c r="P6" i="7"/>
  <c r="Q6" i="7"/>
  <c r="N7" i="7"/>
  <c r="P7" i="7"/>
  <c r="Q7" i="7"/>
  <c r="N8" i="7"/>
  <c r="P8" i="7"/>
  <c r="Q8" i="7"/>
  <c r="N9" i="7"/>
  <c r="P9" i="7"/>
  <c r="Q9" i="7"/>
  <c r="N10" i="7"/>
  <c r="P10" i="7"/>
  <c r="Q10" i="7"/>
  <c r="N11" i="7"/>
  <c r="P11" i="7"/>
  <c r="Q11" i="7"/>
  <c r="N12" i="7"/>
  <c r="P12" i="7"/>
  <c r="Q12" i="7"/>
  <c r="N13" i="7"/>
  <c r="P13" i="7"/>
  <c r="Q13" i="7"/>
  <c r="N14" i="7"/>
  <c r="P14" i="7"/>
  <c r="Q14" i="7"/>
  <c r="N15" i="7"/>
  <c r="P15" i="7"/>
  <c r="Q15" i="7"/>
  <c r="N16" i="7"/>
  <c r="P16" i="7"/>
  <c r="Q16" i="7"/>
  <c r="N17" i="7"/>
  <c r="P17" i="7"/>
  <c r="Q17" i="7"/>
  <c r="N18" i="7"/>
  <c r="P18" i="7"/>
  <c r="Q18" i="7"/>
  <c r="N19" i="7"/>
  <c r="P19" i="7"/>
  <c r="Q19" i="7"/>
  <c r="N20" i="7"/>
  <c r="P20" i="7"/>
  <c r="Q20" i="7"/>
  <c r="N21" i="7"/>
  <c r="P21" i="7"/>
  <c r="Q21" i="7"/>
  <c r="N22" i="7"/>
  <c r="P22" i="7"/>
  <c r="Q22" i="7"/>
  <c r="N23" i="7"/>
  <c r="P23" i="7"/>
  <c r="Q23" i="7"/>
  <c r="N24" i="7"/>
  <c r="P24" i="7"/>
  <c r="Q24" i="7"/>
  <c r="N25" i="7"/>
  <c r="P25" i="7"/>
  <c r="Q25" i="7"/>
  <c r="N26" i="7"/>
  <c r="P26" i="7"/>
  <c r="Q26" i="7"/>
  <c r="N27" i="7"/>
  <c r="P27" i="7"/>
  <c r="Q27" i="7"/>
  <c r="N28" i="7"/>
  <c r="P28" i="7"/>
  <c r="Q28" i="7"/>
  <c r="N29" i="7"/>
  <c r="P29" i="7"/>
  <c r="Q29" i="7"/>
  <c r="N30" i="7"/>
  <c r="P30" i="7"/>
  <c r="Q30" i="7"/>
  <c r="N31" i="7"/>
  <c r="P31" i="7"/>
  <c r="Q31" i="7"/>
  <c r="N32" i="7"/>
  <c r="P32" i="7"/>
  <c r="Q32" i="7"/>
  <c r="N33" i="7"/>
  <c r="P33" i="7"/>
  <c r="Q33" i="7"/>
  <c r="N34" i="7"/>
  <c r="P34" i="7"/>
  <c r="Q34" i="7"/>
  <c r="N35" i="7"/>
  <c r="P35" i="7"/>
  <c r="Q35" i="7"/>
  <c r="N36" i="7"/>
  <c r="P36" i="7"/>
  <c r="Q36" i="7"/>
  <c r="N37" i="7"/>
  <c r="P37" i="7"/>
  <c r="Q37" i="7"/>
  <c r="N38" i="7"/>
  <c r="P38" i="7"/>
  <c r="Q38" i="7"/>
  <c r="N39" i="7"/>
  <c r="P39" i="7"/>
  <c r="Q39" i="7"/>
  <c r="N40" i="7"/>
  <c r="P40" i="7"/>
  <c r="Q40" i="7"/>
  <c r="N41" i="7"/>
  <c r="P41" i="7"/>
  <c r="Q41" i="7"/>
  <c r="N42" i="7"/>
  <c r="P42" i="7"/>
  <c r="Q42" i="7"/>
  <c r="N43" i="7"/>
  <c r="P43" i="7"/>
  <c r="Q43" i="7"/>
  <c r="N44" i="7"/>
  <c r="P44" i="7"/>
  <c r="Q44" i="7"/>
  <c r="N45" i="7"/>
  <c r="P45" i="7"/>
  <c r="Q45" i="7"/>
  <c r="N46" i="7"/>
  <c r="P46" i="7"/>
  <c r="Q46" i="7"/>
  <c r="N47" i="7"/>
  <c r="P47" i="7"/>
  <c r="Q47" i="7"/>
  <c r="N48" i="7"/>
  <c r="P48" i="7"/>
  <c r="Q48" i="7"/>
  <c r="N49" i="7"/>
  <c r="P49" i="7"/>
  <c r="Q49" i="7"/>
  <c r="N50" i="7"/>
  <c r="P50" i="7"/>
  <c r="Q50" i="7"/>
  <c r="N51" i="7"/>
  <c r="P51" i="7"/>
  <c r="Q51" i="7"/>
  <c r="N52" i="7"/>
  <c r="P52" i="7"/>
  <c r="Q52" i="7"/>
  <c r="N53" i="7"/>
  <c r="P53" i="7"/>
  <c r="Q53" i="7"/>
  <c r="N54" i="7"/>
  <c r="P54" i="7"/>
  <c r="Q54" i="7"/>
  <c r="N55" i="7"/>
  <c r="P55" i="7"/>
  <c r="Q55" i="7"/>
  <c r="N56" i="7"/>
  <c r="P56" i="7"/>
  <c r="Q56" i="7"/>
  <c r="N57" i="7"/>
  <c r="P57" i="7"/>
  <c r="Q57" i="7"/>
  <c r="N58" i="7"/>
  <c r="P58" i="7"/>
  <c r="Q58" i="7"/>
  <c r="N59" i="7"/>
  <c r="P59" i="7"/>
  <c r="Q59" i="7"/>
  <c r="N60" i="7"/>
  <c r="P60" i="7"/>
  <c r="Q60" i="7"/>
  <c r="N61" i="7"/>
  <c r="P61" i="7"/>
  <c r="Q61" i="7"/>
  <c r="N62" i="7"/>
  <c r="P62" i="7"/>
  <c r="Q62" i="7"/>
  <c r="N63" i="7"/>
  <c r="P63" i="7"/>
  <c r="Q63" i="7"/>
  <c r="N64" i="7"/>
  <c r="P64" i="7"/>
  <c r="Q64" i="7"/>
  <c r="N65" i="7"/>
  <c r="P65" i="7"/>
  <c r="Q65" i="7"/>
  <c r="N66" i="7"/>
  <c r="P66" i="7"/>
  <c r="Q66" i="7"/>
  <c r="N67" i="7"/>
  <c r="P67" i="7"/>
  <c r="Q67" i="7"/>
  <c r="N68" i="7"/>
  <c r="P68" i="7"/>
  <c r="Q68" i="7"/>
  <c r="N69" i="7"/>
  <c r="P69" i="7"/>
  <c r="Q69" i="7"/>
  <c r="N70" i="7"/>
  <c r="P70" i="7"/>
  <c r="Q70" i="7"/>
  <c r="N71" i="7"/>
  <c r="P71" i="7"/>
  <c r="Q71" i="7"/>
  <c r="N72" i="7"/>
  <c r="P72" i="7"/>
  <c r="Q72" i="7"/>
  <c r="N73" i="7"/>
  <c r="P73" i="7"/>
  <c r="Q73" i="7"/>
  <c r="N74" i="7"/>
  <c r="P74" i="7"/>
  <c r="Q74" i="7"/>
  <c r="N75" i="7"/>
  <c r="P75" i="7"/>
  <c r="Q75" i="7"/>
  <c r="N76" i="7"/>
  <c r="P76" i="7"/>
  <c r="Q76" i="7"/>
  <c r="N77" i="7"/>
  <c r="P77" i="7"/>
  <c r="Q77" i="7"/>
  <c r="N78" i="7"/>
  <c r="P78" i="7"/>
  <c r="Q78" i="7"/>
  <c r="N79" i="7"/>
  <c r="P79" i="7"/>
  <c r="Q79" i="7"/>
  <c r="N80" i="7"/>
  <c r="P80" i="7"/>
  <c r="Q80" i="7"/>
  <c r="N81" i="7"/>
  <c r="P81" i="7"/>
  <c r="Q81" i="7"/>
  <c r="N82" i="7"/>
  <c r="P82" i="7"/>
  <c r="Q82" i="7"/>
  <c r="N83" i="7"/>
  <c r="P83" i="7"/>
  <c r="Q83" i="7"/>
  <c r="N84" i="7"/>
  <c r="P84" i="7"/>
  <c r="Q84" i="7"/>
  <c r="N85" i="7"/>
  <c r="P85" i="7"/>
  <c r="Q85" i="7"/>
  <c r="N86" i="7"/>
  <c r="P86" i="7"/>
  <c r="Q86" i="7"/>
  <c r="N87" i="7"/>
  <c r="P87" i="7"/>
  <c r="Q87" i="7"/>
  <c r="N88" i="7"/>
  <c r="P88" i="7"/>
  <c r="Q88" i="7"/>
  <c r="N89" i="7"/>
  <c r="P89" i="7"/>
  <c r="Q89" i="7"/>
  <c r="N90" i="7"/>
  <c r="P90" i="7"/>
  <c r="Q90" i="7"/>
  <c r="N91" i="7"/>
  <c r="P91" i="7"/>
  <c r="Q91" i="7"/>
  <c r="N92" i="7"/>
  <c r="P92" i="7"/>
  <c r="Q92" i="7"/>
  <c r="N93" i="7"/>
  <c r="P93" i="7"/>
  <c r="Q93" i="7"/>
  <c r="N94" i="7"/>
  <c r="P94" i="7"/>
  <c r="Q94" i="7"/>
  <c r="N95" i="7"/>
  <c r="P95" i="7"/>
  <c r="Q95" i="7"/>
  <c r="N96" i="7"/>
  <c r="P96" i="7"/>
  <c r="Q96" i="7"/>
  <c r="N97" i="7"/>
  <c r="P97" i="7"/>
  <c r="Q97" i="7"/>
  <c r="N98" i="7"/>
  <c r="P98" i="7"/>
  <c r="Q98" i="7"/>
  <c r="N99" i="7"/>
  <c r="P99" i="7"/>
  <c r="Q99" i="7"/>
  <c r="N100" i="7"/>
  <c r="P100" i="7"/>
  <c r="Q100" i="7"/>
  <c r="N101" i="7"/>
  <c r="P101" i="7"/>
  <c r="Q101" i="7"/>
  <c r="N102" i="7"/>
  <c r="P102" i="7"/>
  <c r="Q102" i="7"/>
  <c r="N103" i="7"/>
  <c r="P103" i="7"/>
  <c r="Q103" i="7"/>
  <c r="N104" i="7"/>
  <c r="P104" i="7"/>
  <c r="Q104" i="7"/>
  <c r="N105" i="7"/>
  <c r="P105" i="7"/>
  <c r="Q105" i="7"/>
  <c r="N106" i="7"/>
  <c r="P106" i="7"/>
  <c r="Q106" i="7"/>
  <c r="N107" i="7"/>
  <c r="P107" i="7"/>
  <c r="Q107" i="7"/>
  <c r="N108" i="7"/>
  <c r="P108" i="7"/>
  <c r="Q108" i="7"/>
  <c r="N109" i="7"/>
  <c r="P109" i="7"/>
  <c r="Q109" i="7"/>
  <c r="N110" i="7"/>
  <c r="P110" i="7"/>
  <c r="Q110" i="7"/>
  <c r="N111" i="7"/>
  <c r="P111" i="7"/>
  <c r="Q111" i="7"/>
  <c r="N112" i="7"/>
  <c r="P112" i="7"/>
  <c r="Q112" i="7"/>
  <c r="N113" i="7"/>
  <c r="P113" i="7"/>
  <c r="Q113" i="7"/>
  <c r="N114" i="7"/>
  <c r="P114" i="7"/>
  <c r="Q114" i="7"/>
  <c r="N115" i="7"/>
  <c r="P115" i="7"/>
  <c r="Q115" i="7"/>
  <c r="N116" i="7"/>
  <c r="P116" i="7"/>
  <c r="Q116" i="7"/>
  <c r="N117" i="7"/>
  <c r="P117" i="7"/>
  <c r="Q117" i="7"/>
  <c r="N118" i="7"/>
  <c r="P118" i="7"/>
  <c r="Q118" i="7"/>
  <c r="N119" i="7"/>
  <c r="P119" i="7"/>
  <c r="Q119" i="7"/>
  <c r="N120" i="7"/>
  <c r="P120" i="7"/>
  <c r="Q120" i="7"/>
  <c r="N121" i="7"/>
  <c r="P121" i="7"/>
  <c r="Q121" i="7"/>
  <c r="N122" i="7"/>
  <c r="P122" i="7"/>
  <c r="Q122" i="7"/>
  <c r="N123" i="7"/>
  <c r="P123" i="7"/>
  <c r="Q123" i="7"/>
  <c r="N124" i="7"/>
  <c r="P124" i="7"/>
  <c r="Q124" i="7"/>
  <c r="N125" i="7"/>
  <c r="P125" i="7"/>
  <c r="Q125" i="7"/>
  <c r="N126" i="7"/>
  <c r="P126" i="7"/>
  <c r="Q126" i="7"/>
  <c r="N127" i="7"/>
  <c r="P127" i="7"/>
  <c r="Q127" i="7"/>
  <c r="N128" i="7"/>
  <c r="P128" i="7"/>
  <c r="Q128" i="7"/>
  <c r="N129" i="7"/>
  <c r="P129" i="7"/>
  <c r="Q129" i="7"/>
  <c r="N130" i="7"/>
  <c r="P130" i="7"/>
  <c r="Q130" i="7"/>
  <c r="N131" i="7"/>
  <c r="P131" i="7"/>
  <c r="Q131" i="7"/>
  <c r="N132" i="7"/>
  <c r="P132" i="7"/>
  <c r="Q132" i="7"/>
  <c r="N133" i="7"/>
  <c r="P133" i="7"/>
  <c r="Q133" i="7"/>
  <c r="N134" i="7"/>
  <c r="P134" i="7"/>
  <c r="Q134" i="7"/>
  <c r="N135" i="7"/>
  <c r="P135" i="7"/>
  <c r="Q135" i="7"/>
  <c r="N136" i="7"/>
  <c r="P136" i="7"/>
  <c r="Q136" i="7"/>
  <c r="N137" i="7"/>
  <c r="P137" i="7"/>
  <c r="Q137" i="7"/>
  <c r="N138" i="7"/>
  <c r="P138" i="7"/>
  <c r="Q138" i="7"/>
  <c r="N139" i="7"/>
  <c r="P139" i="7"/>
  <c r="Q139" i="7"/>
  <c r="N140" i="7"/>
  <c r="P140" i="7"/>
  <c r="Q140" i="7"/>
  <c r="N141" i="7"/>
  <c r="P141" i="7"/>
  <c r="Q141" i="7"/>
  <c r="N142" i="7"/>
  <c r="P142" i="7"/>
  <c r="Q142" i="7"/>
  <c r="N143" i="7"/>
  <c r="P143" i="7"/>
  <c r="Q143" i="7"/>
  <c r="N144" i="7"/>
  <c r="P144" i="7"/>
  <c r="Q144" i="7"/>
  <c r="N145" i="7"/>
  <c r="P145" i="7"/>
  <c r="Q145" i="7"/>
  <c r="N146" i="7"/>
  <c r="P146" i="7"/>
  <c r="Q146" i="7"/>
  <c r="N147" i="7"/>
  <c r="P147" i="7"/>
  <c r="Q147" i="7"/>
  <c r="N148" i="7"/>
  <c r="P148" i="7"/>
  <c r="Q148" i="7"/>
  <c r="N149" i="7"/>
  <c r="P149" i="7"/>
  <c r="Q149" i="7"/>
  <c r="N150" i="7"/>
  <c r="P150" i="7"/>
  <c r="Q150" i="7"/>
  <c r="N151" i="7"/>
  <c r="P151" i="7"/>
  <c r="Q151" i="7"/>
  <c r="N152" i="7"/>
  <c r="P152" i="7"/>
  <c r="Q152" i="7"/>
  <c r="N153" i="7"/>
  <c r="P153" i="7"/>
  <c r="Q153" i="7"/>
  <c r="N154" i="7"/>
  <c r="P154" i="7"/>
  <c r="Q154" i="7"/>
  <c r="N155" i="7"/>
  <c r="P155" i="7"/>
  <c r="Q155" i="7"/>
  <c r="N156" i="7"/>
  <c r="P156" i="7"/>
  <c r="Q156" i="7"/>
  <c r="N157" i="7"/>
  <c r="P157" i="7"/>
  <c r="Q157" i="7"/>
  <c r="N158" i="7"/>
  <c r="P158" i="7"/>
  <c r="Q158" i="7"/>
  <c r="N159" i="7"/>
  <c r="P159" i="7"/>
  <c r="Q159" i="7"/>
  <c r="N160" i="7"/>
  <c r="P160" i="7"/>
  <c r="Q160" i="7"/>
  <c r="N161" i="7"/>
  <c r="P161" i="7"/>
  <c r="Q161" i="7"/>
  <c r="N162" i="7"/>
  <c r="P162" i="7"/>
  <c r="Q162" i="7"/>
  <c r="N163" i="7"/>
  <c r="P163" i="7"/>
  <c r="Q163" i="7"/>
  <c r="N164" i="7"/>
  <c r="P164" i="7"/>
  <c r="Q164" i="7"/>
  <c r="N165" i="7"/>
  <c r="P165" i="7"/>
  <c r="Q165" i="7"/>
  <c r="N166" i="7"/>
  <c r="P166" i="7"/>
  <c r="Q166" i="7"/>
  <c r="N167" i="7"/>
  <c r="P167" i="7"/>
  <c r="Q167" i="7"/>
  <c r="N168" i="7"/>
  <c r="P168" i="7"/>
  <c r="Q168" i="7"/>
  <c r="N169" i="7"/>
  <c r="P169" i="7"/>
  <c r="Q169" i="7"/>
  <c r="N170" i="7"/>
  <c r="P170" i="7"/>
  <c r="Q170" i="7"/>
  <c r="N171" i="7"/>
  <c r="P171" i="7"/>
  <c r="Q171" i="7"/>
  <c r="N172" i="7"/>
  <c r="P172" i="7"/>
  <c r="Q172" i="7"/>
  <c r="N173" i="7"/>
  <c r="P173" i="7"/>
  <c r="Q173" i="7"/>
  <c r="N174" i="7"/>
  <c r="P174" i="7"/>
  <c r="Q174" i="7"/>
  <c r="N175" i="7"/>
  <c r="P175" i="7"/>
  <c r="Q175" i="7"/>
  <c r="N176" i="7"/>
  <c r="P176" i="7"/>
  <c r="Q176" i="7"/>
  <c r="N177" i="7"/>
  <c r="P177" i="7"/>
  <c r="Q177" i="7"/>
  <c r="N178" i="7"/>
  <c r="P178" i="7"/>
  <c r="Q178" i="7"/>
  <c r="N179" i="7"/>
  <c r="P179" i="7"/>
  <c r="Q179" i="7"/>
  <c r="N180" i="7"/>
  <c r="P180" i="7"/>
  <c r="Q180" i="7"/>
  <c r="N181" i="7"/>
  <c r="P181" i="7"/>
  <c r="Q181" i="7"/>
  <c r="N182" i="7"/>
  <c r="P182" i="7"/>
  <c r="Q182" i="7"/>
  <c r="N183" i="7"/>
  <c r="P183" i="7"/>
  <c r="Q183" i="7"/>
  <c r="N184" i="7"/>
  <c r="P184" i="7"/>
  <c r="Q184" i="7"/>
  <c r="N185" i="7"/>
  <c r="P185" i="7"/>
  <c r="Q185" i="7"/>
  <c r="N186" i="7"/>
  <c r="P186" i="7"/>
  <c r="Q186" i="7"/>
  <c r="N187" i="7"/>
  <c r="P187" i="7"/>
  <c r="Q187" i="7"/>
  <c r="N188" i="7"/>
  <c r="P188" i="7"/>
  <c r="Q188" i="7"/>
  <c r="N189" i="7"/>
  <c r="P189" i="7"/>
  <c r="Q189" i="7"/>
  <c r="N190" i="7"/>
  <c r="P190" i="7"/>
  <c r="Q190" i="7"/>
  <c r="N191" i="7"/>
  <c r="P191" i="7"/>
  <c r="Q191" i="7"/>
  <c r="N192" i="7"/>
  <c r="P192" i="7"/>
  <c r="Q192" i="7"/>
  <c r="N193" i="7"/>
  <c r="P193" i="7"/>
  <c r="Q193" i="7"/>
  <c r="N194" i="7"/>
  <c r="P194" i="7"/>
  <c r="Q194" i="7"/>
  <c r="N195" i="7"/>
  <c r="P195" i="7"/>
  <c r="Q195" i="7"/>
  <c r="N196" i="7"/>
  <c r="P196" i="7"/>
  <c r="Q196" i="7"/>
  <c r="N197" i="7"/>
  <c r="P197" i="7"/>
  <c r="Q197" i="7"/>
  <c r="N198" i="7"/>
  <c r="P198" i="7"/>
  <c r="Q198" i="7"/>
  <c r="N199" i="7"/>
  <c r="P199" i="7"/>
  <c r="Q199" i="7"/>
  <c r="N200" i="7"/>
  <c r="P200" i="7"/>
  <c r="Q200" i="7"/>
  <c r="N201" i="7"/>
  <c r="P201" i="7"/>
  <c r="Q201" i="7"/>
  <c r="N202" i="7"/>
  <c r="P202" i="7"/>
  <c r="Q202" i="7"/>
  <c r="N203" i="7"/>
  <c r="P203" i="7"/>
  <c r="Q203" i="7"/>
  <c r="N204" i="7"/>
  <c r="P204" i="7"/>
  <c r="Q204" i="7"/>
  <c r="N205" i="7"/>
  <c r="P205" i="7"/>
  <c r="Q205" i="7"/>
  <c r="N206" i="7"/>
  <c r="P206" i="7"/>
  <c r="Q206" i="7"/>
  <c r="N207" i="7"/>
  <c r="P207" i="7"/>
  <c r="Q207" i="7"/>
  <c r="N208" i="7"/>
  <c r="P208" i="7"/>
  <c r="Q208" i="7"/>
  <c r="N209" i="7"/>
  <c r="P209" i="7"/>
  <c r="Q209" i="7"/>
  <c r="N210" i="7"/>
  <c r="P210" i="7"/>
  <c r="Q210" i="7"/>
  <c r="N211" i="7"/>
  <c r="P211" i="7"/>
  <c r="Q211" i="7"/>
  <c r="N212" i="7"/>
  <c r="P212" i="7"/>
  <c r="Q212" i="7"/>
  <c r="N213" i="7"/>
  <c r="P213" i="7"/>
  <c r="Q213" i="7"/>
  <c r="N214" i="7"/>
  <c r="P214" i="7"/>
  <c r="Q214" i="7"/>
  <c r="N215" i="7"/>
  <c r="P215" i="7"/>
  <c r="Q215" i="7"/>
  <c r="N216" i="7"/>
  <c r="P216" i="7"/>
  <c r="Q216" i="7"/>
  <c r="N217" i="7"/>
  <c r="P217" i="7"/>
  <c r="Q217" i="7"/>
  <c r="N218" i="7"/>
  <c r="P218" i="7"/>
  <c r="Q218" i="7"/>
  <c r="N219" i="7"/>
  <c r="P219" i="7"/>
  <c r="Q219" i="7"/>
  <c r="N220" i="7"/>
  <c r="P220" i="7"/>
  <c r="Q220" i="7"/>
  <c r="N221" i="7"/>
  <c r="P221" i="7"/>
  <c r="Q221" i="7"/>
  <c r="N222" i="7"/>
  <c r="P222" i="7"/>
  <c r="Q222" i="7"/>
  <c r="N223" i="7"/>
  <c r="P223" i="7"/>
  <c r="Q223" i="7"/>
  <c r="N224" i="7"/>
  <c r="P224" i="7"/>
  <c r="Q224" i="7"/>
  <c r="N225" i="7"/>
  <c r="P225" i="7"/>
  <c r="Q225" i="7"/>
  <c r="N226" i="7"/>
  <c r="P226" i="7"/>
  <c r="Q226" i="7"/>
  <c r="N227" i="7"/>
  <c r="P227" i="7"/>
  <c r="Q227" i="7"/>
  <c r="N228" i="7"/>
  <c r="P228" i="7"/>
  <c r="Q228" i="7"/>
  <c r="N229" i="7"/>
  <c r="P229" i="7"/>
  <c r="Q229" i="7"/>
  <c r="N230" i="7"/>
  <c r="P230" i="7"/>
  <c r="Q230" i="7"/>
  <c r="N231" i="7"/>
  <c r="P231" i="7"/>
  <c r="Q231" i="7"/>
  <c r="N232" i="7"/>
  <c r="P232" i="7"/>
  <c r="Q232" i="7"/>
  <c r="N233" i="7"/>
  <c r="P233" i="7"/>
  <c r="Q233" i="7"/>
  <c r="N234" i="7"/>
  <c r="P234" i="7"/>
  <c r="Q234" i="7"/>
  <c r="N235" i="7"/>
  <c r="P235" i="7"/>
  <c r="Q235" i="7"/>
  <c r="N236" i="7"/>
  <c r="P236" i="7"/>
  <c r="Q236" i="7"/>
  <c r="N237" i="7"/>
  <c r="P237" i="7"/>
  <c r="Q237" i="7"/>
  <c r="N238" i="7"/>
  <c r="P238" i="7"/>
  <c r="Q238" i="7"/>
  <c r="N239" i="7"/>
  <c r="P239" i="7"/>
  <c r="Q239" i="7"/>
  <c r="N240" i="7"/>
  <c r="P240" i="7"/>
  <c r="Q240" i="7"/>
  <c r="N241" i="7"/>
  <c r="P241" i="7"/>
  <c r="Q241" i="7"/>
  <c r="N242" i="7"/>
  <c r="P242" i="7"/>
  <c r="Q242" i="7"/>
  <c r="N243" i="7"/>
  <c r="P243" i="7"/>
  <c r="Q243" i="7"/>
  <c r="N244" i="7"/>
  <c r="P244" i="7"/>
  <c r="Q244" i="7"/>
  <c r="N245" i="7"/>
  <c r="P245" i="7"/>
  <c r="Q245" i="7"/>
  <c r="N246" i="7"/>
  <c r="P246" i="7"/>
  <c r="Q246" i="7"/>
  <c r="N247" i="7"/>
  <c r="P247" i="7"/>
  <c r="Q247" i="7"/>
  <c r="N248" i="7"/>
  <c r="P248" i="7"/>
  <c r="Q248" i="7"/>
  <c r="N249" i="7"/>
  <c r="P249" i="7"/>
  <c r="Q249" i="7"/>
  <c r="N250" i="7"/>
  <c r="P250" i="7"/>
  <c r="Q250" i="7"/>
  <c r="N251" i="7"/>
  <c r="P251" i="7"/>
  <c r="Q251" i="7"/>
  <c r="N252" i="7"/>
  <c r="P252" i="7"/>
  <c r="Q252" i="7"/>
  <c r="N253" i="7"/>
  <c r="P253" i="7"/>
  <c r="Q253" i="7"/>
  <c r="N254" i="7"/>
  <c r="P254" i="7"/>
  <c r="Q254" i="7"/>
  <c r="N255" i="7"/>
  <c r="P255" i="7"/>
  <c r="Q255" i="7"/>
  <c r="N256" i="7"/>
  <c r="P256" i="7"/>
  <c r="Q256" i="7"/>
  <c r="N257" i="7"/>
  <c r="P257" i="7"/>
  <c r="Q257" i="7"/>
  <c r="N258" i="7"/>
  <c r="P258" i="7"/>
  <c r="Q258" i="7"/>
  <c r="N259" i="7"/>
  <c r="P259" i="7"/>
  <c r="Q259" i="7"/>
  <c r="N260" i="7"/>
  <c r="P260" i="7"/>
  <c r="Q260" i="7"/>
  <c r="N261" i="7"/>
  <c r="P261" i="7"/>
  <c r="Q261" i="7"/>
  <c r="N262" i="7"/>
  <c r="P262" i="7"/>
  <c r="Q262" i="7"/>
  <c r="N263" i="7"/>
  <c r="P263" i="7"/>
  <c r="Q263" i="7"/>
  <c r="N264" i="7"/>
  <c r="P264" i="7"/>
  <c r="Q264" i="7"/>
  <c r="N265" i="7"/>
  <c r="P265" i="7"/>
  <c r="Q265" i="7"/>
  <c r="N266" i="7"/>
  <c r="P266" i="7"/>
  <c r="Q266" i="7"/>
  <c r="N267" i="7"/>
  <c r="P267" i="7"/>
  <c r="Q267" i="7"/>
  <c r="N268" i="7"/>
  <c r="P268" i="7"/>
  <c r="Q268" i="7"/>
  <c r="N269" i="7"/>
  <c r="P269" i="7"/>
  <c r="Q269" i="7"/>
  <c r="N270" i="7"/>
  <c r="P270" i="7"/>
  <c r="Q270" i="7"/>
  <c r="N271" i="7"/>
  <c r="P271" i="7"/>
  <c r="Q271" i="7"/>
  <c r="N272" i="7"/>
  <c r="P272" i="7"/>
  <c r="Q272" i="7"/>
  <c r="N273" i="7"/>
  <c r="P273" i="7"/>
  <c r="Q273" i="7"/>
  <c r="N274" i="7"/>
  <c r="P274" i="7"/>
  <c r="Q274" i="7"/>
  <c r="N275" i="7"/>
  <c r="P275" i="7"/>
  <c r="Q275" i="7"/>
  <c r="N276" i="7"/>
  <c r="P276" i="7"/>
  <c r="Q276" i="7"/>
  <c r="N277" i="7"/>
  <c r="P277" i="7"/>
  <c r="Q277" i="7"/>
  <c r="N278" i="7"/>
  <c r="P278" i="7"/>
  <c r="Q278" i="7"/>
  <c r="N279" i="7"/>
  <c r="P279" i="7"/>
  <c r="Q279" i="7"/>
  <c r="N280" i="7"/>
  <c r="P280" i="7"/>
  <c r="Q280" i="7"/>
  <c r="N281" i="7"/>
  <c r="P281" i="7"/>
  <c r="Q281" i="7"/>
  <c r="N282" i="7"/>
  <c r="P282" i="7"/>
  <c r="Q282" i="7"/>
  <c r="N283" i="7"/>
  <c r="P283" i="7"/>
  <c r="Q283" i="7"/>
  <c r="N284" i="7"/>
  <c r="P284" i="7"/>
  <c r="Q284" i="7"/>
  <c r="N285" i="7"/>
  <c r="P285" i="7"/>
  <c r="Q285" i="7"/>
  <c r="N286" i="7"/>
  <c r="P286" i="7"/>
  <c r="Q286" i="7"/>
  <c r="N287" i="7"/>
  <c r="P287" i="7"/>
  <c r="Q287" i="7"/>
  <c r="N288" i="7"/>
  <c r="P288" i="7"/>
  <c r="Q288" i="7"/>
  <c r="N289" i="7"/>
  <c r="P289" i="7"/>
  <c r="Q289" i="7"/>
  <c r="N290" i="7"/>
  <c r="P290" i="7"/>
  <c r="Q290" i="7"/>
  <c r="N291" i="7"/>
  <c r="P291" i="7"/>
  <c r="Q291" i="7"/>
  <c r="N292" i="7"/>
  <c r="P292" i="7"/>
  <c r="Q292" i="7"/>
  <c r="N293" i="7"/>
  <c r="P293" i="7"/>
  <c r="Q293" i="7"/>
  <c r="N294" i="7"/>
  <c r="P294" i="7"/>
  <c r="Q294" i="7"/>
  <c r="N295" i="7"/>
  <c r="P295" i="7"/>
  <c r="Q295" i="7"/>
  <c r="N296" i="7"/>
  <c r="P296" i="7"/>
  <c r="Q296" i="7"/>
  <c r="N297" i="7"/>
  <c r="P297" i="7"/>
  <c r="Q297" i="7"/>
  <c r="N298" i="7"/>
  <c r="P298" i="7"/>
  <c r="Q298" i="7"/>
  <c r="N299" i="7"/>
  <c r="P299" i="7"/>
  <c r="Q299" i="7"/>
  <c r="N300" i="7"/>
  <c r="P300" i="7"/>
  <c r="Q300" i="7"/>
  <c r="N301" i="7"/>
  <c r="P301" i="7"/>
  <c r="Q301" i="7"/>
  <c r="N302" i="7"/>
  <c r="P302" i="7"/>
  <c r="Q302" i="7"/>
  <c r="N303" i="7"/>
  <c r="P303" i="7"/>
  <c r="Q303" i="7"/>
  <c r="N304" i="7"/>
  <c r="P304" i="7"/>
  <c r="Q304" i="7"/>
  <c r="N305" i="7"/>
  <c r="P305" i="7"/>
  <c r="Q305" i="7"/>
  <c r="N306" i="7"/>
  <c r="P306" i="7"/>
  <c r="Q306" i="7"/>
  <c r="N307" i="7"/>
  <c r="P307" i="7"/>
  <c r="Q307" i="7"/>
  <c r="N308" i="7"/>
  <c r="P308" i="7"/>
  <c r="Q308" i="7"/>
  <c r="N309" i="7"/>
  <c r="P309" i="7"/>
  <c r="Q309" i="7"/>
  <c r="N310" i="7"/>
  <c r="P310" i="7"/>
  <c r="Q310" i="7"/>
  <c r="N311" i="7"/>
  <c r="P311" i="7"/>
  <c r="Q311" i="7"/>
  <c r="N312" i="7"/>
  <c r="P312" i="7"/>
  <c r="Q312" i="7"/>
  <c r="N313" i="7"/>
  <c r="P313" i="7"/>
  <c r="Q313" i="7"/>
  <c r="N314" i="7"/>
  <c r="P314" i="7"/>
  <c r="Q314" i="7"/>
  <c r="N315" i="7"/>
  <c r="P315" i="7"/>
  <c r="Q315" i="7"/>
  <c r="N316" i="7"/>
  <c r="P316" i="7"/>
  <c r="Q316" i="7"/>
  <c r="N317" i="7"/>
  <c r="P317" i="7"/>
  <c r="Q317" i="7"/>
  <c r="N318" i="7"/>
  <c r="P318" i="7"/>
  <c r="Q318" i="7"/>
  <c r="N319" i="7"/>
  <c r="P319" i="7"/>
  <c r="Q319" i="7"/>
  <c r="N320" i="7"/>
  <c r="P320" i="7"/>
  <c r="Q320" i="7"/>
  <c r="N321" i="7"/>
  <c r="P321" i="7"/>
  <c r="Q321" i="7"/>
  <c r="N322" i="7"/>
  <c r="P322" i="7"/>
  <c r="Q322" i="7"/>
  <c r="N323" i="7"/>
  <c r="P323" i="7"/>
  <c r="Q323" i="7"/>
  <c r="N324" i="7"/>
  <c r="P324" i="7"/>
  <c r="Q324" i="7"/>
  <c r="N325" i="7"/>
  <c r="P325" i="7"/>
  <c r="Q325" i="7"/>
  <c r="N326" i="7"/>
  <c r="P326" i="7"/>
  <c r="Q326" i="7"/>
  <c r="N327" i="7"/>
  <c r="P327" i="7"/>
  <c r="Q327" i="7"/>
  <c r="N328" i="7"/>
  <c r="P328" i="7"/>
  <c r="Q328" i="7"/>
  <c r="N329" i="7"/>
  <c r="P329" i="7"/>
  <c r="Q329" i="7"/>
  <c r="N330" i="7"/>
  <c r="P330" i="7"/>
  <c r="Q330" i="7"/>
  <c r="N331" i="7"/>
  <c r="P331" i="7"/>
  <c r="Q331" i="7"/>
  <c r="N332" i="7"/>
  <c r="P332" i="7"/>
  <c r="Q332" i="7"/>
  <c r="N333" i="7"/>
  <c r="P333" i="7"/>
  <c r="Q333" i="7"/>
  <c r="N334" i="7"/>
  <c r="P334" i="7"/>
  <c r="Q334" i="7"/>
  <c r="N335" i="7"/>
  <c r="P335" i="7"/>
  <c r="Q335" i="7"/>
  <c r="N336" i="7"/>
  <c r="P336" i="7"/>
  <c r="Q336" i="7"/>
  <c r="N337" i="7"/>
  <c r="P337" i="7"/>
  <c r="Q337" i="7"/>
  <c r="N338" i="7"/>
  <c r="P338" i="7"/>
  <c r="Q338" i="7"/>
  <c r="N339" i="7"/>
  <c r="P339" i="7"/>
  <c r="Q339" i="7"/>
  <c r="N340" i="7"/>
  <c r="P340" i="7"/>
  <c r="Q340" i="7"/>
  <c r="N341" i="7"/>
  <c r="P341" i="7"/>
  <c r="Q341" i="7"/>
  <c r="N342" i="7"/>
  <c r="P342" i="7"/>
  <c r="Q342" i="7"/>
  <c r="N343" i="7"/>
  <c r="P343" i="7"/>
  <c r="Q343" i="7"/>
  <c r="N344" i="7"/>
  <c r="P344" i="7"/>
  <c r="Q344" i="7"/>
  <c r="N345" i="7"/>
  <c r="P345" i="7"/>
  <c r="Q345" i="7"/>
  <c r="N346" i="7"/>
  <c r="P346" i="7"/>
  <c r="Q346" i="7"/>
  <c r="N347" i="7"/>
  <c r="P347" i="7"/>
  <c r="Q347" i="7"/>
  <c r="N348" i="7"/>
  <c r="P348" i="7"/>
  <c r="Q348" i="7"/>
  <c r="N349" i="7"/>
  <c r="P349" i="7"/>
  <c r="Q349" i="7"/>
  <c r="N350" i="7"/>
  <c r="P350" i="7"/>
  <c r="Q350" i="7"/>
  <c r="N351" i="7"/>
  <c r="P351" i="7"/>
  <c r="Q351" i="7"/>
  <c r="N2" i="7"/>
  <c r="P2" i="7"/>
  <c r="Q2" i="7"/>
  <c r="I3" i="7"/>
  <c r="K3" i="7"/>
  <c r="L3" i="7"/>
  <c r="I4" i="7"/>
  <c r="K4" i="7"/>
  <c r="L4" i="7"/>
  <c r="I5" i="7"/>
  <c r="K5" i="7"/>
  <c r="L5" i="7"/>
  <c r="I6" i="7"/>
  <c r="K6" i="7"/>
  <c r="L6" i="7"/>
  <c r="I7" i="7"/>
  <c r="K7" i="7"/>
  <c r="L7" i="7"/>
  <c r="I8" i="7"/>
  <c r="K8" i="7"/>
  <c r="L8" i="7"/>
  <c r="I9" i="7"/>
  <c r="K9" i="7"/>
  <c r="L9" i="7"/>
  <c r="I10" i="7"/>
  <c r="K10" i="7"/>
  <c r="L10" i="7"/>
  <c r="I11" i="7"/>
  <c r="K11" i="7"/>
  <c r="L11" i="7"/>
  <c r="I12" i="7"/>
  <c r="K12" i="7"/>
  <c r="L12" i="7"/>
  <c r="I13" i="7"/>
  <c r="K13" i="7"/>
  <c r="L13" i="7"/>
  <c r="I14" i="7"/>
  <c r="K14" i="7"/>
  <c r="L14" i="7"/>
  <c r="I15" i="7"/>
  <c r="K15" i="7"/>
  <c r="L15" i="7"/>
  <c r="I16" i="7"/>
  <c r="K16" i="7"/>
  <c r="L16" i="7"/>
  <c r="I17" i="7"/>
  <c r="K17" i="7"/>
  <c r="L17" i="7"/>
  <c r="I18" i="7"/>
  <c r="K18" i="7"/>
  <c r="L18" i="7"/>
  <c r="I19" i="7"/>
  <c r="K19" i="7"/>
  <c r="L19" i="7"/>
  <c r="I20" i="7"/>
  <c r="K20" i="7"/>
  <c r="L20" i="7"/>
  <c r="I21" i="7"/>
  <c r="K21" i="7"/>
  <c r="L21" i="7"/>
  <c r="I22" i="7"/>
  <c r="K22" i="7"/>
  <c r="L22" i="7"/>
  <c r="I23" i="7"/>
  <c r="K23" i="7"/>
  <c r="L23" i="7"/>
  <c r="I24" i="7"/>
  <c r="K24" i="7"/>
  <c r="L24" i="7"/>
  <c r="I25" i="7"/>
  <c r="K25" i="7"/>
  <c r="L25" i="7"/>
  <c r="I26" i="7"/>
  <c r="K26" i="7"/>
  <c r="L26" i="7"/>
  <c r="I27" i="7"/>
  <c r="K27" i="7"/>
  <c r="L27" i="7"/>
  <c r="I28" i="7"/>
  <c r="K28" i="7"/>
  <c r="L28" i="7"/>
  <c r="I29" i="7"/>
  <c r="K29" i="7"/>
  <c r="L29" i="7"/>
  <c r="I30" i="7"/>
  <c r="K30" i="7"/>
  <c r="L30" i="7"/>
  <c r="I31" i="7"/>
  <c r="K31" i="7"/>
  <c r="L31" i="7"/>
  <c r="I32" i="7"/>
  <c r="K32" i="7"/>
  <c r="L32" i="7"/>
  <c r="I33" i="7"/>
  <c r="K33" i="7"/>
  <c r="L33" i="7"/>
  <c r="I34" i="7"/>
  <c r="K34" i="7"/>
  <c r="L34" i="7"/>
  <c r="I35" i="7"/>
  <c r="K35" i="7"/>
  <c r="L35" i="7"/>
  <c r="I36" i="7"/>
  <c r="K36" i="7"/>
  <c r="L36" i="7"/>
  <c r="I37" i="7"/>
  <c r="K37" i="7"/>
  <c r="L37" i="7"/>
  <c r="I38" i="7"/>
  <c r="K38" i="7"/>
  <c r="L38" i="7"/>
  <c r="I39" i="7"/>
  <c r="K39" i="7"/>
  <c r="L39" i="7"/>
  <c r="I40" i="7"/>
  <c r="K40" i="7"/>
  <c r="L40" i="7"/>
  <c r="I41" i="7"/>
  <c r="K41" i="7"/>
  <c r="L41" i="7"/>
  <c r="I42" i="7"/>
  <c r="K42" i="7"/>
  <c r="L42" i="7"/>
  <c r="I43" i="7"/>
  <c r="K43" i="7"/>
  <c r="L43" i="7"/>
  <c r="I44" i="7"/>
  <c r="K44" i="7"/>
  <c r="L44" i="7"/>
  <c r="I45" i="7"/>
  <c r="K45" i="7"/>
  <c r="L45" i="7"/>
  <c r="I46" i="7"/>
  <c r="K46" i="7"/>
  <c r="L46" i="7"/>
  <c r="I47" i="7"/>
  <c r="K47" i="7"/>
  <c r="L47" i="7"/>
  <c r="I48" i="7"/>
  <c r="K48" i="7"/>
  <c r="L48" i="7"/>
  <c r="I49" i="7"/>
  <c r="K49" i="7"/>
  <c r="L49" i="7"/>
  <c r="I50" i="7"/>
  <c r="K50" i="7"/>
  <c r="L50" i="7"/>
  <c r="I51" i="7"/>
  <c r="K51" i="7"/>
  <c r="L51" i="7"/>
  <c r="I52" i="7"/>
  <c r="K52" i="7"/>
  <c r="L52" i="7"/>
  <c r="I53" i="7"/>
  <c r="K53" i="7"/>
  <c r="L53" i="7"/>
  <c r="I54" i="7"/>
  <c r="K54" i="7"/>
  <c r="L54" i="7"/>
  <c r="I55" i="7"/>
  <c r="K55" i="7"/>
  <c r="L55" i="7"/>
  <c r="I56" i="7"/>
  <c r="K56" i="7"/>
  <c r="L56" i="7"/>
  <c r="I57" i="7"/>
  <c r="K57" i="7"/>
  <c r="L57" i="7"/>
  <c r="I58" i="7"/>
  <c r="K58" i="7"/>
  <c r="L58" i="7"/>
  <c r="I59" i="7"/>
  <c r="K59" i="7"/>
  <c r="L59" i="7"/>
  <c r="I60" i="7"/>
  <c r="K60" i="7"/>
  <c r="L60" i="7"/>
  <c r="I61" i="7"/>
  <c r="K61" i="7"/>
  <c r="L61" i="7"/>
  <c r="I62" i="7"/>
  <c r="K62" i="7"/>
  <c r="L62" i="7"/>
  <c r="I63" i="7"/>
  <c r="K63" i="7"/>
  <c r="L63" i="7"/>
  <c r="I64" i="7"/>
  <c r="K64" i="7"/>
  <c r="L64" i="7"/>
  <c r="I65" i="7"/>
  <c r="K65" i="7"/>
  <c r="L65" i="7"/>
  <c r="I66" i="7"/>
  <c r="K66" i="7"/>
  <c r="L66" i="7"/>
  <c r="I67" i="7"/>
  <c r="K67" i="7"/>
  <c r="L67" i="7"/>
  <c r="I68" i="7"/>
  <c r="K68" i="7"/>
  <c r="L68" i="7"/>
  <c r="I69" i="7"/>
  <c r="K69" i="7"/>
  <c r="L69" i="7"/>
  <c r="I70" i="7"/>
  <c r="K70" i="7"/>
  <c r="L70" i="7"/>
  <c r="I71" i="7"/>
  <c r="K71" i="7"/>
  <c r="L71" i="7"/>
  <c r="I72" i="7"/>
  <c r="K72" i="7"/>
  <c r="L72" i="7"/>
  <c r="I73" i="7"/>
  <c r="K73" i="7"/>
  <c r="L73" i="7"/>
  <c r="I74" i="7"/>
  <c r="K74" i="7"/>
  <c r="L74" i="7"/>
  <c r="I75" i="7"/>
  <c r="K75" i="7"/>
  <c r="L75" i="7"/>
  <c r="I76" i="7"/>
  <c r="K76" i="7"/>
  <c r="L76" i="7"/>
  <c r="I77" i="7"/>
  <c r="K77" i="7"/>
  <c r="L77" i="7"/>
  <c r="I78" i="7"/>
  <c r="K78" i="7"/>
  <c r="L78" i="7"/>
  <c r="I79" i="7"/>
  <c r="K79" i="7"/>
  <c r="L79" i="7"/>
  <c r="I80" i="7"/>
  <c r="K80" i="7"/>
  <c r="L80" i="7"/>
  <c r="I81" i="7"/>
  <c r="K81" i="7"/>
  <c r="L81" i="7"/>
  <c r="I82" i="7"/>
  <c r="K82" i="7"/>
  <c r="L82" i="7"/>
  <c r="I83" i="7"/>
  <c r="K83" i="7"/>
  <c r="L83" i="7"/>
  <c r="I84" i="7"/>
  <c r="K84" i="7"/>
  <c r="L84" i="7"/>
  <c r="I85" i="7"/>
  <c r="K85" i="7"/>
  <c r="L85" i="7"/>
  <c r="I86" i="7"/>
  <c r="K86" i="7"/>
  <c r="L86" i="7"/>
  <c r="I87" i="7"/>
  <c r="K87" i="7"/>
  <c r="L87" i="7"/>
  <c r="I88" i="7"/>
  <c r="K88" i="7"/>
  <c r="L88" i="7"/>
  <c r="I89" i="7"/>
  <c r="K89" i="7"/>
  <c r="L89" i="7"/>
  <c r="I90" i="7"/>
  <c r="K90" i="7"/>
  <c r="L90" i="7"/>
  <c r="I91" i="7"/>
  <c r="K91" i="7"/>
  <c r="L91" i="7"/>
  <c r="I92" i="7"/>
  <c r="K92" i="7"/>
  <c r="L92" i="7"/>
  <c r="I93" i="7"/>
  <c r="K93" i="7"/>
  <c r="L93" i="7"/>
  <c r="I94" i="7"/>
  <c r="K94" i="7"/>
  <c r="L94" i="7"/>
  <c r="I95" i="7"/>
  <c r="K95" i="7"/>
  <c r="L95" i="7"/>
  <c r="I96" i="7"/>
  <c r="K96" i="7"/>
  <c r="L96" i="7"/>
  <c r="I97" i="7"/>
  <c r="K97" i="7"/>
  <c r="L97" i="7"/>
  <c r="I98" i="7"/>
  <c r="K98" i="7"/>
  <c r="L98" i="7"/>
  <c r="I99" i="7"/>
  <c r="K99" i="7"/>
  <c r="L99" i="7"/>
  <c r="I100" i="7"/>
  <c r="K100" i="7"/>
  <c r="L100" i="7"/>
  <c r="I101" i="7"/>
  <c r="K101" i="7"/>
  <c r="L101" i="7"/>
  <c r="I102" i="7"/>
  <c r="K102" i="7"/>
  <c r="L102" i="7"/>
  <c r="I103" i="7"/>
  <c r="K103" i="7"/>
  <c r="L103" i="7"/>
  <c r="I104" i="7"/>
  <c r="K104" i="7"/>
  <c r="L104" i="7"/>
  <c r="I105" i="7"/>
  <c r="K105" i="7"/>
  <c r="L105" i="7"/>
  <c r="I106" i="7"/>
  <c r="K106" i="7"/>
  <c r="L106" i="7"/>
  <c r="I107" i="7"/>
  <c r="K107" i="7"/>
  <c r="L107" i="7"/>
  <c r="I108" i="7"/>
  <c r="K108" i="7"/>
  <c r="L108" i="7"/>
  <c r="I109" i="7"/>
  <c r="K109" i="7"/>
  <c r="L109" i="7"/>
  <c r="I110" i="7"/>
  <c r="K110" i="7"/>
  <c r="L110" i="7"/>
  <c r="I111" i="7"/>
  <c r="K111" i="7"/>
  <c r="L111" i="7"/>
  <c r="I112" i="7"/>
  <c r="K112" i="7"/>
  <c r="L112" i="7"/>
  <c r="I113" i="7"/>
  <c r="K113" i="7"/>
  <c r="L113" i="7"/>
  <c r="I114" i="7"/>
  <c r="K114" i="7"/>
  <c r="L114" i="7"/>
  <c r="I115" i="7"/>
  <c r="K115" i="7"/>
  <c r="L115" i="7"/>
  <c r="I116" i="7"/>
  <c r="K116" i="7"/>
  <c r="L116" i="7"/>
  <c r="I117" i="7"/>
  <c r="K117" i="7"/>
  <c r="L117" i="7"/>
  <c r="I118" i="7"/>
  <c r="K118" i="7"/>
  <c r="L118" i="7"/>
  <c r="I119" i="7"/>
  <c r="K119" i="7"/>
  <c r="L119" i="7"/>
  <c r="I120" i="7"/>
  <c r="K120" i="7"/>
  <c r="L120" i="7"/>
  <c r="I121" i="7"/>
  <c r="K121" i="7"/>
  <c r="L121" i="7"/>
  <c r="I122" i="7"/>
  <c r="K122" i="7"/>
  <c r="L122" i="7"/>
  <c r="I123" i="7"/>
  <c r="K123" i="7"/>
  <c r="L123" i="7"/>
  <c r="I124" i="7"/>
  <c r="K124" i="7"/>
  <c r="L124" i="7"/>
  <c r="I125" i="7"/>
  <c r="K125" i="7"/>
  <c r="L125" i="7"/>
  <c r="I126" i="7"/>
  <c r="K126" i="7"/>
  <c r="L126" i="7"/>
  <c r="I127" i="7"/>
  <c r="K127" i="7"/>
  <c r="L127" i="7"/>
  <c r="I128" i="7"/>
  <c r="K128" i="7"/>
  <c r="L128" i="7"/>
  <c r="I129" i="7"/>
  <c r="K129" i="7"/>
  <c r="L129" i="7"/>
  <c r="I130" i="7"/>
  <c r="K130" i="7"/>
  <c r="L130" i="7"/>
  <c r="I131" i="7"/>
  <c r="K131" i="7"/>
  <c r="L131" i="7"/>
  <c r="I132" i="7"/>
  <c r="K132" i="7"/>
  <c r="L132" i="7"/>
  <c r="I133" i="7"/>
  <c r="K133" i="7"/>
  <c r="L133" i="7"/>
  <c r="I134" i="7"/>
  <c r="K134" i="7"/>
  <c r="L134" i="7"/>
  <c r="I135" i="7"/>
  <c r="K135" i="7"/>
  <c r="L135" i="7"/>
  <c r="I136" i="7"/>
  <c r="K136" i="7"/>
  <c r="L136" i="7"/>
  <c r="I137" i="7"/>
  <c r="K137" i="7"/>
  <c r="L137" i="7"/>
  <c r="I138" i="7"/>
  <c r="K138" i="7"/>
  <c r="L138" i="7"/>
  <c r="I139" i="7"/>
  <c r="K139" i="7"/>
  <c r="L139" i="7"/>
  <c r="I140" i="7"/>
  <c r="K140" i="7"/>
  <c r="L140" i="7"/>
  <c r="I141" i="7"/>
  <c r="K141" i="7"/>
  <c r="L141" i="7"/>
  <c r="I142" i="7"/>
  <c r="K142" i="7"/>
  <c r="L142" i="7"/>
  <c r="I143" i="7"/>
  <c r="K143" i="7"/>
  <c r="L143" i="7"/>
  <c r="I144" i="7"/>
  <c r="K144" i="7"/>
  <c r="L144" i="7"/>
  <c r="I145" i="7"/>
  <c r="K145" i="7"/>
  <c r="L145" i="7"/>
  <c r="I146" i="7"/>
  <c r="K146" i="7"/>
  <c r="L146" i="7"/>
  <c r="I147" i="7"/>
  <c r="K147" i="7"/>
  <c r="L147" i="7"/>
  <c r="I148" i="7"/>
  <c r="K148" i="7"/>
  <c r="L148" i="7"/>
  <c r="I149" i="7"/>
  <c r="K149" i="7"/>
  <c r="L149" i="7"/>
  <c r="I150" i="7"/>
  <c r="K150" i="7"/>
  <c r="L150" i="7"/>
  <c r="I151" i="7"/>
  <c r="K151" i="7"/>
  <c r="L151" i="7"/>
  <c r="I152" i="7"/>
  <c r="K152" i="7"/>
  <c r="L152" i="7"/>
  <c r="I153" i="7"/>
  <c r="K153" i="7"/>
  <c r="L153" i="7"/>
  <c r="I154" i="7"/>
  <c r="K154" i="7"/>
  <c r="L154" i="7"/>
  <c r="I155" i="7"/>
  <c r="K155" i="7"/>
  <c r="L155" i="7"/>
  <c r="I156" i="7"/>
  <c r="K156" i="7"/>
  <c r="L156" i="7"/>
  <c r="I157" i="7"/>
  <c r="K157" i="7"/>
  <c r="L157" i="7"/>
  <c r="I158" i="7"/>
  <c r="K158" i="7"/>
  <c r="L158" i="7"/>
  <c r="I159" i="7"/>
  <c r="K159" i="7"/>
  <c r="L159" i="7"/>
  <c r="I160" i="7"/>
  <c r="K160" i="7"/>
  <c r="L160" i="7"/>
  <c r="I161" i="7"/>
  <c r="K161" i="7"/>
  <c r="L161" i="7"/>
  <c r="I162" i="7"/>
  <c r="K162" i="7"/>
  <c r="L162" i="7"/>
  <c r="I163" i="7"/>
  <c r="K163" i="7"/>
  <c r="L163" i="7"/>
  <c r="I164" i="7"/>
  <c r="K164" i="7"/>
  <c r="L164" i="7"/>
  <c r="I165" i="7"/>
  <c r="K165" i="7"/>
  <c r="L165" i="7"/>
  <c r="I166" i="7"/>
  <c r="K166" i="7"/>
  <c r="L166" i="7"/>
  <c r="I167" i="7"/>
  <c r="K167" i="7"/>
  <c r="L167" i="7"/>
  <c r="I168" i="7"/>
  <c r="K168" i="7"/>
  <c r="L168" i="7"/>
  <c r="I169" i="7"/>
  <c r="K169" i="7"/>
  <c r="L169" i="7"/>
  <c r="I170" i="7"/>
  <c r="K170" i="7"/>
  <c r="L170" i="7"/>
  <c r="I171" i="7"/>
  <c r="K171" i="7"/>
  <c r="L171" i="7"/>
  <c r="I172" i="7"/>
  <c r="K172" i="7"/>
  <c r="L172" i="7"/>
  <c r="I173" i="7"/>
  <c r="K173" i="7"/>
  <c r="L173" i="7"/>
  <c r="I174" i="7"/>
  <c r="K174" i="7"/>
  <c r="L174" i="7"/>
  <c r="I175" i="7"/>
  <c r="K175" i="7"/>
  <c r="L175" i="7"/>
  <c r="I176" i="7"/>
  <c r="K176" i="7"/>
  <c r="L176" i="7"/>
  <c r="I177" i="7"/>
  <c r="K177" i="7"/>
  <c r="L177" i="7"/>
  <c r="I178" i="7"/>
  <c r="K178" i="7"/>
  <c r="L178" i="7"/>
  <c r="I179" i="7"/>
  <c r="K179" i="7"/>
  <c r="L179" i="7"/>
  <c r="I180" i="7"/>
  <c r="K180" i="7"/>
  <c r="L180" i="7"/>
  <c r="I181" i="7"/>
  <c r="K181" i="7"/>
  <c r="L181" i="7"/>
  <c r="I182" i="7"/>
  <c r="K182" i="7"/>
  <c r="L182" i="7"/>
  <c r="I183" i="7"/>
  <c r="K183" i="7"/>
  <c r="L183" i="7"/>
  <c r="I184" i="7"/>
  <c r="K184" i="7"/>
  <c r="L184" i="7"/>
  <c r="I185" i="7"/>
  <c r="K185" i="7"/>
  <c r="L185" i="7"/>
  <c r="I186" i="7"/>
  <c r="K186" i="7"/>
  <c r="L186" i="7"/>
  <c r="I187" i="7"/>
  <c r="K187" i="7"/>
  <c r="L187" i="7"/>
  <c r="I188" i="7"/>
  <c r="K188" i="7"/>
  <c r="L188" i="7"/>
  <c r="I189" i="7"/>
  <c r="K189" i="7"/>
  <c r="L189" i="7"/>
  <c r="I190" i="7"/>
  <c r="K190" i="7"/>
  <c r="L190" i="7"/>
  <c r="I191" i="7"/>
  <c r="K191" i="7"/>
  <c r="L191" i="7"/>
  <c r="I192" i="7"/>
  <c r="K192" i="7"/>
  <c r="L192" i="7"/>
  <c r="I193" i="7"/>
  <c r="K193" i="7"/>
  <c r="L193" i="7"/>
  <c r="I194" i="7"/>
  <c r="K194" i="7"/>
  <c r="L194" i="7"/>
  <c r="I195" i="7"/>
  <c r="K195" i="7"/>
  <c r="L195" i="7"/>
  <c r="I196" i="7"/>
  <c r="K196" i="7"/>
  <c r="L196" i="7"/>
  <c r="I197" i="7"/>
  <c r="K197" i="7"/>
  <c r="L197" i="7"/>
  <c r="I198" i="7"/>
  <c r="K198" i="7"/>
  <c r="L198" i="7"/>
  <c r="I199" i="7"/>
  <c r="K199" i="7"/>
  <c r="L199" i="7"/>
  <c r="I200" i="7"/>
  <c r="K200" i="7"/>
  <c r="L200" i="7"/>
  <c r="I201" i="7"/>
  <c r="K201" i="7"/>
  <c r="L201" i="7"/>
  <c r="I202" i="7"/>
  <c r="K202" i="7"/>
  <c r="L202" i="7"/>
  <c r="I203" i="7"/>
  <c r="K203" i="7"/>
  <c r="L203" i="7"/>
  <c r="I204" i="7"/>
  <c r="K204" i="7"/>
  <c r="L204" i="7"/>
  <c r="I205" i="7"/>
  <c r="K205" i="7"/>
  <c r="L205" i="7"/>
  <c r="I206" i="7"/>
  <c r="K206" i="7"/>
  <c r="L206" i="7"/>
  <c r="I207" i="7"/>
  <c r="K207" i="7"/>
  <c r="L207" i="7"/>
  <c r="I208" i="7"/>
  <c r="K208" i="7"/>
  <c r="L208" i="7"/>
  <c r="I209" i="7"/>
  <c r="K209" i="7"/>
  <c r="L209" i="7"/>
  <c r="I210" i="7"/>
  <c r="K210" i="7"/>
  <c r="L210" i="7"/>
  <c r="I211" i="7"/>
  <c r="K211" i="7"/>
  <c r="L211" i="7"/>
  <c r="I212" i="7"/>
  <c r="K212" i="7"/>
  <c r="L212" i="7"/>
  <c r="I213" i="7"/>
  <c r="K213" i="7"/>
  <c r="L213" i="7"/>
  <c r="I214" i="7"/>
  <c r="K214" i="7"/>
  <c r="L214" i="7"/>
  <c r="I215" i="7"/>
  <c r="K215" i="7"/>
  <c r="L215" i="7"/>
  <c r="I216" i="7"/>
  <c r="K216" i="7"/>
  <c r="L216" i="7"/>
  <c r="I217" i="7"/>
  <c r="K217" i="7"/>
  <c r="L217" i="7"/>
  <c r="I218" i="7"/>
  <c r="K218" i="7"/>
  <c r="L218" i="7"/>
  <c r="I219" i="7"/>
  <c r="K219" i="7"/>
  <c r="L219" i="7"/>
  <c r="I220" i="7"/>
  <c r="K220" i="7"/>
  <c r="L220" i="7"/>
  <c r="I221" i="7"/>
  <c r="K221" i="7"/>
  <c r="L221" i="7"/>
  <c r="I222" i="7"/>
  <c r="K222" i="7"/>
  <c r="L222" i="7"/>
  <c r="I223" i="7"/>
  <c r="K223" i="7"/>
  <c r="L223" i="7"/>
  <c r="I224" i="7"/>
  <c r="K224" i="7"/>
  <c r="L224" i="7"/>
  <c r="I225" i="7"/>
  <c r="K225" i="7"/>
  <c r="L225" i="7"/>
  <c r="I226" i="7"/>
  <c r="K226" i="7"/>
  <c r="L226" i="7"/>
  <c r="I227" i="7"/>
  <c r="K227" i="7"/>
  <c r="L227" i="7"/>
  <c r="I228" i="7"/>
  <c r="K228" i="7"/>
  <c r="L228" i="7"/>
  <c r="I229" i="7"/>
  <c r="K229" i="7"/>
  <c r="L229" i="7"/>
  <c r="I230" i="7"/>
  <c r="K230" i="7"/>
  <c r="L230" i="7"/>
  <c r="I231" i="7"/>
  <c r="K231" i="7"/>
  <c r="L231" i="7"/>
  <c r="I232" i="7"/>
  <c r="K232" i="7"/>
  <c r="L232" i="7"/>
  <c r="I233" i="7"/>
  <c r="K233" i="7"/>
  <c r="L233" i="7"/>
  <c r="I234" i="7"/>
  <c r="K234" i="7"/>
  <c r="L234" i="7"/>
  <c r="I235" i="7"/>
  <c r="K235" i="7"/>
  <c r="L235" i="7"/>
  <c r="I236" i="7"/>
  <c r="K236" i="7"/>
  <c r="L236" i="7"/>
  <c r="I237" i="7"/>
  <c r="K237" i="7"/>
  <c r="L237" i="7"/>
  <c r="I238" i="7"/>
  <c r="K238" i="7"/>
  <c r="L238" i="7"/>
  <c r="I239" i="7"/>
  <c r="K239" i="7"/>
  <c r="L239" i="7"/>
  <c r="I240" i="7"/>
  <c r="K240" i="7"/>
  <c r="L240" i="7"/>
  <c r="I241" i="7"/>
  <c r="K241" i="7"/>
  <c r="L241" i="7"/>
  <c r="I242" i="7"/>
  <c r="K242" i="7"/>
  <c r="L242" i="7"/>
  <c r="I243" i="7"/>
  <c r="K243" i="7"/>
  <c r="L243" i="7"/>
  <c r="I244" i="7"/>
  <c r="K244" i="7"/>
  <c r="L244" i="7"/>
  <c r="I245" i="7"/>
  <c r="K245" i="7"/>
  <c r="L245" i="7"/>
  <c r="I246" i="7"/>
  <c r="K246" i="7"/>
  <c r="L246" i="7"/>
  <c r="I247" i="7"/>
  <c r="K247" i="7"/>
  <c r="L247" i="7"/>
  <c r="I248" i="7"/>
  <c r="K248" i="7"/>
  <c r="L248" i="7"/>
  <c r="I249" i="7"/>
  <c r="K249" i="7"/>
  <c r="L249" i="7"/>
  <c r="I250" i="7"/>
  <c r="K250" i="7"/>
  <c r="L250" i="7"/>
  <c r="I251" i="7"/>
  <c r="K251" i="7"/>
  <c r="L251" i="7"/>
  <c r="I252" i="7"/>
  <c r="K252" i="7"/>
  <c r="L252" i="7"/>
  <c r="I253" i="7"/>
  <c r="K253" i="7"/>
  <c r="L253" i="7"/>
  <c r="I254" i="7"/>
  <c r="K254" i="7"/>
  <c r="L254" i="7"/>
  <c r="I255" i="7"/>
  <c r="K255" i="7"/>
  <c r="L255" i="7"/>
  <c r="I256" i="7"/>
  <c r="K256" i="7"/>
  <c r="L256" i="7"/>
  <c r="I257" i="7"/>
  <c r="K257" i="7"/>
  <c r="L257" i="7"/>
  <c r="I258" i="7"/>
  <c r="K258" i="7"/>
  <c r="L258" i="7"/>
  <c r="I259" i="7"/>
  <c r="K259" i="7"/>
  <c r="L259" i="7"/>
  <c r="I260" i="7"/>
  <c r="K260" i="7"/>
  <c r="L260" i="7"/>
  <c r="I261" i="7"/>
  <c r="K261" i="7"/>
  <c r="L261" i="7"/>
  <c r="I262" i="7"/>
  <c r="K262" i="7"/>
  <c r="L262" i="7"/>
  <c r="I263" i="7"/>
  <c r="K263" i="7"/>
  <c r="L263" i="7"/>
  <c r="I264" i="7"/>
  <c r="K264" i="7"/>
  <c r="L264" i="7"/>
  <c r="I265" i="7"/>
  <c r="K265" i="7"/>
  <c r="L265" i="7"/>
  <c r="I266" i="7"/>
  <c r="K266" i="7"/>
  <c r="L266" i="7"/>
  <c r="I267" i="7"/>
  <c r="K267" i="7"/>
  <c r="L267" i="7"/>
  <c r="I268" i="7"/>
  <c r="K268" i="7"/>
  <c r="L268" i="7"/>
  <c r="I269" i="7"/>
  <c r="K269" i="7"/>
  <c r="L269" i="7"/>
  <c r="I270" i="7"/>
  <c r="K270" i="7"/>
  <c r="L270" i="7"/>
  <c r="I271" i="7"/>
  <c r="K271" i="7"/>
  <c r="L271" i="7"/>
  <c r="I272" i="7"/>
  <c r="K272" i="7"/>
  <c r="L272" i="7"/>
  <c r="I273" i="7"/>
  <c r="K273" i="7"/>
  <c r="L273" i="7"/>
  <c r="I274" i="7"/>
  <c r="K274" i="7"/>
  <c r="L274" i="7"/>
  <c r="I275" i="7"/>
  <c r="K275" i="7"/>
  <c r="L275" i="7"/>
  <c r="I276" i="7"/>
  <c r="K276" i="7"/>
  <c r="L276" i="7"/>
  <c r="I277" i="7"/>
  <c r="K277" i="7"/>
  <c r="L277" i="7"/>
  <c r="I278" i="7"/>
  <c r="K278" i="7"/>
  <c r="L278" i="7"/>
  <c r="I279" i="7"/>
  <c r="K279" i="7"/>
  <c r="L279" i="7"/>
  <c r="I280" i="7"/>
  <c r="K280" i="7"/>
  <c r="L280" i="7"/>
  <c r="I281" i="7"/>
  <c r="K281" i="7"/>
  <c r="L281" i="7"/>
  <c r="I282" i="7"/>
  <c r="K282" i="7"/>
  <c r="L282" i="7"/>
  <c r="I283" i="7"/>
  <c r="K283" i="7"/>
  <c r="L283" i="7"/>
  <c r="I284" i="7"/>
  <c r="K284" i="7"/>
  <c r="L284" i="7"/>
  <c r="I285" i="7"/>
  <c r="K285" i="7"/>
  <c r="L285" i="7"/>
  <c r="I286" i="7"/>
  <c r="K286" i="7"/>
  <c r="L286" i="7"/>
  <c r="I287" i="7"/>
  <c r="K287" i="7"/>
  <c r="L287" i="7"/>
  <c r="I288" i="7"/>
  <c r="K288" i="7"/>
  <c r="L288" i="7"/>
  <c r="I289" i="7"/>
  <c r="K289" i="7"/>
  <c r="L289" i="7"/>
  <c r="I290" i="7"/>
  <c r="K290" i="7"/>
  <c r="L290" i="7"/>
  <c r="I291" i="7"/>
  <c r="K291" i="7"/>
  <c r="L291" i="7"/>
  <c r="I292" i="7"/>
  <c r="K292" i="7"/>
  <c r="L292" i="7"/>
  <c r="I293" i="7"/>
  <c r="K293" i="7"/>
  <c r="L293" i="7"/>
  <c r="I294" i="7"/>
  <c r="K294" i="7"/>
  <c r="L294" i="7"/>
  <c r="I295" i="7"/>
  <c r="K295" i="7"/>
  <c r="L295" i="7"/>
  <c r="I296" i="7"/>
  <c r="K296" i="7"/>
  <c r="L296" i="7"/>
  <c r="I297" i="7"/>
  <c r="K297" i="7"/>
  <c r="L297" i="7"/>
  <c r="I298" i="7"/>
  <c r="K298" i="7"/>
  <c r="L298" i="7"/>
  <c r="I299" i="7"/>
  <c r="K299" i="7"/>
  <c r="L299" i="7"/>
  <c r="I300" i="7"/>
  <c r="K300" i="7"/>
  <c r="L300" i="7"/>
  <c r="I301" i="7"/>
  <c r="K301" i="7"/>
  <c r="L301" i="7"/>
  <c r="I302" i="7"/>
  <c r="K302" i="7"/>
  <c r="L302" i="7"/>
  <c r="I303" i="7"/>
  <c r="K303" i="7"/>
  <c r="L303" i="7"/>
  <c r="I304" i="7"/>
  <c r="K304" i="7"/>
  <c r="L304" i="7"/>
  <c r="I305" i="7"/>
  <c r="K305" i="7"/>
  <c r="L305" i="7"/>
  <c r="I306" i="7"/>
  <c r="K306" i="7"/>
  <c r="L306" i="7"/>
  <c r="I307" i="7"/>
  <c r="K307" i="7"/>
  <c r="L307" i="7"/>
  <c r="I308" i="7"/>
  <c r="K308" i="7"/>
  <c r="L308" i="7"/>
  <c r="I309" i="7"/>
  <c r="K309" i="7"/>
  <c r="L309" i="7"/>
  <c r="I310" i="7"/>
  <c r="K310" i="7"/>
  <c r="L310" i="7"/>
  <c r="I311" i="7"/>
  <c r="K311" i="7"/>
  <c r="L311" i="7"/>
  <c r="I312" i="7"/>
  <c r="K312" i="7"/>
  <c r="L312" i="7"/>
  <c r="I313" i="7"/>
  <c r="K313" i="7"/>
  <c r="L313" i="7"/>
  <c r="I314" i="7"/>
  <c r="K314" i="7"/>
  <c r="L314" i="7"/>
  <c r="I315" i="7"/>
  <c r="K315" i="7"/>
  <c r="L315" i="7"/>
  <c r="I316" i="7"/>
  <c r="K316" i="7"/>
  <c r="L316" i="7"/>
  <c r="I317" i="7"/>
  <c r="K317" i="7"/>
  <c r="L317" i="7"/>
  <c r="I318" i="7"/>
  <c r="K318" i="7"/>
  <c r="L318" i="7"/>
  <c r="I319" i="7"/>
  <c r="K319" i="7"/>
  <c r="L319" i="7"/>
  <c r="I320" i="7"/>
  <c r="K320" i="7"/>
  <c r="L320" i="7"/>
  <c r="I321" i="7"/>
  <c r="K321" i="7"/>
  <c r="L321" i="7"/>
  <c r="I322" i="7"/>
  <c r="K322" i="7"/>
  <c r="L322" i="7"/>
  <c r="I323" i="7"/>
  <c r="K323" i="7"/>
  <c r="L323" i="7"/>
  <c r="I324" i="7"/>
  <c r="K324" i="7"/>
  <c r="L324" i="7"/>
  <c r="I325" i="7"/>
  <c r="K325" i="7"/>
  <c r="L325" i="7"/>
  <c r="I326" i="7"/>
  <c r="K326" i="7"/>
  <c r="L326" i="7"/>
  <c r="I327" i="7"/>
  <c r="K327" i="7"/>
  <c r="L327" i="7"/>
  <c r="I328" i="7"/>
  <c r="K328" i="7"/>
  <c r="L328" i="7"/>
  <c r="I329" i="7"/>
  <c r="K329" i="7"/>
  <c r="L329" i="7"/>
  <c r="I330" i="7"/>
  <c r="K330" i="7"/>
  <c r="L330" i="7"/>
  <c r="I331" i="7"/>
  <c r="K331" i="7"/>
  <c r="L331" i="7"/>
  <c r="I332" i="7"/>
  <c r="K332" i="7"/>
  <c r="L332" i="7"/>
  <c r="I333" i="7"/>
  <c r="K333" i="7"/>
  <c r="L333" i="7"/>
  <c r="I334" i="7"/>
  <c r="K334" i="7"/>
  <c r="L334" i="7"/>
  <c r="I335" i="7"/>
  <c r="K335" i="7"/>
  <c r="L335" i="7"/>
  <c r="I336" i="7"/>
  <c r="K336" i="7"/>
  <c r="L336" i="7"/>
  <c r="I337" i="7"/>
  <c r="K337" i="7"/>
  <c r="L337" i="7"/>
  <c r="I338" i="7"/>
  <c r="K338" i="7"/>
  <c r="L338" i="7"/>
  <c r="I339" i="7"/>
  <c r="K339" i="7"/>
  <c r="L339" i="7"/>
  <c r="I340" i="7"/>
  <c r="K340" i="7"/>
  <c r="L340" i="7"/>
  <c r="I341" i="7"/>
  <c r="K341" i="7"/>
  <c r="L341" i="7"/>
  <c r="I342" i="7"/>
  <c r="K342" i="7"/>
  <c r="L342" i="7"/>
  <c r="I343" i="7"/>
  <c r="K343" i="7"/>
  <c r="L343" i="7"/>
  <c r="I344" i="7"/>
  <c r="K344" i="7"/>
  <c r="L344" i="7"/>
  <c r="I345" i="7"/>
  <c r="K345" i="7"/>
  <c r="L345" i="7"/>
  <c r="I346" i="7"/>
  <c r="K346" i="7"/>
  <c r="L346" i="7"/>
  <c r="I347" i="7"/>
  <c r="K347" i="7"/>
  <c r="L347" i="7"/>
  <c r="I348" i="7"/>
  <c r="K348" i="7"/>
  <c r="L348" i="7"/>
  <c r="I349" i="7"/>
  <c r="K349" i="7"/>
  <c r="L349" i="7"/>
  <c r="I350" i="7"/>
  <c r="K350" i="7"/>
  <c r="L350" i="7"/>
  <c r="I351" i="7"/>
  <c r="K351" i="7"/>
  <c r="L351" i="7"/>
  <c r="I2" i="7"/>
  <c r="K2" i="7"/>
  <c r="L2" i="7"/>
  <c r="D3" i="7"/>
  <c r="F3" i="7"/>
  <c r="G3" i="7"/>
  <c r="D4" i="7"/>
  <c r="F4" i="7"/>
  <c r="G4" i="7"/>
  <c r="D5" i="7"/>
  <c r="F5" i="7"/>
  <c r="G5" i="7"/>
  <c r="D6" i="7"/>
  <c r="F6" i="7"/>
  <c r="G6" i="7"/>
  <c r="D7" i="7"/>
  <c r="F7" i="7"/>
  <c r="G7" i="7"/>
  <c r="D8" i="7"/>
  <c r="F8" i="7"/>
  <c r="G8" i="7"/>
  <c r="D9" i="7"/>
  <c r="F9" i="7"/>
  <c r="G9" i="7"/>
  <c r="D10" i="7"/>
  <c r="F10" i="7"/>
  <c r="G10" i="7"/>
  <c r="D11" i="7"/>
  <c r="F11" i="7"/>
  <c r="G11" i="7"/>
  <c r="D12" i="7"/>
  <c r="F12" i="7"/>
  <c r="G12" i="7"/>
  <c r="D13" i="7"/>
  <c r="F13" i="7"/>
  <c r="G13" i="7"/>
  <c r="D14" i="7"/>
  <c r="F14" i="7"/>
  <c r="G14" i="7"/>
  <c r="D15" i="7"/>
  <c r="F15" i="7"/>
  <c r="G15" i="7"/>
  <c r="D16" i="7"/>
  <c r="F16" i="7"/>
  <c r="G16" i="7"/>
  <c r="D17" i="7"/>
  <c r="F17" i="7"/>
  <c r="G17" i="7"/>
  <c r="D18" i="7"/>
  <c r="F18" i="7"/>
  <c r="G18" i="7"/>
  <c r="D19" i="7"/>
  <c r="F19" i="7"/>
  <c r="G19" i="7"/>
  <c r="D20" i="7"/>
  <c r="F20" i="7"/>
  <c r="G20" i="7"/>
  <c r="D21" i="7"/>
  <c r="F21" i="7"/>
  <c r="G21" i="7"/>
  <c r="D22" i="7"/>
  <c r="F22" i="7"/>
  <c r="G22" i="7"/>
  <c r="D23" i="7"/>
  <c r="F23" i="7"/>
  <c r="G23" i="7"/>
  <c r="D24" i="7"/>
  <c r="F24" i="7"/>
  <c r="G24" i="7"/>
  <c r="D25" i="7"/>
  <c r="F25" i="7"/>
  <c r="G25" i="7"/>
  <c r="D26" i="7"/>
  <c r="F26" i="7"/>
  <c r="G26" i="7"/>
  <c r="D27" i="7"/>
  <c r="F27" i="7"/>
  <c r="G27" i="7"/>
  <c r="D28" i="7"/>
  <c r="F28" i="7"/>
  <c r="G28" i="7"/>
  <c r="D29" i="7"/>
  <c r="F29" i="7"/>
  <c r="G29" i="7"/>
  <c r="D30" i="7"/>
  <c r="F30" i="7"/>
  <c r="G30" i="7"/>
  <c r="D31" i="7"/>
  <c r="F31" i="7"/>
  <c r="G31" i="7"/>
  <c r="D32" i="7"/>
  <c r="F32" i="7"/>
  <c r="G32" i="7"/>
  <c r="D33" i="7"/>
  <c r="F33" i="7"/>
  <c r="G33" i="7"/>
  <c r="D34" i="7"/>
  <c r="F34" i="7"/>
  <c r="G34" i="7"/>
  <c r="D35" i="7"/>
  <c r="F35" i="7"/>
  <c r="G35" i="7"/>
  <c r="D36" i="7"/>
  <c r="F36" i="7"/>
  <c r="G36" i="7"/>
  <c r="D37" i="7"/>
  <c r="F37" i="7"/>
  <c r="G37" i="7"/>
  <c r="D38" i="7"/>
  <c r="F38" i="7"/>
  <c r="G38" i="7"/>
  <c r="D39" i="7"/>
  <c r="F39" i="7"/>
  <c r="G39" i="7"/>
  <c r="D40" i="7"/>
  <c r="F40" i="7"/>
  <c r="G40" i="7"/>
  <c r="D41" i="7"/>
  <c r="F41" i="7"/>
  <c r="G41" i="7"/>
  <c r="D42" i="7"/>
  <c r="F42" i="7"/>
  <c r="G42" i="7"/>
  <c r="D43" i="7"/>
  <c r="F43" i="7"/>
  <c r="G43" i="7"/>
  <c r="D44" i="7"/>
  <c r="F44" i="7"/>
  <c r="G44" i="7"/>
  <c r="D45" i="7"/>
  <c r="F45" i="7"/>
  <c r="G45" i="7"/>
  <c r="D46" i="7"/>
  <c r="F46" i="7"/>
  <c r="G46" i="7"/>
  <c r="D47" i="7"/>
  <c r="F47" i="7"/>
  <c r="G47" i="7"/>
  <c r="D48" i="7"/>
  <c r="F48" i="7"/>
  <c r="G48" i="7"/>
  <c r="D49" i="7"/>
  <c r="F49" i="7"/>
  <c r="G49" i="7"/>
  <c r="D50" i="7"/>
  <c r="F50" i="7"/>
  <c r="G50" i="7"/>
  <c r="D51" i="7"/>
  <c r="F51" i="7"/>
  <c r="G51" i="7"/>
  <c r="D52" i="7"/>
  <c r="F52" i="7"/>
  <c r="G52" i="7"/>
  <c r="D53" i="7"/>
  <c r="F53" i="7"/>
  <c r="G53" i="7"/>
  <c r="D54" i="7"/>
  <c r="F54" i="7"/>
  <c r="G54" i="7"/>
  <c r="D55" i="7"/>
  <c r="F55" i="7"/>
  <c r="G55" i="7"/>
  <c r="D56" i="7"/>
  <c r="F56" i="7"/>
  <c r="G56" i="7"/>
  <c r="D57" i="7"/>
  <c r="F57" i="7"/>
  <c r="G57" i="7"/>
  <c r="D58" i="7"/>
  <c r="F58" i="7"/>
  <c r="G58" i="7"/>
  <c r="D59" i="7"/>
  <c r="F59" i="7"/>
  <c r="G59" i="7"/>
  <c r="D60" i="7"/>
  <c r="F60" i="7"/>
  <c r="G60" i="7"/>
  <c r="D61" i="7"/>
  <c r="F61" i="7"/>
  <c r="G61" i="7"/>
  <c r="D62" i="7"/>
  <c r="F62" i="7"/>
  <c r="G62" i="7"/>
  <c r="D63" i="7"/>
  <c r="F63" i="7"/>
  <c r="G63" i="7"/>
  <c r="D64" i="7"/>
  <c r="F64" i="7"/>
  <c r="G64" i="7"/>
  <c r="D65" i="7"/>
  <c r="F65" i="7"/>
  <c r="G65" i="7"/>
  <c r="D66" i="7"/>
  <c r="F66" i="7"/>
  <c r="G66" i="7"/>
  <c r="D67" i="7"/>
  <c r="F67" i="7"/>
  <c r="G67" i="7"/>
  <c r="D68" i="7"/>
  <c r="F68" i="7"/>
  <c r="G68" i="7"/>
  <c r="D69" i="7"/>
  <c r="F69" i="7"/>
  <c r="G69" i="7"/>
  <c r="D70" i="7"/>
  <c r="F70" i="7"/>
  <c r="G70" i="7"/>
  <c r="D71" i="7"/>
  <c r="F71" i="7"/>
  <c r="G71" i="7"/>
  <c r="D72" i="7"/>
  <c r="F72" i="7"/>
  <c r="G72" i="7"/>
  <c r="D73" i="7"/>
  <c r="F73" i="7"/>
  <c r="G73" i="7"/>
  <c r="D74" i="7"/>
  <c r="F74" i="7"/>
  <c r="G74" i="7"/>
  <c r="D75" i="7"/>
  <c r="F75" i="7"/>
  <c r="G75" i="7"/>
  <c r="D76" i="7"/>
  <c r="F76" i="7"/>
  <c r="G76" i="7"/>
  <c r="D78" i="7"/>
  <c r="F78" i="7"/>
  <c r="G78" i="7"/>
  <c r="D79" i="7"/>
  <c r="F79" i="7"/>
  <c r="G79" i="7"/>
  <c r="D80" i="7"/>
  <c r="F80" i="7"/>
  <c r="G80" i="7"/>
  <c r="D81" i="7"/>
  <c r="F81" i="7"/>
  <c r="G81" i="7"/>
  <c r="D82" i="7"/>
  <c r="F82" i="7"/>
  <c r="G82" i="7"/>
  <c r="D83" i="7"/>
  <c r="F83" i="7"/>
  <c r="G83" i="7"/>
  <c r="D84" i="7"/>
  <c r="F84" i="7"/>
  <c r="G84" i="7"/>
  <c r="D85" i="7"/>
  <c r="F85" i="7"/>
  <c r="G85" i="7"/>
  <c r="D86" i="7"/>
  <c r="F86" i="7"/>
  <c r="G86" i="7"/>
  <c r="D87" i="7"/>
  <c r="F87" i="7"/>
  <c r="G87" i="7"/>
  <c r="D88" i="7"/>
  <c r="F88" i="7"/>
  <c r="G88" i="7"/>
  <c r="D89" i="7"/>
  <c r="F89" i="7"/>
  <c r="G89" i="7"/>
  <c r="D90" i="7"/>
  <c r="F90" i="7"/>
  <c r="G90" i="7"/>
  <c r="D91" i="7"/>
  <c r="F91" i="7"/>
  <c r="G91" i="7"/>
  <c r="D92" i="7"/>
  <c r="F92" i="7"/>
  <c r="G92" i="7"/>
  <c r="D93" i="7"/>
  <c r="F93" i="7"/>
  <c r="G93" i="7"/>
  <c r="D94" i="7"/>
  <c r="F94" i="7"/>
  <c r="G94" i="7"/>
  <c r="D95" i="7"/>
  <c r="F95" i="7"/>
  <c r="G95" i="7"/>
  <c r="D96" i="7"/>
  <c r="F96" i="7"/>
  <c r="G96" i="7"/>
  <c r="D97" i="7"/>
  <c r="F97" i="7"/>
  <c r="G97" i="7"/>
  <c r="D98" i="7"/>
  <c r="F98" i="7"/>
  <c r="G98" i="7"/>
  <c r="D99" i="7"/>
  <c r="F99" i="7"/>
  <c r="G99" i="7"/>
  <c r="D100" i="7"/>
  <c r="F100" i="7"/>
  <c r="G100" i="7"/>
  <c r="D101" i="7"/>
  <c r="F101" i="7"/>
  <c r="G101" i="7"/>
  <c r="D102" i="7"/>
  <c r="F102" i="7"/>
  <c r="G102" i="7"/>
  <c r="D103" i="7"/>
  <c r="F103" i="7"/>
  <c r="G103" i="7"/>
  <c r="D104" i="7"/>
  <c r="F104" i="7"/>
  <c r="G104" i="7"/>
  <c r="D105" i="7"/>
  <c r="F105" i="7"/>
  <c r="G105" i="7"/>
  <c r="D106" i="7"/>
  <c r="F106" i="7"/>
  <c r="G106" i="7"/>
  <c r="D107" i="7"/>
  <c r="F107" i="7"/>
  <c r="G107" i="7"/>
  <c r="D108" i="7"/>
  <c r="F108" i="7"/>
  <c r="G108" i="7"/>
  <c r="D109" i="7"/>
  <c r="F109" i="7"/>
  <c r="G109" i="7"/>
  <c r="D110" i="7"/>
  <c r="F110" i="7"/>
  <c r="G110" i="7"/>
  <c r="D111" i="7"/>
  <c r="F111" i="7"/>
  <c r="G111" i="7"/>
  <c r="D112" i="7"/>
  <c r="F112" i="7"/>
  <c r="G112" i="7"/>
  <c r="D113" i="7"/>
  <c r="F113" i="7"/>
  <c r="G113" i="7"/>
  <c r="D114" i="7"/>
  <c r="F114" i="7"/>
  <c r="G114" i="7"/>
  <c r="D115" i="7"/>
  <c r="F115" i="7"/>
  <c r="G115" i="7"/>
  <c r="D116" i="7"/>
  <c r="F116" i="7"/>
  <c r="G116" i="7"/>
  <c r="D117" i="7"/>
  <c r="F117" i="7"/>
  <c r="G117" i="7"/>
  <c r="D118" i="7"/>
  <c r="F118" i="7"/>
  <c r="G118" i="7"/>
  <c r="D119" i="7"/>
  <c r="F119" i="7"/>
  <c r="G119" i="7"/>
  <c r="D120" i="7"/>
  <c r="F120" i="7"/>
  <c r="G120" i="7"/>
  <c r="D121" i="7"/>
  <c r="F121" i="7"/>
  <c r="G121" i="7"/>
  <c r="D122" i="7"/>
  <c r="F122" i="7"/>
  <c r="G122" i="7"/>
  <c r="D123" i="7"/>
  <c r="F123" i="7"/>
  <c r="G123" i="7"/>
  <c r="D124" i="7"/>
  <c r="F124" i="7"/>
  <c r="G124" i="7"/>
  <c r="D125" i="7"/>
  <c r="F125" i="7"/>
  <c r="G125" i="7"/>
  <c r="D126" i="7"/>
  <c r="F126" i="7"/>
  <c r="G126" i="7"/>
  <c r="D127" i="7"/>
  <c r="F127" i="7"/>
  <c r="G127" i="7"/>
  <c r="D128" i="7"/>
  <c r="F128" i="7"/>
  <c r="G128" i="7"/>
  <c r="D129" i="7"/>
  <c r="F129" i="7"/>
  <c r="G129" i="7"/>
  <c r="D130" i="7"/>
  <c r="F130" i="7"/>
  <c r="G130" i="7"/>
  <c r="D131" i="7"/>
  <c r="F131" i="7"/>
  <c r="G131" i="7"/>
  <c r="D132" i="7"/>
  <c r="F132" i="7"/>
  <c r="G132" i="7"/>
  <c r="D133" i="7"/>
  <c r="F133" i="7"/>
  <c r="G133" i="7"/>
  <c r="D134" i="7"/>
  <c r="F134" i="7"/>
  <c r="G134" i="7"/>
  <c r="D135" i="7"/>
  <c r="F135" i="7"/>
  <c r="G135" i="7"/>
  <c r="D136" i="7"/>
  <c r="F136" i="7"/>
  <c r="G136" i="7"/>
  <c r="D137" i="7"/>
  <c r="F137" i="7"/>
  <c r="G137" i="7"/>
  <c r="D138" i="7"/>
  <c r="F138" i="7"/>
  <c r="G138" i="7"/>
  <c r="D139" i="7"/>
  <c r="F139" i="7"/>
  <c r="G139" i="7"/>
  <c r="D140" i="7"/>
  <c r="F140" i="7"/>
  <c r="G140" i="7"/>
  <c r="D141" i="7"/>
  <c r="F141" i="7"/>
  <c r="G141" i="7"/>
  <c r="D142" i="7"/>
  <c r="F142" i="7"/>
  <c r="G142" i="7"/>
  <c r="D143" i="7"/>
  <c r="F143" i="7"/>
  <c r="G143" i="7"/>
  <c r="D144" i="7"/>
  <c r="F144" i="7"/>
  <c r="G144" i="7"/>
  <c r="D145" i="7"/>
  <c r="F145" i="7"/>
  <c r="G145" i="7"/>
  <c r="D146" i="7"/>
  <c r="F146" i="7"/>
  <c r="G146" i="7"/>
  <c r="D147" i="7"/>
  <c r="F147" i="7"/>
  <c r="G147" i="7"/>
  <c r="D148" i="7"/>
  <c r="F148" i="7"/>
  <c r="G148" i="7"/>
  <c r="D149" i="7"/>
  <c r="F149" i="7"/>
  <c r="G149" i="7"/>
  <c r="D150" i="7"/>
  <c r="F150" i="7"/>
  <c r="G150" i="7"/>
  <c r="D151" i="7"/>
  <c r="F151" i="7"/>
  <c r="G151" i="7"/>
  <c r="D152" i="7"/>
  <c r="F152" i="7"/>
  <c r="G152" i="7"/>
  <c r="D153" i="7"/>
  <c r="F153" i="7"/>
  <c r="G153" i="7"/>
  <c r="D154" i="7"/>
  <c r="F154" i="7"/>
  <c r="G154" i="7"/>
  <c r="D155" i="7"/>
  <c r="F155" i="7"/>
  <c r="G155" i="7"/>
  <c r="D156" i="7"/>
  <c r="F156" i="7"/>
  <c r="G156" i="7"/>
  <c r="D157" i="7"/>
  <c r="F157" i="7"/>
  <c r="G157" i="7"/>
  <c r="D158" i="7"/>
  <c r="F158" i="7"/>
  <c r="G158" i="7"/>
  <c r="D159" i="7"/>
  <c r="F159" i="7"/>
  <c r="G159" i="7"/>
  <c r="D160" i="7"/>
  <c r="F160" i="7"/>
  <c r="G160" i="7"/>
  <c r="D161" i="7"/>
  <c r="F161" i="7"/>
  <c r="G161" i="7"/>
  <c r="D162" i="7"/>
  <c r="F162" i="7"/>
  <c r="G162" i="7"/>
  <c r="D163" i="7"/>
  <c r="F163" i="7"/>
  <c r="G163" i="7"/>
  <c r="D164" i="7"/>
  <c r="F164" i="7"/>
  <c r="G164" i="7"/>
  <c r="D165" i="7"/>
  <c r="F165" i="7"/>
  <c r="G165" i="7"/>
  <c r="D166" i="7"/>
  <c r="F166" i="7"/>
  <c r="G166" i="7"/>
  <c r="D167" i="7"/>
  <c r="F167" i="7"/>
  <c r="G167" i="7"/>
  <c r="D168" i="7"/>
  <c r="F168" i="7"/>
  <c r="G168" i="7"/>
  <c r="D169" i="7"/>
  <c r="F169" i="7"/>
  <c r="G169" i="7"/>
  <c r="D170" i="7"/>
  <c r="F170" i="7"/>
  <c r="G170" i="7"/>
  <c r="D171" i="7"/>
  <c r="F171" i="7"/>
  <c r="G171" i="7"/>
  <c r="D172" i="7"/>
  <c r="F172" i="7"/>
  <c r="G172" i="7"/>
  <c r="D173" i="7"/>
  <c r="F173" i="7"/>
  <c r="G173" i="7"/>
  <c r="D174" i="7"/>
  <c r="F174" i="7"/>
  <c r="G174" i="7"/>
  <c r="D175" i="7"/>
  <c r="F175" i="7"/>
  <c r="G175" i="7"/>
  <c r="D176" i="7"/>
  <c r="F176" i="7"/>
  <c r="G176" i="7"/>
  <c r="D177" i="7"/>
  <c r="F177" i="7"/>
  <c r="G177" i="7"/>
  <c r="D178" i="7"/>
  <c r="F178" i="7"/>
  <c r="G178" i="7"/>
  <c r="D179" i="7"/>
  <c r="F179" i="7"/>
  <c r="G179" i="7"/>
  <c r="D180" i="7"/>
  <c r="F180" i="7"/>
  <c r="G180" i="7"/>
  <c r="D181" i="7"/>
  <c r="F181" i="7"/>
  <c r="G181" i="7"/>
  <c r="D182" i="7"/>
  <c r="F182" i="7"/>
  <c r="G182" i="7"/>
  <c r="D183" i="7"/>
  <c r="F183" i="7"/>
  <c r="G183" i="7"/>
  <c r="D184" i="7"/>
  <c r="F184" i="7"/>
  <c r="G184" i="7"/>
  <c r="D185" i="7"/>
  <c r="F185" i="7"/>
  <c r="G185" i="7"/>
  <c r="D186" i="7"/>
  <c r="F186" i="7"/>
  <c r="G186" i="7"/>
  <c r="D187" i="7"/>
  <c r="F187" i="7"/>
  <c r="G187" i="7"/>
  <c r="D188" i="7"/>
  <c r="F188" i="7"/>
  <c r="G188" i="7"/>
  <c r="D189" i="7"/>
  <c r="F189" i="7"/>
  <c r="G189" i="7"/>
  <c r="D190" i="7"/>
  <c r="F190" i="7"/>
  <c r="G190" i="7"/>
  <c r="D191" i="7"/>
  <c r="F191" i="7"/>
  <c r="G191" i="7"/>
  <c r="D192" i="7"/>
  <c r="F192" i="7"/>
  <c r="G192" i="7"/>
  <c r="D193" i="7"/>
  <c r="F193" i="7"/>
  <c r="G193" i="7"/>
  <c r="D194" i="7"/>
  <c r="F194" i="7"/>
  <c r="G194" i="7"/>
  <c r="D195" i="7"/>
  <c r="F195" i="7"/>
  <c r="G195" i="7"/>
  <c r="D196" i="7"/>
  <c r="F196" i="7"/>
  <c r="G196" i="7"/>
  <c r="D197" i="7"/>
  <c r="F197" i="7"/>
  <c r="G197" i="7"/>
  <c r="D198" i="7"/>
  <c r="F198" i="7"/>
  <c r="G198" i="7"/>
  <c r="D199" i="7"/>
  <c r="F199" i="7"/>
  <c r="G199" i="7"/>
  <c r="D200" i="7"/>
  <c r="F200" i="7"/>
  <c r="G200" i="7"/>
  <c r="D201" i="7"/>
  <c r="F201" i="7"/>
  <c r="G201" i="7"/>
  <c r="D202" i="7"/>
  <c r="F202" i="7"/>
  <c r="G202" i="7"/>
  <c r="D203" i="7"/>
  <c r="F203" i="7"/>
  <c r="G203" i="7"/>
  <c r="D204" i="7"/>
  <c r="F204" i="7"/>
  <c r="G204" i="7"/>
  <c r="D205" i="7"/>
  <c r="F205" i="7"/>
  <c r="G205" i="7"/>
  <c r="D206" i="7"/>
  <c r="F206" i="7"/>
  <c r="G206" i="7"/>
  <c r="D207" i="7"/>
  <c r="F207" i="7"/>
  <c r="G207" i="7"/>
  <c r="D208" i="7"/>
  <c r="F208" i="7"/>
  <c r="G208" i="7"/>
  <c r="D209" i="7"/>
  <c r="F209" i="7"/>
  <c r="G209" i="7"/>
  <c r="D210" i="7"/>
  <c r="F210" i="7"/>
  <c r="G210" i="7"/>
  <c r="D211" i="7"/>
  <c r="F211" i="7"/>
  <c r="G211" i="7"/>
  <c r="D212" i="7"/>
  <c r="F212" i="7"/>
  <c r="G212" i="7"/>
  <c r="D213" i="7"/>
  <c r="F213" i="7"/>
  <c r="G213" i="7"/>
  <c r="D214" i="7"/>
  <c r="F214" i="7"/>
  <c r="G214" i="7"/>
  <c r="D215" i="7"/>
  <c r="F215" i="7"/>
  <c r="G215" i="7"/>
  <c r="D216" i="7"/>
  <c r="F216" i="7"/>
  <c r="G216" i="7"/>
  <c r="D217" i="7"/>
  <c r="F217" i="7"/>
  <c r="G217" i="7"/>
  <c r="D218" i="7"/>
  <c r="F218" i="7"/>
  <c r="G218" i="7"/>
  <c r="D219" i="7"/>
  <c r="F219" i="7"/>
  <c r="G219" i="7"/>
  <c r="D220" i="7"/>
  <c r="F220" i="7"/>
  <c r="G220" i="7"/>
  <c r="D221" i="7"/>
  <c r="F221" i="7"/>
  <c r="G221" i="7"/>
  <c r="D222" i="7"/>
  <c r="F222" i="7"/>
  <c r="G222" i="7"/>
  <c r="D223" i="7"/>
  <c r="F223" i="7"/>
  <c r="G223" i="7"/>
  <c r="D224" i="7"/>
  <c r="F224" i="7"/>
  <c r="G224" i="7"/>
  <c r="D225" i="7"/>
  <c r="F225" i="7"/>
  <c r="G225" i="7"/>
  <c r="D226" i="7"/>
  <c r="F226" i="7"/>
  <c r="G226" i="7"/>
  <c r="D227" i="7"/>
  <c r="F227" i="7"/>
  <c r="G227" i="7"/>
  <c r="D228" i="7"/>
  <c r="F228" i="7"/>
  <c r="G228" i="7"/>
  <c r="D229" i="7"/>
  <c r="F229" i="7"/>
  <c r="G229" i="7"/>
  <c r="D230" i="7"/>
  <c r="F230" i="7"/>
  <c r="G230" i="7"/>
  <c r="D231" i="7"/>
  <c r="F231" i="7"/>
  <c r="G231" i="7"/>
  <c r="D232" i="7"/>
  <c r="F232" i="7"/>
  <c r="G232" i="7"/>
  <c r="D233" i="7"/>
  <c r="F233" i="7"/>
  <c r="G233" i="7"/>
  <c r="D234" i="7"/>
  <c r="F234" i="7"/>
  <c r="G234" i="7"/>
  <c r="D235" i="7"/>
  <c r="F235" i="7"/>
  <c r="G235" i="7"/>
  <c r="D236" i="7"/>
  <c r="F236" i="7"/>
  <c r="G236" i="7"/>
  <c r="D237" i="7"/>
  <c r="F237" i="7"/>
  <c r="G237" i="7"/>
  <c r="D238" i="7"/>
  <c r="F238" i="7"/>
  <c r="G238" i="7"/>
  <c r="D239" i="7"/>
  <c r="F239" i="7"/>
  <c r="G239" i="7"/>
  <c r="D240" i="7"/>
  <c r="F240" i="7"/>
  <c r="G240" i="7"/>
  <c r="D241" i="7"/>
  <c r="F241" i="7"/>
  <c r="G241" i="7"/>
  <c r="D242" i="7"/>
  <c r="F242" i="7"/>
  <c r="G242" i="7"/>
  <c r="D243" i="7"/>
  <c r="F243" i="7"/>
  <c r="G243" i="7"/>
  <c r="D244" i="7"/>
  <c r="F244" i="7"/>
  <c r="G244" i="7"/>
  <c r="D245" i="7"/>
  <c r="F245" i="7"/>
  <c r="G245" i="7"/>
  <c r="D246" i="7"/>
  <c r="F246" i="7"/>
  <c r="G246" i="7"/>
  <c r="D247" i="7"/>
  <c r="F247" i="7"/>
  <c r="G247" i="7"/>
  <c r="D248" i="7"/>
  <c r="F248" i="7"/>
  <c r="G248" i="7"/>
  <c r="D249" i="7"/>
  <c r="F249" i="7"/>
  <c r="G249" i="7"/>
  <c r="D250" i="7"/>
  <c r="F250" i="7"/>
  <c r="G250" i="7"/>
  <c r="D251" i="7"/>
  <c r="F251" i="7"/>
  <c r="G251" i="7"/>
  <c r="D252" i="7"/>
  <c r="F252" i="7"/>
  <c r="G252" i="7"/>
  <c r="D253" i="7"/>
  <c r="F253" i="7"/>
  <c r="G253" i="7"/>
  <c r="D254" i="7"/>
  <c r="F254" i="7"/>
  <c r="G254" i="7"/>
  <c r="D255" i="7"/>
  <c r="F255" i="7"/>
  <c r="G255" i="7"/>
  <c r="D256" i="7"/>
  <c r="F256" i="7"/>
  <c r="G256" i="7"/>
  <c r="D257" i="7"/>
  <c r="F257" i="7"/>
  <c r="G257" i="7"/>
  <c r="D258" i="7"/>
  <c r="F258" i="7"/>
  <c r="G258" i="7"/>
  <c r="D259" i="7"/>
  <c r="F259" i="7"/>
  <c r="G259" i="7"/>
  <c r="D260" i="7"/>
  <c r="F260" i="7"/>
  <c r="G260" i="7"/>
  <c r="D261" i="7"/>
  <c r="F261" i="7"/>
  <c r="G261" i="7"/>
  <c r="D262" i="7"/>
  <c r="F262" i="7"/>
  <c r="G262" i="7"/>
  <c r="D263" i="7"/>
  <c r="F263" i="7"/>
  <c r="G263" i="7"/>
  <c r="D264" i="7"/>
  <c r="F264" i="7"/>
  <c r="G264" i="7"/>
  <c r="D265" i="7"/>
  <c r="F265" i="7"/>
  <c r="G265" i="7"/>
  <c r="D266" i="7"/>
  <c r="F266" i="7"/>
  <c r="G266" i="7"/>
  <c r="D267" i="7"/>
  <c r="F267" i="7"/>
  <c r="G267" i="7"/>
  <c r="D268" i="7"/>
  <c r="F268" i="7"/>
  <c r="G268" i="7"/>
  <c r="D269" i="7"/>
  <c r="F269" i="7"/>
  <c r="G269" i="7"/>
  <c r="D270" i="7"/>
  <c r="F270" i="7"/>
  <c r="G270" i="7"/>
  <c r="D271" i="7"/>
  <c r="F271" i="7"/>
  <c r="G271" i="7"/>
  <c r="D272" i="7"/>
  <c r="F272" i="7"/>
  <c r="G272" i="7"/>
  <c r="D273" i="7"/>
  <c r="F273" i="7"/>
  <c r="G273" i="7"/>
  <c r="D274" i="7"/>
  <c r="F274" i="7"/>
  <c r="G274" i="7"/>
  <c r="D275" i="7"/>
  <c r="F275" i="7"/>
  <c r="G275" i="7"/>
  <c r="D276" i="7"/>
  <c r="F276" i="7"/>
  <c r="G276" i="7"/>
  <c r="D277" i="7"/>
  <c r="F277" i="7"/>
  <c r="G277" i="7"/>
  <c r="D278" i="7"/>
  <c r="F278" i="7"/>
  <c r="G278" i="7"/>
  <c r="D279" i="7"/>
  <c r="F279" i="7"/>
  <c r="G279" i="7"/>
  <c r="D280" i="7"/>
  <c r="F280" i="7"/>
  <c r="G280" i="7"/>
  <c r="D281" i="7"/>
  <c r="F281" i="7"/>
  <c r="G281" i="7"/>
  <c r="D282" i="7"/>
  <c r="F282" i="7"/>
  <c r="G282" i="7"/>
  <c r="D283" i="7"/>
  <c r="F283" i="7"/>
  <c r="G283" i="7"/>
  <c r="D284" i="7"/>
  <c r="F284" i="7"/>
  <c r="G284" i="7"/>
  <c r="D285" i="7"/>
  <c r="F285" i="7"/>
  <c r="G285" i="7"/>
  <c r="D286" i="7"/>
  <c r="F286" i="7"/>
  <c r="G286" i="7"/>
  <c r="D287" i="7"/>
  <c r="F287" i="7"/>
  <c r="G287" i="7"/>
  <c r="D288" i="7"/>
  <c r="F288" i="7"/>
  <c r="G288" i="7"/>
  <c r="D289" i="7"/>
  <c r="F289" i="7"/>
  <c r="G289" i="7"/>
  <c r="D290" i="7"/>
  <c r="F290" i="7"/>
  <c r="G290" i="7"/>
  <c r="D291" i="7"/>
  <c r="F291" i="7"/>
  <c r="G291" i="7"/>
  <c r="D292" i="7"/>
  <c r="F292" i="7"/>
  <c r="G292" i="7"/>
  <c r="D293" i="7"/>
  <c r="F293" i="7"/>
  <c r="G293" i="7"/>
  <c r="D294" i="7"/>
  <c r="F294" i="7"/>
  <c r="G294" i="7"/>
  <c r="D295" i="7"/>
  <c r="F295" i="7"/>
  <c r="G295" i="7"/>
  <c r="D296" i="7"/>
  <c r="F296" i="7"/>
  <c r="G296" i="7"/>
  <c r="D297" i="7"/>
  <c r="F297" i="7"/>
  <c r="G297" i="7"/>
  <c r="D298" i="7"/>
  <c r="F298" i="7"/>
  <c r="G298" i="7"/>
  <c r="D299" i="7"/>
  <c r="F299" i="7"/>
  <c r="G299" i="7"/>
  <c r="D300" i="7"/>
  <c r="F300" i="7"/>
  <c r="G300" i="7"/>
  <c r="D301" i="7"/>
  <c r="F301" i="7"/>
  <c r="G301" i="7"/>
  <c r="D302" i="7"/>
  <c r="F302" i="7"/>
  <c r="G302" i="7"/>
  <c r="D303" i="7"/>
  <c r="F303" i="7"/>
  <c r="G303" i="7"/>
  <c r="D304" i="7"/>
  <c r="F304" i="7"/>
  <c r="G304" i="7"/>
  <c r="D305" i="7"/>
  <c r="F305" i="7"/>
  <c r="G305" i="7"/>
  <c r="D306" i="7"/>
  <c r="F306" i="7"/>
  <c r="G306" i="7"/>
  <c r="D307" i="7"/>
  <c r="F307" i="7"/>
  <c r="G307" i="7"/>
  <c r="D308" i="7"/>
  <c r="F308" i="7"/>
  <c r="G308" i="7"/>
  <c r="D309" i="7"/>
  <c r="F309" i="7"/>
  <c r="G309" i="7"/>
  <c r="D310" i="7"/>
  <c r="F310" i="7"/>
  <c r="G310" i="7"/>
  <c r="D311" i="7"/>
  <c r="F311" i="7"/>
  <c r="G311" i="7"/>
  <c r="D312" i="7"/>
  <c r="F312" i="7"/>
  <c r="G312" i="7"/>
  <c r="D313" i="7"/>
  <c r="F313" i="7"/>
  <c r="G313" i="7"/>
  <c r="D314" i="7"/>
  <c r="F314" i="7"/>
  <c r="G314" i="7"/>
  <c r="D315" i="7"/>
  <c r="F315" i="7"/>
  <c r="G315" i="7"/>
  <c r="D316" i="7"/>
  <c r="F316" i="7"/>
  <c r="G316" i="7"/>
  <c r="D317" i="7"/>
  <c r="F317" i="7"/>
  <c r="G317" i="7"/>
  <c r="D318" i="7"/>
  <c r="F318" i="7"/>
  <c r="G318" i="7"/>
  <c r="D319" i="7"/>
  <c r="F319" i="7"/>
  <c r="G319" i="7"/>
  <c r="D320" i="7"/>
  <c r="F320" i="7"/>
  <c r="G320" i="7"/>
  <c r="D321" i="7"/>
  <c r="F321" i="7"/>
  <c r="G321" i="7"/>
  <c r="D322" i="7"/>
  <c r="F322" i="7"/>
  <c r="G322" i="7"/>
  <c r="D323" i="7"/>
  <c r="F323" i="7"/>
  <c r="G323" i="7"/>
  <c r="D324" i="7"/>
  <c r="F324" i="7"/>
  <c r="G324" i="7"/>
  <c r="D325" i="7"/>
  <c r="F325" i="7"/>
  <c r="G325" i="7"/>
  <c r="D326" i="7"/>
  <c r="F326" i="7"/>
  <c r="G326" i="7"/>
  <c r="D327" i="7"/>
  <c r="F327" i="7"/>
  <c r="G327" i="7"/>
  <c r="D328" i="7"/>
  <c r="F328" i="7"/>
  <c r="G328" i="7"/>
  <c r="D329" i="7"/>
  <c r="F329" i="7"/>
  <c r="G329" i="7"/>
  <c r="D330" i="7"/>
  <c r="F330" i="7"/>
  <c r="G330" i="7"/>
  <c r="D331" i="7"/>
  <c r="F331" i="7"/>
  <c r="G331" i="7"/>
  <c r="D332" i="7"/>
  <c r="F332" i="7"/>
  <c r="G332" i="7"/>
  <c r="D333" i="7"/>
  <c r="F333" i="7"/>
  <c r="G333" i="7"/>
  <c r="D334" i="7"/>
  <c r="F334" i="7"/>
  <c r="G334" i="7"/>
  <c r="D335" i="7"/>
  <c r="F335" i="7"/>
  <c r="G335" i="7"/>
  <c r="D336" i="7"/>
  <c r="F336" i="7"/>
  <c r="G336" i="7"/>
  <c r="D337" i="7"/>
  <c r="F337" i="7"/>
  <c r="G337" i="7"/>
  <c r="D338" i="7"/>
  <c r="F338" i="7"/>
  <c r="G338" i="7"/>
  <c r="D339" i="7"/>
  <c r="F339" i="7"/>
  <c r="G339" i="7"/>
  <c r="D340" i="7"/>
  <c r="F340" i="7"/>
  <c r="G340" i="7"/>
  <c r="D341" i="7"/>
  <c r="F341" i="7"/>
  <c r="G341" i="7"/>
  <c r="D342" i="7"/>
  <c r="F342" i="7"/>
  <c r="G342" i="7"/>
  <c r="D343" i="7"/>
  <c r="F343" i="7"/>
  <c r="G343" i="7"/>
  <c r="D344" i="7"/>
  <c r="F344" i="7"/>
  <c r="G344" i="7"/>
  <c r="D345" i="7"/>
  <c r="F345" i="7"/>
  <c r="G345" i="7"/>
  <c r="D346" i="7"/>
  <c r="F346" i="7"/>
  <c r="G346" i="7"/>
  <c r="D347" i="7"/>
  <c r="F347" i="7"/>
  <c r="G347" i="7"/>
  <c r="D348" i="7"/>
  <c r="F348" i="7"/>
  <c r="G348" i="7"/>
  <c r="D349" i="7"/>
  <c r="F349" i="7"/>
  <c r="G349" i="7"/>
  <c r="D350" i="7"/>
  <c r="F350" i="7"/>
  <c r="G350" i="7"/>
  <c r="D351" i="7"/>
  <c r="F351" i="7"/>
  <c r="G351" i="7"/>
  <c r="D2" i="7"/>
  <c r="F2" i="7"/>
  <c r="G2" i="7"/>
  <c r="AC352" i="7"/>
  <c r="I352" i="7"/>
  <c r="AC353" i="7"/>
  <c r="I353" i="7"/>
  <c r="AC354" i="7"/>
  <c r="I354" i="7"/>
  <c r="AC355" i="7"/>
  <c r="I355" i="7"/>
  <c r="AC356" i="7"/>
  <c r="I356" i="7"/>
  <c r="AC357" i="7"/>
  <c r="I357" i="7"/>
  <c r="AC358" i="7"/>
  <c r="I358" i="7"/>
  <c r="AC359" i="7"/>
  <c r="I359" i="7"/>
  <c r="AC360" i="7"/>
  <c r="I360" i="7"/>
  <c r="AC361" i="7"/>
  <c r="I361" i="7"/>
  <c r="AC362" i="7"/>
  <c r="I362" i="7"/>
  <c r="AC363" i="7"/>
  <c r="I363" i="7"/>
  <c r="AC364" i="7"/>
  <c r="I364" i="7"/>
  <c r="AC365" i="7"/>
  <c r="I365" i="7"/>
  <c r="AC366" i="7"/>
  <c r="I366" i="7"/>
  <c r="AC367" i="7"/>
  <c r="I367" i="7"/>
  <c r="AC368" i="7"/>
  <c r="I368" i="7"/>
  <c r="AC369" i="7"/>
  <c r="I369" i="7"/>
  <c r="AC370" i="7"/>
  <c r="I370" i="7"/>
  <c r="AC371" i="7"/>
  <c r="I371" i="7"/>
  <c r="AC372" i="7"/>
  <c r="I372" i="7"/>
  <c r="AC373" i="7"/>
  <c r="I373" i="7"/>
  <c r="AC374" i="7"/>
  <c r="I374" i="7"/>
  <c r="AC375" i="7"/>
  <c r="I375" i="7"/>
  <c r="AC376" i="7"/>
  <c r="I376" i="7"/>
  <c r="AC377" i="7"/>
  <c r="I377" i="7"/>
  <c r="AC378" i="7"/>
  <c r="I378" i="7"/>
  <c r="AC379" i="7"/>
  <c r="I379" i="7"/>
  <c r="AC380" i="7"/>
  <c r="I380" i="7"/>
  <c r="AC381" i="7"/>
  <c r="I381" i="7"/>
  <c r="AC382" i="7"/>
  <c r="I382" i="7"/>
  <c r="AC383" i="7"/>
  <c r="I383" i="7"/>
  <c r="AC384" i="7"/>
  <c r="I384" i="7"/>
  <c r="AC385" i="7"/>
  <c r="I385" i="7"/>
  <c r="AC386" i="7"/>
  <c r="I386" i="7"/>
  <c r="AC387" i="7"/>
  <c r="I387" i="7"/>
  <c r="AC388" i="7"/>
  <c r="I388" i="7"/>
  <c r="AC389" i="7"/>
  <c r="I389" i="7"/>
  <c r="AC390" i="7"/>
  <c r="I390" i="7"/>
  <c r="AC391" i="7"/>
  <c r="I391" i="7"/>
  <c r="AC392" i="7"/>
  <c r="I392" i="7"/>
  <c r="AC393" i="7"/>
  <c r="I393" i="7"/>
  <c r="AC394" i="7"/>
  <c r="I394" i="7"/>
  <c r="AC395" i="7"/>
  <c r="I395" i="7"/>
  <c r="AC396" i="7"/>
  <c r="I396" i="7"/>
  <c r="AC397" i="7"/>
  <c r="I397" i="7"/>
  <c r="AC398" i="7"/>
  <c r="I398" i="7"/>
  <c r="AC399" i="7"/>
  <c r="I399" i="7"/>
  <c r="AC400" i="7"/>
  <c r="I400" i="7"/>
  <c r="AC401" i="7"/>
  <c r="I401" i="7"/>
  <c r="AC402" i="7"/>
  <c r="I402" i="7"/>
  <c r="AC403" i="7"/>
  <c r="I403" i="7"/>
  <c r="AC404" i="7"/>
  <c r="I404" i="7"/>
  <c r="AC405" i="7"/>
  <c r="I405" i="7"/>
  <c r="AC406" i="7"/>
  <c r="I406" i="7"/>
  <c r="AC407" i="7"/>
  <c r="I407" i="7"/>
  <c r="AC408" i="7"/>
  <c r="I408" i="7"/>
  <c r="AC409" i="7"/>
  <c r="I409" i="7"/>
  <c r="AC410" i="7"/>
  <c r="I410" i="7"/>
  <c r="AC411" i="7"/>
  <c r="I411" i="7"/>
  <c r="AC412" i="7"/>
  <c r="I412" i="7"/>
  <c r="AC413" i="7"/>
  <c r="I413" i="7"/>
  <c r="AC414" i="7"/>
  <c r="I414" i="7"/>
  <c r="AC415" i="7"/>
  <c r="I415" i="7"/>
  <c r="AC416" i="7"/>
  <c r="I416" i="7"/>
  <c r="AC417" i="7"/>
  <c r="I417" i="7"/>
  <c r="AC418" i="7"/>
  <c r="I418" i="7"/>
  <c r="AC419" i="7"/>
  <c r="I419" i="7"/>
  <c r="AC420" i="7"/>
  <c r="I420" i="7"/>
  <c r="AC421" i="7"/>
  <c r="I421" i="7"/>
  <c r="AC422" i="7"/>
  <c r="I422" i="7"/>
  <c r="AC423" i="7"/>
  <c r="I423" i="7"/>
  <c r="AC424" i="7"/>
  <c r="I424" i="7"/>
  <c r="AC425" i="7"/>
  <c r="I425" i="7"/>
  <c r="AC426" i="7"/>
  <c r="I426" i="7"/>
  <c r="AC427" i="7"/>
  <c r="I427" i="7"/>
  <c r="AC428" i="7"/>
  <c r="I428" i="7"/>
  <c r="AC429" i="7"/>
  <c r="I429" i="7"/>
  <c r="AC430" i="7"/>
  <c r="I430" i="7"/>
  <c r="AC431" i="7"/>
  <c r="I431" i="7"/>
  <c r="AC432" i="7"/>
  <c r="I432" i="7"/>
  <c r="AC433" i="7"/>
  <c r="I433" i="7"/>
  <c r="AC434" i="7"/>
  <c r="I434" i="7"/>
  <c r="AC435" i="7"/>
  <c r="I435" i="7"/>
  <c r="AC436" i="7"/>
  <c r="I436" i="7"/>
  <c r="AC437" i="7"/>
  <c r="I437" i="7"/>
  <c r="AC438" i="7"/>
  <c r="I438" i="7"/>
  <c r="AC439" i="7"/>
  <c r="I439" i="7"/>
  <c r="AC440" i="7"/>
  <c r="I440" i="7"/>
  <c r="AC441" i="7"/>
  <c r="I441" i="7"/>
  <c r="AC442" i="7"/>
  <c r="I442" i="7"/>
  <c r="AC443" i="7"/>
  <c r="I443" i="7"/>
  <c r="AC444" i="7"/>
  <c r="I444" i="7"/>
  <c r="AC445" i="7"/>
  <c r="I445" i="7"/>
  <c r="AC446" i="7"/>
  <c r="I446" i="7"/>
  <c r="AC447" i="7"/>
  <c r="I447" i="7"/>
  <c r="AC448" i="7"/>
  <c r="I448" i="7"/>
  <c r="AC449" i="7"/>
  <c r="I449" i="7"/>
  <c r="AC450" i="7"/>
  <c r="I450" i="7"/>
  <c r="AC451" i="7"/>
  <c r="I451" i="7"/>
  <c r="AC452" i="7"/>
  <c r="I452" i="7"/>
  <c r="I453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X352" i="7"/>
  <c r="X353" i="7"/>
  <c r="X354" i="7"/>
  <c r="X355" i="7"/>
  <c r="X356" i="7"/>
  <c r="X357" i="7"/>
  <c r="X358" i="7"/>
  <c r="X359" i="7"/>
  <c r="X360" i="7"/>
  <c r="X361" i="7"/>
  <c r="X362" i="7"/>
  <c r="X363" i="7"/>
  <c r="X364" i="7"/>
  <c r="X365" i="7"/>
  <c r="X366" i="7"/>
  <c r="X367" i="7"/>
  <c r="X368" i="7"/>
  <c r="X369" i="7"/>
  <c r="X370" i="7"/>
  <c r="X371" i="7"/>
  <c r="X372" i="7"/>
  <c r="X373" i="7"/>
  <c r="X374" i="7"/>
  <c r="X375" i="7"/>
  <c r="X376" i="7"/>
  <c r="X377" i="7"/>
  <c r="X378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AC3" i="6"/>
  <c r="X3" i="6"/>
  <c r="Z3" i="6"/>
  <c r="AA3" i="6"/>
  <c r="AC4" i="6"/>
  <c r="X4" i="6"/>
  <c r="Z4" i="6"/>
  <c r="AA4" i="6"/>
  <c r="AC5" i="6"/>
  <c r="X5" i="6"/>
  <c r="Z5" i="6"/>
  <c r="AA5" i="6"/>
  <c r="AC6" i="6"/>
  <c r="X6" i="6"/>
  <c r="Z6" i="6"/>
  <c r="AA6" i="6"/>
  <c r="AC7" i="6"/>
  <c r="X7" i="6"/>
  <c r="Z7" i="6"/>
  <c r="AA7" i="6"/>
  <c r="AC8" i="6"/>
  <c r="X8" i="6"/>
  <c r="Z8" i="6"/>
  <c r="AA8" i="6"/>
  <c r="AC9" i="6"/>
  <c r="X9" i="6"/>
  <c r="Z9" i="6"/>
  <c r="AA9" i="6"/>
  <c r="AC10" i="6"/>
  <c r="X10" i="6"/>
  <c r="Z10" i="6"/>
  <c r="AA10" i="6"/>
  <c r="AC11" i="6"/>
  <c r="X11" i="6"/>
  <c r="Z11" i="6"/>
  <c r="AA11" i="6"/>
  <c r="AC12" i="6"/>
  <c r="X12" i="6"/>
  <c r="Z12" i="6"/>
  <c r="AA12" i="6"/>
  <c r="AC13" i="6"/>
  <c r="X13" i="6"/>
  <c r="Z13" i="6"/>
  <c r="AA13" i="6"/>
  <c r="AC14" i="6"/>
  <c r="X14" i="6"/>
  <c r="Z14" i="6"/>
  <c r="AA14" i="6"/>
  <c r="AC15" i="6"/>
  <c r="X15" i="6"/>
  <c r="Z15" i="6"/>
  <c r="AA15" i="6"/>
  <c r="AC16" i="6"/>
  <c r="X16" i="6"/>
  <c r="Z16" i="6"/>
  <c r="AA16" i="6"/>
  <c r="AC17" i="6"/>
  <c r="X17" i="6"/>
  <c r="Z17" i="6"/>
  <c r="AA17" i="6"/>
  <c r="AC18" i="6"/>
  <c r="X18" i="6"/>
  <c r="Z18" i="6"/>
  <c r="AA18" i="6"/>
  <c r="AC19" i="6"/>
  <c r="X19" i="6"/>
  <c r="Z19" i="6"/>
  <c r="AA19" i="6"/>
  <c r="AC20" i="6"/>
  <c r="X20" i="6"/>
  <c r="Z20" i="6"/>
  <c r="AA20" i="6"/>
  <c r="AC21" i="6"/>
  <c r="X21" i="6"/>
  <c r="Z21" i="6"/>
  <c r="AA21" i="6"/>
  <c r="AC22" i="6"/>
  <c r="X22" i="6"/>
  <c r="Z22" i="6"/>
  <c r="AA22" i="6"/>
  <c r="AC23" i="6"/>
  <c r="X23" i="6"/>
  <c r="Z23" i="6"/>
  <c r="AA23" i="6"/>
  <c r="AC24" i="6"/>
  <c r="X24" i="6"/>
  <c r="Z24" i="6"/>
  <c r="AA24" i="6"/>
  <c r="AC25" i="6"/>
  <c r="X25" i="6"/>
  <c r="Z25" i="6"/>
  <c r="AA25" i="6"/>
  <c r="AC26" i="6"/>
  <c r="X26" i="6"/>
  <c r="Z26" i="6"/>
  <c r="AA26" i="6"/>
  <c r="AC27" i="6"/>
  <c r="X27" i="6"/>
  <c r="Z27" i="6"/>
  <c r="AA27" i="6"/>
  <c r="AC28" i="6"/>
  <c r="X28" i="6"/>
  <c r="Z28" i="6"/>
  <c r="AA28" i="6"/>
  <c r="AC29" i="6"/>
  <c r="X29" i="6"/>
  <c r="Z29" i="6"/>
  <c r="AA29" i="6"/>
  <c r="AC30" i="6"/>
  <c r="X30" i="6"/>
  <c r="Z30" i="6"/>
  <c r="AA30" i="6"/>
  <c r="AC31" i="6"/>
  <c r="X31" i="6"/>
  <c r="Z31" i="6"/>
  <c r="AA31" i="6"/>
  <c r="AC32" i="6"/>
  <c r="X32" i="6"/>
  <c r="Z32" i="6"/>
  <c r="AA32" i="6"/>
  <c r="AC33" i="6"/>
  <c r="X33" i="6"/>
  <c r="Z33" i="6"/>
  <c r="AA33" i="6"/>
  <c r="AC34" i="6"/>
  <c r="X34" i="6"/>
  <c r="Z34" i="6"/>
  <c r="AA34" i="6"/>
  <c r="AC35" i="6"/>
  <c r="X35" i="6"/>
  <c r="Z35" i="6"/>
  <c r="AA35" i="6"/>
  <c r="AC36" i="6"/>
  <c r="X36" i="6"/>
  <c r="Z36" i="6"/>
  <c r="AA36" i="6"/>
  <c r="AC37" i="6"/>
  <c r="X37" i="6"/>
  <c r="Z37" i="6"/>
  <c r="AA37" i="6"/>
  <c r="AC38" i="6"/>
  <c r="X38" i="6"/>
  <c r="Z38" i="6"/>
  <c r="AA38" i="6"/>
  <c r="AC39" i="6"/>
  <c r="X39" i="6"/>
  <c r="Z39" i="6"/>
  <c r="AA39" i="6"/>
  <c r="AC40" i="6"/>
  <c r="X40" i="6"/>
  <c r="Z40" i="6"/>
  <c r="AA40" i="6"/>
  <c r="AC41" i="6"/>
  <c r="X41" i="6"/>
  <c r="Z41" i="6"/>
  <c r="AA41" i="6"/>
  <c r="AC42" i="6"/>
  <c r="X42" i="6"/>
  <c r="Z42" i="6"/>
  <c r="AA42" i="6"/>
  <c r="AC43" i="6"/>
  <c r="X43" i="6"/>
  <c r="Z43" i="6"/>
  <c r="AA43" i="6"/>
  <c r="AC44" i="6"/>
  <c r="X44" i="6"/>
  <c r="Z44" i="6"/>
  <c r="AA44" i="6"/>
  <c r="AC45" i="6"/>
  <c r="X45" i="6"/>
  <c r="Z45" i="6"/>
  <c r="AA45" i="6"/>
  <c r="AC46" i="6"/>
  <c r="X46" i="6"/>
  <c r="Z46" i="6"/>
  <c r="AA46" i="6"/>
  <c r="AC47" i="6"/>
  <c r="X47" i="6"/>
  <c r="Z47" i="6"/>
  <c r="AA47" i="6"/>
  <c r="AC48" i="6"/>
  <c r="X48" i="6"/>
  <c r="Z48" i="6"/>
  <c r="AA48" i="6"/>
  <c r="AC49" i="6"/>
  <c r="X49" i="6"/>
  <c r="Z49" i="6"/>
  <c r="AA49" i="6"/>
  <c r="AC50" i="6"/>
  <c r="X50" i="6"/>
  <c r="Z50" i="6"/>
  <c r="AA50" i="6"/>
  <c r="AC51" i="6"/>
  <c r="X51" i="6"/>
  <c r="Z51" i="6"/>
  <c r="AA51" i="6"/>
  <c r="AC52" i="6"/>
  <c r="X52" i="6"/>
  <c r="Z52" i="6"/>
  <c r="AA52" i="6"/>
  <c r="AC53" i="6"/>
  <c r="X53" i="6"/>
  <c r="Z53" i="6"/>
  <c r="AA53" i="6"/>
  <c r="AC54" i="6"/>
  <c r="X54" i="6"/>
  <c r="Z54" i="6"/>
  <c r="AA54" i="6"/>
  <c r="AC55" i="6"/>
  <c r="X55" i="6"/>
  <c r="Z55" i="6"/>
  <c r="AA55" i="6"/>
  <c r="AC56" i="6"/>
  <c r="X56" i="6"/>
  <c r="Z56" i="6"/>
  <c r="AA56" i="6"/>
  <c r="AC57" i="6"/>
  <c r="X57" i="6"/>
  <c r="Z57" i="6"/>
  <c r="AA57" i="6"/>
  <c r="AC58" i="6"/>
  <c r="X58" i="6"/>
  <c r="Z58" i="6"/>
  <c r="AA58" i="6"/>
  <c r="AC59" i="6"/>
  <c r="X59" i="6"/>
  <c r="Z59" i="6"/>
  <c r="AA59" i="6"/>
  <c r="AC60" i="6"/>
  <c r="X60" i="6"/>
  <c r="Z60" i="6"/>
  <c r="AA60" i="6"/>
  <c r="AC61" i="6"/>
  <c r="X61" i="6"/>
  <c r="Z61" i="6"/>
  <c r="AA61" i="6"/>
  <c r="AC62" i="6"/>
  <c r="X62" i="6"/>
  <c r="Z62" i="6"/>
  <c r="AA62" i="6"/>
  <c r="AC63" i="6"/>
  <c r="X63" i="6"/>
  <c r="Z63" i="6"/>
  <c r="AA63" i="6"/>
  <c r="AC64" i="6"/>
  <c r="X64" i="6"/>
  <c r="Z64" i="6"/>
  <c r="AA64" i="6"/>
  <c r="AC65" i="6"/>
  <c r="X65" i="6"/>
  <c r="Z65" i="6"/>
  <c r="AA65" i="6"/>
  <c r="AC66" i="6"/>
  <c r="X66" i="6"/>
  <c r="Z66" i="6"/>
  <c r="AA66" i="6"/>
  <c r="AC67" i="6"/>
  <c r="X67" i="6"/>
  <c r="Z67" i="6"/>
  <c r="AA67" i="6"/>
  <c r="AC68" i="6"/>
  <c r="X68" i="6"/>
  <c r="Z68" i="6"/>
  <c r="AA68" i="6"/>
  <c r="AC69" i="6"/>
  <c r="X69" i="6"/>
  <c r="Z69" i="6"/>
  <c r="AA69" i="6"/>
  <c r="AC70" i="6"/>
  <c r="X70" i="6"/>
  <c r="Z70" i="6"/>
  <c r="AA70" i="6"/>
  <c r="AC71" i="6"/>
  <c r="X71" i="6"/>
  <c r="Z71" i="6"/>
  <c r="AA71" i="6"/>
  <c r="AC72" i="6"/>
  <c r="X72" i="6"/>
  <c r="Z72" i="6"/>
  <c r="AA72" i="6"/>
  <c r="AC73" i="6"/>
  <c r="X73" i="6"/>
  <c r="Z73" i="6"/>
  <c r="AA73" i="6"/>
  <c r="AC74" i="6"/>
  <c r="X74" i="6"/>
  <c r="Z74" i="6"/>
  <c r="AA74" i="6"/>
  <c r="AC75" i="6"/>
  <c r="X75" i="6"/>
  <c r="Z75" i="6"/>
  <c r="AA75" i="6"/>
  <c r="AC76" i="6"/>
  <c r="X76" i="6"/>
  <c r="Z76" i="6"/>
  <c r="AA76" i="6"/>
  <c r="AC77" i="6"/>
  <c r="X77" i="6"/>
  <c r="Z77" i="6"/>
  <c r="AA77" i="6"/>
  <c r="AC78" i="6"/>
  <c r="X78" i="6"/>
  <c r="Z78" i="6"/>
  <c r="AA78" i="6"/>
  <c r="AC79" i="6"/>
  <c r="X79" i="6"/>
  <c r="Z79" i="6"/>
  <c r="AA79" i="6"/>
  <c r="AC80" i="6"/>
  <c r="X80" i="6"/>
  <c r="Z80" i="6"/>
  <c r="AA80" i="6"/>
  <c r="AC81" i="6"/>
  <c r="X81" i="6"/>
  <c r="Z81" i="6"/>
  <c r="AA81" i="6"/>
  <c r="AC82" i="6"/>
  <c r="X82" i="6"/>
  <c r="Z82" i="6"/>
  <c r="AA82" i="6"/>
  <c r="AC83" i="6"/>
  <c r="X83" i="6"/>
  <c r="Z83" i="6"/>
  <c r="AA83" i="6"/>
  <c r="AC84" i="6"/>
  <c r="X84" i="6"/>
  <c r="Z84" i="6"/>
  <c r="AA84" i="6"/>
  <c r="AC85" i="6"/>
  <c r="X85" i="6"/>
  <c r="Z85" i="6"/>
  <c r="AA85" i="6"/>
  <c r="AC86" i="6"/>
  <c r="X86" i="6"/>
  <c r="Z86" i="6"/>
  <c r="AA86" i="6"/>
  <c r="AC87" i="6"/>
  <c r="X87" i="6"/>
  <c r="Z87" i="6"/>
  <c r="AA87" i="6"/>
  <c r="AC88" i="6"/>
  <c r="X88" i="6"/>
  <c r="Z88" i="6"/>
  <c r="AA88" i="6"/>
  <c r="AC89" i="6"/>
  <c r="X89" i="6"/>
  <c r="Z89" i="6"/>
  <c r="AA89" i="6"/>
  <c r="AC90" i="6"/>
  <c r="X90" i="6"/>
  <c r="Z90" i="6"/>
  <c r="AA90" i="6"/>
  <c r="AC91" i="6"/>
  <c r="X91" i="6"/>
  <c r="Z91" i="6"/>
  <c r="AA91" i="6"/>
  <c r="AC92" i="6"/>
  <c r="X92" i="6"/>
  <c r="Z92" i="6"/>
  <c r="AA92" i="6"/>
  <c r="AC93" i="6"/>
  <c r="X93" i="6"/>
  <c r="Z93" i="6"/>
  <c r="AA93" i="6"/>
  <c r="AC94" i="6"/>
  <c r="X94" i="6"/>
  <c r="Z94" i="6"/>
  <c r="AA94" i="6"/>
  <c r="AC95" i="6"/>
  <c r="X95" i="6"/>
  <c r="Z95" i="6"/>
  <c r="AA95" i="6"/>
  <c r="AC96" i="6"/>
  <c r="X96" i="6"/>
  <c r="Z96" i="6"/>
  <c r="AA96" i="6"/>
  <c r="AC97" i="6"/>
  <c r="X97" i="6"/>
  <c r="Z97" i="6"/>
  <c r="AA97" i="6"/>
  <c r="AC98" i="6"/>
  <c r="X98" i="6"/>
  <c r="Z98" i="6"/>
  <c r="AA98" i="6"/>
  <c r="AC99" i="6"/>
  <c r="X99" i="6"/>
  <c r="Z99" i="6"/>
  <c r="AA99" i="6"/>
  <c r="AC100" i="6"/>
  <c r="X100" i="6"/>
  <c r="Z100" i="6"/>
  <c r="AA100" i="6"/>
  <c r="AC101" i="6"/>
  <c r="X101" i="6"/>
  <c r="Z101" i="6"/>
  <c r="AA101" i="6"/>
  <c r="AC102" i="6"/>
  <c r="X102" i="6"/>
  <c r="Z102" i="6"/>
  <c r="AA102" i="6"/>
  <c r="AC103" i="6"/>
  <c r="X103" i="6"/>
  <c r="Z103" i="6"/>
  <c r="AA103" i="6"/>
  <c r="AC104" i="6"/>
  <c r="X104" i="6"/>
  <c r="Z104" i="6"/>
  <c r="AA104" i="6"/>
  <c r="AC105" i="6"/>
  <c r="X105" i="6"/>
  <c r="Z105" i="6"/>
  <c r="AA105" i="6"/>
  <c r="AC106" i="6"/>
  <c r="X106" i="6"/>
  <c r="Z106" i="6"/>
  <c r="AA106" i="6"/>
  <c r="AC107" i="6"/>
  <c r="X107" i="6"/>
  <c r="Z107" i="6"/>
  <c r="AA107" i="6"/>
  <c r="AC108" i="6"/>
  <c r="X108" i="6"/>
  <c r="Z108" i="6"/>
  <c r="AA108" i="6"/>
  <c r="AC109" i="6"/>
  <c r="X109" i="6"/>
  <c r="Z109" i="6"/>
  <c r="AA109" i="6"/>
  <c r="AC110" i="6"/>
  <c r="X110" i="6"/>
  <c r="Z110" i="6"/>
  <c r="AA110" i="6"/>
  <c r="AC111" i="6"/>
  <c r="X111" i="6"/>
  <c r="Z111" i="6"/>
  <c r="AA111" i="6"/>
  <c r="AC112" i="6"/>
  <c r="X112" i="6"/>
  <c r="Z112" i="6"/>
  <c r="AA112" i="6"/>
  <c r="AC113" i="6"/>
  <c r="X113" i="6"/>
  <c r="Z113" i="6"/>
  <c r="AA113" i="6"/>
  <c r="AC114" i="6"/>
  <c r="X114" i="6"/>
  <c r="Z114" i="6"/>
  <c r="AA114" i="6"/>
  <c r="AC115" i="6"/>
  <c r="X115" i="6"/>
  <c r="Z115" i="6"/>
  <c r="AA115" i="6"/>
  <c r="AC116" i="6"/>
  <c r="X116" i="6"/>
  <c r="Z116" i="6"/>
  <c r="AA116" i="6"/>
  <c r="AC117" i="6"/>
  <c r="X117" i="6"/>
  <c r="Z117" i="6"/>
  <c r="AA117" i="6"/>
  <c r="AC118" i="6"/>
  <c r="X118" i="6"/>
  <c r="Z118" i="6"/>
  <c r="AA118" i="6"/>
  <c r="AC119" i="6"/>
  <c r="X119" i="6"/>
  <c r="Z119" i="6"/>
  <c r="AA119" i="6"/>
  <c r="AC120" i="6"/>
  <c r="X120" i="6"/>
  <c r="Z120" i="6"/>
  <c r="AA120" i="6"/>
  <c r="AC121" i="6"/>
  <c r="X121" i="6"/>
  <c r="Z121" i="6"/>
  <c r="AA121" i="6"/>
  <c r="AC122" i="6"/>
  <c r="X122" i="6"/>
  <c r="Z122" i="6"/>
  <c r="AA122" i="6"/>
  <c r="AC123" i="6"/>
  <c r="X123" i="6"/>
  <c r="Z123" i="6"/>
  <c r="AA123" i="6"/>
  <c r="AC124" i="6"/>
  <c r="X124" i="6"/>
  <c r="Z124" i="6"/>
  <c r="AA124" i="6"/>
  <c r="AC125" i="6"/>
  <c r="X125" i="6"/>
  <c r="Z125" i="6"/>
  <c r="AA125" i="6"/>
  <c r="AC126" i="6"/>
  <c r="X126" i="6"/>
  <c r="Z126" i="6"/>
  <c r="AA126" i="6"/>
  <c r="AC127" i="6"/>
  <c r="X127" i="6"/>
  <c r="Z127" i="6"/>
  <c r="AA127" i="6"/>
  <c r="AC128" i="6"/>
  <c r="X128" i="6"/>
  <c r="Z128" i="6"/>
  <c r="AA128" i="6"/>
  <c r="AC129" i="6"/>
  <c r="X129" i="6"/>
  <c r="Z129" i="6"/>
  <c r="AA129" i="6"/>
  <c r="AC130" i="6"/>
  <c r="X130" i="6"/>
  <c r="Z130" i="6"/>
  <c r="AA130" i="6"/>
  <c r="AC131" i="6"/>
  <c r="X131" i="6"/>
  <c r="Z131" i="6"/>
  <c r="AA131" i="6"/>
  <c r="AC132" i="6"/>
  <c r="X132" i="6"/>
  <c r="Z132" i="6"/>
  <c r="AA132" i="6"/>
  <c r="AC133" i="6"/>
  <c r="X133" i="6"/>
  <c r="Z133" i="6"/>
  <c r="AA133" i="6"/>
  <c r="AC134" i="6"/>
  <c r="X134" i="6"/>
  <c r="Z134" i="6"/>
  <c r="AA134" i="6"/>
  <c r="AC135" i="6"/>
  <c r="X135" i="6"/>
  <c r="Z135" i="6"/>
  <c r="AA135" i="6"/>
  <c r="AC136" i="6"/>
  <c r="X136" i="6"/>
  <c r="Z136" i="6"/>
  <c r="AA136" i="6"/>
  <c r="AC137" i="6"/>
  <c r="X137" i="6"/>
  <c r="Z137" i="6"/>
  <c r="AA137" i="6"/>
  <c r="AC138" i="6"/>
  <c r="X138" i="6"/>
  <c r="Z138" i="6"/>
  <c r="AA138" i="6"/>
  <c r="AC139" i="6"/>
  <c r="X139" i="6"/>
  <c r="Z139" i="6"/>
  <c r="AA139" i="6"/>
  <c r="AC140" i="6"/>
  <c r="X140" i="6"/>
  <c r="Z140" i="6"/>
  <c r="AA140" i="6"/>
  <c r="AC141" i="6"/>
  <c r="X141" i="6"/>
  <c r="Z141" i="6"/>
  <c r="AA141" i="6"/>
  <c r="AC142" i="6"/>
  <c r="X142" i="6"/>
  <c r="Z142" i="6"/>
  <c r="AA142" i="6"/>
  <c r="AC143" i="6"/>
  <c r="X143" i="6"/>
  <c r="Z143" i="6"/>
  <c r="AA143" i="6"/>
  <c r="AC144" i="6"/>
  <c r="X144" i="6"/>
  <c r="Z144" i="6"/>
  <c r="AA144" i="6"/>
  <c r="AC145" i="6"/>
  <c r="X145" i="6"/>
  <c r="Z145" i="6"/>
  <c r="AA145" i="6"/>
  <c r="AC146" i="6"/>
  <c r="X146" i="6"/>
  <c r="Z146" i="6"/>
  <c r="AA146" i="6"/>
  <c r="AC147" i="6"/>
  <c r="X147" i="6"/>
  <c r="Z147" i="6"/>
  <c r="AA147" i="6"/>
  <c r="AC148" i="6"/>
  <c r="X148" i="6"/>
  <c r="Z148" i="6"/>
  <c r="AA148" i="6"/>
  <c r="AC149" i="6"/>
  <c r="X149" i="6"/>
  <c r="Z149" i="6"/>
  <c r="AA149" i="6"/>
  <c r="AC150" i="6"/>
  <c r="X150" i="6"/>
  <c r="Z150" i="6"/>
  <c r="AA150" i="6"/>
  <c r="AC151" i="6"/>
  <c r="X151" i="6"/>
  <c r="Z151" i="6"/>
  <c r="AA151" i="6"/>
  <c r="AC152" i="6"/>
  <c r="X152" i="6"/>
  <c r="Z152" i="6"/>
  <c r="AA152" i="6"/>
  <c r="AC153" i="6"/>
  <c r="X153" i="6"/>
  <c r="Z153" i="6"/>
  <c r="AA153" i="6"/>
  <c r="AC154" i="6"/>
  <c r="X154" i="6"/>
  <c r="Z154" i="6"/>
  <c r="AA154" i="6"/>
  <c r="AC155" i="6"/>
  <c r="X155" i="6"/>
  <c r="Z155" i="6"/>
  <c r="AA155" i="6"/>
  <c r="AC156" i="6"/>
  <c r="X156" i="6"/>
  <c r="Z156" i="6"/>
  <c r="AA156" i="6"/>
  <c r="AC157" i="6"/>
  <c r="X157" i="6"/>
  <c r="Z157" i="6"/>
  <c r="AA157" i="6"/>
  <c r="AC158" i="6"/>
  <c r="X158" i="6"/>
  <c r="Z158" i="6"/>
  <c r="AA158" i="6"/>
  <c r="AC159" i="6"/>
  <c r="X159" i="6"/>
  <c r="Z159" i="6"/>
  <c r="AA159" i="6"/>
  <c r="AC160" i="6"/>
  <c r="X160" i="6"/>
  <c r="Z160" i="6"/>
  <c r="AA160" i="6"/>
  <c r="AC161" i="6"/>
  <c r="X161" i="6"/>
  <c r="Z161" i="6"/>
  <c r="AA161" i="6"/>
  <c r="AC162" i="6"/>
  <c r="X162" i="6"/>
  <c r="Z162" i="6"/>
  <c r="AA162" i="6"/>
  <c r="AC163" i="6"/>
  <c r="X163" i="6"/>
  <c r="Z163" i="6"/>
  <c r="AA163" i="6"/>
  <c r="AC164" i="6"/>
  <c r="X164" i="6"/>
  <c r="Z164" i="6"/>
  <c r="AA164" i="6"/>
  <c r="AC165" i="6"/>
  <c r="X165" i="6"/>
  <c r="Z165" i="6"/>
  <c r="AA165" i="6"/>
  <c r="AC166" i="6"/>
  <c r="X166" i="6"/>
  <c r="Z166" i="6"/>
  <c r="AA166" i="6"/>
  <c r="AC167" i="6"/>
  <c r="X167" i="6"/>
  <c r="Z167" i="6"/>
  <c r="AA167" i="6"/>
  <c r="AC168" i="6"/>
  <c r="X168" i="6"/>
  <c r="Z168" i="6"/>
  <c r="AA168" i="6"/>
  <c r="AC169" i="6"/>
  <c r="X169" i="6"/>
  <c r="Z169" i="6"/>
  <c r="AA169" i="6"/>
  <c r="AC170" i="6"/>
  <c r="X170" i="6"/>
  <c r="Z170" i="6"/>
  <c r="AA170" i="6"/>
  <c r="AC171" i="6"/>
  <c r="X171" i="6"/>
  <c r="Z171" i="6"/>
  <c r="AA171" i="6"/>
  <c r="AC172" i="6"/>
  <c r="X172" i="6"/>
  <c r="Z172" i="6"/>
  <c r="AA172" i="6"/>
  <c r="AC173" i="6"/>
  <c r="X173" i="6"/>
  <c r="Z173" i="6"/>
  <c r="AA173" i="6"/>
  <c r="AC174" i="6"/>
  <c r="X174" i="6"/>
  <c r="Z174" i="6"/>
  <c r="AA174" i="6"/>
  <c r="AC175" i="6"/>
  <c r="X175" i="6"/>
  <c r="Z175" i="6"/>
  <c r="AA175" i="6"/>
  <c r="AC176" i="6"/>
  <c r="X176" i="6"/>
  <c r="Z176" i="6"/>
  <c r="AA176" i="6"/>
  <c r="AC177" i="6"/>
  <c r="X177" i="6"/>
  <c r="Z177" i="6"/>
  <c r="AA177" i="6"/>
  <c r="AC178" i="6"/>
  <c r="X178" i="6"/>
  <c r="Z178" i="6"/>
  <c r="AA178" i="6"/>
  <c r="AC179" i="6"/>
  <c r="X179" i="6"/>
  <c r="Z179" i="6"/>
  <c r="AA179" i="6"/>
  <c r="AC180" i="6"/>
  <c r="X180" i="6"/>
  <c r="Z180" i="6"/>
  <c r="AA180" i="6"/>
  <c r="AC181" i="6"/>
  <c r="X181" i="6"/>
  <c r="Z181" i="6"/>
  <c r="AA181" i="6"/>
  <c r="AC182" i="6"/>
  <c r="X182" i="6"/>
  <c r="Z182" i="6"/>
  <c r="AA182" i="6"/>
  <c r="AC183" i="6"/>
  <c r="X183" i="6"/>
  <c r="Z183" i="6"/>
  <c r="AA183" i="6"/>
  <c r="AC184" i="6"/>
  <c r="X184" i="6"/>
  <c r="Z184" i="6"/>
  <c r="AA184" i="6"/>
  <c r="AC185" i="6"/>
  <c r="X185" i="6"/>
  <c r="Z185" i="6"/>
  <c r="AA185" i="6"/>
  <c r="AC186" i="6"/>
  <c r="X186" i="6"/>
  <c r="Z186" i="6"/>
  <c r="AA186" i="6"/>
  <c r="AC187" i="6"/>
  <c r="X187" i="6"/>
  <c r="Z187" i="6"/>
  <c r="AA187" i="6"/>
  <c r="AC188" i="6"/>
  <c r="X188" i="6"/>
  <c r="Z188" i="6"/>
  <c r="AA188" i="6"/>
  <c r="AC189" i="6"/>
  <c r="X189" i="6"/>
  <c r="Z189" i="6"/>
  <c r="AA189" i="6"/>
  <c r="AC190" i="6"/>
  <c r="X190" i="6"/>
  <c r="Z190" i="6"/>
  <c r="AA190" i="6"/>
  <c r="AC191" i="6"/>
  <c r="X191" i="6"/>
  <c r="Z191" i="6"/>
  <c r="AA191" i="6"/>
  <c r="AC192" i="6"/>
  <c r="X192" i="6"/>
  <c r="Z192" i="6"/>
  <c r="AA192" i="6"/>
  <c r="AC193" i="6"/>
  <c r="X193" i="6"/>
  <c r="Z193" i="6"/>
  <c r="AA193" i="6"/>
  <c r="AC194" i="6"/>
  <c r="X194" i="6"/>
  <c r="Z194" i="6"/>
  <c r="AA194" i="6"/>
  <c r="AC195" i="6"/>
  <c r="X195" i="6"/>
  <c r="Z195" i="6"/>
  <c r="AA195" i="6"/>
  <c r="AC196" i="6"/>
  <c r="X196" i="6"/>
  <c r="Z196" i="6"/>
  <c r="AA196" i="6"/>
  <c r="AC197" i="6"/>
  <c r="X197" i="6"/>
  <c r="Z197" i="6"/>
  <c r="AA197" i="6"/>
  <c r="AC198" i="6"/>
  <c r="X198" i="6"/>
  <c r="Z198" i="6"/>
  <c r="AA198" i="6"/>
  <c r="AC199" i="6"/>
  <c r="X199" i="6"/>
  <c r="Z199" i="6"/>
  <c r="AA199" i="6"/>
  <c r="AC200" i="6"/>
  <c r="X200" i="6"/>
  <c r="Z200" i="6"/>
  <c r="AA200" i="6"/>
  <c r="AC201" i="6"/>
  <c r="X201" i="6"/>
  <c r="Z201" i="6"/>
  <c r="AA201" i="6"/>
  <c r="AC202" i="6"/>
  <c r="X202" i="6"/>
  <c r="Z202" i="6"/>
  <c r="AA202" i="6"/>
  <c r="AC203" i="6"/>
  <c r="X203" i="6"/>
  <c r="Z203" i="6"/>
  <c r="AA203" i="6"/>
  <c r="AC204" i="6"/>
  <c r="X204" i="6"/>
  <c r="Z204" i="6"/>
  <c r="AA204" i="6"/>
  <c r="AC205" i="6"/>
  <c r="X205" i="6"/>
  <c r="Z205" i="6"/>
  <c r="AA205" i="6"/>
  <c r="AC206" i="6"/>
  <c r="X206" i="6"/>
  <c r="Z206" i="6"/>
  <c r="AA206" i="6"/>
  <c r="AC207" i="6"/>
  <c r="X207" i="6"/>
  <c r="Z207" i="6"/>
  <c r="AA207" i="6"/>
  <c r="AC208" i="6"/>
  <c r="X208" i="6"/>
  <c r="Z208" i="6"/>
  <c r="AA208" i="6"/>
  <c r="AC209" i="6"/>
  <c r="X209" i="6"/>
  <c r="Z209" i="6"/>
  <c r="AA209" i="6"/>
  <c r="AC210" i="6"/>
  <c r="X210" i="6"/>
  <c r="Z210" i="6"/>
  <c r="AA210" i="6"/>
  <c r="AC211" i="6"/>
  <c r="X211" i="6"/>
  <c r="Z211" i="6"/>
  <c r="AA211" i="6"/>
  <c r="AC212" i="6"/>
  <c r="X212" i="6"/>
  <c r="Z212" i="6"/>
  <c r="AA212" i="6"/>
  <c r="AC213" i="6"/>
  <c r="X213" i="6"/>
  <c r="Z213" i="6"/>
  <c r="AA213" i="6"/>
  <c r="AC214" i="6"/>
  <c r="X214" i="6"/>
  <c r="Z214" i="6"/>
  <c r="AA214" i="6"/>
  <c r="AC215" i="6"/>
  <c r="X215" i="6"/>
  <c r="Z215" i="6"/>
  <c r="AA215" i="6"/>
  <c r="AC216" i="6"/>
  <c r="X216" i="6"/>
  <c r="Z216" i="6"/>
  <c r="AA216" i="6"/>
  <c r="AC217" i="6"/>
  <c r="X217" i="6"/>
  <c r="Z217" i="6"/>
  <c r="AA217" i="6"/>
  <c r="AC218" i="6"/>
  <c r="X218" i="6"/>
  <c r="Z218" i="6"/>
  <c r="AA218" i="6"/>
  <c r="AC219" i="6"/>
  <c r="X219" i="6"/>
  <c r="Z219" i="6"/>
  <c r="AA219" i="6"/>
  <c r="AC220" i="6"/>
  <c r="X220" i="6"/>
  <c r="Z220" i="6"/>
  <c r="AA220" i="6"/>
  <c r="AC221" i="6"/>
  <c r="X221" i="6"/>
  <c r="Z221" i="6"/>
  <c r="AA221" i="6"/>
  <c r="AC222" i="6"/>
  <c r="X222" i="6"/>
  <c r="Z222" i="6"/>
  <c r="AA222" i="6"/>
  <c r="AC223" i="6"/>
  <c r="X223" i="6"/>
  <c r="Z223" i="6"/>
  <c r="AA223" i="6"/>
  <c r="AC224" i="6"/>
  <c r="X224" i="6"/>
  <c r="Z224" i="6"/>
  <c r="AA224" i="6"/>
  <c r="AC225" i="6"/>
  <c r="X225" i="6"/>
  <c r="Z225" i="6"/>
  <c r="AA225" i="6"/>
  <c r="AC226" i="6"/>
  <c r="X226" i="6"/>
  <c r="Z226" i="6"/>
  <c r="AA226" i="6"/>
  <c r="AC227" i="6"/>
  <c r="X227" i="6"/>
  <c r="Z227" i="6"/>
  <c r="AA227" i="6"/>
  <c r="AC228" i="6"/>
  <c r="X228" i="6"/>
  <c r="Z228" i="6"/>
  <c r="AA228" i="6"/>
  <c r="AC229" i="6"/>
  <c r="X229" i="6"/>
  <c r="Z229" i="6"/>
  <c r="AA229" i="6"/>
  <c r="AC230" i="6"/>
  <c r="X230" i="6"/>
  <c r="Z230" i="6"/>
  <c r="AA230" i="6"/>
  <c r="AC231" i="6"/>
  <c r="X231" i="6"/>
  <c r="Z231" i="6"/>
  <c r="AA231" i="6"/>
  <c r="AC232" i="6"/>
  <c r="X232" i="6"/>
  <c r="Z232" i="6"/>
  <c r="AA232" i="6"/>
  <c r="AC233" i="6"/>
  <c r="X233" i="6"/>
  <c r="Z233" i="6"/>
  <c r="AA233" i="6"/>
  <c r="AC234" i="6"/>
  <c r="X234" i="6"/>
  <c r="Z234" i="6"/>
  <c r="AA234" i="6"/>
  <c r="AC235" i="6"/>
  <c r="X235" i="6"/>
  <c r="Z235" i="6"/>
  <c r="AA235" i="6"/>
  <c r="AC236" i="6"/>
  <c r="X236" i="6"/>
  <c r="Z236" i="6"/>
  <c r="AA236" i="6"/>
  <c r="AC237" i="6"/>
  <c r="X237" i="6"/>
  <c r="Z237" i="6"/>
  <c r="AA237" i="6"/>
  <c r="AC238" i="6"/>
  <c r="X238" i="6"/>
  <c r="Z238" i="6"/>
  <c r="AA238" i="6"/>
  <c r="AC239" i="6"/>
  <c r="X239" i="6"/>
  <c r="Z239" i="6"/>
  <c r="AA239" i="6"/>
  <c r="AC240" i="6"/>
  <c r="X240" i="6"/>
  <c r="Z240" i="6"/>
  <c r="AA240" i="6"/>
  <c r="AC241" i="6"/>
  <c r="X241" i="6"/>
  <c r="Z241" i="6"/>
  <c r="AA241" i="6"/>
  <c r="AC242" i="6"/>
  <c r="X242" i="6"/>
  <c r="Z242" i="6"/>
  <c r="AA242" i="6"/>
  <c r="AC243" i="6"/>
  <c r="X243" i="6"/>
  <c r="Z243" i="6"/>
  <c r="AA243" i="6"/>
  <c r="AC244" i="6"/>
  <c r="X244" i="6"/>
  <c r="Z244" i="6"/>
  <c r="AA244" i="6"/>
  <c r="AC245" i="6"/>
  <c r="X245" i="6"/>
  <c r="Z245" i="6"/>
  <c r="AA245" i="6"/>
  <c r="AC246" i="6"/>
  <c r="X246" i="6"/>
  <c r="Z246" i="6"/>
  <c r="AA246" i="6"/>
  <c r="AC247" i="6"/>
  <c r="X247" i="6"/>
  <c r="Z247" i="6"/>
  <c r="AA247" i="6"/>
  <c r="AC248" i="6"/>
  <c r="X248" i="6"/>
  <c r="Z248" i="6"/>
  <c r="AA248" i="6"/>
  <c r="AC249" i="6"/>
  <c r="X249" i="6"/>
  <c r="Z249" i="6"/>
  <c r="AA249" i="6"/>
  <c r="AC250" i="6"/>
  <c r="X250" i="6"/>
  <c r="Z250" i="6"/>
  <c r="AA250" i="6"/>
  <c r="AC251" i="6"/>
  <c r="X251" i="6"/>
  <c r="Z251" i="6"/>
  <c r="AA251" i="6"/>
  <c r="AC252" i="6"/>
  <c r="X252" i="6"/>
  <c r="Z252" i="6"/>
  <c r="AA252" i="6"/>
  <c r="AC253" i="6"/>
  <c r="X253" i="6"/>
  <c r="Z253" i="6"/>
  <c r="AA253" i="6"/>
  <c r="AC254" i="6"/>
  <c r="X254" i="6"/>
  <c r="Z254" i="6"/>
  <c r="AA254" i="6"/>
  <c r="AC255" i="6"/>
  <c r="X255" i="6"/>
  <c r="Z255" i="6"/>
  <c r="AA255" i="6"/>
  <c r="AC256" i="6"/>
  <c r="X256" i="6"/>
  <c r="Z256" i="6"/>
  <c r="AA256" i="6"/>
  <c r="AC257" i="6"/>
  <c r="X257" i="6"/>
  <c r="Z257" i="6"/>
  <c r="AA257" i="6"/>
  <c r="AC258" i="6"/>
  <c r="X258" i="6"/>
  <c r="Z258" i="6"/>
  <c r="AA258" i="6"/>
  <c r="AC259" i="6"/>
  <c r="X259" i="6"/>
  <c r="Z259" i="6"/>
  <c r="AA259" i="6"/>
  <c r="AC260" i="6"/>
  <c r="X260" i="6"/>
  <c r="Z260" i="6"/>
  <c r="AA260" i="6"/>
  <c r="AC261" i="6"/>
  <c r="X261" i="6"/>
  <c r="Z261" i="6"/>
  <c r="AA261" i="6"/>
  <c r="AC262" i="6"/>
  <c r="X262" i="6"/>
  <c r="Z262" i="6"/>
  <c r="AA262" i="6"/>
  <c r="AC263" i="6"/>
  <c r="X263" i="6"/>
  <c r="Z263" i="6"/>
  <c r="AA263" i="6"/>
  <c r="AC264" i="6"/>
  <c r="X264" i="6"/>
  <c r="Z264" i="6"/>
  <c r="AA264" i="6"/>
  <c r="AC265" i="6"/>
  <c r="X265" i="6"/>
  <c r="Z265" i="6"/>
  <c r="AA265" i="6"/>
  <c r="AC266" i="6"/>
  <c r="X266" i="6"/>
  <c r="Z266" i="6"/>
  <c r="AA266" i="6"/>
  <c r="AC267" i="6"/>
  <c r="X267" i="6"/>
  <c r="Z267" i="6"/>
  <c r="AA267" i="6"/>
  <c r="AC268" i="6"/>
  <c r="X268" i="6"/>
  <c r="Z268" i="6"/>
  <c r="AA268" i="6"/>
  <c r="AC269" i="6"/>
  <c r="X269" i="6"/>
  <c r="Z269" i="6"/>
  <c r="AA269" i="6"/>
  <c r="AC270" i="6"/>
  <c r="X270" i="6"/>
  <c r="Z270" i="6"/>
  <c r="AA270" i="6"/>
  <c r="AC271" i="6"/>
  <c r="X271" i="6"/>
  <c r="Z271" i="6"/>
  <c r="AA271" i="6"/>
  <c r="AC272" i="6"/>
  <c r="X272" i="6"/>
  <c r="Z272" i="6"/>
  <c r="AA272" i="6"/>
  <c r="AC273" i="6"/>
  <c r="X273" i="6"/>
  <c r="Z273" i="6"/>
  <c r="AA273" i="6"/>
  <c r="AC274" i="6"/>
  <c r="X274" i="6"/>
  <c r="Z274" i="6"/>
  <c r="AA274" i="6"/>
  <c r="AC275" i="6"/>
  <c r="X275" i="6"/>
  <c r="Z275" i="6"/>
  <c r="AA275" i="6"/>
  <c r="AC276" i="6"/>
  <c r="X276" i="6"/>
  <c r="Z276" i="6"/>
  <c r="AA276" i="6"/>
  <c r="AC277" i="6"/>
  <c r="X277" i="6"/>
  <c r="Z277" i="6"/>
  <c r="AA277" i="6"/>
  <c r="AC278" i="6"/>
  <c r="X278" i="6"/>
  <c r="Z278" i="6"/>
  <c r="AA278" i="6"/>
  <c r="AC279" i="6"/>
  <c r="X279" i="6"/>
  <c r="Z279" i="6"/>
  <c r="AA279" i="6"/>
  <c r="AC280" i="6"/>
  <c r="X280" i="6"/>
  <c r="Z280" i="6"/>
  <c r="AA280" i="6"/>
  <c r="AC281" i="6"/>
  <c r="X281" i="6"/>
  <c r="Z281" i="6"/>
  <c r="AA281" i="6"/>
  <c r="AC282" i="6"/>
  <c r="X282" i="6"/>
  <c r="Z282" i="6"/>
  <c r="AA282" i="6"/>
  <c r="AC283" i="6"/>
  <c r="X283" i="6"/>
  <c r="Z283" i="6"/>
  <c r="AA283" i="6"/>
  <c r="AC284" i="6"/>
  <c r="X284" i="6"/>
  <c r="Z284" i="6"/>
  <c r="AA284" i="6"/>
  <c r="AC285" i="6"/>
  <c r="X285" i="6"/>
  <c r="Z285" i="6"/>
  <c r="AA285" i="6"/>
  <c r="AC286" i="6"/>
  <c r="X286" i="6"/>
  <c r="Z286" i="6"/>
  <c r="AA286" i="6"/>
  <c r="AC287" i="6"/>
  <c r="X287" i="6"/>
  <c r="Z287" i="6"/>
  <c r="AA287" i="6"/>
  <c r="AC288" i="6"/>
  <c r="X288" i="6"/>
  <c r="Z288" i="6"/>
  <c r="AA288" i="6"/>
  <c r="AC289" i="6"/>
  <c r="X289" i="6"/>
  <c r="Z289" i="6"/>
  <c r="AA289" i="6"/>
  <c r="AC290" i="6"/>
  <c r="X290" i="6"/>
  <c r="Z290" i="6"/>
  <c r="AA290" i="6"/>
  <c r="AC291" i="6"/>
  <c r="X291" i="6"/>
  <c r="Z291" i="6"/>
  <c r="AA291" i="6"/>
  <c r="AC292" i="6"/>
  <c r="X292" i="6"/>
  <c r="Z292" i="6"/>
  <c r="AA292" i="6"/>
  <c r="AC293" i="6"/>
  <c r="X293" i="6"/>
  <c r="Z293" i="6"/>
  <c r="AA293" i="6"/>
  <c r="AC294" i="6"/>
  <c r="X294" i="6"/>
  <c r="Z294" i="6"/>
  <c r="AA294" i="6"/>
  <c r="AC295" i="6"/>
  <c r="X295" i="6"/>
  <c r="Z295" i="6"/>
  <c r="AA295" i="6"/>
  <c r="AC296" i="6"/>
  <c r="X296" i="6"/>
  <c r="Z296" i="6"/>
  <c r="AA296" i="6"/>
  <c r="AC297" i="6"/>
  <c r="X297" i="6"/>
  <c r="Z297" i="6"/>
  <c r="AA297" i="6"/>
  <c r="AC298" i="6"/>
  <c r="X298" i="6"/>
  <c r="Z298" i="6"/>
  <c r="AA298" i="6"/>
  <c r="AC299" i="6"/>
  <c r="X299" i="6"/>
  <c r="Z299" i="6"/>
  <c r="AA299" i="6"/>
  <c r="AC300" i="6"/>
  <c r="X300" i="6"/>
  <c r="Z300" i="6"/>
  <c r="AA300" i="6"/>
  <c r="AC301" i="6"/>
  <c r="X301" i="6"/>
  <c r="Z301" i="6"/>
  <c r="AA301" i="6"/>
  <c r="AC302" i="6"/>
  <c r="X302" i="6"/>
  <c r="Z302" i="6"/>
  <c r="AA302" i="6"/>
  <c r="AC303" i="6"/>
  <c r="X303" i="6"/>
  <c r="Z303" i="6"/>
  <c r="AA303" i="6"/>
  <c r="AC304" i="6"/>
  <c r="X304" i="6"/>
  <c r="Z304" i="6"/>
  <c r="AA304" i="6"/>
  <c r="AC305" i="6"/>
  <c r="X305" i="6"/>
  <c r="Z305" i="6"/>
  <c r="AA305" i="6"/>
  <c r="AC306" i="6"/>
  <c r="X306" i="6"/>
  <c r="Z306" i="6"/>
  <c r="AA306" i="6"/>
  <c r="AC307" i="6"/>
  <c r="X307" i="6"/>
  <c r="Z307" i="6"/>
  <c r="AA307" i="6"/>
  <c r="AC308" i="6"/>
  <c r="X308" i="6"/>
  <c r="Z308" i="6"/>
  <c r="AA308" i="6"/>
  <c r="AC309" i="6"/>
  <c r="X309" i="6"/>
  <c r="Z309" i="6"/>
  <c r="AA309" i="6"/>
  <c r="AC310" i="6"/>
  <c r="X310" i="6"/>
  <c r="Z310" i="6"/>
  <c r="AA310" i="6"/>
  <c r="AC311" i="6"/>
  <c r="X311" i="6"/>
  <c r="Z311" i="6"/>
  <c r="AA311" i="6"/>
  <c r="AC312" i="6"/>
  <c r="X312" i="6"/>
  <c r="Z312" i="6"/>
  <c r="AA312" i="6"/>
  <c r="AC313" i="6"/>
  <c r="X313" i="6"/>
  <c r="Z313" i="6"/>
  <c r="AA313" i="6"/>
  <c r="AC314" i="6"/>
  <c r="X314" i="6"/>
  <c r="Z314" i="6"/>
  <c r="AA314" i="6"/>
  <c r="AC315" i="6"/>
  <c r="X315" i="6"/>
  <c r="Z315" i="6"/>
  <c r="AA315" i="6"/>
  <c r="AC316" i="6"/>
  <c r="X316" i="6"/>
  <c r="Z316" i="6"/>
  <c r="AA316" i="6"/>
  <c r="AC317" i="6"/>
  <c r="X317" i="6"/>
  <c r="Z317" i="6"/>
  <c r="AA317" i="6"/>
  <c r="AC318" i="6"/>
  <c r="X318" i="6"/>
  <c r="Z318" i="6"/>
  <c r="AA318" i="6"/>
  <c r="AC319" i="6"/>
  <c r="X319" i="6"/>
  <c r="Z319" i="6"/>
  <c r="AA319" i="6"/>
  <c r="AC320" i="6"/>
  <c r="X320" i="6"/>
  <c r="Z320" i="6"/>
  <c r="AA320" i="6"/>
  <c r="AC321" i="6"/>
  <c r="X321" i="6"/>
  <c r="Z321" i="6"/>
  <c r="AA321" i="6"/>
  <c r="AC322" i="6"/>
  <c r="X322" i="6"/>
  <c r="Z322" i="6"/>
  <c r="AA322" i="6"/>
  <c r="AC323" i="6"/>
  <c r="X323" i="6"/>
  <c r="Z323" i="6"/>
  <c r="AA323" i="6"/>
  <c r="AC324" i="6"/>
  <c r="X324" i="6"/>
  <c r="Z324" i="6"/>
  <c r="AA324" i="6"/>
  <c r="AC325" i="6"/>
  <c r="X325" i="6"/>
  <c r="Z325" i="6"/>
  <c r="AA325" i="6"/>
  <c r="AC326" i="6"/>
  <c r="X326" i="6"/>
  <c r="Z326" i="6"/>
  <c r="AA326" i="6"/>
  <c r="AC327" i="6"/>
  <c r="X327" i="6"/>
  <c r="Z327" i="6"/>
  <c r="AA327" i="6"/>
  <c r="AC328" i="6"/>
  <c r="X328" i="6"/>
  <c r="Z328" i="6"/>
  <c r="AA328" i="6"/>
  <c r="AC329" i="6"/>
  <c r="X329" i="6"/>
  <c r="Z329" i="6"/>
  <c r="AA329" i="6"/>
  <c r="AC330" i="6"/>
  <c r="X330" i="6"/>
  <c r="Z330" i="6"/>
  <c r="AA330" i="6"/>
  <c r="AC331" i="6"/>
  <c r="X331" i="6"/>
  <c r="Z331" i="6"/>
  <c r="AA331" i="6"/>
  <c r="AC332" i="6"/>
  <c r="X332" i="6"/>
  <c r="Z332" i="6"/>
  <c r="AA332" i="6"/>
  <c r="AC333" i="6"/>
  <c r="X333" i="6"/>
  <c r="Z333" i="6"/>
  <c r="AA333" i="6"/>
  <c r="AC334" i="6"/>
  <c r="X334" i="6"/>
  <c r="Z334" i="6"/>
  <c r="AA334" i="6"/>
  <c r="AC335" i="6"/>
  <c r="X335" i="6"/>
  <c r="Z335" i="6"/>
  <c r="AA335" i="6"/>
  <c r="AC336" i="6"/>
  <c r="X336" i="6"/>
  <c r="Z336" i="6"/>
  <c r="AA336" i="6"/>
  <c r="AC337" i="6"/>
  <c r="X337" i="6"/>
  <c r="Z337" i="6"/>
  <c r="AA337" i="6"/>
  <c r="AC338" i="6"/>
  <c r="X338" i="6"/>
  <c r="Z338" i="6"/>
  <c r="AA338" i="6"/>
  <c r="AC339" i="6"/>
  <c r="X339" i="6"/>
  <c r="Z339" i="6"/>
  <c r="AA339" i="6"/>
  <c r="AC340" i="6"/>
  <c r="X340" i="6"/>
  <c r="Z340" i="6"/>
  <c r="AA340" i="6"/>
  <c r="AC341" i="6"/>
  <c r="X341" i="6"/>
  <c r="Z341" i="6"/>
  <c r="AA341" i="6"/>
  <c r="AC342" i="6"/>
  <c r="X342" i="6"/>
  <c r="Z342" i="6"/>
  <c r="AA342" i="6"/>
  <c r="AC343" i="6"/>
  <c r="X343" i="6"/>
  <c r="Z343" i="6"/>
  <c r="AA343" i="6"/>
  <c r="AC344" i="6"/>
  <c r="X344" i="6"/>
  <c r="Z344" i="6"/>
  <c r="AA344" i="6"/>
  <c r="AC345" i="6"/>
  <c r="X345" i="6"/>
  <c r="Z345" i="6"/>
  <c r="AA345" i="6"/>
  <c r="AC346" i="6"/>
  <c r="X346" i="6"/>
  <c r="Z346" i="6"/>
  <c r="AA346" i="6"/>
  <c r="AC347" i="6"/>
  <c r="X347" i="6"/>
  <c r="Z347" i="6"/>
  <c r="AA347" i="6"/>
  <c r="AC348" i="6"/>
  <c r="X348" i="6"/>
  <c r="Z348" i="6"/>
  <c r="AA348" i="6"/>
  <c r="AC349" i="6"/>
  <c r="X349" i="6"/>
  <c r="Z349" i="6"/>
  <c r="AA349" i="6"/>
  <c r="AC350" i="6"/>
  <c r="X350" i="6"/>
  <c r="Z350" i="6"/>
  <c r="AA350" i="6"/>
  <c r="AC351" i="6"/>
  <c r="X351" i="6"/>
  <c r="Z351" i="6"/>
  <c r="AA351" i="6"/>
  <c r="AC2" i="6"/>
  <c r="X2" i="6"/>
  <c r="Z2" i="6"/>
  <c r="AA2" i="6"/>
  <c r="S3" i="6"/>
  <c r="U3" i="6"/>
  <c r="V3" i="6"/>
  <c r="S4" i="6"/>
  <c r="U4" i="6"/>
  <c r="V4" i="6"/>
  <c r="S5" i="6"/>
  <c r="U5" i="6"/>
  <c r="V5" i="6"/>
  <c r="S6" i="6"/>
  <c r="U6" i="6"/>
  <c r="V6" i="6"/>
  <c r="S7" i="6"/>
  <c r="U7" i="6"/>
  <c r="V7" i="6"/>
  <c r="S8" i="6"/>
  <c r="U8" i="6"/>
  <c r="V8" i="6"/>
  <c r="S9" i="6"/>
  <c r="U9" i="6"/>
  <c r="V9" i="6"/>
  <c r="S10" i="6"/>
  <c r="U10" i="6"/>
  <c r="V10" i="6"/>
  <c r="S11" i="6"/>
  <c r="U11" i="6"/>
  <c r="V11" i="6"/>
  <c r="S12" i="6"/>
  <c r="U12" i="6"/>
  <c r="V12" i="6"/>
  <c r="S13" i="6"/>
  <c r="U13" i="6"/>
  <c r="V13" i="6"/>
  <c r="S14" i="6"/>
  <c r="U14" i="6"/>
  <c r="V14" i="6"/>
  <c r="S15" i="6"/>
  <c r="U15" i="6"/>
  <c r="V15" i="6"/>
  <c r="S16" i="6"/>
  <c r="U16" i="6"/>
  <c r="V16" i="6"/>
  <c r="S17" i="6"/>
  <c r="U17" i="6"/>
  <c r="V17" i="6"/>
  <c r="S18" i="6"/>
  <c r="U18" i="6"/>
  <c r="V18" i="6"/>
  <c r="S19" i="6"/>
  <c r="U19" i="6"/>
  <c r="V19" i="6"/>
  <c r="S20" i="6"/>
  <c r="U20" i="6"/>
  <c r="V20" i="6"/>
  <c r="S21" i="6"/>
  <c r="U21" i="6"/>
  <c r="V21" i="6"/>
  <c r="S22" i="6"/>
  <c r="U22" i="6"/>
  <c r="V22" i="6"/>
  <c r="S23" i="6"/>
  <c r="U23" i="6"/>
  <c r="V23" i="6"/>
  <c r="S24" i="6"/>
  <c r="U24" i="6"/>
  <c r="V24" i="6"/>
  <c r="S25" i="6"/>
  <c r="U25" i="6"/>
  <c r="V25" i="6"/>
  <c r="S26" i="6"/>
  <c r="U26" i="6"/>
  <c r="V26" i="6"/>
  <c r="S27" i="6"/>
  <c r="U27" i="6"/>
  <c r="V27" i="6"/>
  <c r="S28" i="6"/>
  <c r="U28" i="6"/>
  <c r="V28" i="6"/>
  <c r="S29" i="6"/>
  <c r="U29" i="6"/>
  <c r="V29" i="6"/>
  <c r="S30" i="6"/>
  <c r="U30" i="6"/>
  <c r="V30" i="6"/>
  <c r="S31" i="6"/>
  <c r="U31" i="6"/>
  <c r="V31" i="6"/>
  <c r="S32" i="6"/>
  <c r="U32" i="6"/>
  <c r="V32" i="6"/>
  <c r="S33" i="6"/>
  <c r="U33" i="6"/>
  <c r="V33" i="6"/>
  <c r="S34" i="6"/>
  <c r="U34" i="6"/>
  <c r="V34" i="6"/>
  <c r="S35" i="6"/>
  <c r="U35" i="6"/>
  <c r="V35" i="6"/>
  <c r="S36" i="6"/>
  <c r="U36" i="6"/>
  <c r="V36" i="6"/>
  <c r="S37" i="6"/>
  <c r="U37" i="6"/>
  <c r="V37" i="6"/>
  <c r="S38" i="6"/>
  <c r="U38" i="6"/>
  <c r="V38" i="6"/>
  <c r="S39" i="6"/>
  <c r="U39" i="6"/>
  <c r="V39" i="6"/>
  <c r="S40" i="6"/>
  <c r="U40" i="6"/>
  <c r="V40" i="6"/>
  <c r="S41" i="6"/>
  <c r="U41" i="6"/>
  <c r="V41" i="6"/>
  <c r="S42" i="6"/>
  <c r="U42" i="6"/>
  <c r="V42" i="6"/>
  <c r="S43" i="6"/>
  <c r="U43" i="6"/>
  <c r="V43" i="6"/>
  <c r="S44" i="6"/>
  <c r="U44" i="6"/>
  <c r="V44" i="6"/>
  <c r="S45" i="6"/>
  <c r="U45" i="6"/>
  <c r="V45" i="6"/>
  <c r="S46" i="6"/>
  <c r="U46" i="6"/>
  <c r="V46" i="6"/>
  <c r="S47" i="6"/>
  <c r="U47" i="6"/>
  <c r="V47" i="6"/>
  <c r="S48" i="6"/>
  <c r="U48" i="6"/>
  <c r="V48" i="6"/>
  <c r="S49" i="6"/>
  <c r="U49" i="6"/>
  <c r="V49" i="6"/>
  <c r="S50" i="6"/>
  <c r="U50" i="6"/>
  <c r="V50" i="6"/>
  <c r="S51" i="6"/>
  <c r="U51" i="6"/>
  <c r="V51" i="6"/>
  <c r="S52" i="6"/>
  <c r="U52" i="6"/>
  <c r="V52" i="6"/>
  <c r="S53" i="6"/>
  <c r="U53" i="6"/>
  <c r="V53" i="6"/>
  <c r="S54" i="6"/>
  <c r="U54" i="6"/>
  <c r="V54" i="6"/>
  <c r="S55" i="6"/>
  <c r="U55" i="6"/>
  <c r="V55" i="6"/>
  <c r="S56" i="6"/>
  <c r="U56" i="6"/>
  <c r="V56" i="6"/>
  <c r="S57" i="6"/>
  <c r="U57" i="6"/>
  <c r="V57" i="6"/>
  <c r="S58" i="6"/>
  <c r="U58" i="6"/>
  <c r="V58" i="6"/>
  <c r="S59" i="6"/>
  <c r="U59" i="6"/>
  <c r="V59" i="6"/>
  <c r="S60" i="6"/>
  <c r="U60" i="6"/>
  <c r="V60" i="6"/>
  <c r="S61" i="6"/>
  <c r="U61" i="6"/>
  <c r="V61" i="6"/>
  <c r="S62" i="6"/>
  <c r="U62" i="6"/>
  <c r="V62" i="6"/>
  <c r="S63" i="6"/>
  <c r="U63" i="6"/>
  <c r="V63" i="6"/>
  <c r="S64" i="6"/>
  <c r="U64" i="6"/>
  <c r="V64" i="6"/>
  <c r="S65" i="6"/>
  <c r="U65" i="6"/>
  <c r="V65" i="6"/>
  <c r="S66" i="6"/>
  <c r="U66" i="6"/>
  <c r="V66" i="6"/>
  <c r="S67" i="6"/>
  <c r="U67" i="6"/>
  <c r="V67" i="6"/>
  <c r="S68" i="6"/>
  <c r="U68" i="6"/>
  <c r="V68" i="6"/>
  <c r="S69" i="6"/>
  <c r="U69" i="6"/>
  <c r="V69" i="6"/>
  <c r="S70" i="6"/>
  <c r="U70" i="6"/>
  <c r="V70" i="6"/>
  <c r="S71" i="6"/>
  <c r="U71" i="6"/>
  <c r="V71" i="6"/>
  <c r="S72" i="6"/>
  <c r="U72" i="6"/>
  <c r="V72" i="6"/>
  <c r="S73" i="6"/>
  <c r="U73" i="6"/>
  <c r="V73" i="6"/>
  <c r="S74" i="6"/>
  <c r="U74" i="6"/>
  <c r="V74" i="6"/>
  <c r="S75" i="6"/>
  <c r="U75" i="6"/>
  <c r="V75" i="6"/>
  <c r="S76" i="6"/>
  <c r="U76" i="6"/>
  <c r="V76" i="6"/>
  <c r="S77" i="6"/>
  <c r="U77" i="6"/>
  <c r="V77" i="6"/>
  <c r="S78" i="6"/>
  <c r="U78" i="6"/>
  <c r="V78" i="6"/>
  <c r="S79" i="6"/>
  <c r="U79" i="6"/>
  <c r="V79" i="6"/>
  <c r="S80" i="6"/>
  <c r="U80" i="6"/>
  <c r="V80" i="6"/>
  <c r="S81" i="6"/>
  <c r="U81" i="6"/>
  <c r="V81" i="6"/>
  <c r="S82" i="6"/>
  <c r="U82" i="6"/>
  <c r="V82" i="6"/>
  <c r="S83" i="6"/>
  <c r="U83" i="6"/>
  <c r="V83" i="6"/>
  <c r="S84" i="6"/>
  <c r="U84" i="6"/>
  <c r="V84" i="6"/>
  <c r="S85" i="6"/>
  <c r="U85" i="6"/>
  <c r="V85" i="6"/>
  <c r="S86" i="6"/>
  <c r="U86" i="6"/>
  <c r="V86" i="6"/>
  <c r="S87" i="6"/>
  <c r="U87" i="6"/>
  <c r="V87" i="6"/>
  <c r="S88" i="6"/>
  <c r="U88" i="6"/>
  <c r="V88" i="6"/>
  <c r="S89" i="6"/>
  <c r="U89" i="6"/>
  <c r="V89" i="6"/>
  <c r="S90" i="6"/>
  <c r="U90" i="6"/>
  <c r="V90" i="6"/>
  <c r="S91" i="6"/>
  <c r="U91" i="6"/>
  <c r="V91" i="6"/>
  <c r="S92" i="6"/>
  <c r="U92" i="6"/>
  <c r="V92" i="6"/>
  <c r="S93" i="6"/>
  <c r="U93" i="6"/>
  <c r="V93" i="6"/>
  <c r="S94" i="6"/>
  <c r="U94" i="6"/>
  <c r="V94" i="6"/>
  <c r="S95" i="6"/>
  <c r="U95" i="6"/>
  <c r="V95" i="6"/>
  <c r="S96" i="6"/>
  <c r="U96" i="6"/>
  <c r="V96" i="6"/>
  <c r="S97" i="6"/>
  <c r="U97" i="6"/>
  <c r="V97" i="6"/>
  <c r="S98" i="6"/>
  <c r="U98" i="6"/>
  <c r="V98" i="6"/>
  <c r="S99" i="6"/>
  <c r="U99" i="6"/>
  <c r="V99" i="6"/>
  <c r="S100" i="6"/>
  <c r="U100" i="6"/>
  <c r="V100" i="6"/>
  <c r="S101" i="6"/>
  <c r="U101" i="6"/>
  <c r="V101" i="6"/>
  <c r="S102" i="6"/>
  <c r="U102" i="6"/>
  <c r="V102" i="6"/>
  <c r="S103" i="6"/>
  <c r="U103" i="6"/>
  <c r="V103" i="6"/>
  <c r="S104" i="6"/>
  <c r="U104" i="6"/>
  <c r="V104" i="6"/>
  <c r="S105" i="6"/>
  <c r="U105" i="6"/>
  <c r="V105" i="6"/>
  <c r="S106" i="6"/>
  <c r="U106" i="6"/>
  <c r="V106" i="6"/>
  <c r="S107" i="6"/>
  <c r="U107" i="6"/>
  <c r="V107" i="6"/>
  <c r="S108" i="6"/>
  <c r="U108" i="6"/>
  <c r="V108" i="6"/>
  <c r="S109" i="6"/>
  <c r="U109" i="6"/>
  <c r="V109" i="6"/>
  <c r="S110" i="6"/>
  <c r="U110" i="6"/>
  <c r="V110" i="6"/>
  <c r="S111" i="6"/>
  <c r="U111" i="6"/>
  <c r="V111" i="6"/>
  <c r="S112" i="6"/>
  <c r="U112" i="6"/>
  <c r="V112" i="6"/>
  <c r="S113" i="6"/>
  <c r="U113" i="6"/>
  <c r="V113" i="6"/>
  <c r="S114" i="6"/>
  <c r="U114" i="6"/>
  <c r="V114" i="6"/>
  <c r="S115" i="6"/>
  <c r="U115" i="6"/>
  <c r="V115" i="6"/>
  <c r="S116" i="6"/>
  <c r="U116" i="6"/>
  <c r="V116" i="6"/>
  <c r="S117" i="6"/>
  <c r="U117" i="6"/>
  <c r="V117" i="6"/>
  <c r="S118" i="6"/>
  <c r="U118" i="6"/>
  <c r="V118" i="6"/>
  <c r="S119" i="6"/>
  <c r="U119" i="6"/>
  <c r="V119" i="6"/>
  <c r="S120" i="6"/>
  <c r="U120" i="6"/>
  <c r="V120" i="6"/>
  <c r="S121" i="6"/>
  <c r="U121" i="6"/>
  <c r="V121" i="6"/>
  <c r="S122" i="6"/>
  <c r="U122" i="6"/>
  <c r="V122" i="6"/>
  <c r="S123" i="6"/>
  <c r="U123" i="6"/>
  <c r="V123" i="6"/>
  <c r="S124" i="6"/>
  <c r="U124" i="6"/>
  <c r="V124" i="6"/>
  <c r="S125" i="6"/>
  <c r="U125" i="6"/>
  <c r="V125" i="6"/>
  <c r="S126" i="6"/>
  <c r="U126" i="6"/>
  <c r="V126" i="6"/>
  <c r="S127" i="6"/>
  <c r="U127" i="6"/>
  <c r="V127" i="6"/>
  <c r="S128" i="6"/>
  <c r="U128" i="6"/>
  <c r="V128" i="6"/>
  <c r="S129" i="6"/>
  <c r="U129" i="6"/>
  <c r="V129" i="6"/>
  <c r="S130" i="6"/>
  <c r="U130" i="6"/>
  <c r="V130" i="6"/>
  <c r="S131" i="6"/>
  <c r="U131" i="6"/>
  <c r="V131" i="6"/>
  <c r="S132" i="6"/>
  <c r="U132" i="6"/>
  <c r="V132" i="6"/>
  <c r="S133" i="6"/>
  <c r="U133" i="6"/>
  <c r="V133" i="6"/>
  <c r="S134" i="6"/>
  <c r="U134" i="6"/>
  <c r="V134" i="6"/>
  <c r="S135" i="6"/>
  <c r="U135" i="6"/>
  <c r="V135" i="6"/>
  <c r="S136" i="6"/>
  <c r="U136" i="6"/>
  <c r="V136" i="6"/>
  <c r="S137" i="6"/>
  <c r="U137" i="6"/>
  <c r="V137" i="6"/>
  <c r="S138" i="6"/>
  <c r="U138" i="6"/>
  <c r="V138" i="6"/>
  <c r="S139" i="6"/>
  <c r="U139" i="6"/>
  <c r="V139" i="6"/>
  <c r="S140" i="6"/>
  <c r="U140" i="6"/>
  <c r="V140" i="6"/>
  <c r="S141" i="6"/>
  <c r="U141" i="6"/>
  <c r="V141" i="6"/>
  <c r="S142" i="6"/>
  <c r="U142" i="6"/>
  <c r="V142" i="6"/>
  <c r="S143" i="6"/>
  <c r="U143" i="6"/>
  <c r="V143" i="6"/>
  <c r="S144" i="6"/>
  <c r="U144" i="6"/>
  <c r="V144" i="6"/>
  <c r="S145" i="6"/>
  <c r="U145" i="6"/>
  <c r="V145" i="6"/>
  <c r="S146" i="6"/>
  <c r="U146" i="6"/>
  <c r="V146" i="6"/>
  <c r="S147" i="6"/>
  <c r="U147" i="6"/>
  <c r="V147" i="6"/>
  <c r="S148" i="6"/>
  <c r="U148" i="6"/>
  <c r="V148" i="6"/>
  <c r="S149" i="6"/>
  <c r="U149" i="6"/>
  <c r="V149" i="6"/>
  <c r="S150" i="6"/>
  <c r="U150" i="6"/>
  <c r="V150" i="6"/>
  <c r="S151" i="6"/>
  <c r="U151" i="6"/>
  <c r="V151" i="6"/>
  <c r="S152" i="6"/>
  <c r="U152" i="6"/>
  <c r="V152" i="6"/>
  <c r="S153" i="6"/>
  <c r="U153" i="6"/>
  <c r="V153" i="6"/>
  <c r="S154" i="6"/>
  <c r="U154" i="6"/>
  <c r="V154" i="6"/>
  <c r="S155" i="6"/>
  <c r="U155" i="6"/>
  <c r="V155" i="6"/>
  <c r="S156" i="6"/>
  <c r="U156" i="6"/>
  <c r="V156" i="6"/>
  <c r="S157" i="6"/>
  <c r="U157" i="6"/>
  <c r="V157" i="6"/>
  <c r="S158" i="6"/>
  <c r="U158" i="6"/>
  <c r="V158" i="6"/>
  <c r="S159" i="6"/>
  <c r="U159" i="6"/>
  <c r="V159" i="6"/>
  <c r="S160" i="6"/>
  <c r="U160" i="6"/>
  <c r="V160" i="6"/>
  <c r="S161" i="6"/>
  <c r="U161" i="6"/>
  <c r="V161" i="6"/>
  <c r="S162" i="6"/>
  <c r="U162" i="6"/>
  <c r="V162" i="6"/>
  <c r="S163" i="6"/>
  <c r="U163" i="6"/>
  <c r="V163" i="6"/>
  <c r="S164" i="6"/>
  <c r="U164" i="6"/>
  <c r="V164" i="6"/>
  <c r="S165" i="6"/>
  <c r="U165" i="6"/>
  <c r="V165" i="6"/>
  <c r="S166" i="6"/>
  <c r="U166" i="6"/>
  <c r="V166" i="6"/>
  <c r="S167" i="6"/>
  <c r="U167" i="6"/>
  <c r="V167" i="6"/>
  <c r="S168" i="6"/>
  <c r="U168" i="6"/>
  <c r="V168" i="6"/>
  <c r="S169" i="6"/>
  <c r="U169" i="6"/>
  <c r="V169" i="6"/>
  <c r="S170" i="6"/>
  <c r="U170" i="6"/>
  <c r="V170" i="6"/>
  <c r="S171" i="6"/>
  <c r="U171" i="6"/>
  <c r="V171" i="6"/>
  <c r="S172" i="6"/>
  <c r="U172" i="6"/>
  <c r="V172" i="6"/>
  <c r="S173" i="6"/>
  <c r="U173" i="6"/>
  <c r="V173" i="6"/>
  <c r="S174" i="6"/>
  <c r="U174" i="6"/>
  <c r="V174" i="6"/>
  <c r="S175" i="6"/>
  <c r="U175" i="6"/>
  <c r="V175" i="6"/>
  <c r="S176" i="6"/>
  <c r="U176" i="6"/>
  <c r="V176" i="6"/>
  <c r="S177" i="6"/>
  <c r="U177" i="6"/>
  <c r="V177" i="6"/>
  <c r="S178" i="6"/>
  <c r="U178" i="6"/>
  <c r="V178" i="6"/>
  <c r="S179" i="6"/>
  <c r="U179" i="6"/>
  <c r="V179" i="6"/>
  <c r="S180" i="6"/>
  <c r="U180" i="6"/>
  <c r="V180" i="6"/>
  <c r="S181" i="6"/>
  <c r="U181" i="6"/>
  <c r="V181" i="6"/>
  <c r="S182" i="6"/>
  <c r="U182" i="6"/>
  <c r="V182" i="6"/>
  <c r="S183" i="6"/>
  <c r="U183" i="6"/>
  <c r="V183" i="6"/>
  <c r="S184" i="6"/>
  <c r="U184" i="6"/>
  <c r="V184" i="6"/>
  <c r="S185" i="6"/>
  <c r="U185" i="6"/>
  <c r="V185" i="6"/>
  <c r="S186" i="6"/>
  <c r="U186" i="6"/>
  <c r="V186" i="6"/>
  <c r="S187" i="6"/>
  <c r="U187" i="6"/>
  <c r="V187" i="6"/>
  <c r="S188" i="6"/>
  <c r="U188" i="6"/>
  <c r="V188" i="6"/>
  <c r="S189" i="6"/>
  <c r="U189" i="6"/>
  <c r="V189" i="6"/>
  <c r="S190" i="6"/>
  <c r="U190" i="6"/>
  <c r="V190" i="6"/>
  <c r="S191" i="6"/>
  <c r="U191" i="6"/>
  <c r="V191" i="6"/>
  <c r="S192" i="6"/>
  <c r="U192" i="6"/>
  <c r="V192" i="6"/>
  <c r="S193" i="6"/>
  <c r="U193" i="6"/>
  <c r="V193" i="6"/>
  <c r="S194" i="6"/>
  <c r="U194" i="6"/>
  <c r="V194" i="6"/>
  <c r="S195" i="6"/>
  <c r="U195" i="6"/>
  <c r="V195" i="6"/>
  <c r="S196" i="6"/>
  <c r="U196" i="6"/>
  <c r="V196" i="6"/>
  <c r="S197" i="6"/>
  <c r="U197" i="6"/>
  <c r="V197" i="6"/>
  <c r="S198" i="6"/>
  <c r="U198" i="6"/>
  <c r="V198" i="6"/>
  <c r="S199" i="6"/>
  <c r="U199" i="6"/>
  <c r="V199" i="6"/>
  <c r="S200" i="6"/>
  <c r="U200" i="6"/>
  <c r="V200" i="6"/>
  <c r="S201" i="6"/>
  <c r="U201" i="6"/>
  <c r="V201" i="6"/>
  <c r="S202" i="6"/>
  <c r="U202" i="6"/>
  <c r="V202" i="6"/>
  <c r="S203" i="6"/>
  <c r="U203" i="6"/>
  <c r="V203" i="6"/>
  <c r="S204" i="6"/>
  <c r="U204" i="6"/>
  <c r="V204" i="6"/>
  <c r="S205" i="6"/>
  <c r="U205" i="6"/>
  <c r="V205" i="6"/>
  <c r="S206" i="6"/>
  <c r="U206" i="6"/>
  <c r="V206" i="6"/>
  <c r="S207" i="6"/>
  <c r="U207" i="6"/>
  <c r="V207" i="6"/>
  <c r="S208" i="6"/>
  <c r="U208" i="6"/>
  <c r="V208" i="6"/>
  <c r="S209" i="6"/>
  <c r="U209" i="6"/>
  <c r="V209" i="6"/>
  <c r="S210" i="6"/>
  <c r="U210" i="6"/>
  <c r="V210" i="6"/>
  <c r="S211" i="6"/>
  <c r="U211" i="6"/>
  <c r="V211" i="6"/>
  <c r="S212" i="6"/>
  <c r="U212" i="6"/>
  <c r="V212" i="6"/>
  <c r="S213" i="6"/>
  <c r="U213" i="6"/>
  <c r="V213" i="6"/>
  <c r="S214" i="6"/>
  <c r="U214" i="6"/>
  <c r="V214" i="6"/>
  <c r="S215" i="6"/>
  <c r="U215" i="6"/>
  <c r="V215" i="6"/>
  <c r="S216" i="6"/>
  <c r="U216" i="6"/>
  <c r="V216" i="6"/>
  <c r="S217" i="6"/>
  <c r="U217" i="6"/>
  <c r="V217" i="6"/>
  <c r="S218" i="6"/>
  <c r="U218" i="6"/>
  <c r="V218" i="6"/>
  <c r="S219" i="6"/>
  <c r="U219" i="6"/>
  <c r="V219" i="6"/>
  <c r="S220" i="6"/>
  <c r="U220" i="6"/>
  <c r="V220" i="6"/>
  <c r="S221" i="6"/>
  <c r="U221" i="6"/>
  <c r="V221" i="6"/>
  <c r="S222" i="6"/>
  <c r="U222" i="6"/>
  <c r="V222" i="6"/>
  <c r="S223" i="6"/>
  <c r="U223" i="6"/>
  <c r="V223" i="6"/>
  <c r="S224" i="6"/>
  <c r="U224" i="6"/>
  <c r="V224" i="6"/>
  <c r="S225" i="6"/>
  <c r="U225" i="6"/>
  <c r="V225" i="6"/>
  <c r="S226" i="6"/>
  <c r="U226" i="6"/>
  <c r="V226" i="6"/>
  <c r="S227" i="6"/>
  <c r="U227" i="6"/>
  <c r="V227" i="6"/>
  <c r="S228" i="6"/>
  <c r="U228" i="6"/>
  <c r="V228" i="6"/>
  <c r="S229" i="6"/>
  <c r="U229" i="6"/>
  <c r="V229" i="6"/>
  <c r="S230" i="6"/>
  <c r="U230" i="6"/>
  <c r="V230" i="6"/>
  <c r="S231" i="6"/>
  <c r="U231" i="6"/>
  <c r="V231" i="6"/>
  <c r="S232" i="6"/>
  <c r="U232" i="6"/>
  <c r="V232" i="6"/>
  <c r="S233" i="6"/>
  <c r="U233" i="6"/>
  <c r="V233" i="6"/>
  <c r="S234" i="6"/>
  <c r="U234" i="6"/>
  <c r="V234" i="6"/>
  <c r="S235" i="6"/>
  <c r="U235" i="6"/>
  <c r="V235" i="6"/>
  <c r="S236" i="6"/>
  <c r="U236" i="6"/>
  <c r="V236" i="6"/>
  <c r="S237" i="6"/>
  <c r="U237" i="6"/>
  <c r="V237" i="6"/>
  <c r="S238" i="6"/>
  <c r="U238" i="6"/>
  <c r="V238" i="6"/>
  <c r="S239" i="6"/>
  <c r="U239" i="6"/>
  <c r="V239" i="6"/>
  <c r="S240" i="6"/>
  <c r="U240" i="6"/>
  <c r="V240" i="6"/>
  <c r="S241" i="6"/>
  <c r="U241" i="6"/>
  <c r="V241" i="6"/>
  <c r="S242" i="6"/>
  <c r="U242" i="6"/>
  <c r="V242" i="6"/>
  <c r="S243" i="6"/>
  <c r="U243" i="6"/>
  <c r="V243" i="6"/>
  <c r="S244" i="6"/>
  <c r="U244" i="6"/>
  <c r="V244" i="6"/>
  <c r="S245" i="6"/>
  <c r="U245" i="6"/>
  <c r="V245" i="6"/>
  <c r="S246" i="6"/>
  <c r="U246" i="6"/>
  <c r="V246" i="6"/>
  <c r="S247" i="6"/>
  <c r="U247" i="6"/>
  <c r="V247" i="6"/>
  <c r="S248" i="6"/>
  <c r="U248" i="6"/>
  <c r="V248" i="6"/>
  <c r="S249" i="6"/>
  <c r="U249" i="6"/>
  <c r="V249" i="6"/>
  <c r="S250" i="6"/>
  <c r="U250" i="6"/>
  <c r="V250" i="6"/>
  <c r="S251" i="6"/>
  <c r="U251" i="6"/>
  <c r="V251" i="6"/>
  <c r="S252" i="6"/>
  <c r="U252" i="6"/>
  <c r="V252" i="6"/>
  <c r="S253" i="6"/>
  <c r="U253" i="6"/>
  <c r="V253" i="6"/>
  <c r="S254" i="6"/>
  <c r="U254" i="6"/>
  <c r="V254" i="6"/>
  <c r="S255" i="6"/>
  <c r="U255" i="6"/>
  <c r="V255" i="6"/>
  <c r="S256" i="6"/>
  <c r="U256" i="6"/>
  <c r="V256" i="6"/>
  <c r="S257" i="6"/>
  <c r="U257" i="6"/>
  <c r="V257" i="6"/>
  <c r="S258" i="6"/>
  <c r="U258" i="6"/>
  <c r="V258" i="6"/>
  <c r="S259" i="6"/>
  <c r="U259" i="6"/>
  <c r="V259" i="6"/>
  <c r="S260" i="6"/>
  <c r="U260" i="6"/>
  <c r="V260" i="6"/>
  <c r="S261" i="6"/>
  <c r="U261" i="6"/>
  <c r="V261" i="6"/>
  <c r="S262" i="6"/>
  <c r="U262" i="6"/>
  <c r="V262" i="6"/>
  <c r="S263" i="6"/>
  <c r="U263" i="6"/>
  <c r="V263" i="6"/>
  <c r="S264" i="6"/>
  <c r="U264" i="6"/>
  <c r="V264" i="6"/>
  <c r="S265" i="6"/>
  <c r="U265" i="6"/>
  <c r="V265" i="6"/>
  <c r="S266" i="6"/>
  <c r="U266" i="6"/>
  <c r="V266" i="6"/>
  <c r="S267" i="6"/>
  <c r="U267" i="6"/>
  <c r="V267" i="6"/>
  <c r="S268" i="6"/>
  <c r="U268" i="6"/>
  <c r="V268" i="6"/>
  <c r="S269" i="6"/>
  <c r="U269" i="6"/>
  <c r="V269" i="6"/>
  <c r="S270" i="6"/>
  <c r="U270" i="6"/>
  <c r="V270" i="6"/>
  <c r="S271" i="6"/>
  <c r="U271" i="6"/>
  <c r="V271" i="6"/>
  <c r="S272" i="6"/>
  <c r="U272" i="6"/>
  <c r="V272" i="6"/>
  <c r="S273" i="6"/>
  <c r="U273" i="6"/>
  <c r="V273" i="6"/>
  <c r="S274" i="6"/>
  <c r="U274" i="6"/>
  <c r="V274" i="6"/>
  <c r="S275" i="6"/>
  <c r="U275" i="6"/>
  <c r="V275" i="6"/>
  <c r="S276" i="6"/>
  <c r="U276" i="6"/>
  <c r="V276" i="6"/>
  <c r="S277" i="6"/>
  <c r="U277" i="6"/>
  <c r="V277" i="6"/>
  <c r="S278" i="6"/>
  <c r="U278" i="6"/>
  <c r="V278" i="6"/>
  <c r="S279" i="6"/>
  <c r="U279" i="6"/>
  <c r="V279" i="6"/>
  <c r="S280" i="6"/>
  <c r="U280" i="6"/>
  <c r="V280" i="6"/>
  <c r="S281" i="6"/>
  <c r="U281" i="6"/>
  <c r="V281" i="6"/>
  <c r="S282" i="6"/>
  <c r="U282" i="6"/>
  <c r="V282" i="6"/>
  <c r="S283" i="6"/>
  <c r="U283" i="6"/>
  <c r="V283" i="6"/>
  <c r="S284" i="6"/>
  <c r="U284" i="6"/>
  <c r="V284" i="6"/>
  <c r="S285" i="6"/>
  <c r="U285" i="6"/>
  <c r="V285" i="6"/>
  <c r="S286" i="6"/>
  <c r="U286" i="6"/>
  <c r="V286" i="6"/>
  <c r="S287" i="6"/>
  <c r="U287" i="6"/>
  <c r="V287" i="6"/>
  <c r="S288" i="6"/>
  <c r="U288" i="6"/>
  <c r="V288" i="6"/>
  <c r="S289" i="6"/>
  <c r="U289" i="6"/>
  <c r="V289" i="6"/>
  <c r="S290" i="6"/>
  <c r="U290" i="6"/>
  <c r="V290" i="6"/>
  <c r="S291" i="6"/>
  <c r="U291" i="6"/>
  <c r="V291" i="6"/>
  <c r="S292" i="6"/>
  <c r="U292" i="6"/>
  <c r="V292" i="6"/>
  <c r="S293" i="6"/>
  <c r="U293" i="6"/>
  <c r="V293" i="6"/>
  <c r="S294" i="6"/>
  <c r="U294" i="6"/>
  <c r="V294" i="6"/>
  <c r="S295" i="6"/>
  <c r="U295" i="6"/>
  <c r="V295" i="6"/>
  <c r="S296" i="6"/>
  <c r="U296" i="6"/>
  <c r="V296" i="6"/>
  <c r="S297" i="6"/>
  <c r="U297" i="6"/>
  <c r="V297" i="6"/>
  <c r="S298" i="6"/>
  <c r="U298" i="6"/>
  <c r="V298" i="6"/>
  <c r="S299" i="6"/>
  <c r="U299" i="6"/>
  <c r="V299" i="6"/>
  <c r="S300" i="6"/>
  <c r="U300" i="6"/>
  <c r="V300" i="6"/>
  <c r="S301" i="6"/>
  <c r="U301" i="6"/>
  <c r="V301" i="6"/>
  <c r="S302" i="6"/>
  <c r="U302" i="6"/>
  <c r="V302" i="6"/>
  <c r="S303" i="6"/>
  <c r="U303" i="6"/>
  <c r="V303" i="6"/>
  <c r="S304" i="6"/>
  <c r="U304" i="6"/>
  <c r="V304" i="6"/>
  <c r="S305" i="6"/>
  <c r="U305" i="6"/>
  <c r="V305" i="6"/>
  <c r="S306" i="6"/>
  <c r="U306" i="6"/>
  <c r="V306" i="6"/>
  <c r="S307" i="6"/>
  <c r="U307" i="6"/>
  <c r="V307" i="6"/>
  <c r="S308" i="6"/>
  <c r="U308" i="6"/>
  <c r="V308" i="6"/>
  <c r="S309" i="6"/>
  <c r="U309" i="6"/>
  <c r="V309" i="6"/>
  <c r="S310" i="6"/>
  <c r="U310" i="6"/>
  <c r="V310" i="6"/>
  <c r="S311" i="6"/>
  <c r="U311" i="6"/>
  <c r="V311" i="6"/>
  <c r="S312" i="6"/>
  <c r="U312" i="6"/>
  <c r="V312" i="6"/>
  <c r="S313" i="6"/>
  <c r="U313" i="6"/>
  <c r="V313" i="6"/>
  <c r="S314" i="6"/>
  <c r="U314" i="6"/>
  <c r="V314" i="6"/>
  <c r="S315" i="6"/>
  <c r="U315" i="6"/>
  <c r="V315" i="6"/>
  <c r="S316" i="6"/>
  <c r="U316" i="6"/>
  <c r="V316" i="6"/>
  <c r="S317" i="6"/>
  <c r="U317" i="6"/>
  <c r="V317" i="6"/>
  <c r="S318" i="6"/>
  <c r="U318" i="6"/>
  <c r="V318" i="6"/>
  <c r="S319" i="6"/>
  <c r="U319" i="6"/>
  <c r="V319" i="6"/>
  <c r="S320" i="6"/>
  <c r="U320" i="6"/>
  <c r="V320" i="6"/>
  <c r="S321" i="6"/>
  <c r="U321" i="6"/>
  <c r="V321" i="6"/>
  <c r="S322" i="6"/>
  <c r="U322" i="6"/>
  <c r="V322" i="6"/>
  <c r="S323" i="6"/>
  <c r="U323" i="6"/>
  <c r="V323" i="6"/>
  <c r="S324" i="6"/>
  <c r="U324" i="6"/>
  <c r="V324" i="6"/>
  <c r="S325" i="6"/>
  <c r="U325" i="6"/>
  <c r="V325" i="6"/>
  <c r="S326" i="6"/>
  <c r="U326" i="6"/>
  <c r="V326" i="6"/>
  <c r="S327" i="6"/>
  <c r="U327" i="6"/>
  <c r="V327" i="6"/>
  <c r="S328" i="6"/>
  <c r="U328" i="6"/>
  <c r="V328" i="6"/>
  <c r="S329" i="6"/>
  <c r="U329" i="6"/>
  <c r="V329" i="6"/>
  <c r="S330" i="6"/>
  <c r="U330" i="6"/>
  <c r="V330" i="6"/>
  <c r="S331" i="6"/>
  <c r="U331" i="6"/>
  <c r="V331" i="6"/>
  <c r="S332" i="6"/>
  <c r="U332" i="6"/>
  <c r="V332" i="6"/>
  <c r="S333" i="6"/>
  <c r="U333" i="6"/>
  <c r="V333" i="6"/>
  <c r="S334" i="6"/>
  <c r="U334" i="6"/>
  <c r="V334" i="6"/>
  <c r="S335" i="6"/>
  <c r="U335" i="6"/>
  <c r="V335" i="6"/>
  <c r="S336" i="6"/>
  <c r="U336" i="6"/>
  <c r="V336" i="6"/>
  <c r="S337" i="6"/>
  <c r="U337" i="6"/>
  <c r="V337" i="6"/>
  <c r="S338" i="6"/>
  <c r="U338" i="6"/>
  <c r="V338" i="6"/>
  <c r="S339" i="6"/>
  <c r="U339" i="6"/>
  <c r="V339" i="6"/>
  <c r="S340" i="6"/>
  <c r="U340" i="6"/>
  <c r="V340" i="6"/>
  <c r="S341" i="6"/>
  <c r="U341" i="6"/>
  <c r="V341" i="6"/>
  <c r="S342" i="6"/>
  <c r="U342" i="6"/>
  <c r="V342" i="6"/>
  <c r="S343" i="6"/>
  <c r="U343" i="6"/>
  <c r="V343" i="6"/>
  <c r="S344" i="6"/>
  <c r="U344" i="6"/>
  <c r="V344" i="6"/>
  <c r="S345" i="6"/>
  <c r="U345" i="6"/>
  <c r="V345" i="6"/>
  <c r="S346" i="6"/>
  <c r="U346" i="6"/>
  <c r="V346" i="6"/>
  <c r="S347" i="6"/>
  <c r="U347" i="6"/>
  <c r="V347" i="6"/>
  <c r="S348" i="6"/>
  <c r="U348" i="6"/>
  <c r="V348" i="6"/>
  <c r="S349" i="6"/>
  <c r="U349" i="6"/>
  <c r="V349" i="6"/>
  <c r="S350" i="6"/>
  <c r="U350" i="6"/>
  <c r="V350" i="6"/>
  <c r="S351" i="6"/>
  <c r="U351" i="6"/>
  <c r="V351" i="6"/>
  <c r="S2" i="6"/>
  <c r="U2" i="6"/>
  <c r="V2" i="6"/>
  <c r="N3" i="6"/>
  <c r="P3" i="6"/>
  <c r="Q3" i="6"/>
  <c r="N4" i="6"/>
  <c r="P4" i="6"/>
  <c r="Q4" i="6"/>
  <c r="N5" i="6"/>
  <c r="P5" i="6"/>
  <c r="Q5" i="6"/>
  <c r="N6" i="6"/>
  <c r="P6" i="6"/>
  <c r="Q6" i="6"/>
  <c r="N7" i="6"/>
  <c r="P7" i="6"/>
  <c r="Q7" i="6"/>
  <c r="N8" i="6"/>
  <c r="P8" i="6"/>
  <c r="Q8" i="6"/>
  <c r="N9" i="6"/>
  <c r="P9" i="6"/>
  <c r="Q9" i="6"/>
  <c r="N10" i="6"/>
  <c r="P10" i="6"/>
  <c r="Q10" i="6"/>
  <c r="N11" i="6"/>
  <c r="P11" i="6"/>
  <c r="Q11" i="6"/>
  <c r="N12" i="6"/>
  <c r="P12" i="6"/>
  <c r="Q12" i="6"/>
  <c r="N13" i="6"/>
  <c r="P13" i="6"/>
  <c r="Q13" i="6"/>
  <c r="N14" i="6"/>
  <c r="P14" i="6"/>
  <c r="Q14" i="6"/>
  <c r="N15" i="6"/>
  <c r="P15" i="6"/>
  <c r="Q15" i="6"/>
  <c r="N16" i="6"/>
  <c r="P16" i="6"/>
  <c r="Q16" i="6"/>
  <c r="N17" i="6"/>
  <c r="P17" i="6"/>
  <c r="Q17" i="6"/>
  <c r="N18" i="6"/>
  <c r="P18" i="6"/>
  <c r="Q18" i="6"/>
  <c r="N19" i="6"/>
  <c r="P19" i="6"/>
  <c r="Q19" i="6"/>
  <c r="N20" i="6"/>
  <c r="P20" i="6"/>
  <c r="Q20" i="6"/>
  <c r="N21" i="6"/>
  <c r="P21" i="6"/>
  <c r="Q21" i="6"/>
  <c r="N22" i="6"/>
  <c r="P22" i="6"/>
  <c r="Q22" i="6"/>
  <c r="N23" i="6"/>
  <c r="P23" i="6"/>
  <c r="Q23" i="6"/>
  <c r="N24" i="6"/>
  <c r="P24" i="6"/>
  <c r="Q24" i="6"/>
  <c r="N25" i="6"/>
  <c r="P25" i="6"/>
  <c r="Q25" i="6"/>
  <c r="N26" i="6"/>
  <c r="P26" i="6"/>
  <c r="Q26" i="6"/>
  <c r="N27" i="6"/>
  <c r="P27" i="6"/>
  <c r="Q27" i="6"/>
  <c r="N28" i="6"/>
  <c r="P28" i="6"/>
  <c r="Q28" i="6"/>
  <c r="N29" i="6"/>
  <c r="P29" i="6"/>
  <c r="Q29" i="6"/>
  <c r="N30" i="6"/>
  <c r="P30" i="6"/>
  <c r="Q30" i="6"/>
  <c r="N31" i="6"/>
  <c r="P31" i="6"/>
  <c r="Q31" i="6"/>
  <c r="N32" i="6"/>
  <c r="P32" i="6"/>
  <c r="Q32" i="6"/>
  <c r="N33" i="6"/>
  <c r="P33" i="6"/>
  <c r="Q33" i="6"/>
  <c r="N34" i="6"/>
  <c r="P34" i="6"/>
  <c r="Q34" i="6"/>
  <c r="N35" i="6"/>
  <c r="P35" i="6"/>
  <c r="Q35" i="6"/>
  <c r="N36" i="6"/>
  <c r="P36" i="6"/>
  <c r="Q36" i="6"/>
  <c r="N37" i="6"/>
  <c r="P37" i="6"/>
  <c r="Q37" i="6"/>
  <c r="N38" i="6"/>
  <c r="P38" i="6"/>
  <c r="Q38" i="6"/>
  <c r="N39" i="6"/>
  <c r="P39" i="6"/>
  <c r="Q39" i="6"/>
  <c r="N40" i="6"/>
  <c r="P40" i="6"/>
  <c r="Q40" i="6"/>
  <c r="N41" i="6"/>
  <c r="P41" i="6"/>
  <c r="Q41" i="6"/>
  <c r="N42" i="6"/>
  <c r="P42" i="6"/>
  <c r="Q42" i="6"/>
  <c r="N43" i="6"/>
  <c r="P43" i="6"/>
  <c r="Q43" i="6"/>
  <c r="N44" i="6"/>
  <c r="P44" i="6"/>
  <c r="Q44" i="6"/>
  <c r="N45" i="6"/>
  <c r="P45" i="6"/>
  <c r="Q45" i="6"/>
  <c r="N46" i="6"/>
  <c r="P46" i="6"/>
  <c r="Q46" i="6"/>
  <c r="N47" i="6"/>
  <c r="P47" i="6"/>
  <c r="Q47" i="6"/>
  <c r="N48" i="6"/>
  <c r="P48" i="6"/>
  <c r="Q48" i="6"/>
  <c r="N49" i="6"/>
  <c r="P49" i="6"/>
  <c r="Q49" i="6"/>
  <c r="N50" i="6"/>
  <c r="P50" i="6"/>
  <c r="Q50" i="6"/>
  <c r="N51" i="6"/>
  <c r="P51" i="6"/>
  <c r="Q51" i="6"/>
  <c r="N52" i="6"/>
  <c r="P52" i="6"/>
  <c r="Q52" i="6"/>
  <c r="N53" i="6"/>
  <c r="P53" i="6"/>
  <c r="Q53" i="6"/>
  <c r="N54" i="6"/>
  <c r="P54" i="6"/>
  <c r="Q54" i="6"/>
  <c r="N55" i="6"/>
  <c r="P55" i="6"/>
  <c r="Q55" i="6"/>
  <c r="N56" i="6"/>
  <c r="P56" i="6"/>
  <c r="Q56" i="6"/>
  <c r="N57" i="6"/>
  <c r="P57" i="6"/>
  <c r="Q57" i="6"/>
  <c r="N58" i="6"/>
  <c r="P58" i="6"/>
  <c r="Q58" i="6"/>
  <c r="N59" i="6"/>
  <c r="P59" i="6"/>
  <c r="Q59" i="6"/>
  <c r="N60" i="6"/>
  <c r="P60" i="6"/>
  <c r="Q60" i="6"/>
  <c r="N61" i="6"/>
  <c r="P61" i="6"/>
  <c r="Q61" i="6"/>
  <c r="N62" i="6"/>
  <c r="P62" i="6"/>
  <c r="Q62" i="6"/>
  <c r="N63" i="6"/>
  <c r="P63" i="6"/>
  <c r="Q63" i="6"/>
  <c r="N64" i="6"/>
  <c r="P64" i="6"/>
  <c r="Q64" i="6"/>
  <c r="N65" i="6"/>
  <c r="P65" i="6"/>
  <c r="Q65" i="6"/>
  <c r="N66" i="6"/>
  <c r="P66" i="6"/>
  <c r="Q66" i="6"/>
  <c r="N67" i="6"/>
  <c r="P67" i="6"/>
  <c r="Q67" i="6"/>
  <c r="N68" i="6"/>
  <c r="P68" i="6"/>
  <c r="Q68" i="6"/>
  <c r="N69" i="6"/>
  <c r="P69" i="6"/>
  <c r="Q69" i="6"/>
  <c r="N70" i="6"/>
  <c r="P70" i="6"/>
  <c r="Q70" i="6"/>
  <c r="N71" i="6"/>
  <c r="P71" i="6"/>
  <c r="Q71" i="6"/>
  <c r="N72" i="6"/>
  <c r="P72" i="6"/>
  <c r="Q72" i="6"/>
  <c r="N73" i="6"/>
  <c r="P73" i="6"/>
  <c r="Q73" i="6"/>
  <c r="N74" i="6"/>
  <c r="P74" i="6"/>
  <c r="Q74" i="6"/>
  <c r="N75" i="6"/>
  <c r="P75" i="6"/>
  <c r="Q75" i="6"/>
  <c r="N76" i="6"/>
  <c r="P76" i="6"/>
  <c r="Q76" i="6"/>
  <c r="N77" i="6"/>
  <c r="P77" i="6"/>
  <c r="Q77" i="6"/>
  <c r="N78" i="6"/>
  <c r="P78" i="6"/>
  <c r="Q78" i="6"/>
  <c r="N79" i="6"/>
  <c r="P79" i="6"/>
  <c r="Q79" i="6"/>
  <c r="N80" i="6"/>
  <c r="P80" i="6"/>
  <c r="Q80" i="6"/>
  <c r="N81" i="6"/>
  <c r="P81" i="6"/>
  <c r="Q81" i="6"/>
  <c r="N82" i="6"/>
  <c r="P82" i="6"/>
  <c r="Q82" i="6"/>
  <c r="N83" i="6"/>
  <c r="P83" i="6"/>
  <c r="Q83" i="6"/>
  <c r="N84" i="6"/>
  <c r="P84" i="6"/>
  <c r="Q84" i="6"/>
  <c r="N85" i="6"/>
  <c r="P85" i="6"/>
  <c r="Q85" i="6"/>
  <c r="N86" i="6"/>
  <c r="P86" i="6"/>
  <c r="Q86" i="6"/>
  <c r="N87" i="6"/>
  <c r="P87" i="6"/>
  <c r="Q87" i="6"/>
  <c r="N88" i="6"/>
  <c r="P88" i="6"/>
  <c r="Q88" i="6"/>
  <c r="N89" i="6"/>
  <c r="P89" i="6"/>
  <c r="Q89" i="6"/>
  <c r="N90" i="6"/>
  <c r="P90" i="6"/>
  <c r="Q90" i="6"/>
  <c r="N91" i="6"/>
  <c r="P91" i="6"/>
  <c r="Q91" i="6"/>
  <c r="N92" i="6"/>
  <c r="P92" i="6"/>
  <c r="Q92" i="6"/>
  <c r="N93" i="6"/>
  <c r="P93" i="6"/>
  <c r="Q93" i="6"/>
  <c r="N94" i="6"/>
  <c r="P94" i="6"/>
  <c r="Q94" i="6"/>
  <c r="N95" i="6"/>
  <c r="P95" i="6"/>
  <c r="Q95" i="6"/>
  <c r="N96" i="6"/>
  <c r="P96" i="6"/>
  <c r="Q96" i="6"/>
  <c r="N97" i="6"/>
  <c r="P97" i="6"/>
  <c r="Q97" i="6"/>
  <c r="N98" i="6"/>
  <c r="P98" i="6"/>
  <c r="Q98" i="6"/>
  <c r="N99" i="6"/>
  <c r="P99" i="6"/>
  <c r="Q99" i="6"/>
  <c r="N100" i="6"/>
  <c r="P100" i="6"/>
  <c r="Q100" i="6"/>
  <c r="N101" i="6"/>
  <c r="P101" i="6"/>
  <c r="Q101" i="6"/>
  <c r="N102" i="6"/>
  <c r="P102" i="6"/>
  <c r="Q102" i="6"/>
  <c r="N103" i="6"/>
  <c r="P103" i="6"/>
  <c r="Q103" i="6"/>
  <c r="N104" i="6"/>
  <c r="P104" i="6"/>
  <c r="Q104" i="6"/>
  <c r="N105" i="6"/>
  <c r="P105" i="6"/>
  <c r="Q105" i="6"/>
  <c r="N106" i="6"/>
  <c r="P106" i="6"/>
  <c r="Q106" i="6"/>
  <c r="N107" i="6"/>
  <c r="P107" i="6"/>
  <c r="Q107" i="6"/>
  <c r="N108" i="6"/>
  <c r="P108" i="6"/>
  <c r="Q108" i="6"/>
  <c r="N109" i="6"/>
  <c r="P109" i="6"/>
  <c r="Q109" i="6"/>
  <c r="N110" i="6"/>
  <c r="P110" i="6"/>
  <c r="Q110" i="6"/>
  <c r="N111" i="6"/>
  <c r="P111" i="6"/>
  <c r="Q111" i="6"/>
  <c r="N112" i="6"/>
  <c r="P112" i="6"/>
  <c r="Q112" i="6"/>
  <c r="N113" i="6"/>
  <c r="P113" i="6"/>
  <c r="Q113" i="6"/>
  <c r="N114" i="6"/>
  <c r="P114" i="6"/>
  <c r="Q114" i="6"/>
  <c r="N115" i="6"/>
  <c r="P115" i="6"/>
  <c r="Q115" i="6"/>
  <c r="N116" i="6"/>
  <c r="P116" i="6"/>
  <c r="Q116" i="6"/>
  <c r="N117" i="6"/>
  <c r="P117" i="6"/>
  <c r="Q117" i="6"/>
  <c r="N118" i="6"/>
  <c r="P118" i="6"/>
  <c r="Q118" i="6"/>
  <c r="N119" i="6"/>
  <c r="P119" i="6"/>
  <c r="Q119" i="6"/>
  <c r="N120" i="6"/>
  <c r="P120" i="6"/>
  <c r="Q120" i="6"/>
  <c r="N121" i="6"/>
  <c r="P121" i="6"/>
  <c r="Q121" i="6"/>
  <c r="N122" i="6"/>
  <c r="P122" i="6"/>
  <c r="Q122" i="6"/>
  <c r="N123" i="6"/>
  <c r="P123" i="6"/>
  <c r="Q123" i="6"/>
  <c r="N124" i="6"/>
  <c r="P124" i="6"/>
  <c r="Q124" i="6"/>
  <c r="N125" i="6"/>
  <c r="P125" i="6"/>
  <c r="Q125" i="6"/>
  <c r="N126" i="6"/>
  <c r="P126" i="6"/>
  <c r="Q126" i="6"/>
  <c r="N127" i="6"/>
  <c r="P127" i="6"/>
  <c r="Q127" i="6"/>
  <c r="N128" i="6"/>
  <c r="P128" i="6"/>
  <c r="Q128" i="6"/>
  <c r="N129" i="6"/>
  <c r="P129" i="6"/>
  <c r="Q129" i="6"/>
  <c r="N130" i="6"/>
  <c r="P130" i="6"/>
  <c r="Q130" i="6"/>
  <c r="N131" i="6"/>
  <c r="P131" i="6"/>
  <c r="Q131" i="6"/>
  <c r="N132" i="6"/>
  <c r="P132" i="6"/>
  <c r="Q132" i="6"/>
  <c r="N133" i="6"/>
  <c r="P133" i="6"/>
  <c r="Q133" i="6"/>
  <c r="N134" i="6"/>
  <c r="P134" i="6"/>
  <c r="Q134" i="6"/>
  <c r="N135" i="6"/>
  <c r="P135" i="6"/>
  <c r="Q135" i="6"/>
  <c r="N136" i="6"/>
  <c r="P136" i="6"/>
  <c r="Q136" i="6"/>
  <c r="N137" i="6"/>
  <c r="P137" i="6"/>
  <c r="Q137" i="6"/>
  <c r="N138" i="6"/>
  <c r="P138" i="6"/>
  <c r="Q138" i="6"/>
  <c r="N139" i="6"/>
  <c r="P139" i="6"/>
  <c r="Q139" i="6"/>
  <c r="N140" i="6"/>
  <c r="P140" i="6"/>
  <c r="Q140" i="6"/>
  <c r="N141" i="6"/>
  <c r="P141" i="6"/>
  <c r="Q141" i="6"/>
  <c r="N142" i="6"/>
  <c r="P142" i="6"/>
  <c r="Q142" i="6"/>
  <c r="N143" i="6"/>
  <c r="P143" i="6"/>
  <c r="Q143" i="6"/>
  <c r="N144" i="6"/>
  <c r="P144" i="6"/>
  <c r="Q144" i="6"/>
  <c r="N145" i="6"/>
  <c r="P145" i="6"/>
  <c r="Q145" i="6"/>
  <c r="N146" i="6"/>
  <c r="P146" i="6"/>
  <c r="Q146" i="6"/>
  <c r="N147" i="6"/>
  <c r="P147" i="6"/>
  <c r="Q147" i="6"/>
  <c r="N148" i="6"/>
  <c r="P148" i="6"/>
  <c r="Q148" i="6"/>
  <c r="N149" i="6"/>
  <c r="P149" i="6"/>
  <c r="Q149" i="6"/>
  <c r="N150" i="6"/>
  <c r="P150" i="6"/>
  <c r="Q150" i="6"/>
  <c r="N151" i="6"/>
  <c r="P151" i="6"/>
  <c r="Q151" i="6"/>
  <c r="N152" i="6"/>
  <c r="P152" i="6"/>
  <c r="Q152" i="6"/>
  <c r="N153" i="6"/>
  <c r="P153" i="6"/>
  <c r="Q153" i="6"/>
  <c r="N154" i="6"/>
  <c r="P154" i="6"/>
  <c r="Q154" i="6"/>
  <c r="N155" i="6"/>
  <c r="P155" i="6"/>
  <c r="Q155" i="6"/>
  <c r="N156" i="6"/>
  <c r="P156" i="6"/>
  <c r="Q156" i="6"/>
  <c r="N157" i="6"/>
  <c r="P157" i="6"/>
  <c r="Q157" i="6"/>
  <c r="N158" i="6"/>
  <c r="P158" i="6"/>
  <c r="Q158" i="6"/>
  <c r="N159" i="6"/>
  <c r="P159" i="6"/>
  <c r="Q159" i="6"/>
  <c r="N160" i="6"/>
  <c r="P160" i="6"/>
  <c r="Q160" i="6"/>
  <c r="N161" i="6"/>
  <c r="P161" i="6"/>
  <c r="Q161" i="6"/>
  <c r="N162" i="6"/>
  <c r="P162" i="6"/>
  <c r="Q162" i="6"/>
  <c r="N163" i="6"/>
  <c r="P163" i="6"/>
  <c r="Q163" i="6"/>
  <c r="N164" i="6"/>
  <c r="P164" i="6"/>
  <c r="Q164" i="6"/>
  <c r="N165" i="6"/>
  <c r="P165" i="6"/>
  <c r="Q165" i="6"/>
  <c r="N166" i="6"/>
  <c r="P166" i="6"/>
  <c r="Q166" i="6"/>
  <c r="N167" i="6"/>
  <c r="P167" i="6"/>
  <c r="Q167" i="6"/>
  <c r="N168" i="6"/>
  <c r="P168" i="6"/>
  <c r="Q168" i="6"/>
  <c r="N169" i="6"/>
  <c r="P169" i="6"/>
  <c r="Q169" i="6"/>
  <c r="N170" i="6"/>
  <c r="P170" i="6"/>
  <c r="Q170" i="6"/>
  <c r="N171" i="6"/>
  <c r="P171" i="6"/>
  <c r="Q171" i="6"/>
  <c r="N172" i="6"/>
  <c r="P172" i="6"/>
  <c r="Q172" i="6"/>
  <c r="N173" i="6"/>
  <c r="P173" i="6"/>
  <c r="Q173" i="6"/>
  <c r="N174" i="6"/>
  <c r="P174" i="6"/>
  <c r="Q174" i="6"/>
  <c r="N175" i="6"/>
  <c r="P175" i="6"/>
  <c r="Q175" i="6"/>
  <c r="N176" i="6"/>
  <c r="P176" i="6"/>
  <c r="Q176" i="6"/>
  <c r="N177" i="6"/>
  <c r="P177" i="6"/>
  <c r="Q177" i="6"/>
  <c r="N178" i="6"/>
  <c r="P178" i="6"/>
  <c r="Q178" i="6"/>
  <c r="N179" i="6"/>
  <c r="P179" i="6"/>
  <c r="Q179" i="6"/>
  <c r="N180" i="6"/>
  <c r="P180" i="6"/>
  <c r="Q180" i="6"/>
  <c r="N181" i="6"/>
  <c r="P181" i="6"/>
  <c r="Q181" i="6"/>
  <c r="N182" i="6"/>
  <c r="P182" i="6"/>
  <c r="Q182" i="6"/>
  <c r="N183" i="6"/>
  <c r="P183" i="6"/>
  <c r="Q183" i="6"/>
  <c r="N184" i="6"/>
  <c r="P184" i="6"/>
  <c r="Q184" i="6"/>
  <c r="N185" i="6"/>
  <c r="P185" i="6"/>
  <c r="Q185" i="6"/>
  <c r="N186" i="6"/>
  <c r="P186" i="6"/>
  <c r="Q186" i="6"/>
  <c r="N187" i="6"/>
  <c r="P187" i="6"/>
  <c r="Q187" i="6"/>
  <c r="N188" i="6"/>
  <c r="P188" i="6"/>
  <c r="Q188" i="6"/>
  <c r="N189" i="6"/>
  <c r="P189" i="6"/>
  <c r="Q189" i="6"/>
  <c r="N190" i="6"/>
  <c r="P190" i="6"/>
  <c r="Q190" i="6"/>
  <c r="N191" i="6"/>
  <c r="P191" i="6"/>
  <c r="Q191" i="6"/>
  <c r="N192" i="6"/>
  <c r="P192" i="6"/>
  <c r="Q192" i="6"/>
  <c r="N193" i="6"/>
  <c r="P193" i="6"/>
  <c r="Q193" i="6"/>
  <c r="N194" i="6"/>
  <c r="P194" i="6"/>
  <c r="Q194" i="6"/>
  <c r="N195" i="6"/>
  <c r="P195" i="6"/>
  <c r="Q195" i="6"/>
  <c r="N196" i="6"/>
  <c r="P196" i="6"/>
  <c r="Q196" i="6"/>
  <c r="N197" i="6"/>
  <c r="P197" i="6"/>
  <c r="Q197" i="6"/>
  <c r="N198" i="6"/>
  <c r="P198" i="6"/>
  <c r="Q198" i="6"/>
  <c r="N199" i="6"/>
  <c r="P199" i="6"/>
  <c r="Q199" i="6"/>
  <c r="N200" i="6"/>
  <c r="P200" i="6"/>
  <c r="Q200" i="6"/>
  <c r="N201" i="6"/>
  <c r="P201" i="6"/>
  <c r="Q201" i="6"/>
  <c r="N202" i="6"/>
  <c r="P202" i="6"/>
  <c r="Q202" i="6"/>
  <c r="N203" i="6"/>
  <c r="P203" i="6"/>
  <c r="Q203" i="6"/>
  <c r="N204" i="6"/>
  <c r="P204" i="6"/>
  <c r="Q204" i="6"/>
  <c r="N205" i="6"/>
  <c r="P205" i="6"/>
  <c r="Q205" i="6"/>
  <c r="N206" i="6"/>
  <c r="P206" i="6"/>
  <c r="Q206" i="6"/>
  <c r="N207" i="6"/>
  <c r="P207" i="6"/>
  <c r="Q207" i="6"/>
  <c r="N208" i="6"/>
  <c r="P208" i="6"/>
  <c r="Q208" i="6"/>
  <c r="N209" i="6"/>
  <c r="P209" i="6"/>
  <c r="Q209" i="6"/>
  <c r="N210" i="6"/>
  <c r="P210" i="6"/>
  <c r="Q210" i="6"/>
  <c r="N211" i="6"/>
  <c r="P211" i="6"/>
  <c r="Q211" i="6"/>
  <c r="N212" i="6"/>
  <c r="P212" i="6"/>
  <c r="Q212" i="6"/>
  <c r="N213" i="6"/>
  <c r="P213" i="6"/>
  <c r="Q213" i="6"/>
  <c r="N214" i="6"/>
  <c r="P214" i="6"/>
  <c r="Q214" i="6"/>
  <c r="N215" i="6"/>
  <c r="P215" i="6"/>
  <c r="Q215" i="6"/>
  <c r="N216" i="6"/>
  <c r="P216" i="6"/>
  <c r="Q216" i="6"/>
  <c r="N217" i="6"/>
  <c r="P217" i="6"/>
  <c r="Q217" i="6"/>
  <c r="N218" i="6"/>
  <c r="P218" i="6"/>
  <c r="Q218" i="6"/>
  <c r="N219" i="6"/>
  <c r="P219" i="6"/>
  <c r="Q219" i="6"/>
  <c r="N220" i="6"/>
  <c r="P220" i="6"/>
  <c r="Q220" i="6"/>
  <c r="N221" i="6"/>
  <c r="P221" i="6"/>
  <c r="Q221" i="6"/>
  <c r="N222" i="6"/>
  <c r="P222" i="6"/>
  <c r="Q222" i="6"/>
  <c r="N223" i="6"/>
  <c r="P223" i="6"/>
  <c r="Q223" i="6"/>
  <c r="N224" i="6"/>
  <c r="P224" i="6"/>
  <c r="Q224" i="6"/>
  <c r="N225" i="6"/>
  <c r="P225" i="6"/>
  <c r="Q225" i="6"/>
  <c r="N226" i="6"/>
  <c r="P226" i="6"/>
  <c r="Q226" i="6"/>
  <c r="N227" i="6"/>
  <c r="P227" i="6"/>
  <c r="Q227" i="6"/>
  <c r="N228" i="6"/>
  <c r="P228" i="6"/>
  <c r="Q228" i="6"/>
  <c r="N229" i="6"/>
  <c r="P229" i="6"/>
  <c r="Q229" i="6"/>
  <c r="N230" i="6"/>
  <c r="P230" i="6"/>
  <c r="Q230" i="6"/>
  <c r="N231" i="6"/>
  <c r="P231" i="6"/>
  <c r="Q231" i="6"/>
  <c r="N232" i="6"/>
  <c r="P232" i="6"/>
  <c r="Q232" i="6"/>
  <c r="N233" i="6"/>
  <c r="P233" i="6"/>
  <c r="Q233" i="6"/>
  <c r="N234" i="6"/>
  <c r="P234" i="6"/>
  <c r="Q234" i="6"/>
  <c r="N235" i="6"/>
  <c r="P235" i="6"/>
  <c r="Q235" i="6"/>
  <c r="N236" i="6"/>
  <c r="P236" i="6"/>
  <c r="Q236" i="6"/>
  <c r="N237" i="6"/>
  <c r="P237" i="6"/>
  <c r="Q237" i="6"/>
  <c r="N238" i="6"/>
  <c r="P238" i="6"/>
  <c r="Q238" i="6"/>
  <c r="N239" i="6"/>
  <c r="P239" i="6"/>
  <c r="Q239" i="6"/>
  <c r="N240" i="6"/>
  <c r="P240" i="6"/>
  <c r="Q240" i="6"/>
  <c r="N241" i="6"/>
  <c r="P241" i="6"/>
  <c r="Q241" i="6"/>
  <c r="N242" i="6"/>
  <c r="P242" i="6"/>
  <c r="Q242" i="6"/>
  <c r="N243" i="6"/>
  <c r="P243" i="6"/>
  <c r="Q243" i="6"/>
  <c r="N244" i="6"/>
  <c r="P244" i="6"/>
  <c r="Q244" i="6"/>
  <c r="N245" i="6"/>
  <c r="P245" i="6"/>
  <c r="Q245" i="6"/>
  <c r="N246" i="6"/>
  <c r="P246" i="6"/>
  <c r="Q246" i="6"/>
  <c r="N247" i="6"/>
  <c r="P247" i="6"/>
  <c r="Q247" i="6"/>
  <c r="N248" i="6"/>
  <c r="P248" i="6"/>
  <c r="Q248" i="6"/>
  <c r="N249" i="6"/>
  <c r="P249" i="6"/>
  <c r="Q249" i="6"/>
  <c r="N250" i="6"/>
  <c r="P250" i="6"/>
  <c r="Q250" i="6"/>
  <c r="N251" i="6"/>
  <c r="P251" i="6"/>
  <c r="Q251" i="6"/>
  <c r="N252" i="6"/>
  <c r="P252" i="6"/>
  <c r="Q252" i="6"/>
  <c r="N253" i="6"/>
  <c r="P253" i="6"/>
  <c r="Q253" i="6"/>
  <c r="N254" i="6"/>
  <c r="P254" i="6"/>
  <c r="Q254" i="6"/>
  <c r="N255" i="6"/>
  <c r="P255" i="6"/>
  <c r="Q255" i="6"/>
  <c r="N256" i="6"/>
  <c r="P256" i="6"/>
  <c r="Q256" i="6"/>
  <c r="N257" i="6"/>
  <c r="P257" i="6"/>
  <c r="Q257" i="6"/>
  <c r="N258" i="6"/>
  <c r="P258" i="6"/>
  <c r="Q258" i="6"/>
  <c r="N259" i="6"/>
  <c r="P259" i="6"/>
  <c r="Q259" i="6"/>
  <c r="N260" i="6"/>
  <c r="P260" i="6"/>
  <c r="Q260" i="6"/>
  <c r="N261" i="6"/>
  <c r="P261" i="6"/>
  <c r="Q261" i="6"/>
  <c r="N262" i="6"/>
  <c r="P262" i="6"/>
  <c r="Q262" i="6"/>
  <c r="N263" i="6"/>
  <c r="P263" i="6"/>
  <c r="Q263" i="6"/>
  <c r="N264" i="6"/>
  <c r="P264" i="6"/>
  <c r="Q264" i="6"/>
  <c r="N265" i="6"/>
  <c r="P265" i="6"/>
  <c r="Q265" i="6"/>
  <c r="N266" i="6"/>
  <c r="P266" i="6"/>
  <c r="Q266" i="6"/>
  <c r="N267" i="6"/>
  <c r="P267" i="6"/>
  <c r="Q267" i="6"/>
  <c r="N268" i="6"/>
  <c r="P268" i="6"/>
  <c r="Q268" i="6"/>
  <c r="N269" i="6"/>
  <c r="P269" i="6"/>
  <c r="Q269" i="6"/>
  <c r="N270" i="6"/>
  <c r="P270" i="6"/>
  <c r="Q270" i="6"/>
  <c r="N271" i="6"/>
  <c r="P271" i="6"/>
  <c r="Q271" i="6"/>
  <c r="N272" i="6"/>
  <c r="P272" i="6"/>
  <c r="Q272" i="6"/>
  <c r="N273" i="6"/>
  <c r="P273" i="6"/>
  <c r="Q273" i="6"/>
  <c r="N274" i="6"/>
  <c r="P274" i="6"/>
  <c r="Q274" i="6"/>
  <c r="N275" i="6"/>
  <c r="P275" i="6"/>
  <c r="Q275" i="6"/>
  <c r="N276" i="6"/>
  <c r="P276" i="6"/>
  <c r="Q276" i="6"/>
  <c r="N277" i="6"/>
  <c r="P277" i="6"/>
  <c r="Q277" i="6"/>
  <c r="N278" i="6"/>
  <c r="P278" i="6"/>
  <c r="Q278" i="6"/>
  <c r="N279" i="6"/>
  <c r="P279" i="6"/>
  <c r="Q279" i="6"/>
  <c r="N280" i="6"/>
  <c r="P280" i="6"/>
  <c r="Q280" i="6"/>
  <c r="N281" i="6"/>
  <c r="P281" i="6"/>
  <c r="Q281" i="6"/>
  <c r="N282" i="6"/>
  <c r="P282" i="6"/>
  <c r="Q282" i="6"/>
  <c r="N283" i="6"/>
  <c r="P283" i="6"/>
  <c r="Q283" i="6"/>
  <c r="N284" i="6"/>
  <c r="P284" i="6"/>
  <c r="Q284" i="6"/>
  <c r="N285" i="6"/>
  <c r="P285" i="6"/>
  <c r="Q285" i="6"/>
  <c r="N286" i="6"/>
  <c r="P286" i="6"/>
  <c r="Q286" i="6"/>
  <c r="N287" i="6"/>
  <c r="P287" i="6"/>
  <c r="Q287" i="6"/>
  <c r="N288" i="6"/>
  <c r="P288" i="6"/>
  <c r="Q288" i="6"/>
  <c r="N289" i="6"/>
  <c r="P289" i="6"/>
  <c r="Q289" i="6"/>
  <c r="N290" i="6"/>
  <c r="P290" i="6"/>
  <c r="Q290" i="6"/>
  <c r="N291" i="6"/>
  <c r="P291" i="6"/>
  <c r="Q291" i="6"/>
  <c r="N292" i="6"/>
  <c r="P292" i="6"/>
  <c r="Q292" i="6"/>
  <c r="N293" i="6"/>
  <c r="P293" i="6"/>
  <c r="Q293" i="6"/>
  <c r="N294" i="6"/>
  <c r="P294" i="6"/>
  <c r="Q294" i="6"/>
  <c r="N295" i="6"/>
  <c r="P295" i="6"/>
  <c r="Q295" i="6"/>
  <c r="N296" i="6"/>
  <c r="P296" i="6"/>
  <c r="Q296" i="6"/>
  <c r="N297" i="6"/>
  <c r="P297" i="6"/>
  <c r="Q297" i="6"/>
  <c r="N298" i="6"/>
  <c r="P298" i="6"/>
  <c r="Q298" i="6"/>
  <c r="N299" i="6"/>
  <c r="P299" i="6"/>
  <c r="Q299" i="6"/>
  <c r="N300" i="6"/>
  <c r="P300" i="6"/>
  <c r="Q300" i="6"/>
  <c r="N301" i="6"/>
  <c r="P301" i="6"/>
  <c r="Q301" i="6"/>
  <c r="N302" i="6"/>
  <c r="P302" i="6"/>
  <c r="Q302" i="6"/>
  <c r="N303" i="6"/>
  <c r="P303" i="6"/>
  <c r="Q303" i="6"/>
  <c r="N304" i="6"/>
  <c r="P304" i="6"/>
  <c r="Q304" i="6"/>
  <c r="N305" i="6"/>
  <c r="P305" i="6"/>
  <c r="Q305" i="6"/>
  <c r="N306" i="6"/>
  <c r="P306" i="6"/>
  <c r="Q306" i="6"/>
  <c r="N307" i="6"/>
  <c r="P307" i="6"/>
  <c r="Q307" i="6"/>
  <c r="N308" i="6"/>
  <c r="P308" i="6"/>
  <c r="Q308" i="6"/>
  <c r="N309" i="6"/>
  <c r="P309" i="6"/>
  <c r="Q309" i="6"/>
  <c r="N310" i="6"/>
  <c r="P310" i="6"/>
  <c r="Q310" i="6"/>
  <c r="N311" i="6"/>
  <c r="P311" i="6"/>
  <c r="Q311" i="6"/>
  <c r="N312" i="6"/>
  <c r="P312" i="6"/>
  <c r="Q312" i="6"/>
  <c r="N313" i="6"/>
  <c r="P313" i="6"/>
  <c r="Q313" i="6"/>
  <c r="N314" i="6"/>
  <c r="P314" i="6"/>
  <c r="Q314" i="6"/>
  <c r="N315" i="6"/>
  <c r="P315" i="6"/>
  <c r="Q315" i="6"/>
  <c r="N316" i="6"/>
  <c r="P316" i="6"/>
  <c r="Q316" i="6"/>
  <c r="N317" i="6"/>
  <c r="P317" i="6"/>
  <c r="Q317" i="6"/>
  <c r="N318" i="6"/>
  <c r="P318" i="6"/>
  <c r="Q318" i="6"/>
  <c r="N319" i="6"/>
  <c r="P319" i="6"/>
  <c r="Q319" i="6"/>
  <c r="N320" i="6"/>
  <c r="P320" i="6"/>
  <c r="Q320" i="6"/>
  <c r="N321" i="6"/>
  <c r="P321" i="6"/>
  <c r="Q321" i="6"/>
  <c r="N322" i="6"/>
  <c r="P322" i="6"/>
  <c r="Q322" i="6"/>
  <c r="N323" i="6"/>
  <c r="P323" i="6"/>
  <c r="Q323" i="6"/>
  <c r="N324" i="6"/>
  <c r="P324" i="6"/>
  <c r="Q324" i="6"/>
  <c r="N325" i="6"/>
  <c r="P325" i="6"/>
  <c r="Q325" i="6"/>
  <c r="N326" i="6"/>
  <c r="P326" i="6"/>
  <c r="Q326" i="6"/>
  <c r="N327" i="6"/>
  <c r="P327" i="6"/>
  <c r="Q327" i="6"/>
  <c r="N328" i="6"/>
  <c r="P328" i="6"/>
  <c r="Q328" i="6"/>
  <c r="N329" i="6"/>
  <c r="P329" i="6"/>
  <c r="Q329" i="6"/>
  <c r="N330" i="6"/>
  <c r="P330" i="6"/>
  <c r="Q330" i="6"/>
  <c r="N331" i="6"/>
  <c r="P331" i="6"/>
  <c r="Q331" i="6"/>
  <c r="N332" i="6"/>
  <c r="P332" i="6"/>
  <c r="Q332" i="6"/>
  <c r="N333" i="6"/>
  <c r="P333" i="6"/>
  <c r="Q333" i="6"/>
  <c r="N334" i="6"/>
  <c r="P334" i="6"/>
  <c r="Q334" i="6"/>
  <c r="N335" i="6"/>
  <c r="P335" i="6"/>
  <c r="Q335" i="6"/>
  <c r="N336" i="6"/>
  <c r="P336" i="6"/>
  <c r="Q336" i="6"/>
  <c r="N337" i="6"/>
  <c r="P337" i="6"/>
  <c r="Q337" i="6"/>
  <c r="N338" i="6"/>
  <c r="P338" i="6"/>
  <c r="Q338" i="6"/>
  <c r="N339" i="6"/>
  <c r="P339" i="6"/>
  <c r="Q339" i="6"/>
  <c r="N340" i="6"/>
  <c r="P340" i="6"/>
  <c r="Q340" i="6"/>
  <c r="N341" i="6"/>
  <c r="P341" i="6"/>
  <c r="Q341" i="6"/>
  <c r="N342" i="6"/>
  <c r="P342" i="6"/>
  <c r="Q342" i="6"/>
  <c r="N343" i="6"/>
  <c r="P343" i="6"/>
  <c r="Q343" i="6"/>
  <c r="N344" i="6"/>
  <c r="P344" i="6"/>
  <c r="Q344" i="6"/>
  <c r="N345" i="6"/>
  <c r="P345" i="6"/>
  <c r="Q345" i="6"/>
  <c r="N346" i="6"/>
  <c r="P346" i="6"/>
  <c r="Q346" i="6"/>
  <c r="N347" i="6"/>
  <c r="P347" i="6"/>
  <c r="Q347" i="6"/>
  <c r="N348" i="6"/>
  <c r="P348" i="6"/>
  <c r="Q348" i="6"/>
  <c r="N349" i="6"/>
  <c r="P349" i="6"/>
  <c r="Q349" i="6"/>
  <c r="N350" i="6"/>
  <c r="P350" i="6"/>
  <c r="Q350" i="6"/>
  <c r="N351" i="6"/>
  <c r="P351" i="6"/>
  <c r="Q351" i="6"/>
  <c r="N2" i="6"/>
  <c r="P2" i="6"/>
  <c r="Q2" i="6"/>
  <c r="I3" i="6"/>
  <c r="K3" i="6"/>
  <c r="L3" i="6"/>
  <c r="I4" i="6"/>
  <c r="K4" i="6"/>
  <c r="L4" i="6"/>
  <c r="I5" i="6"/>
  <c r="K5" i="6"/>
  <c r="L5" i="6"/>
  <c r="I6" i="6"/>
  <c r="K6" i="6"/>
  <c r="L6" i="6"/>
  <c r="I7" i="6"/>
  <c r="K7" i="6"/>
  <c r="L7" i="6"/>
  <c r="I8" i="6"/>
  <c r="K8" i="6"/>
  <c r="L8" i="6"/>
  <c r="I9" i="6"/>
  <c r="K9" i="6"/>
  <c r="L9" i="6"/>
  <c r="I10" i="6"/>
  <c r="K10" i="6"/>
  <c r="L10" i="6"/>
  <c r="I11" i="6"/>
  <c r="K11" i="6"/>
  <c r="L11" i="6"/>
  <c r="I12" i="6"/>
  <c r="K12" i="6"/>
  <c r="L12" i="6"/>
  <c r="I13" i="6"/>
  <c r="K13" i="6"/>
  <c r="L13" i="6"/>
  <c r="I14" i="6"/>
  <c r="K14" i="6"/>
  <c r="L14" i="6"/>
  <c r="I15" i="6"/>
  <c r="K15" i="6"/>
  <c r="L15" i="6"/>
  <c r="I16" i="6"/>
  <c r="K16" i="6"/>
  <c r="L16" i="6"/>
  <c r="I17" i="6"/>
  <c r="K17" i="6"/>
  <c r="L17" i="6"/>
  <c r="I18" i="6"/>
  <c r="K18" i="6"/>
  <c r="L18" i="6"/>
  <c r="I19" i="6"/>
  <c r="K19" i="6"/>
  <c r="L19" i="6"/>
  <c r="I20" i="6"/>
  <c r="K20" i="6"/>
  <c r="L20" i="6"/>
  <c r="I21" i="6"/>
  <c r="K21" i="6"/>
  <c r="L21" i="6"/>
  <c r="I22" i="6"/>
  <c r="K22" i="6"/>
  <c r="L22" i="6"/>
  <c r="I23" i="6"/>
  <c r="K23" i="6"/>
  <c r="L23" i="6"/>
  <c r="I24" i="6"/>
  <c r="K24" i="6"/>
  <c r="L24" i="6"/>
  <c r="I25" i="6"/>
  <c r="K25" i="6"/>
  <c r="L25" i="6"/>
  <c r="I26" i="6"/>
  <c r="K26" i="6"/>
  <c r="L26" i="6"/>
  <c r="I27" i="6"/>
  <c r="K27" i="6"/>
  <c r="L27" i="6"/>
  <c r="I28" i="6"/>
  <c r="K28" i="6"/>
  <c r="L28" i="6"/>
  <c r="I29" i="6"/>
  <c r="K29" i="6"/>
  <c r="L29" i="6"/>
  <c r="I30" i="6"/>
  <c r="K30" i="6"/>
  <c r="L30" i="6"/>
  <c r="I31" i="6"/>
  <c r="K31" i="6"/>
  <c r="L31" i="6"/>
  <c r="I32" i="6"/>
  <c r="K32" i="6"/>
  <c r="L32" i="6"/>
  <c r="I33" i="6"/>
  <c r="K33" i="6"/>
  <c r="L33" i="6"/>
  <c r="I34" i="6"/>
  <c r="K34" i="6"/>
  <c r="L34" i="6"/>
  <c r="I35" i="6"/>
  <c r="K35" i="6"/>
  <c r="L35" i="6"/>
  <c r="I36" i="6"/>
  <c r="K36" i="6"/>
  <c r="L36" i="6"/>
  <c r="I37" i="6"/>
  <c r="K37" i="6"/>
  <c r="L37" i="6"/>
  <c r="I38" i="6"/>
  <c r="K38" i="6"/>
  <c r="L38" i="6"/>
  <c r="I39" i="6"/>
  <c r="K39" i="6"/>
  <c r="L39" i="6"/>
  <c r="I40" i="6"/>
  <c r="K40" i="6"/>
  <c r="L40" i="6"/>
  <c r="I41" i="6"/>
  <c r="K41" i="6"/>
  <c r="L41" i="6"/>
  <c r="I42" i="6"/>
  <c r="K42" i="6"/>
  <c r="L42" i="6"/>
  <c r="I43" i="6"/>
  <c r="K43" i="6"/>
  <c r="L43" i="6"/>
  <c r="I44" i="6"/>
  <c r="K44" i="6"/>
  <c r="L44" i="6"/>
  <c r="I45" i="6"/>
  <c r="K45" i="6"/>
  <c r="L45" i="6"/>
  <c r="I46" i="6"/>
  <c r="K46" i="6"/>
  <c r="L46" i="6"/>
  <c r="I47" i="6"/>
  <c r="K47" i="6"/>
  <c r="L47" i="6"/>
  <c r="I48" i="6"/>
  <c r="K48" i="6"/>
  <c r="L48" i="6"/>
  <c r="I49" i="6"/>
  <c r="K49" i="6"/>
  <c r="L49" i="6"/>
  <c r="I50" i="6"/>
  <c r="K50" i="6"/>
  <c r="L50" i="6"/>
  <c r="I51" i="6"/>
  <c r="K51" i="6"/>
  <c r="L51" i="6"/>
  <c r="I52" i="6"/>
  <c r="K52" i="6"/>
  <c r="L52" i="6"/>
  <c r="I53" i="6"/>
  <c r="K53" i="6"/>
  <c r="L53" i="6"/>
  <c r="I54" i="6"/>
  <c r="K54" i="6"/>
  <c r="L54" i="6"/>
  <c r="I55" i="6"/>
  <c r="K55" i="6"/>
  <c r="L55" i="6"/>
  <c r="I56" i="6"/>
  <c r="K56" i="6"/>
  <c r="L56" i="6"/>
  <c r="I57" i="6"/>
  <c r="K57" i="6"/>
  <c r="L57" i="6"/>
  <c r="I58" i="6"/>
  <c r="K58" i="6"/>
  <c r="L58" i="6"/>
  <c r="I59" i="6"/>
  <c r="K59" i="6"/>
  <c r="L59" i="6"/>
  <c r="I60" i="6"/>
  <c r="K60" i="6"/>
  <c r="L60" i="6"/>
  <c r="I61" i="6"/>
  <c r="K61" i="6"/>
  <c r="L61" i="6"/>
  <c r="I62" i="6"/>
  <c r="K62" i="6"/>
  <c r="L62" i="6"/>
  <c r="I63" i="6"/>
  <c r="K63" i="6"/>
  <c r="L63" i="6"/>
  <c r="I64" i="6"/>
  <c r="K64" i="6"/>
  <c r="L64" i="6"/>
  <c r="I65" i="6"/>
  <c r="K65" i="6"/>
  <c r="L65" i="6"/>
  <c r="I66" i="6"/>
  <c r="K66" i="6"/>
  <c r="L66" i="6"/>
  <c r="I67" i="6"/>
  <c r="K67" i="6"/>
  <c r="L67" i="6"/>
  <c r="I68" i="6"/>
  <c r="K68" i="6"/>
  <c r="L68" i="6"/>
  <c r="I69" i="6"/>
  <c r="K69" i="6"/>
  <c r="L69" i="6"/>
  <c r="I70" i="6"/>
  <c r="K70" i="6"/>
  <c r="L70" i="6"/>
  <c r="I71" i="6"/>
  <c r="K71" i="6"/>
  <c r="L71" i="6"/>
  <c r="I72" i="6"/>
  <c r="K72" i="6"/>
  <c r="L72" i="6"/>
  <c r="I73" i="6"/>
  <c r="K73" i="6"/>
  <c r="L73" i="6"/>
  <c r="I74" i="6"/>
  <c r="K74" i="6"/>
  <c r="L74" i="6"/>
  <c r="I75" i="6"/>
  <c r="K75" i="6"/>
  <c r="L75" i="6"/>
  <c r="I76" i="6"/>
  <c r="K76" i="6"/>
  <c r="L76" i="6"/>
  <c r="I77" i="6"/>
  <c r="K77" i="6"/>
  <c r="L77" i="6"/>
  <c r="I78" i="6"/>
  <c r="K78" i="6"/>
  <c r="L78" i="6"/>
  <c r="I79" i="6"/>
  <c r="K79" i="6"/>
  <c r="L79" i="6"/>
  <c r="I80" i="6"/>
  <c r="K80" i="6"/>
  <c r="L80" i="6"/>
  <c r="I81" i="6"/>
  <c r="K81" i="6"/>
  <c r="L81" i="6"/>
  <c r="I82" i="6"/>
  <c r="K82" i="6"/>
  <c r="L82" i="6"/>
  <c r="I83" i="6"/>
  <c r="K83" i="6"/>
  <c r="L83" i="6"/>
  <c r="I84" i="6"/>
  <c r="K84" i="6"/>
  <c r="L84" i="6"/>
  <c r="I85" i="6"/>
  <c r="K85" i="6"/>
  <c r="L85" i="6"/>
  <c r="I86" i="6"/>
  <c r="K86" i="6"/>
  <c r="L86" i="6"/>
  <c r="I87" i="6"/>
  <c r="K87" i="6"/>
  <c r="L87" i="6"/>
  <c r="I88" i="6"/>
  <c r="K88" i="6"/>
  <c r="L88" i="6"/>
  <c r="I89" i="6"/>
  <c r="K89" i="6"/>
  <c r="L89" i="6"/>
  <c r="I90" i="6"/>
  <c r="K90" i="6"/>
  <c r="L90" i="6"/>
  <c r="I91" i="6"/>
  <c r="K91" i="6"/>
  <c r="L91" i="6"/>
  <c r="I92" i="6"/>
  <c r="K92" i="6"/>
  <c r="L92" i="6"/>
  <c r="I93" i="6"/>
  <c r="K93" i="6"/>
  <c r="L93" i="6"/>
  <c r="I94" i="6"/>
  <c r="K94" i="6"/>
  <c r="L94" i="6"/>
  <c r="I95" i="6"/>
  <c r="K95" i="6"/>
  <c r="L95" i="6"/>
  <c r="I96" i="6"/>
  <c r="K96" i="6"/>
  <c r="L96" i="6"/>
  <c r="I97" i="6"/>
  <c r="K97" i="6"/>
  <c r="L97" i="6"/>
  <c r="I98" i="6"/>
  <c r="K98" i="6"/>
  <c r="L98" i="6"/>
  <c r="I99" i="6"/>
  <c r="K99" i="6"/>
  <c r="L99" i="6"/>
  <c r="I100" i="6"/>
  <c r="K100" i="6"/>
  <c r="L100" i="6"/>
  <c r="I101" i="6"/>
  <c r="K101" i="6"/>
  <c r="L101" i="6"/>
  <c r="I102" i="6"/>
  <c r="K102" i="6"/>
  <c r="L102" i="6"/>
  <c r="I103" i="6"/>
  <c r="K103" i="6"/>
  <c r="L103" i="6"/>
  <c r="I104" i="6"/>
  <c r="K104" i="6"/>
  <c r="L104" i="6"/>
  <c r="I105" i="6"/>
  <c r="K105" i="6"/>
  <c r="L105" i="6"/>
  <c r="I106" i="6"/>
  <c r="K106" i="6"/>
  <c r="L106" i="6"/>
  <c r="I107" i="6"/>
  <c r="K107" i="6"/>
  <c r="L107" i="6"/>
  <c r="I108" i="6"/>
  <c r="K108" i="6"/>
  <c r="L108" i="6"/>
  <c r="I109" i="6"/>
  <c r="K109" i="6"/>
  <c r="L109" i="6"/>
  <c r="I110" i="6"/>
  <c r="K110" i="6"/>
  <c r="L110" i="6"/>
  <c r="I111" i="6"/>
  <c r="K111" i="6"/>
  <c r="L111" i="6"/>
  <c r="I112" i="6"/>
  <c r="K112" i="6"/>
  <c r="L112" i="6"/>
  <c r="I113" i="6"/>
  <c r="K113" i="6"/>
  <c r="L113" i="6"/>
  <c r="I114" i="6"/>
  <c r="K114" i="6"/>
  <c r="L114" i="6"/>
  <c r="I115" i="6"/>
  <c r="K115" i="6"/>
  <c r="L115" i="6"/>
  <c r="I116" i="6"/>
  <c r="K116" i="6"/>
  <c r="L116" i="6"/>
  <c r="I117" i="6"/>
  <c r="K117" i="6"/>
  <c r="L117" i="6"/>
  <c r="I118" i="6"/>
  <c r="K118" i="6"/>
  <c r="L118" i="6"/>
  <c r="I119" i="6"/>
  <c r="K119" i="6"/>
  <c r="L119" i="6"/>
  <c r="I120" i="6"/>
  <c r="K120" i="6"/>
  <c r="L120" i="6"/>
  <c r="I121" i="6"/>
  <c r="K121" i="6"/>
  <c r="L121" i="6"/>
  <c r="I122" i="6"/>
  <c r="K122" i="6"/>
  <c r="L122" i="6"/>
  <c r="I123" i="6"/>
  <c r="K123" i="6"/>
  <c r="L123" i="6"/>
  <c r="I124" i="6"/>
  <c r="K124" i="6"/>
  <c r="L124" i="6"/>
  <c r="I125" i="6"/>
  <c r="K125" i="6"/>
  <c r="L125" i="6"/>
  <c r="I126" i="6"/>
  <c r="K126" i="6"/>
  <c r="L126" i="6"/>
  <c r="I127" i="6"/>
  <c r="K127" i="6"/>
  <c r="L127" i="6"/>
  <c r="I128" i="6"/>
  <c r="K128" i="6"/>
  <c r="L128" i="6"/>
  <c r="I129" i="6"/>
  <c r="K129" i="6"/>
  <c r="L129" i="6"/>
  <c r="I130" i="6"/>
  <c r="K130" i="6"/>
  <c r="L130" i="6"/>
  <c r="I131" i="6"/>
  <c r="K131" i="6"/>
  <c r="L131" i="6"/>
  <c r="I132" i="6"/>
  <c r="K132" i="6"/>
  <c r="L132" i="6"/>
  <c r="I133" i="6"/>
  <c r="K133" i="6"/>
  <c r="L133" i="6"/>
  <c r="I134" i="6"/>
  <c r="K134" i="6"/>
  <c r="L134" i="6"/>
  <c r="I135" i="6"/>
  <c r="K135" i="6"/>
  <c r="L135" i="6"/>
  <c r="I136" i="6"/>
  <c r="K136" i="6"/>
  <c r="L136" i="6"/>
  <c r="I137" i="6"/>
  <c r="K137" i="6"/>
  <c r="L137" i="6"/>
  <c r="I138" i="6"/>
  <c r="K138" i="6"/>
  <c r="L138" i="6"/>
  <c r="I139" i="6"/>
  <c r="K139" i="6"/>
  <c r="L139" i="6"/>
  <c r="I140" i="6"/>
  <c r="K140" i="6"/>
  <c r="L140" i="6"/>
  <c r="I141" i="6"/>
  <c r="K141" i="6"/>
  <c r="L141" i="6"/>
  <c r="I142" i="6"/>
  <c r="K142" i="6"/>
  <c r="L142" i="6"/>
  <c r="I143" i="6"/>
  <c r="K143" i="6"/>
  <c r="L143" i="6"/>
  <c r="I144" i="6"/>
  <c r="K144" i="6"/>
  <c r="L144" i="6"/>
  <c r="I145" i="6"/>
  <c r="K145" i="6"/>
  <c r="L145" i="6"/>
  <c r="I146" i="6"/>
  <c r="K146" i="6"/>
  <c r="L146" i="6"/>
  <c r="I147" i="6"/>
  <c r="K147" i="6"/>
  <c r="L147" i="6"/>
  <c r="I148" i="6"/>
  <c r="K148" i="6"/>
  <c r="L148" i="6"/>
  <c r="I149" i="6"/>
  <c r="K149" i="6"/>
  <c r="L149" i="6"/>
  <c r="I150" i="6"/>
  <c r="K150" i="6"/>
  <c r="L150" i="6"/>
  <c r="I151" i="6"/>
  <c r="K151" i="6"/>
  <c r="L151" i="6"/>
  <c r="I152" i="6"/>
  <c r="K152" i="6"/>
  <c r="L152" i="6"/>
  <c r="I153" i="6"/>
  <c r="K153" i="6"/>
  <c r="L153" i="6"/>
  <c r="I154" i="6"/>
  <c r="K154" i="6"/>
  <c r="L154" i="6"/>
  <c r="I155" i="6"/>
  <c r="K155" i="6"/>
  <c r="L155" i="6"/>
  <c r="I156" i="6"/>
  <c r="K156" i="6"/>
  <c r="L156" i="6"/>
  <c r="I157" i="6"/>
  <c r="K157" i="6"/>
  <c r="L157" i="6"/>
  <c r="I158" i="6"/>
  <c r="K158" i="6"/>
  <c r="L158" i="6"/>
  <c r="I159" i="6"/>
  <c r="K159" i="6"/>
  <c r="L159" i="6"/>
  <c r="I160" i="6"/>
  <c r="K160" i="6"/>
  <c r="L160" i="6"/>
  <c r="I161" i="6"/>
  <c r="K161" i="6"/>
  <c r="L161" i="6"/>
  <c r="I162" i="6"/>
  <c r="K162" i="6"/>
  <c r="L162" i="6"/>
  <c r="I163" i="6"/>
  <c r="K163" i="6"/>
  <c r="L163" i="6"/>
  <c r="I164" i="6"/>
  <c r="K164" i="6"/>
  <c r="L164" i="6"/>
  <c r="I165" i="6"/>
  <c r="K165" i="6"/>
  <c r="L165" i="6"/>
  <c r="I166" i="6"/>
  <c r="K166" i="6"/>
  <c r="L166" i="6"/>
  <c r="I167" i="6"/>
  <c r="K167" i="6"/>
  <c r="L167" i="6"/>
  <c r="I168" i="6"/>
  <c r="K168" i="6"/>
  <c r="L168" i="6"/>
  <c r="I169" i="6"/>
  <c r="K169" i="6"/>
  <c r="L169" i="6"/>
  <c r="I170" i="6"/>
  <c r="K170" i="6"/>
  <c r="L170" i="6"/>
  <c r="I171" i="6"/>
  <c r="K171" i="6"/>
  <c r="L171" i="6"/>
  <c r="I172" i="6"/>
  <c r="K172" i="6"/>
  <c r="L172" i="6"/>
  <c r="I173" i="6"/>
  <c r="K173" i="6"/>
  <c r="L173" i="6"/>
  <c r="I174" i="6"/>
  <c r="K174" i="6"/>
  <c r="L174" i="6"/>
  <c r="I175" i="6"/>
  <c r="K175" i="6"/>
  <c r="L175" i="6"/>
  <c r="I176" i="6"/>
  <c r="K176" i="6"/>
  <c r="L176" i="6"/>
  <c r="I177" i="6"/>
  <c r="K177" i="6"/>
  <c r="L177" i="6"/>
  <c r="I178" i="6"/>
  <c r="K178" i="6"/>
  <c r="L178" i="6"/>
  <c r="I179" i="6"/>
  <c r="K179" i="6"/>
  <c r="L179" i="6"/>
  <c r="I180" i="6"/>
  <c r="K180" i="6"/>
  <c r="L180" i="6"/>
  <c r="I181" i="6"/>
  <c r="K181" i="6"/>
  <c r="L181" i="6"/>
  <c r="I182" i="6"/>
  <c r="K182" i="6"/>
  <c r="L182" i="6"/>
  <c r="I183" i="6"/>
  <c r="K183" i="6"/>
  <c r="L183" i="6"/>
  <c r="I184" i="6"/>
  <c r="K184" i="6"/>
  <c r="L184" i="6"/>
  <c r="I185" i="6"/>
  <c r="K185" i="6"/>
  <c r="L185" i="6"/>
  <c r="I186" i="6"/>
  <c r="K186" i="6"/>
  <c r="L186" i="6"/>
  <c r="I187" i="6"/>
  <c r="K187" i="6"/>
  <c r="L187" i="6"/>
  <c r="I188" i="6"/>
  <c r="K188" i="6"/>
  <c r="L188" i="6"/>
  <c r="I189" i="6"/>
  <c r="K189" i="6"/>
  <c r="L189" i="6"/>
  <c r="I190" i="6"/>
  <c r="K190" i="6"/>
  <c r="L190" i="6"/>
  <c r="I191" i="6"/>
  <c r="K191" i="6"/>
  <c r="L191" i="6"/>
  <c r="I192" i="6"/>
  <c r="K192" i="6"/>
  <c r="L192" i="6"/>
  <c r="I193" i="6"/>
  <c r="K193" i="6"/>
  <c r="L193" i="6"/>
  <c r="I194" i="6"/>
  <c r="K194" i="6"/>
  <c r="L194" i="6"/>
  <c r="I195" i="6"/>
  <c r="K195" i="6"/>
  <c r="L195" i="6"/>
  <c r="I196" i="6"/>
  <c r="K196" i="6"/>
  <c r="L196" i="6"/>
  <c r="I197" i="6"/>
  <c r="K197" i="6"/>
  <c r="L197" i="6"/>
  <c r="I198" i="6"/>
  <c r="K198" i="6"/>
  <c r="L198" i="6"/>
  <c r="I199" i="6"/>
  <c r="K199" i="6"/>
  <c r="L199" i="6"/>
  <c r="I200" i="6"/>
  <c r="K200" i="6"/>
  <c r="L200" i="6"/>
  <c r="I201" i="6"/>
  <c r="K201" i="6"/>
  <c r="L201" i="6"/>
  <c r="I202" i="6"/>
  <c r="K202" i="6"/>
  <c r="L202" i="6"/>
  <c r="I203" i="6"/>
  <c r="K203" i="6"/>
  <c r="L203" i="6"/>
  <c r="I204" i="6"/>
  <c r="K204" i="6"/>
  <c r="L204" i="6"/>
  <c r="I205" i="6"/>
  <c r="K205" i="6"/>
  <c r="L205" i="6"/>
  <c r="I206" i="6"/>
  <c r="K206" i="6"/>
  <c r="L206" i="6"/>
  <c r="I207" i="6"/>
  <c r="K207" i="6"/>
  <c r="L207" i="6"/>
  <c r="I208" i="6"/>
  <c r="K208" i="6"/>
  <c r="L208" i="6"/>
  <c r="I209" i="6"/>
  <c r="K209" i="6"/>
  <c r="L209" i="6"/>
  <c r="I210" i="6"/>
  <c r="K210" i="6"/>
  <c r="L210" i="6"/>
  <c r="I211" i="6"/>
  <c r="K211" i="6"/>
  <c r="L211" i="6"/>
  <c r="I212" i="6"/>
  <c r="K212" i="6"/>
  <c r="L212" i="6"/>
  <c r="I213" i="6"/>
  <c r="K213" i="6"/>
  <c r="L213" i="6"/>
  <c r="I214" i="6"/>
  <c r="K214" i="6"/>
  <c r="L214" i="6"/>
  <c r="I215" i="6"/>
  <c r="K215" i="6"/>
  <c r="L215" i="6"/>
  <c r="I216" i="6"/>
  <c r="K216" i="6"/>
  <c r="L216" i="6"/>
  <c r="I217" i="6"/>
  <c r="K217" i="6"/>
  <c r="L217" i="6"/>
  <c r="I218" i="6"/>
  <c r="K218" i="6"/>
  <c r="L218" i="6"/>
  <c r="I219" i="6"/>
  <c r="K219" i="6"/>
  <c r="L219" i="6"/>
  <c r="I220" i="6"/>
  <c r="K220" i="6"/>
  <c r="L220" i="6"/>
  <c r="I221" i="6"/>
  <c r="K221" i="6"/>
  <c r="L221" i="6"/>
  <c r="I222" i="6"/>
  <c r="K222" i="6"/>
  <c r="L222" i="6"/>
  <c r="I223" i="6"/>
  <c r="K223" i="6"/>
  <c r="L223" i="6"/>
  <c r="I224" i="6"/>
  <c r="K224" i="6"/>
  <c r="L224" i="6"/>
  <c r="I225" i="6"/>
  <c r="K225" i="6"/>
  <c r="L225" i="6"/>
  <c r="I226" i="6"/>
  <c r="K226" i="6"/>
  <c r="L226" i="6"/>
  <c r="I227" i="6"/>
  <c r="K227" i="6"/>
  <c r="L227" i="6"/>
  <c r="I228" i="6"/>
  <c r="K228" i="6"/>
  <c r="L228" i="6"/>
  <c r="I229" i="6"/>
  <c r="K229" i="6"/>
  <c r="L229" i="6"/>
  <c r="I230" i="6"/>
  <c r="K230" i="6"/>
  <c r="L230" i="6"/>
  <c r="I231" i="6"/>
  <c r="K231" i="6"/>
  <c r="L231" i="6"/>
  <c r="I232" i="6"/>
  <c r="K232" i="6"/>
  <c r="L232" i="6"/>
  <c r="I233" i="6"/>
  <c r="K233" i="6"/>
  <c r="L233" i="6"/>
  <c r="I234" i="6"/>
  <c r="K234" i="6"/>
  <c r="L234" i="6"/>
  <c r="I235" i="6"/>
  <c r="K235" i="6"/>
  <c r="L235" i="6"/>
  <c r="I236" i="6"/>
  <c r="K236" i="6"/>
  <c r="L236" i="6"/>
  <c r="I237" i="6"/>
  <c r="K237" i="6"/>
  <c r="L237" i="6"/>
  <c r="I238" i="6"/>
  <c r="K238" i="6"/>
  <c r="L238" i="6"/>
  <c r="I239" i="6"/>
  <c r="K239" i="6"/>
  <c r="L239" i="6"/>
  <c r="I240" i="6"/>
  <c r="K240" i="6"/>
  <c r="L240" i="6"/>
  <c r="I241" i="6"/>
  <c r="K241" i="6"/>
  <c r="L241" i="6"/>
  <c r="I242" i="6"/>
  <c r="K242" i="6"/>
  <c r="L242" i="6"/>
  <c r="I243" i="6"/>
  <c r="K243" i="6"/>
  <c r="L243" i="6"/>
  <c r="I244" i="6"/>
  <c r="K244" i="6"/>
  <c r="L244" i="6"/>
  <c r="I245" i="6"/>
  <c r="K245" i="6"/>
  <c r="L245" i="6"/>
  <c r="I246" i="6"/>
  <c r="K246" i="6"/>
  <c r="L246" i="6"/>
  <c r="I247" i="6"/>
  <c r="K247" i="6"/>
  <c r="L247" i="6"/>
  <c r="I248" i="6"/>
  <c r="K248" i="6"/>
  <c r="L248" i="6"/>
  <c r="I249" i="6"/>
  <c r="K249" i="6"/>
  <c r="L249" i="6"/>
  <c r="I250" i="6"/>
  <c r="K250" i="6"/>
  <c r="L250" i="6"/>
  <c r="I251" i="6"/>
  <c r="K251" i="6"/>
  <c r="L251" i="6"/>
  <c r="I252" i="6"/>
  <c r="K252" i="6"/>
  <c r="L252" i="6"/>
  <c r="I253" i="6"/>
  <c r="K253" i="6"/>
  <c r="L253" i="6"/>
  <c r="I254" i="6"/>
  <c r="K254" i="6"/>
  <c r="L254" i="6"/>
  <c r="I255" i="6"/>
  <c r="K255" i="6"/>
  <c r="L255" i="6"/>
  <c r="I256" i="6"/>
  <c r="K256" i="6"/>
  <c r="L256" i="6"/>
  <c r="I257" i="6"/>
  <c r="K257" i="6"/>
  <c r="L257" i="6"/>
  <c r="I258" i="6"/>
  <c r="K258" i="6"/>
  <c r="L258" i="6"/>
  <c r="I259" i="6"/>
  <c r="K259" i="6"/>
  <c r="L259" i="6"/>
  <c r="I260" i="6"/>
  <c r="K260" i="6"/>
  <c r="L260" i="6"/>
  <c r="I261" i="6"/>
  <c r="K261" i="6"/>
  <c r="L261" i="6"/>
  <c r="I262" i="6"/>
  <c r="K262" i="6"/>
  <c r="L262" i="6"/>
  <c r="I263" i="6"/>
  <c r="K263" i="6"/>
  <c r="L263" i="6"/>
  <c r="I264" i="6"/>
  <c r="K264" i="6"/>
  <c r="L264" i="6"/>
  <c r="I265" i="6"/>
  <c r="K265" i="6"/>
  <c r="L265" i="6"/>
  <c r="I266" i="6"/>
  <c r="K266" i="6"/>
  <c r="L266" i="6"/>
  <c r="I267" i="6"/>
  <c r="K267" i="6"/>
  <c r="L267" i="6"/>
  <c r="I268" i="6"/>
  <c r="K268" i="6"/>
  <c r="L268" i="6"/>
  <c r="I269" i="6"/>
  <c r="K269" i="6"/>
  <c r="L269" i="6"/>
  <c r="I270" i="6"/>
  <c r="K270" i="6"/>
  <c r="L270" i="6"/>
  <c r="I271" i="6"/>
  <c r="K271" i="6"/>
  <c r="L271" i="6"/>
  <c r="I272" i="6"/>
  <c r="K272" i="6"/>
  <c r="L272" i="6"/>
  <c r="I273" i="6"/>
  <c r="K273" i="6"/>
  <c r="L273" i="6"/>
  <c r="I274" i="6"/>
  <c r="K274" i="6"/>
  <c r="L274" i="6"/>
  <c r="I275" i="6"/>
  <c r="K275" i="6"/>
  <c r="L275" i="6"/>
  <c r="I276" i="6"/>
  <c r="K276" i="6"/>
  <c r="L276" i="6"/>
  <c r="I277" i="6"/>
  <c r="K277" i="6"/>
  <c r="L277" i="6"/>
  <c r="I278" i="6"/>
  <c r="K278" i="6"/>
  <c r="L278" i="6"/>
  <c r="I279" i="6"/>
  <c r="K279" i="6"/>
  <c r="L279" i="6"/>
  <c r="I280" i="6"/>
  <c r="K280" i="6"/>
  <c r="L280" i="6"/>
  <c r="I281" i="6"/>
  <c r="K281" i="6"/>
  <c r="L281" i="6"/>
  <c r="I282" i="6"/>
  <c r="K282" i="6"/>
  <c r="L282" i="6"/>
  <c r="I283" i="6"/>
  <c r="K283" i="6"/>
  <c r="L283" i="6"/>
  <c r="I284" i="6"/>
  <c r="K284" i="6"/>
  <c r="L284" i="6"/>
  <c r="I285" i="6"/>
  <c r="K285" i="6"/>
  <c r="L285" i="6"/>
  <c r="I286" i="6"/>
  <c r="K286" i="6"/>
  <c r="L286" i="6"/>
  <c r="I287" i="6"/>
  <c r="K287" i="6"/>
  <c r="L287" i="6"/>
  <c r="I288" i="6"/>
  <c r="K288" i="6"/>
  <c r="L288" i="6"/>
  <c r="I289" i="6"/>
  <c r="K289" i="6"/>
  <c r="L289" i="6"/>
  <c r="I290" i="6"/>
  <c r="K290" i="6"/>
  <c r="L290" i="6"/>
  <c r="I291" i="6"/>
  <c r="K291" i="6"/>
  <c r="L291" i="6"/>
  <c r="I292" i="6"/>
  <c r="K292" i="6"/>
  <c r="L292" i="6"/>
  <c r="I293" i="6"/>
  <c r="K293" i="6"/>
  <c r="L293" i="6"/>
  <c r="I294" i="6"/>
  <c r="K294" i="6"/>
  <c r="L294" i="6"/>
  <c r="I295" i="6"/>
  <c r="K295" i="6"/>
  <c r="L295" i="6"/>
  <c r="I296" i="6"/>
  <c r="K296" i="6"/>
  <c r="L296" i="6"/>
  <c r="I297" i="6"/>
  <c r="K297" i="6"/>
  <c r="L297" i="6"/>
  <c r="I298" i="6"/>
  <c r="K298" i="6"/>
  <c r="L298" i="6"/>
  <c r="I299" i="6"/>
  <c r="K299" i="6"/>
  <c r="L299" i="6"/>
  <c r="I300" i="6"/>
  <c r="K300" i="6"/>
  <c r="L300" i="6"/>
  <c r="I301" i="6"/>
  <c r="K301" i="6"/>
  <c r="L301" i="6"/>
  <c r="I302" i="6"/>
  <c r="K302" i="6"/>
  <c r="L302" i="6"/>
  <c r="I303" i="6"/>
  <c r="K303" i="6"/>
  <c r="L303" i="6"/>
  <c r="I304" i="6"/>
  <c r="K304" i="6"/>
  <c r="L304" i="6"/>
  <c r="I305" i="6"/>
  <c r="K305" i="6"/>
  <c r="L305" i="6"/>
  <c r="I306" i="6"/>
  <c r="K306" i="6"/>
  <c r="L306" i="6"/>
  <c r="I307" i="6"/>
  <c r="K307" i="6"/>
  <c r="L307" i="6"/>
  <c r="I308" i="6"/>
  <c r="K308" i="6"/>
  <c r="L308" i="6"/>
  <c r="I309" i="6"/>
  <c r="K309" i="6"/>
  <c r="L309" i="6"/>
  <c r="I310" i="6"/>
  <c r="K310" i="6"/>
  <c r="L310" i="6"/>
  <c r="I311" i="6"/>
  <c r="K311" i="6"/>
  <c r="L311" i="6"/>
  <c r="I312" i="6"/>
  <c r="K312" i="6"/>
  <c r="L312" i="6"/>
  <c r="I313" i="6"/>
  <c r="K313" i="6"/>
  <c r="L313" i="6"/>
  <c r="I314" i="6"/>
  <c r="K314" i="6"/>
  <c r="L314" i="6"/>
  <c r="I315" i="6"/>
  <c r="K315" i="6"/>
  <c r="L315" i="6"/>
  <c r="I316" i="6"/>
  <c r="K316" i="6"/>
  <c r="L316" i="6"/>
  <c r="I317" i="6"/>
  <c r="K317" i="6"/>
  <c r="L317" i="6"/>
  <c r="I318" i="6"/>
  <c r="K318" i="6"/>
  <c r="L318" i="6"/>
  <c r="I319" i="6"/>
  <c r="K319" i="6"/>
  <c r="L319" i="6"/>
  <c r="I320" i="6"/>
  <c r="K320" i="6"/>
  <c r="L320" i="6"/>
  <c r="I321" i="6"/>
  <c r="K321" i="6"/>
  <c r="L321" i="6"/>
  <c r="I322" i="6"/>
  <c r="K322" i="6"/>
  <c r="L322" i="6"/>
  <c r="I323" i="6"/>
  <c r="K323" i="6"/>
  <c r="L323" i="6"/>
  <c r="I324" i="6"/>
  <c r="K324" i="6"/>
  <c r="L324" i="6"/>
  <c r="I325" i="6"/>
  <c r="K325" i="6"/>
  <c r="L325" i="6"/>
  <c r="I326" i="6"/>
  <c r="K326" i="6"/>
  <c r="L326" i="6"/>
  <c r="I327" i="6"/>
  <c r="K327" i="6"/>
  <c r="L327" i="6"/>
  <c r="I328" i="6"/>
  <c r="K328" i="6"/>
  <c r="L328" i="6"/>
  <c r="I329" i="6"/>
  <c r="K329" i="6"/>
  <c r="L329" i="6"/>
  <c r="I330" i="6"/>
  <c r="K330" i="6"/>
  <c r="L330" i="6"/>
  <c r="I331" i="6"/>
  <c r="K331" i="6"/>
  <c r="L331" i="6"/>
  <c r="I332" i="6"/>
  <c r="K332" i="6"/>
  <c r="L332" i="6"/>
  <c r="I333" i="6"/>
  <c r="K333" i="6"/>
  <c r="L333" i="6"/>
  <c r="I334" i="6"/>
  <c r="K334" i="6"/>
  <c r="L334" i="6"/>
  <c r="I335" i="6"/>
  <c r="K335" i="6"/>
  <c r="L335" i="6"/>
  <c r="I336" i="6"/>
  <c r="K336" i="6"/>
  <c r="L336" i="6"/>
  <c r="I337" i="6"/>
  <c r="K337" i="6"/>
  <c r="L337" i="6"/>
  <c r="I338" i="6"/>
  <c r="K338" i="6"/>
  <c r="L338" i="6"/>
  <c r="I339" i="6"/>
  <c r="K339" i="6"/>
  <c r="L339" i="6"/>
  <c r="I340" i="6"/>
  <c r="K340" i="6"/>
  <c r="L340" i="6"/>
  <c r="I341" i="6"/>
  <c r="K341" i="6"/>
  <c r="L341" i="6"/>
  <c r="I342" i="6"/>
  <c r="K342" i="6"/>
  <c r="L342" i="6"/>
  <c r="I343" i="6"/>
  <c r="K343" i="6"/>
  <c r="L343" i="6"/>
  <c r="I344" i="6"/>
  <c r="K344" i="6"/>
  <c r="L344" i="6"/>
  <c r="I345" i="6"/>
  <c r="K345" i="6"/>
  <c r="L345" i="6"/>
  <c r="I346" i="6"/>
  <c r="K346" i="6"/>
  <c r="L346" i="6"/>
  <c r="I347" i="6"/>
  <c r="K347" i="6"/>
  <c r="L347" i="6"/>
  <c r="I348" i="6"/>
  <c r="K348" i="6"/>
  <c r="L348" i="6"/>
  <c r="I349" i="6"/>
  <c r="K349" i="6"/>
  <c r="L349" i="6"/>
  <c r="I350" i="6"/>
  <c r="K350" i="6"/>
  <c r="L350" i="6"/>
  <c r="I351" i="6"/>
  <c r="K351" i="6"/>
  <c r="L351" i="6"/>
  <c r="I2" i="6"/>
  <c r="K2" i="6"/>
  <c r="L2" i="6"/>
  <c r="D3" i="6"/>
  <c r="F3" i="6"/>
  <c r="G3" i="6"/>
  <c r="D4" i="6"/>
  <c r="F4" i="6"/>
  <c r="G4" i="6"/>
  <c r="D5" i="6"/>
  <c r="F5" i="6"/>
  <c r="G5" i="6"/>
  <c r="D6" i="6"/>
  <c r="F6" i="6"/>
  <c r="G6" i="6"/>
  <c r="D7" i="6"/>
  <c r="F7" i="6"/>
  <c r="G7" i="6"/>
  <c r="D8" i="6"/>
  <c r="F8" i="6"/>
  <c r="G8" i="6"/>
  <c r="D9" i="6"/>
  <c r="F9" i="6"/>
  <c r="G9" i="6"/>
  <c r="D10" i="6"/>
  <c r="F10" i="6"/>
  <c r="G10" i="6"/>
  <c r="D11" i="6"/>
  <c r="F11" i="6"/>
  <c r="G11" i="6"/>
  <c r="D12" i="6"/>
  <c r="F12" i="6"/>
  <c r="G12" i="6"/>
  <c r="D13" i="6"/>
  <c r="F13" i="6"/>
  <c r="G13" i="6"/>
  <c r="D14" i="6"/>
  <c r="F14" i="6"/>
  <c r="G14" i="6"/>
  <c r="D15" i="6"/>
  <c r="F15" i="6"/>
  <c r="G15" i="6"/>
  <c r="D16" i="6"/>
  <c r="F16" i="6"/>
  <c r="G16" i="6"/>
  <c r="D17" i="6"/>
  <c r="F17" i="6"/>
  <c r="G17" i="6"/>
  <c r="D18" i="6"/>
  <c r="F18" i="6"/>
  <c r="G18" i="6"/>
  <c r="D19" i="6"/>
  <c r="F19" i="6"/>
  <c r="G19" i="6"/>
  <c r="D20" i="6"/>
  <c r="F20" i="6"/>
  <c r="G20" i="6"/>
  <c r="D21" i="6"/>
  <c r="F21" i="6"/>
  <c r="G21" i="6"/>
  <c r="D22" i="6"/>
  <c r="F22" i="6"/>
  <c r="G22" i="6"/>
  <c r="D23" i="6"/>
  <c r="F23" i="6"/>
  <c r="G23" i="6"/>
  <c r="D24" i="6"/>
  <c r="F24" i="6"/>
  <c r="G24" i="6"/>
  <c r="D25" i="6"/>
  <c r="F25" i="6"/>
  <c r="G25" i="6"/>
  <c r="D26" i="6"/>
  <c r="F26" i="6"/>
  <c r="G26" i="6"/>
  <c r="D27" i="6"/>
  <c r="F27" i="6"/>
  <c r="G27" i="6"/>
  <c r="D28" i="6"/>
  <c r="F28" i="6"/>
  <c r="G28" i="6"/>
  <c r="D29" i="6"/>
  <c r="F29" i="6"/>
  <c r="G29" i="6"/>
  <c r="D30" i="6"/>
  <c r="F30" i="6"/>
  <c r="G30" i="6"/>
  <c r="D31" i="6"/>
  <c r="F31" i="6"/>
  <c r="G31" i="6"/>
  <c r="D32" i="6"/>
  <c r="F32" i="6"/>
  <c r="G32" i="6"/>
  <c r="D33" i="6"/>
  <c r="F33" i="6"/>
  <c r="G33" i="6"/>
  <c r="D34" i="6"/>
  <c r="F34" i="6"/>
  <c r="G34" i="6"/>
  <c r="D35" i="6"/>
  <c r="F35" i="6"/>
  <c r="G35" i="6"/>
  <c r="D36" i="6"/>
  <c r="F36" i="6"/>
  <c r="G36" i="6"/>
  <c r="D37" i="6"/>
  <c r="F37" i="6"/>
  <c r="G37" i="6"/>
  <c r="D38" i="6"/>
  <c r="F38" i="6"/>
  <c r="G38" i="6"/>
  <c r="D39" i="6"/>
  <c r="F39" i="6"/>
  <c r="G39" i="6"/>
  <c r="D40" i="6"/>
  <c r="F40" i="6"/>
  <c r="G40" i="6"/>
  <c r="D41" i="6"/>
  <c r="F41" i="6"/>
  <c r="G41" i="6"/>
  <c r="D42" i="6"/>
  <c r="F42" i="6"/>
  <c r="G42" i="6"/>
  <c r="D43" i="6"/>
  <c r="F43" i="6"/>
  <c r="G43" i="6"/>
  <c r="D44" i="6"/>
  <c r="F44" i="6"/>
  <c r="G44" i="6"/>
  <c r="D45" i="6"/>
  <c r="F45" i="6"/>
  <c r="G45" i="6"/>
  <c r="D46" i="6"/>
  <c r="F46" i="6"/>
  <c r="G46" i="6"/>
  <c r="D47" i="6"/>
  <c r="F47" i="6"/>
  <c r="G47" i="6"/>
  <c r="D48" i="6"/>
  <c r="F48" i="6"/>
  <c r="G48" i="6"/>
  <c r="D49" i="6"/>
  <c r="F49" i="6"/>
  <c r="G49" i="6"/>
  <c r="D50" i="6"/>
  <c r="F50" i="6"/>
  <c r="G50" i="6"/>
  <c r="D51" i="6"/>
  <c r="F51" i="6"/>
  <c r="G51" i="6"/>
  <c r="D52" i="6"/>
  <c r="F52" i="6"/>
  <c r="G52" i="6"/>
  <c r="D53" i="6"/>
  <c r="F53" i="6"/>
  <c r="G53" i="6"/>
  <c r="D54" i="6"/>
  <c r="F54" i="6"/>
  <c r="G54" i="6"/>
  <c r="D55" i="6"/>
  <c r="F55" i="6"/>
  <c r="G55" i="6"/>
  <c r="D56" i="6"/>
  <c r="F56" i="6"/>
  <c r="G56" i="6"/>
  <c r="D57" i="6"/>
  <c r="F57" i="6"/>
  <c r="G57" i="6"/>
  <c r="D58" i="6"/>
  <c r="F58" i="6"/>
  <c r="G58" i="6"/>
  <c r="D59" i="6"/>
  <c r="F59" i="6"/>
  <c r="G59" i="6"/>
  <c r="D60" i="6"/>
  <c r="F60" i="6"/>
  <c r="G60" i="6"/>
  <c r="D61" i="6"/>
  <c r="F61" i="6"/>
  <c r="G61" i="6"/>
  <c r="D62" i="6"/>
  <c r="F62" i="6"/>
  <c r="G62" i="6"/>
  <c r="D63" i="6"/>
  <c r="F63" i="6"/>
  <c r="G63" i="6"/>
  <c r="D64" i="6"/>
  <c r="F64" i="6"/>
  <c r="G64" i="6"/>
  <c r="D65" i="6"/>
  <c r="F65" i="6"/>
  <c r="G65" i="6"/>
  <c r="D66" i="6"/>
  <c r="F66" i="6"/>
  <c r="G66" i="6"/>
  <c r="D67" i="6"/>
  <c r="F67" i="6"/>
  <c r="G67" i="6"/>
  <c r="D68" i="6"/>
  <c r="F68" i="6"/>
  <c r="G68" i="6"/>
  <c r="D69" i="6"/>
  <c r="F69" i="6"/>
  <c r="G69" i="6"/>
  <c r="D70" i="6"/>
  <c r="F70" i="6"/>
  <c r="G70" i="6"/>
  <c r="D71" i="6"/>
  <c r="F71" i="6"/>
  <c r="G71" i="6"/>
  <c r="D72" i="6"/>
  <c r="F72" i="6"/>
  <c r="G72" i="6"/>
  <c r="D73" i="6"/>
  <c r="F73" i="6"/>
  <c r="G73" i="6"/>
  <c r="D74" i="6"/>
  <c r="F74" i="6"/>
  <c r="G74" i="6"/>
  <c r="D75" i="6"/>
  <c r="F75" i="6"/>
  <c r="G75" i="6"/>
  <c r="D76" i="6"/>
  <c r="F76" i="6"/>
  <c r="G76" i="6"/>
  <c r="D77" i="6"/>
  <c r="F77" i="6"/>
  <c r="G77" i="6"/>
  <c r="D78" i="6"/>
  <c r="F78" i="6"/>
  <c r="G78" i="6"/>
  <c r="D79" i="6"/>
  <c r="F79" i="6"/>
  <c r="G79" i="6"/>
  <c r="D80" i="6"/>
  <c r="F80" i="6"/>
  <c r="G80" i="6"/>
  <c r="D81" i="6"/>
  <c r="F81" i="6"/>
  <c r="G81" i="6"/>
  <c r="D82" i="6"/>
  <c r="F82" i="6"/>
  <c r="G82" i="6"/>
  <c r="D83" i="6"/>
  <c r="F83" i="6"/>
  <c r="G83" i="6"/>
  <c r="D84" i="6"/>
  <c r="F84" i="6"/>
  <c r="G84" i="6"/>
  <c r="D85" i="6"/>
  <c r="F85" i="6"/>
  <c r="G85" i="6"/>
  <c r="D86" i="6"/>
  <c r="F86" i="6"/>
  <c r="G86" i="6"/>
  <c r="D87" i="6"/>
  <c r="F87" i="6"/>
  <c r="G87" i="6"/>
  <c r="D88" i="6"/>
  <c r="F88" i="6"/>
  <c r="G88" i="6"/>
  <c r="D89" i="6"/>
  <c r="F89" i="6"/>
  <c r="G89" i="6"/>
  <c r="D90" i="6"/>
  <c r="F90" i="6"/>
  <c r="G90" i="6"/>
  <c r="D91" i="6"/>
  <c r="F91" i="6"/>
  <c r="G91" i="6"/>
  <c r="D92" i="6"/>
  <c r="F92" i="6"/>
  <c r="G92" i="6"/>
  <c r="D93" i="6"/>
  <c r="F93" i="6"/>
  <c r="G93" i="6"/>
  <c r="D94" i="6"/>
  <c r="F94" i="6"/>
  <c r="G94" i="6"/>
  <c r="D95" i="6"/>
  <c r="F95" i="6"/>
  <c r="G95" i="6"/>
  <c r="D96" i="6"/>
  <c r="F96" i="6"/>
  <c r="G96" i="6"/>
  <c r="D97" i="6"/>
  <c r="F97" i="6"/>
  <c r="G97" i="6"/>
  <c r="D98" i="6"/>
  <c r="F98" i="6"/>
  <c r="G98" i="6"/>
  <c r="D99" i="6"/>
  <c r="F99" i="6"/>
  <c r="G99" i="6"/>
  <c r="D100" i="6"/>
  <c r="F100" i="6"/>
  <c r="G100" i="6"/>
  <c r="D101" i="6"/>
  <c r="F101" i="6"/>
  <c r="G101" i="6"/>
  <c r="D102" i="6"/>
  <c r="F102" i="6"/>
  <c r="G102" i="6"/>
  <c r="D103" i="6"/>
  <c r="F103" i="6"/>
  <c r="G103" i="6"/>
  <c r="D104" i="6"/>
  <c r="F104" i="6"/>
  <c r="G104" i="6"/>
  <c r="D105" i="6"/>
  <c r="F105" i="6"/>
  <c r="G105" i="6"/>
  <c r="D106" i="6"/>
  <c r="F106" i="6"/>
  <c r="G106" i="6"/>
  <c r="D107" i="6"/>
  <c r="F107" i="6"/>
  <c r="G107" i="6"/>
  <c r="D108" i="6"/>
  <c r="F108" i="6"/>
  <c r="G108" i="6"/>
  <c r="D109" i="6"/>
  <c r="F109" i="6"/>
  <c r="G109" i="6"/>
  <c r="D110" i="6"/>
  <c r="F110" i="6"/>
  <c r="G110" i="6"/>
  <c r="D111" i="6"/>
  <c r="F111" i="6"/>
  <c r="G111" i="6"/>
  <c r="D112" i="6"/>
  <c r="F112" i="6"/>
  <c r="G112" i="6"/>
  <c r="D113" i="6"/>
  <c r="F113" i="6"/>
  <c r="G113" i="6"/>
  <c r="D114" i="6"/>
  <c r="F114" i="6"/>
  <c r="G114" i="6"/>
  <c r="D115" i="6"/>
  <c r="F115" i="6"/>
  <c r="G115" i="6"/>
  <c r="D116" i="6"/>
  <c r="F116" i="6"/>
  <c r="G116" i="6"/>
  <c r="D117" i="6"/>
  <c r="F117" i="6"/>
  <c r="G117" i="6"/>
  <c r="D118" i="6"/>
  <c r="F118" i="6"/>
  <c r="G118" i="6"/>
  <c r="D119" i="6"/>
  <c r="F119" i="6"/>
  <c r="G119" i="6"/>
  <c r="D120" i="6"/>
  <c r="F120" i="6"/>
  <c r="G120" i="6"/>
  <c r="D121" i="6"/>
  <c r="F121" i="6"/>
  <c r="G121" i="6"/>
  <c r="D122" i="6"/>
  <c r="F122" i="6"/>
  <c r="G122" i="6"/>
  <c r="D123" i="6"/>
  <c r="F123" i="6"/>
  <c r="G123" i="6"/>
  <c r="D124" i="6"/>
  <c r="F124" i="6"/>
  <c r="G124" i="6"/>
  <c r="D125" i="6"/>
  <c r="F125" i="6"/>
  <c r="G125" i="6"/>
  <c r="D126" i="6"/>
  <c r="F126" i="6"/>
  <c r="G126" i="6"/>
  <c r="D127" i="6"/>
  <c r="F127" i="6"/>
  <c r="G127" i="6"/>
  <c r="D128" i="6"/>
  <c r="F128" i="6"/>
  <c r="G128" i="6"/>
  <c r="D129" i="6"/>
  <c r="F129" i="6"/>
  <c r="G129" i="6"/>
  <c r="D130" i="6"/>
  <c r="F130" i="6"/>
  <c r="G130" i="6"/>
  <c r="D131" i="6"/>
  <c r="F131" i="6"/>
  <c r="G131" i="6"/>
  <c r="D132" i="6"/>
  <c r="F132" i="6"/>
  <c r="G132" i="6"/>
  <c r="D133" i="6"/>
  <c r="F133" i="6"/>
  <c r="G133" i="6"/>
  <c r="D134" i="6"/>
  <c r="F134" i="6"/>
  <c r="G134" i="6"/>
  <c r="D135" i="6"/>
  <c r="F135" i="6"/>
  <c r="G135" i="6"/>
  <c r="D136" i="6"/>
  <c r="F136" i="6"/>
  <c r="G136" i="6"/>
  <c r="D137" i="6"/>
  <c r="F137" i="6"/>
  <c r="G137" i="6"/>
  <c r="D138" i="6"/>
  <c r="F138" i="6"/>
  <c r="G138" i="6"/>
  <c r="D139" i="6"/>
  <c r="F139" i="6"/>
  <c r="G139" i="6"/>
  <c r="D140" i="6"/>
  <c r="F140" i="6"/>
  <c r="G140" i="6"/>
  <c r="D141" i="6"/>
  <c r="F141" i="6"/>
  <c r="G141" i="6"/>
  <c r="D142" i="6"/>
  <c r="F142" i="6"/>
  <c r="G142" i="6"/>
  <c r="D143" i="6"/>
  <c r="F143" i="6"/>
  <c r="G143" i="6"/>
  <c r="D144" i="6"/>
  <c r="F144" i="6"/>
  <c r="G144" i="6"/>
  <c r="D145" i="6"/>
  <c r="F145" i="6"/>
  <c r="G145" i="6"/>
  <c r="D146" i="6"/>
  <c r="F146" i="6"/>
  <c r="G146" i="6"/>
  <c r="D147" i="6"/>
  <c r="F147" i="6"/>
  <c r="G147" i="6"/>
  <c r="D148" i="6"/>
  <c r="F148" i="6"/>
  <c r="G148" i="6"/>
  <c r="D149" i="6"/>
  <c r="F149" i="6"/>
  <c r="G149" i="6"/>
  <c r="D150" i="6"/>
  <c r="F150" i="6"/>
  <c r="G150" i="6"/>
  <c r="D151" i="6"/>
  <c r="F151" i="6"/>
  <c r="G151" i="6"/>
  <c r="D152" i="6"/>
  <c r="F152" i="6"/>
  <c r="G152" i="6"/>
  <c r="D153" i="6"/>
  <c r="F153" i="6"/>
  <c r="G153" i="6"/>
  <c r="D154" i="6"/>
  <c r="F154" i="6"/>
  <c r="G154" i="6"/>
  <c r="D155" i="6"/>
  <c r="F155" i="6"/>
  <c r="G155" i="6"/>
  <c r="D156" i="6"/>
  <c r="F156" i="6"/>
  <c r="G156" i="6"/>
  <c r="D157" i="6"/>
  <c r="F157" i="6"/>
  <c r="G157" i="6"/>
  <c r="D158" i="6"/>
  <c r="F158" i="6"/>
  <c r="G158" i="6"/>
  <c r="D159" i="6"/>
  <c r="F159" i="6"/>
  <c r="G159" i="6"/>
  <c r="D160" i="6"/>
  <c r="F160" i="6"/>
  <c r="G160" i="6"/>
  <c r="D161" i="6"/>
  <c r="F161" i="6"/>
  <c r="G161" i="6"/>
  <c r="D162" i="6"/>
  <c r="F162" i="6"/>
  <c r="G162" i="6"/>
  <c r="D163" i="6"/>
  <c r="F163" i="6"/>
  <c r="G163" i="6"/>
  <c r="D164" i="6"/>
  <c r="F164" i="6"/>
  <c r="G164" i="6"/>
  <c r="D165" i="6"/>
  <c r="F165" i="6"/>
  <c r="G165" i="6"/>
  <c r="D166" i="6"/>
  <c r="F166" i="6"/>
  <c r="G166" i="6"/>
  <c r="D167" i="6"/>
  <c r="F167" i="6"/>
  <c r="G167" i="6"/>
  <c r="D168" i="6"/>
  <c r="F168" i="6"/>
  <c r="G168" i="6"/>
  <c r="D169" i="6"/>
  <c r="F169" i="6"/>
  <c r="G169" i="6"/>
  <c r="D170" i="6"/>
  <c r="F170" i="6"/>
  <c r="G170" i="6"/>
  <c r="D171" i="6"/>
  <c r="F171" i="6"/>
  <c r="G171" i="6"/>
  <c r="D172" i="6"/>
  <c r="F172" i="6"/>
  <c r="G172" i="6"/>
  <c r="D173" i="6"/>
  <c r="F173" i="6"/>
  <c r="G173" i="6"/>
  <c r="D174" i="6"/>
  <c r="F174" i="6"/>
  <c r="G174" i="6"/>
  <c r="D175" i="6"/>
  <c r="F175" i="6"/>
  <c r="G175" i="6"/>
  <c r="D176" i="6"/>
  <c r="F176" i="6"/>
  <c r="G176" i="6"/>
  <c r="D177" i="6"/>
  <c r="F177" i="6"/>
  <c r="G177" i="6"/>
  <c r="D178" i="6"/>
  <c r="F178" i="6"/>
  <c r="G178" i="6"/>
  <c r="D179" i="6"/>
  <c r="F179" i="6"/>
  <c r="G179" i="6"/>
  <c r="D180" i="6"/>
  <c r="F180" i="6"/>
  <c r="G180" i="6"/>
  <c r="D181" i="6"/>
  <c r="F181" i="6"/>
  <c r="G181" i="6"/>
  <c r="D182" i="6"/>
  <c r="F182" i="6"/>
  <c r="G182" i="6"/>
  <c r="D183" i="6"/>
  <c r="F183" i="6"/>
  <c r="G183" i="6"/>
  <c r="D184" i="6"/>
  <c r="F184" i="6"/>
  <c r="G184" i="6"/>
  <c r="D185" i="6"/>
  <c r="F185" i="6"/>
  <c r="G185" i="6"/>
  <c r="D186" i="6"/>
  <c r="F186" i="6"/>
  <c r="G186" i="6"/>
  <c r="D187" i="6"/>
  <c r="F187" i="6"/>
  <c r="G187" i="6"/>
  <c r="D188" i="6"/>
  <c r="F188" i="6"/>
  <c r="G188" i="6"/>
  <c r="D189" i="6"/>
  <c r="F189" i="6"/>
  <c r="G189" i="6"/>
  <c r="D190" i="6"/>
  <c r="F190" i="6"/>
  <c r="G190" i="6"/>
  <c r="D191" i="6"/>
  <c r="F191" i="6"/>
  <c r="G191" i="6"/>
  <c r="D192" i="6"/>
  <c r="F192" i="6"/>
  <c r="G192" i="6"/>
  <c r="D193" i="6"/>
  <c r="F193" i="6"/>
  <c r="G193" i="6"/>
  <c r="D194" i="6"/>
  <c r="F194" i="6"/>
  <c r="G194" i="6"/>
  <c r="D195" i="6"/>
  <c r="F195" i="6"/>
  <c r="G195" i="6"/>
  <c r="D196" i="6"/>
  <c r="F196" i="6"/>
  <c r="G196" i="6"/>
  <c r="D197" i="6"/>
  <c r="F197" i="6"/>
  <c r="G197" i="6"/>
  <c r="D198" i="6"/>
  <c r="F198" i="6"/>
  <c r="G198" i="6"/>
  <c r="D199" i="6"/>
  <c r="F199" i="6"/>
  <c r="G199" i="6"/>
  <c r="D200" i="6"/>
  <c r="F200" i="6"/>
  <c r="G200" i="6"/>
  <c r="D201" i="6"/>
  <c r="F201" i="6"/>
  <c r="G201" i="6"/>
  <c r="D202" i="6"/>
  <c r="F202" i="6"/>
  <c r="G202" i="6"/>
  <c r="D203" i="6"/>
  <c r="F203" i="6"/>
  <c r="G203" i="6"/>
  <c r="D204" i="6"/>
  <c r="F204" i="6"/>
  <c r="G204" i="6"/>
  <c r="D205" i="6"/>
  <c r="F205" i="6"/>
  <c r="G205" i="6"/>
  <c r="D206" i="6"/>
  <c r="F206" i="6"/>
  <c r="G206" i="6"/>
  <c r="D207" i="6"/>
  <c r="F207" i="6"/>
  <c r="G207" i="6"/>
  <c r="D208" i="6"/>
  <c r="F208" i="6"/>
  <c r="G208" i="6"/>
  <c r="D209" i="6"/>
  <c r="F209" i="6"/>
  <c r="G209" i="6"/>
  <c r="D210" i="6"/>
  <c r="F210" i="6"/>
  <c r="G210" i="6"/>
  <c r="D211" i="6"/>
  <c r="F211" i="6"/>
  <c r="G211" i="6"/>
  <c r="D212" i="6"/>
  <c r="F212" i="6"/>
  <c r="G212" i="6"/>
  <c r="D213" i="6"/>
  <c r="F213" i="6"/>
  <c r="G213" i="6"/>
  <c r="D214" i="6"/>
  <c r="F214" i="6"/>
  <c r="G214" i="6"/>
  <c r="D215" i="6"/>
  <c r="F215" i="6"/>
  <c r="G215" i="6"/>
  <c r="D216" i="6"/>
  <c r="F216" i="6"/>
  <c r="G216" i="6"/>
  <c r="D217" i="6"/>
  <c r="F217" i="6"/>
  <c r="G217" i="6"/>
  <c r="D218" i="6"/>
  <c r="F218" i="6"/>
  <c r="G218" i="6"/>
  <c r="D219" i="6"/>
  <c r="F219" i="6"/>
  <c r="G219" i="6"/>
  <c r="D220" i="6"/>
  <c r="F220" i="6"/>
  <c r="G220" i="6"/>
  <c r="D221" i="6"/>
  <c r="F221" i="6"/>
  <c r="G221" i="6"/>
  <c r="D222" i="6"/>
  <c r="F222" i="6"/>
  <c r="G222" i="6"/>
  <c r="D223" i="6"/>
  <c r="F223" i="6"/>
  <c r="G223" i="6"/>
  <c r="D224" i="6"/>
  <c r="F224" i="6"/>
  <c r="G224" i="6"/>
  <c r="D225" i="6"/>
  <c r="F225" i="6"/>
  <c r="G225" i="6"/>
  <c r="D226" i="6"/>
  <c r="F226" i="6"/>
  <c r="G226" i="6"/>
  <c r="D227" i="6"/>
  <c r="F227" i="6"/>
  <c r="G227" i="6"/>
  <c r="D228" i="6"/>
  <c r="F228" i="6"/>
  <c r="G228" i="6"/>
  <c r="D229" i="6"/>
  <c r="F229" i="6"/>
  <c r="G229" i="6"/>
  <c r="D230" i="6"/>
  <c r="F230" i="6"/>
  <c r="G230" i="6"/>
  <c r="D231" i="6"/>
  <c r="F231" i="6"/>
  <c r="G231" i="6"/>
  <c r="D232" i="6"/>
  <c r="F232" i="6"/>
  <c r="G232" i="6"/>
  <c r="D233" i="6"/>
  <c r="F233" i="6"/>
  <c r="G233" i="6"/>
  <c r="D234" i="6"/>
  <c r="F234" i="6"/>
  <c r="G234" i="6"/>
  <c r="D235" i="6"/>
  <c r="F235" i="6"/>
  <c r="G235" i="6"/>
  <c r="D236" i="6"/>
  <c r="F236" i="6"/>
  <c r="G236" i="6"/>
  <c r="D237" i="6"/>
  <c r="F237" i="6"/>
  <c r="G237" i="6"/>
  <c r="D238" i="6"/>
  <c r="F238" i="6"/>
  <c r="G238" i="6"/>
  <c r="D239" i="6"/>
  <c r="F239" i="6"/>
  <c r="G239" i="6"/>
  <c r="D240" i="6"/>
  <c r="F240" i="6"/>
  <c r="G240" i="6"/>
  <c r="D241" i="6"/>
  <c r="F241" i="6"/>
  <c r="G241" i="6"/>
  <c r="D242" i="6"/>
  <c r="F242" i="6"/>
  <c r="G242" i="6"/>
  <c r="D243" i="6"/>
  <c r="F243" i="6"/>
  <c r="G243" i="6"/>
  <c r="D244" i="6"/>
  <c r="F244" i="6"/>
  <c r="G244" i="6"/>
  <c r="D245" i="6"/>
  <c r="F245" i="6"/>
  <c r="G245" i="6"/>
  <c r="D246" i="6"/>
  <c r="F246" i="6"/>
  <c r="G246" i="6"/>
  <c r="D247" i="6"/>
  <c r="F247" i="6"/>
  <c r="G247" i="6"/>
  <c r="D248" i="6"/>
  <c r="F248" i="6"/>
  <c r="G248" i="6"/>
  <c r="D249" i="6"/>
  <c r="F249" i="6"/>
  <c r="G249" i="6"/>
  <c r="D250" i="6"/>
  <c r="F250" i="6"/>
  <c r="G250" i="6"/>
  <c r="D251" i="6"/>
  <c r="F251" i="6"/>
  <c r="G251" i="6"/>
  <c r="D252" i="6"/>
  <c r="F252" i="6"/>
  <c r="G252" i="6"/>
  <c r="D253" i="6"/>
  <c r="F253" i="6"/>
  <c r="G253" i="6"/>
  <c r="D254" i="6"/>
  <c r="F254" i="6"/>
  <c r="G254" i="6"/>
  <c r="D255" i="6"/>
  <c r="F255" i="6"/>
  <c r="G255" i="6"/>
  <c r="D256" i="6"/>
  <c r="F256" i="6"/>
  <c r="G256" i="6"/>
  <c r="D257" i="6"/>
  <c r="F257" i="6"/>
  <c r="G257" i="6"/>
  <c r="D258" i="6"/>
  <c r="F258" i="6"/>
  <c r="G258" i="6"/>
  <c r="D259" i="6"/>
  <c r="F259" i="6"/>
  <c r="G259" i="6"/>
  <c r="D260" i="6"/>
  <c r="F260" i="6"/>
  <c r="G260" i="6"/>
  <c r="D261" i="6"/>
  <c r="F261" i="6"/>
  <c r="G261" i="6"/>
  <c r="D262" i="6"/>
  <c r="F262" i="6"/>
  <c r="G262" i="6"/>
  <c r="D263" i="6"/>
  <c r="F263" i="6"/>
  <c r="G263" i="6"/>
  <c r="D264" i="6"/>
  <c r="F264" i="6"/>
  <c r="G264" i="6"/>
  <c r="D265" i="6"/>
  <c r="F265" i="6"/>
  <c r="G265" i="6"/>
  <c r="D266" i="6"/>
  <c r="F266" i="6"/>
  <c r="G266" i="6"/>
  <c r="D267" i="6"/>
  <c r="F267" i="6"/>
  <c r="G267" i="6"/>
  <c r="D268" i="6"/>
  <c r="F268" i="6"/>
  <c r="G268" i="6"/>
  <c r="D269" i="6"/>
  <c r="F269" i="6"/>
  <c r="G269" i="6"/>
  <c r="D270" i="6"/>
  <c r="F270" i="6"/>
  <c r="G270" i="6"/>
  <c r="D271" i="6"/>
  <c r="F271" i="6"/>
  <c r="G271" i="6"/>
  <c r="D272" i="6"/>
  <c r="F272" i="6"/>
  <c r="G272" i="6"/>
  <c r="D273" i="6"/>
  <c r="F273" i="6"/>
  <c r="G273" i="6"/>
  <c r="D274" i="6"/>
  <c r="F274" i="6"/>
  <c r="G274" i="6"/>
  <c r="D275" i="6"/>
  <c r="F275" i="6"/>
  <c r="G275" i="6"/>
  <c r="D276" i="6"/>
  <c r="F276" i="6"/>
  <c r="G276" i="6"/>
  <c r="D277" i="6"/>
  <c r="F277" i="6"/>
  <c r="G277" i="6"/>
  <c r="D278" i="6"/>
  <c r="F278" i="6"/>
  <c r="G278" i="6"/>
  <c r="D279" i="6"/>
  <c r="F279" i="6"/>
  <c r="G279" i="6"/>
  <c r="D280" i="6"/>
  <c r="F280" i="6"/>
  <c r="G280" i="6"/>
  <c r="D281" i="6"/>
  <c r="F281" i="6"/>
  <c r="G281" i="6"/>
  <c r="D282" i="6"/>
  <c r="F282" i="6"/>
  <c r="G282" i="6"/>
  <c r="D283" i="6"/>
  <c r="F283" i="6"/>
  <c r="G283" i="6"/>
  <c r="D284" i="6"/>
  <c r="F284" i="6"/>
  <c r="G284" i="6"/>
  <c r="D285" i="6"/>
  <c r="F285" i="6"/>
  <c r="G285" i="6"/>
  <c r="D286" i="6"/>
  <c r="F286" i="6"/>
  <c r="G286" i="6"/>
  <c r="D287" i="6"/>
  <c r="F287" i="6"/>
  <c r="G287" i="6"/>
  <c r="D288" i="6"/>
  <c r="F288" i="6"/>
  <c r="G288" i="6"/>
  <c r="D289" i="6"/>
  <c r="F289" i="6"/>
  <c r="G289" i="6"/>
  <c r="D290" i="6"/>
  <c r="F290" i="6"/>
  <c r="G290" i="6"/>
  <c r="D291" i="6"/>
  <c r="F291" i="6"/>
  <c r="G291" i="6"/>
  <c r="D292" i="6"/>
  <c r="F292" i="6"/>
  <c r="G292" i="6"/>
  <c r="D293" i="6"/>
  <c r="F293" i="6"/>
  <c r="G293" i="6"/>
  <c r="D294" i="6"/>
  <c r="F294" i="6"/>
  <c r="G294" i="6"/>
  <c r="D295" i="6"/>
  <c r="F295" i="6"/>
  <c r="G295" i="6"/>
  <c r="D296" i="6"/>
  <c r="F296" i="6"/>
  <c r="G296" i="6"/>
  <c r="D297" i="6"/>
  <c r="F297" i="6"/>
  <c r="G297" i="6"/>
  <c r="D298" i="6"/>
  <c r="F298" i="6"/>
  <c r="G298" i="6"/>
  <c r="D299" i="6"/>
  <c r="F299" i="6"/>
  <c r="G299" i="6"/>
  <c r="D300" i="6"/>
  <c r="F300" i="6"/>
  <c r="G300" i="6"/>
  <c r="D301" i="6"/>
  <c r="F301" i="6"/>
  <c r="G301" i="6"/>
  <c r="D302" i="6"/>
  <c r="F302" i="6"/>
  <c r="G302" i="6"/>
  <c r="D303" i="6"/>
  <c r="F303" i="6"/>
  <c r="G303" i="6"/>
  <c r="D304" i="6"/>
  <c r="F304" i="6"/>
  <c r="G304" i="6"/>
  <c r="D305" i="6"/>
  <c r="F305" i="6"/>
  <c r="G305" i="6"/>
  <c r="D306" i="6"/>
  <c r="F306" i="6"/>
  <c r="G306" i="6"/>
  <c r="D307" i="6"/>
  <c r="F307" i="6"/>
  <c r="G307" i="6"/>
  <c r="D308" i="6"/>
  <c r="F308" i="6"/>
  <c r="G308" i="6"/>
  <c r="D309" i="6"/>
  <c r="F309" i="6"/>
  <c r="G309" i="6"/>
  <c r="D310" i="6"/>
  <c r="F310" i="6"/>
  <c r="G310" i="6"/>
  <c r="D311" i="6"/>
  <c r="F311" i="6"/>
  <c r="G311" i="6"/>
  <c r="D312" i="6"/>
  <c r="F312" i="6"/>
  <c r="G312" i="6"/>
  <c r="D313" i="6"/>
  <c r="F313" i="6"/>
  <c r="G313" i="6"/>
  <c r="D314" i="6"/>
  <c r="F314" i="6"/>
  <c r="G314" i="6"/>
  <c r="D315" i="6"/>
  <c r="F315" i="6"/>
  <c r="G315" i="6"/>
  <c r="D316" i="6"/>
  <c r="F316" i="6"/>
  <c r="G316" i="6"/>
  <c r="D317" i="6"/>
  <c r="F317" i="6"/>
  <c r="G317" i="6"/>
  <c r="D318" i="6"/>
  <c r="F318" i="6"/>
  <c r="G318" i="6"/>
  <c r="D319" i="6"/>
  <c r="F319" i="6"/>
  <c r="G319" i="6"/>
  <c r="D320" i="6"/>
  <c r="F320" i="6"/>
  <c r="G320" i="6"/>
  <c r="D321" i="6"/>
  <c r="F321" i="6"/>
  <c r="G321" i="6"/>
  <c r="D322" i="6"/>
  <c r="F322" i="6"/>
  <c r="G322" i="6"/>
  <c r="D323" i="6"/>
  <c r="F323" i="6"/>
  <c r="G323" i="6"/>
  <c r="D324" i="6"/>
  <c r="F324" i="6"/>
  <c r="G324" i="6"/>
  <c r="D325" i="6"/>
  <c r="F325" i="6"/>
  <c r="G325" i="6"/>
  <c r="D326" i="6"/>
  <c r="F326" i="6"/>
  <c r="G326" i="6"/>
  <c r="D327" i="6"/>
  <c r="F327" i="6"/>
  <c r="G327" i="6"/>
  <c r="D328" i="6"/>
  <c r="F328" i="6"/>
  <c r="G328" i="6"/>
  <c r="D329" i="6"/>
  <c r="F329" i="6"/>
  <c r="G329" i="6"/>
  <c r="D330" i="6"/>
  <c r="F330" i="6"/>
  <c r="G330" i="6"/>
  <c r="D331" i="6"/>
  <c r="F331" i="6"/>
  <c r="G331" i="6"/>
  <c r="D332" i="6"/>
  <c r="F332" i="6"/>
  <c r="G332" i="6"/>
  <c r="D333" i="6"/>
  <c r="F333" i="6"/>
  <c r="G333" i="6"/>
  <c r="D334" i="6"/>
  <c r="F334" i="6"/>
  <c r="G334" i="6"/>
  <c r="D335" i="6"/>
  <c r="F335" i="6"/>
  <c r="G335" i="6"/>
  <c r="D336" i="6"/>
  <c r="F336" i="6"/>
  <c r="G336" i="6"/>
  <c r="D337" i="6"/>
  <c r="F337" i="6"/>
  <c r="G337" i="6"/>
  <c r="D338" i="6"/>
  <c r="F338" i="6"/>
  <c r="G338" i="6"/>
  <c r="D339" i="6"/>
  <c r="F339" i="6"/>
  <c r="G339" i="6"/>
  <c r="D340" i="6"/>
  <c r="F340" i="6"/>
  <c r="G340" i="6"/>
  <c r="D341" i="6"/>
  <c r="F341" i="6"/>
  <c r="G341" i="6"/>
  <c r="D342" i="6"/>
  <c r="F342" i="6"/>
  <c r="G342" i="6"/>
  <c r="D343" i="6"/>
  <c r="F343" i="6"/>
  <c r="G343" i="6"/>
  <c r="D344" i="6"/>
  <c r="F344" i="6"/>
  <c r="G344" i="6"/>
  <c r="D345" i="6"/>
  <c r="F345" i="6"/>
  <c r="G345" i="6"/>
  <c r="D346" i="6"/>
  <c r="F346" i="6"/>
  <c r="G346" i="6"/>
  <c r="D347" i="6"/>
  <c r="F347" i="6"/>
  <c r="G347" i="6"/>
  <c r="D348" i="6"/>
  <c r="F348" i="6"/>
  <c r="G348" i="6"/>
  <c r="D349" i="6"/>
  <c r="F349" i="6"/>
  <c r="G349" i="6"/>
  <c r="D350" i="6"/>
  <c r="F350" i="6"/>
  <c r="G350" i="6"/>
  <c r="D351" i="6"/>
  <c r="F351" i="6"/>
  <c r="G351" i="6"/>
  <c r="D2" i="6"/>
  <c r="F2" i="6"/>
  <c r="G2" i="6"/>
  <c r="AC352" i="6"/>
  <c r="I352" i="6"/>
  <c r="AC353" i="6"/>
  <c r="I353" i="6"/>
  <c r="AC354" i="6"/>
  <c r="I354" i="6"/>
  <c r="AC355" i="6"/>
  <c r="I355" i="6"/>
  <c r="AC356" i="6"/>
  <c r="I356" i="6"/>
  <c r="AC357" i="6"/>
  <c r="I357" i="6"/>
  <c r="AC358" i="6"/>
  <c r="I358" i="6"/>
  <c r="AC359" i="6"/>
  <c r="I359" i="6"/>
  <c r="AC360" i="6"/>
  <c r="I360" i="6"/>
  <c r="AC361" i="6"/>
  <c r="I361" i="6"/>
  <c r="AC362" i="6"/>
  <c r="I362" i="6"/>
  <c r="AC363" i="6"/>
  <c r="I363" i="6"/>
  <c r="AC364" i="6"/>
  <c r="I364" i="6"/>
  <c r="AC365" i="6"/>
  <c r="I365" i="6"/>
  <c r="AC366" i="6"/>
  <c r="I366" i="6"/>
  <c r="AC367" i="6"/>
  <c r="I367" i="6"/>
  <c r="AC368" i="6"/>
  <c r="I368" i="6"/>
  <c r="AC369" i="6"/>
  <c r="I369" i="6"/>
  <c r="AC370" i="6"/>
  <c r="I370" i="6"/>
  <c r="AC371" i="6"/>
  <c r="I371" i="6"/>
  <c r="AC372" i="6"/>
  <c r="I372" i="6"/>
  <c r="AC373" i="6"/>
  <c r="I373" i="6"/>
  <c r="AC374" i="6"/>
  <c r="I374" i="6"/>
  <c r="AC375" i="6"/>
  <c r="I375" i="6"/>
  <c r="AC376" i="6"/>
  <c r="I376" i="6"/>
  <c r="AC377" i="6"/>
  <c r="I377" i="6"/>
  <c r="AC378" i="6"/>
  <c r="I378" i="6"/>
  <c r="AC379" i="6"/>
  <c r="I379" i="6"/>
  <c r="AC380" i="6"/>
  <c r="I380" i="6"/>
  <c r="AC381" i="6"/>
  <c r="I381" i="6"/>
  <c r="AC382" i="6"/>
  <c r="I382" i="6"/>
  <c r="AC383" i="6"/>
  <c r="I383" i="6"/>
  <c r="AC384" i="6"/>
  <c r="I384" i="6"/>
  <c r="AC385" i="6"/>
  <c r="I385" i="6"/>
  <c r="AC386" i="6"/>
  <c r="I386" i="6"/>
  <c r="AC387" i="6"/>
  <c r="I387" i="6"/>
  <c r="AC388" i="6"/>
  <c r="I388" i="6"/>
  <c r="AC389" i="6"/>
  <c r="I389" i="6"/>
  <c r="AC390" i="6"/>
  <c r="I390" i="6"/>
  <c r="AC391" i="6"/>
  <c r="I391" i="6"/>
  <c r="AC392" i="6"/>
  <c r="I392" i="6"/>
  <c r="AC393" i="6"/>
  <c r="I393" i="6"/>
  <c r="AC394" i="6"/>
  <c r="I394" i="6"/>
  <c r="AC395" i="6"/>
  <c r="I395" i="6"/>
  <c r="AC396" i="6"/>
  <c r="I396" i="6"/>
  <c r="AC397" i="6"/>
  <c r="I397" i="6"/>
  <c r="AC398" i="6"/>
  <c r="I398" i="6"/>
  <c r="AC399" i="6"/>
  <c r="I399" i="6"/>
  <c r="AC400" i="6"/>
  <c r="I400" i="6"/>
  <c r="AC401" i="6"/>
  <c r="I401" i="6"/>
  <c r="AC402" i="6"/>
  <c r="I402" i="6"/>
  <c r="AC403" i="6"/>
  <c r="I403" i="6"/>
  <c r="AC404" i="6"/>
  <c r="I404" i="6"/>
  <c r="AC405" i="6"/>
  <c r="I405" i="6"/>
  <c r="AC406" i="6"/>
  <c r="I406" i="6"/>
  <c r="AC407" i="6"/>
  <c r="I407" i="6"/>
  <c r="AC408" i="6"/>
  <c r="I408" i="6"/>
  <c r="AC409" i="6"/>
  <c r="I409" i="6"/>
  <c r="AC410" i="6"/>
  <c r="I410" i="6"/>
  <c r="AC411" i="6"/>
  <c r="I411" i="6"/>
  <c r="AC412" i="6"/>
  <c r="I412" i="6"/>
  <c r="AC413" i="6"/>
  <c r="I413" i="6"/>
  <c r="AC414" i="6"/>
  <c r="I414" i="6"/>
  <c r="AC415" i="6"/>
  <c r="I415" i="6"/>
  <c r="AC416" i="6"/>
  <c r="I416" i="6"/>
  <c r="AC417" i="6"/>
  <c r="I417" i="6"/>
  <c r="AC418" i="6"/>
  <c r="I418" i="6"/>
  <c r="AC419" i="6"/>
  <c r="I419" i="6"/>
  <c r="AC420" i="6"/>
  <c r="I420" i="6"/>
  <c r="AC421" i="6"/>
  <c r="I421" i="6"/>
  <c r="AC422" i="6"/>
  <c r="I422" i="6"/>
  <c r="AC423" i="6"/>
  <c r="I423" i="6"/>
  <c r="AC424" i="6"/>
  <c r="I424" i="6"/>
  <c r="AC425" i="6"/>
  <c r="I425" i="6"/>
  <c r="AC426" i="6"/>
  <c r="I426" i="6"/>
  <c r="AC427" i="6"/>
  <c r="I427" i="6"/>
  <c r="AC428" i="6"/>
  <c r="I428" i="6"/>
  <c r="AC429" i="6"/>
  <c r="I429" i="6"/>
  <c r="AC430" i="6"/>
  <c r="I430" i="6"/>
  <c r="AC431" i="6"/>
  <c r="I431" i="6"/>
  <c r="AC432" i="6"/>
  <c r="I432" i="6"/>
  <c r="AC433" i="6"/>
  <c r="I433" i="6"/>
  <c r="AC434" i="6"/>
  <c r="I434" i="6"/>
  <c r="AC435" i="6"/>
  <c r="I435" i="6"/>
  <c r="AC436" i="6"/>
  <c r="I436" i="6"/>
  <c r="AC437" i="6"/>
  <c r="I437" i="6"/>
  <c r="AC438" i="6"/>
  <c r="I438" i="6"/>
  <c r="AC439" i="6"/>
  <c r="I439" i="6"/>
  <c r="AC440" i="6"/>
  <c r="I440" i="6"/>
  <c r="AC441" i="6"/>
  <c r="I441" i="6"/>
  <c r="AC442" i="6"/>
  <c r="I442" i="6"/>
  <c r="AC443" i="6"/>
  <c r="I443" i="6"/>
  <c r="AC444" i="6"/>
  <c r="I444" i="6"/>
  <c r="AC445" i="6"/>
  <c r="I445" i="6"/>
  <c r="AC446" i="6"/>
  <c r="I446" i="6"/>
  <c r="AC447" i="6"/>
  <c r="I447" i="6"/>
  <c r="AC448" i="6"/>
  <c r="I448" i="6"/>
  <c r="AC449" i="6"/>
  <c r="I449" i="6"/>
  <c r="AC450" i="6"/>
  <c r="I450" i="6"/>
  <c r="AC451" i="6"/>
  <c r="I451" i="6"/>
  <c r="AC452" i="6"/>
  <c r="I452" i="6"/>
  <c r="I453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X352" i="6"/>
  <c r="X353" i="6"/>
  <c r="X354" i="6"/>
  <c r="X355" i="6"/>
  <c r="X356" i="6"/>
  <c r="X357" i="6"/>
  <c r="X358" i="6"/>
  <c r="X359" i="6"/>
  <c r="X360" i="6"/>
  <c r="X361" i="6"/>
  <c r="X362" i="6"/>
  <c r="X363" i="6"/>
  <c r="X364" i="6"/>
  <c r="X365" i="6"/>
  <c r="X366" i="6"/>
  <c r="X367" i="6"/>
  <c r="X368" i="6"/>
  <c r="X369" i="6"/>
  <c r="X370" i="6"/>
  <c r="X371" i="6"/>
  <c r="X372" i="6"/>
  <c r="X373" i="6"/>
  <c r="X374" i="6"/>
  <c r="X375" i="6"/>
  <c r="X376" i="6"/>
  <c r="X377" i="6"/>
  <c r="X378" i="6"/>
  <c r="X379" i="6"/>
  <c r="X380" i="6"/>
  <c r="X381" i="6"/>
  <c r="X382" i="6"/>
  <c r="X383" i="6"/>
  <c r="X384" i="6"/>
  <c r="X385" i="6"/>
  <c r="X386" i="6"/>
  <c r="X387" i="6"/>
  <c r="X388" i="6"/>
  <c r="X389" i="6"/>
  <c r="X390" i="6"/>
  <c r="X391" i="6"/>
  <c r="X392" i="6"/>
  <c r="X393" i="6"/>
  <c r="X394" i="6"/>
  <c r="X395" i="6"/>
  <c r="X396" i="6"/>
  <c r="X397" i="6"/>
  <c r="X398" i="6"/>
  <c r="X399" i="6"/>
  <c r="X400" i="6"/>
  <c r="X401" i="6"/>
  <c r="X402" i="6"/>
  <c r="X403" i="6"/>
  <c r="X404" i="6"/>
  <c r="X405" i="6"/>
  <c r="X406" i="6"/>
  <c r="X407" i="6"/>
  <c r="X408" i="6"/>
  <c r="X409" i="6"/>
  <c r="X410" i="6"/>
  <c r="X411" i="6"/>
  <c r="X412" i="6"/>
  <c r="X413" i="6"/>
  <c r="X414" i="6"/>
  <c r="X415" i="6"/>
  <c r="X416" i="6"/>
  <c r="X417" i="6"/>
  <c r="X418" i="6"/>
  <c r="X419" i="6"/>
  <c r="X420" i="6"/>
  <c r="X421" i="6"/>
  <c r="X422" i="6"/>
  <c r="X423" i="6"/>
  <c r="X424" i="6"/>
  <c r="X425" i="6"/>
  <c r="X426" i="6"/>
  <c r="X427" i="6"/>
  <c r="X428" i="6"/>
  <c r="X429" i="6"/>
  <c r="X430" i="6"/>
  <c r="X431" i="6"/>
  <c r="X432" i="6"/>
  <c r="X433" i="6"/>
  <c r="X434" i="6"/>
  <c r="X435" i="6"/>
  <c r="X436" i="6"/>
  <c r="X437" i="6"/>
  <c r="X438" i="6"/>
  <c r="X439" i="6"/>
  <c r="X440" i="6"/>
  <c r="X441" i="6"/>
  <c r="X442" i="6"/>
  <c r="X443" i="6"/>
  <c r="X444" i="6"/>
  <c r="X445" i="6"/>
  <c r="X446" i="6"/>
  <c r="X447" i="6"/>
  <c r="X448" i="6"/>
  <c r="X449" i="6"/>
  <c r="X450" i="6"/>
  <c r="X451" i="6"/>
  <c r="X452" i="6"/>
  <c r="X453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AC3" i="5"/>
  <c r="D3" i="5"/>
  <c r="F3" i="5"/>
  <c r="G3" i="5"/>
  <c r="AC4" i="5"/>
  <c r="D4" i="5"/>
  <c r="F4" i="5"/>
  <c r="G4" i="5"/>
  <c r="AC5" i="5"/>
  <c r="D5" i="5"/>
  <c r="F5" i="5"/>
  <c r="G5" i="5"/>
  <c r="AC6" i="5"/>
  <c r="D6" i="5"/>
  <c r="F6" i="5"/>
  <c r="G6" i="5"/>
  <c r="AC7" i="5"/>
  <c r="D7" i="5"/>
  <c r="F7" i="5"/>
  <c r="G7" i="5"/>
  <c r="AC8" i="5"/>
  <c r="D8" i="5"/>
  <c r="F8" i="5"/>
  <c r="G8" i="5"/>
  <c r="AC9" i="5"/>
  <c r="D9" i="5"/>
  <c r="F9" i="5"/>
  <c r="G9" i="5"/>
  <c r="AC10" i="5"/>
  <c r="D10" i="5"/>
  <c r="F10" i="5"/>
  <c r="G10" i="5"/>
  <c r="AC11" i="5"/>
  <c r="D11" i="5"/>
  <c r="F11" i="5"/>
  <c r="G11" i="5"/>
  <c r="AC12" i="5"/>
  <c r="D12" i="5"/>
  <c r="F12" i="5"/>
  <c r="G12" i="5"/>
  <c r="AC13" i="5"/>
  <c r="D13" i="5"/>
  <c r="F13" i="5"/>
  <c r="G13" i="5"/>
  <c r="AC14" i="5"/>
  <c r="D14" i="5"/>
  <c r="F14" i="5"/>
  <c r="G14" i="5"/>
  <c r="AC15" i="5"/>
  <c r="D15" i="5"/>
  <c r="F15" i="5"/>
  <c r="G15" i="5"/>
  <c r="AC16" i="5"/>
  <c r="D16" i="5"/>
  <c r="F16" i="5"/>
  <c r="G16" i="5"/>
  <c r="AC17" i="5"/>
  <c r="D17" i="5"/>
  <c r="F17" i="5"/>
  <c r="G17" i="5"/>
  <c r="AC18" i="5"/>
  <c r="D18" i="5"/>
  <c r="F18" i="5"/>
  <c r="G18" i="5"/>
  <c r="AC19" i="5"/>
  <c r="D19" i="5"/>
  <c r="F19" i="5"/>
  <c r="G19" i="5"/>
  <c r="AC20" i="5"/>
  <c r="D20" i="5"/>
  <c r="F20" i="5"/>
  <c r="G20" i="5"/>
  <c r="AC21" i="5"/>
  <c r="D21" i="5"/>
  <c r="F21" i="5"/>
  <c r="G21" i="5"/>
  <c r="AC22" i="5"/>
  <c r="D22" i="5"/>
  <c r="F22" i="5"/>
  <c r="G22" i="5"/>
  <c r="AC23" i="5"/>
  <c r="D23" i="5"/>
  <c r="F23" i="5"/>
  <c r="G23" i="5"/>
  <c r="AC24" i="5"/>
  <c r="D24" i="5"/>
  <c r="F24" i="5"/>
  <c r="G24" i="5"/>
  <c r="AC25" i="5"/>
  <c r="D25" i="5"/>
  <c r="F25" i="5"/>
  <c r="G25" i="5"/>
  <c r="AC26" i="5"/>
  <c r="D26" i="5"/>
  <c r="F26" i="5"/>
  <c r="G26" i="5"/>
  <c r="AC27" i="5"/>
  <c r="D27" i="5"/>
  <c r="F27" i="5"/>
  <c r="G27" i="5"/>
  <c r="AC28" i="5"/>
  <c r="D28" i="5"/>
  <c r="F28" i="5"/>
  <c r="G28" i="5"/>
  <c r="AC29" i="5"/>
  <c r="D29" i="5"/>
  <c r="F29" i="5"/>
  <c r="G29" i="5"/>
  <c r="AC30" i="5"/>
  <c r="D30" i="5"/>
  <c r="F30" i="5"/>
  <c r="G30" i="5"/>
  <c r="AC31" i="5"/>
  <c r="D31" i="5"/>
  <c r="F31" i="5"/>
  <c r="G31" i="5"/>
  <c r="AC32" i="5"/>
  <c r="D32" i="5"/>
  <c r="F32" i="5"/>
  <c r="G32" i="5"/>
  <c r="AC33" i="5"/>
  <c r="D33" i="5"/>
  <c r="F33" i="5"/>
  <c r="G33" i="5"/>
  <c r="AC34" i="5"/>
  <c r="D34" i="5"/>
  <c r="F34" i="5"/>
  <c r="G34" i="5"/>
  <c r="AC35" i="5"/>
  <c r="D35" i="5"/>
  <c r="F35" i="5"/>
  <c r="G35" i="5"/>
  <c r="AC36" i="5"/>
  <c r="D36" i="5"/>
  <c r="F36" i="5"/>
  <c r="G36" i="5"/>
  <c r="AC37" i="5"/>
  <c r="D37" i="5"/>
  <c r="F37" i="5"/>
  <c r="G37" i="5"/>
  <c r="AC38" i="5"/>
  <c r="D38" i="5"/>
  <c r="F38" i="5"/>
  <c r="G38" i="5"/>
  <c r="AC39" i="5"/>
  <c r="D39" i="5"/>
  <c r="F39" i="5"/>
  <c r="G39" i="5"/>
  <c r="AC40" i="5"/>
  <c r="D40" i="5"/>
  <c r="F40" i="5"/>
  <c r="G40" i="5"/>
  <c r="AC41" i="5"/>
  <c r="D41" i="5"/>
  <c r="F41" i="5"/>
  <c r="G41" i="5"/>
  <c r="AC42" i="5"/>
  <c r="D42" i="5"/>
  <c r="F42" i="5"/>
  <c r="G42" i="5"/>
  <c r="AC43" i="5"/>
  <c r="D43" i="5"/>
  <c r="F43" i="5"/>
  <c r="G43" i="5"/>
  <c r="AC44" i="5"/>
  <c r="D44" i="5"/>
  <c r="F44" i="5"/>
  <c r="G44" i="5"/>
  <c r="AC45" i="5"/>
  <c r="D45" i="5"/>
  <c r="F45" i="5"/>
  <c r="G45" i="5"/>
  <c r="AC46" i="5"/>
  <c r="D46" i="5"/>
  <c r="F46" i="5"/>
  <c r="G46" i="5"/>
  <c r="AC47" i="5"/>
  <c r="D47" i="5"/>
  <c r="F47" i="5"/>
  <c r="G47" i="5"/>
  <c r="AC48" i="5"/>
  <c r="D48" i="5"/>
  <c r="F48" i="5"/>
  <c r="G48" i="5"/>
  <c r="AC49" i="5"/>
  <c r="D49" i="5"/>
  <c r="F49" i="5"/>
  <c r="G49" i="5"/>
  <c r="AC50" i="5"/>
  <c r="D50" i="5"/>
  <c r="F50" i="5"/>
  <c r="G50" i="5"/>
  <c r="AC51" i="5"/>
  <c r="D51" i="5"/>
  <c r="F51" i="5"/>
  <c r="G51" i="5"/>
  <c r="AC52" i="5"/>
  <c r="D52" i="5"/>
  <c r="F52" i="5"/>
  <c r="G52" i="5"/>
  <c r="AC53" i="5"/>
  <c r="D53" i="5"/>
  <c r="F53" i="5"/>
  <c r="G53" i="5"/>
  <c r="AC54" i="5"/>
  <c r="D54" i="5"/>
  <c r="F54" i="5"/>
  <c r="G54" i="5"/>
  <c r="AC55" i="5"/>
  <c r="D55" i="5"/>
  <c r="F55" i="5"/>
  <c r="G55" i="5"/>
  <c r="AC56" i="5"/>
  <c r="D56" i="5"/>
  <c r="F56" i="5"/>
  <c r="G56" i="5"/>
  <c r="AC57" i="5"/>
  <c r="D57" i="5"/>
  <c r="F57" i="5"/>
  <c r="G57" i="5"/>
  <c r="AC58" i="5"/>
  <c r="D58" i="5"/>
  <c r="F58" i="5"/>
  <c r="G58" i="5"/>
  <c r="AC59" i="5"/>
  <c r="D59" i="5"/>
  <c r="F59" i="5"/>
  <c r="G59" i="5"/>
  <c r="AC60" i="5"/>
  <c r="D60" i="5"/>
  <c r="F60" i="5"/>
  <c r="G60" i="5"/>
  <c r="AC61" i="5"/>
  <c r="D61" i="5"/>
  <c r="F61" i="5"/>
  <c r="G61" i="5"/>
  <c r="AC62" i="5"/>
  <c r="D62" i="5"/>
  <c r="F62" i="5"/>
  <c r="G62" i="5"/>
  <c r="AC63" i="5"/>
  <c r="D63" i="5"/>
  <c r="F63" i="5"/>
  <c r="G63" i="5"/>
  <c r="AC64" i="5"/>
  <c r="D64" i="5"/>
  <c r="F64" i="5"/>
  <c r="G64" i="5"/>
  <c r="AC65" i="5"/>
  <c r="D65" i="5"/>
  <c r="F65" i="5"/>
  <c r="G65" i="5"/>
  <c r="AC66" i="5"/>
  <c r="D66" i="5"/>
  <c r="F66" i="5"/>
  <c r="G66" i="5"/>
  <c r="AC67" i="5"/>
  <c r="D67" i="5"/>
  <c r="F67" i="5"/>
  <c r="G67" i="5"/>
  <c r="AC68" i="5"/>
  <c r="D68" i="5"/>
  <c r="F68" i="5"/>
  <c r="G68" i="5"/>
  <c r="AC69" i="5"/>
  <c r="D69" i="5"/>
  <c r="F69" i="5"/>
  <c r="G69" i="5"/>
  <c r="AC70" i="5"/>
  <c r="D70" i="5"/>
  <c r="F70" i="5"/>
  <c r="G70" i="5"/>
  <c r="AC71" i="5"/>
  <c r="D71" i="5"/>
  <c r="F71" i="5"/>
  <c r="G71" i="5"/>
  <c r="AC72" i="5"/>
  <c r="D72" i="5"/>
  <c r="F72" i="5"/>
  <c r="G72" i="5"/>
  <c r="AC73" i="5"/>
  <c r="D73" i="5"/>
  <c r="F73" i="5"/>
  <c r="G73" i="5"/>
  <c r="AC74" i="5"/>
  <c r="D74" i="5"/>
  <c r="F74" i="5"/>
  <c r="G74" i="5"/>
  <c r="AC75" i="5"/>
  <c r="D75" i="5"/>
  <c r="F75" i="5"/>
  <c r="G75" i="5"/>
  <c r="AC76" i="5"/>
  <c r="D76" i="5"/>
  <c r="F76" i="5"/>
  <c r="G76" i="5"/>
  <c r="AC77" i="5"/>
  <c r="D77" i="5"/>
  <c r="F77" i="5"/>
  <c r="G77" i="5"/>
  <c r="AC78" i="5"/>
  <c r="D78" i="5"/>
  <c r="F78" i="5"/>
  <c r="G78" i="5"/>
  <c r="AC79" i="5"/>
  <c r="D79" i="5"/>
  <c r="F79" i="5"/>
  <c r="G79" i="5"/>
  <c r="AC80" i="5"/>
  <c r="D80" i="5"/>
  <c r="F80" i="5"/>
  <c r="G80" i="5"/>
  <c r="AC81" i="5"/>
  <c r="D81" i="5"/>
  <c r="F81" i="5"/>
  <c r="G81" i="5"/>
  <c r="AC82" i="5"/>
  <c r="D82" i="5"/>
  <c r="F82" i="5"/>
  <c r="G82" i="5"/>
  <c r="AC83" i="5"/>
  <c r="D83" i="5"/>
  <c r="F83" i="5"/>
  <c r="G83" i="5"/>
  <c r="AC84" i="5"/>
  <c r="D84" i="5"/>
  <c r="F84" i="5"/>
  <c r="G84" i="5"/>
  <c r="AC85" i="5"/>
  <c r="D85" i="5"/>
  <c r="F85" i="5"/>
  <c r="G85" i="5"/>
  <c r="AC86" i="5"/>
  <c r="D86" i="5"/>
  <c r="F86" i="5"/>
  <c r="G86" i="5"/>
  <c r="AC87" i="5"/>
  <c r="D87" i="5"/>
  <c r="F87" i="5"/>
  <c r="G87" i="5"/>
  <c r="AC88" i="5"/>
  <c r="D88" i="5"/>
  <c r="F88" i="5"/>
  <c r="G88" i="5"/>
  <c r="AC89" i="5"/>
  <c r="D89" i="5"/>
  <c r="F89" i="5"/>
  <c r="G89" i="5"/>
  <c r="AC90" i="5"/>
  <c r="D90" i="5"/>
  <c r="F90" i="5"/>
  <c r="G90" i="5"/>
  <c r="AC91" i="5"/>
  <c r="D91" i="5"/>
  <c r="F91" i="5"/>
  <c r="G91" i="5"/>
  <c r="AC92" i="5"/>
  <c r="D92" i="5"/>
  <c r="F92" i="5"/>
  <c r="G92" i="5"/>
  <c r="AC93" i="5"/>
  <c r="D93" i="5"/>
  <c r="F93" i="5"/>
  <c r="G93" i="5"/>
  <c r="AC94" i="5"/>
  <c r="D94" i="5"/>
  <c r="F94" i="5"/>
  <c r="G94" i="5"/>
  <c r="AC95" i="5"/>
  <c r="D95" i="5"/>
  <c r="F95" i="5"/>
  <c r="G95" i="5"/>
  <c r="AC96" i="5"/>
  <c r="D96" i="5"/>
  <c r="F96" i="5"/>
  <c r="G96" i="5"/>
  <c r="AC97" i="5"/>
  <c r="D97" i="5"/>
  <c r="F97" i="5"/>
  <c r="G97" i="5"/>
  <c r="AC98" i="5"/>
  <c r="D98" i="5"/>
  <c r="F98" i="5"/>
  <c r="G98" i="5"/>
  <c r="AC99" i="5"/>
  <c r="D99" i="5"/>
  <c r="F99" i="5"/>
  <c r="G99" i="5"/>
  <c r="AC100" i="5"/>
  <c r="D100" i="5"/>
  <c r="F100" i="5"/>
  <c r="G100" i="5"/>
  <c r="AC101" i="5"/>
  <c r="D101" i="5"/>
  <c r="F101" i="5"/>
  <c r="G101" i="5"/>
  <c r="AC102" i="5"/>
  <c r="D102" i="5"/>
  <c r="F102" i="5"/>
  <c r="G102" i="5"/>
  <c r="AC103" i="5"/>
  <c r="D103" i="5"/>
  <c r="F103" i="5"/>
  <c r="G103" i="5"/>
  <c r="AC104" i="5"/>
  <c r="D104" i="5"/>
  <c r="F104" i="5"/>
  <c r="G104" i="5"/>
  <c r="AC105" i="5"/>
  <c r="D105" i="5"/>
  <c r="F105" i="5"/>
  <c r="G105" i="5"/>
  <c r="AC106" i="5"/>
  <c r="D106" i="5"/>
  <c r="F106" i="5"/>
  <c r="G106" i="5"/>
  <c r="AC107" i="5"/>
  <c r="D107" i="5"/>
  <c r="F107" i="5"/>
  <c r="G107" i="5"/>
  <c r="AC108" i="5"/>
  <c r="D108" i="5"/>
  <c r="F108" i="5"/>
  <c r="G108" i="5"/>
  <c r="AC109" i="5"/>
  <c r="D109" i="5"/>
  <c r="F109" i="5"/>
  <c r="G109" i="5"/>
  <c r="AC110" i="5"/>
  <c r="D110" i="5"/>
  <c r="F110" i="5"/>
  <c r="G110" i="5"/>
  <c r="AC111" i="5"/>
  <c r="D111" i="5"/>
  <c r="F111" i="5"/>
  <c r="G111" i="5"/>
  <c r="AC112" i="5"/>
  <c r="D112" i="5"/>
  <c r="F112" i="5"/>
  <c r="G112" i="5"/>
  <c r="AC113" i="5"/>
  <c r="D113" i="5"/>
  <c r="F113" i="5"/>
  <c r="G113" i="5"/>
  <c r="AC114" i="5"/>
  <c r="D114" i="5"/>
  <c r="F114" i="5"/>
  <c r="G114" i="5"/>
  <c r="AC115" i="5"/>
  <c r="D115" i="5"/>
  <c r="F115" i="5"/>
  <c r="G115" i="5"/>
  <c r="AC116" i="5"/>
  <c r="D116" i="5"/>
  <c r="F116" i="5"/>
  <c r="G116" i="5"/>
  <c r="AC117" i="5"/>
  <c r="D117" i="5"/>
  <c r="F117" i="5"/>
  <c r="G117" i="5"/>
  <c r="AC118" i="5"/>
  <c r="D118" i="5"/>
  <c r="F118" i="5"/>
  <c r="G118" i="5"/>
  <c r="AC119" i="5"/>
  <c r="D119" i="5"/>
  <c r="F119" i="5"/>
  <c r="G119" i="5"/>
  <c r="AC120" i="5"/>
  <c r="D120" i="5"/>
  <c r="F120" i="5"/>
  <c r="G120" i="5"/>
  <c r="AC121" i="5"/>
  <c r="D121" i="5"/>
  <c r="F121" i="5"/>
  <c r="G121" i="5"/>
  <c r="AC122" i="5"/>
  <c r="D122" i="5"/>
  <c r="F122" i="5"/>
  <c r="G122" i="5"/>
  <c r="AC123" i="5"/>
  <c r="D123" i="5"/>
  <c r="F123" i="5"/>
  <c r="G123" i="5"/>
  <c r="AC124" i="5"/>
  <c r="D124" i="5"/>
  <c r="F124" i="5"/>
  <c r="G124" i="5"/>
  <c r="AC125" i="5"/>
  <c r="D125" i="5"/>
  <c r="F125" i="5"/>
  <c r="G125" i="5"/>
  <c r="AC126" i="5"/>
  <c r="D126" i="5"/>
  <c r="F126" i="5"/>
  <c r="G126" i="5"/>
  <c r="AC127" i="5"/>
  <c r="D127" i="5"/>
  <c r="F127" i="5"/>
  <c r="G127" i="5"/>
  <c r="AC128" i="5"/>
  <c r="D128" i="5"/>
  <c r="F128" i="5"/>
  <c r="G128" i="5"/>
  <c r="AC129" i="5"/>
  <c r="D129" i="5"/>
  <c r="F129" i="5"/>
  <c r="G129" i="5"/>
  <c r="AC130" i="5"/>
  <c r="D130" i="5"/>
  <c r="F130" i="5"/>
  <c r="G130" i="5"/>
  <c r="AC131" i="5"/>
  <c r="D131" i="5"/>
  <c r="F131" i="5"/>
  <c r="G131" i="5"/>
  <c r="AC132" i="5"/>
  <c r="D132" i="5"/>
  <c r="F132" i="5"/>
  <c r="G132" i="5"/>
  <c r="AC133" i="5"/>
  <c r="D133" i="5"/>
  <c r="F133" i="5"/>
  <c r="G133" i="5"/>
  <c r="AC134" i="5"/>
  <c r="D134" i="5"/>
  <c r="F134" i="5"/>
  <c r="G134" i="5"/>
  <c r="AC135" i="5"/>
  <c r="D135" i="5"/>
  <c r="F135" i="5"/>
  <c r="G135" i="5"/>
  <c r="AC136" i="5"/>
  <c r="D136" i="5"/>
  <c r="F136" i="5"/>
  <c r="G136" i="5"/>
  <c r="AC137" i="5"/>
  <c r="D137" i="5"/>
  <c r="F137" i="5"/>
  <c r="G137" i="5"/>
  <c r="AC138" i="5"/>
  <c r="D138" i="5"/>
  <c r="F138" i="5"/>
  <c r="G138" i="5"/>
  <c r="AC139" i="5"/>
  <c r="D139" i="5"/>
  <c r="F139" i="5"/>
  <c r="G139" i="5"/>
  <c r="AC140" i="5"/>
  <c r="D140" i="5"/>
  <c r="F140" i="5"/>
  <c r="G140" i="5"/>
  <c r="AC141" i="5"/>
  <c r="D141" i="5"/>
  <c r="F141" i="5"/>
  <c r="G141" i="5"/>
  <c r="AC142" i="5"/>
  <c r="D142" i="5"/>
  <c r="F142" i="5"/>
  <c r="G142" i="5"/>
  <c r="AC143" i="5"/>
  <c r="D143" i="5"/>
  <c r="F143" i="5"/>
  <c r="G143" i="5"/>
  <c r="AC144" i="5"/>
  <c r="D144" i="5"/>
  <c r="F144" i="5"/>
  <c r="G144" i="5"/>
  <c r="AC145" i="5"/>
  <c r="D145" i="5"/>
  <c r="F145" i="5"/>
  <c r="G145" i="5"/>
  <c r="AC146" i="5"/>
  <c r="D146" i="5"/>
  <c r="F146" i="5"/>
  <c r="G146" i="5"/>
  <c r="AC147" i="5"/>
  <c r="D147" i="5"/>
  <c r="F147" i="5"/>
  <c r="G147" i="5"/>
  <c r="AC148" i="5"/>
  <c r="D148" i="5"/>
  <c r="F148" i="5"/>
  <c r="G148" i="5"/>
  <c r="AC149" i="5"/>
  <c r="D149" i="5"/>
  <c r="F149" i="5"/>
  <c r="G149" i="5"/>
  <c r="AC150" i="5"/>
  <c r="D150" i="5"/>
  <c r="F150" i="5"/>
  <c r="G150" i="5"/>
  <c r="AC151" i="5"/>
  <c r="D151" i="5"/>
  <c r="F151" i="5"/>
  <c r="G151" i="5"/>
  <c r="AC152" i="5"/>
  <c r="D152" i="5"/>
  <c r="F152" i="5"/>
  <c r="G152" i="5"/>
  <c r="AC153" i="5"/>
  <c r="D153" i="5"/>
  <c r="F153" i="5"/>
  <c r="G153" i="5"/>
  <c r="AC154" i="5"/>
  <c r="D154" i="5"/>
  <c r="F154" i="5"/>
  <c r="G154" i="5"/>
  <c r="AC155" i="5"/>
  <c r="D155" i="5"/>
  <c r="F155" i="5"/>
  <c r="G155" i="5"/>
  <c r="AC156" i="5"/>
  <c r="D156" i="5"/>
  <c r="F156" i="5"/>
  <c r="G156" i="5"/>
  <c r="AC157" i="5"/>
  <c r="D157" i="5"/>
  <c r="F157" i="5"/>
  <c r="G157" i="5"/>
  <c r="AC158" i="5"/>
  <c r="D158" i="5"/>
  <c r="F158" i="5"/>
  <c r="G158" i="5"/>
  <c r="AC159" i="5"/>
  <c r="D159" i="5"/>
  <c r="F159" i="5"/>
  <c r="G159" i="5"/>
  <c r="AC160" i="5"/>
  <c r="D160" i="5"/>
  <c r="F160" i="5"/>
  <c r="G160" i="5"/>
  <c r="AC161" i="5"/>
  <c r="D161" i="5"/>
  <c r="F161" i="5"/>
  <c r="G161" i="5"/>
  <c r="AC162" i="5"/>
  <c r="D162" i="5"/>
  <c r="F162" i="5"/>
  <c r="G162" i="5"/>
  <c r="AC163" i="5"/>
  <c r="D163" i="5"/>
  <c r="F163" i="5"/>
  <c r="G163" i="5"/>
  <c r="AC164" i="5"/>
  <c r="D164" i="5"/>
  <c r="F164" i="5"/>
  <c r="G164" i="5"/>
  <c r="AC165" i="5"/>
  <c r="D165" i="5"/>
  <c r="F165" i="5"/>
  <c r="G165" i="5"/>
  <c r="AC166" i="5"/>
  <c r="D166" i="5"/>
  <c r="F166" i="5"/>
  <c r="G166" i="5"/>
  <c r="AC167" i="5"/>
  <c r="D167" i="5"/>
  <c r="F167" i="5"/>
  <c r="G167" i="5"/>
  <c r="AC168" i="5"/>
  <c r="D168" i="5"/>
  <c r="F168" i="5"/>
  <c r="G168" i="5"/>
  <c r="AC169" i="5"/>
  <c r="D169" i="5"/>
  <c r="F169" i="5"/>
  <c r="G169" i="5"/>
  <c r="AC170" i="5"/>
  <c r="D170" i="5"/>
  <c r="F170" i="5"/>
  <c r="G170" i="5"/>
  <c r="AC171" i="5"/>
  <c r="D171" i="5"/>
  <c r="F171" i="5"/>
  <c r="G171" i="5"/>
  <c r="AC172" i="5"/>
  <c r="D172" i="5"/>
  <c r="F172" i="5"/>
  <c r="G172" i="5"/>
  <c r="AC173" i="5"/>
  <c r="D173" i="5"/>
  <c r="F173" i="5"/>
  <c r="G173" i="5"/>
  <c r="AC174" i="5"/>
  <c r="D174" i="5"/>
  <c r="F174" i="5"/>
  <c r="G174" i="5"/>
  <c r="AC175" i="5"/>
  <c r="D175" i="5"/>
  <c r="F175" i="5"/>
  <c r="G175" i="5"/>
  <c r="AC176" i="5"/>
  <c r="D176" i="5"/>
  <c r="F176" i="5"/>
  <c r="G176" i="5"/>
  <c r="AC177" i="5"/>
  <c r="D177" i="5"/>
  <c r="F177" i="5"/>
  <c r="G177" i="5"/>
  <c r="AC178" i="5"/>
  <c r="D178" i="5"/>
  <c r="F178" i="5"/>
  <c r="G178" i="5"/>
  <c r="AC179" i="5"/>
  <c r="D179" i="5"/>
  <c r="F179" i="5"/>
  <c r="G179" i="5"/>
  <c r="AC180" i="5"/>
  <c r="D180" i="5"/>
  <c r="F180" i="5"/>
  <c r="G180" i="5"/>
  <c r="AC181" i="5"/>
  <c r="D181" i="5"/>
  <c r="F181" i="5"/>
  <c r="G181" i="5"/>
  <c r="AC182" i="5"/>
  <c r="D182" i="5"/>
  <c r="F182" i="5"/>
  <c r="G182" i="5"/>
  <c r="AC183" i="5"/>
  <c r="D183" i="5"/>
  <c r="F183" i="5"/>
  <c r="G183" i="5"/>
  <c r="AC184" i="5"/>
  <c r="D184" i="5"/>
  <c r="F184" i="5"/>
  <c r="G184" i="5"/>
  <c r="AC185" i="5"/>
  <c r="D185" i="5"/>
  <c r="F185" i="5"/>
  <c r="G185" i="5"/>
  <c r="AC186" i="5"/>
  <c r="D186" i="5"/>
  <c r="F186" i="5"/>
  <c r="G186" i="5"/>
  <c r="AC187" i="5"/>
  <c r="D187" i="5"/>
  <c r="F187" i="5"/>
  <c r="G187" i="5"/>
  <c r="AC188" i="5"/>
  <c r="D188" i="5"/>
  <c r="F188" i="5"/>
  <c r="G188" i="5"/>
  <c r="AC189" i="5"/>
  <c r="D189" i="5"/>
  <c r="F189" i="5"/>
  <c r="G189" i="5"/>
  <c r="AC190" i="5"/>
  <c r="D190" i="5"/>
  <c r="F190" i="5"/>
  <c r="G190" i="5"/>
  <c r="AC191" i="5"/>
  <c r="D191" i="5"/>
  <c r="F191" i="5"/>
  <c r="G191" i="5"/>
  <c r="AC192" i="5"/>
  <c r="D192" i="5"/>
  <c r="F192" i="5"/>
  <c r="G192" i="5"/>
  <c r="AC193" i="5"/>
  <c r="D193" i="5"/>
  <c r="F193" i="5"/>
  <c r="G193" i="5"/>
  <c r="AC194" i="5"/>
  <c r="D194" i="5"/>
  <c r="F194" i="5"/>
  <c r="G194" i="5"/>
  <c r="AC195" i="5"/>
  <c r="D195" i="5"/>
  <c r="F195" i="5"/>
  <c r="G195" i="5"/>
  <c r="AC196" i="5"/>
  <c r="D196" i="5"/>
  <c r="F196" i="5"/>
  <c r="G196" i="5"/>
  <c r="AC197" i="5"/>
  <c r="D197" i="5"/>
  <c r="F197" i="5"/>
  <c r="G197" i="5"/>
  <c r="AC198" i="5"/>
  <c r="D198" i="5"/>
  <c r="F198" i="5"/>
  <c r="G198" i="5"/>
  <c r="AC199" i="5"/>
  <c r="D199" i="5"/>
  <c r="F199" i="5"/>
  <c r="G199" i="5"/>
  <c r="AC200" i="5"/>
  <c r="D200" i="5"/>
  <c r="F200" i="5"/>
  <c r="G200" i="5"/>
  <c r="AC201" i="5"/>
  <c r="D201" i="5"/>
  <c r="F201" i="5"/>
  <c r="G201" i="5"/>
  <c r="AC202" i="5"/>
  <c r="D202" i="5"/>
  <c r="F202" i="5"/>
  <c r="G202" i="5"/>
  <c r="AC203" i="5"/>
  <c r="D203" i="5"/>
  <c r="F203" i="5"/>
  <c r="G203" i="5"/>
  <c r="AC204" i="5"/>
  <c r="D204" i="5"/>
  <c r="F204" i="5"/>
  <c r="G204" i="5"/>
  <c r="AC205" i="5"/>
  <c r="D205" i="5"/>
  <c r="F205" i="5"/>
  <c r="G205" i="5"/>
  <c r="AC206" i="5"/>
  <c r="D206" i="5"/>
  <c r="F206" i="5"/>
  <c r="G206" i="5"/>
  <c r="AC207" i="5"/>
  <c r="D207" i="5"/>
  <c r="F207" i="5"/>
  <c r="G207" i="5"/>
  <c r="AC208" i="5"/>
  <c r="D208" i="5"/>
  <c r="F208" i="5"/>
  <c r="G208" i="5"/>
  <c r="AC209" i="5"/>
  <c r="D209" i="5"/>
  <c r="F209" i="5"/>
  <c r="G209" i="5"/>
  <c r="AC210" i="5"/>
  <c r="D210" i="5"/>
  <c r="F210" i="5"/>
  <c r="G210" i="5"/>
  <c r="AC211" i="5"/>
  <c r="D211" i="5"/>
  <c r="F211" i="5"/>
  <c r="G211" i="5"/>
  <c r="AC212" i="5"/>
  <c r="D212" i="5"/>
  <c r="F212" i="5"/>
  <c r="G212" i="5"/>
  <c r="AC213" i="5"/>
  <c r="D213" i="5"/>
  <c r="F213" i="5"/>
  <c r="G213" i="5"/>
  <c r="AC214" i="5"/>
  <c r="D214" i="5"/>
  <c r="F214" i="5"/>
  <c r="G214" i="5"/>
  <c r="AC215" i="5"/>
  <c r="D215" i="5"/>
  <c r="F215" i="5"/>
  <c r="G215" i="5"/>
  <c r="AC216" i="5"/>
  <c r="D216" i="5"/>
  <c r="F216" i="5"/>
  <c r="G216" i="5"/>
  <c r="AC217" i="5"/>
  <c r="D217" i="5"/>
  <c r="F217" i="5"/>
  <c r="G217" i="5"/>
  <c r="AC218" i="5"/>
  <c r="D218" i="5"/>
  <c r="F218" i="5"/>
  <c r="G218" i="5"/>
  <c r="AC219" i="5"/>
  <c r="D219" i="5"/>
  <c r="F219" i="5"/>
  <c r="G219" i="5"/>
  <c r="AC220" i="5"/>
  <c r="D220" i="5"/>
  <c r="F220" i="5"/>
  <c r="G220" i="5"/>
  <c r="AC221" i="5"/>
  <c r="D221" i="5"/>
  <c r="F221" i="5"/>
  <c r="G221" i="5"/>
  <c r="AC222" i="5"/>
  <c r="D222" i="5"/>
  <c r="F222" i="5"/>
  <c r="G222" i="5"/>
  <c r="AC223" i="5"/>
  <c r="D223" i="5"/>
  <c r="F223" i="5"/>
  <c r="G223" i="5"/>
  <c r="AC224" i="5"/>
  <c r="D224" i="5"/>
  <c r="F224" i="5"/>
  <c r="G224" i="5"/>
  <c r="AC225" i="5"/>
  <c r="D225" i="5"/>
  <c r="F225" i="5"/>
  <c r="G225" i="5"/>
  <c r="AC226" i="5"/>
  <c r="D226" i="5"/>
  <c r="F226" i="5"/>
  <c r="G226" i="5"/>
  <c r="AC227" i="5"/>
  <c r="D227" i="5"/>
  <c r="F227" i="5"/>
  <c r="G227" i="5"/>
  <c r="AC228" i="5"/>
  <c r="D228" i="5"/>
  <c r="F228" i="5"/>
  <c r="G228" i="5"/>
  <c r="AC229" i="5"/>
  <c r="D229" i="5"/>
  <c r="F229" i="5"/>
  <c r="G229" i="5"/>
  <c r="AC230" i="5"/>
  <c r="D230" i="5"/>
  <c r="F230" i="5"/>
  <c r="G230" i="5"/>
  <c r="AC231" i="5"/>
  <c r="D231" i="5"/>
  <c r="F231" i="5"/>
  <c r="G231" i="5"/>
  <c r="AC232" i="5"/>
  <c r="D232" i="5"/>
  <c r="F232" i="5"/>
  <c r="G232" i="5"/>
  <c r="AC233" i="5"/>
  <c r="D233" i="5"/>
  <c r="F233" i="5"/>
  <c r="G233" i="5"/>
  <c r="AC234" i="5"/>
  <c r="D234" i="5"/>
  <c r="F234" i="5"/>
  <c r="G234" i="5"/>
  <c r="AC235" i="5"/>
  <c r="D235" i="5"/>
  <c r="F235" i="5"/>
  <c r="G235" i="5"/>
  <c r="AC236" i="5"/>
  <c r="D236" i="5"/>
  <c r="F236" i="5"/>
  <c r="G236" i="5"/>
  <c r="AC237" i="5"/>
  <c r="D237" i="5"/>
  <c r="F237" i="5"/>
  <c r="G237" i="5"/>
  <c r="AC238" i="5"/>
  <c r="D238" i="5"/>
  <c r="F238" i="5"/>
  <c r="G238" i="5"/>
  <c r="AC239" i="5"/>
  <c r="D239" i="5"/>
  <c r="F239" i="5"/>
  <c r="G239" i="5"/>
  <c r="AC240" i="5"/>
  <c r="D240" i="5"/>
  <c r="F240" i="5"/>
  <c r="G240" i="5"/>
  <c r="AC241" i="5"/>
  <c r="D241" i="5"/>
  <c r="F241" i="5"/>
  <c r="G241" i="5"/>
  <c r="AC242" i="5"/>
  <c r="D242" i="5"/>
  <c r="F242" i="5"/>
  <c r="G242" i="5"/>
  <c r="AC243" i="5"/>
  <c r="D243" i="5"/>
  <c r="F243" i="5"/>
  <c r="G243" i="5"/>
  <c r="AC244" i="5"/>
  <c r="D244" i="5"/>
  <c r="F244" i="5"/>
  <c r="G244" i="5"/>
  <c r="AC245" i="5"/>
  <c r="D245" i="5"/>
  <c r="F245" i="5"/>
  <c r="G245" i="5"/>
  <c r="AC246" i="5"/>
  <c r="D246" i="5"/>
  <c r="F246" i="5"/>
  <c r="G246" i="5"/>
  <c r="AC247" i="5"/>
  <c r="D247" i="5"/>
  <c r="F247" i="5"/>
  <c r="G247" i="5"/>
  <c r="AC248" i="5"/>
  <c r="D248" i="5"/>
  <c r="F248" i="5"/>
  <c r="G248" i="5"/>
  <c r="AC249" i="5"/>
  <c r="D249" i="5"/>
  <c r="F249" i="5"/>
  <c r="G249" i="5"/>
  <c r="AC250" i="5"/>
  <c r="D250" i="5"/>
  <c r="F250" i="5"/>
  <c r="G250" i="5"/>
  <c r="AC251" i="5"/>
  <c r="D251" i="5"/>
  <c r="F251" i="5"/>
  <c r="G251" i="5"/>
  <c r="AC252" i="5"/>
  <c r="D252" i="5"/>
  <c r="F252" i="5"/>
  <c r="G252" i="5"/>
  <c r="AC253" i="5"/>
  <c r="D253" i="5"/>
  <c r="F253" i="5"/>
  <c r="G253" i="5"/>
  <c r="AC254" i="5"/>
  <c r="D254" i="5"/>
  <c r="F254" i="5"/>
  <c r="G254" i="5"/>
  <c r="AC255" i="5"/>
  <c r="D255" i="5"/>
  <c r="F255" i="5"/>
  <c r="G255" i="5"/>
  <c r="AC256" i="5"/>
  <c r="D256" i="5"/>
  <c r="F256" i="5"/>
  <c r="G256" i="5"/>
  <c r="AC257" i="5"/>
  <c r="D257" i="5"/>
  <c r="F257" i="5"/>
  <c r="G257" i="5"/>
  <c r="AC258" i="5"/>
  <c r="D258" i="5"/>
  <c r="F258" i="5"/>
  <c r="G258" i="5"/>
  <c r="AC259" i="5"/>
  <c r="D259" i="5"/>
  <c r="F259" i="5"/>
  <c r="G259" i="5"/>
  <c r="AC260" i="5"/>
  <c r="D260" i="5"/>
  <c r="F260" i="5"/>
  <c r="G260" i="5"/>
  <c r="AC261" i="5"/>
  <c r="D261" i="5"/>
  <c r="F261" i="5"/>
  <c r="G261" i="5"/>
  <c r="AC262" i="5"/>
  <c r="D262" i="5"/>
  <c r="F262" i="5"/>
  <c r="G262" i="5"/>
  <c r="AC263" i="5"/>
  <c r="D263" i="5"/>
  <c r="F263" i="5"/>
  <c r="G263" i="5"/>
  <c r="AC264" i="5"/>
  <c r="D264" i="5"/>
  <c r="F264" i="5"/>
  <c r="G264" i="5"/>
  <c r="AC265" i="5"/>
  <c r="D265" i="5"/>
  <c r="F265" i="5"/>
  <c r="G265" i="5"/>
  <c r="AC266" i="5"/>
  <c r="D266" i="5"/>
  <c r="F266" i="5"/>
  <c r="G266" i="5"/>
  <c r="AC267" i="5"/>
  <c r="D267" i="5"/>
  <c r="F267" i="5"/>
  <c r="G267" i="5"/>
  <c r="AC268" i="5"/>
  <c r="D268" i="5"/>
  <c r="F268" i="5"/>
  <c r="G268" i="5"/>
  <c r="AC269" i="5"/>
  <c r="D269" i="5"/>
  <c r="F269" i="5"/>
  <c r="G269" i="5"/>
  <c r="AC270" i="5"/>
  <c r="D270" i="5"/>
  <c r="F270" i="5"/>
  <c r="G270" i="5"/>
  <c r="AC271" i="5"/>
  <c r="D271" i="5"/>
  <c r="F271" i="5"/>
  <c r="G271" i="5"/>
  <c r="AC272" i="5"/>
  <c r="D272" i="5"/>
  <c r="F272" i="5"/>
  <c r="G272" i="5"/>
  <c r="AC273" i="5"/>
  <c r="D273" i="5"/>
  <c r="F273" i="5"/>
  <c r="G273" i="5"/>
  <c r="AC274" i="5"/>
  <c r="D274" i="5"/>
  <c r="F274" i="5"/>
  <c r="G274" i="5"/>
  <c r="AC275" i="5"/>
  <c r="D275" i="5"/>
  <c r="F275" i="5"/>
  <c r="G275" i="5"/>
  <c r="AC276" i="5"/>
  <c r="D276" i="5"/>
  <c r="F276" i="5"/>
  <c r="G276" i="5"/>
  <c r="AC277" i="5"/>
  <c r="D277" i="5"/>
  <c r="F277" i="5"/>
  <c r="G277" i="5"/>
  <c r="AC278" i="5"/>
  <c r="D278" i="5"/>
  <c r="F278" i="5"/>
  <c r="G278" i="5"/>
  <c r="AC279" i="5"/>
  <c r="D279" i="5"/>
  <c r="F279" i="5"/>
  <c r="G279" i="5"/>
  <c r="AC280" i="5"/>
  <c r="D280" i="5"/>
  <c r="F280" i="5"/>
  <c r="G280" i="5"/>
  <c r="AC281" i="5"/>
  <c r="D281" i="5"/>
  <c r="F281" i="5"/>
  <c r="G281" i="5"/>
  <c r="AC282" i="5"/>
  <c r="D282" i="5"/>
  <c r="F282" i="5"/>
  <c r="G282" i="5"/>
  <c r="AC283" i="5"/>
  <c r="D283" i="5"/>
  <c r="F283" i="5"/>
  <c r="G283" i="5"/>
  <c r="AC284" i="5"/>
  <c r="D284" i="5"/>
  <c r="F284" i="5"/>
  <c r="G284" i="5"/>
  <c r="AC285" i="5"/>
  <c r="D285" i="5"/>
  <c r="F285" i="5"/>
  <c r="G285" i="5"/>
  <c r="AC286" i="5"/>
  <c r="D286" i="5"/>
  <c r="F286" i="5"/>
  <c r="G286" i="5"/>
  <c r="AC287" i="5"/>
  <c r="D287" i="5"/>
  <c r="F287" i="5"/>
  <c r="G287" i="5"/>
  <c r="AC288" i="5"/>
  <c r="D288" i="5"/>
  <c r="F288" i="5"/>
  <c r="G288" i="5"/>
  <c r="AC289" i="5"/>
  <c r="D289" i="5"/>
  <c r="F289" i="5"/>
  <c r="G289" i="5"/>
  <c r="AC290" i="5"/>
  <c r="D290" i="5"/>
  <c r="F290" i="5"/>
  <c r="G290" i="5"/>
  <c r="AC291" i="5"/>
  <c r="D291" i="5"/>
  <c r="F291" i="5"/>
  <c r="G291" i="5"/>
  <c r="AC292" i="5"/>
  <c r="D292" i="5"/>
  <c r="F292" i="5"/>
  <c r="G292" i="5"/>
  <c r="AC293" i="5"/>
  <c r="D293" i="5"/>
  <c r="F293" i="5"/>
  <c r="G293" i="5"/>
  <c r="AC294" i="5"/>
  <c r="D294" i="5"/>
  <c r="F294" i="5"/>
  <c r="G294" i="5"/>
  <c r="AC295" i="5"/>
  <c r="D295" i="5"/>
  <c r="F295" i="5"/>
  <c r="G295" i="5"/>
  <c r="AC296" i="5"/>
  <c r="D296" i="5"/>
  <c r="F296" i="5"/>
  <c r="G296" i="5"/>
  <c r="AC297" i="5"/>
  <c r="D297" i="5"/>
  <c r="F297" i="5"/>
  <c r="G297" i="5"/>
  <c r="AC298" i="5"/>
  <c r="D298" i="5"/>
  <c r="F298" i="5"/>
  <c r="G298" i="5"/>
  <c r="AC299" i="5"/>
  <c r="D299" i="5"/>
  <c r="F299" i="5"/>
  <c r="G299" i="5"/>
  <c r="AC300" i="5"/>
  <c r="D300" i="5"/>
  <c r="F300" i="5"/>
  <c r="G300" i="5"/>
  <c r="AC301" i="5"/>
  <c r="D301" i="5"/>
  <c r="F301" i="5"/>
  <c r="G301" i="5"/>
  <c r="AC302" i="5"/>
  <c r="D302" i="5"/>
  <c r="F302" i="5"/>
  <c r="G302" i="5"/>
  <c r="AC303" i="5"/>
  <c r="D303" i="5"/>
  <c r="F303" i="5"/>
  <c r="G303" i="5"/>
  <c r="AC304" i="5"/>
  <c r="D304" i="5"/>
  <c r="F304" i="5"/>
  <c r="G304" i="5"/>
  <c r="AC305" i="5"/>
  <c r="D305" i="5"/>
  <c r="F305" i="5"/>
  <c r="G305" i="5"/>
  <c r="AC306" i="5"/>
  <c r="D306" i="5"/>
  <c r="F306" i="5"/>
  <c r="G306" i="5"/>
  <c r="AC307" i="5"/>
  <c r="D307" i="5"/>
  <c r="F307" i="5"/>
  <c r="G307" i="5"/>
  <c r="AC308" i="5"/>
  <c r="D308" i="5"/>
  <c r="F308" i="5"/>
  <c r="G308" i="5"/>
  <c r="AC309" i="5"/>
  <c r="D309" i="5"/>
  <c r="F309" i="5"/>
  <c r="G309" i="5"/>
  <c r="AC310" i="5"/>
  <c r="D310" i="5"/>
  <c r="F310" i="5"/>
  <c r="G310" i="5"/>
  <c r="AC311" i="5"/>
  <c r="D311" i="5"/>
  <c r="F311" i="5"/>
  <c r="G311" i="5"/>
  <c r="AC312" i="5"/>
  <c r="D312" i="5"/>
  <c r="F312" i="5"/>
  <c r="G312" i="5"/>
  <c r="AC313" i="5"/>
  <c r="D313" i="5"/>
  <c r="F313" i="5"/>
  <c r="G313" i="5"/>
  <c r="AC314" i="5"/>
  <c r="D314" i="5"/>
  <c r="F314" i="5"/>
  <c r="G314" i="5"/>
  <c r="AC315" i="5"/>
  <c r="D315" i="5"/>
  <c r="F315" i="5"/>
  <c r="G315" i="5"/>
  <c r="AC316" i="5"/>
  <c r="D316" i="5"/>
  <c r="F316" i="5"/>
  <c r="G316" i="5"/>
  <c r="AC317" i="5"/>
  <c r="D317" i="5"/>
  <c r="F317" i="5"/>
  <c r="G317" i="5"/>
  <c r="AC318" i="5"/>
  <c r="D318" i="5"/>
  <c r="F318" i="5"/>
  <c r="G318" i="5"/>
  <c r="AC319" i="5"/>
  <c r="D319" i="5"/>
  <c r="F319" i="5"/>
  <c r="G319" i="5"/>
  <c r="AC320" i="5"/>
  <c r="D320" i="5"/>
  <c r="F320" i="5"/>
  <c r="G320" i="5"/>
  <c r="AC321" i="5"/>
  <c r="D321" i="5"/>
  <c r="F321" i="5"/>
  <c r="G321" i="5"/>
  <c r="AC322" i="5"/>
  <c r="D322" i="5"/>
  <c r="F322" i="5"/>
  <c r="G322" i="5"/>
  <c r="AC323" i="5"/>
  <c r="D323" i="5"/>
  <c r="F323" i="5"/>
  <c r="G323" i="5"/>
  <c r="AC324" i="5"/>
  <c r="D324" i="5"/>
  <c r="F324" i="5"/>
  <c r="G324" i="5"/>
  <c r="AC325" i="5"/>
  <c r="D325" i="5"/>
  <c r="F325" i="5"/>
  <c r="G325" i="5"/>
  <c r="AC326" i="5"/>
  <c r="D326" i="5"/>
  <c r="F326" i="5"/>
  <c r="G326" i="5"/>
  <c r="AC327" i="5"/>
  <c r="D327" i="5"/>
  <c r="F327" i="5"/>
  <c r="G327" i="5"/>
  <c r="AC328" i="5"/>
  <c r="D328" i="5"/>
  <c r="F328" i="5"/>
  <c r="G328" i="5"/>
  <c r="AC329" i="5"/>
  <c r="D329" i="5"/>
  <c r="F329" i="5"/>
  <c r="G329" i="5"/>
  <c r="AC330" i="5"/>
  <c r="D330" i="5"/>
  <c r="F330" i="5"/>
  <c r="G330" i="5"/>
  <c r="AC331" i="5"/>
  <c r="D331" i="5"/>
  <c r="F331" i="5"/>
  <c r="G331" i="5"/>
  <c r="AC332" i="5"/>
  <c r="D332" i="5"/>
  <c r="F332" i="5"/>
  <c r="G332" i="5"/>
  <c r="AC333" i="5"/>
  <c r="D333" i="5"/>
  <c r="F333" i="5"/>
  <c r="G333" i="5"/>
  <c r="AC334" i="5"/>
  <c r="D334" i="5"/>
  <c r="F334" i="5"/>
  <c r="G334" i="5"/>
  <c r="AC335" i="5"/>
  <c r="D335" i="5"/>
  <c r="F335" i="5"/>
  <c r="G335" i="5"/>
  <c r="AC336" i="5"/>
  <c r="D336" i="5"/>
  <c r="F336" i="5"/>
  <c r="G336" i="5"/>
  <c r="AC337" i="5"/>
  <c r="D337" i="5"/>
  <c r="F337" i="5"/>
  <c r="G337" i="5"/>
  <c r="AC338" i="5"/>
  <c r="D338" i="5"/>
  <c r="F338" i="5"/>
  <c r="G338" i="5"/>
  <c r="AC339" i="5"/>
  <c r="D339" i="5"/>
  <c r="F339" i="5"/>
  <c r="G339" i="5"/>
  <c r="AC340" i="5"/>
  <c r="D340" i="5"/>
  <c r="F340" i="5"/>
  <c r="G340" i="5"/>
  <c r="AC341" i="5"/>
  <c r="D341" i="5"/>
  <c r="F341" i="5"/>
  <c r="G341" i="5"/>
  <c r="AC342" i="5"/>
  <c r="D342" i="5"/>
  <c r="F342" i="5"/>
  <c r="G342" i="5"/>
  <c r="AC343" i="5"/>
  <c r="D343" i="5"/>
  <c r="F343" i="5"/>
  <c r="G343" i="5"/>
  <c r="AC344" i="5"/>
  <c r="D344" i="5"/>
  <c r="F344" i="5"/>
  <c r="G344" i="5"/>
  <c r="AC345" i="5"/>
  <c r="D345" i="5"/>
  <c r="F345" i="5"/>
  <c r="G345" i="5"/>
  <c r="AC346" i="5"/>
  <c r="D346" i="5"/>
  <c r="F346" i="5"/>
  <c r="G346" i="5"/>
  <c r="AC347" i="5"/>
  <c r="D347" i="5"/>
  <c r="F347" i="5"/>
  <c r="G347" i="5"/>
  <c r="AC348" i="5"/>
  <c r="D348" i="5"/>
  <c r="F348" i="5"/>
  <c r="G348" i="5"/>
  <c r="AC349" i="5"/>
  <c r="D349" i="5"/>
  <c r="F349" i="5"/>
  <c r="G349" i="5"/>
  <c r="AC350" i="5"/>
  <c r="D350" i="5"/>
  <c r="F350" i="5"/>
  <c r="G350" i="5"/>
  <c r="AC351" i="5"/>
  <c r="D351" i="5"/>
  <c r="F351" i="5"/>
  <c r="G351" i="5"/>
  <c r="AC2" i="5"/>
  <c r="D2" i="5"/>
  <c r="F2" i="5"/>
  <c r="G2" i="5"/>
  <c r="I3" i="5"/>
  <c r="K3" i="5"/>
  <c r="L3" i="5"/>
  <c r="I4" i="5"/>
  <c r="K4" i="5"/>
  <c r="L4" i="5"/>
  <c r="I5" i="5"/>
  <c r="K5" i="5"/>
  <c r="L5" i="5"/>
  <c r="I6" i="5"/>
  <c r="K6" i="5"/>
  <c r="L6" i="5"/>
  <c r="I7" i="5"/>
  <c r="K7" i="5"/>
  <c r="L7" i="5"/>
  <c r="I8" i="5"/>
  <c r="K8" i="5"/>
  <c r="L8" i="5"/>
  <c r="I9" i="5"/>
  <c r="K9" i="5"/>
  <c r="L9" i="5"/>
  <c r="I10" i="5"/>
  <c r="K10" i="5"/>
  <c r="L10" i="5"/>
  <c r="I11" i="5"/>
  <c r="K11" i="5"/>
  <c r="L11" i="5"/>
  <c r="I12" i="5"/>
  <c r="K12" i="5"/>
  <c r="L12" i="5"/>
  <c r="I13" i="5"/>
  <c r="K13" i="5"/>
  <c r="L13" i="5"/>
  <c r="I14" i="5"/>
  <c r="K14" i="5"/>
  <c r="L14" i="5"/>
  <c r="I15" i="5"/>
  <c r="K15" i="5"/>
  <c r="L15" i="5"/>
  <c r="I16" i="5"/>
  <c r="K16" i="5"/>
  <c r="L16" i="5"/>
  <c r="I17" i="5"/>
  <c r="K17" i="5"/>
  <c r="L17" i="5"/>
  <c r="I18" i="5"/>
  <c r="K18" i="5"/>
  <c r="L18" i="5"/>
  <c r="I19" i="5"/>
  <c r="K19" i="5"/>
  <c r="L19" i="5"/>
  <c r="I20" i="5"/>
  <c r="K20" i="5"/>
  <c r="L20" i="5"/>
  <c r="I21" i="5"/>
  <c r="K21" i="5"/>
  <c r="L21" i="5"/>
  <c r="I22" i="5"/>
  <c r="K22" i="5"/>
  <c r="L22" i="5"/>
  <c r="I23" i="5"/>
  <c r="K23" i="5"/>
  <c r="L23" i="5"/>
  <c r="I24" i="5"/>
  <c r="K24" i="5"/>
  <c r="L24" i="5"/>
  <c r="I25" i="5"/>
  <c r="K25" i="5"/>
  <c r="L25" i="5"/>
  <c r="I26" i="5"/>
  <c r="K26" i="5"/>
  <c r="L26" i="5"/>
  <c r="I27" i="5"/>
  <c r="K27" i="5"/>
  <c r="L27" i="5"/>
  <c r="I28" i="5"/>
  <c r="K28" i="5"/>
  <c r="L28" i="5"/>
  <c r="I29" i="5"/>
  <c r="K29" i="5"/>
  <c r="L29" i="5"/>
  <c r="I30" i="5"/>
  <c r="K30" i="5"/>
  <c r="L30" i="5"/>
  <c r="I31" i="5"/>
  <c r="K31" i="5"/>
  <c r="L31" i="5"/>
  <c r="I32" i="5"/>
  <c r="K32" i="5"/>
  <c r="L32" i="5"/>
  <c r="I33" i="5"/>
  <c r="K33" i="5"/>
  <c r="L33" i="5"/>
  <c r="I34" i="5"/>
  <c r="K34" i="5"/>
  <c r="L34" i="5"/>
  <c r="I35" i="5"/>
  <c r="K35" i="5"/>
  <c r="L35" i="5"/>
  <c r="I36" i="5"/>
  <c r="K36" i="5"/>
  <c r="L36" i="5"/>
  <c r="I37" i="5"/>
  <c r="K37" i="5"/>
  <c r="L37" i="5"/>
  <c r="I38" i="5"/>
  <c r="K38" i="5"/>
  <c r="L38" i="5"/>
  <c r="I39" i="5"/>
  <c r="K39" i="5"/>
  <c r="L39" i="5"/>
  <c r="I40" i="5"/>
  <c r="K40" i="5"/>
  <c r="L40" i="5"/>
  <c r="I41" i="5"/>
  <c r="K41" i="5"/>
  <c r="L41" i="5"/>
  <c r="I42" i="5"/>
  <c r="K42" i="5"/>
  <c r="L42" i="5"/>
  <c r="I43" i="5"/>
  <c r="K43" i="5"/>
  <c r="L43" i="5"/>
  <c r="I44" i="5"/>
  <c r="K44" i="5"/>
  <c r="L44" i="5"/>
  <c r="I45" i="5"/>
  <c r="K45" i="5"/>
  <c r="L45" i="5"/>
  <c r="I46" i="5"/>
  <c r="K46" i="5"/>
  <c r="L46" i="5"/>
  <c r="I47" i="5"/>
  <c r="K47" i="5"/>
  <c r="L47" i="5"/>
  <c r="I48" i="5"/>
  <c r="K48" i="5"/>
  <c r="L48" i="5"/>
  <c r="I49" i="5"/>
  <c r="K49" i="5"/>
  <c r="L49" i="5"/>
  <c r="I50" i="5"/>
  <c r="K50" i="5"/>
  <c r="L50" i="5"/>
  <c r="I51" i="5"/>
  <c r="K51" i="5"/>
  <c r="L51" i="5"/>
  <c r="I52" i="5"/>
  <c r="K52" i="5"/>
  <c r="L52" i="5"/>
  <c r="I53" i="5"/>
  <c r="K53" i="5"/>
  <c r="L53" i="5"/>
  <c r="I54" i="5"/>
  <c r="K54" i="5"/>
  <c r="L54" i="5"/>
  <c r="I55" i="5"/>
  <c r="K55" i="5"/>
  <c r="L55" i="5"/>
  <c r="I56" i="5"/>
  <c r="K56" i="5"/>
  <c r="L56" i="5"/>
  <c r="I57" i="5"/>
  <c r="K57" i="5"/>
  <c r="L57" i="5"/>
  <c r="I58" i="5"/>
  <c r="K58" i="5"/>
  <c r="L58" i="5"/>
  <c r="I59" i="5"/>
  <c r="K59" i="5"/>
  <c r="L59" i="5"/>
  <c r="I60" i="5"/>
  <c r="K60" i="5"/>
  <c r="L60" i="5"/>
  <c r="I61" i="5"/>
  <c r="K61" i="5"/>
  <c r="L61" i="5"/>
  <c r="I62" i="5"/>
  <c r="K62" i="5"/>
  <c r="L62" i="5"/>
  <c r="I63" i="5"/>
  <c r="K63" i="5"/>
  <c r="L63" i="5"/>
  <c r="I64" i="5"/>
  <c r="K64" i="5"/>
  <c r="L64" i="5"/>
  <c r="I65" i="5"/>
  <c r="K65" i="5"/>
  <c r="L65" i="5"/>
  <c r="I66" i="5"/>
  <c r="K66" i="5"/>
  <c r="L66" i="5"/>
  <c r="I67" i="5"/>
  <c r="K67" i="5"/>
  <c r="L67" i="5"/>
  <c r="I68" i="5"/>
  <c r="K68" i="5"/>
  <c r="L68" i="5"/>
  <c r="I69" i="5"/>
  <c r="K69" i="5"/>
  <c r="L69" i="5"/>
  <c r="I70" i="5"/>
  <c r="K70" i="5"/>
  <c r="L70" i="5"/>
  <c r="I71" i="5"/>
  <c r="K71" i="5"/>
  <c r="L71" i="5"/>
  <c r="I72" i="5"/>
  <c r="K72" i="5"/>
  <c r="L72" i="5"/>
  <c r="I73" i="5"/>
  <c r="K73" i="5"/>
  <c r="L73" i="5"/>
  <c r="I74" i="5"/>
  <c r="K74" i="5"/>
  <c r="L74" i="5"/>
  <c r="I75" i="5"/>
  <c r="K75" i="5"/>
  <c r="L75" i="5"/>
  <c r="I76" i="5"/>
  <c r="K76" i="5"/>
  <c r="L76" i="5"/>
  <c r="I77" i="5"/>
  <c r="K77" i="5"/>
  <c r="L77" i="5"/>
  <c r="I78" i="5"/>
  <c r="K78" i="5"/>
  <c r="L78" i="5"/>
  <c r="I79" i="5"/>
  <c r="K79" i="5"/>
  <c r="L79" i="5"/>
  <c r="I80" i="5"/>
  <c r="K80" i="5"/>
  <c r="L80" i="5"/>
  <c r="I81" i="5"/>
  <c r="K81" i="5"/>
  <c r="L81" i="5"/>
  <c r="I82" i="5"/>
  <c r="K82" i="5"/>
  <c r="L82" i="5"/>
  <c r="I83" i="5"/>
  <c r="K83" i="5"/>
  <c r="L83" i="5"/>
  <c r="I84" i="5"/>
  <c r="K84" i="5"/>
  <c r="L84" i="5"/>
  <c r="I85" i="5"/>
  <c r="K85" i="5"/>
  <c r="L85" i="5"/>
  <c r="I86" i="5"/>
  <c r="K86" i="5"/>
  <c r="L86" i="5"/>
  <c r="I87" i="5"/>
  <c r="K87" i="5"/>
  <c r="L87" i="5"/>
  <c r="I88" i="5"/>
  <c r="K88" i="5"/>
  <c r="L88" i="5"/>
  <c r="I89" i="5"/>
  <c r="K89" i="5"/>
  <c r="L89" i="5"/>
  <c r="I90" i="5"/>
  <c r="K90" i="5"/>
  <c r="L90" i="5"/>
  <c r="I91" i="5"/>
  <c r="K91" i="5"/>
  <c r="L91" i="5"/>
  <c r="I92" i="5"/>
  <c r="K92" i="5"/>
  <c r="L92" i="5"/>
  <c r="I93" i="5"/>
  <c r="K93" i="5"/>
  <c r="L93" i="5"/>
  <c r="I94" i="5"/>
  <c r="K94" i="5"/>
  <c r="L94" i="5"/>
  <c r="I95" i="5"/>
  <c r="K95" i="5"/>
  <c r="L95" i="5"/>
  <c r="I96" i="5"/>
  <c r="K96" i="5"/>
  <c r="L96" i="5"/>
  <c r="I97" i="5"/>
  <c r="K97" i="5"/>
  <c r="L97" i="5"/>
  <c r="I98" i="5"/>
  <c r="K98" i="5"/>
  <c r="L98" i="5"/>
  <c r="I99" i="5"/>
  <c r="K99" i="5"/>
  <c r="L99" i="5"/>
  <c r="I100" i="5"/>
  <c r="K100" i="5"/>
  <c r="L100" i="5"/>
  <c r="I101" i="5"/>
  <c r="K101" i="5"/>
  <c r="L101" i="5"/>
  <c r="I102" i="5"/>
  <c r="K102" i="5"/>
  <c r="L102" i="5"/>
  <c r="I103" i="5"/>
  <c r="K103" i="5"/>
  <c r="L103" i="5"/>
  <c r="I104" i="5"/>
  <c r="K104" i="5"/>
  <c r="L104" i="5"/>
  <c r="I105" i="5"/>
  <c r="K105" i="5"/>
  <c r="L105" i="5"/>
  <c r="I106" i="5"/>
  <c r="K106" i="5"/>
  <c r="L106" i="5"/>
  <c r="I107" i="5"/>
  <c r="K107" i="5"/>
  <c r="L107" i="5"/>
  <c r="I108" i="5"/>
  <c r="K108" i="5"/>
  <c r="L108" i="5"/>
  <c r="I109" i="5"/>
  <c r="K109" i="5"/>
  <c r="L109" i="5"/>
  <c r="I110" i="5"/>
  <c r="K110" i="5"/>
  <c r="L110" i="5"/>
  <c r="I111" i="5"/>
  <c r="K111" i="5"/>
  <c r="L111" i="5"/>
  <c r="I112" i="5"/>
  <c r="K112" i="5"/>
  <c r="L112" i="5"/>
  <c r="I113" i="5"/>
  <c r="K113" i="5"/>
  <c r="L113" i="5"/>
  <c r="I114" i="5"/>
  <c r="K114" i="5"/>
  <c r="L114" i="5"/>
  <c r="I115" i="5"/>
  <c r="K115" i="5"/>
  <c r="L115" i="5"/>
  <c r="I116" i="5"/>
  <c r="K116" i="5"/>
  <c r="L116" i="5"/>
  <c r="I117" i="5"/>
  <c r="K117" i="5"/>
  <c r="L117" i="5"/>
  <c r="I118" i="5"/>
  <c r="K118" i="5"/>
  <c r="L118" i="5"/>
  <c r="I119" i="5"/>
  <c r="K119" i="5"/>
  <c r="L119" i="5"/>
  <c r="I120" i="5"/>
  <c r="K120" i="5"/>
  <c r="L120" i="5"/>
  <c r="I121" i="5"/>
  <c r="K121" i="5"/>
  <c r="L121" i="5"/>
  <c r="I122" i="5"/>
  <c r="K122" i="5"/>
  <c r="L122" i="5"/>
  <c r="I123" i="5"/>
  <c r="K123" i="5"/>
  <c r="L123" i="5"/>
  <c r="I124" i="5"/>
  <c r="K124" i="5"/>
  <c r="L124" i="5"/>
  <c r="I125" i="5"/>
  <c r="K125" i="5"/>
  <c r="L125" i="5"/>
  <c r="I126" i="5"/>
  <c r="K126" i="5"/>
  <c r="L126" i="5"/>
  <c r="I127" i="5"/>
  <c r="K127" i="5"/>
  <c r="L127" i="5"/>
  <c r="I128" i="5"/>
  <c r="K128" i="5"/>
  <c r="L128" i="5"/>
  <c r="I129" i="5"/>
  <c r="K129" i="5"/>
  <c r="L129" i="5"/>
  <c r="I130" i="5"/>
  <c r="K130" i="5"/>
  <c r="L130" i="5"/>
  <c r="I131" i="5"/>
  <c r="K131" i="5"/>
  <c r="L131" i="5"/>
  <c r="I132" i="5"/>
  <c r="K132" i="5"/>
  <c r="L132" i="5"/>
  <c r="I133" i="5"/>
  <c r="K133" i="5"/>
  <c r="L133" i="5"/>
  <c r="I134" i="5"/>
  <c r="K134" i="5"/>
  <c r="L134" i="5"/>
  <c r="I135" i="5"/>
  <c r="K135" i="5"/>
  <c r="L135" i="5"/>
  <c r="I136" i="5"/>
  <c r="K136" i="5"/>
  <c r="L136" i="5"/>
  <c r="I137" i="5"/>
  <c r="K137" i="5"/>
  <c r="L137" i="5"/>
  <c r="I138" i="5"/>
  <c r="K138" i="5"/>
  <c r="L138" i="5"/>
  <c r="I139" i="5"/>
  <c r="K139" i="5"/>
  <c r="L139" i="5"/>
  <c r="I140" i="5"/>
  <c r="K140" i="5"/>
  <c r="L140" i="5"/>
  <c r="I141" i="5"/>
  <c r="K141" i="5"/>
  <c r="L141" i="5"/>
  <c r="I142" i="5"/>
  <c r="K142" i="5"/>
  <c r="L142" i="5"/>
  <c r="I143" i="5"/>
  <c r="K143" i="5"/>
  <c r="L143" i="5"/>
  <c r="I144" i="5"/>
  <c r="K144" i="5"/>
  <c r="L144" i="5"/>
  <c r="I145" i="5"/>
  <c r="K145" i="5"/>
  <c r="L145" i="5"/>
  <c r="I146" i="5"/>
  <c r="K146" i="5"/>
  <c r="L146" i="5"/>
  <c r="I147" i="5"/>
  <c r="K147" i="5"/>
  <c r="L147" i="5"/>
  <c r="I148" i="5"/>
  <c r="K148" i="5"/>
  <c r="L148" i="5"/>
  <c r="I149" i="5"/>
  <c r="K149" i="5"/>
  <c r="L149" i="5"/>
  <c r="I150" i="5"/>
  <c r="K150" i="5"/>
  <c r="L150" i="5"/>
  <c r="I151" i="5"/>
  <c r="K151" i="5"/>
  <c r="L151" i="5"/>
  <c r="I152" i="5"/>
  <c r="K152" i="5"/>
  <c r="L152" i="5"/>
  <c r="I153" i="5"/>
  <c r="K153" i="5"/>
  <c r="L153" i="5"/>
  <c r="I154" i="5"/>
  <c r="K154" i="5"/>
  <c r="L154" i="5"/>
  <c r="I155" i="5"/>
  <c r="K155" i="5"/>
  <c r="L155" i="5"/>
  <c r="I156" i="5"/>
  <c r="K156" i="5"/>
  <c r="L156" i="5"/>
  <c r="I157" i="5"/>
  <c r="K157" i="5"/>
  <c r="L157" i="5"/>
  <c r="I158" i="5"/>
  <c r="K158" i="5"/>
  <c r="L158" i="5"/>
  <c r="I159" i="5"/>
  <c r="K159" i="5"/>
  <c r="L159" i="5"/>
  <c r="I160" i="5"/>
  <c r="K160" i="5"/>
  <c r="L160" i="5"/>
  <c r="I161" i="5"/>
  <c r="K161" i="5"/>
  <c r="L161" i="5"/>
  <c r="I162" i="5"/>
  <c r="K162" i="5"/>
  <c r="L162" i="5"/>
  <c r="I163" i="5"/>
  <c r="K163" i="5"/>
  <c r="L163" i="5"/>
  <c r="I164" i="5"/>
  <c r="K164" i="5"/>
  <c r="L164" i="5"/>
  <c r="I165" i="5"/>
  <c r="K165" i="5"/>
  <c r="L165" i="5"/>
  <c r="I166" i="5"/>
  <c r="K166" i="5"/>
  <c r="L166" i="5"/>
  <c r="I167" i="5"/>
  <c r="K167" i="5"/>
  <c r="L167" i="5"/>
  <c r="I168" i="5"/>
  <c r="K168" i="5"/>
  <c r="L168" i="5"/>
  <c r="I169" i="5"/>
  <c r="K169" i="5"/>
  <c r="L169" i="5"/>
  <c r="I170" i="5"/>
  <c r="K170" i="5"/>
  <c r="L170" i="5"/>
  <c r="I171" i="5"/>
  <c r="K171" i="5"/>
  <c r="L171" i="5"/>
  <c r="I172" i="5"/>
  <c r="K172" i="5"/>
  <c r="L172" i="5"/>
  <c r="I173" i="5"/>
  <c r="K173" i="5"/>
  <c r="L173" i="5"/>
  <c r="I174" i="5"/>
  <c r="K174" i="5"/>
  <c r="L174" i="5"/>
  <c r="I175" i="5"/>
  <c r="K175" i="5"/>
  <c r="L175" i="5"/>
  <c r="I176" i="5"/>
  <c r="K176" i="5"/>
  <c r="L176" i="5"/>
  <c r="I177" i="5"/>
  <c r="K177" i="5"/>
  <c r="L177" i="5"/>
  <c r="I178" i="5"/>
  <c r="K178" i="5"/>
  <c r="L178" i="5"/>
  <c r="I179" i="5"/>
  <c r="K179" i="5"/>
  <c r="L179" i="5"/>
  <c r="I180" i="5"/>
  <c r="K180" i="5"/>
  <c r="L180" i="5"/>
  <c r="I181" i="5"/>
  <c r="K181" i="5"/>
  <c r="L181" i="5"/>
  <c r="I182" i="5"/>
  <c r="K182" i="5"/>
  <c r="L182" i="5"/>
  <c r="I183" i="5"/>
  <c r="K183" i="5"/>
  <c r="L183" i="5"/>
  <c r="I184" i="5"/>
  <c r="K184" i="5"/>
  <c r="L184" i="5"/>
  <c r="I185" i="5"/>
  <c r="K185" i="5"/>
  <c r="L185" i="5"/>
  <c r="I186" i="5"/>
  <c r="K186" i="5"/>
  <c r="L186" i="5"/>
  <c r="I187" i="5"/>
  <c r="K187" i="5"/>
  <c r="L187" i="5"/>
  <c r="I188" i="5"/>
  <c r="K188" i="5"/>
  <c r="L188" i="5"/>
  <c r="I189" i="5"/>
  <c r="K189" i="5"/>
  <c r="L189" i="5"/>
  <c r="I190" i="5"/>
  <c r="K190" i="5"/>
  <c r="L190" i="5"/>
  <c r="I191" i="5"/>
  <c r="K191" i="5"/>
  <c r="L191" i="5"/>
  <c r="I192" i="5"/>
  <c r="K192" i="5"/>
  <c r="L192" i="5"/>
  <c r="I193" i="5"/>
  <c r="K193" i="5"/>
  <c r="L193" i="5"/>
  <c r="I194" i="5"/>
  <c r="K194" i="5"/>
  <c r="L194" i="5"/>
  <c r="I195" i="5"/>
  <c r="K195" i="5"/>
  <c r="L195" i="5"/>
  <c r="I196" i="5"/>
  <c r="K196" i="5"/>
  <c r="L196" i="5"/>
  <c r="I197" i="5"/>
  <c r="K197" i="5"/>
  <c r="L197" i="5"/>
  <c r="I198" i="5"/>
  <c r="K198" i="5"/>
  <c r="L198" i="5"/>
  <c r="I199" i="5"/>
  <c r="K199" i="5"/>
  <c r="L199" i="5"/>
  <c r="I200" i="5"/>
  <c r="K200" i="5"/>
  <c r="L200" i="5"/>
  <c r="I201" i="5"/>
  <c r="K201" i="5"/>
  <c r="L201" i="5"/>
  <c r="I202" i="5"/>
  <c r="K202" i="5"/>
  <c r="L202" i="5"/>
  <c r="I203" i="5"/>
  <c r="K203" i="5"/>
  <c r="L203" i="5"/>
  <c r="I204" i="5"/>
  <c r="K204" i="5"/>
  <c r="L204" i="5"/>
  <c r="I205" i="5"/>
  <c r="K205" i="5"/>
  <c r="L205" i="5"/>
  <c r="I206" i="5"/>
  <c r="K206" i="5"/>
  <c r="L206" i="5"/>
  <c r="I207" i="5"/>
  <c r="K207" i="5"/>
  <c r="L207" i="5"/>
  <c r="I208" i="5"/>
  <c r="K208" i="5"/>
  <c r="L208" i="5"/>
  <c r="I209" i="5"/>
  <c r="K209" i="5"/>
  <c r="L209" i="5"/>
  <c r="I210" i="5"/>
  <c r="K210" i="5"/>
  <c r="L210" i="5"/>
  <c r="I211" i="5"/>
  <c r="K211" i="5"/>
  <c r="L211" i="5"/>
  <c r="I212" i="5"/>
  <c r="K212" i="5"/>
  <c r="L212" i="5"/>
  <c r="I213" i="5"/>
  <c r="K213" i="5"/>
  <c r="L213" i="5"/>
  <c r="I214" i="5"/>
  <c r="K214" i="5"/>
  <c r="L214" i="5"/>
  <c r="I215" i="5"/>
  <c r="K215" i="5"/>
  <c r="L215" i="5"/>
  <c r="I216" i="5"/>
  <c r="K216" i="5"/>
  <c r="L216" i="5"/>
  <c r="I217" i="5"/>
  <c r="K217" i="5"/>
  <c r="L217" i="5"/>
  <c r="I218" i="5"/>
  <c r="K218" i="5"/>
  <c r="L218" i="5"/>
  <c r="I219" i="5"/>
  <c r="K219" i="5"/>
  <c r="L219" i="5"/>
  <c r="I220" i="5"/>
  <c r="K220" i="5"/>
  <c r="L220" i="5"/>
  <c r="I221" i="5"/>
  <c r="K221" i="5"/>
  <c r="L221" i="5"/>
  <c r="I222" i="5"/>
  <c r="K222" i="5"/>
  <c r="L222" i="5"/>
  <c r="I223" i="5"/>
  <c r="K223" i="5"/>
  <c r="L223" i="5"/>
  <c r="I224" i="5"/>
  <c r="K224" i="5"/>
  <c r="L224" i="5"/>
  <c r="I225" i="5"/>
  <c r="K225" i="5"/>
  <c r="L225" i="5"/>
  <c r="I226" i="5"/>
  <c r="K226" i="5"/>
  <c r="L226" i="5"/>
  <c r="I227" i="5"/>
  <c r="K227" i="5"/>
  <c r="L227" i="5"/>
  <c r="I228" i="5"/>
  <c r="K228" i="5"/>
  <c r="L228" i="5"/>
  <c r="I229" i="5"/>
  <c r="K229" i="5"/>
  <c r="L229" i="5"/>
  <c r="I230" i="5"/>
  <c r="K230" i="5"/>
  <c r="L230" i="5"/>
  <c r="I231" i="5"/>
  <c r="K231" i="5"/>
  <c r="L231" i="5"/>
  <c r="I232" i="5"/>
  <c r="K232" i="5"/>
  <c r="L232" i="5"/>
  <c r="I233" i="5"/>
  <c r="K233" i="5"/>
  <c r="L233" i="5"/>
  <c r="I234" i="5"/>
  <c r="K234" i="5"/>
  <c r="L234" i="5"/>
  <c r="I235" i="5"/>
  <c r="K235" i="5"/>
  <c r="L235" i="5"/>
  <c r="I236" i="5"/>
  <c r="K236" i="5"/>
  <c r="L236" i="5"/>
  <c r="I237" i="5"/>
  <c r="K237" i="5"/>
  <c r="L237" i="5"/>
  <c r="I238" i="5"/>
  <c r="K238" i="5"/>
  <c r="L238" i="5"/>
  <c r="I239" i="5"/>
  <c r="K239" i="5"/>
  <c r="L239" i="5"/>
  <c r="I240" i="5"/>
  <c r="K240" i="5"/>
  <c r="L240" i="5"/>
  <c r="I241" i="5"/>
  <c r="K241" i="5"/>
  <c r="L241" i="5"/>
  <c r="I242" i="5"/>
  <c r="K242" i="5"/>
  <c r="L242" i="5"/>
  <c r="I243" i="5"/>
  <c r="K243" i="5"/>
  <c r="L243" i="5"/>
  <c r="I244" i="5"/>
  <c r="K244" i="5"/>
  <c r="L244" i="5"/>
  <c r="I245" i="5"/>
  <c r="K245" i="5"/>
  <c r="L245" i="5"/>
  <c r="I246" i="5"/>
  <c r="K246" i="5"/>
  <c r="L246" i="5"/>
  <c r="I247" i="5"/>
  <c r="K247" i="5"/>
  <c r="L247" i="5"/>
  <c r="I248" i="5"/>
  <c r="K248" i="5"/>
  <c r="L248" i="5"/>
  <c r="I249" i="5"/>
  <c r="K249" i="5"/>
  <c r="L249" i="5"/>
  <c r="I250" i="5"/>
  <c r="K250" i="5"/>
  <c r="L250" i="5"/>
  <c r="I251" i="5"/>
  <c r="K251" i="5"/>
  <c r="L251" i="5"/>
  <c r="I252" i="5"/>
  <c r="K252" i="5"/>
  <c r="L252" i="5"/>
  <c r="I253" i="5"/>
  <c r="K253" i="5"/>
  <c r="L253" i="5"/>
  <c r="I254" i="5"/>
  <c r="K254" i="5"/>
  <c r="L254" i="5"/>
  <c r="I255" i="5"/>
  <c r="K255" i="5"/>
  <c r="L255" i="5"/>
  <c r="I256" i="5"/>
  <c r="K256" i="5"/>
  <c r="L256" i="5"/>
  <c r="I257" i="5"/>
  <c r="K257" i="5"/>
  <c r="L257" i="5"/>
  <c r="I258" i="5"/>
  <c r="K258" i="5"/>
  <c r="L258" i="5"/>
  <c r="I259" i="5"/>
  <c r="K259" i="5"/>
  <c r="L259" i="5"/>
  <c r="I260" i="5"/>
  <c r="K260" i="5"/>
  <c r="L260" i="5"/>
  <c r="I261" i="5"/>
  <c r="K261" i="5"/>
  <c r="L261" i="5"/>
  <c r="I262" i="5"/>
  <c r="K262" i="5"/>
  <c r="L262" i="5"/>
  <c r="I263" i="5"/>
  <c r="K263" i="5"/>
  <c r="L263" i="5"/>
  <c r="I264" i="5"/>
  <c r="K264" i="5"/>
  <c r="L264" i="5"/>
  <c r="I265" i="5"/>
  <c r="K265" i="5"/>
  <c r="L265" i="5"/>
  <c r="I266" i="5"/>
  <c r="K266" i="5"/>
  <c r="L266" i="5"/>
  <c r="I267" i="5"/>
  <c r="K267" i="5"/>
  <c r="L267" i="5"/>
  <c r="I268" i="5"/>
  <c r="K268" i="5"/>
  <c r="L268" i="5"/>
  <c r="I269" i="5"/>
  <c r="K269" i="5"/>
  <c r="L269" i="5"/>
  <c r="I270" i="5"/>
  <c r="K270" i="5"/>
  <c r="L270" i="5"/>
  <c r="I271" i="5"/>
  <c r="K271" i="5"/>
  <c r="L271" i="5"/>
  <c r="I272" i="5"/>
  <c r="K272" i="5"/>
  <c r="L272" i="5"/>
  <c r="I273" i="5"/>
  <c r="K273" i="5"/>
  <c r="L273" i="5"/>
  <c r="I274" i="5"/>
  <c r="K274" i="5"/>
  <c r="L274" i="5"/>
  <c r="I275" i="5"/>
  <c r="K275" i="5"/>
  <c r="L275" i="5"/>
  <c r="I276" i="5"/>
  <c r="K276" i="5"/>
  <c r="L276" i="5"/>
  <c r="I277" i="5"/>
  <c r="K277" i="5"/>
  <c r="L277" i="5"/>
  <c r="I278" i="5"/>
  <c r="K278" i="5"/>
  <c r="L278" i="5"/>
  <c r="I279" i="5"/>
  <c r="K279" i="5"/>
  <c r="L279" i="5"/>
  <c r="I280" i="5"/>
  <c r="K280" i="5"/>
  <c r="L280" i="5"/>
  <c r="I281" i="5"/>
  <c r="K281" i="5"/>
  <c r="L281" i="5"/>
  <c r="I282" i="5"/>
  <c r="K282" i="5"/>
  <c r="L282" i="5"/>
  <c r="I283" i="5"/>
  <c r="K283" i="5"/>
  <c r="L283" i="5"/>
  <c r="I284" i="5"/>
  <c r="K284" i="5"/>
  <c r="L284" i="5"/>
  <c r="I285" i="5"/>
  <c r="K285" i="5"/>
  <c r="L285" i="5"/>
  <c r="I286" i="5"/>
  <c r="K286" i="5"/>
  <c r="L286" i="5"/>
  <c r="I287" i="5"/>
  <c r="K287" i="5"/>
  <c r="L287" i="5"/>
  <c r="I288" i="5"/>
  <c r="K288" i="5"/>
  <c r="L288" i="5"/>
  <c r="I289" i="5"/>
  <c r="K289" i="5"/>
  <c r="L289" i="5"/>
  <c r="I290" i="5"/>
  <c r="K290" i="5"/>
  <c r="L290" i="5"/>
  <c r="I291" i="5"/>
  <c r="K291" i="5"/>
  <c r="L291" i="5"/>
  <c r="I292" i="5"/>
  <c r="K292" i="5"/>
  <c r="L292" i="5"/>
  <c r="I293" i="5"/>
  <c r="K293" i="5"/>
  <c r="L293" i="5"/>
  <c r="I294" i="5"/>
  <c r="K294" i="5"/>
  <c r="L294" i="5"/>
  <c r="I295" i="5"/>
  <c r="K295" i="5"/>
  <c r="L295" i="5"/>
  <c r="I296" i="5"/>
  <c r="K296" i="5"/>
  <c r="L296" i="5"/>
  <c r="I297" i="5"/>
  <c r="K297" i="5"/>
  <c r="L297" i="5"/>
  <c r="I298" i="5"/>
  <c r="K298" i="5"/>
  <c r="L298" i="5"/>
  <c r="I299" i="5"/>
  <c r="K299" i="5"/>
  <c r="L299" i="5"/>
  <c r="I300" i="5"/>
  <c r="K300" i="5"/>
  <c r="L300" i="5"/>
  <c r="I301" i="5"/>
  <c r="K301" i="5"/>
  <c r="L301" i="5"/>
  <c r="I302" i="5"/>
  <c r="K302" i="5"/>
  <c r="L302" i="5"/>
  <c r="I303" i="5"/>
  <c r="K303" i="5"/>
  <c r="L303" i="5"/>
  <c r="I304" i="5"/>
  <c r="K304" i="5"/>
  <c r="L304" i="5"/>
  <c r="I305" i="5"/>
  <c r="K305" i="5"/>
  <c r="L305" i="5"/>
  <c r="I306" i="5"/>
  <c r="K306" i="5"/>
  <c r="L306" i="5"/>
  <c r="I307" i="5"/>
  <c r="K307" i="5"/>
  <c r="L307" i="5"/>
  <c r="I308" i="5"/>
  <c r="K308" i="5"/>
  <c r="L308" i="5"/>
  <c r="I309" i="5"/>
  <c r="K309" i="5"/>
  <c r="L309" i="5"/>
  <c r="I310" i="5"/>
  <c r="K310" i="5"/>
  <c r="L310" i="5"/>
  <c r="I311" i="5"/>
  <c r="K311" i="5"/>
  <c r="L311" i="5"/>
  <c r="I312" i="5"/>
  <c r="K312" i="5"/>
  <c r="L312" i="5"/>
  <c r="I313" i="5"/>
  <c r="K313" i="5"/>
  <c r="L313" i="5"/>
  <c r="I314" i="5"/>
  <c r="K314" i="5"/>
  <c r="L314" i="5"/>
  <c r="I315" i="5"/>
  <c r="K315" i="5"/>
  <c r="L315" i="5"/>
  <c r="I316" i="5"/>
  <c r="K316" i="5"/>
  <c r="L316" i="5"/>
  <c r="I317" i="5"/>
  <c r="K317" i="5"/>
  <c r="L317" i="5"/>
  <c r="I318" i="5"/>
  <c r="K318" i="5"/>
  <c r="L318" i="5"/>
  <c r="I319" i="5"/>
  <c r="K319" i="5"/>
  <c r="L319" i="5"/>
  <c r="I320" i="5"/>
  <c r="K320" i="5"/>
  <c r="L320" i="5"/>
  <c r="I321" i="5"/>
  <c r="K321" i="5"/>
  <c r="L321" i="5"/>
  <c r="I322" i="5"/>
  <c r="K322" i="5"/>
  <c r="L322" i="5"/>
  <c r="I323" i="5"/>
  <c r="K323" i="5"/>
  <c r="L323" i="5"/>
  <c r="I324" i="5"/>
  <c r="K324" i="5"/>
  <c r="L324" i="5"/>
  <c r="I325" i="5"/>
  <c r="K325" i="5"/>
  <c r="L325" i="5"/>
  <c r="I326" i="5"/>
  <c r="K326" i="5"/>
  <c r="L326" i="5"/>
  <c r="I327" i="5"/>
  <c r="K327" i="5"/>
  <c r="L327" i="5"/>
  <c r="I328" i="5"/>
  <c r="K328" i="5"/>
  <c r="L328" i="5"/>
  <c r="I329" i="5"/>
  <c r="K329" i="5"/>
  <c r="L329" i="5"/>
  <c r="I330" i="5"/>
  <c r="K330" i="5"/>
  <c r="L330" i="5"/>
  <c r="I331" i="5"/>
  <c r="K331" i="5"/>
  <c r="L331" i="5"/>
  <c r="I332" i="5"/>
  <c r="K332" i="5"/>
  <c r="L332" i="5"/>
  <c r="I333" i="5"/>
  <c r="K333" i="5"/>
  <c r="L333" i="5"/>
  <c r="I334" i="5"/>
  <c r="K334" i="5"/>
  <c r="L334" i="5"/>
  <c r="I335" i="5"/>
  <c r="K335" i="5"/>
  <c r="L335" i="5"/>
  <c r="I336" i="5"/>
  <c r="K336" i="5"/>
  <c r="L336" i="5"/>
  <c r="I337" i="5"/>
  <c r="K337" i="5"/>
  <c r="L337" i="5"/>
  <c r="I338" i="5"/>
  <c r="K338" i="5"/>
  <c r="L338" i="5"/>
  <c r="I339" i="5"/>
  <c r="K339" i="5"/>
  <c r="L339" i="5"/>
  <c r="I340" i="5"/>
  <c r="K340" i="5"/>
  <c r="L340" i="5"/>
  <c r="I341" i="5"/>
  <c r="K341" i="5"/>
  <c r="L341" i="5"/>
  <c r="I342" i="5"/>
  <c r="K342" i="5"/>
  <c r="L342" i="5"/>
  <c r="I343" i="5"/>
  <c r="K343" i="5"/>
  <c r="L343" i="5"/>
  <c r="I344" i="5"/>
  <c r="K344" i="5"/>
  <c r="L344" i="5"/>
  <c r="I345" i="5"/>
  <c r="K345" i="5"/>
  <c r="L345" i="5"/>
  <c r="I346" i="5"/>
  <c r="K346" i="5"/>
  <c r="L346" i="5"/>
  <c r="I347" i="5"/>
  <c r="K347" i="5"/>
  <c r="L347" i="5"/>
  <c r="I348" i="5"/>
  <c r="K348" i="5"/>
  <c r="L348" i="5"/>
  <c r="I349" i="5"/>
  <c r="K349" i="5"/>
  <c r="L349" i="5"/>
  <c r="I350" i="5"/>
  <c r="K350" i="5"/>
  <c r="L350" i="5"/>
  <c r="I351" i="5"/>
  <c r="K351" i="5"/>
  <c r="L351" i="5"/>
  <c r="I2" i="5"/>
  <c r="K2" i="5"/>
  <c r="L2" i="5"/>
  <c r="N3" i="5"/>
  <c r="P3" i="5"/>
  <c r="Q3" i="5"/>
  <c r="N4" i="5"/>
  <c r="P4" i="5"/>
  <c r="Q4" i="5"/>
  <c r="N5" i="5"/>
  <c r="P5" i="5"/>
  <c r="Q5" i="5"/>
  <c r="N6" i="5"/>
  <c r="P6" i="5"/>
  <c r="Q6" i="5"/>
  <c r="N7" i="5"/>
  <c r="P7" i="5"/>
  <c r="Q7" i="5"/>
  <c r="N8" i="5"/>
  <c r="P8" i="5"/>
  <c r="Q8" i="5"/>
  <c r="N9" i="5"/>
  <c r="P9" i="5"/>
  <c r="Q9" i="5"/>
  <c r="N10" i="5"/>
  <c r="P10" i="5"/>
  <c r="Q10" i="5"/>
  <c r="N11" i="5"/>
  <c r="P11" i="5"/>
  <c r="Q11" i="5"/>
  <c r="N12" i="5"/>
  <c r="P12" i="5"/>
  <c r="Q12" i="5"/>
  <c r="N13" i="5"/>
  <c r="P13" i="5"/>
  <c r="Q13" i="5"/>
  <c r="N14" i="5"/>
  <c r="P14" i="5"/>
  <c r="Q14" i="5"/>
  <c r="N15" i="5"/>
  <c r="P15" i="5"/>
  <c r="Q15" i="5"/>
  <c r="N16" i="5"/>
  <c r="P16" i="5"/>
  <c r="Q16" i="5"/>
  <c r="N17" i="5"/>
  <c r="P17" i="5"/>
  <c r="Q17" i="5"/>
  <c r="N18" i="5"/>
  <c r="P18" i="5"/>
  <c r="Q18" i="5"/>
  <c r="N19" i="5"/>
  <c r="P19" i="5"/>
  <c r="Q19" i="5"/>
  <c r="N20" i="5"/>
  <c r="P20" i="5"/>
  <c r="Q20" i="5"/>
  <c r="N21" i="5"/>
  <c r="P21" i="5"/>
  <c r="Q21" i="5"/>
  <c r="N22" i="5"/>
  <c r="P22" i="5"/>
  <c r="Q22" i="5"/>
  <c r="N23" i="5"/>
  <c r="P23" i="5"/>
  <c r="Q23" i="5"/>
  <c r="N24" i="5"/>
  <c r="P24" i="5"/>
  <c r="Q24" i="5"/>
  <c r="N25" i="5"/>
  <c r="P25" i="5"/>
  <c r="Q25" i="5"/>
  <c r="N26" i="5"/>
  <c r="P26" i="5"/>
  <c r="Q26" i="5"/>
  <c r="N27" i="5"/>
  <c r="P27" i="5"/>
  <c r="Q27" i="5"/>
  <c r="N28" i="5"/>
  <c r="P28" i="5"/>
  <c r="Q28" i="5"/>
  <c r="N29" i="5"/>
  <c r="P29" i="5"/>
  <c r="Q29" i="5"/>
  <c r="N30" i="5"/>
  <c r="P30" i="5"/>
  <c r="Q30" i="5"/>
  <c r="N31" i="5"/>
  <c r="P31" i="5"/>
  <c r="Q31" i="5"/>
  <c r="N32" i="5"/>
  <c r="P32" i="5"/>
  <c r="Q32" i="5"/>
  <c r="N33" i="5"/>
  <c r="P33" i="5"/>
  <c r="Q33" i="5"/>
  <c r="N34" i="5"/>
  <c r="P34" i="5"/>
  <c r="Q34" i="5"/>
  <c r="N35" i="5"/>
  <c r="P35" i="5"/>
  <c r="Q35" i="5"/>
  <c r="N36" i="5"/>
  <c r="P36" i="5"/>
  <c r="Q36" i="5"/>
  <c r="N37" i="5"/>
  <c r="P37" i="5"/>
  <c r="Q37" i="5"/>
  <c r="N38" i="5"/>
  <c r="P38" i="5"/>
  <c r="Q38" i="5"/>
  <c r="N39" i="5"/>
  <c r="P39" i="5"/>
  <c r="Q39" i="5"/>
  <c r="N40" i="5"/>
  <c r="P40" i="5"/>
  <c r="Q40" i="5"/>
  <c r="N41" i="5"/>
  <c r="P41" i="5"/>
  <c r="Q41" i="5"/>
  <c r="N42" i="5"/>
  <c r="P42" i="5"/>
  <c r="Q42" i="5"/>
  <c r="N43" i="5"/>
  <c r="P43" i="5"/>
  <c r="Q43" i="5"/>
  <c r="N44" i="5"/>
  <c r="P44" i="5"/>
  <c r="Q44" i="5"/>
  <c r="N45" i="5"/>
  <c r="P45" i="5"/>
  <c r="Q45" i="5"/>
  <c r="N46" i="5"/>
  <c r="P46" i="5"/>
  <c r="Q46" i="5"/>
  <c r="N47" i="5"/>
  <c r="P47" i="5"/>
  <c r="Q47" i="5"/>
  <c r="N48" i="5"/>
  <c r="P48" i="5"/>
  <c r="Q48" i="5"/>
  <c r="N49" i="5"/>
  <c r="P49" i="5"/>
  <c r="Q49" i="5"/>
  <c r="N50" i="5"/>
  <c r="P50" i="5"/>
  <c r="Q50" i="5"/>
  <c r="N51" i="5"/>
  <c r="P51" i="5"/>
  <c r="Q51" i="5"/>
  <c r="N52" i="5"/>
  <c r="P52" i="5"/>
  <c r="Q52" i="5"/>
  <c r="N53" i="5"/>
  <c r="P53" i="5"/>
  <c r="Q53" i="5"/>
  <c r="N54" i="5"/>
  <c r="P54" i="5"/>
  <c r="Q54" i="5"/>
  <c r="N55" i="5"/>
  <c r="P55" i="5"/>
  <c r="Q55" i="5"/>
  <c r="N56" i="5"/>
  <c r="P56" i="5"/>
  <c r="Q56" i="5"/>
  <c r="N57" i="5"/>
  <c r="P57" i="5"/>
  <c r="Q57" i="5"/>
  <c r="N58" i="5"/>
  <c r="P58" i="5"/>
  <c r="Q58" i="5"/>
  <c r="N59" i="5"/>
  <c r="P59" i="5"/>
  <c r="Q59" i="5"/>
  <c r="N60" i="5"/>
  <c r="P60" i="5"/>
  <c r="Q60" i="5"/>
  <c r="N61" i="5"/>
  <c r="P61" i="5"/>
  <c r="Q61" i="5"/>
  <c r="N62" i="5"/>
  <c r="P62" i="5"/>
  <c r="Q62" i="5"/>
  <c r="N63" i="5"/>
  <c r="P63" i="5"/>
  <c r="Q63" i="5"/>
  <c r="N64" i="5"/>
  <c r="P64" i="5"/>
  <c r="Q64" i="5"/>
  <c r="N65" i="5"/>
  <c r="P65" i="5"/>
  <c r="Q65" i="5"/>
  <c r="N66" i="5"/>
  <c r="P66" i="5"/>
  <c r="Q66" i="5"/>
  <c r="N67" i="5"/>
  <c r="P67" i="5"/>
  <c r="Q67" i="5"/>
  <c r="N68" i="5"/>
  <c r="P68" i="5"/>
  <c r="Q68" i="5"/>
  <c r="N69" i="5"/>
  <c r="P69" i="5"/>
  <c r="Q69" i="5"/>
  <c r="N70" i="5"/>
  <c r="P70" i="5"/>
  <c r="Q70" i="5"/>
  <c r="N71" i="5"/>
  <c r="P71" i="5"/>
  <c r="Q71" i="5"/>
  <c r="N72" i="5"/>
  <c r="P72" i="5"/>
  <c r="Q72" i="5"/>
  <c r="N73" i="5"/>
  <c r="P73" i="5"/>
  <c r="Q73" i="5"/>
  <c r="N74" i="5"/>
  <c r="P74" i="5"/>
  <c r="Q74" i="5"/>
  <c r="N75" i="5"/>
  <c r="P75" i="5"/>
  <c r="Q75" i="5"/>
  <c r="N76" i="5"/>
  <c r="P76" i="5"/>
  <c r="Q76" i="5"/>
  <c r="N77" i="5"/>
  <c r="P77" i="5"/>
  <c r="Q77" i="5"/>
  <c r="N78" i="5"/>
  <c r="P78" i="5"/>
  <c r="Q78" i="5"/>
  <c r="N79" i="5"/>
  <c r="P79" i="5"/>
  <c r="Q79" i="5"/>
  <c r="N80" i="5"/>
  <c r="P80" i="5"/>
  <c r="Q80" i="5"/>
  <c r="N81" i="5"/>
  <c r="P81" i="5"/>
  <c r="Q81" i="5"/>
  <c r="N82" i="5"/>
  <c r="P82" i="5"/>
  <c r="Q82" i="5"/>
  <c r="N83" i="5"/>
  <c r="P83" i="5"/>
  <c r="Q83" i="5"/>
  <c r="N84" i="5"/>
  <c r="P84" i="5"/>
  <c r="Q84" i="5"/>
  <c r="N85" i="5"/>
  <c r="P85" i="5"/>
  <c r="Q85" i="5"/>
  <c r="N86" i="5"/>
  <c r="P86" i="5"/>
  <c r="Q86" i="5"/>
  <c r="N87" i="5"/>
  <c r="P87" i="5"/>
  <c r="Q87" i="5"/>
  <c r="N88" i="5"/>
  <c r="P88" i="5"/>
  <c r="Q88" i="5"/>
  <c r="N89" i="5"/>
  <c r="P89" i="5"/>
  <c r="Q89" i="5"/>
  <c r="N90" i="5"/>
  <c r="P90" i="5"/>
  <c r="Q90" i="5"/>
  <c r="N91" i="5"/>
  <c r="P91" i="5"/>
  <c r="Q91" i="5"/>
  <c r="N92" i="5"/>
  <c r="P92" i="5"/>
  <c r="Q92" i="5"/>
  <c r="N93" i="5"/>
  <c r="P93" i="5"/>
  <c r="Q93" i="5"/>
  <c r="N94" i="5"/>
  <c r="P94" i="5"/>
  <c r="Q94" i="5"/>
  <c r="N95" i="5"/>
  <c r="P95" i="5"/>
  <c r="Q95" i="5"/>
  <c r="N96" i="5"/>
  <c r="P96" i="5"/>
  <c r="Q96" i="5"/>
  <c r="N97" i="5"/>
  <c r="P97" i="5"/>
  <c r="Q97" i="5"/>
  <c r="N98" i="5"/>
  <c r="P98" i="5"/>
  <c r="Q98" i="5"/>
  <c r="N99" i="5"/>
  <c r="P99" i="5"/>
  <c r="Q99" i="5"/>
  <c r="N100" i="5"/>
  <c r="P100" i="5"/>
  <c r="Q100" i="5"/>
  <c r="N101" i="5"/>
  <c r="P101" i="5"/>
  <c r="Q101" i="5"/>
  <c r="N102" i="5"/>
  <c r="P102" i="5"/>
  <c r="Q102" i="5"/>
  <c r="N103" i="5"/>
  <c r="P103" i="5"/>
  <c r="Q103" i="5"/>
  <c r="N104" i="5"/>
  <c r="P104" i="5"/>
  <c r="Q104" i="5"/>
  <c r="N105" i="5"/>
  <c r="P105" i="5"/>
  <c r="Q105" i="5"/>
  <c r="N106" i="5"/>
  <c r="P106" i="5"/>
  <c r="Q106" i="5"/>
  <c r="N107" i="5"/>
  <c r="P107" i="5"/>
  <c r="Q107" i="5"/>
  <c r="N108" i="5"/>
  <c r="P108" i="5"/>
  <c r="Q108" i="5"/>
  <c r="N109" i="5"/>
  <c r="P109" i="5"/>
  <c r="Q109" i="5"/>
  <c r="N110" i="5"/>
  <c r="P110" i="5"/>
  <c r="Q110" i="5"/>
  <c r="N111" i="5"/>
  <c r="P111" i="5"/>
  <c r="Q111" i="5"/>
  <c r="N112" i="5"/>
  <c r="P112" i="5"/>
  <c r="Q112" i="5"/>
  <c r="N113" i="5"/>
  <c r="P113" i="5"/>
  <c r="Q113" i="5"/>
  <c r="N114" i="5"/>
  <c r="P114" i="5"/>
  <c r="Q114" i="5"/>
  <c r="N115" i="5"/>
  <c r="P115" i="5"/>
  <c r="Q115" i="5"/>
  <c r="N116" i="5"/>
  <c r="P116" i="5"/>
  <c r="Q116" i="5"/>
  <c r="N117" i="5"/>
  <c r="P117" i="5"/>
  <c r="Q117" i="5"/>
  <c r="N118" i="5"/>
  <c r="P118" i="5"/>
  <c r="Q118" i="5"/>
  <c r="N119" i="5"/>
  <c r="P119" i="5"/>
  <c r="Q119" i="5"/>
  <c r="N120" i="5"/>
  <c r="P120" i="5"/>
  <c r="Q120" i="5"/>
  <c r="N121" i="5"/>
  <c r="P121" i="5"/>
  <c r="Q121" i="5"/>
  <c r="N122" i="5"/>
  <c r="P122" i="5"/>
  <c r="Q122" i="5"/>
  <c r="N123" i="5"/>
  <c r="P123" i="5"/>
  <c r="Q123" i="5"/>
  <c r="N124" i="5"/>
  <c r="P124" i="5"/>
  <c r="Q124" i="5"/>
  <c r="N125" i="5"/>
  <c r="P125" i="5"/>
  <c r="Q125" i="5"/>
  <c r="N126" i="5"/>
  <c r="P126" i="5"/>
  <c r="Q126" i="5"/>
  <c r="N127" i="5"/>
  <c r="P127" i="5"/>
  <c r="Q127" i="5"/>
  <c r="N128" i="5"/>
  <c r="P128" i="5"/>
  <c r="Q128" i="5"/>
  <c r="N129" i="5"/>
  <c r="P129" i="5"/>
  <c r="Q129" i="5"/>
  <c r="N130" i="5"/>
  <c r="P130" i="5"/>
  <c r="Q130" i="5"/>
  <c r="N131" i="5"/>
  <c r="P131" i="5"/>
  <c r="Q131" i="5"/>
  <c r="N132" i="5"/>
  <c r="P132" i="5"/>
  <c r="Q132" i="5"/>
  <c r="N133" i="5"/>
  <c r="P133" i="5"/>
  <c r="Q133" i="5"/>
  <c r="N134" i="5"/>
  <c r="P134" i="5"/>
  <c r="Q134" i="5"/>
  <c r="N135" i="5"/>
  <c r="P135" i="5"/>
  <c r="Q135" i="5"/>
  <c r="N136" i="5"/>
  <c r="P136" i="5"/>
  <c r="Q136" i="5"/>
  <c r="N137" i="5"/>
  <c r="P137" i="5"/>
  <c r="Q137" i="5"/>
  <c r="N138" i="5"/>
  <c r="P138" i="5"/>
  <c r="Q138" i="5"/>
  <c r="N139" i="5"/>
  <c r="P139" i="5"/>
  <c r="Q139" i="5"/>
  <c r="N140" i="5"/>
  <c r="P140" i="5"/>
  <c r="Q140" i="5"/>
  <c r="N141" i="5"/>
  <c r="P141" i="5"/>
  <c r="Q141" i="5"/>
  <c r="N142" i="5"/>
  <c r="P142" i="5"/>
  <c r="Q142" i="5"/>
  <c r="N143" i="5"/>
  <c r="P143" i="5"/>
  <c r="Q143" i="5"/>
  <c r="N144" i="5"/>
  <c r="P144" i="5"/>
  <c r="Q144" i="5"/>
  <c r="N145" i="5"/>
  <c r="P145" i="5"/>
  <c r="Q145" i="5"/>
  <c r="N146" i="5"/>
  <c r="P146" i="5"/>
  <c r="Q146" i="5"/>
  <c r="N147" i="5"/>
  <c r="P147" i="5"/>
  <c r="Q147" i="5"/>
  <c r="N148" i="5"/>
  <c r="P148" i="5"/>
  <c r="Q148" i="5"/>
  <c r="N149" i="5"/>
  <c r="P149" i="5"/>
  <c r="Q149" i="5"/>
  <c r="N150" i="5"/>
  <c r="P150" i="5"/>
  <c r="Q150" i="5"/>
  <c r="N151" i="5"/>
  <c r="P151" i="5"/>
  <c r="Q151" i="5"/>
  <c r="N152" i="5"/>
  <c r="P152" i="5"/>
  <c r="Q152" i="5"/>
  <c r="N153" i="5"/>
  <c r="P153" i="5"/>
  <c r="Q153" i="5"/>
  <c r="N154" i="5"/>
  <c r="P154" i="5"/>
  <c r="Q154" i="5"/>
  <c r="N155" i="5"/>
  <c r="P155" i="5"/>
  <c r="Q155" i="5"/>
  <c r="N156" i="5"/>
  <c r="P156" i="5"/>
  <c r="Q156" i="5"/>
  <c r="N157" i="5"/>
  <c r="P157" i="5"/>
  <c r="Q157" i="5"/>
  <c r="N158" i="5"/>
  <c r="P158" i="5"/>
  <c r="Q158" i="5"/>
  <c r="N159" i="5"/>
  <c r="P159" i="5"/>
  <c r="Q159" i="5"/>
  <c r="N160" i="5"/>
  <c r="P160" i="5"/>
  <c r="Q160" i="5"/>
  <c r="N161" i="5"/>
  <c r="P161" i="5"/>
  <c r="Q161" i="5"/>
  <c r="N162" i="5"/>
  <c r="P162" i="5"/>
  <c r="Q162" i="5"/>
  <c r="N163" i="5"/>
  <c r="P163" i="5"/>
  <c r="Q163" i="5"/>
  <c r="N164" i="5"/>
  <c r="P164" i="5"/>
  <c r="Q164" i="5"/>
  <c r="N165" i="5"/>
  <c r="P165" i="5"/>
  <c r="Q165" i="5"/>
  <c r="N166" i="5"/>
  <c r="P166" i="5"/>
  <c r="Q166" i="5"/>
  <c r="N167" i="5"/>
  <c r="P167" i="5"/>
  <c r="Q167" i="5"/>
  <c r="N168" i="5"/>
  <c r="P168" i="5"/>
  <c r="Q168" i="5"/>
  <c r="N169" i="5"/>
  <c r="P169" i="5"/>
  <c r="Q169" i="5"/>
  <c r="N170" i="5"/>
  <c r="P170" i="5"/>
  <c r="Q170" i="5"/>
  <c r="N171" i="5"/>
  <c r="P171" i="5"/>
  <c r="Q171" i="5"/>
  <c r="N172" i="5"/>
  <c r="P172" i="5"/>
  <c r="Q172" i="5"/>
  <c r="N173" i="5"/>
  <c r="P173" i="5"/>
  <c r="Q173" i="5"/>
  <c r="N174" i="5"/>
  <c r="P174" i="5"/>
  <c r="Q174" i="5"/>
  <c r="N175" i="5"/>
  <c r="P175" i="5"/>
  <c r="Q175" i="5"/>
  <c r="N176" i="5"/>
  <c r="P176" i="5"/>
  <c r="Q176" i="5"/>
  <c r="N177" i="5"/>
  <c r="P177" i="5"/>
  <c r="Q177" i="5"/>
  <c r="N178" i="5"/>
  <c r="P178" i="5"/>
  <c r="Q178" i="5"/>
  <c r="N179" i="5"/>
  <c r="P179" i="5"/>
  <c r="Q179" i="5"/>
  <c r="N180" i="5"/>
  <c r="P180" i="5"/>
  <c r="Q180" i="5"/>
  <c r="N181" i="5"/>
  <c r="P181" i="5"/>
  <c r="Q181" i="5"/>
  <c r="N182" i="5"/>
  <c r="P182" i="5"/>
  <c r="Q182" i="5"/>
  <c r="N183" i="5"/>
  <c r="P183" i="5"/>
  <c r="Q183" i="5"/>
  <c r="N184" i="5"/>
  <c r="P184" i="5"/>
  <c r="Q184" i="5"/>
  <c r="N185" i="5"/>
  <c r="P185" i="5"/>
  <c r="Q185" i="5"/>
  <c r="N186" i="5"/>
  <c r="P186" i="5"/>
  <c r="Q186" i="5"/>
  <c r="N187" i="5"/>
  <c r="P187" i="5"/>
  <c r="Q187" i="5"/>
  <c r="N188" i="5"/>
  <c r="P188" i="5"/>
  <c r="Q188" i="5"/>
  <c r="N189" i="5"/>
  <c r="P189" i="5"/>
  <c r="Q189" i="5"/>
  <c r="N190" i="5"/>
  <c r="P190" i="5"/>
  <c r="Q190" i="5"/>
  <c r="N191" i="5"/>
  <c r="P191" i="5"/>
  <c r="Q191" i="5"/>
  <c r="N192" i="5"/>
  <c r="P192" i="5"/>
  <c r="Q192" i="5"/>
  <c r="N193" i="5"/>
  <c r="P193" i="5"/>
  <c r="Q193" i="5"/>
  <c r="N194" i="5"/>
  <c r="P194" i="5"/>
  <c r="Q194" i="5"/>
  <c r="N195" i="5"/>
  <c r="P195" i="5"/>
  <c r="Q195" i="5"/>
  <c r="N196" i="5"/>
  <c r="P196" i="5"/>
  <c r="Q196" i="5"/>
  <c r="N197" i="5"/>
  <c r="P197" i="5"/>
  <c r="Q197" i="5"/>
  <c r="N198" i="5"/>
  <c r="P198" i="5"/>
  <c r="Q198" i="5"/>
  <c r="N199" i="5"/>
  <c r="P199" i="5"/>
  <c r="Q199" i="5"/>
  <c r="N200" i="5"/>
  <c r="P200" i="5"/>
  <c r="Q200" i="5"/>
  <c r="N201" i="5"/>
  <c r="P201" i="5"/>
  <c r="Q201" i="5"/>
  <c r="N202" i="5"/>
  <c r="P202" i="5"/>
  <c r="Q202" i="5"/>
  <c r="N203" i="5"/>
  <c r="P203" i="5"/>
  <c r="Q203" i="5"/>
  <c r="N204" i="5"/>
  <c r="P204" i="5"/>
  <c r="Q204" i="5"/>
  <c r="N205" i="5"/>
  <c r="P205" i="5"/>
  <c r="Q205" i="5"/>
  <c r="N206" i="5"/>
  <c r="P206" i="5"/>
  <c r="Q206" i="5"/>
  <c r="N207" i="5"/>
  <c r="P207" i="5"/>
  <c r="Q207" i="5"/>
  <c r="N208" i="5"/>
  <c r="P208" i="5"/>
  <c r="Q208" i="5"/>
  <c r="N209" i="5"/>
  <c r="P209" i="5"/>
  <c r="Q209" i="5"/>
  <c r="N210" i="5"/>
  <c r="P210" i="5"/>
  <c r="Q210" i="5"/>
  <c r="N211" i="5"/>
  <c r="P211" i="5"/>
  <c r="Q211" i="5"/>
  <c r="N212" i="5"/>
  <c r="P212" i="5"/>
  <c r="Q212" i="5"/>
  <c r="N213" i="5"/>
  <c r="P213" i="5"/>
  <c r="Q213" i="5"/>
  <c r="N214" i="5"/>
  <c r="P214" i="5"/>
  <c r="Q214" i="5"/>
  <c r="N215" i="5"/>
  <c r="P215" i="5"/>
  <c r="Q215" i="5"/>
  <c r="N216" i="5"/>
  <c r="P216" i="5"/>
  <c r="Q216" i="5"/>
  <c r="N217" i="5"/>
  <c r="P217" i="5"/>
  <c r="Q217" i="5"/>
  <c r="N218" i="5"/>
  <c r="P218" i="5"/>
  <c r="Q218" i="5"/>
  <c r="N219" i="5"/>
  <c r="P219" i="5"/>
  <c r="Q219" i="5"/>
  <c r="N220" i="5"/>
  <c r="P220" i="5"/>
  <c r="Q220" i="5"/>
  <c r="N221" i="5"/>
  <c r="P221" i="5"/>
  <c r="Q221" i="5"/>
  <c r="N222" i="5"/>
  <c r="P222" i="5"/>
  <c r="Q222" i="5"/>
  <c r="N223" i="5"/>
  <c r="P223" i="5"/>
  <c r="Q223" i="5"/>
  <c r="N224" i="5"/>
  <c r="P224" i="5"/>
  <c r="Q224" i="5"/>
  <c r="N225" i="5"/>
  <c r="P225" i="5"/>
  <c r="Q225" i="5"/>
  <c r="N226" i="5"/>
  <c r="P226" i="5"/>
  <c r="Q226" i="5"/>
  <c r="N227" i="5"/>
  <c r="P227" i="5"/>
  <c r="Q227" i="5"/>
  <c r="N228" i="5"/>
  <c r="P228" i="5"/>
  <c r="Q228" i="5"/>
  <c r="N229" i="5"/>
  <c r="P229" i="5"/>
  <c r="Q229" i="5"/>
  <c r="N230" i="5"/>
  <c r="P230" i="5"/>
  <c r="Q230" i="5"/>
  <c r="N231" i="5"/>
  <c r="P231" i="5"/>
  <c r="Q231" i="5"/>
  <c r="N232" i="5"/>
  <c r="P232" i="5"/>
  <c r="Q232" i="5"/>
  <c r="N233" i="5"/>
  <c r="P233" i="5"/>
  <c r="Q233" i="5"/>
  <c r="N234" i="5"/>
  <c r="P234" i="5"/>
  <c r="Q234" i="5"/>
  <c r="N235" i="5"/>
  <c r="P235" i="5"/>
  <c r="Q235" i="5"/>
  <c r="N236" i="5"/>
  <c r="P236" i="5"/>
  <c r="Q236" i="5"/>
  <c r="N237" i="5"/>
  <c r="P237" i="5"/>
  <c r="Q237" i="5"/>
  <c r="N238" i="5"/>
  <c r="P238" i="5"/>
  <c r="Q238" i="5"/>
  <c r="N239" i="5"/>
  <c r="P239" i="5"/>
  <c r="Q239" i="5"/>
  <c r="N240" i="5"/>
  <c r="P240" i="5"/>
  <c r="Q240" i="5"/>
  <c r="N241" i="5"/>
  <c r="P241" i="5"/>
  <c r="Q241" i="5"/>
  <c r="N242" i="5"/>
  <c r="P242" i="5"/>
  <c r="Q242" i="5"/>
  <c r="N243" i="5"/>
  <c r="P243" i="5"/>
  <c r="Q243" i="5"/>
  <c r="N244" i="5"/>
  <c r="P244" i="5"/>
  <c r="Q244" i="5"/>
  <c r="N245" i="5"/>
  <c r="P245" i="5"/>
  <c r="Q245" i="5"/>
  <c r="N246" i="5"/>
  <c r="P246" i="5"/>
  <c r="Q246" i="5"/>
  <c r="N247" i="5"/>
  <c r="P247" i="5"/>
  <c r="Q247" i="5"/>
  <c r="N248" i="5"/>
  <c r="P248" i="5"/>
  <c r="Q248" i="5"/>
  <c r="N249" i="5"/>
  <c r="P249" i="5"/>
  <c r="Q249" i="5"/>
  <c r="N250" i="5"/>
  <c r="P250" i="5"/>
  <c r="Q250" i="5"/>
  <c r="N251" i="5"/>
  <c r="P251" i="5"/>
  <c r="Q251" i="5"/>
  <c r="N252" i="5"/>
  <c r="P252" i="5"/>
  <c r="Q252" i="5"/>
  <c r="N253" i="5"/>
  <c r="P253" i="5"/>
  <c r="Q253" i="5"/>
  <c r="N254" i="5"/>
  <c r="P254" i="5"/>
  <c r="Q254" i="5"/>
  <c r="N255" i="5"/>
  <c r="P255" i="5"/>
  <c r="Q255" i="5"/>
  <c r="N256" i="5"/>
  <c r="P256" i="5"/>
  <c r="Q256" i="5"/>
  <c r="N257" i="5"/>
  <c r="P257" i="5"/>
  <c r="Q257" i="5"/>
  <c r="N258" i="5"/>
  <c r="P258" i="5"/>
  <c r="Q258" i="5"/>
  <c r="N259" i="5"/>
  <c r="P259" i="5"/>
  <c r="Q259" i="5"/>
  <c r="N260" i="5"/>
  <c r="P260" i="5"/>
  <c r="Q260" i="5"/>
  <c r="N261" i="5"/>
  <c r="P261" i="5"/>
  <c r="Q261" i="5"/>
  <c r="N262" i="5"/>
  <c r="P262" i="5"/>
  <c r="Q262" i="5"/>
  <c r="N263" i="5"/>
  <c r="P263" i="5"/>
  <c r="Q263" i="5"/>
  <c r="N264" i="5"/>
  <c r="P264" i="5"/>
  <c r="Q264" i="5"/>
  <c r="N265" i="5"/>
  <c r="P265" i="5"/>
  <c r="Q265" i="5"/>
  <c r="N266" i="5"/>
  <c r="P266" i="5"/>
  <c r="Q266" i="5"/>
  <c r="N267" i="5"/>
  <c r="P267" i="5"/>
  <c r="Q267" i="5"/>
  <c r="N268" i="5"/>
  <c r="P268" i="5"/>
  <c r="Q268" i="5"/>
  <c r="N269" i="5"/>
  <c r="P269" i="5"/>
  <c r="Q269" i="5"/>
  <c r="N270" i="5"/>
  <c r="P270" i="5"/>
  <c r="Q270" i="5"/>
  <c r="N271" i="5"/>
  <c r="P271" i="5"/>
  <c r="Q271" i="5"/>
  <c r="N272" i="5"/>
  <c r="P272" i="5"/>
  <c r="Q272" i="5"/>
  <c r="N273" i="5"/>
  <c r="P273" i="5"/>
  <c r="Q273" i="5"/>
  <c r="N274" i="5"/>
  <c r="P274" i="5"/>
  <c r="Q274" i="5"/>
  <c r="N275" i="5"/>
  <c r="P275" i="5"/>
  <c r="Q275" i="5"/>
  <c r="N276" i="5"/>
  <c r="P276" i="5"/>
  <c r="Q276" i="5"/>
  <c r="N277" i="5"/>
  <c r="P277" i="5"/>
  <c r="Q277" i="5"/>
  <c r="N278" i="5"/>
  <c r="P278" i="5"/>
  <c r="Q278" i="5"/>
  <c r="N279" i="5"/>
  <c r="P279" i="5"/>
  <c r="Q279" i="5"/>
  <c r="N280" i="5"/>
  <c r="P280" i="5"/>
  <c r="Q280" i="5"/>
  <c r="N281" i="5"/>
  <c r="P281" i="5"/>
  <c r="Q281" i="5"/>
  <c r="N282" i="5"/>
  <c r="P282" i="5"/>
  <c r="Q282" i="5"/>
  <c r="N283" i="5"/>
  <c r="P283" i="5"/>
  <c r="Q283" i="5"/>
  <c r="N284" i="5"/>
  <c r="P284" i="5"/>
  <c r="Q284" i="5"/>
  <c r="N285" i="5"/>
  <c r="P285" i="5"/>
  <c r="Q285" i="5"/>
  <c r="N286" i="5"/>
  <c r="P286" i="5"/>
  <c r="Q286" i="5"/>
  <c r="N287" i="5"/>
  <c r="P287" i="5"/>
  <c r="Q287" i="5"/>
  <c r="N288" i="5"/>
  <c r="P288" i="5"/>
  <c r="Q288" i="5"/>
  <c r="N289" i="5"/>
  <c r="P289" i="5"/>
  <c r="Q289" i="5"/>
  <c r="N290" i="5"/>
  <c r="P290" i="5"/>
  <c r="Q290" i="5"/>
  <c r="N291" i="5"/>
  <c r="P291" i="5"/>
  <c r="Q291" i="5"/>
  <c r="N292" i="5"/>
  <c r="P292" i="5"/>
  <c r="Q292" i="5"/>
  <c r="N293" i="5"/>
  <c r="P293" i="5"/>
  <c r="Q293" i="5"/>
  <c r="N294" i="5"/>
  <c r="P294" i="5"/>
  <c r="Q294" i="5"/>
  <c r="N295" i="5"/>
  <c r="P295" i="5"/>
  <c r="Q295" i="5"/>
  <c r="N296" i="5"/>
  <c r="P296" i="5"/>
  <c r="Q296" i="5"/>
  <c r="N297" i="5"/>
  <c r="P297" i="5"/>
  <c r="Q297" i="5"/>
  <c r="N298" i="5"/>
  <c r="P298" i="5"/>
  <c r="Q298" i="5"/>
  <c r="N299" i="5"/>
  <c r="P299" i="5"/>
  <c r="Q299" i="5"/>
  <c r="N300" i="5"/>
  <c r="P300" i="5"/>
  <c r="Q300" i="5"/>
  <c r="N301" i="5"/>
  <c r="P301" i="5"/>
  <c r="Q301" i="5"/>
  <c r="N302" i="5"/>
  <c r="P302" i="5"/>
  <c r="Q302" i="5"/>
  <c r="N303" i="5"/>
  <c r="P303" i="5"/>
  <c r="Q303" i="5"/>
  <c r="N304" i="5"/>
  <c r="P304" i="5"/>
  <c r="Q304" i="5"/>
  <c r="N305" i="5"/>
  <c r="P305" i="5"/>
  <c r="Q305" i="5"/>
  <c r="N306" i="5"/>
  <c r="P306" i="5"/>
  <c r="Q306" i="5"/>
  <c r="N307" i="5"/>
  <c r="P307" i="5"/>
  <c r="Q307" i="5"/>
  <c r="N308" i="5"/>
  <c r="P308" i="5"/>
  <c r="Q308" i="5"/>
  <c r="N309" i="5"/>
  <c r="P309" i="5"/>
  <c r="Q309" i="5"/>
  <c r="N310" i="5"/>
  <c r="P310" i="5"/>
  <c r="Q310" i="5"/>
  <c r="N311" i="5"/>
  <c r="P311" i="5"/>
  <c r="Q311" i="5"/>
  <c r="N312" i="5"/>
  <c r="P312" i="5"/>
  <c r="Q312" i="5"/>
  <c r="N313" i="5"/>
  <c r="P313" i="5"/>
  <c r="Q313" i="5"/>
  <c r="N314" i="5"/>
  <c r="P314" i="5"/>
  <c r="Q314" i="5"/>
  <c r="N315" i="5"/>
  <c r="P315" i="5"/>
  <c r="Q315" i="5"/>
  <c r="N316" i="5"/>
  <c r="P316" i="5"/>
  <c r="Q316" i="5"/>
  <c r="N317" i="5"/>
  <c r="P317" i="5"/>
  <c r="Q317" i="5"/>
  <c r="N318" i="5"/>
  <c r="P318" i="5"/>
  <c r="Q318" i="5"/>
  <c r="N319" i="5"/>
  <c r="P319" i="5"/>
  <c r="Q319" i="5"/>
  <c r="N320" i="5"/>
  <c r="P320" i="5"/>
  <c r="Q320" i="5"/>
  <c r="N321" i="5"/>
  <c r="P321" i="5"/>
  <c r="Q321" i="5"/>
  <c r="N322" i="5"/>
  <c r="P322" i="5"/>
  <c r="Q322" i="5"/>
  <c r="N323" i="5"/>
  <c r="P323" i="5"/>
  <c r="Q323" i="5"/>
  <c r="N324" i="5"/>
  <c r="P324" i="5"/>
  <c r="Q324" i="5"/>
  <c r="N325" i="5"/>
  <c r="P325" i="5"/>
  <c r="Q325" i="5"/>
  <c r="N326" i="5"/>
  <c r="P326" i="5"/>
  <c r="Q326" i="5"/>
  <c r="N327" i="5"/>
  <c r="P327" i="5"/>
  <c r="Q327" i="5"/>
  <c r="N328" i="5"/>
  <c r="P328" i="5"/>
  <c r="Q328" i="5"/>
  <c r="N329" i="5"/>
  <c r="P329" i="5"/>
  <c r="Q329" i="5"/>
  <c r="N330" i="5"/>
  <c r="P330" i="5"/>
  <c r="Q330" i="5"/>
  <c r="N331" i="5"/>
  <c r="P331" i="5"/>
  <c r="Q331" i="5"/>
  <c r="N332" i="5"/>
  <c r="P332" i="5"/>
  <c r="Q332" i="5"/>
  <c r="N333" i="5"/>
  <c r="P333" i="5"/>
  <c r="Q333" i="5"/>
  <c r="N334" i="5"/>
  <c r="P334" i="5"/>
  <c r="Q334" i="5"/>
  <c r="N335" i="5"/>
  <c r="P335" i="5"/>
  <c r="Q335" i="5"/>
  <c r="N336" i="5"/>
  <c r="P336" i="5"/>
  <c r="Q336" i="5"/>
  <c r="N337" i="5"/>
  <c r="P337" i="5"/>
  <c r="Q337" i="5"/>
  <c r="N338" i="5"/>
  <c r="P338" i="5"/>
  <c r="Q338" i="5"/>
  <c r="N339" i="5"/>
  <c r="P339" i="5"/>
  <c r="Q339" i="5"/>
  <c r="N340" i="5"/>
  <c r="P340" i="5"/>
  <c r="Q340" i="5"/>
  <c r="N341" i="5"/>
  <c r="P341" i="5"/>
  <c r="Q341" i="5"/>
  <c r="N342" i="5"/>
  <c r="P342" i="5"/>
  <c r="Q342" i="5"/>
  <c r="N343" i="5"/>
  <c r="P343" i="5"/>
  <c r="Q343" i="5"/>
  <c r="N344" i="5"/>
  <c r="P344" i="5"/>
  <c r="Q344" i="5"/>
  <c r="N345" i="5"/>
  <c r="P345" i="5"/>
  <c r="Q345" i="5"/>
  <c r="N346" i="5"/>
  <c r="P346" i="5"/>
  <c r="Q346" i="5"/>
  <c r="N347" i="5"/>
  <c r="P347" i="5"/>
  <c r="Q347" i="5"/>
  <c r="N348" i="5"/>
  <c r="P348" i="5"/>
  <c r="Q348" i="5"/>
  <c r="N349" i="5"/>
  <c r="P349" i="5"/>
  <c r="Q349" i="5"/>
  <c r="N350" i="5"/>
  <c r="P350" i="5"/>
  <c r="Q350" i="5"/>
  <c r="N351" i="5"/>
  <c r="P351" i="5"/>
  <c r="Q351" i="5"/>
  <c r="N2" i="5"/>
  <c r="P2" i="5"/>
  <c r="Q2" i="5"/>
  <c r="S3" i="5"/>
  <c r="U3" i="5"/>
  <c r="V3" i="5"/>
  <c r="S4" i="5"/>
  <c r="U4" i="5"/>
  <c r="V4" i="5"/>
  <c r="S5" i="5"/>
  <c r="U5" i="5"/>
  <c r="V5" i="5"/>
  <c r="S6" i="5"/>
  <c r="U6" i="5"/>
  <c r="V6" i="5"/>
  <c r="S7" i="5"/>
  <c r="U7" i="5"/>
  <c r="V7" i="5"/>
  <c r="S8" i="5"/>
  <c r="U8" i="5"/>
  <c r="V8" i="5"/>
  <c r="S9" i="5"/>
  <c r="U9" i="5"/>
  <c r="V9" i="5"/>
  <c r="S10" i="5"/>
  <c r="U10" i="5"/>
  <c r="V10" i="5"/>
  <c r="S11" i="5"/>
  <c r="U11" i="5"/>
  <c r="V11" i="5"/>
  <c r="S12" i="5"/>
  <c r="U12" i="5"/>
  <c r="V12" i="5"/>
  <c r="S13" i="5"/>
  <c r="U13" i="5"/>
  <c r="V13" i="5"/>
  <c r="S14" i="5"/>
  <c r="U14" i="5"/>
  <c r="V14" i="5"/>
  <c r="S15" i="5"/>
  <c r="U15" i="5"/>
  <c r="V15" i="5"/>
  <c r="S16" i="5"/>
  <c r="U16" i="5"/>
  <c r="V16" i="5"/>
  <c r="S17" i="5"/>
  <c r="U17" i="5"/>
  <c r="V17" i="5"/>
  <c r="S18" i="5"/>
  <c r="U18" i="5"/>
  <c r="V18" i="5"/>
  <c r="S19" i="5"/>
  <c r="U19" i="5"/>
  <c r="V19" i="5"/>
  <c r="S20" i="5"/>
  <c r="U20" i="5"/>
  <c r="V20" i="5"/>
  <c r="S21" i="5"/>
  <c r="U21" i="5"/>
  <c r="V21" i="5"/>
  <c r="S22" i="5"/>
  <c r="U22" i="5"/>
  <c r="V22" i="5"/>
  <c r="S23" i="5"/>
  <c r="U23" i="5"/>
  <c r="V23" i="5"/>
  <c r="S24" i="5"/>
  <c r="U24" i="5"/>
  <c r="V24" i="5"/>
  <c r="S25" i="5"/>
  <c r="U25" i="5"/>
  <c r="V25" i="5"/>
  <c r="S26" i="5"/>
  <c r="U26" i="5"/>
  <c r="V26" i="5"/>
  <c r="S27" i="5"/>
  <c r="U27" i="5"/>
  <c r="V27" i="5"/>
  <c r="S28" i="5"/>
  <c r="U28" i="5"/>
  <c r="V28" i="5"/>
  <c r="S29" i="5"/>
  <c r="U29" i="5"/>
  <c r="V29" i="5"/>
  <c r="S30" i="5"/>
  <c r="U30" i="5"/>
  <c r="V30" i="5"/>
  <c r="S31" i="5"/>
  <c r="U31" i="5"/>
  <c r="V31" i="5"/>
  <c r="S32" i="5"/>
  <c r="U32" i="5"/>
  <c r="V32" i="5"/>
  <c r="S33" i="5"/>
  <c r="U33" i="5"/>
  <c r="V33" i="5"/>
  <c r="S34" i="5"/>
  <c r="U34" i="5"/>
  <c r="V34" i="5"/>
  <c r="S35" i="5"/>
  <c r="U35" i="5"/>
  <c r="V35" i="5"/>
  <c r="S36" i="5"/>
  <c r="U36" i="5"/>
  <c r="V36" i="5"/>
  <c r="S37" i="5"/>
  <c r="U37" i="5"/>
  <c r="V37" i="5"/>
  <c r="S38" i="5"/>
  <c r="U38" i="5"/>
  <c r="V38" i="5"/>
  <c r="S39" i="5"/>
  <c r="U39" i="5"/>
  <c r="V39" i="5"/>
  <c r="S40" i="5"/>
  <c r="U40" i="5"/>
  <c r="V40" i="5"/>
  <c r="S41" i="5"/>
  <c r="U41" i="5"/>
  <c r="V41" i="5"/>
  <c r="S42" i="5"/>
  <c r="U42" i="5"/>
  <c r="V42" i="5"/>
  <c r="S43" i="5"/>
  <c r="U43" i="5"/>
  <c r="V43" i="5"/>
  <c r="S44" i="5"/>
  <c r="U44" i="5"/>
  <c r="V44" i="5"/>
  <c r="S45" i="5"/>
  <c r="U45" i="5"/>
  <c r="V45" i="5"/>
  <c r="S46" i="5"/>
  <c r="U46" i="5"/>
  <c r="V46" i="5"/>
  <c r="S47" i="5"/>
  <c r="U47" i="5"/>
  <c r="V47" i="5"/>
  <c r="S48" i="5"/>
  <c r="U48" i="5"/>
  <c r="V48" i="5"/>
  <c r="S49" i="5"/>
  <c r="U49" i="5"/>
  <c r="V49" i="5"/>
  <c r="S50" i="5"/>
  <c r="U50" i="5"/>
  <c r="V50" i="5"/>
  <c r="S51" i="5"/>
  <c r="U51" i="5"/>
  <c r="V51" i="5"/>
  <c r="S52" i="5"/>
  <c r="U52" i="5"/>
  <c r="V52" i="5"/>
  <c r="S53" i="5"/>
  <c r="U53" i="5"/>
  <c r="V53" i="5"/>
  <c r="S54" i="5"/>
  <c r="U54" i="5"/>
  <c r="V54" i="5"/>
  <c r="S55" i="5"/>
  <c r="U55" i="5"/>
  <c r="V55" i="5"/>
  <c r="S56" i="5"/>
  <c r="U56" i="5"/>
  <c r="V56" i="5"/>
  <c r="S57" i="5"/>
  <c r="U57" i="5"/>
  <c r="V57" i="5"/>
  <c r="S58" i="5"/>
  <c r="U58" i="5"/>
  <c r="V58" i="5"/>
  <c r="S59" i="5"/>
  <c r="U59" i="5"/>
  <c r="V59" i="5"/>
  <c r="S60" i="5"/>
  <c r="U60" i="5"/>
  <c r="V60" i="5"/>
  <c r="S61" i="5"/>
  <c r="U61" i="5"/>
  <c r="V61" i="5"/>
  <c r="S62" i="5"/>
  <c r="U62" i="5"/>
  <c r="V62" i="5"/>
  <c r="S63" i="5"/>
  <c r="U63" i="5"/>
  <c r="V63" i="5"/>
  <c r="S64" i="5"/>
  <c r="U64" i="5"/>
  <c r="V64" i="5"/>
  <c r="S65" i="5"/>
  <c r="U65" i="5"/>
  <c r="V65" i="5"/>
  <c r="S66" i="5"/>
  <c r="U66" i="5"/>
  <c r="V66" i="5"/>
  <c r="S67" i="5"/>
  <c r="U67" i="5"/>
  <c r="V67" i="5"/>
  <c r="S68" i="5"/>
  <c r="U68" i="5"/>
  <c r="V68" i="5"/>
  <c r="S69" i="5"/>
  <c r="U69" i="5"/>
  <c r="V69" i="5"/>
  <c r="S70" i="5"/>
  <c r="U70" i="5"/>
  <c r="V70" i="5"/>
  <c r="S71" i="5"/>
  <c r="U71" i="5"/>
  <c r="V71" i="5"/>
  <c r="S72" i="5"/>
  <c r="U72" i="5"/>
  <c r="V72" i="5"/>
  <c r="S73" i="5"/>
  <c r="U73" i="5"/>
  <c r="V73" i="5"/>
  <c r="S74" i="5"/>
  <c r="U74" i="5"/>
  <c r="V74" i="5"/>
  <c r="S75" i="5"/>
  <c r="U75" i="5"/>
  <c r="V75" i="5"/>
  <c r="S76" i="5"/>
  <c r="U76" i="5"/>
  <c r="V76" i="5"/>
  <c r="S77" i="5"/>
  <c r="U77" i="5"/>
  <c r="V77" i="5"/>
  <c r="S78" i="5"/>
  <c r="U78" i="5"/>
  <c r="V78" i="5"/>
  <c r="S79" i="5"/>
  <c r="U79" i="5"/>
  <c r="V79" i="5"/>
  <c r="S80" i="5"/>
  <c r="U80" i="5"/>
  <c r="V80" i="5"/>
  <c r="S81" i="5"/>
  <c r="U81" i="5"/>
  <c r="V81" i="5"/>
  <c r="S82" i="5"/>
  <c r="U82" i="5"/>
  <c r="V82" i="5"/>
  <c r="S83" i="5"/>
  <c r="U83" i="5"/>
  <c r="V83" i="5"/>
  <c r="S84" i="5"/>
  <c r="U84" i="5"/>
  <c r="V84" i="5"/>
  <c r="S85" i="5"/>
  <c r="U85" i="5"/>
  <c r="V85" i="5"/>
  <c r="S86" i="5"/>
  <c r="U86" i="5"/>
  <c r="V86" i="5"/>
  <c r="S87" i="5"/>
  <c r="U87" i="5"/>
  <c r="V87" i="5"/>
  <c r="S88" i="5"/>
  <c r="U88" i="5"/>
  <c r="V88" i="5"/>
  <c r="S89" i="5"/>
  <c r="U89" i="5"/>
  <c r="V89" i="5"/>
  <c r="S90" i="5"/>
  <c r="U90" i="5"/>
  <c r="V90" i="5"/>
  <c r="S91" i="5"/>
  <c r="U91" i="5"/>
  <c r="V91" i="5"/>
  <c r="S92" i="5"/>
  <c r="U92" i="5"/>
  <c r="V92" i="5"/>
  <c r="S93" i="5"/>
  <c r="U93" i="5"/>
  <c r="V93" i="5"/>
  <c r="S94" i="5"/>
  <c r="U94" i="5"/>
  <c r="V94" i="5"/>
  <c r="S95" i="5"/>
  <c r="U95" i="5"/>
  <c r="V95" i="5"/>
  <c r="S96" i="5"/>
  <c r="U96" i="5"/>
  <c r="V96" i="5"/>
  <c r="S97" i="5"/>
  <c r="U97" i="5"/>
  <c r="V97" i="5"/>
  <c r="S98" i="5"/>
  <c r="U98" i="5"/>
  <c r="V98" i="5"/>
  <c r="S99" i="5"/>
  <c r="U99" i="5"/>
  <c r="V99" i="5"/>
  <c r="S100" i="5"/>
  <c r="U100" i="5"/>
  <c r="V100" i="5"/>
  <c r="S101" i="5"/>
  <c r="U101" i="5"/>
  <c r="V101" i="5"/>
  <c r="S102" i="5"/>
  <c r="U102" i="5"/>
  <c r="V102" i="5"/>
  <c r="S103" i="5"/>
  <c r="U103" i="5"/>
  <c r="V103" i="5"/>
  <c r="S104" i="5"/>
  <c r="U104" i="5"/>
  <c r="V104" i="5"/>
  <c r="S105" i="5"/>
  <c r="U105" i="5"/>
  <c r="V105" i="5"/>
  <c r="S106" i="5"/>
  <c r="U106" i="5"/>
  <c r="V106" i="5"/>
  <c r="S107" i="5"/>
  <c r="U107" i="5"/>
  <c r="V107" i="5"/>
  <c r="S108" i="5"/>
  <c r="U108" i="5"/>
  <c r="V108" i="5"/>
  <c r="S109" i="5"/>
  <c r="U109" i="5"/>
  <c r="V109" i="5"/>
  <c r="S110" i="5"/>
  <c r="U110" i="5"/>
  <c r="V110" i="5"/>
  <c r="S111" i="5"/>
  <c r="U111" i="5"/>
  <c r="V111" i="5"/>
  <c r="S112" i="5"/>
  <c r="U112" i="5"/>
  <c r="V112" i="5"/>
  <c r="S113" i="5"/>
  <c r="U113" i="5"/>
  <c r="V113" i="5"/>
  <c r="S114" i="5"/>
  <c r="U114" i="5"/>
  <c r="V114" i="5"/>
  <c r="S115" i="5"/>
  <c r="U115" i="5"/>
  <c r="V115" i="5"/>
  <c r="S116" i="5"/>
  <c r="U116" i="5"/>
  <c r="V116" i="5"/>
  <c r="S117" i="5"/>
  <c r="U117" i="5"/>
  <c r="V117" i="5"/>
  <c r="S118" i="5"/>
  <c r="U118" i="5"/>
  <c r="V118" i="5"/>
  <c r="S119" i="5"/>
  <c r="U119" i="5"/>
  <c r="V119" i="5"/>
  <c r="S120" i="5"/>
  <c r="U120" i="5"/>
  <c r="V120" i="5"/>
  <c r="S121" i="5"/>
  <c r="U121" i="5"/>
  <c r="V121" i="5"/>
  <c r="S122" i="5"/>
  <c r="U122" i="5"/>
  <c r="V122" i="5"/>
  <c r="S123" i="5"/>
  <c r="U123" i="5"/>
  <c r="V123" i="5"/>
  <c r="S124" i="5"/>
  <c r="U124" i="5"/>
  <c r="V124" i="5"/>
  <c r="S125" i="5"/>
  <c r="U125" i="5"/>
  <c r="V125" i="5"/>
  <c r="S126" i="5"/>
  <c r="U126" i="5"/>
  <c r="V126" i="5"/>
  <c r="S127" i="5"/>
  <c r="U127" i="5"/>
  <c r="V127" i="5"/>
  <c r="S128" i="5"/>
  <c r="U128" i="5"/>
  <c r="V128" i="5"/>
  <c r="S129" i="5"/>
  <c r="U129" i="5"/>
  <c r="V129" i="5"/>
  <c r="S130" i="5"/>
  <c r="U130" i="5"/>
  <c r="V130" i="5"/>
  <c r="S131" i="5"/>
  <c r="U131" i="5"/>
  <c r="V131" i="5"/>
  <c r="S132" i="5"/>
  <c r="U132" i="5"/>
  <c r="V132" i="5"/>
  <c r="S133" i="5"/>
  <c r="U133" i="5"/>
  <c r="V133" i="5"/>
  <c r="S134" i="5"/>
  <c r="U134" i="5"/>
  <c r="V134" i="5"/>
  <c r="S135" i="5"/>
  <c r="U135" i="5"/>
  <c r="V135" i="5"/>
  <c r="S136" i="5"/>
  <c r="U136" i="5"/>
  <c r="V136" i="5"/>
  <c r="S137" i="5"/>
  <c r="U137" i="5"/>
  <c r="V137" i="5"/>
  <c r="S138" i="5"/>
  <c r="U138" i="5"/>
  <c r="V138" i="5"/>
  <c r="S139" i="5"/>
  <c r="U139" i="5"/>
  <c r="V139" i="5"/>
  <c r="S140" i="5"/>
  <c r="U140" i="5"/>
  <c r="V140" i="5"/>
  <c r="S141" i="5"/>
  <c r="U141" i="5"/>
  <c r="V141" i="5"/>
  <c r="S142" i="5"/>
  <c r="U142" i="5"/>
  <c r="V142" i="5"/>
  <c r="S143" i="5"/>
  <c r="U143" i="5"/>
  <c r="V143" i="5"/>
  <c r="S144" i="5"/>
  <c r="U144" i="5"/>
  <c r="V144" i="5"/>
  <c r="S145" i="5"/>
  <c r="U145" i="5"/>
  <c r="V145" i="5"/>
  <c r="S146" i="5"/>
  <c r="U146" i="5"/>
  <c r="V146" i="5"/>
  <c r="S147" i="5"/>
  <c r="U147" i="5"/>
  <c r="V147" i="5"/>
  <c r="S148" i="5"/>
  <c r="U148" i="5"/>
  <c r="V148" i="5"/>
  <c r="S149" i="5"/>
  <c r="U149" i="5"/>
  <c r="V149" i="5"/>
  <c r="S150" i="5"/>
  <c r="U150" i="5"/>
  <c r="V150" i="5"/>
  <c r="S151" i="5"/>
  <c r="U151" i="5"/>
  <c r="V151" i="5"/>
  <c r="S152" i="5"/>
  <c r="U152" i="5"/>
  <c r="V152" i="5"/>
  <c r="S153" i="5"/>
  <c r="U153" i="5"/>
  <c r="V153" i="5"/>
  <c r="S154" i="5"/>
  <c r="U154" i="5"/>
  <c r="V154" i="5"/>
  <c r="S155" i="5"/>
  <c r="U155" i="5"/>
  <c r="V155" i="5"/>
  <c r="S156" i="5"/>
  <c r="U156" i="5"/>
  <c r="V156" i="5"/>
  <c r="S157" i="5"/>
  <c r="U157" i="5"/>
  <c r="V157" i="5"/>
  <c r="S158" i="5"/>
  <c r="U158" i="5"/>
  <c r="V158" i="5"/>
  <c r="S159" i="5"/>
  <c r="U159" i="5"/>
  <c r="V159" i="5"/>
  <c r="S160" i="5"/>
  <c r="U160" i="5"/>
  <c r="V160" i="5"/>
  <c r="S161" i="5"/>
  <c r="U161" i="5"/>
  <c r="V161" i="5"/>
  <c r="S162" i="5"/>
  <c r="U162" i="5"/>
  <c r="V162" i="5"/>
  <c r="S163" i="5"/>
  <c r="U163" i="5"/>
  <c r="V163" i="5"/>
  <c r="S164" i="5"/>
  <c r="U164" i="5"/>
  <c r="V164" i="5"/>
  <c r="S165" i="5"/>
  <c r="U165" i="5"/>
  <c r="V165" i="5"/>
  <c r="S166" i="5"/>
  <c r="U166" i="5"/>
  <c r="V166" i="5"/>
  <c r="S167" i="5"/>
  <c r="U167" i="5"/>
  <c r="V167" i="5"/>
  <c r="S168" i="5"/>
  <c r="U168" i="5"/>
  <c r="V168" i="5"/>
  <c r="S169" i="5"/>
  <c r="U169" i="5"/>
  <c r="V169" i="5"/>
  <c r="S170" i="5"/>
  <c r="U170" i="5"/>
  <c r="V170" i="5"/>
  <c r="S171" i="5"/>
  <c r="U171" i="5"/>
  <c r="V171" i="5"/>
  <c r="S172" i="5"/>
  <c r="U172" i="5"/>
  <c r="V172" i="5"/>
  <c r="S173" i="5"/>
  <c r="U173" i="5"/>
  <c r="V173" i="5"/>
  <c r="S174" i="5"/>
  <c r="U174" i="5"/>
  <c r="V174" i="5"/>
  <c r="S175" i="5"/>
  <c r="U175" i="5"/>
  <c r="V175" i="5"/>
  <c r="S176" i="5"/>
  <c r="U176" i="5"/>
  <c r="V176" i="5"/>
  <c r="S177" i="5"/>
  <c r="U177" i="5"/>
  <c r="V177" i="5"/>
  <c r="S178" i="5"/>
  <c r="U178" i="5"/>
  <c r="V178" i="5"/>
  <c r="S179" i="5"/>
  <c r="U179" i="5"/>
  <c r="V179" i="5"/>
  <c r="S180" i="5"/>
  <c r="U180" i="5"/>
  <c r="V180" i="5"/>
  <c r="S181" i="5"/>
  <c r="U181" i="5"/>
  <c r="V181" i="5"/>
  <c r="S182" i="5"/>
  <c r="U182" i="5"/>
  <c r="V182" i="5"/>
  <c r="S183" i="5"/>
  <c r="U183" i="5"/>
  <c r="V183" i="5"/>
  <c r="S184" i="5"/>
  <c r="U184" i="5"/>
  <c r="V184" i="5"/>
  <c r="S185" i="5"/>
  <c r="U185" i="5"/>
  <c r="V185" i="5"/>
  <c r="S186" i="5"/>
  <c r="U186" i="5"/>
  <c r="V186" i="5"/>
  <c r="S187" i="5"/>
  <c r="U187" i="5"/>
  <c r="V187" i="5"/>
  <c r="S188" i="5"/>
  <c r="U188" i="5"/>
  <c r="V188" i="5"/>
  <c r="S189" i="5"/>
  <c r="U189" i="5"/>
  <c r="V189" i="5"/>
  <c r="S190" i="5"/>
  <c r="U190" i="5"/>
  <c r="V190" i="5"/>
  <c r="S191" i="5"/>
  <c r="U191" i="5"/>
  <c r="V191" i="5"/>
  <c r="S192" i="5"/>
  <c r="U192" i="5"/>
  <c r="V192" i="5"/>
  <c r="S193" i="5"/>
  <c r="U193" i="5"/>
  <c r="V193" i="5"/>
  <c r="S194" i="5"/>
  <c r="U194" i="5"/>
  <c r="V194" i="5"/>
  <c r="S195" i="5"/>
  <c r="U195" i="5"/>
  <c r="V195" i="5"/>
  <c r="S196" i="5"/>
  <c r="U196" i="5"/>
  <c r="V196" i="5"/>
  <c r="S197" i="5"/>
  <c r="U197" i="5"/>
  <c r="V197" i="5"/>
  <c r="S198" i="5"/>
  <c r="U198" i="5"/>
  <c r="V198" i="5"/>
  <c r="S199" i="5"/>
  <c r="U199" i="5"/>
  <c r="V199" i="5"/>
  <c r="S200" i="5"/>
  <c r="U200" i="5"/>
  <c r="V200" i="5"/>
  <c r="S201" i="5"/>
  <c r="U201" i="5"/>
  <c r="V201" i="5"/>
  <c r="S202" i="5"/>
  <c r="U202" i="5"/>
  <c r="V202" i="5"/>
  <c r="S203" i="5"/>
  <c r="U203" i="5"/>
  <c r="V203" i="5"/>
  <c r="S204" i="5"/>
  <c r="U204" i="5"/>
  <c r="V204" i="5"/>
  <c r="S205" i="5"/>
  <c r="U205" i="5"/>
  <c r="V205" i="5"/>
  <c r="S206" i="5"/>
  <c r="U206" i="5"/>
  <c r="V206" i="5"/>
  <c r="S207" i="5"/>
  <c r="U207" i="5"/>
  <c r="V207" i="5"/>
  <c r="S208" i="5"/>
  <c r="U208" i="5"/>
  <c r="V208" i="5"/>
  <c r="S209" i="5"/>
  <c r="U209" i="5"/>
  <c r="V209" i="5"/>
  <c r="S210" i="5"/>
  <c r="U210" i="5"/>
  <c r="V210" i="5"/>
  <c r="S211" i="5"/>
  <c r="U211" i="5"/>
  <c r="V211" i="5"/>
  <c r="S212" i="5"/>
  <c r="U212" i="5"/>
  <c r="V212" i="5"/>
  <c r="S213" i="5"/>
  <c r="U213" i="5"/>
  <c r="V213" i="5"/>
  <c r="S214" i="5"/>
  <c r="U214" i="5"/>
  <c r="V214" i="5"/>
  <c r="S215" i="5"/>
  <c r="U215" i="5"/>
  <c r="V215" i="5"/>
  <c r="S216" i="5"/>
  <c r="U216" i="5"/>
  <c r="V216" i="5"/>
  <c r="S217" i="5"/>
  <c r="U217" i="5"/>
  <c r="V217" i="5"/>
  <c r="S218" i="5"/>
  <c r="U218" i="5"/>
  <c r="V218" i="5"/>
  <c r="S219" i="5"/>
  <c r="U219" i="5"/>
  <c r="V219" i="5"/>
  <c r="S220" i="5"/>
  <c r="U220" i="5"/>
  <c r="V220" i="5"/>
  <c r="S221" i="5"/>
  <c r="U221" i="5"/>
  <c r="V221" i="5"/>
  <c r="S222" i="5"/>
  <c r="U222" i="5"/>
  <c r="V222" i="5"/>
  <c r="S223" i="5"/>
  <c r="U223" i="5"/>
  <c r="V223" i="5"/>
  <c r="S224" i="5"/>
  <c r="U224" i="5"/>
  <c r="V224" i="5"/>
  <c r="S225" i="5"/>
  <c r="U225" i="5"/>
  <c r="V225" i="5"/>
  <c r="S226" i="5"/>
  <c r="U226" i="5"/>
  <c r="V226" i="5"/>
  <c r="S227" i="5"/>
  <c r="U227" i="5"/>
  <c r="V227" i="5"/>
  <c r="S228" i="5"/>
  <c r="U228" i="5"/>
  <c r="V228" i="5"/>
  <c r="S229" i="5"/>
  <c r="U229" i="5"/>
  <c r="V229" i="5"/>
  <c r="S230" i="5"/>
  <c r="U230" i="5"/>
  <c r="V230" i="5"/>
  <c r="S231" i="5"/>
  <c r="U231" i="5"/>
  <c r="V231" i="5"/>
  <c r="S232" i="5"/>
  <c r="U232" i="5"/>
  <c r="V232" i="5"/>
  <c r="S233" i="5"/>
  <c r="U233" i="5"/>
  <c r="V233" i="5"/>
  <c r="S234" i="5"/>
  <c r="U234" i="5"/>
  <c r="V234" i="5"/>
  <c r="S235" i="5"/>
  <c r="U235" i="5"/>
  <c r="V235" i="5"/>
  <c r="S236" i="5"/>
  <c r="U236" i="5"/>
  <c r="V236" i="5"/>
  <c r="S237" i="5"/>
  <c r="U237" i="5"/>
  <c r="V237" i="5"/>
  <c r="S238" i="5"/>
  <c r="U238" i="5"/>
  <c r="V238" i="5"/>
  <c r="S239" i="5"/>
  <c r="U239" i="5"/>
  <c r="V239" i="5"/>
  <c r="S240" i="5"/>
  <c r="U240" i="5"/>
  <c r="V240" i="5"/>
  <c r="S241" i="5"/>
  <c r="U241" i="5"/>
  <c r="V241" i="5"/>
  <c r="S242" i="5"/>
  <c r="U242" i="5"/>
  <c r="V242" i="5"/>
  <c r="S243" i="5"/>
  <c r="U243" i="5"/>
  <c r="V243" i="5"/>
  <c r="S244" i="5"/>
  <c r="U244" i="5"/>
  <c r="V244" i="5"/>
  <c r="S245" i="5"/>
  <c r="U245" i="5"/>
  <c r="V245" i="5"/>
  <c r="S246" i="5"/>
  <c r="U246" i="5"/>
  <c r="V246" i="5"/>
  <c r="S247" i="5"/>
  <c r="U247" i="5"/>
  <c r="V247" i="5"/>
  <c r="S248" i="5"/>
  <c r="U248" i="5"/>
  <c r="V248" i="5"/>
  <c r="S249" i="5"/>
  <c r="U249" i="5"/>
  <c r="V249" i="5"/>
  <c r="S250" i="5"/>
  <c r="U250" i="5"/>
  <c r="V250" i="5"/>
  <c r="S251" i="5"/>
  <c r="U251" i="5"/>
  <c r="V251" i="5"/>
  <c r="S252" i="5"/>
  <c r="U252" i="5"/>
  <c r="V252" i="5"/>
  <c r="S253" i="5"/>
  <c r="U253" i="5"/>
  <c r="V253" i="5"/>
  <c r="S254" i="5"/>
  <c r="U254" i="5"/>
  <c r="V254" i="5"/>
  <c r="S255" i="5"/>
  <c r="U255" i="5"/>
  <c r="V255" i="5"/>
  <c r="S256" i="5"/>
  <c r="U256" i="5"/>
  <c r="V256" i="5"/>
  <c r="S257" i="5"/>
  <c r="U257" i="5"/>
  <c r="V257" i="5"/>
  <c r="S258" i="5"/>
  <c r="U258" i="5"/>
  <c r="V258" i="5"/>
  <c r="S259" i="5"/>
  <c r="U259" i="5"/>
  <c r="V259" i="5"/>
  <c r="S260" i="5"/>
  <c r="U260" i="5"/>
  <c r="V260" i="5"/>
  <c r="S261" i="5"/>
  <c r="U261" i="5"/>
  <c r="V261" i="5"/>
  <c r="S262" i="5"/>
  <c r="U262" i="5"/>
  <c r="V262" i="5"/>
  <c r="S263" i="5"/>
  <c r="U263" i="5"/>
  <c r="V263" i="5"/>
  <c r="S264" i="5"/>
  <c r="U264" i="5"/>
  <c r="V264" i="5"/>
  <c r="S265" i="5"/>
  <c r="U265" i="5"/>
  <c r="V265" i="5"/>
  <c r="S266" i="5"/>
  <c r="U266" i="5"/>
  <c r="V266" i="5"/>
  <c r="S267" i="5"/>
  <c r="U267" i="5"/>
  <c r="V267" i="5"/>
  <c r="S268" i="5"/>
  <c r="U268" i="5"/>
  <c r="V268" i="5"/>
  <c r="S269" i="5"/>
  <c r="U269" i="5"/>
  <c r="V269" i="5"/>
  <c r="S270" i="5"/>
  <c r="U270" i="5"/>
  <c r="V270" i="5"/>
  <c r="S271" i="5"/>
  <c r="U271" i="5"/>
  <c r="V271" i="5"/>
  <c r="S272" i="5"/>
  <c r="U272" i="5"/>
  <c r="V272" i="5"/>
  <c r="S273" i="5"/>
  <c r="U273" i="5"/>
  <c r="V273" i="5"/>
  <c r="S274" i="5"/>
  <c r="U274" i="5"/>
  <c r="V274" i="5"/>
  <c r="S275" i="5"/>
  <c r="U275" i="5"/>
  <c r="V275" i="5"/>
  <c r="S276" i="5"/>
  <c r="U276" i="5"/>
  <c r="V276" i="5"/>
  <c r="S277" i="5"/>
  <c r="U277" i="5"/>
  <c r="V277" i="5"/>
  <c r="S278" i="5"/>
  <c r="U278" i="5"/>
  <c r="V278" i="5"/>
  <c r="S279" i="5"/>
  <c r="U279" i="5"/>
  <c r="V279" i="5"/>
  <c r="S280" i="5"/>
  <c r="U280" i="5"/>
  <c r="V280" i="5"/>
  <c r="S281" i="5"/>
  <c r="U281" i="5"/>
  <c r="V281" i="5"/>
  <c r="S282" i="5"/>
  <c r="U282" i="5"/>
  <c r="V282" i="5"/>
  <c r="S283" i="5"/>
  <c r="U283" i="5"/>
  <c r="V283" i="5"/>
  <c r="S284" i="5"/>
  <c r="U284" i="5"/>
  <c r="V284" i="5"/>
  <c r="S285" i="5"/>
  <c r="U285" i="5"/>
  <c r="V285" i="5"/>
  <c r="S286" i="5"/>
  <c r="U286" i="5"/>
  <c r="V286" i="5"/>
  <c r="S287" i="5"/>
  <c r="U287" i="5"/>
  <c r="V287" i="5"/>
  <c r="S288" i="5"/>
  <c r="U288" i="5"/>
  <c r="V288" i="5"/>
  <c r="S289" i="5"/>
  <c r="U289" i="5"/>
  <c r="V289" i="5"/>
  <c r="S290" i="5"/>
  <c r="U290" i="5"/>
  <c r="V290" i="5"/>
  <c r="S291" i="5"/>
  <c r="U291" i="5"/>
  <c r="V291" i="5"/>
  <c r="S292" i="5"/>
  <c r="U292" i="5"/>
  <c r="V292" i="5"/>
  <c r="S293" i="5"/>
  <c r="U293" i="5"/>
  <c r="V293" i="5"/>
  <c r="S294" i="5"/>
  <c r="U294" i="5"/>
  <c r="V294" i="5"/>
  <c r="S295" i="5"/>
  <c r="U295" i="5"/>
  <c r="V295" i="5"/>
  <c r="S296" i="5"/>
  <c r="U296" i="5"/>
  <c r="V296" i="5"/>
  <c r="S297" i="5"/>
  <c r="U297" i="5"/>
  <c r="V297" i="5"/>
  <c r="S298" i="5"/>
  <c r="U298" i="5"/>
  <c r="V298" i="5"/>
  <c r="S299" i="5"/>
  <c r="U299" i="5"/>
  <c r="V299" i="5"/>
  <c r="S300" i="5"/>
  <c r="U300" i="5"/>
  <c r="V300" i="5"/>
  <c r="S301" i="5"/>
  <c r="U301" i="5"/>
  <c r="V301" i="5"/>
  <c r="S302" i="5"/>
  <c r="U302" i="5"/>
  <c r="V302" i="5"/>
  <c r="S303" i="5"/>
  <c r="U303" i="5"/>
  <c r="V303" i="5"/>
  <c r="S304" i="5"/>
  <c r="U304" i="5"/>
  <c r="V304" i="5"/>
  <c r="S305" i="5"/>
  <c r="U305" i="5"/>
  <c r="V305" i="5"/>
  <c r="S306" i="5"/>
  <c r="U306" i="5"/>
  <c r="V306" i="5"/>
  <c r="S307" i="5"/>
  <c r="U307" i="5"/>
  <c r="V307" i="5"/>
  <c r="S308" i="5"/>
  <c r="U308" i="5"/>
  <c r="V308" i="5"/>
  <c r="S309" i="5"/>
  <c r="U309" i="5"/>
  <c r="V309" i="5"/>
  <c r="S310" i="5"/>
  <c r="U310" i="5"/>
  <c r="V310" i="5"/>
  <c r="S311" i="5"/>
  <c r="U311" i="5"/>
  <c r="V311" i="5"/>
  <c r="S312" i="5"/>
  <c r="U312" i="5"/>
  <c r="V312" i="5"/>
  <c r="S313" i="5"/>
  <c r="U313" i="5"/>
  <c r="V313" i="5"/>
  <c r="S314" i="5"/>
  <c r="U314" i="5"/>
  <c r="V314" i="5"/>
  <c r="S315" i="5"/>
  <c r="U315" i="5"/>
  <c r="V315" i="5"/>
  <c r="S316" i="5"/>
  <c r="U316" i="5"/>
  <c r="V316" i="5"/>
  <c r="S317" i="5"/>
  <c r="U317" i="5"/>
  <c r="V317" i="5"/>
  <c r="S318" i="5"/>
  <c r="U318" i="5"/>
  <c r="V318" i="5"/>
  <c r="S319" i="5"/>
  <c r="U319" i="5"/>
  <c r="V319" i="5"/>
  <c r="S320" i="5"/>
  <c r="U320" i="5"/>
  <c r="V320" i="5"/>
  <c r="S321" i="5"/>
  <c r="U321" i="5"/>
  <c r="V321" i="5"/>
  <c r="S322" i="5"/>
  <c r="U322" i="5"/>
  <c r="V322" i="5"/>
  <c r="S323" i="5"/>
  <c r="U323" i="5"/>
  <c r="V323" i="5"/>
  <c r="S324" i="5"/>
  <c r="U324" i="5"/>
  <c r="V324" i="5"/>
  <c r="S325" i="5"/>
  <c r="U325" i="5"/>
  <c r="V325" i="5"/>
  <c r="S326" i="5"/>
  <c r="U326" i="5"/>
  <c r="V326" i="5"/>
  <c r="S327" i="5"/>
  <c r="U327" i="5"/>
  <c r="V327" i="5"/>
  <c r="S328" i="5"/>
  <c r="U328" i="5"/>
  <c r="V328" i="5"/>
  <c r="S329" i="5"/>
  <c r="U329" i="5"/>
  <c r="V329" i="5"/>
  <c r="S330" i="5"/>
  <c r="U330" i="5"/>
  <c r="V330" i="5"/>
  <c r="S331" i="5"/>
  <c r="U331" i="5"/>
  <c r="V331" i="5"/>
  <c r="S332" i="5"/>
  <c r="U332" i="5"/>
  <c r="V332" i="5"/>
  <c r="S333" i="5"/>
  <c r="U333" i="5"/>
  <c r="V333" i="5"/>
  <c r="S334" i="5"/>
  <c r="U334" i="5"/>
  <c r="V334" i="5"/>
  <c r="S335" i="5"/>
  <c r="U335" i="5"/>
  <c r="V335" i="5"/>
  <c r="S336" i="5"/>
  <c r="U336" i="5"/>
  <c r="V336" i="5"/>
  <c r="S337" i="5"/>
  <c r="U337" i="5"/>
  <c r="V337" i="5"/>
  <c r="S338" i="5"/>
  <c r="U338" i="5"/>
  <c r="V338" i="5"/>
  <c r="S339" i="5"/>
  <c r="U339" i="5"/>
  <c r="V339" i="5"/>
  <c r="S340" i="5"/>
  <c r="U340" i="5"/>
  <c r="V340" i="5"/>
  <c r="S341" i="5"/>
  <c r="U341" i="5"/>
  <c r="V341" i="5"/>
  <c r="S342" i="5"/>
  <c r="U342" i="5"/>
  <c r="V342" i="5"/>
  <c r="S343" i="5"/>
  <c r="U343" i="5"/>
  <c r="V343" i="5"/>
  <c r="S344" i="5"/>
  <c r="U344" i="5"/>
  <c r="V344" i="5"/>
  <c r="S345" i="5"/>
  <c r="U345" i="5"/>
  <c r="V345" i="5"/>
  <c r="S346" i="5"/>
  <c r="U346" i="5"/>
  <c r="V346" i="5"/>
  <c r="S347" i="5"/>
  <c r="U347" i="5"/>
  <c r="V347" i="5"/>
  <c r="S348" i="5"/>
  <c r="U348" i="5"/>
  <c r="V348" i="5"/>
  <c r="S349" i="5"/>
  <c r="U349" i="5"/>
  <c r="V349" i="5"/>
  <c r="S350" i="5"/>
  <c r="U350" i="5"/>
  <c r="V350" i="5"/>
  <c r="S351" i="5"/>
  <c r="U351" i="5"/>
  <c r="V351" i="5"/>
  <c r="S2" i="5"/>
  <c r="U2" i="5"/>
  <c r="V2" i="5"/>
  <c r="X3" i="5"/>
  <c r="Z3" i="5"/>
  <c r="AA3" i="5"/>
  <c r="X4" i="5"/>
  <c r="Z4" i="5"/>
  <c r="AA4" i="5"/>
  <c r="X5" i="5"/>
  <c r="Z5" i="5"/>
  <c r="AA5" i="5"/>
  <c r="X6" i="5"/>
  <c r="Z6" i="5"/>
  <c r="AA6" i="5"/>
  <c r="X7" i="5"/>
  <c r="Z7" i="5"/>
  <c r="AA7" i="5"/>
  <c r="X8" i="5"/>
  <c r="Z8" i="5"/>
  <c r="AA8" i="5"/>
  <c r="X9" i="5"/>
  <c r="Z9" i="5"/>
  <c r="AA9" i="5"/>
  <c r="X10" i="5"/>
  <c r="Z10" i="5"/>
  <c r="AA10" i="5"/>
  <c r="X11" i="5"/>
  <c r="Z11" i="5"/>
  <c r="AA11" i="5"/>
  <c r="X12" i="5"/>
  <c r="Z12" i="5"/>
  <c r="AA12" i="5"/>
  <c r="X13" i="5"/>
  <c r="Z13" i="5"/>
  <c r="AA13" i="5"/>
  <c r="X14" i="5"/>
  <c r="Z14" i="5"/>
  <c r="AA14" i="5"/>
  <c r="X15" i="5"/>
  <c r="Z15" i="5"/>
  <c r="AA15" i="5"/>
  <c r="X16" i="5"/>
  <c r="Z16" i="5"/>
  <c r="AA16" i="5"/>
  <c r="X17" i="5"/>
  <c r="Z17" i="5"/>
  <c r="AA17" i="5"/>
  <c r="X18" i="5"/>
  <c r="Z18" i="5"/>
  <c r="AA18" i="5"/>
  <c r="X19" i="5"/>
  <c r="Z19" i="5"/>
  <c r="AA19" i="5"/>
  <c r="X20" i="5"/>
  <c r="Z20" i="5"/>
  <c r="AA20" i="5"/>
  <c r="X21" i="5"/>
  <c r="Z21" i="5"/>
  <c r="AA21" i="5"/>
  <c r="X22" i="5"/>
  <c r="Z22" i="5"/>
  <c r="AA22" i="5"/>
  <c r="X23" i="5"/>
  <c r="Z23" i="5"/>
  <c r="AA23" i="5"/>
  <c r="X24" i="5"/>
  <c r="Z24" i="5"/>
  <c r="AA24" i="5"/>
  <c r="X25" i="5"/>
  <c r="Z25" i="5"/>
  <c r="AA25" i="5"/>
  <c r="X26" i="5"/>
  <c r="Z26" i="5"/>
  <c r="AA26" i="5"/>
  <c r="X27" i="5"/>
  <c r="Z27" i="5"/>
  <c r="AA27" i="5"/>
  <c r="X28" i="5"/>
  <c r="Z28" i="5"/>
  <c r="AA28" i="5"/>
  <c r="X29" i="5"/>
  <c r="Z29" i="5"/>
  <c r="AA29" i="5"/>
  <c r="X30" i="5"/>
  <c r="Z30" i="5"/>
  <c r="AA30" i="5"/>
  <c r="X31" i="5"/>
  <c r="Z31" i="5"/>
  <c r="AA31" i="5"/>
  <c r="X32" i="5"/>
  <c r="Z32" i="5"/>
  <c r="AA32" i="5"/>
  <c r="X33" i="5"/>
  <c r="Z33" i="5"/>
  <c r="AA33" i="5"/>
  <c r="X34" i="5"/>
  <c r="Z34" i="5"/>
  <c r="AA34" i="5"/>
  <c r="X35" i="5"/>
  <c r="Z35" i="5"/>
  <c r="AA35" i="5"/>
  <c r="X36" i="5"/>
  <c r="Z36" i="5"/>
  <c r="AA36" i="5"/>
  <c r="X37" i="5"/>
  <c r="Z37" i="5"/>
  <c r="AA37" i="5"/>
  <c r="X38" i="5"/>
  <c r="Z38" i="5"/>
  <c r="AA38" i="5"/>
  <c r="X39" i="5"/>
  <c r="Z39" i="5"/>
  <c r="AA39" i="5"/>
  <c r="X40" i="5"/>
  <c r="Z40" i="5"/>
  <c r="AA40" i="5"/>
  <c r="X41" i="5"/>
  <c r="Z41" i="5"/>
  <c r="AA41" i="5"/>
  <c r="X42" i="5"/>
  <c r="Z42" i="5"/>
  <c r="AA42" i="5"/>
  <c r="X43" i="5"/>
  <c r="Z43" i="5"/>
  <c r="AA43" i="5"/>
  <c r="X44" i="5"/>
  <c r="Z44" i="5"/>
  <c r="AA44" i="5"/>
  <c r="X45" i="5"/>
  <c r="Z45" i="5"/>
  <c r="AA45" i="5"/>
  <c r="X46" i="5"/>
  <c r="Z46" i="5"/>
  <c r="AA46" i="5"/>
  <c r="X47" i="5"/>
  <c r="Z47" i="5"/>
  <c r="AA47" i="5"/>
  <c r="X48" i="5"/>
  <c r="Z48" i="5"/>
  <c r="AA48" i="5"/>
  <c r="X49" i="5"/>
  <c r="Z49" i="5"/>
  <c r="AA49" i="5"/>
  <c r="X50" i="5"/>
  <c r="Z50" i="5"/>
  <c r="AA50" i="5"/>
  <c r="X51" i="5"/>
  <c r="Z51" i="5"/>
  <c r="AA51" i="5"/>
  <c r="X52" i="5"/>
  <c r="Z52" i="5"/>
  <c r="AA52" i="5"/>
  <c r="X53" i="5"/>
  <c r="Z53" i="5"/>
  <c r="AA53" i="5"/>
  <c r="X54" i="5"/>
  <c r="Z54" i="5"/>
  <c r="AA54" i="5"/>
  <c r="X55" i="5"/>
  <c r="Z55" i="5"/>
  <c r="AA55" i="5"/>
  <c r="X56" i="5"/>
  <c r="Z56" i="5"/>
  <c r="AA56" i="5"/>
  <c r="X57" i="5"/>
  <c r="Z57" i="5"/>
  <c r="AA57" i="5"/>
  <c r="X58" i="5"/>
  <c r="Z58" i="5"/>
  <c r="AA58" i="5"/>
  <c r="X59" i="5"/>
  <c r="Z59" i="5"/>
  <c r="AA59" i="5"/>
  <c r="X60" i="5"/>
  <c r="Z60" i="5"/>
  <c r="AA60" i="5"/>
  <c r="X61" i="5"/>
  <c r="Z61" i="5"/>
  <c r="AA61" i="5"/>
  <c r="X62" i="5"/>
  <c r="Z62" i="5"/>
  <c r="AA62" i="5"/>
  <c r="X63" i="5"/>
  <c r="Z63" i="5"/>
  <c r="AA63" i="5"/>
  <c r="X64" i="5"/>
  <c r="Z64" i="5"/>
  <c r="AA64" i="5"/>
  <c r="X65" i="5"/>
  <c r="Z65" i="5"/>
  <c r="AA65" i="5"/>
  <c r="X66" i="5"/>
  <c r="Z66" i="5"/>
  <c r="AA66" i="5"/>
  <c r="X67" i="5"/>
  <c r="Z67" i="5"/>
  <c r="AA67" i="5"/>
  <c r="X68" i="5"/>
  <c r="Z68" i="5"/>
  <c r="AA68" i="5"/>
  <c r="X69" i="5"/>
  <c r="Z69" i="5"/>
  <c r="AA69" i="5"/>
  <c r="X70" i="5"/>
  <c r="Z70" i="5"/>
  <c r="AA70" i="5"/>
  <c r="X71" i="5"/>
  <c r="Z71" i="5"/>
  <c r="AA71" i="5"/>
  <c r="X72" i="5"/>
  <c r="Z72" i="5"/>
  <c r="AA72" i="5"/>
  <c r="X73" i="5"/>
  <c r="Z73" i="5"/>
  <c r="AA73" i="5"/>
  <c r="X74" i="5"/>
  <c r="Z74" i="5"/>
  <c r="AA74" i="5"/>
  <c r="X75" i="5"/>
  <c r="Z75" i="5"/>
  <c r="AA75" i="5"/>
  <c r="X76" i="5"/>
  <c r="Z76" i="5"/>
  <c r="AA76" i="5"/>
  <c r="X77" i="5"/>
  <c r="Z77" i="5"/>
  <c r="AA77" i="5"/>
  <c r="X78" i="5"/>
  <c r="Z78" i="5"/>
  <c r="AA78" i="5"/>
  <c r="X79" i="5"/>
  <c r="Z79" i="5"/>
  <c r="AA79" i="5"/>
  <c r="X80" i="5"/>
  <c r="Z80" i="5"/>
  <c r="AA80" i="5"/>
  <c r="X81" i="5"/>
  <c r="Z81" i="5"/>
  <c r="AA81" i="5"/>
  <c r="X82" i="5"/>
  <c r="Z82" i="5"/>
  <c r="AA82" i="5"/>
  <c r="X83" i="5"/>
  <c r="Z83" i="5"/>
  <c r="AA83" i="5"/>
  <c r="X84" i="5"/>
  <c r="Z84" i="5"/>
  <c r="AA84" i="5"/>
  <c r="X85" i="5"/>
  <c r="Z85" i="5"/>
  <c r="AA85" i="5"/>
  <c r="X86" i="5"/>
  <c r="Z86" i="5"/>
  <c r="AA86" i="5"/>
  <c r="X87" i="5"/>
  <c r="Z87" i="5"/>
  <c r="AA87" i="5"/>
  <c r="X88" i="5"/>
  <c r="Z88" i="5"/>
  <c r="AA88" i="5"/>
  <c r="X89" i="5"/>
  <c r="Z89" i="5"/>
  <c r="AA89" i="5"/>
  <c r="X90" i="5"/>
  <c r="Z90" i="5"/>
  <c r="AA90" i="5"/>
  <c r="X91" i="5"/>
  <c r="Z91" i="5"/>
  <c r="AA91" i="5"/>
  <c r="X92" i="5"/>
  <c r="Z92" i="5"/>
  <c r="AA92" i="5"/>
  <c r="X93" i="5"/>
  <c r="Z93" i="5"/>
  <c r="AA93" i="5"/>
  <c r="X94" i="5"/>
  <c r="Z94" i="5"/>
  <c r="AA94" i="5"/>
  <c r="X95" i="5"/>
  <c r="Z95" i="5"/>
  <c r="AA95" i="5"/>
  <c r="X96" i="5"/>
  <c r="Z96" i="5"/>
  <c r="AA96" i="5"/>
  <c r="X97" i="5"/>
  <c r="Z97" i="5"/>
  <c r="AA97" i="5"/>
  <c r="X98" i="5"/>
  <c r="Z98" i="5"/>
  <c r="AA98" i="5"/>
  <c r="X99" i="5"/>
  <c r="Z99" i="5"/>
  <c r="AA99" i="5"/>
  <c r="X100" i="5"/>
  <c r="Z100" i="5"/>
  <c r="AA100" i="5"/>
  <c r="X101" i="5"/>
  <c r="Z101" i="5"/>
  <c r="AA101" i="5"/>
  <c r="X102" i="5"/>
  <c r="Z102" i="5"/>
  <c r="AA102" i="5"/>
  <c r="X103" i="5"/>
  <c r="Z103" i="5"/>
  <c r="AA103" i="5"/>
  <c r="X104" i="5"/>
  <c r="Z104" i="5"/>
  <c r="AA104" i="5"/>
  <c r="X105" i="5"/>
  <c r="Z105" i="5"/>
  <c r="AA105" i="5"/>
  <c r="X106" i="5"/>
  <c r="Z106" i="5"/>
  <c r="AA106" i="5"/>
  <c r="X107" i="5"/>
  <c r="Z107" i="5"/>
  <c r="AA107" i="5"/>
  <c r="X108" i="5"/>
  <c r="Z108" i="5"/>
  <c r="AA108" i="5"/>
  <c r="X109" i="5"/>
  <c r="Z109" i="5"/>
  <c r="AA109" i="5"/>
  <c r="X110" i="5"/>
  <c r="Z110" i="5"/>
  <c r="AA110" i="5"/>
  <c r="X111" i="5"/>
  <c r="Z111" i="5"/>
  <c r="AA111" i="5"/>
  <c r="X112" i="5"/>
  <c r="Z112" i="5"/>
  <c r="AA112" i="5"/>
  <c r="X113" i="5"/>
  <c r="Z113" i="5"/>
  <c r="AA113" i="5"/>
  <c r="X114" i="5"/>
  <c r="Z114" i="5"/>
  <c r="AA114" i="5"/>
  <c r="X115" i="5"/>
  <c r="Z115" i="5"/>
  <c r="AA115" i="5"/>
  <c r="X116" i="5"/>
  <c r="Z116" i="5"/>
  <c r="AA116" i="5"/>
  <c r="X117" i="5"/>
  <c r="Z117" i="5"/>
  <c r="AA117" i="5"/>
  <c r="X118" i="5"/>
  <c r="Z118" i="5"/>
  <c r="AA118" i="5"/>
  <c r="X119" i="5"/>
  <c r="Z119" i="5"/>
  <c r="AA119" i="5"/>
  <c r="X120" i="5"/>
  <c r="Z120" i="5"/>
  <c r="AA120" i="5"/>
  <c r="X121" i="5"/>
  <c r="Z121" i="5"/>
  <c r="AA121" i="5"/>
  <c r="X122" i="5"/>
  <c r="Z122" i="5"/>
  <c r="AA122" i="5"/>
  <c r="X123" i="5"/>
  <c r="Z123" i="5"/>
  <c r="AA123" i="5"/>
  <c r="X124" i="5"/>
  <c r="Z124" i="5"/>
  <c r="AA124" i="5"/>
  <c r="X125" i="5"/>
  <c r="Z125" i="5"/>
  <c r="AA125" i="5"/>
  <c r="X126" i="5"/>
  <c r="Z126" i="5"/>
  <c r="AA126" i="5"/>
  <c r="X127" i="5"/>
  <c r="Z127" i="5"/>
  <c r="AA127" i="5"/>
  <c r="X128" i="5"/>
  <c r="Z128" i="5"/>
  <c r="AA128" i="5"/>
  <c r="X129" i="5"/>
  <c r="Z129" i="5"/>
  <c r="AA129" i="5"/>
  <c r="X130" i="5"/>
  <c r="Z130" i="5"/>
  <c r="AA130" i="5"/>
  <c r="X131" i="5"/>
  <c r="Z131" i="5"/>
  <c r="AA131" i="5"/>
  <c r="X132" i="5"/>
  <c r="Z132" i="5"/>
  <c r="AA132" i="5"/>
  <c r="X133" i="5"/>
  <c r="Z133" i="5"/>
  <c r="AA133" i="5"/>
  <c r="X134" i="5"/>
  <c r="Z134" i="5"/>
  <c r="AA134" i="5"/>
  <c r="X135" i="5"/>
  <c r="Z135" i="5"/>
  <c r="AA135" i="5"/>
  <c r="X136" i="5"/>
  <c r="Z136" i="5"/>
  <c r="AA136" i="5"/>
  <c r="X137" i="5"/>
  <c r="Z137" i="5"/>
  <c r="AA137" i="5"/>
  <c r="X138" i="5"/>
  <c r="Z138" i="5"/>
  <c r="AA138" i="5"/>
  <c r="X139" i="5"/>
  <c r="Z139" i="5"/>
  <c r="AA139" i="5"/>
  <c r="X140" i="5"/>
  <c r="Z140" i="5"/>
  <c r="AA140" i="5"/>
  <c r="X141" i="5"/>
  <c r="Z141" i="5"/>
  <c r="AA141" i="5"/>
  <c r="X142" i="5"/>
  <c r="Z142" i="5"/>
  <c r="AA142" i="5"/>
  <c r="X143" i="5"/>
  <c r="Z143" i="5"/>
  <c r="AA143" i="5"/>
  <c r="X144" i="5"/>
  <c r="Z144" i="5"/>
  <c r="AA144" i="5"/>
  <c r="X145" i="5"/>
  <c r="Z145" i="5"/>
  <c r="AA145" i="5"/>
  <c r="X146" i="5"/>
  <c r="Z146" i="5"/>
  <c r="AA146" i="5"/>
  <c r="X147" i="5"/>
  <c r="Z147" i="5"/>
  <c r="AA147" i="5"/>
  <c r="X148" i="5"/>
  <c r="Z148" i="5"/>
  <c r="AA148" i="5"/>
  <c r="X149" i="5"/>
  <c r="Z149" i="5"/>
  <c r="AA149" i="5"/>
  <c r="X150" i="5"/>
  <c r="Z150" i="5"/>
  <c r="AA150" i="5"/>
  <c r="X151" i="5"/>
  <c r="Z151" i="5"/>
  <c r="AA151" i="5"/>
  <c r="X152" i="5"/>
  <c r="Z152" i="5"/>
  <c r="AA152" i="5"/>
  <c r="X153" i="5"/>
  <c r="Z153" i="5"/>
  <c r="AA153" i="5"/>
  <c r="X154" i="5"/>
  <c r="Z154" i="5"/>
  <c r="AA154" i="5"/>
  <c r="X155" i="5"/>
  <c r="Z155" i="5"/>
  <c r="AA155" i="5"/>
  <c r="X156" i="5"/>
  <c r="Z156" i="5"/>
  <c r="AA156" i="5"/>
  <c r="X157" i="5"/>
  <c r="Z157" i="5"/>
  <c r="AA157" i="5"/>
  <c r="X158" i="5"/>
  <c r="Z158" i="5"/>
  <c r="AA158" i="5"/>
  <c r="X159" i="5"/>
  <c r="Z159" i="5"/>
  <c r="AA159" i="5"/>
  <c r="X160" i="5"/>
  <c r="Z160" i="5"/>
  <c r="AA160" i="5"/>
  <c r="X161" i="5"/>
  <c r="Z161" i="5"/>
  <c r="AA161" i="5"/>
  <c r="X162" i="5"/>
  <c r="Z162" i="5"/>
  <c r="AA162" i="5"/>
  <c r="X163" i="5"/>
  <c r="Z163" i="5"/>
  <c r="AA163" i="5"/>
  <c r="X164" i="5"/>
  <c r="Z164" i="5"/>
  <c r="AA164" i="5"/>
  <c r="X165" i="5"/>
  <c r="Z165" i="5"/>
  <c r="AA165" i="5"/>
  <c r="X166" i="5"/>
  <c r="Z166" i="5"/>
  <c r="AA166" i="5"/>
  <c r="X167" i="5"/>
  <c r="Z167" i="5"/>
  <c r="AA167" i="5"/>
  <c r="X168" i="5"/>
  <c r="Z168" i="5"/>
  <c r="AA168" i="5"/>
  <c r="X169" i="5"/>
  <c r="Z169" i="5"/>
  <c r="AA169" i="5"/>
  <c r="X170" i="5"/>
  <c r="Z170" i="5"/>
  <c r="AA170" i="5"/>
  <c r="X171" i="5"/>
  <c r="Z171" i="5"/>
  <c r="AA171" i="5"/>
  <c r="X172" i="5"/>
  <c r="Z172" i="5"/>
  <c r="AA172" i="5"/>
  <c r="X173" i="5"/>
  <c r="Z173" i="5"/>
  <c r="AA173" i="5"/>
  <c r="X174" i="5"/>
  <c r="Z174" i="5"/>
  <c r="AA174" i="5"/>
  <c r="X175" i="5"/>
  <c r="Z175" i="5"/>
  <c r="AA175" i="5"/>
  <c r="X176" i="5"/>
  <c r="Z176" i="5"/>
  <c r="AA176" i="5"/>
  <c r="X177" i="5"/>
  <c r="Z177" i="5"/>
  <c r="AA177" i="5"/>
  <c r="X178" i="5"/>
  <c r="Z178" i="5"/>
  <c r="AA178" i="5"/>
  <c r="X179" i="5"/>
  <c r="Z179" i="5"/>
  <c r="AA179" i="5"/>
  <c r="X180" i="5"/>
  <c r="Z180" i="5"/>
  <c r="AA180" i="5"/>
  <c r="X181" i="5"/>
  <c r="Z181" i="5"/>
  <c r="AA181" i="5"/>
  <c r="X182" i="5"/>
  <c r="Z182" i="5"/>
  <c r="AA182" i="5"/>
  <c r="X183" i="5"/>
  <c r="Z183" i="5"/>
  <c r="AA183" i="5"/>
  <c r="X184" i="5"/>
  <c r="Z184" i="5"/>
  <c r="AA184" i="5"/>
  <c r="X185" i="5"/>
  <c r="Z185" i="5"/>
  <c r="AA185" i="5"/>
  <c r="X186" i="5"/>
  <c r="Z186" i="5"/>
  <c r="AA186" i="5"/>
  <c r="X187" i="5"/>
  <c r="Z187" i="5"/>
  <c r="AA187" i="5"/>
  <c r="X188" i="5"/>
  <c r="Z188" i="5"/>
  <c r="AA188" i="5"/>
  <c r="X189" i="5"/>
  <c r="Z189" i="5"/>
  <c r="AA189" i="5"/>
  <c r="X190" i="5"/>
  <c r="Z190" i="5"/>
  <c r="AA190" i="5"/>
  <c r="X191" i="5"/>
  <c r="Z191" i="5"/>
  <c r="AA191" i="5"/>
  <c r="X192" i="5"/>
  <c r="Z192" i="5"/>
  <c r="AA192" i="5"/>
  <c r="X193" i="5"/>
  <c r="Z193" i="5"/>
  <c r="AA193" i="5"/>
  <c r="X194" i="5"/>
  <c r="Z194" i="5"/>
  <c r="AA194" i="5"/>
  <c r="X195" i="5"/>
  <c r="Z195" i="5"/>
  <c r="AA195" i="5"/>
  <c r="X196" i="5"/>
  <c r="Z196" i="5"/>
  <c r="AA196" i="5"/>
  <c r="X197" i="5"/>
  <c r="Z197" i="5"/>
  <c r="AA197" i="5"/>
  <c r="X198" i="5"/>
  <c r="Z198" i="5"/>
  <c r="AA198" i="5"/>
  <c r="X199" i="5"/>
  <c r="Z199" i="5"/>
  <c r="AA199" i="5"/>
  <c r="X200" i="5"/>
  <c r="Z200" i="5"/>
  <c r="AA200" i="5"/>
  <c r="X201" i="5"/>
  <c r="Z201" i="5"/>
  <c r="AA201" i="5"/>
  <c r="X202" i="5"/>
  <c r="Z202" i="5"/>
  <c r="AA202" i="5"/>
  <c r="X203" i="5"/>
  <c r="Z203" i="5"/>
  <c r="AA203" i="5"/>
  <c r="X204" i="5"/>
  <c r="Z204" i="5"/>
  <c r="AA204" i="5"/>
  <c r="X205" i="5"/>
  <c r="Z205" i="5"/>
  <c r="AA205" i="5"/>
  <c r="X206" i="5"/>
  <c r="Z206" i="5"/>
  <c r="AA206" i="5"/>
  <c r="X207" i="5"/>
  <c r="Z207" i="5"/>
  <c r="AA207" i="5"/>
  <c r="X208" i="5"/>
  <c r="Z208" i="5"/>
  <c r="AA208" i="5"/>
  <c r="X209" i="5"/>
  <c r="Z209" i="5"/>
  <c r="AA209" i="5"/>
  <c r="X210" i="5"/>
  <c r="Z210" i="5"/>
  <c r="AA210" i="5"/>
  <c r="X211" i="5"/>
  <c r="Z211" i="5"/>
  <c r="AA211" i="5"/>
  <c r="X212" i="5"/>
  <c r="Z212" i="5"/>
  <c r="AA212" i="5"/>
  <c r="X213" i="5"/>
  <c r="Z213" i="5"/>
  <c r="AA213" i="5"/>
  <c r="X214" i="5"/>
  <c r="Z214" i="5"/>
  <c r="AA214" i="5"/>
  <c r="X215" i="5"/>
  <c r="Z215" i="5"/>
  <c r="AA215" i="5"/>
  <c r="X216" i="5"/>
  <c r="Z216" i="5"/>
  <c r="AA216" i="5"/>
  <c r="X217" i="5"/>
  <c r="Z217" i="5"/>
  <c r="AA217" i="5"/>
  <c r="X218" i="5"/>
  <c r="Z218" i="5"/>
  <c r="AA218" i="5"/>
  <c r="X219" i="5"/>
  <c r="Z219" i="5"/>
  <c r="AA219" i="5"/>
  <c r="X220" i="5"/>
  <c r="Z220" i="5"/>
  <c r="AA220" i="5"/>
  <c r="X221" i="5"/>
  <c r="Z221" i="5"/>
  <c r="AA221" i="5"/>
  <c r="X222" i="5"/>
  <c r="Z222" i="5"/>
  <c r="AA222" i="5"/>
  <c r="X223" i="5"/>
  <c r="Z223" i="5"/>
  <c r="AA223" i="5"/>
  <c r="X224" i="5"/>
  <c r="Z224" i="5"/>
  <c r="AA224" i="5"/>
  <c r="X225" i="5"/>
  <c r="Z225" i="5"/>
  <c r="AA225" i="5"/>
  <c r="X226" i="5"/>
  <c r="Z226" i="5"/>
  <c r="AA226" i="5"/>
  <c r="X227" i="5"/>
  <c r="Z227" i="5"/>
  <c r="AA227" i="5"/>
  <c r="X228" i="5"/>
  <c r="Z228" i="5"/>
  <c r="AA228" i="5"/>
  <c r="X229" i="5"/>
  <c r="Z229" i="5"/>
  <c r="AA229" i="5"/>
  <c r="X230" i="5"/>
  <c r="Z230" i="5"/>
  <c r="AA230" i="5"/>
  <c r="X231" i="5"/>
  <c r="Z231" i="5"/>
  <c r="AA231" i="5"/>
  <c r="X232" i="5"/>
  <c r="Z232" i="5"/>
  <c r="AA232" i="5"/>
  <c r="X233" i="5"/>
  <c r="Z233" i="5"/>
  <c r="AA233" i="5"/>
  <c r="X234" i="5"/>
  <c r="Z234" i="5"/>
  <c r="AA234" i="5"/>
  <c r="X235" i="5"/>
  <c r="Z235" i="5"/>
  <c r="AA235" i="5"/>
  <c r="X236" i="5"/>
  <c r="Z236" i="5"/>
  <c r="AA236" i="5"/>
  <c r="X237" i="5"/>
  <c r="Z237" i="5"/>
  <c r="AA237" i="5"/>
  <c r="X238" i="5"/>
  <c r="Z238" i="5"/>
  <c r="AA238" i="5"/>
  <c r="X239" i="5"/>
  <c r="Z239" i="5"/>
  <c r="AA239" i="5"/>
  <c r="X240" i="5"/>
  <c r="Z240" i="5"/>
  <c r="AA240" i="5"/>
  <c r="X241" i="5"/>
  <c r="Z241" i="5"/>
  <c r="AA241" i="5"/>
  <c r="X242" i="5"/>
  <c r="Z242" i="5"/>
  <c r="AA242" i="5"/>
  <c r="X243" i="5"/>
  <c r="Z243" i="5"/>
  <c r="AA243" i="5"/>
  <c r="X244" i="5"/>
  <c r="Z244" i="5"/>
  <c r="AA244" i="5"/>
  <c r="X245" i="5"/>
  <c r="Z245" i="5"/>
  <c r="AA245" i="5"/>
  <c r="X246" i="5"/>
  <c r="Z246" i="5"/>
  <c r="AA246" i="5"/>
  <c r="X247" i="5"/>
  <c r="Z247" i="5"/>
  <c r="AA247" i="5"/>
  <c r="X248" i="5"/>
  <c r="Z248" i="5"/>
  <c r="AA248" i="5"/>
  <c r="X249" i="5"/>
  <c r="Z249" i="5"/>
  <c r="AA249" i="5"/>
  <c r="X250" i="5"/>
  <c r="Z250" i="5"/>
  <c r="AA250" i="5"/>
  <c r="X251" i="5"/>
  <c r="Z251" i="5"/>
  <c r="AA251" i="5"/>
  <c r="X252" i="5"/>
  <c r="Z252" i="5"/>
  <c r="AA252" i="5"/>
  <c r="X253" i="5"/>
  <c r="Z253" i="5"/>
  <c r="AA253" i="5"/>
  <c r="X254" i="5"/>
  <c r="Z254" i="5"/>
  <c r="AA254" i="5"/>
  <c r="X255" i="5"/>
  <c r="Z255" i="5"/>
  <c r="AA255" i="5"/>
  <c r="X256" i="5"/>
  <c r="Z256" i="5"/>
  <c r="AA256" i="5"/>
  <c r="X257" i="5"/>
  <c r="Z257" i="5"/>
  <c r="AA257" i="5"/>
  <c r="X258" i="5"/>
  <c r="Z258" i="5"/>
  <c r="AA258" i="5"/>
  <c r="X259" i="5"/>
  <c r="Z259" i="5"/>
  <c r="AA259" i="5"/>
  <c r="X260" i="5"/>
  <c r="Z260" i="5"/>
  <c r="AA260" i="5"/>
  <c r="X261" i="5"/>
  <c r="Z261" i="5"/>
  <c r="AA261" i="5"/>
  <c r="X262" i="5"/>
  <c r="Z262" i="5"/>
  <c r="AA262" i="5"/>
  <c r="X263" i="5"/>
  <c r="Z263" i="5"/>
  <c r="AA263" i="5"/>
  <c r="X264" i="5"/>
  <c r="Z264" i="5"/>
  <c r="AA264" i="5"/>
  <c r="X265" i="5"/>
  <c r="Z265" i="5"/>
  <c r="AA265" i="5"/>
  <c r="X266" i="5"/>
  <c r="Z266" i="5"/>
  <c r="AA266" i="5"/>
  <c r="X267" i="5"/>
  <c r="Z267" i="5"/>
  <c r="AA267" i="5"/>
  <c r="X268" i="5"/>
  <c r="Z268" i="5"/>
  <c r="AA268" i="5"/>
  <c r="X269" i="5"/>
  <c r="Z269" i="5"/>
  <c r="AA269" i="5"/>
  <c r="X270" i="5"/>
  <c r="Z270" i="5"/>
  <c r="AA270" i="5"/>
  <c r="X271" i="5"/>
  <c r="Z271" i="5"/>
  <c r="AA271" i="5"/>
  <c r="X272" i="5"/>
  <c r="Z272" i="5"/>
  <c r="AA272" i="5"/>
  <c r="X273" i="5"/>
  <c r="Z273" i="5"/>
  <c r="AA273" i="5"/>
  <c r="X274" i="5"/>
  <c r="Z274" i="5"/>
  <c r="AA274" i="5"/>
  <c r="X275" i="5"/>
  <c r="Z275" i="5"/>
  <c r="AA275" i="5"/>
  <c r="X276" i="5"/>
  <c r="Z276" i="5"/>
  <c r="AA276" i="5"/>
  <c r="X277" i="5"/>
  <c r="Z277" i="5"/>
  <c r="AA277" i="5"/>
  <c r="X278" i="5"/>
  <c r="Z278" i="5"/>
  <c r="AA278" i="5"/>
  <c r="X279" i="5"/>
  <c r="Z279" i="5"/>
  <c r="AA279" i="5"/>
  <c r="X280" i="5"/>
  <c r="Z280" i="5"/>
  <c r="AA280" i="5"/>
  <c r="X281" i="5"/>
  <c r="Z281" i="5"/>
  <c r="AA281" i="5"/>
  <c r="X282" i="5"/>
  <c r="Z282" i="5"/>
  <c r="AA282" i="5"/>
  <c r="X283" i="5"/>
  <c r="Z283" i="5"/>
  <c r="AA283" i="5"/>
  <c r="X284" i="5"/>
  <c r="Z284" i="5"/>
  <c r="AA284" i="5"/>
  <c r="X285" i="5"/>
  <c r="Z285" i="5"/>
  <c r="AA285" i="5"/>
  <c r="X286" i="5"/>
  <c r="Z286" i="5"/>
  <c r="AA286" i="5"/>
  <c r="X287" i="5"/>
  <c r="Z287" i="5"/>
  <c r="AA287" i="5"/>
  <c r="X288" i="5"/>
  <c r="Z288" i="5"/>
  <c r="AA288" i="5"/>
  <c r="X289" i="5"/>
  <c r="Z289" i="5"/>
  <c r="AA289" i="5"/>
  <c r="X290" i="5"/>
  <c r="Z290" i="5"/>
  <c r="AA290" i="5"/>
  <c r="X291" i="5"/>
  <c r="Z291" i="5"/>
  <c r="AA291" i="5"/>
  <c r="X292" i="5"/>
  <c r="Z292" i="5"/>
  <c r="AA292" i="5"/>
  <c r="X293" i="5"/>
  <c r="Z293" i="5"/>
  <c r="AA293" i="5"/>
  <c r="X294" i="5"/>
  <c r="Z294" i="5"/>
  <c r="AA294" i="5"/>
  <c r="X295" i="5"/>
  <c r="Z295" i="5"/>
  <c r="AA295" i="5"/>
  <c r="X296" i="5"/>
  <c r="Z296" i="5"/>
  <c r="AA296" i="5"/>
  <c r="X297" i="5"/>
  <c r="Z297" i="5"/>
  <c r="AA297" i="5"/>
  <c r="X298" i="5"/>
  <c r="Z298" i="5"/>
  <c r="AA298" i="5"/>
  <c r="X299" i="5"/>
  <c r="Z299" i="5"/>
  <c r="AA299" i="5"/>
  <c r="X300" i="5"/>
  <c r="Z300" i="5"/>
  <c r="AA300" i="5"/>
  <c r="X301" i="5"/>
  <c r="Z301" i="5"/>
  <c r="AA301" i="5"/>
  <c r="X302" i="5"/>
  <c r="Z302" i="5"/>
  <c r="AA302" i="5"/>
  <c r="X303" i="5"/>
  <c r="Z303" i="5"/>
  <c r="AA303" i="5"/>
  <c r="X304" i="5"/>
  <c r="Z304" i="5"/>
  <c r="AA304" i="5"/>
  <c r="X305" i="5"/>
  <c r="Z305" i="5"/>
  <c r="AA305" i="5"/>
  <c r="X306" i="5"/>
  <c r="Z306" i="5"/>
  <c r="AA306" i="5"/>
  <c r="X307" i="5"/>
  <c r="Z307" i="5"/>
  <c r="AA307" i="5"/>
  <c r="X308" i="5"/>
  <c r="Z308" i="5"/>
  <c r="AA308" i="5"/>
  <c r="X309" i="5"/>
  <c r="Z309" i="5"/>
  <c r="AA309" i="5"/>
  <c r="X310" i="5"/>
  <c r="Z310" i="5"/>
  <c r="AA310" i="5"/>
  <c r="X311" i="5"/>
  <c r="Z311" i="5"/>
  <c r="AA311" i="5"/>
  <c r="X312" i="5"/>
  <c r="Z312" i="5"/>
  <c r="AA312" i="5"/>
  <c r="X313" i="5"/>
  <c r="Z313" i="5"/>
  <c r="AA313" i="5"/>
  <c r="X314" i="5"/>
  <c r="Z314" i="5"/>
  <c r="AA314" i="5"/>
  <c r="X315" i="5"/>
  <c r="Z315" i="5"/>
  <c r="AA315" i="5"/>
  <c r="X316" i="5"/>
  <c r="Z316" i="5"/>
  <c r="AA316" i="5"/>
  <c r="X317" i="5"/>
  <c r="Z317" i="5"/>
  <c r="AA317" i="5"/>
  <c r="X318" i="5"/>
  <c r="Z318" i="5"/>
  <c r="AA318" i="5"/>
  <c r="X319" i="5"/>
  <c r="Z319" i="5"/>
  <c r="AA319" i="5"/>
  <c r="X320" i="5"/>
  <c r="Z320" i="5"/>
  <c r="AA320" i="5"/>
  <c r="X321" i="5"/>
  <c r="Z321" i="5"/>
  <c r="AA321" i="5"/>
  <c r="X322" i="5"/>
  <c r="Z322" i="5"/>
  <c r="AA322" i="5"/>
  <c r="X323" i="5"/>
  <c r="Z323" i="5"/>
  <c r="AA323" i="5"/>
  <c r="X324" i="5"/>
  <c r="Z324" i="5"/>
  <c r="AA324" i="5"/>
  <c r="X325" i="5"/>
  <c r="Z325" i="5"/>
  <c r="AA325" i="5"/>
  <c r="X326" i="5"/>
  <c r="Z326" i="5"/>
  <c r="AA326" i="5"/>
  <c r="X327" i="5"/>
  <c r="Z327" i="5"/>
  <c r="AA327" i="5"/>
  <c r="X328" i="5"/>
  <c r="Z328" i="5"/>
  <c r="AA328" i="5"/>
  <c r="X329" i="5"/>
  <c r="Z329" i="5"/>
  <c r="AA329" i="5"/>
  <c r="X330" i="5"/>
  <c r="Z330" i="5"/>
  <c r="AA330" i="5"/>
  <c r="X331" i="5"/>
  <c r="Z331" i="5"/>
  <c r="AA331" i="5"/>
  <c r="X332" i="5"/>
  <c r="Z332" i="5"/>
  <c r="AA332" i="5"/>
  <c r="X333" i="5"/>
  <c r="Z333" i="5"/>
  <c r="AA333" i="5"/>
  <c r="X334" i="5"/>
  <c r="Z334" i="5"/>
  <c r="AA334" i="5"/>
  <c r="X335" i="5"/>
  <c r="Z335" i="5"/>
  <c r="AA335" i="5"/>
  <c r="X336" i="5"/>
  <c r="Z336" i="5"/>
  <c r="AA336" i="5"/>
  <c r="X337" i="5"/>
  <c r="Z337" i="5"/>
  <c r="AA337" i="5"/>
  <c r="X338" i="5"/>
  <c r="Z338" i="5"/>
  <c r="AA338" i="5"/>
  <c r="X339" i="5"/>
  <c r="Z339" i="5"/>
  <c r="AA339" i="5"/>
  <c r="X340" i="5"/>
  <c r="Z340" i="5"/>
  <c r="AA340" i="5"/>
  <c r="X341" i="5"/>
  <c r="Z341" i="5"/>
  <c r="AA341" i="5"/>
  <c r="X342" i="5"/>
  <c r="Z342" i="5"/>
  <c r="AA342" i="5"/>
  <c r="X343" i="5"/>
  <c r="Z343" i="5"/>
  <c r="AA343" i="5"/>
  <c r="X344" i="5"/>
  <c r="Z344" i="5"/>
  <c r="AA344" i="5"/>
  <c r="X345" i="5"/>
  <c r="Z345" i="5"/>
  <c r="AA345" i="5"/>
  <c r="X346" i="5"/>
  <c r="Z346" i="5"/>
  <c r="AA346" i="5"/>
  <c r="X347" i="5"/>
  <c r="Z347" i="5"/>
  <c r="AA347" i="5"/>
  <c r="X348" i="5"/>
  <c r="Z348" i="5"/>
  <c r="AA348" i="5"/>
  <c r="X349" i="5"/>
  <c r="Z349" i="5"/>
  <c r="AA349" i="5"/>
  <c r="X350" i="5"/>
  <c r="Z350" i="5"/>
  <c r="AA350" i="5"/>
  <c r="X351" i="5"/>
  <c r="Z351" i="5"/>
  <c r="AA351" i="5"/>
  <c r="X2" i="5"/>
  <c r="Z2" i="5"/>
  <c r="AA2" i="5"/>
  <c r="AC352" i="5"/>
  <c r="D352" i="5"/>
  <c r="AC353" i="5"/>
  <c r="D353" i="5"/>
  <c r="AC354" i="5"/>
  <c r="D354" i="5"/>
  <c r="AC355" i="5"/>
  <c r="D355" i="5"/>
  <c r="AC356" i="5"/>
  <c r="D356" i="5"/>
  <c r="AC357" i="5"/>
  <c r="D357" i="5"/>
  <c r="AC358" i="5"/>
  <c r="D358" i="5"/>
  <c r="AC359" i="5"/>
  <c r="D359" i="5"/>
  <c r="AC360" i="5"/>
  <c r="D360" i="5"/>
  <c r="AC361" i="5"/>
  <c r="D361" i="5"/>
  <c r="AC362" i="5"/>
  <c r="D362" i="5"/>
  <c r="AC363" i="5"/>
  <c r="D363" i="5"/>
  <c r="AC364" i="5"/>
  <c r="D364" i="5"/>
  <c r="AC365" i="5"/>
  <c r="D365" i="5"/>
  <c r="AC366" i="5"/>
  <c r="D366" i="5"/>
  <c r="AC367" i="5"/>
  <c r="D367" i="5"/>
  <c r="AC368" i="5"/>
  <c r="D368" i="5"/>
  <c r="AC369" i="5"/>
  <c r="D369" i="5"/>
  <c r="AC370" i="5"/>
  <c r="D370" i="5"/>
  <c r="AC371" i="5"/>
  <c r="D371" i="5"/>
  <c r="AC372" i="5"/>
  <c r="D372" i="5"/>
  <c r="AC373" i="5"/>
  <c r="D373" i="5"/>
  <c r="AC374" i="5"/>
  <c r="D374" i="5"/>
  <c r="AC375" i="5"/>
  <c r="D375" i="5"/>
  <c r="AC376" i="5"/>
  <c r="D376" i="5"/>
  <c r="AC377" i="5"/>
  <c r="D377" i="5"/>
  <c r="AC378" i="5"/>
  <c r="D378" i="5"/>
  <c r="AC379" i="5"/>
  <c r="D379" i="5"/>
  <c r="AC380" i="5"/>
  <c r="D380" i="5"/>
  <c r="AC381" i="5"/>
  <c r="D381" i="5"/>
  <c r="AC382" i="5"/>
  <c r="D382" i="5"/>
  <c r="AC383" i="5"/>
  <c r="D383" i="5"/>
  <c r="AC384" i="5"/>
  <c r="D384" i="5"/>
  <c r="AC385" i="5"/>
  <c r="D385" i="5"/>
  <c r="AC386" i="5"/>
  <c r="D386" i="5"/>
  <c r="AC387" i="5"/>
  <c r="D387" i="5"/>
  <c r="AC388" i="5"/>
  <c r="D388" i="5"/>
  <c r="AC389" i="5"/>
  <c r="D389" i="5"/>
  <c r="AC390" i="5"/>
  <c r="D390" i="5"/>
  <c r="AC391" i="5"/>
  <c r="D391" i="5"/>
  <c r="AC392" i="5"/>
  <c r="D392" i="5"/>
  <c r="AC393" i="5"/>
  <c r="D393" i="5"/>
  <c r="AC394" i="5"/>
  <c r="D394" i="5"/>
  <c r="AC395" i="5"/>
  <c r="D395" i="5"/>
  <c r="AC396" i="5"/>
  <c r="D396" i="5"/>
  <c r="AC397" i="5"/>
  <c r="D397" i="5"/>
  <c r="AC398" i="5"/>
  <c r="D398" i="5"/>
  <c r="AC399" i="5"/>
  <c r="D399" i="5"/>
  <c r="AC400" i="5"/>
  <c r="D400" i="5"/>
  <c r="AC401" i="5"/>
  <c r="D401" i="5"/>
  <c r="AC402" i="5"/>
  <c r="D402" i="5"/>
  <c r="AC403" i="5"/>
  <c r="D403" i="5"/>
  <c r="AC404" i="5"/>
  <c r="D404" i="5"/>
  <c r="AC405" i="5"/>
  <c r="D405" i="5"/>
  <c r="AC406" i="5"/>
  <c r="D406" i="5"/>
  <c r="AC407" i="5"/>
  <c r="D407" i="5"/>
  <c r="AC408" i="5"/>
  <c r="D408" i="5"/>
  <c r="AC409" i="5"/>
  <c r="D409" i="5"/>
  <c r="AC410" i="5"/>
  <c r="D410" i="5"/>
  <c r="AC411" i="5"/>
  <c r="D411" i="5"/>
  <c r="AC412" i="5"/>
  <c r="D412" i="5"/>
  <c r="AC413" i="5"/>
  <c r="D413" i="5"/>
  <c r="AC414" i="5"/>
  <c r="D414" i="5"/>
  <c r="AC415" i="5"/>
  <c r="D415" i="5"/>
  <c r="AC416" i="5"/>
  <c r="D416" i="5"/>
  <c r="AC417" i="5"/>
  <c r="D417" i="5"/>
  <c r="AC418" i="5"/>
  <c r="D418" i="5"/>
  <c r="AC419" i="5"/>
  <c r="D419" i="5"/>
  <c r="AC420" i="5"/>
  <c r="D420" i="5"/>
  <c r="AC421" i="5"/>
  <c r="D421" i="5"/>
  <c r="AC422" i="5"/>
  <c r="D422" i="5"/>
  <c r="AC423" i="5"/>
  <c r="D423" i="5"/>
  <c r="AC424" i="5"/>
  <c r="D424" i="5"/>
  <c r="AC425" i="5"/>
  <c r="D425" i="5"/>
  <c r="AC426" i="5"/>
  <c r="D426" i="5"/>
  <c r="AC427" i="5"/>
  <c r="D427" i="5"/>
  <c r="AC428" i="5"/>
  <c r="D428" i="5"/>
  <c r="AC429" i="5"/>
  <c r="D429" i="5"/>
  <c r="AC430" i="5"/>
  <c r="D430" i="5"/>
  <c r="AC431" i="5"/>
  <c r="D431" i="5"/>
  <c r="AC432" i="5"/>
  <c r="D432" i="5"/>
  <c r="AC433" i="5"/>
  <c r="D433" i="5"/>
  <c r="AC434" i="5"/>
  <c r="D434" i="5"/>
  <c r="AC435" i="5"/>
  <c r="D435" i="5"/>
  <c r="AC436" i="5"/>
  <c r="D436" i="5"/>
  <c r="AC437" i="5"/>
  <c r="D437" i="5"/>
  <c r="AC438" i="5"/>
  <c r="D438" i="5"/>
  <c r="AC439" i="5"/>
  <c r="D439" i="5"/>
  <c r="AC440" i="5"/>
  <c r="D440" i="5"/>
  <c r="AC441" i="5"/>
  <c r="D441" i="5"/>
  <c r="AC442" i="5"/>
  <c r="D442" i="5"/>
  <c r="AC443" i="5"/>
  <c r="D443" i="5"/>
  <c r="AC444" i="5"/>
  <c r="D444" i="5"/>
  <c r="AC445" i="5"/>
  <c r="D445" i="5"/>
  <c r="AC446" i="5"/>
  <c r="D446" i="5"/>
  <c r="AC447" i="5"/>
  <c r="D447" i="5"/>
  <c r="AC448" i="5"/>
  <c r="D448" i="5"/>
  <c r="AC449" i="5"/>
  <c r="D449" i="5"/>
  <c r="AC450" i="5"/>
  <c r="D450" i="5"/>
  <c r="AC451" i="5"/>
  <c r="D451" i="5"/>
  <c r="AC452" i="5"/>
  <c r="D452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D453" i="5"/>
  <c r="AC3" i="4"/>
  <c r="X3" i="4"/>
  <c r="Z3" i="4"/>
  <c r="AA3" i="4"/>
  <c r="AC4" i="4"/>
  <c r="X4" i="4"/>
  <c r="Z4" i="4"/>
  <c r="AA4" i="4"/>
  <c r="AC5" i="4"/>
  <c r="X5" i="4"/>
  <c r="Z5" i="4"/>
  <c r="AA5" i="4"/>
  <c r="AC6" i="4"/>
  <c r="X6" i="4"/>
  <c r="Z6" i="4"/>
  <c r="AA6" i="4"/>
  <c r="AC7" i="4"/>
  <c r="X7" i="4"/>
  <c r="Z7" i="4"/>
  <c r="AA7" i="4"/>
  <c r="AC8" i="4"/>
  <c r="X8" i="4"/>
  <c r="Z8" i="4"/>
  <c r="AA8" i="4"/>
  <c r="AC9" i="4"/>
  <c r="X9" i="4"/>
  <c r="Z9" i="4"/>
  <c r="AA9" i="4"/>
  <c r="AC10" i="4"/>
  <c r="X10" i="4"/>
  <c r="Z10" i="4"/>
  <c r="AA10" i="4"/>
  <c r="AC11" i="4"/>
  <c r="X11" i="4"/>
  <c r="Z11" i="4"/>
  <c r="AA11" i="4"/>
  <c r="AC12" i="4"/>
  <c r="X12" i="4"/>
  <c r="Z12" i="4"/>
  <c r="AA12" i="4"/>
  <c r="AC13" i="4"/>
  <c r="X13" i="4"/>
  <c r="Z13" i="4"/>
  <c r="AA13" i="4"/>
  <c r="AC14" i="4"/>
  <c r="X14" i="4"/>
  <c r="Z14" i="4"/>
  <c r="AA14" i="4"/>
  <c r="AC15" i="4"/>
  <c r="X15" i="4"/>
  <c r="Z15" i="4"/>
  <c r="AA15" i="4"/>
  <c r="AC16" i="4"/>
  <c r="X16" i="4"/>
  <c r="Z16" i="4"/>
  <c r="AA16" i="4"/>
  <c r="AC17" i="4"/>
  <c r="X17" i="4"/>
  <c r="Z17" i="4"/>
  <c r="AA17" i="4"/>
  <c r="AC18" i="4"/>
  <c r="X18" i="4"/>
  <c r="Z18" i="4"/>
  <c r="AA18" i="4"/>
  <c r="AC19" i="4"/>
  <c r="X19" i="4"/>
  <c r="Z19" i="4"/>
  <c r="AA19" i="4"/>
  <c r="AC20" i="4"/>
  <c r="X20" i="4"/>
  <c r="Z20" i="4"/>
  <c r="AA20" i="4"/>
  <c r="AC21" i="4"/>
  <c r="X21" i="4"/>
  <c r="Z21" i="4"/>
  <c r="AA21" i="4"/>
  <c r="AC22" i="4"/>
  <c r="X22" i="4"/>
  <c r="Z22" i="4"/>
  <c r="AA22" i="4"/>
  <c r="AC23" i="4"/>
  <c r="X23" i="4"/>
  <c r="Z23" i="4"/>
  <c r="AA23" i="4"/>
  <c r="AC24" i="4"/>
  <c r="X24" i="4"/>
  <c r="Z24" i="4"/>
  <c r="AA24" i="4"/>
  <c r="AC25" i="4"/>
  <c r="X25" i="4"/>
  <c r="Z25" i="4"/>
  <c r="AA25" i="4"/>
  <c r="AC26" i="4"/>
  <c r="X26" i="4"/>
  <c r="Z26" i="4"/>
  <c r="AA26" i="4"/>
  <c r="AC27" i="4"/>
  <c r="X27" i="4"/>
  <c r="Z27" i="4"/>
  <c r="AA27" i="4"/>
  <c r="AC28" i="4"/>
  <c r="X28" i="4"/>
  <c r="Z28" i="4"/>
  <c r="AA28" i="4"/>
  <c r="AC29" i="4"/>
  <c r="X29" i="4"/>
  <c r="Z29" i="4"/>
  <c r="AA29" i="4"/>
  <c r="AC30" i="4"/>
  <c r="X30" i="4"/>
  <c r="Z30" i="4"/>
  <c r="AA30" i="4"/>
  <c r="AC31" i="4"/>
  <c r="X31" i="4"/>
  <c r="Z31" i="4"/>
  <c r="AA31" i="4"/>
  <c r="AC32" i="4"/>
  <c r="X32" i="4"/>
  <c r="Z32" i="4"/>
  <c r="AA32" i="4"/>
  <c r="AC33" i="4"/>
  <c r="X33" i="4"/>
  <c r="Z33" i="4"/>
  <c r="AA33" i="4"/>
  <c r="AC34" i="4"/>
  <c r="X34" i="4"/>
  <c r="Z34" i="4"/>
  <c r="AA34" i="4"/>
  <c r="AC35" i="4"/>
  <c r="X35" i="4"/>
  <c r="Z35" i="4"/>
  <c r="AA35" i="4"/>
  <c r="AC36" i="4"/>
  <c r="X36" i="4"/>
  <c r="Z36" i="4"/>
  <c r="AA36" i="4"/>
  <c r="AC37" i="4"/>
  <c r="X37" i="4"/>
  <c r="Z37" i="4"/>
  <c r="AA37" i="4"/>
  <c r="AC38" i="4"/>
  <c r="X38" i="4"/>
  <c r="Z38" i="4"/>
  <c r="AA38" i="4"/>
  <c r="AC39" i="4"/>
  <c r="X39" i="4"/>
  <c r="Z39" i="4"/>
  <c r="AA39" i="4"/>
  <c r="AC40" i="4"/>
  <c r="X40" i="4"/>
  <c r="Z40" i="4"/>
  <c r="AA40" i="4"/>
  <c r="AC41" i="4"/>
  <c r="X41" i="4"/>
  <c r="Z41" i="4"/>
  <c r="AA41" i="4"/>
  <c r="AC42" i="4"/>
  <c r="X42" i="4"/>
  <c r="Z42" i="4"/>
  <c r="AA42" i="4"/>
  <c r="AC43" i="4"/>
  <c r="X43" i="4"/>
  <c r="Z43" i="4"/>
  <c r="AA43" i="4"/>
  <c r="AC44" i="4"/>
  <c r="X44" i="4"/>
  <c r="Z44" i="4"/>
  <c r="AA44" i="4"/>
  <c r="AC45" i="4"/>
  <c r="X45" i="4"/>
  <c r="Z45" i="4"/>
  <c r="AA45" i="4"/>
  <c r="AC46" i="4"/>
  <c r="X46" i="4"/>
  <c r="Z46" i="4"/>
  <c r="AA46" i="4"/>
  <c r="AC47" i="4"/>
  <c r="X47" i="4"/>
  <c r="Z47" i="4"/>
  <c r="AA47" i="4"/>
  <c r="AC48" i="4"/>
  <c r="X48" i="4"/>
  <c r="Z48" i="4"/>
  <c r="AA48" i="4"/>
  <c r="AC49" i="4"/>
  <c r="X49" i="4"/>
  <c r="Z49" i="4"/>
  <c r="AA49" i="4"/>
  <c r="AC50" i="4"/>
  <c r="X50" i="4"/>
  <c r="Z50" i="4"/>
  <c r="AA50" i="4"/>
  <c r="AC51" i="4"/>
  <c r="X51" i="4"/>
  <c r="Z51" i="4"/>
  <c r="AA51" i="4"/>
  <c r="AC52" i="4"/>
  <c r="X52" i="4"/>
  <c r="Z52" i="4"/>
  <c r="AA52" i="4"/>
  <c r="AC53" i="4"/>
  <c r="X53" i="4"/>
  <c r="Z53" i="4"/>
  <c r="AA53" i="4"/>
  <c r="AC54" i="4"/>
  <c r="X54" i="4"/>
  <c r="Z54" i="4"/>
  <c r="AA54" i="4"/>
  <c r="AC55" i="4"/>
  <c r="X55" i="4"/>
  <c r="Z55" i="4"/>
  <c r="AA55" i="4"/>
  <c r="AC56" i="4"/>
  <c r="X56" i="4"/>
  <c r="Z56" i="4"/>
  <c r="AA56" i="4"/>
  <c r="AC57" i="4"/>
  <c r="X57" i="4"/>
  <c r="Z57" i="4"/>
  <c r="AA57" i="4"/>
  <c r="AC58" i="4"/>
  <c r="X58" i="4"/>
  <c r="Z58" i="4"/>
  <c r="AA58" i="4"/>
  <c r="AC59" i="4"/>
  <c r="X59" i="4"/>
  <c r="Z59" i="4"/>
  <c r="AA59" i="4"/>
  <c r="AC60" i="4"/>
  <c r="X60" i="4"/>
  <c r="Z60" i="4"/>
  <c r="AA60" i="4"/>
  <c r="AC61" i="4"/>
  <c r="X61" i="4"/>
  <c r="Z61" i="4"/>
  <c r="AA61" i="4"/>
  <c r="AC62" i="4"/>
  <c r="X62" i="4"/>
  <c r="Z62" i="4"/>
  <c r="AA62" i="4"/>
  <c r="AC63" i="4"/>
  <c r="X63" i="4"/>
  <c r="Z63" i="4"/>
  <c r="AA63" i="4"/>
  <c r="AC64" i="4"/>
  <c r="X64" i="4"/>
  <c r="Z64" i="4"/>
  <c r="AA64" i="4"/>
  <c r="AC65" i="4"/>
  <c r="X65" i="4"/>
  <c r="Z65" i="4"/>
  <c r="AA65" i="4"/>
  <c r="AC66" i="4"/>
  <c r="X66" i="4"/>
  <c r="Z66" i="4"/>
  <c r="AA66" i="4"/>
  <c r="AC67" i="4"/>
  <c r="X67" i="4"/>
  <c r="Z67" i="4"/>
  <c r="AA67" i="4"/>
  <c r="AC68" i="4"/>
  <c r="X68" i="4"/>
  <c r="Z68" i="4"/>
  <c r="AA68" i="4"/>
  <c r="AC69" i="4"/>
  <c r="X69" i="4"/>
  <c r="Z69" i="4"/>
  <c r="AA69" i="4"/>
  <c r="AC70" i="4"/>
  <c r="X70" i="4"/>
  <c r="Z70" i="4"/>
  <c r="AA70" i="4"/>
  <c r="AC71" i="4"/>
  <c r="X71" i="4"/>
  <c r="Z71" i="4"/>
  <c r="AA71" i="4"/>
  <c r="AC72" i="4"/>
  <c r="X72" i="4"/>
  <c r="Z72" i="4"/>
  <c r="AA72" i="4"/>
  <c r="AC73" i="4"/>
  <c r="X73" i="4"/>
  <c r="Z73" i="4"/>
  <c r="AA73" i="4"/>
  <c r="AC74" i="4"/>
  <c r="X74" i="4"/>
  <c r="Z74" i="4"/>
  <c r="AA74" i="4"/>
  <c r="AC75" i="4"/>
  <c r="X75" i="4"/>
  <c r="Z75" i="4"/>
  <c r="AA75" i="4"/>
  <c r="AC76" i="4"/>
  <c r="X76" i="4"/>
  <c r="Z76" i="4"/>
  <c r="AA76" i="4"/>
  <c r="AC77" i="4"/>
  <c r="X77" i="4"/>
  <c r="Z77" i="4"/>
  <c r="AA77" i="4"/>
  <c r="AC78" i="4"/>
  <c r="X78" i="4"/>
  <c r="Z78" i="4"/>
  <c r="AA78" i="4"/>
  <c r="AC79" i="4"/>
  <c r="X79" i="4"/>
  <c r="Z79" i="4"/>
  <c r="AA79" i="4"/>
  <c r="AC80" i="4"/>
  <c r="X80" i="4"/>
  <c r="Z80" i="4"/>
  <c r="AA80" i="4"/>
  <c r="AC81" i="4"/>
  <c r="X81" i="4"/>
  <c r="Z81" i="4"/>
  <c r="AA81" i="4"/>
  <c r="AC82" i="4"/>
  <c r="X82" i="4"/>
  <c r="Z82" i="4"/>
  <c r="AA82" i="4"/>
  <c r="AC83" i="4"/>
  <c r="X83" i="4"/>
  <c r="Z83" i="4"/>
  <c r="AA83" i="4"/>
  <c r="AC84" i="4"/>
  <c r="X84" i="4"/>
  <c r="Z84" i="4"/>
  <c r="AA84" i="4"/>
  <c r="AC85" i="4"/>
  <c r="X85" i="4"/>
  <c r="Z85" i="4"/>
  <c r="AA85" i="4"/>
  <c r="AC86" i="4"/>
  <c r="X86" i="4"/>
  <c r="Z86" i="4"/>
  <c r="AA86" i="4"/>
  <c r="AC87" i="4"/>
  <c r="X87" i="4"/>
  <c r="Z87" i="4"/>
  <c r="AA87" i="4"/>
  <c r="AC88" i="4"/>
  <c r="X88" i="4"/>
  <c r="Z88" i="4"/>
  <c r="AA88" i="4"/>
  <c r="AC89" i="4"/>
  <c r="X89" i="4"/>
  <c r="Z89" i="4"/>
  <c r="AA89" i="4"/>
  <c r="AC90" i="4"/>
  <c r="X90" i="4"/>
  <c r="Z90" i="4"/>
  <c r="AA90" i="4"/>
  <c r="AC91" i="4"/>
  <c r="X91" i="4"/>
  <c r="Z91" i="4"/>
  <c r="AA91" i="4"/>
  <c r="AC92" i="4"/>
  <c r="X92" i="4"/>
  <c r="Z92" i="4"/>
  <c r="AA92" i="4"/>
  <c r="AC93" i="4"/>
  <c r="X93" i="4"/>
  <c r="Z93" i="4"/>
  <c r="AA93" i="4"/>
  <c r="AC94" i="4"/>
  <c r="X94" i="4"/>
  <c r="Z94" i="4"/>
  <c r="AA94" i="4"/>
  <c r="AC95" i="4"/>
  <c r="X95" i="4"/>
  <c r="Z95" i="4"/>
  <c r="AA95" i="4"/>
  <c r="AC96" i="4"/>
  <c r="X96" i="4"/>
  <c r="Z96" i="4"/>
  <c r="AA96" i="4"/>
  <c r="AC97" i="4"/>
  <c r="X97" i="4"/>
  <c r="Z97" i="4"/>
  <c r="AA97" i="4"/>
  <c r="AC98" i="4"/>
  <c r="X98" i="4"/>
  <c r="Z98" i="4"/>
  <c r="AA98" i="4"/>
  <c r="AC99" i="4"/>
  <c r="X99" i="4"/>
  <c r="Z99" i="4"/>
  <c r="AA99" i="4"/>
  <c r="AC100" i="4"/>
  <c r="X100" i="4"/>
  <c r="Z100" i="4"/>
  <c r="AA100" i="4"/>
  <c r="AC101" i="4"/>
  <c r="X101" i="4"/>
  <c r="Z101" i="4"/>
  <c r="AA101" i="4"/>
  <c r="AC102" i="4"/>
  <c r="X102" i="4"/>
  <c r="Z102" i="4"/>
  <c r="AA102" i="4"/>
  <c r="AC103" i="4"/>
  <c r="X103" i="4"/>
  <c r="Z103" i="4"/>
  <c r="AA103" i="4"/>
  <c r="AC104" i="4"/>
  <c r="X104" i="4"/>
  <c r="Z104" i="4"/>
  <c r="AA104" i="4"/>
  <c r="AC105" i="4"/>
  <c r="X105" i="4"/>
  <c r="Z105" i="4"/>
  <c r="AA105" i="4"/>
  <c r="AC106" i="4"/>
  <c r="X106" i="4"/>
  <c r="Z106" i="4"/>
  <c r="AA106" i="4"/>
  <c r="AC107" i="4"/>
  <c r="X107" i="4"/>
  <c r="Z107" i="4"/>
  <c r="AA107" i="4"/>
  <c r="AC108" i="4"/>
  <c r="X108" i="4"/>
  <c r="Z108" i="4"/>
  <c r="AA108" i="4"/>
  <c r="AC109" i="4"/>
  <c r="X109" i="4"/>
  <c r="Z109" i="4"/>
  <c r="AA109" i="4"/>
  <c r="AC110" i="4"/>
  <c r="X110" i="4"/>
  <c r="Z110" i="4"/>
  <c r="AA110" i="4"/>
  <c r="AC111" i="4"/>
  <c r="X111" i="4"/>
  <c r="Z111" i="4"/>
  <c r="AA111" i="4"/>
  <c r="AC112" i="4"/>
  <c r="X112" i="4"/>
  <c r="Z112" i="4"/>
  <c r="AA112" i="4"/>
  <c r="AC113" i="4"/>
  <c r="X113" i="4"/>
  <c r="Z113" i="4"/>
  <c r="AA113" i="4"/>
  <c r="AC114" i="4"/>
  <c r="X114" i="4"/>
  <c r="Z114" i="4"/>
  <c r="AA114" i="4"/>
  <c r="AC115" i="4"/>
  <c r="X115" i="4"/>
  <c r="Z115" i="4"/>
  <c r="AA115" i="4"/>
  <c r="AC116" i="4"/>
  <c r="X116" i="4"/>
  <c r="Z116" i="4"/>
  <c r="AA116" i="4"/>
  <c r="AC117" i="4"/>
  <c r="X117" i="4"/>
  <c r="Z117" i="4"/>
  <c r="AA117" i="4"/>
  <c r="AC118" i="4"/>
  <c r="X118" i="4"/>
  <c r="Z118" i="4"/>
  <c r="AA118" i="4"/>
  <c r="AC119" i="4"/>
  <c r="X119" i="4"/>
  <c r="Z119" i="4"/>
  <c r="AA119" i="4"/>
  <c r="AC120" i="4"/>
  <c r="X120" i="4"/>
  <c r="Z120" i="4"/>
  <c r="AA120" i="4"/>
  <c r="AC121" i="4"/>
  <c r="X121" i="4"/>
  <c r="Z121" i="4"/>
  <c r="AA121" i="4"/>
  <c r="AC122" i="4"/>
  <c r="X122" i="4"/>
  <c r="Z122" i="4"/>
  <c r="AA122" i="4"/>
  <c r="AC123" i="4"/>
  <c r="X123" i="4"/>
  <c r="Z123" i="4"/>
  <c r="AA123" i="4"/>
  <c r="AC124" i="4"/>
  <c r="X124" i="4"/>
  <c r="Z124" i="4"/>
  <c r="AA124" i="4"/>
  <c r="AC125" i="4"/>
  <c r="X125" i="4"/>
  <c r="Z125" i="4"/>
  <c r="AA125" i="4"/>
  <c r="AC126" i="4"/>
  <c r="X126" i="4"/>
  <c r="Z126" i="4"/>
  <c r="AA126" i="4"/>
  <c r="AC127" i="4"/>
  <c r="X127" i="4"/>
  <c r="Z127" i="4"/>
  <c r="AA127" i="4"/>
  <c r="AC128" i="4"/>
  <c r="X128" i="4"/>
  <c r="Z128" i="4"/>
  <c r="AA128" i="4"/>
  <c r="AC129" i="4"/>
  <c r="X129" i="4"/>
  <c r="Z129" i="4"/>
  <c r="AA129" i="4"/>
  <c r="AC130" i="4"/>
  <c r="X130" i="4"/>
  <c r="Z130" i="4"/>
  <c r="AA130" i="4"/>
  <c r="AC131" i="4"/>
  <c r="X131" i="4"/>
  <c r="Z131" i="4"/>
  <c r="AA131" i="4"/>
  <c r="AC132" i="4"/>
  <c r="X132" i="4"/>
  <c r="Z132" i="4"/>
  <c r="AA132" i="4"/>
  <c r="AC133" i="4"/>
  <c r="X133" i="4"/>
  <c r="Z133" i="4"/>
  <c r="AA133" i="4"/>
  <c r="AC134" i="4"/>
  <c r="X134" i="4"/>
  <c r="Z134" i="4"/>
  <c r="AA134" i="4"/>
  <c r="AC135" i="4"/>
  <c r="X135" i="4"/>
  <c r="Z135" i="4"/>
  <c r="AA135" i="4"/>
  <c r="AC136" i="4"/>
  <c r="X136" i="4"/>
  <c r="Z136" i="4"/>
  <c r="AA136" i="4"/>
  <c r="AC137" i="4"/>
  <c r="X137" i="4"/>
  <c r="Z137" i="4"/>
  <c r="AA137" i="4"/>
  <c r="AC138" i="4"/>
  <c r="X138" i="4"/>
  <c r="Z138" i="4"/>
  <c r="AA138" i="4"/>
  <c r="AC139" i="4"/>
  <c r="X139" i="4"/>
  <c r="Z139" i="4"/>
  <c r="AA139" i="4"/>
  <c r="AC140" i="4"/>
  <c r="X140" i="4"/>
  <c r="Z140" i="4"/>
  <c r="AA140" i="4"/>
  <c r="AC141" i="4"/>
  <c r="X141" i="4"/>
  <c r="Z141" i="4"/>
  <c r="AA141" i="4"/>
  <c r="AC142" i="4"/>
  <c r="X142" i="4"/>
  <c r="Z142" i="4"/>
  <c r="AA142" i="4"/>
  <c r="AC143" i="4"/>
  <c r="X143" i="4"/>
  <c r="Z143" i="4"/>
  <c r="AA143" i="4"/>
  <c r="AC144" i="4"/>
  <c r="X144" i="4"/>
  <c r="Z144" i="4"/>
  <c r="AA144" i="4"/>
  <c r="AC145" i="4"/>
  <c r="X145" i="4"/>
  <c r="Z145" i="4"/>
  <c r="AA145" i="4"/>
  <c r="AC146" i="4"/>
  <c r="X146" i="4"/>
  <c r="Z146" i="4"/>
  <c r="AA146" i="4"/>
  <c r="AC147" i="4"/>
  <c r="X147" i="4"/>
  <c r="Z147" i="4"/>
  <c r="AA147" i="4"/>
  <c r="AC148" i="4"/>
  <c r="X148" i="4"/>
  <c r="Z148" i="4"/>
  <c r="AA148" i="4"/>
  <c r="AC149" i="4"/>
  <c r="X149" i="4"/>
  <c r="Z149" i="4"/>
  <c r="AA149" i="4"/>
  <c r="AC150" i="4"/>
  <c r="X150" i="4"/>
  <c r="Z150" i="4"/>
  <c r="AA150" i="4"/>
  <c r="AC151" i="4"/>
  <c r="X151" i="4"/>
  <c r="Z151" i="4"/>
  <c r="AA151" i="4"/>
  <c r="AC152" i="4"/>
  <c r="X152" i="4"/>
  <c r="Z152" i="4"/>
  <c r="AA152" i="4"/>
  <c r="AC153" i="4"/>
  <c r="X153" i="4"/>
  <c r="Z153" i="4"/>
  <c r="AA153" i="4"/>
  <c r="AC154" i="4"/>
  <c r="X154" i="4"/>
  <c r="Z154" i="4"/>
  <c r="AA154" i="4"/>
  <c r="AC155" i="4"/>
  <c r="X155" i="4"/>
  <c r="Z155" i="4"/>
  <c r="AA155" i="4"/>
  <c r="AC156" i="4"/>
  <c r="X156" i="4"/>
  <c r="Z156" i="4"/>
  <c r="AA156" i="4"/>
  <c r="AC157" i="4"/>
  <c r="X157" i="4"/>
  <c r="Z157" i="4"/>
  <c r="AA157" i="4"/>
  <c r="AC158" i="4"/>
  <c r="X158" i="4"/>
  <c r="Z158" i="4"/>
  <c r="AA158" i="4"/>
  <c r="AC159" i="4"/>
  <c r="X159" i="4"/>
  <c r="Z159" i="4"/>
  <c r="AA159" i="4"/>
  <c r="AC160" i="4"/>
  <c r="X160" i="4"/>
  <c r="Z160" i="4"/>
  <c r="AA160" i="4"/>
  <c r="AC161" i="4"/>
  <c r="X161" i="4"/>
  <c r="Z161" i="4"/>
  <c r="AA161" i="4"/>
  <c r="AC162" i="4"/>
  <c r="X162" i="4"/>
  <c r="Z162" i="4"/>
  <c r="AA162" i="4"/>
  <c r="AC163" i="4"/>
  <c r="X163" i="4"/>
  <c r="Z163" i="4"/>
  <c r="AA163" i="4"/>
  <c r="AC164" i="4"/>
  <c r="X164" i="4"/>
  <c r="Z164" i="4"/>
  <c r="AA164" i="4"/>
  <c r="AC165" i="4"/>
  <c r="X165" i="4"/>
  <c r="Z165" i="4"/>
  <c r="AA165" i="4"/>
  <c r="AC166" i="4"/>
  <c r="X166" i="4"/>
  <c r="Z166" i="4"/>
  <c r="AA166" i="4"/>
  <c r="AC167" i="4"/>
  <c r="X167" i="4"/>
  <c r="Z167" i="4"/>
  <c r="AA167" i="4"/>
  <c r="AC168" i="4"/>
  <c r="X168" i="4"/>
  <c r="Z168" i="4"/>
  <c r="AA168" i="4"/>
  <c r="AC169" i="4"/>
  <c r="X169" i="4"/>
  <c r="Z169" i="4"/>
  <c r="AA169" i="4"/>
  <c r="AC170" i="4"/>
  <c r="X170" i="4"/>
  <c r="Z170" i="4"/>
  <c r="AA170" i="4"/>
  <c r="AC171" i="4"/>
  <c r="X171" i="4"/>
  <c r="Z171" i="4"/>
  <c r="AA171" i="4"/>
  <c r="AC172" i="4"/>
  <c r="X172" i="4"/>
  <c r="Z172" i="4"/>
  <c r="AA172" i="4"/>
  <c r="AC173" i="4"/>
  <c r="X173" i="4"/>
  <c r="Z173" i="4"/>
  <c r="AA173" i="4"/>
  <c r="AC174" i="4"/>
  <c r="X174" i="4"/>
  <c r="Z174" i="4"/>
  <c r="AA174" i="4"/>
  <c r="AC175" i="4"/>
  <c r="X175" i="4"/>
  <c r="Z175" i="4"/>
  <c r="AA175" i="4"/>
  <c r="AC176" i="4"/>
  <c r="X176" i="4"/>
  <c r="Z176" i="4"/>
  <c r="AA176" i="4"/>
  <c r="AC177" i="4"/>
  <c r="X177" i="4"/>
  <c r="Z177" i="4"/>
  <c r="AA177" i="4"/>
  <c r="AC178" i="4"/>
  <c r="X178" i="4"/>
  <c r="Z178" i="4"/>
  <c r="AA178" i="4"/>
  <c r="AC179" i="4"/>
  <c r="X179" i="4"/>
  <c r="Z179" i="4"/>
  <c r="AA179" i="4"/>
  <c r="AC180" i="4"/>
  <c r="X180" i="4"/>
  <c r="Z180" i="4"/>
  <c r="AA180" i="4"/>
  <c r="AC181" i="4"/>
  <c r="X181" i="4"/>
  <c r="Z181" i="4"/>
  <c r="AA181" i="4"/>
  <c r="AC182" i="4"/>
  <c r="X182" i="4"/>
  <c r="Z182" i="4"/>
  <c r="AA182" i="4"/>
  <c r="AC183" i="4"/>
  <c r="X183" i="4"/>
  <c r="Z183" i="4"/>
  <c r="AA183" i="4"/>
  <c r="AC184" i="4"/>
  <c r="X184" i="4"/>
  <c r="Z184" i="4"/>
  <c r="AA184" i="4"/>
  <c r="AC185" i="4"/>
  <c r="X185" i="4"/>
  <c r="Z185" i="4"/>
  <c r="AA185" i="4"/>
  <c r="AC186" i="4"/>
  <c r="X186" i="4"/>
  <c r="Z186" i="4"/>
  <c r="AA186" i="4"/>
  <c r="AC187" i="4"/>
  <c r="X187" i="4"/>
  <c r="Z187" i="4"/>
  <c r="AA187" i="4"/>
  <c r="AC188" i="4"/>
  <c r="X188" i="4"/>
  <c r="Z188" i="4"/>
  <c r="AA188" i="4"/>
  <c r="AC189" i="4"/>
  <c r="X189" i="4"/>
  <c r="Z189" i="4"/>
  <c r="AA189" i="4"/>
  <c r="AC190" i="4"/>
  <c r="X190" i="4"/>
  <c r="Z190" i="4"/>
  <c r="AA190" i="4"/>
  <c r="AC191" i="4"/>
  <c r="X191" i="4"/>
  <c r="Z191" i="4"/>
  <c r="AA191" i="4"/>
  <c r="AC192" i="4"/>
  <c r="X192" i="4"/>
  <c r="Z192" i="4"/>
  <c r="AA192" i="4"/>
  <c r="AC193" i="4"/>
  <c r="X193" i="4"/>
  <c r="Z193" i="4"/>
  <c r="AA193" i="4"/>
  <c r="AC194" i="4"/>
  <c r="X194" i="4"/>
  <c r="Z194" i="4"/>
  <c r="AA194" i="4"/>
  <c r="AC195" i="4"/>
  <c r="X195" i="4"/>
  <c r="Z195" i="4"/>
  <c r="AA195" i="4"/>
  <c r="AC196" i="4"/>
  <c r="X196" i="4"/>
  <c r="Z196" i="4"/>
  <c r="AA196" i="4"/>
  <c r="AC197" i="4"/>
  <c r="X197" i="4"/>
  <c r="Z197" i="4"/>
  <c r="AA197" i="4"/>
  <c r="AC198" i="4"/>
  <c r="X198" i="4"/>
  <c r="Z198" i="4"/>
  <c r="AA198" i="4"/>
  <c r="AC199" i="4"/>
  <c r="X199" i="4"/>
  <c r="Z199" i="4"/>
  <c r="AA199" i="4"/>
  <c r="AC200" i="4"/>
  <c r="X200" i="4"/>
  <c r="Z200" i="4"/>
  <c r="AA200" i="4"/>
  <c r="AC201" i="4"/>
  <c r="X201" i="4"/>
  <c r="Z201" i="4"/>
  <c r="AA201" i="4"/>
  <c r="AC202" i="4"/>
  <c r="X202" i="4"/>
  <c r="Z202" i="4"/>
  <c r="AA202" i="4"/>
  <c r="AC203" i="4"/>
  <c r="X203" i="4"/>
  <c r="Z203" i="4"/>
  <c r="AA203" i="4"/>
  <c r="AC204" i="4"/>
  <c r="X204" i="4"/>
  <c r="Z204" i="4"/>
  <c r="AA204" i="4"/>
  <c r="AC205" i="4"/>
  <c r="X205" i="4"/>
  <c r="Z205" i="4"/>
  <c r="AA205" i="4"/>
  <c r="AC206" i="4"/>
  <c r="X206" i="4"/>
  <c r="Z206" i="4"/>
  <c r="AA206" i="4"/>
  <c r="AC207" i="4"/>
  <c r="X207" i="4"/>
  <c r="Z207" i="4"/>
  <c r="AA207" i="4"/>
  <c r="AC208" i="4"/>
  <c r="X208" i="4"/>
  <c r="Z208" i="4"/>
  <c r="AA208" i="4"/>
  <c r="AC209" i="4"/>
  <c r="X209" i="4"/>
  <c r="Z209" i="4"/>
  <c r="AA209" i="4"/>
  <c r="AC210" i="4"/>
  <c r="X210" i="4"/>
  <c r="Z210" i="4"/>
  <c r="AA210" i="4"/>
  <c r="AC211" i="4"/>
  <c r="X211" i="4"/>
  <c r="Z211" i="4"/>
  <c r="AA211" i="4"/>
  <c r="AC212" i="4"/>
  <c r="X212" i="4"/>
  <c r="Z212" i="4"/>
  <c r="AA212" i="4"/>
  <c r="AC213" i="4"/>
  <c r="X213" i="4"/>
  <c r="Z213" i="4"/>
  <c r="AA213" i="4"/>
  <c r="AC214" i="4"/>
  <c r="X214" i="4"/>
  <c r="Z214" i="4"/>
  <c r="AA214" i="4"/>
  <c r="AC215" i="4"/>
  <c r="X215" i="4"/>
  <c r="Z215" i="4"/>
  <c r="AA215" i="4"/>
  <c r="AC216" i="4"/>
  <c r="X216" i="4"/>
  <c r="Z216" i="4"/>
  <c r="AA216" i="4"/>
  <c r="AC217" i="4"/>
  <c r="X217" i="4"/>
  <c r="Z217" i="4"/>
  <c r="AA217" i="4"/>
  <c r="AC218" i="4"/>
  <c r="X218" i="4"/>
  <c r="Z218" i="4"/>
  <c r="AA218" i="4"/>
  <c r="AC219" i="4"/>
  <c r="X219" i="4"/>
  <c r="Z219" i="4"/>
  <c r="AA219" i="4"/>
  <c r="AC220" i="4"/>
  <c r="X220" i="4"/>
  <c r="Z220" i="4"/>
  <c r="AA220" i="4"/>
  <c r="AC221" i="4"/>
  <c r="X221" i="4"/>
  <c r="Z221" i="4"/>
  <c r="AA221" i="4"/>
  <c r="AC222" i="4"/>
  <c r="X222" i="4"/>
  <c r="Z222" i="4"/>
  <c r="AA222" i="4"/>
  <c r="AC223" i="4"/>
  <c r="X223" i="4"/>
  <c r="Z223" i="4"/>
  <c r="AA223" i="4"/>
  <c r="AC224" i="4"/>
  <c r="X224" i="4"/>
  <c r="Z224" i="4"/>
  <c r="AA224" i="4"/>
  <c r="AC225" i="4"/>
  <c r="X225" i="4"/>
  <c r="Z225" i="4"/>
  <c r="AA225" i="4"/>
  <c r="AC226" i="4"/>
  <c r="X226" i="4"/>
  <c r="Z226" i="4"/>
  <c r="AA226" i="4"/>
  <c r="AC227" i="4"/>
  <c r="X227" i="4"/>
  <c r="Z227" i="4"/>
  <c r="AA227" i="4"/>
  <c r="AC228" i="4"/>
  <c r="X228" i="4"/>
  <c r="Z228" i="4"/>
  <c r="AA228" i="4"/>
  <c r="AC229" i="4"/>
  <c r="X229" i="4"/>
  <c r="Z229" i="4"/>
  <c r="AA229" i="4"/>
  <c r="AC230" i="4"/>
  <c r="X230" i="4"/>
  <c r="Z230" i="4"/>
  <c r="AA230" i="4"/>
  <c r="AC231" i="4"/>
  <c r="X231" i="4"/>
  <c r="Z231" i="4"/>
  <c r="AA231" i="4"/>
  <c r="AC232" i="4"/>
  <c r="X232" i="4"/>
  <c r="Z232" i="4"/>
  <c r="AA232" i="4"/>
  <c r="AC233" i="4"/>
  <c r="X233" i="4"/>
  <c r="Z233" i="4"/>
  <c r="AA233" i="4"/>
  <c r="AC234" i="4"/>
  <c r="X234" i="4"/>
  <c r="Z234" i="4"/>
  <c r="AA234" i="4"/>
  <c r="AC235" i="4"/>
  <c r="X235" i="4"/>
  <c r="Z235" i="4"/>
  <c r="AA235" i="4"/>
  <c r="AC236" i="4"/>
  <c r="X236" i="4"/>
  <c r="Z236" i="4"/>
  <c r="AA236" i="4"/>
  <c r="AC237" i="4"/>
  <c r="X237" i="4"/>
  <c r="Z237" i="4"/>
  <c r="AA237" i="4"/>
  <c r="AC238" i="4"/>
  <c r="X238" i="4"/>
  <c r="Z238" i="4"/>
  <c r="AA238" i="4"/>
  <c r="AC239" i="4"/>
  <c r="X239" i="4"/>
  <c r="Z239" i="4"/>
  <c r="AA239" i="4"/>
  <c r="AC240" i="4"/>
  <c r="X240" i="4"/>
  <c r="Z240" i="4"/>
  <c r="AA240" i="4"/>
  <c r="AC241" i="4"/>
  <c r="X241" i="4"/>
  <c r="Z241" i="4"/>
  <c r="AA241" i="4"/>
  <c r="AC242" i="4"/>
  <c r="X242" i="4"/>
  <c r="Z242" i="4"/>
  <c r="AA242" i="4"/>
  <c r="AC243" i="4"/>
  <c r="X243" i="4"/>
  <c r="Z243" i="4"/>
  <c r="AA243" i="4"/>
  <c r="AC244" i="4"/>
  <c r="X244" i="4"/>
  <c r="Z244" i="4"/>
  <c r="AA244" i="4"/>
  <c r="AC245" i="4"/>
  <c r="X245" i="4"/>
  <c r="Z245" i="4"/>
  <c r="AA245" i="4"/>
  <c r="AC246" i="4"/>
  <c r="X246" i="4"/>
  <c r="Z246" i="4"/>
  <c r="AA246" i="4"/>
  <c r="AC247" i="4"/>
  <c r="X247" i="4"/>
  <c r="Z247" i="4"/>
  <c r="AA247" i="4"/>
  <c r="AC248" i="4"/>
  <c r="X248" i="4"/>
  <c r="Z248" i="4"/>
  <c r="AA248" i="4"/>
  <c r="AC249" i="4"/>
  <c r="X249" i="4"/>
  <c r="Z249" i="4"/>
  <c r="AA249" i="4"/>
  <c r="AC250" i="4"/>
  <c r="X250" i="4"/>
  <c r="Z250" i="4"/>
  <c r="AA250" i="4"/>
  <c r="AC251" i="4"/>
  <c r="X251" i="4"/>
  <c r="Z251" i="4"/>
  <c r="AA251" i="4"/>
  <c r="AC252" i="4"/>
  <c r="X252" i="4"/>
  <c r="Z252" i="4"/>
  <c r="AA252" i="4"/>
  <c r="AC253" i="4"/>
  <c r="X253" i="4"/>
  <c r="Z253" i="4"/>
  <c r="AA253" i="4"/>
  <c r="AC254" i="4"/>
  <c r="X254" i="4"/>
  <c r="Z254" i="4"/>
  <c r="AA254" i="4"/>
  <c r="AC255" i="4"/>
  <c r="X255" i="4"/>
  <c r="Z255" i="4"/>
  <c r="AA255" i="4"/>
  <c r="AC256" i="4"/>
  <c r="X256" i="4"/>
  <c r="Z256" i="4"/>
  <c r="AA256" i="4"/>
  <c r="AC257" i="4"/>
  <c r="X257" i="4"/>
  <c r="Z257" i="4"/>
  <c r="AA257" i="4"/>
  <c r="AC258" i="4"/>
  <c r="X258" i="4"/>
  <c r="Z258" i="4"/>
  <c r="AA258" i="4"/>
  <c r="AC259" i="4"/>
  <c r="X259" i="4"/>
  <c r="Z259" i="4"/>
  <c r="AA259" i="4"/>
  <c r="AC260" i="4"/>
  <c r="X260" i="4"/>
  <c r="Z260" i="4"/>
  <c r="AA260" i="4"/>
  <c r="AC261" i="4"/>
  <c r="X261" i="4"/>
  <c r="Z261" i="4"/>
  <c r="AA261" i="4"/>
  <c r="AC262" i="4"/>
  <c r="X262" i="4"/>
  <c r="Z262" i="4"/>
  <c r="AA262" i="4"/>
  <c r="AC263" i="4"/>
  <c r="X263" i="4"/>
  <c r="Z263" i="4"/>
  <c r="AA263" i="4"/>
  <c r="AC264" i="4"/>
  <c r="X264" i="4"/>
  <c r="Z264" i="4"/>
  <c r="AA264" i="4"/>
  <c r="AC265" i="4"/>
  <c r="X265" i="4"/>
  <c r="Z265" i="4"/>
  <c r="AA265" i="4"/>
  <c r="AC266" i="4"/>
  <c r="X266" i="4"/>
  <c r="Z266" i="4"/>
  <c r="AA266" i="4"/>
  <c r="AC267" i="4"/>
  <c r="X267" i="4"/>
  <c r="Z267" i="4"/>
  <c r="AA267" i="4"/>
  <c r="AC268" i="4"/>
  <c r="X268" i="4"/>
  <c r="Z268" i="4"/>
  <c r="AA268" i="4"/>
  <c r="AC269" i="4"/>
  <c r="X269" i="4"/>
  <c r="Z269" i="4"/>
  <c r="AA269" i="4"/>
  <c r="AC270" i="4"/>
  <c r="X270" i="4"/>
  <c r="Z270" i="4"/>
  <c r="AA270" i="4"/>
  <c r="AC271" i="4"/>
  <c r="X271" i="4"/>
  <c r="Z271" i="4"/>
  <c r="AA271" i="4"/>
  <c r="AC272" i="4"/>
  <c r="X272" i="4"/>
  <c r="Z272" i="4"/>
  <c r="AA272" i="4"/>
  <c r="AC273" i="4"/>
  <c r="X273" i="4"/>
  <c r="Z273" i="4"/>
  <c r="AA273" i="4"/>
  <c r="AC274" i="4"/>
  <c r="X274" i="4"/>
  <c r="Z274" i="4"/>
  <c r="AA274" i="4"/>
  <c r="AC275" i="4"/>
  <c r="X275" i="4"/>
  <c r="Z275" i="4"/>
  <c r="AA275" i="4"/>
  <c r="AC276" i="4"/>
  <c r="X276" i="4"/>
  <c r="Z276" i="4"/>
  <c r="AA276" i="4"/>
  <c r="AC277" i="4"/>
  <c r="X277" i="4"/>
  <c r="Z277" i="4"/>
  <c r="AA277" i="4"/>
  <c r="AC278" i="4"/>
  <c r="X278" i="4"/>
  <c r="Z278" i="4"/>
  <c r="AA278" i="4"/>
  <c r="AC279" i="4"/>
  <c r="X279" i="4"/>
  <c r="Z279" i="4"/>
  <c r="AA279" i="4"/>
  <c r="AC280" i="4"/>
  <c r="X280" i="4"/>
  <c r="Z280" i="4"/>
  <c r="AA280" i="4"/>
  <c r="AC281" i="4"/>
  <c r="X281" i="4"/>
  <c r="Z281" i="4"/>
  <c r="AA281" i="4"/>
  <c r="AC282" i="4"/>
  <c r="X282" i="4"/>
  <c r="Z282" i="4"/>
  <c r="AA282" i="4"/>
  <c r="AC283" i="4"/>
  <c r="X283" i="4"/>
  <c r="Z283" i="4"/>
  <c r="AA283" i="4"/>
  <c r="AC284" i="4"/>
  <c r="X284" i="4"/>
  <c r="Z284" i="4"/>
  <c r="AA284" i="4"/>
  <c r="AC285" i="4"/>
  <c r="X285" i="4"/>
  <c r="Z285" i="4"/>
  <c r="AA285" i="4"/>
  <c r="AC286" i="4"/>
  <c r="X286" i="4"/>
  <c r="Z286" i="4"/>
  <c r="AA286" i="4"/>
  <c r="AC287" i="4"/>
  <c r="X287" i="4"/>
  <c r="Z287" i="4"/>
  <c r="AA287" i="4"/>
  <c r="AC288" i="4"/>
  <c r="X288" i="4"/>
  <c r="Z288" i="4"/>
  <c r="AA288" i="4"/>
  <c r="AC289" i="4"/>
  <c r="X289" i="4"/>
  <c r="Z289" i="4"/>
  <c r="AA289" i="4"/>
  <c r="AC290" i="4"/>
  <c r="X290" i="4"/>
  <c r="Z290" i="4"/>
  <c r="AA290" i="4"/>
  <c r="AC291" i="4"/>
  <c r="X291" i="4"/>
  <c r="Z291" i="4"/>
  <c r="AA291" i="4"/>
  <c r="AC292" i="4"/>
  <c r="X292" i="4"/>
  <c r="Z292" i="4"/>
  <c r="AA292" i="4"/>
  <c r="AC293" i="4"/>
  <c r="X293" i="4"/>
  <c r="Z293" i="4"/>
  <c r="AA293" i="4"/>
  <c r="AC294" i="4"/>
  <c r="X294" i="4"/>
  <c r="Z294" i="4"/>
  <c r="AA294" i="4"/>
  <c r="AC295" i="4"/>
  <c r="X295" i="4"/>
  <c r="Z295" i="4"/>
  <c r="AA295" i="4"/>
  <c r="AC296" i="4"/>
  <c r="X296" i="4"/>
  <c r="Z296" i="4"/>
  <c r="AA296" i="4"/>
  <c r="AC297" i="4"/>
  <c r="X297" i="4"/>
  <c r="Z297" i="4"/>
  <c r="AA297" i="4"/>
  <c r="AC298" i="4"/>
  <c r="X298" i="4"/>
  <c r="Z298" i="4"/>
  <c r="AA298" i="4"/>
  <c r="AC299" i="4"/>
  <c r="X299" i="4"/>
  <c r="Z299" i="4"/>
  <c r="AA299" i="4"/>
  <c r="AC300" i="4"/>
  <c r="X300" i="4"/>
  <c r="Z300" i="4"/>
  <c r="AA300" i="4"/>
  <c r="AC301" i="4"/>
  <c r="X301" i="4"/>
  <c r="Z301" i="4"/>
  <c r="AA301" i="4"/>
  <c r="AC302" i="4"/>
  <c r="X302" i="4"/>
  <c r="Z302" i="4"/>
  <c r="AA302" i="4"/>
  <c r="AC303" i="4"/>
  <c r="X303" i="4"/>
  <c r="Z303" i="4"/>
  <c r="AA303" i="4"/>
  <c r="AC304" i="4"/>
  <c r="X304" i="4"/>
  <c r="Z304" i="4"/>
  <c r="AA304" i="4"/>
  <c r="AC305" i="4"/>
  <c r="X305" i="4"/>
  <c r="Z305" i="4"/>
  <c r="AA305" i="4"/>
  <c r="AC306" i="4"/>
  <c r="X306" i="4"/>
  <c r="Z306" i="4"/>
  <c r="AA306" i="4"/>
  <c r="AC307" i="4"/>
  <c r="X307" i="4"/>
  <c r="Z307" i="4"/>
  <c r="AA307" i="4"/>
  <c r="AC308" i="4"/>
  <c r="X308" i="4"/>
  <c r="Z308" i="4"/>
  <c r="AA308" i="4"/>
  <c r="AC309" i="4"/>
  <c r="X309" i="4"/>
  <c r="Z309" i="4"/>
  <c r="AA309" i="4"/>
  <c r="AC310" i="4"/>
  <c r="X310" i="4"/>
  <c r="Z310" i="4"/>
  <c r="AA310" i="4"/>
  <c r="AC311" i="4"/>
  <c r="X311" i="4"/>
  <c r="Z311" i="4"/>
  <c r="AA311" i="4"/>
  <c r="AC312" i="4"/>
  <c r="X312" i="4"/>
  <c r="Z312" i="4"/>
  <c r="AA312" i="4"/>
  <c r="AC313" i="4"/>
  <c r="X313" i="4"/>
  <c r="Z313" i="4"/>
  <c r="AA313" i="4"/>
  <c r="AC314" i="4"/>
  <c r="X314" i="4"/>
  <c r="Z314" i="4"/>
  <c r="AA314" i="4"/>
  <c r="AC315" i="4"/>
  <c r="X315" i="4"/>
  <c r="Z315" i="4"/>
  <c r="AA315" i="4"/>
  <c r="AC316" i="4"/>
  <c r="X316" i="4"/>
  <c r="Z316" i="4"/>
  <c r="AA316" i="4"/>
  <c r="AC317" i="4"/>
  <c r="X317" i="4"/>
  <c r="Z317" i="4"/>
  <c r="AA317" i="4"/>
  <c r="AC318" i="4"/>
  <c r="X318" i="4"/>
  <c r="Z318" i="4"/>
  <c r="AA318" i="4"/>
  <c r="AC319" i="4"/>
  <c r="X319" i="4"/>
  <c r="Z319" i="4"/>
  <c r="AA319" i="4"/>
  <c r="AC320" i="4"/>
  <c r="X320" i="4"/>
  <c r="Z320" i="4"/>
  <c r="AA320" i="4"/>
  <c r="AC321" i="4"/>
  <c r="X321" i="4"/>
  <c r="Z321" i="4"/>
  <c r="AA321" i="4"/>
  <c r="AC322" i="4"/>
  <c r="X322" i="4"/>
  <c r="Z322" i="4"/>
  <c r="AA322" i="4"/>
  <c r="AC323" i="4"/>
  <c r="X323" i="4"/>
  <c r="Z323" i="4"/>
  <c r="AA323" i="4"/>
  <c r="AC324" i="4"/>
  <c r="X324" i="4"/>
  <c r="Z324" i="4"/>
  <c r="AA324" i="4"/>
  <c r="AC325" i="4"/>
  <c r="X325" i="4"/>
  <c r="Z325" i="4"/>
  <c r="AA325" i="4"/>
  <c r="AC326" i="4"/>
  <c r="X326" i="4"/>
  <c r="Z326" i="4"/>
  <c r="AA326" i="4"/>
  <c r="AC327" i="4"/>
  <c r="X327" i="4"/>
  <c r="Z327" i="4"/>
  <c r="AA327" i="4"/>
  <c r="AC328" i="4"/>
  <c r="X328" i="4"/>
  <c r="Z328" i="4"/>
  <c r="AA328" i="4"/>
  <c r="AC329" i="4"/>
  <c r="X329" i="4"/>
  <c r="Z329" i="4"/>
  <c r="AA329" i="4"/>
  <c r="AC330" i="4"/>
  <c r="X330" i="4"/>
  <c r="Z330" i="4"/>
  <c r="AA330" i="4"/>
  <c r="AC331" i="4"/>
  <c r="X331" i="4"/>
  <c r="Z331" i="4"/>
  <c r="AA331" i="4"/>
  <c r="AC332" i="4"/>
  <c r="X332" i="4"/>
  <c r="Z332" i="4"/>
  <c r="AA332" i="4"/>
  <c r="AC333" i="4"/>
  <c r="X333" i="4"/>
  <c r="Z333" i="4"/>
  <c r="AA333" i="4"/>
  <c r="AC334" i="4"/>
  <c r="X334" i="4"/>
  <c r="Z334" i="4"/>
  <c r="AA334" i="4"/>
  <c r="AC335" i="4"/>
  <c r="X335" i="4"/>
  <c r="Z335" i="4"/>
  <c r="AA335" i="4"/>
  <c r="AC336" i="4"/>
  <c r="X336" i="4"/>
  <c r="Z336" i="4"/>
  <c r="AA336" i="4"/>
  <c r="AC337" i="4"/>
  <c r="X337" i="4"/>
  <c r="Z337" i="4"/>
  <c r="AA337" i="4"/>
  <c r="AC338" i="4"/>
  <c r="X338" i="4"/>
  <c r="Z338" i="4"/>
  <c r="AA338" i="4"/>
  <c r="AC339" i="4"/>
  <c r="X339" i="4"/>
  <c r="Z339" i="4"/>
  <c r="AA339" i="4"/>
  <c r="AC340" i="4"/>
  <c r="X340" i="4"/>
  <c r="Z340" i="4"/>
  <c r="AA340" i="4"/>
  <c r="AC341" i="4"/>
  <c r="X341" i="4"/>
  <c r="Z341" i="4"/>
  <c r="AA341" i="4"/>
  <c r="AC342" i="4"/>
  <c r="X342" i="4"/>
  <c r="Z342" i="4"/>
  <c r="AA342" i="4"/>
  <c r="AC343" i="4"/>
  <c r="X343" i="4"/>
  <c r="Z343" i="4"/>
  <c r="AA343" i="4"/>
  <c r="AC344" i="4"/>
  <c r="X344" i="4"/>
  <c r="Z344" i="4"/>
  <c r="AA344" i="4"/>
  <c r="AC345" i="4"/>
  <c r="X345" i="4"/>
  <c r="Z345" i="4"/>
  <c r="AA345" i="4"/>
  <c r="AC346" i="4"/>
  <c r="X346" i="4"/>
  <c r="Z346" i="4"/>
  <c r="AA346" i="4"/>
  <c r="AC347" i="4"/>
  <c r="X347" i="4"/>
  <c r="Z347" i="4"/>
  <c r="AA347" i="4"/>
  <c r="AC348" i="4"/>
  <c r="X348" i="4"/>
  <c r="Z348" i="4"/>
  <c r="AA348" i="4"/>
  <c r="AC349" i="4"/>
  <c r="X349" i="4"/>
  <c r="Z349" i="4"/>
  <c r="AA349" i="4"/>
  <c r="AC350" i="4"/>
  <c r="X350" i="4"/>
  <c r="Z350" i="4"/>
  <c r="AA350" i="4"/>
  <c r="AC351" i="4"/>
  <c r="X351" i="4"/>
  <c r="Z351" i="4"/>
  <c r="AA351" i="4"/>
  <c r="AC2" i="4"/>
  <c r="X2" i="4"/>
  <c r="Z2" i="4"/>
  <c r="AA2" i="4"/>
  <c r="S14" i="4"/>
  <c r="U14" i="4"/>
  <c r="V14" i="4"/>
  <c r="S15" i="4"/>
  <c r="U15" i="4"/>
  <c r="V15" i="4"/>
  <c r="S16" i="4"/>
  <c r="U16" i="4"/>
  <c r="V16" i="4"/>
  <c r="S17" i="4"/>
  <c r="U17" i="4"/>
  <c r="V17" i="4"/>
  <c r="S18" i="4"/>
  <c r="U18" i="4"/>
  <c r="V18" i="4"/>
  <c r="S19" i="4"/>
  <c r="U19" i="4"/>
  <c r="V19" i="4"/>
  <c r="S20" i="4"/>
  <c r="U20" i="4"/>
  <c r="V20" i="4"/>
  <c r="S21" i="4"/>
  <c r="U21" i="4"/>
  <c r="V21" i="4"/>
  <c r="S22" i="4"/>
  <c r="U22" i="4"/>
  <c r="V22" i="4"/>
  <c r="S23" i="4"/>
  <c r="U23" i="4"/>
  <c r="V23" i="4"/>
  <c r="S24" i="4"/>
  <c r="U24" i="4"/>
  <c r="V24" i="4"/>
  <c r="S25" i="4"/>
  <c r="U25" i="4"/>
  <c r="V25" i="4"/>
  <c r="S26" i="4"/>
  <c r="U26" i="4"/>
  <c r="V26" i="4"/>
  <c r="S27" i="4"/>
  <c r="U27" i="4"/>
  <c r="V27" i="4"/>
  <c r="S28" i="4"/>
  <c r="U28" i="4"/>
  <c r="V28" i="4"/>
  <c r="S29" i="4"/>
  <c r="U29" i="4"/>
  <c r="V29" i="4"/>
  <c r="S30" i="4"/>
  <c r="U30" i="4"/>
  <c r="V30" i="4"/>
  <c r="S31" i="4"/>
  <c r="U31" i="4"/>
  <c r="V31" i="4"/>
  <c r="S32" i="4"/>
  <c r="U32" i="4"/>
  <c r="V32" i="4"/>
  <c r="S33" i="4"/>
  <c r="U33" i="4"/>
  <c r="V33" i="4"/>
  <c r="S34" i="4"/>
  <c r="U34" i="4"/>
  <c r="V34" i="4"/>
  <c r="S35" i="4"/>
  <c r="U35" i="4"/>
  <c r="V35" i="4"/>
  <c r="S36" i="4"/>
  <c r="U36" i="4"/>
  <c r="V36" i="4"/>
  <c r="S37" i="4"/>
  <c r="U37" i="4"/>
  <c r="V37" i="4"/>
  <c r="S38" i="4"/>
  <c r="U38" i="4"/>
  <c r="V38" i="4"/>
  <c r="S39" i="4"/>
  <c r="U39" i="4"/>
  <c r="V39" i="4"/>
  <c r="S40" i="4"/>
  <c r="U40" i="4"/>
  <c r="V40" i="4"/>
  <c r="S41" i="4"/>
  <c r="U41" i="4"/>
  <c r="V41" i="4"/>
  <c r="S42" i="4"/>
  <c r="U42" i="4"/>
  <c r="V42" i="4"/>
  <c r="S43" i="4"/>
  <c r="U43" i="4"/>
  <c r="V43" i="4"/>
  <c r="S44" i="4"/>
  <c r="U44" i="4"/>
  <c r="V44" i="4"/>
  <c r="S45" i="4"/>
  <c r="U45" i="4"/>
  <c r="V45" i="4"/>
  <c r="S46" i="4"/>
  <c r="U46" i="4"/>
  <c r="V46" i="4"/>
  <c r="S47" i="4"/>
  <c r="U47" i="4"/>
  <c r="V47" i="4"/>
  <c r="S48" i="4"/>
  <c r="U48" i="4"/>
  <c r="V48" i="4"/>
  <c r="S49" i="4"/>
  <c r="U49" i="4"/>
  <c r="V49" i="4"/>
  <c r="S50" i="4"/>
  <c r="U50" i="4"/>
  <c r="V50" i="4"/>
  <c r="S51" i="4"/>
  <c r="U51" i="4"/>
  <c r="V51" i="4"/>
  <c r="S52" i="4"/>
  <c r="U52" i="4"/>
  <c r="V52" i="4"/>
  <c r="S53" i="4"/>
  <c r="U53" i="4"/>
  <c r="V53" i="4"/>
  <c r="S54" i="4"/>
  <c r="U54" i="4"/>
  <c r="V54" i="4"/>
  <c r="S55" i="4"/>
  <c r="U55" i="4"/>
  <c r="V55" i="4"/>
  <c r="S56" i="4"/>
  <c r="U56" i="4"/>
  <c r="V56" i="4"/>
  <c r="S57" i="4"/>
  <c r="U57" i="4"/>
  <c r="V57" i="4"/>
  <c r="S58" i="4"/>
  <c r="U58" i="4"/>
  <c r="V58" i="4"/>
  <c r="S59" i="4"/>
  <c r="U59" i="4"/>
  <c r="V59" i="4"/>
  <c r="S60" i="4"/>
  <c r="U60" i="4"/>
  <c r="V60" i="4"/>
  <c r="S61" i="4"/>
  <c r="U61" i="4"/>
  <c r="V61" i="4"/>
  <c r="S62" i="4"/>
  <c r="U62" i="4"/>
  <c r="V62" i="4"/>
  <c r="S63" i="4"/>
  <c r="U63" i="4"/>
  <c r="V63" i="4"/>
  <c r="S64" i="4"/>
  <c r="U64" i="4"/>
  <c r="V64" i="4"/>
  <c r="S65" i="4"/>
  <c r="U65" i="4"/>
  <c r="V65" i="4"/>
  <c r="S66" i="4"/>
  <c r="U66" i="4"/>
  <c r="V66" i="4"/>
  <c r="S67" i="4"/>
  <c r="U67" i="4"/>
  <c r="V67" i="4"/>
  <c r="S68" i="4"/>
  <c r="U68" i="4"/>
  <c r="V68" i="4"/>
  <c r="S69" i="4"/>
  <c r="U69" i="4"/>
  <c r="V69" i="4"/>
  <c r="S70" i="4"/>
  <c r="U70" i="4"/>
  <c r="V70" i="4"/>
  <c r="S71" i="4"/>
  <c r="U71" i="4"/>
  <c r="V71" i="4"/>
  <c r="S72" i="4"/>
  <c r="U72" i="4"/>
  <c r="V72" i="4"/>
  <c r="S73" i="4"/>
  <c r="U73" i="4"/>
  <c r="V73" i="4"/>
  <c r="S74" i="4"/>
  <c r="U74" i="4"/>
  <c r="V74" i="4"/>
  <c r="S75" i="4"/>
  <c r="U75" i="4"/>
  <c r="V75" i="4"/>
  <c r="S76" i="4"/>
  <c r="U76" i="4"/>
  <c r="V76" i="4"/>
  <c r="S77" i="4"/>
  <c r="U77" i="4"/>
  <c r="V77" i="4"/>
  <c r="S78" i="4"/>
  <c r="U78" i="4"/>
  <c r="V78" i="4"/>
  <c r="S79" i="4"/>
  <c r="U79" i="4"/>
  <c r="V79" i="4"/>
  <c r="S80" i="4"/>
  <c r="U80" i="4"/>
  <c r="V80" i="4"/>
  <c r="S81" i="4"/>
  <c r="U81" i="4"/>
  <c r="V81" i="4"/>
  <c r="S82" i="4"/>
  <c r="U82" i="4"/>
  <c r="V82" i="4"/>
  <c r="S83" i="4"/>
  <c r="U83" i="4"/>
  <c r="V83" i="4"/>
  <c r="S84" i="4"/>
  <c r="U84" i="4"/>
  <c r="V84" i="4"/>
  <c r="S85" i="4"/>
  <c r="U85" i="4"/>
  <c r="V85" i="4"/>
  <c r="S86" i="4"/>
  <c r="U86" i="4"/>
  <c r="V86" i="4"/>
  <c r="S87" i="4"/>
  <c r="U87" i="4"/>
  <c r="V87" i="4"/>
  <c r="S88" i="4"/>
  <c r="U88" i="4"/>
  <c r="V88" i="4"/>
  <c r="S89" i="4"/>
  <c r="U89" i="4"/>
  <c r="V89" i="4"/>
  <c r="S90" i="4"/>
  <c r="U90" i="4"/>
  <c r="V90" i="4"/>
  <c r="S91" i="4"/>
  <c r="U91" i="4"/>
  <c r="V91" i="4"/>
  <c r="S92" i="4"/>
  <c r="U92" i="4"/>
  <c r="V92" i="4"/>
  <c r="S93" i="4"/>
  <c r="U93" i="4"/>
  <c r="V93" i="4"/>
  <c r="S94" i="4"/>
  <c r="U94" i="4"/>
  <c r="V94" i="4"/>
  <c r="S95" i="4"/>
  <c r="U95" i="4"/>
  <c r="V95" i="4"/>
  <c r="S96" i="4"/>
  <c r="U96" i="4"/>
  <c r="V96" i="4"/>
  <c r="S97" i="4"/>
  <c r="U97" i="4"/>
  <c r="V97" i="4"/>
  <c r="S98" i="4"/>
  <c r="U98" i="4"/>
  <c r="V98" i="4"/>
  <c r="S99" i="4"/>
  <c r="U99" i="4"/>
  <c r="V99" i="4"/>
  <c r="S100" i="4"/>
  <c r="U100" i="4"/>
  <c r="V100" i="4"/>
  <c r="S101" i="4"/>
  <c r="U101" i="4"/>
  <c r="V101" i="4"/>
  <c r="S102" i="4"/>
  <c r="U102" i="4"/>
  <c r="V102" i="4"/>
  <c r="S103" i="4"/>
  <c r="U103" i="4"/>
  <c r="V103" i="4"/>
  <c r="S104" i="4"/>
  <c r="U104" i="4"/>
  <c r="V104" i="4"/>
  <c r="S105" i="4"/>
  <c r="U105" i="4"/>
  <c r="V105" i="4"/>
  <c r="S106" i="4"/>
  <c r="U106" i="4"/>
  <c r="V106" i="4"/>
  <c r="S107" i="4"/>
  <c r="U107" i="4"/>
  <c r="V107" i="4"/>
  <c r="S108" i="4"/>
  <c r="U108" i="4"/>
  <c r="V108" i="4"/>
  <c r="S109" i="4"/>
  <c r="U109" i="4"/>
  <c r="V109" i="4"/>
  <c r="S110" i="4"/>
  <c r="U110" i="4"/>
  <c r="V110" i="4"/>
  <c r="S111" i="4"/>
  <c r="U111" i="4"/>
  <c r="V111" i="4"/>
  <c r="S112" i="4"/>
  <c r="U112" i="4"/>
  <c r="V112" i="4"/>
  <c r="S113" i="4"/>
  <c r="U113" i="4"/>
  <c r="V113" i="4"/>
  <c r="S114" i="4"/>
  <c r="U114" i="4"/>
  <c r="V114" i="4"/>
  <c r="S115" i="4"/>
  <c r="U115" i="4"/>
  <c r="V115" i="4"/>
  <c r="S116" i="4"/>
  <c r="U116" i="4"/>
  <c r="V116" i="4"/>
  <c r="S117" i="4"/>
  <c r="U117" i="4"/>
  <c r="V117" i="4"/>
  <c r="S118" i="4"/>
  <c r="U118" i="4"/>
  <c r="V118" i="4"/>
  <c r="S119" i="4"/>
  <c r="U119" i="4"/>
  <c r="V119" i="4"/>
  <c r="S120" i="4"/>
  <c r="U120" i="4"/>
  <c r="V120" i="4"/>
  <c r="S121" i="4"/>
  <c r="U121" i="4"/>
  <c r="V121" i="4"/>
  <c r="S122" i="4"/>
  <c r="U122" i="4"/>
  <c r="V122" i="4"/>
  <c r="S123" i="4"/>
  <c r="U123" i="4"/>
  <c r="V123" i="4"/>
  <c r="S124" i="4"/>
  <c r="U124" i="4"/>
  <c r="V124" i="4"/>
  <c r="S125" i="4"/>
  <c r="U125" i="4"/>
  <c r="V125" i="4"/>
  <c r="S126" i="4"/>
  <c r="U126" i="4"/>
  <c r="V126" i="4"/>
  <c r="S127" i="4"/>
  <c r="U127" i="4"/>
  <c r="V127" i="4"/>
  <c r="S128" i="4"/>
  <c r="U128" i="4"/>
  <c r="V128" i="4"/>
  <c r="S129" i="4"/>
  <c r="U129" i="4"/>
  <c r="V129" i="4"/>
  <c r="S130" i="4"/>
  <c r="U130" i="4"/>
  <c r="V130" i="4"/>
  <c r="S131" i="4"/>
  <c r="U131" i="4"/>
  <c r="V131" i="4"/>
  <c r="S132" i="4"/>
  <c r="U132" i="4"/>
  <c r="V132" i="4"/>
  <c r="S133" i="4"/>
  <c r="U133" i="4"/>
  <c r="V133" i="4"/>
  <c r="S134" i="4"/>
  <c r="U134" i="4"/>
  <c r="V134" i="4"/>
  <c r="S135" i="4"/>
  <c r="U135" i="4"/>
  <c r="V135" i="4"/>
  <c r="S136" i="4"/>
  <c r="U136" i="4"/>
  <c r="V136" i="4"/>
  <c r="S137" i="4"/>
  <c r="U137" i="4"/>
  <c r="V137" i="4"/>
  <c r="S138" i="4"/>
  <c r="U138" i="4"/>
  <c r="V138" i="4"/>
  <c r="S139" i="4"/>
  <c r="U139" i="4"/>
  <c r="V139" i="4"/>
  <c r="S140" i="4"/>
  <c r="U140" i="4"/>
  <c r="V140" i="4"/>
  <c r="S141" i="4"/>
  <c r="U141" i="4"/>
  <c r="V141" i="4"/>
  <c r="S142" i="4"/>
  <c r="U142" i="4"/>
  <c r="V142" i="4"/>
  <c r="S143" i="4"/>
  <c r="U143" i="4"/>
  <c r="V143" i="4"/>
  <c r="S144" i="4"/>
  <c r="U144" i="4"/>
  <c r="V144" i="4"/>
  <c r="S145" i="4"/>
  <c r="U145" i="4"/>
  <c r="V145" i="4"/>
  <c r="S146" i="4"/>
  <c r="U146" i="4"/>
  <c r="V146" i="4"/>
  <c r="S147" i="4"/>
  <c r="U147" i="4"/>
  <c r="V147" i="4"/>
  <c r="S148" i="4"/>
  <c r="U148" i="4"/>
  <c r="V148" i="4"/>
  <c r="S149" i="4"/>
  <c r="U149" i="4"/>
  <c r="V149" i="4"/>
  <c r="S150" i="4"/>
  <c r="U150" i="4"/>
  <c r="V150" i="4"/>
  <c r="S151" i="4"/>
  <c r="U151" i="4"/>
  <c r="V151" i="4"/>
  <c r="S152" i="4"/>
  <c r="U152" i="4"/>
  <c r="V152" i="4"/>
  <c r="S153" i="4"/>
  <c r="U153" i="4"/>
  <c r="V153" i="4"/>
  <c r="S154" i="4"/>
  <c r="U154" i="4"/>
  <c r="V154" i="4"/>
  <c r="S155" i="4"/>
  <c r="U155" i="4"/>
  <c r="V155" i="4"/>
  <c r="S156" i="4"/>
  <c r="U156" i="4"/>
  <c r="V156" i="4"/>
  <c r="S157" i="4"/>
  <c r="U157" i="4"/>
  <c r="V157" i="4"/>
  <c r="S158" i="4"/>
  <c r="U158" i="4"/>
  <c r="V158" i="4"/>
  <c r="S159" i="4"/>
  <c r="U159" i="4"/>
  <c r="V159" i="4"/>
  <c r="S160" i="4"/>
  <c r="U160" i="4"/>
  <c r="V160" i="4"/>
  <c r="S161" i="4"/>
  <c r="U161" i="4"/>
  <c r="V161" i="4"/>
  <c r="S162" i="4"/>
  <c r="U162" i="4"/>
  <c r="V162" i="4"/>
  <c r="S163" i="4"/>
  <c r="U163" i="4"/>
  <c r="V163" i="4"/>
  <c r="S164" i="4"/>
  <c r="U164" i="4"/>
  <c r="V164" i="4"/>
  <c r="S165" i="4"/>
  <c r="U165" i="4"/>
  <c r="V165" i="4"/>
  <c r="S166" i="4"/>
  <c r="U166" i="4"/>
  <c r="V166" i="4"/>
  <c r="S167" i="4"/>
  <c r="U167" i="4"/>
  <c r="V167" i="4"/>
  <c r="S168" i="4"/>
  <c r="U168" i="4"/>
  <c r="V168" i="4"/>
  <c r="S169" i="4"/>
  <c r="U169" i="4"/>
  <c r="V169" i="4"/>
  <c r="S170" i="4"/>
  <c r="U170" i="4"/>
  <c r="V170" i="4"/>
  <c r="S171" i="4"/>
  <c r="U171" i="4"/>
  <c r="V171" i="4"/>
  <c r="S172" i="4"/>
  <c r="U172" i="4"/>
  <c r="V172" i="4"/>
  <c r="S173" i="4"/>
  <c r="U173" i="4"/>
  <c r="V173" i="4"/>
  <c r="S174" i="4"/>
  <c r="U174" i="4"/>
  <c r="V174" i="4"/>
  <c r="S175" i="4"/>
  <c r="U175" i="4"/>
  <c r="V175" i="4"/>
  <c r="S176" i="4"/>
  <c r="U176" i="4"/>
  <c r="V176" i="4"/>
  <c r="S177" i="4"/>
  <c r="U177" i="4"/>
  <c r="V177" i="4"/>
  <c r="S178" i="4"/>
  <c r="U178" i="4"/>
  <c r="V178" i="4"/>
  <c r="S179" i="4"/>
  <c r="U179" i="4"/>
  <c r="V179" i="4"/>
  <c r="S180" i="4"/>
  <c r="U180" i="4"/>
  <c r="V180" i="4"/>
  <c r="S181" i="4"/>
  <c r="U181" i="4"/>
  <c r="V181" i="4"/>
  <c r="S182" i="4"/>
  <c r="U182" i="4"/>
  <c r="V182" i="4"/>
  <c r="S183" i="4"/>
  <c r="U183" i="4"/>
  <c r="V183" i="4"/>
  <c r="S184" i="4"/>
  <c r="U184" i="4"/>
  <c r="V184" i="4"/>
  <c r="S185" i="4"/>
  <c r="U185" i="4"/>
  <c r="V185" i="4"/>
  <c r="S186" i="4"/>
  <c r="U186" i="4"/>
  <c r="V186" i="4"/>
  <c r="S187" i="4"/>
  <c r="U187" i="4"/>
  <c r="V187" i="4"/>
  <c r="S188" i="4"/>
  <c r="U188" i="4"/>
  <c r="V188" i="4"/>
  <c r="S189" i="4"/>
  <c r="U189" i="4"/>
  <c r="V189" i="4"/>
  <c r="S190" i="4"/>
  <c r="U190" i="4"/>
  <c r="V190" i="4"/>
  <c r="S191" i="4"/>
  <c r="U191" i="4"/>
  <c r="V191" i="4"/>
  <c r="S192" i="4"/>
  <c r="U192" i="4"/>
  <c r="V192" i="4"/>
  <c r="S193" i="4"/>
  <c r="U193" i="4"/>
  <c r="V193" i="4"/>
  <c r="S194" i="4"/>
  <c r="U194" i="4"/>
  <c r="V194" i="4"/>
  <c r="S195" i="4"/>
  <c r="U195" i="4"/>
  <c r="V195" i="4"/>
  <c r="S196" i="4"/>
  <c r="U196" i="4"/>
  <c r="V196" i="4"/>
  <c r="S197" i="4"/>
  <c r="U197" i="4"/>
  <c r="V197" i="4"/>
  <c r="S198" i="4"/>
  <c r="U198" i="4"/>
  <c r="V198" i="4"/>
  <c r="S199" i="4"/>
  <c r="U199" i="4"/>
  <c r="V199" i="4"/>
  <c r="S200" i="4"/>
  <c r="U200" i="4"/>
  <c r="V200" i="4"/>
  <c r="S201" i="4"/>
  <c r="U201" i="4"/>
  <c r="V201" i="4"/>
  <c r="S202" i="4"/>
  <c r="U202" i="4"/>
  <c r="V202" i="4"/>
  <c r="S203" i="4"/>
  <c r="U203" i="4"/>
  <c r="V203" i="4"/>
  <c r="S204" i="4"/>
  <c r="U204" i="4"/>
  <c r="V204" i="4"/>
  <c r="S205" i="4"/>
  <c r="U205" i="4"/>
  <c r="V205" i="4"/>
  <c r="S206" i="4"/>
  <c r="U206" i="4"/>
  <c r="V206" i="4"/>
  <c r="S207" i="4"/>
  <c r="U207" i="4"/>
  <c r="V207" i="4"/>
  <c r="S208" i="4"/>
  <c r="U208" i="4"/>
  <c r="V208" i="4"/>
  <c r="S209" i="4"/>
  <c r="U209" i="4"/>
  <c r="V209" i="4"/>
  <c r="S210" i="4"/>
  <c r="U210" i="4"/>
  <c r="V210" i="4"/>
  <c r="S211" i="4"/>
  <c r="U211" i="4"/>
  <c r="V211" i="4"/>
  <c r="S212" i="4"/>
  <c r="U212" i="4"/>
  <c r="V212" i="4"/>
  <c r="S213" i="4"/>
  <c r="U213" i="4"/>
  <c r="V213" i="4"/>
  <c r="S214" i="4"/>
  <c r="U214" i="4"/>
  <c r="V214" i="4"/>
  <c r="S215" i="4"/>
  <c r="U215" i="4"/>
  <c r="V215" i="4"/>
  <c r="S216" i="4"/>
  <c r="U216" i="4"/>
  <c r="V216" i="4"/>
  <c r="S217" i="4"/>
  <c r="U217" i="4"/>
  <c r="V217" i="4"/>
  <c r="S218" i="4"/>
  <c r="U218" i="4"/>
  <c r="V218" i="4"/>
  <c r="S219" i="4"/>
  <c r="U219" i="4"/>
  <c r="V219" i="4"/>
  <c r="S220" i="4"/>
  <c r="U220" i="4"/>
  <c r="V220" i="4"/>
  <c r="S221" i="4"/>
  <c r="U221" i="4"/>
  <c r="V221" i="4"/>
  <c r="S222" i="4"/>
  <c r="U222" i="4"/>
  <c r="V222" i="4"/>
  <c r="S223" i="4"/>
  <c r="U223" i="4"/>
  <c r="V223" i="4"/>
  <c r="S224" i="4"/>
  <c r="U224" i="4"/>
  <c r="V224" i="4"/>
  <c r="S225" i="4"/>
  <c r="U225" i="4"/>
  <c r="V225" i="4"/>
  <c r="S226" i="4"/>
  <c r="U226" i="4"/>
  <c r="V226" i="4"/>
  <c r="S227" i="4"/>
  <c r="U227" i="4"/>
  <c r="V227" i="4"/>
  <c r="S228" i="4"/>
  <c r="U228" i="4"/>
  <c r="V228" i="4"/>
  <c r="S229" i="4"/>
  <c r="U229" i="4"/>
  <c r="V229" i="4"/>
  <c r="S230" i="4"/>
  <c r="U230" i="4"/>
  <c r="V230" i="4"/>
  <c r="S231" i="4"/>
  <c r="U231" i="4"/>
  <c r="V231" i="4"/>
  <c r="S232" i="4"/>
  <c r="U232" i="4"/>
  <c r="V232" i="4"/>
  <c r="S233" i="4"/>
  <c r="U233" i="4"/>
  <c r="V233" i="4"/>
  <c r="S234" i="4"/>
  <c r="U234" i="4"/>
  <c r="V234" i="4"/>
  <c r="S235" i="4"/>
  <c r="U235" i="4"/>
  <c r="V235" i="4"/>
  <c r="S236" i="4"/>
  <c r="U236" i="4"/>
  <c r="V236" i="4"/>
  <c r="S237" i="4"/>
  <c r="U237" i="4"/>
  <c r="V237" i="4"/>
  <c r="S238" i="4"/>
  <c r="U238" i="4"/>
  <c r="V238" i="4"/>
  <c r="S239" i="4"/>
  <c r="U239" i="4"/>
  <c r="V239" i="4"/>
  <c r="S240" i="4"/>
  <c r="U240" i="4"/>
  <c r="V240" i="4"/>
  <c r="S241" i="4"/>
  <c r="U241" i="4"/>
  <c r="V241" i="4"/>
  <c r="S242" i="4"/>
  <c r="U242" i="4"/>
  <c r="V242" i="4"/>
  <c r="S243" i="4"/>
  <c r="U243" i="4"/>
  <c r="V243" i="4"/>
  <c r="S244" i="4"/>
  <c r="U244" i="4"/>
  <c r="V244" i="4"/>
  <c r="S245" i="4"/>
  <c r="U245" i="4"/>
  <c r="V245" i="4"/>
  <c r="S246" i="4"/>
  <c r="U246" i="4"/>
  <c r="V246" i="4"/>
  <c r="S247" i="4"/>
  <c r="U247" i="4"/>
  <c r="V247" i="4"/>
  <c r="S248" i="4"/>
  <c r="U248" i="4"/>
  <c r="V248" i="4"/>
  <c r="S249" i="4"/>
  <c r="U249" i="4"/>
  <c r="V249" i="4"/>
  <c r="S250" i="4"/>
  <c r="U250" i="4"/>
  <c r="V250" i="4"/>
  <c r="S251" i="4"/>
  <c r="U251" i="4"/>
  <c r="V251" i="4"/>
  <c r="S252" i="4"/>
  <c r="U252" i="4"/>
  <c r="V252" i="4"/>
  <c r="S253" i="4"/>
  <c r="U253" i="4"/>
  <c r="V253" i="4"/>
  <c r="S254" i="4"/>
  <c r="U254" i="4"/>
  <c r="V254" i="4"/>
  <c r="S255" i="4"/>
  <c r="U255" i="4"/>
  <c r="V255" i="4"/>
  <c r="S256" i="4"/>
  <c r="U256" i="4"/>
  <c r="V256" i="4"/>
  <c r="S257" i="4"/>
  <c r="U257" i="4"/>
  <c r="V257" i="4"/>
  <c r="S258" i="4"/>
  <c r="U258" i="4"/>
  <c r="V258" i="4"/>
  <c r="S259" i="4"/>
  <c r="U259" i="4"/>
  <c r="V259" i="4"/>
  <c r="S260" i="4"/>
  <c r="U260" i="4"/>
  <c r="V260" i="4"/>
  <c r="S261" i="4"/>
  <c r="U261" i="4"/>
  <c r="V261" i="4"/>
  <c r="S262" i="4"/>
  <c r="U262" i="4"/>
  <c r="V262" i="4"/>
  <c r="S263" i="4"/>
  <c r="U263" i="4"/>
  <c r="V263" i="4"/>
  <c r="S264" i="4"/>
  <c r="U264" i="4"/>
  <c r="V264" i="4"/>
  <c r="S265" i="4"/>
  <c r="U265" i="4"/>
  <c r="V265" i="4"/>
  <c r="S266" i="4"/>
  <c r="U266" i="4"/>
  <c r="V266" i="4"/>
  <c r="S267" i="4"/>
  <c r="U267" i="4"/>
  <c r="V267" i="4"/>
  <c r="S268" i="4"/>
  <c r="U268" i="4"/>
  <c r="V268" i="4"/>
  <c r="S269" i="4"/>
  <c r="U269" i="4"/>
  <c r="V269" i="4"/>
  <c r="S270" i="4"/>
  <c r="U270" i="4"/>
  <c r="V270" i="4"/>
  <c r="S271" i="4"/>
  <c r="U271" i="4"/>
  <c r="V271" i="4"/>
  <c r="S272" i="4"/>
  <c r="U272" i="4"/>
  <c r="V272" i="4"/>
  <c r="S273" i="4"/>
  <c r="U273" i="4"/>
  <c r="V273" i="4"/>
  <c r="S274" i="4"/>
  <c r="U274" i="4"/>
  <c r="V274" i="4"/>
  <c r="S275" i="4"/>
  <c r="U275" i="4"/>
  <c r="V275" i="4"/>
  <c r="S276" i="4"/>
  <c r="U276" i="4"/>
  <c r="V276" i="4"/>
  <c r="S277" i="4"/>
  <c r="U277" i="4"/>
  <c r="V277" i="4"/>
  <c r="S278" i="4"/>
  <c r="U278" i="4"/>
  <c r="V278" i="4"/>
  <c r="S279" i="4"/>
  <c r="U279" i="4"/>
  <c r="V279" i="4"/>
  <c r="S280" i="4"/>
  <c r="U280" i="4"/>
  <c r="V280" i="4"/>
  <c r="S281" i="4"/>
  <c r="U281" i="4"/>
  <c r="V281" i="4"/>
  <c r="S282" i="4"/>
  <c r="U282" i="4"/>
  <c r="V282" i="4"/>
  <c r="S283" i="4"/>
  <c r="U283" i="4"/>
  <c r="V283" i="4"/>
  <c r="S284" i="4"/>
  <c r="U284" i="4"/>
  <c r="V284" i="4"/>
  <c r="S285" i="4"/>
  <c r="U285" i="4"/>
  <c r="V285" i="4"/>
  <c r="S286" i="4"/>
  <c r="U286" i="4"/>
  <c r="V286" i="4"/>
  <c r="S287" i="4"/>
  <c r="U287" i="4"/>
  <c r="V287" i="4"/>
  <c r="S288" i="4"/>
  <c r="U288" i="4"/>
  <c r="V288" i="4"/>
  <c r="S289" i="4"/>
  <c r="U289" i="4"/>
  <c r="V289" i="4"/>
  <c r="S290" i="4"/>
  <c r="U290" i="4"/>
  <c r="V290" i="4"/>
  <c r="S291" i="4"/>
  <c r="U291" i="4"/>
  <c r="V291" i="4"/>
  <c r="S292" i="4"/>
  <c r="U292" i="4"/>
  <c r="V292" i="4"/>
  <c r="S293" i="4"/>
  <c r="U293" i="4"/>
  <c r="V293" i="4"/>
  <c r="S294" i="4"/>
  <c r="U294" i="4"/>
  <c r="V294" i="4"/>
  <c r="S295" i="4"/>
  <c r="U295" i="4"/>
  <c r="V295" i="4"/>
  <c r="S296" i="4"/>
  <c r="U296" i="4"/>
  <c r="V296" i="4"/>
  <c r="S297" i="4"/>
  <c r="U297" i="4"/>
  <c r="V297" i="4"/>
  <c r="S298" i="4"/>
  <c r="U298" i="4"/>
  <c r="V298" i="4"/>
  <c r="S299" i="4"/>
  <c r="U299" i="4"/>
  <c r="V299" i="4"/>
  <c r="S300" i="4"/>
  <c r="U300" i="4"/>
  <c r="V300" i="4"/>
  <c r="S301" i="4"/>
  <c r="U301" i="4"/>
  <c r="V301" i="4"/>
  <c r="S302" i="4"/>
  <c r="U302" i="4"/>
  <c r="V302" i="4"/>
  <c r="S303" i="4"/>
  <c r="U303" i="4"/>
  <c r="V303" i="4"/>
  <c r="S304" i="4"/>
  <c r="U304" i="4"/>
  <c r="V304" i="4"/>
  <c r="S305" i="4"/>
  <c r="U305" i="4"/>
  <c r="V305" i="4"/>
  <c r="S306" i="4"/>
  <c r="U306" i="4"/>
  <c r="V306" i="4"/>
  <c r="S307" i="4"/>
  <c r="U307" i="4"/>
  <c r="V307" i="4"/>
  <c r="S308" i="4"/>
  <c r="U308" i="4"/>
  <c r="V308" i="4"/>
  <c r="S309" i="4"/>
  <c r="U309" i="4"/>
  <c r="V309" i="4"/>
  <c r="S310" i="4"/>
  <c r="U310" i="4"/>
  <c r="V310" i="4"/>
  <c r="S311" i="4"/>
  <c r="U311" i="4"/>
  <c r="V311" i="4"/>
  <c r="S312" i="4"/>
  <c r="U312" i="4"/>
  <c r="V312" i="4"/>
  <c r="S313" i="4"/>
  <c r="U313" i="4"/>
  <c r="V313" i="4"/>
  <c r="S314" i="4"/>
  <c r="U314" i="4"/>
  <c r="V314" i="4"/>
  <c r="S315" i="4"/>
  <c r="U315" i="4"/>
  <c r="V315" i="4"/>
  <c r="S316" i="4"/>
  <c r="U316" i="4"/>
  <c r="V316" i="4"/>
  <c r="S317" i="4"/>
  <c r="U317" i="4"/>
  <c r="V317" i="4"/>
  <c r="S318" i="4"/>
  <c r="U318" i="4"/>
  <c r="V318" i="4"/>
  <c r="S319" i="4"/>
  <c r="U319" i="4"/>
  <c r="V319" i="4"/>
  <c r="S320" i="4"/>
  <c r="U320" i="4"/>
  <c r="V320" i="4"/>
  <c r="S321" i="4"/>
  <c r="U321" i="4"/>
  <c r="V321" i="4"/>
  <c r="S322" i="4"/>
  <c r="U322" i="4"/>
  <c r="V322" i="4"/>
  <c r="S323" i="4"/>
  <c r="U323" i="4"/>
  <c r="V323" i="4"/>
  <c r="S324" i="4"/>
  <c r="U324" i="4"/>
  <c r="V324" i="4"/>
  <c r="S325" i="4"/>
  <c r="U325" i="4"/>
  <c r="V325" i="4"/>
  <c r="S326" i="4"/>
  <c r="U326" i="4"/>
  <c r="V326" i="4"/>
  <c r="S327" i="4"/>
  <c r="U327" i="4"/>
  <c r="V327" i="4"/>
  <c r="S328" i="4"/>
  <c r="U328" i="4"/>
  <c r="V328" i="4"/>
  <c r="S329" i="4"/>
  <c r="U329" i="4"/>
  <c r="V329" i="4"/>
  <c r="S330" i="4"/>
  <c r="U330" i="4"/>
  <c r="V330" i="4"/>
  <c r="S331" i="4"/>
  <c r="U331" i="4"/>
  <c r="V331" i="4"/>
  <c r="S332" i="4"/>
  <c r="U332" i="4"/>
  <c r="V332" i="4"/>
  <c r="S333" i="4"/>
  <c r="U333" i="4"/>
  <c r="V333" i="4"/>
  <c r="S334" i="4"/>
  <c r="U334" i="4"/>
  <c r="V334" i="4"/>
  <c r="S335" i="4"/>
  <c r="U335" i="4"/>
  <c r="V335" i="4"/>
  <c r="S336" i="4"/>
  <c r="U336" i="4"/>
  <c r="V336" i="4"/>
  <c r="S337" i="4"/>
  <c r="U337" i="4"/>
  <c r="V337" i="4"/>
  <c r="S338" i="4"/>
  <c r="U338" i="4"/>
  <c r="V338" i="4"/>
  <c r="S339" i="4"/>
  <c r="U339" i="4"/>
  <c r="V339" i="4"/>
  <c r="S340" i="4"/>
  <c r="U340" i="4"/>
  <c r="V340" i="4"/>
  <c r="S341" i="4"/>
  <c r="U341" i="4"/>
  <c r="V341" i="4"/>
  <c r="S342" i="4"/>
  <c r="U342" i="4"/>
  <c r="V342" i="4"/>
  <c r="S343" i="4"/>
  <c r="U343" i="4"/>
  <c r="V343" i="4"/>
  <c r="S344" i="4"/>
  <c r="U344" i="4"/>
  <c r="V344" i="4"/>
  <c r="S345" i="4"/>
  <c r="U345" i="4"/>
  <c r="V345" i="4"/>
  <c r="S346" i="4"/>
  <c r="U346" i="4"/>
  <c r="V346" i="4"/>
  <c r="S347" i="4"/>
  <c r="U347" i="4"/>
  <c r="V347" i="4"/>
  <c r="S348" i="4"/>
  <c r="U348" i="4"/>
  <c r="V348" i="4"/>
  <c r="S349" i="4"/>
  <c r="U349" i="4"/>
  <c r="V349" i="4"/>
  <c r="S350" i="4"/>
  <c r="U350" i="4"/>
  <c r="V350" i="4"/>
  <c r="S351" i="4"/>
  <c r="U351" i="4"/>
  <c r="V351" i="4"/>
  <c r="S3" i="4"/>
  <c r="U3" i="4"/>
  <c r="V3" i="4"/>
  <c r="S4" i="4"/>
  <c r="U4" i="4"/>
  <c r="V4" i="4"/>
  <c r="S5" i="4"/>
  <c r="U5" i="4"/>
  <c r="V5" i="4"/>
  <c r="S6" i="4"/>
  <c r="U6" i="4"/>
  <c r="V6" i="4"/>
  <c r="S7" i="4"/>
  <c r="U7" i="4"/>
  <c r="V7" i="4"/>
  <c r="S8" i="4"/>
  <c r="U8" i="4"/>
  <c r="V8" i="4"/>
  <c r="S9" i="4"/>
  <c r="U9" i="4"/>
  <c r="V9" i="4"/>
  <c r="S10" i="4"/>
  <c r="U10" i="4"/>
  <c r="V10" i="4"/>
  <c r="S11" i="4"/>
  <c r="U11" i="4"/>
  <c r="V11" i="4"/>
  <c r="S12" i="4"/>
  <c r="U12" i="4"/>
  <c r="V12" i="4"/>
  <c r="S13" i="4"/>
  <c r="U13" i="4"/>
  <c r="V13" i="4"/>
  <c r="S2" i="4"/>
  <c r="U2" i="4"/>
  <c r="V2" i="4"/>
  <c r="N3" i="4"/>
  <c r="P3" i="4"/>
  <c r="Q3" i="4"/>
  <c r="N4" i="4"/>
  <c r="P4" i="4"/>
  <c r="Q4" i="4"/>
  <c r="N5" i="4"/>
  <c r="P5" i="4"/>
  <c r="Q5" i="4"/>
  <c r="N6" i="4"/>
  <c r="P6" i="4"/>
  <c r="Q6" i="4"/>
  <c r="N7" i="4"/>
  <c r="P7" i="4"/>
  <c r="Q7" i="4"/>
  <c r="N8" i="4"/>
  <c r="P8" i="4"/>
  <c r="Q8" i="4"/>
  <c r="N9" i="4"/>
  <c r="P9" i="4"/>
  <c r="Q9" i="4"/>
  <c r="N10" i="4"/>
  <c r="P10" i="4"/>
  <c r="Q10" i="4"/>
  <c r="N11" i="4"/>
  <c r="P11" i="4"/>
  <c r="Q11" i="4"/>
  <c r="N12" i="4"/>
  <c r="P12" i="4"/>
  <c r="Q12" i="4"/>
  <c r="N13" i="4"/>
  <c r="P13" i="4"/>
  <c r="Q13" i="4"/>
  <c r="N14" i="4"/>
  <c r="P14" i="4"/>
  <c r="Q14" i="4"/>
  <c r="N15" i="4"/>
  <c r="P15" i="4"/>
  <c r="Q15" i="4"/>
  <c r="N16" i="4"/>
  <c r="P16" i="4"/>
  <c r="Q16" i="4"/>
  <c r="N17" i="4"/>
  <c r="P17" i="4"/>
  <c r="Q17" i="4"/>
  <c r="N18" i="4"/>
  <c r="P18" i="4"/>
  <c r="Q18" i="4"/>
  <c r="N19" i="4"/>
  <c r="P19" i="4"/>
  <c r="Q19" i="4"/>
  <c r="N20" i="4"/>
  <c r="P20" i="4"/>
  <c r="Q20" i="4"/>
  <c r="N21" i="4"/>
  <c r="P21" i="4"/>
  <c r="Q21" i="4"/>
  <c r="N22" i="4"/>
  <c r="P22" i="4"/>
  <c r="Q22" i="4"/>
  <c r="N23" i="4"/>
  <c r="P23" i="4"/>
  <c r="Q23" i="4"/>
  <c r="N24" i="4"/>
  <c r="P24" i="4"/>
  <c r="Q24" i="4"/>
  <c r="N25" i="4"/>
  <c r="P25" i="4"/>
  <c r="Q25" i="4"/>
  <c r="N26" i="4"/>
  <c r="P26" i="4"/>
  <c r="Q26" i="4"/>
  <c r="N27" i="4"/>
  <c r="P27" i="4"/>
  <c r="Q27" i="4"/>
  <c r="N28" i="4"/>
  <c r="P28" i="4"/>
  <c r="Q28" i="4"/>
  <c r="N29" i="4"/>
  <c r="P29" i="4"/>
  <c r="Q29" i="4"/>
  <c r="N30" i="4"/>
  <c r="P30" i="4"/>
  <c r="Q30" i="4"/>
  <c r="N31" i="4"/>
  <c r="P31" i="4"/>
  <c r="Q31" i="4"/>
  <c r="N32" i="4"/>
  <c r="P32" i="4"/>
  <c r="Q32" i="4"/>
  <c r="N33" i="4"/>
  <c r="P33" i="4"/>
  <c r="Q33" i="4"/>
  <c r="N34" i="4"/>
  <c r="P34" i="4"/>
  <c r="Q34" i="4"/>
  <c r="N35" i="4"/>
  <c r="P35" i="4"/>
  <c r="Q35" i="4"/>
  <c r="N36" i="4"/>
  <c r="P36" i="4"/>
  <c r="Q36" i="4"/>
  <c r="N37" i="4"/>
  <c r="P37" i="4"/>
  <c r="Q37" i="4"/>
  <c r="N38" i="4"/>
  <c r="P38" i="4"/>
  <c r="Q38" i="4"/>
  <c r="N39" i="4"/>
  <c r="P39" i="4"/>
  <c r="Q39" i="4"/>
  <c r="N40" i="4"/>
  <c r="P40" i="4"/>
  <c r="Q40" i="4"/>
  <c r="N41" i="4"/>
  <c r="P41" i="4"/>
  <c r="Q41" i="4"/>
  <c r="N42" i="4"/>
  <c r="P42" i="4"/>
  <c r="Q42" i="4"/>
  <c r="N43" i="4"/>
  <c r="P43" i="4"/>
  <c r="Q43" i="4"/>
  <c r="N44" i="4"/>
  <c r="P44" i="4"/>
  <c r="Q44" i="4"/>
  <c r="N45" i="4"/>
  <c r="P45" i="4"/>
  <c r="Q45" i="4"/>
  <c r="N46" i="4"/>
  <c r="P46" i="4"/>
  <c r="Q46" i="4"/>
  <c r="N47" i="4"/>
  <c r="P47" i="4"/>
  <c r="Q47" i="4"/>
  <c r="N48" i="4"/>
  <c r="P48" i="4"/>
  <c r="Q48" i="4"/>
  <c r="N49" i="4"/>
  <c r="P49" i="4"/>
  <c r="Q49" i="4"/>
  <c r="N50" i="4"/>
  <c r="P50" i="4"/>
  <c r="Q50" i="4"/>
  <c r="N51" i="4"/>
  <c r="P51" i="4"/>
  <c r="Q51" i="4"/>
  <c r="N52" i="4"/>
  <c r="P52" i="4"/>
  <c r="Q52" i="4"/>
  <c r="N53" i="4"/>
  <c r="P53" i="4"/>
  <c r="Q53" i="4"/>
  <c r="N54" i="4"/>
  <c r="P54" i="4"/>
  <c r="Q54" i="4"/>
  <c r="N55" i="4"/>
  <c r="P55" i="4"/>
  <c r="Q55" i="4"/>
  <c r="N56" i="4"/>
  <c r="P56" i="4"/>
  <c r="Q56" i="4"/>
  <c r="N57" i="4"/>
  <c r="P57" i="4"/>
  <c r="Q57" i="4"/>
  <c r="N58" i="4"/>
  <c r="P58" i="4"/>
  <c r="Q58" i="4"/>
  <c r="N59" i="4"/>
  <c r="P59" i="4"/>
  <c r="Q59" i="4"/>
  <c r="N60" i="4"/>
  <c r="P60" i="4"/>
  <c r="Q60" i="4"/>
  <c r="N61" i="4"/>
  <c r="P61" i="4"/>
  <c r="Q61" i="4"/>
  <c r="N62" i="4"/>
  <c r="P62" i="4"/>
  <c r="Q62" i="4"/>
  <c r="N63" i="4"/>
  <c r="P63" i="4"/>
  <c r="Q63" i="4"/>
  <c r="N64" i="4"/>
  <c r="P64" i="4"/>
  <c r="Q64" i="4"/>
  <c r="N65" i="4"/>
  <c r="P65" i="4"/>
  <c r="Q65" i="4"/>
  <c r="N66" i="4"/>
  <c r="P66" i="4"/>
  <c r="Q66" i="4"/>
  <c r="N67" i="4"/>
  <c r="P67" i="4"/>
  <c r="Q67" i="4"/>
  <c r="N68" i="4"/>
  <c r="P68" i="4"/>
  <c r="Q68" i="4"/>
  <c r="N69" i="4"/>
  <c r="P69" i="4"/>
  <c r="Q69" i="4"/>
  <c r="N70" i="4"/>
  <c r="P70" i="4"/>
  <c r="Q70" i="4"/>
  <c r="N71" i="4"/>
  <c r="P71" i="4"/>
  <c r="Q71" i="4"/>
  <c r="N72" i="4"/>
  <c r="P72" i="4"/>
  <c r="Q72" i="4"/>
  <c r="N73" i="4"/>
  <c r="P73" i="4"/>
  <c r="Q73" i="4"/>
  <c r="N74" i="4"/>
  <c r="P74" i="4"/>
  <c r="Q74" i="4"/>
  <c r="N75" i="4"/>
  <c r="P75" i="4"/>
  <c r="Q75" i="4"/>
  <c r="N76" i="4"/>
  <c r="P76" i="4"/>
  <c r="Q76" i="4"/>
  <c r="N77" i="4"/>
  <c r="P77" i="4"/>
  <c r="Q77" i="4"/>
  <c r="N78" i="4"/>
  <c r="P78" i="4"/>
  <c r="Q78" i="4"/>
  <c r="N79" i="4"/>
  <c r="P79" i="4"/>
  <c r="Q79" i="4"/>
  <c r="N80" i="4"/>
  <c r="P80" i="4"/>
  <c r="Q80" i="4"/>
  <c r="N81" i="4"/>
  <c r="P81" i="4"/>
  <c r="Q81" i="4"/>
  <c r="N82" i="4"/>
  <c r="P82" i="4"/>
  <c r="Q82" i="4"/>
  <c r="N83" i="4"/>
  <c r="P83" i="4"/>
  <c r="Q83" i="4"/>
  <c r="N84" i="4"/>
  <c r="P84" i="4"/>
  <c r="Q84" i="4"/>
  <c r="N85" i="4"/>
  <c r="P85" i="4"/>
  <c r="Q85" i="4"/>
  <c r="N86" i="4"/>
  <c r="P86" i="4"/>
  <c r="Q86" i="4"/>
  <c r="N87" i="4"/>
  <c r="P87" i="4"/>
  <c r="Q87" i="4"/>
  <c r="N88" i="4"/>
  <c r="P88" i="4"/>
  <c r="Q88" i="4"/>
  <c r="N89" i="4"/>
  <c r="P89" i="4"/>
  <c r="Q89" i="4"/>
  <c r="N90" i="4"/>
  <c r="P90" i="4"/>
  <c r="Q90" i="4"/>
  <c r="N91" i="4"/>
  <c r="P91" i="4"/>
  <c r="Q91" i="4"/>
  <c r="N92" i="4"/>
  <c r="P92" i="4"/>
  <c r="Q92" i="4"/>
  <c r="N93" i="4"/>
  <c r="P93" i="4"/>
  <c r="Q93" i="4"/>
  <c r="N94" i="4"/>
  <c r="P94" i="4"/>
  <c r="Q94" i="4"/>
  <c r="N95" i="4"/>
  <c r="P95" i="4"/>
  <c r="Q95" i="4"/>
  <c r="N96" i="4"/>
  <c r="P96" i="4"/>
  <c r="Q96" i="4"/>
  <c r="N97" i="4"/>
  <c r="P97" i="4"/>
  <c r="Q97" i="4"/>
  <c r="N98" i="4"/>
  <c r="P98" i="4"/>
  <c r="Q98" i="4"/>
  <c r="N99" i="4"/>
  <c r="P99" i="4"/>
  <c r="Q99" i="4"/>
  <c r="N100" i="4"/>
  <c r="P100" i="4"/>
  <c r="Q100" i="4"/>
  <c r="N101" i="4"/>
  <c r="P101" i="4"/>
  <c r="Q101" i="4"/>
  <c r="N102" i="4"/>
  <c r="P102" i="4"/>
  <c r="Q102" i="4"/>
  <c r="N103" i="4"/>
  <c r="P103" i="4"/>
  <c r="Q103" i="4"/>
  <c r="N104" i="4"/>
  <c r="P104" i="4"/>
  <c r="Q104" i="4"/>
  <c r="N105" i="4"/>
  <c r="P105" i="4"/>
  <c r="Q105" i="4"/>
  <c r="N106" i="4"/>
  <c r="P106" i="4"/>
  <c r="Q106" i="4"/>
  <c r="N107" i="4"/>
  <c r="P107" i="4"/>
  <c r="Q107" i="4"/>
  <c r="N108" i="4"/>
  <c r="P108" i="4"/>
  <c r="Q108" i="4"/>
  <c r="N109" i="4"/>
  <c r="P109" i="4"/>
  <c r="Q109" i="4"/>
  <c r="N110" i="4"/>
  <c r="P110" i="4"/>
  <c r="Q110" i="4"/>
  <c r="N111" i="4"/>
  <c r="P111" i="4"/>
  <c r="Q111" i="4"/>
  <c r="N112" i="4"/>
  <c r="P112" i="4"/>
  <c r="Q112" i="4"/>
  <c r="N113" i="4"/>
  <c r="P113" i="4"/>
  <c r="Q113" i="4"/>
  <c r="N114" i="4"/>
  <c r="P114" i="4"/>
  <c r="Q114" i="4"/>
  <c r="N115" i="4"/>
  <c r="P115" i="4"/>
  <c r="Q115" i="4"/>
  <c r="N116" i="4"/>
  <c r="P116" i="4"/>
  <c r="Q116" i="4"/>
  <c r="N117" i="4"/>
  <c r="P117" i="4"/>
  <c r="Q117" i="4"/>
  <c r="N118" i="4"/>
  <c r="P118" i="4"/>
  <c r="Q118" i="4"/>
  <c r="N119" i="4"/>
  <c r="P119" i="4"/>
  <c r="Q119" i="4"/>
  <c r="N120" i="4"/>
  <c r="P120" i="4"/>
  <c r="Q120" i="4"/>
  <c r="N121" i="4"/>
  <c r="P121" i="4"/>
  <c r="Q121" i="4"/>
  <c r="N122" i="4"/>
  <c r="P122" i="4"/>
  <c r="Q122" i="4"/>
  <c r="N123" i="4"/>
  <c r="P123" i="4"/>
  <c r="Q123" i="4"/>
  <c r="N124" i="4"/>
  <c r="P124" i="4"/>
  <c r="Q124" i="4"/>
  <c r="N125" i="4"/>
  <c r="P125" i="4"/>
  <c r="Q125" i="4"/>
  <c r="N126" i="4"/>
  <c r="P126" i="4"/>
  <c r="Q126" i="4"/>
  <c r="N127" i="4"/>
  <c r="P127" i="4"/>
  <c r="Q127" i="4"/>
  <c r="N128" i="4"/>
  <c r="P128" i="4"/>
  <c r="Q128" i="4"/>
  <c r="N129" i="4"/>
  <c r="P129" i="4"/>
  <c r="Q129" i="4"/>
  <c r="N130" i="4"/>
  <c r="P130" i="4"/>
  <c r="Q130" i="4"/>
  <c r="N131" i="4"/>
  <c r="P131" i="4"/>
  <c r="Q131" i="4"/>
  <c r="N132" i="4"/>
  <c r="P132" i="4"/>
  <c r="Q132" i="4"/>
  <c r="N133" i="4"/>
  <c r="P133" i="4"/>
  <c r="Q133" i="4"/>
  <c r="N134" i="4"/>
  <c r="P134" i="4"/>
  <c r="Q134" i="4"/>
  <c r="N135" i="4"/>
  <c r="P135" i="4"/>
  <c r="Q135" i="4"/>
  <c r="N136" i="4"/>
  <c r="P136" i="4"/>
  <c r="Q136" i="4"/>
  <c r="N137" i="4"/>
  <c r="P137" i="4"/>
  <c r="Q137" i="4"/>
  <c r="N138" i="4"/>
  <c r="P138" i="4"/>
  <c r="Q138" i="4"/>
  <c r="N139" i="4"/>
  <c r="P139" i="4"/>
  <c r="Q139" i="4"/>
  <c r="N140" i="4"/>
  <c r="P140" i="4"/>
  <c r="Q140" i="4"/>
  <c r="N141" i="4"/>
  <c r="P141" i="4"/>
  <c r="Q141" i="4"/>
  <c r="N142" i="4"/>
  <c r="P142" i="4"/>
  <c r="Q142" i="4"/>
  <c r="N143" i="4"/>
  <c r="P143" i="4"/>
  <c r="Q143" i="4"/>
  <c r="N144" i="4"/>
  <c r="P144" i="4"/>
  <c r="Q144" i="4"/>
  <c r="N145" i="4"/>
  <c r="P145" i="4"/>
  <c r="Q145" i="4"/>
  <c r="N146" i="4"/>
  <c r="P146" i="4"/>
  <c r="Q146" i="4"/>
  <c r="N147" i="4"/>
  <c r="P147" i="4"/>
  <c r="Q147" i="4"/>
  <c r="N148" i="4"/>
  <c r="P148" i="4"/>
  <c r="Q148" i="4"/>
  <c r="N149" i="4"/>
  <c r="P149" i="4"/>
  <c r="Q149" i="4"/>
  <c r="N150" i="4"/>
  <c r="P150" i="4"/>
  <c r="Q150" i="4"/>
  <c r="N151" i="4"/>
  <c r="P151" i="4"/>
  <c r="Q151" i="4"/>
  <c r="N152" i="4"/>
  <c r="P152" i="4"/>
  <c r="Q152" i="4"/>
  <c r="N153" i="4"/>
  <c r="P153" i="4"/>
  <c r="Q153" i="4"/>
  <c r="N154" i="4"/>
  <c r="P154" i="4"/>
  <c r="Q154" i="4"/>
  <c r="N155" i="4"/>
  <c r="P155" i="4"/>
  <c r="Q155" i="4"/>
  <c r="N156" i="4"/>
  <c r="P156" i="4"/>
  <c r="Q156" i="4"/>
  <c r="N157" i="4"/>
  <c r="P157" i="4"/>
  <c r="Q157" i="4"/>
  <c r="N158" i="4"/>
  <c r="P158" i="4"/>
  <c r="Q158" i="4"/>
  <c r="N159" i="4"/>
  <c r="P159" i="4"/>
  <c r="Q159" i="4"/>
  <c r="N160" i="4"/>
  <c r="P160" i="4"/>
  <c r="Q160" i="4"/>
  <c r="N161" i="4"/>
  <c r="P161" i="4"/>
  <c r="Q161" i="4"/>
  <c r="N162" i="4"/>
  <c r="P162" i="4"/>
  <c r="Q162" i="4"/>
  <c r="N163" i="4"/>
  <c r="P163" i="4"/>
  <c r="Q163" i="4"/>
  <c r="N164" i="4"/>
  <c r="P164" i="4"/>
  <c r="Q164" i="4"/>
  <c r="N165" i="4"/>
  <c r="P165" i="4"/>
  <c r="Q165" i="4"/>
  <c r="N166" i="4"/>
  <c r="P166" i="4"/>
  <c r="Q166" i="4"/>
  <c r="N167" i="4"/>
  <c r="P167" i="4"/>
  <c r="Q167" i="4"/>
  <c r="N168" i="4"/>
  <c r="P168" i="4"/>
  <c r="Q168" i="4"/>
  <c r="N169" i="4"/>
  <c r="P169" i="4"/>
  <c r="Q169" i="4"/>
  <c r="N170" i="4"/>
  <c r="P170" i="4"/>
  <c r="Q170" i="4"/>
  <c r="N171" i="4"/>
  <c r="P171" i="4"/>
  <c r="Q171" i="4"/>
  <c r="N172" i="4"/>
  <c r="P172" i="4"/>
  <c r="Q172" i="4"/>
  <c r="N173" i="4"/>
  <c r="P173" i="4"/>
  <c r="Q173" i="4"/>
  <c r="N174" i="4"/>
  <c r="P174" i="4"/>
  <c r="Q174" i="4"/>
  <c r="N175" i="4"/>
  <c r="P175" i="4"/>
  <c r="Q175" i="4"/>
  <c r="N176" i="4"/>
  <c r="P176" i="4"/>
  <c r="Q176" i="4"/>
  <c r="N177" i="4"/>
  <c r="P177" i="4"/>
  <c r="Q177" i="4"/>
  <c r="N178" i="4"/>
  <c r="P178" i="4"/>
  <c r="Q178" i="4"/>
  <c r="N179" i="4"/>
  <c r="P179" i="4"/>
  <c r="Q179" i="4"/>
  <c r="N180" i="4"/>
  <c r="P180" i="4"/>
  <c r="Q180" i="4"/>
  <c r="N181" i="4"/>
  <c r="P181" i="4"/>
  <c r="Q181" i="4"/>
  <c r="N182" i="4"/>
  <c r="P182" i="4"/>
  <c r="Q182" i="4"/>
  <c r="N183" i="4"/>
  <c r="P183" i="4"/>
  <c r="Q183" i="4"/>
  <c r="N184" i="4"/>
  <c r="P184" i="4"/>
  <c r="Q184" i="4"/>
  <c r="N185" i="4"/>
  <c r="P185" i="4"/>
  <c r="Q185" i="4"/>
  <c r="N186" i="4"/>
  <c r="P186" i="4"/>
  <c r="Q186" i="4"/>
  <c r="N187" i="4"/>
  <c r="P187" i="4"/>
  <c r="Q187" i="4"/>
  <c r="N188" i="4"/>
  <c r="P188" i="4"/>
  <c r="Q188" i="4"/>
  <c r="N189" i="4"/>
  <c r="P189" i="4"/>
  <c r="Q189" i="4"/>
  <c r="N190" i="4"/>
  <c r="P190" i="4"/>
  <c r="Q190" i="4"/>
  <c r="N191" i="4"/>
  <c r="P191" i="4"/>
  <c r="Q191" i="4"/>
  <c r="N192" i="4"/>
  <c r="P192" i="4"/>
  <c r="Q192" i="4"/>
  <c r="N193" i="4"/>
  <c r="P193" i="4"/>
  <c r="Q193" i="4"/>
  <c r="N194" i="4"/>
  <c r="P194" i="4"/>
  <c r="Q194" i="4"/>
  <c r="N195" i="4"/>
  <c r="P195" i="4"/>
  <c r="Q195" i="4"/>
  <c r="N196" i="4"/>
  <c r="P196" i="4"/>
  <c r="Q196" i="4"/>
  <c r="N197" i="4"/>
  <c r="P197" i="4"/>
  <c r="Q197" i="4"/>
  <c r="N198" i="4"/>
  <c r="P198" i="4"/>
  <c r="Q198" i="4"/>
  <c r="N199" i="4"/>
  <c r="P199" i="4"/>
  <c r="Q199" i="4"/>
  <c r="N200" i="4"/>
  <c r="P200" i="4"/>
  <c r="Q200" i="4"/>
  <c r="N201" i="4"/>
  <c r="P201" i="4"/>
  <c r="Q201" i="4"/>
  <c r="N202" i="4"/>
  <c r="P202" i="4"/>
  <c r="Q202" i="4"/>
  <c r="N203" i="4"/>
  <c r="P203" i="4"/>
  <c r="Q203" i="4"/>
  <c r="N204" i="4"/>
  <c r="P204" i="4"/>
  <c r="Q204" i="4"/>
  <c r="N205" i="4"/>
  <c r="P205" i="4"/>
  <c r="Q205" i="4"/>
  <c r="N206" i="4"/>
  <c r="P206" i="4"/>
  <c r="Q206" i="4"/>
  <c r="N207" i="4"/>
  <c r="P207" i="4"/>
  <c r="Q207" i="4"/>
  <c r="N208" i="4"/>
  <c r="P208" i="4"/>
  <c r="Q208" i="4"/>
  <c r="N209" i="4"/>
  <c r="P209" i="4"/>
  <c r="Q209" i="4"/>
  <c r="N210" i="4"/>
  <c r="P210" i="4"/>
  <c r="Q210" i="4"/>
  <c r="N211" i="4"/>
  <c r="P211" i="4"/>
  <c r="Q211" i="4"/>
  <c r="N212" i="4"/>
  <c r="P212" i="4"/>
  <c r="Q212" i="4"/>
  <c r="N213" i="4"/>
  <c r="P213" i="4"/>
  <c r="Q213" i="4"/>
  <c r="N214" i="4"/>
  <c r="P214" i="4"/>
  <c r="Q214" i="4"/>
  <c r="N215" i="4"/>
  <c r="P215" i="4"/>
  <c r="Q215" i="4"/>
  <c r="N216" i="4"/>
  <c r="P216" i="4"/>
  <c r="Q216" i="4"/>
  <c r="N217" i="4"/>
  <c r="P217" i="4"/>
  <c r="Q217" i="4"/>
  <c r="N218" i="4"/>
  <c r="P218" i="4"/>
  <c r="Q218" i="4"/>
  <c r="N219" i="4"/>
  <c r="P219" i="4"/>
  <c r="Q219" i="4"/>
  <c r="N220" i="4"/>
  <c r="P220" i="4"/>
  <c r="Q220" i="4"/>
  <c r="N221" i="4"/>
  <c r="P221" i="4"/>
  <c r="Q221" i="4"/>
  <c r="N222" i="4"/>
  <c r="P222" i="4"/>
  <c r="Q222" i="4"/>
  <c r="N223" i="4"/>
  <c r="P223" i="4"/>
  <c r="Q223" i="4"/>
  <c r="N224" i="4"/>
  <c r="P224" i="4"/>
  <c r="Q224" i="4"/>
  <c r="N225" i="4"/>
  <c r="P225" i="4"/>
  <c r="Q225" i="4"/>
  <c r="N226" i="4"/>
  <c r="P226" i="4"/>
  <c r="Q226" i="4"/>
  <c r="N227" i="4"/>
  <c r="P227" i="4"/>
  <c r="Q227" i="4"/>
  <c r="N228" i="4"/>
  <c r="P228" i="4"/>
  <c r="Q228" i="4"/>
  <c r="N229" i="4"/>
  <c r="P229" i="4"/>
  <c r="Q229" i="4"/>
  <c r="N230" i="4"/>
  <c r="P230" i="4"/>
  <c r="Q230" i="4"/>
  <c r="N231" i="4"/>
  <c r="P231" i="4"/>
  <c r="Q231" i="4"/>
  <c r="N232" i="4"/>
  <c r="P232" i="4"/>
  <c r="Q232" i="4"/>
  <c r="N233" i="4"/>
  <c r="P233" i="4"/>
  <c r="Q233" i="4"/>
  <c r="N234" i="4"/>
  <c r="P234" i="4"/>
  <c r="Q234" i="4"/>
  <c r="N235" i="4"/>
  <c r="P235" i="4"/>
  <c r="Q235" i="4"/>
  <c r="N236" i="4"/>
  <c r="P236" i="4"/>
  <c r="Q236" i="4"/>
  <c r="N237" i="4"/>
  <c r="P237" i="4"/>
  <c r="Q237" i="4"/>
  <c r="N238" i="4"/>
  <c r="P238" i="4"/>
  <c r="Q238" i="4"/>
  <c r="N239" i="4"/>
  <c r="P239" i="4"/>
  <c r="Q239" i="4"/>
  <c r="N240" i="4"/>
  <c r="P240" i="4"/>
  <c r="Q240" i="4"/>
  <c r="N241" i="4"/>
  <c r="P241" i="4"/>
  <c r="Q241" i="4"/>
  <c r="N242" i="4"/>
  <c r="P242" i="4"/>
  <c r="Q242" i="4"/>
  <c r="N243" i="4"/>
  <c r="P243" i="4"/>
  <c r="Q243" i="4"/>
  <c r="N244" i="4"/>
  <c r="P244" i="4"/>
  <c r="Q244" i="4"/>
  <c r="N245" i="4"/>
  <c r="P245" i="4"/>
  <c r="Q245" i="4"/>
  <c r="N246" i="4"/>
  <c r="P246" i="4"/>
  <c r="Q246" i="4"/>
  <c r="N247" i="4"/>
  <c r="P247" i="4"/>
  <c r="Q247" i="4"/>
  <c r="N248" i="4"/>
  <c r="P248" i="4"/>
  <c r="Q248" i="4"/>
  <c r="N249" i="4"/>
  <c r="P249" i="4"/>
  <c r="Q249" i="4"/>
  <c r="N250" i="4"/>
  <c r="P250" i="4"/>
  <c r="Q250" i="4"/>
  <c r="N251" i="4"/>
  <c r="P251" i="4"/>
  <c r="Q251" i="4"/>
  <c r="N252" i="4"/>
  <c r="P252" i="4"/>
  <c r="Q252" i="4"/>
  <c r="N253" i="4"/>
  <c r="P253" i="4"/>
  <c r="Q253" i="4"/>
  <c r="N254" i="4"/>
  <c r="P254" i="4"/>
  <c r="Q254" i="4"/>
  <c r="N255" i="4"/>
  <c r="P255" i="4"/>
  <c r="Q255" i="4"/>
  <c r="N256" i="4"/>
  <c r="P256" i="4"/>
  <c r="Q256" i="4"/>
  <c r="N257" i="4"/>
  <c r="P257" i="4"/>
  <c r="Q257" i="4"/>
  <c r="N258" i="4"/>
  <c r="P258" i="4"/>
  <c r="Q258" i="4"/>
  <c r="N259" i="4"/>
  <c r="P259" i="4"/>
  <c r="Q259" i="4"/>
  <c r="N260" i="4"/>
  <c r="P260" i="4"/>
  <c r="Q260" i="4"/>
  <c r="N261" i="4"/>
  <c r="P261" i="4"/>
  <c r="Q261" i="4"/>
  <c r="N262" i="4"/>
  <c r="P262" i="4"/>
  <c r="Q262" i="4"/>
  <c r="N263" i="4"/>
  <c r="P263" i="4"/>
  <c r="Q263" i="4"/>
  <c r="N264" i="4"/>
  <c r="P264" i="4"/>
  <c r="Q264" i="4"/>
  <c r="N265" i="4"/>
  <c r="P265" i="4"/>
  <c r="Q265" i="4"/>
  <c r="N266" i="4"/>
  <c r="P266" i="4"/>
  <c r="Q266" i="4"/>
  <c r="N267" i="4"/>
  <c r="P267" i="4"/>
  <c r="Q267" i="4"/>
  <c r="N268" i="4"/>
  <c r="P268" i="4"/>
  <c r="Q268" i="4"/>
  <c r="N269" i="4"/>
  <c r="P269" i="4"/>
  <c r="Q269" i="4"/>
  <c r="N270" i="4"/>
  <c r="P270" i="4"/>
  <c r="Q270" i="4"/>
  <c r="N271" i="4"/>
  <c r="P271" i="4"/>
  <c r="Q271" i="4"/>
  <c r="N272" i="4"/>
  <c r="P272" i="4"/>
  <c r="Q272" i="4"/>
  <c r="N273" i="4"/>
  <c r="P273" i="4"/>
  <c r="Q273" i="4"/>
  <c r="N274" i="4"/>
  <c r="P274" i="4"/>
  <c r="Q274" i="4"/>
  <c r="N275" i="4"/>
  <c r="P275" i="4"/>
  <c r="Q275" i="4"/>
  <c r="N276" i="4"/>
  <c r="P276" i="4"/>
  <c r="Q276" i="4"/>
  <c r="N277" i="4"/>
  <c r="P277" i="4"/>
  <c r="Q277" i="4"/>
  <c r="N278" i="4"/>
  <c r="P278" i="4"/>
  <c r="Q278" i="4"/>
  <c r="N279" i="4"/>
  <c r="P279" i="4"/>
  <c r="Q279" i="4"/>
  <c r="N280" i="4"/>
  <c r="P280" i="4"/>
  <c r="Q280" i="4"/>
  <c r="N281" i="4"/>
  <c r="P281" i="4"/>
  <c r="Q281" i="4"/>
  <c r="N282" i="4"/>
  <c r="P282" i="4"/>
  <c r="Q282" i="4"/>
  <c r="N283" i="4"/>
  <c r="P283" i="4"/>
  <c r="Q283" i="4"/>
  <c r="N284" i="4"/>
  <c r="P284" i="4"/>
  <c r="Q284" i="4"/>
  <c r="N285" i="4"/>
  <c r="P285" i="4"/>
  <c r="Q285" i="4"/>
  <c r="N286" i="4"/>
  <c r="P286" i="4"/>
  <c r="Q286" i="4"/>
  <c r="N287" i="4"/>
  <c r="P287" i="4"/>
  <c r="Q287" i="4"/>
  <c r="N288" i="4"/>
  <c r="P288" i="4"/>
  <c r="Q288" i="4"/>
  <c r="N289" i="4"/>
  <c r="P289" i="4"/>
  <c r="Q289" i="4"/>
  <c r="N290" i="4"/>
  <c r="P290" i="4"/>
  <c r="Q290" i="4"/>
  <c r="N291" i="4"/>
  <c r="P291" i="4"/>
  <c r="Q291" i="4"/>
  <c r="N292" i="4"/>
  <c r="P292" i="4"/>
  <c r="Q292" i="4"/>
  <c r="N293" i="4"/>
  <c r="P293" i="4"/>
  <c r="Q293" i="4"/>
  <c r="N294" i="4"/>
  <c r="P294" i="4"/>
  <c r="Q294" i="4"/>
  <c r="N295" i="4"/>
  <c r="P295" i="4"/>
  <c r="Q295" i="4"/>
  <c r="N296" i="4"/>
  <c r="P296" i="4"/>
  <c r="Q296" i="4"/>
  <c r="N297" i="4"/>
  <c r="P297" i="4"/>
  <c r="Q297" i="4"/>
  <c r="N298" i="4"/>
  <c r="P298" i="4"/>
  <c r="Q298" i="4"/>
  <c r="N299" i="4"/>
  <c r="P299" i="4"/>
  <c r="Q299" i="4"/>
  <c r="N300" i="4"/>
  <c r="P300" i="4"/>
  <c r="Q300" i="4"/>
  <c r="N301" i="4"/>
  <c r="P301" i="4"/>
  <c r="Q301" i="4"/>
  <c r="N302" i="4"/>
  <c r="P302" i="4"/>
  <c r="Q302" i="4"/>
  <c r="N303" i="4"/>
  <c r="P303" i="4"/>
  <c r="Q303" i="4"/>
  <c r="N304" i="4"/>
  <c r="P304" i="4"/>
  <c r="Q304" i="4"/>
  <c r="N305" i="4"/>
  <c r="P305" i="4"/>
  <c r="Q305" i="4"/>
  <c r="N306" i="4"/>
  <c r="P306" i="4"/>
  <c r="Q306" i="4"/>
  <c r="N307" i="4"/>
  <c r="P307" i="4"/>
  <c r="Q307" i="4"/>
  <c r="N308" i="4"/>
  <c r="P308" i="4"/>
  <c r="Q308" i="4"/>
  <c r="N309" i="4"/>
  <c r="P309" i="4"/>
  <c r="Q309" i="4"/>
  <c r="N310" i="4"/>
  <c r="P310" i="4"/>
  <c r="Q310" i="4"/>
  <c r="N311" i="4"/>
  <c r="P311" i="4"/>
  <c r="Q311" i="4"/>
  <c r="N312" i="4"/>
  <c r="P312" i="4"/>
  <c r="Q312" i="4"/>
  <c r="N313" i="4"/>
  <c r="P313" i="4"/>
  <c r="Q313" i="4"/>
  <c r="N314" i="4"/>
  <c r="P314" i="4"/>
  <c r="Q314" i="4"/>
  <c r="N315" i="4"/>
  <c r="P315" i="4"/>
  <c r="Q315" i="4"/>
  <c r="N316" i="4"/>
  <c r="P316" i="4"/>
  <c r="Q316" i="4"/>
  <c r="N317" i="4"/>
  <c r="P317" i="4"/>
  <c r="Q317" i="4"/>
  <c r="N318" i="4"/>
  <c r="P318" i="4"/>
  <c r="Q318" i="4"/>
  <c r="N319" i="4"/>
  <c r="P319" i="4"/>
  <c r="Q319" i="4"/>
  <c r="N320" i="4"/>
  <c r="P320" i="4"/>
  <c r="Q320" i="4"/>
  <c r="N321" i="4"/>
  <c r="P321" i="4"/>
  <c r="Q321" i="4"/>
  <c r="N322" i="4"/>
  <c r="P322" i="4"/>
  <c r="Q322" i="4"/>
  <c r="N323" i="4"/>
  <c r="P323" i="4"/>
  <c r="Q323" i="4"/>
  <c r="N324" i="4"/>
  <c r="P324" i="4"/>
  <c r="Q324" i="4"/>
  <c r="N325" i="4"/>
  <c r="P325" i="4"/>
  <c r="Q325" i="4"/>
  <c r="N326" i="4"/>
  <c r="P326" i="4"/>
  <c r="Q326" i="4"/>
  <c r="N327" i="4"/>
  <c r="P327" i="4"/>
  <c r="Q327" i="4"/>
  <c r="N328" i="4"/>
  <c r="P328" i="4"/>
  <c r="Q328" i="4"/>
  <c r="N329" i="4"/>
  <c r="P329" i="4"/>
  <c r="Q329" i="4"/>
  <c r="N330" i="4"/>
  <c r="P330" i="4"/>
  <c r="Q330" i="4"/>
  <c r="N331" i="4"/>
  <c r="P331" i="4"/>
  <c r="Q331" i="4"/>
  <c r="N332" i="4"/>
  <c r="P332" i="4"/>
  <c r="Q332" i="4"/>
  <c r="N333" i="4"/>
  <c r="P333" i="4"/>
  <c r="Q333" i="4"/>
  <c r="N334" i="4"/>
  <c r="P334" i="4"/>
  <c r="Q334" i="4"/>
  <c r="N335" i="4"/>
  <c r="P335" i="4"/>
  <c r="Q335" i="4"/>
  <c r="N336" i="4"/>
  <c r="P336" i="4"/>
  <c r="Q336" i="4"/>
  <c r="N337" i="4"/>
  <c r="P337" i="4"/>
  <c r="Q337" i="4"/>
  <c r="N338" i="4"/>
  <c r="P338" i="4"/>
  <c r="Q338" i="4"/>
  <c r="N339" i="4"/>
  <c r="P339" i="4"/>
  <c r="Q339" i="4"/>
  <c r="N340" i="4"/>
  <c r="P340" i="4"/>
  <c r="Q340" i="4"/>
  <c r="N341" i="4"/>
  <c r="P341" i="4"/>
  <c r="Q341" i="4"/>
  <c r="N342" i="4"/>
  <c r="P342" i="4"/>
  <c r="Q342" i="4"/>
  <c r="N343" i="4"/>
  <c r="P343" i="4"/>
  <c r="Q343" i="4"/>
  <c r="N344" i="4"/>
  <c r="P344" i="4"/>
  <c r="Q344" i="4"/>
  <c r="N345" i="4"/>
  <c r="P345" i="4"/>
  <c r="Q345" i="4"/>
  <c r="N346" i="4"/>
  <c r="P346" i="4"/>
  <c r="Q346" i="4"/>
  <c r="N347" i="4"/>
  <c r="P347" i="4"/>
  <c r="Q347" i="4"/>
  <c r="N348" i="4"/>
  <c r="P348" i="4"/>
  <c r="Q348" i="4"/>
  <c r="N349" i="4"/>
  <c r="P349" i="4"/>
  <c r="Q349" i="4"/>
  <c r="N350" i="4"/>
  <c r="P350" i="4"/>
  <c r="Q350" i="4"/>
  <c r="N351" i="4"/>
  <c r="P351" i="4"/>
  <c r="Q351" i="4"/>
  <c r="N2" i="4"/>
  <c r="P2" i="4"/>
  <c r="Q2" i="4"/>
  <c r="I3" i="4"/>
  <c r="K3" i="4"/>
  <c r="L3" i="4"/>
  <c r="I4" i="4"/>
  <c r="K4" i="4"/>
  <c r="L4" i="4"/>
  <c r="I5" i="4"/>
  <c r="K5" i="4"/>
  <c r="L5" i="4"/>
  <c r="I6" i="4"/>
  <c r="K6" i="4"/>
  <c r="L6" i="4"/>
  <c r="I7" i="4"/>
  <c r="K7" i="4"/>
  <c r="L7" i="4"/>
  <c r="I8" i="4"/>
  <c r="K8" i="4"/>
  <c r="L8" i="4"/>
  <c r="I9" i="4"/>
  <c r="K9" i="4"/>
  <c r="L9" i="4"/>
  <c r="I10" i="4"/>
  <c r="K10" i="4"/>
  <c r="L10" i="4"/>
  <c r="I11" i="4"/>
  <c r="K11" i="4"/>
  <c r="L11" i="4"/>
  <c r="I12" i="4"/>
  <c r="K12" i="4"/>
  <c r="L12" i="4"/>
  <c r="I13" i="4"/>
  <c r="K13" i="4"/>
  <c r="L13" i="4"/>
  <c r="I14" i="4"/>
  <c r="K14" i="4"/>
  <c r="L14" i="4"/>
  <c r="I15" i="4"/>
  <c r="K15" i="4"/>
  <c r="L15" i="4"/>
  <c r="I16" i="4"/>
  <c r="K16" i="4"/>
  <c r="L16" i="4"/>
  <c r="I17" i="4"/>
  <c r="K17" i="4"/>
  <c r="L17" i="4"/>
  <c r="I18" i="4"/>
  <c r="K18" i="4"/>
  <c r="L18" i="4"/>
  <c r="I19" i="4"/>
  <c r="K19" i="4"/>
  <c r="L19" i="4"/>
  <c r="I20" i="4"/>
  <c r="K20" i="4"/>
  <c r="L20" i="4"/>
  <c r="I21" i="4"/>
  <c r="K21" i="4"/>
  <c r="L21" i="4"/>
  <c r="I22" i="4"/>
  <c r="K22" i="4"/>
  <c r="L22" i="4"/>
  <c r="I23" i="4"/>
  <c r="K23" i="4"/>
  <c r="L23" i="4"/>
  <c r="I24" i="4"/>
  <c r="K24" i="4"/>
  <c r="L24" i="4"/>
  <c r="I25" i="4"/>
  <c r="K25" i="4"/>
  <c r="L25" i="4"/>
  <c r="I26" i="4"/>
  <c r="K26" i="4"/>
  <c r="L26" i="4"/>
  <c r="I27" i="4"/>
  <c r="K27" i="4"/>
  <c r="L27" i="4"/>
  <c r="I28" i="4"/>
  <c r="K28" i="4"/>
  <c r="L28" i="4"/>
  <c r="I29" i="4"/>
  <c r="K29" i="4"/>
  <c r="L29" i="4"/>
  <c r="I30" i="4"/>
  <c r="K30" i="4"/>
  <c r="L30" i="4"/>
  <c r="I31" i="4"/>
  <c r="K31" i="4"/>
  <c r="L31" i="4"/>
  <c r="I32" i="4"/>
  <c r="K32" i="4"/>
  <c r="L32" i="4"/>
  <c r="I33" i="4"/>
  <c r="K33" i="4"/>
  <c r="L33" i="4"/>
  <c r="I34" i="4"/>
  <c r="K34" i="4"/>
  <c r="L34" i="4"/>
  <c r="I35" i="4"/>
  <c r="K35" i="4"/>
  <c r="L35" i="4"/>
  <c r="I36" i="4"/>
  <c r="K36" i="4"/>
  <c r="L36" i="4"/>
  <c r="I37" i="4"/>
  <c r="K37" i="4"/>
  <c r="L37" i="4"/>
  <c r="I38" i="4"/>
  <c r="K38" i="4"/>
  <c r="L38" i="4"/>
  <c r="I39" i="4"/>
  <c r="K39" i="4"/>
  <c r="L39" i="4"/>
  <c r="I40" i="4"/>
  <c r="K40" i="4"/>
  <c r="L40" i="4"/>
  <c r="I41" i="4"/>
  <c r="K41" i="4"/>
  <c r="L41" i="4"/>
  <c r="I42" i="4"/>
  <c r="K42" i="4"/>
  <c r="L42" i="4"/>
  <c r="I43" i="4"/>
  <c r="K43" i="4"/>
  <c r="L43" i="4"/>
  <c r="I44" i="4"/>
  <c r="K44" i="4"/>
  <c r="L44" i="4"/>
  <c r="I45" i="4"/>
  <c r="K45" i="4"/>
  <c r="L45" i="4"/>
  <c r="I46" i="4"/>
  <c r="K46" i="4"/>
  <c r="L46" i="4"/>
  <c r="I47" i="4"/>
  <c r="K47" i="4"/>
  <c r="L47" i="4"/>
  <c r="I48" i="4"/>
  <c r="K48" i="4"/>
  <c r="L48" i="4"/>
  <c r="I49" i="4"/>
  <c r="K49" i="4"/>
  <c r="L49" i="4"/>
  <c r="I50" i="4"/>
  <c r="K50" i="4"/>
  <c r="L50" i="4"/>
  <c r="I51" i="4"/>
  <c r="K51" i="4"/>
  <c r="L51" i="4"/>
  <c r="I52" i="4"/>
  <c r="K52" i="4"/>
  <c r="L52" i="4"/>
  <c r="I53" i="4"/>
  <c r="K53" i="4"/>
  <c r="L53" i="4"/>
  <c r="I54" i="4"/>
  <c r="K54" i="4"/>
  <c r="L54" i="4"/>
  <c r="I55" i="4"/>
  <c r="K55" i="4"/>
  <c r="L55" i="4"/>
  <c r="I56" i="4"/>
  <c r="K56" i="4"/>
  <c r="L56" i="4"/>
  <c r="I57" i="4"/>
  <c r="K57" i="4"/>
  <c r="L57" i="4"/>
  <c r="I58" i="4"/>
  <c r="K58" i="4"/>
  <c r="L58" i="4"/>
  <c r="I59" i="4"/>
  <c r="K59" i="4"/>
  <c r="L59" i="4"/>
  <c r="I60" i="4"/>
  <c r="K60" i="4"/>
  <c r="L60" i="4"/>
  <c r="I61" i="4"/>
  <c r="K61" i="4"/>
  <c r="L61" i="4"/>
  <c r="I62" i="4"/>
  <c r="K62" i="4"/>
  <c r="L62" i="4"/>
  <c r="I63" i="4"/>
  <c r="K63" i="4"/>
  <c r="L63" i="4"/>
  <c r="I64" i="4"/>
  <c r="K64" i="4"/>
  <c r="L64" i="4"/>
  <c r="I65" i="4"/>
  <c r="K65" i="4"/>
  <c r="L65" i="4"/>
  <c r="I66" i="4"/>
  <c r="K66" i="4"/>
  <c r="L66" i="4"/>
  <c r="I67" i="4"/>
  <c r="K67" i="4"/>
  <c r="L67" i="4"/>
  <c r="I68" i="4"/>
  <c r="K68" i="4"/>
  <c r="L68" i="4"/>
  <c r="I69" i="4"/>
  <c r="K69" i="4"/>
  <c r="L69" i="4"/>
  <c r="I70" i="4"/>
  <c r="K70" i="4"/>
  <c r="L70" i="4"/>
  <c r="I71" i="4"/>
  <c r="K71" i="4"/>
  <c r="L71" i="4"/>
  <c r="I72" i="4"/>
  <c r="K72" i="4"/>
  <c r="L72" i="4"/>
  <c r="I73" i="4"/>
  <c r="K73" i="4"/>
  <c r="L73" i="4"/>
  <c r="I74" i="4"/>
  <c r="K74" i="4"/>
  <c r="L74" i="4"/>
  <c r="I75" i="4"/>
  <c r="K75" i="4"/>
  <c r="L75" i="4"/>
  <c r="I76" i="4"/>
  <c r="K76" i="4"/>
  <c r="L76" i="4"/>
  <c r="I77" i="4"/>
  <c r="K77" i="4"/>
  <c r="L77" i="4"/>
  <c r="I78" i="4"/>
  <c r="K78" i="4"/>
  <c r="L78" i="4"/>
  <c r="I79" i="4"/>
  <c r="K79" i="4"/>
  <c r="L79" i="4"/>
  <c r="I80" i="4"/>
  <c r="K80" i="4"/>
  <c r="L80" i="4"/>
  <c r="I81" i="4"/>
  <c r="K81" i="4"/>
  <c r="L81" i="4"/>
  <c r="I82" i="4"/>
  <c r="K82" i="4"/>
  <c r="L82" i="4"/>
  <c r="I83" i="4"/>
  <c r="K83" i="4"/>
  <c r="L83" i="4"/>
  <c r="I84" i="4"/>
  <c r="K84" i="4"/>
  <c r="L84" i="4"/>
  <c r="I85" i="4"/>
  <c r="K85" i="4"/>
  <c r="L85" i="4"/>
  <c r="I86" i="4"/>
  <c r="K86" i="4"/>
  <c r="L86" i="4"/>
  <c r="I87" i="4"/>
  <c r="K87" i="4"/>
  <c r="L87" i="4"/>
  <c r="I88" i="4"/>
  <c r="K88" i="4"/>
  <c r="L88" i="4"/>
  <c r="I89" i="4"/>
  <c r="K89" i="4"/>
  <c r="L89" i="4"/>
  <c r="I90" i="4"/>
  <c r="K90" i="4"/>
  <c r="L90" i="4"/>
  <c r="I91" i="4"/>
  <c r="K91" i="4"/>
  <c r="L91" i="4"/>
  <c r="I92" i="4"/>
  <c r="K92" i="4"/>
  <c r="L92" i="4"/>
  <c r="I93" i="4"/>
  <c r="K93" i="4"/>
  <c r="L93" i="4"/>
  <c r="I94" i="4"/>
  <c r="K94" i="4"/>
  <c r="L94" i="4"/>
  <c r="I95" i="4"/>
  <c r="K95" i="4"/>
  <c r="L95" i="4"/>
  <c r="I96" i="4"/>
  <c r="K96" i="4"/>
  <c r="L96" i="4"/>
  <c r="I97" i="4"/>
  <c r="K97" i="4"/>
  <c r="L97" i="4"/>
  <c r="I98" i="4"/>
  <c r="K98" i="4"/>
  <c r="L98" i="4"/>
  <c r="I99" i="4"/>
  <c r="K99" i="4"/>
  <c r="L99" i="4"/>
  <c r="I100" i="4"/>
  <c r="K100" i="4"/>
  <c r="L100" i="4"/>
  <c r="I101" i="4"/>
  <c r="K101" i="4"/>
  <c r="L101" i="4"/>
  <c r="I102" i="4"/>
  <c r="K102" i="4"/>
  <c r="L102" i="4"/>
  <c r="I103" i="4"/>
  <c r="K103" i="4"/>
  <c r="L103" i="4"/>
  <c r="I104" i="4"/>
  <c r="K104" i="4"/>
  <c r="L104" i="4"/>
  <c r="I105" i="4"/>
  <c r="K105" i="4"/>
  <c r="L105" i="4"/>
  <c r="I106" i="4"/>
  <c r="K106" i="4"/>
  <c r="L106" i="4"/>
  <c r="I107" i="4"/>
  <c r="K107" i="4"/>
  <c r="L107" i="4"/>
  <c r="I108" i="4"/>
  <c r="K108" i="4"/>
  <c r="L108" i="4"/>
  <c r="I109" i="4"/>
  <c r="K109" i="4"/>
  <c r="L109" i="4"/>
  <c r="I110" i="4"/>
  <c r="K110" i="4"/>
  <c r="L110" i="4"/>
  <c r="I111" i="4"/>
  <c r="K111" i="4"/>
  <c r="L111" i="4"/>
  <c r="I112" i="4"/>
  <c r="K112" i="4"/>
  <c r="L112" i="4"/>
  <c r="I113" i="4"/>
  <c r="K113" i="4"/>
  <c r="L113" i="4"/>
  <c r="I114" i="4"/>
  <c r="K114" i="4"/>
  <c r="L114" i="4"/>
  <c r="I115" i="4"/>
  <c r="K115" i="4"/>
  <c r="L115" i="4"/>
  <c r="I116" i="4"/>
  <c r="K116" i="4"/>
  <c r="L116" i="4"/>
  <c r="I117" i="4"/>
  <c r="K117" i="4"/>
  <c r="L117" i="4"/>
  <c r="I118" i="4"/>
  <c r="K118" i="4"/>
  <c r="L118" i="4"/>
  <c r="I119" i="4"/>
  <c r="K119" i="4"/>
  <c r="L119" i="4"/>
  <c r="I120" i="4"/>
  <c r="K120" i="4"/>
  <c r="L120" i="4"/>
  <c r="I121" i="4"/>
  <c r="K121" i="4"/>
  <c r="L121" i="4"/>
  <c r="I122" i="4"/>
  <c r="K122" i="4"/>
  <c r="L122" i="4"/>
  <c r="I123" i="4"/>
  <c r="K123" i="4"/>
  <c r="L123" i="4"/>
  <c r="I124" i="4"/>
  <c r="K124" i="4"/>
  <c r="L124" i="4"/>
  <c r="I125" i="4"/>
  <c r="K125" i="4"/>
  <c r="L125" i="4"/>
  <c r="I126" i="4"/>
  <c r="K126" i="4"/>
  <c r="L126" i="4"/>
  <c r="I127" i="4"/>
  <c r="K127" i="4"/>
  <c r="L127" i="4"/>
  <c r="I128" i="4"/>
  <c r="K128" i="4"/>
  <c r="L128" i="4"/>
  <c r="I129" i="4"/>
  <c r="K129" i="4"/>
  <c r="L129" i="4"/>
  <c r="I130" i="4"/>
  <c r="K130" i="4"/>
  <c r="L130" i="4"/>
  <c r="I131" i="4"/>
  <c r="K131" i="4"/>
  <c r="L131" i="4"/>
  <c r="I132" i="4"/>
  <c r="K132" i="4"/>
  <c r="L132" i="4"/>
  <c r="I133" i="4"/>
  <c r="K133" i="4"/>
  <c r="L133" i="4"/>
  <c r="I134" i="4"/>
  <c r="K134" i="4"/>
  <c r="L134" i="4"/>
  <c r="I135" i="4"/>
  <c r="K135" i="4"/>
  <c r="L135" i="4"/>
  <c r="I136" i="4"/>
  <c r="K136" i="4"/>
  <c r="L136" i="4"/>
  <c r="I137" i="4"/>
  <c r="K137" i="4"/>
  <c r="L137" i="4"/>
  <c r="I138" i="4"/>
  <c r="K138" i="4"/>
  <c r="L138" i="4"/>
  <c r="I139" i="4"/>
  <c r="K139" i="4"/>
  <c r="L139" i="4"/>
  <c r="I140" i="4"/>
  <c r="K140" i="4"/>
  <c r="L140" i="4"/>
  <c r="I141" i="4"/>
  <c r="K141" i="4"/>
  <c r="L141" i="4"/>
  <c r="I142" i="4"/>
  <c r="K142" i="4"/>
  <c r="L142" i="4"/>
  <c r="I143" i="4"/>
  <c r="K143" i="4"/>
  <c r="L143" i="4"/>
  <c r="I144" i="4"/>
  <c r="K144" i="4"/>
  <c r="L144" i="4"/>
  <c r="I145" i="4"/>
  <c r="K145" i="4"/>
  <c r="L145" i="4"/>
  <c r="I146" i="4"/>
  <c r="K146" i="4"/>
  <c r="L146" i="4"/>
  <c r="I147" i="4"/>
  <c r="K147" i="4"/>
  <c r="L147" i="4"/>
  <c r="I148" i="4"/>
  <c r="K148" i="4"/>
  <c r="L148" i="4"/>
  <c r="I149" i="4"/>
  <c r="K149" i="4"/>
  <c r="L149" i="4"/>
  <c r="I150" i="4"/>
  <c r="K150" i="4"/>
  <c r="L150" i="4"/>
  <c r="I151" i="4"/>
  <c r="K151" i="4"/>
  <c r="L151" i="4"/>
  <c r="I152" i="4"/>
  <c r="K152" i="4"/>
  <c r="L152" i="4"/>
  <c r="I153" i="4"/>
  <c r="K153" i="4"/>
  <c r="L153" i="4"/>
  <c r="I154" i="4"/>
  <c r="K154" i="4"/>
  <c r="L154" i="4"/>
  <c r="I155" i="4"/>
  <c r="K155" i="4"/>
  <c r="L155" i="4"/>
  <c r="I156" i="4"/>
  <c r="K156" i="4"/>
  <c r="L156" i="4"/>
  <c r="I157" i="4"/>
  <c r="K157" i="4"/>
  <c r="L157" i="4"/>
  <c r="I158" i="4"/>
  <c r="K158" i="4"/>
  <c r="L158" i="4"/>
  <c r="I159" i="4"/>
  <c r="K159" i="4"/>
  <c r="L159" i="4"/>
  <c r="I160" i="4"/>
  <c r="K160" i="4"/>
  <c r="L160" i="4"/>
  <c r="I161" i="4"/>
  <c r="K161" i="4"/>
  <c r="L161" i="4"/>
  <c r="I162" i="4"/>
  <c r="K162" i="4"/>
  <c r="L162" i="4"/>
  <c r="I163" i="4"/>
  <c r="K163" i="4"/>
  <c r="L163" i="4"/>
  <c r="I164" i="4"/>
  <c r="K164" i="4"/>
  <c r="L164" i="4"/>
  <c r="I165" i="4"/>
  <c r="K165" i="4"/>
  <c r="L165" i="4"/>
  <c r="I166" i="4"/>
  <c r="K166" i="4"/>
  <c r="L166" i="4"/>
  <c r="I167" i="4"/>
  <c r="K167" i="4"/>
  <c r="L167" i="4"/>
  <c r="I168" i="4"/>
  <c r="K168" i="4"/>
  <c r="L168" i="4"/>
  <c r="I169" i="4"/>
  <c r="K169" i="4"/>
  <c r="L169" i="4"/>
  <c r="I170" i="4"/>
  <c r="K170" i="4"/>
  <c r="L170" i="4"/>
  <c r="I171" i="4"/>
  <c r="K171" i="4"/>
  <c r="L171" i="4"/>
  <c r="I172" i="4"/>
  <c r="K172" i="4"/>
  <c r="L172" i="4"/>
  <c r="I173" i="4"/>
  <c r="K173" i="4"/>
  <c r="L173" i="4"/>
  <c r="I174" i="4"/>
  <c r="K174" i="4"/>
  <c r="L174" i="4"/>
  <c r="I175" i="4"/>
  <c r="K175" i="4"/>
  <c r="L175" i="4"/>
  <c r="I176" i="4"/>
  <c r="K176" i="4"/>
  <c r="L176" i="4"/>
  <c r="I177" i="4"/>
  <c r="K177" i="4"/>
  <c r="L177" i="4"/>
  <c r="I178" i="4"/>
  <c r="K178" i="4"/>
  <c r="L178" i="4"/>
  <c r="I179" i="4"/>
  <c r="K179" i="4"/>
  <c r="L179" i="4"/>
  <c r="I180" i="4"/>
  <c r="K180" i="4"/>
  <c r="L180" i="4"/>
  <c r="I181" i="4"/>
  <c r="K181" i="4"/>
  <c r="L181" i="4"/>
  <c r="I182" i="4"/>
  <c r="K182" i="4"/>
  <c r="L182" i="4"/>
  <c r="I183" i="4"/>
  <c r="K183" i="4"/>
  <c r="L183" i="4"/>
  <c r="I184" i="4"/>
  <c r="K184" i="4"/>
  <c r="L184" i="4"/>
  <c r="I185" i="4"/>
  <c r="K185" i="4"/>
  <c r="L185" i="4"/>
  <c r="I186" i="4"/>
  <c r="K186" i="4"/>
  <c r="L186" i="4"/>
  <c r="I187" i="4"/>
  <c r="K187" i="4"/>
  <c r="L187" i="4"/>
  <c r="I188" i="4"/>
  <c r="K188" i="4"/>
  <c r="L188" i="4"/>
  <c r="I189" i="4"/>
  <c r="K189" i="4"/>
  <c r="L189" i="4"/>
  <c r="I190" i="4"/>
  <c r="K190" i="4"/>
  <c r="L190" i="4"/>
  <c r="I191" i="4"/>
  <c r="K191" i="4"/>
  <c r="L191" i="4"/>
  <c r="I192" i="4"/>
  <c r="K192" i="4"/>
  <c r="L192" i="4"/>
  <c r="I193" i="4"/>
  <c r="K193" i="4"/>
  <c r="L193" i="4"/>
  <c r="I194" i="4"/>
  <c r="K194" i="4"/>
  <c r="L194" i="4"/>
  <c r="I195" i="4"/>
  <c r="K195" i="4"/>
  <c r="L195" i="4"/>
  <c r="I196" i="4"/>
  <c r="K196" i="4"/>
  <c r="L196" i="4"/>
  <c r="I197" i="4"/>
  <c r="K197" i="4"/>
  <c r="L197" i="4"/>
  <c r="I198" i="4"/>
  <c r="K198" i="4"/>
  <c r="L198" i="4"/>
  <c r="I199" i="4"/>
  <c r="K199" i="4"/>
  <c r="L199" i="4"/>
  <c r="I200" i="4"/>
  <c r="K200" i="4"/>
  <c r="L200" i="4"/>
  <c r="I201" i="4"/>
  <c r="K201" i="4"/>
  <c r="L201" i="4"/>
  <c r="I202" i="4"/>
  <c r="K202" i="4"/>
  <c r="L202" i="4"/>
  <c r="I203" i="4"/>
  <c r="K203" i="4"/>
  <c r="L203" i="4"/>
  <c r="I204" i="4"/>
  <c r="K204" i="4"/>
  <c r="L204" i="4"/>
  <c r="I205" i="4"/>
  <c r="K205" i="4"/>
  <c r="L205" i="4"/>
  <c r="I206" i="4"/>
  <c r="K206" i="4"/>
  <c r="L206" i="4"/>
  <c r="I207" i="4"/>
  <c r="K207" i="4"/>
  <c r="L207" i="4"/>
  <c r="I208" i="4"/>
  <c r="K208" i="4"/>
  <c r="L208" i="4"/>
  <c r="I209" i="4"/>
  <c r="K209" i="4"/>
  <c r="L209" i="4"/>
  <c r="I210" i="4"/>
  <c r="K210" i="4"/>
  <c r="L210" i="4"/>
  <c r="I211" i="4"/>
  <c r="K211" i="4"/>
  <c r="L211" i="4"/>
  <c r="I212" i="4"/>
  <c r="K212" i="4"/>
  <c r="L212" i="4"/>
  <c r="I213" i="4"/>
  <c r="K213" i="4"/>
  <c r="L213" i="4"/>
  <c r="I214" i="4"/>
  <c r="K214" i="4"/>
  <c r="L214" i="4"/>
  <c r="I215" i="4"/>
  <c r="K215" i="4"/>
  <c r="L215" i="4"/>
  <c r="I216" i="4"/>
  <c r="K216" i="4"/>
  <c r="L216" i="4"/>
  <c r="I217" i="4"/>
  <c r="K217" i="4"/>
  <c r="L217" i="4"/>
  <c r="I218" i="4"/>
  <c r="K218" i="4"/>
  <c r="L218" i="4"/>
  <c r="I219" i="4"/>
  <c r="K219" i="4"/>
  <c r="L219" i="4"/>
  <c r="I220" i="4"/>
  <c r="K220" i="4"/>
  <c r="L220" i="4"/>
  <c r="I221" i="4"/>
  <c r="K221" i="4"/>
  <c r="L221" i="4"/>
  <c r="I222" i="4"/>
  <c r="K222" i="4"/>
  <c r="L222" i="4"/>
  <c r="I223" i="4"/>
  <c r="K223" i="4"/>
  <c r="L223" i="4"/>
  <c r="I224" i="4"/>
  <c r="K224" i="4"/>
  <c r="L224" i="4"/>
  <c r="I225" i="4"/>
  <c r="K225" i="4"/>
  <c r="L225" i="4"/>
  <c r="I226" i="4"/>
  <c r="K226" i="4"/>
  <c r="L226" i="4"/>
  <c r="I227" i="4"/>
  <c r="K227" i="4"/>
  <c r="L227" i="4"/>
  <c r="I228" i="4"/>
  <c r="K228" i="4"/>
  <c r="L228" i="4"/>
  <c r="I229" i="4"/>
  <c r="K229" i="4"/>
  <c r="L229" i="4"/>
  <c r="I230" i="4"/>
  <c r="K230" i="4"/>
  <c r="L230" i="4"/>
  <c r="I231" i="4"/>
  <c r="K231" i="4"/>
  <c r="L231" i="4"/>
  <c r="I232" i="4"/>
  <c r="K232" i="4"/>
  <c r="L232" i="4"/>
  <c r="I233" i="4"/>
  <c r="K233" i="4"/>
  <c r="L233" i="4"/>
  <c r="I234" i="4"/>
  <c r="K234" i="4"/>
  <c r="L234" i="4"/>
  <c r="I235" i="4"/>
  <c r="K235" i="4"/>
  <c r="L235" i="4"/>
  <c r="I236" i="4"/>
  <c r="K236" i="4"/>
  <c r="L236" i="4"/>
  <c r="I237" i="4"/>
  <c r="K237" i="4"/>
  <c r="L237" i="4"/>
  <c r="I238" i="4"/>
  <c r="K238" i="4"/>
  <c r="L238" i="4"/>
  <c r="I239" i="4"/>
  <c r="K239" i="4"/>
  <c r="L239" i="4"/>
  <c r="I240" i="4"/>
  <c r="K240" i="4"/>
  <c r="L240" i="4"/>
  <c r="I241" i="4"/>
  <c r="K241" i="4"/>
  <c r="L241" i="4"/>
  <c r="I242" i="4"/>
  <c r="K242" i="4"/>
  <c r="L242" i="4"/>
  <c r="I243" i="4"/>
  <c r="K243" i="4"/>
  <c r="L243" i="4"/>
  <c r="I244" i="4"/>
  <c r="K244" i="4"/>
  <c r="L244" i="4"/>
  <c r="I245" i="4"/>
  <c r="K245" i="4"/>
  <c r="L245" i="4"/>
  <c r="I246" i="4"/>
  <c r="K246" i="4"/>
  <c r="L246" i="4"/>
  <c r="I247" i="4"/>
  <c r="K247" i="4"/>
  <c r="L247" i="4"/>
  <c r="I248" i="4"/>
  <c r="K248" i="4"/>
  <c r="L248" i="4"/>
  <c r="I249" i="4"/>
  <c r="K249" i="4"/>
  <c r="L249" i="4"/>
  <c r="I250" i="4"/>
  <c r="K250" i="4"/>
  <c r="L250" i="4"/>
  <c r="I251" i="4"/>
  <c r="K251" i="4"/>
  <c r="L251" i="4"/>
  <c r="I252" i="4"/>
  <c r="K252" i="4"/>
  <c r="L252" i="4"/>
  <c r="I253" i="4"/>
  <c r="K253" i="4"/>
  <c r="L253" i="4"/>
  <c r="I254" i="4"/>
  <c r="K254" i="4"/>
  <c r="L254" i="4"/>
  <c r="I255" i="4"/>
  <c r="K255" i="4"/>
  <c r="L255" i="4"/>
  <c r="I256" i="4"/>
  <c r="K256" i="4"/>
  <c r="L256" i="4"/>
  <c r="I257" i="4"/>
  <c r="K257" i="4"/>
  <c r="L257" i="4"/>
  <c r="I258" i="4"/>
  <c r="K258" i="4"/>
  <c r="L258" i="4"/>
  <c r="I259" i="4"/>
  <c r="K259" i="4"/>
  <c r="L259" i="4"/>
  <c r="I260" i="4"/>
  <c r="K260" i="4"/>
  <c r="L260" i="4"/>
  <c r="I261" i="4"/>
  <c r="K261" i="4"/>
  <c r="L261" i="4"/>
  <c r="I262" i="4"/>
  <c r="K262" i="4"/>
  <c r="L262" i="4"/>
  <c r="I263" i="4"/>
  <c r="K263" i="4"/>
  <c r="L263" i="4"/>
  <c r="I264" i="4"/>
  <c r="K264" i="4"/>
  <c r="L264" i="4"/>
  <c r="I265" i="4"/>
  <c r="K265" i="4"/>
  <c r="L265" i="4"/>
  <c r="I266" i="4"/>
  <c r="K266" i="4"/>
  <c r="L266" i="4"/>
  <c r="I267" i="4"/>
  <c r="K267" i="4"/>
  <c r="L267" i="4"/>
  <c r="I268" i="4"/>
  <c r="K268" i="4"/>
  <c r="L268" i="4"/>
  <c r="I269" i="4"/>
  <c r="K269" i="4"/>
  <c r="L269" i="4"/>
  <c r="I270" i="4"/>
  <c r="K270" i="4"/>
  <c r="L270" i="4"/>
  <c r="I271" i="4"/>
  <c r="K271" i="4"/>
  <c r="L271" i="4"/>
  <c r="I272" i="4"/>
  <c r="K272" i="4"/>
  <c r="L272" i="4"/>
  <c r="I273" i="4"/>
  <c r="K273" i="4"/>
  <c r="L273" i="4"/>
  <c r="I274" i="4"/>
  <c r="K274" i="4"/>
  <c r="L274" i="4"/>
  <c r="I275" i="4"/>
  <c r="K275" i="4"/>
  <c r="L275" i="4"/>
  <c r="I276" i="4"/>
  <c r="K276" i="4"/>
  <c r="L276" i="4"/>
  <c r="I277" i="4"/>
  <c r="K277" i="4"/>
  <c r="L277" i="4"/>
  <c r="I278" i="4"/>
  <c r="K278" i="4"/>
  <c r="L278" i="4"/>
  <c r="I279" i="4"/>
  <c r="K279" i="4"/>
  <c r="L279" i="4"/>
  <c r="I280" i="4"/>
  <c r="K280" i="4"/>
  <c r="L280" i="4"/>
  <c r="I281" i="4"/>
  <c r="K281" i="4"/>
  <c r="L281" i="4"/>
  <c r="I282" i="4"/>
  <c r="K282" i="4"/>
  <c r="L282" i="4"/>
  <c r="I283" i="4"/>
  <c r="K283" i="4"/>
  <c r="L283" i="4"/>
  <c r="I284" i="4"/>
  <c r="K284" i="4"/>
  <c r="L284" i="4"/>
  <c r="I285" i="4"/>
  <c r="K285" i="4"/>
  <c r="L285" i="4"/>
  <c r="I286" i="4"/>
  <c r="K286" i="4"/>
  <c r="L286" i="4"/>
  <c r="I287" i="4"/>
  <c r="K287" i="4"/>
  <c r="L287" i="4"/>
  <c r="I288" i="4"/>
  <c r="K288" i="4"/>
  <c r="L288" i="4"/>
  <c r="I289" i="4"/>
  <c r="K289" i="4"/>
  <c r="L289" i="4"/>
  <c r="I290" i="4"/>
  <c r="K290" i="4"/>
  <c r="L290" i="4"/>
  <c r="I291" i="4"/>
  <c r="K291" i="4"/>
  <c r="L291" i="4"/>
  <c r="I292" i="4"/>
  <c r="K292" i="4"/>
  <c r="L292" i="4"/>
  <c r="I293" i="4"/>
  <c r="K293" i="4"/>
  <c r="L293" i="4"/>
  <c r="I294" i="4"/>
  <c r="K294" i="4"/>
  <c r="L294" i="4"/>
  <c r="I295" i="4"/>
  <c r="K295" i="4"/>
  <c r="L295" i="4"/>
  <c r="I296" i="4"/>
  <c r="K296" i="4"/>
  <c r="L296" i="4"/>
  <c r="I297" i="4"/>
  <c r="K297" i="4"/>
  <c r="L297" i="4"/>
  <c r="I298" i="4"/>
  <c r="K298" i="4"/>
  <c r="L298" i="4"/>
  <c r="I299" i="4"/>
  <c r="K299" i="4"/>
  <c r="L299" i="4"/>
  <c r="I300" i="4"/>
  <c r="K300" i="4"/>
  <c r="L300" i="4"/>
  <c r="I301" i="4"/>
  <c r="K301" i="4"/>
  <c r="L301" i="4"/>
  <c r="I302" i="4"/>
  <c r="K302" i="4"/>
  <c r="L302" i="4"/>
  <c r="I303" i="4"/>
  <c r="K303" i="4"/>
  <c r="L303" i="4"/>
  <c r="I304" i="4"/>
  <c r="K304" i="4"/>
  <c r="L304" i="4"/>
  <c r="I305" i="4"/>
  <c r="K305" i="4"/>
  <c r="L305" i="4"/>
  <c r="I306" i="4"/>
  <c r="K306" i="4"/>
  <c r="L306" i="4"/>
  <c r="I307" i="4"/>
  <c r="K307" i="4"/>
  <c r="L307" i="4"/>
  <c r="I308" i="4"/>
  <c r="K308" i="4"/>
  <c r="L308" i="4"/>
  <c r="I309" i="4"/>
  <c r="K309" i="4"/>
  <c r="L309" i="4"/>
  <c r="I310" i="4"/>
  <c r="K310" i="4"/>
  <c r="L310" i="4"/>
  <c r="I311" i="4"/>
  <c r="K311" i="4"/>
  <c r="L311" i="4"/>
  <c r="I312" i="4"/>
  <c r="K312" i="4"/>
  <c r="L312" i="4"/>
  <c r="I313" i="4"/>
  <c r="K313" i="4"/>
  <c r="L313" i="4"/>
  <c r="I314" i="4"/>
  <c r="K314" i="4"/>
  <c r="L314" i="4"/>
  <c r="I315" i="4"/>
  <c r="K315" i="4"/>
  <c r="L315" i="4"/>
  <c r="I316" i="4"/>
  <c r="K316" i="4"/>
  <c r="L316" i="4"/>
  <c r="I317" i="4"/>
  <c r="K317" i="4"/>
  <c r="L317" i="4"/>
  <c r="I318" i="4"/>
  <c r="K318" i="4"/>
  <c r="L318" i="4"/>
  <c r="I319" i="4"/>
  <c r="K319" i="4"/>
  <c r="L319" i="4"/>
  <c r="I320" i="4"/>
  <c r="K320" i="4"/>
  <c r="L320" i="4"/>
  <c r="I321" i="4"/>
  <c r="K321" i="4"/>
  <c r="L321" i="4"/>
  <c r="I322" i="4"/>
  <c r="K322" i="4"/>
  <c r="L322" i="4"/>
  <c r="I323" i="4"/>
  <c r="K323" i="4"/>
  <c r="L323" i="4"/>
  <c r="I324" i="4"/>
  <c r="K324" i="4"/>
  <c r="L324" i="4"/>
  <c r="I325" i="4"/>
  <c r="K325" i="4"/>
  <c r="L325" i="4"/>
  <c r="I326" i="4"/>
  <c r="K326" i="4"/>
  <c r="L326" i="4"/>
  <c r="I327" i="4"/>
  <c r="K327" i="4"/>
  <c r="L327" i="4"/>
  <c r="I328" i="4"/>
  <c r="K328" i="4"/>
  <c r="L328" i="4"/>
  <c r="I329" i="4"/>
  <c r="K329" i="4"/>
  <c r="L329" i="4"/>
  <c r="I330" i="4"/>
  <c r="K330" i="4"/>
  <c r="L330" i="4"/>
  <c r="I331" i="4"/>
  <c r="K331" i="4"/>
  <c r="L331" i="4"/>
  <c r="I332" i="4"/>
  <c r="K332" i="4"/>
  <c r="L332" i="4"/>
  <c r="I333" i="4"/>
  <c r="K333" i="4"/>
  <c r="L333" i="4"/>
  <c r="I334" i="4"/>
  <c r="K334" i="4"/>
  <c r="L334" i="4"/>
  <c r="I335" i="4"/>
  <c r="K335" i="4"/>
  <c r="L335" i="4"/>
  <c r="I336" i="4"/>
  <c r="K336" i="4"/>
  <c r="L336" i="4"/>
  <c r="I337" i="4"/>
  <c r="K337" i="4"/>
  <c r="L337" i="4"/>
  <c r="I338" i="4"/>
  <c r="K338" i="4"/>
  <c r="L338" i="4"/>
  <c r="I339" i="4"/>
  <c r="K339" i="4"/>
  <c r="L339" i="4"/>
  <c r="I340" i="4"/>
  <c r="K340" i="4"/>
  <c r="L340" i="4"/>
  <c r="I341" i="4"/>
  <c r="K341" i="4"/>
  <c r="L341" i="4"/>
  <c r="I342" i="4"/>
  <c r="K342" i="4"/>
  <c r="L342" i="4"/>
  <c r="I343" i="4"/>
  <c r="K343" i="4"/>
  <c r="L343" i="4"/>
  <c r="I344" i="4"/>
  <c r="K344" i="4"/>
  <c r="L344" i="4"/>
  <c r="I345" i="4"/>
  <c r="K345" i="4"/>
  <c r="L345" i="4"/>
  <c r="I346" i="4"/>
  <c r="K346" i="4"/>
  <c r="L346" i="4"/>
  <c r="I347" i="4"/>
  <c r="K347" i="4"/>
  <c r="L347" i="4"/>
  <c r="I348" i="4"/>
  <c r="K348" i="4"/>
  <c r="L348" i="4"/>
  <c r="I349" i="4"/>
  <c r="K349" i="4"/>
  <c r="L349" i="4"/>
  <c r="I350" i="4"/>
  <c r="K350" i="4"/>
  <c r="L350" i="4"/>
  <c r="I351" i="4"/>
  <c r="K351" i="4"/>
  <c r="L351" i="4"/>
  <c r="I2" i="4"/>
  <c r="K2" i="4"/>
  <c r="L2" i="4"/>
  <c r="D3" i="4"/>
  <c r="F3" i="4"/>
  <c r="G3" i="4"/>
  <c r="D4" i="4"/>
  <c r="F4" i="4"/>
  <c r="G4" i="4"/>
  <c r="D5" i="4"/>
  <c r="F5" i="4"/>
  <c r="G5" i="4"/>
  <c r="D6" i="4"/>
  <c r="F6" i="4"/>
  <c r="G6" i="4"/>
  <c r="D7" i="4"/>
  <c r="F7" i="4"/>
  <c r="G7" i="4"/>
  <c r="D8" i="4"/>
  <c r="F8" i="4"/>
  <c r="G8" i="4"/>
  <c r="D9" i="4"/>
  <c r="F9" i="4"/>
  <c r="G9" i="4"/>
  <c r="D10" i="4"/>
  <c r="F10" i="4"/>
  <c r="G10" i="4"/>
  <c r="D11" i="4"/>
  <c r="F11" i="4"/>
  <c r="G11" i="4"/>
  <c r="D12" i="4"/>
  <c r="F12" i="4"/>
  <c r="G12" i="4"/>
  <c r="D13" i="4"/>
  <c r="F13" i="4"/>
  <c r="G13" i="4"/>
  <c r="D14" i="4"/>
  <c r="F14" i="4"/>
  <c r="G14" i="4"/>
  <c r="D15" i="4"/>
  <c r="F15" i="4"/>
  <c r="G15" i="4"/>
  <c r="D16" i="4"/>
  <c r="F16" i="4"/>
  <c r="G16" i="4"/>
  <c r="D17" i="4"/>
  <c r="F17" i="4"/>
  <c r="G17" i="4"/>
  <c r="D18" i="4"/>
  <c r="F18" i="4"/>
  <c r="G18" i="4"/>
  <c r="D19" i="4"/>
  <c r="F19" i="4"/>
  <c r="G19" i="4"/>
  <c r="D20" i="4"/>
  <c r="F20" i="4"/>
  <c r="G20" i="4"/>
  <c r="D21" i="4"/>
  <c r="F21" i="4"/>
  <c r="G21" i="4"/>
  <c r="D22" i="4"/>
  <c r="F22" i="4"/>
  <c r="G22" i="4"/>
  <c r="D23" i="4"/>
  <c r="F23" i="4"/>
  <c r="G23" i="4"/>
  <c r="D24" i="4"/>
  <c r="F24" i="4"/>
  <c r="G24" i="4"/>
  <c r="D25" i="4"/>
  <c r="F25" i="4"/>
  <c r="G25" i="4"/>
  <c r="D26" i="4"/>
  <c r="F26" i="4"/>
  <c r="G26" i="4"/>
  <c r="D27" i="4"/>
  <c r="F27" i="4"/>
  <c r="G27" i="4"/>
  <c r="D28" i="4"/>
  <c r="F28" i="4"/>
  <c r="G28" i="4"/>
  <c r="D29" i="4"/>
  <c r="F29" i="4"/>
  <c r="G29" i="4"/>
  <c r="D30" i="4"/>
  <c r="F30" i="4"/>
  <c r="G30" i="4"/>
  <c r="D31" i="4"/>
  <c r="F31" i="4"/>
  <c r="G31" i="4"/>
  <c r="D32" i="4"/>
  <c r="F32" i="4"/>
  <c r="G32" i="4"/>
  <c r="D33" i="4"/>
  <c r="F33" i="4"/>
  <c r="G33" i="4"/>
  <c r="D34" i="4"/>
  <c r="F34" i="4"/>
  <c r="G34" i="4"/>
  <c r="D35" i="4"/>
  <c r="F35" i="4"/>
  <c r="G35" i="4"/>
  <c r="D36" i="4"/>
  <c r="F36" i="4"/>
  <c r="G36" i="4"/>
  <c r="D37" i="4"/>
  <c r="F37" i="4"/>
  <c r="G37" i="4"/>
  <c r="D38" i="4"/>
  <c r="F38" i="4"/>
  <c r="G38" i="4"/>
  <c r="D39" i="4"/>
  <c r="F39" i="4"/>
  <c r="G39" i="4"/>
  <c r="D40" i="4"/>
  <c r="F40" i="4"/>
  <c r="G40" i="4"/>
  <c r="D41" i="4"/>
  <c r="F41" i="4"/>
  <c r="G41" i="4"/>
  <c r="D42" i="4"/>
  <c r="F42" i="4"/>
  <c r="G42" i="4"/>
  <c r="D43" i="4"/>
  <c r="F43" i="4"/>
  <c r="G43" i="4"/>
  <c r="D44" i="4"/>
  <c r="F44" i="4"/>
  <c r="G44" i="4"/>
  <c r="D45" i="4"/>
  <c r="F45" i="4"/>
  <c r="G45" i="4"/>
  <c r="D46" i="4"/>
  <c r="F46" i="4"/>
  <c r="G46" i="4"/>
  <c r="D47" i="4"/>
  <c r="F47" i="4"/>
  <c r="G47" i="4"/>
  <c r="D48" i="4"/>
  <c r="F48" i="4"/>
  <c r="G48" i="4"/>
  <c r="D49" i="4"/>
  <c r="F49" i="4"/>
  <c r="G49" i="4"/>
  <c r="D50" i="4"/>
  <c r="F50" i="4"/>
  <c r="G50" i="4"/>
  <c r="D51" i="4"/>
  <c r="F51" i="4"/>
  <c r="G51" i="4"/>
  <c r="D52" i="4"/>
  <c r="F52" i="4"/>
  <c r="G52" i="4"/>
  <c r="D53" i="4"/>
  <c r="F53" i="4"/>
  <c r="G53" i="4"/>
  <c r="D54" i="4"/>
  <c r="F54" i="4"/>
  <c r="G54" i="4"/>
  <c r="D55" i="4"/>
  <c r="F55" i="4"/>
  <c r="G55" i="4"/>
  <c r="D56" i="4"/>
  <c r="F56" i="4"/>
  <c r="G56" i="4"/>
  <c r="D57" i="4"/>
  <c r="F57" i="4"/>
  <c r="G57" i="4"/>
  <c r="D58" i="4"/>
  <c r="F58" i="4"/>
  <c r="G58" i="4"/>
  <c r="D59" i="4"/>
  <c r="F59" i="4"/>
  <c r="G59" i="4"/>
  <c r="D60" i="4"/>
  <c r="F60" i="4"/>
  <c r="G60" i="4"/>
  <c r="D61" i="4"/>
  <c r="F61" i="4"/>
  <c r="G61" i="4"/>
  <c r="D62" i="4"/>
  <c r="F62" i="4"/>
  <c r="G62" i="4"/>
  <c r="D63" i="4"/>
  <c r="F63" i="4"/>
  <c r="G63" i="4"/>
  <c r="D64" i="4"/>
  <c r="F64" i="4"/>
  <c r="G64" i="4"/>
  <c r="D65" i="4"/>
  <c r="F65" i="4"/>
  <c r="G65" i="4"/>
  <c r="D66" i="4"/>
  <c r="F66" i="4"/>
  <c r="G66" i="4"/>
  <c r="D67" i="4"/>
  <c r="F67" i="4"/>
  <c r="G67" i="4"/>
  <c r="D68" i="4"/>
  <c r="F68" i="4"/>
  <c r="G68" i="4"/>
  <c r="D69" i="4"/>
  <c r="F69" i="4"/>
  <c r="G69" i="4"/>
  <c r="D70" i="4"/>
  <c r="F70" i="4"/>
  <c r="G70" i="4"/>
  <c r="D71" i="4"/>
  <c r="F71" i="4"/>
  <c r="G71" i="4"/>
  <c r="D72" i="4"/>
  <c r="F72" i="4"/>
  <c r="G72" i="4"/>
  <c r="D73" i="4"/>
  <c r="F73" i="4"/>
  <c r="G73" i="4"/>
  <c r="D74" i="4"/>
  <c r="F74" i="4"/>
  <c r="G74" i="4"/>
  <c r="D75" i="4"/>
  <c r="F75" i="4"/>
  <c r="G75" i="4"/>
  <c r="D76" i="4"/>
  <c r="F76" i="4"/>
  <c r="G76" i="4"/>
  <c r="D77" i="4"/>
  <c r="F77" i="4"/>
  <c r="G77" i="4"/>
  <c r="D78" i="4"/>
  <c r="F78" i="4"/>
  <c r="G78" i="4"/>
  <c r="D79" i="4"/>
  <c r="F79" i="4"/>
  <c r="G79" i="4"/>
  <c r="D80" i="4"/>
  <c r="F80" i="4"/>
  <c r="G80" i="4"/>
  <c r="D81" i="4"/>
  <c r="F81" i="4"/>
  <c r="G81" i="4"/>
  <c r="D82" i="4"/>
  <c r="F82" i="4"/>
  <c r="G82" i="4"/>
  <c r="D83" i="4"/>
  <c r="F83" i="4"/>
  <c r="G83" i="4"/>
  <c r="D84" i="4"/>
  <c r="F84" i="4"/>
  <c r="G84" i="4"/>
  <c r="D85" i="4"/>
  <c r="F85" i="4"/>
  <c r="G85" i="4"/>
  <c r="D86" i="4"/>
  <c r="F86" i="4"/>
  <c r="G86" i="4"/>
  <c r="D87" i="4"/>
  <c r="F87" i="4"/>
  <c r="G87" i="4"/>
  <c r="D88" i="4"/>
  <c r="F88" i="4"/>
  <c r="G88" i="4"/>
  <c r="D89" i="4"/>
  <c r="F89" i="4"/>
  <c r="G89" i="4"/>
  <c r="D90" i="4"/>
  <c r="F90" i="4"/>
  <c r="G90" i="4"/>
  <c r="D91" i="4"/>
  <c r="F91" i="4"/>
  <c r="G91" i="4"/>
  <c r="D92" i="4"/>
  <c r="F92" i="4"/>
  <c r="G92" i="4"/>
  <c r="D93" i="4"/>
  <c r="F93" i="4"/>
  <c r="G93" i="4"/>
  <c r="D94" i="4"/>
  <c r="F94" i="4"/>
  <c r="G94" i="4"/>
  <c r="D95" i="4"/>
  <c r="F95" i="4"/>
  <c r="G95" i="4"/>
  <c r="D96" i="4"/>
  <c r="F96" i="4"/>
  <c r="G96" i="4"/>
  <c r="D97" i="4"/>
  <c r="F97" i="4"/>
  <c r="G97" i="4"/>
  <c r="D98" i="4"/>
  <c r="F98" i="4"/>
  <c r="G98" i="4"/>
  <c r="D99" i="4"/>
  <c r="F99" i="4"/>
  <c r="G99" i="4"/>
  <c r="D100" i="4"/>
  <c r="F100" i="4"/>
  <c r="G100" i="4"/>
  <c r="D101" i="4"/>
  <c r="F101" i="4"/>
  <c r="G101" i="4"/>
  <c r="D102" i="4"/>
  <c r="F102" i="4"/>
  <c r="G102" i="4"/>
  <c r="D103" i="4"/>
  <c r="F103" i="4"/>
  <c r="G103" i="4"/>
  <c r="D104" i="4"/>
  <c r="F104" i="4"/>
  <c r="G104" i="4"/>
  <c r="D105" i="4"/>
  <c r="F105" i="4"/>
  <c r="G105" i="4"/>
  <c r="D106" i="4"/>
  <c r="F106" i="4"/>
  <c r="G106" i="4"/>
  <c r="D107" i="4"/>
  <c r="F107" i="4"/>
  <c r="G107" i="4"/>
  <c r="D108" i="4"/>
  <c r="F108" i="4"/>
  <c r="G108" i="4"/>
  <c r="D109" i="4"/>
  <c r="F109" i="4"/>
  <c r="G109" i="4"/>
  <c r="D110" i="4"/>
  <c r="F110" i="4"/>
  <c r="G110" i="4"/>
  <c r="D111" i="4"/>
  <c r="F111" i="4"/>
  <c r="G111" i="4"/>
  <c r="D112" i="4"/>
  <c r="F112" i="4"/>
  <c r="G112" i="4"/>
  <c r="D113" i="4"/>
  <c r="F113" i="4"/>
  <c r="G113" i="4"/>
  <c r="D114" i="4"/>
  <c r="F114" i="4"/>
  <c r="G114" i="4"/>
  <c r="D115" i="4"/>
  <c r="F115" i="4"/>
  <c r="G115" i="4"/>
  <c r="D116" i="4"/>
  <c r="F116" i="4"/>
  <c r="G116" i="4"/>
  <c r="D117" i="4"/>
  <c r="F117" i="4"/>
  <c r="G117" i="4"/>
  <c r="D118" i="4"/>
  <c r="F118" i="4"/>
  <c r="G118" i="4"/>
  <c r="D119" i="4"/>
  <c r="F119" i="4"/>
  <c r="G119" i="4"/>
  <c r="D120" i="4"/>
  <c r="F120" i="4"/>
  <c r="G120" i="4"/>
  <c r="D121" i="4"/>
  <c r="F121" i="4"/>
  <c r="G121" i="4"/>
  <c r="D122" i="4"/>
  <c r="F122" i="4"/>
  <c r="G122" i="4"/>
  <c r="D123" i="4"/>
  <c r="F123" i="4"/>
  <c r="G123" i="4"/>
  <c r="D124" i="4"/>
  <c r="F124" i="4"/>
  <c r="G124" i="4"/>
  <c r="D125" i="4"/>
  <c r="F125" i="4"/>
  <c r="G125" i="4"/>
  <c r="D126" i="4"/>
  <c r="F126" i="4"/>
  <c r="G126" i="4"/>
  <c r="D127" i="4"/>
  <c r="F127" i="4"/>
  <c r="G127" i="4"/>
  <c r="D128" i="4"/>
  <c r="F128" i="4"/>
  <c r="G128" i="4"/>
  <c r="D129" i="4"/>
  <c r="F129" i="4"/>
  <c r="G129" i="4"/>
  <c r="D130" i="4"/>
  <c r="F130" i="4"/>
  <c r="G130" i="4"/>
  <c r="D131" i="4"/>
  <c r="F131" i="4"/>
  <c r="G131" i="4"/>
  <c r="D132" i="4"/>
  <c r="F132" i="4"/>
  <c r="G132" i="4"/>
  <c r="D133" i="4"/>
  <c r="F133" i="4"/>
  <c r="G133" i="4"/>
  <c r="D134" i="4"/>
  <c r="F134" i="4"/>
  <c r="G134" i="4"/>
  <c r="D135" i="4"/>
  <c r="F135" i="4"/>
  <c r="G135" i="4"/>
  <c r="D136" i="4"/>
  <c r="F136" i="4"/>
  <c r="G136" i="4"/>
  <c r="D137" i="4"/>
  <c r="F137" i="4"/>
  <c r="G137" i="4"/>
  <c r="D138" i="4"/>
  <c r="F138" i="4"/>
  <c r="G138" i="4"/>
  <c r="D139" i="4"/>
  <c r="F139" i="4"/>
  <c r="G139" i="4"/>
  <c r="D140" i="4"/>
  <c r="F140" i="4"/>
  <c r="G140" i="4"/>
  <c r="D141" i="4"/>
  <c r="F141" i="4"/>
  <c r="G141" i="4"/>
  <c r="D142" i="4"/>
  <c r="F142" i="4"/>
  <c r="G142" i="4"/>
  <c r="D143" i="4"/>
  <c r="F143" i="4"/>
  <c r="G143" i="4"/>
  <c r="D144" i="4"/>
  <c r="F144" i="4"/>
  <c r="G144" i="4"/>
  <c r="D145" i="4"/>
  <c r="F145" i="4"/>
  <c r="G145" i="4"/>
  <c r="D146" i="4"/>
  <c r="F146" i="4"/>
  <c r="G146" i="4"/>
  <c r="D147" i="4"/>
  <c r="F147" i="4"/>
  <c r="G147" i="4"/>
  <c r="D148" i="4"/>
  <c r="F148" i="4"/>
  <c r="G148" i="4"/>
  <c r="D149" i="4"/>
  <c r="F149" i="4"/>
  <c r="G149" i="4"/>
  <c r="D150" i="4"/>
  <c r="F150" i="4"/>
  <c r="G150" i="4"/>
  <c r="D151" i="4"/>
  <c r="F151" i="4"/>
  <c r="G151" i="4"/>
  <c r="D152" i="4"/>
  <c r="F152" i="4"/>
  <c r="G152" i="4"/>
  <c r="D153" i="4"/>
  <c r="F153" i="4"/>
  <c r="G153" i="4"/>
  <c r="D154" i="4"/>
  <c r="F154" i="4"/>
  <c r="G154" i="4"/>
  <c r="D155" i="4"/>
  <c r="F155" i="4"/>
  <c r="G155" i="4"/>
  <c r="D156" i="4"/>
  <c r="F156" i="4"/>
  <c r="G156" i="4"/>
  <c r="D157" i="4"/>
  <c r="F157" i="4"/>
  <c r="G157" i="4"/>
  <c r="D158" i="4"/>
  <c r="F158" i="4"/>
  <c r="G158" i="4"/>
  <c r="D159" i="4"/>
  <c r="F159" i="4"/>
  <c r="G159" i="4"/>
  <c r="D160" i="4"/>
  <c r="F160" i="4"/>
  <c r="G160" i="4"/>
  <c r="D161" i="4"/>
  <c r="F161" i="4"/>
  <c r="G161" i="4"/>
  <c r="D162" i="4"/>
  <c r="F162" i="4"/>
  <c r="G162" i="4"/>
  <c r="D163" i="4"/>
  <c r="F163" i="4"/>
  <c r="G163" i="4"/>
  <c r="D164" i="4"/>
  <c r="F164" i="4"/>
  <c r="G164" i="4"/>
  <c r="D165" i="4"/>
  <c r="F165" i="4"/>
  <c r="G165" i="4"/>
  <c r="D166" i="4"/>
  <c r="F166" i="4"/>
  <c r="G166" i="4"/>
  <c r="D167" i="4"/>
  <c r="F167" i="4"/>
  <c r="G167" i="4"/>
  <c r="D168" i="4"/>
  <c r="F168" i="4"/>
  <c r="G168" i="4"/>
  <c r="D169" i="4"/>
  <c r="F169" i="4"/>
  <c r="G169" i="4"/>
  <c r="D170" i="4"/>
  <c r="F170" i="4"/>
  <c r="G170" i="4"/>
  <c r="D171" i="4"/>
  <c r="F171" i="4"/>
  <c r="G171" i="4"/>
  <c r="D172" i="4"/>
  <c r="F172" i="4"/>
  <c r="G172" i="4"/>
  <c r="D173" i="4"/>
  <c r="F173" i="4"/>
  <c r="G173" i="4"/>
  <c r="D174" i="4"/>
  <c r="F174" i="4"/>
  <c r="G174" i="4"/>
  <c r="D175" i="4"/>
  <c r="F175" i="4"/>
  <c r="G175" i="4"/>
  <c r="D176" i="4"/>
  <c r="F176" i="4"/>
  <c r="G176" i="4"/>
  <c r="D177" i="4"/>
  <c r="F177" i="4"/>
  <c r="G177" i="4"/>
  <c r="D178" i="4"/>
  <c r="F178" i="4"/>
  <c r="G178" i="4"/>
  <c r="D179" i="4"/>
  <c r="F179" i="4"/>
  <c r="G179" i="4"/>
  <c r="D180" i="4"/>
  <c r="F180" i="4"/>
  <c r="G180" i="4"/>
  <c r="D181" i="4"/>
  <c r="F181" i="4"/>
  <c r="G181" i="4"/>
  <c r="D182" i="4"/>
  <c r="F182" i="4"/>
  <c r="G182" i="4"/>
  <c r="D183" i="4"/>
  <c r="F183" i="4"/>
  <c r="G183" i="4"/>
  <c r="D184" i="4"/>
  <c r="F184" i="4"/>
  <c r="G184" i="4"/>
  <c r="D185" i="4"/>
  <c r="F185" i="4"/>
  <c r="G185" i="4"/>
  <c r="D186" i="4"/>
  <c r="F186" i="4"/>
  <c r="G186" i="4"/>
  <c r="D187" i="4"/>
  <c r="F187" i="4"/>
  <c r="G187" i="4"/>
  <c r="D188" i="4"/>
  <c r="F188" i="4"/>
  <c r="G188" i="4"/>
  <c r="D189" i="4"/>
  <c r="F189" i="4"/>
  <c r="G189" i="4"/>
  <c r="D190" i="4"/>
  <c r="F190" i="4"/>
  <c r="G190" i="4"/>
  <c r="D191" i="4"/>
  <c r="F191" i="4"/>
  <c r="G191" i="4"/>
  <c r="D192" i="4"/>
  <c r="F192" i="4"/>
  <c r="G192" i="4"/>
  <c r="D193" i="4"/>
  <c r="F193" i="4"/>
  <c r="G193" i="4"/>
  <c r="D194" i="4"/>
  <c r="F194" i="4"/>
  <c r="G194" i="4"/>
  <c r="D195" i="4"/>
  <c r="F195" i="4"/>
  <c r="G195" i="4"/>
  <c r="D196" i="4"/>
  <c r="F196" i="4"/>
  <c r="G196" i="4"/>
  <c r="D197" i="4"/>
  <c r="F197" i="4"/>
  <c r="G197" i="4"/>
  <c r="D198" i="4"/>
  <c r="F198" i="4"/>
  <c r="G198" i="4"/>
  <c r="D199" i="4"/>
  <c r="F199" i="4"/>
  <c r="G199" i="4"/>
  <c r="D200" i="4"/>
  <c r="F200" i="4"/>
  <c r="G200" i="4"/>
  <c r="D201" i="4"/>
  <c r="F201" i="4"/>
  <c r="G201" i="4"/>
  <c r="D202" i="4"/>
  <c r="F202" i="4"/>
  <c r="G202" i="4"/>
  <c r="D203" i="4"/>
  <c r="F203" i="4"/>
  <c r="G203" i="4"/>
  <c r="D204" i="4"/>
  <c r="F204" i="4"/>
  <c r="G204" i="4"/>
  <c r="D205" i="4"/>
  <c r="F205" i="4"/>
  <c r="G205" i="4"/>
  <c r="D206" i="4"/>
  <c r="F206" i="4"/>
  <c r="G206" i="4"/>
  <c r="D207" i="4"/>
  <c r="F207" i="4"/>
  <c r="G207" i="4"/>
  <c r="D208" i="4"/>
  <c r="F208" i="4"/>
  <c r="G208" i="4"/>
  <c r="D209" i="4"/>
  <c r="F209" i="4"/>
  <c r="G209" i="4"/>
  <c r="D210" i="4"/>
  <c r="F210" i="4"/>
  <c r="G210" i="4"/>
  <c r="D211" i="4"/>
  <c r="F211" i="4"/>
  <c r="G211" i="4"/>
  <c r="D212" i="4"/>
  <c r="F212" i="4"/>
  <c r="G212" i="4"/>
  <c r="D213" i="4"/>
  <c r="F213" i="4"/>
  <c r="G213" i="4"/>
  <c r="D214" i="4"/>
  <c r="F214" i="4"/>
  <c r="G214" i="4"/>
  <c r="D215" i="4"/>
  <c r="F215" i="4"/>
  <c r="G215" i="4"/>
  <c r="D216" i="4"/>
  <c r="F216" i="4"/>
  <c r="G216" i="4"/>
  <c r="D217" i="4"/>
  <c r="F217" i="4"/>
  <c r="G217" i="4"/>
  <c r="D218" i="4"/>
  <c r="F218" i="4"/>
  <c r="G218" i="4"/>
  <c r="D219" i="4"/>
  <c r="F219" i="4"/>
  <c r="G219" i="4"/>
  <c r="D220" i="4"/>
  <c r="F220" i="4"/>
  <c r="G220" i="4"/>
  <c r="D221" i="4"/>
  <c r="F221" i="4"/>
  <c r="G221" i="4"/>
  <c r="D222" i="4"/>
  <c r="F222" i="4"/>
  <c r="G222" i="4"/>
  <c r="D223" i="4"/>
  <c r="F223" i="4"/>
  <c r="G223" i="4"/>
  <c r="D224" i="4"/>
  <c r="F224" i="4"/>
  <c r="G224" i="4"/>
  <c r="D225" i="4"/>
  <c r="F225" i="4"/>
  <c r="G225" i="4"/>
  <c r="D226" i="4"/>
  <c r="F226" i="4"/>
  <c r="G226" i="4"/>
  <c r="D227" i="4"/>
  <c r="F227" i="4"/>
  <c r="G227" i="4"/>
  <c r="D228" i="4"/>
  <c r="F228" i="4"/>
  <c r="G228" i="4"/>
  <c r="D229" i="4"/>
  <c r="F229" i="4"/>
  <c r="G229" i="4"/>
  <c r="D230" i="4"/>
  <c r="F230" i="4"/>
  <c r="G230" i="4"/>
  <c r="D231" i="4"/>
  <c r="F231" i="4"/>
  <c r="G231" i="4"/>
  <c r="D232" i="4"/>
  <c r="F232" i="4"/>
  <c r="G232" i="4"/>
  <c r="D233" i="4"/>
  <c r="F233" i="4"/>
  <c r="G233" i="4"/>
  <c r="D234" i="4"/>
  <c r="F234" i="4"/>
  <c r="G234" i="4"/>
  <c r="D235" i="4"/>
  <c r="F235" i="4"/>
  <c r="G235" i="4"/>
  <c r="D236" i="4"/>
  <c r="F236" i="4"/>
  <c r="G236" i="4"/>
  <c r="D237" i="4"/>
  <c r="F237" i="4"/>
  <c r="G237" i="4"/>
  <c r="D238" i="4"/>
  <c r="F238" i="4"/>
  <c r="G238" i="4"/>
  <c r="D239" i="4"/>
  <c r="F239" i="4"/>
  <c r="G239" i="4"/>
  <c r="D240" i="4"/>
  <c r="F240" i="4"/>
  <c r="G240" i="4"/>
  <c r="D241" i="4"/>
  <c r="F241" i="4"/>
  <c r="G241" i="4"/>
  <c r="D242" i="4"/>
  <c r="F242" i="4"/>
  <c r="G242" i="4"/>
  <c r="D243" i="4"/>
  <c r="F243" i="4"/>
  <c r="G243" i="4"/>
  <c r="D244" i="4"/>
  <c r="F244" i="4"/>
  <c r="G244" i="4"/>
  <c r="D245" i="4"/>
  <c r="F245" i="4"/>
  <c r="G245" i="4"/>
  <c r="D246" i="4"/>
  <c r="F246" i="4"/>
  <c r="G246" i="4"/>
  <c r="D247" i="4"/>
  <c r="F247" i="4"/>
  <c r="G247" i="4"/>
  <c r="D248" i="4"/>
  <c r="F248" i="4"/>
  <c r="G248" i="4"/>
  <c r="D249" i="4"/>
  <c r="F249" i="4"/>
  <c r="G249" i="4"/>
  <c r="D250" i="4"/>
  <c r="F250" i="4"/>
  <c r="G250" i="4"/>
  <c r="D251" i="4"/>
  <c r="F251" i="4"/>
  <c r="G251" i="4"/>
  <c r="D252" i="4"/>
  <c r="F252" i="4"/>
  <c r="G252" i="4"/>
  <c r="D253" i="4"/>
  <c r="F253" i="4"/>
  <c r="G253" i="4"/>
  <c r="D254" i="4"/>
  <c r="F254" i="4"/>
  <c r="G254" i="4"/>
  <c r="D255" i="4"/>
  <c r="F255" i="4"/>
  <c r="G255" i="4"/>
  <c r="D256" i="4"/>
  <c r="F256" i="4"/>
  <c r="G256" i="4"/>
  <c r="D257" i="4"/>
  <c r="F257" i="4"/>
  <c r="G257" i="4"/>
  <c r="D258" i="4"/>
  <c r="F258" i="4"/>
  <c r="G258" i="4"/>
  <c r="D259" i="4"/>
  <c r="F259" i="4"/>
  <c r="G259" i="4"/>
  <c r="D260" i="4"/>
  <c r="F260" i="4"/>
  <c r="G260" i="4"/>
  <c r="D261" i="4"/>
  <c r="F261" i="4"/>
  <c r="G261" i="4"/>
  <c r="D262" i="4"/>
  <c r="F262" i="4"/>
  <c r="G262" i="4"/>
  <c r="D263" i="4"/>
  <c r="F263" i="4"/>
  <c r="G263" i="4"/>
  <c r="D264" i="4"/>
  <c r="F264" i="4"/>
  <c r="G264" i="4"/>
  <c r="D265" i="4"/>
  <c r="F265" i="4"/>
  <c r="G265" i="4"/>
  <c r="D266" i="4"/>
  <c r="F266" i="4"/>
  <c r="G266" i="4"/>
  <c r="D267" i="4"/>
  <c r="F267" i="4"/>
  <c r="G267" i="4"/>
  <c r="D268" i="4"/>
  <c r="F268" i="4"/>
  <c r="G268" i="4"/>
  <c r="D269" i="4"/>
  <c r="F269" i="4"/>
  <c r="G269" i="4"/>
  <c r="D270" i="4"/>
  <c r="F270" i="4"/>
  <c r="G270" i="4"/>
  <c r="D271" i="4"/>
  <c r="F271" i="4"/>
  <c r="G271" i="4"/>
  <c r="D272" i="4"/>
  <c r="F272" i="4"/>
  <c r="G272" i="4"/>
  <c r="D273" i="4"/>
  <c r="F273" i="4"/>
  <c r="G273" i="4"/>
  <c r="D274" i="4"/>
  <c r="F274" i="4"/>
  <c r="G274" i="4"/>
  <c r="D275" i="4"/>
  <c r="F275" i="4"/>
  <c r="G275" i="4"/>
  <c r="D276" i="4"/>
  <c r="F276" i="4"/>
  <c r="G276" i="4"/>
  <c r="D277" i="4"/>
  <c r="F277" i="4"/>
  <c r="G277" i="4"/>
  <c r="D278" i="4"/>
  <c r="F278" i="4"/>
  <c r="G278" i="4"/>
  <c r="D279" i="4"/>
  <c r="F279" i="4"/>
  <c r="G279" i="4"/>
  <c r="D280" i="4"/>
  <c r="F280" i="4"/>
  <c r="G280" i="4"/>
  <c r="D281" i="4"/>
  <c r="F281" i="4"/>
  <c r="G281" i="4"/>
  <c r="D282" i="4"/>
  <c r="F282" i="4"/>
  <c r="G282" i="4"/>
  <c r="D283" i="4"/>
  <c r="F283" i="4"/>
  <c r="G283" i="4"/>
  <c r="D284" i="4"/>
  <c r="F284" i="4"/>
  <c r="G284" i="4"/>
  <c r="D285" i="4"/>
  <c r="F285" i="4"/>
  <c r="G285" i="4"/>
  <c r="D286" i="4"/>
  <c r="F286" i="4"/>
  <c r="G286" i="4"/>
  <c r="D287" i="4"/>
  <c r="F287" i="4"/>
  <c r="G287" i="4"/>
  <c r="D288" i="4"/>
  <c r="F288" i="4"/>
  <c r="G288" i="4"/>
  <c r="D289" i="4"/>
  <c r="F289" i="4"/>
  <c r="G289" i="4"/>
  <c r="D290" i="4"/>
  <c r="F290" i="4"/>
  <c r="G290" i="4"/>
  <c r="D291" i="4"/>
  <c r="F291" i="4"/>
  <c r="G291" i="4"/>
  <c r="D292" i="4"/>
  <c r="F292" i="4"/>
  <c r="G292" i="4"/>
  <c r="D293" i="4"/>
  <c r="F293" i="4"/>
  <c r="G293" i="4"/>
  <c r="D294" i="4"/>
  <c r="F294" i="4"/>
  <c r="G294" i="4"/>
  <c r="D295" i="4"/>
  <c r="F295" i="4"/>
  <c r="G295" i="4"/>
  <c r="D296" i="4"/>
  <c r="F296" i="4"/>
  <c r="G296" i="4"/>
  <c r="D297" i="4"/>
  <c r="F297" i="4"/>
  <c r="G297" i="4"/>
  <c r="D298" i="4"/>
  <c r="F298" i="4"/>
  <c r="G298" i="4"/>
  <c r="D299" i="4"/>
  <c r="F299" i="4"/>
  <c r="G299" i="4"/>
  <c r="D300" i="4"/>
  <c r="F300" i="4"/>
  <c r="G300" i="4"/>
  <c r="D301" i="4"/>
  <c r="F301" i="4"/>
  <c r="G301" i="4"/>
  <c r="D302" i="4"/>
  <c r="F302" i="4"/>
  <c r="G302" i="4"/>
  <c r="D303" i="4"/>
  <c r="F303" i="4"/>
  <c r="G303" i="4"/>
  <c r="D304" i="4"/>
  <c r="F304" i="4"/>
  <c r="G304" i="4"/>
  <c r="D305" i="4"/>
  <c r="F305" i="4"/>
  <c r="G305" i="4"/>
  <c r="D306" i="4"/>
  <c r="F306" i="4"/>
  <c r="G306" i="4"/>
  <c r="D307" i="4"/>
  <c r="F307" i="4"/>
  <c r="G307" i="4"/>
  <c r="D308" i="4"/>
  <c r="F308" i="4"/>
  <c r="G308" i="4"/>
  <c r="D309" i="4"/>
  <c r="F309" i="4"/>
  <c r="G309" i="4"/>
  <c r="D310" i="4"/>
  <c r="F310" i="4"/>
  <c r="G310" i="4"/>
  <c r="D311" i="4"/>
  <c r="F311" i="4"/>
  <c r="G311" i="4"/>
  <c r="D312" i="4"/>
  <c r="F312" i="4"/>
  <c r="G312" i="4"/>
  <c r="D313" i="4"/>
  <c r="F313" i="4"/>
  <c r="G313" i="4"/>
  <c r="D314" i="4"/>
  <c r="F314" i="4"/>
  <c r="G314" i="4"/>
  <c r="D315" i="4"/>
  <c r="F315" i="4"/>
  <c r="G315" i="4"/>
  <c r="D316" i="4"/>
  <c r="F316" i="4"/>
  <c r="G316" i="4"/>
  <c r="D317" i="4"/>
  <c r="F317" i="4"/>
  <c r="G317" i="4"/>
  <c r="D318" i="4"/>
  <c r="F318" i="4"/>
  <c r="G318" i="4"/>
  <c r="D319" i="4"/>
  <c r="F319" i="4"/>
  <c r="G319" i="4"/>
  <c r="D320" i="4"/>
  <c r="F320" i="4"/>
  <c r="G320" i="4"/>
  <c r="D321" i="4"/>
  <c r="F321" i="4"/>
  <c r="G321" i="4"/>
  <c r="D322" i="4"/>
  <c r="F322" i="4"/>
  <c r="G322" i="4"/>
  <c r="D323" i="4"/>
  <c r="F323" i="4"/>
  <c r="G323" i="4"/>
  <c r="D324" i="4"/>
  <c r="F324" i="4"/>
  <c r="G324" i="4"/>
  <c r="D325" i="4"/>
  <c r="F325" i="4"/>
  <c r="G325" i="4"/>
  <c r="D326" i="4"/>
  <c r="F326" i="4"/>
  <c r="G326" i="4"/>
  <c r="D327" i="4"/>
  <c r="F327" i="4"/>
  <c r="G327" i="4"/>
  <c r="D328" i="4"/>
  <c r="F328" i="4"/>
  <c r="G328" i="4"/>
  <c r="D329" i="4"/>
  <c r="F329" i="4"/>
  <c r="G329" i="4"/>
  <c r="D330" i="4"/>
  <c r="F330" i="4"/>
  <c r="G330" i="4"/>
  <c r="D331" i="4"/>
  <c r="F331" i="4"/>
  <c r="G331" i="4"/>
  <c r="D332" i="4"/>
  <c r="F332" i="4"/>
  <c r="G332" i="4"/>
  <c r="D333" i="4"/>
  <c r="F333" i="4"/>
  <c r="G333" i="4"/>
  <c r="D334" i="4"/>
  <c r="F334" i="4"/>
  <c r="G334" i="4"/>
  <c r="D335" i="4"/>
  <c r="F335" i="4"/>
  <c r="G335" i="4"/>
  <c r="D336" i="4"/>
  <c r="F336" i="4"/>
  <c r="G336" i="4"/>
  <c r="D337" i="4"/>
  <c r="F337" i="4"/>
  <c r="G337" i="4"/>
  <c r="D338" i="4"/>
  <c r="F338" i="4"/>
  <c r="G338" i="4"/>
  <c r="D339" i="4"/>
  <c r="F339" i="4"/>
  <c r="G339" i="4"/>
  <c r="D340" i="4"/>
  <c r="F340" i="4"/>
  <c r="G340" i="4"/>
  <c r="D341" i="4"/>
  <c r="F341" i="4"/>
  <c r="G341" i="4"/>
  <c r="D342" i="4"/>
  <c r="F342" i="4"/>
  <c r="G342" i="4"/>
  <c r="D343" i="4"/>
  <c r="F343" i="4"/>
  <c r="G343" i="4"/>
  <c r="D344" i="4"/>
  <c r="F344" i="4"/>
  <c r="G344" i="4"/>
  <c r="D345" i="4"/>
  <c r="F345" i="4"/>
  <c r="G345" i="4"/>
  <c r="D346" i="4"/>
  <c r="F346" i="4"/>
  <c r="G346" i="4"/>
  <c r="D347" i="4"/>
  <c r="F347" i="4"/>
  <c r="G347" i="4"/>
  <c r="D348" i="4"/>
  <c r="F348" i="4"/>
  <c r="G348" i="4"/>
  <c r="D349" i="4"/>
  <c r="F349" i="4"/>
  <c r="G349" i="4"/>
  <c r="D350" i="4"/>
  <c r="F350" i="4"/>
  <c r="G350" i="4"/>
  <c r="D351" i="4"/>
  <c r="F351" i="4"/>
  <c r="G351" i="4"/>
  <c r="D2" i="4"/>
  <c r="F2" i="4"/>
  <c r="G2" i="4"/>
  <c r="S3" i="2"/>
  <c r="U3" i="2"/>
  <c r="S4" i="2"/>
  <c r="U4" i="2"/>
  <c r="S5" i="2"/>
  <c r="U5" i="2"/>
  <c r="S6" i="2"/>
  <c r="U6" i="2"/>
  <c r="S7" i="2"/>
  <c r="U7" i="2"/>
  <c r="S8" i="2"/>
  <c r="U8" i="2"/>
  <c r="S9" i="2"/>
  <c r="U9" i="2"/>
  <c r="S10" i="2"/>
  <c r="U10" i="2"/>
  <c r="S11" i="2"/>
  <c r="U11" i="2"/>
  <c r="S12" i="2"/>
  <c r="U12" i="2"/>
  <c r="S13" i="2"/>
  <c r="U13" i="2"/>
  <c r="S14" i="2"/>
  <c r="U14" i="2"/>
  <c r="S15" i="2"/>
  <c r="U15" i="2"/>
  <c r="S16" i="2"/>
  <c r="U16" i="2"/>
  <c r="S17" i="2"/>
  <c r="U17" i="2"/>
  <c r="S18" i="2"/>
  <c r="U18" i="2"/>
  <c r="S19" i="2"/>
  <c r="U19" i="2"/>
  <c r="S20" i="2"/>
  <c r="U20" i="2"/>
  <c r="S21" i="2"/>
  <c r="U21" i="2"/>
  <c r="S22" i="2"/>
  <c r="U22" i="2"/>
  <c r="S23" i="2"/>
  <c r="U23" i="2"/>
  <c r="S24" i="2"/>
  <c r="U24" i="2"/>
  <c r="S25" i="2"/>
  <c r="U25" i="2"/>
  <c r="S26" i="2"/>
  <c r="U26" i="2"/>
  <c r="S27" i="2"/>
  <c r="U27" i="2"/>
  <c r="S28" i="2"/>
  <c r="U28" i="2"/>
  <c r="S29" i="2"/>
  <c r="U29" i="2"/>
  <c r="S30" i="2"/>
  <c r="U30" i="2"/>
  <c r="S31" i="2"/>
  <c r="U31" i="2"/>
  <c r="S32" i="2"/>
  <c r="U32" i="2"/>
  <c r="S33" i="2"/>
  <c r="U33" i="2"/>
  <c r="S34" i="2"/>
  <c r="U34" i="2"/>
  <c r="S35" i="2"/>
  <c r="U35" i="2"/>
  <c r="S36" i="2"/>
  <c r="U36" i="2"/>
  <c r="S37" i="2"/>
  <c r="U37" i="2"/>
  <c r="S38" i="2"/>
  <c r="U38" i="2"/>
  <c r="S39" i="2"/>
  <c r="U39" i="2"/>
  <c r="S40" i="2"/>
  <c r="U40" i="2"/>
  <c r="S41" i="2"/>
  <c r="U41" i="2"/>
  <c r="S42" i="2"/>
  <c r="U42" i="2"/>
  <c r="S43" i="2"/>
  <c r="U43" i="2"/>
  <c r="S44" i="2"/>
  <c r="U44" i="2"/>
  <c r="S45" i="2"/>
  <c r="U45" i="2"/>
  <c r="S46" i="2"/>
  <c r="U46" i="2"/>
  <c r="S47" i="2"/>
  <c r="U47" i="2"/>
  <c r="S48" i="2"/>
  <c r="U48" i="2"/>
  <c r="S49" i="2"/>
  <c r="U49" i="2"/>
  <c r="S50" i="2"/>
  <c r="U50" i="2"/>
  <c r="S51" i="2"/>
  <c r="U51" i="2"/>
  <c r="S52" i="2"/>
  <c r="U52" i="2"/>
  <c r="S53" i="2"/>
  <c r="U53" i="2"/>
  <c r="S54" i="2"/>
  <c r="U54" i="2"/>
  <c r="S55" i="2"/>
  <c r="U55" i="2"/>
  <c r="S56" i="2"/>
  <c r="U56" i="2"/>
  <c r="S57" i="2"/>
  <c r="U57" i="2"/>
  <c r="S58" i="2"/>
  <c r="U58" i="2"/>
  <c r="S59" i="2"/>
  <c r="U59" i="2"/>
  <c r="S60" i="2"/>
  <c r="U60" i="2"/>
  <c r="S61" i="2"/>
  <c r="U61" i="2"/>
  <c r="S62" i="2"/>
  <c r="U62" i="2"/>
  <c r="S63" i="2"/>
  <c r="U63" i="2"/>
  <c r="S64" i="2"/>
  <c r="U64" i="2"/>
  <c r="S65" i="2"/>
  <c r="U65" i="2"/>
  <c r="S66" i="2"/>
  <c r="U66" i="2"/>
  <c r="S67" i="2"/>
  <c r="U67" i="2"/>
  <c r="S68" i="2"/>
  <c r="U68" i="2"/>
  <c r="S69" i="2"/>
  <c r="U69" i="2"/>
  <c r="S70" i="2"/>
  <c r="U70" i="2"/>
  <c r="S71" i="2"/>
  <c r="U71" i="2"/>
  <c r="S72" i="2"/>
  <c r="U72" i="2"/>
  <c r="S73" i="2"/>
  <c r="U73" i="2"/>
  <c r="S74" i="2"/>
  <c r="U74" i="2"/>
  <c r="S75" i="2"/>
  <c r="U75" i="2"/>
  <c r="S76" i="2"/>
  <c r="U76" i="2"/>
  <c r="S77" i="2"/>
  <c r="U77" i="2"/>
  <c r="S78" i="2"/>
  <c r="U78" i="2"/>
  <c r="S79" i="2"/>
  <c r="U79" i="2"/>
  <c r="S80" i="2"/>
  <c r="U80" i="2"/>
  <c r="S81" i="2"/>
  <c r="U81" i="2"/>
  <c r="S82" i="2"/>
  <c r="U82" i="2"/>
  <c r="S83" i="2"/>
  <c r="U83" i="2"/>
  <c r="S84" i="2"/>
  <c r="U84" i="2"/>
  <c r="S85" i="2"/>
  <c r="U85" i="2"/>
  <c r="S86" i="2"/>
  <c r="U86" i="2"/>
  <c r="S87" i="2"/>
  <c r="U87" i="2"/>
  <c r="S88" i="2"/>
  <c r="U88" i="2"/>
  <c r="S89" i="2"/>
  <c r="U89" i="2"/>
  <c r="S90" i="2"/>
  <c r="U90" i="2"/>
  <c r="S91" i="2"/>
  <c r="U91" i="2"/>
  <c r="S92" i="2"/>
  <c r="U92" i="2"/>
  <c r="S93" i="2"/>
  <c r="U93" i="2"/>
  <c r="S94" i="2"/>
  <c r="U94" i="2"/>
  <c r="S95" i="2"/>
  <c r="U95" i="2"/>
  <c r="S96" i="2"/>
  <c r="U96" i="2"/>
  <c r="S97" i="2"/>
  <c r="U97" i="2"/>
  <c r="S98" i="2"/>
  <c r="U98" i="2"/>
  <c r="S99" i="2"/>
  <c r="U99" i="2"/>
  <c r="S100" i="2"/>
  <c r="U100" i="2"/>
  <c r="S101" i="2"/>
  <c r="U101" i="2"/>
  <c r="S102" i="2"/>
  <c r="U102" i="2"/>
  <c r="S103" i="2"/>
  <c r="U103" i="2"/>
  <c r="S104" i="2"/>
  <c r="U104" i="2"/>
  <c r="S105" i="2"/>
  <c r="U105" i="2"/>
  <c r="S106" i="2"/>
  <c r="U106" i="2"/>
  <c r="S107" i="2"/>
  <c r="U107" i="2"/>
  <c r="S108" i="2"/>
  <c r="U108" i="2"/>
  <c r="S109" i="2"/>
  <c r="U109" i="2"/>
  <c r="S110" i="2"/>
  <c r="U110" i="2"/>
  <c r="S111" i="2"/>
  <c r="U111" i="2"/>
  <c r="S112" i="2"/>
  <c r="U112" i="2"/>
  <c r="S113" i="2"/>
  <c r="U113" i="2"/>
  <c r="S114" i="2"/>
  <c r="U114" i="2"/>
  <c r="S115" i="2"/>
  <c r="U115" i="2"/>
  <c r="S116" i="2"/>
  <c r="U116" i="2"/>
  <c r="S117" i="2"/>
  <c r="U117" i="2"/>
  <c r="S118" i="2"/>
  <c r="U118" i="2"/>
  <c r="S119" i="2"/>
  <c r="U119" i="2"/>
  <c r="S120" i="2"/>
  <c r="U120" i="2"/>
  <c r="S121" i="2"/>
  <c r="U121" i="2"/>
  <c r="S122" i="2"/>
  <c r="U122" i="2"/>
  <c r="S123" i="2"/>
  <c r="U123" i="2"/>
  <c r="S124" i="2"/>
  <c r="U124" i="2"/>
  <c r="S125" i="2"/>
  <c r="U125" i="2"/>
  <c r="S126" i="2"/>
  <c r="U126" i="2"/>
  <c r="S127" i="2"/>
  <c r="U127" i="2"/>
  <c r="S128" i="2"/>
  <c r="U128" i="2"/>
  <c r="S129" i="2"/>
  <c r="U129" i="2"/>
  <c r="S130" i="2"/>
  <c r="U130" i="2"/>
  <c r="S131" i="2"/>
  <c r="U131" i="2"/>
  <c r="S132" i="2"/>
  <c r="U132" i="2"/>
  <c r="S133" i="2"/>
  <c r="U133" i="2"/>
  <c r="S134" i="2"/>
  <c r="U134" i="2"/>
  <c r="S135" i="2"/>
  <c r="U135" i="2"/>
  <c r="S136" i="2"/>
  <c r="U136" i="2"/>
  <c r="S137" i="2"/>
  <c r="U137" i="2"/>
  <c r="S138" i="2"/>
  <c r="U138" i="2"/>
  <c r="S139" i="2"/>
  <c r="U139" i="2"/>
  <c r="S140" i="2"/>
  <c r="U140" i="2"/>
  <c r="S141" i="2"/>
  <c r="U141" i="2"/>
  <c r="S142" i="2"/>
  <c r="U142" i="2"/>
  <c r="S143" i="2"/>
  <c r="U143" i="2"/>
  <c r="S144" i="2"/>
  <c r="U144" i="2"/>
  <c r="S145" i="2"/>
  <c r="U145" i="2"/>
  <c r="S146" i="2"/>
  <c r="U146" i="2"/>
  <c r="S147" i="2"/>
  <c r="U147" i="2"/>
  <c r="S148" i="2"/>
  <c r="U148" i="2"/>
  <c r="S149" i="2"/>
  <c r="U149" i="2"/>
  <c r="S150" i="2"/>
  <c r="U150" i="2"/>
  <c r="S151" i="2"/>
  <c r="U151" i="2"/>
  <c r="S152" i="2"/>
  <c r="U152" i="2"/>
  <c r="S153" i="2"/>
  <c r="U153" i="2"/>
  <c r="S154" i="2"/>
  <c r="U154" i="2"/>
  <c r="S155" i="2"/>
  <c r="U155" i="2"/>
  <c r="S156" i="2"/>
  <c r="U156" i="2"/>
  <c r="S157" i="2"/>
  <c r="U157" i="2"/>
  <c r="S158" i="2"/>
  <c r="U158" i="2"/>
  <c r="S159" i="2"/>
  <c r="U159" i="2"/>
  <c r="S160" i="2"/>
  <c r="U160" i="2"/>
  <c r="S161" i="2"/>
  <c r="U161" i="2"/>
  <c r="S162" i="2"/>
  <c r="U162" i="2"/>
  <c r="S163" i="2"/>
  <c r="U163" i="2"/>
  <c r="S164" i="2"/>
  <c r="U164" i="2"/>
  <c r="S165" i="2"/>
  <c r="U165" i="2"/>
  <c r="S166" i="2"/>
  <c r="U166" i="2"/>
  <c r="S167" i="2"/>
  <c r="U167" i="2"/>
  <c r="S168" i="2"/>
  <c r="U168" i="2"/>
  <c r="S169" i="2"/>
  <c r="U169" i="2"/>
  <c r="S170" i="2"/>
  <c r="U170" i="2"/>
  <c r="S171" i="2"/>
  <c r="U171" i="2"/>
  <c r="S172" i="2"/>
  <c r="U172" i="2"/>
  <c r="S173" i="2"/>
  <c r="U173" i="2"/>
  <c r="S174" i="2"/>
  <c r="U174" i="2"/>
  <c r="S175" i="2"/>
  <c r="U175" i="2"/>
  <c r="S176" i="2"/>
  <c r="U176" i="2"/>
  <c r="S177" i="2"/>
  <c r="U177" i="2"/>
  <c r="S178" i="2"/>
  <c r="U178" i="2"/>
  <c r="S179" i="2"/>
  <c r="U179" i="2"/>
  <c r="S180" i="2"/>
  <c r="U180" i="2"/>
  <c r="S181" i="2"/>
  <c r="U181" i="2"/>
  <c r="S182" i="2"/>
  <c r="U182" i="2"/>
  <c r="S183" i="2"/>
  <c r="U183" i="2"/>
  <c r="S184" i="2"/>
  <c r="U184" i="2"/>
  <c r="S185" i="2"/>
  <c r="U185" i="2"/>
  <c r="S186" i="2"/>
  <c r="U186" i="2"/>
  <c r="S187" i="2"/>
  <c r="U187" i="2"/>
  <c r="S188" i="2"/>
  <c r="U188" i="2"/>
  <c r="S189" i="2"/>
  <c r="U189" i="2"/>
  <c r="S190" i="2"/>
  <c r="U190" i="2"/>
  <c r="S191" i="2"/>
  <c r="U191" i="2"/>
  <c r="S192" i="2"/>
  <c r="U192" i="2"/>
  <c r="S193" i="2"/>
  <c r="U193" i="2"/>
  <c r="S194" i="2"/>
  <c r="U194" i="2"/>
  <c r="S195" i="2"/>
  <c r="U195" i="2"/>
  <c r="S196" i="2"/>
  <c r="U196" i="2"/>
  <c r="S197" i="2"/>
  <c r="U197" i="2"/>
  <c r="S198" i="2"/>
  <c r="U198" i="2"/>
  <c r="S199" i="2"/>
  <c r="U199" i="2"/>
  <c r="S200" i="2"/>
  <c r="U200" i="2"/>
  <c r="S201" i="2"/>
  <c r="U201" i="2"/>
  <c r="S202" i="2"/>
  <c r="U202" i="2"/>
  <c r="S203" i="2"/>
  <c r="U203" i="2"/>
  <c r="S204" i="2"/>
  <c r="U204" i="2"/>
  <c r="S205" i="2"/>
  <c r="U205" i="2"/>
  <c r="S206" i="2"/>
  <c r="U206" i="2"/>
  <c r="S207" i="2"/>
  <c r="U207" i="2"/>
  <c r="S208" i="2"/>
  <c r="U208" i="2"/>
  <c r="S209" i="2"/>
  <c r="U209" i="2"/>
  <c r="S210" i="2"/>
  <c r="U210" i="2"/>
  <c r="S211" i="2"/>
  <c r="U211" i="2"/>
  <c r="S212" i="2"/>
  <c r="U212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S241" i="2"/>
  <c r="U241" i="2"/>
  <c r="S242" i="2"/>
  <c r="U242" i="2"/>
  <c r="S243" i="2"/>
  <c r="U243" i="2"/>
  <c r="S244" i="2"/>
  <c r="U244" i="2"/>
  <c r="S245" i="2"/>
  <c r="U245" i="2"/>
  <c r="S246" i="2"/>
  <c r="U246" i="2"/>
  <c r="S247" i="2"/>
  <c r="U247" i="2"/>
  <c r="S248" i="2"/>
  <c r="U248" i="2"/>
  <c r="S249" i="2"/>
  <c r="U249" i="2"/>
  <c r="S250" i="2"/>
  <c r="U250" i="2"/>
  <c r="S251" i="2"/>
  <c r="U251" i="2"/>
  <c r="S252" i="2"/>
  <c r="U252" i="2"/>
  <c r="S253" i="2"/>
  <c r="U253" i="2"/>
  <c r="S254" i="2"/>
  <c r="U254" i="2"/>
  <c r="S255" i="2"/>
  <c r="U255" i="2"/>
  <c r="S256" i="2"/>
  <c r="U256" i="2"/>
  <c r="S257" i="2"/>
  <c r="U257" i="2"/>
  <c r="S258" i="2"/>
  <c r="U258" i="2"/>
  <c r="S259" i="2"/>
  <c r="U259" i="2"/>
  <c r="S260" i="2"/>
  <c r="U260" i="2"/>
  <c r="S261" i="2"/>
  <c r="U261" i="2"/>
  <c r="S262" i="2"/>
  <c r="U262" i="2"/>
  <c r="S263" i="2"/>
  <c r="U263" i="2"/>
  <c r="S264" i="2"/>
  <c r="U264" i="2"/>
  <c r="S265" i="2"/>
  <c r="U265" i="2"/>
  <c r="S266" i="2"/>
  <c r="U266" i="2"/>
  <c r="S267" i="2"/>
  <c r="U267" i="2"/>
  <c r="S268" i="2"/>
  <c r="U268" i="2"/>
  <c r="S269" i="2"/>
  <c r="U269" i="2"/>
  <c r="S270" i="2"/>
  <c r="U270" i="2"/>
  <c r="S271" i="2"/>
  <c r="U271" i="2"/>
  <c r="S272" i="2"/>
  <c r="U272" i="2"/>
  <c r="S273" i="2"/>
  <c r="U273" i="2"/>
  <c r="S274" i="2"/>
  <c r="U274" i="2"/>
  <c r="S275" i="2"/>
  <c r="U275" i="2"/>
  <c r="S276" i="2"/>
  <c r="U276" i="2"/>
  <c r="S277" i="2"/>
  <c r="U277" i="2"/>
  <c r="S278" i="2"/>
  <c r="U278" i="2"/>
  <c r="S279" i="2"/>
  <c r="U279" i="2"/>
  <c r="S280" i="2"/>
  <c r="U280" i="2"/>
  <c r="S281" i="2"/>
  <c r="U281" i="2"/>
  <c r="S282" i="2"/>
  <c r="U282" i="2"/>
  <c r="S283" i="2"/>
  <c r="U283" i="2"/>
  <c r="S284" i="2"/>
  <c r="U284" i="2"/>
  <c r="S285" i="2"/>
  <c r="U285" i="2"/>
  <c r="S286" i="2"/>
  <c r="U286" i="2"/>
  <c r="S287" i="2"/>
  <c r="U287" i="2"/>
  <c r="S288" i="2"/>
  <c r="U288" i="2"/>
  <c r="S289" i="2"/>
  <c r="U289" i="2"/>
  <c r="S290" i="2"/>
  <c r="U290" i="2"/>
  <c r="S291" i="2"/>
  <c r="U291" i="2"/>
  <c r="S292" i="2"/>
  <c r="U292" i="2"/>
  <c r="S293" i="2"/>
  <c r="U293" i="2"/>
  <c r="S294" i="2"/>
  <c r="U294" i="2"/>
  <c r="S295" i="2"/>
  <c r="U295" i="2"/>
  <c r="S296" i="2"/>
  <c r="U296" i="2"/>
  <c r="S297" i="2"/>
  <c r="U297" i="2"/>
  <c r="S298" i="2"/>
  <c r="U298" i="2"/>
  <c r="S299" i="2"/>
  <c r="U299" i="2"/>
  <c r="S300" i="2"/>
  <c r="U300" i="2"/>
  <c r="S301" i="2"/>
  <c r="U301" i="2"/>
  <c r="S302" i="2"/>
  <c r="U302" i="2"/>
  <c r="S303" i="2"/>
  <c r="U303" i="2"/>
  <c r="S304" i="2"/>
  <c r="U304" i="2"/>
  <c r="S305" i="2"/>
  <c r="U305" i="2"/>
  <c r="S306" i="2"/>
  <c r="U306" i="2"/>
  <c r="S307" i="2"/>
  <c r="U307" i="2"/>
  <c r="S308" i="2"/>
  <c r="U308" i="2"/>
  <c r="S309" i="2"/>
  <c r="U309" i="2"/>
  <c r="S310" i="2"/>
  <c r="U310" i="2"/>
  <c r="S311" i="2"/>
  <c r="U311" i="2"/>
  <c r="S312" i="2"/>
  <c r="U312" i="2"/>
  <c r="S313" i="2"/>
  <c r="U313" i="2"/>
  <c r="S314" i="2"/>
  <c r="U314" i="2"/>
  <c r="S315" i="2"/>
  <c r="U315" i="2"/>
  <c r="S316" i="2"/>
  <c r="U316" i="2"/>
  <c r="S317" i="2"/>
  <c r="U317" i="2"/>
  <c r="S318" i="2"/>
  <c r="U318" i="2"/>
  <c r="S319" i="2"/>
  <c r="U319" i="2"/>
  <c r="S320" i="2"/>
  <c r="U320" i="2"/>
  <c r="S321" i="2"/>
  <c r="U321" i="2"/>
  <c r="S322" i="2"/>
  <c r="U322" i="2"/>
  <c r="S323" i="2"/>
  <c r="U323" i="2"/>
  <c r="S324" i="2"/>
  <c r="U324" i="2"/>
  <c r="S325" i="2"/>
  <c r="U325" i="2"/>
  <c r="S326" i="2"/>
  <c r="U326" i="2"/>
  <c r="S327" i="2"/>
  <c r="U327" i="2"/>
  <c r="S328" i="2"/>
  <c r="U328" i="2"/>
  <c r="S329" i="2"/>
  <c r="U329" i="2"/>
  <c r="S330" i="2"/>
  <c r="U330" i="2"/>
  <c r="S331" i="2"/>
  <c r="U331" i="2"/>
  <c r="S332" i="2"/>
  <c r="U332" i="2"/>
  <c r="S333" i="2"/>
  <c r="U333" i="2"/>
  <c r="S334" i="2"/>
  <c r="U334" i="2"/>
  <c r="S335" i="2"/>
  <c r="U335" i="2"/>
  <c r="S336" i="2"/>
  <c r="U336" i="2"/>
  <c r="S337" i="2"/>
  <c r="U337" i="2"/>
  <c r="S338" i="2"/>
  <c r="U338" i="2"/>
  <c r="S339" i="2"/>
  <c r="U339" i="2"/>
  <c r="S340" i="2"/>
  <c r="U340" i="2"/>
  <c r="S341" i="2"/>
  <c r="U341" i="2"/>
  <c r="S342" i="2"/>
  <c r="U342" i="2"/>
  <c r="S343" i="2"/>
  <c r="U343" i="2"/>
  <c r="S344" i="2"/>
  <c r="U344" i="2"/>
  <c r="S345" i="2"/>
  <c r="U345" i="2"/>
  <c r="S346" i="2"/>
  <c r="U346" i="2"/>
  <c r="S347" i="2"/>
  <c r="U347" i="2"/>
  <c r="S348" i="2"/>
  <c r="U348" i="2"/>
  <c r="S349" i="2"/>
  <c r="U349" i="2"/>
  <c r="S350" i="2"/>
  <c r="U350" i="2"/>
  <c r="S351" i="2"/>
  <c r="U351" i="2"/>
  <c r="S2" i="2"/>
  <c r="U2" i="2"/>
  <c r="I3" i="2"/>
  <c r="K3" i="2"/>
  <c r="I4" i="2"/>
  <c r="K4" i="2"/>
  <c r="I5" i="2"/>
  <c r="K5" i="2"/>
  <c r="I6" i="2"/>
  <c r="K6" i="2"/>
  <c r="I7" i="2"/>
  <c r="K7" i="2"/>
  <c r="I8" i="2"/>
  <c r="K8" i="2"/>
  <c r="I9" i="2"/>
  <c r="K9" i="2"/>
  <c r="I10" i="2"/>
  <c r="K10" i="2"/>
  <c r="I11" i="2"/>
  <c r="K11" i="2"/>
  <c r="I12" i="2"/>
  <c r="K12" i="2"/>
  <c r="I13" i="2"/>
  <c r="K13" i="2"/>
  <c r="I14" i="2"/>
  <c r="K14" i="2"/>
  <c r="I15" i="2"/>
  <c r="K15" i="2"/>
  <c r="I16" i="2"/>
  <c r="K16" i="2"/>
  <c r="I17" i="2"/>
  <c r="K17" i="2"/>
  <c r="I18" i="2"/>
  <c r="K18" i="2"/>
  <c r="I19" i="2"/>
  <c r="K19" i="2"/>
  <c r="I20" i="2"/>
  <c r="K20" i="2"/>
  <c r="I21" i="2"/>
  <c r="K21" i="2"/>
  <c r="I22" i="2"/>
  <c r="K22" i="2"/>
  <c r="I23" i="2"/>
  <c r="K23" i="2"/>
  <c r="I24" i="2"/>
  <c r="K24" i="2"/>
  <c r="I25" i="2"/>
  <c r="K25" i="2"/>
  <c r="I26" i="2"/>
  <c r="K26" i="2"/>
  <c r="I27" i="2"/>
  <c r="K27" i="2"/>
  <c r="I28" i="2"/>
  <c r="K28" i="2"/>
  <c r="I29" i="2"/>
  <c r="K29" i="2"/>
  <c r="I30" i="2"/>
  <c r="K30" i="2"/>
  <c r="I31" i="2"/>
  <c r="K31" i="2"/>
  <c r="I32" i="2"/>
  <c r="K32" i="2"/>
  <c r="I33" i="2"/>
  <c r="K33" i="2"/>
  <c r="I34" i="2"/>
  <c r="K34" i="2"/>
  <c r="I35" i="2"/>
  <c r="K35" i="2"/>
  <c r="I36" i="2"/>
  <c r="K36" i="2"/>
  <c r="I37" i="2"/>
  <c r="K37" i="2"/>
  <c r="I38" i="2"/>
  <c r="K38" i="2"/>
  <c r="I39" i="2"/>
  <c r="K39" i="2"/>
  <c r="I40" i="2"/>
  <c r="K40" i="2"/>
  <c r="I41" i="2"/>
  <c r="K41" i="2"/>
  <c r="I42" i="2"/>
  <c r="K42" i="2"/>
  <c r="I43" i="2"/>
  <c r="K43" i="2"/>
  <c r="I44" i="2"/>
  <c r="K44" i="2"/>
  <c r="I45" i="2"/>
  <c r="K45" i="2"/>
  <c r="I46" i="2"/>
  <c r="K46" i="2"/>
  <c r="I47" i="2"/>
  <c r="K47" i="2"/>
  <c r="I48" i="2"/>
  <c r="K48" i="2"/>
  <c r="I49" i="2"/>
  <c r="K49" i="2"/>
  <c r="I50" i="2"/>
  <c r="K50" i="2"/>
  <c r="I51" i="2"/>
  <c r="K51" i="2"/>
  <c r="I52" i="2"/>
  <c r="K52" i="2"/>
  <c r="I53" i="2"/>
  <c r="K53" i="2"/>
  <c r="I54" i="2"/>
  <c r="K54" i="2"/>
  <c r="I55" i="2"/>
  <c r="K55" i="2"/>
  <c r="I56" i="2"/>
  <c r="K56" i="2"/>
  <c r="I57" i="2"/>
  <c r="K57" i="2"/>
  <c r="I58" i="2"/>
  <c r="K58" i="2"/>
  <c r="I59" i="2"/>
  <c r="K59" i="2"/>
  <c r="I60" i="2"/>
  <c r="K60" i="2"/>
  <c r="I61" i="2"/>
  <c r="K61" i="2"/>
  <c r="I62" i="2"/>
  <c r="K62" i="2"/>
  <c r="I63" i="2"/>
  <c r="K63" i="2"/>
  <c r="I64" i="2"/>
  <c r="K64" i="2"/>
  <c r="I65" i="2"/>
  <c r="K65" i="2"/>
  <c r="I66" i="2"/>
  <c r="K66" i="2"/>
  <c r="I67" i="2"/>
  <c r="K67" i="2"/>
  <c r="I68" i="2"/>
  <c r="K68" i="2"/>
  <c r="I69" i="2"/>
  <c r="K69" i="2"/>
  <c r="I70" i="2"/>
  <c r="K70" i="2"/>
  <c r="I71" i="2"/>
  <c r="K71" i="2"/>
  <c r="I72" i="2"/>
  <c r="K72" i="2"/>
  <c r="I73" i="2"/>
  <c r="K73" i="2"/>
  <c r="I74" i="2"/>
  <c r="K74" i="2"/>
  <c r="I75" i="2"/>
  <c r="K75" i="2"/>
  <c r="I76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I192" i="2"/>
  <c r="K192" i="2"/>
  <c r="I193" i="2"/>
  <c r="K193" i="2"/>
  <c r="I194" i="2"/>
  <c r="K194" i="2"/>
  <c r="I195" i="2"/>
  <c r="K195" i="2"/>
  <c r="I196" i="2"/>
  <c r="K196" i="2"/>
  <c r="I197" i="2"/>
  <c r="K197" i="2"/>
  <c r="I198" i="2"/>
  <c r="K198" i="2"/>
  <c r="I199" i="2"/>
  <c r="K199" i="2"/>
  <c r="I200" i="2"/>
  <c r="K200" i="2"/>
  <c r="I201" i="2"/>
  <c r="K201" i="2"/>
  <c r="I202" i="2"/>
  <c r="K202" i="2"/>
  <c r="I203" i="2"/>
  <c r="K203" i="2"/>
  <c r="I204" i="2"/>
  <c r="K204" i="2"/>
  <c r="I205" i="2"/>
  <c r="K205" i="2"/>
  <c r="I206" i="2"/>
  <c r="K206" i="2"/>
  <c r="I207" i="2"/>
  <c r="K207" i="2"/>
  <c r="I208" i="2"/>
  <c r="K208" i="2"/>
  <c r="I209" i="2"/>
  <c r="K209" i="2"/>
  <c r="I210" i="2"/>
  <c r="K210" i="2"/>
  <c r="I211" i="2"/>
  <c r="K211" i="2"/>
  <c r="I212" i="2"/>
  <c r="K212" i="2"/>
  <c r="I213" i="2"/>
  <c r="K213" i="2"/>
  <c r="I214" i="2"/>
  <c r="K214" i="2"/>
  <c r="I215" i="2"/>
  <c r="K215" i="2"/>
  <c r="I216" i="2"/>
  <c r="K216" i="2"/>
  <c r="I217" i="2"/>
  <c r="K217" i="2"/>
  <c r="I218" i="2"/>
  <c r="K218" i="2"/>
  <c r="I219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I241" i="2"/>
  <c r="K241" i="2"/>
  <c r="I242" i="2"/>
  <c r="K242" i="2"/>
  <c r="I243" i="2"/>
  <c r="K243" i="2"/>
  <c r="I244" i="2"/>
  <c r="K244" i="2"/>
  <c r="I245" i="2"/>
  <c r="K245" i="2"/>
  <c r="I246" i="2"/>
  <c r="K246" i="2"/>
  <c r="I247" i="2"/>
  <c r="K247" i="2"/>
  <c r="I248" i="2"/>
  <c r="K248" i="2"/>
  <c r="I249" i="2"/>
  <c r="K249" i="2"/>
  <c r="I250" i="2"/>
  <c r="K250" i="2"/>
  <c r="I251" i="2"/>
  <c r="K251" i="2"/>
  <c r="I252" i="2"/>
  <c r="K252" i="2"/>
  <c r="I253" i="2"/>
  <c r="K253" i="2"/>
  <c r="I254" i="2"/>
  <c r="K254" i="2"/>
  <c r="I255" i="2"/>
  <c r="K255" i="2"/>
  <c r="I256" i="2"/>
  <c r="K256" i="2"/>
  <c r="I257" i="2"/>
  <c r="K257" i="2"/>
  <c r="I258" i="2"/>
  <c r="K258" i="2"/>
  <c r="I259" i="2"/>
  <c r="K259" i="2"/>
  <c r="I260" i="2"/>
  <c r="K260" i="2"/>
  <c r="I261" i="2"/>
  <c r="K261" i="2"/>
  <c r="I262" i="2"/>
  <c r="K262" i="2"/>
  <c r="I263" i="2"/>
  <c r="K263" i="2"/>
  <c r="I264" i="2"/>
  <c r="K264" i="2"/>
  <c r="I265" i="2"/>
  <c r="K265" i="2"/>
  <c r="I266" i="2"/>
  <c r="K266" i="2"/>
  <c r="I267" i="2"/>
  <c r="K267" i="2"/>
  <c r="I268" i="2"/>
  <c r="K268" i="2"/>
  <c r="I269" i="2"/>
  <c r="K269" i="2"/>
  <c r="I270" i="2"/>
  <c r="K270" i="2"/>
  <c r="I271" i="2"/>
  <c r="K271" i="2"/>
  <c r="I272" i="2"/>
  <c r="K272" i="2"/>
  <c r="I273" i="2"/>
  <c r="K273" i="2"/>
  <c r="I274" i="2"/>
  <c r="K274" i="2"/>
  <c r="I275" i="2"/>
  <c r="K275" i="2"/>
  <c r="I276" i="2"/>
  <c r="K276" i="2"/>
  <c r="I277" i="2"/>
  <c r="K277" i="2"/>
  <c r="I278" i="2"/>
  <c r="K278" i="2"/>
  <c r="I279" i="2"/>
  <c r="K279" i="2"/>
  <c r="I280" i="2"/>
  <c r="K280" i="2"/>
  <c r="I281" i="2"/>
  <c r="K281" i="2"/>
  <c r="I282" i="2"/>
  <c r="K282" i="2"/>
  <c r="I283" i="2"/>
  <c r="K283" i="2"/>
  <c r="I284" i="2"/>
  <c r="K284" i="2"/>
  <c r="I285" i="2"/>
  <c r="K285" i="2"/>
  <c r="I286" i="2"/>
  <c r="K286" i="2"/>
  <c r="I287" i="2"/>
  <c r="K287" i="2"/>
  <c r="I288" i="2"/>
  <c r="K288" i="2"/>
  <c r="I289" i="2"/>
  <c r="K289" i="2"/>
  <c r="I290" i="2"/>
  <c r="K290" i="2"/>
  <c r="I291" i="2"/>
  <c r="K291" i="2"/>
  <c r="I292" i="2"/>
  <c r="K292" i="2"/>
  <c r="I293" i="2"/>
  <c r="K293" i="2"/>
  <c r="I294" i="2"/>
  <c r="K294" i="2"/>
  <c r="I295" i="2"/>
  <c r="K295" i="2"/>
  <c r="I296" i="2"/>
  <c r="K296" i="2"/>
  <c r="I297" i="2"/>
  <c r="K297" i="2"/>
  <c r="I298" i="2"/>
  <c r="K298" i="2"/>
  <c r="I299" i="2"/>
  <c r="K299" i="2"/>
  <c r="I300" i="2"/>
  <c r="K300" i="2"/>
  <c r="I301" i="2"/>
  <c r="K301" i="2"/>
  <c r="I302" i="2"/>
  <c r="K302" i="2"/>
  <c r="I303" i="2"/>
  <c r="K303" i="2"/>
  <c r="I304" i="2"/>
  <c r="K304" i="2"/>
  <c r="I305" i="2"/>
  <c r="K305" i="2"/>
  <c r="I306" i="2"/>
  <c r="K306" i="2"/>
  <c r="I307" i="2"/>
  <c r="K307" i="2"/>
  <c r="I308" i="2"/>
  <c r="K308" i="2"/>
  <c r="I309" i="2"/>
  <c r="K309" i="2"/>
  <c r="I310" i="2"/>
  <c r="K310" i="2"/>
  <c r="I311" i="2"/>
  <c r="K311" i="2"/>
  <c r="I312" i="2"/>
  <c r="K312" i="2"/>
  <c r="I313" i="2"/>
  <c r="K313" i="2"/>
  <c r="I314" i="2"/>
  <c r="K314" i="2"/>
  <c r="I315" i="2"/>
  <c r="K315" i="2"/>
  <c r="I316" i="2"/>
  <c r="K316" i="2"/>
  <c r="I317" i="2"/>
  <c r="K317" i="2"/>
  <c r="I318" i="2"/>
  <c r="K318" i="2"/>
  <c r="I319" i="2"/>
  <c r="K319" i="2"/>
  <c r="I320" i="2"/>
  <c r="K320" i="2"/>
  <c r="I321" i="2"/>
  <c r="K321" i="2"/>
  <c r="I322" i="2"/>
  <c r="K322" i="2"/>
  <c r="I323" i="2"/>
  <c r="K323" i="2"/>
  <c r="I324" i="2"/>
  <c r="K324" i="2"/>
  <c r="I325" i="2"/>
  <c r="K325" i="2"/>
  <c r="I326" i="2"/>
  <c r="K326" i="2"/>
  <c r="I327" i="2"/>
  <c r="K327" i="2"/>
  <c r="I328" i="2"/>
  <c r="K328" i="2"/>
  <c r="I329" i="2"/>
  <c r="K329" i="2"/>
  <c r="I330" i="2"/>
  <c r="K330" i="2"/>
  <c r="I331" i="2"/>
  <c r="K331" i="2"/>
  <c r="I332" i="2"/>
  <c r="K332" i="2"/>
  <c r="I333" i="2"/>
  <c r="K333" i="2"/>
  <c r="I334" i="2"/>
  <c r="K334" i="2"/>
  <c r="I335" i="2"/>
  <c r="K335" i="2"/>
  <c r="I336" i="2"/>
  <c r="K336" i="2"/>
  <c r="I337" i="2"/>
  <c r="K337" i="2"/>
  <c r="I338" i="2"/>
  <c r="K338" i="2"/>
  <c r="I339" i="2"/>
  <c r="K339" i="2"/>
  <c r="I340" i="2"/>
  <c r="K340" i="2"/>
  <c r="I341" i="2"/>
  <c r="K341" i="2"/>
  <c r="I342" i="2"/>
  <c r="K342" i="2"/>
  <c r="I343" i="2"/>
  <c r="K343" i="2"/>
  <c r="I344" i="2"/>
  <c r="K344" i="2"/>
  <c r="I345" i="2"/>
  <c r="K345" i="2"/>
  <c r="I346" i="2"/>
  <c r="K346" i="2"/>
  <c r="I347" i="2"/>
  <c r="K347" i="2"/>
  <c r="I348" i="2"/>
  <c r="K348" i="2"/>
  <c r="I349" i="2"/>
  <c r="K349" i="2"/>
  <c r="I350" i="2"/>
  <c r="K350" i="2"/>
  <c r="I351" i="2"/>
  <c r="K351" i="2"/>
  <c r="I2" i="2"/>
  <c r="K2" i="2"/>
  <c r="AC352" i="4"/>
  <c r="I352" i="4"/>
  <c r="AC353" i="4"/>
  <c r="I353" i="4"/>
  <c r="AC354" i="4"/>
  <c r="I354" i="4"/>
  <c r="AC355" i="4"/>
  <c r="I355" i="4"/>
  <c r="AC356" i="4"/>
  <c r="I356" i="4"/>
  <c r="AC357" i="4"/>
  <c r="I357" i="4"/>
  <c r="AC358" i="4"/>
  <c r="I358" i="4"/>
  <c r="AC359" i="4"/>
  <c r="I359" i="4"/>
  <c r="AC360" i="4"/>
  <c r="I360" i="4"/>
  <c r="AC361" i="4"/>
  <c r="I361" i="4"/>
  <c r="AC362" i="4"/>
  <c r="I362" i="4"/>
  <c r="AC363" i="4"/>
  <c r="I363" i="4"/>
  <c r="AC364" i="4"/>
  <c r="I364" i="4"/>
  <c r="AC365" i="4"/>
  <c r="I365" i="4"/>
  <c r="AC366" i="4"/>
  <c r="I366" i="4"/>
  <c r="AC367" i="4"/>
  <c r="I367" i="4"/>
  <c r="AC368" i="4"/>
  <c r="I368" i="4"/>
  <c r="AC369" i="4"/>
  <c r="I369" i="4"/>
  <c r="AC370" i="4"/>
  <c r="I370" i="4"/>
  <c r="AC371" i="4"/>
  <c r="I371" i="4"/>
  <c r="AC372" i="4"/>
  <c r="I372" i="4"/>
  <c r="AC373" i="4"/>
  <c r="I373" i="4"/>
  <c r="AC374" i="4"/>
  <c r="I374" i="4"/>
  <c r="AC375" i="4"/>
  <c r="I375" i="4"/>
  <c r="AC376" i="4"/>
  <c r="I376" i="4"/>
  <c r="AC377" i="4"/>
  <c r="I377" i="4"/>
  <c r="AC378" i="4"/>
  <c r="I378" i="4"/>
  <c r="AC379" i="4"/>
  <c r="I379" i="4"/>
  <c r="AC380" i="4"/>
  <c r="I380" i="4"/>
  <c r="AC381" i="4"/>
  <c r="I381" i="4"/>
  <c r="AC382" i="4"/>
  <c r="I382" i="4"/>
  <c r="AC383" i="4"/>
  <c r="I383" i="4"/>
  <c r="AC384" i="4"/>
  <c r="I384" i="4"/>
  <c r="AC385" i="4"/>
  <c r="I385" i="4"/>
  <c r="AC386" i="4"/>
  <c r="I386" i="4"/>
  <c r="AC387" i="4"/>
  <c r="I387" i="4"/>
  <c r="AC388" i="4"/>
  <c r="I388" i="4"/>
  <c r="AC389" i="4"/>
  <c r="I389" i="4"/>
  <c r="AC390" i="4"/>
  <c r="I390" i="4"/>
  <c r="AC391" i="4"/>
  <c r="I391" i="4"/>
  <c r="AC392" i="4"/>
  <c r="I392" i="4"/>
  <c r="AC393" i="4"/>
  <c r="I393" i="4"/>
  <c r="AC394" i="4"/>
  <c r="I394" i="4"/>
  <c r="AC395" i="4"/>
  <c r="I395" i="4"/>
  <c r="AC396" i="4"/>
  <c r="I396" i="4"/>
  <c r="AC397" i="4"/>
  <c r="I397" i="4"/>
  <c r="AC398" i="4"/>
  <c r="I398" i="4"/>
  <c r="AC399" i="4"/>
  <c r="I399" i="4"/>
  <c r="AC400" i="4"/>
  <c r="I400" i="4"/>
  <c r="AC401" i="4"/>
  <c r="I401" i="4"/>
  <c r="AC402" i="4"/>
  <c r="I402" i="4"/>
  <c r="AC403" i="4"/>
  <c r="I403" i="4"/>
  <c r="AC404" i="4"/>
  <c r="I404" i="4"/>
  <c r="AC405" i="4"/>
  <c r="I405" i="4"/>
  <c r="AC406" i="4"/>
  <c r="I406" i="4"/>
  <c r="AC407" i="4"/>
  <c r="I407" i="4"/>
  <c r="AC408" i="4"/>
  <c r="I408" i="4"/>
  <c r="AC409" i="4"/>
  <c r="I409" i="4"/>
  <c r="AC410" i="4"/>
  <c r="I410" i="4"/>
  <c r="AC411" i="4"/>
  <c r="I411" i="4"/>
  <c r="AC412" i="4"/>
  <c r="I412" i="4"/>
  <c r="AC413" i="4"/>
  <c r="I413" i="4"/>
  <c r="AC414" i="4"/>
  <c r="I414" i="4"/>
  <c r="AC415" i="4"/>
  <c r="I415" i="4"/>
  <c r="AC416" i="4"/>
  <c r="I416" i="4"/>
  <c r="AC417" i="4"/>
  <c r="I417" i="4"/>
  <c r="AC418" i="4"/>
  <c r="I418" i="4"/>
  <c r="AC419" i="4"/>
  <c r="I419" i="4"/>
  <c r="AC420" i="4"/>
  <c r="I420" i="4"/>
  <c r="AC421" i="4"/>
  <c r="I421" i="4"/>
  <c r="AC422" i="4"/>
  <c r="I422" i="4"/>
  <c r="AC423" i="4"/>
  <c r="I423" i="4"/>
  <c r="AC424" i="4"/>
  <c r="I424" i="4"/>
  <c r="AC425" i="4"/>
  <c r="I425" i="4"/>
  <c r="AC426" i="4"/>
  <c r="I426" i="4"/>
  <c r="AC427" i="4"/>
  <c r="I427" i="4"/>
  <c r="AC428" i="4"/>
  <c r="I428" i="4"/>
  <c r="AC429" i="4"/>
  <c r="I429" i="4"/>
  <c r="AC430" i="4"/>
  <c r="I430" i="4"/>
  <c r="AC431" i="4"/>
  <c r="I431" i="4"/>
  <c r="AC432" i="4"/>
  <c r="I432" i="4"/>
  <c r="AC433" i="4"/>
  <c r="I433" i="4"/>
  <c r="AC434" i="4"/>
  <c r="I434" i="4"/>
  <c r="AC435" i="4"/>
  <c r="I435" i="4"/>
  <c r="AC436" i="4"/>
  <c r="I436" i="4"/>
  <c r="AC437" i="4"/>
  <c r="I437" i="4"/>
  <c r="AC438" i="4"/>
  <c r="I438" i="4"/>
  <c r="AC439" i="4"/>
  <c r="I439" i="4"/>
  <c r="AC440" i="4"/>
  <c r="I440" i="4"/>
  <c r="AC441" i="4"/>
  <c r="I441" i="4"/>
  <c r="AC442" i="4"/>
  <c r="I442" i="4"/>
  <c r="AC443" i="4"/>
  <c r="I443" i="4"/>
  <c r="AC444" i="4"/>
  <c r="I444" i="4"/>
  <c r="AC445" i="4"/>
  <c r="I445" i="4"/>
  <c r="AC446" i="4"/>
  <c r="I446" i="4"/>
  <c r="AC447" i="4"/>
  <c r="I447" i="4"/>
  <c r="AC448" i="4"/>
  <c r="I448" i="4"/>
  <c r="AC449" i="4"/>
  <c r="I449" i="4"/>
  <c r="AC450" i="4"/>
  <c r="I450" i="4"/>
  <c r="AC451" i="4"/>
  <c r="I451" i="4"/>
  <c r="AC452" i="4"/>
  <c r="I452" i="4"/>
  <c r="I453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26"/>
  <c r="D453" i="25"/>
  <c r="D453" i="24"/>
  <c r="D453" i="23"/>
  <c r="D453" i="22"/>
  <c r="D453" i="21"/>
  <c r="D453" i="20"/>
  <c r="D453" i="19"/>
  <c r="D453" i="18"/>
  <c r="D453" i="17"/>
  <c r="D453" i="16"/>
  <c r="D453" i="15"/>
  <c r="D453" i="14"/>
  <c r="D453" i="13"/>
  <c r="D453" i="12"/>
  <c r="D453" i="11"/>
  <c r="D453" i="10"/>
  <c r="D453" i="9"/>
  <c r="D453" i="8"/>
  <c r="D453" i="7"/>
  <c r="D453" i="6"/>
  <c r="D453" i="4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D352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2" i="3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2" i="3"/>
  <c r="AA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A85" i="2"/>
  <c r="AA86" i="2"/>
  <c r="AA87" i="2"/>
  <c r="AA88" i="2"/>
  <c r="AA89" i="2"/>
  <c r="AA90" i="2"/>
  <c r="AA91" i="2"/>
  <c r="AA92" i="2"/>
  <c r="AA93" i="2"/>
  <c r="AA94" i="2"/>
  <c r="AA95" i="2"/>
  <c r="AA96" i="2"/>
  <c r="AA97" i="2"/>
  <c r="AA98" i="2"/>
  <c r="AA99" i="2"/>
  <c r="AA100" i="2"/>
  <c r="AA101" i="2"/>
  <c r="AA102" i="2"/>
  <c r="AA103" i="2"/>
  <c r="AA104" i="2"/>
  <c r="AA105" i="2"/>
  <c r="AA106" i="2"/>
  <c r="AA107" i="2"/>
  <c r="AA108" i="2"/>
  <c r="AA109" i="2"/>
  <c r="AA110" i="2"/>
  <c r="AA111" i="2"/>
  <c r="AA112" i="2"/>
  <c r="AA113" i="2"/>
  <c r="AA114" i="2"/>
  <c r="AA115" i="2"/>
  <c r="AA116" i="2"/>
  <c r="AA117" i="2"/>
  <c r="AA118" i="2"/>
  <c r="AA119" i="2"/>
  <c r="AA120" i="2"/>
  <c r="AA121" i="2"/>
  <c r="AA122" i="2"/>
  <c r="AA123" i="2"/>
  <c r="AA124" i="2"/>
  <c r="AA125" i="2"/>
  <c r="AA126" i="2"/>
  <c r="AA127" i="2"/>
  <c r="AA128" i="2"/>
  <c r="AA129" i="2"/>
  <c r="AA130" i="2"/>
  <c r="AA131" i="2"/>
  <c r="AA132" i="2"/>
  <c r="AA133" i="2"/>
  <c r="AA134" i="2"/>
  <c r="AA135" i="2"/>
  <c r="AA136" i="2"/>
  <c r="AA137" i="2"/>
  <c r="AA138" i="2"/>
  <c r="AA139" i="2"/>
  <c r="AA140" i="2"/>
  <c r="AA141" i="2"/>
  <c r="AA142" i="2"/>
  <c r="AA143" i="2"/>
  <c r="AA144" i="2"/>
  <c r="AA145" i="2"/>
  <c r="AA146" i="2"/>
  <c r="AA147" i="2"/>
  <c r="AA148" i="2"/>
  <c r="AA149" i="2"/>
  <c r="AA150" i="2"/>
  <c r="AA151" i="2"/>
  <c r="AA152" i="2"/>
  <c r="AA153" i="2"/>
  <c r="AA154" i="2"/>
  <c r="AA155" i="2"/>
  <c r="AA156" i="2"/>
  <c r="AA157" i="2"/>
  <c r="AA158" i="2"/>
  <c r="AA159" i="2"/>
  <c r="AA160" i="2"/>
  <c r="AA161" i="2"/>
  <c r="AA162" i="2"/>
  <c r="AA163" i="2"/>
  <c r="AA164" i="2"/>
  <c r="AA165" i="2"/>
  <c r="AA166" i="2"/>
  <c r="AA167" i="2"/>
  <c r="AA168" i="2"/>
  <c r="AA169" i="2"/>
  <c r="AA170" i="2"/>
  <c r="AA171" i="2"/>
  <c r="AA172" i="2"/>
  <c r="AA173" i="2"/>
  <c r="AA174" i="2"/>
  <c r="AA175" i="2"/>
  <c r="AA176" i="2"/>
  <c r="AA177" i="2"/>
  <c r="AA178" i="2"/>
  <c r="AA179" i="2"/>
  <c r="AA180" i="2"/>
  <c r="AA181" i="2"/>
  <c r="AA182" i="2"/>
  <c r="AA183" i="2"/>
  <c r="AA184" i="2"/>
  <c r="AA185" i="2"/>
  <c r="AA186" i="2"/>
  <c r="AA187" i="2"/>
  <c r="AA188" i="2"/>
  <c r="AA189" i="2"/>
  <c r="AA190" i="2"/>
  <c r="AA191" i="2"/>
  <c r="AA192" i="2"/>
  <c r="AA193" i="2"/>
  <c r="AA194" i="2"/>
  <c r="AA195" i="2"/>
  <c r="AA196" i="2"/>
  <c r="AA197" i="2"/>
  <c r="AA198" i="2"/>
  <c r="AA199" i="2"/>
  <c r="AA200" i="2"/>
  <c r="AA201" i="2"/>
  <c r="AA202" i="2"/>
  <c r="AA203" i="2"/>
  <c r="AA204" i="2"/>
  <c r="AA205" i="2"/>
  <c r="AA206" i="2"/>
  <c r="AA207" i="2"/>
  <c r="AA208" i="2"/>
  <c r="AA209" i="2"/>
  <c r="AA210" i="2"/>
  <c r="AA211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AA240" i="2"/>
  <c r="AA241" i="2"/>
  <c r="AA242" i="2"/>
  <c r="AA243" i="2"/>
  <c r="AA244" i="2"/>
  <c r="AA245" i="2"/>
  <c r="AA246" i="2"/>
  <c r="AA247" i="2"/>
  <c r="AA248" i="2"/>
  <c r="AA249" i="2"/>
  <c r="AA250" i="2"/>
  <c r="AA251" i="2"/>
  <c r="AA252" i="2"/>
  <c r="AA253" i="2"/>
  <c r="AA254" i="2"/>
  <c r="AA255" i="2"/>
  <c r="AA256" i="2"/>
  <c r="AA257" i="2"/>
  <c r="AA258" i="2"/>
  <c r="AA259" i="2"/>
  <c r="AA260" i="2"/>
  <c r="AA261" i="2"/>
  <c r="AA262" i="2"/>
  <c r="AA263" i="2"/>
  <c r="AA264" i="2"/>
  <c r="AA265" i="2"/>
  <c r="AA266" i="2"/>
  <c r="AA267" i="2"/>
  <c r="AA268" i="2"/>
  <c r="AA269" i="2"/>
  <c r="AA270" i="2"/>
  <c r="AA271" i="2"/>
  <c r="AA272" i="2"/>
  <c r="AA273" i="2"/>
  <c r="AA274" i="2"/>
  <c r="AA275" i="2"/>
  <c r="AA276" i="2"/>
  <c r="AA277" i="2"/>
  <c r="AA278" i="2"/>
  <c r="AA279" i="2"/>
  <c r="AA280" i="2"/>
  <c r="AA281" i="2"/>
  <c r="AA282" i="2"/>
  <c r="AA283" i="2"/>
  <c r="AA284" i="2"/>
  <c r="AA285" i="2"/>
  <c r="AA286" i="2"/>
  <c r="AA287" i="2"/>
  <c r="AA288" i="2"/>
  <c r="AA289" i="2"/>
  <c r="AA290" i="2"/>
  <c r="AA291" i="2"/>
  <c r="AA292" i="2"/>
  <c r="AA293" i="2"/>
  <c r="AA294" i="2"/>
  <c r="AA295" i="2"/>
  <c r="AA296" i="2"/>
  <c r="AA297" i="2"/>
  <c r="AA298" i="2"/>
  <c r="AA299" i="2"/>
  <c r="AA300" i="2"/>
  <c r="AA301" i="2"/>
  <c r="AA302" i="2"/>
  <c r="AA303" i="2"/>
  <c r="AA304" i="2"/>
  <c r="AA305" i="2"/>
  <c r="AA306" i="2"/>
  <c r="AA307" i="2"/>
  <c r="AA308" i="2"/>
  <c r="AA309" i="2"/>
  <c r="AA310" i="2"/>
  <c r="AA311" i="2"/>
  <c r="AA312" i="2"/>
  <c r="AA313" i="2"/>
  <c r="AA314" i="2"/>
  <c r="AA315" i="2"/>
  <c r="AA316" i="2"/>
  <c r="AA317" i="2"/>
  <c r="AA318" i="2"/>
  <c r="AA319" i="2"/>
  <c r="AA320" i="2"/>
  <c r="AA321" i="2"/>
  <c r="AA322" i="2"/>
  <c r="AA323" i="2"/>
  <c r="AA324" i="2"/>
  <c r="AA325" i="2"/>
  <c r="AA326" i="2"/>
  <c r="AA327" i="2"/>
  <c r="AA328" i="2"/>
  <c r="AA329" i="2"/>
  <c r="AA330" i="2"/>
  <c r="AA331" i="2"/>
  <c r="AA332" i="2"/>
  <c r="AA333" i="2"/>
  <c r="AA334" i="2"/>
  <c r="AA335" i="2"/>
  <c r="AA336" i="2"/>
  <c r="AA337" i="2"/>
  <c r="AA338" i="2"/>
  <c r="AA339" i="2"/>
  <c r="AA340" i="2"/>
  <c r="AA341" i="2"/>
  <c r="AA342" i="2"/>
  <c r="AA343" i="2"/>
  <c r="AA344" i="2"/>
  <c r="AA345" i="2"/>
  <c r="AA346" i="2"/>
  <c r="AA347" i="2"/>
  <c r="AA348" i="2"/>
  <c r="AA349" i="2"/>
  <c r="AA350" i="2"/>
  <c r="AA351" i="2"/>
  <c r="AA2" i="2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2" i="2"/>
  <c r="Q3" i="2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352" i="2"/>
  <c r="X453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352" i="2"/>
  <c r="S453" i="2"/>
  <c r="I453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2" i="2"/>
  <c r="AB453" i="2"/>
</calcChain>
</file>

<file path=xl/sharedStrings.xml><?xml version="1.0" encoding="utf-8"?>
<sst xmlns="http://schemas.openxmlformats.org/spreadsheetml/2006/main" count="718" uniqueCount="16">
  <si>
    <t>Blank1</t>
  </si>
  <si>
    <t>Blank2</t>
  </si>
  <si>
    <t>Average blank</t>
  </si>
  <si>
    <t>Samples absorbance minus Average blank</t>
  </si>
  <si>
    <t xml:space="preserve"> Samples absorbance minus Average blank</t>
  </si>
  <si>
    <t xml:space="preserve">Average 600-700 </t>
  </si>
  <si>
    <t>(Average 600-700)</t>
  </si>
  <si>
    <t>Samples absorbance minus (Average 600-700)</t>
  </si>
  <si>
    <t>absorption coefficients</t>
  </si>
  <si>
    <t>Inlet water</t>
  </si>
  <si>
    <t>+holothurian tank</t>
  </si>
  <si>
    <t>holothurian effluent</t>
  </si>
  <si>
    <t>Control tank</t>
  </si>
  <si>
    <t>control outlet</t>
  </si>
  <si>
    <r>
      <t>Wavelength(</t>
    </r>
    <r>
      <rPr>
        <sz val="12"/>
        <color theme="1"/>
        <rFont val="Symbol"/>
        <family val="1"/>
        <charset val="2"/>
      </rPr>
      <t>l</t>
    </r>
    <r>
      <rPr>
        <sz val="12"/>
        <color theme="1"/>
        <rFont val="Times New Roman"/>
        <family val="1"/>
      </rPr>
      <t xml:space="preserve">) </t>
    </r>
  </si>
  <si>
    <r>
      <t>Wavelength(</t>
    </r>
    <r>
      <rPr>
        <sz val="12"/>
        <color theme="1"/>
        <rFont val="Symbol"/>
        <family val="1"/>
        <charset val="2"/>
      </rPr>
      <t>l</t>
    </r>
    <r>
      <rPr>
        <sz val="12"/>
        <color theme="1"/>
        <rFont val="Times New Roman"/>
        <family val="1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</si>
</sst>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10" x14ac:knownFonts="1"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Symbol"/>
      <family val="1"/>
      <charset val="2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7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0" fontId="0" fillId="2" borderId="0" xfId="0" applyFill="1"/>
    <xf numFmtId="164" fontId="0" fillId="2" borderId="0" xfId="0" applyNumberFormat="1" applyFill="1"/>
    <xf numFmtId="164" fontId="0" fillId="2" borderId="0" xfId="0" applyNumberFormat="1" applyFill="1" applyAlignment="1">
      <alignment horizontal="center"/>
    </xf>
    <xf numFmtId="165" fontId="0" fillId="2" borderId="0" xfId="0" applyNumberFormat="1" applyFill="1"/>
    <xf numFmtId="164" fontId="0" fillId="0" borderId="0" xfId="0" applyNumberFormat="1" applyFill="1"/>
    <xf numFmtId="165" fontId="0" fillId="0" borderId="0" xfId="0" applyNumberFormat="1"/>
    <xf numFmtId="165" fontId="0" fillId="0" borderId="0" xfId="0" applyNumberFormat="1" applyFill="1"/>
    <xf numFmtId="164" fontId="0" fillId="0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164" fontId="0" fillId="0" borderId="0" xfId="0" applyNumberFormat="1" applyFill="1" applyAlignment="1">
      <alignment horizontal="left"/>
    </xf>
    <xf numFmtId="0" fontId="4" fillId="0" borderId="0" xfId="0" applyFont="1" applyFill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0" xfId="0" applyFont="1" applyFill="1"/>
    <xf numFmtId="164" fontId="4" fillId="0" borderId="0" xfId="0" applyNumberFormat="1" applyFont="1" applyFill="1"/>
    <xf numFmtId="0" fontId="6" fillId="0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8" fillId="0" borderId="0" xfId="0" applyFont="1"/>
    <xf numFmtId="165" fontId="4" fillId="0" borderId="0" xfId="0" applyNumberFormat="1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8" fillId="0" borderId="0" xfId="0" applyFont="1" applyAlignment="1">
      <alignment horizontal="center"/>
    </xf>
    <xf numFmtId="166" fontId="4" fillId="0" borderId="0" xfId="0" applyNumberFormat="1" applyFont="1" applyFill="1" applyAlignment="1">
      <alignment horizontal="center"/>
    </xf>
    <xf numFmtId="166" fontId="6" fillId="0" borderId="0" xfId="1" applyNumberFormat="1" applyFont="1" applyFill="1" applyAlignment="1">
      <alignment horizontal="center"/>
    </xf>
    <xf numFmtId="166" fontId="4" fillId="0" borderId="0" xfId="1" applyNumberFormat="1" applyFont="1" applyFill="1" applyAlignment="1">
      <alignment horizontal="center"/>
    </xf>
    <xf numFmtId="166" fontId="6" fillId="0" borderId="0" xfId="2" applyNumberFormat="1" applyFont="1" applyFill="1" applyAlignment="1">
      <alignment horizontal="center"/>
    </xf>
    <xf numFmtId="166" fontId="6" fillId="0" borderId="0" xfId="3" applyNumberFormat="1" applyFont="1" applyFill="1" applyAlignment="1">
      <alignment horizontal="center"/>
    </xf>
    <xf numFmtId="166" fontId="6" fillId="0" borderId="0" xfId="4" applyNumberFormat="1" applyFont="1" applyFill="1" applyAlignment="1">
      <alignment horizontal="center"/>
    </xf>
    <xf numFmtId="166" fontId="6" fillId="0" borderId="0" xfId="5" applyNumberFormat="1" applyFont="1" applyFill="1" applyAlignment="1">
      <alignment horizontal="center"/>
    </xf>
    <xf numFmtId="166" fontId="4" fillId="0" borderId="0" xfId="2" applyNumberFormat="1" applyFont="1" applyFill="1" applyAlignment="1">
      <alignment horizontal="center"/>
    </xf>
    <xf numFmtId="166" fontId="4" fillId="0" borderId="0" xfId="4" applyNumberFormat="1" applyFont="1" applyFill="1" applyAlignment="1">
      <alignment horizontal="center"/>
    </xf>
    <xf numFmtId="166" fontId="7" fillId="0" borderId="0" xfId="0" applyNumberFormat="1" applyFont="1" applyFill="1" applyAlignment="1">
      <alignment horizontal="center"/>
    </xf>
    <xf numFmtId="166" fontId="4" fillId="0" borderId="0" xfId="0" applyNumberFormat="1" applyFont="1" applyFill="1"/>
    <xf numFmtId="166" fontId="6" fillId="0" borderId="0" xfId="6" applyNumberFormat="1" applyFont="1" applyFill="1" applyAlignment="1">
      <alignment horizontal="center"/>
    </xf>
    <xf numFmtId="166" fontId="6" fillId="0" borderId="0" xfId="7" applyNumberFormat="1" applyFont="1" applyFill="1" applyAlignment="1">
      <alignment horizontal="center"/>
    </xf>
    <xf numFmtId="166" fontId="6" fillId="0" borderId="0" xfId="8" applyNumberFormat="1" applyFont="1" applyFill="1" applyAlignment="1">
      <alignment horizontal="center"/>
    </xf>
    <xf numFmtId="166" fontId="6" fillId="0" borderId="0" xfId="9" applyNumberFormat="1" applyFont="1" applyFill="1" applyAlignment="1">
      <alignment horizontal="center"/>
    </xf>
    <xf numFmtId="166" fontId="6" fillId="0" borderId="0" xfId="10" applyNumberFormat="1" applyFont="1" applyFill="1" applyAlignment="1">
      <alignment horizontal="center"/>
    </xf>
    <xf numFmtId="166" fontId="6" fillId="0" borderId="0" xfId="11" applyNumberFormat="1" applyFont="1" applyFill="1" applyAlignment="1">
      <alignment horizontal="center"/>
    </xf>
    <xf numFmtId="166" fontId="6" fillId="0" borderId="0" xfId="12" applyNumberFormat="1" applyFont="1" applyFill="1" applyAlignment="1">
      <alignment horizontal="center"/>
    </xf>
    <xf numFmtId="166" fontId="4" fillId="0" borderId="0" xfId="8" applyNumberFormat="1" applyFont="1" applyFill="1" applyAlignment="1">
      <alignment horizontal="center"/>
    </xf>
    <xf numFmtId="166" fontId="4" fillId="0" borderId="0" xfId="9" applyNumberFormat="1" applyFont="1" applyFill="1" applyAlignment="1">
      <alignment horizontal="center"/>
    </xf>
    <xf numFmtId="166" fontId="4" fillId="0" borderId="0" xfId="11" applyNumberFormat="1" applyFont="1" applyFill="1" applyAlignment="1">
      <alignment horizontal="center"/>
    </xf>
    <xf numFmtId="166" fontId="8" fillId="0" borderId="0" xfId="0" applyNumberFormat="1" applyFont="1" applyFill="1" applyAlignment="1">
      <alignment horizontal="center"/>
    </xf>
  </cellXfs>
  <cellStyles count="21"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Normal" xfId="0" builtinId="0"/>
    <cellStyle name="Normal 10" xfId="9"/>
    <cellStyle name="Normal 11" xfId="10"/>
    <cellStyle name="Normal 12" xfId="11"/>
    <cellStyle name="Normal 13" xfId="12"/>
    <cellStyle name="Normal 2" xfId="1"/>
    <cellStyle name="Normal 3" xfId="2"/>
    <cellStyle name="Normal 4" xfId="3"/>
    <cellStyle name="Normal 5" xfId="4"/>
    <cellStyle name="Normal 6" xfId="5"/>
    <cellStyle name="Normal 7" xfId="6"/>
    <cellStyle name="Normal 8" xfId="7"/>
    <cellStyle name="Normal 9" xfId="8"/>
  </cellStyles>
  <dxfs count="0"/>
  <tableStyles count="0" defaultTableStyle="TableStyleMedium9" defaultPivotStyle="PivotStyleMedium4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theme" Target="theme/theme1.xml"/><Relationship Id="rId29" Type="http://schemas.openxmlformats.org/officeDocument/2006/relationships/styles" Target="styles.xml"/><Relationship Id="rId30" Type="http://schemas.openxmlformats.org/officeDocument/2006/relationships/sharedStrings" Target="sharedStrings.xml"/><Relationship Id="rId3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725"/>
  <sheetViews>
    <sheetView tabSelected="1" topLeftCell="T1" workbookViewId="0">
      <selection activeCell="T1" sqref="T1"/>
    </sheetView>
  </sheetViews>
  <sheetFormatPr baseColWidth="10" defaultColWidth="11.1640625" defaultRowHeight="15" x14ac:dyDescent="0"/>
  <cols>
    <col min="1" max="1" width="15.6640625" bestFit="1" customWidth="1"/>
    <col min="2" max="2" width="9.6640625" bestFit="1" customWidth="1"/>
    <col min="3" max="3" width="9.83203125" bestFit="1" customWidth="1"/>
    <col min="4" max="4" width="33.33203125" bestFit="1" customWidth="1"/>
    <col min="5" max="5" width="15.83203125" bestFit="1" customWidth="1"/>
    <col min="6" max="6" width="37.33203125" bestFit="1" customWidth="1"/>
    <col min="7" max="7" width="18" style="4" bestFit="1" customWidth="1"/>
    <col min="8" max="8" width="14.1640625" bestFit="1" customWidth="1"/>
    <col min="9" max="9" width="33.33203125" bestFit="1" customWidth="1"/>
    <col min="10" max="10" width="15.83203125" bestFit="1" customWidth="1"/>
    <col min="11" max="11" width="37.33203125" bestFit="1" customWidth="1"/>
    <col min="12" max="12" width="18" style="4" bestFit="1" customWidth="1"/>
    <col min="13" max="13" width="14.1640625" bestFit="1" customWidth="1"/>
    <col min="14" max="14" width="34" bestFit="1" customWidth="1"/>
    <col min="15" max="15" width="15.83203125" bestFit="1" customWidth="1"/>
    <col min="16" max="16" width="37.33203125" bestFit="1" customWidth="1"/>
    <col min="17" max="17" width="18" style="4" bestFit="1" customWidth="1"/>
    <col min="18" max="18" width="10.33203125" bestFit="1" customWidth="1"/>
    <col min="19" max="19" width="33.33203125" bestFit="1" customWidth="1"/>
    <col min="20" max="20" width="15.83203125" bestFit="1" customWidth="1"/>
    <col min="21" max="21" width="37.33203125" bestFit="1" customWidth="1"/>
    <col min="22" max="22" width="18" style="4" bestFit="1" customWidth="1"/>
    <col min="23" max="23" width="11.83203125" style="8" bestFit="1" customWidth="1"/>
    <col min="24" max="24" width="33.33203125" bestFit="1" customWidth="1"/>
    <col min="25" max="25" width="15.83203125" bestFit="1" customWidth="1"/>
    <col min="26" max="26" width="37.33203125" bestFit="1" customWidth="1"/>
    <col min="27" max="27" width="23.1640625" style="4" customWidth="1"/>
    <col min="28" max="28" width="11.6640625" style="1" bestFit="1" customWidth="1"/>
    <col min="29" max="29" width="13.1640625" style="1" bestFit="1" customWidth="1"/>
    <col min="30" max="92" width="11.1640625" style="1"/>
  </cols>
  <sheetData>
    <row r="1" spans="1:29" s="15" customFormat="1" ht="16">
      <c r="A1" s="15" t="s">
        <v>14</v>
      </c>
      <c r="B1" s="15" t="s">
        <v>0</v>
      </c>
      <c r="C1" s="15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0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0" t="s">
        <v>10</v>
      </c>
      <c r="N1" s="15" t="s">
        <v>4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22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7.3999999999999999E-4</v>
      </c>
      <c r="C2" s="26">
        <v>4.8210000000000003E-2</v>
      </c>
      <c r="D2" s="27">
        <f t="shared" ref="D2:D33" si="0">C2-AC2</f>
        <v>4.7560000000000005E-2</v>
      </c>
      <c r="E2" s="26">
        <v>8.2556450000000007E-3</v>
      </c>
      <c r="F2" s="26">
        <f>D2-0.008255645</f>
        <v>3.9304355000000006E-2</v>
      </c>
      <c r="G2" s="26">
        <f>F2*23.03</f>
        <v>0.90517929565000022</v>
      </c>
      <c r="H2" s="28">
        <v>0.10630000000000001</v>
      </c>
      <c r="I2" s="28">
        <f t="shared" ref="I2:I65" si="1">H2-AC2</f>
        <v>0.10565000000000001</v>
      </c>
      <c r="J2" s="28">
        <v>5.9610250000000009E-3</v>
      </c>
      <c r="K2" s="28">
        <f>I2-0.005961025</f>
        <v>9.9688975000000013E-2</v>
      </c>
      <c r="L2" s="28">
        <f>K2*23.03</f>
        <v>2.2958370942500004</v>
      </c>
      <c r="M2" s="29">
        <v>9.0039999999999995E-2</v>
      </c>
      <c r="N2" s="29">
        <f t="shared" ref="N2:N33" si="2">M2-AC2</f>
        <v>8.9389999999999997E-2</v>
      </c>
      <c r="O2" s="29">
        <v>3.5981249999999998E-3</v>
      </c>
      <c r="P2" s="29">
        <f>N2-0.003598125</f>
        <v>8.5791875000000004E-2</v>
      </c>
      <c r="Q2" s="29">
        <f>P2*23.03</f>
        <v>1.9757868812500001</v>
      </c>
      <c r="R2" s="30">
        <v>9.2990000000000003E-2</v>
      </c>
      <c r="S2" s="30">
        <f t="shared" ref="S2:S65" si="3">R2-AC2</f>
        <v>9.2340000000000005E-2</v>
      </c>
      <c r="T2" s="30">
        <v>4.008625E-3</v>
      </c>
      <c r="U2" s="30">
        <f>S2-0.004008625</f>
        <v>8.8331375000000004E-2</v>
      </c>
      <c r="V2" s="30">
        <f>U2*23.03</f>
        <v>2.0342715662500002</v>
      </c>
      <c r="W2" s="31">
        <v>9.0910000000000005E-2</v>
      </c>
      <c r="X2" s="31">
        <f t="shared" ref="X2:X65" si="4">W2-AC2</f>
        <v>9.0260000000000007E-2</v>
      </c>
      <c r="Y2" s="31">
        <v>3.9742350000000004E-3</v>
      </c>
      <c r="Z2" s="31">
        <f>X2-0.003974235</f>
        <v>8.6285765000000014E-2</v>
      </c>
      <c r="AA2" s="31">
        <f>Z2*23.03</f>
        <v>1.9871611679500005</v>
      </c>
      <c r="AB2" s="25">
        <v>5.5999999999999995E-4</v>
      </c>
      <c r="AC2" s="25">
        <f t="shared" ref="AC2:AC65" si="5">(B2+AB2)/2</f>
        <v>6.4999999999999997E-4</v>
      </c>
    </row>
    <row r="3" spans="1:29" s="15" customFormat="1">
      <c r="A3" s="18">
        <v>251</v>
      </c>
      <c r="B3" s="25">
        <v>7.2000000000000005E-4</v>
      </c>
      <c r="C3" s="26">
        <v>4.7890000000000002E-2</v>
      </c>
      <c r="D3" s="26">
        <f t="shared" si="0"/>
        <v>4.7275000000000005E-2</v>
      </c>
      <c r="E3" s="26"/>
      <c r="F3" s="26">
        <f t="shared" ref="F3:F66" si="6">D3-0.008255645</f>
        <v>3.9019355000000006E-2</v>
      </c>
      <c r="G3" s="26">
        <f t="shared" ref="G3:G66" si="7">F3*23.03</f>
        <v>0.89861574565000013</v>
      </c>
      <c r="H3" s="28">
        <v>0.1053</v>
      </c>
      <c r="I3" s="28">
        <f t="shared" si="1"/>
        <v>0.104685</v>
      </c>
      <c r="J3" s="28"/>
      <c r="K3" s="28">
        <f t="shared" ref="K3:K66" si="8">I3-0.005961025</f>
        <v>9.8723975000000005E-2</v>
      </c>
      <c r="L3" s="28">
        <f t="shared" ref="L3:L66" si="9">K3*23.03</f>
        <v>2.2736131442500001</v>
      </c>
      <c r="M3" s="29">
        <v>8.881E-2</v>
      </c>
      <c r="N3" s="29">
        <f t="shared" si="2"/>
        <v>8.8194999999999996E-2</v>
      </c>
      <c r="O3" s="29"/>
      <c r="P3" s="29">
        <f t="shared" ref="P3:P66" si="10">N3-0.003598125</f>
        <v>8.4596875000000002E-2</v>
      </c>
      <c r="Q3" s="29">
        <f t="shared" ref="Q3:Q66" si="11">P3*23.03</f>
        <v>1.9482660312500002</v>
      </c>
      <c r="R3" s="30">
        <v>9.1560000000000002E-2</v>
      </c>
      <c r="S3" s="30">
        <f t="shared" si="3"/>
        <v>9.0944999999999998E-2</v>
      </c>
      <c r="T3" s="30"/>
      <c r="U3" s="30">
        <f t="shared" ref="U3:U66" si="12">S3-0.004008625</f>
        <v>8.6936374999999996E-2</v>
      </c>
      <c r="V3" s="30">
        <f t="shared" ref="V3:V66" si="13">U3*23.03</f>
        <v>2.0021447162500001</v>
      </c>
      <c r="W3" s="31">
        <v>8.9590000000000003E-2</v>
      </c>
      <c r="X3" s="31">
        <f t="shared" si="4"/>
        <v>8.8974999999999999E-2</v>
      </c>
      <c r="Y3" s="25"/>
      <c r="Z3" s="31">
        <f t="shared" ref="Z3:Z7" si="14">X3-0.003974235</f>
        <v>8.5000765000000006E-2</v>
      </c>
      <c r="AA3" s="31">
        <f t="shared" ref="AA3:AA66" si="15">Z3*23.03</f>
        <v>1.9575676179500003</v>
      </c>
      <c r="AB3" s="25">
        <v>5.1000000000000004E-4</v>
      </c>
      <c r="AC3" s="25">
        <f t="shared" si="5"/>
        <v>6.150000000000001E-4</v>
      </c>
    </row>
    <row r="4" spans="1:29" s="15" customFormat="1">
      <c r="A4" s="18">
        <v>252</v>
      </c>
      <c r="B4" s="25">
        <v>7.6000000000000004E-4</v>
      </c>
      <c r="C4" s="26">
        <v>4.7019999999999999E-2</v>
      </c>
      <c r="D4" s="26">
        <f t="shared" si="0"/>
        <v>4.6344999999999997E-2</v>
      </c>
      <c r="E4" s="26"/>
      <c r="F4" s="26">
        <f t="shared" si="6"/>
        <v>3.8089354999999998E-2</v>
      </c>
      <c r="G4" s="26">
        <f t="shared" si="7"/>
        <v>0.87719784565000003</v>
      </c>
      <c r="H4" s="28">
        <v>0.10378999999999999</v>
      </c>
      <c r="I4" s="28">
        <f t="shared" si="1"/>
        <v>0.103115</v>
      </c>
      <c r="J4" s="28"/>
      <c r="K4" s="28">
        <f t="shared" si="8"/>
        <v>9.7153975000000004E-2</v>
      </c>
      <c r="L4" s="28">
        <f t="shared" si="9"/>
        <v>2.23745604425</v>
      </c>
      <c r="M4" s="29">
        <v>8.6959999999999996E-2</v>
      </c>
      <c r="N4" s="29">
        <f t="shared" si="2"/>
        <v>8.6285000000000001E-2</v>
      </c>
      <c r="O4" s="29"/>
      <c r="P4" s="29">
        <f t="shared" si="10"/>
        <v>8.2686875000000007E-2</v>
      </c>
      <c r="Q4" s="29">
        <f t="shared" si="11"/>
        <v>1.9042787312500002</v>
      </c>
      <c r="R4" s="30">
        <v>8.9940000000000006E-2</v>
      </c>
      <c r="S4" s="30">
        <f t="shared" si="3"/>
        <v>8.9265000000000011E-2</v>
      </c>
      <c r="T4" s="30"/>
      <c r="U4" s="30">
        <f t="shared" si="12"/>
        <v>8.5256375000000009E-2</v>
      </c>
      <c r="V4" s="30">
        <f t="shared" si="13"/>
        <v>1.9634543162500002</v>
      </c>
      <c r="W4" s="31">
        <v>8.7559999999999999E-2</v>
      </c>
      <c r="X4" s="31">
        <f t="shared" si="4"/>
        <v>8.6885000000000004E-2</v>
      </c>
      <c r="Y4" s="31"/>
      <c r="Z4" s="31">
        <f t="shared" si="14"/>
        <v>8.2910764999999997E-2</v>
      </c>
      <c r="AA4" s="31">
        <f t="shared" si="15"/>
        <v>1.9094349179500001</v>
      </c>
      <c r="AB4" s="25">
        <v>5.9000000000000003E-4</v>
      </c>
      <c r="AC4" s="25">
        <f t="shared" si="5"/>
        <v>6.7500000000000004E-4</v>
      </c>
    </row>
    <row r="5" spans="1:29" s="15" customFormat="1">
      <c r="A5" s="18">
        <v>253</v>
      </c>
      <c r="B5" s="25">
        <v>7.2999999999999996E-4</v>
      </c>
      <c r="C5" s="26">
        <v>4.6429999999999999E-2</v>
      </c>
      <c r="D5" s="26">
        <f t="shared" si="0"/>
        <v>4.5855E-2</v>
      </c>
      <c r="E5" s="26"/>
      <c r="F5" s="26">
        <f t="shared" si="6"/>
        <v>3.7599355000000001E-2</v>
      </c>
      <c r="G5" s="26">
        <f t="shared" si="7"/>
        <v>0.8659131456500001</v>
      </c>
      <c r="H5" s="28">
        <v>0.10295</v>
      </c>
      <c r="I5" s="28">
        <f t="shared" si="1"/>
        <v>0.10237499999999999</v>
      </c>
      <c r="J5" s="28"/>
      <c r="K5" s="28">
        <f t="shared" si="8"/>
        <v>9.6413974999999999E-2</v>
      </c>
      <c r="L5" s="28">
        <f t="shared" si="9"/>
        <v>2.2204138442499999</v>
      </c>
      <c r="M5" s="29">
        <v>8.5730000000000001E-2</v>
      </c>
      <c r="N5" s="29">
        <f t="shared" si="2"/>
        <v>8.5154999999999995E-2</v>
      </c>
      <c r="O5" s="29"/>
      <c r="P5" s="29">
        <f t="shared" si="10"/>
        <v>8.1556875000000001E-2</v>
      </c>
      <c r="Q5" s="29">
        <f t="shared" si="11"/>
        <v>1.87825483125</v>
      </c>
      <c r="R5" s="30">
        <v>8.8539000000000007E-2</v>
      </c>
      <c r="S5" s="30">
        <f t="shared" si="3"/>
        <v>8.7964000000000001E-2</v>
      </c>
      <c r="T5" s="30"/>
      <c r="U5" s="30">
        <f t="shared" si="12"/>
        <v>8.3955374999999999E-2</v>
      </c>
      <c r="V5" s="30">
        <f t="shared" si="13"/>
        <v>1.9334922862500001</v>
      </c>
      <c r="W5" s="31">
        <v>8.6230000000000001E-2</v>
      </c>
      <c r="X5" s="31">
        <f t="shared" si="4"/>
        <v>8.5654999999999995E-2</v>
      </c>
      <c r="Y5" s="31"/>
      <c r="Z5" s="31">
        <f t="shared" si="14"/>
        <v>8.1680764999999989E-2</v>
      </c>
      <c r="AA5" s="31">
        <f t="shared" si="15"/>
        <v>1.8811080179499999</v>
      </c>
      <c r="AB5" s="25">
        <v>4.2000000000000002E-4</v>
      </c>
      <c r="AC5" s="25">
        <f t="shared" si="5"/>
        <v>5.7499999999999999E-4</v>
      </c>
    </row>
    <row r="6" spans="1:29" s="15" customFormat="1">
      <c r="A6" s="18">
        <v>254</v>
      </c>
      <c r="B6" s="25">
        <v>7.5000000000000002E-4</v>
      </c>
      <c r="C6" s="26">
        <v>4.6210000000000001E-2</v>
      </c>
      <c r="D6" s="26">
        <f t="shared" si="0"/>
        <v>4.5569999999999999E-2</v>
      </c>
      <c r="E6" s="26"/>
      <c r="F6" s="26">
        <f t="shared" si="6"/>
        <v>3.7314355E-2</v>
      </c>
      <c r="G6" s="26">
        <f t="shared" si="7"/>
        <v>0.85934959565000002</v>
      </c>
      <c r="H6" s="28">
        <v>0.10194</v>
      </c>
      <c r="I6" s="28">
        <f t="shared" si="1"/>
        <v>0.1013</v>
      </c>
      <c r="J6" s="28"/>
      <c r="K6" s="28">
        <f t="shared" si="8"/>
        <v>9.5338975000000006E-2</v>
      </c>
      <c r="L6" s="28">
        <f t="shared" si="9"/>
        <v>2.1956565942500004</v>
      </c>
      <c r="M6" s="29">
        <v>8.4290000000000004E-2</v>
      </c>
      <c r="N6" s="29">
        <f t="shared" si="2"/>
        <v>8.3650000000000002E-2</v>
      </c>
      <c r="O6" s="29"/>
      <c r="P6" s="29">
        <f t="shared" si="10"/>
        <v>8.0051875000000008E-2</v>
      </c>
      <c r="Q6" s="29">
        <f t="shared" si="11"/>
        <v>1.8435946812500004</v>
      </c>
      <c r="R6" s="30">
        <v>8.7309999999999999E-2</v>
      </c>
      <c r="S6" s="30">
        <f t="shared" si="3"/>
        <v>8.6669999999999997E-2</v>
      </c>
      <c r="T6" s="30"/>
      <c r="U6" s="30">
        <f t="shared" si="12"/>
        <v>8.2661374999999995E-2</v>
      </c>
      <c r="V6" s="30">
        <f t="shared" si="13"/>
        <v>1.90369146625</v>
      </c>
      <c r="W6" s="31">
        <v>8.4540000000000004E-2</v>
      </c>
      <c r="X6" s="31">
        <f t="shared" si="4"/>
        <v>8.3900000000000002E-2</v>
      </c>
      <c r="Y6" s="31"/>
      <c r="Z6" s="31">
        <f t="shared" si="14"/>
        <v>7.992576500000001E-2</v>
      </c>
      <c r="AA6" s="31">
        <f t="shared" si="15"/>
        <v>1.8406903679500004</v>
      </c>
      <c r="AB6" s="25">
        <v>5.2999999999999998E-4</v>
      </c>
      <c r="AC6" s="25">
        <f t="shared" si="5"/>
        <v>6.3999999999999994E-4</v>
      </c>
    </row>
    <row r="7" spans="1:29" s="15" customFormat="1">
      <c r="A7" s="18">
        <v>255</v>
      </c>
      <c r="B7" s="25">
        <v>8.0000000000000004E-4</v>
      </c>
      <c r="C7" s="26">
        <v>4.6089999999999999E-2</v>
      </c>
      <c r="D7" s="26">
        <f t="shared" si="0"/>
        <v>4.5449999999999997E-2</v>
      </c>
      <c r="E7" s="26"/>
      <c r="F7" s="26">
        <f t="shared" si="6"/>
        <v>3.7194354999999998E-2</v>
      </c>
      <c r="G7" s="26">
        <f t="shared" si="7"/>
        <v>0.85658599565000004</v>
      </c>
      <c r="H7" s="28">
        <v>0.10165</v>
      </c>
      <c r="I7" s="28">
        <f t="shared" si="1"/>
        <v>0.10101</v>
      </c>
      <c r="J7" s="28"/>
      <c r="K7" s="28">
        <f t="shared" si="8"/>
        <v>9.5048975000000008E-2</v>
      </c>
      <c r="L7" s="28">
        <f t="shared" si="9"/>
        <v>2.1889778942500002</v>
      </c>
      <c r="M7" s="29">
        <v>8.3500000000000005E-2</v>
      </c>
      <c r="N7" s="29">
        <f t="shared" si="2"/>
        <v>8.2860000000000003E-2</v>
      </c>
      <c r="O7" s="29"/>
      <c r="P7" s="29">
        <f t="shared" si="10"/>
        <v>7.9261875000000009E-2</v>
      </c>
      <c r="Q7" s="29">
        <f t="shared" si="11"/>
        <v>1.8254009812500003</v>
      </c>
      <c r="R7" s="30">
        <v>8.6540000000000006E-2</v>
      </c>
      <c r="S7" s="30">
        <f t="shared" si="3"/>
        <v>8.5900000000000004E-2</v>
      </c>
      <c r="T7" s="30"/>
      <c r="U7" s="30">
        <f t="shared" si="12"/>
        <v>8.1891375000000002E-2</v>
      </c>
      <c r="V7" s="30">
        <f t="shared" si="13"/>
        <v>1.8859583662500001</v>
      </c>
      <c r="W7" s="31">
        <v>8.3720000000000003E-2</v>
      </c>
      <c r="X7" s="31">
        <f t="shared" si="4"/>
        <v>8.3080000000000001E-2</v>
      </c>
      <c r="Y7" s="31"/>
      <c r="Z7" s="31">
        <f t="shared" si="14"/>
        <v>7.9105764999999995E-2</v>
      </c>
      <c r="AA7" s="31">
        <f t="shared" si="15"/>
        <v>1.8218057679499999</v>
      </c>
      <c r="AB7" s="25">
        <v>4.8000000000000001E-4</v>
      </c>
      <c r="AC7" s="25">
        <f t="shared" si="5"/>
        <v>6.4000000000000005E-4</v>
      </c>
    </row>
    <row r="8" spans="1:29" s="15" customFormat="1">
      <c r="A8" s="18">
        <v>256</v>
      </c>
      <c r="B8" s="25">
        <v>8.8900000000000003E-4</v>
      </c>
      <c r="C8" s="26">
        <v>4.5769999999999998E-2</v>
      </c>
      <c r="D8" s="26">
        <f t="shared" si="0"/>
        <v>4.5120500000000001E-2</v>
      </c>
      <c r="E8" s="26"/>
      <c r="F8" s="26">
        <f t="shared" si="6"/>
        <v>3.6864855000000002E-2</v>
      </c>
      <c r="G8" s="26">
        <f t="shared" si="7"/>
        <v>0.84899761065000012</v>
      </c>
      <c r="H8" s="28">
        <v>0.10034999999999999</v>
      </c>
      <c r="I8" s="28">
        <f t="shared" si="1"/>
        <v>9.9700499999999997E-2</v>
      </c>
      <c r="J8" s="28"/>
      <c r="K8" s="28">
        <f t="shared" si="8"/>
        <v>9.3739475000000003E-2</v>
      </c>
      <c r="L8" s="28">
        <f t="shared" si="9"/>
        <v>2.1588201092500001</v>
      </c>
      <c r="M8" s="29">
        <v>8.1780000000000005E-2</v>
      </c>
      <c r="N8" s="29">
        <f t="shared" si="2"/>
        <v>8.1130500000000008E-2</v>
      </c>
      <c r="O8" s="29"/>
      <c r="P8" s="29">
        <f t="shared" si="10"/>
        <v>7.7532375000000014E-2</v>
      </c>
      <c r="Q8" s="29">
        <f t="shared" si="11"/>
        <v>1.7855705962500004</v>
      </c>
      <c r="R8" s="30">
        <v>8.5040000000000004E-2</v>
      </c>
      <c r="S8" s="30">
        <f t="shared" si="3"/>
        <v>8.4390500000000007E-2</v>
      </c>
      <c r="T8" s="30"/>
      <c r="U8" s="30">
        <f t="shared" si="12"/>
        <v>8.0381875000000005E-2</v>
      </c>
      <c r="V8" s="30">
        <f t="shared" si="13"/>
        <v>1.8511945812500001</v>
      </c>
      <c r="W8" s="31">
        <v>8.1860000000000002E-2</v>
      </c>
      <c r="X8" s="31">
        <f t="shared" si="4"/>
        <v>8.1210500000000005E-2</v>
      </c>
      <c r="Y8" s="31"/>
      <c r="Z8" s="31">
        <f t="shared" ref="Z8:Z66" si="16">X8-0.003974235</f>
        <v>7.7236264999999998E-2</v>
      </c>
      <c r="AA8" s="31">
        <f t="shared" si="15"/>
        <v>1.77875118295</v>
      </c>
      <c r="AB8" s="25">
        <v>4.0999999999999999E-4</v>
      </c>
      <c r="AC8" s="25">
        <f t="shared" si="5"/>
        <v>6.4950000000000001E-4</v>
      </c>
    </row>
    <row r="9" spans="1:29" s="15" customFormat="1">
      <c r="A9" s="18">
        <v>257</v>
      </c>
      <c r="B9" s="25">
        <v>6.9999999999999999E-4</v>
      </c>
      <c r="C9" s="26">
        <v>4.573E-2</v>
      </c>
      <c r="D9" s="26">
        <f t="shared" si="0"/>
        <v>4.5194999999999999E-2</v>
      </c>
      <c r="E9" s="26"/>
      <c r="F9" s="26">
        <f t="shared" si="6"/>
        <v>3.6939355E-2</v>
      </c>
      <c r="G9" s="26">
        <f t="shared" si="7"/>
        <v>0.85071334565000001</v>
      </c>
      <c r="H9" s="28">
        <v>0.10038999999999999</v>
      </c>
      <c r="I9" s="28">
        <f t="shared" si="1"/>
        <v>9.9854999999999999E-2</v>
      </c>
      <c r="J9" s="28"/>
      <c r="K9" s="28">
        <f t="shared" si="8"/>
        <v>9.3893975000000005E-2</v>
      </c>
      <c r="L9" s="28">
        <f t="shared" si="9"/>
        <v>2.1623782442500001</v>
      </c>
      <c r="M9" s="29">
        <v>8.1220000000000001E-2</v>
      </c>
      <c r="N9" s="29">
        <f t="shared" si="2"/>
        <v>8.0685000000000007E-2</v>
      </c>
      <c r="O9" s="29"/>
      <c r="P9" s="29">
        <f t="shared" si="10"/>
        <v>7.7086875000000013E-2</v>
      </c>
      <c r="Q9" s="29">
        <f t="shared" si="11"/>
        <v>1.7753107312500005</v>
      </c>
      <c r="R9" s="30">
        <v>8.4430000000000005E-2</v>
      </c>
      <c r="S9" s="30">
        <f t="shared" si="3"/>
        <v>8.3895000000000011E-2</v>
      </c>
      <c r="T9" s="30"/>
      <c r="U9" s="30">
        <f t="shared" si="12"/>
        <v>7.9886375000000009E-2</v>
      </c>
      <c r="V9" s="30">
        <f t="shared" si="13"/>
        <v>1.8397832162500003</v>
      </c>
      <c r="W9" s="31">
        <v>8.1350000000000006E-2</v>
      </c>
      <c r="X9" s="31">
        <f t="shared" si="4"/>
        <v>8.0815000000000012E-2</v>
      </c>
      <c r="Y9" s="31"/>
      <c r="Z9" s="31">
        <f t="shared" si="16"/>
        <v>7.6840765000000005E-2</v>
      </c>
      <c r="AA9" s="31">
        <f t="shared" si="15"/>
        <v>1.7696428179500001</v>
      </c>
      <c r="AB9" s="25">
        <v>3.6999999999999999E-4</v>
      </c>
      <c r="AC9" s="25">
        <f t="shared" si="5"/>
        <v>5.3499999999999999E-4</v>
      </c>
    </row>
    <row r="10" spans="1:29" s="15" customFormat="1">
      <c r="A10" s="18">
        <v>258</v>
      </c>
      <c r="B10" s="25">
        <v>6.4000000000000005E-4</v>
      </c>
      <c r="C10" s="26">
        <v>4.5670000000000002E-2</v>
      </c>
      <c r="D10" s="26">
        <f t="shared" si="0"/>
        <v>4.5115000000000002E-2</v>
      </c>
      <c r="E10" s="26"/>
      <c r="F10" s="26">
        <f t="shared" si="6"/>
        <v>3.6859355000000003E-2</v>
      </c>
      <c r="G10" s="26">
        <f t="shared" si="7"/>
        <v>0.8488709456500001</v>
      </c>
      <c r="H10" s="28">
        <v>9.9610000000000004E-2</v>
      </c>
      <c r="I10" s="28">
        <f t="shared" si="1"/>
        <v>9.9055000000000004E-2</v>
      </c>
      <c r="J10" s="28"/>
      <c r="K10" s="28">
        <f t="shared" si="8"/>
        <v>9.3093975000000009E-2</v>
      </c>
      <c r="L10" s="28">
        <f t="shared" si="9"/>
        <v>2.1439542442500001</v>
      </c>
      <c r="M10" s="29">
        <v>7.979E-2</v>
      </c>
      <c r="N10" s="29">
        <f t="shared" si="2"/>
        <v>7.9235E-2</v>
      </c>
      <c r="O10" s="29"/>
      <c r="P10" s="29">
        <f t="shared" si="10"/>
        <v>7.5636875000000006E-2</v>
      </c>
      <c r="Q10" s="29">
        <f t="shared" si="11"/>
        <v>1.7419172312500002</v>
      </c>
      <c r="R10" s="30">
        <v>8.3299999999999999E-2</v>
      </c>
      <c r="S10" s="30">
        <f t="shared" si="3"/>
        <v>8.2744999999999999E-2</v>
      </c>
      <c r="T10" s="30"/>
      <c r="U10" s="30">
        <f t="shared" si="12"/>
        <v>7.8736374999999997E-2</v>
      </c>
      <c r="V10" s="30">
        <f t="shared" si="13"/>
        <v>1.8132987162500001</v>
      </c>
      <c r="W10" s="31">
        <v>7.9670000000000005E-2</v>
      </c>
      <c r="X10" s="31">
        <f t="shared" si="4"/>
        <v>7.9115000000000005E-2</v>
      </c>
      <c r="Y10" s="31"/>
      <c r="Z10" s="31">
        <f t="shared" si="16"/>
        <v>7.5140764999999998E-2</v>
      </c>
      <c r="AA10" s="31">
        <f t="shared" si="15"/>
        <v>1.73049181795</v>
      </c>
      <c r="AB10" s="25">
        <v>4.6999999999999999E-4</v>
      </c>
      <c r="AC10" s="25">
        <f t="shared" si="5"/>
        <v>5.5500000000000005E-4</v>
      </c>
    </row>
    <row r="11" spans="1:29" s="15" customFormat="1">
      <c r="A11" s="18">
        <v>259</v>
      </c>
      <c r="B11" s="25">
        <v>6.4000000000000005E-4</v>
      </c>
      <c r="C11" s="26">
        <v>4.4650000000000002E-2</v>
      </c>
      <c r="D11" s="26">
        <f t="shared" si="0"/>
        <v>4.4095000000000002E-2</v>
      </c>
      <c r="E11" s="26"/>
      <c r="F11" s="26">
        <f t="shared" si="6"/>
        <v>3.5839355000000003E-2</v>
      </c>
      <c r="G11" s="26">
        <f t="shared" si="7"/>
        <v>0.82538034565000007</v>
      </c>
      <c r="H11" s="28">
        <v>9.962E-2</v>
      </c>
      <c r="I11" s="28">
        <f t="shared" si="1"/>
        <v>9.9065E-2</v>
      </c>
      <c r="J11" s="28"/>
      <c r="K11" s="28">
        <f t="shared" si="8"/>
        <v>9.3103975000000005E-2</v>
      </c>
      <c r="L11" s="28">
        <f t="shared" si="9"/>
        <v>2.1441845442500003</v>
      </c>
      <c r="M11" s="29">
        <v>7.9259999999999997E-2</v>
      </c>
      <c r="N11" s="29">
        <f t="shared" si="2"/>
        <v>7.8704999999999997E-2</v>
      </c>
      <c r="O11" s="29"/>
      <c r="P11" s="29">
        <f t="shared" si="10"/>
        <v>7.5106875000000003E-2</v>
      </c>
      <c r="Q11" s="29">
        <f t="shared" si="11"/>
        <v>1.7297113312500001</v>
      </c>
      <c r="R11" s="30">
        <v>8.2589999999999997E-2</v>
      </c>
      <c r="S11" s="30">
        <f t="shared" si="3"/>
        <v>8.2034999999999997E-2</v>
      </c>
      <c r="T11" s="30"/>
      <c r="U11" s="30">
        <f t="shared" si="12"/>
        <v>7.8026374999999995E-2</v>
      </c>
      <c r="V11" s="30">
        <f t="shared" si="13"/>
        <v>1.7969474162499999</v>
      </c>
      <c r="W11" s="31">
        <v>7.9170000000000004E-2</v>
      </c>
      <c r="X11" s="31">
        <f t="shared" si="4"/>
        <v>7.8615000000000004E-2</v>
      </c>
      <c r="Y11" s="31"/>
      <c r="Z11" s="31">
        <f t="shared" si="16"/>
        <v>7.4640764999999998E-2</v>
      </c>
      <c r="AA11" s="31">
        <f t="shared" si="15"/>
        <v>1.71897681795</v>
      </c>
      <c r="AB11" s="25">
        <v>4.6999999999999999E-4</v>
      </c>
      <c r="AC11" s="25">
        <f t="shared" si="5"/>
        <v>5.5500000000000005E-4</v>
      </c>
    </row>
    <row r="12" spans="1:29" s="15" customFormat="1">
      <c r="A12" s="18">
        <v>260</v>
      </c>
      <c r="B12" s="25">
        <v>8.1999999999999998E-4</v>
      </c>
      <c r="C12" s="26">
        <v>4.4650000000000002E-2</v>
      </c>
      <c r="D12" s="26">
        <f t="shared" si="0"/>
        <v>4.3970000000000002E-2</v>
      </c>
      <c r="E12" s="26"/>
      <c r="F12" s="26">
        <f t="shared" si="6"/>
        <v>3.5714355000000003E-2</v>
      </c>
      <c r="G12" s="26">
        <f t="shared" si="7"/>
        <v>0.82250159565000014</v>
      </c>
      <c r="H12" s="28">
        <v>9.869E-2</v>
      </c>
      <c r="I12" s="28">
        <f t="shared" si="1"/>
        <v>9.801E-2</v>
      </c>
      <c r="J12" s="28"/>
      <c r="K12" s="28">
        <f t="shared" si="8"/>
        <v>9.2048975000000005E-2</v>
      </c>
      <c r="L12" s="28">
        <f t="shared" si="9"/>
        <v>2.1198878942500001</v>
      </c>
      <c r="M12" s="29">
        <v>7.782E-2</v>
      </c>
      <c r="N12" s="29">
        <f t="shared" si="2"/>
        <v>7.714E-2</v>
      </c>
      <c r="O12" s="29"/>
      <c r="P12" s="29">
        <f t="shared" si="10"/>
        <v>7.3541875000000007E-2</v>
      </c>
      <c r="Q12" s="29">
        <f t="shared" si="11"/>
        <v>1.6936693812500003</v>
      </c>
      <c r="R12" s="30">
        <v>8.1460000000000005E-2</v>
      </c>
      <c r="S12" s="30">
        <f t="shared" si="3"/>
        <v>8.0780000000000005E-2</v>
      </c>
      <c r="T12" s="30"/>
      <c r="U12" s="30">
        <f t="shared" si="12"/>
        <v>7.6771375000000003E-2</v>
      </c>
      <c r="V12" s="30">
        <f t="shared" si="13"/>
        <v>1.7680447662500001</v>
      </c>
      <c r="W12" s="31">
        <v>7.7530000000000002E-2</v>
      </c>
      <c r="X12" s="31">
        <f t="shared" si="4"/>
        <v>7.6850000000000002E-2</v>
      </c>
      <c r="Y12" s="31"/>
      <c r="Z12" s="31">
        <f t="shared" si="16"/>
        <v>7.2875765000000009E-2</v>
      </c>
      <c r="AA12" s="31">
        <f t="shared" si="15"/>
        <v>1.6783288679500004</v>
      </c>
      <c r="AB12" s="25">
        <v>5.4000000000000001E-4</v>
      </c>
      <c r="AC12" s="25">
        <f t="shared" si="5"/>
        <v>6.8000000000000005E-4</v>
      </c>
    </row>
    <row r="13" spans="1:29" s="15" customFormat="1">
      <c r="A13" s="18">
        <v>261</v>
      </c>
      <c r="B13" s="25">
        <v>7.9000000000000001E-4</v>
      </c>
      <c r="C13" s="26">
        <v>4.462E-2</v>
      </c>
      <c r="D13" s="26">
        <f t="shared" si="0"/>
        <v>4.4010000000000001E-2</v>
      </c>
      <c r="E13" s="26"/>
      <c r="F13" s="26">
        <f t="shared" si="6"/>
        <v>3.5754355000000002E-2</v>
      </c>
      <c r="G13" s="26">
        <f t="shared" si="7"/>
        <v>0.82342279565000009</v>
      </c>
      <c r="H13" s="28">
        <v>9.8650000000000002E-2</v>
      </c>
      <c r="I13" s="28">
        <f t="shared" si="1"/>
        <v>9.8040000000000002E-2</v>
      </c>
      <c r="J13" s="28"/>
      <c r="K13" s="28">
        <f t="shared" si="8"/>
        <v>9.2078975000000007E-2</v>
      </c>
      <c r="L13" s="28">
        <f t="shared" si="9"/>
        <v>2.1205787942500001</v>
      </c>
      <c r="M13" s="29">
        <v>7.7188999999999994E-2</v>
      </c>
      <c r="N13" s="29">
        <f t="shared" si="2"/>
        <v>7.6578999999999994E-2</v>
      </c>
      <c r="O13" s="29"/>
      <c r="P13" s="29">
        <f t="shared" si="10"/>
        <v>7.2980875000000001E-2</v>
      </c>
      <c r="Q13" s="29">
        <f t="shared" si="11"/>
        <v>1.6807495512500001</v>
      </c>
      <c r="R13" s="30">
        <v>8.0780000000000005E-2</v>
      </c>
      <c r="S13" s="30">
        <f t="shared" si="3"/>
        <v>8.0170000000000005E-2</v>
      </c>
      <c r="T13" s="30"/>
      <c r="U13" s="30">
        <f t="shared" si="12"/>
        <v>7.6161375000000003E-2</v>
      </c>
      <c r="V13" s="30">
        <f t="shared" si="13"/>
        <v>1.7539964662500003</v>
      </c>
      <c r="W13" s="31">
        <v>7.6920000000000002E-2</v>
      </c>
      <c r="X13" s="31">
        <f t="shared" si="4"/>
        <v>7.6310000000000003E-2</v>
      </c>
      <c r="Y13" s="31"/>
      <c r="Z13" s="31">
        <f t="shared" si="16"/>
        <v>7.2335764999999996E-2</v>
      </c>
      <c r="AA13" s="31">
        <f t="shared" si="15"/>
        <v>1.6658926679499999</v>
      </c>
      <c r="AB13" s="25">
        <v>4.2999999999999999E-4</v>
      </c>
      <c r="AC13" s="25">
        <f t="shared" si="5"/>
        <v>6.0999999999999997E-4</v>
      </c>
    </row>
    <row r="14" spans="1:29" s="15" customFormat="1">
      <c r="A14" s="18">
        <v>262</v>
      </c>
      <c r="B14" s="25">
        <v>6.7000000000000002E-4</v>
      </c>
      <c r="C14" s="26">
        <v>4.3889999999999998E-2</v>
      </c>
      <c r="D14" s="26">
        <f t="shared" si="0"/>
        <v>4.3324999999999995E-2</v>
      </c>
      <c r="E14" s="26"/>
      <c r="F14" s="26">
        <f t="shared" si="6"/>
        <v>3.5069354999999997E-2</v>
      </c>
      <c r="G14" s="26">
        <f t="shared" si="7"/>
        <v>0.80764724565000001</v>
      </c>
      <c r="H14" s="28">
        <v>9.7939999999999999E-2</v>
      </c>
      <c r="I14" s="28">
        <f t="shared" si="1"/>
        <v>9.7375000000000003E-2</v>
      </c>
      <c r="J14" s="28"/>
      <c r="K14" s="28">
        <f t="shared" si="8"/>
        <v>9.1413975000000008E-2</v>
      </c>
      <c r="L14" s="28">
        <f t="shared" si="9"/>
        <v>2.1052638442500005</v>
      </c>
      <c r="M14" s="29">
        <v>7.596E-2</v>
      </c>
      <c r="N14" s="29">
        <f t="shared" si="2"/>
        <v>7.5395000000000004E-2</v>
      </c>
      <c r="O14" s="29"/>
      <c r="P14" s="29">
        <f t="shared" si="10"/>
        <v>7.179687500000001E-2</v>
      </c>
      <c r="Q14" s="29">
        <f t="shared" si="11"/>
        <v>1.6534820312500003</v>
      </c>
      <c r="R14" s="30">
        <v>7.9740000000000005E-2</v>
      </c>
      <c r="S14" s="30">
        <f t="shared" si="3"/>
        <v>7.9175000000000009E-2</v>
      </c>
      <c r="T14" s="30"/>
      <c r="U14" s="30">
        <f t="shared" si="12"/>
        <v>7.5166375000000007E-2</v>
      </c>
      <c r="V14" s="30">
        <f t="shared" si="13"/>
        <v>1.7310816162500002</v>
      </c>
      <c r="W14" s="31">
        <v>7.553E-2</v>
      </c>
      <c r="X14" s="31">
        <f t="shared" si="4"/>
        <v>7.4965000000000004E-2</v>
      </c>
      <c r="Y14" s="31"/>
      <c r="Z14" s="31">
        <f t="shared" si="16"/>
        <v>7.0990765000000011E-2</v>
      </c>
      <c r="AA14" s="31">
        <f t="shared" si="15"/>
        <v>1.6349173179500003</v>
      </c>
      <c r="AB14" s="25">
        <v>4.6000000000000001E-4</v>
      </c>
      <c r="AC14" s="25">
        <f t="shared" si="5"/>
        <v>5.6499999999999996E-4</v>
      </c>
    </row>
    <row r="15" spans="1:29" s="15" customFormat="1">
      <c r="A15" s="18">
        <v>263</v>
      </c>
      <c r="B15" s="25">
        <v>5.6999999999999998E-4</v>
      </c>
      <c r="C15" s="26">
        <v>4.3540000000000002E-2</v>
      </c>
      <c r="D15" s="26">
        <f t="shared" si="0"/>
        <v>4.3040000000000002E-2</v>
      </c>
      <c r="E15" s="26"/>
      <c r="F15" s="26">
        <f t="shared" si="6"/>
        <v>3.4784355000000003E-2</v>
      </c>
      <c r="G15" s="26">
        <f t="shared" si="7"/>
        <v>0.80108369565000015</v>
      </c>
      <c r="H15" s="28">
        <v>9.7989000000000007E-2</v>
      </c>
      <c r="I15" s="28">
        <f t="shared" si="1"/>
        <v>9.7489000000000006E-2</v>
      </c>
      <c r="J15" s="28"/>
      <c r="K15" s="28">
        <f t="shared" si="8"/>
        <v>9.1527975000000011E-2</v>
      </c>
      <c r="L15" s="28">
        <f t="shared" si="9"/>
        <v>2.1078892642500002</v>
      </c>
      <c r="M15" s="29">
        <v>7.5499999999999998E-2</v>
      </c>
      <c r="N15" s="29">
        <f t="shared" si="2"/>
        <v>7.4999999999999997E-2</v>
      </c>
      <c r="O15" s="29"/>
      <c r="P15" s="29">
        <f t="shared" si="10"/>
        <v>7.1401875000000004E-2</v>
      </c>
      <c r="Q15" s="29">
        <f t="shared" si="11"/>
        <v>1.6443851812500001</v>
      </c>
      <c r="R15" s="30">
        <v>7.9070000000000001E-2</v>
      </c>
      <c r="S15" s="30">
        <f t="shared" si="3"/>
        <v>7.8570000000000001E-2</v>
      </c>
      <c r="T15" s="30"/>
      <c r="U15" s="30">
        <f t="shared" si="12"/>
        <v>7.4561374999999999E-2</v>
      </c>
      <c r="V15" s="30">
        <f t="shared" si="13"/>
        <v>1.7171484662500001</v>
      </c>
      <c r="W15" s="31">
        <v>7.4910000000000004E-2</v>
      </c>
      <c r="X15" s="31">
        <f t="shared" si="4"/>
        <v>7.4410000000000004E-2</v>
      </c>
      <c r="Y15" s="31"/>
      <c r="Z15" s="31">
        <f t="shared" si="16"/>
        <v>7.0435765000000011E-2</v>
      </c>
      <c r="AA15" s="31">
        <f t="shared" si="15"/>
        <v>1.6221356679500003</v>
      </c>
      <c r="AB15" s="25">
        <v>4.2999999999999999E-4</v>
      </c>
      <c r="AC15" s="25">
        <f t="shared" si="5"/>
        <v>5.0000000000000001E-4</v>
      </c>
    </row>
    <row r="16" spans="1:29" s="15" customFormat="1">
      <c r="A16" s="18">
        <v>264</v>
      </c>
      <c r="B16" s="25">
        <v>6.2E-4</v>
      </c>
      <c r="C16" s="26">
        <v>4.3459999999999999E-2</v>
      </c>
      <c r="D16" s="26">
        <f t="shared" si="0"/>
        <v>4.2929999999999996E-2</v>
      </c>
      <c r="E16" s="26"/>
      <c r="F16" s="26">
        <f t="shared" si="6"/>
        <v>3.4674354999999997E-2</v>
      </c>
      <c r="G16" s="26">
        <f t="shared" si="7"/>
        <v>0.79855039564999997</v>
      </c>
      <c r="H16" s="28">
        <v>9.7360000000000002E-2</v>
      </c>
      <c r="I16" s="28">
        <f t="shared" si="1"/>
        <v>9.6829999999999999E-2</v>
      </c>
      <c r="J16" s="28"/>
      <c r="K16" s="28">
        <f t="shared" si="8"/>
        <v>9.0868975000000005E-2</v>
      </c>
      <c r="L16" s="28">
        <f t="shared" si="9"/>
        <v>2.0927124942500002</v>
      </c>
      <c r="M16" s="29">
        <v>7.417E-2</v>
      </c>
      <c r="N16" s="29">
        <f t="shared" si="2"/>
        <v>7.3639999999999997E-2</v>
      </c>
      <c r="O16" s="29"/>
      <c r="P16" s="29">
        <f t="shared" si="10"/>
        <v>7.0041875000000003E-2</v>
      </c>
      <c r="Q16" s="29">
        <f t="shared" si="11"/>
        <v>1.6130643812500001</v>
      </c>
      <c r="R16" s="30">
        <v>7.8140000000000001E-2</v>
      </c>
      <c r="S16" s="30">
        <f t="shared" si="3"/>
        <v>7.7609999999999998E-2</v>
      </c>
      <c r="T16" s="30"/>
      <c r="U16" s="30">
        <f t="shared" si="12"/>
        <v>7.3601374999999997E-2</v>
      </c>
      <c r="V16" s="30">
        <f t="shared" si="13"/>
        <v>1.69503966625</v>
      </c>
      <c r="W16" s="31">
        <v>7.3469000000000007E-2</v>
      </c>
      <c r="X16" s="31">
        <f t="shared" si="4"/>
        <v>7.2939000000000004E-2</v>
      </c>
      <c r="Y16" s="31"/>
      <c r="Z16" s="31">
        <f t="shared" si="16"/>
        <v>6.8964765000000011E-2</v>
      </c>
      <c r="AA16" s="31">
        <f t="shared" si="15"/>
        <v>1.5882585379500003</v>
      </c>
      <c r="AB16" s="25">
        <v>4.4000000000000002E-4</v>
      </c>
      <c r="AC16" s="25">
        <f t="shared" si="5"/>
        <v>5.2999999999999998E-4</v>
      </c>
    </row>
    <row r="17" spans="1:29" s="15" customFormat="1">
      <c r="A17" s="18">
        <v>265</v>
      </c>
      <c r="B17" s="25">
        <v>5.8E-4</v>
      </c>
      <c r="C17" s="26">
        <v>4.2860000000000002E-2</v>
      </c>
      <c r="D17" s="26">
        <f t="shared" si="0"/>
        <v>4.2349999999999999E-2</v>
      </c>
      <c r="E17" s="26"/>
      <c r="F17" s="26">
        <f t="shared" si="6"/>
        <v>3.4094355E-2</v>
      </c>
      <c r="G17" s="26">
        <f t="shared" si="7"/>
        <v>0.78519299565</v>
      </c>
      <c r="H17" s="28">
        <v>9.7339999999999996E-2</v>
      </c>
      <c r="I17" s="28">
        <f t="shared" si="1"/>
        <v>9.6829999999999999E-2</v>
      </c>
      <c r="J17" s="28"/>
      <c r="K17" s="28">
        <f t="shared" si="8"/>
        <v>9.0868975000000005E-2</v>
      </c>
      <c r="L17" s="28">
        <f t="shared" si="9"/>
        <v>2.0927124942500002</v>
      </c>
      <c r="M17" s="29">
        <v>7.3599999999999999E-2</v>
      </c>
      <c r="N17" s="29">
        <f t="shared" si="2"/>
        <v>7.3090000000000002E-2</v>
      </c>
      <c r="O17" s="29"/>
      <c r="P17" s="29">
        <f t="shared" si="10"/>
        <v>6.9491875000000008E-2</v>
      </c>
      <c r="Q17" s="29">
        <f t="shared" si="11"/>
        <v>1.6003978812500004</v>
      </c>
      <c r="R17" s="30">
        <v>7.7509999999999996E-2</v>
      </c>
      <c r="S17" s="30">
        <f t="shared" si="3"/>
        <v>7.6999999999999999E-2</v>
      </c>
      <c r="T17" s="30"/>
      <c r="U17" s="30">
        <f t="shared" si="12"/>
        <v>7.2991374999999997E-2</v>
      </c>
      <c r="V17" s="30">
        <f t="shared" si="13"/>
        <v>1.68099136625</v>
      </c>
      <c r="W17" s="31">
        <v>7.2969000000000006E-2</v>
      </c>
      <c r="X17" s="31">
        <f t="shared" si="4"/>
        <v>7.245900000000001E-2</v>
      </c>
      <c r="Y17" s="31"/>
      <c r="Z17" s="31">
        <f t="shared" si="16"/>
        <v>6.8484765000000003E-2</v>
      </c>
      <c r="AA17" s="31">
        <f t="shared" si="15"/>
        <v>1.5772041379500001</v>
      </c>
      <c r="AB17" s="25">
        <v>4.4000000000000002E-4</v>
      </c>
      <c r="AC17" s="25">
        <f t="shared" si="5"/>
        <v>5.1000000000000004E-4</v>
      </c>
    </row>
    <row r="18" spans="1:29" s="15" customFormat="1">
      <c r="A18" s="18">
        <v>266</v>
      </c>
      <c r="B18" s="25">
        <v>5.1999999999999995E-4</v>
      </c>
      <c r="C18" s="26">
        <v>4.2419999999999999E-2</v>
      </c>
      <c r="D18" s="26">
        <f t="shared" si="0"/>
        <v>4.1944999999999996E-2</v>
      </c>
      <c r="E18" s="26"/>
      <c r="F18" s="26">
        <f t="shared" si="6"/>
        <v>3.3689354999999997E-2</v>
      </c>
      <c r="G18" s="26">
        <f t="shared" si="7"/>
        <v>0.77586584564999994</v>
      </c>
      <c r="H18" s="28">
        <v>9.6600000000000005E-2</v>
      </c>
      <c r="I18" s="28">
        <f t="shared" si="1"/>
        <v>9.6125000000000002E-2</v>
      </c>
      <c r="J18" s="28"/>
      <c r="K18" s="28">
        <f t="shared" si="8"/>
        <v>9.0163975000000007E-2</v>
      </c>
      <c r="L18" s="28">
        <f t="shared" si="9"/>
        <v>2.0764763442500001</v>
      </c>
      <c r="M18" s="29">
        <v>7.2410000000000002E-2</v>
      </c>
      <c r="N18" s="29">
        <f t="shared" si="2"/>
        <v>7.1934999999999999E-2</v>
      </c>
      <c r="O18" s="29"/>
      <c r="P18" s="29">
        <f t="shared" si="10"/>
        <v>6.8336875000000005E-2</v>
      </c>
      <c r="Q18" s="29">
        <f t="shared" si="11"/>
        <v>1.5737982312500003</v>
      </c>
      <c r="R18" s="30">
        <v>7.6508999999999994E-2</v>
      </c>
      <c r="S18" s="30">
        <f t="shared" si="3"/>
        <v>7.603399999999999E-2</v>
      </c>
      <c r="T18" s="30"/>
      <c r="U18" s="30">
        <f t="shared" si="12"/>
        <v>7.2025374999999989E-2</v>
      </c>
      <c r="V18" s="30">
        <f t="shared" si="13"/>
        <v>1.6587443862499998</v>
      </c>
      <c r="W18" s="31">
        <v>7.1660000000000001E-2</v>
      </c>
      <c r="X18" s="31">
        <f t="shared" si="4"/>
        <v>7.1184999999999998E-2</v>
      </c>
      <c r="Y18" s="31"/>
      <c r="Z18" s="31">
        <f t="shared" si="16"/>
        <v>6.7210765000000006E-2</v>
      </c>
      <c r="AA18" s="31">
        <f t="shared" si="15"/>
        <v>1.5478639179500002</v>
      </c>
      <c r="AB18" s="25">
        <v>4.2999999999999999E-4</v>
      </c>
      <c r="AC18" s="25">
        <f t="shared" si="5"/>
        <v>4.7499999999999994E-4</v>
      </c>
    </row>
    <row r="19" spans="1:29" s="15" customFormat="1">
      <c r="A19" s="18">
        <v>267</v>
      </c>
      <c r="B19" s="25">
        <v>5.1999999999999995E-4</v>
      </c>
      <c r="C19" s="26">
        <v>4.2320000000000003E-2</v>
      </c>
      <c r="D19" s="26">
        <f t="shared" si="0"/>
        <v>4.1755E-2</v>
      </c>
      <c r="E19" s="26"/>
      <c r="F19" s="26">
        <f t="shared" si="6"/>
        <v>3.3499355000000001E-2</v>
      </c>
      <c r="G19" s="26">
        <f t="shared" si="7"/>
        <v>0.77149014565000007</v>
      </c>
      <c r="H19" s="28">
        <v>9.6360000000000001E-2</v>
      </c>
      <c r="I19" s="28">
        <f t="shared" si="1"/>
        <v>9.5795000000000005E-2</v>
      </c>
      <c r="J19" s="28"/>
      <c r="K19" s="28">
        <f t="shared" si="8"/>
        <v>8.983397500000001E-2</v>
      </c>
      <c r="L19" s="28">
        <f t="shared" si="9"/>
        <v>2.0688764442500003</v>
      </c>
      <c r="M19" s="29">
        <v>7.1690000000000004E-2</v>
      </c>
      <c r="N19" s="29">
        <f t="shared" si="2"/>
        <v>7.1125000000000008E-2</v>
      </c>
      <c r="O19" s="29"/>
      <c r="P19" s="29">
        <f t="shared" si="10"/>
        <v>6.7526875000000014E-2</v>
      </c>
      <c r="Q19" s="29">
        <f t="shared" si="11"/>
        <v>1.5551439312500004</v>
      </c>
      <c r="R19" s="30">
        <v>7.5679999999999997E-2</v>
      </c>
      <c r="S19" s="30">
        <f t="shared" si="3"/>
        <v>7.5115000000000001E-2</v>
      </c>
      <c r="T19" s="30"/>
      <c r="U19" s="30">
        <f t="shared" si="12"/>
        <v>7.1106374999999999E-2</v>
      </c>
      <c r="V19" s="30">
        <f t="shared" si="13"/>
        <v>1.6375798162500002</v>
      </c>
      <c r="W19" s="31">
        <v>7.0980000000000001E-2</v>
      </c>
      <c r="X19" s="31">
        <f t="shared" si="4"/>
        <v>7.0415000000000005E-2</v>
      </c>
      <c r="Y19" s="31"/>
      <c r="Z19" s="31">
        <f t="shared" si="16"/>
        <v>6.6440765000000013E-2</v>
      </c>
      <c r="AA19" s="31">
        <f t="shared" si="15"/>
        <v>1.5301308179500004</v>
      </c>
      <c r="AB19" s="25">
        <v>6.0999999999999997E-4</v>
      </c>
      <c r="AC19" s="25">
        <f t="shared" si="5"/>
        <v>5.6499999999999996E-4</v>
      </c>
    </row>
    <row r="20" spans="1:29" s="15" customFormat="1">
      <c r="A20" s="18">
        <v>268</v>
      </c>
      <c r="B20" s="25">
        <v>-4.4999999999999999E-4</v>
      </c>
      <c r="C20" s="26">
        <v>4.2279999999999998E-2</v>
      </c>
      <c r="D20" s="26">
        <f t="shared" si="0"/>
        <v>4.2220000000000001E-2</v>
      </c>
      <c r="E20" s="26"/>
      <c r="F20" s="26">
        <f t="shared" si="6"/>
        <v>3.3964355000000002E-2</v>
      </c>
      <c r="G20" s="26">
        <f t="shared" si="7"/>
        <v>0.78219909565000012</v>
      </c>
      <c r="H20" s="28">
        <v>9.5740000000000006E-2</v>
      </c>
      <c r="I20" s="28">
        <f t="shared" si="1"/>
        <v>9.5680000000000001E-2</v>
      </c>
      <c r="J20" s="28"/>
      <c r="K20" s="28">
        <f t="shared" si="8"/>
        <v>8.9718975000000006E-2</v>
      </c>
      <c r="L20" s="28">
        <f t="shared" si="9"/>
        <v>2.0662279942500001</v>
      </c>
      <c r="M20" s="29">
        <v>7.059E-2</v>
      </c>
      <c r="N20" s="29">
        <f t="shared" si="2"/>
        <v>7.0529999999999995E-2</v>
      </c>
      <c r="O20" s="29"/>
      <c r="P20" s="29">
        <f t="shared" si="10"/>
        <v>6.6931875000000002E-2</v>
      </c>
      <c r="Q20" s="29">
        <f t="shared" si="11"/>
        <v>1.5414410812500001</v>
      </c>
      <c r="R20" s="30">
        <v>7.4770000000000003E-2</v>
      </c>
      <c r="S20" s="30">
        <f t="shared" si="3"/>
        <v>7.4709999999999999E-2</v>
      </c>
      <c r="T20" s="30"/>
      <c r="U20" s="30">
        <f t="shared" si="12"/>
        <v>7.0701374999999997E-2</v>
      </c>
      <c r="V20" s="30">
        <f t="shared" si="13"/>
        <v>1.6282526662500001</v>
      </c>
      <c r="W20" s="31">
        <v>6.9699999999999998E-2</v>
      </c>
      <c r="X20" s="31">
        <f t="shared" si="4"/>
        <v>6.9639999999999994E-2</v>
      </c>
      <c r="Y20" s="31"/>
      <c r="Z20" s="31">
        <f t="shared" si="16"/>
        <v>6.5665764999999987E-2</v>
      </c>
      <c r="AA20" s="31">
        <f t="shared" si="15"/>
        <v>1.5122825679499998</v>
      </c>
      <c r="AB20" s="25">
        <v>5.6999999999999998E-4</v>
      </c>
      <c r="AC20" s="25">
        <f t="shared" si="5"/>
        <v>5.9999999999999995E-5</v>
      </c>
    </row>
    <row r="21" spans="1:29" s="15" customFormat="1">
      <c r="A21" s="18">
        <v>269</v>
      </c>
      <c r="B21" s="25">
        <v>-4.2000000000000002E-4</v>
      </c>
      <c r="C21" s="26">
        <v>4.2119999999999998E-2</v>
      </c>
      <c r="D21" s="26">
        <f t="shared" si="0"/>
        <v>4.2089999999999995E-2</v>
      </c>
      <c r="E21" s="26"/>
      <c r="F21" s="26">
        <f t="shared" si="6"/>
        <v>3.3834354999999997E-2</v>
      </c>
      <c r="G21" s="26">
        <f t="shared" si="7"/>
        <v>0.7792051956499999</v>
      </c>
      <c r="H21" s="28">
        <v>9.5549999999999996E-2</v>
      </c>
      <c r="I21" s="28">
        <f t="shared" si="1"/>
        <v>9.5519999999999994E-2</v>
      </c>
      <c r="J21" s="28"/>
      <c r="K21" s="28">
        <f t="shared" si="8"/>
        <v>8.9558974999999999E-2</v>
      </c>
      <c r="L21" s="28">
        <f t="shared" si="9"/>
        <v>2.0625431942499999</v>
      </c>
      <c r="M21" s="29">
        <v>6.991E-2</v>
      </c>
      <c r="N21" s="29">
        <f t="shared" si="2"/>
        <v>6.9879999999999998E-2</v>
      </c>
      <c r="O21" s="29"/>
      <c r="P21" s="29">
        <f t="shared" si="10"/>
        <v>6.6281875000000004E-2</v>
      </c>
      <c r="Q21" s="29">
        <f t="shared" si="11"/>
        <v>1.5264715812500003</v>
      </c>
      <c r="R21" s="30">
        <v>7.4099999999999999E-2</v>
      </c>
      <c r="S21" s="30">
        <f t="shared" si="3"/>
        <v>7.4069999999999997E-2</v>
      </c>
      <c r="T21" s="30"/>
      <c r="U21" s="30">
        <f t="shared" si="12"/>
        <v>7.0061374999999995E-2</v>
      </c>
      <c r="V21" s="30">
        <f t="shared" si="13"/>
        <v>1.6135134662499999</v>
      </c>
      <c r="W21" s="31">
        <v>6.9159999999999999E-2</v>
      </c>
      <c r="X21" s="31">
        <f t="shared" si="4"/>
        <v>6.9129999999999997E-2</v>
      </c>
      <c r="Y21" s="31"/>
      <c r="Z21" s="31">
        <f t="shared" si="16"/>
        <v>6.5155765000000004E-2</v>
      </c>
      <c r="AA21" s="31">
        <f t="shared" si="15"/>
        <v>1.5005372679500002</v>
      </c>
      <c r="AB21" s="25">
        <v>4.8000000000000001E-4</v>
      </c>
      <c r="AC21" s="25">
        <f t="shared" si="5"/>
        <v>2.9999999999999997E-5</v>
      </c>
    </row>
    <row r="22" spans="1:29" s="15" customFormat="1">
      <c r="A22" s="18">
        <v>270</v>
      </c>
      <c r="B22" s="25">
        <v>-3.4000000000000002E-4</v>
      </c>
      <c r="C22" s="26">
        <v>4.1950000000000001E-2</v>
      </c>
      <c r="D22" s="26">
        <f t="shared" si="0"/>
        <v>4.1890000000000004E-2</v>
      </c>
      <c r="E22" s="26"/>
      <c r="F22" s="26">
        <f t="shared" si="6"/>
        <v>3.3634355000000005E-2</v>
      </c>
      <c r="G22" s="26">
        <f t="shared" si="7"/>
        <v>0.77459919565000013</v>
      </c>
      <c r="H22" s="28">
        <v>9.4759999999999997E-2</v>
      </c>
      <c r="I22" s="28">
        <f t="shared" si="1"/>
        <v>9.4699999999999993E-2</v>
      </c>
      <c r="J22" s="28"/>
      <c r="K22" s="28">
        <f t="shared" si="8"/>
        <v>8.8738974999999998E-2</v>
      </c>
      <c r="L22" s="28">
        <f t="shared" si="9"/>
        <v>2.0436585942500001</v>
      </c>
      <c r="M22" s="29">
        <v>6.8809999999999996E-2</v>
      </c>
      <c r="N22" s="29">
        <f t="shared" si="2"/>
        <v>6.8749999999999992E-2</v>
      </c>
      <c r="O22" s="29"/>
      <c r="P22" s="29">
        <f t="shared" si="10"/>
        <v>6.5151874999999998E-2</v>
      </c>
      <c r="Q22" s="29">
        <f t="shared" si="11"/>
        <v>1.5004476812500001</v>
      </c>
      <c r="R22" s="30">
        <v>7.3120000000000004E-2</v>
      </c>
      <c r="S22" s="30">
        <f t="shared" si="3"/>
        <v>7.306E-2</v>
      </c>
      <c r="T22" s="30"/>
      <c r="U22" s="30">
        <f t="shared" si="12"/>
        <v>6.9051374999999998E-2</v>
      </c>
      <c r="V22" s="30">
        <f t="shared" si="13"/>
        <v>1.5902531662500001</v>
      </c>
      <c r="W22" s="31">
        <v>6.7849000000000007E-2</v>
      </c>
      <c r="X22" s="31">
        <f t="shared" si="4"/>
        <v>6.7789000000000002E-2</v>
      </c>
      <c r="Y22" s="31"/>
      <c r="Z22" s="31">
        <f t="shared" si="16"/>
        <v>6.3814764999999996E-2</v>
      </c>
      <c r="AA22" s="31">
        <f t="shared" si="15"/>
        <v>1.46965403795</v>
      </c>
      <c r="AB22" s="25">
        <v>4.6000000000000001E-4</v>
      </c>
      <c r="AC22" s="25">
        <f t="shared" si="5"/>
        <v>5.9999999999999995E-5</v>
      </c>
    </row>
    <row r="23" spans="1:29" s="15" customFormat="1">
      <c r="A23" s="18">
        <v>271</v>
      </c>
      <c r="B23" s="25">
        <v>-4.2999999999999999E-4</v>
      </c>
      <c r="C23" s="26">
        <v>4.1759999999999999E-2</v>
      </c>
      <c r="D23" s="26">
        <f t="shared" si="0"/>
        <v>4.1709999999999997E-2</v>
      </c>
      <c r="E23" s="26"/>
      <c r="F23" s="26">
        <f t="shared" si="6"/>
        <v>3.3454354999999998E-2</v>
      </c>
      <c r="G23" s="26">
        <f t="shared" si="7"/>
        <v>0.77045379564999994</v>
      </c>
      <c r="H23" s="28">
        <v>9.4369999999999996E-2</v>
      </c>
      <c r="I23" s="28">
        <f t="shared" si="1"/>
        <v>9.4320000000000001E-2</v>
      </c>
      <c r="J23" s="28"/>
      <c r="K23" s="28">
        <f t="shared" si="8"/>
        <v>8.8358975000000006E-2</v>
      </c>
      <c r="L23" s="28">
        <f t="shared" si="9"/>
        <v>2.0349071942500001</v>
      </c>
      <c r="M23" s="29">
        <v>6.7970000000000003E-2</v>
      </c>
      <c r="N23" s="29">
        <f t="shared" si="2"/>
        <v>6.7920000000000008E-2</v>
      </c>
      <c r="O23" s="29"/>
      <c r="P23" s="29">
        <f t="shared" si="10"/>
        <v>6.4321875000000014E-2</v>
      </c>
      <c r="Q23" s="29">
        <f t="shared" si="11"/>
        <v>1.4813327812500003</v>
      </c>
      <c r="R23" s="30">
        <v>7.2309999999999999E-2</v>
      </c>
      <c r="S23" s="30">
        <f t="shared" si="3"/>
        <v>7.2260000000000005E-2</v>
      </c>
      <c r="T23" s="30"/>
      <c r="U23" s="30">
        <f t="shared" si="12"/>
        <v>6.8251375000000003E-2</v>
      </c>
      <c r="V23" s="30">
        <f t="shared" si="13"/>
        <v>1.5718291662500001</v>
      </c>
      <c r="W23" s="31">
        <v>6.7110000000000003E-2</v>
      </c>
      <c r="X23" s="31">
        <f t="shared" si="4"/>
        <v>6.7060000000000008E-2</v>
      </c>
      <c r="Y23" s="31"/>
      <c r="Z23" s="31">
        <f t="shared" si="16"/>
        <v>6.3085765000000016E-2</v>
      </c>
      <c r="AA23" s="31">
        <f t="shared" si="15"/>
        <v>1.4528651679500004</v>
      </c>
      <c r="AB23" s="25">
        <v>5.2999999999999998E-4</v>
      </c>
      <c r="AC23" s="25">
        <f t="shared" si="5"/>
        <v>4.9999999999999996E-5</v>
      </c>
    </row>
    <row r="24" spans="1:29" s="15" customFormat="1">
      <c r="A24" s="18">
        <v>272</v>
      </c>
      <c r="B24" s="25">
        <v>-2.7E-4</v>
      </c>
      <c r="C24" s="26">
        <v>4.1489999999999999E-2</v>
      </c>
      <c r="D24" s="26">
        <f t="shared" si="0"/>
        <v>4.1309999999999999E-2</v>
      </c>
      <c r="E24" s="26"/>
      <c r="F24" s="26">
        <f t="shared" si="6"/>
        <v>3.3054355000000001E-2</v>
      </c>
      <c r="G24" s="26">
        <f t="shared" si="7"/>
        <v>0.76124179565000005</v>
      </c>
      <c r="H24" s="28">
        <v>9.3609999999999999E-2</v>
      </c>
      <c r="I24" s="28">
        <f t="shared" si="1"/>
        <v>9.3429999999999999E-2</v>
      </c>
      <c r="J24" s="28"/>
      <c r="K24" s="28">
        <f t="shared" si="8"/>
        <v>8.7468975000000004E-2</v>
      </c>
      <c r="L24" s="28">
        <f t="shared" si="9"/>
        <v>2.0144104942500003</v>
      </c>
      <c r="M24" s="29">
        <v>6.6949999999999996E-2</v>
      </c>
      <c r="N24" s="29">
        <f t="shared" si="2"/>
        <v>6.6769999999999996E-2</v>
      </c>
      <c r="O24" s="29"/>
      <c r="P24" s="29">
        <f t="shared" si="10"/>
        <v>6.3171875000000002E-2</v>
      </c>
      <c r="Q24" s="29">
        <f t="shared" si="11"/>
        <v>1.4548482812500001</v>
      </c>
      <c r="R24" s="30">
        <v>7.127E-2</v>
      </c>
      <c r="S24" s="30">
        <f t="shared" si="3"/>
        <v>7.109E-2</v>
      </c>
      <c r="T24" s="30"/>
      <c r="U24" s="30">
        <f t="shared" si="12"/>
        <v>6.7081374999999999E-2</v>
      </c>
      <c r="V24" s="30">
        <f t="shared" si="13"/>
        <v>1.5448840662500001</v>
      </c>
      <c r="W24" s="31">
        <v>6.5909999999999996E-2</v>
      </c>
      <c r="X24" s="31">
        <f t="shared" si="4"/>
        <v>6.5729999999999997E-2</v>
      </c>
      <c r="Y24" s="31"/>
      <c r="Z24" s="31">
        <f t="shared" si="16"/>
        <v>6.1755764999999997E-2</v>
      </c>
      <c r="AA24" s="31">
        <f t="shared" si="15"/>
        <v>1.4222352679500001</v>
      </c>
      <c r="AB24" s="25">
        <v>6.3000000000000003E-4</v>
      </c>
      <c r="AC24" s="25">
        <f t="shared" si="5"/>
        <v>1.8000000000000001E-4</v>
      </c>
    </row>
    <row r="25" spans="1:29" s="15" customFormat="1">
      <c r="A25" s="18">
        <v>273</v>
      </c>
      <c r="B25" s="25">
        <v>-2.9E-4</v>
      </c>
      <c r="C25" s="26">
        <v>4.1189999999999997E-2</v>
      </c>
      <c r="D25" s="26">
        <f t="shared" si="0"/>
        <v>4.1049999999999996E-2</v>
      </c>
      <c r="E25" s="26"/>
      <c r="F25" s="26">
        <f t="shared" si="6"/>
        <v>3.2794354999999997E-2</v>
      </c>
      <c r="G25" s="26">
        <f t="shared" si="7"/>
        <v>0.75525399564999995</v>
      </c>
      <c r="H25" s="28">
        <v>9.2840000000000006E-2</v>
      </c>
      <c r="I25" s="28">
        <f t="shared" si="1"/>
        <v>9.2700000000000005E-2</v>
      </c>
      <c r="J25" s="28"/>
      <c r="K25" s="28">
        <f t="shared" si="8"/>
        <v>8.673897500000001E-2</v>
      </c>
      <c r="L25" s="28">
        <f t="shared" si="9"/>
        <v>1.9975985942500003</v>
      </c>
      <c r="M25" s="29">
        <v>6.5878999999999993E-2</v>
      </c>
      <c r="N25" s="29">
        <f t="shared" si="2"/>
        <v>6.5738999999999992E-2</v>
      </c>
      <c r="O25" s="29"/>
      <c r="P25" s="29">
        <f t="shared" si="10"/>
        <v>6.2140874999999991E-2</v>
      </c>
      <c r="Q25" s="29">
        <f t="shared" si="11"/>
        <v>1.4311043512499999</v>
      </c>
      <c r="R25" s="30">
        <v>7.034E-2</v>
      </c>
      <c r="S25" s="30">
        <f t="shared" si="3"/>
        <v>7.0199999999999999E-2</v>
      </c>
      <c r="T25" s="30"/>
      <c r="U25" s="30">
        <f t="shared" si="12"/>
        <v>6.6191374999999997E-2</v>
      </c>
      <c r="V25" s="30">
        <f t="shared" si="13"/>
        <v>1.52438736625</v>
      </c>
      <c r="W25" s="31">
        <v>6.4979999999999996E-2</v>
      </c>
      <c r="X25" s="31">
        <f t="shared" si="4"/>
        <v>6.4839999999999995E-2</v>
      </c>
      <c r="Y25" s="31"/>
      <c r="Z25" s="31">
        <f t="shared" si="16"/>
        <v>6.0865764999999995E-2</v>
      </c>
      <c r="AA25" s="31">
        <f t="shared" si="15"/>
        <v>1.4017385679500001</v>
      </c>
      <c r="AB25" s="25">
        <v>5.6999999999999998E-4</v>
      </c>
      <c r="AC25" s="25">
        <f t="shared" si="5"/>
        <v>1.3999999999999999E-4</v>
      </c>
    </row>
    <row r="26" spans="1:29" s="15" customFormat="1">
      <c r="A26" s="18">
        <v>274</v>
      </c>
      <c r="B26" s="25">
        <v>-3.6000000000000002E-4</v>
      </c>
      <c r="C26" s="26">
        <v>4.0640000000000003E-2</v>
      </c>
      <c r="D26" s="26">
        <f t="shared" si="0"/>
        <v>4.0555000000000001E-2</v>
      </c>
      <c r="E26" s="26"/>
      <c r="F26" s="26">
        <f t="shared" si="6"/>
        <v>3.2299355000000002E-2</v>
      </c>
      <c r="G26" s="26">
        <f t="shared" si="7"/>
        <v>0.74385414565000008</v>
      </c>
      <c r="H26" s="28">
        <v>9.1950000000000004E-2</v>
      </c>
      <c r="I26" s="28">
        <f t="shared" si="1"/>
        <v>9.1865000000000002E-2</v>
      </c>
      <c r="J26" s="28"/>
      <c r="K26" s="28">
        <f t="shared" si="8"/>
        <v>8.5903975000000007E-2</v>
      </c>
      <c r="L26" s="28">
        <f t="shared" si="9"/>
        <v>1.9783685442500003</v>
      </c>
      <c r="M26" s="29">
        <v>6.4899999999999999E-2</v>
      </c>
      <c r="N26" s="29">
        <f t="shared" si="2"/>
        <v>6.4814999999999998E-2</v>
      </c>
      <c r="O26" s="29"/>
      <c r="P26" s="29">
        <f t="shared" si="10"/>
        <v>6.1216874999999997E-2</v>
      </c>
      <c r="Q26" s="29">
        <f t="shared" si="11"/>
        <v>1.40982463125</v>
      </c>
      <c r="R26" s="30">
        <v>6.9360000000000005E-2</v>
      </c>
      <c r="S26" s="30">
        <f t="shared" si="3"/>
        <v>6.9275000000000003E-2</v>
      </c>
      <c r="T26" s="30"/>
      <c r="U26" s="30">
        <f t="shared" si="12"/>
        <v>6.5266375000000001E-2</v>
      </c>
      <c r="V26" s="30">
        <f t="shared" si="13"/>
        <v>1.50308461625</v>
      </c>
      <c r="W26" s="31">
        <v>6.3829999999999998E-2</v>
      </c>
      <c r="X26" s="31">
        <f t="shared" si="4"/>
        <v>6.3744999999999996E-2</v>
      </c>
      <c r="Y26" s="31"/>
      <c r="Z26" s="31">
        <f t="shared" si="16"/>
        <v>5.9770764999999997E-2</v>
      </c>
      <c r="AA26" s="31">
        <f t="shared" si="15"/>
        <v>1.3765207179500001</v>
      </c>
      <c r="AB26" s="25">
        <v>5.2999999999999998E-4</v>
      </c>
      <c r="AC26" s="25">
        <f t="shared" si="5"/>
        <v>8.4999999999999979E-5</v>
      </c>
    </row>
    <row r="27" spans="1:29" s="15" customFormat="1">
      <c r="A27" s="19">
        <v>275</v>
      </c>
      <c r="B27" s="25">
        <v>-2.9999999999999997E-4</v>
      </c>
      <c r="C27" s="27">
        <v>4.0579999999999998E-2</v>
      </c>
      <c r="D27" s="26">
        <f t="shared" si="0"/>
        <v>4.0485E-2</v>
      </c>
      <c r="E27" s="26"/>
      <c r="F27" s="26">
        <f t="shared" si="6"/>
        <v>3.2229355000000001E-2</v>
      </c>
      <c r="G27" s="26">
        <f t="shared" si="7"/>
        <v>0.74224204565000007</v>
      </c>
      <c r="H27" s="32">
        <v>9.1219999999999996E-2</v>
      </c>
      <c r="I27" s="28">
        <f t="shared" si="1"/>
        <v>9.1124999999999998E-2</v>
      </c>
      <c r="J27" s="28"/>
      <c r="K27" s="28">
        <f t="shared" si="8"/>
        <v>8.5163975000000003E-2</v>
      </c>
      <c r="L27" s="28">
        <f t="shared" si="9"/>
        <v>1.9613263442500002</v>
      </c>
      <c r="M27" s="29">
        <v>6.3869999999999996E-2</v>
      </c>
      <c r="N27" s="29">
        <f t="shared" si="2"/>
        <v>6.3774999999999998E-2</v>
      </c>
      <c r="O27" s="29"/>
      <c r="P27" s="29">
        <f t="shared" si="10"/>
        <v>6.0176874999999998E-2</v>
      </c>
      <c r="Q27" s="29">
        <f t="shared" si="11"/>
        <v>1.3858734312500001</v>
      </c>
      <c r="R27" s="30">
        <v>6.8330000000000002E-2</v>
      </c>
      <c r="S27" s="30">
        <f t="shared" si="3"/>
        <v>6.8235000000000004E-2</v>
      </c>
      <c r="T27" s="30"/>
      <c r="U27" s="30">
        <f t="shared" si="12"/>
        <v>6.4226375000000002E-2</v>
      </c>
      <c r="V27" s="30">
        <f t="shared" si="13"/>
        <v>1.4791334162500001</v>
      </c>
      <c r="W27" s="31">
        <v>6.2920000000000004E-2</v>
      </c>
      <c r="X27" s="31">
        <f t="shared" si="4"/>
        <v>6.2825000000000006E-2</v>
      </c>
      <c r="Y27" s="31"/>
      <c r="Z27" s="31">
        <f t="shared" si="16"/>
        <v>5.8850765000000006E-2</v>
      </c>
      <c r="AA27" s="31">
        <f t="shared" si="15"/>
        <v>1.3553331179500001</v>
      </c>
      <c r="AB27" s="25">
        <v>4.8999999999999998E-4</v>
      </c>
      <c r="AC27" s="25">
        <f t="shared" si="5"/>
        <v>9.5000000000000005E-5</v>
      </c>
    </row>
    <row r="28" spans="1:29" s="15" customFormat="1">
      <c r="A28" s="19">
        <v>276</v>
      </c>
      <c r="B28" s="25">
        <v>-1.8000000000000001E-4</v>
      </c>
      <c r="C28" s="27">
        <v>4.0370000000000003E-2</v>
      </c>
      <c r="D28" s="26">
        <f t="shared" si="0"/>
        <v>4.0165000000000006E-2</v>
      </c>
      <c r="E28" s="26"/>
      <c r="F28" s="26">
        <f t="shared" si="6"/>
        <v>3.1909355000000007E-2</v>
      </c>
      <c r="G28" s="26">
        <f t="shared" si="7"/>
        <v>0.73487244565000021</v>
      </c>
      <c r="H28" s="32">
        <v>9.0039999999999995E-2</v>
      </c>
      <c r="I28" s="28">
        <f t="shared" si="1"/>
        <v>8.9834999999999998E-2</v>
      </c>
      <c r="J28" s="28"/>
      <c r="K28" s="28">
        <f t="shared" si="8"/>
        <v>8.3873975000000003E-2</v>
      </c>
      <c r="L28" s="28">
        <f t="shared" si="9"/>
        <v>1.9316176442500002</v>
      </c>
      <c r="M28" s="29">
        <v>6.2710000000000002E-2</v>
      </c>
      <c r="N28" s="29">
        <f t="shared" si="2"/>
        <v>6.2505000000000005E-2</v>
      </c>
      <c r="O28" s="29"/>
      <c r="P28" s="29">
        <f t="shared" si="10"/>
        <v>5.8906875000000004E-2</v>
      </c>
      <c r="Q28" s="29">
        <f t="shared" si="11"/>
        <v>1.3566253312500001</v>
      </c>
      <c r="R28" s="30">
        <v>6.726E-2</v>
      </c>
      <c r="S28" s="30">
        <f t="shared" si="3"/>
        <v>6.7055000000000003E-2</v>
      </c>
      <c r="T28" s="30"/>
      <c r="U28" s="30">
        <f t="shared" si="12"/>
        <v>6.3046375000000002E-2</v>
      </c>
      <c r="V28" s="30">
        <f t="shared" si="13"/>
        <v>1.4519580162500001</v>
      </c>
      <c r="W28" s="31">
        <v>6.1629999999999997E-2</v>
      </c>
      <c r="X28" s="31">
        <f t="shared" si="4"/>
        <v>6.1425E-2</v>
      </c>
      <c r="Y28" s="31"/>
      <c r="Z28" s="31">
        <f t="shared" si="16"/>
        <v>5.7450765000000001E-2</v>
      </c>
      <c r="AA28" s="31">
        <f t="shared" si="15"/>
        <v>1.32309111795</v>
      </c>
      <c r="AB28" s="25">
        <v>5.9000000000000003E-4</v>
      </c>
      <c r="AC28" s="25">
        <f t="shared" si="5"/>
        <v>2.05E-4</v>
      </c>
    </row>
    <row r="29" spans="1:29" s="15" customFormat="1">
      <c r="A29" s="19">
        <v>277</v>
      </c>
      <c r="B29" s="25">
        <v>-1.9000000000000001E-4</v>
      </c>
      <c r="C29" s="27">
        <v>3.9919999999999997E-2</v>
      </c>
      <c r="D29" s="26">
        <f t="shared" si="0"/>
        <v>3.9750000000000001E-2</v>
      </c>
      <c r="E29" s="26"/>
      <c r="F29" s="26">
        <f t="shared" si="6"/>
        <v>3.1494355000000002E-2</v>
      </c>
      <c r="G29" s="26">
        <f t="shared" si="7"/>
        <v>0.72531499565000013</v>
      </c>
      <c r="H29" s="32">
        <v>8.8999999999999996E-2</v>
      </c>
      <c r="I29" s="28">
        <f t="shared" si="1"/>
        <v>8.8829999999999992E-2</v>
      </c>
      <c r="J29" s="28"/>
      <c r="K29" s="28">
        <f t="shared" si="8"/>
        <v>8.2868974999999997E-2</v>
      </c>
      <c r="L29" s="28">
        <f t="shared" si="9"/>
        <v>1.90847249425</v>
      </c>
      <c r="M29" s="29">
        <v>6.164E-2</v>
      </c>
      <c r="N29" s="29">
        <f t="shared" si="2"/>
        <v>6.1470000000000004E-2</v>
      </c>
      <c r="O29" s="29"/>
      <c r="P29" s="29">
        <f t="shared" si="10"/>
        <v>5.7871875000000003E-2</v>
      </c>
      <c r="Q29" s="29">
        <f t="shared" si="11"/>
        <v>1.3327892812500002</v>
      </c>
      <c r="R29" s="30">
        <v>6.6070000000000004E-2</v>
      </c>
      <c r="S29" s="30">
        <f t="shared" si="3"/>
        <v>6.59E-2</v>
      </c>
      <c r="T29" s="30"/>
      <c r="U29" s="30">
        <f t="shared" si="12"/>
        <v>6.1891374999999998E-2</v>
      </c>
      <c r="V29" s="30">
        <f t="shared" si="13"/>
        <v>1.42535836625</v>
      </c>
      <c r="W29" s="31">
        <v>6.0659999999999999E-2</v>
      </c>
      <c r="X29" s="31">
        <f t="shared" si="4"/>
        <v>6.0490000000000002E-2</v>
      </c>
      <c r="Y29" s="31"/>
      <c r="Z29" s="31">
        <f t="shared" si="16"/>
        <v>5.6515765000000003E-2</v>
      </c>
      <c r="AA29" s="31">
        <f t="shared" si="15"/>
        <v>1.3015580679500001</v>
      </c>
      <c r="AB29" s="25">
        <v>5.2999999999999998E-4</v>
      </c>
      <c r="AC29" s="25">
        <f t="shared" si="5"/>
        <v>1.6999999999999999E-4</v>
      </c>
    </row>
    <row r="30" spans="1:29" s="15" customFormat="1">
      <c r="A30" s="19">
        <v>278</v>
      </c>
      <c r="B30" s="25">
        <v>8.0000000000000007E-5</v>
      </c>
      <c r="C30" s="27">
        <v>3.959E-2</v>
      </c>
      <c r="D30" s="26">
        <f t="shared" si="0"/>
        <v>3.9210000000000002E-2</v>
      </c>
      <c r="E30" s="26"/>
      <c r="F30" s="26">
        <f t="shared" si="6"/>
        <v>3.0954355000000003E-2</v>
      </c>
      <c r="G30" s="26">
        <f t="shared" si="7"/>
        <v>0.71287879565000012</v>
      </c>
      <c r="H30" s="32">
        <v>8.7739999999999999E-2</v>
      </c>
      <c r="I30" s="28">
        <f t="shared" si="1"/>
        <v>8.7359999999999993E-2</v>
      </c>
      <c r="J30" s="28"/>
      <c r="K30" s="28">
        <f t="shared" si="8"/>
        <v>8.1398974999999998E-2</v>
      </c>
      <c r="L30" s="28">
        <f t="shared" si="9"/>
        <v>1.8746183942500001</v>
      </c>
      <c r="M30" s="29">
        <v>6.0409999999999998E-2</v>
      </c>
      <c r="N30" s="29">
        <f t="shared" si="2"/>
        <v>6.003E-2</v>
      </c>
      <c r="O30" s="29"/>
      <c r="P30" s="29">
        <f t="shared" si="10"/>
        <v>5.6431874999999999E-2</v>
      </c>
      <c r="Q30" s="29">
        <f t="shared" si="11"/>
        <v>1.29962608125</v>
      </c>
      <c r="R30" s="30">
        <v>6.4960000000000004E-2</v>
      </c>
      <c r="S30" s="30">
        <f t="shared" si="3"/>
        <v>6.4579999999999999E-2</v>
      </c>
      <c r="T30" s="30"/>
      <c r="U30" s="30">
        <f t="shared" si="12"/>
        <v>6.0571374999999997E-2</v>
      </c>
      <c r="V30" s="30">
        <f t="shared" si="13"/>
        <v>1.39495876625</v>
      </c>
      <c r="W30" s="31">
        <v>5.9499999999999997E-2</v>
      </c>
      <c r="X30" s="31">
        <f t="shared" si="4"/>
        <v>5.9119999999999999E-2</v>
      </c>
      <c r="Y30" s="31"/>
      <c r="Z30" s="31">
        <f t="shared" si="16"/>
        <v>5.5145764999999999E-2</v>
      </c>
      <c r="AA30" s="31">
        <f t="shared" si="15"/>
        <v>1.2700069679500001</v>
      </c>
      <c r="AB30" s="25">
        <v>6.8000000000000005E-4</v>
      </c>
      <c r="AC30" s="25">
        <f t="shared" si="5"/>
        <v>3.8000000000000002E-4</v>
      </c>
    </row>
    <row r="31" spans="1:29" s="15" customFormat="1">
      <c r="A31" s="19">
        <v>279</v>
      </c>
      <c r="B31" s="25">
        <v>1.0000000000000001E-5</v>
      </c>
      <c r="C31" s="27">
        <v>3.8960000000000002E-2</v>
      </c>
      <c r="D31" s="26">
        <f t="shared" si="0"/>
        <v>3.8665000000000005E-2</v>
      </c>
      <c r="E31" s="26"/>
      <c r="F31" s="26">
        <f t="shared" si="6"/>
        <v>3.0409355000000006E-2</v>
      </c>
      <c r="G31" s="26">
        <f t="shared" si="7"/>
        <v>0.70032744565000016</v>
      </c>
      <c r="H31" s="32">
        <v>8.6749000000000007E-2</v>
      </c>
      <c r="I31" s="28">
        <f t="shared" si="1"/>
        <v>8.6454000000000003E-2</v>
      </c>
      <c r="J31" s="28"/>
      <c r="K31" s="28">
        <f t="shared" si="8"/>
        <v>8.0492975000000008E-2</v>
      </c>
      <c r="L31" s="28">
        <f t="shared" si="9"/>
        <v>1.8537532142500004</v>
      </c>
      <c r="M31" s="29">
        <v>5.9429999999999997E-2</v>
      </c>
      <c r="N31" s="29">
        <f t="shared" si="2"/>
        <v>5.9135E-2</v>
      </c>
      <c r="O31" s="29"/>
      <c r="P31" s="29">
        <f t="shared" si="10"/>
        <v>5.5536874999999999E-2</v>
      </c>
      <c r="Q31" s="29">
        <f t="shared" si="11"/>
        <v>1.2790142312500001</v>
      </c>
      <c r="R31" s="30">
        <v>6.3990000000000005E-2</v>
      </c>
      <c r="S31" s="30">
        <f t="shared" si="3"/>
        <v>6.3695000000000002E-2</v>
      </c>
      <c r="T31" s="30"/>
      <c r="U31" s="30">
        <f t="shared" si="12"/>
        <v>5.9686375E-2</v>
      </c>
      <c r="V31" s="30">
        <f t="shared" si="13"/>
        <v>1.3745772162500001</v>
      </c>
      <c r="W31" s="31">
        <v>5.8470000000000001E-2</v>
      </c>
      <c r="X31" s="31">
        <f t="shared" si="4"/>
        <v>5.8175000000000004E-2</v>
      </c>
      <c r="Y31" s="31"/>
      <c r="Z31" s="31">
        <f t="shared" si="16"/>
        <v>5.4200765000000005E-2</v>
      </c>
      <c r="AA31" s="31">
        <f t="shared" si="15"/>
        <v>1.2482436179500003</v>
      </c>
      <c r="AB31" s="25">
        <v>5.8E-4</v>
      </c>
      <c r="AC31" s="25">
        <f t="shared" si="5"/>
        <v>2.9500000000000001E-4</v>
      </c>
    </row>
    <row r="32" spans="1:29" s="15" customFormat="1">
      <c r="A32" s="19">
        <v>280</v>
      </c>
      <c r="B32" s="25">
        <v>5.0000000000000002E-5</v>
      </c>
      <c r="C32" s="27">
        <v>3.8719999999999997E-2</v>
      </c>
      <c r="D32" s="26">
        <f t="shared" si="0"/>
        <v>3.8469999999999997E-2</v>
      </c>
      <c r="E32" s="26"/>
      <c r="F32" s="26">
        <f t="shared" si="6"/>
        <v>3.0214354999999998E-2</v>
      </c>
      <c r="G32" s="26">
        <f t="shared" si="7"/>
        <v>0.69583659565</v>
      </c>
      <c r="H32" s="32">
        <v>8.5360000000000005E-2</v>
      </c>
      <c r="I32" s="28">
        <f t="shared" si="1"/>
        <v>8.5110000000000005E-2</v>
      </c>
      <c r="J32" s="28"/>
      <c r="K32" s="28">
        <f t="shared" si="8"/>
        <v>7.914897500000001E-2</v>
      </c>
      <c r="L32" s="28">
        <f t="shared" si="9"/>
        <v>1.8228008942500002</v>
      </c>
      <c r="M32" s="29">
        <v>5.8279999999999998E-2</v>
      </c>
      <c r="N32" s="29">
        <f t="shared" si="2"/>
        <v>5.8029999999999998E-2</v>
      </c>
      <c r="O32" s="29"/>
      <c r="P32" s="29">
        <f t="shared" si="10"/>
        <v>5.4431874999999998E-2</v>
      </c>
      <c r="Q32" s="29">
        <f t="shared" si="11"/>
        <v>1.25356608125</v>
      </c>
      <c r="R32" s="30">
        <v>6.2770000000000006E-2</v>
      </c>
      <c r="S32" s="30">
        <f t="shared" si="3"/>
        <v>6.2520000000000006E-2</v>
      </c>
      <c r="T32" s="30"/>
      <c r="U32" s="30">
        <f t="shared" si="12"/>
        <v>5.8511375000000004E-2</v>
      </c>
      <c r="V32" s="30">
        <f t="shared" si="13"/>
        <v>1.3475169662500002</v>
      </c>
      <c r="W32" s="31">
        <v>5.7349999999999998E-2</v>
      </c>
      <c r="X32" s="31">
        <f t="shared" si="4"/>
        <v>5.7099999999999998E-2</v>
      </c>
      <c r="Y32" s="31"/>
      <c r="Z32" s="31">
        <f t="shared" si="16"/>
        <v>5.3125764999999998E-2</v>
      </c>
      <c r="AA32" s="31">
        <f t="shared" si="15"/>
        <v>1.2234863679500001</v>
      </c>
      <c r="AB32" s="25">
        <v>4.4999999999999999E-4</v>
      </c>
      <c r="AC32" s="25">
        <f t="shared" si="5"/>
        <v>2.5000000000000001E-4</v>
      </c>
    </row>
    <row r="33" spans="1:29" s="15" customFormat="1">
      <c r="A33" s="19">
        <v>281</v>
      </c>
      <c r="B33" s="25">
        <v>2.5000000000000001E-4</v>
      </c>
      <c r="C33" s="27">
        <v>3.7490000000000002E-2</v>
      </c>
      <c r="D33" s="26">
        <f t="shared" si="0"/>
        <v>3.7065500000000001E-2</v>
      </c>
      <c r="E33" s="26"/>
      <c r="F33" s="26">
        <f t="shared" si="6"/>
        <v>2.8809855000000002E-2</v>
      </c>
      <c r="G33" s="26">
        <f t="shared" si="7"/>
        <v>0.66349096065000013</v>
      </c>
      <c r="H33" s="32">
        <v>8.4040000000000004E-2</v>
      </c>
      <c r="I33" s="28">
        <f t="shared" si="1"/>
        <v>8.3615500000000009E-2</v>
      </c>
      <c r="J33" s="28"/>
      <c r="K33" s="28">
        <f t="shared" si="8"/>
        <v>7.7654475000000014E-2</v>
      </c>
      <c r="L33" s="28">
        <f t="shared" si="9"/>
        <v>1.7883825592500004</v>
      </c>
      <c r="M33" s="29">
        <v>5.7209999999999997E-2</v>
      </c>
      <c r="N33" s="29">
        <f t="shared" si="2"/>
        <v>5.6785499999999996E-2</v>
      </c>
      <c r="O33" s="29"/>
      <c r="P33" s="29">
        <f t="shared" si="10"/>
        <v>5.3187374999999995E-2</v>
      </c>
      <c r="Q33" s="29">
        <f t="shared" si="11"/>
        <v>1.2249052462499999</v>
      </c>
      <c r="R33" s="30">
        <v>6.1559999999999997E-2</v>
      </c>
      <c r="S33" s="30">
        <f t="shared" si="3"/>
        <v>6.1135499999999995E-2</v>
      </c>
      <c r="T33" s="30"/>
      <c r="U33" s="30">
        <f t="shared" si="12"/>
        <v>5.7126874999999994E-2</v>
      </c>
      <c r="V33" s="30">
        <f t="shared" si="13"/>
        <v>1.31563193125</v>
      </c>
      <c r="W33" s="31">
        <v>5.6189999999999997E-2</v>
      </c>
      <c r="X33" s="31">
        <f t="shared" si="4"/>
        <v>5.5765499999999996E-2</v>
      </c>
      <c r="Y33" s="31"/>
      <c r="Z33" s="31">
        <f t="shared" si="16"/>
        <v>5.1791264999999996E-2</v>
      </c>
      <c r="AA33" s="31">
        <f t="shared" si="15"/>
        <v>1.1927528329499999</v>
      </c>
      <c r="AB33" s="25">
        <v>5.9900000000000003E-4</v>
      </c>
      <c r="AC33" s="25">
        <f t="shared" si="5"/>
        <v>4.2450000000000002E-4</v>
      </c>
    </row>
    <row r="34" spans="1:29" s="15" customFormat="1">
      <c r="A34" s="19">
        <v>282</v>
      </c>
      <c r="B34" s="25">
        <v>1.2999999999999999E-4</v>
      </c>
      <c r="C34" s="27">
        <v>3.746E-2</v>
      </c>
      <c r="D34" s="26">
        <f t="shared" ref="D34:D65" si="17">C34-AC34</f>
        <v>3.7139999999999999E-2</v>
      </c>
      <c r="E34" s="26"/>
      <c r="F34" s="26">
        <f t="shared" si="6"/>
        <v>2.8884355E-2</v>
      </c>
      <c r="G34" s="26">
        <f t="shared" si="7"/>
        <v>0.66520669565000001</v>
      </c>
      <c r="H34" s="32">
        <v>8.2710000000000006E-2</v>
      </c>
      <c r="I34" s="28">
        <f t="shared" si="1"/>
        <v>8.2390000000000005E-2</v>
      </c>
      <c r="J34" s="28"/>
      <c r="K34" s="28">
        <f t="shared" si="8"/>
        <v>7.642897500000001E-2</v>
      </c>
      <c r="L34" s="28">
        <f t="shared" si="9"/>
        <v>1.7601592942500004</v>
      </c>
      <c r="M34" s="29">
        <v>5.6140000000000002E-2</v>
      </c>
      <c r="N34" s="29">
        <f t="shared" ref="N34:N65" si="18">M34-AC34</f>
        <v>5.5820000000000002E-2</v>
      </c>
      <c r="O34" s="29"/>
      <c r="P34" s="29">
        <f t="shared" si="10"/>
        <v>5.2221875000000001E-2</v>
      </c>
      <c r="Q34" s="29">
        <f t="shared" si="11"/>
        <v>1.20266978125</v>
      </c>
      <c r="R34" s="30">
        <v>6.0569999999999999E-2</v>
      </c>
      <c r="S34" s="30">
        <f t="shared" si="3"/>
        <v>6.0249999999999998E-2</v>
      </c>
      <c r="T34" s="30"/>
      <c r="U34" s="30">
        <f t="shared" si="12"/>
        <v>5.6241374999999996E-2</v>
      </c>
      <c r="V34" s="30">
        <f t="shared" si="13"/>
        <v>1.2952388662500001</v>
      </c>
      <c r="W34" s="31">
        <v>5.525E-2</v>
      </c>
      <c r="X34" s="31">
        <f t="shared" si="4"/>
        <v>5.493E-2</v>
      </c>
      <c r="Y34" s="31"/>
      <c r="Z34" s="31">
        <f t="shared" si="16"/>
        <v>5.0955765E-2</v>
      </c>
      <c r="AA34" s="31">
        <f t="shared" si="15"/>
        <v>1.1735112679500002</v>
      </c>
      <c r="AB34" s="25">
        <v>5.1000000000000004E-4</v>
      </c>
      <c r="AC34" s="25">
        <f t="shared" si="5"/>
        <v>3.2000000000000003E-4</v>
      </c>
    </row>
    <row r="35" spans="1:29" s="15" customFormat="1">
      <c r="A35" s="19">
        <v>283</v>
      </c>
      <c r="B35" s="25">
        <v>2.5000000000000001E-4</v>
      </c>
      <c r="C35" s="27">
        <v>3.7240000000000002E-2</v>
      </c>
      <c r="D35" s="26">
        <f t="shared" si="17"/>
        <v>3.678E-2</v>
      </c>
      <c r="E35" s="26"/>
      <c r="F35" s="26">
        <f t="shared" si="6"/>
        <v>2.8524355000000001E-2</v>
      </c>
      <c r="G35" s="26">
        <f t="shared" si="7"/>
        <v>0.65691589565000008</v>
      </c>
      <c r="H35" s="32">
        <v>8.1159999999999996E-2</v>
      </c>
      <c r="I35" s="28">
        <f t="shared" si="1"/>
        <v>8.0699999999999994E-2</v>
      </c>
      <c r="J35" s="28"/>
      <c r="K35" s="28">
        <f t="shared" si="8"/>
        <v>7.4738974999999999E-2</v>
      </c>
      <c r="L35" s="28">
        <f t="shared" si="9"/>
        <v>1.7212385942500001</v>
      </c>
      <c r="M35" s="29">
        <v>5.5050000000000002E-2</v>
      </c>
      <c r="N35" s="29">
        <f t="shared" si="18"/>
        <v>5.459E-2</v>
      </c>
      <c r="O35" s="29"/>
      <c r="P35" s="29">
        <f t="shared" si="10"/>
        <v>5.0991874999999999E-2</v>
      </c>
      <c r="Q35" s="29">
        <f t="shared" si="11"/>
        <v>1.1743428812500001</v>
      </c>
      <c r="R35" s="30">
        <v>5.9270000000000003E-2</v>
      </c>
      <c r="S35" s="30">
        <f t="shared" si="3"/>
        <v>5.8810000000000001E-2</v>
      </c>
      <c r="T35" s="30"/>
      <c r="U35" s="30">
        <f t="shared" si="12"/>
        <v>5.4801374999999999E-2</v>
      </c>
      <c r="V35" s="30">
        <f t="shared" si="13"/>
        <v>1.2620756662500001</v>
      </c>
      <c r="W35" s="31">
        <v>5.3999999999999999E-2</v>
      </c>
      <c r="X35" s="31">
        <f t="shared" si="4"/>
        <v>5.3539999999999997E-2</v>
      </c>
      <c r="Y35" s="31"/>
      <c r="Z35" s="31">
        <f t="shared" si="16"/>
        <v>4.9565764999999998E-2</v>
      </c>
      <c r="AA35" s="31">
        <f t="shared" si="15"/>
        <v>1.14149956795</v>
      </c>
      <c r="AB35" s="25">
        <v>6.7000000000000002E-4</v>
      </c>
      <c r="AC35" s="25">
        <f t="shared" si="5"/>
        <v>4.6000000000000001E-4</v>
      </c>
    </row>
    <row r="36" spans="1:29" s="15" customFormat="1">
      <c r="A36" s="19">
        <v>284</v>
      </c>
      <c r="B36" s="25">
        <v>2.5999999999999998E-4</v>
      </c>
      <c r="C36" s="27">
        <v>3.6760000000000001E-2</v>
      </c>
      <c r="D36" s="26">
        <f t="shared" si="17"/>
        <v>3.6310000000000002E-2</v>
      </c>
      <c r="E36" s="26"/>
      <c r="F36" s="26">
        <f t="shared" si="6"/>
        <v>2.8054355000000003E-2</v>
      </c>
      <c r="G36" s="26">
        <f t="shared" si="7"/>
        <v>0.64609179565000008</v>
      </c>
      <c r="H36" s="32">
        <v>7.9570000000000002E-2</v>
      </c>
      <c r="I36" s="28">
        <f t="shared" si="1"/>
        <v>7.9119999999999996E-2</v>
      </c>
      <c r="J36" s="28"/>
      <c r="K36" s="28">
        <f t="shared" si="8"/>
        <v>7.3158975000000001E-2</v>
      </c>
      <c r="L36" s="28">
        <f t="shared" si="9"/>
        <v>1.6848511942500002</v>
      </c>
      <c r="M36" s="29">
        <v>5.3800000000000001E-2</v>
      </c>
      <c r="N36" s="29">
        <f t="shared" si="18"/>
        <v>5.3350000000000002E-2</v>
      </c>
      <c r="O36" s="29"/>
      <c r="P36" s="29">
        <f t="shared" si="10"/>
        <v>4.9751875000000001E-2</v>
      </c>
      <c r="Q36" s="29">
        <f t="shared" si="11"/>
        <v>1.14578568125</v>
      </c>
      <c r="R36" s="30">
        <v>5.8189999999999999E-2</v>
      </c>
      <c r="S36" s="30">
        <f t="shared" si="3"/>
        <v>5.774E-2</v>
      </c>
      <c r="T36" s="30"/>
      <c r="U36" s="30">
        <f t="shared" si="12"/>
        <v>5.3731374999999998E-2</v>
      </c>
      <c r="V36" s="30">
        <f t="shared" si="13"/>
        <v>1.23743356625</v>
      </c>
      <c r="W36" s="31">
        <v>5.2859999999999997E-2</v>
      </c>
      <c r="X36" s="31">
        <f t="shared" si="4"/>
        <v>5.2409999999999998E-2</v>
      </c>
      <c r="Y36" s="31"/>
      <c r="Z36" s="31">
        <f t="shared" si="16"/>
        <v>4.8435764999999999E-2</v>
      </c>
      <c r="AA36" s="31">
        <f t="shared" si="15"/>
        <v>1.11547566795</v>
      </c>
      <c r="AB36" s="25">
        <v>6.4000000000000005E-4</v>
      </c>
      <c r="AC36" s="25">
        <f t="shared" si="5"/>
        <v>4.4999999999999999E-4</v>
      </c>
    </row>
    <row r="37" spans="1:29" s="15" customFormat="1">
      <c r="A37" s="19">
        <v>285</v>
      </c>
      <c r="B37" s="25">
        <v>2.9999999999999997E-4</v>
      </c>
      <c r="C37" s="27">
        <v>3.6209999999999999E-2</v>
      </c>
      <c r="D37" s="26">
        <f t="shared" si="17"/>
        <v>3.5694999999999998E-2</v>
      </c>
      <c r="E37" s="26"/>
      <c r="F37" s="26">
        <f t="shared" si="6"/>
        <v>2.7439354999999999E-2</v>
      </c>
      <c r="G37" s="26">
        <f t="shared" si="7"/>
        <v>0.63192834565</v>
      </c>
      <c r="H37" s="32">
        <v>7.7979000000000007E-2</v>
      </c>
      <c r="I37" s="28">
        <f t="shared" si="1"/>
        <v>7.7464000000000005E-2</v>
      </c>
      <c r="J37" s="28"/>
      <c r="K37" s="28">
        <f t="shared" si="8"/>
        <v>7.150297500000001E-2</v>
      </c>
      <c r="L37" s="28">
        <f t="shared" si="9"/>
        <v>1.6467135142500002</v>
      </c>
      <c r="M37" s="29">
        <v>5.28E-2</v>
      </c>
      <c r="N37" s="29">
        <f t="shared" si="18"/>
        <v>5.2284999999999998E-2</v>
      </c>
      <c r="O37" s="29"/>
      <c r="P37" s="29">
        <f t="shared" si="10"/>
        <v>4.8686874999999998E-2</v>
      </c>
      <c r="Q37" s="29">
        <f t="shared" si="11"/>
        <v>1.12125873125</v>
      </c>
      <c r="R37" s="30">
        <v>5.706E-2</v>
      </c>
      <c r="S37" s="30">
        <f t="shared" si="3"/>
        <v>5.6544999999999998E-2</v>
      </c>
      <c r="T37" s="30"/>
      <c r="U37" s="30">
        <f t="shared" si="12"/>
        <v>5.2536374999999996E-2</v>
      </c>
      <c r="V37" s="30">
        <f t="shared" si="13"/>
        <v>1.2099127162500001</v>
      </c>
      <c r="W37" s="31">
        <v>5.1880000000000003E-2</v>
      </c>
      <c r="X37" s="31">
        <f t="shared" si="4"/>
        <v>5.1365000000000001E-2</v>
      </c>
      <c r="Y37" s="31"/>
      <c r="Z37" s="31">
        <f t="shared" si="16"/>
        <v>4.7390765000000001E-2</v>
      </c>
      <c r="AA37" s="31">
        <f t="shared" si="15"/>
        <v>1.0914093179500002</v>
      </c>
      <c r="AB37" s="25">
        <v>7.2999999999999996E-4</v>
      </c>
      <c r="AC37" s="25">
        <f t="shared" si="5"/>
        <v>5.1499999999999994E-4</v>
      </c>
    </row>
    <row r="38" spans="1:29" s="15" customFormat="1">
      <c r="A38" s="19">
        <v>286</v>
      </c>
      <c r="B38" s="25">
        <v>4.2999999999999999E-4</v>
      </c>
      <c r="C38" s="27">
        <v>3.5950000000000003E-2</v>
      </c>
      <c r="D38" s="26">
        <f t="shared" si="17"/>
        <v>3.5385E-2</v>
      </c>
      <c r="E38" s="26"/>
      <c r="F38" s="26">
        <f t="shared" si="6"/>
        <v>2.7129355000000001E-2</v>
      </c>
      <c r="G38" s="26">
        <f t="shared" si="7"/>
        <v>0.62478904565000004</v>
      </c>
      <c r="H38" s="32">
        <v>7.6289999999999997E-2</v>
      </c>
      <c r="I38" s="28">
        <f t="shared" si="1"/>
        <v>7.5725000000000001E-2</v>
      </c>
      <c r="J38" s="28"/>
      <c r="K38" s="28">
        <f t="shared" si="8"/>
        <v>6.9763975000000006E-2</v>
      </c>
      <c r="L38" s="28">
        <f t="shared" si="9"/>
        <v>1.6066643442500002</v>
      </c>
      <c r="M38" s="29">
        <v>5.1490000000000001E-2</v>
      </c>
      <c r="N38" s="29">
        <f t="shared" si="18"/>
        <v>5.0924999999999998E-2</v>
      </c>
      <c r="O38" s="29"/>
      <c r="P38" s="29">
        <f t="shared" si="10"/>
        <v>4.7326874999999997E-2</v>
      </c>
      <c r="Q38" s="29">
        <f t="shared" si="11"/>
        <v>1.0899379312499999</v>
      </c>
      <c r="R38" s="30">
        <v>5.5750000000000001E-2</v>
      </c>
      <c r="S38" s="30">
        <f t="shared" si="3"/>
        <v>5.5184999999999998E-2</v>
      </c>
      <c r="T38" s="30"/>
      <c r="U38" s="30">
        <f t="shared" si="12"/>
        <v>5.1176374999999996E-2</v>
      </c>
      <c r="V38" s="30">
        <f t="shared" si="13"/>
        <v>1.17859191625</v>
      </c>
      <c r="W38" s="31">
        <v>5.0729999999999997E-2</v>
      </c>
      <c r="X38" s="31">
        <f t="shared" si="4"/>
        <v>5.0164999999999994E-2</v>
      </c>
      <c r="Y38" s="31"/>
      <c r="Z38" s="31">
        <f t="shared" si="16"/>
        <v>4.6190764999999995E-2</v>
      </c>
      <c r="AA38" s="31">
        <f t="shared" si="15"/>
        <v>1.06377331795</v>
      </c>
      <c r="AB38" s="25">
        <v>6.9999999999999999E-4</v>
      </c>
      <c r="AC38" s="25">
        <f t="shared" si="5"/>
        <v>5.6499999999999996E-4</v>
      </c>
    </row>
    <row r="39" spans="1:29" s="15" customFormat="1">
      <c r="A39" s="19">
        <v>287</v>
      </c>
      <c r="B39" s="25">
        <v>4.8000000000000001E-4</v>
      </c>
      <c r="C39" s="27">
        <v>3.5810000000000002E-2</v>
      </c>
      <c r="D39" s="26">
        <f t="shared" si="17"/>
        <v>3.5205E-2</v>
      </c>
      <c r="E39" s="26"/>
      <c r="F39" s="26">
        <f t="shared" si="6"/>
        <v>2.6949355000000001E-2</v>
      </c>
      <c r="G39" s="26">
        <f t="shared" si="7"/>
        <v>0.62064364565000008</v>
      </c>
      <c r="H39" s="32">
        <v>7.4410000000000004E-2</v>
      </c>
      <c r="I39" s="28">
        <f t="shared" si="1"/>
        <v>7.3805000000000009E-2</v>
      </c>
      <c r="J39" s="28"/>
      <c r="K39" s="28">
        <f t="shared" si="8"/>
        <v>6.7843975000000015E-2</v>
      </c>
      <c r="L39" s="28">
        <f t="shared" si="9"/>
        <v>1.5624467442500005</v>
      </c>
      <c r="M39" s="29">
        <v>5.0189999999999999E-2</v>
      </c>
      <c r="N39" s="29">
        <f t="shared" si="18"/>
        <v>4.9584999999999997E-2</v>
      </c>
      <c r="O39" s="29"/>
      <c r="P39" s="29">
        <f t="shared" si="10"/>
        <v>4.5986874999999997E-2</v>
      </c>
      <c r="Q39" s="29">
        <f t="shared" si="11"/>
        <v>1.0590777312499999</v>
      </c>
      <c r="R39" s="30">
        <v>5.4379999999999998E-2</v>
      </c>
      <c r="S39" s="30">
        <f t="shared" si="3"/>
        <v>5.3774999999999996E-2</v>
      </c>
      <c r="T39" s="30"/>
      <c r="U39" s="30">
        <f t="shared" si="12"/>
        <v>4.9766374999999995E-2</v>
      </c>
      <c r="V39" s="30">
        <f t="shared" si="13"/>
        <v>1.14611961625</v>
      </c>
      <c r="W39" s="31">
        <v>4.9509999999999998E-2</v>
      </c>
      <c r="X39" s="31">
        <f t="shared" si="4"/>
        <v>4.8904999999999997E-2</v>
      </c>
      <c r="Y39" s="31"/>
      <c r="Z39" s="31">
        <f t="shared" si="16"/>
        <v>4.4930764999999998E-2</v>
      </c>
      <c r="AA39" s="31">
        <f t="shared" si="15"/>
        <v>1.0347555179500001</v>
      </c>
      <c r="AB39" s="25">
        <v>7.2999999999999996E-4</v>
      </c>
      <c r="AC39" s="25">
        <f t="shared" si="5"/>
        <v>6.0499999999999996E-4</v>
      </c>
    </row>
    <row r="40" spans="1:29" s="15" customFormat="1">
      <c r="A40" s="19">
        <v>288</v>
      </c>
      <c r="B40" s="25">
        <v>5.9000000000000003E-4</v>
      </c>
      <c r="C40" s="27">
        <v>3.576E-2</v>
      </c>
      <c r="D40" s="26">
        <f t="shared" si="17"/>
        <v>3.5099999999999999E-2</v>
      </c>
      <c r="E40" s="26"/>
      <c r="F40" s="26">
        <f t="shared" si="6"/>
        <v>2.6844355E-2</v>
      </c>
      <c r="G40" s="26">
        <f t="shared" si="7"/>
        <v>0.61822549565000007</v>
      </c>
      <c r="H40" s="32">
        <v>7.2830000000000006E-2</v>
      </c>
      <c r="I40" s="28">
        <f t="shared" si="1"/>
        <v>7.2170000000000012E-2</v>
      </c>
      <c r="J40" s="28"/>
      <c r="K40" s="28">
        <f t="shared" si="8"/>
        <v>6.6208975000000017E-2</v>
      </c>
      <c r="L40" s="28">
        <f t="shared" si="9"/>
        <v>1.5247926942500005</v>
      </c>
      <c r="M40" s="29">
        <v>4.9230000000000003E-2</v>
      </c>
      <c r="N40" s="29">
        <f t="shared" si="18"/>
        <v>4.8570000000000002E-2</v>
      </c>
      <c r="O40" s="29"/>
      <c r="P40" s="29">
        <f t="shared" si="10"/>
        <v>4.4971875000000001E-2</v>
      </c>
      <c r="Q40" s="29">
        <f t="shared" si="11"/>
        <v>1.0357022812500001</v>
      </c>
      <c r="R40" s="30">
        <v>5.3420000000000002E-2</v>
      </c>
      <c r="S40" s="30">
        <f t="shared" si="3"/>
        <v>5.2760000000000001E-2</v>
      </c>
      <c r="T40" s="30"/>
      <c r="U40" s="30">
        <f t="shared" si="12"/>
        <v>4.8751375E-2</v>
      </c>
      <c r="V40" s="30">
        <f t="shared" si="13"/>
        <v>1.12274416625</v>
      </c>
      <c r="W40" s="31">
        <v>4.861E-2</v>
      </c>
      <c r="X40" s="31">
        <f t="shared" si="4"/>
        <v>4.795E-2</v>
      </c>
      <c r="Y40" s="31"/>
      <c r="Z40" s="31">
        <f t="shared" si="16"/>
        <v>4.3975765E-2</v>
      </c>
      <c r="AA40" s="31">
        <f t="shared" si="15"/>
        <v>1.0127618679500001</v>
      </c>
      <c r="AB40" s="25">
        <v>7.2999999999999996E-4</v>
      </c>
      <c r="AC40" s="25">
        <f t="shared" si="5"/>
        <v>6.6E-4</v>
      </c>
    </row>
    <row r="41" spans="1:29" s="15" customFormat="1">
      <c r="A41" s="19">
        <v>289</v>
      </c>
      <c r="B41" s="25">
        <v>5.8E-4</v>
      </c>
      <c r="C41" s="27">
        <v>3.5630000000000002E-2</v>
      </c>
      <c r="D41" s="26">
        <f t="shared" si="17"/>
        <v>3.4955E-2</v>
      </c>
      <c r="E41" s="26"/>
      <c r="F41" s="26">
        <f t="shared" si="6"/>
        <v>2.6699355000000001E-2</v>
      </c>
      <c r="G41" s="26">
        <f t="shared" si="7"/>
        <v>0.6148861456500001</v>
      </c>
      <c r="H41" s="32">
        <v>7.0970000000000005E-2</v>
      </c>
      <c r="I41" s="28">
        <f t="shared" si="1"/>
        <v>7.029500000000001E-2</v>
      </c>
      <c r="J41" s="28"/>
      <c r="K41" s="28">
        <f t="shared" si="8"/>
        <v>6.4333975000000015E-2</v>
      </c>
      <c r="L41" s="28">
        <f t="shared" si="9"/>
        <v>1.4816114442500004</v>
      </c>
      <c r="M41" s="29">
        <v>4.8090000000000001E-2</v>
      </c>
      <c r="N41" s="29">
        <f t="shared" si="18"/>
        <v>4.7414999999999999E-2</v>
      </c>
      <c r="O41" s="29"/>
      <c r="P41" s="29">
        <f t="shared" si="10"/>
        <v>4.3816874999999998E-2</v>
      </c>
      <c r="Q41" s="29">
        <f t="shared" si="11"/>
        <v>1.00910263125</v>
      </c>
      <c r="R41" s="30">
        <v>5.3080000000000002E-2</v>
      </c>
      <c r="S41" s="30">
        <f t="shared" si="3"/>
        <v>5.2405E-2</v>
      </c>
      <c r="T41" s="30"/>
      <c r="U41" s="30">
        <f t="shared" si="12"/>
        <v>4.8396374999999998E-2</v>
      </c>
      <c r="V41" s="30">
        <f t="shared" si="13"/>
        <v>1.1145685162500001</v>
      </c>
      <c r="W41" s="31">
        <v>4.7440000000000003E-2</v>
      </c>
      <c r="X41" s="31">
        <f t="shared" si="4"/>
        <v>4.6765000000000001E-2</v>
      </c>
      <c r="Y41" s="31"/>
      <c r="Z41" s="31">
        <f t="shared" si="16"/>
        <v>4.2790765000000001E-2</v>
      </c>
      <c r="AA41" s="31">
        <f t="shared" si="15"/>
        <v>0.98547131795000009</v>
      </c>
      <c r="AB41" s="25">
        <v>7.6999999999999996E-4</v>
      </c>
      <c r="AC41" s="25">
        <f t="shared" si="5"/>
        <v>6.7500000000000004E-4</v>
      </c>
    </row>
    <row r="42" spans="1:29" s="15" customFormat="1">
      <c r="A42" s="19">
        <v>290</v>
      </c>
      <c r="B42" s="25">
        <v>7.6999999999999996E-4</v>
      </c>
      <c r="C42" s="27">
        <v>3.5220000000000001E-2</v>
      </c>
      <c r="D42" s="26">
        <f t="shared" si="17"/>
        <v>3.4525E-2</v>
      </c>
      <c r="E42" s="26"/>
      <c r="F42" s="26">
        <f t="shared" si="6"/>
        <v>2.6269355000000001E-2</v>
      </c>
      <c r="G42" s="26">
        <f t="shared" si="7"/>
        <v>0.60498324565000006</v>
      </c>
      <c r="H42" s="32">
        <v>6.9180000000000005E-2</v>
      </c>
      <c r="I42" s="28">
        <f t="shared" si="1"/>
        <v>6.8485000000000004E-2</v>
      </c>
      <c r="J42" s="28"/>
      <c r="K42" s="28">
        <f t="shared" si="8"/>
        <v>6.2523975000000009E-2</v>
      </c>
      <c r="L42" s="28">
        <f t="shared" si="9"/>
        <v>1.4399271442500003</v>
      </c>
      <c r="M42" s="29">
        <v>4.7149999999999997E-2</v>
      </c>
      <c r="N42" s="29">
        <f t="shared" si="18"/>
        <v>4.6454999999999996E-2</v>
      </c>
      <c r="O42" s="29"/>
      <c r="P42" s="29">
        <f t="shared" si="10"/>
        <v>4.2856874999999996E-2</v>
      </c>
      <c r="Q42" s="29">
        <f t="shared" si="11"/>
        <v>0.98699383124999995</v>
      </c>
      <c r="R42" s="30">
        <v>5.3060000000000003E-2</v>
      </c>
      <c r="S42" s="30">
        <f t="shared" si="3"/>
        <v>5.2365000000000002E-2</v>
      </c>
      <c r="T42" s="30"/>
      <c r="U42" s="30">
        <f t="shared" si="12"/>
        <v>4.8356375E-2</v>
      </c>
      <c r="V42" s="30">
        <f t="shared" si="13"/>
        <v>1.11364731625</v>
      </c>
      <c r="W42" s="31">
        <v>4.6510000000000003E-2</v>
      </c>
      <c r="X42" s="31">
        <f t="shared" si="4"/>
        <v>4.5815000000000002E-2</v>
      </c>
      <c r="Y42" s="31"/>
      <c r="Z42" s="31">
        <f t="shared" si="16"/>
        <v>4.1840765000000002E-2</v>
      </c>
      <c r="AA42" s="31">
        <f t="shared" si="15"/>
        <v>0.96359281795000007</v>
      </c>
      <c r="AB42" s="25">
        <v>6.2E-4</v>
      </c>
      <c r="AC42" s="25">
        <f t="shared" si="5"/>
        <v>6.9499999999999998E-4</v>
      </c>
    </row>
    <row r="43" spans="1:29" s="15" customFormat="1">
      <c r="A43" s="19">
        <v>291</v>
      </c>
      <c r="B43" s="25">
        <v>7.7999999999999999E-4</v>
      </c>
      <c r="C43" s="27">
        <v>3.517E-2</v>
      </c>
      <c r="D43" s="26">
        <f t="shared" si="17"/>
        <v>3.4375000000000003E-2</v>
      </c>
      <c r="E43" s="26"/>
      <c r="F43" s="26">
        <f t="shared" si="6"/>
        <v>2.6119355000000004E-2</v>
      </c>
      <c r="G43" s="26">
        <f t="shared" si="7"/>
        <v>0.60152874565000014</v>
      </c>
      <c r="H43" s="32">
        <v>6.7320000000000005E-2</v>
      </c>
      <c r="I43" s="28">
        <f t="shared" si="1"/>
        <v>6.6525000000000001E-2</v>
      </c>
      <c r="J43" s="28"/>
      <c r="K43" s="28">
        <f t="shared" si="8"/>
        <v>6.0563974999999999E-2</v>
      </c>
      <c r="L43" s="28">
        <f t="shared" si="9"/>
        <v>1.39478834425</v>
      </c>
      <c r="M43" s="29">
        <v>4.5900000000000003E-2</v>
      </c>
      <c r="N43" s="29">
        <f t="shared" si="18"/>
        <v>4.5105000000000006E-2</v>
      </c>
      <c r="O43" s="29"/>
      <c r="P43" s="29">
        <f t="shared" si="10"/>
        <v>4.1506875000000006E-2</v>
      </c>
      <c r="Q43" s="29">
        <f t="shared" si="11"/>
        <v>0.95590333125000015</v>
      </c>
      <c r="R43" s="30">
        <v>5.2690000000000001E-2</v>
      </c>
      <c r="S43" s="30">
        <f t="shared" si="3"/>
        <v>5.1895000000000004E-2</v>
      </c>
      <c r="T43" s="30"/>
      <c r="U43" s="30">
        <f t="shared" si="12"/>
        <v>4.7886375000000002E-2</v>
      </c>
      <c r="V43" s="30">
        <f t="shared" si="13"/>
        <v>1.10282321625</v>
      </c>
      <c r="W43" s="31">
        <v>4.5409999999999999E-2</v>
      </c>
      <c r="X43" s="31">
        <f t="shared" si="4"/>
        <v>4.4615000000000002E-2</v>
      </c>
      <c r="Y43" s="31"/>
      <c r="Z43" s="31">
        <f t="shared" si="16"/>
        <v>4.0640765000000002E-2</v>
      </c>
      <c r="AA43" s="31">
        <f t="shared" si="15"/>
        <v>0.93595681795000008</v>
      </c>
      <c r="AB43" s="25">
        <v>8.0999999999999996E-4</v>
      </c>
      <c r="AC43" s="25">
        <f t="shared" si="5"/>
        <v>7.9499999999999992E-4</v>
      </c>
    </row>
    <row r="44" spans="1:29" s="15" customFormat="1">
      <c r="A44" s="19">
        <v>292</v>
      </c>
      <c r="B44" s="25">
        <v>8.8900000000000003E-4</v>
      </c>
      <c r="C44" s="27">
        <v>3.483E-2</v>
      </c>
      <c r="D44" s="26">
        <f t="shared" si="17"/>
        <v>3.3970500000000001E-2</v>
      </c>
      <c r="E44" s="26"/>
      <c r="F44" s="26">
        <f t="shared" si="6"/>
        <v>2.5714855000000002E-2</v>
      </c>
      <c r="G44" s="26">
        <f t="shared" si="7"/>
        <v>0.59221311065000004</v>
      </c>
      <c r="H44" s="32">
        <v>6.5549999999999997E-2</v>
      </c>
      <c r="I44" s="28">
        <f t="shared" si="1"/>
        <v>6.4690499999999998E-2</v>
      </c>
      <c r="J44" s="28"/>
      <c r="K44" s="28">
        <f t="shared" si="8"/>
        <v>5.8729474999999996E-2</v>
      </c>
      <c r="L44" s="28">
        <f t="shared" si="9"/>
        <v>1.3525398092500001</v>
      </c>
      <c r="M44" s="29">
        <v>4.4810000000000003E-2</v>
      </c>
      <c r="N44" s="29">
        <f t="shared" si="18"/>
        <v>4.3950500000000003E-2</v>
      </c>
      <c r="O44" s="29"/>
      <c r="P44" s="29">
        <f t="shared" si="10"/>
        <v>4.0352375000000003E-2</v>
      </c>
      <c r="Q44" s="29">
        <f t="shared" si="11"/>
        <v>0.92931519625000014</v>
      </c>
      <c r="R44" s="30">
        <v>5.2560000000000003E-2</v>
      </c>
      <c r="S44" s="30">
        <f t="shared" si="3"/>
        <v>5.1700500000000003E-2</v>
      </c>
      <c r="T44" s="30"/>
      <c r="U44" s="30">
        <f t="shared" si="12"/>
        <v>4.7691875000000002E-2</v>
      </c>
      <c r="V44" s="30">
        <f t="shared" si="13"/>
        <v>1.0983438812500002</v>
      </c>
      <c r="W44" s="31">
        <v>4.446E-2</v>
      </c>
      <c r="X44" s="31">
        <f t="shared" si="4"/>
        <v>4.36005E-2</v>
      </c>
      <c r="Y44" s="31"/>
      <c r="Z44" s="31">
        <f t="shared" si="16"/>
        <v>3.9626265000000001E-2</v>
      </c>
      <c r="AA44" s="31">
        <f t="shared" si="15"/>
        <v>0.91259288295000007</v>
      </c>
      <c r="AB44" s="25">
        <v>8.3000000000000001E-4</v>
      </c>
      <c r="AC44" s="25">
        <f t="shared" si="5"/>
        <v>8.5950000000000002E-4</v>
      </c>
    </row>
    <row r="45" spans="1:29" s="15" customFormat="1">
      <c r="A45" s="19">
        <v>293</v>
      </c>
      <c r="B45" s="25">
        <v>8.4000000000000003E-4</v>
      </c>
      <c r="C45" s="27">
        <v>3.4439999999999998E-2</v>
      </c>
      <c r="D45" s="26">
        <f t="shared" si="17"/>
        <v>3.3619999999999997E-2</v>
      </c>
      <c r="E45" s="26"/>
      <c r="F45" s="26">
        <f t="shared" si="6"/>
        <v>2.5364354999999998E-2</v>
      </c>
      <c r="G45" s="26">
        <f t="shared" si="7"/>
        <v>0.58414109564999994</v>
      </c>
      <c r="H45" s="32">
        <v>6.3850000000000004E-2</v>
      </c>
      <c r="I45" s="28">
        <f t="shared" si="1"/>
        <v>6.3030000000000003E-2</v>
      </c>
      <c r="J45" s="28"/>
      <c r="K45" s="28">
        <f t="shared" si="8"/>
        <v>5.7068975000000001E-2</v>
      </c>
      <c r="L45" s="28">
        <f t="shared" si="9"/>
        <v>1.31429849425</v>
      </c>
      <c r="M45" s="29">
        <v>4.369E-2</v>
      </c>
      <c r="N45" s="29">
        <f t="shared" si="18"/>
        <v>4.2869999999999998E-2</v>
      </c>
      <c r="O45" s="29"/>
      <c r="P45" s="29">
        <f t="shared" si="10"/>
        <v>3.9271874999999998E-2</v>
      </c>
      <c r="Q45" s="29">
        <f t="shared" si="11"/>
        <v>0.90443128124999994</v>
      </c>
      <c r="R45" s="30">
        <v>5.2440000000000001E-2</v>
      </c>
      <c r="S45" s="30">
        <f t="shared" si="3"/>
        <v>5.1619999999999999E-2</v>
      </c>
      <c r="T45" s="30"/>
      <c r="U45" s="30">
        <f t="shared" si="12"/>
        <v>4.7611374999999997E-2</v>
      </c>
      <c r="V45" s="30">
        <f t="shared" si="13"/>
        <v>1.0964899662500001</v>
      </c>
      <c r="W45" s="31">
        <v>4.335E-2</v>
      </c>
      <c r="X45" s="31">
        <f t="shared" si="4"/>
        <v>4.2529999999999998E-2</v>
      </c>
      <c r="Y45" s="31"/>
      <c r="Z45" s="31">
        <f t="shared" si="16"/>
        <v>3.8555764999999999E-2</v>
      </c>
      <c r="AA45" s="31">
        <f t="shared" si="15"/>
        <v>0.88793926795</v>
      </c>
      <c r="AB45" s="25">
        <v>8.0000000000000004E-4</v>
      </c>
      <c r="AC45" s="25">
        <f t="shared" si="5"/>
        <v>8.1999999999999998E-4</v>
      </c>
    </row>
    <row r="46" spans="1:29" s="15" customFormat="1">
      <c r="A46" s="19">
        <v>294</v>
      </c>
      <c r="B46" s="25">
        <v>9.7000000000000005E-4</v>
      </c>
      <c r="C46" s="27">
        <v>3.4270000000000002E-2</v>
      </c>
      <c r="D46" s="26">
        <f t="shared" si="17"/>
        <v>3.3345E-2</v>
      </c>
      <c r="E46" s="26"/>
      <c r="F46" s="26">
        <f t="shared" si="6"/>
        <v>2.5089355000000001E-2</v>
      </c>
      <c r="G46" s="26">
        <f t="shared" si="7"/>
        <v>0.5778078456500001</v>
      </c>
      <c r="H46" s="32">
        <v>6.2109999999999999E-2</v>
      </c>
      <c r="I46" s="28">
        <f t="shared" si="1"/>
        <v>6.1184999999999996E-2</v>
      </c>
      <c r="J46" s="28"/>
      <c r="K46" s="28">
        <f t="shared" si="8"/>
        <v>5.5223974999999995E-2</v>
      </c>
      <c r="L46" s="28">
        <f t="shared" si="9"/>
        <v>1.27180814425</v>
      </c>
      <c r="M46" s="29">
        <v>4.2709999999999998E-2</v>
      </c>
      <c r="N46" s="29">
        <f t="shared" si="18"/>
        <v>4.1784999999999996E-2</v>
      </c>
      <c r="O46" s="29"/>
      <c r="P46" s="29">
        <f t="shared" si="10"/>
        <v>3.8186874999999995E-2</v>
      </c>
      <c r="Q46" s="29">
        <f t="shared" si="11"/>
        <v>0.87944373124999997</v>
      </c>
      <c r="R46" s="30">
        <v>5.2339999999999998E-2</v>
      </c>
      <c r="S46" s="30">
        <f t="shared" si="3"/>
        <v>5.1414999999999995E-2</v>
      </c>
      <c r="T46" s="30"/>
      <c r="U46" s="30">
        <f t="shared" si="12"/>
        <v>4.7406374999999994E-2</v>
      </c>
      <c r="V46" s="30">
        <f t="shared" si="13"/>
        <v>1.0917688162499999</v>
      </c>
      <c r="W46" s="31">
        <v>4.2470000000000001E-2</v>
      </c>
      <c r="X46" s="31">
        <f t="shared" si="4"/>
        <v>4.1544999999999999E-2</v>
      </c>
      <c r="Y46" s="31"/>
      <c r="Z46" s="31">
        <f t="shared" si="16"/>
        <v>3.7570764999999999E-2</v>
      </c>
      <c r="AA46" s="31">
        <f t="shared" si="15"/>
        <v>0.86525471794999997</v>
      </c>
      <c r="AB46" s="25">
        <v>8.8000000000000003E-4</v>
      </c>
      <c r="AC46" s="25">
        <f t="shared" si="5"/>
        <v>9.2500000000000004E-4</v>
      </c>
    </row>
    <row r="47" spans="1:29" s="15" customFormat="1">
      <c r="A47" s="19">
        <v>295</v>
      </c>
      <c r="B47" s="25">
        <v>1.0300000000000001E-3</v>
      </c>
      <c r="C47" s="27">
        <v>3.4180000000000002E-2</v>
      </c>
      <c r="D47" s="26">
        <f t="shared" si="17"/>
        <v>3.3230000000000003E-2</v>
      </c>
      <c r="E47" s="26"/>
      <c r="F47" s="26">
        <f t="shared" si="6"/>
        <v>2.4974355000000004E-2</v>
      </c>
      <c r="G47" s="26">
        <f t="shared" si="7"/>
        <v>0.57515939565000007</v>
      </c>
      <c r="H47" s="32">
        <v>6.0440000000000001E-2</v>
      </c>
      <c r="I47" s="28">
        <f t="shared" si="1"/>
        <v>5.9490000000000001E-2</v>
      </c>
      <c r="J47" s="28"/>
      <c r="K47" s="28">
        <f t="shared" si="8"/>
        <v>5.3528974999999999E-2</v>
      </c>
      <c r="L47" s="28">
        <f t="shared" si="9"/>
        <v>1.2327722942500001</v>
      </c>
      <c r="M47" s="29">
        <v>4.1869999999999997E-2</v>
      </c>
      <c r="N47" s="29">
        <f t="shared" si="18"/>
        <v>4.0919999999999998E-2</v>
      </c>
      <c r="O47" s="29"/>
      <c r="P47" s="29">
        <f t="shared" si="10"/>
        <v>3.7321874999999997E-2</v>
      </c>
      <c r="Q47" s="29">
        <f t="shared" si="11"/>
        <v>0.85952278125000003</v>
      </c>
      <c r="R47" s="30">
        <v>5.2330000000000002E-2</v>
      </c>
      <c r="S47" s="30">
        <f t="shared" si="3"/>
        <v>5.1380000000000002E-2</v>
      </c>
      <c r="T47" s="30"/>
      <c r="U47" s="30">
        <f t="shared" si="12"/>
        <v>4.7371375E-2</v>
      </c>
      <c r="V47" s="30">
        <f t="shared" si="13"/>
        <v>1.0909627662500001</v>
      </c>
      <c r="W47" s="31">
        <v>4.1619999999999997E-2</v>
      </c>
      <c r="X47" s="31">
        <f t="shared" si="4"/>
        <v>4.0669999999999998E-2</v>
      </c>
      <c r="Y47" s="31"/>
      <c r="Z47" s="31">
        <f t="shared" si="16"/>
        <v>3.6695764999999998E-2</v>
      </c>
      <c r="AA47" s="31">
        <f t="shared" si="15"/>
        <v>0.84510346795000002</v>
      </c>
      <c r="AB47" s="25">
        <v>8.7000000000000001E-4</v>
      </c>
      <c r="AC47" s="25">
        <f t="shared" si="5"/>
        <v>9.5000000000000011E-4</v>
      </c>
    </row>
    <row r="48" spans="1:29" s="15" customFormat="1">
      <c r="A48" s="18">
        <v>296</v>
      </c>
      <c r="B48" s="25">
        <v>1.06E-3</v>
      </c>
      <c r="C48" s="26">
        <v>3.3980000000000003E-2</v>
      </c>
      <c r="D48" s="26">
        <f t="shared" si="17"/>
        <v>3.3035000000000002E-2</v>
      </c>
      <c r="E48" s="26"/>
      <c r="F48" s="26">
        <f t="shared" si="6"/>
        <v>2.4779355000000003E-2</v>
      </c>
      <c r="G48" s="26">
        <f t="shared" si="7"/>
        <v>0.57066854565000014</v>
      </c>
      <c r="H48" s="28">
        <v>5.858E-2</v>
      </c>
      <c r="I48" s="28">
        <f t="shared" si="1"/>
        <v>5.7634999999999999E-2</v>
      </c>
      <c r="J48" s="28"/>
      <c r="K48" s="28">
        <f t="shared" si="8"/>
        <v>5.1673974999999997E-2</v>
      </c>
      <c r="L48" s="28">
        <f t="shared" si="9"/>
        <v>1.19005164425</v>
      </c>
      <c r="M48" s="29">
        <v>4.0820000000000002E-2</v>
      </c>
      <c r="N48" s="29">
        <f t="shared" si="18"/>
        <v>3.9875000000000001E-2</v>
      </c>
      <c r="O48" s="29"/>
      <c r="P48" s="29">
        <f t="shared" si="10"/>
        <v>3.6276875E-2</v>
      </c>
      <c r="Q48" s="29">
        <f t="shared" si="11"/>
        <v>0.83545643125000002</v>
      </c>
      <c r="R48" s="30">
        <v>5.1290000000000002E-2</v>
      </c>
      <c r="S48" s="30">
        <f t="shared" si="3"/>
        <v>5.0345000000000001E-2</v>
      </c>
      <c r="T48" s="30"/>
      <c r="U48" s="30">
        <f t="shared" si="12"/>
        <v>4.6336374999999999E-2</v>
      </c>
      <c r="V48" s="30">
        <f t="shared" si="13"/>
        <v>1.06712671625</v>
      </c>
      <c r="W48" s="31">
        <v>4.0660000000000002E-2</v>
      </c>
      <c r="X48" s="31">
        <f t="shared" si="4"/>
        <v>3.9715E-2</v>
      </c>
      <c r="Y48" s="31"/>
      <c r="Z48" s="31">
        <f t="shared" si="16"/>
        <v>3.5740765000000001E-2</v>
      </c>
      <c r="AA48" s="31">
        <f t="shared" si="15"/>
        <v>0.82310981795000004</v>
      </c>
      <c r="AB48" s="25">
        <v>8.3000000000000001E-4</v>
      </c>
      <c r="AC48" s="25">
        <f t="shared" si="5"/>
        <v>9.4499999999999998E-4</v>
      </c>
    </row>
    <row r="49" spans="1:29" s="15" customFormat="1">
      <c r="A49" s="18">
        <v>297</v>
      </c>
      <c r="B49" s="25">
        <v>1.2199999999999999E-3</v>
      </c>
      <c r="C49" s="26">
        <v>3.3840000000000002E-2</v>
      </c>
      <c r="D49" s="26">
        <f t="shared" si="17"/>
        <v>3.2774999999999999E-2</v>
      </c>
      <c r="E49" s="26"/>
      <c r="F49" s="26">
        <f t="shared" si="6"/>
        <v>2.4519355E-2</v>
      </c>
      <c r="G49" s="26">
        <f t="shared" si="7"/>
        <v>0.56468074565000004</v>
      </c>
      <c r="H49" s="28">
        <v>5.6950000000000001E-2</v>
      </c>
      <c r="I49" s="28">
        <f t="shared" si="1"/>
        <v>5.5885000000000004E-2</v>
      </c>
      <c r="J49" s="28"/>
      <c r="K49" s="28">
        <f t="shared" si="8"/>
        <v>4.9923975000000002E-2</v>
      </c>
      <c r="L49" s="28">
        <f t="shared" si="9"/>
        <v>1.1497491442500001</v>
      </c>
      <c r="M49" s="29">
        <v>3.9919999999999997E-2</v>
      </c>
      <c r="N49" s="29">
        <f t="shared" si="18"/>
        <v>3.8855000000000001E-2</v>
      </c>
      <c r="O49" s="29"/>
      <c r="P49" s="29">
        <f t="shared" si="10"/>
        <v>3.5256875E-2</v>
      </c>
      <c r="Q49" s="29">
        <f t="shared" si="11"/>
        <v>0.81196583124999999</v>
      </c>
      <c r="R49" s="30">
        <v>5.126E-2</v>
      </c>
      <c r="S49" s="30">
        <f t="shared" si="3"/>
        <v>5.0195000000000004E-2</v>
      </c>
      <c r="T49" s="30"/>
      <c r="U49" s="30">
        <f t="shared" si="12"/>
        <v>4.6186375000000002E-2</v>
      </c>
      <c r="V49" s="30">
        <f t="shared" si="13"/>
        <v>1.0636722162500001</v>
      </c>
      <c r="W49" s="31">
        <v>4.0849999999999997E-2</v>
      </c>
      <c r="X49" s="31">
        <f t="shared" si="4"/>
        <v>3.9785000000000001E-2</v>
      </c>
      <c r="Y49" s="31"/>
      <c r="Z49" s="31">
        <f t="shared" si="16"/>
        <v>3.5810765000000001E-2</v>
      </c>
      <c r="AA49" s="31">
        <f t="shared" si="15"/>
        <v>0.82472191795000005</v>
      </c>
      <c r="AB49" s="25">
        <v>9.1E-4</v>
      </c>
      <c r="AC49" s="25">
        <f t="shared" si="5"/>
        <v>1.065E-3</v>
      </c>
    </row>
    <row r="50" spans="1:29" s="15" customFormat="1">
      <c r="A50" s="18">
        <v>298</v>
      </c>
      <c r="B50" s="25">
        <v>1.31E-3</v>
      </c>
      <c r="C50" s="26">
        <v>3.3680000000000002E-2</v>
      </c>
      <c r="D50" s="26">
        <f t="shared" si="17"/>
        <v>3.2570000000000002E-2</v>
      </c>
      <c r="E50" s="26"/>
      <c r="F50" s="26">
        <f t="shared" si="6"/>
        <v>2.4314355000000003E-2</v>
      </c>
      <c r="G50" s="26">
        <f t="shared" si="7"/>
        <v>0.55995959565000009</v>
      </c>
      <c r="H50" s="28">
        <v>5.5219999999999998E-2</v>
      </c>
      <c r="I50" s="28">
        <f t="shared" si="1"/>
        <v>5.4109999999999998E-2</v>
      </c>
      <c r="J50" s="28"/>
      <c r="K50" s="28">
        <f t="shared" si="8"/>
        <v>4.8148974999999997E-2</v>
      </c>
      <c r="L50" s="28">
        <f t="shared" si="9"/>
        <v>1.1088708942500001</v>
      </c>
      <c r="M50" s="29">
        <v>3.8960000000000002E-2</v>
      </c>
      <c r="N50" s="29">
        <f t="shared" si="18"/>
        <v>3.7850000000000002E-2</v>
      </c>
      <c r="O50" s="29"/>
      <c r="P50" s="29">
        <f t="shared" si="10"/>
        <v>3.4251875000000001E-2</v>
      </c>
      <c r="Q50" s="29">
        <f t="shared" si="11"/>
        <v>0.78882068125000004</v>
      </c>
      <c r="R50" s="30">
        <v>5.1110000000000003E-2</v>
      </c>
      <c r="S50" s="30">
        <f t="shared" si="3"/>
        <v>0.05</v>
      </c>
      <c r="T50" s="30"/>
      <c r="U50" s="30">
        <f t="shared" si="12"/>
        <v>4.5991375000000001E-2</v>
      </c>
      <c r="V50" s="30">
        <f t="shared" si="13"/>
        <v>1.05918136625</v>
      </c>
      <c r="W50" s="31">
        <v>4.0800000000000003E-2</v>
      </c>
      <c r="X50" s="31">
        <f t="shared" si="4"/>
        <v>3.9690000000000003E-2</v>
      </c>
      <c r="Y50" s="31"/>
      <c r="Z50" s="31">
        <f t="shared" si="16"/>
        <v>3.5715765000000003E-2</v>
      </c>
      <c r="AA50" s="31">
        <f t="shared" si="15"/>
        <v>0.82253406795000017</v>
      </c>
      <c r="AB50" s="25">
        <v>9.1E-4</v>
      </c>
      <c r="AC50" s="25">
        <f t="shared" si="5"/>
        <v>1.1099999999999999E-3</v>
      </c>
    </row>
    <row r="51" spans="1:29" s="15" customFormat="1">
      <c r="A51" s="18">
        <v>299</v>
      </c>
      <c r="B51" s="25">
        <v>1.2600000000000001E-3</v>
      </c>
      <c r="C51" s="26">
        <v>3.356E-2</v>
      </c>
      <c r="D51" s="26">
        <f t="shared" si="17"/>
        <v>3.2465000000000001E-2</v>
      </c>
      <c r="E51" s="26"/>
      <c r="F51" s="26">
        <f t="shared" si="6"/>
        <v>2.4209355000000002E-2</v>
      </c>
      <c r="G51" s="26">
        <f t="shared" si="7"/>
        <v>0.55754144565000008</v>
      </c>
      <c r="H51" s="28">
        <v>5.373E-2</v>
      </c>
      <c r="I51" s="28">
        <f t="shared" si="1"/>
        <v>5.2635000000000001E-2</v>
      </c>
      <c r="J51" s="28"/>
      <c r="K51" s="28">
        <f t="shared" si="8"/>
        <v>4.6673974999999999E-2</v>
      </c>
      <c r="L51" s="28">
        <f t="shared" si="9"/>
        <v>1.0749016442500001</v>
      </c>
      <c r="M51" s="29">
        <v>3.8159999999999999E-2</v>
      </c>
      <c r="N51" s="29">
        <f t="shared" si="18"/>
        <v>3.7065000000000001E-2</v>
      </c>
      <c r="O51" s="29"/>
      <c r="P51" s="29">
        <f t="shared" si="10"/>
        <v>3.3466875E-2</v>
      </c>
      <c r="Q51" s="29">
        <f t="shared" si="11"/>
        <v>0.77074213125000002</v>
      </c>
      <c r="R51" s="30">
        <v>5.0270000000000002E-2</v>
      </c>
      <c r="S51" s="30">
        <f t="shared" si="3"/>
        <v>4.9175000000000003E-2</v>
      </c>
      <c r="T51" s="30"/>
      <c r="U51" s="30">
        <f t="shared" si="12"/>
        <v>4.5166375000000002E-2</v>
      </c>
      <c r="V51" s="30">
        <f t="shared" si="13"/>
        <v>1.0401816162500002</v>
      </c>
      <c r="W51" s="31">
        <v>4.0779999999999997E-2</v>
      </c>
      <c r="X51" s="31">
        <f t="shared" si="4"/>
        <v>3.9684999999999998E-2</v>
      </c>
      <c r="Y51" s="31"/>
      <c r="Z51" s="31">
        <f t="shared" si="16"/>
        <v>3.5710764999999998E-2</v>
      </c>
      <c r="AA51" s="31">
        <f t="shared" si="15"/>
        <v>0.82241891794999999</v>
      </c>
      <c r="AB51" s="25">
        <v>9.3000000000000005E-4</v>
      </c>
      <c r="AC51" s="25">
        <f t="shared" si="5"/>
        <v>1.0950000000000001E-3</v>
      </c>
    </row>
    <row r="52" spans="1:29" s="15" customFormat="1">
      <c r="A52" s="18">
        <v>300</v>
      </c>
      <c r="B52" s="25">
        <v>1.49E-3</v>
      </c>
      <c r="C52" s="26">
        <v>3.3140000000000003E-2</v>
      </c>
      <c r="D52" s="26">
        <f t="shared" si="17"/>
        <v>3.1895E-2</v>
      </c>
      <c r="E52" s="26"/>
      <c r="F52" s="26">
        <f t="shared" si="6"/>
        <v>2.3639355000000001E-2</v>
      </c>
      <c r="G52" s="26">
        <f t="shared" si="7"/>
        <v>0.54441434565000002</v>
      </c>
      <c r="H52" s="28">
        <v>5.2150000000000002E-2</v>
      </c>
      <c r="I52" s="28">
        <f t="shared" si="1"/>
        <v>5.0904999999999999E-2</v>
      </c>
      <c r="J52" s="28"/>
      <c r="K52" s="28">
        <f t="shared" si="8"/>
        <v>4.4943974999999997E-2</v>
      </c>
      <c r="L52" s="28">
        <f t="shared" si="9"/>
        <v>1.03505974425</v>
      </c>
      <c r="M52" s="29">
        <v>3.7400000000000003E-2</v>
      </c>
      <c r="N52" s="29">
        <f t="shared" si="18"/>
        <v>3.6155E-2</v>
      </c>
      <c r="O52" s="29"/>
      <c r="P52" s="29">
        <f t="shared" si="10"/>
        <v>3.2556874999999999E-2</v>
      </c>
      <c r="Q52" s="29">
        <f t="shared" si="11"/>
        <v>0.74978483125000006</v>
      </c>
      <c r="R52" s="30">
        <v>5.0270000000000002E-2</v>
      </c>
      <c r="S52" s="30">
        <f t="shared" si="3"/>
        <v>4.9024999999999999E-2</v>
      </c>
      <c r="T52" s="30"/>
      <c r="U52" s="30">
        <f t="shared" si="12"/>
        <v>4.5016374999999997E-2</v>
      </c>
      <c r="V52" s="30">
        <f t="shared" si="13"/>
        <v>1.03672711625</v>
      </c>
      <c r="W52" s="31">
        <v>4.07E-2</v>
      </c>
      <c r="X52" s="31">
        <f t="shared" si="4"/>
        <v>3.9454999999999997E-2</v>
      </c>
      <c r="Y52" s="31"/>
      <c r="Z52" s="31">
        <f t="shared" si="16"/>
        <v>3.5480764999999997E-2</v>
      </c>
      <c r="AA52" s="31">
        <f t="shared" si="15"/>
        <v>0.81712201794999995</v>
      </c>
      <c r="AB52" s="25">
        <v>1E-3</v>
      </c>
      <c r="AC52" s="25">
        <f t="shared" si="5"/>
        <v>1.245E-3</v>
      </c>
    </row>
    <row r="53" spans="1:29" s="15" customFormat="1">
      <c r="A53" s="18">
        <v>301</v>
      </c>
      <c r="B53" s="25">
        <v>1.5200000000000001E-3</v>
      </c>
      <c r="C53" s="26">
        <v>3.3020000000000001E-2</v>
      </c>
      <c r="D53" s="26">
        <f t="shared" si="17"/>
        <v>3.1730000000000001E-2</v>
      </c>
      <c r="E53" s="26"/>
      <c r="F53" s="26">
        <f t="shared" si="6"/>
        <v>2.3474355000000002E-2</v>
      </c>
      <c r="G53" s="26">
        <f t="shared" si="7"/>
        <v>0.54061439565000013</v>
      </c>
      <c r="H53" s="28">
        <v>5.076E-2</v>
      </c>
      <c r="I53" s="28">
        <f t="shared" si="1"/>
        <v>4.947E-2</v>
      </c>
      <c r="J53" s="28"/>
      <c r="K53" s="28">
        <f t="shared" si="8"/>
        <v>4.3508974999999998E-2</v>
      </c>
      <c r="L53" s="28">
        <f t="shared" si="9"/>
        <v>1.0020116942499999</v>
      </c>
      <c r="M53" s="29">
        <v>3.662E-2</v>
      </c>
      <c r="N53" s="29">
        <f t="shared" si="18"/>
        <v>3.533E-2</v>
      </c>
      <c r="O53" s="29"/>
      <c r="P53" s="29">
        <f t="shared" si="10"/>
        <v>3.1731875E-2</v>
      </c>
      <c r="Q53" s="29">
        <f t="shared" si="11"/>
        <v>0.73078508125000008</v>
      </c>
      <c r="R53" s="30">
        <v>4.9619999999999997E-2</v>
      </c>
      <c r="S53" s="30">
        <f t="shared" si="3"/>
        <v>4.8329999999999998E-2</v>
      </c>
      <c r="T53" s="30"/>
      <c r="U53" s="30">
        <f t="shared" si="12"/>
        <v>4.4321374999999996E-2</v>
      </c>
      <c r="V53" s="30">
        <f t="shared" si="13"/>
        <v>1.02072126625</v>
      </c>
      <c r="W53" s="31">
        <v>4.0579999999999998E-2</v>
      </c>
      <c r="X53" s="31">
        <f t="shared" si="4"/>
        <v>3.9289999999999999E-2</v>
      </c>
      <c r="Y53" s="31"/>
      <c r="Z53" s="31">
        <f t="shared" si="16"/>
        <v>3.5315764999999999E-2</v>
      </c>
      <c r="AA53" s="31">
        <f t="shared" si="15"/>
        <v>0.81332206795000006</v>
      </c>
      <c r="AB53" s="25">
        <v>1.06E-3</v>
      </c>
      <c r="AC53" s="25">
        <f t="shared" si="5"/>
        <v>1.2899999999999999E-3</v>
      </c>
    </row>
    <row r="54" spans="1:29" s="15" customFormat="1">
      <c r="A54" s="18">
        <v>302</v>
      </c>
      <c r="B54" s="25">
        <v>1.5100000000000001E-3</v>
      </c>
      <c r="C54" s="26">
        <v>3.2460000000000003E-2</v>
      </c>
      <c r="D54" s="26">
        <f t="shared" si="17"/>
        <v>3.1180000000000003E-2</v>
      </c>
      <c r="E54" s="26"/>
      <c r="F54" s="26">
        <f t="shared" si="6"/>
        <v>2.2924355E-2</v>
      </c>
      <c r="G54" s="26">
        <f t="shared" si="7"/>
        <v>0.52794789565</v>
      </c>
      <c r="H54" s="28">
        <v>4.947E-2</v>
      </c>
      <c r="I54" s="28">
        <f t="shared" si="1"/>
        <v>4.8189999999999997E-2</v>
      </c>
      <c r="J54" s="28"/>
      <c r="K54" s="28">
        <f t="shared" si="8"/>
        <v>4.2228974999999995E-2</v>
      </c>
      <c r="L54" s="28">
        <f t="shared" si="9"/>
        <v>0.9725332942499999</v>
      </c>
      <c r="M54" s="29">
        <v>3.5999999999999997E-2</v>
      </c>
      <c r="N54" s="29">
        <f t="shared" si="18"/>
        <v>3.4720000000000001E-2</v>
      </c>
      <c r="O54" s="29"/>
      <c r="P54" s="29">
        <f t="shared" si="10"/>
        <v>3.1121875E-2</v>
      </c>
      <c r="Q54" s="29">
        <f t="shared" si="11"/>
        <v>0.71673678125000007</v>
      </c>
      <c r="R54" s="30">
        <v>4.6820000000000001E-2</v>
      </c>
      <c r="S54" s="30">
        <f t="shared" si="3"/>
        <v>4.5539999999999997E-2</v>
      </c>
      <c r="T54" s="30"/>
      <c r="U54" s="30">
        <f t="shared" si="12"/>
        <v>4.1531374999999995E-2</v>
      </c>
      <c r="V54" s="30">
        <f t="shared" si="13"/>
        <v>0.95646756624999996</v>
      </c>
      <c r="W54" s="31">
        <v>4.0320000000000002E-2</v>
      </c>
      <c r="X54" s="31">
        <f t="shared" si="4"/>
        <v>3.9040000000000005E-2</v>
      </c>
      <c r="Y54" s="31"/>
      <c r="Z54" s="31">
        <f t="shared" si="16"/>
        <v>3.5065765000000006E-2</v>
      </c>
      <c r="AA54" s="31">
        <f t="shared" si="15"/>
        <v>0.8075645679500002</v>
      </c>
      <c r="AB54" s="25">
        <v>1.0499999999999999E-3</v>
      </c>
      <c r="AC54" s="25">
        <f t="shared" si="5"/>
        <v>1.2799999999999999E-3</v>
      </c>
    </row>
    <row r="55" spans="1:29" s="15" customFormat="1">
      <c r="A55" s="18">
        <v>303</v>
      </c>
      <c r="B55" s="25">
        <v>1.6800000000000001E-3</v>
      </c>
      <c r="C55" s="26">
        <v>3.245E-2</v>
      </c>
      <c r="D55" s="26">
        <f t="shared" si="17"/>
        <v>3.107E-2</v>
      </c>
      <c r="E55" s="26"/>
      <c r="F55" s="26">
        <f t="shared" si="6"/>
        <v>2.2814355000000001E-2</v>
      </c>
      <c r="G55" s="26">
        <f t="shared" si="7"/>
        <v>0.52541459565000004</v>
      </c>
      <c r="H55" s="28">
        <v>4.7800000000000002E-2</v>
      </c>
      <c r="I55" s="28">
        <f t="shared" si="1"/>
        <v>4.6420000000000003E-2</v>
      </c>
      <c r="J55" s="28"/>
      <c r="K55" s="28">
        <f t="shared" si="8"/>
        <v>4.0458975000000001E-2</v>
      </c>
      <c r="L55" s="28">
        <f t="shared" si="9"/>
        <v>0.93177019425000007</v>
      </c>
      <c r="M55" s="29">
        <v>3.5150000000000001E-2</v>
      </c>
      <c r="N55" s="29">
        <f t="shared" si="18"/>
        <v>3.3770000000000001E-2</v>
      </c>
      <c r="O55" s="29"/>
      <c r="P55" s="29">
        <f t="shared" si="10"/>
        <v>3.0171875000000001E-2</v>
      </c>
      <c r="Q55" s="29">
        <f t="shared" si="11"/>
        <v>0.69485828125000004</v>
      </c>
      <c r="R55" s="30">
        <v>4.5839999999999999E-2</v>
      </c>
      <c r="S55" s="30">
        <f t="shared" si="3"/>
        <v>4.446E-2</v>
      </c>
      <c r="T55" s="30"/>
      <c r="U55" s="30">
        <f t="shared" si="12"/>
        <v>4.0451374999999998E-2</v>
      </c>
      <c r="V55" s="30">
        <f t="shared" si="13"/>
        <v>0.93159516624999994</v>
      </c>
      <c r="W55" s="31">
        <v>4.0140000000000002E-2</v>
      </c>
      <c r="X55" s="31">
        <f t="shared" si="4"/>
        <v>3.8760000000000003E-2</v>
      </c>
      <c r="Y55" s="31"/>
      <c r="Z55" s="31">
        <f t="shared" si="16"/>
        <v>3.4785765000000003E-2</v>
      </c>
      <c r="AA55" s="31">
        <f t="shared" si="15"/>
        <v>0.80111616795000007</v>
      </c>
      <c r="AB55" s="25">
        <v>1.08E-3</v>
      </c>
      <c r="AC55" s="25">
        <f t="shared" si="5"/>
        <v>1.3800000000000002E-3</v>
      </c>
    </row>
    <row r="56" spans="1:29" s="15" customFormat="1">
      <c r="A56" s="18">
        <v>304</v>
      </c>
      <c r="B56" s="25">
        <v>1.66E-3</v>
      </c>
      <c r="C56" s="26">
        <v>3.218E-2</v>
      </c>
      <c r="D56" s="26">
        <f t="shared" si="17"/>
        <v>3.0800000000000001E-2</v>
      </c>
      <c r="E56" s="26"/>
      <c r="F56" s="26">
        <f t="shared" si="6"/>
        <v>2.2544355000000002E-2</v>
      </c>
      <c r="G56" s="26">
        <f t="shared" si="7"/>
        <v>0.51919649565000003</v>
      </c>
      <c r="H56" s="28">
        <v>4.6460000000000001E-2</v>
      </c>
      <c r="I56" s="28">
        <f t="shared" si="1"/>
        <v>4.5080000000000002E-2</v>
      </c>
      <c r="J56" s="28"/>
      <c r="K56" s="28">
        <f t="shared" si="8"/>
        <v>3.9118975E-2</v>
      </c>
      <c r="L56" s="28">
        <f t="shared" si="9"/>
        <v>0.90090999425000007</v>
      </c>
      <c r="M56" s="29">
        <v>3.4459999999999998E-2</v>
      </c>
      <c r="N56" s="29">
        <f t="shared" si="18"/>
        <v>3.3079999999999998E-2</v>
      </c>
      <c r="O56" s="29"/>
      <c r="P56" s="29">
        <f t="shared" si="10"/>
        <v>2.9481874999999998E-2</v>
      </c>
      <c r="Q56" s="29">
        <f t="shared" si="11"/>
        <v>0.67896758125000001</v>
      </c>
      <c r="R56" s="30">
        <v>4.5109999999999997E-2</v>
      </c>
      <c r="S56" s="30">
        <f t="shared" si="3"/>
        <v>4.3729999999999998E-2</v>
      </c>
      <c r="T56" s="30"/>
      <c r="U56" s="30">
        <f t="shared" si="12"/>
        <v>3.9721374999999996E-2</v>
      </c>
      <c r="V56" s="30">
        <f t="shared" si="13"/>
        <v>0.91478326624999995</v>
      </c>
      <c r="W56" s="31">
        <v>3.9919999999999997E-2</v>
      </c>
      <c r="X56" s="31">
        <f t="shared" si="4"/>
        <v>3.8539999999999998E-2</v>
      </c>
      <c r="Y56" s="31"/>
      <c r="Z56" s="31">
        <f t="shared" si="16"/>
        <v>3.4565764999999998E-2</v>
      </c>
      <c r="AA56" s="31">
        <f t="shared" si="15"/>
        <v>0.79604956795000004</v>
      </c>
      <c r="AB56" s="25">
        <v>1.1000000000000001E-3</v>
      </c>
      <c r="AC56" s="25">
        <f t="shared" si="5"/>
        <v>1.3800000000000002E-3</v>
      </c>
    </row>
    <row r="57" spans="1:29" s="15" customFormat="1">
      <c r="A57" s="18">
        <v>305</v>
      </c>
      <c r="B57" s="25">
        <v>1.73E-3</v>
      </c>
      <c r="C57" s="26">
        <v>3.1989999999999998E-2</v>
      </c>
      <c r="D57" s="26">
        <f t="shared" si="17"/>
        <v>3.0574999999999998E-2</v>
      </c>
      <c r="E57" s="26"/>
      <c r="F57" s="26">
        <f t="shared" si="6"/>
        <v>2.2319354999999999E-2</v>
      </c>
      <c r="G57" s="26">
        <f t="shared" si="7"/>
        <v>0.51401474565000005</v>
      </c>
      <c r="H57" s="28">
        <v>4.5109999999999997E-2</v>
      </c>
      <c r="I57" s="28">
        <f t="shared" si="1"/>
        <v>4.3694999999999998E-2</v>
      </c>
      <c r="J57" s="28"/>
      <c r="K57" s="28">
        <f t="shared" si="8"/>
        <v>3.7733974999999996E-2</v>
      </c>
      <c r="L57" s="28">
        <f t="shared" si="9"/>
        <v>0.86901344424999993</v>
      </c>
      <c r="M57" s="29">
        <v>3.3750000000000002E-2</v>
      </c>
      <c r="N57" s="29">
        <f t="shared" si="18"/>
        <v>3.2335000000000003E-2</v>
      </c>
      <c r="O57" s="29"/>
      <c r="P57" s="29">
        <f t="shared" si="10"/>
        <v>2.8736875000000002E-2</v>
      </c>
      <c r="Q57" s="29">
        <f t="shared" si="11"/>
        <v>0.66181023125000005</v>
      </c>
      <c r="R57" s="30">
        <v>4.4380000000000003E-2</v>
      </c>
      <c r="S57" s="30">
        <f t="shared" si="3"/>
        <v>4.2965000000000003E-2</v>
      </c>
      <c r="T57" s="30"/>
      <c r="U57" s="30">
        <f t="shared" si="12"/>
        <v>3.8956375000000001E-2</v>
      </c>
      <c r="V57" s="30">
        <f t="shared" si="13"/>
        <v>0.89716531625000007</v>
      </c>
      <c r="W57" s="31">
        <v>3.9719999999999998E-2</v>
      </c>
      <c r="X57" s="31">
        <f t="shared" si="4"/>
        <v>3.8304999999999999E-2</v>
      </c>
      <c r="Y57" s="31"/>
      <c r="Z57" s="31">
        <f t="shared" si="16"/>
        <v>3.4330764999999999E-2</v>
      </c>
      <c r="AA57" s="31">
        <f t="shared" si="15"/>
        <v>0.79063751795000003</v>
      </c>
      <c r="AB57" s="25">
        <v>1.1000000000000001E-3</v>
      </c>
      <c r="AC57" s="25">
        <f t="shared" si="5"/>
        <v>1.415E-3</v>
      </c>
    </row>
    <row r="58" spans="1:29" s="15" customFormat="1">
      <c r="A58" s="18">
        <v>306</v>
      </c>
      <c r="B58" s="25">
        <v>1.81E-3</v>
      </c>
      <c r="C58" s="26">
        <v>3.1890000000000002E-2</v>
      </c>
      <c r="D58" s="26">
        <f t="shared" si="17"/>
        <v>3.0385000000000002E-2</v>
      </c>
      <c r="E58" s="26"/>
      <c r="F58" s="26">
        <f t="shared" si="6"/>
        <v>2.2129355000000003E-2</v>
      </c>
      <c r="G58" s="26">
        <f t="shared" si="7"/>
        <v>0.50963904565000007</v>
      </c>
      <c r="H58" s="28">
        <v>4.3990000000000001E-2</v>
      </c>
      <c r="I58" s="28">
        <f t="shared" si="1"/>
        <v>4.2485000000000002E-2</v>
      </c>
      <c r="J58" s="28"/>
      <c r="K58" s="28">
        <f t="shared" si="8"/>
        <v>3.6523975E-2</v>
      </c>
      <c r="L58" s="28">
        <f t="shared" si="9"/>
        <v>0.84114714425000003</v>
      </c>
      <c r="M58" s="29">
        <v>3.3149999999999999E-2</v>
      </c>
      <c r="N58" s="29">
        <f t="shared" si="18"/>
        <v>3.1645E-2</v>
      </c>
      <c r="O58" s="29"/>
      <c r="P58" s="29">
        <f t="shared" si="10"/>
        <v>2.8046874999999999E-2</v>
      </c>
      <c r="Q58" s="29">
        <f t="shared" si="11"/>
        <v>0.64591953125000001</v>
      </c>
      <c r="R58" s="30">
        <v>4.4119999999999999E-2</v>
      </c>
      <c r="S58" s="30">
        <f t="shared" si="3"/>
        <v>4.2615E-2</v>
      </c>
      <c r="T58" s="30"/>
      <c r="U58" s="30">
        <f t="shared" si="12"/>
        <v>3.8606374999999998E-2</v>
      </c>
      <c r="V58" s="30">
        <f t="shared" si="13"/>
        <v>0.88910481625000004</v>
      </c>
      <c r="W58" s="31">
        <v>3.9530000000000003E-2</v>
      </c>
      <c r="X58" s="31">
        <f t="shared" si="4"/>
        <v>3.8025000000000003E-2</v>
      </c>
      <c r="Y58" s="31"/>
      <c r="Z58" s="31">
        <f t="shared" si="16"/>
        <v>3.4050765000000004E-2</v>
      </c>
      <c r="AA58" s="31">
        <f t="shared" si="15"/>
        <v>0.78418911795000013</v>
      </c>
      <c r="AB58" s="25">
        <v>1.1999999999999999E-3</v>
      </c>
      <c r="AC58" s="25">
        <f t="shared" si="5"/>
        <v>1.5049999999999998E-3</v>
      </c>
    </row>
    <row r="59" spans="1:29" s="15" customFormat="1">
      <c r="A59" s="18">
        <v>307</v>
      </c>
      <c r="B59" s="25">
        <v>1.9E-3</v>
      </c>
      <c r="C59" s="26">
        <v>3.134E-2</v>
      </c>
      <c r="D59" s="26">
        <f t="shared" si="17"/>
        <v>2.9819999999999999E-2</v>
      </c>
      <c r="E59" s="26"/>
      <c r="F59" s="26">
        <f t="shared" si="6"/>
        <v>2.1564355E-2</v>
      </c>
      <c r="G59" s="26">
        <f t="shared" si="7"/>
        <v>0.49662709565000002</v>
      </c>
      <c r="H59" s="28">
        <v>4.2619999999999998E-2</v>
      </c>
      <c r="I59" s="28">
        <f t="shared" si="1"/>
        <v>4.1099999999999998E-2</v>
      </c>
      <c r="J59" s="28"/>
      <c r="K59" s="28">
        <f t="shared" si="8"/>
        <v>3.5138974999999996E-2</v>
      </c>
      <c r="L59" s="28">
        <f t="shared" si="9"/>
        <v>0.8092505942499999</v>
      </c>
      <c r="M59" s="29">
        <v>3.2460000000000003E-2</v>
      </c>
      <c r="N59" s="29">
        <f t="shared" si="18"/>
        <v>3.0940000000000002E-2</v>
      </c>
      <c r="O59" s="29"/>
      <c r="P59" s="29">
        <f t="shared" si="10"/>
        <v>2.7341875000000002E-2</v>
      </c>
      <c r="Q59" s="29">
        <f t="shared" si="11"/>
        <v>0.62968338125000012</v>
      </c>
      <c r="R59" s="30">
        <v>4.3839999999999997E-2</v>
      </c>
      <c r="S59" s="30">
        <f t="shared" si="3"/>
        <v>4.2319999999999997E-2</v>
      </c>
      <c r="T59" s="30"/>
      <c r="U59" s="30">
        <f t="shared" si="12"/>
        <v>3.8311374999999995E-2</v>
      </c>
      <c r="V59" s="30">
        <f t="shared" si="13"/>
        <v>0.88231096624999994</v>
      </c>
      <c r="W59" s="31">
        <v>3.8730000000000001E-2</v>
      </c>
      <c r="X59" s="31">
        <f t="shared" si="4"/>
        <v>3.721E-2</v>
      </c>
      <c r="Y59" s="31"/>
      <c r="Z59" s="31">
        <f t="shared" si="16"/>
        <v>3.3235765E-2</v>
      </c>
      <c r="AA59" s="31">
        <f t="shared" si="15"/>
        <v>0.76541966795000005</v>
      </c>
      <c r="AB59" s="25">
        <v>1.14E-3</v>
      </c>
      <c r="AC59" s="25">
        <f t="shared" si="5"/>
        <v>1.5200000000000001E-3</v>
      </c>
    </row>
    <row r="60" spans="1:29" s="15" customFormat="1">
      <c r="A60" s="18">
        <v>308</v>
      </c>
      <c r="B60" s="25">
        <v>2.0200000000000001E-3</v>
      </c>
      <c r="C60" s="26">
        <v>3.0689999999999999E-2</v>
      </c>
      <c r="D60" s="26">
        <f t="shared" si="17"/>
        <v>2.9109999999999997E-2</v>
      </c>
      <c r="E60" s="26"/>
      <c r="F60" s="26">
        <f t="shared" si="6"/>
        <v>2.0854354999999998E-2</v>
      </c>
      <c r="G60" s="26">
        <f t="shared" si="7"/>
        <v>0.48027579565</v>
      </c>
      <c r="H60" s="28">
        <v>4.1430000000000002E-2</v>
      </c>
      <c r="I60" s="28">
        <f t="shared" si="1"/>
        <v>3.9850000000000003E-2</v>
      </c>
      <c r="J60" s="28"/>
      <c r="K60" s="28">
        <f t="shared" si="8"/>
        <v>3.3888975000000002E-2</v>
      </c>
      <c r="L60" s="28">
        <f t="shared" si="9"/>
        <v>0.78046309425000004</v>
      </c>
      <c r="M60" s="29">
        <v>3.1919999999999997E-2</v>
      </c>
      <c r="N60" s="29">
        <f t="shared" si="18"/>
        <v>3.0339999999999995E-2</v>
      </c>
      <c r="O60" s="29"/>
      <c r="P60" s="29">
        <f t="shared" si="10"/>
        <v>2.6741874999999995E-2</v>
      </c>
      <c r="Q60" s="29">
        <f t="shared" si="11"/>
        <v>0.6158653812499999</v>
      </c>
      <c r="R60" s="30">
        <v>4.3630000000000002E-2</v>
      </c>
      <c r="S60" s="30">
        <f t="shared" si="3"/>
        <v>4.2050000000000004E-2</v>
      </c>
      <c r="T60" s="30"/>
      <c r="U60" s="30">
        <f t="shared" si="12"/>
        <v>3.8041375000000002E-2</v>
      </c>
      <c r="V60" s="30">
        <f t="shared" si="13"/>
        <v>0.87609286625000005</v>
      </c>
      <c r="W60" s="31">
        <v>3.8620000000000002E-2</v>
      </c>
      <c r="X60" s="31">
        <f t="shared" si="4"/>
        <v>3.7040000000000003E-2</v>
      </c>
      <c r="Y60" s="31"/>
      <c r="Z60" s="31">
        <f t="shared" si="16"/>
        <v>3.3065765000000004E-2</v>
      </c>
      <c r="AA60" s="31">
        <f t="shared" si="15"/>
        <v>0.7615045679500001</v>
      </c>
      <c r="AB60" s="25">
        <v>1.14E-3</v>
      </c>
      <c r="AC60" s="25">
        <f t="shared" si="5"/>
        <v>1.58E-3</v>
      </c>
    </row>
    <row r="61" spans="1:29" s="15" customFormat="1">
      <c r="A61" s="18">
        <v>309</v>
      </c>
      <c r="B61" s="25">
        <v>1.9499999999999999E-3</v>
      </c>
      <c r="C61" s="26">
        <v>3.0669999999999999E-2</v>
      </c>
      <c r="D61" s="26">
        <f t="shared" si="17"/>
        <v>2.9089999999999998E-2</v>
      </c>
      <c r="E61" s="26"/>
      <c r="F61" s="26">
        <f t="shared" si="6"/>
        <v>2.0834354999999999E-2</v>
      </c>
      <c r="G61" s="26">
        <f t="shared" si="7"/>
        <v>0.47981519564999997</v>
      </c>
      <c r="H61" s="28">
        <v>4.0280000000000003E-2</v>
      </c>
      <c r="I61" s="28">
        <f t="shared" si="1"/>
        <v>3.8700000000000005E-2</v>
      </c>
      <c r="J61" s="28"/>
      <c r="K61" s="28">
        <f t="shared" si="8"/>
        <v>3.2738975000000003E-2</v>
      </c>
      <c r="L61" s="28">
        <f t="shared" si="9"/>
        <v>0.75397859425000013</v>
      </c>
      <c r="M61" s="29">
        <v>3.124E-2</v>
      </c>
      <c r="N61" s="29">
        <f t="shared" si="18"/>
        <v>2.9659999999999999E-2</v>
      </c>
      <c r="O61" s="29"/>
      <c r="P61" s="29">
        <f t="shared" si="10"/>
        <v>2.6061874999999998E-2</v>
      </c>
      <c r="Q61" s="29">
        <f t="shared" si="11"/>
        <v>0.60020498124999999</v>
      </c>
      <c r="R61" s="30">
        <v>4.3450000000000003E-2</v>
      </c>
      <c r="S61" s="30">
        <f t="shared" si="3"/>
        <v>4.1870000000000004E-2</v>
      </c>
      <c r="T61" s="30"/>
      <c r="U61" s="30">
        <f t="shared" si="12"/>
        <v>3.7861375000000003E-2</v>
      </c>
      <c r="V61" s="30">
        <f t="shared" si="13"/>
        <v>0.87194746625000008</v>
      </c>
      <c r="W61" s="31">
        <v>3.8190000000000002E-2</v>
      </c>
      <c r="X61" s="31">
        <f t="shared" si="4"/>
        <v>3.6610000000000004E-2</v>
      </c>
      <c r="Y61" s="31"/>
      <c r="Z61" s="31">
        <f t="shared" si="16"/>
        <v>3.2635765000000004E-2</v>
      </c>
      <c r="AA61" s="31">
        <f t="shared" si="15"/>
        <v>0.75160166795000016</v>
      </c>
      <c r="AB61" s="25">
        <v>1.2099999999999999E-3</v>
      </c>
      <c r="AC61" s="25">
        <f t="shared" si="5"/>
        <v>1.5799999999999998E-3</v>
      </c>
    </row>
    <row r="62" spans="1:29" s="15" customFormat="1">
      <c r="A62" s="18">
        <v>310</v>
      </c>
      <c r="B62" s="25">
        <v>1.9499999999999999E-3</v>
      </c>
      <c r="C62" s="26">
        <v>3.058E-2</v>
      </c>
      <c r="D62" s="26">
        <f t="shared" si="17"/>
        <v>2.8985E-2</v>
      </c>
      <c r="E62" s="26"/>
      <c r="F62" s="26">
        <f t="shared" si="6"/>
        <v>2.0729354999999998E-2</v>
      </c>
      <c r="G62" s="26">
        <f t="shared" si="7"/>
        <v>0.47739704564999996</v>
      </c>
      <c r="H62" s="28">
        <v>3.9239999999999997E-2</v>
      </c>
      <c r="I62" s="28">
        <f t="shared" si="1"/>
        <v>3.7644999999999998E-2</v>
      </c>
      <c r="J62" s="28"/>
      <c r="K62" s="28">
        <f t="shared" si="8"/>
        <v>3.1683974999999996E-2</v>
      </c>
      <c r="L62" s="28">
        <f t="shared" si="9"/>
        <v>0.72968194424999999</v>
      </c>
      <c r="M62" s="29">
        <v>3.082E-2</v>
      </c>
      <c r="N62" s="29">
        <f t="shared" si="18"/>
        <v>2.9225000000000001E-2</v>
      </c>
      <c r="O62" s="29"/>
      <c r="P62" s="29">
        <f t="shared" si="10"/>
        <v>2.5626875E-2</v>
      </c>
      <c r="Q62" s="29">
        <f t="shared" si="11"/>
        <v>0.59018693124999999</v>
      </c>
      <c r="R62" s="30">
        <v>4.2860000000000002E-2</v>
      </c>
      <c r="S62" s="30">
        <f t="shared" si="3"/>
        <v>4.1265000000000003E-2</v>
      </c>
      <c r="T62" s="30"/>
      <c r="U62" s="30">
        <f t="shared" si="12"/>
        <v>3.7256375000000001E-2</v>
      </c>
      <c r="V62" s="30">
        <f t="shared" si="13"/>
        <v>0.85801431625000002</v>
      </c>
      <c r="W62" s="31">
        <v>3.8120000000000001E-2</v>
      </c>
      <c r="X62" s="31">
        <f t="shared" si="4"/>
        <v>3.6525000000000002E-2</v>
      </c>
      <c r="Y62" s="31"/>
      <c r="Z62" s="31">
        <f t="shared" si="16"/>
        <v>3.2550765000000002E-2</v>
      </c>
      <c r="AA62" s="31">
        <f t="shared" si="15"/>
        <v>0.74964411795000008</v>
      </c>
      <c r="AB62" s="25">
        <v>1.24E-3</v>
      </c>
      <c r="AC62" s="25">
        <f t="shared" si="5"/>
        <v>1.5950000000000001E-3</v>
      </c>
    </row>
    <row r="63" spans="1:29" s="15" customFormat="1">
      <c r="A63" s="18">
        <v>311</v>
      </c>
      <c r="B63" s="25">
        <v>2.0799999999999998E-3</v>
      </c>
      <c r="C63" s="26">
        <v>3.0190000000000002E-2</v>
      </c>
      <c r="D63" s="26">
        <f t="shared" si="17"/>
        <v>2.8525000000000002E-2</v>
      </c>
      <c r="E63" s="26"/>
      <c r="F63" s="26">
        <f t="shared" si="6"/>
        <v>2.0269355000000003E-2</v>
      </c>
      <c r="G63" s="26">
        <f t="shared" si="7"/>
        <v>0.46680324565000009</v>
      </c>
      <c r="H63" s="28">
        <v>3.8309999999999997E-2</v>
      </c>
      <c r="I63" s="28">
        <f t="shared" si="1"/>
        <v>3.6644999999999997E-2</v>
      </c>
      <c r="J63" s="28"/>
      <c r="K63" s="28">
        <f t="shared" si="8"/>
        <v>3.0683974999999995E-2</v>
      </c>
      <c r="L63" s="28">
        <f t="shared" si="9"/>
        <v>0.70665194424999989</v>
      </c>
      <c r="M63" s="29">
        <v>3.0130000000000001E-2</v>
      </c>
      <c r="N63" s="29">
        <f t="shared" si="18"/>
        <v>2.8465000000000001E-2</v>
      </c>
      <c r="O63" s="29"/>
      <c r="P63" s="29">
        <f t="shared" si="10"/>
        <v>2.4866875E-2</v>
      </c>
      <c r="Q63" s="29">
        <f t="shared" si="11"/>
        <v>0.57268413125000006</v>
      </c>
      <c r="R63" s="30">
        <v>4.2279999999999998E-2</v>
      </c>
      <c r="S63" s="30">
        <f t="shared" si="3"/>
        <v>4.0614999999999998E-2</v>
      </c>
      <c r="T63" s="30"/>
      <c r="U63" s="30">
        <f t="shared" si="12"/>
        <v>3.6606374999999997E-2</v>
      </c>
      <c r="V63" s="30">
        <f t="shared" si="13"/>
        <v>0.84304481624999994</v>
      </c>
      <c r="W63" s="31">
        <v>3.7990000000000003E-2</v>
      </c>
      <c r="X63" s="31">
        <f t="shared" si="4"/>
        <v>3.6325000000000003E-2</v>
      </c>
      <c r="Y63" s="31"/>
      <c r="Z63" s="31">
        <f t="shared" si="16"/>
        <v>3.2350765000000004E-2</v>
      </c>
      <c r="AA63" s="31">
        <f t="shared" si="15"/>
        <v>0.74503811795000008</v>
      </c>
      <c r="AB63" s="25">
        <v>1.25E-3</v>
      </c>
      <c r="AC63" s="25">
        <f t="shared" si="5"/>
        <v>1.6649999999999998E-3</v>
      </c>
    </row>
    <row r="64" spans="1:29" s="15" customFormat="1">
      <c r="A64" s="18">
        <v>312</v>
      </c>
      <c r="B64" s="25">
        <v>1.98E-3</v>
      </c>
      <c r="C64" s="26">
        <v>2.9510000000000002E-2</v>
      </c>
      <c r="D64" s="26">
        <f t="shared" si="17"/>
        <v>2.7940000000000003E-2</v>
      </c>
      <c r="E64" s="26"/>
      <c r="F64" s="26">
        <f t="shared" si="6"/>
        <v>1.9684355000000001E-2</v>
      </c>
      <c r="G64" s="26">
        <f t="shared" si="7"/>
        <v>0.45333069565000006</v>
      </c>
      <c r="H64" s="28">
        <v>3.7330000000000002E-2</v>
      </c>
      <c r="I64" s="28">
        <f t="shared" si="1"/>
        <v>3.576E-2</v>
      </c>
      <c r="J64" s="28"/>
      <c r="K64" s="28">
        <f t="shared" si="8"/>
        <v>2.9798974999999998E-2</v>
      </c>
      <c r="L64" s="28">
        <f t="shared" si="9"/>
        <v>0.68627039425000003</v>
      </c>
      <c r="M64" s="29">
        <v>2.9669999999999998E-2</v>
      </c>
      <c r="N64" s="29">
        <f t="shared" si="18"/>
        <v>2.81E-2</v>
      </c>
      <c r="O64" s="29"/>
      <c r="P64" s="29">
        <f t="shared" si="10"/>
        <v>2.4501874999999999E-2</v>
      </c>
      <c r="Q64" s="29">
        <f t="shared" si="11"/>
        <v>0.56427818125000007</v>
      </c>
      <c r="R64" s="30">
        <v>4.1180000000000001E-2</v>
      </c>
      <c r="S64" s="30">
        <f t="shared" si="3"/>
        <v>3.9609999999999999E-2</v>
      </c>
      <c r="T64" s="30"/>
      <c r="U64" s="30">
        <f t="shared" si="12"/>
        <v>3.5601374999999998E-2</v>
      </c>
      <c r="V64" s="30">
        <f t="shared" si="13"/>
        <v>0.81989966624999999</v>
      </c>
      <c r="W64" s="31">
        <v>3.7620000000000001E-2</v>
      </c>
      <c r="X64" s="31">
        <f t="shared" si="4"/>
        <v>3.6049999999999999E-2</v>
      </c>
      <c r="Y64" s="31"/>
      <c r="Z64" s="31">
        <f t="shared" si="16"/>
        <v>3.2075764999999999E-2</v>
      </c>
      <c r="AA64" s="31">
        <f t="shared" si="15"/>
        <v>0.73870486795000001</v>
      </c>
      <c r="AB64" s="25">
        <v>1.16E-3</v>
      </c>
      <c r="AC64" s="25">
        <f t="shared" si="5"/>
        <v>1.57E-3</v>
      </c>
    </row>
    <row r="65" spans="1:29" s="15" customFormat="1">
      <c r="A65" s="18">
        <v>313</v>
      </c>
      <c r="B65" s="25">
        <v>2.0100000000000001E-3</v>
      </c>
      <c r="C65" s="26">
        <v>2.911E-2</v>
      </c>
      <c r="D65" s="26">
        <f t="shared" si="17"/>
        <v>2.7529999999999999E-2</v>
      </c>
      <c r="E65" s="26"/>
      <c r="F65" s="26">
        <f t="shared" si="6"/>
        <v>1.9274355E-2</v>
      </c>
      <c r="G65" s="26">
        <f t="shared" si="7"/>
        <v>0.44388839565000004</v>
      </c>
      <c r="H65" s="28">
        <v>3.6319999999999998E-2</v>
      </c>
      <c r="I65" s="28">
        <f t="shared" si="1"/>
        <v>3.474E-2</v>
      </c>
      <c r="J65" s="28"/>
      <c r="K65" s="28">
        <f t="shared" si="8"/>
        <v>2.8778974999999998E-2</v>
      </c>
      <c r="L65" s="28">
        <f t="shared" si="9"/>
        <v>0.66277979425</v>
      </c>
      <c r="M65" s="29">
        <v>2.8989999999999998E-2</v>
      </c>
      <c r="N65" s="29">
        <f t="shared" si="18"/>
        <v>2.7409999999999997E-2</v>
      </c>
      <c r="O65" s="29"/>
      <c r="P65" s="29">
        <f t="shared" si="10"/>
        <v>2.3811874999999996E-2</v>
      </c>
      <c r="Q65" s="29">
        <f t="shared" si="11"/>
        <v>0.54838748124999992</v>
      </c>
      <c r="R65" s="30">
        <v>4.1090000000000002E-2</v>
      </c>
      <c r="S65" s="30">
        <f t="shared" si="3"/>
        <v>3.9510000000000003E-2</v>
      </c>
      <c r="T65" s="30"/>
      <c r="U65" s="30">
        <f t="shared" si="12"/>
        <v>3.5501375000000002E-2</v>
      </c>
      <c r="V65" s="30">
        <f t="shared" si="13"/>
        <v>0.81759666625000005</v>
      </c>
      <c r="W65" s="31">
        <v>3.771E-2</v>
      </c>
      <c r="X65" s="31">
        <f t="shared" si="4"/>
        <v>3.6130000000000002E-2</v>
      </c>
      <c r="Y65" s="31"/>
      <c r="Z65" s="31">
        <f t="shared" si="16"/>
        <v>3.2155765000000003E-2</v>
      </c>
      <c r="AA65" s="31">
        <f t="shared" si="15"/>
        <v>0.74054726795000014</v>
      </c>
      <c r="AB65" s="25">
        <v>1.15E-3</v>
      </c>
      <c r="AC65" s="25">
        <f t="shared" si="5"/>
        <v>1.58E-3</v>
      </c>
    </row>
    <row r="66" spans="1:29" s="15" customFormat="1">
      <c r="A66" s="18">
        <v>314</v>
      </c>
      <c r="B66" s="25">
        <v>1.81E-3</v>
      </c>
      <c r="C66" s="26">
        <v>2.877E-2</v>
      </c>
      <c r="D66" s="26">
        <f t="shared" ref="D66:D77" si="19">C66-AC66</f>
        <v>2.7224999999999999E-2</v>
      </c>
      <c r="E66" s="26"/>
      <c r="F66" s="26">
        <f t="shared" si="6"/>
        <v>1.8969355E-2</v>
      </c>
      <c r="G66" s="26">
        <f t="shared" si="7"/>
        <v>0.43686424565000004</v>
      </c>
      <c r="H66" s="28">
        <v>3.576E-2</v>
      </c>
      <c r="I66" s="28">
        <f t="shared" ref="I66:I76" si="20">H66-AC66</f>
        <v>3.4215000000000002E-2</v>
      </c>
      <c r="J66" s="28"/>
      <c r="K66" s="28">
        <f t="shared" si="8"/>
        <v>2.8253975000000001E-2</v>
      </c>
      <c r="L66" s="28">
        <f t="shared" si="9"/>
        <v>0.65068904425000007</v>
      </c>
      <c r="M66" s="29">
        <v>2.8809999999999999E-2</v>
      </c>
      <c r="N66" s="29">
        <f t="shared" ref="N66:N77" si="21">M66-AC66</f>
        <v>2.7264999999999998E-2</v>
      </c>
      <c r="O66" s="29"/>
      <c r="P66" s="29">
        <f t="shared" si="10"/>
        <v>2.3666874999999997E-2</v>
      </c>
      <c r="Q66" s="29">
        <f t="shared" si="11"/>
        <v>0.54504813124999996</v>
      </c>
      <c r="R66" s="30">
        <v>4.1059999999999999E-2</v>
      </c>
      <c r="S66" s="30">
        <f t="shared" ref="S66:S129" si="22">R66-AC66</f>
        <v>3.9515000000000002E-2</v>
      </c>
      <c r="T66" s="30"/>
      <c r="U66" s="30">
        <f t="shared" si="12"/>
        <v>3.5506375E-2</v>
      </c>
      <c r="V66" s="30">
        <f t="shared" si="13"/>
        <v>0.81771181625</v>
      </c>
      <c r="W66" s="31">
        <v>3.771E-2</v>
      </c>
      <c r="X66" s="31">
        <f t="shared" ref="X66:X129" si="23">W66-AC66</f>
        <v>3.6165000000000003E-2</v>
      </c>
      <c r="Y66" s="31"/>
      <c r="Z66" s="31">
        <f t="shared" si="16"/>
        <v>3.2190765000000003E-2</v>
      </c>
      <c r="AA66" s="31">
        <f t="shared" si="15"/>
        <v>0.74135331795000015</v>
      </c>
      <c r="AB66" s="25">
        <v>1.2800000000000001E-3</v>
      </c>
      <c r="AC66" s="25">
        <f t="shared" ref="AC66:AC129" si="24">(B66+AB66)/2</f>
        <v>1.5449999999999999E-3</v>
      </c>
    </row>
    <row r="67" spans="1:29" s="15" customFormat="1">
      <c r="A67" s="18">
        <v>315</v>
      </c>
      <c r="B67" s="25">
        <v>1.91E-3</v>
      </c>
      <c r="C67" s="26">
        <v>2.8369999999999999E-2</v>
      </c>
      <c r="D67" s="26">
        <f t="shared" si="19"/>
        <v>2.6845000000000001E-2</v>
      </c>
      <c r="E67" s="26"/>
      <c r="F67" s="26">
        <f t="shared" ref="F67:F130" si="25">D67-0.008255645</f>
        <v>1.8589355000000002E-2</v>
      </c>
      <c r="G67" s="26">
        <f t="shared" ref="G67:G77" si="26">F67*23.03</f>
        <v>0.42811284565000007</v>
      </c>
      <c r="H67" s="28">
        <v>3.4770000000000002E-2</v>
      </c>
      <c r="I67" s="28">
        <f t="shared" si="20"/>
        <v>3.3245000000000004E-2</v>
      </c>
      <c r="J67" s="28"/>
      <c r="K67" s="28">
        <f t="shared" ref="K67:K130" si="27">I67-0.005961025</f>
        <v>2.7283975000000002E-2</v>
      </c>
      <c r="L67" s="28">
        <f t="shared" ref="L67:L130" si="28">K67*23.03</f>
        <v>0.62834994425000013</v>
      </c>
      <c r="M67" s="29">
        <v>2.802E-2</v>
      </c>
      <c r="N67" s="29">
        <f t="shared" si="21"/>
        <v>2.6495000000000001E-2</v>
      </c>
      <c r="O67" s="29"/>
      <c r="P67" s="29">
        <f t="shared" ref="P67:P130" si="29">N67-0.003598125</f>
        <v>2.2896875000000001E-2</v>
      </c>
      <c r="Q67" s="29">
        <f t="shared" ref="Q67:Q77" si="30">P67*23.03</f>
        <v>0.52731503125000001</v>
      </c>
      <c r="R67" s="30">
        <v>4.0930000000000001E-2</v>
      </c>
      <c r="S67" s="30">
        <f t="shared" si="22"/>
        <v>3.9405000000000003E-2</v>
      </c>
      <c r="T67" s="30"/>
      <c r="U67" s="30">
        <f t="shared" ref="U67:U130" si="31">S67-0.004008625</f>
        <v>3.5396375000000001E-2</v>
      </c>
      <c r="V67" s="30">
        <f t="shared" ref="V67:V130" si="32">U67*23.03</f>
        <v>0.81517851625000004</v>
      </c>
      <c r="W67" s="31">
        <v>3.7490000000000002E-2</v>
      </c>
      <c r="X67" s="31">
        <f t="shared" si="23"/>
        <v>3.5965000000000004E-2</v>
      </c>
      <c r="Y67" s="31"/>
      <c r="Z67" s="31">
        <f t="shared" ref="Z67:Z130" si="33">X67-0.003974235</f>
        <v>3.1990765000000004E-2</v>
      </c>
      <c r="AA67" s="31">
        <f t="shared" ref="AA67:AA130" si="34">Z67*23.03</f>
        <v>0.73674731795000015</v>
      </c>
      <c r="AB67" s="25">
        <v>1.14E-3</v>
      </c>
      <c r="AC67" s="25">
        <f t="shared" si="24"/>
        <v>1.5249999999999999E-3</v>
      </c>
    </row>
    <row r="68" spans="1:29" s="15" customFormat="1">
      <c r="A68" s="18">
        <v>316</v>
      </c>
      <c r="B68" s="25">
        <v>1.65E-3</v>
      </c>
      <c r="C68" s="26">
        <v>2.8170000000000001E-2</v>
      </c>
      <c r="D68" s="26">
        <f t="shared" si="19"/>
        <v>2.6790000000000001E-2</v>
      </c>
      <c r="E68" s="26"/>
      <c r="F68" s="26">
        <f t="shared" si="25"/>
        <v>1.8534355000000002E-2</v>
      </c>
      <c r="G68" s="26">
        <f t="shared" si="26"/>
        <v>0.42684619565000009</v>
      </c>
      <c r="H68" s="28">
        <v>3.4139999999999997E-2</v>
      </c>
      <c r="I68" s="28">
        <f t="shared" si="20"/>
        <v>3.2759999999999997E-2</v>
      </c>
      <c r="J68" s="28"/>
      <c r="K68" s="28">
        <f t="shared" si="27"/>
        <v>2.6798974999999996E-2</v>
      </c>
      <c r="L68" s="28">
        <f t="shared" si="28"/>
        <v>0.61718039424999993</v>
      </c>
      <c r="M68" s="29">
        <v>2.7740000000000001E-2</v>
      </c>
      <c r="N68" s="29">
        <f t="shared" si="21"/>
        <v>2.6360000000000001E-2</v>
      </c>
      <c r="O68" s="29"/>
      <c r="P68" s="29">
        <f t="shared" si="29"/>
        <v>2.2761875000000001E-2</v>
      </c>
      <c r="Q68" s="29">
        <f t="shared" si="30"/>
        <v>0.52420598125000006</v>
      </c>
      <c r="R68" s="30">
        <v>4.0509999999999997E-2</v>
      </c>
      <c r="S68" s="30">
        <f t="shared" si="22"/>
        <v>3.9129999999999998E-2</v>
      </c>
      <c r="T68" s="30"/>
      <c r="U68" s="30">
        <f t="shared" si="31"/>
        <v>3.5121374999999996E-2</v>
      </c>
      <c r="V68" s="30">
        <f t="shared" si="32"/>
        <v>0.80884526624999997</v>
      </c>
      <c r="W68" s="31">
        <v>3.7170000000000002E-2</v>
      </c>
      <c r="X68" s="31">
        <f t="shared" si="23"/>
        <v>3.5790000000000002E-2</v>
      </c>
      <c r="Y68" s="31"/>
      <c r="Z68" s="31">
        <f t="shared" si="33"/>
        <v>3.1815765000000003E-2</v>
      </c>
      <c r="AA68" s="31">
        <f t="shared" si="34"/>
        <v>0.73271706795000013</v>
      </c>
      <c r="AB68" s="25">
        <v>1.1100000000000001E-3</v>
      </c>
      <c r="AC68" s="25">
        <f t="shared" si="24"/>
        <v>1.3800000000000002E-3</v>
      </c>
    </row>
    <row r="69" spans="1:29" s="15" customFormat="1">
      <c r="A69" s="18">
        <v>317</v>
      </c>
      <c r="B69" s="25">
        <v>1.67E-3</v>
      </c>
      <c r="C69" s="26">
        <v>2.7869999999999999E-2</v>
      </c>
      <c r="D69" s="26">
        <f t="shared" si="19"/>
        <v>2.6535E-2</v>
      </c>
      <c r="E69" s="26"/>
      <c r="F69" s="26">
        <f t="shared" si="25"/>
        <v>1.8279354999999997E-2</v>
      </c>
      <c r="G69" s="26">
        <f t="shared" si="26"/>
        <v>0.42097354564999995</v>
      </c>
      <c r="H69" s="28">
        <v>3.3320000000000002E-2</v>
      </c>
      <c r="I69" s="28">
        <f t="shared" si="20"/>
        <v>3.1985E-2</v>
      </c>
      <c r="J69" s="28"/>
      <c r="K69" s="28">
        <f t="shared" si="27"/>
        <v>2.6023974999999998E-2</v>
      </c>
      <c r="L69" s="28">
        <f t="shared" si="28"/>
        <v>0.59933214425000003</v>
      </c>
      <c r="M69" s="29">
        <v>2.7230000000000001E-2</v>
      </c>
      <c r="N69" s="29">
        <f t="shared" si="21"/>
        <v>2.5895000000000001E-2</v>
      </c>
      <c r="O69" s="29"/>
      <c r="P69" s="29">
        <f t="shared" si="29"/>
        <v>2.2296875000000001E-2</v>
      </c>
      <c r="Q69" s="29">
        <f t="shared" si="30"/>
        <v>0.51349703125000001</v>
      </c>
      <c r="R69" s="30">
        <v>4.0250000000000001E-2</v>
      </c>
      <c r="S69" s="30">
        <f t="shared" si="22"/>
        <v>3.8914999999999998E-2</v>
      </c>
      <c r="T69" s="30"/>
      <c r="U69" s="30">
        <f t="shared" si="31"/>
        <v>3.4906374999999996E-2</v>
      </c>
      <c r="V69" s="30">
        <f t="shared" si="32"/>
        <v>0.80389381625</v>
      </c>
      <c r="W69" s="31">
        <v>3.7019999999999997E-2</v>
      </c>
      <c r="X69" s="31">
        <f t="shared" si="23"/>
        <v>3.5684999999999995E-2</v>
      </c>
      <c r="Y69" s="31"/>
      <c r="Z69" s="31">
        <f t="shared" si="33"/>
        <v>3.1710764999999995E-2</v>
      </c>
      <c r="AA69" s="31">
        <f t="shared" si="34"/>
        <v>0.7302989179499999</v>
      </c>
      <c r="AB69" s="25">
        <v>1E-3</v>
      </c>
      <c r="AC69" s="25">
        <f t="shared" si="24"/>
        <v>1.335E-3</v>
      </c>
    </row>
    <row r="70" spans="1:29" s="15" customFormat="1">
      <c r="A70" s="18">
        <v>318</v>
      </c>
      <c r="B70" s="25">
        <v>1.3799999999999999E-3</v>
      </c>
      <c r="C70" s="26">
        <v>2.7560000000000001E-2</v>
      </c>
      <c r="D70" s="26">
        <f t="shared" si="19"/>
        <v>2.6420000000000003E-2</v>
      </c>
      <c r="E70" s="26"/>
      <c r="F70" s="26">
        <f t="shared" si="25"/>
        <v>1.8164355E-2</v>
      </c>
      <c r="G70" s="26">
        <f t="shared" si="26"/>
        <v>0.41832509565000003</v>
      </c>
      <c r="H70" s="28">
        <v>3.2899999999999999E-2</v>
      </c>
      <c r="I70" s="28">
        <f t="shared" si="20"/>
        <v>3.1759999999999997E-2</v>
      </c>
      <c r="J70" s="28"/>
      <c r="K70" s="28">
        <f t="shared" si="27"/>
        <v>2.5798974999999995E-2</v>
      </c>
      <c r="L70" s="28">
        <f t="shared" si="28"/>
        <v>0.59415039424999994</v>
      </c>
      <c r="M70" s="29">
        <v>2.691E-2</v>
      </c>
      <c r="N70" s="29">
        <f t="shared" si="21"/>
        <v>2.5770000000000001E-2</v>
      </c>
      <c r="O70" s="29"/>
      <c r="P70" s="29">
        <f t="shared" si="29"/>
        <v>2.2171875000000001E-2</v>
      </c>
      <c r="Q70" s="29">
        <f t="shared" si="30"/>
        <v>0.51061828125000008</v>
      </c>
      <c r="R70" s="30">
        <v>4.0189999999999997E-2</v>
      </c>
      <c r="S70" s="30">
        <f t="shared" si="22"/>
        <v>3.9049999999999994E-2</v>
      </c>
      <c r="T70" s="30"/>
      <c r="U70" s="30">
        <f t="shared" si="31"/>
        <v>3.5041374999999993E-2</v>
      </c>
      <c r="V70" s="30">
        <f t="shared" si="32"/>
        <v>0.80700286624999984</v>
      </c>
      <c r="W70" s="31">
        <v>3.6810000000000002E-2</v>
      </c>
      <c r="X70" s="31">
        <f t="shared" si="23"/>
        <v>3.567E-2</v>
      </c>
      <c r="Y70" s="31"/>
      <c r="Z70" s="31">
        <f t="shared" si="33"/>
        <v>3.1695765000000001E-2</v>
      </c>
      <c r="AA70" s="31">
        <f t="shared" si="34"/>
        <v>0.72995346795000005</v>
      </c>
      <c r="AB70" s="25">
        <v>8.9999999999999998E-4</v>
      </c>
      <c r="AC70" s="25">
        <f t="shared" si="24"/>
        <v>1.14E-3</v>
      </c>
    </row>
    <row r="71" spans="1:29" s="15" customFormat="1">
      <c r="A71" s="18">
        <v>319</v>
      </c>
      <c r="B71" s="25">
        <v>1.48E-3</v>
      </c>
      <c r="C71" s="26">
        <v>2.7459999999999998E-2</v>
      </c>
      <c r="D71" s="26">
        <f t="shared" si="19"/>
        <v>2.6279999999999998E-2</v>
      </c>
      <c r="E71" s="26"/>
      <c r="F71" s="26">
        <f t="shared" si="25"/>
        <v>1.8024354999999999E-2</v>
      </c>
      <c r="G71" s="26">
        <f t="shared" si="26"/>
        <v>0.41510089564999997</v>
      </c>
      <c r="H71" s="28">
        <v>3.2300000000000002E-2</v>
      </c>
      <c r="I71" s="28">
        <f t="shared" si="20"/>
        <v>3.1120000000000002E-2</v>
      </c>
      <c r="J71" s="28"/>
      <c r="K71" s="28">
        <f t="shared" si="27"/>
        <v>2.5158975E-2</v>
      </c>
      <c r="L71" s="28">
        <f t="shared" si="28"/>
        <v>0.57941119424999998</v>
      </c>
      <c r="M71" s="29">
        <v>2.6530000000000001E-2</v>
      </c>
      <c r="N71" s="29">
        <f t="shared" si="21"/>
        <v>2.5350000000000001E-2</v>
      </c>
      <c r="O71" s="29"/>
      <c r="P71" s="29">
        <f t="shared" si="29"/>
        <v>2.1751875E-2</v>
      </c>
      <c r="Q71" s="29">
        <f t="shared" si="30"/>
        <v>0.50094568125000005</v>
      </c>
      <c r="R71" s="33">
        <v>3.9989999999999998E-2</v>
      </c>
      <c r="S71" s="30">
        <f t="shared" si="22"/>
        <v>3.8809999999999997E-2</v>
      </c>
      <c r="T71" s="30"/>
      <c r="U71" s="30">
        <f t="shared" si="31"/>
        <v>3.4801374999999996E-2</v>
      </c>
      <c r="V71" s="30">
        <f t="shared" si="32"/>
        <v>0.80147566624999989</v>
      </c>
      <c r="W71" s="31">
        <v>3.6790000000000003E-2</v>
      </c>
      <c r="X71" s="31">
        <f t="shared" si="23"/>
        <v>3.5610000000000003E-2</v>
      </c>
      <c r="Y71" s="31"/>
      <c r="Z71" s="31">
        <f t="shared" si="33"/>
        <v>3.1635765000000003E-2</v>
      </c>
      <c r="AA71" s="31">
        <f t="shared" si="34"/>
        <v>0.72857166795000006</v>
      </c>
      <c r="AB71" s="25">
        <v>8.8000000000000003E-4</v>
      </c>
      <c r="AC71" s="25">
        <f t="shared" si="24"/>
        <v>1.1800000000000001E-3</v>
      </c>
    </row>
    <row r="72" spans="1:29" s="15" customFormat="1">
      <c r="A72" s="18">
        <v>320</v>
      </c>
      <c r="B72" s="25">
        <v>1.1900000000000001E-3</v>
      </c>
      <c r="C72" s="26">
        <v>2.708E-2</v>
      </c>
      <c r="D72" s="26">
        <f t="shared" si="19"/>
        <v>2.6079999999999999E-2</v>
      </c>
      <c r="E72" s="26"/>
      <c r="F72" s="26">
        <f t="shared" si="25"/>
        <v>1.7824355E-2</v>
      </c>
      <c r="G72" s="26">
        <f t="shared" si="26"/>
        <v>0.41049489565000002</v>
      </c>
      <c r="H72" s="28">
        <v>3.1510000000000003E-2</v>
      </c>
      <c r="I72" s="28">
        <f t="shared" si="20"/>
        <v>3.0510000000000002E-2</v>
      </c>
      <c r="J72" s="28"/>
      <c r="K72" s="28">
        <f t="shared" si="27"/>
        <v>2.4548975000000001E-2</v>
      </c>
      <c r="L72" s="28">
        <f t="shared" si="28"/>
        <v>0.56536289425000008</v>
      </c>
      <c r="M72" s="29">
        <v>2.613E-2</v>
      </c>
      <c r="N72" s="29">
        <f t="shared" si="21"/>
        <v>2.513E-2</v>
      </c>
      <c r="O72" s="29"/>
      <c r="P72" s="29">
        <f t="shared" si="29"/>
        <v>2.1531874999999999E-2</v>
      </c>
      <c r="Q72" s="29">
        <f t="shared" si="30"/>
        <v>0.49587908125000002</v>
      </c>
      <c r="R72" s="30">
        <v>3.9809999999999998E-2</v>
      </c>
      <c r="S72" s="30">
        <f t="shared" si="22"/>
        <v>3.8809999999999997E-2</v>
      </c>
      <c r="T72" s="30"/>
      <c r="U72" s="30">
        <f t="shared" si="31"/>
        <v>3.4801374999999996E-2</v>
      </c>
      <c r="V72" s="30">
        <f t="shared" si="32"/>
        <v>0.80147566624999989</v>
      </c>
      <c r="W72" s="31">
        <v>3.6700000000000003E-2</v>
      </c>
      <c r="X72" s="31">
        <f t="shared" si="23"/>
        <v>3.5700000000000003E-2</v>
      </c>
      <c r="Y72" s="31"/>
      <c r="Z72" s="31">
        <f t="shared" si="33"/>
        <v>3.1725765000000003E-2</v>
      </c>
      <c r="AA72" s="31">
        <f t="shared" si="34"/>
        <v>0.7306443679500001</v>
      </c>
      <c r="AB72" s="25">
        <v>8.0999999999999996E-4</v>
      </c>
      <c r="AC72" s="25">
        <f t="shared" si="24"/>
        <v>1E-3</v>
      </c>
    </row>
    <row r="73" spans="1:29" s="15" customFormat="1">
      <c r="A73" s="18">
        <v>321</v>
      </c>
      <c r="B73" s="25">
        <v>1.1100000000000001E-3</v>
      </c>
      <c r="C73" s="26">
        <v>2.6759999999999999E-2</v>
      </c>
      <c r="D73" s="26">
        <f t="shared" si="19"/>
        <v>2.5859999999999998E-2</v>
      </c>
      <c r="E73" s="26"/>
      <c r="F73" s="26">
        <f t="shared" si="25"/>
        <v>1.7604354999999995E-2</v>
      </c>
      <c r="G73" s="26">
        <f t="shared" si="26"/>
        <v>0.40542829564999988</v>
      </c>
      <c r="H73" s="28">
        <v>3.1040000000000002E-2</v>
      </c>
      <c r="I73" s="28">
        <f t="shared" si="20"/>
        <v>3.014E-2</v>
      </c>
      <c r="J73" s="28"/>
      <c r="K73" s="28">
        <f t="shared" si="27"/>
        <v>2.4178974999999998E-2</v>
      </c>
      <c r="L73" s="28">
        <f t="shared" si="28"/>
        <v>0.55684179425000002</v>
      </c>
      <c r="M73" s="29">
        <v>2.5819999999999999E-2</v>
      </c>
      <c r="N73" s="29">
        <f t="shared" si="21"/>
        <v>2.4919999999999998E-2</v>
      </c>
      <c r="O73" s="29"/>
      <c r="P73" s="29">
        <f t="shared" si="29"/>
        <v>2.1321874999999997E-2</v>
      </c>
      <c r="Q73" s="29">
        <f t="shared" si="30"/>
        <v>0.49104278124999995</v>
      </c>
      <c r="R73" s="30">
        <v>3.9350000000000003E-2</v>
      </c>
      <c r="S73" s="30">
        <f t="shared" si="22"/>
        <v>3.8450000000000005E-2</v>
      </c>
      <c r="T73" s="30"/>
      <c r="U73" s="30">
        <f t="shared" si="31"/>
        <v>3.4441375000000003E-2</v>
      </c>
      <c r="V73" s="30">
        <f t="shared" si="32"/>
        <v>0.79318486625000006</v>
      </c>
      <c r="W73" s="31">
        <v>3.6600000000000001E-2</v>
      </c>
      <c r="X73" s="31">
        <f t="shared" si="23"/>
        <v>3.5700000000000003E-2</v>
      </c>
      <c r="Y73" s="31"/>
      <c r="Z73" s="31">
        <f t="shared" si="33"/>
        <v>3.1725765000000003E-2</v>
      </c>
      <c r="AA73" s="31">
        <f t="shared" si="34"/>
        <v>0.7306443679500001</v>
      </c>
      <c r="AB73" s="25">
        <v>6.8999999999999997E-4</v>
      </c>
      <c r="AC73" s="25">
        <f t="shared" si="24"/>
        <v>8.9999999999999998E-4</v>
      </c>
    </row>
    <row r="74" spans="1:29" s="15" customFormat="1">
      <c r="A74" s="18">
        <v>322</v>
      </c>
      <c r="B74" s="25">
        <v>1.1299999999999999E-3</v>
      </c>
      <c r="C74" s="26">
        <v>2.6380000000000001E-2</v>
      </c>
      <c r="D74" s="26">
        <f t="shared" si="19"/>
        <v>2.545E-2</v>
      </c>
      <c r="E74" s="26"/>
      <c r="F74" s="26">
        <f t="shared" si="25"/>
        <v>1.7194355000000001E-2</v>
      </c>
      <c r="G74" s="26">
        <f t="shared" si="26"/>
        <v>0.39598599565000003</v>
      </c>
      <c r="H74" s="28">
        <v>3.065E-2</v>
      </c>
      <c r="I74" s="28">
        <f t="shared" si="20"/>
        <v>2.972E-2</v>
      </c>
      <c r="J74" s="28"/>
      <c r="K74" s="28">
        <f t="shared" si="27"/>
        <v>2.3758975000000002E-2</v>
      </c>
      <c r="L74" s="28">
        <f t="shared" si="28"/>
        <v>0.5471691942500001</v>
      </c>
      <c r="M74" s="29">
        <v>2.545E-2</v>
      </c>
      <c r="N74" s="29">
        <f t="shared" si="21"/>
        <v>2.452E-2</v>
      </c>
      <c r="O74" s="29"/>
      <c r="P74" s="29">
        <f t="shared" si="29"/>
        <v>2.0921875E-2</v>
      </c>
      <c r="Q74" s="29">
        <f t="shared" si="30"/>
        <v>0.48183078125000001</v>
      </c>
      <c r="R74" s="30">
        <v>3.9940000000000003E-2</v>
      </c>
      <c r="S74" s="30">
        <f t="shared" si="22"/>
        <v>3.9010000000000003E-2</v>
      </c>
      <c r="T74" s="30"/>
      <c r="U74" s="30">
        <f t="shared" si="31"/>
        <v>3.5001375000000001E-2</v>
      </c>
      <c r="V74" s="30">
        <f t="shared" si="32"/>
        <v>0.80608166625000011</v>
      </c>
      <c r="W74" s="31">
        <v>3.6549999999999999E-2</v>
      </c>
      <c r="X74" s="31">
        <f t="shared" si="23"/>
        <v>3.5619999999999999E-2</v>
      </c>
      <c r="Y74" s="31"/>
      <c r="Z74" s="31">
        <f t="shared" si="33"/>
        <v>3.1645764999999999E-2</v>
      </c>
      <c r="AA74" s="31">
        <f t="shared" si="34"/>
        <v>0.72880196795000007</v>
      </c>
      <c r="AB74" s="25">
        <v>7.2999999999999996E-4</v>
      </c>
      <c r="AC74" s="25">
        <f t="shared" si="24"/>
        <v>9.2999999999999995E-4</v>
      </c>
    </row>
    <row r="75" spans="1:29" s="15" customFormat="1">
      <c r="A75" s="18">
        <v>323</v>
      </c>
      <c r="B75" s="25">
        <v>9.8999999999999999E-4</v>
      </c>
      <c r="C75" s="26">
        <v>2.614E-2</v>
      </c>
      <c r="D75" s="26">
        <f t="shared" si="19"/>
        <v>2.5309999999999999E-2</v>
      </c>
      <c r="E75" s="26"/>
      <c r="F75" s="26">
        <f t="shared" si="25"/>
        <v>1.7054355E-2</v>
      </c>
      <c r="G75" s="26">
        <f t="shared" si="26"/>
        <v>0.39276179565000002</v>
      </c>
      <c r="H75" s="28">
        <v>3.0540000000000001E-2</v>
      </c>
      <c r="I75" s="28">
        <f t="shared" si="20"/>
        <v>2.971E-2</v>
      </c>
      <c r="J75" s="28"/>
      <c r="K75" s="28">
        <f t="shared" si="27"/>
        <v>2.3748974999999999E-2</v>
      </c>
      <c r="L75" s="28">
        <f t="shared" si="28"/>
        <v>0.54693889424999997</v>
      </c>
      <c r="M75" s="29">
        <v>2.419E-2</v>
      </c>
      <c r="N75" s="29">
        <f t="shared" si="21"/>
        <v>2.3359999999999999E-2</v>
      </c>
      <c r="O75" s="29"/>
      <c r="P75" s="29">
        <f t="shared" si="29"/>
        <v>1.9761874999999998E-2</v>
      </c>
      <c r="Q75" s="29">
        <f t="shared" si="30"/>
        <v>0.45511598124999997</v>
      </c>
      <c r="R75" s="30">
        <v>3.8940000000000002E-2</v>
      </c>
      <c r="S75" s="30">
        <f t="shared" si="22"/>
        <v>3.8110000000000005E-2</v>
      </c>
      <c r="T75" s="30"/>
      <c r="U75" s="30">
        <f t="shared" si="31"/>
        <v>3.4101375000000003E-2</v>
      </c>
      <c r="V75" s="30">
        <f t="shared" si="32"/>
        <v>0.78535466625000017</v>
      </c>
      <c r="W75" s="31">
        <v>3.6499999999999998E-2</v>
      </c>
      <c r="X75" s="31">
        <f t="shared" si="23"/>
        <v>3.567E-2</v>
      </c>
      <c r="Y75" s="31"/>
      <c r="Z75" s="31">
        <f t="shared" si="33"/>
        <v>3.1695765000000001E-2</v>
      </c>
      <c r="AA75" s="31">
        <f t="shared" si="34"/>
        <v>0.72995346795000005</v>
      </c>
      <c r="AB75" s="25">
        <v>6.7000000000000002E-4</v>
      </c>
      <c r="AC75" s="25">
        <f t="shared" si="24"/>
        <v>8.3000000000000001E-4</v>
      </c>
    </row>
    <row r="76" spans="1:29" s="15" customFormat="1">
      <c r="A76" s="18">
        <v>324</v>
      </c>
      <c r="B76" s="25">
        <v>1.0300000000000001E-3</v>
      </c>
      <c r="C76" s="26">
        <v>2.5870000000000001E-2</v>
      </c>
      <c r="D76" s="26">
        <f t="shared" si="19"/>
        <v>2.5049999999999999E-2</v>
      </c>
      <c r="E76" s="26"/>
      <c r="F76" s="26">
        <f t="shared" si="25"/>
        <v>1.6794354999999997E-2</v>
      </c>
      <c r="G76" s="26">
        <f t="shared" si="26"/>
        <v>0.38677399564999992</v>
      </c>
      <c r="H76" s="28">
        <v>3.0530000000000002E-2</v>
      </c>
      <c r="I76" s="28">
        <f t="shared" si="20"/>
        <v>2.971E-2</v>
      </c>
      <c r="J76" s="28"/>
      <c r="K76" s="28">
        <f t="shared" si="27"/>
        <v>2.3748974999999999E-2</v>
      </c>
      <c r="L76" s="28">
        <f t="shared" si="28"/>
        <v>0.54693889424999997</v>
      </c>
      <c r="M76" s="29">
        <v>2.2890000000000001E-2</v>
      </c>
      <c r="N76" s="29">
        <f t="shared" si="21"/>
        <v>2.2069999999999999E-2</v>
      </c>
      <c r="O76" s="29"/>
      <c r="P76" s="29">
        <f t="shared" si="29"/>
        <v>1.8471874999999999E-2</v>
      </c>
      <c r="Q76" s="29">
        <f t="shared" si="30"/>
        <v>0.42540728124999999</v>
      </c>
      <c r="R76" s="30">
        <v>3.8920000000000003E-2</v>
      </c>
      <c r="S76" s="30">
        <f t="shared" si="22"/>
        <v>3.8100000000000002E-2</v>
      </c>
      <c r="T76" s="30"/>
      <c r="U76" s="30">
        <f t="shared" si="31"/>
        <v>3.4091375E-2</v>
      </c>
      <c r="V76" s="30">
        <f t="shared" si="32"/>
        <v>0.78512436625000004</v>
      </c>
      <c r="W76" s="31">
        <v>3.6209999999999999E-2</v>
      </c>
      <c r="X76" s="31">
        <f t="shared" si="23"/>
        <v>3.5389999999999998E-2</v>
      </c>
      <c r="Y76" s="31"/>
      <c r="Z76" s="31">
        <f t="shared" si="33"/>
        <v>3.1415764999999998E-2</v>
      </c>
      <c r="AA76" s="31">
        <f t="shared" si="34"/>
        <v>0.72350506795000002</v>
      </c>
      <c r="AB76" s="25">
        <v>6.0999999999999997E-4</v>
      </c>
      <c r="AC76" s="25">
        <f t="shared" si="24"/>
        <v>8.1999999999999998E-4</v>
      </c>
    </row>
    <row r="77" spans="1:29" s="15" customFormat="1">
      <c r="A77" s="18">
        <v>325</v>
      </c>
      <c r="B77" s="25">
        <v>8.0999999999999996E-4</v>
      </c>
      <c r="C77" s="26">
        <v>2.545E-2</v>
      </c>
      <c r="D77" s="26">
        <f t="shared" si="19"/>
        <v>2.4709999999999999E-2</v>
      </c>
      <c r="E77" s="26"/>
      <c r="F77" s="26">
        <f t="shared" si="25"/>
        <v>1.6454354999999997E-2</v>
      </c>
      <c r="G77" s="26">
        <f t="shared" si="26"/>
        <v>0.37894379564999997</v>
      </c>
      <c r="H77" s="28">
        <v>3.0450000000000001E-2</v>
      </c>
      <c r="I77" s="28">
        <f t="shared" ref="I77:I108" si="35">H77-AC77</f>
        <v>2.971E-2</v>
      </c>
      <c r="J77" s="25"/>
      <c r="K77" s="28">
        <f t="shared" si="27"/>
        <v>2.3748974999999999E-2</v>
      </c>
      <c r="L77" s="28">
        <f t="shared" si="28"/>
        <v>0.54693889424999997</v>
      </c>
      <c r="M77" s="29">
        <v>2.102E-2</v>
      </c>
      <c r="N77" s="29">
        <f t="shared" si="21"/>
        <v>2.0279999999999999E-2</v>
      </c>
      <c r="O77" s="29"/>
      <c r="P77" s="29">
        <f t="shared" si="29"/>
        <v>1.6681874999999999E-2</v>
      </c>
      <c r="Q77" s="29">
        <f t="shared" si="30"/>
        <v>0.38418358125000002</v>
      </c>
      <c r="R77" s="30">
        <v>3.891E-2</v>
      </c>
      <c r="S77" s="30">
        <f t="shared" si="22"/>
        <v>3.8170000000000003E-2</v>
      </c>
      <c r="T77" s="30"/>
      <c r="U77" s="30">
        <f t="shared" si="31"/>
        <v>3.4161375000000001E-2</v>
      </c>
      <c r="V77" s="30">
        <f t="shared" si="32"/>
        <v>0.78673646625000004</v>
      </c>
      <c r="W77" s="31">
        <v>3.6069999999999998E-2</v>
      </c>
      <c r="X77" s="31">
        <f t="shared" si="23"/>
        <v>3.533E-2</v>
      </c>
      <c r="Y77" s="31"/>
      <c r="Z77" s="31">
        <f t="shared" si="33"/>
        <v>3.1355765000000001E-2</v>
      </c>
      <c r="AA77" s="31">
        <f t="shared" si="34"/>
        <v>0.72212326795000004</v>
      </c>
      <c r="AB77" s="25">
        <v>6.7000000000000002E-4</v>
      </c>
      <c r="AC77" s="25">
        <f t="shared" si="24"/>
        <v>7.3999999999999999E-4</v>
      </c>
    </row>
    <row r="78" spans="1:29" s="15" customFormat="1">
      <c r="A78" s="18">
        <v>326</v>
      </c>
      <c r="B78" s="25">
        <v>7.3999999999999999E-4</v>
      </c>
      <c r="C78" s="26">
        <v>2.477E-2</v>
      </c>
      <c r="D78" s="26">
        <f t="shared" ref="D78:D141" si="36">C78-AC95</f>
        <v>2.4615000000000001E-2</v>
      </c>
      <c r="E78" s="26"/>
      <c r="F78" s="26">
        <f t="shared" si="25"/>
        <v>1.6359354999999999E-2</v>
      </c>
      <c r="G78" s="26">
        <f t="shared" ref="G78:G113" si="37">F78*23.03</f>
        <v>0.37675594564999998</v>
      </c>
      <c r="H78" s="28">
        <v>2.8989999999999998E-2</v>
      </c>
      <c r="I78" s="28">
        <f t="shared" si="35"/>
        <v>2.8259999999999997E-2</v>
      </c>
      <c r="J78" s="25"/>
      <c r="K78" s="28">
        <f t="shared" si="27"/>
        <v>2.2298974999999999E-2</v>
      </c>
      <c r="L78" s="28">
        <f t="shared" si="28"/>
        <v>0.51354539425000001</v>
      </c>
      <c r="M78" s="29">
        <v>2.0619999999999999E-2</v>
      </c>
      <c r="N78" s="29">
        <f t="shared" ref="N78:N141" si="38">M78-AC90</f>
        <v>2.0379999999999999E-2</v>
      </c>
      <c r="O78" s="29"/>
      <c r="P78" s="29">
        <f t="shared" si="29"/>
        <v>1.6781874999999998E-2</v>
      </c>
      <c r="Q78" s="29">
        <f t="shared" ref="Q78:Q118" si="39">P78*23.03</f>
        <v>0.38648658124999996</v>
      </c>
      <c r="R78" s="30">
        <v>3.882E-2</v>
      </c>
      <c r="S78" s="30">
        <f t="shared" si="22"/>
        <v>3.8089999999999999E-2</v>
      </c>
      <c r="T78" s="30"/>
      <c r="U78" s="30">
        <f t="shared" si="31"/>
        <v>3.4081374999999997E-2</v>
      </c>
      <c r="V78" s="30">
        <f t="shared" si="32"/>
        <v>0.78489406625000002</v>
      </c>
      <c r="W78" s="30">
        <v>3.4871000000000006E-2</v>
      </c>
      <c r="X78" s="31">
        <f t="shared" si="23"/>
        <v>3.4141000000000005E-2</v>
      </c>
      <c r="Y78" s="31"/>
      <c r="Z78" s="31">
        <f t="shared" si="33"/>
        <v>3.0166765000000005E-2</v>
      </c>
      <c r="AA78" s="31">
        <f t="shared" si="34"/>
        <v>0.6947405979500002</v>
      </c>
      <c r="AB78" s="25">
        <v>7.2000000000000005E-4</v>
      </c>
      <c r="AC78" s="25">
        <f t="shared" si="24"/>
        <v>7.2999999999999996E-4</v>
      </c>
    </row>
    <row r="79" spans="1:29" s="15" customFormat="1">
      <c r="A79" s="18">
        <v>327</v>
      </c>
      <c r="B79" s="25">
        <v>7.6999999999999996E-4</v>
      </c>
      <c r="C79" s="26">
        <v>2.4479999999999998E-2</v>
      </c>
      <c r="D79" s="26">
        <f t="shared" si="36"/>
        <v>2.4274999999999998E-2</v>
      </c>
      <c r="E79" s="26"/>
      <c r="F79" s="26">
        <f t="shared" si="25"/>
        <v>1.6019354999999999E-2</v>
      </c>
      <c r="G79" s="26">
        <f t="shared" si="37"/>
        <v>0.36892574564999997</v>
      </c>
      <c r="H79" s="28">
        <v>2.853E-2</v>
      </c>
      <c r="I79" s="28">
        <f t="shared" si="35"/>
        <v>2.7895E-2</v>
      </c>
      <c r="J79" s="25"/>
      <c r="K79" s="28">
        <f t="shared" si="27"/>
        <v>2.1933975000000001E-2</v>
      </c>
      <c r="L79" s="28">
        <f t="shared" si="28"/>
        <v>0.50513944425000001</v>
      </c>
      <c r="M79" s="29">
        <v>2.07E-2</v>
      </c>
      <c r="N79" s="29">
        <f t="shared" si="38"/>
        <v>2.0469999999999999E-2</v>
      </c>
      <c r="O79" s="29"/>
      <c r="P79" s="29">
        <f t="shared" si="29"/>
        <v>1.6871874999999998E-2</v>
      </c>
      <c r="Q79" s="29">
        <f t="shared" si="39"/>
        <v>0.38855928125</v>
      </c>
      <c r="R79" s="30">
        <v>3.7839999999999999E-2</v>
      </c>
      <c r="S79" s="30">
        <f t="shared" si="22"/>
        <v>3.7205000000000002E-2</v>
      </c>
      <c r="T79" s="30"/>
      <c r="U79" s="30">
        <f t="shared" si="31"/>
        <v>3.3196375E-2</v>
      </c>
      <c r="V79" s="30">
        <f t="shared" si="32"/>
        <v>0.76451251625000005</v>
      </c>
      <c r="W79" s="30">
        <v>3.4161000000000004E-2</v>
      </c>
      <c r="X79" s="31">
        <f t="shared" si="23"/>
        <v>3.3526000000000007E-2</v>
      </c>
      <c r="Y79" s="31"/>
      <c r="Z79" s="31">
        <f t="shared" si="33"/>
        <v>2.9551765000000008E-2</v>
      </c>
      <c r="AA79" s="31">
        <f t="shared" si="34"/>
        <v>0.68057714795000024</v>
      </c>
      <c r="AB79" s="25">
        <v>5.0000000000000001E-4</v>
      </c>
      <c r="AC79" s="25">
        <f t="shared" si="24"/>
        <v>6.3499999999999993E-4</v>
      </c>
    </row>
    <row r="80" spans="1:29" s="15" customFormat="1">
      <c r="A80" s="18">
        <v>328</v>
      </c>
      <c r="B80" s="25">
        <v>6.8999999999999997E-4</v>
      </c>
      <c r="C80" s="26">
        <v>2.4309999999999998E-2</v>
      </c>
      <c r="D80" s="26">
        <f t="shared" si="36"/>
        <v>2.419E-2</v>
      </c>
      <c r="E80" s="26"/>
      <c r="F80" s="26">
        <f t="shared" si="25"/>
        <v>1.5934354999999997E-2</v>
      </c>
      <c r="G80" s="26">
        <f t="shared" si="37"/>
        <v>0.36696819564999994</v>
      </c>
      <c r="H80" s="28">
        <v>2.81E-2</v>
      </c>
      <c r="I80" s="28">
        <f t="shared" si="35"/>
        <v>2.7535E-2</v>
      </c>
      <c r="J80" s="25"/>
      <c r="K80" s="28">
        <f t="shared" si="27"/>
        <v>2.1573975000000002E-2</v>
      </c>
      <c r="L80" s="28">
        <f t="shared" si="28"/>
        <v>0.49684864425000008</v>
      </c>
      <c r="M80" s="29">
        <v>1.9959999999999999E-2</v>
      </c>
      <c r="N80" s="29">
        <f t="shared" si="38"/>
        <v>1.9719999999999998E-2</v>
      </c>
      <c r="O80" s="29"/>
      <c r="P80" s="29">
        <f t="shared" si="29"/>
        <v>1.6121874999999997E-2</v>
      </c>
      <c r="Q80" s="29">
        <f t="shared" si="39"/>
        <v>0.37128678124999998</v>
      </c>
      <c r="R80" s="30">
        <v>3.7109999999999997E-2</v>
      </c>
      <c r="S80" s="30">
        <f t="shared" si="22"/>
        <v>3.6544999999999994E-2</v>
      </c>
      <c r="T80" s="30"/>
      <c r="U80" s="30">
        <f t="shared" si="31"/>
        <v>3.2536374999999992E-2</v>
      </c>
      <c r="V80" s="30">
        <f t="shared" si="32"/>
        <v>0.74931271624999984</v>
      </c>
      <c r="W80" s="30">
        <v>3.3481000000000004E-2</v>
      </c>
      <c r="X80" s="31">
        <f t="shared" si="23"/>
        <v>3.2916000000000001E-2</v>
      </c>
      <c r="Y80" s="31"/>
      <c r="Z80" s="31">
        <f t="shared" si="33"/>
        <v>2.8941765000000001E-2</v>
      </c>
      <c r="AA80" s="31">
        <f t="shared" si="34"/>
        <v>0.66652884795000011</v>
      </c>
      <c r="AB80" s="25">
        <v>4.4000000000000002E-4</v>
      </c>
      <c r="AC80" s="25">
        <f t="shared" si="24"/>
        <v>5.6499999999999996E-4</v>
      </c>
    </row>
    <row r="81" spans="1:29" s="15" customFormat="1">
      <c r="A81" s="18">
        <v>329</v>
      </c>
      <c r="B81" s="25">
        <v>6.8000000000000005E-4</v>
      </c>
      <c r="C81" s="26">
        <v>2.4109999999999999E-2</v>
      </c>
      <c r="D81" s="26">
        <f t="shared" si="36"/>
        <v>2.4014999999999998E-2</v>
      </c>
      <c r="E81" s="26"/>
      <c r="F81" s="26">
        <f t="shared" si="25"/>
        <v>1.5759354999999996E-2</v>
      </c>
      <c r="G81" s="26">
        <f t="shared" si="37"/>
        <v>0.36293794564999993</v>
      </c>
      <c r="H81" s="28">
        <v>2.7699999999999999E-2</v>
      </c>
      <c r="I81" s="28">
        <f t="shared" si="35"/>
        <v>2.7074999999999998E-2</v>
      </c>
      <c r="J81" s="25"/>
      <c r="K81" s="28">
        <f t="shared" si="27"/>
        <v>2.1113975E-2</v>
      </c>
      <c r="L81" s="28">
        <f t="shared" si="28"/>
        <v>0.48625484425000004</v>
      </c>
      <c r="M81" s="29">
        <v>2.0039999999999999E-2</v>
      </c>
      <c r="N81" s="29">
        <f t="shared" si="38"/>
        <v>1.9834999999999998E-2</v>
      </c>
      <c r="O81" s="29"/>
      <c r="P81" s="29">
        <f t="shared" si="29"/>
        <v>1.6236874999999998E-2</v>
      </c>
      <c r="Q81" s="29">
        <f t="shared" si="39"/>
        <v>0.37393523124999994</v>
      </c>
      <c r="R81" s="30">
        <v>3.6380000000000003E-2</v>
      </c>
      <c r="S81" s="30">
        <f t="shared" si="22"/>
        <v>3.5755000000000002E-2</v>
      </c>
      <c r="T81" s="30"/>
      <c r="U81" s="30">
        <f t="shared" si="31"/>
        <v>3.1746375E-2</v>
      </c>
      <c r="V81" s="30">
        <f t="shared" si="32"/>
        <v>0.73111901625000009</v>
      </c>
      <c r="W81" s="30">
        <v>3.2891000000000004E-2</v>
      </c>
      <c r="X81" s="31">
        <f t="shared" si="23"/>
        <v>3.2266000000000003E-2</v>
      </c>
      <c r="Y81" s="31"/>
      <c r="Z81" s="31">
        <f t="shared" si="33"/>
        <v>2.8291765000000003E-2</v>
      </c>
      <c r="AA81" s="31">
        <f t="shared" si="34"/>
        <v>0.65155934795000015</v>
      </c>
      <c r="AB81" s="25">
        <v>5.6999999999999998E-4</v>
      </c>
      <c r="AC81" s="25">
        <f t="shared" si="24"/>
        <v>6.2500000000000001E-4</v>
      </c>
    </row>
    <row r="82" spans="1:29" s="15" customFormat="1">
      <c r="A82" s="18">
        <v>330</v>
      </c>
      <c r="B82" s="25">
        <v>6.6E-4</v>
      </c>
      <c r="C82" s="26">
        <v>2.383E-2</v>
      </c>
      <c r="D82" s="26">
        <f t="shared" si="36"/>
        <v>2.3710000000000002E-2</v>
      </c>
      <c r="E82" s="26"/>
      <c r="F82" s="26">
        <f t="shared" si="25"/>
        <v>1.5454355000000001E-2</v>
      </c>
      <c r="G82" s="26">
        <f t="shared" si="37"/>
        <v>0.35591379565000003</v>
      </c>
      <c r="H82" s="28">
        <v>2.7310000000000001E-2</v>
      </c>
      <c r="I82" s="28">
        <f t="shared" si="35"/>
        <v>2.6749999999999999E-2</v>
      </c>
      <c r="J82" s="25"/>
      <c r="K82" s="28">
        <f t="shared" si="27"/>
        <v>2.0788975000000001E-2</v>
      </c>
      <c r="L82" s="28">
        <f t="shared" si="28"/>
        <v>0.47877009425000006</v>
      </c>
      <c r="M82" s="29">
        <v>1.968E-2</v>
      </c>
      <c r="N82" s="29">
        <f t="shared" si="38"/>
        <v>1.9484999999999999E-2</v>
      </c>
      <c r="O82" s="29"/>
      <c r="P82" s="29">
        <f t="shared" si="29"/>
        <v>1.5886874999999998E-2</v>
      </c>
      <c r="Q82" s="29">
        <f t="shared" si="39"/>
        <v>0.36587473124999997</v>
      </c>
      <c r="R82" s="30">
        <v>3.5619999999999999E-2</v>
      </c>
      <c r="S82" s="30">
        <f t="shared" si="22"/>
        <v>3.5060000000000001E-2</v>
      </c>
      <c r="T82" s="30"/>
      <c r="U82" s="30">
        <f t="shared" si="31"/>
        <v>3.1051374999999999E-2</v>
      </c>
      <c r="V82" s="30">
        <f t="shared" si="32"/>
        <v>0.71511316624999999</v>
      </c>
      <c r="W82" s="30">
        <v>3.2311000000000006E-2</v>
      </c>
      <c r="X82" s="31">
        <f t="shared" si="23"/>
        <v>3.1751000000000008E-2</v>
      </c>
      <c r="Y82" s="31"/>
      <c r="Z82" s="31">
        <f t="shared" si="33"/>
        <v>2.7776765000000009E-2</v>
      </c>
      <c r="AA82" s="31">
        <f t="shared" si="34"/>
        <v>0.63969889795000023</v>
      </c>
      <c r="AB82" s="25">
        <v>4.6000000000000001E-4</v>
      </c>
      <c r="AC82" s="25">
        <f t="shared" si="24"/>
        <v>5.5999999999999995E-4</v>
      </c>
    </row>
    <row r="83" spans="1:29" s="15" customFormat="1">
      <c r="A83" s="18">
        <v>331</v>
      </c>
      <c r="B83" s="25">
        <v>5.5999999999999995E-4</v>
      </c>
      <c r="C83" s="26">
        <v>2.3699999999999999E-2</v>
      </c>
      <c r="D83" s="26">
        <f t="shared" si="36"/>
        <v>2.3644499999999999E-2</v>
      </c>
      <c r="E83" s="26"/>
      <c r="F83" s="26">
        <f t="shared" si="25"/>
        <v>1.5388854999999998E-2</v>
      </c>
      <c r="G83" s="26">
        <f t="shared" si="37"/>
        <v>0.35440533064999996</v>
      </c>
      <c r="H83" s="28">
        <v>2.708E-2</v>
      </c>
      <c r="I83" s="28">
        <f t="shared" si="35"/>
        <v>2.6550000000000001E-2</v>
      </c>
      <c r="J83" s="25"/>
      <c r="K83" s="28">
        <f t="shared" si="27"/>
        <v>2.0588975000000002E-2</v>
      </c>
      <c r="L83" s="28">
        <f t="shared" si="28"/>
        <v>0.47416409425000006</v>
      </c>
      <c r="M83" s="29">
        <v>1.9619999999999999E-2</v>
      </c>
      <c r="N83" s="29">
        <f t="shared" si="38"/>
        <v>1.9465E-2</v>
      </c>
      <c r="O83" s="29"/>
      <c r="P83" s="29">
        <f t="shared" si="29"/>
        <v>1.5866874999999999E-2</v>
      </c>
      <c r="Q83" s="29">
        <f t="shared" si="39"/>
        <v>0.36541413125</v>
      </c>
      <c r="R83" s="30">
        <v>3.4840000000000003E-2</v>
      </c>
      <c r="S83" s="30">
        <f t="shared" si="22"/>
        <v>3.431E-2</v>
      </c>
      <c r="T83" s="30"/>
      <c r="U83" s="30">
        <f t="shared" si="31"/>
        <v>3.0301374999999998E-2</v>
      </c>
      <c r="V83" s="30">
        <f t="shared" si="32"/>
        <v>0.69784066624999996</v>
      </c>
      <c r="W83" s="30">
        <v>3.1711000000000003E-2</v>
      </c>
      <c r="X83" s="31">
        <f t="shared" si="23"/>
        <v>3.1181000000000004E-2</v>
      </c>
      <c r="Y83" s="31"/>
      <c r="Z83" s="31">
        <f t="shared" si="33"/>
        <v>2.7206765000000004E-2</v>
      </c>
      <c r="AA83" s="31">
        <f t="shared" si="34"/>
        <v>0.62657179795000018</v>
      </c>
      <c r="AB83" s="25">
        <v>5.0000000000000001E-4</v>
      </c>
      <c r="AC83" s="25">
        <f t="shared" si="24"/>
        <v>5.2999999999999998E-4</v>
      </c>
    </row>
    <row r="84" spans="1:29" s="15" customFormat="1">
      <c r="A84" s="18">
        <v>332</v>
      </c>
      <c r="B84" s="25">
        <v>4.6999999999999999E-4</v>
      </c>
      <c r="C84" s="26">
        <v>2.376E-2</v>
      </c>
      <c r="D84" s="26">
        <f t="shared" si="36"/>
        <v>2.3695000000000001E-2</v>
      </c>
      <c r="E84" s="26"/>
      <c r="F84" s="26">
        <f t="shared" si="25"/>
        <v>1.5439355E-2</v>
      </c>
      <c r="G84" s="26">
        <f t="shared" si="37"/>
        <v>0.35556834565000001</v>
      </c>
      <c r="H84" s="28">
        <v>2.6550000000000001E-2</v>
      </c>
      <c r="I84" s="28">
        <f t="shared" si="35"/>
        <v>2.613E-2</v>
      </c>
      <c r="J84" s="25"/>
      <c r="K84" s="28">
        <f t="shared" si="27"/>
        <v>2.0168974999999999E-2</v>
      </c>
      <c r="L84" s="28">
        <f t="shared" si="28"/>
        <v>0.46449149424999997</v>
      </c>
      <c r="M84" s="29">
        <v>1.9040000000000001E-2</v>
      </c>
      <c r="N84" s="29">
        <f t="shared" si="38"/>
        <v>1.8835000000000001E-2</v>
      </c>
      <c r="O84" s="29"/>
      <c r="P84" s="29">
        <f t="shared" si="29"/>
        <v>1.5236875E-2</v>
      </c>
      <c r="Q84" s="29">
        <f t="shared" si="39"/>
        <v>0.35090523125</v>
      </c>
      <c r="R84" s="30">
        <v>3.4130000000000001E-2</v>
      </c>
      <c r="S84" s="30">
        <f t="shared" si="22"/>
        <v>3.3710000000000004E-2</v>
      </c>
      <c r="T84" s="30"/>
      <c r="U84" s="30">
        <f t="shared" si="31"/>
        <v>2.9701375000000002E-2</v>
      </c>
      <c r="V84" s="30">
        <f t="shared" si="32"/>
        <v>0.68402266625000008</v>
      </c>
      <c r="W84" s="30">
        <v>3.1050999999999999E-2</v>
      </c>
      <c r="X84" s="31">
        <f t="shared" si="23"/>
        <v>3.0630999999999999E-2</v>
      </c>
      <c r="Y84" s="31"/>
      <c r="Z84" s="31">
        <f t="shared" si="33"/>
        <v>2.6656764999999999E-2</v>
      </c>
      <c r="AA84" s="31">
        <f t="shared" si="34"/>
        <v>0.61390529795000004</v>
      </c>
      <c r="AB84" s="25">
        <v>3.6999999999999999E-4</v>
      </c>
      <c r="AC84" s="25">
        <f t="shared" si="24"/>
        <v>4.2000000000000002E-4</v>
      </c>
    </row>
    <row r="85" spans="1:29" s="15" customFormat="1">
      <c r="A85" s="18">
        <v>333</v>
      </c>
      <c r="B85" s="25">
        <v>4.6999999999999999E-4</v>
      </c>
      <c r="C85" s="26">
        <v>2.3310000000000001E-2</v>
      </c>
      <c r="D85" s="26">
        <f t="shared" si="36"/>
        <v>2.3185000000000001E-2</v>
      </c>
      <c r="E85" s="26"/>
      <c r="F85" s="26">
        <f t="shared" si="25"/>
        <v>1.4929355E-2</v>
      </c>
      <c r="G85" s="26">
        <f t="shared" si="37"/>
        <v>0.34382304564999999</v>
      </c>
      <c r="H85" s="28">
        <v>2.6620000000000001E-2</v>
      </c>
      <c r="I85" s="28">
        <f t="shared" si="35"/>
        <v>2.6205000000000003E-2</v>
      </c>
      <c r="J85" s="25"/>
      <c r="K85" s="28">
        <f t="shared" si="27"/>
        <v>2.0243975000000004E-2</v>
      </c>
      <c r="L85" s="28">
        <f t="shared" si="28"/>
        <v>0.46621874425000015</v>
      </c>
      <c r="M85" s="29">
        <v>1.9230000000000001E-2</v>
      </c>
      <c r="N85" s="29">
        <f t="shared" si="38"/>
        <v>1.9110000000000002E-2</v>
      </c>
      <c r="O85" s="29"/>
      <c r="P85" s="29">
        <f t="shared" si="29"/>
        <v>1.5511875000000001E-2</v>
      </c>
      <c r="Q85" s="29">
        <f t="shared" si="39"/>
        <v>0.35723848125000007</v>
      </c>
      <c r="R85" s="30">
        <v>3.3450000000000001E-2</v>
      </c>
      <c r="S85" s="30">
        <f t="shared" si="22"/>
        <v>3.3035000000000002E-2</v>
      </c>
      <c r="T85" s="30"/>
      <c r="U85" s="30">
        <f t="shared" si="31"/>
        <v>2.9026375E-2</v>
      </c>
      <c r="V85" s="30">
        <f t="shared" si="32"/>
        <v>0.66847741625000001</v>
      </c>
      <c r="W85" s="30">
        <v>3.0691E-2</v>
      </c>
      <c r="X85" s="31">
        <f t="shared" si="23"/>
        <v>3.0276000000000001E-2</v>
      </c>
      <c r="Y85" s="31"/>
      <c r="Z85" s="31">
        <f t="shared" si="33"/>
        <v>2.6301765000000001E-2</v>
      </c>
      <c r="AA85" s="31">
        <f t="shared" si="34"/>
        <v>0.60572964795000006</v>
      </c>
      <c r="AB85" s="25">
        <v>3.6000000000000002E-4</v>
      </c>
      <c r="AC85" s="25">
        <f t="shared" si="24"/>
        <v>4.15E-4</v>
      </c>
    </row>
    <row r="86" spans="1:29" s="15" customFormat="1">
      <c r="A86" s="18">
        <v>334</v>
      </c>
      <c r="B86" s="25">
        <v>4.4000000000000002E-4</v>
      </c>
      <c r="C86" s="26">
        <v>2.3290000000000002E-2</v>
      </c>
      <c r="D86" s="26">
        <f t="shared" si="36"/>
        <v>2.3260000000000003E-2</v>
      </c>
      <c r="E86" s="26"/>
      <c r="F86" s="26">
        <f t="shared" si="25"/>
        <v>1.5004355000000002E-2</v>
      </c>
      <c r="G86" s="26">
        <f t="shared" si="37"/>
        <v>0.34555029565000006</v>
      </c>
      <c r="H86" s="28">
        <v>2.613E-2</v>
      </c>
      <c r="I86" s="28">
        <f t="shared" si="35"/>
        <v>2.5680000000000001E-2</v>
      </c>
      <c r="J86" s="25"/>
      <c r="K86" s="28">
        <f t="shared" si="27"/>
        <v>1.9718975E-2</v>
      </c>
      <c r="L86" s="28">
        <f t="shared" si="28"/>
        <v>0.45412799425</v>
      </c>
      <c r="M86" s="29">
        <v>1.8540000000000001E-2</v>
      </c>
      <c r="N86" s="29">
        <f t="shared" si="38"/>
        <v>1.8445E-2</v>
      </c>
      <c r="O86" s="29"/>
      <c r="P86" s="29">
        <f t="shared" si="29"/>
        <v>1.4846874999999999E-2</v>
      </c>
      <c r="Q86" s="29">
        <f t="shared" si="39"/>
        <v>0.34192353124999997</v>
      </c>
      <c r="R86" s="30">
        <v>3.286E-2</v>
      </c>
      <c r="S86" s="30">
        <f t="shared" si="22"/>
        <v>3.2410000000000001E-2</v>
      </c>
      <c r="T86" s="30"/>
      <c r="U86" s="30">
        <f t="shared" si="31"/>
        <v>2.8401375E-2</v>
      </c>
      <c r="V86" s="30">
        <f t="shared" si="32"/>
        <v>0.65408366625000003</v>
      </c>
      <c r="W86" s="30">
        <v>2.9960999999999998E-2</v>
      </c>
      <c r="X86" s="31">
        <f t="shared" si="23"/>
        <v>2.9510999999999999E-2</v>
      </c>
      <c r="Y86" s="31"/>
      <c r="Z86" s="31">
        <f t="shared" si="33"/>
        <v>2.5536764999999999E-2</v>
      </c>
      <c r="AA86" s="31">
        <f t="shared" si="34"/>
        <v>0.58811169795000007</v>
      </c>
      <c r="AB86" s="25">
        <v>4.6000000000000001E-4</v>
      </c>
      <c r="AC86" s="25">
        <f t="shared" si="24"/>
        <v>4.4999999999999999E-4</v>
      </c>
    </row>
    <row r="87" spans="1:29" s="15" customFormat="1">
      <c r="A87" s="18">
        <v>335</v>
      </c>
      <c r="B87" s="25">
        <v>3.5E-4</v>
      </c>
      <c r="C87" s="26">
        <v>2.308E-2</v>
      </c>
      <c r="D87" s="26">
        <f t="shared" si="36"/>
        <v>2.3074500000000001E-2</v>
      </c>
      <c r="E87" s="26"/>
      <c r="F87" s="26">
        <f t="shared" si="25"/>
        <v>1.4818855000000001E-2</v>
      </c>
      <c r="G87" s="26">
        <f t="shared" si="37"/>
        <v>0.34127823065000001</v>
      </c>
      <c r="H87" s="28">
        <v>2.6030000000000001E-2</v>
      </c>
      <c r="I87" s="28">
        <f t="shared" si="35"/>
        <v>2.5705000000000002E-2</v>
      </c>
      <c r="J87" s="25"/>
      <c r="K87" s="28">
        <f t="shared" si="27"/>
        <v>1.9743975000000004E-2</v>
      </c>
      <c r="L87" s="28">
        <f t="shared" si="28"/>
        <v>0.4547037442500001</v>
      </c>
      <c r="M87" s="29">
        <v>1.8689999999999998E-2</v>
      </c>
      <c r="N87" s="29">
        <f t="shared" si="38"/>
        <v>1.857E-2</v>
      </c>
      <c r="O87" s="29"/>
      <c r="P87" s="29">
        <f t="shared" si="29"/>
        <v>1.4971874999999999E-2</v>
      </c>
      <c r="Q87" s="29">
        <f t="shared" si="39"/>
        <v>0.34480228125000001</v>
      </c>
      <c r="R87" s="30">
        <v>3.2280000000000003E-2</v>
      </c>
      <c r="S87" s="30">
        <f t="shared" si="22"/>
        <v>3.1955000000000004E-2</v>
      </c>
      <c r="T87" s="30"/>
      <c r="U87" s="30">
        <f t="shared" si="31"/>
        <v>2.7946375000000002E-2</v>
      </c>
      <c r="V87" s="30">
        <f t="shared" si="32"/>
        <v>0.64360501625000011</v>
      </c>
      <c r="W87" s="30">
        <v>2.9541000000000001E-2</v>
      </c>
      <c r="X87" s="31">
        <f t="shared" si="23"/>
        <v>2.9216000000000002E-2</v>
      </c>
      <c r="Y87" s="31"/>
      <c r="Z87" s="31">
        <f t="shared" si="33"/>
        <v>2.5241765000000003E-2</v>
      </c>
      <c r="AA87" s="31">
        <f t="shared" si="34"/>
        <v>0.58131784795000008</v>
      </c>
      <c r="AB87" s="25">
        <v>2.9999999999999997E-4</v>
      </c>
      <c r="AC87" s="25">
        <f t="shared" si="24"/>
        <v>3.2499999999999999E-4</v>
      </c>
    </row>
    <row r="88" spans="1:29" s="15" customFormat="1">
      <c r="A88" s="18">
        <v>336</v>
      </c>
      <c r="B88" s="25">
        <v>3.4000000000000002E-4</v>
      </c>
      <c r="C88" s="26">
        <v>2.282E-2</v>
      </c>
      <c r="D88" s="26">
        <f t="shared" si="36"/>
        <v>2.2690499999999999E-2</v>
      </c>
      <c r="E88" s="26"/>
      <c r="F88" s="26">
        <f t="shared" si="25"/>
        <v>1.4434854999999998E-2</v>
      </c>
      <c r="G88" s="26">
        <f t="shared" si="37"/>
        <v>0.33243471064999996</v>
      </c>
      <c r="H88" s="28">
        <v>2.5440000000000001E-2</v>
      </c>
      <c r="I88" s="28">
        <f t="shared" si="35"/>
        <v>2.5094999999999999E-2</v>
      </c>
      <c r="J88" s="25"/>
      <c r="K88" s="28">
        <f t="shared" si="27"/>
        <v>1.9133974999999998E-2</v>
      </c>
      <c r="L88" s="28">
        <f t="shared" si="28"/>
        <v>0.44065544424999997</v>
      </c>
      <c r="M88" s="29">
        <v>1.8180000000000002E-2</v>
      </c>
      <c r="N88" s="29">
        <f t="shared" si="38"/>
        <v>1.8124500000000002E-2</v>
      </c>
      <c r="O88" s="29"/>
      <c r="P88" s="29">
        <f t="shared" si="29"/>
        <v>1.4526375000000001E-2</v>
      </c>
      <c r="Q88" s="29">
        <f t="shared" si="39"/>
        <v>0.33454241625000003</v>
      </c>
      <c r="R88" s="30">
        <v>3.168E-2</v>
      </c>
      <c r="S88" s="30">
        <f t="shared" si="22"/>
        <v>3.1335000000000002E-2</v>
      </c>
      <c r="T88" s="30"/>
      <c r="U88" s="30">
        <f t="shared" si="31"/>
        <v>2.7326375E-2</v>
      </c>
      <c r="V88" s="30">
        <f t="shared" si="32"/>
        <v>0.62932641625000008</v>
      </c>
      <c r="W88" s="30">
        <v>2.8981E-2</v>
      </c>
      <c r="X88" s="31">
        <f t="shared" si="23"/>
        <v>2.8635999999999998E-2</v>
      </c>
      <c r="Y88" s="31"/>
      <c r="Z88" s="31">
        <f t="shared" si="33"/>
        <v>2.4661764999999999E-2</v>
      </c>
      <c r="AA88" s="31">
        <f t="shared" si="34"/>
        <v>0.56796044795</v>
      </c>
      <c r="AB88" s="25">
        <v>3.5E-4</v>
      </c>
      <c r="AC88" s="25">
        <f t="shared" si="24"/>
        <v>3.4500000000000004E-4</v>
      </c>
    </row>
    <row r="89" spans="1:29" s="15" customFormat="1">
      <c r="A89" s="18">
        <v>337</v>
      </c>
      <c r="B89" s="25">
        <v>3.6999999999999999E-4</v>
      </c>
      <c r="C89" s="26">
        <v>2.2540000000000001E-2</v>
      </c>
      <c r="D89" s="26">
        <f t="shared" si="36"/>
        <v>2.249E-2</v>
      </c>
      <c r="E89" s="26"/>
      <c r="F89" s="26">
        <f t="shared" si="25"/>
        <v>1.4234354999999999E-2</v>
      </c>
      <c r="G89" s="26">
        <f t="shared" si="37"/>
        <v>0.32781719565</v>
      </c>
      <c r="H89" s="28">
        <v>2.5250000000000002E-2</v>
      </c>
      <c r="I89" s="28">
        <f t="shared" si="35"/>
        <v>2.4905E-2</v>
      </c>
      <c r="J89" s="25"/>
      <c r="K89" s="28">
        <f t="shared" si="27"/>
        <v>1.8943975000000002E-2</v>
      </c>
      <c r="L89" s="28">
        <f t="shared" si="28"/>
        <v>0.43627974425000005</v>
      </c>
      <c r="M89" s="29">
        <v>1.8270000000000002E-2</v>
      </c>
      <c r="N89" s="29">
        <f t="shared" si="38"/>
        <v>1.8205000000000002E-2</v>
      </c>
      <c r="O89" s="29"/>
      <c r="P89" s="29">
        <f t="shared" si="29"/>
        <v>1.4606875000000002E-2</v>
      </c>
      <c r="Q89" s="29">
        <f t="shared" si="39"/>
        <v>0.33639633125000007</v>
      </c>
      <c r="R89" s="30">
        <v>3.1019999999999999E-2</v>
      </c>
      <c r="S89" s="30">
        <f t="shared" si="22"/>
        <v>3.0674999999999997E-2</v>
      </c>
      <c r="T89" s="30"/>
      <c r="U89" s="30">
        <f t="shared" si="31"/>
        <v>2.6666374999999999E-2</v>
      </c>
      <c r="V89" s="30">
        <f t="shared" si="32"/>
        <v>0.61412661624999998</v>
      </c>
      <c r="W89" s="30">
        <v>2.8721E-2</v>
      </c>
      <c r="X89" s="31">
        <f t="shared" si="23"/>
        <v>2.8375999999999998E-2</v>
      </c>
      <c r="Y89" s="31"/>
      <c r="Z89" s="31">
        <f t="shared" si="33"/>
        <v>2.4401764999999999E-2</v>
      </c>
      <c r="AA89" s="31">
        <f t="shared" si="34"/>
        <v>0.56197264795000001</v>
      </c>
      <c r="AB89" s="25">
        <v>3.2000000000000003E-4</v>
      </c>
      <c r="AC89" s="25">
        <f t="shared" si="24"/>
        <v>3.4500000000000004E-4</v>
      </c>
    </row>
    <row r="90" spans="1:29" s="15" customFormat="1">
      <c r="A90" s="18">
        <v>338</v>
      </c>
      <c r="B90" s="25">
        <v>2.4000000000000001E-4</v>
      </c>
      <c r="C90" s="26">
        <v>2.2440000000000002E-2</v>
      </c>
      <c r="D90" s="26">
        <f t="shared" si="36"/>
        <v>2.2410000000000003E-2</v>
      </c>
      <c r="E90" s="26"/>
      <c r="F90" s="26">
        <f t="shared" si="25"/>
        <v>1.4154355000000002E-2</v>
      </c>
      <c r="G90" s="26">
        <f t="shared" si="37"/>
        <v>0.32597479565000009</v>
      </c>
      <c r="H90" s="28">
        <v>2.469E-2</v>
      </c>
      <c r="I90" s="28">
        <f t="shared" si="35"/>
        <v>2.445E-2</v>
      </c>
      <c r="J90" s="25"/>
      <c r="K90" s="28">
        <f t="shared" si="27"/>
        <v>1.8488974999999998E-2</v>
      </c>
      <c r="L90" s="28">
        <f t="shared" si="28"/>
        <v>0.42580109424999996</v>
      </c>
      <c r="M90" s="29">
        <v>1.7670000000000002E-2</v>
      </c>
      <c r="N90" s="29">
        <f t="shared" si="38"/>
        <v>1.7545000000000002E-2</v>
      </c>
      <c r="O90" s="29"/>
      <c r="P90" s="29">
        <f t="shared" si="29"/>
        <v>1.3946875000000001E-2</v>
      </c>
      <c r="Q90" s="29">
        <f t="shared" si="39"/>
        <v>0.32119653125000003</v>
      </c>
      <c r="R90" s="30">
        <v>3.066E-2</v>
      </c>
      <c r="S90" s="30">
        <f t="shared" si="22"/>
        <v>3.0419999999999999E-2</v>
      </c>
      <c r="T90" s="30"/>
      <c r="U90" s="30">
        <f t="shared" si="31"/>
        <v>2.6411375000000001E-2</v>
      </c>
      <c r="V90" s="30">
        <f t="shared" si="32"/>
        <v>0.60825396625000006</v>
      </c>
      <c r="W90" s="30">
        <v>2.8221E-2</v>
      </c>
      <c r="X90" s="31">
        <f t="shared" si="23"/>
        <v>2.7980999999999999E-2</v>
      </c>
      <c r="Y90" s="31"/>
      <c r="Z90" s="31">
        <f t="shared" si="33"/>
        <v>2.4006764999999999E-2</v>
      </c>
      <c r="AA90" s="31">
        <f t="shared" si="34"/>
        <v>0.55287579794999997</v>
      </c>
      <c r="AB90" s="25">
        <v>2.4000000000000001E-4</v>
      </c>
      <c r="AC90" s="25">
        <f t="shared" si="24"/>
        <v>2.4000000000000001E-4</v>
      </c>
    </row>
    <row r="91" spans="1:29" s="15" customFormat="1">
      <c r="A91" s="18">
        <v>339</v>
      </c>
      <c r="B91" s="25">
        <v>2.2000000000000001E-4</v>
      </c>
      <c r="C91" s="26">
        <v>2.215E-2</v>
      </c>
      <c r="D91" s="26">
        <f t="shared" si="36"/>
        <v>2.2085E-2</v>
      </c>
      <c r="E91" s="26"/>
      <c r="F91" s="26">
        <f t="shared" si="25"/>
        <v>1.3829355E-2</v>
      </c>
      <c r="G91" s="26">
        <f t="shared" si="37"/>
        <v>0.31849004565</v>
      </c>
      <c r="H91" s="28">
        <v>2.4819999999999998E-2</v>
      </c>
      <c r="I91" s="28">
        <f t="shared" si="35"/>
        <v>2.4589999999999997E-2</v>
      </c>
      <c r="J91" s="25"/>
      <c r="K91" s="28">
        <f t="shared" si="27"/>
        <v>1.8628974999999999E-2</v>
      </c>
      <c r="L91" s="28">
        <f t="shared" si="28"/>
        <v>0.42902529425000002</v>
      </c>
      <c r="M91" s="29">
        <v>1.779E-2</v>
      </c>
      <c r="N91" s="29">
        <f t="shared" si="38"/>
        <v>1.7760000000000001E-2</v>
      </c>
      <c r="O91" s="29"/>
      <c r="P91" s="29">
        <f t="shared" si="29"/>
        <v>1.4161875000000001E-2</v>
      </c>
      <c r="Q91" s="29">
        <f t="shared" si="39"/>
        <v>0.32614798125000005</v>
      </c>
      <c r="R91" s="30">
        <v>2.9929999999999998E-2</v>
      </c>
      <c r="S91" s="30">
        <f t="shared" si="22"/>
        <v>2.9699999999999997E-2</v>
      </c>
      <c r="T91" s="30"/>
      <c r="U91" s="30">
        <f t="shared" si="31"/>
        <v>2.5691374999999995E-2</v>
      </c>
      <c r="V91" s="30">
        <f t="shared" si="32"/>
        <v>0.59167236624999997</v>
      </c>
      <c r="W91" s="30">
        <v>2.7841000000000001E-2</v>
      </c>
      <c r="X91" s="31">
        <f t="shared" si="23"/>
        <v>2.7611E-2</v>
      </c>
      <c r="Y91" s="31"/>
      <c r="Z91" s="31">
        <f t="shared" si="33"/>
        <v>2.3636765000000001E-2</v>
      </c>
      <c r="AA91" s="31">
        <f t="shared" si="34"/>
        <v>0.54435469795000002</v>
      </c>
      <c r="AB91" s="25">
        <v>2.4000000000000001E-4</v>
      </c>
      <c r="AC91" s="25">
        <f t="shared" si="24"/>
        <v>2.3000000000000001E-4</v>
      </c>
    </row>
    <row r="92" spans="1:29" s="15" customFormat="1">
      <c r="A92" s="18">
        <v>340</v>
      </c>
      <c r="B92" s="25">
        <v>2.5999999999999998E-4</v>
      </c>
      <c r="C92" s="26">
        <v>2.2100000000000002E-2</v>
      </c>
      <c r="D92" s="26">
        <f t="shared" si="36"/>
        <v>2.2025000000000003E-2</v>
      </c>
      <c r="E92" s="26"/>
      <c r="F92" s="26">
        <f t="shared" si="25"/>
        <v>1.3769355000000002E-2</v>
      </c>
      <c r="G92" s="26">
        <f t="shared" si="37"/>
        <v>0.31710824565000006</v>
      </c>
      <c r="H92" s="28">
        <v>2.41E-2</v>
      </c>
      <c r="I92" s="28">
        <f t="shared" si="35"/>
        <v>2.3859999999999999E-2</v>
      </c>
      <c r="J92" s="25"/>
      <c r="K92" s="28">
        <f t="shared" si="27"/>
        <v>1.7898974999999998E-2</v>
      </c>
      <c r="L92" s="28">
        <f t="shared" si="28"/>
        <v>0.41221339424999998</v>
      </c>
      <c r="M92" s="29">
        <v>1.7409999999999998E-2</v>
      </c>
      <c r="N92" s="29">
        <f t="shared" si="38"/>
        <v>1.74045E-2</v>
      </c>
      <c r="O92" s="29"/>
      <c r="P92" s="29">
        <f t="shared" si="29"/>
        <v>1.3806374999999999E-2</v>
      </c>
      <c r="Q92" s="29">
        <f t="shared" si="39"/>
        <v>0.31796081625</v>
      </c>
      <c r="R92" s="30">
        <v>2.9510000000000002E-2</v>
      </c>
      <c r="S92" s="30">
        <f t="shared" si="22"/>
        <v>2.9270000000000001E-2</v>
      </c>
      <c r="T92" s="30"/>
      <c r="U92" s="30">
        <f t="shared" si="31"/>
        <v>2.5261375000000003E-2</v>
      </c>
      <c r="V92" s="30">
        <f t="shared" si="32"/>
        <v>0.58176946625000003</v>
      </c>
      <c r="W92" s="30">
        <v>2.7380999999999999E-2</v>
      </c>
      <c r="X92" s="31">
        <f t="shared" si="23"/>
        <v>2.7140999999999998E-2</v>
      </c>
      <c r="Y92" s="31"/>
      <c r="Z92" s="31">
        <f t="shared" si="33"/>
        <v>2.3166764999999999E-2</v>
      </c>
      <c r="AA92" s="31">
        <f t="shared" si="34"/>
        <v>0.53353059795000002</v>
      </c>
      <c r="AB92" s="25">
        <v>2.2000000000000001E-4</v>
      </c>
      <c r="AC92" s="25">
        <f t="shared" si="24"/>
        <v>2.3999999999999998E-4</v>
      </c>
    </row>
    <row r="93" spans="1:29" s="15" customFormat="1">
      <c r="A93" s="18">
        <v>341</v>
      </c>
      <c r="B93" s="25">
        <v>1.6000000000000001E-4</v>
      </c>
      <c r="C93" s="26">
        <v>2.1850000000000001E-2</v>
      </c>
      <c r="D93" s="26">
        <f t="shared" si="36"/>
        <v>2.1805000000000001E-2</v>
      </c>
      <c r="E93" s="26"/>
      <c r="F93" s="26">
        <f t="shared" si="25"/>
        <v>1.3549355000000001E-2</v>
      </c>
      <c r="G93" s="26">
        <f t="shared" si="37"/>
        <v>0.31204164565000003</v>
      </c>
      <c r="H93" s="28">
        <v>2.4410000000000001E-2</v>
      </c>
      <c r="I93" s="28">
        <f t="shared" si="35"/>
        <v>2.4205000000000001E-2</v>
      </c>
      <c r="J93" s="25"/>
      <c r="K93" s="28">
        <f t="shared" si="27"/>
        <v>1.8243975000000003E-2</v>
      </c>
      <c r="L93" s="28">
        <f t="shared" si="28"/>
        <v>0.4201587442500001</v>
      </c>
      <c r="M93" s="29">
        <v>1.7319999999999999E-2</v>
      </c>
      <c r="N93" s="29">
        <f t="shared" si="38"/>
        <v>1.7190499999999997E-2</v>
      </c>
      <c r="O93" s="29"/>
      <c r="P93" s="29">
        <f t="shared" si="29"/>
        <v>1.3592374999999997E-2</v>
      </c>
      <c r="Q93" s="29">
        <f t="shared" si="39"/>
        <v>0.31303239624999996</v>
      </c>
      <c r="R93" s="30">
        <v>2.895E-2</v>
      </c>
      <c r="S93" s="30">
        <f t="shared" si="22"/>
        <v>2.8745E-2</v>
      </c>
      <c r="T93" s="30"/>
      <c r="U93" s="30">
        <f t="shared" si="31"/>
        <v>2.4736374999999998E-2</v>
      </c>
      <c r="V93" s="30">
        <f t="shared" si="32"/>
        <v>0.56967871624999999</v>
      </c>
      <c r="W93" s="30">
        <v>2.6941E-2</v>
      </c>
      <c r="X93" s="31">
        <f t="shared" si="23"/>
        <v>2.6735999999999999E-2</v>
      </c>
      <c r="Y93" s="31"/>
      <c r="Z93" s="31">
        <f t="shared" si="33"/>
        <v>2.2761765E-2</v>
      </c>
      <c r="AA93" s="31">
        <f t="shared" si="34"/>
        <v>0.52420344795000007</v>
      </c>
      <c r="AB93" s="25">
        <v>2.5000000000000001E-4</v>
      </c>
      <c r="AC93" s="25">
        <f t="shared" si="24"/>
        <v>2.05E-4</v>
      </c>
    </row>
    <row r="94" spans="1:29" s="15" customFormat="1">
      <c r="A94" s="18">
        <v>342</v>
      </c>
      <c r="B94" s="25">
        <v>1.9000000000000001E-4</v>
      </c>
      <c r="C94" s="26">
        <v>2.1680000000000001E-2</v>
      </c>
      <c r="D94" s="26">
        <f t="shared" si="36"/>
        <v>2.1645000000000001E-2</v>
      </c>
      <c r="E94" s="26"/>
      <c r="F94" s="26">
        <f t="shared" si="25"/>
        <v>1.3389355E-2</v>
      </c>
      <c r="G94" s="26">
        <f t="shared" si="37"/>
        <v>0.30835684565000004</v>
      </c>
      <c r="H94" s="28">
        <v>2.3869999999999999E-2</v>
      </c>
      <c r="I94" s="28">
        <f t="shared" si="35"/>
        <v>2.3674999999999998E-2</v>
      </c>
      <c r="J94" s="25"/>
      <c r="K94" s="28">
        <f t="shared" si="27"/>
        <v>1.7713975E-2</v>
      </c>
      <c r="L94" s="28">
        <f t="shared" si="28"/>
        <v>0.40795284425</v>
      </c>
      <c r="M94" s="29">
        <v>1.6840000000000001E-2</v>
      </c>
      <c r="N94" s="29">
        <f t="shared" si="38"/>
        <v>1.6789999999999999E-2</v>
      </c>
      <c r="O94" s="29"/>
      <c r="P94" s="29">
        <f t="shared" si="29"/>
        <v>1.3191874999999999E-2</v>
      </c>
      <c r="Q94" s="29">
        <f t="shared" si="39"/>
        <v>0.30380888125</v>
      </c>
      <c r="R94" s="30">
        <v>2.869E-2</v>
      </c>
      <c r="S94" s="30">
        <f t="shared" si="22"/>
        <v>2.8494999999999999E-2</v>
      </c>
      <c r="T94" s="30"/>
      <c r="U94" s="30">
        <f t="shared" si="31"/>
        <v>2.4486374999999998E-2</v>
      </c>
      <c r="V94" s="30">
        <f t="shared" si="32"/>
        <v>0.56392121625000002</v>
      </c>
      <c r="W94" s="30">
        <v>2.6771E-2</v>
      </c>
      <c r="X94" s="31">
        <f t="shared" si="23"/>
        <v>2.6575999999999999E-2</v>
      </c>
      <c r="Y94" s="31"/>
      <c r="Z94" s="31">
        <f t="shared" si="33"/>
        <v>2.2601764999999999E-2</v>
      </c>
      <c r="AA94" s="31">
        <f t="shared" si="34"/>
        <v>0.52051864795000002</v>
      </c>
      <c r="AB94" s="25">
        <v>2.0000000000000001E-4</v>
      </c>
      <c r="AC94" s="25">
        <f t="shared" si="24"/>
        <v>1.9500000000000002E-4</v>
      </c>
    </row>
    <row r="95" spans="1:29" s="15" customFormat="1">
      <c r="A95" s="18">
        <v>343</v>
      </c>
      <c r="B95" s="25">
        <v>1.1E-4</v>
      </c>
      <c r="C95" s="26">
        <v>2.1749999999999999E-2</v>
      </c>
      <c r="D95" s="26">
        <f t="shared" si="36"/>
        <v>2.171E-2</v>
      </c>
      <c r="E95" s="26"/>
      <c r="F95" s="26">
        <f t="shared" si="25"/>
        <v>1.3454354999999999E-2</v>
      </c>
      <c r="G95" s="26">
        <f t="shared" si="37"/>
        <v>0.30985379564999999</v>
      </c>
      <c r="H95" s="28">
        <v>2.3890000000000002E-2</v>
      </c>
      <c r="I95" s="28">
        <f t="shared" si="35"/>
        <v>2.3735000000000003E-2</v>
      </c>
      <c r="J95" s="25"/>
      <c r="K95" s="28">
        <f t="shared" si="27"/>
        <v>1.7773975000000004E-2</v>
      </c>
      <c r="L95" s="28">
        <f t="shared" si="28"/>
        <v>0.4093346442500001</v>
      </c>
      <c r="M95" s="29">
        <v>1.7010000000000001E-2</v>
      </c>
      <c r="N95" s="29">
        <f t="shared" si="38"/>
        <v>1.6980000000000002E-2</v>
      </c>
      <c r="O95" s="29"/>
      <c r="P95" s="29">
        <f t="shared" si="29"/>
        <v>1.3381875000000001E-2</v>
      </c>
      <c r="Q95" s="29">
        <f t="shared" si="39"/>
        <v>0.30818458125000003</v>
      </c>
      <c r="R95" s="30">
        <v>2.819E-2</v>
      </c>
      <c r="S95" s="30">
        <f t="shared" si="22"/>
        <v>2.8035000000000001E-2</v>
      </c>
      <c r="T95" s="30"/>
      <c r="U95" s="30">
        <f t="shared" si="31"/>
        <v>2.4026375000000003E-2</v>
      </c>
      <c r="V95" s="30">
        <f t="shared" si="32"/>
        <v>0.55332741625000004</v>
      </c>
      <c r="W95" s="30">
        <v>2.6591E-2</v>
      </c>
      <c r="X95" s="31">
        <f t="shared" si="23"/>
        <v>2.6436000000000001E-2</v>
      </c>
      <c r="Y95" s="31"/>
      <c r="Z95" s="31">
        <f t="shared" si="33"/>
        <v>2.2461765000000002E-2</v>
      </c>
      <c r="AA95" s="31">
        <f t="shared" si="34"/>
        <v>0.51729444795000001</v>
      </c>
      <c r="AB95" s="25">
        <v>2.0000000000000001E-4</v>
      </c>
      <c r="AC95" s="25">
        <f t="shared" si="24"/>
        <v>1.55E-4</v>
      </c>
    </row>
    <row r="96" spans="1:29" s="15" customFormat="1">
      <c r="A96" s="18">
        <v>344</v>
      </c>
      <c r="B96" s="25">
        <v>2.0000000000000001E-4</v>
      </c>
      <c r="C96" s="26">
        <v>2.1479999999999999E-2</v>
      </c>
      <c r="D96" s="26">
        <f t="shared" si="36"/>
        <v>2.1454999999999998E-2</v>
      </c>
      <c r="E96" s="26"/>
      <c r="F96" s="26">
        <f t="shared" si="25"/>
        <v>1.3199354999999998E-2</v>
      </c>
      <c r="G96" s="26">
        <f t="shared" si="37"/>
        <v>0.30398114564999995</v>
      </c>
      <c r="H96" s="28">
        <v>2.3199999999999998E-2</v>
      </c>
      <c r="I96" s="28">
        <f t="shared" si="35"/>
        <v>2.2994999999999998E-2</v>
      </c>
      <c r="J96" s="25"/>
      <c r="K96" s="28">
        <f t="shared" si="27"/>
        <v>1.7033975E-2</v>
      </c>
      <c r="L96" s="28">
        <f t="shared" si="28"/>
        <v>0.39229244425000004</v>
      </c>
      <c r="M96" s="29">
        <v>1.6629999999999999E-2</v>
      </c>
      <c r="N96" s="29">
        <f t="shared" si="38"/>
        <v>1.6565E-2</v>
      </c>
      <c r="O96" s="29"/>
      <c r="P96" s="29">
        <f t="shared" si="29"/>
        <v>1.2966874999999999E-2</v>
      </c>
      <c r="Q96" s="29">
        <f t="shared" si="39"/>
        <v>0.29862713125000001</v>
      </c>
      <c r="R96" s="30">
        <v>2.7810000000000001E-2</v>
      </c>
      <c r="S96" s="30">
        <f t="shared" si="22"/>
        <v>2.7605000000000001E-2</v>
      </c>
      <c r="T96" s="30"/>
      <c r="U96" s="30">
        <f t="shared" si="31"/>
        <v>2.3596375000000003E-2</v>
      </c>
      <c r="V96" s="30">
        <f t="shared" si="32"/>
        <v>0.5434245162500001</v>
      </c>
      <c r="W96" s="30">
        <v>2.6520999999999999E-2</v>
      </c>
      <c r="X96" s="31">
        <f t="shared" si="23"/>
        <v>2.6315999999999999E-2</v>
      </c>
      <c r="Y96" s="31"/>
      <c r="Z96" s="31">
        <f t="shared" si="33"/>
        <v>2.2341765E-2</v>
      </c>
      <c r="AA96" s="31">
        <f t="shared" si="34"/>
        <v>0.51453084795000004</v>
      </c>
      <c r="AB96" s="25">
        <v>2.1000000000000001E-4</v>
      </c>
      <c r="AC96" s="25">
        <f t="shared" si="24"/>
        <v>2.05E-4</v>
      </c>
    </row>
    <row r="97" spans="1:29" s="15" customFormat="1">
      <c r="A97" s="18">
        <v>345</v>
      </c>
      <c r="B97" s="25">
        <v>8.0000000000000007E-5</v>
      </c>
      <c r="C97" s="26">
        <v>2.1260000000000001E-2</v>
      </c>
      <c r="D97" s="26">
        <f t="shared" si="36"/>
        <v>2.1235E-2</v>
      </c>
      <c r="E97" s="26"/>
      <c r="F97" s="26">
        <f t="shared" si="25"/>
        <v>1.2979355E-2</v>
      </c>
      <c r="G97" s="26">
        <f t="shared" si="37"/>
        <v>0.29891454565000003</v>
      </c>
      <c r="H97" s="28">
        <v>2.3349999999999999E-2</v>
      </c>
      <c r="I97" s="28">
        <f t="shared" si="35"/>
        <v>2.3230000000000001E-2</v>
      </c>
      <c r="J97" s="25"/>
      <c r="K97" s="28">
        <f t="shared" si="27"/>
        <v>1.7268974999999999E-2</v>
      </c>
      <c r="L97" s="28">
        <f t="shared" si="28"/>
        <v>0.39770449424999998</v>
      </c>
      <c r="M97" s="29">
        <v>1.6590000000000001E-2</v>
      </c>
      <c r="N97" s="29">
        <f t="shared" si="38"/>
        <v>1.6515000000000002E-2</v>
      </c>
      <c r="O97" s="29"/>
      <c r="P97" s="29">
        <f t="shared" si="29"/>
        <v>1.2916875000000001E-2</v>
      </c>
      <c r="Q97" s="29">
        <f t="shared" si="39"/>
        <v>0.29747563125000004</v>
      </c>
      <c r="R97" s="30">
        <v>2.7349999999999999E-2</v>
      </c>
      <c r="S97" s="30">
        <f t="shared" si="22"/>
        <v>2.7230000000000001E-2</v>
      </c>
      <c r="T97" s="30"/>
      <c r="U97" s="30">
        <f t="shared" si="31"/>
        <v>2.3221375000000002E-2</v>
      </c>
      <c r="V97" s="30">
        <f t="shared" si="32"/>
        <v>0.53478826625000009</v>
      </c>
      <c r="W97" s="30">
        <v>2.5321E-2</v>
      </c>
      <c r="X97" s="31">
        <f t="shared" si="23"/>
        <v>2.5201000000000001E-2</v>
      </c>
      <c r="Y97" s="31"/>
      <c r="Z97" s="31">
        <f t="shared" si="33"/>
        <v>2.1226765000000002E-2</v>
      </c>
      <c r="AA97" s="31">
        <f t="shared" si="34"/>
        <v>0.48885239795000007</v>
      </c>
      <c r="AB97" s="25">
        <v>1.6000000000000001E-4</v>
      </c>
      <c r="AC97" s="25">
        <f t="shared" si="24"/>
        <v>1.2000000000000002E-4</v>
      </c>
    </row>
    <row r="98" spans="1:29" s="15" customFormat="1">
      <c r="A98" s="18">
        <v>346</v>
      </c>
      <c r="B98" s="25">
        <v>1.0000000000000001E-5</v>
      </c>
      <c r="C98" s="26">
        <v>2.1000000000000001E-2</v>
      </c>
      <c r="D98" s="26">
        <f t="shared" si="36"/>
        <v>2.0995E-2</v>
      </c>
      <c r="E98" s="26"/>
      <c r="F98" s="26">
        <f t="shared" si="25"/>
        <v>1.2739354999999999E-2</v>
      </c>
      <c r="G98" s="26">
        <f t="shared" si="37"/>
        <v>0.29338734565000002</v>
      </c>
      <c r="H98" s="28">
        <v>2.2759999999999999E-2</v>
      </c>
      <c r="I98" s="28">
        <f t="shared" si="35"/>
        <v>2.2664999999999998E-2</v>
      </c>
      <c r="J98" s="25"/>
      <c r="K98" s="28">
        <f t="shared" si="27"/>
        <v>1.6703974999999996E-2</v>
      </c>
      <c r="L98" s="28">
        <f t="shared" si="28"/>
        <v>0.38469254424999993</v>
      </c>
      <c r="M98" s="29">
        <v>1.6250000000000001E-2</v>
      </c>
      <c r="N98" s="29">
        <f t="shared" si="38"/>
        <v>1.6205000000000001E-2</v>
      </c>
      <c r="O98" s="29"/>
      <c r="P98" s="29">
        <f t="shared" si="29"/>
        <v>1.2606875E-2</v>
      </c>
      <c r="Q98" s="29">
        <f t="shared" si="39"/>
        <v>0.29033633125000002</v>
      </c>
      <c r="R98" s="30">
        <v>2.691E-2</v>
      </c>
      <c r="S98" s="30">
        <f t="shared" si="22"/>
        <v>2.6814999999999999E-2</v>
      </c>
      <c r="T98" s="30"/>
      <c r="U98" s="30">
        <f t="shared" si="31"/>
        <v>2.2806374999999997E-2</v>
      </c>
      <c r="V98" s="30">
        <f t="shared" si="32"/>
        <v>0.5252308162499999</v>
      </c>
      <c r="W98" s="30">
        <v>2.4281E-2</v>
      </c>
      <c r="X98" s="31">
        <f t="shared" si="23"/>
        <v>2.4185999999999999E-2</v>
      </c>
      <c r="Y98" s="31"/>
      <c r="Z98" s="31">
        <f t="shared" si="33"/>
        <v>2.0211765E-2</v>
      </c>
      <c r="AA98" s="31">
        <f t="shared" si="34"/>
        <v>0.46547694795</v>
      </c>
      <c r="AB98" s="25">
        <v>1.8000000000000001E-4</v>
      </c>
      <c r="AC98" s="25">
        <f t="shared" si="24"/>
        <v>9.5000000000000005E-5</v>
      </c>
    </row>
    <row r="99" spans="1:29" s="15" customFormat="1">
      <c r="A99" s="18">
        <v>347</v>
      </c>
      <c r="B99" s="25">
        <v>3.0000000000000001E-5</v>
      </c>
      <c r="C99" s="26">
        <v>2.112E-2</v>
      </c>
      <c r="D99" s="26">
        <f t="shared" si="36"/>
        <v>2.1100000000000001E-2</v>
      </c>
      <c r="E99" s="26"/>
      <c r="F99" s="26">
        <f t="shared" si="25"/>
        <v>1.2844355E-2</v>
      </c>
      <c r="G99" s="26">
        <f t="shared" si="37"/>
        <v>0.29580549565000003</v>
      </c>
      <c r="H99" s="28">
        <v>2.2710000000000001E-2</v>
      </c>
      <c r="I99" s="28">
        <f t="shared" si="35"/>
        <v>2.2590000000000002E-2</v>
      </c>
      <c r="J99" s="25"/>
      <c r="K99" s="28">
        <f t="shared" si="27"/>
        <v>1.6628975000000004E-2</v>
      </c>
      <c r="L99" s="28">
        <f t="shared" si="28"/>
        <v>0.38296529425000009</v>
      </c>
      <c r="M99" s="29">
        <v>1.6160000000000001E-2</v>
      </c>
      <c r="N99" s="29">
        <f t="shared" si="38"/>
        <v>1.6125E-2</v>
      </c>
      <c r="O99" s="29"/>
      <c r="P99" s="29">
        <f t="shared" si="29"/>
        <v>1.2526875E-2</v>
      </c>
      <c r="Q99" s="29">
        <f t="shared" si="39"/>
        <v>0.28849393125</v>
      </c>
      <c r="R99" s="30">
        <v>2.674E-2</v>
      </c>
      <c r="S99" s="30">
        <f t="shared" si="22"/>
        <v>2.6620000000000001E-2</v>
      </c>
      <c r="T99" s="30"/>
      <c r="U99" s="30">
        <f t="shared" si="31"/>
        <v>2.2611375000000003E-2</v>
      </c>
      <c r="V99" s="30">
        <f t="shared" si="32"/>
        <v>0.52073996625000007</v>
      </c>
      <c r="W99" s="30">
        <v>2.4080999999999998E-2</v>
      </c>
      <c r="X99" s="31">
        <f t="shared" si="23"/>
        <v>2.3961E-2</v>
      </c>
      <c r="Y99" s="31"/>
      <c r="Z99" s="31">
        <f t="shared" si="33"/>
        <v>1.9986765E-2</v>
      </c>
      <c r="AA99" s="31">
        <f t="shared" si="34"/>
        <v>0.46029519795000001</v>
      </c>
      <c r="AB99" s="25">
        <v>2.1000000000000001E-4</v>
      </c>
      <c r="AC99" s="25">
        <f t="shared" si="24"/>
        <v>1.2E-4</v>
      </c>
    </row>
    <row r="100" spans="1:29" s="15" customFormat="1">
      <c r="A100" s="18">
        <v>348</v>
      </c>
      <c r="B100" s="25">
        <v>-6.8999999999999997E-5</v>
      </c>
      <c r="C100" s="26">
        <v>2.0930000000000001E-2</v>
      </c>
      <c r="D100" s="26">
        <f t="shared" si="36"/>
        <v>2.0840000000000001E-2</v>
      </c>
      <c r="E100" s="26"/>
      <c r="F100" s="26">
        <f t="shared" si="25"/>
        <v>1.2584355E-2</v>
      </c>
      <c r="G100" s="26">
        <f t="shared" si="37"/>
        <v>0.28981769565000004</v>
      </c>
      <c r="H100" s="28">
        <v>2.2259999999999999E-2</v>
      </c>
      <c r="I100" s="28">
        <f t="shared" si="35"/>
        <v>2.2204499999999999E-2</v>
      </c>
      <c r="J100" s="25"/>
      <c r="K100" s="28">
        <f t="shared" si="27"/>
        <v>1.6243475E-2</v>
      </c>
      <c r="L100" s="28">
        <f t="shared" si="28"/>
        <v>0.37408722925000004</v>
      </c>
      <c r="M100" s="29">
        <v>1.6109999999999999E-2</v>
      </c>
      <c r="N100" s="29">
        <f t="shared" si="38"/>
        <v>1.6070000000000001E-2</v>
      </c>
      <c r="O100" s="29"/>
      <c r="P100" s="29">
        <f t="shared" si="29"/>
        <v>1.2471875E-2</v>
      </c>
      <c r="Q100" s="29">
        <f t="shared" si="39"/>
        <v>0.28722728125000002</v>
      </c>
      <c r="R100" s="30">
        <v>2.656E-2</v>
      </c>
      <c r="S100" s="30">
        <f t="shared" si="22"/>
        <v>2.65045E-2</v>
      </c>
      <c r="T100" s="30"/>
      <c r="U100" s="30">
        <f t="shared" si="31"/>
        <v>2.2495874999999999E-2</v>
      </c>
      <c r="V100" s="30">
        <f t="shared" si="32"/>
        <v>0.51808000124999998</v>
      </c>
      <c r="W100" s="30">
        <v>2.3841000000000001E-2</v>
      </c>
      <c r="X100" s="31">
        <f t="shared" si="23"/>
        <v>2.3785500000000001E-2</v>
      </c>
      <c r="Y100" s="31"/>
      <c r="Z100" s="31">
        <f t="shared" si="33"/>
        <v>1.9811265000000002E-2</v>
      </c>
      <c r="AA100" s="31">
        <f t="shared" si="34"/>
        <v>0.45625343295000004</v>
      </c>
      <c r="AB100" s="25">
        <v>1.8000000000000001E-4</v>
      </c>
      <c r="AC100" s="25">
        <f t="shared" si="24"/>
        <v>5.5500000000000007E-5</v>
      </c>
    </row>
    <row r="101" spans="1:29" s="15" customFormat="1">
      <c r="A101" s="18">
        <v>349</v>
      </c>
      <c r="B101" s="25">
        <v>-3.0000000000000001E-5</v>
      </c>
      <c r="C101" s="26">
        <v>2.0840000000000001E-2</v>
      </c>
      <c r="D101" s="26">
        <f t="shared" si="36"/>
        <v>2.0834999999999999E-2</v>
      </c>
      <c r="E101" s="26"/>
      <c r="F101" s="26">
        <f t="shared" si="25"/>
        <v>1.2579354999999999E-2</v>
      </c>
      <c r="G101" s="26">
        <f t="shared" si="37"/>
        <v>0.28970254564999998</v>
      </c>
      <c r="H101" s="28">
        <v>2.2290000000000001E-2</v>
      </c>
      <c r="I101" s="28">
        <f t="shared" si="35"/>
        <v>2.2225000000000002E-2</v>
      </c>
      <c r="J101" s="25"/>
      <c r="K101" s="28">
        <f t="shared" si="27"/>
        <v>1.6263975E-2</v>
      </c>
      <c r="L101" s="28">
        <f t="shared" si="28"/>
        <v>0.37455934425000004</v>
      </c>
      <c r="M101" s="29">
        <v>1.5879999999999998E-2</v>
      </c>
      <c r="N101" s="29">
        <f t="shared" si="38"/>
        <v>1.5854999999999998E-2</v>
      </c>
      <c r="O101" s="29"/>
      <c r="P101" s="29">
        <f t="shared" si="29"/>
        <v>1.2256874999999997E-2</v>
      </c>
      <c r="Q101" s="29">
        <f t="shared" si="39"/>
        <v>0.28227583124999994</v>
      </c>
      <c r="R101" s="30">
        <v>2.649E-2</v>
      </c>
      <c r="S101" s="30">
        <f t="shared" si="22"/>
        <v>2.6425000000000001E-2</v>
      </c>
      <c r="T101" s="30"/>
      <c r="U101" s="30">
        <f t="shared" si="31"/>
        <v>2.2416375000000002E-2</v>
      </c>
      <c r="V101" s="30">
        <f t="shared" si="32"/>
        <v>0.51624911625000003</v>
      </c>
      <c r="W101" s="30">
        <v>2.3831000000000001E-2</v>
      </c>
      <c r="X101" s="31">
        <f t="shared" si="23"/>
        <v>2.3766000000000002E-2</v>
      </c>
      <c r="Y101" s="31"/>
      <c r="Z101" s="31">
        <f t="shared" si="33"/>
        <v>1.9791765000000003E-2</v>
      </c>
      <c r="AA101" s="31">
        <f t="shared" si="34"/>
        <v>0.45580434795000008</v>
      </c>
      <c r="AB101" s="25">
        <v>1.6000000000000001E-4</v>
      </c>
      <c r="AC101" s="25">
        <f t="shared" si="24"/>
        <v>6.5000000000000008E-5</v>
      </c>
    </row>
    <row r="102" spans="1:29" s="15" customFormat="1">
      <c r="A102" s="18">
        <v>350</v>
      </c>
      <c r="B102" s="25">
        <v>9.0000000000000006E-5</v>
      </c>
      <c r="C102" s="26">
        <v>2.0539999999999999E-2</v>
      </c>
      <c r="D102" s="26">
        <f t="shared" si="36"/>
        <v>2.0555E-2</v>
      </c>
      <c r="E102" s="26"/>
      <c r="F102" s="26">
        <f t="shared" si="25"/>
        <v>1.2299355E-2</v>
      </c>
      <c r="G102" s="26">
        <f t="shared" si="37"/>
        <v>0.28325414565000001</v>
      </c>
      <c r="H102" s="28">
        <v>2.171E-2</v>
      </c>
      <c r="I102" s="28">
        <f t="shared" si="35"/>
        <v>2.1585E-2</v>
      </c>
      <c r="J102" s="25"/>
      <c r="K102" s="28">
        <f t="shared" si="27"/>
        <v>1.5623975E-2</v>
      </c>
      <c r="L102" s="28">
        <f t="shared" si="28"/>
        <v>0.35982014425000003</v>
      </c>
      <c r="M102" s="29">
        <v>1.5570000000000001E-2</v>
      </c>
      <c r="N102" s="29">
        <f t="shared" si="38"/>
        <v>1.5545E-2</v>
      </c>
      <c r="O102" s="29"/>
      <c r="P102" s="29">
        <f t="shared" si="29"/>
        <v>1.1946874999999999E-2</v>
      </c>
      <c r="Q102" s="29">
        <f t="shared" si="39"/>
        <v>0.27513653124999998</v>
      </c>
      <c r="R102" s="30">
        <v>2.529E-2</v>
      </c>
      <c r="S102" s="30">
        <f t="shared" si="22"/>
        <v>2.5165E-2</v>
      </c>
      <c r="T102" s="30"/>
      <c r="U102" s="30">
        <f t="shared" si="31"/>
        <v>2.1156374999999998E-2</v>
      </c>
      <c r="V102" s="30">
        <f t="shared" si="32"/>
        <v>0.48723131624999999</v>
      </c>
      <c r="W102" s="30">
        <v>2.2491000000000001E-2</v>
      </c>
      <c r="X102" s="31">
        <f t="shared" si="23"/>
        <v>2.2366E-2</v>
      </c>
      <c r="Y102" s="31"/>
      <c r="Z102" s="31">
        <f t="shared" si="33"/>
        <v>1.8391765000000001E-2</v>
      </c>
      <c r="AA102" s="31">
        <f t="shared" si="34"/>
        <v>0.42356234795000003</v>
      </c>
      <c r="AB102" s="25">
        <v>1.6000000000000001E-4</v>
      </c>
      <c r="AC102" s="25">
        <f t="shared" si="24"/>
        <v>1.25E-4</v>
      </c>
    </row>
    <row r="103" spans="1:29" s="15" customFormat="1">
      <c r="A103" s="18">
        <v>351</v>
      </c>
      <c r="B103" s="25">
        <v>-4.0000000000000003E-5</v>
      </c>
      <c r="C103" s="26">
        <v>2.0389999999999998E-2</v>
      </c>
      <c r="D103" s="26">
        <f t="shared" si="36"/>
        <v>2.0299999999999999E-2</v>
      </c>
      <c r="E103" s="26"/>
      <c r="F103" s="26">
        <f t="shared" si="25"/>
        <v>1.2044354999999998E-2</v>
      </c>
      <c r="G103" s="26">
        <f t="shared" si="37"/>
        <v>0.27738149564999998</v>
      </c>
      <c r="H103" s="28">
        <v>2.188E-2</v>
      </c>
      <c r="I103" s="28">
        <f t="shared" si="35"/>
        <v>2.1850000000000001E-2</v>
      </c>
      <c r="J103" s="25"/>
      <c r="K103" s="28">
        <f t="shared" si="27"/>
        <v>1.5888975E-2</v>
      </c>
      <c r="L103" s="28">
        <f t="shared" si="28"/>
        <v>0.36592309425000002</v>
      </c>
      <c r="M103" s="29">
        <v>1.5339999999999999E-2</v>
      </c>
      <c r="N103" s="29">
        <f t="shared" si="38"/>
        <v>1.5335E-2</v>
      </c>
      <c r="O103" s="29"/>
      <c r="P103" s="29">
        <f t="shared" si="29"/>
        <v>1.1736874999999999E-2</v>
      </c>
      <c r="Q103" s="29">
        <f t="shared" si="39"/>
        <v>0.27030023124999997</v>
      </c>
      <c r="R103" s="30">
        <v>2.4250000000000001E-2</v>
      </c>
      <c r="S103" s="30">
        <f t="shared" si="22"/>
        <v>2.4220000000000002E-2</v>
      </c>
      <c r="T103" s="30"/>
      <c r="U103" s="30">
        <f t="shared" si="31"/>
        <v>2.0211375000000004E-2</v>
      </c>
      <c r="V103" s="30">
        <f t="shared" si="32"/>
        <v>0.46546796625000009</v>
      </c>
      <c r="W103" s="30">
        <v>2.1281000000000001E-2</v>
      </c>
      <c r="X103" s="31">
        <f t="shared" si="23"/>
        <v>2.1251000000000003E-2</v>
      </c>
      <c r="Y103" s="31"/>
      <c r="Z103" s="31">
        <f t="shared" si="33"/>
        <v>1.7276765000000003E-2</v>
      </c>
      <c r="AA103" s="31">
        <f t="shared" si="34"/>
        <v>0.39788389795000006</v>
      </c>
      <c r="AB103" s="25">
        <v>1E-4</v>
      </c>
      <c r="AC103" s="25">
        <f t="shared" si="24"/>
        <v>3.0000000000000001E-5</v>
      </c>
    </row>
    <row r="104" spans="1:29" s="15" customFormat="1">
      <c r="A104" s="18">
        <v>352</v>
      </c>
      <c r="B104" s="25">
        <v>-6.8999999999999997E-5</v>
      </c>
      <c r="C104" s="26">
        <v>2.0449999999999999E-2</v>
      </c>
      <c r="D104" s="26">
        <f t="shared" si="36"/>
        <v>2.0420000000000001E-2</v>
      </c>
      <c r="E104" s="26"/>
      <c r="F104" s="26">
        <f t="shared" si="25"/>
        <v>1.2164355E-2</v>
      </c>
      <c r="G104" s="26">
        <f t="shared" si="37"/>
        <v>0.28014509565000001</v>
      </c>
      <c r="H104" s="28">
        <v>2.1409999999999998E-2</v>
      </c>
      <c r="I104" s="28">
        <f t="shared" si="35"/>
        <v>2.14045E-2</v>
      </c>
      <c r="J104" s="25"/>
      <c r="K104" s="28">
        <f t="shared" si="27"/>
        <v>1.5443475E-2</v>
      </c>
      <c r="L104" s="28">
        <f t="shared" si="28"/>
        <v>0.35566322924999999</v>
      </c>
      <c r="M104" s="29">
        <v>1.541E-2</v>
      </c>
      <c r="N104" s="29">
        <f t="shared" si="38"/>
        <v>1.5390000000000001E-2</v>
      </c>
      <c r="O104" s="29"/>
      <c r="P104" s="29">
        <f t="shared" si="29"/>
        <v>1.1791875E-2</v>
      </c>
      <c r="Q104" s="29">
        <f t="shared" si="39"/>
        <v>0.27156688125</v>
      </c>
      <c r="R104" s="30">
        <v>2.4049999999999998E-2</v>
      </c>
      <c r="S104" s="30">
        <f t="shared" si="22"/>
        <v>2.40445E-2</v>
      </c>
      <c r="T104" s="30"/>
      <c r="U104" s="30">
        <f t="shared" si="31"/>
        <v>2.0035875000000002E-2</v>
      </c>
      <c r="V104" s="30">
        <f t="shared" si="32"/>
        <v>0.46142620125000006</v>
      </c>
      <c r="W104" s="30">
        <v>2.0121E-2</v>
      </c>
      <c r="X104" s="31">
        <f t="shared" si="23"/>
        <v>2.0115500000000001E-2</v>
      </c>
      <c r="Y104" s="31"/>
      <c r="Z104" s="31">
        <f t="shared" si="33"/>
        <v>1.6141265000000002E-2</v>
      </c>
      <c r="AA104" s="31">
        <f t="shared" si="34"/>
        <v>0.37173333295000005</v>
      </c>
      <c r="AB104" s="25">
        <v>8.0000000000000007E-5</v>
      </c>
      <c r="AC104" s="25">
        <f t="shared" si="24"/>
        <v>5.5000000000000049E-6</v>
      </c>
    </row>
    <row r="105" spans="1:29" s="15" customFormat="1">
      <c r="A105" s="18">
        <v>353</v>
      </c>
      <c r="B105" s="25">
        <v>6.8999999999999997E-5</v>
      </c>
      <c r="C105" s="26">
        <v>2.0150000000000001E-2</v>
      </c>
      <c r="D105" s="26">
        <f t="shared" si="36"/>
        <v>2.0115000000000001E-2</v>
      </c>
      <c r="E105" s="26"/>
      <c r="F105" s="26">
        <f t="shared" si="25"/>
        <v>1.1859355E-2</v>
      </c>
      <c r="G105" s="26">
        <f t="shared" si="37"/>
        <v>0.27312094565</v>
      </c>
      <c r="H105" s="28">
        <v>2.1329999999999998E-2</v>
      </c>
      <c r="I105" s="28">
        <f t="shared" si="35"/>
        <v>2.1200499999999997E-2</v>
      </c>
      <c r="J105" s="25"/>
      <c r="K105" s="28">
        <f t="shared" si="27"/>
        <v>1.5239474999999997E-2</v>
      </c>
      <c r="L105" s="28">
        <f t="shared" si="28"/>
        <v>0.35096510924999996</v>
      </c>
      <c r="M105" s="29">
        <v>1.5259999999999999E-2</v>
      </c>
      <c r="N105" s="29">
        <f t="shared" si="38"/>
        <v>1.5169999999999999E-2</v>
      </c>
      <c r="O105" s="29"/>
      <c r="P105" s="29">
        <f t="shared" si="29"/>
        <v>1.1571874999999999E-2</v>
      </c>
      <c r="Q105" s="29">
        <f t="shared" si="39"/>
        <v>0.26650028124999997</v>
      </c>
      <c r="R105" s="30">
        <v>2.3810000000000001E-2</v>
      </c>
      <c r="S105" s="30">
        <f t="shared" si="22"/>
        <v>2.36805E-2</v>
      </c>
      <c r="T105" s="30"/>
      <c r="U105" s="30">
        <f t="shared" si="31"/>
        <v>1.9671874999999998E-2</v>
      </c>
      <c r="V105" s="30">
        <f t="shared" si="32"/>
        <v>0.45304328124999999</v>
      </c>
      <c r="W105" s="30">
        <v>1.9771E-2</v>
      </c>
      <c r="X105" s="31">
        <f t="shared" si="23"/>
        <v>1.9641499999999999E-2</v>
      </c>
      <c r="Y105" s="31"/>
      <c r="Z105" s="31">
        <f t="shared" si="33"/>
        <v>1.5667265E-2</v>
      </c>
      <c r="AA105" s="31">
        <f t="shared" si="34"/>
        <v>0.36081711295000002</v>
      </c>
      <c r="AB105" s="25">
        <v>1.9000000000000001E-4</v>
      </c>
      <c r="AC105" s="25">
        <f t="shared" si="24"/>
        <v>1.295E-4</v>
      </c>
    </row>
    <row r="106" spans="1:29" s="15" customFormat="1">
      <c r="A106" s="18">
        <v>354</v>
      </c>
      <c r="B106" s="25">
        <v>-8.0000000000000007E-5</v>
      </c>
      <c r="C106" s="26">
        <v>1.9990000000000001E-2</v>
      </c>
      <c r="D106" s="26">
        <f t="shared" si="36"/>
        <v>1.9984999999999999E-2</v>
      </c>
      <c r="E106" s="26"/>
      <c r="F106" s="26">
        <f t="shared" si="25"/>
        <v>1.1729354999999999E-2</v>
      </c>
      <c r="G106" s="26">
        <f t="shared" si="37"/>
        <v>0.27012704565000001</v>
      </c>
      <c r="H106" s="28">
        <v>2.0799999999999999E-2</v>
      </c>
      <c r="I106" s="28">
        <f t="shared" si="35"/>
        <v>2.0749999999999998E-2</v>
      </c>
      <c r="J106" s="25"/>
      <c r="K106" s="28">
        <f t="shared" si="27"/>
        <v>1.4788974999999998E-2</v>
      </c>
      <c r="L106" s="28">
        <f t="shared" si="28"/>
        <v>0.34059009424999998</v>
      </c>
      <c r="M106" s="29">
        <v>1.523E-2</v>
      </c>
      <c r="N106" s="29">
        <f t="shared" si="38"/>
        <v>1.5225000000000001E-2</v>
      </c>
      <c r="O106" s="29"/>
      <c r="P106" s="29">
        <f t="shared" si="29"/>
        <v>1.1626875E-2</v>
      </c>
      <c r="Q106" s="29">
        <f t="shared" si="39"/>
        <v>0.26776693125000001</v>
      </c>
      <c r="R106" s="30">
        <v>2.3800000000000002E-2</v>
      </c>
      <c r="S106" s="30">
        <f t="shared" si="22"/>
        <v>2.375E-2</v>
      </c>
      <c r="T106" s="30"/>
      <c r="U106" s="30">
        <f t="shared" si="31"/>
        <v>1.9741374999999999E-2</v>
      </c>
      <c r="V106" s="30">
        <f t="shared" si="32"/>
        <v>0.45464386624999997</v>
      </c>
      <c r="W106" s="30">
        <v>1.9740999999999998E-2</v>
      </c>
      <c r="X106" s="31">
        <f t="shared" si="23"/>
        <v>1.9690999999999997E-2</v>
      </c>
      <c r="Y106" s="31"/>
      <c r="Z106" s="31">
        <f t="shared" si="33"/>
        <v>1.5716764999999997E-2</v>
      </c>
      <c r="AA106" s="31">
        <f t="shared" si="34"/>
        <v>0.36195709794999997</v>
      </c>
      <c r="AB106" s="25">
        <v>1.8000000000000001E-4</v>
      </c>
      <c r="AC106" s="25">
        <f t="shared" si="24"/>
        <v>5.0000000000000002E-5</v>
      </c>
    </row>
    <row r="107" spans="1:29" s="15" customFormat="1">
      <c r="A107" s="18">
        <v>355</v>
      </c>
      <c r="B107" s="25">
        <v>-5.0000000000000002E-5</v>
      </c>
      <c r="C107" s="26">
        <v>0.02</v>
      </c>
      <c r="D107" s="26">
        <f t="shared" si="36"/>
        <v>1.9925000000000002E-2</v>
      </c>
      <c r="E107" s="26"/>
      <c r="F107" s="26">
        <f t="shared" si="25"/>
        <v>1.1669355000000001E-2</v>
      </c>
      <c r="G107" s="26">
        <f t="shared" si="37"/>
        <v>0.26874524565000002</v>
      </c>
      <c r="H107" s="28">
        <v>2.0899999999999998E-2</v>
      </c>
      <c r="I107" s="28">
        <f t="shared" si="35"/>
        <v>2.087E-2</v>
      </c>
      <c r="J107" s="25"/>
      <c r="K107" s="28">
        <f t="shared" si="27"/>
        <v>1.4908975E-2</v>
      </c>
      <c r="L107" s="28">
        <f t="shared" si="28"/>
        <v>0.34335369425000001</v>
      </c>
      <c r="M107" s="29">
        <v>1.4829999999999999E-2</v>
      </c>
      <c r="N107" s="29">
        <f t="shared" si="38"/>
        <v>1.4844999999999999E-2</v>
      </c>
      <c r="O107" s="29"/>
      <c r="P107" s="29">
        <f t="shared" si="29"/>
        <v>1.1246874999999998E-2</v>
      </c>
      <c r="Q107" s="29">
        <f t="shared" si="39"/>
        <v>0.25901553124999999</v>
      </c>
      <c r="R107" s="30">
        <v>2.2460000000000001E-2</v>
      </c>
      <c r="S107" s="30">
        <f t="shared" si="22"/>
        <v>2.2430000000000002E-2</v>
      </c>
      <c r="T107" s="30"/>
      <c r="U107" s="30">
        <f t="shared" si="31"/>
        <v>1.8421375000000004E-2</v>
      </c>
      <c r="V107" s="30">
        <f t="shared" si="32"/>
        <v>0.42424426625000011</v>
      </c>
      <c r="W107" s="30">
        <v>1.8600999999999999E-2</v>
      </c>
      <c r="X107" s="31">
        <f t="shared" si="23"/>
        <v>1.8571000000000001E-2</v>
      </c>
      <c r="Y107" s="31"/>
      <c r="Z107" s="31">
        <f t="shared" si="33"/>
        <v>1.4596765000000001E-2</v>
      </c>
      <c r="AA107" s="31">
        <f t="shared" si="34"/>
        <v>0.33616349795000006</v>
      </c>
      <c r="AB107" s="25">
        <v>1.1E-4</v>
      </c>
      <c r="AC107" s="25">
        <f t="shared" si="24"/>
        <v>3.0000000000000001E-5</v>
      </c>
    </row>
    <row r="108" spans="1:29" s="15" customFormat="1">
      <c r="A108" s="18">
        <v>356</v>
      </c>
      <c r="B108" s="25">
        <v>1.0000000000000001E-5</v>
      </c>
      <c r="C108" s="26">
        <v>1.984E-2</v>
      </c>
      <c r="D108" s="26">
        <f t="shared" si="36"/>
        <v>1.985E-2</v>
      </c>
      <c r="E108" s="26"/>
      <c r="F108" s="26">
        <f t="shared" si="25"/>
        <v>1.1594354999999999E-2</v>
      </c>
      <c r="G108" s="26">
        <f t="shared" si="37"/>
        <v>0.26701799565000001</v>
      </c>
      <c r="H108" s="28">
        <v>2.0480000000000002E-2</v>
      </c>
      <c r="I108" s="28">
        <f t="shared" si="35"/>
        <v>2.0415000000000003E-2</v>
      </c>
      <c r="J108" s="25"/>
      <c r="K108" s="28">
        <f t="shared" si="27"/>
        <v>1.4453975000000003E-2</v>
      </c>
      <c r="L108" s="28">
        <f t="shared" si="28"/>
        <v>0.33287504425000009</v>
      </c>
      <c r="M108" s="29">
        <v>1.4970000000000001E-2</v>
      </c>
      <c r="N108" s="29">
        <f t="shared" si="38"/>
        <v>1.4880000000000001E-2</v>
      </c>
      <c r="O108" s="29"/>
      <c r="P108" s="29">
        <f t="shared" si="29"/>
        <v>1.1281875E-2</v>
      </c>
      <c r="Q108" s="29">
        <f t="shared" si="39"/>
        <v>0.25982158125000004</v>
      </c>
      <c r="R108" s="30">
        <v>2.1250000000000002E-2</v>
      </c>
      <c r="S108" s="30">
        <f t="shared" si="22"/>
        <v>2.1185000000000002E-2</v>
      </c>
      <c r="T108" s="30"/>
      <c r="U108" s="30">
        <f t="shared" si="31"/>
        <v>1.7176375000000001E-2</v>
      </c>
      <c r="V108" s="30">
        <f t="shared" si="32"/>
        <v>0.39557191625000004</v>
      </c>
      <c r="W108" s="30">
        <v>1.7500999999999999E-2</v>
      </c>
      <c r="X108" s="31">
        <f t="shared" si="23"/>
        <v>1.7436E-2</v>
      </c>
      <c r="Y108" s="31"/>
      <c r="Z108" s="31">
        <f t="shared" si="33"/>
        <v>1.3461765000000001E-2</v>
      </c>
      <c r="AA108" s="31">
        <f t="shared" si="34"/>
        <v>0.31002444795</v>
      </c>
      <c r="AB108" s="25">
        <v>1.2E-4</v>
      </c>
      <c r="AC108" s="25">
        <f t="shared" si="24"/>
        <v>6.5000000000000008E-5</v>
      </c>
    </row>
    <row r="109" spans="1:29" s="15" customFormat="1">
      <c r="A109" s="18">
        <v>357</v>
      </c>
      <c r="B109" s="25">
        <v>-1.0000000000000001E-5</v>
      </c>
      <c r="C109" s="26">
        <v>1.9730000000000001E-2</v>
      </c>
      <c r="D109" s="26">
        <f t="shared" si="36"/>
        <v>1.9620500000000003E-2</v>
      </c>
      <c r="E109" s="26"/>
      <c r="F109" s="26">
        <f t="shared" si="25"/>
        <v>1.1364855000000002E-2</v>
      </c>
      <c r="G109" s="26">
        <f t="shared" si="37"/>
        <v>0.26173261065000003</v>
      </c>
      <c r="H109" s="28">
        <v>2.0389999999999998E-2</v>
      </c>
      <c r="I109" s="28">
        <f t="shared" ref="I109:I140" si="40">H109-AC109</f>
        <v>2.0315E-2</v>
      </c>
      <c r="J109" s="25"/>
      <c r="K109" s="28">
        <f t="shared" si="27"/>
        <v>1.4353975E-2</v>
      </c>
      <c r="L109" s="28">
        <f t="shared" si="28"/>
        <v>0.33057204425000003</v>
      </c>
      <c r="M109" s="29">
        <v>1.474E-2</v>
      </c>
      <c r="N109" s="29">
        <f t="shared" si="38"/>
        <v>1.4709999999999999E-2</v>
      </c>
      <c r="O109" s="29"/>
      <c r="P109" s="29">
        <f t="shared" si="29"/>
        <v>1.1111874999999998E-2</v>
      </c>
      <c r="Q109" s="29">
        <f t="shared" si="39"/>
        <v>0.25590648124999998</v>
      </c>
      <c r="R109" s="30">
        <v>2.009E-2</v>
      </c>
      <c r="S109" s="30">
        <f t="shared" si="22"/>
        <v>2.0015000000000002E-2</v>
      </c>
      <c r="T109" s="30"/>
      <c r="U109" s="30">
        <f t="shared" si="31"/>
        <v>1.6006375000000003E-2</v>
      </c>
      <c r="V109" s="30">
        <f t="shared" si="32"/>
        <v>0.3686268162500001</v>
      </c>
      <c r="W109" s="30">
        <v>1.7211000000000001E-2</v>
      </c>
      <c r="X109" s="31">
        <f t="shared" si="23"/>
        <v>1.7136000000000002E-2</v>
      </c>
      <c r="Y109" s="31"/>
      <c r="Z109" s="31">
        <f t="shared" si="33"/>
        <v>1.3161765000000002E-2</v>
      </c>
      <c r="AA109" s="31">
        <f t="shared" si="34"/>
        <v>0.30311544795000006</v>
      </c>
      <c r="AB109" s="25">
        <v>1.6000000000000001E-4</v>
      </c>
      <c r="AC109" s="25">
        <f t="shared" si="24"/>
        <v>7.5000000000000007E-5</v>
      </c>
    </row>
    <row r="110" spans="1:29" s="15" customFormat="1">
      <c r="A110" s="18">
        <v>358</v>
      </c>
      <c r="B110" s="25">
        <v>-1.0000000000000001E-5</v>
      </c>
      <c r="C110" s="26">
        <v>1.975E-2</v>
      </c>
      <c r="D110" s="26">
        <f t="shared" si="36"/>
        <v>1.9665000000000002E-2</v>
      </c>
      <c r="E110" s="26"/>
      <c r="F110" s="26">
        <f t="shared" si="25"/>
        <v>1.1409355000000001E-2</v>
      </c>
      <c r="G110" s="26">
        <f t="shared" si="37"/>
        <v>0.26275744565000003</v>
      </c>
      <c r="H110" s="28">
        <v>2.0070000000000001E-2</v>
      </c>
      <c r="I110" s="28">
        <f t="shared" si="40"/>
        <v>2.0025000000000001E-2</v>
      </c>
      <c r="J110" s="25"/>
      <c r="K110" s="28">
        <f t="shared" si="27"/>
        <v>1.4063975000000001E-2</v>
      </c>
      <c r="L110" s="28">
        <f t="shared" si="28"/>
        <v>0.32389334425000005</v>
      </c>
      <c r="M110" s="29">
        <v>1.4540000000000001E-2</v>
      </c>
      <c r="N110" s="29">
        <f t="shared" si="38"/>
        <v>1.4505000000000001E-2</v>
      </c>
      <c r="O110" s="29"/>
      <c r="P110" s="29">
        <f t="shared" si="29"/>
        <v>1.0906875E-2</v>
      </c>
      <c r="Q110" s="29">
        <f t="shared" si="39"/>
        <v>0.25118533125000003</v>
      </c>
      <c r="R110" s="30">
        <v>1.9740000000000001E-2</v>
      </c>
      <c r="S110" s="30">
        <f t="shared" si="22"/>
        <v>1.9695000000000001E-2</v>
      </c>
      <c r="T110" s="30"/>
      <c r="U110" s="30">
        <f t="shared" si="31"/>
        <v>1.5686375000000002E-2</v>
      </c>
      <c r="V110" s="30">
        <f t="shared" si="32"/>
        <v>0.36125721625000007</v>
      </c>
      <c r="W110" s="30">
        <v>1.6881E-2</v>
      </c>
      <c r="X110" s="31">
        <f t="shared" si="23"/>
        <v>1.6836E-2</v>
      </c>
      <c r="Y110" s="31"/>
      <c r="Z110" s="31">
        <f t="shared" si="33"/>
        <v>1.2861765000000001E-2</v>
      </c>
      <c r="AA110" s="31">
        <f t="shared" si="34"/>
        <v>0.29620644795000001</v>
      </c>
      <c r="AB110" s="25">
        <v>1E-4</v>
      </c>
      <c r="AC110" s="25">
        <f t="shared" si="24"/>
        <v>4.5000000000000003E-5</v>
      </c>
    </row>
    <row r="111" spans="1:29" s="15" customFormat="1">
      <c r="A111" s="18">
        <v>359</v>
      </c>
      <c r="B111" s="25">
        <v>-6.0000000000000002E-5</v>
      </c>
      <c r="C111" s="26">
        <v>1.9550000000000001E-2</v>
      </c>
      <c r="D111" s="26">
        <f t="shared" si="36"/>
        <v>1.95555E-2</v>
      </c>
      <c r="E111" s="26"/>
      <c r="F111" s="26">
        <f t="shared" si="25"/>
        <v>1.1299854999999999E-2</v>
      </c>
      <c r="G111" s="26">
        <f t="shared" si="37"/>
        <v>0.26023566064999998</v>
      </c>
      <c r="H111" s="28">
        <v>1.9980000000000001E-2</v>
      </c>
      <c r="I111" s="28">
        <f t="shared" si="40"/>
        <v>1.9945000000000001E-2</v>
      </c>
      <c r="J111" s="25"/>
      <c r="K111" s="28">
        <f t="shared" si="27"/>
        <v>1.3983975000000001E-2</v>
      </c>
      <c r="L111" s="28">
        <f t="shared" si="28"/>
        <v>0.32205094425000003</v>
      </c>
      <c r="M111" s="29">
        <v>1.4409999999999999E-2</v>
      </c>
      <c r="N111" s="29">
        <f t="shared" si="38"/>
        <v>1.4404999999999999E-2</v>
      </c>
      <c r="O111" s="29"/>
      <c r="P111" s="29">
        <f t="shared" si="29"/>
        <v>1.0806874999999999E-2</v>
      </c>
      <c r="Q111" s="29">
        <f t="shared" si="39"/>
        <v>0.24888233124999998</v>
      </c>
      <c r="R111" s="30">
        <v>1.9709999999999998E-2</v>
      </c>
      <c r="S111" s="30">
        <f t="shared" si="22"/>
        <v>1.9674999999999998E-2</v>
      </c>
      <c r="T111" s="30"/>
      <c r="U111" s="30">
        <f t="shared" si="31"/>
        <v>1.5666374999999996E-2</v>
      </c>
      <c r="V111" s="30">
        <f t="shared" si="32"/>
        <v>0.36079661624999992</v>
      </c>
      <c r="W111" s="30">
        <v>1.6990999999999999E-2</v>
      </c>
      <c r="X111" s="31">
        <f t="shared" si="23"/>
        <v>1.6955999999999999E-2</v>
      </c>
      <c r="Y111" s="31"/>
      <c r="Z111" s="31">
        <f t="shared" si="33"/>
        <v>1.2981764999999999E-2</v>
      </c>
      <c r="AA111" s="31">
        <f t="shared" si="34"/>
        <v>0.29897004794999998</v>
      </c>
      <c r="AB111" s="25">
        <v>1.2999999999999999E-4</v>
      </c>
      <c r="AC111" s="25">
        <f t="shared" si="24"/>
        <v>3.4999999999999997E-5</v>
      </c>
    </row>
    <row r="112" spans="1:29" s="15" customFormat="1">
      <c r="A112" s="18">
        <v>360</v>
      </c>
      <c r="B112" s="25">
        <v>-8.0000000000000007E-5</v>
      </c>
      <c r="C112" s="26">
        <v>1.942E-2</v>
      </c>
      <c r="D112" s="26">
        <f t="shared" si="36"/>
        <v>1.9435000000000001E-2</v>
      </c>
      <c r="E112" s="26"/>
      <c r="F112" s="26">
        <f t="shared" si="25"/>
        <v>1.1179355E-2</v>
      </c>
      <c r="G112" s="26">
        <f t="shared" si="37"/>
        <v>0.25746054565000004</v>
      </c>
      <c r="H112" s="28">
        <v>1.9910000000000001E-2</v>
      </c>
      <c r="I112" s="28">
        <f t="shared" si="40"/>
        <v>1.9870000000000002E-2</v>
      </c>
      <c r="J112" s="25"/>
      <c r="K112" s="28">
        <f t="shared" si="27"/>
        <v>1.3908975000000002E-2</v>
      </c>
      <c r="L112" s="28">
        <f t="shared" si="28"/>
        <v>0.32032369425000007</v>
      </c>
      <c r="M112" s="29">
        <v>1.421E-2</v>
      </c>
      <c r="N112" s="29">
        <f t="shared" si="38"/>
        <v>1.4135E-2</v>
      </c>
      <c r="O112" s="29"/>
      <c r="P112" s="29">
        <f t="shared" si="29"/>
        <v>1.0536874999999999E-2</v>
      </c>
      <c r="Q112" s="29">
        <f t="shared" si="39"/>
        <v>0.24266423125</v>
      </c>
      <c r="R112" s="30">
        <v>1.857E-2</v>
      </c>
      <c r="S112" s="30">
        <f t="shared" si="22"/>
        <v>1.8530000000000001E-2</v>
      </c>
      <c r="T112" s="30"/>
      <c r="U112" s="30">
        <f t="shared" si="31"/>
        <v>1.4521375000000001E-2</v>
      </c>
      <c r="V112" s="30">
        <f t="shared" si="32"/>
        <v>0.33442726625000002</v>
      </c>
      <c r="W112" s="30">
        <v>1.6871000000000001E-2</v>
      </c>
      <c r="X112" s="31">
        <f t="shared" si="23"/>
        <v>1.6831000000000002E-2</v>
      </c>
      <c r="Y112" s="31"/>
      <c r="Z112" s="31">
        <f t="shared" si="33"/>
        <v>1.2856765000000003E-2</v>
      </c>
      <c r="AA112" s="31">
        <f t="shared" si="34"/>
        <v>0.29609129795000005</v>
      </c>
      <c r="AB112" s="25">
        <v>1.6000000000000001E-4</v>
      </c>
      <c r="AC112" s="25">
        <f t="shared" si="24"/>
        <v>4.0000000000000003E-5</v>
      </c>
    </row>
    <row r="113" spans="1:29" s="15" customFormat="1">
      <c r="A113" s="18">
        <v>361</v>
      </c>
      <c r="B113" s="25">
        <v>-3.0000000000000001E-5</v>
      </c>
      <c r="C113" s="26">
        <v>1.9380000000000001E-2</v>
      </c>
      <c r="D113" s="26">
        <f t="shared" si="36"/>
        <v>1.9340000000000003E-2</v>
      </c>
      <c r="E113" s="26"/>
      <c r="F113" s="26">
        <f t="shared" si="25"/>
        <v>1.1084355000000002E-2</v>
      </c>
      <c r="G113" s="26">
        <f t="shared" si="37"/>
        <v>0.25527269565000005</v>
      </c>
      <c r="H113" s="28">
        <v>1.967E-2</v>
      </c>
      <c r="I113" s="28">
        <f t="shared" si="40"/>
        <v>1.9644999999999999E-2</v>
      </c>
      <c r="J113" s="25"/>
      <c r="K113" s="28">
        <f t="shared" si="27"/>
        <v>1.3683974999999999E-2</v>
      </c>
      <c r="L113" s="28">
        <f t="shared" si="28"/>
        <v>0.31514194424999997</v>
      </c>
      <c r="M113" s="29">
        <v>1.4149999999999999E-2</v>
      </c>
      <c r="N113" s="29">
        <f t="shared" si="38"/>
        <v>1.4159999999999999E-2</v>
      </c>
      <c r="O113" s="29"/>
      <c r="P113" s="29">
        <f t="shared" si="29"/>
        <v>1.0561874999999998E-2</v>
      </c>
      <c r="Q113" s="29">
        <f t="shared" si="39"/>
        <v>0.24323998124999999</v>
      </c>
      <c r="R113" s="30">
        <v>1.7469999999999999E-2</v>
      </c>
      <c r="S113" s="30">
        <f t="shared" si="22"/>
        <v>1.7444999999999999E-2</v>
      </c>
      <c r="T113" s="30"/>
      <c r="U113" s="30">
        <f t="shared" si="31"/>
        <v>1.3436374999999999E-2</v>
      </c>
      <c r="V113" s="30">
        <f t="shared" si="32"/>
        <v>0.30943971625</v>
      </c>
      <c r="W113" s="30">
        <v>1.6811E-2</v>
      </c>
      <c r="X113" s="31">
        <f t="shared" si="23"/>
        <v>1.6785999999999999E-2</v>
      </c>
      <c r="Y113" s="31"/>
      <c r="Z113" s="31">
        <f t="shared" si="33"/>
        <v>1.2811764999999999E-2</v>
      </c>
      <c r="AA113" s="31">
        <f t="shared" si="34"/>
        <v>0.29505494794999998</v>
      </c>
      <c r="AB113" s="25">
        <v>8.0000000000000007E-5</v>
      </c>
      <c r="AC113" s="25">
        <f t="shared" si="24"/>
        <v>2.5000000000000005E-5</v>
      </c>
    </row>
    <row r="114" spans="1:29" s="15" customFormat="1">
      <c r="A114" s="18">
        <v>362</v>
      </c>
      <c r="B114" s="25">
        <v>-8.0000000000000007E-5</v>
      </c>
      <c r="C114" s="26">
        <v>1.907E-2</v>
      </c>
      <c r="D114" s="26">
        <f t="shared" si="36"/>
        <v>1.9105E-2</v>
      </c>
      <c r="E114" s="26"/>
      <c r="F114" s="26">
        <f t="shared" si="25"/>
        <v>1.0849355E-2</v>
      </c>
      <c r="G114" s="26">
        <f t="shared" ref="G114:G177" si="41">F114*23.03</f>
        <v>0.24986064565000002</v>
      </c>
      <c r="H114" s="28">
        <v>1.9349999999999999E-2</v>
      </c>
      <c r="I114" s="28">
        <f t="shared" si="40"/>
        <v>1.9324999999999998E-2</v>
      </c>
      <c r="J114" s="25"/>
      <c r="K114" s="28">
        <f t="shared" si="27"/>
        <v>1.3363974999999998E-2</v>
      </c>
      <c r="L114" s="28">
        <f t="shared" si="28"/>
        <v>0.30777234425</v>
      </c>
      <c r="M114" s="29">
        <v>1.3780000000000001E-2</v>
      </c>
      <c r="N114" s="29">
        <f t="shared" si="38"/>
        <v>1.36705E-2</v>
      </c>
      <c r="O114" s="29"/>
      <c r="P114" s="29">
        <f t="shared" si="29"/>
        <v>1.0072375E-2</v>
      </c>
      <c r="Q114" s="29">
        <f t="shared" si="39"/>
        <v>0.23196679625</v>
      </c>
      <c r="R114" s="30">
        <v>1.7180000000000001E-2</v>
      </c>
      <c r="S114" s="30">
        <f t="shared" si="22"/>
        <v>1.7155E-2</v>
      </c>
      <c r="T114" s="30"/>
      <c r="U114" s="30">
        <f t="shared" si="31"/>
        <v>1.3146375E-2</v>
      </c>
      <c r="V114" s="30">
        <f t="shared" si="32"/>
        <v>0.30276101625000001</v>
      </c>
      <c r="W114" s="30">
        <v>1.6441000000000001E-2</v>
      </c>
      <c r="X114" s="31">
        <f t="shared" si="23"/>
        <v>1.6416E-2</v>
      </c>
      <c r="Y114" s="31"/>
      <c r="Z114" s="31">
        <f t="shared" si="33"/>
        <v>1.2441765E-2</v>
      </c>
      <c r="AA114" s="31">
        <f t="shared" si="34"/>
        <v>0.28653384795000003</v>
      </c>
      <c r="AB114" s="25">
        <v>1.2999999999999999E-4</v>
      </c>
      <c r="AC114" s="25">
        <f t="shared" si="24"/>
        <v>2.4999999999999991E-5</v>
      </c>
    </row>
    <row r="115" spans="1:29" s="15" customFormat="1">
      <c r="A115" s="18">
        <v>363</v>
      </c>
      <c r="B115" s="25">
        <v>-8.0000000000000007E-5</v>
      </c>
      <c r="C115" s="26">
        <v>1.9269999999999999E-2</v>
      </c>
      <c r="D115" s="26">
        <f t="shared" si="36"/>
        <v>1.9209999999999998E-2</v>
      </c>
      <c r="E115" s="26"/>
      <c r="F115" s="26">
        <f t="shared" si="25"/>
        <v>1.0954354999999997E-2</v>
      </c>
      <c r="G115" s="26">
        <f t="shared" si="41"/>
        <v>0.25227879564999994</v>
      </c>
      <c r="H115" s="28">
        <v>1.9120000000000002E-2</v>
      </c>
      <c r="I115" s="28">
        <f t="shared" si="40"/>
        <v>1.9115E-2</v>
      </c>
      <c r="J115" s="25"/>
      <c r="K115" s="28">
        <f t="shared" si="27"/>
        <v>1.3153975E-2</v>
      </c>
      <c r="L115" s="28">
        <f t="shared" si="28"/>
        <v>0.30293604425000004</v>
      </c>
      <c r="M115" s="29">
        <v>1.4030000000000001E-2</v>
      </c>
      <c r="N115" s="29">
        <f t="shared" si="38"/>
        <v>1.3945000000000001E-2</v>
      </c>
      <c r="O115" s="29"/>
      <c r="P115" s="29">
        <f t="shared" si="29"/>
        <v>1.0346875E-2</v>
      </c>
      <c r="Q115" s="29">
        <f t="shared" si="39"/>
        <v>0.23828853125000002</v>
      </c>
      <c r="R115" s="30">
        <v>1.685E-2</v>
      </c>
      <c r="S115" s="30">
        <f t="shared" si="22"/>
        <v>1.6844999999999999E-2</v>
      </c>
      <c r="T115" s="30"/>
      <c r="U115" s="30">
        <f t="shared" si="31"/>
        <v>1.2836374999999999E-2</v>
      </c>
      <c r="V115" s="30">
        <f t="shared" si="32"/>
        <v>0.29562171625</v>
      </c>
      <c r="W115" s="30">
        <v>1.6560999999999999E-2</v>
      </c>
      <c r="X115" s="31">
        <f t="shared" si="23"/>
        <v>1.6555999999999998E-2</v>
      </c>
      <c r="Y115" s="31"/>
      <c r="Z115" s="31">
        <f t="shared" si="33"/>
        <v>1.2581764999999998E-2</v>
      </c>
      <c r="AA115" s="31">
        <f t="shared" si="34"/>
        <v>0.28975804794999999</v>
      </c>
      <c r="AB115" s="25">
        <v>9.0000000000000006E-5</v>
      </c>
      <c r="AC115" s="25">
        <f t="shared" si="24"/>
        <v>4.9999999999999996E-6</v>
      </c>
    </row>
    <row r="116" spans="1:29" s="15" customFormat="1">
      <c r="A116" s="18">
        <v>364</v>
      </c>
      <c r="B116" s="25">
        <v>-9.0000000000000006E-5</v>
      </c>
      <c r="C116" s="26">
        <v>1.8790000000000001E-2</v>
      </c>
      <c r="D116" s="26">
        <f t="shared" si="36"/>
        <v>1.8775E-2</v>
      </c>
      <c r="E116" s="26"/>
      <c r="F116" s="26">
        <f t="shared" si="25"/>
        <v>1.0519354999999999E-2</v>
      </c>
      <c r="G116" s="26">
        <f t="shared" si="41"/>
        <v>0.24226074565</v>
      </c>
      <c r="H116" s="28">
        <v>1.924E-2</v>
      </c>
      <c r="I116" s="28">
        <f t="shared" si="40"/>
        <v>1.9220000000000001E-2</v>
      </c>
      <c r="J116" s="25"/>
      <c r="K116" s="28">
        <f t="shared" si="27"/>
        <v>1.3258975000000001E-2</v>
      </c>
      <c r="L116" s="28">
        <f t="shared" si="28"/>
        <v>0.30535419425000004</v>
      </c>
      <c r="M116" s="29">
        <v>1.388E-2</v>
      </c>
      <c r="N116" s="29">
        <f t="shared" si="38"/>
        <v>1.38855E-2</v>
      </c>
      <c r="O116" s="29"/>
      <c r="P116" s="29">
        <f t="shared" si="29"/>
        <v>1.0287375E-2</v>
      </c>
      <c r="Q116" s="29">
        <f t="shared" si="39"/>
        <v>0.23691824624999999</v>
      </c>
      <c r="R116" s="30">
        <v>1.6959999999999999E-2</v>
      </c>
      <c r="S116" s="30">
        <f t="shared" si="22"/>
        <v>1.694E-2</v>
      </c>
      <c r="T116" s="30"/>
      <c r="U116" s="30">
        <f t="shared" si="31"/>
        <v>1.2931375E-2</v>
      </c>
      <c r="V116" s="30">
        <f t="shared" si="32"/>
        <v>0.29780956624999999</v>
      </c>
      <c r="W116" s="30">
        <v>1.6250999999999998E-2</v>
      </c>
      <c r="X116" s="31">
        <f t="shared" si="23"/>
        <v>1.6230999999999999E-2</v>
      </c>
      <c r="Y116" s="31"/>
      <c r="Z116" s="31">
        <f t="shared" si="33"/>
        <v>1.2256764999999999E-2</v>
      </c>
      <c r="AA116" s="31">
        <f t="shared" si="34"/>
        <v>0.28227329795</v>
      </c>
      <c r="AB116" s="25">
        <v>1.2999999999999999E-4</v>
      </c>
      <c r="AC116" s="25">
        <f t="shared" si="24"/>
        <v>1.9999999999999991E-5</v>
      </c>
    </row>
    <row r="117" spans="1:29" s="15" customFormat="1">
      <c r="A117" s="18">
        <v>365</v>
      </c>
      <c r="B117" s="25">
        <v>5.0000000000000002E-5</v>
      </c>
      <c r="C117" s="26">
        <v>1.8749999999999999E-2</v>
      </c>
      <c r="D117" s="26">
        <f t="shared" si="36"/>
        <v>1.8695E-2</v>
      </c>
      <c r="E117" s="26"/>
      <c r="F117" s="26">
        <f t="shared" si="25"/>
        <v>1.0439354999999999E-2</v>
      </c>
      <c r="G117" s="26">
        <f t="shared" si="41"/>
        <v>0.24041834565</v>
      </c>
      <c r="H117" s="28">
        <v>1.9009999999999999E-2</v>
      </c>
      <c r="I117" s="28">
        <f t="shared" si="40"/>
        <v>1.8919999999999999E-2</v>
      </c>
      <c r="J117" s="25"/>
      <c r="K117" s="28">
        <f t="shared" si="27"/>
        <v>1.2958974999999999E-2</v>
      </c>
      <c r="L117" s="28">
        <f t="shared" si="28"/>
        <v>0.29844519424999999</v>
      </c>
      <c r="M117" s="29">
        <v>1.3950000000000001E-2</v>
      </c>
      <c r="N117" s="29">
        <f t="shared" si="38"/>
        <v>1.3965E-2</v>
      </c>
      <c r="O117" s="29"/>
      <c r="P117" s="29">
        <f t="shared" si="29"/>
        <v>1.0366874999999999E-2</v>
      </c>
      <c r="Q117" s="29">
        <f t="shared" si="39"/>
        <v>0.23874913125</v>
      </c>
      <c r="R117" s="30">
        <v>1.6840000000000001E-2</v>
      </c>
      <c r="S117" s="30">
        <f t="shared" si="22"/>
        <v>1.6750000000000001E-2</v>
      </c>
      <c r="T117" s="30"/>
      <c r="U117" s="30">
        <f t="shared" si="31"/>
        <v>1.2741375000000001E-2</v>
      </c>
      <c r="V117" s="30">
        <f t="shared" si="32"/>
        <v>0.29343386625000006</v>
      </c>
      <c r="W117" s="30">
        <v>1.6150999999999999E-2</v>
      </c>
      <c r="X117" s="31">
        <f t="shared" si="23"/>
        <v>1.6060999999999999E-2</v>
      </c>
      <c r="Y117" s="31"/>
      <c r="Z117" s="31">
        <f t="shared" si="33"/>
        <v>1.2086764999999999E-2</v>
      </c>
      <c r="AA117" s="31">
        <f t="shared" si="34"/>
        <v>0.27835819795</v>
      </c>
      <c r="AB117" s="25">
        <v>1.2999999999999999E-4</v>
      </c>
      <c r="AC117" s="25">
        <f t="shared" si="24"/>
        <v>8.9999999999999992E-5</v>
      </c>
    </row>
    <row r="118" spans="1:29" s="15" customFormat="1">
      <c r="A118" s="18">
        <v>366</v>
      </c>
      <c r="B118" s="25">
        <v>-1.3999999999999999E-4</v>
      </c>
      <c r="C118" s="26">
        <v>1.8679999999999999E-2</v>
      </c>
      <c r="D118" s="26">
        <f t="shared" si="36"/>
        <v>1.8629999999999997E-2</v>
      </c>
      <c r="E118" s="26"/>
      <c r="F118" s="26">
        <f t="shared" si="25"/>
        <v>1.0374354999999997E-2</v>
      </c>
      <c r="G118" s="26">
        <f t="shared" si="41"/>
        <v>0.23892139564999992</v>
      </c>
      <c r="H118" s="28">
        <v>1.8970000000000001E-2</v>
      </c>
      <c r="I118" s="28">
        <f t="shared" si="40"/>
        <v>1.8964999999999999E-2</v>
      </c>
      <c r="J118" s="25"/>
      <c r="K118" s="28">
        <f t="shared" si="27"/>
        <v>1.3003974999999999E-2</v>
      </c>
      <c r="L118" s="28">
        <f t="shared" si="28"/>
        <v>0.29948154425000001</v>
      </c>
      <c r="M118" s="29">
        <v>1.3480000000000001E-2</v>
      </c>
      <c r="N118" s="29">
        <f t="shared" si="38"/>
        <v>1.3440000000000001E-2</v>
      </c>
      <c r="O118" s="29"/>
      <c r="P118" s="29">
        <f t="shared" si="29"/>
        <v>9.8418749999999999E-3</v>
      </c>
      <c r="Q118" s="29">
        <f t="shared" si="39"/>
        <v>0.22665838125000001</v>
      </c>
      <c r="R118" s="30">
        <v>1.678E-2</v>
      </c>
      <c r="S118" s="30">
        <f t="shared" si="22"/>
        <v>1.6774999999999998E-2</v>
      </c>
      <c r="T118" s="30"/>
      <c r="U118" s="30">
        <f t="shared" si="31"/>
        <v>1.2766374999999998E-2</v>
      </c>
      <c r="V118" s="30">
        <f t="shared" si="32"/>
        <v>0.29400961624999999</v>
      </c>
      <c r="W118" s="30">
        <v>1.5790999999999999E-2</v>
      </c>
      <c r="X118" s="31">
        <f t="shared" si="23"/>
        <v>1.5785999999999998E-2</v>
      </c>
      <c r="Y118" s="31"/>
      <c r="Z118" s="31">
        <f t="shared" si="33"/>
        <v>1.1811764999999998E-2</v>
      </c>
      <c r="AA118" s="31">
        <f t="shared" si="34"/>
        <v>0.27202494794999998</v>
      </c>
      <c r="AB118" s="25">
        <v>1.4999999999999999E-4</v>
      </c>
      <c r="AC118" s="25">
        <f t="shared" si="24"/>
        <v>4.9999999999999996E-6</v>
      </c>
    </row>
    <row r="119" spans="1:29" s="15" customFormat="1">
      <c r="A119" s="18">
        <v>367</v>
      </c>
      <c r="B119" s="25">
        <v>-5.0000000000000002E-5</v>
      </c>
      <c r="C119" s="26">
        <v>1.8550000000000001E-2</v>
      </c>
      <c r="D119" s="26">
        <f t="shared" si="36"/>
        <v>1.847E-2</v>
      </c>
      <c r="E119" s="26"/>
      <c r="F119" s="26">
        <f t="shared" si="25"/>
        <v>1.0214355E-2</v>
      </c>
      <c r="G119" s="26">
        <f t="shared" si="41"/>
        <v>0.23523659564999999</v>
      </c>
      <c r="H119" s="28">
        <v>1.8540000000000001E-2</v>
      </c>
      <c r="I119" s="28">
        <f t="shared" si="40"/>
        <v>1.8555000000000002E-2</v>
      </c>
      <c r="J119" s="25"/>
      <c r="K119" s="28">
        <f t="shared" si="27"/>
        <v>1.2593975000000002E-2</v>
      </c>
      <c r="L119" s="28">
        <f t="shared" si="28"/>
        <v>0.29003924425000005</v>
      </c>
      <c r="M119" s="29">
        <v>1.3509999999999999E-2</v>
      </c>
      <c r="N119" s="29">
        <f t="shared" si="38"/>
        <v>1.3545E-2</v>
      </c>
      <c r="O119" s="29"/>
      <c r="P119" s="29">
        <f t="shared" si="29"/>
        <v>9.9468749999999991E-3</v>
      </c>
      <c r="Q119" s="29">
        <f t="shared" ref="Q119:Q182" si="42">P119*23.03</f>
        <v>0.22907653124999999</v>
      </c>
      <c r="R119" s="30">
        <v>1.6410000000000001E-2</v>
      </c>
      <c r="S119" s="30">
        <f t="shared" si="22"/>
        <v>1.6425000000000002E-2</v>
      </c>
      <c r="T119" s="30"/>
      <c r="U119" s="30">
        <f t="shared" si="31"/>
        <v>1.2416375000000002E-2</v>
      </c>
      <c r="V119" s="30">
        <f t="shared" si="32"/>
        <v>0.28594911625000008</v>
      </c>
      <c r="W119" s="30">
        <v>1.6021000000000001E-2</v>
      </c>
      <c r="X119" s="31">
        <f t="shared" si="23"/>
        <v>1.6036000000000002E-2</v>
      </c>
      <c r="Y119" s="31"/>
      <c r="Z119" s="31">
        <f t="shared" si="33"/>
        <v>1.2061765000000002E-2</v>
      </c>
      <c r="AA119" s="31">
        <f t="shared" si="34"/>
        <v>0.27778244795000007</v>
      </c>
      <c r="AB119" s="25">
        <v>2.0000000000000002E-5</v>
      </c>
      <c r="AC119" s="25">
        <f t="shared" si="24"/>
        <v>-1.5E-5</v>
      </c>
    </row>
    <row r="120" spans="1:29" s="15" customFormat="1">
      <c r="A120" s="18">
        <v>368</v>
      </c>
      <c r="B120" s="25">
        <v>6.0000000000000002E-5</v>
      </c>
      <c r="C120" s="26">
        <v>1.848E-2</v>
      </c>
      <c r="D120" s="26">
        <f t="shared" si="36"/>
        <v>1.839E-2</v>
      </c>
      <c r="E120" s="26"/>
      <c r="F120" s="26">
        <f t="shared" si="25"/>
        <v>1.0134354999999999E-2</v>
      </c>
      <c r="G120" s="26">
        <f t="shared" si="41"/>
        <v>0.23339419565</v>
      </c>
      <c r="H120" s="28">
        <v>1.8620000000000001E-2</v>
      </c>
      <c r="I120" s="28">
        <f t="shared" si="40"/>
        <v>1.8530000000000001E-2</v>
      </c>
      <c r="J120" s="25"/>
      <c r="K120" s="28">
        <f t="shared" si="27"/>
        <v>1.2568975000000001E-2</v>
      </c>
      <c r="L120" s="28">
        <f t="shared" si="28"/>
        <v>0.28946349425000006</v>
      </c>
      <c r="M120" s="29">
        <v>1.332E-2</v>
      </c>
      <c r="N120" s="29">
        <f t="shared" si="38"/>
        <v>1.3260000000000001E-2</v>
      </c>
      <c r="O120" s="29"/>
      <c r="P120" s="29">
        <f t="shared" si="29"/>
        <v>9.6618750000000003E-3</v>
      </c>
      <c r="Q120" s="29">
        <f t="shared" si="42"/>
        <v>0.22251298125000002</v>
      </c>
      <c r="R120" s="30">
        <v>1.653E-2</v>
      </c>
      <c r="S120" s="30">
        <f t="shared" si="22"/>
        <v>1.644E-2</v>
      </c>
      <c r="T120" s="30"/>
      <c r="U120" s="30">
        <f t="shared" si="31"/>
        <v>1.2431375E-2</v>
      </c>
      <c r="V120" s="30">
        <f t="shared" si="32"/>
        <v>0.28629456624999999</v>
      </c>
      <c r="W120" s="30">
        <v>1.5511E-2</v>
      </c>
      <c r="X120" s="31">
        <f t="shared" si="23"/>
        <v>1.5421000000000001E-2</v>
      </c>
      <c r="Y120" s="31"/>
      <c r="Z120" s="31">
        <f t="shared" si="33"/>
        <v>1.1446765000000001E-2</v>
      </c>
      <c r="AA120" s="31">
        <f t="shared" si="34"/>
        <v>0.26361899795000004</v>
      </c>
      <c r="AB120" s="25">
        <v>1.2E-4</v>
      </c>
      <c r="AC120" s="25">
        <f t="shared" si="24"/>
        <v>9.0000000000000006E-5</v>
      </c>
    </row>
    <row r="121" spans="1:29" s="15" customFormat="1">
      <c r="A121" s="18">
        <v>369</v>
      </c>
      <c r="B121" s="25">
        <v>-8.0000000000000007E-5</v>
      </c>
      <c r="C121" s="26">
        <v>1.831E-2</v>
      </c>
      <c r="D121" s="26">
        <f t="shared" si="36"/>
        <v>1.8345E-2</v>
      </c>
      <c r="E121" s="26"/>
      <c r="F121" s="26">
        <f t="shared" si="25"/>
        <v>1.0089355E-2</v>
      </c>
      <c r="G121" s="26">
        <f t="shared" si="41"/>
        <v>0.23235784565000001</v>
      </c>
      <c r="H121" s="28">
        <v>1.8460000000000001E-2</v>
      </c>
      <c r="I121" s="28">
        <f t="shared" si="40"/>
        <v>1.8430000000000002E-2</v>
      </c>
      <c r="J121" s="25"/>
      <c r="K121" s="28">
        <f t="shared" si="27"/>
        <v>1.2468975000000002E-2</v>
      </c>
      <c r="L121" s="28">
        <f t="shared" si="28"/>
        <v>0.28716049425000006</v>
      </c>
      <c r="M121" s="29">
        <v>1.387E-2</v>
      </c>
      <c r="N121" s="29">
        <f t="shared" si="38"/>
        <v>1.3855000000000001E-2</v>
      </c>
      <c r="O121" s="29"/>
      <c r="P121" s="29">
        <f t="shared" si="29"/>
        <v>1.0256875E-2</v>
      </c>
      <c r="Q121" s="29">
        <f t="shared" si="42"/>
        <v>0.23621583125000001</v>
      </c>
      <c r="R121" s="30">
        <v>1.6219999999999998E-2</v>
      </c>
      <c r="S121" s="30">
        <f t="shared" si="22"/>
        <v>1.619E-2</v>
      </c>
      <c r="T121" s="30"/>
      <c r="U121" s="30">
        <f t="shared" si="31"/>
        <v>1.2181374999999999E-2</v>
      </c>
      <c r="V121" s="30">
        <f t="shared" si="32"/>
        <v>0.28053706625000002</v>
      </c>
      <c r="W121" s="30">
        <v>1.5800999999999999E-2</v>
      </c>
      <c r="X121" s="31">
        <f t="shared" si="23"/>
        <v>1.5771E-2</v>
      </c>
      <c r="Y121" s="31"/>
      <c r="Z121" s="31">
        <f t="shared" si="33"/>
        <v>1.1796765000000001E-2</v>
      </c>
      <c r="AA121" s="31">
        <f t="shared" si="34"/>
        <v>0.27167949795000002</v>
      </c>
      <c r="AB121" s="25">
        <v>1.3999999999999999E-4</v>
      </c>
      <c r="AC121" s="25">
        <f t="shared" si="24"/>
        <v>2.9999999999999991E-5</v>
      </c>
    </row>
    <row r="122" spans="1:29" s="15" customFormat="1">
      <c r="A122" s="18">
        <v>370</v>
      </c>
      <c r="B122" s="25">
        <v>3.0000000000000001E-5</v>
      </c>
      <c r="C122" s="26">
        <v>1.8329999999999999E-2</v>
      </c>
      <c r="D122" s="26">
        <f t="shared" si="36"/>
        <v>1.8265E-2</v>
      </c>
      <c r="E122" s="26"/>
      <c r="F122" s="26">
        <f t="shared" si="25"/>
        <v>1.0009354999999999E-2</v>
      </c>
      <c r="G122" s="26">
        <f t="shared" si="41"/>
        <v>0.23051544564999998</v>
      </c>
      <c r="H122" s="28">
        <v>1.806E-2</v>
      </c>
      <c r="I122" s="28">
        <f t="shared" si="40"/>
        <v>1.8024999999999999E-2</v>
      </c>
      <c r="J122" s="25"/>
      <c r="K122" s="28">
        <f t="shared" si="27"/>
        <v>1.2063974999999999E-2</v>
      </c>
      <c r="L122" s="28">
        <f t="shared" si="28"/>
        <v>0.27783334425</v>
      </c>
      <c r="M122" s="29">
        <v>1.256E-2</v>
      </c>
      <c r="N122" s="29">
        <f t="shared" si="38"/>
        <v>1.2505E-2</v>
      </c>
      <c r="O122" s="29"/>
      <c r="P122" s="29">
        <f t="shared" si="29"/>
        <v>8.9068749999999999E-3</v>
      </c>
      <c r="Q122" s="29">
        <f t="shared" si="42"/>
        <v>0.20512533125000001</v>
      </c>
      <c r="R122" s="30">
        <v>1.6119999999999999E-2</v>
      </c>
      <c r="S122" s="30">
        <f t="shared" si="22"/>
        <v>1.6084999999999999E-2</v>
      </c>
      <c r="T122" s="30"/>
      <c r="U122" s="30">
        <f t="shared" si="31"/>
        <v>1.2076374999999999E-2</v>
      </c>
      <c r="V122" s="30">
        <f t="shared" si="32"/>
        <v>0.27811891624999996</v>
      </c>
      <c r="W122" s="30">
        <v>1.5481E-2</v>
      </c>
      <c r="X122" s="31">
        <f t="shared" si="23"/>
        <v>1.5446E-2</v>
      </c>
      <c r="Y122" s="31"/>
      <c r="Z122" s="31">
        <f t="shared" si="33"/>
        <v>1.1471765E-2</v>
      </c>
      <c r="AA122" s="31">
        <f t="shared" si="34"/>
        <v>0.26419474795000003</v>
      </c>
      <c r="AB122" s="25">
        <v>4.0000000000000003E-5</v>
      </c>
      <c r="AC122" s="25">
        <f t="shared" si="24"/>
        <v>3.5000000000000004E-5</v>
      </c>
    </row>
    <row r="123" spans="1:29" s="15" customFormat="1">
      <c r="A123" s="18">
        <v>371</v>
      </c>
      <c r="B123" s="25">
        <v>-1E-4</v>
      </c>
      <c r="C123" s="26">
        <v>1.8120000000000001E-2</v>
      </c>
      <c r="D123" s="26">
        <f t="shared" si="36"/>
        <v>1.8130500000000001E-2</v>
      </c>
      <c r="E123" s="26"/>
      <c r="F123" s="26">
        <f t="shared" si="25"/>
        <v>9.8748550000000001E-3</v>
      </c>
      <c r="G123" s="26">
        <f t="shared" si="41"/>
        <v>0.22741791065000003</v>
      </c>
      <c r="H123" s="28">
        <v>1.805E-2</v>
      </c>
      <c r="I123" s="28">
        <f t="shared" si="40"/>
        <v>1.8044999999999999E-2</v>
      </c>
      <c r="J123" s="25"/>
      <c r="K123" s="28">
        <f t="shared" si="27"/>
        <v>1.2083974999999999E-2</v>
      </c>
      <c r="L123" s="28">
        <f t="shared" si="28"/>
        <v>0.27829394424999998</v>
      </c>
      <c r="M123" s="29">
        <v>1.304E-2</v>
      </c>
      <c r="N123" s="29">
        <f t="shared" si="38"/>
        <v>1.299E-2</v>
      </c>
      <c r="O123" s="29"/>
      <c r="P123" s="29">
        <f t="shared" si="29"/>
        <v>9.3918749999999992E-3</v>
      </c>
      <c r="Q123" s="29">
        <f t="shared" si="42"/>
        <v>0.21629488124999999</v>
      </c>
      <c r="R123" s="30">
        <v>1.576E-2</v>
      </c>
      <c r="S123" s="30">
        <f t="shared" si="22"/>
        <v>1.5754999999999998E-2</v>
      </c>
      <c r="T123" s="30"/>
      <c r="U123" s="30">
        <f t="shared" si="31"/>
        <v>1.1746374999999998E-2</v>
      </c>
      <c r="V123" s="30">
        <f t="shared" si="32"/>
        <v>0.27051901624999997</v>
      </c>
      <c r="W123" s="30">
        <v>1.5720999999999999E-2</v>
      </c>
      <c r="X123" s="31">
        <f t="shared" si="23"/>
        <v>1.5715999999999997E-2</v>
      </c>
      <c r="Y123" s="31"/>
      <c r="Z123" s="31">
        <f t="shared" si="33"/>
        <v>1.1741764999999998E-2</v>
      </c>
      <c r="AA123" s="31">
        <f t="shared" si="34"/>
        <v>0.27041284794999998</v>
      </c>
      <c r="AB123" s="25">
        <v>1.1E-4</v>
      </c>
      <c r="AC123" s="25">
        <f t="shared" si="24"/>
        <v>4.9999999999999996E-6</v>
      </c>
    </row>
    <row r="124" spans="1:29" s="15" customFormat="1">
      <c r="A124" s="18">
        <v>372</v>
      </c>
      <c r="B124" s="25">
        <v>3.0000000000000001E-5</v>
      </c>
      <c r="C124" s="26">
        <v>1.7989999999999999E-2</v>
      </c>
      <c r="D124" s="26">
        <f t="shared" si="36"/>
        <v>1.7935E-2</v>
      </c>
      <c r="E124" s="26"/>
      <c r="F124" s="26">
        <f t="shared" si="25"/>
        <v>9.6793549999999989E-3</v>
      </c>
      <c r="G124" s="26">
        <f t="shared" si="41"/>
        <v>0.22291554564999999</v>
      </c>
      <c r="H124" s="28">
        <v>1.7840000000000002E-2</v>
      </c>
      <c r="I124" s="28">
        <f t="shared" si="40"/>
        <v>1.7765000000000003E-2</v>
      </c>
      <c r="J124" s="25"/>
      <c r="K124" s="28">
        <f t="shared" si="27"/>
        <v>1.1803975000000003E-2</v>
      </c>
      <c r="L124" s="28">
        <f t="shared" si="28"/>
        <v>0.27184554425000007</v>
      </c>
      <c r="M124" s="29">
        <v>1.2800000000000001E-2</v>
      </c>
      <c r="N124" s="29">
        <f t="shared" si="38"/>
        <v>1.272E-2</v>
      </c>
      <c r="O124" s="29"/>
      <c r="P124" s="29">
        <f t="shared" si="29"/>
        <v>9.1218749999999998E-3</v>
      </c>
      <c r="Q124" s="29">
        <f t="shared" si="42"/>
        <v>0.21007678125000001</v>
      </c>
      <c r="R124" s="30">
        <v>1.5990000000000001E-2</v>
      </c>
      <c r="S124" s="30">
        <f t="shared" si="22"/>
        <v>1.5915000000000002E-2</v>
      </c>
      <c r="T124" s="30"/>
      <c r="U124" s="30">
        <f t="shared" si="31"/>
        <v>1.1906375000000002E-2</v>
      </c>
      <c r="V124" s="30">
        <f t="shared" si="32"/>
        <v>0.27420381625000007</v>
      </c>
      <c r="W124" s="30">
        <v>1.4900999999999999E-2</v>
      </c>
      <c r="X124" s="31">
        <f t="shared" si="23"/>
        <v>1.4825999999999999E-2</v>
      </c>
      <c r="Y124" s="31"/>
      <c r="Z124" s="31">
        <f t="shared" si="33"/>
        <v>1.0851764999999999E-2</v>
      </c>
      <c r="AA124" s="31">
        <f t="shared" si="34"/>
        <v>0.24991614795</v>
      </c>
      <c r="AB124" s="25">
        <v>1.2E-4</v>
      </c>
      <c r="AC124" s="25">
        <f t="shared" si="24"/>
        <v>7.5000000000000007E-5</v>
      </c>
    </row>
    <row r="125" spans="1:29" s="15" customFormat="1">
      <c r="A125" s="18">
        <v>373</v>
      </c>
      <c r="B125" s="25">
        <v>-1.4999999999999999E-4</v>
      </c>
      <c r="C125" s="26">
        <v>1.7919999999999998E-2</v>
      </c>
      <c r="D125" s="26">
        <f t="shared" si="36"/>
        <v>1.7845E-2</v>
      </c>
      <c r="E125" s="26"/>
      <c r="F125" s="26">
        <f t="shared" si="25"/>
        <v>9.5893549999999991E-3</v>
      </c>
      <c r="G125" s="26">
        <f t="shared" si="41"/>
        <v>0.22084284564999998</v>
      </c>
      <c r="H125" s="28">
        <v>1.7809999999999999E-2</v>
      </c>
      <c r="I125" s="28">
        <f t="shared" si="40"/>
        <v>1.7819999999999999E-2</v>
      </c>
      <c r="J125" s="25"/>
      <c r="K125" s="28">
        <f t="shared" si="27"/>
        <v>1.1858974999999999E-2</v>
      </c>
      <c r="L125" s="28">
        <f t="shared" si="28"/>
        <v>0.27311219425</v>
      </c>
      <c r="M125" s="29">
        <v>1.264E-2</v>
      </c>
      <c r="N125" s="29">
        <f t="shared" si="38"/>
        <v>1.255E-2</v>
      </c>
      <c r="O125" s="29"/>
      <c r="P125" s="29">
        <f t="shared" si="29"/>
        <v>8.9518749999999998E-3</v>
      </c>
      <c r="Q125" s="29">
        <f t="shared" si="42"/>
        <v>0.20616168125000001</v>
      </c>
      <c r="R125" s="30">
        <v>1.5480000000000001E-2</v>
      </c>
      <c r="S125" s="30">
        <f t="shared" si="22"/>
        <v>1.549E-2</v>
      </c>
      <c r="T125" s="30"/>
      <c r="U125" s="30">
        <f t="shared" si="31"/>
        <v>1.1481375E-2</v>
      </c>
      <c r="V125" s="30">
        <f t="shared" si="32"/>
        <v>0.26441606625000003</v>
      </c>
      <c r="W125" s="30">
        <v>1.5410999999999999E-2</v>
      </c>
      <c r="X125" s="31">
        <f t="shared" si="23"/>
        <v>1.5420999999999999E-2</v>
      </c>
      <c r="Y125" s="31"/>
      <c r="Z125" s="31">
        <f t="shared" si="33"/>
        <v>1.1446764999999999E-2</v>
      </c>
      <c r="AA125" s="31">
        <f t="shared" si="34"/>
        <v>0.26361899794999999</v>
      </c>
      <c r="AB125" s="25">
        <v>1.2999999999999999E-4</v>
      </c>
      <c r="AC125" s="25">
        <f t="shared" si="24"/>
        <v>-9.9999999999999991E-6</v>
      </c>
    </row>
    <row r="126" spans="1:29" s="15" customFormat="1">
      <c r="A126" s="18">
        <v>374</v>
      </c>
      <c r="B126" s="25">
        <v>6.8999999999999997E-5</v>
      </c>
      <c r="C126" s="26">
        <v>1.788E-2</v>
      </c>
      <c r="D126" s="26">
        <f t="shared" si="36"/>
        <v>1.7874999999999999E-2</v>
      </c>
      <c r="E126" s="26"/>
      <c r="F126" s="26">
        <f t="shared" si="25"/>
        <v>9.6193549999999978E-3</v>
      </c>
      <c r="G126" s="26">
        <f t="shared" si="41"/>
        <v>0.22153374564999997</v>
      </c>
      <c r="H126" s="28">
        <v>1.7520000000000001E-2</v>
      </c>
      <c r="I126" s="28">
        <f t="shared" si="40"/>
        <v>1.7410500000000002E-2</v>
      </c>
      <c r="J126" s="25"/>
      <c r="K126" s="28">
        <f t="shared" si="27"/>
        <v>1.1449475000000002E-2</v>
      </c>
      <c r="L126" s="28">
        <f t="shared" si="28"/>
        <v>0.26368140925000005</v>
      </c>
      <c r="M126" s="29">
        <v>1.26E-2</v>
      </c>
      <c r="N126" s="29">
        <f t="shared" si="38"/>
        <v>1.2635E-2</v>
      </c>
      <c r="O126" s="29"/>
      <c r="P126" s="29">
        <f t="shared" si="29"/>
        <v>9.0368749999999998E-3</v>
      </c>
      <c r="Q126" s="29">
        <f t="shared" si="42"/>
        <v>0.20811923125000001</v>
      </c>
      <c r="R126" s="30">
        <v>1.5769999999999999E-2</v>
      </c>
      <c r="S126" s="30">
        <f t="shared" si="22"/>
        <v>1.5660500000000001E-2</v>
      </c>
      <c r="T126" s="30"/>
      <c r="U126" s="30">
        <f t="shared" si="31"/>
        <v>1.1651875000000001E-2</v>
      </c>
      <c r="V126" s="30">
        <f t="shared" si="32"/>
        <v>0.26834268125000005</v>
      </c>
      <c r="W126" s="30">
        <v>1.4730999999999999E-2</v>
      </c>
      <c r="X126" s="31">
        <f t="shared" si="23"/>
        <v>1.4621499999999999E-2</v>
      </c>
      <c r="Y126" s="31"/>
      <c r="Z126" s="31">
        <f t="shared" si="33"/>
        <v>1.0647265E-2</v>
      </c>
      <c r="AA126" s="31">
        <f t="shared" si="34"/>
        <v>0.24520651295000001</v>
      </c>
      <c r="AB126" s="25">
        <v>1.4999999999999999E-4</v>
      </c>
      <c r="AC126" s="25">
        <f t="shared" si="24"/>
        <v>1.0949999999999999E-4</v>
      </c>
    </row>
    <row r="127" spans="1:29" s="15" customFormat="1">
      <c r="A127" s="18">
        <v>375</v>
      </c>
      <c r="B127" s="25">
        <v>-4.0000000000000003E-5</v>
      </c>
      <c r="C127" s="26">
        <v>1.7579999999999998E-2</v>
      </c>
      <c r="D127" s="26">
        <f t="shared" si="36"/>
        <v>1.7529999999999997E-2</v>
      </c>
      <c r="E127" s="26"/>
      <c r="F127" s="26">
        <f t="shared" si="25"/>
        <v>9.2743549999999963E-3</v>
      </c>
      <c r="G127" s="26">
        <f t="shared" si="41"/>
        <v>0.21358839564999993</v>
      </c>
      <c r="H127" s="28">
        <v>1.7690000000000001E-2</v>
      </c>
      <c r="I127" s="28">
        <f t="shared" si="40"/>
        <v>1.7605000000000003E-2</v>
      </c>
      <c r="J127" s="25"/>
      <c r="K127" s="28">
        <f t="shared" si="27"/>
        <v>1.1643975000000003E-2</v>
      </c>
      <c r="L127" s="28">
        <f t="shared" si="28"/>
        <v>0.26816074425000008</v>
      </c>
      <c r="M127" s="29">
        <v>1.24E-2</v>
      </c>
      <c r="N127" s="29">
        <f t="shared" si="38"/>
        <v>1.2334999999999999E-2</v>
      </c>
      <c r="O127" s="29"/>
      <c r="P127" s="29">
        <f t="shared" si="29"/>
        <v>8.7368749999999981E-3</v>
      </c>
      <c r="Q127" s="29">
        <f t="shared" si="42"/>
        <v>0.20121023124999995</v>
      </c>
      <c r="R127" s="30">
        <v>1.545E-2</v>
      </c>
      <c r="S127" s="30">
        <f t="shared" si="22"/>
        <v>1.5365E-2</v>
      </c>
      <c r="T127" s="30"/>
      <c r="U127" s="30">
        <f t="shared" si="31"/>
        <v>1.1356375E-2</v>
      </c>
      <c r="V127" s="30">
        <f t="shared" si="32"/>
        <v>0.26153731625000004</v>
      </c>
      <c r="W127" s="30">
        <v>1.5641000000000002E-2</v>
      </c>
      <c r="X127" s="31">
        <f t="shared" si="23"/>
        <v>1.5556000000000002E-2</v>
      </c>
      <c r="Y127" s="31"/>
      <c r="Z127" s="31">
        <f t="shared" si="33"/>
        <v>1.1581765000000003E-2</v>
      </c>
      <c r="AA127" s="31">
        <f t="shared" si="34"/>
        <v>0.26672804795000005</v>
      </c>
      <c r="AB127" s="25">
        <v>2.1000000000000001E-4</v>
      </c>
      <c r="AC127" s="25">
        <f t="shared" si="24"/>
        <v>8.5000000000000006E-5</v>
      </c>
    </row>
    <row r="128" spans="1:29" s="15" customFormat="1">
      <c r="A128" s="18">
        <v>376</v>
      </c>
      <c r="B128" s="25">
        <v>-8.0000000000000007E-5</v>
      </c>
      <c r="C128" s="26">
        <v>1.7749999999999998E-2</v>
      </c>
      <c r="D128" s="26">
        <f t="shared" si="36"/>
        <v>1.771E-2</v>
      </c>
      <c r="E128" s="26"/>
      <c r="F128" s="26">
        <f t="shared" si="25"/>
        <v>9.4543549999999994E-3</v>
      </c>
      <c r="G128" s="26">
        <f t="shared" si="41"/>
        <v>0.21773379565000001</v>
      </c>
      <c r="H128" s="28">
        <v>1.7340000000000001E-2</v>
      </c>
      <c r="I128" s="28">
        <f t="shared" si="40"/>
        <v>1.73455E-2</v>
      </c>
      <c r="J128" s="25"/>
      <c r="K128" s="28">
        <f t="shared" si="27"/>
        <v>1.1384475E-2</v>
      </c>
      <c r="L128" s="28">
        <f t="shared" si="28"/>
        <v>0.26218445925</v>
      </c>
      <c r="M128" s="29">
        <v>1.239E-2</v>
      </c>
      <c r="N128" s="29">
        <f t="shared" si="38"/>
        <v>1.24005E-2</v>
      </c>
      <c r="O128" s="29"/>
      <c r="P128" s="29">
        <f t="shared" si="29"/>
        <v>8.8023749999999994E-3</v>
      </c>
      <c r="Q128" s="29">
        <f t="shared" si="42"/>
        <v>0.20271869625</v>
      </c>
      <c r="R128" s="30">
        <v>1.5689999999999999E-2</v>
      </c>
      <c r="S128" s="30">
        <f t="shared" si="22"/>
        <v>1.5695499999999998E-2</v>
      </c>
      <c r="T128" s="30"/>
      <c r="U128" s="30">
        <f t="shared" si="31"/>
        <v>1.1686874999999998E-2</v>
      </c>
      <c r="V128" s="30">
        <f t="shared" si="32"/>
        <v>0.26914873124999994</v>
      </c>
      <c r="W128" s="30">
        <v>1.4151E-2</v>
      </c>
      <c r="X128" s="31">
        <f t="shared" si="23"/>
        <v>1.4156500000000001E-2</v>
      </c>
      <c r="Y128" s="31"/>
      <c r="Z128" s="31">
        <f t="shared" si="33"/>
        <v>1.0182265000000001E-2</v>
      </c>
      <c r="AA128" s="31">
        <f t="shared" si="34"/>
        <v>0.23449756295000004</v>
      </c>
      <c r="AB128" s="25">
        <v>6.8999999999999997E-5</v>
      </c>
      <c r="AC128" s="25">
        <f t="shared" si="24"/>
        <v>-5.5000000000000049E-6</v>
      </c>
    </row>
    <row r="129" spans="1:29" s="15" customFormat="1">
      <c r="A129" s="18">
        <v>377</v>
      </c>
      <c r="B129" s="25">
        <v>-1.6000000000000001E-4</v>
      </c>
      <c r="C129" s="26">
        <v>1.7590000000000001E-2</v>
      </c>
      <c r="D129" s="26">
        <f t="shared" si="36"/>
        <v>1.7635000000000001E-2</v>
      </c>
      <c r="E129" s="26"/>
      <c r="F129" s="26">
        <f t="shared" si="25"/>
        <v>9.3793550000000007E-3</v>
      </c>
      <c r="G129" s="26">
        <f t="shared" si="41"/>
        <v>0.21600654565000002</v>
      </c>
      <c r="H129" s="28">
        <v>1.7479999999999999E-2</v>
      </c>
      <c r="I129" s="28">
        <f t="shared" si="40"/>
        <v>1.7495E-2</v>
      </c>
      <c r="J129" s="25"/>
      <c r="K129" s="28">
        <f t="shared" si="27"/>
        <v>1.1533975E-2</v>
      </c>
      <c r="L129" s="28">
        <f t="shared" si="28"/>
        <v>0.26562744425000001</v>
      </c>
      <c r="M129" s="29">
        <v>1.208E-2</v>
      </c>
      <c r="N129" s="29">
        <f t="shared" si="38"/>
        <v>1.2025000000000001E-2</v>
      </c>
      <c r="O129" s="29"/>
      <c r="P129" s="29">
        <f t="shared" si="29"/>
        <v>8.4268750000000003E-3</v>
      </c>
      <c r="Q129" s="29">
        <f t="shared" si="42"/>
        <v>0.19407093125000002</v>
      </c>
      <c r="R129" s="30">
        <v>1.487E-2</v>
      </c>
      <c r="S129" s="30">
        <f t="shared" si="22"/>
        <v>1.4884999999999999E-2</v>
      </c>
      <c r="T129" s="30"/>
      <c r="U129" s="30">
        <f t="shared" si="31"/>
        <v>1.0876374999999999E-2</v>
      </c>
      <c r="V129" s="30">
        <f t="shared" si="32"/>
        <v>0.25048291624999997</v>
      </c>
      <c r="W129" s="30">
        <v>1.5250999999999999E-2</v>
      </c>
      <c r="X129" s="31">
        <f t="shared" si="23"/>
        <v>1.5265999999999998E-2</v>
      </c>
      <c r="Y129" s="31"/>
      <c r="Z129" s="31">
        <f t="shared" si="33"/>
        <v>1.1291764999999999E-2</v>
      </c>
      <c r="AA129" s="31">
        <f t="shared" si="34"/>
        <v>0.26004934795000001</v>
      </c>
      <c r="AB129" s="25">
        <v>1.2999999999999999E-4</v>
      </c>
      <c r="AC129" s="25">
        <f t="shared" si="24"/>
        <v>-1.5000000000000012E-5</v>
      </c>
    </row>
    <row r="130" spans="1:29" s="15" customFormat="1">
      <c r="A130" s="18">
        <v>378</v>
      </c>
      <c r="B130" s="25">
        <v>-1.0000000000000001E-5</v>
      </c>
      <c r="C130" s="26">
        <v>1.745E-2</v>
      </c>
      <c r="D130" s="26">
        <f t="shared" si="36"/>
        <v>1.7444999999999999E-2</v>
      </c>
      <c r="E130" s="26"/>
      <c r="F130" s="26">
        <f t="shared" si="25"/>
        <v>9.189354999999998E-3</v>
      </c>
      <c r="G130" s="26">
        <f t="shared" si="41"/>
        <v>0.21163084564999995</v>
      </c>
      <c r="H130" s="28">
        <v>1.6910000000000001E-2</v>
      </c>
      <c r="I130" s="28">
        <f t="shared" si="40"/>
        <v>1.6870000000000003E-2</v>
      </c>
      <c r="J130" s="25"/>
      <c r="K130" s="28">
        <f t="shared" si="27"/>
        <v>1.0908975000000003E-2</v>
      </c>
      <c r="L130" s="28">
        <f t="shared" si="28"/>
        <v>0.25123369425000008</v>
      </c>
      <c r="M130" s="29">
        <v>1.218E-2</v>
      </c>
      <c r="N130" s="29">
        <f t="shared" si="38"/>
        <v>1.2104999999999999E-2</v>
      </c>
      <c r="O130" s="29"/>
      <c r="P130" s="29">
        <f t="shared" si="29"/>
        <v>8.5068749999999988E-3</v>
      </c>
      <c r="Q130" s="29">
        <f t="shared" si="42"/>
        <v>0.19591333124999999</v>
      </c>
      <c r="R130" s="30">
        <v>1.538E-2</v>
      </c>
      <c r="S130" s="30">
        <f t="shared" ref="S130:S193" si="43">R130-AC130</f>
        <v>1.5339999999999999E-2</v>
      </c>
      <c r="T130" s="30"/>
      <c r="U130" s="30">
        <f t="shared" si="31"/>
        <v>1.1331374999999999E-2</v>
      </c>
      <c r="V130" s="30">
        <f t="shared" si="32"/>
        <v>0.26096156625</v>
      </c>
      <c r="W130" s="30">
        <v>1.3970999999999999E-2</v>
      </c>
      <c r="X130" s="31">
        <f t="shared" ref="X130:X193" si="44">W130-AC130</f>
        <v>1.3930999999999999E-2</v>
      </c>
      <c r="Y130" s="31"/>
      <c r="Z130" s="31">
        <f t="shared" si="33"/>
        <v>9.9567649999999994E-3</v>
      </c>
      <c r="AA130" s="31">
        <f t="shared" si="34"/>
        <v>0.22930429794999999</v>
      </c>
      <c r="AB130" s="25">
        <v>9.0000000000000006E-5</v>
      </c>
      <c r="AC130" s="25">
        <f t="shared" ref="AC130:AC193" si="45">(B130+AB130)/2</f>
        <v>4.0000000000000003E-5</v>
      </c>
    </row>
    <row r="131" spans="1:29" s="15" customFormat="1">
      <c r="A131" s="18">
        <v>379</v>
      </c>
      <c r="B131" s="25">
        <v>-1.7000000000000001E-4</v>
      </c>
      <c r="C131" s="26">
        <v>1.7149999999999999E-2</v>
      </c>
      <c r="D131" s="26">
        <f t="shared" si="36"/>
        <v>1.7049999999999999E-2</v>
      </c>
      <c r="E131" s="26"/>
      <c r="F131" s="26">
        <f t="shared" ref="F131:F194" si="46">D131-0.008255645</f>
        <v>8.7943549999999985E-3</v>
      </c>
      <c r="G131" s="26">
        <f t="shared" si="41"/>
        <v>0.20253399564999996</v>
      </c>
      <c r="H131" s="28">
        <v>1.7139999999999999E-2</v>
      </c>
      <c r="I131" s="28">
        <f t="shared" si="40"/>
        <v>1.7174999999999999E-2</v>
      </c>
      <c r="J131" s="25"/>
      <c r="K131" s="28">
        <f t="shared" ref="K131:K194" si="47">I131-0.005961025</f>
        <v>1.1213974999999999E-2</v>
      </c>
      <c r="L131" s="28">
        <f t="shared" ref="L131:L194" si="48">K131*23.03</f>
        <v>0.25825784424999998</v>
      </c>
      <c r="M131" s="29">
        <v>1.193E-2</v>
      </c>
      <c r="N131" s="29">
        <f t="shared" si="38"/>
        <v>1.1925E-2</v>
      </c>
      <c r="O131" s="29"/>
      <c r="P131" s="29">
        <f t="shared" ref="P131:P194" si="49">N131-0.003598125</f>
        <v>8.3268749999999992E-3</v>
      </c>
      <c r="Q131" s="29">
        <f t="shared" si="42"/>
        <v>0.19176793125</v>
      </c>
      <c r="R131" s="30">
        <v>1.47E-2</v>
      </c>
      <c r="S131" s="30">
        <f t="shared" si="43"/>
        <v>1.4735E-2</v>
      </c>
      <c r="T131" s="30"/>
      <c r="U131" s="30">
        <f t="shared" ref="U131:U194" si="50">S131-0.004008625</f>
        <v>1.0726375E-2</v>
      </c>
      <c r="V131" s="30">
        <f t="shared" ref="V131:V194" si="51">U131*23.03</f>
        <v>0.24702841625000002</v>
      </c>
      <c r="W131" s="30">
        <v>1.4111E-2</v>
      </c>
      <c r="X131" s="31">
        <f t="shared" si="44"/>
        <v>1.4146000000000001E-2</v>
      </c>
      <c r="Y131" s="31"/>
      <c r="Z131" s="31">
        <f t="shared" ref="Z131:Z194" si="52">X131-0.003974235</f>
        <v>1.0171765000000001E-2</v>
      </c>
      <c r="AA131" s="31">
        <f t="shared" ref="AA131:AA194" si="53">Z131*23.03</f>
        <v>0.23425574795000004</v>
      </c>
      <c r="AB131" s="25">
        <v>1E-4</v>
      </c>
      <c r="AC131" s="25">
        <f t="shared" si="45"/>
        <v>-3.5000000000000004E-5</v>
      </c>
    </row>
    <row r="132" spans="1:29" s="15" customFormat="1">
      <c r="A132" s="18">
        <v>380</v>
      </c>
      <c r="B132" s="25">
        <v>4.0000000000000003E-5</v>
      </c>
      <c r="C132" s="26">
        <v>1.712E-2</v>
      </c>
      <c r="D132" s="26">
        <f t="shared" si="36"/>
        <v>1.7184999999999999E-2</v>
      </c>
      <c r="E132" s="26"/>
      <c r="F132" s="26">
        <f t="shared" si="46"/>
        <v>8.9293549999999982E-3</v>
      </c>
      <c r="G132" s="26">
        <f t="shared" si="41"/>
        <v>0.20564304564999997</v>
      </c>
      <c r="H132" s="28">
        <v>1.6799999999999999E-2</v>
      </c>
      <c r="I132" s="28">
        <f t="shared" si="40"/>
        <v>1.6739999999999998E-2</v>
      </c>
      <c r="J132" s="25"/>
      <c r="K132" s="28">
        <f t="shared" si="47"/>
        <v>1.0778974999999998E-2</v>
      </c>
      <c r="L132" s="28">
        <f t="shared" si="48"/>
        <v>0.24823979424999995</v>
      </c>
      <c r="M132" s="29">
        <v>1.2019999999999999E-2</v>
      </c>
      <c r="N132" s="29">
        <f t="shared" si="38"/>
        <v>1.197E-2</v>
      </c>
      <c r="O132" s="29"/>
      <c r="P132" s="29">
        <f t="shared" si="49"/>
        <v>8.3718749999999991E-3</v>
      </c>
      <c r="Q132" s="29">
        <f t="shared" si="42"/>
        <v>0.19280428124999999</v>
      </c>
      <c r="R132" s="30">
        <v>1.5610000000000001E-2</v>
      </c>
      <c r="S132" s="30">
        <f t="shared" si="43"/>
        <v>1.5550000000000001E-2</v>
      </c>
      <c r="T132" s="30"/>
      <c r="U132" s="30">
        <f t="shared" si="50"/>
        <v>1.1541375000000001E-2</v>
      </c>
      <c r="V132" s="30">
        <f t="shared" si="51"/>
        <v>0.26579786625000007</v>
      </c>
      <c r="W132" s="30">
        <v>1.4140999999999999E-2</v>
      </c>
      <c r="X132" s="31">
        <f t="shared" si="44"/>
        <v>1.4081E-2</v>
      </c>
      <c r="Y132" s="31"/>
      <c r="Z132" s="31">
        <f t="shared" si="52"/>
        <v>1.0106765E-2</v>
      </c>
      <c r="AA132" s="31">
        <f t="shared" si="53"/>
        <v>0.23275879795000001</v>
      </c>
      <c r="AB132" s="25">
        <v>8.0000000000000007E-5</v>
      </c>
      <c r="AC132" s="25">
        <f t="shared" si="45"/>
        <v>6.0000000000000008E-5</v>
      </c>
    </row>
    <row r="133" spans="1:29" s="15" customFormat="1">
      <c r="A133" s="18">
        <v>381</v>
      </c>
      <c r="B133" s="25">
        <v>-5.0000000000000002E-5</v>
      </c>
      <c r="C133" s="26">
        <v>1.712E-2</v>
      </c>
      <c r="D133" s="26">
        <f t="shared" si="36"/>
        <v>1.711E-2</v>
      </c>
      <c r="E133" s="26"/>
      <c r="F133" s="26">
        <f t="shared" si="46"/>
        <v>8.8543549999999995E-3</v>
      </c>
      <c r="G133" s="26">
        <f t="shared" si="41"/>
        <v>0.20391579565000001</v>
      </c>
      <c r="H133" s="28">
        <v>1.7010000000000001E-2</v>
      </c>
      <c r="I133" s="28">
        <f t="shared" si="40"/>
        <v>1.6995E-2</v>
      </c>
      <c r="J133" s="25"/>
      <c r="K133" s="28">
        <f t="shared" si="47"/>
        <v>1.1033975E-2</v>
      </c>
      <c r="L133" s="28">
        <f t="shared" si="48"/>
        <v>0.25411244425000001</v>
      </c>
      <c r="M133" s="29">
        <v>1.179E-2</v>
      </c>
      <c r="N133" s="29">
        <f t="shared" si="38"/>
        <v>1.175E-2</v>
      </c>
      <c r="O133" s="29"/>
      <c r="P133" s="29">
        <f t="shared" si="49"/>
        <v>8.1518749999999994E-3</v>
      </c>
      <c r="Q133" s="29">
        <f t="shared" si="42"/>
        <v>0.18773768124999998</v>
      </c>
      <c r="R133" s="30">
        <v>1.4120000000000001E-2</v>
      </c>
      <c r="S133" s="30">
        <f t="shared" si="43"/>
        <v>1.4105000000000001E-2</v>
      </c>
      <c r="T133" s="30"/>
      <c r="U133" s="30">
        <f t="shared" si="50"/>
        <v>1.0096375000000001E-2</v>
      </c>
      <c r="V133" s="30">
        <f t="shared" si="51"/>
        <v>0.23251951625000003</v>
      </c>
      <c r="W133" s="30">
        <v>1.3831E-2</v>
      </c>
      <c r="X133" s="31">
        <f t="shared" si="44"/>
        <v>1.3816E-2</v>
      </c>
      <c r="Y133" s="31"/>
      <c r="Z133" s="31">
        <f t="shared" si="52"/>
        <v>9.8417650000000006E-3</v>
      </c>
      <c r="AA133" s="31">
        <f t="shared" si="53"/>
        <v>0.22665584795000002</v>
      </c>
      <c r="AB133" s="25">
        <v>8.0000000000000007E-5</v>
      </c>
      <c r="AC133" s="25">
        <f t="shared" si="45"/>
        <v>1.5000000000000002E-5</v>
      </c>
    </row>
    <row r="134" spans="1:29" s="15" customFormat="1">
      <c r="A134" s="18">
        <v>382</v>
      </c>
      <c r="B134" s="25">
        <v>-9.0000000000000006E-5</v>
      </c>
      <c r="C134" s="26">
        <v>1.7049999999999999E-2</v>
      </c>
      <c r="D134" s="26">
        <f t="shared" si="36"/>
        <v>1.702E-2</v>
      </c>
      <c r="E134" s="26"/>
      <c r="F134" s="26">
        <f t="shared" si="46"/>
        <v>8.7643549999999997E-3</v>
      </c>
      <c r="G134" s="26">
        <f t="shared" si="41"/>
        <v>0.20184309565</v>
      </c>
      <c r="H134" s="28">
        <v>1.609E-2</v>
      </c>
      <c r="I134" s="28">
        <f t="shared" si="40"/>
        <v>1.6035000000000001E-2</v>
      </c>
      <c r="J134" s="25"/>
      <c r="K134" s="28">
        <f t="shared" si="47"/>
        <v>1.0073975000000001E-2</v>
      </c>
      <c r="L134" s="28">
        <f t="shared" si="48"/>
        <v>0.23200364425000003</v>
      </c>
      <c r="M134" s="29">
        <v>1.192E-2</v>
      </c>
      <c r="N134" s="29">
        <f t="shared" si="38"/>
        <v>1.1965E-2</v>
      </c>
      <c r="O134" s="29"/>
      <c r="P134" s="29">
        <f t="shared" si="49"/>
        <v>8.3668749999999993E-3</v>
      </c>
      <c r="Q134" s="29">
        <f t="shared" si="42"/>
        <v>0.19268913125000001</v>
      </c>
      <c r="R134" s="30">
        <v>1.5219999999999999E-2</v>
      </c>
      <c r="S134" s="30">
        <f t="shared" si="43"/>
        <v>1.5165E-2</v>
      </c>
      <c r="T134" s="30"/>
      <c r="U134" s="30">
        <f t="shared" si="50"/>
        <v>1.1156375E-2</v>
      </c>
      <c r="V134" s="30">
        <f t="shared" si="51"/>
        <v>0.25693131624999999</v>
      </c>
      <c r="W134" s="30">
        <v>1.3930999999999999E-2</v>
      </c>
      <c r="X134" s="31">
        <f t="shared" si="44"/>
        <v>1.3875999999999999E-2</v>
      </c>
      <c r="Y134" s="31"/>
      <c r="Z134" s="31">
        <f t="shared" si="52"/>
        <v>9.9017649999999999E-3</v>
      </c>
      <c r="AA134" s="31">
        <f t="shared" si="53"/>
        <v>0.22803764795000001</v>
      </c>
      <c r="AB134" s="25">
        <v>2.0000000000000001E-4</v>
      </c>
      <c r="AC134" s="25">
        <f t="shared" si="45"/>
        <v>5.5000000000000002E-5</v>
      </c>
    </row>
    <row r="135" spans="1:29" s="15" customFormat="1">
      <c r="A135" s="18">
        <v>383</v>
      </c>
      <c r="B135" s="25">
        <v>-5.0000000000000002E-5</v>
      </c>
      <c r="C135" s="26">
        <v>1.702E-2</v>
      </c>
      <c r="D135" s="26">
        <f t="shared" si="36"/>
        <v>1.7115000000000002E-2</v>
      </c>
      <c r="E135" s="26"/>
      <c r="F135" s="26">
        <f t="shared" si="46"/>
        <v>8.859355000000001E-3</v>
      </c>
      <c r="G135" s="26">
        <f t="shared" si="41"/>
        <v>0.20403094565000005</v>
      </c>
      <c r="H135" s="28">
        <v>1.6729999999999998E-2</v>
      </c>
      <c r="I135" s="28">
        <f t="shared" si="40"/>
        <v>1.6679999999999997E-2</v>
      </c>
      <c r="J135" s="25"/>
      <c r="K135" s="28">
        <f t="shared" si="47"/>
        <v>1.0718974999999997E-2</v>
      </c>
      <c r="L135" s="28">
        <f t="shared" si="48"/>
        <v>0.24685799424999993</v>
      </c>
      <c r="M135" s="29">
        <v>1.15E-2</v>
      </c>
      <c r="N135" s="29">
        <f t="shared" si="38"/>
        <v>1.1495E-2</v>
      </c>
      <c r="O135" s="29"/>
      <c r="P135" s="29">
        <f t="shared" si="49"/>
        <v>7.8968749999999994E-3</v>
      </c>
      <c r="Q135" s="29">
        <f t="shared" si="42"/>
        <v>0.18186503125</v>
      </c>
      <c r="R135" s="30">
        <v>1.3939999999999999E-2</v>
      </c>
      <c r="S135" s="30">
        <f t="shared" si="43"/>
        <v>1.389E-2</v>
      </c>
      <c r="T135" s="30"/>
      <c r="U135" s="30">
        <f t="shared" si="50"/>
        <v>9.8813749999999995E-3</v>
      </c>
      <c r="V135" s="30">
        <f t="shared" si="51"/>
        <v>0.22756806625000001</v>
      </c>
      <c r="W135" s="30">
        <v>1.3731E-2</v>
      </c>
      <c r="X135" s="31">
        <f t="shared" si="44"/>
        <v>1.3681E-2</v>
      </c>
      <c r="Y135" s="31"/>
      <c r="Z135" s="31">
        <f t="shared" si="52"/>
        <v>9.7067650000000009E-3</v>
      </c>
      <c r="AA135" s="31">
        <f t="shared" si="53"/>
        <v>0.22354679795000004</v>
      </c>
      <c r="AB135" s="25">
        <v>1.4999999999999999E-4</v>
      </c>
      <c r="AC135" s="25">
        <f t="shared" si="45"/>
        <v>4.9999999999999996E-5</v>
      </c>
    </row>
    <row r="136" spans="1:29" s="15" customFormat="1">
      <c r="A136" s="18">
        <v>384</v>
      </c>
      <c r="B136" s="25">
        <v>5.0000000000000002E-5</v>
      </c>
      <c r="C136" s="26">
        <v>1.677E-2</v>
      </c>
      <c r="D136" s="26">
        <f t="shared" si="36"/>
        <v>1.6834999999999999E-2</v>
      </c>
      <c r="E136" s="26"/>
      <c r="F136" s="26">
        <f t="shared" si="46"/>
        <v>8.5793549999999986E-3</v>
      </c>
      <c r="G136" s="26">
        <f t="shared" si="41"/>
        <v>0.19758254564999997</v>
      </c>
      <c r="H136" s="28">
        <v>1.634E-2</v>
      </c>
      <c r="I136" s="28">
        <f t="shared" si="40"/>
        <v>1.626E-2</v>
      </c>
      <c r="J136" s="25"/>
      <c r="K136" s="28">
        <f t="shared" si="47"/>
        <v>1.0298975E-2</v>
      </c>
      <c r="L136" s="28">
        <f t="shared" si="48"/>
        <v>0.23718539425000001</v>
      </c>
      <c r="M136" s="29">
        <v>1.1610000000000001E-2</v>
      </c>
      <c r="N136" s="29">
        <f t="shared" si="38"/>
        <v>1.1510000000000001E-2</v>
      </c>
      <c r="O136" s="29"/>
      <c r="P136" s="29">
        <f t="shared" si="49"/>
        <v>7.9118750000000005E-3</v>
      </c>
      <c r="Q136" s="29">
        <f t="shared" si="42"/>
        <v>0.18221048125000003</v>
      </c>
      <c r="R136" s="30">
        <v>1.4080000000000001E-2</v>
      </c>
      <c r="S136" s="30">
        <f t="shared" si="43"/>
        <v>1.4E-2</v>
      </c>
      <c r="T136" s="30"/>
      <c r="U136" s="30">
        <f t="shared" si="50"/>
        <v>9.9913750000000003E-3</v>
      </c>
      <c r="V136" s="30">
        <f t="shared" si="51"/>
        <v>0.23010136625000002</v>
      </c>
      <c r="W136" s="30">
        <v>1.3551000000000001E-2</v>
      </c>
      <c r="X136" s="31">
        <f t="shared" si="44"/>
        <v>1.3471E-2</v>
      </c>
      <c r="Y136" s="31"/>
      <c r="Z136" s="31">
        <f t="shared" si="52"/>
        <v>9.4967650000000008E-3</v>
      </c>
      <c r="AA136" s="31">
        <f t="shared" si="53"/>
        <v>0.21871049795000003</v>
      </c>
      <c r="AB136" s="25">
        <v>1.1E-4</v>
      </c>
      <c r="AC136" s="25">
        <f t="shared" si="45"/>
        <v>8.0000000000000007E-5</v>
      </c>
    </row>
    <row r="137" spans="1:29" s="15" customFormat="1">
      <c r="A137" s="18">
        <v>385</v>
      </c>
      <c r="B137" s="25">
        <v>3.0000000000000001E-5</v>
      </c>
      <c r="C137" s="26">
        <v>1.6889999999999999E-2</v>
      </c>
      <c r="D137" s="26">
        <f t="shared" si="36"/>
        <v>1.69605E-2</v>
      </c>
      <c r="E137" s="26"/>
      <c r="F137" s="26">
        <f t="shared" si="46"/>
        <v>8.7048549999999992E-3</v>
      </c>
      <c r="G137" s="26">
        <f t="shared" si="41"/>
        <v>0.20047281065</v>
      </c>
      <c r="H137" s="28">
        <v>1.6039999999999999E-2</v>
      </c>
      <c r="I137" s="28">
        <f t="shared" si="40"/>
        <v>1.5949999999999999E-2</v>
      </c>
      <c r="J137" s="25"/>
      <c r="K137" s="28">
        <f t="shared" si="47"/>
        <v>9.9889749999999989E-3</v>
      </c>
      <c r="L137" s="28">
        <f t="shared" si="48"/>
        <v>0.23004609425</v>
      </c>
      <c r="M137" s="29">
        <v>1.1169999999999999E-2</v>
      </c>
      <c r="N137" s="29">
        <f t="shared" si="38"/>
        <v>1.1235E-2</v>
      </c>
      <c r="O137" s="29"/>
      <c r="P137" s="29">
        <f t="shared" si="49"/>
        <v>7.6368749999999996E-3</v>
      </c>
      <c r="Q137" s="29">
        <f t="shared" si="42"/>
        <v>0.17587723124999999</v>
      </c>
      <c r="R137" s="30">
        <v>1.4109999999999999E-2</v>
      </c>
      <c r="S137" s="30">
        <f t="shared" si="43"/>
        <v>1.4019999999999999E-2</v>
      </c>
      <c r="T137" s="30"/>
      <c r="U137" s="30">
        <f t="shared" si="50"/>
        <v>1.0011374999999999E-2</v>
      </c>
      <c r="V137" s="30">
        <f t="shared" si="51"/>
        <v>0.23056196625</v>
      </c>
      <c r="W137" s="30">
        <v>1.3401E-2</v>
      </c>
      <c r="X137" s="31">
        <f t="shared" si="44"/>
        <v>1.3311E-2</v>
      </c>
      <c r="Y137" s="31"/>
      <c r="Z137" s="31">
        <f t="shared" si="52"/>
        <v>9.3367650000000003E-3</v>
      </c>
      <c r="AA137" s="31">
        <f t="shared" si="53"/>
        <v>0.21502569795000001</v>
      </c>
      <c r="AB137" s="25">
        <v>1.4999999999999999E-4</v>
      </c>
      <c r="AC137" s="25">
        <f t="shared" si="45"/>
        <v>8.9999999999999992E-5</v>
      </c>
    </row>
    <row r="138" spans="1:29" s="15" customFormat="1">
      <c r="A138" s="18">
        <v>386</v>
      </c>
      <c r="B138" s="25">
        <v>-2.1000000000000001E-4</v>
      </c>
      <c r="C138" s="26">
        <v>1.6650000000000002E-2</v>
      </c>
      <c r="D138" s="26">
        <f t="shared" si="36"/>
        <v>1.6695000000000002E-2</v>
      </c>
      <c r="E138" s="26"/>
      <c r="F138" s="26">
        <f t="shared" si="46"/>
        <v>8.4393550000000008E-3</v>
      </c>
      <c r="G138" s="26">
        <f t="shared" si="41"/>
        <v>0.19435834565000004</v>
      </c>
      <c r="H138" s="28">
        <v>1.601E-2</v>
      </c>
      <c r="I138" s="28">
        <f t="shared" si="40"/>
        <v>1.6045E-2</v>
      </c>
      <c r="J138" s="25"/>
      <c r="K138" s="28">
        <f t="shared" si="47"/>
        <v>1.0083975E-2</v>
      </c>
      <c r="L138" s="28">
        <f t="shared" si="48"/>
        <v>0.23223394425000002</v>
      </c>
      <c r="M138" s="29">
        <v>1.141E-2</v>
      </c>
      <c r="N138" s="29">
        <f t="shared" si="38"/>
        <v>1.14E-2</v>
      </c>
      <c r="O138" s="29"/>
      <c r="P138" s="29">
        <f t="shared" si="49"/>
        <v>7.8018749999999998E-3</v>
      </c>
      <c r="Q138" s="29">
        <f t="shared" si="42"/>
        <v>0.17967718125000001</v>
      </c>
      <c r="R138" s="30">
        <v>1.38E-2</v>
      </c>
      <c r="S138" s="30">
        <f t="shared" si="43"/>
        <v>1.3835E-2</v>
      </c>
      <c r="T138" s="30"/>
      <c r="U138" s="30">
        <f t="shared" si="50"/>
        <v>9.826375E-3</v>
      </c>
      <c r="V138" s="30">
        <f t="shared" si="51"/>
        <v>0.22630141625000003</v>
      </c>
      <c r="W138" s="30">
        <v>1.3381000000000001E-2</v>
      </c>
      <c r="X138" s="31">
        <f t="shared" si="44"/>
        <v>1.3416000000000001E-2</v>
      </c>
      <c r="Y138" s="31"/>
      <c r="Z138" s="31">
        <f t="shared" si="52"/>
        <v>9.4417650000000013E-3</v>
      </c>
      <c r="AA138" s="31">
        <f t="shared" si="53"/>
        <v>0.21744384795000005</v>
      </c>
      <c r="AB138" s="25">
        <v>1.3999999999999999E-4</v>
      </c>
      <c r="AC138" s="25">
        <f t="shared" si="45"/>
        <v>-3.500000000000001E-5</v>
      </c>
    </row>
    <row r="139" spans="1:29" s="15" customFormat="1">
      <c r="A139" s="18">
        <v>387</v>
      </c>
      <c r="B139" s="25">
        <v>0</v>
      </c>
      <c r="C139" s="26">
        <v>1.6840000000000001E-2</v>
      </c>
      <c r="D139" s="26">
        <f t="shared" si="36"/>
        <v>1.6805E-2</v>
      </c>
      <c r="E139" s="26"/>
      <c r="F139" s="26">
        <f t="shared" si="46"/>
        <v>8.5493549999999998E-3</v>
      </c>
      <c r="G139" s="26">
        <f t="shared" si="41"/>
        <v>0.19689164565</v>
      </c>
      <c r="H139" s="28">
        <v>1.593E-2</v>
      </c>
      <c r="I139" s="28">
        <f t="shared" si="40"/>
        <v>1.5865000000000001E-2</v>
      </c>
      <c r="J139" s="25"/>
      <c r="K139" s="28">
        <f t="shared" si="47"/>
        <v>9.9039750000000006E-3</v>
      </c>
      <c r="L139" s="28">
        <f t="shared" si="48"/>
        <v>0.22808854425000002</v>
      </c>
      <c r="M139" s="29">
        <v>1.1010000000000001E-2</v>
      </c>
      <c r="N139" s="29">
        <f t="shared" si="38"/>
        <v>1.098E-2</v>
      </c>
      <c r="O139" s="29"/>
      <c r="P139" s="29">
        <f t="shared" si="49"/>
        <v>7.3818749999999995E-3</v>
      </c>
      <c r="Q139" s="29">
        <f t="shared" si="42"/>
        <v>0.17000458125000001</v>
      </c>
      <c r="R139" s="30">
        <v>1.3899999999999999E-2</v>
      </c>
      <c r="S139" s="30">
        <f t="shared" si="43"/>
        <v>1.3834999999999998E-2</v>
      </c>
      <c r="T139" s="30"/>
      <c r="U139" s="30">
        <f t="shared" si="50"/>
        <v>9.8263749999999983E-3</v>
      </c>
      <c r="V139" s="30">
        <f t="shared" si="51"/>
        <v>0.22630141624999997</v>
      </c>
      <c r="W139" s="30">
        <v>1.3141E-2</v>
      </c>
      <c r="X139" s="31">
        <f t="shared" si="44"/>
        <v>1.3075999999999999E-2</v>
      </c>
      <c r="Y139" s="31"/>
      <c r="Z139" s="31">
        <f t="shared" si="52"/>
        <v>9.1017649999999995E-3</v>
      </c>
      <c r="AA139" s="31">
        <f t="shared" si="53"/>
        <v>0.20961364795000001</v>
      </c>
      <c r="AB139" s="25">
        <v>1.2999999999999999E-4</v>
      </c>
      <c r="AC139" s="25">
        <f t="shared" si="45"/>
        <v>6.4999999999999994E-5</v>
      </c>
    </row>
    <row r="140" spans="1:29" s="15" customFormat="1">
      <c r="A140" s="18">
        <v>388</v>
      </c>
      <c r="B140" s="25">
        <v>-9.0000000000000006E-5</v>
      </c>
      <c r="C140" s="26">
        <v>1.6490000000000001E-2</v>
      </c>
      <c r="D140" s="26">
        <f t="shared" si="36"/>
        <v>1.6560000000000002E-2</v>
      </c>
      <c r="E140" s="26"/>
      <c r="F140" s="26">
        <f t="shared" si="46"/>
        <v>8.3043550000000011E-3</v>
      </c>
      <c r="G140" s="26">
        <f t="shared" si="41"/>
        <v>0.19124929565000004</v>
      </c>
      <c r="H140" s="28">
        <v>1.5859999999999999E-2</v>
      </c>
      <c r="I140" s="28">
        <f t="shared" si="40"/>
        <v>1.5870499999999999E-2</v>
      </c>
      <c r="J140" s="25"/>
      <c r="K140" s="28">
        <f t="shared" si="47"/>
        <v>9.9094749999999992E-3</v>
      </c>
      <c r="L140" s="28">
        <f t="shared" si="48"/>
        <v>0.22821520925</v>
      </c>
      <c r="M140" s="29">
        <v>1.1270000000000001E-2</v>
      </c>
      <c r="N140" s="29">
        <f t="shared" si="38"/>
        <v>1.1365E-2</v>
      </c>
      <c r="O140" s="29"/>
      <c r="P140" s="29">
        <f t="shared" si="49"/>
        <v>7.7668749999999995E-3</v>
      </c>
      <c r="Q140" s="29">
        <f t="shared" si="42"/>
        <v>0.17887113125000001</v>
      </c>
      <c r="R140" s="30">
        <v>1.37E-2</v>
      </c>
      <c r="S140" s="30">
        <f t="shared" si="43"/>
        <v>1.37105E-2</v>
      </c>
      <c r="T140" s="30"/>
      <c r="U140" s="30">
        <f t="shared" si="50"/>
        <v>9.7018750000000004E-3</v>
      </c>
      <c r="V140" s="30">
        <f t="shared" si="51"/>
        <v>0.22343418125000003</v>
      </c>
      <c r="W140" s="30">
        <v>1.3150999999999999E-2</v>
      </c>
      <c r="X140" s="31">
        <f t="shared" si="44"/>
        <v>1.31615E-2</v>
      </c>
      <c r="Y140" s="31"/>
      <c r="Z140" s="31">
        <f t="shared" si="52"/>
        <v>9.187265E-3</v>
      </c>
      <c r="AA140" s="31">
        <f t="shared" si="53"/>
        <v>0.21158271295</v>
      </c>
      <c r="AB140" s="25">
        <v>6.8999999999999997E-5</v>
      </c>
      <c r="AC140" s="25">
        <f t="shared" si="45"/>
        <v>-1.0500000000000005E-5</v>
      </c>
    </row>
    <row r="141" spans="1:29" s="15" customFormat="1">
      <c r="A141" s="18">
        <v>389</v>
      </c>
      <c r="B141" s="25">
        <v>1.0000000000000001E-5</v>
      </c>
      <c r="C141" s="26">
        <v>1.66E-2</v>
      </c>
      <c r="D141" s="26">
        <f t="shared" si="36"/>
        <v>1.6594500000000002E-2</v>
      </c>
      <c r="E141" s="26"/>
      <c r="F141" s="26">
        <f t="shared" si="46"/>
        <v>8.3388550000000009E-3</v>
      </c>
      <c r="G141" s="26">
        <f t="shared" si="41"/>
        <v>0.19204383065000002</v>
      </c>
      <c r="H141" s="28">
        <v>1.5440000000000001E-2</v>
      </c>
      <c r="I141" s="28">
        <f t="shared" ref="I141:I172" si="54">H141-AC141</f>
        <v>1.5385000000000001E-2</v>
      </c>
      <c r="J141" s="25"/>
      <c r="K141" s="28">
        <f t="shared" si="47"/>
        <v>9.4239750000000011E-3</v>
      </c>
      <c r="L141" s="28">
        <f t="shared" si="48"/>
        <v>0.21703414425000003</v>
      </c>
      <c r="M141" s="29">
        <v>1.0869999999999999E-2</v>
      </c>
      <c r="N141" s="29">
        <f t="shared" si="38"/>
        <v>1.0935E-2</v>
      </c>
      <c r="O141" s="29"/>
      <c r="P141" s="29">
        <f t="shared" si="49"/>
        <v>7.3368749999999996E-3</v>
      </c>
      <c r="Q141" s="29">
        <f t="shared" si="42"/>
        <v>0.16896823124999999</v>
      </c>
      <c r="R141" s="30">
        <v>1.3520000000000001E-2</v>
      </c>
      <c r="S141" s="30">
        <f t="shared" si="43"/>
        <v>1.3465000000000001E-2</v>
      </c>
      <c r="T141" s="30"/>
      <c r="U141" s="30">
        <f t="shared" si="50"/>
        <v>9.4563750000000012E-3</v>
      </c>
      <c r="V141" s="30">
        <f t="shared" si="51"/>
        <v>0.21778031625000005</v>
      </c>
      <c r="W141" s="30">
        <v>1.2990999999999999E-2</v>
      </c>
      <c r="X141" s="31">
        <f t="shared" si="44"/>
        <v>1.2936E-2</v>
      </c>
      <c r="Y141" s="31"/>
      <c r="Z141" s="31">
        <f t="shared" si="52"/>
        <v>8.961765E-3</v>
      </c>
      <c r="AA141" s="31">
        <f t="shared" si="53"/>
        <v>0.20638944795</v>
      </c>
      <c r="AB141" s="25">
        <v>1E-4</v>
      </c>
      <c r="AC141" s="25">
        <f t="shared" si="45"/>
        <v>5.5000000000000002E-5</v>
      </c>
    </row>
    <row r="142" spans="1:29" s="15" customFormat="1">
      <c r="A142" s="18">
        <v>390</v>
      </c>
      <c r="B142" s="25">
        <v>-2.0000000000000002E-5</v>
      </c>
      <c r="C142" s="26">
        <v>1.6400000000000001E-2</v>
      </c>
      <c r="D142" s="26">
        <f t="shared" ref="D142:D205" si="55">C142-AC159</f>
        <v>1.6465E-2</v>
      </c>
      <c r="E142" s="26"/>
      <c r="F142" s="26">
        <f t="shared" si="46"/>
        <v>8.2093549999999998E-3</v>
      </c>
      <c r="G142" s="26">
        <f t="shared" si="41"/>
        <v>0.18906144564999999</v>
      </c>
      <c r="H142" s="28">
        <v>1.55E-2</v>
      </c>
      <c r="I142" s="28">
        <f t="shared" si="54"/>
        <v>1.5424999999999999E-2</v>
      </c>
      <c r="J142" s="25"/>
      <c r="K142" s="28">
        <f t="shared" si="47"/>
        <v>9.4639749999999995E-3</v>
      </c>
      <c r="L142" s="28">
        <f t="shared" si="48"/>
        <v>0.21795534424999999</v>
      </c>
      <c r="M142" s="29">
        <v>1.111E-2</v>
      </c>
      <c r="N142" s="29">
        <f t="shared" ref="N142:N205" si="56">M142-AC154</f>
        <v>1.1180499999999999E-2</v>
      </c>
      <c r="O142" s="29"/>
      <c r="P142" s="29">
        <f t="shared" si="49"/>
        <v>7.5823749999999988E-3</v>
      </c>
      <c r="Q142" s="29">
        <f t="shared" si="42"/>
        <v>0.17462209624999997</v>
      </c>
      <c r="R142" s="30">
        <v>1.337E-2</v>
      </c>
      <c r="S142" s="30">
        <f t="shared" si="43"/>
        <v>1.3295E-2</v>
      </c>
      <c r="T142" s="30"/>
      <c r="U142" s="30">
        <f t="shared" si="50"/>
        <v>9.2863749999999995E-3</v>
      </c>
      <c r="V142" s="30">
        <f t="shared" si="51"/>
        <v>0.21386521624999999</v>
      </c>
      <c r="W142" s="30">
        <v>1.2931E-2</v>
      </c>
      <c r="X142" s="31">
        <f t="shared" si="44"/>
        <v>1.2855999999999999E-2</v>
      </c>
      <c r="Y142" s="31"/>
      <c r="Z142" s="31">
        <f t="shared" si="52"/>
        <v>8.8817649999999998E-3</v>
      </c>
      <c r="AA142" s="31">
        <f t="shared" si="53"/>
        <v>0.20454704795</v>
      </c>
      <c r="AB142" s="25">
        <v>1.7000000000000001E-4</v>
      </c>
      <c r="AC142" s="25">
        <f t="shared" si="45"/>
        <v>7.5000000000000007E-5</v>
      </c>
    </row>
    <row r="143" spans="1:29" s="15" customFormat="1">
      <c r="A143" s="18">
        <v>391</v>
      </c>
      <c r="B143" s="25">
        <v>-1E-4</v>
      </c>
      <c r="C143" s="26">
        <v>1.6400000000000001E-2</v>
      </c>
      <c r="D143" s="26">
        <f t="shared" si="55"/>
        <v>1.6480000000000002E-2</v>
      </c>
      <c r="E143" s="26"/>
      <c r="F143" s="26">
        <f t="shared" si="46"/>
        <v>8.2243550000000009E-3</v>
      </c>
      <c r="G143" s="26">
        <f t="shared" si="41"/>
        <v>0.18940689565000002</v>
      </c>
      <c r="H143" s="28">
        <v>1.523E-2</v>
      </c>
      <c r="I143" s="28">
        <f t="shared" si="54"/>
        <v>1.5225000000000001E-2</v>
      </c>
      <c r="J143" s="25"/>
      <c r="K143" s="28">
        <f t="shared" si="47"/>
        <v>9.2639750000000007E-3</v>
      </c>
      <c r="L143" s="28">
        <f t="shared" si="48"/>
        <v>0.21334934425000002</v>
      </c>
      <c r="M143" s="29">
        <v>1.074E-2</v>
      </c>
      <c r="N143" s="29">
        <f t="shared" si="56"/>
        <v>1.0784999999999999E-2</v>
      </c>
      <c r="O143" s="29"/>
      <c r="P143" s="29">
        <f t="shared" si="49"/>
        <v>7.1868749999999988E-3</v>
      </c>
      <c r="Q143" s="29">
        <f t="shared" si="42"/>
        <v>0.16551373124999999</v>
      </c>
      <c r="R143" s="30">
        <v>1.3350000000000001E-2</v>
      </c>
      <c r="S143" s="30">
        <f t="shared" si="43"/>
        <v>1.3345000000000001E-2</v>
      </c>
      <c r="T143" s="30"/>
      <c r="U143" s="30">
        <f t="shared" si="50"/>
        <v>9.3363750000000009E-3</v>
      </c>
      <c r="V143" s="30">
        <f t="shared" si="51"/>
        <v>0.21501671625000005</v>
      </c>
      <c r="W143" s="30">
        <v>1.2681E-2</v>
      </c>
      <c r="X143" s="31">
        <f t="shared" si="44"/>
        <v>1.2676E-2</v>
      </c>
      <c r="Y143" s="31"/>
      <c r="Z143" s="31">
        <f t="shared" si="52"/>
        <v>8.7017650000000002E-3</v>
      </c>
      <c r="AA143" s="31">
        <f t="shared" si="53"/>
        <v>0.20040164795000001</v>
      </c>
      <c r="AB143" s="25">
        <v>1.1E-4</v>
      </c>
      <c r="AC143" s="25">
        <f t="shared" si="45"/>
        <v>4.9999999999999996E-6</v>
      </c>
    </row>
    <row r="144" spans="1:29" s="15" customFormat="1">
      <c r="A144" s="18">
        <v>392</v>
      </c>
      <c r="B144" s="25">
        <v>-5.0000000000000002E-5</v>
      </c>
      <c r="C144" s="26">
        <v>1.619E-2</v>
      </c>
      <c r="D144" s="26">
        <f t="shared" si="55"/>
        <v>1.6219999999999998E-2</v>
      </c>
      <c r="E144" s="26"/>
      <c r="F144" s="26">
        <f t="shared" si="46"/>
        <v>7.9643549999999976E-3</v>
      </c>
      <c r="G144" s="26">
        <f t="shared" si="41"/>
        <v>0.18341909564999995</v>
      </c>
      <c r="H144" s="28">
        <v>1.524E-2</v>
      </c>
      <c r="I144" s="28">
        <f t="shared" si="54"/>
        <v>1.519E-2</v>
      </c>
      <c r="J144" s="25"/>
      <c r="K144" s="28">
        <f t="shared" si="47"/>
        <v>9.2289750000000004E-3</v>
      </c>
      <c r="L144" s="28">
        <f t="shared" si="48"/>
        <v>0.21254329425000001</v>
      </c>
      <c r="M144" s="29">
        <v>1.102E-2</v>
      </c>
      <c r="N144" s="29">
        <f t="shared" si="56"/>
        <v>1.0985E-2</v>
      </c>
      <c r="O144" s="29"/>
      <c r="P144" s="29">
        <f t="shared" si="49"/>
        <v>7.3868749999999993E-3</v>
      </c>
      <c r="Q144" s="29">
        <f t="shared" si="42"/>
        <v>0.17011973124999999</v>
      </c>
      <c r="R144" s="30">
        <v>1.311E-2</v>
      </c>
      <c r="S144" s="30">
        <f t="shared" si="43"/>
        <v>1.306E-2</v>
      </c>
      <c r="T144" s="30"/>
      <c r="U144" s="30">
        <f t="shared" si="50"/>
        <v>9.0513750000000004E-3</v>
      </c>
      <c r="V144" s="30">
        <f t="shared" si="51"/>
        <v>0.20845316625000002</v>
      </c>
      <c r="W144" s="30">
        <v>1.2531E-2</v>
      </c>
      <c r="X144" s="31">
        <f t="shared" si="44"/>
        <v>1.2481000000000001E-2</v>
      </c>
      <c r="Y144" s="31"/>
      <c r="Z144" s="31">
        <f t="shared" si="52"/>
        <v>8.5067650000000012E-3</v>
      </c>
      <c r="AA144" s="31">
        <f t="shared" si="53"/>
        <v>0.19591079795000005</v>
      </c>
      <c r="AB144" s="25">
        <v>1.4999999999999999E-4</v>
      </c>
      <c r="AC144" s="25">
        <f t="shared" si="45"/>
        <v>4.9999999999999996E-5</v>
      </c>
    </row>
    <row r="145" spans="1:29" s="15" customFormat="1">
      <c r="A145" s="18">
        <v>393</v>
      </c>
      <c r="B145" s="25">
        <v>-4.0000000000000003E-5</v>
      </c>
      <c r="C145" s="26">
        <v>1.6060000000000001E-2</v>
      </c>
      <c r="D145" s="26">
        <f t="shared" si="55"/>
        <v>1.6080500000000001E-2</v>
      </c>
      <c r="E145" s="26"/>
      <c r="F145" s="26">
        <f t="shared" si="46"/>
        <v>7.8248550000000004E-3</v>
      </c>
      <c r="G145" s="26">
        <f t="shared" si="41"/>
        <v>0.18020641065000001</v>
      </c>
      <c r="H145" s="28">
        <v>1.5100000000000001E-2</v>
      </c>
      <c r="I145" s="28">
        <f t="shared" si="54"/>
        <v>1.506E-2</v>
      </c>
      <c r="J145" s="25"/>
      <c r="K145" s="28">
        <f t="shared" si="47"/>
        <v>9.0989750000000005E-3</v>
      </c>
      <c r="L145" s="28">
        <f t="shared" si="48"/>
        <v>0.20954939425000002</v>
      </c>
      <c r="M145" s="29">
        <v>1.0630000000000001E-2</v>
      </c>
      <c r="N145" s="29">
        <f t="shared" si="56"/>
        <v>1.0700000000000001E-2</v>
      </c>
      <c r="O145" s="29"/>
      <c r="P145" s="29">
        <f t="shared" si="49"/>
        <v>7.1018750000000005E-3</v>
      </c>
      <c r="Q145" s="29">
        <f t="shared" si="42"/>
        <v>0.16355618125000002</v>
      </c>
      <c r="R145" s="30">
        <v>1.312E-2</v>
      </c>
      <c r="S145" s="30">
        <f t="shared" si="43"/>
        <v>1.308E-2</v>
      </c>
      <c r="T145" s="30"/>
      <c r="U145" s="30">
        <f t="shared" si="50"/>
        <v>9.0713749999999996E-3</v>
      </c>
      <c r="V145" s="30">
        <f t="shared" si="51"/>
        <v>0.20891376624999999</v>
      </c>
      <c r="W145" s="30">
        <v>1.2560999999999999E-2</v>
      </c>
      <c r="X145" s="31">
        <f t="shared" si="44"/>
        <v>1.2520999999999999E-2</v>
      </c>
      <c r="Y145" s="31"/>
      <c r="Z145" s="31">
        <f t="shared" si="52"/>
        <v>8.5467649999999996E-3</v>
      </c>
      <c r="AA145" s="31">
        <f t="shared" si="53"/>
        <v>0.19683199795</v>
      </c>
      <c r="AB145" s="25">
        <v>1.2E-4</v>
      </c>
      <c r="AC145" s="25">
        <f t="shared" si="45"/>
        <v>3.9999999999999996E-5</v>
      </c>
    </row>
    <row r="146" spans="1:29" s="15" customFormat="1">
      <c r="A146" s="18">
        <v>394</v>
      </c>
      <c r="B146" s="25">
        <v>-2.3000000000000001E-4</v>
      </c>
      <c r="C146" s="26">
        <v>1.6049999999999998E-2</v>
      </c>
      <c r="D146" s="26">
        <f t="shared" si="55"/>
        <v>1.6118999999999998E-2</v>
      </c>
      <c r="E146" s="26"/>
      <c r="F146" s="26">
        <f t="shared" si="46"/>
        <v>7.8633549999999972E-3</v>
      </c>
      <c r="G146" s="26">
        <f t="shared" si="41"/>
        <v>0.18109306564999994</v>
      </c>
      <c r="H146" s="28">
        <v>1.5219999999999999E-2</v>
      </c>
      <c r="I146" s="28">
        <f t="shared" si="54"/>
        <v>1.5264999999999999E-2</v>
      </c>
      <c r="J146" s="25"/>
      <c r="K146" s="28">
        <f t="shared" si="47"/>
        <v>9.3039749999999991E-3</v>
      </c>
      <c r="L146" s="28">
        <f t="shared" si="48"/>
        <v>0.21427054425</v>
      </c>
      <c r="M146" s="29">
        <v>1.082E-2</v>
      </c>
      <c r="N146" s="29">
        <f t="shared" si="56"/>
        <v>1.0814499999999999E-2</v>
      </c>
      <c r="O146" s="29"/>
      <c r="P146" s="29">
        <f t="shared" si="49"/>
        <v>7.2163749999999988E-3</v>
      </c>
      <c r="Q146" s="29">
        <f t="shared" si="42"/>
        <v>0.16619311624999999</v>
      </c>
      <c r="R146" s="30">
        <v>1.2959999999999999E-2</v>
      </c>
      <c r="S146" s="30">
        <f t="shared" si="43"/>
        <v>1.3004999999999999E-2</v>
      </c>
      <c r="T146" s="30"/>
      <c r="U146" s="30">
        <f t="shared" si="50"/>
        <v>8.9963749999999992E-3</v>
      </c>
      <c r="V146" s="30">
        <f t="shared" si="51"/>
        <v>0.20718651624999998</v>
      </c>
      <c r="W146" s="30">
        <v>1.2390999999999999E-2</v>
      </c>
      <c r="X146" s="31">
        <f t="shared" si="44"/>
        <v>1.2435999999999999E-2</v>
      </c>
      <c r="Y146" s="31"/>
      <c r="Z146" s="31">
        <f t="shared" si="52"/>
        <v>8.4617649999999996E-3</v>
      </c>
      <c r="AA146" s="31">
        <f t="shared" si="53"/>
        <v>0.19487444795</v>
      </c>
      <c r="AB146" s="25">
        <v>1.3999999999999999E-4</v>
      </c>
      <c r="AC146" s="25">
        <f t="shared" si="45"/>
        <v>-4.500000000000001E-5</v>
      </c>
    </row>
    <row r="147" spans="1:29" s="15" customFormat="1">
      <c r="A147" s="18">
        <v>395</v>
      </c>
      <c r="B147" s="25">
        <v>-3.0000000000000001E-5</v>
      </c>
      <c r="C147" s="26">
        <v>1.6060000000000001E-2</v>
      </c>
      <c r="D147" s="26">
        <f t="shared" si="55"/>
        <v>1.6115000000000001E-2</v>
      </c>
      <c r="E147" s="26"/>
      <c r="F147" s="26">
        <f t="shared" si="46"/>
        <v>7.8593550000000002E-3</v>
      </c>
      <c r="G147" s="26">
        <f t="shared" si="41"/>
        <v>0.18100094565000002</v>
      </c>
      <c r="H147" s="28">
        <v>1.4829999999999999E-2</v>
      </c>
      <c r="I147" s="28">
        <f t="shared" si="54"/>
        <v>1.4825E-2</v>
      </c>
      <c r="J147" s="25"/>
      <c r="K147" s="28">
        <f t="shared" si="47"/>
        <v>8.8639749999999996E-3</v>
      </c>
      <c r="L147" s="28">
        <f t="shared" si="48"/>
        <v>0.20413734424999999</v>
      </c>
      <c r="M147" s="29">
        <v>1.0359999999999999E-2</v>
      </c>
      <c r="N147" s="29">
        <f t="shared" si="56"/>
        <v>1.0425E-2</v>
      </c>
      <c r="O147" s="29"/>
      <c r="P147" s="29">
        <f t="shared" si="49"/>
        <v>6.8268749999999996E-3</v>
      </c>
      <c r="Q147" s="29">
        <f t="shared" si="42"/>
        <v>0.15722293125</v>
      </c>
      <c r="R147" s="30">
        <v>1.29E-2</v>
      </c>
      <c r="S147" s="30">
        <f t="shared" si="43"/>
        <v>1.2895E-2</v>
      </c>
      <c r="T147" s="30"/>
      <c r="U147" s="30">
        <f t="shared" si="50"/>
        <v>8.8863750000000002E-3</v>
      </c>
      <c r="V147" s="30">
        <f t="shared" si="51"/>
        <v>0.20465321625000002</v>
      </c>
      <c r="W147" s="30">
        <v>1.2401000000000001E-2</v>
      </c>
      <c r="X147" s="31">
        <f t="shared" si="44"/>
        <v>1.2396000000000001E-2</v>
      </c>
      <c r="Y147" s="31"/>
      <c r="Z147" s="31">
        <f t="shared" si="52"/>
        <v>8.4217650000000012E-3</v>
      </c>
      <c r="AA147" s="31">
        <f t="shared" si="53"/>
        <v>0.19395324795000005</v>
      </c>
      <c r="AB147" s="25">
        <v>4.0000000000000003E-5</v>
      </c>
      <c r="AC147" s="25">
        <f t="shared" si="45"/>
        <v>5.0000000000000013E-6</v>
      </c>
    </row>
    <row r="148" spans="1:29" s="15" customFormat="1">
      <c r="A148" s="18">
        <v>396</v>
      </c>
      <c r="B148" s="25">
        <v>3.0000000000000001E-5</v>
      </c>
      <c r="C148" s="26">
        <v>1.5820000000000001E-2</v>
      </c>
      <c r="D148" s="26">
        <f t="shared" si="55"/>
        <v>1.58745E-2</v>
      </c>
      <c r="E148" s="26"/>
      <c r="F148" s="26">
        <f t="shared" si="46"/>
        <v>7.618854999999999E-3</v>
      </c>
      <c r="G148" s="26">
        <f t="shared" si="41"/>
        <v>0.17546223065</v>
      </c>
      <c r="H148" s="28">
        <v>1.486E-2</v>
      </c>
      <c r="I148" s="28">
        <f t="shared" si="54"/>
        <v>1.4760000000000001E-2</v>
      </c>
      <c r="J148" s="25"/>
      <c r="K148" s="28">
        <f t="shared" si="47"/>
        <v>8.7989750000000005E-3</v>
      </c>
      <c r="L148" s="28">
        <f t="shared" si="48"/>
        <v>0.20264039425000002</v>
      </c>
      <c r="M148" s="29">
        <v>1.064E-2</v>
      </c>
      <c r="N148" s="29">
        <f t="shared" si="56"/>
        <v>1.072E-2</v>
      </c>
      <c r="O148" s="29"/>
      <c r="P148" s="29">
        <f t="shared" si="49"/>
        <v>7.1218749999999997E-3</v>
      </c>
      <c r="Q148" s="29">
        <f t="shared" si="42"/>
        <v>0.16401678124999999</v>
      </c>
      <c r="R148" s="30">
        <v>1.265E-2</v>
      </c>
      <c r="S148" s="30">
        <f t="shared" si="43"/>
        <v>1.255E-2</v>
      </c>
      <c r="T148" s="30"/>
      <c r="U148" s="30">
        <f t="shared" si="50"/>
        <v>8.5413750000000004E-3</v>
      </c>
      <c r="V148" s="30">
        <f t="shared" si="51"/>
        <v>0.19670786625000003</v>
      </c>
      <c r="W148" s="30">
        <v>1.2151E-2</v>
      </c>
      <c r="X148" s="31">
        <f t="shared" si="44"/>
        <v>1.2051000000000001E-2</v>
      </c>
      <c r="Y148" s="31"/>
      <c r="Z148" s="31">
        <f t="shared" si="52"/>
        <v>8.0767650000000014E-3</v>
      </c>
      <c r="AA148" s="31">
        <f t="shared" si="53"/>
        <v>0.18600789795000003</v>
      </c>
      <c r="AB148" s="25">
        <v>1.7000000000000001E-4</v>
      </c>
      <c r="AC148" s="25">
        <f t="shared" si="45"/>
        <v>1E-4</v>
      </c>
    </row>
    <row r="149" spans="1:29" s="15" customFormat="1">
      <c r="A149" s="18">
        <v>397</v>
      </c>
      <c r="B149" s="25">
        <v>-2.4000000000000001E-4</v>
      </c>
      <c r="C149" s="26">
        <v>1.5709999999999998E-2</v>
      </c>
      <c r="D149" s="26">
        <f t="shared" si="55"/>
        <v>1.5715E-2</v>
      </c>
      <c r="E149" s="26"/>
      <c r="F149" s="26">
        <f t="shared" si="46"/>
        <v>7.4593549999999991E-3</v>
      </c>
      <c r="G149" s="26">
        <f t="shared" si="41"/>
        <v>0.17178894565</v>
      </c>
      <c r="H149" s="28">
        <v>1.4489999999999999E-2</v>
      </c>
      <c r="I149" s="28">
        <f t="shared" si="54"/>
        <v>1.4555E-2</v>
      </c>
      <c r="J149" s="25"/>
      <c r="K149" s="28">
        <f t="shared" si="47"/>
        <v>8.5939750000000002E-3</v>
      </c>
      <c r="L149" s="28">
        <f t="shared" si="48"/>
        <v>0.19791924425000001</v>
      </c>
      <c r="M149" s="29">
        <v>1.013E-2</v>
      </c>
      <c r="N149" s="29">
        <f t="shared" si="56"/>
        <v>1.0160000000000001E-2</v>
      </c>
      <c r="O149" s="29"/>
      <c r="P149" s="29">
        <f t="shared" si="49"/>
        <v>6.561875E-3</v>
      </c>
      <c r="Q149" s="29">
        <f t="shared" si="42"/>
        <v>0.15111998125000001</v>
      </c>
      <c r="R149" s="30">
        <v>1.2500000000000001E-2</v>
      </c>
      <c r="S149" s="30">
        <f t="shared" si="43"/>
        <v>1.2565000000000002E-2</v>
      </c>
      <c r="T149" s="30"/>
      <c r="U149" s="30">
        <f t="shared" si="50"/>
        <v>8.5563750000000015E-3</v>
      </c>
      <c r="V149" s="30">
        <f t="shared" si="51"/>
        <v>0.19705331625000005</v>
      </c>
      <c r="W149" s="30">
        <v>1.2291E-2</v>
      </c>
      <c r="X149" s="31">
        <f t="shared" si="44"/>
        <v>1.2356000000000001E-2</v>
      </c>
      <c r="Y149" s="31"/>
      <c r="Z149" s="31">
        <f t="shared" si="52"/>
        <v>8.3817650000000011E-3</v>
      </c>
      <c r="AA149" s="31">
        <f t="shared" si="53"/>
        <v>0.19303204795000004</v>
      </c>
      <c r="AB149" s="25">
        <v>1.1E-4</v>
      </c>
      <c r="AC149" s="25">
        <f t="shared" si="45"/>
        <v>-6.5000000000000008E-5</v>
      </c>
    </row>
    <row r="150" spans="1:29" s="15" customFormat="1">
      <c r="A150" s="18">
        <v>398</v>
      </c>
      <c r="B150" s="25">
        <v>-1.2E-4</v>
      </c>
      <c r="C150" s="26">
        <v>1.566E-2</v>
      </c>
      <c r="D150" s="26">
        <f t="shared" si="55"/>
        <v>1.5695000000000001E-2</v>
      </c>
      <c r="E150" s="26"/>
      <c r="F150" s="26">
        <f t="shared" si="46"/>
        <v>7.4393549999999999E-3</v>
      </c>
      <c r="G150" s="26">
        <f t="shared" si="41"/>
        <v>0.17132834565000002</v>
      </c>
      <c r="H150" s="28">
        <v>1.4619999999999999E-2</v>
      </c>
      <c r="I150" s="28">
        <f t="shared" si="54"/>
        <v>1.461E-2</v>
      </c>
      <c r="J150" s="25"/>
      <c r="K150" s="28">
        <f t="shared" si="47"/>
        <v>8.6489749999999997E-3</v>
      </c>
      <c r="L150" s="28">
        <f t="shared" si="48"/>
        <v>0.19918589425</v>
      </c>
      <c r="M150" s="29">
        <v>1.048E-2</v>
      </c>
      <c r="N150" s="29">
        <f t="shared" si="56"/>
        <v>1.0500499999999999E-2</v>
      </c>
      <c r="O150" s="29"/>
      <c r="P150" s="29">
        <f t="shared" si="49"/>
        <v>6.9023749999999988E-3</v>
      </c>
      <c r="Q150" s="29">
        <f t="shared" si="42"/>
        <v>0.15896169624999998</v>
      </c>
      <c r="R150" s="30">
        <v>1.2529999999999999E-2</v>
      </c>
      <c r="S150" s="30">
        <f t="shared" si="43"/>
        <v>1.252E-2</v>
      </c>
      <c r="T150" s="30"/>
      <c r="U150" s="30">
        <f t="shared" si="50"/>
        <v>8.5113749999999998E-3</v>
      </c>
      <c r="V150" s="30">
        <f t="shared" si="51"/>
        <v>0.19601696625000001</v>
      </c>
      <c r="W150" s="30">
        <v>1.1981E-2</v>
      </c>
      <c r="X150" s="31">
        <f t="shared" si="44"/>
        <v>1.1971000000000001E-2</v>
      </c>
      <c r="Y150" s="31"/>
      <c r="Z150" s="31">
        <f t="shared" si="52"/>
        <v>7.9967650000000012E-3</v>
      </c>
      <c r="AA150" s="31">
        <f t="shared" si="53"/>
        <v>0.18416549795000003</v>
      </c>
      <c r="AB150" s="25">
        <v>1.3999999999999999E-4</v>
      </c>
      <c r="AC150" s="25">
        <f t="shared" si="45"/>
        <v>9.9999999999999923E-6</v>
      </c>
    </row>
    <row r="151" spans="1:29" s="15" customFormat="1">
      <c r="A151" s="18">
        <v>399</v>
      </c>
      <c r="B151" s="25">
        <v>1.0000000000000001E-5</v>
      </c>
      <c r="C151" s="26">
        <v>1.5650000000000001E-2</v>
      </c>
      <c r="D151" s="26">
        <f t="shared" si="55"/>
        <v>1.5715E-2</v>
      </c>
      <c r="E151" s="26"/>
      <c r="F151" s="26">
        <f t="shared" si="46"/>
        <v>7.4593549999999991E-3</v>
      </c>
      <c r="G151" s="26">
        <f t="shared" si="41"/>
        <v>0.17178894565</v>
      </c>
      <c r="H151" s="28">
        <v>1.4319999999999999E-2</v>
      </c>
      <c r="I151" s="28">
        <f t="shared" si="54"/>
        <v>1.4289999999999999E-2</v>
      </c>
      <c r="J151" s="25"/>
      <c r="K151" s="28">
        <f t="shared" si="47"/>
        <v>8.3289749999999989E-3</v>
      </c>
      <c r="L151" s="28">
        <f t="shared" si="48"/>
        <v>0.19181629424999999</v>
      </c>
      <c r="M151" s="29">
        <v>1.0030000000000001E-2</v>
      </c>
      <c r="N151" s="29">
        <f t="shared" si="56"/>
        <v>1.0099E-2</v>
      </c>
      <c r="O151" s="29"/>
      <c r="P151" s="29">
        <f t="shared" si="49"/>
        <v>6.5008749999999997E-3</v>
      </c>
      <c r="Q151" s="29">
        <f t="shared" si="42"/>
        <v>0.14971515125000001</v>
      </c>
      <c r="R151" s="30">
        <v>1.2359999999999999E-2</v>
      </c>
      <c r="S151" s="30">
        <f t="shared" si="43"/>
        <v>1.2329999999999999E-2</v>
      </c>
      <c r="T151" s="30"/>
      <c r="U151" s="30">
        <f t="shared" si="50"/>
        <v>8.3213749999999989E-3</v>
      </c>
      <c r="V151" s="30">
        <f t="shared" si="51"/>
        <v>0.19164126625</v>
      </c>
      <c r="W151" s="30">
        <v>1.2191E-2</v>
      </c>
      <c r="X151" s="31">
        <f t="shared" si="44"/>
        <v>1.2161E-2</v>
      </c>
      <c r="Y151" s="31"/>
      <c r="Z151" s="31">
        <f t="shared" si="52"/>
        <v>8.1867650000000004E-3</v>
      </c>
      <c r="AA151" s="31">
        <f t="shared" si="53"/>
        <v>0.18854119795000002</v>
      </c>
      <c r="AB151" s="25">
        <v>5.0000000000000002E-5</v>
      </c>
      <c r="AC151" s="25">
        <f t="shared" si="45"/>
        <v>3.0000000000000001E-5</v>
      </c>
    </row>
    <row r="152" spans="1:29" s="15" customFormat="1">
      <c r="A152" s="18">
        <v>400</v>
      </c>
      <c r="B152" s="25">
        <v>-2.2000000000000001E-4</v>
      </c>
      <c r="C152" s="26">
        <v>1.5480000000000001E-2</v>
      </c>
      <c r="D152" s="26">
        <f t="shared" si="55"/>
        <v>1.5515000000000001E-2</v>
      </c>
      <c r="E152" s="26"/>
      <c r="F152" s="26">
        <f t="shared" si="46"/>
        <v>7.2593550000000003E-3</v>
      </c>
      <c r="G152" s="26">
        <f t="shared" si="41"/>
        <v>0.16718294565000003</v>
      </c>
      <c r="H152" s="28">
        <v>1.453E-2</v>
      </c>
      <c r="I152" s="28">
        <f t="shared" si="54"/>
        <v>1.4624999999999999E-2</v>
      </c>
      <c r="J152" s="25"/>
      <c r="K152" s="28">
        <f t="shared" si="47"/>
        <v>8.6639749999999991E-3</v>
      </c>
      <c r="L152" s="28">
        <f t="shared" si="48"/>
        <v>0.19953134424999999</v>
      </c>
      <c r="M152" s="29">
        <v>1.013E-2</v>
      </c>
      <c r="N152" s="29">
        <f t="shared" si="56"/>
        <v>1.0185E-2</v>
      </c>
      <c r="O152" s="29"/>
      <c r="P152" s="29">
        <f t="shared" si="49"/>
        <v>6.586874999999999E-3</v>
      </c>
      <c r="Q152" s="29">
        <f t="shared" si="42"/>
        <v>0.15169573124999999</v>
      </c>
      <c r="R152" s="30">
        <v>1.2370000000000001E-2</v>
      </c>
      <c r="S152" s="30">
        <f t="shared" si="43"/>
        <v>1.2465E-2</v>
      </c>
      <c r="T152" s="30"/>
      <c r="U152" s="30">
        <f t="shared" si="50"/>
        <v>8.4563750000000003E-3</v>
      </c>
      <c r="V152" s="30">
        <f t="shared" si="51"/>
        <v>0.19475031625000003</v>
      </c>
      <c r="W152" s="30">
        <v>1.1741E-2</v>
      </c>
      <c r="X152" s="31">
        <f t="shared" si="44"/>
        <v>1.1835999999999999E-2</v>
      </c>
      <c r="Y152" s="31"/>
      <c r="Z152" s="31">
        <f t="shared" si="52"/>
        <v>7.8617649999999997E-3</v>
      </c>
      <c r="AA152" s="31">
        <f t="shared" si="53"/>
        <v>0.18105644795</v>
      </c>
      <c r="AB152" s="25">
        <v>3.0000000000000001E-5</v>
      </c>
      <c r="AC152" s="25">
        <f t="shared" si="45"/>
        <v>-9.5000000000000005E-5</v>
      </c>
    </row>
    <row r="153" spans="1:29" s="15" customFormat="1">
      <c r="A153" s="18">
        <v>401</v>
      </c>
      <c r="B153" s="25">
        <v>-1.2E-4</v>
      </c>
      <c r="C153" s="26">
        <v>1.5429999999999999E-2</v>
      </c>
      <c r="D153" s="26">
        <f t="shared" si="55"/>
        <v>1.5554999999999999E-2</v>
      </c>
      <c r="E153" s="26"/>
      <c r="F153" s="26">
        <f t="shared" si="46"/>
        <v>7.2993549999999987E-3</v>
      </c>
      <c r="G153" s="26">
        <f t="shared" si="41"/>
        <v>0.16810414564999998</v>
      </c>
      <c r="H153" s="28">
        <v>1.4080000000000001E-2</v>
      </c>
      <c r="I153" s="28">
        <f t="shared" si="54"/>
        <v>1.4145000000000001E-2</v>
      </c>
      <c r="J153" s="25"/>
      <c r="K153" s="28">
        <f t="shared" si="47"/>
        <v>8.1839750000000013E-3</v>
      </c>
      <c r="L153" s="28">
        <f t="shared" si="48"/>
        <v>0.18847694425000003</v>
      </c>
      <c r="M153" s="29">
        <v>9.809E-3</v>
      </c>
      <c r="N153" s="29">
        <f t="shared" si="56"/>
        <v>9.8635000000000007E-3</v>
      </c>
      <c r="O153" s="29"/>
      <c r="P153" s="29">
        <f t="shared" si="49"/>
        <v>6.2653750000000001E-3</v>
      </c>
      <c r="Q153" s="29">
        <f t="shared" si="42"/>
        <v>0.14429158625000002</v>
      </c>
      <c r="R153" s="30">
        <v>1.2120000000000001E-2</v>
      </c>
      <c r="S153" s="30">
        <f t="shared" si="43"/>
        <v>1.2185000000000001E-2</v>
      </c>
      <c r="T153" s="30"/>
      <c r="U153" s="30">
        <f t="shared" si="50"/>
        <v>8.1763750000000014E-3</v>
      </c>
      <c r="V153" s="30">
        <f t="shared" si="51"/>
        <v>0.18830191625000003</v>
      </c>
      <c r="W153" s="30">
        <v>1.1901E-2</v>
      </c>
      <c r="X153" s="31">
        <f t="shared" si="44"/>
        <v>1.1966000000000001E-2</v>
      </c>
      <c r="Y153" s="31"/>
      <c r="Z153" s="31">
        <f t="shared" si="52"/>
        <v>7.9917650000000014E-3</v>
      </c>
      <c r="AA153" s="31">
        <f t="shared" si="53"/>
        <v>0.18405034795000005</v>
      </c>
      <c r="AB153" s="25">
        <v>-1.0000000000000001E-5</v>
      </c>
      <c r="AC153" s="25">
        <f t="shared" si="45"/>
        <v>-6.5000000000000008E-5</v>
      </c>
    </row>
    <row r="154" spans="1:29" s="15" customFormat="1">
      <c r="A154" s="18">
        <v>402</v>
      </c>
      <c r="B154" s="25">
        <v>-2.1000000000000001E-4</v>
      </c>
      <c r="C154" s="26">
        <v>1.5310000000000001E-2</v>
      </c>
      <c r="D154" s="26">
        <f t="shared" si="55"/>
        <v>1.533E-2</v>
      </c>
      <c r="E154" s="26"/>
      <c r="F154" s="26">
        <f t="shared" si="46"/>
        <v>7.0743549999999992E-3</v>
      </c>
      <c r="G154" s="26">
        <f t="shared" si="41"/>
        <v>0.16292239565</v>
      </c>
      <c r="H154" s="28">
        <v>1.439E-2</v>
      </c>
      <c r="I154" s="28">
        <f t="shared" si="54"/>
        <v>1.4460499999999999E-2</v>
      </c>
      <c r="J154" s="25"/>
      <c r="K154" s="28">
        <f t="shared" si="47"/>
        <v>8.4994749999999994E-3</v>
      </c>
      <c r="L154" s="28">
        <f t="shared" si="48"/>
        <v>0.19574290924999999</v>
      </c>
      <c r="M154" s="29">
        <v>9.8890000000000002E-3</v>
      </c>
      <c r="N154" s="29">
        <f t="shared" si="56"/>
        <v>9.894E-3</v>
      </c>
      <c r="O154" s="29"/>
      <c r="P154" s="29">
        <f t="shared" si="49"/>
        <v>6.2958749999999994E-3</v>
      </c>
      <c r="Q154" s="29">
        <f t="shared" si="42"/>
        <v>0.14499400125</v>
      </c>
      <c r="R154" s="30">
        <v>1.226E-2</v>
      </c>
      <c r="S154" s="30">
        <f t="shared" si="43"/>
        <v>1.2330499999999999E-2</v>
      </c>
      <c r="T154" s="30"/>
      <c r="U154" s="30">
        <f t="shared" si="50"/>
        <v>8.3218749999999994E-3</v>
      </c>
      <c r="V154" s="30">
        <f t="shared" si="51"/>
        <v>0.19165278124999999</v>
      </c>
      <c r="W154" s="30">
        <v>1.1571E-2</v>
      </c>
      <c r="X154" s="31">
        <f t="shared" si="44"/>
        <v>1.1641499999999999E-2</v>
      </c>
      <c r="Y154" s="31"/>
      <c r="Z154" s="31">
        <f t="shared" si="52"/>
        <v>7.6672649999999995E-3</v>
      </c>
      <c r="AA154" s="31">
        <f t="shared" si="53"/>
        <v>0.17657711295</v>
      </c>
      <c r="AB154" s="25">
        <v>6.8999999999999997E-5</v>
      </c>
      <c r="AC154" s="25">
        <f t="shared" si="45"/>
        <v>-7.0500000000000006E-5</v>
      </c>
    </row>
    <row r="155" spans="1:29" s="15" customFormat="1">
      <c r="A155" s="18">
        <v>403</v>
      </c>
      <c r="B155" s="25">
        <v>-1E-4</v>
      </c>
      <c r="C155" s="26">
        <v>1.5270000000000001E-2</v>
      </c>
      <c r="D155" s="26">
        <f t="shared" si="55"/>
        <v>1.5325E-2</v>
      </c>
      <c r="E155" s="26"/>
      <c r="F155" s="26">
        <f t="shared" si="46"/>
        <v>7.0693549999999994E-3</v>
      </c>
      <c r="G155" s="26">
        <f t="shared" si="41"/>
        <v>0.16280724564999999</v>
      </c>
      <c r="H155" s="28">
        <v>1.389E-2</v>
      </c>
      <c r="I155" s="28">
        <f t="shared" si="54"/>
        <v>1.3934999999999999E-2</v>
      </c>
      <c r="J155" s="25"/>
      <c r="K155" s="28">
        <f t="shared" si="47"/>
        <v>7.9739749999999995E-3</v>
      </c>
      <c r="L155" s="28">
        <f t="shared" si="48"/>
        <v>0.18364064424999998</v>
      </c>
      <c r="M155" s="29">
        <v>9.7099999999999999E-3</v>
      </c>
      <c r="N155" s="29">
        <f t="shared" si="56"/>
        <v>9.7450000000000002E-3</v>
      </c>
      <c r="O155" s="29"/>
      <c r="P155" s="29">
        <f t="shared" si="49"/>
        <v>6.1468749999999996E-3</v>
      </c>
      <c r="Q155" s="29">
        <f t="shared" si="42"/>
        <v>0.14156253124999998</v>
      </c>
      <c r="R155" s="30">
        <v>1.1950000000000001E-2</v>
      </c>
      <c r="S155" s="30">
        <f t="shared" si="43"/>
        <v>1.1995E-2</v>
      </c>
      <c r="T155" s="30"/>
      <c r="U155" s="30">
        <f t="shared" si="50"/>
        <v>7.9863750000000004E-3</v>
      </c>
      <c r="V155" s="30">
        <f t="shared" si="51"/>
        <v>0.18392621625000002</v>
      </c>
      <c r="W155" s="30">
        <v>1.1591000000000001E-2</v>
      </c>
      <c r="X155" s="31">
        <f t="shared" si="44"/>
        <v>1.1636000000000001E-2</v>
      </c>
      <c r="Y155" s="31"/>
      <c r="Z155" s="31">
        <f t="shared" si="52"/>
        <v>7.6617650000000009E-3</v>
      </c>
      <c r="AA155" s="31">
        <f t="shared" si="53"/>
        <v>0.17645044795000003</v>
      </c>
      <c r="AB155" s="25">
        <v>1.0000000000000001E-5</v>
      </c>
      <c r="AC155" s="25">
        <f t="shared" si="45"/>
        <v>-4.5000000000000003E-5</v>
      </c>
    </row>
    <row r="156" spans="1:29" s="15" customFormat="1">
      <c r="A156" s="18">
        <v>404</v>
      </c>
      <c r="B156" s="25">
        <v>-1.0000000000000001E-5</v>
      </c>
      <c r="C156" s="26">
        <v>1.516E-2</v>
      </c>
      <c r="D156" s="26">
        <f t="shared" si="55"/>
        <v>1.5195E-2</v>
      </c>
      <c r="E156" s="26"/>
      <c r="F156" s="26">
        <f t="shared" si="46"/>
        <v>6.9393549999999995E-3</v>
      </c>
      <c r="G156" s="26">
        <f t="shared" si="41"/>
        <v>0.15981334564999999</v>
      </c>
      <c r="H156" s="28">
        <v>1.4239999999999999E-2</v>
      </c>
      <c r="I156" s="28">
        <f t="shared" si="54"/>
        <v>1.4204999999999999E-2</v>
      </c>
      <c r="J156" s="25"/>
      <c r="K156" s="28">
        <f t="shared" si="47"/>
        <v>8.2439749999999989E-3</v>
      </c>
      <c r="L156" s="28">
        <f t="shared" si="48"/>
        <v>0.18985874424999999</v>
      </c>
      <c r="M156" s="29">
        <v>9.6900000000000007E-3</v>
      </c>
      <c r="N156" s="29">
        <f t="shared" si="56"/>
        <v>9.7550000000000015E-3</v>
      </c>
      <c r="O156" s="29"/>
      <c r="P156" s="29">
        <f t="shared" si="49"/>
        <v>6.1568750000000009E-3</v>
      </c>
      <c r="Q156" s="29">
        <f t="shared" si="42"/>
        <v>0.14179283125000003</v>
      </c>
      <c r="R156" s="30">
        <v>1.2160000000000001E-2</v>
      </c>
      <c r="S156" s="30">
        <f t="shared" si="43"/>
        <v>1.2125E-2</v>
      </c>
      <c r="T156" s="30"/>
      <c r="U156" s="30">
        <f t="shared" si="50"/>
        <v>8.1163750000000003E-3</v>
      </c>
      <c r="V156" s="30">
        <f t="shared" si="51"/>
        <v>0.18692011625000002</v>
      </c>
      <c r="W156" s="30">
        <v>1.1391E-2</v>
      </c>
      <c r="X156" s="31">
        <f t="shared" si="44"/>
        <v>1.1356E-2</v>
      </c>
      <c r="Y156" s="31"/>
      <c r="Z156" s="31">
        <f t="shared" si="52"/>
        <v>7.3817650000000002E-3</v>
      </c>
      <c r="AA156" s="31">
        <f t="shared" si="53"/>
        <v>0.17000204795000001</v>
      </c>
      <c r="AB156" s="25">
        <v>8.0000000000000007E-5</v>
      </c>
      <c r="AC156" s="25">
        <f t="shared" si="45"/>
        <v>3.5000000000000004E-5</v>
      </c>
    </row>
    <row r="157" spans="1:29" s="15" customFormat="1">
      <c r="A157" s="18">
        <v>405</v>
      </c>
      <c r="B157" s="25">
        <v>-1.6000000000000001E-4</v>
      </c>
      <c r="C157" s="26">
        <v>1.498E-2</v>
      </c>
      <c r="D157" s="26">
        <f t="shared" si="55"/>
        <v>1.50245E-2</v>
      </c>
      <c r="E157" s="26"/>
      <c r="F157" s="26">
        <f t="shared" si="46"/>
        <v>6.768854999999999E-3</v>
      </c>
      <c r="G157" s="26">
        <f t="shared" si="41"/>
        <v>0.15588673064999997</v>
      </c>
      <c r="H157" s="28">
        <v>1.3679999999999999E-2</v>
      </c>
      <c r="I157" s="28">
        <f t="shared" si="54"/>
        <v>1.375E-2</v>
      </c>
      <c r="J157" s="25"/>
      <c r="K157" s="28">
        <f t="shared" si="47"/>
        <v>7.7889750000000001E-3</v>
      </c>
      <c r="L157" s="28">
        <f t="shared" si="48"/>
        <v>0.17938009425000001</v>
      </c>
      <c r="M157" s="29">
        <v>9.469E-3</v>
      </c>
      <c r="N157" s="29">
        <f t="shared" si="56"/>
        <v>9.5040000000000003E-3</v>
      </c>
      <c r="O157" s="29"/>
      <c r="P157" s="29">
        <f t="shared" si="49"/>
        <v>5.9058749999999997E-3</v>
      </c>
      <c r="Q157" s="29">
        <f t="shared" si="42"/>
        <v>0.13601230125</v>
      </c>
      <c r="R157" s="30">
        <v>1.171E-2</v>
      </c>
      <c r="S157" s="30">
        <f t="shared" si="43"/>
        <v>1.1780000000000001E-2</v>
      </c>
      <c r="T157" s="30"/>
      <c r="U157" s="30">
        <f t="shared" si="50"/>
        <v>7.7713750000000005E-3</v>
      </c>
      <c r="V157" s="30">
        <f t="shared" si="51"/>
        <v>0.17897476625000003</v>
      </c>
      <c r="W157" s="30">
        <v>1.1391E-2</v>
      </c>
      <c r="X157" s="31">
        <f t="shared" si="44"/>
        <v>1.1461000000000001E-2</v>
      </c>
      <c r="Y157" s="31"/>
      <c r="Z157" s="31">
        <f t="shared" si="52"/>
        <v>7.4867650000000011E-3</v>
      </c>
      <c r="AA157" s="31">
        <f t="shared" si="53"/>
        <v>0.17242019795000005</v>
      </c>
      <c r="AB157" s="25">
        <v>2.0000000000000002E-5</v>
      </c>
      <c r="AC157" s="25">
        <f t="shared" si="45"/>
        <v>-7.0000000000000007E-5</v>
      </c>
    </row>
    <row r="158" spans="1:29" s="15" customFormat="1">
      <c r="A158" s="18">
        <v>406</v>
      </c>
      <c r="B158" s="25">
        <v>-6.8999999999999997E-5</v>
      </c>
      <c r="C158" s="26">
        <v>1.503E-2</v>
      </c>
      <c r="D158" s="26">
        <f t="shared" si="55"/>
        <v>1.507E-2</v>
      </c>
      <c r="E158" s="26"/>
      <c r="F158" s="26">
        <f t="shared" si="46"/>
        <v>6.8143549999999994E-3</v>
      </c>
      <c r="G158" s="26">
        <f t="shared" si="41"/>
        <v>0.15693459564999998</v>
      </c>
      <c r="H158" s="28">
        <v>1.3979999999999999E-2</v>
      </c>
      <c r="I158" s="28">
        <f t="shared" si="54"/>
        <v>1.3974499999999999E-2</v>
      </c>
      <c r="J158" s="25"/>
      <c r="K158" s="28">
        <f t="shared" si="47"/>
        <v>8.0134749999999991E-3</v>
      </c>
      <c r="L158" s="28">
        <f t="shared" si="48"/>
        <v>0.18455032924999998</v>
      </c>
      <c r="M158" s="29">
        <v>9.6100000000000005E-3</v>
      </c>
      <c r="N158" s="29">
        <f t="shared" si="56"/>
        <v>9.7350000000000006E-3</v>
      </c>
      <c r="O158" s="29"/>
      <c r="P158" s="29">
        <f t="shared" si="49"/>
        <v>6.136875E-3</v>
      </c>
      <c r="Q158" s="29">
        <f t="shared" si="42"/>
        <v>0.14133223125</v>
      </c>
      <c r="R158" s="30">
        <v>1.187E-2</v>
      </c>
      <c r="S158" s="30">
        <f t="shared" si="43"/>
        <v>1.18645E-2</v>
      </c>
      <c r="T158" s="30"/>
      <c r="U158" s="30">
        <f t="shared" si="50"/>
        <v>7.855875E-3</v>
      </c>
      <c r="V158" s="30">
        <f t="shared" si="51"/>
        <v>0.18092080125000001</v>
      </c>
      <c r="W158" s="30">
        <v>1.1101E-2</v>
      </c>
      <c r="X158" s="31">
        <f t="shared" si="44"/>
        <v>1.1095499999999999E-2</v>
      </c>
      <c r="Y158" s="31"/>
      <c r="Z158" s="31">
        <f t="shared" si="52"/>
        <v>7.1212649999999999E-3</v>
      </c>
      <c r="AA158" s="31">
        <f t="shared" si="53"/>
        <v>0.16400273295000001</v>
      </c>
      <c r="AB158" s="25">
        <v>8.0000000000000007E-5</v>
      </c>
      <c r="AC158" s="25">
        <f t="shared" si="45"/>
        <v>5.5000000000000049E-6</v>
      </c>
    </row>
    <row r="159" spans="1:29" s="15" customFormat="1">
      <c r="A159" s="18">
        <v>407</v>
      </c>
      <c r="B159" s="25">
        <v>-8.0000000000000007E-5</v>
      </c>
      <c r="C159" s="26">
        <v>1.4930000000000001E-2</v>
      </c>
      <c r="D159" s="26">
        <f t="shared" si="55"/>
        <v>1.4985E-2</v>
      </c>
      <c r="E159" s="26"/>
      <c r="F159" s="26">
        <f t="shared" si="46"/>
        <v>6.7293549999999994E-3</v>
      </c>
      <c r="G159" s="26">
        <f t="shared" si="41"/>
        <v>0.15497704565000001</v>
      </c>
      <c r="H159" s="28">
        <v>1.341E-2</v>
      </c>
      <c r="I159" s="28">
        <f t="shared" si="54"/>
        <v>1.3475000000000001E-2</v>
      </c>
      <c r="J159" s="25"/>
      <c r="K159" s="28">
        <f t="shared" si="47"/>
        <v>7.5139750000000009E-3</v>
      </c>
      <c r="L159" s="28">
        <f t="shared" si="48"/>
        <v>0.17304684425000003</v>
      </c>
      <c r="M159" s="29">
        <v>9.3100000000000006E-3</v>
      </c>
      <c r="N159" s="29">
        <f t="shared" si="56"/>
        <v>9.3299999999999998E-3</v>
      </c>
      <c r="O159" s="29"/>
      <c r="P159" s="29">
        <f t="shared" si="49"/>
        <v>5.7318749999999991E-3</v>
      </c>
      <c r="Q159" s="29">
        <f t="shared" si="42"/>
        <v>0.13200508124999999</v>
      </c>
      <c r="R159" s="30">
        <v>1.154E-2</v>
      </c>
      <c r="S159" s="30">
        <f t="shared" si="43"/>
        <v>1.1605000000000001E-2</v>
      </c>
      <c r="T159" s="30"/>
      <c r="U159" s="30">
        <f t="shared" si="50"/>
        <v>7.5963750000000007E-3</v>
      </c>
      <c r="V159" s="30">
        <f t="shared" si="51"/>
        <v>0.17494451625000002</v>
      </c>
      <c r="W159" s="30">
        <v>1.1271E-2</v>
      </c>
      <c r="X159" s="31">
        <f t="shared" si="44"/>
        <v>1.1336000000000001E-2</v>
      </c>
      <c r="Y159" s="31"/>
      <c r="Z159" s="31">
        <f t="shared" si="52"/>
        <v>7.361765000000001E-3</v>
      </c>
      <c r="AA159" s="31">
        <f t="shared" si="53"/>
        <v>0.16954144795000003</v>
      </c>
      <c r="AB159" s="25">
        <v>-5.0000000000000002E-5</v>
      </c>
      <c r="AC159" s="25">
        <f t="shared" si="45"/>
        <v>-6.5000000000000008E-5</v>
      </c>
    </row>
    <row r="160" spans="1:29" s="15" customFormat="1">
      <c r="A160" s="18">
        <v>408</v>
      </c>
      <c r="B160" s="25">
        <v>-1.7000000000000001E-4</v>
      </c>
      <c r="C160" s="26">
        <v>1.477E-2</v>
      </c>
      <c r="D160" s="26">
        <f t="shared" si="55"/>
        <v>1.4795000000000001E-2</v>
      </c>
      <c r="E160" s="26"/>
      <c r="F160" s="26">
        <f t="shared" si="46"/>
        <v>6.5393550000000002E-3</v>
      </c>
      <c r="G160" s="26">
        <f t="shared" si="41"/>
        <v>0.15060134565000002</v>
      </c>
      <c r="H160" s="28">
        <v>1.366E-2</v>
      </c>
      <c r="I160" s="28">
        <f t="shared" si="54"/>
        <v>1.374E-2</v>
      </c>
      <c r="J160" s="25"/>
      <c r="K160" s="28">
        <f t="shared" si="47"/>
        <v>7.7789750000000005E-3</v>
      </c>
      <c r="L160" s="28">
        <f t="shared" si="48"/>
        <v>0.17914979425000002</v>
      </c>
      <c r="M160" s="29">
        <v>9.3790000000000002E-3</v>
      </c>
      <c r="N160" s="29">
        <f t="shared" si="56"/>
        <v>9.4339999999999997E-3</v>
      </c>
      <c r="O160" s="29"/>
      <c r="P160" s="29">
        <f t="shared" si="49"/>
        <v>5.835874999999999E-3</v>
      </c>
      <c r="Q160" s="29">
        <f t="shared" si="42"/>
        <v>0.13440020124999999</v>
      </c>
      <c r="R160" s="30">
        <v>1.1560000000000001E-2</v>
      </c>
      <c r="S160" s="30">
        <f t="shared" si="43"/>
        <v>1.1640000000000001E-2</v>
      </c>
      <c r="T160" s="30"/>
      <c r="U160" s="30">
        <f t="shared" si="50"/>
        <v>7.631375000000001E-3</v>
      </c>
      <c r="V160" s="30">
        <f t="shared" si="51"/>
        <v>0.17575056625000005</v>
      </c>
      <c r="W160" s="30">
        <v>1.0961E-2</v>
      </c>
      <c r="X160" s="31">
        <f t="shared" si="44"/>
        <v>1.1041E-2</v>
      </c>
      <c r="Y160" s="31"/>
      <c r="Z160" s="31">
        <f t="shared" si="52"/>
        <v>7.0667650000000009E-3</v>
      </c>
      <c r="AA160" s="31">
        <f t="shared" si="53"/>
        <v>0.16274759795000002</v>
      </c>
      <c r="AB160" s="25">
        <v>1.0000000000000001E-5</v>
      </c>
      <c r="AC160" s="25">
        <f t="shared" si="45"/>
        <v>-8.0000000000000007E-5</v>
      </c>
    </row>
    <row r="161" spans="1:29" s="15" customFormat="1">
      <c r="A161" s="18">
        <v>409</v>
      </c>
      <c r="B161" s="25">
        <v>-5.0000000000000002E-5</v>
      </c>
      <c r="C161" s="26">
        <v>1.4800000000000001E-2</v>
      </c>
      <c r="D161" s="26">
        <f t="shared" si="55"/>
        <v>1.4830000000000001E-2</v>
      </c>
      <c r="E161" s="26"/>
      <c r="F161" s="26">
        <f t="shared" si="46"/>
        <v>6.5743550000000005E-3</v>
      </c>
      <c r="G161" s="26">
        <f t="shared" si="41"/>
        <v>0.15140739565000003</v>
      </c>
      <c r="H161" s="28">
        <v>1.325E-2</v>
      </c>
      <c r="I161" s="28">
        <f t="shared" si="54"/>
        <v>1.328E-2</v>
      </c>
      <c r="J161" s="25"/>
      <c r="K161" s="28">
        <f t="shared" si="47"/>
        <v>7.3189750000000001E-3</v>
      </c>
      <c r="L161" s="28">
        <f t="shared" si="48"/>
        <v>0.16855599425000001</v>
      </c>
      <c r="M161" s="29">
        <v>9.1690000000000001E-3</v>
      </c>
      <c r="N161" s="29">
        <f t="shared" si="56"/>
        <v>9.2040000000000004E-3</v>
      </c>
      <c r="O161" s="29"/>
      <c r="P161" s="29">
        <f t="shared" si="49"/>
        <v>5.6058749999999997E-3</v>
      </c>
      <c r="Q161" s="29">
        <f t="shared" si="42"/>
        <v>0.12910330125</v>
      </c>
      <c r="R161" s="30">
        <v>1.136E-2</v>
      </c>
      <c r="S161" s="30">
        <f t="shared" si="43"/>
        <v>1.1390000000000001E-2</v>
      </c>
      <c r="T161" s="30"/>
      <c r="U161" s="30">
        <f t="shared" si="50"/>
        <v>7.3813750000000008E-3</v>
      </c>
      <c r="V161" s="30">
        <f t="shared" si="51"/>
        <v>0.16999306625000002</v>
      </c>
      <c r="W161" s="30">
        <v>1.0871E-2</v>
      </c>
      <c r="X161" s="31">
        <f t="shared" si="44"/>
        <v>1.0901000000000001E-2</v>
      </c>
      <c r="Y161" s="31"/>
      <c r="Z161" s="31">
        <f t="shared" si="52"/>
        <v>6.9267650000000014E-3</v>
      </c>
      <c r="AA161" s="31">
        <f t="shared" si="53"/>
        <v>0.15952339795000003</v>
      </c>
      <c r="AB161" s="25">
        <v>-1.0000000000000001E-5</v>
      </c>
      <c r="AC161" s="25">
        <f t="shared" si="45"/>
        <v>-3.0000000000000001E-5</v>
      </c>
    </row>
    <row r="162" spans="1:29" s="15" customFormat="1">
      <c r="A162" s="18">
        <v>410</v>
      </c>
      <c r="B162" s="25">
        <v>-1.1E-4</v>
      </c>
      <c r="C162" s="26">
        <v>1.4579999999999999E-2</v>
      </c>
      <c r="D162" s="26">
        <f t="shared" si="55"/>
        <v>1.4579999999999999E-2</v>
      </c>
      <c r="E162" s="26"/>
      <c r="F162" s="26">
        <f t="shared" si="46"/>
        <v>6.3243549999999985E-3</v>
      </c>
      <c r="G162" s="26">
        <f t="shared" si="41"/>
        <v>0.14564989564999997</v>
      </c>
      <c r="H162" s="28">
        <v>1.3559999999999999E-2</v>
      </c>
      <c r="I162" s="28">
        <f t="shared" si="54"/>
        <v>1.3580499999999999E-2</v>
      </c>
      <c r="J162" s="25"/>
      <c r="K162" s="28">
        <f t="shared" si="47"/>
        <v>7.6194749999999988E-3</v>
      </c>
      <c r="L162" s="28">
        <f t="shared" si="48"/>
        <v>0.17547650924999997</v>
      </c>
      <c r="M162" s="29">
        <v>9.299E-3</v>
      </c>
      <c r="N162" s="29">
        <f t="shared" si="56"/>
        <v>9.3434999999999994E-3</v>
      </c>
      <c r="O162" s="29"/>
      <c r="P162" s="29">
        <f t="shared" si="49"/>
        <v>5.7453749999999987E-3</v>
      </c>
      <c r="Q162" s="29">
        <f t="shared" si="42"/>
        <v>0.13231598624999999</v>
      </c>
      <c r="R162" s="30">
        <v>1.136E-2</v>
      </c>
      <c r="S162" s="30">
        <f t="shared" si="43"/>
        <v>1.13805E-2</v>
      </c>
      <c r="T162" s="30"/>
      <c r="U162" s="30">
        <f t="shared" si="50"/>
        <v>7.371875E-3</v>
      </c>
      <c r="V162" s="30">
        <f t="shared" si="51"/>
        <v>0.16977428125000002</v>
      </c>
      <c r="W162" s="30">
        <v>1.0730999999999999E-2</v>
      </c>
      <c r="X162" s="31">
        <f t="shared" si="44"/>
        <v>1.0751499999999999E-2</v>
      </c>
      <c r="Y162" s="31"/>
      <c r="Z162" s="31">
        <f t="shared" si="52"/>
        <v>6.7772649999999993E-3</v>
      </c>
      <c r="AA162" s="31">
        <f t="shared" si="53"/>
        <v>0.15608041295</v>
      </c>
      <c r="AB162" s="25">
        <v>6.8999999999999997E-5</v>
      </c>
      <c r="AC162" s="25">
        <f t="shared" si="45"/>
        <v>-2.0500000000000004E-5</v>
      </c>
    </row>
    <row r="163" spans="1:29" s="15" customFormat="1">
      <c r="A163" s="18">
        <v>411</v>
      </c>
      <c r="B163" s="25">
        <v>-6.8999999999999997E-5</v>
      </c>
      <c r="C163" s="26">
        <v>1.453E-2</v>
      </c>
      <c r="D163" s="26">
        <f t="shared" si="55"/>
        <v>1.4534999999999999E-2</v>
      </c>
      <c r="E163" s="26"/>
      <c r="F163" s="26">
        <f t="shared" si="46"/>
        <v>6.2793549999999986E-3</v>
      </c>
      <c r="G163" s="26">
        <f t="shared" si="41"/>
        <v>0.14461354564999998</v>
      </c>
      <c r="H163" s="28">
        <v>1.308E-2</v>
      </c>
      <c r="I163" s="28">
        <f t="shared" si="54"/>
        <v>1.3148999999999999E-2</v>
      </c>
      <c r="J163" s="25"/>
      <c r="K163" s="28">
        <f t="shared" si="47"/>
        <v>7.1879749999999992E-3</v>
      </c>
      <c r="L163" s="28">
        <f t="shared" si="48"/>
        <v>0.16553906424999998</v>
      </c>
      <c r="M163" s="29">
        <v>8.94E-3</v>
      </c>
      <c r="N163" s="29">
        <f t="shared" si="56"/>
        <v>8.9800000000000001E-3</v>
      </c>
      <c r="O163" s="29"/>
      <c r="P163" s="29">
        <f t="shared" si="49"/>
        <v>5.3818749999999995E-3</v>
      </c>
      <c r="Q163" s="29">
        <f t="shared" si="42"/>
        <v>0.12394458124999999</v>
      </c>
      <c r="R163" s="30">
        <v>1.107E-2</v>
      </c>
      <c r="S163" s="30">
        <f t="shared" si="43"/>
        <v>1.1139E-2</v>
      </c>
      <c r="T163" s="30"/>
      <c r="U163" s="30">
        <f t="shared" si="50"/>
        <v>7.1303749999999996E-3</v>
      </c>
      <c r="V163" s="30">
        <f t="shared" si="51"/>
        <v>0.16421253624999999</v>
      </c>
      <c r="W163" s="30">
        <v>1.0721E-2</v>
      </c>
      <c r="X163" s="31">
        <f t="shared" si="44"/>
        <v>1.0789999999999999E-2</v>
      </c>
      <c r="Y163" s="31"/>
      <c r="Z163" s="31">
        <f t="shared" si="52"/>
        <v>6.8157649999999997E-3</v>
      </c>
      <c r="AA163" s="31">
        <f t="shared" si="53"/>
        <v>0.15696706795000001</v>
      </c>
      <c r="AB163" s="25">
        <v>-6.8999999999999997E-5</v>
      </c>
      <c r="AC163" s="25">
        <f t="shared" si="45"/>
        <v>-6.8999999999999997E-5</v>
      </c>
    </row>
    <row r="164" spans="1:29" s="15" customFormat="1">
      <c r="A164" s="18">
        <v>412</v>
      </c>
      <c r="B164" s="25">
        <v>-1.4999999999999999E-4</v>
      </c>
      <c r="C164" s="26">
        <v>1.4370000000000001E-2</v>
      </c>
      <c r="D164" s="26">
        <f t="shared" si="55"/>
        <v>1.4449500000000001E-2</v>
      </c>
      <c r="E164" s="26"/>
      <c r="F164" s="26">
        <f t="shared" si="46"/>
        <v>6.1938549999999998E-3</v>
      </c>
      <c r="G164" s="26">
        <f t="shared" si="41"/>
        <v>0.14264448065000002</v>
      </c>
      <c r="H164" s="28">
        <v>1.332E-2</v>
      </c>
      <c r="I164" s="28">
        <f t="shared" si="54"/>
        <v>1.3375E-2</v>
      </c>
      <c r="J164" s="25"/>
      <c r="K164" s="28">
        <f t="shared" si="47"/>
        <v>7.4139749999999997E-3</v>
      </c>
      <c r="L164" s="28">
        <f t="shared" si="48"/>
        <v>0.17074384425</v>
      </c>
      <c r="M164" s="29">
        <v>8.9899999999999997E-3</v>
      </c>
      <c r="N164" s="29">
        <f t="shared" si="56"/>
        <v>9.0449999999999992E-3</v>
      </c>
      <c r="O164" s="29"/>
      <c r="P164" s="29">
        <f t="shared" si="49"/>
        <v>5.4468749999999986E-3</v>
      </c>
      <c r="Q164" s="29">
        <f t="shared" si="42"/>
        <v>0.12544153124999996</v>
      </c>
      <c r="R164" s="30">
        <v>1.124E-2</v>
      </c>
      <c r="S164" s="30">
        <f t="shared" si="43"/>
        <v>1.1294999999999999E-2</v>
      </c>
      <c r="T164" s="30"/>
      <c r="U164" s="30">
        <f t="shared" si="50"/>
        <v>7.2863749999999994E-3</v>
      </c>
      <c r="V164" s="30">
        <f t="shared" si="51"/>
        <v>0.16780521625</v>
      </c>
      <c r="W164" s="30">
        <v>1.0541E-2</v>
      </c>
      <c r="X164" s="31">
        <f t="shared" si="44"/>
        <v>1.0596E-2</v>
      </c>
      <c r="Y164" s="31"/>
      <c r="Z164" s="31">
        <f t="shared" si="52"/>
        <v>6.6217649999999999E-3</v>
      </c>
      <c r="AA164" s="31">
        <f t="shared" si="53"/>
        <v>0.15249924795</v>
      </c>
      <c r="AB164" s="25">
        <v>4.0000000000000003E-5</v>
      </c>
      <c r="AC164" s="25">
        <f t="shared" si="45"/>
        <v>-5.4999999999999995E-5</v>
      </c>
    </row>
    <row r="165" spans="1:29" s="15" customFormat="1">
      <c r="A165" s="18">
        <v>413</v>
      </c>
      <c r="B165" s="25">
        <v>-6.8999999999999997E-5</v>
      </c>
      <c r="C165" s="26">
        <v>1.4449999999999999E-2</v>
      </c>
      <c r="D165" s="26">
        <f t="shared" si="55"/>
        <v>1.4459999999999999E-2</v>
      </c>
      <c r="E165" s="26"/>
      <c r="F165" s="26">
        <f t="shared" si="46"/>
        <v>6.2043549999999982E-3</v>
      </c>
      <c r="G165" s="26">
        <f t="shared" si="41"/>
        <v>0.14288629564999997</v>
      </c>
      <c r="H165" s="28">
        <v>1.294E-2</v>
      </c>
      <c r="I165" s="28">
        <f t="shared" si="54"/>
        <v>1.2994500000000001E-2</v>
      </c>
      <c r="J165" s="25"/>
      <c r="K165" s="28">
        <f t="shared" si="47"/>
        <v>7.0334750000000008E-3</v>
      </c>
      <c r="L165" s="28">
        <f t="shared" si="48"/>
        <v>0.16198092925000002</v>
      </c>
      <c r="M165" s="29">
        <v>8.8690000000000001E-3</v>
      </c>
      <c r="N165" s="29">
        <f t="shared" si="56"/>
        <v>8.8940000000000009E-3</v>
      </c>
      <c r="O165" s="29"/>
      <c r="P165" s="29">
        <f t="shared" si="49"/>
        <v>5.2958750000000002E-3</v>
      </c>
      <c r="Q165" s="29">
        <f t="shared" si="42"/>
        <v>0.12196400125000001</v>
      </c>
      <c r="R165" s="30">
        <v>1.093E-2</v>
      </c>
      <c r="S165" s="30">
        <f t="shared" si="43"/>
        <v>1.0984500000000001E-2</v>
      </c>
      <c r="T165" s="30"/>
      <c r="U165" s="30">
        <f t="shared" si="50"/>
        <v>6.9758750000000012E-3</v>
      </c>
      <c r="V165" s="30">
        <f t="shared" si="51"/>
        <v>0.16065440125000002</v>
      </c>
      <c r="W165" s="30">
        <v>1.0621E-2</v>
      </c>
      <c r="X165" s="31">
        <f t="shared" si="44"/>
        <v>1.0675500000000001E-2</v>
      </c>
      <c r="Y165" s="31"/>
      <c r="Z165" s="31">
        <f t="shared" si="52"/>
        <v>6.7012650000000014E-3</v>
      </c>
      <c r="AA165" s="31">
        <f t="shared" si="53"/>
        <v>0.15433013295000003</v>
      </c>
      <c r="AB165" s="25">
        <v>-4.0000000000000003E-5</v>
      </c>
      <c r="AC165" s="25">
        <f t="shared" si="45"/>
        <v>-5.4499999999999997E-5</v>
      </c>
    </row>
    <row r="166" spans="1:29" s="15" customFormat="1">
      <c r="A166" s="18">
        <v>414</v>
      </c>
      <c r="B166" s="25">
        <v>-5.0000000000000002E-5</v>
      </c>
      <c r="C166" s="26">
        <v>1.4290000000000001E-2</v>
      </c>
      <c r="D166" s="26">
        <f t="shared" si="55"/>
        <v>1.4330000000000001E-2</v>
      </c>
      <c r="E166" s="26"/>
      <c r="F166" s="26">
        <f t="shared" si="46"/>
        <v>6.074355E-3</v>
      </c>
      <c r="G166" s="26">
        <f t="shared" si="41"/>
        <v>0.13989239565</v>
      </c>
      <c r="H166" s="28">
        <v>1.2930000000000001E-2</v>
      </c>
      <c r="I166" s="28">
        <f t="shared" si="54"/>
        <v>1.2935E-2</v>
      </c>
      <c r="J166" s="25"/>
      <c r="K166" s="28">
        <f t="shared" si="47"/>
        <v>6.9739750000000003E-3</v>
      </c>
      <c r="L166" s="28">
        <f t="shared" si="48"/>
        <v>0.16061064425000002</v>
      </c>
      <c r="M166" s="29">
        <v>8.8599999999999998E-3</v>
      </c>
      <c r="N166" s="29">
        <f t="shared" si="56"/>
        <v>8.8900000000000003E-3</v>
      </c>
      <c r="O166" s="29"/>
      <c r="P166" s="29">
        <f t="shared" si="49"/>
        <v>5.2918749999999997E-3</v>
      </c>
      <c r="Q166" s="29">
        <f t="shared" si="42"/>
        <v>0.12187188124999999</v>
      </c>
      <c r="R166" s="30">
        <v>1.0840000000000001E-2</v>
      </c>
      <c r="S166" s="30">
        <f t="shared" si="43"/>
        <v>1.0845E-2</v>
      </c>
      <c r="T166" s="30"/>
      <c r="U166" s="30">
        <f t="shared" si="50"/>
        <v>6.8363750000000004E-3</v>
      </c>
      <c r="V166" s="30">
        <f t="shared" si="51"/>
        <v>0.15744171625000003</v>
      </c>
      <c r="W166" s="30">
        <v>1.0310999999999999E-2</v>
      </c>
      <c r="X166" s="31">
        <f t="shared" si="44"/>
        <v>1.0315999999999999E-2</v>
      </c>
      <c r="Y166" s="31"/>
      <c r="Z166" s="31">
        <f t="shared" si="52"/>
        <v>6.3417649999999992E-3</v>
      </c>
      <c r="AA166" s="31">
        <f t="shared" si="53"/>
        <v>0.14605084794999998</v>
      </c>
      <c r="AB166" s="25">
        <v>4.0000000000000003E-5</v>
      </c>
      <c r="AC166" s="25">
        <f t="shared" si="45"/>
        <v>-4.9999999999999996E-6</v>
      </c>
    </row>
    <row r="167" spans="1:29" s="15" customFormat="1">
      <c r="A167" s="18">
        <v>415</v>
      </c>
      <c r="B167" s="25">
        <v>-4.0000000000000003E-5</v>
      </c>
      <c r="C167" s="26">
        <v>1.413E-2</v>
      </c>
      <c r="D167" s="26">
        <f t="shared" si="55"/>
        <v>1.4195000000000001E-2</v>
      </c>
      <c r="E167" s="26"/>
      <c r="F167" s="26">
        <f t="shared" si="46"/>
        <v>5.9393550000000003E-3</v>
      </c>
      <c r="G167" s="26">
        <f t="shared" si="41"/>
        <v>0.13678334565000003</v>
      </c>
      <c r="H167" s="28">
        <v>1.2749999999999999E-2</v>
      </c>
      <c r="I167" s="28">
        <f t="shared" si="54"/>
        <v>1.2784999999999999E-2</v>
      </c>
      <c r="J167" s="25"/>
      <c r="K167" s="28">
        <f t="shared" si="47"/>
        <v>6.8239749999999995E-3</v>
      </c>
      <c r="L167" s="28">
        <f t="shared" si="48"/>
        <v>0.15715614424999999</v>
      </c>
      <c r="M167" s="29">
        <v>8.6700000000000006E-3</v>
      </c>
      <c r="N167" s="29">
        <f t="shared" si="56"/>
        <v>8.6700000000000006E-3</v>
      </c>
      <c r="O167" s="29"/>
      <c r="P167" s="29">
        <f t="shared" si="49"/>
        <v>5.071875E-3</v>
      </c>
      <c r="Q167" s="29">
        <f t="shared" si="42"/>
        <v>0.11680528125</v>
      </c>
      <c r="R167" s="30">
        <v>1.0699999999999999E-2</v>
      </c>
      <c r="S167" s="30">
        <f t="shared" si="43"/>
        <v>1.0735E-2</v>
      </c>
      <c r="T167" s="30"/>
      <c r="U167" s="30">
        <f t="shared" si="50"/>
        <v>6.7263749999999997E-3</v>
      </c>
      <c r="V167" s="30">
        <f t="shared" si="51"/>
        <v>0.15490841625000001</v>
      </c>
      <c r="W167" s="30">
        <v>1.0411E-2</v>
      </c>
      <c r="X167" s="31">
        <f t="shared" si="44"/>
        <v>1.0446E-2</v>
      </c>
      <c r="Y167" s="31"/>
      <c r="Z167" s="31">
        <f t="shared" si="52"/>
        <v>6.4717650000000009E-3</v>
      </c>
      <c r="AA167" s="31">
        <f t="shared" si="53"/>
        <v>0.14904474795000003</v>
      </c>
      <c r="AB167" s="25">
        <v>-3.0000000000000001E-5</v>
      </c>
      <c r="AC167" s="25">
        <f t="shared" si="45"/>
        <v>-3.5000000000000004E-5</v>
      </c>
    </row>
    <row r="168" spans="1:29" s="15" customFormat="1">
      <c r="A168" s="18">
        <v>416</v>
      </c>
      <c r="B168" s="25">
        <v>-1.3999999999999999E-4</v>
      </c>
      <c r="C168" s="26">
        <v>1.4149999999999999E-2</v>
      </c>
      <c r="D168" s="26">
        <f t="shared" si="55"/>
        <v>1.4175E-2</v>
      </c>
      <c r="E168" s="26"/>
      <c r="F168" s="26">
        <f t="shared" si="46"/>
        <v>5.9193549999999994E-3</v>
      </c>
      <c r="G168" s="26">
        <f t="shared" si="41"/>
        <v>0.13632274564999999</v>
      </c>
      <c r="H168" s="28">
        <v>1.282E-2</v>
      </c>
      <c r="I168" s="28">
        <f t="shared" si="54"/>
        <v>1.2885000000000001E-2</v>
      </c>
      <c r="J168" s="25"/>
      <c r="K168" s="28">
        <f t="shared" si="47"/>
        <v>6.9239750000000006E-3</v>
      </c>
      <c r="L168" s="28">
        <f t="shared" si="48"/>
        <v>0.15945914425000002</v>
      </c>
      <c r="M168" s="29">
        <v>8.5690000000000002E-3</v>
      </c>
      <c r="N168" s="29">
        <f t="shared" si="56"/>
        <v>8.574E-3</v>
      </c>
      <c r="O168" s="29"/>
      <c r="P168" s="29">
        <f t="shared" si="49"/>
        <v>4.9758749999999994E-3</v>
      </c>
      <c r="Q168" s="29">
        <f t="shared" si="42"/>
        <v>0.11459440124999999</v>
      </c>
      <c r="R168" s="30">
        <v>1.069E-2</v>
      </c>
      <c r="S168" s="30">
        <f t="shared" si="43"/>
        <v>1.0755000000000001E-2</v>
      </c>
      <c r="T168" s="30"/>
      <c r="U168" s="30">
        <f t="shared" si="50"/>
        <v>6.7463750000000006E-3</v>
      </c>
      <c r="V168" s="30">
        <f t="shared" si="51"/>
        <v>0.15536901625000002</v>
      </c>
      <c r="W168" s="30">
        <v>1.0130999999999999E-2</v>
      </c>
      <c r="X168" s="31">
        <f t="shared" si="44"/>
        <v>1.0196E-2</v>
      </c>
      <c r="Y168" s="31"/>
      <c r="Z168" s="31">
        <f t="shared" si="52"/>
        <v>6.2217650000000006E-3</v>
      </c>
      <c r="AA168" s="31">
        <f t="shared" si="53"/>
        <v>0.14328724795000003</v>
      </c>
      <c r="AB168" s="25">
        <v>1.0000000000000001E-5</v>
      </c>
      <c r="AC168" s="25">
        <f t="shared" si="45"/>
        <v>-6.4999999999999994E-5</v>
      </c>
    </row>
    <row r="169" spans="1:29" s="15" customFormat="1">
      <c r="A169" s="18">
        <v>417</v>
      </c>
      <c r="B169" s="25">
        <v>-4.0000000000000003E-5</v>
      </c>
      <c r="C169" s="26">
        <v>1.3990000000000001E-2</v>
      </c>
      <c r="D169" s="26">
        <f t="shared" si="55"/>
        <v>1.4005E-2</v>
      </c>
      <c r="E169" s="26"/>
      <c r="F169" s="26">
        <f t="shared" si="46"/>
        <v>5.7493549999999994E-3</v>
      </c>
      <c r="G169" s="26">
        <f t="shared" si="41"/>
        <v>0.13240764564999999</v>
      </c>
      <c r="H169" s="28">
        <v>1.251E-2</v>
      </c>
      <c r="I169" s="28">
        <f t="shared" si="54"/>
        <v>1.2545000000000001E-2</v>
      </c>
      <c r="J169" s="25"/>
      <c r="K169" s="28">
        <f t="shared" si="47"/>
        <v>6.5839750000000006E-3</v>
      </c>
      <c r="L169" s="28">
        <f t="shared" si="48"/>
        <v>0.15162894425000001</v>
      </c>
      <c r="M169" s="29">
        <v>8.43E-3</v>
      </c>
      <c r="N169" s="29">
        <f t="shared" si="56"/>
        <v>8.5094999999999997E-3</v>
      </c>
      <c r="O169" s="29"/>
      <c r="P169" s="29">
        <f t="shared" si="49"/>
        <v>4.9113749999999991E-3</v>
      </c>
      <c r="Q169" s="29">
        <f t="shared" si="42"/>
        <v>0.11310896624999998</v>
      </c>
      <c r="R169" s="30">
        <v>1.051E-2</v>
      </c>
      <c r="S169" s="30">
        <f t="shared" si="43"/>
        <v>1.0545000000000001E-2</v>
      </c>
      <c r="T169" s="30"/>
      <c r="U169" s="30">
        <f t="shared" si="50"/>
        <v>6.5363750000000005E-3</v>
      </c>
      <c r="V169" s="30">
        <f t="shared" si="51"/>
        <v>0.15053271625000003</v>
      </c>
      <c r="W169" s="30">
        <v>1.0340999999999999E-2</v>
      </c>
      <c r="X169" s="31">
        <f t="shared" si="44"/>
        <v>1.0376E-2</v>
      </c>
      <c r="Y169" s="31"/>
      <c r="Z169" s="31">
        <f t="shared" si="52"/>
        <v>6.4017650000000002E-3</v>
      </c>
      <c r="AA169" s="31">
        <f t="shared" si="53"/>
        <v>0.14743264795000002</v>
      </c>
      <c r="AB169" s="25">
        <v>-3.0000000000000001E-5</v>
      </c>
      <c r="AC169" s="25">
        <f t="shared" si="45"/>
        <v>-3.5000000000000004E-5</v>
      </c>
    </row>
    <row r="170" spans="1:29" s="15" customFormat="1">
      <c r="A170" s="18">
        <v>418</v>
      </c>
      <c r="B170" s="25">
        <v>-2.0000000000000001E-4</v>
      </c>
      <c r="C170" s="26">
        <v>1.388E-2</v>
      </c>
      <c r="D170" s="26">
        <f t="shared" si="55"/>
        <v>1.3939999999999999E-2</v>
      </c>
      <c r="E170" s="26"/>
      <c r="F170" s="26">
        <f t="shared" si="46"/>
        <v>5.6843549999999986E-3</v>
      </c>
      <c r="G170" s="26">
        <f t="shared" si="41"/>
        <v>0.13091069564999996</v>
      </c>
      <c r="H170" s="28">
        <v>1.26E-2</v>
      </c>
      <c r="I170" s="28">
        <f t="shared" si="54"/>
        <v>1.2725E-2</v>
      </c>
      <c r="J170" s="25"/>
      <c r="K170" s="28">
        <f t="shared" si="47"/>
        <v>6.7639750000000002E-3</v>
      </c>
      <c r="L170" s="28">
        <f t="shared" si="48"/>
        <v>0.15577434425</v>
      </c>
      <c r="M170" s="29">
        <v>8.4489999999999999E-3</v>
      </c>
      <c r="N170" s="29">
        <f t="shared" si="56"/>
        <v>8.4589999999999995E-3</v>
      </c>
      <c r="O170" s="29"/>
      <c r="P170" s="29">
        <f t="shared" si="49"/>
        <v>4.8608749999999989E-3</v>
      </c>
      <c r="Q170" s="29">
        <f t="shared" si="42"/>
        <v>0.11194595124999998</v>
      </c>
      <c r="R170" s="30">
        <v>1.059E-2</v>
      </c>
      <c r="S170" s="30">
        <f t="shared" si="43"/>
        <v>1.0715000000000001E-2</v>
      </c>
      <c r="T170" s="30"/>
      <c r="U170" s="30">
        <f t="shared" si="50"/>
        <v>6.7063750000000005E-3</v>
      </c>
      <c r="V170" s="30">
        <f t="shared" si="51"/>
        <v>0.15444781625000001</v>
      </c>
      <c r="W170" s="30">
        <v>9.9410000000000002E-3</v>
      </c>
      <c r="X170" s="31">
        <f t="shared" si="44"/>
        <v>1.0066E-2</v>
      </c>
      <c r="Y170" s="31"/>
      <c r="Z170" s="31">
        <f t="shared" si="52"/>
        <v>6.0917650000000007E-3</v>
      </c>
      <c r="AA170" s="31">
        <f t="shared" si="53"/>
        <v>0.14029334795000004</v>
      </c>
      <c r="AB170" s="25">
        <v>-5.0000000000000002E-5</v>
      </c>
      <c r="AC170" s="25">
        <f t="shared" si="45"/>
        <v>-1.25E-4</v>
      </c>
    </row>
    <row r="171" spans="1:29" s="15" customFormat="1">
      <c r="A171" s="18">
        <v>419</v>
      </c>
      <c r="B171" s="25">
        <v>-3.0000000000000001E-5</v>
      </c>
      <c r="C171" s="26">
        <v>1.3849999999999999E-2</v>
      </c>
      <c r="D171" s="26">
        <f t="shared" si="55"/>
        <v>1.389E-2</v>
      </c>
      <c r="E171" s="26"/>
      <c r="F171" s="26">
        <f t="shared" si="46"/>
        <v>5.6343549999999989E-3</v>
      </c>
      <c r="G171" s="26">
        <f t="shared" si="41"/>
        <v>0.12975919564999999</v>
      </c>
      <c r="H171" s="28">
        <v>1.2319999999999999E-2</v>
      </c>
      <c r="I171" s="28">
        <f t="shared" si="54"/>
        <v>1.2339999999999999E-2</v>
      </c>
      <c r="J171" s="25"/>
      <c r="K171" s="28">
        <f t="shared" si="47"/>
        <v>6.3789749999999985E-3</v>
      </c>
      <c r="L171" s="28">
        <f t="shared" si="48"/>
        <v>0.14690779424999997</v>
      </c>
      <c r="M171" s="29">
        <v>8.319E-3</v>
      </c>
      <c r="N171" s="29">
        <f t="shared" si="56"/>
        <v>8.3590000000000001E-3</v>
      </c>
      <c r="O171" s="29"/>
      <c r="P171" s="29">
        <f t="shared" si="49"/>
        <v>4.7608749999999995E-3</v>
      </c>
      <c r="Q171" s="29">
        <f t="shared" si="42"/>
        <v>0.10964295125</v>
      </c>
      <c r="R171" s="30">
        <v>1.0279999999999999E-2</v>
      </c>
      <c r="S171" s="30">
        <f t="shared" si="43"/>
        <v>1.0299999999999998E-2</v>
      </c>
      <c r="T171" s="30"/>
      <c r="U171" s="30">
        <f t="shared" si="50"/>
        <v>6.2913749999999984E-3</v>
      </c>
      <c r="V171" s="30">
        <f t="shared" si="51"/>
        <v>0.14489036624999996</v>
      </c>
      <c r="W171" s="30">
        <v>9.9699999999999997E-3</v>
      </c>
      <c r="X171" s="31">
        <f t="shared" si="44"/>
        <v>9.9899999999999989E-3</v>
      </c>
      <c r="Y171" s="31"/>
      <c r="Z171" s="31">
        <f t="shared" si="52"/>
        <v>6.0157649999999993E-3</v>
      </c>
      <c r="AA171" s="31">
        <f t="shared" si="53"/>
        <v>0.13854306794999999</v>
      </c>
      <c r="AB171" s="25">
        <v>-1.0000000000000001E-5</v>
      </c>
      <c r="AC171" s="25">
        <f t="shared" si="45"/>
        <v>-2.0000000000000002E-5</v>
      </c>
    </row>
    <row r="172" spans="1:29" s="15" customFormat="1">
      <c r="A172" s="18">
        <v>420</v>
      </c>
      <c r="B172" s="25">
        <v>-1.1E-4</v>
      </c>
      <c r="C172" s="26">
        <v>1.374E-2</v>
      </c>
      <c r="D172" s="26">
        <f t="shared" si="55"/>
        <v>1.3730000000000001E-2</v>
      </c>
      <c r="E172" s="26"/>
      <c r="F172" s="26">
        <f t="shared" si="46"/>
        <v>5.4743550000000002E-3</v>
      </c>
      <c r="G172" s="26">
        <f t="shared" si="41"/>
        <v>0.12607439565</v>
      </c>
      <c r="H172" s="28">
        <v>1.242E-2</v>
      </c>
      <c r="I172" s="28">
        <f t="shared" si="54"/>
        <v>1.2475E-2</v>
      </c>
      <c r="J172" s="25"/>
      <c r="K172" s="28">
        <f t="shared" si="47"/>
        <v>6.513975E-3</v>
      </c>
      <c r="L172" s="28">
        <f t="shared" si="48"/>
        <v>0.15001684425</v>
      </c>
      <c r="M172" s="29">
        <v>8.1600000000000006E-3</v>
      </c>
      <c r="N172" s="29">
        <f t="shared" si="56"/>
        <v>8.2250000000000014E-3</v>
      </c>
      <c r="O172" s="29"/>
      <c r="P172" s="29">
        <f t="shared" si="49"/>
        <v>4.6268750000000008E-3</v>
      </c>
      <c r="Q172" s="29">
        <f t="shared" si="42"/>
        <v>0.10655693125000003</v>
      </c>
      <c r="R172" s="30">
        <v>1.038E-2</v>
      </c>
      <c r="S172" s="30">
        <f t="shared" si="43"/>
        <v>1.0435E-2</v>
      </c>
      <c r="T172" s="30"/>
      <c r="U172" s="30">
        <f t="shared" si="50"/>
        <v>6.4263749999999998E-3</v>
      </c>
      <c r="V172" s="30">
        <f t="shared" si="51"/>
        <v>0.14799941625000002</v>
      </c>
      <c r="W172" s="30">
        <v>9.7610000000000006E-3</v>
      </c>
      <c r="X172" s="31">
        <f t="shared" si="44"/>
        <v>9.8160000000000001E-3</v>
      </c>
      <c r="Y172" s="31"/>
      <c r="Z172" s="31">
        <f t="shared" si="52"/>
        <v>5.8417650000000005E-3</v>
      </c>
      <c r="AA172" s="31">
        <f t="shared" si="53"/>
        <v>0.13453584795000001</v>
      </c>
      <c r="AB172" s="25">
        <v>0</v>
      </c>
      <c r="AC172" s="25">
        <f t="shared" si="45"/>
        <v>-5.5000000000000002E-5</v>
      </c>
    </row>
    <row r="173" spans="1:29" s="15" customFormat="1">
      <c r="A173" s="18">
        <v>421</v>
      </c>
      <c r="B173" s="25">
        <v>2.0000000000000002E-5</v>
      </c>
      <c r="C173" s="26">
        <v>1.37E-2</v>
      </c>
      <c r="D173" s="26">
        <f t="shared" si="55"/>
        <v>1.3725000000000001E-2</v>
      </c>
      <c r="E173" s="26"/>
      <c r="F173" s="26">
        <f t="shared" si="46"/>
        <v>5.4693550000000004E-3</v>
      </c>
      <c r="G173" s="26">
        <f t="shared" si="41"/>
        <v>0.12595924565000002</v>
      </c>
      <c r="H173" s="28">
        <v>1.2120000000000001E-2</v>
      </c>
      <c r="I173" s="28">
        <f t="shared" ref="I173:I177" si="57">H173-AC173</f>
        <v>1.2155000000000001E-2</v>
      </c>
      <c r="J173" s="25"/>
      <c r="K173" s="28">
        <f t="shared" si="47"/>
        <v>6.1939750000000009E-3</v>
      </c>
      <c r="L173" s="28">
        <f t="shared" si="48"/>
        <v>0.14264724425000003</v>
      </c>
      <c r="M173" s="29">
        <v>8.2500000000000004E-3</v>
      </c>
      <c r="N173" s="29">
        <f t="shared" si="56"/>
        <v>8.2750000000000011E-3</v>
      </c>
      <c r="O173" s="29"/>
      <c r="P173" s="29">
        <f t="shared" si="49"/>
        <v>4.6768750000000005E-3</v>
      </c>
      <c r="Q173" s="29">
        <f t="shared" si="42"/>
        <v>0.10770843125000001</v>
      </c>
      <c r="R173" s="30">
        <v>1.01E-2</v>
      </c>
      <c r="S173" s="30">
        <f t="shared" si="43"/>
        <v>1.0135E-2</v>
      </c>
      <c r="T173" s="30"/>
      <c r="U173" s="30">
        <f t="shared" si="50"/>
        <v>6.1263749999999999E-3</v>
      </c>
      <c r="V173" s="30">
        <f t="shared" si="51"/>
        <v>0.14109041625000002</v>
      </c>
      <c r="W173" s="30">
        <v>9.8399999999999998E-3</v>
      </c>
      <c r="X173" s="31">
        <f t="shared" si="44"/>
        <v>9.8750000000000001E-3</v>
      </c>
      <c r="Y173" s="31"/>
      <c r="Z173" s="31">
        <f t="shared" si="52"/>
        <v>5.9007650000000005E-3</v>
      </c>
      <c r="AA173" s="31">
        <f t="shared" si="53"/>
        <v>0.13589461795000002</v>
      </c>
      <c r="AB173" s="25">
        <v>-9.0000000000000006E-5</v>
      </c>
      <c r="AC173" s="25">
        <f t="shared" si="45"/>
        <v>-3.5000000000000004E-5</v>
      </c>
    </row>
    <row r="174" spans="1:29" s="15" customFormat="1">
      <c r="A174" s="18">
        <v>422</v>
      </c>
      <c r="B174" s="25">
        <v>-2.0000000000000002E-5</v>
      </c>
      <c r="C174" s="26">
        <v>1.3520000000000001E-2</v>
      </c>
      <c r="D174" s="26">
        <f t="shared" si="55"/>
        <v>1.3495E-2</v>
      </c>
      <c r="E174" s="26"/>
      <c r="F174" s="26">
        <f t="shared" si="46"/>
        <v>5.2393549999999994E-3</v>
      </c>
      <c r="G174" s="26">
        <f t="shared" si="41"/>
        <v>0.12066234564999999</v>
      </c>
      <c r="H174" s="28">
        <v>1.2019999999999999E-2</v>
      </c>
      <c r="I174" s="28">
        <f t="shared" si="57"/>
        <v>1.2064499999999999E-2</v>
      </c>
      <c r="J174" s="25"/>
      <c r="K174" s="28">
        <f t="shared" si="47"/>
        <v>6.1034749999999988E-3</v>
      </c>
      <c r="L174" s="28">
        <f t="shared" si="48"/>
        <v>0.14056302924999997</v>
      </c>
      <c r="M174" s="29">
        <v>7.8890000000000002E-3</v>
      </c>
      <c r="N174" s="29">
        <f t="shared" si="56"/>
        <v>7.9039999999999996E-3</v>
      </c>
      <c r="O174" s="29"/>
      <c r="P174" s="29">
        <f t="shared" si="49"/>
        <v>4.3058749999999989E-3</v>
      </c>
      <c r="Q174" s="29">
        <f t="shared" si="42"/>
        <v>9.9164301249999975E-2</v>
      </c>
      <c r="R174" s="30">
        <v>1.031E-2</v>
      </c>
      <c r="S174" s="30">
        <f t="shared" si="43"/>
        <v>1.0354499999999999E-2</v>
      </c>
      <c r="T174" s="30"/>
      <c r="U174" s="30">
        <f t="shared" si="50"/>
        <v>6.3458749999999991E-3</v>
      </c>
      <c r="V174" s="30">
        <f t="shared" si="51"/>
        <v>0.14614550124999998</v>
      </c>
      <c r="W174" s="30">
        <v>9.4809999999999998E-3</v>
      </c>
      <c r="X174" s="31">
        <f t="shared" si="44"/>
        <v>9.5254999999999992E-3</v>
      </c>
      <c r="Y174" s="31"/>
      <c r="Z174" s="31">
        <f t="shared" si="52"/>
        <v>5.5512649999999997E-3</v>
      </c>
      <c r="AA174" s="31">
        <f t="shared" si="53"/>
        <v>0.12784563295000001</v>
      </c>
      <c r="AB174" s="25">
        <v>-6.8999999999999997E-5</v>
      </c>
      <c r="AC174" s="25">
        <f t="shared" si="45"/>
        <v>-4.4499999999999997E-5</v>
      </c>
    </row>
    <row r="175" spans="1:29" s="15" customFormat="1">
      <c r="A175" s="18">
        <v>423</v>
      </c>
      <c r="B175" s="25">
        <v>0</v>
      </c>
      <c r="C175" s="26">
        <v>1.3429999999999999E-2</v>
      </c>
      <c r="D175" s="26">
        <f t="shared" si="55"/>
        <v>1.3484999999999999E-2</v>
      </c>
      <c r="E175" s="26"/>
      <c r="F175" s="26">
        <f t="shared" si="46"/>
        <v>5.229354999999998E-3</v>
      </c>
      <c r="G175" s="26">
        <f t="shared" si="41"/>
        <v>0.12043204564999996</v>
      </c>
      <c r="H175" s="28">
        <v>1.1939999999999999E-2</v>
      </c>
      <c r="I175" s="28">
        <f t="shared" si="57"/>
        <v>1.1979999999999999E-2</v>
      </c>
      <c r="J175" s="25"/>
      <c r="K175" s="28">
        <f t="shared" si="47"/>
        <v>6.0189749999999993E-3</v>
      </c>
      <c r="L175" s="28">
        <f t="shared" si="48"/>
        <v>0.13861699424999999</v>
      </c>
      <c r="M175" s="29">
        <v>8.0999999999999996E-3</v>
      </c>
      <c r="N175" s="29">
        <f t="shared" si="56"/>
        <v>8.1599999999999989E-3</v>
      </c>
      <c r="O175" s="29"/>
      <c r="P175" s="29">
        <f t="shared" si="49"/>
        <v>4.5618749999999982E-3</v>
      </c>
      <c r="Q175" s="29">
        <f t="shared" si="42"/>
        <v>0.10505998124999996</v>
      </c>
      <c r="R175" s="30">
        <v>9.9100000000000004E-3</v>
      </c>
      <c r="S175" s="30">
        <f t="shared" si="43"/>
        <v>9.9500000000000005E-3</v>
      </c>
      <c r="T175" s="30"/>
      <c r="U175" s="30">
        <f t="shared" si="50"/>
        <v>5.9413750000000005E-3</v>
      </c>
      <c r="V175" s="30">
        <f t="shared" si="51"/>
        <v>0.13682986625000002</v>
      </c>
      <c r="W175" s="30">
        <v>9.6109999999999998E-3</v>
      </c>
      <c r="X175" s="31">
        <f t="shared" si="44"/>
        <v>9.6509999999999999E-3</v>
      </c>
      <c r="Y175" s="31"/>
      <c r="Z175" s="31">
        <f t="shared" si="52"/>
        <v>5.6767650000000003E-3</v>
      </c>
      <c r="AA175" s="31">
        <f t="shared" si="53"/>
        <v>0.13073589795000001</v>
      </c>
      <c r="AB175" s="25">
        <v>-8.0000000000000007E-5</v>
      </c>
      <c r="AC175" s="25">
        <f t="shared" si="45"/>
        <v>-4.0000000000000003E-5</v>
      </c>
    </row>
    <row r="176" spans="1:29" s="15" customFormat="1">
      <c r="A176" s="18">
        <v>424</v>
      </c>
      <c r="B176" s="25">
        <v>-9.0000000000000006E-5</v>
      </c>
      <c r="C176" s="26">
        <v>1.3350000000000001E-2</v>
      </c>
      <c r="D176" s="26">
        <f t="shared" si="55"/>
        <v>1.3340000000000001E-2</v>
      </c>
      <c r="E176" s="26"/>
      <c r="F176" s="26">
        <f t="shared" si="46"/>
        <v>5.0843550000000005E-3</v>
      </c>
      <c r="G176" s="26">
        <f t="shared" si="41"/>
        <v>0.11709269565000002</v>
      </c>
      <c r="H176" s="28">
        <v>1.187E-2</v>
      </c>
      <c r="I176" s="28">
        <f t="shared" si="57"/>
        <v>1.1925E-2</v>
      </c>
      <c r="J176" s="25"/>
      <c r="K176" s="28">
        <f t="shared" si="47"/>
        <v>5.9639749999999998E-3</v>
      </c>
      <c r="L176" s="28">
        <f t="shared" si="48"/>
        <v>0.13735034425000001</v>
      </c>
      <c r="M176" s="29">
        <v>7.8600000000000007E-3</v>
      </c>
      <c r="N176" s="29">
        <f t="shared" si="56"/>
        <v>7.9000000000000008E-3</v>
      </c>
      <c r="O176" s="29"/>
      <c r="P176" s="29">
        <f t="shared" si="49"/>
        <v>4.3018750000000001E-3</v>
      </c>
      <c r="Q176" s="29">
        <f t="shared" si="42"/>
        <v>9.9072181250000002E-2</v>
      </c>
      <c r="R176" s="30">
        <v>9.9389999999999999E-3</v>
      </c>
      <c r="S176" s="30">
        <f t="shared" si="43"/>
        <v>9.9939999999999994E-3</v>
      </c>
      <c r="T176" s="30"/>
      <c r="U176" s="30">
        <f t="shared" si="50"/>
        <v>5.9853749999999994E-3</v>
      </c>
      <c r="V176" s="30">
        <f t="shared" si="51"/>
        <v>0.13784318625</v>
      </c>
      <c r="W176" s="30">
        <v>9.3010000000000002E-3</v>
      </c>
      <c r="X176" s="31">
        <f t="shared" si="44"/>
        <v>9.3559999999999997E-3</v>
      </c>
      <c r="Y176" s="31"/>
      <c r="Z176" s="31">
        <f t="shared" si="52"/>
        <v>5.3817650000000002E-3</v>
      </c>
      <c r="AA176" s="31">
        <f t="shared" si="53"/>
        <v>0.12394204795000001</v>
      </c>
      <c r="AB176" s="25">
        <v>-2.0000000000000002E-5</v>
      </c>
      <c r="AC176" s="25">
        <f t="shared" si="45"/>
        <v>-5.5000000000000002E-5</v>
      </c>
    </row>
    <row r="177" spans="1:29" s="15" customFormat="1">
      <c r="A177" s="18">
        <v>425</v>
      </c>
      <c r="B177" s="25">
        <v>-4.0000000000000003E-5</v>
      </c>
      <c r="C177" s="26">
        <v>1.346E-2</v>
      </c>
      <c r="D177" s="26">
        <f t="shared" si="55"/>
        <v>1.345E-2</v>
      </c>
      <c r="E177" s="26"/>
      <c r="F177" s="26">
        <f t="shared" si="46"/>
        <v>5.1943549999999995E-3</v>
      </c>
      <c r="G177" s="26">
        <f t="shared" si="41"/>
        <v>0.11962599565</v>
      </c>
      <c r="H177" s="28">
        <v>1.176E-2</v>
      </c>
      <c r="I177" s="28">
        <f t="shared" si="57"/>
        <v>1.1785E-2</v>
      </c>
      <c r="J177" s="25"/>
      <c r="K177" s="28">
        <f t="shared" si="47"/>
        <v>5.8239750000000003E-3</v>
      </c>
      <c r="L177" s="28">
        <f t="shared" si="48"/>
        <v>0.13412614425000002</v>
      </c>
      <c r="M177" s="29">
        <v>7.8200000000000006E-3</v>
      </c>
      <c r="N177" s="29">
        <f t="shared" si="56"/>
        <v>7.810000000000001E-3</v>
      </c>
      <c r="O177" s="29"/>
      <c r="P177" s="29">
        <f t="shared" si="49"/>
        <v>4.2118750000000003E-3</v>
      </c>
      <c r="Q177" s="29">
        <f t="shared" si="42"/>
        <v>9.6999481250000019E-2</v>
      </c>
      <c r="R177" s="30">
        <v>9.7300000000000008E-3</v>
      </c>
      <c r="S177" s="30">
        <f t="shared" si="43"/>
        <v>9.7550000000000015E-3</v>
      </c>
      <c r="T177" s="30"/>
      <c r="U177" s="30">
        <f t="shared" si="50"/>
        <v>5.7463750000000015E-3</v>
      </c>
      <c r="V177" s="30">
        <f t="shared" si="51"/>
        <v>0.13233901625000005</v>
      </c>
      <c r="W177" s="30">
        <v>9.5209999999999999E-3</v>
      </c>
      <c r="X177" s="31">
        <f t="shared" si="44"/>
        <v>9.5460000000000007E-3</v>
      </c>
      <c r="Y177" s="31"/>
      <c r="Z177" s="31">
        <f t="shared" si="52"/>
        <v>5.5717650000000011E-3</v>
      </c>
      <c r="AA177" s="31">
        <f t="shared" si="53"/>
        <v>0.12831774795000003</v>
      </c>
      <c r="AB177" s="25">
        <v>-1.0000000000000001E-5</v>
      </c>
      <c r="AC177" s="25">
        <f t="shared" si="45"/>
        <v>-2.5000000000000001E-5</v>
      </c>
    </row>
    <row r="178" spans="1:29" s="15" customFormat="1">
      <c r="A178" s="18">
        <v>426</v>
      </c>
      <c r="B178" s="25">
        <v>0</v>
      </c>
      <c r="C178" s="26">
        <v>1.319E-2</v>
      </c>
      <c r="D178" s="26">
        <f t="shared" si="55"/>
        <v>1.321E-2</v>
      </c>
      <c r="E178" s="26"/>
      <c r="F178" s="26">
        <f t="shared" si="46"/>
        <v>4.9543549999999988E-3</v>
      </c>
      <c r="G178" s="26">
        <f t="shared" ref="G178:G241" si="58">F178*23.03</f>
        <v>0.11409879564999997</v>
      </c>
      <c r="H178" s="28">
        <v>1.1780000000000001E-2</v>
      </c>
      <c r="I178" s="28">
        <f t="shared" ref="I178:I193" si="59">H178-AC178</f>
        <v>1.1810000000000001E-2</v>
      </c>
      <c r="J178" s="28"/>
      <c r="K178" s="28">
        <f t="shared" si="47"/>
        <v>5.848975000000001E-3</v>
      </c>
      <c r="L178" s="28">
        <f t="shared" si="48"/>
        <v>0.13470189425000004</v>
      </c>
      <c r="M178" s="29">
        <v>7.6600000000000001E-3</v>
      </c>
      <c r="N178" s="29">
        <f t="shared" si="56"/>
        <v>7.685E-3</v>
      </c>
      <c r="O178" s="29"/>
      <c r="P178" s="29">
        <f t="shared" si="49"/>
        <v>4.0868750000000002E-3</v>
      </c>
      <c r="Q178" s="29">
        <f t="shared" si="42"/>
        <v>9.4120731250000006E-2</v>
      </c>
      <c r="R178" s="30">
        <v>9.809E-3</v>
      </c>
      <c r="S178" s="30">
        <f t="shared" si="43"/>
        <v>9.8390000000000005E-3</v>
      </c>
      <c r="T178" s="30"/>
      <c r="U178" s="30">
        <f t="shared" si="50"/>
        <v>5.8303750000000005E-3</v>
      </c>
      <c r="V178" s="30">
        <f t="shared" si="51"/>
        <v>0.13427353625000002</v>
      </c>
      <c r="W178" s="30">
        <v>9.1409999999999998E-3</v>
      </c>
      <c r="X178" s="31">
        <f t="shared" si="44"/>
        <v>9.1710000000000003E-3</v>
      </c>
      <c r="Y178" s="31"/>
      <c r="Z178" s="31">
        <f t="shared" si="52"/>
        <v>5.1967650000000008E-3</v>
      </c>
      <c r="AA178" s="31">
        <f t="shared" si="53"/>
        <v>0.11968149795000002</v>
      </c>
      <c r="AB178" s="25">
        <v>-6.0000000000000002E-5</v>
      </c>
      <c r="AC178" s="25">
        <f t="shared" si="45"/>
        <v>-3.0000000000000001E-5</v>
      </c>
    </row>
    <row r="179" spans="1:29" s="15" customFormat="1">
      <c r="A179" s="18">
        <v>427</v>
      </c>
      <c r="B179" s="25">
        <v>1.0000000000000001E-5</v>
      </c>
      <c r="C179" s="26">
        <v>1.3299999999999999E-2</v>
      </c>
      <c r="D179" s="26">
        <f t="shared" si="55"/>
        <v>1.333E-2</v>
      </c>
      <c r="E179" s="26"/>
      <c r="F179" s="26">
        <f t="shared" si="46"/>
        <v>5.0743549999999991E-3</v>
      </c>
      <c r="G179" s="26">
        <f t="shared" si="58"/>
        <v>0.11686239564999999</v>
      </c>
      <c r="H179" s="28">
        <v>1.167E-2</v>
      </c>
      <c r="I179" s="28">
        <f t="shared" si="59"/>
        <v>1.167E-2</v>
      </c>
      <c r="J179" s="28"/>
      <c r="K179" s="28">
        <f t="shared" si="47"/>
        <v>5.7089749999999998E-3</v>
      </c>
      <c r="L179" s="28">
        <f t="shared" si="48"/>
        <v>0.13147769425</v>
      </c>
      <c r="M179" s="29">
        <v>7.7200000000000003E-3</v>
      </c>
      <c r="N179" s="29">
        <f t="shared" si="56"/>
        <v>7.6950000000000005E-3</v>
      </c>
      <c r="O179" s="29"/>
      <c r="P179" s="29">
        <f t="shared" si="49"/>
        <v>4.0968749999999998E-3</v>
      </c>
      <c r="Q179" s="29">
        <f t="shared" si="42"/>
        <v>9.4351031249999995E-2</v>
      </c>
      <c r="R179" s="30">
        <v>9.4500000000000001E-3</v>
      </c>
      <c r="S179" s="30">
        <f t="shared" si="43"/>
        <v>9.4500000000000001E-3</v>
      </c>
      <c r="T179" s="30"/>
      <c r="U179" s="30">
        <f t="shared" si="50"/>
        <v>5.441375E-3</v>
      </c>
      <c r="V179" s="30">
        <f t="shared" si="51"/>
        <v>0.12531486625000002</v>
      </c>
      <c r="W179" s="30">
        <v>9.1210000000000006E-3</v>
      </c>
      <c r="X179" s="31">
        <f t="shared" si="44"/>
        <v>9.1210000000000006E-3</v>
      </c>
      <c r="Y179" s="31"/>
      <c r="Z179" s="31">
        <f t="shared" si="52"/>
        <v>5.1467650000000011E-3</v>
      </c>
      <c r="AA179" s="31">
        <f t="shared" si="53"/>
        <v>0.11852999795000004</v>
      </c>
      <c r="AB179" s="25">
        <v>-1.0000000000000001E-5</v>
      </c>
      <c r="AC179" s="25">
        <f t="shared" si="45"/>
        <v>0</v>
      </c>
    </row>
    <row r="180" spans="1:29" s="15" customFormat="1">
      <c r="A180" s="18">
        <v>428</v>
      </c>
      <c r="B180" s="25">
        <v>0</v>
      </c>
      <c r="C180" s="26">
        <v>1.3050000000000001E-2</v>
      </c>
      <c r="D180" s="26">
        <f t="shared" si="55"/>
        <v>1.3075000000000002E-2</v>
      </c>
      <c r="E180" s="26"/>
      <c r="F180" s="26">
        <f t="shared" si="46"/>
        <v>4.8193550000000009E-3</v>
      </c>
      <c r="G180" s="26">
        <f t="shared" si="58"/>
        <v>0.11098974565000003</v>
      </c>
      <c r="H180" s="28">
        <v>1.137E-2</v>
      </c>
      <c r="I180" s="28">
        <f t="shared" si="59"/>
        <v>1.1375E-2</v>
      </c>
      <c r="J180" s="28"/>
      <c r="K180" s="28">
        <f t="shared" si="47"/>
        <v>5.4139749999999997E-3</v>
      </c>
      <c r="L180" s="28">
        <f t="shared" si="48"/>
        <v>0.12468384424999999</v>
      </c>
      <c r="M180" s="29">
        <v>7.43E-3</v>
      </c>
      <c r="N180" s="29">
        <f t="shared" si="56"/>
        <v>7.4850000000000003E-3</v>
      </c>
      <c r="O180" s="29"/>
      <c r="P180" s="29">
        <f t="shared" si="49"/>
        <v>3.8868750000000001E-3</v>
      </c>
      <c r="Q180" s="29">
        <f t="shared" si="42"/>
        <v>8.9514731250000007E-2</v>
      </c>
      <c r="R180" s="30">
        <v>9.58E-3</v>
      </c>
      <c r="S180" s="30">
        <f t="shared" si="43"/>
        <v>9.5849999999999998E-3</v>
      </c>
      <c r="T180" s="30"/>
      <c r="U180" s="30">
        <f t="shared" si="50"/>
        <v>5.5763749999999997E-3</v>
      </c>
      <c r="V180" s="30">
        <f t="shared" si="51"/>
        <v>0.12842391624999999</v>
      </c>
      <c r="W180" s="30">
        <v>9.0609999999999996E-3</v>
      </c>
      <c r="X180" s="31">
        <f t="shared" si="44"/>
        <v>9.0659999999999994E-3</v>
      </c>
      <c r="Y180" s="31"/>
      <c r="Z180" s="31">
        <f t="shared" si="52"/>
        <v>5.0917649999999998E-3</v>
      </c>
      <c r="AA180" s="31">
        <f t="shared" si="53"/>
        <v>0.11726334795</v>
      </c>
      <c r="AB180" s="25">
        <v>-1.0000000000000001E-5</v>
      </c>
      <c r="AC180" s="25">
        <f t="shared" si="45"/>
        <v>-5.0000000000000004E-6</v>
      </c>
    </row>
    <row r="181" spans="1:29" s="15" customFormat="1">
      <c r="A181" s="18">
        <v>429</v>
      </c>
      <c r="B181" s="25">
        <v>-6.8999999999999997E-5</v>
      </c>
      <c r="C181" s="26">
        <v>1.302E-2</v>
      </c>
      <c r="D181" s="26">
        <f t="shared" si="55"/>
        <v>1.2985E-2</v>
      </c>
      <c r="E181" s="26"/>
      <c r="F181" s="26">
        <f t="shared" si="46"/>
        <v>4.7293549999999993E-3</v>
      </c>
      <c r="G181" s="26">
        <f t="shared" si="58"/>
        <v>0.10891704564999999</v>
      </c>
      <c r="H181" s="28">
        <v>1.123E-2</v>
      </c>
      <c r="I181" s="28">
        <f t="shared" si="59"/>
        <v>1.13095E-2</v>
      </c>
      <c r="J181" s="28"/>
      <c r="K181" s="28">
        <f t="shared" si="47"/>
        <v>5.3484750000000001E-3</v>
      </c>
      <c r="L181" s="28">
        <f t="shared" si="48"/>
        <v>0.12317537925000001</v>
      </c>
      <c r="M181" s="29">
        <v>7.5100000000000002E-3</v>
      </c>
      <c r="N181" s="29">
        <f t="shared" si="56"/>
        <v>7.5000000000000006E-3</v>
      </c>
      <c r="O181" s="29"/>
      <c r="P181" s="29">
        <f t="shared" si="49"/>
        <v>3.9018750000000004E-3</v>
      </c>
      <c r="Q181" s="29">
        <f t="shared" si="42"/>
        <v>8.9860181250000018E-2</v>
      </c>
      <c r="R181" s="30">
        <v>9.2700000000000005E-3</v>
      </c>
      <c r="S181" s="30">
        <f t="shared" si="43"/>
        <v>9.3495000000000002E-3</v>
      </c>
      <c r="T181" s="30"/>
      <c r="U181" s="30">
        <f t="shared" si="50"/>
        <v>5.3408750000000001E-3</v>
      </c>
      <c r="V181" s="30">
        <f t="shared" si="51"/>
        <v>0.12300035125000001</v>
      </c>
      <c r="W181" s="30">
        <v>9.0410000000000004E-3</v>
      </c>
      <c r="X181" s="31">
        <f t="shared" si="44"/>
        <v>9.1205000000000001E-3</v>
      </c>
      <c r="Y181" s="31"/>
      <c r="Z181" s="31">
        <f t="shared" si="52"/>
        <v>5.1462650000000006E-3</v>
      </c>
      <c r="AA181" s="31">
        <f t="shared" si="53"/>
        <v>0.11851848295000002</v>
      </c>
      <c r="AB181" s="25">
        <v>-9.0000000000000006E-5</v>
      </c>
      <c r="AC181" s="25">
        <f t="shared" si="45"/>
        <v>-7.9500000000000008E-5</v>
      </c>
    </row>
    <row r="182" spans="1:29" s="15" customFormat="1">
      <c r="A182" s="18">
        <v>430</v>
      </c>
      <c r="B182" s="25">
        <v>-6.0000000000000002E-5</v>
      </c>
      <c r="C182" s="26">
        <v>1.291E-2</v>
      </c>
      <c r="D182" s="26">
        <f t="shared" si="55"/>
        <v>1.291E-2</v>
      </c>
      <c r="E182" s="26"/>
      <c r="F182" s="26">
        <f t="shared" si="46"/>
        <v>4.6543549999999989E-3</v>
      </c>
      <c r="G182" s="26">
        <f t="shared" si="58"/>
        <v>0.10718979564999997</v>
      </c>
      <c r="H182" s="28">
        <v>1.145E-2</v>
      </c>
      <c r="I182" s="28">
        <f t="shared" si="59"/>
        <v>1.146E-2</v>
      </c>
      <c r="J182" s="28"/>
      <c r="K182" s="28">
        <f t="shared" si="47"/>
        <v>5.4989749999999997E-3</v>
      </c>
      <c r="L182" s="28">
        <f t="shared" si="48"/>
        <v>0.12664139425000001</v>
      </c>
      <c r="M182" s="29">
        <v>7.4400000000000004E-3</v>
      </c>
      <c r="N182" s="29">
        <f t="shared" si="56"/>
        <v>7.4300000000000008E-3</v>
      </c>
      <c r="O182" s="29"/>
      <c r="P182" s="29">
        <f t="shared" si="49"/>
        <v>3.8318750000000006E-3</v>
      </c>
      <c r="Q182" s="29">
        <f t="shared" si="42"/>
        <v>8.8248081250000013E-2</v>
      </c>
      <c r="R182" s="30">
        <v>9.4900000000000002E-3</v>
      </c>
      <c r="S182" s="30">
        <f t="shared" si="43"/>
        <v>9.4999999999999998E-3</v>
      </c>
      <c r="T182" s="30"/>
      <c r="U182" s="30">
        <f t="shared" si="50"/>
        <v>5.4913749999999997E-3</v>
      </c>
      <c r="V182" s="30">
        <f t="shared" si="51"/>
        <v>0.12646636624999999</v>
      </c>
      <c r="W182" s="30">
        <v>8.7709999999999993E-3</v>
      </c>
      <c r="X182" s="31">
        <f t="shared" si="44"/>
        <v>8.7809999999999989E-3</v>
      </c>
      <c r="Y182" s="31"/>
      <c r="Z182" s="31">
        <f t="shared" si="52"/>
        <v>4.8067649999999993E-3</v>
      </c>
      <c r="AA182" s="31">
        <f t="shared" si="53"/>
        <v>0.11069979794999998</v>
      </c>
      <c r="AB182" s="25">
        <v>4.0000000000000003E-5</v>
      </c>
      <c r="AC182" s="25">
        <f t="shared" si="45"/>
        <v>-9.9999999999999991E-6</v>
      </c>
    </row>
    <row r="183" spans="1:29" s="15" customFormat="1">
      <c r="A183" s="18">
        <v>431</v>
      </c>
      <c r="B183" s="25">
        <v>3.0000000000000001E-5</v>
      </c>
      <c r="C183" s="26">
        <v>1.2829999999999999E-2</v>
      </c>
      <c r="D183" s="26">
        <f t="shared" si="55"/>
        <v>1.281E-2</v>
      </c>
      <c r="E183" s="26"/>
      <c r="F183" s="26">
        <f t="shared" si="46"/>
        <v>4.5543549999999995E-3</v>
      </c>
      <c r="G183" s="26">
        <f t="shared" si="58"/>
        <v>0.10488679564999999</v>
      </c>
      <c r="H183" s="28">
        <v>1.1180000000000001E-2</v>
      </c>
      <c r="I183" s="28">
        <f t="shared" si="59"/>
        <v>1.1220000000000001E-2</v>
      </c>
      <c r="J183" s="28"/>
      <c r="K183" s="28">
        <f t="shared" si="47"/>
        <v>5.2589750000000008E-3</v>
      </c>
      <c r="L183" s="28">
        <f t="shared" si="48"/>
        <v>0.12111419425000003</v>
      </c>
      <c r="M183" s="29">
        <v>7.3099999999999997E-3</v>
      </c>
      <c r="N183" s="29">
        <f t="shared" si="56"/>
        <v>7.3299999999999997E-3</v>
      </c>
      <c r="O183" s="29"/>
      <c r="P183" s="29">
        <f t="shared" si="49"/>
        <v>3.7318749999999995E-3</v>
      </c>
      <c r="Q183" s="29">
        <f t="shared" ref="Q183:Q246" si="60">P183*23.03</f>
        <v>8.5945081249999999E-2</v>
      </c>
      <c r="R183" s="30">
        <v>9.11E-3</v>
      </c>
      <c r="S183" s="30">
        <f t="shared" si="43"/>
        <v>9.1500000000000001E-3</v>
      </c>
      <c r="T183" s="30"/>
      <c r="U183" s="30">
        <f t="shared" si="50"/>
        <v>5.1413750000000001E-3</v>
      </c>
      <c r="V183" s="30">
        <f t="shared" si="51"/>
        <v>0.11840586625000001</v>
      </c>
      <c r="W183" s="30">
        <v>8.8909999999999996E-3</v>
      </c>
      <c r="X183" s="31">
        <f t="shared" si="44"/>
        <v>8.9309999999999997E-3</v>
      </c>
      <c r="Y183" s="31"/>
      <c r="Z183" s="31">
        <f t="shared" si="52"/>
        <v>4.9567650000000001E-3</v>
      </c>
      <c r="AA183" s="31">
        <f t="shared" si="53"/>
        <v>0.11415429795000001</v>
      </c>
      <c r="AB183" s="25">
        <v>-1.1E-4</v>
      </c>
      <c r="AC183" s="25">
        <f t="shared" si="45"/>
        <v>-4.0000000000000003E-5</v>
      </c>
    </row>
    <row r="184" spans="1:29" s="15" customFormat="1">
      <c r="A184" s="18">
        <v>432</v>
      </c>
      <c r="B184" s="25">
        <v>-1.1E-4</v>
      </c>
      <c r="C184" s="26">
        <v>1.291E-2</v>
      </c>
      <c r="D184" s="26">
        <f t="shared" si="55"/>
        <v>1.2919999999999999E-2</v>
      </c>
      <c r="E184" s="26"/>
      <c r="F184" s="26">
        <f t="shared" si="46"/>
        <v>4.6643549999999985E-3</v>
      </c>
      <c r="G184" s="26">
        <f t="shared" si="58"/>
        <v>0.10742009564999998</v>
      </c>
      <c r="H184" s="28">
        <v>1.09E-2</v>
      </c>
      <c r="I184" s="28">
        <f t="shared" si="59"/>
        <v>1.0965000000000001E-2</v>
      </c>
      <c r="J184" s="28"/>
      <c r="K184" s="28">
        <f t="shared" si="47"/>
        <v>5.0039750000000008E-3</v>
      </c>
      <c r="L184" s="28">
        <f t="shared" si="48"/>
        <v>0.11524154425000002</v>
      </c>
      <c r="M184" s="29">
        <v>7.3400000000000002E-3</v>
      </c>
      <c r="N184" s="29">
        <f t="shared" si="56"/>
        <v>7.3699999999999998E-3</v>
      </c>
      <c r="O184" s="29"/>
      <c r="P184" s="29">
        <f t="shared" si="49"/>
        <v>3.7718749999999996E-3</v>
      </c>
      <c r="Q184" s="29">
        <f t="shared" si="60"/>
        <v>8.6866281249999996E-2</v>
      </c>
      <c r="R184" s="30">
        <v>9.0900000000000009E-3</v>
      </c>
      <c r="S184" s="30">
        <f t="shared" si="43"/>
        <v>9.1550000000000017E-3</v>
      </c>
      <c r="T184" s="30"/>
      <c r="U184" s="30">
        <f t="shared" si="50"/>
        <v>5.1463750000000016E-3</v>
      </c>
      <c r="V184" s="30">
        <f t="shared" si="51"/>
        <v>0.11852101625000004</v>
      </c>
      <c r="W184" s="30">
        <v>8.5599999999999999E-3</v>
      </c>
      <c r="X184" s="31">
        <f t="shared" si="44"/>
        <v>8.6250000000000007E-3</v>
      </c>
      <c r="Y184" s="31"/>
      <c r="Z184" s="31">
        <f t="shared" si="52"/>
        <v>4.6507650000000011E-3</v>
      </c>
      <c r="AA184" s="31">
        <f t="shared" si="53"/>
        <v>0.10710711795000004</v>
      </c>
      <c r="AB184" s="25">
        <v>-2.0000000000000002E-5</v>
      </c>
      <c r="AC184" s="25">
        <f t="shared" si="45"/>
        <v>-6.5000000000000008E-5</v>
      </c>
    </row>
    <row r="185" spans="1:29" s="15" customFormat="1">
      <c r="A185" s="18">
        <v>433</v>
      </c>
      <c r="B185" s="25">
        <v>-2.0000000000000002E-5</v>
      </c>
      <c r="C185" s="26">
        <v>1.278E-2</v>
      </c>
      <c r="D185" s="26">
        <f t="shared" si="55"/>
        <v>1.2805E-2</v>
      </c>
      <c r="E185" s="26"/>
      <c r="F185" s="26">
        <f t="shared" si="46"/>
        <v>4.5493549999999997E-3</v>
      </c>
      <c r="G185" s="26">
        <f t="shared" si="58"/>
        <v>0.10477164564999999</v>
      </c>
      <c r="H185" s="28">
        <v>1.106E-2</v>
      </c>
      <c r="I185" s="28">
        <f t="shared" si="59"/>
        <v>1.1085000000000001E-2</v>
      </c>
      <c r="J185" s="28"/>
      <c r="K185" s="28">
        <f t="shared" si="47"/>
        <v>5.1239750000000011E-3</v>
      </c>
      <c r="L185" s="28">
        <f t="shared" si="48"/>
        <v>0.11800514425000003</v>
      </c>
      <c r="M185" s="29">
        <v>7.1500000000000001E-3</v>
      </c>
      <c r="N185" s="29">
        <f t="shared" si="56"/>
        <v>7.175E-3</v>
      </c>
      <c r="O185" s="29"/>
      <c r="P185" s="29">
        <f t="shared" si="49"/>
        <v>3.5768749999999998E-3</v>
      </c>
      <c r="Q185" s="29">
        <f t="shared" si="60"/>
        <v>8.2375431249999992E-2</v>
      </c>
      <c r="R185" s="30">
        <v>9.0299999999999998E-3</v>
      </c>
      <c r="S185" s="30">
        <f t="shared" si="43"/>
        <v>9.0550000000000005E-3</v>
      </c>
      <c r="T185" s="30"/>
      <c r="U185" s="30">
        <f t="shared" si="50"/>
        <v>5.0463750000000005E-3</v>
      </c>
      <c r="V185" s="30">
        <f t="shared" si="51"/>
        <v>0.11621801625000001</v>
      </c>
      <c r="W185" s="30">
        <v>8.7510000000000001E-3</v>
      </c>
      <c r="X185" s="31">
        <f t="shared" si="44"/>
        <v>8.7760000000000008E-3</v>
      </c>
      <c r="Y185" s="31"/>
      <c r="Z185" s="31">
        <f t="shared" si="52"/>
        <v>4.8017650000000012E-3</v>
      </c>
      <c r="AA185" s="31">
        <f t="shared" si="53"/>
        <v>0.11058464795000003</v>
      </c>
      <c r="AB185" s="25">
        <v>-3.0000000000000001E-5</v>
      </c>
      <c r="AC185" s="25">
        <f t="shared" si="45"/>
        <v>-2.5000000000000001E-5</v>
      </c>
    </row>
    <row r="186" spans="1:29" s="15" customFormat="1">
      <c r="A186" s="18">
        <v>434</v>
      </c>
      <c r="B186" s="25">
        <v>2.0000000000000002E-5</v>
      </c>
      <c r="C186" s="26">
        <v>1.2760000000000001E-2</v>
      </c>
      <c r="D186" s="26">
        <f t="shared" si="55"/>
        <v>1.2805500000000001E-2</v>
      </c>
      <c r="E186" s="26"/>
      <c r="F186" s="26">
        <f t="shared" si="46"/>
        <v>4.5498550000000002E-3</v>
      </c>
      <c r="G186" s="26">
        <f t="shared" si="58"/>
        <v>0.10478316065000001</v>
      </c>
      <c r="H186" s="28">
        <v>1.077E-2</v>
      </c>
      <c r="I186" s="28">
        <f t="shared" si="59"/>
        <v>1.0784999999999999E-2</v>
      </c>
      <c r="J186" s="28"/>
      <c r="K186" s="28">
        <f t="shared" si="47"/>
        <v>4.8239749999999994E-3</v>
      </c>
      <c r="L186" s="28">
        <f t="shared" si="48"/>
        <v>0.11109614424999999</v>
      </c>
      <c r="M186" s="29">
        <v>7.0400000000000003E-3</v>
      </c>
      <c r="N186" s="29">
        <f t="shared" si="56"/>
        <v>7.0049999999999999E-3</v>
      </c>
      <c r="O186" s="29"/>
      <c r="P186" s="29">
        <f t="shared" si="49"/>
        <v>3.4068749999999997E-3</v>
      </c>
      <c r="Q186" s="29">
        <f t="shared" si="60"/>
        <v>7.8460331250000001E-2</v>
      </c>
      <c r="R186" s="30">
        <v>9.0100000000000006E-3</v>
      </c>
      <c r="S186" s="30">
        <f t="shared" si="43"/>
        <v>9.025E-3</v>
      </c>
      <c r="T186" s="30"/>
      <c r="U186" s="30">
        <f t="shared" si="50"/>
        <v>5.016375E-3</v>
      </c>
      <c r="V186" s="30">
        <f t="shared" si="51"/>
        <v>0.11552711625000001</v>
      </c>
      <c r="W186" s="30">
        <v>8.3809999999999996E-3</v>
      </c>
      <c r="X186" s="31">
        <f t="shared" si="44"/>
        <v>8.395999999999999E-3</v>
      </c>
      <c r="Y186" s="31"/>
      <c r="Z186" s="31">
        <f t="shared" si="52"/>
        <v>4.4217649999999994E-3</v>
      </c>
      <c r="AA186" s="31">
        <f t="shared" si="53"/>
        <v>0.10183324795</v>
      </c>
      <c r="AB186" s="25">
        <v>-5.0000000000000002E-5</v>
      </c>
      <c r="AC186" s="25">
        <f t="shared" si="45"/>
        <v>-1.5E-5</v>
      </c>
    </row>
    <row r="187" spans="1:29" s="15" customFormat="1">
      <c r="A187" s="18">
        <v>435</v>
      </c>
      <c r="B187" s="25">
        <v>-4.0000000000000003E-5</v>
      </c>
      <c r="C187" s="26">
        <v>1.268E-2</v>
      </c>
      <c r="D187" s="26">
        <f t="shared" si="55"/>
        <v>1.272E-2</v>
      </c>
      <c r="E187" s="26"/>
      <c r="F187" s="26">
        <f t="shared" si="46"/>
        <v>4.4643549999999997E-3</v>
      </c>
      <c r="G187" s="26">
        <f t="shared" si="58"/>
        <v>0.10281409564999999</v>
      </c>
      <c r="H187" s="28">
        <v>1.086E-2</v>
      </c>
      <c r="I187" s="28">
        <f t="shared" si="59"/>
        <v>1.0919999999999999E-2</v>
      </c>
      <c r="J187" s="28"/>
      <c r="K187" s="28">
        <f t="shared" si="47"/>
        <v>4.9589749999999991E-3</v>
      </c>
      <c r="L187" s="28">
        <f t="shared" si="48"/>
        <v>0.11420519424999999</v>
      </c>
      <c r="M187" s="29">
        <v>7.0899999999999999E-3</v>
      </c>
      <c r="N187" s="29">
        <f t="shared" si="56"/>
        <v>7.0899999999999999E-3</v>
      </c>
      <c r="O187" s="29"/>
      <c r="P187" s="29">
        <f t="shared" si="49"/>
        <v>3.4918749999999998E-3</v>
      </c>
      <c r="Q187" s="29">
        <f t="shared" si="60"/>
        <v>8.0417881250000003E-2</v>
      </c>
      <c r="R187" s="30">
        <v>8.7399999999999995E-3</v>
      </c>
      <c r="S187" s="30">
        <f t="shared" si="43"/>
        <v>8.7999999999999988E-3</v>
      </c>
      <c r="T187" s="30"/>
      <c r="U187" s="30">
        <f t="shared" si="50"/>
        <v>4.7913749999999988E-3</v>
      </c>
      <c r="V187" s="30">
        <f t="shared" si="51"/>
        <v>0.11034536624999998</v>
      </c>
      <c r="W187" s="30">
        <v>8.4709999999999994E-3</v>
      </c>
      <c r="X187" s="31">
        <f t="shared" si="44"/>
        <v>8.5309999999999987E-3</v>
      </c>
      <c r="Y187" s="31"/>
      <c r="Z187" s="31">
        <f t="shared" si="52"/>
        <v>4.5567649999999991E-3</v>
      </c>
      <c r="AA187" s="31">
        <f t="shared" si="53"/>
        <v>0.10494229794999999</v>
      </c>
      <c r="AB187" s="25">
        <v>-8.0000000000000007E-5</v>
      </c>
      <c r="AC187" s="25">
        <f t="shared" si="45"/>
        <v>-6.0000000000000008E-5</v>
      </c>
    </row>
    <row r="188" spans="1:29" s="15" customFormat="1">
      <c r="A188" s="18">
        <v>436</v>
      </c>
      <c r="B188" s="25">
        <v>5.0000000000000002E-5</v>
      </c>
      <c r="C188" s="26">
        <v>1.2630000000000001E-2</v>
      </c>
      <c r="D188" s="26">
        <f t="shared" si="55"/>
        <v>1.2665000000000001E-2</v>
      </c>
      <c r="E188" s="26"/>
      <c r="F188" s="26">
        <f t="shared" si="46"/>
        <v>4.4093550000000002E-3</v>
      </c>
      <c r="G188" s="26">
        <f t="shared" si="58"/>
        <v>0.10154744565000001</v>
      </c>
      <c r="H188" s="28">
        <v>1.0630000000000001E-2</v>
      </c>
      <c r="I188" s="28">
        <f t="shared" si="59"/>
        <v>1.0670000000000001E-2</v>
      </c>
      <c r="J188" s="28"/>
      <c r="K188" s="28">
        <f t="shared" si="47"/>
        <v>4.7089750000000007E-3</v>
      </c>
      <c r="L188" s="28">
        <f t="shared" si="48"/>
        <v>0.10844769425000002</v>
      </c>
      <c r="M188" s="29">
        <v>6.9100000000000003E-3</v>
      </c>
      <c r="N188" s="29">
        <f t="shared" si="56"/>
        <v>6.8900000000000003E-3</v>
      </c>
      <c r="O188" s="29"/>
      <c r="P188" s="29">
        <f t="shared" si="49"/>
        <v>3.2918750000000001E-3</v>
      </c>
      <c r="Q188" s="29">
        <f t="shared" si="60"/>
        <v>7.5811881250000004E-2</v>
      </c>
      <c r="R188" s="30">
        <v>8.8599999999999998E-3</v>
      </c>
      <c r="S188" s="30">
        <f t="shared" si="43"/>
        <v>8.8999999999999999E-3</v>
      </c>
      <c r="T188" s="30"/>
      <c r="U188" s="30">
        <f t="shared" si="50"/>
        <v>4.8913749999999999E-3</v>
      </c>
      <c r="V188" s="30">
        <f t="shared" si="51"/>
        <v>0.11264836625000001</v>
      </c>
      <c r="W188" s="30">
        <v>8.2410000000000001E-3</v>
      </c>
      <c r="X188" s="31">
        <f t="shared" si="44"/>
        <v>8.2810000000000002E-3</v>
      </c>
      <c r="Y188" s="31"/>
      <c r="Z188" s="31">
        <f t="shared" si="52"/>
        <v>4.3067650000000006E-3</v>
      </c>
      <c r="AA188" s="31">
        <f t="shared" si="53"/>
        <v>9.9184797950000014E-2</v>
      </c>
      <c r="AB188" s="25">
        <v>-1.2999999999999999E-4</v>
      </c>
      <c r="AC188" s="25">
        <f t="shared" si="45"/>
        <v>-3.9999999999999996E-5</v>
      </c>
    </row>
    <row r="189" spans="1:29" s="15" customFormat="1">
      <c r="A189" s="18">
        <v>437</v>
      </c>
      <c r="B189" s="25">
        <v>1.1E-4</v>
      </c>
      <c r="C189" s="26">
        <v>1.2529999999999999E-2</v>
      </c>
      <c r="D189" s="26">
        <f t="shared" si="55"/>
        <v>1.2619999999999999E-2</v>
      </c>
      <c r="E189" s="26"/>
      <c r="F189" s="26">
        <f t="shared" si="46"/>
        <v>4.3643549999999986E-3</v>
      </c>
      <c r="G189" s="26">
        <f t="shared" si="58"/>
        <v>0.10051109564999998</v>
      </c>
      <c r="H189" s="28">
        <v>1.0699999999999999E-2</v>
      </c>
      <c r="I189" s="28">
        <f t="shared" si="59"/>
        <v>1.069E-2</v>
      </c>
      <c r="J189" s="28"/>
      <c r="K189" s="28">
        <f t="shared" si="47"/>
        <v>4.7289749999999998E-3</v>
      </c>
      <c r="L189" s="28">
        <f t="shared" si="48"/>
        <v>0.10890829425</v>
      </c>
      <c r="M189" s="29">
        <v>7.0400000000000003E-3</v>
      </c>
      <c r="N189" s="29">
        <f t="shared" si="56"/>
        <v>7.0499999999999998E-3</v>
      </c>
      <c r="O189" s="29"/>
      <c r="P189" s="29">
        <f t="shared" si="49"/>
        <v>3.4518749999999996E-3</v>
      </c>
      <c r="Q189" s="29">
        <f t="shared" si="60"/>
        <v>7.9496681249999993E-2</v>
      </c>
      <c r="R189" s="30">
        <v>8.5290000000000001E-3</v>
      </c>
      <c r="S189" s="30">
        <f t="shared" si="43"/>
        <v>8.5190000000000005E-3</v>
      </c>
      <c r="T189" s="30"/>
      <c r="U189" s="30">
        <f t="shared" si="50"/>
        <v>4.5103750000000005E-3</v>
      </c>
      <c r="V189" s="30">
        <f t="shared" si="51"/>
        <v>0.10387393625000002</v>
      </c>
      <c r="W189" s="30">
        <v>8.4110000000000001E-3</v>
      </c>
      <c r="X189" s="31">
        <f t="shared" si="44"/>
        <v>8.4010000000000005E-3</v>
      </c>
      <c r="Y189" s="31"/>
      <c r="Z189" s="31">
        <f t="shared" si="52"/>
        <v>4.4267650000000009E-3</v>
      </c>
      <c r="AA189" s="31">
        <f t="shared" si="53"/>
        <v>0.10194839795000002</v>
      </c>
      <c r="AB189" s="25">
        <v>-9.0000000000000006E-5</v>
      </c>
      <c r="AC189" s="25">
        <f t="shared" si="45"/>
        <v>9.9999999999999991E-6</v>
      </c>
    </row>
    <row r="190" spans="1:29" s="15" customFormat="1">
      <c r="A190" s="18">
        <v>438</v>
      </c>
      <c r="B190" s="25">
        <v>5.0000000000000002E-5</v>
      </c>
      <c r="C190" s="26">
        <v>1.244E-2</v>
      </c>
      <c r="D190" s="26">
        <f t="shared" si="55"/>
        <v>1.2505E-2</v>
      </c>
      <c r="E190" s="26"/>
      <c r="F190" s="26">
        <f t="shared" si="46"/>
        <v>4.2493549999999998E-3</v>
      </c>
      <c r="G190" s="26">
        <f t="shared" si="58"/>
        <v>9.7862645649999996E-2</v>
      </c>
      <c r="H190" s="28">
        <v>1.0410000000000001E-2</v>
      </c>
      <c r="I190" s="28">
        <f t="shared" si="59"/>
        <v>1.0435000000000002E-2</v>
      </c>
      <c r="J190" s="28"/>
      <c r="K190" s="28">
        <f t="shared" si="47"/>
        <v>4.4739750000000016E-3</v>
      </c>
      <c r="L190" s="28">
        <f t="shared" si="48"/>
        <v>0.10303564425000004</v>
      </c>
      <c r="M190" s="29">
        <v>6.9199999999999999E-3</v>
      </c>
      <c r="N190" s="29">
        <f t="shared" si="56"/>
        <v>6.9449999999999998E-3</v>
      </c>
      <c r="O190" s="29"/>
      <c r="P190" s="29">
        <f t="shared" si="49"/>
        <v>3.3468749999999996E-3</v>
      </c>
      <c r="Q190" s="29">
        <f t="shared" si="60"/>
        <v>7.7078531249999999E-2</v>
      </c>
      <c r="R190" s="30">
        <v>8.7200000000000003E-3</v>
      </c>
      <c r="S190" s="30">
        <f t="shared" si="43"/>
        <v>8.745000000000001E-3</v>
      </c>
      <c r="T190" s="30"/>
      <c r="U190" s="30">
        <f t="shared" si="50"/>
        <v>4.736375000000001E-3</v>
      </c>
      <c r="V190" s="30">
        <f t="shared" si="51"/>
        <v>0.10907871625000003</v>
      </c>
      <c r="W190" s="30">
        <v>8.1399999999999997E-3</v>
      </c>
      <c r="X190" s="31">
        <f t="shared" si="44"/>
        <v>8.1650000000000004E-3</v>
      </c>
      <c r="Y190" s="31"/>
      <c r="Z190" s="31">
        <f t="shared" si="52"/>
        <v>4.1907650000000008E-3</v>
      </c>
      <c r="AA190" s="31">
        <f t="shared" si="53"/>
        <v>9.6513317950000024E-2</v>
      </c>
      <c r="AB190" s="25">
        <v>-1E-4</v>
      </c>
      <c r="AC190" s="25">
        <f t="shared" si="45"/>
        <v>-2.5000000000000001E-5</v>
      </c>
    </row>
    <row r="191" spans="1:29" s="15" customFormat="1">
      <c r="A191" s="18">
        <v>439</v>
      </c>
      <c r="B191" s="25">
        <v>8.0000000000000007E-5</v>
      </c>
      <c r="C191" s="26">
        <v>1.2489999999999999E-2</v>
      </c>
      <c r="D191" s="26">
        <f t="shared" si="55"/>
        <v>1.2565E-2</v>
      </c>
      <c r="E191" s="26"/>
      <c r="F191" s="26">
        <f t="shared" si="46"/>
        <v>4.3093549999999991E-3</v>
      </c>
      <c r="G191" s="26">
        <f t="shared" si="58"/>
        <v>9.9244445649999985E-2</v>
      </c>
      <c r="H191" s="28">
        <v>1.0489999999999999E-2</v>
      </c>
      <c r="I191" s="28">
        <f t="shared" si="59"/>
        <v>1.0464999999999999E-2</v>
      </c>
      <c r="J191" s="28"/>
      <c r="K191" s="28">
        <f t="shared" si="47"/>
        <v>4.5039749999999986E-3</v>
      </c>
      <c r="L191" s="28">
        <f t="shared" si="48"/>
        <v>0.10372654424999997</v>
      </c>
      <c r="M191" s="29">
        <v>6.94E-3</v>
      </c>
      <c r="N191" s="29">
        <f t="shared" si="56"/>
        <v>6.9855000000000004E-3</v>
      </c>
      <c r="O191" s="29"/>
      <c r="P191" s="29">
        <f t="shared" si="49"/>
        <v>3.3873750000000002E-3</v>
      </c>
      <c r="Q191" s="29">
        <f t="shared" si="60"/>
        <v>7.8011246250000013E-2</v>
      </c>
      <c r="R191" s="30">
        <v>8.3499999999999998E-3</v>
      </c>
      <c r="S191" s="30">
        <f t="shared" si="43"/>
        <v>8.3249999999999991E-3</v>
      </c>
      <c r="T191" s="30"/>
      <c r="U191" s="30">
        <f t="shared" si="50"/>
        <v>4.316374999999999E-3</v>
      </c>
      <c r="V191" s="30">
        <f t="shared" si="51"/>
        <v>9.9406116249999982E-2</v>
      </c>
      <c r="W191" s="30">
        <v>8.1709999999999994E-3</v>
      </c>
      <c r="X191" s="31">
        <f t="shared" si="44"/>
        <v>8.1459999999999987E-3</v>
      </c>
      <c r="Y191" s="31"/>
      <c r="Z191" s="31">
        <f t="shared" si="52"/>
        <v>4.1717649999999992E-3</v>
      </c>
      <c r="AA191" s="31">
        <f t="shared" si="53"/>
        <v>9.6075747949999984E-2</v>
      </c>
      <c r="AB191" s="25">
        <v>-3.0000000000000001E-5</v>
      </c>
      <c r="AC191" s="25">
        <f t="shared" si="45"/>
        <v>2.5000000000000005E-5</v>
      </c>
    </row>
    <row r="192" spans="1:29" s="15" customFormat="1">
      <c r="A192" s="18">
        <v>440</v>
      </c>
      <c r="B192" s="25">
        <v>4.0000000000000003E-5</v>
      </c>
      <c r="C192" s="26">
        <v>1.238E-2</v>
      </c>
      <c r="D192" s="26">
        <f t="shared" si="55"/>
        <v>1.2455000000000001E-2</v>
      </c>
      <c r="E192" s="26"/>
      <c r="F192" s="26">
        <f t="shared" si="46"/>
        <v>4.1993550000000001E-3</v>
      </c>
      <c r="G192" s="26">
        <f t="shared" si="58"/>
        <v>9.6711145650000011E-2</v>
      </c>
      <c r="H192" s="28">
        <v>1.009E-2</v>
      </c>
      <c r="I192" s="28">
        <f t="shared" si="59"/>
        <v>1.0145E-2</v>
      </c>
      <c r="J192" s="28"/>
      <c r="K192" s="28">
        <f t="shared" si="47"/>
        <v>4.1839749999999995E-3</v>
      </c>
      <c r="L192" s="28">
        <f t="shared" si="48"/>
        <v>9.6356944249999993E-2</v>
      </c>
      <c r="M192" s="29">
        <v>6.7299999999999999E-3</v>
      </c>
      <c r="N192" s="29">
        <f t="shared" si="56"/>
        <v>6.77E-3</v>
      </c>
      <c r="O192" s="29"/>
      <c r="P192" s="29">
        <f t="shared" si="49"/>
        <v>3.1718749999999998E-3</v>
      </c>
      <c r="Q192" s="29">
        <f t="shared" si="60"/>
        <v>7.3048281249999999E-2</v>
      </c>
      <c r="R192" s="30">
        <v>8.4399999999999996E-3</v>
      </c>
      <c r="S192" s="30">
        <f t="shared" si="43"/>
        <v>8.4949999999999991E-3</v>
      </c>
      <c r="T192" s="30"/>
      <c r="U192" s="30">
        <f t="shared" si="50"/>
        <v>4.486374999999999E-3</v>
      </c>
      <c r="V192" s="30">
        <f t="shared" si="51"/>
        <v>0.10332121624999999</v>
      </c>
      <c r="W192" s="30">
        <v>7.9410000000000001E-3</v>
      </c>
      <c r="X192" s="31">
        <f t="shared" si="44"/>
        <v>7.9959999999999996E-3</v>
      </c>
      <c r="Y192" s="31"/>
      <c r="Z192" s="31">
        <f t="shared" si="52"/>
        <v>4.0217650000000001E-3</v>
      </c>
      <c r="AA192" s="31">
        <f t="shared" si="53"/>
        <v>9.2621247949999999E-2</v>
      </c>
      <c r="AB192" s="25">
        <v>-1.4999999999999999E-4</v>
      </c>
      <c r="AC192" s="25">
        <f t="shared" si="45"/>
        <v>-5.4999999999999995E-5</v>
      </c>
    </row>
    <row r="193" spans="1:29" s="15" customFormat="1">
      <c r="A193" s="18">
        <v>441</v>
      </c>
      <c r="B193" s="25">
        <v>6.0000000000000002E-5</v>
      </c>
      <c r="C193" s="26">
        <v>1.261E-2</v>
      </c>
      <c r="D193" s="26">
        <f t="shared" si="55"/>
        <v>1.2699999999999999E-2</v>
      </c>
      <c r="E193" s="26"/>
      <c r="F193" s="26">
        <f t="shared" si="46"/>
        <v>4.4443549999999988E-3</v>
      </c>
      <c r="G193" s="26">
        <f t="shared" si="58"/>
        <v>0.10235349564999997</v>
      </c>
      <c r="H193" s="28">
        <v>1.027E-2</v>
      </c>
      <c r="I193" s="28">
        <f t="shared" si="59"/>
        <v>1.026E-2</v>
      </c>
      <c r="J193" s="28"/>
      <c r="K193" s="28">
        <f t="shared" si="47"/>
        <v>4.298975E-3</v>
      </c>
      <c r="L193" s="28">
        <f t="shared" si="48"/>
        <v>9.9005394250000003E-2</v>
      </c>
      <c r="M193" s="29">
        <v>6.79E-3</v>
      </c>
      <c r="N193" s="29">
        <f t="shared" si="56"/>
        <v>6.8250000000000003E-3</v>
      </c>
      <c r="O193" s="29"/>
      <c r="P193" s="29">
        <f t="shared" si="49"/>
        <v>3.2268750000000001E-3</v>
      </c>
      <c r="Q193" s="29">
        <f t="shared" si="60"/>
        <v>7.4314931250000008E-2</v>
      </c>
      <c r="R193" s="30">
        <v>8.2100000000000003E-3</v>
      </c>
      <c r="S193" s="30">
        <f t="shared" si="43"/>
        <v>8.2000000000000007E-3</v>
      </c>
      <c r="T193" s="30"/>
      <c r="U193" s="30">
        <f t="shared" si="50"/>
        <v>4.1913750000000007E-3</v>
      </c>
      <c r="V193" s="30">
        <f t="shared" si="51"/>
        <v>9.6527366250000024E-2</v>
      </c>
      <c r="W193" s="30">
        <v>7.8799999999999999E-3</v>
      </c>
      <c r="X193" s="31">
        <f t="shared" si="44"/>
        <v>7.8700000000000003E-3</v>
      </c>
      <c r="Y193" s="31"/>
      <c r="Z193" s="31">
        <f t="shared" si="52"/>
        <v>3.8957650000000007E-3</v>
      </c>
      <c r="AA193" s="31">
        <f t="shared" si="53"/>
        <v>8.971946795000002E-2</v>
      </c>
      <c r="AB193" s="25">
        <v>-4.0000000000000003E-5</v>
      </c>
      <c r="AC193" s="25">
        <f t="shared" si="45"/>
        <v>9.9999999999999991E-6</v>
      </c>
    </row>
    <row r="194" spans="1:29" s="15" customFormat="1">
      <c r="A194" s="18">
        <v>442</v>
      </c>
      <c r="B194" s="25">
        <v>6.0000000000000002E-5</v>
      </c>
      <c r="C194" s="26">
        <v>1.238E-2</v>
      </c>
      <c r="D194" s="26">
        <f t="shared" si="55"/>
        <v>1.2500000000000001E-2</v>
      </c>
      <c r="E194" s="26"/>
      <c r="F194" s="26">
        <f t="shared" si="46"/>
        <v>4.244355E-3</v>
      </c>
      <c r="G194" s="26">
        <f t="shared" si="58"/>
        <v>9.7747495650000002E-2</v>
      </c>
      <c r="H194" s="28">
        <v>1.009E-2</v>
      </c>
      <c r="I194" s="28">
        <f t="shared" ref="I194:I257" si="61">H194-AC194</f>
        <v>1.008E-2</v>
      </c>
      <c r="J194" s="28"/>
      <c r="K194" s="28">
        <f t="shared" si="47"/>
        <v>4.1189750000000004E-3</v>
      </c>
      <c r="L194" s="28">
        <f t="shared" si="48"/>
        <v>9.485999425000001E-2</v>
      </c>
      <c r="M194" s="29">
        <v>6.5599999999999999E-3</v>
      </c>
      <c r="N194" s="29">
        <f t="shared" si="56"/>
        <v>6.6499999999999997E-3</v>
      </c>
      <c r="O194" s="29"/>
      <c r="P194" s="29">
        <f t="shared" si="49"/>
        <v>3.0518749999999995E-3</v>
      </c>
      <c r="Q194" s="29">
        <f t="shared" si="60"/>
        <v>7.0284681249999995E-2</v>
      </c>
      <c r="R194" s="30">
        <v>8.3800000000000003E-3</v>
      </c>
      <c r="S194" s="30">
        <f t="shared" ref="S194:S257" si="62">R194-AC194</f>
        <v>8.3700000000000007E-3</v>
      </c>
      <c r="T194" s="30"/>
      <c r="U194" s="30">
        <f t="shared" si="50"/>
        <v>4.3613750000000007E-3</v>
      </c>
      <c r="V194" s="30">
        <f t="shared" si="51"/>
        <v>0.10044246625000001</v>
      </c>
      <c r="W194" s="30">
        <v>7.8609999999999999E-3</v>
      </c>
      <c r="X194" s="31">
        <f t="shared" ref="X194:X257" si="63">W194-AC194</f>
        <v>7.8510000000000003E-3</v>
      </c>
      <c r="Y194" s="31"/>
      <c r="Z194" s="31">
        <f t="shared" si="52"/>
        <v>3.8767650000000008E-3</v>
      </c>
      <c r="AA194" s="31">
        <f t="shared" si="53"/>
        <v>8.9281897950000022E-2</v>
      </c>
      <c r="AB194" s="25">
        <v>-4.0000000000000003E-5</v>
      </c>
      <c r="AC194" s="25">
        <f t="shared" ref="AC194:AC257" si="64">(B194+AB194)/2</f>
        <v>9.9999999999999991E-6</v>
      </c>
    </row>
    <row r="195" spans="1:29" s="15" customFormat="1">
      <c r="A195" s="18">
        <v>443</v>
      </c>
      <c r="B195" s="25">
        <v>4.0000000000000003E-5</v>
      </c>
      <c r="C195" s="26">
        <v>1.209E-2</v>
      </c>
      <c r="D195" s="26">
        <f t="shared" si="55"/>
        <v>1.2194999999999999E-2</v>
      </c>
      <c r="E195" s="26"/>
      <c r="F195" s="26">
        <f t="shared" ref="F195:F258" si="65">D195-0.008255645</f>
        <v>3.9393549999999986E-3</v>
      </c>
      <c r="G195" s="26">
        <f t="shared" si="58"/>
        <v>9.0723345649999967E-2</v>
      </c>
      <c r="H195" s="28">
        <v>1.001E-2</v>
      </c>
      <c r="I195" s="28">
        <f t="shared" si="61"/>
        <v>1.0029999999999999E-2</v>
      </c>
      <c r="J195" s="28"/>
      <c r="K195" s="28">
        <f t="shared" ref="K195:K258" si="66">I195-0.005961025</f>
        <v>4.068974999999999E-3</v>
      </c>
      <c r="L195" s="28">
        <f t="shared" ref="L195:L258" si="67">K195*23.03</f>
        <v>9.3708494249999982E-2</v>
      </c>
      <c r="M195" s="29">
        <v>6.7999999999999996E-3</v>
      </c>
      <c r="N195" s="29">
        <f t="shared" si="56"/>
        <v>6.8649999999999996E-3</v>
      </c>
      <c r="O195" s="29"/>
      <c r="P195" s="29">
        <f t="shared" ref="P195:P258" si="68">N195-0.003598125</f>
        <v>3.2668749999999994E-3</v>
      </c>
      <c r="Q195" s="29">
        <f t="shared" si="60"/>
        <v>7.5236131249999991E-2</v>
      </c>
      <c r="R195" s="30">
        <v>8.1089999999999999E-3</v>
      </c>
      <c r="S195" s="30">
        <f t="shared" si="62"/>
        <v>8.1289999999999991E-3</v>
      </c>
      <c r="T195" s="30"/>
      <c r="U195" s="30">
        <f t="shared" ref="U195:U258" si="69">S195-0.004008625</f>
        <v>4.120374999999999E-3</v>
      </c>
      <c r="V195" s="30">
        <f t="shared" ref="V195:V258" si="70">U195*23.03</f>
        <v>9.4892236249999984E-2</v>
      </c>
      <c r="W195" s="30">
        <v>7.731E-3</v>
      </c>
      <c r="X195" s="31">
        <f t="shared" si="63"/>
        <v>7.7510000000000001E-3</v>
      </c>
      <c r="Y195" s="31"/>
      <c r="Z195" s="31">
        <f t="shared" ref="Z195:Z258" si="71">X195-0.003974235</f>
        <v>3.7767650000000005E-3</v>
      </c>
      <c r="AA195" s="31">
        <f t="shared" ref="AA195:AA258" si="72">Z195*23.03</f>
        <v>8.6978897950000023E-2</v>
      </c>
      <c r="AB195" s="25">
        <v>-8.0000000000000007E-5</v>
      </c>
      <c r="AC195" s="25">
        <f t="shared" si="64"/>
        <v>-2.0000000000000002E-5</v>
      </c>
    </row>
    <row r="196" spans="1:29" s="15" customFormat="1">
      <c r="A196" s="18">
        <v>444</v>
      </c>
      <c r="B196" s="25">
        <v>6.0000000000000002E-5</v>
      </c>
      <c r="C196" s="26">
        <v>1.2200000000000001E-2</v>
      </c>
      <c r="D196" s="26">
        <f t="shared" si="55"/>
        <v>1.2300500000000001E-2</v>
      </c>
      <c r="E196" s="26"/>
      <c r="F196" s="26">
        <f t="shared" si="65"/>
        <v>4.044855E-3</v>
      </c>
      <c r="G196" s="26">
        <f t="shared" si="58"/>
        <v>9.3153010650000007E-2</v>
      </c>
      <c r="H196" s="28">
        <v>9.9699999999999997E-3</v>
      </c>
      <c r="I196" s="28">
        <f t="shared" si="61"/>
        <v>0.01</v>
      </c>
      <c r="J196" s="28"/>
      <c r="K196" s="28">
        <f t="shared" si="66"/>
        <v>4.0389750000000002E-3</v>
      </c>
      <c r="L196" s="28">
        <f t="shared" si="67"/>
        <v>9.3017594250000016E-2</v>
      </c>
      <c r="M196" s="29">
        <v>6.6100000000000004E-3</v>
      </c>
      <c r="N196" s="29">
        <f t="shared" si="56"/>
        <v>6.6850000000000008E-3</v>
      </c>
      <c r="O196" s="29"/>
      <c r="P196" s="29">
        <f t="shared" si="68"/>
        <v>3.0868750000000006E-3</v>
      </c>
      <c r="Q196" s="29">
        <f t="shared" si="60"/>
        <v>7.1090731250000025E-2</v>
      </c>
      <c r="R196" s="30">
        <v>8.1399999999999997E-3</v>
      </c>
      <c r="S196" s="30">
        <f t="shared" si="62"/>
        <v>8.1700000000000002E-3</v>
      </c>
      <c r="T196" s="30"/>
      <c r="U196" s="30">
        <f t="shared" si="69"/>
        <v>4.1613750000000001E-3</v>
      </c>
      <c r="V196" s="30">
        <f t="shared" si="70"/>
        <v>9.5836466250000002E-2</v>
      </c>
      <c r="W196" s="30">
        <v>7.8309999999999994E-3</v>
      </c>
      <c r="X196" s="31">
        <f t="shared" si="63"/>
        <v>7.8609999999999999E-3</v>
      </c>
      <c r="Y196" s="31"/>
      <c r="Z196" s="31">
        <f t="shared" si="71"/>
        <v>3.8867650000000004E-3</v>
      </c>
      <c r="AA196" s="31">
        <f t="shared" si="72"/>
        <v>8.9512197950000011E-2</v>
      </c>
      <c r="AB196" s="25">
        <v>-1.2E-4</v>
      </c>
      <c r="AC196" s="25">
        <f t="shared" si="64"/>
        <v>-3.0000000000000001E-5</v>
      </c>
    </row>
    <row r="197" spans="1:29" s="15" customFormat="1">
      <c r="A197" s="18">
        <v>445</v>
      </c>
      <c r="B197" s="25">
        <v>1.0000000000000001E-5</v>
      </c>
      <c r="C197" s="26">
        <v>1.223E-2</v>
      </c>
      <c r="D197" s="26">
        <f t="shared" si="55"/>
        <v>1.2395E-2</v>
      </c>
      <c r="E197" s="26"/>
      <c r="F197" s="26">
        <f t="shared" si="65"/>
        <v>4.1393549999999991E-3</v>
      </c>
      <c r="G197" s="26">
        <f t="shared" si="58"/>
        <v>9.532934564999998E-2</v>
      </c>
      <c r="H197" s="28">
        <v>9.8300000000000002E-3</v>
      </c>
      <c r="I197" s="28">
        <f t="shared" si="61"/>
        <v>9.8550000000000009E-3</v>
      </c>
      <c r="J197" s="28"/>
      <c r="K197" s="28">
        <f t="shared" si="66"/>
        <v>3.8939750000000009E-3</v>
      </c>
      <c r="L197" s="28">
        <f t="shared" si="67"/>
        <v>8.9678244250000025E-2</v>
      </c>
      <c r="M197" s="29">
        <v>6.6400000000000001E-3</v>
      </c>
      <c r="N197" s="29">
        <f t="shared" si="56"/>
        <v>6.7150000000000005E-3</v>
      </c>
      <c r="O197" s="29"/>
      <c r="P197" s="29">
        <f t="shared" si="68"/>
        <v>3.1168750000000003E-3</v>
      </c>
      <c r="Q197" s="29">
        <f t="shared" si="60"/>
        <v>7.1781631250000005E-2</v>
      </c>
      <c r="R197" s="30">
        <v>7.9100000000000004E-3</v>
      </c>
      <c r="S197" s="30">
        <f t="shared" si="62"/>
        <v>7.9350000000000011E-3</v>
      </c>
      <c r="T197" s="30"/>
      <c r="U197" s="30">
        <f t="shared" si="69"/>
        <v>3.926375000000001E-3</v>
      </c>
      <c r="V197" s="30">
        <f t="shared" si="70"/>
        <v>9.0424416250000028E-2</v>
      </c>
      <c r="W197" s="30">
        <v>7.8009999999999998E-3</v>
      </c>
      <c r="X197" s="31">
        <f t="shared" si="63"/>
        <v>7.8259999999999996E-3</v>
      </c>
      <c r="Y197" s="31"/>
      <c r="Z197" s="31">
        <f t="shared" si="71"/>
        <v>3.851765E-3</v>
      </c>
      <c r="AA197" s="31">
        <f t="shared" si="72"/>
        <v>8.8706147950000008E-2</v>
      </c>
      <c r="AB197" s="25">
        <v>-6.0000000000000002E-5</v>
      </c>
      <c r="AC197" s="25">
        <f t="shared" si="64"/>
        <v>-2.5000000000000001E-5</v>
      </c>
    </row>
    <row r="198" spans="1:29" s="15" customFormat="1">
      <c r="A198" s="18">
        <v>446</v>
      </c>
      <c r="B198" s="25">
        <v>9.0000000000000006E-5</v>
      </c>
      <c r="C198" s="26">
        <v>1.209E-2</v>
      </c>
      <c r="D198" s="26">
        <f t="shared" si="55"/>
        <v>1.2234999999999999E-2</v>
      </c>
      <c r="E198" s="26"/>
      <c r="F198" s="26">
        <f t="shared" si="65"/>
        <v>3.9793549999999987E-3</v>
      </c>
      <c r="G198" s="26">
        <f t="shared" si="58"/>
        <v>9.1644545649999978E-2</v>
      </c>
      <c r="H198" s="28">
        <v>9.75E-3</v>
      </c>
      <c r="I198" s="28">
        <f t="shared" si="61"/>
        <v>9.7149999999999997E-3</v>
      </c>
      <c r="J198" s="28"/>
      <c r="K198" s="28">
        <f t="shared" si="66"/>
        <v>3.7539749999999997E-3</v>
      </c>
      <c r="L198" s="28">
        <f t="shared" si="67"/>
        <v>8.6454044250000001E-2</v>
      </c>
      <c r="M198" s="29">
        <v>6.5900000000000004E-3</v>
      </c>
      <c r="N198" s="29">
        <f t="shared" si="56"/>
        <v>6.6800000000000002E-3</v>
      </c>
      <c r="O198" s="29"/>
      <c r="P198" s="29">
        <f t="shared" si="68"/>
        <v>3.081875E-3</v>
      </c>
      <c r="Q198" s="29">
        <f t="shared" si="60"/>
        <v>7.0975581250000003E-2</v>
      </c>
      <c r="R198" s="30">
        <v>7.8490000000000001E-3</v>
      </c>
      <c r="S198" s="30">
        <f t="shared" si="62"/>
        <v>7.8139999999999998E-3</v>
      </c>
      <c r="T198" s="30"/>
      <c r="U198" s="30">
        <f t="shared" si="69"/>
        <v>3.8053749999999997E-3</v>
      </c>
      <c r="V198" s="30">
        <f t="shared" si="70"/>
        <v>8.7637786250000002E-2</v>
      </c>
      <c r="W198" s="30">
        <v>7.6709999999999999E-3</v>
      </c>
      <c r="X198" s="31">
        <f t="shared" si="63"/>
        <v>7.6359999999999996E-3</v>
      </c>
      <c r="Y198" s="31"/>
      <c r="Z198" s="31">
        <f t="shared" si="71"/>
        <v>3.661765E-3</v>
      </c>
      <c r="AA198" s="31">
        <f t="shared" si="72"/>
        <v>8.4330447949999998E-2</v>
      </c>
      <c r="AB198" s="25">
        <v>-2.0000000000000002E-5</v>
      </c>
      <c r="AC198" s="25">
        <f t="shared" si="64"/>
        <v>3.5000000000000004E-5</v>
      </c>
    </row>
    <row r="199" spans="1:29" s="15" customFormat="1">
      <c r="A199" s="18">
        <v>447</v>
      </c>
      <c r="B199" s="25">
        <v>6.8999999999999997E-5</v>
      </c>
      <c r="C199" s="26">
        <v>1.197E-2</v>
      </c>
      <c r="D199" s="26">
        <f t="shared" si="55"/>
        <v>1.2104999999999999E-2</v>
      </c>
      <c r="E199" s="26"/>
      <c r="F199" s="26">
        <f t="shared" si="65"/>
        <v>3.8493549999999987E-3</v>
      </c>
      <c r="G199" s="26">
        <f t="shared" si="58"/>
        <v>8.8650645649999971E-2</v>
      </c>
      <c r="H199" s="28">
        <v>9.7599999999999996E-3</v>
      </c>
      <c r="I199" s="28">
        <f t="shared" si="61"/>
        <v>9.7599999999999996E-3</v>
      </c>
      <c r="J199" s="28"/>
      <c r="K199" s="28">
        <f t="shared" si="66"/>
        <v>3.7989749999999996E-3</v>
      </c>
      <c r="L199" s="28">
        <f t="shared" si="67"/>
        <v>8.7490394249999992E-2</v>
      </c>
      <c r="M199" s="29">
        <v>6.5199999999999998E-3</v>
      </c>
      <c r="N199" s="29">
        <f t="shared" si="56"/>
        <v>6.6400000000000001E-3</v>
      </c>
      <c r="O199" s="29"/>
      <c r="P199" s="29">
        <f t="shared" si="68"/>
        <v>3.0418749999999999E-3</v>
      </c>
      <c r="Q199" s="29">
        <f t="shared" si="60"/>
        <v>7.0054381250000006E-2</v>
      </c>
      <c r="R199" s="30">
        <v>7.8300000000000002E-3</v>
      </c>
      <c r="S199" s="30">
        <f t="shared" si="62"/>
        <v>7.8300000000000002E-3</v>
      </c>
      <c r="T199" s="30"/>
      <c r="U199" s="30">
        <f t="shared" si="69"/>
        <v>3.8213750000000001E-3</v>
      </c>
      <c r="V199" s="30">
        <f t="shared" si="70"/>
        <v>8.8006266250000006E-2</v>
      </c>
      <c r="W199" s="30">
        <v>7.6010000000000001E-3</v>
      </c>
      <c r="X199" s="31">
        <f t="shared" si="63"/>
        <v>7.6010000000000001E-3</v>
      </c>
      <c r="Y199" s="31"/>
      <c r="Z199" s="31">
        <f t="shared" si="71"/>
        <v>3.6267650000000005E-3</v>
      </c>
      <c r="AA199" s="31">
        <f t="shared" si="72"/>
        <v>8.3524397950000023E-2</v>
      </c>
      <c r="AB199" s="25">
        <v>-6.8999999999999997E-5</v>
      </c>
      <c r="AC199" s="25">
        <f t="shared" si="64"/>
        <v>0</v>
      </c>
    </row>
    <row r="200" spans="1:29" s="15" customFormat="1">
      <c r="A200" s="18">
        <v>448</v>
      </c>
      <c r="B200" s="25">
        <v>1E-4</v>
      </c>
      <c r="C200" s="26">
        <v>1.201E-2</v>
      </c>
      <c r="D200" s="26">
        <f t="shared" si="55"/>
        <v>1.2149999999999999E-2</v>
      </c>
      <c r="E200" s="26"/>
      <c r="F200" s="26">
        <f t="shared" si="65"/>
        <v>3.8943549999999987E-3</v>
      </c>
      <c r="G200" s="26">
        <f t="shared" si="58"/>
        <v>8.9686995649999976E-2</v>
      </c>
      <c r="H200" s="28">
        <v>9.5399999999999999E-3</v>
      </c>
      <c r="I200" s="28">
        <f t="shared" si="61"/>
        <v>9.5200000000000007E-3</v>
      </c>
      <c r="J200" s="28"/>
      <c r="K200" s="28">
        <f t="shared" si="66"/>
        <v>3.5589750000000007E-3</v>
      </c>
      <c r="L200" s="28">
        <f t="shared" si="67"/>
        <v>8.1963194250000024E-2</v>
      </c>
      <c r="M200" s="29">
        <v>6.2500000000000003E-3</v>
      </c>
      <c r="N200" s="29">
        <f t="shared" si="56"/>
        <v>6.3550000000000004E-3</v>
      </c>
      <c r="O200" s="29"/>
      <c r="P200" s="29">
        <f t="shared" si="68"/>
        <v>2.7568750000000002E-3</v>
      </c>
      <c r="Q200" s="29">
        <f t="shared" si="60"/>
        <v>6.3490831250000004E-2</v>
      </c>
      <c r="R200" s="30">
        <v>7.7000000000000002E-3</v>
      </c>
      <c r="S200" s="30">
        <f t="shared" si="62"/>
        <v>7.6800000000000002E-3</v>
      </c>
      <c r="T200" s="30"/>
      <c r="U200" s="30">
        <f t="shared" si="69"/>
        <v>3.6713750000000002E-3</v>
      </c>
      <c r="V200" s="30">
        <f t="shared" si="70"/>
        <v>8.4551766250000007E-2</v>
      </c>
      <c r="W200" s="30">
        <v>7.561E-3</v>
      </c>
      <c r="X200" s="31">
        <f t="shared" si="63"/>
        <v>7.541E-3</v>
      </c>
      <c r="Y200" s="31"/>
      <c r="Z200" s="31">
        <f t="shared" si="71"/>
        <v>3.5667650000000004E-3</v>
      </c>
      <c r="AA200" s="31">
        <f t="shared" si="72"/>
        <v>8.2142597950000007E-2</v>
      </c>
      <c r="AB200" s="25">
        <v>-6.0000000000000002E-5</v>
      </c>
      <c r="AC200" s="25">
        <f t="shared" si="64"/>
        <v>2.0000000000000002E-5</v>
      </c>
    </row>
    <row r="201" spans="1:29" s="15" customFormat="1">
      <c r="A201" s="18">
        <v>449</v>
      </c>
      <c r="B201" s="25">
        <v>8.0000000000000007E-5</v>
      </c>
      <c r="C201" s="26">
        <v>1.187E-2</v>
      </c>
      <c r="D201" s="26">
        <f t="shared" si="55"/>
        <v>1.1945000000000001E-2</v>
      </c>
      <c r="E201" s="26"/>
      <c r="F201" s="26">
        <f t="shared" si="65"/>
        <v>3.6893550000000001E-3</v>
      </c>
      <c r="G201" s="26">
        <f t="shared" si="58"/>
        <v>8.496584565000001E-2</v>
      </c>
      <c r="H201" s="28">
        <v>9.6500000000000006E-3</v>
      </c>
      <c r="I201" s="28">
        <f t="shared" si="61"/>
        <v>9.6600000000000002E-3</v>
      </c>
      <c r="J201" s="28"/>
      <c r="K201" s="28">
        <f t="shared" si="66"/>
        <v>3.6989750000000002E-3</v>
      </c>
      <c r="L201" s="28">
        <f t="shared" si="67"/>
        <v>8.5187394250000006E-2</v>
      </c>
      <c r="M201" s="29">
        <v>6.4700000000000001E-3</v>
      </c>
      <c r="N201" s="29">
        <f t="shared" si="56"/>
        <v>6.5705E-3</v>
      </c>
      <c r="O201" s="29"/>
      <c r="P201" s="29">
        <f t="shared" si="68"/>
        <v>2.9723749999999998E-3</v>
      </c>
      <c r="Q201" s="29">
        <f t="shared" si="60"/>
        <v>6.8453796250000004E-2</v>
      </c>
      <c r="R201" s="30">
        <v>7.7999999999999996E-3</v>
      </c>
      <c r="S201" s="30">
        <f t="shared" si="62"/>
        <v>7.8099999999999992E-3</v>
      </c>
      <c r="T201" s="30"/>
      <c r="U201" s="30">
        <f t="shared" si="69"/>
        <v>3.8013749999999992E-3</v>
      </c>
      <c r="V201" s="30">
        <f t="shared" si="70"/>
        <v>8.7545666249999987E-2</v>
      </c>
      <c r="W201" s="30">
        <v>7.391E-3</v>
      </c>
      <c r="X201" s="31">
        <f t="shared" si="63"/>
        <v>7.4009999999999996E-3</v>
      </c>
      <c r="Y201" s="31"/>
      <c r="Z201" s="31">
        <f t="shared" si="71"/>
        <v>3.426765E-3</v>
      </c>
      <c r="AA201" s="31">
        <f t="shared" si="72"/>
        <v>7.891839795000001E-2</v>
      </c>
      <c r="AB201" s="25">
        <v>-1E-4</v>
      </c>
      <c r="AC201" s="25">
        <f t="shared" si="64"/>
        <v>-9.9999999999999991E-6</v>
      </c>
    </row>
    <row r="202" spans="1:29" s="15" customFormat="1">
      <c r="A202" s="18">
        <v>450</v>
      </c>
      <c r="B202" s="25">
        <v>1.0000000000000001E-5</v>
      </c>
      <c r="C202" s="26">
        <v>1.191E-2</v>
      </c>
      <c r="D202" s="26">
        <f t="shared" si="55"/>
        <v>1.2070000000000001E-2</v>
      </c>
      <c r="E202" s="26"/>
      <c r="F202" s="26">
        <f t="shared" si="65"/>
        <v>3.8143550000000002E-3</v>
      </c>
      <c r="G202" s="26">
        <f t="shared" si="58"/>
        <v>8.784459565000001E-2</v>
      </c>
      <c r="H202" s="28">
        <v>9.639E-3</v>
      </c>
      <c r="I202" s="28">
        <f t="shared" si="61"/>
        <v>9.6640000000000007E-3</v>
      </c>
      <c r="J202" s="28"/>
      <c r="K202" s="28">
        <f t="shared" si="66"/>
        <v>3.7029750000000007E-3</v>
      </c>
      <c r="L202" s="28">
        <f t="shared" si="67"/>
        <v>8.5279514250000021E-2</v>
      </c>
      <c r="M202" s="29">
        <v>6.2199999999999998E-3</v>
      </c>
      <c r="N202" s="29">
        <f t="shared" si="56"/>
        <v>6.3850000000000001E-3</v>
      </c>
      <c r="O202" s="29"/>
      <c r="P202" s="29">
        <f t="shared" si="68"/>
        <v>2.7868749999999999E-3</v>
      </c>
      <c r="Q202" s="29">
        <f t="shared" si="60"/>
        <v>6.4181731249999999E-2</v>
      </c>
      <c r="R202" s="30">
        <v>7.77E-3</v>
      </c>
      <c r="S202" s="30">
        <f t="shared" si="62"/>
        <v>7.7949999999999998E-3</v>
      </c>
      <c r="T202" s="30"/>
      <c r="U202" s="30">
        <f t="shared" si="69"/>
        <v>3.7863749999999998E-3</v>
      </c>
      <c r="V202" s="30">
        <f t="shared" si="70"/>
        <v>8.7200216250000004E-2</v>
      </c>
      <c r="W202" s="30">
        <v>7.4209999999999996E-3</v>
      </c>
      <c r="X202" s="31">
        <f t="shared" si="63"/>
        <v>7.4459999999999995E-3</v>
      </c>
      <c r="Y202" s="31"/>
      <c r="Z202" s="31">
        <f t="shared" si="71"/>
        <v>3.4717649999999999E-3</v>
      </c>
      <c r="AA202" s="31">
        <f t="shared" si="72"/>
        <v>7.9954747950000002E-2</v>
      </c>
      <c r="AB202" s="25">
        <v>-6.0000000000000002E-5</v>
      </c>
      <c r="AC202" s="25">
        <f t="shared" si="64"/>
        <v>-2.5000000000000001E-5</v>
      </c>
    </row>
    <row r="203" spans="1:29" s="15" customFormat="1">
      <c r="A203" s="18">
        <v>451</v>
      </c>
      <c r="B203" s="25">
        <v>6.8999999999999997E-5</v>
      </c>
      <c r="C203" s="26">
        <v>1.1820000000000001E-2</v>
      </c>
      <c r="D203" s="26">
        <f t="shared" si="55"/>
        <v>1.1970000000000001E-2</v>
      </c>
      <c r="E203" s="26"/>
      <c r="F203" s="26">
        <f t="shared" si="65"/>
        <v>3.7143550000000008E-3</v>
      </c>
      <c r="G203" s="26">
        <f t="shared" si="58"/>
        <v>8.5541595650000024E-2</v>
      </c>
      <c r="H203" s="28">
        <v>9.5490000000000002E-3</v>
      </c>
      <c r="I203" s="28">
        <f t="shared" si="61"/>
        <v>9.5945000000000006E-3</v>
      </c>
      <c r="J203" s="28"/>
      <c r="K203" s="28">
        <f t="shared" si="66"/>
        <v>3.6334750000000006E-3</v>
      </c>
      <c r="L203" s="28">
        <f t="shared" si="67"/>
        <v>8.367892925000002E-2</v>
      </c>
      <c r="M203" s="29">
        <v>6.3699999999999998E-3</v>
      </c>
      <c r="N203" s="29">
        <f t="shared" si="56"/>
        <v>6.515E-3</v>
      </c>
      <c r="O203" s="29"/>
      <c r="P203" s="29">
        <f t="shared" si="68"/>
        <v>2.9168749999999998E-3</v>
      </c>
      <c r="Q203" s="29">
        <f t="shared" si="60"/>
        <v>6.7175631249999992E-2</v>
      </c>
      <c r="R203" s="30">
        <v>7.6400000000000001E-3</v>
      </c>
      <c r="S203" s="30">
        <f t="shared" si="62"/>
        <v>7.6855000000000005E-3</v>
      </c>
      <c r="T203" s="30"/>
      <c r="U203" s="30">
        <f t="shared" si="69"/>
        <v>3.6768750000000005E-3</v>
      </c>
      <c r="V203" s="30">
        <f t="shared" si="70"/>
        <v>8.4678431250000019E-2</v>
      </c>
      <c r="W203" s="30">
        <v>7.4809999999999998E-3</v>
      </c>
      <c r="X203" s="31">
        <f t="shared" si="63"/>
        <v>7.5265000000000002E-3</v>
      </c>
      <c r="Y203" s="31"/>
      <c r="Z203" s="31">
        <f t="shared" si="71"/>
        <v>3.5522650000000006E-3</v>
      </c>
      <c r="AA203" s="31">
        <f t="shared" si="72"/>
        <v>8.1808662950000013E-2</v>
      </c>
      <c r="AB203" s="25">
        <v>-1.6000000000000001E-4</v>
      </c>
      <c r="AC203" s="25">
        <f t="shared" si="64"/>
        <v>-4.5500000000000008E-5</v>
      </c>
    </row>
    <row r="204" spans="1:29" s="15" customFormat="1">
      <c r="A204" s="18">
        <v>452</v>
      </c>
      <c r="B204" s="25">
        <v>1E-4</v>
      </c>
      <c r="C204" s="26">
        <v>1.176E-2</v>
      </c>
      <c r="D204" s="26">
        <f t="shared" si="55"/>
        <v>1.1899999999999999E-2</v>
      </c>
      <c r="E204" s="26"/>
      <c r="F204" s="26">
        <f t="shared" si="65"/>
        <v>3.6443549999999984E-3</v>
      </c>
      <c r="G204" s="26">
        <f t="shared" si="58"/>
        <v>8.3929495649999963E-2</v>
      </c>
      <c r="H204" s="28">
        <v>9.3500000000000007E-3</v>
      </c>
      <c r="I204" s="28">
        <f t="shared" si="61"/>
        <v>9.3900000000000008E-3</v>
      </c>
      <c r="J204" s="28"/>
      <c r="K204" s="28">
        <f t="shared" si="66"/>
        <v>3.4289750000000008E-3</v>
      </c>
      <c r="L204" s="28">
        <f t="shared" si="67"/>
        <v>7.8969294250000016E-2</v>
      </c>
      <c r="M204" s="29">
        <v>6.1700000000000001E-3</v>
      </c>
      <c r="N204" s="29">
        <f t="shared" si="56"/>
        <v>6.3049999999999998E-3</v>
      </c>
      <c r="O204" s="29"/>
      <c r="P204" s="29">
        <f t="shared" si="68"/>
        <v>2.7068749999999996E-3</v>
      </c>
      <c r="Q204" s="29">
        <f t="shared" si="60"/>
        <v>6.2339331249999998E-2</v>
      </c>
      <c r="R204" s="30">
        <v>7.5700000000000003E-3</v>
      </c>
      <c r="S204" s="30">
        <f t="shared" si="62"/>
        <v>7.6100000000000004E-3</v>
      </c>
      <c r="T204" s="30"/>
      <c r="U204" s="30">
        <f t="shared" si="69"/>
        <v>3.6013750000000004E-3</v>
      </c>
      <c r="V204" s="30">
        <f t="shared" si="70"/>
        <v>8.2939666250000016E-2</v>
      </c>
      <c r="W204" s="30">
        <v>7.2610000000000001E-3</v>
      </c>
      <c r="X204" s="31">
        <f t="shared" si="63"/>
        <v>7.3010000000000002E-3</v>
      </c>
      <c r="Y204" s="31"/>
      <c r="Z204" s="31">
        <f t="shared" si="71"/>
        <v>3.3267650000000006E-3</v>
      </c>
      <c r="AA204" s="31">
        <f t="shared" si="72"/>
        <v>7.6615397950000025E-2</v>
      </c>
      <c r="AB204" s="25">
        <v>-1.8000000000000001E-4</v>
      </c>
      <c r="AC204" s="25">
        <f t="shared" si="64"/>
        <v>-4.0000000000000003E-5</v>
      </c>
    </row>
    <row r="205" spans="1:29" s="15" customFormat="1">
      <c r="A205" s="18">
        <v>453</v>
      </c>
      <c r="B205" s="25">
        <v>2.0000000000000002E-5</v>
      </c>
      <c r="C205" s="26">
        <v>1.172E-2</v>
      </c>
      <c r="D205" s="26">
        <f t="shared" si="55"/>
        <v>1.1885E-2</v>
      </c>
      <c r="E205" s="26"/>
      <c r="F205" s="26">
        <f t="shared" si="65"/>
        <v>3.629354999999999E-3</v>
      </c>
      <c r="G205" s="26">
        <f t="shared" si="58"/>
        <v>8.358404564999998E-2</v>
      </c>
      <c r="H205" s="28">
        <v>9.3790000000000002E-3</v>
      </c>
      <c r="I205" s="28">
        <f t="shared" si="61"/>
        <v>9.4140000000000005E-3</v>
      </c>
      <c r="J205" s="28"/>
      <c r="K205" s="28">
        <f t="shared" si="66"/>
        <v>3.4529750000000005E-3</v>
      </c>
      <c r="L205" s="28">
        <f t="shared" si="67"/>
        <v>7.9522014250000009E-2</v>
      </c>
      <c r="M205" s="29">
        <v>6.2100000000000002E-3</v>
      </c>
      <c r="N205" s="29">
        <f t="shared" si="56"/>
        <v>6.3500000000000006E-3</v>
      </c>
      <c r="O205" s="29"/>
      <c r="P205" s="29">
        <f t="shared" si="68"/>
        <v>2.7518750000000004E-3</v>
      </c>
      <c r="Q205" s="29">
        <f t="shared" si="60"/>
        <v>6.337568125000001E-2</v>
      </c>
      <c r="R205" s="30">
        <v>7.5300000000000002E-3</v>
      </c>
      <c r="S205" s="30">
        <f t="shared" si="62"/>
        <v>7.5650000000000005E-3</v>
      </c>
      <c r="T205" s="30"/>
      <c r="U205" s="30">
        <f t="shared" si="69"/>
        <v>3.5563750000000005E-3</v>
      </c>
      <c r="V205" s="30">
        <f t="shared" si="70"/>
        <v>8.1903316250000011E-2</v>
      </c>
      <c r="W205" s="30">
        <v>7.4609999999999998E-3</v>
      </c>
      <c r="X205" s="31">
        <f t="shared" si="63"/>
        <v>7.4960000000000001E-3</v>
      </c>
      <c r="Y205" s="31"/>
      <c r="Z205" s="31">
        <f t="shared" si="71"/>
        <v>3.5217650000000005E-3</v>
      </c>
      <c r="AA205" s="31">
        <f t="shared" si="72"/>
        <v>8.1106247950000016E-2</v>
      </c>
      <c r="AB205" s="25">
        <v>-9.0000000000000006E-5</v>
      </c>
      <c r="AC205" s="25">
        <f t="shared" si="64"/>
        <v>-3.5000000000000004E-5</v>
      </c>
    </row>
    <row r="206" spans="1:29" s="15" customFormat="1">
      <c r="A206" s="18">
        <v>454</v>
      </c>
      <c r="B206" s="25">
        <v>0</v>
      </c>
      <c r="C206" s="26">
        <v>1.175E-2</v>
      </c>
      <c r="D206" s="26">
        <f t="shared" ref="D206:D269" si="73">C206-AC223</f>
        <v>1.1905000000000001E-2</v>
      </c>
      <c r="E206" s="26"/>
      <c r="F206" s="26">
        <f t="shared" si="65"/>
        <v>3.649355E-3</v>
      </c>
      <c r="G206" s="26">
        <f t="shared" si="58"/>
        <v>8.4044645649999999E-2</v>
      </c>
      <c r="H206" s="28">
        <v>9.2200000000000008E-3</v>
      </c>
      <c r="I206" s="28">
        <f t="shared" si="61"/>
        <v>9.3100000000000006E-3</v>
      </c>
      <c r="J206" s="28"/>
      <c r="K206" s="28">
        <f t="shared" si="66"/>
        <v>3.3489750000000006E-3</v>
      </c>
      <c r="L206" s="28">
        <f t="shared" si="67"/>
        <v>7.7126894250000022E-2</v>
      </c>
      <c r="M206" s="29">
        <v>5.9300000000000004E-3</v>
      </c>
      <c r="N206" s="29">
        <f t="shared" ref="N206:N269" si="74">M206-AC218</f>
        <v>6.0050000000000008E-3</v>
      </c>
      <c r="O206" s="29"/>
      <c r="P206" s="29">
        <f t="shared" si="68"/>
        <v>2.4068750000000006E-3</v>
      </c>
      <c r="Q206" s="29">
        <f t="shared" si="60"/>
        <v>5.5430331250000013E-2</v>
      </c>
      <c r="R206" s="30">
        <v>7.3600000000000002E-3</v>
      </c>
      <c r="S206" s="30">
        <f t="shared" si="62"/>
        <v>7.45E-3</v>
      </c>
      <c r="T206" s="30"/>
      <c r="U206" s="30">
        <f t="shared" si="69"/>
        <v>3.441375E-3</v>
      </c>
      <c r="V206" s="30">
        <f t="shared" si="70"/>
        <v>7.925486625E-2</v>
      </c>
      <c r="W206" s="30">
        <v>7.2109999999999995E-3</v>
      </c>
      <c r="X206" s="31">
        <f t="shared" si="63"/>
        <v>7.3009999999999993E-3</v>
      </c>
      <c r="Y206" s="31"/>
      <c r="Z206" s="31">
        <f t="shared" si="71"/>
        <v>3.3267649999999998E-3</v>
      </c>
      <c r="AA206" s="31">
        <f t="shared" si="72"/>
        <v>7.6615397949999997E-2</v>
      </c>
      <c r="AB206" s="25">
        <v>-1.8000000000000001E-4</v>
      </c>
      <c r="AC206" s="25">
        <f t="shared" si="64"/>
        <v>-9.0000000000000006E-5</v>
      </c>
    </row>
    <row r="207" spans="1:29" s="15" customFormat="1">
      <c r="A207" s="18">
        <v>455</v>
      </c>
      <c r="B207" s="25">
        <v>-1.0000000000000001E-5</v>
      </c>
      <c r="C207" s="26">
        <v>1.167E-2</v>
      </c>
      <c r="D207" s="26">
        <f t="shared" si="73"/>
        <v>1.184E-2</v>
      </c>
      <c r="E207" s="26"/>
      <c r="F207" s="26">
        <f t="shared" si="65"/>
        <v>3.5843549999999991E-3</v>
      </c>
      <c r="G207" s="26">
        <f t="shared" si="58"/>
        <v>8.2547695649999989E-2</v>
      </c>
      <c r="H207" s="28">
        <v>9.3500000000000007E-3</v>
      </c>
      <c r="I207" s="28">
        <f t="shared" si="61"/>
        <v>9.4150000000000015E-3</v>
      </c>
      <c r="J207" s="28"/>
      <c r="K207" s="28">
        <f t="shared" si="66"/>
        <v>3.4539750000000015E-3</v>
      </c>
      <c r="L207" s="28">
        <f t="shared" si="67"/>
        <v>7.9545044250000044E-2</v>
      </c>
      <c r="M207" s="29">
        <v>6.1500000000000001E-3</v>
      </c>
      <c r="N207" s="29">
        <f t="shared" si="74"/>
        <v>6.3099999999999996E-3</v>
      </c>
      <c r="O207" s="29"/>
      <c r="P207" s="29">
        <f t="shared" si="68"/>
        <v>2.7118749999999994E-3</v>
      </c>
      <c r="Q207" s="29">
        <f t="shared" si="60"/>
        <v>6.2454481249999992E-2</v>
      </c>
      <c r="R207" s="30">
        <v>7.3899999999999999E-3</v>
      </c>
      <c r="S207" s="30">
        <f t="shared" si="62"/>
        <v>7.4549999999999998E-3</v>
      </c>
      <c r="T207" s="30"/>
      <c r="U207" s="30">
        <f t="shared" si="69"/>
        <v>3.4463749999999998E-3</v>
      </c>
      <c r="V207" s="30">
        <f t="shared" si="70"/>
        <v>7.9370016249999994E-2</v>
      </c>
      <c r="W207" s="30">
        <v>7.0609999999999996E-3</v>
      </c>
      <c r="X207" s="31">
        <f t="shared" si="63"/>
        <v>7.1259999999999995E-3</v>
      </c>
      <c r="Y207" s="31"/>
      <c r="Z207" s="31">
        <f t="shared" si="71"/>
        <v>3.1517649999999999E-3</v>
      </c>
      <c r="AA207" s="31">
        <f t="shared" si="72"/>
        <v>7.2585147949999998E-2</v>
      </c>
      <c r="AB207" s="25">
        <v>-1.2E-4</v>
      </c>
      <c r="AC207" s="25">
        <f t="shared" si="64"/>
        <v>-6.5000000000000008E-5</v>
      </c>
    </row>
    <row r="208" spans="1:29" s="15" customFormat="1">
      <c r="A208" s="18">
        <v>456</v>
      </c>
      <c r="B208" s="25">
        <v>-4.0000000000000003E-5</v>
      </c>
      <c r="C208" s="26">
        <v>1.154E-2</v>
      </c>
      <c r="D208" s="26">
        <f t="shared" si="73"/>
        <v>1.1660500000000001E-2</v>
      </c>
      <c r="E208" s="26"/>
      <c r="F208" s="26">
        <f t="shared" si="65"/>
        <v>3.404855E-3</v>
      </c>
      <c r="G208" s="26">
        <f t="shared" si="58"/>
        <v>7.8413810649999999E-2</v>
      </c>
      <c r="H208" s="28">
        <v>9.2090000000000002E-3</v>
      </c>
      <c r="I208" s="28">
        <f t="shared" si="61"/>
        <v>9.2840000000000006E-3</v>
      </c>
      <c r="J208" s="28"/>
      <c r="K208" s="28">
        <f t="shared" si="66"/>
        <v>3.3229750000000006E-3</v>
      </c>
      <c r="L208" s="28">
        <f t="shared" si="67"/>
        <v>7.6528114250000015E-2</v>
      </c>
      <c r="M208" s="29">
        <v>6.0299999999999998E-3</v>
      </c>
      <c r="N208" s="29">
        <f t="shared" si="74"/>
        <v>6.1799999999999997E-3</v>
      </c>
      <c r="O208" s="29"/>
      <c r="P208" s="29">
        <f t="shared" si="68"/>
        <v>2.5818749999999995E-3</v>
      </c>
      <c r="Q208" s="29">
        <f t="shared" si="60"/>
        <v>5.9460581249999991E-2</v>
      </c>
      <c r="R208" s="30">
        <v>7.45E-3</v>
      </c>
      <c r="S208" s="30">
        <f t="shared" si="62"/>
        <v>7.5250000000000004E-3</v>
      </c>
      <c r="T208" s="30"/>
      <c r="U208" s="30">
        <f t="shared" si="69"/>
        <v>3.5163750000000004E-3</v>
      </c>
      <c r="V208" s="30">
        <f t="shared" si="70"/>
        <v>8.0982116250000014E-2</v>
      </c>
      <c r="W208" s="30">
        <v>7.2509999999999996E-3</v>
      </c>
      <c r="X208" s="31">
        <f t="shared" si="63"/>
        <v>7.326E-3</v>
      </c>
      <c r="Y208" s="31"/>
      <c r="Z208" s="31">
        <f t="shared" si="71"/>
        <v>3.3517650000000005E-3</v>
      </c>
      <c r="AA208" s="31">
        <f t="shared" si="72"/>
        <v>7.7191147950000011E-2</v>
      </c>
      <c r="AB208" s="25">
        <v>-1.1E-4</v>
      </c>
      <c r="AC208" s="25">
        <f t="shared" si="64"/>
        <v>-7.5000000000000007E-5</v>
      </c>
    </row>
    <row r="209" spans="1:29" s="15" customFormat="1">
      <c r="A209" s="18">
        <v>457</v>
      </c>
      <c r="B209" s="25">
        <v>5.0000000000000002E-5</v>
      </c>
      <c r="C209" s="26">
        <v>1.1440000000000001E-2</v>
      </c>
      <c r="D209" s="26">
        <f t="shared" si="73"/>
        <v>1.1565000000000001E-2</v>
      </c>
      <c r="E209" s="26"/>
      <c r="F209" s="26">
        <f t="shared" si="65"/>
        <v>3.3093549999999999E-3</v>
      </c>
      <c r="G209" s="26">
        <f t="shared" si="58"/>
        <v>7.6214445650000004E-2</v>
      </c>
      <c r="H209" s="28">
        <v>9.2090000000000002E-3</v>
      </c>
      <c r="I209" s="28">
        <f t="shared" si="61"/>
        <v>9.2840000000000006E-3</v>
      </c>
      <c r="J209" s="28"/>
      <c r="K209" s="28">
        <f t="shared" si="66"/>
        <v>3.3229750000000006E-3</v>
      </c>
      <c r="L209" s="28">
        <f t="shared" si="67"/>
        <v>7.6528114250000015E-2</v>
      </c>
      <c r="M209" s="29">
        <v>6.0200000000000002E-3</v>
      </c>
      <c r="N209" s="29">
        <f t="shared" si="74"/>
        <v>6.1600000000000005E-3</v>
      </c>
      <c r="O209" s="29"/>
      <c r="P209" s="29">
        <f t="shared" si="68"/>
        <v>2.5618750000000003E-3</v>
      </c>
      <c r="Q209" s="29">
        <f t="shared" si="60"/>
        <v>5.8999981250000014E-2</v>
      </c>
      <c r="R209" s="30">
        <v>7.2300000000000003E-3</v>
      </c>
      <c r="S209" s="30">
        <f t="shared" si="62"/>
        <v>7.3050000000000007E-3</v>
      </c>
      <c r="T209" s="30"/>
      <c r="U209" s="30">
        <f t="shared" si="69"/>
        <v>3.2963750000000007E-3</v>
      </c>
      <c r="V209" s="30">
        <f t="shared" si="70"/>
        <v>7.5915516250000023E-2</v>
      </c>
      <c r="W209" s="30">
        <v>7.0109999999999999E-3</v>
      </c>
      <c r="X209" s="31">
        <f t="shared" si="63"/>
        <v>7.0860000000000003E-3</v>
      </c>
      <c r="Y209" s="31"/>
      <c r="Z209" s="31">
        <f t="shared" si="71"/>
        <v>3.1117650000000007E-3</v>
      </c>
      <c r="AA209" s="31">
        <f t="shared" si="72"/>
        <v>7.1663947950000015E-2</v>
      </c>
      <c r="AB209" s="25">
        <v>-2.0000000000000001E-4</v>
      </c>
      <c r="AC209" s="25">
        <f t="shared" si="64"/>
        <v>-7.5000000000000007E-5</v>
      </c>
    </row>
    <row r="210" spans="1:29" s="15" customFormat="1">
      <c r="A210" s="18">
        <v>458</v>
      </c>
      <c r="B210" s="25">
        <v>-2.0000000000000002E-5</v>
      </c>
      <c r="C210" s="26">
        <v>1.1480000000000001E-2</v>
      </c>
      <c r="D210" s="26">
        <f t="shared" si="73"/>
        <v>1.1625E-2</v>
      </c>
      <c r="E210" s="26"/>
      <c r="F210" s="26">
        <f t="shared" si="65"/>
        <v>3.3693549999999992E-3</v>
      </c>
      <c r="G210" s="26">
        <f t="shared" si="58"/>
        <v>7.7596245649999993E-2</v>
      </c>
      <c r="H210" s="28">
        <v>9.2700000000000005E-3</v>
      </c>
      <c r="I210" s="28">
        <f t="shared" si="61"/>
        <v>9.3600000000000003E-3</v>
      </c>
      <c r="J210" s="28"/>
      <c r="K210" s="28">
        <f t="shared" si="66"/>
        <v>3.3989750000000003E-3</v>
      </c>
      <c r="L210" s="28">
        <f t="shared" si="67"/>
        <v>7.8278394250000008E-2</v>
      </c>
      <c r="M210" s="29">
        <v>5.6800000000000002E-3</v>
      </c>
      <c r="N210" s="29">
        <f t="shared" si="74"/>
        <v>5.8450000000000004E-3</v>
      </c>
      <c r="O210" s="29"/>
      <c r="P210" s="29">
        <f t="shared" si="68"/>
        <v>2.2468750000000002E-3</v>
      </c>
      <c r="Q210" s="29">
        <f t="shared" si="60"/>
        <v>5.1745531250000004E-2</v>
      </c>
      <c r="R210" s="30">
        <v>7.43E-3</v>
      </c>
      <c r="S210" s="30">
        <f t="shared" si="62"/>
        <v>7.5199999999999998E-3</v>
      </c>
      <c r="T210" s="30"/>
      <c r="U210" s="30">
        <f t="shared" si="69"/>
        <v>3.5113749999999997E-3</v>
      </c>
      <c r="V210" s="30">
        <f t="shared" si="70"/>
        <v>8.0866966249999991E-2</v>
      </c>
      <c r="W210" s="30">
        <v>7.1009999999999997E-3</v>
      </c>
      <c r="X210" s="31">
        <f t="shared" si="63"/>
        <v>7.1909999999999995E-3</v>
      </c>
      <c r="Y210" s="31"/>
      <c r="Z210" s="31">
        <f t="shared" si="71"/>
        <v>3.2167649999999999E-3</v>
      </c>
      <c r="AA210" s="31">
        <f t="shared" si="72"/>
        <v>7.4082097949999995E-2</v>
      </c>
      <c r="AB210" s="25">
        <v>-1.6000000000000001E-4</v>
      </c>
      <c r="AC210" s="25">
        <f t="shared" si="64"/>
        <v>-9.0000000000000006E-5</v>
      </c>
    </row>
    <row r="211" spans="1:29" s="15" customFormat="1">
      <c r="A211" s="18">
        <v>459</v>
      </c>
      <c r="B211" s="25">
        <v>-3.0000000000000001E-5</v>
      </c>
      <c r="C211" s="26">
        <v>1.15E-2</v>
      </c>
      <c r="D211" s="26">
        <f t="shared" si="73"/>
        <v>1.172E-2</v>
      </c>
      <c r="E211" s="26"/>
      <c r="F211" s="26">
        <f t="shared" si="65"/>
        <v>3.4643549999999988E-3</v>
      </c>
      <c r="G211" s="26">
        <f t="shared" si="58"/>
        <v>7.9784095649999984E-2</v>
      </c>
      <c r="H211" s="28">
        <v>9.0799999999999995E-3</v>
      </c>
      <c r="I211" s="28">
        <f t="shared" si="61"/>
        <v>9.1999999999999998E-3</v>
      </c>
      <c r="J211" s="28"/>
      <c r="K211" s="28">
        <f t="shared" si="66"/>
        <v>3.2389749999999998E-3</v>
      </c>
      <c r="L211" s="28">
        <f t="shared" si="67"/>
        <v>7.4593594250000006E-2</v>
      </c>
      <c r="M211" s="29">
        <v>6.0200000000000002E-3</v>
      </c>
      <c r="N211" s="29">
        <f t="shared" si="74"/>
        <v>6.1749999999999999E-3</v>
      </c>
      <c r="O211" s="29"/>
      <c r="P211" s="29">
        <f t="shared" si="68"/>
        <v>2.5768749999999997E-3</v>
      </c>
      <c r="Q211" s="29">
        <f t="shared" si="60"/>
        <v>5.9345431249999997E-2</v>
      </c>
      <c r="R211" s="30">
        <v>7.1799999999999998E-3</v>
      </c>
      <c r="S211" s="30">
        <f t="shared" si="62"/>
        <v>7.3000000000000001E-3</v>
      </c>
      <c r="T211" s="30"/>
      <c r="U211" s="30">
        <f t="shared" si="69"/>
        <v>3.291375E-3</v>
      </c>
      <c r="V211" s="30">
        <f t="shared" si="70"/>
        <v>7.5800366250000001E-2</v>
      </c>
      <c r="W211" s="30">
        <v>6.881E-3</v>
      </c>
      <c r="X211" s="31">
        <f t="shared" si="63"/>
        <v>7.0010000000000003E-3</v>
      </c>
      <c r="Y211" s="31"/>
      <c r="Z211" s="31">
        <f t="shared" si="71"/>
        <v>3.0267650000000007E-3</v>
      </c>
      <c r="AA211" s="31">
        <f t="shared" si="72"/>
        <v>6.9706397950000026E-2</v>
      </c>
      <c r="AB211" s="25">
        <v>-2.1000000000000001E-4</v>
      </c>
      <c r="AC211" s="25">
        <f t="shared" si="64"/>
        <v>-1.2E-4</v>
      </c>
    </row>
    <row r="212" spans="1:29" s="15" customFormat="1">
      <c r="A212" s="18">
        <v>460</v>
      </c>
      <c r="B212" s="25">
        <v>-8.0000000000000007E-5</v>
      </c>
      <c r="C212" s="26">
        <v>1.1339999999999999E-2</v>
      </c>
      <c r="D212" s="26">
        <f t="shared" si="73"/>
        <v>1.154E-2</v>
      </c>
      <c r="E212" s="26"/>
      <c r="F212" s="26">
        <f t="shared" si="65"/>
        <v>3.2843549999999992E-3</v>
      </c>
      <c r="G212" s="26">
        <f t="shared" si="58"/>
        <v>7.563869564999999E-2</v>
      </c>
      <c r="H212" s="28">
        <v>8.8500000000000002E-3</v>
      </c>
      <c r="I212" s="28">
        <f t="shared" si="61"/>
        <v>8.9549999999999994E-3</v>
      </c>
      <c r="J212" s="28"/>
      <c r="K212" s="28">
        <f t="shared" si="66"/>
        <v>2.9939749999999994E-3</v>
      </c>
      <c r="L212" s="28">
        <f t="shared" si="67"/>
        <v>6.8951244249999988E-2</v>
      </c>
      <c r="M212" s="29">
        <v>5.7299999999999999E-3</v>
      </c>
      <c r="N212" s="29">
        <f t="shared" si="74"/>
        <v>5.8999999999999999E-3</v>
      </c>
      <c r="O212" s="29"/>
      <c r="P212" s="29">
        <f t="shared" si="68"/>
        <v>2.3018749999999997E-3</v>
      </c>
      <c r="Q212" s="29">
        <f t="shared" si="60"/>
        <v>5.3012181249999998E-2</v>
      </c>
      <c r="R212" s="30">
        <v>7.0299999999999998E-3</v>
      </c>
      <c r="S212" s="30">
        <f t="shared" si="62"/>
        <v>7.1349999999999998E-3</v>
      </c>
      <c r="T212" s="30"/>
      <c r="U212" s="30">
        <f t="shared" si="69"/>
        <v>3.1263749999999998E-3</v>
      </c>
      <c r="V212" s="30">
        <f t="shared" si="70"/>
        <v>7.2000416250000004E-2</v>
      </c>
      <c r="W212" s="30">
        <v>6.9809999999999994E-3</v>
      </c>
      <c r="X212" s="31">
        <f t="shared" si="63"/>
        <v>7.0859999999999994E-3</v>
      </c>
      <c r="Y212" s="31"/>
      <c r="Z212" s="31">
        <f t="shared" si="71"/>
        <v>3.1117649999999998E-3</v>
      </c>
      <c r="AA212" s="31">
        <f t="shared" si="72"/>
        <v>7.1663947950000001E-2</v>
      </c>
      <c r="AB212" s="25">
        <v>-1.2999999999999999E-4</v>
      </c>
      <c r="AC212" s="25">
        <f t="shared" si="64"/>
        <v>-1.05E-4</v>
      </c>
    </row>
    <row r="213" spans="1:29" s="15" customFormat="1">
      <c r="A213" s="18">
        <v>461</v>
      </c>
      <c r="B213" s="25">
        <v>6.8999999999999997E-5</v>
      </c>
      <c r="C213" s="26">
        <v>1.1429999999999999E-2</v>
      </c>
      <c r="D213" s="26">
        <f t="shared" si="73"/>
        <v>1.1585E-2</v>
      </c>
      <c r="E213" s="26"/>
      <c r="F213" s="26">
        <f t="shared" si="65"/>
        <v>3.3293549999999991E-3</v>
      </c>
      <c r="G213" s="26">
        <f t="shared" si="58"/>
        <v>7.6675045649999982E-2</v>
      </c>
      <c r="H213" s="28">
        <v>8.9800000000000001E-3</v>
      </c>
      <c r="I213" s="28">
        <f t="shared" si="61"/>
        <v>9.0805E-3</v>
      </c>
      <c r="J213" s="28"/>
      <c r="K213" s="28">
        <f t="shared" si="66"/>
        <v>3.119475E-3</v>
      </c>
      <c r="L213" s="28">
        <f t="shared" si="67"/>
        <v>7.1841509250000005E-2</v>
      </c>
      <c r="M213" s="29">
        <v>5.8399999999999997E-3</v>
      </c>
      <c r="N213" s="29">
        <f t="shared" si="74"/>
        <v>5.9604999999999997E-3</v>
      </c>
      <c r="O213" s="29"/>
      <c r="P213" s="29">
        <f t="shared" si="68"/>
        <v>2.3623749999999995E-3</v>
      </c>
      <c r="Q213" s="29">
        <f t="shared" si="60"/>
        <v>5.4405496249999991E-2</v>
      </c>
      <c r="R213" s="30">
        <v>7.2199999999999999E-3</v>
      </c>
      <c r="S213" s="30">
        <f t="shared" si="62"/>
        <v>7.3204999999999998E-3</v>
      </c>
      <c r="T213" s="30"/>
      <c r="U213" s="30">
        <f t="shared" si="69"/>
        <v>3.3118749999999997E-3</v>
      </c>
      <c r="V213" s="30">
        <f t="shared" si="70"/>
        <v>7.6272481249999996E-2</v>
      </c>
      <c r="W213" s="30">
        <v>6.6909999999999999E-3</v>
      </c>
      <c r="X213" s="31">
        <f t="shared" si="63"/>
        <v>6.7914999999999998E-3</v>
      </c>
      <c r="Y213" s="31"/>
      <c r="Z213" s="31">
        <f t="shared" si="71"/>
        <v>2.8172650000000002E-3</v>
      </c>
      <c r="AA213" s="31">
        <f t="shared" si="72"/>
        <v>6.4881612950000014E-2</v>
      </c>
      <c r="AB213" s="25">
        <v>-2.7E-4</v>
      </c>
      <c r="AC213" s="25">
        <f t="shared" si="64"/>
        <v>-1.005E-4</v>
      </c>
    </row>
    <row r="214" spans="1:29" s="15" customFormat="1">
      <c r="A214" s="18">
        <v>462</v>
      </c>
      <c r="B214" s="25">
        <v>-2.1000000000000001E-4</v>
      </c>
      <c r="C214" s="26">
        <v>1.133E-2</v>
      </c>
      <c r="D214" s="26">
        <f t="shared" si="73"/>
        <v>1.1485E-2</v>
      </c>
      <c r="E214" s="26"/>
      <c r="F214" s="26">
        <f t="shared" si="65"/>
        <v>3.2293549999999997E-3</v>
      </c>
      <c r="G214" s="26">
        <f t="shared" si="58"/>
        <v>7.4372045649999996E-2</v>
      </c>
      <c r="H214" s="28">
        <v>8.8199999999999997E-3</v>
      </c>
      <c r="I214" s="28">
        <f t="shared" si="61"/>
        <v>8.9849999999999999E-3</v>
      </c>
      <c r="J214" s="28"/>
      <c r="K214" s="28">
        <f t="shared" si="66"/>
        <v>3.0239749999999999E-3</v>
      </c>
      <c r="L214" s="28">
        <f t="shared" si="67"/>
        <v>6.9642144249999996E-2</v>
      </c>
      <c r="M214" s="29">
        <v>5.64E-3</v>
      </c>
      <c r="N214" s="29">
        <f t="shared" si="74"/>
        <v>5.7650000000000002E-3</v>
      </c>
      <c r="O214" s="29"/>
      <c r="P214" s="29">
        <f t="shared" si="68"/>
        <v>2.166875E-3</v>
      </c>
      <c r="Q214" s="29">
        <f t="shared" si="60"/>
        <v>4.9903131250000003E-2</v>
      </c>
      <c r="R214" s="30">
        <v>6.9800000000000001E-3</v>
      </c>
      <c r="S214" s="30">
        <f t="shared" si="62"/>
        <v>7.1450000000000003E-3</v>
      </c>
      <c r="T214" s="30"/>
      <c r="U214" s="30">
        <f t="shared" si="69"/>
        <v>3.1363750000000003E-3</v>
      </c>
      <c r="V214" s="30">
        <f t="shared" si="70"/>
        <v>7.2230716250000007E-2</v>
      </c>
      <c r="W214" s="30">
        <v>6.9210000000000001E-3</v>
      </c>
      <c r="X214" s="31">
        <f t="shared" si="63"/>
        <v>7.0860000000000003E-3</v>
      </c>
      <c r="Y214" s="31"/>
      <c r="Z214" s="31">
        <f t="shared" si="71"/>
        <v>3.1117650000000007E-3</v>
      </c>
      <c r="AA214" s="31">
        <f t="shared" si="72"/>
        <v>7.1663947950000015E-2</v>
      </c>
      <c r="AB214" s="25">
        <v>-1.2E-4</v>
      </c>
      <c r="AC214" s="25">
        <f t="shared" si="64"/>
        <v>-1.65E-4</v>
      </c>
    </row>
    <row r="215" spans="1:29" s="15" customFormat="1">
      <c r="A215" s="18">
        <v>463</v>
      </c>
      <c r="B215" s="25">
        <v>6.0000000000000002E-5</v>
      </c>
      <c r="C215" s="26">
        <v>1.133E-2</v>
      </c>
      <c r="D215" s="26">
        <f t="shared" si="73"/>
        <v>1.1535E-2</v>
      </c>
      <c r="E215" s="26"/>
      <c r="F215" s="26">
        <f t="shared" si="65"/>
        <v>3.2793549999999994E-3</v>
      </c>
      <c r="G215" s="26">
        <f t="shared" si="58"/>
        <v>7.5523545649999996E-2</v>
      </c>
      <c r="H215" s="28">
        <v>8.9200000000000008E-3</v>
      </c>
      <c r="I215" s="28">
        <f t="shared" si="61"/>
        <v>9.0650000000000001E-3</v>
      </c>
      <c r="J215" s="28"/>
      <c r="K215" s="28">
        <f t="shared" si="66"/>
        <v>3.1039750000000001E-3</v>
      </c>
      <c r="L215" s="28">
        <f t="shared" si="67"/>
        <v>7.1484544250000004E-2</v>
      </c>
      <c r="M215" s="29">
        <v>5.8999999999999999E-3</v>
      </c>
      <c r="N215" s="29">
        <f t="shared" si="74"/>
        <v>6.045E-3</v>
      </c>
      <c r="O215" s="29"/>
      <c r="P215" s="29">
        <f t="shared" si="68"/>
        <v>2.4468749999999998E-3</v>
      </c>
      <c r="Q215" s="29">
        <f t="shared" si="60"/>
        <v>5.6351531249999996E-2</v>
      </c>
      <c r="R215" s="30">
        <v>7.0699999999999999E-3</v>
      </c>
      <c r="S215" s="30">
        <f t="shared" si="62"/>
        <v>7.2150000000000001E-3</v>
      </c>
      <c r="T215" s="30"/>
      <c r="U215" s="30">
        <f t="shared" si="69"/>
        <v>3.206375E-3</v>
      </c>
      <c r="V215" s="30">
        <f t="shared" si="70"/>
        <v>7.3842816249999998E-2</v>
      </c>
      <c r="W215" s="30">
        <v>6.6709999999999998E-3</v>
      </c>
      <c r="X215" s="31">
        <f t="shared" si="63"/>
        <v>6.816E-3</v>
      </c>
      <c r="Y215" s="31"/>
      <c r="Z215" s="31">
        <f t="shared" si="71"/>
        <v>2.8417650000000004E-3</v>
      </c>
      <c r="AA215" s="31">
        <f t="shared" si="72"/>
        <v>6.5445847950000011E-2</v>
      </c>
      <c r="AB215" s="25">
        <v>-3.5E-4</v>
      </c>
      <c r="AC215" s="25">
        <f t="shared" si="64"/>
        <v>-1.45E-4</v>
      </c>
    </row>
    <row r="216" spans="1:29" s="15" customFormat="1">
      <c r="A216" s="18">
        <v>464</v>
      </c>
      <c r="B216" s="25">
        <v>-1.7000000000000001E-4</v>
      </c>
      <c r="C216" s="26">
        <v>1.1259999999999999E-2</v>
      </c>
      <c r="D216" s="26">
        <f t="shared" si="73"/>
        <v>1.1429999999999999E-2</v>
      </c>
      <c r="E216" s="26"/>
      <c r="F216" s="26">
        <f t="shared" si="65"/>
        <v>3.1743549999999985E-3</v>
      </c>
      <c r="G216" s="26">
        <f t="shared" si="58"/>
        <v>7.3105395649999974E-2</v>
      </c>
      <c r="H216" s="28">
        <v>8.6700000000000006E-3</v>
      </c>
      <c r="I216" s="28">
        <f t="shared" si="61"/>
        <v>8.8050000000000003E-3</v>
      </c>
      <c r="J216" s="28"/>
      <c r="K216" s="28">
        <f t="shared" si="66"/>
        <v>2.8439750000000003E-3</v>
      </c>
      <c r="L216" s="28">
        <f t="shared" si="67"/>
        <v>6.5496744250000016E-2</v>
      </c>
      <c r="M216" s="29">
        <v>5.8199999999999997E-3</v>
      </c>
      <c r="N216" s="29">
        <f t="shared" si="74"/>
        <v>6.0399999999999994E-3</v>
      </c>
      <c r="O216" s="29"/>
      <c r="P216" s="29">
        <f t="shared" si="68"/>
        <v>2.4418749999999992E-3</v>
      </c>
      <c r="Q216" s="29">
        <f t="shared" si="60"/>
        <v>5.6236381249999981E-2</v>
      </c>
      <c r="R216" s="30">
        <v>6.8500000000000002E-3</v>
      </c>
      <c r="S216" s="30">
        <f t="shared" si="62"/>
        <v>6.9849999999999999E-3</v>
      </c>
      <c r="T216" s="30"/>
      <c r="U216" s="30">
        <f t="shared" si="69"/>
        <v>2.9763749999999999E-3</v>
      </c>
      <c r="V216" s="30">
        <f t="shared" si="70"/>
        <v>6.8545916250000005E-2</v>
      </c>
      <c r="W216" s="30">
        <v>6.7510000000000001E-3</v>
      </c>
      <c r="X216" s="31">
        <f t="shared" si="63"/>
        <v>6.8859999999999998E-3</v>
      </c>
      <c r="Y216" s="31"/>
      <c r="Z216" s="31">
        <f t="shared" si="71"/>
        <v>2.9117650000000002E-3</v>
      </c>
      <c r="AA216" s="31">
        <f t="shared" si="72"/>
        <v>6.7057947950000002E-2</v>
      </c>
      <c r="AB216" s="25">
        <v>-1E-4</v>
      </c>
      <c r="AC216" s="25">
        <f t="shared" si="64"/>
        <v>-1.35E-4</v>
      </c>
    </row>
    <row r="217" spans="1:29" s="15" customFormat="1">
      <c r="A217" s="18">
        <v>465</v>
      </c>
      <c r="B217" s="25">
        <v>2.0000000000000002E-5</v>
      </c>
      <c r="C217" s="26">
        <v>1.1169999999999999E-2</v>
      </c>
      <c r="D217" s="26">
        <f t="shared" si="73"/>
        <v>1.1354999999999999E-2</v>
      </c>
      <c r="E217" s="26"/>
      <c r="F217" s="26">
        <f t="shared" si="65"/>
        <v>3.0993549999999981E-3</v>
      </c>
      <c r="G217" s="26">
        <f t="shared" si="58"/>
        <v>7.1378145649999961E-2</v>
      </c>
      <c r="H217" s="28">
        <v>8.8000000000000005E-3</v>
      </c>
      <c r="I217" s="28">
        <f t="shared" si="61"/>
        <v>8.94E-3</v>
      </c>
      <c r="J217" s="28"/>
      <c r="K217" s="28">
        <f t="shared" si="66"/>
        <v>2.978975E-3</v>
      </c>
      <c r="L217" s="28">
        <f t="shared" si="67"/>
        <v>6.8605794250000005E-2</v>
      </c>
      <c r="M217" s="29">
        <v>5.64E-3</v>
      </c>
      <c r="N217" s="29">
        <f t="shared" si="74"/>
        <v>5.8399999999999997E-3</v>
      </c>
      <c r="O217" s="29"/>
      <c r="P217" s="29">
        <f t="shared" si="68"/>
        <v>2.2418749999999995E-3</v>
      </c>
      <c r="Q217" s="29">
        <f t="shared" si="60"/>
        <v>5.1630381249999989E-2</v>
      </c>
      <c r="R217" s="30">
        <v>6.9499999999999996E-3</v>
      </c>
      <c r="S217" s="30">
        <f t="shared" si="62"/>
        <v>7.0899999999999999E-3</v>
      </c>
      <c r="T217" s="30"/>
      <c r="U217" s="30">
        <f t="shared" si="69"/>
        <v>3.0813749999999999E-3</v>
      </c>
      <c r="V217" s="30">
        <f t="shared" si="70"/>
        <v>7.0964066249999999E-2</v>
      </c>
      <c r="W217" s="30">
        <v>6.6109999999999997E-3</v>
      </c>
      <c r="X217" s="31">
        <f t="shared" si="63"/>
        <v>6.7510000000000001E-3</v>
      </c>
      <c r="Y217" s="31"/>
      <c r="Z217" s="31">
        <f t="shared" si="71"/>
        <v>2.7767650000000005E-3</v>
      </c>
      <c r="AA217" s="31">
        <f t="shared" si="72"/>
        <v>6.3948897950000014E-2</v>
      </c>
      <c r="AB217" s="25">
        <v>-2.9999999999999997E-4</v>
      </c>
      <c r="AC217" s="25">
        <f t="shared" si="64"/>
        <v>-1.3999999999999999E-4</v>
      </c>
    </row>
    <row r="218" spans="1:29" s="15" customFormat="1">
      <c r="A218" s="18">
        <v>466</v>
      </c>
      <c r="B218" s="25">
        <v>-1.9000000000000001E-4</v>
      </c>
      <c r="C218" s="26">
        <v>1.1259999999999999E-2</v>
      </c>
      <c r="D218" s="26">
        <f t="shared" si="73"/>
        <v>1.1424999999999999E-2</v>
      </c>
      <c r="E218" s="26"/>
      <c r="F218" s="26">
        <f t="shared" si="65"/>
        <v>3.1693549999999987E-3</v>
      </c>
      <c r="G218" s="26">
        <f t="shared" si="58"/>
        <v>7.299024564999998E-2</v>
      </c>
      <c r="H218" s="28">
        <v>8.4600000000000005E-3</v>
      </c>
      <c r="I218" s="28">
        <f t="shared" si="61"/>
        <v>8.5350000000000009E-3</v>
      </c>
      <c r="J218" s="28"/>
      <c r="K218" s="28">
        <f t="shared" si="66"/>
        <v>2.5739750000000009E-3</v>
      </c>
      <c r="L218" s="28">
        <f t="shared" si="67"/>
        <v>5.9278644250000026E-2</v>
      </c>
      <c r="M218" s="29">
        <v>5.6800000000000002E-3</v>
      </c>
      <c r="N218" s="29">
        <f t="shared" si="74"/>
        <v>5.8349999999999999E-3</v>
      </c>
      <c r="O218" s="29"/>
      <c r="P218" s="29">
        <f t="shared" si="68"/>
        <v>2.2368749999999997E-3</v>
      </c>
      <c r="Q218" s="29">
        <f t="shared" si="60"/>
        <v>5.1515231249999995E-2</v>
      </c>
      <c r="R218" s="30">
        <v>6.6600000000000001E-3</v>
      </c>
      <c r="S218" s="30">
        <f t="shared" si="62"/>
        <v>6.7350000000000005E-3</v>
      </c>
      <c r="T218" s="30"/>
      <c r="U218" s="30">
        <f t="shared" si="69"/>
        <v>2.7263750000000005E-3</v>
      </c>
      <c r="V218" s="30">
        <f t="shared" si="70"/>
        <v>6.278841625000002E-2</v>
      </c>
      <c r="W218" s="30">
        <v>6.7009999999999995E-3</v>
      </c>
      <c r="X218" s="31">
        <f t="shared" si="63"/>
        <v>6.7759999999999999E-3</v>
      </c>
      <c r="Y218" s="31"/>
      <c r="Z218" s="31">
        <f t="shared" si="71"/>
        <v>2.8017650000000003E-3</v>
      </c>
      <c r="AA218" s="31">
        <f t="shared" si="72"/>
        <v>6.4524647950000014E-2</v>
      </c>
      <c r="AB218" s="25">
        <v>4.0000000000000003E-5</v>
      </c>
      <c r="AC218" s="25">
        <f t="shared" si="64"/>
        <v>-7.5000000000000007E-5</v>
      </c>
    </row>
    <row r="219" spans="1:29" s="15" customFormat="1">
      <c r="A219" s="18">
        <v>467</v>
      </c>
      <c r="B219" s="25">
        <v>1.0000000000000001E-5</v>
      </c>
      <c r="C219" s="26">
        <v>1.116E-2</v>
      </c>
      <c r="D219" s="26">
        <f t="shared" si="73"/>
        <v>1.136E-2</v>
      </c>
      <c r="E219" s="26"/>
      <c r="F219" s="26">
        <f t="shared" si="65"/>
        <v>3.1043549999999996E-3</v>
      </c>
      <c r="G219" s="26">
        <f t="shared" si="58"/>
        <v>7.1493295649999997E-2</v>
      </c>
      <c r="H219" s="28">
        <v>8.6899999999999998E-3</v>
      </c>
      <c r="I219" s="28">
        <f t="shared" si="61"/>
        <v>8.8500000000000002E-3</v>
      </c>
      <c r="J219" s="28"/>
      <c r="K219" s="28">
        <f t="shared" si="66"/>
        <v>2.8889750000000002E-3</v>
      </c>
      <c r="L219" s="28">
        <f t="shared" si="67"/>
        <v>6.6533094250000008E-2</v>
      </c>
      <c r="M219" s="29">
        <v>5.5700000000000003E-3</v>
      </c>
      <c r="N219" s="29">
        <f t="shared" si="74"/>
        <v>5.7250000000000001E-3</v>
      </c>
      <c r="O219" s="29"/>
      <c r="P219" s="29">
        <f t="shared" si="68"/>
        <v>2.1268749999999999E-3</v>
      </c>
      <c r="Q219" s="29">
        <f t="shared" si="60"/>
        <v>4.8981931249999999E-2</v>
      </c>
      <c r="R219" s="30">
        <v>6.8900000000000003E-3</v>
      </c>
      <c r="S219" s="30">
        <f t="shared" si="62"/>
        <v>7.0500000000000007E-3</v>
      </c>
      <c r="T219" s="30"/>
      <c r="U219" s="30">
        <f t="shared" si="69"/>
        <v>3.0413750000000007E-3</v>
      </c>
      <c r="V219" s="30">
        <f t="shared" si="70"/>
        <v>7.0042866250000016E-2</v>
      </c>
      <c r="W219" s="30">
        <v>6.4909999999999994E-3</v>
      </c>
      <c r="X219" s="31">
        <f t="shared" si="63"/>
        <v>6.6509999999999989E-3</v>
      </c>
      <c r="Y219" s="31"/>
      <c r="Z219" s="31">
        <f t="shared" si="71"/>
        <v>2.6767649999999994E-3</v>
      </c>
      <c r="AA219" s="31">
        <f t="shared" si="72"/>
        <v>6.1645897949999987E-2</v>
      </c>
      <c r="AB219" s="25">
        <v>-3.3E-4</v>
      </c>
      <c r="AC219" s="25">
        <f t="shared" si="64"/>
        <v>-1.5999999999999999E-4</v>
      </c>
    </row>
    <row r="220" spans="1:29" s="15" customFormat="1">
      <c r="A220" s="18">
        <v>468</v>
      </c>
      <c r="B220" s="25">
        <v>-2.4000000000000001E-4</v>
      </c>
      <c r="C220" s="26">
        <v>1.106E-2</v>
      </c>
      <c r="D220" s="26">
        <f t="shared" si="73"/>
        <v>1.119E-2</v>
      </c>
      <c r="E220" s="26"/>
      <c r="F220" s="26">
        <f t="shared" si="65"/>
        <v>2.9343549999999996E-3</v>
      </c>
      <c r="G220" s="26">
        <f t="shared" si="58"/>
        <v>6.7578195649999992E-2</v>
      </c>
      <c r="H220" s="28">
        <v>8.4799999999999997E-3</v>
      </c>
      <c r="I220" s="28">
        <f t="shared" si="61"/>
        <v>8.6300000000000005E-3</v>
      </c>
      <c r="J220" s="28"/>
      <c r="K220" s="28">
        <f t="shared" si="66"/>
        <v>2.6689750000000005E-3</v>
      </c>
      <c r="L220" s="28">
        <f t="shared" si="67"/>
        <v>6.1466494250000017E-2</v>
      </c>
      <c r="M220" s="29">
        <v>5.64E-3</v>
      </c>
      <c r="N220" s="29">
        <f t="shared" si="74"/>
        <v>5.8450000000000004E-3</v>
      </c>
      <c r="O220" s="29"/>
      <c r="P220" s="29">
        <f t="shared" si="68"/>
        <v>2.2468750000000002E-3</v>
      </c>
      <c r="Q220" s="29">
        <f t="shared" si="60"/>
        <v>5.1745531250000004E-2</v>
      </c>
      <c r="R220" s="30">
        <v>6.6400000000000001E-3</v>
      </c>
      <c r="S220" s="30">
        <f t="shared" si="62"/>
        <v>6.79E-3</v>
      </c>
      <c r="T220" s="30"/>
      <c r="U220" s="30">
        <f t="shared" si="69"/>
        <v>2.781375E-3</v>
      </c>
      <c r="V220" s="30">
        <f t="shared" si="70"/>
        <v>6.4055066250000001E-2</v>
      </c>
      <c r="W220" s="30">
        <v>6.5209999999999999E-3</v>
      </c>
      <c r="X220" s="31">
        <f t="shared" si="63"/>
        <v>6.6709999999999998E-3</v>
      </c>
      <c r="Y220" s="31"/>
      <c r="Z220" s="31">
        <f t="shared" si="71"/>
        <v>2.6967650000000003E-3</v>
      </c>
      <c r="AA220" s="31">
        <f t="shared" si="72"/>
        <v>6.2106497950000013E-2</v>
      </c>
      <c r="AB220" s="25">
        <v>-6.0000000000000002E-5</v>
      </c>
      <c r="AC220" s="25">
        <f t="shared" si="64"/>
        <v>-1.5000000000000001E-4</v>
      </c>
    </row>
    <row r="221" spans="1:29" s="15" customFormat="1">
      <c r="A221" s="18">
        <v>469</v>
      </c>
      <c r="B221" s="25">
        <v>3.0000000000000001E-5</v>
      </c>
      <c r="C221" s="26">
        <v>1.11E-2</v>
      </c>
      <c r="D221" s="26">
        <f t="shared" si="73"/>
        <v>1.1270000000000001E-2</v>
      </c>
      <c r="E221" s="26"/>
      <c r="F221" s="26">
        <f t="shared" si="65"/>
        <v>3.0143549999999998E-3</v>
      </c>
      <c r="G221" s="26">
        <f t="shared" si="58"/>
        <v>6.942059565E-2</v>
      </c>
      <c r="H221" s="28">
        <v>8.5199999999999998E-3</v>
      </c>
      <c r="I221" s="28">
        <f t="shared" si="61"/>
        <v>8.6599999999999993E-3</v>
      </c>
      <c r="J221" s="28"/>
      <c r="K221" s="28">
        <f t="shared" si="66"/>
        <v>2.6989749999999993E-3</v>
      </c>
      <c r="L221" s="28">
        <f t="shared" si="67"/>
        <v>6.2157394249999984E-2</v>
      </c>
      <c r="M221" s="29">
        <v>5.6600000000000001E-3</v>
      </c>
      <c r="N221" s="29">
        <f t="shared" si="74"/>
        <v>5.8300000000000001E-3</v>
      </c>
      <c r="O221" s="29"/>
      <c r="P221" s="29">
        <f t="shared" si="68"/>
        <v>2.2318749999999999E-3</v>
      </c>
      <c r="Q221" s="29">
        <f t="shared" si="60"/>
        <v>5.140008125E-2</v>
      </c>
      <c r="R221" s="30">
        <v>6.7200000000000003E-3</v>
      </c>
      <c r="S221" s="30">
        <f t="shared" si="62"/>
        <v>6.8600000000000006E-3</v>
      </c>
      <c r="T221" s="30"/>
      <c r="U221" s="30">
        <f t="shared" si="69"/>
        <v>2.8513750000000006E-3</v>
      </c>
      <c r="V221" s="30">
        <f t="shared" si="70"/>
        <v>6.566716625000002E-2</v>
      </c>
      <c r="W221" s="30">
        <v>6.3709999999999999E-3</v>
      </c>
      <c r="X221" s="31">
        <f t="shared" si="63"/>
        <v>6.5110000000000003E-3</v>
      </c>
      <c r="Y221" s="31"/>
      <c r="Z221" s="31">
        <f t="shared" si="71"/>
        <v>2.5367650000000007E-3</v>
      </c>
      <c r="AA221" s="31">
        <f t="shared" si="72"/>
        <v>5.8421697950000018E-2</v>
      </c>
      <c r="AB221" s="25">
        <v>-3.1E-4</v>
      </c>
      <c r="AC221" s="25">
        <f t="shared" si="64"/>
        <v>-1.3999999999999999E-4</v>
      </c>
    </row>
    <row r="222" spans="1:29" s="15" customFormat="1">
      <c r="A222" s="18">
        <v>470</v>
      </c>
      <c r="B222" s="25">
        <v>-1.8000000000000001E-4</v>
      </c>
      <c r="C222" s="26">
        <v>1.102E-2</v>
      </c>
      <c r="D222" s="26">
        <f t="shared" si="73"/>
        <v>1.102E-2</v>
      </c>
      <c r="E222" s="26"/>
      <c r="F222" s="26">
        <f t="shared" si="65"/>
        <v>2.7643549999999996E-3</v>
      </c>
      <c r="G222" s="26">
        <f t="shared" si="58"/>
        <v>6.3663095649999987E-2</v>
      </c>
      <c r="H222" s="28">
        <v>8.43E-3</v>
      </c>
      <c r="I222" s="28">
        <f t="shared" si="61"/>
        <v>8.5950000000000002E-3</v>
      </c>
      <c r="J222" s="28"/>
      <c r="K222" s="28">
        <f t="shared" si="66"/>
        <v>2.6339750000000002E-3</v>
      </c>
      <c r="L222" s="28">
        <f t="shared" si="67"/>
        <v>6.0660444250000008E-2</v>
      </c>
      <c r="M222" s="29">
        <v>5.5900000000000004E-3</v>
      </c>
      <c r="N222" s="29">
        <f t="shared" si="74"/>
        <v>5.7750000000000006E-3</v>
      </c>
      <c r="O222" s="29"/>
      <c r="P222" s="29">
        <f t="shared" si="68"/>
        <v>2.1768750000000004E-3</v>
      </c>
      <c r="Q222" s="29">
        <f t="shared" si="60"/>
        <v>5.0133431250000013E-2</v>
      </c>
      <c r="R222" s="30">
        <v>6.5799999999999999E-3</v>
      </c>
      <c r="S222" s="30">
        <f t="shared" si="62"/>
        <v>6.7450000000000001E-3</v>
      </c>
      <c r="T222" s="30"/>
      <c r="U222" s="30">
        <f t="shared" si="69"/>
        <v>2.7363750000000001E-3</v>
      </c>
      <c r="V222" s="30">
        <f t="shared" si="70"/>
        <v>6.3018716250000009E-2</v>
      </c>
      <c r="W222" s="30">
        <v>6.5009999999999998E-3</v>
      </c>
      <c r="X222" s="31">
        <f t="shared" si="63"/>
        <v>6.6660000000000001E-3</v>
      </c>
      <c r="Y222" s="31"/>
      <c r="Z222" s="31">
        <f t="shared" si="71"/>
        <v>2.6917650000000005E-3</v>
      </c>
      <c r="AA222" s="31">
        <f t="shared" si="72"/>
        <v>6.1991347950000011E-2</v>
      </c>
      <c r="AB222" s="25">
        <v>-1.4999999999999999E-4</v>
      </c>
      <c r="AC222" s="25">
        <f t="shared" si="64"/>
        <v>-1.65E-4</v>
      </c>
    </row>
    <row r="223" spans="1:29" s="15" customFormat="1">
      <c r="A223" s="18">
        <v>471</v>
      </c>
      <c r="B223" s="25">
        <v>2.0000000000000002E-5</v>
      </c>
      <c r="C223" s="26">
        <v>1.1039999999999999E-2</v>
      </c>
      <c r="D223" s="26">
        <f t="shared" si="73"/>
        <v>1.1354999999999999E-2</v>
      </c>
      <c r="E223" s="26"/>
      <c r="F223" s="26">
        <f t="shared" si="65"/>
        <v>3.0993549999999981E-3</v>
      </c>
      <c r="G223" s="26">
        <f t="shared" si="58"/>
        <v>7.1378145649999961E-2</v>
      </c>
      <c r="H223" s="28">
        <v>8.4700000000000001E-3</v>
      </c>
      <c r="I223" s="28">
        <f t="shared" si="61"/>
        <v>8.6250000000000007E-3</v>
      </c>
      <c r="J223" s="28"/>
      <c r="K223" s="28">
        <f t="shared" si="66"/>
        <v>2.6639750000000007E-3</v>
      </c>
      <c r="L223" s="28">
        <f t="shared" si="67"/>
        <v>6.1351344250000023E-2</v>
      </c>
      <c r="M223" s="29">
        <v>5.5500000000000002E-3</v>
      </c>
      <c r="N223" s="29">
        <f t="shared" si="74"/>
        <v>5.7150000000000005E-3</v>
      </c>
      <c r="O223" s="29"/>
      <c r="P223" s="29">
        <f t="shared" si="68"/>
        <v>2.1168750000000003E-3</v>
      </c>
      <c r="Q223" s="29">
        <f t="shared" si="60"/>
        <v>4.875163125000001E-2</v>
      </c>
      <c r="R223" s="30">
        <v>6.6699999999999997E-3</v>
      </c>
      <c r="S223" s="30">
        <f t="shared" si="62"/>
        <v>6.8249999999999995E-3</v>
      </c>
      <c r="T223" s="30"/>
      <c r="U223" s="30">
        <f t="shared" si="69"/>
        <v>2.8163749999999994E-3</v>
      </c>
      <c r="V223" s="30">
        <f t="shared" si="70"/>
        <v>6.4861116249999989E-2</v>
      </c>
      <c r="W223" s="30">
        <v>6.4609999999999997E-3</v>
      </c>
      <c r="X223" s="31">
        <f t="shared" si="63"/>
        <v>6.6159999999999995E-3</v>
      </c>
      <c r="Y223" s="31"/>
      <c r="Z223" s="31">
        <f t="shared" si="71"/>
        <v>2.6417649999999999E-3</v>
      </c>
      <c r="AA223" s="31">
        <f t="shared" si="72"/>
        <v>6.0839847949999998E-2</v>
      </c>
      <c r="AB223" s="25">
        <v>-3.3E-4</v>
      </c>
      <c r="AC223" s="25">
        <f t="shared" si="64"/>
        <v>-1.55E-4</v>
      </c>
    </row>
    <row r="224" spans="1:29" s="15" customFormat="1">
      <c r="A224" s="18">
        <v>472</v>
      </c>
      <c r="B224" s="25">
        <v>-2.3000000000000001E-4</v>
      </c>
      <c r="C224" s="26">
        <v>1.103E-2</v>
      </c>
      <c r="D224" s="26">
        <f t="shared" si="73"/>
        <v>1.119E-2</v>
      </c>
      <c r="E224" s="26"/>
      <c r="F224" s="26">
        <f t="shared" si="65"/>
        <v>2.9343549999999996E-3</v>
      </c>
      <c r="G224" s="26">
        <f t="shared" si="58"/>
        <v>6.7578195649999992E-2</v>
      </c>
      <c r="H224" s="28">
        <v>8.3000000000000001E-3</v>
      </c>
      <c r="I224" s="28">
        <f t="shared" si="61"/>
        <v>8.4700000000000001E-3</v>
      </c>
      <c r="J224" s="28"/>
      <c r="K224" s="28">
        <f t="shared" si="66"/>
        <v>2.5089750000000001E-3</v>
      </c>
      <c r="L224" s="28">
        <f t="shared" si="67"/>
        <v>5.7781694250000008E-2</v>
      </c>
      <c r="M224" s="29">
        <v>5.4200000000000003E-3</v>
      </c>
      <c r="N224" s="29">
        <f t="shared" si="74"/>
        <v>5.62E-3</v>
      </c>
      <c r="O224" s="29"/>
      <c r="P224" s="29">
        <f t="shared" si="68"/>
        <v>2.0218749999999998E-3</v>
      </c>
      <c r="Q224" s="29">
        <f t="shared" si="60"/>
        <v>4.6563781249999998E-2</v>
      </c>
      <c r="R224" s="30">
        <v>6.4599999999999996E-3</v>
      </c>
      <c r="S224" s="30">
        <f t="shared" si="62"/>
        <v>6.6299999999999996E-3</v>
      </c>
      <c r="T224" s="30"/>
      <c r="U224" s="30">
        <f t="shared" si="69"/>
        <v>2.6213749999999996E-3</v>
      </c>
      <c r="V224" s="30">
        <f t="shared" si="70"/>
        <v>6.0370266249999992E-2</v>
      </c>
      <c r="W224" s="30">
        <v>6.3509999999999999E-3</v>
      </c>
      <c r="X224" s="31">
        <f t="shared" si="63"/>
        <v>6.5209999999999999E-3</v>
      </c>
      <c r="Y224" s="31"/>
      <c r="Z224" s="31">
        <f t="shared" si="71"/>
        <v>2.5467650000000003E-3</v>
      </c>
      <c r="AA224" s="31">
        <f t="shared" si="72"/>
        <v>5.8651997950000014E-2</v>
      </c>
      <c r="AB224" s="25">
        <v>-1.1E-4</v>
      </c>
      <c r="AC224" s="25">
        <f t="shared" si="64"/>
        <v>-1.7000000000000001E-4</v>
      </c>
    </row>
    <row r="225" spans="1:29" s="15" customFormat="1">
      <c r="A225" s="18">
        <v>473</v>
      </c>
      <c r="B225" s="25">
        <v>6.8999999999999997E-5</v>
      </c>
      <c r="C225" s="26">
        <v>1.094E-2</v>
      </c>
      <c r="D225" s="26">
        <f t="shared" si="73"/>
        <v>1.112E-2</v>
      </c>
      <c r="E225" s="26"/>
      <c r="F225" s="26">
        <f t="shared" si="65"/>
        <v>2.864354999999999E-3</v>
      </c>
      <c r="G225" s="26">
        <f t="shared" si="58"/>
        <v>6.5966095649999987E-2</v>
      </c>
      <c r="H225" s="28">
        <v>8.319E-3</v>
      </c>
      <c r="I225" s="28">
        <f t="shared" si="61"/>
        <v>8.4395000000000008E-3</v>
      </c>
      <c r="J225" s="28"/>
      <c r="K225" s="28">
        <f t="shared" si="66"/>
        <v>2.4784750000000008E-3</v>
      </c>
      <c r="L225" s="28">
        <f t="shared" si="67"/>
        <v>5.7079279250000024E-2</v>
      </c>
      <c r="M225" s="29">
        <v>5.45E-3</v>
      </c>
      <c r="N225" s="29">
        <f t="shared" si="74"/>
        <v>5.5799999999999999E-3</v>
      </c>
      <c r="O225" s="29"/>
      <c r="P225" s="29">
        <f t="shared" si="68"/>
        <v>1.9818749999999997E-3</v>
      </c>
      <c r="Q225" s="29">
        <f t="shared" si="60"/>
        <v>4.5642581249999994E-2</v>
      </c>
      <c r="R225" s="30">
        <v>6.4900000000000001E-3</v>
      </c>
      <c r="S225" s="30">
        <f t="shared" si="62"/>
        <v>6.6105000000000001E-3</v>
      </c>
      <c r="T225" s="30"/>
      <c r="U225" s="30">
        <f t="shared" si="69"/>
        <v>2.601875E-3</v>
      </c>
      <c r="V225" s="30">
        <f t="shared" si="70"/>
        <v>5.9921181250000004E-2</v>
      </c>
      <c r="W225" s="30">
        <v>6.3010000000000002E-3</v>
      </c>
      <c r="X225" s="31">
        <f t="shared" si="63"/>
        <v>6.4215000000000001E-3</v>
      </c>
      <c r="Y225" s="31"/>
      <c r="Z225" s="31">
        <f t="shared" si="71"/>
        <v>2.4472650000000006E-3</v>
      </c>
      <c r="AA225" s="31">
        <f t="shared" si="72"/>
        <v>5.6360512950000018E-2</v>
      </c>
      <c r="AB225" s="25">
        <v>-3.1E-4</v>
      </c>
      <c r="AC225" s="25">
        <f t="shared" si="64"/>
        <v>-1.205E-4</v>
      </c>
    </row>
    <row r="226" spans="1:29" s="15" customFormat="1">
      <c r="A226" s="18">
        <v>474</v>
      </c>
      <c r="B226" s="25">
        <v>-9.0000000000000006E-5</v>
      </c>
      <c r="C226" s="26">
        <v>1.081E-2</v>
      </c>
      <c r="D226" s="26">
        <f t="shared" si="73"/>
        <v>1.093E-2</v>
      </c>
      <c r="E226" s="26"/>
      <c r="F226" s="26">
        <f t="shared" si="65"/>
        <v>2.6743549999999998E-3</v>
      </c>
      <c r="G226" s="26">
        <f t="shared" si="58"/>
        <v>6.1590395649999997E-2</v>
      </c>
      <c r="H226" s="28">
        <v>8.149E-3</v>
      </c>
      <c r="I226" s="28">
        <f t="shared" si="61"/>
        <v>8.2740000000000001E-3</v>
      </c>
      <c r="J226" s="28"/>
      <c r="K226" s="28">
        <f t="shared" si="66"/>
        <v>2.3129750000000001E-3</v>
      </c>
      <c r="L226" s="28">
        <f t="shared" si="67"/>
        <v>5.3267814250000003E-2</v>
      </c>
      <c r="M226" s="29">
        <v>5.45E-3</v>
      </c>
      <c r="N226" s="29">
        <f t="shared" si="74"/>
        <v>5.62E-3</v>
      </c>
      <c r="O226" s="29"/>
      <c r="P226" s="29">
        <f t="shared" si="68"/>
        <v>2.0218749999999998E-3</v>
      </c>
      <c r="Q226" s="29">
        <f t="shared" si="60"/>
        <v>4.6563781249999998E-2</v>
      </c>
      <c r="R226" s="30">
        <v>6.3400000000000001E-3</v>
      </c>
      <c r="S226" s="30">
        <f t="shared" si="62"/>
        <v>6.4650000000000003E-3</v>
      </c>
      <c r="T226" s="30"/>
      <c r="U226" s="30">
        <f t="shared" si="69"/>
        <v>2.4563750000000002E-3</v>
      </c>
      <c r="V226" s="30">
        <f t="shared" si="70"/>
        <v>5.6570316250000009E-2</v>
      </c>
      <c r="W226" s="30">
        <v>6.2709999999999997E-3</v>
      </c>
      <c r="X226" s="31">
        <f t="shared" si="63"/>
        <v>6.3959999999999998E-3</v>
      </c>
      <c r="Y226" s="31"/>
      <c r="Z226" s="31">
        <f t="shared" si="71"/>
        <v>2.4217650000000002E-3</v>
      </c>
      <c r="AA226" s="31">
        <f t="shared" si="72"/>
        <v>5.5773247950000007E-2</v>
      </c>
      <c r="AB226" s="25">
        <v>-1.6000000000000001E-4</v>
      </c>
      <c r="AC226" s="25">
        <f t="shared" si="64"/>
        <v>-1.25E-4</v>
      </c>
    </row>
    <row r="227" spans="1:29" s="15" customFormat="1">
      <c r="A227" s="18">
        <v>475</v>
      </c>
      <c r="B227" s="25">
        <v>-1.0000000000000001E-5</v>
      </c>
      <c r="C227" s="26">
        <v>1.074E-2</v>
      </c>
      <c r="D227" s="26">
        <f t="shared" si="73"/>
        <v>1.0969999999999999E-2</v>
      </c>
      <c r="E227" s="26"/>
      <c r="F227" s="26">
        <f t="shared" si="65"/>
        <v>2.7143549999999982E-3</v>
      </c>
      <c r="G227" s="26">
        <f t="shared" si="58"/>
        <v>6.251159564999996E-2</v>
      </c>
      <c r="H227" s="28">
        <v>8.2789999999999999E-3</v>
      </c>
      <c r="I227" s="28">
        <f t="shared" si="61"/>
        <v>8.4239999999999992E-3</v>
      </c>
      <c r="J227" s="28"/>
      <c r="K227" s="28">
        <f t="shared" si="66"/>
        <v>2.4629749999999992E-3</v>
      </c>
      <c r="L227" s="28">
        <f t="shared" si="67"/>
        <v>5.6722314249999982E-2</v>
      </c>
      <c r="M227" s="29">
        <v>5.3600000000000002E-3</v>
      </c>
      <c r="N227" s="29">
        <f t="shared" si="74"/>
        <v>5.3600000000000002E-3</v>
      </c>
      <c r="O227" s="29"/>
      <c r="P227" s="29">
        <f t="shared" si="68"/>
        <v>1.761875E-3</v>
      </c>
      <c r="Q227" s="29">
        <f t="shared" si="60"/>
        <v>4.0575981250000004E-2</v>
      </c>
      <c r="R227" s="30">
        <v>6.4700000000000001E-3</v>
      </c>
      <c r="S227" s="30">
        <f t="shared" si="62"/>
        <v>6.6150000000000002E-3</v>
      </c>
      <c r="T227" s="30"/>
      <c r="U227" s="30">
        <f t="shared" si="69"/>
        <v>2.6063750000000002E-3</v>
      </c>
      <c r="V227" s="30">
        <f t="shared" si="70"/>
        <v>6.0024816250000008E-2</v>
      </c>
      <c r="W227" s="30">
        <v>6.3109999999999998E-3</v>
      </c>
      <c r="X227" s="31">
        <f t="shared" si="63"/>
        <v>6.4559999999999999E-3</v>
      </c>
      <c r="Y227" s="31"/>
      <c r="Z227" s="31">
        <f t="shared" si="71"/>
        <v>2.4817650000000004E-3</v>
      </c>
      <c r="AA227" s="31">
        <f t="shared" si="72"/>
        <v>5.715504795000001E-2</v>
      </c>
      <c r="AB227" s="25">
        <v>-2.7999999999999998E-4</v>
      </c>
      <c r="AC227" s="25">
        <f t="shared" si="64"/>
        <v>-1.45E-4</v>
      </c>
    </row>
    <row r="228" spans="1:29" s="15" customFormat="1">
      <c r="A228" s="18">
        <v>476</v>
      </c>
      <c r="B228" s="25">
        <v>-3.2000000000000003E-4</v>
      </c>
      <c r="C228" s="26">
        <v>1.077E-2</v>
      </c>
      <c r="D228" s="26">
        <f t="shared" si="73"/>
        <v>1.0954999999999999E-2</v>
      </c>
      <c r="E228" s="26"/>
      <c r="F228" s="26">
        <f t="shared" si="65"/>
        <v>2.6993549999999988E-3</v>
      </c>
      <c r="G228" s="26">
        <f t="shared" si="58"/>
        <v>6.2166145649999976E-2</v>
      </c>
      <c r="H228" s="28">
        <v>8.2500000000000004E-3</v>
      </c>
      <c r="I228" s="28">
        <f t="shared" si="61"/>
        <v>8.4700000000000001E-3</v>
      </c>
      <c r="J228" s="28"/>
      <c r="K228" s="28">
        <f t="shared" si="66"/>
        <v>2.5089750000000001E-3</v>
      </c>
      <c r="L228" s="28">
        <f t="shared" si="67"/>
        <v>5.7781694250000008E-2</v>
      </c>
      <c r="M228" s="29">
        <v>5.3499999999999997E-3</v>
      </c>
      <c r="N228" s="29">
        <f t="shared" si="74"/>
        <v>5.6649999999999999E-3</v>
      </c>
      <c r="O228" s="29"/>
      <c r="P228" s="29">
        <f t="shared" si="68"/>
        <v>2.0668749999999997E-3</v>
      </c>
      <c r="Q228" s="29">
        <f t="shared" si="60"/>
        <v>4.7600131249999997E-2</v>
      </c>
      <c r="R228" s="30">
        <v>6.43E-3</v>
      </c>
      <c r="S228" s="30">
        <f t="shared" si="62"/>
        <v>6.6499999999999997E-3</v>
      </c>
      <c r="T228" s="30"/>
      <c r="U228" s="30">
        <f t="shared" si="69"/>
        <v>2.6413749999999996E-3</v>
      </c>
      <c r="V228" s="30">
        <f t="shared" si="70"/>
        <v>6.0830866249999997E-2</v>
      </c>
      <c r="W228" s="30">
        <v>6.3109999999999998E-3</v>
      </c>
      <c r="X228" s="31">
        <f t="shared" si="63"/>
        <v>6.5309999999999995E-3</v>
      </c>
      <c r="Y228" s="31"/>
      <c r="Z228" s="31">
        <f t="shared" si="71"/>
        <v>2.5567649999999999E-3</v>
      </c>
      <c r="AA228" s="31">
        <f t="shared" si="72"/>
        <v>5.8882297950000002E-2</v>
      </c>
      <c r="AB228" s="25">
        <v>-1.2E-4</v>
      </c>
      <c r="AC228" s="25">
        <f t="shared" si="64"/>
        <v>-2.2000000000000001E-4</v>
      </c>
    </row>
    <row r="229" spans="1:29" s="15" customFormat="1">
      <c r="A229" s="18">
        <v>477</v>
      </c>
      <c r="B229" s="25">
        <v>-1.6000000000000001E-4</v>
      </c>
      <c r="C229" s="26">
        <v>1.085E-2</v>
      </c>
      <c r="D229" s="26">
        <f t="shared" si="73"/>
        <v>1.0965000000000001E-2</v>
      </c>
      <c r="E229" s="26"/>
      <c r="F229" s="26">
        <f t="shared" si="65"/>
        <v>2.7093550000000001E-3</v>
      </c>
      <c r="G229" s="26">
        <f t="shared" si="58"/>
        <v>6.2396445650000007E-2</v>
      </c>
      <c r="H229" s="28">
        <v>8.1200000000000005E-3</v>
      </c>
      <c r="I229" s="28">
        <f t="shared" si="61"/>
        <v>8.320000000000001E-3</v>
      </c>
      <c r="J229" s="28"/>
      <c r="K229" s="28">
        <f t="shared" si="66"/>
        <v>2.358975000000001E-3</v>
      </c>
      <c r="L229" s="28">
        <f t="shared" si="67"/>
        <v>5.4327194250000023E-2</v>
      </c>
      <c r="M229" s="29">
        <v>5.3499999999999997E-3</v>
      </c>
      <c r="N229" s="29">
        <f t="shared" si="74"/>
        <v>5.5100000000000001E-3</v>
      </c>
      <c r="O229" s="29"/>
      <c r="P229" s="29">
        <f t="shared" si="68"/>
        <v>1.9118749999999999E-3</v>
      </c>
      <c r="Q229" s="29">
        <f t="shared" si="60"/>
        <v>4.4030481250000003E-2</v>
      </c>
      <c r="R229" s="30">
        <v>6.3200000000000001E-3</v>
      </c>
      <c r="S229" s="30">
        <f t="shared" si="62"/>
        <v>6.5199999999999998E-3</v>
      </c>
      <c r="T229" s="30"/>
      <c r="U229" s="30">
        <f t="shared" si="69"/>
        <v>2.5113749999999997E-3</v>
      </c>
      <c r="V229" s="30">
        <f t="shared" si="70"/>
        <v>5.7836966249999996E-2</v>
      </c>
      <c r="W229" s="30">
        <v>6.1509999999999994E-3</v>
      </c>
      <c r="X229" s="31">
        <f t="shared" si="63"/>
        <v>6.350999999999999E-3</v>
      </c>
      <c r="Y229" s="31"/>
      <c r="Z229" s="31">
        <f t="shared" si="71"/>
        <v>2.3767649999999994E-3</v>
      </c>
      <c r="AA229" s="31">
        <f t="shared" si="72"/>
        <v>5.4736897949999988E-2</v>
      </c>
      <c r="AB229" s="25">
        <v>-2.4000000000000001E-4</v>
      </c>
      <c r="AC229" s="25">
        <f t="shared" si="64"/>
        <v>-2.0000000000000001E-4</v>
      </c>
    </row>
    <row r="230" spans="1:29" s="15" customFormat="1">
      <c r="A230" s="18">
        <v>478</v>
      </c>
      <c r="B230" s="25">
        <v>-1E-4</v>
      </c>
      <c r="C230" s="26">
        <v>1.0699999999999999E-2</v>
      </c>
      <c r="D230" s="26">
        <f t="shared" si="73"/>
        <v>1.0859499999999999E-2</v>
      </c>
      <c r="E230" s="26"/>
      <c r="F230" s="26">
        <f t="shared" si="65"/>
        <v>2.6038549999999987E-3</v>
      </c>
      <c r="G230" s="26">
        <f t="shared" si="58"/>
        <v>5.9966780649999975E-2</v>
      </c>
      <c r="H230" s="28">
        <v>8.0099999999999998E-3</v>
      </c>
      <c r="I230" s="28">
        <f t="shared" si="61"/>
        <v>8.1650000000000004E-3</v>
      </c>
      <c r="J230" s="28"/>
      <c r="K230" s="28">
        <f t="shared" si="66"/>
        <v>2.2039750000000004E-3</v>
      </c>
      <c r="L230" s="28">
        <f t="shared" si="67"/>
        <v>5.0757544250000008E-2</v>
      </c>
      <c r="M230" s="29">
        <v>5.2700000000000004E-3</v>
      </c>
      <c r="N230" s="29">
        <f t="shared" si="74"/>
        <v>5.45E-3</v>
      </c>
      <c r="O230" s="29"/>
      <c r="P230" s="29">
        <f t="shared" si="68"/>
        <v>1.8518749999999998E-3</v>
      </c>
      <c r="Q230" s="29">
        <f t="shared" si="60"/>
        <v>4.2648681250000001E-2</v>
      </c>
      <c r="R230" s="30">
        <v>6.2700000000000004E-3</v>
      </c>
      <c r="S230" s="30">
        <f t="shared" si="62"/>
        <v>6.4250000000000002E-3</v>
      </c>
      <c r="T230" s="30"/>
      <c r="U230" s="30">
        <f t="shared" si="69"/>
        <v>2.4163750000000001E-3</v>
      </c>
      <c r="V230" s="30">
        <f t="shared" si="70"/>
        <v>5.5649116250000005E-2</v>
      </c>
      <c r="W230" s="30">
        <v>6.2709999999999997E-3</v>
      </c>
      <c r="X230" s="31">
        <f t="shared" si="63"/>
        <v>6.4259999999999994E-3</v>
      </c>
      <c r="Y230" s="31"/>
      <c r="Z230" s="31">
        <f t="shared" si="71"/>
        <v>2.4517649999999998E-3</v>
      </c>
      <c r="AA230" s="31">
        <f t="shared" si="72"/>
        <v>5.6464147950000002E-2</v>
      </c>
      <c r="AB230" s="25">
        <v>-2.1000000000000001E-4</v>
      </c>
      <c r="AC230" s="25">
        <f t="shared" si="64"/>
        <v>-1.55E-4</v>
      </c>
    </row>
    <row r="231" spans="1:29" s="15" customFormat="1">
      <c r="A231" s="18">
        <v>479</v>
      </c>
      <c r="B231" s="25">
        <v>-1.7000000000000001E-4</v>
      </c>
      <c r="C231" s="26">
        <v>1.069E-2</v>
      </c>
      <c r="D231" s="26">
        <f t="shared" si="73"/>
        <v>1.0954999999999999E-2</v>
      </c>
      <c r="E231" s="26"/>
      <c r="F231" s="26">
        <f t="shared" si="65"/>
        <v>2.6993549999999988E-3</v>
      </c>
      <c r="G231" s="26">
        <f t="shared" si="58"/>
        <v>6.2166145649999976E-2</v>
      </c>
      <c r="H231" s="28">
        <v>7.9900000000000006E-3</v>
      </c>
      <c r="I231" s="28">
        <f t="shared" si="61"/>
        <v>8.1450000000000012E-3</v>
      </c>
      <c r="J231" s="28"/>
      <c r="K231" s="28">
        <f t="shared" si="66"/>
        <v>2.1839750000000012E-3</v>
      </c>
      <c r="L231" s="28">
        <f t="shared" si="67"/>
        <v>5.0296944250000031E-2</v>
      </c>
      <c r="M231" s="29">
        <v>5.2900000000000004E-3</v>
      </c>
      <c r="N231" s="29">
        <f t="shared" si="74"/>
        <v>5.4100000000000007E-3</v>
      </c>
      <c r="O231" s="29"/>
      <c r="P231" s="29">
        <f t="shared" si="68"/>
        <v>1.8118750000000006E-3</v>
      </c>
      <c r="Q231" s="29">
        <f t="shared" si="60"/>
        <v>4.1727481250000018E-2</v>
      </c>
      <c r="R231" s="30">
        <v>6.2399999999999999E-3</v>
      </c>
      <c r="S231" s="30">
        <f t="shared" si="62"/>
        <v>6.3949999999999996E-3</v>
      </c>
      <c r="T231" s="30"/>
      <c r="U231" s="30">
        <f t="shared" si="69"/>
        <v>2.3863749999999996E-3</v>
      </c>
      <c r="V231" s="30">
        <f t="shared" si="70"/>
        <v>5.4958216249999997E-2</v>
      </c>
      <c r="W231" s="30">
        <v>6.0409999999999995E-3</v>
      </c>
      <c r="X231" s="31">
        <f t="shared" si="63"/>
        <v>6.1959999999999993E-3</v>
      </c>
      <c r="Y231" s="31"/>
      <c r="Z231" s="31">
        <f t="shared" si="71"/>
        <v>2.2217649999999997E-3</v>
      </c>
      <c r="AA231" s="31">
        <f t="shared" si="72"/>
        <v>5.1167247949999994E-2</v>
      </c>
      <c r="AB231" s="25">
        <v>-1.3999999999999999E-4</v>
      </c>
      <c r="AC231" s="25">
        <f t="shared" si="64"/>
        <v>-1.55E-4</v>
      </c>
    </row>
    <row r="232" spans="1:29" s="15" customFormat="1">
      <c r="A232" s="18">
        <v>480</v>
      </c>
      <c r="B232" s="25">
        <v>-2.1000000000000001E-4</v>
      </c>
      <c r="C232" s="26">
        <v>1.068E-2</v>
      </c>
      <c r="D232" s="26">
        <f t="shared" si="73"/>
        <v>1.0845E-2</v>
      </c>
      <c r="E232" s="26"/>
      <c r="F232" s="26">
        <f t="shared" si="65"/>
        <v>2.5893549999999998E-3</v>
      </c>
      <c r="G232" s="26">
        <f t="shared" si="58"/>
        <v>5.9632845649999995E-2</v>
      </c>
      <c r="H232" s="28">
        <v>8.0000000000000002E-3</v>
      </c>
      <c r="I232" s="28">
        <f t="shared" si="61"/>
        <v>8.2050000000000005E-3</v>
      </c>
      <c r="J232" s="28"/>
      <c r="K232" s="28">
        <f t="shared" si="66"/>
        <v>2.2439750000000005E-3</v>
      </c>
      <c r="L232" s="28">
        <f t="shared" si="67"/>
        <v>5.1678744250000012E-2</v>
      </c>
      <c r="M232" s="29">
        <v>5.2500000000000003E-3</v>
      </c>
      <c r="N232" s="29">
        <f t="shared" si="74"/>
        <v>5.4800000000000005E-3</v>
      </c>
      <c r="O232" s="29"/>
      <c r="P232" s="29">
        <f t="shared" si="68"/>
        <v>1.8818750000000003E-3</v>
      </c>
      <c r="Q232" s="29">
        <f t="shared" si="60"/>
        <v>4.3339581250000009E-2</v>
      </c>
      <c r="R232" s="30">
        <v>6.28E-3</v>
      </c>
      <c r="S232" s="30">
        <f t="shared" si="62"/>
        <v>6.4850000000000003E-3</v>
      </c>
      <c r="T232" s="30"/>
      <c r="U232" s="30">
        <f t="shared" si="69"/>
        <v>2.4763750000000003E-3</v>
      </c>
      <c r="V232" s="30">
        <f t="shared" si="70"/>
        <v>5.7030916250000008E-2</v>
      </c>
      <c r="W232" s="30">
        <v>6.2009999999999999E-3</v>
      </c>
      <c r="X232" s="31">
        <f t="shared" si="63"/>
        <v>6.4060000000000002E-3</v>
      </c>
      <c r="Y232" s="31"/>
      <c r="Z232" s="31">
        <f t="shared" si="71"/>
        <v>2.4317650000000007E-3</v>
      </c>
      <c r="AA232" s="31">
        <f t="shared" si="72"/>
        <v>5.6003547950000017E-2</v>
      </c>
      <c r="AB232" s="25">
        <v>-2.0000000000000001E-4</v>
      </c>
      <c r="AC232" s="25">
        <f t="shared" si="64"/>
        <v>-2.05E-4</v>
      </c>
    </row>
    <row r="233" spans="1:29" s="15" customFormat="1">
      <c r="A233" s="18">
        <v>481</v>
      </c>
      <c r="B233" s="25">
        <v>-9.0000000000000006E-5</v>
      </c>
      <c r="C233" s="26">
        <v>1.068E-2</v>
      </c>
      <c r="D233" s="26">
        <f t="shared" si="73"/>
        <v>1.086E-2</v>
      </c>
      <c r="E233" s="26"/>
      <c r="F233" s="26">
        <f t="shared" si="65"/>
        <v>2.6043549999999992E-3</v>
      </c>
      <c r="G233" s="26">
        <f t="shared" si="58"/>
        <v>5.9978295649999985E-2</v>
      </c>
      <c r="H233" s="28">
        <v>8.0800000000000004E-3</v>
      </c>
      <c r="I233" s="28">
        <f t="shared" si="61"/>
        <v>8.2500000000000004E-3</v>
      </c>
      <c r="J233" s="28"/>
      <c r="K233" s="28">
        <f t="shared" si="66"/>
        <v>2.2889750000000004E-3</v>
      </c>
      <c r="L233" s="28">
        <f t="shared" si="67"/>
        <v>5.2715094250000011E-2</v>
      </c>
      <c r="M233" s="29">
        <v>5.1900000000000002E-3</v>
      </c>
      <c r="N233" s="29">
        <f t="shared" si="74"/>
        <v>5.3750000000000004E-3</v>
      </c>
      <c r="O233" s="29"/>
      <c r="P233" s="29">
        <f t="shared" si="68"/>
        <v>1.7768750000000002E-3</v>
      </c>
      <c r="Q233" s="29">
        <f t="shared" si="60"/>
        <v>4.0921431250000008E-2</v>
      </c>
      <c r="R233" s="30">
        <v>6.28E-3</v>
      </c>
      <c r="S233" s="30">
        <f t="shared" si="62"/>
        <v>6.45E-3</v>
      </c>
      <c r="T233" s="30"/>
      <c r="U233" s="30">
        <f t="shared" si="69"/>
        <v>2.441375E-3</v>
      </c>
      <c r="V233" s="30">
        <f t="shared" si="70"/>
        <v>5.6224866250000005E-2</v>
      </c>
      <c r="W233" s="30">
        <v>6.071E-3</v>
      </c>
      <c r="X233" s="31">
        <f t="shared" si="63"/>
        <v>6.241E-3</v>
      </c>
      <c r="Y233" s="31"/>
      <c r="Z233" s="31">
        <f t="shared" si="71"/>
        <v>2.2667650000000004E-3</v>
      </c>
      <c r="AA233" s="31">
        <f t="shared" si="72"/>
        <v>5.2203597950000014E-2</v>
      </c>
      <c r="AB233" s="25">
        <v>-2.5000000000000001E-4</v>
      </c>
      <c r="AC233" s="25">
        <f t="shared" si="64"/>
        <v>-1.7000000000000001E-4</v>
      </c>
    </row>
    <row r="234" spans="1:29" s="15" customFormat="1">
      <c r="A234" s="18">
        <v>482</v>
      </c>
      <c r="B234" s="25">
        <v>-1.9000000000000001E-4</v>
      </c>
      <c r="C234" s="26">
        <v>1.0699999999999999E-2</v>
      </c>
      <c r="D234" s="26">
        <f t="shared" si="73"/>
        <v>1.0869999999999999E-2</v>
      </c>
      <c r="E234" s="26"/>
      <c r="F234" s="26">
        <f t="shared" si="65"/>
        <v>2.6143549999999988E-3</v>
      </c>
      <c r="G234" s="26">
        <f t="shared" si="58"/>
        <v>6.0208595649999974E-2</v>
      </c>
      <c r="H234" s="28">
        <v>7.9900000000000006E-3</v>
      </c>
      <c r="I234" s="28">
        <f t="shared" si="61"/>
        <v>8.175E-3</v>
      </c>
      <c r="J234" s="28"/>
      <c r="K234" s="28">
        <f t="shared" si="66"/>
        <v>2.213975E-3</v>
      </c>
      <c r="L234" s="28">
        <f t="shared" si="67"/>
        <v>5.0987844250000004E-2</v>
      </c>
      <c r="M234" s="29">
        <v>5.2500000000000003E-3</v>
      </c>
      <c r="N234" s="29">
        <f t="shared" si="74"/>
        <v>5.365E-3</v>
      </c>
      <c r="O234" s="29"/>
      <c r="P234" s="29">
        <f t="shared" si="68"/>
        <v>1.7668749999999998E-3</v>
      </c>
      <c r="Q234" s="29">
        <f t="shared" si="60"/>
        <v>4.0691131249999998E-2</v>
      </c>
      <c r="R234" s="30">
        <v>6.1199999999999996E-3</v>
      </c>
      <c r="S234" s="30">
        <f t="shared" si="62"/>
        <v>6.3049999999999998E-3</v>
      </c>
      <c r="T234" s="30"/>
      <c r="U234" s="30">
        <f t="shared" si="69"/>
        <v>2.2963749999999998E-3</v>
      </c>
      <c r="V234" s="30">
        <f t="shared" si="70"/>
        <v>5.288551625E-2</v>
      </c>
      <c r="W234" s="30">
        <v>5.9610000000000002E-3</v>
      </c>
      <c r="X234" s="31">
        <f t="shared" si="63"/>
        <v>6.1460000000000004E-3</v>
      </c>
      <c r="Y234" s="31"/>
      <c r="Z234" s="31">
        <f t="shared" si="71"/>
        <v>2.1717650000000008E-3</v>
      </c>
      <c r="AA234" s="31">
        <f t="shared" si="72"/>
        <v>5.0015747950000022E-2</v>
      </c>
      <c r="AB234" s="25">
        <v>-1.8000000000000001E-4</v>
      </c>
      <c r="AC234" s="25">
        <f t="shared" si="64"/>
        <v>-1.85E-4</v>
      </c>
    </row>
    <row r="235" spans="1:29" s="15" customFormat="1">
      <c r="A235" s="18">
        <v>483</v>
      </c>
      <c r="B235" s="25">
        <v>-1E-4</v>
      </c>
      <c r="C235" s="26">
        <v>1.057E-2</v>
      </c>
      <c r="D235" s="26">
        <f t="shared" si="73"/>
        <v>1.0699999999999999E-2</v>
      </c>
      <c r="E235" s="26"/>
      <c r="F235" s="26">
        <f t="shared" si="65"/>
        <v>2.4443549999999988E-3</v>
      </c>
      <c r="G235" s="26">
        <f t="shared" si="58"/>
        <v>5.6293495649999976E-2</v>
      </c>
      <c r="H235" s="28">
        <v>7.9389999999999999E-3</v>
      </c>
      <c r="I235" s="28">
        <f t="shared" si="61"/>
        <v>8.1040000000000001E-3</v>
      </c>
      <c r="J235" s="28"/>
      <c r="K235" s="28">
        <f t="shared" si="66"/>
        <v>2.1429750000000001E-3</v>
      </c>
      <c r="L235" s="28">
        <f t="shared" si="67"/>
        <v>4.9352714250000006E-2</v>
      </c>
      <c r="M235" s="29">
        <v>5.0800000000000003E-3</v>
      </c>
      <c r="N235" s="29">
        <f t="shared" si="74"/>
        <v>5.2395000000000002E-3</v>
      </c>
      <c r="O235" s="29"/>
      <c r="P235" s="29">
        <f t="shared" si="68"/>
        <v>1.641375E-3</v>
      </c>
      <c r="Q235" s="29">
        <f t="shared" si="60"/>
        <v>3.7800866250000002E-2</v>
      </c>
      <c r="R235" s="30">
        <v>6.2399999999999999E-3</v>
      </c>
      <c r="S235" s="30">
        <f t="shared" si="62"/>
        <v>6.4050000000000001E-3</v>
      </c>
      <c r="T235" s="30"/>
      <c r="U235" s="30">
        <f t="shared" si="69"/>
        <v>2.3963750000000001E-3</v>
      </c>
      <c r="V235" s="30">
        <f t="shared" si="70"/>
        <v>5.5188516250000007E-2</v>
      </c>
      <c r="W235" s="30">
        <v>5.9610000000000002E-3</v>
      </c>
      <c r="X235" s="31">
        <f t="shared" si="63"/>
        <v>6.1260000000000004E-3</v>
      </c>
      <c r="Y235" s="31"/>
      <c r="Z235" s="31">
        <f t="shared" si="71"/>
        <v>2.1517650000000008E-3</v>
      </c>
      <c r="AA235" s="31">
        <f t="shared" si="72"/>
        <v>4.9555147950000024E-2</v>
      </c>
      <c r="AB235" s="25">
        <v>-2.3000000000000001E-4</v>
      </c>
      <c r="AC235" s="25">
        <f t="shared" si="64"/>
        <v>-1.65E-4</v>
      </c>
    </row>
    <row r="236" spans="1:29" s="15" customFormat="1">
      <c r="A236" s="18">
        <v>484</v>
      </c>
      <c r="B236" s="25">
        <v>-1.7000000000000001E-4</v>
      </c>
      <c r="C236" s="26">
        <v>1.064E-2</v>
      </c>
      <c r="D236" s="26">
        <f t="shared" si="73"/>
        <v>1.0835000000000001E-2</v>
      </c>
      <c r="E236" s="26"/>
      <c r="F236" s="26">
        <f t="shared" si="65"/>
        <v>2.5793550000000002E-3</v>
      </c>
      <c r="G236" s="26">
        <f t="shared" si="58"/>
        <v>5.9402545650000006E-2</v>
      </c>
      <c r="H236" s="28">
        <v>7.8300000000000002E-3</v>
      </c>
      <c r="I236" s="28">
        <f t="shared" si="61"/>
        <v>8.0300000000000007E-3</v>
      </c>
      <c r="J236" s="28"/>
      <c r="K236" s="28">
        <f t="shared" si="66"/>
        <v>2.0689750000000007E-3</v>
      </c>
      <c r="L236" s="28">
        <f t="shared" si="67"/>
        <v>4.764849425000002E-2</v>
      </c>
      <c r="M236" s="29">
        <v>5.2100000000000002E-3</v>
      </c>
      <c r="N236" s="29">
        <f t="shared" si="74"/>
        <v>5.4749999999999998E-3</v>
      </c>
      <c r="O236" s="29"/>
      <c r="P236" s="29">
        <f t="shared" si="68"/>
        <v>1.8768749999999996E-3</v>
      </c>
      <c r="Q236" s="29">
        <f t="shared" si="60"/>
        <v>4.3224431249999994E-2</v>
      </c>
      <c r="R236" s="30">
        <v>6.0099999999999997E-3</v>
      </c>
      <c r="S236" s="30">
        <f t="shared" si="62"/>
        <v>6.2099999999999994E-3</v>
      </c>
      <c r="T236" s="30"/>
      <c r="U236" s="30">
        <f t="shared" si="69"/>
        <v>2.2013749999999993E-3</v>
      </c>
      <c r="V236" s="30">
        <f t="shared" si="70"/>
        <v>5.0697666249999988E-2</v>
      </c>
      <c r="W236" s="30">
        <v>5.9810000000000002E-3</v>
      </c>
      <c r="X236" s="31">
        <f t="shared" si="63"/>
        <v>6.1809999999999999E-3</v>
      </c>
      <c r="Y236" s="31"/>
      <c r="Z236" s="31">
        <f t="shared" si="71"/>
        <v>2.2067650000000003E-3</v>
      </c>
      <c r="AA236" s="31">
        <f t="shared" si="72"/>
        <v>5.0821797950000011E-2</v>
      </c>
      <c r="AB236" s="25">
        <v>-2.3000000000000001E-4</v>
      </c>
      <c r="AC236" s="25">
        <f t="shared" si="64"/>
        <v>-2.0000000000000001E-4</v>
      </c>
    </row>
    <row r="237" spans="1:29" s="15" customFormat="1">
      <c r="A237" s="18">
        <v>485</v>
      </c>
      <c r="B237" s="25">
        <v>-1E-4</v>
      </c>
      <c r="C237" s="26">
        <v>1.068E-2</v>
      </c>
      <c r="D237" s="26">
        <f t="shared" si="73"/>
        <v>1.0880000000000001E-2</v>
      </c>
      <c r="E237" s="26"/>
      <c r="F237" s="26">
        <f t="shared" si="65"/>
        <v>2.6243550000000001E-3</v>
      </c>
      <c r="G237" s="26">
        <f t="shared" si="58"/>
        <v>6.0438895650000005E-2</v>
      </c>
      <c r="H237" s="28">
        <v>7.8799999999999999E-3</v>
      </c>
      <c r="I237" s="28">
        <f t="shared" si="61"/>
        <v>8.0099999999999998E-3</v>
      </c>
      <c r="J237" s="28"/>
      <c r="K237" s="28">
        <f t="shared" si="66"/>
        <v>2.0489749999999998E-3</v>
      </c>
      <c r="L237" s="28">
        <f t="shared" si="67"/>
        <v>4.7187894249999994E-2</v>
      </c>
      <c r="M237" s="29">
        <v>5.1200000000000004E-3</v>
      </c>
      <c r="N237" s="29">
        <f t="shared" si="74"/>
        <v>5.2850000000000006E-3</v>
      </c>
      <c r="O237" s="29"/>
      <c r="P237" s="29">
        <f t="shared" si="68"/>
        <v>1.6868750000000004E-3</v>
      </c>
      <c r="Q237" s="29">
        <f t="shared" si="60"/>
        <v>3.8848731250000011E-2</v>
      </c>
      <c r="R237" s="30">
        <v>6.1700000000000001E-3</v>
      </c>
      <c r="S237" s="30">
        <f t="shared" si="62"/>
        <v>6.3E-3</v>
      </c>
      <c r="T237" s="30"/>
      <c r="U237" s="30">
        <f t="shared" si="69"/>
        <v>2.291375E-3</v>
      </c>
      <c r="V237" s="30">
        <f t="shared" si="70"/>
        <v>5.2770366250000006E-2</v>
      </c>
      <c r="W237" s="30">
        <v>5.8309999999999994E-3</v>
      </c>
      <c r="X237" s="31">
        <f t="shared" si="63"/>
        <v>5.9609999999999993E-3</v>
      </c>
      <c r="Y237" s="31"/>
      <c r="Z237" s="31">
        <f t="shared" si="71"/>
        <v>1.9867649999999997E-3</v>
      </c>
      <c r="AA237" s="31">
        <f t="shared" si="72"/>
        <v>4.5755197949999993E-2</v>
      </c>
      <c r="AB237" s="25">
        <v>-1.6000000000000001E-4</v>
      </c>
      <c r="AC237" s="25">
        <f t="shared" si="64"/>
        <v>-1.3000000000000002E-4</v>
      </c>
    </row>
    <row r="238" spans="1:29" s="15" customFormat="1">
      <c r="A238" s="18">
        <v>486</v>
      </c>
      <c r="B238" s="25">
        <v>-1.4999999999999999E-4</v>
      </c>
      <c r="C238" s="26">
        <v>1.055E-2</v>
      </c>
      <c r="D238" s="26">
        <f t="shared" si="73"/>
        <v>1.0695E-2</v>
      </c>
      <c r="E238" s="26"/>
      <c r="F238" s="26">
        <f t="shared" si="65"/>
        <v>2.439354999999999E-3</v>
      </c>
      <c r="G238" s="26">
        <f t="shared" si="58"/>
        <v>5.6178345649999982E-2</v>
      </c>
      <c r="H238" s="28">
        <v>7.8200000000000006E-3</v>
      </c>
      <c r="I238" s="28">
        <f t="shared" si="61"/>
        <v>7.9900000000000006E-3</v>
      </c>
      <c r="J238" s="28"/>
      <c r="K238" s="28">
        <f t="shared" si="66"/>
        <v>2.0289750000000006E-3</v>
      </c>
      <c r="L238" s="28">
        <f t="shared" si="67"/>
        <v>4.6727294250000016E-2</v>
      </c>
      <c r="M238" s="29">
        <v>5.2199999999999998E-3</v>
      </c>
      <c r="N238" s="29">
        <f t="shared" si="74"/>
        <v>5.3999999999999994E-3</v>
      </c>
      <c r="O238" s="29"/>
      <c r="P238" s="29">
        <f t="shared" si="68"/>
        <v>1.8018749999999992E-3</v>
      </c>
      <c r="Q238" s="29">
        <f t="shared" si="60"/>
        <v>4.1497181249999987E-2</v>
      </c>
      <c r="R238" s="30">
        <v>6.0400000000000002E-3</v>
      </c>
      <c r="S238" s="30">
        <f t="shared" si="62"/>
        <v>6.2100000000000002E-3</v>
      </c>
      <c r="T238" s="30"/>
      <c r="U238" s="30">
        <f t="shared" si="69"/>
        <v>2.2013750000000002E-3</v>
      </c>
      <c r="V238" s="30">
        <f t="shared" si="70"/>
        <v>5.0697666250000009E-2</v>
      </c>
      <c r="W238" s="30">
        <v>5.8509999999999994E-3</v>
      </c>
      <c r="X238" s="31">
        <f t="shared" si="63"/>
        <v>6.0209999999999994E-3</v>
      </c>
      <c r="Y238" s="31"/>
      <c r="Z238" s="31">
        <f t="shared" si="71"/>
        <v>2.0467649999999999E-3</v>
      </c>
      <c r="AA238" s="31">
        <f t="shared" si="72"/>
        <v>4.7136997950000002E-2</v>
      </c>
      <c r="AB238" s="25">
        <v>-1.9000000000000001E-4</v>
      </c>
      <c r="AC238" s="25">
        <f t="shared" si="64"/>
        <v>-1.7000000000000001E-4</v>
      </c>
    </row>
    <row r="239" spans="1:29" s="15" customFormat="1">
      <c r="A239" s="18">
        <v>487</v>
      </c>
      <c r="B239" s="25">
        <v>0</v>
      </c>
      <c r="C239" s="26">
        <v>1.0529999999999999E-2</v>
      </c>
      <c r="D239" s="26">
        <f t="shared" si="73"/>
        <v>1.0634999999999999E-2</v>
      </c>
      <c r="E239" s="26"/>
      <c r="F239" s="26">
        <f t="shared" si="65"/>
        <v>2.3793549999999979E-3</v>
      </c>
      <c r="G239" s="26">
        <f t="shared" si="58"/>
        <v>5.4796545649999952E-2</v>
      </c>
      <c r="H239" s="28">
        <v>7.7200000000000003E-3</v>
      </c>
      <c r="I239" s="28">
        <f t="shared" si="61"/>
        <v>7.7200000000000003E-3</v>
      </c>
      <c r="J239" s="28"/>
      <c r="K239" s="28">
        <f t="shared" si="66"/>
        <v>1.7589750000000003E-3</v>
      </c>
      <c r="L239" s="28">
        <f t="shared" si="67"/>
        <v>4.0509194250000012E-2</v>
      </c>
      <c r="M239" s="29">
        <v>5.0499999999999998E-3</v>
      </c>
      <c r="N239" s="29">
        <f t="shared" si="74"/>
        <v>5.2199999999999998E-3</v>
      </c>
      <c r="O239" s="29"/>
      <c r="P239" s="29">
        <f t="shared" si="68"/>
        <v>1.6218749999999996E-3</v>
      </c>
      <c r="Q239" s="29">
        <f t="shared" si="60"/>
        <v>3.7351781249999993E-2</v>
      </c>
      <c r="R239" s="30">
        <v>5.9300000000000004E-3</v>
      </c>
      <c r="S239" s="30">
        <f t="shared" si="62"/>
        <v>5.9300000000000004E-3</v>
      </c>
      <c r="T239" s="30"/>
      <c r="U239" s="30">
        <f t="shared" si="69"/>
        <v>1.9213750000000003E-3</v>
      </c>
      <c r="V239" s="30">
        <f t="shared" si="70"/>
        <v>4.4249266250000009E-2</v>
      </c>
      <c r="W239" s="30">
        <v>5.8309999999999994E-3</v>
      </c>
      <c r="X239" s="31">
        <f t="shared" si="63"/>
        <v>5.8309999999999994E-3</v>
      </c>
      <c r="Y239" s="31"/>
      <c r="Z239" s="31">
        <f t="shared" si="71"/>
        <v>1.8567649999999998E-3</v>
      </c>
      <c r="AA239" s="31">
        <f t="shared" si="72"/>
        <v>4.2761297949999999E-2</v>
      </c>
      <c r="AB239" s="25">
        <v>0</v>
      </c>
      <c r="AC239" s="25">
        <f t="shared" si="64"/>
        <v>0</v>
      </c>
    </row>
    <row r="240" spans="1:29" s="15" customFormat="1">
      <c r="A240" s="18">
        <v>488</v>
      </c>
      <c r="B240" s="25">
        <v>-1.6000000000000001E-4</v>
      </c>
      <c r="C240" s="26">
        <v>1.0489999999999999E-2</v>
      </c>
      <c r="D240" s="26">
        <f t="shared" si="73"/>
        <v>1.0619999999999999E-2</v>
      </c>
      <c r="E240" s="26"/>
      <c r="F240" s="26">
        <f t="shared" si="65"/>
        <v>2.3643549999999985E-3</v>
      </c>
      <c r="G240" s="26">
        <f t="shared" si="58"/>
        <v>5.4451095649999968E-2</v>
      </c>
      <c r="H240" s="28">
        <v>7.7299999999999999E-3</v>
      </c>
      <c r="I240" s="28">
        <f t="shared" si="61"/>
        <v>8.0450000000000001E-3</v>
      </c>
      <c r="J240" s="28"/>
      <c r="K240" s="28">
        <f t="shared" si="66"/>
        <v>2.0839750000000001E-3</v>
      </c>
      <c r="L240" s="28">
        <f t="shared" si="67"/>
        <v>4.7993944250000004E-2</v>
      </c>
      <c r="M240" s="29">
        <v>5.0600000000000003E-3</v>
      </c>
      <c r="N240" s="29">
        <f t="shared" si="74"/>
        <v>5.1900000000000002E-3</v>
      </c>
      <c r="O240" s="29"/>
      <c r="P240" s="29">
        <f t="shared" si="68"/>
        <v>1.591875E-3</v>
      </c>
      <c r="Q240" s="29">
        <f t="shared" si="60"/>
        <v>3.6660881249999999E-2</v>
      </c>
      <c r="R240" s="30">
        <v>5.9300000000000004E-3</v>
      </c>
      <c r="S240" s="30">
        <f t="shared" si="62"/>
        <v>6.2450000000000006E-3</v>
      </c>
      <c r="T240" s="30"/>
      <c r="U240" s="30">
        <f t="shared" si="69"/>
        <v>2.2363750000000005E-3</v>
      </c>
      <c r="V240" s="30">
        <f t="shared" si="70"/>
        <v>5.1503716250000012E-2</v>
      </c>
      <c r="W240" s="30">
        <v>5.8209999999999998E-3</v>
      </c>
      <c r="X240" s="31">
        <f t="shared" si="63"/>
        <v>6.136E-3</v>
      </c>
      <c r="Y240" s="31"/>
      <c r="Z240" s="31">
        <f t="shared" si="71"/>
        <v>2.1617650000000004E-3</v>
      </c>
      <c r="AA240" s="31">
        <f t="shared" si="72"/>
        <v>4.9785447950000013E-2</v>
      </c>
      <c r="AB240" s="25">
        <v>-4.6999999999999999E-4</v>
      </c>
      <c r="AC240" s="25">
        <f t="shared" si="64"/>
        <v>-3.1500000000000001E-4</v>
      </c>
    </row>
    <row r="241" spans="1:29" s="15" customFormat="1">
      <c r="A241" s="18">
        <v>489</v>
      </c>
      <c r="B241" s="25">
        <v>-3.0000000000000001E-5</v>
      </c>
      <c r="C241" s="26">
        <v>1.043E-2</v>
      </c>
      <c r="D241" s="26">
        <f t="shared" si="73"/>
        <v>1.0625000000000001E-2</v>
      </c>
      <c r="E241" s="26"/>
      <c r="F241" s="26">
        <f t="shared" si="65"/>
        <v>2.3693550000000001E-3</v>
      </c>
      <c r="G241" s="26">
        <f t="shared" si="58"/>
        <v>5.4566245650000005E-2</v>
      </c>
      <c r="H241" s="28">
        <v>7.7000000000000002E-3</v>
      </c>
      <c r="I241" s="28">
        <f t="shared" si="61"/>
        <v>7.8600000000000007E-3</v>
      </c>
      <c r="J241" s="28"/>
      <c r="K241" s="28">
        <f t="shared" si="66"/>
        <v>1.8989750000000007E-3</v>
      </c>
      <c r="L241" s="28">
        <f t="shared" si="67"/>
        <v>4.3733394250000016E-2</v>
      </c>
      <c r="M241" s="29">
        <v>4.9899999999999996E-3</v>
      </c>
      <c r="N241" s="29">
        <f t="shared" si="74"/>
        <v>5.1849999999999995E-3</v>
      </c>
      <c r="O241" s="29"/>
      <c r="P241" s="29">
        <f t="shared" si="68"/>
        <v>1.5868749999999993E-3</v>
      </c>
      <c r="Q241" s="29">
        <f t="shared" si="60"/>
        <v>3.6545731249999984E-2</v>
      </c>
      <c r="R241" s="30">
        <v>5.9500000000000004E-3</v>
      </c>
      <c r="S241" s="30">
        <f t="shared" si="62"/>
        <v>6.1100000000000008E-3</v>
      </c>
      <c r="T241" s="30"/>
      <c r="U241" s="30">
        <f t="shared" si="69"/>
        <v>2.1013750000000008E-3</v>
      </c>
      <c r="V241" s="30">
        <f t="shared" si="70"/>
        <v>4.8394666250000024E-2</v>
      </c>
      <c r="W241" s="30">
        <v>5.8809999999999999E-3</v>
      </c>
      <c r="X241" s="31">
        <f t="shared" si="63"/>
        <v>6.0410000000000004E-3</v>
      </c>
      <c r="Y241" s="31"/>
      <c r="Z241" s="31">
        <f t="shared" si="71"/>
        <v>2.0667650000000008E-3</v>
      </c>
      <c r="AA241" s="31">
        <f t="shared" si="72"/>
        <v>4.7597597950000022E-2</v>
      </c>
      <c r="AB241" s="25">
        <v>-2.9E-4</v>
      </c>
      <c r="AC241" s="25">
        <f t="shared" si="64"/>
        <v>-1.6000000000000001E-4</v>
      </c>
    </row>
    <row r="242" spans="1:29" s="15" customFormat="1">
      <c r="A242" s="18">
        <v>490</v>
      </c>
      <c r="B242" s="25">
        <v>-1E-4</v>
      </c>
      <c r="C242" s="26">
        <v>1.0330000000000001E-2</v>
      </c>
      <c r="D242" s="26">
        <f t="shared" si="73"/>
        <v>1.056E-2</v>
      </c>
      <c r="E242" s="26"/>
      <c r="F242" s="26">
        <f t="shared" si="65"/>
        <v>2.3043549999999993E-3</v>
      </c>
      <c r="G242" s="26">
        <f t="shared" ref="G242:G305" si="75">F242*23.03</f>
        <v>5.3069295649999987E-2</v>
      </c>
      <c r="H242" s="28">
        <v>7.6299999999999996E-3</v>
      </c>
      <c r="I242" s="28">
        <f t="shared" si="61"/>
        <v>7.8099999999999992E-3</v>
      </c>
      <c r="J242" s="28"/>
      <c r="K242" s="28">
        <f t="shared" si="66"/>
        <v>1.8489749999999992E-3</v>
      </c>
      <c r="L242" s="28">
        <f t="shared" si="67"/>
        <v>4.2581894249999981E-2</v>
      </c>
      <c r="M242" s="29">
        <v>5.1599999999999997E-3</v>
      </c>
      <c r="N242" s="29">
        <f t="shared" si="74"/>
        <v>5.3599999999999993E-3</v>
      </c>
      <c r="O242" s="29"/>
      <c r="P242" s="29">
        <f t="shared" si="68"/>
        <v>1.7618749999999991E-3</v>
      </c>
      <c r="Q242" s="29">
        <f t="shared" si="60"/>
        <v>4.0575981249999983E-2</v>
      </c>
      <c r="R242" s="30">
        <v>5.7999999999999996E-3</v>
      </c>
      <c r="S242" s="30">
        <f t="shared" si="62"/>
        <v>5.9799999999999992E-3</v>
      </c>
      <c r="T242" s="30"/>
      <c r="U242" s="30">
        <f t="shared" si="69"/>
        <v>1.9713749999999992E-3</v>
      </c>
      <c r="V242" s="30">
        <f t="shared" si="70"/>
        <v>4.5400766249999981E-2</v>
      </c>
      <c r="W242" s="30">
        <v>5.7209999999999995E-3</v>
      </c>
      <c r="X242" s="31">
        <f t="shared" si="63"/>
        <v>5.9009999999999991E-3</v>
      </c>
      <c r="Y242" s="31"/>
      <c r="Z242" s="31">
        <f t="shared" si="71"/>
        <v>1.9267649999999996E-3</v>
      </c>
      <c r="AA242" s="31">
        <f t="shared" si="72"/>
        <v>4.437339794999999E-2</v>
      </c>
      <c r="AB242" s="25">
        <v>-2.5999999999999998E-4</v>
      </c>
      <c r="AC242" s="25">
        <f t="shared" si="64"/>
        <v>-1.7999999999999998E-4</v>
      </c>
    </row>
    <row r="243" spans="1:29" s="15" customFormat="1">
      <c r="A243" s="18">
        <v>491</v>
      </c>
      <c r="B243" s="25">
        <v>-9.0000000000000006E-5</v>
      </c>
      <c r="C243" s="26">
        <v>1.0359999999999999E-2</v>
      </c>
      <c r="D243" s="26">
        <f t="shared" si="73"/>
        <v>1.0534999999999999E-2</v>
      </c>
      <c r="E243" s="26"/>
      <c r="F243" s="26">
        <f t="shared" si="65"/>
        <v>2.2793549999999985E-3</v>
      </c>
      <c r="G243" s="26">
        <f t="shared" si="75"/>
        <v>5.2493545649999966E-2</v>
      </c>
      <c r="H243" s="28">
        <v>7.5199999999999998E-3</v>
      </c>
      <c r="I243" s="28">
        <f t="shared" si="61"/>
        <v>7.6400000000000001E-3</v>
      </c>
      <c r="J243" s="28"/>
      <c r="K243" s="28">
        <f t="shared" si="66"/>
        <v>1.6789750000000001E-3</v>
      </c>
      <c r="L243" s="28">
        <f t="shared" si="67"/>
        <v>3.8666794250000004E-2</v>
      </c>
      <c r="M243" s="29">
        <v>4.9300000000000004E-3</v>
      </c>
      <c r="N243" s="29">
        <f t="shared" si="74"/>
        <v>5.0750000000000005E-3</v>
      </c>
      <c r="O243" s="29"/>
      <c r="P243" s="29">
        <f t="shared" si="68"/>
        <v>1.4768750000000003E-3</v>
      </c>
      <c r="Q243" s="29">
        <f t="shared" si="60"/>
        <v>3.4012431250000009E-2</v>
      </c>
      <c r="R243" s="30">
        <v>5.8199999999999997E-3</v>
      </c>
      <c r="S243" s="30">
        <f t="shared" si="62"/>
        <v>5.94E-3</v>
      </c>
      <c r="T243" s="30"/>
      <c r="U243" s="30">
        <f t="shared" si="69"/>
        <v>1.9313749999999999E-3</v>
      </c>
      <c r="V243" s="30">
        <f t="shared" si="70"/>
        <v>4.4479566249999998E-2</v>
      </c>
      <c r="W243" s="30">
        <v>5.7809999999999997E-3</v>
      </c>
      <c r="X243" s="31">
        <f t="shared" si="63"/>
        <v>5.901E-3</v>
      </c>
      <c r="Y243" s="31"/>
      <c r="Z243" s="31">
        <f t="shared" si="71"/>
        <v>1.9267650000000004E-3</v>
      </c>
      <c r="AA243" s="31">
        <f t="shared" si="72"/>
        <v>4.4373397950000011E-2</v>
      </c>
      <c r="AB243" s="25">
        <v>-1.4999999999999999E-4</v>
      </c>
      <c r="AC243" s="25">
        <f t="shared" si="64"/>
        <v>-1.1999999999999999E-4</v>
      </c>
    </row>
    <row r="244" spans="1:29" s="15" customFormat="1">
      <c r="A244" s="18">
        <v>492</v>
      </c>
      <c r="B244" s="25">
        <v>-2.7E-4</v>
      </c>
      <c r="C244" s="26">
        <v>1.04E-2</v>
      </c>
      <c r="D244" s="26">
        <f t="shared" si="73"/>
        <v>1.05845E-2</v>
      </c>
      <c r="E244" s="26"/>
      <c r="F244" s="26">
        <f t="shared" si="65"/>
        <v>2.3288549999999995E-3</v>
      </c>
      <c r="G244" s="26">
        <f t="shared" si="75"/>
        <v>5.363353064999999E-2</v>
      </c>
      <c r="H244" s="28">
        <v>7.6299999999999996E-3</v>
      </c>
      <c r="I244" s="28">
        <f t="shared" si="61"/>
        <v>7.8599999999999989E-3</v>
      </c>
      <c r="J244" s="28"/>
      <c r="K244" s="28">
        <f t="shared" si="66"/>
        <v>1.8989749999999989E-3</v>
      </c>
      <c r="L244" s="28">
        <f t="shared" si="67"/>
        <v>4.3733394249999981E-2</v>
      </c>
      <c r="M244" s="29">
        <v>4.9500000000000004E-3</v>
      </c>
      <c r="N244" s="29">
        <f t="shared" si="74"/>
        <v>5.0550000000000005E-3</v>
      </c>
      <c r="O244" s="29"/>
      <c r="P244" s="29">
        <f t="shared" si="68"/>
        <v>1.4568750000000003E-3</v>
      </c>
      <c r="Q244" s="29">
        <f t="shared" si="60"/>
        <v>3.3551831250000011E-2</v>
      </c>
      <c r="R244" s="30">
        <v>5.7999999999999996E-3</v>
      </c>
      <c r="S244" s="30">
        <f t="shared" si="62"/>
        <v>6.0299999999999998E-3</v>
      </c>
      <c r="T244" s="30"/>
      <c r="U244" s="30">
        <f t="shared" si="69"/>
        <v>2.0213749999999997E-3</v>
      </c>
      <c r="V244" s="30">
        <f t="shared" si="70"/>
        <v>4.6552266249999995E-2</v>
      </c>
      <c r="W244" s="30">
        <v>5.7209999999999995E-3</v>
      </c>
      <c r="X244" s="31">
        <f t="shared" si="63"/>
        <v>5.9509999999999997E-3</v>
      </c>
      <c r="Y244" s="31"/>
      <c r="Z244" s="31">
        <f t="shared" si="71"/>
        <v>1.9767650000000001E-3</v>
      </c>
      <c r="AA244" s="31">
        <f t="shared" si="72"/>
        <v>4.5524897950000004E-2</v>
      </c>
      <c r="AB244" s="25">
        <v>-1.9000000000000001E-4</v>
      </c>
      <c r="AC244" s="25">
        <f t="shared" si="64"/>
        <v>-2.3000000000000001E-4</v>
      </c>
    </row>
    <row r="245" spans="1:29" s="15" customFormat="1">
      <c r="A245" s="18">
        <v>493</v>
      </c>
      <c r="B245" s="25">
        <v>-1.6000000000000001E-4</v>
      </c>
      <c r="C245" s="26">
        <v>1.027E-2</v>
      </c>
      <c r="D245" s="26">
        <f t="shared" si="73"/>
        <v>1.0435E-2</v>
      </c>
      <c r="E245" s="26"/>
      <c r="F245" s="26">
        <f t="shared" si="65"/>
        <v>2.1793549999999991E-3</v>
      </c>
      <c r="G245" s="26">
        <f t="shared" si="75"/>
        <v>5.0190545649999981E-2</v>
      </c>
      <c r="H245" s="28">
        <v>7.4999999999999997E-3</v>
      </c>
      <c r="I245" s="28">
        <f t="shared" si="61"/>
        <v>7.685E-3</v>
      </c>
      <c r="J245" s="28"/>
      <c r="K245" s="28">
        <f t="shared" si="66"/>
        <v>1.723975E-3</v>
      </c>
      <c r="L245" s="28">
        <f t="shared" si="67"/>
        <v>3.9703144250000003E-2</v>
      </c>
      <c r="M245" s="29">
        <v>4.9100000000000003E-3</v>
      </c>
      <c r="N245" s="29">
        <f t="shared" si="74"/>
        <v>5.0400000000000002E-3</v>
      </c>
      <c r="O245" s="29"/>
      <c r="P245" s="29">
        <f t="shared" si="68"/>
        <v>1.441875E-3</v>
      </c>
      <c r="Q245" s="29">
        <f t="shared" si="60"/>
        <v>3.320638125E-2</v>
      </c>
      <c r="R245" s="30">
        <v>5.79E-3</v>
      </c>
      <c r="S245" s="30">
        <f t="shared" si="62"/>
        <v>5.9750000000000003E-3</v>
      </c>
      <c r="T245" s="30"/>
      <c r="U245" s="30">
        <f t="shared" si="69"/>
        <v>1.9663750000000002E-3</v>
      </c>
      <c r="V245" s="30">
        <f t="shared" si="70"/>
        <v>4.5285616250000008E-2</v>
      </c>
      <c r="W245" s="30">
        <v>5.7109999999999999E-3</v>
      </c>
      <c r="X245" s="31">
        <f t="shared" si="63"/>
        <v>5.8960000000000002E-3</v>
      </c>
      <c r="Y245" s="31"/>
      <c r="Z245" s="31">
        <f t="shared" si="71"/>
        <v>1.9217650000000006E-3</v>
      </c>
      <c r="AA245" s="31">
        <f t="shared" si="72"/>
        <v>4.4258247950000017E-2</v>
      </c>
      <c r="AB245" s="25">
        <v>-2.1000000000000001E-4</v>
      </c>
      <c r="AC245" s="25">
        <f t="shared" si="64"/>
        <v>-1.85E-4</v>
      </c>
    </row>
    <row r="246" spans="1:29" s="15" customFormat="1">
      <c r="A246" s="18">
        <v>494</v>
      </c>
      <c r="B246" s="25">
        <v>8.0000000000000007E-5</v>
      </c>
      <c r="C246" s="26">
        <v>1.021E-2</v>
      </c>
      <c r="D246" s="26">
        <f t="shared" si="73"/>
        <v>1.0450000000000001E-2</v>
      </c>
      <c r="E246" s="26"/>
      <c r="F246" s="26">
        <f t="shared" si="65"/>
        <v>2.1943550000000003E-3</v>
      </c>
      <c r="G246" s="26">
        <f t="shared" si="75"/>
        <v>5.0535995650000005E-2</v>
      </c>
      <c r="H246" s="28">
        <v>7.6E-3</v>
      </c>
      <c r="I246" s="28">
        <f t="shared" si="61"/>
        <v>7.7149999999999996E-3</v>
      </c>
      <c r="J246" s="28"/>
      <c r="K246" s="28">
        <f t="shared" si="66"/>
        <v>1.7539749999999996E-3</v>
      </c>
      <c r="L246" s="28">
        <f t="shared" si="67"/>
        <v>4.0394044249999997E-2</v>
      </c>
      <c r="M246" s="29">
        <v>5.0000000000000001E-3</v>
      </c>
      <c r="N246" s="29">
        <f t="shared" si="74"/>
        <v>5.195E-3</v>
      </c>
      <c r="O246" s="29"/>
      <c r="P246" s="29">
        <f t="shared" si="68"/>
        <v>1.5968749999999998E-3</v>
      </c>
      <c r="Q246" s="29">
        <f t="shared" si="60"/>
        <v>3.6776031249999994E-2</v>
      </c>
      <c r="R246" s="30">
        <v>5.8500000000000002E-3</v>
      </c>
      <c r="S246" s="30">
        <f t="shared" si="62"/>
        <v>5.9649999999999998E-3</v>
      </c>
      <c r="T246" s="30"/>
      <c r="U246" s="30">
        <f t="shared" si="69"/>
        <v>1.9563749999999998E-3</v>
      </c>
      <c r="V246" s="30">
        <f t="shared" si="70"/>
        <v>4.5055316249999998E-2</v>
      </c>
      <c r="W246" s="30">
        <v>5.731E-3</v>
      </c>
      <c r="X246" s="31">
        <f t="shared" si="63"/>
        <v>5.8459999999999996E-3</v>
      </c>
      <c r="Y246" s="31"/>
      <c r="Z246" s="31">
        <f t="shared" si="71"/>
        <v>1.8717650000000001E-3</v>
      </c>
      <c r="AA246" s="31">
        <f t="shared" si="72"/>
        <v>4.3106747950000003E-2</v>
      </c>
      <c r="AB246" s="25">
        <v>-3.1E-4</v>
      </c>
      <c r="AC246" s="25">
        <f t="shared" si="64"/>
        <v>-1.15E-4</v>
      </c>
    </row>
    <row r="247" spans="1:29" s="15" customFormat="1">
      <c r="A247" s="18">
        <v>495</v>
      </c>
      <c r="B247" s="25">
        <v>-6.8999999999999997E-5</v>
      </c>
      <c r="C247" s="26">
        <v>1.0200000000000001E-2</v>
      </c>
      <c r="D247" s="26">
        <f t="shared" si="73"/>
        <v>1.0450000000000001E-2</v>
      </c>
      <c r="E247" s="26"/>
      <c r="F247" s="26">
        <f t="shared" si="65"/>
        <v>2.1943550000000003E-3</v>
      </c>
      <c r="G247" s="26">
        <f t="shared" si="75"/>
        <v>5.0535995650000005E-2</v>
      </c>
      <c r="H247" s="28">
        <v>7.2899999999999996E-3</v>
      </c>
      <c r="I247" s="28">
        <f t="shared" si="61"/>
        <v>7.4494999999999995E-3</v>
      </c>
      <c r="J247" s="28"/>
      <c r="K247" s="28">
        <f t="shared" si="66"/>
        <v>1.4884749999999995E-3</v>
      </c>
      <c r="L247" s="28">
        <f t="shared" si="67"/>
        <v>3.427957924999999E-2</v>
      </c>
      <c r="M247" s="29">
        <v>4.8399999999999997E-3</v>
      </c>
      <c r="N247" s="29">
        <f t="shared" si="74"/>
        <v>5.0699999999999999E-3</v>
      </c>
      <c r="O247" s="29"/>
      <c r="P247" s="29">
        <f t="shared" si="68"/>
        <v>1.4718749999999997E-3</v>
      </c>
      <c r="Q247" s="29">
        <f t="shared" ref="Q247:Q310" si="76">P247*23.03</f>
        <v>3.3897281249999994E-2</v>
      </c>
      <c r="R247" s="30">
        <v>5.6899999999999997E-3</v>
      </c>
      <c r="S247" s="30">
        <f t="shared" si="62"/>
        <v>5.8494999999999997E-3</v>
      </c>
      <c r="T247" s="30"/>
      <c r="U247" s="30">
        <f t="shared" si="69"/>
        <v>1.8408749999999996E-3</v>
      </c>
      <c r="V247" s="30">
        <f t="shared" si="70"/>
        <v>4.2395351249999991E-2</v>
      </c>
      <c r="W247" s="30">
        <v>5.6210000000000001E-3</v>
      </c>
      <c r="X247" s="31">
        <f t="shared" si="63"/>
        <v>5.7805E-3</v>
      </c>
      <c r="Y247" s="31"/>
      <c r="Z247" s="31">
        <f t="shared" si="71"/>
        <v>1.8062650000000005E-3</v>
      </c>
      <c r="AA247" s="31">
        <f t="shared" si="72"/>
        <v>4.159828295000001E-2</v>
      </c>
      <c r="AB247" s="25">
        <v>-2.5000000000000001E-4</v>
      </c>
      <c r="AC247" s="25">
        <f t="shared" si="64"/>
        <v>-1.595E-4</v>
      </c>
    </row>
    <row r="248" spans="1:29" s="15" customFormat="1">
      <c r="A248" s="18">
        <v>496</v>
      </c>
      <c r="B248" s="25">
        <v>-2.7E-4</v>
      </c>
      <c r="C248" s="26">
        <v>1.018E-2</v>
      </c>
      <c r="D248" s="26">
        <f t="shared" si="73"/>
        <v>1.0369999999999999E-2</v>
      </c>
      <c r="E248" s="26"/>
      <c r="F248" s="26">
        <f t="shared" si="65"/>
        <v>2.1143549999999983E-3</v>
      </c>
      <c r="G248" s="26">
        <f t="shared" si="75"/>
        <v>4.8693595649999963E-2</v>
      </c>
      <c r="H248" s="28">
        <v>7.4900000000000001E-3</v>
      </c>
      <c r="I248" s="28">
        <f t="shared" si="61"/>
        <v>7.7549999999999997E-3</v>
      </c>
      <c r="J248" s="28"/>
      <c r="K248" s="28">
        <f t="shared" si="66"/>
        <v>1.7939749999999997E-3</v>
      </c>
      <c r="L248" s="28">
        <f t="shared" si="67"/>
        <v>4.1315244249999994E-2</v>
      </c>
      <c r="M248" s="29">
        <v>4.9500000000000004E-3</v>
      </c>
      <c r="N248" s="29">
        <f t="shared" si="74"/>
        <v>5.1250000000000002E-3</v>
      </c>
      <c r="O248" s="29"/>
      <c r="P248" s="29">
        <f t="shared" si="68"/>
        <v>1.526875E-3</v>
      </c>
      <c r="Q248" s="29">
        <f t="shared" si="76"/>
        <v>3.5163931250000002E-2</v>
      </c>
      <c r="R248" s="30">
        <v>5.7499999999999999E-3</v>
      </c>
      <c r="S248" s="30">
        <f t="shared" si="62"/>
        <v>6.0149999999999995E-3</v>
      </c>
      <c r="T248" s="30"/>
      <c r="U248" s="30">
        <f t="shared" si="69"/>
        <v>2.0063749999999995E-3</v>
      </c>
      <c r="V248" s="30">
        <f t="shared" si="70"/>
        <v>4.6206816249999991E-2</v>
      </c>
      <c r="W248" s="30">
        <v>5.6109999999999997E-3</v>
      </c>
      <c r="X248" s="31">
        <f t="shared" si="63"/>
        <v>5.8759999999999993E-3</v>
      </c>
      <c r="Y248" s="31"/>
      <c r="Z248" s="31">
        <f t="shared" si="71"/>
        <v>1.9017649999999997E-3</v>
      </c>
      <c r="AA248" s="31">
        <f t="shared" si="72"/>
        <v>4.3797647949999997E-2</v>
      </c>
      <c r="AB248" s="25">
        <v>-2.5999999999999998E-4</v>
      </c>
      <c r="AC248" s="25">
        <f t="shared" si="64"/>
        <v>-2.6499999999999999E-4</v>
      </c>
    </row>
    <row r="249" spans="1:29" s="15" customFormat="1">
      <c r="A249" s="18">
        <v>497</v>
      </c>
      <c r="B249" s="25">
        <v>-8.0000000000000007E-5</v>
      </c>
      <c r="C249" s="26">
        <v>1.0189999999999999E-2</v>
      </c>
      <c r="D249" s="26">
        <f t="shared" si="73"/>
        <v>1.0414999999999999E-2</v>
      </c>
      <c r="E249" s="26"/>
      <c r="F249" s="26">
        <f t="shared" si="65"/>
        <v>2.1593549999999982E-3</v>
      </c>
      <c r="G249" s="26">
        <f t="shared" si="75"/>
        <v>4.9729945649999961E-2</v>
      </c>
      <c r="H249" s="28">
        <v>7.3800000000000003E-3</v>
      </c>
      <c r="I249" s="28">
        <f t="shared" si="61"/>
        <v>7.5450000000000005E-3</v>
      </c>
      <c r="J249" s="28"/>
      <c r="K249" s="28">
        <f t="shared" si="66"/>
        <v>1.5839750000000005E-3</v>
      </c>
      <c r="L249" s="28">
        <f t="shared" si="67"/>
        <v>3.6478944250000013E-2</v>
      </c>
      <c r="M249" s="29">
        <v>4.8399999999999997E-3</v>
      </c>
      <c r="N249" s="29">
        <f t="shared" si="74"/>
        <v>5.0244999999999995E-3</v>
      </c>
      <c r="O249" s="29"/>
      <c r="P249" s="29">
        <f t="shared" si="68"/>
        <v>1.4263749999999993E-3</v>
      </c>
      <c r="Q249" s="29">
        <f t="shared" si="76"/>
        <v>3.2849416249999985E-2</v>
      </c>
      <c r="R249" s="30">
        <v>5.6899999999999997E-3</v>
      </c>
      <c r="S249" s="30">
        <f t="shared" si="62"/>
        <v>5.855E-3</v>
      </c>
      <c r="T249" s="30"/>
      <c r="U249" s="30">
        <f t="shared" si="69"/>
        <v>1.8463749999999999E-3</v>
      </c>
      <c r="V249" s="30">
        <f t="shared" si="70"/>
        <v>4.2522016250000003E-2</v>
      </c>
      <c r="W249" s="30">
        <v>5.7209999999999995E-3</v>
      </c>
      <c r="X249" s="31">
        <f t="shared" si="63"/>
        <v>5.8859999999999997E-3</v>
      </c>
      <c r="Y249" s="31"/>
      <c r="Z249" s="31">
        <f t="shared" si="71"/>
        <v>1.9117650000000002E-3</v>
      </c>
      <c r="AA249" s="31">
        <f t="shared" si="72"/>
        <v>4.4027947950000007E-2</v>
      </c>
      <c r="AB249" s="25">
        <v>-2.5000000000000001E-4</v>
      </c>
      <c r="AC249" s="25">
        <f t="shared" si="64"/>
        <v>-1.65E-4</v>
      </c>
    </row>
    <row r="250" spans="1:29" s="15" customFormat="1">
      <c r="A250" s="18">
        <v>498</v>
      </c>
      <c r="B250" s="25">
        <v>-1.6000000000000001E-4</v>
      </c>
      <c r="C250" s="26">
        <v>1.0059999999999999E-2</v>
      </c>
      <c r="D250" s="26">
        <f t="shared" si="73"/>
        <v>1.027E-2</v>
      </c>
      <c r="E250" s="26"/>
      <c r="F250" s="26">
        <f t="shared" si="65"/>
        <v>2.0143549999999989E-3</v>
      </c>
      <c r="G250" s="26">
        <f t="shared" si="75"/>
        <v>4.6390595649999977E-2</v>
      </c>
      <c r="H250" s="28">
        <v>7.4999999999999997E-3</v>
      </c>
      <c r="I250" s="28">
        <f t="shared" si="61"/>
        <v>7.6799999999999993E-3</v>
      </c>
      <c r="J250" s="28"/>
      <c r="K250" s="28">
        <f t="shared" si="66"/>
        <v>1.7189749999999993E-3</v>
      </c>
      <c r="L250" s="28">
        <f t="shared" si="67"/>
        <v>3.9587994249999987E-2</v>
      </c>
      <c r="M250" s="29">
        <v>4.7099999999999998E-3</v>
      </c>
      <c r="N250" s="29">
        <f t="shared" si="74"/>
        <v>4.875E-3</v>
      </c>
      <c r="O250" s="29"/>
      <c r="P250" s="29">
        <f t="shared" si="68"/>
        <v>1.2768749999999998E-3</v>
      </c>
      <c r="Q250" s="29">
        <f t="shared" si="76"/>
        <v>2.9406431249999997E-2</v>
      </c>
      <c r="R250" s="30">
        <v>5.6800000000000002E-3</v>
      </c>
      <c r="S250" s="30">
        <f t="shared" si="62"/>
        <v>5.8599999999999998E-3</v>
      </c>
      <c r="T250" s="30"/>
      <c r="U250" s="30">
        <f t="shared" si="69"/>
        <v>1.8513749999999997E-3</v>
      </c>
      <c r="V250" s="30">
        <f t="shared" si="70"/>
        <v>4.2637166249999997E-2</v>
      </c>
      <c r="W250" s="30">
        <v>5.581E-3</v>
      </c>
      <c r="X250" s="31">
        <f t="shared" si="63"/>
        <v>5.7609999999999996E-3</v>
      </c>
      <c r="Y250" s="31"/>
      <c r="Z250" s="31">
        <f t="shared" si="71"/>
        <v>1.7867650000000001E-3</v>
      </c>
      <c r="AA250" s="31">
        <f t="shared" si="72"/>
        <v>4.1149197950000001E-2</v>
      </c>
      <c r="AB250" s="25">
        <v>-2.0000000000000001E-4</v>
      </c>
      <c r="AC250" s="25">
        <f t="shared" si="64"/>
        <v>-1.8000000000000001E-4</v>
      </c>
    </row>
    <row r="251" spans="1:29" s="15" customFormat="1">
      <c r="A251" s="18">
        <v>499</v>
      </c>
      <c r="B251" s="25">
        <v>-1.4999999999999999E-4</v>
      </c>
      <c r="C251" s="26">
        <v>1.014E-2</v>
      </c>
      <c r="D251" s="26">
        <f t="shared" si="73"/>
        <v>1.0324999999999999E-2</v>
      </c>
      <c r="E251" s="26"/>
      <c r="F251" s="26">
        <f t="shared" si="65"/>
        <v>2.0693549999999984E-3</v>
      </c>
      <c r="G251" s="26">
        <f t="shared" si="75"/>
        <v>4.7657245649999964E-2</v>
      </c>
      <c r="H251" s="28">
        <v>7.3299999999999997E-3</v>
      </c>
      <c r="I251" s="28">
        <f t="shared" si="61"/>
        <v>7.4999999999999997E-3</v>
      </c>
      <c r="J251" s="28"/>
      <c r="K251" s="28">
        <f t="shared" si="66"/>
        <v>1.5389749999999997E-3</v>
      </c>
      <c r="L251" s="28">
        <f t="shared" si="67"/>
        <v>3.5442594249999994E-2</v>
      </c>
      <c r="M251" s="29">
        <v>4.7299999999999998E-3</v>
      </c>
      <c r="N251" s="29">
        <f t="shared" si="74"/>
        <v>4.9699999999999996E-3</v>
      </c>
      <c r="O251" s="29"/>
      <c r="P251" s="29">
        <f t="shared" si="68"/>
        <v>1.3718749999999994E-3</v>
      </c>
      <c r="Q251" s="29">
        <f t="shared" si="76"/>
        <v>3.1594281249999988E-2</v>
      </c>
      <c r="R251" s="30">
        <v>5.7000000000000002E-3</v>
      </c>
      <c r="S251" s="30">
        <f t="shared" si="62"/>
        <v>5.8700000000000002E-3</v>
      </c>
      <c r="T251" s="30"/>
      <c r="U251" s="30">
        <f t="shared" si="69"/>
        <v>1.8613750000000002E-3</v>
      </c>
      <c r="V251" s="30">
        <f t="shared" si="70"/>
        <v>4.2867466250000007E-2</v>
      </c>
      <c r="W251" s="30">
        <v>5.5309999999999995E-3</v>
      </c>
      <c r="X251" s="31">
        <f t="shared" si="63"/>
        <v>5.7009999999999995E-3</v>
      </c>
      <c r="Y251" s="31"/>
      <c r="Z251" s="31">
        <f t="shared" si="71"/>
        <v>1.7267649999999999E-3</v>
      </c>
      <c r="AA251" s="31">
        <f t="shared" si="72"/>
        <v>3.9767397949999998E-2</v>
      </c>
      <c r="AB251" s="25">
        <v>-1.9000000000000001E-4</v>
      </c>
      <c r="AC251" s="25">
        <f t="shared" si="64"/>
        <v>-1.7000000000000001E-4</v>
      </c>
    </row>
    <row r="252" spans="1:29" s="15" customFormat="1">
      <c r="A252" s="18">
        <v>500</v>
      </c>
      <c r="B252" s="25">
        <v>-1E-4</v>
      </c>
      <c r="C252" s="26">
        <v>1.013E-2</v>
      </c>
      <c r="D252" s="26">
        <f t="shared" si="73"/>
        <v>1.035E-2</v>
      </c>
      <c r="E252" s="26"/>
      <c r="F252" s="26">
        <f t="shared" si="65"/>
        <v>2.0943549999999991E-3</v>
      </c>
      <c r="G252" s="26">
        <f t="shared" si="75"/>
        <v>4.8232995649999985E-2</v>
      </c>
      <c r="H252" s="28">
        <v>7.3600000000000002E-3</v>
      </c>
      <c r="I252" s="28">
        <f t="shared" si="61"/>
        <v>7.4900000000000001E-3</v>
      </c>
      <c r="J252" s="28"/>
      <c r="K252" s="28">
        <f t="shared" si="66"/>
        <v>1.5289750000000001E-3</v>
      </c>
      <c r="L252" s="28">
        <f t="shared" si="67"/>
        <v>3.5212294250000005E-2</v>
      </c>
      <c r="M252" s="29">
        <v>4.79E-3</v>
      </c>
      <c r="N252" s="29">
        <f t="shared" si="74"/>
        <v>5.0400000000000002E-3</v>
      </c>
      <c r="O252" s="29"/>
      <c r="P252" s="29">
        <f t="shared" si="68"/>
        <v>1.441875E-3</v>
      </c>
      <c r="Q252" s="29">
        <f t="shared" si="76"/>
        <v>3.320638125E-2</v>
      </c>
      <c r="R252" s="30">
        <v>5.5900000000000004E-3</v>
      </c>
      <c r="S252" s="30">
        <f t="shared" si="62"/>
        <v>5.7200000000000003E-3</v>
      </c>
      <c r="T252" s="30"/>
      <c r="U252" s="30">
        <f t="shared" si="69"/>
        <v>1.7113750000000002E-3</v>
      </c>
      <c r="V252" s="30">
        <f t="shared" si="70"/>
        <v>3.9412966250000007E-2</v>
      </c>
      <c r="W252" s="30">
        <v>5.5009999999999998E-3</v>
      </c>
      <c r="X252" s="31">
        <f t="shared" si="63"/>
        <v>5.6309999999999997E-3</v>
      </c>
      <c r="Y252" s="31"/>
      <c r="Z252" s="31">
        <f t="shared" si="71"/>
        <v>1.6567650000000001E-3</v>
      </c>
      <c r="AA252" s="31">
        <f t="shared" si="72"/>
        <v>3.8155297950000007E-2</v>
      </c>
      <c r="AB252" s="25">
        <v>-1.6000000000000001E-4</v>
      </c>
      <c r="AC252" s="25">
        <f t="shared" si="64"/>
        <v>-1.3000000000000002E-4</v>
      </c>
    </row>
    <row r="253" spans="1:29" s="15" customFormat="1">
      <c r="A253" s="18">
        <v>501</v>
      </c>
      <c r="B253" s="25">
        <v>-1.1E-4</v>
      </c>
      <c r="C253" s="26">
        <v>1.0109999999999999E-2</v>
      </c>
      <c r="D253" s="26">
        <f t="shared" si="73"/>
        <v>1.027E-2</v>
      </c>
      <c r="E253" s="26"/>
      <c r="F253" s="26">
        <f t="shared" si="65"/>
        <v>2.0143549999999989E-3</v>
      </c>
      <c r="G253" s="26">
        <f t="shared" si="75"/>
        <v>4.6390595649999977E-2</v>
      </c>
      <c r="H253" s="28">
        <v>7.3299999999999997E-3</v>
      </c>
      <c r="I253" s="28">
        <f t="shared" si="61"/>
        <v>7.5249999999999996E-3</v>
      </c>
      <c r="J253" s="28"/>
      <c r="K253" s="28">
        <f t="shared" si="66"/>
        <v>1.5639749999999996E-3</v>
      </c>
      <c r="L253" s="28">
        <f t="shared" si="67"/>
        <v>3.6018344249999994E-2</v>
      </c>
      <c r="M253" s="29">
        <v>4.6499999999999996E-3</v>
      </c>
      <c r="N253" s="29">
        <f t="shared" si="74"/>
        <v>4.8399999999999997E-3</v>
      </c>
      <c r="O253" s="29"/>
      <c r="P253" s="29">
        <f t="shared" si="68"/>
        <v>1.2418749999999995E-3</v>
      </c>
      <c r="Q253" s="29">
        <f t="shared" si="76"/>
        <v>2.8600381249999991E-2</v>
      </c>
      <c r="R253" s="30">
        <v>5.5799999999999999E-3</v>
      </c>
      <c r="S253" s="30">
        <f t="shared" si="62"/>
        <v>5.7749999999999998E-3</v>
      </c>
      <c r="T253" s="30"/>
      <c r="U253" s="30">
        <f t="shared" si="69"/>
        <v>1.7663749999999997E-3</v>
      </c>
      <c r="V253" s="30">
        <f t="shared" si="70"/>
        <v>4.0679616249999995E-2</v>
      </c>
      <c r="W253" s="30">
        <v>5.4909999999999994E-3</v>
      </c>
      <c r="X253" s="31">
        <f t="shared" si="63"/>
        <v>5.6859999999999992E-3</v>
      </c>
      <c r="Y253" s="31"/>
      <c r="Z253" s="31">
        <f t="shared" si="71"/>
        <v>1.7117649999999996E-3</v>
      </c>
      <c r="AA253" s="31">
        <f t="shared" si="72"/>
        <v>3.9421947949999994E-2</v>
      </c>
      <c r="AB253" s="25">
        <v>-2.7999999999999998E-4</v>
      </c>
      <c r="AC253" s="25">
        <f t="shared" si="64"/>
        <v>-1.95E-4</v>
      </c>
    </row>
    <row r="254" spans="1:29" s="15" customFormat="1">
      <c r="A254" s="18">
        <v>502</v>
      </c>
      <c r="B254" s="25">
        <v>-1.8000000000000001E-4</v>
      </c>
      <c r="C254" s="26">
        <v>1.0149999999999999E-2</v>
      </c>
      <c r="D254" s="26">
        <f t="shared" si="73"/>
        <v>1.0359999999999999E-2</v>
      </c>
      <c r="E254" s="26"/>
      <c r="F254" s="26">
        <f t="shared" si="65"/>
        <v>2.1043549999999987E-3</v>
      </c>
      <c r="G254" s="26">
        <f t="shared" si="75"/>
        <v>4.8463295649999974E-2</v>
      </c>
      <c r="H254" s="28">
        <v>7.4099999999999999E-3</v>
      </c>
      <c r="I254" s="28">
        <f t="shared" si="61"/>
        <v>7.6099999999999996E-3</v>
      </c>
      <c r="J254" s="28"/>
      <c r="K254" s="28">
        <f t="shared" si="66"/>
        <v>1.6489749999999996E-3</v>
      </c>
      <c r="L254" s="28">
        <f t="shared" si="67"/>
        <v>3.7975894249999989E-2</v>
      </c>
      <c r="M254" s="29">
        <v>4.7499999999999999E-3</v>
      </c>
      <c r="N254" s="29">
        <f t="shared" si="74"/>
        <v>4.9750000000000003E-3</v>
      </c>
      <c r="O254" s="29"/>
      <c r="P254" s="29">
        <f t="shared" si="68"/>
        <v>1.3768750000000001E-3</v>
      </c>
      <c r="Q254" s="29">
        <f t="shared" si="76"/>
        <v>3.1709431250000003E-2</v>
      </c>
      <c r="R254" s="30">
        <v>5.6899999999999997E-3</v>
      </c>
      <c r="S254" s="30">
        <f t="shared" si="62"/>
        <v>5.8899999999999994E-3</v>
      </c>
      <c r="T254" s="30"/>
      <c r="U254" s="30">
        <f t="shared" si="69"/>
        <v>1.8813749999999994E-3</v>
      </c>
      <c r="V254" s="30">
        <f t="shared" si="70"/>
        <v>4.3328066249999984E-2</v>
      </c>
      <c r="W254" s="30">
        <v>5.4409999999999997E-3</v>
      </c>
      <c r="X254" s="31">
        <f t="shared" si="63"/>
        <v>5.6409999999999993E-3</v>
      </c>
      <c r="Y254" s="31"/>
      <c r="Z254" s="31">
        <f t="shared" si="71"/>
        <v>1.6667649999999997E-3</v>
      </c>
      <c r="AA254" s="31">
        <f t="shared" si="72"/>
        <v>3.8385597949999996E-2</v>
      </c>
      <c r="AB254" s="25">
        <v>-2.2000000000000001E-4</v>
      </c>
      <c r="AC254" s="25">
        <f t="shared" si="64"/>
        <v>-2.0000000000000001E-4</v>
      </c>
    </row>
    <row r="255" spans="1:29" s="15" customFormat="1">
      <c r="A255" s="18">
        <v>503</v>
      </c>
      <c r="B255" s="25">
        <v>-9.0000000000000006E-5</v>
      </c>
      <c r="C255" s="26">
        <v>1.004E-2</v>
      </c>
      <c r="D255" s="26">
        <f t="shared" si="73"/>
        <v>1.0205000000000001E-2</v>
      </c>
      <c r="E255" s="26"/>
      <c r="F255" s="26">
        <f t="shared" si="65"/>
        <v>1.9493549999999998E-3</v>
      </c>
      <c r="G255" s="26">
        <f t="shared" si="75"/>
        <v>4.4893645650000001E-2</v>
      </c>
      <c r="H255" s="28">
        <v>7.1599999999999997E-3</v>
      </c>
      <c r="I255" s="28">
        <f t="shared" si="61"/>
        <v>7.3049999999999999E-3</v>
      </c>
      <c r="J255" s="28"/>
      <c r="K255" s="28">
        <f t="shared" si="66"/>
        <v>1.3439749999999999E-3</v>
      </c>
      <c r="L255" s="28">
        <f t="shared" si="67"/>
        <v>3.095174425E-2</v>
      </c>
      <c r="M255" s="29">
        <v>4.5500000000000002E-3</v>
      </c>
      <c r="N255" s="29">
        <f t="shared" si="74"/>
        <v>4.7600000000000003E-3</v>
      </c>
      <c r="O255" s="29"/>
      <c r="P255" s="29">
        <f t="shared" si="68"/>
        <v>1.1618750000000001E-3</v>
      </c>
      <c r="Q255" s="29">
        <f t="shared" si="76"/>
        <v>2.6757981250000003E-2</v>
      </c>
      <c r="R255" s="30">
        <v>5.5500000000000002E-3</v>
      </c>
      <c r="S255" s="30">
        <f t="shared" si="62"/>
        <v>5.6950000000000004E-3</v>
      </c>
      <c r="T255" s="30"/>
      <c r="U255" s="30">
        <f t="shared" si="69"/>
        <v>1.6863750000000004E-3</v>
      </c>
      <c r="V255" s="30">
        <f t="shared" si="70"/>
        <v>3.8837216250000008E-2</v>
      </c>
      <c r="W255" s="30">
        <v>5.3709999999999999E-3</v>
      </c>
      <c r="X255" s="31">
        <f t="shared" si="63"/>
        <v>5.5160000000000001E-3</v>
      </c>
      <c r="Y255" s="31"/>
      <c r="Z255" s="31">
        <f t="shared" si="71"/>
        <v>1.5417650000000005E-3</v>
      </c>
      <c r="AA255" s="31">
        <f t="shared" si="72"/>
        <v>3.550684795000001E-2</v>
      </c>
      <c r="AB255" s="25">
        <v>-2.0000000000000001E-4</v>
      </c>
      <c r="AC255" s="25">
        <f t="shared" si="64"/>
        <v>-1.45E-4</v>
      </c>
    </row>
    <row r="256" spans="1:29" s="15" customFormat="1">
      <c r="A256" s="18">
        <v>504</v>
      </c>
      <c r="B256" s="25">
        <v>4.0000000000000003E-5</v>
      </c>
      <c r="C256" s="26">
        <v>9.9699999999999997E-3</v>
      </c>
      <c r="D256" s="26">
        <f t="shared" si="73"/>
        <v>1.0154999999999999E-2</v>
      </c>
      <c r="E256" s="26"/>
      <c r="F256" s="26">
        <f t="shared" si="65"/>
        <v>1.8993549999999984E-3</v>
      </c>
      <c r="G256" s="26">
        <f t="shared" si="75"/>
        <v>4.3742145649999967E-2</v>
      </c>
      <c r="H256" s="28">
        <v>7.3200000000000001E-3</v>
      </c>
      <c r="I256" s="28">
        <f t="shared" si="61"/>
        <v>7.4250000000000002E-3</v>
      </c>
      <c r="J256" s="28"/>
      <c r="K256" s="28">
        <f t="shared" si="66"/>
        <v>1.4639750000000002E-3</v>
      </c>
      <c r="L256" s="28">
        <f t="shared" si="67"/>
        <v>3.3715344250000008E-2</v>
      </c>
      <c r="M256" s="29">
        <v>4.6899999999999997E-3</v>
      </c>
      <c r="N256" s="29">
        <f t="shared" si="74"/>
        <v>4.875E-3</v>
      </c>
      <c r="O256" s="29"/>
      <c r="P256" s="29">
        <f t="shared" si="68"/>
        <v>1.2768749999999998E-3</v>
      </c>
      <c r="Q256" s="29">
        <f t="shared" si="76"/>
        <v>2.9406431249999997E-2</v>
      </c>
      <c r="R256" s="30">
        <v>5.4999999999999997E-3</v>
      </c>
      <c r="S256" s="30">
        <f t="shared" si="62"/>
        <v>5.6049999999999997E-3</v>
      </c>
      <c r="T256" s="30"/>
      <c r="U256" s="30">
        <f t="shared" si="69"/>
        <v>1.5963749999999997E-3</v>
      </c>
      <c r="V256" s="30">
        <f t="shared" si="70"/>
        <v>3.6764516249999997E-2</v>
      </c>
      <c r="W256" s="30">
        <v>5.4009999999999996E-3</v>
      </c>
      <c r="X256" s="31">
        <f t="shared" si="63"/>
        <v>5.5059999999999996E-3</v>
      </c>
      <c r="Y256" s="31"/>
      <c r="Z256" s="31">
        <f t="shared" si="71"/>
        <v>1.531765E-3</v>
      </c>
      <c r="AA256" s="31">
        <f t="shared" si="72"/>
        <v>3.5276547950000001E-2</v>
      </c>
      <c r="AB256" s="25">
        <v>-2.5000000000000001E-4</v>
      </c>
      <c r="AC256" s="25">
        <f t="shared" si="64"/>
        <v>-1.05E-4</v>
      </c>
    </row>
    <row r="257" spans="1:29" s="15" customFormat="1">
      <c r="A257" s="18">
        <v>505</v>
      </c>
      <c r="B257" s="25">
        <v>-3.0000000000000001E-5</v>
      </c>
      <c r="C257" s="26">
        <v>9.9900000000000006E-3</v>
      </c>
      <c r="D257" s="26">
        <f t="shared" si="73"/>
        <v>1.0240000000000001E-2</v>
      </c>
      <c r="E257" s="26"/>
      <c r="F257" s="26">
        <f t="shared" si="65"/>
        <v>1.9843550000000001E-3</v>
      </c>
      <c r="G257" s="26">
        <f t="shared" si="75"/>
        <v>4.5699695650000004E-2</v>
      </c>
      <c r="H257" s="28">
        <v>7.1500000000000001E-3</v>
      </c>
      <c r="I257" s="28">
        <f t="shared" si="61"/>
        <v>7.28E-3</v>
      </c>
      <c r="J257" s="28"/>
      <c r="K257" s="28">
        <f t="shared" si="66"/>
        <v>1.318975E-3</v>
      </c>
      <c r="L257" s="28">
        <f t="shared" si="67"/>
        <v>3.0375994250000003E-2</v>
      </c>
      <c r="M257" s="29">
        <v>4.62E-3</v>
      </c>
      <c r="N257" s="29">
        <f t="shared" si="74"/>
        <v>4.8399999999999997E-3</v>
      </c>
      <c r="O257" s="29"/>
      <c r="P257" s="29">
        <f t="shared" si="68"/>
        <v>1.2418749999999995E-3</v>
      </c>
      <c r="Q257" s="29">
        <f t="shared" si="76"/>
        <v>2.8600381249999991E-2</v>
      </c>
      <c r="R257" s="30">
        <v>5.47E-3</v>
      </c>
      <c r="S257" s="30">
        <f t="shared" si="62"/>
        <v>5.5999999999999999E-3</v>
      </c>
      <c r="T257" s="30"/>
      <c r="U257" s="30">
        <f t="shared" si="69"/>
        <v>1.5913749999999999E-3</v>
      </c>
      <c r="V257" s="30">
        <f t="shared" si="70"/>
        <v>3.6649366250000003E-2</v>
      </c>
      <c r="W257" s="30">
        <v>5.241E-3</v>
      </c>
      <c r="X257" s="31">
        <f t="shared" si="63"/>
        <v>5.3709999999999999E-3</v>
      </c>
      <c r="Y257" s="31"/>
      <c r="Z257" s="31">
        <f t="shared" si="71"/>
        <v>1.3967650000000003E-3</v>
      </c>
      <c r="AA257" s="31">
        <f t="shared" si="72"/>
        <v>3.2167497950000012E-2</v>
      </c>
      <c r="AB257" s="25">
        <v>-2.3000000000000001E-4</v>
      </c>
      <c r="AC257" s="25">
        <f t="shared" si="64"/>
        <v>-1.3000000000000002E-4</v>
      </c>
    </row>
    <row r="258" spans="1:29" s="15" customFormat="1">
      <c r="A258" s="18">
        <v>506</v>
      </c>
      <c r="B258" s="25">
        <v>-1.4999999999999999E-4</v>
      </c>
      <c r="C258" s="26">
        <v>9.9900000000000006E-3</v>
      </c>
      <c r="D258" s="26">
        <f t="shared" si="73"/>
        <v>1.022E-2</v>
      </c>
      <c r="E258" s="26"/>
      <c r="F258" s="26">
        <f t="shared" si="65"/>
        <v>1.9643549999999992E-3</v>
      </c>
      <c r="G258" s="26">
        <f t="shared" si="75"/>
        <v>4.5239095649999984E-2</v>
      </c>
      <c r="H258" s="28">
        <v>7.26E-3</v>
      </c>
      <c r="I258" s="28">
        <f t="shared" ref="I258:I321" si="77">H258-AC258</f>
        <v>7.4549999999999998E-3</v>
      </c>
      <c r="J258" s="28"/>
      <c r="K258" s="28">
        <f t="shared" si="66"/>
        <v>1.4939749999999998E-3</v>
      </c>
      <c r="L258" s="28">
        <f t="shared" si="67"/>
        <v>3.4406244249999995E-2</v>
      </c>
      <c r="M258" s="29">
        <v>4.6899999999999997E-3</v>
      </c>
      <c r="N258" s="29">
        <f t="shared" si="74"/>
        <v>4.8500000000000001E-3</v>
      </c>
      <c r="O258" s="29"/>
      <c r="P258" s="29">
        <f t="shared" si="68"/>
        <v>1.2518749999999999E-3</v>
      </c>
      <c r="Q258" s="29">
        <f t="shared" si="76"/>
        <v>2.883068125E-2</v>
      </c>
      <c r="R258" s="30">
        <v>5.4599999999999996E-3</v>
      </c>
      <c r="S258" s="30">
        <f t="shared" ref="S258:S321" si="78">R258-AC258</f>
        <v>5.6549999999999994E-3</v>
      </c>
      <c r="T258" s="30"/>
      <c r="U258" s="30">
        <f t="shared" si="69"/>
        <v>1.6463749999999994E-3</v>
      </c>
      <c r="V258" s="30">
        <f t="shared" si="70"/>
        <v>3.791601624999999E-2</v>
      </c>
      <c r="W258" s="30">
        <v>5.3210000000000002E-3</v>
      </c>
      <c r="X258" s="31">
        <f t="shared" ref="X258:X321" si="79">W258-AC258</f>
        <v>5.5160000000000001E-3</v>
      </c>
      <c r="Y258" s="31"/>
      <c r="Z258" s="31">
        <f t="shared" si="71"/>
        <v>1.5417650000000005E-3</v>
      </c>
      <c r="AA258" s="31">
        <f t="shared" si="72"/>
        <v>3.550684795000001E-2</v>
      </c>
      <c r="AB258" s="25">
        <v>-2.4000000000000001E-4</v>
      </c>
      <c r="AC258" s="25">
        <f t="shared" ref="AC258:AC321" si="80">(B258+AB258)/2</f>
        <v>-1.95E-4</v>
      </c>
    </row>
    <row r="259" spans="1:29" s="15" customFormat="1">
      <c r="A259" s="18">
        <v>507</v>
      </c>
      <c r="B259" s="25">
        <v>-1.6000000000000001E-4</v>
      </c>
      <c r="C259" s="26">
        <v>9.9000000000000008E-3</v>
      </c>
      <c r="D259" s="26">
        <f t="shared" si="73"/>
        <v>1.0100000000000001E-2</v>
      </c>
      <c r="E259" s="26"/>
      <c r="F259" s="26">
        <f t="shared" ref="F259:F322" si="81">D259-0.008255645</f>
        <v>1.8443550000000006E-3</v>
      </c>
      <c r="G259" s="26">
        <f t="shared" si="75"/>
        <v>4.2475495650000014E-2</v>
      </c>
      <c r="H259" s="28">
        <v>7.1000000000000004E-3</v>
      </c>
      <c r="I259" s="28">
        <f t="shared" si="77"/>
        <v>7.3300000000000006E-3</v>
      </c>
      <c r="J259" s="28"/>
      <c r="K259" s="28">
        <f t="shared" ref="K259:K322" si="82">I259-0.005961025</f>
        <v>1.3689750000000006E-3</v>
      </c>
      <c r="L259" s="28">
        <f t="shared" ref="L259:L322" si="83">K259*23.03</f>
        <v>3.1527494250000017E-2</v>
      </c>
      <c r="M259" s="29">
        <v>4.5900000000000003E-3</v>
      </c>
      <c r="N259" s="29">
        <f t="shared" si="74"/>
        <v>4.8000000000000004E-3</v>
      </c>
      <c r="O259" s="29"/>
      <c r="P259" s="29">
        <f t="shared" ref="P259:P322" si="84">N259-0.003598125</f>
        <v>1.2018750000000003E-3</v>
      </c>
      <c r="Q259" s="29">
        <f t="shared" si="76"/>
        <v>2.7679181250000007E-2</v>
      </c>
      <c r="R259" s="30">
        <v>5.4099999999999999E-3</v>
      </c>
      <c r="S259" s="30">
        <f t="shared" si="78"/>
        <v>5.64E-3</v>
      </c>
      <c r="T259" s="30"/>
      <c r="U259" s="30">
        <f t="shared" ref="U259:U322" si="85">S259-0.004008625</f>
        <v>1.631375E-3</v>
      </c>
      <c r="V259" s="30">
        <f t="shared" ref="V259:V322" si="86">U259*23.03</f>
        <v>3.757056625E-2</v>
      </c>
      <c r="W259" s="30">
        <v>5.241E-3</v>
      </c>
      <c r="X259" s="31">
        <f t="shared" si="79"/>
        <v>5.4710000000000002E-3</v>
      </c>
      <c r="Y259" s="31"/>
      <c r="Z259" s="31">
        <f t="shared" ref="Z259:Z322" si="87">X259-0.003974235</f>
        <v>1.4967650000000006E-3</v>
      </c>
      <c r="AA259" s="31">
        <f t="shared" ref="AA259:AA322" si="88">Z259*23.03</f>
        <v>3.4470497950000019E-2</v>
      </c>
      <c r="AB259" s="25">
        <v>-2.9999999999999997E-4</v>
      </c>
      <c r="AC259" s="25">
        <f t="shared" si="80"/>
        <v>-2.3000000000000001E-4</v>
      </c>
    </row>
    <row r="260" spans="1:29" s="15" customFormat="1">
      <c r="A260" s="18">
        <v>508</v>
      </c>
      <c r="B260" s="25">
        <v>-1.2E-4</v>
      </c>
      <c r="C260" s="26">
        <v>9.92E-3</v>
      </c>
      <c r="D260" s="26">
        <f t="shared" si="73"/>
        <v>1.014E-2</v>
      </c>
      <c r="E260" s="26"/>
      <c r="F260" s="26">
        <f t="shared" si="81"/>
        <v>1.884354999999999E-3</v>
      </c>
      <c r="G260" s="26">
        <f t="shared" si="75"/>
        <v>4.3396695649999976E-2</v>
      </c>
      <c r="H260" s="28">
        <v>7.1599999999999997E-3</v>
      </c>
      <c r="I260" s="28">
        <f t="shared" si="77"/>
        <v>7.3349999999999995E-3</v>
      </c>
      <c r="J260" s="28"/>
      <c r="K260" s="28">
        <f t="shared" si="82"/>
        <v>1.3739749999999995E-3</v>
      </c>
      <c r="L260" s="28">
        <f t="shared" si="83"/>
        <v>3.164264424999999E-2</v>
      </c>
      <c r="M260" s="29">
        <v>4.5999999999999999E-3</v>
      </c>
      <c r="N260" s="29">
        <f t="shared" si="74"/>
        <v>4.7650000000000001E-3</v>
      </c>
      <c r="O260" s="29"/>
      <c r="P260" s="29">
        <f t="shared" si="84"/>
        <v>1.1668749999999999E-3</v>
      </c>
      <c r="Q260" s="29">
        <f t="shared" si="76"/>
        <v>2.6873131250000001E-2</v>
      </c>
      <c r="R260" s="30">
        <v>5.3400000000000001E-3</v>
      </c>
      <c r="S260" s="30">
        <f t="shared" si="78"/>
        <v>5.5149999999999999E-3</v>
      </c>
      <c r="T260" s="30"/>
      <c r="U260" s="30">
        <f t="shared" si="85"/>
        <v>1.5063749999999999E-3</v>
      </c>
      <c r="V260" s="30">
        <f t="shared" si="86"/>
        <v>3.469181625E-2</v>
      </c>
      <c r="W260" s="30">
        <v>5.2709999999999996E-3</v>
      </c>
      <c r="X260" s="31">
        <f t="shared" si="79"/>
        <v>5.4459999999999995E-3</v>
      </c>
      <c r="Y260" s="31"/>
      <c r="Z260" s="31">
        <f t="shared" si="87"/>
        <v>1.4717649999999999E-3</v>
      </c>
      <c r="AA260" s="31">
        <f t="shared" si="88"/>
        <v>3.3894747949999998E-2</v>
      </c>
      <c r="AB260" s="25">
        <v>-2.3000000000000001E-4</v>
      </c>
      <c r="AC260" s="25">
        <f t="shared" si="80"/>
        <v>-1.75E-4</v>
      </c>
    </row>
    <row r="261" spans="1:29" s="15" customFormat="1">
      <c r="A261" s="18">
        <v>509</v>
      </c>
      <c r="B261" s="25">
        <v>-6.8999999999999997E-5</v>
      </c>
      <c r="C261" s="26">
        <v>9.8399999999999998E-3</v>
      </c>
      <c r="D261" s="26">
        <f t="shared" si="73"/>
        <v>1.0019999999999999E-2</v>
      </c>
      <c r="E261" s="26"/>
      <c r="F261" s="26">
        <f t="shared" si="81"/>
        <v>1.7643549999999987E-3</v>
      </c>
      <c r="G261" s="26">
        <f t="shared" si="75"/>
        <v>4.0633095649999972E-2</v>
      </c>
      <c r="H261" s="28">
        <v>7.0699999999999999E-3</v>
      </c>
      <c r="I261" s="28">
        <f t="shared" si="77"/>
        <v>7.2544999999999997E-3</v>
      </c>
      <c r="J261" s="28"/>
      <c r="K261" s="28">
        <f t="shared" si="82"/>
        <v>1.2934749999999997E-3</v>
      </c>
      <c r="L261" s="28">
        <f t="shared" si="83"/>
        <v>2.9788729249999993E-2</v>
      </c>
      <c r="M261" s="29">
        <v>4.5799999999999999E-3</v>
      </c>
      <c r="N261" s="29">
        <f t="shared" si="74"/>
        <v>4.7650000000000001E-3</v>
      </c>
      <c r="O261" s="29"/>
      <c r="P261" s="29">
        <f t="shared" si="84"/>
        <v>1.1668749999999999E-3</v>
      </c>
      <c r="Q261" s="29">
        <f t="shared" si="76"/>
        <v>2.6873131250000001E-2</v>
      </c>
      <c r="R261" s="30">
        <v>5.3699999999999998E-3</v>
      </c>
      <c r="S261" s="30">
        <f t="shared" si="78"/>
        <v>5.5544999999999995E-3</v>
      </c>
      <c r="T261" s="30"/>
      <c r="U261" s="30">
        <f t="shared" si="85"/>
        <v>1.5458749999999995E-3</v>
      </c>
      <c r="V261" s="30">
        <f t="shared" si="86"/>
        <v>3.5601501249999994E-2</v>
      </c>
      <c r="W261" s="30">
        <v>5.3409999999999994E-3</v>
      </c>
      <c r="X261" s="31">
        <f t="shared" si="79"/>
        <v>5.5254999999999992E-3</v>
      </c>
      <c r="Y261" s="31"/>
      <c r="Z261" s="31">
        <f t="shared" si="87"/>
        <v>1.5512649999999996E-3</v>
      </c>
      <c r="AA261" s="31">
        <f t="shared" si="88"/>
        <v>3.5725632949999996E-2</v>
      </c>
      <c r="AB261" s="25">
        <v>-2.9999999999999997E-4</v>
      </c>
      <c r="AC261" s="25">
        <f t="shared" si="80"/>
        <v>-1.8449999999999999E-4</v>
      </c>
    </row>
    <row r="262" spans="1:29" s="15" customFormat="1">
      <c r="A262" s="18">
        <v>510</v>
      </c>
      <c r="B262" s="25">
        <v>-8.0000000000000007E-5</v>
      </c>
      <c r="C262" s="26">
        <v>9.9100000000000004E-3</v>
      </c>
      <c r="D262" s="26">
        <f t="shared" si="73"/>
        <v>1.0125E-2</v>
      </c>
      <c r="E262" s="26"/>
      <c r="F262" s="26">
        <f t="shared" si="81"/>
        <v>1.8693549999999996E-3</v>
      </c>
      <c r="G262" s="26">
        <f t="shared" si="75"/>
        <v>4.3051245649999993E-2</v>
      </c>
      <c r="H262" s="28">
        <v>7.0000000000000001E-3</v>
      </c>
      <c r="I262" s="28">
        <f t="shared" si="77"/>
        <v>7.1650000000000004E-3</v>
      </c>
      <c r="J262" s="28"/>
      <c r="K262" s="28">
        <f t="shared" si="82"/>
        <v>1.2039750000000004E-3</v>
      </c>
      <c r="L262" s="28">
        <f t="shared" si="83"/>
        <v>2.772754425000001E-2</v>
      </c>
      <c r="M262" s="29">
        <v>4.5399999999999998E-3</v>
      </c>
      <c r="N262" s="29">
        <f t="shared" si="74"/>
        <v>4.79E-3</v>
      </c>
      <c r="O262" s="29"/>
      <c r="P262" s="29">
        <f t="shared" si="84"/>
        <v>1.1918749999999998E-3</v>
      </c>
      <c r="Q262" s="29">
        <f t="shared" si="76"/>
        <v>2.7448881249999998E-2</v>
      </c>
      <c r="R262" s="30">
        <v>5.2100000000000002E-3</v>
      </c>
      <c r="S262" s="30">
        <f t="shared" si="78"/>
        <v>5.3750000000000004E-3</v>
      </c>
      <c r="T262" s="30"/>
      <c r="U262" s="30">
        <f t="shared" si="85"/>
        <v>1.3663750000000004E-3</v>
      </c>
      <c r="V262" s="30">
        <f t="shared" si="86"/>
        <v>3.1467616250000011E-2</v>
      </c>
      <c r="W262" s="30">
        <v>5.1409999999999997E-3</v>
      </c>
      <c r="X262" s="31">
        <f t="shared" si="79"/>
        <v>5.306E-3</v>
      </c>
      <c r="Y262" s="31"/>
      <c r="Z262" s="31">
        <f t="shared" si="87"/>
        <v>1.3317650000000004E-3</v>
      </c>
      <c r="AA262" s="31">
        <f t="shared" si="88"/>
        <v>3.0670547950000009E-2</v>
      </c>
      <c r="AB262" s="25">
        <v>-2.5000000000000001E-4</v>
      </c>
      <c r="AC262" s="25">
        <f t="shared" si="80"/>
        <v>-1.65E-4</v>
      </c>
    </row>
    <row r="263" spans="1:29" s="15" customFormat="1">
      <c r="A263" s="18">
        <v>511</v>
      </c>
      <c r="B263" s="25">
        <v>-2.3000000000000001E-4</v>
      </c>
      <c r="C263" s="26">
        <v>9.7689999999999999E-3</v>
      </c>
      <c r="D263" s="26">
        <f t="shared" si="73"/>
        <v>9.9389999999999999E-3</v>
      </c>
      <c r="E263" s="26"/>
      <c r="F263" s="26">
        <f t="shared" si="81"/>
        <v>1.6833549999999992E-3</v>
      </c>
      <c r="G263" s="26">
        <f t="shared" si="75"/>
        <v>3.8767665649999984E-2</v>
      </c>
      <c r="H263" s="28">
        <v>6.9800000000000001E-3</v>
      </c>
      <c r="I263" s="28">
        <f t="shared" si="77"/>
        <v>7.2199999999999999E-3</v>
      </c>
      <c r="J263" s="28"/>
      <c r="K263" s="28">
        <f t="shared" si="82"/>
        <v>1.2589749999999999E-3</v>
      </c>
      <c r="L263" s="28">
        <f t="shared" si="83"/>
        <v>2.8994194249999997E-2</v>
      </c>
      <c r="M263" s="29">
        <v>4.5199999999999997E-3</v>
      </c>
      <c r="N263" s="29">
        <f t="shared" si="74"/>
        <v>4.7499999999999999E-3</v>
      </c>
      <c r="O263" s="29"/>
      <c r="P263" s="29">
        <f t="shared" si="84"/>
        <v>1.1518749999999997E-3</v>
      </c>
      <c r="Q263" s="29">
        <f t="shared" si="76"/>
        <v>2.6527681249999994E-2</v>
      </c>
      <c r="R263" s="30">
        <v>5.2900000000000004E-3</v>
      </c>
      <c r="S263" s="30">
        <f t="shared" si="78"/>
        <v>5.5300000000000002E-3</v>
      </c>
      <c r="T263" s="30"/>
      <c r="U263" s="30">
        <f t="shared" si="85"/>
        <v>1.5213750000000002E-3</v>
      </c>
      <c r="V263" s="30">
        <f t="shared" si="86"/>
        <v>3.5037266250000004E-2</v>
      </c>
      <c r="W263" s="30">
        <v>5.241E-3</v>
      </c>
      <c r="X263" s="31">
        <f t="shared" si="79"/>
        <v>5.4809999999999998E-3</v>
      </c>
      <c r="Y263" s="31"/>
      <c r="Z263" s="31">
        <f t="shared" si="87"/>
        <v>1.5067650000000002E-3</v>
      </c>
      <c r="AA263" s="31">
        <f t="shared" si="88"/>
        <v>3.4700797950000008E-2</v>
      </c>
      <c r="AB263" s="25">
        <v>-2.5000000000000001E-4</v>
      </c>
      <c r="AC263" s="25">
        <f t="shared" si="80"/>
        <v>-2.4000000000000001E-4</v>
      </c>
    </row>
    <row r="264" spans="1:29" s="15" customFormat="1">
      <c r="A264" s="18">
        <v>512</v>
      </c>
      <c r="B264" s="25">
        <v>-1.9000000000000001E-4</v>
      </c>
      <c r="C264" s="26">
        <v>9.8600000000000007E-3</v>
      </c>
      <c r="D264" s="26">
        <f t="shared" si="73"/>
        <v>1.0055000000000001E-2</v>
      </c>
      <c r="E264" s="26"/>
      <c r="F264" s="26">
        <f t="shared" si="81"/>
        <v>1.7993550000000007E-3</v>
      </c>
      <c r="G264" s="26">
        <f t="shared" si="75"/>
        <v>4.1439145650000016E-2</v>
      </c>
      <c r="H264" s="28">
        <v>6.9899999999999997E-3</v>
      </c>
      <c r="I264" s="28">
        <f t="shared" si="77"/>
        <v>7.2399999999999999E-3</v>
      </c>
      <c r="J264" s="28"/>
      <c r="K264" s="28">
        <f t="shared" si="82"/>
        <v>1.2789749999999999E-3</v>
      </c>
      <c r="L264" s="28">
        <f t="shared" si="83"/>
        <v>2.9454794249999999E-2</v>
      </c>
      <c r="M264" s="29">
        <v>4.5900000000000003E-3</v>
      </c>
      <c r="N264" s="29">
        <f t="shared" si="74"/>
        <v>4.79E-3</v>
      </c>
      <c r="O264" s="29"/>
      <c r="P264" s="29">
        <f t="shared" si="84"/>
        <v>1.1918749999999998E-3</v>
      </c>
      <c r="Q264" s="29">
        <f t="shared" si="76"/>
        <v>2.7448881249999998E-2</v>
      </c>
      <c r="R264" s="30">
        <v>5.2100000000000002E-3</v>
      </c>
      <c r="S264" s="30">
        <f t="shared" si="78"/>
        <v>5.4600000000000004E-3</v>
      </c>
      <c r="T264" s="30"/>
      <c r="U264" s="30">
        <f t="shared" si="85"/>
        <v>1.4513750000000004E-3</v>
      </c>
      <c r="V264" s="30">
        <f t="shared" si="86"/>
        <v>3.3425166250000013E-2</v>
      </c>
      <c r="W264" s="30">
        <v>5.1510000000000002E-3</v>
      </c>
      <c r="X264" s="31">
        <f t="shared" si="79"/>
        <v>5.4010000000000004E-3</v>
      </c>
      <c r="Y264" s="31"/>
      <c r="Z264" s="31">
        <f t="shared" si="87"/>
        <v>1.4267650000000008E-3</v>
      </c>
      <c r="AA264" s="31">
        <f t="shared" si="88"/>
        <v>3.2858397950000021E-2</v>
      </c>
      <c r="AB264" s="25">
        <v>-3.1E-4</v>
      </c>
      <c r="AC264" s="25">
        <f t="shared" si="80"/>
        <v>-2.5000000000000001E-4</v>
      </c>
    </row>
    <row r="265" spans="1:29" s="15" customFormat="1">
      <c r="A265" s="18">
        <v>513</v>
      </c>
      <c r="B265" s="25">
        <v>-1.1E-4</v>
      </c>
      <c r="C265" s="26">
        <v>9.7689999999999999E-3</v>
      </c>
      <c r="D265" s="26">
        <f t="shared" si="73"/>
        <v>9.9939999999999994E-3</v>
      </c>
      <c r="E265" s="26"/>
      <c r="F265" s="26">
        <f t="shared" si="81"/>
        <v>1.7383549999999987E-3</v>
      </c>
      <c r="G265" s="26">
        <f t="shared" si="75"/>
        <v>4.0034315649999971E-2</v>
      </c>
      <c r="H265" s="28">
        <v>6.9100000000000003E-3</v>
      </c>
      <c r="I265" s="28">
        <f t="shared" si="77"/>
        <v>7.1000000000000004E-3</v>
      </c>
      <c r="J265" s="28"/>
      <c r="K265" s="28">
        <f t="shared" si="82"/>
        <v>1.1389750000000004E-3</v>
      </c>
      <c r="L265" s="28">
        <f t="shared" si="83"/>
        <v>2.623059425000001E-2</v>
      </c>
      <c r="M265" s="29">
        <v>4.5500000000000002E-3</v>
      </c>
      <c r="N265" s="29">
        <f t="shared" si="74"/>
        <v>4.7699999999999999E-3</v>
      </c>
      <c r="O265" s="29"/>
      <c r="P265" s="29">
        <f t="shared" si="84"/>
        <v>1.1718749999999997E-3</v>
      </c>
      <c r="Q265" s="29">
        <f t="shared" si="76"/>
        <v>2.6988281249999996E-2</v>
      </c>
      <c r="R265" s="30">
        <v>5.2399999999999999E-3</v>
      </c>
      <c r="S265" s="30">
        <f t="shared" si="78"/>
        <v>5.4299999999999999E-3</v>
      </c>
      <c r="T265" s="30"/>
      <c r="U265" s="30">
        <f t="shared" si="85"/>
        <v>1.4213749999999999E-3</v>
      </c>
      <c r="V265" s="30">
        <f t="shared" si="86"/>
        <v>3.2734266249999998E-2</v>
      </c>
      <c r="W265" s="30">
        <v>5.1909999999999994E-3</v>
      </c>
      <c r="X265" s="31">
        <f t="shared" si="79"/>
        <v>5.3809999999999995E-3</v>
      </c>
      <c r="Y265" s="31"/>
      <c r="Z265" s="31">
        <f t="shared" si="87"/>
        <v>1.4067649999999999E-3</v>
      </c>
      <c r="AA265" s="31">
        <f t="shared" si="88"/>
        <v>3.2397797950000001E-2</v>
      </c>
      <c r="AB265" s="25">
        <v>-2.7E-4</v>
      </c>
      <c r="AC265" s="25">
        <f t="shared" si="80"/>
        <v>-1.9000000000000001E-4</v>
      </c>
    </row>
    <row r="266" spans="1:29" s="15" customFormat="1">
      <c r="A266" s="18">
        <v>514</v>
      </c>
      <c r="B266" s="25">
        <v>-1.9000000000000001E-4</v>
      </c>
      <c r="C266" s="26">
        <v>9.6299999999999997E-3</v>
      </c>
      <c r="D266" s="26">
        <f t="shared" si="73"/>
        <v>9.8399999999999998E-3</v>
      </c>
      <c r="E266" s="26"/>
      <c r="F266" s="26">
        <f t="shared" si="81"/>
        <v>1.5843549999999991E-3</v>
      </c>
      <c r="G266" s="26">
        <f t="shared" si="75"/>
        <v>3.6487695649999978E-2</v>
      </c>
      <c r="H266" s="28">
        <v>6.9899999999999997E-3</v>
      </c>
      <c r="I266" s="28">
        <f t="shared" si="77"/>
        <v>7.2150000000000001E-3</v>
      </c>
      <c r="J266" s="28"/>
      <c r="K266" s="28">
        <f t="shared" si="82"/>
        <v>1.2539750000000001E-3</v>
      </c>
      <c r="L266" s="28">
        <f t="shared" si="83"/>
        <v>2.8879044250000003E-2</v>
      </c>
      <c r="M266" s="29">
        <v>4.5900000000000003E-3</v>
      </c>
      <c r="N266" s="29">
        <f t="shared" si="74"/>
        <v>4.7699999999999999E-3</v>
      </c>
      <c r="O266" s="29"/>
      <c r="P266" s="29">
        <f t="shared" si="84"/>
        <v>1.1718749999999997E-3</v>
      </c>
      <c r="Q266" s="29">
        <f t="shared" si="76"/>
        <v>2.6988281249999996E-2</v>
      </c>
      <c r="R266" s="30">
        <v>5.3099999999999996E-3</v>
      </c>
      <c r="S266" s="30">
        <f t="shared" si="78"/>
        <v>5.535E-3</v>
      </c>
      <c r="T266" s="30"/>
      <c r="U266" s="30">
        <f t="shared" si="85"/>
        <v>1.526375E-3</v>
      </c>
      <c r="V266" s="30">
        <f t="shared" si="86"/>
        <v>3.5152416249999999E-2</v>
      </c>
      <c r="W266" s="30">
        <v>5.1110000000000001E-3</v>
      </c>
      <c r="X266" s="31">
        <f t="shared" si="79"/>
        <v>5.3360000000000005E-3</v>
      </c>
      <c r="Y266" s="31"/>
      <c r="Z266" s="31">
        <f t="shared" si="87"/>
        <v>1.3617650000000009E-3</v>
      </c>
      <c r="AA266" s="31">
        <f t="shared" si="88"/>
        <v>3.1361447950000024E-2</v>
      </c>
      <c r="AB266" s="25">
        <v>-2.5999999999999998E-4</v>
      </c>
      <c r="AC266" s="25">
        <f t="shared" si="80"/>
        <v>-2.2499999999999999E-4</v>
      </c>
    </row>
    <row r="267" spans="1:29" s="15" customFormat="1">
      <c r="A267" s="18">
        <v>515</v>
      </c>
      <c r="B267" s="25">
        <v>-1.6000000000000001E-4</v>
      </c>
      <c r="C267" s="26">
        <v>9.6900000000000007E-3</v>
      </c>
      <c r="D267" s="26">
        <f t="shared" si="73"/>
        <v>9.8900000000000012E-3</v>
      </c>
      <c r="E267" s="26"/>
      <c r="F267" s="26">
        <f t="shared" si="81"/>
        <v>1.6343550000000005E-3</v>
      </c>
      <c r="G267" s="26">
        <f t="shared" si="75"/>
        <v>3.7639195650000012E-2</v>
      </c>
      <c r="H267" s="28">
        <v>6.8599999999999998E-3</v>
      </c>
      <c r="I267" s="28">
        <f t="shared" si="77"/>
        <v>7.0699999999999999E-3</v>
      </c>
      <c r="J267" s="28"/>
      <c r="K267" s="28">
        <f t="shared" si="82"/>
        <v>1.1089749999999999E-3</v>
      </c>
      <c r="L267" s="28">
        <f t="shared" si="83"/>
        <v>2.5539694249999998E-2</v>
      </c>
      <c r="M267" s="29">
        <v>4.47E-3</v>
      </c>
      <c r="N267" s="29">
        <f t="shared" si="74"/>
        <v>4.6849999999999999E-3</v>
      </c>
      <c r="O267" s="29"/>
      <c r="P267" s="29">
        <f t="shared" si="84"/>
        <v>1.0868749999999997E-3</v>
      </c>
      <c r="Q267" s="29">
        <f t="shared" si="76"/>
        <v>2.5030731249999993E-2</v>
      </c>
      <c r="R267" s="30">
        <v>5.11E-3</v>
      </c>
      <c r="S267" s="30">
        <f t="shared" si="78"/>
        <v>5.3200000000000001E-3</v>
      </c>
      <c r="T267" s="30"/>
      <c r="U267" s="30">
        <f t="shared" si="85"/>
        <v>1.311375E-3</v>
      </c>
      <c r="V267" s="30">
        <f t="shared" si="86"/>
        <v>3.0200966250000003E-2</v>
      </c>
      <c r="W267" s="30">
        <v>5.1409999999999997E-3</v>
      </c>
      <c r="X267" s="31">
        <f t="shared" si="79"/>
        <v>5.3509999999999999E-3</v>
      </c>
      <c r="Y267" s="31"/>
      <c r="Z267" s="31">
        <f t="shared" si="87"/>
        <v>1.3767650000000003E-3</v>
      </c>
      <c r="AA267" s="31">
        <f t="shared" si="88"/>
        <v>3.1706897950000007E-2</v>
      </c>
      <c r="AB267" s="25">
        <v>-2.5999999999999998E-4</v>
      </c>
      <c r="AC267" s="25">
        <f t="shared" si="80"/>
        <v>-2.1000000000000001E-4</v>
      </c>
    </row>
    <row r="268" spans="1:29" s="15" customFormat="1">
      <c r="A268" s="18">
        <v>516</v>
      </c>
      <c r="B268" s="25">
        <v>-6.0000000000000002E-5</v>
      </c>
      <c r="C268" s="26">
        <v>9.7099999999999999E-3</v>
      </c>
      <c r="D268" s="26">
        <f t="shared" si="73"/>
        <v>9.9399999999999992E-3</v>
      </c>
      <c r="E268" s="26"/>
      <c r="F268" s="26">
        <f t="shared" si="81"/>
        <v>1.6843549999999985E-3</v>
      </c>
      <c r="G268" s="26">
        <f t="shared" si="75"/>
        <v>3.8790695649999971E-2</v>
      </c>
      <c r="H268" s="28">
        <v>6.96E-3</v>
      </c>
      <c r="I268" s="28">
        <f t="shared" si="77"/>
        <v>7.1450000000000003E-3</v>
      </c>
      <c r="J268" s="28"/>
      <c r="K268" s="28">
        <f t="shared" si="82"/>
        <v>1.1839750000000003E-3</v>
      </c>
      <c r="L268" s="28">
        <f t="shared" si="83"/>
        <v>2.7266944250000008E-2</v>
      </c>
      <c r="M268" s="29">
        <v>4.4900000000000001E-3</v>
      </c>
      <c r="N268" s="29">
        <f t="shared" si="74"/>
        <v>4.6600000000000001E-3</v>
      </c>
      <c r="O268" s="29"/>
      <c r="P268" s="29">
        <f t="shared" si="84"/>
        <v>1.0618749999999999E-3</v>
      </c>
      <c r="Q268" s="29">
        <f t="shared" si="76"/>
        <v>2.4454981249999997E-2</v>
      </c>
      <c r="R268" s="30">
        <v>5.2100000000000002E-3</v>
      </c>
      <c r="S268" s="30">
        <f t="shared" si="78"/>
        <v>5.3950000000000005E-3</v>
      </c>
      <c r="T268" s="30"/>
      <c r="U268" s="30">
        <f t="shared" si="85"/>
        <v>1.3863750000000005E-3</v>
      </c>
      <c r="V268" s="30">
        <f t="shared" si="86"/>
        <v>3.1928216250000009E-2</v>
      </c>
      <c r="W268" s="30">
        <v>5.0009999999999994E-3</v>
      </c>
      <c r="X268" s="31">
        <f t="shared" si="79"/>
        <v>5.1859999999999996E-3</v>
      </c>
      <c r="Y268" s="31"/>
      <c r="Z268" s="31">
        <f t="shared" si="87"/>
        <v>1.2117650000000001E-3</v>
      </c>
      <c r="AA268" s="31">
        <f t="shared" si="88"/>
        <v>2.7906947950000004E-2</v>
      </c>
      <c r="AB268" s="25">
        <v>-3.1E-4</v>
      </c>
      <c r="AC268" s="25">
        <f t="shared" si="80"/>
        <v>-1.85E-4</v>
      </c>
    </row>
    <row r="269" spans="1:29" s="15" customFormat="1">
      <c r="A269" s="18">
        <v>517</v>
      </c>
      <c r="B269" s="25">
        <v>-1.4999999999999999E-4</v>
      </c>
      <c r="C269" s="26">
        <v>9.75E-3</v>
      </c>
      <c r="D269" s="26">
        <f t="shared" si="73"/>
        <v>9.9500000000000005E-3</v>
      </c>
      <c r="E269" s="26"/>
      <c r="F269" s="26">
        <f t="shared" si="81"/>
        <v>1.6943549999999998E-3</v>
      </c>
      <c r="G269" s="26">
        <f t="shared" si="75"/>
        <v>3.9020995650000001E-2</v>
      </c>
      <c r="H269" s="28">
        <v>6.7999999999999996E-3</v>
      </c>
      <c r="I269" s="28">
        <f t="shared" si="77"/>
        <v>7.0199999999999993E-3</v>
      </c>
      <c r="J269" s="28"/>
      <c r="K269" s="28">
        <f t="shared" si="82"/>
        <v>1.0589749999999993E-3</v>
      </c>
      <c r="L269" s="28">
        <f t="shared" si="83"/>
        <v>2.4388194249999984E-2</v>
      </c>
      <c r="M269" s="29">
        <v>4.4600000000000004E-3</v>
      </c>
      <c r="N269" s="29">
        <f t="shared" si="74"/>
        <v>4.6550000000000003E-3</v>
      </c>
      <c r="O269" s="29"/>
      <c r="P269" s="29">
        <f t="shared" si="84"/>
        <v>1.0568750000000001E-3</v>
      </c>
      <c r="Q269" s="29">
        <f t="shared" si="76"/>
        <v>2.4339831250000003E-2</v>
      </c>
      <c r="R269" s="30">
        <v>5.1200000000000004E-3</v>
      </c>
      <c r="S269" s="30">
        <f t="shared" si="78"/>
        <v>5.3400000000000001E-3</v>
      </c>
      <c r="T269" s="30"/>
      <c r="U269" s="30">
        <f t="shared" si="85"/>
        <v>1.3313750000000001E-3</v>
      </c>
      <c r="V269" s="30">
        <f t="shared" si="86"/>
        <v>3.0661566250000005E-2</v>
      </c>
      <c r="W269" s="30">
        <v>5.0809999999999996E-3</v>
      </c>
      <c r="X269" s="31">
        <f t="shared" si="79"/>
        <v>5.3009999999999993E-3</v>
      </c>
      <c r="Y269" s="31"/>
      <c r="Z269" s="31">
        <f t="shared" si="87"/>
        <v>1.3267649999999997E-3</v>
      </c>
      <c r="AA269" s="31">
        <f t="shared" si="88"/>
        <v>3.0555397949999993E-2</v>
      </c>
      <c r="AB269" s="25">
        <v>-2.9E-4</v>
      </c>
      <c r="AC269" s="25">
        <f t="shared" si="80"/>
        <v>-2.1999999999999998E-4</v>
      </c>
    </row>
    <row r="270" spans="1:29" s="15" customFormat="1">
      <c r="A270" s="18">
        <v>518</v>
      </c>
      <c r="B270" s="25">
        <v>-6.0000000000000002E-5</v>
      </c>
      <c r="C270" s="26">
        <v>9.7300000000000008E-3</v>
      </c>
      <c r="D270" s="26">
        <f t="shared" ref="D270:D333" si="89">C270-AC287</f>
        <v>9.9450000000000007E-3</v>
      </c>
      <c r="E270" s="26"/>
      <c r="F270" s="26">
        <f t="shared" si="81"/>
        <v>1.689355E-3</v>
      </c>
      <c r="G270" s="26">
        <f t="shared" si="75"/>
        <v>3.890584565E-2</v>
      </c>
      <c r="H270" s="28">
        <v>6.8799999999999998E-3</v>
      </c>
      <c r="I270" s="28">
        <f t="shared" si="77"/>
        <v>7.0399999999999994E-3</v>
      </c>
      <c r="J270" s="28"/>
      <c r="K270" s="28">
        <f t="shared" si="82"/>
        <v>1.0789749999999994E-3</v>
      </c>
      <c r="L270" s="28">
        <f t="shared" si="83"/>
        <v>2.4848794249999986E-2</v>
      </c>
      <c r="M270" s="29">
        <v>4.4600000000000004E-3</v>
      </c>
      <c r="N270" s="29">
        <f t="shared" ref="N270:N333" si="90">M270-AC282</f>
        <v>4.6850000000000008E-3</v>
      </c>
      <c r="O270" s="29"/>
      <c r="P270" s="29">
        <f t="shared" si="84"/>
        <v>1.0868750000000006E-3</v>
      </c>
      <c r="Q270" s="29">
        <f t="shared" si="76"/>
        <v>2.5030731250000014E-2</v>
      </c>
      <c r="R270" s="30">
        <v>5.1599999999999997E-3</v>
      </c>
      <c r="S270" s="30">
        <f t="shared" si="78"/>
        <v>5.3200000000000001E-3</v>
      </c>
      <c r="T270" s="30"/>
      <c r="U270" s="30">
        <f t="shared" si="85"/>
        <v>1.311375E-3</v>
      </c>
      <c r="V270" s="30">
        <f t="shared" si="86"/>
        <v>3.0200966250000003E-2</v>
      </c>
      <c r="W270" s="30">
        <v>5.0309999999999999E-3</v>
      </c>
      <c r="X270" s="31">
        <f t="shared" si="79"/>
        <v>5.1909999999999994E-3</v>
      </c>
      <c r="Y270" s="31"/>
      <c r="Z270" s="31">
        <f t="shared" si="87"/>
        <v>1.2167649999999999E-3</v>
      </c>
      <c r="AA270" s="31">
        <f t="shared" si="88"/>
        <v>2.8022097949999998E-2</v>
      </c>
      <c r="AB270" s="25">
        <v>-2.5999999999999998E-4</v>
      </c>
      <c r="AC270" s="25">
        <f t="shared" si="80"/>
        <v>-1.5999999999999999E-4</v>
      </c>
    </row>
    <row r="271" spans="1:29" s="15" customFormat="1">
      <c r="A271" s="18">
        <v>519</v>
      </c>
      <c r="B271" s="25">
        <v>-1.6000000000000001E-4</v>
      </c>
      <c r="C271" s="26">
        <v>9.6299999999999997E-3</v>
      </c>
      <c r="D271" s="26">
        <f t="shared" si="89"/>
        <v>9.774999999999999E-3</v>
      </c>
      <c r="E271" s="26"/>
      <c r="F271" s="26">
        <f t="shared" si="81"/>
        <v>1.5193549999999983E-3</v>
      </c>
      <c r="G271" s="26">
        <f t="shared" si="75"/>
        <v>3.499074564999996E-2</v>
      </c>
      <c r="H271" s="28">
        <v>6.7799999999999996E-3</v>
      </c>
      <c r="I271" s="28">
        <f t="shared" si="77"/>
        <v>6.9899999999999997E-3</v>
      </c>
      <c r="J271" s="28"/>
      <c r="K271" s="28">
        <f t="shared" si="82"/>
        <v>1.0289749999999997E-3</v>
      </c>
      <c r="L271" s="28">
        <f t="shared" si="83"/>
        <v>2.3697294249999994E-2</v>
      </c>
      <c r="M271" s="29">
        <v>4.3800000000000002E-3</v>
      </c>
      <c r="N271" s="29">
        <f t="shared" si="90"/>
        <v>4.5900000000000003E-3</v>
      </c>
      <c r="O271" s="29"/>
      <c r="P271" s="29">
        <f t="shared" si="84"/>
        <v>9.9187500000000014E-4</v>
      </c>
      <c r="Q271" s="29">
        <f t="shared" si="76"/>
        <v>2.2842881250000006E-2</v>
      </c>
      <c r="R271" s="30">
        <v>5.0800000000000003E-3</v>
      </c>
      <c r="S271" s="30">
        <f t="shared" si="78"/>
        <v>5.2900000000000004E-3</v>
      </c>
      <c r="T271" s="30"/>
      <c r="U271" s="30">
        <f t="shared" si="85"/>
        <v>1.2813750000000004E-3</v>
      </c>
      <c r="V271" s="30">
        <f t="shared" si="86"/>
        <v>2.9510066250000012E-2</v>
      </c>
      <c r="W271" s="30">
        <v>5.1209999999999997E-3</v>
      </c>
      <c r="X271" s="31">
        <f t="shared" si="79"/>
        <v>5.3309999999999998E-3</v>
      </c>
      <c r="Y271" s="31"/>
      <c r="Z271" s="31">
        <f t="shared" si="87"/>
        <v>1.3567650000000002E-3</v>
      </c>
      <c r="AA271" s="31">
        <f t="shared" si="88"/>
        <v>3.1246297950000008E-2</v>
      </c>
      <c r="AB271" s="25">
        <v>-2.5999999999999998E-4</v>
      </c>
      <c r="AC271" s="25">
        <f t="shared" si="80"/>
        <v>-2.1000000000000001E-4</v>
      </c>
    </row>
    <row r="272" spans="1:29" s="15" customFormat="1">
      <c r="A272" s="18">
        <v>520</v>
      </c>
      <c r="B272" s="25">
        <v>-9.0000000000000006E-5</v>
      </c>
      <c r="C272" s="26">
        <v>9.6900000000000007E-3</v>
      </c>
      <c r="D272" s="26">
        <f t="shared" si="89"/>
        <v>9.8799999999999999E-3</v>
      </c>
      <c r="E272" s="26"/>
      <c r="F272" s="26">
        <f t="shared" si="81"/>
        <v>1.6243549999999992E-3</v>
      </c>
      <c r="G272" s="26">
        <f t="shared" si="75"/>
        <v>3.7408895649999982E-2</v>
      </c>
      <c r="H272" s="28">
        <v>6.8199999999999997E-3</v>
      </c>
      <c r="I272" s="28">
        <f t="shared" si="77"/>
        <v>6.9849999999999999E-3</v>
      </c>
      <c r="J272" s="28"/>
      <c r="K272" s="28">
        <f t="shared" si="82"/>
        <v>1.0239749999999999E-3</v>
      </c>
      <c r="L272" s="28">
        <f t="shared" si="83"/>
        <v>2.3582144249999999E-2</v>
      </c>
      <c r="M272" s="29">
        <v>4.47E-3</v>
      </c>
      <c r="N272" s="29">
        <f t="shared" si="90"/>
        <v>4.6699999999999997E-3</v>
      </c>
      <c r="O272" s="29"/>
      <c r="P272" s="29">
        <f t="shared" si="84"/>
        <v>1.0718749999999995E-3</v>
      </c>
      <c r="Q272" s="29">
        <f t="shared" si="76"/>
        <v>2.4685281249999989E-2</v>
      </c>
      <c r="R272" s="30">
        <v>5.11E-3</v>
      </c>
      <c r="S272" s="30">
        <f t="shared" si="78"/>
        <v>5.2750000000000002E-3</v>
      </c>
      <c r="T272" s="30"/>
      <c r="U272" s="30">
        <f t="shared" si="85"/>
        <v>1.2663750000000001E-3</v>
      </c>
      <c r="V272" s="30">
        <f t="shared" si="86"/>
        <v>2.9164616250000004E-2</v>
      </c>
      <c r="W272" s="30">
        <v>5.0209999999999994E-3</v>
      </c>
      <c r="X272" s="31">
        <f t="shared" si="79"/>
        <v>5.1859999999999996E-3</v>
      </c>
      <c r="Y272" s="31"/>
      <c r="Z272" s="31">
        <f t="shared" si="87"/>
        <v>1.2117650000000001E-3</v>
      </c>
      <c r="AA272" s="31">
        <f t="shared" si="88"/>
        <v>2.7906947950000004E-2</v>
      </c>
      <c r="AB272" s="25">
        <v>-2.4000000000000001E-4</v>
      </c>
      <c r="AC272" s="25">
        <f t="shared" si="80"/>
        <v>-1.65E-4</v>
      </c>
    </row>
    <row r="273" spans="1:29" s="15" customFormat="1">
      <c r="A273" s="18">
        <v>521</v>
      </c>
      <c r="B273" s="25">
        <v>-1.1E-4</v>
      </c>
      <c r="C273" s="26">
        <v>9.4900000000000002E-3</v>
      </c>
      <c r="D273" s="26">
        <f t="shared" si="89"/>
        <v>9.6850000000000009E-3</v>
      </c>
      <c r="E273" s="26"/>
      <c r="F273" s="26">
        <f t="shared" si="81"/>
        <v>1.4293550000000002E-3</v>
      </c>
      <c r="G273" s="26">
        <f t="shared" si="75"/>
        <v>3.2918045650000005E-2</v>
      </c>
      <c r="H273" s="28">
        <v>6.7000000000000002E-3</v>
      </c>
      <c r="I273" s="28">
        <f t="shared" si="77"/>
        <v>6.8850000000000005E-3</v>
      </c>
      <c r="J273" s="28"/>
      <c r="K273" s="28">
        <f t="shared" si="82"/>
        <v>9.2397500000000049E-4</v>
      </c>
      <c r="L273" s="28">
        <f t="shared" si="83"/>
        <v>2.1279144250000014E-2</v>
      </c>
      <c r="M273" s="29">
        <v>4.4200000000000003E-3</v>
      </c>
      <c r="N273" s="29">
        <f t="shared" si="90"/>
        <v>4.6500000000000005E-3</v>
      </c>
      <c r="O273" s="29"/>
      <c r="P273" s="29">
        <f t="shared" si="84"/>
        <v>1.0518750000000003E-3</v>
      </c>
      <c r="Q273" s="29">
        <f t="shared" si="76"/>
        <v>2.4224681250000008E-2</v>
      </c>
      <c r="R273" s="30">
        <v>4.9699999999999996E-3</v>
      </c>
      <c r="S273" s="30">
        <f t="shared" si="78"/>
        <v>5.1549999999999999E-3</v>
      </c>
      <c r="T273" s="30"/>
      <c r="U273" s="30">
        <f t="shared" si="85"/>
        <v>1.1463749999999998E-3</v>
      </c>
      <c r="V273" s="30">
        <f t="shared" si="86"/>
        <v>2.6401016249999996E-2</v>
      </c>
      <c r="W273" s="30">
        <v>5.0209999999999994E-3</v>
      </c>
      <c r="X273" s="31">
        <f t="shared" si="79"/>
        <v>5.2059999999999997E-3</v>
      </c>
      <c r="Y273" s="31"/>
      <c r="Z273" s="31">
        <f t="shared" si="87"/>
        <v>1.2317650000000001E-3</v>
      </c>
      <c r="AA273" s="31">
        <f t="shared" si="88"/>
        <v>2.8367547950000006E-2</v>
      </c>
      <c r="AB273" s="25">
        <v>-2.5999999999999998E-4</v>
      </c>
      <c r="AC273" s="25">
        <f t="shared" si="80"/>
        <v>-1.85E-4</v>
      </c>
    </row>
    <row r="274" spans="1:29" s="15" customFormat="1">
      <c r="A274" s="18">
        <v>522</v>
      </c>
      <c r="B274" s="25">
        <v>-1.3999999999999999E-4</v>
      </c>
      <c r="C274" s="26">
        <v>9.5300000000000003E-3</v>
      </c>
      <c r="D274" s="26">
        <f t="shared" si="89"/>
        <v>9.7450000000000002E-3</v>
      </c>
      <c r="E274" s="26"/>
      <c r="F274" s="26">
        <f t="shared" si="81"/>
        <v>1.4893549999999995E-3</v>
      </c>
      <c r="G274" s="26">
        <f t="shared" si="75"/>
        <v>3.4299845649999987E-2</v>
      </c>
      <c r="H274" s="28">
        <v>6.8399999999999997E-3</v>
      </c>
      <c r="I274" s="28">
        <f t="shared" si="77"/>
        <v>7.0899999999999999E-3</v>
      </c>
      <c r="J274" s="28"/>
      <c r="K274" s="28">
        <f t="shared" si="82"/>
        <v>1.1289749999999999E-3</v>
      </c>
      <c r="L274" s="28">
        <f t="shared" si="83"/>
        <v>2.600029425E-2</v>
      </c>
      <c r="M274" s="29">
        <v>4.3600000000000002E-3</v>
      </c>
      <c r="N274" s="29">
        <f t="shared" si="90"/>
        <v>4.5599999999999998E-3</v>
      </c>
      <c r="O274" s="29"/>
      <c r="P274" s="29">
        <f t="shared" si="84"/>
        <v>9.6187499999999962E-4</v>
      </c>
      <c r="Q274" s="29">
        <f t="shared" si="76"/>
        <v>2.2151981249999994E-2</v>
      </c>
      <c r="R274" s="30">
        <v>5.0499999999999998E-3</v>
      </c>
      <c r="S274" s="30">
        <f t="shared" si="78"/>
        <v>5.3E-3</v>
      </c>
      <c r="T274" s="30"/>
      <c r="U274" s="30">
        <f t="shared" si="85"/>
        <v>1.291375E-3</v>
      </c>
      <c r="V274" s="30">
        <f t="shared" si="86"/>
        <v>2.9740366250000001E-2</v>
      </c>
      <c r="W274" s="30">
        <v>4.9410000000000001E-3</v>
      </c>
      <c r="X274" s="31">
        <f t="shared" si="79"/>
        <v>5.1910000000000003E-3</v>
      </c>
      <c r="Y274" s="31"/>
      <c r="Z274" s="31">
        <f t="shared" si="87"/>
        <v>1.2167650000000007E-3</v>
      </c>
      <c r="AA274" s="31">
        <f t="shared" si="88"/>
        <v>2.8022097950000019E-2</v>
      </c>
      <c r="AB274" s="25">
        <v>-3.6000000000000002E-4</v>
      </c>
      <c r="AC274" s="25">
        <f t="shared" si="80"/>
        <v>-2.5000000000000001E-4</v>
      </c>
    </row>
    <row r="275" spans="1:29" s="15" customFormat="1">
      <c r="A275" s="18">
        <v>523</v>
      </c>
      <c r="B275" s="25">
        <v>-1.2E-4</v>
      </c>
      <c r="C275" s="26">
        <v>9.5700000000000004E-3</v>
      </c>
      <c r="D275" s="26">
        <f t="shared" si="89"/>
        <v>9.7900000000000001E-3</v>
      </c>
      <c r="E275" s="26"/>
      <c r="F275" s="26">
        <f t="shared" si="81"/>
        <v>1.5343549999999994E-3</v>
      </c>
      <c r="G275" s="26">
        <f t="shared" si="75"/>
        <v>3.5336195649999985E-2</v>
      </c>
      <c r="H275" s="28">
        <v>6.6800000000000002E-3</v>
      </c>
      <c r="I275" s="28">
        <f t="shared" si="77"/>
        <v>6.9100000000000003E-3</v>
      </c>
      <c r="J275" s="28"/>
      <c r="K275" s="28">
        <f t="shared" si="82"/>
        <v>9.4897500000000034E-4</v>
      </c>
      <c r="L275" s="28">
        <f t="shared" si="83"/>
        <v>2.185489425000001E-2</v>
      </c>
      <c r="M275" s="29">
        <v>4.3600000000000002E-3</v>
      </c>
      <c r="N275" s="29">
        <f t="shared" si="90"/>
        <v>4.5750000000000001E-3</v>
      </c>
      <c r="O275" s="29"/>
      <c r="P275" s="29">
        <f t="shared" si="84"/>
        <v>9.7687499999999988E-4</v>
      </c>
      <c r="Q275" s="29">
        <f t="shared" si="76"/>
        <v>2.2497431249999998E-2</v>
      </c>
      <c r="R275" s="30">
        <v>5.0000000000000001E-3</v>
      </c>
      <c r="S275" s="30">
        <f t="shared" si="78"/>
        <v>5.2300000000000003E-3</v>
      </c>
      <c r="T275" s="30"/>
      <c r="U275" s="30">
        <f t="shared" si="85"/>
        <v>1.2213750000000002E-3</v>
      </c>
      <c r="V275" s="30">
        <f t="shared" si="86"/>
        <v>2.8128266250000006E-2</v>
      </c>
      <c r="W275" s="30">
        <v>4.9909999999999998E-3</v>
      </c>
      <c r="X275" s="31">
        <f t="shared" si="79"/>
        <v>5.2209999999999999E-3</v>
      </c>
      <c r="Y275" s="31"/>
      <c r="Z275" s="31">
        <f t="shared" si="87"/>
        <v>1.2467650000000004E-3</v>
      </c>
      <c r="AA275" s="31">
        <f t="shared" si="88"/>
        <v>2.871299795000001E-2</v>
      </c>
      <c r="AB275" s="25">
        <v>-3.4000000000000002E-4</v>
      </c>
      <c r="AC275" s="25">
        <f t="shared" si="80"/>
        <v>-2.3000000000000001E-4</v>
      </c>
    </row>
    <row r="276" spans="1:29" s="15" customFormat="1">
      <c r="A276" s="18">
        <v>524</v>
      </c>
      <c r="B276" s="25">
        <v>-8.0000000000000007E-5</v>
      </c>
      <c r="C276" s="26">
        <v>9.5600000000000008E-3</v>
      </c>
      <c r="D276" s="26">
        <f t="shared" si="89"/>
        <v>9.7700000000000009E-3</v>
      </c>
      <c r="E276" s="26"/>
      <c r="F276" s="26">
        <f t="shared" si="81"/>
        <v>1.5143550000000002E-3</v>
      </c>
      <c r="G276" s="26">
        <f t="shared" si="75"/>
        <v>3.4875595650000007E-2</v>
      </c>
      <c r="H276" s="28">
        <v>6.7299999999999999E-3</v>
      </c>
      <c r="I276" s="28">
        <f t="shared" si="77"/>
        <v>6.9299999999999995E-3</v>
      </c>
      <c r="J276" s="28"/>
      <c r="K276" s="28">
        <f t="shared" si="82"/>
        <v>9.6897499999999952E-4</v>
      </c>
      <c r="L276" s="28">
        <f t="shared" si="83"/>
        <v>2.2315494249999991E-2</v>
      </c>
      <c r="M276" s="29">
        <v>4.2900000000000004E-3</v>
      </c>
      <c r="N276" s="29">
        <f t="shared" si="90"/>
        <v>4.4350000000000006E-3</v>
      </c>
      <c r="O276" s="29"/>
      <c r="P276" s="29">
        <f t="shared" si="84"/>
        <v>8.3687500000000038E-4</v>
      </c>
      <c r="Q276" s="29">
        <f t="shared" si="76"/>
        <v>1.9273231250000009E-2</v>
      </c>
      <c r="R276" s="30">
        <v>5.0899999999999999E-3</v>
      </c>
      <c r="S276" s="30">
        <f t="shared" si="78"/>
        <v>5.2899999999999996E-3</v>
      </c>
      <c r="T276" s="30"/>
      <c r="U276" s="30">
        <f t="shared" si="85"/>
        <v>1.2813749999999995E-3</v>
      </c>
      <c r="V276" s="30">
        <f t="shared" si="86"/>
        <v>2.9510066249999991E-2</v>
      </c>
      <c r="W276" s="30">
        <v>4.9109999999999996E-3</v>
      </c>
      <c r="X276" s="31">
        <f t="shared" si="79"/>
        <v>5.1109999999999992E-3</v>
      </c>
      <c r="Y276" s="31"/>
      <c r="Z276" s="31">
        <f t="shared" si="87"/>
        <v>1.1367649999999997E-3</v>
      </c>
      <c r="AA276" s="31">
        <f t="shared" si="88"/>
        <v>2.6179697949999994E-2</v>
      </c>
      <c r="AB276" s="25">
        <v>-3.2000000000000003E-4</v>
      </c>
      <c r="AC276" s="25">
        <f t="shared" si="80"/>
        <v>-2.0000000000000001E-4</v>
      </c>
    </row>
    <row r="277" spans="1:29" s="15" customFormat="1">
      <c r="A277" s="18">
        <v>525</v>
      </c>
      <c r="B277" s="25">
        <v>-1.2E-4</v>
      </c>
      <c r="C277" s="26">
        <v>9.4500000000000001E-3</v>
      </c>
      <c r="D277" s="26">
        <f t="shared" si="89"/>
        <v>9.7000000000000003E-3</v>
      </c>
      <c r="E277" s="26"/>
      <c r="F277" s="26">
        <f t="shared" si="81"/>
        <v>1.4443549999999996E-3</v>
      </c>
      <c r="G277" s="26">
        <f t="shared" si="75"/>
        <v>3.3263495649999995E-2</v>
      </c>
      <c r="H277" s="28">
        <v>6.7099999999999998E-3</v>
      </c>
      <c r="I277" s="28">
        <f t="shared" si="77"/>
        <v>6.9299999999999995E-3</v>
      </c>
      <c r="J277" s="28"/>
      <c r="K277" s="28">
        <f t="shared" si="82"/>
        <v>9.6897499999999952E-4</v>
      </c>
      <c r="L277" s="28">
        <f t="shared" si="83"/>
        <v>2.2315494249999991E-2</v>
      </c>
      <c r="M277" s="29">
        <v>4.3699999999999998E-3</v>
      </c>
      <c r="N277" s="29">
        <f t="shared" si="90"/>
        <v>4.5599999999999998E-3</v>
      </c>
      <c r="O277" s="29"/>
      <c r="P277" s="29">
        <f t="shared" si="84"/>
        <v>9.6187499999999962E-4</v>
      </c>
      <c r="Q277" s="29">
        <f t="shared" si="76"/>
        <v>2.2151981249999994E-2</v>
      </c>
      <c r="R277" s="30">
        <v>4.9899999999999996E-3</v>
      </c>
      <c r="S277" s="30">
        <f t="shared" si="78"/>
        <v>5.2099999999999994E-3</v>
      </c>
      <c r="T277" s="30"/>
      <c r="U277" s="30">
        <f t="shared" si="85"/>
        <v>1.2013749999999993E-3</v>
      </c>
      <c r="V277" s="30">
        <f t="shared" si="86"/>
        <v>2.7667666249999986E-2</v>
      </c>
      <c r="W277" s="30">
        <v>4.9709999999999997E-3</v>
      </c>
      <c r="X277" s="31">
        <f t="shared" si="79"/>
        <v>5.1909999999999994E-3</v>
      </c>
      <c r="Y277" s="31"/>
      <c r="Z277" s="31">
        <f t="shared" si="87"/>
        <v>1.2167649999999999E-3</v>
      </c>
      <c r="AA277" s="31">
        <f t="shared" si="88"/>
        <v>2.8022097949999998E-2</v>
      </c>
      <c r="AB277" s="25">
        <v>-3.2000000000000003E-4</v>
      </c>
      <c r="AC277" s="25">
        <f t="shared" si="80"/>
        <v>-2.2000000000000001E-4</v>
      </c>
    </row>
    <row r="278" spans="1:29" s="15" customFormat="1">
      <c r="A278" s="18">
        <v>526</v>
      </c>
      <c r="B278" s="25">
        <v>-9.0000000000000006E-5</v>
      </c>
      <c r="C278" s="26">
        <v>9.4500000000000001E-3</v>
      </c>
      <c r="D278" s="26">
        <f t="shared" si="89"/>
        <v>9.6699999999999998E-3</v>
      </c>
      <c r="E278" s="26"/>
      <c r="F278" s="26">
        <f t="shared" si="81"/>
        <v>1.4143549999999991E-3</v>
      </c>
      <c r="G278" s="26">
        <f t="shared" si="75"/>
        <v>3.257259564999998E-2</v>
      </c>
      <c r="H278" s="28">
        <v>6.6600000000000001E-3</v>
      </c>
      <c r="I278" s="28">
        <f t="shared" si="77"/>
        <v>6.8399999999999997E-3</v>
      </c>
      <c r="J278" s="28"/>
      <c r="K278" s="28">
        <f t="shared" si="82"/>
        <v>8.7897499999999972E-4</v>
      </c>
      <c r="L278" s="28">
        <f t="shared" si="83"/>
        <v>2.0242794249999994E-2</v>
      </c>
      <c r="M278" s="29">
        <v>4.1700000000000001E-3</v>
      </c>
      <c r="N278" s="29">
        <f t="shared" si="90"/>
        <v>4.365E-3</v>
      </c>
      <c r="O278" s="29"/>
      <c r="P278" s="29">
        <f t="shared" si="84"/>
        <v>7.6687499999999976E-4</v>
      </c>
      <c r="Q278" s="29">
        <f t="shared" si="76"/>
        <v>1.7661131249999996E-2</v>
      </c>
      <c r="R278" s="30">
        <v>4.9899999999999996E-3</v>
      </c>
      <c r="S278" s="30">
        <f t="shared" si="78"/>
        <v>5.1699999999999992E-3</v>
      </c>
      <c r="T278" s="30"/>
      <c r="U278" s="30">
        <f t="shared" si="85"/>
        <v>1.1613749999999992E-3</v>
      </c>
      <c r="V278" s="30">
        <f t="shared" si="86"/>
        <v>2.6746466249999983E-2</v>
      </c>
      <c r="W278" s="30">
        <v>4.8110000000000002E-3</v>
      </c>
      <c r="X278" s="31">
        <f t="shared" si="79"/>
        <v>4.9909999999999998E-3</v>
      </c>
      <c r="Y278" s="31"/>
      <c r="Z278" s="31">
        <f t="shared" si="87"/>
        <v>1.0167650000000002E-3</v>
      </c>
      <c r="AA278" s="31">
        <f t="shared" si="88"/>
        <v>2.3416097950000006E-2</v>
      </c>
      <c r="AB278" s="25">
        <v>-2.7E-4</v>
      </c>
      <c r="AC278" s="25">
        <f t="shared" si="80"/>
        <v>-1.8000000000000001E-4</v>
      </c>
    </row>
    <row r="279" spans="1:29" s="15" customFormat="1">
      <c r="A279" s="18">
        <v>527</v>
      </c>
      <c r="B279" s="25">
        <v>-1.8000000000000001E-4</v>
      </c>
      <c r="C279" s="26">
        <v>9.4199999999999996E-3</v>
      </c>
      <c r="D279" s="26">
        <f t="shared" si="89"/>
        <v>9.6099999999999988E-3</v>
      </c>
      <c r="E279" s="26"/>
      <c r="F279" s="26">
        <f t="shared" si="81"/>
        <v>1.3543549999999981E-3</v>
      </c>
      <c r="G279" s="26">
        <f t="shared" si="75"/>
        <v>3.1190795649999957E-2</v>
      </c>
      <c r="H279" s="28">
        <v>6.7200000000000003E-3</v>
      </c>
      <c r="I279" s="28">
        <f t="shared" si="77"/>
        <v>6.9350000000000002E-3</v>
      </c>
      <c r="J279" s="28"/>
      <c r="K279" s="28">
        <f t="shared" si="82"/>
        <v>9.7397500000000019E-4</v>
      </c>
      <c r="L279" s="28">
        <f t="shared" si="83"/>
        <v>2.2430644250000006E-2</v>
      </c>
      <c r="M279" s="29">
        <v>4.1900000000000001E-3</v>
      </c>
      <c r="N279" s="29">
        <f t="shared" si="90"/>
        <v>4.4050000000000001E-3</v>
      </c>
      <c r="O279" s="29"/>
      <c r="P279" s="29">
        <f t="shared" si="84"/>
        <v>8.0687499999999987E-4</v>
      </c>
      <c r="Q279" s="29">
        <f t="shared" si="76"/>
        <v>1.8582331249999997E-2</v>
      </c>
      <c r="R279" s="30">
        <v>4.9100000000000003E-3</v>
      </c>
      <c r="S279" s="30">
        <f t="shared" si="78"/>
        <v>5.1250000000000002E-3</v>
      </c>
      <c r="T279" s="30"/>
      <c r="U279" s="30">
        <f t="shared" si="85"/>
        <v>1.1163750000000002E-3</v>
      </c>
      <c r="V279" s="30">
        <f t="shared" si="86"/>
        <v>2.5710116250000005E-2</v>
      </c>
      <c r="W279" s="30">
        <v>4.8809999999999999E-3</v>
      </c>
      <c r="X279" s="31">
        <f t="shared" si="79"/>
        <v>5.0959999999999998E-3</v>
      </c>
      <c r="Y279" s="31"/>
      <c r="Z279" s="31">
        <f t="shared" si="87"/>
        <v>1.1217650000000003E-3</v>
      </c>
      <c r="AA279" s="31">
        <f t="shared" si="88"/>
        <v>2.5834247950000007E-2</v>
      </c>
      <c r="AB279" s="25">
        <v>-2.5000000000000001E-4</v>
      </c>
      <c r="AC279" s="25">
        <f t="shared" si="80"/>
        <v>-2.1500000000000002E-4</v>
      </c>
    </row>
    <row r="280" spans="1:29" s="15" customFormat="1">
      <c r="A280" s="18">
        <v>528</v>
      </c>
      <c r="B280" s="25">
        <v>-8.0000000000000007E-5</v>
      </c>
      <c r="C280" s="26">
        <v>9.4900000000000002E-3</v>
      </c>
      <c r="D280" s="26">
        <f t="shared" si="89"/>
        <v>9.665E-3</v>
      </c>
      <c r="E280" s="26"/>
      <c r="F280" s="26">
        <f t="shared" si="81"/>
        <v>1.4093549999999993E-3</v>
      </c>
      <c r="G280" s="26">
        <f t="shared" si="75"/>
        <v>3.2457445649999986E-2</v>
      </c>
      <c r="H280" s="28">
        <v>6.6699999999999997E-3</v>
      </c>
      <c r="I280" s="28">
        <f t="shared" si="77"/>
        <v>6.8399999999999997E-3</v>
      </c>
      <c r="J280" s="28"/>
      <c r="K280" s="28">
        <f t="shared" si="82"/>
        <v>8.7897499999999972E-4</v>
      </c>
      <c r="L280" s="28">
        <f t="shared" si="83"/>
        <v>2.0242794249999994E-2</v>
      </c>
      <c r="M280" s="29">
        <v>4.28E-3</v>
      </c>
      <c r="N280" s="29">
        <f t="shared" si="90"/>
        <v>4.4999999999999997E-3</v>
      </c>
      <c r="O280" s="29"/>
      <c r="P280" s="29">
        <f t="shared" si="84"/>
        <v>9.0187499999999947E-4</v>
      </c>
      <c r="Q280" s="29">
        <f t="shared" si="76"/>
        <v>2.0770181249999988E-2</v>
      </c>
      <c r="R280" s="30">
        <v>4.96E-3</v>
      </c>
      <c r="S280" s="30">
        <f t="shared" si="78"/>
        <v>5.13E-3</v>
      </c>
      <c r="T280" s="30"/>
      <c r="U280" s="30">
        <f t="shared" si="85"/>
        <v>1.121375E-3</v>
      </c>
      <c r="V280" s="30">
        <f t="shared" si="86"/>
        <v>2.5825266249999999E-2</v>
      </c>
      <c r="W280" s="30">
        <v>4.8309999999999994E-3</v>
      </c>
      <c r="X280" s="31">
        <f t="shared" si="79"/>
        <v>5.0009999999999994E-3</v>
      </c>
      <c r="Y280" s="31"/>
      <c r="Z280" s="31">
        <f t="shared" si="87"/>
        <v>1.0267649999999998E-3</v>
      </c>
      <c r="AA280" s="31">
        <f t="shared" si="88"/>
        <v>2.3646397949999995E-2</v>
      </c>
      <c r="AB280" s="25">
        <v>-2.5999999999999998E-4</v>
      </c>
      <c r="AC280" s="25">
        <f t="shared" si="80"/>
        <v>-1.6999999999999999E-4</v>
      </c>
    </row>
    <row r="281" spans="1:29" s="15" customFormat="1">
      <c r="A281" s="18">
        <v>529</v>
      </c>
      <c r="B281" s="25">
        <v>-1.2999999999999999E-4</v>
      </c>
      <c r="C281" s="26">
        <v>9.4289999999999999E-3</v>
      </c>
      <c r="D281" s="26">
        <f t="shared" si="89"/>
        <v>9.6340000000000002E-3</v>
      </c>
      <c r="E281" s="26"/>
      <c r="F281" s="26">
        <f t="shared" si="81"/>
        <v>1.3783549999999995E-3</v>
      </c>
      <c r="G281" s="26">
        <f t="shared" si="75"/>
        <v>3.1743515649999991E-2</v>
      </c>
      <c r="H281" s="28">
        <v>6.62E-3</v>
      </c>
      <c r="I281" s="28">
        <f t="shared" si="77"/>
        <v>6.8149999999999999E-3</v>
      </c>
      <c r="J281" s="28"/>
      <c r="K281" s="28">
        <f t="shared" si="82"/>
        <v>8.5397499999999987E-4</v>
      </c>
      <c r="L281" s="28">
        <f t="shared" si="83"/>
        <v>1.9667044249999998E-2</v>
      </c>
      <c r="M281" s="29">
        <v>4.3499999999999997E-3</v>
      </c>
      <c r="N281" s="29">
        <f t="shared" si="90"/>
        <v>4.5599999999999998E-3</v>
      </c>
      <c r="O281" s="29"/>
      <c r="P281" s="29">
        <f t="shared" si="84"/>
        <v>9.6187499999999962E-4</v>
      </c>
      <c r="Q281" s="29">
        <f t="shared" si="76"/>
        <v>2.2151981249999994E-2</v>
      </c>
      <c r="R281" s="30">
        <v>4.8799999999999998E-3</v>
      </c>
      <c r="S281" s="30">
        <f t="shared" si="78"/>
        <v>5.0749999999999997E-3</v>
      </c>
      <c r="T281" s="30"/>
      <c r="U281" s="30">
        <f t="shared" si="85"/>
        <v>1.0663749999999996E-3</v>
      </c>
      <c r="V281" s="30">
        <f t="shared" si="86"/>
        <v>2.4558616249999991E-2</v>
      </c>
      <c r="W281" s="30">
        <v>4.8209999999999998E-3</v>
      </c>
      <c r="X281" s="31">
        <f t="shared" si="79"/>
        <v>5.0159999999999996E-3</v>
      </c>
      <c r="Y281" s="31"/>
      <c r="Z281" s="31">
        <f t="shared" si="87"/>
        <v>1.0417650000000001E-3</v>
      </c>
      <c r="AA281" s="31">
        <f t="shared" si="88"/>
        <v>2.3991847950000002E-2</v>
      </c>
      <c r="AB281" s="25">
        <v>-2.5999999999999998E-4</v>
      </c>
      <c r="AC281" s="25">
        <f t="shared" si="80"/>
        <v>-1.9499999999999997E-4</v>
      </c>
    </row>
    <row r="282" spans="1:29" s="15" customFormat="1">
      <c r="A282" s="18">
        <v>530</v>
      </c>
      <c r="B282" s="25">
        <v>-1.3999999999999999E-4</v>
      </c>
      <c r="C282" s="26">
        <v>9.3699999999999999E-3</v>
      </c>
      <c r="D282" s="26">
        <f t="shared" si="89"/>
        <v>9.58E-3</v>
      </c>
      <c r="E282" s="26"/>
      <c r="F282" s="26">
        <f t="shared" si="81"/>
        <v>1.3243549999999993E-3</v>
      </c>
      <c r="G282" s="26">
        <f t="shared" si="75"/>
        <v>3.0499895649999983E-2</v>
      </c>
      <c r="H282" s="28">
        <v>6.62E-3</v>
      </c>
      <c r="I282" s="28">
        <f t="shared" si="77"/>
        <v>6.8450000000000004E-3</v>
      </c>
      <c r="J282" s="28"/>
      <c r="K282" s="28">
        <f t="shared" si="82"/>
        <v>8.8397500000000039E-4</v>
      </c>
      <c r="L282" s="28">
        <f t="shared" si="83"/>
        <v>2.035794425000001E-2</v>
      </c>
      <c r="M282" s="29">
        <v>4.2100000000000002E-3</v>
      </c>
      <c r="N282" s="29">
        <f t="shared" si="90"/>
        <v>4.4600000000000004E-3</v>
      </c>
      <c r="O282" s="29"/>
      <c r="P282" s="29">
        <f t="shared" si="84"/>
        <v>8.6187500000000023E-4</v>
      </c>
      <c r="Q282" s="29">
        <f t="shared" si="76"/>
        <v>1.9848981250000005E-2</v>
      </c>
      <c r="R282" s="30">
        <v>4.9399999999999999E-3</v>
      </c>
      <c r="S282" s="30">
        <f t="shared" si="78"/>
        <v>5.1650000000000003E-3</v>
      </c>
      <c r="T282" s="30"/>
      <c r="U282" s="30">
        <f t="shared" si="85"/>
        <v>1.1563750000000003E-3</v>
      </c>
      <c r="V282" s="30">
        <f t="shared" si="86"/>
        <v>2.6631316250000009E-2</v>
      </c>
      <c r="W282" s="30">
        <v>4.8709999999999995E-3</v>
      </c>
      <c r="X282" s="31">
        <f t="shared" si="79"/>
        <v>5.0959999999999998E-3</v>
      </c>
      <c r="Y282" s="31"/>
      <c r="Z282" s="31">
        <f t="shared" si="87"/>
        <v>1.1217650000000003E-3</v>
      </c>
      <c r="AA282" s="31">
        <f t="shared" si="88"/>
        <v>2.5834247950000007E-2</v>
      </c>
      <c r="AB282" s="25">
        <v>-3.1E-4</v>
      </c>
      <c r="AC282" s="25">
        <f t="shared" si="80"/>
        <v>-2.2499999999999999E-4</v>
      </c>
    </row>
    <row r="283" spans="1:29" s="15" customFormat="1">
      <c r="A283" s="18">
        <v>531</v>
      </c>
      <c r="B283" s="25">
        <v>-1.3999999999999999E-4</v>
      </c>
      <c r="C283" s="26">
        <v>9.3390000000000001E-3</v>
      </c>
      <c r="D283" s="26">
        <f t="shared" si="89"/>
        <v>9.5090000000000001E-3</v>
      </c>
      <c r="E283" s="26"/>
      <c r="F283" s="26">
        <f t="shared" si="81"/>
        <v>1.2533549999999994E-3</v>
      </c>
      <c r="G283" s="26">
        <f t="shared" si="75"/>
        <v>2.8864765649999988E-2</v>
      </c>
      <c r="H283" s="28">
        <v>6.6100000000000004E-3</v>
      </c>
      <c r="I283" s="28">
        <f t="shared" si="77"/>
        <v>6.8200000000000005E-3</v>
      </c>
      <c r="J283" s="28"/>
      <c r="K283" s="28">
        <f t="shared" si="82"/>
        <v>8.5897500000000054E-4</v>
      </c>
      <c r="L283" s="28">
        <f t="shared" si="83"/>
        <v>1.9782194250000013E-2</v>
      </c>
      <c r="M283" s="29">
        <v>4.2199999999999998E-3</v>
      </c>
      <c r="N283" s="29">
        <f t="shared" si="90"/>
        <v>4.4399999999999995E-3</v>
      </c>
      <c r="O283" s="29"/>
      <c r="P283" s="29">
        <f t="shared" si="84"/>
        <v>8.4187499999999931E-4</v>
      </c>
      <c r="Q283" s="29">
        <f t="shared" si="76"/>
        <v>1.9388381249999986E-2</v>
      </c>
      <c r="R283" s="30">
        <v>4.7800000000000004E-3</v>
      </c>
      <c r="S283" s="30">
        <f t="shared" si="78"/>
        <v>4.9900000000000005E-3</v>
      </c>
      <c r="T283" s="30"/>
      <c r="U283" s="30">
        <f t="shared" si="85"/>
        <v>9.8137500000000048E-4</v>
      </c>
      <c r="V283" s="30">
        <f t="shared" si="86"/>
        <v>2.2601066250000013E-2</v>
      </c>
      <c r="W283" s="30">
        <v>4.7910000000000001E-3</v>
      </c>
      <c r="X283" s="31">
        <f t="shared" si="79"/>
        <v>5.0010000000000002E-3</v>
      </c>
      <c r="Y283" s="31"/>
      <c r="Z283" s="31">
        <f t="shared" si="87"/>
        <v>1.0267650000000007E-3</v>
      </c>
      <c r="AA283" s="31">
        <f t="shared" si="88"/>
        <v>2.3646397950000016E-2</v>
      </c>
      <c r="AB283" s="25">
        <v>-2.7999999999999998E-4</v>
      </c>
      <c r="AC283" s="25">
        <f t="shared" si="80"/>
        <v>-2.0999999999999998E-4</v>
      </c>
    </row>
    <row r="284" spans="1:29" s="15" customFormat="1">
      <c r="A284" s="18">
        <v>532</v>
      </c>
      <c r="B284" s="25">
        <v>-8.0000000000000007E-5</v>
      </c>
      <c r="C284" s="26">
        <v>9.3100000000000006E-3</v>
      </c>
      <c r="D284" s="26">
        <f t="shared" si="89"/>
        <v>9.5300000000000003E-3</v>
      </c>
      <c r="E284" s="26"/>
      <c r="F284" s="26">
        <f t="shared" si="81"/>
        <v>1.2743549999999996E-3</v>
      </c>
      <c r="G284" s="26">
        <f t="shared" si="75"/>
        <v>2.9348395649999991E-2</v>
      </c>
      <c r="H284" s="28">
        <v>6.6E-3</v>
      </c>
      <c r="I284" s="28">
        <f t="shared" si="77"/>
        <v>6.7999999999999996E-3</v>
      </c>
      <c r="J284" s="28"/>
      <c r="K284" s="28">
        <f t="shared" si="82"/>
        <v>8.3897499999999962E-4</v>
      </c>
      <c r="L284" s="28">
        <f t="shared" si="83"/>
        <v>1.932159424999999E-2</v>
      </c>
      <c r="M284" s="29">
        <v>4.1999999999999997E-3</v>
      </c>
      <c r="N284" s="29">
        <f t="shared" si="90"/>
        <v>4.3899999999999998E-3</v>
      </c>
      <c r="O284" s="29"/>
      <c r="P284" s="29">
        <f t="shared" si="84"/>
        <v>7.9187499999999961E-4</v>
      </c>
      <c r="Q284" s="29">
        <f t="shared" si="76"/>
        <v>1.8236881249999993E-2</v>
      </c>
      <c r="R284" s="30">
        <v>4.8500000000000001E-3</v>
      </c>
      <c r="S284" s="30">
        <f t="shared" si="78"/>
        <v>5.0499999999999998E-3</v>
      </c>
      <c r="T284" s="30"/>
      <c r="U284" s="30">
        <f t="shared" si="85"/>
        <v>1.0413749999999998E-3</v>
      </c>
      <c r="V284" s="30">
        <f t="shared" si="86"/>
        <v>2.3982866249999995E-2</v>
      </c>
      <c r="W284" s="30">
        <v>4.751E-3</v>
      </c>
      <c r="X284" s="31">
        <f t="shared" si="79"/>
        <v>4.9509999999999997E-3</v>
      </c>
      <c r="Y284" s="31"/>
      <c r="Z284" s="31">
        <f t="shared" si="87"/>
        <v>9.767650000000001E-4</v>
      </c>
      <c r="AA284" s="31">
        <f t="shared" si="88"/>
        <v>2.2494897950000002E-2</v>
      </c>
      <c r="AB284" s="25">
        <v>-3.2000000000000003E-4</v>
      </c>
      <c r="AC284" s="25">
        <f t="shared" si="80"/>
        <v>-2.0000000000000001E-4</v>
      </c>
    </row>
    <row r="285" spans="1:29" s="15" customFormat="1">
      <c r="A285" s="18">
        <v>533</v>
      </c>
      <c r="B285" s="25">
        <v>-1.8000000000000001E-4</v>
      </c>
      <c r="C285" s="26">
        <v>9.2899999999999996E-3</v>
      </c>
      <c r="D285" s="26">
        <f t="shared" si="89"/>
        <v>9.5350000000000001E-3</v>
      </c>
      <c r="E285" s="26"/>
      <c r="F285" s="26">
        <f t="shared" si="81"/>
        <v>1.2793549999999994E-3</v>
      </c>
      <c r="G285" s="26">
        <f t="shared" si="75"/>
        <v>2.9463545649999989E-2</v>
      </c>
      <c r="H285" s="28">
        <v>6.5700000000000003E-3</v>
      </c>
      <c r="I285" s="28">
        <f t="shared" si="77"/>
        <v>6.8000000000000005E-3</v>
      </c>
      <c r="J285" s="28"/>
      <c r="K285" s="28">
        <f t="shared" si="82"/>
        <v>8.3897500000000048E-4</v>
      </c>
      <c r="L285" s="28">
        <f t="shared" si="83"/>
        <v>1.9321594250000011E-2</v>
      </c>
      <c r="M285" s="29">
        <v>4.2700000000000004E-3</v>
      </c>
      <c r="N285" s="29">
        <f t="shared" si="90"/>
        <v>4.4450000000000002E-3</v>
      </c>
      <c r="O285" s="29"/>
      <c r="P285" s="29">
        <f t="shared" si="84"/>
        <v>8.4687499999999997E-4</v>
      </c>
      <c r="Q285" s="29">
        <f t="shared" si="76"/>
        <v>1.9503531250000001E-2</v>
      </c>
      <c r="R285" s="30">
        <v>4.7999999999999996E-3</v>
      </c>
      <c r="S285" s="30">
        <f t="shared" si="78"/>
        <v>5.0299999999999997E-3</v>
      </c>
      <c r="T285" s="30"/>
      <c r="U285" s="30">
        <f t="shared" si="85"/>
        <v>1.0213749999999997E-3</v>
      </c>
      <c r="V285" s="30">
        <f t="shared" si="86"/>
        <v>2.3522266249999993E-2</v>
      </c>
      <c r="W285" s="30">
        <v>4.7609999999999996E-3</v>
      </c>
      <c r="X285" s="31">
        <f t="shared" si="79"/>
        <v>4.9909999999999998E-3</v>
      </c>
      <c r="Y285" s="31"/>
      <c r="Z285" s="31">
        <f t="shared" si="87"/>
        <v>1.0167650000000002E-3</v>
      </c>
      <c r="AA285" s="31">
        <f t="shared" si="88"/>
        <v>2.3416097950000006E-2</v>
      </c>
      <c r="AB285" s="25">
        <v>-2.7999999999999998E-4</v>
      </c>
      <c r="AC285" s="25">
        <f t="shared" si="80"/>
        <v>-2.3000000000000001E-4</v>
      </c>
    </row>
    <row r="286" spans="1:29" s="15" customFormat="1">
      <c r="A286" s="18">
        <v>534</v>
      </c>
      <c r="B286" s="25">
        <v>-1.1E-4</v>
      </c>
      <c r="C286" s="26">
        <v>9.2499999999999995E-3</v>
      </c>
      <c r="D286" s="26">
        <f t="shared" si="89"/>
        <v>9.474999999999999E-3</v>
      </c>
      <c r="E286" s="26"/>
      <c r="F286" s="26">
        <f t="shared" si="81"/>
        <v>1.2193549999999984E-3</v>
      </c>
      <c r="G286" s="26">
        <f t="shared" si="75"/>
        <v>2.8081745649999962E-2</v>
      </c>
      <c r="H286" s="28">
        <v>6.5799999999999999E-3</v>
      </c>
      <c r="I286" s="28">
        <f t="shared" si="77"/>
        <v>6.7799999999999996E-3</v>
      </c>
      <c r="J286" s="28"/>
      <c r="K286" s="28">
        <f t="shared" si="82"/>
        <v>8.1897499999999956E-4</v>
      </c>
      <c r="L286" s="28">
        <f t="shared" si="83"/>
        <v>1.8860994249999992E-2</v>
      </c>
      <c r="M286" s="29">
        <v>4.2900000000000004E-3</v>
      </c>
      <c r="N286" s="29">
        <f t="shared" si="90"/>
        <v>4.4950000000000007E-3</v>
      </c>
      <c r="O286" s="29"/>
      <c r="P286" s="29">
        <f t="shared" si="84"/>
        <v>8.9687500000000054E-4</v>
      </c>
      <c r="Q286" s="29">
        <f t="shared" si="76"/>
        <v>2.0655031250000015E-2</v>
      </c>
      <c r="R286" s="30">
        <v>4.79E-3</v>
      </c>
      <c r="S286" s="30">
        <f t="shared" si="78"/>
        <v>4.9899999999999996E-3</v>
      </c>
      <c r="T286" s="30"/>
      <c r="U286" s="30">
        <f t="shared" si="85"/>
        <v>9.8137499999999961E-4</v>
      </c>
      <c r="V286" s="30">
        <f t="shared" si="86"/>
        <v>2.2601066249999992E-2</v>
      </c>
      <c r="W286" s="30">
        <v>4.6909999999999999E-3</v>
      </c>
      <c r="X286" s="31">
        <f t="shared" si="79"/>
        <v>4.8909999999999995E-3</v>
      </c>
      <c r="Y286" s="31"/>
      <c r="Z286" s="31">
        <f t="shared" si="87"/>
        <v>9.1676499999999994E-4</v>
      </c>
      <c r="AA286" s="31">
        <f t="shared" si="88"/>
        <v>2.111309795E-2</v>
      </c>
      <c r="AB286" s="25">
        <v>-2.9E-4</v>
      </c>
      <c r="AC286" s="25">
        <f t="shared" si="80"/>
        <v>-2.0000000000000001E-4</v>
      </c>
    </row>
    <row r="287" spans="1:29" s="15" customFormat="1">
      <c r="A287" s="18">
        <v>535</v>
      </c>
      <c r="B287" s="25">
        <v>-1.8000000000000001E-4</v>
      </c>
      <c r="C287" s="26">
        <v>9.2200000000000008E-3</v>
      </c>
      <c r="D287" s="26">
        <f t="shared" si="89"/>
        <v>9.385000000000001E-3</v>
      </c>
      <c r="E287" s="26"/>
      <c r="F287" s="26">
        <f t="shared" si="81"/>
        <v>1.1293550000000003E-3</v>
      </c>
      <c r="G287" s="26">
        <f t="shared" si="75"/>
        <v>2.6009045650000007E-2</v>
      </c>
      <c r="H287" s="28">
        <v>6.5100000000000002E-3</v>
      </c>
      <c r="I287" s="28">
        <f t="shared" si="77"/>
        <v>6.7250000000000001E-3</v>
      </c>
      <c r="J287" s="28"/>
      <c r="K287" s="28">
        <f t="shared" si="82"/>
        <v>7.6397500000000007E-4</v>
      </c>
      <c r="L287" s="28">
        <f t="shared" si="83"/>
        <v>1.7594344250000001E-2</v>
      </c>
      <c r="M287" s="29">
        <v>4.2500000000000003E-3</v>
      </c>
      <c r="N287" s="29">
        <f t="shared" si="90"/>
        <v>4.4600000000000004E-3</v>
      </c>
      <c r="O287" s="29"/>
      <c r="P287" s="29">
        <f t="shared" si="84"/>
        <v>8.6187500000000023E-4</v>
      </c>
      <c r="Q287" s="29">
        <f t="shared" si="76"/>
        <v>1.9848981250000005E-2</v>
      </c>
      <c r="R287" s="30">
        <v>4.8399999999999997E-3</v>
      </c>
      <c r="S287" s="30">
        <f t="shared" si="78"/>
        <v>5.0549999999999996E-3</v>
      </c>
      <c r="T287" s="30"/>
      <c r="U287" s="30">
        <f t="shared" si="85"/>
        <v>1.0463749999999996E-3</v>
      </c>
      <c r="V287" s="30">
        <f t="shared" si="86"/>
        <v>2.4098016249999993E-2</v>
      </c>
      <c r="W287" s="30">
        <v>4.8209999999999998E-3</v>
      </c>
      <c r="X287" s="31">
        <f t="shared" si="79"/>
        <v>5.0359999999999997E-3</v>
      </c>
      <c r="Y287" s="31"/>
      <c r="Z287" s="31">
        <f t="shared" si="87"/>
        <v>1.0617650000000001E-3</v>
      </c>
      <c r="AA287" s="31">
        <f t="shared" si="88"/>
        <v>2.4452447950000004E-2</v>
      </c>
      <c r="AB287" s="25">
        <v>-2.5000000000000001E-4</v>
      </c>
      <c r="AC287" s="25">
        <f t="shared" si="80"/>
        <v>-2.1500000000000002E-4</v>
      </c>
    </row>
    <row r="288" spans="1:29" s="15" customFormat="1">
      <c r="A288" s="18">
        <v>536</v>
      </c>
      <c r="B288" s="25">
        <v>-4.0000000000000003E-5</v>
      </c>
      <c r="C288" s="26">
        <v>9.1900000000000003E-3</v>
      </c>
      <c r="D288" s="26">
        <f t="shared" si="89"/>
        <v>9.41E-3</v>
      </c>
      <c r="E288" s="26"/>
      <c r="F288" s="26">
        <f t="shared" si="81"/>
        <v>1.1543549999999993E-3</v>
      </c>
      <c r="G288" s="26">
        <f t="shared" si="75"/>
        <v>2.6584795649999986E-2</v>
      </c>
      <c r="H288" s="28">
        <v>6.4999999999999997E-3</v>
      </c>
      <c r="I288" s="28">
        <f t="shared" si="77"/>
        <v>6.6449999999999999E-3</v>
      </c>
      <c r="J288" s="28"/>
      <c r="K288" s="28">
        <f t="shared" si="82"/>
        <v>6.8397499999999986E-4</v>
      </c>
      <c r="L288" s="28">
        <f t="shared" si="83"/>
        <v>1.5751944249999997E-2</v>
      </c>
      <c r="M288" s="29">
        <v>4.1599999999999996E-3</v>
      </c>
      <c r="N288" s="29">
        <f t="shared" si="90"/>
        <v>4.3299999999999996E-3</v>
      </c>
      <c r="O288" s="29"/>
      <c r="P288" s="29">
        <f t="shared" si="84"/>
        <v>7.3187499999999945E-4</v>
      </c>
      <c r="Q288" s="29">
        <f t="shared" si="76"/>
        <v>1.6855081249999987E-2</v>
      </c>
      <c r="R288" s="30">
        <v>4.7600000000000003E-3</v>
      </c>
      <c r="S288" s="30">
        <f t="shared" si="78"/>
        <v>4.9050000000000005E-3</v>
      </c>
      <c r="T288" s="30"/>
      <c r="U288" s="30">
        <f t="shared" si="85"/>
        <v>8.9637500000000047E-4</v>
      </c>
      <c r="V288" s="30">
        <f t="shared" si="86"/>
        <v>2.0643516250000011E-2</v>
      </c>
      <c r="W288" s="30">
        <v>4.7609999999999996E-3</v>
      </c>
      <c r="X288" s="31">
        <f t="shared" si="79"/>
        <v>4.9059999999999998E-3</v>
      </c>
      <c r="Y288" s="31"/>
      <c r="Z288" s="31">
        <f t="shared" si="87"/>
        <v>9.317650000000002E-4</v>
      </c>
      <c r="AA288" s="31">
        <f t="shared" si="88"/>
        <v>2.1458547950000007E-2</v>
      </c>
      <c r="AB288" s="25">
        <v>-2.5000000000000001E-4</v>
      </c>
      <c r="AC288" s="25">
        <f t="shared" si="80"/>
        <v>-1.45E-4</v>
      </c>
    </row>
    <row r="289" spans="1:29" s="15" customFormat="1">
      <c r="A289" s="18">
        <v>537</v>
      </c>
      <c r="B289" s="25">
        <v>-1.2999999999999999E-4</v>
      </c>
      <c r="C289" s="26">
        <v>9.1000000000000004E-3</v>
      </c>
      <c r="D289" s="26">
        <f t="shared" si="89"/>
        <v>9.2950000000000012E-3</v>
      </c>
      <c r="E289" s="26"/>
      <c r="F289" s="26">
        <f t="shared" si="81"/>
        <v>1.0393550000000005E-3</v>
      </c>
      <c r="G289" s="26">
        <f t="shared" si="75"/>
        <v>2.3936345650000013E-2</v>
      </c>
      <c r="H289" s="28">
        <v>6.5300000000000002E-3</v>
      </c>
      <c r="I289" s="28">
        <f t="shared" si="77"/>
        <v>6.7200000000000003E-3</v>
      </c>
      <c r="J289" s="28"/>
      <c r="K289" s="28">
        <f t="shared" si="82"/>
        <v>7.5897500000000027E-4</v>
      </c>
      <c r="L289" s="28">
        <f t="shared" si="83"/>
        <v>1.7479194250000007E-2</v>
      </c>
      <c r="M289" s="29">
        <v>4.1999999999999997E-3</v>
      </c>
      <c r="N289" s="29">
        <f t="shared" si="90"/>
        <v>4.4199999999999995E-3</v>
      </c>
      <c r="O289" s="29"/>
      <c r="P289" s="29">
        <f t="shared" si="84"/>
        <v>8.2187499999999926E-4</v>
      </c>
      <c r="Q289" s="29">
        <f t="shared" si="76"/>
        <v>1.8927781249999984E-2</v>
      </c>
      <c r="R289" s="30">
        <v>4.7200000000000002E-3</v>
      </c>
      <c r="S289" s="30">
        <f t="shared" si="78"/>
        <v>4.9100000000000003E-3</v>
      </c>
      <c r="T289" s="30"/>
      <c r="U289" s="30">
        <f t="shared" si="85"/>
        <v>9.0137500000000027E-4</v>
      </c>
      <c r="V289" s="30">
        <f t="shared" si="86"/>
        <v>2.0758666250000009E-2</v>
      </c>
      <c r="W289" s="30">
        <v>4.6609999999999993E-3</v>
      </c>
      <c r="X289" s="31">
        <f t="shared" si="79"/>
        <v>4.8509999999999994E-3</v>
      </c>
      <c r="Y289" s="31"/>
      <c r="Z289" s="31">
        <f t="shared" si="87"/>
        <v>8.7676499999999984E-4</v>
      </c>
      <c r="AA289" s="31">
        <f t="shared" si="88"/>
        <v>2.0191897949999996E-2</v>
      </c>
      <c r="AB289" s="25">
        <v>-2.5000000000000001E-4</v>
      </c>
      <c r="AC289" s="25">
        <f t="shared" si="80"/>
        <v>-1.9000000000000001E-4</v>
      </c>
    </row>
    <row r="290" spans="1:29" s="15" customFormat="1">
      <c r="A290" s="18">
        <v>538</v>
      </c>
      <c r="B290" s="25">
        <v>-1.2999999999999999E-4</v>
      </c>
      <c r="C290" s="26">
        <v>9.2399999999999999E-3</v>
      </c>
      <c r="D290" s="26">
        <f t="shared" si="89"/>
        <v>9.5300000000000003E-3</v>
      </c>
      <c r="E290" s="26"/>
      <c r="F290" s="26">
        <f t="shared" si="81"/>
        <v>1.2743549999999996E-3</v>
      </c>
      <c r="G290" s="26">
        <f t="shared" si="75"/>
        <v>2.9348395649999991E-2</v>
      </c>
      <c r="H290" s="28">
        <v>6.3699999999999998E-3</v>
      </c>
      <c r="I290" s="28">
        <f t="shared" si="77"/>
        <v>6.5649999999999997E-3</v>
      </c>
      <c r="J290" s="28"/>
      <c r="K290" s="28">
        <f t="shared" si="82"/>
        <v>6.0397499999999965E-4</v>
      </c>
      <c r="L290" s="28">
        <f t="shared" si="83"/>
        <v>1.3909544249999992E-2</v>
      </c>
      <c r="M290" s="29">
        <v>4.15E-3</v>
      </c>
      <c r="N290" s="29">
        <f t="shared" si="90"/>
        <v>4.3949999999999996E-3</v>
      </c>
      <c r="O290" s="29"/>
      <c r="P290" s="29">
        <f t="shared" si="84"/>
        <v>7.9687499999999941E-4</v>
      </c>
      <c r="Q290" s="29">
        <f t="shared" si="76"/>
        <v>1.8352031249999987E-2</v>
      </c>
      <c r="R290" s="30">
        <v>4.7299999999999998E-3</v>
      </c>
      <c r="S290" s="30">
        <f t="shared" si="78"/>
        <v>4.9249999999999997E-3</v>
      </c>
      <c r="T290" s="30"/>
      <c r="U290" s="30">
        <f t="shared" si="85"/>
        <v>9.1637499999999966E-4</v>
      </c>
      <c r="V290" s="30">
        <f t="shared" si="86"/>
        <v>2.1104116249999992E-2</v>
      </c>
      <c r="W290" s="30">
        <v>4.6609999999999993E-3</v>
      </c>
      <c r="X290" s="31">
        <f t="shared" si="79"/>
        <v>4.8559999999999992E-3</v>
      </c>
      <c r="Y290" s="31"/>
      <c r="Z290" s="31">
        <f t="shared" si="87"/>
        <v>8.8176499999999963E-4</v>
      </c>
      <c r="AA290" s="31">
        <f t="shared" si="88"/>
        <v>2.0307047949999994E-2</v>
      </c>
      <c r="AB290" s="25">
        <v>-2.5999999999999998E-4</v>
      </c>
      <c r="AC290" s="25">
        <f t="shared" si="80"/>
        <v>-1.9499999999999997E-4</v>
      </c>
    </row>
    <row r="291" spans="1:29" s="15" customFormat="1">
      <c r="A291" s="18">
        <v>539</v>
      </c>
      <c r="B291" s="25">
        <v>-1.7000000000000001E-4</v>
      </c>
      <c r="C291" s="26">
        <v>9.2700000000000005E-3</v>
      </c>
      <c r="D291" s="26">
        <f t="shared" si="89"/>
        <v>9.4549999999999999E-3</v>
      </c>
      <c r="E291" s="26"/>
      <c r="F291" s="26">
        <f t="shared" si="81"/>
        <v>1.1993549999999992E-3</v>
      </c>
      <c r="G291" s="26">
        <f t="shared" si="75"/>
        <v>2.7621145649999981E-2</v>
      </c>
      <c r="H291" s="28">
        <v>6.4599999999999996E-3</v>
      </c>
      <c r="I291" s="28">
        <f t="shared" si="77"/>
        <v>6.6749999999999995E-3</v>
      </c>
      <c r="J291" s="28"/>
      <c r="K291" s="28">
        <f t="shared" si="82"/>
        <v>7.1397499999999951E-4</v>
      </c>
      <c r="L291" s="28">
        <f t="shared" si="83"/>
        <v>1.6442844249999991E-2</v>
      </c>
      <c r="M291" s="29">
        <v>4.0299999999999997E-3</v>
      </c>
      <c r="N291" s="29">
        <f t="shared" si="90"/>
        <v>4.2550000000000001E-3</v>
      </c>
      <c r="O291" s="29"/>
      <c r="P291" s="29">
        <f t="shared" si="84"/>
        <v>6.5687499999999991E-4</v>
      </c>
      <c r="Q291" s="29">
        <f t="shared" si="76"/>
        <v>1.5127831249999999E-2</v>
      </c>
      <c r="R291" s="30">
        <v>4.6600000000000001E-3</v>
      </c>
      <c r="S291" s="30">
        <f t="shared" si="78"/>
        <v>4.875E-3</v>
      </c>
      <c r="T291" s="30"/>
      <c r="U291" s="30">
        <f t="shared" si="85"/>
        <v>8.6637499999999996E-4</v>
      </c>
      <c r="V291" s="30">
        <f t="shared" si="86"/>
        <v>1.9952616249999999E-2</v>
      </c>
      <c r="W291" s="30">
        <v>4.6809999999999994E-3</v>
      </c>
      <c r="X291" s="31">
        <f t="shared" si="79"/>
        <v>4.8959999999999993E-3</v>
      </c>
      <c r="Y291" s="31"/>
      <c r="Z291" s="31">
        <f t="shared" si="87"/>
        <v>9.2176499999999974E-4</v>
      </c>
      <c r="AA291" s="31">
        <f t="shared" si="88"/>
        <v>2.1228247949999994E-2</v>
      </c>
      <c r="AB291" s="25">
        <v>-2.5999999999999998E-4</v>
      </c>
      <c r="AC291" s="25">
        <f t="shared" si="80"/>
        <v>-2.1499999999999999E-4</v>
      </c>
    </row>
    <row r="292" spans="1:29" s="15" customFormat="1">
      <c r="A292" s="18">
        <v>540</v>
      </c>
      <c r="B292" s="25">
        <v>-1.8000000000000001E-4</v>
      </c>
      <c r="C292" s="26">
        <v>9.1199999999999996E-3</v>
      </c>
      <c r="D292" s="26">
        <f t="shared" si="89"/>
        <v>9.389999999999999E-3</v>
      </c>
      <c r="E292" s="26"/>
      <c r="F292" s="26">
        <f t="shared" si="81"/>
        <v>1.1343549999999984E-3</v>
      </c>
      <c r="G292" s="26">
        <f t="shared" si="75"/>
        <v>2.6124195649999963E-2</v>
      </c>
      <c r="H292" s="28">
        <v>6.5100000000000002E-3</v>
      </c>
      <c r="I292" s="28">
        <f t="shared" si="77"/>
        <v>6.7299999999999999E-3</v>
      </c>
      <c r="J292" s="28"/>
      <c r="K292" s="28">
        <f t="shared" si="82"/>
        <v>7.6897499999999987E-4</v>
      </c>
      <c r="L292" s="28">
        <f t="shared" si="83"/>
        <v>1.7709494249999999E-2</v>
      </c>
      <c r="M292" s="29">
        <v>4.1399999999999996E-3</v>
      </c>
      <c r="N292" s="29">
        <f t="shared" si="90"/>
        <v>4.3049999999999998E-3</v>
      </c>
      <c r="O292" s="29"/>
      <c r="P292" s="29">
        <f t="shared" si="84"/>
        <v>7.068749999999996E-4</v>
      </c>
      <c r="Q292" s="29">
        <f t="shared" si="76"/>
        <v>1.6279331249999991E-2</v>
      </c>
      <c r="R292" s="30">
        <v>4.79E-3</v>
      </c>
      <c r="S292" s="30">
        <f t="shared" si="78"/>
        <v>5.0099999999999997E-3</v>
      </c>
      <c r="T292" s="30"/>
      <c r="U292" s="30">
        <f t="shared" si="85"/>
        <v>1.0013749999999997E-3</v>
      </c>
      <c r="V292" s="30">
        <f t="shared" si="86"/>
        <v>2.3061666249999994E-2</v>
      </c>
      <c r="W292" s="30">
        <v>4.6609999999999993E-3</v>
      </c>
      <c r="X292" s="31">
        <f t="shared" si="79"/>
        <v>4.8809999999999991E-3</v>
      </c>
      <c r="Y292" s="31"/>
      <c r="Z292" s="31">
        <f t="shared" si="87"/>
        <v>9.0676499999999948E-4</v>
      </c>
      <c r="AA292" s="31">
        <f t="shared" si="88"/>
        <v>2.088279794999999E-2</v>
      </c>
      <c r="AB292" s="25">
        <v>-2.5999999999999998E-4</v>
      </c>
      <c r="AC292" s="25">
        <f t="shared" si="80"/>
        <v>-2.1999999999999998E-4</v>
      </c>
    </row>
    <row r="293" spans="1:29" s="15" customFormat="1">
      <c r="A293" s="18">
        <v>541</v>
      </c>
      <c r="B293" s="25">
        <v>-9.0000000000000006E-5</v>
      </c>
      <c r="C293" s="26">
        <v>9.0100000000000006E-3</v>
      </c>
      <c r="D293" s="26">
        <f t="shared" si="89"/>
        <v>9.2650000000000007E-3</v>
      </c>
      <c r="E293" s="26"/>
      <c r="F293" s="26">
        <f t="shared" si="81"/>
        <v>1.009355E-3</v>
      </c>
      <c r="G293" s="26">
        <f t="shared" si="75"/>
        <v>2.3245445650000002E-2</v>
      </c>
      <c r="H293" s="28">
        <v>6.4900000000000001E-3</v>
      </c>
      <c r="I293" s="28">
        <f t="shared" si="77"/>
        <v>6.7000000000000002E-3</v>
      </c>
      <c r="J293" s="28"/>
      <c r="K293" s="28">
        <f t="shared" si="82"/>
        <v>7.3897500000000022E-4</v>
      </c>
      <c r="L293" s="28">
        <f t="shared" si="83"/>
        <v>1.7018594250000005E-2</v>
      </c>
      <c r="M293" s="29">
        <v>4.0800000000000003E-3</v>
      </c>
      <c r="N293" s="29">
        <f t="shared" si="90"/>
        <v>4.3E-3</v>
      </c>
      <c r="O293" s="29"/>
      <c r="P293" s="29">
        <f t="shared" si="84"/>
        <v>7.0187499999999981E-4</v>
      </c>
      <c r="Q293" s="29">
        <f t="shared" si="76"/>
        <v>1.6164181249999996E-2</v>
      </c>
      <c r="R293" s="30">
        <v>4.7299999999999998E-3</v>
      </c>
      <c r="S293" s="30">
        <f t="shared" si="78"/>
        <v>4.9399999999999999E-3</v>
      </c>
      <c r="T293" s="30"/>
      <c r="U293" s="30">
        <f t="shared" si="85"/>
        <v>9.3137499999999991E-4</v>
      </c>
      <c r="V293" s="30">
        <f t="shared" si="86"/>
        <v>2.144956625E-2</v>
      </c>
      <c r="W293" s="30">
        <v>4.7209999999999995E-3</v>
      </c>
      <c r="X293" s="31">
        <f t="shared" si="79"/>
        <v>4.9309999999999996E-3</v>
      </c>
      <c r="Y293" s="31"/>
      <c r="Z293" s="31">
        <f t="shared" si="87"/>
        <v>9.5676500000000005E-4</v>
      </c>
      <c r="AA293" s="31">
        <f t="shared" si="88"/>
        <v>2.2034297950000004E-2</v>
      </c>
      <c r="AB293" s="25">
        <v>-3.3E-4</v>
      </c>
      <c r="AC293" s="25">
        <f t="shared" si="80"/>
        <v>-2.1000000000000001E-4</v>
      </c>
    </row>
    <row r="294" spans="1:29" s="15" customFormat="1">
      <c r="A294" s="18">
        <v>542</v>
      </c>
      <c r="B294" s="25">
        <v>-1.3999999999999999E-4</v>
      </c>
      <c r="C294" s="26">
        <v>9.1400000000000006E-3</v>
      </c>
      <c r="D294" s="26">
        <f t="shared" si="89"/>
        <v>9.41E-3</v>
      </c>
      <c r="E294" s="26"/>
      <c r="F294" s="26">
        <f t="shared" si="81"/>
        <v>1.1543549999999993E-3</v>
      </c>
      <c r="G294" s="26">
        <f t="shared" si="75"/>
        <v>2.6584795649999986E-2</v>
      </c>
      <c r="H294" s="28">
        <v>6.4000000000000003E-3</v>
      </c>
      <c r="I294" s="28">
        <f t="shared" si="77"/>
        <v>6.6500000000000005E-3</v>
      </c>
      <c r="J294" s="28"/>
      <c r="K294" s="28">
        <f t="shared" si="82"/>
        <v>6.8897500000000052E-4</v>
      </c>
      <c r="L294" s="28">
        <f t="shared" si="83"/>
        <v>1.5867094250000012E-2</v>
      </c>
      <c r="M294" s="29">
        <v>3.9300000000000003E-3</v>
      </c>
      <c r="N294" s="29">
        <f t="shared" si="90"/>
        <v>4.1250000000000002E-3</v>
      </c>
      <c r="O294" s="29"/>
      <c r="P294" s="29">
        <f t="shared" si="84"/>
        <v>5.26875E-4</v>
      </c>
      <c r="Q294" s="29">
        <f t="shared" si="76"/>
        <v>1.213393125E-2</v>
      </c>
      <c r="R294" s="30">
        <v>4.6299999999999996E-3</v>
      </c>
      <c r="S294" s="30">
        <f t="shared" si="78"/>
        <v>4.8799999999999998E-3</v>
      </c>
      <c r="T294" s="30"/>
      <c r="U294" s="30">
        <f t="shared" si="85"/>
        <v>8.7137499999999975E-4</v>
      </c>
      <c r="V294" s="30">
        <f t="shared" si="86"/>
        <v>2.0067766249999994E-2</v>
      </c>
      <c r="W294" s="30">
        <v>4.6709999999999998E-3</v>
      </c>
      <c r="X294" s="31">
        <f t="shared" si="79"/>
        <v>4.921E-3</v>
      </c>
      <c r="Y294" s="31"/>
      <c r="Z294" s="31">
        <f t="shared" si="87"/>
        <v>9.4676500000000045E-4</v>
      </c>
      <c r="AA294" s="31">
        <f t="shared" si="88"/>
        <v>2.1803997950000011E-2</v>
      </c>
      <c r="AB294" s="25">
        <v>-3.6000000000000002E-4</v>
      </c>
      <c r="AC294" s="25">
        <f t="shared" si="80"/>
        <v>-2.5000000000000001E-4</v>
      </c>
    </row>
    <row r="295" spans="1:29" s="15" customFormat="1">
      <c r="A295" s="18">
        <v>543</v>
      </c>
      <c r="B295" s="25">
        <v>-9.0000000000000006E-5</v>
      </c>
      <c r="C295" s="26">
        <v>9.1400000000000006E-3</v>
      </c>
      <c r="D295" s="26">
        <f t="shared" si="89"/>
        <v>9.4300000000000009E-3</v>
      </c>
      <c r="E295" s="26"/>
      <c r="F295" s="26">
        <f t="shared" si="81"/>
        <v>1.1743550000000002E-3</v>
      </c>
      <c r="G295" s="26">
        <f t="shared" si="75"/>
        <v>2.7045395650000005E-2</v>
      </c>
      <c r="H295" s="28">
        <v>6.4200000000000004E-3</v>
      </c>
      <c r="I295" s="28">
        <f t="shared" si="77"/>
        <v>6.6400000000000001E-3</v>
      </c>
      <c r="J295" s="28"/>
      <c r="K295" s="28">
        <f t="shared" si="82"/>
        <v>6.7897500000000006E-4</v>
      </c>
      <c r="L295" s="28">
        <f t="shared" si="83"/>
        <v>1.5636794250000002E-2</v>
      </c>
      <c r="M295" s="29">
        <v>4.1200000000000004E-3</v>
      </c>
      <c r="N295" s="29">
        <f t="shared" si="90"/>
        <v>4.4100000000000007E-3</v>
      </c>
      <c r="O295" s="29"/>
      <c r="P295" s="29">
        <f t="shared" si="84"/>
        <v>8.1187500000000053E-4</v>
      </c>
      <c r="Q295" s="29">
        <f t="shared" si="76"/>
        <v>1.8697481250000012E-2</v>
      </c>
      <c r="R295" s="30">
        <v>4.6299999999999996E-3</v>
      </c>
      <c r="S295" s="30">
        <f t="shared" si="78"/>
        <v>4.8499999999999993E-3</v>
      </c>
      <c r="T295" s="30"/>
      <c r="U295" s="30">
        <f t="shared" si="85"/>
        <v>8.4137499999999924E-4</v>
      </c>
      <c r="V295" s="30">
        <f t="shared" si="86"/>
        <v>1.9376866249999982E-2</v>
      </c>
      <c r="W295" s="30">
        <v>4.5309999999999994E-3</v>
      </c>
      <c r="X295" s="31">
        <f t="shared" si="79"/>
        <v>4.7509999999999991E-3</v>
      </c>
      <c r="Y295" s="31"/>
      <c r="Z295" s="31">
        <f t="shared" si="87"/>
        <v>7.7676499999999957E-4</v>
      </c>
      <c r="AA295" s="31">
        <f t="shared" si="88"/>
        <v>1.7888897949999993E-2</v>
      </c>
      <c r="AB295" s="25">
        <v>-3.5E-4</v>
      </c>
      <c r="AC295" s="25">
        <f t="shared" si="80"/>
        <v>-2.2000000000000001E-4</v>
      </c>
    </row>
    <row r="296" spans="1:29" s="15" customFormat="1">
      <c r="A296" s="18">
        <v>544</v>
      </c>
      <c r="B296" s="25">
        <v>-1.1E-4</v>
      </c>
      <c r="C296" s="26">
        <v>9.129E-3</v>
      </c>
      <c r="D296" s="26">
        <f t="shared" si="89"/>
        <v>9.3889999999999998E-3</v>
      </c>
      <c r="E296" s="26"/>
      <c r="F296" s="26">
        <f t="shared" si="81"/>
        <v>1.1333549999999991E-3</v>
      </c>
      <c r="G296" s="26">
        <f t="shared" si="75"/>
        <v>2.610116564999998E-2</v>
      </c>
      <c r="H296" s="28">
        <v>6.4099999999999999E-3</v>
      </c>
      <c r="I296" s="28">
        <f t="shared" si="77"/>
        <v>6.6E-3</v>
      </c>
      <c r="J296" s="28"/>
      <c r="K296" s="28">
        <f t="shared" si="82"/>
        <v>6.3897499999999996E-4</v>
      </c>
      <c r="L296" s="28">
        <f t="shared" si="83"/>
        <v>1.471559425E-2</v>
      </c>
      <c r="M296" s="29">
        <v>4.2100000000000002E-3</v>
      </c>
      <c r="N296" s="29">
        <f t="shared" si="90"/>
        <v>4.3950000000000005E-3</v>
      </c>
      <c r="O296" s="29"/>
      <c r="P296" s="29">
        <f t="shared" si="84"/>
        <v>7.9687500000000027E-4</v>
      </c>
      <c r="Q296" s="29">
        <f t="shared" si="76"/>
        <v>1.8352031250000008E-2</v>
      </c>
      <c r="R296" s="30">
        <v>4.6499999999999996E-3</v>
      </c>
      <c r="S296" s="30">
        <f t="shared" si="78"/>
        <v>4.8399999999999997E-3</v>
      </c>
      <c r="T296" s="30"/>
      <c r="U296" s="30">
        <f t="shared" si="85"/>
        <v>8.3137499999999965E-4</v>
      </c>
      <c r="V296" s="30">
        <f t="shared" si="86"/>
        <v>1.9146566249999993E-2</v>
      </c>
      <c r="W296" s="30">
        <v>4.6210000000000001E-3</v>
      </c>
      <c r="X296" s="31">
        <f t="shared" si="79"/>
        <v>4.8110000000000002E-3</v>
      </c>
      <c r="Y296" s="31"/>
      <c r="Z296" s="31">
        <f t="shared" si="87"/>
        <v>8.367650000000006E-4</v>
      </c>
      <c r="AA296" s="31">
        <f t="shared" si="88"/>
        <v>1.9270697950000016E-2</v>
      </c>
      <c r="AB296" s="25">
        <v>-2.7E-4</v>
      </c>
      <c r="AC296" s="25">
        <f t="shared" si="80"/>
        <v>-1.9000000000000001E-4</v>
      </c>
    </row>
    <row r="297" spans="1:29" s="15" customFormat="1">
      <c r="A297" s="18">
        <v>545</v>
      </c>
      <c r="B297" s="25">
        <v>-8.0000000000000007E-5</v>
      </c>
      <c r="C297" s="26">
        <v>8.9099999999999995E-3</v>
      </c>
      <c r="D297" s="26">
        <f t="shared" si="89"/>
        <v>9.1450000000000004E-3</v>
      </c>
      <c r="E297" s="26"/>
      <c r="F297" s="26">
        <f t="shared" si="81"/>
        <v>8.8935499999999966E-4</v>
      </c>
      <c r="G297" s="26">
        <f t="shared" si="75"/>
        <v>2.0481845649999993E-2</v>
      </c>
      <c r="H297" s="28">
        <v>6.4799999999999996E-3</v>
      </c>
      <c r="I297" s="28">
        <f t="shared" si="77"/>
        <v>6.6549999999999995E-3</v>
      </c>
      <c r="J297" s="28"/>
      <c r="K297" s="28">
        <f t="shared" si="82"/>
        <v>6.9397499999999945E-4</v>
      </c>
      <c r="L297" s="28">
        <f t="shared" si="83"/>
        <v>1.5982244249999989E-2</v>
      </c>
      <c r="M297" s="29">
        <v>4.0400000000000002E-3</v>
      </c>
      <c r="N297" s="29">
        <f t="shared" si="90"/>
        <v>4.3100000000000005E-3</v>
      </c>
      <c r="O297" s="29"/>
      <c r="P297" s="29">
        <f t="shared" si="84"/>
        <v>7.1187500000000027E-4</v>
      </c>
      <c r="Q297" s="29">
        <f t="shared" si="76"/>
        <v>1.6394481250000006E-2</v>
      </c>
      <c r="R297" s="30">
        <v>4.6299999999999996E-3</v>
      </c>
      <c r="S297" s="30">
        <f t="shared" si="78"/>
        <v>4.8049999999999994E-3</v>
      </c>
      <c r="T297" s="30"/>
      <c r="U297" s="30">
        <f t="shared" si="85"/>
        <v>7.9637499999999934E-4</v>
      </c>
      <c r="V297" s="30">
        <f t="shared" si="86"/>
        <v>1.8340516249999987E-2</v>
      </c>
      <c r="W297" s="30">
        <v>4.5409999999999999E-3</v>
      </c>
      <c r="X297" s="31">
        <f t="shared" si="79"/>
        <v>4.7159999999999997E-3</v>
      </c>
      <c r="Y297" s="31"/>
      <c r="Z297" s="31">
        <f t="shared" si="87"/>
        <v>7.4176500000000013E-4</v>
      </c>
      <c r="AA297" s="31">
        <f t="shared" si="88"/>
        <v>1.7082847950000004E-2</v>
      </c>
      <c r="AB297" s="25">
        <v>-2.7E-4</v>
      </c>
      <c r="AC297" s="25">
        <f t="shared" si="80"/>
        <v>-1.75E-4</v>
      </c>
    </row>
    <row r="298" spans="1:29" s="15" customFormat="1">
      <c r="A298" s="18">
        <v>546</v>
      </c>
      <c r="B298" s="25">
        <v>-1E-4</v>
      </c>
      <c r="C298" s="26">
        <v>8.9800000000000001E-3</v>
      </c>
      <c r="D298" s="26">
        <f t="shared" si="89"/>
        <v>9.2399999999999999E-3</v>
      </c>
      <c r="E298" s="26"/>
      <c r="F298" s="26">
        <f t="shared" si="81"/>
        <v>9.8435499999999926E-4</v>
      </c>
      <c r="G298" s="26">
        <f t="shared" si="75"/>
        <v>2.2669695649999985E-2</v>
      </c>
      <c r="H298" s="28">
        <v>6.5199999999999998E-3</v>
      </c>
      <c r="I298" s="28">
        <f t="shared" si="77"/>
        <v>6.7250000000000001E-3</v>
      </c>
      <c r="J298" s="28"/>
      <c r="K298" s="28">
        <f t="shared" si="82"/>
        <v>7.6397500000000007E-4</v>
      </c>
      <c r="L298" s="28">
        <f t="shared" si="83"/>
        <v>1.7594344250000001E-2</v>
      </c>
      <c r="M298" s="29">
        <v>4.0000000000000001E-3</v>
      </c>
      <c r="N298" s="29">
        <f t="shared" si="90"/>
        <v>4.2550000000000001E-3</v>
      </c>
      <c r="O298" s="29"/>
      <c r="P298" s="29">
        <f t="shared" si="84"/>
        <v>6.5687499999999991E-4</v>
      </c>
      <c r="Q298" s="29">
        <f t="shared" si="76"/>
        <v>1.5127831249999999E-2</v>
      </c>
      <c r="R298" s="30">
        <v>4.6899999999999997E-3</v>
      </c>
      <c r="S298" s="30">
        <f t="shared" si="78"/>
        <v>4.895E-3</v>
      </c>
      <c r="T298" s="30"/>
      <c r="U298" s="30">
        <f t="shared" si="85"/>
        <v>8.8637500000000001E-4</v>
      </c>
      <c r="V298" s="30">
        <f t="shared" si="86"/>
        <v>2.0413216250000001E-2</v>
      </c>
      <c r="W298" s="30">
        <v>4.5109999999999994E-3</v>
      </c>
      <c r="X298" s="31">
        <f t="shared" si="79"/>
        <v>4.7159999999999997E-3</v>
      </c>
      <c r="Y298" s="31"/>
      <c r="Z298" s="31">
        <f t="shared" si="87"/>
        <v>7.4176500000000013E-4</v>
      </c>
      <c r="AA298" s="31">
        <f t="shared" si="88"/>
        <v>1.7082847950000004E-2</v>
      </c>
      <c r="AB298" s="25">
        <v>-3.1E-4</v>
      </c>
      <c r="AC298" s="25">
        <f t="shared" si="80"/>
        <v>-2.05E-4</v>
      </c>
    </row>
    <row r="299" spans="1:29" s="15" customFormat="1">
      <c r="A299" s="18">
        <v>547</v>
      </c>
      <c r="B299" s="25">
        <v>-1E-4</v>
      </c>
      <c r="C299" s="26">
        <v>8.9499999999999996E-3</v>
      </c>
      <c r="D299" s="26">
        <f t="shared" si="89"/>
        <v>9.2049999999999996E-3</v>
      </c>
      <c r="E299" s="26"/>
      <c r="F299" s="26">
        <f t="shared" si="81"/>
        <v>9.4935499999999895E-4</v>
      </c>
      <c r="G299" s="26">
        <f t="shared" si="75"/>
        <v>2.1863645649999978E-2</v>
      </c>
      <c r="H299" s="28">
        <v>6.3499999999999997E-3</v>
      </c>
      <c r="I299" s="28">
        <f t="shared" si="77"/>
        <v>6.5599999999999999E-3</v>
      </c>
      <c r="J299" s="28"/>
      <c r="K299" s="28">
        <f t="shared" si="82"/>
        <v>5.9897499999999985E-4</v>
      </c>
      <c r="L299" s="28">
        <f t="shared" si="83"/>
        <v>1.3794394249999998E-2</v>
      </c>
      <c r="M299" s="29">
        <v>4.4999999999999997E-3</v>
      </c>
      <c r="N299" s="29">
        <f t="shared" si="90"/>
        <v>4.7699999999999999E-3</v>
      </c>
      <c r="O299" s="29"/>
      <c r="P299" s="29">
        <f t="shared" si="84"/>
        <v>1.1718749999999997E-3</v>
      </c>
      <c r="Q299" s="29">
        <f t="shared" si="76"/>
        <v>2.6988281249999996E-2</v>
      </c>
      <c r="R299" s="30">
        <v>4.64E-3</v>
      </c>
      <c r="S299" s="30">
        <f t="shared" si="78"/>
        <v>4.8500000000000001E-3</v>
      </c>
      <c r="T299" s="30"/>
      <c r="U299" s="30">
        <f t="shared" si="85"/>
        <v>8.4137500000000011E-4</v>
      </c>
      <c r="V299" s="30">
        <f t="shared" si="86"/>
        <v>1.9376866250000003E-2</v>
      </c>
      <c r="W299" s="30">
        <v>4.5509999999999995E-3</v>
      </c>
      <c r="X299" s="31">
        <f t="shared" si="79"/>
        <v>4.7609999999999996E-3</v>
      </c>
      <c r="Y299" s="31"/>
      <c r="Z299" s="31">
        <f t="shared" si="87"/>
        <v>7.8676500000000003E-4</v>
      </c>
      <c r="AA299" s="31">
        <f t="shared" si="88"/>
        <v>1.8119197950000002E-2</v>
      </c>
      <c r="AB299" s="25">
        <v>-3.2000000000000003E-4</v>
      </c>
      <c r="AC299" s="25">
        <f t="shared" si="80"/>
        <v>-2.1000000000000001E-4</v>
      </c>
    </row>
    <row r="300" spans="1:29" s="15" customFormat="1">
      <c r="A300" s="18">
        <v>548</v>
      </c>
      <c r="B300" s="25">
        <v>-4.0000000000000003E-5</v>
      </c>
      <c r="C300" s="26">
        <v>8.9499999999999996E-3</v>
      </c>
      <c r="D300" s="26">
        <f t="shared" si="89"/>
        <v>9.2049999999999996E-3</v>
      </c>
      <c r="E300" s="26"/>
      <c r="F300" s="26">
        <f t="shared" si="81"/>
        <v>9.4935499999999895E-4</v>
      </c>
      <c r="G300" s="26">
        <f t="shared" si="75"/>
        <v>2.1863645649999978E-2</v>
      </c>
      <c r="H300" s="28">
        <v>6.3400000000000001E-3</v>
      </c>
      <c r="I300" s="28">
        <f t="shared" si="77"/>
        <v>6.5100000000000002E-3</v>
      </c>
      <c r="J300" s="28"/>
      <c r="K300" s="28">
        <f t="shared" si="82"/>
        <v>5.4897500000000016E-4</v>
      </c>
      <c r="L300" s="28">
        <f t="shared" si="83"/>
        <v>1.2642894250000005E-2</v>
      </c>
      <c r="M300" s="29">
        <v>3.64E-3</v>
      </c>
      <c r="N300" s="29">
        <f t="shared" si="90"/>
        <v>3.9300000000000003E-3</v>
      </c>
      <c r="O300" s="29"/>
      <c r="P300" s="29">
        <f t="shared" si="84"/>
        <v>3.3187500000000014E-4</v>
      </c>
      <c r="Q300" s="29">
        <f t="shared" si="76"/>
        <v>7.6430812500000037E-3</v>
      </c>
      <c r="R300" s="30">
        <v>4.4999999999999997E-3</v>
      </c>
      <c r="S300" s="30">
        <f t="shared" si="78"/>
        <v>4.6699999999999997E-3</v>
      </c>
      <c r="T300" s="30"/>
      <c r="U300" s="30">
        <f t="shared" si="85"/>
        <v>6.6137499999999964E-4</v>
      </c>
      <c r="V300" s="30">
        <f t="shared" si="86"/>
        <v>1.5231466249999992E-2</v>
      </c>
      <c r="W300" s="30">
        <v>4.4609999999999997E-3</v>
      </c>
      <c r="X300" s="31">
        <f t="shared" si="79"/>
        <v>4.6309999999999997E-3</v>
      </c>
      <c r="Y300" s="31"/>
      <c r="Z300" s="31">
        <f t="shared" si="87"/>
        <v>6.5676500000000013E-4</v>
      </c>
      <c r="AA300" s="31">
        <f t="shared" si="88"/>
        <v>1.5125297950000003E-2</v>
      </c>
      <c r="AB300" s="25">
        <v>-2.9999999999999997E-4</v>
      </c>
      <c r="AC300" s="25">
        <f t="shared" si="80"/>
        <v>-1.6999999999999999E-4</v>
      </c>
    </row>
    <row r="301" spans="1:29" s="15" customFormat="1">
      <c r="A301" s="18">
        <v>549</v>
      </c>
      <c r="B301" s="25">
        <v>-9.0000000000000006E-5</v>
      </c>
      <c r="C301" s="26">
        <v>9.0200000000000002E-3</v>
      </c>
      <c r="D301" s="26">
        <f t="shared" si="89"/>
        <v>9.2750000000000003E-3</v>
      </c>
      <c r="E301" s="26"/>
      <c r="F301" s="26">
        <f t="shared" si="81"/>
        <v>1.0193549999999996E-3</v>
      </c>
      <c r="G301" s="26">
        <f t="shared" si="75"/>
        <v>2.3475745649999991E-2</v>
      </c>
      <c r="H301" s="28">
        <v>6.3200000000000001E-3</v>
      </c>
      <c r="I301" s="28">
        <f t="shared" si="77"/>
        <v>6.5399999999999998E-3</v>
      </c>
      <c r="J301" s="28"/>
      <c r="K301" s="28">
        <f t="shared" si="82"/>
        <v>5.789749999999998E-4</v>
      </c>
      <c r="L301" s="28">
        <f t="shared" si="83"/>
        <v>1.3333794249999996E-2</v>
      </c>
      <c r="M301" s="29">
        <v>4.2900000000000004E-3</v>
      </c>
      <c r="N301" s="29">
        <f t="shared" si="90"/>
        <v>4.5500000000000002E-3</v>
      </c>
      <c r="O301" s="29"/>
      <c r="P301" s="29">
        <f t="shared" si="84"/>
        <v>9.5187500000000003E-4</v>
      </c>
      <c r="Q301" s="29">
        <f t="shared" si="76"/>
        <v>2.1921681250000002E-2</v>
      </c>
      <c r="R301" s="30">
        <v>4.5900000000000003E-3</v>
      </c>
      <c r="S301" s="30">
        <f t="shared" si="78"/>
        <v>4.81E-3</v>
      </c>
      <c r="T301" s="30"/>
      <c r="U301" s="30">
        <f t="shared" si="85"/>
        <v>8.01375E-4</v>
      </c>
      <c r="V301" s="30">
        <f t="shared" si="86"/>
        <v>1.8455666250000002E-2</v>
      </c>
      <c r="W301" s="30">
        <v>4.3109999999999997E-3</v>
      </c>
      <c r="X301" s="31">
        <f t="shared" si="79"/>
        <v>4.5309999999999994E-3</v>
      </c>
      <c r="Y301" s="31"/>
      <c r="Z301" s="31">
        <f t="shared" si="87"/>
        <v>5.5676499999999986E-4</v>
      </c>
      <c r="AA301" s="31">
        <f t="shared" si="88"/>
        <v>1.2822297949999997E-2</v>
      </c>
      <c r="AB301" s="25">
        <v>-3.5E-4</v>
      </c>
      <c r="AC301" s="25">
        <f t="shared" si="80"/>
        <v>-2.2000000000000001E-4</v>
      </c>
    </row>
    <row r="302" spans="1:29" s="15" customFormat="1">
      <c r="A302" s="18">
        <v>550</v>
      </c>
      <c r="B302" s="25">
        <v>-1.2999999999999999E-4</v>
      </c>
      <c r="C302" s="26">
        <v>8.8690000000000001E-3</v>
      </c>
      <c r="D302" s="26">
        <f t="shared" si="89"/>
        <v>9.1090000000000008E-3</v>
      </c>
      <c r="E302" s="26"/>
      <c r="F302" s="26">
        <f t="shared" si="81"/>
        <v>8.5335500000000009E-4</v>
      </c>
      <c r="G302" s="26">
        <f t="shared" si="75"/>
        <v>1.9652765650000004E-2</v>
      </c>
      <c r="H302" s="28">
        <v>6.3299999999999997E-3</v>
      </c>
      <c r="I302" s="28">
        <f t="shared" si="77"/>
        <v>6.5749999999999992E-3</v>
      </c>
      <c r="J302" s="28"/>
      <c r="K302" s="28">
        <f t="shared" si="82"/>
        <v>6.1397499999999924E-4</v>
      </c>
      <c r="L302" s="28">
        <f t="shared" si="83"/>
        <v>1.4139844249999983E-2</v>
      </c>
      <c r="M302" s="29">
        <v>3.7100000000000002E-3</v>
      </c>
      <c r="N302" s="29">
        <f t="shared" si="90"/>
        <v>3.9450000000000006E-3</v>
      </c>
      <c r="O302" s="29"/>
      <c r="P302" s="29">
        <f t="shared" si="84"/>
        <v>3.4687500000000039E-4</v>
      </c>
      <c r="Q302" s="29">
        <f t="shared" si="76"/>
        <v>7.9885312500000086E-3</v>
      </c>
      <c r="R302" s="30">
        <v>4.5100000000000001E-3</v>
      </c>
      <c r="S302" s="30">
        <f t="shared" si="78"/>
        <v>4.7550000000000005E-3</v>
      </c>
      <c r="T302" s="30"/>
      <c r="U302" s="30">
        <f t="shared" si="85"/>
        <v>7.4637500000000051E-4</v>
      </c>
      <c r="V302" s="30">
        <f t="shared" si="86"/>
        <v>1.7189016250000012E-2</v>
      </c>
      <c r="W302" s="30">
        <v>4.5409999999999999E-3</v>
      </c>
      <c r="X302" s="31">
        <f t="shared" si="79"/>
        <v>4.7860000000000003E-3</v>
      </c>
      <c r="Y302" s="31"/>
      <c r="Z302" s="31">
        <f t="shared" si="87"/>
        <v>8.1176500000000075E-4</v>
      </c>
      <c r="AA302" s="31">
        <f t="shared" si="88"/>
        <v>1.869494795000002E-2</v>
      </c>
      <c r="AB302" s="25">
        <v>-3.6000000000000002E-4</v>
      </c>
      <c r="AC302" s="25">
        <f t="shared" si="80"/>
        <v>-2.4499999999999999E-4</v>
      </c>
    </row>
    <row r="303" spans="1:29" s="15" customFormat="1">
      <c r="A303" s="18">
        <v>551</v>
      </c>
      <c r="B303" s="25">
        <v>-1.2999999999999999E-4</v>
      </c>
      <c r="C303" s="26">
        <v>8.8900000000000003E-3</v>
      </c>
      <c r="D303" s="26">
        <f t="shared" si="89"/>
        <v>9.1800000000000007E-3</v>
      </c>
      <c r="E303" s="26"/>
      <c r="F303" s="26">
        <f t="shared" si="81"/>
        <v>9.2435499999999997E-4</v>
      </c>
      <c r="G303" s="26">
        <f t="shared" si="75"/>
        <v>2.1287895649999999E-2</v>
      </c>
      <c r="H303" s="28">
        <v>6.2300000000000003E-3</v>
      </c>
      <c r="I303" s="28">
        <f t="shared" si="77"/>
        <v>6.4550000000000007E-3</v>
      </c>
      <c r="J303" s="28"/>
      <c r="K303" s="28">
        <f t="shared" si="82"/>
        <v>4.9397500000000066E-4</v>
      </c>
      <c r="L303" s="28">
        <f t="shared" si="83"/>
        <v>1.1376244250000016E-2</v>
      </c>
      <c r="M303" s="29">
        <v>4.2599999999999999E-3</v>
      </c>
      <c r="N303" s="29">
        <f t="shared" si="90"/>
        <v>4.5199999999999997E-3</v>
      </c>
      <c r="O303" s="29"/>
      <c r="P303" s="29">
        <f t="shared" si="84"/>
        <v>9.2187499999999952E-4</v>
      </c>
      <c r="Q303" s="29">
        <f t="shared" si="76"/>
        <v>2.123078124999999E-2</v>
      </c>
      <c r="R303" s="30">
        <v>4.4799999999999996E-3</v>
      </c>
      <c r="S303" s="30">
        <f t="shared" si="78"/>
        <v>4.705E-3</v>
      </c>
      <c r="T303" s="30"/>
      <c r="U303" s="30">
        <f t="shared" si="85"/>
        <v>6.9637499999999995E-4</v>
      </c>
      <c r="V303" s="30">
        <f t="shared" si="86"/>
        <v>1.6037516249999998E-2</v>
      </c>
      <c r="W303" s="30">
        <v>4.6309999999999997E-3</v>
      </c>
      <c r="X303" s="31">
        <f t="shared" si="79"/>
        <v>4.8560000000000001E-3</v>
      </c>
      <c r="Y303" s="31"/>
      <c r="Z303" s="31">
        <f t="shared" si="87"/>
        <v>8.817650000000005E-4</v>
      </c>
      <c r="AA303" s="31">
        <f t="shared" si="88"/>
        <v>2.0307047950000011E-2</v>
      </c>
      <c r="AB303" s="25">
        <v>-3.2000000000000003E-4</v>
      </c>
      <c r="AC303" s="25">
        <f t="shared" si="80"/>
        <v>-2.2499999999999999E-4</v>
      </c>
    </row>
    <row r="304" spans="1:29" s="15" customFormat="1">
      <c r="A304" s="18">
        <v>552</v>
      </c>
      <c r="B304" s="25">
        <v>-9.0000000000000006E-5</v>
      </c>
      <c r="C304" s="26">
        <v>8.8999999999999999E-3</v>
      </c>
      <c r="D304" s="26">
        <f t="shared" si="89"/>
        <v>9.1199999999999996E-3</v>
      </c>
      <c r="E304" s="26"/>
      <c r="F304" s="26">
        <f t="shared" si="81"/>
        <v>8.6435499999999894E-4</v>
      </c>
      <c r="G304" s="26">
        <f t="shared" si="75"/>
        <v>1.9906095649999976E-2</v>
      </c>
      <c r="H304" s="28">
        <v>6.3E-3</v>
      </c>
      <c r="I304" s="28">
        <f t="shared" si="77"/>
        <v>6.4650000000000003E-3</v>
      </c>
      <c r="J304" s="28"/>
      <c r="K304" s="28">
        <f t="shared" si="82"/>
        <v>5.0397500000000026E-4</v>
      </c>
      <c r="L304" s="28">
        <f t="shared" si="83"/>
        <v>1.1606544250000007E-2</v>
      </c>
      <c r="M304" s="29">
        <v>3.7699999999999999E-3</v>
      </c>
      <c r="N304" s="29">
        <f t="shared" si="90"/>
        <v>4.0249999999999999E-3</v>
      </c>
      <c r="O304" s="29"/>
      <c r="P304" s="29">
        <f t="shared" si="84"/>
        <v>4.2687499999999974E-4</v>
      </c>
      <c r="Q304" s="29">
        <f t="shared" si="76"/>
        <v>9.830931249999994E-3</v>
      </c>
      <c r="R304" s="30">
        <v>4.5199999999999997E-3</v>
      </c>
      <c r="S304" s="30">
        <f t="shared" si="78"/>
        <v>4.6849999999999999E-3</v>
      </c>
      <c r="T304" s="30"/>
      <c r="U304" s="30">
        <f t="shared" si="85"/>
        <v>6.7637499999999989E-4</v>
      </c>
      <c r="V304" s="30">
        <f t="shared" si="86"/>
        <v>1.5576916249999998E-2</v>
      </c>
      <c r="W304" s="30">
        <v>4.5109999999999994E-3</v>
      </c>
      <c r="X304" s="31">
        <f t="shared" si="79"/>
        <v>4.6759999999999996E-3</v>
      </c>
      <c r="Y304" s="31"/>
      <c r="Z304" s="31">
        <f t="shared" si="87"/>
        <v>7.0176500000000003E-4</v>
      </c>
      <c r="AA304" s="31">
        <f t="shared" si="88"/>
        <v>1.616164795E-2</v>
      </c>
      <c r="AB304" s="25">
        <v>-2.4000000000000001E-4</v>
      </c>
      <c r="AC304" s="25">
        <f t="shared" si="80"/>
        <v>-1.65E-4</v>
      </c>
    </row>
    <row r="305" spans="1:29" s="15" customFormat="1">
      <c r="A305" s="18">
        <v>553</v>
      </c>
      <c r="B305" s="25">
        <v>-1.1E-4</v>
      </c>
      <c r="C305" s="26">
        <v>8.829E-3</v>
      </c>
      <c r="D305" s="26">
        <f t="shared" si="89"/>
        <v>9.0989999999999994E-3</v>
      </c>
      <c r="E305" s="26"/>
      <c r="F305" s="26">
        <f t="shared" si="81"/>
        <v>8.4335499999999876E-4</v>
      </c>
      <c r="G305" s="26">
        <f t="shared" si="75"/>
        <v>1.9422465649999974E-2</v>
      </c>
      <c r="H305" s="28">
        <v>6.1799999999999997E-3</v>
      </c>
      <c r="I305" s="28">
        <f t="shared" si="77"/>
        <v>6.3999999999999994E-3</v>
      </c>
      <c r="J305" s="28"/>
      <c r="K305" s="28">
        <f t="shared" si="82"/>
        <v>4.3897499999999944E-4</v>
      </c>
      <c r="L305" s="28">
        <f t="shared" si="83"/>
        <v>1.0109594249999987E-2</v>
      </c>
      <c r="M305" s="29">
        <v>4.13E-3</v>
      </c>
      <c r="N305" s="29">
        <f t="shared" si="90"/>
        <v>4.385E-3</v>
      </c>
      <c r="O305" s="29"/>
      <c r="P305" s="29">
        <f t="shared" si="84"/>
        <v>7.8687499999999981E-4</v>
      </c>
      <c r="Q305" s="29">
        <f t="shared" si="76"/>
        <v>1.8121731249999995E-2</v>
      </c>
      <c r="R305" s="30">
        <v>4.4299999999999999E-3</v>
      </c>
      <c r="S305" s="30">
        <f t="shared" si="78"/>
        <v>4.6499999999999996E-3</v>
      </c>
      <c r="T305" s="30"/>
      <c r="U305" s="30">
        <f t="shared" si="85"/>
        <v>6.4137499999999958E-4</v>
      </c>
      <c r="V305" s="30">
        <f t="shared" si="86"/>
        <v>1.4770866249999992E-2</v>
      </c>
      <c r="W305" s="30">
        <v>4.2709999999999996E-3</v>
      </c>
      <c r="X305" s="31">
        <f t="shared" si="79"/>
        <v>4.4909999999999993E-3</v>
      </c>
      <c r="Y305" s="31"/>
      <c r="Z305" s="31">
        <f t="shared" si="87"/>
        <v>5.1676499999999976E-4</v>
      </c>
      <c r="AA305" s="31">
        <f t="shared" si="88"/>
        <v>1.1901097949999995E-2</v>
      </c>
      <c r="AB305" s="25">
        <v>-3.3E-4</v>
      </c>
      <c r="AC305" s="25">
        <f t="shared" si="80"/>
        <v>-2.2000000000000001E-4</v>
      </c>
    </row>
    <row r="306" spans="1:29" s="15" customFormat="1">
      <c r="A306" s="18">
        <v>554</v>
      </c>
      <c r="B306" s="25">
        <v>-1.8000000000000001E-4</v>
      </c>
      <c r="C306" s="26">
        <v>8.8100000000000001E-3</v>
      </c>
      <c r="D306" s="26">
        <f t="shared" si="89"/>
        <v>9.1249999999999994E-3</v>
      </c>
      <c r="E306" s="26"/>
      <c r="F306" s="26">
        <f t="shared" si="81"/>
        <v>8.6935499999999874E-4</v>
      </c>
      <c r="G306" s="26">
        <f t="shared" ref="G306:G351" si="91">F306*23.03</f>
        <v>2.0021245649999971E-2</v>
      </c>
      <c r="H306" s="28">
        <v>6.0200000000000002E-3</v>
      </c>
      <c r="I306" s="28">
        <f t="shared" si="77"/>
        <v>6.215E-3</v>
      </c>
      <c r="J306" s="28"/>
      <c r="K306" s="28">
        <f t="shared" si="82"/>
        <v>2.5397500000000003E-4</v>
      </c>
      <c r="L306" s="28">
        <f t="shared" si="83"/>
        <v>5.849044250000001E-3</v>
      </c>
      <c r="M306" s="29">
        <v>3.81E-3</v>
      </c>
      <c r="N306" s="29">
        <f t="shared" si="90"/>
        <v>4.065E-3</v>
      </c>
      <c r="O306" s="29"/>
      <c r="P306" s="29">
        <f t="shared" si="84"/>
        <v>4.6687499999999984E-4</v>
      </c>
      <c r="Q306" s="29">
        <f t="shared" si="76"/>
        <v>1.0752131249999996E-2</v>
      </c>
      <c r="R306" s="30">
        <v>4.28E-3</v>
      </c>
      <c r="S306" s="30">
        <f t="shared" si="78"/>
        <v>4.4749999999999998E-3</v>
      </c>
      <c r="T306" s="30"/>
      <c r="U306" s="30">
        <f t="shared" si="85"/>
        <v>4.6637499999999978E-4</v>
      </c>
      <c r="V306" s="30">
        <f t="shared" si="86"/>
        <v>1.0740616249999996E-2</v>
      </c>
      <c r="W306" s="30">
        <v>4.5109999999999994E-3</v>
      </c>
      <c r="X306" s="31">
        <f t="shared" si="79"/>
        <v>4.7059999999999992E-3</v>
      </c>
      <c r="Y306" s="31"/>
      <c r="Z306" s="31">
        <f t="shared" si="87"/>
        <v>7.3176499999999967E-4</v>
      </c>
      <c r="AA306" s="31">
        <f t="shared" si="88"/>
        <v>1.6852547949999994E-2</v>
      </c>
      <c r="AB306" s="25">
        <v>-2.1000000000000001E-4</v>
      </c>
      <c r="AC306" s="25">
        <f t="shared" si="80"/>
        <v>-1.9500000000000002E-4</v>
      </c>
    </row>
    <row r="307" spans="1:29" s="15" customFormat="1">
      <c r="A307" s="18">
        <v>555</v>
      </c>
      <c r="B307" s="25">
        <v>-1.7000000000000001E-4</v>
      </c>
      <c r="C307" s="26">
        <v>8.7799999999999996E-3</v>
      </c>
      <c r="D307" s="26">
        <f t="shared" si="89"/>
        <v>9.0399999999999994E-3</v>
      </c>
      <c r="E307" s="26"/>
      <c r="F307" s="26">
        <f t="shared" si="81"/>
        <v>7.8435499999999873E-4</v>
      </c>
      <c r="G307" s="26">
        <f t="shared" si="91"/>
        <v>1.8063695649999972E-2</v>
      </c>
      <c r="H307" s="28">
        <v>6.2899999999999996E-3</v>
      </c>
      <c r="I307" s="28">
        <f t="shared" si="77"/>
        <v>6.5799999999999999E-3</v>
      </c>
      <c r="J307" s="28"/>
      <c r="K307" s="28">
        <f t="shared" si="82"/>
        <v>6.1897499999999991E-4</v>
      </c>
      <c r="L307" s="28">
        <f t="shared" si="83"/>
        <v>1.4254994249999998E-2</v>
      </c>
      <c r="M307" s="29">
        <v>4.0499999999999998E-3</v>
      </c>
      <c r="N307" s="29">
        <f t="shared" si="90"/>
        <v>4.2899999999999995E-3</v>
      </c>
      <c r="O307" s="29"/>
      <c r="P307" s="29">
        <f t="shared" si="84"/>
        <v>6.9187499999999935E-4</v>
      </c>
      <c r="Q307" s="29">
        <f t="shared" si="76"/>
        <v>1.5933881249999986E-2</v>
      </c>
      <c r="R307" s="30">
        <v>4.5100000000000001E-3</v>
      </c>
      <c r="S307" s="30">
        <f t="shared" si="78"/>
        <v>4.8000000000000004E-3</v>
      </c>
      <c r="T307" s="30"/>
      <c r="U307" s="30">
        <f t="shared" si="85"/>
        <v>7.9137500000000041E-4</v>
      </c>
      <c r="V307" s="30">
        <f t="shared" si="86"/>
        <v>1.822536625000001E-2</v>
      </c>
      <c r="W307" s="30">
        <v>4.4409999999999996E-3</v>
      </c>
      <c r="X307" s="31">
        <f t="shared" si="79"/>
        <v>4.731E-3</v>
      </c>
      <c r="Y307" s="31"/>
      <c r="Z307" s="31">
        <f t="shared" si="87"/>
        <v>7.5676500000000039E-4</v>
      </c>
      <c r="AA307" s="31">
        <f t="shared" si="88"/>
        <v>1.7428297950000012E-2</v>
      </c>
      <c r="AB307" s="25">
        <v>-4.0999999999999999E-4</v>
      </c>
      <c r="AC307" s="25">
        <f t="shared" si="80"/>
        <v>-2.9E-4</v>
      </c>
    </row>
    <row r="308" spans="1:29" s="15" customFormat="1">
      <c r="A308" s="18">
        <v>556</v>
      </c>
      <c r="B308" s="25">
        <v>-1.2E-4</v>
      </c>
      <c r="C308" s="26">
        <v>8.7200000000000003E-3</v>
      </c>
      <c r="D308" s="26">
        <f t="shared" si="89"/>
        <v>9.0299999999999998E-3</v>
      </c>
      <c r="E308" s="26"/>
      <c r="F308" s="26">
        <f t="shared" si="81"/>
        <v>7.7435499999999914E-4</v>
      </c>
      <c r="G308" s="26">
        <f t="shared" si="91"/>
        <v>1.7833395649999983E-2</v>
      </c>
      <c r="H308" s="28">
        <v>6.3600000000000002E-3</v>
      </c>
      <c r="I308" s="28">
        <f t="shared" si="77"/>
        <v>6.5450000000000005E-3</v>
      </c>
      <c r="J308" s="28"/>
      <c r="K308" s="28">
        <f t="shared" si="82"/>
        <v>5.8397500000000047E-4</v>
      </c>
      <c r="L308" s="28">
        <f t="shared" si="83"/>
        <v>1.3448944250000011E-2</v>
      </c>
      <c r="M308" s="29">
        <v>3.7499999999999999E-3</v>
      </c>
      <c r="N308" s="29">
        <f t="shared" si="90"/>
        <v>4.0400000000000002E-3</v>
      </c>
      <c r="O308" s="29"/>
      <c r="P308" s="29">
        <f t="shared" si="84"/>
        <v>4.4187499999999999E-4</v>
      </c>
      <c r="Q308" s="29">
        <f t="shared" si="76"/>
        <v>1.017638125E-2</v>
      </c>
      <c r="R308" s="30">
        <v>4.5999999999999999E-3</v>
      </c>
      <c r="S308" s="30">
        <f t="shared" si="78"/>
        <v>4.7850000000000002E-3</v>
      </c>
      <c r="T308" s="30"/>
      <c r="U308" s="30">
        <f t="shared" si="85"/>
        <v>7.7637500000000016E-4</v>
      </c>
      <c r="V308" s="30">
        <f t="shared" si="86"/>
        <v>1.7879916250000006E-2</v>
      </c>
      <c r="W308" s="30">
        <v>4.561E-3</v>
      </c>
      <c r="X308" s="31">
        <f t="shared" si="79"/>
        <v>4.7460000000000002E-3</v>
      </c>
      <c r="Y308" s="31"/>
      <c r="Z308" s="31">
        <f t="shared" si="87"/>
        <v>7.7176500000000064E-4</v>
      </c>
      <c r="AA308" s="31">
        <f t="shared" si="88"/>
        <v>1.7773747950000016E-2</v>
      </c>
      <c r="AB308" s="25">
        <v>-2.5000000000000001E-4</v>
      </c>
      <c r="AC308" s="25">
        <f t="shared" si="80"/>
        <v>-1.85E-4</v>
      </c>
    </row>
    <row r="309" spans="1:29" s="15" customFormat="1">
      <c r="A309" s="18">
        <v>557</v>
      </c>
      <c r="B309" s="25">
        <v>-1.3999999999999999E-4</v>
      </c>
      <c r="C309" s="26">
        <v>8.6899999999999998E-3</v>
      </c>
      <c r="D309" s="26">
        <f t="shared" si="89"/>
        <v>8.9750000000000003E-3</v>
      </c>
      <c r="E309" s="26"/>
      <c r="F309" s="26">
        <f t="shared" si="81"/>
        <v>7.1935499999999965E-4</v>
      </c>
      <c r="G309" s="26">
        <f t="shared" si="91"/>
        <v>1.6566745649999992E-2</v>
      </c>
      <c r="H309" s="28">
        <v>6.1399999999999996E-3</v>
      </c>
      <c r="I309" s="28">
        <f t="shared" si="77"/>
        <v>6.4099999999999999E-3</v>
      </c>
      <c r="J309" s="28"/>
      <c r="K309" s="28">
        <f t="shared" si="82"/>
        <v>4.489749999999999E-4</v>
      </c>
      <c r="L309" s="28">
        <f t="shared" si="83"/>
        <v>1.0339894249999999E-2</v>
      </c>
      <c r="M309" s="29">
        <v>4.0600000000000002E-3</v>
      </c>
      <c r="N309" s="29">
        <f t="shared" si="90"/>
        <v>4.28E-3</v>
      </c>
      <c r="O309" s="29"/>
      <c r="P309" s="29">
        <f t="shared" si="84"/>
        <v>6.8187499999999976E-4</v>
      </c>
      <c r="Q309" s="29">
        <f t="shared" si="76"/>
        <v>1.5703581249999994E-2</v>
      </c>
      <c r="R309" s="30">
        <v>4.4799999999999996E-3</v>
      </c>
      <c r="S309" s="30">
        <f t="shared" si="78"/>
        <v>4.7499999999999999E-3</v>
      </c>
      <c r="T309" s="30"/>
      <c r="U309" s="30">
        <f t="shared" si="85"/>
        <v>7.4137499999999985E-4</v>
      </c>
      <c r="V309" s="30">
        <f t="shared" si="86"/>
        <v>1.7073866249999996E-2</v>
      </c>
      <c r="W309" s="30">
        <v>4.3709999999999999E-3</v>
      </c>
      <c r="X309" s="31">
        <f t="shared" si="79"/>
        <v>4.6410000000000002E-3</v>
      </c>
      <c r="Y309" s="31"/>
      <c r="Z309" s="31">
        <f t="shared" si="87"/>
        <v>6.6676500000000059E-4</v>
      </c>
      <c r="AA309" s="31">
        <f t="shared" si="88"/>
        <v>1.5355597950000015E-2</v>
      </c>
      <c r="AB309" s="25">
        <v>-4.0000000000000002E-4</v>
      </c>
      <c r="AC309" s="25">
        <f t="shared" si="80"/>
        <v>-2.7E-4</v>
      </c>
    </row>
    <row r="310" spans="1:29" s="15" customFormat="1">
      <c r="A310" s="18">
        <v>558</v>
      </c>
      <c r="B310" s="25">
        <v>-1.9000000000000001E-4</v>
      </c>
      <c r="C310" s="26">
        <v>8.6700000000000006E-3</v>
      </c>
      <c r="D310" s="26">
        <f t="shared" si="89"/>
        <v>8.9600000000000009E-3</v>
      </c>
      <c r="E310" s="26"/>
      <c r="F310" s="26">
        <f t="shared" si="81"/>
        <v>7.0435500000000026E-4</v>
      </c>
      <c r="G310" s="26">
        <f t="shared" si="91"/>
        <v>1.6221295650000005E-2</v>
      </c>
      <c r="H310" s="28">
        <v>6.0699999999999999E-3</v>
      </c>
      <c r="I310" s="28">
        <f t="shared" si="77"/>
        <v>6.3249999999999999E-3</v>
      </c>
      <c r="J310" s="28"/>
      <c r="K310" s="28">
        <f t="shared" si="82"/>
        <v>3.6397499999999989E-4</v>
      </c>
      <c r="L310" s="28">
        <f t="shared" si="83"/>
        <v>8.382344249999998E-3</v>
      </c>
      <c r="M310" s="29">
        <v>3.7699999999999999E-3</v>
      </c>
      <c r="N310" s="29">
        <f t="shared" si="90"/>
        <v>4.0400000000000002E-3</v>
      </c>
      <c r="O310" s="29"/>
      <c r="P310" s="29">
        <f t="shared" si="84"/>
        <v>4.4187499999999999E-4</v>
      </c>
      <c r="Q310" s="29">
        <f t="shared" si="76"/>
        <v>1.017638125E-2</v>
      </c>
      <c r="R310" s="30">
        <v>4.2399999999999998E-3</v>
      </c>
      <c r="S310" s="30">
        <f t="shared" si="78"/>
        <v>4.4949999999999999E-3</v>
      </c>
      <c r="T310" s="30"/>
      <c r="U310" s="30">
        <f t="shared" si="85"/>
        <v>4.8637499999999983E-4</v>
      </c>
      <c r="V310" s="30">
        <f t="shared" si="86"/>
        <v>1.1201216249999996E-2</v>
      </c>
      <c r="W310" s="30">
        <v>4.4510000000000001E-3</v>
      </c>
      <c r="X310" s="31">
        <f t="shared" si="79"/>
        <v>4.7060000000000001E-3</v>
      </c>
      <c r="Y310" s="31"/>
      <c r="Z310" s="31">
        <f t="shared" si="87"/>
        <v>7.3176500000000054E-4</v>
      </c>
      <c r="AA310" s="31">
        <f t="shared" si="88"/>
        <v>1.6852547950000012E-2</v>
      </c>
      <c r="AB310" s="25">
        <v>-3.2000000000000003E-4</v>
      </c>
      <c r="AC310" s="25">
        <f t="shared" si="80"/>
        <v>-2.5500000000000002E-4</v>
      </c>
    </row>
    <row r="311" spans="1:29" s="15" customFormat="1">
      <c r="A311" s="18">
        <v>559</v>
      </c>
      <c r="B311" s="25">
        <v>-1E-4</v>
      </c>
      <c r="C311" s="26">
        <v>8.8000000000000005E-3</v>
      </c>
      <c r="D311" s="26">
        <f t="shared" si="89"/>
        <v>9.1000000000000004E-3</v>
      </c>
      <c r="E311" s="26"/>
      <c r="F311" s="26">
        <f t="shared" si="81"/>
        <v>8.4435499999999976E-4</v>
      </c>
      <c r="G311" s="26">
        <f t="shared" si="91"/>
        <v>1.9445495649999995E-2</v>
      </c>
      <c r="H311" s="28">
        <v>6.6E-3</v>
      </c>
      <c r="I311" s="28">
        <f t="shared" si="77"/>
        <v>6.8700000000000002E-3</v>
      </c>
      <c r="J311" s="28"/>
      <c r="K311" s="28">
        <f t="shared" si="82"/>
        <v>9.0897500000000023E-4</v>
      </c>
      <c r="L311" s="28">
        <f t="shared" si="83"/>
        <v>2.0933694250000006E-2</v>
      </c>
      <c r="M311" s="29">
        <v>3.8899999999999998E-3</v>
      </c>
      <c r="N311" s="29">
        <f t="shared" si="90"/>
        <v>4.2049999999999995E-3</v>
      </c>
      <c r="O311" s="29"/>
      <c r="P311" s="29">
        <f t="shared" si="84"/>
        <v>6.0687499999999934E-4</v>
      </c>
      <c r="Q311" s="29">
        <f t="shared" ref="Q311:Q351" si="92">P311*23.03</f>
        <v>1.3976331249999986E-2</v>
      </c>
      <c r="R311" s="30">
        <v>4.4799999999999996E-3</v>
      </c>
      <c r="S311" s="30">
        <f t="shared" si="78"/>
        <v>4.7499999999999999E-3</v>
      </c>
      <c r="T311" s="30"/>
      <c r="U311" s="30">
        <f t="shared" si="85"/>
        <v>7.4137499999999985E-4</v>
      </c>
      <c r="V311" s="30">
        <f t="shared" si="86"/>
        <v>1.7073866249999996E-2</v>
      </c>
      <c r="W311" s="30">
        <v>4.431E-3</v>
      </c>
      <c r="X311" s="31">
        <f t="shared" si="79"/>
        <v>4.7010000000000003E-3</v>
      </c>
      <c r="Y311" s="31"/>
      <c r="Z311" s="31">
        <f t="shared" si="87"/>
        <v>7.2676500000000074E-4</v>
      </c>
      <c r="AA311" s="31">
        <f t="shared" si="88"/>
        <v>1.6737397950000017E-2</v>
      </c>
      <c r="AB311" s="25">
        <v>-4.4000000000000002E-4</v>
      </c>
      <c r="AC311" s="25">
        <f t="shared" si="80"/>
        <v>-2.7E-4</v>
      </c>
    </row>
    <row r="312" spans="1:29" s="15" customFormat="1">
      <c r="A312" s="18">
        <v>560</v>
      </c>
      <c r="B312" s="25">
        <v>-3.2000000000000003E-4</v>
      </c>
      <c r="C312" s="26">
        <v>8.7299999999999999E-3</v>
      </c>
      <c r="D312" s="26">
        <f t="shared" si="89"/>
        <v>8.9549999999999994E-3</v>
      </c>
      <c r="E312" s="26"/>
      <c r="F312" s="26">
        <f t="shared" si="81"/>
        <v>6.9935499999999873E-4</v>
      </c>
      <c r="G312" s="26">
        <f t="shared" si="91"/>
        <v>1.6106145649999973E-2</v>
      </c>
      <c r="H312" s="28">
        <v>5.8399999999999997E-3</v>
      </c>
      <c r="I312" s="28">
        <f t="shared" si="77"/>
        <v>6.13E-3</v>
      </c>
      <c r="J312" s="28"/>
      <c r="K312" s="28">
        <f t="shared" si="82"/>
        <v>1.6897500000000003E-4</v>
      </c>
      <c r="L312" s="28">
        <f t="shared" si="83"/>
        <v>3.8914942500000009E-3</v>
      </c>
      <c r="M312" s="29">
        <v>3.8E-3</v>
      </c>
      <c r="N312" s="29">
        <f t="shared" si="90"/>
        <v>4.0600000000000002E-3</v>
      </c>
      <c r="O312" s="29"/>
      <c r="P312" s="29">
        <f t="shared" si="84"/>
        <v>4.6187500000000005E-4</v>
      </c>
      <c r="Q312" s="29">
        <f t="shared" si="92"/>
        <v>1.0636981250000002E-2</v>
      </c>
      <c r="R312" s="30">
        <v>4.4099999999999999E-3</v>
      </c>
      <c r="S312" s="30">
        <f t="shared" si="78"/>
        <v>4.7000000000000002E-3</v>
      </c>
      <c r="T312" s="30"/>
      <c r="U312" s="30">
        <f t="shared" si="85"/>
        <v>6.9137500000000015E-4</v>
      </c>
      <c r="V312" s="30">
        <f t="shared" si="86"/>
        <v>1.5922366250000004E-2</v>
      </c>
      <c r="W312" s="30">
        <v>4.4510000000000001E-3</v>
      </c>
      <c r="X312" s="31">
        <f t="shared" si="79"/>
        <v>4.7410000000000004E-3</v>
      </c>
      <c r="Y312" s="31"/>
      <c r="Z312" s="31">
        <f t="shared" si="87"/>
        <v>7.6676500000000085E-4</v>
      </c>
      <c r="AA312" s="31">
        <f t="shared" si="88"/>
        <v>1.7658597950000021E-2</v>
      </c>
      <c r="AB312" s="25">
        <v>-2.5999999999999998E-4</v>
      </c>
      <c r="AC312" s="25">
        <f t="shared" si="80"/>
        <v>-2.9E-4</v>
      </c>
    </row>
    <row r="313" spans="1:29" s="15" customFormat="1">
      <c r="A313" s="18">
        <v>561</v>
      </c>
      <c r="B313" s="25">
        <v>-1.6000000000000001E-4</v>
      </c>
      <c r="C313" s="26">
        <v>8.5599999999999999E-3</v>
      </c>
      <c r="D313" s="26">
        <f t="shared" si="89"/>
        <v>8.8149999999999999E-3</v>
      </c>
      <c r="E313" s="26"/>
      <c r="F313" s="26">
        <f t="shared" si="81"/>
        <v>5.5935499999999923E-4</v>
      </c>
      <c r="G313" s="26">
        <f t="shared" si="91"/>
        <v>1.2881945649999983E-2</v>
      </c>
      <c r="H313" s="28">
        <v>6.4099999999999999E-3</v>
      </c>
      <c r="I313" s="28">
        <f t="shared" si="77"/>
        <v>6.6699999999999997E-3</v>
      </c>
      <c r="J313" s="28"/>
      <c r="K313" s="28">
        <f t="shared" si="82"/>
        <v>7.0897499999999971E-4</v>
      </c>
      <c r="L313" s="28">
        <f t="shared" si="83"/>
        <v>1.6327694249999993E-2</v>
      </c>
      <c r="M313" s="29">
        <v>3.8800000000000002E-3</v>
      </c>
      <c r="N313" s="29">
        <f t="shared" si="90"/>
        <v>4.1900000000000001E-3</v>
      </c>
      <c r="O313" s="29"/>
      <c r="P313" s="29">
        <f t="shared" si="84"/>
        <v>5.9187499999999995E-4</v>
      </c>
      <c r="Q313" s="29">
        <f t="shared" si="92"/>
        <v>1.3630881249999999E-2</v>
      </c>
      <c r="R313" s="30">
        <v>4.5300000000000002E-3</v>
      </c>
      <c r="S313" s="30">
        <f t="shared" si="78"/>
        <v>4.79E-3</v>
      </c>
      <c r="T313" s="30"/>
      <c r="U313" s="30">
        <f t="shared" si="85"/>
        <v>7.8137499999999995E-4</v>
      </c>
      <c r="V313" s="30">
        <f t="shared" si="86"/>
        <v>1.799506625E-2</v>
      </c>
      <c r="W313" s="30">
        <v>4.2810000000000001E-3</v>
      </c>
      <c r="X313" s="31">
        <f t="shared" si="79"/>
        <v>4.5409999999999999E-3</v>
      </c>
      <c r="Y313" s="31"/>
      <c r="Z313" s="31">
        <f t="shared" si="87"/>
        <v>5.6676500000000032E-4</v>
      </c>
      <c r="AA313" s="31">
        <f t="shared" si="88"/>
        <v>1.3052597950000008E-2</v>
      </c>
      <c r="AB313" s="25">
        <v>-3.6000000000000002E-4</v>
      </c>
      <c r="AC313" s="25">
        <f t="shared" si="80"/>
        <v>-2.6000000000000003E-4</v>
      </c>
    </row>
    <row r="314" spans="1:29" s="15" customFormat="1">
      <c r="A314" s="18">
        <v>562</v>
      </c>
      <c r="B314" s="25">
        <v>-1.7000000000000001E-4</v>
      </c>
      <c r="C314" s="26">
        <v>8.6700000000000006E-3</v>
      </c>
      <c r="D314" s="26">
        <f t="shared" si="89"/>
        <v>9.0100000000000006E-3</v>
      </c>
      <c r="E314" s="26"/>
      <c r="F314" s="26">
        <f t="shared" si="81"/>
        <v>7.5435499999999996E-4</v>
      </c>
      <c r="G314" s="26">
        <f t="shared" si="91"/>
        <v>1.7372795649999998E-2</v>
      </c>
      <c r="H314" s="28">
        <v>5.8300000000000001E-3</v>
      </c>
      <c r="I314" s="28">
        <f t="shared" si="77"/>
        <v>6.0650000000000001E-3</v>
      </c>
      <c r="J314" s="28"/>
      <c r="K314" s="28">
        <f t="shared" si="82"/>
        <v>1.0397500000000007E-4</v>
      </c>
      <c r="L314" s="28">
        <f t="shared" si="83"/>
        <v>2.3945442500000018E-3</v>
      </c>
      <c r="M314" s="29">
        <v>3.7100000000000002E-3</v>
      </c>
      <c r="N314" s="29">
        <f t="shared" si="90"/>
        <v>3.9950000000000003E-3</v>
      </c>
      <c r="O314" s="29"/>
      <c r="P314" s="29">
        <f t="shared" si="84"/>
        <v>3.9687500000000009E-4</v>
      </c>
      <c r="Q314" s="29">
        <f t="shared" si="92"/>
        <v>9.1400312500000032E-3</v>
      </c>
      <c r="R314" s="30">
        <v>4.3400000000000001E-3</v>
      </c>
      <c r="S314" s="30">
        <f t="shared" si="78"/>
        <v>4.5750000000000001E-3</v>
      </c>
      <c r="T314" s="30"/>
      <c r="U314" s="30">
        <f t="shared" si="85"/>
        <v>5.6637500000000004E-4</v>
      </c>
      <c r="V314" s="30">
        <f t="shared" si="86"/>
        <v>1.3043616250000001E-2</v>
      </c>
      <c r="W314" s="30">
        <v>4.3509999999999998E-3</v>
      </c>
      <c r="X314" s="31">
        <f t="shared" si="79"/>
        <v>4.5859999999999998E-3</v>
      </c>
      <c r="Y314" s="31"/>
      <c r="Z314" s="31">
        <f t="shared" si="87"/>
        <v>6.1176500000000023E-4</v>
      </c>
      <c r="AA314" s="31">
        <f t="shared" si="88"/>
        <v>1.4088947950000007E-2</v>
      </c>
      <c r="AB314" s="25">
        <v>-2.9999999999999997E-4</v>
      </c>
      <c r="AC314" s="25">
        <f t="shared" si="80"/>
        <v>-2.3499999999999999E-4</v>
      </c>
    </row>
    <row r="315" spans="1:29" s="15" customFormat="1">
      <c r="A315" s="18">
        <v>563</v>
      </c>
      <c r="B315" s="25">
        <v>-1.7000000000000001E-4</v>
      </c>
      <c r="C315" s="26">
        <v>8.659E-3</v>
      </c>
      <c r="D315" s="26">
        <f t="shared" si="89"/>
        <v>8.9990000000000001E-3</v>
      </c>
      <c r="E315" s="26"/>
      <c r="F315" s="26">
        <f t="shared" si="81"/>
        <v>7.4335499999999936E-4</v>
      </c>
      <c r="G315" s="26">
        <f t="shared" si="91"/>
        <v>1.7119465649999985E-2</v>
      </c>
      <c r="H315" s="28">
        <v>6.2899999999999996E-3</v>
      </c>
      <c r="I315" s="28">
        <f t="shared" si="77"/>
        <v>6.5499999999999994E-3</v>
      </c>
      <c r="J315" s="28"/>
      <c r="K315" s="28">
        <f t="shared" si="82"/>
        <v>5.8897499999999939E-4</v>
      </c>
      <c r="L315" s="28">
        <f t="shared" si="83"/>
        <v>1.3564094249999986E-2</v>
      </c>
      <c r="M315" s="29">
        <v>3.8899999999999998E-3</v>
      </c>
      <c r="N315" s="29">
        <f t="shared" si="90"/>
        <v>4.1799999999999997E-3</v>
      </c>
      <c r="O315" s="29"/>
      <c r="P315" s="29">
        <f t="shared" si="84"/>
        <v>5.8187499999999949E-4</v>
      </c>
      <c r="Q315" s="29">
        <f t="shared" si="92"/>
        <v>1.3400581249999989E-2</v>
      </c>
      <c r="R315" s="30">
        <v>4.4200000000000003E-3</v>
      </c>
      <c r="S315" s="30">
        <f t="shared" si="78"/>
        <v>4.6800000000000001E-3</v>
      </c>
      <c r="T315" s="30"/>
      <c r="U315" s="30">
        <f t="shared" si="85"/>
        <v>6.713750000000001E-4</v>
      </c>
      <c r="V315" s="30">
        <f t="shared" si="86"/>
        <v>1.5461766250000003E-2</v>
      </c>
      <c r="W315" s="30">
        <v>4.261E-3</v>
      </c>
      <c r="X315" s="31">
        <f t="shared" si="79"/>
        <v>4.5209999999999998E-3</v>
      </c>
      <c r="Y315" s="31"/>
      <c r="Z315" s="31">
        <f t="shared" si="87"/>
        <v>5.4676500000000027E-4</v>
      </c>
      <c r="AA315" s="31">
        <f t="shared" si="88"/>
        <v>1.2591997950000006E-2</v>
      </c>
      <c r="AB315" s="25">
        <v>-3.5E-4</v>
      </c>
      <c r="AC315" s="25">
        <f t="shared" si="80"/>
        <v>-2.6000000000000003E-4</v>
      </c>
    </row>
    <row r="316" spans="1:29" s="15" customFormat="1">
      <c r="A316" s="18">
        <v>564</v>
      </c>
      <c r="B316" s="25">
        <v>-2.5000000000000001E-4</v>
      </c>
      <c r="C316" s="26">
        <v>8.6300000000000005E-3</v>
      </c>
      <c r="D316" s="26">
        <f t="shared" si="89"/>
        <v>8.915000000000001E-3</v>
      </c>
      <c r="E316" s="26"/>
      <c r="F316" s="26">
        <f t="shared" si="81"/>
        <v>6.5935500000000036E-4</v>
      </c>
      <c r="G316" s="26">
        <f t="shared" si="91"/>
        <v>1.5184945650000009E-2</v>
      </c>
      <c r="H316" s="28">
        <v>5.96E-3</v>
      </c>
      <c r="I316" s="28">
        <f t="shared" si="77"/>
        <v>6.215E-3</v>
      </c>
      <c r="J316" s="28"/>
      <c r="K316" s="28">
        <f t="shared" si="82"/>
        <v>2.5397500000000003E-4</v>
      </c>
      <c r="L316" s="28">
        <f t="shared" si="83"/>
        <v>5.849044250000001E-3</v>
      </c>
      <c r="M316" s="29">
        <v>3.7499999999999999E-3</v>
      </c>
      <c r="N316" s="29">
        <f t="shared" si="90"/>
        <v>4.0499999999999998E-3</v>
      </c>
      <c r="O316" s="29"/>
      <c r="P316" s="29">
        <f t="shared" si="84"/>
        <v>4.5187499999999959E-4</v>
      </c>
      <c r="Q316" s="29">
        <f t="shared" si="92"/>
        <v>1.040668124999999E-2</v>
      </c>
      <c r="R316" s="30">
        <v>4.4000000000000003E-3</v>
      </c>
      <c r="S316" s="30">
        <f t="shared" si="78"/>
        <v>4.6550000000000003E-3</v>
      </c>
      <c r="T316" s="30"/>
      <c r="U316" s="30">
        <f t="shared" si="85"/>
        <v>6.4637500000000025E-4</v>
      </c>
      <c r="V316" s="30">
        <f t="shared" si="86"/>
        <v>1.4886016250000007E-2</v>
      </c>
      <c r="W316" s="30">
        <v>4.3709999999999999E-3</v>
      </c>
      <c r="X316" s="31">
        <f t="shared" si="79"/>
        <v>4.6259999999999999E-3</v>
      </c>
      <c r="Y316" s="31"/>
      <c r="Z316" s="31">
        <f t="shared" si="87"/>
        <v>6.5176500000000033E-4</v>
      </c>
      <c r="AA316" s="31">
        <f t="shared" si="88"/>
        <v>1.5010147950000009E-2</v>
      </c>
      <c r="AB316" s="25">
        <v>-2.5999999999999998E-4</v>
      </c>
      <c r="AC316" s="25">
        <f t="shared" si="80"/>
        <v>-2.5500000000000002E-4</v>
      </c>
    </row>
    <row r="317" spans="1:29" s="15" customFormat="1">
      <c r="A317" s="18">
        <v>565</v>
      </c>
      <c r="B317" s="25">
        <v>-8.0000000000000007E-5</v>
      </c>
      <c r="C317" s="26">
        <v>8.4600000000000005E-3</v>
      </c>
      <c r="D317" s="26">
        <f t="shared" si="89"/>
        <v>8.7150000000000005E-3</v>
      </c>
      <c r="E317" s="26"/>
      <c r="F317" s="26">
        <f t="shared" si="81"/>
        <v>4.5935499999999983E-4</v>
      </c>
      <c r="G317" s="26">
        <f t="shared" si="91"/>
        <v>1.0578945649999996E-2</v>
      </c>
      <c r="H317" s="28">
        <v>6.3E-3</v>
      </c>
      <c r="I317" s="28">
        <f t="shared" si="77"/>
        <v>6.5550000000000001E-3</v>
      </c>
      <c r="J317" s="28"/>
      <c r="K317" s="28">
        <f t="shared" si="82"/>
        <v>5.9397500000000006E-4</v>
      </c>
      <c r="L317" s="28">
        <f t="shared" si="83"/>
        <v>1.3679244250000002E-2</v>
      </c>
      <c r="M317" s="29">
        <v>3.9199999999999999E-3</v>
      </c>
      <c r="N317" s="29">
        <f t="shared" si="90"/>
        <v>4.1450000000000002E-3</v>
      </c>
      <c r="O317" s="29"/>
      <c r="P317" s="29">
        <f t="shared" si="84"/>
        <v>5.4687500000000005E-4</v>
      </c>
      <c r="Q317" s="29">
        <f t="shared" si="92"/>
        <v>1.2594531250000002E-2</v>
      </c>
      <c r="R317" s="30">
        <v>4.4200000000000003E-3</v>
      </c>
      <c r="S317" s="30">
        <f t="shared" si="78"/>
        <v>4.6750000000000003E-3</v>
      </c>
      <c r="T317" s="30"/>
      <c r="U317" s="30">
        <f t="shared" si="85"/>
        <v>6.663750000000003E-4</v>
      </c>
      <c r="V317" s="30">
        <f t="shared" si="86"/>
        <v>1.5346616250000007E-2</v>
      </c>
      <c r="W317" s="30">
        <v>4.261E-3</v>
      </c>
      <c r="X317" s="31">
        <f t="shared" si="79"/>
        <v>4.516E-3</v>
      </c>
      <c r="Y317" s="31"/>
      <c r="Z317" s="31">
        <f t="shared" si="87"/>
        <v>5.4176500000000048E-4</v>
      </c>
      <c r="AA317" s="31">
        <f t="shared" si="88"/>
        <v>1.2476847950000012E-2</v>
      </c>
      <c r="AB317" s="25">
        <v>-4.2999999999999999E-4</v>
      </c>
      <c r="AC317" s="25">
        <f t="shared" si="80"/>
        <v>-2.5500000000000002E-4</v>
      </c>
    </row>
    <row r="318" spans="1:29" s="15" customFormat="1">
      <c r="A318" s="18">
        <v>566</v>
      </c>
      <c r="B318" s="25">
        <v>-2.7E-4</v>
      </c>
      <c r="C318" s="26">
        <v>8.5000000000000006E-3</v>
      </c>
      <c r="D318" s="26">
        <f t="shared" si="89"/>
        <v>8.7250000000000001E-3</v>
      </c>
      <c r="E318" s="26"/>
      <c r="F318" s="26">
        <f t="shared" si="81"/>
        <v>4.6935499999999943E-4</v>
      </c>
      <c r="G318" s="26">
        <f t="shared" si="91"/>
        <v>1.0809245649999986E-2</v>
      </c>
      <c r="H318" s="28">
        <v>5.8999999999999999E-3</v>
      </c>
      <c r="I318" s="28">
        <f t="shared" si="77"/>
        <v>6.1549999999999999E-3</v>
      </c>
      <c r="J318" s="28"/>
      <c r="K318" s="28">
        <f t="shared" si="82"/>
        <v>1.9397499999999988E-4</v>
      </c>
      <c r="L318" s="28">
        <f t="shared" si="83"/>
        <v>4.4672442499999977E-3</v>
      </c>
      <c r="M318" s="29">
        <v>3.6600000000000001E-3</v>
      </c>
      <c r="N318" s="29">
        <f t="shared" si="90"/>
        <v>3.9150000000000001E-3</v>
      </c>
      <c r="O318" s="29"/>
      <c r="P318" s="29">
        <f t="shared" si="84"/>
        <v>3.1687499999999988E-4</v>
      </c>
      <c r="Q318" s="29">
        <f t="shared" si="92"/>
        <v>7.2976312499999979E-3</v>
      </c>
      <c r="R318" s="30">
        <v>4.2500000000000003E-3</v>
      </c>
      <c r="S318" s="30">
        <f t="shared" si="78"/>
        <v>4.5050000000000003E-3</v>
      </c>
      <c r="T318" s="30"/>
      <c r="U318" s="30">
        <f t="shared" si="85"/>
        <v>4.9637500000000029E-4</v>
      </c>
      <c r="V318" s="30">
        <f t="shared" si="86"/>
        <v>1.1431516250000008E-2</v>
      </c>
      <c r="W318" s="30">
        <v>4.3509999999999998E-3</v>
      </c>
      <c r="X318" s="31">
        <f t="shared" si="79"/>
        <v>4.6059999999999999E-3</v>
      </c>
      <c r="Y318" s="31"/>
      <c r="Z318" s="31">
        <f t="shared" si="87"/>
        <v>6.3176500000000028E-4</v>
      </c>
      <c r="AA318" s="31">
        <f t="shared" si="88"/>
        <v>1.4549547950000007E-2</v>
      </c>
      <c r="AB318" s="25">
        <v>-2.4000000000000001E-4</v>
      </c>
      <c r="AC318" s="25">
        <f t="shared" si="80"/>
        <v>-2.5500000000000002E-4</v>
      </c>
    </row>
    <row r="319" spans="1:29" s="15" customFormat="1">
      <c r="A319" s="18">
        <v>567</v>
      </c>
      <c r="B319" s="25">
        <v>-8.0000000000000007E-5</v>
      </c>
      <c r="C319" s="26">
        <v>8.4600000000000005E-3</v>
      </c>
      <c r="D319" s="26">
        <f t="shared" si="89"/>
        <v>8.6650000000000008E-3</v>
      </c>
      <c r="E319" s="26"/>
      <c r="F319" s="26">
        <f t="shared" si="81"/>
        <v>4.0935500000000014E-4</v>
      </c>
      <c r="G319" s="26">
        <f t="shared" si="91"/>
        <v>9.427445650000003E-3</v>
      </c>
      <c r="H319" s="28">
        <v>6.2199999999999998E-3</v>
      </c>
      <c r="I319" s="28">
        <f t="shared" si="77"/>
        <v>6.4599999999999996E-3</v>
      </c>
      <c r="J319" s="28"/>
      <c r="K319" s="28">
        <f t="shared" si="82"/>
        <v>4.9897499999999959E-4</v>
      </c>
      <c r="L319" s="28">
        <f t="shared" si="83"/>
        <v>1.1491394249999991E-2</v>
      </c>
      <c r="M319" s="29">
        <v>3.9500000000000004E-3</v>
      </c>
      <c r="N319" s="29">
        <f t="shared" si="90"/>
        <v>4.2900000000000004E-3</v>
      </c>
      <c r="O319" s="29"/>
      <c r="P319" s="29">
        <f t="shared" si="84"/>
        <v>6.9187500000000022E-4</v>
      </c>
      <c r="Q319" s="29">
        <f t="shared" si="92"/>
        <v>1.5933881250000007E-2</v>
      </c>
      <c r="R319" s="30">
        <v>4.3200000000000001E-3</v>
      </c>
      <c r="S319" s="30">
        <f t="shared" si="78"/>
        <v>4.5599999999999998E-3</v>
      </c>
      <c r="T319" s="30"/>
      <c r="U319" s="30">
        <f t="shared" si="85"/>
        <v>5.5137499999999978E-4</v>
      </c>
      <c r="V319" s="30">
        <f t="shared" si="86"/>
        <v>1.2698166249999995E-2</v>
      </c>
      <c r="W319" s="30">
        <v>4.2810000000000001E-3</v>
      </c>
      <c r="X319" s="31">
        <f t="shared" si="79"/>
        <v>4.5209999999999998E-3</v>
      </c>
      <c r="Y319" s="31"/>
      <c r="Z319" s="31">
        <f t="shared" si="87"/>
        <v>5.4676500000000027E-4</v>
      </c>
      <c r="AA319" s="31">
        <f t="shared" si="88"/>
        <v>1.2591997950000006E-2</v>
      </c>
      <c r="AB319" s="25">
        <v>-4.0000000000000002E-4</v>
      </c>
      <c r="AC319" s="25">
        <f t="shared" si="80"/>
        <v>-2.4000000000000001E-4</v>
      </c>
    </row>
    <row r="320" spans="1:29" s="15" customFormat="1">
      <c r="A320" s="18">
        <v>568</v>
      </c>
      <c r="B320" s="25">
        <v>-2.0000000000000001E-4</v>
      </c>
      <c r="C320" s="26">
        <v>8.4489999999999999E-3</v>
      </c>
      <c r="D320" s="26">
        <f t="shared" si="89"/>
        <v>8.7390000000000002E-3</v>
      </c>
      <c r="E320" s="26"/>
      <c r="F320" s="26">
        <f t="shared" si="81"/>
        <v>4.8335499999999955E-4</v>
      </c>
      <c r="G320" s="26">
        <f t="shared" si="91"/>
        <v>1.113166564999999E-2</v>
      </c>
      <c r="H320" s="28">
        <v>5.8799999999999998E-3</v>
      </c>
      <c r="I320" s="28">
        <f t="shared" si="77"/>
        <v>6.1700000000000001E-3</v>
      </c>
      <c r="J320" s="28"/>
      <c r="K320" s="28">
        <f t="shared" si="82"/>
        <v>2.0897500000000013E-4</v>
      </c>
      <c r="L320" s="28">
        <f t="shared" si="83"/>
        <v>4.8126942500000035E-3</v>
      </c>
      <c r="M320" s="29">
        <v>3.7599999999999999E-3</v>
      </c>
      <c r="N320" s="29">
        <f t="shared" si="90"/>
        <v>4.0999999999999995E-3</v>
      </c>
      <c r="O320" s="29"/>
      <c r="P320" s="29">
        <f t="shared" si="84"/>
        <v>5.0187499999999928E-4</v>
      </c>
      <c r="Q320" s="29">
        <f t="shared" si="92"/>
        <v>1.1558181249999983E-2</v>
      </c>
      <c r="R320" s="30">
        <v>4.2300000000000003E-3</v>
      </c>
      <c r="S320" s="30">
        <f t="shared" si="78"/>
        <v>4.5200000000000006E-3</v>
      </c>
      <c r="T320" s="30"/>
      <c r="U320" s="30">
        <f t="shared" si="85"/>
        <v>5.1137500000000054E-4</v>
      </c>
      <c r="V320" s="30">
        <f t="shared" si="86"/>
        <v>1.1776966250000014E-2</v>
      </c>
      <c r="W320" s="30">
        <v>4.2810000000000001E-3</v>
      </c>
      <c r="X320" s="31">
        <f t="shared" si="79"/>
        <v>4.5710000000000004E-3</v>
      </c>
      <c r="Y320" s="31"/>
      <c r="Z320" s="31">
        <f t="shared" si="87"/>
        <v>5.9676500000000084E-4</v>
      </c>
      <c r="AA320" s="31">
        <f t="shared" si="88"/>
        <v>1.374349795000002E-2</v>
      </c>
      <c r="AB320" s="25">
        <v>-3.8000000000000002E-4</v>
      </c>
      <c r="AC320" s="25">
        <f t="shared" si="80"/>
        <v>-2.9E-4</v>
      </c>
    </row>
    <row r="321" spans="1:29" s="15" customFormat="1">
      <c r="A321" s="18">
        <v>569</v>
      </c>
      <c r="B321" s="25">
        <v>-6.0000000000000002E-5</v>
      </c>
      <c r="C321" s="26">
        <v>8.4489999999999999E-3</v>
      </c>
      <c r="D321" s="26">
        <f t="shared" si="89"/>
        <v>8.8039999999999993E-3</v>
      </c>
      <c r="E321" s="26"/>
      <c r="F321" s="26">
        <f t="shared" si="81"/>
        <v>5.4835499999999864E-4</v>
      </c>
      <c r="G321" s="26">
        <f t="shared" si="91"/>
        <v>1.262861564999997E-2</v>
      </c>
      <c r="H321" s="28">
        <v>6.1599999999999997E-3</v>
      </c>
      <c r="I321" s="28">
        <f t="shared" si="77"/>
        <v>6.3799999999999994E-3</v>
      </c>
      <c r="J321" s="28"/>
      <c r="K321" s="28">
        <f t="shared" si="82"/>
        <v>4.1897499999999938E-4</v>
      </c>
      <c r="L321" s="28">
        <f t="shared" si="83"/>
        <v>9.648994249999987E-3</v>
      </c>
      <c r="M321" s="29">
        <v>3.8300000000000001E-3</v>
      </c>
      <c r="N321" s="29">
        <f t="shared" si="90"/>
        <v>4.1149999999999997E-3</v>
      </c>
      <c r="O321" s="29"/>
      <c r="P321" s="29">
        <f t="shared" si="84"/>
        <v>5.1687499999999954E-4</v>
      </c>
      <c r="Q321" s="29">
        <f t="shared" si="92"/>
        <v>1.1903631249999991E-2</v>
      </c>
      <c r="R321" s="30">
        <v>4.3400000000000001E-3</v>
      </c>
      <c r="S321" s="30">
        <f t="shared" si="78"/>
        <v>4.5599999999999998E-3</v>
      </c>
      <c r="T321" s="30"/>
      <c r="U321" s="30">
        <f t="shared" si="85"/>
        <v>5.5137499999999978E-4</v>
      </c>
      <c r="V321" s="30">
        <f t="shared" si="86"/>
        <v>1.2698166249999995E-2</v>
      </c>
      <c r="W321" s="30">
        <v>4.091E-3</v>
      </c>
      <c r="X321" s="31">
        <f t="shared" si="79"/>
        <v>4.3109999999999997E-3</v>
      </c>
      <c r="Y321" s="31"/>
      <c r="Z321" s="31">
        <f t="shared" si="87"/>
        <v>3.3676500000000015E-4</v>
      </c>
      <c r="AA321" s="31">
        <f t="shared" si="88"/>
        <v>7.7556979500000038E-3</v>
      </c>
      <c r="AB321" s="25">
        <v>-3.8000000000000002E-4</v>
      </c>
      <c r="AC321" s="25">
        <f t="shared" si="80"/>
        <v>-2.2000000000000001E-4</v>
      </c>
    </row>
    <row r="322" spans="1:29" s="15" customFormat="1">
      <c r="A322" s="18">
        <v>570</v>
      </c>
      <c r="B322" s="25">
        <v>-2.0000000000000001E-4</v>
      </c>
      <c r="C322" s="26">
        <v>8.4200000000000004E-3</v>
      </c>
      <c r="D322" s="26">
        <f t="shared" si="89"/>
        <v>8.7299999999999999E-3</v>
      </c>
      <c r="E322" s="26"/>
      <c r="F322" s="26">
        <f t="shared" si="81"/>
        <v>4.7435499999999922E-4</v>
      </c>
      <c r="G322" s="26">
        <f t="shared" si="91"/>
        <v>1.0924395649999983E-2</v>
      </c>
      <c r="H322" s="28">
        <v>5.9899999999999997E-3</v>
      </c>
      <c r="I322" s="28">
        <f t="shared" ref="I322:I385" si="93">H322-AC322</f>
        <v>6.2599999999999999E-3</v>
      </c>
      <c r="J322" s="28"/>
      <c r="K322" s="28">
        <f t="shared" si="82"/>
        <v>2.9897499999999994E-4</v>
      </c>
      <c r="L322" s="28">
        <f t="shared" si="83"/>
        <v>6.8853942499999985E-3</v>
      </c>
      <c r="M322" s="29">
        <v>3.7000000000000002E-3</v>
      </c>
      <c r="N322" s="29">
        <f t="shared" si="90"/>
        <v>3.9550000000000002E-3</v>
      </c>
      <c r="O322" s="29"/>
      <c r="P322" s="29">
        <f t="shared" si="84"/>
        <v>3.5687499999999999E-4</v>
      </c>
      <c r="Q322" s="29">
        <f t="shared" si="92"/>
        <v>8.218831250000001E-3</v>
      </c>
      <c r="R322" s="30">
        <v>4.2300000000000003E-3</v>
      </c>
      <c r="S322" s="30">
        <f t="shared" ref="S322:S385" si="94">R322-AC322</f>
        <v>4.5000000000000005E-3</v>
      </c>
      <c r="T322" s="30"/>
      <c r="U322" s="30">
        <f t="shared" si="85"/>
        <v>4.9137500000000049E-4</v>
      </c>
      <c r="V322" s="30">
        <f t="shared" si="86"/>
        <v>1.1316366250000012E-2</v>
      </c>
      <c r="W322" s="30">
        <v>4.2909999999999997E-3</v>
      </c>
      <c r="X322" s="31">
        <f t="shared" ref="X322:X385" si="95">W322-AC322</f>
        <v>4.561E-3</v>
      </c>
      <c r="Y322" s="31"/>
      <c r="Z322" s="31">
        <f t="shared" si="87"/>
        <v>5.8676500000000038E-4</v>
      </c>
      <c r="AA322" s="31">
        <f t="shared" si="88"/>
        <v>1.3513197950000009E-2</v>
      </c>
      <c r="AB322" s="25">
        <v>-3.4000000000000002E-4</v>
      </c>
      <c r="AC322" s="25">
        <f t="shared" ref="AC322:AC385" si="96">(B322+AB322)/2</f>
        <v>-2.7E-4</v>
      </c>
    </row>
    <row r="323" spans="1:29" s="15" customFormat="1">
      <c r="A323" s="18">
        <v>571</v>
      </c>
      <c r="B323" s="25">
        <v>-2.0000000000000001E-4</v>
      </c>
      <c r="C323" s="26">
        <v>8.3800000000000003E-3</v>
      </c>
      <c r="D323" s="26">
        <f t="shared" si="89"/>
        <v>8.6099999999999996E-3</v>
      </c>
      <c r="E323" s="26"/>
      <c r="F323" s="26">
        <f t="shared" ref="F323:F351" si="97">D323-0.008255645</f>
        <v>3.5435499999999891E-4</v>
      </c>
      <c r="G323" s="26">
        <f t="shared" si="91"/>
        <v>8.1607956499999759E-3</v>
      </c>
      <c r="H323" s="28">
        <v>6.0400000000000002E-3</v>
      </c>
      <c r="I323" s="28">
        <f t="shared" si="93"/>
        <v>6.3550000000000004E-3</v>
      </c>
      <c r="J323" s="28"/>
      <c r="K323" s="28">
        <f t="shared" ref="K323:K351" si="98">I323-0.005961025</f>
        <v>3.939750000000004E-4</v>
      </c>
      <c r="L323" s="28">
        <f t="shared" ref="L323:L351" si="99">K323*23.03</f>
        <v>9.0732442500000097E-3</v>
      </c>
      <c r="M323" s="29">
        <v>3.7699999999999999E-3</v>
      </c>
      <c r="N323" s="29">
        <f t="shared" si="90"/>
        <v>3.9950000000000003E-3</v>
      </c>
      <c r="O323" s="29"/>
      <c r="P323" s="29">
        <f t="shared" ref="P323:P351" si="100">N323-0.003598125</f>
        <v>3.9687500000000009E-4</v>
      </c>
      <c r="Q323" s="29">
        <f t="shared" si="92"/>
        <v>9.1400312500000032E-3</v>
      </c>
      <c r="R323" s="30">
        <v>4.3200000000000001E-3</v>
      </c>
      <c r="S323" s="30">
        <f t="shared" si="94"/>
        <v>4.6350000000000002E-3</v>
      </c>
      <c r="T323" s="30"/>
      <c r="U323" s="30">
        <f t="shared" ref="U323:U351" si="101">S323-0.004008625</f>
        <v>6.263750000000002E-4</v>
      </c>
      <c r="V323" s="30">
        <f t="shared" ref="V323:V351" si="102">U323*23.03</f>
        <v>1.4425416250000005E-2</v>
      </c>
      <c r="W323" s="30">
        <v>4.2109999999999995E-3</v>
      </c>
      <c r="X323" s="31">
        <f t="shared" si="95"/>
        <v>4.5259999999999996E-3</v>
      </c>
      <c r="Y323" s="31"/>
      <c r="Z323" s="31">
        <f t="shared" ref="Z323:Z351" si="103">X323-0.003974235</f>
        <v>5.5176500000000007E-4</v>
      </c>
      <c r="AA323" s="31">
        <f t="shared" ref="AA323:AA351" si="104">Z323*23.03</f>
        <v>1.2707147950000003E-2</v>
      </c>
      <c r="AB323" s="25">
        <v>-4.2999999999999999E-4</v>
      </c>
      <c r="AC323" s="25">
        <f t="shared" si="96"/>
        <v>-3.1500000000000001E-4</v>
      </c>
    </row>
    <row r="324" spans="1:29" s="15" customFormat="1">
      <c r="A324" s="18">
        <v>572</v>
      </c>
      <c r="B324" s="25">
        <v>-3.1E-4</v>
      </c>
      <c r="C324" s="26">
        <v>8.3899999999999999E-3</v>
      </c>
      <c r="D324" s="26">
        <f t="shared" si="89"/>
        <v>8.685E-3</v>
      </c>
      <c r="E324" s="26"/>
      <c r="F324" s="26">
        <f t="shared" si="97"/>
        <v>4.2935499999999932E-4</v>
      </c>
      <c r="G324" s="26">
        <f t="shared" si="91"/>
        <v>9.8880456499999842E-3</v>
      </c>
      <c r="H324" s="28">
        <v>5.94E-3</v>
      </c>
      <c r="I324" s="28">
        <f t="shared" si="93"/>
        <v>6.1999999999999998E-3</v>
      </c>
      <c r="J324" s="28"/>
      <c r="K324" s="28">
        <f t="shared" si="98"/>
        <v>2.3897499999999978E-4</v>
      </c>
      <c r="L324" s="28">
        <f t="shared" si="99"/>
        <v>5.5035942499999952E-3</v>
      </c>
      <c r="M324" s="29">
        <v>3.6800000000000001E-3</v>
      </c>
      <c r="N324" s="29">
        <f t="shared" si="90"/>
        <v>3.885E-3</v>
      </c>
      <c r="O324" s="29"/>
      <c r="P324" s="29">
        <f t="shared" si="100"/>
        <v>2.868749999999998E-4</v>
      </c>
      <c r="Q324" s="29">
        <f t="shared" si="92"/>
        <v>6.6067312499999958E-3</v>
      </c>
      <c r="R324" s="30">
        <v>4.2500000000000003E-3</v>
      </c>
      <c r="S324" s="30">
        <f t="shared" si="94"/>
        <v>4.5100000000000001E-3</v>
      </c>
      <c r="T324" s="30"/>
      <c r="U324" s="30">
        <f t="shared" si="101"/>
        <v>5.0137500000000008E-4</v>
      </c>
      <c r="V324" s="30">
        <f t="shared" si="102"/>
        <v>1.1546666250000002E-2</v>
      </c>
      <c r="W324" s="30">
        <v>4.431E-3</v>
      </c>
      <c r="X324" s="31">
        <f t="shared" si="95"/>
        <v>4.6909999999999999E-3</v>
      </c>
      <c r="Y324" s="31"/>
      <c r="Z324" s="31">
        <f t="shared" si="103"/>
        <v>7.1676500000000028E-4</v>
      </c>
      <c r="AA324" s="31">
        <f t="shared" si="104"/>
        <v>1.6507097950000008E-2</v>
      </c>
      <c r="AB324" s="25">
        <v>-2.1000000000000001E-4</v>
      </c>
      <c r="AC324" s="25">
        <f t="shared" si="96"/>
        <v>-2.6000000000000003E-4</v>
      </c>
    </row>
    <row r="325" spans="1:29" s="15" customFormat="1">
      <c r="A325" s="18">
        <v>573</v>
      </c>
      <c r="B325" s="25">
        <v>-1.8000000000000001E-4</v>
      </c>
      <c r="C325" s="26">
        <v>8.3899999999999999E-3</v>
      </c>
      <c r="D325" s="26">
        <f t="shared" si="89"/>
        <v>8.709999999999999E-3</v>
      </c>
      <c r="E325" s="26"/>
      <c r="F325" s="26">
        <f t="shared" si="97"/>
        <v>4.543549999999983E-4</v>
      </c>
      <c r="G325" s="26">
        <f t="shared" si="91"/>
        <v>1.0463795649999962E-2</v>
      </c>
      <c r="H325" s="28">
        <v>6.0000000000000001E-3</v>
      </c>
      <c r="I325" s="28">
        <f t="shared" si="93"/>
        <v>6.3100000000000005E-3</v>
      </c>
      <c r="J325" s="28"/>
      <c r="K325" s="28">
        <f t="shared" si="98"/>
        <v>3.489750000000005E-4</v>
      </c>
      <c r="L325" s="28">
        <f t="shared" si="99"/>
        <v>8.0368942500000113E-3</v>
      </c>
      <c r="M325" s="29">
        <v>3.63E-3</v>
      </c>
      <c r="N325" s="29">
        <f t="shared" si="90"/>
        <v>3.9199999999999999E-3</v>
      </c>
      <c r="O325" s="29"/>
      <c r="P325" s="29">
        <f t="shared" si="100"/>
        <v>3.2187499999999968E-4</v>
      </c>
      <c r="Q325" s="29">
        <f t="shared" si="92"/>
        <v>7.4127812499999932E-3</v>
      </c>
      <c r="R325" s="30">
        <v>4.2500000000000003E-3</v>
      </c>
      <c r="S325" s="30">
        <f t="shared" si="94"/>
        <v>4.5600000000000007E-3</v>
      </c>
      <c r="T325" s="30"/>
      <c r="U325" s="30">
        <f t="shared" si="101"/>
        <v>5.5137500000000065E-4</v>
      </c>
      <c r="V325" s="30">
        <f t="shared" si="102"/>
        <v>1.2698166250000016E-2</v>
      </c>
      <c r="W325" s="30">
        <v>4.0509999999999999E-3</v>
      </c>
      <c r="X325" s="31">
        <f t="shared" si="95"/>
        <v>4.3610000000000003E-3</v>
      </c>
      <c r="Y325" s="31"/>
      <c r="Z325" s="31">
        <f t="shared" si="103"/>
        <v>3.8676500000000072E-4</v>
      </c>
      <c r="AA325" s="31">
        <f t="shared" si="104"/>
        <v>8.9071979500000165E-3</v>
      </c>
      <c r="AB325" s="25">
        <v>-4.4000000000000002E-4</v>
      </c>
      <c r="AC325" s="25">
        <f t="shared" si="96"/>
        <v>-3.1E-4</v>
      </c>
    </row>
    <row r="326" spans="1:29" s="15" customFormat="1">
      <c r="A326" s="18">
        <v>574</v>
      </c>
      <c r="B326" s="25">
        <v>-1.7000000000000001E-4</v>
      </c>
      <c r="C326" s="26">
        <v>8.3099999999999997E-3</v>
      </c>
      <c r="D326" s="26">
        <f t="shared" si="89"/>
        <v>8.6499999999999997E-3</v>
      </c>
      <c r="E326" s="26"/>
      <c r="F326" s="26">
        <f t="shared" si="97"/>
        <v>3.9435499999999901E-4</v>
      </c>
      <c r="G326" s="26">
        <f t="shared" si="91"/>
        <v>9.0819956499999781E-3</v>
      </c>
      <c r="H326" s="28">
        <v>5.8500000000000002E-3</v>
      </c>
      <c r="I326" s="28">
        <f t="shared" si="93"/>
        <v>6.1349999999999998E-3</v>
      </c>
      <c r="J326" s="28"/>
      <c r="K326" s="28">
        <f t="shared" si="98"/>
        <v>1.7397499999999982E-4</v>
      </c>
      <c r="L326" s="28">
        <f t="shared" si="99"/>
        <v>4.0066442499999966E-3</v>
      </c>
      <c r="M326" s="29">
        <v>3.6900000000000001E-3</v>
      </c>
      <c r="N326" s="29">
        <f t="shared" si="90"/>
        <v>4.045E-3</v>
      </c>
      <c r="O326" s="29"/>
      <c r="P326" s="29">
        <f t="shared" si="100"/>
        <v>4.4687499999999979E-4</v>
      </c>
      <c r="Q326" s="29">
        <f t="shared" si="92"/>
        <v>1.0291531249999996E-2</v>
      </c>
      <c r="R326" s="30">
        <v>4.0600000000000002E-3</v>
      </c>
      <c r="S326" s="30">
        <f t="shared" si="94"/>
        <v>4.3449999999999999E-3</v>
      </c>
      <c r="T326" s="30"/>
      <c r="U326" s="30">
        <f t="shared" si="101"/>
        <v>3.3637499999999987E-4</v>
      </c>
      <c r="V326" s="30">
        <f t="shared" si="102"/>
        <v>7.7467162499999971E-3</v>
      </c>
      <c r="W326" s="30">
        <v>4.261E-3</v>
      </c>
      <c r="X326" s="31">
        <f t="shared" si="95"/>
        <v>4.5459999999999997E-3</v>
      </c>
      <c r="Y326" s="31"/>
      <c r="Z326" s="31">
        <f t="shared" si="103"/>
        <v>5.7176500000000012E-4</v>
      </c>
      <c r="AA326" s="31">
        <f t="shared" si="104"/>
        <v>1.3167747950000003E-2</v>
      </c>
      <c r="AB326" s="25">
        <v>-4.0000000000000002E-4</v>
      </c>
      <c r="AC326" s="25">
        <f t="shared" si="96"/>
        <v>-2.8499999999999999E-4</v>
      </c>
    </row>
    <row r="327" spans="1:29" s="15" customFormat="1">
      <c r="A327" s="18">
        <v>575</v>
      </c>
      <c r="B327" s="25">
        <v>-1.4999999999999999E-4</v>
      </c>
      <c r="C327" s="26">
        <v>8.43E-3</v>
      </c>
      <c r="D327" s="26">
        <f t="shared" si="89"/>
        <v>8.6650000000000008E-3</v>
      </c>
      <c r="E327" s="26"/>
      <c r="F327" s="26">
        <f t="shared" si="97"/>
        <v>4.0935500000000014E-4</v>
      </c>
      <c r="G327" s="26">
        <f t="shared" si="91"/>
        <v>9.427445650000003E-3</v>
      </c>
      <c r="H327" s="28">
        <v>6.0899999999999999E-3</v>
      </c>
      <c r="I327" s="28">
        <f t="shared" si="93"/>
        <v>6.3800000000000003E-3</v>
      </c>
      <c r="J327" s="28"/>
      <c r="K327" s="28">
        <f t="shared" si="98"/>
        <v>4.1897500000000025E-4</v>
      </c>
      <c r="L327" s="28">
        <f t="shared" si="99"/>
        <v>9.6489942500000061E-3</v>
      </c>
      <c r="M327" s="29">
        <v>3.64E-3</v>
      </c>
      <c r="N327" s="29">
        <f t="shared" si="90"/>
        <v>3.9500000000000004E-3</v>
      </c>
      <c r="O327" s="29"/>
      <c r="P327" s="29">
        <f t="shared" si="100"/>
        <v>3.5187500000000019E-4</v>
      </c>
      <c r="Q327" s="29">
        <f t="shared" si="92"/>
        <v>8.1036812500000048E-3</v>
      </c>
      <c r="R327" s="30">
        <v>4.2599999999999999E-3</v>
      </c>
      <c r="S327" s="30">
        <f t="shared" si="94"/>
        <v>4.5500000000000002E-3</v>
      </c>
      <c r="T327" s="30"/>
      <c r="U327" s="30">
        <f t="shared" si="101"/>
        <v>5.4137500000000019E-4</v>
      </c>
      <c r="V327" s="30">
        <f t="shared" si="102"/>
        <v>1.2467866250000004E-2</v>
      </c>
      <c r="W327" s="30">
        <v>4.1110000000000001E-3</v>
      </c>
      <c r="X327" s="31">
        <f t="shared" si="95"/>
        <v>4.4010000000000004E-3</v>
      </c>
      <c r="Y327" s="31"/>
      <c r="Z327" s="31">
        <f t="shared" si="103"/>
        <v>4.2676500000000082E-4</v>
      </c>
      <c r="AA327" s="31">
        <f t="shared" si="104"/>
        <v>9.8283979500000188E-3</v>
      </c>
      <c r="AB327" s="25">
        <v>-4.2999999999999999E-4</v>
      </c>
      <c r="AC327" s="25">
        <f t="shared" si="96"/>
        <v>-2.9E-4</v>
      </c>
    </row>
    <row r="328" spans="1:29" s="15" customFormat="1">
      <c r="A328" s="18">
        <v>576</v>
      </c>
      <c r="B328" s="25">
        <v>-3.2000000000000003E-4</v>
      </c>
      <c r="C328" s="26">
        <v>8.319E-3</v>
      </c>
      <c r="D328" s="26">
        <f t="shared" si="89"/>
        <v>8.6440000000000006E-3</v>
      </c>
      <c r="E328" s="26"/>
      <c r="F328" s="26">
        <f t="shared" si="97"/>
        <v>3.8835499999999995E-4</v>
      </c>
      <c r="G328" s="26">
        <f t="shared" si="91"/>
        <v>8.9438156499999991E-3</v>
      </c>
      <c r="H328" s="28">
        <v>5.8999999999999999E-3</v>
      </c>
      <c r="I328" s="28">
        <f t="shared" si="93"/>
        <v>6.1999999999999998E-3</v>
      </c>
      <c r="J328" s="28"/>
      <c r="K328" s="28">
        <f t="shared" si="98"/>
        <v>2.3897499999999978E-4</v>
      </c>
      <c r="L328" s="28">
        <f t="shared" si="99"/>
        <v>5.5035942499999952E-3</v>
      </c>
      <c r="M328" s="29">
        <v>3.64E-3</v>
      </c>
      <c r="N328" s="29">
        <f t="shared" si="90"/>
        <v>3.8700000000000002E-3</v>
      </c>
      <c r="O328" s="29"/>
      <c r="P328" s="29">
        <f t="shared" si="100"/>
        <v>2.7187499999999998E-4</v>
      </c>
      <c r="Q328" s="29">
        <f t="shared" si="92"/>
        <v>6.2612812499999995E-3</v>
      </c>
      <c r="R328" s="30">
        <v>4.1799999999999997E-3</v>
      </c>
      <c r="S328" s="30">
        <f t="shared" si="94"/>
        <v>4.4799999999999996E-3</v>
      </c>
      <c r="T328" s="30"/>
      <c r="U328" s="30">
        <f t="shared" si="101"/>
        <v>4.7137499999999957E-4</v>
      </c>
      <c r="V328" s="30">
        <f t="shared" si="102"/>
        <v>1.0855766249999991E-2</v>
      </c>
      <c r="W328" s="30">
        <v>4.2810000000000001E-3</v>
      </c>
      <c r="X328" s="31">
        <f t="shared" si="95"/>
        <v>4.581E-3</v>
      </c>
      <c r="Y328" s="31"/>
      <c r="Z328" s="31">
        <f t="shared" si="103"/>
        <v>6.0676500000000043E-4</v>
      </c>
      <c r="AA328" s="31">
        <f t="shared" si="104"/>
        <v>1.3973797950000011E-2</v>
      </c>
      <c r="AB328" s="25">
        <v>-2.7999999999999998E-4</v>
      </c>
      <c r="AC328" s="25">
        <f t="shared" si="96"/>
        <v>-3.0000000000000003E-4</v>
      </c>
    </row>
    <row r="329" spans="1:29" s="15" customFormat="1">
      <c r="A329" s="18">
        <v>577</v>
      </c>
      <c r="B329" s="25">
        <v>-1.2E-4</v>
      </c>
      <c r="C329" s="26">
        <v>8.2500000000000004E-3</v>
      </c>
      <c r="D329" s="26">
        <f t="shared" si="89"/>
        <v>8.6049999999999998E-3</v>
      </c>
      <c r="E329" s="26"/>
      <c r="F329" s="26">
        <f t="shared" si="97"/>
        <v>3.4935499999999911E-4</v>
      </c>
      <c r="G329" s="26">
        <f t="shared" si="91"/>
        <v>8.0456456499999798E-3</v>
      </c>
      <c r="H329" s="28">
        <v>6.1500000000000001E-3</v>
      </c>
      <c r="I329" s="28">
        <f t="shared" si="93"/>
        <v>6.3750000000000005E-3</v>
      </c>
      <c r="J329" s="28"/>
      <c r="K329" s="28">
        <f t="shared" si="98"/>
        <v>4.1397500000000045E-4</v>
      </c>
      <c r="L329" s="28">
        <f t="shared" si="99"/>
        <v>9.5338442500000117E-3</v>
      </c>
      <c r="M329" s="29">
        <v>3.6600000000000001E-3</v>
      </c>
      <c r="N329" s="29">
        <f t="shared" si="90"/>
        <v>3.9550000000000002E-3</v>
      </c>
      <c r="O329" s="29"/>
      <c r="P329" s="29">
        <f t="shared" si="100"/>
        <v>3.5687499999999999E-4</v>
      </c>
      <c r="Q329" s="29">
        <f t="shared" si="92"/>
        <v>8.218831250000001E-3</v>
      </c>
      <c r="R329" s="30">
        <v>4.4000000000000003E-3</v>
      </c>
      <c r="S329" s="30">
        <f t="shared" si="94"/>
        <v>4.6250000000000006E-3</v>
      </c>
      <c r="T329" s="30"/>
      <c r="U329" s="30">
        <f t="shared" si="101"/>
        <v>6.163750000000006E-4</v>
      </c>
      <c r="V329" s="30">
        <f t="shared" si="102"/>
        <v>1.4195116250000014E-2</v>
      </c>
      <c r="W329" s="30">
        <v>4.0609999999999995E-3</v>
      </c>
      <c r="X329" s="31">
        <f t="shared" si="95"/>
        <v>4.2859999999999999E-3</v>
      </c>
      <c r="Y329" s="31"/>
      <c r="Z329" s="31">
        <f t="shared" si="103"/>
        <v>3.1176500000000031E-4</v>
      </c>
      <c r="AA329" s="31">
        <f t="shared" si="104"/>
        <v>7.1799479500000074E-3</v>
      </c>
      <c r="AB329" s="25">
        <v>-3.3E-4</v>
      </c>
      <c r="AC329" s="25">
        <f t="shared" si="96"/>
        <v>-2.2499999999999999E-4</v>
      </c>
    </row>
    <row r="330" spans="1:29" s="15" customFormat="1">
      <c r="A330" s="18">
        <v>578</v>
      </c>
      <c r="B330" s="25">
        <v>-2.7999999999999998E-4</v>
      </c>
      <c r="C330" s="26">
        <v>8.2100000000000003E-3</v>
      </c>
      <c r="D330" s="26">
        <f t="shared" si="89"/>
        <v>8.6099999999999996E-3</v>
      </c>
      <c r="E330" s="26"/>
      <c r="F330" s="26">
        <f t="shared" si="97"/>
        <v>3.5435499999999891E-4</v>
      </c>
      <c r="G330" s="26">
        <f t="shared" si="91"/>
        <v>8.1607956499999759E-3</v>
      </c>
      <c r="H330" s="28">
        <v>5.7299999999999999E-3</v>
      </c>
      <c r="I330" s="28">
        <f t="shared" si="93"/>
        <v>5.9849999999999999E-3</v>
      </c>
      <c r="J330" s="28"/>
      <c r="K330" s="28">
        <f t="shared" si="98"/>
        <v>2.3974999999999864E-5</v>
      </c>
      <c r="L330" s="28">
        <f t="shared" si="99"/>
        <v>5.521442499999969E-4</v>
      </c>
      <c r="M330" s="29">
        <v>3.6600000000000001E-3</v>
      </c>
      <c r="N330" s="29">
        <f t="shared" si="90"/>
        <v>3.98E-3</v>
      </c>
      <c r="O330" s="29"/>
      <c r="P330" s="29">
        <f t="shared" si="100"/>
        <v>3.8187499999999984E-4</v>
      </c>
      <c r="Q330" s="29">
        <f t="shared" si="92"/>
        <v>8.7945812499999974E-3</v>
      </c>
      <c r="R330" s="30">
        <v>4.0200000000000001E-3</v>
      </c>
      <c r="S330" s="30">
        <f t="shared" si="94"/>
        <v>4.2750000000000002E-3</v>
      </c>
      <c r="T330" s="30"/>
      <c r="U330" s="30">
        <f t="shared" si="101"/>
        <v>2.6637500000000012E-4</v>
      </c>
      <c r="V330" s="30">
        <f t="shared" si="102"/>
        <v>6.1346162500000032E-3</v>
      </c>
      <c r="W330" s="30">
        <v>4.2509999999999996E-3</v>
      </c>
      <c r="X330" s="31">
        <f t="shared" si="95"/>
        <v>4.5059999999999996E-3</v>
      </c>
      <c r="Y330" s="31"/>
      <c r="Z330" s="31">
        <f t="shared" si="103"/>
        <v>5.3176500000000002E-4</v>
      </c>
      <c r="AA330" s="31">
        <f t="shared" si="104"/>
        <v>1.2246547950000001E-2</v>
      </c>
      <c r="AB330" s="25">
        <v>-2.3000000000000001E-4</v>
      </c>
      <c r="AC330" s="25">
        <f t="shared" si="96"/>
        <v>-2.5500000000000002E-4</v>
      </c>
    </row>
    <row r="331" spans="1:29" s="15" customFormat="1">
      <c r="A331" s="18">
        <v>579</v>
      </c>
      <c r="B331" s="25">
        <v>-1.9000000000000001E-4</v>
      </c>
      <c r="C331" s="26">
        <v>8.2699999999999996E-3</v>
      </c>
      <c r="D331" s="26">
        <f t="shared" si="89"/>
        <v>8.6299999999999988E-3</v>
      </c>
      <c r="E331" s="26"/>
      <c r="F331" s="26">
        <f t="shared" si="97"/>
        <v>3.7435499999999809E-4</v>
      </c>
      <c r="G331" s="26">
        <f t="shared" si="91"/>
        <v>8.6213956499999571E-3</v>
      </c>
      <c r="H331" s="28">
        <v>5.9800000000000001E-3</v>
      </c>
      <c r="I331" s="28">
        <f t="shared" si="93"/>
        <v>6.3200000000000001E-3</v>
      </c>
      <c r="J331" s="28"/>
      <c r="K331" s="28">
        <f t="shared" si="98"/>
        <v>3.5897500000000009E-4</v>
      </c>
      <c r="L331" s="28">
        <f t="shared" si="99"/>
        <v>8.2671942500000019E-3</v>
      </c>
      <c r="M331" s="29">
        <v>3.5599999999999998E-3</v>
      </c>
      <c r="N331" s="29">
        <f t="shared" si="90"/>
        <v>3.8999999999999998E-3</v>
      </c>
      <c r="O331" s="29"/>
      <c r="P331" s="29">
        <f t="shared" si="100"/>
        <v>3.0187499999999963E-4</v>
      </c>
      <c r="Q331" s="29">
        <f t="shared" si="92"/>
        <v>6.952181249999992E-3</v>
      </c>
      <c r="R331" s="30">
        <v>4.2300000000000003E-3</v>
      </c>
      <c r="S331" s="30">
        <f t="shared" si="94"/>
        <v>4.5700000000000003E-3</v>
      </c>
      <c r="T331" s="30"/>
      <c r="U331" s="30">
        <f t="shared" si="101"/>
        <v>5.6137500000000024E-4</v>
      </c>
      <c r="V331" s="30">
        <f t="shared" si="102"/>
        <v>1.2928466250000006E-2</v>
      </c>
      <c r="W331" s="30">
        <v>3.9709999999999997E-3</v>
      </c>
      <c r="X331" s="31">
        <f t="shared" si="95"/>
        <v>4.3109999999999997E-3</v>
      </c>
      <c r="Y331" s="31"/>
      <c r="Z331" s="31">
        <f t="shared" si="103"/>
        <v>3.3676500000000015E-4</v>
      </c>
      <c r="AA331" s="31">
        <f t="shared" si="104"/>
        <v>7.7556979500000038E-3</v>
      </c>
      <c r="AB331" s="25">
        <v>-4.8999999999999998E-4</v>
      </c>
      <c r="AC331" s="25">
        <f t="shared" si="96"/>
        <v>-3.4000000000000002E-4</v>
      </c>
    </row>
    <row r="332" spans="1:29" s="15" customFormat="1">
      <c r="A332" s="18">
        <v>580</v>
      </c>
      <c r="B332" s="25">
        <v>-2.5999999999999998E-4</v>
      </c>
      <c r="C332" s="26">
        <v>8.1700000000000002E-3</v>
      </c>
      <c r="D332" s="26">
        <f t="shared" si="89"/>
        <v>8.4849999999999995E-3</v>
      </c>
      <c r="E332" s="26"/>
      <c r="F332" s="26">
        <f t="shared" si="97"/>
        <v>2.293549999999988E-4</v>
      </c>
      <c r="G332" s="26">
        <f t="shared" si="91"/>
        <v>5.2820456499999722E-3</v>
      </c>
      <c r="H332" s="28">
        <v>5.96E-3</v>
      </c>
      <c r="I332" s="28">
        <f t="shared" si="93"/>
        <v>6.3E-3</v>
      </c>
      <c r="J332" s="28"/>
      <c r="K332" s="28">
        <f t="shared" si="98"/>
        <v>3.3897500000000004E-4</v>
      </c>
      <c r="L332" s="28">
        <f t="shared" si="99"/>
        <v>7.8065942500000016E-3</v>
      </c>
      <c r="M332" s="29">
        <v>3.62E-3</v>
      </c>
      <c r="N332" s="29">
        <f t="shared" si="90"/>
        <v>3.8549999999999999E-3</v>
      </c>
      <c r="O332" s="29"/>
      <c r="P332" s="29">
        <f t="shared" si="100"/>
        <v>2.5687499999999973E-4</v>
      </c>
      <c r="Q332" s="29">
        <f t="shared" si="92"/>
        <v>5.9158312499999937E-3</v>
      </c>
      <c r="R332" s="30">
        <v>4.0800000000000003E-3</v>
      </c>
      <c r="S332" s="30">
        <f t="shared" si="94"/>
        <v>4.4200000000000003E-3</v>
      </c>
      <c r="T332" s="30"/>
      <c r="U332" s="30">
        <f t="shared" si="101"/>
        <v>4.1137500000000028E-4</v>
      </c>
      <c r="V332" s="30">
        <f t="shared" si="102"/>
        <v>9.4739662500000071E-3</v>
      </c>
      <c r="W332" s="30">
        <v>4.1310000000000001E-3</v>
      </c>
      <c r="X332" s="31">
        <f t="shared" si="95"/>
        <v>4.4710000000000001E-3</v>
      </c>
      <c r="Y332" s="31"/>
      <c r="Z332" s="31">
        <f t="shared" si="103"/>
        <v>4.9676500000000057E-4</v>
      </c>
      <c r="AA332" s="31">
        <f t="shared" si="104"/>
        <v>1.1440497950000014E-2</v>
      </c>
      <c r="AB332" s="25">
        <v>-4.2000000000000002E-4</v>
      </c>
      <c r="AC332" s="25">
        <f t="shared" si="96"/>
        <v>-3.4000000000000002E-4</v>
      </c>
    </row>
    <row r="333" spans="1:29" s="15" customFormat="1">
      <c r="A333" s="18">
        <v>581</v>
      </c>
      <c r="B333" s="25">
        <v>-5.0000000000000002E-5</v>
      </c>
      <c r="C333" s="26">
        <v>8.1799999999999998E-3</v>
      </c>
      <c r="D333" s="26">
        <f t="shared" si="89"/>
        <v>8.5550000000000001E-3</v>
      </c>
      <c r="E333" s="26"/>
      <c r="F333" s="26">
        <f t="shared" si="97"/>
        <v>2.9935499999999941E-4</v>
      </c>
      <c r="G333" s="26">
        <f t="shared" si="91"/>
        <v>6.894145649999987E-3</v>
      </c>
      <c r="H333" s="28">
        <v>6.0000000000000001E-3</v>
      </c>
      <c r="I333" s="28">
        <f t="shared" si="93"/>
        <v>6.2849999999999998E-3</v>
      </c>
      <c r="J333" s="28"/>
      <c r="K333" s="28">
        <f t="shared" si="98"/>
        <v>3.2397499999999978E-4</v>
      </c>
      <c r="L333" s="28">
        <f t="shared" si="99"/>
        <v>7.4611442499999958E-3</v>
      </c>
      <c r="M333" s="29">
        <v>3.64E-3</v>
      </c>
      <c r="N333" s="29">
        <f t="shared" si="90"/>
        <v>3.9649999999999998E-3</v>
      </c>
      <c r="O333" s="29"/>
      <c r="P333" s="29">
        <f t="shared" si="100"/>
        <v>3.6687499999999958E-4</v>
      </c>
      <c r="Q333" s="29">
        <f t="shared" si="92"/>
        <v>8.4491312499999915E-3</v>
      </c>
      <c r="R333" s="30">
        <v>4.2500000000000003E-3</v>
      </c>
      <c r="S333" s="30">
        <f t="shared" si="94"/>
        <v>4.535E-3</v>
      </c>
      <c r="T333" s="30"/>
      <c r="U333" s="30">
        <f t="shared" si="101"/>
        <v>5.2637499999999993E-4</v>
      </c>
      <c r="V333" s="30">
        <f t="shared" si="102"/>
        <v>1.2122416249999999E-2</v>
      </c>
      <c r="W333" s="30">
        <v>3.9309999999999996E-3</v>
      </c>
      <c r="X333" s="31">
        <f t="shared" si="95"/>
        <v>4.2159999999999993E-3</v>
      </c>
      <c r="Y333" s="31"/>
      <c r="Z333" s="31">
        <f t="shared" si="103"/>
        <v>2.4176499999999969E-4</v>
      </c>
      <c r="AA333" s="31">
        <f t="shared" si="104"/>
        <v>5.5678479499999935E-3</v>
      </c>
      <c r="AB333" s="25">
        <v>-5.1999999999999995E-4</v>
      </c>
      <c r="AC333" s="25">
        <f t="shared" si="96"/>
        <v>-2.8499999999999999E-4</v>
      </c>
    </row>
    <row r="334" spans="1:29" s="15" customFormat="1">
      <c r="A334" s="18">
        <v>582</v>
      </c>
      <c r="B334" s="25">
        <v>-2.2000000000000001E-4</v>
      </c>
      <c r="C334" s="26">
        <v>8.1200000000000005E-3</v>
      </c>
      <c r="D334" s="26">
        <f t="shared" ref="D334:D351" si="105">C334-AC351</f>
        <v>8.4450000000000011E-3</v>
      </c>
      <c r="E334" s="26"/>
      <c r="F334" s="26">
        <f t="shared" si="97"/>
        <v>1.8935500000000043E-4</v>
      </c>
      <c r="G334" s="26">
        <f t="shared" si="91"/>
        <v>4.3608456500000099E-3</v>
      </c>
      <c r="H334" s="28">
        <v>5.8100000000000001E-3</v>
      </c>
      <c r="I334" s="28">
        <f t="shared" si="93"/>
        <v>6.0650000000000001E-3</v>
      </c>
      <c r="J334" s="28"/>
      <c r="K334" s="28">
        <f t="shared" si="98"/>
        <v>1.0397500000000007E-4</v>
      </c>
      <c r="L334" s="28">
        <f t="shared" si="99"/>
        <v>2.3945442500000018E-3</v>
      </c>
      <c r="M334" s="29">
        <v>3.5699999999999998E-3</v>
      </c>
      <c r="N334" s="29">
        <f t="shared" ref="N334:N397" si="106">M334-AC346</f>
        <v>3.9249999999999997E-3</v>
      </c>
      <c r="O334" s="29"/>
      <c r="P334" s="29">
        <f t="shared" si="100"/>
        <v>3.2687499999999948E-4</v>
      </c>
      <c r="Q334" s="29">
        <f t="shared" si="92"/>
        <v>7.5279312499999885E-3</v>
      </c>
      <c r="R334" s="30">
        <v>4.0299999999999997E-3</v>
      </c>
      <c r="S334" s="30">
        <f t="shared" si="94"/>
        <v>4.2849999999999997E-3</v>
      </c>
      <c r="T334" s="30"/>
      <c r="U334" s="30">
        <f t="shared" si="101"/>
        <v>2.7637499999999971E-4</v>
      </c>
      <c r="V334" s="30">
        <f t="shared" si="102"/>
        <v>6.3649162499999938E-3</v>
      </c>
      <c r="W334" s="30">
        <v>4.1310000000000001E-3</v>
      </c>
      <c r="X334" s="31">
        <f t="shared" si="95"/>
        <v>4.3860000000000001E-3</v>
      </c>
      <c r="Y334" s="31"/>
      <c r="Z334" s="31">
        <f t="shared" si="103"/>
        <v>4.1176500000000057E-4</v>
      </c>
      <c r="AA334" s="31">
        <f t="shared" si="104"/>
        <v>9.4829479500000129E-3</v>
      </c>
      <c r="AB334" s="25">
        <v>-2.9E-4</v>
      </c>
      <c r="AC334" s="25">
        <f t="shared" si="96"/>
        <v>-2.5500000000000002E-4</v>
      </c>
    </row>
    <row r="335" spans="1:29" s="15" customFormat="1">
      <c r="A335" s="18">
        <v>583</v>
      </c>
      <c r="B335" s="25">
        <v>-8.0000000000000007E-5</v>
      </c>
      <c r="C335" s="25">
        <v>8.1099999999999992E-3</v>
      </c>
      <c r="D335" s="26">
        <f t="shared" si="105"/>
        <v>8.43E-3</v>
      </c>
      <c r="E335" s="25"/>
      <c r="F335" s="26">
        <f t="shared" si="97"/>
        <v>1.743549999999993E-4</v>
      </c>
      <c r="G335" s="26">
        <f t="shared" si="91"/>
        <v>4.0153956499999841E-3</v>
      </c>
      <c r="H335" s="28">
        <v>5.8500000000000002E-3</v>
      </c>
      <c r="I335" s="28">
        <f t="shared" si="93"/>
        <v>6.0750000000000005E-3</v>
      </c>
      <c r="J335" s="28"/>
      <c r="K335" s="28">
        <f t="shared" si="98"/>
        <v>1.1397500000000053E-4</v>
      </c>
      <c r="L335" s="28">
        <f t="shared" si="99"/>
        <v>2.6248442500000123E-3</v>
      </c>
      <c r="M335" s="29">
        <v>3.5799999999999998E-3</v>
      </c>
      <c r="N335" s="29">
        <f t="shared" si="106"/>
        <v>3.98E-3</v>
      </c>
      <c r="O335" s="29"/>
      <c r="P335" s="29">
        <f t="shared" si="100"/>
        <v>3.8187499999999984E-4</v>
      </c>
      <c r="Q335" s="29">
        <f t="shared" si="92"/>
        <v>8.7945812499999974E-3</v>
      </c>
      <c r="R335" s="30">
        <v>4.2199999999999998E-3</v>
      </c>
      <c r="S335" s="30">
        <f t="shared" si="94"/>
        <v>4.4450000000000002E-3</v>
      </c>
      <c r="T335" s="30"/>
      <c r="U335" s="30">
        <f t="shared" si="101"/>
        <v>4.3637500000000013E-4</v>
      </c>
      <c r="V335" s="30">
        <f t="shared" si="102"/>
        <v>1.0049716250000004E-2</v>
      </c>
      <c r="W335" s="30">
        <v>3.8810000000000003E-3</v>
      </c>
      <c r="X335" s="31">
        <f t="shared" si="95"/>
        <v>4.1060000000000003E-3</v>
      </c>
      <c r="Y335" s="31"/>
      <c r="Z335" s="31">
        <f t="shared" si="103"/>
        <v>1.317650000000007E-4</v>
      </c>
      <c r="AA335" s="31">
        <f t="shared" si="104"/>
        <v>3.0345479500000164E-3</v>
      </c>
      <c r="AB335" s="25">
        <v>-3.6999999999999999E-4</v>
      </c>
      <c r="AC335" s="25">
        <f t="shared" si="96"/>
        <v>-2.2499999999999999E-4</v>
      </c>
    </row>
    <row r="336" spans="1:29" s="15" customFormat="1">
      <c r="A336" s="18">
        <v>584</v>
      </c>
      <c r="B336" s="25">
        <v>-3.2000000000000003E-4</v>
      </c>
      <c r="C336" s="25">
        <v>8.0999999999999996E-3</v>
      </c>
      <c r="D336" s="26">
        <f t="shared" si="105"/>
        <v>8.4949999999999991E-3</v>
      </c>
      <c r="E336" s="25"/>
      <c r="F336" s="26">
        <f t="shared" si="97"/>
        <v>2.3935499999999839E-4</v>
      </c>
      <c r="G336" s="26">
        <f t="shared" si="91"/>
        <v>5.5123456499999628E-3</v>
      </c>
      <c r="H336" s="28">
        <v>5.7800000000000004E-3</v>
      </c>
      <c r="I336" s="28">
        <f t="shared" si="93"/>
        <v>5.9850000000000007E-3</v>
      </c>
      <c r="J336" s="28"/>
      <c r="K336" s="28">
        <f t="shared" si="98"/>
        <v>2.3975000000000732E-5</v>
      </c>
      <c r="L336" s="28">
        <f t="shared" si="99"/>
        <v>5.5214425000001685E-4</v>
      </c>
      <c r="M336" s="29">
        <v>3.5100000000000001E-3</v>
      </c>
      <c r="N336" s="29">
        <f t="shared" si="106"/>
        <v>3.8700000000000002E-3</v>
      </c>
      <c r="O336" s="29"/>
      <c r="P336" s="29">
        <f t="shared" si="100"/>
        <v>2.7187499999999998E-4</v>
      </c>
      <c r="Q336" s="29">
        <f t="shared" si="92"/>
        <v>6.2612812499999995E-3</v>
      </c>
      <c r="R336" s="30">
        <v>3.9399999999999999E-3</v>
      </c>
      <c r="S336" s="30">
        <f t="shared" si="94"/>
        <v>4.1450000000000002E-3</v>
      </c>
      <c r="T336" s="30"/>
      <c r="U336" s="30">
        <f t="shared" si="101"/>
        <v>1.3637500000000021E-4</v>
      </c>
      <c r="V336" s="30">
        <f t="shared" si="102"/>
        <v>3.1407162500000051E-3</v>
      </c>
      <c r="W336" s="30">
        <v>4.091E-3</v>
      </c>
      <c r="X336" s="31">
        <f t="shared" si="95"/>
        <v>4.2960000000000003E-3</v>
      </c>
      <c r="Y336" s="31"/>
      <c r="Z336" s="31">
        <f t="shared" si="103"/>
        <v>3.2176500000000077E-4</v>
      </c>
      <c r="AA336" s="31">
        <f t="shared" si="104"/>
        <v>7.4102479500000179E-3</v>
      </c>
      <c r="AB336" s="25">
        <v>-9.0000000000000006E-5</v>
      </c>
      <c r="AC336" s="25">
        <f t="shared" si="96"/>
        <v>-2.0500000000000002E-4</v>
      </c>
    </row>
    <row r="337" spans="1:29" s="15" customFormat="1">
      <c r="A337" s="18">
        <v>585</v>
      </c>
      <c r="B337" s="25">
        <v>-1.2E-4</v>
      </c>
      <c r="C337" s="25">
        <v>8.09E-3</v>
      </c>
      <c r="D337" s="26">
        <f t="shared" si="105"/>
        <v>8.6099999999999996E-3</v>
      </c>
      <c r="E337" s="25"/>
      <c r="F337" s="26">
        <f t="shared" si="97"/>
        <v>3.5435499999999891E-4</v>
      </c>
      <c r="G337" s="26">
        <f t="shared" si="91"/>
        <v>8.1607956499999759E-3</v>
      </c>
      <c r="H337" s="28">
        <v>5.7800000000000004E-3</v>
      </c>
      <c r="I337" s="28">
        <f t="shared" si="93"/>
        <v>6.0700000000000007E-3</v>
      </c>
      <c r="J337" s="28"/>
      <c r="K337" s="28">
        <f t="shared" si="98"/>
        <v>1.0897500000000074E-4</v>
      </c>
      <c r="L337" s="28">
        <f t="shared" si="99"/>
        <v>2.509694250000017E-3</v>
      </c>
      <c r="M337" s="29">
        <v>3.48E-3</v>
      </c>
      <c r="N337" s="29">
        <f t="shared" si="106"/>
        <v>3.7950000000000002E-3</v>
      </c>
      <c r="O337" s="29"/>
      <c r="P337" s="29">
        <f t="shared" si="100"/>
        <v>1.96875E-4</v>
      </c>
      <c r="Q337" s="29">
        <f t="shared" si="92"/>
        <v>4.5340312499999999E-3</v>
      </c>
      <c r="R337" s="30">
        <v>4.1000000000000003E-3</v>
      </c>
      <c r="S337" s="30">
        <f t="shared" si="94"/>
        <v>4.3900000000000007E-3</v>
      </c>
      <c r="T337" s="30"/>
      <c r="U337" s="30">
        <f t="shared" si="101"/>
        <v>3.8137500000000064E-4</v>
      </c>
      <c r="V337" s="30">
        <f t="shared" si="102"/>
        <v>8.7830662500000146E-3</v>
      </c>
      <c r="W337" s="30">
        <v>3.9509999999999997E-3</v>
      </c>
      <c r="X337" s="31">
        <f t="shared" si="95"/>
        <v>4.241E-3</v>
      </c>
      <c r="Y337" s="31"/>
      <c r="Z337" s="31">
        <f t="shared" si="103"/>
        <v>2.667650000000004E-4</v>
      </c>
      <c r="AA337" s="31">
        <f t="shared" si="104"/>
        <v>6.1435979500000099E-3</v>
      </c>
      <c r="AB337" s="25">
        <v>-4.6000000000000001E-4</v>
      </c>
      <c r="AC337" s="25">
        <f t="shared" si="96"/>
        <v>-2.9E-4</v>
      </c>
    </row>
    <row r="338" spans="1:29" s="15" customFormat="1">
      <c r="A338" s="18">
        <v>586</v>
      </c>
      <c r="B338" s="25">
        <v>-3.3E-4</v>
      </c>
      <c r="C338" s="25">
        <v>8.0099999999999998E-3</v>
      </c>
      <c r="D338" s="26">
        <f t="shared" si="105"/>
        <v>8.4049999999999993E-3</v>
      </c>
      <c r="E338" s="25"/>
      <c r="F338" s="26">
        <f t="shared" si="97"/>
        <v>1.4935499999999859E-4</v>
      </c>
      <c r="G338" s="26">
        <f t="shared" si="91"/>
        <v>3.4396456499999678E-3</v>
      </c>
      <c r="H338" s="28">
        <v>5.8300000000000001E-3</v>
      </c>
      <c r="I338" s="28">
        <f t="shared" si="93"/>
        <v>6.1850000000000004E-3</v>
      </c>
      <c r="J338" s="28"/>
      <c r="K338" s="28">
        <f t="shared" si="98"/>
        <v>2.2397500000000039E-4</v>
      </c>
      <c r="L338" s="28">
        <f t="shared" si="99"/>
        <v>5.1581442500000093E-3</v>
      </c>
      <c r="M338" s="29">
        <v>3.49E-3</v>
      </c>
      <c r="N338" s="29">
        <f t="shared" si="106"/>
        <v>3.8649999999999999E-3</v>
      </c>
      <c r="O338" s="29"/>
      <c r="P338" s="29">
        <f t="shared" si="100"/>
        <v>2.6687499999999975E-4</v>
      </c>
      <c r="Q338" s="29">
        <f t="shared" si="92"/>
        <v>6.1461312499999947E-3</v>
      </c>
      <c r="R338" s="30">
        <v>3.8999999999999998E-3</v>
      </c>
      <c r="S338" s="30">
        <f t="shared" si="94"/>
        <v>4.2550000000000001E-3</v>
      </c>
      <c r="T338" s="30"/>
      <c r="U338" s="30">
        <f t="shared" si="101"/>
        <v>2.4637500000000007E-4</v>
      </c>
      <c r="V338" s="30">
        <f t="shared" si="102"/>
        <v>5.6740162500000021E-3</v>
      </c>
      <c r="W338" s="30">
        <v>3.9709999999999997E-3</v>
      </c>
      <c r="X338" s="31">
        <f t="shared" si="95"/>
        <v>4.326E-3</v>
      </c>
      <c r="Y338" s="31"/>
      <c r="Z338" s="31">
        <f t="shared" si="103"/>
        <v>3.5176500000000041E-4</v>
      </c>
      <c r="AA338" s="31">
        <f t="shared" si="104"/>
        <v>8.1011479500000105E-3</v>
      </c>
      <c r="AB338" s="25">
        <v>-3.8000000000000002E-4</v>
      </c>
      <c r="AC338" s="25">
        <f t="shared" si="96"/>
        <v>-3.5500000000000001E-4</v>
      </c>
    </row>
    <row r="339" spans="1:29" s="15" customFormat="1">
      <c r="A339" s="18">
        <v>587</v>
      </c>
      <c r="B339" s="25">
        <v>-1.6000000000000001E-4</v>
      </c>
      <c r="C339" s="25">
        <v>8.0000000000000002E-3</v>
      </c>
      <c r="D339" s="26">
        <f t="shared" si="105"/>
        <v>8.4449999999999994E-3</v>
      </c>
      <c r="E339" s="25"/>
      <c r="F339" s="26">
        <f t="shared" si="97"/>
        <v>1.8935499999999869E-4</v>
      </c>
      <c r="G339" s="26">
        <f t="shared" si="91"/>
        <v>4.36084564999997E-3</v>
      </c>
      <c r="H339" s="28">
        <v>5.8599999999999998E-3</v>
      </c>
      <c r="I339" s="28">
        <f t="shared" si="93"/>
        <v>6.1700000000000001E-3</v>
      </c>
      <c r="J339" s="28"/>
      <c r="K339" s="28">
        <f t="shared" si="98"/>
        <v>2.0897500000000013E-4</v>
      </c>
      <c r="L339" s="28">
        <f t="shared" si="99"/>
        <v>4.8126942500000035E-3</v>
      </c>
      <c r="M339" s="29">
        <v>3.4199999999999999E-3</v>
      </c>
      <c r="N339" s="29">
        <f t="shared" si="106"/>
        <v>3.7450000000000001E-3</v>
      </c>
      <c r="O339" s="29"/>
      <c r="P339" s="29">
        <f t="shared" si="100"/>
        <v>1.4687499999999987E-4</v>
      </c>
      <c r="Q339" s="29">
        <f t="shared" si="92"/>
        <v>3.3825312499999971E-3</v>
      </c>
      <c r="R339" s="30">
        <v>4.1000000000000003E-3</v>
      </c>
      <c r="S339" s="30">
        <f t="shared" si="94"/>
        <v>4.4100000000000007E-3</v>
      </c>
      <c r="T339" s="30"/>
      <c r="U339" s="30">
        <f t="shared" si="101"/>
        <v>4.0137500000000069E-4</v>
      </c>
      <c r="V339" s="30">
        <f t="shared" si="102"/>
        <v>9.2436662500000166E-3</v>
      </c>
      <c r="W339" s="30">
        <v>3.9709999999999997E-3</v>
      </c>
      <c r="X339" s="31">
        <f t="shared" si="95"/>
        <v>4.2810000000000001E-3</v>
      </c>
      <c r="Y339" s="31"/>
      <c r="Z339" s="31">
        <f t="shared" si="103"/>
        <v>3.0676500000000051E-4</v>
      </c>
      <c r="AA339" s="31">
        <f t="shared" si="104"/>
        <v>7.0647979500000121E-3</v>
      </c>
      <c r="AB339" s="25">
        <v>-4.6000000000000001E-4</v>
      </c>
      <c r="AC339" s="25">
        <f t="shared" si="96"/>
        <v>-3.1E-4</v>
      </c>
    </row>
    <row r="340" spans="1:29" s="15" customFormat="1">
      <c r="A340" s="18">
        <v>588</v>
      </c>
      <c r="B340" s="25">
        <v>-1.4999999999999999E-4</v>
      </c>
      <c r="C340" s="25">
        <v>7.9900000000000006E-3</v>
      </c>
      <c r="D340" s="26">
        <f t="shared" si="105"/>
        <v>8.405000000000001E-3</v>
      </c>
      <c r="E340" s="25"/>
      <c r="F340" s="26">
        <f t="shared" si="97"/>
        <v>1.4935500000000032E-4</v>
      </c>
      <c r="G340" s="26">
        <f t="shared" si="91"/>
        <v>3.4396456500000077E-3</v>
      </c>
      <c r="H340" s="28">
        <v>5.7600000000000004E-3</v>
      </c>
      <c r="I340" s="28">
        <f t="shared" si="93"/>
        <v>5.9900000000000005E-3</v>
      </c>
      <c r="J340" s="28"/>
      <c r="K340" s="28">
        <f t="shared" si="98"/>
        <v>2.8975000000000528E-5</v>
      </c>
      <c r="L340" s="28">
        <f t="shared" si="99"/>
        <v>6.6729425000001215E-4</v>
      </c>
      <c r="M340" s="29">
        <v>3.3E-3</v>
      </c>
      <c r="N340" s="29">
        <f t="shared" si="106"/>
        <v>3.62E-3</v>
      </c>
      <c r="O340" s="29"/>
      <c r="P340" s="29">
        <f t="shared" si="100"/>
        <v>2.1874999999999759E-5</v>
      </c>
      <c r="Q340" s="29">
        <f t="shared" si="92"/>
        <v>5.0378124999999447E-4</v>
      </c>
      <c r="R340" s="30">
        <v>3.8500000000000001E-3</v>
      </c>
      <c r="S340" s="30">
        <f t="shared" si="94"/>
        <v>4.0800000000000003E-3</v>
      </c>
      <c r="T340" s="30"/>
      <c r="U340" s="30">
        <f t="shared" si="101"/>
        <v>7.1375000000000258E-5</v>
      </c>
      <c r="V340" s="30">
        <f t="shared" si="102"/>
        <v>1.643766250000006E-3</v>
      </c>
      <c r="W340" s="30">
        <v>4.0009999999999993E-3</v>
      </c>
      <c r="X340" s="31">
        <f t="shared" si="95"/>
        <v>4.2309999999999995E-3</v>
      </c>
      <c r="Y340" s="31"/>
      <c r="Z340" s="31">
        <f t="shared" si="103"/>
        <v>2.5676499999999994E-4</v>
      </c>
      <c r="AA340" s="31">
        <f t="shared" si="104"/>
        <v>5.9132979499999993E-3</v>
      </c>
      <c r="AB340" s="25">
        <v>-3.1E-4</v>
      </c>
      <c r="AC340" s="25">
        <f t="shared" si="96"/>
        <v>-2.3000000000000001E-4</v>
      </c>
    </row>
    <row r="341" spans="1:29" s="15" customFormat="1">
      <c r="A341" s="18">
        <v>589</v>
      </c>
      <c r="B341" s="25">
        <v>-1.3999999999999999E-4</v>
      </c>
      <c r="C341" s="25">
        <v>7.9900000000000006E-3</v>
      </c>
      <c r="D341" s="26">
        <f t="shared" si="105"/>
        <v>8.3550000000000013E-3</v>
      </c>
      <c r="E341" s="25"/>
      <c r="F341" s="26">
        <f t="shared" si="97"/>
        <v>9.9355000000000623E-5</v>
      </c>
      <c r="G341" s="26">
        <f t="shared" si="91"/>
        <v>2.2881456500000144E-3</v>
      </c>
      <c r="H341" s="28">
        <v>5.8399999999999997E-3</v>
      </c>
      <c r="I341" s="28">
        <f t="shared" si="93"/>
        <v>6.1349999999999998E-3</v>
      </c>
      <c r="J341" s="28"/>
      <c r="K341" s="28">
        <f t="shared" si="98"/>
        <v>1.7397499999999982E-4</v>
      </c>
      <c r="L341" s="28">
        <f t="shared" si="99"/>
        <v>4.0066442499999966E-3</v>
      </c>
      <c r="M341" s="29">
        <v>3.4099999999999998E-3</v>
      </c>
      <c r="N341" s="29">
        <f t="shared" si="106"/>
        <v>3.8049999999999998E-3</v>
      </c>
      <c r="O341" s="29"/>
      <c r="P341" s="29">
        <f t="shared" si="100"/>
        <v>2.0687499999999959E-4</v>
      </c>
      <c r="Q341" s="29">
        <f t="shared" si="92"/>
        <v>4.7643312499999913E-3</v>
      </c>
      <c r="R341" s="30">
        <v>4.0600000000000002E-3</v>
      </c>
      <c r="S341" s="30">
        <f t="shared" si="94"/>
        <v>4.3550000000000004E-3</v>
      </c>
      <c r="T341" s="30"/>
      <c r="U341" s="30">
        <f t="shared" si="101"/>
        <v>3.4637500000000033E-4</v>
      </c>
      <c r="V341" s="30">
        <f t="shared" si="102"/>
        <v>7.9770162500000085E-3</v>
      </c>
      <c r="W341" s="30">
        <v>3.8510000000000003E-3</v>
      </c>
      <c r="X341" s="31">
        <f t="shared" si="95"/>
        <v>4.1460000000000004E-3</v>
      </c>
      <c r="Y341" s="31"/>
      <c r="Z341" s="31">
        <f t="shared" si="103"/>
        <v>1.7176500000000081E-4</v>
      </c>
      <c r="AA341" s="31">
        <f t="shared" si="104"/>
        <v>3.9557479500000187E-3</v>
      </c>
      <c r="AB341" s="25">
        <v>-4.4999999999999999E-4</v>
      </c>
      <c r="AC341" s="25">
        <f t="shared" si="96"/>
        <v>-2.9500000000000001E-4</v>
      </c>
    </row>
    <row r="342" spans="1:29" s="15" customFormat="1">
      <c r="A342" s="18">
        <v>590</v>
      </c>
      <c r="B342" s="25">
        <v>-2.9E-4</v>
      </c>
      <c r="C342" s="25">
        <v>7.9900000000000006E-3</v>
      </c>
      <c r="D342" s="26">
        <f t="shared" si="105"/>
        <v>8.3899999999999999E-3</v>
      </c>
      <c r="E342" s="25"/>
      <c r="F342" s="26">
        <f t="shared" si="97"/>
        <v>1.343549999999992E-4</v>
      </c>
      <c r="G342" s="26">
        <f t="shared" si="91"/>
        <v>3.0941956499999815E-3</v>
      </c>
      <c r="H342" s="28">
        <v>5.79E-3</v>
      </c>
      <c r="I342" s="28">
        <f t="shared" si="93"/>
        <v>6.11E-3</v>
      </c>
      <c r="J342" s="28"/>
      <c r="K342" s="28">
        <f t="shared" si="98"/>
        <v>1.4897499999999998E-4</v>
      </c>
      <c r="L342" s="28">
        <f t="shared" si="99"/>
        <v>3.4308942499999997E-3</v>
      </c>
      <c r="M342" s="29">
        <v>3.3500000000000001E-3</v>
      </c>
      <c r="N342" s="29">
        <f t="shared" si="106"/>
        <v>3.8700000000000002E-3</v>
      </c>
      <c r="O342" s="29"/>
      <c r="P342" s="29">
        <f t="shared" si="100"/>
        <v>2.7187499999999998E-4</v>
      </c>
      <c r="Q342" s="29">
        <f t="shared" si="92"/>
        <v>6.2612812499999995E-3</v>
      </c>
      <c r="R342" s="30">
        <v>3.9199999999999999E-3</v>
      </c>
      <c r="S342" s="30">
        <f t="shared" si="94"/>
        <v>4.2399999999999998E-3</v>
      </c>
      <c r="T342" s="30"/>
      <c r="U342" s="30">
        <f t="shared" si="101"/>
        <v>2.3137499999999981E-4</v>
      </c>
      <c r="V342" s="30">
        <f t="shared" si="102"/>
        <v>5.3285662499999963E-3</v>
      </c>
      <c r="W342" s="30">
        <v>3.9010000000000004E-3</v>
      </c>
      <c r="X342" s="31">
        <f t="shared" si="95"/>
        <v>4.2210000000000008E-3</v>
      </c>
      <c r="Y342" s="31"/>
      <c r="Z342" s="31">
        <f t="shared" si="103"/>
        <v>2.4676500000000122E-4</v>
      </c>
      <c r="AA342" s="31">
        <f t="shared" si="104"/>
        <v>5.6829979500000287E-3</v>
      </c>
      <c r="AB342" s="25">
        <v>-3.5E-4</v>
      </c>
      <c r="AC342" s="25">
        <f t="shared" si="96"/>
        <v>-3.1999999999999997E-4</v>
      </c>
    </row>
    <row r="343" spans="1:29" s="15" customFormat="1">
      <c r="A343" s="18">
        <v>591</v>
      </c>
      <c r="B343" s="25">
        <v>-1.8000000000000001E-4</v>
      </c>
      <c r="C343" s="25">
        <v>7.9900000000000006E-3</v>
      </c>
      <c r="D343" s="26">
        <f t="shared" si="105"/>
        <v>8.3550000000000013E-3</v>
      </c>
      <c r="E343" s="25"/>
      <c r="F343" s="26">
        <f t="shared" si="97"/>
        <v>9.9355000000000623E-5</v>
      </c>
      <c r="G343" s="26">
        <f t="shared" si="91"/>
        <v>2.2881456500000144E-3</v>
      </c>
      <c r="H343" s="28">
        <v>5.79E-3</v>
      </c>
      <c r="I343" s="28">
        <f t="shared" si="93"/>
        <v>6.13E-3</v>
      </c>
      <c r="J343" s="28"/>
      <c r="K343" s="28">
        <f t="shared" si="98"/>
        <v>1.6897500000000003E-4</v>
      </c>
      <c r="L343" s="28">
        <f t="shared" si="99"/>
        <v>3.8914942500000009E-3</v>
      </c>
      <c r="M343" s="29">
        <v>3.3500000000000001E-3</v>
      </c>
      <c r="N343" s="29">
        <f t="shared" si="106"/>
        <v>3.7450000000000001E-3</v>
      </c>
      <c r="O343" s="29"/>
      <c r="P343" s="29">
        <f t="shared" si="100"/>
        <v>1.4687499999999987E-4</v>
      </c>
      <c r="Q343" s="29">
        <f t="shared" si="92"/>
        <v>3.3825312499999971E-3</v>
      </c>
      <c r="R343" s="30">
        <v>3.9399999999999999E-3</v>
      </c>
      <c r="S343" s="30">
        <f t="shared" si="94"/>
        <v>4.28E-3</v>
      </c>
      <c r="T343" s="30"/>
      <c r="U343" s="30">
        <f t="shared" si="101"/>
        <v>2.7137499999999991E-4</v>
      </c>
      <c r="V343" s="30">
        <f t="shared" si="102"/>
        <v>6.2497662499999985E-3</v>
      </c>
      <c r="W343" s="30">
        <v>3.9410000000000001E-3</v>
      </c>
      <c r="X343" s="31">
        <f t="shared" si="95"/>
        <v>4.2810000000000001E-3</v>
      </c>
      <c r="Y343" s="31"/>
      <c r="Z343" s="31">
        <f t="shared" si="103"/>
        <v>3.0676500000000051E-4</v>
      </c>
      <c r="AA343" s="31">
        <f t="shared" si="104"/>
        <v>7.0647979500000121E-3</v>
      </c>
      <c r="AB343" s="25">
        <v>-5.0000000000000001E-4</v>
      </c>
      <c r="AC343" s="25">
        <f t="shared" si="96"/>
        <v>-3.4000000000000002E-4</v>
      </c>
    </row>
    <row r="344" spans="1:29" s="15" customFormat="1">
      <c r="A344" s="18">
        <v>592</v>
      </c>
      <c r="B344" s="25">
        <v>-5.0000000000000002E-5</v>
      </c>
      <c r="C344" s="25">
        <v>7.9900000000000006E-3</v>
      </c>
      <c r="D344" s="26">
        <f t="shared" si="105"/>
        <v>8.3700000000000007E-3</v>
      </c>
      <c r="E344" s="25"/>
      <c r="F344" s="26">
        <f t="shared" si="97"/>
        <v>1.1435500000000001E-4</v>
      </c>
      <c r="G344" s="26">
        <f t="shared" si="91"/>
        <v>2.6335956500000003E-3</v>
      </c>
      <c r="H344" s="28">
        <v>5.8199999999999997E-3</v>
      </c>
      <c r="I344" s="28">
        <f t="shared" si="93"/>
        <v>6.0549999999999996E-3</v>
      </c>
      <c r="J344" s="28"/>
      <c r="K344" s="28">
        <f t="shared" si="98"/>
        <v>9.3974999999999614E-5</v>
      </c>
      <c r="L344" s="28">
        <f t="shared" si="99"/>
        <v>2.1642442499999913E-3</v>
      </c>
      <c r="M344" s="29">
        <v>3.3999999999999998E-3</v>
      </c>
      <c r="N344" s="29">
        <f t="shared" si="106"/>
        <v>3.8449999999999999E-3</v>
      </c>
      <c r="O344" s="29"/>
      <c r="P344" s="29">
        <f t="shared" si="100"/>
        <v>2.468749999999997E-4</v>
      </c>
      <c r="Q344" s="29">
        <f t="shared" si="92"/>
        <v>5.6855312499999935E-3</v>
      </c>
      <c r="R344" s="30">
        <v>3.9399999999999999E-3</v>
      </c>
      <c r="S344" s="30">
        <f t="shared" si="94"/>
        <v>4.1749999999999999E-3</v>
      </c>
      <c r="T344" s="30"/>
      <c r="U344" s="30">
        <f t="shared" si="101"/>
        <v>1.6637499999999986E-4</v>
      </c>
      <c r="V344" s="30">
        <f t="shared" si="102"/>
        <v>3.8316162499999968E-3</v>
      </c>
      <c r="W344" s="30">
        <v>3.8610000000000003E-3</v>
      </c>
      <c r="X344" s="31">
        <f t="shared" si="95"/>
        <v>4.0960000000000007E-3</v>
      </c>
      <c r="Y344" s="31"/>
      <c r="Z344" s="31">
        <f t="shared" si="103"/>
        <v>1.2176500000000111E-4</v>
      </c>
      <c r="AA344" s="31">
        <f t="shared" si="104"/>
        <v>2.8042479500000259E-3</v>
      </c>
      <c r="AB344" s="25">
        <v>-4.2000000000000002E-4</v>
      </c>
      <c r="AC344" s="25">
        <f t="shared" si="96"/>
        <v>-2.3500000000000002E-4</v>
      </c>
    </row>
    <row r="345" spans="1:29" s="15" customFormat="1">
      <c r="A345" s="18">
        <v>593</v>
      </c>
      <c r="B345" s="25">
        <v>-2.5999999999999998E-4</v>
      </c>
      <c r="C345" s="25">
        <v>7.9799999999999992E-3</v>
      </c>
      <c r="D345" s="26">
        <f t="shared" si="105"/>
        <v>8.3599999999999994E-3</v>
      </c>
      <c r="E345" s="25"/>
      <c r="F345" s="26">
        <f t="shared" si="97"/>
        <v>1.0435499999999868E-4</v>
      </c>
      <c r="G345" s="26">
        <f t="shared" si="91"/>
        <v>2.4032956499999698E-3</v>
      </c>
      <c r="H345" s="28">
        <v>5.8300000000000001E-3</v>
      </c>
      <c r="I345" s="28">
        <f t="shared" si="93"/>
        <v>6.1549999999999999E-3</v>
      </c>
      <c r="J345" s="28"/>
      <c r="K345" s="28">
        <f t="shared" si="98"/>
        <v>1.9397499999999988E-4</v>
      </c>
      <c r="L345" s="28">
        <f t="shared" si="99"/>
        <v>4.4672442499999977E-3</v>
      </c>
      <c r="M345" s="29">
        <v>3.3300000000000001E-3</v>
      </c>
      <c r="N345" s="29">
        <f t="shared" si="106"/>
        <v>3.7450000000000001E-3</v>
      </c>
      <c r="O345" s="29"/>
      <c r="P345" s="29">
        <f t="shared" si="100"/>
        <v>1.4687499999999987E-4</v>
      </c>
      <c r="Q345" s="29">
        <f t="shared" si="92"/>
        <v>3.3825312499999971E-3</v>
      </c>
      <c r="R345" s="30">
        <v>3.9699999999999996E-3</v>
      </c>
      <c r="S345" s="30">
        <f t="shared" si="94"/>
        <v>4.2949999999999993E-3</v>
      </c>
      <c r="T345" s="30"/>
      <c r="U345" s="30">
        <f t="shared" si="101"/>
        <v>2.863749999999993E-4</v>
      </c>
      <c r="V345" s="30">
        <f t="shared" si="102"/>
        <v>6.5952162499999844E-3</v>
      </c>
      <c r="W345" s="30">
        <v>3.8210000000000002E-3</v>
      </c>
      <c r="X345" s="31">
        <f t="shared" si="95"/>
        <v>4.1460000000000004E-3</v>
      </c>
      <c r="Y345" s="31"/>
      <c r="Z345" s="31">
        <f t="shared" si="103"/>
        <v>1.7176500000000081E-4</v>
      </c>
      <c r="AA345" s="31">
        <f t="shared" si="104"/>
        <v>3.9557479500000187E-3</v>
      </c>
      <c r="AB345" s="25">
        <v>-3.8999999999999999E-4</v>
      </c>
      <c r="AC345" s="25">
        <f t="shared" si="96"/>
        <v>-3.2499999999999999E-4</v>
      </c>
    </row>
    <row r="346" spans="1:29" s="15" customFormat="1">
      <c r="A346" s="18">
        <v>594</v>
      </c>
      <c r="B346" s="25">
        <v>-2.5999999999999998E-4</v>
      </c>
      <c r="C346" s="25">
        <v>7.9799999999999992E-3</v>
      </c>
      <c r="D346" s="26">
        <f t="shared" si="105"/>
        <v>8.3599999999999994E-3</v>
      </c>
      <c r="E346" s="25"/>
      <c r="F346" s="26">
        <f t="shared" si="97"/>
        <v>1.0435499999999868E-4</v>
      </c>
      <c r="G346" s="26">
        <f t="shared" si="91"/>
        <v>2.4032956499999698E-3</v>
      </c>
      <c r="H346" s="28">
        <v>5.7299999999999999E-3</v>
      </c>
      <c r="I346" s="28">
        <f t="shared" si="93"/>
        <v>6.0850000000000001E-3</v>
      </c>
      <c r="J346" s="28"/>
      <c r="K346" s="28">
        <f t="shared" si="98"/>
        <v>1.2397500000000013E-4</v>
      </c>
      <c r="L346" s="28">
        <f t="shared" si="99"/>
        <v>2.8551442500000029E-3</v>
      </c>
      <c r="M346" s="29">
        <v>3.3800000000000002E-3</v>
      </c>
      <c r="N346" s="29">
        <f t="shared" si="106"/>
        <v>3.7450000000000001E-3</v>
      </c>
      <c r="O346" s="29"/>
      <c r="P346" s="29">
        <f t="shared" si="100"/>
        <v>1.4687499999999987E-4</v>
      </c>
      <c r="Q346" s="29">
        <f t="shared" si="92"/>
        <v>3.3825312499999971E-3</v>
      </c>
      <c r="R346" s="30">
        <v>3.82E-3</v>
      </c>
      <c r="S346" s="30">
        <f t="shared" si="94"/>
        <v>4.1749999999999999E-3</v>
      </c>
      <c r="T346" s="30"/>
      <c r="U346" s="30">
        <f t="shared" si="101"/>
        <v>1.6637499999999986E-4</v>
      </c>
      <c r="V346" s="30">
        <f t="shared" si="102"/>
        <v>3.8316162499999968E-3</v>
      </c>
      <c r="W346" s="30">
        <v>3.7810000000000001E-3</v>
      </c>
      <c r="X346" s="31">
        <f t="shared" si="95"/>
        <v>4.1359999999999999E-3</v>
      </c>
      <c r="Y346" s="31"/>
      <c r="Z346" s="31">
        <f t="shared" si="103"/>
        <v>1.6176500000000035E-4</v>
      </c>
      <c r="AA346" s="31">
        <f t="shared" si="104"/>
        <v>3.7254479500000081E-3</v>
      </c>
      <c r="AB346" s="25">
        <v>-4.4999999999999999E-4</v>
      </c>
      <c r="AC346" s="25">
        <f t="shared" si="96"/>
        <v>-3.5499999999999996E-4</v>
      </c>
    </row>
    <row r="347" spans="1:29" s="15" customFormat="1">
      <c r="A347" s="18">
        <v>595</v>
      </c>
      <c r="B347" s="25">
        <v>-3.4000000000000002E-4</v>
      </c>
      <c r="C347" s="25">
        <v>7.9799999999999992E-3</v>
      </c>
      <c r="D347" s="26">
        <f t="shared" si="105"/>
        <v>8.3749999999999988E-3</v>
      </c>
      <c r="E347" s="25"/>
      <c r="F347" s="26">
        <f t="shared" si="97"/>
        <v>1.1935499999999807E-4</v>
      </c>
      <c r="G347" s="26">
        <f t="shared" si="91"/>
        <v>2.7487456499999557E-3</v>
      </c>
      <c r="H347" s="28">
        <v>5.7499999999999999E-3</v>
      </c>
      <c r="I347" s="28">
        <f t="shared" si="93"/>
        <v>6.1500000000000001E-3</v>
      </c>
      <c r="J347" s="28"/>
      <c r="K347" s="28">
        <f t="shared" si="98"/>
        <v>1.8897500000000008E-4</v>
      </c>
      <c r="L347" s="28">
        <f t="shared" si="99"/>
        <v>4.3520942500000024E-3</v>
      </c>
      <c r="M347" s="29">
        <v>3.3700000000000002E-3</v>
      </c>
      <c r="N347" s="29">
        <f t="shared" si="106"/>
        <v>3.7699999999999999E-3</v>
      </c>
      <c r="O347" s="29"/>
      <c r="P347" s="29">
        <f t="shared" si="100"/>
        <v>1.7187499999999972E-4</v>
      </c>
      <c r="Q347" s="29">
        <f t="shared" si="92"/>
        <v>3.9582812499999939E-3</v>
      </c>
      <c r="R347" s="30">
        <v>3.8700000000000002E-3</v>
      </c>
      <c r="S347" s="30">
        <f t="shared" si="94"/>
        <v>4.2700000000000004E-3</v>
      </c>
      <c r="T347" s="30"/>
      <c r="U347" s="30">
        <f t="shared" si="101"/>
        <v>2.6137500000000032E-4</v>
      </c>
      <c r="V347" s="30">
        <f t="shared" si="102"/>
        <v>6.0194662500000079E-3</v>
      </c>
      <c r="W347" s="30">
        <v>3.6110000000000001E-3</v>
      </c>
      <c r="X347" s="31">
        <f t="shared" si="95"/>
        <v>4.0109999999999998E-3</v>
      </c>
      <c r="Y347" s="31"/>
      <c r="Z347" s="31">
        <f t="shared" si="103"/>
        <v>3.6765000000000235E-5</v>
      </c>
      <c r="AA347" s="31">
        <f t="shared" si="104"/>
        <v>8.4669795000000541E-4</v>
      </c>
      <c r="AB347" s="25">
        <v>-4.6000000000000001E-4</v>
      </c>
      <c r="AC347" s="25">
        <f t="shared" si="96"/>
        <v>-4.0000000000000002E-4</v>
      </c>
    </row>
    <row r="348" spans="1:29" s="15" customFormat="1">
      <c r="A348" s="18">
        <v>596</v>
      </c>
      <c r="B348" s="25">
        <v>-3.2000000000000003E-4</v>
      </c>
      <c r="C348" s="25">
        <v>7.9799999999999992E-3</v>
      </c>
      <c r="D348" s="26">
        <f t="shared" si="105"/>
        <v>8.3299999999999989E-3</v>
      </c>
      <c r="E348" s="25"/>
      <c r="F348" s="26">
        <f t="shared" si="97"/>
        <v>7.4354999999998173E-5</v>
      </c>
      <c r="G348" s="26">
        <f t="shared" si="91"/>
        <v>1.712395649999958E-3</v>
      </c>
      <c r="H348" s="28">
        <v>5.7299999999999999E-3</v>
      </c>
      <c r="I348" s="28">
        <f t="shared" si="93"/>
        <v>6.0899999999999999E-3</v>
      </c>
      <c r="J348" s="28"/>
      <c r="K348" s="28">
        <f t="shared" si="98"/>
        <v>1.2897499999999992E-4</v>
      </c>
      <c r="L348" s="28">
        <f t="shared" si="99"/>
        <v>2.9702942499999982E-3</v>
      </c>
      <c r="M348" s="29">
        <v>3.4199999999999999E-3</v>
      </c>
      <c r="N348" s="29">
        <f t="shared" si="106"/>
        <v>3.7849999999999997E-3</v>
      </c>
      <c r="O348" s="29"/>
      <c r="P348" s="29">
        <f t="shared" si="100"/>
        <v>1.8687499999999954E-4</v>
      </c>
      <c r="Q348" s="29">
        <f t="shared" si="92"/>
        <v>4.3037312499999893E-3</v>
      </c>
      <c r="R348" s="30">
        <v>3.9100000000000003E-3</v>
      </c>
      <c r="S348" s="30">
        <f t="shared" si="94"/>
        <v>4.2700000000000004E-3</v>
      </c>
      <c r="T348" s="30"/>
      <c r="U348" s="30">
        <f t="shared" si="101"/>
        <v>2.6137500000000032E-4</v>
      </c>
      <c r="V348" s="30">
        <f t="shared" si="102"/>
        <v>6.0194662500000079E-3</v>
      </c>
      <c r="W348" s="30">
        <v>3.7110000000000003E-3</v>
      </c>
      <c r="X348" s="31">
        <f t="shared" si="95"/>
        <v>4.071E-3</v>
      </c>
      <c r="Y348" s="31"/>
      <c r="Z348" s="31">
        <f t="shared" si="103"/>
        <v>9.6765000000000392E-5</v>
      </c>
      <c r="AA348" s="31">
        <f t="shared" si="104"/>
        <v>2.2284979500000091E-3</v>
      </c>
      <c r="AB348" s="25">
        <v>-4.0000000000000002E-4</v>
      </c>
      <c r="AC348" s="25">
        <f t="shared" si="96"/>
        <v>-3.6000000000000002E-4</v>
      </c>
    </row>
    <row r="349" spans="1:29" s="15" customFormat="1">
      <c r="A349" s="18">
        <v>597</v>
      </c>
      <c r="B349" s="25">
        <v>-2.3000000000000001E-4</v>
      </c>
      <c r="C349" s="25">
        <v>7.9699999999999997E-3</v>
      </c>
      <c r="D349" s="26">
        <f t="shared" si="105"/>
        <v>8.369999999999999E-3</v>
      </c>
      <c r="E349" s="25"/>
      <c r="F349" s="26">
        <f t="shared" si="97"/>
        <v>1.1435499999999828E-4</v>
      </c>
      <c r="G349" s="26">
        <f t="shared" si="91"/>
        <v>2.6335956499999604E-3</v>
      </c>
      <c r="H349" s="28">
        <v>5.7200000000000003E-3</v>
      </c>
      <c r="I349" s="28">
        <f t="shared" si="93"/>
        <v>6.0350000000000004E-3</v>
      </c>
      <c r="J349" s="28"/>
      <c r="K349" s="28">
        <f t="shared" si="98"/>
        <v>7.3975000000000429E-5</v>
      </c>
      <c r="L349" s="28">
        <f t="shared" si="99"/>
        <v>1.7036442500000099E-3</v>
      </c>
      <c r="M349" s="29">
        <v>3.5000000000000001E-3</v>
      </c>
      <c r="N349" s="29">
        <f t="shared" si="106"/>
        <v>3.8800000000000002E-3</v>
      </c>
      <c r="O349" s="29"/>
      <c r="P349" s="29">
        <f t="shared" si="100"/>
        <v>2.8187500000000001E-4</v>
      </c>
      <c r="Q349" s="29">
        <f t="shared" si="92"/>
        <v>6.4915812500000005E-3</v>
      </c>
      <c r="R349" s="30">
        <v>3.8300000000000001E-3</v>
      </c>
      <c r="S349" s="30">
        <f t="shared" si="94"/>
        <v>4.1450000000000002E-3</v>
      </c>
      <c r="T349" s="30"/>
      <c r="U349" s="30">
        <f t="shared" si="101"/>
        <v>1.3637500000000021E-4</v>
      </c>
      <c r="V349" s="30">
        <f t="shared" si="102"/>
        <v>3.1407162500000051E-3</v>
      </c>
      <c r="W349" s="30">
        <v>3.7210000000000003E-3</v>
      </c>
      <c r="X349" s="31">
        <f t="shared" si="95"/>
        <v>4.0360000000000005E-3</v>
      </c>
      <c r="Y349" s="31"/>
      <c r="Z349" s="31">
        <f t="shared" si="103"/>
        <v>6.1765000000000951E-5</v>
      </c>
      <c r="AA349" s="31">
        <f t="shared" si="104"/>
        <v>1.4224479500000219E-3</v>
      </c>
      <c r="AB349" s="25">
        <v>-4.0000000000000002E-4</v>
      </c>
      <c r="AC349" s="25">
        <f t="shared" si="96"/>
        <v>-3.1500000000000001E-4</v>
      </c>
    </row>
    <row r="350" spans="1:29" s="15" customFormat="1">
      <c r="A350" s="18">
        <v>598</v>
      </c>
      <c r="B350" s="25">
        <v>-2.2000000000000001E-4</v>
      </c>
      <c r="C350" s="25">
        <v>7.9699999999999997E-3</v>
      </c>
      <c r="D350" s="26">
        <f t="shared" si="105"/>
        <v>8.3099999999999997E-3</v>
      </c>
      <c r="E350" s="25"/>
      <c r="F350" s="26">
        <f t="shared" si="97"/>
        <v>5.4354999999998987E-5</v>
      </c>
      <c r="G350" s="26">
        <f t="shared" si="91"/>
        <v>1.2517956499999768E-3</v>
      </c>
      <c r="H350" s="28">
        <v>5.7200000000000003E-3</v>
      </c>
      <c r="I350" s="28">
        <f t="shared" si="93"/>
        <v>6.0950000000000006E-3</v>
      </c>
      <c r="J350" s="28"/>
      <c r="K350" s="28">
        <f t="shared" si="98"/>
        <v>1.3397500000000059E-4</v>
      </c>
      <c r="L350" s="28">
        <f t="shared" si="99"/>
        <v>3.0854442500000139E-3</v>
      </c>
      <c r="M350" s="29">
        <v>3.47E-3</v>
      </c>
      <c r="N350" s="29">
        <f t="shared" si="106"/>
        <v>3.8500000000000001E-3</v>
      </c>
      <c r="O350" s="29"/>
      <c r="P350" s="29">
        <f t="shared" si="100"/>
        <v>2.5187499999999993E-4</v>
      </c>
      <c r="Q350" s="29">
        <f t="shared" si="92"/>
        <v>5.8006812499999984E-3</v>
      </c>
      <c r="R350" s="30">
        <v>3.79E-3</v>
      </c>
      <c r="S350" s="30">
        <f t="shared" si="94"/>
        <v>4.1650000000000003E-3</v>
      </c>
      <c r="T350" s="30"/>
      <c r="U350" s="30">
        <f t="shared" si="101"/>
        <v>1.5637500000000026E-4</v>
      </c>
      <c r="V350" s="30">
        <f t="shared" si="102"/>
        <v>3.6013162500000062E-3</v>
      </c>
      <c r="W350" s="30">
        <v>3.7010000000000003E-3</v>
      </c>
      <c r="X350" s="31">
        <f t="shared" si="95"/>
        <v>4.0760000000000006E-3</v>
      </c>
      <c r="Y350" s="31"/>
      <c r="Z350" s="31">
        <f t="shared" si="103"/>
        <v>1.0176500000000106E-4</v>
      </c>
      <c r="AA350" s="31">
        <f t="shared" si="104"/>
        <v>2.3436479500000243E-3</v>
      </c>
      <c r="AB350" s="25">
        <v>-5.2999999999999998E-4</v>
      </c>
      <c r="AC350" s="25">
        <f t="shared" si="96"/>
        <v>-3.7500000000000001E-4</v>
      </c>
    </row>
    <row r="351" spans="1:29" s="15" customFormat="1">
      <c r="A351" s="18">
        <v>599</v>
      </c>
      <c r="B351" s="25">
        <v>-2.2000000000000001E-4</v>
      </c>
      <c r="C351" s="25">
        <v>7.9699999999999997E-3</v>
      </c>
      <c r="D351" s="26">
        <f t="shared" si="105"/>
        <v>8.43E-3</v>
      </c>
      <c r="E351" s="25"/>
      <c r="F351" s="26">
        <f t="shared" si="97"/>
        <v>1.743549999999993E-4</v>
      </c>
      <c r="G351" s="26">
        <f t="shared" si="91"/>
        <v>4.0153956499999841E-3</v>
      </c>
      <c r="H351" s="28">
        <v>5.6800000000000002E-3</v>
      </c>
      <c r="I351" s="28">
        <f t="shared" si="93"/>
        <v>6.0049999999999999E-3</v>
      </c>
      <c r="J351" s="28"/>
      <c r="K351" s="28">
        <f t="shared" si="98"/>
        <v>4.3974999999999917E-5</v>
      </c>
      <c r="L351" s="28">
        <f t="shared" si="99"/>
        <v>1.0127442499999982E-3</v>
      </c>
      <c r="M351" s="29">
        <v>3.5000000000000001E-3</v>
      </c>
      <c r="N351" s="29">
        <f t="shared" si="106"/>
        <v>3.8800000000000002E-3</v>
      </c>
      <c r="O351" s="29"/>
      <c r="P351" s="29">
        <f t="shared" si="100"/>
        <v>2.8187500000000001E-4</v>
      </c>
      <c r="Q351" s="29">
        <f t="shared" si="92"/>
        <v>6.4915812500000005E-3</v>
      </c>
      <c r="R351" s="30">
        <v>3.7499999999999999E-3</v>
      </c>
      <c r="S351" s="30">
        <f t="shared" si="94"/>
        <v>4.0749999999999996E-3</v>
      </c>
      <c r="T351" s="30"/>
      <c r="U351" s="30">
        <f t="shared" si="101"/>
        <v>6.6374999999999594E-5</v>
      </c>
      <c r="V351" s="30">
        <f t="shared" si="102"/>
        <v>1.5286162499999908E-3</v>
      </c>
      <c r="W351" s="30">
        <v>3.7210000000000003E-3</v>
      </c>
      <c r="X351" s="31">
        <f t="shared" si="95"/>
        <v>4.0460000000000001E-3</v>
      </c>
      <c r="Y351" s="31"/>
      <c r="Z351" s="31">
        <f t="shared" si="103"/>
        <v>7.1765000000000544E-5</v>
      </c>
      <c r="AA351" s="31">
        <f t="shared" si="104"/>
        <v>1.6527479500000127E-3</v>
      </c>
      <c r="AB351" s="25">
        <v>-4.2999999999999999E-4</v>
      </c>
      <c r="AC351" s="25">
        <f t="shared" si="96"/>
        <v>-3.2499999999999999E-4</v>
      </c>
    </row>
    <row r="352" spans="1:29" s="15" customFormat="1">
      <c r="A352" s="18">
        <v>600</v>
      </c>
      <c r="B352" s="25">
        <v>-1.6000000000000001E-4</v>
      </c>
      <c r="C352" s="26">
        <v>7.9600000000000001E-3</v>
      </c>
      <c r="D352" s="26">
        <f>C352-AC352</f>
        <v>8.2800000000000009E-3</v>
      </c>
      <c r="E352" s="26"/>
      <c r="F352" s="26"/>
      <c r="G352" s="26"/>
      <c r="H352" s="28">
        <v>5.4799999999999996E-3</v>
      </c>
      <c r="I352" s="28">
        <f t="shared" si="93"/>
        <v>5.7999999999999996E-3</v>
      </c>
      <c r="J352" s="28"/>
      <c r="K352" s="28"/>
      <c r="L352" s="28"/>
      <c r="M352" s="29">
        <v>3.4399999999999999E-3</v>
      </c>
      <c r="N352" s="29">
        <f t="shared" si="106"/>
        <v>3.8349999999999999E-3</v>
      </c>
      <c r="O352" s="29"/>
      <c r="P352" s="29"/>
      <c r="Q352" s="29"/>
      <c r="R352" s="30">
        <v>3.5799999999999998E-3</v>
      </c>
      <c r="S352" s="30">
        <f t="shared" si="94"/>
        <v>3.8999999999999998E-3</v>
      </c>
      <c r="T352" s="30"/>
      <c r="U352" s="30"/>
      <c r="V352" s="30"/>
      <c r="W352" s="30">
        <v>3.6810000000000002E-3</v>
      </c>
      <c r="X352" s="31">
        <f t="shared" si="95"/>
        <v>4.0010000000000002E-3</v>
      </c>
      <c r="Y352" s="31"/>
      <c r="Z352" s="31"/>
      <c r="AA352" s="31"/>
      <c r="AB352" s="25">
        <v>-4.8000000000000001E-4</v>
      </c>
      <c r="AC352" s="25">
        <f t="shared" si="96"/>
        <v>-3.2000000000000003E-4</v>
      </c>
    </row>
    <row r="353" spans="1:29" s="15" customFormat="1">
      <c r="A353" s="18">
        <v>601</v>
      </c>
      <c r="B353" s="25">
        <v>-2.7E-4</v>
      </c>
      <c r="C353" s="26">
        <v>8.0800000000000004E-3</v>
      </c>
      <c r="D353" s="26">
        <f t="shared" ref="D353:D416" si="107">C353-AC353</f>
        <v>8.4749999999999999E-3</v>
      </c>
      <c r="E353" s="26"/>
      <c r="F353" s="26"/>
      <c r="G353" s="26"/>
      <c r="H353" s="28">
        <v>5.6100000000000004E-3</v>
      </c>
      <c r="I353" s="28">
        <f t="shared" si="93"/>
        <v>6.0049999999999999E-3</v>
      </c>
      <c r="J353" s="28"/>
      <c r="K353" s="28"/>
      <c r="L353" s="28"/>
      <c r="M353" s="29">
        <v>3.5899999999999999E-3</v>
      </c>
      <c r="N353" s="29">
        <f t="shared" si="106"/>
        <v>3.9399999999999999E-3</v>
      </c>
      <c r="O353" s="29"/>
      <c r="P353" s="29"/>
      <c r="Q353" s="29"/>
      <c r="R353" s="30">
        <v>3.6800000000000001E-3</v>
      </c>
      <c r="S353" s="30">
        <f t="shared" si="94"/>
        <v>4.0750000000000005E-3</v>
      </c>
      <c r="T353" s="30"/>
      <c r="U353" s="30"/>
      <c r="V353" s="30"/>
      <c r="W353" s="30">
        <v>3.7010000000000003E-3</v>
      </c>
      <c r="X353" s="31">
        <f t="shared" si="95"/>
        <v>4.0960000000000007E-3</v>
      </c>
      <c r="Y353" s="31"/>
      <c r="Z353" s="31"/>
      <c r="AA353" s="31"/>
      <c r="AB353" s="25">
        <v>-5.1999999999999995E-4</v>
      </c>
      <c r="AC353" s="25">
        <f t="shared" si="96"/>
        <v>-3.9499999999999995E-4</v>
      </c>
    </row>
    <row r="354" spans="1:29" s="15" customFormat="1">
      <c r="A354" s="18">
        <v>602</v>
      </c>
      <c r="B354" s="25">
        <v>-4.0000000000000002E-4</v>
      </c>
      <c r="C354" s="26">
        <v>8.0499999999999999E-3</v>
      </c>
      <c r="D354" s="26">
        <f t="shared" si="107"/>
        <v>8.5699999999999995E-3</v>
      </c>
      <c r="E354" s="26"/>
      <c r="F354" s="26"/>
      <c r="G354" s="26"/>
      <c r="H354" s="28">
        <v>5.5300000000000002E-3</v>
      </c>
      <c r="I354" s="28">
        <f t="shared" si="93"/>
        <v>6.0499999999999998E-3</v>
      </c>
      <c r="J354" s="28"/>
      <c r="K354" s="28"/>
      <c r="L354" s="28"/>
      <c r="M354" s="29">
        <v>3.5100000000000001E-3</v>
      </c>
      <c r="N354" s="29">
        <f t="shared" si="106"/>
        <v>3.9100000000000003E-3</v>
      </c>
      <c r="O354" s="29"/>
      <c r="P354" s="29"/>
      <c r="Q354" s="29"/>
      <c r="R354" s="30">
        <v>3.6900000000000001E-3</v>
      </c>
      <c r="S354" s="30">
        <f t="shared" si="94"/>
        <v>4.2100000000000002E-3</v>
      </c>
      <c r="T354" s="30"/>
      <c r="U354" s="30"/>
      <c r="V354" s="30"/>
      <c r="W354" s="30">
        <v>3.6610000000000002E-3</v>
      </c>
      <c r="X354" s="31">
        <f t="shared" si="95"/>
        <v>4.1810000000000007E-3</v>
      </c>
      <c r="Y354" s="31"/>
      <c r="Z354" s="31"/>
      <c r="AA354" s="31"/>
      <c r="AB354" s="25">
        <v>-6.4000000000000005E-4</v>
      </c>
      <c r="AC354" s="25">
        <f t="shared" si="96"/>
        <v>-5.2000000000000006E-4</v>
      </c>
    </row>
    <row r="355" spans="1:29" s="15" customFormat="1">
      <c r="A355" s="18">
        <v>603</v>
      </c>
      <c r="B355" s="25">
        <v>-2.9999999999999997E-4</v>
      </c>
      <c r="C355" s="26">
        <v>8.0190000000000001E-3</v>
      </c>
      <c r="D355" s="26">
        <f t="shared" si="107"/>
        <v>8.4139999999999996E-3</v>
      </c>
      <c r="E355" s="26"/>
      <c r="F355" s="26"/>
      <c r="G355" s="26"/>
      <c r="H355" s="28">
        <v>5.5700000000000003E-3</v>
      </c>
      <c r="I355" s="28">
        <f t="shared" si="93"/>
        <v>5.9649999999999998E-3</v>
      </c>
      <c r="J355" s="28"/>
      <c r="K355" s="28"/>
      <c r="L355" s="28"/>
      <c r="M355" s="29">
        <v>3.49E-3</v>
      </c>
      <c r="N355" s="29">
        <f t="shared" si="106"/>
        <v>3.8300000000000001E-3</v>
      </c>
      <c r="O355" s="29"/>
      <c r="P355" s="29"/>
      <c r="Q355" s="29"/>
      <c r="R355" s="30">
        <v>3.6700000000000001E-3</v>
      </c>
      <c r="S355" s="30">
        <f t="shared" si="94"/>
        <v>4.065E-3</v>
      </c>
      <c r="T355" s="30"/>
      <c r="U355" s="30"/>
      <c r="V355" s="30"/>
      <c r="W355" s="30">
        <v>3.771E-3</v>
      </c>
      <c r="X355" s="31">
        <f t="shared" si="95"/>
        <v>4.1659999999999996E-3</v>
      </c>
      <c r="Y355" s="31"/>
      <c r="Z355" s="31"/>
      <c r="AA355" s="31"/>
      <c r="AB355" s="25">
        <v>-4.8999999999999998E-4</v>
      </c>
      <c r="AC355" s="25">
        <f t="shared" si="96"/>
        <v>-3.9499999999999995E-4</v>
      </c>
    </row>
    <row r="356" spans="1:29" s="15" customFormat="1">
      <c r="A356" s="18">
        <v>604</v>
      </c>
      <c r="B356" s="25">
        <v>-3.2000000000000003E-4</v>
      </c>
      <c r="C356" s="26">
        <v>7.9900000000000006E-3</v>
      </c>
      <c r="D356" s="26">
        <f t="shared" si="107"/>
        <v>8.4349999999999998E-3</v>
      </c>
      <c r="E356" s="26"/>
      <c r="F356" s="26"/>
      <c r="G356" s="26"/>
      <c r="H356" s="28">
        <v>5.5599999999999998E-3</v>
      </c>
      <c r="I356" s="28">
        <f t="shared" si="93"/>
        <v>6.0049999999999999E-3</v>
      </c>
      <c r="J356" s="28"/>
      <c r="K356" s="28"/>
      <c r="L356" s="28"/>
      <c r="M356" s="29">
        <v>3.48E-3</v>
      </c>
      <c r="N356" s="29">
        <f t="shared" si="106"/>
        <v>3.9399999999999999E-3</v>
      </c>
      <c r="O356" s="29"/>
      <c r="P356" s="29"/>
      <c r="Q356" s="29"/>
      <c r="R356" s="30">
        <v>3.6900000000000001E-3</v>
      </c>
      <c r="S356" s="30">
        <f t="shared" si="94"/>
        <v>4.1349999999999998E-3</v>
      </c>
      <c r="T356" s="30"/>
      <c r="U356" s="30"/>
      <c r="V356" s="30"/>
      <c r="W356" s="30">
        <v>3.761E-3</v>
      </c>
      <c r="X356" s="31">
        <f t="shared" si="95"/>
        <v>4.2059999999999997E-3</v>
      </c>
      <c r="Y356" s="31"/>
      <c r="Z356" s="31"/>
      <c r="AA356" s="31"/>
      <c r="AB356" s="25">
        <v>-5.6999999999999998E-4</v>
      </c>
      <c r="AC356" s="25">
        <f t="shared" si="96"/>
        <v>-4.4499999999999997E-4</v>
      </c>
    </row>
    <row r="357" spans="1:29" s="15" customFormat="1">
      <c r="A357" s="18">
        <v>605</v>
      </c>
      <c r="B357" s="25">
        <v>-4.2999999999999999E-4</v>
      </c>
      <c r="C357" s="26">
        <v>7.9900000000000006E-3</v>
      </c>
      <c r="D357" s="26">
        <f t="shared" si="107"/>
        <v>8.405000000000001E-3</v>
      </c>
      <c r="E357" s="26"/>
      <c r="F357" s="26"/>
      <c r="G357" s="26"/>
      <c r="H357" s="28">
        <v>5.5599999999999998E-3</v>
      </c>
      <c r="I357" s="28">
        <f t="shared" si="93"/>
        <v>5.9749999999999994E-3</v>
      </c>
      <c r="J357" s="28"/>
      <c r="K357" s="28"/>
      <c r="L357" s="28"/>
      <c r="M357" s="29">
        <v>3.4499999999999999E-3</v>
      </c>
      <c r="N357" s="29">
        <f t="shared" si="106"/>
        <v>3.7000000000000002E-3</v>
      </c>
      <c r="O357" s="29"/>
      <c r="P357" s="29"/>
      <c r="Q357" s="29"/>
      <c r="R357" s="30">
        <v>3.65E-3</v>
      </c>
      <c r="S357" s="30">
        <f t="shared" si="94"/>
        <v>4.065E-3</v>
      </c>
      <c r="T357" s="30"/>
      <c r="U357" s="30"/>
      <c r="V357" s="30"/>
      <c r="W357" s="30">
        <v>3.8110000000000002E-3</v>
      </c>
      <c r="X357" s="31">
        <f t="shared" si="95"/>
        <v>4.2260000000000006E-3</v>
      </c>
      <c r="Y357" s="31"/>
      <c r="Z357" s="31"/>
      <c r="AA357" s="31"/>
      <c r="AB357" s="25">
        <v>-4.0000000000000002E-4</v>
      </c>
      <c r="AC357" s="25">
        <f t="shared" si="96"/>
        <v>-4.15E-4</v>
      </c>
    </row>
    <row r="358" spans="1:29" s="15" customFormat="1">
      <c r="A358" s="18">
        <v>606</v>
      </c>
      <c r="B358" s="25">
        <v>-1.9000000000000001E-4</v>
      </c>
      <c r="C358" s="26">
        <v>8.1200000000000005E-3</v>
      </c>
      <c r="D358" s="26">
        <f t="shared" si="107"/>
        <v>8.4850000000000012E-3</v>
      </c>
      <c r="E358" s="26"/>
      <c r="F358" s="26"/>
      <c r="G358" s="26"/>
      <c r="H358" s="28">
        <v>5.5999999999999999E-3</v>
      </c>
      <c r="I358" s="28">
        <f t="shared" si="93"/>
        <v>5.9649999999999998E-3</v>
      </c>
      <c r="J358" s="28"/>
      <c r="K358" s="28"/>
      <c r="L358" s="28"/>
      <c r="M358" s="29">
        <v>3.3999999999999998E-3</v>
      </c>
      <c r="N358" s="29">
        <f t="shared" si="106"/>
        <v>3.7599999999999999E-3</v>
      </c>
      <c r="O358" s="29"/>
      <c r="P358" s="29"/>
      <c r="Q358" s="29"/>
      <c r="R358" s="30">
        <v>3.6700000000000001E-3</v>
      </c>
      <c r="S358" s="30">
        <f t="shared" si="94"/>
        <v>4.0350000000000004E-3</v>
      </c>
      <c r="T358" s="30"/>
      <c r="U358" s="30"/>
      <c r="V358" s="30"/>
      <c r="W358" s="30">
        <v>3.7810000000000001E-3</v>
      </c>
      <c r="X358" s="31">
        <f t="shared" si="95"/>
        <v>4.1460000000000004E-3</v>
      </c>
      <c r="Y358" s="31"/>
      <c r="Z358" s="31"/>
      <c r="AA358" s="31"/>
      <c r="AB358" s="25">
        <v>-5.4000000000000001E-4</v>
      </c>
      <c r="AC358" s="25">
        <f t="shared" si="96"/>
        <v>-3.6499999999999998E-4</v>
      </c>
    </row>
    <row r="359" spans="1:29" s="15" customFormat="1">
      <c r="A359" s="18">
        <v>607</v>
      </c>
      <c r="B359" s="25">
        <v>-3.5E-4</v>
      </c>
      <c r="C359" s="26">
        <v>8.0190000000000001E-3</v>
      </c>
      <c r="D359" s="26">
        <f t="shared" si="107"/>
        <v>8.4189999999999994E-3</v>
      </c>
      <c r="E359" s="26"/>
      <c r="F359" s="26"/>
      <c r="G359" s="26"/>
      <c r="H359" s="28">
        <v>5.64E-3</v>
      </c>
      <c r="I359" s="28">
        <f t="shared" si="93"/>
        <v>6.0400000000000002E-3</v>
      </c>
      <c r="J359" s="28"/>
      <c r="K359" s="28"/>
      <c r="L359" s="28"/>
      <c r="M359" s="29">
        <v>3.5599999999999998E-3</v>
      </c>
      <c r="N359" s="29">
        <f t="shared" si="106"/>
        <v>3.875E-3</v>
      </c>
      <c r="O359" s="29"/>
      <c r="P359" s="29"/>
      <c r="Q359" s="29"/>
      <c r="R359" s="30">
        <v>3.63E-3</v>
      </c>
      <c r="S359" s="30">
        <f t="shared" si="94"/>
        <v>4.0299999999999997E-3</v>
      </c>
      <c r="T359" s="30"/>
      <c r="U359" s="30"/>
      <c r="V359" s="30"/>
      <c r="W359" s="30">
        <v>3.7910000000000001E-3</v>
      </c>
      <c r="X359" s="31">
        <f t="shared" si="95"/>
        <v>4.1910000000000003E-3</v>
      </c>
      <c r="Y359" s="31"/>
      <c r="Z359" s="31"/>
      <c r="AA359" s="31"/>
      <c r="AB359" s="25">
        <v>-4.4999999999999999E-4</v>
      </c>
      <c r="AC359" s="25">
        <f t="shared" si="96"/>
        <v>-3.9999999999999996E-4</v>
      </c>
    </row>
    <row r="360" spans="1:29" s="15" customFormat="1">
      <c r="A360" s="18">
        <v>608</v>
      </c>
      <c r="B360" s="25">
        <v>-1.4999999999999999E-4</v>
      </c>
      <c r="C360" s="26">
        <v>8.0190000000000001E-3</v>
      </c>
      <c r="D360" s="26">
        <f t="shared" si="107"/>
        <v>8.3840000000000008E-3</v>
      </c>
      <c r="E360" s="26"/>
      <c r="F360" s="26"/>
      <c r="G360" s="26"/>
      <c r="H360" s="28">
        <v>5.62E-3</v>
      </c>
      <c r="I360" s="28">
        <f t="shared" si="93"/>
        <v>5.9849999999999999E-3</v>
      </c>
      <c r="J360" s="28"/>
      <c r="K360" s="28"/>
      <c r="L360" s="28"/>
      <c r="M360" s="29">
        <v>3.49E-3</v>
      </c>
      <c r="N360" s="29">
        <f t="shared" si="106"/>
        <v>3.81E-3</v>
      </c>
      <c r="O360" s="29"/>
      <c r="P360" s="29"/>
      <c r="Q360" s="29"/>
      <c r="R360" s="30">
        <v>3.7399999999999998E-3</v>
      </c>
      <c r="S360" s="30">
        <f t="shared" si="94"/>
        <v>4.1050000000000001E-3</v>
      </c>
      <c r="T360" s="30"/>
      <c r="U360" s="30"/>
      <c r="V360" s="30"/>
      <c r="W360" s="30">
        <v>3.8110000000000002E-3</v>
      </c>
      <c r="X360" s="31">
        <f t="shared" si="95"/>
        <v>4.176E-3</v>
      </c>
      <c r="Y360" s="31"/>
      <c r="Z360" s="31"/>
      <c r="AA360" s="31"/>
      <c r="AB360" s="25">
        <v>-5.8E-4</v>
      </c>
      <c r="AC360" s="25">
        <f t="shared" si="96"/>
        <v>-3.6499999999999998E-4</v>
      </c>
    </row>
    <row r="361" spans="1:29" s="15" customFormat="1">
      <c r="A361" s="18">
        <v>609</v>
      </c>
      <c r="B361" s="25">
        <v>-3.5E-4</v>
      </c>
      <c r="C361" s="26">
        <v>8.09E-3</v>
      </c>
      <c r="D361" s="26">
        <f t="shared" si="107"/>
        <v>8.4700000000000001E-3</v>
      </c>
      <c r="E361" s="26"/>
      <c r="F361" s="26"/>
      <c r="G361" s="26"/>
      <c r="H361" s="28">
        <v>5.7000000000000002E-3</v>
      </c>
      <c r="I361" s="28">
        <f t="shared" si="93"/>
        <v>6.0800000000000003E-3</v>
      </c>
      <c r="J361" s="28"/>
      <c r="K361" s="28"/>
      <c r="L361" s="28"/>
      <c r="M361" s="29">
        <v>3.5400000000000002E-3</v>
      </c>
      <c r="N361" s="29">
        <f t="shared" si="106"/>
        <v>3.8650000000000004E-3</v>
      </c>
      <c r="O361" s="29"/>
      <c r="P361" s="29"/>
      <c r="Q361" s="29"/>
      <c r="R361" s="30">
        <v>3.7299999999999998E-3</v>
      </c>
      <c r="S361" s="30">
        <f t="shared" si="94"/>
        <v>4.1099999999999999E-3</v>
      </c>
      <c r="T361" s="30"/>
      <c r="U361" s="30"/>
      <c r="V361" s="30"/>
      <c r="W361" s="30">
        <v>3.8210000000000002E-3</v>
      </c>
      <c r="X361" s="31">
        <f t="shared" si="95"/>
        <v>4.2009999999999999E-3</v>
      </c>
      <c r="Y361" s="31"/>
      <c r="Z361" s="31"/>
      <c r="AA361" s="31"/>
      <c r="AB361" s="25">
        <v>-4.0999999999999999E-4</v>
      </c>
      <c r="AC361" s="25">
        <f t="shared" si="96"/>
        <v>-3.8000000000000002E-4</v>
      </c>
    </row>
    <row r="362" spans="1:29" s="15" customFormat="1">
      <c r="A362" s="18">
        <v>610</v>
      </c>
      <c r="B362" s="25">
        <v>-2.3000000000000001E-4</v>
      </c>
      <c r="C362" s="26">
        <v>8.1200000000000005E-3</v>
      </c>
      <c r="D362" s="26">
        <f t="shared" si="107"/>
        <v>8.5000000000000006E-3</v>
      </c>
      <c r="E362" s="26"/>
      <c r="F362" s="26"/>
      <c r="G362" s="26"/>
      <c r="H362" s="28">
        <v>5.6899999999999997E-3</v>
      </c>
      <c r="I362" s="28">
        <f t="shared" si="93"/>
        <v>6.0699999999999999E-3</v>
      </c>
      <c r="J362" s="28"/>
      <c r="K362" s="28"/>
      <c r="L362" s="28"/>
      <c r="M362" s="29">
        <v>3.5599999999999998E-3</v>
      </c>
      <c r="N362" s="29">
        <f t="shared" si="106"/>
        <v>4.0049999999999999E-3</v>
      </c>
      <c r="O362" s="29"/>
      <c r="P362" s="29"/>
      <c r="Q362" s="29"/>
      <c r="R362" s="30">
        <v>3.7799999999999999E-3</v>
      </c>
      <c r="S362" s="30">
        <f t="shared" si="94"/>
        <v>4.1599999999999996E-3</v>
      </c>
      <c r="T362" s="30"/>
      <c r="U362" s="30"/>
      <c r="V362" s="30"/>
      <c r="W362" s="30">
        <v>3.7510000000000004E-3</v>
      </c>
      <c r="X362" s="31">
        <f t="shared" si="95"/>
        <v>4.1310000000000001E-3</v>
      </c>
      <c r="Y362" s="31"/>
      <c r="Z362" s="31"/>
      <c r="AA362" s="31"/>
      <c r="AB362" s="25">
        <v>-5.2999999999999998E-4</v>
      </c>
      <c r="AC362" s="25">
        <f t="shared" si="96"/>
        <v>-3.8000000000000002E-4</v>
      </c>
    </row>
    <row r="363" spans="1:29" s="15" customFormat="1">
      <c r="A363" s="18">
        <v>611</v>
      </c>
      <c r="B363" s="25">
        <v>-3.4000000000000002E-4</v>
      </c>
      <c r="C363" s="26">
        <v>8.0800000000000004E-3</v>
      </c>
      <c r="D363" s="26">
        <f t="shared" si="107"/>
        <v>8.4600000000000005E-3</v>
      </c>
      <c r="E363" s="26"/>
      <c r="F363" s="26"/>
      <c r="G363" s="26"/>
      <c r="H363" s="28">
        <v>5.7400000000000003E-3</v>
      </c>
      <c r="I363" s="28">
        <f t="shared" si="93"/>
        <v>6.1200000000000004E-3</v>
      </c>
      <c r="J363" s="28"/>
      <c r="K363" s="28"/>
      <c r="L363" s="28"/>
      <c r="M363" s="29">
        <v>3.62E-3</v>
      </c>
      <c r="N363" s="29">
        <f t="shared" si="106"/>
        <v>3.9950000000000003E-3</v>
      </c>
      <c r="O363" s="29"/>
      <c r="P363" s="29"/>
      <c r="Q363" s="29"/>
      <c r="R363" s="30">
        <v>3.7499999999999999E-3</v>
      </c>
      <c r="S363" s="30">
        <f t="shared" si="94"/>
        <v>4.13E-3</v>
      </c>
      <c r="T363" s="30"/>
      <c r="U363" s="30"/>
      <c r="V363" s="30"/>
      <c r="W363" s="30">
        <v>3.7910000000000001E-3</v>
      </c>
      <c r="X363" s="31">
        <f t="shared" si="95"/>
        <v>4.1710000000000002E-3</v>
      </c>
      <c r="Y363" s="31"/>
      <c r="Z363" s="31"/>
      <c r="AA363" s="31"/>
      <c r="AB363" s="25">
        <v>-4.2000000000000002E-4</v>
      </c>
      <c r="AC363" s="25">
        <f t="shared" si="96"/>
        <v>-3.8000000000000002E-4</v>
      </c>
    </row>
    <row r="364" spans="1:29" s="15" customFormat="1">
      <c r="A364" s="18">
        <v>612</v>
      </c>
      <c r="B364" s="25">
        <v>-1.4999999999999999E-4</v>
      </c>
      <c r="C364" s="26">
        <v>8.0499999999999999E-3</v>
      </c>
      <c r="D364" s="26">
        <f t="shared" si="107"/>
        <v>8.4449999999999994E-3</v>
      </c>
      <c r="E364" s="26"/>
      <c r="F364" s="26"/>
      <c r="G364" s="26"/>
      <c r="H364" s="28">
        <v>5.6800000000000002E-3</v>
      </c>
      <c r="I364" s="28">
        <f t="shared" si="93"/>
        <v>6.0750000000000005E-3</v>
      </c>
      <c r="J364" s="28"/>
      <c r="K364" s="28"/>
      <c r="L364" s="28"/>
      <c r="M364" s="29">
        <v>3.5500000000000002E-3</v>
      </c>
      <c r="N364" s="29">
        <f t="shared" si="106"/>
        <v>3.8900000000000002E-3</v>
      </c>
      <c r="O364" s="29"/>
      <c r="P364" s="29"/>
      <c r="Q364" s="29"/>
      <c r="R364" s="30">
        <v>3.7599999999999999E-3</v>
      </c>
      <c r="S364" s="30">
        <f t="shared" si="94"/>
        <v>4.1549999999999998E-3</v>
      </c>
      <c r="T364" s="30"/>
      <c r="U364" s="30"/>
      <c r="V364" s="30"/>
      <c r="W364" s="30">
        <v>3.7810000000000001E-3</v>
      </c>
      <c r="X364" s="31">
        <f t="shared" si="95"/>
        <v>4.176E-3</v>
      </c>
      <c r="Y364" s="31"/>
      <c r="Z364" s="31"/>
      <c r="AA364" s="31"/>
      <c r="AB364" s="25">
        <v>-6.4000000000000005E-4</v>
      </c>
      <c r="AC364" s="25">
        <f t="shared" si="96"/>
        <v>-3.9500000000000001E-4</v>
      </c>
    </row>
    <row r="365" spans="1:29" s="15" customFormat="1">
      <c r="A365" s="18">
        <v>613</v>
      </c>
      <c r="B365" s="25">
        <v>-2.9999999999999997E-4</v>
      </c>
      <c r="C365" s="26">
        <v>8.1300000000000001E-3</v>
      </c>
      <c r="D365" s="26">
        <f t="shared" si="107"/>
        <v>8.4799999999999997E-3</v>
      </c>
      <c r="E365" s="26"/>
      <c r="F365" s="26"/>
      <c r="G365" s="26"/>
      <c r="H365" s="28">
        <v>5.8100000000000001E-3</v>
      </c>
      <c r="I365" s="28">
        <f t="shared" si="93"/>
        <v>6.1599999999999997E-3</v>
      </c>
      <c r="J365" s="28"/>
      <c r="K365" s="28"/>
      <c r="L365" s="28"/>
      <c r="M365" s="29">
        <v>3.5599999999999998E-3</v>
      </c>
      <c r="N365" s="29">
        <f t="shared" si="106"/>
        <v>3.9099999999999994E-3</v>
      </c>
      <c r="O365" s="29"/>
      <c r="P365" s="29"/>
      <c r="Q365" s="29"/>
      <c r="R365" s="30">
        <v>3.7799999999999999E-3</v>
      </c>
      <c r="S365" s="30">
        <f t="shared" si="94"/>
        <v>4.13E-3</v>
      </c>
      <c r="T365" s="30"/>
      <c r="U365" s="30"/>
      <c r="V365" s="30"/>
      <c r="W365" s="30">
        <v>3.6810000000000002E-3</v>
      </c>
      <c r="X365" s="31">
        <f t="shared" si="95"/>
        <v>4.0309999999999999E-3</v>
      </c>
      <c r="Y365" s="31"/>
      <c r="Z365" s="31"/>
      <c r="AA365" s="31"/>
      <c r="AB365" s="25">
        <v>-4.0000000000000002E-4</v>
      </c>
      <c r="AC365" s="25">
        <f t="shared" si="96"/>
        <v>-3.5E-4</v>
      </c>
    </row>
    <row r="366" spans="1:29" s="15" customFormat="1">
      <c r="A366" s="18">
        <v>614</v>
      </c>
      <c r="B366" s="25">
        <v>-1.3999999999999999E-4</v>
      </c>
      <c r="C366" s="26">
        <v>8.0999999999999996E-3</v>
      </c>
      <c r="D366" s="26">
        <f t="shared" si="107"/>
        <v>8.4999999999999989E-3</v>
      </c>
      <c r="E366" s="26"/>
      <c r="F366" s="26"/>
      <c r="G366" s="26"/>
      <c r="H366" s="28">
        <v>5.7200000000000003E-3</v>
      </c>
      <c r="I366" s="28">
        <f t="shared" si="93"/>
        <v>6.1200000000000004E-3</v>
      </c>
      <c r="J366" s="28"/>
      <c r="K366" s="28"/>
      <c r="L366" s="28"/>
      <c r="M366" s="29">
        <v>3.5599999999999998E-3</v>
      </c>
      <c r="N366" s="29">
        <f t="shared" si="106"/>
        <v>3.9749999999999994E-3</v>
      </c>
      <c r="O366" s="29"/>
      <c r="P366" s="29"/>
      <c r="Q366" s="29"/>
      <c r="R366" s="30">
        <v>3.79E-3</v>
      </c>
      <c r="S366" s="30">
        <f t="shared" si="94"/>
        <v>4.1900000000000001E-3</v>
      </c>
      <c r="T366" s="30"/>
      <c r="U366" s="30"/>
      <c r="V366" s="30"/>
      <c r="W366" s="30">
        <v>3.8410000000000002E-3</v>
      </c>
      <c r="X366" s="31">
        <f t="shared" si="95"/>
        <v>4.241E-3</v>
      </c>
      <c r="Y366" s="31"/>
      <c r="Z366" s="31"/>
      <c r="AA366" s="31"/>
      <c r="AB366" s="25">
        <v>-6.6E-4</v>
      </c>
      <c r="AC366" s="25">
        <f t="shared" si="96"/>
        <v>-3.9999999999999996E-4</v>
      </c>
    </row>
    <row r="367" spans="1:29" s="15" customFormat="1">
      <c r="A367" s="18">
        <v>615</v>
      </c>
      <c r="B367" s="25">
        <v>-2.7999999999999998E-4</v>
      </c>
      <c r="C367" s="26">
        <v>7.979E-3</v>
      </c>
      <c r="D367" s="26">
        <f t="shared" si="107"/>
        <v>8.319E-3</v>
      </c>
      <c r="E367" s="26"/>
      <c r="F367" s="26"/>
      <c r="G367" s="26"/>
      <c r="H367" s="28">
        <v>5.6800000000000002E-3</v>
      </c>
      <c r="I367" s="28">
        <f t="shared" si="93"/>
        <v>6.0200000000000002E-3</v>
      </c>
      <c r="J367" s="28"/>
      <c r="K367" s="28"/>
      <c r="L367" s="28"/>
      <c r="M367" s="29">
        <v>3.5899999999999999E-3</v>
      </c>
      <c r="N367" s="29">
        <f t="shared" si="106"/>
        <v>4.0049999999999999E-3</v>
      </c>
      <c r="O367" s="29"/>
      <c r="P367" s="29"/>
      <c r="Q367" s="29"/>
      <c r="R367" s="30">
        <v>3.7200000000000002E-3</v>
      </c>
      <c r="S367" s="30">
        <f t="shared" si="94"/>
        <v>4.0600000000000002E-3</v>
      </c>
      <c r="T367" s="30"/>
      <c r="U367" s="30"/>
      <c r="V367" s="30"/>
      <c r="W367" s="30">
        <v>3.761E-3</v>
      </c>
      <c r="X367" s="31">
        <f t="shared" si="95"/>
        <v>4.1010000000000005E-3</v>
      </c>
      <c r="Y367" s="31"/>
      <c r="Z367" s="31"/>
      <c r="AA367" s="31"/>
      <c r="AB367" s="25">
        <v>-4.0000000000000002E-4</v>
      </c>
      <c r="AC367" s="25">
        <f t="shared" si="96"/>
        <v>-3.4000000000000002E-4</v>
      </c>
    </row>
    <row r="368" spans="1:29" s="15" customFormat="1">
      <c r="A368" s="18">
        <v>616</v>
      </c>
      <c r="B368" s="25">
        <v>-2.1000000000000001E-4</v>
      </c>
      <c r="C368" s="26">
        <v>8.1089999999999999E-3</v>
      </c>
      <c r="D368" s="26">
        <f t="shared" si="107"/>
        <v>8.5690000000000002E-3</v>
      </c>
      <c r="E368" s="26"/>
      <c r="F368" s="26"/>
      <c r="G368" s="26"/>
      <c r="H368" s="28">
        <v>5.8100000000000001E-3</v>
      </c>
      <c r="I368" s="28">
        <f t="shared" si="93"/>
        <v>6.2700000000000004E-3</v>
      </c>
      <c r="J368" s="28"/>
      <c r="K368" s="28"/>
      <c r="L368" s="28"/>
      <c r="M368" s="29">
        <v>3.5200000000000001E-3</v>
      </c>
      <c r="N368" s="29">
        <f t="shared" si="106"/>
        <v>3.9094999999999998E-3</v>
      </c>
      <c r="O368" s="29"/>
      <c r="P368" s="29"/>
      <c r="Q368" s="29"/>
      <c r="R368" s="30">
        <v>3.7599999999999999E-3</v>
      </c>
      <c r="S368" s="30">
        <f t="shared" si="94"/>
        <v>4.2199999999999998E-3</v>
      </c>
      <c r="T368" s="30"/>
      <c r="U368" s="30"/>
      <c r="V368" s="30"/>
      <c r="W368" s="30">
        <v>3.7410000000000004E-3</v>
      </c>
      <c r="X368" s="31">
        <f t="shared" si="95"/>
        <v>4.2010000000000007E-3</v>
      </c>
      <c r="Y368" s="31"/>
      <c r="Z368" s="31"/>
      <c r="AA368" s="31"/>
      <c r="AB368" s="25">
        <v>-7.1000000000000002E-4</v>
      </c>
      <c r="AC368" s="25">
        <f t="shared" si="96"/>
        <v>-4.6000000000000001E-4</v>
      </c>
    </row>
    <row r="369" spans="1:29" s="15" customFormat="1">
      <c r="A369" s="18">
        <v>617</v>
      </c>
      <c r="B369" s="25">
        <v>-1.9000000000000001E-4</v>
      </c>
      <c r="C369" s="26">
        <v>8.0499999999999999E-3</v>
      </c>
      <c r="D369" s="26">
        <f t="shared" si="107"/>
        <v>8.3000000000000001E-3</v>
      </c>
      <c r="E369" s="26"/>
      <c r="F369" s="26"/>
      <c r="G369" s="26"/>
      <c r="H369" s="28">
        <v>5.7600000000000004E-3</v>
      </c>
      <c r="I369" s="28">
        <f t="shared" si="93"/>
        <v>6.0100000000000006E-3</v>
      </c>
      <c r="J369" s="28"/>
      <c r="K369" s="28"/>
      <c r="L369" s="28"/>
      <c r="M369" s="29">
        <v>3.5599999999999998E-3</v>
      </c>
      <c r="N369" s="29">
        <f t="shared" si="106"/>
        <v>3.9350000000000001E-3</v>
      </c>
      <c r="O369" s="29"/>
      <c r="P369" s="29"/>
      <c r="Q369" s="29"/>
      <c r="R369" s="30">
        <v>3.7499999999999999E-3</v>
      </c>
      <c r="S369" s="30">
        <f t="shared" si="94"/>
        <v>4.0000000000000001E-3</v>
      </c>
      <c r="T369" s="30"/>
      <c r="U369" s="30"/>
      <c r="V369" s="30"/>
      <c r="W369" s="30">
        <v>3.7910000000000001E-3</v>
      </c>
      <c r="X369" s="31">
        <f t="shared" si="95"/>
        <v>4.0410000000000003E-3</v>
      </c>
      <c r="Y369" s="31"/>
      <c r="Z369" s="31"/>
      <c r="AA369" s="31"/>
      <c r="AB369" s="25">
        <v>-3.1E-4</v>
      </c>
      <c r="AC369" s="25">
        <f t="shared" si="96"/>
        <v>-2.5000000000000001E-4</v>
      </c>
    </row>
    <row r="370" spans="1:29" s="15" customFormat="1">
      <c r="A370" s="18">
        <v>618</v>
      </c>
      <c r="B370" s="25">
        <v>-1.3999999999999999E-4</v>
      </c>
      <c r="C370" s="26">
        <v>7.9699999999999997E-3</v>
      </c>
      <c r="D370" s="26">
        <f t="shared" si="107"/>
        <v>8.3299999999999989E-3</v>
      </c>
      <c r="E370" s="26"/>
      <c r="F370" s="26"/>
      <c r="G370" s="26"/>
      <c r="H370" s="28">
        <v>5.64E-3</v>
      </c>
      <c r="I370" s="28">
        <f t="shared" si="93"/>
        <v>6.0000000000000001E-3</v>
      </c>
      <c r="J370" s="28"/>
      <c r="K370" s="28"/>
      <c r="L370" s="28"/>
      <c r="M370" s="29">
        <v>3.4499999999999999E-3</v>
      </c>
      <c r="N370" s="29">
        <f t="shared" si="106"/>
        <v>3.7799999999999999E-3</v>
      </c>
      <c r="O370" s="29"/>
      <c r="P370" s="29"/>
      <c r="Q370" s="29"/>
      <c r="R370" s="30">
        <v>3.65E-3</v>
      </c>
      <c r="S370" s="30">
        <f t="shared" si="94"/>
        <v>4.0099999999999997E-3</v>
      </c>
      <c r="T370" s="30"/>
      <c r="U370" s="30"/>
      <c r="V370" s="30"/>
      <c r="W370" s="30">
        <v>3.8210000000000002E-3</v>
      </c>
      <c r="X370" s="31">
        <f t="shared" si="95"/>
        <v>4.1809999999999998E-3</v>
      </c>
      <c r="Y370" s="31"/>
      <c r="Z370" s="31"/>
      <c r="AA370" s="31"/>
      <c r="AB370" s="25">
        <v>-5.8E-4</v>
      </c>
      <c r="AC370" s="25">
        <f t="shared" si="96"/>
        <v>-3.5999999999999997E-4</v>
      </c>
    </row>
    <row r="371" spans="1:29" s="15" customFormat="1">
      <c r="A371" s="18">
        <v>619</v>
      </c>
      <c r="B371" s="25">
        <v>-2.7E-4</v>
      </c>
      <c r="C371" s="26">
        <v>8.0800000000000004E-3</v>
      </c>
      <c r="D371" s="26">
        <f t="shared" si="107"/>
        <v>8.3949999999999997E-3</v>
      </c>
      <c r="E371" s="26"/>
      <c r="F371" s="26"/>
      <c r="G371" s="26"/>
      <c r="H371" s="28">
        <v>5.8199999999999997E-3</v>
      </c>
      <c r="I371" s="28">
        <f t="shared" si="93"/>
        <v>6.1349999999999998E-3</v>
      </c>
      <c r="J371" s="28"/>
      <c r="K371" s="28"/>
      <c r="L371" s="28"/>
      <c r="M371" s="29">
        <v>3.5999999999999999E-3</v>
      </c>
      <c r="N371" s="29">
        <f t="shared" si="106"/>
        <v>3.98E-3</v>
      </c>
      <c r="O371" s="29"/>
      <c r="P371" s="29"/>
      <c r="Q371" s="29"/>
      <c r="R371" s="30">
        <v>3.81E-3</v>
      </c>
      <c r="S371" s="30">
        <f t="shared" si="94"/>
        <v>4.1250000000000002E-3</v>
      </c>
      <c r="T371" s="30"/>
      <c r="U371" s="30"/>
      <c r="V371" s="30"/>
      <c r="W371" s="30">
        <v>3.8010000000000001E-3</v>
      </c>
      <c r="X371" s="31">
        <f t="shared" si="95"/>
        <v>4.1159999999999999E-3</v>
      </c>
      <c r="Y371" s="31"/>
      <c r="Z371" s="31"/>
      <c r="AA371" s="31"/>
      <c r="AB371" s="25">
        <v>-3.6000000000000002E-4</v>
      </c>
      <c r="AC371" s="25">
        <f t="shared" si="96"/>
        <v>-3.1500000000000001E-4</v>
      </c>
    </row>
    <row r="372" spans="1:29" s="15" customFormat="1">
      <c r="A372" s="18">
        <v>620</v>
      </c>
      <c r="B372" s="25">
        <v>-1.0000000000000001E-5</v>
      </c>
      <c r="C372" s="26">
        <v>8.0099999999999998E-3</v>
      </c>
      <c r="D372" s="26">
        <f t="shared" si="107"/>
        <v>8.3300000000000006E-3</v>
      </c>
      <c r="E372" s="26"/>
      <c r="F372" s="26"/>
      <c r="G372" s="26"/>
      <c r="H372" s="28">
        <v>5.7499999999999999E-3</v>
      </c>
      <c r="I372" s="28">
        <f t="shared" si="93"/>
        <v>6.0699999999999999E-3</v>
      </c>
      <c r="J372" s="28"/>
      <c r="K372" s="28"/>
      <c r="L372" s="28"/>
      <c r="M372" s="29">
        <v>3.46E-3</v>
      </c>
      <c r="N372" s="29">
        <f t="shared" si="106"/>
        <v>3.7850000000000002E-3</v>
      </c>
      <c r="O372" s="29"/>
      <c r="P372" s="29"/>
      <c r="Q372" s="29"/>
      <c r="R372" s="30">
        <v>3.7299999999999998E-3</v>
      </c>
      <c r="S372" s="30">
        <f t="shared" si="94"/>
        <v>4.0499999999999998E-3</v>
      </c>
      <c r="T372" s="30"/>
      <c r="U372" s="30"/>
      <c r="V372" s="30"/>
      <c r="W372" s="30">
        <v>3.8410000000000002E-3</v>
      </c>
      <c r="X372" s="31">
        <f t="shared" si="95"/>
        <v>4.1610000000000006E-3</v>
      </c>
      <c r="Y372" s="31"/>
      <c r="Z372" s="31"/>
      <c r="AA372" s="31"/>
      <c r="AB372" s="25">
        <v>-6.3000000000000003E-4</v>
      </c>
      <c r="AC372" s="25">
        <f t="shared" si="96"/>
        <v>-3.2000000000000003E-4</v>
      </c>
    </row>
    <row r="373" spans="1:29" s="15" customFormat="1">
      <c r="A373" s="18">
        <v>621</v>
      </c>
      <c r="B373" s="25">
        <v>-2.9E-4</v>
      </c>
      <c r="C373" s="26">
        <v>7.92E-3</v>
      </c>
      <c r="D373" s="26">
        <f t="shared" si="107"/>
        <v>8.2450000000000006E-3</v>
      </c>
      <c r="E373" s="26"/>
      <c r="F373" s="26"/>
      <c r="G373" s="26"/>
      <c r="H373" s="28">
        <v>5.7800000000000004E-3</v>
      </c>
      <c r="I373" s="28">
        <f t="shared" si="93"/>
        <v>6.1050000000000002E-3</v>
      </c>
      <c r="J373" s="28"/>
      <c r="K373" s="28"/>
      <c r="L373" s="28"/>
      <c r="M373" s="29">
        <v>3.5799999999999998E-3</v>
      </c>
      <c r="N373" s="29">
        <f t="shared" si="106"/>
        <v>3.9699999999999996E-3</v>
      </c>
      <c r="O373" s="29"/>
      <c r="P373" s="29"/>
      <c r="Q373" s="29"/>
      <c r="R373" s="30">
        <v>3.7100000000000002E-3</v>
      </c>
      <c r="S373" s="30">
        <f t="shared" si="94"/>
        <v>4.0350000000000004E-3</v>
      </c>
      <c r="T373" s="30"/>
      <c r="U373" s="30"/>
      <c r="V373" s="30"/>
      <c r="W373" s="30">
        <v>3.7910000000000001E-3</v>
      </c>
      <c r="X373" s="31">
        <f t="shared" si="95"/>
        <v>4.1159999999999999E-3</v>
      </c>
      <c r="Y373" s="31"/>
      <c r="Z373" s="31"/>
      <c r="AA373" s="31"/>
      <c r="AB373" s="25">
        <v>-3.6000000000000002E-4</v>
      </c>
      <c r="AC373" s="25">
        <f t="shared" si="96"/>
        <v>-3.2499999999999999E-4</v>
      </c>
    </row>
    <row r="374" spans="1:29" s="15" customFormat="1">
      <c r="A374" s="18">
        <v>622</v>
      </c>
      <c r="B374" s="25">
        <v>-1.8000000000000001E-4</v>
      </c>
      <c r="C374" s="26">
        <v>7.979E-3</v>
      </c>
      <c r="D374" s="26">
        <f t="shared" si="107"/>
        <v>8.4239999999999992E-3</v>
      </c>
      <c r="E374" s="26"/>
      <c r="F374" s="26"/>
      <c r="G374" s="26"/>
      <c r="H374" s="28">
        <v>5.77E-3</v>
      </c>
      <c r="I374" s="28">
        <f t="shared" si="93"/>
        <v>6.215E-3</v>
      </c>
      <c r="J374" s="28"/>
      <c r="K374" s="28"/>
      <c r="L374" s="28"/>
      <c r="M374" s="29">
        <v>3.5500000000000002E-3</v>
      </c>
      <c r="N374" s="29">
        <f t="shared" si="106"/>
        <v>3.8900000000000002E-3</v>
      </c>
      <c r="O374" s="29"/>
      <c r="P374" s="29"/>
      <c r="Q374" s="29"/>
      <c r="R374" s="30">
        <v>3.7599999999999999E-3</v>
      </c>
      <c r="S374" s="30">
        <f t="shared" si="94"/>
        <v>4.2049999999999995E-3</v>
      </c>
      <c r="T374" s="30"/>
      <c r="U374" s="30"/>
      <c r="V374" s="30"/>
      <c r="W374" s="30">
        <v>3.8010000000000001E-3</v>
      </c>
      <c r="X374" s="31">
        <f t="shared" si="95"/>
        <v>4.2459999999999998E-3</v>
      </c>
      <c r="Y374" s="31"/>
      <c r="Z374" s="31"/>
      <c r="AA374" s="31"/>
      <c r="AB374" s="25">
        <v>-7.1000000000000002E-4</v>
      </c>
      <c r="AC374" s="25">
        <f t="shared" si="96"/>
        <v>-4.4500000000000003E-4</v>
      </c>
    </row>
    <row r="375" spans="1:29" s="15" customFormat="1">
      <c r="A375" s="18">
        <v>623</v>
      </c>
      <c r="B375" s="25">
        <v>-2.4000000000000001E-4</v>
      </c>
      <c r="C375" s="26">
        <v>8.0700000000000008E-3</v>
      </c>
      <c r="D375" s="26">
        <f t="shared" si="107"/>
        <v>8.4450000000000011E-3</v>
      </c>
      <c r="E375" s="26"/>
      <c r="F375" s="26"/>
      <c r="G375" s="26"/>
      <c r="H375" s="28">
        <v>5.8300000000000001E-3</v>
      </c>
      <c r="I375" s="28">
        <f t="shared" si="93"/>
        <v>6.2050000000000004E-3</v>
      </c>
      <c r="J375" s="28"/>
      <c r="K375" s="28"/>
      <c r="L375" s="28"/>
      <c r="M375" s="29">
        <v>3.5799999999999998E-3</v>
      </c>
      <c r="N375" s="29">
        <f t="shared" si="106"/>
        <v>3.98E-3</v>
      </c>
      <c r="O375" s="29"/>
      <c r="P375" s="29"/>
      <c r="Q375" s="29"/>
      <c r="R375" s="30">
        <v>3.79E-3</v>
      </c>
      <c r="S375" s="30">
        <f t="shared" si="94"/>
        <v>4.1650000000000003E-3</v>
      </c>
      <c r="T375" s="30"/>
      <c r="U375" s="30"/>
      <c r="V375" s="30"/>
      <c r="W375" s="30">
        <v>3.7810000000000001E-3</v>
      </c>
      <c r="X375" s="31">
        <f t="shared" si="95"/>
        <v>4.156E-3</v>
      </c>
      <c r="Y375" s="31"/>
      <c r="Z375" s="31"/>
      <c r="AA375" s="31"/>
      <c r="AB375" s="25">
        <v>-5.1000000000000004E-4</v>
      </c>
      <c r="AC375" s="25">
        <f t="shared" si="96"/>
        <v>-3.7500000000000001E-4</v>
      </c>
    </row>
    <row r="376" spans="1:29" s="15" customFormat="1">
      <c r="A376" s="18">
        <v>624</v>
      </c>
      <c r="B376" s="25">
        <v>-4.0000000000000003E-5</v>
      </c>
      <c r="C376" s="26">
        <v>7.9500000000000005E-3</v>
      </c>
      <c r="D376" s="26">
        <f t="shared" si="107"/>
        <v>8.2900000000000005E-3</v>
      </c>
      <c r="E376" s="25"/>
      <c r="F376" s="26"/>
      <c r="G376" s="26"/>
      <c r="H376" s="28">
        <v>5.8399999999999997E-3</v>
      </c>
      <c r="I376" s="28">
        <f t="shared" si="93"/>
        <v>6.1799999999999997E-3</v>
      </c>
      <c r="J376" s="28"/>
      <c r="K376" s="28"/>
      <c r="L376" s="28"/>
      <c r="M376" s="29">
        <v>3.5500000000000002E-3</v>
      </c>
      <c r="N376" s="29">
        <f t="shared" si="106"/>
        <v>3.9550000000000002E-3</v>
      </c>
      <c r="O376" s="29"/>
      <c r="P376" s="29"/>
      <c r="Q376" s="29"/>
      <c r="R376" s="30">
        <v>3.7699999999999999E-3</v>
      </c>
      <c r="S376" s="30">
        <f t="shared" si="94"/>
        <v>4.1099999999999999E-3</v>
      </c>
      <c r="T376" s="30"/>
      <c r="U376" s="30"/>
      <c r="V376" s="30"/>
      <c r="W376" s="30">
        <v>3.8210000000000002E-3</v>
      </c>
      <c r="X376" s="31">
        <f t="shared" si="95"/>
        <v>4.1609999999999998E-3</v>
      </c>
      <c r="Y376" s="31"/>
      <c r="Z376" s="31"/>
      <c r="AA376" s="31"/>
      <c r="AB376" s="25">
        <v>-6.4000000000000005E-4</v>
      </c>
      <c r="AC376" s="25">
        <f t="shared" si="96"/>
        <v>-3.4000000000000002E-4</v>
      </c>
    </row>
    <row r="377" spans="1:29" s="15" customFormat="1">
      <c r="A377" s="18">
        <v>625</v>
      </c>
      <c r="B377" s="25">
        <v>-2.7999999999999998E-4</v>
      </c>
      <c r="C377" s="26">
        <v>7.9500000000000005E-3</v>
      </c>
      <c r="D377" s="26">
        <f t="shared" si="107"/>
        <v>8.3000000000000001E-3</v>
      </c>
      <c r="E377" s="25"/>
      <c r="F377" s="26"/>
      <c r="G377" s="26"/>
      <c r="H377" s="28">
        <v>5.8500000000000002E-3</v>
      </c>
      <c r="I377" s="28">
        <f t="shared" si="93"/>
        <v>6.1999999999999998E-3</v>
      </c>
      <c r="J377" s="28"/>
      <c r="K377" s="28"/>
      <c r="L377" s="28"/>
      <c r="M377" s="29">
        <v>3.5699999999999998E-3</v>
      </c>
      <c r="N377" s="29">
        <f t="shared" si="106"/>
        <v>4.045E-3</v>
      </c>
      <c r="O377" s="29"/>
      <c r="P377" s="29"/>
      <c r="Q377" s="29"/>
      <c r="R377" s="30">
        <v>3.81E-3</v>
      </c>
      <c r="S377" s="30">
        <f t="shared" si="94"/>
        <v>4.1599999999999996E-3</v>
      </c>
      <c r="T377" s="30"/>
      <c r="U377" s="30"/>
      <c r="V377" s="30"/>
      <c r="W377" s="30">
        <v>3.7010000000000003E-3</v>
      </c>
      <c r="X377" s="31">
        <f t="shared" si="95"/>
        <v>4.0509999999999999E-3</v>
      </c>
      <c r="Y377" s="31"/>
      <c r="Z377" s="31"/>
      <c r="AA377" s="31"/>
      <c r="AB377" s="25">
        <v>-4.2000000000000002E-4</v>
      </c>
      <c r="AC377" s="25">
        <f t="shared" si="96"/>
        <v>-3.5E-4</v>
      </c>
    </row>
    <row r="378" spans="1:29" s="15" customFormat="1">
      <c r="A378" s="18">
        <v>626</v>
      </c>
      <c r="B378" s="25">
        <v>-2.0000000000000001E-4</v>
      </c>
      <c r="C378" s="26">
        <v>8.0099999999999998E-3</v>
      </c>
      <c r="D378" s="26">
        <f t="shared" si="107"/>
        <v>8.4250000000000002E-3</v>
      </c>
      <c r="E378" s="25"/>
      <c r="F378" s="26"/>
      <c r="G378" s="26"/>
      <c r="H378" s="28">
        <v>5.8399999999999997E-3</v>
      </c>
      <c r="I378" s="28">
        <f t="shared" si="93"/>
        <v>6.2550000000000001E-3</v>
      </c>
      <c r="J378" s="28"/>
      <c r="K378" s="28"/>
      <c r="L378" s="28"/>
      <c r="M378" s="29">
        <v>3.5500000000000002E-3</v>
      </c>
      <c r="N378" s="29">
        <f t="shared" si="106"/>
        <v>3.8545000000000003E-3</v>
      </c>
      <c r="O378" s="29"/>
      <c r="P378" s="29"/>
      <c r="Q378" s="29"/>
      <c r="R378" s="30">
        <v>3.7599999999999999E-3</v>
      </c>
      <c r="S378" s="30">
        <f t="shared" si="94"/>
        <v>4.1749999999999999E-3</v>
      </c>
      <c r="T378" s="30"/>
      <c r="U378" s="30"/>
      <c r="V378" s="30"/>
      <c r="W378" s="30">
        <v>3.761E-3</v>
      </c>
      <c r="X378" s="31">
        <f t="shared" si="95"/>
        <v>4.176E-3</v>
      </c>
      <c r="Y378" s="31"/>
      <c r="Z378" s="31"/>
      <c r="AA378" s="31"/>
      <c r="AB378" s="25">
        <v>-6.3000000000000003E-4</v>
      </c>
      <c r="AC378" s="25">
        <f t="shared" si="96"/>
        <v>-4.15E-4</v>
      </c>
    </row>
    <row r="379" spans="1:29" s="15" customFormat="1">
      <c r="A379" s="18">
        <v>627</v>
      </c>
      <c r="B379" s="25">
        <v>-2.7E-4</v>
      </c>
      <c r="C379" s="26">
        <v>7.9500000000000005E-3</v>
      </c>
      <c r="D379" s="26">
        <f t="shared" si="107"/>
        <v>8.3650000000000009E-3</v>
      </c>
      <c r="E379" s="25"/>
      <c r="F379" s="26"/>
      <c r="G379" s="26"/>
      <c r="H379" s="28">
        <v>5.8799999999999998E-3</v>
      </c>
      <c r="I379" s="28">
        <f t="shared" si="93"/>
        <v>6.2950000000000002E-3</v>
      </c>
      <c r="J379" s="28"/>
      <c r="K379" s="28"/>
      <c r="L379" s="28"/>
      <c r="M379" s="29">
        <v>3.48E-3</v>
      </c>
      <c r="N379" s="29">
        <f t="shared" si="106"/>
        <v>3.9399999999999999E-3</v>
      </c>
      <c r="O379" s="29"/>
      <c r="P379" s="29"/>
      <c r="Q379" s="29"/>
      <c r="R379" s="30">
        <v>3.7699999999999999E-3</v>
      </c>
      <c r="S379" s="30">
        <f t="shared" si="94"/>
        <v>4.1849999999999995E-3</v>
      </c>
      <c r="T379" s="30"/>
      <c r="U379" s="30"/>
      <c r="V379" s="30"/>
      <c r="W379" s="30">
        <v>3.6710000000000002E-3</v>
      </c>
      <c r="X379" s="31">
        <f t="shared" si="95"/>
        <v>4.0860000000000002E-3</v>
      </c>
      <c r="Y379" s="31"/>
      <c r="Z379" s="31"/>
      <c r="AA379" s="31"/>
      <c r="AB379" s="25">
        <v>-5.5999999999999995E-4</v>
      </c>
      <c r="AC379" s="25">
        <f t="shared" si="96"/>
        <v>-4.15E-4</v>
      </c>
    </row>
    <row r="380" spans="1:29" s="15" customFormat="1">
      <c r="A380" s="18">
        <v>628</v>
      </c>
      <c r="B380" s="25">
        <v>-1.8000000000000001E-4</v>
      </c>
      <c r="C380" s="26">
        <v>8.0000000000000002E-3</v>
      </c>
      <c r="D380" s="26">
        <f t="shared" si="107"/>
        <v>8.3894999999999994E-3</v>
      </c>
      <c r="E380" s="25"/>
      <c r="F380" s="26"/>
      <c r="G380" s="26"/>
      <c r="H380" s="28">
        <v>5.8399999999999997E-3</v>
      </c>
      <c r="I380" s="28">
        <f t="shared" si="93"/>
        <v>6.2294999999999998E-3</v>
      </c>
      <c r="J380" s="28"/>
      <c r="K380" s="28"/>
      <c r="L380" s="28"/>
      <c r="M380" s="29">
        <v>3.5599999999999998E-3</v>
      </c>
      <c r="N380" s="29">
        <f t="shared" si="106"/>
        <v>3.885E-3</v>
      </c>
      <c r="O380" s="29"/>
      <c r="P380" s="29"/>
      <c r="Q380" s="29"/>
      <c r="R380" s="30">
        <v>3.7499999999999999E-3</v>
      </c>
      <c r="S380" s="30">
        <f t="shared" si="94"/>
        <v>4.1395E-3</v>
      </c>
      <c r="T380" s="30"/>
      <c r="U380" s="30"/>
      <c r="V380" s="30"/>
      <c r="W380" s="30">
        <v>3.771E-3</v>
      </c>
      <c r="X380" s="31">
        <f t="shared" si="95"/>
        <v>4.1605000000000001E-3</v>
      </c>
      <c r="Y380" s="31"/>
      <c r="Z380" s="31"/>
      <c r="AA380" s="31"/>
      <c r="AB380" s="25">
        <v>-5.9900000000000003E-4</v>
      </c>
      <c r="AC380" s="25">
        <f t="shared" si="96"/>
        <v>-3.8950000000000003E-4</v>
      </c>
    </row>
    <row r="381" spans="1:29" s="15" customFormat="1">
      <c r="A381" s="18">
        <v>629</v>
      </c>
      <c r="B381" s="25">
        <v>-2.3000000000000001E-4</v>
      </c>
      <c r="C381" s="26">
        <v>8.0000000000000002E-3</v>
      </c>
      <c r="D381" s="26">
        <f t="shared" si="107"/>
        <v>8.3750000000000005E-3</v>
      </c>
      <c r="E381" s="25"/>
      <c r="F381" s="26"/>
      <c r="G381" s="26"/>
      <c r="H381" s="28">
        <v>5.8500000000000002E-3</v>
      </c>
      <c r="I381" s="28">
        <f t="shared" si="93"/>
        <v>6.2250000000000005E-3</v>
      </c>
      <c r="J381" s="28"/>
      <c r="K381" s="28"/>
      <c r="L381" s="28"/>
      <c r="M381" s="29">
        <v>3.5500000000000002E-3</v>
      </c>
      <c r="N381" s="29">
        <f t="shared" si="106"/>
        <v>3.9649999999999998E-3</v>
      </c>
      <c r="O381" s="29"/>
      <c r="P381" s="29"/>
      <c r="Q381" s="29"/>
      <c r="R381" s="30">
        <v>3.79E-3</v>
      </c>
      <c r="S381" s="30">
        <f t="shared" si="94"/>
        <v>4.1650000000000003E-3</v>
      </c>
      <c r="T381" s="30"/>
      <c r="U381" s="30"/>
      <c r="V381" s="30"/>
      <c r="W381" s="30">
        <v>3.7410000000000004E-3</v>
      </c>
      <c r="X381" s="31">
        <f t="shared" si="95"/>
        <v>4.1160000000000007E-3</v>
      </c>
      <c r="Y381" s="31"/>
      <c r="Z381" s="31"/>
      <c r="AA381" s="31"/>
      <c r="AB381" s="25">
        <v>-5.1999999999999995E-4</v>
      </c>
      <c r="AC381" s="25">
        <f t="shared" si="96"/>
        <v>-3.7500000000000001E-4</v>
      </c>
    </row>
    <row r="382" spans="1:29" s="15" customFormat="1">
      <c r="A382" s="18">
        <v>630</v>
      </c>
      <c r="B382" s="25">
        <v>-1E-4</v>
      </c>
      <c r="C382" s="26">
        <v>7.92E-3</v>
      </c>
      <c r="D382" s="26">
        <f t="shared" si="107"/>
        <v>8.2500000000000004E-3</v>
      </c>
      <c r="E382" s="25"/>
      <c r="F382" s="26"/>
      <c r="G382" s="26"/>
      <c r="H382" s="28">
        <v>5.7499999999999999E-3</v>
      </c>
      <c r="I382" s="28">
        <f t="shared" si="93"/>
        <v>6.0800000000000003E-3</v>
      </c>
      <c r="J382" s="28"/>
      <c r="K382" s="28"/>
      <c r="L382" s="28"/>
      <c r="M382" s="29">
        <v>3.47E-3</v>
      </c>
      <c r="N382" s="29">
        <f t="shared" si="106"/>
        <v>3.8600000000000001E-3</v>
      </c>
      <c r="O382" s="29"/>
      <c r="P382" s="29"/>
      <c r="Q382" s="29"/>
      <c r="R382" s="30">
        <v>3.6700000000000001E-3</v>
      </c>
      <c r="S382" s="30">
        <f t="shared" si="94"/>
        <v>4.0000000000000001E-3</v>
      </c>
      <c r="T382" s="30"/>
      <c r="U382" s="30"/>
      <c r="V382" s="30"/>
      <c r="W382" s="30">
        <v>3.8010000000000001E-3</v>
      </c>
      <c r="X382" s="31">
        <f t="shared" si="95"/>
        <v>4.1310000000000001E-3</v>
      </c>
      <c r="Y382" s="31"/>
      <c r="Z382" s="31"/>
      <c r="AA382" s="31"/>
      <c r="AB382" s="25">
        <v>-5.5999999999999995E-4</v>
      </c>
      <c r="AC382" s="25">
        <f t="shared" si="96"/>
        <v>-3.3E-4</v>
      </c>
    </row>
    <row r="383" spans="1:29" s="15" customFormat="1">
      <c r="A383" s="18">
        <v>631</v>
      </c>
      <c r="B383" s="25">
        <v>-2.7999999999999998E-4</v>
      </c>
      <c r="C383" s="26">
        <v>7.9299999999999995E-3</v>
      </c>
      <c r="D383" s="26">
        <f t="shared" si="107"/>
        <v>8.3099999999999997E-3</v>
      </c>
      <c r="E383" s="25"/>
      <c r="F383" s="26"/>
      <c r="G383" s="26"/>
      <c r="H383" s="28">
        <v>5.8900000000000003E-3</v>
      </c>
      <c r="I383" s="28">
        <f t="shared" si="93"/>
        <v>6.2700000000000004E-3</v>
      </c>
      <c r="J383" s="28"/>
      <c r="K383" s="28"/>
      <c r="L383" s="28"/>
      <c r="M383" s="29">
        <v>3.4499999999999999E-3</v>
      </c>
      <c r="N383" s="29">
        <f t="shared" si="106"/>
        <v>3.8995000000000002E-3</v>
      </c>
      <c r="O383" s="29"/>
      <c r="P383" s="29"/>
      <c r="Q383" s="29"/>
      <c r="R383" s="30">
        <v>3.7299999999999998E-3</v>
      </c>
      <c r="S383" s="30">
        <f t="shared" si="94"/>
        <v>4.1099999999999999E-3</v>
      </c>
      <c r="T383" s="30"/>
      <c r="U383" s="30"/>
      <c r="V383" s="30"/>
      <c r="W383" s="30">
        <v>3.6910000000000003E-3</v>
      </c>
      <c r="X383" s="31">
        <f t="shared" si="95"/>
        <v>4.071E-3</v>
      </c>
      <c r="Y383" s="31"/>
      <c r="Z383" s="31"/>
      <c r="AA383" s="31"/>
      <c r="AB383" s="25">
        <v>-4.8000000000000001E-4</v>
      </c>
      <c r="AC383" s="25">
        <f t="shared" si="96"/>
        <v>-3.8000000000000002E-4</v>
      </c>
    </row>
    <row r="384" spans="1:29" s="15" customFormat="1">
      <c r="A384" s="18">
        <v>632</v>
      </c>
      <c r="B384" s="25">
        <v>-8.0000000000000007E-5</v>
      </c>
      <c r="C384" s="26">
        <v>7.8890000000000002E-3</v>
      </c>
      <c r="D384" s="26">
        <f t="shared" si="107"/>
        <v>8.2140000000000008E-3</v>
      </c>
      <c r="E384" s="25"/>
      <c r="F384" s="26"/>
      <c r="G384" s="26"/>
      <c r="H384" s="28">
        <v>5.7200000000000003E-3</v>
      </c>
      <c r="I384" s="28">
        <f t="shared" si="93"/>
        <v>6.045E-3</v>
      </c>
      <c r="J384" s="28"/>
      <c r="K384" s="28"/>
      <c r="L384" s="28"/>
      <c r="M384" s="29">
        <v>3.5799999999999998E-3</v>
      </c>
      <c r="N384" s="29">
        <f t="shared" si="106"/>
        <v>3.9499999999999995E-3</v>
      </c>
      <c r="O384" s="29"/>
      <c r="P384" s="29"/>
      <c r="Q384" s="29"/>
      <c r="R384" s="30">
        <v>3.64E-3</v>
      </c>
      <c r="S384" s="30">
        <f t="shared" si="94"/>
        <v>3.9649999999999998E-3</v>
      </c>
      <c r="T384" s="30"/>
      <c r="U384" s="30"/>
      <c r="V384" s="30"/>
      <c r="W384" s="30">
        <v>3.8210000000000002E-3</v>
      </c>
      <c r="X384" s="31">
        <f t="shared" si="95"/>
        <v>4.1460000000000004E-3</v>
      </c>
      <c r="Y384" s="31"/>
      <c r="Z384" s="31"/>
      <c r="AA384" s="31"/>
      <c r="AB384" s="25">
        <v>-5.6999999999999998E-4</v>
      </c>
      <c r="AC384" s="25">
        <f t="shared" si="96"/>
        <v>-3.2499999999999999E-4</v>
      </c>
    </row>
    <row r="385" spans="1:29" s="15" customFormat="1">
      <c r="A385" s="18">
        <v>633</v>
      </c>
      <c r="B385" s="25">
        <v>-2.4000000000000001E-4</v>
      </c>
      <c r="C385" s="26">
        <v>7.9900000000000006E-3</v>
      </c>
      <c r="D385" s="26">
        <f t="shared" si="107"/>
        <v>8.3800000000000003E-3</v>
      </c>
      <c r="E385" s="25"/>
      <c r="F385" s="26"/>
      <c r="G385" s="26"/>
      <c r="H385" s="28">
        <v>5.8700000000000002E-3</v>
      </c>
      <c r="I385" s="28">
        <f t="shared" si="93"/>
        <v>6.2599999999999999E-3</v>
      </c>
      <c r="J385" s="28"/>
      <c r="K385" s="28"/>
      <c r="L385" s="28"/>
      <c r="M385" s="29">
        <v>3.47E-3</v>
      </c>
      <c r="N385" s="29">
        <f t="shared" si="106"/>
        <v>3.8895000000000002E-3</v>
      </c>
      <c r="O385" s="29"/>
      <c r="P385" s="29"/>
      <c r="Q385" s="29"/>
      <c r="R385" s="30">
        <v>3.7399999999999998E-3</v>
      </c>
      <c r="S385" s="30">
        <f t="shared" si="94"/>
        <v>4.13E-3</v>
      </c>
      <c r="T385" s="30"/>
      <c r="U385" s="30"/>
      <c r="V385" s="30"/>
      <c r="W385" s="30">
        <v>3.7210000000000003E-3</v>
      </c>
      <c r="X385" s="31">
        <f t="shared" si="95"/>
        <v>4.1110000000000001E-3</v>
      </c>
      <c r="Y385" s="31"/>
      <c r="Z385" s="31"/>
      <c r="AA385" s="31"/>
      <c r="AB385" s="25">
        <v>-5.4000000000000001E-4</v>
      </c>
      <c r="AC385" s="25">
        <f t="shared" si="96"/>
        <v>-3.8999999999999999E-4</v>
      </c>
    </row>
    <row r="386" spans="1:29" s="15" customFormat="1">
      <c r="A386" s="18">
        <v>634</v>
      </c>
      <c r="B386" s="25">
        <v>-1.2999999999999999E-4</v>
      </c>
      <c r="C386" s="26">
        <v>7.9600000000000001E-3</v>
      </c>
      <c r="D386" s="26">
        <f t="shared" si="107"/>
        <v>8.3000000000000001E-3</v>
      </c>
      <c r="E386" s="25"/>
      <c r="F386" s="26"/>
      <c r="G386" s="26"/>
      <c r="H386" s="28">
        <v>5.7999999999999996E-3</v>
      </c>
      <c r="I386" s="28">
        <f t="shared" ref="I386:I449" si="108">H386-AC386</f>
        <v>6.1399999999999996E-3</v>
      </c>
      <c r="J386" s="28"/>
      <c r="K386" s="28"/>
      <c r="L386" s="28"/>
      <c r="M386" s="29">
        <v>3.5699999999999998E-3</v>
      </c>
      <c r="N386" s="29">
        <f t="shared" si="106"/>
        <v>3.8649999999999999E-3</v>
      </c>
      <c r="O386" s="29"/>
      <c r="P386" s="29"/>
      <c r="Q386" s="29"/>
      <c r="R386" s="30">
        <v>3.7100000000000002E-3</v>
      </c>
      <c r="S386" s="30">
        <f t="shared" ref="S386:S449" si="109">R386-AC386</f>
        <v>4.0499999999999998E-3</v>
      </c>
      <c r="T386" s="30"/>
      <c r="U386" s="30"/>
      <c r="V386" s="30"/>
      <c r="W386" s="30">
        <v>3.771E-3</v>
      </c>
      <c r="X386" s="31">
        <f t="shared" ref="X386:X449" si="110">W386-AC386</f>
        <v>4.1110000000000001E-3</v>
      </c>
      <c r="Y386" s="31"/>
      <c r="Z386" s="31"/>
      <c r="AA386" s="31"/>
      <c r="AB386" s="25">
        <v>-5.5000000000000003E-4</v>
      </c>
      <c r="AC386" s="25">
        <f t="shared" ref="AC386:AC449" si="111">(B386+AB386)/2</f>
        <v>-3.4000000000000002E-4</v>
      </c>
    </row>
    <row r="387" spans="1:29" s="15" customFormat="1">
      <c r="A387" s="18">
        <v>635</v>
      </c>
      <c r="B387" s="25">
        <v>-2.2000000000000001E-4</v>
      </c>
      <c r="C387" s="26">
        <v>8.0590000000000002E-3</v>
      </c>
      <c r="D387" s="26">
        <f t="shared" si="107"/>
        <v>8.4589999999999995E-3</v>
      </c>
      <c r="E387" s="25"/>
      <c r="F387" s="26"/>
      <c r="G387" s="26"/>
      <c r="H387" s="28">
        <v>5.8700000000000002E-3</v>
      </c>
      <c r="I387" s="28">
        <f t="shared" si="108"/>
        <v>6.2700000000000004E-3</v>
      </c>
      <c r="J387" s="28"/>
      <c r="K387" s="28"/>
      <c r="L387" s="28"/>
      <c r="M387" s="29">
        <v>3.4099999999999998E-3</v>
      </c>
      <c r="N387" s="29">
        <f t="shared" si="106"/>
        <v>3.8349999999999999E-3</v>
      </c>
      <c r="O387" s="29"/>
      <c r="P387" s="29"/>
      <c r="Q387" s="29"/>
      <c r="R387" s="30">
        <v>3.7699999999999999E-3</v>
      </c>
      <c r="S387" s="30">
        <f t="shared" si="109"/>
        <v>4.1700000000000001E-3</v>
      </c>
      <c r="T387" s="30"/>
      <c r="U387" s="30"/>
      <c r="V387" s="30"/>
      <c r="W387" s="30">
        <v>3.7310000000000004E-3</v>
      </c>
      <c r="X387" s="31">
        <f t="shared" si="110"/>
        <v>4.1310000000000001E-3</v>
      </c>
      <c r="Y387" s="31"/>
      <c r="Z387" s="31"/>
      <c r="AA387" s="31"/>
      <c r="AB387" s="25">
        <v>-5.8E-4</v>
      </c>
      <c r="AC387" s="25">
        <f t="shared" si="111"/>
        <v>-4.0000000000000002E-4</v>
      </c>
    </row>
    <row r="388" spans="1:29" s="15" customFormat="1">
      <c r="A388" s="18">
        <v>636</v>
      </c>
      <c r="B388" s="25">
        <v>-1.6000000000000001E-4</v>
      </c>
      <c r="C388" s="26">
        <v>7.92E-3</v>
      </c>
      <c r="D388" s="26">
        <f t="shared" si="107"/>
        <v>8.3249999999999991E-3</v>
      </c>
      <c r="E388" s="25"/>
      <c r="F388" s="26"/>
      <c r="G388" s="26"/>
      <c r="H388" s="28">
        <v>5.8300000000000001E-3</v>
      </c>
      <c r="I388" s="28">
        <f t="shared" si="108"/>
        <v>6.2350000000000001E-3</v>
      </c>
      <c r="J388" s="28"/>
      <c r="K388" s="28"/>
      <c r="L388" s="28"/>
      <c r="M388" s="29">
        <v>3.4399999999999999E-3</v>
      </c>
      <c r="N388" s="29">
        <f t="shared" si="106"/>
        <v>3.8249999999999998E-3</v>
      </c>
      <c r="O388" s="29"/>
      <c r="P388" s="29"/>
      <c r="Q388" s="29"/>
      <c r="R388" s="30">
        <v>3.6600000000000001E-3</v>
      </c>
      <c r="S388" s="30">
        <f t="shared" si="109"/>
        <v>4.065E-3</v>
      </c>
      <c r="T388" s="30"/>
      <c r="U388" s="30"/>
      <c r="V388" s="30"/>
      <c r="W388" s="30">
        <v>3.7910000000000001E-3</v>
      </c>
      <c r="X388" s="31">
        <f t="shared" si="110"/>
        <v>4.1960000000000001E-3</v>
      </c>
      <c r="Y388" s="31"/>
      <c r="Z388" s="31"/>
      <c r="AA388" s="31"/>
      <c r="AB388" s="25">
        <v>-6.4999999999999997E-4</v>
      </c>
      <c r="AC388" s="25">
        <f t="shared" si="111"/>
        <v>-4.0499999999999998E-4</v>
      </c>
    </row>
    <row r="389" spans="1:29" s="15" customFormat="1">
      <c r="A389" s="18">
        <v>637</v>
      </c>
      <c r="B389" s="25">
        <v>-3.1E-4</v>
      </c>
      <c r="C389" s="26">
        <v>7.9000000000000008E-3</v>
      </c>
      <c r="D389" s="26">
        <f t="shared" si="107"/>
        <v>8.3750000000000005E-3</v>
      </c>
      <c r="E389" s="25"/>
      <c r="F389" s="26"/>
      <c r="G389" s="26"/>
      <c r="H389" s="28">
        <v>5.8300000000000001E-3</v>
      </c>
      <c r="I389" s="28">
        <f t="shared" si="108"/>
        <v>6.3049999999999998E-3</v>
      </c>
      <c r="J389" s="28"/>
      <c r="K389" s="28"/>
      <c r="L389" s="28"/>
      <c r="M389" s="29">
        <v>3.47E-3</v>
      </c>
      <c r="N389" s="29">
        <f t="shared" si="106"/>
        <v>3.885E-3</v>
      </c>
      <c r="O389" s="29"/>
      <c r="P389" s="29"/>
      <c r="Q389" s="29"/>
      <c r="R389" s="30">
        <v>3.79E-3</v>
      </c>
      <c r="S389" s="30">
        <f t="shared" si="109"/>
        <v>4.2649999999999997E-3</v>
      </c>
      <c r="T389" s="30"/>
      <c r="U389" s="30"/>
      <c r="V389" s="30"/>
      <c r="W389" s="30">
        <v>3.6810000000000002E-3</v>
      </c>
      <c r="X389" s="31">
        <f t="shared" si="110"/>
        <v>4.156E-3</v>
      </c>
      <c r="Y389" s="31"/>
      <c r="Z389" s="31"/>
      <c r="AA389" s="31"/>
      <c r="AB389" s="25">
        <v>-6.4000000000000005E-4</v>
      </c>
      <c r="AC389" s="25">
        <f t="shared" si="111"/>
        <v>-4.7500000000000005E-4</v>
      </c>
    </row>
    <row r="390" spans="1:29" s="15" customFormat="1">
      <c r="A390" s="18">
        <v>638</v>
      </c>
      <c r="B390" s="25">
        <v>-6.8999999999999997E-5</v>
      </c>
      <c r="C390" s="26">
        <v>7.9500000000000005E-3</v>
      </c>
      <c r="D390" s="26">
        <f t="shared" si="107"/>
        <v>8.2544999999999997E-3</v>
      </c>
      <c r="E390" s="25"/>
      <c r="F390" s="26"/>
      <c r="G390" s="26"/>
      <c r="H390" s="28">
        <v>5.8599999999999998E-3</v>
      </c>
      <c r="I390" s="28">
        <f t="shared" si="108"/>
        <v>6.1644999999999998E-3</v>
      </c>
      <c r="J390" s="28"/>
      <c r="K390" s="28"/>
      <c r="L390" s="28"/>
      <c r="M390" s="29">
        <v>3.4099999999999998E-3</v>
      </c>
      <c r="N390" s="29">
        <f t="shared" si="106"/>
        <v>3.8449999999999999E-3</v>
      </c>
      <c r="O390" s="29"/>
      <c r="P390" s="29"/>
      <c r="Q390" s="29"/>
      <c r="R390" s="30">
        <v>3.6900000000000001E-3</v>
      </c>
      <c r="S390" s="30">
        <f t="shared" si="109"/>
        <v>3.9944999999999998E-3</v>
      </c>
      <c r="T390" s="30"/>
      <c r="U390" s="30"/>
      <c r="V390" s="30"/>
      <c r="W390" s="30">
        <v>3.6910000000000003E-3</v>
      </c>
      <c r="X390" s="31">
        <f t="shared" si="110"/>
        <v>3.9954999999999999E-3</v>
      </c>
      <c r="Y390" s="31"/>
      <c r="Z390" s="31"/>
      <c r="AA390" s="31"/>
      <c r="AB390" s="25">
        <v>-5.4000000000000001E-4</v>
      </c>
      <c r="AC390" s="25">
        <f t="shared" si="111"/>
        <v>-3.0449999999999997E-4</v>
      </c>
    </row>
    <row r="391" spans="1:29" s="15" customFormat="1">
      <c r="A391" s="18">
        <v>639</v>
      </c>
      <c r="B391" s="25">
        <v>-2.9E-4</v>
      </c>
      <c r="C391" s="26">
        <v>7.9299999999999995E-3</v>
      </c>
      <c r="D391" s="26">
        <f t="shared" si="107"/>
        <v>8.3899999999999999E-3</v>
      </c>
      <c r="E391" s="25"/>
      <c r="F391" s="26"/>
      <c r="G391" s="26"/>
      <c r="H391" s="28">
        <v>5.8100000000000001E-3</v>
      </c>
      <c r="I391" s="28">
        <f t="shared" si="108"/>
        <v>6.2700000000000004E-3</v>
      </c>
      <c r="J391" s="28"/>
      <c r="K391" s="28"/>
      <c r="L391" s="28"/>
      <c r="M391" s="29">
        <v>3.47E-3</v>
      </c>
      <c r="N391" s="29">
        <f t="shared" si="106"/>
        <v>3.9199999999999999E-3</v>
      </c>
      <c r="O391" s="29"/>
      <c r="P391" s="29"/>
      <c r="Q391" s="29"/>
      <c r="R391" s="30">
        <v>3.7399999999999998E-3</v>
      </c>
      <c r="S391" s="30">
        <f t="shared" si="109"/>
        <v>4.1999999999999997E-3</v>
      </c>
      <c r="T391" s="30"/>
      <c r="U391" s="30"/>
      <c r="V391" s="30"/>
      <c r="W391" s="30">
        <v>3.7810000000000001E-3</v>
      </c>
      <c r="X391" s="31">
        <f t="shared" si="110"/>
        <v>4.241E-3</v>
      </c>
      <c r="Y391" s="31"/>
      <c r="Z391" s="31"/>
      <c r="AA391" s="31"/>
      <c r="AB391" s="25">
        <v>-6.3000000000000003E-4</v>
      </c>
      <c r="AC391" s="25">
        <f t="shared" si="111"/>
        <v>-4.6000000000000001E-4</v>
      </c>
    </row>
    <row r="392" spans="1:29" s="15" customFormat="1">
      <c r="A392" s="18">
        <v>640</v>
      </c>
      <c r="B392" s="25">
        <v>-6.0000000000000002E-5</v>
      </c>
      <c r="C392" s="26">
        <v>7.9100000000000004E-3</v>
      </c>
      <c r="D392" s="26">
        <f t="shared" si="107"/>
        <v>8.235000000000001E-3</v>
      </c>
      <c r="E392" s="25"/>
      <c r="F392" s="26"/>
      <c r="G392" s="26"/>
      <c r="H392" s="28">
        <v>5.8799999999999998E-3</v>
      </c>
      <c r="I392" s="28">
        <f t="shared" si="108"/>
        <v>6.2049999999999996E-3</v>
      </c>
      <c r="J392" s="28"/>
      <c r="K392" s="28"/>
      <c r="L392" s="28"/>
      <c r="M392" s="29">
        <v>3.5000000000000001E-3</v>
      </c>
      <c r="N392" s="29">
        <f t="shared" si="106"/>
        <v>3.9550000000000002E-3</v>
      </c>
      <c r="O392" s="29"/>
      <c r="P392" s="29"/>
      <c r="Q392" s="29"/>
      <c r="R392" s="30">
        <v>3.7000000000000002E-3</v>
      </c>
      <c r="S392" s="30">
        <f t="shared" si="109"/>
        <v>4.0249999999999999E-3</v>
      </c>
      <c r="T392" s="30"/>
      <c r="U392" s="30"/>
      <c r="V392" s="30"/>
      <c r="W392" s="30">
        <v>3.6310000000000001E-3</v>
      </c>
      <c r="X392" s="31">
        <f t="shared" si="110"/>
        <v>3.9560000000000003E-3</v>
      </c>
      <c r="Y392" s="31"/>
      <c r="Z392" s="31"/>
      <c r="AA392" s="31"/>
      <c r="AB392" s="25">
        <v>-5.9000000000000003E-4</v>
      </c>
      <c r="AC392" s="25">
        <f t="shared" si="111"/>
        <v>-3.2500000000000004E-4</v>
      </c>
    </row>
    <row r="393" spans="1:29" s="15" customFormat="1">
      <c r="A393" s="18">
        <v>641</v>
      </c>
      <c r="B393" s="25">
        <v>-2.7999999999999998E-4</v>
      </c>
      <c r="C393" s="26">
        <v>7.8799999999999999E-3</v>
      </c>
      <c r="D393" s="26">
        <f t="shared" si="107"/>
        <v>8.2950000000000003E-3</v>
      </c>
      <c r="E393" s="25"/>
      <c r="F393" s="26"/>
      <c r="G393" s="26"/>
      <c r="H393" s="28">
        <v>5.8599999999999998E-3</v>
      </c>
      <c r="I393" s="28">
        <f t="shared" si="108"/>
        <v>6.2749999999999993E-3</v>
      </c>
      <c r="J393" s="28"/>
      <c r="K393" s="28"/>
      <c r="L393" s="28"/>
      <c r="M393" s="29">
        <v>3.29E-3</v>
      </c>
      <c r="N393" s="29">
        <f t="shared" si="106"/>
        <v>3.7949999999999998E-3</v>
      </c>
      <c r="O393" s="29"/>
      <c r="P393" s="29"/>
      <c r="Q393" s="29"/>
      <c r="R393" s="30">
        <v>3.7599999999999999E-3</v>
      </c>
      <c r="S393" s="30">
        <f t="shared" si="109"/>
        <v>4.1749999999999999E-3</v>
      </c>
      <c r="T393" s="30"/>
      <c r="U393" s="30"/>
      <c r="V393" s="30"/>
      <c r="W393" s="30">
        <v>3.6510000000000002E-3</v>
      </c>
      <c r="X393" s="31">
        <f t="shared" si="110"/>
        <v>4.0660000000000002E-3</v>
      </c>
      <c r="Y393" s="31"/>
      <c r="Z393" s="31"/>
      <c r="AA393" s="31"/>
      <c r="AB393" s="25">
        <v>-5.5000000000000003E-4</v>
      </c>
      <c r="AC393" s="25">
        <f t="shared" si="111"/>
        <v>-4.15E-4</v>
      </c>
    </row>
    <row r="394" spans="1:29" s="15" customFormat="1">
      <c r="A394" s="18">
        <v>642</v>
      </c>
      <c r="B394" s="25">
        <v>-1E-4</v>
      </c>
      <c r="C394" s="26">
        <v>7.8600000000000007E-3</v>
      </c>
      <c r="D394" s="26">
        <f t="shared" si="107"/>
        <v>8.2500000000000004E-3</v>
      </c>
      <c r="E394" s="25"/>
      <c r="F394" s="26"/>
      <c r="G394" s="26"/>
      <c r="H394" s="28">
        <v>5.9100000000000003E-3</v>
      </c>
      <c r="I394" s="28">
        <f t="shared" si="108"/>
        <v>6.3E-3</v>
      </c>
      <c r="J394" s="28"/>
      <c r="K394" s="28"/>
      <c r="L394" s="28"/>
      <c r="M394" s="29">
        <v>3.5300000000000002E-3</v>
      </c>
      <c r="N394" s="29">
        <f t="shared" si="106"/>
        <v>3.8400000000000001E-3</v>
      </c>
      <c r="O394" s="29"/>
      <c r="P394" s="29"/>
      <c r="Q394" s="29"/>
      <c r="R394" s="30">
        <v>3.65E-3</v>
      </c>
      <c r="S394" s="30">
        <f t="shared" si="109"/>
        <v>4.0400000000000002E-3</v>
      </c>
      <c r="T394" s="30"/>
      <c r="U394" s="30"/>
      <c r="V394" s="30"/>
      <c r="W394" s="30">
        <v>3.6610000000000002E-3</v>
      </c>
      <c r="X394" s="31">
        <f t="shared" si="110"/>
        <v>4.0509999999999999E-3</v>
      </c>
      <c r="Y394" s="31"/>
      <c r="Z394" s="31"/>
      <c r="AA394" s="31"/>
      <c r="AB394" s="25">
        <v>-6.8000000000000005E-4</v>
      </c>
      <c r="AC394" s="25">
        <f t="shared" si="111"/>
        <v>-3.9000000000000005E-4</v>
      </c>
    </row>
    <row r="395" spans="1:29" s="15" customFormat="1">
      <c r="A395" s="18">
        <v>643</v>
      </c>
      <c r="B395" s="25">
        <v>-2.9999999999999997E-4</v>
      </c>
      <c r="C395" s="26">
        <v>7.92E-3</v>
      </c>
      <c r="D395" s="26">
        <f t="shared" si="107"/>
        <v>8.3695000000000002E-3</v>
      </c>
      <c r="E395" s="25"/>
      <c r="F395" s="26"/>
      <c r="G395" s="26"/>
      <c r="H395" s="28">
        <v>5.7800000000000004E-3</v>
      </c>
      <c r="I395" s="28">
        <f t="shared" si="108"/>
        <v>6.2295000000000007E-3</v>
      </c>
      <c r="J395" s="28"/>
      <c r="K395" s="28"/>
      <c r="L395" s="28"/>
      <c r="M395" s="29">
        <v>3.4199999999999999E-3</v>
      </c>
      <c r="N395" s="29">
        <f t="shared" si="106"/>
        <v>3.8549999999999999E-3</v>
      </c>
      <c r="O395" s="29"/>
      <c r="P395" s="29"/>
      <c r="Q395" s="29"/>
      <c r="R395" s="30">
        <v>3.6600000000000001E-3</v>
      </c>
      <c r="S395" s="30">
        <f t="shared" si="109"/>
        <v>4.1095000000000003E-3</v>
      </c>
      <c r="T395" s="30"/>
      <c r="U395" s="30"/>
      <c r="V395" s="30"/>
      <c r="W395" s="30">
        <v>3.6310000000000001E-3</v>
      </c>
      <c r="X395" s="31">
        <f t="shared" si="110"/>
        <v>4.0804999999999999E-3</v>
      </c>
      <c r="Y395" s="31"/>
      <c r="Z395" s="31"/>
      <c r="AA395" s="31"/>
      <c r="AB395" s="25">
        <v>-5.9900000000000003E-4</v>
      </c>
      <c r="AC395" s="25">
        <f t="shared" si="111"/>
        <v>-4.4950000000000003E-4</v>
      </c>
    </row>
    <row r="396" spans="1:29" s="15" customFormat="1">
      <c r="A396" s="18">
        <v>644</v>
      </c>
      <c r="B396" s="25">
        <v>-1E-4</v>
      </c>
      <c r="C396" s="26">
        <v>7.9000000000000008E-3</v>
      </c>
      <c r="D396" s="26">
        <f t="shared" si="107"/>
        <v>8.2700000000000013E-3</v>
      </c>
      <c r="E396" s="25"/>
      <c r="F396" s="26"/>
      <c r="G396" s="26"/>
      <c r="H396" s="28">
        <v>5.8399999999999997E-3</v>
      </c>
      <c r="I396" s="28">
        <f t="shared" si="108"/>
        <v>6.2099999999999994E-3</v>
      </c>
      <c r="J396" s="28"/>
      <c r="K396" s="28"/>
      <c r="L396" s="28"/>
      <c r="M396" s="29">
        <v>3.32E-3</v>
      </c>
      <c r="N396" s="29">
        <f t="shared" si="106"/>
        <v>3.6749999999999999E-3</v>
      </c>
      <c r="O396" s="29"/>
      <c r="P396" s="29"/>
      <c r="Q396" s="29"/>
      <c r="R396" s="30">
        <v>3.7499999999999999E-3</v>
      </c>
      <c r="S396" s="30">
        <f t="shared" si="109"/>
        <v>4.1199999999999995E-3</v>
      </c>
      <c r="T396" s="30"/>
      <c r="U396" s="30"/>
      <c r="V396" s="30"/>
      <c r="W396" s="30">
        <v>3.6610000000000002E-3</v>
      </c>
      <c r="X396" s="31">
        <f t="shared" si="110"/>
        <v>4.0309999999999999E-3</v>
      </c>
      <c r="Y396" s="31"/>
      <c r="Z396" s="31"/>
      <c r="AA396" s="31"/>
      <c r="AB396" s="25">
        <v>-6.4000000000000005E-4</v>
      </c>
      <c r="AC396" s="25">
        <f t="shared" si="111"/>
        <v>-3.7000000000000005E-4</v>
      </c>
    </row>
    <row r="397" spans="1:29" s="15" customFormat="1">
      <c r="A397" s="18">
        <v>645</v>
      </c>
      <c r="B397" s="25">
        <v>-2.4000000000000001E-4</v>
      </c>
      <c r="C397" s="26">
        <v>7.7600000000000004E-3</v>
      </c>
      <c r="D397" s="26">
        <f t="shared" si="107"/>
        <v>8.179500000000001E-3</v>
      </c>
      <c r="E397" s="25"/>
      <c r="F397" s="26"/>
      <c r="G397" s="26"/>
      <c r="H397" s="28">
        <v>5.7200000000000003E-3</v>
      </c>
      <c r="I397" s="28">
        <f t="shared" si="108"/>
        <v>6.1395E-3</v>
      </c>
      <c r="J397" s="28"/>
      <c r="K397" s="28"/>
      <c r="L397" s="28"/>
      <c r="M397" s="29">
        <v>3.2499999999999999E-3</v>
      </c>
      <c r="N397" s="29">
        <f t="shared" si="106"/>
        <v>3.6249999999999998E-3</v>
      </c>
      <c r="O397" s="29"/>
      <c r="P397" s="29"/>
      <c r="Q397" s="29"/>
      <c r="R397" s="30">
        <v>3.5999999999999999E-3</v>
      </c>
      <c r="S397" s="30">
        <f t="shared" si="109"/>
        <v>4.0194999999999996E-3</v>
      </c>
      <c r="T397" s="30"/>
      <c r="U397" s="30"/>
      <c r="V397" s="30"/>
      <c r="W397" s="30">
        <v>3.5310000000000003E-3</v>
      </c>
      <c r="X397" s="31">
        <f t="shared" si="110"/>
        <v>3.9505E-3</v>
      </c>
      <c r="Y397" s="31"/>
      <c r="Z397" s="31"/>
      <c r="AA397" s="31"/>
      <c r="AB397" s="25">
        <v>-5.9900000000000003E-4</v>
      </c>
      <c r="AC397" s="25">
        <f t="shared" si="111"/>
        <v>-4.1950000000000001E-4</v>
      </c>
    </row>
    <row r="398" spans="1:29" s="15" customFormat="1">
      <c r="A398" s="18">
        <v>646</v>
      </c>
      <c r="B398" s="25">
        <v>-4.0000000000000003E-5</v>
      </c>
      <c r="C398" s="26">
        <v>7.8600000000000007E-3</v>
      </c>
      <c r="D398" s="26">
        <f t="shared" si="107"/>
        <v>8.1550000000000008E-3</v>
      </c>
      <c r="E398" s="25"/>
      <c r="F398" s="26"/>
      <c r="G398" s="26"/>
      <c r="H398" s="28">
        <v>5.8399999999999997E-3</v>
      </c>
      <c r="I398" s="28">
        <f t="shared" si="108"/>
        <v>6.1349999999999998E-3</v>
      </c>
      <c r="J398" s="28"/>
      <c r="K398" s="28"/>
      <c r="L398" s="28"/>
      <c r="M398" s="29">
        <v>3.31E-3</v>
      </c>
      <c r="N398" s="29">
        <f t="shared" ref="N398:N452" si="112">M398-AC410</f>
        <v>3.715E-3</v>
      </c>
      <c r="O398" s="29"/>
      <c r="P398" s="29"/>
      <c r="Q398" s="29"/>
      <c r="R398" s="30">
        <v>3.62E-3</v>
      </c>
      <c r="S398" s="30">
        <f t="shared" si="109"/>
        <v>3.9150000000000001E-3</v>
      </c>
      <c r="T398" s="30"/>
      <c r="U398" s="30"/>
      <c r="V398" s="30"/>
      <c r="W398" s="30">
        <v>3.7210000000000003E-3</v>
      </c>
      <c r="X398" s="31">
        <f t="shared" si="110"/>
        <v>4.0160000000000005E-3</v>
      </c>
      <c r="Y398" s="31"/>
      <c r="Z398" s="31"/>
      <c r="AA398" s="31"/>
      <c r="AB398" s="25">
        <v>-5.5000000000000003E-4</v>
      </c>
      <c r="AC398" s="25">
        <f t="shared" si="111"/>
        <v>-2.9500000000000001E-4</v>
      </c>
    </row>
    <row r="399" spans="1:29" s="15" customFormat="1">
      <c r="A399" s="18">
        <v>647</v>
      </c>
      <c r="B399" s="25">
        <v>-2.7E-4</v>
      </c>
      <c r="C399" s="26">
        <v>7.79E-3</v>
      </c>
      <c r="D399" s="26">
        <f t="shared" si="107"/>
        <v>8.2150000000000001E-3</v>
      </c>
      <c r="E399" s="25"/>
      <c r="F399" s="26"/>
      <c r="G399" s="26"/>
      <c r="H399" s="28">
        <v>5.7200000000000003E-3</v>
      </c>
      <c r="I399" s="28">
        <f t="shared" si="108"/>
        <v>6.1450000000000003E-3</v>
      </c>
      <c r="J399" s="28"/>
      <c r="K399" s="28"/>
      <c r="L399" s="28"/>
      <c r="M399" s="29">
        <v>3.1800000000000001E-3</v>
      </c>
      <c r="N399" s="29">
        <f t="shared" si="112"/>
        <v>3.555E-3</v>
      </c>
      <c r="O399" s="29"/>
      <c r="P399" s="29"/>
      <c r="Q399" s="29"/>
      <c r="R399" s="30">
        <v>3.63E-3</v>
      </c>
      <c r="S399" s="30">
        <f t="shared" si="109"/>
        <v>4.0549999999999996E-3</v>
      </c>
      <c r="T399" s="30"/>
      <c r="U399" s="30"/>
      <c r="V399" s="30"/>
      <c r="W399" s="30">
        <v>3.6810000000000002E-3</v>
      </c>
      <c r="X399" s="31">
        <f t="shared" si="110"/>
        <v>4.1060000000000003E-3</v>
      </c>
      <c r="Y399" s="31"/>
      <c r="Z399" s="31"/>
      <c r="AA399" s="31"/>
      <c r="AB399" s="25">
        <v>-5.8E-4</v>
      </c>
      <c r="AC399" s="25">
        <f t="shared" si="111"/>
        <v>-4.2500000000000003E-4</v>
      </c>
    </row>
    <row r="400" spans="1:29" s="15" customFormat="1">
      <c r="A400" s="18">
        <v>648</v>
      </c>
      <c r="B400" s="25">
        <v>-1.1E-4</v>
      </c>
      <c r="C400" s="26">
        <v>7.7400000000000004E-3</v>
      </c>
      <c r="D400" s="26">
        <f t="shared" si="107"/>
        <v>8.1250000000000003E-3</v>
      </c>
      <c r="E400" s="25"/>
      <c r="F400" s="26"/>
      <c r="G400" s="26"/>
      <c r="H400" s="28">
        <v>5.7099999999999998E-3</v>
      </c>
      <c r="I400" s="28">
        <f t="shared" si="108"/>
        <v>6.0949999999999997E-3</v>
      </c>
      <c r="J400" s="28"/>
      <c r="K400" s="28"/>
      <c r="L400" s="28"/>
      <c r="M400" s="29">
        <v>3.2799999999999999E-3</v>
      </c>
      <c r="N400" s="29">
        <f t="shared" si="112"/>
        <v>3.6899999999999997E-3</v>
      </c>
      <c r="O400" s="29"/>
      <c r="P400" s="29"/>
      <c r="Q400" s="29"/>
      <c r="R400" s="30">
        <v>3.5999999999999999E-3</v>
      </c>
      <c r="S400" s="30">
        <f t="shared" si="109"/>
        <v>3.9849999999999998E-3</v>
      </c>
      <c r="T400" s="30"/>
      <c r="U400" s="30"/>
      <c r="V400" s="30"/>
      <c r="W400" s="30">
        <v>3.4910000000000002E-3</v>
      </c>
      <c r="X400" s="31">
        <f t="shared" si="110"/>
        <v>3.8760000000000001E-3</v>
      </c>
      <c r="Y400" s="31"/>
      <c r="Z400" s="31"/>
      <c r="AA400" s="31"/>
      <c r="AB400" s="25">
        <v>-6.6E-4</v>
      </c>
      <c r="AC400" s="25">
        <f t="shared" si="111"/>
        <v>-3.8499999999999998E-4</v>
      </c>
    </row>
    <row r="401" spans="1:29" s="15" customFormat="1">
      <c r="A401" s="18">
        <v>649</v>
      </c>
      <c r="B401" s="25">
        <v>-2.9999999999999997E-4</v>
      </c>
      <c r="C401" s="26">
        <v>7.8300000000000002E-3</v>
      </c>
      <c r="D401" s="26">
        <f t="shared" si="107"/>
        <v>8.2450000000000006E-3</v>
      </c>
      <c r="E401" s="25"/>
      <c r="F401" s="26"/>
      <c r="G401" s="26"/>
      <c r="H401" s="28">
        <v>5.7400000000000003E-3</v>
      </c>
      <c r="I401" s="28">
        <f t="shared" si="108"/>
        <v>6.1550000000000007E-3</v>
      </c>
      <c r="J401" s="28"/>
      <c r="K401" s="28"/>
      <c r="L401" s="28"/>
      <c r="M401" s="29">
        <v>3.2200000000000002E-3</v>
      </c>
      <c r="N401" s="29">
        <f t="shared" si="112"/>
        <v>3.6500000000000005E-3</v>
      </c>
      <c r="O401" s="29"/>
      <c r="P401" s="29"/>
      <c r="Q401" s="29"/>
      <c r="R401" s="30">
        <v>3.63E-3</v>
      </c>
      <c r="S401" s="30">
        <f t="shared" si="109"/>
        <v>4.045E-3</v>
      </c>
      <c r="T401" s="30"/>
      <c r="U401" s="30"/>
      <c r="V401" s="30"/>
      <c r="W401" s="30">
        <v>3.7010000000000003E-3</v>
      </c>
      <c r="X401" s="31">
        <f t="shared" si="110"/>
        <v>4.1159999999999999E-3</v>
      </c>
      <c r="Y401" s="31"/>
      <c r="Z401" s="31"/>
      <c r="AA401" s="31"/>
      <c r="AB401" s="25">
        <v>-5.2999999999999998E-4</v>
      </c>
      <c r="AC401" s="25">
        <f t="shared" si="111"/>
        <v>-4.15E-4</v>
      </c>
    </row>
    <row r="402" spans="1:29" s="15" customFormat="1">
      <c r="A402" s="18">
        <v>650</v>
      </c>
      <c r="B402" s="25">
        <v>-1.6000000000000001E-4</v>
      </c>
      <c r="C402" s="26">
        <v>7.7400000000000004E-3</v>
      </c>
      <c r="D402" s="26">
        <f t="shared" si="107"/>
        <v>8.175E-3</v>
      </c>
      <c r="E402" s="25"/>
      <c r="F402" s="26"/>
      <c r="G402" s="26"/>
      <c r="H402" s="28">
        <v>5.6800000000000002E-3</v>
      </c>
      <c r="I402" s="28">
        <f t="shared" si="108"/>
        <v>6.1149999999999998E-3</v>
      </c>
      <c r="J402" s="28"/>
      <c r="K402" s="28"/>
      <c r="L402" s="28"/>
      <c r="M402" s="29">
        <v>3.2499999999999999E-3</v>
      </c>
      <c r="N402" s="29">
        <f t="shared" si="112"/>
        <v>3.5949999999999997E-3</v>
      </c>
      <c r="O402" s="29"/>
      <c r="P402" s="29"/>
      <c r="Q402" s="29"/>
      <c r="R402" s="30">
        <v>3.5000000000000001E-3</v>
      </c>
      <c r="S402" s="30">
        <f t="shared" si="109"/>
        <v>3.9350000000000001E-3</v>
      </c>
      <c r="T402" s="30"/>
      <c r="U402" s="30"/>
      <c r="V402" s="30"/>
      <c r="W402" s="30">
        <v>3.601E-3</v>
      </c>
      <c r="X402" s="31">
        <f t="shared" si="110"/>
        <v>4.0359999999999997E-3</v>
      </c>
      <c r="Y402" s="31"/>
      <c r="Z402" s="31"/>
      <c r="AA402" s="31"/>
      <c r="AB402" s="25">
        <v>-7.1000000000000002E-4</v>
      </c>
      <c r="AC402" s="25">
        <f t="shared" si="111"/>
        <v>-4.35E-4</v>
      </c>
    </row>
    <row r="403" spans="1:29" s="15" customFormat="1">
      <c r="A403" s="18">
        <v>651</v>
      </c>
      <c r="B403" s="25">
        <v>-2.5999999999999998E-4</v>
      </c>
      <c r="C403" s="26">
        <v>7.8200000000000006E-3</v>
      </c>
      <c r="D403" s="26">
        <f t="shared" si="107"/>
        <v>8.2700000000000013E-3</v>
      </c>
      <c r="E403" s="25"/>
      <c r="F403" s="26"/>
      <c r="G403" s="26"/>
      <c r="H403" s="28">
        <v>5.7000000000000002E-3</v>
      </c>
      <c r="I403" s="28">
        <f t="shared" si="108"/>
        <v>6.1500000000000001E-3</v>
      </c>
      <c r="J403" s="28"/>
      <c r="K403" s="28"/>
      <c r="L403" s="28"/>
      <c r="M403" s="29">
        <v>3.2599999999999999E-3</v>
      </c>
      <c r="N403" s="29">
        <f t="shared" si="112"/>
        <v>3.6899999999999997E-3</v>
      </c>
      <c r="O403" s="29"/>
      <c r="P403" s="29"/>
      <c r="Q403" s="29"/>
      <c r="R403" s="30">
        <v>3.6900000000000001E-3</v>
      </c>
      <c r="S403" s="30">
        <f t="shared" si="109"/>
        <v>4.1400000000000005E-3</v>
      </c>
      <c r="T403" s="30"/>
      <c r="U403" s="30"/>
      <c r="V403" s="30"/>
      <c r="W403" s="30">
        <v>3.4110000000000004E-3</v>
      </c>
      <c r="X403" s="31">
        <f t="shared" si="110"/>
        <v>3.8610000000000003E-3</v>
      </c>
      <c r="Y403" s="31"/>
      <c r="Z403" s="31"/>
      <c r="AA403" s="31"/>
      <c r="AB403" s="25">
        <v>-6.4000000000000005E-4</v>
      </c>
      <c r="AC403" s="25">
        <f t="shared" si="111"/>
        <v>-4.4999999999999999E-4</v>
      </c>
    </row>
    <row r="404" spans="1:29" s="15" customFormat="1">
      <c r="A404" s="18">
        <v>652</v>
      </c>
      <c r="B404" s="25">
        <v>-2.3000000000000001E-4</v>
      </c>
      <c r="C404" s="26">
        <v>7.8100000000000001E-3</v>
      </c>
      <c r="D404" s="26">
        <f t="shared" si="107"/>
        <v>8.2649999999999998E-3</v>
      </c>
      <c r="E404" s="25"/>
      <c r="F404" s="26"/>
      <c r="G404" s="26"/>
      <c r="H404" s="28">
        <v>5.7299999999999999E-3</v>
      </c>
      <c r="I404" s="28">
        <f t="shared" si="108"/>
        <v>6.1849999999999995E-3</v>
      </c>
      <c r="J404" s="28"/>
      <c r="K404" s="28"/>
      <c r="L404" s="28"/>
      <c r="M404" s="29">
        <v>3.1900000000000001E-3</v>
      </c>
      <c r="N404" s="29">
        <f t="shared" si="112"/>
        <v>3.7150000000000004E-3</v>
      </c>
      <c r="O404" s="29"/>
      <c r="P404" s="29"/>
      <c r="Q404" s="29"/>
      <c r="R404" s="30">
        <v>3.65E-3</v>
      </c>
      <c r="S404" s="30">
        <f t="shared" si="109"/>
        <v>4.1050000000000001E-3</v>
      </c>
      <c r="T404" s="30"/>
      <c r="U404" s="30"/>
      <c r="V404" s="30"/>
      <c r="W404" s="30">
        <v>3.5110000000000002E-3</v>
      </c>
      <c r="X404" s="31">
        <f t="shared" si="110"/>
        <v>3.9659999999999999E-3</v>
      </c>
      <c r="Y404" s="31"/>
      <c r="Z404" s="31"/>
      <c r="AA404" s="31"/>
      <c r="AB404" s="25">
        <v>-6.8000000000000005E-4</v>
      </c>
      <c r="AC404" s="25">
        <f t="shared" si="111"/>
        <v>-4.55E-4</v>
      </c>
    </row>
    <row r="405" spans="1:29" s="15" customFormat="1">
      <c r="A405" s="18">
        <v>653</v>
      </c>
      <c r="B405" s="25">
        <v>-2.9999999999999997E-4</v>
      </c>
      <c r="C405" s="26">
        <v>7.6699999999999997E-3</v>
      </c>
      <c r="D405" s="26">
        <f t="shared" si="107"/>
        <v>8.175E-3</v>
      </c>
      <c r="E405" s="25"/>
      <c r="F405" s="26"/>
      <c r="G405" s="26"/>
      <c r="H405" s="28">
        <v>5.5700000000000003E-3</v>
      </c>
      <c r="I405" s="28">
        <f t="shared" si="108"/>
        <v>6.0750000000000005E-3</v>
      </c>
      <c r="J405" s="28"/>
      <c r="K405" s="28"/>
      <c r="L405" s="28"/>
      <c r="M405" s="29">
        <v>3.2599999999999999E-3</v>
      </c>
      <c r="N405" s="29">
        <f t="shared" si="112"/>
        <v>3.7299999999999998E-3</v>
      </c>
      <c r="O405" s="29"/>
      <c r="P405" s="29"/>
      <c r="Q405" s="29"/>
      <c r="R405" s="30">
        <v>3.46E-3</v>
      </c>
      <c r="S405" s="30">
        <f t="shared" si="109"/>
        <v>3.9649999999999998E-3</v>
      </c>
      <c r="T405" s="30"/>
      <c r="U405" s="30"/>
      <c r="V405" s="30"/>
      <c r="W405" s="30">
        <v>3.431E-3</v>
      </c>
      <c r="X405" s="31">
        <f t="shared" si="110"/>
        <v>3.9360000000000003E-3</v>
      </c>
      <c r="Y405" s="31"/>
      <c r="Z405" s="31"/>
      <c r="AA405" s="31"/>
      <c r="AB405" s="25">
        <v>-7.1000000000000002E-4</v>
      </c>
      <c r="AC405" s="25">
        <f t="shared" si="111"/>
        <v>-5.0500000000000002E-4</v>
      </c>
    </row>
    <row r="406" spans="1:29" s="15" customFormat="1">
      <c r="A406" s="18">
        <v>654</v>
      </c>
      <c r="B406" s="25">
        <v>-2.1000000000000001E-4</v>
      </c>
      <c r="C406" s="26">
        <v>7.7099999999999998E-3</v>
      </c>
      <c r="D406" s="26">
        <f t="shared" si="107"/>
        <v>8.0199999999999994E-3</v>
      </c>
      <c r="E406" s="25"/>
      <c r="F406" s="26"/>
      <c r="G406" s="26"/>
      <c r="H406" s="28">
        <v>5.6800000000000002E-3</v>
      </c>
      <c r="I406" s="28">
        <f t="shared" si="108"/>
        <v>5.9900000000000005E-3</v>
      </c>
      <c r="J406" s="28"/>
      <c r="K406" s="28"/>
      <c r="L406" s="28"/>
      <c r="M406" s="29">
        <v>3.4299999999999999E-3</v>
      </c>
      <c r="N406" s="29">
        <f t="shared" si="112"/>
        <v>3.8699999999999997E-3</v>
      </c>
      <c r="O406" s="29"/>
      <c r="P406" s="29"/>
      <c r="Q406" s="29"/>
      <c r="R406" s="30">
        <v>3.6700000000000001E-3</v>
      </c>
      <c r="S406" s="30">
        <f t="shared" si="109"/>
        <v>3.98E-3</v>
      </c>
      <c r="T406" s="30"/>
      <c r="U406" s="30"/>
      <c r="V406" s="30"/>
      <c r="W406" s="30">
        <v>3.3110000000000001E-3</v>
      </c>
      <c r="X406" s="31">
        <f t="shared" si="110"/>
        <v>3.6210000000000001E-3</v>
      </c>
      <c r="Y406" s="31"/>
      <c r="Z406" s="31"/>
      <c r="AA406" s="31"/>
      <c r="AB406" s="25">
        <v>-4.0999999999999999E-4</v>
      </c>
      <c r="AC406" s="25">
        <f t="shared" si="111"/>
        <v>-3.1E-4</v>
      </c>
    </row>
    <row r="407" spans="1:29" s="15" customFormat="1">
      <c r="A407" s="18">
        <v>655</v>
      </c>
      <c r="B407" s="25">
        <v>-1.7000000000000001E-4</v>
      </c>
      <c r="C407" s="26">
        <v>7.6600000000000001E-3</v>
      </c>
      <c r="D407" s="26">
        <f t="shared" si="107"/>
        <v>8.0949999999999998E-3</v>
      </c>
      <c r="E407" s="25"/>
      <c r="F407" s="26"/>
      <c r="G407" s="26"/>
      <c r="H407" s="28">
        <v>5.6600000000000001E-3</v>
      </c>
      <c r="I407" s="28">
        <f t="shared" si="108"/>
        <v>6.0949999999999997E-3</v>
      </c>
      <c r="J407" s="28"/>
      <c r="K407" s="28"/>
      <c r="L407" s="28"/>
      <c r="M407" s="29">
        <v>3.2000000000000002E-3</v>
      </c>
      <c r="N407" s="29">
        <f t="shared" si="112"/>
        <v>3.7300000000000002E-3</v>
      </c>
      <c r="O407" s="29"/>
      <c r="P407" s="29"/>
      <c r="Q407" s="29"/>
      <c r="R407" s="30">
        <v>3.5699999999999998E-3</v>
      </c>
      <c r="S407" s="30">
        <f t="shared" si="109"/>
        <v>4.0049999999999999E-3</v>
      </c>
      <c r="T407" s="30"/>
      <c r="U407" s="30"/>
      <c r="V407" s="30"/>
      <c r="W407" s="30">
        <v>3.4610000000000001E-3</v>
      </c>
      <c r="X407" s="31">
        <f t="shared" si="110"/>
        <v>3.8960000000000002E-3</v>
      </c>
      <c r="Y407" s="31"/>
      <c r="Z407" s="31"/>
      <c r="AA407" s="31"/>
      <c r="AB407" s="25">
        <v>-6.9999999999999999E-4</v>
      </c>
      <c r="AC407" s="25">
        <f t="shared" si="111"/>
        <v>-4.35E-4</v>
      </c>
    </row>
    <row r="408" spans="1:29" s="15" customFormat="1">
      <c r="A408" s="18">
        <v>656</v>
      </c>
      <c r="B408" s="25">
        <v>-1.3999999999999999E-4</v>
      </c>
      <c r="C408" s="26">
        <v>7.5900000000000004E-3</v>
      </c>
      <c r="D408" s="26">
        <f t="shared" si="107"/>
        <v>7.9450000000000007E-3</v>
      </c>
      <c r="E408" s="25"/>
      <c r="F408" s="26"/>
      <c r="G408" s="26"/>
      <c r="H408" s="28">
        <v>5.4999999999999997E-3</v>
      </c>
      <c r="I408" s="28">
        <f t="shared" si="108"/>
        <v>5.855E-3</v>
      </c>
      <c r="J408" s="28"/>
      <c r="K408" s="28"/>
      <c r="L408" s="28"/>
      <c r="M408" s="29">
        <v>3.29E-3</v>
      </c>
      <c r="N408" s="29">
        <f t="shared" si="112"/>
        <v>3.7799999999999999E-3</v>
      </c>
      <c r="O408" s="29"/>
      <c r="P408" s="29"/>
      <c r="Q408" s="29"/>
      <c r="R408" s="30">
        <v>3.3800000000000002E-3</v>
      </c>
      <c r="S408" s="30">
        <f t="shared" si="109"/>
        <v>3.735E-3</v>
      </c>
      <c r="T408" s="30"/>
      <c r="U408" s="30"/>
      <c r="V408" s="30"/>
      <c r="W408" s="30">
        <v>3.4610000000000001E-3</v>
      </c>
      <c r="X408" s="31">
        <f t="shared" si="110"/>
        <v>3.8159999999999999E-3</v>
      </c>
      <c r="Y408" s="31"/>
      <c r="Z408" s="31"/>
      <c r="AA408" s="31"/>
      <c r="AB408" s="25">
        <v>-5.6999999999999998E-4</v>
      </c>
      <c r="AC408" s="25">
        <f t="shared" si="111"/>
        <v>-3.5499999999999996E-4</v>
      </c>
    </row>
    <row r="409" spans="1:29" s="15" customFormat="1">
      <c r="A409" s="18">
        <v>657</v>
      </c>
      <c r="B409" s="25">
        <v>-1.2E-4</v>
      </c>
      <c r="C409" s="26">
        <v>7.5799999999999999E-3</v>
      </c>
      <c r="D409" s="26">
        <f t="shared" si="107"/>
        <v>7.9550000000000003E-3</v>
      </c>
      <c r="E409" s="25"/>
      <c r="F409" s="26"/>
      <c r="G409" s="26"/>
      <c r="H409" s="28">
        <v>5.5100000000000001E-3</v>
      </c>
      <c r="I409" s="28">
        <f t="shared" si="108"/>
        <v>5.8850000000000005E-3</v>
      </c>
      <c r="J409" s="28"/>
      <c r="K409" s="28"/>
      <c r="L409" s="28"/>
      <c r="M409" s="29">
        <v>3.2000000000000002E-3</v>
      </c>
      <c r="N409" s="29">
        <f t="shared" si="112"/>
        <v>3.4450000000000001E-3</v>
      </c>
      <c r="O409" s="29"/>
      <c r="P409" s="29"/>
      <c r="Q409" s="29"/>
      <c r="R409" s="30">
        <v>3.48E-3</v>
      </c>
      <c r="S409" s="30">
        <f t="shared" si="109"/>
        <v>3.8549999999999999E-3</v>
      </c>
      <c r="T409" s="30"/>
      <c r="U409" s="30"/>
      <c r="V409" s="30"/>
      <c r="W409" s="30">
        <v>3.3910000000000004E-3</v>
      </c>
      <c r="X409" s="31">
        <f t="shared" si="110"/>
        <v>3.7660000000000003E-3</v>
      </c>
      <c r="Y409" s="31"/>
      <c r="Z409" s="31"/>
      <c r="AA409" s="31"/>
      <c r="AB409" s="25">
        <v>-6.3000000000000003E-4</v>
      </c>
      <c r="AC409" s="25">
        <f t="shared" si="111"/>
        <v>-3.7500000000000001E-4</v>
      </c>
    </row>
    <row r="410" spans="1:29" s="15" customFormat="1">
      <c r="A410" s="18">
        <v>658</v>
      </c>
      <c r="B410" s="25">
        <v>-2.7999999999999998E-4</v>
      </c>
      <c r="C410" s="26">
        <v>7.7000000000000002E-3</v>
      </c>
      <c r="D410" s="26">
        <f t="shared" si="107"/>
        <v>8.1050000000000011E-3</v>
      </c>
      <c r="E410" s="25"/>
      <c r="F410" s="26"/>
      <c r="G410" s="26"/>
      <c r="H410" s="28">
        <v>5.4900000000000001E-3</v>
      </c>
      <c r="I410" s="28">
        <f t="shared" si="108"/>
        <v>5.8950000000000001E-3</v>
      </c>
      <c r="J410" s="28"/>
      <c r="K410" s="28"/>
      <c r="L410" s="28"/>
      <c r="M410" s="29">
        <v>3.3500000000000001E-3</v>
      </c>
      <c r="N410" s="29">
        <f t="shared" si="112"/>
        <v>3.6900000000000001E-3</v>
      </c>
      <c r="O410" s="29"/>
      <c r="P410" s="29"/>
      <c r="Q410" s="29"/>
      <c r="R410" s="30">
        <v>3.3999999999999998E-3</v>
      </c>
      <c r="S410" s="30">
        <f t="shared" si="109"/>
        <v>3.8049999999999998E-3</v>
      </c>
      <c r="T410" s="30"/>
      <c r="U410" s="30"/>
      <c r="V410" s="30"/>
      <c r="W410" s="30">
        <v>3.4510000000000001E-3</v>
      </c>
      <c r="X410" s="31">
        <f t="shared" si="110"/>
        <v>3.8560000000000001E-3</v>
      </c>
      <c r="Y410" s="31"/>
      <c r="Z410" s="31"/>
      <c r="AA410" s="31"/>
      <c r="AB410" s="25">
        <v>-5.2999999999999998E-4</v>
      </c>
      <c r="AC410" s="25">
        <f t="shared" si="111"/>
        <v>-4.0499999999999998E-4</v>
      </c>
    </row>
    <row r="411" spans="1:29" s="15" customFormat="1">
      <c r="A411" s="18">
        <v>659</v>
      </c>
      <c r="B411" s="25">
        <v>-1.6000000000000001E-4</v>
      </c>
      <c r="C411" s="26">
        <v>7.5799999999999999E-3</v>
      </c>
      <c r="D411" s="26">
        <f t="shared" si="107"/>
        <v>7.9550000000000003E-3</v>
      </c>
      <c r="E411" s="25"/>
      <c r="F411" s="26"/>
      <c r="G411" s="26"/>
      <c r="H411" s="28">
        <v>5.3800000000000002E-3</v>
      </c>
      <c r="I411" s="28">
        <f t="shared" si="108"/>
        <v>5.7550000000000006E-3</v>
      </c>
      <c r="J411" s="28"/>
      <c r="K411" s="28"/>
      <c r="L411" s="28"/>
      <c r="M411" s="29">
        <v>3.1199999999999999E-3</v>
      </c>
      <c r="N411" s="29">
        <f t="shared" si="112"/>
        <v>3.62E-3</v>
      </c>
      <c r="O411" s="29"/>
      <c r="P411" s="29"/>
      <c r="Q411" s="29"/>
      <c r="R411" s="30">
        <v>3.2799999999999999E-3</v>
      </c>
      <c r="S411" s="30">
        <f t="shared" si="109"/>
        <v>3.6549999999999998E-3</v>
      </c>
      <c r="T411" s="30"/>
      <c r="U411" s="30"/>
      <c r="V411" s="30"/>
      <c r="W411" s="30">
        <v>3.3810000000000003E-3</v>
      </c>
      <c r="X411" s="31">
        <f t="shared" si="110"/>
        <v>3.7560000000000002E-3</v>
      </c>
      <c r="Y411" s="31"/>
      <c r="Z411" s="31"/>
      <c r="AA411" s="31"/>
      <c r="AB411" s="25">
        <v>-5.9000000000000003E-4</v>
      </c>
      <c r="AC411" s="25">
        <f t="shared" si="111"/>
        <v>-3.7500000000000001E-4</v>
      </c>
    </row>
    <row r="412" spans="1:29" s="15" customFormat="1">
      <c r="A412" s="18">
        <v>660</v>
      </c>
      <c r="B412" s="25">
        <v>-3.5E-4</v>
      </c>
      <c r="C412" s="26">
        <v>7.6800000000000002E-3</v>
      </c>
      <c r="D412" s="26">
        <f t="shared" si="107"/>
        <v>8.09E-3</v>
      </c>
      <c r="E412" s="25"/>
      <c r="F412" s="26"/>
      <c r="G412" s="26"/>
      <c r="H412" s="28">
        <v>5.4999999999999997E-3</v>
      </c>
      <c r="I412" s="28">
        <f t="shared" si="108"/>
        <v>5.9099999999999995E-3</v>
      </c>
      <c r="J412" s="28"/>
      <c r="K412" s="28"/>
      <c r="L412" s="28"/>
      <c r="M412" s="29">
        <v>3.2499999999999999E-3</v>
      </c>
      <c r="N412" s="29">
        <f t="shared" si="112"/>
        <v>3.6649999999999999E-3</v>
      </c>
      <c r="O412" s="29"/>
      <c r="P412" s="29"/>
      <c r="Q412" s="29"/>
      <c r="R412" s="30">
        <v>3.4299999999999999E-3</v>
      </c>
      <c r="S412" s="30">
        <f t="shared" si="109"/>
        <v>3.8399999999999997E-3</v>
      </c>
      <c r="T412" s="30"/>
      <c r="U412" s="30"/>
      <c r="V412" s="30"/>
      <c r="W412" s="30">
        <v>3.5510000000000003E-3</v>
      </c>
      <c r="X412" s="31">
        <f t="shared" si="110"/>
        <v>3.9610000000000001E-3</v>
      </c>
      <c r="Y412" s="31"/>
      <c r="Z412" s="31"/>
      <c r="AA412" s="31"/>
      <c r="AB412" s="25">
        <v>-4.6999999999999999E-4</v>
      </c>
      <c r="AC412" s="25">
        <f t="shared" si="111"/>
        <v>-4.0999999999999999E-4</v>
      </c>
    </row>
    <row r="413" spans="1:29" s="15" customFormat="1">
      <c r="A413" s="18">
        <v>661</v>
      </c>
      <c r="B413" s="25">
        <v>-2.2000000000000001E-4</v>
      </c>
      <c r="C413" s="26">
        <v>7.6800000000000002E-3</v>
      </c>
      <c r="D413" s="26">
        <f t="shared" si="107"/>
        <v>8.1100000000000009E-3</v>
      </c>
      <c r="E413" s="25"/>
      <c r="F413" s="26"/>
      <c r="G413" s="26"/>
      <c r="H413" s="28">
        <v>5.5100000000000001E-3</v>
      </c>
      <c r="I413" s="28">
        <f t="shared" si="108"/>
        <v>5.94E-3</v>
      </c>
      <c r="J413" s="28"/>
      <c r="K413" s="28"/>
      <c r="L413" s="28"/>
      <c r="M413" s="29">
        <v>3.0599999999999998E-3</v>
      </c>
      <c r="N413" s="29">
        <f t="shared" si="112"/>
        <v>3.4199999999999999E-3</v>
      </c>
      <c r="O413" s="29"/>
      <c r="P413" s="29"/>
      <c r="Q413" s="29"/>
      <c r="R413" s="30">
        <v>3.4299999999999999E-3</v>
      </c>
      <c r="S413" s="30">
        <f t="shared" si="109"/>
        <v>3.8599999999999997E-3</v>
      </c>
      <c r="T413" s="30"/>
      <c r="U413" s="30"/>
      <c r="V413" s="30"/>
      <c r="W413" s="30">
        <v>3.4810000000000002E-3</v>
      </c>
      <c r="X413" s="31">
        <f t="shared" si="110"/>
        <v>3.9110000000000004E-3</v>
      </c>
      <c r="Y413" s="31"/>
      <c r="Z413" s="31"/>
      <c r="AA413" s="31"/>
      <c r="AB413" s="25">
        <v>-6.4000000000000005E-4</v>
      </c>
      <c r="AC413" s="25">
        <f t="shared" si="111"/>
        <v>-4.3000000000000004E-4</v>
      </c>
    </row>
    <row r="414" spans="1:29" s="15" customFormat="1">
      <c r="A414" s="18">
        <v>662</v>
      </c>
      <c r="B414" s="25">
        <v>-2.4000000000000001E-4</v>
      </c>
      <c r="C414" s="26">
        <v>7.5199999999999998E-3</v>
      </c>
      <c r="D414" s="26">
        <f t="shared" si="107"/>
        <v>7.8650000000000005E-3</v>
      </c>
      <c r="E414" s="25"/>
      <c r="F414" s="26"/>
      <c r="G414" s="26"/>
      <c r="H414" s="28">
        <v>5.3899999999999998E-3</v>
      </c>
      <c r="I414" s="28">
        <f t="shared" si="108"/>
        <v>5.7349999999999996E-3</v>
      </c>
      <c r="J414" s="28"/>
      <c r="K414" s="28"/>
      <c r="L414" s="28"/>
      <c r="M414" s="29">
        <v>3.2000000000000002E-3</v>
      </c>
      <c r="N414" s="29">
        <f t="shared" si="112"/>
        <v>3.6950000000000004E-3</v>
      </c>
      <c r="O414" s="29"/>
      <c r="P414" s="29"/>
      <c r="Q414" s="29"/>
      <c r="R414" s="30">
        <v>3.3600000000000001E-3</v>
      </c>
      <c r="S414" s="30">
        <f t="shared" si="109"/>
        <v>3.705E-3</v>
      </c>
      <c r="T414" s="30"/>
      <c r="U414" s="30"/>
      <c r="V414" s="30"/>
      <c r="W414" s="30">
        <v>3.3910000000000004E-3</v>
      </c>
      <c r="X414" s="31">
        <f t="shared" si="110"/>
        <v>3.7360000000000002E-3</v>
      </c>
      <c r="Y414" s="31"/>
      <c r="Z414" s="31"/>
      <c r="AA414" s="31"/>
      <c r="AB414" s="25">
        <v>-4.4999999999999999E-4</v>
      </c>
      <c r="AC414" s="25">
        <f t="shared" si="111"/>
        <v>-3.4499999999999998E-4</v>
      </c>
    </row>
    <row r="415" spans="1:29" s="15" customFormat="1">
      <c r="A415" s="18">
        <v>663</v>
      </c>
      <c r="B415" s="25">
        <v>-1.2E-4</v>
      </c>
      <c r="C415" s="26">
        <v>7.62E-3</v>
      </c>
      <c r="D415" s="26">
        <f t="shared" si="107"/>
        <v>8.0499999999999999E-3</v>
      </c>
      <c r="E415" s="25"/>
      <c r="F415" s="26"/>
      <c r="G415" s="26"/>
      <c r="H415" s="28">
        <v>5.4099999999999999E-3</v>
      </c>
      <c r="I415" s="28">
        <f t="shared" si="108"/>
        <v>5.8399999999999997E-3</v>
      </c>
      <c r="J415" s="28"/>
      <c r="K415" s="28"/>
      <c r="L415" s="28"/>
      <c r="M415" s="29">
        <v>3.16E-3</v>
      </c>
      <c r="N415" s="29">
        <f t="shared" si="112"/>
        <v>3.6795E-3</v>
      </c>
      <c r="O415" s="29"/>
      <c r="P415" s="29"/>
      <c r="Q415" s="29"/>
      <c r="R415" s="30">
        <v>3.4199999999999999E-3</v>
      </c>
      <c r="S415" s="30">
        <f t="shared" si="109"/>
        <v>3.8499999999999997E-3</v>
      </c>
      <c r="T415" s="30"/>
      <c r="U415" s="30"/>
      <c r="V415" s="30"/>
      <c r="W415" s="30">
        <v>3.4610000000000001E-3</v>
      </c>
      <c r="X415" s="31">
        <f t="shared" si="110"/>
        <v>3.8909999999999999E-3</v>
      </c>
      <c r="Y415" s="31"/>
      <c r="Z415" s="31"/>
      <c r="AA415" s="31"/>
      <c r="AB415" s="25">
        <v>-7.3999999999999999E-4</v>
      </c>
      <c r="AC415" s="25">
        <f t="shared" si="111"/>
        <v>-4.2999999999999999E-4</v>
      </c>
    </row>
    <row r="416" spans="1:29" s="15" customFormat="1">
      <c r="A416" s="18">
        <v>664</v>
      </c>
      <c r="B416" s="25">
        <v>-4.6000000000000001E-4</v>
      </c>
      <c r="C416" s="26">
        <v>7.5300000000000002E-3</v>
      </c>
      <c r="D416" s="26">
        <f t="shared" si="107"/>
        <v>8.0549999999999997E-3</v>
      </c>
      <c r="E416" s="25"/>
      <c r="F416" s="26"/>
      <c r="G416" s="26"/>
      <c r="H416" s="28">
        <v>5.3600000000000002E-3</v>
      </c>
      <c r="I416" s="28">
        <f t="shared" si="108"/>
        <v>5.8850000000000005E-3</v>
      </c>
      <c r="J416" s="28"/>
      <c r="K416" s="28"/>
      <c r="L416" s="28"/>
      <c r="M416" s="29">
        <v>3.2699999999999999E-3</v>
      </c>
      <c r="N416" s="29">
        <f t="shared" si="112"/>
        <v>3.7299999999999998E-3</v>
      </c>
      <c r="O416" s="29"/>
      <c r="P416" s="29"/>
      <c r="Q416" s="29"/>
      <c r="R416" s="30">
        <v>3.3500000000000001E-3</v>
      </c>
      <c r="S416" s="30">
        <f t="shared" si="109"/>
        <v>3.875E-3</v>
      </c>
      <c r="T416" s="30"/>
      <c r="U416" s="30"/>
      <c r="V416" s="30"/>
      <c r="W416" s="30">
        <v>3.3710000000000003E-3</v>
      </c>
      <c r="X416" s="31">
        <f t="shared" si="110"/>
        <v>3.8960000000000002E-3</v>
      </c>
      <c r="Y416" s="31"/>
      <c r="Z416" s="31"/>
      <c r="AA416" s="31"/>
      <c r="AB416" s="25">
        <v>-5.9000000000000003E-4</v>
      </c>
      <c r="AC416" s="25">
        <f t="shared" si="111"/>
        <v>-5.2500000000000008E-4</v>
      </c>
    </row>
    <row r="417" spans="1:29" s="15" customFormat="1">
      <c r="A417" s="18">
        <v>665</v>
      </c>
      <c r="B417" s="25">
        <v>-2.7999999999999998E-4</v>
      </c>
      <c r="C417" s="26">
        <v>7.6099999999999996E-3</v>
      </c>
      <c r="D417" s="26">
        <f t="shared" ref="D417:D452" si="113">C417-AC417</f>
        <v>8.0800000000000004E-3</v>
      </c>
      <c r="E417" s="25"/>
      <c r="F417" s="26"/>
      <c r="G417" s="26"/>
      <c r="H417" s="28">
        <v>5.4799999999999996E-3</v>
      </c>
      <c r="I417" s="28">
        <f t="shared" si="108"/>
        <v>5.9499999999999996E-3</v>
      </c>
      <c r="J417" s="28"/>
      <c r="K417" s="28"/>
      <c r="L417" s="28"/>
      <c r="M417" s="29">
        <v>3.0200000000000001E-3</v>
      </c>
      <c r="N417" s="29">
        <f t="shared" si="112"/>
        <v>3.5600000000000002E-3</v>
      </c>
      <c r="O417" s="29"/>
      <c r="P417" s="29"/>
      <c r="Q417" s="29"/>
      <c r="R417" s="30">
        <v>3.5200000000000001E-3</v>
      </c>
      <c r="S417" s="30">
        <f t="shared" si="109"/>
        <v>3.9900000000000005E-3</v>
      </c>
      <c r="T417" s="30"/>
      <c r="U417" s="30"/>
      <c r="V417" s="30"/>
      <c r="W417" s="30">
        <v>3.431E-3</v>
      </c>
      <c r="X417" s="31">
        <f t="shared" si="110"/>
        <v>3.901E-3</v>
      </c>
      <c r="Y417" s="31"/>
      <c r="Z417" s="31"/>
      <c r="AA417" s="31"/>
      <c r="AB417" s="25">
        <v>-6.6E-4</v>
      </c>
      <c r="AC417" s="25">
        <f t="shared" si="111"/>
        <v>-4.6999999999999999E-4</v>
      </c>
    </row>
    <row r="418" spans="1:29" s="15" customFormat="1">
      <c r="A418" s="18">
        <v>666</v>
      </c>
      <c r="B418" s="25">
        <v>-2.5000000000000001E-4</v>
      </c>
      <c r="C418" s="26">
        <v>7.6E-3</v>
      </c>
      <c r="D418" s="26">
        <f t="shared" si="113"/>
        <v>8.0400000000000003E-3</v>
      </c>
      <c r="E418" s="25"/>
      <c r="F418" s="26"/>
      <c r="G418" s="26"/>
      <c r="H418" s="28">
        <v>5.5399999999999998E-3</v>
      </c>
      <c r="I418" s="28">
        <f t="shared" si="108"/>
        <v>5.9800000000000001E-3</v>
      </c>
      <c r="J418" s="28"/>
      <c r="K418" s="28"/>
      <c r="L418" s="28"/>
      <c r="M418" s="29">
        <v>3.3700000000000002E-3</v>
      </c>
      <c r="N418" s="29">
        <f t="shared" si="112"/>
        <v>3.96E-3</v>
      </c>
      <c r="O418" s="29"/>
      <c r="P418" s="29"/>
      <c r="Q418" s="29"/>
      <c r="R418" s="30">
        <v>3.4499999999999999E-3</v>
      </c>
      <c r="S418" s="30">
        <f t="shared" si="109"/>
        <v>3.8899999999999998E-3</v>
      </c>
      <c r="T418" s="30"/>
      <c r="U418" s="30"/>
      <c r="V418" s="30"/>
      <c r="W418" s="30">
        <v>3.4010000000000004E-3</v>
      </c>
      <c r="X418" s="31">
        <f t="shared" si="110"/>
        <v>3.8410000000000002E-3</v>
      </c>
      <c r="Y418" s="31"/>
      <c r="Z418" s="31"/>
      <c r="AA418" s="31"/>
      <c r="AB418" s="25">
        <v>-6.3000000000000003E-4</v>
      </c>
      <c r="AC418" s="25">
        <f t="shared" si="111"/>
        <v>-4.4000000000000002E-4</v>
      </c>
    </row>
    <row r="419" spans="1:29" s="15" customFormat="1">
      <c r="A419" s="18">
        <v>667</v>
      </c>
      <c r="B419" s="25">
        <v>-1.06E-3</v>
      </c>
      <c r="C419" s="26">
        <v>7.5599999999999999E-3</v>
      </c>
      <c r="D419" s="26">
        <f t="shared" si="113"/>
        <v>8.09E-3</v>
      </c>
      <c r="E419" s="25"/>
      <c r="F419" s="26"/>
      <c r="G419" s="26"/>
      <c r="H419" s="28">
        <v>5.4299999999999999E-3</v>
      </c>
      <c r="I419" s="28">
        <f t="shared" si="108"/>
        <v>5.96E-3</v>
      </c>
      <c r="J419" s="28"/>
      <c r="K419" s="28"/>
      <c r="L419" s="28"/>
      <c r="M419" s="29">
        <v>3.0999999999999999E-3</v>
      </c>
      <c r="N419" s="29">
        <f t="shared" si="112"/>
        <v>3.6849999999999999E-3</v>
      </c>
      <c r="O419" s="29"/>
      <c r="P419" s="29"/>
      <c r="Q419" s="29"/>
      <c r="R419" s="30">
        <v>3.3600000000000001E-3</v>
      </c>
      <c r="S419" s="30">
        <f t="shared" si="109"/>
        <v>3.8900000000000002E-3</v>
      </c>
      <c r="T419" s="30"/>
      <c r="U419" s="30"/>
      <c r="V419" s="30"/>
      <c r="W419" s="30">
        <v>3.4910000000000002E-3</v>
      </c>
      <c r="X419" s="31">
        <f t="shared" si="110"/>
        <v>4.0210000000000003E-3</v>
      </c>
      <c r="Y419" s="31"/>
      <c r="Z419" s="31"/>
      <c r="AA419" s="31"/>
      <c r="AB419" s="25">
        <v>0</v>
      </c>
      <c r="AC419" s="25">
        <f t="shared" si="111"/>
        <v>-5.2999999999999998E-4</v>
      </c>
    </row>
    <row r="420" spans="1:29" s="15" customFormat="1">
      <c r="A420" s="18">
        <v>668</v>
      </c>
      <c r="B420" s="25">
        <v>4.4999999999999999E-4</v>
      </c>
      <c r="C420" s="26">
        <v>7.5300000000000002E-3</v>
      </c>
      <c r="D420" s="26">
        <f t="shared" si="113"/>
        <v>8.0199999999999994E-3</v>
      </c>
      <c r="E420" s="25"/>
      <c r="F420" s="26"/>
      <c r="G420" s="26"/>
      <c r="H420" s="28">
        <v>5.4000000000000003E-3</v>
      </c>
      <c r="I420" s="28">
        <f t="shared" si="108"/>
        <v>5.8900000000000003E-3</v>
      </c>
      <c r="J420" s="28"/>
      <c r="K420" s="28"/>
      <c r="L420" s="28"/>
      <c r="M420" s="29">
        <v>3.2399999999999998E-3</v>
      </c>
      <c r="N420" s="29">
        <f t="shared" si="112"/>
        <v>3.79E-3</v>
      </c>
      <c r="O420" s="29"/>
      <c r="P420" s="29"/>
      <c r="Q420" s="29"/>
      <c r="R420" s="30">
        <v>3.4299999999999999E-3</v>
      </c>
      <c r="S420" s="30">
        <f t="shared" si="109"/>
        <v>3.9199999999999999E-3</v>
      </c>
      <c r="T420" s="30"/>
      <c r="U420" s="30"/>
      <c r="V420" s="30"/>
      <c r="W420" s="30">
        <v>3.4510000000000001E-3</v>
      </c>
      <c r="X420" s="31">
        <f t="shared" si="110"/>
        <v>3.9410000000000001E-3</v>
      </c>
      <c r="Y420" s="31"/>
      <c r="Z420" s="31"/>
      <c r="AA420" s="31"/>
      <c r="AB420" s="25">
        <v>-1.4300000000000001E-3</v>
      </c>
      <c r="AC420" s="25">
        <f t="shared" si="111"/>
        <v>-4.8999999999999998E-4</v>
      </c>
    </row>
    <row r="421" spans="1:29" s="15" customFormat="1">
      <c r="A421" s="18">
        <v>669</v>
      </c>
      <c r="B421" s="25">
        <v>-3.4000000000000002E-4</v>
      </c>
      <c r="C421" s="26">
        <v>7.4999999999999997E-3</v>
      </c>
      <c r="D421" s="26">
        <f t="shared" si="113"/>
        <v>7.7450000000000001E-3</v>
      </c>
      <c r="E421" s="25"/>
      <c r="F421" s="26"/>
      <c r="G421" s="26"/>
      <c r="H421" s="28">
        <v>5.3499999999999997E-3</v>
      </c>
      <c r="I421" s="28">
        <f t="shared" si="108"/>
        <v>5.5949999999999993E-3</v>
      </c>
      <c r="J421" s="28"/>
      <c r="K421" s="28"/>
      <c r="L421" s="28"/>
      <c r="M421" s="29">
        <v>3.1900000000000001E-3</v>
      </c>
      <c r="N421" s="29">
        <f t="shared" si="112"/>
        <v>3.7000000000000002E-3</v>
      </c>
      <c r="O421" s="29"/>
      <c r="P421" s="29"/>
      <c r="Q421" s="29"/>
      <c r="R421" s="30">
        <v>3.3400000000000001E-3</v>
      </c>
      <c r="S421" s="30">
        <f t="shared" si="109"/>
        <v>3.5850000000000001E-3</v>
      </c>
      <c r="T421" s="30"/>
      <c r="U421" s="30"/>
      <c r="V421" s="30"/>
      <c r="W421" s="30">
        <v>3.4610000000000001E-3</v>
      </c>
      <c r="X421" s="31">
        <f t="shared" si="110"/>
        <v>3.7060000000000001E-3</v>
      </c>
      <c r="Y421" s="31"/>
      <c r="Z421" s="31"/>
      <c r="AA421" s="31"/>
      <c r="AB421" s="25">
        <v>-1.4999999999999999E-4</v>
      </c>
      <c r="AC421" s="25">
        <f t="shared" si="111"/>
        <v>-2.4499999999999999E-4</v>
      </c>
    </row>
    <row r="422" spans="1:29" s="15" customFormat="1">
      <c r="A422" s="18">
        <v>670</v>
      </c>
      <c r="B422" s="25">
        <v>4.4999999999999999E-4</v>
      </c>
      <c r="C422" s="26">
        <v>7.6400000000000001E-3</v>
      </c>
      <c r="D422" s="26">
        <f t="shared" si="113"/>
        <v>7.9799999999999992E-3</v>
      </c>
      <c r="E422" s="25"/>
      <c r="F422" s="26"/>
      <c r="G422" s="26"/>
      <c r="H422" s="28">
        <v>5.4599999999999996E-3</v>
      </c>
      <c r="I422" s="28">
        <f t="shared" si="108"/>
        <v>5.7999999999999996E-3</v>
      </c>
      <c r="J422" s="28"/>
      <c r="K422" s="28"/>
      <c r="L422" s="28"/>
      <c r="M422" s="29">
        <v>3.2000000000000002E-3</v>
      </c>
      <c r="N422" s="29">
        <f t="shared" si="112"/>
        <v>3.7600000000000003E-3</v>
      </c>
      <c r="O422" s="29"/>
      <c r="P422" s="29"/>
      <c r="Q422" s="29"/>
      <c r="R422" s="30">
        <v>3.3999999999999998E-3</v>
      </c>
      <c r="S422" s="30">
        <f t="shared" si="109"/>
        <v>3.7399999999999998E-3</v>
      </c>
      <c r="T422" s="30"/>
      <c r="U422" s="30"/>
      <c r="V422" s="30"/>
      <c r="W422" s="30">
        <v>3.4510000000000001E-3</v>
      </c>
      <c r="X422" s="31">
        <f t="shared" si="110"/>
        <v>3.7910000000000001E-3</v>
      </c>
      <c r="Y422" s="31"/>
      <c r="Z422" s="31"/>
      <c r="AA422" s="31"/>
      <c r="AB422" s="25">
        <v>-1.1299999999999999E-3</v>
      </c>
      <c r="AC422" s="25">
        <f t="shared" si="111"/>
        <v>-3.3999999999999997E-4</v>
      </c>
    </row>
    <row r="423" spans="1:29" s="15" customFormat="1">
      <c r="A423" s="18">
        <v>671</v>
      </c>
      <c r="B423" s="25">
        <v>-6.6E-4</v>
      </c>
      <c r="C423" s="26">
        <v>7.5599999999999999E-3</v>
      </c>
      <c r="D423" s="26">
        <f t="shared" si="113"/>
        <v>8.0599999999999995E-3</v>
      </c>
      <c r="E423" s="25"/>
      <c r="F423" s="26"/>
      <c r="G423" s="26"/>
      <c r="H423" s="28">
        <v>5.3600000000000002E-3</v>
      </c>
      <c r="I423" s="28">
        <f t="shared" si="108"/>
        <v>5.8600000000000006E-3</v>
      </c>
      <c r="J423" s="28"/>
      <c r="K423" s="28"/>
      <c r="L423" s="28"/>
      <c r="M423" s="29">
        <v>3.1199999999999999E-3</v>
      </c>
      <c r="N423" s="29">
        <f t="shared" si="112"/>
        <v>3.735E-3</v>
      </c>
      <c r="O423" s="29"/>
      <c r="P423" s="29"/>
      <c r="Q423" s="29"/>
      <c r="R423" s="30">
        <v>3.3700000000000002E-3</v>
      </c>
      <c r="S423" s="30">
        <f t="shared" si="109"/>
        <v>3.8700000000000002E-3</v>
      </c>
      <c r="T423" s="30"/>
      <c r="U423" s="30"/>
      <c r="V423" s="30"/>
      <c r="W423" s="30">
        <v>3.601E-3</v>
      </c>
      <c r="X423" s="31">
        <f t="shared" si="110"/>
        <v>4.1010000000000005E-3</v>
      </c>
      <c r="Y423" s="31"/>
      <c r="Z423" s="31"/>
      <c r="AA423" s="31"/>
      <c r="AB423" s="25">
        <v>-3.4000000000000002E-4</v>
      </c>
      <c r="AC423" s="25">
        <f t="shared" si="111"/>
        <v>-5.0000000000000001E-4</v>
      </c>
    </row>
    <row r="424" spans="1:29" s="15" customFormat="1">
      <c r="A424" s="18">
        <v>672</v>
      </c>
      <c r="B424" s="25">
        <v>1.8000000000000001E-4</v>
      </c>
      <c r="C424" s="26">
        <v>7.62E-3</v>
      </c>
      <c r="D424" s="26">
        <f t="shared" si="113"/>
        <v>8.0350000000000005E-3</v>
      </c>
      <c r="E424" s="25"/>
      <c r="F424" s="26"/>
      <c r="G424" s="26"/>
      <c r="H424" s="28">
        <v>5.4000000000000003E-3</v>
      </c>
      <c r="I424" s="28">
        <f t="shared" si="108"/>
        <v>5.8150000000000007E-3</v>
      </c>
      <c r="J424" s="28"/>
      <c r="K424" s="28"/>
      <c r="L424" s="28"/>
      <c r="M424" s="29">
        <v>2.9499999999999999E-3</v>
      </c>
      <c r="N424" s="29">
        <f t="shared" si="112"/>
        <v>3.4199999999999999E-3</v>
      </c>
      <c r="O424" s="29"/>
      <c r="P424" s="29"/>
      <c r="Q424" s="29"/>
      <c r="R424" s="30">
        <v>3.46E-3</v>
      </c>
      <c r="S424" s="30">
        <f t="shared" si="109"/>
        <v>3.875E-3</v>
      </c>
      <c r="T424" s="30"/>
      <c r="U424" s="30"/>
      <c r="V424" s="30"/>
      <c r="W424" s="30">
        <v>3.3010000000000001E-3</v>
      </c>
      <c r="X424" s="31">
        <f t="shared" si="110"/>
        <v>3.7160000000000001E-3</v>
      </c>
      <c r="Y424" s="31"/>
      <c r="Z424" s="31"/>
      <c r="AA424" s="31"/>
      <c r="AB424" s="25">
        <v>-1.01E-3</v>
      </c>
      <c r="AC424" s="25">
        <f t="shared" si="111"/>
        <v>-4.15E-4</v>
      </c>
    </row>
    <row r="425" spans="1:29" s="15" customFormat="1">
      <c r="A425" s="18">
        <v>673</v>
      </c>
      <c r="B425" s="25">
        <v>-4.4000000000000002E-4</v>
      </c>
      <c r="C425" s="26">
        <v>7.5599999999999999E-3</v>
      </c>
      <c r="D425" s="26">
        <f t="shared" si="113"/>
        <v>7.92E-3</v>
      </c>
      <c r="E425" s="25"/>
      <c r="F425" s="26"/>
      <c r="G425" s="26"/>
      <c r="H425" s="28">
        <v>5.2900000000000004E-3</v>
      </c>
      <c r="I425" s="28">
        <f t="shared" si="108"/>
        <v>5.6500000000000005E-3</v>
      </c>
      <c r="J425" s="28"/>
      <c r="K425" s="28"/>
      <c r="L425" s="28"/>
      <c r="M425" s="29">
        <v>3.0999999999999999E-3</v>
      </c>
      <c r="N425" s="29">
        <f t="shared" si="112"/>
        <v>3.5699999999999998E-3</v>
      </c>
      <c r="O425" s="29"/>
      <c r="P425" s="29"/>
      <c r="Q425" s="29"/>
      <c r="R425" s="30">
        <v>3.4199999999999999E-3</v>
      </c>
      <c r="S425" s="30">
        <f t="shared" si="109"/>
        <v>3.7799999999999999E-3</v>
      </c>
      <c r="T425" s="30"/>
      <c r="U425" s="30"/>
      <c r="V425" s="30"/>
      <c r="W425" s="30">
        <v>3.591E-3</v>
      </c>
      <c r="X425" s="31">
        <f t="shared" si="110"/>
        <v>3.9509999999999997E-3</v>
      </c>
      <c r="Y425" s="31"/>
      <c r="Z425" s="31"/>
      <c r="AA425" s="31"/>
      <c r="AB425" s="25">
        <v>-2.7999999999999998E-4</v>
      </c>
      <c r="AC425" s="25">
        <f t="shared" si="111"/>
        <v>-3.5999999999999997E-4</v>
      </c>
    </row>
    <row r="426" spans="1:29" s="15" customFormat="1">
      <c r="A426" s="18">
        <v>674</v>
      </c>
      <c r="B426" s="25">
        <v>1.3999999999999999E-4</v>
      </c>
      <c r="C426" s="26">
        <v>7.5300000000000002E-3</v>
      </c>
      <c r="D426" s="26">
        <f t="shared" si="113"/>
        <v>8.0250000000000009E-3</v>
      </c>
      <c r="E426" s="25"/>
      <c r="F426" s="26"/>
      <c r="G426" s="26"/>
      <c r="H426" s="28">
        <v>5.3200000000000001E-3</v>
      </c>
      <c r="I426" s="28">
        <f t="shared" si="108"/>
        <v>5.8149999999999999E-3</v>
      </c>
      <c r="J426" s="28"/>
      <c r="K426" s="28"/>
      <c r="L426" s="28"/>
      <c r="M426" s="29">
        <v>2.8700000000000002E-3</v>
      </c>
      <c r="N426" s="29">
        <f t="shared" si="112"/>
        <v>3.3400000000000001E-3</v>
      </c>
      <c r="O426" s="29"/>
      <c r="P426" s="29"/>
      <c r="Q426" s="29"/>
      <c r="R426" s="30">
        <v>3.4299999999999999E-3</v>
      </c>
      <c r="S426" s="30">
        <f t="shared" si="109"/>
        <v>3.9249999999999997E-3</v>
      </c>
      <c r="T426" s="30"/>
      <c r="U426" s="30"/>
      <c r="V426" s="30"/>
      <c r="W426" s="30">
        <v>3.431E-3</v>
      </c>
      <c r="X426" s="31">
        <f t="shared" si="110"/>
        <v>3.9259999999999998E-3</v>
      </c>
      <c r="Y426" s="31"/>
      <c r="Z426" s="31"/>
      <c r="AA426" s="31"/>
      <c r="AB426" s="25">
        <v>-1.1299999999999999E-3</v>
      </c>
      <c r="AC426" s="25">
        <f t="shared" si="111"/>
        <v>-4.95E-4</v>
      </c>
    </row>
    <row r="427" spans="1:29" s="15" customFormat="1">
      <c r="A427" s="18">
        <v>675</v>
      </c>
      <c r="B427" s="25">
        <v>-4.4000000000000002E-4</v>
      </c>
      <c r="C427" s="26">
        <v>7.5399999999999998E-3</v>
      </c>
      <c r="D427" s="26">
        <f t="shared" si="113"/>
        <v>8.0595000000000007E-3</v>
      </c>
      <c r="E427" s="25"/>
      <c r="F427" s="26"/>
      <c r="G427" s="26"/>
      <c r="H427" s="28">
        <v>5.2199999999999998E-3</v>
      </c>
      <c r="I427" s="28">
        <f t="shared" si="108"/>
        <v>5.7394999999999998E-3</v>
      </c>
      <c r="J427" s="28"/>
      <c r="K427" s="28"/>
      <c r="L427" s="28"/>
      <c r="M427" s="29">
        <v>2.9299999999999999E-3</v>
      </c>
      <c r="N427" s="29">
        <f t="shared" si="112"/>
        <v>3.5249999999999999E-3</v>
      </c>
      <c r="O427" s="29"/>
      <c r="P427" s="29"/>
      <c r="Q427" s="29"/>
      <c r="R427" s="30">
        <v>3.4199999999999999E-3</v>
      </c>
      <c r="S427" s="30">
        <f t="shared" si="109"/>
        <v>3.9395000000000003E-3</v>
      </c>
      <c r="T427" s="30"/>
      <c r="U427" s="30"/>
      <c r="V427" s="30"/>
      <c r="W427" s="30">
        <v>3.5310000000000003E-3</v>
      </c>
      <c r="X427" s="31">
        <f t="shared" si="110"/>
        <v>4.0505000000000003E-3</v>
      </c>
      <c r="Y427" s="31"/>
      <c r="Z427" s="31"/>
      <c r="AA427" s="31"/>
      <c r="AB427" s="25">
        <v>-5.9900000000000003E-4</v>
      </c>
      <c r="AC427" s="25">
        <f t="shared" si="111"/>
        <v>-5.195E-4</v>
      </c>
    </row>
    <row r="428" spans="1:29" s="15" customFormat="1">
      <c r="A428" s="18">
        <v>676</v>
      </c>
      <c r="B428" s="25">
        <v>-8.0000000000000007E-5</v>
      </c>
      <c r="C428" s="26">
        <v>7.6499999999999997E-3</v>
      </c>
      <c r="D428" s="26">
        <f t="shared" si="113"/>
        <v>8.1099999999999992E-3</v>
      </c>
      <c r="E428" s="25"/>
      <c r="F428" s="26"/>
      <c r="G428" s="26"/>
      <c r="H428" s="28">
        <v>5.4599999999999996E-3</v>
      </c>
      <c r="I428" s="28">
        <f t="shared" si="108"/>
        <v>5.9199999999999999E-3</v>
      </c>
      <c r="J428" s="28"/>
      <c r="K428" s="28"/>
      <c r="L428" s="28"/>
      <c r="M428" s="29">
        <v>2.8400000000000001E-3</v>
      </c>
      <c r="N428" s="29">
        <f t="shared" si="112"/>
        <v>3.4450000000000001E-3</v>
      </c>
      <c r="O428" s="29"/>
      <c r="P428" s="29"/>
      <c r="Q428" s="29"/>
      <c r="R428" s="30">
        <v>3.5699999999999998E-3</v>
      </c>
      <c r="S428" s="30">
        <f t="shared" si="109"/>
        <v>4.0299999999999997E-3</v>
      </c>
      <c r="T428" s="30"/>
      <c r="U428" s="30"/>
      <c r="V428" s="30"/>
      <c r="W428" s="30">
        <v>3.3610000000000003E-3</v>
      </c>
      <c r="X428" s="31">
        <f t="shared" si="110"/>
        <v>3.8210000000000002E-3</v>
      </c>
      <c r="Y428" s="31"/>
      <c r="Z428" s="31"/>
      <c r="AA428" s="31"/>
      <c r="AB428" s="25">
        <v>-8.4000000000000003E-4</v>
      </c>
      <c r="AC428" s="25">
        <f t="shared" si="111"/>
        <v>-4.6000000000000001E-4</v>
      </c>
    </row>
    <row r="429" spans="1:29" s="15" customFormat="1">
      <c r="A429" s="18">
        <v>677</v>
      </c>
      <c r="B429" s="25">
        <v>-5.1000000000000004E-4</v>
      </c>
      <c r="C429" s="26">
        <v>7.43E-3</v>
      </c>
      <c r="D429" s="26">
        <f t="shared" si="113"/>
        <v>7.9699999999999997E-3</v>
      </c>
      <c r="E429" s="25"/>
      <c r="F429" s="26"/>
      <c r="G429" s="26"/>
      <c r="H429" s="28">
        <v>5.1700000000000001E-3</v>
      </c>
      <c r="I429" s="28">
        <f t="shared" si="108"/>
        <v>5.7099999999999998E-3</v>
      </c>
      <c r="J429" s="28"/>
      <c r="K429" s="28"/>
      <c r="L429" s="28"/>
      <c r="M429" s="29">
        <v>2.8800000000000002E-3</v>
      </c>
      <c r="N429" s="29">
        <f t="shared" si="112"/>
        <v>3.3700000000000002E-3</v>
      </c>
      <c r="O429" s="29"/>
      <c r="P429" s="29"/>
      <c r="Q429" s="29"/>
      <c r="R429" s="30">
        <v>3.2699999999999999E-3</v>
      </c>
      <c r="S429" s="30">
        <f t="shared" si="109"/>
        <v>3.81E-3</v>
      </c>
      <c r="T429" s="30"/>
      <c r="U429" s="30"/>
      <c r="V429" s="30"/>
      <c r="W429" s="30">
        <v>3.441E-3</v>
      </c>
      <c r="X429" s="31">
        <f t="shared" si="110"/>
        <v>3.9810000000000002E-3</v>
      </c>
      <c r="Y429" s="31"/>
      <c r="Z429" s="31"/>
      <c r="AA429" s="31"/>
      <c r="AB429" s="25">
        <v>-5.6999999999999998E-4</v>
      </c>
      <c r="AC429" s="25">
        <f t="shared" si="111"/>
        <v>-5.4000000000000001E-4</v>
      </c>
    </row>
    <row r="430" spans="1:29" s="15" customFormat="1">
      <c r="A430" s="18">
        <v>678</v>
      </c>
      <c r="B430" s="25">
        <v>-1.9000000000000001E-4</v>
      </c>
      <c r="C430" s="26">
        <v>7.7000000000000002E-3</v>
      </c>
      <c r="D430" s="26">
        <f t="shared" si="113"/>
        <v>8.2900000000000005E-3</v>
      </c>
      <c r="E430" s="25"/>
      <c r="F430" s="26"/>
      <c r="G430" s="26"/>
      <c r="H430" s="28">
        <v>5.3800000000000002E-3</v>
      </c>
      <c r="I430" s="28">
        <f t="shared" si="108"/>
        <v>5.9700000000000005E-3</v>
      </c>
      <c r="J430" s="28"/>
      <c r="K430" s="28"/>
      <c r="L430" s="28"/>
      <c r="M430" s="29">
        <v>2.82E-3</v>
      </c>
      <c r="N430" s="29">
        <f t="shared" si="112"/>
        <v>3.3500000000000001E-3</v>
      </c>
      <c r="O430" s="29"/>
      <c r="P430" s="29"/>
      <c r="Q430" s="29"/>
      <c r="R430" s="30">
        <v>3.5599999999999998E-3</v>
      </c>
      <c r="S430" s="30">
        <f t="shared" si="109"/>
        <v>4.15E-3</v>
      </c>
      <c r="T430" s="30"/>
      <c r="U430" s="30"/>
      <c r="V430" s="30"/>
      <c r="W430" s="30">
        <v>3.4710000000000001E-3</v>
      </c>
      <c r="X430" s="31">
        <f t="shared" si="110"/>
        <v>4.0610000000000004E-3</v>
      </c>
      <c r="Y430" s="31"/>
      <c r="Z430" s="31"/>
      <c r="AA430" s="31"/>
      <c r="AB430" s="25">
        <v>-9.8999999999999999E-4</v>
      </c>
      <c r="AC430" s="25">
        <f t="shared" si="111"/>
        <v>-5.9000000000000003E-4</v>
      </c>
    </row>
    <row r="431" spans="1:29" s="15" customFormat="1">
      <c r="A431" s="18">
        <v>679</v>
      </c>
      <c r="B431" s="25">
        <v>-4.6999999999999999E-4</v>
      </c>
      <c r="C431" s="26">
        <v>7.5399999999999998E-3</v>
      </c>
      <c r="D431" s="26">
        <f t="shared" si="113"/>
        <v>8.1250000000000003E-3</v>
      </c>
      <c r="E431" s="25"/>
      <c r="F431" s="26"/>
      <c r="G431" s="26"/>
      <c r="H431" s="28">
        <v>5.2100000000000002E-3</v>
      </c>
      <c r="I431" s="28">
        <f t="shared" si="108"/>
        <v>5.7949999999999998E-3</v>
      </c>
      <c r="J431" s="28"/>
      <c r="K431" s="28"/>
      <c r="L431" s="28"/>
      <c r="M431" s="29">
        <v>2.8300000000000001E-3</v>
      </c>
      <c r="N431" s="29">
        <f t="shared" si="112"/>
        <v>3.4250000000000001E-3</v>
      </c>
      <c r="O431" s="29"/>
      <c r="P431" s="29"/>
      <c r="Q431" s="29"/>
      <c r="R431" s="30">
        <v>3.3999999999999998E-3</v>
      </c>
      <c r="S431" s="30">
        <f t="shared" si="109"/>
        <v>3.9849999999999998E-3</v>
      </c>
      <c r="T431" s="30"/>
      <c r="U431" s="30"/>
      <c r="V431" s="30"/>
      <c r="W431" s="30">
        <v>3.3610000000000003E-3</v>
      </c>
      <c r="X431" s="31">
        <f t="shared" si="110"/>
        <v>3.9459999999999999E-3</v>
      </c>
      <c r="Y431" s="31"/>
      <c r="Z431" s="31"/>
      <c r="AA431" s="31"/>
      <c r="AB431" s="25">
        <v>-6.9999999999999999E-4</v>
      </c>
      <c r="AC431" s="25">
        <f t="shared" si="111"/>
        <v>-5.8500000000000002E-4</v>
      </c>
    </row>
    <row r="432" spans="1:29" s="15" customFormat="1">
      <c r="A432" s="18">
        <v>680</v>
      </c>
      <c r="B432" s="25">
        <v>-2.7999999999999998E-4</v>
      </c>
      <c r="C432" s="26">
        <v>7.7000000000000002E-3</v>
      </c>
      <c r="D432" s="26">
        <f t="shared" si="113"/>
        <v>8.2500000000000004E-3</v>
      </c>
      <c r="E432" s="25"/>
      <c r="F432" s="26"/>
      <c r="G432" s="26"/>
      <c r="H432" s="28">
        <v>5.3200000000000001E-3</v>
      </c>
      <c r="I432" s="28">
        <f t="shared" si="108"/>
        <v>5.8700000000000002E-3</v>
      </c>
      <c r="J432" s="28"/>
      <c r="K432" s="28"/>
      <c r="L432" s="28"/>
      <c r="M432" s="29">
        <v>2.8300000000000001E-3</v>
      </c>
      <c r="N432" s="29">
        <f t="shared" si="112"/>
        <v>3.395E-3</v>
      </c>
      <c r="O432" s="29"/>
      <c r="P432" s="29"/>
      <c r="Q432" s="29"/>
      <c r="R432" s="30">
        <v>3.5000000000000001E-3</v>
      </c>
      <c r="S432" s="30">
        <f t="shared" si="109"/>
        <v>4.0499999999999998E-3</v>
      </c>
      <c r="T432" s="30"/>
      <c r="U432" s="30"/>
      <c r="V432" s="30"/>
      <c r="W432" s="30">
        <v>3.4710000000000001E-3</v>
      </c>
      <c r="X432" s="31">
        <f t="shared" si="110"/>
        <v>4.0210000000000003E-3</v>
      </c>
      <c r="Y432" s="31"/>
      <c r="Z432" s="31"/>
      <c r="AA432" s="31"/>
      <c r="AB432" s="25">
        <v>-8.1999999999999998E-4</v>
      </c>
      <c r="AC432" s="25">
        <f t="shared" si="111"/>
        <v>-5.4999999999999992E-4</v>
      </c>
    </row>
    <row r="433" spans="1:29" s="15" customFormat="1">
      <c r="A433" s="18">
        <v>681</v>
      </c>
      <c r="B433" s="25">
        <v>-3.2000000000000003E-4</v>
      </c>
      <c r="C433" s="26">
        <v>7.6099999999999996E-3</v>
      </c>
      <c r="D433" s="26">
        <f t="shared" si="113"/>
        <v>8.1199999999999987E-3</v>
      </c>
      <c r="E433" s="25"/>
      <c r="F433" s="26"/>
      <c r="G433" s="26"/>
      <c r="H433" s="28">
        <v>5.1399999999999996E-3</v>
      </c>
      <c r="I433" s="28">
        <f t="shared" si="108"/>
        <v>5.6499999999999996E-3</v>
      </c>
      <c r="J433" s="28"/>
      <c r="K433" s="28"/>
      <c r="L433" s="28"/>
      <c r="M433" s="29">
        <v>2.82E-3</v>
      </c>
      <c r="N433" s="29">
        <f t="shared" si="112"/>
        <v>3.3600000000000001E-3</v>
      </c>
      <c r="O433" s="29"/>
      <c r="P433" s="29"/>
      <c r="Q433" s="29"/>
      <c r="R433" s="30">
        <v>3.3300000000000001E-3</v>
      </c>
      <c r="S433" s="30">
        <f t="shared" si="109"/>
        <v>3.8400000000000001E-3</v>
      </c>
      <c r="T433" s="30"/>
      <c r="U433" s="30"/>
      <c r="V433" s="30"/>
      <c r="W433" s="30">
        <v>3.2310000000000004E-3</v>
      </c>
      <c r="X433" s="31">
        <f t="shared" si="110"/>
        <v>3.7410000000000004E-3</v>
      </c>
      <c r="Y433" s="31"/>
      <c r="Z433" s="31"/>
      <c r="AA433" s="31"/>
      <c r="AB433" s="25">
        <v>-6.9999999999999999E-4</v>
      </c>
      <c r="AC433" s="25">
        <f t="shared" si="111"/>
        <v>-5.1000000000000004E-4</v>
      </c>
    </row>
    <row r="434" spans="1:29" s="15" customFormat="1">
      <c r="A434" s="18">
        <v>682</v>
      </c>
      <c r="B434" s="25">
        <v>-2.5000000000000001E-4</v>
      </c>
      <c r="C434" s="26">
        <v>7.4700000000000001E-3</v>
      </c>
      <c r="D434" s="26">
        <f t="shared" si="113"/>
        <v>8.0300000000000007E-3</v>
      </c>
      <c r="E434" s="25"/>
      <c r="F434" s="26"/>
      <c r="G434" s="26"/>
      <c r="H434" s="28">
        <v>5.2399999999999999E-3</v>
      </c>
      <c r="I434" s="28">
        <f t="shared" si="108"/>
        <v>5.7999999999999996E-3</v>
      </c>
      <c r="J434" s="28"/>
      <c r="K434" s="28"/>
      <c r="L434" s="28"/>
      <c r="M434" s="29">
        <v>2.7299999999999998E-3</v>
      </c>
      <c r="N434" s="29">
        <f t="shared" si="112"/>
        <v>3.3499999999999997E-3</v>
      </c>
      <c r="O434" s="29"/>
      <c r="P434" s="29"/>
      <c r="Q434" s="29"/>
      <c r="R434" s="30">
        <v>3.4099999999999998E-3</v>
      </c>
      <c r="S434" s="30">
        <f t="shared" si="109"/>
        <v>3.9699999999999996E-3</v>
      </c>
      <c r="T434" s="30"/>
      <c r="U434" s="30"/>
      <c r="V434" s="30"/>
      <c r="W434" s="30">
        <v>3.3310000000000002E-3</v>
      </c>
      <c r="X434" s="31">
        <f t="shared" si="110"/>
        <v>3.8910000000000004E-3</v>
      </c>
      <c r="Y434" s="31"/>
      <c r="Z434" s="31"/>
      <c r="AA434" s="31"/>
      <c r="AB434" s="25">
        <v>-8.7000000000000001E-4</v>
      </c>
      <c r="AC434" s="25">
        <f t="shared" si="111"/>
        <v>-5.5999999999999995E-4</v>
      </c>
    </row>
    <row r="435" spans="1:29" s="15" customFormat="1">
      <c r="A435" s="18">
        <v>683</v>
      </c>
      <c r="B435" s="25">
        <v>-5.2999999999999998E-4</v>
      </c>
      <c r="C435" s="26">
        <v>7.4799999999999997E-3</v>
      </c>
      <c r="D435" s="26">
        <f t="shared" si="113"/>
        <v>8.0949999999999998E-3</v>
      </c>
      <c r="E435" s="25"/>
      <c r="F435" s="26"/>
      <c r="G435" s="26"/>
      <c r="H435" s="28">
        <v>5.13E-3</v>
      </c>
      <c r="I435" s="28">
        <f t="shared" si="108"/>
        <v>5.7450000000000001E-3</v>
      </c>
      <c r="J435" s="28"/>
      <c r="K435" s="28"/>
      <c r="L435" s="28"/>
      <c r="M435" s="29">
        <v>2.6900000000000001E-3</v>
      </c>
      <c r="N435" s="29">
        <f t="shared" si="112"/>
        <v>3.1550000000000003E-3</v>
      </c>
      <c r="O435" s="29"/>
      <c r="P435" s="29"/>
      <c r="Q435" s="29"/>
      <c r="R435" s="30">
        <v>3.4399999999999999E-3</v>
      </c>
      <c r="S435" s="30">
        <f t="shared" si="109"/>
        <v>4.0549999999999996E-3</v>
      </c>
      <c r="T435" s="30"/>
      <c r="U435" s="30"/>
      <c r="V435" s="30"/>
      <c r="W435" s="30">
        <v>3.2910000000000001E-3</v>
      </c>
      <c r="X435" s="31">
        <f t="shared" si="110"/>
        <v>3.9060000000000002E-3</v>
      </c>
      <c r="Y435" s="31"/>
      <c r="Z435" s="31"/>
      <c r="AA435" s="31"/>
      <c r="AB435" s="25">
        <v>-6.9999999999999999E-4</v>
      </c>
      <c r="AC435" s="25">
        <f t="shared" si="111"/>
        <v>-6.1499999999999999E-4</v>
      </c>
    </row>
    <row r="436" spans="1:29" s="15" customFormat="1">
      <c r="A436" s="18">
        <v>684</v>
      </c>
      <c r="B436" s="25">
        <v>-1.4999999999999999E-4</v>
      </c>
      <c r="C436" s="26">
        <v>7.4900000000000001E-3</v>
      </c>
      <c r="D436" s="26">
        <f t="shared" si="113"/>
        <v>7.9600000000000001E-3</v>
      </c>
      <c r="E436" s="25"/>
      <c r="F436" s="26"/>
      <c r="G436" s="26"/>
      <c r="H436" s="28">
        <v>4.96E-3</v>
      </c>
      <c r="I436" s="28">
        <f t="shared" si="108"/>
        <v>5.4299999999999999E-3</v>
      </c>
      <c r="J436" s="28"/>
      <c r="K436" s="28"/>
      <c r="L436" s="28"/>
      <c r="M436" s="29">
        <v>2.63E-3</v>
      </c>
      <c r="N436" s="29">
        <f t="shared" si="112"/>
        <v>3.215E-3</v>
      </c>
      <c r="O436" s="29"/>
      <c r="P436" s="29"/>
      <c r="Q436" s="29"/>
      <c r="R436" s="30">
        <v>3.3300000000000001E-3</v>
      </c>
      <c r="S436" s="30">
        <f t="shared" si="109"/>
        <v>3.8E-3</v>
      </c>
      <c r="T436" s="30"/>
      <c r="U436" s="30"/>
      <c r="V436" s="30"/>
      <c r="W436" s="30">
        <v>3.3710000000000003E-3</v>
      </c>
      <c r="X436" s="31">
        <f t="shared" si="110"/>
        <v>3.8410000000000002E-3</v>
      </c>
      <c r="Y436" s="31"/>
      <c r="Z436" s="31"/>
      <c r="AA436" s="31"/>
      <c r="AB436" s="25">
        <v>-7.9000000000000001E-4</v>
      </c>
      <c r="AC436" s="25">
        <f t="shared" si="111"/>
        <v>-4.6999999999999999E-4</v>
      </c>
    </row>
    <row r="437" spans="1:29" s="15" customFormat="1">
      <c r="A437" s="18">
        <v>685</v>
      </c>
      <c r="B437" s="25">
        <v>-2.7999999999999998E-4</v>
      </c>
      <c r="C437" s="26">
        <v>7.5399999999999998E-3</v>
      </c>
      <c r="D437" s="26">
        <f t="shared" si="113"/>
        <v>8.0099999999999998E-3</v>
      </c>
      <c r="E437" s="25"/>
      <c r="F437" s="26"/>
      <c r="G437" s="26"/>
      <c r="H437" s="28">
        <v>5.1399999999999996E-3</v>
      </c>
      <c r="I437" s="28">
        <f t="shared" si="108"/>
        <v>5.6099999999999995E-3</v>
      </c>
      <c r="J437" s="28"/>
      <c r="K437" s="28"/>
      <c r="L437" s="28"/>
      <c r="M437" s="29">
        <v>2.66E-3</v>
      </c>
      <c r="N437" s="29">
        <f t="shared" si="112"/>
        <v>3.14E-3</v>
      </c>
      <c r="O437" s="29"/>
      <c r="P437" s="29"/>
      <c r="Q437" s="29"/>
      <c r="R437" s="30">
        <v>3.4399999999999999E-3</v>
      </c>
      <c r="S437" s="30">
        <f t="shared" si="109"/>
        <v>3.9100000000000003E-3</v>
      </c>
      <c r="T437" s="30"/>
      <c r="U437" s="30"/>
      <c r="V437" s="30"/>
      <c r="W437" s="30">
        <v>3.2510000000000004E-3</v>
      </c>
      <c r="X437" s="31">
        <f t="shared" si="110"/>
        <v>3.7210000000000003E-3</v>
      </c>
      <c r="Y437" s="31"/>
      <c r="Z437" s="31"/>
      <c r="AA437" s="31"/>
      <c r="AB437" s="25">
        <v>-6.6E-4</v>
      </c>
      <c r="AC437" s="25">
        <f t="shared" si="111"/>
        <v>-4.6999999999999999E-4</v>
      </c>
    </row>
    <row r="438" spans="1:29" s="15" customFormat="1">
      <c r="A438" s="18">
        <v>686</v>
      </c>
      <c r="B438" s="25">
        <v>-2.9E-4</v>
      </c>
      <c r="C438" s="26">
        <v>7.4099999999999999E-3</v>
      </c>
      <c r="D438" s="26">
        <f t="shared" si="113"/>
        <v>7.8799999999999999E-3</v>
      </c>
      <c r="E438" s="25"/>
      <c r="F438" s="26"/>
      <c r="G438" s="26"/>
      <c r="H438" s="28">
        <v>4.8900000000000002E-3</v>
      </c>
      <c r="I438" s="28">
        <f t="shared" si="108"/>
        <v>5.3600000000000002E-3</v>
      </c>
      <c r="J438" s="28"/>
      <c r="K438" s="28"/>
      <c r="L438" s="28"/>
      <c r="M438" s="29">
        <v>2.5100000000000001E-3</v>
      </c>
      <c r="N438" s="29">
        <f t="shared" si="112"/>
        <v>3.0349999999999999E-3</v>
      </c>
      <c r="O438" s="29"/>
      <c r="P438" s="29"/>
      <c r="Q438" s="29"/>
      <c r="R438" s="30">
        <v>3.2000000000000002E-3</v>
      </c>
      <c r="S438" s="30">
        <f t="shared" si="109"/>
        <v>3.6700000000000001E-3</v>
      </c>
      <c r="T438" s="30"/>
      <c r="U438" s="30"/>
      <c r="V438" s="30"/>
      <c r="W438" s="30">
        <v>3.2310000000000004E-3</v>
      </c>
      <c r="X438" s="31">
        <f t="shared" si="110"/>
        <v>3.7010000000000003E-3</v>
      </c>
      <c r="Y438" s="31"/>
      <c r="Z438" s="31"/>
      <c r="AA438" s="31"/>
      <c r="AB438" s="25">
        <v>-6.4999999999999997E-4</v>
      </c>
      <c r="AC438" s="25">
        <f t="shared" si="111"/>
        <v>-4.6999999999999999E-4</v>
      </c>
    </row>
    <row r="439" spans="1:29" s="15" customFormat="1">
      <c r="A439" s="18">
        <v>687</v>
      </c>
      <c r="B439" s="25">
        <v>-5.0000000000000001E-4</v>
      </c>
      <c r="C439" s="26">
        <v>7.4700000000000001E-3</v>
      </c>
      <c r="D439" s="26">
        <f t="shared" si="113"/>
        <v>8.0649999999999993E-3</v>
      </c>
      <c r="E439" s="25"/>
      <c r="F439" s="26"/>
      <c r="G439" s="26"/>
      <c r="H439" s="28">
        <v>4.9500000000000004E-3</v>
      </c>
      <c r="I439" s="28">
        <f t="shared" si="108"/>
        <v>5.5450000000000004E-3</v>
      </c>
      <c r="J439" s="28"/>
      <c r="K439" s="28"/>
      <c r="L439" s="28"/>
      <c r="M439" s="29">
        <v>2.5200000000000001E-3</v>
      </c>
      <c r="N439" s="29">
        <f t="shared" si="112"/>
        <v>3.0600000000000002E-3</v>
      </c>
      <c r="O439" s="29"/>
      <c r="P439" s="29"/>
      <c r="Q439" s="29"/>
      <c r="R439" s="30">
        <v>3.3E-3</v>
      </c>
      <c r="S439" s="30">
        <f t="shared" si="109"/>
        <v>3.895E-3</v>
      </c>
      <c r="T439" s="30"/>
      <c r="U439" s="30"/>
      <c r="V439" s="30"/>
      <c r="W439" s="30">
        <v>3.2810000000000001E-3</v>
      </c>
      <c r="X439" s="31">
        <f t="shared" si="110"/>
        <v>3.8760000000000001E-3</v>
      </c>
      <c r="Y439" s="31"/>
      <c r="Z439" s="31"/>
      <c r="AA439" s="31"/>
      <c r="AB439" s="25">
        <v>-6.8999999999999997E-4</v>
      </c>
      <c r="AC439" s="25">
        <f t="shared" si="111"/>
        <v>-5.9500000000000004E-4</v>
      </c>
    </row>
    <row r="440" spans="1:29" s="15" customFormat="1">
      <c r="A440" s="18">
        <v>688</v>
      </c>
      <c r="B440" s="25">
        <v>-4.2999999999999999E-4</v>
      </c>
      <c r="C440" s="26">
        <v>7.4099999999999999E-3</v>
      </c>
      <c r="D440" s="26">
        <f t="shared" si="113"/>
        <v>8.0149999999999996E-3</v>
      </c>
      <c r="E440" s="25"/>
      <c r="F440" s="26"/>
      <c r="G440" s="26"/>
      <c r="H440" s="28">
        <v>4.8300000000000001E-3</v>
      </c>
      <c r="I440" s="28">
        <f t="shared" si="108"/>
        <v>5.4349999999999997E-3</v>
      </c>
      <c r="J440" s="28"/>
      <c r="K440" s="28"/>
      <c r="L440" s="28"/>
      <c r="M440" s="29">
        <v>2.5999999999999999E-3</v>
      </c>
      <c r="N440" s="29">
        <f t="shared" si="112"/>
        <v>3.215E-3</v>
      </c>
      <c r="O440" s="29"/>
      <c r="P440" s="29"/>
      <c r="Q440" s="29"/>
      <c r="R440" s="30">
        <v>3.2599999999999999E-3</v>
      </c>
      <c r="S440" s="30">
        <f t="shared" si="109"/>
        <v>3.8649999999999999E-3</v>
      </c>
      <c r="T440" s="30"/>
      <c r="U440" s="30"/>
      <c r="V440" s="30"/>
      <c r="W440" s="30">
        <v>3.2510000000000004E-3</v>
      </c>
      <c r="X440" s="31">
        <f t="shared" si="110"/>
        <v>3.8560000000000005E-3</v>
      </c>
      <c r="Y440" s="31"/>
      <c r="Z440" s="31"/>
      <c r="AA440" s="31"/>
      <c r="AB440" s="25">
        <v>-7.7999999999999999E-4</v>
      </c>
      <c r="AC440" s="25">
        <f t="shared" si="111"/>
        <v>-6.0499999999999996E-4</v>
      </c>
    </row>
    <row r="441" spans="1:29" s="15" customFormat="1">
      <c r="A441" s="18">
        <v>689</v>
      </c>
      <c r="B441" s="25">
        <v>-2.7E-4</v>
      </c>
      <c r="C441" s="26">
        <v>7.4000000000000003E-3</v>
      </c>
      <c r="D441" s="26">
        <f t="shared" si="113"/>
        <v>7.8900000000000012E-3</v>
      </c>
      <c r="E441" s="25"/>
      <c r="F441" s="26"/>
      <c r="G441" s="26"/>
      <c r="H441" s="28">
        <v>4.8500000000000001E-3</v>
      </c>
      <c r="I441" s="28">
        <f t="shared" si="108"/>
        <v>5.3400000000000001E-3</v>
      </c>
      <c r="J441" s="28"/>
      <c r="K441" s="28"/>
      <c r="L441" s="28"/>
      <c r="M441" s="25">
        <v>2.5899999999999999E-3</v>
      </c>
      <c r="N441" s="29">
        <f t="shared" si="112"/>
        <v>2.5899999999999999E-3</v>
      </c>
      <c r="O441" s="25"/>
      <c r="P441" s="25"/>
      <c r="Q441" s="25"/>
      <c r="R441" s="30">
        <v>3.3400000000000001E-3</v>
      </c>
      <c r="S441" s="30">
        <f t="shared" si="109"/>
        <v>3.8300000000000001E-3</v>
      </c>
      <c r="T441" s="30"/>
      <c r="U441" s="30"/>
      <c r="V441" s="30"/>
      <c r="W441" s="30">
        <v>3.2510000000000004E-3</v>
      </c>
      <c r="X441" s="31">
        <f t="shared" si="110"/>
        <v>3.7410000000000004E-3</v>
      </c>
      <c r="Y441" s="31"/>
      <c r="Z441" s="31"/>
      <c r="AA441" s="31"/>
      <c r="AB441" s="25">
        <v>-7.1000000000000002E-4</v>
      </c>
      <c r="AC441" s="25">
        <f t="shared" si="111"/>
        <v>-4.8999999999999998E-4</v>
      </c>
    </row>
    <row r="442" spans="1:29" s="15" customFormat="1">
      <c r="A442" s="18">
        <v>690</v>
      </c>
      <c r="B442" s="25">
        <v>-2.7999999999999998E-4</v>
      </c>
      <c r="C442" s="26">
        <v>7.3099999999999997E-3</v>
      </c>
      <c r="D442" s="26">
        <f t="shared" si="113"/>
        <v>7.8399999999999997E-3</v>
      </c>
      <c r="E442" s="25"/>
      <c r="F442" s="26"/>
      <c r="G442" s="26"/>
      <c r="H442" s="28">
        <v>4.7400000000000003E-3</v>
      </c>
      <c r="I442" s="28">
        <f t="shared" si="108"/>
        <v>5.2700000000000004E-3</v>
      </c>
      <c r="J442" s="28"/>
      <c r="K442" s="28"/>
      <c r="L442" s="28"/>
      <c r="M442" s="25">
        <v>2.5699999999999998E-3</v>
      </c>
      <c r="N442" s="29">
        <f t="shared" si="112"/>
        <v>2.5699999999999998E-3</v>
      </c>
      <c r="O442" s="25"/>
      <c r="P442" s="25"/>
      <c r="Q442" s="25"/>
      <c r="R442" s="30">
        <v>3.2200000000000002E-3</v>
      </c>
      <c r="S442" s="30">
        <f t="shared" si="109"/>
        <v>3.7500000000000003E-3</v>
      </c>
      <c r="T442" s="30"/>
      <c r="U442" s="30"/>
      <c r="V442" s="30"/>
      <c r="W442" s="30">
        <v>3.1310000000000001E-3</v>
      </c>
      <c r="X442" s="31">
        <f t="shared" si="110"/>
        <v>3.6610000000000002E-3</v>
      </c>
      <c r="Y442" s="31"/>
      <c r="Z442" s="31"/>
      <c r="AA442" s="31"/>
      <c r="AB442" s="25">
        <v>-7.7999999999999999E-4</v>
      </c>
      <c r="AC442" s="25">
        <f t="shared" si="111"/>
        <v>-5.2999999999999998E-4</v>
      </c>
    </row>
    <row r="443" spans="1:29" s="15" customFormat="1">
      <c r="A443" s="18">
        <v>691</v>
      </c>
      <c r="B443" s="25">
        <v>-4.4000000000000002E-4</v>
      </c>
      <c r="C443" s="26">
        <v>7.3200000000000001E-3</v>
      </c>
      <c r="D443" s="26">
        <f t="shared" si="113"/>
        <v>7.9150000000000002E-3</v>
      </c>
      <c r="E443" s="25"/>
      <c r="F443" s="26"/>
      <c r="G443" s="26"/>
      <c r="H443" s="28">
        <v>4.7400000000000003E-3</v>
      </c>
      <c r="I443" s="28">
        <f t="shared" si="108"/>
        <v>5.3350000000000003E-3</v>
      </c>
      <c r="J443" s="28"/>
      <c r="K443" s="28"/>
      <c r="L443" s="28"/>
      <c r="M443" s="25">
        <v>2.5699999999999998E-3</v>
      </c>
      <c r="N443" s="29">
        <f t="shared" si="112"/>
        <v>2.5699999999999998E-3</v>
      </c>
      <c r="O443" s="25"/>
      <c r="P443" s="25"/>
      <c r="Q443" s="25"/>
      <c r="R443" s="30">
        <v>3.2000000000000002E-3</v>
      </c>
      <c r="S443" s="30">
        <f t="shared" si="109"/>
        <v>3.7950000000000002E-3</v>
      </c>
      <c r="T443" s="30"/>
      <c r="U443" s="30"/>
      <c r="V443" s="30"/>
      <c r="W443" s="30">
        <v>3.1410000000000001E-3</v>
      </c>
      <c r="X443" s="31">
        <f t="shared" si="110"/>
        <v>3.7360000000000002E-3</v>
      </c>
      <c r="Y443" s="31"/>
      <c r="Z443" s="31"/>
      <c r="AA443" s="31"/>
      <c r="AB443" s="25">
        <v>-7.5000000000000002E-4</v>
      </c>
      <c r="AC443" s="25">
        <f t="shared" si="111"/>
        <v>-5.9500000000000004E-4</v>
      </c>
    </row>
    <row r="444" spans="1:29" s="15" customFormat="1">
      <c r="A444" s="18">
        <v>692</v>
      </c>
      <c r="B444" s="25">
        <v>-3.8999999999999999E-4</v>
      </c>
      <c r="C444" s="26">
        <v>7.3600000000000002E-3</v>
      </c>
      <c r="D444" s="26">
        <f t="shared" si="113"/>
        <v>7.9249999999999998E-3</v>
      </c>
      <c r="E444" s="25"/>
      <c r="F444" s="26"/>
      <c r="G444" s="26"/>
      <c r="H444" s="28">
        <v>4.79E-3</v>
      </c>
      <c r="I444" s="28">
        <f t="shared" si="108"/>
        <v>5.3550000000000004E-3</v>
      </c>
      <c r="J444" s="28"/>
      <c r="K444" s="28"/>
      <c r="L444" s="28"/>
      <c r="M444" s="25">
        <v>2.49E-3</v>
      </c>
      <c r="N444" s="29">
        <f t="shared" si="112"/>
        <v>2.49E-3</v>
      </c>
      <c r="O444" s="25"/>
      <c r="P444" s="25"/>
      <c r="Q444" s="25"/>
      <c r="R444" s="30">
        <v>3.2499999999999999E-3</v>
      </c>
      <c r="S444" s="30">
        <f t="shared" si="109"/>
        <v>3.8149999999999998E-3</v>
      </c>
      <c r="T444" s="30"/>
      <c r="U444" s="30"/>
      <c r="V444" s="30"/>
      <c r="W444" s="30">
        <v>3.2010000000000003E-3</v>
      </c>
      <c r="X444" s="31">
        <f t="shared" si="110"/>
        <v>3.7660000000000003E-3</v>
      </c>
      <c r="Y444" s="31"/>
      <c r="Z444" s="31"/>
      <c r="AA444" s="31"/>
      <c r="AB444" s="25">
        <v>-7.3999999999999999E-4</v>
      </c>
      <c r="AC444" s="25">
        <f t="shared" si="111"/>
        <v>-5.6499999999999996E-4</v>
      </c>
    </row>
    <row r="445" spans="1:29" s="15" customFormat="1">
      <c r="A445" s="18">
        <v>693</v>
      </c>
      <c r="B445" s="25">
        <v>-3.1E-4</v>
      </c>
      <c r="C445" s="26">
        <v>7.3000000000000001E-3</v>
      </c>
      <c r="D445" s="26">
        <f t="shared" si="113"/>
        <v>7.8399999999999997E-3</v>
      </c>
      <c r="E445" s="25"/>
      <c r="F445" s="26"/>
      <c r="G445" s="26"/>
      <c r="H445" s="28">
        <v>4.7200000000000002E-3</v>
      </c>
      <c r="I445" s="28">
        <f t="shared" si="108"/>
        <v>5.2599999999999999E-3</v>
      </c>
      <c r="J445" s="28"/>
      <c r="K445" s="28"/>
      <c r="L445" s="28"/>
      <c r="M445" s="25">
        <v>2.4299999999999999E-3</v>
      </c>
      <c r="N445" s="29">
        <f t="shared" si="112"/>
        <v>2.4299999999999999E-3</v>
      </c>
      <c r="O445" s="25"/>
      <c r="P445" s="25"/>
      <c r="Q445" s="25"/>
      <c r="R445" s="30">
        <v>3.2200000000000002E-3</v>
      </c>
      <c r="S445" s="30">
        <f t="shared" si="109"/>
        <v>3.7600000000000003E-3</v>
      </c>
      <c r="T445" s="30"/>
      <c r="U445" s="30"/>
      <c r="V445" s="30"/>
      <c r="W445" s="30">
        <v>3.0010000000000002E-3</v>
      </c>
      <c r="X445" s="31">
        <f t="shared" si="110"/>
        <v>3.5410000000000003E-3</v>
      </c>
      <c r="Y445" s="31"/>
      <c r="Z445" s="31"/>
      <c r="AA445" s="31"/>
      <c r="AB445" s="25">
        <v>-7.6999999999999996E-4</v>
      </c>
      <c r="AC445" s="25">
        <f t="shared" si="111"/>
        <v>-5.4000000000000001E-4</v>
      </c>
    </row>
    <row r="446" spans="1:29" s="15" customFormat="1">
      <c r="A446" s="18">
        <v>694</v>
      </c>
      <c r="B446" s="25">
        <v>-4.0999999999999999E-4</v>
      </c>
      <c r="C446" s="26">
        <v>7.3299999999999997E-3</v>
      </c>
      <c r="D446" s="26">
        <f t="shared" si="113"/>
        <v>7.9500000000000005E-3</v>
      </c>
      <c r="E446" s="25"/>
      <c r="F446" s="26"/>
      <c r="G446" s="26"/>
      <c r="H446" s="28">
        <v>4.6699999999999997E-3</v>
      </c>
      <c r="I446" s="28">
        <f t="shared" si="108"/>
        <v>5.2899999999999996E-3</v>
      </c>
      <c r="J446" s="28"/>
      <c r="K446" s="28"/>
      <c r="L446" s="28"/>
      <c r="M446" s="25">
        <v>2.4199999999999998E-3</v>
      </c>
      <c r="N446" s="29">
        <f t="shared" si="112"/>
        <v>2.4199999999999998E-3</v>
      </c>
      <c r="O446" s="25"/>
      <c r="P446" s="25"/>
      <c r="Q446" s="25"/>
      <c r="R446" s="30">
        <v>3.2200000000000002E-3</v>
      </c>
      <c r="S446" s="30">
        <f t="shared" si="109"/>
        <v>3.8400000000000001E-3</v>
      </c>
      <c r="T446" s="30"/>
      <c r="U446" s="30"/>
      <c r="V446" s="30"/>
      <c r="W446" s="30">
        <v>3.0410000000000003E-3</v>
      </c>
      <c r="X446" s="31">
        <f t="shared" si="110"/>
        <v>3.6610000000000002E-3</v>
      </c>
      <c r="Y446" s="31"/>
      <c r="Z446" s="31"/>
      <c r="AA446" s="31"/>
      <c r="AB446" s="25">
        <v>-8.3000000000000001E-4</v>
      </c>
      <c r="AC446" s="25">
        <f t="shared" si="111"/>
        <v>-6.2E-4</v>
      </c>
    </row>
    <row r="447" spans="1:29" s="15" customFormat="1">
      <c r="A447" s="18">
        <v>695</v>
      </c>
      <c r="B447" s="25">
        <v>-2.2000000000000001E-4</v>
      </c>
      <c r="C447" s="26">
        <v>7.2399999999999999E-3</v>
      </c>
      <c r="D447" s="26">
        <f t="shared" si="113"/>
        <v>7.705E-3</v>
      </c>
      <c r="E447" s="25"/>
      <c r="F447" s="26"/>
      <c r="G447" s="26"/>
      <c r="H447" s="28">
        <v>4.62E-3</v>
      </c>
      <c r="I447" s="28">
        <f t="shared" si="108"/>
        <v>5.0850000000000001E-3</v>
      </c>
      <c r="J447" s="28"/>
      <c r="K447" s="28"/>
      <c r="L447" s="28"/>
      <c r="M447" s="25">
        <v>2.3900000000000002E-3</v>
      </c>
      <c r="N447" s="29">
        <f t="shared" si="112"/>
        <v>2.3900000000000002E-3</v>
      </c>
      <c r="O447" s="25"/>
      <c r="P447" s="25"/>
      <c r="Q447" s="25"/>
      <c r="R447" s="30">
        <v>3.0999999999999999E-3</v>
      </c>
      <c r="S447" s="30">
        <f t="shared" si="109"/>
        <v>3.565E-3</v>
      </c>
      <c r="T447" s="30"/>
      <c r="U447" s="30"/>
      <c r="V447" s="30"/>
      <c r="W447" s="30">
        <v>3.0510000000000003E-3</v>
      </c>
      <c r="X447" s="31">
        <f t="shared" si="110"/>
        <v>3.5160000000000005E-3</v>
      </c>
      <c r="Y447" s="31"/>
      <c r="Z447" s="31"/>
      <c r="AA447" s="31"/>
      <c r="AB447" s="25">
        <v>-7.1000000000000002E-4</v>
      </c>
      <c r="AC447" s="25">
        <f t="shared" si="111"/>
        <v>-4.6500000000000003E-4</v>
      </c>
    </row>
    <row r="448" spans="1:29" s="15" customFormat="1">
      <c r="A448" s="18">
        <v>696</v>
      </c>
      <c r="B448" s="25">
        <v>-4.2999999999999999E-4</v>
      </c>
      <c r="C448" s="26">
        <v>7.2199999999999999E-3</v>
      </c>
      <c r="D448" s="26">
        <f t="shared" si="113"/>
        <v>7.8049999999999994E-3</v>
      </c>
      <c r="E448" s="25"/>
      <c r="F448" s="26"/>
      <c r="G448" s="26"/>
      <c r="H448" s="28">
        <v>4.5700000000000003E-3</v>
      </c>
      <c r="I448" s="28">
        <f t="shared" si="108"/>
        <v>5.1549999999999999E-3</v>
      </c>
      <c r="J448" s="28"/>
      <c r="K448" s="28"/>
      <c r="L448" s="28"/>
      <c r="M448" s="25">
        <v>2.3900000000000002E-3</v>
      </c>
      <c r="N448" s="29">
        <f t="shared" si="112"/>
        <v>2.3900000000000002E-3</v>
      </c>
      <c r="O448" s="25"/>
      <c r="P448" s="25"/>
      <c r="Q448" s="25"/>
      <c r="R448" s="30">
        <v>3.1099999999999999E-3</v>
      </c>
      <c r="S448" s="30">
        <f t="shared" si="109"/>
        <v>3.6949999999999999E-3</v>
      </c>
      <c r="T448" s="30"/>
      <c r="U448" s="30"/>
      <c r="V448" s="30"/>
      <c r="W448" s="31">
        <v>2.4210000000000004E-3</v>
      </c>
      <c r="X448" s="31">
        <f t="shared" si="110"/>
        <v>3.0060000000000004E-3</v>
      </c>
      <c r="Y448" s="31"/>
      <c r="Z448" s="31"/>
      <c r="AA448" s="31"/>
      <c r="AB448" s="25">
        <v>-7.3999999999999999E-4</v>
      </c>
      <c r="AC448" s="25">
        <f t="shared" si="111"/>
        <v>-5.8500000000000002E-4</v>
      </c>
    </row>
    <row r="449" spans="1:29" s="15" customFormat="1">
      <c r="A449" s="18">
        <v>697</v>
      </c>
      <c r="B449" s="25">
        <v>-2.7E-4</v>
      </c>
      <c r="C449" s="26">
        <v>7.2300000000000003E-3</v>
      </c>
      <c r="D449" s="26">
        <f t="shared" si="113"/>
        <v>7.7099999999999998E-3</v>
      </c>
      <c r="E449" s="25"/>
      <c r="F449" s="26"/>
      <c r="G449" s="26"/>
      <c r="H449" s="28">
        <v>4.6100000000000004E-3</v>
      </c>
      <c r="I449" s="28">
        <f t="shared" si="108"/>
        <v>5.0900000000000008E-3</v>
      </c>
      <c r="J449" s="28"/>
      <c r="K449" s="28"/>
      <c r="L449" s="28"/>
      <c r="M449" s="25">
        <v>2.3800000000000002E-3</v>
      </c>
      <c r="N449" s="29">
        <f t="shared" si="112"/>
        <v>2.3800000000000002E-3</v>
      </c>
      <c r="O449" s="25"/>
      <c r="P449" s="25"/>
      <c r="Q449" s="25"/>
      <c r="R449" s="30">
        <v>3.1700000000000001E-3</v>
      </c>
      <c r="S449" s="30">
        <f t="shared" si="109"/>
        <v>3.65E-3</v>
      </c>
      <c r="T449" s="30"/>
      <c r="U449" s="30"/>
      <c r="V449" s="30"/>
      <c r="W449" s="31">
        <v>2.5210000000000002E-3</v>
      </c>
      <c r="X449" s="31">
        <f t="shared" si="110"/>
        <v>3.0010000000000002E-3</v>
      </c>
      <c r="Y449" s="31"/>
      <c r="Z449" s="31"/>
      <c r="AA449" s="31"/>
      <c r="AB449" s="25">
        <v>-6.8999999999999997E-4</v>
      </c>
      <c r="AC449" s="25">
        <f t="shared" si="111"/>
        <v>-4.7999999999999996E-4</v>
      </c>
    </row>
    <row r="450" spans="1:29" s="15" customFormat="1">
      <c r="A450" s="18">
        <v>698</v>
      </c>
      <c r="B450" s="25">
        <v>-2.7999999999999998E-4</v>
      </c>
      <c r="C450" s="26">
        <v>7.1000000000000004E-3</v>
      </c>
      <c r="D450" s="26">
        <f t="shared" si="113"/>
        <v>7.6250000000000007E-3</v>
      </c>
      <c r="E450" s="25"/>
      <c r="F450" s="26"/>
      <c r="G450" s="26"/>
      <c r="H450" s="28">
        <v>4.4600000000000004E-3</v>
      </c>
      <c r="I450" s="28">
        <f t="shared" ref="I450:I452" si="114">H450-AC450</f>
        <v>4.9850000000000007E-3</v>
      </c>
      <c r="J450" s="28"/>
      <c r="K450" s="28"/>
      <c r="L450" s="28"/>
      <c r="M450" s="25">
        <v>2.31E-3</v>
      </c>
      <c r="N450" s="29">
        <f t="shared" si="112"/>
        <v>2.31E-3</v>
      </c>
      <c r="O450" s="25"/>
      <c r="P450" s="25"/>
      <c r="Q450" s="25"/>
      <c r="R450" s="30">
        <v>2.97E-3</v>
      </c>
      <c r="S450" s="30">
        <f t="shared" ref="S450:S452" si="115">R450-AC450</f>
        <v>3.4949999999999998E-3</v>
      </c>
      <c r="T450" s="30"/>
      <c r="U450" s="30"/>
      <c r="V450" s="30"/>
      <c r="W450" s="31">
        <v>2.3310000000000002E-3</v>
      </c>
      <c r="X450" s="31">
        <f t="shared" ref="X450:X452" si="116">W450-AC450</f>
        <v>2.856E-3</v>
      </c>
      <c r="Y450" s="31"/>
      <c r="Z450" s="31"/>
      <c r="AA450" s="31"/>
      <c r="AB450" s="25">
        <v>-7.6999999999999996E-4</v>
      </c>
      <c r="AC450" s="25">
        <f t="shared" ref="AC450:AC452" si="117">(B450+AB450)/2</f>
        <v>-5.2499999999999997E-4</v>
      </c>
    </row>
    <row r="451" spans="1:29" s="15" customFormat="1">
      <c r="A451" s="18">
        <v>699</v>
      </c>
      <c r="B451" s="25">
        <v>-2.7999999999999998E-4</v>
      </c>
      <c r="C451" s="26">
        <v>7.1500000000000001E-3</v>
      </c>
      <c r="D451" s="26">
        <f t="shared" si="113"/>
        <v>7.6899999999999998E-3</v>
      </c>
      <c r="E451" s="25"/>
      <c r="F451" s="26"/>
      <c r="G451" s="26"/>
      <c r="H451" s="28">
        <v>4.4000000000000003E-3</v>
      </c>
      <c r="I451" s="28">
        <f t="shared" si="114"/>
        <v>4.9399999999999999E-3</v>
      </c>
      <c r="J451" s="28"/>
      <c r="K451" s="28"/>
      <c r="L451" s="28"/>
      <c r="M451" s="25">
        <v>2.2100000000000002E-3</v>
      </c>
      <c r="N451" s="29">
        <f t="shared" si="112"/>
        <v>2.2100000000000002E-3</v>
      </c>
      <c r="O451" s="25"/>
      <c r="P451" s="25"/>
      <c r="Q451" s="25"/>
      <c r="R451" s="30">
        <v>3.0100000000000001E-3</v>
      </c>
      <c r="S451" s="30">
        <f t="shared" si="115"/>
        <v>3.5500000000000002E-3</v>
      </c>
      <c r="T451" s="30"/>
      <c r="U451" s="30"/>
      <c r="V451" s="30"/>
      <c r="W451" s="31">
        <v>2.2910000000000001E-3</v>
      </c>
      <c r="X451" s="31">
        <f t="shared" si="116"/>
        <v>2.8310000000000002E-3</v>
      </c>
      <c r="Y451" s="31"/>
      <c r="Z451" s="31"/>
      <c r="AA451" s="31"/>
      <c r="AB451" s="25">
        <v>-8.0000000000000004E-4</v>
      </c>
      <c r="AC451" s="25">
        <f t="shared" si="117"/>
        <v>-5.4000000000000001E-4</v>
      </c>
    </row>
    <row r="452" spans="1:29" s="15" customFormat="1">
      <c r="A452" s="18">
        <v>700</v>
      </c>
      <c r="B452" s="25">
        <v>-4.8000000000000001E-4</v>
      </c>
      <c r="C452" s="26">
        <v>7.1300000000000001E-3</v>
      </c>
      <c r="D452" s="26">
        <f t="shared" si="113"/>
        <v>7.7450000000000001E-3</v>
      </c>
      <c r="E452" s="25"/>
      <c r="F452" s="26"/>
      <c r="G452" s="26"/>
      <c r="H452" s="28">
        <v>4.4200000000000003E-3</v>
      </c>
      <c r="I452" s="28">
        <f t="shared" si="114"/>
        <v>5.0350000000000004E-3</v>
      </c>
      <c r="J452" s="28"/>
      <c r="K452" s="28"/>
      <c r="L452" s="28"/>
      <c r="M452" s="25">
        <v>2.2000000000000001E-3</v>
      </c>
      <c r="N452" s="29">
        <f t="shared" si="112"/>
        <v>2.2000000000000001E-3</v>
      </c>
      <c r="O452" s="25"/>
      <c r="P452" s="25"/>
      <c r="Q452" s="25"/>
      <c r="R452" s="30">
        <v>3.0200000000000001E-3</v>
      </c>
      <c r="S452" s="30">
        <f t="shared" si="115"/>
        <v>3.6350000000000002E-3</v>
      </c>
      <c r="T452" s="30"/>
      <c r="U452" s="30"/>
      <c r="V452" s="30"/>
      <c r="W452" s="31">
        <v>2.3310000000000002E-3</v>
      </c>
      <c r="X452" s="31">
        <f t="shared" si="116"/>
        <v>2.9460000000000003E-3</v>
      </c>
      <c r="Y452" s="31"/>
      <c r="Z452" s="31"/>
      <c r="AA452" s="31"/>
      <c r="AB452" s="25">
        <v>-7.5000000000000002E-4</v>
      </c>
      <c r="AC452" s="25">
        <f t="shared" si="117"/>
        <v>-6.1499999999999999E-4</v>
      </c>
    </row>
    <row r="453" spans="1:29" s="15" customFormat="1">
      <c r="A453" s="14" t="s">
        <v>5</v>
      </c>
      <c r="B453" s="25"/>
      <c r="C453" s="25"/>
      <c r="D453" s="25">
        <f t="shared" ref="D453" si="118"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8.2556449999999955E-3</v>
      </c>
      <c r="E453" s="25"/>
      <c r="F453" s="25"/>
      <c r="G453" s="25"/>
      <c r="H453" s="25"/>
      <c r="I453" s="25">
        <f t="shared" ref="I453:N453" si="119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5.9610250000000009E-3</v>
      </c>
      <c r="J453" s="25"/>
      <c r="K453" s="25"/>
      <c r="L453" s="25"/>
      <c r="M453" s="25"/>
      <c r="N453" s="25">
        <f t="shared" si="119"/>
        <v>3.5981249999999998E-3</v>
      </c>
      <c r="O453" s="25"/>
      <c r="P453" s="25"/>
      <c r="Q453" s="25"/>
      <c r="R453" s="25"/>
      <c r="S453" s="25">
        <f t="shared" ref="S453" si="120">(S352+S353+S354+S355+S356+S357+S358+S359+S360+S361+S362+S363+S364+S365+S366+S367+S368+S369+S370+S371+S372+S373+S374+S375+S376+S377+S378+S379+S380+S381+S382+S383+S384+S385+S386+S387+S388+S389+S390+S391+S392+S393+S394+S395+S396+S397+S398+S399+S400+S401+S402+S403+S404+S405+S406+S407+S408+S409+S410+S411+S412+S413+S414+S415+S416+S417+S418+S419+S420+S421+S422+S423+S424+S425+S426+S427+S428+S429+S430+S431+S432+S433+S434+S435+S436+S437+S438+S439+S440+S441+S442+S443+S444+S445+S446+S447+S448+S449+S450+S451+S452)/100</f>
        <v>4.008625E-3</v>
      </c>
      <c r="T453" s="25"/>
      <c r="U453" s="25"/>
      <c r="V453" s="25"/>
      <c r="W453" s="25"/>
      <c r="X453" s="25">
        <f t="shared" ref="X453" si="121">(X352+X353+X354+X355+X356+X357+X358+X359+X360+X361+X362+X363+X364+X365+X366+X367+X368+X369+X370+X371+X372+X373+X374+X375+X376+X377+X378+X379+X380+X381+X382+X383+X384+X385+X386+X387+X388+X389+X390+X391+X392+X393+X394+X395+X396+X397+X398+X399+X400+X401+X402+X403+X404+X405+X406+X407+X408+X409+X410+X411+X412+X413+X414+X415+X416+X417+X418+X419+X420+X421+X422+X423+X424+X425+X426+X427+X428+X429+X430+X431+X432+X433+X434+X435+X436+X437+X438+X439+X440+X441+X442+X443+X444+X445+X446+X447+X448+X449+X450+X451+X452)/100</f>
        <v>3.9742350000000004E-3</v>
      </c>
      <c r="Y453" s="25"/>
      <c r="Z453" s="25"/>
      <c r="AA453" s="25"/>
      <c r="AB453" s="25">
        <f t="shared" ref="AB453" si="122">(AB352+AB353+AB354+AB355+AB356+AB357+AB358+AB359+AB360+AB361+AB362+AB363+AB364+AB365+AB366+AB367+AB368+AB369+AB370+AB371+AB372+AB373+AB374+AB375+AB376+AB377+AB378+AB379+AB380+AB381+AB382+AB383+AB384+AB385+AB386+AB387+AB388+AB389+AB390+AB391+AB392+AB393+AB394+AB395+AB396+AB397+AB398+AB399+AB400+AB401+AB402+AB403+AB404+AB405+AB406+AB407+AB408+AB409+AB410+AB411+AB412+AB413+AB414+AB415+AB416+AB417+AB418+AB419+AB420+AB421+AB422+AB423+AB424+AB425+AB426+AB427+AB428+AB429+AB430+AB431+AB432+AB433+AB434+AB435+AB436+AB437+AB438+AB439+AB440+AB441+AB442+AB443+AB444+AB445+AB446+AB447+AB448+AB449+AB450+AB451+AB452)/100</f>
        <v>-6.2606000000000011E-4</v>
      </c>
      <c r="AC453" s="25"/>
    </row>
    <row r="454" spans="1:29" s="15" customFormat="1">
      <c r="G454" s="20"/>
      <c r="L454" s="20"/>
      <c r="Q454" s="20"/>
      <c r="V454" s="20"/>
      <c r="W454" s="22"/>
      <c r="AA454" s="20"/>
    </row>
    <row r="455" spans="1:29" s="15" customFormat="1">
      <c r="G455" s="20"/>
      <c r="L455" s="20"/>
      <c r="Q455" s="20"/>
      <c r="V455" s="20"/>
      <c r="W455" s="22"/>
      <c r="AA455" s="20"/>
    </row>
    <row r="456" spans="1:29" s="15" customFormat="1">
      <c r="G456" s="20"/>
      <c r="L456" s="20"/>
      <c r="Q456" s="20"/>
      <c r="V456" s="20"/>
      <c r="W456" s="22"/>
      <c r="AA456" s="20"/>
    </row>
    <row r="457" spans="1:29" s="15" customFormat="1">
      <c r="G457" s="20"/>
      <c r="L457" s="20"/>
      <c r="Q457" s="20"/>
      <c r="V457" s="20"/>
      <c r="W457" s="22"/>
      <c r="AA457" s="20"/>
    </row>
    <row r="458" spans="1:29" s="15" customFormat="1">
      <c r="G458" s="20"/>
      <c r="L458" s="20"/>
      <c r="Q458" s="20"/>
      <c r="V458" s="20"/>
      <c r="W458" s="22"/>
      <c r="AA458" s="20"/>
    </row>
    <row r="459" spans="1:29" s="15" customFormat="1">
      <c r="G459" s="20"/>
      <c r="L459" s="20"/>
      <c r="Q459" s="20"/>
      <c r="V459" s="20"/>
      <c r="W459" s="22"/>
      <c r="AA459" s="20"/>
    </row>
    <row r="460" spans="1:29" s="15" customFormat="1">
      <c r="G460" s="20"/>
      <c r="L460" s="20"/>
      <c r="Q460" s="20"/>
      <c r="V460" s="20"/>
      <c r="W460" s="22"/>
      <c r="AA460" s="20"/>
    </row>
    <row r="461" spans="1:29" s="15" customFormat="1">
      <c r="G461" s="20"/>
      <c r="L461" s="20"/>
      <c r="Q461" s="20"/>
      <c r="V461" s="20"/>
      <c r="W461" s="22"/>
      <c r="AA461" s="20"/>
    </row>
    <row r="462" spans="1:29" s="15" customFormat="1">
      <c r="G462" s="20"/>
      <c r="L462" s="20"/>
      <c r="Q462" s="20"/>
      <c r="V462" s="20"/>
      <c r="W462" s="22"/>
      <c r="AA462" s="20"/>
    </row>
    <row r="463" spans="1:29" s="15" customFormat="1">
      <c r="G463" s="20"/>
      <c r="L463" s="20"/>
      <c r="Q463" s="20"/>
      <c r="V463" s="20"/>
      <c r="W463" s="22"/>
      <c r="AA463" s="20"/>
    </row>
    <row r="464" spans="1:29" s="15" customFormat="1">
      <c r="G464" s="20"/>
      <c r="L464" s="20"/>
      <c r="Q464" s="20"/>
      <c r="V464" s="20"/>
      <c r="W464" s="22"/>
      <c r="AA464" s="20"/>
    </row>
    <row r="465" spans="7:27" s="15" customFormat="1">
      <c r="G465" s="20"/>
      <c r="L465" s="20"/>
      <c r="Q465" s="20"/>
      <c r="V465" s="20"/>
      <c r="W465" s="22"/>
      <c r="AA465" s="20"/>
    </row>
    <row r="466" spans="7:27" s="15" customFormat="1">
      <c r="G466" s="20"/>
      <c r="L466" s="20"/>
      <c r="Q466" s="20"/>
      <c r="V466" s="20"/>
      <c r="W466" s="22"/>
      <c r="AA466" s="20"/>
    </row>
    <row r="467" spans="7:27" s="15" customFormat="1">
      <c r="G467" s="20"/>
      <c r="L467" s="20"/>
      <c r="Q467" s="20"/>
      <c r="V467" s="20"/>
      <c r="W467" s="22"/>
      <c r="AA467" s="20"/>
    </row>
    <row r="468" spans="7:27" s="15" customFormat="1">
      <c r="G468" s="20"/>
      <c r="L468" s="20"/>
      <c r="Q468" s="20"/>
      <c r="V468" s="20"/>
      <c r="W468" s="22"/>
      <c r="AA468" s="20"/>
    </row>
    <row r="469" spans="7:27" s="15" customFormat="1">
      <c r="G469" s="20"/>
      <c r="L469" s="20"/>
      <c r="Q469" s="20"/>
      <c r="V469" s="20"/>
      <c r="W469" s="22"/>
      <c r="AA469" s="20"/>
    </row>
    <row r="470" spans="7:27" s="15" customFormat="1">
      <c r="G470" s="20"/>
      <c r="L470" s="20"/>
      <c r="Q470" s="20"/>
      <c r="V470" s="20"/>
      <c r="W470" s="22"/>
      <c r="AA470" s="20"/>
    </row>
    <row r="471" spans="7:27" s="15" customFormat="1">
      <c r="G471" s="20"/>
      <c r="L471" s="20"/>
      <c r="Q471" s="20"/>
      <c r="V471" s="20"/>
      <c r="W471" s="22"/>
      <c r="AA471" s="20"/>
    </row>
    <row r="472" spans="7:27" s="15" customFormat="1">
      <c r="G472" s="20"/>
      <c r="L472" s="20"/>
      <c r="Q472" s="20"/>
      <c r="V472" s="20"/>
      <c r="W472" s="22"/>
      <c r="AA472" s="20"/>
    </row>
    <row r="473" spans="7:27" s="15" customFormat="1">
      <c r="G473" s="20"/>
      <c r="L473" s="20"/>
      <c r="Q473" s="20"/>
      <c r="V473" s="20"/>
      <c r="W473" s="22"/>
      <c r="AA473" s="20"/>
    </row>
    <row r="474" spans="7:27" s="15" customFormat="1">
      <c r="G474" s="20"/>
      <c r="L474" s="20"/>
      <c r="Q474" s="20"/>
      <c r="V474" s="20"/>
      <c r="W474" s="22"/>
      <c r="AA474" s="20"/>
    </row>
    <row r="475" spans="7:27" s="15" customFormat="1">
      <c r="G475" s="20"/>
      <c r="L475" s="20"/>
      <c r="Q475" s="20"/>
      <c r="V475" s="20"/>
      <c r="W475" s="22"/>
      <c r="AA475" s="20"/>
    </row>
    <row r="476" spans="7:27" s="15" customFormat="1">
      <c r="G476" s="20"/>
      <c r="L476" s="20"/>
      <c r="Q476" s="20"/>
      <c r="V476" s="20"/>
      <c r="W476" s="22"/>
      <c r="AA476" s="20"/>
    </row>
    <row r="477" spans="7:27" s="15" customFormat="1">
      <c r="G477" s="20"/>
      <c r="L477" s="20"/>
      <c r="Q477" s="20"/>
      <c r="V477" s="20"/>
      <c r="W477" s="22"/>
      <c r="AA477" s="20"/>
    </row>
    <row r="478" spans="7:27" s="15" customFormat="1">
      <c r="G478" s="20"/>
      <c r="L478" s="20"/>
      <c r="Q478" s="20"/>
      <c r="V478" s="20"/>
      <c r="W478" s="22"/>
      <c r="AA478" s="20"/>
    </row>
    <row r="479" spans="7:27" s="15" customFormat="1">
      <c r="G479" s="20"/>
      <c r="L479" s="20"/>
      <c r="Q479" s="20"/>
      <c r="V479" s="20"/>
      <c r="W479" s="22"/>
      <c r="AA479" s="20"/>
    </row>
    <row r="480" spans="7:27" s="15" customFormat="1">
      <c r="G480" s="20"/>
      <c r="L480" s="20"/>
      <c r="Q480" s="20"/>
      <c r="V480" s="20"/>
      <c r="W480" s="22"/>
      <c r="AA480" s="20"/>
    </row>
    <row r="481" spans="7:27" s="15" customFormat="1">
      <c r="G481" s="20"/>
      <c r="L481" s="20"/>
      <c r="Q481" s="20"/>
      <c r="V481" s="20"/>
      <c r="W481" s="22"/>
      <c r="AA481" s="20"/>
    </row>
    <row r="482" spans="7:27" s="15" customFormat="1">
      <c r="G482" s="20"/>
      <c r="L482" s="20"/>
      <c r="Q482" s="20"/>
      <c r="V482" s="20"/>
      <c r="W482" s="22"/>
      <c r="AA482" s="20"/>
    </row>
    <row r="483" spans="7:27" s="2" customFormat="1">
      <c r="G483" s="10"/>
      <c r="L483" s="10"/>
      <c r="Q483" s="10"/>
      <c r="V483" s="10"/>
      <c r="W483" s="23"/>
      <c r="AA483" s="10"/>
    </row>
    <row r="484" spans="7:27" s="2" customFormat="1">
      <c r="G484" s="10"/>
      <c r="L484" s="10"/>
      <c r="Q484" s="10"/>
      <c r="V484" s="10"/>
      <c r="W484" s="23"/>
      <c r="AA484" s="10"/>
    </row>
    <row r="485" spans="7:27" s="2" customFormat="1">
      <c r="G485" s="10"/>
      <c r="L485" s="10"/>
      <c r="Q485" s="10"/>
      <c r="V485" s="10"/>
      <c r="W485" s="23"/>
      <c r="AA485" s="10"/>
    </row>
    <row r="486" spans="7:27" s="2" customFormat="1">
      <c r="G486" s="10"/>
      <c r="L486" s="10"/>
      <c r="Q486" s="10"/>
      <c r="V486" s="10"/>
      <c r="W486" s="23"/>
      <c r="AA486" s="10"/>
    </row>
    <row r="487" spans="7:27" s="2" customFormat="1">
      <c r="G487" s="10"/>
      <c r="L487" s="10"/>
      <c r="Q487" s="10"/>
      <c r="V487" s="10"/>
      <c r="W487" s="23"/>
      <c r="AA487" s="10"/>
    </row>
    <row r="488" spans="7:27" s="2" customFormat="1">
      <c r="G488" s="10"/>
      <c r="L488" s="10"/>
      <c r="Q488" s="10"/>
      <c r="V488" s="10"/>
      <c r="W488" s="23"/>
      <c r="AA488" s="10"/>
    </row>
    <row r="489" spans="7:27" s="2" customFormat="1">
      <c r="G489" s="10"/>
      <c r="L489" s="10"/>
      <c r="Q489" s="10"/>
      <c r="V489" s="10"/>
      <c r="W489" s="23"/>
      <c r="AA489" s="10"/>
    </row>
    <row r="490" spans="7:27" s="2" customFormat="1">
      <c r="G490" s="10"/>
      <c r="L490" s="10"/>
      <c r="Q490" s="10"/>
      <c r="V490" s="10"/>
      <c r="W490" s="23"/>
      <c r="AA490" s="10"/>
    </row>
    <row r="491" spans="7:27" s="2" customFormat="1">
      <c r="G491" s="10"/>
      <c r="L491" s="10"/>
      <c r="Q491" s="10"/>
      <c r="V491" s="10"/>
      <c r="W491" s="23"/>
      <c r="AA491" s="10"/>
    </row>
    <row r="492" spans="7:27" s="2" customFormat="1">
      <c r="G492" s="10"/>
      <c r="L492" s="10"/>
      <c r="Q492" s="10"/>
      <c r="V492" s="10"/>
      <c r="W492" s="23"/>
      <c r="AA492" s="10"/>
    </row>
    <row r="493" spans="7:27" s="2" customFormat="1">
      <c r="G493" s="10"/>
      <c r="L493" s="10"/>
      <c r="Q493" s="10"/>
      <c r="V493" s="10"/>
      <c r="W493" s="23"/>
      <c r="AA493" s="10"/>
    </row>
    <row r="494" spans="7:27" s="2" customFormat="1">
      <c r="G494" s="10"/>
      <c r="L494" s="10"/>
      <c r="Q494" s="10"/>
      <c r="V494" s="10"/>
      <c r="W494" s="23"/>
      <c r="AA494" s="10"/>
    </row>
    <row r="495" spans="7:27" s="2" customFormat="1">
      <c r="G495" s="10"/>
      <c r="L495" s="10"/>
      <c r="Q495" s="10"/>
      <c r="V495" s="10"/>
      <c r="W495" s="23"/>
      <c r="AA495" s="10"/>
    </row>
    <row r="496" spans="7:27" s="2" customFormat="1">
      <c r="G496" s="10"/>
      <c r="L496" s="10"/>
      <c r="Q496" s="10"/>
      <c r="V496" s="10"/>
      <c r="W496" s="23"/>
      <c r="AA496" s="10"/>
    </row>
    <row r="497" spans="7:27" s="2" customFormat="1">
      <c r="G497" s="10"/>
      <c r="L497" s="10"/>
      <c r="Q497" s="10"/>
      <c r="V497" s="10"/>
      <c r="W497" s="23"/>
      <c r="AA497" s="10"/>
    </row>
    <row r="498" spans="7:27" s="2" customFormat="1">
      <c r="G498" s="10"/>
      <c r="L498" s="10"/>
      <c r="Q498" s="10"/>
      <c r="V498" s="10"/>
      <c r="W498" s="23"/>
      <c r="AA498" s="10"/>
    </row>
    <row r="499" spans="7:27" s="2" customFormat="1">
      <c r="G499" s="10"/>
      <c r="L499" s="10"/>
      <c r="Q499" s="10"/>
      <c r="V499" s="10"/>
      <c r="W499" s="23"/>
      <c r="AA499" s="10"/>
    </row>
    <row r="500" spans="7:27" s="2" customFormat="1">
      <c r="G500" s="10"/>
      <c r="L500" s="10"/>
      <c r="Q500" s="10"/>
      <c r="V500" s="10"/>
      <c r="W500" s="23"/>
      <c r="AA500" s="10"/>
    </row>
    <row r="501" spans="7:27" s="1" customFormat="1">
      <c r="G501" s="7"/>
      <c r="L501" s="7"/>
      <c r="Q501" s="7"/>
      <c r="V501" s="7"/>
      <c r="W501" s="9"/>
      <c r="AA501" s="7"/>
    </row>
    <row r="502" spans="7:27" s="1" customFormat="1">
      <c r="G502" s="7"/>
      <c r="L502" s="7"/>
      <c r="Q502" s="7"/>
      <c r="V502" s="7"/>
      <c r="W502" s="9"/>
      <c r="AA502" s="7"/>
    </row>
    <row r="503" spans="7:27" s="1" customFormat="1">
      <c r="G503" s="7"/>
      <c r="L503" s="7"/>
      <c r="Q503" s="7"/>
      <c r="V503" s="7"/>
      <c r="W503" s="9"/>
      <c r="AA503" s="7"/>
    </row>
    <row r="504" spans="7:27" s="1" customFormat="1">
      <c r="G504" s="7"/>
      <c r="L504" s="7"/>
      <c r="Q504" s="7"/>
      <c r="V504" s="7"/>
      <c r="W504" s="9"/>
      <c r="AA504" s="7"/>
    </row>
    <row r="505" spans="7:27" s="1" customFormat="1">
      <c r="G505" s="7"/>
      <c r="L505" s="7"/>
      <c r="Q505" s="7"/>
      <c r="V505" s="7"/>
      <c r="W505" s="9"/>
      <c r="AA505" s="7"/>
    </row>
    <row r="506" spans="7:27" s="1" customFormat="1">
      <c r="G506" s="7"/>
      <c r="L506" s="7"/>
      <c r="Q506" s="7"/>
      <c r="V506" s="7"/>
      <c r="W506" s="9"/>
      <c r="AA506" s="7"/>
    </row>
    <row r="507" spans="7:27" s="1" customFormat="1">
      <c r="G507" s="7"/>
      <c r="L507" s="7"/>
      <c r="Q507" s="7"/>
      <c r="V507" s="7"/>
      <c r="W507" s="9"/>
      <c r="AA507" s="7"/>
    </row>
    <row r="508" spans="7:27" s="1" customFormat="1">
      <c r="G508" s="7"/>
      <c r="L508" s="7"/>
      <c r="Q508" s="7"/>
      <c r="V508" s="7"/>
      <c r="W508" s="9"/>
      <c r="AA508" s="7"/>
    </row>
    <row r="509" spans="7:27" s="1" customFormat="1">
      <c r="G509" s="7"/>
      <c r="L509" s="7"/>
      <c r="Q509" s="7"/>
      <c r="V509" s="7"/>
      <c r="W509" s="9"/>
      <c r="AA509" s="7"/>
    </row>
    <row r="510" spans="7:27" s="1" customFormat="1">
      <c r="G510" s="7"/>
      <c r="L510" s="7"/>
      <c r="Q510" s="7"/>
      <c r="V510" s="7"/>
      <c r="W510" s="9"/>
      <c r="AA510" s="7"/>
    </row>
    <row r="511" spans="7:27" s="1" customFormat="1">
      <c r="G511" s="7"/>
      <c r="L511" s="7"/>
      <c r="Q511" s="7"/>
      <c r="V511" s="7"/>
      <c r="W511" s="9"/>
      <c r="AA511" s="7"/>
    </row>
    <row r="512" spans="7:27" s="1" customFormat="1">
      <c r="G512" s="7"/>
      <c r="L512" s="7"/>
      <c r="Q512" s="7"/>
      <c r="V512" s="7"/>
      <c r="W512" s="9"/>
      <c r="AA512" s="7"/>
    </row>
    <row r="513" spans="7:27" s="1" customFormat="1">
      <c r="G513" s="7"/>
      <c r="L513" s="7"/>
      <c r="Q513" s="7"/>
      <c r="V513" s="7"/>
      <c r="W513" s="9"/>
      <c r="AA513" s="7"/>
    </row>
    <row r="514" spans="7:27" s="1" customFormat="1">
      <c r="G514" s="7"/>
      <c r="L514" s="7"/>
      <c r="Q514" s="7"/>
      <c r="V514" s="7"/>
      <c r="W514" s="9"/>
      <c r="AA514" s="7"/>
    </row>
    <row r="515" spans="7:27" s="1" customFormat="1">
      <c r="G515" s="7"/>
      <c r="L515" s="7"/>
      <c r="Q515" s="7"/>
      <c r="V515" s="7"/>
      <c r="W515" s="9"/>
      <c r="AA515" s="7"/>
    </row>
    <row r="516" spans="7:27" s="1" customFormat="1">
      <c r="G516" s="7"/>
      <c r="L516" s="7"/>
      <c r="Q516" s="7"/>
      <c r="V516" s="7"/>
      <c r="W516" s="9"/>
      <c r="AA516" s="7"/>
    </row>
    <row r="517" spans="7:27" s="1" customFormat="1">
      <c r="G517" s="7"/>
      <c r="L517" s="7"/>
      <c r="Q517" s="7"/>
      <c r="V517" s="7"/>
      <c r="W517" s="9"/>
      <c r="AA517" s="7"/>
    </row>
    <row r="518" spans="7:27" s="1" customFormat="1">
      <c r="G518" s="7"/>
      <c r="L518" s="7"/>
      <c r="Q518" s="7"/>
      <c r="V518" s="7"/>
      <c r="W518" s="9"/>
      <c r="AA518" s="7"/>
    </row>
    <row r="519" spans="7:27" s="1" customFormat="1">
      <c r="G519" s="7"/>
      <c r="L519" s="7"/>
      <c r="Q519" s="7"/>
      <c r="V519" s="7"/>
      <c r="W519" s="9"/>
      <c r="AA519" s="7"/>
    </row>
    <row r="520" spans="7:27" s="1" customFormat="1">
      <c r="G520" s="7"/>
      <c r="L520" s="7"/>
      <c r="Q520" s="7"/>
      <c r="V520" s="7"/>
      <c r="W520" s="9"/>
      <c r="AA520" s="7"/>
    </row>
    <row r="521" spans="7:27" s="1" customFormat="1">
      <c r="G521" s="7"/>
      <c r="L521" s="7"/>
      <c r="Q521" s="7"/>
      <c r="V521" s="7"/>
      <c r="W521" s="9"/>
      <c r="AA521" s="7"/>
    </row>
    <row r="522" spans="7:27" s="1" customFormat="1">
      <c r="G522" s="7"/>
      <c r="L522" s="7"/>
      <c r="Q522" s="7"/>
      <c r="V522" s="7"/>
      <c r="W522" s="9"/>
      <c r="AA522" s="7"/>
    </row>
    <row r="523" spans="7:27" s="1" customFormat="1">
      <c r="G523" s="7"/>
      <c r="L523" s="7"/>
      <c r="Q523" s="7"/>
      <c r="V523" s="7"/>
      <c r="W523" s="9"/>
      <c r="AA523" s="7"/>
    </row>
    <row r="524" spans="7:27" s="1" customFormat="1">
      <c r="G524" s="7"/>
      <c r="L524" s="7"/>
      <c r="Q524" s="7"/>
      <c r="V524" s="7"/>
      <c r="W524" s="9"/>
      <c r="AA524" s="7"/>
    </row>
    <row r="525" spans="7:27" s="1" customFormat="1">
      <c r="G525" s="7"/>
      <c r="L525" s="7"/>
      <c r="Q525" s="7"/>
      <c r="V525" s="7"/>
      <c r="W525" s="9"/>
      <c r="AA525" s="7"/>
    </row>
    <row r="526" spans="7:27" s="1" customFormat="1">
      <c r="G526" s="7"/>
      <c r="L526" s="7"/>
      <c r="Q526" s="7"/>
      <c r="V526" s="7"/>
      <c r="W526" s="9"/>
      <c r="AA526" s="7"/>
    </row>
    <row r="527" spans="7:27" s="1" customFormat="1">
      <c r="G527" s="7"/>
      <c r="L527" s="7"/>
      <c r="Q527" s="7"/>
      <c r="V527" s="7"/>
      <c r="W527" s="9"/>
      <c r="AA527" s="7"/>
    </row>
    <row r="528" spans="7:27" s="1" customFormat="1">
      <c r="G528" s="7"/>
      <c r="L528" s="7"/>
      <c r="Q528" s="7"/>
      <c r="V528" s="7"/>
      <c r="W528" s="9"/>
      <c r="AA528" s="7"/>
    </row>
    <row r="529" spans="7:27" s="1" customFormat="1">
      <c r="G529" s="7"/>
      <c r="L529" s="7"/>
      <c r="Q529" s="7"/>
      <c r="V529" s="7"/>
      <c r="W529" s="9"/>
      <c r="AA529" s="7"/>
    </row>
    <row r="530" spans="7:27" s="1" customFormat="1">
      <c r="G530" s="7"/>
      <c r="L530" s="7"/>
      <c r="Q530" s="7"/>
      <c r="V530" s="7"/>
      <c r="W530" s="9"/>
      <c r="AA530" s="7"/>
    </row>
    <row r="531" spans="7:27" s="1" customFormat="1">
      <c r="G531" s="7"/>
      <c r="L531" s="7"/>
      <c r="Q531" s="7"/>
      <c r="V531" s="7"/>
      <c r="W531" s="9"/>
      <c r="AA531" s="7"/>
    </row>
    <row r="532" spans="7:27" s="1" customFormat="1">
      <c r="G532" s="7"/>
      <c r="L532" s="7"/>
      <c r="Q532" s="7"/>
      <c r="V532" s="7"/>
      <c r="W532" s="9"/>
      <c r="AA532" s="7"/>
    </row>
    <row r="533" spans="7:27" s="1" customFormat="1">
      <c r="G533" s="7"/>
      <c r="L533" s="7"/>
      <c r="Q533" s="7"/>
      <c r="V533" s="7"/>
      <c r="W533" s="9"/>
      <c r="AA533" s="7"/>
    </row>
    <row r="534" spans="7:27" s="1" customFormat="1">
      <c r="G534" s="7"/>
      <c r="L534" s="7"/>
      <c r="Q534" s="7"/>
      <c r="V534" s="7"/>
      <c r="W534" s="9"/>
      <c r="AA534" s="7"/>
    </row>
    <row r="535" spans="7:27" s="1" customFormat="1">
      <c r="G535" s="7"/>
      <c r="L535" s="7"/>
      <c r="Q535" s="7"/>
      <c r="V535" s="7"/>
      <c r="W535" s="9"/>
      <c r="AA535" s="7"/>
    </row>
    <row r="536" spans="7:27" s="1" customFormat="1">
      <c r="G536" s="7"/>
      <c r="L536" s="7"/>
      <c r="Q536" s="7"/>
      <c r="V536" s="7"/>
      <c r="W536" s="9"/>
      <c r="AA536" s="7"/>
    </row>
    <row r="537" spans="7:27" s="1" customFormat="1">
      <c r="G537" s="7"/>
      <c r="L537" s="7"/>
      <c r="Q537" s="7"/>
      <c r="V537" s="7"/>
      <c r="W537" s="9"/>
      <c r="AA537" s="7"/>
    </row>
    <row r="538" spans="7:27" s="1" customFormat="1">
      <c r="G538" s="7"/>
      <c r="L538" s="7"/>
      <c r="Q538" s="7"/>
      <c r="V538" s="7"/>
      <c r="W538" s="9"/>
      <c r="AA538" s="7"/>
    </row>
    <row r="539" spans="7:27" s="1" customFormat="1">
      <c r="G539" s="7"/>
      <c r="L539" s="7"/>
      <c r="Q539" s="7"/>
      <c r="V539" s="7"/>
      <c r="W539" s="9"/>
      <c r="AA539" s="7"/>
    </row>
    <row r="540" spans="7:27" s="1" customFormat="1">
      <c r="G540" s="7"/>
      <c r="L540" s="7"/>
      <c r="Q540" s="7"/>
      <c r="V540" s="7"/>
      <c r="W540" s="9"/>
      <c r="AA540" s="7"/>
    </row>
    <row r="541" spans="7:27" s="1" customFormat="1">
      <c r="G541" s="7"/>
      <c r="L541" s="7"/>
      <c r="Q541" s="7"/>
      <c r="V541" s="7"/>
      <c r="W541" s="9"/>
      <c r="AA541" s="7"/>
    </row>
    <row r="542" spans="7:27" s="1" customFormat="1">
      <c r="G542" s="7"/>
      <c r="L542" s="7"/>
      <c r="Q542" s="7"/>
      <c r="V542" s="7"/>
      <c r="W542" s="9"/>
      <c r="AA542" s="7"/>
    </row>
    <row r="543" spans="7:27" s="1" customFormat="1">
      <c r="G543" s="7"/>
      <c r="L543" s="7"/>
      <c r="Q543" s="7"/>
      <c r="V543" s="7"/>
      <c r="W543" s="9"/>
      <c r="AA543" s="7"/>
    </row>
    <row r="544" spans="7:27" s="1" customFormat="1">
      <c r="G544" s="7"/>
      <c r="L544" s="7"/>
      <c r="Q544" s="7"/>
      <c r="V544" s="7"/>
      <c r="W544" s="9"/>
      <c r="AA544" s="7"/>
    </row>
    <row r="545" spans="7:27" s="1" customFormat="1">
      <c r="G545" s="7"/>
      <c r="L545" s="7"/>
      <c r="Q545" s="7"/>
      <c r="V545" s="7"/>
      <c r="W545" s="9"/>
      <c r="AA545" s="7"/>
    </row>
    <row r="546" spans="7:27" s="1" customFormat="1">
      <c r="G546" s="7"/>
      <c r="L546" s="7"/>
      <c r="Q546" s="7"/>
      <c r="V546" s="7"/>
      <c r="W546" s="9"/>
      <c r="AA546" s="7"/>
    </row>
    <row r="547" spans="7:27" s="1" customFormat="1">
      <c r="G547" s="7"/>
      <c r="L547" s="7"/>
      <c r="Q547" s="7"/>
      <c r="V547" s="7"/>
      <c r="W547" s="9"/>
      <c r="AA547" s="7"/>
    </row>
    <row r="548" spans="7:27" s="1" customFormat="1">
      <c r="G548" s="7"/>
      <c r="L548" s="7"/>
      <c r="Q548" s="7"/>
      <c r="V548" s="7"/>
      <c r="W548" s="9"/>
      <c r="AA548" s="7"/>
    </row>
    <row r="549" spans="7:27" s="1" customFormat="1">
      <c r="G549" s="7"/>
      <c r="L549" s="7"/>
      <c r="Q549" s="7"/>
      <c r="V549" s="7"/>
      <c r="W549" s="9"/>
      <c r="AA549" s="7"/>
    </row>
    <row r="550" spans="7:27" s="1" customFormat="1">
      <c r="G550" s="7"/>
      <c r="L550" s="7"/>
      <c r="Q550" s="7"/>
      <c r="V550" s="7"/>
      <c r="W550" s="9"/>
      <c r="AA550" s="7"/>
    </row>
    <row r="551" spans="7:27" s="1" customFormat="1">
      <c r="G551" s="7"/>
      <c r="L551" s="7"/>
      <c r="Q551" s="7"/>
      <c r="V551" s="7"/>
      <c r="W551" s="9"/>
      <c r="AA551" s="7"/>
    </row>
    <row r="552" spans="7:27" s="1" customFormat="1">
      <c r="G552" s="7"/>
      <c r="L552" s="7"/>
      <c r="Q552" s="7"/>
      <c r="V552" s="7"/>
      <c r="W552" s="9"/>
      <c r="AA552" s="7"/>
    </row>
    <row r="553" spans="7:27" s="1" customFormat="1">
      <c r="G553" s="7"/>
      <c r="L553" s="7"/>
      <c r="Q553" s="7"/>
      <c r="V553" s="7"/>
      <c r="W553" s="9"/>
      <c r="AA553" s="7"/>
    </row>
    <row r="554" spans="7:27" s="1" customFormat="1">
      <c r="G554" s="7"/>
      <c r="L554" s="7"/>
      <c r="Q554" s="7"/>
      <c r="V554" s="7"/>
      <c r="W554" s="9"/>
      <c r="AA554" s="7"/>
    </row>
    <row r="555" spans="7:27" s="1" customFormat="1">
      <c r="G555" s="7"/>
      <c r="L555" s="7"/>
      <c r="Q555" s="7"/>
      <c r="V555" s="7"/>
      <c r="W555" s="9"/>
      <c r="AA555" s="7"/>
    </row>
    <row r="556" spans="7:27" s="1" customFormat="1">
      <c r="G556" s="7"/>
      <c r="L556" s="7"/>
      <c r="Q556" s="7"/>
      <c r="V556" s="7"/>
      <c r="W556" s="9"/>
      <c r="AA556" s="7"/>
    </row>
    <row r="557" spans="7:27" s="1" customFormat="1">
      <c r="G557" s="7"/>
      <c r="L557" s="7"/>
      <c r="Q557" s="7"/>
      <c r="V557" s="7"/>
      <c r="W557" s="9"/>
      <c r="AA557" s="7"/>
    </row>
    <row r="558" spans="7:27" s="1" customFormat="1">
      <c r="G558" s="7"/>
      <c r="L558" s="7"/>
      <c r="Q558" s="7"/>
      <c r="V558" s="7"/>
      <c r="W558" s="9"/>
      <c r="AA558" s="7"/>
    </row>
    <row r="559" spans="7:27" s="1" customFormat="1">
      <c r="G559" s="7"/>
      <c r="L559" s="7"/>
      <c r="Q559" s="7"/>
      <c r="V559" s="7"/>
      <c r="W559" s="9"/>
      <c r="AA559" s="7"/>
    </row>
    <row r="560" spans="7:27" s="1" customFormat="1">
      <c r="G560" s="7"/>
      <c r="L560" s="7"/>
      <c r="Q560" s="7"/>
      <c r="V560" s="7"/>
      <c r="W560" s="9"/>
      <c r="AA560" s="7"/>
    </row>
    <row r="561" spans="7:27" s="1" customFormat="1">
      <c r="G561" s="7"/>
      <c r="L561" s="7"/>
      <c r="Q561" s="7"/>
      <c r="V561" s="7"/>
      <c r="W561" s="9"/>
      <c r="AA561" s="7"/>
    </row>
    <row r="562" spans="7:27" s="1" customFormat="1">
      <c r="G562" s="7"/>
      <c r="L562" s="7"/>
      <c r="Q562" s="7"/>
      <c r="V562" s="7"/>
      <c r="W562" s="9"/>
      <c r="AA562" s="7"/>
    </row>
    <row r="563" spans="7:27" s="1" customFormat="1">
      <c r="G563" s="7"/>
      <c r="L563" s="7"/>
      <c r="Q563" s="7"/>
      <c r="V563" s="7"/>
      <c r="W563" s="9"/>
      <c r="AA563" s="7"/>
    </row>
    <row r="564" spans="7:27" s="1" customFormat="1">
      <c r="G564" s="7"/>
      <c r="L564" s="7"/>
      <c r="Q564" s="7"/>
      <c r="V564" s="7"/>
      <c r="W564" s="9"/>
      <c r="AA564" s="7"/>
    </row>
    <row r="565" spans="7:27" s="1" customFormat="1">
      <c r="G565" s="7"/>
      <c r="L565" s="7"/>
      <c r="Q565" s="7"/>
      <c r="V565" s="7"/>
      <c r="W565" s="9"/>
      <c r="AA565" s="7"/>
    </row>
    <row r="566" spans="7:27" s="1" customFormat="1">
      <c r="G566" s="7"/>
      <c r="L566" s="7"/>
      <c r="Q566" s="7"/>
      <c r="V566" s="7"/>
      <c r="W566" s="9"/>
      <c r="AA566" s="7"/>
    </row>
    <row r="567" spans="7:27" s="1" customFormat="1">
      <c r="G567" s="7"/>
      <c r="L567" s="7"/>
      <c r="Q567" s="7"/>
      <c r="V567" s="7"/>
      <c r="W567" s="9"/>
      <c r="AA567" s="7"/>
    </row>
    <row r="568" spans="7:27" s="1" customFormat="1">
      <c r="G568" s="7"/>
      <c r="L568" s="7"/>
      <c r="Q568" s="7"/>
      <c r="V568" s="7"/>
      <c r="W568" s="9"/>
      <c r="AA568" s="7"/>
    </row>
    <row r="569" spans="7:27" s="1" customFormat="1">
      <c r="G569" s="7"/>
      <c r="L569" s="7"/>
      <c r="Q569" s="7"/>
      <c r="V569" s="7"/>
      <c r="W569" s="9"/>
      <c r="AA569" s="7"/>
    </row>
    <row r="570" spans="7:27" s="1" customFormat="1">
      <c r="G570" s="7"/>
      <c r="L570" s="7"/>
      <c r="Q570" s="7"/>
      <c r="V570" s="7"/>
      <c r="W570" s="9"/>
      <c r="AA570" s="7"/>
    </row>
    <row r="571" spans="7:27" s="1" customFormat="1">
      <c r="G571" s="7"/>
      <c r="L571" s="7"/>
      <c r="Q571" s="7"/>
      <c r="V571" s="7"/>
      <c r="W571" s="9"/>
      <c r="AA571" s="7"/>
    </row>
    <row r="572" spans="7:27" s="1" customFormat="1">
      <c r="G572" s="7"/>
      <c r="L572" s="7"/>
      <c r="Q572" s="7"/>
      <c r="V572" s="7"/>
      <c r="W572" s="9"/>
      <c r="AA572" s="7"/>
    </row>
    <row r="573" spans="7:27" s="1" customFormat="1">
      <c r="G573" s="7"/>
      <c r="L573" s="7"/>
      <c r="Q573" s="7"/>
      <c r="V573" s="7"/>
      <c r="W573" s="9"/>
      <c r="AA573" s="7"/>
    </row>
    <row r="574" spans="7:27" s="1" customFormat="1">
      <c r="G574" s="7"/>
      <c r="L574" s="7"/>
      <c r="Q574" s="7"/>
      <c r="V574" s="7"/>
      <c r="W574" s="9"/>
      <c r="AA574" s="7"/>
    </row>
    <row r="575" spans="7:27" s="1" customFormat="1">
      <c r="G575" s="7"/>
      <c r="L575" s="7"/>
      <c r="Q575" s="7"/>
      <c r="V575" s="7"/>
      <c r="W575" s="9"/>
      <c r="AA575" s="7"/>
    </row>
    <row r="576" spans="7:27" s="1" customFormat="1">
      <c r="G576" s="7"/>
      <c r="L576" s="7"/>
      <c r="Q576" s="7"/>
      <c r="V576" s="7"/>
      <c r="W576" s="9"/>
      <c r="AA576" s="7"/>
    </row>
    <row r="577" spans="7:27" s="1" customFormat="1">
      <c r="G577" s="7"/>
      <c r="L577" s="7"/>
      <c r="Q577" s="7"/>
      <c r="V577" s="7"/>
      <c r="W577" s="9"/>
      <c r="AA577" s="7"/>
    </row>
    <row r="578" spans="7:27" s="1" customFormat="1">
      <c r="G578" s="7"/>
      <c r="L578" s="7"/>
      <c r="Q578" s="7"/>
      <c r="V578" s="7"/>
      <c r="W578" s="9"/>
      <c r="AA578" s="7"/>
    </row>
    <row r="579" spans="7:27" s="1" customFormat="1">
      <c r="G579" s="7"/>
      <c r="L579" s="7"/>
      <c r="Q579" s="7"/>
      <c r="V579" s="7"/>
      <c r="W579" s="9"/>
      <c r="AA579" s="7"/>
    </row>
    <row r="580" spans="7:27" s="1" customFormat="1">
      <c r="G580" s="7"/>
      <c r="L580" s="7"/>
      <c r="Q580" s="7"/>
      <c r="V580" s="7"/>
      <c r="W580" s="9"/>
      <c r="AA580" s="7"/>
    </row>
    <row r="581" spans="7:27" s="1" customFormat="1">
      <c r="G581" s="7"/>
      <c r="L581" s="7"/>
      <c r="Q581" s="7"/>
      <c r="V581" s="7"/>
      <c r="W581" s="9"/>
      <c r="AA581" s="7"/>
    </row>
    <row r="582" spans="7:27" s="1" customFormat="1">
      <c r="G582" s="7"/>
      <c r="L582" s="7"/>
      <c r="Q582" s="7"/>
      <c r="V582" s="7"/>
      <c r="W582" s="9"/>
      <c r="AA582" s="7"/>
    </row>
    <row r="583" spans="7:27" s="1" customFormat="1">
      <c r="G583" s="7"/>
      <c r="L583" s="7"/>
      <c r="Q583" s="7"/>
      <c r="V583" s="7"/>
      <c r="W583" s="9"/>
      <c r="AA583" s="7"/>
    </row>
    <row r="584" spans="7:27" s="1" customFormat="1">
      <c r="G584" s="7"/>
      <c r="L584" s="7"/>
      <c r="Q584" s="7"/>
      <c r="V584" s="7"/>
      <c r="W584" s="9"/>
      <c r="AA584" s="7"/>
    </row>
    <row r="585" spans="7:27" s="1" customFormat="1">
      <c r="G585" s="7"/>
      <c r="L585" s="7"/>
      <c r="Q585" s="7"/>
      <c r="V585" s="7"/>
      <c r="W585" s="9"/>
      <c r="AA585" s="7"/>
    </row>
    <row r="586" spans="7:27" s="1" customFormat="1">
      <c r="G586" s="7"/>
      <c r="L586" s="7"/>
      <c r="Q586" s="7"/>
      <c r="V586" s="7"/>
      <c r="W586" s="9"/>
      <c r="AA586" s="7"/>
    </row>
    <row r="587" spans="7:27" s="1" customFormat="1">
      <c r="G587" s="7"/>
      <c r="L587" s="7"/>
      <c r="Q587" s="7"/>
      <c r="V587" s="7"/>
      <c r="W587" s="9"/>
      <c r="AA587" s="7"/>
    </row>
    <row r="588" spans="7:27" s="1" customFormat="1">
      <c r="G588" s="7"/>
      <c r="L588" s="7"/>
      <c r="Q588" s="7"/>
      <c r="V588" s="7"/>
      <c r="W588" s="9"/>
      <c r="AA588" s="7"/>
    </row>
    <row r="589" spans="7:27" s="1" customFormat="1">
      <c r="G589" s="7"/>
      <c r="L589" s="7"/>
      <c r="Q589" s="7"/>
      <c r="V589" s="7"/>
      <c r="W589" s="9"/>
      <c r="AA589" s="7"/>
    </row>
    <row r="590" spans="7:27" s="1" customFormat="1">
      <c r="G590" s="7"/>
      <c r="L590" s="7"/>
      <c r="Q590" s="7"/>
      <c r="V590" s="7"/>
      <c r="W590" s="9"/>
      <c r="AA590" s="7"/>
    </row>
    <row r="591" spans="7:27" s="1" customFormat="1">
      <c r="G591" s="7"/>
      <c r="L591" s="7"/>
      <c r="Q591" s="7"/>
      <c r="V591" s="7"/>
      <c r="W591" s="9"/>
      <c r="AA591" s="7"/>
    </row>
    <row r="592" spans="7:27" s="1" customFormat="1">
      <c r="G592" s="7"/>
      <c r="L592" s="7"/>
      <c r="Q592" s="7"/>
      <c r="V592" s="7"/>
      <c r="W592" s="9"/>
      <c r="AA592" s="7"/>
    </row>
    <row r="593" spans="7:27" s="1" customFormat="1">
      <c r="G593" s="7"/>
      <c r="L593" s="7"/>
      <c r="Q593" s="7"/>
      <c r="V593" s="7"/>
      <c r="W593" s="9"/>
      <c r="AA593" s="7"/>
    </row>
    <row r="594" spans="7:27" s="1" customFormat="1">
      <c r="G594" s="7"/>
      <c r="L594" s="7"/>
      <c r="Q594" s="7"/>
      <c r="V594" s="7"/>
      <c r="W594" s="9"/>
      <c r="AA594" s="7"/>
    </row>
    <row r="595" spans="7:27" s="1" customFormat="1">
      <c r="G595" s="7"/>
      <c r="L595" s="7"/>
      <c r="Q595" s="7"/>
      <c r="V595" s="7"/>
      <c r="W595" s="9"/>
      <c r="AA595" s="7"/>
    </row>
    <row r="596" spans="7:27" s="1" customFormat="1">
      <c r="G596" s="7"/>
      <c r="L596" s="7"/>
      <c r="Q596" s="7"/>
      <c r="V596" s="7"/>
      <c r="W596" s="9"/>
      <c r="AA596" s="7"/>
    </row>
    <row r="597" spans="7:27" s="1" customFormat="1">
      <c r="G597" s="7"/>
      <c r="L597" s="7"/>
      <c r="Q597" s="7"/>
      <c r="V597" s="7"/>
      <c r="W597" s="9"/>
      <c r="AA597" s="7"/>
    </row>
    <row r="598" spans="7:27" s="1" customFormat="1">
      <c r="G598" s="7"/>
      <c r="L598" s="7"/>
      <c r="Q598" s="7"/>
      <c r="V598" s="7"/>
      <c r="W598" s="9"/>
      <c r="AA598" s="7"/>
    </row>
    <row r="599" spans="7:27" s="1" customFormat="1">
      <c r="G599" s="7"/>
      <c r="L599" s="7"/>
      <c r="Q599" s="7"/>
      <c r="V599" s="7"/>
      <c r="W599" s="9"/>
      <c r="AA599" s="7"/>
    </row>
    <row r="600" spans="7:27" s="1" customFormat="1">
      <c r="G600" s="7"/>
      <c r="L600" s="7"/>
      <c r="Q600" s="7"/>
      <c r="V600" s="7"/>
      <c r="W600" s="9"/>
      <c r="AA600" s="7"/>
    </row>
    <row r="601" spans="7:27" s="1" customFormat="1">
      <c r="G601" s="7"/>
      <c r="L601" s="7"/>
      <c r="Q601" s="7"/>
      <c r="V601" s="7"/>
      <c r="W601" s="9"/>
      <c r="AA601" s="7"/>
    </row>
    <row r="602" spans="7:27" s="1" customFormat="1">
      <c r="G602" s="7"/>
      <c r="L602" s="7"/>
      <c r="Q602" s="7"/>
      <c r="V602" s="7"/>
      <c r="W602" s="9"/>
      <c r="AA602" s="7"/>
    </row>
    <row r="603" spans="7:27" s="1" customFormat="1">
      <c r="G603" s="7"/>
      <c r="L603" s="7"/>
      <c r="Q603" s="7"/>
      <c r="V603" s="7"/>
      <c r="W603" s="9"/>
      <c r="AA603" s="7"/>
    </row>
    <row r="604" spans="7:27" s="1" customFormat="1">
      <c r="G604" s="7"/>
      <c r="L604" s="7"/>
      <c r="Q604" s="7"/>
      <c r="V604" s="7"/>
      <c r="W604" s="9"/>
      <c r="AA604" s="7"/>
    </row>
    <row r="605" spans="7:27" s="1" customFormat="1">
      <c r="G605" s="7"/>
      <c r="L605" s="7"/>
      <c r="Q605" s="7"/>
      <c r="V605" s="7"/>
      <c r="W605" s="9"/>
      <c r="AA605" s="7"/>
    </row>
    <row r="606" spans="7:27" s="1" customFormat="1">
      <c r="G606" s="7"/>
      <c r="L606" s="7"/>
      <c r="Q606" s="7"/>
      <c r="V606" s="7"/>
      <c r="W606" s="9"/>
      <c r="AA606" s="7"/>
    </row>
    <row r="607" spans="7:27" s="1" customFormat="1">
      <c r="G607" s="7"/>
      <c r="L607" s="7"/>
      <c r="Q607" s="7"/>
      <c r="V607" s="7"/>
      <c r="W607" s="9"/>
      <c r="AA607" s="7"/>
    </row>
    <row r="608" spans="7:27" s="1" customFormat="1">
      <c r="G608" s="7"/>
      <c r="L608" s="7"/>
      <c r="Q608" s="7"/>
      <c r="V608" s="7"/>
      <c r="W608" s="9"/>
      <c r="AA608" s="7"/>
    </row>
    <row r="609" spans="7:27" s="1" customFormat="1">
      <c r="G609" s="7"/>
      <c r="L609" s="7"/>
      <c r="Q609" s="7"/>
      <c r="V609" s="7"/>
      <c r="W609" s="9"/>
      <c r="AA609" s="7"/>
    </row>
    <row r="610" spans="7:27" s="1" customFormat="1">
      <c r="G610" s="7"/>
      <c r="L610" s="7"/>
      <c r="Q610" s="7"/>
      <c r="V610" s="7"/>
      <c r="W610" s="9"/>
      <c r="AA610" s="7"/>
    </row>
    <row r="611" spans="7:27" s="1" customFormat="1">
      <c r="G611" s="7"/>
      <c r="L611" s="7"/>
      <c r="Q611" s="7"/>
      <c r="V611" s="7"/>
      <c r="W611" s="9"/>
      <c r="AA611" s="7"/>
    </row>
    <row r="612" spans="7:27" s="1" customFormat="1">
      <c r="G612" s="7"/>
      <c r="L612" s="7"/>
      <c r="Q612" s="7"/>
      <c r="V612" s="7"/>
      <c r="W612" s="9"/>
      <c r="AA612" s="7"/>
    </row>
    <row r="613" spans="7:27" s="1" customFormat="1">
      <c r="G613" s="7"/>
      <c r="L613" s="7"/>
      <c r="Q613" s="7"/>
      <c r="V613" s="7"/>
      <c r="W613" s="9"/>
      <c r="AA613" s="7"/>
    </row>
    <row r="614" spans="7:27" s="1" customFormat="1">
      <c r="G614" s="7"/>
      <c r="L614" s="7"/>
      <c r="Q614" s="7"/>
      <c r="V614" s="7"/>
      <c r="W614" s="9"/>
      <c r="AA614" s="7"/>
    </row>
    <row r="615" spans="7:27" s="1" customFormat="1">
      <c r="G615" s="7"/>
      <c r="L615" s="7"/>
      <c r="Q615" s="7"/>
      <c r="V615" s="7"/>
      <c r="W615" s="9"/>
      <c r="AA615" s="7"/>
    </row>
    <row r="616" spans="7:27" s="1" customFormat="1">
      <c r="G616" s="7"/>
      <c r="L616" s="7"/>
      <c r="Q616" s="7"/>
      <c r="V616" s="7"/>
      <c r="W616" s="9"/>
      <c r="AA616" s="7"/>
    </row>
    <row r="617" spans="7:27" s="1" customFormat="1">
      <c r="G617" s="7"/>
      <c r="L617" s="7"/>
      <c r="Q617" s="7"/>
      <c r="V617" s="7"/>
      <c r="W617" s="9"/>
      <c r="AA617" s="7"/>
    </row>
    <row r="618" spans="7:27" s="1" customFormat="1">
      <c r="G618" s="7"/>
      <c r="L618" s="7"/>
      <c r="Q618" s="7"/>
      <c r="V618" s="7"/>
      <c r="W618" s="9"/>
      <c r="AA618" s="7"/>
    </row>
    <row r="619" spans="7:27" s="1" customFormat="1">
      <c r="G619" s="7"/>
      <c r="L619" s="7"/>
      <c r="Q619" s="7"/>
      <c r="V619" s="7"/>
      <c r="W619" s="9"/>
      <c r="AA619" s="7"/>
    </row>
    <row r="620" spans="7:27" s="1" customFormat="1">
      <c r="G620" s="7"/>
      <c r="L620" s="7"/>
      <c r="Q620" s="7"/>
      <c r="V620" s="7"/>
      <c r="W620" s="9"/>
      <c r="AA620" s="7"/>
    </row>
    <row r="621" spans="7:27" s="1" customFormat="1">
      <c r="G621" s="7"/>
      <c r="L621" s="7"/>
      <c r="Q621" s="7"/>
      <c r="V621" s="7"/>
      <c r="W621" s="9"/>
      <c r="AA621" s="7"/>
    </row>
    <row r="622" spans="7:27" s="1" customFormat="1">
      <c r="G622" s="7"/>
      <c r="L622" s="7"/>
      <c r="Q622" s="7"/>
      <c r="V622" s="7"/>
      <c r="W622" s="9"/>
      <c r="AA622" s="7"/>
    </row>
    <row r="623" spans="7:27" s="1" customFormat="1">
      <c r="G623" s="7"/>
      <c r="L623" s="7"/>
      <c r="Q623" s="7"/>
      <c r="V623" s="7"/>
      <c r="W623" s="9"/>
      <c r="AA623" s="7"/>
    </row>
    <row r="624" spans="7:27" s="1" customFormat="1">
      <c r="G624" s="7"/>
      <c r="L624" s="7"/>
      <c r="Q624" s="7"/>
      <c r="V624" s="7"/>
      <c r="W624" s="9"/>
      <c r="AA624" s="7"/>
    </row>
    <row r="625" spans="7:27" s="1" customFormat="1">
      <c r="G625" s="7"/>
      <c r="L625" s="7"/>
      <c r="Q625" s="7"/>
      <c r="V625" s="7"/>
      <c r="W625" s="9"/>
      <c r="AA625" s="7"/>
    </row>
    <row r="626" spans="7:27" s="1" customFormat="1">
      <c r="G626" s="7"/>
      <c r="L626" s="7"/>
      <c r="Q626" s="7"/>
      <c r="V626" s="7"/>
      <c r="W626" s="9"/>
      <c r="AA626" s="7"/>
    </row>
    <row r="627" spans="7:27" s="1" customFormat="1">
      <c r="G627" s="7"/>
      <c r="L627" s="7"/>
      <c r="Q627" s="7"/>
      <c r="V627" s="7"/>
      <c r="W627" s="9"/>
      <c r="AA627" s="7"/>
    </row>
    <row r="628" spans="7:27" s="1" customFormat="1">
      <c r="G628" s="7"/>
      <c r="L628" s="7"/>
      <c r="Q628" s="7"/>
      <c r="V628" s="7"/>
      <c r="W628" s="9"/>
      <c r="AA628" s="7"/>
    </row>
    <row r="629" spans="7:27" s="1" customFormat="1">
      <c r="G629" s="7"/>
      <c r="L629" s="7"/>
      <c r="Q629" s="7"/>
      <c r="V629" s="7"/>
      <c r="W629" s="9"/>
      <c r="AA629" s="7"/>
    </row>
    <row r="630" spans="7:27" s="1" customFormat="1">
      <c r="G630" s="7"/>
      <c r="L630" s="7"/>
      <c r="Q630" s="7"/>
      <c r="V630" s="7"/>
      <c r="W630" s="9"/>
      <c r="AA630" s="7"/>
    </row>
    <row r="631" spans="7:27" s="1" customFormat="1">
      <c r="G631" s="7"/>
      <c r="L631" s="7"/>
      <c r="Q631" s="7"/>
      <c r="V631" s="7"/>
      <c r="W631" s="9"/>
      <c r="AA631" s="7"/>
    </row>
    <row r="632" spans="7:27" s="1" customFormat="1">
      <c r="G632" s="7"/>
      <c r="L632" s="7"/>
      <c r="Q632" s="7"/>
      <c r="V632" s="7"/>
      <c r="W632" s="9"/>
      <c r="AA632" s="7"/>
    </row>
    <row r="633" spans="7:27" s="1" customFormat="1">
      <c r="G633" s="7"/>
      <c r="L633" s="7"/>
      <c r="Q633" s="7"/>
      <c r="V633" s="7"/>
      <c r="W633" s="9"/>
      <c r="AA633" s="7"/>
    </row>
    <row r="634" spans="7:27" s="1" customFormat="1">
      <c r="G634" s="7"/>
      <c r="L634" s="7"/>
      <c r="Q634" s="7"/>
      <c r="V634" s="7"/>
      <c r="W634" s="9"/>
      <c r="AA634" s="7"/>
    </row>
    <row r="635" spans="7:27" s="1" customFormat="1">
      <c r="G635" s="7"/>
      <c r="L635" s="7"/>
      <c r="Q635" s="7"/>
      <c r="V635" s="7"/>
      <c r="W635" s="9"/>
      <c r="AA635" s="7"/>
    </row>
    <row r="636" spans="7:27" s="1" customFormat="1">
      <c r="G636" s="7"/>
      <c r="L636" s="7"/>
      <c r="Q636" s="7"/>
      <c r="V636" s="7"/>
      <c r="W636" s="9"/>
      <c r="AA636" s="7"/>
    </row>
    <row r="637" spans="7:27" s="1" customFormat="1">
      <c r="G637" s="7"/>
      <c r="L637" s="7"/>
      <c r="Q637" s="7"/>
      <c r="V637" s="7"/>
      <c r="W637" s="9"/>
      <c r="AA637" s="7"/>
    </row>
    <row r="638" spans="7:27" s="1" customFormat="1">
      <c r="G638" s="7"/>
      <c r="L638" s="7"/>
      <c r="Q638" s="7"/>
      <c r="V638" s="7"/>
      <c r="W638" s="9"/>
      <c r="AA638" s="7"/>
    </row>
    <row r="639" spans="7:27" s="1" customFormat="1">
      <c r="G639" s="7"/>
      <c r="L639" s="7"/>
      <c r="Q639" s="7"/>
      <c r="V639" s="7"/>
      <c r="W639" s="9"/>
      <c r="AA639" s="7"/>
    </row>
    <row r="640" spans="7:27" s="1" customFormat="1">
      <c r="G640" s="7"/>
      <c r="L640" s="7"/>
      <c r="Q640" s="7"/>
      <c r="V640" s="7"/>
      <c r="W640" s="9"/>
      <c r="AA640" s="7"/>
    </row>
    <row r="641" spans="7:27" s="1" customFormat="1">
      <c r="G641" s="7"/>
      <c r="L641" s="7"/>
      <c r="Q641" s="7"/>
      <c r="V641" s="7"/>
      <c r="W641" s="9"/>
      <c r="AA641" s="7"/>
    </row>
    <row r="642" spans="7:27" s="1" customFormat="1">
      <c r="G642" s="7"/>
      <c r="L642" s="7"/>
      <c r="Q642" s="7"/>
      <c r="V642" s="7"/>
      <c r="W642" s="9"/>
      <c r="AA642" s="7"/>
    </row>
    <row r="643" spans="7:27" s="1" customFormat="1">
      <c r="G643" s="7"/>
      <c r="L643" s="7"/>
      <c r="Q643" s="7"/>
      <c r="V643" s="7"/>
      <c r="W643" s="9"/>
      <c r="AA643" s="7"/>
    </row>
    <row r="644" spans="7:27" s="1" customFormat="1">
      <c r="G644" s="7"/>
      <c r="L644" s="7"/>
      <c r="Q644" s="7"/>
      <c r="V644" s="7"/>
      <c r="W644" s="9"/>
      <c r="AA644" s="7"/>
    </row>
    <row r="645" spans="7:27" s="1" customFormat="1">
      <c r="G645" s="7"/>
      <c r="L645" s="7"/>
      <c r="Q645" s="7"/>
      <c r="V645" s="7"/>
      <c r="W645" s="9"/>
      <c r="AA645" s="7"/>
    </row>
    <row r="646" spans="7:27" s="1" customFormat="1">
      <c r="G646" s="7"/>
      <c r="L646" s="7"/>
      <c r="Q646" s="7"/>
      <c r="V646" s="7"/>
      <c r="W646" s="9"/>
      <c r="AA646" s="7"/>
    </row>
    <row r="647" spans="7:27" s="1" customFormat="1">
      <c r="G647" s="7"/>
      <c r="L647" s="7"/>
      <c r="Q647" s="7"/>
      <c r="V647" s="7"/>
      <c r="W647" s="9"/>
      <c r="AA647" s="7"/>
    </row>
    <row r="648" spans="7:27" s="1" customFormat="1">
      <c r="G648" s="7"/>
      <c r="L648" s="7"/>
      <c r="Q648" s="7"/>
      <c r="V648" s="7"/>
      <c r="W648" s="9"/>
      <c r="AA648" s="7"/>
    </row>
    <row r="649" spans="7:27" s="1" customFormat="1">
      <c r="G649" s="7"/>
      <c r="L649" s="7"/>
      <c r="Q649" s="7"/>
      <c r="V649" s="7"/>
      <c r="W649" s="9"/>
      <c r="AA649" s="7"/>
    </row>
    <row r="650" spans="7:27" s="1" customFormat="1">
      <c r="G650" s="7"/>
      <c r="L650" s="7"/>
      <c r="Q650" s="7"/>
      <c r="V650" s="7"/>
      <c r="W650" s="9"/>
      <c r="AA650" s="7"/>
    </row>
    <row r="651" spans="7:27" s="1" customFormat="1">
      <c r="G651" s="7"/>
      <c r="L651" s="7"/>
      <c r="Q651" s="7"/>
      <c r="V651" s="7"/>
      <c r="W651" s="9"/>
      <c r="AA651" s="7"/>
    </row>
    <row r="652" spans="7:27" s="1" customFormat="1">
      <c r="G652" s="7"/>
      <c r="L652" s="7"/>
      <c r="Q652" s="7"/>
      <c r="V652" s="7"/>
      <c r="W652" s="9"/>
      <c r="AA652" s="7"/>
    </row>
    <row r="653" spans="7:27" s="1" customFormat="1">
      <c r="G653" s="7"/>
      <c r="L653" s="7"/>
      <c r="Q653" s="7"/>
      <c r="V653" s="7"/>
      <c r="W653" s="9"/>
      <c r="AA653" s="7"/>
    </row>
    <row r="654" spans="7:27" s="1" customFormat="1">
      <c r="G654" s="7"/>
      <c r="L654" s="7"/>
      <c r="Q654" s="7"/>
      <c r="V654" s="7"/>
      <c r="W654" s="9"/>
      <c r="AA654" s="7"/>
    </row>
    <row r="655" spans="7:27" s="1" customFormat="1">
      <c r="G655" s="7"/>
      <c r="L655" s="7"/>
      <c r="Q655" s="7"/>
      <c r="V655" s="7"/>
      <c r="W655" s="9"/>
      <c r="AA655" s="7"/>
    </row>
    <row r="656" spans="7:27" s="1" customFormat="1">
      <c r="G656" s="7"/>
      <c r="L656" s="7"/>
      <c r="Q656" s="7"/>
      <c r="V656" s="7"/>
      <c r="W656" s="9"/>
      <c r="AA656" s="7"/>
    </row>
    <row r="657" spans="7:27" s="1" customFormat="1">
      <c r="G657" s="7"/>
      <c r="L657" s="7"/>
      <c r="Q657" s="7"/>
      <c r="V657" s="7"/>
      <c r="W657" s="9"/>
      <c r="AA657" s="7"/>
    </row>
    <row r="658" spans="7:27" s="1" customFormat="1">
      <c r="G658" s="7"/>
      <c r="L658" s="7"/>
      <c r="Q658" s="7"/>
      <c r="V658" s="7"/>
      <c r="W658" s="9"/>
      <c r="AA658" s="7"/>
    </row>
    <row r="659" spans="7:27" s="1" customFormat="1">
      <c r="G659" s="7"/>
      <c r="L659" s="7"/>
      <c r="Q659" s="7"/>
      <c r="V659" s="7"/>
      <c r="W659" s="9"/>
      <c r="AA659" s="7"/>
    </row>
    <row r="660" spans="7:27" s="1" customFormat="1">
      <c r="G660" s="7"/>
      <c r="L660" s="7"/>
      <c r="Q660" s="7"/>
      <c r="V660" s="7"/>
      <c r="W660" s="9"/>
      <c r="AA660" s="7"/>
    </row>
    <row r="661" spans="7:27" s="1" customFormat="1">
      <c r="G661" s="7"/>
      <c r="L661" s="7"/>
      <c r="Q661" s="7"/>
      <c r="V661" s="7"/>
      <c r="W661" s="9"/>
      <c r="AA661" s="7"/>
    </row>
    <row r="662" spans="7:27" s="1" customFormat="1">
      <c r="G662" s="7"/>
      <c r="L662" s="7"/>
      <c r="Q662" s="7"/>
      <c r="V662" s="7"/>
      <c r="W662" s="9"/>
      <c r="AA662" s="7"/>
    </row>
    <row r="663" spans="7:27" s="1" customFormat="1">
      <c r="G663" s="7"/>
      <c r="L663" s="7"/>
      <c r="Q663" s="7"/>
      <c r="V663" s="7"/>
      <c r="W663" s="9"/>
      <c r="AA663" s="7"/>
    </row>
    <row r="664" spans="7:27" s="1" customFormat="1">
      <c r="G664" s="7"/>
      <c r="L664" s="7"/>
      <c r="Q664" s="7"/>
      <c r="V664" s="7"/>
      <c r="W664" s="9"/>
      <c r="AA664" s="7"/>
    </row>
    <row r="665" spans="7:27" s="1" customFormat="1">
      <c r="G665" s="7"/>
      <c r="L665" s="7"/>
      <c r="Q665" s="7"/>
      <c r="V665" s="7"/>
      <c r="W665" s="9"/>
      <c r="AA665" s="7"/>
    </row>
    <row r="666" spans="7:27" s="1" customFormat="1">
      <c r="G666" s="7"/>
      <c r="L666" s="7"/>
      <c r="Q666" s="7"/>
      <c r="V666" s="7"/>
      <c r="W666" s="9"/>
      <c r="AA666" s="7"/>
    </row>
    <row r="667" spans="7:27" s="1" customFormat="1">
      <c r="G667" s="7"/>
      <c r="L667" s="7"/>
      <c r="Q667" s="7"/>
      <c r="V667" s="7"/>
      <c r="W667" s="9"/>
      <c r="AA667" s="7"/>
    </row>
    <row r="668" spans="7:27" s="1" customFormat="1">
      <c r="G668" s="7"/>
      <c r="L668" s="7"/>
      <c r="Q668" s="7"/>
      <c r="V668" s="7"/>
      <c r="W668" s="9"/>
      <c r="AA668" s="7"/>
    </row>
    <row r="669" spans="7:27" s="1" customFormat="1">
      <c r="G669" s="7"/>
      <c r="L669" s="7"/>
      <c r="Q669" s="7"/>
      <c r="V669" s="7"/>
      <c r="W669" s="9"/>
      <c r="AA669" s="7"/>
    </row>
    <row r="670" spans="7:27" s="1" customFormat="1">
      <c r="G670" s="7"/>
      <c r="L670" s="7"/>
      <c r="Q670" s="7"/>
      <c r="V670" s="7"/>
      <c r="W670" s="9"/>
      <c r="AA670" s="7"/>
    </row>
    <row r="671" spans="7:27" s="1" customFormat="1">
      <c r="G671" s="7"/>
      <c r="L671" s="7"/>
      <c r="Q671" s="7"/>
      <c r="V671" s="7"/>
      <c r="W671" s="9"/>
      <c r="AA671" s="7"/>
    </row>
    <row r="672" spans="7:27" s="1" customFormat="1">
      <c r="G672" s="7"/>
      <c r="L672" s="7"/>
      <c r="Q672" s="7"/>
      <c r="V672" s="7"/>
      <c r="W672" s="9"/>
      <c r="AA672" s="7"/>
    </row>
    <row r="673" spans="7:27" s="1" customFormat="1">
      <c r="G673" s="7"/>
      <c r="L673" s="7"/>
      <c r="Q673" s="7"/>
      <c r="V673" s="7"/>
      <c r="W673" s="9"/>
      <c r="AA673" s="7"/>
    </row>
    <row r="674" spans="7:27" s="1" customFormat="1">
      <c r="G674" s="7"/>
      <c r="L674" s="7"/>
      <c r="Q674" s="7"/>
      <c r="V674" s="7"/>
      <c r="W674" s="9"/>
      <c r="AA674" s="7"/>
    </row>
    <row r="675" spans="7:27" s="1" customFormat="1">
      <c r="G675" s="7"/>
      <c r="L675" s="7"/>
      <c r="Q675" s="7"/>
      <c r="V675" s="7"/>
      <c r="W675" s="9"/>
      <c r="AA675" s="7"/>
    </row>
    <row r="676" spans="7:27" s="1" customFormat="1">
      <c r="G676" s="7"/>
      <c r="L676" s="7"/>
      <c r="Q676" s="7"/>
      <c r="V676" s="7"/>
      <c r="W676" s="9"/>
      <c r="AA676" s="7"/>
    </row>
    <row r="677" spans="7:27" s="1" customFormat="1">
      <c r="G677" s="7"/>
      <c r="L677" s="7"/>
      <c r="Q677" s="7"/>
      <c r="V677" s="7"/>
      <c r="W677" s="9"/>
      <c r="AA677" s="7"/>
    </row>
    <row r="678" spans="7:27" s="1" customFormat="1">
      <c r="G678" s="7"/>
      <c r="L678" s="7"/>
      <c r="Q678" s="7"/>
      <c r="V678" s="7"/>
      <c r="W678" s="9"/>
      <c r="AA678" s="7"/>
    </row>
    <row r="679" spans="7:27" s="1" customFormat="1">
      <c r="G679" s="7"/>
      <c r="L679" s="7"/>
      <c r="Q679" s="7"/>
      <c r="V679" s="7"/>
      <c r="W679" s="9"/>
      <c r="AA679" s="7"/>
    </row>
    <row r="680" spans="7:27" s="1" customFormat="1">
      <c r="G680" s="7"/>
      <c r="L680" s="7"/>
      <c r="Q680" s="7"/>
      <c r="V680" s="7"/>
      <c r="W680" s="9"/>
      <c r="AA680" s="7"/>
    </row>
    <row r="681" spans="7:27" s="1" customFormat="1">
      <c r="G681" s="7"/>
      <c r="L681" s="7"/>
      <c r="Q681" s="7"/>
      <c r="V681" s="7"/>
      <c r="W681" s="9"/>
      <c r="AA681" s="7"/>
    </row>
    <row r="682" spans="7:27" s="1" customFormat="1">
      <c r="G682" s="7"/>
      <c r="L682" s="7"/>
      <c r="Q682" s="7"/>
      <c r="V682" s="7"/>
      <c r="W682" s="9"/>
      <c r="AA682" s="7"/>
    </row>
    <row r="683" spans="7:27" s="1" customFormat="1">
      <c r="G683" s="7"/>
      <c r="L683" s="7"/>
      <c r="Q683" s="7"/>
      <c r="V683" s="7"/>
      <c r="W683" s="9"/>
      <c r="AA683" s="7"/>
    </row>
    <row r="684" spans="7:27" s="1" customFormat="1">
      <c r="G684" s="7"/>
      <c r="L684" s="7"/>
      <c r="Q684" s="7"/>
      <c r="V684" s="7"/>
      <c r="W684" s="9"/>
      <c r="AA684" s="7"/>
    </row>
    <row r="685" spans="7:27" s="1" customFormat="1">
      <c r="G685" s="7"/>
      <c r="L685" s="7"/>
      <c r="Q685" s="7"/>
      <c r="V685" s="7"/>
      <c r="W685" s="9"/>
      <c r="AA685" s="7"/>
    </row>
    <row r="686" spans="7:27" s="1" customFormat="1">
      <c r="G686" s="7"/>
      <c r="L686" s="7"/>
      <c r="Q686" s="7"/>
      <c r="V686" s="7"/>
      <c r="W686" s="9"/>
      <c r="AA686" s="7"/>
    </row>
    <row r="687" spans="7:27" s="1" customFormat="1">
      <c r="G687" s="7"/>
      <c r="L687" s="7"/>
      <c r="Q687" s="7"/>
      <c r="V687" s="7"/>
      <c r="W687" s="9"/>
      <c r="AA687" s="7"/>
    </row>
    <row r="688" spans="7:27" s="1" customFormat="1">
      <c r="G688" s="7"/>
      <c r="L688" s="7"/>
      <c r="Q688" s="7"/>
      <c r="V688" s="7"/>
      <c r="W688" s="9"/>
      <c r="AA688" s="7"/>
    </row>
    <row r="689" spans="7:27" s="1" customFormat="1">
      <c r="G689" s="7"/>
      <c r="L689" s="7"/>
      <c r="Q689" s="7"/>
      <c r="V689" s="7"/>
      <c r="W689" s="9"/>
      <c r="AA689" s="7"/>
    </row>
    <row r="690" spans="7:27" s="1" customFormat="1">
      <c r="G690" s="7"/>
      <c r="L690" s="7"/>
      <c r="Q690" s="7"/>
      <c r="V690" s="7"/>
      <c r="W690" s="9"/>
      <c r="AA690" s="7"/>
    </row>
    <row r="691" spans="7:27" s="1" customFormat="1">
      <c r="G691" s="7"/>
      <c r="L691" s="7"/>
      <c r="Q691" s="7"/>
      <c r="V691" s="7"/>
      <c r="W691" s="9"/>
      <c r="AA691" s="7"/>
    </row>
    <row r="692" spans="7:27" s="1" customFormat="1">
      <c r="G692" s="7"/>
      <c r="L692" s="7"/>
      <c r="Q692" s="7"/>
      <c r="V692" s="7"/>
      <c r="W692" s="9"/>
      <c r="AA692" s="7"/>
    </row>
    <row r="693" spans="7:27" s="1" customFormat="1">
      <c r="G693" s="7"/>
      <c r="L693" s="7"/>
      <c r="Q693" s="7"/>
      <c r="V693" s="7"/>
      <c r="W693" s="9"/>
      <c r="AA693" s="7"/>
    </row>
    <row r="694" spans="7:27" s="1" customFormat="1">
      <c r="G694" s="7"/>
      <c r="L694" s="7"/>
      <c r="Q694" s="7"/>
      <c r="V694" s="7"/>
      <c r="W694" s="9"/>
      <c r="AA694" s="7"/>
    </row>
    <row r="695" spans="7:27" s="1" customFormat="1">
      <c r="G695" s="7"/>
      <c r="L695" s="7"/>
      <c r="Q695" s="7"/>
      <c r="V695" s="7"/>
      <c r="W695" s="9"/>
      <c r="AA695" s="7"/>
    </row>
    <row r="696" spans="7:27" s="1" customFormat="1">
      <c r="G696" s="7"/>
      <c r="L696" s="7"/>
      <c r="Q696" s="7"/>
      <c r="V696" s="7"/>
      <c r="W696" s="9"/>
      <c r="AA696" s="7"/>
    </row>
    <row r="697" spans="7:27" s="1" customFormat="1">
      <c r="G697" s="7"/>
      <c r="L697" s="7"/>
      <c r="Q697" s="7"/>
      <c r="V697" s="7"/>
      <c r="W697" s="9"/>
      <c r="AA697" s="7"/>
    </row>
    <row r="698" spans="7:27" s="1" customFormat="1">
      <c r="G698" s="7"/>
      <c r="L698" s="7"/>
      <c r="Q698" s="7"/>
      <c r="V698" s="7"/>
      <c r="W698" s="9"/>
      <c r="AA698" s="7"/>
    </row>
    <row r="699" spans="7:27" s="1" customFormat="1">
      <c r="G699" s="7"/>
      <c r="L699" s="7"/>
      <c r="Q699" s="7"/>
      <c r="V699" s="7"/>
      <c r="W699" s="9"/>
      <c r="AA699" s="7"/>
    </row>
    <row r="700" spans="7:27" s="1" customFormat="1">
      <c r="G700" s="7"/>
      <c r="L700" s="7"/>
      <c r="Q700" s="7"/>
      <c r="V700" s="7"/>
      <c r="W700" s="9"/>
      <c r="AA700" s="7"/>
    </row>
    <row r="701" spans="7:27" s="1" customFormat="1">
      <c r="G701" s="7"/>
      <c r="L701" s="7"/>
      <c r="Q701" s="7"/>
      <c r="V701" s="7"/>
      <c r="W701" s="9"/>
      <c r="AA701" s="7"/>
    </row>
    <row r="702" spans="7:27" s="1" customFormat="1">
      <c r="G702" s="7"/>
      <c r="L702" s="7"/>
      <c r="Q702" s="7"/>
      <c r="V702" s="7"/>
      <c r="W702" s="9"/>
      <c r="AA702" s="7"/>
    </row>
    <row r="703" spans="7:27" s="1" customFormat="1">
      <c r="G703" s="7"/>
      <c r="L703" s="7"/>
      <c r="Q703" s="7"/>
      <c r="V703" s="7"/>
      <c r="W703" s="9"/>
      <c r="AA703" s="7"/>
    </row>
    <row r="704" spans="7:27" s="1" customFormat="1">
      <c r="G704" s="7"/>
      <c r="L704" s="7"/>
      <c r="Q704" s="7"/>
      <c r="V704" s="7"/>
      <c r="W704" s="9"/>
      <c r="AA704" s="7"/>
    </row>
    <row r="705" spans="7:27" s="1" customFormat="1">
      <c r="G705" s="7"/>
      <c r="L705" s="7"/>
      <c r="Q705" s="7"/>
      <c r="V705" s="7"/>
      <c r="W705" s="9"/>
      <c r="AA705" s="7"/>
    </row>
    <row r="706" spans="7:27" s="1" customFormat="1">
      <c r="G706" s="7"/>
      <c r="L706" s="7"/>
      <c r="Q706" s="7"/>
      <c r="V706" s="7"/>
      <c r="W706" s="9"/>
      <c r="AA706" s="7"/>
    </row>
    <row r="707" spans="7:27" s="1" customFormat="1">
      <c r="G707" s="7"/>
      <c r="L707" s="7"/>
      <c r="Q707" s="7"/>
      <c r="V707" s="7"/>
      <c r="W707" s="9"/>
      <c r="AA707" s="7"/>
    </row>
    <row r="708" spans="7:27" s="1" customFormat="1">
      <c r="G708" s="7"/>
      <c r="L708" s="7"/>
      <c r="Q708" s="7"/>
      <c r="V708" s="7"/>
      <c r="W708" s="9"/>
      <c r="AA708" s="7"/>
    </row>
    <row r="709" spans="7:27" s="1" customFormat="1">
      <c r="G709" s="7"/>
      <c r="L709" s="7"/>
      <c r="Q709" s="7"/>
      <c r="V709" s="7"/>
      <c r="W709" s="9"/>
      <c r="AA709" s="7"/>
    </row>
    <row r="710" spans="7:27" s="1" customFormat="1">
      <c r="G710" s="7"/>
      <c r="L710" s="7"/>
      <c r="Q710" s="7"/>
      <c r="V710" s="7"/>
      <c r="W710" s="9"/>
      <c r="AA710" s="7"/>
    </row>
    <row r="711" spans="7:27" s="1" customFormat="1">
      <c r="G711" s="7"/>
      <c r="L711" s="7"/>
      <c r="Q711" s="7"/>
      <c r="V711" s="7"/>
      <c r="W711" s="9"/>
      <c r="AA711" s="7"/>
    </row>
    <row r="712" spans="7:27" s="1" customFormat="1">
      <c r="G712" s="7"/>
      <c r="L712" s="7"/>
      <c r="Q712" s="7"/>
      <c r="V712" s="7"/>
      <c r="W712" s="9"/>
      <c r="AA712" s="7"/>
    </row>
    <row r="713" spans="7:27" s="1" customFormat="1">
      <c r="G713" s="7"/>
      <c r="L713" s="7"/>
      <c r="Q713" s="7"/>
      <c r="V713" s="7"/>
      <c r="W713" s="9"/>
      <c r="AA713" s="7"/>
    </row>
    <row r="714" spans="7:27" s="1" customFormat="1">
      <c r="G714" s="7"/>
      <c r="L714" s="7"/>
      <c r="Q714" s="7"/>
      <c r="V714" s="7"/>
      <c r="W714" s="9"/>
      <c r="AA714" s="7"/>
    </row>
    <row r="715" spans="7:27" s="1" customFormat="1">
      <c r="G715" s="7"/>
      <c r="L715" s="7"/>
      <c r="Q715" s="7"/>
      <c r="V715" s="7"/>
      <c r="W715" s="9"/>
      <c r="AA715" s="7"/>
    </row>
    <row r="716" spans="7:27" s="1" customFormat="1">
      <c r="G716" s="7"/>
      <c r="L716" s="7"/>
      <c r="Q716" s="7"/>
      <c r="V716" s="7"/>
      <c r="W716" s="9"/>
      <c r="AA716" s="7"/>
    </row>
    <row r="717" spans="7:27" s="1" customFormat="1">
      <c r="G717" s="7"/>
      <c r="L717" s="7"/>
      <c r="Q717" s="7"/>
      <c r="V717" s="7"/>
      <c r="W717" s="9"/>
      <c r="AA717" s="7"/>
    </row>
    <row r="718" spans="7:27" s="1" customFormat="1">
      <c r="G718" s="7"/>
      <c r="L718" s="7"/>
      <c r="Q718" s="7"/>
      <c r="V718" s="7"/>
      <c r="W718" s="9"/>
      <c r="AA718" s="7"/>
    </row>
    <row r="719" spans="7:27" s="1" customFormat="1">
      <c r="G719" s="7"/>
      <c r="L719" s="7"/>
      <c r="Q719" s="7"/>
      <c r="V719" s="7"/>
      <c r="W719" s="9"/>
      <c r="AA719" s="7"/>
    </row>
    <row r="720" spans="7:27" s="1" customFormat="1">
      <c r="G720" s="7"/>
      <c r="L720" s="7"/>
      <c r="Q720" s="7"/>
      <c r="V720" s="7"/>
      <c r="W720" s="9"/>
      <c r="AA720" s="7"/>
    </row>
    <row r="721" spans="7:27" s="1" customFormat="1">
      <c r="G721" s="7"/>
      <c r="L721" s="7"/>
      <c r="Q721" s="7"/>
      <c r="V721" s="7"/>
      <c r="W721" s="9"/>
      <c r="AA721" s="7"/>
    </row>
    <row r="722" spans="7:27" s="1" customFormat="1">
      <c r="G722" s="7"/>
      <c r="L722" s="7"/>
      <c r="Q722" s="7"/>
      <c r="V722" s="7"/>
      <c r="W722" s="9"/>
      <c r="AA722" s="7"/>
    </row>
    <row r="723" spans="7:27" s="1" customFormat="1">
      <c r="G723" s="7"/>
      <c r="L723" s="7"/>
      <c r="Q723" s="7"/>
      <c r="V723" s="7"/>
      <c r="W723" s="9"/>
      <c r="AA723" s="7"/>
    </row>
    <row r="724" spans="7:27" s="1" customFormat="1">
      <c r="G724" s="7"/>
      <c r="L724" s="7"/>
      <c r="Q724" s="7"/>
      <c r="V724" s="7"/>
      <c r="W724" s="9"/>
      <c r="AA724" s="7"/>
    </row>
    <row r="725" spans="7:27" s="1" customFormat="1">
      <c r="G725" s="7"/>
      <c r="L725" s="7"/>
      <c r="Q725" s="7"/>
      <c r="V725" s="7"/>
      <c r="W725" s="9"/>
      <c r="AA725" s="7"/>
    </row>
  </sheetData>
  <pageMargins left="0.75" right="0.75" top="1" bottom="1" header="0.5" footer="0.5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0"/>
  <sheetViews>
    <sheetView workbookViewId="0">
      <selection activeCell="E24" sqref="E24"/>
    </sheetView>
  </sheetViews>
  <sheetFormatPr baseColWidth="10" defaultColWidth="8.83203125" defaultRowHeight="15" x14ac:dyDescent="0"/>
  <cols>
    <col min="1" max="1" width="15.6640625" bestFit="1" customWidth="1"/>
    <col min="2" max="2" width="11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4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4" bestFit="1" customWidth="1"/>
    <col min="13" max="13" width="11.332031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4" bestFit="1" customWidth="1"/>
    <col min="18" max="18" width="11.8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8.83203125" style="1"/>
    <col min="24" max="24" width="12.6640625" style="1" bestFit="1" customWidth="1"/>
    <col min="25" max="31" width="8.83203125" style="1"/>
  </cols>
  <sheetData>
    <row r="1" spans="1:24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15" t="s">
        <v>12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13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</v>
      </c>
      <c r="X1" s="15" t="s">
        <v>2</v>
      </c>
    </row>
    <row r="2" spans="1:24" s="15" customFormat="1">
      <c r="A2" s="18">
        <v>250</v>
      </c>
      <c r="B2" s="25">
        <v>1.2E-4</v>
      </c>
      <c r="C2" s="25">
        <v>7.0099999999999996E-2</v>
      </c>
      <c r="D2" s="25">
        <f t="shared" ref="D2:D65" si="0">C2-X2</f>
        <v>6.9740499999999997E-2</v>
      </c>
      <c r="E2" s="25">
        <v>2.3802099999999998E-3</v>
      </c>
      <c r="F2" s="25">
        <f>D2-0.00238021</f>
        <v>6.7360290000000003E-2</v>
      </c>
      <c r="G2" s="25">
        <f>F2*23.03</f>
        <v>1.5513074787000001</v>
      </c>
      <c r="H2" s="25">
        <v>9.3200000000000005E-2</v>
      </c>
      <c r="I2" s="25">
        <f t="shared" ref="I2:I65" si="1">H2-X2</f>
        <v>9.2840500000000006E-2</v>
      </c>
      <c r="J2" s="25">
        <v>3.1832100000000001E-3</v>
      </c>
      <c r="K2" s="25">
        <f>I2-0.00318321</f>
        <v>8.9657290000000001E-2</v>
      </c>
      <c r="L2" s="25">
        <f>K2*23.03</f>
        <v>2.0648073887000002</v>
      </c>
      <c r="M2" s="25">
        <v>8.9499999999999996E-2</v>
      </c>
      <c r="N2" s="25">
        <f>M2-X2</f>
        <v>8.9140499999999998E-2</v>
      </c>
      <c r="O2" s="25">
        <v>5.44021E-3</v>
      </c>
      <c r="P2" s="25">
        <f>N2-0.00544021</f>
        <v>8.3700289999999997E-2</v>
      </c>
      <c r="Q2" s="25">
        <f>P2*23.03</f>
        <v>1.9276176787000001</v>
      </c>
      <c r="R2" s="25">
        <v>8.9599999999999999E-2</v>
      </c>
      <c r="S2" s="25">
        <f>R2-X2</f>
        <v>8.92405E-2</v>
      </c>
      <c r="T2" s="25">
        <v>5.4312099999999997E-3</v>
      </c>
      <c r="U2" s="25">
        <f>S2-0.00543121</f>
        <v>8.3809289999999995E-2</v>
      </c>
      <c r="V2" s="25">
        <f>U2*23.03</f>
        <v>1.9301279487</v>
      </c>
      <c r="W2" s="25">
        <v>5.9900000000000003E-4</v>
      </c>
      <c r="X2" s="25">
        <f t="shared" ref="X2:X65" si="2">(B2+W2)/2</f>
        <v>3.5950000000000001E-4</v>
      </c>
    </row>
    <row r="3" spans="1:24" s="15" customFormat="1">
      <c r="A3" s="18">
        <v>251</v>
      </c>
      <c r="B3" s="25">
        <v>8.0000000000000007E-5</v>
      </c>
      <c r="C3" s="25">
        <v>6.8400000000000002E-2</v>
      </c>
      <c r="D3" s="25">
        <f t="shared" si="0"/>
        <v>6.8034999999999998E-2</v>
      </c>
      <c r="E3" s="25"/>
      <c r="F3" s="25">
        <f t="shared" ref="F3:F66" si="3">D3-0.00238021</f>
        <v>6.5654790000000005E-2</v>
      </c>
      <c r="G3" s="25">
        <f t="shared" ref="G3:G66" si="4">F3*23.03</f>
        <v>1.5120298137000001</v>
      </c>
      <c r="H3" s="25">
        <v>9.1600000000000001E-2</v>
      </c>
      <c r="I3" s="25">
        <f t="shared" si="1"/>
        <v>9.1234999999999997E-2</v>
      </c>
      <c r="J3" s="25"/>
      <c r="K3" s="25">
        <f t="shared" ref="K3:K66" si="5">I3-0.00318321</f>
        <v>8.8051789999999991E-2</v>
      </c>
      <c r="L3" s="25">
        <f t="shared" ref="L3:L66" si="6">K3*23.03</f>
        <v>2.0278327237</v>
      </c>
      <c r="M3" s="25">
        <v>8.7800000000000003E-2</v>
      </c>
      <c r="N3" s="25">
        <f t="shared" ref="N3:N66" si="7">M3-X3</f>
        <v>8.7434999999999999E-2</v>
      </c>
      <c r="O3" s="25"/>
      <c r="P3" s="25">
        <f t="shared" ref="P3:P66" si="8">N3-0.00544021</f>
        <v>8.1994789999999998E-2</v>
      </c>
      <c r="Q3" s="25">
        <f t="shared" ref="Q3:Q66" si="9">P3*23.03</f>
        <v>1.8883400137000002</v>
      </c>
      <c r="R3" s="25">
        <v>8.7800000000000003E-2</v>
      </c>
      <c r="S3" s="25">
        <f t="shared" ref="S3:S66" si="10">R3-X3</f>
        <v>8.7434999999999999E-2</v>
      </c>
      <c r="T3" s="25"/>
      <c r="U3" s="25">
        <f t="shared" ref="U3:U66" si="11">S3-0.00543121</f>
        <v>8.2003789999999993E-2</v>
      </c>
      <c r="V3" s="25">
        <f t="shared" ref="V3:V66" si="12">U3*23.03</f>
        <v>1.8885472836999999</v>
      </c>
      <c r="W3" s="25">
        <v>6.4999999999999997E-4</v>
      </c>
      <c r="X3" s="25">
        <f t="shared" si="2"/>
        <v>3.6499999999999998E-4</v>
      </c>
    </row>
    <row r="4" spans="1:24" s="15" customFormat="1">
      <c r="A4" s="18">
        <v>252</v>
      </c>
      <c r="B4" s="25">
        <v>1.9000000000000001E-4</v>
      </c>
      <c r="C4" s="25">
        <v>6.7199999999999996E-2</v>
      </c>
      <c r="D4" s="25">
        <f t="shared" si="0"/>
        <v>6.676E-2</v>
      </c>
      <c r="E4" s="25"/>
      <c r="F4" s="25">
        <f t="shared" si="3"/>
        <v>6.4379790000000006E-2</v>
      </c>
      <c r="G4" s="25">
        <f t="shared" si="4"/>
        <v>1.4826665637000003</v>
      </c>
      <c r="H4" s="25">
        <v>9.0399999999999994E-2</v>
      </c>
      <c r="I4" s="25">
        <f t="shared" si="1"/>
        <v>8.9959999999999998E-2</v>
      </c>
      <c r="J4" s="25"/>
      <c r="K4" s="25">
        <f t="shared" si="5"/>
        <v>8.6776789999999993E-2</v>
      </c>
      <c r="L4" s="25">
        <f t="shared" si="6"/>
        <v>1.9984694736999999</v>
      </c>
      <c r="M4" s="25">
        <v>8.6900000000000005E-2</v>
      </c>
      <c r="N4" s="25">
        <f t="shared" si="7"/>
        <v>8.6460000000000009E-2</v>
      </c>
      <c r="O4" s="25"/>
      <c r="P4" s="25">
        <f t="shared" si="8"/>
        <v>8.1019790000000008E-2</v>
      </c>
      <c r="Q4" s="25">
        <f t="shared" si="9"/>
        <v>1.8658857637000004</v>
      </c>
      <c r="R4" s="25">
        <v>8.6900000000000005E-2</v>
      </c>
      <c r="S4" s="25">
        <f t="shared" si="10"/>
        <v>8.6460000000000009E-2</v>
      </c>
      <c r="T4" s="25"/>
      <c r="U4" s="25">
        <f t="shared" si="11"/>
        <v>8.1028790000000003E-2</v>
      </c>
      <c r="V4" s="25">
        <f t="shared" si="12"/>
        <v>1.8660930337000001</v>
      </c>
      <c r="W4" s="25">
        <v>6.8999999999999997E-4</v>
      </c>
      <c r="X4" s="25">
        <f t="shared" si="2"/>
        <v>4.3999999999999996E-4</v>
      </c>
    </row>
    <row r="5" spans="1:24" s="15" customFormat="1">
      <c r="A5" s="18">
        <v>253</v>
      </c>
      <c r="B5" s="25">
        <v>2.1000000000000001E-4</v>
      </c>
      <c r="C5" s="25">
        <v>6.5699999999999995E-2</v>
      </c>
      <c r="D5" s="25">
        <f t="shared" si="0"/>
        <v>6.5319999999999989E-2</v>
      </c>
      <c r="E5" s="25"/>
      <c r="F5" s="25">
        <f t="shared" si="3"/>
        <v>6.2939789999999995E-2</v>
      </c>
      <c r="G5" s="25">
        <f t="shared" si="4"/>
        <v>1.4495033636999999</v>
      </c>
      <c r="H5" s="25">
        <v>8.8800000000000004E-2</v>
      </c>
      <c r="I5" s="25">
        <f t="shared" si="1"/>
        <v>8.8419999999999999E-2</v>
      </c>
      <c r="J5" s="25"/>
      <c r="K5" s="25">
        <f t="shared" si="5"/>
        <v>8.5236789999999993E-2</v>
      </c>
      <c r="L5" s="25">
        <f t="shared" si="6"/>
        <v>1.9630032736999998</v>
      </c>
      <c r="M5" s="25">
        <v>8.5300000000000001E-2</v>
      </c>
      <c r="N5" s="25">
        <f t="shared" si="7"/>
        <v>8.4919999999999995E-2</v>
      </c>
      <c r="O5" s="25"/>
      <c r="P5" s="25">
        <f t="shared" si="8"/>
        <v>7.9479789999999995E-2</v>
      </c>
      <c r="Q5" s="25">
        <f t="shared" si="9"/>
        <v>1.8304195637</v>
      </c>
      <c r="R5" s="25">
        <v>8.5300000000000001E-2</v>
      </c>
      <c r="S5" s="25">
        <f t="shared" si="10"/>
        <v>8.4919999999999995E-2</v>
      </c>
      <c r="T5" s="25"/>
      <c r="U5" s="25">
        <f t="shared" si="11"/>
        <v>7.948878999999999E-2</v>
      </c>
      <c r="V5" s="25">
        <f t="shared" si="12"/>
        <v>1.8306268336999998</v>
      </c>
      <c r="W5" s="25">
        <v>5.5000000000000003E-4</v>
      </c>
      <c r="X5" s="25">
        <f t="shared" si="2"/>
        <v>3.8000000000000002E-4</v>
      </c>
    </row>
    <row r="6" spans="1:24" s="15" customFormat="1">
      <c r="A6" s="18">
        <v>254</v>
      </c>
      <c r="B6" s="25">
        <v>2.2000000000000001E-4</v>
      </c>
      <c r="C6" s="25">
        <v>6.4500000000000002E-2</v>
      </c>
      <c r="D6" s="25">
        <f t="shared" si="0"/>
        <v>6.4085000000000003E-2</v>
      </c>
      <c r="E6" s="25"/>
      <c r="F6" s="25">
        <f t="shared" si="3"/>
        <v>6.1704790000000002E-2</v>
      </c>
      <c r="G6" s="25">
        <f t="shared" si="4"/>
        <v>1.4210613137000001</v>
      </c>
      <c r="H6" s="25">
        <v>8.7800000000000003E-2</v>
      </c>
      <c r="I6" s="25">
        <f t="shared" si="1"/>
        <v>8.7385000000000004E-2</v>
      </c>
      <c r="J6" s="25"/>
      <c r="K6" s="25">
        <f t="shared" si="5"/>
        <v>8.4201789999999999E-2</v>
      </c>
      <c r="L6" s="25">
        <f t="shared" si="6"/>
        <v>1.9391672237000002</v>
      </c>
      <c r="M6" s="25">
        <v>8.4199999999999997E-2</v>
      </c>
      <c r="N6" s="25">
        <f t="shared" si="7"/>
        <v>8.3784999999999998E-2</v>
      </c>
      <c r="O6" s="25"/>
      <c r="P6" s="25">
        <f t="shared" si="8"/>
        <v>7.8344789999999997E-2</v>
      </c>
      <c r="Q6" s="25">
        <f t="shared" si="9"/>
        <v>1.8042805137</v>
      </c>
      <c r="R6" s="25">
        <v>8.4199999999999997E-2</v>
      </c>
      <c r="S6" s="25">
        <f t="shared" si="10"/>
        <v>8.3784999999999998E-2</v>
      </c>
      <c r="T6" s="25"/>
      <c r="U6" s="25">
        <f t="shared" si="11"/>
        <v>7.8353789999999993E-2</v>
      </c>
      <c r="V6" s="25">
        <f t="shared" si="12"/>
        <v>1.8044877837</v>
      </c>
      <c r="W6" s="25">
        <v>6.0999999999999997E-4</v>
      </c>
      <c r="X6" s="25">
        <f t="shared" si="2"/>
        <v>4.15E-4</v>
      </c>
    </row>
    <row r="7" spans="1:24" s="15" customFormat="1">
      <c r="A7" s="18">
        <v>255</v>
      </c>
      <c r="B7" s="25">
        <v>2.2000000000000001E-4</v>
      </c>
      <c r="C7" s="25">
        <v>6.3299999999999995E-2</v>
      </c>
      <c r="D7" s="25">
        <f t="shared" si="0"/>
        <v>6.2884999999999996E-2</v>
      </c>
      <c r="E7" s="25"/>
      <c r="F7" s="25">
        <f t="shared" si="3"/>
        <v>6.0504789999999996E-2</v>
      </c>
      <c r="G7" s="25">
        <f t="shared" si="4"/>
        <v>1.3934253136999999</v>
      </c>
      <c r="H7" s="25">
        <v>8.6599999999999996E-2</v>
      </c>
      <c r="I7" s="25">
        <f t="shared" si="1"/>
        <v>8.6184999999999998E-2</v>
      </c>
      <c r="J7" s="25"/>
      <c r="K7" s="25">
        <f t="shared" si="5"/>
        <v>8.3001789999999992E-2</v>
      </c>
      <c r="L7" s="25">
        <f t="shared" si="6"/>
        <v>1.9115312236999999</v>
      </c>
      <c r="M7" s="25">
        <v>8.2900000000000001E-2</v>
      </c>
      <c r="N7" s="25">
        <f t="shared" si="7"/>
        <v>8.2485000000000003E-2</v>
      </c>
      <c r="O7" s="25"/>
      <c r="P7" s="25">
        <f t="shared" si="8"/>
        <v>7.7044790000000002E-2</v>
      </c>
      <c r="Q7" s="25">
        <f t="shared" si="9"/>
        <v>1.7743415137</v>
      </c>
      <c r="R7" s="25">
        <v>8.2900000000000001E-2</v>
      </c>
      <c r="S7" s="25">
        <f t="shared" si="10"/>
        <v>8.2485000000000003E-2</v>
      </c>
      <c r="T7" s="25"/>
      <c r="U7" s="25">
        <f t="shared" si="11"/>
        <v>7.7053789999999997E-2</v>
      </c>
      <c r="V7" s="25">
        <f t="shared" si="12"/>
        <v>1.7745487837</v>
      </c>
      <c r="W7" s="25">
        <v>6.0999999999999997E-4</v>
      </c>
      <c r="X7" s="25">
        <f t="shared" si="2"/>
        <v>4.15E-4</v>
      </c>
    </row>
    <row r="8" spans="1:24" s="15" customFormat="1">
      <c r="A8" s="18">
        <v>256</v>
      </c>
      <c r="B8" s="25">
        <v>1.0000000000000001E-5</v>
      </c>
      <c r="C8" s="25">
        <v>6.2E-2</v>
      </c>
      <c r="D8" s="25">
        <f t="shared" si="0"/>
        <v>6.1765E-2</v>
      </c>
      <c r="E8" s="25"/>
      <c r="F8" s="25">
        <f t="shared" si="3"/>
        <v>5.938479E-2</v>
      </c>
      <c r="G8" s="25">
        <f t="shared" si="4"/>
        <v>1.3676317137</v>
      </c>
      <c r="H8" s="25">
        <v>8.5599999999999996E-2</v>
      </c>
      <c r="I8" s="25">
        <f t="shared" si="1"/>
        <v>8.5364999999999996E-2</v>
      </c>
      <c r="J8" s="25"/>
      <c r="K8" s="25">
        <f t="shared" si="5"/>
        <v>8.2181789999999991E-2</v>
      </c>
      <c r="L8" s="25">
        <f t="shared" si="6"/>
        <v>1.8926466236999999</v>
      </c>
      <c r="M8" s="25">
        <v>8.1799999999999998E-2</v>
      </c>
      <c r="N8" s="25">
        <f t="shared" si="7"/>
        <v>8.1564999999999999E-2</v>
      </c>
      <c r="O8" s="25"/>
      <c r="P8" s="25">
        <f t="shared" si="8"/>
        <v>7.6124789999999998E-2</v>
      </c>
      <c r="Q8" s="25">
        <f t="shared" si="9"/>
        <v>1.7531539137000001</v>
      </c>
      <c r="R8" s="25">
        <v>8.1799999999999998E-2</v>
      </c>
      <c r="S8" s="25">
        <f t="shared" si="10"/>
        <v>8.1564999999999999E-2</v>
      </c>
      <c r="T8" s="25"/>
      <c r="U8" s="25">
        <f t="shared" si="11"/>
        <v>7.6133789999999993E-2</v>
      </c>
      <c r="V8" s="25">
        <f t="shared" si="12"/>
        <v>1.7533611836999998</v>
      </c>
      <c r="W8" s="25">
        <v>4.6000000000000001E-4</v>
      </c>
      <c r="X8" s="25">
        <f t="shared" si="2"/>
        <v>2.3500000000000002E-4</v>
      </c>
    </row>
    <row r="9" spans="1:24" s="15" customFormat="1">
      <c r="A9" s="18">
        <v>257</v>
      </c>
      <c r="B9" s="25">
        <v>1.2E-4</v>
      </c>
      <c r="C9" s="25">
        <v>6.0999999999999999E-2</v>
      </c>
      <c r="D9" s="25">
        <f t="shared" si="0"/>
        <v>6.0714999999999998E-2</v>
      </c>
      <c r="E9" s="25"/>
      <c r="F9" s="25">
        <f t="shared" si="3"/>
        <v>5.8334789999999997E-2</v>
      </c>
      <c r="G9" s="25">
        <f t="shared" si="4"/>
        <v>1.3434502137</v>
      </c>
      <c r="H9" s="25">
        <v>8.4599999999999995E-2</v>
      </c>
      <c r="I9" s="25">
        <f t="shared" si="1"/>
        <v>8.4315000000000001E-2</v>
      </c>
      <c r="J9" s="25"/>
      <c r="K9" s="25">
        <f t="shared" si="5"/>
        <v>8.1131789999999995E-2</v>
      </c>
      <c r="L9" s="25">
        <f t="shared" si="6"/>
        <v>1.8684651237000001</v>
      </c>
      <c r="M9" s="25">
        <v>8.0600000000000005E-2</v>
      </c>
      <c r="N9" s="25">
        <f t="shared" si="7"/>
        <v>8.0315000000000011E-2</v>
      </c>
      <c r="O9" s="25"/>
      <c r="P9" s="25">
        <f t="shared" si="8"/>
        <v>7.4874790000000011E-2</v>
      </c>
      <c r="Q9" s="25">
        <f t="shared" si="9"/>
        <v>1.7243664137000003</v>
      </c>
      <c r="R9" s="25">
        <v>8.0600000000000005E-2</v>
      </c>
      <c r="S9" s="25">
        <f t="shared" si="10"/>
        <v>8.0315000000000011E-2</v>
      </c>
      <c r="T9" s="25"/>
      <c r="U9" s="25">
        <f t="shared" si="11"/>
        <v>7.4883790000000006E-2</v>
      </c>
      <c r="V9" s="25">
        <f t="shared" si="12"/>
        <v>1.7245736837000003</v>
      </c>
      <c r="W9" s="25">
        <v>4.4999999999999999E-4</v>
      </c>
      <c r="X9" s="25">
        <f t="shared" si="2"/>
        <v>2.8499999999999999E-4</v>
      </c>
    </row>
    <row r="10" spans="1:24" s="15" customFormat="1">
      <c r="A10" s="18">
        <v>258</v>
      </c>
      <c r="B10" s="25">
        <v>8.0000000000000007E-5</v>
      </c>
      <c r="C10" s="25">
        <v>6.0199999999999997E-2</v>
      </c>
      <c r="D10" s="25">
        <f t="shared" si="0"/>
        <v>5.9879999999999996E-2</v>
      </c>
      <c r="E10" s="25"/>
      <c r="F10" s="25">
        <f t="shared" si="3"/>
        <v>5.7499789999999995E-2</v>
      </c>
      <c r="G10" s="25">
        <f t="shared" si="4"/>
        <v>1.3242201637</v>
      </c>
      <c r="H10" s="25">
        <v>8.4000000000000005E-2</v>
      </c>
      <c r="I10" s="25">
        <f t="shared" si="1"/>
        <v>8.3680000000000004E-2</v>
      </c>
      <c r="J10" s="25"/>
      <c r="K10" s="25">
        <f t="shared" si="5"/>
        <v>8.0496789999999999E-2</v>
      </c>
      <c r="L10" s="25">
        <f t="shared" si="6"/>
        <v>1.8538410737</v>
      </c>
      <c r="M10" s="25">
        <v>0.08</v>
      </c>
      <c r="N10" s="25">
        <f t="shared" si="7"/>
        <v>7.9680000000000001E-2</v>
      </c>
      <c r="O10" s="25"/>
      <c r="P10" s="25">
        <f t="shared" si="8"/>
        <v>7.423979E-2</v>
      </c>
      <c r="Q10" s="25">
        <f t="shared" si="9"/>
        <v>1.7097423637</v>
      </c>
      <c r="R10" s="25">
        <v>0.08</v>
      </c>
      <c r="S10" s="25">
        <f t="shared" si="10"/>
        <v>7.9680000000000001E-2</v>
      </c>
      <c r="T10" s="25"/>
      <c r="U10" s="25">
        <f t="shared" si="11"/>
        <v>7.4248789999999995E-2</v>
      </c>
      <c r="V10" s="25">
        <f t="shared" si="12"/>
        <v>1.7099496337</v>
      </c>
      <c r="W10" s="25">
        <v>5.5999999999999995E-4</v>
      </c>
      <c r="X10" s="25">
        <f t="shared" si="2"/>
        <v>3.1999999999999997E-4</v>
      </c>
    </row>
    <row r="11" spans="1:24" s="15" customFormat="1">
      <c r="A11" s="18">
        <v>259</v>
      </c>
      <c r="B11" s="25">
        <v>8.0000000000000007E-5</v>
      </c>
      <c r="C11" s="25">
        <v>5.91E-2</v>
      </c>
      <c r="D11" s="25">
        <f t="shared" si="0"/>
        <v>5.8839999999999996E-2</v>
      </c>
      <c r="E11" s="25"/>
      <c r="F11" s="25">
        <f t="shared" si="3"/>
        <v>5.6459789999999996E-2</v>
      </c>
      <c r="G11" s="25">
        <f t="shared" si="4"/>
        <v>1.3002689637</v>
      </c>
      <c r="H11" s="25">
        <v>8.3000000000000004E-2</v>
      </c>
      <c r="I11" s="25">
        <f t="shared" si="1"/>
        <v>8.2740000000000008E-2</v>
      </c>
      <c r="J11" s="25"/>
      <c r="K11" s="25">
        <f t="shared" si="5"/>
        <v>7.9556790000000002E-2</v>
      </c>
      <c r="L11" s="25">
        <f t="shared" si="6"/>
        <v>1.8321928737000002</v>
      </c>
      <c r="M11" s="25">
        <v>7.8700000000000006E-2</v>
      </c>
      <c r="N11" s="25">
        <f t="shared" si="7"/>
        <v>7.844000000000001E-2</v>
      </c>
      <c r="O11" s="25"/>
      <c r="P11" s="25">
        <f t="shared" si="8"/>
        <v>7.2999790000000009E-2</v>
      </c>
      <c r="Q11" s="25">
        <f t="shared" si="9"/>
        <v>1.6811851637000004</v>
      </c>
      <c r="R11" s="25">
        <v>7.8700000000000006E-2</v>
      </c>
      <c r="S11" s="25">
        <f t="shared" si="10"/>
        <v>7.844000000000001E-2</v>
      </c>
      <c r="T11" s="25"/>
      <c r="U11" s="25">
        <f t="shared" si="11"/>
        <v>7.3008790000000004E-2</v>
      </c>
      <c r="V11" s="25">
        <f t="shared" si="12"/>
        <v>1.6813924337000001</v>
      </c>
      <c r="W11" s="25">
        <v>4.4000000000000002E-4</v>
      </c>
      <c r="X11" s="25">
        <f t="shared" si="2"/>
        <v>2.6000000000000003E-4</v>
      </c>
    </row>
    <row r="12" spans="1:24" s="15" customFormat="1">
      <c r="A12" s="18">
        <v>260</v>
      </c>
      <c r="B12" s="25">
        <v>8.0000000000000007E-5</v>
      </c>
      <c r="C12" s="25">
        <v>5.8000000000000003E-2</v>
      </c>
      <c r="D12" s="25">
        <f t="shared" si="0"/>
        <v>5.772E-2</v>
      </c>
      <c r="E12" s="25"/>
      <c r="F12" s="25">
        <f t="shared" si="3"/>
        <v>5.533979E-2</v>
      </c>
      <c r="G12" s="25">
        <f t="shared" si="4"/>
        <v>1.2744753637000001</v>
      </c>
      <c r="H12" s="25">
        <v>8.2199999999999995E-2</v>
      </c>
      <c r="I12" s="25">
        <f t="shared" si="1"/>
        <v>8.1919999999999993E-2</v>
      </c>
      <c r="J12" s="25"/>
      <c r="K12" s="25">
        <f t="shared" si="5"/>
        <v>7.8736789999999987E-2</v>
      </c>
      <c r="L12" s="25">
        <f t="shared" si="6"/>
        <v>1.8133082736999997</v>
      </c>
      <c r="M12" s="25">
        <v>7.7700000000000005E-2</v>
      </c>
      <c r="N12" s="25">
        <f t="shared" si="7"/>
        <v>7.7420000000000003E-2</v>
      </c>
      <c r="O12" s="25"/>
      <c r="P12" s="25">
        <f t="shared" si="8"/>
        <v>7.1979790000000002E-2</v>
      </c>
      <c r="Q12" s="25">
        <f t="shared" si="9"/>
        <v>1.6576945637000002</v>
      </c>
      <c r="R12" s="25">
        <v>7.7700000000000005E-2</v>
      </c>
      <c r="S12" s="25">
        <f t="shared" si="10"/>
        <v>7.7420000000000003E-2</v>
      </c>
      <c r="T12" s="25"/>
      <c r="U12" s="25">
        <f t="shared" si="11"/>
        <v>7.1988789999999997E-2</v>
      </c>
      <c r="V12" s="25">
        <f t="shared" si="12"/>
        <v>1.6579018337</v>
      </c>
      <c r="W12" s="25">
        <v>4.8000000000000001E-4</v>
      </c>
      <c r="X12" s="25">
        <f t="shared" si="2"/>
        <v>2.8000000000000003E-4</v>
      </c>
    </row>
    <row r="13" spans="1:24" s="15" customFormat="1">
      <c r="A13" s="18">
        <v>261</v>
      </c>
      <c r="B13" s="25">
        <v>2.1000000000000001E-4</v>
      </c>
      <c r="C13" s="25">
        <v>5.6899999999999999E-2</v>
      </c>
      <c r="D13" s="25">
        <f t="shared" si="0"/>
        <v>5.6509999999999998E-2</v>
      </c>
      <c r="E13" s="25"/>
      <c r="F13" s="25">
        <f t="shared" si="3"/>
        <v>5.4129789999999997E-2</v>
      </c>
      <c r="G13" s="25">
        <f t="shared" si="4"/>
        <v>1.2466090637</v>
      </c>
      <c r="H13" s="25">
        <v>8.1199999999999994E-2</v>
      </c>
      <c r="I13" s="25">
        <f t="shared" si="1"/>
        <v>8.0809999999999993E-2</v>
      </c>
      <c r="J13" s="25"/>
      <c r="K13" s="25">
        <f t="shared" si="5"/>
        <v>7.7626789999999987E-2</v>
      </c>
      <c r="L13" s="25">
        <f t="shared" si="6"/>
        <v>1.7877449736999997</v>
      </c>
      <c r="M13" s="25">
        <v>7.6399999999999996E-2</v>
      </c>
      <c r="N13" s="25">
        <f t="shared" si="7"/>
        <v>7.6009999999999994E-2</v>
      </c>
      <c r="O13" s="25"/>
      <c r="P13" s="25">
        <f t="shared" si="8"/>
        <v>7.0569789999999993E-2</v>
      </c>
      <c r="Q13" s="25">
        <f t="shared" si="9"/>
        <v>1.6252222637</v>
      </c>
      <c r="R13" s="25">
        <v>7.6399999999999996E-2</v>
      </c>
      <c r="S13" s="25">
        <f t="shared" si="10"/>
        <v>7.6009999999999994E-2</v>
      </c>
      <c r="T13" s="25"/>
      <c r="U13" s="25">
        <f t="shared" si="11"/>
        <v>7.0578789999999988E-2</v>
      </c>
      <c r="V13" s="25">
        <f t="shared" si="12"/>
        <v>1.6254295336999998</v>
      </c>
      <c r="W13" s="25">
        <v>5.6999999999999998E-4</v>
      </c>
      <c r="X13" s="25">
        <f t="shared" si="2"/>
        <v>3.8999999999999999E-4</v>
      </c>
    </row>
    <row r="14" spans="1:24" s="15" customFormat="1">
      <c r="A14" s="18">
        <v>262</v>
      </c>
      <c r="B14" s="25">
        <v>6.0000000000000002E-5</v>
      </c>
      <c r="C14" s="25">
        <v>5.6000000000000001E-2</v>
      </c>
      <c r="D14" s="25">
        <f t="shared" si="0"/>
        <v>5.5730000000000002E-2</v>
      </c>
      <c r="E14" s="25"/>
      <c r="F14" s="25">
        <f t="shared" si="3"/>
        <v>5.3349790000000001E-2</v>
      </c>
      <c r="G14" s="25">
        <f t="shared" si="4"/>
        <v>1.2286456637000001</v>
      </c>
      <c r="H14" s="25">
        <v>8.0399999999999999E-2</v>
      </c>
      <c r="I14" s="25">
        <f t="shared" si="1"/>
        <v>8.0129999999999993E-2</v>
      </c>
      <c r="J14" s="25"/>
      <c r="K14" s="25">
        <f t="shared" si="5"/>
        <v>7.6946789999999987E-2</v>
      </c>
      <c r="L14" s="25">
        <f t="shared" si="6"/>
        <v>1.7720845736999997</v>
      </c>
      <c r="M14" s="25">
        <v>7.5800000000000006E-2</v>
      </c>
      <c r="N14" s="25">
        <f t="shared" si="7"/>
        <v>7.553E-2</v>
      </c>
      <c r="O14" s="25"/>
      <c r="P14" s="25">
        <f t="shared" si="8"/>
        <v>7.0089789999999999E-2</v>
      </c>
      <c r="Q14" s="25">
        <f t="shared" si="9"/>
        <v>1.6141678637000001</v>
      </c>
      <c r="R14" s="25">
        <v>7.5800000000000006E-2</v>
      </c>
      <c r="S14" s="25">
        <f t="shared" si="10"/>
        <v>7.553E-2</v>
      </c>
      <c r="T14" s="25"/>
      <c r="U14" s="25">
        <f t="shared" si="11"/>
        <v>7.0098789999999994E-2</v>
      </c>
      <c r="V14" s="25">
        <f t="shared" si="12"/>
        <v>1.6143751336999999</v>
      </c>
      <c r="W14" s="25">
        <v>4.8000000000000001E-4</v>
      </c>
      <c r="X14" s="25">
        <f t="shared" si="2"/>
        <v>2.7E-4</v>
      </c>
    </row>
    <row r="15" spans="1:24" s="15" customFormat="1">
      <c r="A15" s="18">
        <v>263</v>
      </c>
      <c r="B15" s="25">
        <v>1.6000000000000001E-4</v>
      </c>
      <c r="C15" s="25">
        <v>5.5E-2</v>
      </c>
      <c r="D15" s="25">
        <f t="shared" si="0"/>
        <v>5.4609999999999999E-2</v>
      </c>
      <c r="E15" s="25"/>
      <c r="F15" s="25">
        <f t="shared" si="3"/>
        <v>5.2229789999999998E-2</v>
      </c>
      <c r="G15" s="25">
        <f t="shared" si="4"/>
        <v>1.2028520637</v>
      </c>
      <c r="H15" s="25">
        <v>7.9600000000000004E-2</v>
      </c>
      <c r="I15" s="25">
        <f t="shared" si="1"/>
        <v>7.9210000000000003E-2</v>
      </c>
      <c r="J15" s="25"/>
      <c r="K15" s="25">
        <f t="shared" si="5"/>
        <v>7.6026789999999997E-2</v>
      </c>
      <c r="L15" s="25">
        <f t="shared" si="6"/>
        <v>1.7508969737</v>
      </c>
      <c r="M15" s="25">
        <v>7.46E-2</v>
      </c>
      <c r="N15" s="25">
        <f t="shared" si="7"/>
        <v>7.4209999999999998E-2</v>
      </c>
      <c r="O15" s="25"/>
      <c r="P15" s="25">
        <f t="shared" si="8"/>
        <v>6.8769789999999997E-2</v>
      </c>
      <c r="Q15" s="25">
        <f t="shared" si="9"/>
        <v>1.5837682637000001</v>
      </c>
      <c r="R15" s="25">
        <v>7.46E-2</v>
      </c>
      <c r="S15" s="25">
        <f t="shared" si="10"/>
        <v>7.4209999999999998E-2</v>
      </c>
      <c r="T15" s="25"/>
      <c r="U15" s="25">
        <f t="shared" si="11"/>
        <v>6.8778789999999992E-2</v>
      </c>
      <c r="V15" s="25">
        <f t="shared" si="12"/>
        <v>1.5839755336999999</v>
      </c>
      <c r="W15" s="25">
        <v>6.2E-4</v>
      </c>
      <c r="X15" s="25">
        <f t="shared" si="2"/>
        <v>3.8999999999999999E-4</v>
      </c>
    </row>
    <row r="16" spans="1:24" s="15" customFormat="1">
      <c r="A16" s="18">
        <v>264</v>
      </c>
      <c r="B16" s="25">
        <v>5.0000000000000002E-5</v>
      </c>
      <c r="C16" s="25">
        <v>5.4100000000000002E-2</v>
      </c>
      <c r="D16" s="25">
        <f t="shared" si="0"/>
        <v>5.3770000000000005E-2</v>
      </c>
      <c r="E16" s="25"/>
      <c r="F16" s="25">
        <f t="shared" si="3"/>
        <v>5.1389790000000005E-2</v>
      </c>
      <c r="G16" s="25">
        <f t="shared" si="4"/>
        <v>1.1835068637000001</v>
      </c>
      <c r="H16" s="25">
        <v>7.8799999999999995E-2</v>
      </c>
      <c r="I16" s="25">
        <f t="shared" si="1"/>
        <v>7.8469999999999998E-2</v>
      </c>
      <c r="J16" s="25"/>
      <c r="K16" s="25">
        <f t="shared" si="5"/>
        <v>7.5286789999999992E-2</v>
      </c>
      <c r="L16" s="25">
        <f t="shared" si="6"/>
        <v>1.7338547736999999</v>
      </c>
      <c r="M16" s="25">
        <v>7.3700000000000002E-2</v>
      </c>
      <c r="N16" s="25">
        <f t="shared" si="7"/>
        <v>7.3370000000000005E-2</v>
      </c>
      <c r="O16" s="25"/>
      <c r="P16" s="25">
        <f t="shared" si="8"/>
        <v>6.7929790000000004E-2</v>
      </c>
      <c r="Q16" s="25">
        <f t="shared" si="9"/>
        <v>1.5644230637000001</v>
      </c>
      <c r="R16" s="25">
        <v>7.3700000000000002E-2</v>
      </c>
      <c r="S16" s="25">
        <f t="shared" si="10"/>
        <v>7.3370000000000005E-2</v>
      </c>
      <c r="T16" s="25"/>
      <c r="U16" s="25">
        <f t="shared" si="11"/>
        <v>6.7938789999999999E-2</v>
      </c>
      <c r="V16" s="25">
        <f t="shared" si="12"/>
        <v>1.5646303337</v>
      </c>
      <c r="W16" s="25">
        <v>6.0999999999999997E-4</v>
      </c>
      <c r="X16" s="25">
        <f t="shared" si="2"/>
        <v>3.3E-4</v>
      </c>
    </row>
    <row r="17" spans="1:24" s="15" customFormat="1">
      <c r="A17" s="18">
        <v>265</v>
      </c>
      <c r="B17" s="25">
        <v>9.0000000000000006E-5</v>
      </c>
      <c r="C17" s="25">
        <v>5.3100000000000001E-2</v>
      </c>
      <c r="D17" s="25">
        <f t="shared" si="0"/>
        <v>5.2760000000000001E-2</v>
      </c>
      <c r="E17" s="25"/>
      <c r="F17" s="25">
        <f t="shared" si="3"/>
        <v>5.0379790000000001E-2</v>
      </c>
      <c r="G17" s="25">
        <f t="shared" si="4"/>
        <v>1.1602465637000001</v>
      </c>
      <c r="H17" s="25">
        <v>7.7799999999999994E-2</v>
      </c>
      <c r="I17" s="25">
        <f t="shared" si="1"/>
        <v>7.7460000000000001E-2</v>
      </c>
      <c r="J17" s="25"/>
      <c r="K17" s="25">
        <f t="shared" si="5"/>
        <v>7.4276789999999995E-2</v>
      </c>
      <c r="L17" s="25">
        <f t="shared" si="6"/>
        <v>1.7105944737000001</v>
      </c>
      <c r="M17" s="25">
        <v>7.2499999999999995E-2</v>
      </c>
      <c r="N17" s="25">
        <f t="shared" si="7"/>
        <v>7.2160000000000002E-2</v>
      </c>
      <c r="O17" s="25"/>
      <c r="P17" s="25">
        <f t="shared" si="8"/>
        <v>6.6719790000000001E-2</v>
      </c>
      <c r="Q17" s="25">
        <f t="shared" si="9"/>
        <v>1.5365567637000002</v>
      </c>
      <c r="R17" s="25">
        <v>7.2499999999999995E-2</v>
      </c>
      <c r="S17" s="25">
        <f t="shared" si="10"/>
        <v>7.2160000000000002E-2</v>
      </c>
      <c r="T17" s="25"/>
      <c r="U17" s="25">
        <f t="shared" si="11"/>
        <v>6.6728789999999996E-2</v>
      </c>
      <c r="V17" s="25">
        <f t="shared" si="12"/>
        <v>1.5367640336999999</v>
      </c>
      <c r="W17" s="25">
        <v>5.9000000000000003E-4</v>
      </c>
      <c r="X17" s="25">
        <f t="shared" si="2"/>
        <v>3.4000000000000002E-4</v>
      </c>
    </row>
    <row r="18" spans="1:24" s="15" customFormat="1">
      <c r="A18" s="18">
        <v>266</v>
      </c>
      <c r="B18" s="25">
        <v>1.2E-4</v>
      </c>
      <c r="C18" s="25">
        <v>5.2499999999999998E-2</v>
      </c>
      <c r="D18" s="25">
        <f t="shared" si="0"/>
        <v>5.2144999999999997E-2</v>
      </c>
      <c r="E18" s="25"/>
      <c r="F18" s="25">
        <f t="shared" si="3"/>
        <v>4.9764789999999996E-2</v>
      </c>
      <c r="G18" s="25">
        <f t="shared" si="4"/>
        <v>1.1460831137</v>
      </c>
      <c r="H18" s="25">
        <v>7.7200000000000005E-2</v>
      </c>
      <c r="I18" s="25">
        <f t="shared" si="1"/>
        <v>7.6845000000000011E-2</v>
      </c>
      <c r="J18" s="25"/>
      <c r="K18" s="25">
        <f t="shared" si="5"/>
        <v>7.3661790000000005E-2</v>
      </c>
      <c r="L18" s="25">
        <f t="shared" si="6"/>
        <v>1.6964310237000002</v>
      </c>
      <c r="M18" s="25">
        <v>7.17E-2</v>
      </c>
      <c r="N18" s="25">
        <f t="shared" si="7"/>
        <v>7.1345000000000006E-2</v>
      </c>
      <c r="O18" s="25"/>
      <c r="P18" s="25">
        <f t="shared" si="8"/>
        <v>6.5904790000000005E-2</v>
      </c>
      <c r="Q18" s="25">
        <f t="shared" si="9"/>
        <v>1.5177873137000002</v>
      </c>
      <c r="R18" s="25">
        <v>7.17E-2</v>
      </c>
      <c r="S18" s="25">
        <f t="shared" si="10"/>
        <v>7.1345000000000006E-2</v>
      </c>
      <c r="T18" s="25"/>
      <c r="U18" s="25">
        <f t="shared" si="11"/>
        <v>6.591379E-2</v>
      </c>
      <c r="V18" s="25">
        <f t="shared" si="12"/>
        <v>1.5179945837000002</v>
      </c>
      <c r="W18" s="25">
        <v>5.9000000000000003E-4</v>
      </c>
      <c r="X18" s="25">
        <f t="shared" si="2"/>
        <v>3.5500000000000001E-4</v>
      </c>
    </row>
    <row r="19" spans="1:24" s="15" customFormat="1">
      <c r="A19" s="18">
        <v>267</v>
      </c>
      <c r="B19" s="25">
        <v>1.3999999999999999E-4</v>
      </c>
      <c r="C19" s="25">
        <v>5.1400000000000001E-2</v>
      </c>
      <c r="D19" s="25">
        <f t="shared" si="0"/>
        <v>5.0980000000000004E-2</v>
      </c>
      <c r="E19" s="25"/>
      <c r="F19" s="25">
        <f t="shared" si="3"/>
        <v>4.8599790000000004E-2</v>
      </c>
      <c r="G19" s="25">
        <f t="shared" si="4"/>
        <v>1.1192531637000001</v>
      </c>
      <c r="H19" s="25">
        <v>7.6300000000000007E-2</v>
      </c>
      <c r="I19" s="25">
        <f t="shared" si="1"/>
        <v>7.5880000000000003E-2</v>
      </c>
      <c r="J19" s="25"/>
      <c r="K19" s="25">
        <f t="shared" si="5"/>
        <v>7.2696789999999997E-2</v>
      </c>
      <c r="L19" s="25">
        <f t="shared" si="6"/>
        <v>1.6742070737000001</v>
      </c>
      <c r="M19" s="25">
        <v>7.0699999999999999E-2</v>
      </c>
      <c r="N19" s="25">
        <f t="shared" si="7"/>
        <v>7.0279999999999995E-2</v>
      </c>
      <c r="O19" s="25"/>
      <c r="P19" s="25">
        <f t="shared" si="8"/>
        <v>6.4839789999999994E-2</v>
      </c>
      <c r="Q19" s="25">
        <f t="shared" si="9"/>
        <v>1.4932603636999999</v>
      </c>
      <c r="R19" s="25">
        <v>7.0699999999999999E-2</v>
      </c>
      <c r="S19" s="25">
        <f t="shared" si="10"/>
        <v>7.0279999999999995E-2</v>
      </c>
      <c r="T19" s="25"/>
      <c r="U19" s="25">
        <f t="shared" si="11"/>
        <v>6.4848789999999989E-2</v>
      </c>
      <c r="V19" s="25">
        <f t="shared" si="12"/>
        <v>1.4934676336999999</v>
      </c>
      <c r="W19" s="25">
        <v>6.9999999999999999E-4</v>
      </c>
      <c r="X19" s="25">
        <f t="shared" si="2"/>
        <v>4.2000000000000002E-4</v>
      </c>
    </row>
    <row r="20" spans="1:24" s="15" customFormat="1">
      <c r="A20" s="18">
        <v>268</v>
      </c>
      <c r="B20" s="25">
        <v>1.2999999999999999E-4</v>
      </c>
      <c r="C20" s="25">
        <v>5.04E-2</v>
      </c>
      <c r="D20" s="25">
        <f t="shared" si="0"/>
        <v>5.0005000000000001E-2</v>
      </c>
      <c r="E20" s="25"/>
      <c r="F20" s="25">
        <f t="shared" si="3"/>
        <v>4.762479E-2</v>
      </c>
      <c r="G20" s="25">
        <f t="shared" si="4"/>
        <v>1.0967989137</v>
      </c>
      <c r="H20" s="25">
        <v>7.5600000000000001E-2</v>
      </c>
      <c r="I20" s="25">
        <f t="shared" si="1"/>
        <v>7.5204999999999994E-2</v>
      </c>
      <c r="J20" s="25"/>
      <c r="K20" s="25">
        <f t="shared" si="5"/>
        <v>7.2021789999999988E-2</v>
      </c>
      <c r="L20" s="25">
        <f t="shared" si="6"/>
        <v>1.6586618236999997</v>
      </c>
      <c r="M20" s="25">
        <v>6.9800000000000001E-2</v>
      </c>
      <c r="N20" s="25">
        <f t="shared" si="7"/>
        <v>6.9404999999999994E-2</v>
      </c>
      <c r="O20" s="25"/>
      <c r="P20" s="25">
        <f t="shared" si="8"/>
        <v>6.3964789999999994E-2</v>
      </c>
      <c r="Q20" s="25">
        <f t="shared" si="9"/>
        <v>1.4731091136999999</v>
      </c>
      <c r="R20" s="25">
        <v>6.9800000000000001E-2</v>
      </c>
      <c r="S20" s="25">
        <f t="shared" si="10"/>
        <v>6.9404999999999994E-2</v>
      </c>
      <c r="T20" s="25"/>
      <c r="U20" s="25">
        <f t="shared" si="11"/>
        <v>6.3973789999999989E-2</v>
      </c>
      <c r="V20" s="25">
        <f t="shared" si="12"/>
        <v>1.4733163836999998</v>
      </c>
      <c r="W20" s="25">
        <v>6.6E-4</v>
      </c>
      <c r="X20" s="25">
        <f t="shared" si="2"/>
        <v>3.9500000000000001E-4</v>
      </c>
    </row>
    <row r="21" spans="1:24" s="15" customFormat="1">
      <c r="A21" s="18">
        <v>269</v>
      </c>
      <c r="B21" s="25">
        <v>1.4999999999999999E-4</v>
      </c>
      <c r="C21" s="25">
        <v>4.9299999999999997E-2</v>
      </c>
      <c r="D21" s="25">
        <f t="shared" si="0"/>
        <v>4.8899999999999999E-2</v>
      </c>
      <c r="E21" s="25"/>
      <c r="F21" s="25">
        <f t="shared" si="3"/>
        <v>4.6519789999999998E-2</v>
      </c>
      <c r="G21" s="25">
        <f t="shared" si="4"/>
        <v>1.0713507636999999</v>
      </c>
      <c r="H21" s="25">
        <v>7.4399999999999994E-2</v>
      </c>
      <c r="I21" s="25">
        <f t="shared" si="1"/>
        <v>7.3999999999999996E-2</v>
      </c>
      <c r="J21" s="25"/>
      <c r="K21" s="25">
        <f t="shared" si="5"/>
        <v>7.0816789999999991E-2</v>
      </c>
      <c r="L21" s="25">
        <f t="shared" si="6"/>
        <v>1.6309106736999999</v>
      </c>
      <c r="M21" s="25">
        <v>6.8400000000000002E-2</v>
      </c>
      <c r="N21" s="25">
        <f t="shared" si="7"/>
        <v>6.8000000000000005E-2</v>
      </c>
      <c r="O21" s="25"/>
      <c r="P21" s="25">
        <f t="shared" si="8"/>
        <v>6.2559790000000004E-2</v>
      </c>
      <c r="Q21" s="25">
        <f t="shared" si="9"/>
        <v>1.4407519637000001</v>
      </c>
      <c r="R21" s="25">
        <v>6.8400000000000002E-2</v>
      </c>
      <c r="S21" s="25">
        <f t="shared" si="10"/>
        <v>6.8000000000000005E-2</v>
      </c>
      <c r="T21" s="25"/>
      <c r="U21" s="25">
        <f t="shared" si="11"/>
        <v>6.2568789999999999E-2</v>
      </c>
      <c r="V21" s="25">
        <f t="shared" si="12"/>
        <v>1.4409592337000001</v>
      </c>
      <c r="W21" s="25">
        <v>6.4999999999999997E-4</v>
      </c>
      <c r="X21" s="25">
        <f t="shared" si="2"/>
        <v>3.9999999999999996E-4</v>
      </c>
    </row>
    <row r="22" spans="1:24" s="15" customFormat="1">
      <c r="A22" s="18">
        <v>270</v>
      </c>
      <c r="B22" s="25">
        <v>8.0000000000000007E-5</v>
      </c>
      <c r="C22" s="25">
        <v>4.8599999999999997E-2</v>
      </c>
      <c r="D22" s="25">
        <f t="shared" si="0"/>
        <v>4.8204999999999998E-2</v>
      </c>
      <c r="E22" s="25"/>
      <c r="F22" s="25">
        <f t="shared" si="3"/>
        <v>4.5824789999999997E-2</v>
      </c>
      <c r="G22" s="25">
        <f t="shared" si="4"/>
        <v>1.0553449136999999</v>
      </c>
      <c r="H22" s="25">
        <v>7.3800000000000004E-2</v>
      </c>
      <c r="I22" s="25">
        <f t="shared" si="1"/>
        <v>7.3404999999999998E-2</v>
      </c>
      <c r="J22" s="25"/>
      <c r="K22" s="25">
        <f t="shared" si="5"/>
        <v>7.0221789999999992E-2</v>
      </c>
      <c r="L22" s="25">
        <f t="shared" si="6"/>
        <v>1.6172078236999998</v>
      </c>
      <c r="M22" s="25">
        <v>6.7599999999999993E-2</v>
      </c>
      <c r="N22" s="25">
        <f t="shared" si="7"/>
        <v>6.7204999999999987E-2</v>
      </c>
      <c r="O22" s="25"/>
      <c r="P22" s="25">
        <f t="shared" si="8"/>
        <v>6.1764789999999986E-2</v>
      </c>
      <c r="Q22" s="25">
        <f t="shared" si="9"/>
        <v>1.4224431136999998</v>
      </c>
      <c r="R22" s="25">
        <v>6.7599999999999993E-2</v>
      </c>
      <c r="S22" s="25">
        <f t="shared" si="10"/>
        <v>6.7204999999999987E-2</v>
      </c>
      <c r="T22" s="25"/>
      <c r="U22" s="25">
        <f t="shared" si="11"/>
        <v>6.1773789999999988E-2</v>
      </c>
      <c r="V22" s="25">
        <f t="shared" si="12"/>
        <v>1.4226503836999997</v>
      </c>
      <c r="W22" s="25">
        <v>7.1000000000000002E-4</v>
      </c>
      <c r="X22" s="25">
        <f t="shared" si="2"/>
        <v>3.9500000000000001E-4</v>
      </c>
    </row>
    <row r="23" spans="1:24" s="15" customFormat="1">
      <c r="A23" s="18">
        <v>271</v>
      </c>
      <c r="B23" s="25">
        <v>1.2999999999999999E-4</v>
      </c>
      <c r="C23" s="25">
        <v>4.7600000000000003E-2</v>
      </c>
      <c r="D23" s="25">
        <f t="shared" si="0"/>
        <v>4.7150000000000004E-2</v>
      </c>
      <c r="E23" s="25"/>
      <c r="F23" s="25">
        <f t="shared" si="3"/>
        <v>4.4769790000000004E-2</v>
      </c>
      <c r="G23" s="25">
        <f t="shared" si="4"/>
        <v>1.0310482637000002</v>
      </c>
      <c r="H23" s="25">
        <v>7.2700000000000001E-2</v>
      </c>
      <c r="I23" s="25">
        <f t="shared" si="1"/>
        <v>7.2249999999999995E-2</v>
      </c>
      <c r="J23" s="25"/>
      <c r="K23" s="25">
        <f t="shared" si="5"/>
        <v>6.9066789999999989E-2</v>
      </c>
      <c r="L23" s="25">
        <f t="shared" si="6"/>
        <v>1.5906081736999997</v>
      </c>
      <c r="M23" s="25">
        <v>6.6400000000000001E-2</v>
      </c>
      <c r="N23" s="25">
        <f t="shared" si="7"/>
        <v>6.5949999999999995E-2</v>
      </c>
      <c r="O23" s="25"/>
      <c r="P23" s="25">
        <f t="shared" si="8"/>
        <v>6.0509789999999994E-2</v>
      </c>
      <c r="Q23" s="25">
        <f t="shared" si="9"/>
        <v>1.3935404637</v>
      </c>
      <c r="R23" s="25">
        <v>6.6400000000000001E-2</v>
      </c>
      <c r="S23" s="25">
        <f t="shared" si="10"/>
        <v>6.5949999999999995E-2</v>
      </c>
      <c r="T23" s="25"/>
      <c r="U23" s="25">
        <f t="shared" si="11"/>
        <v>6.0518789999999996E-2</v>
      </c>
      <c r="V23" s="25">
        <f t="shared" si="12"/>
        <v>1.3937477336999999</v>
      </c>
      <c r="W23" s="25">
        <v>7.6999999999999996E-4</v>
      </c>
      <c r="X23" s="25">
        <f t="shared" si="2"/>
        <v>4.4999999999999999E-4</v>
      </c>
    </row>
    <row r="24" spans="1:24" s="15" customFormat="1">
      <c r="A24" s="18">
        <v>272</v>
      </c>
      <c r="B24" s="25">
        <v>1.2E-4</v>
      </c>
      <c r="C24" s="25">
        <v>4.6399999999999997E-2</v>
      </c>
      <c r="D24" s="25">
        <f t="shared" si="0"/>
        <v>4.5969999999999997E-2</v>
      </c>
      <c r="E24" s="25"/>
      <c r="F24" s="25">
        <f t="shared" si="3"/>
        <v>4.3589789999999996E-2</v>
      </c>
      <c r="G24" s="25">
        <f t="shared" si="4"/>
        <v>1.0038728637000001</v>
      </c>
      <c r="H24" s="25">
        <v>7.1599999999999997E-2</v>
      </c>
      <c r="I24" s="25">
        <f t="shared" si="1"/>
        <v>7.1169999999999997E-2</v>
      </c>
      <c r="J24" s="25"/>
      <c r="K24" s="25">
        <f t="shared" si="5"/>
        <v>6.7986789999999991E-2</v>
      </c>
      <c r="L24" s="25">
        <f t="shared" si="6"/>
        <v>1.5657357736999999</v>
      </c>
      <c r="M24" s="25">
        <v>6.5199999999999994E-2</v>
      </c>
      <c r="N24" s="25">
        <f t="shared" si="7"/>
        <v>6.4769999999999994E-2</v>
      </c>
      <c r="O24" s="25"/>
      <c r="P24" s="25">
        <f t="shared" si="8"/>
        <v>5.9329789999999993E-2</v>
      </c>
      <c r="Q24" s="25">
        <f t="shared" si="9"/>
        <v>1.3663650637</v>
      </c>
      <c r="R24" s="25">
        <v>6.5199999999999994E-2</v>
      </c>
      <c r="S24" s="25">
        <f t="shared" si="10"/>
        <v>6.4769999999999994E-2</v>
      </c>
      <c r="T24" s="25"/>
      <c r="U24" s="25">
        <f t="shared" si="11"/>
        <v>5.9338789999999995E-2</v>
      </c>
      <c r="V24" s="25">
        <f t="shared" si="12"/>
        <v>1.3665723337</v>
      </c>
      <c r="W24" s="25">
        <v>7.3999999999999999E-4</v>
      </c>
      <c r="X24" s="25">
        <f t="shared" si="2"/>
        <v>4.2999999999999999E-4</v>
      </c>
    </row>
    <row r="25" spans="1:24" s="15" customFormat="1">
      <c r="A25" s="18">
        <v>273</v>
      </c>
      <c r="B25" s="25">
        <v>1.2E-4</v>
      </c>
      <c r="C25" s="25">
        <v>4.5400000000000003E-2</v>
      </c>
      <c r="D25" s="25">
        <f t="shared" si="0"/>
        <v>4.5010000000000001E-2</v>
      </c>
      <c r="E25" s="25"/>
      <c r="F25" s="25">
        <f t="shared" si="3"/>
        <v>4.2629790000000001E-2</v>
      </c>
      <c r="G25" s="25">
        <f t="shared" si="4"/>
        <v>0.98176406370000002</v>
      </c>
      <c r="H25" s="25">
        <v>7.0599999999999996E-2</v>
      </c>
      <c r="I25" s="25">
        <f t="shared" si="1"/>
        <v>7.0209999999999995E-2</v>
      </c>
      <c r="J25" s="25"/>
      <c r="K25" s="25">
        <f t="shared" si="5"/>
        <v>6.7026789999999989E-2</v>
      </c>
      <c r="L25" s="25">
        <f t="shared" si="6"/>
        <v>1.5436269736999999</v>
      </c>
      <c r="M25" s="25">
        <v>6.4000000000000001E-2</v>
      </c>
      <c r="N25" s="25">
        <f t="shared" si="7"/>
        <v>6.361E-2</v>
      </c>
      <c r="O25" s="25"/>
      <c r="P25" s="25">
        <f t="shared" si="8"/>
        <v>5.8169789999999999E-2</v>
      </c>
      <c r="Q25" s="25">
        <f t="shared" si="9"/>
        <v>1.3396502637000001</v>
      </c>
      <c r="R25" s="25">
        <v>6.4000000000000001E-2</v>
      </c>
      <c r="S25" s="25">
        <f t="shared" si="10"/>
        <v>6.361E-2</v>
      </c>
      <c r="T25" s="25"/>
      <c r="U25" s="25">
        <f t="shared" si="11"/>
        <v>5.8178790000000001E-2</v>
      </c>
      <c r="V25" s="25">
        <f t="shared" si="12"/>
        <v>1.3398575337</v>
      </c>
      <c r="W25" s="25">
        <v>6.6E-4</v>
      </c>
      <c r="X25" s="25">
        <f t="shared" si="2"/>
        <v>3.8999999999999999E-4</v>
      </c>
    </row>
    <row r="26" spans="1:24" s="15" customFormat="1">
      <c r="A26" s="18">
        <v>274</v>
      </c>
      <c r="B26" s="25">
        <v>9.0000000000000006E-5</v>
      </c>
      <c r="C26" s="25">
        <v>4.4400000000000002E-2</v>
      </c>
      <c r="D26" s="25">
        <f t="shared" si="0"/>
        <v>4.4014999999999999E-2</v>
      </c>
      <c r="E26" s="25"/>
      <c r="F26" s="25">
        <f t="shared" si="3"/>
        <v>4.1634789999999998E-2</v>
      </c>
      <c r="G26" s="25">
        <f t="shared" si="4"/>
        <v>0.95884921369999998</v>
      </c>
      <c r="H26" s="25">
        <v>6.9800000000000001E-2</v>
      </c>
      <c r="I26" s="25">
        <f t="shared" si="1"/>
        <v>6.9415000000000004E-2</v>
      </c>
      <c r="J26" s="25"/>
      <c r="K26" s="25">
        <f t="shared" si="5"/>
        <v>6.6231789999999999E-2</v>
      </c>
      <c r="L26" s="25">
        <f t="shared" si="6"/>
        <v>1.5253181237</v>
      </c>
      <c r="M26" s="25">
        <v>6.3100000000000003E-2</v>
      </c>
      <c r="N26" s="25">
        <f t="shared" si="7"/>
        <v>6.2715000000000007E-2</v>
      </c>
      <c r="O26" s="25"/>
      <c r="P26" s="25">
        <f t="shared" si="8"/>
        <v>5.7274790000000006E-2</v>
      </c>
      <c r="Q26" s="25">
        <f t="shared" si="9"/>
        <v>1.3190384137000002</v>
      </c>
      <c r="R26" s="25">
        <v>6.3100000000000003E-2</v>
      </c>
      <c r="S26" s="25">
        <f t="shared" si="10"/>
        <v>6.2715000000000007E-2</v>
      </c>
      <c r="T26" s="25"/>
      <c r="U26" s="25">
        <f t="shared" si="11"/>
        <v>5.7283790000000008E-2</v>
      </c>
      <c r="V26" s="25">
        <f t="shared" si="12"/>
        <v>1.3192456837000002</v>
      </c>
      <c r="W26" s="25">
        <v>6.8000000000000005E-4</v>
      </c>
      <c r="X26" s="25">
        <f t="shared" si="2"/>
        <v>3.8500000000000003E-4</v>
      </c>
    </row>
    <row r="27" spans="1:24" s="15" customFormat="1">
      <c r="A27" s="19">
        <v>275</v>
      </c>
      <c r="B27" s="25">
        <v>6.8999999999999997E-5</v>
      </c>
      <c r="C27" s="25">
        <v>4.3299999999999998E-2</v>
      </c>
      <c r="D27" s="25">
        <f t="shared" si="0"/>
        <v>4.29205E-2</v>
      </c>
      <c r="E27" s="25"/>
      <c r="F27" s="25">
        <f t="shared" si="3"/>
        <v>4.054029E-2</v>
      </c>
      <c r="G27" s="25">
        <f t="shared" si="4"/>
        <v>0.93364287870000007</v>
      </c>
      <c r="H27" s="25">
        <v>6.8500000000000005E-2</v>
      </c>
      <c r="I27" s="25">
        <f t="shared" si="1"/>
        <v>6.81205E-2</v>
      </c>
      <c r="J27" s="25"/>
      <c r="K27" s="25">
        <f t="shared" si="5"/>
        <v>6.4937289999999995E-2</v>
      </c>
      <c r="L27" s="25">
        <f t="shared" si="6"/>
        <v>1.4955057887000001</v>
      </c>
      <c r="M27" s="25">
        <v>6.1699999999999998E-2</v>
      </c>
      <c r="N27" s="25">
        <f t="shared" si="7"/>
        <v>6.13205E-2</v>
      </c>
      <c r="O27" s="25"/>
      <c r="P27" s="25">
        <f t="shared" si="8"/>
        <v>5.5880289999999999E-2</v>
      </c>
      <c r="Q27" s="25">
        <f t="shared" si="9"/>
        <v>1.2869230787000001</v>
      </c>
      <c r="R27" s="25">
        <v>6.1699999999999998E-2</v>
      </c>
      <c r="S27" s="25">
        <f t="shared" si="10"/>
        <v>6.13205E-2</v>
      </c>
      <c r="T27" s="25"/>
      <c r="U27" s="25">
        <f t="shared" si="11"/>
        <v>5.5889290000000001E-2</v>
      </c>
      <c r="V27" s="25">
        <f t="shared" si="12"/>
        <v>1.2871303487000001</v>
      </c>
      <c r="W27" s="25">
        <v>6.8999999999999997E-4</v>
      </c>
      <c r="X27" s="25">
        <f t="shared" si="2"/>
        <v>3.7949999999999995E-4</v>
      </c>
    </row>
    <row r="28" spans="1:24" s="15" customFormat="1">
      <c r="A28" s="19">
        <v>276</v>
      </c>
      <c r="B28" s="25">
        <v>1.3999999999999999E-4</v>
      </c>
      <c r="C28" s="25">
        <v>4.2299999999999997E-2</v>
      </c>
      <c r="D28" s="25">
        <f t="shared" si="0"/>
        <v>4.1859999999999994E-2</v>
      </c>
      <c r="E28" s="25"/>
      <c r="F28" s="25">
        <f t="shared" si="3"/>
        <v>3.9479789999999994E-2</v>
      </c>
      <c r="G28" s="25">
        <f t="shared" si="4"/>
        <v>0.9092195636999999</v>
      </c>
      <c r="H28" s="25">
        <v>6.7199999999999996E-2</v>
      </c>
      <c r="I28" s="25">
        <f t="shared" si="1"/>
        <v>6.676E-2</v>
      </c>
      <c r="J28" s="25"/>
      <c r="K28" s="25">
        <f t="shared" si="5"/>
        <v>6.3576789999999994E-2</v>
      </c>
      <c r="L28" s="25">
        <f t="shared" si="6"/>
        <v>1.4641734736999998</v>
      </c>
      <c r="M28" s="25">
        <v>6.0600000000000001E-2</v>
      </c>
      <c r="N28" s="25">
        <f t="shared" si="7"/>
        <v>6.0159999999999998E-2</v>
      </c>
      <c r="O28" s="25"/>
      <c r="P28" s="25">
        <f t="shared" si="8"/>
        <v>5.4719789999999997E-2</v>
      </c>
      <c r="Q28" s="25">
        <f t="shared" si="9"/>
        <v>1.2601967637</v>
      </c>
      <c r="R28" s="25">
        <v>6.0699999999999997E-2</v>
      </c>
      <c r="S28" s="25">
        <f t="shared" si="10"/>
        <v>6.0259999999999994E-2</v>
      </c>
      <c r="T28" s="25"/>
      <c r="U28" s="25">
        <f t="shared" si="11"/>
        <v>5.4828789999999995E-2</v>
      </c>
      <c r="V28" s="25">
        <f t="shared" si="12"/>
        <v>1.2627070336999999</v>
      </c>
      <c r="W28" s="25">
        <v>7.3999999999999999E-4</v>
      </c>
      <c r="X28" s="25">
        <f t="shared" si="2"/>
        <v>4.3999999999999996E-4</v>
      </c>
    </row>
    <row r="29" spans="1:24" s="15" customFormat="1">
      <c r="A29" s="19">
        <v>277</v>
      </c>
      <c r="B29" s="25">
        <v>1.8000000000000001E-4</v>
      </c>
      <c r="C29" s="25">
        <v>4.1399999999999999E-2</v>
      </c>
      <c r="D29" s="25">
        <f t="shared" si="0"/>
        <v>4.0939999999999997E-2</v>
      </c>
      <c r="E29" s="25"/>
      <c r="F29" s="25">
        <f t="shared" si="3"/>
        <v>3.8559789999999997E-2</v>
      </c>
      <c r="G29" s="25">
        <f t="shared" si="4"/>
        <v>0.88803196369999993</v>
      </c>
      <c r="H29" s="25">
        <v>6.6299999999999998E-2</v>
      </c>
      <c r="I29" s="25">
        <f t="shared" si="1"/>
        <v>6.5839999999999996E-2</v>
      </c>
      <c r="J29" s="25"/>
      <c r="K29" s="25">
        <f t="shared" si="5"/>
        <v>6.265678999999999E-2</v>
      </c>
      <c r="L29" s="25">
        <f t="shared" si="6"/>
        <v>1.4429858736999999</v>
      </c>
      <c r="M29" s="25">
        <v>5.9499999999999997E-2</v>
      </c>
      <c r="N29" s="25">
        <f t="shared" si="7"/>
        <v>5.9039999999999995E-2</v>
      </c>
      <c r="O29" s="25"/>
      <c r="P29" s="25">
        <f t="shared" si="8"/>
        <v>5.3599789999999994E-2</v>
      </c>
      <c r="Q29" s="25">
        <f t="shared" si="9"/>
        <v>1.2344031636999999</v>
      </c>
      <c r="R29" s="25">
        <v>5.9499999999999997E-2</v>
      </c>
      <c r="S29" s="25">
        <f t="shared" si="10"/>
        <v>5.9039999999999995E-2</v>
      </c>
      <c r="T29" s="25"/>
      <c r="U29" s="25">
        <f t="shared" si="11"/>
        <v>5.3608789999999996E-2</v>
      </c>
      <c r="V29" s="25">
        <f t="shared" si="12"/>
        <v>1.2346104336999999</v>
      </c>
      <c r="W29" s="25">
        <v>7.3999999999999999E-4</v>
      </c>
      <c r="X29" s="25">
        <f t="shared" si="2"/>
        <v>4.6000000000000001E-4</v>
      </c>
    </row>
    <row r="30" spans="1:24" s="15" customFormat="1">
      <c r="A30" s="19">
        <v>278</v>
      </c>
      <c r="B30" s="25">
        <v>1.7000000000000001E-4</v>
      </c>
      <c r="C30" s="25">
        <v>4.0300000000000002E-2</v>
      </c>
      <c r="D30" s="25">
        <f t="shared" si="0"/>
        <v>3.9820000000000001E-2</v>
      </c>
      <c r="E30" s="25"/>
      <c r="F30" s="25">
        <f t="shared" si="3"/>
        <v>3.7439790000000001E-2</v>
      </c>
      <c r="G30" s="25">
        <f t="shared" si="4"/>
        <v>0.86223836370000007</v>
      </c>
      <c r="H30" s="25">
        <v>6.4899999999999999E-2</v>
      </c>
      <c r="I30" s="25">
        <f t="shared" si="1"/>
        <v>6.4420000000000005E-2</v>
      </c>
      <c r="J30" s="25"/>
      <c r="K30" s="25">
        <f t="shared" si="5"/>
        <v>6.1236790000000006E-2</v>
      </c>
      <c r="L30" s="25">
        <f t="shared" si="6"/>
        <v>1.4102832737000002</v>
      </c>
      <c r="M30" s="25">
        <v>5.8299999999999998E-2</v>
      </c>
      <c r="N30" s="25">
        <f t="shared" si="7"/>
        <v>5.7819999999999996E-2</v>
      </c>
      <c r="O30" s="25"/>
      <c r="P30" s="25">
        <f t="shared" si="8"/>
        <v>5.2379789999999996E-2</v>
      </c>
      <c r="Q30" s="25">
        <f t="shared" si="9"/>
        <v>1.2063065636999999</v>
      </c>
      <c r="R30" s="25">
        <v>5.8299999999999998E-2</v>
      </c>
      <c r="S30" s="25">
        <f t="shared" si="10"/>
        <v>5.7819999999999996E-2</v>
      </c>
      <c r="T30" s="25"/>
      <c r="U30" s="25">
        <f t="shared" si="11"/>
        <v>5.2388789999999998E-2</v>
      </c>
      <c r="V30" s="25">
        <f t="shared" si="12"/>
        <v>1.2065138337000001</v>
      </c>
      <c r="W30" s="25">
        <v>7.9000000000000001E-4</v>
      </c>
      <c r="X30" s="25">
        <f t="shared" si="2"/>
        <v>4.8000000000000001E-4</v>
      </c>
    </row>
    <row r="31" spans="1:24" s="15" customFormat="1">
      <c r="A31" s="19">
        <v>279</v>
      </c>
      <c r="B31" s="25">
        <v>1.3999999999999999E-4</v>
      </c>
      <c r="C31" s="25">
        <v>3.9E-2</v>
      </c>
      <c r="D31" s="25">
        <f t="shared" si="0"/>
        <v>3.8539999999999998E-2</v>
      </c>
      <c r="E31" s="25"/>
      <c r="F31" s="25">
        <f t="shared" si="3"/>
        <v>3.6159789999999997E-2</v>
      </c>
      <c r="G31" s="25">
        <f t="shared" si="4"/>
        <v>0.83275996369999994</v>
      </c>
      <c r="H31" s="25">
        <v>6.3700000000000007E-2</v>
      </c>
      <c r="I31" s="25">
        <f t="shared" si="1"/>
        <v>6.3240000000000005E-2</v>
      </c>
      <c r="J31" s="25"/>
      <c r="K31" s="25">
        <f t="shared" si="5"/>
        <v>6.0056790000000006E-2</v>
      </c>
      <c r="L31" s="25">
        <f t="shared" si="6"/>
        <v>1.3831078737000002</v>
      </c>
      <c r="M31" s="25">
        <v>5.7000000000000002E-2</v>
      </c>
      <c r="N31" s="25">
        <f t="shared" si="7"/>
        <v>5.654E-2</v>
      </c>
      <c r="O31" s="25"/>
      <c r="P31" s="25">
        <f t="shared" si="8"/>
        <v>5.1099789999999999E-2</v>
      </c>
      <c r="Q31" s="25">
        <f t="shared" si="9"/>
        <v>1.1768281637</v>
      </c>
      <c r="R31" s="25">
        <v>5.7000000000000002E-2</v>
      </c>
      <c r="S31" s="25">
        <f t="shared" si="10"/>
        <v>5.654E-2</v>
      </c>
      <c r="T31" s="25"/>
      <c r="U31" s="25">
        <f t="shared" si="11"/>
        <v>5.1108790000000001E-2</v>
      </c>
      <c r="V31" s="25">
        <f t="shared" si="12"/>
        <v>1.1770354337000002</v>
      </c>
      <c r="W31" s="25">
        <v>7.7999999999999999E-4</v>
      </c>
      <c r="X31" s="25">
        <f t="shared" si="2"/>
        <v>4.6000000000000001E-4</v>
      </c>
    </row>
    <row r="32" spans="1:24" s="15" customFormat="1">
      <c r="A32" s="19">
        <v>280</v>
      </c>
      <c r="B32" s="25">
        <v>1.6000000000000001E-4</v>
      </c>
      <c r="C32" s="25">
        <v>3.8199999999999998E-2</v>
      </c>
      <c r="D32" s="25">
        <f t="shared" si="0"/>
        <v>3.7664999999999997E-2</v>
      </c>
      <c r="E32" s="25"/>
      <c r="F32" s="25">
        <f t="shared" si="3"/>
        <v>3.5284789999999996E-2</v>
      </c>
      <c r="G32" s="25">
        <f t="shared" si="4"/>
        <v>0.81260871369999998</v>
      </c>
      <c r="H32" s="25">
        <v>6.2600000000000003E-2</v>
      </c>
      <c r="I32" s="25">
        <f t="shared" si="1"/>
        <v>6.2065000000000002E-2</v>
      </c>
      <c r="J32" s="25"/>
      <c r="K32" s="25">
        <f t="shared" si="5"/>
        <v>5.8881790000000003E-2</v>
      </c>
      <c r="L32" s="25">
        <f t="shared" si="6"/>
        <v>1.3560476237000001</v>
      </c>
      <c r="M32" s="25">
        <v>5.6099999999999997E-2</v>
      </c>
      <c r="N32" s="25">
        <f t="shared" si="7"/>
        <v>5.5564999999999996E-2</v>
      </c>
      <c r="O32" s="25"/>
      <c r="P32" s="25">
        <f t="shared" si="8"/>
        <v>5.0124789999999995E-2</v>
      </c>
      <c r="Q32" s="25">
        <f t="shared" si="9"/>
        <v>1.1543739137</v>
      </c>
      <c r="R32" s="25">
        <v>5.6099999999999997E-2</v>
      </c>
      <c r="S32" s="25">
        <f t="shared" si="10"/>
        <v>5.5564999999999996E-2</v>
      </c>
      <c r="T32" s="25"/>
      <c r="U32" s="25">
        <f t="shared" si="11"/>
        <v>5.0133789999999998E-2</v>
      </c>
      <c r="V32" s="25">
        <f t="shared" si="12"/>
        <v>1.1545811837</v>
      </c>
      <c r="W32" s="25">
        <v>9.1E-4</v>
      </c>
      <c r="X32" s="25">
        <f t="shared" si="2"/>
        <v>5.3499999999999999E-4</v>
      </c>
    </row>
    <row r="33" spans="1:24" s="15" customFormat="1">
      <c r="A33" s="19">
        <v>281</v>
      </c>
      <c r="B33" s="25">
        <v>1.4999999999999999E-4</v>
      </c>
      <c r="C33" s="25">
        <v>3.73E-2</v>
      </c>
      <c r="D33" s="25">
        <f t="shared" si="0"/>
        <v>3.6784999999999998E-2</v>
      </c>
      <c r="E33" s="25"/>
      <c r="F33" s="25">
        <f t="shared" si="3"/>
        <v>3.4404789999999998E-2</v>
      </c>
      <c r="G33" s="25">
        <f t="shared" si="4"/>
        <v>0.79234231369999997</v>
      </c>
      <c r="H33" s="25">
        <v>6.13E-2</v>
      </c>
      <c r="I33" s="25">
        <f t="shared" si="1"/>
        <v>6.0784999999999999E-2</v>
      </c>
      <c r="J33" s="25"/>
      <c r="K33" s="25">
        <f t="shared" si="5"/>
        <v>5.760179E-2</v>
      </c>
      <c r="L33" s="25">
        <f t="shared" si="6"/>
        <v>1.3265692237</v>
      </c>
      <c r="M33" s="25">
        <v>5.45E-2</v>
      </c>
      <c r="N33" s="25">
        <f t="shared" si="7"/>
        <v>5.3984999999999998E-2</v>
      </c>
      <c r="O33" s="25"/>
      <c r="P33" s="25">
        <f t="shared" si="8"/>
        <v>4.8544789999999997E-2</v>
      </c>
      <c r="Q33" s="25">
        <f t="shared" si="9"/>
        <v>1.1179865137</v>
      </c>
      <c r="R33" s="25">
        <v>5.45E-2</v>
      </c>
      <c r="S33" s="25">
        <f t="shared" si="10"/>
        <v>5.3984999999999998E-2</v>
      </c>
      <c r="T33" s="25"/>
      <c r="U33" s="25">
        <f t="shared" si="11"/>
        <v>4.8553789999999999E-2</v>
      </c>
      <c r="V33" s="25">
        <f t="shared" si="12"/>
        <v>1.1181937837</v>
      </c>
      <c r="W33" s="25">
        <v>8.8000000000000003E-4</v>
      </c>
      <c r="X33" s="25">
        <f t="shared" si="2"/>
        <v>5.1500000000000005E-4</v>
      </c>
    </row>
    <row r="34" spans="1:24" s="15" customFormat="1">
      <c r="A34" s="19">
        <v>282</v>
      </c>
      <c r="B34" s="25">
        <v>2.5000000000000001E-4</v>
      </c>
      <c r="C34" s="25">
        <v>3.5700000000000003E-2</v>
      </c>
      <c r="D34" s="25">
        <f t="shared" si="0"/>
        <v>3.5095000000000001E-2</v>
      </c>
      <c r="E34" s="25"/>
      <c r="F34" s="25">
        <f t="shared" si="3"/>
        <v>3.2714790000000001E-2</v>
      </c>
      <c r="G34" s="25">
        <f t="shared" si="4"/>
        <v>0.75342161370000005</v>
      </c>
      <c r="H34" s="25">
        <v>5.9499999999999997E-2</v>
      </c>
      <c r="I34" s="25">
        <f t="shared" si="1"/>
        <v>5.8894999999999996E-2</v>
      </c>
      <c r="J34" s="25"/>
      <c r="K34" s="25">
        <f t="shared" si="5"/>
        <v>5.5711789999999997E-2</v>
      </c>
      <c r="L34" s="25">
        <f t="shared" si="6"/>
        <v>1.2830425237</v>
      </c>
      <c r="M34" s="25">
        <v>5.3400000000000003E-2</v>
      </c>
      <c r="N34" s="25">
        <f t="shared" si="7"/>
        <v>5.2795000000000002E-2</v>
      </c>
      <c r="O34" s="25"/>
      <c r="P34" s="25">
        <f t="shared" si="8"/>
        <v>4.7354790000000001E-2</v>
      </c>
      <c r="Q34" s="25">
        <f t="shared" si="9"/>
        <v>1.0905808137000002</v>
      </c>
      <c r="R34" s="25">
        <v>5.3400000000000003E-2</v>
      </c>
      <c r="S34" s="25">
        <f t="shared" si="10"/>
        <v>5.2795000000000002E-2</v>
      </c>
      <c r="T34" s="25"/>
      <c r="U34" s="25">
        <f t="shared" si="11"/>
        <v>4.7363790000000003E-2</v>
      </c>
      <c r="V34" s="25">
        <f t="shared" si="12"/>
        <v>1.0907880837000001</v>
      </c>
      <c r="W34" s="25">
        <v>9.6000000000000002E-4</v>
      </c>
      <c r="X34" s="25">
        <f t="shared" si="2"/>
        <v>6.0500000000000007E-4</v>
      </c>
    </row>
    <row r="35" spans="1:24" s="15" customFormat="1">
      <c r="A35" s="19">
        <v>283</v>
      </c>
      <c r="B35" s="25">
        <v>1.3999999999999999E-4</v>
      </c>
      <c r="C35" s="25">
        <v>3.5000000000000003E-2</v>
      </c>
      <c r="D35" s="25">
        <f t="shared" si="0"/>
        <v>3.4495000000000005E-2</v>
      </c>
      <c r="E35" s="25"/>
      <c r="F35" s="25">
        <f t="shared" si="3"/>
        <v>3.2114790000000004E-2</v>
      </c>
      <c r="G35" s="25">
        <f t="shared" si="4"/>
        <v>0.73960361370000016</v>
      </c>
      <c r="H35" s="25">
        <v>5.8599999999999999E-2</v>
      </c>
      <c r="I35" s="25">
        <f t="shared" si="1"/>
        <v>5.8095000000000001E-2</v>
      </c>
      <c r="J35" s="25"/>
      <c r="K35" s="25">
        <f t="shared" si="5"/>
        <v>5.4911790000000002E-2</v>
      </c>
      <c r="L35" s="25">
        <f t="shared" si="6"/>
        <v>1.2646185237000001</v>
      </c>
      <c r="M35" s="25">
        <v>5.2299999999999999E-2</v>
      </c>
      <c r="N35" s="25">
        <f t="shared" si="7"/>
        <v>5.1795000000000001E-2</v>
      </c>
      <c r="O35" s="25"/>
      <c r="P35" s="25">
        <f t="shared" si="8"/>
        <v>4.635479E-2</v>
      </c>
      <c r="Q35" s="25">
        <f t="shared" si="9"/>
        <v>1.0675508137</v>
      </c>
      <c r="R35" s="25">
        <v>5.2299999999999999E-2</v>
      </c>
      <c r="S35" s="25">
        <f t="shared" si="10"/>
        <v>5.1795000000000001E-2</v>
      </c>
      <c r="T35" s="25"/>
      <c r="U35" s="25">
        <f t="shared" si="11"/>
        <v>4.6363790000000002E-2</v>
      </c>
      <c r="V35" s="25">
        <f t="shared" si="12"/>
        <v>1.0677580837</v>
      </c>
      <c r="W35" s="25">
        <v>8.7000000000000001E-4</v>
      </c>
      <c r="X35" s="25">
        <f t="shared" si="2"/>
        <v>5.0500000000000002E-4</v>
      </c>
    </row>
    <row r="36" spans="1:24" s="15" customFormat="1">
      <c r="A36" s="19">
        <v>284</v>
      </c>
      <c r="B36" s="25">
        <v>6.8999999999999997E-5</v>
      </c>
      <c r="C36" s="25">
        <v>3.4200000000000001E-2</v>
      </c>
      <c r="D36" s="25">
        <f t="shared" si="0"/>
        <v>3.3735500000000002E-2</v>
      </c>
      <c r="E36" s="25"/>
      <c r="F36" s="25">
        <f t="shared" si="3"/>
        <v>3.1355290000000001E-2</v>
      </c>
      <c r="G36" s="25">
        <f t="shared" si="4"/>
        <v>0.72211232870000008</v>
      </c>
      <c r="H36" s="25">
        <v>5.7200000000000001E-2</v>
      </c>
      <c r="I36" s="25">
        <f t="shared" si="1"/>
        <v>5.6735500000000001E-2</v>
      </c>
      <c r="J36" s="25"/>
      <c r="K36" s="25">
        <f t="shared" si="5"/>
        <v>5.3552290000000002E-2</v>
      </c>
      <c r="L36" s="25">
        <f t="shared" si="6"/>
        <v>1.2333092387000002</v>
      </c>
      <c r="M36" s="25">
        <v>5.1299999999999998E-2</v>
      </c>
      <c r="N36" s="25">
        <f t="shared" si="7"/>
        <v>5.0835499999999999E-2</v>
      </c>
      <c r="O36" s="25"/>
      <c r="P36" s="25">
        <f t="shared" si="8"/>
        <v>4.5395289999999998E-2</v>
      </c>
      <c r="Q36" s="25">
        <f t="shared" si="9"/>
        <v>1.0454535287</v>
      </c>
      <c r="R36" s="25">
        <v>5.1299999999999998E-2</v>
      </c>
      <c r="S36" s="25">
        <f t="shared" si="10"/>
        <v>5.0835499999999999E-2</v>
      </c>
      <c r="T36" s="25"/>
      <c r="U36" s="25">
        <f t="shared" si="11"/>
        <v>4.540429E-2</v>
      </c>
      <c r="V36" s="25">
        <f t="shared" si="12"/>
        <v>1.0456607986999999</v>
      </c>
      <c r="W36" s="25">
        <v>8.5999999999999998E-4</v>
      </c>
      <c r="X36" s="25">
        <f t="shared" si="2"/>
        <v>4.6449999999999996E-4</v>
      </c>
    </row>
    <row r="37" spans="1:24" s="15" customFormat="1">
      <c r="A37" s="19">
        <v>285</v>
      </c>
      <c r="B37" s="25">
        <v>1.1E-4</v>
      </c>
      <c r="C37" s="25">
        <v>3.2800000000000003E-2</v>
      </c>
      <c r="D37" s="25">
        <f t="shared" si="0"/>
        <v>3.2245000000000003E-2</v>
      </c>
      <c r="E37" s="25"/>
      <c r="F37" s="25">
        <f t="shared" si="3"/>
        <v>2.9864790000000002E-2</v>
      </c>
      <c r="G37" s="25">
        <f t="shared" si="4"/>
        <v>0.68778611370000009</v>
      </c>
      <c r="H37" s="25">
        <v>5.5599999999999997E-2</v>
      </c>
      <c r="I37" s="25">
        <f t="shared" si="1"/>
        <v>5.5044999999999997E-2</v>
      </c>
      <c r="J37" s="25"/>
      <c r="K37" s="25">
        <f t="shared" si="5"/>
        <v>5.1861789999999998E-2</v>
      </c>
      <c r="L37" s="25">
        <f t="shared" si="6"/>
        <v>1.1943770237</v>
      </c>
      <c r="M37" s="25">
        <v>4.99E-2</v>
      </c>
      <c r="N37" s="25">
        <f t="shared" si="7"/>
        <v>4.9345E-2</v>
      </c>
      <c r="O37" s="25"/>
      <c r="P37" s="25">
        <f t="shared" si="8"/>
        <v>4.3904789999999999E-2</v>
      </c>
      <c r="Q37" s="25">
        <f t="shared" si="9"/>
        <v>1.0111273137000001</v>
      </c>
      <c r="R37" s="25">
        <v>4.99E-2</v>
      </c>
      <c r="S37" s="25">
        <f t="shared" si="10"/>
        <v>4.9345E-2</v>
      </c>
      <c r="T37" s="25"/>
      <c r="U37" s="25">
        <f t="shared" si="11"/>
        <v>4.3913790000000001E-2</v>
      </c>
      <c r="V37" s="25">
        <f t="shared" si="12"/>
        <v>1.0113345837000001</v>
      </c>
      <c r="W37" s="25">
        <v>1E-3</v>
      </c>
      <c r="X37" s="25">
        <f t="shared" si="2"/>
        <v>5.5500000000000005E-4</v>
      </c>
    </row>
    <row r="38" spans="1:24" s="15" customFormat="1">
      <c r="A38" s="19">
        <v>286</v>
      </c>
      <c r="B38" s="25">
        <v>8.0000000000000007E-5</v>
      </c>
      <c r="C38" s="25">
        <v>3.2199999999999999E-2</v>
      </c>
      <c r="D38" s="25">
        <f t="shared" si="0"/>
        <v>3.1684999999999998E-2</v>
      </c>
      <c r="E38" s="25"/>
      <c r="F38" s="25">
        <f t="shared" si="3"/>
        <v>2.9304789999999997E-2</v>
      </c>
      <c r="G38" s="25">
        <f t="shared" si="4"/>
        <v>0.67488931369999994</v>
      </c>
      <c r="H38" s="25">
        <v>5.45E-2</v>
      </c>
      <c r="I38" s="25">
        <f t="shared" si="1"/>
        <v>5.3984999999999998E-2</v>
      </c>
      <c r="J38" s="25"/>
      <c r="K38" s="25">
        <f t="shared" si="5"/>
        <v>5.0801789999999999E-2</v>
      </c>
      <c r="L38" s="25">
        <f t="shared" si="6"/>
        <v>1.1699652237</v>
      </c>
      <c r="M38" s="25">
        <v>4.9099999999999998E-2</v>
      </c>
      <c r="N38" s="25">
        <f t="shared" si="7"/>
        <v>4.8584999999999996E-2</v>
      </c>
      <c r="O38" s="25"/>
      <c r="P38" s="25">
        <f t="shared" si="8"/>
        <v>4.3144789999999995E-2</v>
      </c>
      <c r="Q38" s="25">
        <f t="shared" si="9"/>
        <v>0.99362451369999993</v>
      </c>
      <c r="R38" s="25">
        <v>4.9099999999999998E-2</v>
      </c>
      <c r="S38" s="25">
        <f t="shared" si="10"/>
        <v>4.8584999999999996E-2</v>
      </c>
      <c r="T38" s="25"/>
      <c r="U38" s="25">
        <f t="shared" si="11"/>
        <v>4.3153789999999997E-2</v>
      </c>
      <c r="V38" s="25">
        <f t="shared" si="12"/>
        <v>0.99383178370000003</v>
      </c>
      <c r="W38" s="25">
        <v>9.5E-4</v>
      </c>
      <c r="X38" s="25">
        <f t="shared" si="2"/>
        <v>5.1500000000000005E-4</v>
      </c>
    </row>
    <row r="39" spans="1:24" s="15" customFormat="1">
      <c r="A39" s="19">
        <v>287</v>
      </c>
      <c r="B39" s="25">
        <v>6.8999999999999997E-5</v>
      </c>
      <c r="C39" s="25">
        <v>3.1099999999999999E-2</v>
      </c>
      <c r="D39" s="25">
        <f t="shared" si="0"/>
        <v>3.0595499999999998E-2</v>
      </c>
      <c r="E39" s="25"/>
      <c r="F39" s="25">
        <f t="shared" si="3"/>
        <v>2.8215289999999997E-2</v>
      </c>
      <c r="G39" s="25">
        <f t="shared" si="4"/>
        <v>0.64979812869999998</v>
      </c>
      <c r="H39" s="25">
        <v>5.2999999999999999E-2</v>
      </c>
      <c r="I39" s="25">
        <f t="shared" si="1"/>
        <v>5.24955E-2</v>
      </c>
      <c r="J39" s="25"/>
      <c r="K39" s="25">
        <f t="shared" si="5"/>
        <v>4.9312290000000002E-2</v>
      </c>
      <c r="L39" s="25">
        <f t="shared" si="6"/>
        <v>1.1356620387</v>
      </c>
      <c r="M39" s="25">
        <v>4.7600000000000003E-2</v>
      </c>
      <c r="N39" s="25">
        <f t="shared" si="7"/>
        <v>4.7095500000000005E-2</v>
      </c>
      <c r="O39" s="25"/>
      <c r="P39" s="25">
        <f t="shared" si="8"/>
        <v>4.1655290000000005E-2</v>
      </c>
      <c r="Q39" s="25">
        <f t="shared" si="9"/>
        <v>0.9593213287000002</v>
      </c>
      <c r="R39" s="25">
        <v>4.7600000000000003E-2</v>
      </c>
      <c r="S39" s="25">
        <f t="shared" si="10"/>
        <v>4.7095500000000005E-2</v>
      </c>
      <c r="T39" s="25"/>
      <c r="U39" s="25">
        <f t="shared" si="11"/>
        <v>4.1664290000000007E-2</v>
      </c>
      <c r="V39" s="25">
        <f t="shared" si="12"/>
        <v>0.95952859870000018</v>
      </c>
      <c r="W39" s="25">
        <v>9.3999999999999997E-4</v>
      </c>
      <c r="X39" s="25">
        <f t="shared" si="2"/>
        <v>5.0449999999999996E-4</v>
      </c>
    </row>
    <row r="40" spans="1:24" s="15" customFormat="1">
      <c r="A40" s="19">
        <v>288</v>
      </c>
      <c r="B40" s="25">
        <v>1.1E-4</v>
      </c>
      <c r="C40" s="25">
        <v>2.9700000000000001E-2</v>
      </c>
      <c r="D40" s="25">
        <f t="shared" si="0"/>
        <v>2.9145000000000001E-2</v>
      </c>
      <c r="E40" s="25"/>
      <c r="F40" s="25">
        <f t="shared" si="3"/>
        <v>2.676479E-2</v>
      </c>
      <c r="G40" s="25">
        <f t="shared" si="4"/>
        <v>0.61639311370000005</v>
      </c>
      <c r="H40" s="25">
        <v>5.1400000000000001E-2</v>
      </c>
      <c r="I40" s="25">
        <f t="shared" si="1"/>
        <v>5.0845000000000001E-2</v>
      </c>
      <c r="J40" s="25"/>
      <c r="K40" s="25">
        <f t="shared" si="5"/>
        <v>4.7661790000000002E-2</v>
      </c>
      <c r="L40" s="25">
        <f t="shared" si="6"/>
        <v>1.0976510237000001</v>
      </c>
      <c r="M40" s="25">
        <v>4.6399999999999997E-2</v>
      </c>
      <c r="N40" s="25">
        <f t="shared" si="7"/>
        <v>4.5844999999999997E-2</v>
      </c>
      <c r="O40" s="25"/>
      <c r="P40" s="25">
        <f t="shared" si="8"/>
        <v>4.0404789999999996E-2</v>
      </c>
      <c r="Q40" s="25">
        <f t="shared" si="9"/>
        <v>0.93052231369999994</v>
      </c>
      <c r="R40" s="25">
        <v>4.6399999999999997E-2</v>
      </c>
      <c r="S40" s="25">
        <f t="shared" si="10"/>
        <v>4.5844999999999997E-2</v>
      </c>
      <c r="T40" s="25"/>
      <c r="U40" s="25">
        <f t="shared" si="11"/>
        <v>4.0413789999999998E-2</v>
      </c>
      <c r="V40" s="25">
        <f t="shared" si="12"/>
        <v>0.93072958370000003</v>
      </c>
      <c r="W40" s="25">
        <v>1E-3</v>
      </c>
      <c r="X40" s="25">
        <f t="shared" si="2"/>
        <v>5.5500000000000005E-4</v>
      </c>
    </row>
    <row r="41" spans="1:24" s="15" customFormat="1">
      <c r="A41" s="19">
        <v>289</v>
      </c>
      <c r="B41" s="25">
        <v>1E-4</v>
      </c>
      <c r="C41" s="25">
        <v>2.9000000000000001E-2</v>
      </c>
      <c r="D41" s="25">
        <f t="shared" si="0"/>
        <v>2.8405E-2</v>
      </c>
      <c r="E41" s="25"/>
      <c r="F41" s="25">
        <f t="shared" si="3"/>
        <v>2.6024789999999999E-2</v>
      </c>
      <c r="G41" s="25">
        <f t="shared" si="4"/>
        <v>0.59935091370000004</v>
      </c>
      <c r="H41" s="25">
        <v>0.05</v>
      </c>
      <c r="I41" s="25">
        <f t="shared" si="1"/>
        <v>4.9405000000000004E-2</v>
      </c>
      <c r="J41" s="25"/>
      <c r="K41" s="25">
        <f t="shared" si="5"/>
        <v>4.6221790000000006E-2</v>
      </c>
      <c r="L41" s="25">
        <f t="shared" si="6"/>
        <v>1.0644878237000002</v>
      </c>
      <c r="M41" s="25">
        <v>4.5199999999999997E-2</v>
      </c>
      <c r="N41" s="25">
        <f t="shared" si="7"/>
        <v>4.4604999999999999E-2</v>
      </c>
      <c r="O41" s="25"/>
      <c r="P41" s="25">
        <f t="shared" si="8"/>
        <v>3.9164789999999998E-2</v>
      </c>
      <c r="Q41" s="25">
        <f t="shared" si="9"/>
        <v>0.90196511369999999</v>
      </c>
      <c r="R41" s="25">
        <v>4.5199999999999997E-2</v>
      </c>
      <c r="S41" s="25">
        <f t="shared" si="10"/>
        <v>4.4604999999999999E-2</v>
      </c>
      <c r="T41" s="25"/>
      <c r="U41" s="25">
        <f t="shared" si="11"/>
        <v>3.917379E-2</v>
      </c>
      <c r="V41" s="25">
        <f t="shared" si="12"/>
        <v>0.90217238370000008</v>
      </c>
      <c r="W41" s="25">
        <v>1.09E-3</v>
      </c>
      <c r="X41" s="25">
        <f t="shared" si="2"/>
        <v>5.9500000000000004E-4</v>
      </c>
    </row>
    <row r="42" spans="1:24" s="15" customFormat="1">
      <c r="A42" s="19">
        <v>290</v>
      </c>
      <c r="B42" s="25">
        <v>1.3999999999999999E-4</v>
      </c>
      <c r="C42" s="25">
        <v>2.8400000000000002E-2</v>
      </c>
      <c r="D42" s="25">
        <f t="shared" si="0"/>
        <v>2.7810000000000001E-2</v>
      </c>
      <c r="E42" s="25"/>
      <c r="F42" s="25">
        <f t="shared" si="3"/>
        <v>2.5429790000000001E-2</v>
      </c>
      <c r="G42" s="25">
        <f t="shared" si="4"/>
        <v>0.5856480637</v>
      </c>
      <c r="H42" s="25">
        <v>4.87E-2</v>
      </c>
      <c r="I42" s="25">
        <f t="shared" si="1"/>
        <v>4.811E-2</v>
      </c>
      <c r="J42" s="25"/>
      <c r="K42" s="25">
        <f t="shared" si="5"/>
        <v>4.4926790000000001E-2</v>
      </c>
      <c r="L42" s="25">
        <f t="shared" si="6"/>
        <v>1.0346639737000001</v>
      </c>
      <c r="M42" s="25">
        <v>4.4200000000000003E-2</v>
      </c>
      <c r="N42" s="25">
        <f t="shared" si="7"/>
        <v>4.3610000000000003E-2</v>
      </c>
      <c r="O42" s="25"/>
      <c r="P42" s="25">
        <f t="shared" si="8"/>
        <v>3.8169790000000002E-2</v>
      </c>
      <c r="Q42" s="25">
        <f t="shared" si="9"/>
        <v>0.87905026370000006</v>
      </c>
      <c r="R42" s="25">
        <v>4.4200000000000003E-2</v>
      </c>
      <c r="S42" s="25">
        <f t="shared" si="10"/>
        <v>4.3610000000000003E-2</v>
      </c>
      <c r="T42" s="25"/>
      <c r="U42" s="25">
        <f t="shared" si="11"/>
        <v>3.8178790000000004E-2</v>
      </c>
      <c r="V42" s="25">
        <f t="shared" si="12"/>
        <v>0.87925753370000015</v>
      </c>
      <c r="W42" s="25">
        <v>1.0399999999999999E-3</v>
      </c>
      <c r="X42" s="25">
        <f t="shared" si="2"/>
        <v>5.8999999999999992E-4</v>
      </c>
    </row>
    <row r="43" spans="1:24" s="15" customFormat="1">
      <c r="A43" s="19">
        <v>291</v>
      </c>
      <c r="B43" s="25">
        <v>8.0000000000000007E-5</v>
      </c>
      <c r="C43" s="25">
        <v>2.76E-2</v>
      </c>
      <c r="D43" s="25">
        <f t="shared" si="0"/>
        <v>2.7050000000000001E-2</v>
      </c>
      <c r="E43" s="25"/>
      <c r="F43" s="25">
        <f t="shared" si="3"/>
        <v>2.466979E-2</v>
      </c>
      <c r="G43" s="25">
        <f t="shared" si="4"/>
        <v>0.56814526370000007</v>
      </c>
      <c r="H43" s="25">
        <v>4.7500000000000001E-2</v>
      </c>
      <c r="I43" s="25">
        <f t="shared" si="1"/>
        <v>4.6949999999999999E-2</v>
      </c>
      <c r="J43" s="25"/>
      <c r="K43" s="25">
        <f t="shared" si="5"/>
        <v>4.376679E-2</v>
      </c>
      <c r="L43" s="25">
        <f t="shared" si="6"/>
        <v>1.0079491737000001</v>
      </c>
      <c r="M43" s="25">
        <v>4.3400000000000001E-2</v>
      </c>
      <c r="N43" s="25">
        <f t="shared" si="7"/>
        <v>4.2849999999999999E-2</v>
      </c>
      <c r="O43" s="25"/>
      <c r="P43" s="25">
        <f t="shared" si="8"/>
        <v>3.7409789999999998E-2</v>
      </c>
      <c r="Q43" s="25">
        <f t="shared" si="9"/>
        <v>0.86154746370000002</v>
      </c>
      <c r="R43" s="25">
        <v>4.3400000000000001E-2</v>
      </c>
      <c r="S43" s="25">
        <f t="shared" si="10"/>
        <v>4.2849999999999999E-2</v>
      </c>
      <c r="T43" s="25"/>
      <c r="U43" s="25">
        <f t="shared" si="11"/>
        <v>3.741879E-2</v>
      </c>
      <c r="V43" s="25">
        <f t="shared" si="12"/>
        <v>0.8617547337</v>
      </c>
      <c r="W43" s="25">
        <v>1.0200000000000001E-3</v>
      </c>
      <c r="X43" s="25">
        <f t="shared" si="2"/>
        <v>5.5000000000000003E-4</v>
      </c>
    </row>
    <row r="44" spans="1:24" s="15" customFormat="1">
      <c r="A44" s="19">
        <v>292</v>
      </c>
      <c r="B44" s="25">
        <v>1.8000000000000001E-4</v>
      </c>
      <c r="C44" s="25">
        <v>2.7E-2</v>
      </c>
      <c r="D44" s="25">
        <f t="shared" si="0"/>
        <v>2.6335000000000001E-2</v>
      </c>
      <c r="E44" s="25"/>
      <c r="F44" s="25">
        <f t="shared" si="3"/>
        <v>2.395479E-2</v>
      </c>
      <c r="G44" s="25">
        <f t="shared" si="4"/>
        <v>0.55167881370000005</v>
      </c>
      <c r="H44" s="25">
        <v>4.6399999999999997E-2</v>
      </c>
      <c r="I44" s="25">
        <f t="shared" si="1"/>
        <v>4.5734999999999998E-2</v>
      </c>
      <c r="J44" s="25"/>
      <c r="K44" s="25">
        <f t="shared" si="5"/>
        <v>4.2551789999999999E-2</v>
      </c>
      <c r="L44" s="25">
        <f t="shared" si="6"/>
        <v>0.97996772370000007</v>
      </c>
      <c r="M44" s="25">
        <v>4.2299999999999997E-2</v>
      </c>
      <c r="N44" s="25">
        <f t="shared" si="7"/>
        <v>4.1634999999999998E-2</v>
      </c>
      <c r="O44" s="25"/>
      <c r="P44" s="25">
        <f t="shared" si="8"/>
        <v>3.6194789999999998E-2</v>
      </c>
      <c r="Q44" s="25">
        <f t="shared" si="9"/>
        <v>0.83356601369999994</v>
      </c>
      <c r="R44" s="25">
        <v>4.2299999999999997E-2</v>
      </c>
      <c r="S44" s="25">
        <f t="shared" si="10"/>
        <v>4.1634999999999998E-2</v>
      </c>
      <c r="T44" s="25"/>
      <c r="U44" s="25">
        <f t="shared" si="11"/>
        <v>3.620379E-2</v>
      </c>
      <c r="V44" s="25">
        <f t="shared" si="12"/>
        <v>0.83377328370000003</v>
      </c>
      <c r="W44" s="25">
        <v>1.15E-3</v>
      </c>
      <c r="X44" s="25">
        <f t="shared" si="2"/>
        <v>6.6500000000000001E-4</v>
      </c>
    </row>
    <row r="45" spans="1:24" s="15" customFormat="1">
      <c r="A45" s="19">
        <v>293</v>
      </c>
      <c r="B45" s="25">
        <v>3.0000000000000001E-5</v>
      </c>
      <c r="C45" s="25">
        <v>2.5999999999999999E-2</v>
      </c>
      <c r="D45" s="25">
        <f t="shared" si="0"/>
        <v>2.545E-2</v>
      </c>
      <c r="E45" s="25"/>
      <c r="F45" s="25">
        <f t="shared" si="3"/>
        <v>2.306979E-2</v>
      </c>
      <c r="G45" s="25">
        <f t="shared" si="4"/>
        <v>0.53129726369999997</v>
      </c>
      <c r="H45" s="25">
        <v>4.48E-2</v>
      </c>
      <c r="I45" s="25">
        <f t="shared" si="1"/>
        <v>4.4249999999999998E-2</v>
      </c>
      <c r="J45" s="25"/>
      <c r="K45" s="25">
        <f t="shared" si="5"/>
        <v>4.1066789999999999E-2</v>
      </c>
      <c r="L45" s="25">
        <f t="shared" si="6"/>
        <v>0.94576817369999999</v>
      </c>
      <c r="M45" s="25">
        <v>4.1200000000000001E-2</v>
      </c>
      <c r="N45" s="25">
        <f t="shared" si="7"/>
        <v>4.0649999999999999E-2</v>
      </c>
      <c r="O45" s="25"/>
      <c r="P45" s="25">
        <f t="shared" si="8"/>
        <v>3.5209789999999998E-2</v>
      </c>
      <c r="Q45" s="25">
        <f t="shared" si="9"/>
        <v>0.81088146370000003</v>
      </c>
      <c r="R45" s="25">
        <v>4.1200000000000001E-2</v>
      </c>
      <c r="S45" s="25">
        <f t="shared" si="10"/>
        <v>4.0649999999999999E-2</v>
      </c>
      <c r="T45" s="25"/>
      <c r="U45" s="25">
        <f t="shared" si="11"/>
        <v>3.521879E-2</v>
      </c>
      <c r="V45" s="25">
        <f t="shared" si="12"/>
        <v>0.81108873370000001</v>
      </c>
      <c r="W45" s="25">
        <v>1.07E-3</v>
      </c>
      <c r="X45" s="25">
        <f t="shared" si="2"/>
        <v>5.5000000000000003E-4</v>
      </c>
    </row>
    <row r="46" spans="1:24" s="15" customFormat="1">
      <c r="A46" s="19">
        <v>294</v>
      </c>
      <c r="B46" s="25">
        <v>2.0000000000000002E-5</v>
      </c>
      <c r="C46" s="25">
        <v>2.52E-2</v>
      </c>
      <c r="D46" s="25">
        <f t="shared" si="0"/>
        <v>2.4660000000000001E-2</v>
      </c>
      <c r="E46" s="25"/>
      <c r="F46" s="25">
        <f t="shared" si="3"/>
        <v>2.2279790000000001E-2</v>
      </c>
      <c r="G46" s="25">
        <f t="shared" si="4"/>
        <v>0.51310356369999999</v>
      </c>
      <c r="H46" s="25">
        <v>4.3499999999999997E-2</v>
      </c>
      <c r="I46" s="25">
        <f t="shared" si="1"/>
        <v>4.2959999999999998E-2</v>
      </c>
      <c r="J46" s="25"/>
      <c r="K46" s="25">
        <f t="shared" si="5"/>
        <v>3.9776789999999999E-2</v>
      </c>
      <c r="L46" s="25">
        <f t="shared" si="6"/>
        <v>0.91605947370000007</v>
      </c>
      <c r="M46" s="25">
        <v>4.0829999999999998E-2</v>
      </c>
      <c r="N46" s="25">
        <f t="shared" si="7"/>
        <v>4.0289999999999999E-2</v>
      </c>
      <c r="O46" s="25"/>
      <c r="P46" s="25">
        <f t="shared" si="8"/>
        <v>3.4849789999999999E-2</v>
      </c>
      <c r="Q46" s="25">
        <f t="shared" si="9"/>
        <v>0.80259066369999998</v>
      </c>
      <c r="R46" s="25">
        <v>4.0300000000000002E-2</v>
      </c>
      <c r="S46" s="25">
        <f t="shared" si="10"/>
        <v>3.9760000000000004E-2</v>
      </c>
      <c r="T46" s="25"/>
      <c r="U46" s="25">
        <f t="shared" si="11"/>
        <v>3.4328790000000005E-2</v>
      </c>
      <c r="V46" s="25">
        <f t="shared" si="12"/>
        <v>0.7905920337000002</v>
      </c>
      <c r="W46" s="25">
        <v>1.06E-3</v>
      </c>
      <c r="X46" s="25">
        <f t="shared" si="2"/>
        <v>5.4000000000000001E-4</v>
      </c>
    </row>
    <row r="47" spans="1:24" s="15" customFormat="1">
      <c r="A47" s="19">
        <v>295</v>
      </c>
      <c r="B47" s="25">
        <v>9.0000000000000006E-5</v>
      </c>
      <c r="C47" s="25">
        <v>2.47E-2</v>
      </c>
      <c r="D47" s="25">
        <f t="shared" si="0"/>
        <v>2.4065E-2</v>
      </c>
      <c r="E47" s="25"/>
      <c r="F47" s="25">
        <f t="shared" si="3"/>
        <v>2.1684789999999999E-2</v>
      </c>
      <c r="G47" s="25">
        <f t="shared" si="4"/>
        <v>0.4994007137</v>
      </c>
      <c r="H47" s="25">
        <v>4.2500000000000003E-2</v>
      </c>
      <c r="I47" s="25">
        <f t="shared" si="1"/>
        <v>4.1865000000000006E-2</v>
      </c>
      <c r="J47" s="25"/>
      <c r="K47" s="25">
        <f t="shared" si="5"/>
        <v>3.8681790000000008E-2</v>
      </c>
      <c r="L47" s="25">
        <f t="shared" si="6"/>
        <v>0.8908416237000002</v>
      </c>
      <c r="M47" s="25">
        <v>4.0809999999999999E-2</v>
      </c>
      <c r="N47" s="25">
        <f t="shared" si="7"/>
        <v>4.0175000000000002E-2</v>
      </c>
      <c r="O47" s="25"/>
      <c r="P47" s="25">
        <f t="shared" si="8"/>
        <v>3.4734790000000001E-2</v>
      </c>
      <c r="Q47" s="25">
        <f t="shared" si="9"/>
        <v>0.79994221370000007</v>
      </c>
      <c r="R47" s="25">
        <v>3.9789999999999999E-2</v>
      </c>
      <c r="S47" s="25">
        <f t="shared" si="10"/>
        <v>3.9155000000000002E-2</v>
      </c>
      <c r="T47" s="25"/>
      <c r="U47" s="25">
        <f t="shared" si="11"/>
        <v>3.3723790000000003E-2</v>
      </c>
      <c r="V47" s="25">
        <f t="shared" si="12"/>
        <v>0.77665888370000014</v>
      </c>
      <c r="W47" s="25">
        <v>1.1800000000000001E-3</v>
      </c>
      <c r="X47" s="25">
        <f t="shared" si="2"/>
        <v>6.3500000000000004E-4</v>
      </c>
    </row>
    <row r="48" spans="1:24" s="15" customFormat="1">
      <c r="A48" s="18">
        <v>296</v>
      </c>
      <c r="B48" s="25">
        <v>1.2E-4</v>
      </c>
      <c r="C48" s="25">
        <v>2.4299999999999999E-2</v>
      </c>
      <c r="D48" s="25">
        <f t="shared" si="0"/>
        <v>2.3619999999999999E-2</v>
      </c>
      <c r="E48" s="25"/>
      <c r="F48" s="25">
        <f t="shared" si="3"/>
        <v>2.1239789999999998E-2</v>
      </c>
      <c r="G48" s="25">
        <f t="shared" si="4"/>
        <v>0.48915236369999998</v>
      </c>
      <c r="H48" s="25">
        <v>4.1300000000000003E-2</v>
      </c>
      <c r="I48" s="25">
        <f t="shared" si="1"/>
        <v>4.0620000000000003E-2</v>
      </c>
      <c r="J48" s="25"/>
      <c r="K48" s="25">
        <f t="shared" si="5"/>
        <v>3.7436790000000005E-2</v>
      </c>
      <c r="L48" s="25">
        <f t="shared" si="6"/>
        <v>0.86216927370000018</v>
      </c>
      <c r="M48" s="25">
        <v>4.0550000000000003E-2</v>
      </c>
      <c r="N48" s="25">
        <f t="shared" si="7"/>
        <v>3.9870000000000003E-2</v>
      </c>
      <c r="O48" s="25"/>
      <c r="P48" s="25">
        <f t="shared" si="8"/>
        <v>3.4429790000000002E-2</v>
      </c>
      <c r="Q48" s="25">
        <f t="shared" si="9"/>
        <v>0.79291806370000006</v>
      </c>
      <c r="R48" s="25">
        <v>3.9780000000000003E-2</v>
      </c>
      <c r="S48" s="25">
        <f t="shared" si="10"/>
        <v>3.9100000000000003E-2</v>
      </c>
      <c r="T48" s="25"/>
      <c r="U48" s="25">
        <f t="shared" si="11"/>
        <v>3.3668790000000004E-2</v>
      </c>
      <c r="V48" s="25">
        <f t="shared" si="12"/>
        <v>0.7753922337000001</v>
      </c>
      <c r="W48" s="25">
        <v>1.24E-3</v>
      </c>
      <c r="X48" s="25">
        <f t="shared" si="2"/>
        <v>6.8000000000000005E-4</v>
      </c>
    </row>
    <row r="49" spans="1:24" s="15" customFormat="1">
      <c r="A49" s="18">
        <v>297</v>
      </c>
      <c r="B49" s="25">
        <v>1.2999999999999999E-4</v>
      </c>
      <c r="C49" s="25">
        <v>2.3400000000000001E-2</v>
      </c>
      <c r="D49" s="25">
        <f t="shared" si="0"/>
        <v>2.2755000000000001E-2</v>
      </c>
      <c r="E49" s="25"/>
      <c r="F49" s="25">
        <f t="shared" si="3"/>
        <v>2.037479E-2</v>
      </c>
      <c r="G49" s="25">
        <f t="shared" si="4"/>
        <v>0.46923141370000004</v>
      </c>
      <c r="H49" s="25">
        <v>0.04</v>
      </c>
      <c r="I49" s="25">
        <f t="shared" si="1"/>
        <v>3.9355000000000001E-2</v>
      </c>
      <c r="J49" s="25"/>
      <c r="K49" s="25">
        <f t="shared" si="5"/>
        <v>3.6171790000000002E-2</v>
      </c>
      <c r="L49" s="25">
        <f t="shared" si="6"/>
        <v>0.83303632370000014</v>
      </c>
      <c r="M49" s="25">
        <v>4.0320000000000002E-2</v>
      </c>
      <c r="N49" s="25">
        <f t="shared" si="7"/>
        <v>3.9675000000000002E-2</v>
      </c>
      <c r="O49" s="25"/>
      <c r="P49" s="25">
        <f t="shared" si="8"/>
        <v>3.4234790000000001E-2</v>
      </c>
      <c r="Q49" s="25">
        <f t="shared" si="9"/>
        <v>0.78842721370000002</v>
      </c>
      <c r="R49" s="25">
        <v>3.9719999999999998E-2</v>
      </c>
      <c r="S49" s="25">
        <f t="shared" si="10"/>
        <v>3.9074999999999999E-2</v>
      </c>
      <c r="T49" s="25"/>
      <c r="U49" s="25">
        <f t="shared" si="11"/>
        <v>3.364379E-2</v>
      </c>
      <c r="V49" s="25">
        <f t="shared" si="12"/>
        <v>0.7748164837</v>
      </c>
      <c r="W49" s="25">
        <v>1.16E-3</v>
      </c>
      <c r="X49" s="25">
        <f t="shared" si="2"/>
        <v>6.4499999999999996E-4</v>
      </c>
    </row>
    <row r="50" spans="1:24" s="15" customFormat="1">
      <c r="A50" s="18">
        <v>298</v>
      </c>
      <c r="B50" s="25">
        <v>1.3999999999999999E-4</v>
      </c>
      <c r="C50" s="25">
        <v>2.3099999999999999E-2</v>
      </c>
      <c r="D50" s="25">
        <f t="shared" si="0"/>
        <v>2.2425E-2</v>
      </c>
      <c r="E50" s="25"/>
      <c r="F50" s="25">
        <f t="shared" si="3"/>
        <v>2.004479E-2</v>
      </c>
      <c r="G50" s="25">
        <f t="shared" si="4"/>
        <v>0.4616315137</v>
      </c>
      <c r="H50" s="25">
        <v>3.9E-2</v>
      </c>
      <c r="I50" s="25">
        <f t="shared" si="1"/>
        <v>3.8324999999999998E-2</v>
      </c>
      <c r="J50" s="25"/>
      <c r="K50" s="25">
        <f t="shared" si="5"/>
        <v>3.5141789999999999E-2</v>
      </c>
      <c r="L50" s="25">
        <f t="shared" si="6"/>
        <v>0.80931542369999998</v>
      </c>
      <c r="M50" s="25">
        <v>4.0309999999999999E-2</v>
      </c>
      <c r="N50" s="25">
        <f t="shared" si="7"/>
        <v>3.9634999999999997E-2</v>
      </c>
      <c r="O50" s="25"/>
      <c r="P50" s="25">
        <f t="shared" si="8"/>
        <v>3.4194789999999996E-2</v>
      </c>
      <c r="Q50" s="25">
        <f t="shared" si="9"/>
        <v>0.78750601369999995</v>
      </c>
      <c r="R50" s="25">
        <v>3.9710000000000002E-2</v>
      </c>
      <c r="S50" s="25">
        <f t="shared" si="10"/>
        <v>3.9035E-2</v>
      </c>
      <c r="T50" s="25"/>
      <c r="U50" s="25">
        <f t="shared" si="11"/>
        <v>3.3603790000000001E-2</v>
      </c>
      <c r="V50" s="25">
        <f t="shared" si="12"/>
        <v>0.77389528370000005</v>
      </c>
      <c r="W50" s="25">
        <v>1.2099999999999999E-3</v>
      </c>
      <c r="X50" s="25">
        <f t="shared" si="2"/>
        <v>6.7499999999999993E-4</v>
      </c>
    </row>
    <row r="51" spans="1:24" s="15" customFormat="1">
      <c r="A51" s="18">
        <v>299</v>
      </c>
      <c r="B51" s="25">
        <v>8.0000000000000007E-5</v>
      </c>
      <c r="C51" s="25">
        <v>2.2599999999999999E-2</v>
      </c>
      <c r="D51" s="25">
        <f t="shared" si="0"/>
        <v>2.1935E-2</v>
      </c>
      <c r="E51" s="25"/>
      <c r="F51" s="25">
        <f t="shared" si="3"/>
        <v>1.9554789999999999E-2</v>
      </c>
      <c r="G51" s="25">
        <f t="shared" si="4"/>
        <v>0.45034681370000001</v>
      </c>
      <c r="H51" s="25">
        <v>3.8199999999999998E-2</v>
      </c>
      <c r="I51" s="25">
        <f t="shared" si="1"/>
        <v>3.7534999999999999E-2</v>
      </c>
      <c r="J51" s="25"/>
      <c r="K51" s="25">
        <f t="shared" si="5"/>
        <v>3.435179E-2</v>
      </c>
      <c r="L51" s="25">
        <f t="shared" si="6"/>
        <v>0.7911217237</v>
      </c>
      <c r="M51" s="25">
        <v>4.02E-2</v>
      </c>
      <c r="N51" s="25">
        <f t="shared" si="7"/>
        <v>3.9535000000000001E-2</v>
      </c>
      <c r="O51" s="25"/>
      <c r="P51" s="25">
        <f t="shared" si="8"/>
        <v>3.409479E-2</v>
      </c>
      <c r="Q51" s="25">
        <f t="shared" si="9"/>
        <v>0.78520301370000001</v>
      </c>
      <c r="R51" s="25">
        <v>3.9649999999999998E-2</v>
      </c>
      <c r="S51" s="25">
        <f t="shared" si="10"/>
        <v>3.8984999999999999E-2</v>
      </c>
      <c r="T51" s="25"/>
      <c r="U51" s="25">
        <f t="shared" si="11"/>
        <v>3.355379E-2</v>
      </c>
      <c r="V51" s="25">
        <f t="shared" si="12"/>
        <v>0.77274378370000008</v>
      </c>
      <c r="W51" s="25">
        <v>1.25E-3</v>
      </c>
      <c r="X51" s="25">
        <f t="shared" si="2"/>
        <v>6.6500000000000001E-4</v>
      </c>
    </row>
    <row r="52" spans="1:24" s="15" customFormat="1">
      <c r="A52" s="18">
        <v>300</v>
      </c>
      <c r="B52" s="25">
        <v>8.0000000000000007E-5</v>
      </c>
      <c r="C52" s="25">
        <v>2.2599999999999999E-2</v>
      </c>
      <c r="D52" s="25">
        <f t="shared" si="0"/>
        <v>2.1964999999999998E-2</v>
      </c>
      <c r="E52" s="25"/>
      <c r="F52" s="25">
        <f t="shared" si="3"/>
        <v>1.9584789999999998E-2</v>
      </c>
      <c r="G52" s="25">
        <f t="shared" si="4"/>
        <v>0.45103771369999995</v>
      </c>
      <c r="H52" s="25">
        <v>3.7199999999999997E-2</v>
      </c>
      <c r="I52" s="25">
        <f t="shared" si="1"/>
        <v>3.6565E-2</v>
      </c>
      <c r="J52" s="25"/>
      <c r="K52" s="25">
        <f t="shared" si="5"/>
        <v>3.3381790000000001E-2</v>
      </c>
      <c r="L52" s="25">
        <f t="shared" si="6"/>
        <v>0.76878262370000006</v>
      </c>
      <c r="M52" s="25">
        <v>4.0129999999999999E-2</v>
      </c>
      <c r="N52" s="25">
        <f t="shared" si="7"/>
        <v>3.9495000000000002E-2</v>
      </c>
      <c r="O52" s="25"/>
      <c r="P52" s="25">
        <f t="shared" si="8"/>
        <v>3.4054790000000001E-2</v>
      </c>
      <c r="Q52" s="25">
        <f t="shared" si="9"/>
        <v>0.78428181370000005</v>
      </c>
      <c r="R52" s="25">
        <v>3.9649999999999998E-2</v>
      </c>
      <c r="S52" s="25">
        <f t="shared" si="10"/>
        <v>3.9015000000000001E-2</v>
      </c>
      <c r="T52" s="25"/>
      <c r="U52" s="25">
        <f t="shared" si="11"/>
        <v>3.3583790000000002E-2</v>
      </c>
      <c r="V52" s="25">
        <f t="shared" si="12"/>
        <v>0.77343468370000013</v>
      </c>
      <c r="W52" s="25">
        <v>1.1900000000000001E-3</v>
      </c>
      <c r="X52" s="25">
        <f t="shared" si="2"/>
        <v>6.3500000000000004E-4</v>
      </c>
    </row>
    <row r="53" spans="1:24" s="15" customFormat="1">
      <c r="A53" s="18">
        <v>301</v>
      </c>
      <c r="B53" s="25">
        <v>1.2E-4</v>
      </c>
      <c r="C53" s="25">
        <v>2.1600000000000001E-2</v>
      </c>
      <c r="D53" s="25">
        <f t="shared" si="0"/>
        <v>2.0905E-2</v>
      </c>
      <c r="E53" s="25"/>
      <c r="F53" s="25">
        <f t="shared" si="3"/>
        <v>1.8524789999999999E-2</v>
      </c>
      <c r="G53" s="25">
        <f t="shared" si="4"/>
        <v>0.42662591370000003</v>
      </c>
      <c r="H53" s="25">
        <v>3.61E-2</v>
      </c>
      <c r="I53" s="25">
        <f t="shared" si="1"/>
        <v>3.5404999999999999E-2</v>
      </c>
      <c r="J53" s="25"/>
      <c r="K53" s="25">
        <f t="shared" si="5"/>
        <v>3.222179E-2</v>
      </c>
      <c r="L53" s="25">
        <f t="shared" si="6"/>
        <v>0.74206782370000002</v>
      </c>
      <c r="M53" s="25">
        <v>4.0090000000000001E-2</v>
      </c>
      <c r="N53" s="25">
        <f t="shared" si="7"/>
        <v>3.9394999999999999E-2</v>
      </c>
      <c r="O53" s="25"/>
      <c r="P53" s="25">
        <f t="shared" si="8"/>
        <v>3.3954789999999999E-2</v>
      </c>
      <c r="Q53" s="25">
        <f t="shared" si="9"/>
        <v>0.7819788137</v>
      </c>
      <c r="R53" s="25">
        <v>3.9640000000000002E-2</v>
      </c>
      <c r="S53" s="25">
        <f t="shared" si="10"/>
        <v>3.8945E-2</v>
      </c>
      <c r="T53" s="25"/>
      <c r="U53" s="25">
        <f t="shared" si="11"/>
        <v>3.3513790000000002E-2</v>
      </c>
      <c r="V53" s="25">
        <f t="shared" si="12"/>
        <v>0.77182258370000012</v>
      </c>
      <c r="W53" s="25">
        <v>1.2700000000000001E-3</v>
      </c>
      <c r="X53" s="25">
        <f t="shared" si="2"/>
        <v>6.9500000000000009E-4</v>
      </c>
    </row>
    <row r="54" spans="1:24" s="15" customFormat="1">
      <c r="A54" s="18">
        <v>302</v>
      </c>
      <c r="B54" s="25">
        <v>9.0000000000000006E-5</v>
      </c>
      <c r="C54" s="25">
        <v>2.12E-2</v>
      </c>
      <c r="D54" s="25">
        <f t="shared" si="0"/>
        <v>2.0525000000000002E-2</v>
      </c>
      <c r="E54" s="25"/>
      <c r="F54" s="25">
        <f t="shared" si="3"/>
        <v>1.8144790000000001E-2</v>
      </c>
      <c r="G54" s="25">
        <f t="shared" si="4"/>
        <v>0.41787451370000006</v>
      </c>
      <c r="H54" s="25">
        <v>3.49E-2</v>
      </c>
      <c r="I54" s="25">
        <f t="shared" si="1"/>
        <v>3.4224999999999998E-2</v>
      </c>
      <c r="J54" s="25"/>
      <c r="K54" s="25">
        <f t="shared" si="5"/>
        <v>3.104179E-2</v>
      </c>
      <c r="L54" s="25">
        <f t="shared" si="6"/>
        <v>0.71489242370000006</v>
      </c>
      <c r="M54" s="25">
        <v>3.9550000000000002E-2</v>
      </c>
      <c r="N54" s="25">
        <f t="shared" si="7"/>
        <v>3.8875E-2</v>
      </c>
      <c r="O54" s="25"/>
      <c r="P54" s="25">
        <f t="shared" si="8"/>
        <v>3.3434789999999999E-2</v>
      </c>
      <c r="Q54" s="25">
        <f t="shared" si="9"/>
        <v>0.77000321370000002</v>
      </c>
      <c r="R54" s="25">
        <v>3.9609999999999999E-2</v>
      </c>
      <c r="S54" s="25">
        <f t="shared" si="10"/>
        <v>3.8934999999999997E-2</v>
      </c>
      <c r="T54" s="25"/>
      <c r="U54" s="25">
        <f t="shared" si="11"/>
        <v>3.3503789999999999E-2</v>
      </c>
      <c r="V54" s="25">
        <f t="shared" si="12"/>
        <v>0.77159228369999999</v>
      </c>
      <c r="W54" s="25">
        <v>1.2600000000000001E-3</v>
      </c>
      <c r="X54" s="25">
        <f t="shared" si="2"/>
        <v>6.7500000000000004E-4</v>
      </c>
    </row>
    <row r="55" spans="1:24" s="15" customFormat="1">
      <c r="A55" s="18">
        <v>303</v>
      </c>
      <c r="B55" s="25">
        <v>1E-4</v>
      </c>
      <c r="C55" s="25">
        <v>2.07E-2</v>
      </c>
      <c r="D55" s="25">
        <f t="shared" si="0"/>
        <v>1.9975E-2</v>
      </c>
      <c r="E55" s="25"/>
      <c r="F55" s="25">
        <f t="shared" si="3"/>
        <v>1.7594789999999999E-2</v>
      </c>
      <c r="G55" s="25">
        <f t="shared" si="4"/>
        <v>0.40520801369999998</v>
      </c>
      <c r="H55" s="25">
        <v>3.4200000000000001E-2</v>
      </c>
      <c r="I55" s="25">
        <f t="shared" si="1"/>
        <v>3.3474999999999998E-2</v>
      </c>
      <c r="J55" s="25"/>
      <c r="K55" s="25">
        <f t="shared" si="5"/>
        <v>3.0291789999999999E-2</v>
      </c>
      <c r="L55" s="25">
        <f t="shared" si="6"/>
        <v>0.69761992370000003</v>
      </c>
      <c r="M55" s="25">
        <v>3.9109999999999999E-2</v>
      </c>
      <c r="N55" s="25">
        <f t="shared" si="7"/>
        <v>3.8384999999999996E-2</v>
      </c>
      <c r="O55" s="25"/>
      <c r="P55" s="25">
        <f t="shared" si="8"/>
        <v>3.2944789999999995E-2</v>
      </c>
      <c r="Q55" s="25">
        <f t="shared" si="9"/>
        <v>0.75871851369999987</v>
      </c>
      <c r="R55" s="25">
        <v>3.9120000000000002E-2</v>
      </c>
      <c r="S55" s="25">
        <f t="shared" si="10"/>
        <v>3.8394999999999999E-2</v>
      </c>
      <c r="T55" s="25"/>
      <c r="U55" s="25">
        <f t="shared" si="11"/>
        <v>3.296379E-2</v>
      </c>
      <c r="V55" s="25">
        <f t="shared" si="12"/>
        <v>0.75915608369999998</v>
      </c>
      <c r="W55" s="25">
        <v>1.3500000000000001E-3</v>
      </c>
      <c r="X55" s="25">
        <f t="shared" si="2"/>
        <v>7.2500000000000006E-4</v>
      </c>
    </row>
    <row r="56" spans="1:24" s="15" customFormat="1">
      <c r="A56" s="18">
        <v>304</v>
      </c>
      <c r="B56" s="25">
        <v>6.8999999999999997E-5</v>
      </c>
      <c r="C56" s="25">
        <v>2.0299999999999999E-2</v>
      </c>
      <c r="D56" s="25">
        <f t="shared" si="0"/>
        <v>1.9605499999999998E-2</v>
      </c>
      <c r="E56" s="25"/>
      <c r="F56" s="25">
        <f t="shared" si="3"/>
        <v>1.7225289999999997E-2</v>
      </c>
      <c r="G56" s="25">
        <f t="shared" si="4"/>
        <v>0.39669842869999994</v>
      </c>
      <c r="H56" s="25">
        <v>3.3300000000000003E-2</v>
      </c>
      <c r="I56" s="25">
        <f t="shared" si="1"/>
        <v>3.2605500000000003E-2</v>
      </c>
      <c r="J56" s="25"/>
      <c r="K56" s="25">
        <f t="shared" si="5"/>
        <v>2.9422290000000004E-2</v>
      </c>
      <c r="L56" s="25">
        <f t="shared" si="6"/>
        <v>0.6775953387000001</v>
      </c>
      <c r="M56" s="25">
        <v>3.9050000000000001E-2</v>
      </c>
      <c r="N56" s="25">
        <f t="shared" si="7"/>
        <v>3.8355500000000001E-2</v>
      </c>
      <c r="O56" s="25"/>
      <c r="P56" s="25">
        <f t="shared" si="8"/>
        <v>3.291529E-2</v>
      </c>
      <c r="Q56" s="25">
        <f t="shared" si="9"/>
        <v>0.75803912870000001</v>
      </c>
      <c r="R56" s="25">
        <v>3.8879999999999998E-2</v>
      </c>
      <c r="S56" s="25">
        <f t="shared" si="10"/>
        <v>3.8185499999999997E-2</v>
      </c>
      <c r="T56" s="25"/>
      <c r="U56" s="25">
        <f t="shared" si="11"/>
        <v>3.2754289999999998E-2</v>
      </c>
      <c r="V56" s="25">
        <f t="shared" si="12"/>
        <v>0.75433129870000004</v>
      </c>
      <c r="W56" s="25">
        <v>1.32E-3</v>
      </c>
      <c r="X56" s="25">
        <f t="shared" si="2"/>
        <v>6.9450000000000002E-4</v>
      </c>
    </row>
    <row r="57" spans="1:24" s="15" customFormat="1">
      <c r="A57" s="18">
        <v>305</v>
      </c>
      <c r="B57" s="25">
        <v>9.0000000000000006E-5</v>
      </c>
      <c r="C57" s="25">
        <v>2.01E-2</v>
      </c>
      <c r="D57" s="25">
        <f t="shared" si="0"/>
        <v>1.9345000000000001E-2</v>
      </c>
      <c r="E57" s="25"/>
      <c r="F57" s="25">
        <f t="shared" si="3"/>
        <v>1.696479E-2</v>
      </c>
      <c r="G57" s="25">
        <f t="shared" si="4"/>
        <v>0.39069911370000004</v>
      </c>
      <c r="H57" s="25">
        <v>3.2599999999999997E-2</v>
      </c>
      <c r="I57" s="25">
        <f t="shared" si="1"/>
        <v>3.1844999999999998E-2</v>
      </c>
      <c r="J57" s="25"/>
      <c r="K57" s="25">
        <f t="shared" si="5"/>
        <v>2.8661789999999999E-2</v>
      </c>
      <c r="L57" s="25">
        <f t="shared" si="6"/>
        <v>0.66008102369999999</v>
      </c>
      <c r="M57" s="25">
        <v>3.8949999999999999E-2</v>
      </c>
      <c r="N57" s="25">
        <f t="shared" si="7"/>
        <v>3.8195E-2</v>
      </c>
      <c r="O57" s="25"/>
      <c r="P57" s="25">
        <f t="shared" si="8"/>
        <v>3.2754789999999999E-2</v>
      </c>
      <c r="Q57" s="25">
        <f t="shared" si="9"/>
        <v>0.7543428137</v>
      </c>
      <c r="R57" s="25">
        <v>3.8269999999999998E-2</v>
      </c>
      <c r="S57" s="25">
        <f t="shared" si="10"/>
        <v>3.7515E-2</v>
      </c>
      <c r="T57" s="25"/>
      <c r="U57" s="25">
        <f t="shared" si="11"/>
        <v>3.2083790000000001E-2</v>
      </c>
      <c r="V57" s="25">
        <f t="shared" si="12"/>
        <v>0.73888968370000008</v>
      </c>
      <c r="W57" s="25">
        <v>1.42E-3</v>
      </c>
      <c r="X57" s="25">
        <f t="shared" si="2"/>
        <v>7.5500000000000003E-4</v>
      </c>
    </row>
    <row r="58" spans="1:24" s="15" customFormat="1">
      <c r="A58" s="18">
        <v>306</v>
      </c>
      <c r="B58" s="25">
        <v>1.1E-4</v>
      </c>
      <c r="C58" s="25">
        <v>1.9900000000000001E-2</v>
      </c>
      <c r="D58" s="25">
        <f t="shared" si="0"/>
        <v>1.9105E-2</v>
      </c>
      <c r="E58" s="25"/>
      <c r="F58" s="25">
        <f t="shared" si="3"/>
        <v>1.672479E-2</v>
      </c>
      <c r="G58" s="25">
        <f t="shared" si="4"/>
        <v>0.38517191370000003</v>
      </c>
      <c r="H58" s="25">
        <v>3.1899999999999998E-2</v>
      </c>
      <c r="I58" s="25">
        <f t="shared" si="1"/>
        <v>3.1104999999999997E-2</v>
      </c>
      <c r="J58" s="25"/>
      <c r="K58" s="25">
        <f t="shared" si="5"/>
        <v>2.7921789999999998E-2</v>
      </c>
      <c r="L58" s="25">
        <f t="shared" si="6"/>
        <v>0.64303882369999998</v>
      </c>
      <c r="M58" s="25">
        <v>3.891E-2</v>
      </c>
      <c r="N58" s="25">
        <f t="shared" si="7"/>
        <v>3.8115000000000003E-2</v>
      </c>
      <c r="O58" s="25"/>
      <c r="P58" s="25">
        <f t="shared" si="8"/>
        <v>3.2674790000000002E-2</v>
      </c>
      <c r="Q58" s="25">
        <f t="shared" si="9"/>
        <v>0.75250041370000009</v>
      </c>
      <c r="R58" s="25">
        <v>3.8260000000000002E-2</v>
      </c>
      <c r="S58" s="25">
        <f t="shared" si="10"/>
        <v>3.7465000000000005E-2</v>
      </c>
      <c r="T58" s="25"/>
      <c r="U58" s="25">
        <f t="shared" si="11"/>
        <v>3.2033790000000006E-2</v>
      </c>
      <c r="V58" s="25">
        <f t="shared" si="12"/>
        <v>0.73773818370000022</v>
      </c>
      <c r="W58" s="25">
        <v>1.48E-3</v>
      </c>
      <c r="X58" s="25">
        <f t="shared" si="2"/>
        <v>7.9500000000000003E-4</v>
      </c>
    </row>
    <row r="59" spans="1:24" s="15" customFormat="1">
      <c r="A59" s="18">
        <v>307</v>
      </c>
      <c r="B59" s="25">
        <v>1.1E-4</v>
      </c>
      <c r="C59" s="25">
        <v>1.9300000000000001E-2</v>
      </c>
      <c r="D59" s="25">
        <f t="shared" si="0"/>
        <v>1.8520000000000002E-2</v>
      </c>
      <c r="E59" s="25"/>
      <c r="F59" s="25">
        <f t="shared" si="3"/>
        <v>1.6139790000000001E-2</v>
      </c>
      <c r="G59" s="25">
        <f t="shared" si="4"/>
        <v>0.37169936370000006</v>
      </c>
      <c r="H59" s="25">
        <v>3.1E-2</v>
      </c>
      <c r="I59" s="25">
        <f t="shared" si="1"/>
        <v>3.022E-2</v>
      </c>
      <c r="J59" s="25"/>
      <c r="K59" s="25">
        <f t="shared" si="5"/>
        <v>2.7036790000000002E-2</v>
      </c>
      <c r="L59" s="25">
        <f t="shared" si="6"/>
        <v>0.62265727370000001</v>
      </c>
      <c r="M59" s="25">
        <v>3.8859999999999999E-2</v>
      </c>
      <c r="N59" s="25">
        <f t="shared" si="7"/>
        <v>3.8079999999999996E-2</v>
      </c>
      <c r="O59" s="25"/>
      <c r="P59" s="25">
        <f t="shared" si="8"/>
        <v>3.2639789999999995E-2</v>
      </c>
      <c r="Q59" s="25">
        <f t="shared" si="9"/>
        <v>0.75169436369999987</v>
      </c>
      <c r="R59" s="25">
        <v>3.8109999999999998E-2</v>
      </c>
      <c r="S59" s="25">
        <f t="shared" si="10"/>
        <v>3.7329999999999995E-2</v>
      </c>
      <c r="T59" s="25"/>
      <c r="U59" s="25">
        <f t="shared" si="11"/>
        <v>3.1898789999999996E-2</v>
      </c>
      <c r="V59" s="25">
        <f t="shared" si="12"/>
        <v>0.73462913369999994</v>
      </c>
      <c r="W59" s="25">
        <v>1.4499999999999999E-3</v>
      </c>
      <c r="X59" s="25">
        <f t="shared" si="2"/>
        <v>7.7999999999999999E-4</v>
      </c>
    </row>
    <row r="60" spans="1:24" s="15" customFormat="1">
      <c r="A60" s="18">
        <v>308</v>
      </c>
      <c r="B60" s="25">
        <v>1.8000000000000001E-4</v>
      </c>
      <c r="C60" s="25">
        <v>1.8700000000000001E-2</v>
      </c>
      <c r="D60" s="25">
        <f t="shared" si="0"/>
        <v>1.7865000000000002E-2</v>
      </c>
      <c r="E60" s="25"/>
      <c r="F60" s="25">
        <f t="shared" si="3"/>
        <v>1.5484790000000002E-2</v>
      </c>
      <c r="G60" s="25">
        <f t="shared" si="4"/>
        <v>0.35661471370000009</v>
      </c>
      <c r="H60" s="25">
        <v>3.0300000000000001E-2</v>
      </c>
      <c r="I60" s="25">
        <f t="shared" si="1"/>
        <v>2.9465000000000002E-2</v>
      </c>
      <c r="J60" s="25"/>
      <c r="K60" s="25">
        <f t="shared" si="5"/>
        <v>2.6281790000000003E-2</v>
      </c>
      <c r="L60" s="25">
        <f t="shared" si="6"/>
        <v>0.60526962370000015</v>
      </c>
      <c r="M60" s="25">
        <v>3.8850000000000003E-2</v>
      </c>
      <c r="N60" s="25">
        <f t="shared" si="7"/>
        <v>3.8015E-2</v>
      </c>
      <c r="O60" s="25"/>
      <c r="P60" s="25">
        <f t="shared" si="8"/>
        <v>3.2574789999999999E-2</v>
      </c>
      <c r="Q60" s="25">
        <f t="shared" si="9"/>
        <v>0.75019741370000004</v>
      </c>
      <c r="R60" s="25">
        <v>3.7400000000000003E-2</v>
      </c>
      <c r="S60" s="25">
        <f t="shared" si="10"/>
        <v>3.6565E-2</v>
      </c>
      <c r="T60" s="25"/>
      <c r="U60" s="25">
        <f t="shared" si="11"/>
        <v>3.1133790000000001E-2</v>
      </c>
      <c r="V60" s="25">
        <f t="shared" si="12"/>
        <v>0.71701118370000005</v>
      </c>
      <c r="W60" s="25">
        <v>1.49E-3</v>
      </c>
      <c r="X60" s="25">
        <f t="shared" si="2"/>
        <v>8.3500000000000002E-4</v>
      </c>
    </row>
    <row r="61" spans="1:24" s="15" customFormat="1">
      <c r="A61" s="18">
        <v>309</v>
      </c>
      <c r="B61" s="25">
        <v>1.2E-4</v>
      </c>
      <c r="C61" s="25">
        <v>1.8800000000000001E-2</v>
      </c>
      <c r="D61" s="25">
        <f t="shared" si="0"/>
        <v>1.8010000000000002E-2</v>
      </c>
      <c r="E61" s="25"/>
      <c r="F61" s="25">
        <f t="shared" si="3"/>
        <v>1.5629790000000001E-2</v>
      </c>
      <c r="G61" s="25">
        <f t="shared" si="4"/>
        <v>0.35995406370000005</v>
      </c>
      <c r="H61" s="25">
        <v>2.9899999999999999E-2</v>
      </c>
      <c r="I61" s="25">
        <f t="shared" si="1"/>
        <v>2.911E-2</v>
      </c>
      <c r="J61" s="25"/>
      <c r="K61" s="25">
        <f t="shared" si="5"/>
        <v>2.5926790000000002E-2</v>
      </c>
      <c r="L61" s="25">
        <f t="shared" si="6"/>
        <v>0.59709397370000006</v>
      </c>
      <c r="M61" s="25">
        <v>3.8850000000000003E-2</v>
      </c>
      <c r="N61" s="25">
        <f t="shared" si="7"/>
        <v>3.8060000000000004E-2</v>
      </c>
      <c r="O61" s="25"/>
      <c r="P61" s="25">
        <f t="shared" si="8"/>
        <v>3.2619790000000003E-2</v>
      </c>
      <c r="Q61" s="25">
        <f t="shared" si="9"/>
        <v>0.75123376370000006</v>
      </c>
      <c r="R61" s="25">
        <v>3.7359999999999997E-2</v>
      </c>
      <c r="S61" s="25">
        <f t="shared" si="10"/>
        <v>3.6569999999999998E-2</v>
      </c>
      <c r="T61" s="25"/>
      <c r="U61" s="25">
        <f t="shared" si="11"/>
        <v>3.113879E-2</v>
      </c>
      <c r="V61" s="25">
        <f t="shared" si="12"/>
        <v>0.71712633370000001</v>
      </c>
      <c r="W61" s="25">
        <v>1.4599999999999999E-3</v>
      </c>
      <c r="X61" s="25">
        <f t="shared" si="2"/>
        <v>7.9000000000000001E-4</v>
      </c>
    </row>
    <row r="62" spans="1:24" s="15" customFormat="1">
      <c r="A62" s="18">
        <v>310</v>
      </c>
      <c r="B62" s="25">
        <v>1.4999999999999999E-4</v>
      </c>
      <c r="C62" s="25">
        <v>1.83E-2</v>
      </c>
      <c r="D62" s="25">
        <f t="shared" si="0"/>
        <v>1.7495E-2</v>
      </c>
      <c r="E62" s="25"/>
      <c r="F62" s="25">
        <f t="shared" si="3"/>
        <v>1.5114789999999999E-2</v>
      </c>
      <c r="G62" s="25">
        <f t="shared" si="4"/>
        <v>0.34809361370000003</v>
      </c>
      <c r="H62" s="25">
        <v>2.8899999999999999E-2</v>
      </c>
      <c r="I62" s="25">
        <f t="shared" si="1"/>
        <v>2.8094999999999998E-2</v>
      </c>
      <c r="J62" s="25"/>
      <c r="K62" s="25">
        <f t="shared" si="5"/>
        <v>2.491179E-2</v>
      </c>
      <c r="L62" s="25">
        <f t="shared" si="6"/>
        <v>0.57371852369999998</v>
      </c>
      <c r="M62" s="25">
        <v>3.8719999999999997E-2</v>
      </c>
      <c r="N62" s="25">
        <f t="shared" si="7"/>
        <v>3.7914999999999997E-2</v>
      </c>
      <c r="O62" s="25"/>
      <c r="P62" s="25">
        <f t="shared" si="8"/>
        <v>3.2474789999999996E-2</v>
      </c>
      <c r="Q62" s="25">
        <f t="shared" si="9"/>
        <v>0.74789441369999998</v>
      </c>
      <c r="R62" s="25">
        <v>3.7350000000000001E-2</v>
      </c>
      <c r="S62" s="25">
        <f t="shared" si="10"/>
        <v>3.6545000000000001E-2</v>
      </c>
      <c r="T62" s="25"/>
      <c r="U62" s="25">
        <f t="shared" si="11"/>
        <v>3.1113790000000002E-2</v>
      </c>
      <c r="V62" s="25">
        <f t="shared" si="12"/>
        <v>0.71655058370000013</v>
      </c>
      <c r="W62" s="25">
        <v>1.4599999999999999E-3</v>
      </c>
      <c r="X62" s="25">
        <f t="shared" si="2"/>
        <v>8.0499999999999994E-4</v>
      </c>
    </row>
    <row r="63" spans="1:24" s="15" customFormat="1">
      <c r="A63" s="18">
        <v>311</v>
      </c>
      <c r="B63" s="25">
        <v>1.7000000000000001E-4</v>
      </c>
      <c r="C63" s="25">
        <v>1.7999999999999999E-2</v>
      </c>
      <c r="D63" s="25">
        <f t="shared" si="0"/>
        <v>1.7134999999999997E-2</v>
      </c>
      <c r="E63" s="25"/>
      <c r="F63" s="25">
        <f t="shared" si="3"/>
        <v>1.4754789999999997E-2</v>
      </c>
      <c r="G63" s="25">
        <f t="shared" si="4"/>
        <v>0.33980281369999993</v>
      </c>
      <c r="H63" s="25">
        <v>2.86E-2</v>
      </c>
      <c r="I63" s="25">
        <f t="shared" si="1"/>
        <v>2.7734999999999999E-2</v>
      </c>
      <c r="J63" s="25"/>
      <c r="K63" s="25">
        <f t="shared" si="5"/>
        <v>2.455179E-2</v>
      </c>
      <c r="L63" s="25">
        <f t="shared" si="6"/>
        <v>0.56542772370000005</v>
      </c>
      <c r="M63" s="25">
        <v>3.8710000000000001E-2</v>
      </c>
      <c r="N63" s="25">
        <f t="shared" si="7"/>
        <v>3.7845000000000004E-2</v>
      </c>
      <c r="O63" s="25"/>
      <c r="P63" s="25">
        <f t="shared" si="8"/>
        <v>3.2404790000000003E-2</v>
      </c>
      <c r="Q63" s="25">
        <f t="shared" si="9"/>
        <v>0.74628231370000009</v>
      </c>
      <c r="R63" s="25">
        <v>3.7310000000000003E-2</v>
      </c>
      <c r="S63" s="25">
        <f t="shared" si="10"/>
        <v>3.6445000000000005E-2</v>
      </c>
      <c r="T63" s="25"/>
      <c r="U63" s="25">
        <f t="shared" si="11"/>
        <v>3.1013790000000006E-2</v>
      </c>
      <c r="V63" s="25">
        <f t="shared" si="12"/>
        <v>0.71424758370000019</v>
      </c>
      <c r="W63" s="25">
        <v>1.56E-3</v>
      </c>
      <c r="X63" s="25">
        <f t="shared" si="2"/>
        <v>8.6499999999999999E-4</v>
      </c>
    </row>
    <row r="64" spans="1:24" s="15" customFormat="1">
      <c r="A64" s="18">
        <v>312</v>
      </c>
      <c r="B64" s="25">
        <v>2.5999999999999998E-4</v>
      </c>
      <c r="C64" s="25">
        <v>1.7899999999999999E-2</v>
      </c>
      <c r="D64" s="25">
        <f t="shared" si="0"/>
        <v>1.7004999999999999E-2</v>
      </c>
      <c r="E64" s="25"/>
      <c r="F64" s="25">
        <f t="shared" si="3"/>
        <v>1.4624789999999999E-2</v>
      </c>
      <c r="G64" s="25">
        <f t="shared" si="4"/>
        <v>0.33680891369999999</v>
      </c>
      <c r="H64" s="25">
        <v>2.7799999999999998E-2</v>
      </c>
      <c r="I64" s="25">
        <f t="shared" si="1"/>
        <v>2.6904999999999998E-2</v>
      </c>
      <c r="J64" s="25"/>
      <c r="K64" s="25">
        <f t="shared" si="5"/>
        <v>2.372179E-2</v>
      </c>
      <c r="L64" s="25">
        <f t="shared" si="6"/>
        <v>0.54631282370000001</v>
      </c>
      <c r="M64" s="25">
        <v>3.8559999999999997E-2</v>
      </c>
      <c r="N64" s="25">
        <f t="shared" si="7"/>
        <v>3.7664999999999997E-2</v>
      </c>
      <c r="O64" s="25"/>
      <c r="P64" s="25">
        <f t="shared" si="8"/>
        <v>3.2224789999999996E-2</v>
      </c>
      <c r="Q64" s="25">
        <f t="shared" si="9"/>
        <v>0.7421369136999999</v>
      </c>
      <c r="R64" s="25">
        <v>3.7289999999999997E-2</v>
      </c>
      <c r="S64" s="25">
        <f t="shared" si="10"/>
        <v>3.6394999999999997E-2</v>
      </c>
      <c r="T64" s="25"/>
      <c r="U64" s="25">
        <f t="shared" si="11"/>
        <v>3.0963789999999998E-2</v>
      </c>
      <c r="V64" s="25">
        <f t="shared" si="12"/>
        <v>0.71309608369999999</v>
      </c>
      <c r="W64" s="25">
        <v>1.5299999999999999E-3</v>
      </c>
      <c r="X64" s="25">
        <f t="shared" si="2"/>
        <v>8.9499999999999996E-4</v>
      </c>
    </row>
    <row r="65" spans="1:24" s="15" customFormat="1">
      <c r="A65" s="18">
        <v>313</v>
      </c>
      <c r="B65" s="25">
        <v>1.2999999999999999E-4</v>
      </c>
      <c r="C65" s="25">
        <v>1.7600000000000001E-2</v>
      </c>
      <c r="D65" s="25">
        <f t="shared" si="0"/>
        <v>1.6785000000000001E-2</v>
      </c>
      <c r="E65" s="25"/>
      <c r="F65" s="25">
        <f t="shared" si="3"/>
        <v>1.4404790000000001E-2</v>
      </c>
      <c r="G65" s="25">
        <f t="shared" si="4"/>
        <v>0.33174231370000001</v>
      </c>
      <c r="H65" s="25">
        <v>2.7300000000000001E-2</v>
      </c>
      <c r="I65" s="25">
        <f t="shared" si="1"/>
        <v>2.6485000000000002E-2</v>
      </c>
      <c r="J65" s="25"/>
      <c r="K65" s="25">
        <f t="shared" si="5"/>
        <v>2.3301790000000003E-2</v>
      </c>
      <c r="L65" s="25">
        <f t="shared" si="6"/>
        <v>0.53664022370000009</v>
      </c>
      <c r="M65" s="25">
        <v>3.8550000000000001E-2</v>
      </c>
      <c r="N65" s="25">
        <f t="shared" si="7"/>
        <v>3.7734999999999998E-2</v>
      </c>
      <c r="O65" s="25"/>
      <c r="P65" s="25">
        <f t="shared" si="8"/>
        <v>3.2294789999999997E-2</v>
      </c>
      <c r="Q65" s="25">
        <f t="shared" si="9"/>
        <v>0.74374901370000002</v>
      </c>
      <c r="R65" s="25">
        <v>3.7240000000000002E-2</v>
      </c>
      <c r="S65" s="25">
        <f t="shared" si="10"/>
        <v>3.6424999999999999E-2</v>
      </c>
      <c r="T65" s="25"/>
      <c r="U65" s="25">
        <f t="shared" si="11"/>
        <v>3.099379E-2</v>
      </c>
      <c r="V65" s="25">
        <f t="shared" si="12"/>
        <v>0.71378698370000004</v>
      </c>
      <c r="W65" s="25">
        <v>1.5E-3</v>
      </c>
      <c r="X65" s="25">
        <f t="shared" si="2"/>
        <v>8.1499999999999997E-4</v>
      </c>
    </row>
    <row r="66" spans="1:24" s="15" customFormat="1">
      <c r="A66" s="18">
        <v>314</v>
      </c>
      <c r="B66" s="25">
        <v>2.0000000000000001E-4</v>
      </c>
      <c r="C66" s="25">
        <v>1.7299999999999999E-2</v>
      </c>
      <c r="D66" s="25">
        <f t="shared" ref="D66:D129" si="13">C66-X66</f>
        <v>1.6449999999999999E-2</v>
      </c>
      <c r="E66" s="25"/>
      <c r="F66" s="25">
        <f t="shared" si="3"/>
        <v>1.4069789999999999E-2</v>
      </c>
      <c r="G66" s="25">
        <f t="shared" si="4"/>
        <v>0.32402726370000001</v>
      </c>
      <c r="H66" s="25">
        <v>2.6700000000000002E-2</v>
      </c>
      <c r="I66" s="25">
        <f t="shared" ref="I66:I129" si="14">H66-X66</f>
        <v>2.5850000000000001E-2</v>
      </c>
      <c r="J66" s="25"/>
      <c r="K66" s="25">
        <f t="shared" si="5"/>
        <v>2.2666790000000003E-2</v>
      </c>
      <c r="L66" s="25">
        <f t="shared" si="6"/>
        <v>0.52201617370000009</v>
      </c>
      <c r="M66" s="25">
        <v>3.8550000000000001E-2</v>
      </c>
      <c r="N66" s="25">
        <f t="shared" si="7"/>
        <v>3.7699999999999997E-2</v>
      </c>
      <c r="O66" s="25"/>
      <c r="P66" s="25">
        <f t="shared" si="8"/>
        <v>3.2259789999999997E-2</v>
      </c>
      <c r="Q66" s="25">
        <f t="shared" si="9"/>
        <v>0.7429429636999999</v>
      </c>
      <c r="R66" s="25">
        <v>3.7220000000000003E-2</v>
      </c>
      <c r="S66" s="25">
        <f t="shared" si="10"/>
        <v>3.637E-2</v>
      </c>
      <c r="T66" s="25"/>
      <c r="U66" s="25">
        <f t="shared" si="11"/>
        <v>3.0938790000000001E-2</v>
      </c>
      <c r="V66" s="25">
        <f t="shared" si="12"/>
        <v>0.71252033370000001</v>
      </c>
      <c r="W66" s="25">
        <v>1.5E-3</v>
      </c>
      <c r="X66" s="25">
        <f t="shared" ref="X66:X129" si="15">(B66+W66)/2</f>
        <v>8.5000000000000006E-4</v>
      </c>
    </row>
    <row r="67" spans="1:24" s="15" customFormat="1">
      <c r="A67" s="18">
        <v>315</v>
      </c>
      <c r="B67" s="25">
        <v>4.0000000000000003E-5</v>
      </c>
      <c r="C67" s="25">
        <v>1.7000000000000001E-2</v>
      </c>
      <c r="D67" s="25">
        <f t="shared" si="13"/>
        <v>1.6295E-2</v>
      </c>
      <c r="E67" s="25"/>
      <c r="F67" s="25">
        <f t="shared" ref="F67:F130" si="16">D67-0.00238021</f>
        <v>1.391479E-2</v>
      </c>
      <c r="G67" s="25">
        <f t="shared" ref="G67:G130" si="17">F67*23.03</f>
        <v>0.32045761370000003</v>
      </c>
      <c r="H67" s="25">
        <v>2.64E-2</v>
      </c>
      <c r="I67" s="25">
        <f t="shared" si="14"/>
        <v>2.5694999999999999E-2</v>
      </c>
      <c r="J67" s="25"/>
      <c r="K67" s="25">
        <f t="shared" ref="K67:K130" si="18">I67-0.00318321</f>
        <v>2.251179E-2</v>
      </c>
      <c r="L67" s="25">
        <f t="shared" ref="L67:L130" si="19">K67*23.03</f>
        <v>0.51844652369999999</v>
      </c>
      <c r="M67" s="25">
        <v>3.8550000000000001E-2</v>
      </c>
      <c r="N67" s="25">
        <f t="shared" ref="N67:N130" si="20">M67-X67</f>
        <v>3.7845000000000004E-2</v>
      </c>
      <c r="O67" s="25"/>
      <c r="P67" s="25">
        <f t="shared" ref="P67:P130" si="21">N67-0.00544021</f>
        <v>3.2404790000000003E-2</v>
      </c>
      <c r="Q67" s="25">
        <f t="shared" ref="Q67:Q130" si="22">P67*23.03</f>
        <v>0.74628231370000009</v>
      </c>
      <c r="R67" s="25">
        <v>3.721E-2</v>
      </c>
      <c r="S67" s="25">
        <f t="shared" ref="S67:S130" si="23">R67-X67</f>
        <v>3.6505000000000003E-2</v>
      </c>
      <c r="T67" s="25"/>
      <c r="U67" s="25">
        <f t="shared" ref="U67:U130" si="24">S67-0.00543121</f>
        <v>3.1073790000000004E-2</v>
      </c>
      <c r="V67" s="25">
        <f t="shared" ref="V67:V130" si="25">U67*23.03</f>
        <v>0.71562938370000018</v>
      </c>
      <c r="W67" s="25">
        <v>1.3699999999999999E-3</v>
      </c>
      <c r="X67" s="25">
        <f t="shared" si="15"/>
        <v>7.0500000000000001E-4</v>
      </c>
    </row>
    <row r="68" spans="1:24" s="15" customFormat="1">
      <c r="A68" s="18">
        <v>316</v>
      </c>
      <c r="B68" s="25">
        <v>1.6000000000000001E-4</v>
      </c>
      <c r="C68" s="25">
        <v>1.6799999999999999E-2</v>
      </c>
      <c r="D68" s="25">
        <f t="shared" si="13"/>
        <v>1.6045E-2</v>
      </c>
      <c r="E68" s="25"/>
      <c r="F68" s="25">
        <f t="shared" si="16"/>
        <v>1.366479E-2</v>
      </c>
      <c r="G68" s="25">
        <f t="shared" si="17"/>
        <v>0.31470011370000001</v>
      </c>
      <c r="H68" s="25">
        <v>2.58E-2</v>
      </c>
      <c r="I68" s="25">
        <f t="shared" si="14"/>
        <v>2.5045000000000001E-2</v>
      </c>
      <c r="J68" s="25"/>
      <c r="K68" s="25">
        <f t="shared" si="18"/>
        <v>2.1861790000000002E-2</v>
      </c>
      <c r="L68" s="25">
        <f t="shared" si="19"/>
        <v>0.50347702370000014</v>
      </c>
      <c r="M68" s="25">
        <v>3.8550000000000001E-2</v>
      </c>
      <c r="N68" s="25">
        <f t="shared" si="20"/>
        <v>3.7795000000000002E-2</v>
      </c>
      <c r="O68" s="25"/>
      <c r="P68" s="25">
        <f t="shared" si="21"/>
        <v>3.2354790000000001E-2</v>
      </c>
      <c r="Q68" s="25">
        <f t="shared" si="22"/>
        <v>0.74513081370000012</v>
      </c>
      <c r="R68" s="25">
        <v>3.7170000000000002E-2</v>
      </c>
      <c r="S68" s="25">
        <f t="shared" si="23"/>
        <v>3.6415000000000003E-2</v>
      </c>
      <c r="T68" s="25"/>
      <c r="U68" s="25">
        <f t="shared" si="24"/>
        <v>3.0983790000000004E-2</v>
      </c>
      <c r="V68" s="25">
        <f t="shared" si="25"/>
        <v>0.71355668370000014</v>
      </c>
      <c r="W68" s="25">
        <v>1.3500000000000001E-3</v>
      </c>
      <c r="X68" s="25">
        <f t="shared" si="15"/>
        <v>7.5500000000000003E-4</v>
      </c>
    </row>
    <row r="69" spans="1:24" s="15" customFormat="1">
      <c r="A69" s="18">
        <v>317</v>
      </c>
      <c r="B69" s="25">
        <v>1.2E-4</v>
      </c>
      <c r="C69" s="25">
        <v>1.52E-2</v>
      </c>
      <c r="D69" s="25">
        <f t="shared" si="13"/>
        <v>1.4485E-2</v>
      </c>
      <c r="E69" s="25"/>
      <c r="F69" s="25">
        <f t="shared" si="16"/>
        <v>1.2104790000000001E-2</v>
      </c>
      <c r="G69" s="25">
        <f t="shared" si="17"/>
        <v>0.27877331370000002</v>
      </c>
      <c r="H69" s="25">
        <v>2.52E-2</v>
      </c>
      <c r="I69" s="25">
        <f t="shared" si="14"/>
        <v>2.4485E-2</v>
      </c>
      <c r="J69" s="25"/>
      <c r="K69" s="25">
        <f t="shared" si="18"/>
        <v>2.1301790000000001E-2</v>
      </c>
      <c r="L69" s="25">
        <f t="shared" si="19"/>
        <v>0.49058022370000004</v>
      </c>
      <c r="M69" s="25">
        <v>3.8429999999999999E-2</v>
      </c>
      <c r="N69" s="25">
        <f t="shared" si="20"/>
        <v>3.7714999999999999E-2</v>
      </c>
      <c r="O69" s="25"/>
      <c r="P69" s="25">
        <f t="shared" si="21"/>
        <v>3.2274789999999998E-2</v>
      </c>
      <c r="Q69" s="25">
        <f t="shared" si="22"/>
        <v>0.74328841369999998</v>
      </c>
      <c r="R69" s="25">
        <v>3.7159999999999999E-2</v>
      </c>
      <c r="S69" s="25">
        <f t="shared" si="23"/>
        <v>3.6444999999999998E-2</v>
      </c>
      <c r="T69" s="25"/>
      <c r="U69" s="25">
        <f t="shared" si="24"/>
        <v>3.1013789999999999E-2</v>
      </c>
      <c r="V69" s="25">
        <f t="shared" si="25"/>
        <v>0.71424758370000008</v>
      </c>
      <c r="W69" s="25">
        <v>1.31E-3</v>
      </c>
      <c r="X69" s="25">
        <f t="shared" si="15"/>
        <v>7.1500000000000003E-4</v>
      </c>
    </row>
    <row r="70" spans="1:24" s="15" customFormat="1">
      <c r="A70" s="18">
        <v>318</v>
      </c>
      <c r="B70" s="25">
        <v>1.2E-4</v>
      </c>
      <c r="C70" s="25">
        <v>1.4500000000000001E-2</v>
      </c>
      <c r="D70" s="25">
        <f t="shared" si="13"/>
        <v>1.3845000000000001E-2</v>
      </c>
      <c r="E70" s="25"/>
      <c r="F70" s="25">
        <f t="shared" si="16"/>
        <v>1.1464790000000002E-2</v>
      </c>
      <c r="G70" s="25">
        <f t="shared" si="17"/>
        <v>0.26403411370000007</v>
      </c>
      <c r="H70" s="25">
        <v>2.5000000000000001E-2</v>
      </c>
      <c r="I70" s="25">
        <f t="shared" si="14"/>
        <v>2.4345000000000002E-2</v>
      </c>
      <c r="J70" s="25"/>
      <c r="K70" s="25">
        <f t="shared" si="18"/>
        <v>2.1161790000000003E-2</v>
      </c>
      <c r="L70" s="25">
        <f t="shared" si="19"/>
        <v>0.48735602370000008</v>
      </c>
      <c r="M70" s="25">
        <v>3.8420000000000003E-2</v>
      </c>
      <c r="N70" s="25">
        <f t="shared" si="20"/>
        <v>3.7765E-2</v>
      </c>
      <c r="O70" s="25"/>
      <c r="P70" s="25">
        <f t="shared" si="21"/>
        <v>3.2324789999999999E-2</v>
      </c>
      <c r="Q70" s="25">
        <f t="shared" si="22"/>
        <v>0.74443991370000007</v>
      </c>
      <c r="R70" s="25">
        <v>3.712E-2</v>
      </c>
      <c r="S70" s="25">
        <f t="shared" si="23"/>
        <v>3.6464999999999997E-2</v>
      </c>
      <c r="T70" s="25"/>
      <c r="U70" s="25">
        <f t="shared" si="24"/>
        <v>3.1033789999999999E-2</v>
      </c>
      <c r="V70" s="25">
        <f t="shared" si="25"/>
        <v>0.7147081837</v>
      </c>
      <c r="W70" s="25">
        <v>1.1900000000000001E-3</v>
      </c>
      <c r="X70" s="25">
        <f t="shared" si="15"/>
        <v>6.5500000000000009E-4</v>
      </c>
    </row>
    <row r="71" spans="1:24" s="15" customFormat="1">
      <c r="A71" s="18">
        <v>319</v>
      </c>
      <c r="B71" s="25">
        <v>6.8999999999999997E-5</v>
      </c>
      <c r="C71" s="25">
        <v>1.3100000000000001E-2</v>
      </c>
      <c r="D71" s="25">
        <f t="shared" si="13"/>
        <v>1.24905E-2</v>
      </c>
      <c r="E71" s="25"/>
      <c r="F71" s="25">
        <f t="shared" si="16"/>
        <v>1.0110290000000001E-2</v>
      </c>
      <c r="G71" s="25">
        <f t="shared" si="17"/>
        <v>0.23283997870000003</v>
      </c>
      <c r="H71" s="25">
        <v>2.4799999999999999E-2</v>
      </c>
      <c r="I71" s="25">
        <f t="shared" si="14"/>
        <v>2.41905E-2</v>
      </c>
      <c r="J71" s="25"/>
      <c r="K71" s="25">
        <f t="shared" si="18"/>
        <v>2.1007290000000001E-2</v>
      </c>
      <c r="L71" s="25">
        <f t="shared" si="19"/>
        <v>0.48379788870000007</v>
      </c>
      <c r="M71" s="25">
        <v>3.841E-2</v>
      </c>
      <c r="N71" s="25">
        <f t="shared" si="20"/>
        <v>3.7800500000000001E-2</v>
      </c>
      <c r="O71" s="25"/>
      <c r="P71" s="25">
        <f t="shared" si="21"/>
        <v>3.236029E-2</v>
      </c>
      <c r="Q71" s="25">
        <f t="shared" si="22"/>
        <v>0.74525747870000003</v>
      </c>
      <c r="R71" s="25">
        <v>3.7060000000000003E-2</v>
      </c>
      <c r="S71" s="25">
        <f t="shared" si="23"/>
        <v>3.6450500000000004E-2</v>
      </c>
      <c r="T71" s="25"/>
      <c r="U71" s="25">
        <f t="shared" si="24"/>
        <v>3.1019290000000005E-2</v>
      </c>
      <c r="V71" s="25">
        <f t="shared" si="25"/>
        <v>0.7143742487000001</v>
      </c>
      <c r="W71" s="25">
        <v>1.15E-3</v>
      </c>
      <c r="X71" s="25">
        <f t="shared" si="15"/>
        <v>6.0950000000000002E-4</v>
      </c>
    </row>
    <row r="72" spans="1:24" s="15" customFormat="1">
      <c r="A72" s="18">
        <v>320</v>
      </c>
      <c r="B72" s="25">
        <v>1.6000000000000001E-4</v>
      </c>
      <c r="C72" s="25">
        <v>1.2999999999999999E-2</v>
      </c>
      <c r="D72" s="25">
        <f t="shared" si="13"/>
        <v>1.2364999999999999E-2</v>
      </c>
      <c r="E72" s="25"/>
      <c r="F72" s="25">
        <f t="shared" si="16"/>
        <v>9.9847900000000003E-3</v>
      </c>
      <c r="G72" s="25">
        <f t="shared" si="17"/>
        <v>0.22994971370000003</v>
      </c>
      <c r="H72" s="25">
        <v>2.4299999999999999E-2</v>
      </c>
      <c r="I72" s="25">
        <f t="shared" si="14"/>
        <v>2.3664999999999999E-2</v>
      </c>
      <c r="J72" s="25"/>
      <c r="K72" s="25">
        <f t="shared" si="18"/>
        <v>2.048179E-2</v>
      </c>
      <c r="L72" s="25">
        <f t="shared" si="19"/>
        <v>0.47169562370000001</v>
      </c>
      <c r="M72" s="25">
        <v>3.8390000000000001E-2</v>
      </c>
      <c r="N72" s="25">
        <f t="shared" si="20"/>
        <v>3.7755000000000004E-2</v>
      </c>
      <c r="O72" s="25"/>
      <c r="P72" s="25">
        <f t="shared" si="21"/>
        <v>3.2314790000000003E-2</v>
      </c>
      <c r="Q72" s="25">
        <f t="shared" si="22"/>
        <v>0.74420961370000005</v>
      </c>
      <c r="R72" s="25">
        <v>3.6990000000000002E-2</v>
      </c>
      <c r="S72" s="25">
        <f t="shared" si="23"/>
        <v>3.6355000000000005E-2</v>
      </c>
      <c r="T72" s="25"/>
      <c r="U72" s="25">
        <f t="shared" si="24"/>
        <v>3.0923790000000007E-2</v>
      </c>
      <c r="V72" s="25">
        <f t="shared" si="25"/>
        <v>0.71217488370000015</v>
      </c>
      <c r="W72" s="25">
        <v>1.1100000000000001E-3</v>
      </c>
      <c r="X72" s="25">
        <f t="shared" si="15"/>
        <v>6.3500000000000004E-4</v>
      </c>
    </row>
    <row r="73" spans="1:24" s="15" customFormat="1">
      <c r="A73" s="18">
        <v>321</v>
      </c>
      <c r="B73" s="25">
        <v>3.0000000000000001E-5</v>
      </c>
      <c r="C73" s="25">
        <v>1.2699999999999999E-2</v>
      </c>
      <c r="D73" s="25">
        <f t="shared" si="13"/>
        <v>1.2154999999999999E-2</v>
      </c>
      <c r="E73" s="25"/>
      <c r="F73" s="25">
        <f t="shared" si="16"/>
        <v>9.7747899999999985E-3</v>
      </c>
      <c r="G73" s="25">
        <f t="shared" si="17"/>
        <v>0.22511341369999999</v>
      </c>
      <c r="H73" s="25">
        <v>2.3900000000000001E-2</v>
      </c>
      <c r="I73" s="25">
        <f t="shared" si="14"/>
        <v>2.3355000000000001E-2</v>
      </c>
      <c r="J73" s="25"/>
      <c r="K73" s="25">
        <f t="shared" si="18"/>
        <v>2.0171790000000002E-2</v>
      </c>
      <c r="L73" s="25">
        <f t="shared" si="19"/>
        <v>0.46455632370000005</v>
      </c>
      <c r="M73" s="25">
        <v>3.8980000000000001E-2</v>
      </c>
      <c r="N73" s="25">
        <f t="shared" si="20"/>
        <v>3.8435000000000004E-2</v>
      </c>
      <c r="O73" s="25"/>
      <c r="P73" s="25">
        <f t="shared" si="21"/>
        <v>3.2994790000000003E-2</v>
      </c>
      <c r="Q73" s="25">
        <f t="shared" si="22"/>
        <v>0.75987001370000007</v>
      </c>
      <c r="R73" s="25">
        <v>3.6510000000000001E-2</v>
      </c>
      <c r="S73" s="25">
        <f t="shared" si="23"/>
        <v>3.5965000000000004E-2</v>
      </c>
      <c r="T73" s="25"/>
      <c r="U73" s="25">
        <f t="shared" si="24"/>
        <v>3.0533790000000005E-2</v>
      </c>
      <c r="V73" s="25">
        <f t="shared" si="25"/>
        <v>0.70319318370000017</v>
      </c>
      <c r="W73" s="25">
        <v>1.06E-3</v>
      </c>
      <c r="X73" s="25">
        <f t="shared" si="15"/>
        <v>5.4500000000000002E-4</v>
      </c>
    </row>
    <row r="74" spans="1:24" s="15" customFormat="1">
      <c r="A74" s="18">
        <v>322</v>
      </c>
      <c r="B74" s="25">
        <v>6.8999999999999997E-5</v>
      </c>
      <c r="C74" s="25">
        <v>1.2699999999999999E-2</v>
      </c>
      <c r="D74" s="25">
        <f t="shared" si="13"/>
        <v>1.21405E-2</v>
      </c>
      <c r="E74" s="25"/>
      <c r="F74" s="25">
        <f t="shared" si="16"/>
        <v>9.7602900000000013E-3</v>
      </c>
      <c r="G74" s="25">
        <f t="shared" si="17"/>
        <v>0.22477947870000003</v>
      </c>
      <c r="H74" s="25">
        <v>2.3800000000000002E-2</v>
      </c>
      <c r="I74" s="25">
        <f t="shared" si="14"/>
        <v>2.3240500000000001E-2</v>
      </c>
      <c r="J74" s="25"/>
      <c r="K74" s="25">
        <f t="shared" si="18"/>
        <v>2.0057290000000002E-2</v>
      </c>
      <c r="L74" s="25">
        <f t="shared" si="19"/>
        <v>0.46191938870000004</v>
      </c>
      <c r="M74" s="25">
        <v>3.8370000000000001E-2</v>
      </c>
      <c r="N74" s="25">
        <f t="shared" si="20"/>
        <v>3.7810500000000004E-2</v>
      </c>
      <c r="O74" s="25"/>
      <c r="P74" s="25">
        <f t="shared" si="21"/>
        <v>3.2370290000000003E-2</v>
      </c>
      <c r="Q74" s="25">
        <f t="shared" si="22"/>
        <v>0.74548777870000016</v>
      </c>
      <c r="R74" s="25">
        <v>3.6499999999999998E-2</v>
      </c>
      <c r="S74" s="25">
        <f t="shared" si="23"/>
        <v>3.59405E-2</v>
      </c>
      <c r="T74" s="25"/>
      <c r="U74" s="25">
        <f t="shared" si="24"/>
        <v>3.0509290000000001E-2</v>
      </c>
      <c r="V74" s="25">
        <f t="shared" si="25"/>
        <v>0.70262894870000003</v>
      </c>
      <c r="W74" s="25">
        <v>1.0499999999999999E-3</v>
      </c>
      <c r="X74" s="25">
        <f t="shared" si="15"/>
        <v>5.5949999999999999E-4</v>
      </c>
    </row>
    <row r="75" spans="1:24" s="15" customFormat="1">
      <c r="A75" s="18">
        <v>323</v>
      </c>
      <c r="B75" s="25">
        <v>1.1E-4</v>
      </c>
      <c r="C75" s="25">
        <v>1.1299999999999999E-2</v>
      </c>
      <c r="D75" s="25">
        <f t="shared" si="13"/>
        <v>1.0724999999999998E-2</v>
      </c>
      <c r="E75" s="25"/>
      <c r="F75" s="25">
        <f t="shared" si="16"/>
        <v>8.3447899999999978E-3</v>
      </c>
      <c r="G75" s="25">
        <f t="shared" si="17"/>
        <v>0.19218051369999994</v>
      </c>
      <c r="H75" s="25">
        <v>3.2800000000000003E-2</v>
      </c>
      <c r="I75" s="25">
        <f t="shared" si="14"/>
        <v>3.2225000000000004E-2</v>
      </c>
      <c r="J75" s="25"/>
      <c r="K75" s="25">
        <f t="shared" si="18"/>
        <v>2.9041790000000005E-2</v>
      </c>
      <c r="L75" s="25">
        <f t="shared" si="19"/>
        <v>0.66883242370000018</v>
      </c>
      <c r="M75" s="25">
        <v>3.8359999999999998E-2</v>
      </c>
      <c r="N75" s="25">
        <f t="shared" si="20"/>
        <v>3.7784999999999999E-2</v>
      </c>
      <c r="O75" s="25"/>
      <c r="P75" s="25">
        <f t="shared" si="21"/>
        <v>3.2344789999999998E-2</v>
      </c>
      <c r="Q75" s="25">
        <f t="shared" si="22"/>
        <v>0.74490051369999999</v>
      </c>
      <c r="R75" s="25">
        <v>3.6490000000000002E-2</v>
      </c>
      <c r="S75" s="25">
        <f t="shared" si="23"/>
        <v>3.5915000000000002E-2</v>
      </c>
      <c r="T75" s="25"/>
      <c r="U75" s="25">
        <f t="shared" si="24"/>
        <v>3.0483790000000004E-2</v>
      </c>
      <c r="V75" s="25">
        <f t="shared" si="25"/>
        <v>0.70204168370000009</v>
      </c>
      <c r="W75" s="25">
        <v>1.0399999999999999E-3</v>
      </c>
      <c r="X75" s="25">
        <f t="shared" si="15"/>
        <v>5.7499999999999999E-4</v>
      </c>
    </row>
    <row r="76" spans="1:24" s="15" customFormat="1">
      <c r="A76" s="18">
        <v>324</v>
      </c>
      <c r="B76" s="25">
        <v>5.0000000000000002E-5</v>
      </c>
      <c r="C76" s="25">
        <v>1.12E-2</v>
      </c>
      <c r="D76" s="25">
        <f t="shared" si="13"/>
        <v>1.068E-2</v>
      </c>
      <c r="E76" s="25"/>
      <c r="F76" s="25">
        <f t="shared" si="16"/>
        <v>8.2997900000000013E-3</v>
      </c>
      <c r="G76" s="25">
        <f t="shared" si="17"/>
        <v>0.19114416370000004</v>
      </c>
      <c r="H76" s="25">
        <v>2.7300000000000001E-2</v>
      </c>
      <c r="I76" s="25">
        <f t="shared" si="14"/>
        <v>2.6780000000000002E-2</v>
      </c>
      <c r="J76" s="25"/>
      <c r="K76" s="25">
        <f t="shared" si="18"/>
        <v>2.3596790000000003E-2</v>
      </c>
      <c r="L76" s="25">
        <f t="shared" si="19"/>
        <v>0.54343407370000008</v>
      </c>
      <c r="M76" s="25">
        <v>3.8359999999999998E-2</v>
      </c>
      <c r="N76" s="25">
        <f t="shared" si="20"/>
        <v>3.7839999999999999E-2</v>
      </c>
      <c r="O76" s="25"/>
      <c r="P76" s="25">
        <f t="shared" si="21"/>
        <v>3.2399789999999998E-2</v>
      </c>
      <c r="Q76" s="25">
        <f t="shared" si="22"/>
        <v>0.74616716370000002</v>
      </c>
      <c r="R76" s="25">
        <v>3.6400000000000002E-2</v>
      </c>
      <c r="S76" s="25">
        <f t="shared" si="23"/>
        <v>3.5880000000000002E-2</v>
      </c>
      <c r="T76" s="25"/>
      <c r="U76" s="25">
        <f t="shared" si="24"/>
        <v>3.0448790000000003E-2</v>
      </c>
      <c r="V76" s="25">
        <f t="shared" si="25"/>
        <v>0.70123563370000008</v>
      </c>
      <c r="W76" s="25">
        <v>9.8999999999999999E-4</v>
      </c>
      <c r="X76" s="25">
        <f t="shared" si="15"/>
        <v>5.1999999999999995E-4</v>
      </c>
    </row>
    <row r="77" spans="1:24" s="15" customFormat="1">
      <c r="A77" s="18">
        <v>325</v>
      </c>
      <c r="B77" s="25">
        <v>4.0000000000000003E-5</v>
      </c>
      <c r="C77" s="25">
        <v>1.082E-2</v>
      </c>
      <c r="D77" s="25">
        <f t="shared" si="13"/>
        <v>1.0335E-2</v>
      </c>
      <c r="E77" s="25"/>
      <c r="F77" s="25">
        <f t="shared" si="16"/>
        <v>7.9547899999999998E-3</v>
      </c>
      <c r="G77" s="25">
        <f t="shared" si="17"/>
        <v>0.18319881369999999</v>
      </c>
      <c r="H77" s="25">
        <v>2.3699999999999999E-2</v>
      </c>
      <c r="I77" s="25">
        <f t="shared" si="14"/>
        <v>2.3215E-2</v>
      </c>
      <c r="J77" s="25"/>
      <c r="K77" s="25">
        <f t="shared" si="18"/>
        <v>2.0031790000000001E-2</v>
      </c>
      <c r="L77" s="25">
        <f t="shared" si="19"/>
        <v>0.46133212370000004</v>
      </c>
      <c r="M77" s="25">
        <v>3.8350000000000002E-2</v>
      </c>
      <c r="N77" s="25">
        <f t="shared" si="20"/>
        <v>3.7865000000000003E-2</v>
      </c>
      <c r="O77" s="25"/>
      <c r="P77" s="25">
        <f t="shared" si="21"/>
        <v>3.2424790000000002E-2</v>
      </c>
      <c r="Q77" s="25">
        <f t="shared" si="22"/>
        <v>0.74674291370000012</v>
      </c>
      <c r="R77" s="25">
        <v>3.5380000000000002E-2</v>
      </c>
      <c r="S77" s="25">
        <f t="shared" si="23"/>
        <v>3.4895000000000002E-2</v>
      </c>
      <c r="T77" s="25"/>
      <c r="U77" s="25">
        <f t="shared" si="24"/>
        <v>2.9463790000000004E-2</v>
      </c>
      <c r="V77" s="25">
        <f t="shared" si="25"/>
        <v>0.67855108370000017</v>
      </c>
      <c r="W77" s="25">
        <v>9.3000000000000005E-4</v>
      </c>
      <c r="X77" s="25">
        <f t="shared" si="15"/>
        <v>4.8500000000000003E-4</v>
      </c>
    </row>
    <row r="78" spans="1:24" s="15" customFormat="1">
      <c r="A78" s="18">
        <v>326</v>
      </c>
      <c r="B78" s="25">
        <v>6.0000000000000002E-5</v>
      </c>
      <c r="C78" s="25">
        <v>1.081E-2</v>
      </c>
      <c r="D78" s="25">
        <f t="shared" si="13"/>
        <v>1.0315E-2</v>
      </c>
      <c r="E78" s="25"/>
      <c r="F78" s="25">
        <f t="shared" si="16"/>
        <v>7.9347900000000006E-3</v>
      </c>
      <c r="G78" s="25">
        <f t="shared" si="17"/>
        <v>0.18273821370000001</v>
      </c>
      <c r="H78" s="25">
        <v>2.24E-2</v>
      </c>
      <c r="I78" s="25">
        <f t="shared" si="14"/>
        <v>2.1905000000000001E-2</v>
      </c>
      <c r="J78" s="25"/>
      <c r="K78" s="25">
        <f t="shared" si="18"/>
        <v>1.8721790000000002E-2</v>
      </c>
      <c r="L78" s="25">
        <f t="shared" si="19"/>
        <v>0.43116282370000009</v>
      </c>
      <c r="M78" s="25">
        <v>3.7199999999999997E-2</v>
      </c>
      <c r="N78" s="25">
        <f t="shared" si="20"/>
        <v>3.6704999999999995E-2</v>
      </c>
      <c r="O78" s="25"/>
      <c r="P78" s="25">
        <f t="shared" si="21"/>
        <v>3.1264789999999994E-2</v>
      </c>
      <c r="Q78" s="25">
        <f t="shared" si="22"/>
        <v>0.72002811369999986</v>
      </c>
      <c r="R78" s="25">
        <v>2.52E-2</v>
      </c>
      <c r="S78" s="25">
        <f t="shared" si="23"/>
        <v>2.4705000000000001E-2</v>
      </c>
      <c r="T78" s="25"/>
      <c r="U78" s="25">
        <f t="shared" si="24"/>
        <v>1.9273790000000002E-2</v>
      </c>
      <c r="V78" s="25">
        <f t="shared" si="25"/>
        <v>0.44387538370000007</v>
      </c>
      <c r="W78" s="25">
        <v>9.3000000000000005E-4</v>
      </c>
      <c r="X78" s="25">
        <f t="shared" si="15"/>
        <v>4.95E-4</v>
      </c>
    </row>
    <row r="79" spans="1:24" s="15" customFormat="1">
      <c r="A79" s="18">
        <v>327</v>
      </c>
      <c r="B79" s="25">
        <v>8.0000000000000007E-5</v>
      </c>
      <c r="C79" s="25">
        <v>1.0789999999999999E-2</v>
      </c>
      <c r="D79" s="25">
        <f t="shared" si="13"/>
        <v>1.0274999999999999E-2</v>
      </c>
      <c r="E79" s="25"/>
      <c r="F79" s="25">
        <f t="shared" si="16"/>
        <v>7.8947899999999988E-3</v>
      </c>
      <c r="G79" s="25">
        <f t="shared" si="17"/>
        <v>0.18181701369999997</v>
      </c>
      <c r="H79" s="25">
        <v>2.18E-2</v>
      </c>
      <c r="I79" s="25">
        <f t="shared" si="14"/>
        <v>2.1284999999999998E-2</v>
      </c>
      <c r="J79" s="25"/>
      <c r="K79" s="25">
        <f t="shared" si="18"/>
        <v>1.810179E-2</v>
      </c>
      <c r="L79" s="25">
        <f t="shared" si="19"/>
        <v>0.4168842237</v>
      </c>
      <c r="M79" s="25">
        <v>3.27E-2</v>
      </c>
      <c r="N79" s="25">
        <f t="shared" si="20"/>
        <v>3.2184999999999998E-2</v>
      </c>
      <c r="O79" s="25"/>
      <c r="P79" s="25">
        <f t="shared" si="21"/>
        <v>2.6744789999999997E-2</v>
      </c>
      <c r="Q79" s="25">
        <f t="shared" si="22"/>
        <v>0.61593251370000002</v>
      </c>
      <c r="R79" s="25">
        <v>2.47E-2</v>
      </c>
      <c r="S79" s="25">
        <f t="shared" si="23"/>
        <v>2.4184999999999998E-2</v>
      </c>
      <c r="T79" s="25"/>
      <c r="U79" s="25">
        <f t="shared" si="24"/>
        <v>1.8753789999999999E-2</v>
      </c>
      <c r="V79" s="25">
        <f t="shared" si="25"/>
        <v>0.43189978369999998</v>
      </c>
      <c r="W79" s="25">
        <v>9.5E-4</v>
      </c>
      <c r="X79" s="25">
        <f t="shared" si="15"/>
        <v>5.1500000000000005E-4</v>
      </c>
    </row>
    <row r="80" spans="1:24" s="15" customFormat="1">
      <c r="A80" s="18">
        <v>328</v>
      </c>
      <c r="B80" s="25">
        <v>9.0000000000000006E-5</v>
      </c>
      <c r="C80" s="25">
        <v>1.0789999999999999E-2</v>
      </c>
      <c r="D80" s="25">
        <f t="shared" si="13"/>
        <v>1.026E-2</v>
      </c>
      <c r="E80" s="25"/>
      <c r="F80" s="25">
        <f t="shared" si="16"/>
        <v>7.8797900000000011E-3</v>
      </c>
      <c r="G80" s="25">
        <f t="shared" si="17"/>
        <v>0.18147156370000003</v>
      </c>
      <c r="H80" s="25">
        <v>2.0899999999999998E-2</v>
      </c>
      <c r="I80" s="25">
        <f t="shared" si="14"/>
        <v>2.0369999999999999E-2</v>
      </c>
      <c r="J80" s="25"/>
      <c r="K80" s="25">
        <f t="shared" si="18"/>
        <v>1.718679E-2</v>
      </c>
      <c r="L80" s="25">
        <f t="shared" si="19"/>
        <v>0.39581177370000004</v>
      </c>
      <c r="M80" s="25">
        <v>3.0200000000000001E-2</v>
      </c>
      <c r="N80" s="25">
        <f t="shared" si="20"/>
        <v>2.9670000000000002E-2</v>
      </c>
      <c r="O80" s="25"/>
      <c r="P80" s="25">
        <f t="shared" si="21"/>
        <v>2.4229790000000001E-2</v>
      </c>
      <c r="Q80" s="25">
        <f t="shared" si="22"/>
        <v>0.55801206370000001</v>
      </c>
      <c r="R80" s="25">
        <v>2.4199999999999999E-2</v>
      </c>
      <c r="S80" s="25">
        <f t="shared" si="23"/>
        <v>2.367E-2</v>
      </c>
      <c r="T80" s="25"/>
      <c r="U80" s="25">
        <f t="shared" si="24"/>
        <v>1.8238790000000001E-2</v>
      </c>
      <c r="V80" s="25">
        <f t="shared" si="25"/>
        <v>0.42003933370000007</v>
      </c>
      <c r="W80" s="25">
        <v>9.7000000000000005E-4</v>
      </c>
      <c r="X80" s="25">
        <f t="shared" si="15"/>
        <v>5.2999999999999998E-4</v>
      </c>
    </row>
    <row r="81" spans="1:24" s="15" customFormat="1">
      <c r="A81" s="18">
        <v>329</v>
      </c>
      <c r="B81" s="25">
        <v>6.0000000000000002E-5</v>
      </c>
      <c r="C81" s="25">
        <v>1.078E-2</v>
      </c>
      <c r="D81" s="25">
        <f t="shared" si="13"/>
        <v>1.0284999999999999E-2</v>
      </c>
      <c r="E81" s="25"/>
      <c r="F81" s="25">
        <f t="shared" si="16"/>
        <v>7.9047899999999983E-3</v>
      </c>
      <c r="G81" s="25">
        <f t="shared" si="17"/>
        <v>0.18204731369999996</v>
      </c>
      <c r="H81" s="25">
        <v>2.06E-2</v>
      </c>
      <c r="I81" s="25">
        <f t="shared" si="14"/>
        <v>2.0105000000000001E-2</v>
      </c>
      <c r="J81" s="25"/>
      <c r="K81" s="25">
        <f t="shared" si="18"/>
        <v>1.6921790000000003E-2</v>
      </c>
      <c r="L81" s="25">
        <f t="shared" si="19"/>
        <v>0.3897088237000001</v>
      </c>
      <c r="M81" s="25">
        <v>2.9000000000000001E-2</v>
      </c>
      <c r="N81" s="25">
        <f t="shared" si="20"/>
        <v>2.8505000000000003E-2</v>
      </c>
      <c r="O81" s="25"/>
      <c r="P81" s="25">
        <f t="shared" si="21"/>
        <v>2.3064790000000002E-2</v>
      </c>
      <c r="Q81" s="25">
        <f t="shared" si="22"/>
        <v>0.53118211370000001</v>
      </c>
      <c r="R81" s="25">
        <v>2.4E-2</v>
      </c>
      <c r="S81" s="25">
        <f t="shared" si="23"/>
        <v>2.3505000000000002E-2</v>
      </c>
      <c r="T81" s="25"/>
      <c r="U81" s="25">
        <f t="shared" si="24"/>
        <v>1.8073790000000003E-2</v>
      </c>
      <c r="V81" s="25">
        <f t="shared" si="25"/>
        <v>0.41623938370000008</v>
      </c>
      <c r="W81" s="25">
        <v>9.3000000000000005E-4</v>
      </c>
      <c r="X81" s="25">
        <f t="shared" si="15"/>
        <v>4.95E-4</v>
      </c>
    </row>
    <row r="82" spans="1:24" s="15" customFormat="1">
      <c r="A82" s="18">
        <v>330</v>
      </c>
      <c r="B82" s="25">
        <v>1.2999999999999999E-4</v>
      </c>
      <c r="C82" s="25">
        <v>1.077E-2</v>
      </c>
      <c r="D82" s="25">
        <f t="shared" si="13"/>
        <v>1.0225E-2</v>
      </c>
      <c r="E82" s="25"/>
      <c r="F82" s="25">
        <f t="shared" si="16"/>
        <v>7.8447900000000008E-3</v>
      </c>
      <c r="G82" s="25">
        <f t="shared" si="17"/>
        <v>0.18066551370000003</v>
      </c>
      <c r="H82" s="25">
        <v>2.0799999999999999E-2</v>
      </c>
      <c r="I82" s="25">
        <f t="shared" si="14"/>
        <v>2.0254999999999999E-2</v>
      </c>
      <c r="J82" s="25"/>
      <c r="K82" s="25">
        <f t="shared" si="18"/>
        <v>1.707179E-2</v>
      </c>
      <c r="L82" s="25">
        <f t="shared" si="19"/>
        <v>0.39316332370000001</v>
      </c>
      <c r="M82" s="25">
        <v>2.5899999999999999E-2</v>
      </c>
      <c r="N82" s="25">
        <f t="shared" si="20"/>
        <v>2.5354999999999999E-2</v>
      </c>
      <c r="O82" s="25"/>
      <c r="P82" s="25">
        <f t="shared" si="21"/>
        <v>1.9914789999999998E-2</v>
      </c>
      <c r="Q82" s="25">
        <f t="shared" si="22"/>
        <v>0.4586376137</v>
      </c>
      <c r="R82" s="25">
        <v>2.3900000000000001E-2</v>
      </c>
      <c r="S82" s="25">
        <f t="shared" si="23"/>
        <v>2.3355000000000001E-2</v>
      </c>
      <c r="T82" s="25"/>
      <c r="U82" s="25">
        <f t="shared" si="24"/>
        <v>1.7923790000000002E-2</v>
      </c>
      <c r="V82" s="25">
        <f t="shared" si="25"/>
        <v>0.41278488370000005</v>
      </c>
      <c r="W82" s="25">
        <v>9.6000000000000002E-4</v>
      </c>
      <c r="X82" s="25">
        <f t="shared" si="15"/>
        <v>5.4500000000000002E-4</v>
      </c>
    </row>
    <row r="83" spans="1:24" s="15" customFormat="1">
      <c r="A83" s="18">
        <v>331</v>
      </c>
      <c r="B83" s="25">
        <v>6.8999999999999997E-5</v>
      </c>
      <c r="C83" s="25">
        <v>1.076E-2</v>
      </c>
      <c r="D83" s="25">
        <f t="shared" si="13"/>
        <v>1.0295500000000001E-2</v>
      </c>
      <c r="E83" s="25"/>
      <c r="F83" s="25">
        <f t="shared" si="16"/>
        <v>7.9152900000000019E-3</v>
      </c>
      <c r="G83" s="25">
        <f t="shared" si="17"/>
        <v>0.18228912870000005</v>
      </c>
      <c r="H83" s="25">
        <v>2.0299999999999999E-2</v>
      </c>
      <c r="I83" s="25">
        <f t="shared" si="14"/>
        <v>1.9835499999999999E-2</v>
      </c>
      <c r="J83" s="25"/>
      <c r="K83" s="25">
        <f t="shared" si="18"/>
        <v>1.665229E-2</v>
      </c>
      <c r="L83" s="25">
        <f t="shared" si="19"/>
        <v>0.3835022387</v>
      </c>
      <c r="M83" s="25">
        <v>2.41E-2</v>
      </c>
      <c r="N83" s="25">
        <f t="shared" si="20"/>
        <v>2.36355E-2</v>
      </c>
      <c r="O83" s="25"/>
      <c r="P83" s="25">
        <f t="shared" si="21"/>
        <v>1.8195289999999999E-2</v>
      </c>
      <c r="Q83" s="25">
        <f t="shared" si="22"/>
        <v>0.41903752869999999</v>
      </c>
      <c r="R83" s="25">
        <v>2.4199999999999999E-2</v>
      </c>
      <c r="S83" s="25">
        <f t="shared" si="23"/>
        <v>2.37355E-2</v>
      </c>
      <c r="T83" s="25"/>
      <c r="U83" s="25">
        <f t="shared" si="24"/>
        <v>1.8304290000000001E-2</v>
      </c>
      <c r="V83" s="25">
        <f t="shared" si="25"/>
        <v>0.42154779870000003</v>
      </c>
      <c r="W83" s="25">
        <v>8.5999999999999998E-4</v>
      </c>
      <c r="X83" s="25">
        <f t="shared" si="15"/>
        <v>4.6449999999999996E-4</v>
      </c>
    </row>
    <row r="84" spans="1:24" s="15" customFormat="1">
      <c r="A84" s="18">
        <v>332</v>
      </c>
      <c r="B84" s="25">
        <v>1.2999999999999999E-4</v>
      </c>
      <c r="C84" s="25">
        <v>1.0749999999999999E-2</v>
      </c>
      <c r="D84" s="25">
        <f t="shared" si="13"/>
        <v>1.0279999999999999E-2</v>
      </c>
      <c r="E84" s="25"/>
      <c r="F84" s="25">
        <f t="shared" si="16"/>
        <v>7.8997900000000003E-3</v>
      </c>
      <c r="G84" s="25">
        <f t="shared" si="17"/>
        <v>0.18193216370000001</v>
      </c>
      <c r="H84" s="25">
        <v>2.0500000000000001E-2</v>
      </c>
      <c r="I84" s="25">
        <f t="shared" si="14"/>
        <v>2.0029999999999999E-2</v>
      </c>
      <c r="J84" s="25"/>
      <c r="K84" s="25">
        <f t="shared" si="18"/>
        <v>1.684679E-2</v>
      </c>
      <c r="L84" s="25">
        <f t="shared" si="19"/>
        <v>0.38798157370000003</v>
      </c>
      <c r="M84" s="25">
        <v>2.35E-2</v>
      </c>
      <c r="N84" s="25">
        <f t="shared" si="20"/>
        <v>2.3029999999999998E-2</v>
      </c>
      <c r="O84" s="25"/>
      <c r="P84" s="25">
        <f t="shared" si="21"/>
        <v>1.7589789999999998E-2</v>
      </c>
      <c r="Q84" s="25">
        <f t="shared" si="22"/>
        <v>0.40509286369999997</v>
      </c>
      <c r="R84" s="25">
        <v>2.35E-2</v>
      </c>
      <c r="S84" s="25">
        <f t="shared" si="23"/>
        <v>2.3029999999999998E-2</v>
      </c>
      <c r="T84" s="25"/>
      <c r="U84" s="25">
        <f t="shared" si="24"/>
        <v>1.759879E-2</v>
      </c>
      <c r="V84" s="25">
        <f t="shared" si="25"/>
        <v>0.40530013370000001</v>
      </c>
      <c r="W84" s="25">
        <v>8.0999999999999996E-4</v>
      </c>
      <c r="X84" s="25">
        <f t="shared" si="15"/>
        <v>4.6999999999999999E-4</v>
      </c>
    </row>
    <row r="85" spans="1:24" s="15" customFormat="1">
      <c r="A85" s="18">
        <v>333</v>
      </c>
      <c r="B85" s="25">
        <v>1.8000000000000001E-4</v>
      </c>
      <c r="C85" s="25">
        <v>1.072E-2</v>
      </c>
      <c r="D85" s="25">
        <f t="shared" si="13"/>
        <v>1.0190000000000001E-2</v>
      </c>
      <c r="E85" s="25"/>
      <c r="F85" s="25">
        <f t="shared" si="16"/>
        <v>7.8097900000000013E-3</v>
      </c>
      <c r="G85" s="25">
        <f t="shared" si="17"/>
        <v>0.17985946370000003</v>
      </c>
      <c r="H85" s="25">
        <v>2.0299999999999999E-2</v>
      </c>
      <c r="I85" s="25">
        <f t="shared" si="14"/>
        <v>1.9769999999999999E-2</v>
      </c>
      <c r="J85" s="25"/>
      <c r="K85" s="25">
        <f t="shared" si="18"/>
        <v>1.6586790000000001E-2</v>
      </c>
      <c r="L85" s="25">
        <f t="shared" si="19"/>
        <v>0.38199377370000004</v>
      </c>
      <c r="M85" s="25">
        <v>2.3599999999999999E-2</v>
      </c>
      <c r="N85" s="25">
        <f t="shared" si="20"/>
        <v>2.307E-2</v>
      </c>
      <c r="O85" s="25"/>
      <c r="P85" s="25">
        <f t="shared" si="21"/>
        <v>1.7629789999999999E-2</v>
      </c>
      <c r="Q85" s="25">
        <f t="shared" si="22"/>
        <v>0.40601406369999998</v>
      </c>
      <c r="R85" s="25">
        <v>2.3599999999999999E-2</v>
      </c>
      <c r="S85" s="25">
        <f t="shared" si="23"/>
        <v>2.307E-2</v>
      </c>
      <c r="T85" s="25"/>
      <c r="U85" s="25">
        <f t="shared" si="24"/>
        <v>1.7638790000000001E-2</v>
      </c>
      <c r="V85" s="25">
        <f t="shared" si="25"/>
        <v>0.40622133370000008</v>
      </c>
      <c r="W85" s="25">
        <v>8.8000000000000003E-4</v>
      </c>
      <c r="X85" s="25">
        <f t="shared" si="15"/>
        <v>5.2999999999999998E-4</v>
      </c>
    </row>
    <row r="86" spans="1:24" s="15" customFormat="1">
      <c r="A86" s="18">
        <v>334</v>
      </c>
      <c r="B86" s="25">
        <v>8.0000000000000007E-5</v>
      </c>
      <c r="C86" s="25">
        <v>1.064E-2</v>
      </c>
      <c r="D86" s="25">
        <f t="shared" si="13"/>
        <v>1.0205000000000001E-2</v>
      </c>
      <c r="E86" s="25"/>
      <c r="F86" s="25">
        <f t="shared" si="16"/>
        <v>7.8247900000000016E-3</v>
      </c>
      <c r="G86" s="25">
        <f t="shared" si="17"/>
        <v>0.18020491370000005</v>
      </c>
      <c r="H86" s="25">
        <v>2.0299999999999999E-2</v>
      </c>
      <c r="I86" s="25">
        <f t="shared" si="14"/>
        <v>1.9864999999999997E-2</v>
      </c>
      <c r="J86" s="25"/>
      <c r="K86" s="25">
        <f t="shared" si="18"/>
        <v>1.6681789999999998E-2</v>
      </c>
      <c r="L86" s="25">
        <f t="shared" si="19"/>
        <v>0.38418162369999997</v>
      </c>
      <c r="M86" s="25">
        <v>2.3599999999999999E-2</v>
      </c>
      <c r="N86" s="25">
        <f t="shared" si="20"/>
        <v>2.3164999999999998E-2</v>
      </c>
      <c r="O86" s="25"/>
      <c r="P86" s="25">
        <f t="shared" si="21"/>
        <v>1.7724789999999997E-2</v>
      </c>
      <c r="Q86" s="25">
        <f t="shared" si="22"/>
        <v>0.40820191369999997</v>
      </c>
      <c r="R86" s="25">
        <v>2.3599999999999999E-2</v>
      </c>
      <c r="S86" s="25">
        <f t="shared" si="23"/>
        <v>2.3164999999999998E-2</v>
      </c>
      <c r="T86" s="25"/>
      <c r="U86" s="25">
        <f t="shared" si="24"/>
        <v>1.7733789999999999E-2</v>
      </c>
      <c r="V86" s="25">
        <f t="shared" si="25"/>
        <v>0.40840918370000001</v>
      </c>
      <c r="W86" s="25">
        <v>7.9000000000000001E-4</v>
      </c>
      <c r="X86" s="25">
        <f t="shared" si="15"/>
        <v>4.35E-4</v>
      </c>
    </row>
    <row r="87" spans="1:24" s="15" customFormat="1">
      <c r="A87" s="18">
        <v>335</v>
      </c>
      <c r="B87" s="25">
        <v>1.3999999999999999E-4</v>
      </c>
      <c r="C87" s="25">
        <v>1.0630000000000001E-2</v>
      </c>
      <c r="D87" s="25">
        <f t="shared" si="13"/>
        <v>1.014E-2</v>
      </c>
      <c r="E87" s="25"/>
      <c r="F87" s="25">
        <f t="shared" si="16"/>
        <v>7.7597899999999999E-3</v>
      </c>
      <c r="G87" s="25">
        <f t="shared" si="17"/>
        <v>0.1787079637</v>
      </c>
      <c r="H87" s="25">
        <v>1.9599999999999999E-2</v>
      </c>
      <c r="I87" s="25">
        <f t="shared" si="14"/>
        <v>1.9109999999999999E-2</v>
      </c>
      <c r="J87" s="25"/>
      <c r="K87" s="25">
        <f t="shared" si="18"/>
        <v>1.592679E-2</v>
      </c>
      <c r="L87" s="25">
        <f t="shared" si="19"/>
        <v>0.3667939737</v>
      </c>
      <c r="M87" s="25">
        <v>2.2599999999999999E-2</v>
      </c>
      <c r="N87" s="25">
        <f t="shared" si="20"/>
        <v>2.2109999999999998E-2</v>
      </c>
      <c r="O87" s="25"/>
      <c r="P87" s="25">
        <f t="shared" si="21"/>
        <v>1.6669789999999997E-2</v>
      </c>
      <c r="Q87" s="25">
        <f t="shared" si="22"/>
        <v>0.38390526369999994</v>
      </c>
      <c r="R87" s="25">
        <v>2.2599999999999999E-2</v>
      </c>
      <c r="S87" s="25">
        <f t="shared" si="23"/>
        <v>2.2109999999999998E-2</v>
      </c>
      <c r="T87" s="25"/>
      <c r="U87" s="25">
        <f t="shared" si="24"/>
        <v>1.6678789999999999E-2</v>
      </c>
      <c r="V87" s="25">
        <f t="shared" si="25"/>
        <v>0.38411253369999998</v>
      </c>
      <c r="W87" s="25">
        <v>8.4000000000000003E-4</v>
      </c>
      <c r="X87" s="25">
        <f t="shared" si="15"/>
        <v>4.8999999999999998E-4</v>
      </c>
    </row>
    <row r="88" spans="1:24" s="15" customFormat="1">
      <c r="A88" s="18">
        <v>336</v>
      </c>
      <c r="B88" s="25">
        <v>1.3999999999999999E-4</v>
      </c>
      <c r="C88" s="25">
        <v>1.0619999999999999E-2</v>
      </c>
      <c r="D88" s="25">
        <f t="shared" si="13"/>
        <v>1.0154999999999999E-2</v>
      </c>
      <c r="E88" s="25"/>
      <c r="F88" s="25">
        <f t="shared" si="16"/>
        <v>7.7747899999999993E-3</v>
      </c>
      <c r="G88" s="25">
        <f t="shared" si="17"/>
        <v>0.1790534137</v>
      </c>
      <c r="H88" s="25">
        <v>1.9400000000000001E-2</v>
      </c>
      <c r="I88" s="25">
        <f t="shared" si="14"/>
        <v>1.8935E-2</v>
      </c>
      <c r="J88" s="25"/>
      <c r="K88" s="25">
        <f t="shared" si="18"/>
        <v>1.5751790000000002E-2</v>
      </c>
      <c r="L88" s="25">
        <f t="shared" si="19"/>
        <v>0.36276372370000004</v>
      </c>
      <c r="M88" s="25">
        <v>2.2599999999999999E-2</v>
      </c>
      <c r="N88" s="25">
        <f t="shared" si="20"/>
        <v>2.2134999999999998E-2</v>
      </c>
      <c r="O88" s="25"/>
      <c r="P88" s="25">
        <f t="shared" si="21"/>
        <v>1.6694789999999998E-2</v>
      </c>
      <c r="Q88" s="25">
        <f t="shared" si="22"/>
        <v>0.38448101369999999</v>
      </c>
      <c r="R88" s="25">
        <v>2.2599999999999999E-2</v>
      </c>
      <c r="S88" s="25">
        <f t="shared" si="23"/>
        <v>2.2134999999999998E-2</v>
      </c>
      <c r="T88" s="25"/>
      <c r="U88" s="25">
        <f t="shared" si="24"/>
        <v>1.670379E-2</v>
      </c>
      <c r="V88" s="25">
        <f t="shared" si="25"/>
        <v>0.38468828370000002</v>
      </c>
      <c r="W88" s="25">
        <v>7.9000000000000001E-4</v>
      </c>
      <c r="X88" s="25">
        <f t="shared" si="15"/>
        <v>4.6500000000000003E-4</v>
      </c>
    </row>
    <row r="89" spans="1:24" s="15" customFormat="1">
      <c r="A89" s="18">
        <v>337</v>
      </c>
      <c r="B89" s="25">
        <v>1.2999999999999999E-4</v>
      </c>
      <c r="C89" s="25">
        <v>1.059E-2</v>
      </c>
      <c r="D89" s="25">
        <f t="shared" si="13"/>
        <v>1.0125E-2</v>
      </c>
      <c r="E89" s="25"/>
      <c r="F89" s="25">
        <f t="shared" si="16"/>
        <v>7.7447900000000005E-3</v>
      </c>
      <c r="G89" s="25">
        <f t="shared" si="17"/>
        <v>0.17836251370000003</v>
      </c>
      <c r="H89" s="25">
        <v>1.9199999999999998E-2</v>
      </c>
      <c r="I89" s="25">
        <f t="shared" si="14"/>
        <v>1.8734999999999998E-2</v>
      </c>
      <c r="J89" s="25"/>
      <c r="K89" s="25">
        <f t="shared" si="18"/>
        <v>1.5551789999999998E-2</v>
      </c>
      <c r="L89" s="25">
        <f t="shared" si="19"/>
        <v>0.35815772369999999</v>
      </c>
      <c r="M89" s="25">
        <v>2.2100000000000002E-2</v>
      </c>
      <c r="N89" s="25">
        <f t="shared" si="20"/>
        <v>2.1635000000000001E-2</v>
      </c>
      <c r="O89" s="25"/>
      <c r="P89" s="25">
        <f t="shared" si="21"/>
        <v>1.6194790000000001E-2</v>
      </c>
      <c r="Q89" s="25">
        <f t="shared" si="22"/>
        <v>0.37296601370000004</v>
      </c>
      <c r="R89" s="25">
        <v>2.2100000000000002E-2</v>
      </c>
      <c r="S89" s="25">
        <f t="shared" si="23"/>
        <v>2.1635000000000001E-2</v>
      </c>
      <c r="T89" s="25"/>
      <c r="U89" s="25">
        <f t="shared" si="24"/>
        <v>1.6203790000000003E-2</v>
      </c>
      <c r="V89" s="25">
        <f t="shared" si="25"/>
        <v>0.37317328370000008</v>
      </c>
      <c r="W89" s="25">
        <v>8.0000000000000004E-4</v>
      </c>
      <c r="X89" s="25">
        <f t="shared" si="15"/>
        <v>4.6500000000000003E-4</v>
      </c>
    </row>
    <row r="90" spans="1:24" s="15" customFormat="1">
      <c r="A90" s="18">
        <v>338</v>
      </c>
      <c r="B90" s="25">
        <v>1.2E-4</v>
      </c>
      <c r="C90" s="25">
        <v>1.0580000000000001E-2</v>
      </c>
      <c r="D90" s="25">
        <f t="shared" si="13"/>
        <v>1.0110000000000001E-2</v>
      </c>
      <c r="E90" s="25"/>
      <c r="F90" s="25">
        <f t="shared" si="16"/>
        <v>7.7297900000000011E-3</v>
      </c>
      <c r="G90" s="25">
        <f t="shared" si="17"/>
        <v>0.17801706370000003</v>
      </c>
      <c r="H90" s="25">
        <v>1.95E-2</v>
      </c>
      <c r="I90" s="25">
        <f t="shared" si="14"/>
        <v>1.9029999999999998E-2</v>
      </c>
      <c r="J90" s="25"/>
      <c r="K90" s="25">
        <f t="shared" si="18"/>
        <v>1.5846789999999999E-2</v>
      </c>
      <c r="L90" s="25">
        <f t="shared" si="19"/>
        <v>0.36495157370000003</v>
      </c>
      <c r="M90" s="25">
        <v>2.3099999999999999E-2</v>
      </c>
      <c r="N90" s="25">
        <f t="shared" si="20"/>
        <v>2.2629999999999997E-2</v>
      </c>
      <c r="O90" s="25"/>
      <c r="P90" s="25">
        <f t="shared" si="21"/>
        <v>1.7189789999999996E-2</v>
      </c>
      <c r="Q90" s="25">
        <f t="shared" si="22"/>
        <v>0.39588086369999992</v>
      </c>
      <c r="R90" s="25">
        <v>2.3099999999999999E-2</v>
      </c>
      <c r="S90" s="25">
        <f t="shared" si="23"/>
        <v>2.2629999999999997E-2</v>
      </c>
      <c r="T90" s="25"/>
      <c r="U90" s="25">
        <f t="shared" si="24"/>
        <v>1.7198789999999999E-2</v>
      </c>
      <c r="V90" s="25">
        <f t="shared" si="25"/>
        <v>0.39608813370000001</v>
      </c>
      <c r="W90" s="25">
        <v>8.1999999999999998E-4</v>
      </c>
      <c r="X90" s="25">
        <f t="shared" si="15"/>
        <v>4.6999999999999999E-4</v>
      </c>
    </row>
    <row r="91" spans="1:24" s="15" customFormat="1">
      <c r="A91" s="18">
        <v>339</v>
      </c>
      <c r="B91" s="25">
        <v>1.2999999999999999E-4</v>
      </c>
      <c r="C91" s="25">
        <v>1.057E-2</v>
      </c>
      <c r="D91" s="25">
        <f t="shared" si="13"/>
        <v>1.0145E-2</v>
      </c>
      <c r="E91" s="25"/>
      <c r="F91" s="25">
        <f t="shared" si="16"/>
        <v>7.7647899999999997E-3</v>
      </c>
      <c r="G91" s="25">
        <f t="shared" si="17"/>
        <v>0.17882311370000001</v>
      </c>
      <c r="H91" s="25">
        <v>1.8700000000000001E-2</v>
      </c>
      <c r="I91" s="25">
        <f t="shared" si="14"/>
        <v>1.8275E-2</v>
      </c>
      <c r="J91" s="25"/>
      <c r="K91" s="25">
        <f t="shared" si="18"/>
        <v>1.5091789999999999E-2</v>
      </c>
      <c r="L91" s="25">
        <f t="shared" si="19"/>
        <v>0.3475639237</v>
      </c>
      <c r="M91" s="25">
        <v>2.18E-2</v>
      </c>
      <c r="N91" s="25">
        <f t="shared" si="20"/>
        <v>2.1374999999999998E-2</v>
      </c>
      <c r="O91" s="25"/>
      <c r="P91" s="25">
        <f t="shared" si="21"/>
        <v>1.5934789999999997E-2</v>
      </c>
      <c r="Q91" s="25">
        <f t="shared" si="22"/>
        <v>0.36697821369999994</v>
      </c>
      <c r="R91" s="25">
        <v>2.18E-2</v>
      </c>
      <c r="S91" s="25">
        <f t="shared" si="23"/>
        <v>2.1374999999999998E-2</v>
      </c>
      <c r="T91" s="25"/>
      <c r="U91" s="25">
        <f t="shared" si="24"/>
        <v>1.5943789999999999E-2</v>
      </c>
      <c r="V91" s="25">
        <f t="shared" si="25"/>
        <v>0.36718548369999998</v>
      </c>
      <c r="W91" s="25">
        <v>7.2000000000000005E-4</v>
      </c>
      <c r="X91" s="25">
        <f t="shared" si="15"/>
        <v>4.2500000000000003E-4</v>
      </c>
    </row>
    <row r="92" spans="1:24" s="15" customFormat="1">
      <c r="A92" s="18">
        <v>340</v>
      </c>
      <c r="B92" s="25">
        <v>1.1E-4</v>
      </c>
      <c r="C92" s="25">
        <v>1.056E-2</v>
      </c>
      <c r="D92" s="25">
        <f t="shared" si="13"/>
        <v>1.0115000000000001E-2</v>
      </c>
      <c r="E92" s="25"/>
      <c r="F92" s="25">
        <f t="shared" si="16"/>
        <v>7.7347900000000009E-3</v>
      </c>
      <c r="G92" s="25">
        <f t="shared" si="17"/>
        <v>0.17813221370000004</v>
      </c>
      <c r="H92" s="25">
        <v>1.8499999999999999E-2</v>
      </c>
      <c r="I92" s="25">
        <f t="shared" si="14"/>
        <v>1.8054999999999998E-2</v>
      </c>
      <c r="J92" s="25"/>
      <c r="K92" s="25">
        <f t="shared" si="18"/>
        <v>1.4871789999999998E-2</v>
      </c>
      <c r="L92" s="25">
        <f t="shared" si="19"/>
        <v>0.34249732369999997</v>
      </c>
      <c r="M92" s="25">
        <v>2.1600000000000001E-2</v>
      </c>
      <c r="N92" s="25">
        <f t="shared" si="20"/>
        <v>2.1155E-2</v>
      </c>
      <c r="O92" s="25"/>
      <c r="P92" s="25">
        <f t="shared" si="21"/>
        <v>1.5714789999999999E-2</v>
      </c>
      <c r="Q92" s="25">
        <f t="shared" si="22"/>
        <v>0.36191161370000002</v>
      </c>
      <c r="R92" s="25">
        <v>2.1600000000000001E-2</v>
      </c>
      <c r="S92" s="25">
        <f t="shared" si="23"/>
        <v>2.1155E-2</v>
      </c>
      <c r="T92" s="25"/>
      <c r="U92" s="25">
        <f t="shared" si="24"/>
        <v>1.5723790000000001E-2</v>
      </c>
      <c r="V92" s="25">
        <f t="shared" si="25"/>
        <v>0.36211888370000006</v>
      </c>
      <c r="W92" s="25">
        <v>7.7999999999999999E-4</v>
      </c>
      <c r="X92" s="25">
        <f t="shared" si="15"/>
        <v>4.4499999999999997E-4</v>
      </c>
    </row>
    <row r="93" spans="1:24" s="15" customFormat="1">
      <c r="A93" s="18">
        <v>341</v>
      </c>
      <c r="B93" s="25">
        <v>1.3999999999999999E-4</v>
      </c>
      <c r="C93" s="25">
        <v>1.056E-2</v>
      </c>
      <c r="D93" s="25">
        <f t="shared" si="13"/>
        <v>1.0115000000000001E-2</v>
      </c>
      <c r="E93" s="25"/>
      <c r="F93" s="25">
        <f t="shared" si="16"/>
        <v>7.7347900000000009E-3</v>
      </c>
      <c r="G93" s="25">
        <f t="shared" si="17"/>
        <v>0.17813221370000004</v>
      </c>
      <c r="H93" s="25">
        <v>1.8100000000000002E-2</v>
      </c>
      <c r="I93" s="25">
        <f t="shared" si="14"/>
        <v>1.7655000000000001E-2</v>
      </c>
      <c r="J93" s="25"/>
      <c r="K93" s="25">
        <f t="shared" si="18"/>
        <v>1.447179E-2</v>
      </c>
      <c r="L93" s="25">
        <f t="shared" si="19"/>
        <v>0.33328532370000002</v>
      </c>
      <c r="M93" s="25">
        <v>2.12E-2</v>
      </c>
      <c r="N93" s="25">
        <f t="shared" si="20"/>
        <v>2.0754999999999999E-2</v>
      </c>
      <c r="O93" s="25"/>
      <c r="P93" s="25">
        <f t="shared" si="21"/>
        <v>1.5314789999999998E-2</v>
      </c>
      <c r="Q93" s="25">
        <f t="shared" si="22"/>
        <v>0.35269961369999997</v>
      </c>
      <c r="R93" s="25">
        <v>2.12E-2</v>
      </c>
      <c r="S93" s="25">
        <f t="shared" si="23"/>
        <v>2.0754999999999999E-2</v>
      </c>
      <c r="T93" s="25"/>
      <c r="U93" s="25">
        <f t="shared" si="24"/>
        <v>1.532379E-2</v>
      </c>
      <c r="V93" s="25">
        <f t="shared" si="25"/>
        <v>0.35290688370000001</v>
      </c>
      <c r="W93" s="25">
        <v>7.5000000000000002E-4</v>
      </c>
      <c r="X93" s="25">
        <f t="shared" si="15"/>
        <v>4.4499999999999997E-4</v>
      </c>
    </row>
    <row r="94" spans="1:24" s="15" customFormat="1">
      <c r="A94" s="18">
        <v>342</v>
      </c>
      <c r="B94" s="25">
        <v>1.7000000000000001E-4</v>
      </c>
      <c r="C94" s="25">
        <v>1.055E-2</v>
      </c>
      <c r="D94" s="25">
        <f t="shared" si="13"/>
        <v>1.0075000000000001E-2</v>
      </c>
      <c r="E94" s="25"/>
      <c r="F94" s="25">
        <f t="shared" si="16"/>
        <v>7.6947900000000008E-3</v>
      </c>
      <c r="G94" s="25">
        <f t="shared" si="17"/>
        <v>0.17721101370000003</v>
      </c>
      <c r="H94" s="25">
        <v>1.78E-2</v>
      </c>
      <c r="I94" s="25">
        <f t="shared" si="14"/>
        <v>1.7325E-2</v>
      </c>
      <c r="J94" s="25"/>
      <c r="K94" s="25">
        <f t="shared" si="18"/>
        <v>1.414179E-2</v>
      </c>
      <c r="L94" s="25">
        <f t="shared" si="19"/>
        <v>0.32568542370000003</v>
      </c>
      <c r="M94" s="25">
        <v>2.1299999999999999E-2</v>
      </c>
      <c r="N94" s="25">
        <f t="shared" si="20"/>
        <v>2.0825E-2</v>
      </c>
      <c r="O94" s="25"/>
      <c r="P94" s="25">
        <f t="shared" si="21"/>
        <v>1.5384789999999999E-2</v>
      </c>
      <c r="Q94" s="25">
        <f t="shared" si="22"/>
        <v>0.35431171369999998</v>
      </c>
      <c r="R94" s="25">
        <v>2.1299999999999999E-2</v>
      </c>
      <c r="S94" s="25">
        <f t="shared" si="23"/>
        <v>2.0825E-2</v>
      </c>
      <c r="T94" s="25"/>
      <c r="U94" s="25">
        <f t="shared" si="24"/>
        <v>1.5393790000000001E-2</v>
      </c>
      <c r="V94" s="25">
        <f t="shared" si="25"/>
        <v>0.35451898370000001</v>
      </c>
      <c r="W94" s="25">
        <v>7.7999999999999999E-4</v>
      </c>
      <c r="X94" s="25">
        <f t="shared" si="15"/>
        <v>4.75E-4</v>
      </c>
    </row>
    <row r="95" spans="1:24" s="15" customFormat="1">
      <c r="A95" s="18">
        <v>343</v>
      </c>
      <c r="B95" s="25">
        <v>1.7000000000000001E-4</v>
      </c>
      <c r="C95" s="25">
        <v>1.052E-2</v>
      </c>
      <c r="D95" s="25">
        <f t="shared" si="13"/>
        <v>1.005E-2</v>
      </c>
      <c r="E95" s="25"/>
      <c r="F95" s="25">
        <f t="shared" si="16"/>
        <v>7.6697900000000001E-3</v>
      </c>
      <c r="G95" s="25">
        <f t="shared" si="17"/>
        <v>0.17663526370000002</v>
      </c>
      <c r="H95" s="25">
        <v>1.77E-2</v>
      </c>
      <c r="I95" s="25">
        <f t="shared" si="14"/>
        <v>1.7229999999999999E-2</v>
      </c>
      <c r="J95" s="25"/>
      <c r="K95" s="25">
        <f t="shared" si="18"/>
        <v>1.4046789999999998E-2</v>
      </c>
      <c r="L95" s="25">
        <f t="shared" si="19"/>
        <v>0.32349757369999999</v>
      </c>
      <c r="M95" s="25">
        <v>2.1100000000000001E-2</v>
      </c>
      <c r="N95" s="25">
        <f t="shared" si="20"/>
        <v>2.0629999999999999E-2</v>
      </c>
      <c r="O95" s="25"/>
      <c r="P95" s="25">
        <f t="shared" si="21"/>
        <v>1.5189789999999998E-2</v>
      </c>
      <c r="Q95" s="25">
        <f t="shared" si="22"/>
        <v>0.34982086369999998</v>
      </c>
      <c r="R95" s="25">
        <v>2.1100000000000001E-2</v>
      </c>
      <c r="S95" s="25">
        <f t="shared" si="23"/>
        <v>2.0629999999999999E-2</v>
      </c>
      <c r="T95" s="25"/>
      <c r="U95" s="25">
        <f t="shared" si="24"/>
        <v>1.519879E-2</v>
      </c>
      <c r="V95" s="25">
        <f t="shared" si="25"/>
        <v>0.35002813370000002</v>
      </c>
      <c r="W95" s="25">
        <v>7.6999999999999996E-4</v>
      </c>
      <c r="X95" s="25">
        <f t="shared" si="15"/>
        <v>4.6999999999999999E-4</v>
      </c>
    </row>
    <row r="96" spans="1:24" s="15" customFormat="1">
      <c r="A96" s="18">
        <v>344</v>
      </c>
      <c r="B96" s="25">
        <v>1E-4</v>
      </c>
      <c r="C96" s="25">
        <v>1.051E-2</v>
      </c>
      <c r="D96" s="25">
        <f t="shared" si="13"/>
        <v>1.01E-2</v>
      </c>
      <c r="E96" s="25"/>
      <c r="F96" s="25">
        <f t="shared" si="16"/>
        <v>7.7197899999999998E-3</v>
      </c>
      <c r="G96" s="25">
        <f t="shared" si="17"/>
        <v>0.17778676370000002</v>
      </c>
      <c r="H96" s="25">
        <v>1.7299999999999999E-2</v>
      </c>
      <c r="I96" s="25">
        <f t="shared" si="14"/>
        <v>1.6889999999999999E-2</v>
      </c>
      <c r="J96" s="25"/>
      <c r="K96" s="25">
        <f t="shared" si="18"/>
        <v>1.3706789999999998E-2</v>
      </c>
      <c r="L96" s="25">
        <f t="shared" si="19"/>
        <v>0.31566737369999998</v>
      </c>
      <c r="M96" s="25">
        <v>2.06E-2</v>
      </c>
      <c r="N96" s="25">
        <f t="shared" si="20"/>
        <v>2.019E-2</v>
      </c>
      <c r="O96" s="25"/>
      <c r="P96" s="25">
        <f t="shared" si="21"/>
        <v>1.4749789999999999E-2</v>
      </c>
      <c r="Q96" s="25">
        <f t="shared" si="22"/>
        <v>0.33968766369999998</v>
      </c>
      <c r="R96" s="25">
        <v>2.06E-2</v>
      </c>
      <c r="S96" s="25">
        <f t="shared" si="23"/>
        <v>2.019E-2</v>
      </c>
      <c r="T96" s="25"/>
      <c r="U96" s="25">
        <f t="shared" si="24"/>
        <v>1.4758790000000001E-2</v>
      </c>
      <c r="V96" s="25">
        <f t="shared" si="25"/>
        <v>0.33989493370000001</v>
      </c>
      <c r="W96" s="25">
        <v>7.2000000000000005E-4</v>
      </c>
      <c r="X96" s="25">
        <f t="shared" si="15"/>
        <v>4.1000000000000005E-4</v>
      </c>
    </row>
    <row r="97" spans="1:24" s="15" customFormat="1">
      <c r="A97" s="18">
        <v>345</v>
      </c>
      <c r="B97" s="25">
        <v>1.2E-4</v>
      </c>
      <c r="C97" s="25">
        <v>1.051E-2</v>
      </c>
      <c r="D97" s="25">
        <f t="shared" si="13"/>
        <v>1.009E-2</v>
      </c>
      <c r="E97" s="25"/>
      <c r="F97" s="25">
        <f t="shared" si="16"/>
        <v>7.7097900000000002E-3</v>
      </c>
      <c r="G97" s="25">
        <f t="shared" si="17"/>
        <v>0.1775564637</v>
      </c>
      <c r="H97" s="25">
        <v>1.7000000000000001E-2</v>
      </c>
      <c r="I97" s="25">
        <f t="shared" si="14"/>
        <v>1.6580000000000001E-2</v>
      </c>
      <c r="J97" s="25"/>
      <c r="K97" s="25">
        <f t="shared" si="18"/>
        <v>1.339679E-2</v>
      </c>
      <c r="L97" s="25">
        <f t="shared" si="19"/>
        <v>0.30852807370000002</v>
      </c>
      <c r="M97" s="25">
        <v>2.0299999999999999E-2</v>
      </c>
      <c r="N97" s="25">
        <f t="shared" si="20"/>
        <v>1.9879999999999998E-2</v>
      </c>
      <c r="O97" s="25"/>
      <c r="P97" s="25">
        <f t="shared" si="21"/>
        <v>1.4439789999999997E-2</v>
      </c>
      <c r="Q97" s="25">
        <f t="shared" si="22"/>
        <v>0.33254836369999996</v>
      </c>
      <c r="R97" s="25">
        <v>2.0299999999999999E-2</v>
      </c>
      <c r="S97" s="25">
        <f t="shared" si="23"/>
        <v>1.9879999999999998E-2</v>
      </c>
      <c r="T97" s="25"/>
      <c r="U97" s="25">
        <f t="shared" si="24"/>
        <v>1.444879E-2</v>
      </c>
      <c r="V97" s="25">
        <f t="shared" si="25"/>
        <v>0.3327556337</v>
      </c>
      <c r="W97" s="25">
        <v>7.2000000000000005E-4</v>
      </c>
      <c r="X97" s="25">
        <f t="shared" si="15"/>
        <v>4.2000000000000002E-4</v>
      </c>
    </row>
    <row r="98" spans="1:24" s="15" customFormat="1">
      <c r="A98" s="18">
        <v>346</v>
      </c>
      <c r="B98" s="25">
        <v>1.1E-4</v>
      </c>
      <c r="C98" s="25">
        <v>1.051E-2</v>
      </c>
      <c r="D98" s="25">
        <f t="shared" si="13"/>
        <v>1.0110000000000001E-2</v>
      </c>
      <c r="E98" s="25"/>
      <c r="F98" s="25">
        <f t="shared" si="16"/>
        <v>7.7297900000000011E-3</v>
      </c>
      <c r="G98" s="25">
        <f t="shared" si="17"/>
        <v>0.17801706370000003</v>
      </c>
      <c r="H98" s="25">
        <v>1.7299999999999999E-2</v>
      </c>
      <c r="I98" s="25">
        <f t="shared" si="14"/>
        <v>1.6899999999999998E-2</v>
      </c>
      <c r="J98" s="25"/>
      <c r="K98" s="25">
        <f t="shared" si="18"/>
        <v>1.3716789999999998E-2</v>
      </c>
      <c r="L98" s="25">
        <f t="shared" si="19"/>
        <v>0.31589767369999999</v>
      </c>
      <c r="M98" s="25">
        <v>2.07E-2</v>
      </c>
      <c r="N98" s="25">
        <f t="shared" si="20"/>
        <v>2.0299999999999999E-2</v>
      </c>
      <c r="O98" s="25"/>
      <c r="P98" s="25">
        <f t="shared" si="21"/>
        <v>1.4859789999999998E-2</v>
      </c>
      <c r="Q98" s="25">
        <f t="shared" si="22"/>
        <v>0.34222096369999999</v>
      </c>
      <c r="R98" s="25">
        <v>2.07E-2</v>
      </c>
      <c r="S98" s="25">
        <f t="shared" si="23"/>
        <v>2.0299999999999999E-2</v>
      </c>
      <c r="T98" s="25"/>
      <c r="U98" s="25">
        <f t="shared" si="24"/>
        <v>1.486879E-2</v>
      </c>
      <c r="V98" s="25">
        <f t="shared" si="25"/>
        <v>0.34242823370000003</v>
      </c>
      <c r="W98" s="25">
        <v>6.8999999999999997E-4</v>
      </c>
      <c r="X98" s="25">
        <f t="shared" si="15"/>
        <v>3.9999999999999996E-4</v>
      </c>
    </row>
    <row r="99" spans="1:24" s="15" customFormat="1">
      <c r="A99" s="18">
        <v>347</v>
      </c>
      <c r="B99" s="25">
        <v>1.3999999999999999E-4</v>
      </c>
      <c r="C99" s="25">
        <v>1.051E-2</v>
      </c>
      <c r="D99" s="25">
        <f t="shared" si="13"/>
        <v>1.0075000000000001E-2</v>
      </c>
      <c r="E99" s="25"/>
      <c r="F99" s="25">
        <f t="shared" si="16"/>
        <v>7.6947900000000008E-3</v>
      </c>
      <c r="G99" s="25">
        <f t="shared" si="17"/>
        <v>0.17721101370000003</v>
      </c>
      <c r="H99" s="25">
        <v>1.6400000000000001E-2</v>
      </c>
      <c r="I99" s="25">
        <f t="shared" si="14"/>
        <v>1.5965E-2</v>
      </c>
      <c r="J99" s="25"/>
      <c r="K99" s="25">
        <f t="shared" si="18"/>
        <v>1.2781789999999999E-2</v>
      </c>
      <c r="L99" s="25">
        <f t="shared" si="19"/>
        <v>0.29436462369999999</v>
      </c>
      <c r="M99" s="25">
        <v>1.9599999999999999E-2</v>
      </c>
      <c r="N99" s="25">
        <f t="shared" si="20"/>
        <v>1.9164999999999998E-2</v>
      </c>
      <c r="O99" s="25"/>
      <c r="P99" s="25">
        <f t="shared" si="21"/>
        <v>1.3724789999999997E-2</v>
      </c>
      <c r="Q99" s="25">
        <f t="shared" si="22"/>
        <v>0.31608191369999994</v>
      </c>
      <c r="R99" s="25">
        <v>1.9599999999999999E-2</v>
      </c>
      <c r="S99" s="25">
        <f t="shared" si="23"/>
        <v>1.9164999999999998E-2</v>
      </c>
      <c r="T99" s="25"/>
      <c r="U99" s="25">
        <f t="shared" si="24"/>
        <v>1.3733789999999999E-2</v>
      </c>
      <c r="V99" s="25">
        <f t="shared" si="25"/>
        <v>0.31628918369999998</v>
      </c>
      <c r="W99" s="25">
        <v>7.2999999999999996E-4</v>
      </c>
      <c r="X99" s="25">
        <f t="shared" si="15"/>
        <v>4.3499999999999995E-4</v>
      </c>
    </row>
    <row r="100" spans="1:24" s="15" customFormat="1">
      <c r="A100" s="18">
        <v>348</v>
      </c>
      <c r="B100" s="25">
        <v>1.6000000000000001E-4</v>
      </c>
      <c r="C100" s="25">
        <v>1.0500000000000001E-2</v>
      </c>
      <c r="D100" s="25">
        <f t="shared" si="13"/>
        <v>1.0045E-2</v>
      </c>
      <c r="E100" s="25"/>
      <c r="F100" s="25">
        <f t="shared" si="16"/>
        <v>7.6647900000000003E-3</v>
      </c>
      <c r="G100" s="25">
        <f t="shared" si="17"/>
        <v>0.17652011370000001</v>
      </c>
      <c r="H100" s="25">
        <v>1.66E-2</v>
      </c>
      <c r="I100" s="25">
        <f t="shared" si="14"/>
        <v>1.6145E-2</v>
      </c>
      <c r="J100" s="25"/>
      <c r="K100" s="25">
        <f t="shared" si="18"/>
        <v>1.2961789999999999E-2</v>
      </c>
      <c r="L100" s="25">
        <f t="shared" si="19"/>
        <v>0.29851002370000002</v>
      </c>
      <c r="M100" s="25">
        <v>2.01E-2</v>
      </c>
      <c r="N100" s="25">
        <f t="shared" si="20"/>
        <v>1.9644999999999999E-2</v>
      </c>
      <c r="O100" s="25"/>
      <c r="P100" s="25">
        <f t="shared" si="21"/>
        <v>1.4204789999999998E-2</v>
      </c>
      <c r="Q100" s="25">
        <f t="shared" si="22"/>
        <v>0.32713631369999996</v>
      </c>
      <c r="R100" s="25">
        <v>2.01E-2</v>
      </c>
      <c r="S100" s="25">
        <f t="shared" si="23"/>
        <v>1.9644999999999999E-2</v>
      </c>
      <c r="T100" s="25"/>
      <c r="U100" s="25">
        <f t="shared" si="24"/>
        <v>1.421379E-2</v>
      </c>
      <c r="V100" s="25">
        <f t="shared" si="25"/>
        <v>0.32734358370000005</v>
      </c>
      <c r="W100" s="25">
        <v>7.5000000000000002E-4</v>
      </c>
      <c r="X100" s="25">
        <f t="shared" si="15"/>
        <v>4.55E-4</v>
      </c>
    </row>
    <row r="101" spans="1:24" s="15" customFormat="1">
      <c r="A101" s="18">
        <v>349</v>
      </c>
      <c r="B101" s="25">
        <v>1.2E-4</v>
      </c>
      <c r="C101" s="25">
        <v>1.048E-2</v>
      </c>
      <c r="D101" s="25">
        <f t="shared" si="13"/>
        <v>1.0075000000000001E-2</v>
      </c>
      <c r="E101" s="25"/>
      <c r="F101" s="25">
        <f t="shared" si="16"/>
        <v>7.6947900000000008E-3</v>
      </c>
      <c r="G101" s="25">
        <f t="shared" si="17"/>
        <v>0.17721101370000003</v>
      </c>
      <c r="H101" s="25">
        <v>1.66E-2</v>
      </c>
      <c r="I101" s="25">
        <f t="shared" si="14"/>
        <v>1.6195000000000001E-2</v>
      </c>
      <c r="J101" s="25"/>
      <c r="K101" s="25">
        <f t="shared" si="18"/>
        <v>1.3011790000000001E-2</v>
      </c>
      <c r="L101" s="25">
        <f t="shared" si="19"/>
        <v>0.29966152370000004</v>
      </c>
      <c r="M101" s="25">
        <v>1.9699999999999999E-2</v>
      </c>
      <c r="N101" s="25">
        <f t="shared" si="20"/>
        <v>1.9295E-2</v>
      </c>
      <c r="O101" s="25"/>
      <c r="P101" s="25">
        <f t="shared" si="21"/>
        <v>1.3854789999999999E-2</v>
      </c>
      <c r="Q101" s="25">
        <f t="shared" si="22"/>
        <v>0.31907581369999999</v>
      </c>
      <c r="R101" s="25">
        <v>1.9699999999999999E-2</v>
      </c>
      <c r="S101" s="25">
        <f t="shared" si="23"/>
        <v>1.9295E-2</v>
      </c>
      <c r="T101" s="25"/>
      <c r="U101" s="25">
        <f t="shared" si="24"/>
        <v>1.3863790000000001E-2</v>
      </c>
      <c r="V101" s="25">
        <f t="shared" si="25"/>
        <v>0.31928308370000003</v>
      </c>
      <c r="W101" s="25">
        <v>6.8999999999999997E-4</v>
      </c>
      <c r="X101" s="25">
        <f t="shared" si="15"/>
        <v>4.0499999999999998E-4</v>
      </c>
    </row>
    <row r="102" spans="1:24" s="15" customFormat="1">
      <c r="A102" s="18">
        <v>350</v>
      </c>
      <c r="B102" s="25">
        <v>1.1E-4</v>
      </c>
      <c r="C102" s="25">
        <v>1.0319999999999999E-2</v>
      </c>
      <c r="D102" s="25">
        <f t="shared" si="13"/>
        <v>9.9349999999999994E-3</v>
      </c>
      <c r="E102" s="25"/>
      <c r="F102" s="25">
        <f t="shared" si="16"/>
        <v>7.5547899999999996E-3</v>
      </c>
      <c r="G102" s="25">
        <f t="shared" si="17"/>
        <v>0.17398681369999999</v>
      </c>
      <c r="H102" s="25">
        <v>1.6500000000000001E-2</v>
      </c>
      <c r="I102" s="25">
        <f t="shared" si="14"/>
        <v>1.6115000000000001E-2</v>
      </c>
      <c r="J102" s="25"/>
      <c r="K102" s="25">
        <f t="shared" si="18"/>
        <v>1.293179E-2</v>
      </c>
      <c r="L102" s="25">
        <f t="shared" si="19"/>
        <v>0.29781912370000002</v>
      </c>
      <c r="M102" s="25">
        <v>1.9699999999999999E-2</v>
      </c>
      <c r="N102" s="25">
        <f t="shared" si="20"/>
        <v>1.9314999999999999E-2</v>
      </c>
      <c r="O102" s="25"/>
      <c r="P102" s="25">
        <f t="shared" si="21"/>
        <v>1.3874789999999998E-2</v>
      </c>
      <c r="Q102" s="25">
        <f t="shared" si="22"/>
        <v>0.31953641369999997</v>
      </c>
      <c r="R102" s="25">
        <v>1.9699999999999999E-2</v>
      </c>
      <c r="S102" s="25">
        <f t="shared" si="23"/>
        <v>1.9314999999999999E-2</v>
      </c>
      <c r="T102" s="25"/>
      <c r="U102" s="25">
        <f t="shared" si="24"/>
        <v>1.388379E-2</v>
      </c>
      <c r="V102" s="25">
        <f t="shared" si="25"/>
        <v>0.3197436837</v>
      </c>
      <c r="W102" s="25">
        <v>6.6E-4</v>
      </c>
      <c r="X102" s="25">
        <f t="shared" si="15"/>
        <v>3.8499999999999998E-4</v>
      </c>
    </row>
    <row r="103" spans="1:24" s="15" customFormat="1">
      <c r="A103" s="18">
        <v>351</v>
      </c>
      <c r="B103" s="25">
        <v>1.1E-4</v>
      </c>
      <c r="C103" s="25">
        <v>1.0410000000000001E-2</v>
      </c>
      <c r="D103" s="25">
        <f t="shared" si="13"/>
        <v>1.0015000000000001E-2</v>
      </c>
      <c r="E103" s="25"/>
      <c r="F103" s="25">
        <f t="shared" si="16"/>
        <v>7.6347900000000015E-3</v>
      </c>
      <c r="G103" s="25">
        <f t="shared" si="17"/>
        <v>0.17582921370000004</v>
      </c>
      <c r="H103" s="25">
        <v>1.6400000000000001E-2</v>
      </c>
      <c r="I103" s="25">
        <f t="shared" si="14"/>
        <v>1.6005000000000002E-2</v>
      </c>
      <c r="J103" s="25"/>
      <c r="K103" s="25">
        <f t="shared" si="18"/>
        <v>1.2821790000000001E-2</v>
      </c>
      <c r="L103" s="25">
        <f t="shared" si="19"/>
        <v>0.29528582370000006</v>
      </c>
      <c r="M103" s="25">
        <v>1.9400000000000001E-2</v>
      </c>
      <c r="N103" s="25">
        <f t="shared" si="20"/>
        <v>1.9005000000000001E-2</v>
      </c>
      <c r="O103" s="25"/>
      <c r="P103" s="25">
        <f t="shared" si="21"/>
        <v>1.356479E-2</v>
      </c>
      <c r="Q103" s="25">
        <f t="shared" si="22"/>
        <v>0.31239711370000001</v>
      </c>
      <c r="R103" s="25">
        <v>1.9400000000000001E-2</v>
      </c>
      <c r="S103" s="25">
        <f t="shared" si="23"/>
        <v>1.9005000000000001E-2</v>
      </c>
      <c r="T103" s="25"/>
      <c r="U103" s="25">
        <f t="shared" si="24"/>
        <v>1.3573790000000002E-2</v>
      </c>
      <c r="V103" s="25">
        <f t="shared" si="25"/>
        <v>0.31260438370000004</v>
      </c>
      <c r="W103" s="25">
        <v>6.8000000000000005E-4</v>
      </c>
      <c r="X103" s="25">
        <f t="shared" si="15"/>
        <v>3.9500000000000001E-4</v>
      </c>
    </row>
    <row r="104" spans="1:24" s="15" customFormat="1">
      <c r="A104" s="18">
        <v>352</v>
      </c>
      <c r="B104" s="25">
        <v>1E-4</v>
      </c>
      <c r="C104" s="25">
        <v>1.04E-2</v>
      </c>
      <c r="D104" s="25">
        <f t="shared" si="13"/>
        <v>9.9949999999999987E-3</v>
      </c>
      <c r="E104" s="25"/>
      <c r="F104" s="25">
        <f t="shared" si="16"/>
        <v>7.6147899999999989E-3</v>
      </c>
      <c r="G104" s="25">
        <f t="shared" si="17"/>
        <v>0.17536861369999998</v>
      </c>
      <c r="H104" s="25">
        <v>1.6199999999999999E-2</v>
      </c>
      <c r="I104" s="25">
        <f t="shared" si="14"/>
        <v>1.5795E-2</v>
      </c>
      <c r="J104" s="25"/>
      <c r="K104" s="25">
        <f t="shared" si="18"/>
        <v>1.2611789999999999E-2</v>
      </c>
      <c r="L104" s="25">
        <f t="shared" si="19"/>
        <v>0.29044952369999999</v>
      </c>
      <c r="M104" s="25">
        <v>1.9099999999999999E-2</v>
      </c>
      <c r="N104" s="25">
        <f t="shared" si="20"/>
        <v>1.8695E-2</v>
      </c>
      <c r="O104" s="25"/>
      <c r="P104" s="25">
        <f t="shared" si="21"/>
        <v>1.3254789999999999E-2</v>
      </c>
      <c r="Q104" s="25">
        <f t="shared" si="22"/>
        <v>0.30525781369999999</v>
      </c>
      <c r="R104" s="25">
        <v>1.9099999999999999E-2</v>
      </c>
      <c r="S104" s="25">
        <f t="shared" si="23"/>
        <v>1.8695E-2</v>
      </c>
      <c r="T104" s="25"/>
      <c r="U104" s="25">
        <f t="shared" si="24"/>
        <v>1.3263790000000001E-2</v>
      </c>
      <c r="V104" s="25">
        <f t="shared" si="25"/>
        <v>0.30546508370000003</v>
      </c>
      <c r="W104" s="25">
        <v>7.1000000000000002E-4</v>
      </c>
      <c r="X104" s="25">
        <f t="shared" si="15"/>
        <v>4.0500000000000003E-4</v>
      </c>
    </row>
    <row r="105" spans="1:24" s="15" customFormat="1">
      <c r="A105" s="18">
        <v>353</v>
      </c>
      <c r="B105" s="25">
        <v>1.2999999999999999E-4</v>
      </c>
      <c r="C105" s="25">
        <v>1.06E-2</v>
      </c>
      <c r="D105" s="25">
        <f t="shared" si="13"/>
        <v>1.0185E-2</v>
      </c>
      <c r="E105" s="25"/>
      <c r="F105" s="25">
        <f t="shared" si="16"/>
        <v>7.8047899999999998E-3</v>
      </c>
      <c r="G105" s="25">
        <f t="shared" si="17"/>
        <v>0.17974431369999999</v>
      </c>
      <c r="H105" s="25">
        <v>1.61E-2</v>
      </c>
      <c r="I105" s="25">
        <f t="shared" si="14"/>
        <v>1.5685000000000001E-2</v>
      </c>
      <c r="J105" s="25"/>
      <c r="K105" s="25">
        <f t="shared" si="18"/>
        <v>1.250179E-2</v>
      </c>
      <c r="L105" s="25">
        <f t="shared" si="19"/>
        <v>0.28791622370000003</v>
      </c>
      <c r="M105" s="25">
        <v>1.8800000000000001E-2</v>
      </c>
      <c r="N105" s="25">
        <f t="shared" si="20"/>
        <v>1.8385000000000002E-2</v>
      </c>
      <c r="O105" s="25"/>
      <c r="P105" s="25">
        <f t="shared" si="21"/>
        <v>1.2944790000000001E-2</v>
      </c>
      <c r="Q105" s="25">
        <f t="shared" si="22"/>
        <v>0.29811851370000003</v>
      </c>
      <c r="R105" s="25">
        <v>1.8800000000000001E-2</v>
      </c>
      <c r="S105" s="25">
        <f t="shared" si="23"/>
        <v>1.8385000000000002E-2</v>
      </c>
      <c r="T105" s="25"/>
      <c r="U105" s="25">
        <f t="shared" si="24"/>
        <v>1.2953790000000003E-2</v>
      </c>
      <c r="V105" s="25">
        <f t="shared" si="25"/>
        <v>0.29832578370000007</v>
      </c>
      <c r="W105" s="25">
        <v>6.9999999999999999E-4</v>
      </c>
      <c r="X105" s="25">
        <f t="shared" si="15"/>
        <v>4.15E-4</v>
      </c>
    </row>
    <row r="106" spans="1:24" s="15" customFormat="1">
      <c r="A106" s="18">
        <v>354</v>
      </c>
      <c r="B106" s="25">
        <v>1E-4</v>
      </c>
      <c r="C106" s="25">
        <v>1.03E-2</v>
      </c>
      <c r="D106" s="25">
        <f t="shared" si="13"/>
        <v>9.9100000000000004E-3</v>
      </c>
      <c r="E106" s="25"/>
      <c r="F106" s="25">
        <f t="shared" si="16"/>
        <v>7.5297900000000006E-3</v>
      </c>
      <c r="G106" s="25">
        <f t="shared" si="17"/>
        <v>0.17341106370000003</v>
      </c>
      <c r="H106" s="25">
        <v>1.5699999999999999E-2</v>
      </c>
      <c r="I106" s="25">
        <f t="shared" si="14"/>
        <v>1.5309999999999999E-2</v>
      </c>
      <c r="J106" s="25"/>
      <c r="K106" s="25">
        <f t="shared" si="18"/>
        <v>1.2126789999999998E-2</v>
      </c>
      <c r="L106" s="25">
        <f t="shared" si="19"/>
        <v>0.27927997369999996</v>
      </c>
      <c r="M106" s="25">
        <v>1.8599999999999998E-2</v>
      </c>
      <c r="N106" s="25">
        <f t="shared" si="20"/>
        <v>1.8209999999999997E-2</v>
      </c>
      <c r="O106" s="25"/>
      <c r="P106" s="25">
        <f t="shared" si="21"/>
        <v>1.2769789999999996E-2</v>
      </c>
      <c r="Q106" s="25">
        <f t="shared" si="22"/>
        <v>0.29408826369999991</v>
      </c>
      <c r="R106" s="25">
        <v>1.8599999999999998E-2</v>
      </c>
      <c r="S106" s="25">
        <f t="shared" si="23"/>
        <v>1.8209999999999997E-2</v>
      </c>
      <c r="T106" s="25"/>
      <c r="U106" s="25">
        <f t="shared" si="24"/>
        <v>1.2778789999999998E-2</v>
      </c>
      <c r="V106" s="25">
        <f t="shared" si="25"/>
        <v>0.2942955337</v>
      </c>
      <c r="W106" s="25">
        <v>6.8000000000000005E-4</v>
      </c>
      <c r="X106" s="25">
        <f t="shared" si="15"/>
        <v>3.9000000000000005E-4</v>
      </c>
    </row>
    <row r="107" spans="1:24" s="15" customFormat="1">
      <c r="A107" s="18">
        <v>355</v>
      </c>
      <c r="B107" s="25">
        <v>1.1E-4</v>
      </c>
      <c r="C107" s="25">
        <v>1.06E-2</v>
      </c>
      <c r="D107" s="25">
        <f t="shared" si="13"/>
        <v>1.0189999999999999E-2</v>
      </c>
      <c r="E107" s="25"/>
      <c r="F107" s="25">
        <f t="shared" si="16"/>
        <v>7.8097899999999996E-3</v>
      </c>
      <c r="G107" s="25">
        <f t="shared" si="17"/>
        <v>0.1798594637</v>
      </c>
      <c r="H107" s="25">
        <v>1.5599999999999999E-2</v>
      </c>
      <c r="I107" s="25">
        <f t="shared" si="14"/>
        <v>1.5189999999999999E-2</v>
      </c>
      <c r="J107" s="25"/>
      <c r="K107" s="25">
        <f t="shared" si="18"/>
        <v>1.2006789999999998E-2</v>
      </c>
      <c r="L107" s="25">
        <f t="shared" si="19"/>
        <v>0.27651637369999998</v>
      </c>
      <c r="M107" s="25">
        <v>1.84E-2</v>
      </c>
      <c r="N107" s="25">
        <f t="shared" si="20"/>
        <v>1.7989999999999999E-2</v>
      </c>
      <c r="O107" s="25"/>
      <c r="P107" s="25">
        <f t="shared" si="21"/>
        <v>1.2549789999999998E-2</v>
      </c>
      <c r="Q107" s="25">
        <f t="shared" si="22"/>
        <v>0.28902166369999999</v>
      </c>
      <c r="R107" s="25">
        <v>1.84E-2</v>
      </c>
      <c r="S107" s="25">
        <f t="shared" si="23"/>
        <v>1.7989999999999999E-2</v>
      </c>
      <c r="T107" s="25"/>
      <c r="U107" s="25">
        <f t="shared" si="24"/>
        <v>1.255879E-2</v>
      </c>
      <c r="V107" s="25">
        <f t="shared" si="25"/>
        <v>0.28922893370000002</v>
      </c>
      <c r="W107" s="25">
        <v>7.1000000000000002E-4</v>
      </c>
      <c r="X107" s="25">
        <f t="shared" si="15"/>
        <v>4.0999999999999999E-4</v>
      </c>
    </row>
    <row r="108" spans="1:24" s="15" customFormat="1">
      <c r="A108" s="18">
        <v>356</v>
      </c>
      <c r="B108" s="25">
        <v>4.0000000000000003E-5</v>
      </c>
      <c r="C108" s="25">
        <v>0.01</v>
      </c>
      <c r="D108" s="25">
        <f t="shared" si="13"/>
        <v>9.6850000000000009E-3</v>
      </c>
      <c r="E108" s="25"/>
      <c r="F108" s="25">
        <f t="shared" si="16"/>
        <v>7.3047900000000011E-3</v>
      </c>
      <c r="G108" s="25">
        <f t="shared" si="17"/>
        <v>0.16822931370000002</v>
      </c>
      <c r="H108" s="25">
        <v>1.5100000000000001E-2</v>
      </c>
      <c r="I108" s="25">
        <f t="shared" si="14"/>
        <v>1.4785000000000001E-2</v>
      </c>
      <c r="J108" s="25"/>
      <c r="K108" s="25">
        <f t="shared" si="18"/>
        <v>1.1601790000000001E-2</v>
      </c>
      <c r="L108" s="25">
        <f t="shared" si="19"/>
        <v>0.26718922370000003</v>
      </c>
      <c r="M108" s="25">
        <v>1.84E-2</v>
      </c>
      <c r="N108" s="25">
        <f t="shared" si="20"/>
        <v>1.8085E-2</v>
      </c>
      <c r="O108" s="25"/>
      <c r="P108" s="25">
        <f t="shared" si="21"/>
        <v>1.264479E-2</v>
      </c>
      <c r="Q108" s="25">
        <f t="shared" si="22"/>
        <v>0.29120951369999998</v>
      </c>
      <c r="R108" s="25">
        <v>1.84E-2</v>
      </c>
      <c r="S108" s="25">
        <f t="shared" si="23"/>
        <v>1.8085E-2</v>
      </c>
      <c r="T108" s="25"/>
      <c r="U108" s="25">
        <f t="shared" si="24"/>
        <v>1.2653790000000002E-2</v>
      </c>
      <c r="V108" s="25">
        <f t="shared" si="25"/>
        <v>0.29141678370000007</v>
      </c>
      <c r="W108" s="25">
        <v>5.9000000000000003E-4</v>
      </c>
      <c r="X108" s="25">
        <f t="shared" si="15"/>
        <v>3.1500000000000001E-4</v>
      </c>
    </row>
    <row r="109" spans="1:24" s="15" customFormat="1">
      <c r="A109" s="18">
        <v>357</v>
      </c>
      <c r="B109" s="25">
        <v>1E-4</v>
      </c>
      <c r="C109" s="25">
        <v>1.0500000000000001E-2</v>
      </c>
      <c r="D109" s="25">
        <f t="shared" si="13"/>
        <v>1.0105000000000001E-2</v>
      </c>
      <c r="E109" s="25"/>
      <c r="F109" s="25">
        <f t="shared" si="16"/>
        <v>7.7247900000000013E-3</v>
      </c>
      <c r="G109" s="25">
        <f t="shared" si="17"/>
        <v>0.17790191370000005</v>
      </c>
      <c r="H109" s="25">
        <v>1.54E-2</v>
      </c>
      <c r="I109" s="25">
        <f t="shared" si="14"/>
        <v>1.5005000000000001E-2</v>
      </c>
      <c r="J109" s="25"/>
      <c r="K109" s="25">
        <f t="shared" si="18"/>
        <v>1.182179E-2</v>
      </c>
      <c r="L109" s="25">
        <f t="shared" si="19"/>
        <v>0.27225582370000001</v>
      </c>
      <c r="M109" s="25">
        <v>1.84E-2</v>
      </c>
      <c r="N109" s="25">
        <f t="shared" si="20"/>
        <v>1.8005E-2</v>
      </c>
      <c r="O109" s="25"/>
      <c r="P109" s="25">
        <f t="shared" si="21"/>
        <v>1.2564789999999999E-2</v>
      </c>
      <c r="Q109" s="25">
        <f t="shared" si="22"/>
        <v>0.28936711370000001</v>
      </c>
      <c r="R109" s="25">
        <v>1.84E-2</v>
      </c>
      <c r="S109" s="25">
        <f t="shared" si="23"/>
        <v>1.8005E-2</v>
      </c>
      <c r="T109" s="25"/>
      <c r="U109" s="25">
        <f t="shared" si="24"/>
        <v>1.2573790000000001E-2</v>
      </c>
      <c r="V109" s="25">
        <f t="shared" si="25"/>
        <v>0.28957438370000005</v>
      </c>
      <c r="W109" s="25">
        <v>6.8999999999999997E-4</v>
      </c>
      <c r="X109" s="25">
        <f t="shared" si="15"/>
        <v>3.9500000000000001E-4</v>
      </c>
    </row>
    <row r="110" spans="1:24" s="15" customFormat="1">
      <c r="A110" s="18">
        <v>358</v>
      </c>
      <c r="B110" s="25">
        <v>1E-4</v>
      </c>
      <c r="C110" s="25">
        <v>1.03E-2</v>
      </c>
      <c r="D110" s="25">
        <f t="shared" si="13"/>
        <v>9.9299999999999996E-3</v>
      </c>
      <c r="E110" s="25"/>
      <c r="F110" s="25">
        <f t="shared" si="16"/>
        <v>7.5497899999999998E-3</v>
      </c>
      <c r="G110" s="25">
        <f t="shared" si="17"/>
        <v>0.17387166370000001</v>
      </c>
      <c r="H110" s="25">
        <v>1.5100000000000001E-2</v>
      </c>
      <c r="I110" s="25">
        <f t="shared" si="14"/>
        <v>1.473E-2</v>
      </c>
      <c r="J110" s="25"/>
      <c r="K110" s="25">
        <f t="shared" si="18"/>
        <v>1.1546789999999999E-2</v>
      </c>
      <c r="L110" s="25">
        <f t="shared" si="19"/>
        <v>0.2659225737</v>
      </c>
      <c r="M110" s="25">
        <v>1.8100000000000002E-2</v>
      </c>
      <c r="N110" s="25">
        <f t="shared" si="20"/>
        <v>1.7730000000000003E-2</v>
      </c>
      <c r="O110" s="25"/>
      <c r="P110" s="25">
        <f t="shared" si="21"/>
        <v>1.2289790000000002E-2</v>
      </c>
      <c r="Q110" s="25">
        <f t="shared" si="22"/>
        <v>0.28303386370000005</v>
      </c>
      <c r="R110" s="25">
        <v>1.8100000000000002E-2</v>
      </c>
      <c r="S110" s="25">
        <f t="shared" si="23"/>
        <v>1.7730000000000003E-2</v>
      </c>
      <c r="T110" s="25"/>
      <c r="U110" s="25">
        <f t="shared" si="24"/>
        <v>1.2298790000000004E-2</v>
      </c>
      <c r="V110" s="25">
        <f t="shared" si="25"/>
        <v>0.28324113370000009</v>
      </c>
      <c r="W110" s="25">
        <v>6.4000000000000005E-4</v>
      </c>
      <c r="X110" s="25">
        <f t="shared" si="15"/>
        <v>3.7000000000000005E-4</v>
      </c>
    </row>
    <row r="111" spans="1:24" s="15" customFormat="1">
      <c r="A111" s="18">
        <v>359</v>
      </c>
      <c r="B111" s="25">
        <v>9.0000000000000006E-5</v>
      </c>
      <c r="C111" s="25">
        <v>9.9000000000000008E-3</v>
      </c>
      <c r="D111" s="25">
        <f t="shared" si="13"/>
        <v>9.5300000000000003E-3</v>
      </c>
      <c r="E111" s="25"/>
      <c r="F111" s="25">
        <f t="shared" si="16"/>
        <v>7.1497900000000005E-3</v>
      </c>
      <c r="G111" s="25">
        <f t="shared" si="17"/>
        <v>0.16465966370000001</v>
      </c>
      <c r="H111" s="25">
        <v>1.46E-2</v>
      </c>
      <c r="I111" s="25">
        <f t="shared" si="14"/>
        <v>1.423E-2</v>
      </c>
      <c r="J111" s="25"/>
      <c r="K111" s="25">
        <f t="shared" si="18"/>
        <v>1.1046789999999999E-2</v>
      </c>
      <c r="L111" s="25">
        <f t="shared" si="19"/>
        <v>0.2544075737</v>
      </c>
      <c r="M111" s="25">
        <v>1.7899999999999999E-2</v>
      </c>
      <c r="N111" s="25">
        <f t="shared" si="20"/>
        <v>1.753E-2</v>
      </c>
      <c r="O111" s="25"/>
      <c r="P111" s="25">
        <f t="shared" si="21"/>
        <v>1.208979E-2</v>
      </c>
      <c r="Q111" s="25">
        <f t="shared" si="22"/>
        <v>0.2784278637</v>
      </c>
      <c r="R111" s="25">
        <v>1.7899999999999999E-2</v>
      </c>
      <c r="S111" s="25">
        <f t="shared" si="23"/>
        <v>1.753E-2</v>
      </c>
      <c r="T111" s="25"/>
      <c r="U111" s="25">
        <f t="shared" si="24"/>
        <v>1.2098790000000002E-2</v>
      </c>
      <c r="V111" s="25">
        <f t="shared" si="25"/>
        <v>0.27863513370000004</v>
      </c>
      <c r="W111" s="25">
        <v>6.4999999999999997E-4</v>
      </c>
      <c r="X111" s="25">
        <f t="shared" si="15"/>
        <v>3.6999999999999999E-4</v>
      </c>
    </row>
    <row r="112" spans="1:24" s="15" customFormat="1">
      <c r="A112" s="18">
        <v>360</v>
      </c>
      <c r="B112" s="25">
        <v>1E-4</v>
      </c>
      <c r="C112" s="25">
        <v>9.9000000000000008E-3</v>
      </c>
      <c r="D112" s="25">
        <f t="shared" si="13"/>
        <v>9.5150000000000009E-3</v>
      </c>
      <c r="E112" s="25"/>
      <c r="F112" s="25">
        <f t="shared" si="16"/>
        <v>7.1347900000000011E-3</v>
      </c>
      <c r="G112" s="25">
        <f t="shared" si="17"/>
        <v>0.16431421370000004</v>
      </c>
      <c r="H112" s="25">
        <v>1.46E-2</v>
      </c>
      <c r="I112" s="25">
        <f t="shared" si="14"/>
        <v>1.4215E-2</v>
      </c>
      <c r="J112" s="25"/>
      <c r="K112" s="25">
        <f t="shared" si="18"/>
        <v>1.103179E-2</v>
      </c>
      <c r="L112" s="25">
        <f t="shared" si="19"/>
        <v>0.25406212370000003</v>
      </c>
      <c r="M112" s="25">
        <v>1.77E-2</v>
      </c>
      <c r="N112" s="25">
        <f t="shared" si="20"/>
        <v>1.7315000000000001E-2</v>
      </c>
      <c r="O112" s="25"/>
      <c r="P112" s="25">
        <f t="shared" si="21"/>
        <v>1.187479E-2</v>
      </c>
      <c r="Q112" s="25">
        <f t="shared" si="22"/>
        <v>0.27347641370000003</v>
      </c>
      <c r="R112" s="25">
        <v>1.77E-2</v>
      </c>
      <c r="S112" s="25">
        <f t="shared" si="23"/>
        <v>1.7315000000000001E-2</v>
      </c>
      <c r="T112" s="25"/>
      <c r="U112" s="25">
        <f t="shared" si="24"/>
        <v>1.1883790000000002E-2</v>
      </c>
      <c r="V112" s="25">
        <f t="shared" si="25"/>
        <v>0.27368368370000007</v>
      </c>
      <c r="W112" s="25">
        <v>6.7000000000000002E-4</v>
      </c>
      <c r="X112" s="25">
        <f t="shared" si="15"/>
        <v>3.8500000000000003E-4</v>
      </c>
    </row>
    <row r="113" spans="1:24" s="15" customFormat="1">
      <c r="A113" s="18">
        <v>361</v>
      </c>
      <c r="B113" s="25">
        <v>1E-4</v>
      </c>
      <c r="C113" s="25">
        <v>0.01</v>
      </c>
      <c r="D113" s="25">
        <f t="shared" si="13"/>
        <v>9.6050000000000007E-3</v>
      </c>
      <c r="E113" s="25"/>
      <c r="F113" s="25">
        <f t="shared" si="16"/>
        <v>7.2247900000000009E-3</v>
      </c>
      <c r="G113" s="25">
        <f t="shared" si="17"/>
        <v>0.16638691370000003</v>
      </c>
      <c r="H113" s="25">
        <v>1.46E-2</v>
      </c>
      <c r="I113" s="25">
        <f t="shared" si="14"/>
        <v>1.4205000000000001E-2</v>
      </c>
      <c r="J113" s="25"/>
      <c r="K113" s="25">
        <f t="shared" si="18"/>
        <v>1.102179E-2</v>
      </c>
      <c r="L113" s="25">
        <f t="shared" si="19"/>
        <v>0.25383182370000001</v>
      </c>
      <c r="M113" s="25">
        <v>1.78E-2</v>
      </c>
      <c r="N113" s="25">
        <f t="shared" si="20"/>
        <v>1.7405E-2</v>
      </c>
      <c r="O113" s="25"/>
      <c r="P113" s="25">
        <f t="shared" si="21"/>
        <v>1.1964789999999999E-2</v>
      </c>
      <c r="Q113" s="25">
        <f t="shared" si="22"/>
        <v>0.27554911370000001</v>
      </c>
      <c r="R113" s="25">
        <v>1.78E-2</v>
      </c>
      <c r="S113" s="25">
        <f t="shared" si="23"/>
        <v>1.7405E-2</v>
      </c>
      <c r="T113" s="25"/>
      <c r="U113" s="25">
        <f t="shared" si="24"/>
        <v>1.1973790000000002E-2</v>
      </c>
      <c r="V113" s="25">
        <f t="shared" si="25"/>
        <v>0.27575638370000005</v>
      </c>
      <c r="W113" s="25">
        <v>6.8999999999999997E-4</v>
      </c>
      <c r="X113" s="25">
        <f t="shared" si="15"/>
        <v>3.9500000000000001E-4</v>
      </c>
    </row>
    <row r="114" spans="1:24" s="15" customFormat="1">
      <c r="A114" s="18">
        <v>362</v>
      </c>
      <c r="B114" s="25">
        <v>8.0000000000000007E-5</v>
      </c>
      <c r="C114" s="25">
        <v>1.01E-2</v>
      </c>
      <c r="D114" s="25">
        <f t="shared" si="13"/>
        <v>9.7349999999999989E-3</v>
      </c>
      <c r="E114" s="25"/>
      <c r="F114" s="25">
        <f t="shared" si="16"/>
        <v>7.3547899999999991E-3</v>
      </c>
      <c r="G114" s="25">
        <f t="shared" si="17"/>
        <v>0.16938081369999999</v>
      </c>
      <c r="H114" s="25">
        <v>1.4500000000000001E-2</v>
      </c>
      <c r="I114" s="25">
        <f t="shared" si="14"/>
        <v>1.4135E-2</v>
      </c>
      <c r="J114" s="25"/>
      <c r="K114" s="25">
        <f t="shared" si="18"/>
        <v>1.0951789999999999E-2</v>
      </c>
      <c r="L114" s="25">
        <f t="shared" si="19"/>
        <v>0.25221972370000001</v>
      </c>
      <c r="M114" s="25">
        <v>1.78E-2</v>
      </c>
      <c r="N114" s="25">
        <f t="shared" si="20"/>
        <v>1.7434999999999999E-2</v>
      </c>
      <c r="O114" s="25"/>
      <c r="P114" s="25">
        <f t="shared" si="21"/>
        <v>1.1994789999999998E-2</v>
      </c>
      <c r="Q114" s="25">
        <f t="shared" si="22"/>
        <v>0.27624001369999995</v>
      </c>
      <c r="R114" s="25">
        <v>1.78E-2</v>
      </c>
      <c r="S114" s="25">
        <f t="shared" si="23"/>
        <v>1.7434999999999999E-2</v>
      </c>
      <c r="T114" s="25"/>
      <c r="U114" s="25">
        <f t="shared" si="24"/>
        <v>1.200379E-2</v>
      </c>
      <c r="V114" s="25">
        <f t="shared" si="25"/>
        <v>0.27644728370000005</v>
      </c>
      <c r="W114" s="25">
        <v>6.4999999999999997E-4</v>
      </c>
      <c r="X114" s="25">
        <f t="shared" si="15"/>
        <v>3.6499999999999998E-4</v>
      </c>
    </row>
    <row r="115" spans="1:24" s="15" customFormat="1">
      <c r="A115" s="18">
        <v>363</v>
      </c>
      <c r="B115" s="25">
        <v>6.8999999999999997E-5</v>
      </c>
      <c r="C115" s="25">
        <v>9.7000000000000003E-3</v>
      </c>
      <c r="D115" s="25">
        <f t="shared" si="13"/>
        <v>9.355500000000001E-3</v>
      </c>
      <c r="E115" s="25"/>
      <c r="F115" s="25">
        <f t="shared" si="16"/>
        <v>6.9752900000000012E-3</v>
      </c>
      <c r="G115" s="25">
        <f t="shared" si="17"/>
        <v>0.16064092870000005</v>
      </c>
      <c r="H115" s="25">
        <v>1.44E-2</v>
      </c>
      <c r="I115" s="25">
        <f t="shared" si="14"/>
        <v>1.40555E-2</v>
      </c>
      <c r="J115" s="25"/>
      <c r="K115" s="25">
        <f t="shared" si="18"/>
        <v>1.087229E-2</v>
      </c>
      <c r="L115" s="25">
        <f t="shared" si="19"/>
        <v>0.2503888387</v>
      </c>
      <c r="M115" s="25">
        <v>1.7399999999999999E-2</v>
      </c>
      <c r="N115" s="25">
        <f t="shared" si="20"/>
        <v>1.7055499999999998E-2</v>
      </c>
      <c r="O115" s="25"/>
      <c r="P115" s="25">
        <f t="shared" si="21"/>
        <v>1.1615289999999997E-2</v>
      </c>
      <c r="Q115" s="25">
        <f t="shared" si="22"/>
        <v>0.26750012869999995</v>
      </c>
      <c r="R115" s="25">
        <v>1.7500000000000002E-2</v>
      </c>
      <c r="S115" s="25">
        <f t="shared" si="23"/>
        <v>1.7155500000000001E-2</v>
      </c>
      <c r="T115" s="25"/>
      <c r="U115" s="25">
        <f t="shared" si="24"/>
        <v>1.1724290000000002E-2</v>
      </c>
      <c r="V115" s="25">
        <f t="shared" si="25"/>
        <v>0.27001039870000004</v>
      </c>
      <c r="W115" s="25">
        <v>6.2E-4</v>
      </c>
      <c r="X115" s="25">
        <f t="shared" si="15"/>
        <v>3.4449999999999997E-4</v>
      </c>
    </row>
    <row r="116" spans="1:24" s="15" customFormat="1">
      <c r="A116" s="18">
        <v>364</v>
      </c>
      <c r="B116" s="25">
        <v>6.8999999999999997E-5</v>
      </c>
      <c r="C116" s="25">
        <v>1.04E-2</v>
      </c>
      <c r="D116" s="25">
        <f t="shared" si="13"/>
        <v>1.0040499999999999E-2</v>
      </c>
      <c r="E116" s="25"/>
      <c r="F116" s="25">
        <f t="shared" si="16"/>
        <v>7.6602899999999993E-3</v>
      </c>
      <c r="G116" s="25">
        <f t="shared" si="17"/>
        <v>0.17641647869999999</v>
      </c>
      <c r="H116" s="25">
        <v>1.49E-2</v>
      </c>
      <c r="I116" s="25">
        <f t="shared" si="14"/>
        <v>1.45405E-2</v>
      </c>
      <c r="J116" s="25"/>
      <c r="K116" s="25">
        <f t="shared" si="18"/>
        <v>1.1357289999999999E-2</v>
      </c>
      <c r="L116" s="25">
        <f t="shared" si="19"/>
        <v>0.26155838869999998</v>
      </c>
      <c r="M116" s="25">
        <v>1.8200000000000001E-2</v>
      </c>
      <c r="N116" s="25">
        <f t="shared" si="20"/>
        <v>1.7840500000000002E-2</v>
      </c>
      <c r="O116" s="25"/>
      <c r="P116" s="25">
        <f t="shared" si="21"/>
        <v>1.2400290000000001E-2</v>
      </c>
      <c r="Q116" s="25">
        <f t="shared" si="22"/>
        <v>0.28557867870000003</v>
      </c>
      <c r="R116" s="25">
        <v>1.83E-2</v>
      </c>
      <c r="S116" s="25">
        <f t="shared" si="23"/>
        <v>1.7940500000000002E-2</v>
      </c>
      <c r="T116" s="25"/>
      <c r="U116" s="25">
        <f t="shared" si="24"/>
        <v>1.2509290000000003E-2</v>
      </c>
      <c r="V116" s="25">
        <f t="shared" si="25"/>
        <v>0.28808894870000007</v>
      </c>
      <c r="W116" s="25">
        <v>6.4999999999999997E-4</v>
      </c>
      <c r="X116" s="25">
        <f t="shared" si="15"/>
        <v>3.5950000000000001E-4</v>
      </c>
    </row>
    <row r="117" spans="1:24" s="15" customFormat="1">
      <c r="A117" s="18">
        <v>365</v>
      </c>
      <c r="B117" s="25">
        <v>1.2999999999999999E-4</v>
      </c>
      <c r="C117" s="25">
        <v>9.9000000000000008E-3</v>
      </c>
      <c r="D117" s="25">
        <f t="shared" si="13"/>
        <v>9.4900000000000002E-3</v>
      </c>
      <c r="E117" s="25"/>
      <c r="F117" s="25">
        <f t="shared" si="16"/>
        <v>7.1097900000000004E-3</v>
      </c>
      <c r="G117" s="25">
        <f t="shared" si="17"/>
        <v>0.1637384637</v>
      </c>
      <c r="H117" s="25">
        <v>1.4800000000000001E-2</v>
      </c>
      <c r="I117" s="25">
        <f t="shared" si="14"/>
        <v>1.439E-2</v>
      </c>
      <c r="J117" s="25"/>
      <c r="K117" s="25">
        <f t="shared" si="18"/>
        <v>1.1206789999999999E-2</v>
      </c>
      <c r="L117" s="25">
        <f t="shared" si="19"/>
        <v>0.25809237369999999</v>
      </c>
      <c r="M117" s="25">
        <v>1.7500000000000002E-2</v>
      </c>
      <c r="N117" s="25">
        <f t="shared" si="20"/>
        <v>1.7090000000000001E-2</v>
      </c>
      <c r="O117" s="25"/>
      <c r="P117" s="25">
        <f t="shared" si="21"/>
        <v>1.164979E-2</v>
      </c>
      <c r="Q117" s="25">
        <f t="shared" si="22"/>
        <v>0.26829466369999999</v>
      </c>
      <c r="R117" s="25">
        <v>1.7500000000000002E-2</v>
      </c>
      <c r="S117" s="25">
        <f t="shared" si="23"/>
        <v>1.7090000000000001E-2</v>
      </c>
      <c r="T117" s="25"/>
      <c r="U117" s="25">
        <f t="shared" si="24"/>
        <v>1.1658790000000002E-2</v>
      </c>
      <c r="V117" s="25">
        <f t="shared" si="25"/>
        <v>0.26850193370000008</v>
      </c>
      <c r="W117" s="25">
        <v>6.8999999999999997E-4</v>
      </c>
      <c r="X117" s="25">
        <f t="shared" si="15"/>
        <v>4.0999999999999999E-4</v>
      </c>
    </row>
    <row r="118" spans="1:24" s="15" customFormat="1">
      <c r="A118" s="18">
        <v>366</v>
      </c>
      <c r="B118" s="25">
        <v>1.7000000000000001E-4</v>
      </c>
      <c r="C118" s="25">
        <v>9.7000000000000003E-3</v>
      </c>
      <c r="D118" s="25">
        <f t="shared" si="13"/>
        <v>9.2499999999999995E-3</v>
      </c>
      <c r="E118" s="25"/>
      <c r="F118" s="25">
        <f t="shared" si="16"/>
        <v>6.8697899999999998E-3</v>
      </c>
      <c r="G118" s="25">
        <f t="shared" si="17"/>
        <v>0.15821126369999999</v>
      </c>
      <c r="H118" s="25">
        <v>1.4E-2</v>
      </c>
      <c r="I118" s="25">
        <f t="shared" si="14"/>
        <v>1.355E-2</v>
      </c>
      <c r="J118" s="25"/>
      <c r="K118" s="25">
        <f t="shared" si="18"/>
        <v>1.0366789999999999E-2</v>
      </c>
      <c r="L118" s="25">
        <f t="shared" si="19"/>
        <v>0.23874717369999998</v>
      </c>
      <c r="M118" s="25">
        <v>1.7100000000000001E-2</v>
      </c>
      <c r="N118" s="25">
        <f t="shared" si="20"/>
        <v>1.6650000000000002E-2</v>
      </c>
      <c r="O118" s="25"/>
      <c r="P118" s="25">
        <f t="shared" si="21"/>
        <v>1.1209790000000001E-2</v>
      </c>
      <c r="Q118" s="25">
        <f t="shared" si="22"/>
        <v>0.25816146370000004</v>
      </c>
      <c r="R118" s="25">
        <v>1.7100000000000001E-2</v>
      </c>
      <c r="S118" s="25">
        <f t="shared" si="23"/>
        <v>1.6650000000000002E-2</v>
      </c>
      <c r="T118" s="25"/>
      <c r="U118" s="25">
        <f t="shared" si="24"/>
        <v>1.1218790000000003E-2</v>
      </c>
      <c r="V118" s="25">
        <f t="shared" si="25"/>
        <v>0.25836873370000007</v>
      </c>
      <c r="W118" s="25">
        <v>7.2999999999999996E-4</v>
      </c>
      <c r="X118" s="25">
        <f t="shared" si="15"/>
        <v>4.4999999999999999E-4</v>
      </c>
    </row>
    <row r="119" spans="1:24" s="15" customFormat="1">
      <c r="A119" s="18">
        <v>367</v>
      </c>
      <c r="B119" s="25">
        <v>9.0000000000000006E-5</v>
      </c>
      <c r="C119" s="25">
        <v>9.4999999999999998E-3</v>
      </c>
      <c r="D119" s="25">
        <f t="shared" si="13"/>
        <v>9.11E-3</v>
      </c>
      <c r="E119" s="25"/>
      <c r="F119" s="25">
        <f t="shared" si="16"/>
        <v>6.7297900000000003E-3</v>
      </c>
      <c r="G119" s="25">
        <f t="shared" si="17"/>
        <v>0.15498706370000001</v>
      </c>
      <c r="H119" s="25">
        <v>1.3899999999999999E-2</v>
      </c>
      <c r="I119" s="25">
        <f t="shared" si="14"/>
        <v>1.3509999999999999E-2</v>
      </c>
      <c r="J119" s="25"/>
      <c r="K119" s="25">
        <f t="shared" si="18"/>
        <v>1.0326789999999999E-2</v>
      </c>
      <c r="L119" s="25">
        <f t="shared" si="19"/>
        <v>0.2378259737</v>
      </c>
      <c r="M119" s="25">
        <v>1.6899999999999998E-2</v>
      </c>
      <c r="N119" s="25">
        <f t="shared" si="20"/>
        <v>1.6509999999999997E-2</v>
      </c>
      <c r="O119" s="25"/>
      <c r="P119" s="25">
        <f t="shared" si="21"/>
        <v>1.1069789999999996E-2</v>
      </c>
      <c r="Q119" s="25">
        <f t="shared" si="22"/>
        <v>0.25493726369999992</v>
      </c>
      <c r="R119" s="25">
        <v>1.6899999999999998E-2</v>
      </c>
      <c r="S119" s="25">
        <f t="shared" si="23"/>
        <v>1.6509999999999997E-2</v>
      </c>
      <c r="T119" s="25"/>
      <c r="U119" s="25">
        <f t="shared" si="24"/>
        <v>1.1078789999999998E-2</v>
      </c>
      <c r="V119" s="25">
        <f t="shared" si="25"/>
        <v>0.25514453369999995</v>
      </c>
      <c r="W119" s="25">
        <v>6.8999999999999997E-4</v>
      </c>
      <c r="X119" s="25">
        <f t="shared" si="15"/>
        <v>3.8999999999999999E-4</v>
      </c>
    </row>
    <row r="120" spans="1:24" s="15" customFormat="1">
      <c r="A120" s="18">
        <v>368</v>
      </c>
      <c r="B120" s="25">
        <v>1.2999999999999999E-4</v>
      </c>
      <c r="C120" s="25">
        <v>9.4000000000000004E-3</v>
      </c>
      <c r="D120" s="25">
        <f t="shared" si="13"/>
        <v>8.9899999999999997E-3</v>
      </c>
      <c r="E120" s="25"/>
      <c r="F120" s="25">
        <f t="shared" si="16"/>
        <v>6.6097899999999999E-3</v>
      </c>
      <c r="G120" s="25">
        <f t="shared" si="17"/>
        <v>0.15222346370000001</v>
      </c>
      <c r="H120" s="25">
        <v>1.38E-2</v>
      </c>
      <c r="I120" s="25">
        <f t="shared" si="14"/>
        <v>1.3389999999999999E-2</v>
      </c>
      <c r="J120" s="25"/>
      <c r="K120" s="25">
        <f t="shared" si="18"/>
        <v>1.0206789999999999E-2</v>
      </c>
      <c r="L120" s="25">
        <f t="shared" si="19"/>
        <v>0.23506237369999997</v>
      </c>
      <c r="M120" s="25">
        <v>1.6899999999999998E-2</v>
      </c>
      <c r="N120" s="25">
        <f t="shared" si="20"/>
        <v>1.6489999999999998E-2</v>
      </c>
      <c r="O120" s="25"/>
      <c r="P120" s="25">
        <f t="shared" si="21"/>
        <v>1.1049789999999997E-2</v>
      </c>
      <c r="Q120" s="25">
        <f t="shared" si="22"/>
        <v>0.25447666369999994</v>
      </c>
      <c r="R120" s="25">
        <v>1.6899999999999998E-2</v>
      </c>
      <c r="S120" s="25">
        <f t="shared" si="23"/>
        <v>1.6489999999999998E-2</v>
      </c>
      <c r="T120" s="25"/>
      <c r="U120" s="25">
        <f t="shared" si="24"/>
        <v>1.1058789999999999E-2</v>
      </c>
      <c r="V120" s="25">
        <f t="shared" si="25"/>
        <v>0.25468393369999998</v>
      </c>
      <c r="W120" s="25">
        <v>6.8999999999999997E-4</v>
      </c>
      <c r="X120" s="25">
        <f t="shared" si="15"/>
        <v>4.0999999999999999E-4</v>
      </c>
    </row>
    <row r="121" spans="1:24" s="15" customFormat="1">
      <c r="A121" s="18">
        <v>369</v>
      </c>
      <c r="B121" s="25">
        <v>3.0000000000000001E-5</v>
      </c>
      <c r="C121" s="25">
        <v>9.4000000000000004E-3</v>
      </c>
      <c r="D121" s="25">
        <f t="shared" si="13"/>
        <v>9.0600000000000003E-3</v>
      </c>
      <c r="E121" s="25"/>
      <c r="F121" s="25">
        <f t="shared" si="16"/>
        <v>6.6797900000000006E-3</v>
      </c>
      <c r="G121" s="25">
        <f t="shared" si="17"/>
        <v>0.15383556370000001</v>
      </c>
      <c r="H121" s="25">
        <v>1.38E-2</v>
      </c>
      <c r="I121" s="25">
        <f t="shared" si="14"/>
        <v>1.346E-2</v>
      </c>
      <c r="J121" s="25"/>
      <c r="K121" s="25">
        <f t="shared" si="18"/>
        <v>1.0276789999999999E-2</v>
      </c>
      <c r="L121" s="25">
        <f t="shared" si="19"/>
        <v>0.2366744737</v>
      </c>
      <c r="M121" s="25">
        <v>1.67E-2</v>
      </c>
      <c r="N121" s="25">
        <f t="shared" si="20"/>
        <v>1.636E-2</v>
      </c>
      <c r="O121" s="25"/>
      <c r="P121" s="25">
        <f t="shared" si="21"/>
        <v>1.0919789999999999E-2</v>
      </c>
      <c r="Q121" s="25">
        <f t="shared" si="22"/>
        <v>0.2514827637</v>
      </c>
      <c r="R121" s="25">
        <v>1.67E-2</v>
      </c>
      <c r="S121" s="25">
        <f t="shared" si="23"/>
        <v>1.636E-2</v>
      </c>
      <c r="T121" s="25"/>
      <c r="U121" s="25">
        <f t="shared" si="24"/>
        <v>1.0928790000000001E-2</v>
      </c>
      <c r="V121" s="25">
        <f t="shared" si="25"/>
        <v>0.25169003370000004</v>
      </c>
      <c r="W121" s="25">
        <v>6.4999999999999997E-4</v>
      </c>
      <c r="X121" s="25">
        <f t="shared" si="15"/>
        <v>3.3999999999999997E-4</v>
      </c>
    </row>
    <row r="122" spans="1:24" s="15" customFormat="1">
      <c r="A122" s="18">
        <v>370</v>
      </c>
      <c r="B122" s="25">
        <v>0</v>
      </c>
      <c r="C122" s="25">
        <v>8.9999999999999993E-3</v>
      </c>
      <c r="D122" s="25">
        <f t="shared" si="13"/>
        <v>8.6749999999999987E-3</v>
      </c>
      <c r="E122" s="25"/>
      <c r="F122" s="25">
        <f t="shared" si="16"/>
        <v>6.2947899999999989E-3</v>
      </c>
      <c r="G122" s="25">
        <f t="shared" si="17"/>
        <v>0.14496901369999998</v>
      </c>
      <c r="H122" s="25">
        <v>1.3100000000000001E-2</v>
      </c>
      <c r="I122" s="25">
        <f t="shared" si="14"/>
        <v>1.2775E-2</v>
      </c>
      <c r="J122" s="25"/>
      <c r="K122" s="25">
        <f t="shared" si="18"/>
        <v>9.5917899999999993E-3</v>
      </c>
      <c r="L122" s="25">
        <f t="shared" si="19"/>
        <v>0.2208989237</v>
      </c>
      <c r="M122" s="25">
        <v>1.6199999999999999E-2</v>
      </c>
      <c r="N122" s="25">
        <f t="shared" si="20"/>
        <v>1.5875E-2</v>
      </c>
      <c r="O122" s="25"/>
      <c r="P122" s="25">
        <f t="shared" si="21"/>
        <v>1.0434789999999999E-2</v>
      </c>
      <c r="Q122" s="25">
        <f t="shared" si="22"/>
        <v>0.2403132137</v>
      </c>
      <c r="R122" s="25">
        <v>1.6199999999999999E-2</v>
      </c>
      <c r="S122" s="25">
        <f t="shared" si="23"/>
        <v>1.5875E-2</v>
      </c>
      <c r="T122" s="25"/>
      <c r="U122" s="25">
        <f t="shared" si="24"/>
        <v>1.0443790000000001E-2</v>
      </c>
      <c r="V122" s="25">
        <f t="shared" si="25"/>
        <v>0.24052048370000004</v>
      </c>
      <c r="W122" s="25">
        <v>6.4999999999999997E-4</v>
      </c>
      <c r="X122" s="25">
        <f t="shared" si="15"/>
        <v>3.2499999999999999E-4</v>
      </c>
    </row>
    <row r="123" spans="1:24" s="15" customFormat="1">
      <c r="A123" s="18">
        <v>371</v>
      </c>
      <c r="B123" s="25">
        <v>9.0000000000000006E-5</v>
      </c>
      <c r="C123" s="25">
        <v>8.9999999999999993E-3</v>
      </c>
      <c r="D123" s="25">
        <f t="shared" si="13"/>
        <v>8.6E-3</v>
      </c>
      <c r="E123" s="25"/>
      <c r="F123" s="25">
        <f t="shared" si="16"/>
        <v>6.2197900000000002E-3</v>
      </c>
      <c r="G123" s="25">
        <f t="shared" si="17"/>
        <v>0.14324176370000002</v>
      </c>
      <c r="H123" s="25">
        <v>1.3599999999999999E-2</v>
      </c>
      <c r="I123" s="25">
        <f t="shared" si="14"/>
        <v>1.32E-2</v>
      </c>
      <c r="J123" s="25"/>
      <c r="K123" s="25">
        <f t="shared" si="18"/>
        <v>1.0016789999999999E-2</v>
      </c>
      <c r="L123" s="25">
        <f t="shared" si="19"/>
        <v>0.23068667369999998</v>
      </c>
      <c r="M123" s="25">
        <v>1.6400000000000001E-2</v>
      </c>
      <c r="N123" s="25">
        <f t="shared" si="20"/>
        <v>1.6E-2</v>
      </c>
      <c r="O123" s="25"/>
      <c r="P123" s="25">
        <f t="shared" si="21"/>
        <v>1.0559789999999999E-2</v>
      </c>
      <c r="Q123" s="25">
        <f t="shared" si="22"/>
        <v>0.24319196369999999</v>
      </c>
      <c r="R123" s="25">
        <v>1.6400000000000001E-2</v>
      </c>
      <c r="S123" s="25">
        <f t="shared" si="23"/>
        <v>1.6E-2</v>
      </c>
      <c r="T123" s="25"/>
      <c r="U123" s="25">
        <f t="shared" si="24"/>
        <v>1.0568790000000002E-2</v>
      </c>
      <c r="V123" s="25">
        <f t="shared" si="25"/>
        <v>0.24339923370000005</v>
      </c>
      <c r="W123" s="25">
        <v>7.1000000000000002E-4</v>
      </c>
      <c r="X123" s="25">
        <f t="shared" si="15"/>
        <v>4.0000000000000002E-4</v>
      </c>
    </row>
    <row r="124" spans="1:24" s="15" customFormat="1">
      <c r="A124" s="18">
        <v>372</v>
      </c>
      <c r="B124" s="25">
        <v>2.0000000000000002E-5</v>
      </c>
      <c r="C124" s="25">
        <v>8.8000000000000005E-3</v>
      </c>
      <c r="D124" s="25">
        <f t="shared" si="13"/>
        <v>8.4850000000000012E-3</v>
      </c>
      <c r="E124" s="25"/>
      <c r="F124" s="25">
        <f t="shared" si="16"/>
        <v>6.1047900000000014E-3</v>
      </c>
      <c r="G124" s="25">
        <f t="shared" si="17"/>
        <v>0.14059331370000003</v>
      </c>
      <c r="H124" s="25">
        <v>1.32E-2</v>
      </c>
      <c r="I124" s="25">
        <f t="shared" si="14"/>
        <v>1.2885000000000001E-2</v>
      </c>
      <c r="J124" s="25"/>
      <c r="K124" s="25">
        <f t="shared" si="18"/>
        <v>9.7017900000000001E-3</v>
      </c>
      <c r="L124" s="25">
        <f t="shared" si="19"/>
        <v>0.22343222370000002</v>
      </c>
      <c r="M124" s="25">
        <v>1.6199999999999999E-2</v>
      </c>
      <c r="N124" s="25">
        <f t="shared" si="20"/>
        <v>1.5885E-2</v>
      </c>
      <c r="O124" s="25"/>
      <c r="P124" s="25">
        <f t="shared" si="21"/>
        <v>1.0444789999999999E-2</v>
      </c>
      <c r="Q124" s="25">
        <f t="shared" si="22"/>
        <v>0.24054351369999999</v>
      </c>
      <c r="R124" s="25">
        <v>1.6199999999999999E-2</v>
      </c>
      <c r="S124" s="25">
        <f t="shared" si="23"/>
        <v>1.5885E-2</v>
      </c>
      <c r="T124" s="25"/>
      <c r="U124" s="25">
        <f t="shared" si="24"/>
        <v>1.0453790000000001E-2</v>
      </c>
      <c r="V124" s="25">
        <f t="shared" si="25"/>
        <v>0.24075078370000003</v>
      </c>
      <c r="W124" s="25">
        <v>6.0999999999999997E-4</v>
      </c>
      <c r="X124" s="25">
        <f t="shared" si="15"/>
        <v>3.1500000000000001E-4</v>
      </c>
    </row>
    <row r="125" spans="1:24" s="15" customFormat="1">
      <c r="A125" s="18">
        <v>373</v>
      </c>
      <c r="B125" s="25">
        <v>1E-4</v>
      </c>
      <c r="C125" s="25">
        <v>9.1999999999999998E-3</v>
      </c>
      <c r="D125" s="25">
        <f t="shared" si="13"/>
        <v>8.7899999999999992E-3</v>
      </c>
      <c r="E125" s="25"/>
      <c r="F125" s="25">
        <f t="shared" si="16"/>
        <v>6.4097899999999994E-3</v>
      </c>
      <c r="G125" s="25">
        <f t="shared" si="17"/>
        <v>0.14761746370000001</v>
      </c>
      <c r="H125" s="25">
        <v>1.37E-2</v>
      </c>
      <c r="I125" s="25">
        <f t="shared" si="14"/>
        <v>1.329E-2</v>
      </c>
      <c r="J125" s="25"/>
      <c r="K125" s="25">
        <f t="shared" si="18"/>
        <v>1.0106789999999999E-2</v>
      </c>
      <c r="L125" s="25">
        <f t="shared" si="19"/>
        <v>0.23275937369999999</v>
      </c>
      <c r="M125" s="25">
        <v>1.6899999999999998E-2</v>
      </c>
      <c r="N125" s="25">
        <f t="shared" si="20"/>
        <v>1.6489999999999998E-2</v>
      </c>
      <c r="O125" s="25"/>
      <c r="P125" s="25">
        <f t="shared" si="21"/>
        <v>1.1049789999999997E-2</v>
      </c>
      <c r="Q125" s="25">
        <f t="shared" si="22"/>
        <v>0.25447666369999994</v>
      </c>
      <c r="R125" s="25">
        <v>1.6899999999999998E-2</v>
      </c>
      <c r="S125" s="25">
        <f t="shared" si="23"/>
        <v>1.6489999999999998E-2</v>
      </c>
      <c r="T125" s="25"/>
      <c r="U125" s="25">
        <f t="shared" si="24"/>
        <v>1.1058789999999999E-2</v>
      </c>
      <c r="V125" s="25">
        <f t="shared" si="25"/>
        <v>0.25468393369999998</v>
      </c>
      <c r="W125" s="25">
        <v>7.2000000000000005E-4</v>
      </c>
      <c r="X125" s="25">
        <f t="shared" si="15"/>
        <v>4.1000000000000005E-4</v>
      </c>
    </row>
    <row r="126" spans="1:24" s="15" customFormat="1">
      <c r="A126" s="18">
        <v>374</v>
      </c>
      <c r="B126" s="25">
        <v>1.0000000000000001E-5</v>
      </c>
      <c r="C126" s="25">
        <v>8.5000000000000006E-3</v>
      </c>
      <c r="D126" s="25">
        <f t="shared" si="13"/>
        <v>8.1349999999999999E-3</v>
      </c>
      <c r="E126" s="25"/>
      <c r="F126" s="25">
        <f t="shared" si="16"/>
        <v>5.7547900000000001E-3</v>
      </c>
      <c r="G126" s="25">
        <f t="shared" si="17"/>
        <v>0.1325328137</v>
      </c>
      <c r="H126" s="25">
        <v>1.3100000000000001E-2</v>
      </c>
      <c r="I126" s="25">
        <f t="shared" si="14"/>
        <v>1.2735E-2</v>
      </c>
      <c r="J126" s="25"/>
      <c r="K126" s="25">
        <f t="shared" si="18"/>
        <v>9.5517899999999992E-3</v>
      </c>
      <c r="L126" s="25">
        <f t="shared" si="19"/>
        <v>0.21997772369999999</v>
      </c>
      <c r="M126" s="25">
        <v>1.5900000000000001E-2</v>
      </c>
      <c r="N126" s="25">
        <f t="shared" si="20"/>
        <v>1.5535E-2</v>
      </c>
      <c r="O126" s="25"/>
      <c r="P126" s="25">
        <f t="shared" si="21"/>
        <v>1.0094789999999999E-2</v>
      </c>
      <c r="Q126" s="25">
        <f t="shared" si="22"/>
        <v>0.23248301369999999</v>
      </c>
      <c r="R126" s="25">
        <v>1.5900000000000001E-2</v>
      </c>
      <c r="S126" s="25">
        <f t="shared" si="23"/>
        <v>1.5535E-2</v>
      </c>
      <c r="T126" s="25"/>
      <c r="U126" s="25">
        <f t="shared" si="24"/>
        <v>1.0103790000000001E-2</v>
      </c>
      <c r="V126" s="25">
        <f t="shared" si="25"/>
        <v>0.23269028370000006</v>
      </c>
      <c r="W126" s="25">
        <v>7.2000000000000005E-4</v>
      </c>
      <c r="X126" s="25">
        <f t="shared" si="15"/>
        <v>3.6500000000000004E-4</v>
      </c>
    </row>
    <row r="127" spans="1:24" s="15" customFormat="1">
      <c r="A127" s="18">
        <v>375</v>
      </c>
      <c r="B127" s="25">
        <v>1.3999999999999999E-4</v>
      </c>
      <c r="C127" s="25">
        <v>8.9999999999999993E-3</v>
      </c>
      <c r="D127" s="25">
        <f t="shared" si="13"/>
        <v>8.5649999999999997E-3</v>
      </c>
      <c r="E127" s="25"/>
      <c r="F127" s="25">
        <f t="shared" si="16"/>
        <v>6.1847899999999999E-3</v>
      </c>
      <c r="G127" s="25">
        <f t="shared" si="17"/>
        <v>0.14243571369999999</v>
      </c>
      <c r="H127" s="25">
        <v>1.32E-2</v>
      </c>
      <c r="I127" s="25">
        <f t="shared" si="14"/>
        <v>1.2765E-2</v>
      </c>
      <c r="J127" s="25"/>
      <c r="K127" s="25">
        <f t="shared" si="18"/>
        <v>9.5817899999999998E-3</v>
      </c>
      <c r="L127" s="25">
        <f t="shared" si="19"/>
        <v>0.22066862370000001</v>
      </c>
      <c r="M127" s="25">
        <v>1.61E-2</v>
      </c>
      <c r="N127" s="25">
        <f t="shared" si="20"/>
        <v>1.5664999999999998E-2</v>
      </c>
      <c r="O127" s="25"/>
      <c r="P127" s="25">
        <f t="shared" si="21"/>
        <v>1.0224789999999997E-2</v>
      </c>
      <c r="Q127" s="25">
        <f t="shared" si="22"/>
        <v>0.23547691369999996</v>
      </c>
      <c r="R127" s="25">
        <v>1.61E-2</v>
      </c>
      <c r="S127" s="25">
        <f t="shared" si="23"/>
        <v>1.5664999999999998E-2</v>
      </c>
      <c r="T127" s="25"/>
      <c r="U127" s="25">
        <f t="shared" si="24"/>
        <v>1.023379E-2</v>
      </c>
      <c r="V127" s="25">
        <f t="shared" si="25"/>
        <v>0.23568418369999999</v>
      </c>
      <c r="W127" s="25">
        <v>7.2999999999999996E-4</v>
      </c>
      <c r="X127" s="25">
        <f t="shared" si="15"/>
        <v>4.3499999999999995E-4</v>
      </c>
    </row>
    <row r="128" spans="1:24" s="15" customFormat="1">
      <c r="A128" s="18">
        <v>376</v>
      </c>
      <c r="B128" s="25">
        <v>5.0000000000000002E-5</v>
      </c>
      <c r="C128" s="25">
        <v>9.1999999999999998E-3</v>
      </c>
      <c r="D128" s="25">
        <f t="shared" si="13"/>
        <v>8.8400000000000006E-3</v>
      </c>
      <c r="E128" s="25"/>
      <c r="F128" s="25">
        <f t="shared" si="16"/>
        <v>6.4597900000000008E-3</v>
      </c>
      <c r="G128" s="25">
        <f t="shared" si="17"/>
        <v>0.14876896370000003</v>
      </c>
      <c r="H128" s="25">
        <v>1.3299999999999999E-2</v>
      </c>
      <c r="I128" s="25">
        <f t="shared" si="14"/>
        <v>1.294E-2</v>
      </c>
      <c r="J128" s="25"/>
      <c r="K128" s="25">
        <f t="shared" si="18"/>
        <v>9.7567899999999996E-3</v>
      </c>
      <c r="L128" s="25">
        <f t="shared" si="19"/>
        <v>0.2246988737</v>
      </c>
      <c r="M128" s="25">
        <v>1.6500000000000001E-2</v>
      </c>
      <c r="N128" s="25">
        <f t="shared" si="20"/>
        <v>1.6140000000000002E-2</v>
      </c>
      <c r="O128" s="25"/>
      <c r="P128" s="25">
        <f t="shared" si="21"/>
        <v>1.0699790000000001E-2</v>
      </c>
      <c r="Q128" s="25">
        <f t="shared" si="22"/>
        <v>0.24641616370000002</v>
      </c>
      <c r="R128" s="25">
        <v>1.6500000000000001E-2</v>
      </c>
      <c r="S128" s="25">
        <f t="shared" si="23"/>
        <v>1.6140000000000002E-2</v>
      </c>
      <c r="T128" s="25"/>
      <c r="U128" s="25">
        <f t="shared" si="24"/>
        <v>1.0708790000000003E-2</v>
      </c>
      <c r="V128" s="25">
        <f t="shared" si="25"/>
        <v>0.24662343370000009</v>
      </c>
      <c r="W128" s="25">
        <v>6.7000000000000002E-4</v>
      </c>
      <c r="X128" s="25">
        <f t="shared" si="15"/>
        <v>3.6000000000000002E-4</v>
      </c>
    </row>
    <row r="129" spans="1:24" s="15" customFormat="1">
      <c r="A129" s="18">
        <v>377</v>
      </c>
      <c r="B129" s="25">
        <v>6.0000000000000002E-5</v>
      </c>
      <c r="C129" s="25">
        <v>9.1000000000000004E-3</v>
      </c>
      <c r="D129" s="25">
        <f t="shared" si="13"/>
        <v>8.7349999999999997E-3</v>
      </c>
      <c r="E129" s="25"/>
      <c r="F129" s="25">
        <f t="shared" si="16"/>
        <v>6.3547899999999999E-3</v>
      </c>
      <c r="G129" s="25">
        <f t="shared" si="17"/>
        <v>0.1463508137</v>
      </c>
      <c r="H129" s="25">
        <v>1.2999999999999999E-2</v>
      </c>
      <c r="I129" s="25">
        <f t="shared" si="14"/>
        <v>1.2634999999999999E-2</v>
      </c>
      <c r="J129" s="25"/>
      <c r="K129" s="25">
        <f t="shared" si="18"/>
        <v>9.4517899999999981E-3</v>
      </c>
      <c r="L129" s="25">
        <f t="shared" si="19"/>
        <v>0.21767472369999996</v>
      </c>
      <c r="M129" s="25">
        <v>1.5800000000000002E-2</v>
      </c>
      <c r="N129" s="25">
        <f t="shared" si="20"/>
        <v>1.5435000000000001E-2</v>
      </c>
      <c r="O129" s="25"/>
      <c r="P129" s="25">
        <f t="shared" si="21"/>
        <v>9.9947899999999999E-3</v>
      </c>
      <c r="Q129" s="25">
        <f t="shared" si="22"/>
        <v>0.23018001370000002</v>
      </c>
      <c r="R129" s="25">
        <v>1.5800000000000002E-2</v>
      </c>
      <c r="S129" s="25">
        <f t="shared" si="23"/>
        <v>1.5435000000000001E-2</v>
      </c>
      <c r="T129" s="25"/>
      <c r="U129" s="25">
        <f t="shared" si="24"/>
        <v>1.0003790000000002E-2</v>
      </c>
      <c r="V129" s="25">
        <f t="shared" si="25"/>
        <v>0.23038728370000006</v>
      </c>
      <c r="W129" s="25">
        <v>6.7000000000000002E-4</v>
      </c>
      <c r="X129" s="25">
        <f t="shared" si="15"/>
        <v>3.6500000000000004E-4</v>
      </c>
    </row>
    <row r="130" spans="1:24" s="15" customFormat="1">
      <c r="A130" s="18">
        <v>378</v>
      </c>
      <c r="B130" s="25">
        <v>9.0000000000000006E-5</v>
      </c>
      <c r="C130" s="25">
        <v>8.0999999999999996E-3</v>
      </c>
      <c r="D130" s="25">
        <f t="shared" ref="D130:D193" si="26">C130-X130</f>
        <v>7.6699999999999997E-3</v>
      </c>
      <c r="E130" s="25"/>
      <c r="F130" s="25">
        <f t="shared" si="16"/>
        <v>5.2897899999999999E-3</v>
      </c>
      <c r="G130" s="25">
        <f t="shared" si="17"/>
        <v>0.12182386370000001</v>
      </c>
      <c r="H130" s="25">
        <v>1.2200000000000001E-2</v>
      </c>
      <c r="I130" s="25">
        <f t="shared" ref="I130:I193" si="27">H130-X130</f>
        <v>1.1770000000000001E-2</v>
      </c>
      <c r="J130" s="25"/>
      <c r="K130" s="25">
        <f t="shared" si="18"/>
        <v>8.5867900000000004E-3</v>
      </c>
      <c r="L130" s="25">
        <f t="shared" si="19"/>
        <v>0.19775377370000002</v>
      </c>
      <c r="M130" s="25">
        <v>1.5299999999999999E-2</v>
      </c>
      <c r="N130" s="25">
        <f t="shared" si="20"/>
        <v>1.487E-2</v>
      </c>
      <c r="O130" s="25"/>
      <c r="P130" s="25">
        <f t="shared" si="21"/>
        <v>9.4297900000000004E-3</v>
      </c>
      <c r="Q130" s="25">
        <f t="shared" si="22"/>
        <v>0.21716806370000002</v>
      </c>
      <c r="R130" s="25">
        <v>1.5299999999999999E-2</v>
      </c>
      <c r="S130" s="25">
        <f t="shared" si="23"/>
        <v>1.487E-2</v>
      </c>
      <c r="T130" s="25"/>
      <c r="U130" s="25">
        <f t="shared" si="24"/>
        <v>9.438789999999999E-3</v>
      </c>
      <c r="V130" s="25">
        <f t="shared" si="25"/>
        <v>0.21737533369999998</v>
      </c>
      <c r="W130" s="25">
        <v>7.6999999999999996E-4</v>
      </c>
      <c r="X130" s="25">
        <f t="shared" ref="X130:X193" si="28">(B130+W130)/2</f>
        <v>4.2999999999999999E-4</v>
      </c>
    </row>
    <row r="131" spans="1:24" s="15" customFormat="1">
      <c r="A131" s="18">
        <v>379</v>
      </c>
      <c r="B131" s="25">
        <v>1.9000000000000001E-4</v>
      </c>
      <c r="C131" s="25">
        <v>8.8000000000000005E-3</v>
      </c>
      <c r="D131" s="25">
        <f t="shared" si="26"/>
        <v>8.3250000000000008E-3</v>
      </c>
      <c r="E131" s="25"/>
      <c r="F131" s="25">
        <f t="shared" ref="F131:F194" si="29">D131-0.00238021</f>
        <v>5.944790000000001E-3</v>
      </c>
      <c r="G131" s="25">
        <f t="shared" ref="G131:G194" si="30">F131*23.03</f>
        <v>0.13690851370000004</v>
      </c>
      <c r="H131" s="25">
        <v>1.2500000000000001E-2</v>
      </c>
      <c r="I131" s="25">
        <f t="shared" si="27"/>
        <v>1.2025000000000001E-2</v>
      </c>
      <c r="J131" s="25"/>
      <c r="K131" s="25">
        <f t="shared" ref="K131:K194" si="31">I131-0.00318321</f>
        <v>8.8417900000000004E-3</v>
      </c>
      <c r="L131" s="25">
        <f t="shared" ref="L131:L194" si="32">K131*23.03</f>
        <v>0.20362642370000003</v>
      </c>
      <c r="M131" s="25">
        <v>1.5599999999999999E-2</v>
      </c>
      <c r="N131" s="25">
        <f t="shared" ref="N131:N194" si="33">M131-X131</f>
        <v>1.5125E-2</v>
      </c>
      <c r="O131" s="25"/>
      <c r="P131" s="25">
        <f t="shared" ref="P131:P194" si="34">N131-0.00544021</f>
        <v>9.6847899999999987E-3</v>
      </c>
      <c r="Q131" s="25">
        <f t="shared" ref="Q131:Q194" si="35">P131*23.03</f>
        <v>0.22304071369999998</v>
      </c>
      <c r="R131" s="25">
        <v>1.5599999999999999E-2</v>
      </c>
      <c r="S131" s="25">
        <f t="shared" ref="S131:S194" si="36">R131-X131</f>
        <v>1.5125E-2</v>
      </c>
      <c r="T131" s="25"/>
      <c r="U131" s="25">
        <f t="shared" ref="U131:U194" si="37">S131-0.00543121</f>
        <v>9.6937900000000007E-3</v>
      </c>
      <c r="V131" s="25">
        <f t="shared" ref="V131:V194" si="38">U131*23.03</f>
        <v>0.22324798370000004</v>
      </c>
      <c r="W131" s="25">
        <v>7.6000000000000004E-4</v>
      </c>
      <c r="X131" s="25">
        <f t="shared" si="28"/>
        <v>4.7500000000000005E-4</v>
      </c>
    </row>
    <row r="132" spans="1:24" s="15" customFormat="1">
      <c r="A132" s="18">
        <v>380</v>
      </c>
      <c r="B132" s="25">
        <v>1.2999999999999999E-4</v>
      </c>
      <c r="C132" s="25">
        <v>8.6E-3</v>
      </c>
      <c r="D132" s="25">
        <f t="shared" si="26"/>
        <v>8.1600000000000006E-3</v>
      </c>
      <c r="E132" s="25"/>
      <c r="F132" s="25">
        <f t="shared" si="29"/>
        <v>5.7797900000000008E-3</v>
      </c>
      <c r="G132" s="25">
        <f t="shared" si="30"/>
        <v>0.13310856370000002</v>
      </c>
      <c r="H132" s="25">
        <v>1.24E-2</v>
      </c>
      <c r="I132" s="25">
        <f t="shared" si="27"/>
        <v>1.196E-2</v>
      </c>
      <c r="J132" s="25"/>
      <c r="K132" s="25">
        <f t="shared" si="31"/>
        <v>8.7767899999999996E-3</v>
      </c>
      <c r="L132" s="25">
        <f t="shared" si="32"/>
        <v>0.20212947370000001</v>
      </c>
      <c r="M132" s="25">
        <v>1.6E-2</v>
      </c>
      <c r="N132" s="25">
        <f t="shared" si="33"/>
        <v>1.5560000000000001E-2</v>
      </c>
      <c r="O132" s="25"/>
      <c r="P132" s="25">
        <f t="shared" si="34"/>
        <v>1.011979E-2</v>
      </c>
      <c r="Q132" s="25">
        <f t="shared" si="35"/>
        <v>0.2330587637</v>
      </c>
      <c r="R132" s="25">
        <v>1.6E-2</v>
      </c>
      <c r="S132" s="25">
        <f t="shared" si="36"/>
        <v>1.5560000000000001E-2</v>
      </c>
      <c r="T132" s="25"/>
      <c r="U132" s="25">
        <f t="shared" si="37"/>
        <v>1.0128790000000002E-2</v>
      </c>
      <c r="V132" s="25">
        <f t="shared" si="38"/>
        <v>0.23326603370000007</v>
      </c>
      <c r="W132" s="25">
        <v>7.5000000000000002E-4</v>
      </c>
      <c r="X132" s="25">
        <f t="shared" si="28"/>
        <v>4.4000000000000002E-4</v>
      </c>
    </row>
    <row r="133" spans="1:24" s="15" customFormat="1">
      <c r="A133" s="18">
        <v>381</v>
      </c>
      <c r="B133" s="25">
        <v>1.3999999999999999E-4</v>
      </c>
      <c r="C133" s="25">
        <v>8.8000000000000005E-3</v>
      </c>
      <c r="D133" s="25">
        <f t="shared" si="26"/>
        <v>8.3850000000000001E-3</v>
      </c>
      <c r="E133" s="25"/>
      <c r="F133" s="25">
        <f t="shared" si="29"/>
        <v>6.0047900000000003E-3</v>
      </c>
      <c r="G133" s="25">
        <f t="shared" si="30"/>
        <v>0.1382903137</v>
      </c>
      <c r="H133" s="25">
        <v>1.2500000000000001E-2</v>
      </c>
      <c r="I133" s="25">
        <f t="shared" si="27"/>
        <v>1.2085E-2</v>
      </c>
      <c r="J133" s="25"/>
      <c r="K133" s="25">
        <f t="shared" si="31"/>
        <v>8.9017899999999997E-3</v>
      </c>
      <c r="L133" s="25">
        <f t="shared" si="32"/>
        <v>0.20500822369999999</v>
      </c>
      <c r="M133" s="25">
        <v>1.5599999999999999E-2</v>
      </c>
      <c r="N133" s="25">
        <f t="shared" si="33"/>
        <v>1.5184999999999999E-2</v>
      </c>
      <c r="O133" s="25"/>
      <c r="P133" s="25">
        <f t="shared" si="34"/>
        <v>9.7447899999999997E-3</v>
      </c>
      <c r="Q133" s="25">
        <f t="shared" si="35"/>
        <v>0.22442251369999999</v>
      </c>
      <c r="R133" s="25">
        <v>1.5599999999999999E-2</v>
      </c>
      <c r="S133" s="25">
        <f t="shared" si="36"/>
        <v>1.5184999999999999E-2</v>
      </c>
      <c r="T133" s="25"/>
      <c r="U133" s="25">
        <f t="shared" si="37"/>
        <v>9.7537899999999983E-3</v>
      </c>
      <c r="V133" s="25">
        <f t="shared" si="38"/>
        <v>0.22462978369999997</v>
      </c>
      <c r="W133" s="25">
        <v>6.8999999999999997E-4</v>
      </c>
      <c r="X133" s="25">
        <f t="shared" si="28"/>
        <v>4.15E-4</v>
      </c>
    </row>
    <row r="134" spans="1:24" s="15" customFormat="1">
      <c r="A134" s="18">
        <v>382</v>
      </c>
      <c r="B134" s="25">
        <v>3.0000000000000001E-5</v>
      </c>
      <c r="C134" s="25">
        <v>8.0999999999999996E-3</v>
      </c>
      <c r="D134" s="25">
        <f t="shared" si="26"/>
        <v>7.7649999999999993E-3</v>
      </c>
      <c r="E134" s="25"/>
      <c r="F134" s="25">
        <f t="shared" si="29"/>
        <v>5.3847899999999995E-3</v>
      </c>
      <c r="G134" s="25">
        <f t="shared" si="30"/>
        <v>0.1240117137</v>
      </c>
      <c r="H134" s="25">
        <v>1.2200000000000001E-2</v>
      </c>
      <c r="I134" s="25">
        <f t="shared" si="27"/>
        <v>1.1865000000000001E-2</v>
      </c>
      <c r="J134" s="25"/>
      <c r="K134" s="25">
        <f t="shared" si="31"/>
        <v>8.68179E-3</v>
      </c>
      <c r="L134" s="25">
        <f t="shared" si="32"/>
        <v>0.19994162370000002</v>
      </c>
      <c r="M134" s="25">
        <v>1.52E-2</v>
      </c>
      <c r="N134" s="25">
        <f t="shared" si="33"/>
        <v>1.4865E-2</v>
      </c>
      <c r="O134" s="25"/>
      <c r="P134" s="25">
        <f t="shared" si="34"/>
        <v>9.4247899999999989E-3</v>
      </c>
      <c r="Q134" s="25">
        <f t="shared" si="35"/>
        <v>0.21705291369999999</v>
      </c>
      <c r="R134" s="25">
        <v>1.52E-2</v>
      </c>
      <c r="S134" s="25">
        <f t="shared" si="36"/>
        <v>1.4865E-2</v>
      </c>
      <c r="T134" s="25"/>
      <c r="U134" s="25">
        <f t="shared" si="37"/>
        <v>9.4337900000000009E-3</v>
      </c>
      <c r="V134" s="25">
        <f t="shared" si="38"/>
        <v>0.21726018370000003</v>
      </c>
      <c r="W134" s="25">
        <v>6.4000000000000005E-4</v>
      </c>
      <c r="X134" s="25">
        <f t="shared" si="28"/>
        <v>3.3500000000000001E-4</v>
      </c>
    </row>
    <row r="135" spans="1:24" s="15" customFormat="1">
      <c r="A135" s="18">
        <v>383</v>
      </c>
      <c r="B135" s="25">
        <v>8.0000000000000007E-5</v>
      </c>
      <c r="C135" s="25">
        <v>9.4999999999999998E-3</v>
      </c>
      <c r="D135" s="25">
        <f t="shared" si="26"/>
        <v>9.1400000000000006E-3</v>
      </c>
      <c r="E135" s="25"/>
      <c r="F135" s="25">
        <f t="shared" si="29"/>
        <v>6.7597900000000008E-3</v>
      </c>
      <c r="G135" s="25">
        <f t="shared" si="30"/>
        <v>0.15567796370000003</v>
      </c>
      <c r="H135" s="25">
        <v>1.34E-2</v>
      </c>
      <c r="I135" s="25">
        <f t="shared" si="27"/>
        <v>1.3040000000000001E-2</v>
      </c>
      <c r="J135" s="25"/>
      <c r="K135" s="25">
        <f t="shared" si="31"/>
        <v>9.8567900000000007E-3</v>
      </c>
      <c r="L135" s="25">
        <f t="shared" si="32"/>
        <v>0.22700187370000002</v>
      </c>
      <c r="M135" s="25">
        <v>1.6500000000000001E-2</v>
      </c>
      <c r="N135" s="25">
        <f t="shared" si="33"/>
        <v>1.6140000000000002E-2</v>
      </c>
      <c r="O135" s="25"/>
      <c r="P135" s="25">
        <f t="shared" si="34"/>
        <v>1.0699790000000001E-2</v>
      </c>
      <c r="Q135" s="25">
        <f t="shared" si="35"/>
        <v>0.24641616370000002</v>
      </c>
      <c r="R135" s="25">
        <v>1.6500000000000001E-2</v>
      </c>
      <c r="S135" s="25">
        <f t="shared" si="36"/>
        <v>1.6140000000000002E-2</v>
      </c>
      <c r="T135" s="25"/>
      <c r="U135" s="25">
        <f t="shared" si="37"/>
        <v>1.0708790000000003E-2</v>
      </c>
      <c r="V135" s="25">
        <f t="shared" si="38"/>
        <v>0.24662343370000009</v>
      </c>
      <c r="W135" s="25">
        <v>6.4000000000000005E-4</v>
      </c>
      <c r="X135" s="25">
        <f t="shared" si="28"/>
        <v>3.6000000000000002E-4</v>
      </c>
    </row>
    <row r="136" spans="1:24" s="15" customFormat="1">
      <c r="A136" s="18">
        <v>384</v>
      </c>
      <c r="B136" s="25">
        <v>1.2E-4</v>
      </c>
      <c r="C136" s="25">
        <v>7.7999999999999996E-3</v>
      </c>
      <c r="D136" s="25">
        <f t="shared" si="26"/>
        <v>7.3499999999999998E-3</v>
      </c>
      <c r="E136" s="25"/>
      <c r="F136" s="25">
        <f t="shared" si="29"/>
        <v>4.96979E-3</v>
      </c>
      <c r="G136" s="25">
        <f t="shared" si="30"/>
        <v>0.1144542637</v>
      </c>
      <c r="H136" s="25">
        <v>1.18E-2</v>
      </c>
      <c r="I136" s="25">
        <f t="shared" si="27"/>
        <v>1.1349999999999999E-2</v>
      </c>
      <c r="J136" s="25"/>
      <c r="K136" s="25">
        <f t="shared" si="31"/>
        <v>8.1667899999999984E-3</v>
      </c>
      <c r="L136" s="25">
        <f t="shared" si="32"/>
        <v>0.18808117369999997</v>
      </c>
      <c r="M136" s="25">
        <v>1.46E-2</v>
      </c>
      <c r="N136" s="25">
        <f t="shared" si="33"/>
        <v>1.4149999999999999E-2</v>
      </c>
      <c r="O136" s="25"/>
      <c r="P136" s="25">
        <f t="shared" si="34"/>
        <v>8.7097899999999985E-3</v>
      </c>
      <c r="Q136" s="25">
        <f t="shared" si="35"/>
        <v>0.20058646369999997</v>
      </c>
      <c r="R136" s="25">
        <v>1.46E-2</v>
      </c>
      <c r="S136" s="25">
        <f t="shared" si="36"/>
        <v>1.4149999999999999E-2</v>
      </c>
      <c r="T136" s="25"/>
      <c r="U136" s="25">
        <f t="shared" si="37"/>
        <v>8.7187900000000006E-3</v>
      </c>
      <c r="V136" s="25">
        <f t="shared" si="38"/>
        <v>0.20079373370000003</v>
      </c>
      <c r="W136" s="25">
        <v>7.7999999999999999E-4</v>
      </c>
      <c r="X136" s="25">
        <f t="shared" si="28"/>
        <v>4.4999999999999999E-4</v>
      </c>
    </row>
    <row r="137" spans="1:24" s="15" customFormat="1">
      <c r="A137" s="18">
        <v>385</v>
      </c>
      <c r="B137" s="25">
        <v>6.0000000000000002E-5</v>
      </c>
      <c r="C137" s="25">
        <v>8.0000000000000002E-3</v>
      </c>
      <c r="D137" s="25">
        <f t="shared" si="26"/>
        <v>7.6300000000000005E-3</v>
      </c>
      <c r="E137" s="25"/>
      <c r="F137" s="25">
        <f t="shared" si="29"/>
        <v>5.2497900000000007E-3</v>
      </c>
      <c r="G137" s="25">
        <f t="shared" si="30"/>
        <v>0.12090266370000002</v>
      </c>
      <c r="H137" s="25">
        <v>1.2E-2</v>
      </c>
      <c r="I137" s="25">
        <f t="shared" si="27"/>
        <v>1.163E-2</v>
      </c>
      <c r="J137" s="25"/>
      <c r="K137" s="25">
        <f t="shared" si="31"/>
        <v>8.4467899999999992E-3</v>
      </c>
      <c r="L137" s="25">
        <f t="shared" si="32"/>
        <v>0.19452957369999999</v>
      </c>
      <c r="M137" s="25">
        <v>1.4800000000000001E-2</v>
      </c>
      <c r="N137" s="25">
        <f t="shared" si="33"/>
        <v>1.443E-2</v>
      </c>
      <c r="O137" s="25"/>
      <c r="P137" s="25">
        <f t="shared" si="34"/>
        <v>8.989790000000001E-3</v>
      </c>
      <c r="Q137" s="25">
        <f t="shared" si="35"/>
        <v>0.20703486370000004</v>
      </c>
      <c r="R137" s="25">
        <v>1.4800000000000001E-2</v>
      </c>
      <c r="S137" s="25">
        <f t="shared" si="36"/>
        <v>1.443E-2</v>
      </c>
      <c r="T137" s="25"/>
      <c r="U137" s="25">
        <f t="shared" si="37"/>
        <v>8.9987899999999996E-3</v>
      </c>
      <c r="V137" s="25">
        <f t="shared" si="38"/>
        <v>0.2072421337</v>
      </c>
      <c r="W137" s="25">
        <v>6.8000000000000005E-4</v>
      </c>
      <c r="X137" s="25">
        <f t="shared" si="28"/>
        <v>3.7000000000000005E-4</v>
      </c>
    </row>
    <row r="138" spans="1:24" s="15" customFormat="1">
      <c r="A138" s="18">
        <v>386</v>
      </c>
      <c r="B138" s="25">
        <v>9.0000000000000006E-5</v>
      </c>
      <c r="C138" s="25">
        <v>7.9000000000000008E-3</v>
      </c>
      <c r="D138" s="25">
        <f t="shared" si="26"/>
        <v>7.5150000000000008E-3</v>
      </c>
      <c r="E138" s="25"/>
      <c r="F138" s="25">
        <f t="shared" si="29"/>
        <v>5.1347900000000011E-3</v>
      </c>
      <c r="G138" s="25">
        <f t="shared" si="30"/>
        <v>0.11825421370000003</v>
      </c>
      <c r="H138" s="25">
        <v>1.1900000000000001E-2</v>
      </c>
      <c r="I138" s="25">
        <f t="shared" si="27"/>
        <v>1.1515000000000001E-2</v>
      </c>
      <c r="J138" s="25"/>
      <c r="K138" s="25">
        <f t="shared" si="31"/>
        <v>8.3317900000000004E-3</v>
      </c>
      <c r="L138" s="25">
        <f t="shared" si="32"/>
        <v>0.19188112370000002</v>
      </c>
      <c r="M138" s="25">
        <v>1.46E-2</v>
      </c>
      <c r="N138" s="25">
        <f t="shared" si="33"/>
        <v>1.4215E-2</v>
      </c>
      <c r="O138" s="25"/>
      <c r="P138" s="25">
        <f t="shared" si="34"/>
        <v>8.7747900000000011E-3</v>
      </c>
      <c r="Q138" s="25">
        <f t="shared" si="35"/>
        <v>0.20208341370000005</v>
      </c>
      <c r="R138" s="25">
        <v>1.46E-2</v>
      </c>
      <c r="S138" s="25">
        <f t="shared" si="36"/>
        <v>1.4215E-2</v>
      </c>
      <c r="T138" s="25"/>
      <c r="U138" s="25">
        <f t="shared" si="37"/>
        <v>8.7837899999999997E-3</v>
      </c>
      <c r="V138" s="25">
        <f t="shared" si="38"/>
        <v>0.2022906837</v>
      </c>
      <c r="W138" s="25">
        <v>6.8000000000000005E-4</v>
      </c>
      <c r="X138" s="25">
        <f t="shared" si="28"/>
        <v>3.8500000000000003E-4</v>
      </c>
    </row>
    <row r="139" spans="1:24" s="15" customFormat="1">
      <c r="A139" s="18">
        <v>387</v>
      </c>
      <c r="B139" s="25">
        <v>2.1000000000000001E-4</v>
      </c>
      <c r="C139" s="25">
        <v>7.9000000000000008E-3</v>
      </c>
      <c r="D139" s="25">
        <f t="shared" si="26"/>
        <v>7.4150000000000006E-3</v>
      </c>
      <c r="E139" s="25"/>
      <c r="F139" s="25">
        <f t="shared" si="29"/>
        <v>5.0347900000000008E-3</v>
      </c>
      <c r="G139" s="25">
        <f t="shared" si="30"/>
        <v>0.11595121370000003</v>
      </c>
      <c r="H139" s="25">
        <v>1.2E-2</v>
      </c>
      <c r="I139" s="25">
        <f t="shared" si="27"/>
        <v>1.1515000000000001E-2</v>
      </c>
      <c r="J139" s="25"/>
      <c r="K139" s="25">
        <f t="shared" si="31"/>
        <v>8.3317900000000004E-3</v>
      </c>
      <c r="L139" s="25">
        <f t="shared" si="32"/>
        <v>0.19188112370000002</v>
      </c>
      <c r="M139" s="25">
        <v>1.47E-2</v>
      </c>
      <c r="N139" s="25">
        <f t="shared" si="33"/>
        <v>1.4215E-2</v>
      </c>
      <c r="O139" s="25"/>
      <c r="P139" s="25">
        <f t="shared" si="34"/>
        <v>8.7747900000000011E-3</v>
      </c>
      <c r="Q139" s="25">
        <f t="shared" si="35"/>
        <v>0.20208341370000005</v>
      </c>
      <c r="R139" s="25">
        <v>1.47E-2</v>
      </c>
      <c r="S139" s="25">
        <f t="shared" si="36"/>
        <v>1.4215E-2</v>
      </c>
      <c r="T139" s="25"/>
      <c r="U139" s="25">
        <f t="shared" si="37"/>
        <v>8.7837899999999997E-3</v>
      </c>
      <c r="V139" s="25">
        <f t="shared" si="38"/>
        <v>0.2022906837</v>
      </c>
      <c r="W139" s="25">
        <v>7.6000000000000004E-4</v>
      </c>
      <c r="X139" s="25">
        <f t="shared" si="28"/>
        <v>4.8500000000000003E-4</v>
      </c>
    </row>
    <row r="140" spans="1:24" s="15" customFormat="1">
      <c r="A140" s="18">
        <v>388</v>
      </c>
      <c r="B140" s="25">
        <v>1.4999999999999999E-4</v>
      </c>
      <c r="C140" s="25">
        <v>7.7000000000000002E-3</v>
      </c>
      <c r="D140" s="25">
        <f t="shared" si="26"/>
        <v>7.2750000000000002E-3</v>
      </c>
      <c r="E140" s="25"/>
      <c r="F140" s="25">
        <f t="shared" si="29"/>
        <v>4.8947900000000004E-3</v>
      </c>
      <c r="G140" s="25">
        <f t="shared" si="30"/>
        <v>0.11272701370000002</v>
      </c>
      <c r="H140" s="25">
        <v>1.17E-2</v>
      </c>
      <c r="I140" s="25">
        <f t="shared" si="27"/>
        <v>1.1275E-2</v>
      </c>
      <c r="J140" s="25"/>
      <c r="K140" s="25">
        <f t="shared" si="31"/>
        <v>8.0917899999999997E-3</v>
      </c>
      <c r="L140" s="25">
        <f t="shared" si="32"/>
        <v>0.18635392370000001</v>
      </c>
      <c r="M140" s="25">
        <v>1.46E-2</v>
      </c>
      <c r="N140" s="25">
        <f t="shared" si="33"/>
        <v>1.4175E-2</v>
      </c>
      <c r="O140" s="25"/>
      <c r="P140" s="25">
        <f t="shared" si="34"/>
        <v>8.7347899999999992E-3</v>
      </c>
      <c r="Q140" s="25">
        <f t="shared" si="35"/>
        <v>0.20116221369999998</v>
      </c>
      <c r="R140" s="25">
        <v>1.46E-2</v>
      </c>
      <c r="S140" s="25">
        <f t="shared" si="36"/>
        <v>1.4175E-2</v>
      </c>
      <c r="T140" s="25"/>
      <c r="U140" s="25">
        <f t="shared" si="37"/>
        <v>8.7437900000000013E-3</v>
      </c>
      <c r="V140" s="25">
        <f t="shared" si="38"/>
        <v>0.20136948370000005</v>
      </c>
      <c r="W140" s="25">
        <v>6.9999999999999999E-4</v>
      </c>
      <c r="X140" s="25">
        <f t="shared" si="28"/>
        <v>4.2499999999999998E-4</v>
      </c>
    </row>
    <row r="141" spans="1:24" s="15" customFormat="1">
      <c r="A141" s="18">
        <v>389</v>
      </c>
      <c r="B141" s="25">
        <v>3.0000000000000001E-5</v>
      </c>
      <c r="C141" s="25">
        <v>7.4999999999999997E-3</v>
      </c>
      <c r="D141" s="25">
        <f t="shared" si="26"/>
        <v>7.175E-3</v>
      </c>
      <c r="E141" s="25"/>
      <c r="F141" s="25">
        <f t="shared" si="29"/>
        <v>4.7947900000000002E-3</v>
      </c>
      <c r="G141" s="25">
        <f t="shared" si="30"/>
        <v>0.1104240137</v>
      </c>
      <c r="H141" s="25">
        <v>1.17E-2</v>
      </c>
      <c r="I141" s="25">
        <f t="shared" si="27"/>
        <v>1.1375E-2</v>
      </c>
      <c r="J141" s="25"/>
      <c r="K141" s="25">
        <f t="shared" si="31"/>
        <v>8.1917899999999991E-3</v>
      </c>
      <c r="L141" s="25">
        <f t="shared" si="32"/>
        <v>0.18865692369999998</v>
      </c>
      <c r="M141" s="25">
        <v>1.44E-2</v>
      </c>
      <c r="N141" s="25">
        <f t="shared" si="33"/>
        <v>1.4074999999999999E-2</v>
      </c>
      <c r="O141" s="25"/>
      <c r="P141" s="25">
        <f t="shared" si="34"/>
        <v>8.6347899999999998E-3</v>
      </c>
      <c r="Q141" s="25">
        <f t="shared" si="35"/>
        <v>0.19885921370000001</v>
      </c>
      <c r="R141" s="25">
        <v>1.44E-2</v>
      </c>
      <c r="S141" s="25">
        <f t="shared" si="36"/>
        <v>1.4074999999999999E-2</v>
      </c>
      <c r="T141" s="25"/>
      <c r="U141" s="25">
        <f t="shared" si="37"/>
        <v>8.6437899999999984E-3</v>
      </c>
      <c r="V141" s="25">
        <f t="shared" si="38"/>
        <v>0.19906648369999996</v>
      </c>
      <c r="W141" s="25">
        <v>6.2E-4</v>
      </c>
      <c r="X141" s="25">
        <f t="shared" si="28"/>
        <v>3.2499999999999999E-4</v>
      </c>
    </row>
    <row r="142" spans="1:24" s="15" customFormat="1">
      <c r="A142" s="18">
        <v>390</v>
      </c>
      <c r="B142" s="25">
        <v>1.2999999999999999E-4</v>
      </c>
      <c r="C142" s="25">
        <v>7.7000000000000002E-3</v>
      </c>
      <c r="D142" s="25">
        <f t="shared" si="26"/>
        <v>7.3049999999999999E-3</v>
      </c>
      <c r="E142" s="25"/>
      <c r="F142" s="25">
        <f t="shared" si="29"/>
        <v>4.9247900000000001E-3</v>
      </c>
      <c r="G142" s="25">
        <f t="shared" si="30"/>
        <v>0.11341791370000001</v>
      </c>
      <c r="H142" s="25">
        <v>1.15E-2</v>
      </c>
      <c r="I142" s="25">
        <f t="shared" si="27"/>
        <v>1.1105E-2</v>
      </c>
      <c r="J142" s="25"/>
      <c r="K142" s="25">
        <f t="shared" si="31"/>
        <v>7.9217899999999997E-3</v>
      </c>
      <c r="L142" s="25">
        <f t="shared" si="32"/>
        <v>0.1824388237</v>
      </c>
      <c r="M142" s="25">
        <v>1.43E-2</v>
      </c>
      <c r="N142" s="25">
        <f t="shared" si="33"/>
        <v>1.3905000000000001E-2</v>
      </c>
      <c r="O142" s="25"/>
      <c r="P142" s="25">
        <f t="shared" si="34"/>
        <v>8.4647899999999998E-3</v>
      </c>
      <c r="Q142" s="25">
        <f t="shared" si="35"/>
        <v>0.1949441137</v>
      </c>
      <c r="R142" s="25">
        <v>1.43E-2</v>
      </c>
      <c r="S142" s="25">
        <f t="shared" si="36"/>
        <v>1.3905000000000001E-2</v>
      </c>
      <c r="T142" s="25"/>
      <c r="U142" s="25">
        <f t="shared" si="37"/>
        <v>8.4737900000000019E-3</v>
      </c>
      <c r="V142" s="25">
        <f t="shared" si="38"/>
        <v>0.19515138370000004</v>
      </c>
      <c r="W142" s="25">
        <v>6.6E-4</v>
      </c>
      <c r="X142" s="25">
        <f t="shared" si="28"/>
        <v>3.9500000000000001E-4</v>
      </c>
    </row>
    <row r="143" spans="1:24" s="15" customFormat="1">
      <c r="A143" s="18">
        <v>391</v>
      </c>
      <c r="B143" s="25">
        <v>1E-4</v>
      </c>
      <c r="C143" s="25">
        <v>7.6E-3</v>
      </c>
      <c r="D143" s="25">
        <f t="shared" si="26"/>
        <v>7.195E-3</v>
      </c>
      <c r="E143" s="25"/>
      <c r="F143" s="25">
        <f t="shared" si="29"/>
        <v>4.8147900000000002E-3</v>
      </c>
      <c r="G143" s="25">
        <f t="shared" si="30"/>
        <v>0.11088461370000001</v>
      </c>
      <c r="H143" s="25">
        <v>1.1599999999999999E-2</v>
      </c>
      <c r="I143" s="25">
        <f t="shared" si="27"/>
        <v>1.1194999999999998E-2</v>
      </c>
      <c r="J143" s="25"/>
      <c r="K143" s="25">
        <f t="shared" si="31"/>
        <v>8.0117899999999978E-3</v>
      </c>
      <c r="L143" s="25">
        <f t="shared" si="32"/>
        <v>0.18451152369999996</v>
      </c>
      <c r="M143" s="25">
        <v>1.4500000000000001E-2</v>
      </c>
      <c r="N143" s="25">
        <f t="shared" si="33"/>
        <v>1.4095E-2</v>
      </c>
      <c r="O143" s="25"/>
      <c r="P143" s="25">
        <f t="shared" si="34"/>
        <v>8.654789999999999E-3</v>
      </c>
      <c r="Q143" s="25">
        <f t="shared" si="35"/>
        <v>0.19931981369999999</v>
      </c>
      <c r="R143" s="25">
        <v>1.4500000000000001E-2</v>
      </c>
      <c r="S143" s="25">
        <f t="shared" si="36"/>
        <v>1.4095E-2</v>
      </c>
      <c r="T143" s="25"/>
      <c r="U143" s="25">
        <f t="shared" si="37"/>
        <v>8.6637900000000011E-3</v>
      </c>
      <c r="V143" s="25">
        <f t="shared" si="38"/>
        <v>0.19952708370000002</v>
      </c>
      <c r="W143" s="25">
        <v>7.1000000000000002E-4</v>
      </c>
      <c r="X143" s="25">
        <f t="shared" si="28"/>
        <v>4.0500000000000003E-4</v>
      </c>
    </row>
    <row r="144" spans="1:24" s="15" customFormat="1">
      <c r="A144" s="18">
        <v>392</v>
      </c>
      <c r="B144" s="25">
        <v>1.4999999999999999E-4</v>
      </c>
      <c r="C144" s="25">
        <v>7.7999999999999996E-3</v>
      </c>
      <c r="D144" s="25">
        <f t="shared" si="26"/>
        <v>7.3599999999999994E-3</v>
      </c>
      <c r="E144" s="25"/>
      <c r="F144" s="25">
        <f t="shared" si="29"/>
        <v>4.9797899999999996E-3</v>
      </c>
      <c r="G144" s="25">
        <f t="shared" si="30"/>
        <v>0.11468456369999999</v>
      </c>
      <c r="H144" s="25">
        <v>1.15E-2</v>
      </c>
      <c r="I144" s="25">
        <f t="shared" si="27"/>
        <v>1.106E-2</v>
      </c>
      <c r="J144" s="25"/>
      <c r="K144" s="25">
        <f t="shared" si="31"/>
        <v>7.8767899999999998E-3</v>
      </c>
      <c r="L144" s="25">
        <f t="shared" si="32"/>
        <v>0.18140247370000001</v>
      </c>
      <c r="M144" s="25">
        <v>1.4200000000000001E-2</v>
      </c>
      <c r="N144" s="25">
        <f t="shared" si="33"/>
        <v>1.3760000000000001E-2</v>
      </c>
      <c r="O144" s="25"/>
      <c r="P144" s="25">
        <f t="shared" si="34"/>
        <v>8.3197900000000005E-3</v>
      </c>
      <c r="Q144" s="25">
        <f t="shared" si="35"/>
        <v>0.19160476370000001</v>
      </c>
      <c r="R144" s="25">
        <v>1.4200000000000001E-2</v>
      </c>
      <c r="S144" s="25">
        <f t="shared" si="36"/>
        <v>1.3760000000000001E-2</v>
      </c>
      <c r="T144" s="25"/>
      <c r="U144" s="25">
        <f t="shared" si="37"/>
        <v>8.3287900000000026E-3</v>
      </c>
      <c r="V144" s="25">
        <f t="shared" si="38"/>
        <v>0.19181203370000008</v>
      </c>
      <c r="W144" s="25">
        <v>7.2999999999999996E-4</v>
      </c>
      <c r="X144" s="25">
        <f t="shared" si="28"/>
        <v>4.3999999999999996E-4</v>
      </c>
    </row>
    <row r="145" spans="1:24" s="15" customFormat="1">
      <c r="A145" s="18">
        <v>393</v>
      </c>
      <c r="B145" s="25">
        <v>1.6000000000000001E-4</v>
      </c>
      <c r="C145" s="25">
        <v>7.4999999999999997E-3</v>
      </c>
      <c r="D145" s="25">
        <f t="shared" si="26"/>
        <v>7.0749999999999997E-3</v>
      </c>
      <c r="E145" s="25"/>
      <c r="F145" s="25">
        <f t="shared" si="29"/>
        <v>4.6947899999999999E-3</v>
      </c>
      <c r="G145" s="25">
        <f t="shared" si="30"/>
        <v>0.1081210137</v>
      </c>
      <c r="H145" s="25">
        <v>1.1599999999999999E-2</v>
      </c>
      <c r="I145" s="25">
        <f t="shared" si="27"/>
        <v>1.1174999999999999E-2</v>
      </c>
      <c r="J145" s="25"/>
      <c r="K145" s="25">
        <f t="shared" si="31"/>
        <v>7.9917899999999986E-3</v>
      </c>
      <c r="L145" s="25">
        <f t="shared" si="32"/>
        <v>0.18405092369999998</v>
      </c>
      <c r="M145" s="25">
        <v>1.4200000000000001E-2</v>
      </c>
      <c r="N145" s="25">
        <f t="shared" si="33"/>
        <v>1.3775000000000001E-2</v>
      </c>
      <c r="O145" s="25"/>
      <c r="P145" s="25">
        <f t="shared" si="34"/>
        <v>8.3347900000000016E-3</v>
      </c>
      <c r="Q145" s="25">
        <f t="shared" si="35"/>
        <v>0.19195021370000004</v>
      </c>
      <c r="R145" s="25">
        <v>1.43E-2</v>
      </c>
      <c r="S145" s="25">
        <f t="shared" si="36"/>
        <v>1.3875E-2</v>
      </c>
      <c r="T145" s="25"/>
      <c r="U145" s="25">
        <f t="shared" si="37"/>
        <v>8.4437899999999996E-3</v>
      </c>
      <c r="V145" s="25">
        <f t="shared" si="38"/>
        <v>0.19446048369999999</v>
      </c>
      <c r="W145" s="25">
        <v>6.8999999999999997E-4</v>
      </c>
      <c r="X145" s="25">
        <f t="shared" si="28"/>
        <v>4.2499999999999998E-4</v>
      </c>
    </row>
    <row r="146" spans="1:24" s="15" customFormat="1">
      <c r="A146" s="18">
        <v>394</v>
      </c>
      <c r="B146" s="25">
        <v>1.1E-4</v>
      </c>
      <c r="C146" s="25">
        <v>7.4000000000000003E-3</v>
      </c>
      <c r="D146" s="25">
        <f t="shared" si="26"/>
        <v>7.025E-3</v>
      </c>
      <c r="E146" s="25"/>
      <c r="F146" s="25">
        <f t="shared" si="29"/>
        <v>4.6447900000000002E-3</v>
      </c>
      <c r="G146" s="25">
        <f t="shared" si="30"/>
        <v>0.1069695137</v>
      </c>
      <c r="H146" s="25">
        <v>1.1299999999999999E-2</v>
      </c>
      <c r="I146" s="25">
        <f t="shared" si="27"/>
        <v>1.0924999999999999E-2</v>
      </c>
      <c r="J146" s="25"/>
      <c r="K146" s="25">
        <f t="shared" si="31"/>
        <v>7.7417899999999984E-3</v>
      </c>
      <c r="L146" s="25">
        <f t="shared" si="32"/>
        <v>0.17829342369999998</v>
      </c>
      <c r="M146" s="25">
        <v>1.41E-2</v>
      </c>
      <c r="N146" s="25">
        <f t="shared" si="33"/>
        <v>1.3724999999999999E-2</v>
      </c>
      <c r="O146" s="25"/>
      <c r="P146" s="25">
        <f t="shared" si="34"/>
        <v>8.2847900000000002E-3</v>
      </c>
      <c r="Q146" s="25">
        <f t="shared" si="35"/>
        <v>0.19079871370000001</v>
      </c>
      <c r="R146" s="25">
        <v>1.41E-2</v>
      </c>
      <c r="S146" s="25">
        <f t="shared" si="36"/>
        <v>1.3724999999999999E-2</v>
      </c>
      <c r="T146" s="25"/>
      <c r="U146" s="25">
        <f t="shared" si="37"/>
        <v>8.2937899999999988E-3</v>
      </c>
      <c r="V146" s="25">
        <f t="shared" si="38"/>
        <v>0.19100598369999999</v>
      </c>
      <c r="W146" s="25">
        <v>6.4000000000000005E-4</v>
      </c>
      <c r="X146" s="25">
        <f t="shared" si="28"/>
        <v>3.7500000000000001E-4</v>
      </c>
    </row>
    <row r="147" spans="1:24" s="15" customFormat="1">
      <c r="A147" s="18">
        <v>395</v>
      </c>
      <c r="B147" s="25">
        <v>1.2E-4</v>
      </c>
      <c r="C147" s="25">
        <v>7.3000000000000001E-3</v>
      </c>
      <c r="D147" s="25">
        <f t="shared" si="26"/>
        <v>6.8950000000000001E-3</v>
      </c>
      <c r="E147" s="25"/>
      <c r="F147" s="25">
        <f t="shared" si="29"/>
        <v>4.5147900000000003E-3</v>
      </c>
      <c r="G147" s="25">
        <f t="shared" si="30"/>
        <v>0.10397561370000001</v>
      </c>
      <c r="H147" s="25">
        <v>1.15E-2</v>
      </c>
      <c r="I147" s="25">
        <f t="shared" si="27"/>
        <v>1.1095000000000001E-2</v>
      </c>
      <c r="J147" s="25"/>
      <c r="K147" s="25">
        <f t="shared" si="31"/>
        <v>7.9117900000000001E-3</v>
      </c>
      <c r="L147" s="25">
        <f t="shared" si="32"/>
        <v>0.18220852370000001</v>
      </c>
      <c r="M147" s="25">
        <v>1.4E-2</v>
      </c>
      <c r="N147" s="25">
        <f t="shared" si="33"/>
        <v>1.3594999999999999E-2</v>
      </c>
      <c r="O147" s="25"/>
      <c r="P147" s="25">
        <f t="shared" si="34"/>
        <v>8.1547899999999986E-3</v>
      </c>
      <c r="Q147" s="25">
        <f t="shared" si="35"/>
        <v>0.18780481369999999</v>
      </c>
      <c r="R147" s="25">
        <v>1.4E-2</v>
      </c>
      <c r="S147" s="25">
        <f t="shared" si="36"/>
        <v>1.3594999999999999E-2</v>
      </c>
      <c r="T147" s="25"/>
      <c r="U147" s="25">
        <f t="shared" si="37"/>
        <v>8.1637900000000006E-3</v>
      </c>
      <c r="V147" s="25">
        <f t="shared" si="38"/>
        <v>0.18801208370000003</v>
      </c>
      <c r="W147" s="25">
        <v>6.8999999999999997E-4</v>
      </c>
      <c r="X147" s="25">
        <f t="shared" si="28"/>
        <v>4.0499999999999998E-4</v>
      </c>
    </row>
    <row r="148" spans="1:24" s="15" customFormat="1">
      <c r="A148" s="18">
        <v>396</v>
      </c>
      <c r="B148" s="25">
        <v>1.2999999999999999E-4</v>
      </c>
      <c r="C148" s="25">
        <v>7.3000000000000001E-3</v>
      </c>
      <c r="D148" s="25">
        <f t="shared" si="26"/>
        <v>6.8799999999999998E-3</v>
      </c>
      <c r="E148" s="25"/>
      <c r="F148" s="25">
        <f t="shared" si="29"/>
        <v>4.49979E-3</v>
      </c>
      <c r="G148" s="25">
        <f t="shared" si="30"/>
        <v>0.1036301637</v>
      </c>
      <c r="H148" s="25">
        <v>1.11E-2</v>
      </c>
      <c r="I148" s="25">
        <f t="shared" si="27"/>
        <v>1.068E-2</v>
      </c>
      <c r="J148" s="25"/>
      <c r="K148" s="25">
        <f t="shared" si="31"/>
        <v>7.4967899999999997E-3</v>
      </c>
      <c r="L148" s="25">
        <f t="shared" si="32"/>
        <v>0.17265107369999999</v>
      </c>
      <c r="M148" s="25">
        <v>1.38E-2</v>
      </c>
      <c r="N148" s="25">
        <f t="shared" si="33"/>
        <v>1.338E-2</v>
      </c>
      <c r="O148" s="25"/>
      <c r="P148" s="25">
        <f t="shared" si="34"/>
        <v>7.9397899999999987E-3</v>
      </c>
      <c r="Q148" s="25">
        <f t="shared" si="35"/>
        <v>0.18285336369999997</v>
      </c>
      <c r="R148" s="25">
        <v>1.38E-2</v>
      </c>
      <c r="S148" s="25">
        <f t="shared" si="36"/>
        <v>1.338E-2</v>
      </c>
      <c r="T148" s="25"/>
      <c r="U148" s="25">
        <f t="shared" si="37"/>
        <v>7.9487900000000007E-3</v>
      </c>
      <c r="V148" s="25">
        <f t="shared" si="38"/>
        <v>0.18306063370000003</v>
      </c>
      <c r="W148" s="25">
        <v>7.1000000000000002E-4</v>
      </c>
      <c r="X148" s="25">
        <f t="shared" si="28"/>
        <v>4.2000000000000002E-4</v>
      </c>
    </row>
    <row r="149" spans="1:24" s="15" customFormat="1">
      <c r="A149" s="18">
        <v>397</v>
      </c>
      <c r="B149" s="25">
        <v>6.8999999999999997E-5</v>
      </c>
      <c r="C149" s="25">
        <v>7.1999999999999998E-3</v>
      </c>
      <c r="D149" s="25">
        <f t="shared" si="26"/>
        <v>6.8404999999999994E-3</v>
      </c>
      <c r="E149" s="25"/>
      <c r="F149" s="25">
        <f t="shared" si="29"/>
        <v>4.4602899999999996E-3</v>
      </c>
      <c r="G149" s="25">
        <f t="shared" si="30"/>
        <v>0.10272047869999999</v>
      </c>
      <c r="H149" s="25">
        <v>1.12E-2</v>
      </c>
      <c r="I149" s="25">
        <f t="shared" si="27"/>
        <v>1.0840499999999999E-2</v>
      </c>
      <c r="J149" s="25"/>
      <c r="K149" s="25">
        <f t="shared" si="31"/>
        <v>7.6572899999999989E-3</v>
      </c>
      <c r="L149" s="25">
        <f t="shared" si="32"/>
        <v>0.1763473887</v>
      </c>
      <c r="M149" s="25">
        <v>1.3899999999999999E-2</v>
      </c>
      <c r="N149" s="25">
        <f t="shared" si="33"/>
        <v>1.3540499999999999E-2</v>
      </c>
      <c r="O149" s="25"/>
      <c r="P149" s="25">
        <f t="shared" si="34"/>
        <v>8.1002899999999996E-3</v>
      </c>
      <c r="Q149" s="25">
        <f t="shared" si="35"/>
        <v>0.1865496787</v>
      </c>
      <c r="R149" s="25">
        <v>1.3899999999999999E-2</v>
      </c>
      <c r="S149" s="25">
        <f t="shared" si="36"/>
        <v>1.3540499999999999E-2</v>
      </c>
      <c r="T149" s="25"/>
      <c r="U149" s="25">
        <f t="shared" si="37"/>
        <v>8.1092899999999982E-3</v>
      </c>
      <c r="V149" s="25">
        <f t="shared" si="38"/>
        <v>0.18675694869999998</v>
      </c>
      <c r="W149" s="25">
        <v>6.4999999999999997E-4</v>
      </c>
      <c r="X149" s="25">
        <f t="shared" si="28"/>
        <v>3.5950000000000001E-4</v>
      </c>
    </row>
    <row r="150" spans="1:24" s="15" customFormat="1">
      <c r="A150" s="18">
        <v>398</v>
      </c>
      <c r="B150" s="25">
        <v>1.6000000000000001E-4</v>
      </c>
      <c r="C150" s="25">
        <v>7.1000000000000004E-3</v>
      </c>
      <c r="D150" s="25">
        <f t="shared" si="26"/>
        <v>6.705E-3</v>
      </c>
      <c r="E150" s="25"/>
      <c r="F150" s="25">
        <f t="shared" si="29"/>
        <v>4.3247900000000002E-3</v>
      </c>
      <c r="G150" s="25">
        <f t="shared" si="30"/>
        <v>9.9599913700000015E-2</v>
      </c>
      <c r="H150" s="25">
        <v>1.0999999999999999E-2</v>
      </c>
      <c r="I150" s="25">
        <f t="shared" si="27"/>
        <v>1.0605E-2</v>
      </c>
      <c r="J150" s="25"/>
      <c r="K150" s="25">
        <f t="shared" si="31"/>
        <v>7.4217899999999993E-3</v>
      </c>
      <c r="L150" s="25">
        <f t="shared" si="32"/>
        <v>0.1709238237</v>
      </c>
      <c r="M150" s="25">
        <v>1.35E-2</v>
      </c>
      <c r="N150" s="25">
        <f t="shared" si="33"/>
        <v>1.3105E-2</v>
      </c>
      <c r="O150" s="25"/>
      <c r="P150" s="25">
        <f t="shared" si="34"/>
        <v>7.6647900000000003E-3</v>
      </c>
      <c r="Q150" s="25">
        <f t="shared" si="35"/>
        <v>0.17652011370000001</v>
      </c>
      <c r="R150" s="25">
        <v>1.35E-2</v>
      </c>
      <c r="S150" s="25">
        <f t="shared" si="36"/>
        <v>1.3105E-2</v>
      </c>
      <c r="T150" s="25"/>
      <c r="U150" s="25">
        <f t="shared" si="37"/>
        <v>7.6737900000000006E-3</v>
      </c>
      <c r="V150" s="25">
        <f t="shared" si="38"/>
        <v>0.17672738370000002</v>
      </c>
      <c r="W150" s="25">
        <v>6.3000000000000003E-4</v>
      </c>
      <c r="X150" s="25">
        <f t="shared" si="28"/>
        <v>3.9500000000000001E-4</v>
      </c>
    </row>
    <row r="151" spans="1:24" s="15" customFormat="1">
      <c r="A151" s="18">
        <v>399</v>
      </c>
      <c r="B151" s="25">
        <v>8.0000000000000007E-5</v>
      </c>
      <c r="C151" s="25">
        <v>7.1999999999999998E-3</v>
      </c>
      <c r="D151" s="25">
        <f t="shared" si="26"/>
        <v>6.8249999999999995E-3</v>
      </c>
      <c r="E151" s="25"/>
      <c r="F151" s="25">
        <f t="shared" si="29"/>
        <v>4.4447899999999997E-3</v>
      </c>
      <c r="G151" s="25">
        <f t="shared" si="30"/>
        <v>0.10236351369999999</v>
      </c>
      <c r="H151" s="25">
        <v>1.11E-2</v>
      </c>
      <c r="I151" s="25">
        <f t="shared" si="27"/>
        <v>1.0725E-2</v>
      </c>
      <c r="J151" s="25"/>
      <c r="K151" s="25">
        <f t="shared" si="31"/>
        <v>7.5417899999999996E-3</v>
      </c>
      <c r="L151" s="25">
        <f t="shared" si="32"/>
        <v>0.17368742370000001</v>
      </c>
      <c r="M151" s="25">
        <v>1.37E-2</v>
      </c>
      <c r="N151" s="25">
        <f t="shared" si="33"/>
        <v>1.3325E-2</v>
      </c>
      <c r="O151" s="25"/>
      <c r="P151" s="25">
        <f t="shared" si="34"/>
        <v>7.8847899999999992E-3</v>
      </c>
      <c r="Q151" s="25">
        <f t="shared" si="35"/>
        <v>0.18158671369999999</v>
      </c>
      <c r="R151" s="25">
        <v>1.37E-2</v>
      </c>
      <c r="S151" s="25">
        <f t="shared" si="36"/>
        <v>1.3325E-2</v>
      </c>
      <c r="T151" s="25"/>
      <c r="U151" s="25">
        <f t="shared" si="37"/>
        <v>7.8937900000000012E-3</v>
      </c>
      <c r="V151" s="25">
        <f t="shared" si="38"/>
        <v>0.18179398370000005</v>
      </c>
      <c r="W151" s="25">
        <v>6.7000000000000002E-4</v>
      </c>
      <c r="X151" s="25">
        <f t="shared" si="28"/>
        <v>3.7500000000000001E-4</v>
      </c>
    </row>
    <row r="152" spans="1:24" s="15" customFormat="1">
      <c r="A152" s="18">
        <v>400</v>
      </c>
      <c r="B152" s="25">
        <v>1.8000000000000001E-4</v>
      </c>
      <c r="C152" s="25">
        <v>7.1000000000000004E-3</v>
      </c>
      <c r="D152" s="25">
        <f t="shared" si="26"/>
        <v>6.6550000000000003E-3</v>
      </c>
      <c r="E152" s="25"/>
      <c r="F152" s="25">
        <f t="shared" si="29"/>
        <v>4.2747900000000005E-3</v>
      </c>
      <c r="G152" s="25">
        <f t="shared" si="30"/>
        <v>9.8448413700000015E-2</v>
      </c>
      <c r="H152" s="25">
        <v>1.09E-2</v>
      </c>
      <c r="I152" s="25">
        <f t="shared" si="27"/>
        <v>1.0455000000000001E-2</v>
      </c>
      <c r="J152" s="25"/>
      <c r="K152" s="25">
        <f t="shared" si="31"/>
        <v>7.2717900000000002E-3</v>
      </c>
      <c r="L152" s="25">
        <f t="shared" si="32"/>
        <v>0.16746932370000001</v>
      </c>
      <c r="M152" s="25">
        <v>1.34E-2</v>
      </c>
      <c r="N152" s="25">
        <f t="shared" si="33"/>
        <v>1.2955000000000001E-2</v>
      </c>
      <c r="O152" s="25"/>
      <c r="P152" s="25">
        <f t="shared" si="34"/>
        <v>7.5147900000000012E-3</v>
      </c>
      <c r="Q152" s="25">
        <f t="shared" si="35"/>
        <v>0.17306561370000004</v>
      </c>
      <c r="R152" s="25">
        <v>1.34E-2</v>
      </c>
      <c r="S152" s="25">
        <f t="shared" si="36"/>
        <v>1.2955000000000001E-2</v>
      </c>
      <c r="T152" s="25"/>
      <c r="U152" s="25">
        <f t="shared" si="37"/>
        <v>7.5237900000000016E-3</v>
      </c>
      <c r="V152" s="25">
        <f t="shared" si="38"/>
        <v>0.17327288370000005</v>
      </c>
      <c r="W152" s="25">
        <v>7.1000000000000002E-4</v>
      </c>
      <c r="X152" s="25">
        <f t="shared" si="28"/>
        <v>4.4500000000000003E-4</v>
      </c>
    </row>
    <row r="153" spans="1:24" s="15" customFormat="1">
      <c r="A153" s="18">
        <v>401</v>
      </c>
      <c r="B153" s="25">
        <v>1E-4</v>
      </c>
      <c r="C153" s="25">
        <v>7.0000000000000001E-3</v>
      </c>
      <c r="D153" s="25">
        <f t="shared" si="26"/>
        <v>6.6100000000000004E-3</v>
      </c>
      <c r="E153" s="25"/>
      <c r="F153" s="25">
        <f t="shared" si="29"/>
        <v>4.2297900000000006E-3</v>
      </c>
      <c r="G153" s="25">
        <f t="shared" si="30"/>
        <v>9.7412063700000023E-2</v>
      </c>
      <c r="H153" s="25">
        <v>1.09E-2</v>
      </c>
      <c r="I153" s="25">
        <f t="shared" si="27"/>
        <v>1.051E-2</v>
      </c>
      <c r="J153" s="25"/>
      <c r="K153" s="25">
        <f t="shared" si="31"/>
        <v>7.3267899999999997E-3</v>
      </c>
      <c r="L153" s="25">
        <f t="shared" si="32"/>
        <v>0.16873597370000001</v>
      </c>
      <c r="M153" s="25">
        <v>1.35E-2</v>
      </c>
      <c r="N153" s="25">
        <f t="shared" si="33"/>
        <v>1.311E-2</v>
      </c>
      <c r="O153" s="25"/>
      <c r="P153" s="25">
        <f t="shared" si="34"/>
        <v>7.6697900000000001E-3</v>
      </c>
      <c r="Q153" s="25">
        <f t="shared" si="35"/>
        <v>0.17663526370000002</v>
      </c>
      <c r="R153" s="25">
        <v>1.35E-2</v>
      </c>
      <c r="S153" s="25">
        <f t="shared" si="36"/>
        <v>1.311E-2</v>
      </c>
      <c r="T153" s="25"/>
      <c r="U153" s="25">
        <f t="shared" si="37"/>
        <v>7.6787900000000004E-3</v>
      </c>
      <c r="V153" s="25">
        <f t="shared" si="38"/>
        <v>0.17684253370000003</v>
      </c>
      <c r="W153" s="25">
        <v>6.8000000000000005E-4</v>
      </c>
      <c r="X153" s="25">
        <f t="shared" si="28"/>
        <v>3.9000000000000005E-4</v>
      </c>
    </row>
    <row r="154" spans="1:24" s="15" customFormat="1">
      <c r="A154" s="18">
        <v>402</v>
      </c>
      <c r="B154" s="25">
        <v>1.3999999999999999E-4</v>
      </c>
      <c r="C154" s="25">
        <v>6.7999999999999996E-3</v>
      </c>
      <c r="D154" s="25">
        <f t="shared" si="26"/>
        <v>6.3999999999999994E-3</v>
      </c>
      <c r="E154" s="25"/>
      <c r="F154" s="25">
        <f t="shared" si="29"/>
        <v>4.0197899999999996E-3</v>
      </c>
      <c r="G154" s="25">
        <f t="shared" si="30"/>
        <v>9.2575763699999994E-2</v>
      </c>
      <c r="H154" s="25">
        <v>1.0699999999999999E-2</v>
      </c>
      <c r="I154" s="25">
        <f t="shared" si="27"/>
        <v>1.03E-2</v>
      </c>
      <c r="J154" s="25"/>
      <c r="K154" s="25">
        <f t="shared" si="31"/>
        <v>7.1167899999999996E-3</v>
      </c>
      <c r="L154" s="25">
        <f t="shared" si="32"/>
        <v>0.1638996737</v>
      </c>
      <c r="M154" s="25">
        <v>1.32E-2</v>
      </c>
      <c r="N154" s="25">
        <f t="shared" si="33"/>
        <v>1.2800000000000001E-2</v>
      </c>
      <c r="O154" s="25"/>
      <c r="P154" s="25">
        <f t="shared" si="34"/>
        <v>7.3597900000000006E-3</v>
      </c>
      <c r="Q154" s="25">
        <f t="shared" si="35"/>
        <v>0.16949596370000003</v>
      </c>
      <c r="R154" s="25">
        <v>1.32E-2</v>
      </c>
      <c r="S154" s="25">
        <f t="shared" si="36"/>
        <v>1.2800000000000001E-2</v>
      </c>
      <c r="T154" s="25"/>
      <c r="U154" s="25">
        <f t="shared" si="37"/>
        <v>7.3687900000000009E-3</v>
      </c>
      <c r="V154" s="25">
        <f t="shared" si="38"/>
        <v>0.16970323370000004</v>
      </c>
      <c r="W154" s="25">
        <v>6.6E-4</v>
      </c>
      <c r="X154" s="25">
        <f t="shared" si="28"/>
        <v>3.9999999999999996E-4</v>
      </c>
    </row>
    <row r="155" spans="1:24" s="15" customFormat="1">
      <c r="A155" s="18">
        <v>403</v>
      </c>
      <c r="B155" s="25">
        <v>8.0000000000000007E-5</v>
      </c>
      <c r="C155" s="25">
        <v>7.0000000000000001E-3</v>
      </c>
      <c r="D155" s="25">
        <f t="shared" si="26"/>
        <v>6.5950000000000002E-3</v>
      </c>
      <c r="E155" s="25"/>
      <c r="F155" s="25">
        <f t="shared" si="29"/>
        <v>4.2147900000000004E-3</v>
      </c>
      <c r="G155" s="25">
        <f t="shared" si="30"/>
        <v>9.7066613700000012E-2</v>
      </c>
      <c r="H155" s="25">
        <v>1.09E-2</v>
      </c>
      <c r="I155" s="25">
        <f t="shared" si="27"/>
        <v>1.0495000000000001E-2</v>
      </c>
      <c r="J155" s="25"/>
      <c r="K155" s="25">
        <f t="shared" si="31"/>
        <v>7.3117900000000003E-3</v>
      </c>
      <c r="L155" s="25">
        <f t="shared" si="32"/>
        <v>0.16839052370000002</v>
      </c>
      <c r="M155" s="25">
        <v>1.35E-2</v>
      </c>
      <c r="N155" s="25">
        <f t="shared" si="33"/>
        <v>1.3094999999999999E-2</v>
      </c>
      <c r="O155" s="25"/>
      <c r="P155" s="25">
        <f t="shared" si="34"/>
        <v>7.654789999999999E-3</v>
      </c>
      <c r="Q155" s="25">
        <f t="shared" si="35"/>
        <v>0.17628981369999999</v>
      </c>
      <c r="R155" s="25">
        <v>1.35E-2</v>
      </c>
      <c r="S155" s="25">
        <f t="shared" si="36"/>
        <v>1.3094999999999999E-2</v>
      </c>
      <c r="T155" s="25"/>
      <c r="U155" s="25">
        <f t="shared" si="37"/>
        <v>7.6637899999999993E-3</v>
      </c>
      <c r="V155" s="25">
        <f t="shared" si="38"/>
        <v>0.1764970837</v>
      </c>
      <c r="W155" s="25">
        <v>7.2999999999999996E-4</v>
      </c>
      <c r="X155" s="25">
        <f t="shared" si="28"/>
        <v>4.0499999999999998E-4</v>
      </c>
    </row>
    <row r="156" spans="1:24" s="15" customFormat="1">
      <c r="A156" s="18">
        <v>404</v>
      </c>
      <c r="B156" s="25">
        <v>1.2999999999999999E-4</v>
      </c>
      <c r="C156" s="25">
        <v>6.7999999999999996E-3</v>
      </c>
      <c r="D156" s="25">
        <f t="shared" si="26"/>
        <v>6.3749999999999996E-3</v>
      </c>
      <c r="E156" s="25"/>
      <c r="F156" s="25">
        <f t="shared" si="29"/>
        <v>3.9947899999999998E-3</v>
      </c>
      <c r="G156" s="25">
        <f t="shared" si="30"/>
        <v>9.2000013699999994E-2</v>
      </c>
      <c r="H156" s="25">
        <v>1.0500000000000001E-2</v>
      </c>
      <c r="I156" s="25">
        <f t="shared" si="27"/>
        <v>1.0075000000000001E-2</v>
      </c>
      <c r="J156" s="25"/>
      <c r="K156" s="25">
        <f t="shared" si="31"/>
        <v>6.8917900000000001E-3</v>
      </c>
      <c r="L156" s="25">
        <f t="shared" si="32"/>
        <v>0.15871792370000001</v>
      </c>
      <c r="M156" s="25">
        <v>1.2999999999999999E-2</v>
      </c>
      <c r="N156" s="25">
        <f t="shared" si="33"/>
        <v>1.2574999999999999E-2</v>
      </c>
      <c r="O156" s="25"/>
      <c r="P156" s="25">
        <f t="shared" si="34"/>
        <v>7.1347899999999994E-3</v>
      </c>
      <c r="Q156" s="25">
        <f t="shared" si="35"/>
        <v>0.16431421369999999</v>
      </c>
      <c r="R156" s="25">
        <v>1.2999999999999999E-2</v>
      </c>
      <c r="S156" s="25">
        <f t="shared" si="36"/>
        <v>1.2574999999999999E-2</v>
      </c>
      <c r="T156" s="25"/>
      <c r="U156" s="25">
        <f t="shared" si="37"/>
        <v>7.1437899999999997E-3</v>
      </c>
      <c r="V156" s="25">
        <f t="shared" si="38"/>
        <v>0.1645214837</v>
      </c>
      <c r="W156" s="25">
        <v>7.2000000000000005E-4</v>
      </c>
      <c r="X156" s="25">
        <f t="shared" si="28"/>
        <v>4.2500000000000003E-4</v>
      </c>
    </row>
    <row r="157" spans="1:24" s="15" customFormat="1">
      <c r="A157" s="18">
        <v>405</v>
      </c>
      <c r="B157" s="25">
        <v>1.2999999999999999E-4</v>
      </c>
      <c r="C157" s="25">
        <v>6.8999999999999999E-3</v>
      </c>
      <c r="D157" s="25">
        <f t="shared" si="26"/>
        <v>6.5100000000000002E-3</v>
      </c>
      <c r="E157" s="25"/>
      <c r="F157" s="25">
        <f t="shared" si="29"/>
        <v>4.1297900000000004E-3</v>
      </c>
      <c r="G157" s="25">
        <f t="shared" si="30"/>
        <v>9.510906370000001E-2</v>
      </c>
      <c r="H157" s="25">
        <v>1.0699999999999999E-2</v>
      </c>
      <c r="I157" s="25">
        <f t="shared" si="27"/>
        <v>1.031E-2</v>
      </c>
      <c r="J157" s="25"/>
      <c r="K157" s="25">
        <f t="shared" si="31"/>
        <v>7.1267899999999992E-3</v>
      </c>
      <c r="L157" s="25">
        <f t="shared" si="32"/>
        <v>0.16412997369999999</v>
      </c>
      <c r="M157" s="25">
        <v>1.3299999999999999E-2</v>
      </c>
      <c r="N157" s="25">
        <f t="shared" si="33"/>
        <v>1.291E-2</v>
      </c>
      <c r="O157" s="25"/>
      <c r="P157" s="25">
        <f t="shared" si="34"/>
        <v>7.4697899999999996E-3</v>
      </c>
      <c r="Q157" s="25">
        <f t="shared" si="35"/>
        <v>0.17202926369999999</v>
      </c>
      <c r="R157" s="25">
        <v>1.3299999999999999E-2</v>
      </c>
      <c r="S157" s="25">
        <f t="shared" si="36"/>
        <v>1.291E-2</v>
      </c>
      <c r="T157" s="25"/>
      <c r="U157" s="25">
        <f t="shared" si="37"/>
        <v>7.4787899999999999E-3</v>
      </c>
      <c r="V157" s="25">
        <f t="shared" si="38"/>
        <v>0.1722365337</v>
      </c>
      <c r="W157" s="25">
        <v>6.4999999999999997E-4</v>
      </c>
      <c r="X157" s="25">
        <f t="shared" si="28"/>
        <v>3.8999999999999999E-4</v>
      </c>
    </row>
    <row r="158" spans="1:24" s="15" customFormat="1">
      <c r="A158" s="18">
        <v>406</v>
      </c>
      <c r="B158" s="25">
        <v>1.7000000000000001E-4</v>
      </c>
      <c r="C158" s="25">
        <v>6.6E-3</v>
      </c>
      <c r="D158" s="25">
        <f t="shared" si="26"/>
        <v>6.1799999999999997E-3</v>
      </c>
      <c r="E158" s="25"/>
      <c r="F158" s="25">
        <f t="shared" si="29"/>
        <v>3.7997899999999999E-3</v>
      </c>
      <c r="G158" s="25">
        <f t="shared" si="30"/>
        <v>8.7509163700000003E-2</v>
      </c>
      <c r="H158" s="25">
        <v>1.04E-2</v>
      </c>
      <c r="I158" s="25">
        <f t="shared" si="27"/>
        <v>9.9799999999999993E-3</v>
      </c>
      <c r="J158" s="25"/>
      <c r="K158" s="25">
        <f t="shared" si="31"/>
        <v>6.7967899999999987E-3</v>
      </c>
      <c r="L158" s="25">
        <f t="shared" si="32"/>
        <v>0.15653007369999997</v>
      </c>
      <c r="M158" s="25">
        <v>1.2699999999999999E-2</v>
      </c>
      <c r="N158" s="25">
        <f t="shared" si="33"/>
        <v>1.2279999999999999E-2</v>
      </c>
      <c r="O158" s="25"/>
      <c r="P158" s="25">
        <f t="shared" si="34"/>
        <v>6.8397899999999992E-3</v>
      </c>
      <c r="Q158" s="25">
        <f t="shared" si="35"/>
        <v>0.1575203637</v>
      </c>
      <c r="R158" s="25">
        <v>1.2699999999999999E-2</v>
      </c>
      <c r="S158" s="25">
        <f t="shared" si="36"/>
        <v>1.2279999999999999E-2</v>
      </c>
      <c r="T158" s="25"/>
      <c r="U158" s="25">
        <f t="shared" si="37"/>
        <v>6.8487899999999996E-3</v>
      </c>
      <c r="V158" s="25">
        <f t="shared" si="38"/>
        <v>0.15772763370000001</v>
      </c>
      <c r="W158" s="25">
        <v>6.7000000000000002E-4</v>
      </c>
      <c r="X158" s="25">
        <f t="shared" si="28"/>
        <v>4.2000000000000002E-4</v>
      </c>
    </row>
    <row r="159" spans="1:24" s="15" customFormat="1">
      <c r="A159" s="18">
        <v>407</v>
      </c>
      <c r="B159" s="25">
        <v>9.0000000000000006E-5</v>
      </c>
      <c r="C159" s="25">
        <v>6.7000000000000002E-3</v>
      </c>
      <c r="D159" s="25">
        <f t="shared" si="26"/>
        <v>6.3400000000000001E-3</v>
      </c>
      <c r="E159" s="25"/>
      <c r="F159" s="25">
        <f t="shared" si="29"/>
        <v>3.9597900000000004E-3</v>
      </c>
      <c r="G159" s="25">
        <f t="shared" si="30"/>
        <v>9.1193963700000019E-2</v>
      </c>
      <c r="H159" s="25">
        <v>1.0500000000000001E-2</v>
      </c>
      <c r="I159" s="25">
        <f t="shared" si="27"/>
        <v>1.0140000000000001E-2</v>
      </c>
      <c r="J159" s="25"/>
      <c r="K159" s="25">
        <f t="shared" si="31"/>
        <v>6.9567900000000009E-3</v>
      </c>
      <c r="L159" s="25">
        <f t="shared" si="32"/>
        <v>0.16021487370000004</v>
      </c>
      <c r="M159" s="25">
        <v>1.2999999999999999E-2</v>
      </c>
      <c r="N159" s="25">
        <f t="shared" si="33"/>
        <v>1.264E-2</v>
      </c>
      <c r="O159" s="25"/>
      <c r="P159" s="25">
        <f t="shared" si="34"/>
        <v>7.1997900000000002E-3</v>
      </c>
      <c r="Q159" s="25">
        <f t="shared" si="35"/>
        <v>0.16581116370000001</v>
      </c>
      <c r="R159" s="25">
        <v>1.2999999999999999E-2</v>
      </c>
      <c r="S159" s="25">
        <f t="shared" si="36"/>
        <v>1.264E-2</v>
      </c>
      <c r="T159" s="25"/>
      <c r="U159" s="25">
        <f t="shared" si="37"/>
        <v>7.2087900000000005E-3</v>
      </c>
      <c r="V159" s="25">
        <f t="shared" si="38"/>
        <v>0.16601843370000002</v>
      </c>
      <c r="W159" s="25">
        <v>6.3000000000000003E-4</v>
      </c>
      <c r="X159" s="25">
        <f t="shared" si="28"/>
        <v>3.6000000000000002E-4</v>
      </c>
    </row>
    <row r="160" spans="1:24" s="15" customFormat="1">
      <c r="A160" s="18">
        <v>408</v>
      </c>
      <c r="B160" s="25">
        <v>1.2999999999999999E-4</v>
      </c>
      <c r="C160" s="25">
        <v>6.7000000000000002E-3</v>
      </c>
      <c r="D160" s="25">
        <f t="shared" si="26"/>
        <v>6.3100000000000005E-3</v>
      </c>
      <c r="E160" s="25"/>
      <c r="F160" s="25">
        <f t="shared" si="29"/>
        <v>3.9297900000000007E-3</v>
      </c>
      <c r="G160" s="25">
        <f t="shared" si="30"/>
        <v>9.0503063700000025E-2</v>
      </c>
      <c r="H160" s="25">
        <v>1.0200000000000001E-2</v>
      </c>
      <c r="I160" s="25">
        <f t="shared" si="27"/>
        <v>9.810000000000001E-3</v>
      </c>
      <c r="J160" s="25"/>
      <c r="K160" s="25">
        <f t="shared" si="31"/>
        <v>6.6267900000000005E-3</v>
      </c>
      <c r="L160" s="25">
        <f t="shared" si="32"/>
        <v>0.15261497370000002</v>
      </c>
      <c r="M160" s="25">
        <v>1.2699999999999999E-2</v>
      </c>
      <c r="N160" s="25">
        <f t="shared" si="33"/>
        <v>1.231E-2</v>
      </c>
      <c r="O160" s="25"/>
      <c r="P160" s="25">
        <f t="shared" si="34"/>
        <v>6.8697899999999998E-3</v>
      </c>
      <c r="Q160" s="25">
        <f t="shared" si="35"/>
        <v>0.15821126369999999</v>
      </c>
      <c r="R160" s="25">
        <v>1.2699999999999999E-2</v>
      </c>
      <c r="S160" s="25">
        <f t="shared" si="36"/>
        <v>1.231E-2</v>
      </c>
      <c r="T160" s="25"/>
      <c r="U160" s="25">
        <f t="shared" si="37"/>
        <v>6.8787900000000001E-3</v>
      </c>
      <c r="V160" s="25">
        <f t="shared" si="38"/>
        <v>0.1584185337</v>
      </c>
      <c r="W160" s="25">
        <v>6.4999999999999997E-4</v>
      </c>
      <c r="X160" s="25">
        <f t="shared" si="28"/>
        <v>3.8999999999999999E-4</v>
      </c>
    </row>
    <row r="161" spans="1:24" s="15" customFormat="1">
      <c r="A161" s="18">
        <v>409</v>
      </c>
      <c r="B161" s="25">
        <v>1.6000000000000001E-4</v>
      </c>
      <c r="C161" s="25">
        <v>6.7000000000000002E-3</v>
      </c>
      <c r="D161" s="25">
        <f t="shared" si="26"/>
        <v>6.2750000000000002E-3</v>
      </c>
      <c r="E161" s="25"/>
      <c r="F161" s="25">
        <f t="shared" si="29"/>
        <v>3.8947900000000004E-3</v>
      </c>
      <c r="G161" s="25">
        <f t="shared" si="30"/>
        <v>8.9697013700000008E-2</v>
      </c>
      <c r="H161" s="25">
        <v>1.04E-2</v>
      </c>
      <c r="I161" s="25">
        <f t="shared" si="27"/>
        <v>9.9749999999999995E-3</v>
      </c>
      <c r="J161" s="25"/>
      <c r="K161" s="25">
        <f t="shared" si="31"/>
        <v>6.7917899999999989E-3</v>
      </c>
      <c r="L161" s="25">
        <f t="shared" si="32"/>
        <v>0.15641492369999999</v>
      </c>
      <c r="M161" s="25">
        <v>1.2999999999999999E-2</v>
      </c>
      <c r="N161" s="25">
        <f t="shared" si="33"/>
        <v>1.2574999999999999E-2</v>
      </c>
      <c r="O161" s="25"/>
      <c r="P161" s="25">
        <f t="shared" si="34"/>
        <v>7.1347899999999994E-3</v>
      </c>
      <c r="Q161" s="25">
        <f t="shared" si="35"/>
        <v>0.16431421369999999</v>
      </c>
      <c r="R161" s="25">
        <v>1.2999999999999999E-2</v>
      </c>
      <c r="S161" s="25">
        <f t="shared" si="36"/>
        <v>1.2574999999999999E-2</v>
      </c>
      <c r="T161" s="25"/>
      <c r="U161" s="25">
        <f t="shared" si="37"/>
        <v>7.1437899999999997E-3</v>
      </c>
      <c r="V161" s="25">
        <f t="shared" si="38"/>
        <v>0.1645214837</v>
      </c>
      <c r="W161" s="25">
        <v>6.8999999999999997E-4</v>
      </c>
      <c r="X161" s="25">
        <f t="shared" si="28"/>
        <v>4.2499999999999998E-4</v>
      </c>
    </row>
    <row r="162" spans="1:24" s="15" customFormat="1">
      <c r="A162" s="18">
        <v>410</v>
      </c>
      <c r="B162" s="25">
        <v>1.6000000000000001E-4</v>
      </c>
      <c r="C162" s="25">
        <v>6.4999999999999997E-3</v>
      </c>
      <c r="D162" s="25">
        <f t="shared" si="26"/>
        <v>6.1149999999999998E-3</v>
      </c>
      <c r="E162" s="25"/>
      <c r="F162" s="25">
        <f t="shared" si="29"/>
        <v>3.73479E-3</v>
      </c>
      <c r="G162" s="25">
        <f t="shared" si="30"/>
        <v>8.6012213700000006E-2</v>
      </c>
      <c r="H162" s="25">
        <v>1.03E-2</v>
      </c>
      <c r="I162" s="25">
        <f t="shared" si="27"/>
        <v>9.9150000000000002E-3</v>
      </c>
      <c r="J162" s="25"/>
      <c r="K162" s="25">
        <f t="shared" si="31"/>
        <v>6.7317899999999996E-3</v>
      </c>
      <c r="L162" s="25">
        <f t="shared" si="32"/>
        <v>0.1550331237</v>
      </c>
      <c r="M162" s="25">
        <v>1.26E-2</v>
      </c>
      <c r="N162" s="25">
        <f t="shared" si="33"/>
        <v>1.2215E-2</v>
      </c>
      <c r="O162" s="25"/>
      <c r="P162" s="25">
        <f t="shared" si="34"/>
        <v>6.7747900000000002E-3</v>
      </c>
      <c r="Q162" s="25">
        <f t="shared" si="35"/>
        <v>0.1560234137</v>
      </c>
      <c r="R162" s="25">
        <v>1.26E-2</v>
      </c>
      <c r="S162" s="25">
        <f t="shared" si="36"/>
        <v>1.2215E-2</v>
      </c>
      <c r="T162" s="25"/>
      <c r="U162" s="25">
        <f t="shared" si="37"/>
        <v>6.7837900000000005E-3</v>
      </c>
      <c r="V162" s="25">
        <f t="shared" si="38"/>
        <v>0.15623068370000001</v>
      </c>
      <c r="W162" s="25">
        <v>6.0999999999999997E-4</v>
      </c>
      <c r="X162" s="25">
        <f t="shared" si="28"/>
        <v>3.8499999999999998E-4</v>
      </c>
    </row>
    <row r="163" spans="1:24" s="15" customFormat="1">
      <c r="A163" s="18">
        <v>411</v>
      </c>
      <c r="B163" s="25">
        <v>8.0000000000000007E-5</v>
      </c>
      <c r="C163" s="25">
        <v>6.6E-3</v>
      </c>
      <c r="D163" s="25">
        <f t="shared" si="26"/>
        <v>6.215E-3</v>
      </c>
      <c r="E163" s="25"/>
      <c r="F163" s="25">
        <f t="shared" si="29"/>
        <v>3.8347900000000002E-3</v>
      </c>
      <c r="G163" s="25">
        <f t="shared" si="30"/>
        <v>8.8315213700000006E-2</v>
      </c>
      <c r="H163" s="25">
        <v>1.03E-2</v>
      </c>
      <c r="I163" s="25">
        <f t="shared" si="27"/>
        <v>9.9150000000000002E-3</v>
      </c>
      <c r="J163" s="25"/>
      <c r="K163" s="25">
        <f t="shared" si="31"/>
        <v>6.7317899999999996E-3</v>
      </c>
      <c r="L163" s="25">
        <f t="shared" si="32"/>
        <v>0.1550331237</v>
      </c>
      <c r="M163" s="25">
        <v>1.2800000000000001E-2</v>
      </c>
      <c r="N163" s="25">
        <f t="shared" si="33"/>
        <v>1.2415000000000001E-2</v>
      </c>
      <c r="O163" s="25"/>
      <c r="P163" s="25">
        <f t="shared" si="34"/>
        <v>6.9747900000000007E-3</v>
      </c>
      <c r="Q163" s="25">
        <f t="shared" si="35"/>
        <v>0.16062941370000003</v>
      </c>
      <c r="R163" s="25">
        <v>1.2800000000000001E-2</v>
      </c>
      <c r="S163" s="25">
        <f t="shared" si="36"/>
        <v>1.2415000000000001E-2</v>
      </c>
      <c r="T163" s="25"/>
      <c r="U163" s="25">
        <f t="shared" si="37"/>
        <v>6.983790000000001E-3</v>
      </c>
      <c r="V163" s="25">
        <f t="shared" si="38"/>
        <v>0.16083668370000004</v>
      </c>
      <c r="W163" s="25">
        <v>6.8999999999999997E-4</v>
      </c>
      <c r="X163" s="25">
        <f t="shared" si="28"/>
        <v>3.8499999999999998E-4</v>
      </c>
    </row>
    <row r="164" spans="1:24" s="15" customFormat="1">
      <c r="A164" s="18">
        <v>412</v>
      </c>
      <c r="B164" s="25">
        <v>2.1000000000000001E-4</v>
      </c>
      <c r="C164" s="25">
        <v>6.6E-3</v>
      </c>
      <c r="D164" s="25">
        <f t="shared" si="26"/>
        <v>6.1650000000000003E-3</v>
      </c>
      <c r="E164" s="25"/>
      <c r="F164" s="25">
        <f t="shared" si="29"/>
        <v>3.7847900000000005E-3</v>
      </c>
      <c r="G164" s="25">
        <f t="shared" si="30"/>
        <v>8.716371370000002E-2</v>
      </c>
      <c r="H164" s="25">
        <v>0.01</v>
      </c>
      <c r="I164" s="25">
        <f t="shared" si="27"/>
        <v>9.5650000000000006E-3</v>
      </c>
      <c r="J164" s="25"/>
      <c r="K164" s="25">
        <f t="shared" si="31"/>
        <v>6.38179E-3</v>
      </c>
      <c r="L164" s="25">
        <f t="shared" si="32"/>
        <v>0.1469726237</v>
      </c>
      <c r="M164" s="25">
        <v>1.2500000000000001E-2</v>
      </c>
      <c r="N164" s="25">
        <f t="shared" si="33"/>
        <v>1.2065000000000001E-2</v>
      </c>
      <c r="O164" s="25"/>
      <c r="P164" s="25">
        <f t="shared" si="34"/>
        <v>6.6247900000000011E-3</v>
      </c>
      <c r="Q164" s="25">
        <f t="shared" si="35"/>
        <v>0.15256891370000003</v>
      </c>
      <c r="R164" s="25">
        <v>1.2500000000000001E-2</v>
      </c>
      <c r="S164" s="25">
        <f t="shared" si="36"/>
        <v>1.2065000000000001E-2</v>
      </c>
      <c r="T164" s="25"/>
      <c r="U164" s="25">
        <f t="shared" si="37"/>
        <v>6.6337900000000014E-3</v>
      </c>
      <c r="V164" s="25">
        <f t="shared" si="38"/>
        <v>0.15277618370000004</v>
      </c>
      <c r="W164" s="25">
        <v>6.6E-4</v>
      </c>
      <c r="X164" s="25">
        <f t="shared" si="28"/>
        <v>4.35E-4</v>
      </c>
    </row>
    <row r="165" spans="1:24" s="15" customFormat="1">
      <c r="A165" s="18">
        <v>413</v>
      </c>
      <c r="B165" s="25">
        <v>1.4999999999999999E-4</v>
      </c>
      <c r="C165" s="25">
        <v>6.4999999999999997E-3</v>
      </c>
      <c r="D165" s="25">
        <f t="shared" si="26"/>
        <v>6.0749999999999997E-3</v>
      </c>
      <c r="E165" s="25"/>
      <c r="F165" s="25">
        <f t="shared" si="29"/>
        <v>3.6947899999999999E-3</v>
      </c>
      <c r="G165" s="25">
        <f t="shared" si="30"/>
        <v>8.5091013699999996E-2</v>
      </c>
      <c r="H165" s="25">
        <v>1.01E-2</v>
      </c>
      <c r="I165" s="25">
        <f t="shared" si="27"/>
        <v>9.6749999999999996E-3</v>
      </c>
      <c r="J165" s="25"/>
      <c r="K165" s="25">
        <f t="shared" si="31"/>
        <v>6.491789999999999E-3</v>
      </c>
      <c r="L165" s="25">
        <f t="shared" si="32"/>
        <v>0.14950592369999999</v>
      </c>
      <c r="M165" s="25">
        <v>1.26E-2</v>
      </c>
      <c r="N165" s="25">
        <f t="shared" si="33"/>
        <v>1.2175E-2</v>
      </c>
      <c r="O165" s="25"/>
      <c r="P165" s="25">
        <f t="shared" si="34"/>
        <v>6.73479E-3</v>
      </c>
      <c r="Q165" s="25">
        <f t="shared" si="35"/>
        <v>0.15510221370000002</v>
      </c>
      <c r="R165" s="25">
        <v>1.26E-2</v>
      </c>
      <c r="S165" s="25">
        <f t="shared" si="36"/>
        <v>1.2175E-2</v>
      </c>
      <c r="T165" s="25"/>
      <c r="U165" s="25">
        <f t="shared" si="37"/>
        <v>6.7437900000000004E-3</v>
      </c>
      <c r="V165" s="25">
        <f t="shared" si="38"/>
        <v>0.15530948370000003</v>
      </c>
      <c r="W165" s="25">
        <v>6.9999999999999999E-4</v>
      </c>
      <c r="X165" s="25">
        <f t="shared" si="28"/>
        <v>4.2499999999999998E-4</v>
      </c>
    </row>
    <row r="166" spans="1:24" s="15" customFormat="1">
      <c r="A166" s="18">
        <v>414</v>
      </c>
      <c r="B166" s="25">
        <v>9.0000000000000006E-5</v>
      </c>
      <c r="C166" s="25">
        <v>6.4000000000000003E-3</v>
      </c>
      <c r="D166" s="25">
        <f t="shared" si="26"/>
        <v>6.0350000000000004E-3</v>
      </c>
      <c r="E166" s="25"/>
      <c r="F166" s="25">
        <f t="shared" si="29"/>
        <v>3.6547900000000006E-3</v>
      </c>
      <c r="G166" s="25">
        <f t="shared" si="30"/>
        <v>8.4169813700000012E-2</v>
      </c>
      <c r="H166" s="25">
        <v>9.9000000000000008E-3</v>
      </c>
      <c r="I166" s="25">
        <f t="shared" si="27"/>
        <v>9.5350000000000001E-3</v>
      </c>
      <c r="J166" s="25"/>
      <c r="K166" s="25">
        <f t="shared" si="31"/>
        <v>6.3517899999999995E-3</v>
      </c>
      <c r="L166" s="25">
        <f t="shared" si="32"/>
        <v>0.1462817237</v>
      </c>
      <c r="M166" s="25">
        <v>1.23E-2</v>
      </c>
      <c r="N166" s="25">
        <f t="shared" si="33"/>
        <v>1.1934999999999999E-2</v>
      </c>
      <c r="O166" s="25"/>
      <c r="P166" s="25">
        <f t="shared" si="34"/>
        <v>6.4947899999999994E-3</v>
      </c>
      <c r="Q166" s="25">
        <f t="shared" si="35"/>
        <v>0.14957501369999998</v>
      </c>
      <c r="R166" s="25">
        <v>1.23E-2</v>
      </c>
      <c r="S166" s="25">
        <f t="shared" si="36"/>
        <v>1.1934999999999999E-2</v>
      </c>
      <c r="T166" s="25"/>
      <c r="U166" s="25">
        <f t="shared" si="37"/>
        <v>6.5037899999999997E-3</v>
      </c>
      <c r="V166" s="25">
        <f t="shared" si="38"/>
        <v>0.14978228369999999</v>
      </c>
      <c r="W166" s="25">
        <v>6.4000000000000005E-4</v>
      </c>
      <c r="X166" s="25">
        <f t="shared" si="28"/>
        <v>3.6500000000000004E-4</v>
      </c>
    </row>
    <row r="167" spans="1:24" s="15" customFormat="1">
      <c r="A167" s="18">
        <v>415</v>
      </c>
      <c r="B167" s="25">
        <v>5.0000000000000002E-5</v>
      </c>
      <c r="C167" s="25">
        <v>6.3E-3</v>
      </c>
      <c r="D167" s="25">
        <f t="shared" si="26"/>
        <v>5.9150000000000001E-3</v>
      </c>
      <c r="E167" s="25"/>
      <c r="F167" s="25">
        <f t="shared" si="29"/>
        <v>3.5347900000000003E-3</v>
      </c>
      <c r="G167" s="25">
        <f t="shared" si="30"/>
        <v>8.1406213700000007E-2</v>
      </c>
      <c r="H167" s="25">
        <v>9.7999999999999997E-3</v>
      </c>
      <c r="I167" s="25">
        <f t="shared" si="27"/>
        <v>9.4149999999999998E-3</v>
      </c>
      <c r="J167" s="25"/>
      <c r="K167" s="25">
        <f t="shared" si="31"/>
        <v>6.2317899999999992E-3</v>
      </c>
      <c r="L167" s="25">
        <f t="shared" si="32"/>
        <v>0.1435181237</v>
      </c>
      <c r="M167" s="25">
        <v>1.24E-2</v>
      </c>
      <c r="N167" s="25">
        <f t="shared" si="33"/>
        <v>1.2015E-2</v>
      </c>
      <c r="O167" s="25"/>
      <c r="P167" s="25">
        <f t="shared" si="34"/>
        <v>6.5747899999999996E-3</v>
      </c>
      <c r="Q167" s="25">
        <f t="shared" si="35"/>
        <v>0.1514174137</v>
      </c>
      <c r="R167" s="25">
        <v>1.24E-2</v>
      </c>
      <c r="S167" s="25">
        <f t="shared" si="36"/>
        <v>1.2015E-2</v>
      </c>
      <c r="T167" s="25"/>
      <c r="U167" s="25">
        <f t="shared" si="37"/>
        <v>6.58379E-3</v>
      </c>
      <c r="V167" s="25">
        <f t="shared" si="38"/>
        <v>0.15162468370000001</v>
      </c>
      <c r="W167" s="25">
        <v>7.2000000000000005E-4</v>
      </c>
      <c r="X167" s="25">
        <f t="shared" si="28"/>
        <v>3.8500000000000003E-4</v>
      </c>
    </row>
    <row r="168" spans="1:24" s="15" customFormat="1">
      <c r="A168" s="18">
        <v>416</v>
      </c>
      <c r="B168" s="25">
        <v>1.6000000000000001E-4</v>
      </c>
      <c r="C168" s="25">
        <v>6.1999999999999998E-3</v>
      </c>
      <c r="D168" s="25">
        <f t="shared" si="26"/>
        <v>5.7599999999999995E-3</v>
      </c>
      <c r="E168" s="25"/>
      <c r="F168" s="25">
        <f t="shared" si="29"/>
        <v>3.3797899999999997E-3</v>
      </c>
      <c r="G168" s="25">
        <f t="shared" si="30"/>
        <v>7.78365637E-2</v>
      </c>
      <c r="H168" s="25">
        <v>9.7999999999999997E-3</v>
      </c>
      <c r="I168" s="25">
        <f t="shared" si="27"/>
        <v>9.3600000000000003E-3</v>
      </c>
      <c r="J168" s="25"/>
      <c r="K168" s="25">
        <f t="shared" si="31"/>
        <v>6.1767899999999997E-3</v>
      </c>
      <c r="L168" s="25">
        <f t="shared" si="32"/>
        <v>0.14225147369999999</v>
      </c>
      <c r="M168" s="25">
        <v>1.2200000000000001E-2</v>
      </c>
      <c r="N168" s="25">
        <f t="shared" si="33"/>
        <v>1.1760000000000001E-2</v>
      </c>
      <c r="O168" s="25"/>
      <c r="P168" s="25">
        <f t="shared" si="34"/>
        <v>6.3197900000000013E-3</v>
      </c>
      <c r="Q168" s="25">
        <f t="shared" si="35"/>
        <v>0.14554476370000005</v>
      </c>
      <c r="R168" s="25">
        <v>1.2200000000000001E-2</v>
      </c>
      <c r="S168" s="25">
        <f t="shared" si="36"/>
        <v>1.1760000000000001E-2</v>
      </c>
      <c r="T168" s="25"/>
      <c r="U168" s="25">
        <f t="shared" si="37"/>
        <v>6.3287900000000017E-3</v>
      </c>
      <c r="V168" s="25">
        <f t="shared" si="38"/>
        <v>0.14575203370000003</v>
      </c>
      <c r="W168" s="25">
        <v>7.2000000000000005E-4</v>
      </c>
      <c r="X168" s="25">
        <f t="shared" si="28"/>
        <v>4.4000000000000002E-4</v>
      </c>
    </row>
    <row r="169" spans="1:24" s="15" customFormat="1">
      <c r="A169" s="18">
        <v>417</v>
      </c>
      <c r="B169" s="25">
        <v>1.4999999999999999E-4</v>
      </c>
      <c r="C169" s="25">
        <v>6.3E-3</v>
      </c>
      <c r="D169" s="25">
        <f t="shared" si="26"/>
        <v>5.8650000000000004E-3</v>
      </c>
      <c r="E169" s="25"/>
      <c r="F169" s="25">
        <f t="shared" si="29"/>
        <v>3.4847900000000006E-3</v>
      </c>
      <c r="G169" s="25">
        <f t="shared" si="30"/>
        <v>8.0254713700000022E-2</v>
      </c>
      <c r="H169" s="25">
        <v>9.7999999999999997E-3</v>
      </c>
      <c r="I169" s="25">
        <f t="shared" si="27"/>
        <v>9.3650000000000001E-3</v>
      </c>
      <c r="J169" s="25"/>
      <c r="K169" s="25">
        <f t="shared" si="31"/>
        <v>6.1817899999999995E-3</v>
      </c>
      <c r="L169" s="25">
        <f t="shared" si="32"/>
        <v>0.1423666237</v>
      </c>
      <c r="M169" s="25">
        <v>1.23E-2</v>
      </c>
      <c r="N169" s="25">
        <f t="shared" si="33"/>
        <v>1.1865000000000001E-2</v>
      </c>
      <c r="O169" s="25"/>
      <c r="P169" s="25">
        <f t="shared" si="34"/>
        <v>6.4247900000000005E-3</v>
      </c>
      <c r="Q169" s="25">
        <f t="shared" si="35"/>
        <v>0.14796291370000003</v>
      </c>
      <c r="R169" s="25">
        <v>1.23E-2</v>
      </c>
      <c r="S169" s="25">
        <f t="shared" si="36"/>
        <v>1.1865000000000001E-2</v>
      </c>
      <c r="T169" s="25"/>
      <c r="U169" s="25">
        <f t="shared" si="37"/>
        <v>6.4337900000000009E-3</v>
      </c>
      <c r="V169" s="25">
        <f t="shared" si="38"/>
        <v>0.14817018370000004</v>
      </c>
      <c r="W169" s="25">
        <v>7.2000000000000005E-4</v>
      </c>
      <c r="X169" s="25">
        <f t="shared" si="28"/>
        <v>4.35E-4</v>
      </c>
    </row>
    <row r="170" spans="1:24" s="15" customFormat="1">
      <c r="A170" s="18">
        <v>418</v>
      </c>
      <c r="B170" s="25">
        <v>2.0000000000000001E-4</v>
      </c>
      <c r="C170" s="25">
        <v>6.1000000000000004E-3</v>
      </c>
      <c r="D170" s="25">
        <f t="shared" si="26"/>
        <v>5.6550000000000003E-3</v>
      </c>
      <c r="E170" s="25"/>
      <c r="F170" s="25">
        <f t="shared" si="29"/>
        <v>3.2747900000000005E-3</v>
      </c>
      <c r="G170" s="25">
        <f t="shared" si="30"/>
        <v>7.541841370000002E-2</v>
      </c>
      <c r="H170" s="25">
        <v>9.5999999999999992E-3</v>
      </c>
      <c r="I170" s="25">
        <f t="shared" si="27"/>
        <v>9.1549999999999999E-3</v>
      </c>
      <c r="J170" s="25"/>
      <c r="K170" s="25">
        <f t="shared" si="31"/>
        <v>5.9717899999999994E-3</v>
      </c>
      <c r="L170" s="25">
        <f t="shared" si="32"/>
        <v>0.13753032369999998</v>
      </c>
      <c r="M170" s="25">
        <v>1.21E-2</v>
      </c>
      <c r="N170" s="25">
        <f t="shared" si="33"/>
        <v>1.1655E-2</v>
      </c>
      <c r="O170" s="25"/>
      <c r="P170" s="25">
        <f t="shared" si="34"/>
        <v>6.2147900000000004E-3</v>
      </c>
      <c r="Q170" s="25">
        <f t="shared" si="35"/>
        <v>0.14312661370000002</v>
      </c>
      <c r="R170" s="25">
        <v>1.21E-2</v>
      </c>
      <c r="S170" s="25">
        <f t="shared" si="36"/>
        <v>1.1655E-2</v>
      </c>
      <c r="T170" s="25"/>
      <c r="U170" s="25">
        <f t="shared" si="37"/>
        <v>6.2237900000000007E-3</v>
      </c>
      <c r="V170" s="25">
        <f t="shared" si="38"/>
        <v>0.14333388370000003</v>
      </c>
      <c r="W170" s="25">
        <v>6.8999999999999997E-4</v>
      </c>
      <c r="X170" s="25">
        <f t="shared" si="28"/>
        <v>4.4499999999999997E-4</v>
      </c>
    </row>
    <row r="171" spans="1:24" s="15" customFormat="1">
      <c r="A171" s="18">
        <v>419</v>
      </c>
      <c r="B171" s="25">
        <v>9.0000000000000006E-5</v>
      </c>
      <c r="C171" s="25">
        <v>6.1999999999999998E-3</v>
      </c>
      <c r="D171" s="25">
        <f t="shared" si="26"/>
        <v>5.8199999999999997E-3</v>
      </c>
      <c r="E171" s="25"/>
      <c r="F171" s="25">
        <f t="shared" si="29"/>
        <v>3.4397899999999999E-3</v>
      </c>
      <c r="G171" s="25">
        <f t="shared" si="30"/>
        <v>7.9218363700000002E-2</v>
      </c>
      <c r="H171" s="25">
        <v>9.5999999999999992E-3</v>
      </c>
      <c r="I171" s="25">
        <f t="shared" si="27"/>
        <v>9.219999999999999E-3</v>
      </c>
      <c r="J171" s="25"/>
      <c r="K171" s="25">
        <f t="shared" si="31"/>
        <v>6.0367899999999985E-3</v>
      </c>
      <c r="L171" s="25">
        <f t="shared" si="32"/>
        <v>0.13902727369999998</v>
      </c>
      <c r="M171" s="25">
        <v>1.2E-2</v>
      </c>
      <c r="N171" s="25">
        <f t="shared" si="33"/>
        <v>1.162E-2</v>
      </c>
      <c r="O171" s="25"/>
      <c r="P171" s="25">
        <f t="shared" si="34"/>
        <v>6.1797900000000001E-3</v>
      </c>
      <c r="Q171" s="25">
        <f t="shared" si="35"/>
        <v>0.14232056370000001</v>
      </c>
      <c r="R171" s="25">
        <v>1.0999999999999999E-2</v>
      </c>
      <c r="S171" s="25">
        <f t="shared" si="36"/>
        <v>1.0619999999999999E-2</v>
      </c>
      <c r="T171" s="25"/>
      <c r="U171" s="25">
        <f t="shared" si="37"/>
        <v>5.1887899999999995E-3</v>
      </c>
      <c r="V171" s="25">
        <f t="shared" si="38"/>
        <v>0.1194978337</v>
      </c>
      <c r="W171" s="25">
        <v>6.7000000000000002E-4</v>
      </c>
      <c r="X171" s="25">
        <f t="shared" si="28"/>
        <v>3.8000000000000002E-4</v>
      </c>
    </row>
    <row r="172" spans="1:24" s="15" customFormat="1">
      <c r="A172" s="18">
        <v>420</v>
      </c>
      <c r="B172" s="25">
        <v>1.2E-4</v>
      </c>
      <c r="C172" s="25">
        <v>6.0000000000000001E-3</v>
      </c>
      <c r="D172" s="25">
        <f t="shared" si="26"/>
        <v>5.5750000000000001E-3</v>
      </c>
      <c r="E172" s="25"/>
      <c r="F172" s="25">
        <f t="shared" si="29"/>
        <v>3.1947900000000003E-3</v>
      </c>
      <c r="G172" s="25">
        <f t="shared" si="30"/>
        <v>7.3576013700000012E-2</v>
      </c>
      <c r="H172" s="25">
        <v>9.4000000000000004E-3</v>
      </c>
      <c r="I172" s="25">
        <f t="shared" si="27"/>
        <v>8.9750000000000003E-3</v>
      </c>
      <c r="J172" s="25"/>
      <c r="K172" s="25">
        <f t="shared" si="31"/>
        <v>5.7917899999999998E-3</v>
      </c>
      <c r="L172" s="25">
        <f t="shared" si="32"/>
        <v>0.13338492369999999</v>
      </c>
      <c r="M172" s="25">
        <v>1.18E-2</v>
      </c>
      <c r="N172" s="25">
        <f t="shared" si="33"/>
        <v>1.1375E-2</v>
      </c>
      <c r="O172" s="25"/>
      <c r="P172" s="25">
        <f t="shared" si="34"/>
        <v>5.9347899999999997E-3</v>
      </c>
      <c r="Q172" s="25">
        <f t="shared" si="35"/>
        <v>0.1366782137</v>
      </c>
      <c r="R172" s="25">
        <v>1.18E-2</v>
      </c>
      <c r="S172" s="25">
        <f t="shared" si="36"/>
        <v>1.1375E-2</v>
      </c>
      <c r="T172" s="25"/>
      <c r="U172" s="25">
        <f t="shared" si="37"/>
        <v>5.94379E-3</v>
      </c>
      <c r="V172" s="25">
        <f t="shared" si="38"/>
        <v>0.1368854837</v>
      </c>
      <c r="W172" s="25">
        <v>7.2999999999999996E-4</v>
      </c>
      <c r="X172" s="25">
        <f t="shared" si="28"/>
        <v>4.2499999999999998E-4</v>
      </c>
    </row>
    <row r="173" spans="1:24" s="15" customFormat="1">
      <c r="A173" s="18">
        <v>421</v>
      </c>
      <c r="B173" s="25">
        <v>1.2E-4</v>
      </c>
      <c r="C173" s="25">
        <v>6.1000000000000004E-3</v>
      </c>
      <c r="D173" s="25">
        <f t="shared" si="26"/>
        <v>5.6900000000000006E-3</v>
      </c>
      <c r="E173" s="25"/>
      <c r="F173" s="25">
        <f t="shared" si="29"/>
        <v>3.3097900000000008E-3</v>
      </c>
      <c r="G173" s="25">
        <f t="shared" si="30"/>
        <v>7.6224463700000022E-2</v>
      </c>
      <c r="H173" s="25">
        <v>9.4000000000000004E-3</v>
      </c>
      <c r="I173" s="25">
        <f t="shared" si="27"/>
        <v>8.9899999999999997E-3</v>
      </c>
      <c r="J173" s="25"/>
      <c r="K173" s="25">
        <f t="shared" si="31"/>
        <v>5.8067899999999992E-3</v>
      </c>
      <c r="L173" s="25">
        <f t="shared" si="32"/>
        <v>0.13373037369999999</v>
      </c>
      <c r="M173" s="25">
        <v>1.2E-2</v>
      </c>
      <c r="N173" s="25">
        <f t="shared" si="33"/>
        <v>1.159E-2</v>
      </c>
      <c r="O173" s="25"/>
      <c r="P173" s="25">
        <f t="shared" si="34"/>
        <v>6.1497899999999996E-3</v>
      </c>
      <c r="Q173" s="25">
        <f t="shared" si="35"/>
        <v>0.14162966369999999</v>
      </c>
      <c r="R173" s="25">
        <v>1.2E-2</v>
      </c>
      <c r="S173" s="25">
        <f t="shared" si="36"/>
        <v>1.159E-2</v>
      </c>
      <c r="T173" s="25"/>
      <c r="U173" s="25">
        <f t="shared" si="37"/>
        <v>6.1587899999999999E-3</v>
      </c>
      <c r="V173" s="25">
        <f t="shared" si="38"/>
        <v>0.1418369337</v>
      </c>
      <c r="W173" s="25">
        <v>6.9999999999999999E-4</v>
      </c>
      <c r="X173" s="25">
        <f t="shared" si="28"/>
        <v>4.0999999999999999E-4</v>
      </c>
    </row>
    <row r="174" spans="1:24" s="15" customFormat="1">
      <c r="A174" s="18">
        <v>422</v>
      </c>
      <c r="B174" s="25">
        <v>1.4999999999999999E-4</v>
      </c>
      <c r="C174" s="25">
        <v>6.0000000000000001E-3</v>
      </c>
      <c r="D174" s="25">
        <f t="shared" si="26"/>
        <v>5.5399999999999998E-3</v>
      </c>
      <c r="E174" s="25"/>
      <c r="F174" s="25">
        <f t="shared" si="29"/>
        <v>3.15979E-3</v>
      </c>
      <c r="G174" s="25">
        <f t="shared" si="30"/>
        <v>7.2769963700000009E-2</v>
      </c>
      <c r="H174" s="25">
        <v>9.1000000000000004E-3</v>
      </c>
      <c r="I174" s="25">
        <f t="shared" si="27"/>
        <v>8.6400000000000001E-3</v>
      </c>
      <c r="J174" s="25"/>
      <c r="K174" s="25">
        <f t="shared" si="31"/>
        <v>5.4567899999999996E-3</v>
      </c>
      <c r="L174" s="25">
        <f t="shared" si="32"/>
        <v>0.12566987369999999</v>
      </c>
      <c r="M174" s="25">
        <v>1.18E-2</v>
      </c>
      <c r="N174" s="25">
        <f t="shared" si="33"/>
        <v>1.1339999999999999E-2</v>
      </c>
      <c r="O174" s="25"/>
      <c r="P174" s="25">
        <f t="shared" si="34"/>
        <v>5.8997899999999994E-3</v>
      </c>
      <c r="Q174" s="25">
        <f t="shared" si="35"/>
        <v>0.13587216369999999</v>
      </c>
      <c r="R174" s="25">
        <v>1.18E-2</v>
      </c>
      <c r="S174" s="25">
        <f t="shared" si="36"/>
        <v>1.1339999999999999E-2</v>
      </c>
      <c r="T174" s="25"/>
      <c r="U174" s="25">
        <f t="shared" si="37"/>
        <v>5.9087899999999997E-3</v>
      </c>
      <c r="V174" s="25">
        <f t="shared" si="38"/>
        <v>0.1360794337</v>
      </c>
      <c r="W174" s="25">
        <v>7.6999999999999996E-4</v>
      </c>
      <c r="X174" s="25">
        <f t="shared" si="28"/>
        <v>4.5999999999999996E-4</v>
      </c>
    </row>
    <row r="175" spans="1:24" s="15" customFormat="1">
      <c r="A175" s="18">
        <v>423</v>
      </c>
      <c r="B175" s="25">
        <v>1.3999999999999999E-4</v>
      </c>
      <c r="C175" s="25">
        <v>6.0000000000000001E-3</v>
      </c>
      <c r="D175" s="25">
        <f t="shared" si="26"/>
        <v>5.5650000000000005E-3</v>
      </c>
      <c r="E175" s="25"/>
      <c r="F175" s="25">
        <f t="shared" si="29"/>
        <v>3.1847900000000007E-3</v>
      </c>
      <c r="G175" s="25">
        <f t="shared" si="30"/>
        <v>7.3345713700000023E-2</v>
      </c>
      <c r="H175" s="25">
        <v>9.1999999999999998E-3</v>
      </c>
      <c r="I175" s="25">
        <f t="shared" si="27"/>
        <v>8.7650000000000002E-3</v>
      </c>
      <c r="J175" s="25"/>
      <c r="K175" s="25">
        <f t="shared" si="31"/>
        <v>5.5817899999999997E-3</v>
      </c>
      <c r="L175" s="25">
        <f t="shared" si="32"/>
        <v>0.1285486237</v>
      </c>
      <c r="M175" s="25">
        <v>1.18E-2</v>
      </c>
      <c r="N175" s="25">
        <f t="shared" si="33"/>
        <v>1.1365E-2</v>
      </c>
      <c r="O175" s="25"/>
      <c r="P175" s="25">
        <f t="shared" si="34"/>
        <v>5.9247900000000001E-3</v>
      </c>
      <c r="Q175" s="25">
        <f t="shared" si="35"/>
        <v>0.13644791370000001</v>
      </c>
      <c r="R175" s="25">
        <v>1.18E-2</v>
      </c>
      <c r="S175" s="25">
        <f t="shared" si="36"/>
        <v>1.1365E-2</v>
      </c>
      <c r="T175" s="25"/>
      <c r="U175" s="25">
        <f t="shared" si="37"/>
        <v>5.9337900000000004E-3</v>
      </c>
      <c r="V175" s="25">
        <f t="shared" si="38"/>
        <v>0.13665518370000002</v>
      </c>
      <c r="W175" s="25">
        <v>7.2999999999999996E-4</v>
      </c>
      <c r="X175" s="25">
        <f t="shared" si="28"/>
        <v>4.3499999999999995E-4</v>
      </c>
    </row>
    <row r="176" spans="1:24" s="15" customFormat="1">
      <c r="A176" s="18">
        <v>424</v>
      </c>
      <c r="B176" s="25">
        <v>1.2E-4</v>
      </c>
      <c r="C176" s="25">
        <v>5.8999999999999999E-3</v>
      </c>
      <c r="D176" s="25">
        <f t="shared" si="26"/>
        <v>5.4799999999999996E-3</v>
      </c>
      <c r="E176" s="25"/>
      <c r="F176" s="25">
        <f t="shared" si="29"/>
        <v>3.0997899999999998E-3</v>
      </c>
      <c r="G176" s="25">
        <f t="shared" si="30"/>
        <v>7.1388163699999993E-2</v>
      </c>
      <c r="H176" s="25">
        <v>9.4999999999999998E-3</v>
      </c>
      <c r="I176" s="25">
        <f t="shared" si="27"/>
        <v>9.0799999999999995E-3</v>
      </c>
      <c r="J176" s="25"/>
      <c r="K176" s="25">
        <f t="shared" si="31"/>
        <v>5.896789999999999E-3</v>
      </c>
      <c r="L176" s="25">
        <f t="shared" si="32"/>
        <v>0.13580307369999997</v>
      </c>
      <c r="M176" s="25">
        <v>1.18E-2</v>
      </c>
      <c r="N176" s="25">
        <f t="shared" si="33"/>
        <v>1.1379999999999999E-2</v>
      </c>
      <c r="O176" s="25"/>
      <c r="P176" s="25">
        <f t="shared" si="34"/>
        <v>5.9397899999999995E-3</v>
      </c>
      <c r="Q176" s="25">
        <f t="shared" si="35"/>
        <v>0.1367933637</v>
      </c>
      <c r="R176" s="25">
        <v>1.18E-2</v>
      </c>
      <c r="S176" s="25">
        <f t="shared" si="36"/>
        <v>1.1379999999999999E-2</v>
      </c>
      <c r="T176" s="25"/>
      <c r="U176" s="25">
        <f t="shared" si="37"/>
        <v>5.9487899999999998E-3</v>
      </c>
      <c r="V176" s="25">
        <f t="shared" si="38"/>
        <v>0.13700063370000001</v>
      </c>
      <c r="W176" s="25">
        <v>7.2000000000000005E-4</v>
      </c>
      <c r="X176" s="25">
        <f t="shared" si="28"/>
        <v>4.2000000000000002E-4</v>
      </c>
    </row>
    <row r="177" spans="1:24" s="15" customFormat="1">
      <c r="A177" s="18">
        <v>425</v>
      </c>
      <c r="B177" s="25">
        <v>1E-4</v>
      </c>
      <c r="C177" s="25">
        <v>5.7000000000000002E-3</v>
      </c>
      <c r="D177" s="25">
        <f t="shared" si="26"/>
        <v>5.3049999999999998E-3</v>
      </c>
      <c r="E177" s="25"/>
      <c r="F177" s="25">
        <f t="shared" si="29"/>
        <v>2.92479E-3</v>
      </c>
      <c r="G177" s="25">
        <f t="shared" si="30"/>
        <v>6.7357913700000008E-2</v>
      </c>
      <c r="H177" s="25">
        <v>8.9999999999999993E-3</v>
      </c>
      <c r="I177" s="25">
        <f t="shared" si="27"/>
        <v>8.6049999999999998E-3</v>
      </c>
      <c r="J177" s="25"/>
      <c r="K177" s="25">
        <f t="shared" si="31"/>
        <v>5.4217899999999992E-3</v>
      </c>
      <c r="L177" s="25">
        <f t="shared" si="32"/>
        <v>0.12486382369999999</v>
      </c>
      <c r="M177" s="25">
        <v>1.15E-2</v>
      </c>
      <c r="N177" s="25">
        <f t="shared" si="33"/>
        <v>1.1105E-2</v>
      </c>
      <c r="O177" s="25"/>
      <c r="P177" s="25">
        <f t="shared" si="34"/>
        <v>5.6647900000000003E-3</v>
      </c>
      <c r="Q177" s="25">
        <f t="shared" si="35"/>
        <v>0.13046011370000002</v>
      </c>
      <c r="R177" s="25">
        <v>1.15E-2</v>
      </c>
      <c r="S177" s="25">
        <f t="shared" si="36"/>
        <v>1.1105E-2</v>
      </c>
      <c r="T177" s="25"/>
      <c r="U177" s="25">
        <f t="shared" si="37"/>
        <v>5.6737900000000006E-3</v>
      </c>
      <c r="V177" s="25">
        <f t="shared" si="38"/>
        <v>0.13066738370000003</v>
      </c>
      <c r="W177" s="25">
        <v>6.8999999999999997E-4</v>
      </c>
      <c r="X177" s="25">
        <f t="shared" si="28"/>
        <v>3.9500000000000001E-4</v>
      </c>
    </row>
    <row r="178" spans="1:24" s="15" customFormat="1">
      <c r="A178" s="18">
        <v>426</v>
      </c>
      <c r="B178" s="25">
        <v>1.2E-4</v>
      </c>
      <c r="C178" s="25">
        <v>5.7000000000000002E-3</v>
      </c>
      <c r="D178" s="25">
        <f t="shared" si="26"/>
        <v>5.2849999999999998E-3</v>
      </c>
      <c r="E178" s="25"/>
      <c r="F178" s="25">
        <f t="shared" si="29"/>
        <v>2.90479E-3</v>
      </c>
      <c r="G178" s="25">
        <f t="shared" si="30"/>
        <v>6.6897313700000002E-2</v>
      </c>
      <c r="H178" s="25">
        <v>8.8000000000000005E-3</v>
      </c>
      <c r="I178" s="25">
        <f t="shared" si="27"/>
        <v>8.3850000000000001E-3</v>
      </c>
      <c r="J178" s="25"/>
      <c r="K178" s="25">
        <f t="shared" si="31"/>
        <v>5.2017899999999995E-3</v>
      </c>
      <c r="L178" s="25">
        <f t="shared" si="32"/>
        <v>0.1197972237</v>
      </c>
      <c r="M178" s="25">
        <v>1.12E-2</v>
      </c>
      <c r="N178" s="25">
        <f t="shared" si="33"/>
        <v>1.0784999999999999E-2</v>
      </c>
      <c r="O178" s="25"/>
      <c r="P178" s="25">
        <f t="shared" si="34"/>
        <v>5.3447899999999994E-3</v>
      </c>
      <c r="Q178" s="25">
        <f t="shared" si="35"/>
        <v>0.12309051369999999</v>
      </c>
      <c r="R178" s="25">
        <v>1.12E-2</v>
      </c>
      <c r="S178" s="25">
        <f t="shared" si="36"/>
        <v>1.0784999999999999E-2</v>
      </c>
      <c r="T178" s="25"/>
      <c r="U178" s="25">
        <f t="shared" si="37"/>
        <v>5.3537899999999998E-3</v>
      </c>
      <c r="V178" s="25">
        <f t="shared" si="38"/>
        <v>0.1232977837</v>
      </c>
      <c r="W178" s="25">
        <v>7.1000000000000002E-4</v>
      </c>
      <c r="X178" s="25">
        <f t="shared" si="28"/>
        <v>4.15E-4</v>
      </c>
    </row>
    <row r="179" spans="1:24" s="15" customFormat="1">
      <c r="A179" s="18">
        <v>427</v>
      </c>
      <c r="B179" s="25">
        <v>1.2999999999999999E-4</v>
      </c>
      <c r="C179" s="25">
        <v>5.7999999999999996E-3</v>
      </c>
      <c r="D179" s="25">
        <f t="shared" si="26"/>
        <v>5.3749999999999996E-3</v>
      </c>
      <c r="E179" s="25"/>
      <c r="F179" s="25">
        <f t="shared" si="29"/>
        <v>2.9947899999999998E-3</v>
      </c>
      <c r="G179" s="25">
        <f t="shared" si="30"/>
        <v>6.8970013699999999E-2</v>
      </c>
      <c r="H179" s="25">
        <v>8.8000000000000005E-3</v>
      </c>
      <c r="I179" s="25">
        <f t="shared" si="27"/>
        <v>8.3750000000000005E-3</v>
      </c>
      <c r="J179" s="25"/>
      <c r="K179" s="25">
        <f t="shared" si="31"/>
        <v>5.1917899999999999E-3</v>
      </c>
      <c r="L179" s="25">
        <f t="shared" si="32"/>
        <v>0.11956692370000001</v>
      </c>
      <c r="M179" s="25">
        <v>1.1599999999999999E-2</v>
      </c>
      <c r="N179" s="25">
        <f t="shared" si="33"/>
        <v>1.1174999999999999E-2</v>
      </c>
      <c r="O179" s="25"/>
      <c r="P179" s="25">
        <f t="shared" si="34"/>
        <v>5.7347899999999992E-3</v>
      </c>
      <c r="Q179" s="25">
        <f t="shared" si="35"/>
        <v>0.1320722137</v>
      </c>
      <c r="R179" s="25">
        <v>1.1599999999999999E-2</v>
      </c>
      <c r="S179" s="25">
        <f t="shared" si="36"/>
        <v>1.1174999999999999E-2</v>
      </c>
      <c r="T179" s="25"/>
      <c r="U179" s="25">
        <f t="shared" si="37"/>
        <v>5.7437899999999995E-3</v>
      </c>
      <c r="V179" s="25">
        <f t="shared" si="38"/>
        <v>0.13227948370000001</v>
      </c>
      <c r="W179" s="25">
        <v>7.2000000000000005E-4</v>
      </c>
      <c r="X179" s="25">
        <f t="shared" si="28"/>
        <v>4.2500000000000003E-4</v>
      </c>
    </row>
    <row r="180" spans="1:24" s="15" customFormat="1">
      <c r="A180" s="18">
        <v>428</v>
      </c>
      <c r="B180" s="25">
        <v>1.2E-4</v>
      </c>
      <c r="C180" s="25">
        <v>5.5999999999999999E-3</v>
      </c>
      <c r="D180" s="25">
        <f t="shared" si="26"/>
        <v>5.215E-3</v>
      </c>
      <c r="E180" s="25"/>
      <c r="F180" s="25">
        <f t="shared" si="29"/>
        <v>2.8347900000000002E-3</v>
      </c>
      <c r="G180" s="25">
        <f t="shared" si="30"/>
        <v>6.5285213700000011E-2</v>
      </c>
      <c r="H180" s="25">
        <v>8.6999999999999994E-3</v>
      </c>
      <c r="I180" s="25">
        <f t="shared" si="27"/>
        <v>8.3149999999999995E-3</v>
      </c>
      <c r="J180" s="25"/>
      <c r="K180" s="25">
        <f t="shared" si="31"/>
        <v>5.1317899999999989E-3</v>
      </c>
      <c r="L180" s="25">
        <f t="shared" si="32"/>
        <v>0.11818512369999998</v>
      </c>
      <c r="M180" s="25">
        <v>1.1299999999999999E-2</v>
      </c>
      <c r="N180" s="25">
        <f t="shared" si="33"/>
        <v>1.0914999999999999E-2</v>
      </c>
      <c r="O180" s="25"/>
      <c r="P180" s="25">
        <f t="shared" si="34"/>
        <v>5.4747899999999993E-3</v>
      </c>
      <c r="Q180" s="25">
        <f t="shared" si="35"/>
        <v>0.12608441369999998</v>
      </c>
      <c r="R180" s="25">
        <v>1.1299999999999999E-2</v>
      </c>
      <c r="S180" s="25">
        <f t="shared" si="36"/>
        <v>1.0914999999999999E-2</v>
      </c>
      <c r="T180" s="25"/>
      <c r="U180" s="25">
        <f t="shared" si="37"/>
        <v>5.4837899999999997E-3</v>
      </c>
      <c r="V180" s="25">
        <f t="shared" si="38"/>
        <v>0.12629168369999999</v>
      </c>
      <c r="W180" s="25">
        <v>6.4999999999999997E-4</v>
      </c>
      <c r="X180" s="25">
        <f t="shared" si="28"/>
        <v>3.8499999999999998E-4</v>
      </c>
    </row>
    <row r="181" spans="1:24" s="15" customFormat="1">
      <c r="A181" s="18">
        <v>429</v>
      </c>
      <c r="B181" s="25">
        <v>1.1E-4</v>
      </c>
      <c r="C181" s="25">
        <v>5.7999999999999996E-3</v>
      </c>
      <c r="D181" s="25">
        <f t="shared" si="26"/>
        <v>5.4149999999999997E-3</v>
      </c>
      <c r="E181" s="25"/>
      <c r="F181" s="25">
        <f t="shared" si="29"/>
        <v>3.0347899999999999E-3</v>
      </c>
      <c r="G181" s="25">
        <f t="shared" si="30"/>
        <v>6.9891213699999996E-2</v>
      </c>
      <c r="H181" s="25">
        <v>8.6999999999999994E-3</v>
      </c>
      <c r="I181" s="25">
        <f t="shared" si="27"/>
        <v>8.3149999999999995E-3</v>
      </c>
      <c r="J181" s="25"/>
      <c r="K181" s="25">
        <f t="shared" si="31"/>
        <v>5.1317899999999989E-3</v>
      </c>
      <c r="L181" s="25">
        <f t="shared" si="32"/>
        <v>0.11818512369999998</v>
      </c>
      <c r="M181" s="25">
        <v>1.1299999999999999E-2</v>
      </c>
      <c r="N181" s="25">
        <f t="shared" si="33"/>
        <v>1.0914999999999999E-2</v>
      </c>
      <c r="O181" s="25"/>
      <c r="P181" s="25">
        <f t="shared" si="34"/>
        <v>5.4747899999999993E-3</v>
      </c>
      <c r="Q181" s="25">
        <f t="shared" si="35"/>
        <v>0.12608441369999998</v>
      </c>
      <c r="R181" s="25">
        <v>1.1299999999999999E-2</v>
      </c>
      <c r="S181" s="25">
        <f t="shared" si="36"/>
        <v>1.0914999999999999E-2</v>
      </c>
      <c r="T181" s="25"/>
      <c r="U181" s="25">
        <f t="shared" si="37"/>
        <v>5.4837899999999997E-3</v>
      </c>
      <c r="V181" s="25">
        <f t="shared" si="38"/>
        <v>0.12629168369999999</v>
      </c>
      <c r="W181" s="25">
        <v>6.6E-4</v>
      </c>
      <c r="X181" s="25">
        <f t="shared" si="28"/>
        <v>3.8499999999999998E-4</v>
      </c>
    </row>
    <row r="182" spans="1:24" s="15" customFormat="1">
      <c r="A182" s="18">
        <v>430</v>
      </c>
      <c r="B182" s="25">
        <v>1.1E-4</v>
      </c>
      <c r="C182" s="25">
        <v>5.7000000000000002E-3</v>
      </c>
      <c r="D182" s="25">
        <f t="shared" si="26"/>
        <v>5.3300000000000005E-3</v>
      </c>
      <c r="E182" s="25"/>
      <c r="F182" s="25">
        <f t="shared" si="29"/>
        <v>2.9497900000000007E-3</v>
      </c>
      <c r="G182" s="25">
        <f t="shared" si="30"/>
        <v>6.7933663700000022E-2</v>
      </c>
      <c r="H182" s="25">
        <v>8.5000000000000006E-3</v>
      </c>
      <c r="I182" s="25">
        <f t="shared" si="27"/>
        <v>8.1300000000000001E-3</v>
      </c>
      <c r="J182" s="25"/>
      <c r="K182" s="25">
        <f t="shared" si="31"/>
        <v>4.9467899999999995E-3</v>
      </c>
      <c r="L182" s="25">
        <f t="shared" si="32"/>
        <v>0.11392457369999999</v>
      </c>
      <c r="M182" s="25">
        <v>1.1299999999999999E-2</v>
      </c>
      <c r="N182" s="25">
        <f t="shared" si="33"/>
        <v>1.0929999999999999E-2</v>
      </c>
      <c r="O182" s="25"/>
      <c r="P182" s="25">
        <f t="shared" si="34"/>
        <v>5.4897899999999987E-3</v>
      </c>
      <c r="Q182" s="25">
        <f t="shared" si="35"/>
        <v>0.12642986369999998</v>
      </c>
      <c r="R182" s="25">
        <v>1.1299999999999999E-2</v>
      </c>
      <c r="S182" s="25">
        <f t="shared" si="36"/>
        <v>1.0929999999999999E-2</v>
      </c>
      <c r="T182" s="25"/>
      <c r="U182" s="25">
        <f t="shared" si="37"/>
        <v>5.4987899999999991E-3</v>
      </c>
      <c r="V182" s="25">
        <f t="shared" si="38"/>
        <v>0.12663713369999999</v>
      </c>
      <c r="W182" s="25">
        <v>6.3000000000000003E-4</v>
      </c>
      <c r="X182" s="25">
        <f t="shared" si="28"/>
        <v>3.6999999999999999E-4</v>
      </c>
    </row>
    <row r="183" spans="1:24" s="15" customFormat="1">
      <c r="A183" s="18">
        <v>431</v>
      </c>
      <c r="B183" s="25">
        <v>1.3999999999999999E-4</v>
      </c>
      <c r="C183" s="25">
        <v>5.5999999999999999E-3</v>
      </c>
      <c r="D183" s="25">
        <f t="shared" si="26"/>
        <v>5.195E-3</v>
      </c>
      <c r="E183" s="25"/>
      <c r="F183" s="25">
        <f t="shared" si="29"/>
        <v>2.8147900000000002E-3</v>
      </c>
      <c r="G183" s="25">
        <f t="shared" si="30"/>
        <v>6.4824613700000006E-2</v>
      </c>
      <c r="H183" s="25">
        <v>8.5000000000000006E-3</v>
      </c>
      <c r="I183" s="25">
        <f t="shared" si="27"/>
        <v>8.0950000000000015E-3</v>
      </c>
      <c r="J183" s="25"/>
      <c r="K183" s="25">
        <f t="shared" si="31"/>
        <v>4.9117900000000009E-3</v>
      </c>
      <c r="L183" s="25">
        <f t="shared" si="32"/>
        <v>0.11311852370000003</v>
      </c>
      <c r="M183" s="25">
        <v>1.12E-2</v>
      </c>
      <c r="N183" s="25">
        <f t="shared" si="33"/>
        <v>1.0794999999999999E-2</v>
      </c>
      <c r="O183" s="25"/>
      <c r="P183" s="25">
        <f t="shared" si="34"/>
        <v>5.354789999999999E-3</v>
      </c>
      <c r="Q183" s="25">
        <f t="shared" si="35"/>
        <v>0.12332081369999999</v>
      </c>
      <c r="R183" s="25">
        <v>1.12E-2</v>
      </c>
      <c r="S183" s="25">
        <f t="shared" si="36"/>
        <v>1.0794999999999999E-2</v>
      </c>
      <c r="T183" s="25"/>
      <c r="U183" s="25">
        <f t="shared" si="37"/>
        <v>5.3637899999999994E-3</v>
      </c>
      <c r="V183" s="25">
        <f t="shared" si="38"/>
        <v>0.12352808369999999</v>
      </c>
      <c r="W183" s="25">
        <v>6.7000000000000002E-4</v>
      </c>
      <c r="X183" s="25">
        <f t="shared" si="28"/>
        <v>4.0499999999999998E-4</v>
      </c>
    </row>
    <row r="184" spans="1:24" s="15" customFormat="1">
      <c r="A184" s="18">
        <v>432</v>
      </c>
      <c r="B184" s="25">
        <v>1.3999999999999999E-4</v>
      </c>
      <c r="C184" s="25">
        <v>5.4000000000000003E-3</v>
      </c>
      <c r="D184" s="25">
        <f t="shared" si="26"/>
        <v>4.9950000000000003E-3</v>
      </c>
      <c r="E184" s="25"/>
      <c r="F184" s="25">
        <f t="shared" si="29"/>
        <v>2.6147900000000005E-3</v>
      </c>
      <c r="G184" s="25">
        <f t="shared" si="30"/>
        <v>6.0218613700000014E-2</v>
      </c>
      <c r="H184" s="25">
        <v>8.3999999999999995E-3</v>
      </c>
      <c r="I184" s="25">
        <f t="shared" si="27"/>
        <v>7.9949999999999986E-3</v>
      </c>
      <c r="J184" s="25"/>
      <c r="K184" s="25">
        <f t="shared" si="31"/>
        <v>4.8117899999999981E-3</v>
      </c>
      <c r="L184" s="25">
        <f t="shared" si="32"/>
        <v>0.11081552369999996</v>
      </c>
      <c r="M184" s="25">
        <v>1.11E-2</v>
      </c>
      <c r="N184" s="25">
        <f t="shared" si="33"/>
        <v>1.0695E-2</v>
      </c>
      <c r="O184" s="25"/>
      <c r="P184" s="25">
        <f t="shared" si="34"/>
        <v>5.2547899999999996E-3</v>
      </c>
      <c r="Q184" s="25">
        <f t="shared" si="35"/>
        <v>0.1210178137</v>
      </c>
      <c r="R184" s="25">
        <v>1.11E-2</v>
      </c>
      <c r="S184" s="25">
        <f t="shared" si="36"/>
        <v>1.0695E-2</v>
      </c>
      <c r="T184" s="25"/>
      <c r="U184" s="25">
        <f t="shared" si="37"/>
        <v>5.26379E-3</v>
      </c>
      <c r="V184" s="25">
        <f t="shared" si="38"/>
        <v>0.1212250837</v>
      </c>
      <c r="W184" s="25">
        <v>6.7000000000000002E-4</v>
      </c>
      <c r="X184" s="25">
        <f t="shared" si="28"/>
        <v>4.0499999999999998E-4</v>
      </c>
    </row>
    <row r="185" spans="1:24" s="15" customFormat="1">
      <c r="A185" s="18">
        <v>433</v>
      </c>
      <c r="B185" s="25">
        <v>1.2E-4</v>
      </c>
      <c r="C185" s="25">
        <v>5.4999999999999997E-3</v>
      </c>
      <c r="D185" s="25">
        <f t="shared" si="26"/>
        <v>5.0899999999999999E-3</v>
      </c>
      <c r="E185" s="25"/>
      <c r="F185" s="25">
        <f t="shared" si="29"/>
        <v>2.7097900000000001E-3</v>
      </c>
      <c r="G185" s="25">
        <f t="shared" si="30"/>
        <v>6.2406463700000005E-2</v>
      </c>
      <c r="H185" s="25">
        <v>8.3000000000000001E-3</v>
      </c>
      <c r="I185" s="25">
        <f t="shared" si="27"/>
        <v>7.8899999999999994E-3</v>
      </c>
      <c r="J185" s="25"/>
      <c r="K185" s="25">
        <f t="shared" si="31"/>
        <v>4.7067899999999989E-3</v>
      </c>
      <c r="L185" s="25">
        <f t="shared" si="32"/>
        <v>0.10839737369999998</v>
      </c>
      <c r="M185" s="25">
        <v>1.0800000000000001E-2</v>
      </c>
      <c r="N185" s="25">
        <f t="shared" si="33"/>
        <v>1.039E-2</v>
      </c>
      <c r="O185" s="25"/>
      <c r="P185" s="25">
        <f t="shared" si="34"/>
        <v>4.9497899999999999E-3</v>
      </c>
      <c r="Q185" s="25">
        <f t="shared" si="35"/>
        <v>0.1139936637</v>
      </c>
      <c r="R185" s="25">
        <v>1.0800000000000001E-2</v>
      </c>
      <c r="S185" s="25">
        <f t="shared" si="36"/>
        <v>1.039E-2</v>
      </c>
      <c r="T185" s="25"/>
      <c r="U185" s="25">
        <f t="shared" si="37"/>
        <v>4.9587900000000002E-3</v>
      </c>
      <c r="V185" s="25">
        <f t="shared" si="38"/>
        <v>0.11420093370000001</v>
      </c>
      <c r="W185" s="25">
        <v>6.9999999999999999E-4</v>
      </c>
      <c r="X185" s="25">
        <f t="shared" si="28"/>
        <v>4.0999999999999999E-4</v>
      </c>
    </row>
    <row r="186" spans="1:24" s="15" customFormat="1">
      <c r="A186" s="18">
        <v>434</v>
      </c>
      <c r="B186" s="25">
        <v>1.4999999999999999E-4</v>
      </c>
      <c r="C186" s="25">
        <v>5.1000000000000004E-3</v>
      </c>
      <c r="D186" s="25">
        <f t="shared" si="26"/>
        <v>4.6450000000000007E-3</v>
      </c>
      <c r="E186" s="25"/>
      <c r="F186" s="25">
        <f t="shared" si="29"/>
        <v>2.2647900000000009E-3</v>
      </c>
      <c r="G186" s="25">
        <f t="shared" si="30"/>
        <v>5.2158113700000022E-2</v>
      </c>
      <c r="H186" s="25">
        <v>8.0999999999999996E-3</v>
      </c>
      <c r="I186" s="25">
        <f t="shared" si="27"/>
        <v>7.6449999999999999E-3</v>
      </c>
      <c r="J186" s="25"/>
      <c r="K186" s="25">
        <f t="shared" si="31"/>
        <v>4.4617900000000002E-3</v>
      </c>
      <c r="L186" s="25">
        <f t="shared" si="32"/>
        <v>0.1027550237</v>
      </c>
      <c r="M186" s="25">
        <v>1.06E-2</v>
      </c>
      <c r="N186" s="25">
        <f t="shared" si="33"/>
        <v>1.0145E-2</v>
      </c>
      <c r="O186" s="25"/>
      <c r="P186" s="25">
        <f t="shared" si="34"/>
        <v>4.7047899999999995E-3</v>
      </c>
      <c r="Q186" s="25">
        <f t="shared" si="35"/>
        <v>0.10835131369999999</v>
      </c>
      <c r="R186" s="25">
        <v>1.06E-2</v>
      </c>
      <c r="S186" s="25">
        <f t="shared" si="36"/>
        <v>1.0145E-2</v>
      </c>
      <c r="T186" s="25"/>
      <c r="U186" s="25">
        <f t="shared" si="37"/>
        <v>4.7137899999999998E-3</v>
      </c>
      <c r="V186" s="25">
        <f t="shared" si="38"/>
        <v>0.1085585837</v>
      </c>
      <c r="W186" s="25">
        <v>7.6000000000000004E-4</v>
      </c>
      <c r="X186" s="25">
        <f t="shared" si="28"/>
        <v>4.55E-4</v>
      </c>
    </row>
    <row r="187" spans="1:24" s="15" customFormat="1">
      <c r="A187" s="18">
        <v>435</v>
      </c>
      <c r="B187" s="25">
        <v>1.3999999999999999E-4</v>
      </c>
      <c r="C187" s="25">
        <v>5.5999999999999999E-3</v>
      </c>
      <c r="D187" s="25">
        <f t="shared" si="26"/>
        <v>5.13E-3</v>
      </c>
      <c r="E187" s="25"/>
      <c r="F187" s="25">
        <f t="shared" si="29"/>
        <v>2.7497900000000002E-3</v>
      </c>
      <c r="G187" s="25">
        <f t="shared" si="30"/>
        <v>6.3327663700000009E-2</v>
      </c>
      <c r="H187" s="25">
        <v>8.2000000000000007E-3</v>
      </c>
      <c r="I187" s="25">
        <f t="shared" si="27"/>
        <v>7.7300000000000008E-3</v>
      </c>
      <c r="J187" s="25"/>
      <c r="K187" s="25">
        <f t="shared" si="31"/>
        <v>4.5467900000000002E-3</v>
      </c>
      <c r="L187" s="25">
        <f t="shared" si="32"/>
        <v>0.10471257370000001</v>
      </c>
      <c r="M187" s="25">
        <v>1.09E-2</v>
      </c>
      <c r="N187" s="25">
        <f t="shared" si="33"/>
        <v>1.043E-2</v>
      </c>
      <c r="O187" s="25"/>
      <c r="P187" s="25">
        <f t="shared" si="34"/>
        <v>4.98979E-3</v>
      </c>
      <c r="Q187" s="25">
        <f t="shared" si="35"/>
        <v>0.11491486370000001</v>
      </c>
      <c r="R187" s="25">
        <v>1.09E-2</v>
      </c>
      <c r="S187" s="25">
        <f t="shared" si="36"/>
        <v>1.043E-2</v>
      </c>
      <c r="T187" s="25"/>
      <c r="U187" s="25">
        <f t="shared" si="37"/>
        <v>4.9987900000000004E-3</v>
      </c>
      <c r="V187" s="25">
        <f t="shared" si="38"/>
        <v>0.11512213370000002</v>
      </c>
      <c r="W187" s="25">
        <v>8.0000000000000004E-4</v>
      </c>
      <c r="X187" s="25">
        <f t="shared" si="28"/>
        <v>4.7000000000000004E-4</v>
      </c>
    </row>
    <row r="188" spans="1:24" s="15" customFormat="1">
      <c r="A188" s="18">
        <v>436</v>
      </c>
      <c r="B188" s="25">
        <v>1.2999999999999999E-4</v>
      </c>
      <c r="C188" s="25">
        <v>5.1999999999999998E-3</v>
      </c>
      <c r="D188" s="25">
        <f t="shared" si="26"/>
        <v>4.7650000000000001E-3</v>
      </c>
      <c r="E188" s="25"/>
      <c r="F188" s="25">
        <f t="shared" si="29"/>
        <v>2.3847900000000003E-3</v>
      </c>
      <c r="G188" s="25">
        <f t="shared" si="30"/>
        <v>5.4921713700000013E-2</v>
      </c>
      <c r="H188" s="25">
        <v>7.9000000000000008E-3</v>
      </c>
      <c r="I188" s="25">
        <f t="shared" si="27"/>
        <v>7.4650000000000011E-3</v>
      </c>
      <c r="J188" s="25"/>
      <c r="K188" s="25">
        <f t="shared" si="31"/>
        <v>4.2817900000000006E-3</v>
      </c>
      <c r="L188" s="25">
        <f t="shared" si="32"/>
        <v>9.8609623700000024E-2</v>
      </c>
      <c r="M188" s="25">
        <v>1.0699999999999999E-2</v>
      </c>
      <c r="N188" s="25">
        <f t="shared" si="33"/>
        <v>1.0265E-2</v>
      </c>
      <c r="O188" s="25"/>
      <c r="P188" s="25">
        <f t="shared" si="34"/>
        <v>4.8247899999999998E-3</v>
      </c>
      <c r="Q188" s="25">
        <f t="shared" si="35"/>
        <v>0.1111149137</v>
      </c>
      <c r="R188" s="25">
        <v>1.0699999999999999E-2</v>
      </c>
      <c r="S188" s="25">
        <f t="shared" si="36"/>
        <v>1.0265E-2</v>
      </c>
      <c r="T188" s="25"/>
      <c r="U188" s="25">
        <f t="shared" si="37"/>
        <v>4.8337900000000001E-3</v>
      </c>
      <c r="V188" s="25">
        <f t="shared" si="38"/>
        <v>0.11132218370000001</v>
      </c>
      <c r="W188" s="25">
        <v>7.3999999999999999E-4</v>
      </c>
      <c r="X188" s="25">
        <f t="shared" si="28"/>
        <v>4.35E-4</v>
      </c>
    </row>
    <row r="189" spans="1:24" s="15" customFormat="1">
      <c r="A189" s="18">
        <v>437</v>
      </c>
      <c r="B189" s="25">
        <v>1E-4</v>
      </c>
      <c r="C189" s="25">
        <v>5.3E-3</v>
      </c>
      <c r="D189" s="25">
        <f t="shared" si="26"/>
        <v>4.9049999999999996E-3</v>
      </c>
      <c r="E189" s="25"/>
      <c r="F189" s="25">
        <f t="shared" si="29"/>
        <v>2.5247899999999998E-3</v>
      </c>
      <c r="G189" s="25">
        <f t="shared" si="30"/>
        <v>5.8145913699999996E-2</v>
      </c>
      <c r="H189" s="25">
        <v>8.2000000000000007E-3</v>
      </c>
      <c r="I189" s="25">
        <f t="shared" si="27"/>
        <v>7.8050000000000003E-3</v>
      </c>
      <c r="J189" s="25"/>
      <c r="K189" s="25">
        <f t="shared" si="31"/>
        <v>4.6217900000000006E-3</v>
      </c>
      <c r="L189" s="25">
        <f t="shared" si="32"/>
        <v>0.10643982370000002</v>
      </c>
      <c r="M189" s="25">
        <v>1.0699999999999999E-2</v>
      </c>
      <c r="N189" s="25">
        <f t="shared" si="33"/>
        <v>1.0305E-2</v>
      </c>
      <c r="O189" s="25"/>
      <c r="P189" s="25">
        <f t="shared" si="34"/>
        <v>4.8647899999999999E-3</v>
      </c>
      <c r="Q189" s="25">
        <f t="shared" si="35"/>
        <v>0.11203611370000001</v>
      </c>
      <c r="R189" s="25">
        <v>1.0699999999999999E-2</v>
      </c>
      <c r="S189" s="25">
        <f t="shared" si="36"/>
        <v>1.0305E-2</v>
      </c>
      <c r="T189" s="25"/>
      <c r="U189" s="25">
        <f t="shared" si="37"/>
        <v>4.8737900000000002E-3</v>
      </c>
      <c r="V189" s="25">
        <f t="shared" si="38"/>
        <v>0.1122433837</v>
      </c>
      <c r="W189" s="25">
        <v>6.8999999999999997E-4</v>
      </c>
      <c r="X189" s="25">
        <f t="shared" si="28"/>
        <v>3.9500000000000001E-4</v>
      </c>
    </row>
    <row r="190" spans="1:24" s="15" customFormat="1">
      <c r="A190" s="18">
        <v>438</v>
      </c>
      <c r="B190" s="25">
        <v>1.1E-4</v>
      </c>
      <c r="C190" s="25">
        <v>5.1999999999999998E-3</v>
      </c>
      <c r="D190" s="25">
        <f t="shared" si="26"/>
        <v>4.7949999999999998E-3</v>
      </c>
      <c r="E190" s="25"/>
      <c r="F190" s="25">
        <f t="shared" si="29"/>
        <v>2.41479E-3</v>
      </c>
      <c r="G190" s="25">
        <f t="shared" si="30"/>
        <v>5.5612613700000001E-2</v>
      </c>
      <c r="H190" s="25">
        <v>8.2000000000000007E-3</v>
      </c>
      <c r="I190" s="25">
        <f t="shared" si="27"/>
        <v>7.7950000000000007E-3</v>
      </c>
      <c r="J190" s="25"/>
      <c r="K190" s="25">
        <f t="shared" si="31"/>
        <v>4.611790000000001E-3</v>
      </c>
      <c r="L190" s="25">
        <f t="shared" si="32"/>
        <v>0.10620952370000003</v>
      </c>
      <c r="M190" s="25">
        <v>1.0800000000000001E-2</v>
      </c>
      <c r="N190" s="25">
        <f t="shared" si="33"/>
        <v>1.0395000000000001E-2</v>
      </c>
      <c r="O190" s="25"/>
      <c r="P190" s="25">
        <f t="shared" si="34"/>
        <v>4.9547900000000015E-3</v>
      </c>
      <c r="Q190" s="25">
        <f t="shared" si="35"/>
        <v>0.11410881370000003</v>
      </c>
      <c r="R190" s="25">
        <v>1.0800000000000001E-2</v>
      </c>
      <c r="S190" s="25">
        <f t="shared" si="36"/>
        <v>1.0395000000000001E-2</v>
      </c>
      <c r="T190" s="25"/>
      <c r="U190" s="25">
        <f t="shared" si="37"/>
        <v>4.9637900000000018E-3</v>
      </c>
      <c r="V190" s="25">
        <f t="shared" si="38"/>
        <v>0.11431608370000004</v>
      </c>
      <c r="W190" s="25">
        <v>6.9999999999999999E-4</v>
      </c>
      <c r="X190" s="25">
        <f t="shared" si="28"/>
        <v>4.0499999999999998E-4</v>
      </c>
    </row>
    <row r="191" spans="1:24" s="15" customFormat="1">
      <c r="A191" s="18">
        <v>439</v>
      </c>
      <c r="B191" s="25">
        <v>1.4999999999999999E-4</v>
      </c>
      <c r="C191" s="25">
        <v>5.1999999999999998E-3</v>
      </c>
      <c r="D191" s="25">
        <f t="shared" si="26"/>
        <v>4.7450000000000001E-3</v>
      </c>
      <c r="E191" s="25"/>
      <c r="F191" s="25">
        <f t="shared" si="29"/>
        <v>2.3647900000000003E-3</v>
      </c>
      <c r="G191" s="25">
        <f t="shared" si="30"/>
        <v>5.4461113700000008E-2</v>
      </c>
      <c r="H191" s="25">
        <v>7.9000000000000008E-3</v>
      </c>
      <c r="I191" s="25">
        <f t="shared" si="27"/>
        <v>7.4450000000000011E-3</v>
      </c>
      <c r="J191" s="25"/>
      <c r="K191" s="25">
        <f t="shared" si="31"/>
        <v>4.2617900000000014E-3</v>
      </c>
      <c r="L191" s="25">
        <f t="shared" si="32"/>
        <v>9.8149023700000032E-2</v>
      </c>
      <c r="M191" s="25">
        <v>1.0500000000000001E-2</v>
      </c>
      <c r="N191" s="25">
        <f t="shared" si="33"/>
        <v>1.0045E-2</v>
      </c>
      <c r="O191" s="25"/>
      <c r="P191" s="25">
        <f t="shared" si="34"/>
        <v>4.6047900000000001E-3</v>
      </c>
      <c r="Q191" s="25">
        <f t="shared" si="35"/>
        <v>0.10604831370000001</v>
      </c>
      <c r="R191" s="25">
        <v>1.0500000000000001E-2</v>
      </c>
      <c r="S191" s="25">
        <f t="shared" si="36"/>
        <v>1.0045E-2</v>
      </c>
      <c r="T191" s="25"/>
      <c r="U191" s="25">
        <f t="shared" si="37"/>
        <v>4.6137900000000004E-3</v>
      </c>
      <c r="V191" s="25">
        <f t="shared" si="38"/>
        <v>0.10625558370000002</v>
      </c>
      <c r="W191" s="25">
        <v>7.6000000000000004E-4</v>
      </c>
      <c r="X191" s="25">
        <f t="shared" si="28"/>
        <v>4.55E-4</v>
      </c>
    </row>
    <row r="192" spans="1:24" s="15" customFormat="1">
      <c r="A192" s="18">
        <v>440</v>
      </c>
      <c r="B192" s="25">
        <v>1.3999999999999999E-4</v>
      </c>
      <c r="C192" s="25">
        <v>5.1999999999999998E-3</v>
      </c>
      <c r="D192" s="25">
        <f t="shared" si="26"/>
        <v>4.7499999999999999E-3</v>
      </c>
      <c r="E192" s="25"/>
      <c r="F192" s="25">
        <f t="shared" si="29"/>
        <v>2.3697900000000001E-3</v>
      </c>
      <c r="G192" s="25">
        <f t="shared" si="30"/>
        <v>5.4576263700000002E-2</v>
      </c>
      <c r="H192" s="25">
        <v>8.0999999999999996E-3</v>
      </c>
      <c r="I192" s="25">
        <f t="shared" si="27"/>
        <v>7.6499999999999997E-3</v>
      </c>
      <c r="J192" s="25"/>
      <c r="K192" s="25">
        <f t="shared" si="31"/>
        <v>4.46679E-3</v>
      </c>
      <c r="L192" s="25">
        <f t="shared" si="32"/>
        <v>0.10287017370000001</v>
      </c>
      <c r="M192" s="25">
        <v>1.06E-2</v>
      </c>
      <c r="N192" s="25">
        <f t="shared" si="33"/>
        <v>1.0149999999999999E-2</v>
      </c>
      <c r="O192" s="25"/>
      <c r="P192" s="25">
        <f t="shared" si="34"/>
        <v>4.7097899999999993E-3</v>
      </c>
      <c r="Q192" s="25">
        <f t="shared" si="35"/>
        <v>0.10846646369999999</v>
      </c>
      <c r="R192" s="25">
        <v>1.06E-2</v>
      </c>
      <c r="S192" s="25">
        <f t="shared" si="36"/>
        <v>1.0149999999999999E-2</v>
      </c>
      <c r="T192" s="25"/>
      <c r="U192" s="25">
        <f t="shared" si="37"/>
        <v>4.7187899999999996E-3</v>
      </c>
      <c r="V192" s="25">
        <f t="shared" si="38"/>
        <v>0.1086737337</v>
      </c>
      <c r="W192" s="25">
        <v>7.6000000000000004E-4</v>
      </c>
      <c r="X192" s="25">
        <f t="shared" si="28"/>
        <v>4.4999999999999999E-4</v>
      </c>
    </row>
    <row r="193" spans="1:24" s="15" customFormat="1">
      <c r="A193" s="18">
        <v>441</v>
      </c>
      <c r="B193" s="25">
        <v>1.2999999999999999E-4</v>
      </c>
      <c r="C193" s="25">
        <v>5.1000000000000004E-3</v>
      </c>
      <c r="D193" s="25">
        <f t="shared" si="26"/>
        <v>4.6950000000000004E-3</v>
      </c>
      <c r="E193" s="25"/>
      <c r="F193" s="25">
        <f t="shared" si="29"/>
        <v>2.3147900000000006E-3</v>
      </c>
      <c r="G193" s="25">
        <f t="shared" si="30"/>
        <v>5.3309613700000015E-2</v>
      </c>
      <c r="H193" s="25">
        <v>7.7000000000000002E-3</v>
      </c>
      <c r="I193" s="25">
        <f t="shared" si="27"/>
        <v>7.2950000000000003E-3</v>
      </c>
      <c r="J193" s="25"/>
      <c r="K193" s="25">
        <f t="shared" si="31"/>
        <v>4.1117900000000006E-3</v>
      </c>
      <c r="L193" s="25">
        <f t="shared" si="32"/>
        <v>9.4694523700000019E-2</v>
      </c>
      <c r="M193" s="25">
        <v>1.06E-2</v>
      </c>
      <c r="N193" s="25">
        <f t="shared" si="33"/>
        <v>1.0194999999999999E-2</v>
      </c>
      <c r="O193" s="25"/>
      <c r="P193" s="25">
        <f t="shared" si="34"/>
        <v>4.7547899999999992E-3</v>
      </c>
      <c r="Q193" s="25">
        <f t="shared" si="35"/>
        <v>0.10950281369999999</v>
      </c>
      <c r="R193" s="25">
        <v>1.06E-2</v>
      </c>
      <c r="S193" s="25">
        <f t="shared" si="36"/>
        <v>1.0194999999999999E-2</v>
      </c>
      <c r="T193" s="25"/>
      <c r="U193" s="25">
        <f t="shared" si="37"/>
        <v>4.7637899999999995E-3</v>
      </c>
      <c r="V193" s="25">
        <f t="shared" si="38"/>
        <v>0.10971008369999999</v>
      </c>
      <c r="W193" s="25">
        <v>6.8000000000000005E-4</v>
      </c>
      <c r="X193" s="25">
        <f t="shared" si="28"/>
        <v>4.0500000000000003E-4</v>
      </c>
    </row>
    <row r="194" spans="1:24" s="15" customFormat="1">
      <c r="A194" s="18">
        <v>442</v>
      </c>
      <c r="B194" s="25">
        <v>1.3999999999999999E-4</v>
      </c>
      <c r="C194" s="25">
        <v>5.1999999999999998E-3</v>
      </c>
      <c r="D194" s="25">
        <f t="shared" ref="D194:D257" si="39">C194-X194</f>
        <v>4.7599999999999995E-3</v>
      </c>
      <c r="E194" s="25"/>
      <c r="F194" s="25">
        <f t="shared" si="29"/>
        <v>2.3797899999999997E-3</v>
      </c>
      <c r="G194" s="25">
        <f t="shared" si="30"/>
        <v>5.4806563699999998E-2</v>
      </c>
      <c r="H194" s="25">
        <v>7.7999999999999996E-3</v>
      </c>
      <c r="I194" s="25">
        <f t="shared" ref="I194:I257" si="40">H194-X194</f>
        <v>7.3599999999999994E-3</v>
      </c>
      <c r="J194" s="25"/>
      <c r="K194" s="25">
        <f t="shared" si="31"/>
        <v>4.1767899999999997E-3</v>
      </c>
      <c r="L194" s="25">
        <f t="shared" si="32"/>
        <v>9.6191473700000002E-2</v>
      </c>
      <c r="M194" s="25">
        <v>1.03E-2</v>
      </c>
      <c r="N194" s="25">
        <f t="shared" si="33"/>
        <v>9.8600000000000007E-3</v>
      </c>
      <c r="O194" s="25"/>
      <c r="P194" s="25">
        <f t="shared" si="34"/>
        <v>4.4197900000000007E-3</v>
      </c>
      <c r="Q194" s="25">
        <f t="shared" si="35"/>
        <v>0.10178776370000002</v>
      </c>
      <c r="R194" s="25">
        <v>1.03E-2</v>
      </c>
      <c r="S194" s="25">
        <f t="shared" si="36"/>
        <v>9.8600000000000007E-3</v>
      </c>
      <c r="T194" s="25"/>
      <c r="U194" s="25">
        <f t="shared" si="37"/>
        <v>4.428790000000001E-3</v>
      </c>
      <c r="V194" s="25">
        <f t="shared" si="38"/>
        <v>0.10199503370000003</v>
      </c>
      <c r="W194" s="25">
        <v>7.3999999999999999E-4</v>
      </c>
      <c r="X194" s="25">
        <f t="shared" ref="X194:X257" si="41">(B194+W194)/2</f>
        <v>4.3999999999999996E-4</v>
      </c>
    </row>
    <row r="195" spans="1:24" s="15" customFormat="1">
      <c r="A195" s="18">
        <v>443</v>
      </c>
      <c r="B195" s="25">
        <v>1.3999999999999999E-4</v>
      </c>
      <c r="C195" s="25">
        <v>5.1000000000000004E-3</v>
      </c>
      <c r="D195" s="25">
        <f t="shared" si="39"/>
        <v>4.6650000000000007E-3</v>
      </c>
      <c r="E195" s="25"/>
      <c r="F195" s="25">
        <f t="shared" ref="F195:F258" si="42">D195-0.00238021</f>
        <v>2.284790000000001E-3</v>
      </c>
      <c r="G195" s="25">
        <f t="shared" ref="G195:G258" si="43">F195*23.03</f>
        <v>5.2618713700000028E-2</v>
      </c>
      <c r="H195" s="25">
        <v>7.6E-3</v>
      </c>
      <c r="I195" s="25">
        <f t="shared" si="40"/>
        <v>7.1650000000000004E-3</v>
      </c>
      <c r="J195" s="25"/>
      <c r="K195" s="25">
        <f t="shared" ref="K195:K258" si="44">I195-0.00318321</f>
        <v>3.9817900000000007E-3</v>
      </c>
      <c r="L195" s="25">
        <f t="shared" ref="L195:L258" si="45">K195*23.03</f>
        <v>9.1700623700000025E-2</v>
      </c>
      <c r="M195" s="25">
        <v>1.03E-2</v>
      </c>
      <c r="N195" s="25">
        <f t="shared" ref="N195:N258" si="46">M195-X195</f>
        <v>9.8650000000000005E-3</v>
      </c>
      <c r="O195" s="25"/>
      <c r="P195" s="25">
        <f t="shared" ref="P195:P258" si="47">N195-0.00544021</f>
        <v>4.4247900000000005E-3</v>
      </c>
      <c r="Q195" s="25">
        <f t="shared" ref="Q195:Q258" si="48">P195*23.03</f>
        <v>0.10190291370000001</v>
      </c>
      <c r="R195" s="25">
        <v>1.03E-2</v>
      </c>
      <c r="S195" s="25">
        <f t="shared" ref="S195:S258" si="49">R195-X195</f>
        <v>9.8650000000000005E-3</v>
      </c>
      <c r="T195" s="25"/>
      <c r="U195" s="25">
        <f t="shared" ref="U195:U258" si="50">S195-0.00543121</f>
        <v>4.4337900000000008E-3</v>
      </c>
      <c r="V195" s="25">
        <f t="shared" ref="V195:V258" si="51">U195*23.03</f>
        <v>0.10211018370000002</v>
      </c>
      <c r="W195" s="25">
        <v>7.2999999999999996E-4</v>
      </c>
      <c r="X195" s="25">
        <f t="shared" si="41"/>
        <v>4.3499999999999995E-4</v>
      </c>
    </row>
    <row r="196" spans="1:24" s="15" customFormat="1">
      <c r="A196" s="18">
        <v>444</v>
      </c>
      <c r="B196" s="25">
        <v>1.4999999999999999E-4</v>
      </c>
      <c r="C196" s="25">
        <v>5.0000000000000001E-3</v>
      </c>
      <c r="D196" s="25">
        <f t="shared" si="39"/>
        <v>4.5850000000000005E-3</v>
      </c>
      <c r="E196" s="25"/>
      <c r="F196" s="25">
        <f t="shared" si="42"/>
        <v>2.2047900000000007E-3</v>
      </c>
      <c r="G196" s="25">
        <f t="shared" si="43"/>
        <v>5.077631370000002E-2</v>
      </c>
      <c r="H196" s="25">
        <v>7.6E-3</v>
      </c>
      <c r="I196" s="25">
        <f t="shared" si="40"/>
        <v>7.1850000000000004E-3</v>
      </c>
      <c r="J196" s="25"/>
      <c r="K196" s="25">
        <f t="shared" si="44"/>
        <v>4.0017899999999999E-3</v>
      </c>
      <c r="L196" s="25">
        <f t="shared" si="45"/>
        <v>9.2161223700000003E-2</v>
      </c>
      <c r="M196" s="25">
        <v>1.03E-2</v>
      </c>
      <c r="N196" s="25">
        <f t="shared" si="46"/>
        <v>9.8849999999999997E-3</v>
      </c>
      <c r="O196" s="25"/>
      <c r="P196" s="25">
        <f t="shared" si="47"/>
        <v>4.4447899999999997E-3</v>
      </c>
      <c r="Q196" s="25">
        <f t="shared" si="48"/>
        <v>0.10236351369999999</v>
      </c>
      <c r="R196" s="25">
        <v>1.03E-2</v>
      </c>
      <c r="S196" s="25">
        <f t="shared" si="49"/>
        <v>9.8849999999999997E-3</v>
      </c>
      <c r="T196" s="25"/>
      <c r="U196" s="25">
        <f t="shared" si="50"/>
        <v>4.45379E-3</v>
      </c>
      <c r="V196" s="25">
        <f t="shared" si="51"/>
        <v>0.1025707837</v>
      </c>
      <c r="W196" s="25">
        <v>6.8000000000000005E-4</v>
      </c>
      <c r="X196" s="25">
        <f t="shared" si="41"/>
        <v>4.15E-4</v>
      </c>
    </row>
    <row r="197" spans="1:24" s="15" customFormat="1">
      <c r="A197" s="18">
        <v>445</v>
      </c>
      <c r="B197" s="25">
        <v>1.6000000000000001E-4</v>
      </c>
      <c r="C197" s="25">
        <v>5.1000000000000004E-3</v>
      </c>
      <c r="D197" s="25">
        <f t="shared" si="39"/>
        <v>4.64E-3</v>
      </c>
      <c r="E197" s="25"/>
      <c r="F197" s="25">
        <f t="shared" si="42"/>
        <v>2.2597900000000002E-3</v>
      </c>
      <c r="G197" s="25">
        <f t="shared" si="43"/>
        <v>5.2042963700000007E-2</v>
      </c>
      <c r="H197" s="25">
        <v>7.4000000000000003E-3</v>
      </c>
      <c r="I197" s="25">
        <f t="shared" si="40"/>
        <v>6.94E-3</v>
      </c>
      <c r="J197" s="25"/>
      <c r="K197" s="25">
        <f t="shared" si="44"/>
        <v>3.7567899999999999E-3</v>
      </c>
      <c r="L197" s="25">
        <f t="shared" si="45"/>
        <v>8.6518873699999999E-2</v>
      </c>
      <c r="M197" s="25">
        <v>1.01E-2</v>
      </c>
      <c r="N197" s="25">
        <f t="shared" si="46"/>
        <v>9.6399999999999993E-3</v>
      </c>
      <c r="O197" s="25"/>
      <c r="P197" s="25">
        <f t="shared" si="47"/>
        <v>4.1997899999999993E-3</v>
      </c>
      <c r="Q197" s="25">
        <f t="shared" si="48"/>
        <v>9.6721163699999987E-2</v>
      </c>
      <c r="R197" s="25">
        <v>1.01E-2</v>
      </c>
      <c r="S197" s="25">
        <f t="shared" si="49"/>
        <v>9.6399999999999993E-3</v>
      </c>
      <c r="T197" s="25"/>
      <c r="U197" s="25">
        <f t="shared" si="50"/>
        <v>4.2087899999999996E-3</v>
      </c>
      <c r="V197" s="25">
        <f t="shared" si="51"/>
        <v>9.6928433699999997E-2</v>
      </c>
      <c r="W197" s="25">
        <v>7.6000000000000004E-4</v>
      </c>
      <c r="X197" s="25">
        <f t="shared" si="41"/>
        <v>4.6000000000000001E-4</v>
      </c>
    </row>
    <row r="198" spans="1:24" s="15" customFormat="1">
      <c r="A198" s="18">
        <v>446</v>
      </c>
      <c r="B198" s="25">
        <v>2.0000000000000001E-4</v>
      </c>
      <c r="C198" s="25">
        <v>5.1000000000000004E-3</v>
      </c>
      <c r="D198" s="25">
        <f t="shared" si="39"/>
        <v>4.6100000000000004E-3</v>
      </c>
      <c r="E198" s="25"/>
      <c r="F198" s="25">
        <f t="shared" si="42"/>
        <v>2.2297900000000006E-3</v>
      </c>
      <c r="G198" s="25">
        <f t="shared" si="43"/>
        <v>5.1352063700000013E-2</v>
      </c>
      <c r="H198" s="25">
        <v>7.4000000000000003E-3</v>
      </c>
      <c r="I198" s="25">
        <f t="shared" si="40"/>
        <v>6.9100000000000003E-3</v>
      </c>
      <c r="J198" s="25"/>
      <c r="K198" s="25">
        <f t="shared" si="44"/>
        <v>3.7267900000000002E-3</v>
      </c>
      <c r="L198" s="25">
        <f t="shared" si="45"/>
        <v>8.5827973700000004E-2</v>
      </c>
      <c r="M198" s="25">
        <v>1.0200000000000001E-2</v>
      </c>
      <c r="N198" s="25">
        <f t="shared" si="46"/>
        <v>9.7099999999999999E-3</v>
      </c>
      <c r="O198" s="25"/>
      <c r="P198" s="25">
        <f t="shared" si="47"/>
        <v>4.2697899999999999E-3</v>
      </c>
      <c r="Q198" s="25">
        <f t="shared" si="48"/>
        <v>9.8333263700000006E-2</v>
      </c>
      <c r="R198" s="25">
        <v>1.0200000000000001E-2</v>
      </c>
      <c r="S198" s="25">
        <f t="shared" si="49"/>
        <v>9.7099999999999999E-3</v>
      </c>
      <c r="T198" s="25"/>
      <c r="U198" s="25">
        <f t="shared" si="50"/>
        <v>4.2787900000000002E-3</v>
      </c>
      <c r="V198" s="25">
        <f t="shared" si="51"/>
        <v>9.8540533700000016E-2</v>
      </c>
      <c r="W198" s="25">
        <v>7.7999999999999999E-4</v>
      </c>
      <c r="X198" s="25">
        <f t="shared" si="41"/>
        <v>4.8999999999999998E-4</v>
      </c>
    </row>
    <row r="199" spans="1:24" s="15" customFormat="1">
      <c r="A199" s="18">
        <v>447</v>
      </c>
      <c r="B199" s="25">
        <v>1.3999999999999999E-4</v>
      </c>
      <c r="C199" s="25">
        <v>4.7999999999999996E-3</v>
      </c>
      <c r="D199" s="25">
        <f t="shared" si="39"/>
        <v>4.3749999999999995E-3</v>
      </c>
      <c r="E199" s="25"/>
      <c r="F199" s="25">
        <f t="shared" si="42"/>
        <v>1.9947899999999998E-3</v>
      </c>
      <c r="G199" s="25">
        <f t="shared" si="43"/>
        <v>4.5940013699999997E-2</v>
      </c>
      <c r="H199" s="25">
        <v>7.1000000000000004E-3</v>
      </c>
      <c r="I199" s="25">
        <f t="shared" si="40"/>
        <v>6.6750000000000004E-3</v>
      </c>
      <c r="J199" s="25"/>
      <c r="K199" s="25">
        <f t="shared" si="44"/>
        <v>3.4917900000000003E-3</v>
      </c>
      <c r="L199" s="25">
        <f t="shared" si="45"/>
        <v>8.0415923700000017E-2</v>
      </c>
      <c r="M199" s="25">
        <v>9.7999999999999997E-3</v>
      </c>
      <c r="N199" s="25">
        <f t="shared" si="46"/>
        <v>9.3749999999999997E-3</v>
      </c>
      <c r="O199" s="25"/>
      <c r="P199" s="25">
        <f t="shared" si="47"/>
        <v>3.9347899999999996E-3</v>
      </c>
      <c r="Q199" s="25">
        <f t="shared" si="48"/>
        <v>9.0618213699999992E-2</v>
      </c>
      <c r="R199" s="25">
        <v>9.7999999999999997E-3</v>
      </c>
      <c r="S199" s="25">
        <f t="shared" si="49"/>
        <v>9.3749999999999997E-3</v>
      </c>
      <c r="T199" s="25"/>
      <c r="U199" s="25">
        <f t="shared" si="50"/>
        <v>3.94379E-3</v>
      </c>
      <c r="V199" s="25">
        <f t="shared" si="51"/>
        <v>9.0825483700000001E-2</v>
      </c>
      <c r="W199" s="25">
        <v>7.1000000000000002E-4</v>
      </c>
      <c r="X199" s="25">
        <f t="shared" si="41"/>
        <v>4.2500000000000003E-4</v>
      </c>
    </row>
    <row r="200" spans="1:24" s="15" customFormat="1">
      <c r="A200" s="18">
        <v>448</v>
      </c>
      <c r="B200" s="25">
        <v>1E-4</v>
      </c>
      <c r="C200" s="25">
        <v>5.0000000000000001E-3</v>
      </c>
      <c r="D200" s="25">
        <f t="shared" si="39"/>
        <v>4.5850000000000005E-3</v>
      </c>
      <c r="E200" s="25"/>
      <c r="F200" s="25">
        <f t="shared" si="42"/>
        <v>2.2047900000000007E-3</v>
      </c>
      <c r="G200" s="25">
        <f t="shared" si="43"/>
        <v>5.077631370000002E-2</v>
      </c>
      <c r="H200" s="25">
        <v>7.4000000000000003E-3</v>
      </c>
      <c r="I200" s="25">
        <f t="shared" si="40"/>
        <v>6.9849999999999999E-3</v>
      </c>
      <c r="J200" s="25"/>
      <c r="K200" s="25">
        <f t="shared" si="44"/>
        <v>3.8017899999999998E-3</v>
      </c>
      <c r="L200" s="25">
        <f t="shared" si="45"/>
        <v>8.7555223700000004E-2</v>
      </c>
      <c r="M200" s="25">
        <v>1.01E-2</v>
      </c>
      <c r="N200" s="25">
        <f t="shared" si="46"/>
        <v>9.6849999999999992E-3</v>
      </c>
      <c r="O200" s="25"/>
      <c r="P200" s="25">
        <f t="shared" si="47"/>
        <v>4.2447899999999992E-3</v>
      </c>
      <c r="Q200" s="25">
        <f t="shared" si="48"/>
        <v>9.7757513699999979E-2</v>
      </c>
      <c r="R200" s="25">
        <v>1.01E-2</v>
      </c>
      <c r="S200" s="25">
        <f t="shared" si="49"/>
        <v>9.6849999999999992E-3</v>
      </c>
      <c r="T200" s="25"/>
      <c r="U200" s="25">
        <f t="shared" si="50"/>
        <v>4.2537899999999995E-3</v>
      </c>
      <c r="V200" s="25">
        <f t="shared" si="51"/>
        <v>9.7964783699999988E-2</v>
      </c>
      <c r="W200" s="25">
        <v>7.2999999999999996E-4</v>
      </c>
      <c r="X200" s="25">
        <f t="shared" si="41"/>
        <v>4.15E-4</v>
      </c>
    </row>
    <row r="201" spans="1:24" s="15" customFormat="1">
      <c r="A201" s="18">
        <v>449</v>
      </c>
      <c r="B201" s="25">
        <v>1.2E-4</v>
      </c>
      <c r="C201" s="25">
        <v>4.7999999999999996E-3</v>
      </c>
      <c r="D201" s="25">
        <f t="shared" si="39"/>
        <v>4.3799999999999993E-3</v>
      </c>
      <c r="E201" s="25"/>
      <c r="F201" s="25">
        <f t="shared" si="42"/>
        <v>1.9997899999999996E-3</v>
      </c>
      <c r="G201" s="25">
        <f t="shared" si="43"/>
        <v>4.6055163699999992E-2</v>
      </c>
      <c r="H201" s="25">
        <v>7.1000000000000004E-3</v>
      </c>
      <c r="I201" s="25">
        <f t="shared" si="40"/>
        <v>6.6800000000000002E-3</v>
      </c>
      <c r="J201" s="25"/>
      <c r="K201" s="25">
        <f t="shared" si="44"/>
        <v>3.4967900000000001E-3</v>
      </c>
      <c r="L201" s="25">
        <f t="shared" si="45"/>
        <v>8.0531073700000011E-2</v>
      </c>
      <c r="M201" s="25">
        <v>9.7999999999999997E-3</v>
      </c>
      <c r="N201" s="25">
        <f t="shared" si="46"/>
        <v>9.3799999999999994E-3</v>
      </c>
      <c r="O201" s="25"/>
      <c r="P201" s="25">
        <f t="shared" si="47"/>
        <v>3.9397899999999994E-3</v>
      </c>
      <c r="Q201" s="25">
        <f t="shared" si="48"/>
        <v>9.0733363699999986E-2</v>
      </c>
      <c r="R201" s="25">
        <v>9.7999999999999997E-3</v>
      </c>
      <c r="S201" s="25">
        <f t="shared" si="49"/>
        <v>9.3799999999999994E-3</v>
      </c>
      <c r="T201" s="25"/>
      <c r="U201" s="25">
        <f t="shared" si="50"/>
        <v>3.9487899999999998E-3</v>
      </c>
      <c r="V201" s="25">
        <f t="shared" si="51"/>
        <v>9.0940633699999995E-2</v>
      </c>
      <c r="W201" s="25">
        <v>7.2000000000000005E-4</v>
      </c>
      <c r="X201" s="25">
        <f t="shared" si="41"/>
        <v>4.2000000000000002E-4</v>
      </c>
    </row>
    <row r="202" spans="1:24" s="15" customFormat="1">
      <c r="A202" s="18">
        <v>450</v>
      </c>
      <c r="B202" s="25">
        <v>1.2E-4</v>
      </c>
      <c r="C202" s="25">
        <v>4.7999999999999996E-3</v>
      </c>
      <c r="D202" s="25">
        <f t="shared" si="39"/>
        <v>4.365E-3</v>
      </c>
      <c r="E202" s="25"/>
      <c r="F202" s="25">
        <f t="shared" si="42"/>
        <v>1.9847900000000002E-3</v>
      </c>
      <c r="G202" s="25">
        <f t="shared" si="43"/>
        <v>4.5709713700000008E-2</v>
      </c>
      <c r="H202" s="25">
        <v>7.1000000000000004E-3</v>
      </c>
      <c r="I202" s="25">
        <f t="shared" si="40"/>
        <v>6.6650000000000008E-3</v>
      </c>
      <c r="J202" s="25"/>
      <c r="K202" s="25">
        <f t="shared" si="44"/>
        <v>3.4817900000000007E-3</v>
      </c>
      <c r="L202" s="25">
        <f t="shared" si="45"/>
        <v>8.0185623700000014E-2</v>
      </c>
      <c r="M202" s="25">
        <v>9.9000000000000008E-3</v>
      </c>
      <c r="N202" s="25">
        <f t="shared" si="46"/>
        <v>9.4650000000000012E-3</v>
      </c>
      <c r="O202" s="25"/>
      <c r="P202" s="25">
        <f t="shared" si="47"/>
        <v>4.0247900000000012E-3</v>
      </c>
      <c r="Q202" s="25">
        <f t="shared" si="48"/>
        <v>9.269091370000003E-2</v>
      </c>
      <c r="R202" s="25">
        <v>9.9000000000000008E-3</v>
      </c>
      <c r="S202" s="25">
        <f t="shared" si="49"/>
        <v>9.4650000000000012E-3</v>
      </c>
      <c r="T202" s="25"/>
      <c r="U202" s="25">
        <f t="shared" si="50"/>
        <v>4.0337900000000015E-3</v>
      </c>
      <c r="V202" s="25">
        <f t="shared" si="51"/>
        <v>9.2898183700000039E-2</v>
      </c>
      <c r="W202" s="25">
        <v>7.5000000000000002E-4</v>
      </c>
      <c r="X202" s="25">
        <f t="shared" si="41"/>
        <v>4.35E-4</v>
      </c>
    </row>
    <row r="203" spans="1:24" s="15" customFormat="1">
      <c r="A203" s="18">
        <v>451</v>
      </c>
      <c r="B203" s="25">
        <v>1.2E-4</v>
      </c>
      <c r="C203" s="25">
        <v>4.8999999999999998E-3</v>
      </c>
      <c r="D203" s="25">
        <f t="shared" si="39"/>
        <v>4.4799999999999996E-3</v>
      </c>
      <c r="E203" s="25"/>
      <c r="F203" s="25">
        <f t="shared" si="42"/>
        <v>2.0997899999999998E-3</v>
      </c>
      <c r="G203" s="25">
        <f t="shared" si="43"/>
        <v>4.8358163699999998E-2</v>
      </c>
      <c r="H203" s="25">
        <v>7.0000000000000001E-3</v>
      </c>
      <c r="I203" s="25">
        <f t="shared" si="40"/>
        <v>6.5799999999999999E-3</v>
      </c>
      <c r="J203" s="25"/>
      <c r="K203" s="25">
        <f t="shared" si="44"/>
        <v>3.3967899999999998E-3</v>
      </c>
      <c r="L203" s="25">
        <f t="shared" si="45"/>
        <v>7.8228073699999998E-2</v>
      </c>
      <c r="M203" s="25">
        <v>9.7999999999999997E-3</v>
      </c>
      <c r="N203" s="25">
        <f t="shared" si="46"/>
        <v>9.3799999999999994E-3</v>
      </c>
      <c r="O203" s="25"/>
      <c r="P203" s="25">
        <f t="shared" si="47"/>
        <v>3.9397899999999994E-3</v>
      </c>
      <c r="Q203" s="25">
        <f t="shared" si="48"/>
        <v>9.0733363699999986E-2</v>
      </c>
      <c r="R203" s="25">
        <v>9.7999999999999997E-3</v>
      </c>
      <c r="S203" s="25">
        <f t="shared" si="49"/>
        <v>9.3799999999999994E-3</v>
      </c>
      <c r="T203" s="25"/>
      <c r="U203" s="25">
        <f t="shared" si="50"/>
        <v>3.9487899999999998E-3</v>
      </c>
      <c r="V203" s="25">
        <f t="shared" si="51"/>
        <v>9.0940633699999995E-2</v>
      </c>
      <c r="W203" s="25">
        <v>7.2000000000000005E-4</v>
      </c>
      <c r="X203" s="25">
        <f t="shared" si="41"/>
        <v>4.2000000000000002E-4</v>
      </c>
    </row>
    <row r="204" spans="1:24" s="15" customFormat="1">
      <c r="A204" s="18">
        <v>452</v>
      </c>
      <c r="B204" s="25">
        <v>6.0000000000000002E-5</v>
      </c>
      <c r="C204" s="25">
        <v>4.7999999999999996E-3</v>
      </c>
      <c r="D204" s="25">
        <f t="shared" si="39"/>
        <v>4.4299999999999999E-3</v>
      </c>
      <c r="E204" s="25"/>
      <c r="F204" s="25">
        <f t="shared" si="42"/>
        <v>2.0497900000000001E-3</v>
      </c>
      <c r="G204" s="25">
        <f t="shared" si="43"/>
        <v>4.7206663700000005E-2</v>
      </c>
      <c r="H204" s="25">
        <v>7.0000000000000001E-3</v>
      </c>
      <c r="I204" s="25">
        <f t="shared" si="40"/>
        <v>6.6300000000000005E-3</v>
      </c>
      <c r="J204" s="25"/>
      <c r="K204" s="25">
        <f t="shared" si="44"/>
        <v>3.4467900000000004E-3</v>
      </c>
      <c r="L204" s="25">
        <f t="shared" si="45"/>
        <v>7.9379573700000011E-2</v>
      </c>
      <c r="M204" s="25">
        <v>9.7000000000000003E-3</v>
      </c>
      <c r="N204" s="25">
        <f t="shared" si="46"/>
        <v>9.3299999999999998E-3</v>
      </c>
      <c r="O204" s="25"/>
      <c r="P204" s="25">
        <f t="shared" si="47"/>
        <v>3.8897899999999997E-3</v>
      </c>
      <c r="Q204" s="25">
        <f t="shared" si="48"/>
        <v>8.95818637E-2</v>
      </c>
      <c r="R204" s="25">
        <v>9.7999999999999997E-3</v>
      </c>
      <c r="S204" s="25">
        <f t="shared" si="49"/>
        <v>9.4299999999999991E-3</v>
      </c>
      <c r="T204" s="25"/>
      <c r="U204" s="25">
        <f t="shared" si="50"/>
        <v>3.9987899999999995E-3</v>
      </c>
      <c r="V204" s="25">
        <f t="shared" si="51"/>
        <v>9.2092133699999995E-2</v>
      </c>
      <c r="W204" s="25">
        <v>6.8000000000000005E-4</v>
      </c>
      <c r="X204" s="25">
        <f t="shared" si="41"/>
        <v>3.7000000000000005E-4</v>
      </c>
    </row>
    <row r="205" spans="1:24" s="15" customFormat="1">
      <c r="A205" s="18">
        <v>453</v>
      </c>
      <c r="B205" s="25">
        <v>6.8999999999999997E-5</v>
      </c>
      <c r="C205" s="25">
        <v>4.7999999999999996E-3</v>
      </c>
      <c r="D205" s="25">
        <f t="shared" si="39"/>
        <v>4.4454999999999998E-3</v>
      </c>
      <c r="E205" s="25"/>
      <c r="F205" s="25">
        <f t="shared" si="42"/>
        <v>2.06529E-3</v>
      </c>
      <c r="G205" s="25">
        <f t="shared" si="43"/>
        <v>4.7563628699999999E-2</v>
      </c>
      <c r="H205" s="25">
        <v>6.7999999999999996E-3</v>
      </c>
      <c r="I205" s="25">
        <f t="shared" si="40"/>
        <v>6.4454999999999998E-3</v>
      </c>
      <c r="J205" s="25"/>
      <c r="K205" s="25">
        <f t="shared" si="44"/>
        <v>3.2622899999999997E-3</v>
      </c>
      <c r="L205" s="25">
        <f t="shared" si="45"/>
        <v>7.5130538699999999E-2</v>
      </c>
      <c r="M205" s="25">
        <v>9.5999999999999992E-3</v>
      </c>
      <c r="N205" s="25">
        <f t="shared" si="46"/>
        <v>9.2454999999999985E-3</v>
      </c>
      <c r="O205" s="25"/>
      <c r="P205" s="25">
        <f t="shared" si="47"/>
        <v>3.8052899999999985E-3</v>
      </c>
      <c r="Q205" s="25">
        <f t="shared" si="48"/>
        <v>8.7635828699999974E-2</v>
      </c>
      <c r="R205" s="25">
        <v>9.5999999999999992E-3</v>
      </c>
      <c r="S205" s="25">
        <f t="shared" si="49"/>
        <v>9.2454999999999985E-3</v>
      </c>
      <c r="T205" s="25"/>
      <c r="U205" s="25">
        <f t="shared" si="50"/>
        <v>3.8142899999999988E-3</v>
      </c>
      <c r="V205" s="25">
        <f t="shared" si="51"/>
        <v>8.7843098699999983E-2</v>
      </c>
      <c r="W205" s="25">
        <v>6.4000000000000005E-4</v>
      </c>
      <c r="X205" s="25">
        <f t="shared" si="41"/>
        <v>3.545E-4</v>
      </c>
    </row>
    <row r="206" spans="1:24" s="15" customFormat="1">
      <c r="A206" s="18">
        <v>454</v>
      </c>
      <c r="B206" s="25">
        <v>1.1E-4</v>
      </c>
      <c r="C206" s="25">
        <v>4.5999999999999999E-3</v>
      </c>
      <c r="D206" s="25">
        <f t="shared" si="39"/>
        <v>4.2049999999999995E-3</v>
      </c>
      <c r="E206" s="25"/>
      <c r="F206" s="25">
        <f t="shared" si="42"/>
        <v>1.8247899999999997E-3</v>
      </c>
      <c r="G206" s="25">
        <f t="shared" si="43"/>
        <v>4.2024913699999999E-2</v>
      </c>
      <c r="H206" s="25">
        <v>6.8999999999999999E-3</v>
      </c>
      <c r="I206" s="25">
        <f t="shared" si="40"/>
        <v>6.5049999999999995E-3</v>
      </c>
      <c r="J206" s="25"/>
      <c r="K206" s="25">
        <f t="shared" si="44"/>
        <v>3.3217899999999994E-3</v>
      </c>
      <c r="L206" s="25">
        <f t="shared" si="45"/>
        <v>7.6500823699999984E-2</v>
      </c>
      <c r="M206" s="25">
        <v>9.7999999999999997E-3</v>
      </c>
      <c r="N206" s="25">
        <f t="shared" si="46"/>
        <v>9.4050000000000002E-3</v>
      </c>
      <c r="O206" s="25"/>
      <c r="P206" s="25">
        <f t="shared" si="47"/>
        <v>3.9647900000000002E-3</v>
      </c>
      <c r="Q206" s="25">
        <f t="shared" si="48"/>
        <v>9.1309113700000014E-2</v>
      </c>
      <c r="R206" s="25">
        <v>9.7999999999999997E-3</v>
      </c>
      <c r="S206" s="25">
        <f t="shared" si="49"/>
        <v>9.4050000000000002E-3</v>
      </c>
      <c r="T206" s="25"/>
      <c r="U206" s="25">
        <f t="shared" si="50"/>
        <v>3.9737900000000005E-3</v>
      </c>
      <c r="V206" s="25">
        <f t="shared" si="51"/>
        <v>9.1516383700000009E-2</v>
      </c>
      <c r="W206" s="25">
        <v>6.8000000000000005E-4</v>
      </c>
      <c r="X206" s="25">
        <f t="shared" si="41"/>
        <v>3.9500000000000001E-4</v>
      </c>
    </row>
    <row r="207" spans="1:24" s="15" customFormat="1">
      <c r="A207" s="18">
        <v>455</v>
      </c>
      <c r="B207" s="25">
        <v>3.0000000000000001E-5</v>
      </c>
      <c r="C207" s="25">
        <v>4.7999999999999996E-3</v>
      </c>
      <c r="D207" s="25">
        <f t="shared" si="39"/>
        <v>4.4449999999999993E-3</v>
      </c>
      <c r="E207" s="25"/>
      <c r="F207" s="25">
        <f t="shared" si="42"/>
        <v>2.0647899999999995E-3</v>
      </c>
      <c r="G207" s="25">
        <f t="shared" si="43"/>
        <v>4.7552113699999989E-2</v>
      </c>
      <c r="H207" s="25">
        <v>6.8999999999999999E-3</v>
      </c>
      <c r="I207" s="25">
        <f t="shared" si="40"/>
        <v>6.5449999999999996E-3</v>
      </c>
      <c r="J207" s="25"/>
      <c r="K207" s="25">
        <f t="shared" si="44"/>
        <v>3.3617899999999995E-3</v>
      </c>
      <c r="L207" s="25">
        <f t="shared" si="45"/>
        <v>7.7422023699999995E-2</v>
      </c>
      <c r="M207" s="25">
        <v>9.7000000000000003E-3</v>
      </c>
      <c r="N207" s="25">
        <f t="shared" si="46"/>
        <v>9.3450000000000009E-3</v>
      </c>
      <c r="O207" s="25"/>
      <c r="P207" s="25">
        <f t="shared" si="47"/>
        <v>3.9047900000000009E-3</v>
      </c>
      <c r="Q207" s="25">
        <f t="shared" si="48"/>
        <v>8.9927313700000025E-2</v>
      </c>
      <c r="R207" s="25">
        <v>9.7000000000000003E-3</v>
      </c>
      <c r="S207" s="25">
        <f t="shared" si="49"/>
        <v>9.3450000000000009E-3</v>
      </c>
      <c r="T207" s="25"/>
      <c r="U207" s="25">
        <f t="shared" si="50"/>
        <v>3.9137900000000012E-3</v>
      </c>
      <c r="V207" s="25">
        <f t="shared" si="51"/>
        <v>9.0134583700000034E-2</v>
      </c>
      <c r="W207" s="25">
        <v>6.8000000000000005E-4</v>
      </c>
      <c r="X207" s="25">
        <f t="shared" si="41"/>
        <v>3.5500000000000001E-4</v>
      </c>
    </row>
    <row r="208" spans="1:24" s="15" customFormat="1">
      <c r="A208" s="18">
        <v>456</v>
      </c>
      <c r="B208" s="25">
        <v>-1.0000000000000001E-5</v>
      </c>
      <c r="C208" s="25">
        <v>4.7000000000000002E-3</v>
      </c>
      <c r="D208" s="25">
        <f t="shared" si="39"/>
        <v>4.4099999999999999E-3</v>
      </c>
      <c r="E208" s="25"/>
      <c r="F208" s="25">
        <f t="shared" si="42"/>
        <v>2.0297900000000001E-3</v>
      </c>
      <c r="G208" s="25">
        <f t="shared" si="43"/>
        <v>4.6746063700000007E-2</v>
      </c>
      <c r="H208" s="25">
        <v>7.0000000000000001E-3</v>
      </c>
      <c r="I208" s="25">
        <f t="shared" si="40"/>
        <v>6.7099999999999998E-3</v>
      </c>
      <c r="J208" s="25"/>
      <c r="K208" s="25">
        <f t="shared" si="44"/>
        <v>3.5267899999999997E-3</v>
      </c>
      <c r="L208" s="25">
        <f t="shared" si="45"/>
        <v>8.1221973699999991E-2</v>
      </c>
      <c r="M208" s="25">
        <v>9.7000000000000003E-3</v>
      </c>
      <c r="N208" s="25">
        <f t="shared" si="46"/>
        <v>9.41E-3</v>
      </c>
      <c r="O208" s="25"/>
      <c r="P208" s="25">
        <f t="shared" si="47"/>
        <v>3.96979E-3</v>
      </c>
      <c r="Q208" s="25">
        <f t="shared" si="48"/>
        <v>9.1424263700000008E-2</v>
      </c>
      <c r="R208" s="25">
        <v>9.7000000000000003E-3</v>
      </c>
      <c r="S208" s="25">
        <f t="shared" si="49"/>
        <v>9.41E-3</v>
      </c>
      <c r="T208" s="25"/>
      <c r="U208" s="25">
        <f t="shared" si="50"/>
        <v>3.9787900000000003E-3</v>
      </c>
      <c r="V208" s="25">
        <f t="shared" si="51"/>
        <v>9.1631533700000017E-2</v>
      </c>
      <c r="W208" s="25">
        <v>5.9000000000000003E-4</v>
      </c>
      <c r="X208" s="25">
        <f t="shared" si="41"/>
        <v>2.9E-4</v>
      </c>
    </row>
    <row r="209" spans="1:24" s="15" customFormat="1">
      <c r="A209" s="18">
        <v>457</v>
      </c>
      <c r="B209" s="25">
        <v>1.0000000000000001E-5</v>
      </c>
      <c r="C209" s="25">
        <v>4.5999999999999999E-3</v>
      </c>
      <c r="D209" s="25">
        <f t="shared" si="39"/>
        <v>4.28E-3</v>
      </c>
      <c r="E209" s="25"/>
      <c r="F209" s="25">
        <f t="shared" si="42"/>
        <v>1.8997900000000002E-3</v>
      </c>
      <c r="G209" s="25">
        <f t="shared" si="43"/>
        <v>4.3752163700000006E-2</v>
      </c>
      <c r="H209" s="25">
        <v>6.7000000000000002E-3</v>
      </c>
      <c r="I209" s="25">
        <f t="shared" si="40"/>
        <v>6.3800000000000003E-3</v>
      </c>
      <c r="J209" s="25"/>
      <c r="K209" s="25">
        <f t="shared" si="44"/>
        <v>3.1967900000000001E-3</v>
      </c>
      <c r="L209" s="25">
        <f t="shared" si="45"/>
        <v>7.3622073700000012E-2</v>
      </c>
      <c r="M209" s="25">
        <v>9.4000000000000004E-3</v>
      </c>
      <c r="N209" s="25">
        <f t="shared" si="46"/>
        <v>9.0799999999999995E-3</v>
      </c>
      <c r="O209" s="25"/>
      <c r="P209" s="25">
        <f t="shared" si="47"/>
        <v>3.6397899999999995E-3</v>
      </c>
      <c r="Q209" s="25">
        <f t="shared" si="48"/>
        <v>8.3824363699999987E-2</v>
      </c>
      <c r="R209" s="25">
        <v>9.4000000000000004E-3</v>
      </c>
      <c r="S209" s="25">
        <f t="shared" si="49"/>
        <v>9.0799999999999995E-3</v>
      </c>
      <c r="T209" s="25"/>
      <c r="U209" s="25">
        <f t="shared" si="50"/>
        <v>3.6487899999999998E-3</v>
      </c>
      <c r="V209" s="25">
        <f t="shared" si="51"/>
        <v>8.4031633699999997E-2</v>
      </c>
      <c r="W209" s="25">
        <v>6.3000000000000003E-4</v>
      </c>
      <c r="X209" s="25">
        <f t="shared" si="41"/>
        <v>3.2000000000000003E-4</v>
      </c>
    </row>
    <row r="210" spans="1:24" s="15" customFormat="1">
      <c r="A210" s="18">
        <v>458</v>
      </c>
      <c r="B210" s="25">
        <v>1.2999999999999999E-4</v>
      </c>
      <c r="C210" s="25">
        <v>4.7000000000000002E-3</v>
      </c>
      <c r="D210" s="25">
        <f t="shared" si="39"/>
        <v>4.2900000000000004E-3</v>
      </c>
      <c r="E210" s="25"/>
      <c r="F210" s="25">
        <f t="shared" si="42"/>
        <v>1.9097900000000006E-3</v>
      </c>
      <c r="G210" s="25">
        <f t="shared" si="43"/>
        <v>4.3982463700000016E-2</v>
      </c>
      <c r="H210" s="25">
        <v>6.8999999999999999E-3</v>
      </c>
      <c r="I210" s="25">
        <f t="shared" si="40"/>
        <v>6.4900000000000001E-3</v>
      </c>
      <c r="J210" s="25"/>
      <c r="K210" s="25">
        <f t="shared" si="44"/>
        <v>3.30679E-3</v>
      </c>
      <c r="L210" s="25">
        <f t="shared" si="45"/>
        <v>7.6155373700000001E-2</v>
      </c>
      <c r="M210" s="25">
        <v>9.4999999999999998E-3</v>
      </c>
      <c r="N210" s="25">
        <f t="shared" si="46"/>
        <v>9.0899999999999991E-3</v>
      </c>
      <c r="O210" s="25"/>
      <c r="P210" s="25">
        <f t="shared" si="47"/>
        <v>3.6497899999999991E-3</v>
      </c>
      <c r="Q210" s="25">
        <f t="shared" si="48"/>
        <v>8.405466369999999E-2</v>
      </c>
      <c r="R210" s="25">
        <v>9.4999999999999998E-3</v>
      </c>
      <c r="S210" s="25">
        <f t="shared" si="49"/>
        <v>9.0899999999999991E-3</v>
      </c>
      <c r="T210" s="25"/>
      <c r="U210" s="25">
        <f t="shared" si="50"/>
        <v>3.6587899999999994E-3</v>
      </c>
      <c r="V210" s="25">
        <f t="shared" si="51"/>
        <v>8.4261933699999986E-2</v>
      </c>
      <c r="W210" s="25">
        <v>6.8999999999999997E-4</v>
      </c>
      <c r="X210" s="25">
        <f t="shared" si="41"/>
        <v>4.0999999999999999E-4</v>
      </c>
    </row>
    <row r="211" spans="1:24" s="15" customFormat="1">
      <c r="A211" s="18">
        <v>459</v>
      </c>
      <c r="B211" s="25">
        <v>9.0000000000000006E-5</v>
      </c>
      <c r="C211" s="25">
        <v>4.5999999999999999E-3</v>
      </c>
      <c r="D211" s="25">
        <f t="shared" si="39"/>
        <v>4.2199999999999998E-3</v>
      </c>
      <c r="E211" s="25"/>
      <c r="F211" s="25">
        <f t="shared" si="42"/>
        <v>1.83979E-3</v>
      </c>
      <c r="G211" s="25">
        <f t="shared" si="43"/>
        <v>4.2370363700000004E-2</v>
      </c>
      <c r="H211" s="25">
        <v>6.4999999999999997E-3</v>
      </c>
      <c r="I211" s="25">
        <f t="shared" si="40"/>
        <v>6.1199999999999996E-3</v>
      </c>
      <c r="J211" s="25"/>
      <c r="K211" s="25">
        <f t="shared" si="44"/>
        <v>2.9367899999999995E-3</v>
      </c>
      <c r="L211" s="25">
        <f t="shared" si="45"/>
        <v>6.7634273699999997E-2</v>
      </c>
      <c r="M211" s="25">
        <v>9.4000000000000004E-3</v>
      </c>
      <c r="N211" s="25">
        <f t="shared" si="46"/>
        <v>9.0200000000000002E-3</v>
      </c>
      <c r="O211" s="25"/>
      <c r="P211" s="25">
        <f t="shared" si="47"/>
        <v>3.5797900000000002E-3</v>
      </c>
      <c r="Q211" s="25">
        <f t="shared" si="48"/>
        <v>8.2442563700000013E-2</v>
      </c>
      <c r="R211" s="25">
        <v>9.4000000000000004E-3</v>
      </c>
      <c r="S211" s="25">
        <f t="shared" si="49"/>
        <v>9.0200000000000002E-3</v>
      </c>
      <c r="T211" s="25"/>
      <c r="U211" s="25">
        <f t="shared" si="50"/>
        <v>3.5887900000000006E-3</v>
      </c>
      <c r="V211" s="25">
        <f t="shared" si="51"/>
        <v>8.2649833700000022E-2</v>
      </c>
      <c r="W211" s="25">
        <v>6.7000000000000002E-4</v>
      </c>
      <c r="X211" s="25">
        <f t="shared" si="41"/>
        <v>3.8000000000000002E-4</v>
      </c>
    </row>
    <row r="212" spans="1:24" s="15" customFormat="1">
      <c r="A212" s="18">
        <v>460</v>
      </c>
      <c r="B212" s="25">
        <v>8.0000000000000007E-5</v>
      </c>
      <c r="C212" s="25">
        <v>4.5999999999999999E-3</v>
      </c>
      <c r="D212" s="25">
        <f t="shared" si="39"/>
        <v>4.2449999999999996E-3</v>
      </c>
      <c r="E212" s="25"/>
      <c r="F212" s="25">
        <f t="shared" si="42"/>
        <v>1.8647899999999999E-3</v>
      </c>
      <c r="G212" s="25">
        <f t="shared" si="43"/>
        <v>4.2946113699999997E-2</v>
      </c>
      <c r="H212" s="25">
        <v>6.6E-3</v>
      </c>
      <c r="I212" s="25">
        <f t="shared" si="40"/>
        <v>6.2449999999999997E-3</v>
      </c>
      <c r="J212" s="25"/>
      <c r="K212" s="25">
        <f t="shared" si="44"/>
        <v>3.0617899999999996E-3</v>
      </c>
      <c r="L212" s="25">
        <f t="shared" si="45"/>
        <v>7.0513023699999997E-2</v>
      </c>
      <c r="M212" s="25">
        <v>9.4000000000000004E-3</v>
      </c>
      <c r="N212" s="25">
        <f t="shared" si="46"/>
        <v>9.045000000000001E-3</v>
      </c>
      <c r="O212" s="25"/>
      <c r="P212" s="25">
        <f t="shared" si="47"/>
        <v>3.6047900000000009E-3</v>
      </c>
      <c r="Q212" s="25">
        <f t="shared" si="48"/>
        <v>8.3018313700000027E-2</v>
      </c>
      <c r="R212" s="25">
        <v>9.4000000000000004E-3</v>
      </c>
      <c r="S212" s="25">
        <f t="shared" si="49"/>
        <v>9.045000000000001E-3</v>
      </c>
      <c r="T212" s="25"/>
      <c r="U212" s="25">
        <f t="shared" si="50"/>
        <v>3.6137900000000013E-3</v>
      </c>
      <c r="V212" s="25">
        <f t="shared" si="51"/>
        <v>8.3225583700000036E-2</v>
      </c>
      <c r="W212" s="25">
        <v>6.3000000000000003E-4</v>
      </c>
      <c r="X212" s="25">
        <f t="shared" si="41"/>
        <v>3.5500000000000001E-4</v>
      </c>
    </row>
    <row r="213" spans="1:24" s="15" customFormat="1">
      <c r="A213" s="18">
        <v>461</v>
      </c>
      <c r="B213" s="25">
        <v>1.0000000000000001E-5</v>
      </c>
      <c r="C213" s="25">
        <v>4.4000000000000003E-3</v>
      </c>
      <c r="D213" s="25">
        <f t="shared" si="39"/>
        <v>4.0850000000000001E-3</v>
      </c>
      <c r="E213" s="25"/>
      <c r="F213" s="25">
        <f t="shared" si="42"/>
        <v>1.7047900000000003E-3</v>
      </c>
      <c r="G213" s="25">
        <f t="shared" si="43"/>
        <v>3.9261313700000008E-2</v>
      </c>
      <c r="H213" s="25">
        <v>6.4000000000000003E-3</v>
      </c>
      <c r="I213" s="25">
        <f t="shared" si="40"/>
        <v>6.0850000000000001E-3</v>
      </c>
      <c r="J213" s="25"/>
      <c r="K213" s="25">
        <f t="shared" si="44"/>
        <v>2.90179E-3</v>
      </c>
      <c r="L213" s="25">
        <f t="shared" si="45"/>
        <v>6.6828223700000008E-2</v>
      </c>
      <c r="M213" s="25">
        <v>9.2999999999999992E-3</v>
      </c>
      <c r="N213" s="25">
        <f t="shared" si="46"/>
        <v>8.9849999999999999E-3</v>
      </c>
      <c r="O213" s="25"/>
      <c r="P213" s="25">
        <f t="shared" si="47"/>
        <v>3.5447899999999999E-3</v>
      </c>
      <c r="Q213" s="25">
        <f t="shared" si="48"/>
        <v>8.1636513699999996E-2</v>
      </c>
      <c r="R213" s="25">
        <v>9.2999999999999992E-3</v>
      </c>
      <c r="S213" s="25">
        <f t="shared" si="49"/>
        <v>8.9849999999999999E-3</v>
      </c>
      <c r="T213" s="25"/>
      <c r="U213" s="25">
        <f t="shared" si="50"/>
        <v>3.5537900000000002E-3</v>
      </c>
      <c r="V213" s="25">
        <f t="shared" si="51"/>
        <v>8.1843783700000006E-2</v>
      </c>
      <c r="W213" s="25">
        <v>6.2E-4</v>
      </c>
      <c r="X213" s="25">
        <f t="shared" si="41"/>
        <v>3.1500000000000001E-4</v>
      </c>
    </row>
    <row r="214" spans="1:24" s="15" customFormat="1">
      <c r="A214" s="18">
        <v>462</v>
      </c>
      <c r="B214" s="25">
        <v>1.2999999999999999E-4</v>
      </c>
      <c r="C214" s="25">
        <v>4.4000000000000003E-3</v>
      </c>
      <c r="D214" s="25">
        <f t="shared" si="39"/>
        <v>4.0150000000000003E-3</v>
      </c>
      <c r="E214" s="25"/>
      <c r="F214" s="25">
        <f t="shared" si="42"/>
        <v>1.6347900000000005E-3</v>
      </c>
      <c r="G214" s="25">
        <f t="shared" si="43"/>
        <v>3.7649213700000017E-2</v>
      </c>
      <c r="H214" s="25">
        <v>6.4000000000000003E-3</v>
      </c>
      <c r="I214" s="25">
        <f t="shared" si="40"/>
        <v>6.0150000000000004E-3</v>
      </c>
      <c r="J214" s="25"/>
      <c r="K214" s="25">
        <f t="shared" si="44"/>
        <v>2.8317900000000003E-3</v>
      </c>
      <c r="L214" s="25">
        <f t="shared" si="45"/>
        <v>6.5216123700000003E-2</v>
      </c>
      <c r="M214" s="25">
        <v>9.1999999999999998E-3</v>
      </c>
      <c r="N214" s="25">
        <f t="shared" si="46"/>
        <v>8.8149999999999999E-3</v>
      </c>
      <c r="O214" s="25"/>
      <c r="P214" s="25">
        <f t="shared" si="47"/>
        <v>3.3747899999999999E-3</v>
      </c>
      <c r="Q214" s="25">
        <f t="shared" si="48"/>
        <v>7.7721413700000005E-2</v>
      </c>
      <c r="R214" s="25">
        <v>9.1999999999999998E-3</v>
      </c>
      <c r="S214" s="25">
        <f t="shared" si="49"/>
        <v>8.8149999999999999E-3</v>
      </c>
      <c r="T214" s="25"/>
      <c r="U214" s="25">
        <f t="shared" si="50"/>
        <v>3.3837900000000002E-3</v>
      </c>
      <c r="V214" s="25">
        <f t="shared" si="51"/>
        <v>7.7928683700000015E-2</v>
      </c>
      <c r="W214" s="25">
        <v>6.4000000000000005E-4</v>
      </c>
      <c r="X214" s="25">
        <f t="shared" si="41"/>
        <v>3.8500000000000003E-4</v>
      </c>
    </row>
    <row r="215" spans="1:24" s="15" customFormat="1">
      <c r="A215" s="18">
        <v>463</v>
      </c>
      <c r="B215" s="25">
        <v>6.8999999999999997E-5</v>
      </c>
      <c r="C215" s="25">
        <v>4.4000000000000003E-3</v>
      </c>
      <c r="D215" s="25">
        <f t="shared" si="39"/>
        <v>4.0604999999999999E-3</v>
      </c>
      <c r="E215" s="25"/>
      <c r="F215" s="25">
        <f t="shared" si="42"/>
        <v>1.6802900000000001E-3</v>
      </c>
      <c r="G215" s="25">
        <f t="shared" si="43"/>
        <v>3.8697078700000005E-2</v>
      </c>
      <c r="H215" s="25">
        <v>6.4000000000000003E-3</v>
      </c>
      <c r="I215" s="25">
        <f t="shared" si="40"/>
        <v>6.0604999999999999E-3</v>
      </c>
      <c r="J215" s="25"/>
      <c r="K215" s="25">
        <f t="shared" si="44"/>
        <v>2.8772899999999998E-3</v>
      </c>
      <c r="L215" s="25">
        <f t="shared" si="45"/>
        <v>6.6263988699999998E-2</v>
      </c>
      <c r="M215" s="25">
        <v>9.1999999999999998E-3</v>
      </c>
      <c r="N215" s="25">
        <f t="shared" si="46"/>
        <v>8.8605000000000003E-3</v>
      </c>
      <c r="O215" s="25"/>
      <c r="P215" s="25">
        <f t="shared" si="47"/>
        <v>3.4202900000000003E-3</v>
      </c>
      <c r="Q215" s="25">
        <f t="shared" si="48"/>
        <v>7.8769278700000014E-2</v>
      </c>
      <c r="R215" s="25">
        <v>9.1999999999999998E-3</v>
      </c>
      <c r="S215" s="25">
        <f t="shared" si="49"/>
        <v>8.8605000000000003E-3</v>
      </c>
      <c r="T215" s="25"/>
      <c r="U215" s="25">
        <f t="shared" si="50"/>
        <v>3.4292900000000006E-3</v>
      </c>
      <c r="V215" s="25">
        <f t="shared" si="51"/>
        <v>7.8976548700000024E-2</v>
      </c>
      <c r="W215" s="25">
        <v>6.0999999999999997E-4</v>
      </c>
      <c r="X215" s="25">
        <f t="shared" si="41"/>
        <v>3.3949999999999996E-4</v>
      </c>
    </row>
    <row r="216" spans="1:24" s="15" customFormat="1">
      <c r="A216" s="18">
        <v>464</v>
      </c>
      <c r="B216" s="25">
        <v>1.8000000000000001E-4</v>
      </c>
      <c r="C216" s="25">
        <v>4.4000000000000003E-3</v>
      </c>
      <c r="D216" s="25">
        <f t="shared" si="39"/>
        <v>3.9950000000000003E-3</v>
      </c>
      <c r="E216" s="25"/>
      <c r="F216" s="25">
        <f t="shared" si="42"/>
        <v>1.6147900000000005E-3</v>
      </c>
      <c r="G216" s="25">
        <f t="shared" si="43"/>
        <v>3.7188613700000012E-2</v>
      </c>
      <c r="H216" s="25">
        <v>6.4000000000000003E-3</v>
      </c>
      <c r="I216" s="25">
        <f t="shared" si="40"/>
        <v>5.9950000000000003E-3</v>
      </c>
      <c r="J216" s="25"/>
      <c r="K216" s="25">
        <f t="shared" si="44"/>
        <v>2.8117900000000002E-3</v>
      </c>
      <c r="L216" s="25">
        <f t="shared" si="45"/>
        <v>6.4755523700000012E-2</v>
      </c>
      <c r="M216" s="25">
        <v>9.1999999999999998E-3</v>
      </c>
      <c r="N216" s="25">
        <f t="shared" si="46"/>
        <v>8.794999999999999E-3</v>
      </c>
      <c r="O216" s="25"/>
      <c r="P216" s="25">
        <f t="shared" si="47"/>
        <v>3.354789999999999E-3</v>
      </c>
      <c r="Q216" s="25">
        <f t="shared" si="48"/>
        <v>7.7260813699999986E-2</v>
      </c>
      <c r="R216" s="25">
        <v>9.1999999999999998E-3</v>
      </c>
      <c r="S216" s="25">
        <f t="shared" si="49"/>
        <v>8.794999999999999E-3</v>
      </c>
      <c r="T216" s="25"/>
      <c r="U216" s="25">
        <f t="shared" si="50"/>
        <v>3.3637899999999993E-3</v>
      </c>
      <c r="V216" s="25">
        <f t="shared" si="51"/>
        <v>7.7468083699999982E-2</v>
      </c>
      <c r="W216" s="25">
        <v>6.3000000000000003E-4</v>
      </c>
      <c r="X216" s="25">
        <f t="shared" si="41"/>
        <v>4.0500000000000003E-4</v>
      </c>
    </row>
    <row r="217" spans="1:24" s="15" customFormat="1">
      <c r="A217" s="18">
        <v>465</v>
      </c>
      <c r="B217" s="25">
        <v>4.0000000000000003E-5</v>
      </c>
      <c r="C217" s="25">
        <v>4.4000000000000003E-3</v>
      </c>
      <c r="D217" s="25">
        <f t="shared" si="39"/>
        <v>4.0950000000000005E-3</v>
      </c>
      <c r="E217" s="25"/>
      <c r="F217" s="25">
        <f t="shared" si="42"/>
        <v>1.7147900000000008E-3</v>
      </c>
      <c r="G217" s="25">
        <f t="shared" si="43"/>
        <v>3.9491613700000018E-2</v>
      </c>
      <c r="H217" s="25">
        <v>6.4000000000000003E-3</v>
      </c>
      <c r="I217" s="25">
        <f t="shared" si="40"/>
        <v>6.0950000000000006E-3</v>
      </c>
      <c r="J217" s="25"/>
      <c r="K217" s="25">
        <f t="shared" si="44"/>
        <v>2.9117900000000005E-3</v>
      </c>
      <c r="L217" s="25">
        <f t="shared" si="45"/>
        <v>6.7058523700000011E-2</v>
      </c>
      <c r="M217" s="25">
        <v>9.1999999999999998E-3</v>
      </c>
      <c r="N217" s="25">
        <f t="shared" si="46"/>
        <v>8.8950000000000001E-3</v>
      </c>
      <c r="O217" s="25"/>
      <c r="P217" s="25">
        <f t="shared" si="47"/>
        <v>3.4547900000000001E-3</v>
      </c>
      <c r="Q217" s="25">
        <f t="shared" si="48"/>
        <v>7.9563813700000013E-2</v>
      </c>
      <c r="R217" s="25">
        <v>9.1999999999999998E-3</v>
      </c>
      <c r="S217" s="25">
        <f t="shared" si="49"/>
        <v>8.8950000000000001E-3</v>
      </c>
      <c r="T217" s="25"/>
      <c r="U217" s="25">
        <f t="shared" si="50"/>
        <v>3.4637900000000004E-3</v>
      </c>
      <c r="V217" s="25">
        <f t="shared" si="51"/>
        <v>7.9771083700000009E-2</v>
      </c>
      <c r="W217" s="25">
        <v>5.6999999999999998E-4</v>
      </c>
      <c r="X217" s="25">
        <f t="shared" si="41"/>
        <v>3.0499999999999999E-4</v>
      </c>
    </row>
    <row r="218" spans="1:24" s="15" customFormat="1">
      <c r="A218" s="18">
        <v>466</v>
      </c>
      <c r="B218" s="25">
        <v>1.2E-4</v>
      </c>
      <c r="C218" s="25">
        <v>4.4000000000000003E-3</v>
      </c>
      <c r="D218" s="25">
        <f t="shared" si="39"/>
        <v>4.0550000000000004E-3</v>
      </c>
      <c r="E218" s="25"/>
      <c r="F218" s="25">
        <f t="shared" si="42"/>
        <v>1.6747900000000007E-3</v>
      </c>
      <c r="G218" s="25">
        <f t="shared" si="43"/>
        <v>3.8570413700000014E-2</v>
      </c>
      <c r="H218" s="25">
        <v>6.3E-3</v>
      </c>
      <c r="I218" s="25">
        <f t="shared" si="40"/>
        <v>5.9550000000000002E-3</v>
      </c>
      <c r="J218" s="25"/>
      <c r="K218" s="25">
        <f t="shared" si="44"/>
        <v>2.7717900000000001E-3</v>
      </c>
      <c r="L218" s="25">
        <f t="shared" si="45"/>
        <v>6.3834323700000001E-2</v>
      </c>
      <c r="M218" s="25">
        <v>9.1000000000000004E-3</v>
      </c>
      <c r="N218" s="25">
        <f t="shared" si="46"/>
        <v>8.7550000000000006E-3</v>
      </c>
      <c r="O218" s="25"/>
      <c r="P218" s="25">
        <f t="shared" si="47"/>
        <v>3.3147900000000006E-3</v>
      </c>
      <c r="Q218" s="25">
        <f t="shared" si="48"/>
        <v>7.6339613700000017E-2</v>
      </c>
      <c r="R218" s="25">
        <v>9.1000000000000004E-3</v>
      </c>
      <c r="S218" s="25">
        <f t="shared" si="49"/>
        <v>8.7550000000000006E-3</v>
      </c>
      <c r="T218" s="25"/>
      <c r="U218" s="25">
        <f t="shared" si="50"/>
        <v>3.3237900000000009E-3</v>
      </c>
      <c r="V218" s="25">
        <f t="shared" si="51"/>
        <v>7.6546883700000026E-2</v>
      </c>
      <c r="W218" s="25">
        <v>5.6999999999999998E-4</v>
      </c>
      <c r="X218" s="25">
        <f t="shared" si="41"/>
        <v>3.4499999999999998E-4</v>
      </c>
    </row>
    <row r="219" spans="1:24" s="15" customFormat="1">
      <c r="A219" s="18">
        <v>467</v>
      </c>
      <c r="B219" s="25">
        <v>3.0000000000000001E-5</v>
      </c>
      <c r="C219" s="25">
        <v>4.3E-3</v>
      </c>
      <c r="D219" s="25">
        <f t="shared" si="39"/>
        <v>3.9750000000000002E-3</v>
      </c>
      <c r="E219" s="25"/>
      <c r="F219" s="25">
        <f t="shared" si="42"/>
        <v>1.5947900000000004E-3</v>
      </c>
      <c r="G219" s="25">
        <f t="shared" si="43"/>
        <v>3.6728013700000013E-2</v>
      </c>
      <c r="H219" s="25">
        <v>6.1999999999999998E-3</v>
      </c>
      <c r="I219" s="25">
        <f t="shared" si="40"/>
        <v>5.875E-3</v>
      </c>
      <c r="J219" s="25"/>
      <c r="K219" s="25">
        <f t="shared" si="44"/>
        <v>2.6917899999999999E-3</v>
      </c>
      <c r="L219" s="25">
        <f t="shared" si="45"/>
        <v>6.19919237E-2</v>
      </c>
      <c r="M219" s="25">
        <v>9.1000000000000004E-3</v>
      </c>
      <c r="N219" s="25">
        <f t="shared" si="46"/>
        <v>8.7749999999999998E-3</v>
      </c>
      <c r="O219" s="25"/>
      <c r="P219" s="25">
        <f t="shared" si="47"/>
        <v>3.3347899999999998E-3</v>
      </c>
      <c r="Q219" s="25">
        <f t="shared" si="48"/>
        <v>7.6800213699999995E-2</v>
      </c>
      <c r="R219" s="25">
        <v>9.1000000000000004E-3</v>
      </c>
      <c r="S219" s="25">
        <f t="shared" si="49"/>
        <v>8.7749999999999998E-3</v>
      </c>
      <c r="T219" s="25"/>
      <c r="U219" s="25">
        <f t="shared" si="50"/>
        <v>3.3437900000000001E-3</v>
      </c>
      <c r="V219" s="25">
        <f t="shared" si="51"/>
        <v>7.7007483700000004E-2</v>
      </c>
      <c r="W219" s="25">
        <v>6.2E-4</v>
      </c>
      <c r="X219" s="25">
        <f t="shared" si="41"/>
        <v>3.2499999999999999E-4</v>
      </c>
    </row>
    <row r="220" spans="1:24" s="15" customFormat="1">
      <c r="A220" s="18">
        <v>468</v>
      </c>
      <c r="B220" s="25">
        <v>2.0000000000000001E-4</v>
      </c>
      <c r="C220" s="25">
        <v>4.5999999999999999E-3</v>
      </c>
      <c r="D220" s="25">
        <f t="shared" si="39"/>
        <v>4.1700000000000001E-3</v>
      </c>
      <c r="E220" s="25"/>
      <c r="F220" s="25">
        <f t="shared" si="42"/>
        <v>1.7897900000000003E-3</v>
      </c>
      <c r="G220" s="25">
        <f t="shared" si="43"/>
        <v>4.1218863700000011E-2</v>
      </c>
      <c r="H220" s="25">
        <v>6.4000000000000003E-3</v>
      </c>
      <c r="I220" s="25">
        <f t="shared" si="40"/>
        <v>5.9700000000000005E-3</v>
      </c>
      <c r="J220" s="25"/>
      <c r="K220" s="25">
        <f t="shared" si="44"/>
        <v>2.7867900000000004E-3</v>
      </c>
      <c r="L220" s="25">
        <f t="shared" si="45"/>
        <v>6.4179773700000012E-2</v>
      </c>
      <c r="M220" s="25">
        <v>9.1000000000000004E-3</v>
      </c>
      <c r="N220" s="25">
        <f t="shared" si="46"/>
        <v>8.6700000000000006E-3</v>
      </c>
      <c r="O220" s="25"/>
      <c r="P220" s="25">
        <f t="shared" si="47"/>
        <v>3.2297900000000006E-3</v>
      </c>
      <c r="Q220" s="25">
        <f t="shared" si="48"/>
        <v>7.4382063700000015E-2</v>
      </c>
      <c r="R220" s="25">
        <v>9.1000000000000004E-3</v>
      </c>
      <c r="S220" s="25">
        <f t="shared" si="49"/>
        <v>8.6700000000000006E-3</v>
      </c>
      <c r="T220" s="25"/>
      <c r="U220" s="25">
        <f t="shared" si="50"/>
        <v>3.2387900000000009E-3</v>
      </c>
      <c r="V220" s="25">
        <f t="shared" si="51"/>
        <v>7.4589333700000024E-2</v>
      </c>
      <c r="W220" s="25">
        <v>6.6E-4</v>
      </c>
      <c r="X220" s="25">
        <f t="shared" si="41"/>
        <v>4.2999999999999999E-4</v>
      </c>
    </row>
    <row r="221" spans="1:24" s="15" customFormat="1">
      <c r="A221" s="18">
        <v>469</v>
      </c>
      <c r="B221" s="25">
        <v>6.8999999999999997E-5</v>
      </c>
      <c r="C221" s="25">
        <v>4.4000000000000003E-3</v>
      </c>
      <c r="D221" s="25">
        <f t="shared" si="39"/>
        <v>4.0455000000000005E-3</v>
      </c>
      <c r="E221" s="25"/>
      <c r="F221" s="25">
        <f t="shared" si="42"/>
        <v>1.6652900000000007E-3</v>
      </c>
      <c r="G221" s="25">
        <f t="shared" si="43"/>
        <v>3.8351628700000015E-2</v>
      </c>
      <c r="H221" s="25">
        <v>6.1999999999999998E-3</v>
      </c>
      <c r="I221" s="25">
        <f t="shared" si="40"/>
        <v>5.8455E-3</v>
      </c>
      <c r="J221" s="25"/>
      <c r="K221" s="25">
        <f t="shared" si="44"/>
        <v>2.6622899999999999E-3</v>
      </c>
      <c r="L221" s="25">
        <f t="shared" si="45"/>
        <v>6.1312538700000002E-2</v>
      </c>
      <c r="M221" s="25">
        <v>8.9999999999999993E-3</v>
      </c>
      <c r="N221" s="25">
        <f t="shared" si="46"/>
        <v>8.6454999999999987E-3</v>
      </c>
      <c r="O221" s="25"/>
      <c r="P221" s="25">
        <f t="shared" si="47"/>
        <v>3.2052899999999987E-3</v>
      </c>
      <c r="Q221" s="25">
        <f t="shared" si="48"/>
        <v>7.3817828699999977E-2</v>
      </c>
      <c r="R221" s="25">
        <v>8.9999999999999993E-3</v>
      </c>
      <c r="S221" s="25">
        <f t="shared" si="49"/>
        <v>8.6454999999999987E-3</v>
      </c>
      <c r="T221" s="25"/>
      <c r="U221" s="25">
        <f t="shared" si="50"/>
        <v>3.214289999999999E-3</v>
      </c>
      <c r="V221" s="25">
        <f t="shared" si="51"/>
        <v>7.4025098699999986E-2</v>
      </c>
      <c r="W221" s="25">
        <v>6.4000000000000005E-4</v>
      </c>
      <c r="X221" s="25">
        <f t="shared" si="41"/>
        <v>3.545E-4</v>
      </c>
    </row>
    <row r="222" spans="1:24" s="15" customFormat="1">
      <c r="A222" s="18">
        <v>470</v>
      </c>
      <c r="B222" s="25">
        <v>1.7000000000000001E-4</v>
      </c>
      <c r="C222" s="25">
        <v>4.3E-3</v>
      </c>
      <c r="D222" s="25">
        <f t="shared" si="39"/>
        <v>3.8700000000000002E-3</v>
      </c>
      <c r="E222" s="25"/>
      <c r="F222" s="25">
        <f t="shared" si="42"/>
        <v>1.4897900000000004E-3</v>
      </c>
      <c r="G222" s="25">
        <f t="shared" si="43"/>
        <v>3.4309863700000012E-2</v>
      </c>
      <c r="H222" s="25">
        <v>6.1000000000000004E-3</v>
      </c>
      <c r="I222" s="25">
        <f t="shared" si="40"/>
        <v>5.6700000000000006E-3</v>
      </c>
      <c r="J222" s="25"/>
      <c r="K222" s="25">
        <f t="shared" si="44"/>
        <v>2.4867900000000004E-3</v>
      </c>
      <c r="L222" s="25">
        <f t="shared" si="45"/>
        <v>5.7270773700000013E-2</v>
      </c>
      <c r="M222" s="25">
        <v>9.1000000000000004E-3</v>
      </c>
      <c r="N222" s="25">
        <f t="shared" si="46"/>
        <v>8.6700000000000006E-3</v>
      </c>
      <c r="O222" s="25"/>
      <c r="P222" s="25">
        <f t="shared" si="47"/>
        <v>3.2297900000000006E-3</v>
      </c>
      <c r="Q222" s="25">
        <f t="shared" si="48"/>
        <v>7.4382063700000015E-2</v>
      </c>
      <c r="R222" s="25">
        <v>9.1000000000000004E-3</v>
      </c>
      <c r="S222" s="25">
        <f t="shared" si="49"/>
        <v>8.6700000000000006E-3</v>
      </c>
      <c r="T222" s="25"/>
      <c r="U222" s="25">
        <f t="shared" si="50"/>
        <v>3.2387900000000009E-3</v>
      </c>
      <c r="V222" s="25">
        <f t="shared" si="51"/>
        <v>7.4589333700000024E-2</v>
      </c>
      <c r="W222" s="25">
        <v>6.8999999999999997E-4</v>
      </c>
      <c r="X222" s="25">
        <f t="shared" si="41"/>
        <v>4.2999999999999999E-4</v>
      </c>
    </row>
    <row r="223" spans="1:24" s="15" customFormat="1">
      <c r="A223" s="18">
        <v>471</v>
      </c>
      <c r="B223" s="25">
        <v>6.0000000000000002E-5</v>
      </c>
      <c r="C223" s="25">
        <v>4.4000000000000003E-3</v>
      </c>
      <c r="D223" s="25">
        <f t="shared" si="39"/>
        <v>4.1000000000000003E-3</v>
      </c>
      <c r="E223" s="25"/>
      <c r="F223" s="25">
        <f t="shared" si="42"/>
        <v>1.7197900000000006E-3</v>
      </c>
      <c r="G223" s="25">
        <f t="shared" si="43"/>
        <v>3.9606763700000013E-2</v>
      </c>
      <c r="H223" s="25">
        <v>6.1000000000000004E-3</v>
      </c>
      <c r="I223" s="25">
        <f t="shared" si="40"/>
        <v>5.8000000000000005E-3</v>
      </c>
      <c r="J223" s="25"/>
      <c r="K223" s="25">
        <f t="shared" si="44"/>
        <v>2.6167900000000003E-3</v>
      </c>
      <c r="L223" s="25">
        <f t="shared" si="45"/>
        <v>6.0264673700000014E-2</v>
      </c>
      <c r="M223" s="25">
        <v>8.8999999999999999E-3</v>
      </c>
      <c r="N223" s="25">
        <f t="shared" si="46"/>
        <v>8.6E-3</v>
      </c>
      <c r="O223" s="25"/>
      <c r="P223" s="25">
        <f t="shared" si="47"/>
        <v>3.15979E-3</v>
      </c>
      <c r="Q223" s="25">
        <f t="shared" si="48"/>
        <v>7.2769963700000009E-2</v>
      </c>
      <c r="R223" s="25">
        <v>8.8999999999999999E-3</v>
      </c>
      <c r="S223" s="25">
        <f t="shared" si="49"/>
        <v>8.6E-3</v>
      </c>
      <c r="T223" s="25"/>
      <c r="U223" s="25">
        <f t="shared" si="50"/>
        <v>3.1687900000000003E-3</v>
      </c>
      <c r="V223" s="25">
        <f t="shared" si="51"/>
        <v>7.2977233700000005E-2</v>
      </c>
      <c r="W223" s="25">
        <v>5.4000000000000001E-4</v>
      </c>
      <c r="X223" s="25">
        <f t="shared" si="41"/>
        <v>3.0000000000000003E-4</v>
      </c>
    </row>
    <row r="224" spans="1:24" s="15" customFormat="1">
      <c r="A224" s="18">
        <v>472</v>
      </c>
      <c r="B224" s="25">
        <v>1.9000000000000001E-4</v>
      </c>
      <c r="C224" s="25">
        <v>4.4000000000000003E-3</v>
      </c>
      <c r="D224" s="25">
        <f t="shared" si="39"/>
        <v>4.0300000000000006E-3</v>
      </c>
      <c r="E224" s="25"/>
      <c r="F224" s="25">
        <f t="shared" si="42"/>
        <v>1.6497900000000008E-3</v>
      </c>
      <c r="G224" s="25">
        <f t="shared" si="43"/>
        <v>3.7994663700000021E-2</v>
      </c>
      <c r="H224" s="25">
        <v>6.1000000000000004E-3</v>
      </c>
      <c r="I224" s="25">
        <f t="shared" si="40"/>
        <v>5.7300000000000007E-3</v>
      </c>
      <c r="J224" s="25"/>
      <c r="K224" s="25">
        <f t="shared" si="44"/>
        <v>2.5467900000000006E-3</v>
      </c>
      <c r="L224" s="25">
        <f t="shared" si="45"/>
        <v>5.8652573700000016E-2</v>
      </c>
      <c r="M224" s="25">
        <v>9.1000000000000004E-3</v>
      </c>
      <c r="N224" s="25">
        <f t="shared" si="46"/>
        <v>8.7299999999999999E-3</v>
      </c>
      <c r="O224" s="25"/>
      <c r="P224" s="25">
        <f t="shared" si="47"/>
        <v>3.2897899999999999E-3</v>
      </c>
      <c r="Q224" s="25">
        <f t="shared" si="48"/>
        <v>7.5763863700000003E-2</v>
      </c>
      <c r="R224" s="25">
        <v>9.1000000000000004E-3</v>
      </c>
      <c r="S224" s="25">
        <f t="shared" si="49"/>
        <v>8.7299999999999999E-3</v>
      </c>
      <c r="T224" s="25"/>
      <c r="U224" s="25">
        <f t="shared" si="50"/>
        <v>3.2987900000000002E-3</v>
      </c>
      <c r="V224" s="25">
        <f t="shared" si="51"/>
        <v>7.5971133700000013E-2</v>
      </c>
      <c r="W224" s="25">
        <v>5.5000000000000003E-4</v>
      </c>
      <c r="X224" s="25">
        <f t="shared" si="41"/>
        <v>3.6999999999999999E-4</v>
      </c>
    </row>
    <row r="225" spans="1:24" s="15" customFormat="1">
      <c r="A225" s="18">
        <v>473</v>
      </c>
      <c r="B225" s="25">
        <v>1.0000000000000001E-5</v>
      </c>
      <c r="C225" s="25">
        <v>4.3E-3</v>
      </c>
      <c r="D225" s="25">
        <f t="shared" si="39"/>
        <v>3.9954999999999999E-3</v>
      </c>
      <c r="E225" s="25"/>
      <c r="F225" s="25">
        <f t="shared" si="42"/>
        <v>1.6152900000000001E-3</v>
      </c>
      <c r="G225" s="25">
        <f t="shared" si="43"/>
        <v>3.7200128700000001E-2</v>
      </c>
      <c r="H225" s="25">
        <v>6.0000000000000001E-3</v>
      </c>
      <c r="I225" s="25">
        <f t="shared" si="40"/>
        <v>5.6955E-3</v>
      </c>
      <c r="J225" s="25"/>
      <c r="K225" s="25">
        <f t="shared" si="44"/>
        <v>2.5122899999999999E-3</v>
      </c>
      <c r="L225" s="25">
        <f t="shared" si="45"/>
        <v>5.7858038700000003E-2</v>
      </c>
      <c r="M225" s="25">
        <v>8.8999999999999999E-3</v>
      </c>
      <c r="N225" s="25">
        <f t="shared" si="46"/>
        <v>8.5955000000000007E-3</v>
      </c>
      <c r="O225" s="25"/>
      <c r="P225" s="25">
        <f t="shared" si="47"/>
        <v>3.1552900000000007E-3</v>
      </c>
      <c r="Q225" s="25">
        <f t="shared" si="48"/>
        <v>7.2666328700000019E-2</v>
      </c>
      <c r="R225" s="25">
        <v>8.8999999999999999E-3</v>
      </c>
      <c r="S225" s="25">
        <f t="shared" si="49"/>
        <v>8.5955000000000007E-3</v>
      </c>
      <c r="T225" s="25"/>
      <c r="U225" s="25">
        <f t="shared" si="50"/>
        <v>3.164290000000001E-3</v>
      </c>
      <c r="V225" s="25">
        <f t="shared" si="51"/>
        <v>7.2873598700000028E-2</v>
      </c>
      <c r="W225" s="25">
        <v>5.9900000000000003E-4</v>
      </c>
      <c r="X225" s="25">
        <f t="shared" si="41"/>
        <v>3.0450000000000003E-4</v>
      </c>
    </row>
    <row r="226" spans="1:24" s="15" customFormat="1">
      <c r="A226" s="18">
        <v>474</v>
      </c>
      <c r="B226" s="25">
        <v>1.3999999999999999E-4</v>
      </c>
      <c r="C226" s="25">
        <v>4.1999999999999997E-3</v>
      </c>
      <c r="D226" s="25">
        <f t="shared" si="39"/>
        <v>3.8349999999999999E-3</v>
      </c>
      <c r="E226" s="25"/>
      <c r="F226" s="25">
        <f t="shared" si="42"/>
        <v>1.4547900000000001E-3</v>
      </c>
      <c r="G226" s="25">
        <f t="shared" si="43"/>
        <v>3.3503813700000003E-2</v>
      </c>
      <c r="H226" s="25">
        <v>6.0000000000000001E-3</v>
      </c>
      <c r="I226" s="25">
        <f t="shared" si="40"/>
        <v>5.6350000000000003E-3</v>
      </c>
      <c r="J226" s="25"/>
      <c r="K226" s="25">
        <f t="shared" si="44"/>
        <v>2.4517900000000001E-3</v>
      </c>
      <c r="L226" s="25">
        <f t="shared" si="45"/>
        <v>5.6464723700000004E-2</v>
      </c>
      <c r="M226" s="25">
        <v>8.9999999999999993E-3</v>
      </c>
      <c r="N226" s="25">
        <f t="shared" si="46"/>
        <v>8.6349999999999986E-3</v>
      </c>
      <c r="O226" s="25"/>
      <c r="P226" s="25">
        <f t="shared" si="47"/>
        <v>3.1947899999999986E-3</v>
      </c>
      <c r="Q226" s="25">
        <f t="shared" si="48"/>
        <v>7.357601369999997E-2</v>
      </c>
      <c r="R226" s="25">
        <v>8.9999999999999993E-3</v>
      </c>
      <c r="S226" s="25">
        <f t="shared" si="49"/>
        <v>8.6349999999999986E-3</v>
      </c>
      <c r="T226" s="25"/>
      <c r="U226" s="25">
        <f t="shared" si="50"/>
        <v>3.2037899999999989E-3</v>
      </c>
      <c r="V226" s="25">
        <f t="shared" si="51"/>
        <v>7.378328369999998E-2</v>
      </c>
      <c r="W226" s="25">
        <v>5.9000000000000003E-4</v>
      </c>
      <c r="X226" s="25">
        <f t="shared" si="41"/>
        <v>3.6499999999999998E-4</v>
      </c>
    </row>
    <row r="227" spans="1:24" s="15" customFormat="1">
      <c r="A227" s="18">
        <v>475</v>
      </c>
      <c r="B227" s="25">
        <v>1E-4</v>
      </c>
      <c r="C227" s="25">
        <v>4.1000000000000003E-3</v>
      </c>
      <c r="D227" s="25">
        <f t="shared" si="39"/>
        <v>3.7550000000000005E-3</v>
      </c>
      <c r="E227" s="25"/>
      <c r="F227" s="25">
        <f t="shared" si="42"/>
        <v>1.3747900000000007E-3</v>
      </c>
      <c r="G227" s="25">
        <f t="shared" si="43"/>
        <v>3.1661413700000016E-2</v>
      </c>
      <c r="H227" s="25">
        <v>5.8999999999999999E-3</v>
      </c>
      <c r="I227" s="25">
        <f t="shared" si="40"/>
        <v>5.555E-3</v>
      </c>
      <c r="J227" s="25"/>
      <c r="K227" s="25">
        <f t="shared" si="44"/>
        <v>2.3717899999999999E-3</v>
      </c>
      <c r="L227" s="25">
        <f t="shared" si="45"/>
        <v>5.4622323700000003E-2</v>
      </c>
      <c r="M227" s="25">
        <v>8.8000000000000005E-3</v>
      </c>
      <c r="N227" s="25">
        <f t="shared" si="46"/>
        <v>8.4550000000000007E-3</v>
      </c>
      <c r="O227" s="25"/>
      <c r="P227" s="25">
        <f t="shared" si="47"/>
        <v>3.0147900000000007E-3</v>
      </c>
      <c r="Q227" s="25">
        <f t="shared" si="48"/>
        <v>6.9430613700000018E-2</v>
      </c>
      <c r="R227" s="25">
        <v>8.8000000000000005E-3</v>
      </c>
      <c r="S227" s="25">
        <f t="shared" si="49"/>
        <v>8.4550000000000007E-3</v>
      </c>
      <c r="T227" s="25"/>
      <c r="U227" s="25">
        <f t="shared" si="50"/>
        <v>3.023790000000001E-3</v>
      </c>
      <c r="V227" s="25">
        <f t="shared" si="51"/>
        <v>6.9637883700000028E-2</v>
      </c>
      <c r="W227" s="25">
        <v>5.9000000000000003E-4</v>
      </c>
      <c r="X227" s="25">
        <f t="shared" si="41"/>
        <v>3.4500000000000004E-4</v>
      </c>
    </row>
    <row r="228" spans="1:24" s="15" customFormat="1">
      <c r="A228" s="18">
        <v>476</v>
      </c>
      <c r="B228" s="25">
        <v>1.4999999999999999E-4</v>
      </c>
      <c r="C228" s="25">
        <v>4.1999999999999997E-3</v>
      </c>
      <c r="D228" s="25">
        <f t="shared" si="39"/>
        <v>3.8254999999999999E-3</v>
      </c>
      <c r="E228" s="25"/>
      <c r="F228" s="25">
        <f t="shared" si="42"/>
        <v>1.4452900000000001E-3</v>
      </c>
      <c r="G228" s="25">
        <f t="shared" si="43"/>
        <v>3.3285028700000004E-2</v>
      </c>
      <c r="H228" s="25">
        <v>5.8999999999999999E-3</v>
      </c>
      <c r="I228" s="25">
        <f t="shared" si="40"/>
        <v>5.5255E-3</v>
      </c>
      <c r="J228" s="25"/>
      <c r="K228" s="25">
        <f t="shared" si="44"/>
        <v>2.3422899999999999E-3</v>
      </c>
      <c r="L228" s="25">
        <f t="shared" si="45"/>
        <v>5.3942938699999998E-2</v>
      </c>
      <c r="M228" s="25">
        <v>8.8000000000000005E-3</v>
      </c>
      <c r="N228" s="25">
        <f t="shared" si="46"/>
        <v>8.4255000000000007E-3</v>
      </c>
      <c r="O228" s="25"/>
      <c r="P228" s="25">
        <f t="shared" si="47"/>
        <v>2.9852900000000007E-3</v>
      </c>
      <c r="Q228" s="25">
        <f t="shared" si="48"/>
        <v>6.8751228700000014E-2</v>
      </c>
      <c r="R228" s="25">
        <v>8.8000000000000005E-3</v>
      </c>
      <c r="S228" s="25">
        <f t="shared" si="49"/>
        <v>8.4255000000000007E-3</v>
      </c>
      <c r="T228" s="25"/>
      <c r="U228" s="25">
        <f t="shared" si="50"/>
        <v>2.994290000000001E-3</v>
      </c>
      <c r="V228" s="25">
        <f t="shared" si="51"/>
        <v>6.8958498700000023E-2</v>
      </c>
      <c r="W228" s="25">
        <v>5.9900000000000003E-4</v>
      </c>
      <c r="X228" s="25">
        <f t="shared" si="41"/>
        <v>3.745E-4</v>
      </c>
    </row>
    <row r="229" spans="1:24" s="15" customFormat="1">
      <c r="A229" s="18">
        <v>477</v>
      </c>
      <c r="B229" s="25">
        <v>-1.0000000000000001E-5</v>
      </c>
      <c r="C229" s="25">
        <v>4.1999999999999997E-3</v>
      </c>
      <c r="D229" s="25">
        <f t="shared" si="39"/>
        <v>3.8899999999999998E-3</v>
      </c>
      <c r="E229" s="25"/>
      <c r="F229" s="25">
        <f t="shared" si="42"/>
        <v>1.50979E-3</v>
      </c>
      <c r="G229" s="25">
        <f t="shared" si="43"/>
        <v>3.4770463700000004E-2</v>
      </c>
      <c r="H229" s="25">
        <v>6.0000000000000001E-3</v>
      </c>
      <c r="I229" s="25">
        <f t="shared" si="40"/>
        <v>5.6899999999999997E-3</v>
      </c>
      <c r="J229" s="25"/>
      <c r="K229" s="25">
        <f t="shared" si="44"/>
        <v>2.5067899999999996E-3</v>
      </c>
      <c r="L229" s="25">
        <f t="shared" si="45"/>
        <v>5.7731373699999991E-2</v>
      </c>
      <c r="M229" s="25">
        <v>8.8000000000000005E-3</v>
      </c>
      <c r="N229" s="25">
        <f t="shared" si="46"/>
        <v>8.490000000000001E-3</v>
      </c>
      <c r="O229" s="25"/>
      <c r="P229" s="25">
        <f t="shared" si="47"/>
        <v>3.049790000000001E-3</v>
      </c>
      <c r="Q229" s="25">
        <f t="shared" si="48"/>
        <v>7.0236663700000021E-2</v>
      </c>
      <c r="R229" s="25">
        <v>8.8000000000000005E-3</v>
      </c>
      <c r="S229" s="25">
        <f t="shared" si="49"/>
        <v>8.490000000000001E-3</v>
      </c>
      <c r="T229" s="25"/>
      <c r="U229" s="25">
        <f t="shared" si="50"/>
        <v>3.0587900000000013E-3</v>
      </c>
      <c r="V229" s="25">
        <f t="shared" si="51"/>
        <v>7.044393370000003E-2</v>
      </c>
      <c r="W229" s="25">
        <v>6.3000000000000003E-4</v>
      </c>
      <c r="X229" s="25">
        <f t="shared" si="41"/>
        <v>3.1E-4</v>
      </c>
    </row>
    <row r="230" spans="1:24" s="15" customFormat="1">
      <c r="A230" s="18">
        <v>478</v>
      </c>
      <c r="B230" s="25">
        <v>1.2E-4</v>
      </c>
      <c r="C230" s="25">
        <v>4.1999999999999997E-3</v>
      </c>
      <c r="D230" s="25">
        <f t="shared" si="39"/>
        <v>3.8404999999999997E-3</v>
      </c>
      <c r="E230" s="25"/>
      <c r="F230" s="25">
        <f t="shared" si="42"/>
        <v>1.4602899999999999E-3</v>
      </c>
      <c r="G230" s="25">
        <f t="shared" si="43"/>
        <v>3.3630478700000001E-2</v>
      </c>
      <c r="H230" s="25">
        <v>5.7999999999999996E-3</v>
      </c>
      <c r="I230" s="25">
        <f t="shared" si="40"/>
        <v>5.4404999999999992E-3</v>
      </c>
      <c r="J230" s="25"/>
      <c r="K230" s="25">
        <f t="shared" si="44"/>
        <v>2.257289999999999E-3</v>
      </c>
      <c r="L230" s="25">
        <f t="shared" si="45"/>
        <v>5.1985388699999982E-2</v>
      </c>
      <c r="M230" s="25">
        <v>8.6E-3</v>
      </c>
      <c r="N230" s="25">
        <f t="shared" si="46"/>
        <v>8.2404999999999996E-3</v>
      </c>
      <c r="O230" s="25"/>
      <c r="P230" s="25">
        <f t="shared" si="47"/>
        <v>2.8002899999999996E-3</v>
      </c>
      <c r="Q230" s="25">
        <f t="shared" si="48"/>
        <v>6.4490678699999998E-2</v>
      </c>
      <c r="R230" s="25">
        <v>8.6E-3</v>
      </c>
      <c r="S230" s="25">
        <f t="shared" si="49"/>
        <v>8.2404999999999996E-3</v>
      </c>
      <c r="T230" s="25"/>
      <c r="U230" s="25">
        <f t="shared" si="50"/>
        <v>2.8092899999999999E-3</v>
      </c>
      <c r="V230" s="25">
        <f t="shared" si="51"/>
        <v>6.4697948699999994E-2</v>
      </c>
      <c r="W230" s="25">
        <v>5.9900000000000003E-4</v>
      </c>
      <c r="X230" s="25">
        <f t="shared" si="41"/>
        <v>3.5950000000000001E-4</v>
      </c>
    </row>
    <row r="231" spans="1:24" s="15" customFormat="1">
      <c r="A231" s="18">
        <v>479</v>
      </c>
      <c r="B231" s="25">
        <v>1.4999999999999999E-4</v>
      </c>
      <c r="C231" s="25">
        <v>4.1999999999999997E-3</v>
      </c>
      <c r="D231" s="25">
        <f t="shared" si="39"/>
        <v>3.7699999999999999E-3</v>
      </c>
      <c r="E231" s="25"/>
      <c r="F231" s="25">
        <f t="shared" si="42"/>
        <v>1.3897900000000001E-3</v>
      </c>
      <c r="G231" s="25">
        <f t="shared" si="43"/>
        <v>3.2006863700000006E-2</v>
      </c>
      <c r="H231" s="25">
        <v>5.8999999999999999E-3</v>
      </c>
      <c r="I231" s="25">
        <f t="shared" si="40"/>
        <v>5.47E-3</v>
      </c>
      <c r="J231" s="25"/>
      <c r="K231" s="25">
        <f t="shared" si="44"/>
        <v>2.2867899999999999E-3</v>
      </c>
      <c r="L231" s="25">
        <f t="shared" si="45"/>
        <v>5.26647737E-2</v>
      </c>
      <c r="M231" s="25">
        <v>8.8999999999999999E-3</v>
      </c>
      <c r="N231" s="25">
        <f t="shared" si="46"/>
        <v>8.4700000000000001E-3</v>
      </c>
      <c r="O231" s="25"/>
      <c r="P231" s="25">
        <f t="shared" si="47"/>
        <v>3.0297900000000001E-3</v>
      </c>
      <c r="Q231" s="25">
        <f t="shared" si="48"/>
        <v>6.9776063700000002E-2</v>
      </c>
      <c r="R231" s="25">
        <v>8.8999999999999999E-3</v>
      </c>
      <c r="S231" s="25">
        <f t="shared" si="49"/>
        <v>8.4700000000000001E-3</v>
      </c>
      <c r="T231" s="25"/>
      <c r="U231" s="25">
        <f t="shared" si="50"/>
        <v>3.0387900000000004E-3</v>
      </c>
      <c r="V231" s="25">
        <f t="shared" si="51"/>
        <v>6.9983333700000011E-2</v>
      </c>
      <c r="W231" s="25">
        <v>7.1000000000000002E-4</v>
      </c>
      <c r="X231" s="25">
        <f t="shared" si="41"/>
        <v>4.2999999999999999E-4</v>
      </c>
    </row>
    <row r="232" spans="1:24" s="15" customFormat="1">
      <c r="A232" s="18">
        <v>480</v>
      </c>
      <c r="B232" s="25">
        <v>9.0000000000000006E-5</v>
      </c>
      <c r="C232" s="25">
        <v>4.1999999999999997E-3</v>
      </c>
      <c r="D232" s="25">
        <f t="shared" si="39"/>
        <v>3.7999999999999996E-3</v>
      </c>
      <c r="E232" s="25"/>
      <c r="F232" s="25">
        <f t="shared" si="42"/>
        <v>1.4197899999999998E-3</v>
      </c>
      <c r="G232" s="25">
        <f t="shared" si="43"/>
        <v>3.2697763699999993E-2</v>
      </c>
      <c r="H232" s="25">
        <v>5.7999999999999996E-3</v>
      </c>
      <c r="I232" s="25">
        <f t="shared" si="40"/>
        <v>5.3999999999999994E-3</v>
      </c>
      <c r="J232" s="25"/>
      <c r="K232" s="25">
        <f t="shared" si="44"/>
        <v>2.2167899999999993E-3</v>
      </c>
      <c r="L232" s="25">
        <f t="shared" si="45"/>
        <v>5.1052673699999988E-2</v>
      </c>
      <c r="M232" s="25">
        <v>8.6E-3</v>
      </c>
      <c r="N232" s="25">
        <f t="shared" si="46"/>
        <v>8.2000000000000007E-3</v>
      </c>
      <c r="O232" s="25"/>
      <c r="P232" s="25">
        <f t="shared" si="47"/>
        <v>2.7597900000000007E-3</v>
      </c>
      <c r="Q232" s="25">
        <f t="shared" si="48"/>
        <v>6.3557963700000025E-2</v>
      </c>
      <c r="R232" s="25">
        <v>8.6E-3</v>
      </c>
      <c r="S232" s="25">
        <f t="shared" si="49"/>
        <v>8.2000000000000007E-3</v>
      </c>
      <c r="T232" s="25"/>
      <c r="U232" s="25">
        <f t="shared" si="50"/>
        <v>2.768790000000001E-3</v>
      </c>
      <c r="V232" s="25">
        <f t="shared" si="51"/>
        <v>6.3765233700000021E-2</v>
      </c>
      <c r="W232" s="25">
        <v>7.1000000000000002E-4</v>
      </c>
      <c r="X232" s="25">
        <f t="shared" si="41"/>
        <v>4.0000000000000002E-4</v>
      </c>
    </row>
    <row r="233" spans="1:24" s="15" customFormat="1">
      <c r="A233" s="18">
        <v>481</v>
      </c>
      <c r="B233" s="25">
        <v>9.0000000000000006E-5</v>
      </c>
      <c r="C233" s="25">
        <v>4.1000000000000003E-3</v>
      </c>
      <c r="D233" s="25">
        <f t="shared" si="39"/>
        <v>3.7100000000000002E-3</v>
      </c>
      <c r="E233" s="25"/>
      <c r="F233" s="25">
        <f t="shared" si="42"/>
        <v>1.3297900000000004E-3</v>
      </c>
      <c r="G233" s="25">
        <f t="shared" si="43"/>
        <v>3.062506370000001E-2</v>
      </c>
      <c r="H233" s="25">
        <v>5.7000000000000002E-3</v>
      </c>
      <c r="I233" s="25">
        <f t="shared" si="40"/>
        <v>5.3100000000000005E-3</v>
      </c>
      <c r="J233" s="25"/>
      <c r="K233" s="25">
        <f t="shared" si="44"/>
        <v>2.1267900000000004E-3</v>
      </c>
      <c r="L233" s="25">
        <f t="shared" si="45"/>
        <v>4.8979973700000012E-2</v>
      </c>
      <c r="M233" s="25">
        <v>8.6999999999999994E-3</v>
      </c>
      <c r="N233" s="25">
        <f t="shared" si="46"/>
        <v>8.3099999999999997E-3</v>
      </c>
      <c r="O233" s="25"/>
      <c r="P233" s="25">
        <f t="shared" si="47"/>
        <v>2.8697899999999997E-3</v>
      </c>
      <c r="Q233" s="25">
        <f t="shared" si="48"/>
        <v>6.60912637E-2</v>
      </c>
      <c r="R233" s="25">
        <v>8.6999999999999994E-3</v>
      </c>
      <c r="S233" s="25">
        <f t="shared" si="49"/>
        <v>8.3099999999999997E-3</v>
      </c>
      <c r="T233" s="25"/>
      <c r="U233" s="25">
        <f t="shared" si="50"/>
        <v>2.87879E-3</v>
      </c>
      <c r="V233" s="25">
        <f t="shared" si="51"/>
        <v>6.6298533700000009E-2</v>
      </c>
      <c r="W233" s="25">
        <v>6.8999999999999997E-4</v>
      </c>
      <c r="X233" s="25">
        <f t="shared" si="41"/>
        <v>3.8999999999999999E-4</v>
      </c>
    </row>
    <row r="234" spans="1:24" s="15" customFormat="1">
      <c r="A234" s="18">
        <v>482</v>
      </c>
      <c r="B234" s="25">
        <v>8.0000000000000007E-5</v>
      </c>
      <c r="C234" s="25">
        <v>4.1000000000000003E-3</v>
      </c>
      <c r="D234" s="25">
        <f t="shared" si="39"/>
        <v>3.7400000000000003E-3</v>
      </c>
      <c r="E234" s="25"/>
      <c r="F234" s="25">
        <f t="shared" si="42"/>
        <v>1.3597900000000005E-3</v>
      </c>
      <c r="G234" s="25">
        <f t="shared" si="43"/>
        <v>3.1315963700000012E-2</v>
      </c>
      <c r="H234" s="25">
        <v>5.5999999999999999E-3</v>
      </c>
      <c r="I234" s="25">
        <f t="shared" si="40"/>
        <v>5.2399999999999999E-3</v>
      </c>
      <c r="J234" s="25"/>
      <c r="K234" s="25">
        <f t="shared" si="44"/>
        <v>2.0567899999999997E-3</v>
      </c>
      <c r="L234" s="25">
        <f t="shared" si="45"/>
        <v>4.7367873699999993E-2</v>
      </c>
      <c r="M234" s="25">
        <v>8.6999999999999994E-3</v>
      </c>
      <c r="N234" s="25">
        <f t="shared" si="46"/>
        <v>8.3400000000000002E-3</v>
      </c>
      <c r="O234" s="25"/>
      <c r="P234" s="25">
        <f t="shared" si="47"/>
        <v>2.8997900000000002E-3</v>
      </c>
      <c r="Q234" s="25">
        <f t="shared" si="48"/>
        <v>6.6782163700000008E-2</v>
      </c>
      <c r="R234" s="25">
        <v>8.6999999999999994E-3</v>
      </c>
      <c r="S234" s="25">
        <f t="shared" si="49"/>
        <v>8.3400000000000002E-3</v>
      </c>
      <c r="T234" s="25"/>
      <c r="U234" s="25">
        <f t="shared" si="50"/>
        <v>2.9087900000000005E-3</v>
      </c>
      <c r="V234" s="25">
        <f t="shared" si="51"/>
        <v>6.6989433700000017E-2</v>
      </c>
      <c r="W234" s="25">
        <v>6.4000000000000005E-4</v>
      </c>
      <c r="X234" s="25">
        <f t="shared" si="41"/>
        <v>3.6000000000000002E-4</v>
      </c>
    </row>
    <row r="235" spans="1:24" s="15" customFormat="1">
      <c r="A235" s="18">
        <v>483</v>
      </c>
      <c r="B235" s="25">
        <v>1E-4</v>
      </c>
      <c r="C235" s="25">
        <v>4.1999999999999997E-3</v>
      </c>
      <c r="D235" s="25">
        <f t="shared" si="39"/>
        <v>3.8549999999999999E-3</v>
      </c>
      <c r="E235" s="25"/>
      <c r="F235" s="25">
        <f t="shared" si="42"/>
        <v>1.4747900000000001E-3</v>
      </c>
      <c r="G235" s="25">
        <f t="shared" si="43"/>
        <v>3.3964413700000001E-2</v>
      </c>
      <c r="H235" s="25">
        <v>5.7999999999999996E-3</v>
      </c>
      <c r="I235" s="25">
        <f t="shared" si="40"/>
        <v>5.4549999999999998E-3</v>
      </c>
      <c r="J235" s="25"/>
      <c r="K235" s="25">
        <f t="shared" si="44"/>
        <v>2.2717899999999997E-3</v>
      </c>
      <c r="L235" s="25">
        <f t="shared" si="45"/>
        <v>5.2319323699999996E-2</v>
      </c>
      <c r="M235" s="25">
        <v>8.8000000000000005E-3</v>
      </c>
      <c r="N235" s="25">
        <f t="shared" si="46"/>
        <v>8.4550000000000007E-3</v>
      </c>
      <c r="O235" s="25"/>
      <c r="P235" s="25">
        <f t="shared" si="47"/>
        <v>3.0147900000000007E-3</v>
      </c>
      <c r="Q235" s="25">
        <f t="shared" si="48"/>
        <v>6.9430613700000018E-2</v>
      </c>
      <c r="R235" s="25">
        <v>8.8000000000000005E-3</v>
      </c>
      <c r="S235" s="25">
        <f t="shared" si="49"/>
        <v>8.4550000000000007E-3</v>
      </c>
      <c r="T235" s="25"/>
      <c r="U235" s="25">
        <f t="shared" si="50"/>
        <v>3.023790000000001E-3</v>
      </c>
      <c r="V235" s="25">
        <f t="shared" si="51"/>
        <v>6.9637883700000028E-2</v>
      </c>
      <c r="W235" s="25">
        <v>5.9000000000000003E-4</v>
      </c>
      <c r="X235" s="25">
        <f t="shared" si="41"/>
        <v>3.4500000000000004E-4</v>
      </c>
    </row>
    <row r="236" spans="1:24" s="15" customFormat="1">
      <c r="A236" s="18">
        <v>484</v>
      </c>
      <c r="B236" s="25">
        <v>1.8000000000000001E-4</v>
      </c>
      <c r="C236" s="25">
        <v>4.1999999999999997E-3</v>
      </c>
      <c r="D236" s="25">
        <f t="shared" si="39"/>
        <v>3.7899999999999995E-3</v>
      </c>
      <c r="E236" s="25"/>
      <c r="F236" s="25">
        <f t="shared" si="42"/>
        <v>1.4097899999999997E-3</v>
      </c>
      <c r="G236" s="25">
        <f t="shared" si="43"/>
        <v>3.2467463699999997E-2</v>
      </c>
      <c r="H236" s="25">
        <v>5.7000000000000002E-3</v>
      </c>
      <c r="I236" s="25">
        <f t="shared" si="40"/>
        <v>5.2900000000000004E-3</v>
      </c>
      <c r="J236" s="25"/>
      <c r="K236" s="25">
        <f t="shared" si="44"/>
        <v>2.1067900000000003E-3</v>
      </c>
      <c r="L236" s="25">
        <f t="shared" si="45"/>
        <v>4.8519373700000007E-2</v>
      </c>
      <c r="M236" s="25">
        <v>8.6E-3</v>
      </c>
      <c r="N236" s="25">
        <f t="shared" si="46"/>
        <v>8.1899999999999994E-3</v>
      </c>
      <c r="O236" s="25"/>
      <c r="P236" s="25">
        <f t="shared" si="47"/>
        <v>2.7497899999999994E-3</v>
      </c>
      <c r="Q236" s="25">
        <f t="shared" si="48"/>
        <v>6.3327663699999995E-2</v>
      </c>
      <c r="R236" s="25">
        <v>8.6E-3</v>
      </c>
      <c r="S236" s="25">
        <f t="shared" si="49"/>
        <v>8.1899999999999994E-3</v>
      </c>
      <c r="T236" s="25"/>
      <c r="U236" s="25">
        <f t="shared" si="50"/>
        <v>2.7587899999999997E-3</v>
      </c>
      <c r="V236" s="25">
        <f t="shared" si="51"/>
        <v>6.353493369999999E-2</v>
      </c>
      <c r="W236" s="25">
        <v>6.4000000000000005E-4</v>
      </c>
      <c r="X236" s="25">
        <f t="shared" si="41"/>
        <v>4.1000000000000005E-4</v>
      </c>
    </row>
    <row r="237" spans="1:24" s="15" customFormat="1">
      <c r="A237" s="18">
        <v>485</v>
      </c>
      <c r="B237" s="25">
        <v>1.1E-4</v>
      </c>
      <c r="C237" s="25">
        <v>4.1999999999999997E-3</v>
      </c>
      <c r="D237" s="25">
        <f t="shared" si="39"/>
        <v>3.8299999999999996E-3</v>
      </c>
      <c r="E237" s="25"/>
      <c r="F237" s="25">
        <f t="shared" si="42"/>
        <v>1.4497899999999998E-3</v>
      </c>
      <c r="G237" s="25">
        <f t="shared" si="43"/>
        <v>3.3388663700000001E-2</v>
      </c>
      <c r="H237" s="25">
        <v>5.4999999999999997E-3</v>
      </c>
      <c r="I237" s="25">
        <f t="shared" si="40"/>
        <v>5.13E-3</v>
      </c>
      <c r="J237" s="25"/>
      <c r="K237" s="25">
        <f t="shared" si="44"/>
        <v>1.9467899999999999E-3</v>
      </c>
      <c r="L237" s="25">
        <f t="shared" si="45"/>
        <v>4.4834573699999998E-2</v>
      </c>
      <c r="M237" s="25">
        <v>8.5000000000000006E-3</v>
      </c>
      <c r="N237" s="25">
        <f t="shared" si="46"/>
        <v>8.1300000000000001E-3</v>
      </c>
      <c r="O237" s="25"/>
      <c r="P237" s="25">
        <f t="shared" si="47"/>
        <v>2.6897900000000001E-3</v>
      </c>
      <c r="Q237" s="25">
        <f t="shared" si="48"/>
        <v>6.1945863700000006E-2</v>
      </c>
      <c r="R237" s="25">
        <v>8.5000000000000006E-3</v>
      </c>
      <c r="S237" s="25">
        <f t="shared" si="49"/>
        <v>8.1300000000000001E-3</v>
      </c>
      <c r="T237" s="25"/>
      <c r="U237" s="25">
        <f t="shared" si="50"/>
        <v>2.6987900000000004E-3</v>
      </c>
      <c r="V237" s="25">
        <f t="shared" si="51"/>
        <v>6.2153133700000009E-2</v>
      </c>
      <c r="W237" s="25">
        <v>6.3000000000000003E-4</v>
      </c>
      <c r="X237" s="25">
        <f t="shared" si="41"/>
        <v>3.6999999999999999E-4</v>
      </c>
    </row>
    <row r="238" spans="1:24" s="15" customFormat="1">
      <c r="A238" s="18">
        <v>486</v>
      </c>
      <c r="B238" s="25">
        <v>1.6000000000000001E-4</v>
      </c>
      <c r="C238" s="25">
        <v>4.0000000000000001E-3</v>
      </c>
      <c r="D238" s="25">
        <f t="shared" si="39"/>
        <v>3.5950000000000001E-3</v>
      </c>
      <c r="E238" s="25"/>
      <c r="F238" s="25">
        <f t="shared" si="42"/>
        <v>1.2147900000000003E-3</v>
      </c>
      <c r="G238" s="25">
        <f t="shared" si="43"/>
        <v>2.797661370000001E-2</v>
      </c>
      <c r="H238" s="25">
        <v>5.5999999999999999E-3</v>
      </c>
      <c r="I238" s="25">
        <f t="shared" si="40"/>
        <v>5.195E-3</v>
      </c>
      <c r="J238" s="25"/>
      <c r="K238" s="25">
        <f t="shared" si="44"/>
        <v>2.0117899999999998E-3</v>
      </c>
      <c r="L238" s="25">
        <f t="shared" si="45"/>
        <v>4.6331523700000002E-2</v>
      </c>
      <c r="M238" s="25">
        <v>8.3999999999999995E-3</v>
      </c>
      <c r="N238" s="25">
        <f t="shared" si="46"/>
        <v>7.9949999999999986E-3</v>
      </c>
      <c r="O238" s="25"/>
      <c r="P238" s="25">
        <f t="shared" si="47"/>
        <v>2.5547899999999986E-3</v>
      </c>
      <c r="Q238" s="25">
        <f t="shared" si="48"/>
        <v>5.8836813699999969E-2</v>
      </c>
      <c r="R238" s="25">
        <v>8.3999999999999995E-3</v>
      </c>
      <c r="S238" s="25">
        <f t="shared" si="49"/>
        <v>7.9949999999999986E-3</v>
      </c>
      <c r="T238" s="25"/>
      <c r="U238" s="25">
        <f t="shared" si="50"/>
        <v>2.563789999999999E-3</v>
      </c>
      <c r="V238" s="25">
        <f t="shared" si="51"/>
        <v>5.9044083699999979E-2</v>
      </c>
      <c r="W238" s="25">
        <v>6.4999999999999997E-4</v>
      </c>
      <c r="X238" s="25">
        <f t="shared" si="41"/>
        <v>4.0499999999999998E-4</v>
      </c>
    </row>
    <row r="239" spans="1:24" s="15" customFormat="1">
      <c r="A239" s="18">
        <v>487</v>
      </c>
      <c r="B239" s="25">
        <v>1.4999999999999999E-4</v>
      </c>
      <c r="C239" s="25">
        <v>4.0000000000000001E-3</v>
      </c>
      <c r="D239" s="25">
        <f t="shared" si="39"/>
        <v>3.5950000000000001E-3</v>
      </c>
      <c r="E239" s="25"/>
      <c r="F239" s="25">
        <f t="shared" si="42"/>
        <v>1.2147900000000003E-3</v>
      </c>
      <c r="G239" s="25">
        <f t="shared" si="43"/>
        <v>2.797661370000001E-2</v>
      </c>
      <c r="H239" s="25">
        <v>5.4999999999999997E-3</v>
      </c>
      <c r="I239" s="25">
        <f t="shared" si="40"/>
        <v>5.0949999999999997E-3</v>
      </c>
      <c r="J239" s="25"/>
      <c r="K239" s="25">
        <f t="shared" si="44"/>
        <v>1.9117899999999996E-3</v>
      </c>
      <c r="L239" s="25">
        <f t="shared" si="45"/>
        <v>4.4028523699999995E-2</v>
      </c>
      <c r="M239" s="25">
        <v>8.3999999999999995E-3</v>
      </c>
      <c r="N239" s="25">
        <f t="shared" si="46"/>
        <v>7.9949999999999986E-3</v>
      </c>
      <c r="O239" s="25"/>
      <c r="P239" s="25">
        <f t="shared" si="47"/>
        <v>2.5547899999999986E-3</v>
      </c>
      <c r="Q239" s="25">
        <f t="shared" si="48"/>
        <v>5.8836813699999969E-2</v>
      </c>
      <c r="R239" s="25">
        <v>8.3999999999999995E-3</v>
      </c>
      <c r="S239" s="25">
        <f t="shared" si="49"/>
        <v>7.9949999999999986E-3</v>
      </c>
      <c r="T239" s="25"/>
      <c r="U239" s="25">
        <f t="shared" si="50"/>
        <v>2.563789999999999E-3</v>
      </c>
      <c r="V239" s="25">
        <f t="shared" si="51"/>
        <v>5.9044083699999979E-2</v>
      </c>
      <c r="W239" s="25">
        <v>6.6E-4</v>
      </c>
      <c r="X239" s="25">
        <f t="shared" si="41"/>
        <v>4.0499999999999998E-4</v>
      </c>
    </row>
    <row r="240" spans="1:24" s="15" customFormat="1">
      <c r="A240" s="18">
        <v>488</v>
      </c>
      <c r="B240" s="25">
        <v>1.2E-4</v>
      </c>
      <c r="C240" s="25">
        <v>4.0000000000000001E-3</v>
      </c>
      <c r="D240" s="25">
        <f t="shared" si="39"/>
        <v>3.6050000000000001E-3</v>
      </c>
      <c r="E240" s="25"/>
      <c r="F240" s="25">
        <f t="shared" si="42"/>
        <v>1.2247900000000003E-3</v>
      </c>
      <c r="G240" s="25">
        <f t="shared" si="43"/>
        <v>2.8206913700000009E-2</v>
      </c>
      <c r="H240" s="25">
        <v>5.4000000000000003E-3</v>
      </c>
      <c r="I240" s="25">
        <f t="shared" si="40"/>
        <v>5.0049999999999999E-3</v>
      </c>
      <c r="J240" s="25"/>
      <c r="K240" s="25">
        <f t="shared" si="44"/>
        <v>1.8217899999999998E-3</v>
      </c>
      <c r="L240" s="25">
        <f t="shared" si="45"/>
        <v>4.1955823699999999E-2</v>
      </c>
      <c r="M240" s="25">
        <v>8.2000000000000007E-3</v>
      </c>
      <c r="N240" s="25">
        <f t="shared" si="46"/>
        <v>7.8050000000000003E-3</v>
      </c>
      <c r="O240" s="25"/>
      <c r="P240" s="25">
        <f t="shared" si="47"/>
        <v>2.3647900000000003E-3</v>
      </c>
      <c r="Q240" s="25">
        <f t="shared" si="48"/>
        <v>5.4461113700000008E-2</v>
      </c>
      <c r="R240" s="25">
        <v>8.2000000000000007E-3</v>
      </c>
      <c r="S240" s="25">
        <f t="shared" si="49"/>
        <v>7.8050000000000003E-3</v>
      </c>
      <c r="T240" s="25"/>
      <c r="U240" s="25">
        <f t="shared" si="50"/>
        <v>2.3737900000000006E-3</v>
      </c>
      <c r="V240" s="25">
        <f t="shared" si="51"/>
        <v>5.4668383700000017E-2</v>
      </c>
      <c r="W240" s="25">
        <v>6.7000000000000002E-4</v>
      </c>
      <c r="X240" s="25">
        <f t="shared" si="41"/>
        <v>3.9500000000000001E-4</v>
      </c>
    </row>
    <row r="241" spans="1:24" s="15" customFormat="1">
      <c r="A241" s="18">
        <v>489</v>
      </c>
      <c r="B241" s="25">
        <v>1.7000000000000001E-4</v>
      </c>
      <c r="C241" s="25">
        <v>3.8E-3</v>
      </c>
      <c r="D241" s="25">
        <f t="shared" si="39"/>
        <v>3.3700000000000002E-3</v>
      </c>
      <c r="E241" s="25"/>
      <c r="F241" s="25">
        <f t="shared" si="42"/>
        <v>9.8979000000000037E-4</v>
      </c>
      <c r="G241" s="25">
        <f t="shared" si="43"/>
        <v>2.2794863700000011E-2</v>
      </c>
      <c r="H241" s="25">
        <v>5.4000000000000003E-3</v>
      </c>
      <c r="I241" s="25">
        <f t="shared" si="40"/>
        <v>4.9700000000000005E-3</v>
      </c>
      <c r="J241" s="25"/>
      <c r="K241" s="25">
        <f t="shared" si="44"/>
        <v>1.7867900000000003E-3</v>
      </c>
      <c r="L241" s="25">
        <f t="shared" si="45"/>
        <v>4.114977370000001E-2</v>
      </c>
      <c r="M241" s="25">
        <v>8.3000000000000001E-3</v>
      </c>
      <c r="N241" s="25">
        <f t="shared" si="46"/>
        <v>7.8700000000000003E-3</v>
      </c>
      <c r="O241" s="25"/>
      <c r="P241" s="25">
        <f t="shared" si="47"/>
        <v>2.4297900000000002E-3</v>
      </c>
      <c r="Q241" s="25">
        <f t="shared" si="48"/>
        <v>5.5958063700000012E-2</v>
      </c>
      <c r="R241" s="25">
        <v>8.3000000000000001E-3</v>
      </c>
      <c r="S241" s="25">
        <f t="shared" si="49"/>
        <v>7.8700000000000003E-3</v>
      </c>
      <c r="T241" s="25"/>
      <c r="U241" s="25">
        <f t="shared" si="50"/>
        <v>2.4387900000000006E-3</v>
      </c>
      <c r="V241" s="25">
        <f t="shared" si="51"/>
        <v>5.6165333700000014E-2</v>
      </c>
      <c r="W241" s="25">
        <v>6.8999999999999997E-4</v>
      </c>
      <c r="X241" s="25">
        <f t="shared" si="41"/>
        <v>4.2999999999999999E-4</v>
      </c>
    </row>
    <row r="242" spans="1:24" s="15" customFormat="1">
      <c r="A242" s="18">
        <v>490</v>
      </c>
      <c r="B242" s="25">
        <v>2.0000000000000002E-5</v>
      </c>
      <c r="C242" s="25">
        <v>4.0000000000000001E-3</v>
      </c>
      <c r="D242" s="25">
        <f t="shared" si="39"/>
        <v>3.6800000000000001E-3</v>
      </c>
      <c r="E242" s="25"/>
      <c r="F242" s="25">
        <f t="shared" si="42"/>
        <v>1.2997900000000003E-3</v>
      </c>
      <c r="G242" s="25">
        <f t="shared" si="43"/>
        <v>2.9934163700000009E-2</v>
      </c>
      <c r="H242" s="25">
        <v>5.4000000000000003E-3</v>
      </c>
      <c r="I242" s="25">
        <f t="shared" si="40"/>
        <v>5.0800000000000003E-3</v>
      </c>
      <c r="J242" s="25"/>
      <c r="K242" s="25">
        <f t="shared" si="44"/>
        <v>1.8967900000000002E-3</v>
      </c>
      <c r="L242" s="25">
        <f t="shared" si="45"/>
        <v>4.3683073700000005E-2</v>
      </c>
      <c r="M242" s="25">
        <v>8.3000000000000001E-3</v>
      </c>
      <c r="N242" s="25">
        <f t="shared" si="46"/>
        <v>7.9799999999999992E-3</v>
      </c>
      <c r="O242" s="25"/>
      <c r="P242" s="25">
        <f t="shared" si="47"/>
        <v>2.5397899999999992E-3</v>
      </c>
      <c r="Q242" s="25">
        <f t="shared" si="48"/>
        <v>5.8491363699999986E-2</v>
      </c>
      <c r="R242" s="25">
        <v>8.3000000000000001E-3</v>
      </c>
      <c r="S242" s="25">
        <f t="shared" si="49"/>
        <v>7.9799999999999992E-3</v>
      </c>
      <c r="T242" s="25"/>
      <c r="U242" s="25">
        <f t="shared" si="50"/>
        <v>2.5487899999999996E-3</v>
      </c>
      <c r="V242" s="25">
        <f t="shared" si="51"/>
        <v>5.8698633699999996E-2</v>
      </c>
      <c r="W242" s="25">
        <v>6.2E-4</v>
      </c>
      <c r="X242" s="25">
        <f t="shared" si="41"/>
        <v>3.2000000000000003E-4</v>
      </c>
    </row>
    <row r="243" spans="1:24" s="15" customFormat="1">
      <c r="A243" s="18">
        <v>491</v>
      </c>
      <c r="B243" s="25">
        <v>1.9000000000000001E-4</v>
      </c>
      <c r="C243" s="25">
        <v>4.1000000000000003E-3</v>
      </c>
      <c r="D243" s="25">
        <f t="shared" si="39"/>
        <v>3.7000000000000002E-3</v>
      </c>
      <c r="E243" s="25"/>
      <c r="F243" s="25">
        <f t="shared" si="42"/>
        <v>1.3197900000000004E-3</v>
      </c>
      <c r="G243" s="25">
        <f t="shared" si="43"/>
        <v>3.0394763700000011E-2</v>
      </c>
      <c r="H243" s="25">
        <v>5.5999999999999999E-3</v>
      </c>
      <c r="I243" s="25">
        <f t="shared" si="40"/>
        <v>5.1999999999999998E-3</v>
      </c>
      <c r="J243" s="25"/>
      <c r="K243" s="25">
        <f t="shared" si="44"/>
        <v>2.0167899999999996E-3</v>
      </c>
      <c r="L243" s="25">
        <f t="shared" si="45"/>
        <v>4.6446673699999996E-2</v>
      </c>
      <c r="M243" s="25">
        <v>8.3999999999999995E-3</v>
      </c>
      <c r="N243" s="25">
        <f t="shared" si="46"/>
        <v>8.0000000000000002E-3</v>
      </c>
      <c r="O243" s="25"/>
      <c r="P243" s="25">
        <f t="shared" si="47"/>
        <v>2.5597900000000002E-3</v>
      </c>
      <c r="Q243" s="25">
        <f t="shared" si="48"/>
        <v>5.8951963700000005E-2</v>
      </c>
      <c r="R243" s="25">
        <v>8.3999999999999995E-3</v>
      </c>
      <c r="S243" s="25">
        <f t="shared" si="49"/>
        <v>8.0000000000000002E-3</v>
      </c>
      <c r="T243" s="25"/>
      <c r="U243" s="25">
        <f t="shared" si="50"/>
        <v>2.5687900000000005E-3</v>
      </c>
      <c r="V243" s="25">
        <f t="shared" si="51"/>
        <v>5.9159233700000015E-2</v>
      </c>
      <c r="W243" s="25">
        <v>6.0999999999999997E-4</v>
      </c>
      <c r="X243" s="25">
        <f t="shared" si="41"/>
        <v>3.9999999999999996E-4</v>
      </c>
    </row>
    <row r="244" spans="1:24" s="15" customFormat="1">
      <c r="A244" s="18">
        <v>492</v>
      </c>
      <c r="B244" s="25">
        <v>2.0000000000000001E-4</v>
      </c>
      <c r="C244" s="25">
        <v>4.0000000000000001E-3</v>
      </c>
      <c r="D244" s="25">
        <f t="shared" si="39"/>
        <v>3.5600000000000002E-3</v>
      </c>
      <c r="E244" s="25"/>
      <c r="F244" s="25">
        <f t="shared" si="42"/>
        <v>1.1797900000000004E-3</v>
      </c>
      <c r="G244" s="25">
        <f t="shared" si="43"/>
        <v>2.7170563700000011E-2</v>
      </c>
      <c r="H244" s="25">
        <v>5.1999999999999998E-3</v>
      </c>
      <c r="I244" s="25">
        <f t="shared" si="40"/>
        <v>4.7599999999999995E-3</v>
      </c>
      <c r="J244" s="25"/>
      <c r="K244" s="25">
        <f t="shared" si="44"/>
        <v>1.5767899999999994E-3</v>
      </c>
      <c r="L244" s="25">
        <f t="shared" si="45"/>
        <v>3.6313473699999987E-2</v>
      </c>
      <c r="M244" s="25">
        <v>8.0999999999999996E-3</v>
      </c>
      <c r="N244" s="25">
        <f t="shared" si="46"/>
        <v>7.6599999999999993E-3</v>
      </c>
      <c r="O244" s="25"/>
      <c r="P244" s="25">
        <f t="shared" si="47"/>
        <v>2.2197899999999993E-3</v>
      </c>
      <c r="Q244" s="25">
        <f t="shared" si="48"/>
        <v>5.1121763699999982E-2</v>
      </c>
      <c r="R244" s="25">
        <v>8.0999999999999996E-3</v>
      </c>
      <c r="S244" s="25">
        <f t="shared" si="49"/>
        <v>7.6599999999999993E-3</v>
      </c>
      <c r="T244" s="25"/>
      <c r="U244" s="25">
        <f t="shared" si="50"/>
        <v>2.2287899999999996E-3</v>
      </c>
      <c r="V244" s="25">
        <f t="shared" si="51"/>
        <v>5.1329033699999992E-2</v>
      </c>
      <c r="W244" s="25">
        <v>6.8000000000000005E-4</v>
      </c>
      <c r="X244" s="25">
        <f t="shared" si="41"/>
        <v>4.4000000000000002E-4</v>
      </c>
    </row>
    <row r="245" spans="1:24" s="15" customFormat="1">
      <c r="A245" s="18">
        <v>493</v>
      </c>
      <c r="B245" s="25">
        <v>6.0000000000000002E-5</v>
      </c>
      <c r="C245" s="25">
        <v>3.8E-3</v>
      </c>
      <c r="D245" s="25">
        <f t="shared" si="39"/>
        <v>3.395E-3</v>
      </c>
      <c r="E245" s="25"/>
      <c r="F245" s="25">
        <f t="shared" si="42"/>
        <v>1.0147900000000002E-3</v>
      </c>
      <c r="G245" s="25">
        <f t="shared" si="43"/>
        <v>2.3370613700000008E-2</v>
      </c>
      <c r="H245" s="25">
        <v>5.3E-3</v>
      </c>
      <c r="I245" s="25">
        <f t="shared" si="40"/>
        <v>4.895E-3</v>
      </c>
      <c r="J245" s="25"/>
      <c r="K245" s="25">
        <f t="shared" si="44"/>
        <v>1.7117899999999999E-3</v>
      </c>
      <c r="L245" s="25">
        <f t="shared" si="45"/>
        <v>3.9422523700000003E-2</v>
      </c>
      <c r="M245" s="25">
        <v>8.3000000000000001E-3</v>
      </c>
      <c r="N245" s="25">
        <f t="shared" si="46"/>
        <v>7.8949999999999992E-3</v>
      </c>
      <c r="O245" s="25"/>
      <c r="P245" s="25">
        <f t="shared" si="47"/>
        <v>2.4547899999999992E-3</v>
      </c>
      <c r="Q245" s="25">
        <f t="shared" si="48"/>
        <v>5.6533813699999984E-2</v>
      </c>
      <c r="R245" s="25">
        <v>8.3000000000000001E-3</v>
      </c>
      <c r="S245" s="25">
        <f t="shared" si="49"/>
        <v>7.8949999999999992E-3</v>
      </c>
      <c r="T245" s="25"/>
      <c r="U245" s="25">
        <f t="shared" si="50"/>
        <v>2.4637899999999996E-3</v>
      </c>
      <c r="V245" s="25">
        <f t="shared" si="51"/>
        <v>5.6741083699999993E-2</v>
      </c>
      <c r="W245" s="25">
        <v>7.5000000000000002E-4</v>
      </c>
      <c r="X245" s="25">
        <f t="shared" si="41"/>
        <v>4.0500000000000003E-4</v>
      </c>
    </row>
    <row r="246" spans="1:24" s="15" customFormat="1">
      <c r="A246" s="18">
        <v>494</v>
      </c>
      <c r="B246" s="25">
        <v>1.8000000000000001E-4</v>
      </c>
      <c r="C246" s="25">
        <v>3.8999999999999998E-3</v>
      </c>
      <c r="D246" s="25">
        <f t="shared" si="39"/>
        <v>3.4549999999999997E-3</v>
      </c>
      <c r="E246" s="25"/>
      <c r="F246" s="25">
        <f t="shared" si="42"/>
        <v>1.0747899999999999E-3</v>
      </c>
      <c r="G246" s="25">
        <f t="shared" si="43"/>
        <v>2.47524137E-2</v>
      </c>
      <c r="H246" s="25">
        <v>5.1999999999999998E-3</v>
      </c>
      <c r="I246" s="25">
        <f t="shared" si="40"/>
        <v>4.7549999999999997E-3</v>
      </c>
      <c r="J246" s="25"/>
      <c r="K246" s="25">
        <f t="shared" si="44"/>
        <v>1.5717899999999996E-3</v>
      </c>
      <c r="L246" s="25">
        <f t="shared" si="45"/>
        <v>3.6198323699999993E-2</v>
      </c>
      <c r="M246" s="25">
        <v>8.0000000000000002E-3</v>
      </c>
      <c r="N246" s="25">
        <f t="shared" si="46"/>
        <v>7.5550000000000001E-3</v>
      </c>
      <c r="O246" s="25"/>
      <c r="P246" s="25">
        <f t="shared" si="47"/>
        <v>2.1147900000000001E-3</v>
      </c>
      <c r="Q246" s="25">
        <f t="shared" si="48"/>
        <v>4.8703613700000002E-2</v>
      </c>
      <c r="R246" s="25">
        <v>8.0000000000000002E-3</v>
      </c>
      <c r="S246" s="25">
        <f t="shared" si="49"/>
        <v>7.5550000000000001E-3</v>
      </c>
      <c r="T246" s="25"/>
      <c r="U246" s="25">
        <f t="shared" si="50"/>
        <v>2.1237900000000004E-3</v>
      </c>
      <c r="V246" s="25">
        <f t="shared" si="51"/>
        <v>4.8910883700000012E-2</v>
      </c>
      <c r="W246" s="25">
        <v>7.1000000000000002E-4</v>
      </c>
      <c r="X246" s="25">
        <f t="shared" si="41"/>
        <v>4.4500000000000003E-4</v>
      </c>
    </row>
    <row r="247" spans="1:24" s="15" customFormat="1">
      <c r="A247" s="18">
        <v>495</v>
      </c>
      <c r="B247" s="25">
        <v>1.2E-4</v>
      </c>
      <c r="C247" s="25">
        <v>4.0000000000000001E-3</v>
      </c>
      <c r="D247" s="25">
        <f t="shared" si="39"/>
        <v>3.6250000000000002E-3</v>
      </c>
      <c r="E247" s="25"/>
      <c r="F247" s="25">
        <f t="shared" si="42"/>
        <v>1.2447900000000004E-3</v>
      </c>
      <c r="G247" s="25">
        <f t="shared" si="43"/>
        <v>2.8667513700000011E-2</v>
      </c>
      <c r="H247" s="25">
        <v>5.4000000000000003E-3</v>
      </c>
      <c r="I247" s="25">
        <f t="shared" si="40"/>
        <v>5.025E-3</v>
      </c>
      <c r="J247" s="25"/>
      <c r="K247" s="25">
        <f t="shared" si="44"/>
        <v>1.8417899999999998E-3</v>
      </c>
      <c r="L247" s="25">
        <f t="shared" si="45"/>
        <v>4.2416423699999997E-2</v>
      </c>
      <c r="M247" s="25">
        <v>8.3000000000000001E-3</v>
      </c>
      <c r="N247" s="25">
        <f t="shared" si="46"/>
        <v>7.9249999999999998E-3</v>
      </c>
      <c r="O247" s="25"/>
      <c r="P247" s="25">
        <f t="shared" si="47"/>
        <v>2.4847899999999997E-3</v>
      </c>
      <c r="Q247" s="25">
        <f t="shared" si="48"/>
        <v>5.7224713699999999E-2</v>
      </c>
      <c r="R247" s="25">
        <v>8.3999999999999995E-3</v>
      </c>
      <c r="S247" s="25">
        <f t="shared" si="49"/>
        <v>8.0249999999999991E-3</v>
      </c>
      <c r="T247" s="25"/>
      <c r="U247" s="25">
        <f t="shared" si="50"/>
        <v>2.5937899999999995E-3</v>
      </c>
      <c r="V247" s="25">
        <f t="shared" si="51"/>
        <v>5.9734983699999994E-2</v>
      </c>
      <c r="W247" s="25">
        <v>6.3000000000000003E-4</v>
      </c>
      <c r="X247" s="25">
        <f t="shared" si="41"/>
        <v>3.7500000000000001E-4</v>
      </c>
    </row>
    <row r="248" spans="1:24" s="15" customFormat="1">
      <c r="A248" s="18">
        <v>496</v>
      </c>
      <c r="B248" s="25">
        <v>1.2999999999999999E-4</v>
      </c>
      <c r="C248" s="25">
        <v>4.0000000000000001E-3</v>
      </c>
      <c r="D248" s="25">
        <f t="shared" si="39"/>
        <v>3.5900000000000003E-3</v>
      </c>
      <c r="E248" s="25"/>
      <c r="F248" s="25">
        <f t="shared" si="42"/>
        <v>1.2097900000000005E-3</v>
      </c>
      <c r="G248" s="25">
        <f t="shared" si="43"/>
        <v>2.7861463700000012E-2</v>
      </c>
      <c r="H248" s="25">
        <v>5.1000000000000004E-3</v>
      </c>
      <c r="I248" s="25">
        <f t="shared" si="40"/>
        <v>4.6900000000000006E-3</v>
      </c>
      <c r="J248" s="25"/>
      <c r="K248" s="25">
        <f t="shared" si="44"/>
        <v>1.5067900000000005E-3</v>
      </c>
      <c r="L248" s="25">
        <f t="shared" si="45"/>
        <v>3.470137370000001E-2</v>
      </c>
      <c r="M248" s="25">
        <v>8.0999999999999996E-3</v>
      </c>
      <c r="N248" s="25">
        <f t="shared" si="46"/>
        <v>7.6899999999999998E-3</v>
      </c>
      <c r="O248" s="25"/>
      <c r="P248" s="25">
        <f t="shared" si="47"/>
        <v>2.2497899999999998E-3</v>
      </c>
      <c r="Q248" s="25">
        <f t="shared" si="48"/>
        <v>5.1812663699999997E-2</v>
      </c>
      <c r="R248" s="25">
        <v>8.0999999999999996E-3</v>
      </c>
      <c r="S248" s="25">
        <f t="shared" si="49"/>
        <v>7.6899999999999998E-3</v>
      </c>
      <c r="T248" s="25"/>
      <c r="U248" s="25">
        <f t="shared" si="50"/>
        <v>2.2587900000000001E-3</v>
      </c>
      <c r="V248" s="25">
        <f t="shared" si="51"/>
        <v>5.2019933700000007E-2</v>
      </c>
      <c r="W248" s="25">
        <v>6.8999999999999997E-4</v>
      </c>
      <c r="X248" s="25">
        <f t="shared" si="41"/>
        <v>4.0999999999999999E-4</v>
      </c>
    </row>
    <row r="249" spans="1:24" s="15" customFormat="1">
      <c r="A249" s="18">
        <v>497</v>
      </c>
      <c r="B249" s="25">
        <v>1.2E-4</v>
      </c>
      <c r="C249" s="25">
        <v>3.8999999999999998E-3</v>
      </c>
      <c r="D249" s="25">
        <f t="shared" si="39"/>
        <v>3.5099999999999997E-3</v>
      </c>
      <c r="E249" s="25"/>
      <c r="F249" s="25">
        <f t="shared" si="42"/>
        <v>1.1297899999999999E-3</v>
      </c>
      <c r="G249" s="25">
        <f t="shared" si="43"/>
        <v>2.6019063699999997E-2</v>
      </c>
      <c r="H249" s="25">
        <v>5.1999999999999998E-3</v>
      </c>
      <c r="I249" s="25">
        <f t="shared" si="40"/>
        <v>4.81E-3</v>
      </c>
      <c r="J249" s="25"/>
      <c r="K249" s="25">
        <f t="shared" si="44"/>
        <v>1.6267899999999999E-3</v>
      </c>
      <c r="L249" s="25">
        <f t="shared" si="45"/>
        <v>3.7464973700000001E-2</v>
      </c>
      <c r="M249" s="25">
        <v>8.2000000000000007E-3</v>
      </c>
      <c r="N249" s="25">
        <f t="shared" si="46"/>
        <v>7.810000000000001E-3</v>
      </c>
      <c r="O249" s="25"/>
      <c r="P249" s="25">
        <f t="shared" si="47"/>
        <v>2.369790000000001E-3</v>
      </c>
      <c r="Q249" s="25">
        <f t="shared" si="48"/>
        <v>5.4576263700000023E-2</v>
      </c>
      <c r="R249" s="25">
        <v>8.2000000000000007E-3</v>
      </c>
      <c r="S249" s="25">
        <f t="shared" si="49"/>
        <v>7.810000000000001E-3</v>
      </c>
      <c r="T249" s="25"/>
      <c r="U249" s="25">
        <f t="shared" si="50"/>
        <v>2.3787900000000013E-3</v>
      </c>
      <c r="V249" s="25">
        <f t="shared" si="51"/>
        <v>5.4783533700000032E-2</v>
      </c>
      <c r="W249" s="25">
        <v>6.6E-4</v>
      </c>
      <c r="X249" s="25">
        <f t="shared" si="41"/>
        <v>3.8999999999999999E-4</v>
      </c>
    </row>
    <row r="250" spans="1:24" s="15" customFormat="1">
      <c r="A250" s="18">
        <v>498</v>
      </c>
      <c r="B250" s="25">
        <v>1.2999999999999999E-4</v>
      </c>
      <c r="C250" s="25">
        <v>4.0000000000000001E-3</v>
      </c>
      <c r="D250" s="25">
        <f t="shared" si="39"/>
        <v>3.5950000000000001E-3</v>
      </c>
      <c r="E250" s="25"/>
      <c r="F250" s="25">
        <f t="shared" si="42"/>
        <v>1.2147900000000003E-3</v>
      </c>
      <c r="G250" s="25">
        <f t="shared" si="43"/>
        <v>2.797661370000001E-2</v>
      </c>
      <c r="H250" s="25">
        <v>5.1999999999999998E-3</v>
      </c>
      <c r="I250" s="25">
        <f t="shared" si="40"/>
        <v>4.7949999999999998E-3</v>
      </c>
      <c r="J250" s="25"/>
      <c r="K250" s="25">
        <f t="shared" si="44"/>
        <v>1.6117899999999997E-3</v>
      </c>
      <c r="L250" s="25">
        <f t="shared" si="45"/>
        <v>3.7119523699999997E-2</v>
      </c>
      <c r="M250" s="25">
        <v>8.0999999999999996E-3</v>
      </c>
      <c r="N250" s="25">
        <f t="shared" si="46"/>
        <v>7.6949999999999996E-3</v>
      </c>
      <c r="O250" s="25"/>
      <c r="P250" s="25">
        <f t="shared" si="47"/>
        <v>2.2547899999999996E-3</v>
      </c>
      <c r="Q250" s="25">
        <f t="shared" si="48"/>
        <v>5.1927813699999992E-2</v>
      </c>
      <c r="R250" s="25">
        <v>8.0999999999999996E-3</v>
      </c>
      <c r="S250" s="25">
        <f t="shared" si="49"/>
        <v>7.6949999999999996E-3</v>
      </c>
      <c r="T250" s="25"/>
      <c r="U250" s="25">
        <f t="shared" si="50"/>
        <v>2.2637899999999999E-3</v>
      </c>
      <c r="V250" s="25">
        <f t="shared" si="51"/>
        <v>5.2135083700000001E-2</v>
      </c>
      <c r="W250" s="25">
        <v>6.8000000000000005E-4</v>
      </c>
      <c r="X250" s="25">
        <f t="shared" si="41"/>
        <v>4.0500000000000003E-4</v>
      </c>
    </row>
    <row r="251" spans="1:24" s="15" customFormat="1">
      <c r="A251" s="18">
        <v>499</v>
      </c>
      <c r="B251" s="25">
        <v>1.2E-4</v>
      </c>
      <c r="C251" s="25">
        <v>4.1000000000000003E-3</v>
      </c>
      <c r="D251" s="25">
        <f t="shared" si="39"/>
        <v>3.7100000000000002E-3</v>
      </c>
      <c r="E251" s="25"/>
      <c r="F251" s="25">
        <f t="shared" si="42"/>
        <v>1.3297900000000004E-3</v>
      </c>
      <c r="G251" s="25">
        <f t="shared" si="43"/>
        <v>3.062506370000001E-2</v>
      </c>
      <c r="H251" s="25">
        <v>5.3E-3</v>
      </c>
      <c r="I251" s="25">
        <f t="shared" si="40"/>
        <v>4.9100000000000003E-3</v>
      </c>
      <c r="J251" s="25"/>
      <c r="K251" s="25">
        <f t="shared" si="44"/>
        <v>1.7267900000000002E-3</v>
      </c>
      <c r="L251" s="25">
        <f t="shared" si="45"/>
        <v>3.9767973700000007E-2</v>
      </c>
      <c r="M251" s="25">
        <v>8.2000000000000007E-3</v>
      </c>
      <c r="N251" s="25">
        <f t="shared" si="46"/>
        <v>7.810000000000001E-3</v>
      </c>
      <c r="O251" s="25"/>
      <c r="P251" s="25">
        <f t="shared" si="47"/>
        <v>2.369790000000001E-3</v>
      </c>
      <c r="Q251" s="25">
        <f t="shared" si="48"/>
        <v>5.4576263700000023E-2</v>
      </c>
      <c r="R251" s="25">
        <v>8.2000000000000007E-3</v>
      </c>
      <c r="S251" s="25">
        <f t="shared" si="49"/>
        <v>7.810000000000001E-3</v>
      </c>
      <c r="T251" s="25"/>
      <c r="U251" s="25">
        <f t="shared" si="50"/>
        <v>2.3787900000000013E-3</v>
      </c>
      <c r="V251" s="25">
        <f t="shared" si="51"/>
        <v>5.4783533700000032E-2</v>
      </c>
      <c r="W251" s="25">
        <v>6.6E-4</v>
      </c>
      <c r="X251" s="25">
        <f t="shared" si="41"/>
        <v>3.8999999999999999E-4</v>
      </c>
    </row>
    <row r="252" spans="1:24" s="15" customFormat="1">
      <c r="A252" s="18">
        <v>500</v>
      </c>
      <c r="B252" s="25">
        <v>1.6000000000000001E-4</v>
      </c>
      <c r="C252" s="25">
        <v>4.0000000000000001E-3</v>
      </c>
      <c r="D252" s="25">
        <f t="shared" si="39"/>
        <v>3.5900000000000003E-3</v>
      </c>
      <c r="E252" s="25"/>
      <c r="F252" s="25">
        <f t="shared" si="42"/>
        <v>1.2097900000000005E-3</v>
      </c>
      <c r="G252" s="25">
        <f t="shared" si="43"/>
        <v>2.7861463700000012E-2</v>
      </c>
      <c r="H252" s="25">
        <v>5.1000000000000004E-3</v>
      </c>
      <c r="I252" s="25">
        <f t="shared" si="40"/>
        <v>4.6900000000000006E-3</v>
      </c>
      <c r="J252" s="25"/>
      <c r="K252" s="25">
        <f t="shared" si="44"/>
        <v>1.5067900000000005E-3</v>
      </c>
      <c r="L252" s="25">
        <f t="shared" si="45"/>
        <v>3.470137370000001E-2</v>
      </c>
      <c r="M252" s="25">
        <v>8.2000000000000007E-3</v>
      </c>
      <c r="N252" s="25">
        <f t="shared" si="46"/>
        <v>7.7900000000000009E-3</v>
      </c>
      <c r="O252" s="25"/>
      <c r="P252" s="25">
        <f t="shared" si="47"/>
        <v>2.3497900000000009E-3</v>
      </c>
      <c r="Q252" s="25">
        <f t="shared" si="48"/>
        <v>5.4115663700000025E-2</v>
      </c>
      <c r="R252" s="25">
        <v>8.2000000000000007E-3</v>
      </c>
      <c r="S252" s="25">
        <f t="shared" si="49"/>
        <v>7.7900000000000009E-3</v>
      </c>
      <c r="T252" s="25"/>
      <c r="U252" s="25">
        <f t="shared" si="50"/>
        <v>2.3587900000000012E-3</v>
      </c>
      <c r="V252" s="25">
        <f t="shared" si="51"/>
        <v>5.4322933700000034E-2</v>
      </c>
      <c r="W252" s="25">
        <v>6.6E-4</v>
      </c>
      <c r="X252" s="25">
        <f t="shared" si="41"/>
        <v>4.0999999999999999E-4</v>
      </c>
    </row>
    <row r="253" spans="1:24" s="15" customFormat="1">
      <c r="A253" s="18">
        <v>501</v>
      </c>
      <c r="B253" s="25">
        <v>1.2E-4</v>
      </c>
      <c r="C253" s="25">
        <v>3.8999999999999998E-3</v>
      </c>
      <c r="D253" s="25">
        <f t="shared" si="39"/>
        <v>3.5099999999999997E-3</v>
      </c>
      <c r="E253" s="25"/>
      <c r="F253" s="25">
        <f t="shared" si="42"/>
        <v>1.1297899999999999E-3</v>
      </c>
      <c r="G253" s="25">
        <f t="shared" si="43"/>
        <v>2.6019063699999997E-2</v>
      </c>
      <c r="H253" s="25">
        <v>5.0000000000000001E-3</v>
      </c>
      <c r="I253" s="25">
        <f t="shared" si="40"/>
        <v>4.6100000000000004E-3</v>
      </c>
      <c r="J253" s="25"/>
      <c r="K253" s="25">
        <f t="shared" si="44"/>
        <v>1.4267900000000003E-3</v>
      </c>
      <c r="L253" s="25">
        <f t="shared" si="45"/>
        <v>3.2858973700000009E-2</v>
      </c>
      <c r="M253" s="25">
        <v>8.0999999999999996E-3</v>
      </c>
      <c r="N253" s="25">
        <f t="shared" si="46"/>
        <v>7.7099999999999998E-3</v>
      </c>
      <c r="O253" s="25"/>
      <c r="P253" s="25">
        <f t="shared" si="47"/>
        <v>2.2697899999999998E-3</v>
      </c>
      <c r="Q253" s="25">
        <f t="shared" si="48"/>
        <v>5.2273263699999996E-2</v>
      </c>
      <c r="R253" s="25">
        <v>8.2000000000000007E-3</v>
      </c>
      <c r="S253" s="25">
        <f t="shared" si="49"/>
        <v>7.810000000000001E-3</v>
      </c>
      <c r="T253" s="25"/>
      <c r="U253" s="25">
        <f t="shared" si="50"/>
        <v>2.3787900000000013E-3</v>
      </c>
      <c r="V253" s="25">
        <f t="shared" si="51"/>
        <v>5.4783533700000032E-2</v>
      </c>
      <c r="W253" s="25">
        <v>6.6E-4</v>
      </c>
      <c r="X253" s="25">
        <f t="shared" si="41"/>
        <v>3.8999999999999999E-4</v>
      </c>
    </row>
    <row r="254" spans="1:24" s="15" customFormat="1">
      <c r="A254" s="18">
        <v>502</v>
      </c>
      <c r="B254" s="25">
        <v>6.8999999999999997E-5</v>
      </c>
      <c r="C254" s="25">
        <v>4.0000000000000001E-3</v>
      </c>
      <c r="D254" s="25">
        <f t="shared" si="39"/>
        <v>3.6505000000000001E-3</v>
      </c>
      <c r="E254" s="25"/>
      <c r="F254" s="25">
        <f t="shared" si="42"/>
        <v>1.2702900000000003E-3</v>
      </c>
      <c r="G254" s="25">
        <f t="shared" si="43"/>
        <v>2.9254778700000008E-2</v>
      </c>
      <c r="H254" s="25">
        <v>5.1999999999999998E-3</v>
      </c>
      <c r="I254" s="25">
        <f t="shared" si="40"/>
        <v>4.8504999999999998E-3</v>
      </c>
      <c r="J254" s="25"/>
      <c r="K254" s="25">
        <f t="shared" si="44"/>
        <v>1.6672899999999997E-3</v>
      </c>
      <c r="L254" s="25">
        <f t="shared" si="45"/>
        <v>3.8397688699999995E-2</v>
      </c>
      <c r="M254" s="25">
        <v>8.0999999999999996E-3</v>
      </c>
      <c r="N254" s="25">
        <f t="shared" si="46"/>
        <v>7.7504999999999996E-3</v>
      </c>
      <c r="O254" s="25"/>
      <c r="P254" s="25">
        <f t="shared" si="47"/>
        <v>2.3102899999999996E-3</v>
      </c>
      <c r="Q254" s="25">
        <f t="shared" si="48"/>
        <v>5.320597869999999E-2</v>
      </c>
      <c r="R254" s="25">
        <v>8.0000000000000002E-3</v>
      </c>
      <c r="S254" s="25">
        <f t="shared" si="49"/>
        <v>7.6505000000000002E-3</v>
      </c>
      <c r="T254" s="25"/>
      <c r="U254" s="25">
        <f t="shared" si="50"/>
        <v>2.2192900000000005E-3</v>
      </c>
      <c r="V254" s="25">
        <f t="shared" si="51"/>
        <v>5.1110248700000013E-2</v>
      </c>
      <c r="W254" s="25">
        <v>6.3000000000000003E-4</v>
      </c>
      <c r="X254" s="25">
        <f t="shared" si="41"/>
        <v>3.4949999999999998E-4</v>
      </c>
    </row>
    <row r="255" spans="1:24" s="15" customFormat="1">
      <c r="A255" s="18">
        <v>503</v>
      </c>
      <c r="B255" s="25">
        <v>1.2999999999999999E-4</v>
      </c>
      <c r="C255" s="25">
        <v>3.8999999999999998E-3</v>
      </c>
      <c r="D255" s="25">
        <f t="shared" si="39"/>
        <v>3.4749999999999998E-3</v>
      </c>
      <c r="E255" s="25"/>
      <c r="F255" s="25">
        <f t="shared" si="42"/>
        <v>1.09479E-3</v>
      </c>
      <c r="G255" s="25">
        <f t="shared" si="43"/>
        <v>2.5213013700000002E-2</v>
      </c>
      <c r="H255" s="25">
        <v>5.1000000000000004E-3</v>
      </c>
      <c r="I255" s="25">
        <f t="shared" si="40"/>
        <v>4.6750000000000003E-3</v>
      </c>
      <c r="J255" s="25"/>
      <c r="K255" s="25">
        <f t="shared" si="44"/>
        <v>1.4917900000000002E-3</v>
      </c>
      <c r="L255" s="25">
        <f t="shared" si="45"/>
        <v>3.4355923700000006E-2</v>
      </c>
      <c r="M255" s="25">
        <v>8.0999999999999996E-3</v>
      </c>
      <c r="N255" s="25">
        <f t="shared" si="46"/>
        <v>7.6749999999999995E-3</v>
      </c>
      <c r="O255" s="25"/>
      <c r="P255" s="25">
        <f t="shared" si="47"/>
        <v>2.2347899999999995E-3</v>
      </c>
      <c r="Q255" s="25">
        <f t="shared" si="48"/>
        <v>5.1467213699999993E-2</v>
      </c>
      <c r="R255" s="25">
        <v>8.0999999999999996E-3</v>
      </c>
      <c r="S255" s="25">
        <f t="shared" si="49"/>
        <v>7.6749999999999995E-3</v>
      </c>
      <c r="T255" s="25"/>
      <c r="U255" s="25">
        <f t="shared" si="50"/>
        <v>2.2437899999999998E-3</v>
      </c>
      <c r="V255" s="25">
        <f t="shared" si="51"/>
        <v>5.1674483699999996E-2</v>
      </c>
      <c r="W255" s="25">
        <v>7.2000000000000005E-4</v>
      </c>
      <c r="X255" s="25">
        <f t="shared" si="41"/>
        <v>4.2500000000000003E-4</v>
      </c>
    </row>
    <row r="256" spans="1:24" s="15" customFormat="1">
      <c r="A256" s="18">
        <v>504</v>
      </c>
      <c r="B256" s="25">
        <v>1.2999999999999999E-4</v>
      </c>
      <c r="C256" s="25">
        <v>3.8E-3</v>
      </c>
      <c r="D256" s="25">
        <f t="shared" si="39"/>
        <v>3.375E-3</v>
      </c>
      <c r="E256" s="25"/>
      <c r="F256" s="25">
        <f t="shared" si="42"/>
        <v>9.9479000000000017E-4</v>
      </c>
      <c r="G256" s="25">
        <f t="shared" si="43"/>
        <v>2.2910013700000006E-2</v>
      </c>
      <c r="H256" s="25">
        <v>4.7999999999999996E-3</v>
      </c>
      <c r="I256" s="25">
        <f t="shared" si="40"/>
        <v>4.3749999999999995E-3</v>
      </c>
      <c r="J256" s="25"/>
      <c r="K256" s="25">
        <f t="shared" si="44"/>
        <v>1.1917899999999994E-3</v>
      </c>
      <c r="L256" s="25">
        <f t="shared" si="45"/>
        <v>2.7446923699999987E-2</v>
      </c>
      <c r="M256" s="25">
        <v>8.0000000000000002E-3</v>
      </c>
      <c r="N256" s="25">
        <f t="shared" si="46"/>
        <v>7.5750000000000001E-3</v>
      </c>
      <c r="O256" s="25"/>
      <c r="P256" s="25">
        <f t="shared" si="47"/>
        <v>2.1347900000000001E-3</v>
      </c>
      <c r="Q256" s="25">
        <f t="shared" si="48"/>
        <v>4.9164213700000008E-2</v>
      </c>
      <c r="R256" s="25">
        <v>8.0000000000000002E-3</v>
      </c>
      <c r="S256" s="25">
        <f t="shared" si="49"/>
        <v>7.5750000000000001E-3</v>
      </c>
      <c r="T256" s="25"/>
      <c r="U256" s="25">
        <f t="shared" si="50"/>
        <v>2.1437900000000005E-3</v>
      </c>
      <c r="V256" s="25">
        <f t="shared" si="51"/>
        <v>4.937148370000001E-2</v>
      </c>
      <c r="W256" s="25">
        <v>7.2000000000000005E-4</v>
      </c>
      <c r="X256" s="25">
        <f t="shared" si="41"/>
        <v>4.2500000000000003E-4</v>
      </c>
    </row>
    <row r="257" spans="1:24" s="15" customFormat="1">
      <c r="A257" s="18">
        <v>505</v>
      </c>
      <c r="B257" s="25">
        <v>6.0000000000000002E-5</v>
      </c>
      <c r="C257" s="25">
        <v>4.0000000000000001E-3</v>
      </c>
      <c r="D257" s="25">
        <f t="shared" si="39"/>
        <v>3.6099999999999999E-3</v>
      </c>
      <c r="E257" s="25"/>
      <c r="F257" s="25">
        <f t="shared" si="42"/>
        <v>1.2297900000000001E-3</v>
      </c>
      <c r="G257" s="25">
        <f t="shared" si="43"/>
        <v>2.8322063700000004E-2</v>
      </c>
      <c r="H257" s="25">
        <v>5.1000000000000004E-3</v>
      </c>
      <c r="I257" s="25">
        <f t="shared" si="40"/>
        <v>4.7100000000000006E-3</v>
      </c>
      <c r="J257" s="25"/>
      <c r="K257" s="25">
        <f t="shared" si="44"/>
        <v>1.5267900000000005E-3</v>
      </c>
      <c r="L257" s="25">
        <f t="shared" si="45"/>
        <v>3.5161973700000015E-2</v>
      </c>
      <c r="M257" s="25">
        <v>8.0999999999999996E-3</v>
      </c>
      <c r="N257" s="25">
        <f t="shared" si="46"/>
        <v>7.7099999999999998E-3</v>
      </c>
      <c r="O257" s="25"/>
      <c r="P257" s="25">
        <f t="shared" si="47"/>
        <v>2.2697899999999998E-3</v>
      </c>
      <c r="Q257" s="25">
        <f t="shared" si="48"/>
        <v>5.2273263699999996E-2</v>
      </c>
      <c r="R257" s="25">
        <v>8.0999999999999996E-3</v>
      </c>
      <c r="S257" s="25">
        <f t="shared" si="49"/>
        <v>7.7099999999999998E-3</v>
      </c>
      <c r="T257" s="25"/>
      <c r="U257" s="25">
        <f t="shared" si="50"/>
        <v>2.2787900000000002E-3</v>
      </c>
      <c r="V257" s="25">
        <f t="shared" si="51"/>
        <v>5.2480533700000005E-2</v>
      </c>
      <c r="W257" s="25">
        <v>7.2000000000000005E-4</v>
      </c>
      <c r="X257" s="25">
        <f t="shared" si="41"/>
        <v>3.9000000000000005E-4</v>
      </c>
    </row>
    <row r="258" spans="1:24" s="15" customFormat="1">
      <c r="A258" s="18">
        <v>506</v>
      </c>
      <c r="B258" s="25">
        <v>1.2999999999999999E-4</v>
      </c>
      <c r="C258" s="25">
        <v>4.0000000000000001E-3</v>
      </c>
      <c r="D258" s="25">
        <f t="shared" ref="D258:D321" si="52">C258-X258</f>
        <v>3.565E-3</v>
      </c>
      <c r="E258" s="25"/>
      <c r="F258" s="25">
        <f t="shared" si="42"/>
        <v>1.1847900000000002E-3</v>
      </c>
      <c r="G258" s="25">
        <f t="shared" si="43"/>
        <v>2.7285713700000006E-2</v>
      </c>
      <c r="H258" s="25">
        <v>4.8999999999999998E-3</v>
      </c>
      <c r="I258" s="25">
        <f t="shared" ref="I258:I321" si="53">H258-X258</f>
        <v>4.4650000000000002E-3</v>
      </c>
      <c r="J258" s="25"/>
      <c r="K258" s="25">
        <f t="shared" si="44"/>
        <v>1.2817900000000001E-3</v>
      </c>
      <c r="L258" s="25">
        <f t="shared" si="45"/>
        <v>2.9519623700000004E-2</v>
      </c>
      <c r="M258" s="25">
        <v>7.9000000000000008E-3</v>
      </c>
      <c r="N258" s="25">
        <f t="shared" si="46"/>
        <v>7.4650000000000011E-3</v>
      </c>
      <c r="O258" s="25"/>
      <c r="P258" s="25">
        <f t="shared" si="47"/>
        <v>2.0247900000000011E-3</v>
      </c>
      <c r="Q258" s="25">
        <f t="shared" si="48"/>
        <v>4.6630913700000026E-2</v>
      </c>
      <c r="R258" s="25">
        <v>7.9000000000000008E-3</v>
      </c>
      <c r="S258" s="25">
        <f t="shared" si="49"/>
        <v>7.4650000000000011E-3</v>
      </c>
      <c r="T258" s="25"/>
      <c r="U258" s="25">
        <f t="shared" si="50"/>
        <v>2.0337900000000015E-3</v>
      </c>
      <c r="V258" s="25">
        <f t="shared" si="51"/>
        <v>4.6838183700000036E-2</v>
      </c>
      <c r="W258" s="25">
        <v>7.3999999999999999E-4</v>
      </c>
      <c r="X258" s="25">
        <f t="shared" ref="X258:X321" si="54">(B258+W258)/2</f>
        <v>4.35E-4</v>
      </c>
    </row>
    <row r="259" spans="1:24" s="15" customFormat="1">
      <c r="A259" s="18">
        <v>507</v>
      </c>
      <c r="B259" s="25">
        <v>1.9000000000000001E-4</v>
      </c>
      <c r="C259" s="25">
        <v>4.0000000000000001E-3</v>
      </c>
      <c r="D259" s="25">
        <f t="shared" si="52"/>
        <v>3.5200000000000001E-3</v>
      </c>
      <c r="E259" s="25"/>
      <c r="F259" s="25">
        <f t="shared" ref="F259:F322" si="55">D259-0.00238021</f>
        <v>1.1397900000000003E-3</v>
      </c>
      <c r="G259" s="25">
        <f t="shared" ref="G259:G322" si="56">F259*23.03</f>
        <v>2.6249363700000011E-2</v>
      </c>
      <c r="H259" s="25">
        <v>5.0000000000000001E-3</v>
      </c>
      <c r="I259" s="25">
        <f t="shared" si="53"/>
        <v>4.5199999999999997E-3</v>
      </c>
      <c r="J259" s="25"/>
      <c r="K259" s="25">
        <f t="shared" ref="K259:K322" si="57">I259-0.00318321</f>
        <v>1.3367899999999996E-3</v>
      </c>
      <c r="L259" s="25">
        <f t="shared" ref="L259:L322" si="58">K259*23.03</f>
        <v>3.0786273699999991E-2</v>
      </c>
      <c r="M259" s="25">
        <v>8.0000000000000002E-3</v>
      </c>
      <c r="N259" s="25">
        <f t="shared" ref="N259:N322" si="59">M259-X259</f>
        <v>7.5200000000000006E-3</v>
      </c>
      <c r="O259" s="25"/>
      <c r="P259" s="25">
        <f t="shared" ref="P259:P322" si="60">N259-0.00544021</f>
        <v>2.0797900000000006E-3</v>
      </c>
      <c r="Q259" s="25">
        <f t="shared" ref="Q259:Q322" si="61">P259*23.03</f>
        <v>4.7897563700000013E-2</v>
      </c>
      <c r="R259" s="25">
        <v>8.0000000000000002E-3</v>
      </c>
      <c r="S259" s="25">
        <f t="shared" ref="S259:S322" si="62">R259-X259</f>
        <v>7.5200000000000006E-3</v>
      </c>
      <c r="T259" s="25"/>
      <c r="U259" s="25">
        <f t="shared" ref="U259:U322" si="63">S259-0.00543121</f>
        <v>2.088790000000001E-3</v>
      </c>
      <c r="V259" s="25">
        <f t="shared" ref="V259:V322" si="64">U259*23.03</f>
        <v>4.8104833700000023E-2</v>
      </c>
      <c r="W259" s="25">
        <v>7.6999999999999996E-4</v>
      </c>
      <c r="X259" s="25">
        <f t="shared" si="54"/>
        <v>4.7999999999999996E-4</v>
      </c>
    </row>
    <row r="260" spans="1:24" s="15" customFormat="1">
      <c r="A260" s="18">
        <v>508</v>
      </c>
      <c r="B260" s="25">
        <v>1.8000000000000001E-4</v>
      </c>
      <c r="C260" s="25">
        <v>3.8E-3</v>
      </c>
      <c r="D260" s="25">
        <f t="shared" si="52"/>
        <v>3.3549999999999999E-3</v>
      </c>
      <c r="E260" s="25"/>
      <c r="F260" s="25">
        <f t="shared" si="55"/>
        <v>9.7479000000000012E-4</v>
      </c>
      <c r="G260" s="25">
        <f t="shared" si="56"/>
        <v>2.2449413700000004E-2</v>
      </c>
      <c r="H260" s="25">
        <v>4.8999999999999998E-3</v>
      </c>
      <c r="I260" s="25">
        <f t="shared" si="53"/>
        <v>4.4549999999999998E-3</v>
      </c>
      <c r="J260" s="25"/>
      <c r="K260" s="25">
        <f t="shared" si="57"/>
        <v>1.2717899999999996E-3</v>
      </c>
      <c r="L260" s="25">
        <f t="shared" si="58"/>
        <v>2.9289323699999995E-2</v>
      </c>
      <c r="M260" s="25">
        <v>7.9000000000000008E-3</v>
      </c>
      <c r="N260" s="25">
        <f t="shared" si="59"/>
        <v>7.4550000000000007E-3</v>
      </c>
      <c r="O260" s="25"/>
      <c r="P260" s="25">
        <f t="shared" si="60"/>
        <v>2.0147900000000007E-3</v>
      </c>
      <c r="Q260" s="25">
        <f t="shared" si="61"/>
        <v>4.6400613700000017E-2</v>
      </c>
      <c r="R260" s="25">
        <v>7.9000000000000008E-3</v>
      </c>
      <c r="S260" s="25">
        <f t="shared" si="62"/>
        <v>7.4550000000000007E-3</v>
      </c>
      <c r="T260" s="25"/>
      <c r="U260" s="25">
        <f t="shared" si="63"/>
        <v>2.023790000000001E-3</v>
      </c>
      <c r="V260" s="25">
        <f t="shared" si="64"/>
        <v>4.6607883700000026E-2</v>
      </c>
      <c r="W260" s="25">
        <v>7.1000000000000002E-4</v>
      </c>
      <c r="X260" s="25">
        <f t="shared" si="54"/>
        <v>4.4500000000000003E-4</v>
      </c>
    </row>
    <row r="261" spans="1:24" s="15" customFormat="1">
      <c r="A261" s="18">
        <v>509</v>
      </c>
      <c r="B261" s="25">
        <v>1E-4</v>
      </c>
      <c r="C261" s="25">
        <v>4.0000000000000001E-3</v>
      </c>
      <c r="D261" s="25">
        <f t="shared" si="52"/>
        <v>3.5999999999999999E-3</v>
      </c>
      <c r="E261" s="25"/>
      <c r="F261" s="25">
        <f t="shared" si="55"/>
        <v>1.2197900000000001E-3</v>
      </c>
      <c r="G261" s="25">
        <f t="shared" si="56"/>
        <v>2.8091763700000005E-2</v>
      </c>
      <c r="H261" s="25">
        <v>5.0000000000000001E-3</v>
      </c>
      <c r="I261" s="25">
        <f t="shared" si="53"/>
        <v>4.5999999999999999E-3</v>
      </c>
      <c r="J261" s="25"/>
      <c r="K261" s="25">
        <f t="shared" si="57"/>
        <v>1.4167899999999998E-3</v>
      </c>
      <c r="L261" s="25">
        <f t="shared" si="58"/>
        <v>3.2628673699999999E-2</v>
      </c>
      <c r="M261" s="25">
        <v>8.0000000000000002E-3</v>
      </c>
      <c r="N261" s="25">
        <f t="shared" si="59"/>
        <v>7.6E-3</v>
      </c>
      <c r="O261" s="25"/>
      <c r="P261" s="25">
        <f t="shared" si="60"/>
        <v>2.15979E-3</v>
      </c>
      <c r="Q261" s="25">
        <f t="shared" si="61"/>
        <v>4.9739963700000001E-2</v>
      </c>
      <c r="R261" s="25">
        <v>8.0000000000000002E-3</v>
      </c>
      <c r="S261" s="25">
        <f t="shared" si="62"/>
        <v>7.6E-3</v>
      </c>
      <c r="T261" s="25"/>
      <c r="U261" s="25">
        <f t="shared" si="63"/>
        <v>2.1687900000000003E-3</v>
      </c>
      <c r="V261" s="25">
        <f t="shared" si="64"/>
        <v>4.994723370000001E-2</v>
      </c>
      <c r="W261" s="25">
        <v>6.9999999999999999E-4</v>
      </c>
      <c r="X261" s="25">
        <f t="shared" si="54"/>
        <v>4.0000000000000002E-4</v>
      </c>
    </row>
    <row r="262" spans="1:24" s="15" customFormat="1">
      <c r="A262" s="18">
        <v>510</v>
      </c>
      <c r="B262" s="25">
        <v>1.7000000000000001E-4</v>
      </c>
      <c r="C262" s="25">
        <v>4.0000000000000001E-3</v>
      </c>
      <c r="D262" s="25">
        <f t="shared" si="52"/>
        <v>3.5349999999999999E-3</v>
      </c>
      <c r="E262" s="25"/>
      <c r="F262" s="25">
        <f t="shared" si="55"/>
        <v>1.1547900000000002E-3</v>
      </c>
      <c r="G262" s="25">
        <f t="shared" si="56"/>
        <v>2.6594813700000004E-2</v>
      </c>
      <c r="H262" s="25">
        <v>5.0000000000000001E-3</v>
      </c>
      <c r="I262" s="25">
        <f t="shared" si="53"/>
        <v>4.535E-3</v>
      </c>
      <c r="J262" s="25"/>
      <c r="K262" s="25">
        <f t="shared" si="57"/>
        <v>1.3517899999999998E-3</v>
      </c>
      <c r="L262" s="25">
        <f t="shared" si="58"/>
        <v>3.1131723699999999E-2</v>
      </c>
      <c r="M262" s="25">
        <v>8.0000000000000002E-3</v>
      </c>
      <c r="N262" s="25">
        <f t="shared" si="59"/>
        <v>7.535E-3</v>
      </c>
      <c r="O262" s="25"/>
      <c r="P262" s="25">
        <f t="shared" si="60"/>
        <v>2.09479E-3</v>
      </c>
      <c r="Q262" s="25">
        <f t="shared" si="61"/>
        <v>4.8243013700000004E-2</v>
      </c>
      <c r="R262" s="25">
        <v>8.0000000000000002E-3</v>
      </c>
      <c r="S262" s="25">
        <f t="shared" si="62"/>
        <v>7.535E-3</v>
      </c>
      <c r="T262" s="25"/>
      <c r="U262" s="25">
        <f t="shared" si="63"/>
        <v>2.1037900000000003E-3</v>
      </c>
      <c r="V262" s="25">
        <f t="shared" si="64"/>
        <v>4.8450283700000013E-2</v>
      </c>
      <c r="W262" s="25">
        <v>7.6000000000000004E-4</v>
      </c>
      <c r="X262" s="25">
        <f t="shared" si="54"/>
        <v>4.6500000000000003E-4</v>
      </c>
    </row>
    <row r="263" spans="1:24" s="15" customFormat="1">
      <c r="A263" s="18">
        <v>511</v>
      </c>
      <c r="B263" s="25">
        <v>1.9000000000000001E-4</v>
      </c>
      <c r="C263" s="25">
        <v>4.0000000000000001E-3</v>
      </c>
      <c r="D263" s="25">
        <f t="shared" si="52"/>
        <v>3.5300000000000002E-3</v>
      </c>
      <c r="E263" s="25"/>
      <c r="F263" s="25">
        <f t="shared" si="55"/>
        <v>1.1497900000000004E-3</v>
      </c>
      <c r="G263" s="25">
        <f t="shared" si="56"/>
        <v>2.647966370000001E-2</v>
      </c>
      <c r="H263" s="25">
        <v>5.0000000000000001E-3</v>
      </c>
      <c r="I263" s="25">
        <f t="shared" si="53"/>
        <v>4.5300000000000002E-3</v>
      </c>
      <c r="J263" s="25"/>
      <c r="K263" s="25">
        <f t="shared" si="57"/>
        <v>1.3467900000000001E-3</v>
      </c>
      <c r="L263" s="25">
        <f t="shared" si="58"/>
        <v>3.1016573700000001E-2</v>
      </c>
      <c r="M263" s="25">
        <v>8.0000000000000002E-3</v>
      </c>
      <c r="N263" s="25">
        <f t="shared" si="59"/>
        <v>7.5300000000000002E-3</v>
      </c>
      <c r="O263" s="25"/>
      <c r="P263" s="25">
        <f t="shared" si="60"/>
        <v>2.0897900000000002E-3</v>
      </c>
      <c r="Q263" s="25">
        <f t="shared" si="61"/>
        <v>4.8127863700000009E-2</v>
      </c>
      <c r="R263" s="25">
        <v>8.0000000000000002E-3</v>
      </c>
      <c r="S263" s="25">
        <f t="shared" si="62"/>
        <v>7.5300000000000002E-3</v>
      </c>
      <c r="T263" s="25"/>
      <c r="U263" s="25">
        <f t="shared" si="63"/>
        <v>2.0987900000000006E-3</v>
      </c>
      <c r="V263" s="25">
        <f t="shared" si="64"/>
        <v>4.8335133700000012E-2</v>
      </c>
      <c r="W263" s="25">
        <v>7.5000000000000002E-4</v>
      </c>
      <c r="X263" s="25">
        <f t="shared" si="54"/>
        <v>4.7000000000000004E-4</v>
      </c>
    </row>
    <row r="264" spans="1:24" s="15" customFormat="1">
      <c r="A264" s="18">
        <v>512</v>
      </c>
      <c r="B264" s="25">
        <v>1E-4</v>
      </c>
      <c r="C264" s="25">
        <v>3.8999999999999998E-3</v>
      </c>
      <c r="D264" s="25">
        <f t="shared" si="52"/>
        <v>3.4949999999999998E-3</v>
      </c>
      <c r="E264" s="25"/>
      <c r="F264" s="25">
        <f t="shared" si="55"/>
        <v>1.1147900000000001E-3</v>
      </c>
      <c r="G264" s="25">
        <f t="shared" si="56"/>
        <v>2.5673613700000004E-2</v>
      </c>
      <c r="H264" s="25">
        <v>4.7000000000000002E-3</v>
      </c>
      <c r="I264" s="25">
        <f t="shared" si="53"/>
        <v>4.2950000000000002E-3</v>
      </c>
      <c r="J264" s="25"/>
      <c r="K264" s="25">
        <f t="shared" si="57"/>
        <v>1.1117900000000001E-3</v>
      </c>
      <c r="L264" s="25">
        <f t="shared" si="58"/>
        <v>2.5604523700000003E-2</v>
      </c>
      <c r="M264" s="25">
        <v>7.7999999999999996E-3</v>
      </c>
      <c r="N264" s="25">
        <f t="shared" si="59"/>
        <v>7.3949999999999997E-3</v>
      </c>
      <c r="O264" s="25"/>
      <c r="P264" s="25">
        <f t="shared" si="60"/>
        <v>1.9547899999999997E-3</v>
      </c>
      <c r="Q264" s="25">
        <f t="shared" si="61"/>
        <v>4.5018813699999993E-2</v>
      </c>
      <c r="R264" s="25">
        <v>7.7999999999999996E-3</v>
      </c>
      <c r="S264" s="25">
        <f t="shared" si="62"/>
        <v>7.3949999999999997E-3</v>
      </c>
      <c r="T264" s="25"/>
      <c r="U264" s="25">
        <f t="shared" si="63"/>
        <v>1.96379E-3</v>
      </c>
      <c r="V264" s="25">
        <f t="shared" si="64"/>
        <v>4.5226083700000003E-2</v>
      </c>
      <c r="W264" s="25">
        <v>7.1000000000000002E-4</v>
      </c>
      <c r="X264" s="25">
        <f t="shared" si="54"/>
        <v>4.0500000000000003E-4</v>
      </c>
    </row>
    <row r="265" spans="1:24" s="15" customFormat="1">
      <c r="A265" s="18">
        <v>513</v>
      </c>
      <c r="B265" s="25">
        <v>1.2999999999999999E-4</v>
      </c>
      <c r="C265" s="25">
        <v>4.0000000000000001E-3</v>
      </c>
      <c r="D265" s="25">
        <f t="shared" si="52"/>
        <v>3.5750000000000001E-3</v>
      </c>
      <c r="E265" s="25"/>
      <c r="F265" s="25">
        <f t="shared" si="55"/>
        <v>1.1947900000000003E-3</v>
      </c>
      <c r="G265" s="25">
        <f t="shared" si="56"/>
        <v>2.7516013700000008E-2</v>
      </c>
      <c r="H265" s="25">
        <v>4.7999999999999996E-3</v>
      </c>
      <c r="I265" s="25">
        <f t="shared" si="53"/>
        <v>4.3749999999999995E-3</v>
      </c>
      <c r="J265" s="25"/>
      <c r="K265" s="25">
        <f t="shared" si="57"/>
        <v>1.1917899999999994E-3</v>
      </c>
      <c r="L265" s="25">
        <f t="shared" si="58"/>
        <v>2.7446923699999987E-2</v>
      </c>
      <c r="M265" s="25">
        <v>8.0000000000000002E-3</v>
      </c>
      <c r="N265" s="25">
        <f t="shared" si="59"/>
        <v>7.5750000000000001E-3</v>
      </c>
      <c r="O265" s="25"/>
      <c r="P265" s="25">
        <f t="shared" si="60"/>
        <v>2.1347900000000001E-3</v>
      </c>
      <c r="Q265" s="25">
        <f t="shared" si="61"/>
        <v>4.9164213700000008E-2</v>
      </c>
      <c r="R265" s="25">
        <v>8.0000000000000002E-3</v>
      </c>
      <c r="S265" s="25">
        <f t="shared" si="62"/>
        <v>7.5750000000000001E-3</v>
      </c>
      <c r="T265" s="25"/>
      <c r="U265" s="25">
        <f t="shared" si="63"/>
        <v>2.1437900000000005E-3</v>
      </c>
      <c r="V265" s="25">
        <f t="shared" si="64"/>
        <v>4.937148370000001E-2</v>
      </c>
      <c r="W265" s="25">
        <v>7.2000000000000005E-4</v>
      </c>
      <c r="X265" s="25">
        <f t="shared" si="54"/>
        <v>4.2500000000000003E-4</v>
      </c>
    </row>
    <row r="266" spans="1:24" s="15" customFormat="1">
      <c r="A266" s="18">
        <v>514</v>
      </c>
      <c r="B266" s="25">
        <v>1.6000000000000001E-4</v>
      </c>
      <c r="C266" s="25">
        <v>3.8E-3</v>
      </c>
      <c r="D266" s="25">
        <f t="shared" si="52"/>
        <v>3.3649999999999999E-3</v>
      </c>
      <c r="E266" s="25"/>
      <c r="F266" s="25">
        <f t="shared" si="55"/>
        <v>9.8479000000000014E-4</v>
      </c>
      <c r="G266" s="25">
        <f t="shared" si="56"/>
        <v>2.2679713700000003E-2</v>
      </c>
      <c r="H266" s="25">
        <v>4.5999999999999999E-3</v>
      </c>
      <c r="I266" s="25">
        <f t="shared" si="53"/>
        <v>4.1650000000000003E-3</v>
      </c>
      <c r="J266" s="25"/>
      <c r="K266" s="25">
        <f t="shared" si="57"/>
        <v>9.8179000000000018E-4</v>
      </c>
      <c r="L266" s="25">
        <f t="shared" si="58"/>
        <v>2.2610623700000006E-2</v>
      </c>
      <c r="M266" s="25">
        <v>7.7999999999999996E-3</v>
      </c>
      <c r="N266" s="25">
        <f t="shared" si="59"/>
        <v>7.365E-3</v>
      </c>
      <c r="O266" s="25"/>
      <c r="P266" s="25">
        <f t="shared" si="60"/>
        <v>1.92479E-3</v>
      </c>
      <c r="Q266" s="25">
        <f t="shared" si="61"/>
        <v>4.4327913699999999E-2</v>
      </c>
      <c r="R266" s="25">
        <v>7.7999999999999996E-3</v>
      </c>
      <c r="S266" s="25">
        <f t="shared" si="62"/>
        <v>7.365E-3</v>
      </c>
      <c r="T266" s="25"/>
      <c r="U266" s="25">
        <f t="shared" si="63"/>
        <v>1.9337900000000003E-3</v>
      </c>
      <c r="V266" s="25">
        <f t="shared" si="64"/>
        <v>4.4535183700000008E-2</v>
      </c>
      <c r="W266" s="25">
        <v>7.1000000000000002E-4</v>
      </c>
      <c r="X266" s="25">
        <f t="shared" si="54"/>
        <v>4.35E-4</v>
      </c>
    </row>
    <row r="267" spans="1:24" s="15" customFormat="1">
      <c r="A267" s="18">
        <v>515</v>
      </c>
      <c r="B267" s="25">
        <v>1.2E-4</v>
      </c>
      <c r="C267" s="25">
        <v>3.8999999999999998E-3</v>
      </c>
      <c r="D267" s="25">
        <f t="shared" si="52"/>
        <v>3.4999999999999996E-3</v>
      </c>
      <c r="E267" s="25"/>
      <c r="F267" s="25">
        <f t="shared" si="55"/>
        <v>1.1197899999999998E-3</v>
      </c>
      <c r="G267" s="25">
        <f t="shared" si="56"/>
        <v>2.5788763699999998E-2</v>
      </c>
      <c r="H267" s="25">
        <v>4.7000000000000002E-3</v>
      </c>
      <c r="I267" s="25">
        <f t="shared" si="53"/>
        <v>4.3E-3</v>
      </c>
      <c r="J267" s="25"/>
      <c r="K267" s="25">
        <f t="shared" si="57"/>
        <v>1.1167899999999999E-3</v>
      </c>
      <c r="L267" s="25">
        <f t="shared" si="58"/>
        <v>2.5719673699999997E-2</v>
      </c>
      <c r="M267" s="25">
        <v>7.7999999999999996E-3</v>
      </c>
      <c r="N267" s="25">
        <f t="shared" si="59"/>
        <v>7.3999999999999995E-3</v>
      </c>
      <c r="O267" s="25"/>
      <c r="P267" s="25">
        <f t="shared" si="60"/>
        <v>1.9597899999999994E-3</v>
      </c>
      <c r="Q267" s="25">
        <f t="shared" si="61"/>
        <v>4.5133963699999988E-2</v>
      </c>
      <c r="R267" s="25">
        <v>7.7999999999999996E-3</v>
      </c>
      <c r="S267" s="25">
        <f t="shared" si="62"/>
        <v>7.3999999999999995E-3</v>
      </c>
      <c r="T267" s="25"/>
      <c r="U267" s="25">
        <f t="shared" si="63"/>
        <v>1.9687899999999998E-3</v>
      </c>
      <c r="V267" s="25">
        <f t="shared" si="64"/>
        <v>4.5341233699999997E-2</v>
      </c>
      <c r="W267" s="25">
        <v>6.8000000000000005E-4</v>
      </c>
      <c r="X267" s="25">
        <f t="shared" si="54"/>
        <v>4.0000000000000002E-4</v>
      </c>
    </row>
    <row r="268" spans="1:24" s="15" customFormat="1">
      <c r="A268" s="18">
        <v>516</v>
      </c>
      <c r="B268" s="25">
        <v>1.9000000000000001E-4</v>
      </c>
      <c r="C268" s="25">
        <v>3.8999999999999998E-3</v>
      </c>
      <c r="D268" s="25">
        <f t="shared" si="52"/>
        <v>3.4449999999999997E-3</v>
      </c>
      <c r="E268" s="25"/>
      <c r="F268" s="25">
        <f t="shared" si="55"/>
        <v>1.0647899999999999E-3</v>
      </c>
      <c r="G268" s="25">
        <f t="shared" si="56"/>
        <v>2.4522113700000001E-2</v>
      </c>
      <c r="H268" s="25">
        <v>4.5999999999999999E-3</v>
      </c>
      <c r="I268" s="25">
        <f t="shared" si="53"/>
        <v>4.1450000000000002E-3</v>
      </c>
      <c r="J268" s="25"/>
      <c r="K268" s="25">
        <f t="shared" si="57"/>
        <v>9.6179000000000013E-4</v>
      </c>
      <c r="L268" s="25">
        <f t="shared" si="58"/>
        <v>2.2150023700000004E-2</v>
      </c>
      <c r="M268" s="25">
        <v>7.7000000000000002E-3</v>
      </c>
      <c r="N268" s="25">
        <f t="shared" si="59"/>
        <v>7.2450000000000006E-3</v>
      </c>
      <c r="O268" s="25"/>
      <c r="P268" s="25">
        <f t="shared" si="60"/>
        <v>1.8047900000000006E-3</v>
      </c>
      <c r="Q268" s="25">
        <f t="shared" si="61"/>
        <v>4.1564313700000015E-2</v>
      </c>
      <c r="R268" s="25">
        <v>7.7000000000000002E-3</v>
      </c>
      <c r="S268" s="25">
        <f t="shared" si="62"/>
        <v>7.2450000000000006E-3</v>
      </c>
      <c r="T268" s="25"/>
      <c r="U268" s="25">
        <f t="shared" si="63"/>
        <v>1.8137900000000009E-3</v>
      </c>
      <c r="V268" s="25">
        <f t="shared" si="64"/>
        <v>4.1771583700000024E-2</v>
      </c>
      <c r="W268" s="25">
        <v>7.2000000000000005E-4</v>
      </c>
      <c r="X268" s="25">
        <f t="shared" si="54"/>
        <v>4.55E-4</v>
      </c>
    </row>
    <row r="269" spans="1:24" s="15" customFormat="1">
      <c r="A269" s="18">
        <v>517</v>
      </c>
      <c r="B269" s="25">
        <v>1.2999999999999999E-4</v>
      </c>
      <c r="C269" s="25">
        <v>4.0000000000000001E-3</v>
      </c>
      <c r="D269" s="25">
        <f t="shared" si="52"/>
        <v>3.5900000000000003E-3</v>
      </c>
      <c r="E269" s="25"/>
      <c r="F269" s="25">
        <f t="shared" si="55"/>
        <v>1.2097900000000005E-3</v>
      </c>
      <c r="G269" s="25">
        <f t="shared" si="56"/>
        <v>2.7861463700000012E-2</v>
      </c>
      <c r="H269" s="25">
        <v>4.7999999999999996E-3</v>
      </c>
      <c r="I269" s="25">
        <f t="shared" si="53"/>
        <v>4.3899999999999998E-3</v>
      </c>
      <c r="J269" s="25"/>
      <c r="K269" s="25">
        <f t="shared" si="57"/>
        <v>1.2067899999999997E-3</v>
      </c>
      <c r="L269" s="25">
        <f t="shared" si="58"/>
        <v>2.7792373699999994E-2</v>
      </c>
      <c r="M269" s="25">
        <v>7.9000000000000008E-3</v>
      </c>
      <c r="N269" s="25">
        <f t="shared" si="59"/>
        <v>7.490000000000001E-3</v>
      </c>
      <c r="O269" s="25"/>
      <c r="P269" s="25">
        <f t="shared" si="60"/>
        <v>2.049790000000001E-3</v>
      </c>
      <c r="Q269" s="25">
        <f t="shared" si="61"/>
        <v>4.7206663700000026E-2</v>
      </c>
      <c r="R269" s="25">
        <v>7.9000000000000008E-3</v>
      </c>
      <c r="S269" s="25">
        <f t="shared" si="62"/>
        <v>7.490000000000001E-3</v>
      </c>
      <c r="T269" s="25"/>
      <c r="U269" s="25">
        <f t="shared" si="63"/>
        <v>2.0587900000000013E-3</v>
      </c>
      <c r="V269" s="25">
        <f t="shared" si="64"/>
        <v>4.7413933700000035E-2</v>
      </c>
      <c r="W269" s="25">
        <v>6.8999999999999997E-4</v>
      </c>
      <c r="X269" s="25">
        <f t="shared" si="54"/>
        <v>4.0999999999999999E-4</v>
      </c>
    </row>
    <row r="270" spans="1:24" s="15" customFormat="1">
      <c r="A270" s="18">
        <v>518</v>
      </c>
      <c r="B270" s="25">
        <v>6.0000000000000002E-5</v>
      </c>
      <c r="C270" s="25">
        <v>4.0000000000000001E-3</v>
      </c>
      <c r="D270" s="25">
        <f t="shared" si="52"/>
        <v>3.6150000000000002E-3</v>
      </c>
      <c r="E270" s="25"/>
      <c r="F270" s="25">
        <f t="shared" si="55"/>
        <v>1.2347900000000004E-3</v>
      </c>
      <c r="G270" s="25">
        <f t="shared" si="56"/>
        <v>2.8437213700000009E-2</v>
      </c>
      <c r="H270" s="25">
        <v>4.7999999999999996E-3</v>
      </c>
      <c r="I270" s="25">
        <f t="shared" si="53"/>
        <v>4.4149999999999997E-3</v>
      </c>
      <c r="J270" s="25"/>
      <c r="K270" s="25">
        <f t="shared" si="57"/>
        <v>1.2317899999999995E-3</v>
      </c>
      <c r="L270" s="25">
        <f t="shared" si="58"/>
        <v>2.8368123699999991E-2</v>
      </c>
      <c r="M270" s="25">
        <v>7.7999999999999996E-3</v>
      </c>
      <c r="N270" s="25">
        <f t="shared" si="59"/>
        <v>7.4149999999999997E-3</v>
      </c>
      <c r="O270" s="25"/>
      <c r="P270" s="25">
        <f t="shared" si="60"/>
        <v>1.9747899999999997E-3</v>
      </c>
      <c r="Q270" s="25">
        <f t="shared" si="61"/>
        <v>4.5479413699999999E-2</v>
      </c>
      <c r="R270" s="25">
        <v>7.7999999999999996E-3</v>
      </c>
      <c r="S270" s="25">
        <f t="shared" si="62"/>
        <v>7.4149999999999997E-3</v>
      </c>
      <c r="T270" s="25"/>
      <c r="U270" s="25">
        <f t="shared" si="63"/>
        <v>1.98379E-3</v>
      </c>
      <c r="V270" s="25">
        <f t="shared" si="64"/>
        <v>4.5686683700000001E-2</v>
      </c>
      <c r="W270" s="25">
        <v>7.1000000000000002E-4</v>
      </c>
      <c r="X270" s="25">
        <f t="shared" si="54"/>
        <v>3.8500000000000003E-4</v>
      </c>
    </row>
    <row r="271" spans="1:24" s="15" customFormat="1">
      <c r="A271" s="18">
        <v>519</v>
      </c>
      <c r="B271" s="25">
        <v>1.3999999999999999E-4</v>
      </c>
      <c r="C271" s="25">
        <v>4.0000000000000001E-3</v>
      </c>
      <c r="D271" s="25">
        <f t="shared" si="52"/>
        <v>3.5750000000000001E-3</v>
      </c>
      <c r="E271" s="25"/>
      <c r="F271" s="25">
        <f t="shared" si="55"/>
        <v>1.1947900000000003E-3</v>
      </c>
      <c r="G271" s="25">
        <f t="shared" si="56"/>
        <v>2.7516013700000008E-2</v>
      </c>
      <c r="H271" s="25">
        <v>4.7999999999999996E-3</v>
      </c>
      <c r="I271" s="25">
        <f t="shared" si="53"/>
        <v>4.3749999999999995E-3</v>
      </c>
      <c r="J271" s="25"/>
      <c r="K271" s="25">
        <f t="shared" si="57"/>
        <v>1.1917899999999994E-3</v>
      </c>
      <c r="L271" s="25">
        <f t="shared" si="58"/>
        <v>2.7446923699999987E-2</v>
      </c>
      <c r="M271" s="25">
        <v>7.6E-3</v>
      </c>
      <c r="N271" s="25">
        <f t="shared" si="59"/>
        <v>7.175E-3</v>
      </c>
      <c r="O271" s="25"/>
      <c r="P271" s="25">
        <f t="shared" si="60"/>
        <v>1.7347899999999999E-3</v>
      </c>
      <c r="Q271" s="25">
        <f t="shared" si="61"/>
        <v>3.9952213700000003E-2</v>
      </c>
      <c r="R271" s="25">
        <v>7.6E-3</v>
      </c>
      <c r="S271" s="25">
        <f t="shared" si="62"/>
        <v>7.175E-3</v>
      </c>
      <c r="T271" s="25"/>
      <c r="U271" s="25">
        <f t="shared" si="63"/>
        <v>1.7437900000000003E-3</v>
      </c>
      <c r="V271" s="25">
        <f t="shared" si="64"/>
        <v>4.0159483700000005E-2</v>
      </c>
      <c r="W271" s="25">
        <v>7.1000000000000002E-4</v>
      </c>
      <c r="X271" s="25">
        <f t="shared" si="54"/>
        <v>4.2500000000000003E-4</v>
      </c>
    </row>
    <row r="272" spans="1:24" s="15" customFormat="1">
      <c r="A272" s="18">
        <v>520</v>
      </c>
      <c r="B272" s="25">
        <v>1.6000000000000001E-4</v>
      </c>
      <c r="C272" s="25">
        <v>3.8999999999999998E-3</v>
      </c>
      <c r="D272" s="25">
        <f t="shared" si="52"/>
        <v>3.4499999999999999E-3</v>
      </c>
      <c r="E272" s="25"/>
      <c r="F272" s="25">
        <f t="shared" si="55"/>
        <v>1.0697900000000002E-3</v>
      </c>
      <c r="G272" s="25">
        <f t="shared" si="56"/>
        <v>2.4637263700000005E-2</v>
      </c>
      <c r="H272" s="25">
        <v>4.5999999999999999E-3</v>
      </c>
      <c r="I272" s="25">
        <f t="shared" si="53"/>
        <v>4.15E-3</v>
      </c>
      <c r="J272" s="25"/>
      <c r="K272" s="25">
        <f t="shared" si="57"/>
        <v>9.6678999999999992E-4</v>
      </c>
      <c r="L272" s="25">
        <f t="shared" si="58"/>
        <v>2.2265173699999998E-2</v>
      </c>
      <c r="M272" s="25">
        <v>7.6E-3</v>
      </c>
      <c r="N272" s="25">
        <f t="shared" si="59"/>
        <v>7.1500000000000001E-3</v>
      </c>
      <c r="O272" s="25"/>
      <c r="P272" s="25">
        <f t="shared" si="60"/>
        <v>1.7097900000000001E-3</v>
      </c>
      <c r="Q272" s="25">
        <f t="shared" si="61"/>
        <v>3.9376463700000003E-2</v>
      </c>
      <c r="R272" s="25">
        <v>7.6E-3</v>
      </c>
      <c r="S272" s="25">
        <f t="shared" si="62"/>
        <v>7.1500000000000001E-3</v>
      </c>
      <c r="T272" s="25"/>
      <c r="U272" s="25">
        <f t="shared" si="63"/>
        <v>1.7187900000000004E-3</v>
      </c>
      <c r="V272" s="25">
        <f t="shared" si="64"/>
        <v>3.9583733700000012E-2</v>
      </c>
      <c r="W272" s="25">
        <v>7.3999999999999999E-4</v>
      </c>
      <c r="X272" s="25">
        <f t="shared" si="54"/>
        <v>4.4999999999999999E-4</v>
      </c>
    </row>
    <row r="273" spans="1:24" s="15" customFormat="1">
      <c r="A273" s="18">
        <v>521</v>
      </c>
      <c r="B273" s="25">
        <v>1.8000000000000001E-4</v>
      </c>
      <c r="C273" s="25">
        <v>3.8999999999999998E-3</v>
      </c>
      <c r="D273" s="25">
        <f t="shared" si="52"/>
        <v>3.4549999999999997E-3</v>
      </c>
      <c r="E273" s="25"/>
      <c r="F273" s="25">
        <f t="shared" si="55"/>
        <v>1.0747899999999999E-3</v>
      </c>
      <c r="G273" s="25">
        <f t="shared" si="56"/>
        <v>2.47524137E-2</v>
      </c>
      <c r="H273" s="25">
        <v>4.7000000000000002E-3</v>
      </c>
      <c r="I273" s="25">
        <f t="shared" si="53"/>
        <v>4.2550000000000001E-3</v>
      </c>
      <c r="J273" s="25"/>
      <c r="K273" s="25">
        <f t="shared" si="57"/>
        <v>1.07179E-3</v>
      </c>
      <c r="L273" s="25">
        <f t="shared" si="58"/>
        <v>2.4683323700000002E-2</v>
      </c>
      <c r="M273" s="25">
        <v>7.7999999999999996E-3</v>
      </c>
      <c r="N273" s="25">
        <f t="shared" si="59"/>
        <v>7.3549999999999996E-3</v>
      </c>
      <c r="O273" s="25"/>
      <c r="P273" s="25">
        <f t="shared" si="60"/>
        <v>1.9147899999999995E-3</v>
      </c>
      <c r="Q273" s="25">
        <f t="shared" si="61"/>
        <v>4.4097613699999989E-2</v>
      </c>
      <c r="R273" s="25">
        <v>7.7999999999999996E-3</v>
      </c>
      <c r="S273" s="25">
        <f t="shared" si="62"/>
        <v>7.3549999999999996E-3</v>
      </c>
      <c r="T273" s="25"/>
      <c r="U273" s="25">
        <f t="shared" si="63"/>
        <v>1.9237899999999999E-3</v>
      </c>
      <c r="V273" s="25">
        <f t="shared" si="64"/>
        <v>4.4304883699999999E-2</v>
      </c>
      <c r="W273" s="25">
        <v>7.1000000000000002E-4</v>
      </c>
      <c r="X273" s="25">
        <f t="shared" si="54"/>
        <v>4.4500000000000003E-4</v>
      </c>
    </row>
    <row r="274" spans="1:24" s="15" customFormat="1">
      <c r="A274" s="18">
        <v>522</v>
      </c>
      <c r="B274" s="25">
        <v>1.2E-4</v>
      </c>
      <c r="C274" s="25">
        <v>4.0000000000000001E-3</v>
      </c>
      <c r="D274" s="25">
        <f t="shared" si="52"/>
        <v>3.5799999999999998E-3</v>
      </c>
      <c r="E274" s="25"/>
      <c r="F274" s="25">
        <f t="shared" si="55"/>
        <v>1.1997900000000001E-3</v>
      </c>
      <c r="G274" s="25">
        <f t="shared" si="56"/>
        <v>2.7631163700000003E-2</v>
      </c>
      <c r="H274" s="25">
        <v>4.7000000000000002E-3</v>
      </c>
      <c r="I274" s="25">
        <f t="shared" si="53"/>
        <v>4.28E-3</v>
      </c>
      <c r="J274" s="25"/>
      <c r="K274" s="25">
        <f t="shared" si="57"/>
        <v>1.0967899999999998E-3</v>
      </c>
      <c r="L274" s="25">
        <f t="shared" si="58"/>
        <v>2.5259073699999999E-2</v>
      </c>
      <c r="M274" s="25">
        <v>7.7999999999999996E-3</v>
      </c>
      <c r="N274" s="25">
        <f t="shared" si="59"/>
        <v>7.3799999999999994E-3</v>
      </c>
      <c r="O274" s="25"/>
      <c r="P274" s="25">
        <f t="shared" si="60"/>
        <v>1.9397899999999994E-3</v>
      </c>
      <c r="Q274" s="25">
        <f t="shared" si="61"/>
        <v>4.4673363699999989E-2</v>
      </c>
      <c r="R274" s="25">
        <v>7.7999999999999996E-3</v>
      </c>
      <c r="S274" s="25">
        <f t="shared" si="62"/>
        <v>7.3799999999999994E-3</v>
      </c>
      <c r="T274" s="25"/>
      <c r="U274" s="25">
        <f t="shared" si="63"/>
        <v>1.9487899999999997E-3</v>
      </c>
      <c r="V274" s="25">
        <f t="shared" si="64"/>
        <v>4.4880633699999999E-2</v>
      </c>
      <c r="W274" s="25">
        <v>7.2000000000000005E-4</v>
      </c>
      <c r="X274" s="25">
        <f t="shared" si="54"/>
        <v>4.2000000000000002E-4</v>
      </c>
    </row>
    <row r="275" spans="1:24" s="15" customFormat="1">
      <c r="A275" s="18">
        <v>523</v>
      </c>
      <c r="B275" s="25">
        <v>1.1E-4</v>
      </c>
      <c r="C275" s="25">
        <v>3.8E-3</v>
      </c>
      <c r="D275" s="25">
        <f t="shared" si="52"/>
        <v>3.405E-3</v>
      </c>
      <c r="E275" s="25"/>
      <c r="F275" s="25">
        <f t="shared" si="55"/>
        <v>1.0247900000000002E-3</v>
      </c>
      <c r="G275" s="25">
        <f t="shared" si="56"/>
        <v>2.3600913700000007E-2</v>
      </c>
      <c r="H275" s="25">
        <v>4.7000000000000002E-3</v>
      </c>
      <c r="I275" s="25">
        <f t="shared" si="53"/>
        <v>4.3049999999999998E-3</v>
      </c>
      <c r="J275" s="25"/>
      <c r="K275" s="25">
        <f t="shared" si="57"/>
        <v>1.1217899999999997E-3</v>
      </c>
      <c r="L275" s="25">
        <f t="shared" si="58"/>
        <v>2.5834823699999995E-2</v>
      </c>
      <c r="M275" s="25">
        <v>7.7000000000000002E-3</v>
      </c>
      <c r="N275" s="25">
        <f t="shared" si="59"/>
        <v>7.3049999999999999E-3</v>
      </c>
      <c r="O275" s="25"/>
      <c r="P275" s="25">
        <f t="shared" si="60"/>
        <v>1.8647899999999999E-3</v>
      </c>
      <c r="Q275" s="25">
        <f t="shared" si="61"/>
        <v>4.2946113699999997E-2</v>
      </c>
      <c r="R275" s="25">
        <v>7.7000000000000002E-3</v>
      </c>
      <c r="S275" s="25">
        <f t="shared" si="62"/>
        <v>7.3049999999999999E-3</v>
      </c>
      <c r="T275" s="25"/>
      <c r="U275" s="25">
        <f t="shared" si="63"/>
        <v>1.8737900000000002E-3</v>
      </c>
      <c r="V275" s="25">
        <f t="shared" si="64"/>
        <v>4.3153383700000006E-2</v>
      </c>
      <c r="W275" s="25">
        <v>6.8000000000000005E-4</v>
      </c>
      <c r="X275" s="25">
        <f t="shared" si="54"/>
        <v>3.9500000000000001E-4</v>
      </c>
    </row>
    <row r="276" spans="1:24" s="15" customFormat="1">
      <c r="A276" s="18">
        <v>524</v>
      </c>
      <c r="B276" s="25">
        <v>1.6000000000000001E-4</v>
      </c>
      <c r="C276" s="25">
        <v>3.8999999999999998E-3</v>
      </c>
      <c r="D276" s="25">
        <f t="shared" si="52"/>
        <v>3.4399999999999999E-3</v>
      </c>
      <c r="E276" s="25"/>
      <c r="F276" s="25">
        <f t="shared" si="55"/>
        <v>1.0597900000000001E-3</v>
      </c>
      <c r="G276" s="25">
        <f t="shared" si="56"/>
        <v>2.4406963700000003E-2</v>
      </c>
      <c r="H276" s="25">
        <v>4.4999999999999997E-3</v>
      </c>
      <c r="I276" s="25">
        <f t="shared" si="53"/>
        <v>4.0399999999999993E-3</v>
      </c>
      <c r="J276" s="25"/>
      <c r="K276" s="25">
        <f t="shared" si="57"/>
        <v>8.567899999999992E-4</v>
      </c>
      <c r="L276" s="25">
        <f t="shared" si="58"/>
        <v>1.9731873699999982E-2</v>
      </c>
      <c r="M276" s="25">
        <v>7.6E-3</v>
      </c>
      <c r="N276" s="25">
        <f t="shared" si="59"/>
        <v>7.1399999999999996E-3</v>
      </c>
      <c r="O276" s="25"/>
      <c r="P276" s="25">
        <f t="shared" si="60"/>
        <v>1.6997899999999996E-3</v>
      </c>
      <c r="Q276" s="25">
        <f t="shared" si="61"/>
        <v>3.9146163699999993E-2</v>
      </c>
      <c r="R276" s="25">
        <v>7.6E-3</v>
      </c>
      <c r="S276" s="25">
        <f t="shared" si="62"/>
        <v>7.1399999999999996E-3</v>
      </c>
      <c r="T276" s="25"/>
      <c r="U276" s="25">
        <f t="shared" si="63"/>
        <v>1.70879E-3</v>
      </c>
      <c r="V276" s="25">
        <f t="shared" si="64"/>
        <v>3.9353433700000003E-2</v>
      </c>
      <c r="W276" s="25">
        <v>7.6000000000000004E-4</v>
      </c>
      <c r="X276" s="25">
        <f t="shared" si="54"/>
        <v>4.6000000000000001E-4</v>
      </c>
    </row>
    <row r="277" spans="1:24" s="15" customFormat="1">
      <c r="A277" s="18">
        <v>525</v>
      </c>
      <c r="B277" s="25">
        <v>1.2E-4</v>
      </c>
      <c r="C277" s="25">
        <v>4.0000000000000001E-3</v>
      </c>
      <c r="D277" s="25">
        <f t="shared" si="52"/>
        <v>3.5799999999999998E-3</v>
      </c>
      <c r="E277" s="25"/>
      <c r="F277" s="25">
        <f t="shared" si="55"/>
        <v>1.1997900000000001E-3</v>
      </c>
      <c r="G277" s="25">
        <f t="shared" si="56"/>
        <v>2.7631163700000003E-2</v>
      </c>
      <c r="H277" s="25">
        <v>4.7000000000000002E-3</v>
      </c>
      <c r="I277" s="25">
        <f t="shared" si="53"/>
        <v>4.28E-3</v>
      </c>
      <c r="J277" s="25"/>
      <c r="K277" s="25">
        <f t="shared" si="57"/>
        <v>1.0967899999999998E-3</v>
      </c>
      <c r="L277" s="25">
        <f t="shared" si="58"/>
        <v>2.5259073699999999E-2</v>
      </c>
      <c r="M277" s="25">
        <v>7.7000000000000002E-3</v>
      </c>
      <c r="N277" s="25">
        <f t="shared" si="59"/>
        <v>7.28E-3</v>
      </c>
      <c r="O277" s="25"/>
      <c r="P277" s="25">
        <f t="shared" si="60"/>
        <v>1.83979E-3</v>
      </c>
      <c r="Q277" s="25">
        <f t="shared" si="61"/>
        <v>4.2370363700000004E-2</v>
      </c>
      <c r="R277" s="25">
        <v>7.7000000000000002E-3</v>
      </c>
      <c r="S277" s="25">
        <f t="shared" si="62"/>
        <v>7.28E-3</v>
      </c>
      <c r="T277" s="25"/>
      <c r="U277" s="25">
        <f t="shared" si="63"/>
        <v>1.8487900000000003E-3</v>
      </c>
      <c r="V277" s="25">
        <f t="shared" si="64"/>
        <v>4.2577633700000013E-2</v>
      </c>
      <c r="W277" s="25">
        <v>7.2000000000000005E-4</v>
      </c>
      <c r="X277" s="25">
        <f t="shared" si="54"/>
        <v>4.2000000000000002E-4</v>
      </c>
    </row>
    <row r="278" spans="1:24" s="15" customFormat="1">
      <c r="A278" s="18">
        <v>526</v>
      </c>
      <c r="B278" s="25">
        <v>1E-4</v>
      </c>
      <c r="C278" s="25">
        <v>3.8999999999999998E-3</v>
      </c>
      <c r="D278" s="25">
        <f t="shared" si="52"/>
        <v>3.4949999999999998E-3</v>
      </c>
      <c r="E278" s="25"/>
      <c r="F278" s="25">
        <f t="shared" si="55"/>
        <v>1.1147900000000001E-3</v>
      </c>
      <c r="G278" s="25">
        <f t="shared" si="56"/>
        <v>2.5673613700000004E-2</v>
      </c>
      <c r="H278" s="25">
        <v>4.5999999999999999E-3</v>
      </c>
      <c r="I278" s="25">
        <f t="shared" si="53"/>
        <v>4.1949999999999999E-3</v>
      </c>
      <c r="J278" s="25"/>
      <c r="K278" s="25">
        <f t="shared" si="57"/>
        <v>1.0117899999999998E-3</v>
      </c>
      <c r="L278" s="25">
        <f t="shared" si="58"/>
        <v>2.3301523699999997E-2</v>
      </c>
      <c r="M278" s="25">
        <v>7.6E-3</v>
      </c>
      <c r="N278" s="25">
        <f t="shared" si="59"/>
        <v>7.195E-3</v>
      </c>
      <c r="O278" s="25"/>
      <c r="P278" s="25">
        <f t="shared" si="60"/>
        <v>1.75479E-3</v>
      </c>
      <c r="Q278" s="25">
        <f t="shared" si="61"/>
        <v>4.0412813700000001E-2</v>
      </c>
      <c r="R278" s="25">
        <v>7.6E-3</v>
      </c>
      <c r="S278" s="25">
        <f t="shared" si="62"/>
        <v>7.195E-3</v>
      </c>
      <c r="T278" s="25"/>
      <c r="U278" s="25">
        <f t="shared" si="63"/>
        <v>1.7637900000000003E-3</v>
      </c>
      <c r="V278" s="25">
        <f t="shared" si="64"/>
        <v>4.0620083700000011E-2</v>
      </c>
      <c r="W278" s="25">
        <v>7.1000000000000002E-4</v>
      </c>
      <c r="X278" s="25">
        <f t="shared" si="54"/>
        <v>4.0500000000000003E-4</v>
      </c>
    </row>
    <row r="279" spans="1:24" s="15" customFormat="1">
      <c r="A279" s="18">
        <v>527</v>
      </c>
      <c r="B279" s="25">
        <v>1E-4</v>
      </c>
      <c r="C279" s="25">
        <v>4.0000000000000001E-3</v>
      </c>
      <c r="D279" s="25">
        <f t="shared" si="52"/>
        <v>3.5750000000000001E-3</v>
      </c>
      <c r="E279" s="25"/>
      <c r="F279" s="25">
        <f t="shared" si="55"/>
        <v>1.1947900000000003E-3</v>
      </c>
      <c r="G279" s="25">
        <f t="shared" si="56"/>
        <v>2.7516013700000008E-2</v>
      </c>
      <c r="H279" s="25">
        <v>4.4999999999999997E-3</v>
      </c>
      <c r="I279" s="25">
        <f t="shared" si="53"/>
        <v>4.0749999999999996E-3</v>
      </c>
      <c r="J279" s="25"/>
      <c r="K279" s="25">
        <f t="shared" si="57"/>
        <v>8.9178999999999951E-4</v>
      </c>
      <c r="L279" s="25">
        <f t="shared" si="58"/>
        <v>2.0537923699999988E-2</v>
      </c>
      <c r="M279" s="25">
        <v>7.7999999999999996E-3</v>
      </c>
      <c r="N279" s="25">
        <f t="shared" si="59"/>
        <v>7.3749999999999996E-3</v>
      </c>
      <c r="O279" s="25"/>
      <c r="P279" s="25">
        <f t="shared" si="60"/>
        <v>1.9347899999999996E-3</v>
      </c>
      <c r="Q279" s="25">
        <f t="shared" si="61"/>
        <v>4.4558213699999995E-2</v>
      </c>
      <c r="R279" s="25">
        <v>7.7999999999999996E-3</v>
      </c>
      <c r="S279" s="25">
        <f t="shared" si="62"/>
        <v>7.3749999999999996E-3</v>
      </c>
      <c r="T279" s="25"/>
      <c r="U279" s="25">
        <f t="shared" si="63"/>
        <v>1.9437899999999999E-3</v>
      </c>
      <c r="V279" s="25">
        <f t="shared" si="64"/>
        <v>4.4765483699999997E-2</v>
      </c>
      <c r="W279" s="25">
        <v>7.5000000000000002E-4</v>
      </c>
      <c r="X279" s="25">
        <f t="shared" si="54"/>
        <v>4.2500000000000003E-4</v>
      </c>
    </row>
    <row r="280" spans="1:24" s="15" customFormat="1">
      <c r="A280" s="18">
        <v>528</v>
      </c>
      <c r="B280" s="25">
        <v>8.0000000000000007E-5</v>
      </c>
      <c r="C280" s="25">
        <v>3.8E-3</v>
      </c>
      <c r="D280" s="25">
        <f t="shared" si="52"/>
        <v>3.3999999999999998E-3</v>
      </c>
      <c r="E280" s="25"/>
      <c r="F280" s="25">
        <f t="shared" si="55"/>
        <v>1.01979E-3</v>
      </c>
      <c r="G280" s="25">
        <f t="shared" si="56"/>
        <v>2.3485763700000002E-2</v>
      </c>
      <c r="H280" s="25">
        <v>4.5999999999999999E-3</v>
      </c>
      <c r="I280" s="25">
        <f t="shared" si="53"/>
        <v>4.1999999999999997E-3</v>
      </c>
      <c r="J280" s="25"/>
      <c r="K280" s="25">
        <f t="shared" si="57"/>
        <v>1.0167899999999996E-3</v>
      </c>
      <c r="L280" s="25">
        <f t="shared" si="58"/>
        <v>2.3416673699999991E-2</v>
      </c>
      <c r="M280" s="25">
        <v>7.4999999999999997E-3</v>
      </c>
      <c r="N280" s="25">
        <f t="shared" si="59"/>
        <v>7.0999999999999995E-3</v>
      </c>
      <c r="O280" s="25"/>
      <c r="P280" s="25">
        <f t="shared" si="60"/>
        <v>1.6597899999999995E-3</v>
      </c>
      <c r="Q280" s="25">
        <f t="shared" si="61"/>
        <v>3.8224963699999989E-2</v>
      </c>
      <c r="R280" s="25">
        <v>7.4999999999999997E-3</v>
      </c>
      <c r="S280" s="25">
        <f t="shared" si="62"/>
        <v>7.0999999999999995E-3</v>
      </c>
      <c r="T280" s="25"/>
      <c r="U280" s="25">
        <f t="shared" si="63"/>
        <v>1.6687899999999999E-3</v>
      </c>
      <c r="V280" s="25">
        <f t="shared" si="64"/>
        <v>3.8432233699999999E-2</v>
      </c>
      <c r="W280" s="25">
        <v>7.2000000000000005E-4</v>
      </c>
      <c r="X280" s="25">
        <f t="shared" si="54"/>
        <v>4.0000000000000002E-4</v>
      </c>
    </row>
    <row r="281" spans="1:24" s="15" customFormat="1">
      <c r="A281" s="18">
        <v>529</v>
      </c>
      <c r="B281" s="25">
        <v>1.8000000000000001E-4</v>
      </c>
      <c r="C281" s="25">
        <v>4.0000000000000001E-3</v>
      </c>
      <c r="D281" s="25">
        <f t="shared" si="52"/>
        <v>3.5750000000000001E-3</v>
      </c>
      <c r="E281" s="25"/>
      <c r="F281" s="25">
        <f t="shared" si="55"/>
        <v>1.1947900000000003E-3</v>
      </c>
      <c r="G281" s="25">
        <f t="shared" si="56"/>
        <v>2.7516013700000008E-2</v>
      </c>
      <c r="H281" s="25">
        <v>4.4999999999999997E-3</v>
      </c>
      <c r="I281" s="25">
        <f t="shared" si="53"/>
        <v>4.0749999999999996E-3</v>
      </c>
      <c r="J281" s="25"/>
      <c r="K281" s="25">
        <f t="shared" si="57"/>
        <v>8.9178999999999951E-4</v>
      </c>
      <c r="L281" s="25">
        <f t="shared" si="58"/>
        <v>2.0537923699999988E-2</v>
      </c>
      <c r="M281" s="25">
        <v>7.7000000000000002E-3</v>
      </c>
      <c r="N281" s="25">
        <f t="shared" si="59"/>
        <v>7.2750000000000002E-3</v>
      </c>
      <c r="O281" s="25"/>
      <c r="P281" s="25">
        <f t="shared" si="60"/>
        <v>1.8347900000000002E-3</v>
      </c>
      <c r="Q281" s="25">
        <f t="shared" si="61"/>
        <v>4.2255213700000009E-2</v>
      </c>
      <c r="R281" s="25">
        <v>7.7999999999999996E-3</v>
      </c>
      <c r="S281" s="25">
        <f t="shared" si="62"/>
        <v>7.3749999999999996E-3</v>
      </c>
      <c r="T281" s="25"/>
      <c r="U281" s="25">
        <f t="shared" si="63"/>
        <v>1.9437899999999999E-3</v>
      </c>
      <c r="V281" s="25">
        <f t="shared" si="64"/>
        <v>4.4765483699999997E-2</v>
      </c>
      <c r="W281" s="25">
        <v>6.7000000000000002E-4</v>
      </c>
      <c r="X281" s="25">
        <f t="shared" si="54"/>
        <v>4.2500000000000003E-4</v>
      </c>
    </row>
    <row r="282" spans="1:24" s="15" customFormat="1">
      <c r="A282" s="18">
        <v>530</v>
      </c>
      <c r="B282" s="25">
        <v>1.2E-4</v>
      </c>
      <c r="C282" s="25">
        <v>3.8999999999999998E-3</v>
      </c>
      <c r="D282" s="25">
        <f t="shared" si="52"/>
        <v>3.5149999999999999E-3</v>
      </c>
      <c r="E282" s="25"/>
      <c r="F282" s="25">
        <f t="shared" si="55"/>
        <v>1.1347900000000001E-3</v>
      </c>
      <c r="G282" s="25">
        <f t="shared" si="56"/>
        <v>2.6134213700000002E-2</v>
      </c>
      <c r="H282" s="25">
        <v>4.3E-3</v>
      </c>
      <c r="I282" s="25">
        <f t="shared" si="53"/>
        <v>3.9150000000000001E-3</v>
      </c>
      <c r="J282" s="25"/>
      <c r="K282" s="25">
        <f t="shared" si="57"/>
        <v>7.3178999999999996E-4</v>
      </c>
      <c r="L282" s="25">
        <f t="shared" si="58"/>
        <v>1.68531237E-2</v>
      </c>
      <c r="M282" s="25">
        <v>7.4000000000000003E-3</v>
      </c>
      <c r="N282" s="25">
        <f t="shared" si="59"/>
        <v>7.0150000000000004E-3</v>
      </c>
      <c r="O282" s="25"/>
      <c r="P282" s="25">
        <f t="shared" si="60"/>
        <v>1.5747900000000004E-3</v>
      </c>
      <c r="Q282" s="25">
        <f t="shared" si="61"/>
        <v>3.6267413700000008E-2</v>
      </c>
      <c r="R282" s="25">
        <v>7.4000000000000003E-3</v>
      </c>
      <c r="S282" s="25">
        <f t="shared" si="62"/>
        <v>7.0150000000000004E-3</v>
      </c>
      <c r="T282" s="25"/>
      <c r="U282" s="25">
        <f t="shared" si="63"/>
        <v>1.5837900000000007E-3</v>
      </c>
      <c r="V282" s="25">
        <f t="shared" si="64"/>
        <v>3.6474683700000017E-2</v>
      </c>
      <c r="W282" s="25">
        <v>6.4999999999999997E-4</v>
      </c>
      <c r="X282" s="25">
        <f t="shared" si="54"/>
        <v>3.8499999999999998E-4</v>
      </c>
    </row>
    <row r="283" spans="1:24" s="15" customFormat="1">
      <c r="A283" s="18">
        <v>531</v>
      </c>
      <c r="B283" s="25">
        <v>9.0000000000000006E-5</v>
      </c>
      <c r="C283" s="25">
        <v>4.0000000000000001E-3</v>
      </c>
      <c r="D283" s="25">
        <f t="shared" si="52"/>
        <v>3.6099999999999999E-3</v>
      </c>
      <c r="E283" s="25"/>
      <c r="F283" s="25">
        <f t="shared" si="55"/>
        <v>1.2297900000000001E-3</v>
      </c>
      <c r="G283" s="25">
        <f t="shared" si="56"/>
        <v>2.8322063700000004E-2</v>
      </c>
      <c r="H283" s="25">
        <v>4.4000000000000003E-3</v>
      </c>
      <c r="I283" s="25">
        <f t="shared" si="53"/>
        <v>4.0100000000000005E-3</v>
      </c>
      <c r="J283" s="25"/>
      <c r="K283" s="25">
        <f t="shared" si="57"/>
        <v>8.2679000000000042E-4</v>
      </c>
      <c r="L283" s="25">
        <f t="shared" si="58"/>
        <v>1.9040973700000012E-2</v>
      </c>
      <c r="M283" s="25">
        <v>7.6E-3</v>
      </c>
      <c r="N283" s="25">
        <f t="shared" si="59"/>
        <v>7.2100000000000003E-3</v>
      </c>
      <c r="O283" s="25"/>
      <c r="P283" s="25">
        <f t="shared" si="60"/>
        <v>1.7697900000000003E-3</v>
      </c>
      <c r="Q283" s="25">
        <f t="shared" si="61"/>
        <v>4.0758263700000005E-2</v>
      </c>
      <c r="R283" s="25">
        <v>7.6E-3</v>
      </c>
      <c r="S283" s="25">
        <f t="shared" si="62"/>
        <v>7.2100000000000003E-3</v>
      </c>
      <c r="T283" s="25"/>
      <c r="U283" s="25">
        <f t="shared" si="63"/>
        <v>1.7787900000000006E-3</v>
      </c>
      <c r="V283" s="25">
        <f t="shared" si="64"/>
        <v>4.0965533700000015E-2</v>
      </c>
      <c r="W283" s="25">
        <v>6.8999999999999997E-4</v>
      </c>
      <c r="X283" s="25">
        <f t="shared" si="54"/>
        <v>3.8999999999999999E-4</v>
      </c>
    </row>
    <row r="284" spans="1:24" s="15" customFormat="1">
      <c r="A284" s="18">
        <v>532</v>
      </c>
      <c r="B284" s="25">
        <v>5.0000000000000002E-5</v>
      </c>
      <c r="C284" s="25">
        <v>3.8999999999999998E-3</v>
      </c>
      <c r="D284" s="25">
        <f t="shared" si="52"/>
        <v>3.5399999999999997E-3</v>
      </c>
      <c r="E284" s="25"/>
      <c r="F284" s="25">
        <f t="shared" si="55"/>
        <v>1.15979E-3</v>
      </c>
      <c r="G284" s="25">
        <f t="shared" si="56"/>
        <v>2.6709963699999999E-2</v>
      </c>
      <c r="H284" s="25">
        <v>4.4000000000000003E-3</v>
      </c>
      <c r="I284" s="25">
        <f t="shared" si="53"/>
        <v>4.0400000000000002E-3</v>
      </c>
      <c r="J284" s="25"/>
      <c r="K284" s="25">
        <f t="shared" si="57"/>
        <v>8.5679000000000007E-4</v>
      </c>
      <c r="L284" s="25">
        <f t="shared" si="58"/>
        <v>1.9731873700000003E-2</v>
      </c>
      <c r="M284" s="25">
        <v>7.4999999999999997E-3</v>
      </c>
      <c r="N284" s="25">
        <f t="shared" si="59"/>
        <v>7.1399999999999996E-3</v>
      </c>
      <c r="O284" s="25"/>
      <c r="P284" s="25">
        <f t="shared" si="60"/>
        <v>1.6997899999999996E-3</v>
      </c>
      <c r="Q284" s="25">
        <f t="shared" si="61"/>
        <v>3.9146163699999993E-2</v>
      </c>
      <c r="R284" s="25">
        <v>7.4999999999999997E-3</v>
      </c>
      <c r="S284" s="25">
        <f t="shared" si="62"/>
        <v>7.1399999999999996E-3</v>
      </c>
      <c r="T284" s="25"/>
      <c r="U284" s="25">
        <f t="shared" si="63"/>
        <v>1.70879E-3</v>
      </c>
      <c r="V284" s="25">
        <f t="shared" si="64"/>
        <v>3.9353433700000003E-2</v>
      </c>
      <c r="W284" s="25">
        <v>6.7000000000000002E-4</v>
      </c>
      <c r="X284" s="25">
        <f t="shared" si="54"/>
        <v>3.6000000000000002E-4</v>
      </c>
    </row>
    <row r="285" spans="1:24" s="15" customFormat="1">
      <c r="A285" s="18">
        <v>533</v>
      </c>
      <c r="B285" s="25">
        <v>8.0000000000000007E-5</v>
      </c>
      <c r="C285" s="25">
        <v>4.0000000000000001E-3</v>
      </c>
      <c r="D285" s="25">
        <f t="shared" si="52"/>
        <v>3.6150000000000002E-3</v>
      </c>
      <c r="E285" s="25"/>
      <c r="F285" s="25">
        <f t="shared" si="55"/>
        <v>1.2347900000000004E-3</v>
      </c>
      <c r="G285" s="25">
        <f t="shared" si="56"/>
        <v>2.8437213700000009E-2</v>
      </c>
      <c r="H285" s="25">
        <v>4.5999999999999999E-3</v>
      </c>
      <c r="I285" s="25">
        <f t="shared" si="53"/>
        <v>4.215E-3</v>
      </c>
      <c r="J285" s="25"/>
      <c r="K285" s="25">
        <f t="shared" si="57"/>
        <v>1.0317899999999999E-3</v>
      </c>
      <c r="L285" s="25">
        <f t="shared" si="58"/>
        <v>2.3762123699999999E-2</v>
      </c>
      <c r="M285" s="25">
        <v>7.4999999999999997E-3</v>
      </c>
      <c r="N285" s="25">
        <f t="shared" si="59"/>
        <v>7.1149999999999998E-3</v>
      </c>
      <c r="O285" s="25"/>
      <c r="P285" s="25">
        <f t="shared" si="60"/>
        <v>1.6747899999999998E-3</v>
      </c>
      <c r="Q285" s="25">
        <f t="shared" si="61"/>
        <v>3.85704137E-2</v>
      </c>
      <c r="R285" s="25">
        <v>7.4999999999999997E-3</v>
      </c>
      <c r="S285" s="25">
        <f t="shared" si="62"/>
        <v>7.1149999999999998E-3</v>
      </c>
      <c r="T285" s="25"/>
      <c r="U285" s="25">
        <f t="shared" si="63"/>
        <v>1.6837900000000001E-3</v>
      </c>
      <c r="V285" s="25">
        <f t="shared" si="64"/>
        <v>3.8777683700000003E-2</v>
      </c>
      <c r="W285" s="25">
        <v>6.8999999999999997E-4</v>
      </c>
      <c r="X285" s="25">
        <f t="shared" si="54"/>
        <v>3.8499999999999998E-4</v>
      </c>
    </row>
    <row r="286" spans="1:24" s="15" customFormat="1">
      <c r="A286" s="18">
        <v>534</v>
      </c>
      <c r="B286" s="25">
        <v>1.2999999999999999E-4</v>
      </c>
      <c r="C286" s="25">
        <v>3.8E-3</v>
      </c>
      <c r="D286" s="25">
        <f t="shared" si="52"/>
        <v>3.3649999999999999E-3</v>
      </c>
      <c r="E286" s="25"/>
      <c r="F286" s="25">
        <f t="shared" si="55"/>
        <v>9.8479000000000014E-4</v>
      </c>
      <c r="G286" s="25">
        <f t="shared" si="56"/>
        <v>2.2679713700000003E-2</v>
      </c>
      <c r="H286" s="25">
        <v>4.4999999999999997E-3</v>
      </c>
      <c r="I286" s="25">
        <f t="shared" si="53"/>
        <v>4.065E-3</v>
      </c>
      <c r="J286" s="25"/>
      <c r="K286" s="25">
        <f t="shared" si="57"/>
        <v>8.8178999999999992E-4</v>
      </c>
      <c r="L286" s="25">
        <f t="shared" si="58"/>
        <v>2.0307623699999999E-2</v>
      </c>
      <c r="M286" s="25">
        <v>7.6E-3</v>
      </c>
      <c r="N286" s="25">
        <f t="shared" si="59"/>
        <v>7.1650000000000004E-3</v>
      </c>
      <c r="O286" s="25"/>
      <c r="P286" s="25">
        <f t="shared" si="60"/>
        <v>1.7247900000000004E-3</v>
      </c>
      <c r="Q286" s="25">
        <f t="shared" si="61"/>
        <v>3.9721913700000007E-2</v>
      </c>
      <c r="R286" s="25">
        <v>7.6E-3</v>
      </c>
      <c r="S286" s="25">
        <f t="shared" si="62"/>
        <v>7.1650000000000004E-3</v>
      </c>
      <c r="T286" s="25"/>
      <c r="U286" s="25">
        <f t="shared" si="63"/>
        <v>1.7337900000000007E-3</v>
      </c>
      <c r="V286" s="25">
        <f t="shared" si="64"/>
        <v>3.9929183700000016E-2</v>
      </c>
      <c r="W286" s="25">
        <v>7.3999999999999999E-4</v>
      </c>
      <c r="X286" s="25">
        <f t="shared" si="54"/>
        <v>4.35E-4</v>
      </c>
    </row>
    <row r="287" spans="1:24" s="15" customFormat="1">
      <c r="A287" s="18">
        <v>535</v>
      </c>
      <c r="B287" s="25">
        <v>5.0000000000000002E-5</v>
      </c>
      <c r="C287" s="25">
        <v>3.8999999999999998E-3</v>
      </c>
      <c r="D287" s="25">
        <f t="shared" si="52"/>
        <v>3.545E-3</v>
      </c>
      <c r="E287" s="25"/>
      <c r="F287" s="25">
        <f t="shared" si="55"/>
        <v>1.1647900000000002E-3</v>
      </c>
      <c r="G287" s="25">
        <f t="shared" si="56"/>
        <v>2.6825113700000007E-2</v>
      </c>
      <c r="H287" s="25">
        <v>4.4000000000000003E-3</v>
      </c>
      <c r="I287" s="25">
        <f t="shared" si="53"/>
        <v>4.045E-3</v>
      </c>
      <c r="J287" s="25"/>
      <c r="K287" s="25">
        <f t="shared" si="57"/>
        <v>8.6178999999999987E-4</v>
      </c>
      <c r="L287" s="25">
        <f t="shared" si="58"/>
        <v>1.9847023699999997E-2</v>
      </c>
      <c r="M287" s="25">
        <v>7.4000000000000003E-3</v>
      </c>
      <c r="N287" s="25">
        <f t="shared" si="59"/>
        <v>7.045E-3</v>
      </c>
      <c r="O287" s="25"/>
      <c r="P287" s="25">
        <f t="shared" si="60"/>
        <v>1.60479E-3</v>
      </c>
      <c r="Q287" s="25">
        <f t="shared" si="61"/>
        <v>3.6958313700000002E-2</v>
      </c>
      <c r="R287" s="25">
        <v>7.4000000000000003E-3</v>
      </c>
      <c r="S287" s="25">
        <f t="shared" si="62"/>
        <v>7.045E-3</v>
      </c>
      <c r="T287" s="25"/>
      <c r="U287" s="25">
        <f t="shared" si="63"/>
        <v>1.6137900000000004E-3</v>
      </c>
      <c r="V287" s="25">
        <f t="shared" si="64"/>
        <v>3.7165583700000011E-2</v>
      </c>
      <c r="W287" s="25">
        <v>6.6E-4</v>
      </c>
      <c r="X287" s="25">
        <f t="shared" si="54"/>
        <v>3.5500000000000001E-4</v>
      </c>
    </row>
    <row r="288" spans="1:24" s="15" customFormat="1">
      <c r="A288" s="18">
        <v>536</v>
      </c>
      <c r="B288" s="25">
        <v>9.0000000000000006E-5</v>
      </c>
      <c r="C288" s="25">
        <v>4.1000000000000003E-3</v>
      </c>
      <c r="D288" s="25">
        <f t="shared" si="52"/>
        <v>3.6950000000000004E-3</v>
      </c>
      <c r="E288" s="25"/>
      <c r="F288" s="25">
        <f t="shared" si="55"/>
        <v>1.3147900000000006E-3</v>
      </c>
      <c r="G288" s="25">
        <f t="shared" si="56"/>
        <v>3.0279613700000013E-2</v>
      </c>
      <c r="H288" s="25">
        <v>4.4000000000000003E-3</v>
      </c>
      <c r="I288" s="25">
        <f t="shared" si="53"/>
        <v>3.9950000000000003E-3</v>
      </c>
      <c r="J288" s="25"/>
      <c r="K288" s="25">
        <f t="shared" si="57"/>
        <v>8.1179000000000017E-4</v>
      </c>
      <c r="L288" s="25">
        <f t="shared" si="58"/>
        <v>1.8695523700000004E-2</v>
      </c>
      <c r="M288" s="25">
        <v>7.4000000000000003E-3</v>
      </c>
      <c r="N288" s="25">
        <f t="shared" si="59"/>
        <v>6.9950000000000003E-3</v>
      </c>
      <c r="O288" s="25"/>
      <c r="P288" s="25">
        <f t="shared" si="60"/>
        <v>1.5547900000000003E-3</v>
      </c>
      <c r="Q288" s="25">
        <f t="shared" si="61"/>
        <v>3.5806813700000009E-2</v>
      </c>
      <c r="R288" s="25">
        <v>7.4000000000000003E-3</v>
      </c>
      <c r="S288" s="25">
        <f t="shared" si="62"/>
        <v>6.9950000000000003E-3</v>
      </c>
      <c r="T288" s="25"/>
      <c r="U288" s="25">
        <f t="shared" si="63"/>
        <v>1.5637900000000007E-3</v>
      </c>
      <c r="V288" s="25">
        <f t="shared" si="64"/>
        <v>3.6014083700000019E-2</v>
      </c>
      <c r="W288" s="25">
        <v>7.2000000000000005E-4</v>
      </c>
      <c r="X288" s="25">
        <f t="shared" si="54"/>
        <v>4.0500000000000003E-4</v>
      </c>
    </row>
    <row r="289" spans="1:24" s="15" customFormat="1">
      <c r="A289" s="18">
        <v>537</v>
      </c>
      <c r="B289" s="25">
        <v>1.2E-4</v>
      </c>
      <c r="C289" s="25">
        <v>4.1000000000000003E-3</v>
      </c>
      <c r="D289" s="25">
        <f t="shared" si="52"/>
        <v>3.7050000000000004E-3</v>
      </c>
      <c r="E289" s="25"/>
      <c r="F289" s="25">
        <f t="shared" si="55"/>
        <v>1.3247900000000006E-3</v>
      </c>
      <c r="G289" s="25">
        <f t="shared" si="56"/>
        <v>3.0509913700000016E-2</v>
      </c>
      <c r="H289" s="25">
        <v>4.4000000000000003E-3</v>
      </c>
      <c r="I289" s="25">
        <f t="shared" si="53"/>
        <v>4.0049999999999999E-3</v>
      </c>
      <c r="J289" s="25"/>
      <c r="K289" s="25">
        <f t="shared" si="57"/>
        <v>8.2178999999999976E-4</v>
      </c>
      <c r="L289" s="25">
        <f t="shared" si="58"/>
        <v>1.8925823699999997E-2</v>
      </c>
      <c r="M289" s="25">
        <v>7.4000000000000003E-3</v>
      </c>
      <c r="N289" s="25">
        <f t="shared" si="59"/>
        <v>7.0049999999999999E-3</v>
      </c>
      <c r="O289" s="25"/>
      <c r="P289" s="25">
        <f t="shared" si="60"/>
        <v>1.5647899999999999E-3</v>
      </c>
      <c r="Q289" s="25">
        <f t="shared" si="61"/>
        <v>3.6037113699999998E-2</v>
      </c>
      <c r="R289" s="25">
        <v>7.4000000000000003E-3</v>
      </c>
      <c r="S289" s="25">
        <f t="shared" si="62"/>
        <v>7.0049999999999999E-3</v>
      </c>
      <c r="T289" s="25"/>
      <c r="U289" s="25">
        <f t="shared" si="63"/>
        <v>1.5737900000000003E-3</v>
      </c>
      <c r="V289" s="25">
        <f t="shared" si="64"/>
        <v>3.6244383700000007E-2</v>
      </c>
      <c r="W289" s="25">
        <v>6.7000000000000002E-4</v>
      </c>
      <c r="X289" s="25">
        <f t="shared" si="54"/>
        <v>3.9500000000000001E-4</v>
      </c>
    </row>
    <row r="290" spans="1:24" s="15" customFormat="1">
      <c r="A290" s="18">
        <v>538</v>
      </c>
      <c r="B290" s="25">
        <v>3.0000000000000001E-5</v>
      </c>
      <c r="C290" s="25">
        <v>4.0000000000000001E-3</v>
      </c>
      <c r="D290" s="25">
        <f t="shared" si="52"/>
        <v>3.6550000000000003E-3</v>
      </c>
      <c r="E290" s="25"/>
      <c r="F290" s="25">
        <f t="shared" si="55"/>
        <v>1.2747900000000005E-3</v>
      </c>
      <c r="G290" s="25">
        <f t="shared" si="56"/>
        <v>2.9358413700000013E-2</v>
      </c>
      <c r="H290" s="25">
        <v>4.3E-3</v>
      </c>
      <c r="I290" s="25">
        <f t="shared" si="53"/>
        <v>3.9550000000000002E-3</v>
      </c>
      <c r="J290" s="25"/>
      <c r="K290" s="25">
        <f t="shared" si="57"/>
        <v>7.7179000000000006E-4</v>
      </c>
      <c r="L290" s="25">
        <f t="shared" si="58"/>
        <v>1.7774323700000004E-2</v>
      </c>
      <c r="M290" s="25">
        <v>7.3000000000000001E-3</v>
      </c>
      <c r="N290" s="25">
        <f t="shared" si="59"/>
        <v>6.9550000000000002E-3</v>
      </c>
      <c r="O290" s="25"/>
      <c r="P290" s="25">
        <f t="shared" si="60"/>
        <v>1.5147900000000002E-3</v>
      </c>
      <c r="Q290" s="25">
        <f t="shared" si="61"/>
        <v>3.4885613700000005E-2</v>
      </c>
      <c r="R290" s="25">
        <v>7.3000000000000001E-3</v>
      </c>
      <c r="S290" s="25">
        <f t="shared" si="62"/>
        <v>6.9550000000000002E-3</v>
      </c>
      <c r="T290" s="25"/>
      <c r="U290" s="25">
        <f t="shared" si="63"/>
        <v>1.5237900000000006E-3</v>
      </c>
      <c r="V290" s="25">
        <f t="shared" si="64"/>
        <v>3.5092883700000015E-2</v>
      </c>
      <c r="W290" s="25">
        <v>6.6E-4</v>
      </c>
      <c r="X290" s="25">
        <f t="shared" si="54"/>
        <v>3.4499999999999998E-4</v>
      </c>
    </row>
    <row r="291" spans="1:24" s="15" customFormat="1">
      <c r="A291" s="18">
        <v>539</v>
      </c>
      <c r="B291" s="25">
        <v>3.0000000000000001E-5</v>
      </c>
      <c r="C291" s="25">
        <v>4.1000000000000003E-3</v>
      </c>
      <c r="D291" s="25">
        <f t="shared" si="52"/>
        <v>3.7500000000000003E-3</v>
      </c>
      <c r="E291" s="25"/>
      <c r="F291" s="25">
        <f t="shared" si="55"/>
        <v>1.3697900000000005E-3</v>
      </c>
      <c r="G291" s="25">
        <f t="shared" si="56"/>
        <v>3.1546263700000014E-2</v>
      </c>
      <c r="H291" s="25">
        <v>4.4000000000000003E-3</v>
      </c>
      <c r="I291" s="25">
        <f t="shared" si="53"/>
        <v>4.0500000000000006E-3</v>
      </c>
      <c r="J291" s="25"/>
      <c r="K291" s="25">
        <f t="shared" si="57"/>
        <v>8.6679000000000053E-4</v>
      </c>
      <c r="L291" s="25">
        <f t="shared" si="58"/>
        <v>1.9962173700000013E-2</v>
      </c>
      <c r="M291" s="25">
        <v>7.4000000000000003E-3</v>
      </c>
      <c r="N291" s="25">
        <f t="shared" si="59"/>
        <v>7.0500000000000007E-3</v>
      </c>
      <c r="O291" s="25"/>
      <c r="P291" s="25">
        <f t="shared" si="60"/>
        <v>1.6097900000000007E-3</v>
      </c>
      <c r="Q291" s="25">
        <f t="shared" si="61"/>
        <v>3.7073463700000017E-2</v>
      </c>
      <c r="R291" s="25">
        <v>7.4000000000000003E-3</v>
      </c>
      <c r="S291" s="25">
        <f t="shared" si="62"/>
        <v>7.0500000000000007E-3</v>
      </c>
      <c r="T291" s="25"/>
      <c r="U291" s="25">
        <f t="shared" si="63"/>
        <v>1.618790000000001E-3</v>
      </c>
      <c r="V291" s="25">
        <f t="shared" si="64"/>
        <v>3.7280733700000027E-2</v>
      </c>
      <c r="W291" s="25">
        <v>6.7000000000000002E-4</v>
      </c>
      <c r="X291" s="25">
        <f t="shared" si="54"/>
        <v>3.5E-4</v>
      </c>
    </row>
    <row r="292" spans="1:24" s="15" customFormat="1">
      <c r="A292" s="18">
        <v>540</v>
      </c>
      <c r="B292" s="25">
        <v>1E-4</v>
      </c>
      <c r="C292" s="25">
        <v>4.1000000000000003E-3</v>
      </c>
      <c r="D292" s="25">
        <f t="shared" si="52"/>
        <v>3.7100000000000002E-3</v>
      </c>
      <c r="E292" s="25"/>
      <c r="F292" s="25">
        <f t="shared" si="55"/>
        <v>1.3297900000000004E-3</v>
      </c>
      <c r="G292" s="25">
        <f t="shared" si="56"/>
        <v>3.062506370000001E-2</v>
      </c>
      <c r="H292" s="25">
        <v>4.4000000000000003E-3</v>
      </c>
      <c r="I292" s="25">
        <f t="shared" si="53"/>
        <v>4.0100000000000005E-3</v>
      </c>
      <c r="J292" s="25"/>
      <c r="K292" s="25">
        <f t="shared" si="57"/>
        <v>8.2679000000000042E-4</v>
      </c>
      <c r="L292" s="25">
        <f t="shared" si="58"/>
        <v>1.9040973700000012E-2</v>
      </c>
      <c r="M292" s="25">
        <v>7.4000000000000003E-3</v>
      </c>
      <c r="N292" s="25">
        <f t="shared" si="59"/>
        <v>7.0100000000000006E-3</v>
      </c>
      <c r="O292" s="25"/>
      <c r="P292" s="25">
        <f t="shared" si="60"/>
        <v>1.5697900000000006E-3</v>
      </c>
      <c r="Q292" s="25">
        <f t="shared" si="61"/>
        <v>3.6152263700000013E-2</v>
      </c>
      <c r="R292" s="25">
        <v>7.4000000000000003E-3</v>
      </c>
      <c r="S292" s="25">
        <f t="shared" si="62"/>
        <v>7.0100000000000006E-3</v>
      </c>
      <c r="T292" s="25"/>
      <c r="U292" s="25">
        <f t="shared" si="63"/>
        <v>1.5787900000000009E-3</v>
      </c>
      <c r="V292" s="25">
        <f t="shared" si="64"/>
        <v>3.6359533700000023E-2</v>
      </c>
      <c r="W292" s="25">
        <v>6.8000000000000005E-4</v>
      </c>
      <c r="X292" s="25">
        <f t="shared" si="54"/>
        <v>3.9000000000000005E-4</v>
      </c>
    </row>
    <row r="293" spans="1:24" s="15" customFormat="1">
      <c r="A293" s="18">
        <v>541</v>
      </c>
      <c r="B293" s="25">
        <v>6.0000000000000002E-5</v>
      </c>
      <c r="C293" s="25">
        <v>4.0000000000000001E-3</v>
      </c>
      <c r="D293" s="25">
        <f t="shared" si="52"/>
        <v>3.6050000000000001E-3</v>
      </c>
      <c r="E293" s="25"/>
      <c r="F293" s="25">
        <f t="shared" si="55"/>
        <v>1.2247900000000003E-3</v>
      </c>
      <c r="G293" s="25">
        <f t="shared" si="56"/>
        <v>2.8206913700000009E-2</v>
      </c>
      <c r="H293" s="25">
        <v>4.4000000000000003E-3</v>
      </c>
      <c r="I293" s="25">
        <f t="shared" si="53"/>
        <v>4.0049999999999999E-3</v>
      </c>
      <c r="J293" s="25"/>
      <c r="K293" s="25">
        <f t="shared" si="57"/>
        <v>8.2178999999999976E-4</v>
      </c>
      <c r="L293" s="25">
        <f t="shared" si="58"/>
        <v>1.8925823699999997E-2</v>
      </c>
      <c r="M293" s="25">
        <v>7.4000000000000003E-3</v>
      </c>
      <c r="N293" s="25">
        <f t="shared" si="59"/>
        <v>7.0049999999999999E-3</v>
      </c>
      <c r="O293" s="25"/>
      <c r="P293" s="25">
        <f t="shared" si="60"/>
        <v>1.5647899999999999E-3</v>
      </c>
      <c r="Q293" s="25">
        <f t="shared" si="61"/>
        <v>3.6037113699999998E-2</v>
      </c>
      <c r="R293" s="25">
        <v>7.4000000000000003E-3</v>
      </c>
      <c r="S293" s="25">
        <f t="shared" si="62"/>
        <v>7.0049999999999999E-3</v>
      </c>
      <c r="T293" s="25"/>
      <c r="U293" s="25">
        <f t="shared" si="63"/>
        <v>1.5737900000000003E-3</v>
      </c>
      <c r="V293" s="25">
        <f t="shared" si="64"/>
        <v>3.6244383700000007E-2</v>
      </c>
      <c r="W293" s="25">
        <v>7.2999999999999996E-4</v>
      </c>
      <c r="X293" s="25">
        <f t="shared" si="54"/>
        <v>3.9500000000000001E-4</v>
      </c>
    </row>
    <row r="294" spans="1:24" s="15" customFormat="1">
      <c r="A294" s="18">
        <v>542</v>
      </c>
      <c r="B294" s="25">
        <v>5.0000000000000002E-5</v>
      </c>
      <c r="C294" s="25">
        <v>4.1000000000000003E-3</v>
      </c>
      <c r="D294" s="25">
        <f t="shared" si="52"/>
        <v>3.7500000000000003E-3</v>
      </c>
      <c r="E294" s="25"/>
      <c r="F294" s="25">
        <f t="shared" si="55"/>
        <v>1.3697900000000005E-3</v>
      </c>
      <c r="G294" s="25">
        <f t="shared" si="56"/>
        <v>3.1546263700000014E-2</v>
      </c>
      <c r="H294" s="25">
        <v>4.3E-3</v>
      </c>
      <c r="I294" s="25">
        <f t="shared" si="53"/>
        <v>3.9500000000000004E-3</v>
      </c>
      <c r="J294" s="25"/>
      <c r="K294" s="25">
        <f t="shared" si="57"/>
        <v>7.6679000000000027E-4</v>
      </c>
      <c r="L294" s="25">
        <f t="shared" si="58"/>
        <v>1.7659173700000006E-2</v>
      </c>
      <c r="M294" s="25">
        <v>7.4000000000000003E-3</v>
      </c>
      <c r="N294" s="25">
        <f t="shared" si="59"/>
        <v>7.0500000000000007E-3</v>
      </c>
      <c r="O294" s="25"/>
      <c r="P294" s="25">
        <f t="shared" si="60"/>
        <v>1.6097900000000007E-3</v>
      </c>
      <c r="Q294" s="25">
        <f t="shared" si="61"/>
        <v>3.7073463700000017E-2</v>
      </c>
      <c r="R294" s="25">
        <v>7.4000000000000003E-3</v>
      </c>
      <c r="S294" s="25">
        <f t="shared" si="62"/>
        <v>7.0500000000000007E-3</v>
      </c>
      <c r="T294" s="25"/>
      <c r="U294" s="25">
        <f t="shared" si="63"/>
        <v>1.618790000000001E-3</v>
      </c>
      <c r="V294" s="25">
        <f t="shared" si="64"/>
        <v>3.7280733700000027E-2</v>
      </c>
      <c r="W294" s="25">
        <v>6.4999999999999997E-4</v>
      </c>
      <c r="X294" s="25">
        <f t="shared" si="54"/>
        <v>3.5E-4</v>
      </c>
    </row>
    <row r="295" spans="1:24" s="15" customFormat="1">
      <c r="A295" s="18">
        <v>543</v>
      </c>
      <c r="B295" s="25">
        <v>6.8999999999999997E-5</v>
      </c>
      <c r="C295" s="25">
        <v>4.0000000000000001E-3</v>
      </c>
      <c r="D295" s="25">
        <f t="shared" si="52"/>
        <v>3.6354999999999998E-3</v>
      </c>
      <c r="E295" s="25"/>
      <c r="F295" s="25">
        <f t="shared" si="55"/>
        <v>1.2552900000000001E-3</v>
      </c>
      <c r="G295" s="25">
        <f t="shared" si="56"/>
        <v>2.8909328700000004E-2</v>
      </c>
      <c r="H295" s="25">
        <v>4.1999999999999997E-3</v>
      </c>
      <c r="I295" s="25">
        <f t="shared" si="53"/>
        <v>3.8354999999999995E-3</v>
      </c>
      <c r="J295" s="25"/>
      <c r="K295" s="25">
        <f t="shared" si="57"/>
        <v>6.5228999999999938E-4</v>
      </c>
      <c r="L295" s="25">
        <f t="shared" si="58"/>
        <v>1.5022238699999987E-2</v>
      </c>
      <c r="M295" s="25">
        <v>7.3000000000000001E-3</v>
      </c>
      <c r="N295" s="25">
        <f t="shared" si="59"/>
        <v>6.9354999999999998E-3</v>
      </c>
      <c r="O295" s="25"/>
      <c r="P295" s="25">
        <f t="shared" si="60"/>
        <v>1.4952899999999998E-3</v>
      </c>
      <c r="Q295" s="25">
        <f t="shared" si="61"/>
        <v>3.4436528699999996E-2</v>
      </c>
      <c r="R295" s="25">
        <v>7.3000000000000001E-3</v>
      </c>
      <c r="S295" s="25">
        <f t="shared" si="62"/>
        <v>6.9354999999999998E-3</v>
      </c>
      <c r="T295" s="25"/>
      <c r="U295" s="25">
        <f t="shared" si="63"/>
        <v>1.5042900000000001E-3</v>
      </c>
      <c r="V295" s="25">
        <f t="shared" si="64"/>
        <v>3.4643798700000006E-2</v>
      </c>
      <c r="W295" s="25">
        <v>6.6E-4</v>
      </c>
      <c r="X295" s="25">
        <f t="shared" si="54"/>
        <v>3.6450000000000002E-4</v>
      </c>
    </row>
    <row r="296" spans="1:24" s="15" customFormat="1">
      <c r="A296" s="18">
        <v>544</v>
      </c>
      <c r="B296" s="25">
        <v>6.0000000000000002E-5</v>
      </c>
      <c r="C296" s="25">
        <v>4.0000000000000001E-3</v>
      </c>
      <c r="D296" s="25">
        <f t="shared" si="52"/>
        <v>3.65E-3</v>
      </c>
      <c r="E296" s="25"/>
      <c r="F296" s="25">
        <f t="shared" si="55"/>
        <v>1.2697900000000002E-3</v>
      </c>
      <c r="G296" s="25">
        <f t="shared" si="56"/>
        <v>2.9243263700000008E-2</v>
      </c>
      <c r="H296" s="25">
        <v>4.1999999999999997E-3</v>
      </c>
      <c r="I296" s="25">
        <f t="shared" si="53"/>
        <v>3.8499999999999997E-3</v>
      </c>
      <c r="J296" s="25"/>
      <c r="K296" s="25">
        <f t="shared" si="57"/>
        <v>6.6678999999999957E-4</v>
      </c>
      <c r="L296" s="25">
        <f t="shared" si="58"/>
        <v>1.5356173699999991E-2</v>
      </c>
      <c r="M296" s="25">
        <v>7.3000000000000001E-3</v>
      </c>
      <c r="N296" s="25">
        <f t="shared" si="59"/>
        <v>6.9499999999999996E-3</v>
      </c>
      <c r="O296" s="25"/>
      <c r="P296" s="25">
        <f t="shared" si="60"/>
        <v>1.5097899999999996E-3</v>
      </c>
      <c r="Q296" s="25">
        <f t="shared" si="61"/>
        <v>3.477046369999999E-2</v>
      </c>
      <c r="R296" s="25">
        <v>7.3000000000000001E-3</v>
      </c>
      <c r="S296" s="25">
        <f t="shared" si="62"/>
        <v>6.9499999999999996E-3</v>
      </c>
      <c r="T296" s="25"/>
      <c r="U296" s="25">
        <f t="shared" si="63"/>
        <v>1.5187899999999999E-3</v>
      </c>
      <c r="V296" s="25">
        <f t="shared" si="64"/>
        <v>3.4977733699999999E-2</v>
      </c>
      <c r="W296" s="25">
        <v>6.4000000000000005E-4</v>
      </c>
      <c r="X296" s="25">
        <f t="shared" si="54"/>
        <v>3.5000000000000005E-4</v>
      </c>
    </row>
    <row r="297" spans="1:24" s="15" customFormat="1">
      <c r="A297" s="18">
        <v>545</v>
      </c>
      <c r="B297" s="25">
        <v>5.0000000000000002E-5</v>
      </c>
      <c r="C297" s="25">
        <v>4.1000000000000003E-3</v>
      </c>
      <c r="D297" s="25">
        <f t="shared" si="52"/>
        <v>3.7550000000000005E-3</v>
      </c>
      <c r="E297" s="25"/>
      <c r="F297" s="25">
        <f t="shared" si="55"/>
        <v>1.3747900000000007E-3</v>
      </c>
      <c r="G297" s="25">
        <f t="shared" si="56"/>
        <v>3.1661413700000016E-2</v>
      </c>
      <c r="H297" s="25">
        <v>4.3E-3</v>
      </c>
      <c r="I297" s="25">
        <f t="shared" si="53"/>
        <v>3.9550000000000002E-3</v>
      </c>
      <c r="J297" s="25"/>
      <c r="K297" s="25">
        <f t="shared" si="57"/>
        <v>7.7179000000000006E-4</v>
      </c>
      <c r="L297" s="25">
        <f t="shared" si="58"/>
        <v>1.7774323700000004E-2</v>
      </c>
      <c r="M297" s="25">
        <v>7.4000000000000003E-3</v>
      </c>
      <c r="N297" s="25">
        <f t="shared" si="59"/>
        <v>7.0550000000000005E-3</v>
      </c>
      <c r="O297" s="25"/>
      <c r="P297" s="25">
        <f t="shared" si="60"/>
        <v>1.6147900000000005E-3</v>
      </c>
      <c r="Q297" s="25">
        <f t="shared" si="61"/>
        <v>3.7188613700000012E-2</v>
      </c>
      <c r="R297" s="25">
        <v>7.4000000000000003E-3</v>
      </c>
      <c r="S297" s="25">
        <f t="shared" si="62"/>
        <v>7.0550000000000005E-3</v>
      </c>
      <c r="T297" s="25"/>
      <c r="U297" s="25">
        <f t="shared" si="63"/>
        <v>1.6237900000000008E-3</v>
      </c>
      <c r="V297" s="25">
        <f t="shared" si="64"/>
        <v>3.7395883700000021E-2</v>
      </c>
      <c r="W297" s="25">
        <v>6.4000000000000005E-4</v>
      </c>
      <c r="X297" s="25">
        <f t="shared" si="54"/>
        <v>3.4500000000000004E-4</v>
      </c>
    </row>
    <row r="298" spans="1:24" s="15" customFormat="1">
      <c r="A298" s="18">
        <v>546</v>
      </c>
      <c r="B298" s="25">
        <v>5.0000000000000002E-5</v>
      </c>
      <c r="C298" s="25">
        <v>3.8999999999999998E-3</v>
      </c>
      <c r="D298" s="25">
        <f t="shared" si="52"/>
        <v>3.545E-3</v>
      </c>
      <c r="E298" s="25"/>
      <c r="F298" s="25">
        <f t="shared" si="55"/>
        <v>1.1647900000000002E-3</v>
      </c>
      <c r="G298" s="25">
        <f t="shared" si="56"/>
        <v>2.6825113700000007E-2</v>
      </c>
      <c r="H298" s="25">
        <v>4.3E-3</v>
      </c>
      <c r="I298" s="25">
        <f t="shared" si="53"/>
        <v>3.9449999999999997E-3</v>
      </c>
      <c r="J298" s="25"/>
      <c r="K298" s="25">
        <f t="shared" si="57"/>
        <v>7.617899999999996E-4</v>
      </c>
      <c r="L298" s="25">
        <f t="shared" si="58"/>
        <v>1.7544023699999991E-2</v>
      </c>
      <c r="M298" s="25">
        <v>7.1999999999999998E-3</v>
      </c>
      <c r="N298" s="25">
        <f t="shared" si="59"/>
        <v>6.8449999999999995E-3</v>
      </c>
      <c r="O298" s="25"/>
      <c r="P298" s="25">
        <f t="shared" si="60"/>
        <v>1.4047899999999995E-3</v>
      </c>
      <c r="Q298" s="25">
        <f t="shared" si="61"/>
        <v>3.2352313699999989E-2</v>
      </c>
      <c r="R298" s="25">
        <v>7.1999999999999998E-3</v>
      </c>
      <c r="S298" s="25">
        <f t="shared" si="62"/>
        <v>6.8449999999999995E-3</v>
      </c>
      <c r="T298" s="25"/>
      <c r="U298" s="25">
        <f t="shared" si="63"/>
        <v>1.4137899999999998E-3</v>
      </c>
      <c r="V298" s="25">
        <f t="shared" si="64"/>
        <v>3.2559583699999999E-2</v>
      </c>
      <c r="W298" s="25">
        <v>6.6E-4</v>
      </c>
      <c r="X298" s="25">
        <f t="shared" si="54"/>
        <v>3.5500000000000001E-4</v>
      </c>
    </row>
    <row r="299" spans="1:24" s="15" customFormat="1">
      <c r="A299" s="18">
        <v>547</v>
      </c>
      <c r="B299" s="25">
        <v>6.0000000000000002E-5</v>
      </c>
      <c r="C299" s="25">
        <v>4.0000000000000001E-3</v>
      </c>
      <c r="D299" s="25">
        <f t="shared" si="52"/>
        <v>3.6250000000000002E-3</v>
      </c>
      <c r="E299" s="25"/>
      <c r="F299" s="25">
        <f t="shared" si="55"/>
        <v>1.2447900000000004E-3</v>
      </c>
      <c r="G299" s="25">
        <f t="shared" si="56"/>
        <v>2.8667513700000011E-2</v>
      </c>
      <c r="H299" s="25">
        <v>4.3E-3</v>
      </c>
      <c r="I299" s="25">
        <f t="shared" si="53"/>
        <v>3.9249999999999997E-3</v>
      </c>
      <c r="J299" s="25"/>
      <c r="K299" s="25">
        <f t="shared" si="57"/>
        <v>7.4178999999999955E-4</v>
      </c>
      <c r="L299" s="25">
        <f t="shared" si="58"/>
        <v>1.7083423699999989E-2</v>
      </c>
      <c r="M299" s="25">
        <v>7.3000000000000001E-3</v>
      </c>
      <c r="N299" s="25">
        <f t="shared" si="59"/>
        <v>6.9249999999999997E-3</v>
      </c>
      <c r="O299" s="25"/>
      <c r="P299" s="25">
        <f t="shared" si="60"/>
        <v>1.4847899999999997E-3</v>
      </c>
      <c r="Q299" s="25">
        <f t="shared" si="61"/>
        <v>3.4194713699999997E-2</v>
      </c>
      <c r="R299" s="25">
        <v>7.3000000000000001E-3</v>
      </c>
      <c r="S299" s="25">
        <f t="shared" si="62"/>
        <v>6.9249999999999997E-3</v>
      </c>
      <c r="T299" s="25"/>
      <c r="U299" s="25">
        <f t="shared" si="63"/>
        <v>1.49379E-3</v>
      </c>
      <c r="V299" s="25">
        <f t="shared" si="64"/>
        <v>3.4401983699999999E-2</v>
      </c>
      <c r="W299" s="25">
        <v>6.8999999999999997E-4</v>
      </c>
      <c r="X299" s="25">
        <f t="shared" si="54"/>
        <v>3.7500000000000001E-4</v>
      </c>
    </row>
    <row r="300" spans="1:24" s="15" customFormat="1">
      <c r="A300" s="18">
        <v>548</v>
      </c>
      <c r="B300" s="25">
        <v>8.0000000000000007E-5</v>
      </c>
      <c r="C300" s="25">
        <v>4.0000000000000001E-3</v>
      </c>
      <c r="D300" s="25">
        <f t="shared" si="52"/>
        <v>3.6350000000000002E-3</v>
      </c>
      <c r="E300" s="25"/>
      <c r="F300" s="25">
        <f t="shared" si="55"/>
        <v>1.2547900000000004E-3</v>
      </c>
      <c r="G300" s="25">
        <f t="shared" si="56"/>
        <v>2.8897813700000011E-2</v>
      </c>
      <c r="H300" s="25">
        <v>4.1999999999999997E-3</v>
      </c>
      <c r="I300" s="25">
        <f t="shared" si="53"/>
        <v>3.8349999999999999E-3</v>
      </c>
      <c r="J300" s="25"/>
      <c r="K300" s="25">
        <f t="shared" si="57"/>
        <v>6.5178999999999975E-4</v>
      </c>
      <c r="L300" s="25">
        <f t="shared" si="58"/>
        <v>1.5010723699999996E-2</v>
      </c>
      <c r="M300" s="25">
        <v>7.1999999999999998E-3</v>
      </c>
      <c r="N300" s="25">
        <f t="shared" si="59"/>
        <v>6.8349999999999999E-3</v>
      </c>
      <c r="O300" s="25"/>
      <c r="P300" s="25">
        <f t="shared" si="60"/>
        <v>1.3947899999999999E-3</v>
      </c>
      <c r="Q300" s="25">
        <f t="shared" si="61"/>
        <v>3.21220137E-2</v>
      </c>
      <c r="R300" s="25">
        <v>7.1999999999999998E-3</v>
      </c>
      <c r="S300" s="25">
        <f t="shared" si="62"/>
        <v>6.8349999999999999E-3</v>
      </c>
      <c r="T300" s="25"/>
      <c r="U300" s="25">
        <f t="shared" si="63"/>
        <v>1.4037900000000002E-3</v>
      </c>
      <c r="V300" s="25">
        <f t="shared" si="64"/>
        <v>3.232928370000001E-2</v>
      </c>
      <c r="W300" s="25">
        <v>6.4999999999999997E-4</v>
      </c>
      <c r="X300" s="25">
        <f t="shared" si="54"/>
        <v>3.6499999999999998E-4</v>
      </c>
    </row>
    <row r="301" spans="1:24" s="15" customFormat="1">
      <c r="A301" s="18">
        <v>549</v>
      </c>
      <c r="B301" s="25">
        <v>6.0000000000000002E-5</v>
      </c>
      <c r="C301" s="25">
        <v>4.0000000000000001E-3</v>
      </c>
      <c r="D301" s="25">
        <f t="shared" si="52"/>
        <v>3.6550000000000003E-3</v>
      </c>
      <c r="E301" s="25"/>
      <c r="F301" s="25">
        <f t="shared" si="55"/>
        <v>1.2747900000000005E-3</v>
      </c>
      <c r="G301" s="25">
        <f t="shared" si="56"/>
        <v>2.9358413700000013E-2</v>
      </c>
      <c r="H301" s="25">
        <v>4.1000000000000003E-3</v>
      </c>
      <c r="I301" s="25">
        <f t="shared" si="53"/>
        <v>3.7550000000000005E-3</v>
      </c>
      <c r="J301" s="25"/>
      <c r="K301" s="25">
        <f t="shared" si="57"/>
        <v>5.7179000000000041E-4</v>
      </c>
      <c r="L301" s="25">
        <f t="shared" si="58"/>
        <v>1.316832370000001E-2</v>
      </c>
      <c r="M301" s="25">
        <v>7.3000000000000001E-3</v>
      </c>
      <c r="N301" s="25">
        <f t="shared" si="59"/>
        <v>6.9550000000000002E-3</v>
      </c>
      <c r="O301" s="25"/>
      <c r="P301" s="25">
        <f t="shared" si="60"/>
        <v>1.5147900000000002E-3</v>
      </c>
      <c r="Q301" s="25">
        <f t="shared" si="61"/>
        <v>3.4885613700000005E-2</v>
      </c>
      <c r="R301" s="25">
        <v>7.3000000000000001E-3</v>
      </c>
      <c r="S301" s="25">
        <f t="shared" si="62"/>
        <v>6.9550000000000002E-3</v>
      </c>
      <c r="T301" s="25"/>
      <c r="U301" s="25">
        <f t="shared" si="63"/>
        <v>1.5237900000000006E-3</v>
      </c>
      <c r="V301" s="25">
        <f t="shared" si="64"/>
        <v>3.5092883700000015E-2</v>
      </c>
      <c r="W301" s="25">
        <v>6.3000000000000003E-4</v>
      </c>
      <c r="X301" s="25">
        <f t="shared" si="54"/>
        <v>3.4500000000000004E-4</v>
      </c>
    </row>
    <row r="302" spans="1:24" s="15" customFormat="1">
      <c r="A302" s="18">
        <v>550</v>
      </c>
      <c r="B302" s="25">
        <v>2.0000000000000002E-5</v>
      </c>
      <c r="C302" s="25">
        <v>4.1000000000000003E-3</v>
      </c>
      <c r="D302" s="25">
        <f t="shared" si="52"/>
        <v>3.7750000000000001E-3</v>
      </c>
      <c r="E302" s="25"/>
      <c r="F302" s="25">
        <f t="shared" si="55"/>
        <v>1.3947900000000004E-3</v>
      </c>
      <c r="G302" s="25">
        <f t="shared" si="56"/>
        <v>3.2122013700000007E-2</v>
      </c>
      <c r="H302" s="25">
        <v>4.1000000000000003E-3</v>
      </c>
      <c r="I302" s="25">
        <f t="shared" si="53"/>
        <v>3.7750000000000001E-3</v>
      </c>
      <c r="J302" s="25"/>
      <c r="K302" s="25">
        <f t="shared" si="57"/>
        <v>5.9179000000000002E-4</v>
      </c>
      <c r="L302" s="25">
        <f t="shared" si="58"/>
        <v>1.3628923700000002E-2</v>
      </c>
      <c r="M302" s="25">
        <v>7.3000000000000001E-3</v>
      </c>
      <c r="N302" s="25">
        <f t="shared" si="59"/>
        <v>6.9750000000000003E-3</v>
      </c>
      <c r="O302" s="25"/>
      <c r="P302" s="25">
        <f t="shared" si="60"/>
        <v>1.5347900000000003E-3</v>
      </c>
      <c r="Q302" s="25">
        <f t="shared" si="61"/>
        <v>3.5346213700000011E-2</v>
      </c>
      <c r="R302" s="25">
        <v>7.3000000000000001E-3</v>
      </c>
      <c r="S302" s="25">
        <f t="shared" si="62"/>
        <v>6.9750000000000003E-3</v>
      </c>
      <c r="T302" s="25"/>
      <c r="U302" s="25">
        <f t="shared" si="63"/>
        <v>1.5437900000000006E-3</v>
      </c>
      <c r="V302" s="25">
        <f t="shared" si="64"/>
        <v>3.5553483700000013E-2</v>
      </c>
      <c r="W302" s="25">
        <v>6.3000000000000003E-4</v>
      </c>
      <c r="X302" s="25">
        <f t="shared" si="54"/>
        <v>3.2500000000000004E-4</v>
      </c>
    </row>
    <row r="303" spans="1:24" s="15" customFormat="1">
      <c r="A303" s="18">
        <v>551</v>
      </c>
      <c r="B303" s="25">
        <v>2.0000000000000002E-5</v>
      </c>
      <c r="C303" s="25">
        <v>3.8999999999999998E-3</v>
      </c>
      <c r="D303" s="25">
        <f t="shared" si="52"/>
        <v>3.5499999999999998E-3</v>
      </c>
      <c r="E303" s="25"/>
      <c r="F303" s="25">
        <f t="shared" si="55"/>
        <v>1.16979E-3</v>
      </c>
      <c r="G303" s="25">
        <f t="shared" si="56"/>
        <v>2.6940263700000001E-2</v>
      </c>
      <c r="H303" s="25">
        <v>4.3E-3</v>
      </c>
      <c r="I303" s="25">
        <f t="shared" si="53"/>
        <v>3.9500000000000004E-3</v>
      </c>
      <c r="J303" s="25"/>
      <c r="K303" s="25">
        <f t="shared" si="57"/>
        <v>7.6679000000000027E-4</v>
      </c>
      <c r="L303" s="25">
        <f t="shared" si="58"/>
        <v>1.7659173700000006E-2</v>
      </c>
      <c r="M303" s="25">
        <v>7.1999999999999998E-3</v>
      </c>
      <c r="N303" s="25">
        <f t="shared" si="59"/>
        <v>6.8500000000000002E-3</v>
      </c>
      <c r="O303" s="25"/>
      <c r="P303" s="25">
        <f t="shared" si="60"/>
        <v>1.4097900000000002E-3</v>
      </c>
      <c r="Q303" s="25">
        <f t="shared" si="61"/>
        <v>3.2467463700000004E-2</v>
      </c>
      <c r="R303" s="25">
        <v>7.1999999999999998E-3</v>
      </c>
      <c r="S303" s="25">
        <f t="shared" si="62"/>
        <v>6.8500000000000002E-3</v>
      </c>
      <c r="T303" s="25"/>
      <c r="U303" s="25">
        <f t="shared" si="63"/>
        <v>1.4187900000000005E-3</v>
      </c>
      <c r="V303" s="25">
        <f t="shared" si="64"/>
        <v>3.2674733700000014E-2</v>
      </c>
      <c r="W303" s="25">
        <v>6.8000000000000005E-4</v>
      </c>
      <c r="X303" s="25">
        <f t="shared" si="54"/>
        <v>3.5000000000000005E-4</v>
      </c>
    </row>
    <row r="304" spans="1:24" s="15" customFormat="1">
      <c r="A304" s="18">
        <v>552</v>
      </c>
      <c r="B304" s="25">
        <v>1.2999999999999999E-4</v>
      </c>
      <c r="C304" s="25">
        <v>4.0000000000000001E-3</v>
      </c>
      <c r="D304" s="25">
        <f t="shared" si="52"/>
        <v>3.5850000000000001E-3</v>
      </c>
      <c r="E304" s="25"/>
      <c r="F304" s="25">
        <f t="shared" si="55"/>
        <v>1.2047900000000003E-3</v>
      </c>
      <c r="G304" s="25">
        <f t="shared" si="56"/>
        <v>2.7746313700000007E-2</v>
      </c>
      <c r="H304" s="25">
        <v>4.1000000000000003E-3</v>
      </c>
      <c r="I304" s="25">
        <f t="shared" si="53"/>
        <v>3.6850000000000003E-3</v>
      </c>
      <c r="J304" s="25"/>
      <c r="K304" s="25">
        <f t="shared" si="57"/>
        <v>5.0179000000000022E-4</v>
      </c>
      <c r="L304" s="25">
        <f t="shared" si="58"/>
        <v>1.1556223700000005E-2</v>
      </c>
      <c r="M304" s="25">
        <v>7.3000000000000001E-3</v>
      </c>
      <c r="N304" s="25">
        <f t="shared" si="59"/>
        <v>6.8850000000000005E-3</v>
      </c>
      <c r="O304" s="25"/>
      <c r="P304" s="25">
        <f t="shared" si="60"/>
        <v>1.4447900000000005E-3</v>
      </c>
      <c r="Q304" s="25">
        <f t="shared" si="61"/>
        <v>3.3273513700000014E-2</v>
      </c>
      <c r="R304" s="25">
        <v>7.3000000000000001E-3</v>
      </c>
      <c r="S304" s="25">
        <f t="shared" si="62"/>
        <v>6.8850000000000005E-3</v>
      </c>
      <c r="T304" s="25"/>
      <c r="U304" s="25">
        <f t="shared" si="63"/>
        <v>1.4537900000000008E-3</v>
      </c>
      <c r="V304" s="25">
        <f t="shared" si="64"/>
        <v>3.3480783700000023E-2</v>
      </c>
      <c r="W304" s="25">
        <v>6.9999999999999999E-4</v>
      </c>
      <c r="X304" s="25">
        <f t="shared" si="54"/>
        <v>4.15E-4</v>
      </c>
    </row>
    <row r="305" spans="1:24" s="15" customFormat="1">
      <c r="A305" s="18">
        <v>553</v>
      </c>
      <c r="B305" s="25">
        <v>6.0000000000000002E-5</v>
      </c>
      <c r="C305" s="25">
        <v>3.8999999999999998E-3</v>
      </c>
      <c r="D305" s="25">
        <f t="shared" si="52"/>
        <v>3.5299999999999997E-3</v>
      </c>
      <c r="E305" s="25"/>
      <c r="F305" s="25">
        <f t="shared" si="55"/>
        <v>1.1497899999999999E-3</v>
      </c>
      <c r="G305" s="25">
        <f t="shared" si="56"/>
        <v>2.6479663699999999E-2</v>
      </c>
      <c r="H305" s="25">
        <v>4.1000000000000003E-3</v>
      </c>
      <c r="I305" s="25">
        <f t="shared" si="53"/>
        <v>3.7300000000000002E-3</v>
      </c>
      <c r="J305" s="25"/>
      <c r="K305" s="25">
        <f t="shared" si="57"/>
        <v>5.4679000000000012E-4</v>
      </c>
      <c r="L305" s="25">
        <f t="shared" si="58"/>
        <v>1.2592573700000003E-2</v>
      </c>
      <c r="M305" s="25">
        <v>7.1999999999999998E-3</v>
      </c>
      <c r="N305" s="25">
        <f t="shared" si="59"/>
        <v>6.8300000000000001E-3</v>
      </c>
      <c r="O305" s="25"/>
      <c r="P305" s="25">
        <f t="shared" si="60"/>
        <v>1.3897900000000001E-3</v>
      </c>
      <c r="Q305" s="25">
        <f t="shared" si="61"/>
        <v>3.2006863700000006E-2</v>
      </c>
      <c r="R305" s="25">
        <v>7.1999999999999998E-3</v>
      </c>
      <c r="S305" s="25">
        <f t="shared" si="62"/>
        <v>6.8300000000000001E-3</v>
      </c>
      <c r="T305" s="25"/>
      <c r="U305" s="25">
        <f t="shared" si="63"/>
        <v>1.3987900000000004E-3</v>
      </c>
      <c r="V305" s="25">
        <f t="shared" si="64"/>
        <v>3.2214133700000015E-2</v>
      </c>
      <c r="W305" s="25">
        <v>6.8000000000000005E-4</v>
      </c>
      <c r="X305" s="25">
        <f t="shared" si="54"/>
        <v>3.7000000000000005E-4</v>
      </c>
    </row>
    <row r="306" spans="1:24" s="15" customFormat="1">
      <c r="A306" s="18">
        <v>554</v>
      </c>
      <c r="B306" s="25">
        <v>1.2E-4</v>
      </c>
      <c r="C306" s="25">
        <v>4.1000000000000003E-3</v>
      </c>
      <c r="D306" s="25">
        <f t="shared" si="52"/>
        <v>3.7000000000000002E-3</v>
      </c>
      <c r="E306" s="25"/>
      <c r="F306" s="25">
        <f t="shared" si="55"/>
        <v>1.3197900000000004E-3</v>
      </c>
      <c r="G306" s="25">
        <f t="shared" si="56"/>
        <v>3.0394763700000011E-2</v>
      </c>
      <c r="H306" s="25">
        <v>4.1999999999999997E-3</v>
      </c>
      <c r="I306" s="25">
        <f t="shared" si="53"/>
        <v>3.7999999999999996E-3</v>
      </c>
      <c r="J306" s="25"/>
      <c r="K306" s="25">
        <f t="shared" si="57"/>
        <v>6.1678999999999944E-4</v>
      </c>
      <c r="L306" s="25">
        <f t="shared" si="58"/>
        <v>1.4204673699999988E-2</v>
      </c>
      <c r="M306" s="25">
        <v>7.3000000000000001E-3</v>
      </c>
      <c r="N306" s="25">
        <f t="shared" si="59"/>
        <v>6.8999999999999999E-3</v>
      </c>
      <c r="O306" s="25"/>
      <c r="P306" s="25">
        <f t="shared" si="60"/>
        <v>1.4597899999999999E-3</v>
      </c>
      <c r="Q306" s="25">
        <f t="shared" si="61"/>
        <v>3.3618963699999997E-2</v>
      </c>
      <c r="R306" s="25">
        <v>7.3000000000000001E-3</v>
      </c>
      <c r="S306" s="25">
        <f t="shared" si="62"/>
        <v>6.8999999999999999E-3</v>
      </c>
      <c r="T306" s="25"/>
      <c r="U306" s="25">
        <f t="shared" si="63"/>
        <v>1.4687900000000002E-3</v>
      </c>
      <c r="V306" s="25">
        <f t="shared" si="64"/>
        <v>3.3826233700000007E-2</v>
      </c>
      <c r="W306" s="25">
        <v>6.8000000000000005E-4</v>
      </c>
      <c r="X306" s="25">
        <f t="shared" si="54"/>
        <v>4.0000000000000002E-4</v>
      </c>
    </row>
    <row r="307" spans="1:24" s="15" customFormat="1">
      <c r="A307" s="18">
        <v>555</v>
      </c>
      <c r="B307" s="25">
        <v>2.0000000000000002E-5</v>
      </c>
      <c r="C307" s="25">
        <v>4.0000000000000001E-3</v>
      </c>
      <c r="D307" s="25">
        <f t="shared" si="52"/>
        <v>3.6849999999999999E-3</v>
      </c>
      <c r="E307" s="25"/>
      <c r="F307" s="25">
        <f t="shared" si="55"/>
        <v>1.3047900000000001E-3</v>
      </c>
      <c r="G307" s="25">
        <f t="shared" si="56"/>
        <v>3.0049313700000004E-2</v>
      </c>
      <c r="H307" s="25">
        <v>4.0000000000000001E-3</v>
      </c>
      <c r="I307" s="25">
        <f t="shared" si="53"/>
        <v>3.6849999999999999E-3</v>
      </c>
      <c r="J307" s="25"/>
      <c r="K307" s="25">
        <f t="shared" si="57"/>
        <v>5.0178999999999979E-4</v>
      </c>
      <c r="L307" s="25">
        <f t="shared" si="58"/>
        <v>1.1556223699999996E-2</v>
      </c>
      <c r="M307" s="25">
        <v>7.1999999999999998E-3</v>
      </c>
      <c r="N307" s="25">
        <f t="shared" si="59"/>
        <v>6.8849999999999996E-3</v>
      </c>
      <c r="O307" s="25"/>
      <c r="P307" s="25">
        <f t="shared" si="60"/>
        <v>1.4447899999999996E-3</v>
      </c>
      <c r="Q307" s="25">
        <f t="shared" si="61"/>
        <v>3.3273513699999993E-2</v>
      </c>
      <c r="R307" s="25">
        <v>7.1999999999999998E-3</v>
      </c>
      <c r="S307" s="25">
        <f t="shared" si="62"/>
        <v>6.8849999999999996E-3</v>
      </c>
      <c r="T307" s="25"/>
      <c r="U307" s="25">
        <f t="shared" si="63"/>
        <v>1.4537899999999999E-3</v>
      </c>
      <c r="V307" s="25">
        <f t="shared" si="64"/>
        <v>3.3480783700000002E-2</v>
      </c>
      <c r="W307" s="25">
        <v>6.0999999999999997E-4</v>
      </c>
      <c r="X307" s="25">
        <f t="shared" si="54"/>
        <v>3.1500000000000001E-4</v>
      </c>
    </row>
    <row r="308" spans="1:24" s="15" customFormat="1">
      <c r="A308" s="18">
        <v>556</v>
      </c>
      <c r="B308" s="25">
        <v>1E-4</v>
      </c>
      <c r="C308" s="25">
        <v>3.8E-3</v>
      </c>
      <c r="D308" s="25">
        <f t="shared" si="52"/>
        <v>3.4299999999999999E-3</v>
      </c>
      <c r="E308" s="25"/>
      <c r="F308" s="25">
        <f t="shared" si="55"/>
        <v>1.0497900000000001E-3</v>
      </c>
      <c r="G308" s="25">
        <f t="shared" si="56"/>
        <v>2.4176663700000003E-2</v>
      </c>
      <c r="H308" s="25">
        <v>3.8999999999999998E-3</v>
      </c>
      <c r="I308" s="25">
        <f t="shared" si="53"/>
        <v>3.5299999999999997E-3</v>
      </c>
      <c r="J308" s="25"/>
      <c r="K308" s="25">
        <f t="shared" si="57"/>
        <v>3.467899999999996E-4</v>
      </c>
      <c r="L308" s="25">
        <f t="shared" si="58"/>
        <v>7.9865736999999905E-3</v>
      </c>
      <c r="M308" s="25">
        <v>7.0000000000000001E-3</v>
      </c>
      <c r="N308" s="25">
        <f t="shared" si="59"/>
        <v>6.6300000000000005E-3</v>
      </c>
      <c r="O308" s="25"/>
      <c r="P308" s="25">
        <f t="shared" si="60"/>
        <v>1.1897900000000005E-3</v>
      </c>
      <c r="Q308" s="25">
        <f t="shared" si="61"/>
        <v>2.740086370000001E-2</v>
      </c>
      <c r="R308" s="25">
        <v>8.0000000000000002E-3</v>
      </c>
      <c r="S308" s="25">
        <f t="shared" si="62"/>
        <v>7.6300000000000005E-3</v>
      </c>
      <c r="T308" s="25"/>
      <c r="U308" s="25">
        <f t="shared" si="63"/>
        <v>2.1987900000000008E-3</v>
      </c>
      <c r="V308" s="25">
        <f t="shared" si="64"/>
        <v>5.0638133700000018E-2</v>
      </c>
      <c r="W308" s="25">
        <v>6.4000000000000005E-4</v>
      </c>
      <c r="X308" s="25">
        <f t="shared" si="54"/>
        <v>3.7000000000000005E-4</v>
      </c>
    </row>
    <row r="309" spans="1:24" s="15" customFormat="1">
      <c r="A309" s="18">
        <v>557</v>
      </c>
      <c r="B309" s="25">
        <v>4.0000000000000003E-5</v>
      </c>
      <c r="C309" s="25">
        <v>3.8999999999999998E-3</v>
      </c>
      <c r="D309" s="25">
        <f t="shared" si="52"/>
        <v>3.5249999999999999E-3</v>
      </c>
      <c r="E309" s="25"/>
      <c r="F309" s="25">
        <f t="shared" si="55"/>
        <v>1.1447900000000001E-3</v>
      </c>
      <c r="G309" s="25">
        <f t="shared" si="56"/>
        <v>2.6364513700000005E-2</v>
      </c>
      <c r="H309" s="25">
        <v>4.1999999999999997E-3</v>
      </c>
      <c r="I309" s="25">
        <f t="shared" si="53"/>
        <v>3.8249999999999998E-3</v>
      </c>
      <c r="J309" s="25"/>
      <c r="K309" s="25">
        <f t="shared" si="57"/>
        <v>6.4178999999999972E-4</v>
      </c>
      <c r="L309" s="25">
        <f t="shared" si="58"/>
        <v>1.4780423699999995E-2</v>
      </c>
      <c r="M309" s="25">
        <v>7.3000000000000001E-3</v>
      </c>
      <c r="N309" s="25">
        <f t="shared" si="59"/>
        <v>6.9249999999999997E-3</v>
      </c>
      <c r="O309" s="25"/>
      <c r="P309" s="25">
        <f t="shared" si="60"/>
        <v>1.4847899999999997E-3</v>
      </c>
      <c r="Q309" s="25">
        <f t="shared" si="61"/>
        <v>3.4194713699999997E-2</v>
      </c>
      <c r="R309" s="25">
        <v>7.3000000000000001E-3</v>
      </c>
      <c r="S309" s="25">
        <f t="shared" si="62"/>
        <v>6.9249999999999997E-3</v>
      </c>
      <c r="T309" s="25"/>
      <c r="U309" s="25">
        <f t="shared" si="63"/>
        <v>1.49379E-3</v>
      </c>
      <c r="V309" s="25">
        <f t="shared" si="64"/>
        <v>3.4401983699999999E-2</v>
      </c>
      <c r="W309" s="25">
        <v>7.1000000000000002E-4</v>
      </c>
      <c r="X309" s="25">
        <f t="shared" si="54"/>
        <v>3.7500000000000001E-4</v>
      </c>
    </row>
    <row r="310" spans="1:24" s="15" customFormat="1">
      <c r="A310" s="18">
        <v>558</v>
      </c>
      <c r="B310" s="25">
        <v>1.4999999999999999E-4</v>
      </c>
      <c r="C310" s="25">
        <v>3.8E-3</v>
      </c>
      <c r="D310" s="25">
        <f t="shared" si="52"/>
        <v>3.3649999999999999E-3</v>
      </c>
      <c r="E310" s="25"/>
      <c r="F310" s="25">
        <f t="shared" si="55"/>
        <v>9.8479000000000014E-4</v>
      </c>
      <c r="G310" s="25">
        <f t="shared" si="56"/>
        <v>2.2679713700000003E-2</v>
      </c>
      <c r="H310" s="25">
        <v>4.0000000000000001E-3</v>
      </c>
      <c r="I310" s="25">
        <f t="shared" si="53"/>
        <v>3.565E-3</v>
      </c>
      <c r="J310" s="25"/>
      <c r="K310" s="25">
        <f t="shared" si="57"/>
        <v>3.8178999999999991E-4</v>
      </c>
      <c r="L310" s="25">
        <f t="shared" si="58"/>
        <v>8.7926236999999983E-3</v>
      </c>
      <c r="M310" s="25">
        <v>7.0000000000000001E-3</v>
      </c>
      <c r="N310" s="25">
        <f t="shared" si="59"/>
        <v>6.5650000000000005E-3</v>
      </c>
      <c r="O310" s="25"/>
      <c r="P310" s="25">
        <f t="shared" si="60"/>
        <v>1.1247900000000005E-3</v>
      </c>
      <c r="Q310" s="25">
        <f t="shared" si="61"/>
        <v>2.5903913700000013E-2</v>
      </c>
      <c r="R310" s="25">
        <v>7.0000000000000001E-3</v>
      </c>
      <c r="S310" s="25">
        <f t="shared" si="62"/>
        <v>6.5650000000000005E-3</v>
      </c>
      <c r="T310" s="25"/>
      <c r="U310" s="25">
        <f t="shared" si="63"/>
        <v>1.1337900000000008E-3</v>
      </c>
      <c r="V310" s="25">
        <f t="shared" si="64"/>
        <v>2.6111183700000019E-2</v>
      </c>
      <c r="W310" s="25">
        <v>7.2000000000000005E-4</v>
      </c>
      <c r="X310" s="25">
        <f t="shared" si="54"/>
        <v>4.35E-4</v>
      </c>
    </row>
    <row r="311" spans="1:24" s="15" customFormat="1">
      <c r="A311" s="18">
        <v>559</v>
      </c>
      <c r="B311" s="25">
        <v>9.0000000000000006E-5</v>
      </c>
      <c r="C311" s="25">
        <v>3.8E-3</v>
      </c>
      <c r="D311" s="25">
        <f t="shared" si="52"/>
        <v>3.395E-3</v>
      </c>
      <c r="E311" s="25"/>
      <c r="F311" s="25">
        <f t="shared" si="55"/>
        <v>1.0147900000000002E-3</v>
      </c>
      <c r="G311" s="25">
        <f t="shared" si="56"/>
        <v>2.3370613700000008E-2</v>
      </c>
      <c r="H311" s="25">
        <v>4.0000000000000001E-3</v>
      </c>
      <c r="I311" s="25">
        <f t="shared" si="53"/>
        <v>3.5950000000000001E-3</v>
      </c>
      <c r="J311" s="25"/>
      <c r="K311" s="25">
        <f t="shared" si="57"/>
        <v>4.1178999999999999E-4</v>
      </c>
      <c r="L311" s="25">
        <f t="shared" si="58"/>
        <v>9.4835236999999996E-3</v>
      </c>
      <c r="M311" s="25">
        <v>7.1000000000000004E-3</v>
      </c>
      <c r="N311" s="25">
        <f t="shared" si="59"/>
        <v>6.6950000000000004E-3</v>
      </c>
      <c r="O311" s="25"/>
      <c r="P311" s="25">
        <f t="shared" si="60"/>
        <v>1.2547900000000004E-3</v>
      </c>
      <c r="Q311" s="25">
        <f t="shared" si="61"/>
        <v>2.8897813700000011E-2</v>
      </c>
      <c r="R311" s="25">
        <v>7.1000000000000004E-3</v>
      </c>
      <c r="S311" s="25">
        <f t="shared" si="62"/>
        <v>6.6950000000000004E-3</v>
      </c>
      <c r="T311" s="25"/>
      <c r="U311" s="25">
        <f t="shared" si="63"/>
        <v>1.2637900000000007E-3</v>
      </c>
      <c r="V311" s="25">
        <f t="shared" si="64"/>
        <v>2.910508370000002E-2</v>
      </c>
      <c r="W311" s="25">
        <v>7.2000000000000005E-4</v>
      </c>
      <c r="X311" s="25">
        <f t="shared" si="54"/>
        <v>4.0500000000000003E-4</v>
      </c>
    </row>
    <row r="312" spans="1:24" s="15" customFormat="1">
      <c r="A312" s="18">
        <v>560</v>
      </c>
      <c r="B312" s="25">
        <v>1.4999999999999999E-4</v>
      </c>
      <c r="C312" s="25">
        <v>3.8999999999999998E-3</v>
      </c>
      <c r="D312" s="25">
        <f t="shared" si="52"/>
        <v>3.4749999999999998E-3</v>
      </c>
      <c r="E312" s="25"/>
      <c r="F312" s="25">
        <f t="shared" si="55"/>
        <v>1.09479E-3</v>
      </c>
      <c r="G312" s="25">
        <f t="shared" si="56"/>
        <v>2.5213013700000002E-2</v>
      </c>
      <c r="H312" s="25">
        <v>4.0000000000000001E-3</v>
      </c>
      <c r="I312" s="25">
        <f t="shared" si="53"/>
        <v>3.5750000000000001E-3</v>
      </c>
      <c r="J312" s="25"/>
      <c r="K312" s="25">
        <f t="shared" si="57"/>
        <v>3.9178999999999993E-4</v>
      </c>
      <c r="L312" s="25">
        <f t="shared" si="58"/>
        <v>9.0229236999999993E-3</v>
      </c>
      <c r="M312" s="25">
        <v>7.1000000000000004E-3</v>
      </c>
      <c r="N312" s="25">
        <f t="shared" si="59"/>
        <v>6.6750000000000004E-3</v>
      </c>
      <c r="O312" s="25"/>
      <c r="P312" s="25">
        <f t="shared" si="60"/>
        <v>1.2347900000000004E-3</v>
      </c>
      <c r="Q312" s="25">
        <f t="shared" si="61"/>
        <v>2.8437213700000009E-2</v>
      </c>
      <c r="R312" s="25">
        <v>7.1000000000000004E-3</v>
      </c>
      <c r="S312" s="25">
        <f t="shared" si="62"/>
        <v>6.6750000000000004E-3</v>
      </c>
      <c r="T312" s="25"/>
      <c r="U312" s="25">
        <f t="shared" si="63"/>
        <v>1.2437900000000007E-3</v>
      </c>
      <c r="V312" s="25">
        <f t="shared" si="64"/>
        <v>2.8644483700000018E-2</v>
      </c>
      <c r="W312" s="25">
        <v>6.9999999999999999E-4</v>
      </c>
      <c r="X312" s="25">
        <f t="shared" si="54"/>
        <v>4.2499999999999998E-4</v>
      </c>
    </row>
    <row r="313" spans="1:24" s="15" customFormat="1">
      <c r="A313" s="18">
        <v>561</v>
      </c>
      <c r="B313" s="25">
        <v>9.0000000000000006E-5</v>
      </c>
      <c r="C313" s="25">
        <v>3.8E-3</v>
      </c>
      <c r="D313" s="25">
        <f t="shared" si="52"/>
        <v>3.4150000000000001E-3</v>
      </c>
      <c r="E313" s="25"/>
      <c r="F313" s="25">
        <f t="shared" si="55"/>
        <v>1.0347900000000003E-3</v>
      </c>
      <c r="G313" s="25">
        <f t="shared" si="56"/>
        <v>2.3831213700000006E-2</v>
      </c>
      <c r="H313" s="25">
        <v>4.0000000000000001E-3</v>
      </c>
      <c r="I313" s="25">
        <f t="shared" si="53"/>
        <v>3.6150000000000002E-3</v>
      </c>
      <c r="J313" s="25"/>
      <c r="K313" s="25">
        <f t="shared" si="57"/>
        <v>4.3179000000000004E-4</v>
      </c>
      <c r="L313" s="25">
        <f t="shared" si="58"/>
        <v>9.9441237000000016E-3</v>
      </c>
      <c r="M313" s="25">
        <v>7.0000000000000001E-3</v>
      </c>
      <c r="N313" s="25">
        <f t="shared" si="59"/>
        <v>6.6150000000000002E-3</v>
      </c>
      <c r="O313" s="25"/>
      <c r="P313" s="25">
        <f t="shared" si="60"/>
        <v>1.1747900000000002E-3</v>
      </c>
      <c r="Q313" s="25">
        <f t="shared" si="61"/>
        <v>2.7055413700000006E-2</v>
      </c>
      <c r="R313" s="25">
        <v>7.0000000000000001E-3</v>
      </c>
      <c r="S313" s="25">
        <f t="shared" si="62"/>
        <v>6.6150000000000002E-3</v>
      </c>
      <c r="T313" s="25"/>
      <c r="U313" s="25">
        <f t="shared" si="63"/>
        <v>1.1837900000000005E-3</v>
      </c>
      <c r="V313" s="25">
        <f t="shared" si="64"/>
        <v>2.7262683700000012E-2</v>
      </c>
      <c r="W313" s="25">
        <v>6.8000000000000005E-4</v>
      </c>
      <c r="X313" s="25">
        <f t="shared" si="54"/>
        <v>3.8500000000000003E-4</v>
      </c>
    </row>
    <row r="314" spans="1:24" s="15" customFormat="1">
      <c r="A314" s="18">
        <v>562</v>
      </c>
      <c r="B314" s="25">
        <v>9.0000000000000006E-5</v>
      </c>
      <c r="C314" s="25">
        <v>3.8999999999999998E-3</v>
      </c>
      <c r="D314" s="25">
        <f t="shared" si="52"/>
        <v>3.5399999999999997E-3</v>
      </c>
      <c r="E314" s="25"/>
      <c r="F314" s="25">
        <f t="shared" si="55"/>
        <v>1.15979E-3</v>
      </c>
      <c r="G314" s="25">
        <f t="shared" si="56"/>
        <v>2.6709963699999999E-2</v>
      </c>
      <c r="H314" s="25">
        <v>4.1999999999999997E-3</v>
      </c>
      <c r="I314" s="25">
        <f t="shared" si="53"/>
        <v>3.8399999999999997E-3</v>
      </c>
      <c r="J314" s="25"/>
      <c r="K314" s="25">
        <f t="shared" si="57"/>
        <v>6.5678999999999954E-4</v>
      </c>
      <c r="L314" s="25">
        <f t="shared" si="58"/>
        <v>1.512587369999999E-2</v>
      </c>
      <c r="M314" s="25">
        <v>7.1999999999999998E-3</v>
      </c>
      <c r="N314" s="25">
        <f t="shared" si="59"/>
        <v>6.8399999999999997E-3</v>
      </c>
      <c r="O314" s="25"/>
      <c r="P314" s="25">
        <f t="shared" si="60"/>
        <v>1.3997899999999997E-3</v>
      </c>
      <c r="Q314" s="25">
        <f t="shared" si="61"/>
        <v>3.2237163699999995E-2</v>
      </c>
      <c r="R314" s="25">
        <v>7.1999999999999998E-3</v>
      </c>
      <c r="S314" s="25">
        <f t="shared" si="62"/>
        <v>6.8399999999999997E-3</v>
      </c>
      <c r="T314" s="25"/>
      <c r="U314" s="25">
        <f t="shared" si="63"/>
        <v>1.40879E-3</v>
      </c>
      <c r="V314" s="25">
        <f t="shared" si="64"/>
        <v>3.2444433700000004E-2</v>
      </c>
      <c r="W314" s="25">
        <v>6.3000000000000003E-4</v>
      </c>
      <c r="X314" s="25">
        <f t="shared" si="54"/>
        <v>3.6000000000000002E-4</v>
      </c>
    </row>
    <row r="315" spans="1:24" s="15" customFormat="1">
      <c r="A315" s="18">
        <v>563</v>
      </c>
      <c r="B315" s="25">
        <v>8.0000000000000007E-5</v>
      </c>
      <c r="C315" s="25">
        <v>3.8E-3</v>
      </c>
      <c r="D315" s="25">
        <f t="shared" si="52"/>
        <v>3.4250000000000001E-3</v>
      </c>
      <c r="E315" s="25"/>
      <c r="F315" s="25">
        <f t="shared" si="55"/>
        <v>1.0447900000000003E-3</v>
      </c>
      <c r="G315" s="25">
        <f t="shared" si="56"/>
        <v>2.4061513700000009E-2</v>
      </c>
      <c r="H315" s="25">
        <v>4.0000000000000001E-3</v>
      </c>
      <c r="I315" s="25">
        <f t="shared" si="53"/>
        <v>3.6250000000000002E-3</v>
      </c>
      <c r="J315" s="25"/>
      <c r="K315" s="25">
        <f t="shared" si="57"/>
        <v>4.4179000000000006E-4</v>
      </c>
      <c r="L315" s="25">
        <f t="shared" si="58"/>
        <v>1.0174423700000003E-2</v>
      </c>
      <c r="M315" s="25">
        <v>7.1000000000000004E-3</v>
      </c>
      <c r="N315" s="25">
        <f t="shared" si="59"/>
        <v>6.7250000000000001E-3</v>
      </c>
      <c r="O315" s="25"/>
      <c r="P315" s="25">
        <f t="shared" si="60"/>
        <v>1.2847900000000001E-3</v>
      </c>
      <c r="Q315" s="25">
        <f t="shared" si="61"/>
        <v>2.9588713700000002E-2</v>
      </c>
      <c r="R315" s="25">
        <v>7.1000000000000004E-3</v>
      </c>
      <c r="S315" s="25">
        <f t="shared" si="62"/>
        <v>6.7250000000000001E-3</v>
      </c>
      <c r="T315" s="25"/>
      <c r="U315" s="25">
        <f t="shared" si="63"/>
        <v>1.2937900000000004E-3</v>
      </c>
      <c r="V315" s="25">
        <f t="shared" si="64"/>
        <v>2.9795983700000011E-2</v>
      </c>
      <c r="W315" s="25">
        <v>6.7000000000000002E-4</v>
      </c>
      <c r="X315" s="25">
        <f t="shared" si="54"/>
        <v>3.7500000000000001E-4</v>
      </c>
    </row>
    <row r="316" spans="1:24" s="15" customFormat="1">
      <c r="A316" s="18">
        <v>564</v>
      </c>
      <c r="B316" s="25">
        <v>9.0000000000000006E-5</v>
      </c>
      <c r="C316" s="25">
        <v>3.8E-3</v>
      </c>
      <c r="D316" s="25">
        <f t="shared" si="52"/>
        <v>3.4299999999999999E-3</v>
      </c>
      <c r="E316" s="25"/>
      <c r="F316" s="25">
        <f t="shared" si="55"/>
        <v>1.0497900000000001E-3</v>
      </c>
      <c r="G316" s="25">
        <f t="shared" si="56"/>
        <v>2.4176663700000003E-2</v>
      </c>
      <c r="H316" s="25">
        <v>4.1000000000000003E-3</v>
      </c>
      <c r="I316" s="25">
        <f t="shared" si="53"/>
        <v>3.7300000000000002E-3</v>
      </c>
      <c r="J316" s="25"/>
      <c r="K316" s="25">
        <f t="shared" si="57"/>
        <v>5.4679000000000012E-4</v>
      </c>
      <c r="L316" s="25">
        <f t="shared" si="58"/>
        <v>1.2592573700000003E-2</v>
      </c>
      <c r="M316" s="25">
        <v>7.1000000000000004E-3</v>
      </c>
      <c r="N316" s="25">
        <f t="shared" si="59"/>
        <v>6.7300000000000007E-3</v>
      </c>
      <c r="O316" s="25"/>
      <c r="P316" s="25">
        <f t="shared" si="60"/>
        <v>1.2897900000000007E-3</v>
      </c>
      <c r="Q316" s="25">
        <f t="shared" si="61"/>
        <v>2.9703863700000017E-2</v>
      </c>
      <c r="R316" s="25">
        <v>7.1000000000000004E-3</v>
      </c>
      <c r="S316" s="25">
        <f t="shared" si="62"/>
        <v>6.7300000000000007E-3</v>
      </c>
      <c r="T316" s="25"/>
      <c r="U316" s="25">
        <f t="shared" si="63"/>
        <v>1.2987900000000011E-3</v>
      </c>
      <c r="V316" s="25">
        <f t="shared" si="64"/>
        <v>2.9911133700000026E-2</v>
      </c>
      <c r="W316" s="25">
        <v>6.4999999999999997E-4</v>
      </c>
      <c r="X316" s="25">
        <f t="shared" si="54"/>
        <v>3.6999999999999999E-4</v>
      </c>
    </row>
    <row r="317" spans="1:24" s="15" customFormat="1">
      <c r="A317" s="18">
        <v>565</v>
      </c>
      <c r="B317" s="25">
        <v>1E-4</v>
      </c>
      <c r="C317" s="25">
        <v>3.7000000000000002E-3</v>
      </c>
      <c r="D317" s="25">
        <f t="shared" si="52"/>
        <v>3.29E-3</v>
      </c>
      <c r="E317" s="25"/>
      <c r="F317" s="25">
        <f t="shared" si="55"/>
        <v>9.0979000000000016E-4</v>
      </c>
      <c r="G317" s="25">
        <f t="shared" si="56"/>
        <v>2.0952463700000003E-2</v>
      </c>
      <c r="H317" s="25">
        <v>3.8999999999999998E-3</v>
      </c>
      <c r="I317" s="25">
        <f t="shared" si="53"/>
        <v>3.4899999999999996E-3</v>
      </c>
      <c r="J317" s="25"/>
      <c r="K317" s="25">
        <f t="shared" si="57"/>
        <v>3.0678999999999949E-4</v>
      </c>
      <c r="L317" s="25">
        <f t="shared" si="58"/>
        <v>7.0653736999999883E-3</v>
      </c>
      <c r="M317" s="25">
        <v>7.0000000000000001E-3</v>
      </c>
      <c r="N317" s="25">
        <f t="shared" si="59"/>
        <v>6.5900000000000004E-3</v>
      </c>
      <c r="O317" s="25"/>
      <c r="P317" s="25">
        <f t="shared" si="60"/>
        <v>1.1497900000000004E-3</v>
      </c>
      <c r="Q317" s="25">
        <f t="shared" si="61"/>
        <v>2.647966370000001E-2</v>
      </c>
      <c r="R317" s="25">
        <v>7.0000000000000001E-3</v>
      </c>
      <c r="S317" s="25">
        <f t="shared" si="62"/>
        <v>6.5900000000000004E-3</v>
      </c>
      <c r="T317" s="25"/>
      <c r="U317" s="25">
        <f t="shared" si="63"/>
        <v>1.1587900000000007E-3</v>
      </c>
      <c r="V317" s="25">
        <f t="shared" si="64"/>
        <v>2.6686933700000016E-2</v>
      </c>
      <c r="W317" s="25">
        <v>7.2000000000000005E-4</v>
      </c>
      <c r="X317" s="25">
        <f t="shared" si="54"/>
        <v>4.1000000000000005E-4</v>
      </c>
    </row>
    <row r="318" spans="1:24" s="15" customFormat="1">
      <c r="A318" s="18">
        <v>566</v>
      </c>
      <c r="B318" s="25">
        <v>1E-4</v>
      </c>
      <c r="C318" s="25">
        <v>3.8E-3</v>
      </c>
      <c r="D318" s="25">
        <f t="shared" si="52"/>
        <v>3.3699999999999997E-3</v>
      </c>
      <c r="E318" s="25"/>
      <c r="F318" s="25">
        <f t="shared" si="55"/>
        <v>9.8978999999999994E-4</v>
      </c>
      <c r="G318" s="25">
        <f t="shared" si="56"/>
        <v>2.2794863700000001E-2</v>
      </c>
      <c r="H318" s="25">
        <v>4.1000000000000003E-3</v>
      </c>
      <c r="I318" s="25">
        <f t="shared" si="53"/>
        <v>3.6700000000000005E-3</v>
      </c>
      <c r="J318" s="25"/>
      <c r="K318" s="25">
        <f t="shared" si="57"/>
        <v>4.867900000000004E-4</v>
      </c>
      <c r="L318" s="25">
        <f t="shared" si="58"/>
        <v>1.121077370000001E-2</v>
      </c>
      <c r="M318" s="25">
        <v>7.3000000000000001E-3</v>
      </c>
      <c r="N318" s="25">
        <f t="shared" si="59"/>
        <v>6.8700000000000002E-3</v>
      </c>
      <c r="O318" s="25"/>
      <c r="P318" s="25">
        <f t="shared" si="60"/>
        <v>1.4297900000000002E-3</v>
      </c>
      <c r="Q318" s="25">
        <f t="shared" si="61"/>
        <v>3.292806370000001E-2</v>
      </c>
      <c r="R318" s="25">
        <v>7.3000000000000001E-3</v>
      </c>
      <c r="S318" s="25">
        <f t="shared" si="62"/>
        <v>6.8700000000000002E-3</v>
      </c>
      <c r="T318" s="25"/>
      <c r="U318" s="25">
        <f t="shared" si="63"/>
        <v>1.4387900000000006E-3</v>
      </c>
      <c r="V318" s="25">
        <f t="shared" si="64"/>
        <v>3.3135333700000012E-2</v>
      </c>
      <c r="W318" s="25">
        <v>7.6000000000000004E-4</v>
      </c>
      <c r="X318" s="25">
        <f t="shared" si="54"/>
        <v>4.3000000000000004E-4</v>
      </c>
    </row>
    <row r="319" spans="1:24" s="15" customFormat="1">
      <c r="A319" s="18">
        <v>567</v>
      </c>
      <c r="B319" s="25">
        <v>6.0000000000000002E-5</v>
      </c>
      <c r="C319" s="25">
        <v>3.8E-3</v>
      </c>
      <c r="D319" s="25">
        <f t="shared" si="52"/>
        <v>3.4299999999999999E-3</v>
      </c>
      <c r="E319" s="25"/>
      <c r="F319" s="25">
        <f t="shared" si="55"/>
        <v>1.0497900000000001E-3</v>
      </c>
      <c r="G319" s="25">
        <f t="shared" si="56"/>
        <v>2.4176663700000003E-2</v>
      </c>
      <c r="H319" s="25">
        <v>3.8999999999999998E-3</v>
      </c>
      <c r="I319" s="25">
        <f t="shared" si="53"/>
        <v>3.5299999999999997E-3</v>
      </c>
      <c r="J319" s="25"/>
      <c r="K319" s="25">
        <f t="shared" si="57"/>
        <v>3.467899999999996E-4</v>
      </c>
      <c r="L319" s="25">
        <f t="shared" si="58"/>
        <v>7.9865736999999905E-3</v>
      </c>
      <c r="M319" s="25">
        <v>7.1000000000000004E-3</v>
      </c>
      <c r="N319" s="25">
        <f t="shared" si="59"/>
        <v>6.7300000000000007E-3</v>
      </c>
      <c r="O319" s="25"/>
      <c r="P319" s="25">
        <f t="shared" si="60"/>
        <v>1.2897900000000007E-3</v>
      </c>
      <c r="Q319" s="25">
        <f t="shared" si="61"/>
        <v>2.9703863700000017E-2</v>
      </c>
      <c r="R319" s="25">
        <v>7.1000000000000004E-3</v>
      </c>
      <c r="S319" s="25">
        <f t="shared" si="62"/>
        <v>6.7300000000000007E-3</v>
      </c>
      <c r="T319" s="25"/>
      <c r="U319" s="25">
        <f t="shared" si="63"/>
        <v>1.2987900000000011E-3</v>
      </c>
      <c r="V319" s="25">
        <f t="shared" si="64"/>
        <v>2.9911133700000026E-2</v>
      </c>
      <c r="W319" s="25">
        <v>6.8000000000000005E-4</v>
      </c>
      <c r="X319" s="25">
        <f t="shared" si="54"/>
        <v>3.7000000000000005E-4</v>
      </c>
    </row>
    <row r="320" spans="1:24" s="15" customFormat="1">
      <c r="A320" s="18">
        <v>568</v>
      </c>
      <c r="B320" s="25">
        <v>9.0000000000000006E-5</v>
      </c>
      <c r="C320" s="25">
        <v>3.8E-3</v>
      </c>
      <c r="D320" s="25">
        <f t="shared" si="52"/>
        <v>3.4250000000000001E-3</v>
      </c>
      <c r="E320" s="25"/>
      <c r="F320" s="25">
        <f t="shared" si="55"/>
        <v>1.0447900000000003E-3</v>
      </c>
      <c r="G320" s="25">
        <f t="shared" si="56"/>
        <v>2.4061513700000009E-2</v>
      </c>
      <c r="H320" s="25">
        <v>3.8999999999999998E-3</v>
      </c>
      <c r="I320" s="25">
        <f t="shared" si="53"/>
        <v>3.5249999999999999E-3</v>
      </c>
      <c r="J320" s="25"/>
      <c r="K320" s="25">
        <f t="shared" si="57"/>
        <v>3.417899999999998E-4</v>
      </c>
      <c r="L320" s="25">
        <f t="shared" si="58"/>
        <v>7.8714236999999961E-3</v>
      </c>
      <c r="M320" s="25">
        <v>7.1999999999999998E-3</v>
      </c>
      <c r="N320" s="25">
        <f t="shared" si="59"/>
        <v>6.8249999999999995E-3</v>
      </c>
      <c r="O320" s="25"/>
      <c r="P320" s="25">
        <f t="shared" si="60"/>
        <v>1.3847899999999995E-3</v>
      </c>
      <c r="Q320" s="25">
        <f t="shared" si="61"/>
        <v>3.1891713699999991E-2</v>
      </c>
      <c r="R320" s="25">
        <v>7.1999999999999998E-3</v>
      </c>
      <c r="S320" s="25">
        <f t="shared" si="62"/>
        <v>6.8249999999999995E-3</v>
      </c>
      <c r="T320" s="25"/>
      <c r="U320" s="25">
        <f t="shared" si="63"/>
        <v>1.3937899999999998E-3</v>
      </c>
      <c r="V320" s="25">
        <f t="shared" si="64"/>
        <v>3.20989837E-2</v>
      </c>
      <c r="W320" s="25">
        <v>6.6E-4</v>
      </c>
      <c r="X320" s="25">
        <f t="shared" si="54"/>
        <v>3.7500000000000001E-4</v>
      </c>
    </row>
    <row r="321" spans="1:24" s="15" customFormat="1">
      <c r="A321" s="18">
        <v>569</v>
      </c>
      <c r="B321" s="25">
        <v>3.0000000000000001E-5</v>
      </c>
      <c r="C321" s="25">
        <v>3.8E-3</v>
      </c>
      <c r="D321" s="25">
        <f t="shared" si="52"/>
        <v>3.5049999999999999E-3</v>
      </c>
      <c r="E321" s="25"/>
      <c r="F321" s="25">
        <f t="shared" si="55"/>
        <v>1.1247900000000001E-3</v>
      </c>
      <c r="G321" s="25">
        <f t="shared" si="56"/>
        <v>2.5903913700000003E-2</v>
      </c>
      <c r="H321" s="25">
        <v>3.8999999999999998E-3</v>
      </c>
      <c r="I321" s="25">
        <f t="shared" si="53"/>
        <v>3.6049999999999997E-3</v>
      </c>
      <c r="J321" s="25"/>
      <c r="K321" s="25">
        <f t="shared" si="57"/>
        <v>4.2178999999999958E-4</v>
      </c>
      <c r="L321" s="25">
        <f t="shared" si="58"/>
        <v>9.7138236999999902E-3</v>
      </c>
      <c r="M321" s="25">
        <v>7.1999999999999998E-3</v>
      </c>
      <c r="N321" s="25">
        <f t="shared" si="59"/>
        <v>6.9049999999999997E-3</v>
      </c>
      <c r="O321" s="25"/>
      <c r="P321" s="25">
        <f t="shared" si="60"/>
        <v>1.4647899999999997E-3</v>
      </c>
      <c r="Q321" s="25">
        <f t="shared" si="61"/>
        <v>3.3734113699999992E-2</v>
      </c>
      <c r="R321" s="25">
        <v>7.1999999999999998E-3</v>
      </c>
      <c r="S321" s="25">
        <f t="shared" si="62"/>
        <v>6.9049999999999997E-3</v>
      </c>
      <c r="T321" s="25"/>
      <c r="U321" s="25">
        <f t="shared" si="63"/>
        <v>1.47379E-3</v>
      </c>
      <c r="V321" s="25">
        <f t="shared" si="64"/>
        <v>3.3941383700000001E-2</v>
      </c>
      <c r="W321" s="25">
        <v>5.5999999999999995E-4</v>
      </c>
      <c r="X321" s="25">
        <f t="shared" si="54"/>
        <v>2.9499999999999996E-4</v>
      </c>
    </row>
    <row r="322" spans="1:24" s="15" customFormat="1">
      <c r="A322" s="18">
        <v>570</v>
      </c>
      <c r="B322" s="25">
        <v>8.0000000000000007E-5</v>
      </c>
      <c r="C322" s="25">
        <v>3.7000000000000002E-3</v>
      </c>
      <c r="D322" s="25">
        <f t="shared" ref="D322:D385" si="65">C322-X322</f>
        <v>3.3450000000000003E-3</v>
      </c>
      <c r="E322" s="25"/>
      <c r="F322" s="25">
        <f t="shared" si="55"/>
        <v>9.6479000000000053E-4</v>
      </c>
      <c r="G322" s="25">
        <f t="shared" si="56"/>
        <v>2.2219113700000011E-2</v>
      </c>
      <c r="H322" s="25">
        <v>4.0000000000000001E-3</v>
      </c>
      <c r="I322" s="25">
        <f t="shared" ref="I322:I385" si="66">H322-X322</f>
        <v>3.6450000000000002E-3</v>
      </c>
      <c r="J322" s="25"/>
      <c r="K322" s="25">
        <f t="shared" si="57"/>
        <v>4.6179000000000012E-4</v>
      </c>
      <c r="L322" s="25">
        <f t="shared" si="58"/>
        <v>1.0635023700000003E-2</v>
      </c>
      <c r="M322" s="25">
        <v>7.1000000000000004E-3</v>
      </c>
      <c r="N322" s="25">
        <f t="shared" si="59"/>
        <v>6.7450000000000001E-3</v>
      </c>
      <c r="O322" s="25"/>
      <c r="P322" s="25">
        <f t="shared" si="60"/>
        <v>1.3047900000000001E-3</v>
      </c>
      <c r="Q322" s="25">
        <f t="shared" si="61"/>
        <v>3.0049313700000004E-2</v>
      </c>
      <c r="R322" s="25">
        <v>7.1000000000000004E-3</v>
      </c>
      <c r="S322" s="25">
        <f t="shared" si="62"/>
        <v>6.7450000000000001E-3</v>
      </c>
      <c r="T322" s="25"/>
      <c r="U322" s="25">
        <f t="shared" si="63"/>
        <v>1.3137900000000004E-3</v>
      </c>
      <c r="V322" s="25">
        <f t="shared" si="64"/>
        <v>3.0256583700000013E-2</v>
      </c>
      <c r="W322" s="25">
        <v>6.3000000000000003E-4</v>
      </c>
      <c r="X322" s="25">
        <f t="shared" ref="X322:X385" si="67">(B322+W322)/2</f>
        <v>3.5500000000000001E-4</v>
      </c>
    </row>
    <row r="323" spans="1:24" s="15" customFormat="1">
      <c r="A323" s="18">
        <v>571</v>
      </c>
      <c r="B323" s="25">
        <v>8.0000000000000007E-5</v>
      </c>
      <c r="C323" s="25">
        <v>3.7000000000000002E-3</v>
      </c>
      <c r="D323" s="25">
        <f t="shared" si="65"/>
        <v>3.3400000000000001E-3</v>
      </c>
      <c r="E323" s="25"/>
      <c r="F323" s="25">
        <f t="shared" ref="F323:F351" si="68">D323-0.00238021</f>
        <v>9.597900000000003E-4</v>
      </c>
      <c r="G323" s="25">
        <f t="shared" ref="G323:G351" si="69">F323*23.03</f>
        <v>2.2103963700000007E-2</v>
      </c>
      <c r="H323" s="25">
        <v>3.8999999999999998E-3</v>
      </c>
      <c r="I323" s="25">
        <f t="shared" si="66"/>
        <v>3.5399999999999997E-3</v>
      </c>
      <c r="J323" s="25"/>
      <c r="K323" s="25">
        <f t="shared" ref="K323:K351" si="70">I323-0.00318321</f>
        <v>3.5678999999999962E-4</v>
      </c>
      <c r="L323" s="25">
        <f t="shared" ref="L323:L351" si="71">K323*23.03</f>
        <v>8.2168736999999915E-3</v>
      </c>
      <c r="M323" s="25">
        <v>7.0000000000000001E-3</v>
      </c>
      <c r="N323" s="25">
        <f t="shared" ref="N323:N386" si="72">M323-X323</f>
        <v>6.6400000000000001E-3</v>
      </c>
      <c r="O323" s="25"/>
      <c r="P323" s="25">
        <f t="shared" ref="P323:P351" si="73">N323-0.00544021</f>
        <v>1.1997900000000001E-3</v>
      </c>
      <c r="Q323" s="25">
        <f t="shared" ref="Q323:Q351" si="74">P323*23.03</f>
        <v>2.7631163700000003E-2</v>
      </c>
      <c r="R323" s="25">
        <v>7.0000000000000001E-3</v>
      </c>
      <c r="S323" s="25">
        <f t="shared" ref="S323:S386" si="75">R323-X323</f>
        <v>6.6400000000000001E-3</v>
      </c>
      <c r="T323" s="25"/>
      <c r="U323" s="25">
        <f t="shared" ref="U323:U351" si="76">S323-0.00543121</f>
        <v>1.2087900000000004E-3</v>
      </c>
      <c r="V323" s="25">
        <f t="shared" ref="V323:V351" si="77">U323*23.03</f>
        <v>2.7838433700000009E-2</v>
      </c>
      <c r="W323" s="25">
        <v>6.4000000000000005E-4</v>
      </c>
      <c r="X323" s="25">
        <f t="shared" si="67"/>
        <v>3.6000000000000002E-4</v>
      </c>
    </row>
    <row r="324" spans="1:24" s="15" customFormat="1">
      <c r="A324" s="18">
        <v>572</v>
      </c>
      <c r="B324" s="25">
        <v>3.0000000000000001E-5</v>
      </c>
      <c r="C324" s="25">
        <v>3.8999999999999998E-3</v>
      </c>
      <c r="D324" s="25">
        <f t="shared" si="65"/>
        <v>3.5649999999999996E-3</v>
      </c>
      <c r="E324" s="25"/>
      <c r="F324" s="25">
        <f t="shared" si="68"/>
        <v>1.1847899999999998E-3</v>
      </c>
      <c r="G324" s="25">
        <f t="shared" si="69"/>
        <v>2.7285713699999995E-2</v>
      </c>
      <c r="H324" s="25">
        <v>4.0000000000000001E-3</v>
      </c>
      <c r="I324" s="25">
        <f t="shared" si="66"/>
        <v>3.6649999999999999E-3</v>
      </c>
      <c r="J324" s="25"/>
      <c r="K324" s="25">
        <f t="shared" si="70"/>
        <v>4.8178999999999974E-4</v>
      </c>
      <c r="L324" s="25">
        <f t="shared" si="71"/>
        <v>1.1095623699999994E-2</v>
      </c>
      <c r="M324" s="25">
        <v>7.3000000000000001E-3</v>
      </c>
      <c r="N324" s="25">
        <f t="shared" si="72"/>
        <v>6.9649999999999998E-3</v>
      </c>
      <c r="O324" s="25"/>
      <c r="P324" s="25">
        <f t="shared" si="73"/>
        <v>1.5247899999999998E-3</v>
      </c>
      <c r="Q324" s="25">
        <f t="shared" si="74"/>
        <v>3.5115913700000001E-2</v>
      </c>
      <c r="R324" s="25">
        <v>7.3000000000000001E-3</v>
      </c>
      <c r="S324" s="25">
        <f t="shared" si="75"/>
        <v>6.9649999999999998E-3</v>
      </c>
      <c r="T324" s="25"/>
      <c r="U324" s="25">
        <f t="shared" si="76"/>
        <v>1.5337900000000002E-3</v>
      </c>
      <c r="V324" s="25">
        <f t="shared" si="77"/>
        <v>3.5323183700000003E-2</v>
      </c>
      <c r="W324" s="25">
        <v>6.4000000000000005E-4</v>
      </c>
      <c r="X324" s="25">
        <f t="shared" si="67"/>
        <v>3.3500000000000001E-4</v>
      </c>
    </row>
    <row r="325" spans="1:24" s="15" customFormat="1">
      <c r="A325" s="18">
        <v>573</v>
      </c>
      <c r="B325" s="25">
        <v>1.1E-4</v>
      </c>
      <c r="C325" s="25">
        <v>3.7000000000000002E-3</v>
      </c>
      <c r="D325" s="25">
        <f t="shared" si="65"/>
        <v>3.32E-3</v>
      </c>
      <c r="E325" s="25"/>
      <c r="F325" s="25">
        <f t="shared" si="68"/>
        <v>9.3979000000000024E-4</v>
      </c>
      <c r="G325" s="25">
        <f t="shared" si="69"/>
        <v>2.1643363700000008E-2</v>
      </c>
      <c r="H325" s="25">
        <v>3.8999999999999998E-3</v>
      </c>
      <c r="I325" s="25">
        <f t="shared" si="66"/>
        <v>3.5199999999999997E-3</v>
      </c>
      <c r="J325" s="25"/>
      <c r="K325" s="25">
        <f t="shared" si="70"/>
        <v>3.3678999999999957E-4</v>
      </c>
      <c r="L325" s="25">
        <f t="shared" si="71"/>
        <v>7.7562736999999904E-3</v>
      </c>
      <c r="M325" s="25">
        <v>7.1999999999999998E-3</v>
      </c>
      <c r="N325" s="25">
        <f t="shared" si="72"/>
        <v>6.8199999999999997E-3</v>
      </c>
      <c r="O325" s="25"/>
      <c r="P325" s="25">
        <f t="shared" si="73"/>
        <v>1.3797899999999997E-3</v>
      </c>
      <c r="Q325" s="25">
        <f t="shared" si="74"/>
        <v>3.1776563699999996E-2</v>
      </c>
      <c r="R325" s="25">
        <v>7.1999999999999998E-3</v>
      </c>
      <c r="S325" s="25">
        <f t="shared" si="75"/>
        <v>6.8199999999999997E-3</v>
      </c>
      <c r="T325" s="25"/>
      <c r="U325" s="25">
        <f t="shared" si="76"/>
        <v>1.38879E-3</v>
      </c>
      <c r="V325" s="25">
        <f t="shared" si="77"/>
        <v>3.1983833699999999E-2</v>
      </c>
      <c r="W325" s="25">
        <v>6.4999999999999997E-4</v>
      </c>
      <c r="X325" s="25">
        <f t="shared" si="67"/>
        <v>3.7999999999999997E-4</v>
      </c>
    </row>
    <row r="326" spans="1:24" s="15" customFormat="1">
      <c r="A326" s="18">
        <v>574</v>
      </c>
      <c r="B326" s="25">
        <v>1.2999999999999999E-4</v>
      </c>
      <c r="C326" s="25">
        <v>3.7000000000000002E-3</v>
      </c>
      <c r="D326" s="25">
        <f t="shared" si="65"/>
        <v>3.2750000000000001E-3</v>
      </c>
      <c r="E326" s="25"/>
      <c r="F326" s="25">
        <f t="shared" si="68"/>
        <v>8.9479000000000034E-4</v>
      </c>
      <c r="G326" s="25">
        <f t="shared" si="69"/>
        <v>2.060701370000001E-2</v>
      </c>
      <c r="H326" s="25">
        <v>4.0000000000000001E-3</v>
      </c>
      <c r="I326" s="25">
        <f t="shared" si="66"/>
        <v>3.5750000000000001E-3</v>
      </c>
      <c r="J326" s="25"/>
      <c r="K326" s="25">
        <f t="shared" si="70"/>
        <v>3.9178999999999993E-4</v>
      </c>
      <c r="L326" s="25">
        <f t="shared" si="71"/>
        <v>9.0229236999999993E-3</v>
      </c>
      <c r="M326" s="25">
        <v>7.3000000000000001E-3</v>
      </c>
      <c r="N326" s="25">
        <f t="shared" si="72"/>
        <v>6.875E-3</v>
      </c>
      <c r="O326" s="25"/>
      <c r="P326" s="25">
        <f t="shared" si="73"/>
        <v>1.43479E-3</v>
      </c>
      <c r="Q326" s="25">
        <f t="shared" si="74"/>
        <v>3.3043213700000004E-2</v>
      </c>
      <c r="R326" s="25">
        <v>7.3000000000000001E-3</v>
      </c>
      <c r="S326" s="25">
        <f t="shared" si="75"/>
        <v>6.875E-3</v>
      </c>
      <c r="T326" s="25"/>
      <c r="U326" s="25">
        <f t="shared" si="76"/>
        <v>1.4437900000000004E-3</v>
      </c>
      <c r="V326" s="25">
        <f t="shared" si="77"/>
        <v>3.3250483700000007E-2</v>
      </c>
      <c r="W326" s="25">
        <v>7.2000000000000005E-4</v>
      </c>
      <c r="X326" s="25">
        <f t="shared" si="67"/>
        <v>4.2500000000000003E-4</v>
      </c>
    </row>
    <row r="327" spans="1:24" s="15" customFormat="1">
      <c r="A327" s="18">
        <v>575</v>
      </c>
      <c r="B327" s="25">
        <v>1.4999999999999999E-4</v>
      </c>
      <c r="C327" s="25">
        <v>3.7000000000000002E-3</v>
      </c>
      <c r="D327" s="25">
        <f t="shared" si="65"/>
        <v>3.235E-3</v>
      </c>
      <c r="E327" s="25"/>
      <c r="F327" s="25">
        <f t="shared" si="68"/>
        <v>8.5479000000000024E-4</v>
      </c>
      <c r="G327" s="25">
        <f t="shared" si="69"/>
        <v>1.9685813700000006E-2</v>
      </c>
      <c r="H327" s="25">
        <v>3.8999999999999998E-3</v>
      </c>
      <c r="I327" s="25">
        <f t="shared" si="66"/>
        <v>3.4349999999999997E-3</v>
      </c>
      <c r="J327" s="25"/>
      <c r="K327" s="25">
        <f t="shared" si="70"/>
        <v>2.5178999999999957E-4</v>
      </c>
      <c r="L327" s="25">
        <f t="shared" si="71"/>
        <v>5.7987236999999907E-3</v>
      </c>
      <c r="M327" s="25">
        <v>7.1000000000000004E-3</v>
      </c>
      <c r="N327" s="25">
        <f t="shared" si="72"/>
        <v>6.6350000000000003E-3</v>
      </c>
      <c r="O327" s="25"/>
      <c r="P327" s="25">
        <f t="shared" si="73"/>
        <v>1.1947900000000003E-3</v>
      </c>
      <c r="Q327" s="25">
        <f t="shared" si="74"/>
        <v>2.7516013700000008E-2</v>
      </c>
      <c r="R327" s="25">
        <v>7.1000000000000004E-3</v>
      </c>
      <c r="S327" s="25">
        <f t="shared" si="75"/>
        <v>6.6350000000000003E-3</v>
      </c>
      <c r="T327" s="25"/>
      <c r="U327" s="25">
        <f t="shared" si="76"/>
        <v>1.2037900000000006E-3</v>
      </c>
      <c r="V327" s="25">
        <f t="shared" si="77"/>
        <v>2.7723283700000014E-2</v>
      </c>
      <c r="W327" s="25">
        <v>7.7999999999999999E-4</v>
      </c>
      <c r="X327" s="25">
        <f t="shared" si="67"/>
        <v>4.6499999999999997E-4</v>
      </c>
    </row>
    <row r="328" spans="1:24" s="15" customFormat="1">
      <c r="A328" s="18">
        <v>576</v>
      </c>
      <c r="B328" s="25">
        <v>1.1E-4</v>
      </c>
      <c r="C328" s="25">
        <v>3.7000000000000002E-3</v>
      </c>
      <c r="D328" s="25">
        <f t="shared" si="65"/>
        <v>3.2850000000000002E-3</v>
      </c>
      <c r="E328" s="25"/>
      <c r="F328" s="25">
        <f t="shared" si="68"/>
        <v>9.0479000000000037E-4</v>
      </c>
      <c r="G328" s="25">
        <f t="shared" si="69"/>
        <v>2.0837313700000009E-2</v>
      </c>
      <c r="H328" s="25">
        <v>3.8999999999999998E-3</v>
      </c>
      <c r="I328" s="25">
        <f t="shared" si="66"/>
        <v>3.4849999999999998E-3</v>
      </c>
      <c r="J328" s="25"/>
      <c r="K328" s="25">
        <f t="shared" si="70"/>
        <v>3.017899999999997E-4</v>
      </c>
      <c r="L328" s="25">
        <f t="shared" si="71"/>
        <v>6.950223699999993E-3</v>
      </c>
      <c r="M328" s="25">
        <v>7.1999999999999998E-3</v>
      </c>
      <c r="N328" s="25">
        <f t="shared" si="72"/>
        <v>6.7849999999999994E-3</v>
      </c>
      <c r="O328" s="25"/>
      <c r="P328" s="25">
        <f t="shared" si="73"/>
        <v>1.3447899999999994E-3</v>
      </c>
      <c r="Q328" s="25">
        <f t="shared" si="74"/>
        <v>3.0970513699999987E-2</v>
      </c>
      <c r="R328" s="25">
        <v>7.1999999999999998E-3</v>
      </c>
      <c r="S328" s="25">
        <f t="shared" si="75"/>
        <v>6.7849999999999994E-3</v>
      </c>
      <c r="T328" s="25"/>
      <c r="U328" s="25">
        <f t="shared" si="76"/>
        <v>1.3537899999999997E-3</v>
      </c>
      <c r="V328" s="25">
        <f t="shared" si="77"/>
        <v>3.1177783699999993E-2</v>
      </c>
      <c r="W328" s="25">
        <v>7.2000000000000005E-4</v>
      </c>
      <c r="X328" s="25">
        <f t="shared" si="67"/>
        <v>4.15E-4</v>
      </c>
    </row>
    <row r="329" spans="1:24" s="15" customFormat="1">
      <c r="A329" s="18">
        <v>577</v>
      </c>
      <c r="B329" s="25">
        <v>3.0000000000000001E-5</v>
      </c>
      <c r="C329" s="25">
        <v>3.5999999999999999E-3</v>
      </c>
      <c r="D329" s="25">
        <f t="shared" si="65"/>
        <v>3.2649999999999997E-3</v>
      </c>
      <c r="E329" s="25"/>
      <c r="F329" s="25">
        <f t="shared" si="68"/>
        <v>8.8478999999999988E-4</v>
      </c>
      <c r="G329" s="25">
        <f t="shared" si="69"/>
        <v>2.0376713699999997E-2</v>
      </c>
      <c r="H329" s="25">
        <v>3.8E-3</v>
      </c>
      <c r="I329" s="25">
        <f t="shared" si="66"/>
        <v>3.4650000000000002E-3</v>
      </c>
      <c r="J329" s="25"/>
      <c r="K329" s="25">
        <f t="shared" si="70"/>
        <v>2.8179000000000008E-4</v>
      </c>
      <c r="L329" s="25">
        <f t="shared" si="71"/>
        <v>6.4896237000000023E-3</v>
      </c>
      <c r="M329" s="25">
        <v>7.1999999999999998E-3</v>
      </c>
      <c r="N329" s="25">
        <f t="shared" si="72"/>
        <v>6.8649999999999996E-3</v>
      </c>
      <c r="O329" s="25"/>
      <c r="P329" s="25">
        <f t="shared" si="73"/>
        <v>1.4247899999999996E-3</v>
      </c>
      <c r="Q329" s="25">
        <f t="shared" si="74"/>
        <v>3.2812913699999995E-2</v>
      </c>
      <c r="R329" s="25">
        <v>7.1999999999999998E-3</v>
      </c>
      <c r="S329" s="25">
        <f t="shared" si="75"/>
        <v>6.8649999999999996E-3</v>
      </c>
      <c r="T329" s="25"/>
      <c r="U329" s="25">
        <f t="shared" si="76"/>
        <v>1.4337899999999999E-3</v>
      </c>
      <c r="V329" s="25">
        <f t="shared" si="77"/>
        <v>3.3020183699999997E-2</v>
      </c>
      <c r="W329" s="25">
        <v>6.4000000000000005E-4</v>
      </c>
      <c r="X329" s="25">
        <f t="shared" si="67"/>
        <v>3.3500000000000001E-4</v>
      </c>
    </row>
    <row r="330" spans="1:24" s="15" customFormat="1">
      <c r="A330" s="18">
        <v>578</v>
      </c>
      <c r="B330" s="25">
        <v>6.8999999999999997E-5</v>
      </c>
      <c r="C330" s="25">
        <v>3.3999999999999998E-3</v>
      </c>
      <c r="D330" s="25">
        <f t="shared" si="65"/>
        <v>3.0155E-3</v>
      </c>
      <c r="E330" s="25"/>
      <c r="F330" s="25">
        <f t="shared" si="68"/>
        <v>6.3529000000000016E-4</v>
      </c>
      <c r="G330" s="25">
        <f t="shared" si="69"/>
        <v>1.4630728700000005E-2</v>
      </c>
      <c r="H330" s="25">
        <v>3.7000000000000002E-3</v>
      </c>
      <c r="I330" s="25">
        <f t="shared" si="66"/>
        <v>3.3155000000000003E-3</v>
      </c>
      <c r="J330" s="25"/>
      <c r="K330" s="25">
        <f t="shared" si="70"/>
        <v>1.3229000000000019E-4</v>
      </c>
      <c r="L330" s="25">
        <f t="shared" si="71"/>
        <v>3.0466387000000045E-3</v>
      </c>
      <c r="M330" s="25">
        <v>7.0000000000000001E-3</v>
      </c>
      <c r="N330" s="25">
        <f t="shared" si="72"/>
        <v>6.6154999999999999E-3</v>
      </c>
      <c r="O330" s="25"/>
      <c r="P330" s="25">
        <f t="shared" si="73"/>
        <v>1.1752899999999998E-3</v>
      </c>
      <c r="Q330" s="25">
        <f t="shared" si="74"/>
        <v>2.7066928699999996E-2</v>
      </c>
      <c r="R330" s="25">
        <v>7.0000000000000001E-3</v>
      </c>
      <c r="S330" s="25">
        <f t="shared" si="75"/>
        <v>6.6154999999999999E-3</v>
      </c>
      <c r="T330" s="25"/>
      <c r="U330" s="25">
        <f t="shared" si="76"/>
        <v>1.1842900000000002E-3</v>
      </c>
      <c r="V330" s="25">
        <f t="shared" si="77"/>
        <v>2.7274198700000005E-2</v>
      </c>
      <c r="W330" s="25">
        <v>6.9999999999999999E-4</v>
      </c>
      <c r="X330" s="25">
        <f t="shared" si="67"/>
        <v>3.8449999999999997E-4</v>
      </c>
    </row>
    <row r="331" spans="1:24" s="15" customFormat="1">
      <c r="A331" s="18">
        <v>579</v>
      </c>
      <c r="B331" s="25">
        <v>5.0000000000000002E-5</v>
      </c>
      <c r="C331" s="25">
        <v>3.7000000000000002E-3</v>
      </c>
      <c r="D331" s="25">
        <f t="shared" si="65"/>
        <v>3.3E-3</v>
      </c>
      <c r="E331" s="25"/>
      <c r="F331" s="25">
        <f t="shared" si="68"/>
        <v>9.1979000000000019E-4</v>
      </c>
      <c r="G331" s="25">
        <f t="shared" si="69"/>
        <v>2.1182763700000006E-2</v>
      </c>
      <c r="H331" s="25">
        <v>3.8999999999999998E-3</v>
      </c>
      <c r="I331" s="25">
        <f t="shared" si="66"/>
        <v>3.4999999999999996E-3</v>
      </c>
      <c r="J331" s="25"/>
      <c r="K331" s="25">
        <f t="shared" si="70"/>
        <v>3.1678999999999952E-4</v>
      </c>
      <c r="L331" s="25">
        <f t="shared" si="71"/>
        <v>7.2956736999999893E-3</v>
      </c>
      <c r="M331" s="25">
        <v>7.1999999999999998E-3</v>
      </c>
      <c r="N331" s="25">
        <f t="shared" si="72"/>
        <v>6.7999999999999996E-3</v>
      </c>
      <c r="O331" s="25"/>
      <c r="P331" s="25">
        <f t="shared" si="73"/>
        <v>1.3597899999999996E-3</v>
      </c>
      <c r="Q331" s="25">
        <f t="shared" si="74"/>
        <v>3.1315963699999991E-2</v>
      </c>
      <c r="R331" s="25">
        <v>7.1999999999999998E-3</v>
      </c>
      <c r="S331" s="25">
        <f t="shared" si="75"/>
        <v>6.7999999999999996E-3</v>
      </c>
      <c r="T331" s="25"/>
      <c r="U331" s="25">
        <f t="shared" si="76"/>
        <v>1.3687899999999999E-3</v>
      </c>
      <c r="V331" s="25">
        <f t="shared" si="77"/>
        <v>3.15232337E-2</v>
      </c>
      <c r="W331" s="25">
        <v>7.5000000000000002E-4</v>
      </c>
      <c r="X331" s="25">
        <f t="shared" si="67"/>
        <v>4.0000000000000002E-4</v>
      </c>
    </row>
    <row r="332" spans="1:24" s="15" customFormat="1">
      <c r="A332" s="18">
        <v>580</v>
      </c>
      <c r="B332" s="25">
        <v>1.6000000000000001E-4</v>
      </c>
      <c r="C332" s="25">
        <v>3.7000000000000002E-3</v>
      </c>
      <c r="D332" s="25">
        <f t="shared" si="65"/>
        <v>3.2300000000000002E-3</v>
      </c>
      <c r="E332" s="25"/>
      <c r="F332" s="25">
        <f t="shared" si="68"/>
        <v>8.4979000000000044E-4</v>
      </c>
      <c r="G332" s="25">
        <f t="shared" si="69"/>
        <v>1.9570663700000011E-2</v>
      </c>
      <c r="H332" s="25">
        <v>3.8999999999999998E-3</v>
      </c>
      <c r="I332" s="25">
        <f t="shared" si="66"/>
        <v>3.4299999999999999E-3</v>
      </c>
      <c r="J332" s="25"/>
      <c r="K332" s="25">
        <f t="shared" si="70"/>
        <v>2.4678999999999977E-4</v>
      </c>
      <c r="L332" s="25">
        <f t="shared" si="71"/>
        <v>5.6835736999999954E-3</v>
      </c>
      <c r="M332" s="25">
        <v>7.1999999999999998E-3</v>
      </c>
      <c r="N332" s="25">
        <f t="shared" si="72"/>
        <v>6.7299999999999999E-3</v>
      </c>
      <c r="O332" s="25"/>
      <c r="P332" s="25">
        <f t="shared" si="73"/>
        <v>1.2897899999999999E-3</v>
      </c>
      <c r="Q332" s="25">
        <f t="shared" si="74"/>
        <v>2.9703863699999999E-2</v>
      </c>
      <c r="R332" s="25">
        <v>7.1999999999999998E-3</v>
      </c>
      <c r="S332" s="25">
        <f t="shared" si="75"/>
        <v>6.7299999999999999E-3</v>
      </c>
      <c r="T332" s="25"/>
      <c r="U332" s="25">
        <f t="shared" si="76"/>
        <v>1.2987900000000002E-3</v>
      </c>
      <c r="V332" s="25">
        <f t="shared" si="77"/>
        <v>2.9911133700000005E-2</v>
      </c>
      <c r="W332" s="25">
        <v>7.7999999999999999E-4</v>
      </c>
      <c r="X332" s="25">
        <f t="shared" si="67"/>
        <v>4.6999999999999999E-4</v>
      </c>
    </row>
    <row r="333" spans="1:24" s="15" customFormat="1">
      <c r="A333" s="18">
        <v>581</v>
      </c>
      <c r="B333" s="25">
        <v>1E-4</v>
      </c>
      <c r="C333" s="25">
        <v>3.5999999999999999E-3</v>
      </c>
      <c r="D333" s="25">
        <f t="shared" si="65"/>
        <v>3.1700000000000001E-3</v>
      </c>
      <c r="E333" s="25"/>
      <c r="F333" s="25">
        <f t="shared" si="68"/>
        <v>7.8979000000000028E-4</v>
      </c>
      <c r="G333" s="25">
        <f t="shared" si="69"/>
        <v>1.8188863700000009E-2</v>
      </c>
      <c r="H333" s="25">
        <v>3.8E-3</v>
      </c>
      <c r="I333" s="25">
        <f t="shared" si="66"/>
        <v>3.3699999999999997E-3</v>
      </c>
      <c r="J333" s="25"/>
      <c r="K333" s="25">
        <f t="shared" si="70"/>
        <v>1.8678999999999961E-4</v>
      </c>
      <c r="L333" s="25">
        <f t="shared" si="71"/>
        <v>4.3017736999999912E-3</v>
      </c>
      <c r="M333" s="25">
        <v>7.1000000000000004E-3</v>
      </c>
      <c r="N333" s="25">
        <f t="shared" si="72"/>
        <v>6.6700000000000006E-3</v>
      </c>
      <c r="O333" s="25"/>
      <c r="P333" s="25">
        <f t="shared" si="73"/>
        <v>1.2297900000000006E-3</v>
      </c>
      <c r="Q333" s="25">
        <f t="shared" si="74"/>
        <v>2.8322063700000014E-2</v>
      </c>
      <c r="R333" s="25">
        <v>7.1000000000000004E-3</v>
      </c>
      <c r="S333" s="25">
        <f t="shared" si="75"/>
        <v>6.6700000000000006E-3</v>
      </c>
      <c r="T333" s="25"/>
      <c r="U333" s="25">
        <f t="shared" si="76"/>
        <v>1.2387900000000009E-3</v>
      </c>
      <c r="V333" s="25">
        <f t="shared" si="77"/>
        <v>2.8529333700000024E-2</v>
      </c>
      <c r="W333" s="25">
        <v>7.6000000000000004E-4</v>
      </c>
      <c r="X333" s="25">
        <f t="shared" si="67"/>
        <v>4.3000000000000004E-4</v>
      </c>
    </row>
    <row r="334" spans="1:24" s="15" customFormat="1">
      <c r="A334" s="18">
        <v>582</v>
      </c>
      <c r="B334" s="25">
        <v>4.0000000000000003E-5</v>
      </c>
      <c r="C334" s="25">
        <v>3.5000000000000001E-3</v>
      </c>
      <c r="D334" s="25">
        <f t="shared" si="65"/>
        <v>3.1350000000000002E-3</v>
      </c>
      <c r="E334" s="25"/>
      <c r="F334" s="25">
        <f t="shared" si="68"/>
        <v>7.5479000000000041E-4</v>
      </c>
      <c r="G334" s="25">
        <f t="shared" si="69"/>
        <v>1.738281370000001E-2</v>
      </c>
      <c r="H334" s="25">
        <v>3.8E-3</v>
      </c>
      <c r="I334" s="25">
        <f t="shared" si="66"/>
        <v>3.4350000000000001E-3</v>
      </c>
      <c r="J334" s="25"/>
      <c r="K334" s="25">
        <f t="shared" si="70"/>
        <v>2.5179E-4</v>
      </c>
      <c r="L334" s="25">
        <f t="shared" si="71"/>
        <v>5.7987237000000002E-3</v>
      </c>
      <c r="M334" s="25">
        <v>7.0000000000000001E-3</v>
      </c>
      <c r="N334" s="25">
        <f t="shared" si="72"/>
        <v>6.6350000000000003E-3</v>
      </c>
      <c r="O334" s="25"/>
      <c r="P334" s="25">
        <f t="shared" si="73"/>
        <v>1.1947900000000003E-3</v>
      </c>
      <c r="Q334" s="25">
        <f t="shared" si="74"/>
        <v>2.7516013700000008E-2</v>
      </c>
      <c r="R334" s="25">
        <v>6.0000000000000001E-3</v>
      </c>
      <c r="S334" s="25">
        <f t="shared" si="75"/>
        <v>5.6350000000000003E-3</v>
      </c>
      <c r="T334" s="25"/>
      <c r="U334" s="25">
        <f t="shared" si="76"/>
        <v>2.0379000000000057E-4</v>
      </c>
      <c r="V334" s="25">
        <f t="shared" si="77"/>
        <v>4.6932837000000132E-3</v>
      </c>
      <c r="W334" s="25">
        <v>6.8999999999999997E-4</v>
      </c>
      <c r="X334" s="25">
        <f t="shared" si="67"/>
        <v>3.6499999999999998E-4</v>
      </c>
    </row>
    <row r="335" spans="1:24" s="15" customFormat="1">
      <c r="A335" s="18">
        <v>583</v>
      </c>
      <c r="B335" s="25">
        <v>3.0000000000000001E-5</v>
      </c>
      <c r="C335" s="25">
        <v>3.3999999999999998E-3</v>
      </c>
      <c r="D335" s="25">
        <f t="shared" si="65"/>
        <v>3.0049999999999999E-3</v>
      </c>
      <c r="E335" s="25"/>
      <c r="F335" s="25">
        <f t="shared" si="68"/>
        <v>6.2479000000000007E-4</v>
      </c>
      <c r="G335" s="25">
        <f t="shared" si="69"/>
        <v>1.4388913700000002E-2</v>
      </c>
      <c r="H335" s="25">
        <v>3.7000000000000002E-3</v>
      </c>
      <c r="I335" s="25">
        <f t="shared" si="66"/>
        <v>3.3050000000000002E-3</v>
      </c>
      <c r="J335" s="25"/>
      <c r="K335" s="25">
        <f t="shared" si="70"/>
        <v>1.2179000000000009E-4</v>
      </c>
      <c r="L335" s="25">
        <f t="shared" si="71"/>
        <v>2.8048237000000021E-3</v>
      </c>
      <c r="M335" s="25">
        <v>7.0000000000000001E-3</v>
      </c>
      <c r="N335" s="25">
        <f t="shared" si="72"/>
        <v>6.6049999999999998E-3</v>
      </c>
      <c r="O335" s="25"/>
      <c r="P335" s="25">
        <f t="shared" si="73"/>
        <v>1.1647899999999997E-3</v>
      </c>
      <c r="Q335" s="25">
        <f t="shared" si="74"/>
        <v>2.6825113699999997E-2</v>
      </c>
      <c r="R335" s="25">
        <v>7.0000000000000001E-3</v>
      </c>
      <c r="S335" s="25">
        <f t="shared" si="75"/>
        <v>6.6049999999999998E-3</v>
      </c>
      <c r="T335" s="25"/>
      <c r="U335" s="25">
        <f t="shared" si="76"/>
        <v>1.1737900000000001E-3</v>
      </c>
      <c r="V335" s="25">
        <f t="shared" si="77"/>
        <v>2.7032383700000003E-2</v>
      </c>
      <c r="W335" s="25">
        <v>7.6000000000000004E-4</v>
      </c>
      <c r="X335" s="25">
        <f t="shared" si="67"/>
        <v>3.9500000000000001E-4</v>
      </c>
    </row>
    <row r="336" spans="1:24" s="15" customFormat="1">
      <c r="A336" s="18">
        <v>584</v>
      </c>
      <c r="B336" s="25">
        <v>1.0000000000000001E-5</v>
      </c>
      <c r="C336" s="25">
        <v>3.5000000000000001E-3</v>
      </c>
      <c r="D336" s="25">
        <f t="shared" si="65"/>
        <v>3.1800000000000001E-3</v>
      </c>
      <c r="E336" s="25"/>
      <c r="F336" s="25">
        <f t="shared" si="68"/>
        <v>7.9979000000000031E-4</v>
      </c>
      <c r="G336" s="25">
        <f t="shared" si="69"/>
        <v>1.8419163700000008E-2</v>
      </c>
      <c r="H336" s="25">
        <v>3.7000000000000002E-3</v>
      </c>
      <c r="I336" s="25">
        <f t="shared" si="66"/>
        <v>3.3800000000000002E-3</v>
      </c>
      <c r="J336" s="25"/>
      <c r="K336" s="25">
        <f t="shared" si="70"/>
        <v>1.9679000000000007E-4</v>
      </c>
      <c r="L336" s="25">
        <f t="shared" si="71"/>
        <v>4.5320737000000017E-3</v>
      </c>
      <c r="M336" s="25">
        <v>7.0000000000000001E-3</v>
      </c>
      <c r="N336" s="25">
        <f t="shared" si="72"/>
        <v>6.6800000000000002E-3</v>
      </c>
      <c r="O336" s="25"/>
      <c r="P336" s="25">
        <f t="shared" si="73"/>
        <v>1.2397900000000002E-3</v>
      </c>
      <c r="Q336" s="25">
        <f t="shared" si="74"/>
        <v>2.8552363700000007E-2</v>
      </c>
      <c r="R336" s="25">
        <v>7.0000000000000001E-3</v>
      </c>
      <c r="S336" s="25">
        <f t="shared" si="75"/>
        <v>6.6800000000000002E-3</v>
      </c>
      <c r="T336" s="25"/>
      <c r="U336" s="25">
        <f t="shared" si="76"/>
        <v>1.2487900000000005E-3</v>
      </c>
      <c r="V336" s="25">
        <f t="shared" si="77"/>
        <v>2.8759633700000013E-2</v>
      </c>
      <c r="W336" s="25">
        <v>6.3000000000000003E-4</v>
      </c>
      <c r="X336" s="25">
        <f t="shared" si="67"/>
        <v>3.2000000000000003E-4</v>
      </c>
    </row>
    <row r="337" spans="1:24" s="15" customFormat="1">
      <c r="A337" s="18">
        <v>585</v>
      </c>
      <c r="B337" s="25">
        <v>1.4999999999999999E-4</v>
      </c>
      <c r="C337" s="25">
        <v>3.3999999999999998E-3</v>
      </c>
      <c r="D337" s="25">
        <f t="shared" si="65"/>
        <v>2.9449999999999997E-3</v>
      </c>
      <c r="E337" s="25"/>
      <c r="F337" s="25">
        <f t="shared" si="68"/>
        <v>5.6478999999999991E-4</v>
      </c>
      <c r="G337" s="25">
        <f t="shared" si="69"/>
        <v>1.3007113699999998E-2</v>
      </c>
      <c r="H337" s="25">
        <v>3.8E-3</v>
      </c>
      <c r="I337" s="25">
        <f t="shared" si="66"/>
        <v>3.3449999999999999E-3</v>
      </c>
      <c r="J337" s="25"/>
      <c r="K337" s="25">
        <f t="shared" si="70"/>
        <v>1.6178999999999976E-4</v>
      </c>
      <c r="L337" s="25">
        <f t="shared" si="71"/>
        <v>3.7260236999999948E-3</v>
      </c>
      <c r="M337" s="25">
        <v>7.0000000000000001E-3</v>
      </c>
      <c r="N337" s="25">
        <f t="shared" si="72"/>
        <v>6.5450000000000005E-3</v>
      </c>
      <c r="O337" s="25"/>
      <c r="P337" s="25">
        <f t="shared" si="73"/>
        <v>1.1047900000000005E-3</v>
      </c>
      <c r="Q337" s="25">
        <f t="shared" si="74"/>
        <v>2.5443313700000011E-2</v>
      </c>
      <c r="R337" s="25">
        <v>7.0000000000000001E-3</v>
      </c>
      <c r="S337" s="25">
        <f t="shared" si="75"/>
        <v>6.5450000000000005E-3</v>
      </c>
      <c r="T337" s="25"/>
      <c r="U337" s="25">
        <f t="shared" si="76"/>
        <v>1.1137900000000008E-3</v>
      </c>
      <c r="V337" s="25">
        <f t="shared" si="77"/>
        <v>2.5650583700000021E-2</v>
      </c>
      <c r="W337" s="25">
        <v>7.6000000000000004E-4</v>
      </c>
      <c r="X337" s="25">
        <f t="shared" si="67"/>
        <v>4.55E-4</v>
      </c>
    </row>
    <row r="338" spans="1:24" s="15" customFormat="1">
      <c r="A338" s="18">
        <v>586</v>
      </c>
      <c r="B338" s="25">
        <v>8.0000000000000007E-5</v>
      </c>
      <c r="C338" s="25">
        <v>3.3999999999999998E-3</v>
      </c>
      <c r="D338" s="25">
        <f t="shared" si="65"/>
        <v>2.9949999999999998E-3</v>
      </c>
      <c r="E338" s="25"/>
      <c r="F338" s="25">
        <f t="shared" si="68"/>
        <v>6.1479000000000004E-4</v>
      </c>
      <c r="G338" s="25">
        <f t="shared" si="69"/>
        <v>1.4158613700000001E-2</v>
      </c>
      <c r="H338" s="25">
        <v>3.7000000000000002E-3</v>
      </c>
      <c r="I338" s="25">
        <f t="shared" si="66"/>
        <v>3.2950000000000002E-3</v>
      </c>
      <c r="J338" s="25"/>
      <c r="K338" s="25">
        <f t="shared" si="70"/>
        <v>1.1179000000000007E-4</v>
      </c>
      <c r="L338" s="25">
        <f t="shared" si="71"/>
        <v>2.5745237000000015E-3</v>
      </c>
      <c r="M338" s="25">
        <v>6.8999999999999999E-3</v>
      </c>
      <c r="N338" s="25">
        <f t="shared" si="72"/>
        <v>6.4949999999999999E-3</v>
      </c>
      <c r="O338" s="25"/>
      <c r="P338" s="25">
        <f t="shared" si="73"/>
        <v>1.0547899999999999E-3</v>
      </c>
      <c r="Q338" s="25">
        <f t="shared" si="74"/>
        <v>2.4291813699999998E-2</v>
      </c>
      <c r="R338" s="25">
        <v>6.8999999999999999E-3</v>
      </c>
      <c r="S338" s="25">
        <f t="shared" si="75"/>
        <v>6.4949999999999999E-3</v>
      </c>
      <c r="T338" s="25"/>
      <c r="U338" s="25">
        <f t="shared" si="76"/>
        <v>1.0637900000000002E-3</v>
      </c>
      <c r="V338" s="25">
        <f t="shared" si="77"/>
        <v>2.4499083700000007E-2</v>
      </c>
      <c r="W338" s="25">
        <v>7.2999999999999996E-4</v>
      </c>
      <c r="X338" s="25">
        <f t="shared" si="67"/>
        <v>4.0499999999999998E-4</v>
      </c>
    </row>
    <row r="339" spans="1:24" s="15" customFormat="1">
      <c r="A339" s="18">
        <v>587</v>
      </c>
      <c r="B339" s="25">
        <v>1.1E-4</v>
      </c>
      <c r="C339" s="25">
        <v>3.3999999999999998E-3</v>
      </c>
      <c r="D339" s="25">
        <f t="shared" si="65"/>
        <v>2.9449999999999997E-3</v>
      </c>
      <c r="E339" s="25"/>
      <c r="F339" s="25">
        <f t="shared" si="68"/>
        <v>5.6478999999999991E-4</v>
      </c>
      <c r="G339" s="25">
        <f t="shared" si="69"/>
        <v>1.3007113699999998E-2</v>
      </c>
      <c r="H339" s="25">
        <v>3.7000000000000002E-3</v>
      </c>
      <c r="I339" s="25">
        <f t="shared" si="66"/>
        <v>3.2450000000000001E-3</v>
      </c>
      <c r="J339" s="25"/>
      <c r="K339" s="25">
        <f t="shared" si="70"/>
        <v>6.1789999999999935E-5</v>
      </c>
      <c r="L339" s="25">
        <f t="shared" si="71"/>
        <v>1.4230236999999985E-3</v>
      </c>
      <c r="M339" s="25">
        <v>7.0000000000000001E-3</v>
      </c>
      <c r="N339" s="25">
        <f t="shared" si="72"/>
        <v>6.5450000000000005E-3</v>
      </c>
      <c r="O339" s="25"/>
      <c r="P339" s="25">
        <f t="shared" si="73"/>
        <v>1.1047900000000005E-3</v>
      </c>
      <c r="Q339" s="25">
        <f t="shared" si="74"/>
        <v>2.5443313700000011E-2</v>
      </c>
      <c r="R339" s="25">
        <v>7.0000000000000001E-3</v>
      </c>
      <c r="S339" s="25">
        <f t="shared" si="75"/>
        <v>6.5450000000000005E-3</v>
      </c>
      <c r="T339" s="25"/>
      <c r="U339" s="25">
        <f t="shared" si="76"/>
        <v>1.1137900000000008E-3</v>
      </c>
      <c r="V339" s="25">
        <f t="shared" si="77"/>
        <v>2.5650583700000021E-2</v>
      </c>
      <c r="W339" s="25">
        <v>8.0000000000000004E-4</v>
      </c>
      <c r="X339" s="25">
        <f t="shared" si="67"/>
        <v>4.55E-4</v>
      </c>
    </row>
    <row r="340" spans="1:24" s="15" customFormat="1">
      <c r="A340" s="18">
        <v>588</v>
      </c>
      <c r="B340" s="25">
        <v>6.0000000000000002E-5</v>
      </c>
      <c r="C340" s="25">
        <v>3.2000000000000002E-3</v>
      </c>
      <c r="D340" s="25">
        <f t="shared" si="65"/>
        <v>2.7950000000000002E-3</v>
      </c>
      <c r="E340" s="25"/>
      <c r="F340" s="25">
        <f t="shared" si="68"/>
        <v>4.1479000000000038E-4</v>
      </c>
      <c r="G340" s="25">
        <f t="shared" si="69"/>
        <v>9.5526137000000091E-3</v>
      </c>
      <c r="H340" s="25">
        <v>3.5999999999999999E-3</v>
      </c>
      <c r="I340" s="25">
        <f t="shared" si="66"/>
        <v>3.1949999999999999E-3</v>
      </c>
      <c r="J340" s="25"/>
      <c r="K340" s="25">
        <f t="shared" si="70"/>
        <v>1.1789999999999804E-5</v>
      </c>
      <c r="L340" s="25">
        <f t="shared" si="71"/>
        <v>2.7152369999999549E-4</v>
      </c>
      <c r="M340" s="25">
        <v>6.7000000000000002E-3</v>
      </c>
      <c r="N340" s="25">
        <f t="shared" si="72"/>
        <v>6.2950000000000002E-3</v>
      </c>
      <c r="O340" s="25"/>
      <c r="P340" s="25">
        <f t="shared" si="73"/>
        <v>8.5479000000000024E-4</v>
      </c>
      <c r="Q340" s="25">
        <f t="shared" si="74"/>
        <v>1.9685813700000006E-2</v>
      </c>
      <c r="R340" s="25">
        <v>6.7000000000000002E-3</v>
      </c>
      <c r="S340" s="25">
        <f t="shared" si="75"/>
        <v>6.2950000000000002E-3</v>
      </c>
      <c r="T340" s="25"/>
      <c r="U340" s="25">
        <f t="shared" si="76"/>
        <v>8.6379000000000056E-4</v>
      </c>
      <c r="V340" s="25">
        <f t="shared" si="77"/>
        <v>1.9893083700000015E-2</v>
      </c>
      <c r="W340" s="25">
        <v>7.5000000000000002E-4</v>
      </c>
      <c r="X340" s="25">
        <f t="shared" si="67"/>
        <v>4.0500000000000003E-4</v>
      </c>
    </row>
    <row r="341" spans="1:24" s="15" customFormat="1">
      <c r="A341" s="18">
        <v>589</v>
      </c>
      <c r="B341" s="25">
        <v>2.2000000000000001E-4</v>
      </c>
      <c r="C341" s="25">
        <v>3.3E-3</v>
      </c>
      <c r="D341" s="25">
        <f t="shared" si="65"/>
        <v>2.7650000000000001E-3</v>
      </c>
      <c r="E341" s="25"/>
      <c r="F341" s="25">
        <f t="shared" si="68"/>
        <v>3.8479000000000031E-4</v>
      </c>
      <c r="G341" s="25">
        <f t="shared" si="69"/>
        <v>8.8617137000000078E-3</v>
      </c>
      <c r="H341" s="25">
        <v>3.7000000000000002E-3</v>
      </c>
      <c r="I341" s="25">
        <f t="shared" si="66"/>
        <v>3.1650000000000003E-3</v>
      </c>
      <c r="J341" s="25"/>
      <c r="K341" s="25">
        <f t="shared" si="70"/>
        <v>-1.8209999999999841E-5</v>
      </c>
      <c r="L341" s="25">
        <f t="shared" si="71"/>
        <v>-4.1937629999999637E-4</v>
      </c>
      <c r="M341" s="25">
        <v>6.8999999999999999E-3</v>
      </c>
      <c r="N341" s="25">
        <f t="shared" si="72"/>
        <v>6.365E-3</v>
      </c>
      <c r="O341" s="25"/>
      <c r="P341" s="25">
        <f t="shared" si="73"/>
        <v>9.2478999999999999E-4</v>
      </c>
      <c r="Q341" s="25">
        <f t="shared" si="74"/>
        <v>2.1297913700000001E-2</v>
      </c>
      <c r="R341" s="25">
        <v>6.8999999999999999E-3</v>
      </c>
      <c r="S341" s="25">
        <f t="shared" si="75"/>
        <v>6.365E-3</v>
      </c>
      <c r="T341" s="25"/>
      <c r="U341" s="25">
        <f t="shared" si="76"/>
        <v>9.3379000000000031E-4</v>
      </c>
      <c r="V341" s="25">
        <f t="shared" si="77"/>
        <v>2.150518370000001E-2</v>
      </c>
      <c r="W341" s="25">
        <v>8.4999999999999995E-4</v>
      </c>
      <c r="X341" s="25">
        <f t="shared" si="67"/>
        <v>5.3499999999999999E-4</v>
      </c>
    </row>
    <row r="342" spans="1:24" s="15" customFormat="1">
      <c r="A342" s="18">
        <v>590</v>
      </c>
      <c r="B342" s="25">
        <v>1.9000000000000001E-4</v>
      </c>
      <c r="C342" s="25">
        <v>3.3999999999999998E-3</v>
      </c>
      <c r="D342" s="25">
        <f t="shared" si="65"/>
        <v>2.9199999999999999E-3</v>
      </c>
      <c r="E342" s="25"/>
      <c r="F342" s="25">
        <f t="shared" si="68"/>
        <v>5.3979000000000006E-4</v>
      </c>
      <c r="G342" s="25">
        <f t="shared" si="69"/>
        <v>1.2431363700000002E-2</v>
      </c>
      <c r="H342" s="25">
        <v>3.7000000000000002E-3</v>
      </c>
      <c r="I342" s="25">
        <f t="shared" si="66"/>
        <v>3.2200000000000002E-3</v>
      </c>
      <c r="J342" s="25"/>
      <c r="K342" s="25">
        <f t="shared" si="70"/>
        <v>3.6790000000000087E-5</v>
      </c>
      <c r="L342" s="25">
        <f t="shared" si="71"/>
        <v>8.4727370000000203E-4</v>
      </c>
      <c r="M342" s="25">
        <v>6.7999999999999996E-3</v>
      </c>
      <c r="N342" s="25">
        <f t="shared" si="72"/>
        <v>6.3199999999999992E-3</v>
      </c>
      <c r="O342" s="25"/>
      <c r="P342" s="25">
        <f t="shared" si="73"/>
        <v>8.7978999999999922E-4</v>
      </c>
      <c r="Q342" s="25">
        <f t="shared" si="74"/>
        <v>2.0261563699999981E-2</v>
      </c>
      <c r="R342" s="25">
        <v>6.7999999999999996E-3</v>
      </c>
      <c r="S342" s="25">
        <f t="shared" si="75"/>
        <v>6.3199999999999992E-3</v>
      </c>
      <c r="T342" s="25"/>
      <c r="U342" s="25">
        <f t="shared" si="76"/>
        <v>8.8878999999999955E-4</v>
      </c>
      <c r="V342" s="25">
        <f t="shared" si="77"/>
        <v>2.0468833699999991E-2</v>
      </c>
      <c r="W342" s="25">
        <v>7.6999999999999996E-4</v>
      </c>
      <c r="X342" s="25">
        <f t="shared" si="67"/>
        <v>4.7999999999999996E-4</v>
      </c>
    </row>
    <row r="343" spans="1:24" s="15" customFormat="1">
      <c r="A343" s="18">
        <v>591</v>
      </c>
      <c r="B343" s="25">
        <v>1.1E-4</v>
      </c>
      <c r="C343" s="25">
        <v>3.3E-3</v>
      </c>
      <c r="D343" s="25">
        <f t="shared" si="65"/>
        <v>2.9250000000000001E-3</v>
      </c>
      <c r="E343" s="25"/>
      <c r="F343" s="25">
        <f t="shared" si="68"/>
        <v>5.4479000000000029E-4</v>
      </c>
      <c r="G343" s="25">
        <f t="shared" si="69"/>
        <v>1.2546513700000008E-2</v>
      </c>
      <c r="H343" s="25">
        <v>3.7000000000000002E-3</v>
      </c>
      <c r="I343" s="25">
        <f t="shared" si="66"/>
        <v>3.3250000000000003E-3</v>
      </c>
      <c r="J343" s="25"/>
      <c r="K343" s="25">
        <f t="shared" si="70"/>
        <v>1.4179000000000015E-4</v>
      </c>
      <c r="L343" s="25">
        <f t="shared" si="71"/>
        <v>3.2654237000000036E-3</v>
      </c>
      <c r="M343" s="25">
        <v>7.0000000000000001E-3</v>
      </c>
      <c r="N343" s="25">
        <f t="shared" si="72"/>
        <v>6.6249999999999998E-3</v>
      </c>
      <c r="O343" s="25"/>
      <c r="P343" s="25">
        <f t="shared" si="73"/>
        <v>1.1847899999999998E-3</v>
      </c>
      <c r="Q343" s="25">
        <f t="shared" si="74"/>
        <v>2.7285713699999995E-2</v>
      </c>
      <c r="R343" s="25">
        <v>7.0000000000000001E-3</v>
      </c>
      <c r="S343" s="25">
        <f t="shared" si="75"/>
        <v>6.6249999999999998E-3</v>
      </c>
      <c r="T343" s="25"/>
      <c r="U343" s="25">
        <f t="shared" si="76"/>
        <v>1.1937900000000001E-3</v>
      </c>
      <c r="V343" s="25">
        <f t="shared" si="77"/>
        <v>2.7492983700000004E-2</v>
      </c>
      <c r="W343" s="25">
        <v>6.4000000000000005E-4</v>
      </c>
      <c r="X343" s="25">
        <f t="shared" si="67"/>
        <v>3.7500000000000001E-4</v>
      </c>
    </row>
    <row r="344" spans="1:24" s="15" customFormat="1">
      <c r="A344" s="18">
        <v>592</v>
      </c>
      <c r="B344" s="25">
        <v>8.0000000000000007E-5</v>
      </c>
      <c r="C344" s="25">
        <v>3.2000000000000002E-3</v>
      </c>
      <c r="D344" s="25">
        <f t="shared" si="65"/>
        <v>2.8550000000000003E-3</v>
      </c>
      <c r="E344" s="25"/>
      <c r="F344" s="25">
        <f t="shared" si="68"/>
        <v>4.7479000000000054E-4</v>
      </c>
      <c r="G344" s="25">
        <f t="shared" si="69"/>
        <v>1.0934413700000013E-2</v>
      </c>
      <c r="H344" s="25">
        <v>3.5999999999999999E-3</v>
      </c>
      <c r="I344" s="25">
        <f t="shared" si="66"/>
        <v>3.2550000000000001E-3</v>
      </c>
      <c r="J344" s="25"/>
      <c r="K344" s="25">
        <f t="shared" si="70"/>
        <v>7.1789999999999961E-5</v>
      </c>
      <c r="L344" s="25">
        <f t="shared" si="71"/>
        <v>1.6533236999999991E-3</v>
      </c>
      <c r="M344" s="25">
        <v>6.7999999999999996E-3</v>
      </c>
      <c r="N344" s="25">
        <f t="shared" si="72"/>
        <v>6.4549999999999998E-3</v>
      </c>
      <c r="O344" s="25"/>
      <c r="P344" s="25">
        <f t="shared" si="73"/>
        <v>1.0147899999999998E-3</v>
      </c>
      <c r="Q344" s="25">
        <f t="shared" si="74"/>
        <v>2.3370613699999997E-2</v>
      </c>
      <c r="R344" s="25">
        <v>6.7999999999999996E-3</v>
      </c>
      <c r="S344" s="25">
        <f t="shared" si="75"/>
        <v>6.4549999999999998E-3</v>
      </c>
      <c r="T344" s="25"/>
      <c r="U344" s="25">
        <f t="shared" si="76"/>
        <v>1.0237900000000001E-3</v>
      </c>
      <c r="V344" s="25">
        <f t="shared" si="77"/>
        <v>2.3577883700000003E-2</v>
      </c>
      <c r="W344" s="25">
        <v>6.0999999999999997E-4</v>
      </c>
      <c r="X344" s="25">
        <f t="shared" si="67"/>
        <v>3.4499999999999998E-4</v>
      </c>
    </row>
    <row r="345" spans="1:24" s="15" customFormat="1">
      <c r="A345" s="18">
        <v>593</v>
      </c>
      <c r="B345" s="25">
        <v>5.0000000000000002E-5</v>
      </c>
      <c r="C345" s="25">
        <v>3.2000000000000002E-3</v>
      </c>
      <c r="D345" s="25">
        <f t="shared" si="65"/>
        <v>2.8350000000000003E-3</v>
      </c>
      <c r="E345" s="25"/>
      <c r="F345" s="25">
        <f t="shared" si="68"/>
        <v>4.5479000000000049E-4</v>
      </c>
      <c r="G345" s="25">
        <f t="shared" si="69"/>
        <v>1.0473813700000011E-2</v>
      </c>
      <c r="H345" s="25">
        <v>3.7000000000000002E-3</v>
      </c>
      <c r="I345" s="25">
        <f t="shared" si="66"/>
        <v>3.3350000000000003E-3</v>
      </c>
      <c r="J345" s="25"/>
      <c r="K345" s="25">
        <f t="shared" si="70"/>
        <v>1.5179000000000017E-4</v>
      </c>
      <c r="L345" s="25">
        <f t="shared" si="71"/>
        <v>3.4957237000000042E-3</v>
      </c>
      <c r="M345" s="25">
        <v>7.0000000000000001E-3</v>
      </c>
      <c r="N345" s="25">
        <f t="shared" si="72"/>
        <v>6.6350000000000003E-3</v>
      </c>
      <c r="O345" s="25"/>
      <c r="P345" s="25">
        <f t="shared" si="73"/>
        <v>1.1947900000000003E-3</v>
      </c>
      <c r="Q345" s="25">
        <f t="shared" si="74"/>
        <v>2.7516013700000008E-2</v>
      </c>
      <c r="R345" s="25">
        <v>7.0000000000000001E-3</v>
      </c>
      <c r="S345" s="25">
        <f t="shared" si="75"/>
        <v>6.6350000000000003E-3</v>
      </c>
      <c r="T345" s="25"/>
      <c r="U345" s="25">
        <f t="shared" si="76"/>
        <v>1.2037900000000006E-3</v>
      </c>
      <c r="V345" s="25">
        <f t="shared" si="77"/>
        <v>2.7723283700000014E-2</v>
      </c>
      <c r="W345" s="25">
        <v>6.8000000000000005E-4</v>
      </c>
      <c r="X345" s="25">
        <f t="shared" si="67"/>
        <v>3.6500000000000004E-4</v>
      </c>
    </row>
    <row r="346" spans="1:24" s="15" customFormat="1">
      <c r="A346" s="18">
        <v>594</v>
      </c>
      <c r="B346" s="25">
        <v>5.0000000000000002E-5</v>
      </c>
      <c r="C346" s="25">
        <v>3.2000000000000002E-3</v>
      </c>
      <c r="D346" s="25">
        <f t="shared" si="65"/>
        <v>2.8050000000000002E-3</v>
      </c>
      <c r="E346" s="25"/>
      <c r="F346" s="25">
        <f t="shared" si="68"/>
        <v>4.2479000000000041E-4</v>
      </c>
      <c r="G346" s="25">
        <f t="shared" si="69"/>
        <v>9.7829137000000101E-3</v>
      </c>
      <c r="H346" s="25">
        <v>3.5000000000000001E-3</v>
      </c>
      <c r="I346" s="25">
        <f t="shared" si="66"/>
        <v>3.1050000000000001E-3</v>
      </c>
      <c r="J346" s="25"/>
      <c r="K346" s="25">
        <f t="shared" si="70"/>
        <v>-7.8209999999999998E-5</v>
      </c>
      <c r="L346" s="25">
        <f t="shared" si="71"/>
        <v>-1.8011763000000001E-3</v>
      </c>
      <c r="M346" s="25">
        <v>6.7000000000000002E-3</v>
      </c>
      <c r="N346" s="25">
        <f t="shared" si="72"/>
        <v>6.3049999999999998E-3</v>
      </c>
      <c r="O346" s="25"/>
      <c r="P346" s="25">
        <f t="shared" si="73"/>
        <v>8.6478999999999983E-4</v>
      </c>
      <c r="Q346" s="25">
        <f t="shared" si="74"/>
        <v>1.9916113699999998E-2</v>
      </c>
      <c r="R346" s="25">
        <v>6.7000000000000002E-3</v>
      </c>
      <c r="S346" s="25">
        <f t="shared" si="75"/>
        <v>6.3049999999999998E-3</v>
      </c>
      <c r="T346" s="25"/>
      <c r="U346" s="25">
        <f t="shared" si="76"/>
        <v>8.7379000000000016E-4</v>
      </c>
      <c r="V346" s="25">
        <f t="shared" si="77"/>
        <v>2.0123383700000004E-2</v>
      </c>
      <c r="W346" s="25">
        <v>7.3999999999999999E-4</v>
      </c>
      <c r="X346" s="25">
        <f t="shared" si="67"/>
        <v>3.9500000000000001E-4</v>
      </c>
    </row>
    <row r="347" spans="1:24" s="15" customFormat="1">
      <c r="A347" s="18">
        <v>595</v>
      </c>
      <c r="B347" s="25">
        <v>1.2E-4</v>
      </c>
      <c r="C347" s="25">
        <v>3.0999999999999999E-3</v>
      </c>
      <c r="D347" s="25">
        <f t="shared" si="65"/>
        <v>2.6549999999999998E-3</v>
      </c>
      <c r="E347" s="25"/>
      <c r="F347" s="25">
        <f t="shared" si="68"/>
        <v>2.7479000000000002E-4</v>
      </c>
      <c r="G347" s="25">
        <f t="shared" si="69"/>
        <v>6.3284137000000004E-3</v>
      </c>
      <c r="H347" s="25">
        <v>3.7000000000000002E-3</v>
      </c>
      <c r="I347" s="25">
        <f t="shared" si="66"/>
        <v>3.2550000000000001E-3</v>
      </c>
      <c r="J347" s="25"/>
      <c r="K347" s="25">
        <f t="shared" si="70"/>
        <v>7.1789999999999961E-5</v>
      </c>
      <c r="L347" s="25">
        <f t="shared" si="71"/>
        <v>1.6533236999999991E-3</v>
      </c>
      <c r="M347" s="25">
        <v>6.7999999999999996E-3</v>
      </c>
      <c r="N347" s="25">
        <f t="shared" si="72"/>
        <v>6.3549999999999995E-3</v>
      </c>
      <c r="O347" s="25"/>
      <c r="P347" s="25">
        <f t="shared" si="73"/>
        <v>9.1478999999999953E-4</v>
      </c>
      <c r="Q347" s="25">
        <f t="shared" si="74"/>
        <v>2.1067613699999991E-2</v>
      </c>
      <c r="R347" s="25">
        <v>6.7999999999999996E-3</v>
      </c>
      <c r="S347" s="25">
        <f t="shared" si="75"/>
        <v>6.3549999999999995E-3</v>
      </c>
      <c r="T347" s="25"/>
      <c r="U347" s="25">
        <f t="shared" si="76"/>
        <v>9.2378999999999985E-4</v>
      </c>
      <c r="V347" s="25">
        <f t="shared" si="77"/>
        <v>2.1274883699999997E-2</v>
      </c>
      <c r="W347" s="25">
        <v>7.6999999999999996E-4</v>
      </c>
      <c r="X347" s="25">
        <f t="shared" si="67"/>
        <v>4.4499999999999997E-4</v>
      </c>
    </row>
    <row r="348" spans="1:24" s="15" customFormat="1">
      <c r="A348" s="18">
        <v>596</v>
      </c>
      <c r="B348" s="25">
        <v>1.1E-4</v>
      </c>
      <c r="C348" s="25">
        <v>3.0999999999999999E-3</v>
      </c>
      <c r="D348" s="25">
        <f t="shared" si="65"/>
        <v>2.65E-3</v>
      </c>
      <c r="E348" s="25"/>
      <c r="F348" s="25">
        <f t="shared" si="68"/>
        <v>2.6979000000000022E-4</v>
      </c>
      <c r="G348" s="25">
        <f t="shared" si="69"/>
        <v>6.2132637000000051E-3</v>
      </c>
      <c r="H348" s="25">
        <v>3.5000000000000001E-3</v>
      </c>
      <c r="I348" s="25">
        <f t="shared" si="66"/>
        <v>3.0500000000000002E-3</v>
      </c>
      <c r="J348" s="25"/>
      <c r="K348" s="25">
        <f t="shared" si="70"/>
        <v>-1.3320999999999993E-4</v>
      </c>
      <c r="L348" s="25">
        <f t="shared" si="71"/>
        <v>-3.0678262999999984E-3</v>
      </c>
      <c r="M348" s="25">
        <v>6.6E-3</v>
      </c>
      <c r="N348" s="25">
        <f t="shared" si="72"/>
        <v>6.1500000000000001E-3</v>
      </c>
      <c r="O348" s="25"/>
      <c r="P348" s="25">
        <f t="shared" si="73"/>
        <v>7.0979000000000007E-4</v>
      </c>
      <c r="Q348" s="25">
        <f t="shared" si="74"/>
        <v>1.6346463700000001E-2</v>
      </c>
      <c r="R348" s="25">
        <v>6.6E-3</v>
      </c>
      <c r="S348" s="25">
        <f t="shared" si="75"/>
        <v>6.1500000000000001E-3</v>
      </c>
      <c r="T348" s="25"/>
      <c r="U348" s="25">
        <f t="shared" si="76"/>
        <v>7.187900000000004E-4</v>
      </c>
      <c r="V348" s="25">
        <f t="shared" si="77"/>
        <v>1.655373370000001E-2</v>
      </c>
      <c r="W348" s="25">
        <v>7.9000000000000001E-4</v>
      </c>
      <c r="X348" s="25">
        <f t="shared" si="67"/>
        <v>4.4999999999999999E-4</v>
      </c>
    </row>
    <row r="349" spans="1:24" s="15" customFormat="1">
      <c r="A349" s="18">
        <v>597</v>
      </c>
      <c r="B349" s="25">
        <v>5.0000000000000002E-5</v>
      </c>
      <c r="C349" s="25">
        <v>3.0999999999999999E-3</v>
      </c>
      <c r="D349" s="25">
        <f t="shared" si="65"/>
        <v>2.715E-3</v>
      </c>
      <c r="E349" s="25"/>
      <c r="F349" s="25">
        <f t="shared" si="68"/>
        <v>3.3479000000000017E-4</v>
      </c>
      <c r="G349" s="25">
        <f t="shared" si="69"/>
        <v>7.7102137000000046E-3</v>
      </c>
      <c r="H349" s="25">
        <v>3.5999999999999999E-3</v>
      </c>
      <c r="I349" s="25">
        <f t="shared" si="66"/>
        <v>3.215E-3</v>
      </c>
      <c r="J349" s="25"/>
      <c r="K349" s="25">
        <f t="shared" si="70"/>
        <v>3.1789999999999857E-5</v>
      </c>
      <c r="L349" s="25">
        <f t="shared" si="71"/>
        <v>7.3212369999999677E-4</v>
      </c>
      <c r="M349" s="25">
        <v>6.7000000000000002E-3</v>
      </c>
      <c r="N349" s="25">
        <f t="shared" si="72"/>
        <v>6.3150000000000003E-3</v>
      </c>
      <c r="O349" s="25"/>
      <c r="P349" s="25">
        <f t="shared" si="73"/>
        <v>8.7479000000000029E-4</v>
      </c>
      <c r="Q349" s="25">
        <f t="shared" si="74"/>
        <v>2.0146413700000008E-2</v>
      </c>
      <c r="R349" s="25">
        <v>6.7000000000000002E-3</v>
      </c>
      <c r="S349" s="25">
        <f t="shared" si="75"/>
        <v>6.3150000000000003E-3</v>
      </c>
      <c r="T349" s="25"/>
      <c r="U349" s="25">
        <f t="shared" si="76"/>
        <v>8.8379000000000062E-4</v>
      </c>
      <c r="V349" s="25">
        <f t="shared" si="77"/>
        <v>2.0353683700000014E-2</v>
      </c>
      <c r="W349" s="25">
        <v>7.2000000000000005E-4</v>
      </c>
      <c r="X349" s="25">
        <f t="shared" si="67"/>
        <v>3.8500000000000003E-4</v>
      </c>
    </row>
    <row r="350" spans="1:24" s="15" customFormat="1">
      <c r="A350" s="18">
        <v>598</v>
      </c>
      <c r="B350" s="25">
        <v>3.0000000000000001E-5</v>
      </c>
      <c r="C350" s="25">
        <v>3.0000000000000001E-3</v>
      </c>
      <c r="D350" s="25">
        <f t="shared" si="65"/>
        <v>2.6350000000000002E-3</v>
      </c>
      <c r="E350" s="25"/>
      <c r="F350" s="25">
        <f t="shared" si="68"/>
        <v>2.547900000000004E-4</v>
      </c>
      <c r="G350" s="25">
        <f t="shared" si="69"/>
        <v>5.8678137000000097E-3</v>
      </c>
      <c r="H350" s="25">
        <v>3.5000000000000001E-3</v>
      </c>
      <c r="I350" s="25">
        <f t="shared" si="66"/>
        <v>3.1350000000000002E-3</v>
      </c>
      <c r="J350" s="25"/>
      <c r="K350" s="25">
        <f t="shared" si="70"/>
        <v>-4.820999999999992E-5</v>
      </c>
      <c r="L350" s="25">
        <f t="shared" si="71"/>
        <v>-1.1102762999999983E-3</v>
      </c>
      <c r="M350" s="25">
        <v>6.6E-3</v>
      </c>
      <c r="N350" s="25">
        <f t="shared" si="72"/>
        <v>6.2350000000000001E-3</v>
      </c>
      <c r="O350" s="25"/>
      <c r="P350" s="25">
        <f t="shared" si="73"/>
        <v>7.9479000000000008E-4</v>
      </c>
      <c r="Q350" s="25">
        <f t="shared" si="74"/>
        <v>1.8304013700000003E-2</v>
      </c>
      <c r="R350" s="25">
        <v>6.6E-3</v>
      </c>
      <c r="S350" s="25">
        <f t="shared" si="75"/>
        <v>6.2350000000000001E-3</v>
      </c>
      <c r="T350" s="25"/>
      <c r="U350" s="25">
        <f t="shared" si="76"/>
        <v>8.0379000000000041E-4</v>
      </c>
      <c r="V350" s="25">
        <f t="shared" si="77"/>
        <v>1.8511283700000009E-2</v>
      </c>
      <c r="W350" s="25">
        <v>6.9999999999999999E-4</v>
      </c>
      <c r="X350" s="25">
        <f t="shared" si="67"/>
        <v>3.6499999999999998E-4</v>
      </c>
    </row>
    <row r="351" spans="1:24" s="15" customFormat="1">
      <c r="A351" s="18">
        <v>599</v>
      </c>
      <c r="B351" s="25">
        <v>1.4999999999999999E-4</v>
      </c>
      <c r="C351" s="25">
        <v>3.0000000000000001E-3</v>
      </c>
      <c r="D351" s="25">
        <f t="shared" si="65"/>
        <v>2.4949999999999998E-3</v>
      </c>
      <c r="E351" s="25"/>
      <c r="F351" s="25">
        <f t="shared" si="68"/>
        <v>1.1479000000000003E-4</v>
      </c>
      <c r="G351" s="25">
        <f t="shared" si="69"/>
        <v>2.6436137000000011E-3</v>
      </c>
      <c r="H351" s="25">
        <v>3.5000000000000001E-3</v>
      </c>
      <c r="I351" s="25">
        <f t="shared" si="66"/>
        <v>2.9950000000000003E-3</v>
      </c>
      <c r="J351" s="25"/>
      <c r="K351" s="25">
        <f t="shared" si="70"/>
        <v>-1.8820999999999985E-4</v>
      </c>
      <c r="L351" s="25">
        <f t="shared" si="71"/>
        <v>-4.3344762999999965E-3</v>
      </c>
      <c r="M351" s="25">
        <v>6.7000000000000002E-3</v>
      </c>
      <c r="N351" s="25">
        <f t="shared" si="72"/>
        <v>6.195E-3</v>
      </c>
      <c r="O351" s="25"/>
      <c r="P351" s="25">
        <f t="shared" si="73"/>
        <v>7.5478999999999997E-4</v>
      </c>
      <c r="Q351" s="25">
        <f t="shared" si="74"/>
        <v>1.7382813699999999E-2</v>
      </c>
      <c r="R351" s="25">
        <v>6.7000000000000002E-3</v>
      </c>
      <c r="S351" s="25">
        <f t="shared" si="75"/>
        <v>6.195E-3</v>
      </c>
      <c r="T351" s="25"/>
      <c r="U351" s="25">
        <f t="shared" si="76"/>
        <v>7.637900000000003E-4</v>
      </c>
      <c r="V351" s="25">
        <f t="shared" si="77"/>
        <v>1.7590083700000009E-2</v>
      </c>
      <c r="W351" s="25">
        <v>8.5999999999999998E-4</v>
      </c>
      <c r="X351" s="25">
        <f t="shared" si="67"/>
        <v>5.0500000000000002E-4</v>
      </c>
    </row>
    <row r="352" spans="1:24" s="15" customFormat="1">
      <c r="A352" s="18">
        <v>600</v>
      </c>
      <c r="B352" s="25">
        <v>8.0000000000000007E-5</v>
      </c>
      <c r="C352" s="25">
        <v>3.0000000000000001E-3</v>
      </c>
      <c r="D352" s="25">
        <f t="shared" si="65"/>
        <v>2.5799999999999998E-3</v>
      </c>
      <c r="E352" s="25"/>
      <c r="F352" s="25"/>
      <c r="G352" s="25"/>
      <c r="H352" s="25">
        <v>3.5000000000000001E-3</v>
      </c>
      <c r="I352" s="25">
        <f t="shared" si="66"/>
        <v>3.0800000000000003E-3</v>
      </c>
      <c r="J352" s="25"/>
      <c r="K352" s="25"/>
      <c r="L352" s="25"/>
      <c r="M352" s="25">
        <v>6.4999999999999997E-3</v>
      </c>
      <c r="N352" s="25">
        <f t="shared" si="72"/>
        <v>6.0799999999999995E-3</v>
      </c>
      <c r="O352" s="25"/>
      <c r="P352" s="25"/>
      <c r="Q352" s="25"/>
      <c r="R352" s="25">
        <v>6.4999999999999997E-3</v>
      </c>
      <c r="S352" s="25">
        <f t="shared" si="75"/>
        <v>6.0799999999999995E-3</v>
      </c>
      <c r="T352" s="25"/>
      <c r="U352" s="25"/>
      <c r="V352" s="25"/>
      <c r="W352" s="25">
        <v>7.6000000000000004E-4</v>
      </c>
      <c r="X352" s="25">
        <f t="shared" si="67"/>
        <v>4.2000000000000002E-4</v>
      </c>
    </row>
    <row r="353" spans="1:24" s="15" customFormat="1">
      <c r="A353" s="18">
        <v>601</v>
      </c>
      <c r="B353" s="25">
        <v>9.0000000000000006E-5</v>
      </c>
      <c r="C353" s="25">
        <v>3.0000000000000001E-3</v>
      </c>
      <c r="D353" s="25">
        <f t="shared" si="65"/>
        <v>2.575E-3</v>
      </c>
      <c r="E353" s="25"/>
      <c r="F353" s="25"/>
      <c r="G353" s="25"/>
      <c r="H353" s="25">
        <v>3.5999999999999999E-3</v>
      </c>
      <c r="I353" s="25">
        <f t="shared" si="66"/>
        <v>3.1749999999999999E-3</v>
      </c>
      <c r="J353" s="25"/>
      <c r="K353" s="25"/>
      <c r="L353" s="25"/>
      <c r="M353" s="25">
        <v>6.6E-3</v>
      </c>
      <c r="N353" s="25">
        <f t="shared" si="72"/>
        <v>6.1749999999999999E-3</v>
      </c>
      <c r="O353" s="25"/>
      <c r="P353" s="25"/>
      <c r="Q353" s="25"/>
      <c r="R353" s="25">
        <v>6.6E-3</v>
      </c>
      <c r="S353" s="25">
        <f t="shared" si="75"/>
        <v>6.1749999999999999E-3</v>
      </c>
      <c r="T353" s="25"/>
      <c r="U353" s="25"/>
      <c r="V353" s="25"/>
      <c r="W353" s="25">
        <v>7.6000000000000004E-4</v>
      </c>
      <c r="X353" s="25">
        <f t="shared" si="67"/>
        <v>4.2500000000000003E-4</v>
      </c>
    </row>
    <row r="354" spans="1:24" s="15" customFormat="1">
      <c r="A354" s="18">
        <v>602</v>
      </c>
      <c r="B354" s="25">
        <v>1.2E-4</v>
      </c>
      <c r="C354" s="25">
        <v>3.0999999999999999E-3</v>
      </c>
      <c r="D354" s="25">
        <f t="shared" si="65"/>
        <v>2.6150000000000001E-3</v>
      </c>
      <c r="E354" s="25"/>
      <c r="F354" s="25"/>
      <c r="G354" s="25"/>
      <c r="H354" s="25">
        <v>3.5999999999999999E-3</v>
      </c>
      <c r="I354" s="25">
        <f t="shared" si="66"/>
        <v>3.1149999999999997E-3</v>
      </c>
      <c r="J354" s="25"/>
      <c r="K354" s="25"/>
      <c r="L354" s="25"/>
      <c r="M354" s="25">
        <v>6.6E-3</v>
      </c>
      <c r="N354" s="25">
        <f t="shared" si="72"/>
        <v>6.1149999999999998E-3</v>
      </c>
      <c r="O354" s="25"/>
      <c r="P354" s="25"/>
      <c r="Q354" s="25"/>
      <c r="R354" s="25">
        <v>6.6E-3</v>
      </c>
      <c r="S354" s="25">
        <f t="shared" si="75"/>
        <v>6.1149999999999998E-3</v>
      </c>
      <c r="T354" s="25"/>
      <c r="U354" s="25"/>
      <c r="V354" s="25"/>
      <c r="W354" s="25">
        <v>8.4999999999999995E-4</v>
      </c>
      <c r="X354" s="25">
        <f t="shared" si="67"/>
        <v>4.8499999999999997E-4</v>
      </c>
    </row>
    <row r="355" spans="1:24" s="15" customFormat="1">
      <c r="A355" s="18">
        <v>603</v>
      </c>
      <c r="B355" s="25">
        <v>1.1E-4</v>
      </c>
      <c r="C355" s="25">
        <v>3.0999999999999999E-3</v>
      </c>
      <c r="D355" s="25">
        <f t="shared" si="65"/>
        <v>2.6150000000000001E-3</v>
      </c>
      <c r="E355" s="25"/>
      <c r="F355" s="25"/>
      <c r="G355" s="25"/>
      <c r="H355" s="25">
        <v>3.5999999999999999E-3</v>
      </c>
      <c r="I355" s="25">
        <f t="shared" si="66"/>
        <v>3.1149999999999997E-3</v>
      </c>
      <c r="J355" s="25"/>
      <c r="K355" s="25"/>
      <c r="L355" s="25"/>
      <c r="M355" s="25">
        <v>6.6E-3</v>
      </c>
      <c r="N355" s="25">
        <f t="shared" si="72"/>
        <v>6.1149999999999998E-3</v>
      </c>
      <c r="O355" s="25"/>
      <c r="P355" s="25"/>
      <c r="Q355" s="25"/>
      <c r="R355" s="25">
        <v>6.6E-3</v>
      </c>
      <c r="S355" s="25">
        <f t="shared" si="75"/>
        <v>6.1149999999999998E-3</v>
      </c>
      <c r="T355" s="25"/>
      <c r="U355" s="25"/>
      <c r="V355" s="25"/>
      <c r="W355" s="25">
        <v>8.5999999999999998E-4</v>
      </c>
      <c r="X355" s="25">
        <f t="shared" si="67"/>
        <v>4.8499999999999997E-4</v>
      </c>
    </row>
    <row r="356" spans="1:24" s="15" customFormat="1">
      <c r="A356" s="18">
        <v>604</v>
      </c>
      <c r="B356" s="25">
        <v>1.1E-4</v>
      </c>
      <c r="C356" s="25">
        <v>2.8999999999999998E-3</v>
      </c>
      <c r="D356" s="25">
        <f t="shared" si="65"/>
        <v>2.4099999999999998E-3</v>
      </c>
      <c r="E356" s="25"/>
      <c r="F356" s="25"/>
      <c r="G356" s="25"/>
      <c r="H356" s="25">
        <v>3.5000000000000001E-3</v>
      </c>
      <c r="I356" s="25">
        <f t="shared" si="66"/>
        <v>3.0100000000000001E-3</v>
      </c>
      <c r="J356" s="25"/>
      <c r="K356" s="25"/>
      <c r="L356" s="25"/>
      <c r="M356" s="25">
        <v>6.4999999999999997E-3</v>
      </c>
      <c r="N356" s="25">
        <f t="shared" si="72"/>
        <v>6.0099999999999997E-3</v>
      </c>
      <c r="O356" s="25"/>
      <c r="P356" s="25"/>
      <c r="Q356" s="25"/>
      <c r="R356" s="25">
        <v>6.4999999999999997E-3</v>
      </c>
      <c r="S356" s="25">
        <f t="shared" si="75"/>
        <v>6.0099999999999997E-3</v>
      </c>
      <c r="T356" s="25"/>
      <c r="U356" s="25"/>
      <c r="V356" s="25"/>
      <c r="W356" s="25">
        <v>8.7000000000000001E-4</v>
      </c>
      <c r="X356" s="25">
        <f t="shared" si="67"/>
        <v>4.8999999999999998E-4</v>
      </c>
    </row>
    <row r="357" spans="1:24" s="15" customFormat="1">
      <c r="A357" s="18">
        <v>605</v>
      </c>
      <c r="B357" s="25">
        <v>1.6000000000000001E-4</v>
      </c>
      <c r="C357" s="25">
        <v>3.0999999999999999E-3</v>
      </c>
      <c r="D357" s="25">
        <f t="shared" si="65"/>
        <v>2.63E-3</v>
      </c>
      <c r="E357" s="25"/>
      <c r="F357" s="25"/>
      <c r="G357" s="25"/>
      <c r="H357" s="25">
        <v>3.5999999999999999E-3</v>
      </c>
      <c r="I357" s="25">
        <f t="shared" si="66"/>
        <v>3.13E-3</v>
      </c>
      <c r="J357" s="25"/>
      <c r="K357" s="25"/>
      <c r="L357" s="25"/>
      <c r="M357" s="25">
        <v>6.4999999999999997E-3</v>
      </c>
      <c r="N357" s="25">
        <f t="shared" si="72"/>
        <v>6.0299999999999998E-3</v>
      </c>
      <c r="O357" s="25"/>
      <c r="P357" s="25"/>
      <c r="Q357" s="25"/>
      <c r="R357" s="25">
        <v>6.4999999999999997E-3</v>
      </c>
      <c r="S357" s="25">
        <f t="shared" si="75"/>
        <v>6.0299999999999998E-3</v>
      </c>
      <c r="T357" s="25"/>
      <c r="U357" s="25"/>
      <c r="V357" s="25"/>
      <c r="W357" s="25">
        <v>7.7999999999999999E-4</v>
      </c>
      <c r="X357" s="25">
        <f t="shared" si="67"/>
        <v>4.6999999999999999E-4</v>
      </c>
    </row>
    <row r="358" spans="1:24" s="15" customFormat="1">
      <c r="A358" s="18">
        <v>606</v>
      </c>
      <c r="B358" s="25">
        <v>9.0000000000000006E-5</v>
      </c>
      <c r="C358" s="25">
        <v>3.0000000000000001E-3</v>
      </c>
      <c r="D358" s="25">
        <f t="shared" si="65"/>
        <v>2.565E-3</v>
      </c>
      <c r="E358" s="25"/>
      <c r="F358" s="25"/>
      <c r="G358" s="25"/>
      <c r="H358" s="25">
        <v>3.5999999999999999E-3</v>
      </c>
      <c r="I358" s="25">
        <f t="shared" si="66"/>
        <v>3.1649999999999998E-3</v>
      </c>
      <c r="J358" s="25"/>
      <c r="K358" s="25"/>
      <c r="L358" s="25"/>
      <c r="M358" s="25">
        <v>6.4999999999999997E-3</v>
      </c>
      <c r="N358" s="25">
        <f t="shared" si="72"/>
        <v>6.0650000000000001E-3</v>
      </c>
      <c r="O358" s="25"/>
      <c r="P358" s="25"/>
      <c r="Q358" s="25"/>
      <c r="R358" s="25">
        <v>6.4000000000000003E-3</v>
      </c>
      <c r="S358" s="25">
        <f t="shared" si="75"/>
        <v>5.9650000000000007E-3</v>
      </c>
      <c r="T358" s="25"/>
      <c r="U358" s="25"/>
      <c r="V358" s="25"/>
      <c r="W358" s="25">
        <v>7.7999999999999999E-4</v>
      </c>
      <c r="X358" s="25">
        <f t="shared" si="67"/>
        <v>4.35E-4</v>
      </c>
    </row>
    <row r="359" spans="1:24" s="15" customFormat="1">
      <c r="A359" s="18">
        <v>607</v>
      </c>
      <c r="B359" s="25">
        <v>1.6000000000000001E-4</v>
      </c>
      <c r="C359" s="25">
        <v>3.0000000000000001E-3</v>
      </c>
      <c r="D359" s="25">
        <f t="shared" si="65"/>
        <v>2.4755000000000003E-3</v>
      </c>
      <c r="E359" s="25"/>
      <c r="F359" s="25"/>
      <c r="G359" s="25"/>
      <c r="H359" s="25">
        <v>3.5999999999999999E-3</v>
      </c>
      <c r="I359" s="25">
        <f t="shared" si="66"/>
        <v>3.0755000000000001E-3</v>
      </c>
      <c r="J359" s="25"/>
      <c r="K359" s="25"/>
      <c r="L359" s="25"/>
      <c r="M359" s="25">
        <v>6.4999999999999997E-3</v>
      </c>
      <c r="N359" s="25">
        <f t="shared" si="72"/>
        <v>5.9754999999999999E-3</v>
      </c>
      <c r="O359" s="25"/>
      <c r="P359" s="25"/>
      <c r="Q359" s="25"/>
      <c r="R359" s="25">
        <v>6.4999999999999997E-3</v>
      </c>
      <c r="S359" s="25">
        <f t="shared" si="75"/>
        <v>5.9754999999999999E-3</v>
      </c>
      <c r="T359" s="25"/>
      <c r="U359" s="25"/>
      <c r="V359" s="25"/>
      <c r="W359" s="25">
        <v>8.8900000000000003E-4</v>
      </c>
      <c r="X359" s="25">
        <f t="shared" si="67"/>
        <v>5.2450000000000001E-4</v>
      </c>
    </row>
    <row r="360" spans="1:24" s="15" customFormat="1">
      <c r="A360" s="18">
        <v>608</v>
      </c>
      <c r="B360" s="25">
        <v>8.0000000000000007E-5</v>
      </c>
      <c r="C360" s="25">
        <v>2.8999999999999998E-3</v>
      </c>
      <c r="D360" s="25">
        <f t="shared" si="65"/>
        <v>2.4649999999999997E-3</v>
      </c>
      <c r="E360" s="25"/>
      <c r="F360" s="25"/>
      <c r="G360" s="25"/>
      <c r="H360" s="25">
        <v>3.5999999999999999E-3</v>
      </c>
      <c r="I360" s="25">
        <f t="shared" si="66"/>
        <v>3.1649999999999998E-3</v>
      </c>
      <c r="J360" s="25"/>
      <c r="K360" s="25"/>
      <c r="L360" s="25"/>
      <c r="M360" s="25">
        <v>6.6E-3</v>
      </c>
      <c r="N360" s="25">
        <f t="shared" si="72"/>
        <v>6.1650000000000003E-3</v>
      </c>
      <c r="O360" s="25"/>
      <c r="P360" s="25"/>
      <c r="Q360" s="25"/>
      <c r="R360" s="25">
        <v>6.6E-3</v>
      </c>
      <c r="S360" s="25">
        <f t="shared" si="75"/>
        <v>6.1650000000000003E-3</v>
      </c>
      <c r="T360" s="25"/>
      <c r="U360" s="25"/>
      <c r="V360" s="25"/>
      <c r="W360" s="25">
        <v>7.9000000000000001E-4</v>
      </c>
      <c r="X360" s="25">
        <f t="shared" si="67"/>
        <v>4.35E-4</v>
      </c>
    </row>
    <row r="361" spans="1:24" s="15" customFormat="1">
      <c r="A361" s="18">
        <v>609</v>
      </c>
      <c r="B361" s="25">
        <v>1.6000000000000001E-4</v>
      </c>
      <c r="C361" s="25">
        <v>3.0000000000000001E-3</v>
      </c>
      <c r="D361" s="25">
        <f t="shared" si="65"/>
        <v>2.5249999999999999E-3</v>
      </c>
      <c r="E361" s="25"/>
      <c r="F361" s="25"/>
      <c r="G361" s="25"/>
      <c r="H361" s="25">
        <v>3.5999999999999999E-3</v>
      </c>
      <c r="I361" s="25">
        <f t="shared" si="66"/>
        <v>3.1249999999999997E-3</v>
      </c>
      <c r="J361" s="25"/>
      <c r="K361" s="25"/>
      <c r="L361" s="25"/>
      <c r="M361" s="25">
        <v>6.4999999999999997E-3</v>
      </c>
      <c r="N361" s="25">
        <f t="shared" si="72"/>
        <v>6.025E-3</v>
      </c>
      <c r="O361" s="25"/>
      <c r="P361" s="25"/>
      <c r="Q361" s="25"/>
      <c r="R361" s="25">
        <v>6.4999999999999997E-3</v>
      </c>
      <c r="S361" s="25">
        <f t="shared" si="75"/>
        <v>6.025E-3</v>
      </c>
      <c r="T361" s="25"/>
      <c r="U361" s="25"/>
      <c r="V361" s="25"/>
      <c r="W361" s="25">
        <v>7.9000000000000001E-4</v>
      </c>
      <c r="X361" s="25">
        <f t="shared" si="67"/>
        <v>4.75E-4</v>
      </c>
    </row>
    <row r="362" spans="1:24" s="15" customFormat="1">
      <c r="A362" s="18">
        <v>610</v>
      </c>
      <c r="B362" s="25">
        <v>6.0000000000000002E-5</v>
      </c>
      <c r="C362" s="25">
        <v>3.0000000000000001E-3</v>
      </c>
      <c r="D362" s="25">
        <f t="shared" si="65"/>
        <v>2.555E-3</v>
      </c>
      <c r="E362" s="25"/>
      <c r="F362" s="25"/>
      <c r="G362" s="25"/>
      <c r="H362" s="25">
        <v>3.7000000000000002E-3</v>
      </c>
      <c r="I362" s="25">
        <f t="shared" si="66"/>
        <v>3.2550000000000001E-3</v>
      </c>
      <c r="J362" s="25"/>
      <c r="K362" s="25"/>
      <c r="L362" s="25"/>
      <c r="M362" s="25">
        <v>6.4999999999999997E-3</v>
      </c>
      <c r="N362" s="25">
        <f t="shared" si="72"/>
        <v>6.0549999999999996E-3</v>
      </c>
      <c r="O362" s="25"/>
      <c r="P362" s="25"/>
      <c r="Q362" s="25"/>
      <c r="R362" s="25">
        <v>6.4999999999999997E-3</v>
      </c>
      <c r="S362" s="25">
        <f t="shared" si="75"/>
        <v>6.0549999999999996E-3</v>
      </c>
      <c r="T362" s="25"/>
      <c r="U362" s="25"/>
      <c r="V362" s="25"/>
      <c r="W362" s="25">
        <v>8.3000000000000001E-4</v>
      </c>
      <c r="X362" s="25">
        <f t="shared" si="67"/>
        <v>4.4500000000000003E-4</v>
      </c>
    </row>
    <row r="363" spans="1:24" s="15" customFormat="1">
      <c r="A363" s="18">
        <v>611</v>
      </c>
      <c r="B363" s="25">
        <v>2.3000000000000001E-4</v>
      </c>
      <c r="C363" s="25">
        <v>3.0000000000000001E-3</v>
      </c>
      <c r="D363" s="25">
        <f t="shared" si="65"/>
        <v>2.4405E-3</v>
      </c>
      <c r="E363" s="25"/>
      <c r="F363" s="25"/>
      <c r="G363" s="25"/>
      <c r="H363" s="25">
        <v>3.7000000000000002E-3</v>
      </c>
      <c r="I363" s="25">
        <f t="shared" si="66"/>
        <v>3.1405000000000001E-3</v>
      </c>
      <c r="J363" s="25"/>
      <c r="K363" s="25"/>
      <c r="L363" s="25"/>
      <c r="M363" s="25">
        <v>6.4999999999999997E-3</v>
      </c>
      <c r="N363" s="25">
        <f t="shared" si="72"/>
        <v>5.9404999999999996E-3</v>
      </c>
      <c r="O363" s="25"/>
      <c r="P363" s="25"/>
      <c r="Q363" s="25"/>
      <c r="R363" s="25">
        <v>6.4999999999999997E-3</v>
      </c>
      <c r="S363" s="25">
        <f t="shared" si="75"/>
        <v>5.9404999999999996E-3</v>
      </c>
      <c r="T363" s="25"/>
      <c r="U363" s="25"/>
      <c r="V363" s="25"/>
      <c r="W363" s="25">
        <v>8.8900000000000003E-4</v>
      </c>
      <c r="X363" s="25">
        <f t="shared" si="67"/>
        <v>5.5949999999999999E-4</v>
      </c>
    </row>
    <row r="364" spans="1:24" s="15" customFormat="1">
      <c r="A364" s="18">
        <v>612</v>
      </c>
      <c r="B364" s="25">
        <v>6.8999999999999997E-5</v>
      </c>
      <c r="C364" s="25">
        <v>3.0000000000000001E-3</v>
      </c>
      <c r="D364" s="25">
        <f t="shared" si="65"/>
        <v>2.5305000000000002E-3</v>
      </c>
      <c r="E364" s="25"/>
      <c r="F364" s="25"/>
      <c r="G364" s="25"/>
      <c r="H364" s="25">
        <v>3.7000000000000002E-3</v>
      </c>
      <c r="I364" s="25">
        <f t="shared" si="66"/>
        <v>3.2305000000000003E-3</v>
      </c>
      <c r="J364" s="25"/>
      <c r="K364" s="25"/>
      <c r="L364" s="25"/>
      <c r="M364" s="25">
        <v>6.4999999999999997E-3</v>
      </c>
      <c r="N364" s="25">
        <f t="shared" si="72"/>
        <v>6.0304999999999994E-3</v>
      </c>
      <c r="O364" s="25"/>
      <c r="P364" s="25"/>
      <c r="Q364" s="25"/>
      <c r="R364" s="25">
        <v>6.4999999999999997E-3</v>
      </c>
      <c r="S364" s="25">
        <f t="shared" si="75"/>
        <v>6.0304999999999994E-3</v>
      </c>
      <c r="T364" s="25"/>
      <c r="U364" s="25"/>
      <c r="V364" s="25"/>
      <c r="W364" s="25">
        <v>8.7000000000000001E-4</v>
      </c>
      <c r="X364" s="25">
        <f t="shared" si="67"/>
        <v>4.6949999999999997E-4</v>
      </c>
    </row>
    <row r="365" spans="1:24" s="15" customFormat="1">
      <c r="A365" s="18">
        <v>613</v>
      </c>
      <c r="B365" s="25">
        <v>1.2999999999999999E-4</v>
      </c>
      <c r="C365" s="25">
        <v>3.0000000000000001E-3</v>
      </c>
      <c r="D365" s="25">
        <f t="shared" si="65"/>
        <v>2.5349999999999999E-3</v>
      </c>
      <c r="E365" s="25"/>
      <c r="F365" s="25"/>
      <c r="G365" s="25"/>
      <c r="H365" s="25">
        <v>3.5999999999999999E-3</v>
      </c>
      <c r="I365" s="25">
        <f t="shared" si="66"/>
        <v>3.1349999999999998E-3</v>
      </c>
      <c r="J365" s="25"/>
      <c r="K365" s="25"/>
      <c r="L365" s="25"/>
      <c r="M365" s="25">
        <v>6.6E-3</v>
      </c>
      <c r="N365" s="25">
        <f t="shared" si="72"/>
        <v>6.1349999999999998E-3</v>
      </c>
      <c r="O365" s="25"/>
      <c r="P365" s="25"/>
      <c r="Q365" s="25"/>
      <c r="R365" s="25">
        <v>6.6E-3</v>
      </c>
      <c r="S365" s="25">
        <f t="shared" si="75"/>
        <v>6.1349999999999998E-3</v>
      </c>
      <c r="T365" s="25"/>
      <c r="U365" s="25"/>
      <c r="V365" s="25"/>
      <c r="W365" s="25">
        <v>8.0000000000000004E-4</v>
      </c>
      <c r="X365" s="25">
        <f t="shared" si="67"/>
        <v>4.6500000000000003E-4</v>
      </c>
    </row>
    <row r="366" spans="1:24" s="15" customFormat="1">
      <c r="A366" s="18">
        <v>614</v>
      </c>
      <c r="B366" s="25">
        <v>9.0000000000000006E-5</v>
      </c>
      <c r="C366" s="25">
        <v>2.8999999999999998E-3</v>
      </c>
      <c r="D366" s="25">
        <f t="shared" si="65"/>
        <v>2.4349999999999997E-3</v>
      </c>
      <c r="E366" s="25"/>
      <c r="F366" s="25"/>
      <c r="G366" s="25"/>
      <c r="H366" s="25">
        <v>3.5999999999999999E-3</v>
      </c>
      <c r="I366" s="25">
        <f t="shared" si="66"/>
        <v>3.1349999999999998E-3</v>
      </c>
      <c r="J366" s="25"/>
      <c r="K366" s="25"/>
      <c r="L366" s="25"/>
      <c r="M366" s="25">
        <v>6.4000000000000003E-3</v>
      </c>
      <c r="N366" s="25">
        <f t="shared" si="72"/>
        <v>5.9350000000000002E-3</v>
      </c>
      <c r="O366" s="25"/>
      <c r="P366" s="25"/>
      <c r="Q366" s="25"/>
      <c r="R366" s="25">
        <v>6.4000000000000003E-3</v>
      </c>
      <c r="S366" s="25">
        <f t="shared" si="75"/>
        <v>5.9350000000000002E-3</v>
      </c>
      <c r="T366" s="25"/>
      <c r="U366" s="25"/>
      <c r="V366" s="25"/>
      <c r="W366" s="25">
        <v>8.4000000000000003E-4</v>
      </c>
      <c r="X366" s="25">
        <f t="shared" si="67"/>
        <v>4.6500000000000003E-4</v>
      </c>
    </row>
    <row r="367" spans="1:24" s="15" customFormat="1">
      <c r="A367" s="18">
        <v>615</v>
      </c>
      <c r="B367" s="25">
        <v>1.3999999999999999E-4</v>
      </c>
      <c r="C367" s="25">
        <v>3.0000000000000001E-3</v>
      </c>
      <c r="D367" s="25">
        <f t="shared" si="65"/>
        <v>2.5300000000000001E-3</v>
      </c>
      <c r="E367" s="25"/>
      <c r="F367" s="25"/>
      <c r="G367" s="25"/>
      <c r="H367" s="25">
        <v>3.7000000000000002E-3</v>
      </c>
      <c r="I367" s="25">
        <f t="shared" si="66"/>
        <v>3.2300000000000002E-3</v>
      </c>
      <c r="J367" s="25"/>
      <c r="K367" s="25"/>
      <c r="L367" s="25"/>
      <c r="M367" s="25">
        <v>6.6E-3</v>
      </c>
      <c r="N367" s="25">
        <f t="shared" si="72"/>
        <v>6.13E-3</v>
      </c>
      <c r="O367" s="25"/>
      <c r="P367" s="25"/>
      <c r="Q367" s="25"/>
      <c r="R367" s="25">
        <v>6.6E-3</v>
      </c>
      <c r="S367" s="25">
        <f t="shared" si="75"/>
        <v>6.13E-3</v>
      </c>
      <c r="T367" s="25"/>
      <c r="U367" s="25"/>
      <c r="V367" s="25"/>
      <c r="W367" s="25">
        <v>8.0000000000000004E-4</v>
      </c>
      <c r="X367" s="25">
        <f t="shared" si="67"/>
        <v>4.7000000000000004E-4</v>
      </c>
    </row>
    <row r="368" spans="1:24" s="15" customFormat="1">
      <c r="A368" s="18">
        <v>616</v>
      </c>
      <c r="B368" s="25">
        <v>1E-4</v>
      </c>
      <c r="C368" s="25">
        <v>2.8E-3</v>
      </c>
      <c r="D368" s="25">
        <f t="shared" si="65"/>
        <v>2.3349999999999998E-3</v>
      </c>
      <c r="E368" s="25"/>
      <c r="F368" s="25"/>
      <c r="G368" s="25"/>
      <c r="H368" s="25">
        <v>3.5999999999999999E-3</v>
      </c>
      <c r="I368" s="25">
        <f t="shared" si="66"/>
        <v>3.1349999999999998E-3</v>
      </c>
      <c r="J368" s="25"/>
      <c r="K368" s="25"/>
      <c r="L368" s="25"/>
      <c r="M368" s="25">
        <v>6.4000000000000003E-3</v>
      </c>
      <c r="N368" s="25">
        <f t="shared" si="72"/>
        <v>5.9350000000000002E-3</v>
      </c>
      <c r="O368" s="25"/>
      <c r="P368" s="25"/>
      <c r="Q368" s="25"/>
      <c r="R368" s="25">
        <v>6.4000000000000003E-3</v>
      </c>
      <c r="S368" s="25">
        <f t="shared" si="75"/>
        <v>5.9350000000000002E-3</v>
      </c>
      <c r="T368" s="25"/>
      <c r="U368" s="25"/>
      <c r="V368" s="25"/>
      <c r="W368" s="25">
        <v>8.3000000000000001E-4</v>
      </c>
      <c r="X368" s="25">
        <f t="shared" si="67"/>
        <v>4.6500000000000003E-4</v>
      </c>
    </row>
    <row r="369" spans="1:24" s="15" customFormat="1">
      <c r="A369" s="18">
        <v>617</v>
      </c>
      <c r="B369" s="25">
        <v>1.3999999999999999E-4</v>
      </c>
      <c r="C369" s="25">
        <v>2.8E-3</v>
      </c>
      <c r="D369" s="25">
        <f t="shared" si="65"/>
        <v>2.3600000000000001E-3</v>
      </c>
      <c r="E369" s="25"/>
      <c r="F369" s="25"/>
      <c r="G369" s="25"/>
      <c r="H369" s="25">
        <v>3.7000000000000002E-3</v>
      </c>
      <c r="I369" s="25">
        <f t="shared" si="66"/>
        <v>3.2600000000000003E-3</v>
      </c>
      <c r="J369" s="25"/>
      <c r="K369" s="25"/>
      <c r="L369" s="25"/>
      <c r="M369" s="25">
        <v>6.4000000000000003E-3</v>
      </c>
      <c r="N369" s="25">
        <f t="shared" si="72"/>
        <v>5.96E-3</v>
      </c>
      <c r="O369" s="25"/>
      <c r="P369" s="25"/>
      <c r="Q369" s="25"/>
      <c r="R369" s="25">
        <v>6.4000000000000003E-3</v>
      </c>
      <c r="S369" s="25">
        <f t="shared" si="75"/>
        <v>5.96E-3</v>
      </c>
      <c r="T369" s="25"/>
      <c r="U369" s="25"/>
      <c r="V369" s="25"/>
      <c r="W369" s="25">
        <v>7.3999999999999999E-4</v>
      </c>
      <c r="X369" s="25">
        <f t="shared" si="67"/>
        <v>4.3999999999999996E-4</v>
      </c>
    </row>
    <row r="370" spans="1:24" s="15" customFormat="1">
      <c r="A370" s="18">
        <v>618</v>
      </c>
      <c r="B370" s="25">
        <v>1.0000000000000001E-5</v>
      </c>
      <c r="C370" s="25">
        <v>2.8999999999999998E-3</v>
      </c>
      <c r="D370" s="25">
        <f t="shared" si="65"/>
        <v>2.5149999999999999E-3</v>
      </c>
      <c r="E370" s="25"/>
      <c r="F370" s="25"/>
      <c r="G370" s="25"/>
      <c r="H370" s="25">
        <v>3.7000000000000002E-3</v>
      </c>
      <c r="I370" s="25">
        <f t="shared" si="66"/>
        <v>3.3150000000000002E-3</v>
      </c>
      <c r="J370" s="25"/>
      <c r="K370" s="25"/>
      <c r="L370" s="25"/>
      <c r="M370" s="25">
        <v>6.4000000000000003E-3</v>
      </c>
      <c r="N370" s="25">
        <f t="shared" si="72"/>
        <v>6.0150000000000004E-3</v>
      </c>
      <c r="O370" s="25"/>
      <c r="P370" s="25"/>
      <c r="Q370" s="25"/>
      <c r="R370" s="25">
        <v>6.4000000000000003E-3</v>
      </c>
      <c r="S370" s="25">
        <f t="shared" si="75"/>
        <v>6.0150000000000004E-3</v>
      </c>
      <c r="T370" s="25"/>
      <c r="U370" s="25"/>
      <c r="V370" s="25"/>
      <c r="W370" s="25">
        <v>7.6000000000000004E-4</v>
      </c>
      <c r="X370" s="25">
        <f t="shared" si="67"/>
        <v>3.8500000000000003E-4</v>
      </c>
    </row>
    <row r="371" spans="1:24" s="15" customFormat="1">
      <c r="A371" s="18">
        <v>619</v>
      </c>
      <c r="B371" s="25">
        <v>1.8000000000000001E-4</v>
      </c>
      <c r="C371" s="25">
        <v>2.8999999999999998E-3</v>
      </c>
      <c r="D371" s="25">
        <f t="shared" si="65"/>
        <v>2.3799999999999997E-3</v>
      </c>
      <c r="E371" s="25"/>
      <c r="F371" s="25"/>
      <c r="G371" s="25"/>
      <c r="H371" s="25">
        <v>3.5999999999999999E-3</v>
      </c>
      <c r="I371" s="25">
        <f t="shared" si="66"/>
        <v>3.0799999999999998E-3</v>
      </c>
      <c r="J371" s="25"/>
      <c r="K371" s="25"/>
      <c r="L371" s="25"/>
      <c r="M371" s="25">
        <v>6.3E-3</v>
      </c>
      <c r="N371" s="25">
        <f t="shared" si="72"/>
        <v>5.7800000000000004E-3</v>
      </c>
      <c r="O371" s="25"/>
      <c r="P371" s="25"/>
      <c r="Q371" s="25"/>
      <c r="R371" s="25">
        <v>6.3E-3</v>
      </c>
      <c r="S371" s="25">
        <f t="shared" si="75"/>
        <v>5.7800000000000004E-3</v>
      </c>
      <c r="T371" s="25"/>
      <c r="U371" s="25"/>
      <c r="V371" s="25"/>
      <c r="W371" s="25">
        <v>8.5999999999999998E-4</v>
      </c>
      <c r="X371" s="25">
        <f t="shared" si="67"/>
        <v>5.1999999999999995E-4</v>
      </c>
    </row>
    <row r="372" spans="1:24" s="15" customFormat="1">
      <c r="A372" s="18">
        <v>620</v>
      </c>
      <c r="B372" s="25">
        <v>-2.0000000000000002E-5</v>
      </c>
      <c r="C372" s="25">
        <v>2.8E-3</v>
      </c>
      <c r="D372" s="25">
        <f t="shared" si="65"/>
        <v>2.415E-3</v>
      </c>
      <c r="E372" s="25"/>
      <c r="F372" s="25"/>
      <c r="G372" s="25"/>
      <c r="H372" s="25">
        <v>3.7000000000000002E-3</v>
      </c>
      <c r="I372" s="25">
        <f t="shared" si="66"/>
        <v>3.3150000000000002E-3</v>
      </c>
      <c r="J372" s="25"/>
      <c r="K372" s="25"/>
      <c r="L372" s="25"/>
      <c r="M372" s="25">
        <v>6.3E-3</v>
      </c>
      <c r="N372" s="25">
        <f t="shared" si="72"/>
        <v>5.9150000000000001E-3</v>
      </c>
      <c r="O372" s="25"/>
      <c r="P372" s="25"/>
      <c r="Q372" s="25"/>
      <c r="R372" s="25">
        <v>6.3E-3</v>
      </c>
      <c r="S372" s="25">
        <f t="shared" si="75"/>
        <v>5.9150000000000001E-3</v>
      </c>
      <c r="T372" s="25"/>
      <c r="U372" s="25"/>
      <c r="V372" s="25"/>
      <c r="W372" s="25">
        <v>7.9000000000000001E-4</v>
      </c>
      <c r="X372" s="25">
        <f t="shared" si="67"/>
        <v>3.8499999999999998E-4</v>
      </c>
    </row>
    <row r="373" spans="1:24" s="15" customFormat="1">
      <c r="A373" s="18">
        <v>621</v>
      </c>
      <c r="B373" s="25">
        <v>1.9000000000000001E-4</v>
      </c>
      <c r="C373" s="25">
        <v>2.8999999999999998E-3</v>
      </c>
      <c r="D373" s="25">
        <f t="shared" si="65"/>
        <v>2.3749999999999999E-3</v>
      </c>
      <c r="E373" s="25"/>
      <c r="F373" s="25"/>
      <c r="G373" s="25"/>
      <c r="H373" s="25">
        <v>3.8E-3</v>
      </c>
      <c r="I373" s="25">
        <f t="shared" si="66"/>
        <v>3.2750000000000001E-3</v>
      </c>
      <c r="J373" s="25"/>
      <c r="K373" s="25"/>
      <c r="L373" s="25"/>
      <c r="M373" s="25">
        <v>6.4000000000000003E-3</v>
      </c>
      <c r="N373" s="25">
        <f t="shared" si="72"/>
        <v>5.875E-3</v>
      </c>
      <c r="O373" s="25"/>
      <c r="P373" s="25"/>
      <c r="Q373" s="25"/>
      <c r="R373" s="25">
        <v>6.4000000000000003E-3</v>
      </c>
      <c r="S373" s="25">
        <f t="shared" si="75"/>
        <v>5.875E-3</v>
      </c>
      <c r="T373" s="25"/>
      <c r="U373" s="25"/>
      <c r="V373" s="25"/>
      <c r="W373" s="25">
        <v>8.5999999999999998E-4</v>
      </c>
      <c r="X373" s="25">
        <f t="shared" si="67"/>
        <v>5.2499999999999997E-4</v>
      </c>
    </row>
    <row r="374" spans="1:24" s="15" customFormat="1">
      <c r="A374" s="18">
        <v>622</v>
      </c>
      <c r="B374" s="25">
        <v>2.0000000000000001E-4</v>
      </c>
      <c r="C374" s="25">
        <v>2.8999999999999998E-3</v>
      </c>
      <c r="D374" s="25">
        <f t="shared" si="65"/>
        <v>2.32E-3</v>
      </c>
      <c r="E374" s="25"/>
      <c r="F374" s="25"/>
      <c r="G374" s="25"/>
      <c r="H374" s="25">
        <v>3.8E-3</v>
      </c>
      <c r="I374" s="25">
        <f t="shared" si="66"/>
        <v>3.2199999999999998E-3</v>
      </c>
      <c r="J374" s="25"/>
      <c r="K374" s="25"/>
      <c r="L374" s="25"/>
      <c r="M374" s="25">
        <v>6.3E-3</v>
      </c>
      <c r="N374" s="25">
        <f t="shared" si="72"/>
        <v>5.7200000000000003E-3</v>
      </c>
      <c r="O374" s="25"/>
      <c r="P374" s="25"/>
      <c r="Q374" s="25"/>
      <c r="R374" s="25">
        <v>6.3E-3</v>
      </c>
      <c r="S374" s="25">
        <f t="shared" si="75"/>
        <v>5.7200000000000003E-3</v>
      </c>
      <c r="T374" s="25"/>
      <c r="U374" s="25"/>
      <c r="V374" s="25"/>
      <c r="W374" s="25">
        <v>9.6000000000000002E-4</v>
      </c>
      <c r="X374" s="25">
        <f t="shared" si="67"/>
        <v>5.8E-4</v>
      </c>
    </row>
    <row r="375" spans="1:24" s="15" customFormat="1">
      <c r="A375" s="18">
        <v>623</v>
      </c>
      <c r="B375" s="25">
        <v>1.4999999999999999E-4</v>
      </c>
      <c r="C375" s="25">
        <v>2.8999999999999998E-3</v>
      </c>
      <c r="D375" s="25">
        <f t="shared" si="65"/>
        <v>2.3599999999999997E-3</v>
      </c>
      <c r="E375" s="25"/>
      <c r="F375" s="25"/>
      <c r="G375" s="25"/>
      <c r="H375" s="25">
        <v>3.7000000000000002E-3</v>
      </c>
      <c r="I375" s="25">
        <f t="shared" si="66"/>
        <v>3.16E-3</v>
      </c>
      <c r="J375" s="25"/>
      <c r="K375" s="25"/>
      <c r="L375" s="25"/>
      <c r="M375" s="25">
        <v>6.4000000000000003E-3</v>
      </c>
      <c r="N375" s="25">
        <f t="shared" si="72"/>
        <v>5.8600000000000006E-3</v>
      </c>
      <c r="O375" s="25"/>
      <c r="P375" s="25"/>
      <c r="Q375" s="25"/>
      <c r="R375" s="25">
        <v>6.4000000000000003E-3</v>
      </c>
      <c r="S375" s="25">
        <f t="shared" si="75"/>
        <v>5.8600000000000006E-3</v>
      </c>
      <c r="T375" s="25"/>
      <c r="U375" s="25"/>
      <c r="V375" s="25"/>
      <c r="W375" s="25">
        <v>9.3000000000000005E-4</v>
      </c>
      <c r="X375" s="25">
        <f t="shared" si="67"/>
        <v>5.4000000000000001E-4</v>
      </c>
    </row>
    <row r="376" spans="1:24" s="15" customFormat="1">
      <c r="A376" s="18">
        <v>624</v>
      </c>
      <c r="B376" s="25">
        <v>1.0000000000000001E-5</v>
      </c>
      <c r="C376" s="25">
        <v>2.8999999999999998E-3</v>
      </c>
      <c r="D376" s="25">
        <f t="shared" si="65"/>
        <v>2.49E-3</v>
      </c>
      <c r="E376" s="25"/>
      <c r="F376" s="25"/>
      <c r="G376" s="25"/>
      <c r="H376" s="25">
        <v>3.8E-3</v>
      </c>
      <c r="I376" s="25">
        <f t="shared" si="66"/>
        <v>3.3899999999999998E-3</v>
      </c>
      <c r="J376" s="25"/>
      <c r="K376" s="25"/>
      <c r="L376" s="25"/>
      <c r="M376" s="25">
        <v>6.3E-3</v>
      </c>
      <c r="N376" s="25">
        <f t="shared" si="72"/>
        <v>5.8900000000000003E-3</v>
      </c>
      <c r="O376" s="25"/>
      <c r="P376" s="25"/>
      <c r="Q376" s="25"/>
      <c r="R376" s="25">
        <v>6.3E-3</v>
      </c>
      <c r="S376" s="25">
        <f t="shared" si="75"/>
        <v>5.8900000000000003E-3</v>
      </c>
      <c r="T376" s="25"/>
      <c r="U376" s="25"/>
      <c r="V376" s="25"/>
      <c r="W376" s="25">
        <v>8.0999999999999996E-4</v>
      </c>
      <c r="X376" s="25">
        <f t="shared" si="67"/>
        <v>4.0999999999999999E-4</v>
      </c>
    </row>
    <row r="377" spans="1:24" s="15" customFormat="1">
      <c r="A377" s="18">
        <v>625</v>
      </c>
      <c r="B377" s="25">
        <v>1.4999999999999999E-4</v>
      </c>
      <c r="C377" s="25">
        <v>2.8999999999999998E-3</v>
      </c>
      <c r="D377" s="25">
        <f t="shared" si="65"/>
        <v>2.4449999999999997E-3</v>
      </c>
      <c r="E377" s="25"/>
      <c r="F377" s="25"/>
      <c r="G377" s="25"/>
      <c r="H377" s="25">
        <v>3.8E-3</v>
      </c>
      <c r="I377" s="25">
        <f t="shared" si="66"/>
        <v>3.3449999999999999E-3</v>
      </c>
      <c r="J377" s="25"/>
      <c r="K377" s="25"/>
      <c r="L377" s="25"/>
      <c r="M377" s="25">
        <v>6.1999999999999998E-3</v>
      </c>
      <c r="N377" s="25">
        <f t="shared" si="72"/>
        <v>5.7450000000000001E-3</v>
      </c>
      <c r="O377" s="25"/>
      <c r="P377" s="25"/>
      <c r="Q377" s="25"/>
      <c r="R377" s="25">
        <v>6.1999999999999998E-3</v>
      </c>
      <c r="S377" s="25">
        <f t="shared" si="75"/>
        <v>5.7450000000000001E-3</v>
      </c>
      <c r="T377" s="25"/>
      <c r="U377" s="25"/>
      <c r="V377" s="25"/>
      <c r="W377" s="25">
        <v>7.6000000000000004E-4</v>
      </c>
      <c r="X377" s="25">
        <f t="shared" si="67"/>
        <v>4.55E-4</v>
      </c>
    </row>
    <row r="378" spans="1:24" s="15" customFormat="1">
      <c r="A378" s="18">
        <v>626</v>
      </c>
      <c r="B378" s="25">
        <v>1.2999999999999999E-4</v>
      </c>
      <c r="C378" s="25">
        <v>2.8999999999999998E-3</v>
      </c>
      <c r="D378" s="25">
        <f t="shared" si="65"/>
        <v>2.3400000000000001E-3</v>
      </c>
      <c r="E378" s="25"/>
      <c r="F378" s="25"/>
      <c r="G378" s="25"/>
      <c r="H378" s="25">
        <v>3.8E-3</v>
      </c>
      <c r="I378" s="25">
        <f t="shared" si="66"/>
        <v>3.2399999999999998E-3</v>
      </c>
      <c r="J378" s="25"/>
      <c r="K378" s="25"/>
      <c r="L378" s="25"/>
      <c r="M378" s="25">
        <v>6.3E-3</v>
      </c>
      <c r="N378" s="25">
        <f t="shared" si="72"/>
        <v>5.7400000000000003E-3</v>
      </c>
      <c r="O378" s="25"/>
      <c r="P378" s="25"/>
      <c r="Q378" s="25"/>
      <c r="R378" s="25">
        <v>6.3E-3</v>
      </c>
      <c r="S378" s="25">
        <f t="shared" si="75"/>
        <v>5.7400000000000003E-3</v>
      </c>
      <c r="T378" s="25"/>
      <c r="U378" s="25"/>
      <c r="V378" s="25"/>
      <c r="W378" s="25">
        <v>9.8999999999999999E-4</v>
      </c>
      <c r="X378" s="25">
        <f t="shared" si="67"/>
        <v>5.5999999999999995E-4</v>
      </c>
    </row>
    <row r="379" spans="1:24" s="15" customFormat="1">
      <c r="A379" s="18">
        <v>627</v>
      </c>
      <c r="B379" s="25">
        <v>1.6000000000000001E-4</v>
      </c>
      <c r="C379" s="25">
        <v>2.8E-3</v>
      </c>
      <c r="D379" s="25">
        <f t="shared" si="65"/>
        <v>2.2550000000000001E-3</v>
      </c>
      <c r="E379" s="25"/>
      <c r="F379" s="25"/>
      <c r="G379" s="25"/>
      <c r="H379" s="25">
        <v>3.8E-3</v>
      </c>
      <c r="I379" s="25">
        <f t="shared" si="66"/>
        <v>3.2550000000000001E-3</v>
      </c>
      <c r="J379" s="25"/>
      <c r="K379" s="25"/>
      <c r="L379" s="25"/>
      <c r="M379" s="25">
        <v>6.3E-3</v>
      </c>
      <c r="N379" s="25">
        <f t="shared" si="72"/>
        <v>5.7549999999999997E-3</v>
      </c>
      <c r="O379" s="25"/>
      <c r="P379" s="25"/>
      <c r="Q379" s="25"/>
      <c r="R379" s="25">
        <v>6.3E-3</v>
      </c>
      <c r="S379" s="25">
        <f t="shared" si="75"/>
        <v>5.7549999999999997E-3</v>
      </c>
      <c r="T379" s="25"/>
      <c r="U379" s="25"/>
      <c r="V379" s="25"/>
      <c r="W379" s="25">
        <v>9.3000000000000005E-4</v>
      </c>
      <c r="X379" s="25">
        <f t="shared" si="67"/>
        <v>5.4500000000000002E-4</v>
      </c>
    </row>
    <row r="380" spans="1:24" s="15" customFormat="1">
      <c r="A380" s="18">
        <v>628</v>
      </c>
      <c r="B380" s="25">
        <v>1.7000000000000001E-4</v>
      </c>
      <c r="C380" s="25">
        <v>3.0000000000000001E-3</v>
      </c>
      <c r="D380" s="25">
        <f t="shared" si="65"/>
        <v>2.415E-3</v>
      </c>
      <c r="E380" s="25"/>
      <c r="F380" s="25"/>
      <c r="G380" s="25"/>
      <c r="H380" s="25">
        <v>3.8999999999999998E-3</v>
      </c>
      <c r="I380" s="25">
        <f t="shared" si="66"/>
        <v>3.3149999999999998E-3</v>
      </c>
      <c r="J380" s="25"/>
      <c r="K380" s="25"/>
      <c r="L380" s="25"/>
      <c r="M380" s="25">
        <v>6.4000000000000003E-3</v>
      </c>
      <c r="N380" s="25">
        <f t="shared" si="72"/>
        <v>5.8150000000000007E-3</v>
      </c>
      <c r="O380" s="25"/>
      <c r="P380" s="25"/>
      <c r="Q380" s="25"/>
      <c r="R380" s="25">
        <v>6.4000000000000003E-3</v>
      </c>
      <c r="S380" s="25">
        <f t="shared" si="75"/>
        <v>5.8150000000000007E-3</v>
      </c>
      <c r="T380" s="25"/>
      <c r="U380" s="25"/>
      <c r="V380" s="25"/>
      <c r="W380" s="25">
        <v>1E-3</v>
      </c>
      <c r="X380" s="25">
        <f t="shared" si="67"/>
        <v>5.8500000000000002E-4</v>
      </c>
    </row>
    <row r="381" spans="1:24" s="15" customFormat="1">
      <c r="A381" s="18">
        <v>629</v>
      </c>
      <c r="B381" s="25">
        <v>1.2E-4</v>
      </c>
      <c r="C381" s="25">
        <v>3.0000000000000001E-3</v>
      </c>
      <c r="D381" s="25">
        <f t="shared" si="65"/>
        <v>2.5249999999999999E-3</v>
      </c>
      <c r="E381" s="25"/>
      <c r="F381" s="25"/>
      <c r="G381" s="25"/>
      <c r="H381" s="25">
        <v>3.8E-3</v>
      </c>
      <c r="I381" s="25">
        <f t="shared" si="66"/>
        <v>3.3249999999999998E-3</v>
      </c>
      <c r="J381" s="25"/>
      <c r="K381" s="25"/>
      <c r="L381" s="25"/>
      <c r="M381" s="25">
        <v>6.1000000000000004E-3</v>
      </c>
      <c r="N381" s="25">
        <f t="shared" si="72"/>
        <v>5.6250000000000007E-3</v>
      </c>
      <c r="O381" s="25"/>
      <c r="P381" s="25"/>
      <c r="Q381" s="25"/>
      <c r="R381" s="25">
        <v>6.1000000000000004E-3</v>
      </c>
      <c r="S381" s="25">
        <f t="shared" si="75"/>
        <v>5.6250000000000007E-3</v>
      </c>
      <c r="T381" s="25"/>
      <c r="U381" s="25"/>
      <c r="V381" s="25"/>
      <c r="W381" s="25">
        <v>8.3000000000000001E-4</v>
      </c>
      <c r="X381" s="25">
        <f t="shared" si="67"/>
        <v>4.75E-4</v>
      </c>
    </row>
    <row r="382" spans="1:24" s="15" customFormat="1">
      <c r="A382" s="18">
        <v>630</v>
      </c>
      <c r="B382" s="25">
        <v>2.0000000000000002E-5</v>
      </c>
      <c r="C382" s="25">
        <v>2.8999999999999998E-3</v>
      </c>
      <c r="D382" s="25">
        <f t="shared" si="65"/>
        <v>2.4849999999999998E-3</v>
      </c>
      <c r="E382" s="25"/>
      <c r="F382" s="25"/>
      <c r="G382" s="25"/>
      <c r="H382" s="25">
        <v>3.8E-3</v>
      </c>
      <c r="I382" s="25">
        <f t="shared" si="66"/>
        <v>3.385E-3</v>
      </c>
      <c r="J382" s="25"/>
      <c r="K382" s="25"/>
      <c r="L382" s="25"/>
      <c r="M382" s="25">
        <v>6.3E-3</v>
      </c>
      <c r="N382" s="25">
        <f t="shared" si="72"/>
        <v>5.8849999999999996E-3</v>
      </c>
      <c r="O382" s="25"/>
      <c r="P382" s="25"/>
      <c r="Q382" s="25"/>
      <c r="R382" s="25">
        <v>6.3E-3</v>
      </c>
      <c r="S382" s="25">
        <f t="shared" si="75"/>
        <v>5.8849999999999996E-3</v>
      </c>
      <c r="T382" s="25"/>
      <c r="U382" s="25"/>
      <c r="V382" s="25"/>
      <c r="W382" s="25">
        <v>8.0999999999999996E-4</v>
      </c>
      <c r="X382" s="25">
        <f t="shared" si="67"/>
        <v>4.15E-4</v>
      </c>
    </row>
    <row r="383" spans="1:24" s="15" customFormat="1">
      <c r="A383" s="18">
        <v>631</v>
      </c>
      <c r="B383" s="25">
        <v>1.3999999999999999E-4</v>
      </c>
      <c r="C383" s="25">
        <v>2.7000000000000001E-3</v>
      </c>
      <c r="D383" s="25">
        <f t="shared" si="65"/>
        <v>2.1900000000000001E-3</v>
      </c>
      <c r="E383" s="25"/>
      <c r="F383" s="25"/>
      <c r="G383" s="25"/>
      <c r="H383" s="25">
        <v>3.7000000000000002E-3</v>
      </c>
      <c r="I383" s="25">
        <f t="shared" si="66"/>
        <v>3.1900000000000001E-3</v>
      </c>
      <c r="J383" s="25"/>
      <c r="K383" s="25"/>
      <c r="L383" s="25"/>
      <c r="M383" s="25">
        <v>6.1999999999999998E-3</v>
      </c>
      <c r="N383" s="25">
        <f t="shared" si="72"/>
        <v>5.6899999999999997E-3</v>
      </c>
      <c r="O383" s="25"/>
      <c r="P383" s="25"/>
      <c r="Q383" s="25"/>
      <c r="R383" s="25">
        <v>6.1999999999999998E-3</v>
      </c>
      <c r="S383" s="25">
        <f t="shared" si="75"/>
        <v>5.6899999999999997E-3</v>
      </c>
      <c r="T383" s="25"/>
      <c r="U383" s="25"/>
      <c r="V383" s="25"/>
      <c r="W383" s="25">
        <v>8.8000000000000003E-4</v>
      </c>
      <c r="X383" s="25">
        <f t="shared" si="67"/>
        <v>5.1000000000000004E-4</v>
      </c>
    </row>
    <row r="384" spans="1:24" s="15" customFormat="1">
      <c r="A384" s="18">
        <v>632</v>
      </c>
      <c r="B384" s="25">
        <v>1.2E-4</v>
      </c>
      <c r="C384" s="25">
        <v>2.8999999999999998E-3</v>
      </c>
      <c r="D384" s="25">
        <f t="shared" si="65"/>
        <v>2.3799999999999997E-3</v>
      </c>
      <c r="E384" s="25"/>
      <c r="F384" s="25"/>
      <c r="G384" s="25"/>
      <c r="H384" s="25">
        <v>3.8E-3</v>
      </c>
      <c r="I384" s="25">
        <f t="shared" si="66"/>
        <v>3.2799999999999999E-3</v>
      </c>
      <c r="J384" s="25"/>
      <c r="K384" s="25"/>
      <c r="L384" s="25"/>
      <c r="M384" s="25">
        <v>6.1000000000000004E-3</v>
      </c>
      <c r="N384" s="25">
        <f t="shared" si="72"/>
        <v>5.5799999999999999E-3</v>
      </c>
      <c r="O384" s="25"/>
      <c r="P384" s="25"/>
      <c r="Q384" s="25"/>
      <c r="R384" s="25">
        <v>6.1000000000000004E-3</v>
      </c>
      <c r="S384" s="25">
        <f t="shared" si="75"/>
        <v>5.5799999999999999E-3</v>
      </c>
      <c r="T384" s="25"/>
      <c r="U384" s="25"/>
      <c r="V384" s="25"/>
      <c r="W384" s="25">
        <v>9.2000000000000003E-4</v>
      </c>
      <c r="X384" s="25">
        <f t="shared" si="67"/>
        <v>5.2000000000000006E-4</v>
      </c>
    </row>
    <row r="385" spans="1:24" s="15" customFormat="1">
      <c r="A385" s="18">
        <v>633</v>
      </c>
      <c r="B385" s="25">
        <v>1.2E-4</v>
      </c>
      <c r="C385" s="25">
        <v>2.8E-3</v>
      </c>
      <c r="D385" s="25">
        <f t="shared" si="65"/>
        <v>2.3E-3</v>
      </c>
      <c r="E385" s="25"/>
      <c r="F385" s="25"/>
      <c r="G385" s="25"/>
      <c r="H385" s="25">
        <v>3.8999999999999998E-3</v>
      </c>
      <c r="I385" s="25">
        <f t="shared" si="66"/>
        <v>3.3999999999999998E-3</v>
      </c>
      <c r="J385" s="25"/>
      <c r="K385" s="25"/>
      <c r="L385" s="25"/>
      <c r="M385" s="25">
        <v>6.1999999999999998E-3</v>
      </c>
      <c r="N385" s="25">
        <f t="shared" si="72"/>
        <v>5.7000000000000002E-3</v>
      </c>
      <c r="O385" s="25"/>
      <c r="P385" s="25"/>
      <c r="Q385" s="25"/>
      <c r="R385" s="25">
        <v>6.1000000000000004E-3</v>
      </c>
      <c r="S385" s="25">
        <f t="shared" si="75"/>
        <v>5.6000000000000008E-3</v>
      </c>
      <c r="T385" s="25"/>
      <c r="U385" s="25"/>
      <c r="V385" s="25"/>
      <c r="W385" s="25">
        <v>8.8000000000000003E-4</v>
      </c>
      <c r="X385" s="25">
        <f t="shared" si="67"/>
        <v>5.0000000000000001E-4</v>
      </c>
    </row>
    <row r="386" spans="1:24" s="15" customFormat="1">
      <c r="A386" s="18">
        <v>634</v>
      </c>
      <c r="B386" s="25">
        <v>6.0000000000000002E-5</v>
      </c>
      <c r="C386" s="25">
        <v>2.8E-3</v>
      </c>
      <c r="D386" s="25">
        <f t="shared" ref="D386:D449" si="78">C386-X386</f>
        <v>2.3800000000000002E-3</v>
      </c>
      <c r="E386" s="25"/>
      <c r="F386" s="25"/>
      <c r="G386" s="25"/>
      <c r="H386" s="25">
        <v>3.5999999999999999E-3</v>
      </c>
      <c r="I386" s="25">
        <f t="shared" ref="I386:I449" si="79">H386-X386</f>
        <v>3.1799999999999997E-3</v>
      </c>
      <c r="J386" s="25"/>
      <c r="K386" s="25"/>
      <c r="L386" s="25"/>
      <c r="M386" s="25">
        <v>6.1000000000000004E-3</v>
      </c>
      <c r="N386" s="25">
        <f t="shared" si="72"/>
        <v>5.6800000000000002E-3</v>
      </c>
      <c r="O386" s="25"/>
      <c r="P386" s="25"/>
      <c r="Q386" s="25"/>
      <c r="R386" s="25">
        <v>6.1999999999999998E-3</v>
      </c>
      <c r="S386" s="25">
        <f t="shared" si="75"/>
        <v>5.7799999999999995E-3</v>
      </c>
      <c r="T386" s="25"/>
      <c r="U386" s="25"/>
      <c r="V386" s="25"/>
      <c r="W386" s="25">
        <v>7.7999999999999999E-4</v>
      </c>
      <c r="X386" s="25">
        <f t="shared" ref="X386:X449" si="80">(B386+W386)/2</f>
        <v>4.2000000000000002E-4</v>
      </c>
    </row>
    <row r="387" spans="1:24" s="15" customFormat="1">
      <c r="A387" s="18">
        <v>635</v>
      </c>
      <c r="B387" s="25">
        <v>1.7000000000000001E-4</v>
      </c>
      <c r="C387" s="25">
        <v>2.8999999999999998E-3</v>
      </c>
      <c r="D387" s="25">
        <f t="shared" si="78"/>
        <v>2.405E-3</v>
      </c>
      <c r="E387" s="25"/>
      <c r="F387" s="25"/>
      <c r="G387" s="25"/>
      <c r="H387" s="25">
        <v>3.7000000000000002E-3</v>
      </c>
      <c r="I387" s="25">
        <f t="shared" si="79"/>
        <v>3.2050000000000004E-3</v>
      </c>
      <c r="J387" s="25"/>
      <c r="K387" s="25"/>
      <c r="L387" s="25"/>
      <c r="M387" s="25">
        <v>6.0000000000000001E-3</v>
      </c>
      <c r="N387" s="25">
        <f t="shared" ref="N387:N450" si="81">M387-X387</f>
        <v>5.5050000000000003E-3</v>
      </c>
      <c r="O387" s="25"/>
      <c r="P387" s="25"/>
      <c r="Q387" s="25"/>
      <c r="R387" s="25">
        <v>6.0000000000000001E-3</v>
      </c>
      <c r="S387" s="25">
        <f t="shared" ref="S387:S450" si="82">R387-X387</f>
        <v>5.5050000000000003E-3</v>
      </c>
      <c r="T387" s="25"/>
      <c r="U387" s="25"/>
      <c r="V387" s="25"/>
      <c r="W387" s="25">
        <v>8.1999999999999998E-4</v>
      </c>
      <c r="X387" s="25">
        <f t="shared" si="80"/>
        <v>4.95E-4</v>
      </c>
    </row>
    <row r="388" spans="1:24" s="15" customFormat="1">
      <c r="A388" s="18">
        <v>636</v>
      </c>
      <c r="B388" s="25">
        <v>2.1000000000000001E-4</v>
      </c>
      <c r="C388" s="25">
        <v>2.8E-3</v>
      </c>
      <c r="D388" s="25">
        <f t="shared" si="78"/>
        <v>2.2550000000000001E-3</v>
      </c>
      <c r="E388" s="25"/>
      <c r="F388" s="25"/>
      <c r="G388" s="25"/>
      <c r="H388" s="25">
        <v>3.7000000000000002E-3</v>
      </c>
      <c r="I388" s="25">
        <f t="shared" si="79"/>
        <v>3.1550000000000003E-3</v>
      </c>
      <c r="J388" s="25"/>
      <c r="K388" s="25"/>
      <c r="L388" s="25"/>
      <c r="M388" s="25">
        <v>6.1000000000000004E-3</v>
      </c>
      <c r="N388" s="25">
        <f t="shared" si="81"/>
        <v>5.555E-3</v>
      </c>
      <c r="O388" s="25"/>
      <c r="P388" s="25"/>
      <c r="Q388" s="25"/>
      <c r="R388" s="25">
        <v>6.1000000000000004E-3</v>
      </c>
      <c r="S388" s="25">
        <f t="shared" si="82"/>
        <v>5.555E-3</v>
      </c>
      <c r="T388" s="25"/>
      <c r="U388" s="25"/>
      <c r="V388" s="25"/>
      <c r="W388" s="25">
        <v>8.8000000000000003E-4</v>
      </c>
      <c r="X388" s="25">
        <f t="shared" si="80"/>
        <v>5.4500000000000002E-4</v>
      </c>
    </row>
    <row r="389" spans="1:24" s="15" customFormat="1">
      <c r="A389" s="18">
        <v>637</v>
      </c>
      <c r="B389" s="25">
        <v>1.3999999999999999E-4</v>
      </c>
      <c r="C389" s="25">
        <v>2.8E-3</v>
      </c>
      <c r="D389" s="25">
        <f t="shared" si="78"/>
        <v>2.2950000000000002E-3</v>
      </c>
      <c r="E389" s="25"/>
      <c r="F389" s="25"/>
      <c r="G389" s="25"/>
      <c r="H389" s="25">
        <v>3.8E-3</v>
      </c>
      <c r="I389" s="25">
        <f t="shared" si="79"/>
        <v>3.2950000000000002E-3</v>
      </c>
      <c r="J389" s="25"/>
      <c r="K389" s="25"/>
      <c r="L389" s="25"/>
      <c r="M389" s="25">
        <v>6.1999999999999998E-3</v>
      </c>
      <c r="N389" s="25">
        <f t="shared" si="81"/>
        <v>5.6949999999999995E-3</v>
      </c>
      <c r="O389" s="25"/>
      <c r="P389" s="25"/>
      <c r="Q389" s="25"/>
      <c r="R389" s="25">
        <v>6.1999999999999998E-3</v>
      </c>
      <c r="S389" s="25">
        <f t="shared" si="82"/>
        <v>5.6949999999999995E-3</v>
      </c>
      <c r="T389" s="25"/>
      <c r="U389" s="25"/>
      <c r="V389" s="25"/>
      <c r="W389" s="25">
        <v>8.7000000000000001E-4</v>
      </c>
      <c r="X389" s="25">
        <f t="shared" si="80"/>
        <v>5.0500000000000002E-4</v>
      </c>
    </row>
    <row r="390" spans="1:24" s="15" customFormat="1">
      <c r="A390" s="18">
        <v>638</v>
      </c>
      <c r="B390" s="25">
        <v>8.0000000000000007E-5</v>
      </c>
      <c r="C390" s="25">
        <v>2.8999999999999998E-3</v>
      </c>
      <c r="D390" s="25">
        <f t="shared" si="78"/>
        <v>2.47E-3</v>
      </c>
      <c r="E390" s="25"/>
      <c r="F390" s="25"/>
      <c r="G390" s="25"/>
      <c r="H390" s="25">
        <v>3.7000000000000002E-3</v>
      </c>
      <c r="I390" s="25">
        <f t="shared" si="79"/>
        <v>3.2700000000000003E-3</v>
      </c>
      <c r="J390" s="25"/>
      <c r="K390" s="25"/>
      <c r="L390" s="25"/>
      <c r="M390" s="25">
        <v>6.0000000000000001E-3</v>
      </c>
      <c r="N390" s="25">
        <f t="shared" si="81"/>
        <v>5.5700000000000003E-3</v>
      </c>
      <c r="O390" s="25"/>
      <c r="P390" s="25"/>
      <c r="Q390" s="25"/>
      <c r="R390" s="25">
        <v>6.0000000000000001E-3</v>
      </c>
      <c r="S390" s="25">
        <f t="shared" si="82"/>
        <v>5.5700000000000003E-3</v>
      </c>
      <c r="T390" s="25"/>
      <c r="U390" s="25"/>
      <c r="V390" s="25"/>
      <c r="W390" s="25">
        <v>7.7999999999999999E-4</v>
      </c>
      <c r="X390" s="25">
        <f t="shared" si="80"/>
        <v>4.2999999999999999E-4</v>
      </c>
    </row>
    <row r="391" spans="1:24" s="15" customFormat="1">
      <c r="A391" s="18">
        <v>639</v>
      </c>
      <c r="B391" s="25">
        <v>8.0000000000000007E-5</v>
      </c>
      <c r="C391" s="25">
        <v>2.8999999999999998E-3</v>
      </c>
      <c r="D391" s="25">
        <f t="shared" si="78"/>
        <v>2.4399999999999999E-3</v>
      </c>
      <c r="E391" s="25"/>
      <c r="F391" s="25"/>
      <c r="G391" s="25"/>
      <c r="H391" s="25">
        <v>3.8E-3</v>
      </c>
      <c r="I391" s="25">
        <f t="shared" si="79"/>
        <v>3.3400000000000001E-3</v>
      </c>
      <c r="J391" s="25"/>
      <c r="K391" s="25"/>
      <c r="L391" s="25"/>
      <c r="M391" s="25">
        <v>6.0000000000000001E-3</v>
      </c>
      <c r="N391" s="25">
        <f t="shared" si="81"/>
        <v>5.5399999999999998E-3</v>
      </c>
      <c r="O391" s="25"/>
      <c r="P391" s="25"/>
      <c r="Q391" s="25"/>
      <c r="R391" s="25">
        <v>6.0000000000000001E-3</v>
      </c>
      <c r="S391" s="25">
        <f t="shared" si="82"/>
        <v>5.5399999999999998E-3</v>
      </c>
      <c r="T391" s="25"/>
      <c r="U391" s="25"/>
      <c r="V391" s="25"/>
      <c r="W391" s="25">
        <v>8.4000000000000003E-4</v>
      </c>
      <c r="X391" s="25">
        <f t="shared" si="80"/>
        <v>4.6000000000000001E-4</v>
      </c>
    </row>
    <row r="392" spans="1:24" s="15" customFormat="1">
      <c r="A392" s="18">
        <v>640</v>
      </c>
      <c r="B392" s="25">
        <v>4.0000000000000003E-5</v>
      </c>
      <c r="C392" s="25">
        <v>2.8999999999999998E-3</v>
      </c>
      <c r="D392" s="25">
        <f t="shared" si="78"/>
        <v>2.4799999999999996E-3</v>
      </c>
      <c r="E392" s="25"/>
      <c r="F392" s="25"/>
      <c r="G392" s="25"/>
      <c r="H392" s="25">
        <v>3.8E-3</v>
      </c>
      <c r="I392" s="25">
        <f t="shared" si="79"/>
        <v>3.3800000000000002E-3</v>
      </c>
      <c r="J392" s="25"/>
      <c r="K392" s="25"/>
      <c r="L392" s="25"/>
      <c r="M392" s="25">
        <v>6.1000000000000004E-3</v>
      </c>
      <c r="N392" s="25">
        <f t="shared" si="81"/>
        <v>5.6800000000000002E-3</v>
      </c>
      <c r="O392" s="25"/>
      <c r="P392" s="25"/>
      <c r="Q392" s="25"/>
      <c r="R392" s="25">
        <v>6.1000000000000004E-3</v>
      </c>
      <c r="S392" s="25">
        <f t="shared" si="82"/>
        <v>5.6800000000000002E-3</v>
      </c>
      <c r="T392" s="25"/>
      <c r="U392" s="25"/>
      <c r="V392" s="25"/>
      <c r="W392" s="25">
        <v>8.0000000000000004E-4</v>
      </c>
      <c r="X392" s="25">
        <f t="shared" si="80"/>
        <v>4.2000000000000002E-4</v>
      </c>
    </row>
    <row r="393" spans="1:24" s="15" customFormat="1">
      <c r="A393" s="18">
        <v>641</v>
      </c>
      <c r="B393" s="25">
        <v>4.0000000000000003E-5</v>
      </c>
      <c r="C393" s="25">
        <v>2.8E-3</v>
      </c>
      <c r="D393" s="25">
        <f t="shared" si="78"/>
        <v>2.3800000000000002E-3</v>
      </c>
      <c r="E393" s="25"/>
      <c r="F393" s="25"/>
      <c r="G393" s="25"/>
      <c r="H393" s="25">
        <v>3.7000000000000002E-3</v>
      </c>
      <c r="I393" s="25">
        <f t="shared" si="79"/>
        <v>3.2799999999999999E-3</v>
      </c>
      <c r="J393" s="25"/>
      <c r="K393" s="25"/>
      <c r="L393" s="25"/>
      <c r="M393" s="25">
        <v>6.0000000000000001E-3</v>
      </c>
      <c r="N393" s="25">
        <f t="shared" si="81"/>
        <v>5.5799999999999999E-3</v>
      </c>
      <c r="O393" s="25"/>
      <c r="P393" s="25"/>
      <c r="Q393" s="25"/>
      <c r="R393" s="25">
        <v>6.0000000000000001E-3</v>
      </c>
      <c r="S393" s="25">
        <f t="shared" si="82"/>
        <v>5.5799999999999999E-3</v>
      </c>
      <c r="T393" s="25"/>
      <c r="U393" s="25"/>
      <c r="V393" s="25"/>
      <c r="W393" s="25">
        <v>8.0000000000000004E-4</v>
      </c>
      <c r="X393" s="25">
        <f t="shared" si="80"/>
        <v>4.2000000000000002E-4</v>
      </c>
    </row>
    <row r="394" spans="1:24" s="15" customFormat="1">
      <c r="A394" s="18">
        <v>642</v>
      </c>
      <c r="B394" s="25">
        <v>9.0000000000000006E-5</v>
      </c>
      <c r="C394" s="25">
        <v>2.8E-3</v>
      </c>
      <c r="D394" s="25">
        <f t="shared" si="78"/>
        <v>2.32E-3</v>
      </c>
      <c r="E394" s="25"/>
      <c r="F394" s="25"/>
      <c r="G394" s="25"/>
      <c r="H394" s="25">
        <v>3.5999999999999999E-3</v>
      </c>
      <c r="I394" s="25">
        <f t="shared" si="79"/>
        <v>3.1199999999999999E-3</v>
      </c>
      <c r="J394" s="25"/>
      <c r="K394" s="25"/>
      <c r="L394" s="25"/>
      <c r="M394" s="25">
        <v>6.1000000000000004E-3</v>
      </c>
      <c r="N394" s="25">
        <f t="shared" si="81"/>
        <v>5.62E-3</v>
      </c>
      <c r="O394" s="25"/>
      <c r="P394" s="25"/>
      <c r="Q394" s="25"/>
      <c r="R394" s="25">
        <v>6.1000000000000004E-3</v>
      </c>
      <c r="S394" s="25">
        <f t="shared" si="82"/>
        <v>5.62E-3</v>
      </c>
      <c r="T394" s="25"/>
      <c r="U394" s="25"/>
      <c r="V394" s="25"/>
      <c r="W394" s="25">
        <v>8.7000000000000001E-4</v>
      </c>
      <c r="X394" s="25">
        <f t="shared" si="80"/>
        <v>4.8000000000000001E-4</v>
      </c>
    </row>
    <row r="395" spans="1:24" s="15" customFormat="1">
      <c r="A395" s="18">
        <v>643</v>
      </c>
      <c r="B395" s="25">
        <v>1.3999999999999999E-4</v>
      </c>
      <c r="C395" s="25">
        <v>2.8E-3</v>
      </c>
      <c r="D395" s="25">
        <f t="shared" si="78"/>
        <v>2.2699999999999999E-3</v>
      </c>
      <c r="E395" s="25"/>
      <c r="F395" s="25"/>
      <c r="G395" s="25"/>
      <c r="H395" s="25">
        <v>3.7000000000000002E-3</v>
      </c>
      <c r="I395" s="25">
        <f t="shared" si="79"/>
        <v>3.1700000000000001E-3</v>
      </c>
      <c r="J395" s="25"/>
      <c r="K395" s="25"/>
      <c r="L395" s="25"/>
      <c r="M395" s="25">
        <v>6.0000000000000001E-3</v>
      </c>
      <c r="N395" s="25">
        <f t="shared" si="81"/>
        <v>5.47E-3</v>
      </c>
      <c r="O395" s="25"/>
      <c r="P395" s="25"/>
      <c r="Q395" s="25"/>
      <c r="R395" s="25">
        <v>6.0000000000000001E-3</v>
      </c>
      <c r="S395" s="25">
        <f t="shared" si="82"/>
        <v>5.47E-3</v>
      </c>
      <c r="T395" s="25"/>
      <c r="U395" s="25"/>
      <c r="V395" s="25"/>
      <c r="W395" s="25">
        <v>9.2000000000000003E-4</v>
      </c>
      <c r="X395" s="25">
        <f t="shared" si="80"/>
        <v>5.2999999999999998E-4</v>
      </c>
    </row>
    <row r="396" spans="1:24" s="15" customFormat="1">
      <c r="A396" s="18">
        <v>644</v>
      </c>
      <c r="B396" s="25">
        <v>6.8999999999999997E-5</v>
      </c>
      <c r="C396" s="25">
        <v>2.8999999999999998E-3</v>
      </c>
      <c r="D396" s="25">
        <f t="shared" si="78"/>
        <v>2.4104999999999999E-3</v>
      </c>
      <c r="E396" s="25"/>
      <c r="F396" s="25"/>
      <c r="G396" s="25"/>
      <c r="H396" s="25">
        <v>3.7000000000000002E-3</v>
      </c>
      <c r="I396" s="25">
        <f t="shared" si="79"/>
        <v>3.2105000000000002E-3</v>
      </c>
      <c r="J396" s="25"/>
      <c r="K396" s="25"/>
      <c r="L396" s="25"/>
      <c r="M396" s="25">
        <v>6.0000000000000001E-3</v>
      </c>
      <c r="N396" s="25">
        <f t="shared" si="81"/>
        <v>5.5104999999999998E-3</v>
      </c>
      <c r="O396" s="25"/>
      <c r="P396" s="25"/>
      <c r="Q396" s="25"/>
      <c r="R396" s="25">
        <v>6.0000000000000001E-3</v>
      </c>
      <c r="S396" s="25">
        <f t="shared" si="82"/>
        <v>5.5104999999999998E-3</v>
      </c>
      <c r="T396" s="25"/>
      <c r="U396" s="25"/>
      <c r="V396" s="25"/>
      <c r="W396" s="25">
        <v>9.1E-4</v>
      </c>
      <c r="X396" s="25">
        <f t="shared" si="80"/>
        <v>4.8950000000000003E-4</v>
      </c>
    </row>
    <row r="397" spans="1:24" s="15" customFormat="1">
      <c r="A397" s="18">
        <v>645</v>
      </c>
      <c r="B397" s="25">
        <v>1.2E-4</v>
      </c>
      <c r="C397" s="25">
        <v>2.7000000000000001E-3</v>
      </c>
      <c r="D397" s="25">
        <f t="shared" si="78"/>
        <v>2.1955E-3</v>
      </c>
      <c r="E397" s="25"/>
      <c r="F397" s="25"/>
      <c r="G397" s="25"/>
      <c r="H397" s="25">
        <v>3.7000000000000002E-3</v>
      </c>
      <c r="I397" s="25">
        <f t="shared" si="79"/>
        <v>3.1955E-3</v>
      </c>
      <c r="J397" s="25"/>
      <c r="K397" s="25"/>
      <c r="L397" s="25"/>
      <c r="M397" s="25">
        <v>5.8999999999999999E-3</v>
      </c>
      <c r="N397" s="25">
        <f t="shared" si="81"/>
        <v>5.3955000000000001E-3</v>
      </c>
      <c r="O397" s="25"/>
      <c r="P397" s="25"/>
      <c r="Q397" s="25"/>
      <c r="R397" s="25">
        <v>5.8999999999999999E-3</v>
      </c>
      <c r="S397" s="25">
        <f t="shared" si="82"/>
        <v>5.3955000000000001E-3</v>
      </c>
      <c r="T397" s="25"/>
      <c r="U397" s="25"/>
      <c r="V397" s="25"/>
      <c r="W397" s="25">
        <v>8.8900000000000003E-4</v>
      </c>
      <c r="X397" s="25">
        <f t="shared" si="80"/>
        <v>5.0450000000000007E-4</v>
      </c>
    </row>
    <row r="398" spans="1:24" s="15" customFormat="1">
      <c r="A398" s="18">
        <v>646</v>
      </c>
      <c r="B398" s="25">
        <v>6.0000000000000002E-5</v>
      </c>
      <c r="C398" s="25">
        <v>2.8E-3</v>
      </c>
      <c r="D398" s="25">
        <f t="shared" si="78"/>
        <v>2.3149999999999998E-3</v>
      </c>
      <c r="E398" s="25"/>
      <c r="F398" s="25"/>
      <c r="G398" s="25"/>
      <c r="H398" s="25">
        <v>3.8E-3</v>
      </c>
      <c r="I398" s="25">
        <f t="shared" si="79"/>
        <v>3.3149999999999998E-3</v>
      </c>
      <c r="J398" s="25"/>
      <c r="K398" s="25"/>
      <c r="L398" s="25"/>
      <c r="M398" s="25">
        <v>5.8999999999999999E-3</v>
      </c>
      <c r="N398" s="25">
        <f t="shared" si="81"/>
        <v>5.4149999999999997E-3</v>
      </c>
      <c r="O398" s="25"/>
      <c r="P398" s="25"/>
      <c r="Q398" s="25"/>
      <c r="R398" s="25">
        <v>5.8999999999999999E-3</v>
      </c>
      <c r="S398" s="25">
        <f t="shared" si="82"/>
        <v>5.4149999999999997E-3</v>
      </c>
      <c r="T398" s="25"/>
      <c r="U398" s="25"/>
      <c r="V398" s="25"/>
      <c r="W398" s="25">
        <v>9.1E-4</v>
      </c>
      <c r="X398" s="25">
        <f t="shared" si="80"/>
        <v>4.8500000000000003E-4</v>
      </c>
    </row>
    <row r="399" spans="1:24" s="15" customFormat="1">
      <c r="A399" s="18">
        <v>647</v>
      </c>
      <c r="B399" s="25">
        <v>4.0000000000000003E-5</v>
      </c>
      <c r="C399" s="25">
        <v>2.8E-3</v>
      </c>
      <c r="D399" s="25">
        <f t="shared" si="78"/>
        <v>2.3400000000000001E-3</v>
      </c>
      <c r="E399" s="25"/>
      <c r="F399" s="25"/>
      <c r="G399" s="25"/>
      <c r="H399" s="25">
        <v>3.8E-3</v>
      </c>
      <c r="I399" s="25">
        <f t="shared" si="79"/>
        <v>3.3400000000000001E-3</v>
      </c>
      <c r="J399" s="25"/>
      <c r="K399" s="25"/>
      <c r="L399" s="25"/>
      <c r="M399" s="25">
        <v>6.0000000000000001E-3</v>
      </c>
      <c r="N399" s="25">
        <f t="shared" si="81"/>
        <v>5.5399999999999998E-3</v>
      </c>
      <c r="O399" s="25"/>
      <c r="P399" s="25"/>
      <c r="Q399" s="25"/>
      <c r="R399" s="25">
        <v>6.0000000000000001E-3</v>
      </c>
      <c r="S399" s="25">
        <f t="shared" si="82"/>
        <v>5.5399999999999998E-3</v>
      </c>
      <c r="T399" s="25"/>
      <c r="U399" s="25"/>
      <c r="V399" s="25"/>
      <c r="W399" s="25">
        <v>8.8000000000000003E-4</v>
      </c>
      <c r="X399" s="25">
        <f t="shared" si="80"/>
        <v>4.6000000000000001E-4</v>
      </c>
    </row>
    <row r="400" spans="1:24" s="15" customFormat="1">
      <c r="A400" s="18">
        <v>648</v>
      </c>
      <c r="B400" s="25">
        <v>0</v>
      </c>
      <c r="C400" s="25">
        <v>2.8999999999999998E-3</v>
      </c>
      <c r="D400" s="25">
        <f t="shared" si="78"/>
        <v>2.4499999999999999E-3</v>
      </c>
      <c r="E400" s="25"/>
      <c r="F400" s="25"/>
      <c r="G400" s="25"/>
      <c r="H400" s="25">
        <v>3.7000000000000002E-3</v>
      </c>
      <c r="I400" s="25">
        <f t="shared" si="79"/>
        <v>3.2500000000000003E-3</v>
      </c>
      <c r="J400" s="25"/>
      <c r="K400" s="25"/>
      <c r="L400" s="25"/>
      <c r="M400" s="25">
        <v>6.0000000000000001E-3</v>
      </c>
      <c r="N400" s="25">
        <f t="shared" si="81"/>
        <v>5.5500000000000002E-3</v>
      </c>
      <c r="O400" s="25"/>
      <c r="P400" s="25"/>
      <c r="Q400" s="25"/>
      <c r="R400" s="25">
        <v>6.0000000000000001E-3</v>
      </c>
      <c r="S400" s="25">
        <f t="shared" si="82"/>
        <v>5.5500000000000002E-3</v>
      </c>
      <c r="T400" s="25"/>
      <c r="U400" s="25"/>
      <c r="V400" s="25"/>
      <c r="W400" s="25">
        <v>8.9999999999999998E-4</v>
      </c>
      <c r="X400" s="25">
        <f t="shared" si="80"/>
        <v>4.4999999999999999E-4</v>
      </c>
    </row>
    <row r="401" spans="1:24" s="15" customFormat="1">
      <c r="A401" s="18">
        <v>649</v>
      </c>
      <c r="B401" s="25">
        <v>-6.8999999999999997E-5</v>
      </c>
      <c r="C401" s="25">
        <v>2.8E-3</v>
      </c>
      <c r="D401" s="25">
        <f t="shared" si="78"/>
        <v>2.4145E-3</v>
      </c>
      <c r="E401" s="25"/>
      <c r="F401" s="25"/>
      <c r="G401" s="25"/>
      <c r="H401" s="25">
        <v>3.7000000000000002E-3</v>
      </c>
      <c r="I401" s="25">
        <f t="shared" si="79"/>
        <v>3.3145000000000002E-3</v>
      </c>
      <c r="J401" s="25"/>
      <c r="K401" s="25"/>
      <c r="L401" s="25"/>
      <c r="M401" s="25">
        <v>6.0000000000000001E-3</v>
      </c>
      <c r="N401" s="25">
        <f t="shared" si="81"/>
        <v>5.6144999999999997E-3</v>
      </c>
      <c r="O401" s="25"/>
      <c r="P401" s="25"/>
      <c r="Q401" s="25"/>
      <c r="R401" s="25">
        <v>6.0000000000000001E-3</v>
      </c>
      <c r="S401" s="25">
        <f t="shared" si="82"/>
        <v>5.6144999999999997E-3</v>
      </c>
      <c r="T401" s="25"/>
      <c r="U401" s="25"/>
      <c r="V401" s="25"/>
      <c r="W401" s="25">
        <v>8.4000000000000003E-4</v>
      </c>
      <c r="X401" s="25">
        <f t="shared" si="80"/>
        <v>3.8549999999999999E-4</v>
      </c>
    </row>
    <row r="402" spans="1:24" s="15" customFormat="1">
      <c r="A402" s="18">
        <v>650</v>
      </c>
      <c r="B402" s="25">
        <v>-8.0000000000000007E-5</v>
      </c>
      <c r="C402" s="25">
        <v>2.8E-3</v>
      </c>
      <c r="D402" s="25">
        <f t="shared" si="78"/>
        <v>2.4399999999999999E-3</v>
      </c>
      <c r="E402" s="25"/>
      <c r="F402" s="25"/>
      <c r="G402" s="25"/>
      <c r="H402" s="25">
        <v>3.8E-3</v>
      </c>
      <c r="I402" s="25">
        <f t="shared" si="79"/>
        <v>3.4399999999999999E-3</v>
      </c>
      <c r="J402" s="25"/>
      <c r="K402" s="25"/>
      <c r="L402" s="25"/>
      <c r="M402" s="25">
        <v>5.8999999999999999E-3</v>
      </c>
      <c r="N402" s="25">
        <f t="shared" si="81"/>
        <v>5.5399999999999998E-3</v>
      </c>
      <c r="O402" s="25"/>
      <c r="P402" s="25"/>
      <c r="Q402" s="25"/>
      <c r="R402" s="25">
        <v>5.8999999999999999E-3</v>
      </c>
      <c r="S402" s="25">
        <f t="shared" si="82"/>
        <v>5.5399999999999998E-3</v>
      </c>
      <c r="T402" s="25"/>
      <c r="U402" s="25"/>
      <c r="V402" s="25"/>
      <c r="W402" s="25">
        <v>8.0000000000000004E-4</v>
      </c>
      <c r="X402" s="25">
        <f t="shared" si="80"/>
        <v>3.6000000000000002E-4</v>
      </c>
    </row>
    <row r="403" spans="1:24" s="15" customFormat="1">
      <c r="A403" s="18">
        <v>651</v>
      </c>
      <c r="B403" s="25">
        <v>-8.0000000000000007E-5</v>
      </c>
      <c r="C403" s="25">
        <v>2.7000000000000001E-3</v>
      </c>
      <c r="D403" s="25">
        <f t="shared" si="78"/>
        <v>2.3050000000000002E-3</v>
      </c>
      <c r="E403" s="25"/>
      <c r="F403" s="25"/>
      <c r="G403" s="25"/>
      <c r="H403" s="25">
        <v>3.5999999999999999E-3</v>
      </c>
      <c r="I403" s="25">
        <f t="shared" si="79"/>
        <v>3.2049999999999999E-3</v>
      </c>
      <c r="J403" s="25"/>
      <c r="K403" s="25"/>
      <c r="L403" s="25"/>
      <c r="M403" s="25">
        <v>5.7999999999999996E-3</v>
      </c>
      <c r="N403" s="25">
        <f t="shared" si="81"/>
        <v>5.4049999999999992E-3</v>
      </c>
      <c r="O403" s="25"/>
      <c r="P403" s="25"/>
      <c r="Q403" s="25"/>
      <c r="R403" s="25">
        <v>5.7999999999999996E-3</v>
      </c>
      <c r="S403" s="25">
        <f t="shared" si="82"/>
        <v>5.4049999999999992E-3</v>
      </c>
      <c r="T403" s="25"/>
      <c r="U403" s="25"/>
      <c r="V403" s="25"/>
      <c r="W403" s="25">
        <v>8.7000000000000001E-4</v>
      </c>
      <c r="X403" s="25">
        <f t="shared" si="80"/>
        <v>3.9500000000000001E-4</v>
      </c>
    </row>
    <row r="404" spans="1:24" s="15" customFormat="1">
      <c r="A404" s="18">
        <v>652</v>
      </c>
      <c r="B404" s="25">
        <v>1.0000000000000001E-5</v>
      </c>
      <c r="C404" s="25">
        <v>2.8999999999999998E-3</v>
      </c>
      <c r="D404" s="25">
        <f t="shared" si="78"/>
        <v>2.47E-3</v>
      </c>
      <c r="E404" s="25"/>
      <c r="F404" s="25"/>
      <c r="G404" s="25"/>
      <c r="H404" s="25">
        <v>3.8E-3</v>
      </c>
      <c r="I404" s="25">
        <f t="shared" si="79"/>
        <v>3.3700000000000002E-3</v>
      </c>
      <c r="J404" s="25"/>
      <c r="K404" s="25"/>
      <c r="L404" s="25"/>
      <c r="M404" s="25">
        <v>5.7999999999999996E-3</v>
      </c>
      <c r="N404" s="25">
        <f t="shared" si="81"/>
        <v>5.3699999999999998E-3</v>
      </c>
      <c r="O404" s="25"/>
      <c r="P404" s="25"/>
      <c r="Q404" s="25"/>
      <c r="R404" s="25">
        <v>5.7999999999999996E-3</v>
      </c>
      <c r="S404" s="25">
        <f t="shared" si="82"/>
        <v>5.3699999999999998E-3</v>
      </c>
      <c r="T404" s="25"/>
      <c r="U404" s="25"/>
      <c r="V404" s="25"/>
      <c r="W404" s="25">
        <v>8.4999999999999995E-4</v>
      </c>
      <c r="X404" s="25">
        <f t="shared" si="80"/>
        <v>4.2999999999999999E-4</v>
      </c>
    </row>
    <row r="405" spans="1:24" s="15" customFormat="1">
      <c r="A405" s="18">
        <v>653</v>
      </c>
      <c r="B405" s="25">
        <v>-5.0000000000000002E-5</v>
      </c>
      <c r="C405" s="25">
        <v>2.8999999999999998E-3</v>
      </c>
      <c r="D405" s="25">
        <f t="shared" si="78"/>
        <v>2.5599999999999998E-3</v>
      </c>
      <c r="E405" s="25"/>
      <c r="F405" s="25"/>
      <c r="G405" s="25"/>
      <c r="H405" s="25">
        <v>3.7000000000000002E-3</v>
      </c>
      <c r="I405" s="25">
        <f t="shared" si="79"/>
        <v>3.3600000000000001E-3</v>
      </c>
      <c r="J405" s="25"/>
      <c r="K405" s="25"/>
      <c r="L405" s="25"/>
      <c r="M405" s="25">
        <v>5.7999999999999996E-3</v>
      </c>
      <c r="N405" s="25">
        <f t="shared" si="81"/>
        <v>5.4599999999999996E-3</v>
      </c>
      <c r="O405" s="25"/>
      <c r="P405" s="25"/>
      <c r="Q405" s="25"/>
      <c r="R405" s="25">
        <v>5.7999999999999996E-3</v>
      </c>
      <c r="S405" s="25">
        <f t="shared" si="82"/>
        <v>5.4599999999999996E-3</v>
      </c>
      <c r="T405" s="25"/>
      <c r="U405" s="25"/>
      <c r="V405" s="25"/>
      <c r="W405" s="25">
        <v>7.2999999999999996E-4</v>
      </c>
      <c r="X405" s="25">
        <f t="shared" si="80"/>
        <v>3.3999999999999997E-4</v>
      </c>
    </row>
    <row r="406" spans="1:24" s="15" customFormat="1">
      <c r="A406" s="18">
        <v>654</v>
      </c>
      <c r="B406" s="25">
        <v>5.0000000000000002E-5</v>
      </c>
      <c r="C406" s="25">
        <v>2.7000000000000001E-3</v>
      </c>
      <c r="D406" s="25">
        <f t="shared" si="78"/>
        <v>2.2850000000000001E-3</v>
      </c>
      <c r="E406" s="25"/>
      <c r="F406" s="25"/>
      <c r="G406" s="25"/>
      <c r="H406" s="25">
        <v>3.5000000000000001E-3</v>
      </c>
      <c r="I406" s="25">
        <f t="shared" si="79"/>
        <v>3.0850000000000001E-3</v>
      </c>
      <c r="J406" s="25"/>
      <c r="K406" s="25"/>
      <c r="L406" s="25"/>
      <c r="M406" s="25">
        <v>5.7999999999999996E-3</v>
      </c>
      <c r="N406" s="25">
        <f t="shared" si="81"/>
        <v>5.3849999999999992E-3</v>
      </c>
      <c r="O406" s="25"/>
      <c r="P406" s="25"/>
      <c r="Q406" s="25"/>
      <c r="R406" s="25">
        <v>5.7999999999999996E-3</v>
      </c>
      <c r="S406" s="25">
        <f t="shared" si="82"/>
        <v>5.3849999999999992E-3</v>
      </c>
      <c r="T406" s="25"/>
      <c r="U406" s="25"/>
      <c r="V406" s="25"/>
      <c r="W406" s="25">
        <v>7.7999999999999999E-4</v>
      </c>
      <c r="X406" s="25">
        <f t="shared" si="80"/>
        <v>4.15E-4</v>
      </c>
    </row>
    <row r="407" spans="1:24" s="15" customFormat="1">
      <c r="A407" s="18">
        <v>655</v>
      </c>
      <c r="B407" s="25">
        <v>-1.2E-4</v>
      </c>
      <c r="C407" s="25">
        <v>2.8E-3</v>
      </c>
      <c r="D407" s="25">
        <f t="shared" si="78"/>
        <v>2.4599999999999999E-3</v>
      </c>
      <c r="E407" s="25"/>
      <c r="F407" s="25"/>
      <c r="G407" s="25"/>
      <c r="H407" s="25">
        <v>3.5999999999999999E-3</v>
      </c>
      <c r="I407" s="25">
        <f t="shared" si="79"/>
        <v>3.2599999999999999E-3</v>
      </c>
      <c r="J407" s="25"/>
      <c r="K407" s="25"/>
      <c r="L407" s="25"/>
      <c r="M407" s="25">
        <v>5.7000000000000002E-3</v>
      </c>
      <c r="N407" s="25">
        <f t="shared" si="81"/>
        <v>5.3600000000000002E-3</v>
      </c>
      <c r="O407" s="25"/>
      <c r="P407" s="25"/>
      <c r="Q407" s="25"/>
      <c r="R407" s="25">
        <v>5.7000000000000002E-3</v>
      </c>
      <c r="S407" s="25">
        <f t="shared" si="82"/>
        <v>5.3600000000000002E-3</v>
      </c>
      <c r="T407" s="25"/>
      <c r="U407" s="25"/>
      <c r="V407" s="25"/>
      <c r="W407" s="25">
        <v>8.0000000000000004E-4</v>
      </c>
      <c r="X407" s="25">
        <f t="shared" si="80"/>
        <v>3.4000000000000002E-4</v>
      </c>
    </row>
    <row r="408" spans="1:24" s="15" customFormat="1">
      <c r="A408" s="18">
        <v>656</v>
      </c>
      <c r="B408" s="25">
        <v>0</v>
      </c>
      <c r="C408" s="25">
        <v>2.5999999999999999E-3</v>
      </c>
      <c r="D408" s="25">
        <f t="shared" si="78"/>
        <v>2.1449999999999998E-3</v>
      </c>
      <c r="E408" s="25"/>
      <c r="F408" s="25"/>
      <c r="G408" s="25"/>
      <c r="H408" s="25">
        <v>3.5999999999999999E-3</v>
      </c>
      <c r="I408" s="25">
        <f t="shared" si="79"/>
        <v>3.1449999999999998E-3</v>
      </c>
      <c r="J408" s="25"/>
      <c r="K408" s="25"/>
      <c r="L408" s="25"/>
      <c r="M408" s="25">
        <v>5.7000000000000002E-3</v>
      </c>
      <c r="N408" s="25">
        <f t="shared" si="81"/>
        <v>5.2450000000000005E-3</v>
      </c>
      <c r="O408" s="25"/>
      <c r="P408" s="25"/>
      <c r="Q408" s="25"/>
      <c r="R408" s="25">
        <v>5.7999999999999996E-3</v>
      </c>
      <c r="S408" s="25">
        <f t="shared" si="82"/>
        <v>5.3449999999999999E-3</v>
      </c>
      <c r="T408" s="25"/>
      <c r="U408" s="25"/>
      <c r="V408" s="25"/>
      <c r="W408" s="25">
        <v>9.1E-4</v>
      </c>
      <c r="X408" s="25">
        <f t="shared" si="80"/>
        <v>4.55E-4</v>
      </c>
    </row>
    <row r="409" spans="1:24" s="15" customFormat="1">
      <c r="A409" s="18">
        <v>657</v>
      </c>
      <c r="B409" s="25">
        <v>-9.0000000000000006E-5</v>
      </c>
      <c r="C409" s="25">
        <v>2.8E-3</v>
      </c>
      <c r="D409" s="25">
        <f t="shared" si="78"/>
        <v>2.4599999999999999E-3</v>
      </c>
      <c r="E409" s="25"/>
      <c r="F409" s="25"/>
      <c r="G409" s="25"/>
      <c r="H409" s="25">
        <v>3.5999999999999999E-3</v>
      </c>
      <c r="I409" s="25">
        <f t="shared" si="79"/>
        <v>3.2599999999999999E-3</v>
      </c>
      <c r="J409" s="25"/>
      <c r="K409" s="25"/>
      <c r="L409" s="25"/>
      <c r="M409" s="25">
        <v>5.7000000000000002E-3</v>
      </c>
      <c r="N409" s="25">
        <f t="shared" si="81"/>
        <v>5.3600000000000002E-3</v>
      </c>
      <c r="O409" s="25"/>
      <c r="P409" s="25"/>
      <c r="Q409" s="25"/>
      <c r="R409" s="25">
        <v>5.7999999999999996E-3</v>
      </c>
      <c r="S409" s="25">
        <f t="shared" si="82"/>
        <v>5.4599999999999996E-3</v>
      </c>
      <c r="T409" s="25"/>
      <c r="U409" s="25"/>
      <c r="V409" s="25"/>
      <c r="W409" s="25">
        <v>7.6999999999999996E-4</v>
      </c>
      <c r="X409" s="25">
        <f t="shared" si="80"/>
        <v>3.3999999999999997E-4</v>
      </c>
    </row>
    <row r="410" spans="1:24" s="15" customFormat="1">
      <c r="A410" s="18">
        <v>658</v>
      </c>
      <c r="B410" s="25">
        <v>6.8999999999999997E-5</v>
      </c>
      <c r="C410" s="25">
        <v>2.7000000000000001E-3</v>
      </c>
      <c r="D410" s="25">
        <f t="shared" si="78"/>
        <v>2.2855000000000002E-3</v>
      </c>
      <c r="E410" s="25"/>
      <c r="F410" s="25"/>
      <c r="G410" s="25"/>
      <c r="H410" s="25">
        <v>3.5000000000000001E-3</v>
      </c>
      <c r="I410" s="25">
        <f t="shared" si="79"/>
        <v>3.0855000000000001E-3</v>
      </c>
      <c r="J410" s="25"/>
      <c r="K410" s="25"/>
      <c r="L410" s="25"/>
      <c r="M410" s="25">
        <v>5.7000000000000002E-3</v>
      </c>
      <c r="N410" s="25">
        <f t="shared" si="81"/>
        <v>5.2855000000000003E-3</v>
      </c>
      <c r="O410" s="25"/>
      <c r="P410" s="25"/>
      <c r="Q410" s="25"/>
      <c r="R410" s="25">
        <v>5.7000000000000002E-3</v>
      </c>
      <c r="S410" s="25">
        <f t="shared" si="82"/>
        <v>5.2855000000000003E-3</v>
      </c>
      <c r="T410" s="25"/>
      <c r="U410" s="25"/>
      <c r="V410" s="25"/>
      <c r="W410" s="25">
        <v>7.6000000000000004E-4</v>
      </c>
      <c r="X410" s="25">
        <f t="shared" si="80"/>
        <v>4.1450000000000005E-4</v>
      </c>
    </row>
    <row r="411" spans="1:24" s="15" customFormat="1">
      <c r="A411" s="18">
        <v>659</v>
      </c>
      <c r="B411" s="25">
        <v>-1.1E-4</v>
      </c>
      <c r="C411" s="25">
        <v>2.5999999999999999E-3</v>
      </c>
      <c r="D411" s="25">
        <f t="shared" si="78"/>
        <v>2.2550000000000001E-3</v>
      </c>
      <c r="E411" s="25"/>
      <c r="F411" s="25"/>
      <c r="G411" s="25"/>
      <c r="H411" s="25">
        <v>3.5000000000000001E-3</v>
      </c>
      <c r="I411" s="25">
        <f t="shared" si="79"/>
        <v>3.1549999999999998E-3</v>
      </c>
      <c r="J411" s="25"/>
      <c r="K411" s="25"/>
      <c r="L411" s="25"/>
      <c r="M411" s="25">
        <v>5.7000000000000002E-3</v>
      </c>
      <c r="N411" s="25">
        <f t="shared" si="81"/>
        <v>5.3550000000000004E-3</v>
      </c>
      <c r="O411" s="25"/>
      <c r="P411" s="25"/>
      <c r="Q411" s="25"/>
      <c r="R411" s="25">
        <v>5.7000000000000002E-3</v>
      </c>
      <c r="S411" s="25">
        <f t="shared" si="82"/>
        <v>5.3550000000000004E-3</v>
      </c>
      <c r="T411" s="25"/>
      <c r="U411" s="25"/>
      <c r="V411" s="25"/>
      <c r="W411" s="25">
        <v>8.0000000000000004E-4</v>
      </c>
      <c r="X411" s="25">
        <f t="shared" si="80"/>
        <v>3.4500000000000004E-4</v>
      </c>
    </row>
    <row r="412" spans="1:24" s="15" customFormat="1">
      <c r="A412" s="18">
        <v>660</v>
      </c>
      <c r="B412" s="25">
        <v>6.0000000000000002E-5</v>
      </c>
      <c r="C412" s="25">
        <v>2.8E-3</v>
      </c>
      <c r="D412" s="25">
        <f t="shared" si="78"/>
        <v>2.3500000000000001E-3</v>
      </c>
      <c r="E412" s="25"/>
      <c r="F412" s="25"/>
      <c r="G412" s="25"/>
      <c r="H412" s="25">
        <v>3.5999999999999999E-3</v>
      </c>
      <c r="I412" s="25">
        <f t="shared" si="79"/>
        <v>3.15E-3</v>
      </c>
      <c r="J412" s="25"/>
      <c r="K412" s="25"/>
      <c r="L412" s="25"/>
      <c r="M412" s="25">
        <v>5.7000000000000002E-3</v>
      </c>
      <c r="N412" s="25">
        <f t="shared" si="81"/>
        <v>5.2500000000000003E-3</v>
      </c>
      <c r="O412" s="25"/>
      <c r="P412" s="25"/>
      <c r="Q412" s="25"/>
      <c r="R412" s="25">
        <v>5.7000000000000002E-3</v>
      </c>
      <c r="S412" s="25">
        <f t="shared" si="82"/>
        <v>5.2500000000000003E-3</v>
      </c>
      <c r="T412" s="25"/>
      <c r="U412" s="25"/>
      <c r="V412" s="25"/>
      <c r="W412" s="25">
        <v>8.4000000000000003E-4</v>
      </c>
      <c r="X412" s="25">
        <f t="shared" si="80"/>
        <v>4.5000000000000004E-4</v>
      </c>
    </row>
    <row r="413" spans="1:24" s="15" customFormat="1">
      <c r="A413" s="18">
        <v>661</v>
      </c>
      <c r="B413" s="25">
        <v>8.0000000000000007E-5</v>
      </c>
      <c r="C413" s="25">
        <v>2.7000000000000001E-3</v>
      </c>
      <c r="D413" s="25">
        <f t="shared" si="78"/>
        <v>2.1800000000000001E-3</v>
      </c>
      <c r="E413" s="25"/>
      <c r="F413" s="25"/>
      <c r="G413" s="25"/>
      <c r="H413" s="25">
        <v>3.3999999999999998E-3</v>
      </c>
      <c r="I413" s="25">
        <f t="shared" si="79"/>
        <v>2.8799999999999997E-3</v>
      </c>
      <c r="J413" s="25"/>
      <c r="K413" s="25"/>
      <c r="L413" s="25"/>
      <c r="M413" s="25">
        <v>5.5999999999999999E-3</v>
      </c>
      <c r="N413" s="25">
        <f t="shared" si="81"/>
        <v>5.0799999999999994E-3</v>
      </c>
      <c r="O413" s="25"/>
      <c r="P413" s="25"/>
      <c r="Q413" s="25"/>
      <c r="R413" s="25">
        <v>5.5999999999999999E-3</v>
      </c>
      <c r="S413" s="25">
        <f t="shared" si="82"/>
        <v>5.0799999999999994E-3</v>
      </c>
      <c r="T413" s="25"/>
      <c r="U413" s="25"/>
      <c r="V413" s="25"/>
      <c r="W413" s="25">
        <v>9.6000000000000002E-4</v>
      </c>
      <c r="X413" s="25">
        <f t="shared" si="80"/>
        <v>5.2000000000000006E-4</v>
      </c>
    </row>
    <row r="414" spans="1:24" s="15" customFormat="1">
      <c r="A414" s="18">
        <v>662</v>
      </c>
      <c r="B414" s="25">
        <v>6.0000000000000002E-5</v>
      </c>
      <c r="C414" s="25">
        <v>2.7000000000000001E-3</v>
      </c>
      <c r="D414" s="25">
        <f t="shared" si="78"/>
        <v>2.2950000000000002E-3</v>
      </c>
      <c r="E414" s="25"/>
      <c r="F414" s="25"/>
      <c r="G414" s="25"/>
      <c r="H414" s="25">
        <v>3.5999999999999999E-3</v>
      </c>
      <c r="I414" s="25">
        <f t="shared" si="79"/>
        <v>3.1949999999999999E-3</v>
      </c>
      <c r="J414" s="25"/>
      <c r="K414" s="25"/>
      <c r="L414" s="25"/>
      <c r="M414" s="25">
        <v>5.5999999999999999E-3</v>
      </c>
      <c r="N414" s="25">
        <f t="shared" si="81"/>
        <v>5.195E-3</v>
      </c>
      <c r="O414" s="25"/>
      <c r="P414" s="25"/>
      <c r="Q414" s="25"/>
      <c r="R414" s="25">
        <v>5.5999999999999999E-3</v>
      </c>
      <c r="S414" s="25">
        <f t="shared" si="82"/>
        <v>5.195E-3</v>
      </c>
      <c r="T414" s="25"/>
      <c r="U414" s="25"/>
      <c r="V414" s="25"/>
      <c r="W414" s="25">
        <v>7.5000000000000002E-4</v>
      </c>
      <c r="X414" s="25">
        <f t="shared" si="80"/>
        <v>4.0500000000000003E-4</v>
      </c>
    </row>
    <row r="415" spans="1:24" s="15" customFormat="1">
      <c r="A415" s="18">
        <v>663</v>
      </c>
      <c r="B415" s="25">
        <v>-1.3999999999999999E-4</v>
      </c>
      <c r="C415" s="25">
        <v>2.7000000000000001E-3</v>
      </c>
      <c r="D415" s="25">
        <f t="shared" si="78"/>
        <v>2.395E-3</v>
      </c>
      <c r="E415" s="25"/>
      <c r="F415" s="25"/>
      <c r="G415" s="25"/>
      <c r="H415" s="25">
        <v>3.5999999999999999E-3</v>
      </c>
      <c r="I415" s="25">
        <f t="shared" si="79"/>
        <v>3.2949999999999998E-3</v>
      </c>
      <c r="J415" s="25"/>
      <c r="K415" s="25"/>
      <c r="L415" s="25"/>
      <c r="M415" s="25">
        <v>5.4999999999999997E-3</v>
      </c>
      <c r="N415" s="25">
        <f t="shared" si="81"/>
        <v>5.195E-3</v>
      </c>
      <c r="O415" s="25"/>
      <c r="P415" s="25"/>
      <c r="Q415" s="25"/>
      <c r="R415" s="25">
        <v>5.4999999999999997E-3</v>
      </c>
      <c r="S415" s="25">
        <f t="shared" si="82"/>
        <v>5.195E-3</v>
      </c>
      <c r="T415" s="25"/>
      <c r="U415" s="25"/>
      <c r="V415" s="25"/>
      <c r="W415" s="25">
        <v>7.5000000000000002E-4</v>
      </c>
      <c r="X415" s="25">
        <f t="shared" si="80"/>
        <v>3.0500000000000004E-4</v>
      </c>
    </row>
    <row r="416" spans="1:24" s="15" customFormat="1">
      <c r="A416" s="18">
        <v>664</v>
      </c>
      <c r="B416" s="25">
        <v>2.0000000000000002E-5</v>
      </c>
      <c r="C416" s="25">
        <v>2.7000000000000001E-3</v>
      </c>
      <c r="D416" s="25">
        <f t="shared" si="78"/>
        <v>2.31E-3</v>
      </c>
      <c r="E416" s="25"/>
      <c r="F416" s="25"/>
      <c r="G416" s="25"/>
      <c r="H416" s="25">
        <v>3.3999999999999998E-3</v>
      </c>
      <c r="I416" s="25">
        <f t="shared" si="79"/>
        <v>3.0099999999999997E-3</v>
      </c>
      <c r="J416" s="25"/>
      <c r="K416" s="25"/>
      <c r="L416" s="25"/>
      <c r="M416" s="25">
        <v>5.4000000000000003E-3</v>
      </c>
      <c r="N416" s="25">
        <f t="shared" si="81"/>
        <v>5.0100000000000006E-3</v>
      </c>
      <c r="O416" s="25"/>
      <c r="P416" s="25"/>
      <c r="Q416" s="25"/>
      <c r="R416" s="25">
        <v>5.4000000000000003E-3</v>
      </c>
      <c r="S416" s="25">
        <f t="shared" si="82"/>
        <v>5.0100000000000006E-3</v>
      </c>
      <c r="T416" s="25"/>
      <c r="U416" s="25"/>
      <c r="V416" s="25"/>
      <c r="W416" s="25">
        <v>7.6000000000000004E-4</v>
      </c>
      <c r="X416" s="25">
        <f t="shared" si="80"/>
        <v>3.9000000000000005E-4</v>
      </c>
    </row>
    <row r="417" spans="1:24" s="15" customFormat="1">
      <c r="A417" s="18">
        <v>665</v>
      </c>
      <c r="B417" s="25">
        <v>-6.8999999999999997E-5</v>
      </c>
      <c r="C417" s="25">
        <v>2.7000000000000001E-3</v>
      </c>
      <c r="D417" s="25">
        <f t="shared" si="78"/>
        <v>2.3245000000000002E-3</v>
      </c>
      <c r="E417" s="25"/>
      <c r="F417" s="25"/>
      <c r="G417" s="25"/>
      <c r="H417" s="25">
        <v>3.3999999999999998E-3</v>
      </c>
      <c r="I417" s="25">
        <f t="shared" si="79"/>
        <v>3.0244999999999998E-3</v>
      </c>
      <c r="J417" s="25"/>
      <c r="K417" s="25"/>
      <c r="L417" s="25"/>
      <c r="M417" s="25">
        <v>5.5999999999999999E-3</v>
      </c>
      <c r="N417" s="25">
        <f t="shared" si="81"/>
        <v>5.2245E-3</v>
      </c>
      <c r="O417" s="25"/>
      <c r="P417" s="25"/>
      <c r="Q417" s="25"/>
      <c r="R417" s="25">
        <v>5.5999999999999999E-3</v>
      </c>
      <c r="S417" s="25">
        <f t="shared" si="82"/>
        <v>5.2245E-3</v>
      </c>
      <c r="T417" s="25"/>
      <c r="U417" s="25"/>
      <c r="V417" s="25"/>
      <c r="W417" s="25">
        <v>8.1999999999999998E-4</v>
      </c>
      <c r="X417" s="25">
        <f t="shared" si="80"/>
        <v>3.7549999999999997E-4</v>
      </c>
    </row>
    <row r="418" spans="1:24" s="15" customFormat="1">
      <c r="A418" s="18">
        <v>666</v>
      </c>
      <c r="B418" s="25">
        <v>6.0000000000000002E-5</v>
      </c>
      <c r="C418" s="25">
        <v>2.7000000000000001E-3</v>
      </c>
      <c r="D418" s="25">
        <f t="shared" si="78"/>
        <v>2.245E-3</v>
      </c>
      <c r="E418" s="25"/>
      <c r="F418" s="25"/>
      <c r="G418" s="25"/>
      <c r="H418" s="25">
        <v>3.7000000000000002E-3</v>
      </c>
      <c r="I418" s="25">
        <f t="shared" si="79"/>
        <v>3.2450000000000001E-3</v>
      </c>
      <c r="J418" s="25"/>
      <c r="K418" s="25"/>
      <c r="L418" s="25"/>
      <c r="M418" s="25">
        <v>5.5999999999999999E-3</v>
      </c>
      <c r="N418" s="25">
        <f t="shared" si="81"/>
        <v>5.1450000000000003E-3</v>
      </c>
      <c r="O418" s="25"/>
      <c r="P418" s="25"/>
      <c r="Q418" s="25"/>
      <c r="R418" s="25">
        <v>5.5999999999999999E-3</v>
      </c>
      <c r="S418" s="25">
        <f t="shared" si="82"/>
        <v>5.1450000000000003E-3</v>
      </c>
      <c r="T418" s="25"/>
      <c r="U418" s="25"/>
      <c r="V418" s="25"/>
      <c r="W418" s="25">
        <v>8.4999999999999995E-4</v>
      </c>
      <c r="X418" s="25">
        <f t="shared" si="80"/>
        <v>4.55E-4</v>
      </c>
    </row>
    <row r="419" spans="1:24" s="15" customFormat="1">
      <c r="A419" s="18">
        <v>667</v>
      </c>
      <c r="B419" s="25">
        <v>9.2000000000000003E-4</v>
      </c>
      <c r="C419" s="25">
        <v>2.8999999999999998E-3</v>
      </c>
      <c r="D419" s="25">
        <f t="shared" si="78"/>
        <v>1.9199999999999998E-3</v>
      </c>
      <c r="E419" s="25"/>
      <c r="F419" s="25"/>
      <c r="G419" s="25"/>
      <c r="H419" s="25">
        <v>3.5999999999999999E-3</v>
      </c>
      <c r="I419" s="25">
        <f t="shared" si="79"/>
        <v>2.6199999999999999E-3</v>
      </c>
      <c r="J419" s="25"/>
      <c r="K419" s="25"/>
      <c r="L419" s="25"/>
      <c r="M419" s="25">
        <v>5.5999999999999999E-3</v>
      </c>
      <c r="N419" s="25">
        <f t="shared" si="81"/>
        <v>4.62E-3</v>
      </c>
      <c r="O419" s="25"/>
      <c r="P419" s="25"/>
      <c r="Q419" s="25"/>
      <c r="R419" s="25">
        <v>5.5999999999999999E-3</v>
      </c>
      <c r="S419" s="25">
        <f t="shared" si="82"/>
        <v>4.62E-3</v>
      </c>
      <c r="T419" s="25"/>
      <c r="U419" s="25"/>
      <c r="V419" s="25"/>
      <c r="W419" s="25">
        <v>1.0399999999999999E-3</v>
      </c>
      <c r="X419" s="25">
        <f t="shared" si="80"/>
        <v>9.7999999999999997E-4</v>
      </c>
    </row>
    <row r="420" spans="1:24" s="15" customFormat="1">
      <c r="A420" s="18">
        <v>668</v>
      </c>
      <c r="B420" s="25">
        <v>-3.6999999999999999E-4</v>
      </c>
      <c r="C420" s="25">
        <v>2.8E-3</v>
      </c>
      <c r="D420" s="25">
        <f t="shared" si="78"/>
        <v>2.5999999999999999E-3</v>
      </c>
      <c r="E420" s="25"/>
      <c r="F420" s="25"/>
      <c r="G420" s="25"/>
      <c r="H420" s="25">
        <v>3.3999999999999998E-3</v>
      </c>
      <c r="I420" s="25">
        <f t="shared" si="79"/>
        <v>3.1999999999999997E-3</v>
      </c>
      <c r="J420" s="25"/>
      <c r="K420" s="25"/>
      <c r="L420" s="25"/>
      <c r="M420" s="25">
        <v>5.5999999999999999E-3</v>
      </c>
      <c r="N420" s="25">
        <f t="shared" si="81"/>
        <v>5.4000000000000003E-3</v>
      </c>
      <c r="O420" s="25"/>
      <c r="P420" s="25"/>
      <c r="Q420" s="25"/>
      <c r="R420" s="25">
        <v>5.5999999999999999E-3</v>
      </c>
      <c r="S420" s="25">
        <f t="shared" si="82"/>
        <v>5.4000000000000003E-3</v>
      </c>
      <c r="T420" s="25"/>
      <c r="U420" s="25"/>
      <c r="V420" s="25"/>
      <c r="W420" s="25">
        <v>7.6999999999999996E-4</v>
      </c>
      <c r="X420" s="25">
        <f t="shared" si="80"/>
        <v>1.9999999999999998E-4</v>
      </c>
    </row>
    <row r="421" spans="1:24" s="15" customFormat="1">
      <c r="A421" s="18">
        <v>669</v>
      </c>
      <c r="B421" s="25">
        <v>3.2000000000000003E-4</v>
      </c>
      <c r="C421" s="25">
        <v>2.7000000000000001E-3</v>
      </c>
      <c r="D421" s="25">
        <f t="shared" si="78"/>
        <v>2.2300000000000002E-3</v>
      </c>
      <c r="E421" s="25"/>
      <c r="F421" s="25"/>
      <c r="G421" s="25"/>
      <c r="H421" s="25">
        <v>3.5999999999999999E-3</v>
      </c>
      <c r="I421" s="25">
        <f t="shared" si="79"/>
        <v>3.13E-3</v>
      </c>
      <c r="J421" s="25"/>
      <c r="K421" s="25"/>
      <c r="L421" s="25"/>
      <c r="M421" s="25">
        <v>5.5999999999999999E-3</v>
      </c>
      <c r="N421" s="25">
        <f t="shared" si="81"/>
        <v>5.13E-3</v>
      </c>
      <c r="O421" s="25"/>
      <c r="P421" s="25"/>
      <c r="Q421" s="25"/>
      <c r="R421" s="25">
        <v>5.5999999999999999E-3</v>
      </c>
      <c r="S421" s="25">
        <f t="shared" si="82"/>
        <v>5.13E-3</v>
      </c>
      <c r="T421" s="25"/>
      <c r="U421" s="25"/>
      <c r="V421" s="25"/>
      <c r="W421" s="25">
        <v>6.2E-4</v>
      </c>
      <c r="X421" s="25">
        <f t="shared" si="80"/>
        <v>4.7000000000000004E-4</v>
      </c>
    </row>
    <row r="422" spans="1:24" s="15" customFormat="1">
      <c r="A422" s="18">
        <v>670</v>
      </c>
      <c r="B422" s="25">
        <v>-5.1000000000000004E-4</v>
      </c>
      <c r="C422" s="25">
        <v>3.0000000000000001E-3</v>
      </c>
      <c r="D422" s="25">
        <f t="shared" si="78"/>
        <v>2.9499999999999999E-3</v>
      </c>
      <c r="E422" s="25"/>
      <c r="F422" s="25"/>
      <c r="G422" s="25"/>
      <c r="H422" s="25">
        <v>3.7000000000000002E-3</v>
      </c>
      <c r="I422" s="25">
        <f t="shared" si="79"/>
        <v>3.65E-3</v>
      </c>
      <c r="J422" s="25"/>
      <c r="K422" s="25"/>
      <c r="L422" s="25"/>
      <c r="M422" s="25">
        <v>5.5999999999999999E-3</v>
      </c>
      <c r="N422" s="25">
        <f t="shared" si="81"/>
        <v>5.5500000000000002E-3</v>
      </c>
      <c r="O422" s="25"/>
      <c r="P422" s="25"/>
      <c r="Q422" s="25"/>
      <c r="R422" s="25">
        <v>5.5999999999999999E-3</v>
      </c>
      <c r="S422" s="25">
        <f t="shared" si="82"/>
        <v>5.5500000000000002E-3</v>
      </c>
      <c r="T422" s="25"/>
      <c r="U422" s="25"/>
      <c r="V422" s="25"/>
      <c r="W422" s="25">
        <v>6.0999999999999997E-4</v>
      </c>
      <c r="X422" s="25">
        <f t="shared" si="80"/>
        <v>4.9999999999999969E-5</v>
      </c>
    </row>
    <row r="423" spans="1:24" s="15" customFormat="1">
      <c r="A423" s="18">
        <v>671</v>
      </c>
      <c r="B423" s="25">
        <v>2.7999999999999998E-4</v>
      </c>
      <c r="C423" s="25">
        <v>2.8999999999999998E-3</v>
      </c>
      <c r="D423" s="25">
        <f t="shared" si="78"/>
        <v>2.3949999999999996E-3</v>
      </c>
      <c r="E423" s="25"/>
      <c r="F423" s="25"/>
      <c r="G423" s="25"/>
      <c r="H423" s="25">
        <v>3.3999999999999998E-3</v>
      </c>
      <c r="I423" s="25">
        <f t="shared" si="79"/>
        <v>2.895E-3</v>
      </c>
      <c r="J423" s="25"/>
      <c r="K423" s="25"/>
      <c r="L423" s="25"/>
      <c r="M423" s="25">
        <v>5.5999999999999999E-3</v>
      </c>
      <c r="N423" s="25">
        <f t="shared" si="81"/>
        <v>5.0949999999999997E-3</v>
      </c>
      <c r="O423" s="25"/>
      <c r="P423" s="25"/>
      <c r="Q423" s="25"/>
      <c r="R423" s="25">
        <v>5.5999999999999999E-3</v>
      </c>
      <c r="S423" s="25">
        <f t="shared" si="82"/>
        <v>5.0949999999999997E-3</v>
      </c>
      <c r="T423" s="25"/>
      <c r="U423" s="25"/>
      <c r="V423" s="25"/>
      <c r="W423" s="25">
        <v>7.2999999999999996E-4</v>
      </c>
      <c r="X423" s="25">
        <f t="shared" si="80"/>
        <v>5.0500000000000002E-4</v>
      </c>
    </row>
    <row r="424" spans="1:24" s="15" customFormat="1">
      <c r="A424" s="18">
        <v>672</v>
      </c>
      <c r="B424" s="25">
        <v>-1.0000000000000001E-5</v>
      </c>
      <c r="C424" s="25">
        <v>2.7000000000000001E-3</v>
      </c>
      <c r="D424" s="25">
        <f t="shared" si="78"/>
        <v>2.2000000000000001E-3</v>
      </c>
      <c r="E424" s="25"/>
      <c r="F424" s="25"/>
      <c r="G424" s="25"/>
      <c r="H424" s="25">
        <v>3.5000000000000001E-3</v>
      </c>
      <c r="I424" s="25">
        <f t="shared" si="79"/>
        <v>3.0000000000000001E-3</v>
      </c>
      <c r="J424" s="25"/>
      <c r="K424" s="25"/>
      <c r="L424" s="25"/>
      <c r="M424" s="25">
        <v>5.4000000000000003E-3</v>
      </c>
      <c r="N424" s="25">
        <f t="shared" si="81"/>
        <v>4.8999999999999998E-3</v>
      </c>
      <c r="O424" s="25"/>
      <c r="P424" s="25"/>
      <c r="Q424" s="25"/>
      <c r="R424" s="25">
        <v>5.4000000000000003E-3</v>
      </c>
      <c r="S424" s="25">
        <f t="shared" si="82"/>
        <v>4.8999999999999998E-3</v>
      </c>
      <c r="T424" s="25"/>
      <c r="U424" s="25"/>
      <c r="V424" s="25"/>
      <c r="W424" s="25">
        <v>1.01E-3</v>
      </c>
      <c r="X424" s="25">
        <f t="shared" si="80"/>
        <v>5.0000000000000001E-4</v>
      </c>
    </row>
    <row r="425" spans="1:24" s="15" customFormat="1">
      <c r="A425" s="18">
        <v>673</v>
      </c>
      <c r="B425" s="25">
        <v>1.7000000000000001E-4</v>
      </c>
      <c r="C425" s="25">
        <v>2.7000000000000001E-3</v>
      </c>
      <c r="D425" s="25">
        <f t="shared" si="78"/>
        <v>2.2750000000000001E-3</v>
      </c>
      <c r="E425" s="25"/>
      <c r="F425" s="25"/>
      <c r="G425" s="25"/>
      <c r="H425" s="25">
        <v>3.5000000000000001E-3</v>
      </c>
      <c r="I425" s="25">
        <f t="shared" si="79"/>
        <v>3.075E-3</v>
      </c>
      <c r="J425" s="25"/>
      <c r="K425" s="25"/>
      <c r="L425" s="25"/>
      <c r="M425" s="25">
        <v>5.4000000000000003E-3</v>
      </c>
      <c r="N425" s="25">
        <f t="shared" si="81"/>
        <v>4.9750000000000003E-3</v>
      </c>
      <c r="O425" s="25"/>
      <c r="P425" s="25"/>
      <c r="Q425" s="25"/>
      <c r="R425" s="25">
        <v>5.4000000000000003E-3</v>
      </c>
      <c r="S425" s="25">
        <f t="shared" si="82"/>
        <v>4.9750000000000003E-3</v>
      </c>
      <c r="T425" s="25"/>
      <c r="U425" s="25"/>
      <c r="V425" s="25"/>
      <c r="W425" s="25">
        <v>6.8000000000000005E-4</v>
      </c>
      <c r="X425" s="25">
        <f t="shared" si="80"/>
        <v>4.2500000000000003E-4</v>
      </c>
    </row>
    <row r="426" spans="1:24" s="15" customFormat="1">
      <c r="A426" s="18">
        <v>674</v>
      </c>
      <c r="B426" s="25">
        <v>-2.1000000000000001E-4</v>
      </c>
      <c r="C426" s="25">
        <v>2.7000000000000001E-3</v>
      </c>
      <c r="D426" s="25">
        <f t="shared" si="78"/>
        <v>2.4200000000000003E-3</v>
      </c>
      <c r="E426" s="25"/>
      <c r="F426" s="25"/>
      <c r="G426" s="25"/>
      <c r="H426" s="25">
        <v>3.5000000000000001E-3</v>
      </c>
      <c r="I426" s="25">
        <f t="shared" si="79"/>
        <v>3.2200000000000002E-3</v>
      </c>
      <c r="J426" s="25"/>
      <c r="K426" s="25"/>
      <c r="L426" s="25"/>
      <c r="M426" s="25">
        <v>5.4000000000000003E-3</v>
      </c>
      <c r="N426" s="25">
        <f t="shared" si="81"/>
        <v>5.1200000000000004E-3</v>
      </c>
      <c r="O426" s="25"/>
      <c r="P426" s="25"/>
      <c r="Q426" s="25"/>
      <c r="R426" s="25">
        <v>5.4000000000000003E-3</v>
      </c>
      <c r="S426" s="25">
        <f t="shared" si="82"/>
        <v>5.1200000000000004E-3</v>
      </c>
      <c r="T426" s="25"/>
      <c r="U426" s="25"/>
      <c r="V426" s="25"/>
      <c r="W426" s="25">
        <v>7.6999999999999996E-4</v>
      </c>
      <c r="X426" s="25">
        <f t="shared" si="80"/>
        <v>2.7999999999999998E-4</v>
      </c>
    </row>
    <row r="427" spans="1:24" s="15" customFormat="1">
      <c r="A427" s="18">
        <v>675</v>
      </c>
      <c r="B427" s="25">
        <v>1.2999999999999999E-4</v>
      </c>
      <c r="C427" s="25">
        <v>2.7000000000000001E-3</v>
      </c>
      <c r="D427" s="25">
        <f t="shared" si="78"/>
        <v>2.2500000000000003E-3</v>
      </c>
      <c r="E427" s="25"/>
      <c r="F427" s="25"/>
      <c r="G427" s="25"/>
      <c r="H427" s="25">
        <v>3.5000000000000001E-3</v>
      </c>
      <c r="I427" s="25">
        <f t="shared" si="79"/>
        <v>3.0500000000000002E-3</v>
      </c>
      <c r="J427" s="25"/>
      <c r="K427" s="25"/>
      <c r="L427" s="25"/>
      <c r="M427" s="25">
        <v>5.4000000000000003E-3</v>
      </c>
      <c r="N427" s="25">
        <f t="shared" si="81"/>
        <v>4.9500000000000004E-3</v>
      </c>
      <c r="O427" s="25"/>
      <c r="P427" s="25"/>
      <c r="Q427" s="25"/>
      <c r="R427" s="25">
        <v>5.4000000000000003E-3</v>
      </c>
      <c r="S427" s="25">
        <f t="shared" si="82"/>
        <v>4.9500000000000004E-3</v>
      </c>
      <c r="T427" s="25"/>
      <c r="U427" s="25"/>
      <c r="V427" s="25"/>
      <c r="W427" s="25">
        <v>7.6999999999999996E-4</v>
      </c>
      <c r="X427" s="25">
        <f t="shared" si="80"/>
        <v>4.4999999999999999E-4</v>
      </c>
    </row>
    <row r="428" spans="1:24" s="15" customFormat="1">
      <c r="A428" s="18">
        <v>676</v>
      </c>
      <c r="B428" s="25">
        <v>-2.4000000000000001E-4</v>
      </c>
      <c r="C428" s="25">
        <v>2.8E-3</v>
      </c>
      <c r="D428" s="25">
        <f t="shared" si="78"/>
        <v>2.6249999999999997E-3</v>
      </c>
      <c r="E428" s="25"/>
      <c r="F428" s="25"/>
      <c r="G428" s="25"/>
      <c r="H428" s="25">
        <v>3.3999999999999998E-3</v>
      </c>
      <c r="I428" s="25">
        <f t="shared" si="79"/>
        <v>3.2249999999999996E-3</v>
      </c>
      <c r="J428" s="25"/>
      <c r="K428" s="25"/>
      <c r="L428" s="25"/>
      <c r="M428" s="25">
        <v>5.4000000000000003E-3</v>
      </c>
      <c r="N428" s="25">
        <f t="shared" si="81"/>
        <v>5.2250000000000005E-3</v>
      </c>
      <c r="O428" s="25"/>
      <c r="P428" s="25"/>
      <c r="Q428" s="25"/>
      <c r="R428" s="25">
        <v>5.4000000000000003E-3</v>
      </c>
      <c r="S428" s="25">
        <f t="shared" si="82"/>
        <v>5.2250000000000005E-3</v>
      </c>
      <c r="T428" s="25"/>
      <c r="U428" s="25"/>
      <c r="V428" s="25"/>
      <c r="W428" s="25">
        <v>5.9000000000000003E-4</v>
      </c>
      <c r="X428" s="25">
        <f t="shared" si="80"/>
        <v>1.7500000000000003E-4</v>
      </c>
    </row>
    <row r="429" spans="1:24" s="15" customFormat="1">
      <c r="A429" s="18">
        <v>677</v>
      </c>
      <c r="B429" s="25">
        <v>1.0000000000000001E-5</v>
      </c>
      <c r="C429" s="25">
        <v>2.8E-3</v>
      </c>
      <c r="D429" s="25">
        <f t="shared" si="78"/>
        <v>2.4650000000000002E-3</v>
      </c>
      <c r="E429" s="25"/>
      <c r="F429" s="25"/>
      <c r="G429" s="25"/>
      <c r="H429" s="25">
        <v>3.5000000000000001E-3</v>
      </c>
      <c r="I429" s="25">
        <f t="shared" si="79"/>
        <v>3.1650000000000003E-3</v>
      </c>
      <c r="J429" s="25"/>
      <c r="K429" s="25"/>
      <c r="L429" s="25"/>
      <c r="M429" s="25">
        <v>5.3E-3</v>
      </c>
      <c r="N429" s="25">
        <f t="shared" si="81"/>
        <v>4.9649999999999998E-3</v>
      </c>
      <c r="O429" s="25"/>
      <c r="P429" s="25"/>
      <c r="Q429" s="25"/>
      <c r="R429" s="25">
        <v>5.3E-3</v>
      </c>
      <c r="S429" s="25">
        <f t="shared" si="82"/>
        <v>4.9649999999999998E-3</v>
      </c>
      <c r="T429" s="25"/>
      <c r="U429" s="25"/>
      <c r="V429" s="25"/>
      <c r="W429" s="25">
        <v>6.6E-4</v>
      </c>
      <c r="X429" s="25">
        <f t="shared" si="80"/>
        <v>3.3500000000000001E-4</v>
      </c>
    </row>
    <row r="430" spans="1:24" s="15" customFormat="1">
      <c r="A430" s="18">
        <v>678</v>
      </c>
      <c r="B430" s="25">
        <v>-2.5999999999999998E-4</v>
      </c>
      <c r="C430" s="25">
        <v>2.7000000000000001E-3</v>
      </c>
      <c r="D430" s="25">
        <f t="shared" si="78"/>
        <v>2.5050000000000003E-3</v>
      </c>
      <c r="E430" s="25"/>
      <c r="F430" s="25"/>
      <c r="G430" s="25"/>
      <c r="H430" s="25">
        <v>3.3999999999999998E-3</v>
      </c>
      <c r="I430" s="25">
        <f t="shared" si="79"/>
        <v>3.2049999999999999E-3</v>
      </c>
      <c r="J430" s="25"/>
      <c r="K430" s="25"/>
      <c r="L430" s="25"/>
      <c r="M430" s="25">
        <v>5.3E-3</v>
      </c>
      <c r="N430" s="25">
        <f t="shared" si="81"/>
        <v>5.1050000000000002E-3</v>
      </c>
      <c r="O430" s="25"/>
      <c r="P430" s="25"/>
      <c r="Q430" s="25"/>
      <c r="R430" s="25">
        <v>5.3E-3</v>
      </c>
      <c r="S430" s="25">
        <f t="shared" si="82"/>
        <v>5.1050000000000002E-3</v>
      </c>
      <c r="T430" s="25"/>
      <c r="U430" s="25"/>
      <c r="V430" s="25"/>
      <c r="W430" s="25">
        <v>6.4999999999999997E-4</v>
      </c>
      <c r="X430" s="25">
        <f t="shared" si="80"/>
        <v>1.95E-4</v>
      </c>
    </row>
    <row r="431" spans="1:24" s="15" customFormat="1">
      <c r="A431" s="18">
        <v>679</v>
      </c>
      <c r="B431" s="25">
        <v>3.0000000000000001E-5</v>
      </c>
      <c r="C431" s="25">
        <v>2.7000000000000001E-3</v>
      </c>
      <c r="D431" s="25">
        <f t="shared" si="78"/>
        <v>2.32E-3</v>
      </c>
      <c r="E431" s="25"/>
      <c r="F431" s="25"/>
      <c r="G431" s="25"/>
      <c r="H431" s="25">
        <v>3.3E-3</v>
      </c>
      <c r="I431" s="25">
        <f t="shared" si="79"/>
        <v>2.9199999999999999E-3</v>
      </c>
      <c r="J431" s="25"/>
      <c r="K431" s="25"/>
      <c r="L431" s="25"/>
      <c r="M431" s="25">
        <v>5.1999999999999998E-3</v>
      </c>
      <c r="N431" s="25">
        <f t="shared" si="81"/>
        <v>4.8199999999999996E-3</v>
      </c>
      <c r="O431" s="25"/>
      <c r="P431" s="25"/>
      <c r="Q431" s="25"/>
      <c r="R431" s="25">
        <v>5.1999999999999998E-3</v>
      </c>
      <c r="S431" s="25">
        <f t="shared" si="82"/>
        <v>4.8199999999999996E-3</v>
      </c>
      <c r="T431" s="25"/>
      <c r="U431" s="25"/>
      <c r="V431" s="25"/>
      <c r="W431" s="25">
        <v>7.2999999999999996E-4</v>
      </c>
      <c r="X431" s="25">
        <f t="shared" si="80"/>
        <v>3.7999999999999997E-4</v>
      </c>
    </row>
    <row r="432" spans="1:24" s="15" customFormat="1">
      <c r="A432" s="18">
        <v>680</v>
      </c>
      <c r="B432" s="25">
        <v>-1.2999999999999999E-4</v>
      </c>
      <c r="C432" s="25">
        <v>2.5999999999999999E-3</v>
      </c>
      <c r="D432" s="25">
        <f t="shared" si="78"/>
        <v>2.31E-3</v>
      </c>
      <c r="E432" s="25"/>
      <c r="F432" s="25"/>
      <c r="G432" s="25"/>
      <c r="H432" s="25">
        <v>3.5000000000000001E-3</v>
      </c>
      <c r="I432" s="25">
        <f t="shared" si="79"/>
        <v>3.2100000000000002E-3</v>
      </c>
      <c r="J432" s="25"/>
      <c r="K432" s="25"/>
      <c r="L432" s="25"/>
      <c r="M432" s="25">
        <v>5.4000000000000003E-3</v>
      </c>
      <c r="N432" s="25">
        <f t="shared" si="81"/>
        <v>5.11E-3</v>
      </c>
      <c r="O432" s="25"/>
      <c r="P432" s="25"/>
      <c r="Q432" s="25"/>
      <c r="R432" s="25">
        <v>5.4000000000000003E-3</v>
      </c>
      <c r="S432" s="25">
        <f t="shared" si="82"/>
        <v>5.11E-3</v>
      </c>
      <c r="T432" s="25"/>
      <c r="U432" s="25"/>
      <c r="V432" s="25"/>
      <c r="W432" s="25">
        <v>7.1000000000000002E-4</v>
      </c>
      <c r="X432" s="25">
        <f t="shared" si="80"/>
        <v>2.9E-4</v>
      </c>
    </row>
    <row r="433" spans="1:24" s="15" customFormat="1">
      <c r="A433" s="18">
        <v>681</v>
      </c>
      <c r="B433" s="25">
        <v>4.0000000000000003E-5</v>
      </c>
      <c r="C433" s="25">
        <v>2.8E-3</v>
      </c>
      <c r="D433" s="25">
        <f t="shared" si="78"/>
        <v>2.4350000000000001E-3</v>
      </c>
      <c r="E433" s="25"/>
      <c r="F433" s="25"/>
      <c r="G433" s="25"/>
      <c r="H433" s="25">
        <v>3.5999999999999999E-3</v>
      </c>
      <c r="I433" s="25">
        <f t="shared" si="79"/>
        <v>3.235E-3</v>
      </c>
      <c r="J433" s="25"/>
      <c r="K433" s="25"/>
      <c r="L433" s="25"/>
      <c r="M433" s="25">
        <v>5.3E-3</v>
      </c>
      <c r="N433" s="25">
        <f t="shared" si="81"/>
        <v>4.9350000000000002E-3</v>
      </c>
      <c r="O433" s="25"/>
      <c r="P433" s="25"/>
      <c r="Q433" s="25"/>
      <c r="R433" s="25">
        <v>5.3E-3</v>
      </c>
      <c r="S433" s="25">
        <f t="shared" si="82"/>
        <v>4.9350000000000002E-3</v>
      </c>
      <c r="T433" s="25"/>
      <c r="U433" s="25"/>
      <c r="V433" s="25"/>
      <c r="W433" s="25">
        <v>6.8999999999999997E-4</v>
      </c>
      <c r="X433" s="25">
        <f t="shared" si="80"/>
        <v>3.6499999999999998E-4</v>
      </c>
    </row>
    <row r="434" spans="1:24" s="15" customFormat="1">
      <c r="A434" s="18">
        <v>682</v>
      </c>
      <c r="B434" s="25">
        <v>-1.9000000000000001E-4</v>
      </c>
      <c r="C434" s="25">
        <v>2.5999999999999999E-3</v>
      </c>
      <c r="D434" s="25">
        <f t="shared" si="78"/>
        <v>2.4099999999999998E-3</v>
      </c>
      <c r="E434" s="25"/>
      <c r="F434" s="25"/>
      <c r="G434" s="25"/>
      <c r="H434" s="25">
        <v>3.3E-3</v>
      </c>
      <c r="I434" s="25">
        <f t="shared" si="79"/>
        <v>3.1099999999999999E-3</v>
      </c>
      <c r="J434" s="25"/>
      <c r="K434" s="25"/>
      <c r="L434" s="25"/>
      <c r="M434" s="25">
        <v>5.1999999999999998E-3</v>
      </c>
      <c r="N434" s="25">
        <f t="shared" si="81"/>
        <v>5.0099999999999997E-3</v>
      </c>
      <c r="O434" s="25"/>
      <c r="P434" s="25"/>
      <c r="Q434" s="25"/>
      <c r="R434" s="25">
        <v>5.1999999999999998E-3</v>
      </c>
      <c r="S434" s="25">
        <f t="shared" si="82"/>
        <v>5.0099999999999997E-3</v>
      </c>
      <c r="T434" s="25"/>
      <c r="U434" s="25"/>
      <c r="V434" s="25"/>
      <c r="W434" s="25">
        <v>5.6999999999999998E-4</v>
      </c>
      <c r="X434" s="25">
        <f t="shared" si="80"/>
        <v>1.8999999999999998E-4</v>
      </c>
    </row>
    <row r="435" spans="1:24" s="15" customFormat="1">
      <c r="A435" s="18">
        <v>683</v>
      </c>
      <c r="B435" s="25">
        <v>-4.0000000000000003E-5</v>
      </c>
      <c r="C435" s="25">
        <v>2.7000000000000001E-3</v>
      </c>
      <c r="D435" s="25">
        <f t="shared" si="78"/>
        <v>2.405E-3</v>
      </c>
      <c r="E435" s="25"/>
      <c r="F435" s="25"/>
      <c r="G435" s="25"/>
      <c r="H435" s="25">
        <v>3.5000000000000001E-3</v>
      </c>
      <c r="I435" s="25">
        <f t="shared" si="79"/>
        <v>3.2049999999999999E-3</v>
      </c>
      <c r="J435" s="25"/>
      <c r="K435" s="25"/>
      <c r="L435" s="25"/>
      <c r="M435" s="25">
        <v>5.3E-3</v>
      </c>
      <c r="N435" s="25">
        <f t="shared" si="81"/>
        <v>5.0049999999999999E-3</v>
      </c>
      <c r="O435" s="25"/>
      <c r="P435" s="25"/>
      <c r="Q435" s="25"/>
      <c r="R435" s="25">
        <v>5.3E-3</v>
      </c>
      <c r="S435" s="25">
        <f t="shared" si="82"/>
        <v>5.0049999999999999E-3</v>
      </c>
      <c r="T435" s="25"/>
      <c r="U435" s="25"/>
      <c r="V435" s="25"/>
      <c r="W435" s="25">
        <v>6.3000000000000003E-4</v>
      </c>
      <c r="X435" s="25">
        <f t="shared" si="80"/>
        <v>2.9500000000000001E-4</v>
      </c>
    </row>
    <row r="436" spans="1:24" s="15" customFormat="1">
      <c r="A436" s="18">
        <v>684</v>
      </c>
      <c r="B436" s="25">
        <v>-1.2999999999999999E-4</v>
      </c>
      <c r="C436" s="25">
        <v>2.7000000000000001E-3</v>
      </c>
      <c r="D436" s="25">
        <f t="shared" si="78"/>
        <v>2.4350000000000001E-3</v>
      </c>
      <c r="E436" s="25"/>
      <c r="F436" s="25"/>
      <c r="G436" s="25"/>
      <c r="H436" s="25">
        <v>3.5000000000000001E-3</v>
      </c>
      <c r="I436" s="25">
        <f t="shared" si="79"/>
        <v>3.235E-3</v>
      </c>
      <c r="J436" s="25"/>
      <c r="K436" s="25"/>
      <c r="L436" s="25"/>
      <c r="M436" s="25">
        <v>5.1999999999999998E-3</v>
      </c>
      <c r="N436" s="25">
        <f t="shared" si="81"/>
        <v>4.9350000000000002E-3</v>
      </c>
      <c r="O436" s="25"/>
      <c r="P436" s="25"/>
      <c r="Q436" s="25"/>
      <c r="R436" s="25">
        <v>5.1999999999999998E-3</v>
      </c>
      <c r="S436" s="25">
        <f t="shared" si="82"/>
        <v>4.9350000000000002E-3</v>
      </c>
      <c r="T436" s="25"/>
      <c r="U436" s="25"/>
      <c r="V436" s="25"/>
      <c r="W436" s="25">
        <v>6.6E-4</v>
      </c>
      <c r="X436" s="25">
        <f t="shared" si="80"/>
        <v>2.6499999999999999E-4</v>
      </c>
    </row>
    <row r="437" spans="1:24" s="15" customFormat="1">
      <c r="A437" s="18">
        <v>685</v>
      </c>
      <c r="B437" s="25">
        <v>-3.0000000000000001E-5</v>
      </c>
      <c r="C437" s="25">
        <v>2.5999999999999999E-3</v>
      </c>
      <c r="D437" s="25">
        <f t="shared" si="78"/>
        <v>2.2399999999999998E-3</v>
      </c>
      <c r="E437" s="25"/>
      <c r="F437" s="25"/>
      <c r="G437" s="25"/>
      <c r="H437" s="25">
        <v>3.3999999999999998E-3</v>
      </c>
      <c r="I437" s="25">
        <f t="shared" si="79"/>
        <v>3.0399999999999997E-3</v>
      </c>
      <c r="J437" s="25"/>
      <c r="K437" s="25"/>
      <c r="L437" s="25"/>
      <c r="M437" s="25">
        <v>5.1000000000000004E-3</v>
      </c>
      <c r="N437" s="25">
        <f t="shared" si="81"/>
        <v>4.7400000000000003E-3</v>
      </c>
      <c r="O437" s="25"/>
      <c r="P437" s="25"/>
      <c r="Q437" s="25"/>
      <c r="R437" s="25">
        <v>5.1000000000000004E-3</v>
      </c>
      <c r="S437" s="25">
        <f t="shared" si="82"/>
        <v>4.7400000000000003E-3</v>
      </c>
      <c r="T437" s="25"/>
      <c r="U437" s="25"/>
      <c r="V437" s="25"/>
      <c r="W437" s="25">
        <v>7.5000000000000002E-4</v>
      </c>
      <c r="X437" s="25">
        <f t="shared" si="80"/>
        <v>3.6000000000000002E-4</v>
      </c>
    </row>
    <row r="438" spans="1:24" s="15" customFormat="1">
      <c r="A438" s="18">
        <v>686</v>
      </c>
      <c r="B438" s="25">
        <v>-5.0000000000000002E-5</v>
      </c>
      <c r="C438" s="25">
        <v>2.5999999999999999E-3</v>
      </c>
      <c r="D438" s="25">
        <f t="shared" si="78"/>
        <v>2.2849999999999997E-3</v>
      </c>
      <c r="E438" s="25"/>
      <c r="F438" s="25"/>
      <c r="G438" s="25"/>
      <c r="H438" s="25">
        <v>3.3999999999999998E-3</v>
      </c>
      <c r="I438" s="25">
        <f t="shared" si="79"/>
        <v>3.0849999999999996E-3</v>
      </c>
      <c r="J438" s="25"/>
      <c r="K438" s="25"/>
      <c r="L438" s="25"/>
      <c r="M438" s="25">
        <v>5.0000000000000001E-3</v>
      </c>
      <c r="N438" s="25">
        <f t="shared" si="81"/>
        <v>4.6849999999999999E-3</v>
      </c>
      <c r="O438" s="25"/>
      <c r="P438" s="25"/>
      <c r="Q438" s="25"/>
      <c r="R438" s="25">
        <v>5.0000000000000001E-3</v>
      </c>
      <c r="S438" s="25">
        <f t="shared" si="82"/>
        <v>4.6849999999999999E-3</v>
      </c>
      <c r="T438" s="25"/>
      <c r="U438" s="25"/>
      <c r="V438" s="25"/>
      <c r="W438" s="25">
        <v>6.8000000000000005E-4</v>
      </c>
      <c r="X438" s="25">
        <f t="shared" si="80"/>
        <v>3.1500000000000001E-4</v>
      </c>
    </row>
    <row r="439" spans="1:24" s="15" customFormat="1">
      <c r="A439" s="18">
        <v>687</v>
      </c>
      <c r="B439" s="25">
        <v>-6.8999999999999997E-5</v>
      </c>
      <c r="C439" s="25">
        <v>2.5999999999999999E-3</v>
      </c>
      <c r="D439" s="25">
        <f t="shared" si="78"/>
        <v>2.2244999999999999E-3</v>
      </c>
      <c r="E439" s="25"/>
      <c r="F439" s="25"/>
      <c r="G439" s="25"/>
      <c r="H439" s="25">
        <v>3.3999999999999998E-3</v>
      </c>
      <c r="I439" s="25">
        <f t="shared" si="79"/>
        <v>3.0244999999999998E-3</v>
      </c>
      <c r="J439" s="25"/>
      <c r="K439" s="25"/>
      <c r="L439" s="25"/>
      <c r="M439" s="25">
        <v>5.0000000000000001E-3</v>
      </c>
      <c r="N439" s="25">
        <f t="shared" si="81"/>
        <v>4.6245000000000001E-3</v>
      </c>
      <c r="O439" s="25"/>
      <c r="P439" s="25"/>
      <c r="Q439" s="25"/>
      <c r="R439" s="25">
        <v>5.0000000000000001E-3</v>
      </c>
      <c r="S439" s="25">
        <f t="shared" si="82"/>
        <v>4.6245000000000001E-3</v>
      </c>
      <c r="T439" s="25"/>
      <c r="U439" s="25"/>
      <c r="V439" s="25"/>
      <c r="W439" s="25">
        <v>8.1999999999999998E-4</v>
      </c>
      <c r="X439" s="25">
        <f t="shared" si="80"/>
        <v>3.7549999999999997E-4</v>
      </c>
    </row>
    <row r="440" spans="1:24" s="15" customFormat="1">
      <c r="A440" s="18">
        <v>688</v>
      </c>
      <c r="B440" s="25">
        <v>-8.0000000000000007E-5</v>
      </c>
      <c r="C440" s="25">
        <v>2.5999999999999999E-3</v>
      </c>
      <c r="D440" s="25">
        <f t="shared" si="78"/>
        <v>2.235E-3</v>
      </c>
      <c r="E440" s="25"/>
      <c r="F440" s="25"/>
      <c r="G440" s="25"/>
      <c r="H440" s="25">
        <v>3.3999999999999998E-3</v>
      </c>
      <c r="I440" s="25">
        <f t="shared" si="79"/>
        <v>3.0349999999999999E-3</v>
      </c>
      <c r="J440" s="25"/>
      <c r="K440" s="25"/>
      <c r="L440" s="25"/>
      <c r="M440" s="25">
        <v>5.0000000000000001E-3</v>
      </c>
      <c r="N440" s="25">
        <f t="shared" si="81"/>
        <v>4.6350000000000002E-3</v>
      </c>
      <c r="O440" s="25"/>
      <c r="P440" s="25"/>
      <c r="Q440" s="25"/>
      <c r="R440" s="25">
        <v>5.0000000000000001E-3</v>
      </c>
      <c r="S440" s="25">
        <f t="shared" si="82"/>
        <v>4.6350000000000002E-3</v>
      </c>
      <c r="T440" s="25"/>
      <c r="U440" s="25"/>
      <c r="V440" s="25"/>
      <c r="W440" s="25">
        <v>8.0999999999999996E-4</v>
      </c>
      <c r="X440" s="25">
        <f t="shared" si="80"/>
        <v>3.6499999999999998E-4</v>
      </c>
    </row>
    <row r="441" spans="1:24" s="15" customFormat="1">
      <c r="A441" s="18">
        <v>689</v>
      </c>
      <c r="B441" s="25">
        <v>-3.0000000000000001E-5</v>
      </c>
      <c r="C441" s="25">
        <v>2.3999999999999998E-3</v>
      </c>
      <c r="D441" s="25">
        <f t="shared" si="78"/>
        <v>2.0099999999999996E-3</v>
      </c>
      <c r="E441" s="25"/>
      <c r="F441" s="25"/>
      <c r="G441" s="25"/>
      <c r="H441" s="25">
        <v>3.3999999999999998E-3</v>
      </c>
      <c r="I441" s="25">
        <f t="shared" si="79"/>
        <v>3.0099999999999997E-3</v>
      </c>
      <c r="J441" s="25"/>
      <c r="K441" s="25"/>
      <c r="L441" s="25"/>
      <c r="M441" s="25">
        <v>5.0000000000000001E-3</v>
      </c>
      <c r="N441" s="25">
        <f t="shared" si="81"/>
        <v>4.6100000000000004E-3</v>
      </c>
      <c r="O441" s="25"/>
      <c r="P441" s="25"/>
      <c r="Q441" s="25"/>
      <c r="R441" s="25">
        <v>4.0000000000000001E-3</v>
      </c>
      <c r="S441" s="25">
        <f t="shared" si="82"/>
        <v>3.6099999999999999E-3</v>
      </c>
      <c r="T441" s="25"/>
      <c r="U441" s="25"/>
      <c r="V441" s="25"/>
      <c r="W441" s="25">
        <v>8.0999999999999996E-4</v>
      </c>
      <c r="X441" s="25">
        <f t="shared" si="80"/>
        <v>3.8999999999999999E-4</v>
      </c>
    </row>
    <row r="442" spans="1:24" s="15" customFormat="1">
      <c r="A442" s="18">
        <v>690</v>
      </c>
      <c r="B442" s="25">
        <v>-1.2E-4</v>
      </c>
      <c r="C442" s="25">
        <v>2.5000000000000001E-3</v>
      </c>
      <c r="D442" s="25">
        <f t="shared" si="78"/>
        <v>2.2000000000000001E-3</v>
      </c>
      <c r="E442" s="25"/>
      <c r="F442" s="25"/>
      <c r="G442" s="25"/>
      <c r="H442" s="25">
        <v>3.3999999999999998E-3</v>
      </c>
      <c r="I442" s="25">
        <f t="shared" si="79"/>
        <v>3.0999999999999999E-3</v>
      </c>
      <c r="J442" s="25"/>
      <c r="K442" s="25"/>
      <c r="L442" s="25"/>
      <c r="M442" s="25">
        <v>5.0000000000000001E-3</v>
      </c>
      <c r="N442" s="25">
        <f t="shared" si="81"/>
        <v>4.7000000000000002E-3</v>
      </c>
      <c r="O442" s="25"/>
      <c r="P442" s="25"/>
      <c r="Q442" s="25"/>
      <c r="R442" s="25">
        <v>5.0000000000000001E-3</v>
      </c>
      <c r="S442" s="25">
        <f t="shared" si="82"/>
        <v>4.7000000000000002E-3</v>
      </c>
      <c r="T442" s="25"/>
      <c r="U442" s="25"/>
      <c r="V442" s="25"/>
      <c r="W442" s="25">
        <v>7.2000000000000005E-4</v>
      </c>
      <c r="X442" s="25">
        <f t="shared" si="80"/>
        <v>3.0000000000000003E-4</v>
      </c>
    </row>
    <row r="443" spans="1:24" s="15" customFormat="1">
      <c r="A443" s="18">
        <v>691</v>
      </c>
      <c r="B443" s="25">
        <v>-8.0000000000000007E-5</v>
      </c>
      <c r="C443" s="25">
        <v>2.5999999999999999E-3</v>
      </c>
      <c r="D443" s="25">
        <f t="shared" si="78"/>
        <v>2.2899999999999999E-3</v>
      </c>
      <c r="E443" s="25"/>
      <c r="F443" s="25"/>
      <c r="G443" s="25"/>
      <c r="H443" s="25">
        <v>3.3999999999999998E-3</v>
      </c>
      <c r="I443" s="25">
        <f t="shared" si="79"/>
        <v>3.0899999999999999E-3</v>
      </c>
      <c r="J443" s="25"/>
      <c r="K443" s="25"/>
      <c r="L443" s="25"/>
      <c r="M443" s="25">
        <v>5.0000000000000001E-3</v>
      </c>
      <c r="N443" s="25">
        <f t="shared" si="81"/>
        <v>4.6899999999999997E-3</v>
      </c>
      <c r="O443" s="25"/>
      <c r="P443" s="25"/>
      <c r="Q443" s="25"/>
      <c r="R443" s="25">
        <v>5.0000000000000001E-3</v>
      </c>
      <c r="S443" s="25">
        <f t="shared" si="82"/>
        <v>4.6899999999999997E-3</v>
      </c>
      <c r="T443" s="25"/>
      <c r="U443" s="25"/>
      <c r="V443" s="25"/>
      <c r="W443" s="25">
        <v>6.9999999999999999E-4</v>
      </c>
      <c r="X443" s="25">
        <f t="shared" si="80"/>
        <v>3.1E-4</v>
      </c>
    </row>
    <row r="444" spans="1:24" s="15" customFormat="1">
      <c r="A444" s="18">
        <v>692</v>
      </c>
      <c r="B444" s="25">
        <v>6.0000000000000002E-5</v>
      </c>
      <c r="C444" s="25">
        <v>2.5000000000000001E-3</v>
      </c>
      <c r="D444" s="25">
        <f t="shared" si="78"/>
        <v>2.1250000000000002E-3</v>
      </c>
      <c r="E444" s="25"/>
      <c r="F444" s="25"/>
      <c r="G444" s="25"/>
      <c r="H444" s="25">
        <v>3.2000000000000002E-3</v>
      </c>
      <c r="I444" s="25">
        <f t="shared" si="79"/>
        <v>2.8250000000000003E-3</v>
      </c>
      <c r="J444" s="25"/>
      <c r="K444" s="25"/>
      <c r="L444" s="25"/>
      <c r="M444" s="25">
        <v>4.8999999999999998E-3</v>
      </c>
      <c r="N444" s="25">
        <f t="shared" si="81"/>
        <v>4.5249999999999995E-3</v>
      </c>
      <c r="O444" s="25"/>
      <c r="P444" s="25"/>
      <c r="Q444" s="25"/>
      <c r="R444" s="25">
        <v>4.8999999999999998E-3</v>
      </c>
      <c r="S444" s="25">
        <f t="shared" si="82"/>
        <v>4.5249999999999995E-3</v>
      </c>
      <c r="T444" s="25"/>
      <c r="U444" s="25"/>
      <c r="V444" s="25"/>
      <c r="W444" s="25">
        <v>6.8999999999999997E-4</v>
      </c>
      <c r="X444" s="25">
        <f t="shared" si="80"/>
        <v>3.7500000000000001E-4</v>
      </c>
    </row>
    <row r="445" spans="1:24" s="15" customFormat="1">
      <c r="A445" s="18">
        <v>693</v>
      </c>
      <c r="B445" s="25">
        <v>-8.0000000000000007E-5</v>
      </c>
      <c r="C445" s="25">
        <v>2.3999999999999998E-3</v>
      </c>
      <c r="D445" s="25">
        <f t="shared" si="78"/>
        <v>2.0999999999999999E-3</v>
      </c>
      <c r="E445" s="25"/>
      <c r="F445" s="25"/>
      <c r="G445" s="25"/>
      <c r="H445" s="25">
        <v>3.3E-3</v>
      </c>
      <c r="I445" s="25">
        <f t="shared" si="79"/>
        <v>3.0000000000000001E-3</v>
      </c>
      <c r="J445" s="25"/>
      <c r="K445" s="25"/>
      <c r="L445" s="25"/>
      <c r="M445" s="25">
        <v>4.8999999999999998E-3</v>
      </c>
      <c r="N445" s="25">
        <f t="shared" si="81"/>
        <v>4.5999999999999999E-3</v>
      </c>
      <c r="O445" s="25"/>
      <c r="P445" s="25"/>
      <c r="Q445" s="25"/>
      <c r="R445" s="25">
        <v>4.8999999999999998E-3</v>
      </c>
      <c r="S445" s="25">
        <f t="shared" si="82"/>
        <v>4.5999999999999999E-3</v>
      </c>
      <c r="T445" s="25"/>
      <c r="U445" s="25"/>
      <c r="V445" s="25"/>
      <c r="W445" s="25">
        <v>6.8000000000000005E-4</v>
      </c>
      <c r="X445" s="25">
        <f t="shared" si="80"/>
        <v>3.0000000000000003E-4</v>
      </c>
    </row>
    <row r="446" spans="1:24" s="15" customFormat="1">
      <c r="A446" s="18">
        <v>694</v>
      </c>
      <c r="B446" s="25">
        <v>-1.1E-4</v>
      </c>
      <c r="C446" s="25">
        <v>2.3999999999999998E-3</v>
      </c>
      <c r="D446" s="25">
        <f t="shared" si="78"/>
        <v>2.1349999999999997E-3</v>
      </c>
      <c r="E446" s="25"/>
      <c r="F446" s="25"/>
      <c r="G446" s="25"/>
      <c r="H446" s="25">
        <v>3.2000000000000002E-3</v>
      </c>
      <c r="I446" s="25">
        <f t="shared" si="79"/>
        <v>2.9350000000000001E-3</v>
      </c>
      <c r="J446" s="25"/>
      <c r="K446" s="25"/>
      <c r="L446" s="25"/>
      <c r="M446" s="25">
        <v>4.8999999999999998E-3</v>
      </c>
      <c r="N446" s="25">
        <f t="shared" si="81"/>
        <v>4.6350000000000002E-3</v>
      </c>
      <c r="O446" s="25"/>
      <c r="P446" s="25"/>
      <c r="Q446" s="25"/>
      <c r="R446" s="25">
        <v>4.8999999999999998E-3</v>
      </c>
      <c r="S446" s="25">
        <f t="shared" si="82"/>
        <v>4.6350000000000002E-3</v>
      </c>
      <c r="T446" s="25"/>
      <c r="U446" s="25"/>
      <c r="V446" s="25"/>
      <c r="W446" s="25">
        <v>6.4000000000000005E-4</v>
      </c>
      <c r="X446" s="25">
        <f t="shared" si="80"/>
        <v>2.6500000000000004E-4</v>
      </c>
    </row>
    <row r="447" spans="1:24" s="15" customFormat="1">
      <c r="A447" s="18">
        <v>695</v>
      </c>
      <c r="B447" s="25">
        <v>-6.0000000000000002E-5</v>
      </c>
      <c r="C447" s="25">
        <v>2.3999999999999998E-3</v>
      </c>
      <c r="D447" s="25">
        <f t="shared" si="78"/>
        <v>2.1349999999999997E-3</v>
      </c>
      <c r="E447" s="25"/>
      <c r="F447" s="25"/>
      <c r="G447" s="25"/>
      <c r="H447" s="25">
        <v>3.0999999999999999E-3</v>
      </c>
      <c r="I447" s="25">
        <f t="shared" si="79"/>
        <v>2.8349999999999998E-3</v>
      </c>
      <c r="J447" s="25"/>
      <c r="K447" s="25"/>
      <c r="L447" s="25"/>
      <c r="M447" s="25">
        <v>4.7000000000000002E-3</v>
      </c>
      <c r="N447" s="25">
        <f t="shared" si="81"/>
        <v>4.4350000000000006E-3</v>
      </c>
      <c r="O447" s="25"/>
      <c r="P447" s="25"/>
      <c r="Q447" s="25"/>
      <c r="R447" s="25">
        <v>4.7000000000000002E-3</v>
      </c>
      <c r="S447" s="25">
        <f t="shared" si="82"/>
        <v>4.4350000000000006E-3</v>
      </c>
      <c r="T447" s="25"/>
      <c r="U447" s="25"/>
      <c r="V447" s="25"/>
      <c r="W447" s="25">
        <v>5.9000000000000003E-4</v>
      </c>
      <c r="X447" s="25">
        <f t="shared" si="80"/>
        <v>2.6499999999999999E-4</v>
      </c>
    </row>
    <row r="448" spans="1:24" s="15" customFormat="1">
      <c r="A448" s="18">
        <v>696</v>
      </c>
      <c r="B448" s="25">
        <v>-4.0000000000000003E-5</v>
      </c>
      <c r="C448" s="25">
        <v>2.3999999999999998E-3</v>
      </c>
      <c r="D448" s="25">
        <f t="shared" si="78"/>
        <v>2.0699999999999998E-3</v>
      </c>
      <c r="E448" s="25"/>
      <c r="F448" s="25"/>
      <c r="G448" s="25"/>
      <c r="H448" s="25">
        <v>3.2000000000000002E-3</v>
      </c>
      <c r="I448" s="25">
        <f t="shared" si="79"/>
        <v>2.8700000000000002E-3</v>
      </c>
      <c r="J448" s="25"/>
      <c r="K448" s="25"/>
      <c r="L448" s="25"/>
      <c r="M448" s="25">
        <v>4.7999999999999996E-3</v>
      </c>
      <c r="N448" s="25">
        <f t="shared" si="81"/>
        <v>4.47E-3</v>
      </c>
      <c r="O448" s="25"/>
      <c r="P448" s="25"/>
      <c r="Q448" s="25"/>
      <c r="R448" s="25">
        <v>4.7999999999999996E-3</v>
      </c>
      <c r="S448" s="25">
        <f t="shared" si="82"/>
        <v>4.47E-3</v>
      </c>
      <c r="T448" s="25"/>
      <c r="U448" s="25"/>
      <c r="V448" s="25"/>
      <c r="W448" s="25">
        <v>6.9999999999999999E-4</v>
      </c>
      <c r="X448" s="25">
        <f t="shared" si="80"/>
        <v>3.3E-4</v>
      </c>
    </row>
    <row r="449" spans="1:24" s="15" customFormat="1">
      <c r="A449" s="18">
        <v>697</v>
      </c>
      <c r="B449" s="25">
        <v>-1.3999999999999999E-4</v>
      </c>
      <c r="C449" s="25">
        <v>2.3E-3</v>
      </c>
      <c r="D449" s="25">
        <f t="shared" si="78"/>
        <v>2.0200000000000001E-3</v>
      </c>
      <c r="E449" s="25"/>
      <c r="F449" s="25"/>
      <c r="G449" s="25"/>
      <c r="H449" s="25">
        <v>3.0999999999999999E-3</v>
      </c>
      <c r="I449" s="25">
        <f t="shared" si="79"/>
        <v>2.82E-3</v>
      </c>
      <c r="J449" s="25"/>
      <c r="K449" s="25"/>
      <c r="L449" s="25"/>
      <c r="M449" s="25">
        <v>4.7999999999999996E-3</v>
      </c>
      <c r="N449" s="25">
        <f t="shared" si="81"/>
        <v>4.5199999999999997E-3</v>
      </c>
      <c r="O449" s="25"/>
      <c r="P449" s="25"/>
      <c r="Q449" s="25"/>
      <c r="R449" s="25">
        <v>4.7999999999999996E-3</v>
      </c>
      <c r="S449" s="25">
        <f t="shared" si="82"/>
        <v>4.5199999999999997E-3</v>
      </c>
      <c r="T449" s="25"/>
      <c r="U449" s="25"/>
      <c r="V449" s="25"/>
      <c r="W449" s="25">
        <v>6.9999999999999999E-4</v>
      </c>
      <c r="X449" s="25">
        <f t="shared" si="80"/>
        <v>2.7999999999999998E-4</v>
      </c>
    </row>
    <row r="450" spans="1:24" s="15" customFormat="1">
      <c r="A450" s="18">
        <v>698</v>
      </c>
      <c r="B450" s="25">
        <v>-9.0000000000000006E-5</v>
      </c>
      <c r="C450" s="25">
        <v>2.3E-3</v>
      </c>
      <c r="D450" s="25">
        <f t="shared" ref="D450:D452" si="83">C450-X450</f>
        <v>1.9399999999999999E-3</v>
      </c>
      <c r="E450" s="25"/>
      <c r="F450" s="25"/>
      <c r="G450" s="25"/>
      <c r="H450" s="25">
        <v>3.0000000000000001E-3</v>
      </c>
      <c r="I450" s="25">
        <f t="shared" ref="I450:I452" si="84">H450-X450</f>
        <v>2.64E-3</v>
      </c>
      <c r="J450" s="25"/>
      <c r="K450" s="25"/>
      <c r="L450" s="25"/>
      <c r="M450" s="25">
        <v>4.7999999999999996E-3</v>
      </c>
      <c r="N450" s="25">
        <f t="shared" si="81"/>
        <v>4.4399999999999995E-3</v>
      </c>
      <c r="O450" s="25"/>
      <c r="P450" s="25"/>
      <c r="Q450" s="25"/>
      <c r="R450" s="25">
        <v>4.7999999999999996E-3</v>
      </c>
      <c r="S450" s="25">
        <f t="shared" si="82"/>
        <v>4.4399999999999995E-3</v>
      </c>
      <c r="T450" s="25"/>
      <c r="U450" s="25"/>
      <c r="V450" s="25"/>
      <c r="W450" s="25">
        <v>8.0999999999999996E-4</v>
      </c>
      <c r="X450" s="25">
        <f t="shared" ref="X450:X452" si="85">(B450+W450)/2</f>
        <v>3.5999999999999997E-4</v>
      </c>
    </row>
    <row r="451" spans="1:24" s="15" customFormat="1">
      <c r="A451" s="18">
        <v>699</v>
      </c>
      <c r="B451" s="25">
        <v>-8.0000000000000007E-5</v>
      </c>
      <c r="C451" s="25">
        <v>2.3E-3</v>
      </c>
      <c r="D451" s="25">
        <f t="shared" si="83"/>
        <v>1.9350000000000001E-3</v>
      </c>
      <c r="E451" s="25"/>
      <c r="F451" s="25"/>
      <c r="G451" s="25"/>
      <c r="H451" s="25">
        <v>3.0000000000000001E-3</v>
      </c>
      <c r="I451" s="25">
        <f t="shared" si="84"/>
        <v>2.6350000000000002E-3</v>
      </c>
      <c r="J451" s="25"/>
      <c r="K451" s="25"/>
      <c r="L451" s="25"/>
      <c r="M451" s="25">
        <v>4.5999999999999999E-3</v>
      </c>
      <c r="N451" s="25">
        <f t="shared" ref="N451:N452" si="86">M451-X451</f>
        <v>4.235E-3</v>
      </c>
      <c r="O451" s="25"/>
      <c r="P451" s="25"/>
      <c r="Q451" s="25"/>
      <c r="R451" s="25">
        <v>4.5999999999999999E-3</v>
      </c>
      <c r="S451" s="25">
        <f t="shared" ref="S451:S452" si="87">R451-X451</f>
        <v>4.235E-3</v>
      </c>
      <c r="T451" s="25"/>
      <c r="U451" s="25"/>
      <c r="V451" s="25"/>
      <c r="W451" s="25">
        <v>8.0999999999999996E-4</v>
      </c>
      <c r="X451" s="25">
        <f t="shared" si="85"/>
        <v>3.6499999999999998E-4</v>
      </c>
    </row>
    <row r="452" spans="1:24" s="15" customFormat="1">
      <c r="A452" s="18">
        <v>700</v>
      </c>
      <c r="B452" s="25">
        <v>-6.8999999999999997E-5</v>
      </c>
      <c r="C452" s="25">
        <v>2.3E-3</v>
      </c>
      <c r="D452" s="25">
        <f t="shared" si="83"/>
        <v>1.9744999999999997E-3</v>
      </c>
      <c r="E452" s="25"/>
      <c r="F452" s="25"/>
      <c r="G452" s="25"/>
      <c r="H452" s="25">
        <v>3.0000000000000001E-3</v>
      </c>
      <c r="I452" s="25">
        <f t="shared" si="84"/>
        <v>2.6744999999999998E-3</v>
      </c>
      <c r="J452" s="25"/>
      <c r="K452" s="25"/>
      <c r="L452" s="25"/>
      <c r="M452" s="25">
        <v>4.7000000000000002E-3</v>
      </c>
      <c r="N452" s="25">
        <f t="shared" si="86"/>
        <v>4.3744999999999999E-3</v>
      </c>
      <c r="O452" s="25"/>
      <c r="P452" s="25"/>
      <c r="Q452" s="25"/>
      <c r="R452" s="25">
        <v>4.7000000000000002E-3</v>
      </c>
      <c r="S452" s="25">
        <f t="shared" si="87"/>
        <v>4.3744999999999999E-3</v>
      </c>
      <c r="T452" s="25"/>
      <c r="U452" s="25"/>
      <c r="V452" s="25"/>
      <c r="W452" s="25">
        <v>7.2000000000000005E-4</v>
      </c>
      <c r="X452" s="25">
        <f t="shared" si="85"/>
        <v>3.2550000000000005E-4</v>
      </c>
    </row>
    <row r="453" spans="1:24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2.3802099999999989E-3</v>
      </c>
      <c r="E453" s="25"/>
      <c r="F453" s="25"/>
      <c r="G453" s="25"/>
      <c r="H453" s="25"/>
      <c r="I453" s="25">
        <f t="shared" ref="I453:S453" si="8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3.1832100000000006E-3</v>
      </c>
      <c r="J453" s="25"/>
      <c r="K453" s="25"/>
      <c r="L453" s="25"/>
      <c r="M453" s="25"/>
      <c r="N453" s="25">
        <f t="shared" si="88"/>
        <v>5.44021E-3</v>
      </c>
      <c r="O453" s="25"/>
      <c r="P453" s="25"/>
      <c r="Q453" s="25"/>
      <c r="R453" s="25"/>
      <c r="S453" s="25">
        <f t="shared" si="88"/>
        <v>5.4312099999999988E-3</v>
      </c>
      <c r="T453" s="25"/>
      <c r="U453" s="25"/>
      <c r="V453" s="25"/>
      <c r="W453" s="25"/>
      <c r="X453" s="25"/>
    </row>
    <row r="454" spans="1:24" s="15" customFormat="1">
      <c r="G454" s="20"/>
      <c r="L454" s="20"/>
      <c r="Q454" s="20"/>
      <c r="V454" s="20"/>
    </row>
    <row r="455" spans="1:24" s="1" customFormat="1">
      <c r="G455" s="7"/>
      <c r="L455" s="7"/>
      <c r="Q455" s="7"/>
      <c r="V455" s="7"/>
    </row>
    <row r="456" spans="1:24" s="1" customFormat="1">
      <c r="G456" s="7"/>
      <c r="L456" s="7"/>
      <c r="Q456" s="7"/>
      <c r="V456" s="7"/>
    </row>
    <row r="457" spans="1:24" s="1" customFormat="1">
      <c r="G457" s="7"/>
      <c r="L457" s="7"/>
      <c r="Q457" s="7"/>
      <c r="V457" s="7"/>
    </row>
    <row r="458" spans="1:24" s="1" customFormat="1">
      <c r="G458" s="7"/>
      <c r="L458" s="7"/>
      <c r="Q458" s="7"/>
      <c r="V458" s="7"/>
    </row>
    <row r="459" spans="1:24" s="1" customFormat="1">
      <c r="G459" s="7"/>
      <c r="L459" s="7"/>
      <c r="Q459" s="7"/>
      <c r="V459" s="7"/>
    </row>
    <row r="460" spans="1:24" s="1" customFormat="1">
      <c r="G460" s="7"/>
      <c r="L460" s="7"/>
      <c r="Q460" s="7"/>
      <c r="V460" s="7"/>
    </row>
    <row r="461" spans="1:24" s="1" customFormat="1">
      <c r="G461" s="7"/>
      <c r="L461" s="7"/>
      <c r="Q461" s="7"/>
      <c r="V461" s="7"/>
    </row>
    <row r="462" spans="1:24" s="1" customFormat="1">
      <c r="G462" s="7"/>
      <c r="L462" s="7"/>
      <c r="Q462" s="7"/>
      <c r="V462" s="7"/>
    </row>
    <row r="463" spans="1:24" s="1" customFormat="1">
      <c r="G463" s="7"/>
      <c r="L463" s="7"/>
      <c r="Q463" s="7"/>
      <c r="V463" s="7"/>
    </row>
    <row r="464" spans="1:24" s="1" customFormat="1">
      <c r="G464" s="7"/>
      <c r="L464" s="7"/>
      <c r="Q464" s="7"/>
      <c r="V464" s="7"/>
    </row>
    <row r="465" spans="7:22" s="1" customFormat="1">
      <c r="G465" s="7"/>
      <c r="L465" s="7"/>
      <c r="Q465" s="7"/>
      <c r="V465" s="7"/>
    </row>
    <row r="466" spans="7:22" s="1" customFormat="1">
      <c r="G466" s="7"/>
      <c r="L466" s="7"/>
      <c r="Q466" s="7"/>
      <c r="V466" s="7"/>
    </row>
    <row r="467" spans="7:22" s="1" customFormat="1">
      <c r="G467" s="7"/>
      <c r="L467" s="7"/>
      <c r="Q467" s="7"/>
      <c r="V467" s="7"/>
    </row>
    <row r="468" spans="7:22" s="1" customFormat="1">
      <c r="G468" s="7"/>
      <c r="L468" s="7"/>
      <c r="Q468" s="7"/>
      <c r="V468" s="7"/>
    </row>
    <row r="469" spans="7:22" s="1" customFormat="1">
      <c r="G469" s="7"/>
      <c r="L469" s="7"/>
      <c r="Q469" s="7"/>
      <c r="V469" s="7"/>
    </row>
    <row r="470" spans="7:22" s="1" customFormat="1">
      <c r="G470" s="7"/>
      <c r="L470" s="7"/>
      <c r="Q470" s="7"/>
      <c r="V470" s="7"/>
    </row>
    <row r="471" spans="7:22" s="1" customFormat="1">
      <c r="G471" s="7"/>
      <c r="L471" s="7"/>
      <c r="Q471" s="7"/>
      <c r="V471" s="7"/>
    </row>
    <row r="472" spans="7:22" s="1" customFormat="1">
      <c r="G472" s="7"/>
      <c r="L472" s="7"/>
      <c r="Q472" s="7"/>
      <c r="V472" s="7"/>
    </row>
    <row r="473" spans="7:22" s="1" customFormat="1">
      <c r="G473" s="7"/>
      <c r="L473" s="7"/>
      <c r="Q473" s="7"/>
      <c r="V473" s="7"/>
    </row>
    <row r="474" spans="7:22" s="1" customFormat="1">
      <c r="G474" s="7"/>
      <c r="L474" s="7"/>
      <c r="Q474" s="7"/>
      <c r="V474" s="7"/>
    </row>
    <row r="475" spans="7:22" s="1" customFormat="1">
      <c r="G475" s="7"/>
      <c r="L475" s="7"/>
      <c r="Q475" s="7"/>
      <c r="V475" s="7"/>
    </row>
    <row r="476" spans="7:22" s="1" customFormat="1">
      <c r="G476" s="7"/>
      <c r="L476" s="7"/>
      <c r="Q476" s="7"/>
      <c r="V476" s="7"/>
    </row>
    <row r="477" spans="7:22" s="1" customFormat="1">
      <c r="G477" s="7"/>
      <c r="L477" s="7"/>
      <c r="Q477" s="7"/>
      <c r="V477" s="7"/>
    </row>
    <row r="478" spans="7:22" s="1" customFormat="1">
      <c r="G478" s="7"/>
      <c r="L478" s="7"/>
      <c r="Q478" s="7"/>
      <c r="V478" s="7"/>
    </row>
    <row r="479" spans="7:22" s="1" customFormat="1">
      <c r="G479" s="7"/>
      <c r="L479" s="7"/>
      <c r="Q479" s="7"/>
      <c r="V479" s="7"/>
    </row>
    <row r="480" spans="7:22" s="1" customFormat="1">
      <c r="G480" s="7"/>
      <c r="L480" s="7"/>
      <c r="Q480" s="7"/>
      <c r="V480" s="7"/>
    </row>
    <row r="481" spans="7:22" s="1" customFormat="1">
      <c r="G481" s="7"/>
      <c r="L481" s="7"/>
      <c r="Q481" s="7"/>
      <c r="V481" s="7"/>
    </row>
    <row r="482" spans="7:22" s="1" customFormat="1">
      <c r="G482" s="7"/>
      <c r="L482" s="7"/>
      <c r="Q482" s="7"/>
      <c r="V482" s="7"/>
    </row>
    <row r="483" spans="7:22" s="1" customFormat="1">
      <c r="G483" s="7"/>
      <c r="L483" s="7"/>
      <c r="Q483" s="7"/>
      <c r="V483" s="7"/>
    </row>
    <row r="484" spans="7:22" s="1" customFormat="1">
      <c r="G484" s="7"/>
      <c r="L484" s="7"/>
      <c r="Q484" s="7"/>
      <c r="V484" s="7"/>
    </row>
    <row r="485" spans="7:22" s="1" customFormat="1">
      <c r="G485" s="7"/>
      <c r="L485" s="7"/>
      <c r="Q485" s="7"/>
      <c r="V485" s="7"/>
    </row>
    <row r="486" spans="7:22" s="1" customFormat="1">
      <c r="G486" s="7"/>
      <c r="L486" s="7"/>
      <c r="Q486" s="7"/>
      <c r="V486" s="7"/>
    </row>
    <row r="487" spans="7:22" s="1" customFormat="1">
      <c r="G487" s="7"/>
      <c r="L487" s="7"/>
      <c r="Q487" s="7"/>
      <c r="V487" s="7"/>
    </row>
    <row r="488" spans="7:22" s="1" customFormat="1">
      <c r="G488" s="7"/>
      <c r="L488" s="7"/>
      <c r="Q488" s="7"/>
      <c r="V488" s="7"/>
    </row>
    <row r="489" spans="7:22" s="1" customFormat="1">
      <c r="G489" s="7"/>
      <c r="L489" s="7"/>
      <c r="Q489" s="7"/>
      <c r="V489" s="7"/>
    </row>
    <row r="490" spans="7:22" s="1" customFormat="1">
      <c r="G490" s="7"/>
      <c r="L490" s="7"/>
      <c r="Q490" s="7"/>
      <c r="V490" s="7"/>
    </row>
    <row r="491" spans="7:22" s="1" customFormat="1">
      <c r="G491" s="7"/>
      <c r="L491" s="7"/>
      <c r="Q491" s="7"/>
      <c r="V491" s="7"/>
    </row>
    <row r="492" spans="7:22" s="1" customFormat="1">
      <c r="G492" s="7"/>
      <c r="L492" s="7"/>
      <c r="Q492" s="7"/>
      <c r="V492" s="7"/>
    </row>
    <row r="493" spans="7:22" s="1" customFormat="1">
      <c r="G493" s="7"/>
      <c r="L493" s="7"/>
      <c r="Q493" s="7"/>
      <c r="V493" s="7"/>
    </row>
    <row r="494" spans="7:22" s="1" customFormat="1">
      <c r="G494" s="7"/>
      <c r="L494" s="7"/>
      <c r="Q494" s="7"/>
      <c r="V494" s="7"/>
    </row>
    <row r="495" spans="7:22" s="1" customFormat="1">
      <c r="G495" s="7"/>
      <c r="L495" s="7"/>
      <c r="Q495" s="7"/>
      <c r="V495" s="7"/>
    </row>
    <row r="496" spans="7:22" s="1" customFormat="1">
      <c r="G496" s="7"/>
      <c r="L496" s="7"/>
      <c r="Q496" s="7"/>
      <c r="V496" s="7"/>
    </row>
    <row r="497" spans="7:22" s="1" customFormat="1">
      <c r="G497" s="7"/>
      <c r="L497" s="7"/>
      <c r="Q497" s="7"/>
      <c r="V497" s="7"/>
    </row>
    <row r="498" spans="7:22" s="1" customFormat="1">
      <c r="G498" s="7"/>
      <c r="L498" s="7"/>
      <c r="Q498" s="7"/>
      <c r="V498" s="7"/>
    </row>
    <row r="499" spans="7:22" s="1" customFormat="1">
      <c r="G499" s="7"/>
      <c r="L499" s="7"/>
      <c r="Q499" s="7"/>
      <c r="V499" s="7"/>
    </row>
    <row r="500" spans="7:22" s="1" customFormat="1">
      <c r="G500" s="7"/>
      <c r="L500" s="7"/>
      <c r="Q500" s="7"/>
      <c r="V500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06"/>
  <sheetViews>
    <sheetView workbookViewId="0">
      <selection activeCell="B2" sqref="B2:U452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4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4" bestFit="1" customWidth="1"/>
    <col min="18" max="18" width="11.33203125" style="1" bestFit="1" customWidth="1"/>
    <col min="19" max="19" width="11.83203125" style="1" bestFit="1" customWidth="1"/>
    <col min="20" max="20" width="8.83203125" style="1" bestFit="1" customWidth="1"/>
    <col min="21" max="21" width="13.1640625" style="1" bestFit="1" customWidth="1"/>
    <col min="22" max="47" width="8.83203125" style="1"/>
  </cols>
  <sheetData>
    <row r="1" spans="1:21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13</v>
      </c>
      <c r="T1" s="15" t="s">
        <v>1</v>
      </c>
      <c r="U1" s="15" t="s">
        <v>2</v>
      </c>
    </row>
    <row r="2" spans="1:21" s="15" customFormat="1">
      <c r="A2" s="18">
        <v>250</v>
      </c>
      <c r="B2" s="25">
        <v>1.2E-4</v>
      </c>
      <c r="C2" s="25">
        <v>6.5199999999999994E-2</v>
      </c>
      <c r="D2" s="25">
        <f>C2-U2</f>
        <v>6.4840499999999995E-2</v>
      </c>
      <c r="E2" s="25">
        <v>1.19921E-3</v>
      </c>
      <c r="F2" s="25">
        <f>D2-0.00119921</f>
        <v>6.3641289999999989E-2</v>
      </c>
      <c r="G2" s="25">
        <f>F2*23.03</f>
        <v>1.4656589086999998</v>
      </c>
      <c r="H2" s="25">
        <v>6.3E-2</v>
      </c>
      <c r="I2" s="25">
        <f>H2-U2</f>
        <v>6.2640500000000002E-2</v>
      </c>
      <c r="J2" s="25">
        <v>1.1982099999999999E-3</v>
      </c>
      <c r="K2" s="25">
        <f>I2-0.00119821</f>
        <v>6.1442290000000004E-2</v>
      </c>
      <c r="L2" s="25">
        <f>K2*23.03</f>
        <v>1.4150159387000001</v>
      </c>
      <c r="M2" s="25">
        <v>5.4399999999999997E-2</v>
      </c>
      <c r="N2" s="25">
        <f>M2-U2</f>
        <v>5.4040499999999998E-2</v>
      </c>
      <c r="O2" s="25">
        <v>2.7620999999999999E-4</v>
      </c>
      <c r="P2" s="25">
        <f>N2-0.00027621</f>
        <v>5.3764289999999999E-2</v>
      </c>
      <c r="Q2" s="25">
        <f>P2*23.03</f>
        <v>1.2381915987000001</v>
      </c>
      <c r="R2" s="25"/>
      <c r="S2" s="25"/>
      <c r="T2" s="25">
        <v>5.9900000000000003E-4</v>
      </c>
      <c r="U2" s="25">
        <f>(B2+T2)/2</f>
        <v>3.5950000000000001E-4</v>
      </c>
    </row>
    <row r="3" spans="1:21" s="15" customFormat="1">
      <c r="A3" s="18">
        <v>251</v>
      </c>
      <c r="B3" s="25">
        <v>8.0000000000000007E-5</v>
      </c>
      <c r="C3" s="25">
        <v>6.3899999999999998E-2</v>
      </c>
      <c r="D3" s="25">
        <f t="shared" ref="D3:D66" si="0">C3-U3</f>
        <v>6.3534999999999994E-2</v>
      </c>
      <c r="E3" s="25"/>
      <c r="F3" s="25">
        <f t="shared" ref="F3:F66" si="1">D3-0.00119921</f>
        <v>6.2335789999999995E-2</v>
      </c>
      <c r="G3" s="25">
        <f t="shared" ref="G3:G66" si="2">F3*23.03</f>
        <v>1.4355932436999999</v>
      </c>
      <c r="H3" s="25">
        <v>6.1400000000000003E-2</v>
      </c>
      <c r="I3" s="25">
        <f t="shared" ref="I3:I66" si="3">H3-U3</f>
        <v>6.1035000000000006E-2</v>
      </c>
      <c r="J3" s="25"/>
      <c r="K3" s="25">
        <f t="shared" ref="K3:K66" si="4">I3-0.00119821</f>
        <v>5.9836790000000008E-2</v>
      </c>
      <c r="L3" s="25">
        <f t="shared" ref="L3:L66" si="5">K3*23.03</f>
        <v>1.3780412737000003</v>
      </c>
      <c r="M3" s="25">
        <v>5.2999999999999999E-2</v>
      </c>
      <c r="N3" s="25">
        <f t="shared" ref="N3:N66" si="6">M3-U3</f>
        <v>5.2635000000000001E-2</v>
      </c>
      <c r="O3" s="25"/>
      <c r="P3" s="25">
        <f t="shared" ref="P3:P66" si="7">N3-0.00027621</f>
        <v>5.2358790000000002E-2</v>
      </c>
      <c r="Q3" s="25">
        <f t="shared" ref="Q3:Q66" si="8">P3*23.03</f>
        <v>1.2058229337000002</v>
      </c>
      <c r="R3" s="25"/>
      <c r="S3" s="25"/>
      <c r="T3" s="25">
        <v>6.4999999999999997E-4</v>
      </c>
      <c r="U3" s="25">
        <f t="shared" ref="U3:U66" si="9">(B3+T3)/2</f>
        <v>3.6499999999999998E-4</v>
      </c>
    </row>
    <row r="4" spans="1:21" s="15" customFormat="1">
      <c r="A4" s="18">
        <v>252</v>
      </c>
      <c r="B4" s="25">
        <v>1.9000000000000001E-4</v>
      </c>
      <c r="C4" s="25">
        <v>6.2600000000000003E-2</v>
      </c>
      <c r="D4" s="25">
        <f t="shared" si="0"/>
        <v>6.216E-2</v>
      </c>
      <c r="E4" s="25"/>
      <c r="F4" s="25">
        <f t="shared" si="1"/>
        <v>6.0960790000000001E-2</v>
      </c>
      <c r="G4" s="25">
        <f t="shared" si="2"/>
        <v>1.4039269937000001</v>
      </c>
      <c r="H4" s="25">
        <v>5.9799999999999999E-2</v>
      </c>
      <c r="I4" s="25">
        <f t="shared" si="3"/>
        <v>5.9359999999999996E-2</v>
      </c>
      <c r="J4" s="25"/>
      <c r="K4" s="25">
        <f t="shared" si="4"/>
        <v>5.8161789999999998E-2</v>
      </c>
      <c r="L4" s="25">
        <f t="shared" si="5"/>
        <v>1.3394660237</v>
      </c>
      <c r="M4" s="25">
        <v>5.1799999999999999E-2</v>
      </c>
      <c r="N4" s="25">
        <f t="shared" si="6"/>
        <v>5.1359999999999996E-2</v>
      </c>
      <c r="O4" s="25"/>
      <c r="P4" s="25">
        <f t="shared" si="7"/>
        <v>5.1083789999999997E-2</v>
      </c>
      <c r="Q4" s="25">
        <f t="shared" si="8"/>
        <v>1.1764596837000001</v>
      </c>
      <c r="R4" s="25"/>
      <c r="S4" s="25"/>
      <c r="T4" s="25">
        <v>6.8999999999999997E-4</v>
      </c>
      <c r="U4" s="25">
        <f t="shared" si="9"/>
        <v>4.3999999999999996E-4</v>
      </c>
    </row>
    <row r="5" spans="1:21" s="15" customFormat="1">
      <c r="A5" s="18">
        <v>253</v>
      </c>
      <c r="B5" s="25">
        <v>2.1000000000000001E-4</v>
      </c>
      <c r="C5" s="25">
        <v>6.1400000000000003E-2</v>
      </c>
      <c r="D5" s="25">
        <f t="shared" si="0"/>
        <v>6.1020000000000005E-2</v>
      </c>
      <c r="E5" s="25"/>
      <c r="F5" s="25">
        <f t="shared" si="1"/>
        <v>5.9820790000000006E-2</v>
      </c>
      <c r="G5" s="25">
        <f t="shared" si="2"/>
        <v>1.3776727937000002</v>
      </c>
      <c r="H5" s="25">
        <v>5.8299999999999998E-2</v>
      </c>
      <c r="I5" s="25">
        <f t="shared" si="3"/>
        <v>5.7919999999999999E-2</v>
      </c>
      <c r="J5" s="25"/>
      <c r="K5" s="25">
        <f t="shared" si="4"/>
        <v>5.6721790000000001E-2</v>
      </c>
      <c r="L5" s="25">
        <f t="shared" si="5"/>
        <v>1.3063028237000001</v>
      </c>
      <c r="M5" s="25">
        <v>5.0599999999999999E-2</v>
      </c>
      <c r="N5" s="25">
        <f t="shared" si="6"/>
        <v>5.0220000000000001E-2</v>
      </c>
      <c r="O5" s="25"/>
      <c r="P5" s="25">
        <f t="shared" si="7"/>
        <v>4.9943790000000002E-2</v>
      </c>
      <c r="Q5" s="25">
        <f t="shared" si="8"/>
        <v>1.1502054837000002</v>
      </c>
      <c r="R5" s="25"/>
      <c r="S5" s="25"/>
      <c r="T5" s="25">
        <v>5.5000000000000003E-4</v>
      </c>
      <c r="U5" s="25">
        <f t="shared" si="9"/>
        <v>3.8000000000000002E-4</v>
      </c>
    </row>
    <row r="6" spans="1:21" s="15" customFormat="1">
      <c r="A6" s="18">
        <v>254</v>
      </c>
      <c r="B6" s="25">
        <v>2.2000000000000001E-4</v>
      </c>
      <c r="C6" s="25">
        <v>6.0499999999999998E-2</v>
      </c>
      <c r="D6" s="25">
        <f t="shared" si="0"/>
        <v>6.0085E-2</v>
      </c>
      <c r="E6" s="25"/>
      <c r="F6" s="25">
        <f t="shared" si="1"/>
        <v>5.888579E-2</v>
      </c>
      <c r="G6" s="25">
        <f t="shared" si="2"/>
        <v>1.3561397437</v>
      </c>
      <c r="H6" s="25">
        <v>5.7200000000000001E-2</v>
      </c>
      <c r="I6" s="25">
        <f t="shared" si="3"/>
        <v>5.6785000000000002E-2</v>
      </c>
      <c r="J6" s="25"/>
      <c r="K6" s="25">
        <f t="shared" si="4"/>
        <v>5.5586790000000004E-2</v>
      </c>
      <c r="L6" s="25">
        <f t="shared" si="5"/>
        <v>1.2801637737000002</v>
      </c>
      <c r="M6" s="25">
        <v>4.9500000000000002E-2</v>
      </c>
      <c r="N6" s="25">
        <f t="shared" si="6"/>
        <v>4.9085000000000004E-2</v>
      </c>
      <c r="O6" s="25"/>
      <c r="P6" s="25">
        <f t="shared" si="7"/>
        <v>4.8808790000000005E-2</v>
      </c>
      <c r="Q6" s="25">
        <f t="shared" si="8"/>
        <v>1.1240664337000001</v>
      </c>
      <c r="R6" s="25"/>
      <c r="S6" s="25"/>
      <c r="T6" s="25">
        <v>6.0999999999999997E-4</v>
      </c>
      <c r="U6" s="25">
        <f t="shared" si="9"/>
        <v>4.15E-4</v>
      </c>
    </row>
    <row r="7" spans="1:21" s="15" customFormat="1">
      <c r="A7" s="18">
        <v>255</v>
      </c>
      <c r="B7" s="25">
        <v>2.2000000000000001E-4</v>
      </c>
      <c r="C7" s="25">
        <v>5.9400000000000001E-2</v>
      </c>
      <c r="D7" s="25">
        <f t="shared" si="0"/>
        <v>5.8985000000000003E-2</v>
      </c>
      <c r="E7" s="25"/>
      <c r="F7" s="25">
        <f t="shared" si="1"/>
        <v>5.7785790000000004E-2</v>
      </c>
      <c r="G7" s="25">
        <f t="shared" si="2"/>
        <v>1.3308067437000002</v>
      </c>
      <c r="H7" s="25">
        <v>5.5800000000000002E-2</v>
      </c>
      <c r="I7" s="25">
        <f t="shared" si="3"/>
        <v>5.5385000000000004E-2</v>
      </c>
      <c r="J7" s="25"/>
      <c r="K7" s="25">
        <f t="shared" si="4"/>
        <v>5.4186790000000006E-2</v>
      </c>
      <c r="L7" s="25">
        <f t="shared" si="5"/>
        <v>1.2479217737000001</v>
      </c>
      <c r="M7" s="25">
        <v>4.8599999999999997E-2</v>
      </c>
      <c r="N7" s="25">
        <f t="shared" si="6"/>
        <v>4.8184999999999999E-2</v>
      </c>
      <c r="O7" s="25"/>
      <c r="P7" s="25">
        <f t="shared" si="7"/>
        <v>4.790879E-2</v>
      </c>
      <c r="Q7" s="25">
        <f t="shared" si="8"/>
        <v>1.1033394337</v>
      </c>
      <c r="R7" s="25"/>
      <c r="S7" s="25"/>
      <c r="T7" s="25">
        <v>6.0999999999999997E-4</v>
      </c>
      <c r="U7" s="25">
        <f t="shared" si="9"/>
        <v>4.15E-4</v>
      </c>
    </row>
    <row r="8" spans="1:21" s="15" customFormat="1">
      <c r="A8" s="18">
        <v>256</v>
      </c>
      <c r="B8" s="25">
        <v>1.0000000000000001E-5</v>
      </c>
      <c r="C8" s="25">
        <v>5.8500000000000003E-2</v>
      </c>
      <c r="D8" s="25">
        <f t="shared" si="0"/>
        <v>5.8265000000000004E-2</v>
      </c>
      <c r="E8" s="25"/>
      <c r="F8" s="25">
        <f t="shared" si="1"/>
        <v>5.7065790000000005E-2</v>
      </c>
      <c r="G8" s="25">
        <f t="shared" si="2"/>
        <v>1.3142251437000001</v>
      </c>
      <c r="H8" s="25">
        <v>5.4899999999999997E-2</v>
      </c>
      <c r="I8" s="25">
        <f t="shared" si="3"/>
        <v>5.4664999999999998E-2</v>
      </c>
      <c r="J8" s="25"/>
      <c r="K8" s="25">
        <f t="shared" si="4"/>
        <v>5.346679E-2</v>
      </c>
      <c r="L8" s="25">
        <f t="shared" si="5"/>
        <v>1.2313401737</v>
      </c>
      <c r="M8" s="25">
        <v>4.7600000000000003E-2</v>
      </c>
      <c r="N8" s="25">
        <f t="shared" si="6"/>
        <v>4.7365000000000004E-2</v>
      </c>
      <c r="O8" s="25"/>
      <c r="P8" s="25">
        <f t="shared" si="7"/>
        <v>4.7088790000000005E-2</v>
      </c>
      <c r="Q8" s="25">
        <f t="shared" si="8"/>
        <v>1.0844548337000002</v>
      </c>
      <c r="R8" s="25"/>
      <c r="S8" s="25"/>
      <c r="T8" s="25">
        <v>4.6000000000000001E-4</v>
      </c>
      <c r="U8" s="25">
        <f t="shared" si="9"/>
        <v>2.3500000000000002E-4</v>
      </c>
    </row>
    <row r="9" spans="1:21" s="15" customFormat="1">
      <c r="A9" s="18">
        <v>257</v>
      </c>
      <c r="B9" s="25">
        <v>1.2E-4</v>
      </c>
      <c r="C9" s="25">
        <v>5.74E-2</v>
      </c>
      <c r="D9" s="25">
        <f t="shared" si="0"/>
        <v>5.7114999999999999E-2</v>
      </c>
      <c r="E9" s="25"/>
      <c r="F9" s="25">
        <f t="shared" si="1"/>
        <v>5.591579E-2</v>
      </c>
      <c r="G9" s="25">
        <f t="shared" si="2"/>
        <v>1.2877406437000001</v>
      </c>
      <c r="H9" s="25">
        <v>5.3600000000000002E-2</v>
      </c>
      <c r="I9" s="25">
        <f t="shared" si="3"/>
        <v>5.3315000000000001E-2</v>
      </c>
      <c r="J9" s="25"/>
      <c r="K9" s="25">
        <f t="shared" si="4"/>
        <v>5.2116790000000003E-2</v>
      </c>
      <c r="L9" s="25">
        <f t="shared" si="5"/>
        <v>1.2002496737000001</v>
      </c>
      <c r="M9" s="25">
        <v>4.6699999999999998E-2</v>
      </c>
      <c r="N9" s="25">
        <f t="shared" si="6"/>
        <v>4.6414999999999998E-2</v>
      </c>
      <c r="O9" s="25"/>
      <c r="P9" s="25">
        <f t="shared" si="7"/>
        <v>4.6138789999999999E-2</v>
      </c>
      <c r="Q9" s="25">
        <f t="shared" si="8"/>
        <v>1.0625763337</v>
      </c>
      <c r="R9" s="25"/>
      <c r="S9" s="25"/>
      <c r="T9" s="25">
        <v>4.4999999999999999E-4</v>
      </c>
      <c r="U9" s="25">
        <f t="shared" si="9"/>
        <v>2.8499999999999999E-4</v>
      </c>
    </row>
    <row r="10" spans="1:21" s="15" customFormat="1">
      <c r="A10" s="18">
        <v>258</v>
      </c>
      <c r="B10" s="25">
        <v>8.0000000000000007E-5</v>
      </c>
      <c r="C10" s="25">
        <v>5.7000000000000002E-2</v>
      </c>
      <c r="D10" s="25">
        <f t="shared" si="0"/>
        <v>5.6680000000000001E-2</v>
      </c>
      <c r="E10" s="25"/>
      <c r="F10" s="25">
        <f t="shared" si="1"/>
        <v>5.5480790000000002E-2</v>
      </c>
      <c r="G10" s="25">
        <f t="shared" si="2"/>
        <v>1.2777225937000001</v>
      </c>
      <c r="H10" s="25">
        <v>5.28E-2</v>
      </c>
      <c r="I10" s="25">
        <f t="shared" si="3"/>
        <v>5.2479999999999999E-2</v>
      </c>
      <c r="J10" s="25"/>
      <c r="K10" s="25">
        <f t="shared" si="4"/>
        <v>5.1281790000000001E-2</v>
      </c>
      <c r="L10" s="25">
        <f t="shared" si="5"/>
        <v>1.1810196237000001</v>
      </c>
      <c r="M10" s="25">
        <v>4.5900000000000003E-2</v>
      </c>
      <c r="N10" s="25">
        <f t="shared" si="6"/>
        <v>4.5580000000000002E-2</v>
      </c>
      <c r="O10" s="25"/>
      <c r="P10" s="25">
        <f t="shared" si="7"/>
        <v>4.5303790000000004E-2</v>
      </c>
      <c r="Q10" s="25">
        <f t="shared" si="8"/>
        <v>1.0433462837</v>
      </c>
      <c r="R10" s="25"/>
      <c r="S10" s="25"/>
      <c r="T10" s="25">
        <v>5.5999999999999995E-4</v>
      </c>
      <c r="U10" s="25">
        <f t="shared" si="9"/>
        <v>3.1999999999999997E-4</v>
      </c>
    </row>
    <row r="11" spans="1:21" s="15" customFormat="1">
      <c r="A11" s="18">
        <v>259</v>
      </c>
      <c r="B11" s="25">
        <v>8.0000000000000007E-5</v>
      </c>
      <c r="C11" s="25">
        <v>5.5899999999999998E-2</v>
      </c>
      <c r="D11" s="25">
        <f t="shared" si="0"/>
        <v>5.5639999999999995E-2</v>
      </c>
      <c r="E11" s="25"/>
      <c r="F11" s="25">
        <f t="shared" si="1"/>
        <v>5.4440789999999996E-2</v>
      </c>
      <c r="G11" s="25">
        <f t="shared" si="2"/>
        <v>1.2537713936999999</v>
      </c>
      <c r="H11" s="25">
        <v>5.1700000000000003E-2</v>
      </c>
      <c r="I11" s="25">
        <f t="shared" si="3"/>
        <v>5.144E-2</v>
      </c>
      <c r="J11" s="25"/>
      <c r="K11" s="25">
        <f t="shared" si="4"/>
        <v>5.0241790000000001E-2</v>
      </c>
      <c r="L11" s="25">
        <f t="shared" si="5"/>
        <v>1.1570684237000002</v>
      </c>
      <c r="M11" s="25">
        <v>4.4900000000000002E-2</v>
      </c>
      <c r="N11" s="25">
        <f t="shared" si="6"/>
        <v>4.4639999999999999E-2</v>
      </c>
      <c r="O11" s="25"/>
      <c r="P11" s="25">
        <f t="shared" si="7"/>
        <v>4.436379E-2</v>
      </c>
      <c r="Q11" s="25">
        <f t="shared" si="8"/>
        <v>1.0216980837</v>
      </c>
      <c r="R11" s="25"/>
      <c r="S11" s="25"/>
      <c r="T11" s="25">
        <v>4.4000000000000002E-4</v>
      </c>
      <c r="U11" s="25">
        <f t="shared" si="9"/>
        <v>2.6000000000000003E-4</v>
      </c>
    </row>
    <row r="12" spans="1:21" s="15" customFormat="1">
      <c r="A12" s="18">
        <v>260</v>
      </c>
      <c r="B12" s="25">
        <v>8.0000000000000007E-5</v>
      </c>
      <c r="C12" s="25">
        <v>5.5399999999999998E-2</v>
      </c>
      <c r="D12" s="25">
        <f t="shared" si="0"/>
        <v>5.5119999999999995E-2</v>
      </c>
      <c r="E12" s="25"/>
      <c r="F12" s="25">
        <f t="shared" si="1"/>
        <v>5.3920789999999996E-2</v>
      </c>
      <c r="G12" s="25">
        <f t="shared" si="2"/>
        <v>1.2417957936999999</v>
      </c>
      <c r="H12" s="25">
        <v>5.0999999999999997E-2</v>
      </c>
      <c r="I12" s="25">
        <f t="shared" si="3"/>
        <v>5.0719999999999994E-2</v>
      </c>
      <c r="J12" s="25"/>
      <c r="K12" s="25">
        <f t="shared" si="4"/>
        <v>4.9521789999999996E-2</v>
      </c>
      <c r="L12" s="25">
        <f t="shared" si="5"/>
        <v>1.1404868236999999</v>
      </c>
      <c r="M12" s="25">
        <v>4.4200000000000003E-2</v>
      </c>
      <c r="N12" s="25">
        <f t="shared" si="6"/>
        <v>4.3920000000000001E-2</v>
      </c>
      <c r="O12" s="25"/>
      <c r="P12" s="25">
        <f t="shared" si="7"/>
        <v>4.3643790000000002E-2</v>
      </c>
      <c r="Q12" s="25">
        <f t="shared" si="8"/>
        <v>1.0051164837000002</v>
      </c>
      <c r="R12" s="25"/>
      <c r="S12" s="25"/>
      <c r="T12" s="25">
        <v>4.8000000000000001E-4</v>
      </c>
      <c r="U12" s="25">
        <f t="shared" si="9"/>
        <v>2.8000000000000003E-4</v>
      </c>
    </row>
    <row r="13" spans="1:21" s="15" customFormat="1">
      <c r="A13" s="18">
        <v>261</v>
      </c>
      <c r="B13" s="25">
        <v>2.1000000000000001E-4</v>
      </c>
      <c r="C13" s="25">
        <v>5.45E-2</v>
      </c>
      <c r="D13" s="25">
        <f t="shared" si="0"/>
        <v>5.4109999999999998E-2</v>
      </c>
      <c r="E13" s="25"/>
      <c r="F13" s="25">
        <f t="shared" si="1"/>
        <v>5.2910789999999999E-2</v>
      </c>
      <c r="G13" s="25">
        <f t="shared" si="2"/>
        <v>1.2185354937000001</v>
      </c>
      <c r="H13" s="25">
        <v>0.05</v>
      </c>
      <c r="I13" s="25">
        <f t="shared" si="3"/>
        <v>4.9610000000000001E-2</v>
      </c>
      <c r="J13" s="25"/>
      <c r="K13" s="25">
        <f t="shared" si="4"/>
        <v>4.8411790000000003E-2</v>
      </c>
      <c r="L13" s="25">
        <f t="shared" si="5"/>
        <v>1.1149235237000001</v>
      </c>
      <c r="M13" s="25">
        <v>4.3200000000000002E-2</v>
      </c>
      <c r="N13" s="25">
        <f t="shared" si="6"/>
        <v>4.2810000000000001E-2</v>
      </c>
      <c r="O13" s="25"/>
      <c r="P13" s="25">
        <f t="shared" si="7"/>
        <v>4.2533790000000002E-2</v>
      </c>
      <c r="Q13" s="25">
        <f t="shared" si="8"/>
        <v>0.97955318370000011</v>
      </c>
      <c r="R13" s="25"/>
      <c r="S13" s="25"/>
      <c r="T13" s="25">
        <v>5.6999999999999998E-4</v>
      </c>
      <c r="U13" s="25">
        <f t="shared" si="9"/>
        <v>3.8999999999999999E-4</v>
      </c>
    </row>
    <row r="14" spans="1:21" s="15" customFormat="1">
      <c r="A14" s="18">
        <v>262</v>
      </c>
      <c r="B14" s="25">
        <v>6.0000000000000002E-5</v>
      </c>
      <c r="C14" s="25">
        <v>5.3999999999999999E-2</v>
      </c>
      <c r="D14" s="25">
        <f t="shared" si="0"/>
        <v>5.373E-2</v>
      </c>
      <c r="E14" s="25"/>
      <c r="F14" s="25">
        <f t="shared" si="1"/>
        <v>5.2530790000000001E-2</v>
      </c>
      <c r="G14" s="25">
        <f t="shared" si="2"/>
        <v>1.2097840937000002</v>
      </c>
      <c r="H14" s="25">
        <v>4.9399999999999999E-2</v>
      </c>
      <c r="I14" s="25">
        <f t="shared" si="3"/>
        <v>4.913E-2</v>
      </c>
      <c r="J14" s="25"/>
      <c r="K14" s="25">
        <f t="shared" si="4"/>
        <v>4.7931790000000002E-2</v>
      </c>
      <c r="L14" s="25">
        <f t="shared" si="5"/>
        <v>1.1038691237</v>
      </c>
      <c r="M14" s="25">
        <v>4.2599999999999999E-2</v>
      </c>
      <c r="N14" s="25">
        <f t="shared" si="6"/>
        <v>4.233E-2</v>
      </c>
      <c r="O14" s="25"/>
      <c r="P14" s="25">
        <f t="shared" si="7"/>
        <v>4.2053790000000001E-2</v>
      </c>
      <c r="Q14" s="25">
        <f t="shared" si="8"/>
        <v>0.96849878370000009</v>
      </c>
      <c r="R14" s="25"/>
      <c r="S14" s="25"/>
      <c r="T14" s="25">
        <v>4.8000000000000001E-4</v>
      </c>
      <c r="U14" s="25">
        <f t="shared" si="9"/>
        <v>2.7E-4</v>
      </c>
    </row>
    <row r="15" spans="1:21" s="15" customFormat="1">
      <c r="A15" s="18">
        <v>263</v>
      </c>
      <c r="B15" s="25">
        <v>1.6000000000000001E-4</v>
      </c>
      <c r="C15" s="25">
        <v>5.3199999999999997E-2</v>
      </c>
      <c r="D15" s="25">
        <f t="shared" si="0"/>
        <v>5.2809999999999996E-2</v>
      </c>
      <c r="E15" s="25"/>
      <c r="F15" s="25">
        <f t="shared" si="1"/>
        <v>5.1610789999999997E-2</v>
      </c>
      <c r="G15" s="25">
        <f t="shared" si="2"/>
        <v>1.1885964937</v>
      </c>
      <c r="H15" s="25">
        <v>4.8399999999999999E-2</v>
      </c>
      <c r="I15" s="25">
        <f t="shared" si="3"/>
        <v>4.8009999999999997E-2</v>
      </c>
      <c r="J15" s="25"/>
      <c r="K15" s="25">
        <f t="shared" si="4"/>
        <v>4.6811789999999999E-2</v>
      </c>
      <c r="L15" s="25">
        <f t="shared" si="5"/>
        <v>1.0780755236999999</v>
      </c>
      <c r="M15" s="25">
        <v>4.19E-2</v>
      </c>
      <c r="N15" s="25">
        <f t="shared" si="6"/>
        <v>4.1509999999999998E-2</v>
      </c>
      <c r="O15" s="25"/>
      <c r="P15" s="25">
        <f t="shared" si="7"/>
        <v>4.1233789999999999E-2</v>
      </c>
      <c r="Q15" s="25">
        <f t="shared" si="8"/>
        <v>0.94961418370000006</v>
      </c>
      <c r="R15" s="25"/>
      <c r="S15" s="25"/>
      <c r="T15" s="25">
        <v>6.2E-4</v>
      </c>
      <c r="U15" s="25">
        <f t="shared" si="9"/>
        <v>3.8999999999999999E-4</v>
      </c>
    </row>
    <row r="16" spans="1:21" s="15" customFormat="1">
      <c r="A16" s="18">
        <v>264</v>
      </c>
      <c r="B16" s="25">
        <v>5.0000000000000002E-5</v>
      </c>
      <c r="C16" s="25">
        <v>5.2900000000000003E-2</v>
      </c>
      <c r="D16" s="25">
        <f t="shared" si="0"/>
        <v>5.2570000000000006E-2</v>
      </c>
      <c r="E16" s="25"/>
      <c r="F16" s="25">
        <f t="shared" si="1"/>
        <v>5.1370790000000006E-2</v>
      </c>
      <c r="G16" s="25">
        <f t="shared" si="2"/>
        <v>1.1830692937000002</v>
      </c>
      <c r="H16" s="25">
        <v>4.7800000000000002E-2</v>
      </c>
      <c r="I16" s="25">
        <f t="shared" si="3"/>
        <v>4.7470000000000005E-2</v>
      </c>
      <c r="J16" s="25"/>
      <c r="K16" s="25">
        <f t="shared" si="4"/>
        <v>4.6271790000000007E-2</v>
      </c>
      <c r="L16" s="25">
        <f t="shared" si="5"/>
        <v>1.0656393237000001</v>
      </c>
      <c r="M16" s="25">
        <v>4.1099999999999998E-2</v>
      </c>
      <c r="N16" s="25">
        <f t="shared" si="6"/>
        <v>4.0770000000000001E-2</v>
      </c>
      <c r="O16" s="25"/>
      <c r="P16" s="25">
        <f t="shared" si="7"/>
        <v>4.0493790000000002E-2</v>
      </c>
      <c r="Q16" s="25">
        <f t="shared" si="8"/>
        <v>0.93257198370000005</v>
      </c>
      <c r="R16" s="25"/>
      <c r="S16" s="25"/>
      <c r="T16" s="25">
        <v>6.0999999999999997E-4</v>
      </c>
      <c r="U16" s="25">
        <f t="shared" si="9"/>
        <v>3.3E-4</v>
      </c>
    </row>
    <row r="17" spans="1:21" s="15" customFormat="1">
      <c r="A17" s="18">
        <v>265</v>
      </c>
      <c r="B17" s="25">
        <v>9.0000000000000006E-5</v>
      </c>
      <c r="C17" s="25">
        <v>5.16E-2</v>
      </c>
      <c r="D17" s="25">
        <f t="shared" si="0"/>
        <v>5.126E-2</v>
      </c>
      <c r="E17" s="25"/>
      <c r="F17" s="25">
        <f t="shared" si="1"/>
        <v>5.0060790000000001E-2</v>
      </c>
      <c r="G17" s="25">
        <f t="shared" si="2"/>
        <v>1.1528999937000002</v>
      </c>
      <c r="H17" s="25">
        <v>4.6600000000000003E-2</v>
      </c>
      <c r="I17" s="25">
        <f t="shared" si="3"/>
        <v>4.6260000000000003E-2</v>
      </c>
      <c r="J17" s="25"/>
      <c r="K17" s="25">
        <f t="shared" si="4"/>
        <v>4.5061790000000004E-2</v>
      </c>
      <c r="L17" s="25">
        <f t="shared" si="5"/>
        <v>1.0377730237000002</v>
      </c>
      <c r="M17" s="25">
        <v>4.0300000000000002E-2</v>
      </c>
      <c r="N17" s="25">
        <f t="shared" si="6"/>
        <v>3.9960000000000002E-2</v>
      </c>
      <c r="O17" s="25"/>
      <c r="P17" s="25">
        <f t="shared" si="7"/>
        <v>3.9683790000000004E-2</v>
      </c>
      <c r="Q17" s="25">
        <f t="shared" si="8"/>
        <v>0.91391768370000015</v>
      </c>
      <c r="R17" s="25"/>
      <c r="S17" s="25"/>
      <c r="T17" s="25">
        <v>5.9000000000000003E-4</v>
      </c>
      <c r="U17" s="25">
        <f t="shared" si="9"/>
        <v>3.4000000000000002E-4</v>
      </c>
    </row>
    <row r="18" spans="1:21" s="15" customFormat="1">
      <c r="A18" s="18">
        <v>266</v>
      </c>
      <c r="B18" s="25">
        <v>1.2E-4</v>
      </c>
      <c r="C18" s="25">
        <v>5.11E-2</v>
      </c>
      <c r="D18" s="25">
        <f t="shared" si="0"/>
        <v>5.0744999999999998E-2</v>
      </c>
      <c r="E18" s="25"/>
      <c r="F18" s="25">
        <f t="shared" si="1"/>
        <v>4.9545789999999999E-2</v>
      </c>
      <c r="G18" s="25">
        <f t="shared" si="2"/>
        <v>1.1410395437</v>
      </c>
      <c r="H18" s="25">
        <v>4.5999999999999999E-2</v>
      </c>
      <c r="I18" s="25">
        <f t="shared" si="3"/>
        <v>4.5644999999999998E-2</v>
      </c>
      <c r="J18" s="25"/>
      <c r="K18" s="25">
        <f t="shared" si="4"/>
        <v>4.444679E-2</v>
      </c>
      <c r="L18" s="25">
        <f t="shared" si="5"/>
        <v>1.0236095736999999</v>
      </c>
      <c r="M18" s="25">
        <v>3.9399999999999998E-2</v>
      </c>
      <c r="N18" s="25">
        <f t="shared" si="6"/>
        <v>3.9044999999999996E-2</v>
      </c>
      <c r="O18" s="25"/>
      <c r="P18" s="25">
        <f t="shared" si="7"/>
        <v>3.8768789999999997E-2</v>
      </c>
      <c r="Q18" s="25">
        <f t="shared" si="8"/>
        <v>0.89284523370000002</v>
      </c>
      <c r="R18" s="25"/>
      <c r="S18" s="25"/>
      <c r="T18" s="25">
        <v>5.9000000000000003E-4</v>
      </c>
      <c r="U18" s="25">
        <f t="shared" si="9"/>
        <v>3.5500000000000001E-4</v>
      </c>
    </row>
    <row r="19" spans="1:21" s="15" customFormat="1">
      <c r="A19" s="18">
        <v>267</v>
      </c>
      <c r="B19" s="25">
        <v>1.3999999999999999E-4</v>
      </c>
      <c r="C19" s="25">
        <v>5.0099999999999999E-2</v>
      </c>
      <c r="D19" s="25">
        <f t="shared" si="0"/>
        <v>4.9680000000000002E-2</v>
      </c>
      <c r="E19" s="25"/>
      <c r="F19" s="25">
        <f t="shared" si="1"/>
        <v>4.8480790000000003E-2</v>
      </c>
      <c r="G19" s="25">
        <f t="shared" si="2"/>
        <v>1.1165125937000002</v>
      </c>
      <c r="H19" s="25">
        <v>4.4999999999999998E-2</v>
      </c>
      <c r="I19" s="25">
        <f t="shared" si="3"/>
        <v>4.4580000000000002E-2</v>
      </c>
      <c r="J19" s="25"/>
      <c r="K19" s="25">
        <f t="shared" si="4"/>
        <v>4.3381790000000003E-2</v>
      </c>
      <c r="L19" s="25">
        <f t="shared" si="5"/>
        <v>0.99908262370000012</v>
      </c>
      <c r="M19" s="25">
        <v>3.8699999999999998E-2</v>
      </c>
      <c r="N19" s="25">
        <f t="shared" si="6"/>
        <v>3.8280000000000002E-2</v>
      </c>
      <c r="O19" s="25"/>
      <c r="P19" s="25">
        <f t="shared" si="7"/>
        <v>3.8003790000000003E-2</v>
      </c>
      <c r="Q19" s="25">
        <f t="shared" si="8"/>
        <v>0.87522728370000014</v>
      </c>
      <c r="R19" s="25"/>
      <c r="S19" s="25"/>
      <c r="T19" s="25">
        <v>6.9999999999999999E-4</v>
      </c>
      <c r="U19" s="25">
        <f t="shared" si="9"/>
        <v>4.2000000000000002E-4</v>
      </c>
    </row>
    <row r="20" spans="1:21" s="15" customFormat="1">
      <c r="A20" s="18">
        <v>268</v>
      </c>
      <c r="B20" s="25">
        <v>1.2999999999999999E-4</v>
      </c>
      <c r="C20" s="25">
        <v>4.9399999999999999E-2</v>
      </c>
      <c r="D20" s="25">
        <f t="shared" si="0"/>
        <v>4.9005E-2</v>
      </c>
      <c r="E20" s="25"/>
      <c r="F20" s="25">
        <f t="shared" si="1"/>
        <v>4.7805790000000001E-2</v>
      </c>
      <c r="G20" s="25">
        <f t="shared" si="2"/>
        <v>1.1009673437</v>
      </c>
      <c r="H20" s="25">
        <v>4.4400000000000002E-2</v>
      </c>
      <c r="I20" s="25">
        <f t="shared" si="3"/>
        <v>4.4005000000000002E-2</v>
      </c>
      <c r="J20" s="25"/>
      <c r="K20" s="25">
        <f t="shared" si="4"/>
        <v>4.2806790000000004E-2</v>
      </c>
      <c r="L20" s="25">
        <f t="shared" si="5"/>
        <v>0.98584037370000011</v>
      </c>
      <c r="M20" s="25">
        <v>3.8100000000000002E-2</v>
      </c>
      <c r="N20" s="25">
        <f t="shared" si="6"/>
        <v>3.7705000000000002E-2</v>
      </c>
      <c r="O20" s="25"/>
      <c r="P20" s="25">
        <f t="shared" si="7"/>
        <v>3.7428790000000003E-2</v>
      </c>
      <c r="Q20" s="25">
        <f t="shared" si="8"/>
        <v>0.86198503370000013</v>
      </c>
      <c r="R20" s="25"/>
      <c r="S20" s="25"/>
      <c r="T20" s="25">
        <v>6.6E-4</v>
      </c>
      <c r="U20" s="25">
        <f t="shared" si="9"/>
        <v>3.9500000000000001E-4</v>
      </c>
    </row>
    <row r="21" spans="1:21" s="15" customFormat="1">
      <c r="A21" s="18">
        <v>269</v>
      </c>
      <c r="B21" s="25">
        <v>1.4999999999999999E-4</v>
      </c>
      <c r="C21" s="25">
        <v>4.8800000000000003E-2</v>
      </c>
      <c r="D21" s="25">
        <f t="shared" si="0"/>
        <v>4.8400000000000006E-2</v>
      </c>
      <c r="E21" s="25"/>
      <c r="F21" s="25">
        <f t="shared" si="1"/>
        <v>4.7200790000000006E-2</v>
      </c>
      <c r="G21" s="25">
        <f t="shared" si="2"/>
        <v>1.0870341937000001</v>
      </c>
      <c r="H21" s="25">
        <v>4.36E-2</v>
      </c>
      <c r="I21" s="25">
        <f t="shared" si="3"/>
        <v>4.3200000000000002E-2</v>
      </c>
      <c r="J21" s="25"/>
      <c r="K21" s="25">
        <f t="shared" si="4"/>
        <v>4.2001790000000004E-2</v>
      </c>
      <c r="L21" s="25">
        <f t="shared" si="5"/>
        <v>0.96730122370000016</v>
      </c>
      <c r="M21" s="25">
        <v>3.7400000000000003E-2</v>
      </c>
      <c r="N21" s="25">
        <f t="shared" si="6"/>
        <v>3.7000000000000005E-2</v>
      </c>
      <c r="O21" s="25"/>
      <c r="P21" s="25">
        <f t="shared" si="7"/>
        <v>3.6723790000000006E-2</v>
      </c>
      <c r="Q21" s="25">
        <f t="shared" si="8"/>
        <v>0.84574888370000023</v>
      </c>
      <c r="R21" s="25"/>
      <c r="S21" s="25"/>
      <c r="T21" s="25">
        <v>6.4999999999999997E-4</v>
      </c>
      <c r="U21" s="25">
        <f t="shared" si="9"/>
        <v>3.9999999999999996E-4</v>
      </c>
    </row>
    <row r="22" spans="1:21" s="15" customFormat="1">
      <c r="A22" s="18">
        <v>270</v>
      </c>
      <c r="B22" s="25">
        <v>8.0000000000000007E-5</v>
      </c>
      <c r="C22" s="25">
        <v>4.7800000000000002E-2</v>
      </c>
      <c r="D22" s="25">
        <f t="shared" si="0"/>
        <v>4.7405000000000003E-2</v>
      </c>
      <c r="E22" s="25"/>
      <c r="F22" s="25">
        <f t="shared" si="1"/>
        <v>4.6205790000000004E-2</v>
      </c>
      <c r="G22" s="25">
        <f t="shared" si="2"/>
        <v>1.0641193437000001</v>
      </c>
      <c r="H22" s="25">
        <v>4.2500000000000003E-2</v>
      </c>
      <c r="I22" s="25">
        <f t="shared" si="3"/>
        <v>4.2105000000000004E-2</v>
      </c>
      <c r="J22" s="25"/>
      <c r="K22" s="25">
        <f t="shared" si="4"/>
        <v>4.0906790000000005E-2</v>
      </c>
      <c r="L22" s="25">
        <f t="shared" si="5"/>
        <v>0.94208337370000017</v>
      </c>
      <c r="M22" s="25">
        <v>3.6299999999999999E-2</v>
      </c>
      <c r="N22" s="25">
        <f t="shared" si="6"/>
        <v>3.5904999999999999E-2</v>
      </c>
      <c r="O22" s="25"/>
      <c r="P22" s="25">
        <f t="shared" si="7"/>
        <v>3.562879E-2</v>
      </c>
      <c r="Q22" s="25">
        <f t="shared" si="8"/>
        <v>0.82053103370000002</v>
      </c>
      <c r="R22" s="25"/>
      <c r="S22" s="25"/>
      <c r="T22" s="25">
        <v>7.1000000000000002E-4</v>
      </c>
      <c r="U22" s="25">
        <f t="shared" si="9"/>
        <v>3.9500000000000001E-4</v>
      </c>
    </row>
    <row r="23" spans="1:21" s="15" customFormat="1">
      <c r="A23" s="18">
        <v>271</v>
      </c>
      <c r="B23" s="25">
        <v>1.2999999999999999E-4</v>
      </c>
      <c r="C23" s="25">
        <v>4.7E-2</v>
      </c>
      <c r="D23" s="25">
        <f t="shared" si="0"/>
        <v>4.6550000000000001E-2</v>
      </c>
      <c r="E23" s="25"/>
      <c r="F23" s="25">
        <f t="shared" si="1"/>
        <v>4.5350790000000002E-2</v>
      </c>
      <c r="G23" s="25">
        <f t="shared" si="2"/>
        <v>1.0444286937</v>
      </c>
      <c r="H23" s="25">
        <v>4.19E-2</v>
      </c>
      <c r="I23" s="25">
        <f t="shared" si="3"/>
        <v>4.1450000000000001E-2</v>
      </c>
      <c r="J23" s="25"/>
      <c r="K23" s="25">
        <f t="shared" si="4"/>
        <v>4.0251790000000003E-2</v>
      </c>
      <c r="L23" s="25">
        <f t="shared" si="5"/>
        <v>0.92699872370000014</v>
      </c>
      <c r="M23" s="25">
        <v>3.56E-2</v>
      </c>
      <c r="N23" s="25">
        <f t="shared" si="6"/>
        <v>3.5150000000000001E-2</v>
      </c>
      <c r="O23" s="25"/>
      <c r="P23" s="25">
        <f t="shared" si="7"/>
        <v>3.4873790000000002E-2</v>
      </c>
      <c r="Q23" s="25">
        <f t="shared" si="8"/>
        <v>0.80314338370000005</v>
      </c>
      <c r="R23" s="25"/>
      <c r="S23" s="25"/>
      <c r="T23" s="25">
        <v>7.6999999999999996E-4</v>
      </c>
      <c r="U23" s="25">
        <f t="shared" si="9"/>
        <v>4.4999999999999999E-4</v>
      </c>
    </row>
    <row r="24" spans="1:21" s="15" customFormat="1">
      <c r="A24" s="18">
        <v>272</v>
      </c>
      <c r="B24" s="25">
        <v>1.2E-4</v>
      </c>
      <c r="C24" s="25">
        <v>4.6300000000000001E-2</v>
      </c>
      <c r="D24" s="25">
        <f t="shared" si="0"/>
        <v>4.5870000000000001E-2</v>
      </c>
      <c r="E24" s="25"/>
      <c r="F24" s="25">
        <f t="shared" si="1"/>
        <v>4.4670790000000002E-2</v>
      </c>
      <c r="G24" s="25">
        <f t="shared" si="2"/>
        <v>1.0287682937</v>
      </c>
      <c r="H24" s="25">
        <v>4.1200000000000001E-2</v>
      </c>
      <c r="I24" s="25">
        <f t="shared" si="3"/>
        <v>4.0770000000000001E-2</v>
      </c>
      <c r="J24" s="25"/>
      <c r="K24" s="25">
        <f t="shared" si="4"/>
        <v>3.9571790000000003E-2</v>
      </c>
      <c r="L24" s="25">
        <f t="shared" si="5"/>
        <v>0.91133832370000012</v>
      </c>
      <c r="M24" s="25">
        <v>3.4799999999999998E-2</v>
      </c>
      <c r="N24" s="25">
        <f t="shared" si="6"/>
        <v>3.4369999999999998E-2</v>
      </c>
      <c r="O24" s="25"/>
      <c r="P24" s="25">
        <f t="shared" si="7"/>
        <v>3.4093789999999999E-2</v>
      </c>
      <c r="Q24" s="25">
        <f t="shared" si="8"/>
        <v>0.78517998369999997</v>
      </c>
      <c r="R24" s="25"/>
      <c r="S24" s="25"/>
      <c r="T24" s="25">
        <v>7.3999999999999999E-4</v>
      </c>
      <c r="U24" s="25">
        <f t="shared" si="9"/>
        <v>4.2999999999999999E-4</v>
      </c>
    </row>
    <row r="25" spans="1:21" s="15" customFormat="1">
      <c r="A25" s="18">
        <v>273</v>
      </c>
      <c r="B25" s="25">
        <v>1.2E-4</v>
      </c>
      <c r="C25" s="25">
        <v>4.5499999999999999E-2</v>
      </c>
      <c r="D25" s="25">
        <f t="shared" si="0"/>
        <v>4.5109999999999997E-2</v>
      </c>
      <c r="E25" s="25"/>
      <c r="F25" s="25">
        <f t="shared" si="1"/>
        <v>4.3910789999999998E-2</v>
      </c>
      <c r="G25" s="25">
        <f t="shared" si="2"/>
        <v>1.0112654937000001</v>
      </c>
      <c r="H25" s="25">
        <v>4.0300000000000002E-2</v>
      </c>
      <c r="I25" s="25">
        <f t="shared" si="3"/>
        <v>3.9910000000000001E-2</v>
      </c>
      <c r="J25" s="25"/>
      <c r="K25" s="25">
        <f t="shared" si="4"/>
        <v>3.8711790000000003E-2</v>
      </c>
      <c r="L25" s="25">
        <f t="shared" si="5"/>
        <v>0.89153252370000013</v>
      </c>
      <c r="M25" s="25">
        <v>3.4099999999999998E-2</v>
      </c>
      <c r="N25" s="25">
        <f t="shared" si="6"/>
        <v>3.3709999999999997E-2</v>
      </c>
      <c r="O25" s="25"/>
      <c r="P25" s="25">
        <f t="shared" si="7"/>
        <v>3.3433789999999998E-2</v>
      </c>
      <c r="Q25" s="25">
        <f t="shared" si="8"/>
        <v>0.76998018369999999</v>
      </c>
      <c r="R25" s="25"/>
      <c r="S25" s="25"/>
      <c r="T25" s="25">
        <v>6.6E-4</v>
      </c>
      <c r="U25" s="25">
        <f t="shared" si="9"/>
        <v>3.8999999999999999E-4</v>
      </c>
    </row>
    <row r="26" spans="1:21" s="15" customFormat="1">
      <c r="A26" s="18">
        <v>274</v>
      </c>
      <c r="B26" s="25">
        <v>9.0000000000000006E-5</v>
      </c>
      <c r="C26" s="25">
        <v>4.48E-2</v>
      </c>
      <c r="D26" s="25">
        <f t="shared" si="0"/>
        <v>4.4414999999999996E-2</v>
      </c>
      <c r="E26" s="25"/>
      <c r="F26" s="25">
        <f t="shared" si="1"/>
        <v>4.3215789999999997E-2</v>
      </c>
      <c r="G26" s="25">
        <f t="shared" si="2"/>
        <v>0.99525964369999997</v>
      </c>
      <c r="H26" s="25">
        <v>3.9600000000000003E-2</v>
      </c>
      <c r="I26" s="25">
        <f t="shared" si="3"/>
        <v>3.9215E-2</v>
      </c>
      <c r="J26" s="25"/>
      <c r="K26" s="25">
        <f t="shared" si="4"/>
        <v>3.8016790000000002E-2</v>
      </c>
      <c r="L26" s="25">
        <f t="shared" si="5"/>
        <v>0.87552667370000004</v>
      </c>
      <c r="M26" s="25">
        <v>3.3300000000000003E-2</v>
      </c>
      <c r="N26" s="25">
        <f t="shared" si="6"/>
        <v>3.2915E-2</v>
      </c>
      <c r="O26" s="25"/>
      <c r="P26" s="25">
        <f t="shared" si="7"/>
        <v>3.2638790000000001E-2</v>
      </c>
      <c r="Q26" s="25">
        <f t="shared" si="8"/>
        <v>0.75167133370000005</v>
      </c>
      <c r="R26" s="25"/>
      <c r="S26" s="25"/>
      <c r="T26" s="25">
        <v>6.8000000000000005E-4</v>
      </c>
      <c r="U26" s="25">
        <f t="shared" si="9"/>
        <v>3.8500000000000003E-4</v>
      </c>
    </row>
    <row r="27" spans="1:21" s="15" customFormat="1">
      <c r="A27" s="19">
        <v>275</v>
      </c>
      <c r="B27" s="25">
        <v>6.8999999999999997E-5</v>
      </c>
      <c r="C27" s="25">
        <v>4.3700000000000003E-2</v>
      </c>
      <c r="D27" s="25">
        <f t="shared" si="0"/>
        <v>4.3320500000000005E-2</v>
      </c>
      <c r="E27" s="25"/>
      <c r="F27" s="25">
        <f t="shared" si="1"/>
        <v>4.2121290000000006E-2</v>
      </c>
      <c r="G27" s="25">
        <f t="shared" si="2"/>
        <v>0.97005330870000017</v>
      </c>
      <c r="H27" s="25">
        <v>3.8800000000000001E-2</v>
      </c>
      <c r="I27" s="25">
        <f t="shared" si="3"/>
        <v>3.8420500000000003E-2</v>
      </c>
      <c r="J27" s="25"/>
      <c r="K27" s="25">
        <f t="shared" si="4"/>
        <v>3.7222290000000005E-2</v>
      </c>
      <c r="L27" s="25">
        <f t="shared" si="5"/>
        <v>0.85722933870000018</v>
      </c>
      <c r="M27" s="25">
        <v>3.2399999999999998E-2</v>
      </c>
      <c r="N27" s="25">
        <f t="shared" si="6"/>
        <v>3.20205E-2</v>
      </c>
      <c r="O27" s="25"/>
      <c r="P27" s="25">
        <f t="shared" si="7"/>
        <v>3.1744290000000001E-2</v>
      </c>
      <c r="Q27" s="25">
        <f t="shared" si="8"/>
        <v>0.73107099870000003</v>
      </c>
      <c r="R27" s="25"/>
      <c r="S27" s="25"/>
      <c r="T27" s="25">
        <v>6.8999999999999997E-4</v>
      </c>
      <c r="U27" s="25">
        <f t="shared" si="9"/>
        <v>3.7949999999999995E-4</v>
      </c>
    </row>
    <row r="28" spans="1:21" s="15" customFormat="1">
      <c r="A28" s="19">
        <v>276</v>
      </c>
      <c r="B28" s="25">
        <v>1.3999999999999999E-4</v>
      </c>
      <c r="C28" s="25">
        <v>4.2900000000000001E-2</v>
      </c>
      <c r="D28" s="25">
        <f t="shared" si="0"/>
        <v>4.2459999999999998E-2</v>
      </c>
      <c r="E28" s="25"/>
      <c r="F28" s="25">
        <f t="shared" si="1"/>
        <v>4.1260789999999999E-2</v>
      </c>
      <c r="G28" s="25">
        <f t="shared" si="2"/>
        <v>0.9502359937</v>
      </c>
      <c r="H28" s="25">
        <v>3.7999999999999999E-2</v>
      </c>
      <c r="I28" s="25">
        <f t="shared" si="3"/>
        <v>3.7559999999999996E-2</v>
      </c>
      <c r="J28" s="25"/>
      <c r="K28" s="25">
        <f t="shared" si="4"/>
        <v>3.6361789999999998E-2</v>
      </c>
      <c r="L28" s="25">
        <f t="shared" si="5"/>
        <v>0.83741202370000001</v>
      </c>
      <c r="M28" s="25">
        <v>3.1699999999999999E-2</v>
      </c>
      <c r="N28" s="25">
        <f t="shared" si="6"/>
        <v>3.1259999999999996E-2</v>
      </c>
      <c r="O28" s="25"/>
      <c r="P28" s="25">
        <f t="shared" si="7"/>
        <v>3.0983789999999997E-2</v>
      </c>
      <c r="Q28" s="25">
        <f t="shared" si="8"/>
        <v>0.71355668369999992</v>
      </c>
      <c r="R28" s="25"/>
      <c r="S28" s="25"/>
      <c r="T28" s="25">
        <v>7.3999999999999999E-4</v>
      </c>
      <c r="U28" s="25">
        <f t="shared" si="9"/>
        <v>4.3999999999999996E-4</v>
      </c>
    </row>
    <row r="29" spans="1:21" s="15" customFormat="1">
      <c r="A29" s="19">
        <v>277</v>
      </c>
      <c r="B29" s="25">
        <v>1.8000000000000001E-4</v>
      </c>
      <c r="C29" s="25">
        <v>4.2000000000000003E-2</v>
      </c>
      <c r="D29" s="25">
        <f t="shared" si="0"/>
        <v>4.1540000000000001E-2</v>
      </c>
      <c r="E29" s="25"/>
      <c r="F29" s="25">
        <f t="shared" si="1"/>
        <v>4.0340790000000001E-2</v>
      </c>
      <c r="G29" s="25">
        <f t="shared" si="2"/>
        <v>0.92904839370000003</v>
      </c>
      <c r="H29" s="25">
        <v>3.6900000000000002E-2</v>
      </c>
      <c r="I29" s="25">
        <f t="shared" si="3"/>
        <v>3.644E-2</v>
      </c>
      <c r="J29" s="25"/>
      <c r="K29" s="25">
        <f t="shared" si="4"/>
        <v>3.5241790000000002E-2</v>
      </c>
      <c r="L29" s="25">
        <f t="shared" si="5"/>
        <v>0.81161842370000004</v>
      </c>
      <c r="M29" s="25">
        <v>3.0700000000000002E-2</v>
      </c>
      <c r="N29" s="25">
        <f t="shared" si="6"/>
        <v>3.0240000000000003E-2</v>
      </c>
      <c r="O29" s="25"/>
      <c r="P29" s="25">
        <f t="shared" si="7"/>
        <v>2.9963790000000004E-2</v>
      </c>
      <c r="Q29" s="25">
        <f t="shared" si="8"/>
        <v>0.69006608370000011</v>
      </c>
      <c r="R29" s="25"/>
      <c r="S29" s="25"/>
      <c r="T29" s="25">
        <v>7.3999999999999999E-4</v>
      </c>
      <c r="U29" s="25">
        <f t="shared" si="9"/>
        <v>4.6000000000000001E-4</v>
      </c>
    </row>
    <row r="30" spans="1:21" s="15" customFormat="1">
      <c r="A30" s="19">
        <v>278</v>
      </c>
      <c r="B30" s="25">
        <v>1.7000000000000001E-4</v>
      </c>
      <c r="C30" s="25">
        <v>4.1099999999999998E-2</v>
      </c>
      <c r="D30" s="25">
        <f t="shared" si="0"/>
        <v>4.0619999999999996E-2</v>
      </c>
      <c r="E30" s="25"/>
      <c r="F30" s="25">
        <f t="shared" si="1"/>
        <v>3.9420789999999997E-2</v>
      </c>
      <c r="G30" s="25">
        <f t="shared" si="2"/>
        <v>0.90786079369999995</v>
      </c>
      <c r="H30" s="25">
        <v>3.5900000000000001E-2</v>
      </c>
      <c r="I30" s="25">
        <f t="shared" si="3"/>
        <v>3.542E-2</v>
      </c>
      <c r="J30" s="25"/>
      <c r="K30" s="25">
        <f t="shared" si="4"/>
        <v>3.4221790000000002E-2</v>
      </c>
      <c r="L30" s="25">
        <f t="shared" si="5"/>
        <v>0.78812782370000012</v>
      </c>
      <c r="M30" s="25">
        <v>0.03</v>
      </c>
      <c r="N30" s="25">
        <f t="shared" si="6"/>
        <v>2.9519999999999998E-2</v>
      </c>
      <c r="O30" s="25"/>
      <c r="P30" s="25">
        <f t="shared" si="7"/>
        <v>2.9243789999999999E-2</v>
      </c>
      <c r="Q30" s="25">
        <f t="shared" si="8"/>
        <v>0.67348448370000003</v>
      </c>
      <c r="R30" s="25"/>
      <c r="S30" s="25"/>
      <c r="T30" s="25">
        <v>7.9000000000000001E-4</v>
      </c>
      <c r="U30" s="25">
        <f t="shared" si="9"/>
        <v>4.8000000000000001E-4</v>
      </c>
    </row>
    <row r="31" spans="1:21" s="15" customFormat="1">
      <c r="A31" s="19">
        <v>279</v>
      </c>
      <c r="B31" s="25">
        <v>1.3999999999999999E-4</v>
      </c>
      <c r="C31" s="25">
        <v>4.0099999999999997E-2</v>
      </c>
      <c r="D31" s="25">
        <f t="shared" si="0"/>
        <v>3.9639999999999995E-2</v>
      </c>
      <c r="E31" s="25"/>
      <c r="F31" s="25">
        <f t="shared" si="1"/>
        <v>3.8440789999999996E-2</v>
      </c>
      <c r="G31" s="25">
        <f t="shared" si="2"/>
        <v>0.88529139369999998</v>
      </c>
      <c r="H31" s="25">
        <v>3.49E-2</v>
      </c>
      <c r="I31" s="25">
        <f t="shared" si="3"/>
        <v>3.4439999999999998E-2</v>
      </c>
      <c r="J31" s="25"/>
      <c r="K31" s="25">
        <f t="shared" si="4"/>
        <v>3.324179E-2</v>
      </c>
      <c r="L31" s="25">
        <f t="shared" si="5"/>
        <v>0.76555842370000005</v>
      </c>
      <c r="M31" s="25">
        <v>2.9000000000000001E-2</v>
      </c>
      <c r="N31" s="25">
        <f t="shared" si="6"/>
        <v>2.8540000000000003E-2</v>
      </c>
      <c r="O31" s="25"/>
      <c r="P31" s="25">
        <f t="shared" si="7"/>
        <v>2.8263790000000004E-2</v>
      </c>
      <c r="Q31" s="25">
        <f t="shared" si="8"/>
        <v>0.65091508370000017</v>
      </c>
      <c r="R31" s="25"/>
      <c r="S31" s="25"/>
      <c r="T31" s="25">
        <v>7.7999999999999999E-4</v>
      </c>
      <c r="U31" s="25">
        <f t="shared" si="9"/>
        <v>4.6000000000000001E-4</v>
      </c>
    </row>
    <row r="32" spans="1:21" s="15" customFormat="1">
      <c r="A32" s="19">
        <v>280</v>
      </c>
      <c r="B32" s="25">
        <v>1.6000000000000001E-4</v>
      </c>
      <c r="C32" s="25">
        <v>3.9199999999999999E-2</v>
      </c>
      <c r="D32" s="25">
        <f t="shared" si="0"/>
        <v>3.8664999999999998E-2</v>
      </c>
      <c r="E32" s="25"/>
      <c r="F32" s="25">
        <f t="shared" si="1"/>
        <v>3.7465789999999999E-2</v>
      </c>
      <c r="G32" s="25">
        <f t="shared" si="2"/>
        <v>0.86283714369999998</v>
      </c>
      <c r="H32" s="25">
        <v>3.4200000000000001E-2</v>
      </c>
      <c r="I32" s="25">
        <f t="shared" si="3"/>
        <v>3.3665E-2</v>
      </c>
      <c r="J32" s="25"/>
      <c r="K32" s="25">
        <f t="shared" si="4"/>
        <v>3.2466790000000002E-2</v>
      </c>
      <c r="L32" s="25">
        <f t="shared" si="5"/>
        <v>0.74771017370000004</v>
      </c>
      <c r="M32" s="25">
        <v>2.8500000000000001E-2</v>
      </c>
      <c r="N32" s="25">
        <f t="shared" si="6"/>
        <v>2.7965E-2</v>
      </c>
      <c r="O32" s="25"/>
      <c r="P32" s="25">
        <f t="shared" si="7"/>
        <v>2.7688790000000001E-2</v>
      </c>
      <c r="Q32" s="25">
        <f t="shared" si="8"/>
        <v>0.63767283370000005</v>
      </c>
      <c r="R32" s="25"/>
      <c r="S32" s="25"/>
      <c r="T32" s="25">
        <v>9.1E-4</v>
      </c>
      <c r="U32" s="25">
        <f t="shared" si="9"/>
        <v>5.3499999999999999E-4</v>
      </c>
    </row>
    <row r="33" spans="1:21" s="15" customFormat="1">
      <c r="A33" s="19">
        <v>281</v>
      </c>
      <c r="B33" s="25">
        <v>1.4999999999999999E-4</v>
      </c>
      <c r="C33" s="25">
        <v>3.8300000000000001E-2</v>
      </c>
      <c r="D33" s="25">
        <f t="shared" si="0"/>
        <v>3.7784999999999999E-2</v>
      </c>
      <c r="E33" s="25"/>
      <c r="F33" s="25">
        <f t="shared" si="1"/>
        <v>3.658579E-2</v>
      </c>
      <c r="G33" s="25">
        <f t="shared" si="2"/>
        <v>0.84257074370000007</v>
      </c>
      <c r="H33" s="25">
        <v>3.3099999999999997E-2</v>
      </c>
      <c r="I33" s="25">
        <f t="shared" si="3"/>
        <v>3.2584999999999996E-2</v>
      </c>
      <c r="J33" s="25"/>
      <c r="K33" s="25">
        <f t="shared" si="4"/>
        <v>3.1386789999999998E-2</v>
      </c>
      <c r="L33" s="25">
        <f t="shared" si="5"/>
        <v>0.72283777370000002</v>
      </c>
      <c r="M33" s="25">
        <v>2.75E-2</v>
      </c>
      <c r="N33" s="25">
        <f t="shared" si="6"/>
        <v>2.6984999999999999E-2</v>
      </c>
      <c r="O33" s="25"/>
      <c r="P33" s="25">
        <f t="shared" si="7"/>
        <v>2.670879E-2</v>
      </c>
      <c r="Q33" s="25">
        <f t="shared" si="8"/>
        <v>0.61510343369999998</v>
      </c>
      <c r="R33" s="25"/>
      <c r="S33" s="25"/>
      <c r="T33" s="25">
        <v>8.8000000000000003E-4</v>
      </c>
      <c r="U33" s="25">
        <f t="shared" si="9"/>
        <v>5.1500000000000005E-4</v>
      </c>
    </row>
    <row r="34" spans="1:21" s="15" customFormat="1">
      <c r="A34" s="19">
        <v>282</v>
      </c>
      <c r="B34" s="25">
        <v>2.5000000000000001E-4</v>
      </c>
      <c r="C34" s="25">
        <v>3.7499999999999999E-2</v>
      </c>
      <c r="D34" s="25">
        <f t="shared" si="0"/>
        <v>3.6894999999999997E-2</v>
      </c>
      <c r="E34" s="25"/>
      <c r="F34" s="25">
        <f t="shared" si="1"/>
        <v>3.5695789999999998E-2</v>
      </c>
      <c r="G34" s="25">
        <f t="shared" si="2"/>
        <v>0.82207404370000003</v>
      </c>
      <c r="H34" s="25">
        <v>3.2300000000000002E-2</v>
      </c>
      <c r="I34" s="25">
        <f t="shared" si="3"/>
        <v>3.1695000000000001E-2</v>
      </c>
      <c r="J34" s="25"/>
      <c r="K34" s="25">
        <f t="shared" si="4"/>
        <v>3.0496790000000003E-2</v>
      </c>
      <c r="L34" s="25">
        <f t="shared" si="5"/>
        <v>0.7023410737000001</v>
      </c>
      <c r="M34" s="25">
        <v>2.6700000000000002E-2</v>
      </c>
      <c r="N34" s="25">
        <f t="shared" si="6"/>
        <v>2.6095E-2</v>
      </c>
      <c r="O34" s="25"/>
      <c r="P34" s="25">
        <f t="shared" si="7"/>
        <v>2.5818790000000001E-2</v>
      </c>
      <c r="Q34" s="25">
        <f t="shared" si="8"/>
        <v>0.59460673370000006</v>
      </c>
      <c r="R34" s="25"/>
      <c r="S34" s="25"/>
      <c r="T34" s="25">
        <v>9.6000000000000002E-4</v>
      </c>
      <c r="U34" s="25">
        <f t="shared" si="9"/>
        <v>6.0500000000000007E-4</v>
      </c>
    </row>
    <row r="35" spans="1:21" s="15" customFormat="1">
      <c r="A35" s="19">
        <v>283</v>
      </c>
      <c r="B35" s="25">
        <v>1.3999999999999999E-4</v>
      </c>
      <c r="C35" s="25">
        <v>3.6499999999999998E-2</v>
      </c>
      <c r="D35" s="25">
        <f t="shared" si="0"/>
        <v>3.5994999999999999E-2</v>
      </c>
      <c r="E35" s="25"/>
      <c r="F35" s="25">
        <f t="shared" si="1"/>
        <v>3.479579E-2</v>
      </c>
      <c r="G35" s="25">
        <f t="shared" si="2"/>
        <v>0.80134704370000009</v>
      </c>
      <c r="H35" s="25">
        <v>3.1399999999999997E-2</v>
      </c>
      <c r="I35" s="25">
        <f t="shared" si="3"/>
        <v>3.0894999999999999E-2</v>
      </c>
      <c r="J35" s="25"/>
      <c r="K35" s="25">
        <f t="shared" si="4"/>
        <v>2.9696790000000001E-2</v>
      </c>
      <c r="L35" s="25">
        <f t="shared" si="5"/>
        <v>0.6839170737000001</v>
      </c>
      <c r="M35" s="25">
        <v>2.5899999999999999E-2</v>
      </c>
      <c r="N35" s="25">
        <f t="shared" si="6"/>
        <v>2.5395000000000001E-2</v>
      </c>
      <c r="O35" s="25"/>
      <c r="P35" s="25">
        <f t="shared" si="7"/>
        <v>2.5118790000000002E-2</v>
      </c>
      <c r="Q35" s="25">
        <f t="shared" si="8"/>
        <v>0.57848573370000012</v>
      </c>
      <c r="R35" s="25"/>
      <c r="S35" s="25"/>
      <c r="T35" s="25">
        <v>8.7000000000000001E-4</v>
      </c>
      <c r="U35" s="25">
        <f t="shared" si="9"/>
        <v>5.0500000000000002E-4</v>
      </c>
    </row>
    <row r="36" spans="1:21" s="15" customFormat="1">
      <c r="A36" s="19">
        <v>284</v>
      </c>
      <c r="B36" s="25">
        <v>6.8999999999999997E-5</v>
      </c>
      <c r="C36" s="25">
        <v>3.5400000000000001E-2</v>
      </c>
      <c r="D36" s="25">
        <f t="shared" si="0"/>
        <v>3.4935500000000001E-2</v>
      </c>
      <c r="E36" s="25"/>
      <c r="F36" s="25">
        <f t="shared" si="1"/>
        <v>3.3736290000000002E-2</v>
      </c>
      <c r="G36" s="25">
        <f t="shared" si="2"/>
        <v>0.77694675870000007</v>
      </c>
      <c r="H36" s="25">
        <v>3.04E-2</v>
      </c>
      <c r="I36" s="25">
        <f t="shared" si="3"/>
        <v>2.99355E-2</v>
      </c>
      <c r="J36" s="25"/>
      <c r="K36" s="25">
        <f t="shared" si="4"/>
        <v>2.8737289999999999E-2</v>
      </c>
      <c r="L36" s="25">
        <f t="shared" si="5"/>
        <v>0.66181978870000002</v>
      </c>
      <c r="M36" s="25">
        <v>2.5100000000000001E-2</v>
      </c>
      <c r="N36" s="25">
        <f t="shared" si="6"/>
        <v>2.4635500000000001E-2</v>
      </c>
      <c r="O36" s="25"/>
      <c r="P36" s="25">
        <f t="shared" si="7"/>
        <v>2.4359290000000002E-2</v>
      </c>
      <c r="Q36" s="25">
        <f t="shared" si="8"/>
        <v>0.56099444870000004</v>
      </c>
      <c r="R36" s="25"/>
      <c r="S36" s="25"/>
      <c r="T36" s="25">
        <v>8.5999999999999998E-4</v>
      </c>
      <c r="U36" s="25">
        <f t="shared" si="9"/>
        <v>4.6449999999999996E-4</v>
      </c>
    </row>
    <row r="37" spans="1:21" s="15" customFormat="1">
      <c r="A37" s="19">
        <v>285</v>
      </c>
      <c r="B37" s="25">
        <v>1.1E-4</v>
      </c>
      <c r="C37" s="25">
        <v>3.4599999999999999E-2</v>
      </c>
      <c r="D37" s="25">
        <f t="shared" si="0"/>
        <v>3.4044999999999999E-2</v>
      </c>
      <c r="E37" s="25"/>
      <c r="F37" s="25">
        <f t="shared" si="1"/>
        <v>3.284579E-2</v>
      </c>
      <c r="G37" s="25">
        <f t="shared" si="2"/>
        <v>0.75643854370000008</v>
      </c>
      <c r="H37" s="25">
        <v>2.9600000000000001E-2</v>
      </c>
      <c r="I37" s="25">
        <f t="shared" si="3"/>
        <v>2.9045000000000001E-2</v>
      </c>
      <c r="J37" s="25"/>
      <c r="K37" s="25">
        <f t="shared" si="4"/>
        <v>2.7846790000000003E-2</v>
      </c>
      <c r="L37" s="25">
        <f t="shared" si="5"/>
        <v>0.64131157370000014</v>
      </c>
      <c r="M37" s="25">
        <v>2.4299999999999999E-2</v>
      </c>
      <c r="N37" s="25">
        <f t="shared" si="6"/>
        <v>2.3744999999999999E-2</v>
      </c>
      <c r="O37" s="25"/>
      <c r="P37" s="25">
        <f t="shared" si="7"/>
        <v>2.346879E-2</v>
      </c>
      <c r="Q37" s="25">
        <f t="shared" si="8"/>
        <v>0.54048623370000004</v>
      </c>
      <c r="R37" s="25"/>
      <c r="S37" s="25"/>
      <c r="T37" s="25">
        <v>1E-3</v>
      </c>
      <c r="U37" s="25">
        <f t="shared" si="9"/>
        <v>5.5500000000000005E-4</v>
      </c>
    </row>
    <row r="38" spans="1:21" s="15" customFormat="1">
      <c r="A38" s="19">
        <v>286</v>
      </c>
      <c r="B38" s="25">
        <v>8.0000000000000007E-5</v>
      </c>
      <c r="C38" s="25">
        <v>3.3799999999999997E-2</v>
      </c>
      <c r="D38" s="25">
        <f t="shared" si="0"/>
        <v>3.3284999999999995E-2</v>
      </c>
      <c r="E38" s="25"/>
      <c r="F38" s="25">
        <f t="shared" si="1"/>
        <v>3.2085789999999996E-2</v>
      </c>
      <c r="G38" s="25">
        <f t="shared" si="2"/>
        <v>0.73893574369999993</v>
      </c>
      <c r="H38" s="25">
        <v>2.8799999999999999E-2</v>
      </c>
      <c r="I38" s="25">
        <f t="shared" si="3"/>
        <v>2.8284999999999998E-2</v>
      </c>
      <c r="J38" s="25"/>
      <c r="K38" s="25">
        <f t="shared" si="4"/>
        <v>2.7086789999999999E-2</v>
      </c>
      <c r="L38" s="25">
        <f t="shared" si="5"/>
        <v>0.62380877369999999</v>
      </c>
      <c r="M38" s="25">
        <v>2.3699999999999999E-2</v>
      </c>
      <c r="N38" s="25">
        <f t="shared" si="6"/>
        <v>2.3184999999999997E-2</v>
      </c>
      <c r="O38" s="25"/>
      <c r="P38" s="25">
        <f t="shared" si="7"/>
        <v>2.2908789999999998E-2</v>
      </c>
      <c r="Q38" s="25">
        <f t="shared" si="8"/>
        <v>0.5275894337</v>
      </c>
      <c r="R38" s="25"/>
      <c r="S38" s="25"/>
      <c r="T38" s="25">
        <v>9.5E-4</v>
      </c>
      <c r="U38" s="25">
        <f t="shared" si="9"/>
        <v>5.1500000000000005E-4</v>
      </c>
    </row>
    <row r="39" spans="1:21" s="15" customFormat="1">
      <c r="A39" s="19">
        <v>287</v>
      </c>
      <c r="B39" s="25">
        <v>6.8999999999999997E-5</v>
      </c>
      <c r="C39" s="25">
        <v>3.2500000000000001E-2</v>
      </c>
      <c r="D39" s="25">
        <f t="shared" si="0"/>
        <v>3.1995500000000003E-2</v>
      </c>
      <c r="E39" s="25"/>
      <c r="F39" s="25">
        <f t="shared" si="1"/>
        <v>3.0796290000000004E-2</v>
      </c>
      <c r="G39" s="25">
        <f t="shared" si="2"/>
        <v>0.70923855870000008</v>
      </c>
      <c r="H39" s="25">
        <v>2.76E-2</v>
      </c>
      <c r="I39" s="25">
        <f t="shared" si="3"/>
        <v>2.7095499999999998E-2</v>
      </c>
      <c r="J39" s="25"/>
      <c r="K39" s="25">
        <f t="shared" si="4"/>
        <v>2.5897289999999996E-2</v>
      </c>
      <c r="L39" s="25">
        <f t="shared" si="5"/>
        <v>0.59641458869999997</v>
      </c>
      <c r="M39" s="25">
        <v>2.2800000000000001E-2</v>
      </c>
      <c r="N39" s="25">
        <f t="shared" si="6"/>
        <v>2.2295499999999999E-2</v>
      </c>
      <c r="O39" s="25"/>
      <c r="P39" s="25">
        <f t="shared" si="7"/>
        <v>2.201929E-2</v>
      </c>
      <c r="Q39" s="25">
        <f t="shared" si="8"/>
        <v>0.50710424870000004</v>
      </c>
      <c r="R39" s="25"/>
      <c r="S39" s="25"/>
      <c r="T39" s="25">
        <v>9.3999999999999997E-4</v>
      </c>
      <c r="U39" s="25">
        <f t="shared" si="9"/>
        <v>5.0449999999999996E-4</v>
      </c>
    </row>
    <row r="40" spans="1:21" s="15" customFormat="1">
      <c r="A40" s="19">
        <v>288</v>
      </c>
      <c r="B40" s="25">
        <v>1.1E-4</v>
      </c>
      <c r="C40" s="25">
        <v>3.15E-2</v>
      </c>
      <c r="D40" s="25">
        <f t="shared" si="0"/>
        <v>3.0945E-2</v>
      </c>
      <c r="E40" s="25"/>
      <c r="F40" s="25">
        <f t="shared" si="1"/>
        <v>2.9745790000000001E-2</v>
      </c>
      <c r="G40" s="25">
        <f t="shared" si="2"/>
        <v>0.68504554370000004</v>
      </c>
      <c r="H40" s="25">
        <v>2.69E-2</v>
      </c>
      <c r="I40" s="25">
        <f t="shared" si="3"/>
        <v>2.6345E-2</v>
      </c>
      <c r="J40" s="25"/>
      <c r="K40" s="25">
        <f t="shared" si="4"/>
        <v>2.5146790000000002E-2</v>
      </c>
      <c r="L40" s="25">
        <f t="shared" si="5"/>
        <v>0.5791305737000001</v>
      </c>
      <c r="M40" s="25">
        <v>2.2200000000000001E-2</v>
      </c>
      <c r="N40" s="25">
        <f t="shared" si="6"/>
        <v>2.1645000000000001E-2</v>
      </c>
      <c r="O40" s="25"/>
      <c r="P40" s="25">
        <f t="shared" si="7"/>
        <v>2.1368790000000002E-2</v>
      </c>
      <c r="Q40" s="25">
        <f t="shared" si="8"/>
        <v>0.49212323370000005</v>
      </c>
      <c r="R40" s="25"/>
      <c r="S40" s="25"/>
      <c r="T40" s="25">
        <v>1E-3</v>
      </c>
      <c r="U40" s="25">
        <f t="shared" si="9"/>
        <v>5.5500000000000005E-4</v>
      </c>
    </row>
    <row r="41" spans="1:21" s="15" customFormat="1">
      <c r="A41" s="19">
        <v>289</v>
      </c>
      <c r="B41" s="25">
        <v>1E-4</v>
      </c>
      <c r="C41" s="25">
        <v>3.09E-2</v>
      </c>
      <c r="D41" s="25">
        <f t="shared" si="0"/>
        <v>3.0304999999999999E-2</v>
      </c>
      <c r="E41" s="25"/>
      <c r="F41" s="25">
        <f t="shared" si="1"/>
        <v>2.9105789999999999E-2</v>
      </c>
      <c r="G41" s="25">
        <f t="shared" si="2"/>
        <v>0.67030634369999997</v>
      </c>
      <c r="H41" s="25">
        <v>2.64E-2</v>
      </c>
      <c r="I41" s="25">
        <f t="shared" si="3"/>
        <v>2.5805000000000002E-2</v>
      </c>
      <c r="J41" s="25"/>
      <c r="K41" s="25">
        <f t="shared" si="4"/>
        <v>2.4606790000000003E-2</v>
      </c>
      <c r="L41" s="25">
        <f t="shared" si="5"/>
        <v>0.56669437370000009</v>
      </c>
      <c r="M41" s="25">
        <v>2.1600000000000001E-2</v>
      </c>
      <c r="N41" s="25">
        <f t="shared" si="6"/>
        <v>2.1005000000000003E-2</v>
      </c>
      <c r="O41" s="25"/>
      <c r="P41" s="25">
        <f t="shared" si="7"/>
        <v>2.0728790000000004E-2</v>
      </c>
      <c r="Q41" s="25">
        <f t="shared" si="8"/>
        <v>0.4773840337000001</v>
      </c>
      <c r="R41" s="25"/>
      <c r="S41" s="25"/>
      <c r="T41" s="25">
        <v>1.09E-3</v>
      </c>
      <c r="U41" s="25">
        <f t="shared" si="9"/>
        <v>5.9500000000000004E-4</v>
      </c>
    </row>
    <row r="42" spans="1:21" s="15" customFormat="1">
      <c r="A42" s="19">
        <v>290</v>
      </c>
      <c r="B42" s="25">
        <v>1.3999999999999999E-4</v>
      </c>
      <c r="C42" s="25">
        <v>3.0099999999999998E-2</v>
      </c>
      <c r="D42" s="25">
        <f t="shared" si="0"/>
        <v>2.9509999999999998E-2</v>
      </c>
      <c r="E42" s="25"/>
      <c r="F42" s="25">
        <f t="shared" si="1"/>
        <v>2.8310789999999999E-2</v>
      </c>
      <c r="G42" s="25">
        <f t="shared" si="2"/>
        <v>0.65199749370000004</v>
      </c>
      <c r="H42" s="25">
        <v>2.53E-2</v>
      </c>
      <c r="I42" s="25">
        <f t="shared" si="3"/>
        <v>2.4709999999999999E-2</v>
      </c>
      <c r="J42" s="25"/>
      <c r="K42" s="25">
        <f t="shared" si="4"/>
        <v>2.3511789999999998E-2</v>
      </c>
      <c r="L42" s="25">
        <f t="shared" si="5"/>
        <v>0.54147652369999999</v>
      </c>
      <c r="M42" s="25">
        <v>2.0799999999999999E-2</v>
      </c>
      <c r="N42" s="25">
        <f t="shared" si="6"/>
        <v>2.0209999999999999E-2</v>
      </c>
      <c r="O42" s="25"/>
      <c r="P42" s="25">
        <f t="shared" si="7"/>
        <v>1.993379E-2</v>
      </c>
      <c r="Q42" s="25">
        <f t="shared" si="8"/>
        <v>0.4590751837</v>
      </c>
      <c r="R42" s="25"/>
      <c r="S42" s="25"/>
      <c r="T42" s="25">
        <v>1.0399999999999999E-3</v>
      </c>
      <c r="U42" s="25">
        <f t="shared" si="9"/>
        <v>5.8999999999999992E-4</v>
      </c>
    </row>
    <row r="43" spans="1:21" s="15" customFormat="1">
      <c r="A43" s="19">
        <v>291</v>
      </c>
      <c r="B43" s="25">
        <v>8.0000000000000007E-5</v>
      </c>
      <c r="C43" s="25">
        <v>2.93E-2</v>
      </c>
      <c r="D43" s="25">
        <f t="shared" si="0"/>
        <v>2.8750000000000001E-2</v>
      </c>
      <c r="E43" s="25"/>
      <c r="F43" s="25">
        <f t="shared" si="1"/>
        <v>2.7550790000000002E-2</v>
      </c>
      <c r="G43" s="25">
        <f t="shared" si="2"/>
        <v>0.63449469370000011</v>
      </c>
      <c r="H43" s="25">
        <v>2.4899999999999999E-2</v>
      </c>
      <c r="I43" s="25">
        <f t="shared" si="3"/>
        <v>2.435E-2</v>
      </c>
      <c r="J43" s="25"/>
      <c r="K43" s="25">
        <f t="shared" si="4"/>
        <v>2.3151789999999998E-2</v>
      </c>
      <c r="L43" s="25">
        <f t="shared" si="5"/>
        <v>0.53318572369999995</v>
      </c>
      <c r="M43" s="25">
        <v>2.0199999999999999E-2</v>
      </c>
      <c r="N43" s="25">
        <f t="shared" si="6"/>
        <v>1.9650000000000001E-2</v>
      </c>
      <c r="O43" s="25"/>
      <c r="P43" s="25">
        <f t="shared" si="7"/>
        <v>1.9373790000000002E-2</v>
      </c>
      <c r="Q43" s="25">
        <f t="shared" si="8"/>
        <v>0.44617838370000007</v>
      </c>
      <c r="R43" s="25"/>
      <c r="S43" s="25"/>
      <c r="T43" s="25">
        <v>1.0200000000000001E-3</v>
      </c>
      <c r="U43" s="25">
        <f t="shared" si="9"/>
        <v>5.5000000000000003E-4</v>
      </c>
    </row>
    <row r="44" spans="1:21" s="15" customFormat="1">
      <c r="A44" s="19">
        <v>292</v>
      </c>
      <c r="B44" s="25">
        <v>1.8000000000000001E-4</v>
      </c>
      <c r="C44" s="25">
        <v>2.8299999999999999E-2</v>
      </c>
      <c r="D44" s="25">
        <f t="shared" si="0"/>
        <v>2.7635E-2</v>
      </c>
      <c r="E44" s="25"/>
      <c r="F44" s="25">
        <f t="shared" si="1"/>
        <v>2.6435790000000001E-2</v>
      </c>
      <c r="G44" s="25">
        <f t="shared" si="2"/>
        <v>0.60881624370000009</v>
      </c>
      <c r="H44" s="25">
        <v>2.41E-2</v>
      </c>
      <c r="I44" s="25">
        <f t="shared" si="3"/>
        <v>2.3435000000000001E-2</v>
      </c>
      <c r="J44" s="25"/>
      <c r="K44" s="25">
        <f t="shared" si="4"/>
        <v>2.2236789999999999E-2</v>
      </c>
      <c r="L44" s="25">
        <f t="shared" si="5"/>
        <v>0.51211327370000004</v>
      </c>
      <c r="M44" s="25">
        <v>1.9800000000000002E-2</v>
      </c>
      <c r="N44" s="25">
        <f t="shared" si="6"/>
        <v>1.9135000000000003E-2</v>
      </c>
      <c r="O44" s="25"/>
      <c r="P44" s="25">
        <f t="shared" si="7"/>
        <v>1.8858790000000004E-2</v>
      </c>
      <c r="Q44" s="25">
        <f t="shared" si="8"/>
        <v>0.4343179337000001</v>
      </c>
      <c r="R44" s="25"/>
      <c r="S44" s="25"/>
      <c r="T44" s="25">
        <v>1.15E-3</v>
      </c>
      <c r="U44" s="25">
        <f t="shared" si="9"/>
        <v>6.6500000000000001E-4</v>
      </c>
    </row>
    <row r="45" spans="1:21" s="15" customFormat="1">
      <c r="A45" s="19">
        <v>293</v>
      </c>
      <c r="B45" s="25">
        <v>3.0000000000000001E-5</v>
      </c>
      <c r="C45" s="25">
        <v>2.76E-2</v>
      </c>
      <c r="D45" s="25">
        <f t="shared" si="0"/>
        <v>2.7050000000000001E-2</v>
      </c>
      <c r="E45" s="25"/>
      <c r="F45" s="25">
        <f t="shared" si="1"/>
        <v>2.5850790000000002E-2</v>
      </c>
      <c r="G45" s="25">
        <f t="shared" si="2"/>
        <v>0.59534369370000007</v>
      </c>
      <c r="H45" s="25">
        <v>2.35E-2</v>
      </c>
      <c r="I45" s="25">
        <f t="shared" si="3"/>
        <v>2.2950000000000002E-2</v>
      </c>
      <c r="J45" s="25"/>
      <c r="K45" s="25">
        <f t="shared" si="4"/>
        <v>2.175179E-2</v>
      </c>
      <c r="L45" s="25">
        <f t="shared" si="5"/>
        <v>0.50094372370000007</v>
      </c>
      <c r="M45" s="25">
        <v>1.9099999999999999E-2</v>
      </c>
      <c r="N45" s="25">
        <f t="shared" si="6"/>
        <v>1.8550000000000001E-2</v>
      </c>
      <c r="O45" s="25"/>
      <c r="P45" s="25">
        <f t="shared" si="7"/>
        <v>1.8273790000000002E-2</v>
      </c>
      <c r="Q45" s="25">
        <f t="shared" si="8"/>
        <v>0.42084538370000008</v>
      </c>
      <c r="R45" s="25"/>
      <c r="S45" s="25"/>
      <c r="T45" s="25">
        <v>1.07E-3</v>
      </c>
      <c r="U45" s="25">
        <f t="shared" si="9"/>
        <v>5.5000000000000003E-4</v>
      </c>
    </row>
    <row r="46" spans="1:21" s="15" customFormat="1">
      <c r="A46" s="19">
        <v>294</v>
      </c>
      <c r="B46" s="25">
        <v>2.0000000000000002E-5</v>
      </c>
      <c r="C46" s="25">
        <v>2.6599999999999999E-2</v>
      </c>
      <c r="D46" s="25">
        <f t="shared" si="0"/>
        <v>2.606E-2</v>
      </c>
      <c r="E46" s="25"/>
      <c r="F46" s="25">
        <f t="shared" si="1"/>
        <v>2.4860790000000001E-2</v>
      </c>
      <c r="G46" s="25">
        <f t="shared" si="2"/>
        <v>0.57254399370000009</v>
      </c>
      <c r="H46" s="25">
        <v>2.2599999999999999E-2</v>
      </c>
      <c r="I46" s="25">
        <f t="shared" si="3"/>
        <v>2.206E-2</v>
      </c>
      <c r="J46" s="25"/>
      <c r="K46" s="25">
        <f t="shared" si="4"/>
        <v>2.0861789999999998E-2</v>
      </c>
      <c r="L46" s="25">
        <f t="shared" si="5"/>
        <v>0.48044702369999998</v>
      </c>
      <c r="M46" s="25">
        <v>1.84E-2</v>
      </c>
      <c r="N46" s="25">
        <f t="shared" si="6"/>
        <v>1.7860000000000001E-2</v>
      </c>
      <c r="O46" s="25"/>
      <c r="P46" s="25">
        <f t="shared" si="7"/>
        <v>1.7583790000000002E-2</v>
      </c>
      <c r="Q46" s="25">
        <f t="shared" si="8"/>
        <v>0.40495468370000004</v>
      </c>
      <c r="R46" s="25"/>
      <c r="S46" s="25"/>
      <c r="T46" s="25">
        <v>1.06E-3</v>
      </c>
      <c r="U46" s="25">
        <f t="shared" si="9"/>
        <v>5.4000000000000001E-4</v>
      </c>
    </row>
    <row r="47" spans="1:21" s="15" customFormat="1">
      <c r="A47" s="19">
        <v>295</v>
      </c>
      <c r="B47" s="25">
        <v>9.0000000000000006E-5</v>
      </c>
      <c r="C47" s="25">
        <v>2.5899999999999999E-2</v>
      </c>
      <c r="D47" s="25">
        <f t="shared" si="0"/>
        <v>2.5264999999999999E-2</v>
      </c>
      <c r="E47" s="25"/>
      <c r="F47" s="25">
        <f t="shared" si="1"/>
        <v>2.406579E-2</v>
      </c>
      <c r="G47" s="25">
        <f t="shared" si="2"/>
        <v>0.55423514370000004</v>
      </c>
      <c r="H47" s="25">
        <v>2.2100000000000002E-2</v>
      </c>
      <c r="I47" s="25">
        <f t="shared" si="3"/>
        <v>2.1465000000000001E-2</v>
      </c>
      <c r="J47" s="25"/>
      <c r="K47" s="25">
        <f t="shared" si="4"/>
        <v>2.026679E-2</v>
      </c>
      <c r="L47" s="25">
        <f t="shared" si="5"/>
        <v>0.46674417370000004</v>
      </c>
      <c r="M47" s="25">
        <v>1.78E-2</v>
      </c>
      <c r="N47" s="25">
        <f t="shared" si="6"/>
        <v>1.7165E-2</v>
      </c>
      <c r="O47" s="25"/>
      <c r="P47" s="25">
        <f t="shared" si="7"/>
        <v>1.6888790000000001E-2</v>
      </c>
      <c r="Q47" s="25">
        <f t="shared" si="8"/>
        <v>0.38894883370000005</v>
      </c>
      <c r="R47" s="25"/>
      <c r="S47" s="25"/>
      <c r="T47" s="25">
        <v>1.1800000000000001E-3</v>
      </c>
      <c r="U47" s="25">
        <f t="shared" si="9"/>
        <v>6.3500000000000004E-4</v>
      </c>
    </row>
    <row r="48" spans="1:21" s="15" customFormat="1">
      <c r="A48" s="18">
        <v>296</v>
      </c>
      <c r="B48" s="25">
        <v>1.2E-4</v>
      </c>
      <c r="C48" s="25">
        <v>2.5399999999999999E-2</v>
      </c>
      <c r="D48" s="25">
        <f t="shared" si="0"/>
        <v>2.4719999999999999E-2</v>
      </c>
      <c r="E48" s="25"/>
      <c r="F48" s="25">
        <f t="shared" si="1"/>
        <v>2.352079E-2</v>
      </c>
      <c r="G48" s="25">
        <f t="shared" si="2"/>
        <v>0.54168379369999997</v>
      </c>
      <c r="H48" s="25">
        <v>2.1700000000000001E-2</v>
      </c>
      <c r="I48" s="25">
        <f t="shared" si="3"/>
        <v>2.102E-2</v>
      </c>
      <c r="J48" s="25"/>
      <c r="K48" s="25">
        <f t="shared" si="4"/>
        <v>1.9821789999999999E-2</v>
      </c>
      <c r="L48" s="25">
        <f t="shared" si="5"/>
        <v>0.45649582369999997</v>
      </c>
      <c r="M48" s="25">
        <v>1.7600000000000001E-2</v>
      </c>
      <c r="N48" s="25">
        <f t="shared" si="6"/>
        <v>1.6920000000000001E-2</v>
      </c>
      <c r="O48" s="25"/>
      <c r="P48" s="25">
        <f t="shared" si="7"/>
        <v>1.6643790000000002E-2</v>
      </c>
      <c r="Q48" s="25">
        <f t="shared" si="8"/>
        <v>0.38330648370000009</v>
      </c>
      <c r="R48" s="25"/>
      <c r="S48" s="25"/>
      <c r="T48" s="25">
        <v>1.24E-3</v>
      </c>
      <c r="U48" s="25">
        <f t="shared" si="9"/>
        <v>6.8000000000000005E-4</v>
      </c>
    </row>
    <row r="49" spans="1:21" s="15" customFormat="1">
      <c r="A49" s="18">
        <v>297</v>
      </c>
      <c r="B49" s="25">
        <v>1.2999999999999999E-4</v>
      </c>
      <c r="C49" s="25">
        <v>2.4799999999999999E-2</v>
      </c>
      <c r="D49" s="25">
        <f t="shared" si="0"/>
        <v>2.4154999999999999E-2</v>
      </c>
      <c r="E49" s="25"/>
      <c r="F49" s="25">
        <f t="shared" si="1"/>
        <v>2.295579E-2</v>
      </c>
      <c r="G49" s="25">
        <f t="shared" si="2"/>
        <v>0.52867184369999998</v>
      </c>
      <c r="H49" s="25">
        <v>2.1100000000000001E-2</v>
      </c>
      <c r="I49" s="25">
        <f t="shared" si="3"/>
        <v>2.0455000000000001E-2</v>
      </c>
      <c r="J49" s="25"/>
      <c r="K49" s="25">
        <f t="shared" si="4"/>
        <v>1.9256790000000003E-2</v>
      </c>
      <c r="L49" s="25">
        <f t="shared" si="5"/>
        <v>0.44348387370000009</v>
      </c>
      <c r="M49" s="25">
        <v>1.7000000000000001E-2</v>
      </c>
      <c r="N49" s="25">
        <f t="shared" si="6"/>
        <v>1.6355000000000001E-2</v>
      </c>
      <c r="O49" s="25"/>
      <c r="P49" s="25">
        <f t="shared" si="7"/>
        <v>1.6078790000000003E-2</v>
      </c>
      <c r="Q49" s="25">
        <f t="shared" si="8"/>
        <v>0.37029453370000009</v>
      </c>
      <c r="R49" s="25"/>
      <c r="S49" s="25"/>
      <c r="T49" s="25">
        <v>1.16E-3</v>
      </c>
      <c r="U49" s="25">
        <f t="shared" si="9"/>
        <v>6.4499999999999996E-4</v>
      </c>
    </row>
    <row r="50" spans="1:21" s="15" customFormat="1">
      <c r="A50" s="18">
        <v>298</v>
      </c>
      <c r="B50" s="25">
        <v>1.3999999999999999E-4</v>
      </c>
      <c r="C50" s="25">
        <v>2.4199999999999999E-2</v>
      </c>
      <c r="D50" s="25">
        <f t="shared" si="0"/>
        <v>2.3525000000000001E-2</v>
      </c>
      <c r="E50" s="25"/>
      <c r="F50" s="25">
        <f t="shared" si="1"/>
        <v>2.2325790000000002E-2</v>
      </c>
      <c r="G50" s="25">
        <f t="shared" si="2"/>
        <v>0.51416294370000004</v>
      </c>
      <c r="H50" s="25">
        <v>2.06E-2</v>
      </c>
      <c r="I50" s="25">
        <f t="shared" si="3"/>
        <v>1.9925000000000002E-2</v>
      </c>
      <c r="J50" s="25"/>
      <c r="K50" s="25">
        <f t="shared" si="4"/>
        <v>1.872679E-2</v>
      </c>
      <c r="L50" s="25">
        <f t="shared" si="5"/>
        <v>0.43127797370000004</v>
      </c>
      <c r="M50" s="25">
        <v>1.6799999999999999E-2</v>
      </c>
      <c r="N50" s="25">
        <f t="shared" si="6"/>
        <v>1.6125E-2</v>
      </c>
      <c r="O50" s="25"/>
      <c r="P50" s="25">
        <f t="shared" si="7"/>
        <v>1.5848790000000001E-2</v>
      </c>
      <c r="Q50" s="25">
        <f t="shared" si="8"/>
        <v>0.36499763370000005</v>
      </c>
      <c r="R50" s="25"/>
      <c r="S50" s="25"/>
      <c r="T50" s="25">
        <v>1.2099999999999999E-3</v>
      </c>
      <c r="U50" s="25">
        <f t="shared" si="9"/>
        <v>6.7499999999999993E-4</v>
      </c>
    </row>
    <row r="51" spans="1:21" s="15" customFormat="1">
      <c r="A51" s="18">
        <v>299</v>
      </c>
      <c r="B51" s="25">
        <v>8.0000000000000007E-5</v>
      </c>
      <c r="C51" s="25">
        <v>2.3599999999999999E-2</v>
      </c>
      <c r="D51" s="25">
        <f t="shared" si="0"/>
        <v>2.2935000000000001E-2</v>
      </c>
      <c r="E51" s="25"/>
      <c r="F51" s="25">
        <f t="shared" si="1"/>
        <v>2.1735790000000001E-2</v>
      </c>
      <c r="G51" s="25">
        <f t="shared" si="2"/>
        <v>0.50057524370000006</v>
      </c>
      <c r="H51" s="25">
        <v>2.0199999999999999E-2</v>
      </c>
      <c r="I51" s="25">
        <f t="shared" si="3"/>
        <v>1.9535E-2</v>
      </c>
      <c r="J51" s="25"/>
      <c r="K51" s="25">
        <f t="shared" si="4"/>
        <v>1.8336789999999999E-2</v>
      </c>
      <c r="L51" s="25">
        <f t="shared" si="5"/>
        <v>0.4222962737</v>
      </c>
      <c r="M51" s="25">
        <v>1.6299999999999999E-2</v>
      </c>
      <c r="N51" s="25">
        <f t="shared" si="6"/>
        <v>1.5635E-2</v>
      </c>
      <c r="O51" s="25"/>
      <c r="P51" s="25">
        <f t="shared" si="7"/>
        <v>1.5358789999999999E-2</v>
      </c>
      <c r="Q51" s="25">
        <f t="shared" si="8"/>
        <v>0.35371293370000001</v>
      </c>
      <c r="R51" s="25"/>
      <c r="S51" s="25"/>
      <c r="T51" s="25">
        <v>1.25E-3</v>
      </c>
      <c r="U51" s="25">
        <f t="shared" si="9"/>
        <v>6.6500000000000001E-4</v>
      </c>
    </row>
    <row r="52" spans="1:21" s="15" customFormat="1">
      <c r="A52" s="18">
        <v>300</v>
      </c>
      <c r="B52" s="25">
        <v>8.0000000000000007E-5</v>
      </c>
      <c r="C52" s="25">
        <v>2.2700000000000001E-2</v>
      </c>
      <c r="D52" s="25">
        <f t="shared" si="0"/>
        <v>2.2065000000000001E-2</v>
      </c>
      <c r="E52" s="25"/>
      <c r="F52" s="25">
        <f t="shared" si="1"/>
        <v>2.0865790000000002E-2</v>
      </c>
      <c r="G52" s="25">
        <f t="shared" si="2"/>
        <v>0.48053914370000006</v>
      </c>
      <c r="H52" s="25">
        <v>1.9699999999999999E-2</v>
      </c>
      <c r="I52" s="25">
        <f t="shared" si="3"/>
        <v>1.9064999999999999E-2</v>
      </c>
      <c r="J52" s="25"/>
      <c r="K52" s="25">
        <f t="shared" si="4"/>
        <v>1.786679E-2</v>
      </c>
      <c r="L52" s="25">
        <f t="shared" si="5"/>
        <v>0.41147217370000005</v>
      </c>
      <c r="M52" s="25">
        <v>1.5800000000000002E-2</v>
      </c>
      <c r="N52" s="25">
        <f t="shared" si="6"/>
        <v>1.5165000000000001E-2</v>
      </c>
      <c r="O52" s="25"/>
      <c r="P52" s="25">
        <f t="shared" si="7"/>
        <v>1.4888790000000001E-2</v>
      </c>
      <c r="Q52" s="25">
        <f t="shared" si="8"/>
        <v>0.34288883370000001</v>
      </c>
      <c r="R52" s="25"/>
      <c r="S52" s="25"/>
      <c r="T52" s="25">
        <v>1.1900000000000001E-3</v>
      </c>
      <c r="U52" s="25">
        <f t="shared" si="9"/>
        <v>6.3500000000000004E-4</v>
      </c>
    </row>
    <row r="53" spans="1:21" s="15" customFormat="1">
      <c r="A53" s="18">
        <v>301</v>
      </c>
      <c r="B53" s="25">
        <v>1.2E-4</v>
      </c>
      <c r="C53" s="25">
        <v>2.2499999999999999E-2</v>
      </c>
      <c r="D53" s="25">
        <f t="shared" si="0"/>
        <v>2.1804999999999998E-2</v>
      </c>
      <c r="E53" s="25"/>
      <c r="F53" s="25">
        <f t="shared" si="1"/>
        <v>2.0605789999999999E-2</v>
      </c>
      <c r="G53" s="25">
        <f t="shared" si="2"/>
        <v>0.47455134370000002</v>
      </c>
      <c r="H53" s="25">
        <v>1.9400000000000001E-2</v>
      </c>
      <c r="I53" s="25">
        <f t="shared" si="3"/>
        <v>1.8704999999999999E-2</v>
      </c>
      <c r="J53" s="25"/>
      <c r="K53" s="25">
        <f t="shared" si="4"/>
        <v>1.7506790000000001E-2</v>
      </c>
      <c r="L53" s="25">
        <f t="shared" si="5"/>
        <v>0.40318137370000007</v>
      </c>
      <c r="M53" s="25">
        <v>1.54E-2</v>
      </c>
      <c r="N53" s="25">
        <f t="shared" si="6"/>
        <v>1.4705000000000001E-2</v>
      </c>
      <c r="O53" s="25"/>
      <c r="P53" s="25">
        <f t="shared" si="7"/>
        <v>1.442879E-2</v>
      </c>
      <c r="Q53" s="25">
        <f t="shared" si="8"/>
        <v>0.33229503370000002</v>
      </c>
      <c r="R53" s="25"/>
      <c r="S53" s="25"/>
      <c r="T53" s="25">
        <v>1.2700000000000001E-3</v>
      </c>
      <c r="U53" s="25">
        <f t="shared" si="9"/>
        <v>6.9500000000000009E-4</v>
      </c>
    </row>
    <row r="54" spans="1:21" s="15" customFormat="1">
      <c r="A54" s="18">
        <v>302</v>
      </c>
      <c r="B54" s="25">
        <v>9.0000000000000006E-5</v>
      </c>
      <c r="C54" s="25">
        <v>2.18E-2</v>
      </c>
      <c r="D54" s="25">
        <f t="shared" si="0"/>
        <v>2.1125000000000001E-2</v>
      </c>
      <c r="E54" s="25"/>
      <c r="F54" s="25">
        <f t="shared" si="1"/>
        <v>1.9925790000000002E-2</v>
      </c>
      <c r="G54" s="25">
        <f t="shared" si="2"/>
        <v>0.45889094370000005</v>
      </c>
      <c r="H54" s="25">
        <v>1.89E-2</v>
      </c>
      <c r="I54" s="25">
        <f t="shared" si="3"/>
        <v>1.8225000000000002E-2</v>
      </c>
      <c r="J54" s="25"/>
      <c r="K54" s="25">
        <f t="shared" si="4"/>
        <v>1.702679E-2</v>
      </c>
      <c r="L54" s="25">
        <f t="shared" si="5"/>
        <v>0.39212697369999999</v>
      </c>
      <c r="M54" s="25">
        <v>1.5299999999999999E-2</v>
      </c>
      <c r="N54" s="25">
        <f t="shared" si="6"/>
        <v>1.4624999999999999E-2</v>
      </c>
      <c r="O54" s="25"/>
      <c r="P54" s="25">
        <f t="shared" si="7"/>
        <v>1.4348789999999998E-2</v>
      </c>
      <c r="Q54" s="25">
        <f t="shared" si="8"/>
        <v>0.3304526337</v>
      </c>
      <c r="R54" s="25"/>
      <c r="S54" s="25"/>
      <c r="T54" s="25">
        <v>1.2600000000000001E-3</v>
      </c>
      <c r="U54" s="25">
        <f t="shared" si="9"/>
        <v>6.7500000000000004E-4</v>
      </c>
    </row>
    <row r="55" spans="1:21" s="15" customFormat="1">
      <c r="A55" s="18">
        <v>303</v>
      </c>
      <c r="B55" s="25">
        <v>1E-4</v>
      </c>
      <c r="C55" s="25">
        <v>2.1600000000000001E-2</v>
      </c>
      <c r="D55" s="25">
        <f t="shared" si="0"/>
        <v>2.0875000000000001E-2</v>
      </c>
      <c r="E55" s="25"/>
      <c r="F55" s="25">
        <f t="shared" si="1"/>
        <v>1.9675790000000002E-2</v>
      </c>
      <c r="G55" s="25">
        <f t="shared" si="2"/>
        <v>0.45313344370000008</v>
      </c>
      <c r="H55" s="25">
        <v>1.8599999999999998E-2</v>
      </c>
      <c r="I55" s="25">
        <f t="shared" si="3"/>
        <v>1.7874999999999999E-2</v>
      </c>
      <c r="J55" s="25"/>
      <c r="K55" s="25">
        <f t="shared" si="4"/>
        <v>1.6676789999999997E-2</v>
      </c>
      <c r="L55" s="25">
        <f t="shared" si="5"/>
        <v>0.38406647369999997</v>
      </c>
      <c r="M55" s="25">
        <v>1.49E-2</v>
      </c>
      <c r="N55" s="25">
        <f t="shared" si="6"/>
        <v>1.4175E-2</v>
      </c>
      <c r="O55" s="25"/>
      <c r="P55" s="25">
        <f t="shared" si="7"/>
        <v>1.3898789999999999E-2</v>
      </c>
      <c r="Q55" s="25">
        <f t="shared" si="8"/>
        <v>0.32008913370000003</v>
      </c>
      <c r="R55" s="25"/>
      <c r="S55" s="25"/>
      <c r="T55" s="25">
        <v>1.3500000000000001E-3</v>
      </c>
      <c r="U55" s="25">
        <f t="shared" si="9"/>
        <v>7.2500000000000006E-4</v>
      </c>
    </row>
    <row r="56" spans="1:21" s="15" customFormat="1">
      <c r="A56" s="18">
        <v>304</v>
      </c>
      <c r="B56" s="25">
        <v>6.8999999999999997E-5</v>
      </c>
      <c r="C56" s="25">
        <v>2.1100000000000001E-2</v>
      </c>
      <c r="D56" s="25">
        <f t="shared" si="0"/>
        <v>2.04055E-2</v>
      </c>
      <c r="E56" s="25"/>
      <c r="F56" s="25">
        <f t="shared" si="1"/>
        <v>1.9206290000000001E-2</v>
      </c>
      <c r="G56" s="25">
        <f t="shared" si="2"/>
        <v>0.44232085870000004</v>
      </c>
      <c r="H56" s="25">
        <v>1.84E-2</v>
      </c>
      <c r="I56" s="25">
        <f t="shared" si="3"/>
        <v>1.7705499999999999E-2</v>
      </c>
      <c r="J56" s="25"/>
      <c r="K56" s="25">
        <f t="shared" si="4"/>
        <v>1.6507290000000001E-2</v>
      </c>
      <c r="L56" s="25">
        <f t="shared" si="5"/>
        <v>0.38016288870000003</v>
      </c>
      <c r="M56" s="25">
        <v>1.47E-2</v>
      </c>
      <c r="N56" s="25">
        <f t="shared" si="6"/>
        <v>1.4005499999999999E-2</v>
      </c>
      <c r="O56" s="25"/>
      <c r="P56" s="25">
        <f t="shared" si="7"/>
        <v>1.3729289999999998E-2</v>
      </c>
      <c r="Q56" s="25">
        <f t="shared" si="8"/>
        <v>0.31618554869999999</v>
      </c>
      <c r="R56" s="25"/>
      <c r="S56" s="25"/>
      <c r="T56" s="25">
        <v>1.32E-3</v>
      </c>
      <c r="U56" s="25">
        <f t="shared" si="9"/>
        <v>6.9450000000000002E-4</v>
      </c>
    </row>
    <row r="57" spans="1:21" s="15" customFormat="1">
      <c r="A57" s="18">
        <v>305</v>
      </c>
      <c r="B57" s="25">
        <v>9.0000000000000006E-5</v>
      </c>
      <c r="C57" s="25">
        <v>2.0500000000000001E-2</v>
      </c>
      <c r="D57" s="25">
        <f t="shared" si="0"/>
        <v>1.9745000000000002E-2</v>
      </c>
      <c r="E57" s="25"/>
      <c r="F57" s="25">
        <f t="shared" si="1"/>
        <v>1.8545790000000003E-2</v>
      </c>
      <c r="G57" s="25">
        <f t="shared" si="2"/>
        <v>0.42710954370000009</v>
      </c>
      <c r="H57" s="25">
        <v>1.7899999999999999E-2</v>
      </c>
      <c r="I57" s="25">
        <f t="shared" si="3"/>
        <v>1.7145000000000001E-2</v>
      </c>
      <c r="J57" s="25"/>
      <c r="K57" s="25">
        <f t="shared" si="4"/>
        <v>1.5946790000000002E-2</v>
      </c>
      <c r="L57" s="25">
        <f t="shared" si="5"/>
        <v>0.36725457370000009</v>
      </c>
      <c r="M57" s="25">
        <v>1.43E-2</v>
      </c>
      <c r="N57" s="25">
        <f t="shared" si="6"/>
        <v>1.3545E-2</v>
      </c>
      <c r="O57" s="25"/>
      <c r="P57" s="25">
        <f t="shared" si="7"/>
        <v>1.3268789999999999E-2</v>
      </c>
      <c r="Q57" s="25">
        <f t="shared" si="8"/>
        <v>0.30558023369999998</v>
      </c>
      <c r="R57" s="25"/>
      <c r="S57" s="25"/>
      <c r="T57" s="25">
        <v>1.42E-3</v>
      </c>
      <c r="U57" s="25">
        <f t="shared" si="9"/>
        <v>7.5500000000000003E-4</v>
      </c>
    </row>
    <row r="58" spans="1:21" s="15" customFormat="1">
      <c r="A58" s="18">
        <v>306</v>
      </c>
      <c r="B58" s="25">
        <v>1.1E-4</v>
      </c>
      <c r="C58" s="25">
        <v>1.9800000000000002E-2</v>
      </c>
      <c r="D58" s="25">
        <f t="shared" si="0"/>
        <v>1.9005000000000001E-2</v>
      </c>
      <c r="E58" s="25"/>
      <c r="F58" s="25">
        <f t="shared" si="1"/>
        <v>1.7805790000000002E-2</v>
      </c>
      <c r="G58" s="25">
        <f t="shared" si="2"/>
        <v>0.41006734370000009</v>
      </c>
      <c r="H58" s="25">
        <v>1.72E-2</v>
      </c>
      <c r="I58" s="25">
        <f t="shared" si="3"/>
        <v>1.6404999999999999E-2</v>
      </c>
      <c r="J58" s="25"/>
      <c r="K58" s="25">
        <f t="shared" si="4"/>
        <v>1.520679E-2</v>
      </c>
      <c r="L58" s="25">
        <f t="shared" si="5"/>
        <v>0.35021237370000002</v>
      </c>
      <c r="M58" s="25">
        <v>1.37E-2</v>
      </c>
      <c r="N58" s="25">
        <f t="shared" si="6"/>
        <v>1.2905E-2</v>
      </c>
      <c r="O58" s="25"/>
      <c r="P58" s="25">
        <f t="shared" si="7"/>
        <v>1.2628789999999999E-2</v>
      </c>
      <c r="Q58" s="25">
        <f t="shared" si="8"/>
        <v>0.29084103369999997</v>
      </c>
      <c r="R58" s="25"/>
      <c r="S58" s="25"/>
      <c r="T58" s="25">
        <v>1.48E-3</v>
      </c>
      <c r="U58" s="25">
        <f t="shared" si="9"/>
        <v>7.9500000000000003E-4</v>
      </c>
    </row>
    <row r="59" spans="1:21" s="15" customFormat="1">
      <c r="A59" s="18">
        <v>307</v>
      </c>
      <c r="B59" s="25">
        <v>1.1E-4</v>
      </c>
      <c r="C59" s="25">
        <v>1.9800000000000002E-2</v>
      </c>
      <c r="D59" s="25">
        <f t="shared" si="0"/>
        <v>1.9020000000000002E-2</v>
      </c>
      <c r="E59" s="25"/>
      <c r="F59" s="25">
        <f t="shared" si="1"/>
        <v>1.7820790000000003E-2</v>
      </c>
      <c r="G59" s="25">
        <f t="shared" si="2"/>
        <v>0.41041279370000011</v>
      </c>
      <c r="H59" s="25">
        <v>1.7000000000000001E-2</v>
      </c>
      <c r="I59" s="25">
        <f t="shared" si="3"/>
        <v>1.6220000000000002E-2</v>
      </c>
      <c r="J59" s="25"/>
      <c r="K59" s="25">
        <f t="shared" si="4"/>
        <v>1.5021790000000002E-2</v>
      </c>
      <c r="L59" s="25">
        <f t="shared" si="5"/>
        <v>0.34595182370000005</v>
      </c>
      <c r="M59" s="25">
        <v>1.3599999999999999E-2</v>
      </c>
      <c r="N59" s="25">
        <f t="shared" si="6"/>
        <v>1.282E-2</v>
      </c>
      <c r="O59" s="25"/>
      <c r="P59" s="25">
        <f t="shared" si="7"/>
        <v>1.2543789999999999E-2</v>
      </c>
      <c r="Q59" s="25">
        <f t="shared" si="8"/>
        <v>0.2888834837</v>
      </c>
      <c r="R59" s="25"/>
      <c r="S59" s="25"/>
      <c r="T59" s="25">
        <v>1.4499999999999999E-3</v>
      </c>
      <c r="U59" s="25">
        <f t="shared" si="9"/>
        <v>7.7999999999999999E-4</v>
      </c>
    </row>
    <row r="60" spans="1:21" s="15" customFormat="1">
      <c r="A60" s="18">
        <v>308</v>
      </c>
      <c r="B60" s="25">
        <v>1.8000000000000001E-4</v>
      </c>
      <c r="C60" s="25">
        <v>1.9599999999999999E-2</v>
      </c>
      <c r="D60" s="25">
        <f t="shared" si="0"/>
        <v>1.8765E-2</v>
      </c>
      <c r="E60" s="25"/>
      <c r="F60" s="25">
        <f t="shared" si="1"/>
        <v>1.7565790000000001E-2</v>
      </c>
      <c r="G60" s="25">
        <f t="shared" si="2"/>
        <v>0.40454014370000008</v>
      </c>
      <c r="H60" s="25">
        <v>1.67E-2</v>
      </c>
      <c r="I60" s="25">
        <f t="shared" si="3"/>
        <v>1.5865000000000001E-2</v>
      </c>
      <c r="J60" s="25"/>
      <c r="K60" s="25">
        <f t="shared" si="4"/>
        <v>1.4666790000000001E-2</v>
      </c>
      <c r="L60" s="25">
        <f t="shared" si="5"/>
        <v>0.33777617370000002</v>
      </c>
      <c r="M60" s="25">
        <v>1.3100000000000001E-2</v>
      </c>
      <c r="N60" s="25">
        <f t="shared" si="6"/>
        <v>1.2265E-2</v>
      </c>
      <c r="O60" s="25"/>
      <c r="P60" s="25">
        <f t="shared" si="7"/>
        <v>1.1988789999999999E-2</v>
      </c>
      <c r="Q60" s="25">
        <f t="shared" si="8"/>
        <v>0.27610183370000002</v>
      </c>
      <c r="R60" s="25"/>
      <c r="S60" s="25"/>
      <c r="T60" s="25">
        <v>1.49E-3</v>
      </c>
      <c r="U60" s="25">
        <f t="shared" si="9"/>
        <v>8.3500000000000002E-4</v>
      </c>
    </row>
    <row r="61" spans="1:21" s="15" customFormat="1">
      <c r="A61" s="18">
        <v>309</v>
      </c>
      <c r="B61" s="25">
        <v>1.2E-4</v>
      </c>
      <c r="C61" s="25">
        <v>1.9E-2</v>
      </c>
      <c r="D61" s="25">
        <f t="shared" si="0"/>
        <v>1.821E-2</v>
      </c>
      <c r="E61" s="25"/>
      <c r="F61" s="25">
        <f t="shared" si="1"/>
        <v>1.7010790000000001E-2</v>
      </c>
      <c r="G61" s="25">
        <f t="shared" si="2"/>
        <v>0.39175849370000004</v>
      </c>
      <c r="H61" s="25">
        <v>1.66E-2</v>
      </c>
      <c r="I61" s="25">
        <f t="shared" si="3"/>
        <v>1.5810000000000001E-2</v>
      </c>
      <c r="J61" s="25"/>
      <c r="K61" s="25">
        <f t="shared" si="4"/>
        <v>1.4611790000000001E-2</v>
      </c>
      <c r="L61" s="25">
        <f t="shared" si="5"/>
        <v>0.33650952370000003</v>
      </c>
      <c r="M61" s="25">
        <v>1.32E-2</v>
      </c>
      <c r="N61" s="25">
        <f t="shared" si="6"/>
        <v>1.2409999999999999E-2</v>
      </c>
      <c r="O61" s="25"/>
      <c r="P61" s="25">
        <f t="shared" si="7"/>
        <v>1.2133789999999998E-2</v>
      </c>
      <c r="Q61" s="25">
        <f t="shared" si="8"/>
        <v>0.27944118369999998</v>
      </c>
      <c r="R61" s="25"/>
      <c r="S61" s="25"/>
      <c r="T61" s="25">
        <v>1.4599999999999999E-3</v>
      </c>
      <c r="U61" s="25">
        <f t="shared" si="9"/>
        <v>7.9000000000000001E-4</v>
      </c>
    </row>
    <row r="62" spans="1:21" s="15" customFormat="1">
      <c r="A62" s="18">
        <v>310</v>
      </c>
      <c r="B62" s="25">
        <v>1.4999999999999999E-4</v>
      </c>
      <c r="C62" s="25">
        <v>1.8599999999999998E-2</v>
      </c>
      <c r="D62" s="25">
        <f t="shared" si="0"/>
        <v>1.7794999999999998E-2</v>
      </c>
      <c r="E62" s="25"/>
      <c r="F62" s="25">
        <f t="shared" si="1"/>
        <v>1.6595789999999999E-2</v>
      </c>
      <c r="G62" s="25">
        <f t="shared" si="2"/>
        <v>0.38220104370000002</v>
      </c>
      <c r="H62" s="25">
        <v>1.61E-2</v>
      </c>
      <c r="I62" s="25">
        <f t="shared" si="3"/>
        <v>1.5295E-2</v>
      </c>
      <c r="J62" s="25"/>
      <c r="K62" s="25">
        <f t="shared" si="4"/>
        <v>1.409679E-2</v>
      </c>
      <c r="L62" s="25">
        <f t="shared" si="5"/>
        <v>0.32464907370000001</v>
      </c>
      <c r="M62" s="25">
        <v>1.2800000000000001E-2</v>
      </c>
      <c r="N62" s="25">
        <f t="shared" si="6"/>
        <v>1.1995E-2</v>
      </c>
      <c r="O62" s="25"/>
      <c r="P62" s="25">
        <f t="shared" si="7"/>
        <v>1.171879E-2</v>
      </c>
      <c r="Q62" s="25">
        <f t="shared" si="8"/>
        <v>0.26988373370000002</v>
      </c>
      <c r="R62" s="25"/>
      <c r="S62" s="25"/>
      <c r="T62" s="25">
        <v>1.4599999999999999E-3</v>
      </c>
      <c r="U62" s="25">
        <f t="shared" si="9"/>
        <v>8.0499999999999994E-4</v>
      </c>
    </row>
    <row r="63" spans="1:21" s="15" customFormat="1">
      <c r="A63" s="18">
        <v>311</v>
      </c>
      <c r="B63" s="25">
        <v>1.7000000000000001E-4</v>
      </c>
      <c r="C63" s="25">
        <v>1.84E-2</v>
      </c>
      <c r="D63" s="25">
        <f t="shared" si="0"/>
        <v>1.7534999999999999E-2</v>
      </c>
      <c r="E63" s="25"/>
      <c r="F63" s="25">
        <f t="shared" si="1"/>
        <v>1.6335789999999999E-2</v>
      </c>
      <c r="G63" s="25">
        <f t="shared" si="2"/>
        <v>0.37621324369999998</v>
      </c>
      <c r="H63" s="25">
        <v>1.61E-2</v>
      </c>
      <c r="I63" s="25">
        <f t="shared" si="3"/>
        <v>1.5235E-2</v>
      </c>
      <c r="J63" s="25"/>
      <c r="K63" s="25">
        <f t="shared" si="4"/>
        <v>1.403679E-2</v>
      </c>
      <c r="L63" s="25">
        <f t="shared" si="5"/>
        <v>0.32326727370000002</v>
      </c>
      <c r="M63" s="25">
        <v>1.26E-2</v>
      </c>
      <c r="N63" s="25">
        <f t="shared" si="6"/>
        <v>1.1735000000000001E-2</v>
      </c>
      <c r="O63" s="25"/>
      <c r="P63" s="25">
        <f t="shared" si="7"/>
        <v>1.145879E-2</v>
      </c>
      <c r="Q63" s="25">
        <f t="shared" si="8"/>
        <v>0.26389593370000003</v>
      </c>
      <c r="R63" s="25"/>
      <c r="S63" s="25"/>
      <c r="T63" s="25">
        <v>1.56E-3</v>
      </c>
      <c r="U63" s="25">
        <f t="shared" si="9"/>
        <v>8.6499999999999999E-4</v>
      </c>
    </row>
    <row r="64" spans="1:21" s="15" customFormat="1">
      <c r="A64" s="18">
        <v>312</v>
      </c>
      <c r="B64" s="25">
        <v>2.5999999999999998E-4</v>
      </c>
      <c r="C64" s="25">
        <v>1.7999999999999999E-2</v>
      </c>
      <c r="D64" s="25">
        <f t="shared" si="0"/>
        <v>1.7104999999999999E-2</v>
      </c>
      <c r="E64" s="25"/>
      <c r="F64" s="25">
        <f t="shared" si="1"/>
        <v>1.590579E-2</v>
      </c>
      <c r="G64" s="25">
        <f t="shared" si="2"/>
        <v>0.36631034369999999</v>
      </c>
      <c r="H64" s="25">
        <v>1.5599999999999999E-2</v>
      </c>
      <c r="I64" s="25">
        <f t="shared" si="3"/>
        <v>1.4704999999999999E-2</v>
      </c>
      <c r="J64" s="25"/>
      <c r="K64" s="25">
        <f t="shared" si="4"/>
        <v>1.3506789999999999E-2</v>
      </c>
      <c r="L64" s="25">
        <f t="shared" si="5"/>
        <v>0.31106137369999998</v>
      </c>
      <c r="M64" s="25">
        <v>1.24E-2</v>
      </c>
      <c r="N64" s="25">
        <f t="shared" si="6"/>
        <v>1.1505E-2</v>
      </c>
      <c r="O64" s="25"/>
      <c r="P64" s="25">
        <f t="shared" si="7"/>
        <v>1.1228789999999999E-2</v>
      </c>
      <c r="Q64" s="25">
        <f t="shared" si="8"/>
        <v>0.25859903369999998</v>
      </c>
      <c r="R64" s="25"/>
      <c r="S64" s="25"/>
      <c r="T64" s="25">
        <v>1.5299999999999999E-3</v>
      </c>
      <c r="U64" s="25">
        <f t="shared" si="9"/>
        <v>8.9499999999999996E-4</v>
      </c>
    </row>
    <row r="65" spans="1:21" s="15" customFormat="1">
      <c r="A65" s="18">
        <v>313</v>
      </c>
      <c r="B65" s="25">
        <v>1.2999999999999999E-4</v>
      </c>
      <c r="C65" s="25">
        <v>1.77E-2</v>
      </c>
      <c r="D65" s="25">
        <f t="shared" si="0"/>
        <v>1.6885000000000001E-2</v>
      </c>
      <c r="E65" s="25"/>
      <c r="F65" s="25">
        <f t="shared" si="1"/>
        <v>1.5685790000000002E-2</v>
      </c>
      <c r="G65" s="25">
        <f t="shared" si="2"/>
        <v>0.36124374370000006</v>
      </c>
      <c r="H65" s="25">
        <v>1.54E-2</v>
      </c>
      <c r="I65" s="25">
        <f t="shared" si="3"/>
        <v>1.4585000000000001E-2</v>
      </c>
      <c r="J65" s="25"/>
      <c r="K65" s="25">
        <f t="shared" si="4"/>
        <v>1.3386790000000001E-2</v>
      </c>
      <c r="L65" s="25">
        <f t="shared" si="5"/>
        <v>0.30829777370000006</v>
      </c>
      <c r="M65" s="25">
        <v>1.21E-2</v>
      </c>
      <c r="N65" s="25">
        <f t="shared" si="6"/>
        <v>1.1285E-2</v>
      </c>
      <c r="O65" s="25"/>
      <c r="P65" s="25">
        <f t="shared" si="7"/>
        <v>1.1008789999999999E-2</v>
      </c>
      <c r="Q65" s="25">
        <f t="shared" si="8"/>
        <v>0.2535324337</v>
      </c>
      <c r="R65" s="25"/>
      <c r="S65" s="25"/>
      <c r="T65" s="25">
        <v>1.5E-3</v>
      </c>
      <c r="U65" s="25">
        <f t="shared" si="9"/>
        <v>8.1499999999999997E-4</v>
      </c>
    </row>
    <row r="66" spans="1:21" s="15" customFormat="1">
      <c r="A66" s="18">
        <v>314</v>
      </c>
      <c r="B66" s="25">
        <v>2.0000000000000001E-4</v>
      </c>
      <c r="C66" s="25">
        <v>1.72E-2</v>
      </c>
      <c r="D66" s="25">
        <f t="shared" si="0"/>
        <v>1.635E-2</v>
      </c>
      <c r="E66" s="25"/>
      <c r="F66" s="25">
        <f t="shared" si="1"/>
        <v>1.5150790000000001E-2</v>
      </c>
      <c r="G66" s="25">
        <f t="shared" si="2"/>
        <v>0.34892269370000001</v>
      </c>
      <c r="H66" s="25">
        <v>1.5100000000000001E-2</v>
      </c>
      <c r="I66" s="25">
        <f t="shared" si="3"/>
        <v>1.4250000000000001E-2</v>
      </c>
      <c r="J66" s="25"/>
      <c r="K66" s="25">
        <f t="shared" si="4"/>
        <v>1.3051790000000001E-2</v>
      </c>
      <c r="L66" s="25">
        <f t="shared" si="5"/>
        <v>0.30058272370000005</v>
      </c>
      <c r="M66" s="25">
        <v>1.17E-2</v>
      </c>
      <c r="N66" s="25">
        <f t="shared" si="6"/>
        <v>1.085E-2</v>
      </c>
      <c r="O66" s="25"/>
      <c r="P66" s="25">
        <f t="shared" si="7"/>
        <v>1.057379E-2</v>
      </c>
      <c r="Q66" s="25">
        <f t="shared" si="8"/>
        <v>0.2435143837</v>
      </c>
      <c r="R66" s="25"/>
      <c r="S66" s="25"/>
      <c r="T66" s="25">
        <v>1.5E-3</v>
      </c>
      <c r="U66" s="25">
        <f t="shared" si="9"/>
        <v>8.5000000000000006E-4</v>
      </c>
    </row>
    <row r="67" spans="1:21" s="15" customFormat="1">
      <c r="A67" s="18">
        <v>315</v>
      </c>
      <c r="B67" s="25">
        <v>4.0000000000000003E-5</v>
      </c>
      <c r="C67" s="25">
        <v>1.7100000000000001E-2</v>
      </c>
      <c r="D67" s="25">
        <f t="shared" ref="D67:D130" si="10">C67-U67</f>
        <v>1.6395E-2</v>
      </c>
      <c r="E67" s="25"/>
      <c r="F67" s="25">
        <f t="shared" ref="F67:F130" si="11">D67-0.00119921</f>
        <v>1.5195790000000001E-2</v>
      </c>
      <c r="G67" s="25">
        <f t="shared" ref="G67:G130" si="12">F67*23.03</f>
        <v>0.34995904370000003</v>
      </c>
      <c r="H67" s="25">
        <v>1.5100000000000001E-2</v>
      </c>
      <c r="I67" s="25">
        <f t="shared" ref="I67:I130" si="13">H67-U67</f>
        <v>1.4395E-2</v>
      </c>
      <c r="J67" s="25"/>
      <c r="K67" s="25">
        <f t="shared" ref="K67:K130" si="14">I67-0.00119821</f>
        <v>1.319679E-2</v>
      </c>
      <c r="L67" s="25">
        <f t="shared" ref="L67:L130" si="15">K67*23.03</f>
        <v>0.30392207370000002</v>
      </c>
      <c r="M67" s="25">
        <v>1.18E-2</v>
      </c>
      <c r="N67" s="25">
        <f t="shared" ref="N67:N130" si="16">M67-U67</f>
        <v>1.1094999999999999E-2</v>
      </c>
      <c r="O67" s="25"/>
      <c r="P67" s="25">
        <f t="shared" ref="P67:P130" si="17">N67-0.00027621</f>
        <v>1.0818789999999998E-2</v>
      </c>
      <c r="Q67" s="25">
        <f t="shared" ref="Q67:Q130" si="18">P67*23.03</f>
        <v>0.24915673369999997</v>
      </c>
      <c r="R67" s="25"/>
      <c r="S67" s="25"/>
      <c r="T67" s="25">
        <v>1.3699999999999999E-3</v>
      </c>
      <c r="U67" s="25">
        <f t="shared" ref="U67:U130" si="19">(B67+T67)/2</f>
        <v>7.0500000000000001E-4</v>
      </c>
    </row>
    <row r="68" spans="1:21" s="15" customFormat="1">
      <c r="A68" s="18">
        <v>316</v>
      </c>
      <c r="B68" s="25">
        <v>1.6000000000000001E-4</v>
      </c>
      <c r="C68" s="25">
        <v>1.6799999999999999E-2</v>
      </c>
      <c r="D68" s="25">
        <f t="shared" si="10"/>
        <v>1.6045E-2</v>
      </c>
      <c r="E68" s="25"/>
      <c r="F68" s="25">
        <f t="shared" si="11"/>
        <v>1.4845790000000001E-2</v>
      </c>
      <c r="G68" s="25">
        <f t="shared" si="12"/>
        <v>0.34189854370000006</v>
      </c>
      <c r="H68" s="25">
        <v>1.46E-2</v>
      </c>
      <c r="I68" s="25">
        <f t="shared" si="13"/>
        <v>1.3845E-2</v>
      </c>
      <c r="J68" s="25"/>
      <c r="K68" s="25">
        <f t="shared" si="14"/>
        <v>1.264679E-2</v>
      </c>
      <c r="L68" s="25">
        <f t="shared" si="15"/>
        <v>0.29125557369999999</v>
      </c>
      <c r="M68" s="25">
        <v>1.14E-2</v>
      </c>
      <c r="N68" s="25">
        <f t="shared" si="16"/>
        <v>1.0645E-2</v>
      </c>
      <c r="O68" s="25"/>
      <c r="P68" s="25">
        <f t="shared" si="17"/>
        <v>1.0368789999999999E-2</v>
      </c>
      <c r="Q68" s="25">
        <f t="shared" si="18"/>
        <v>0.2387932337</v>
      </c>
      <c r="R68" s="25"/>
      <c r="S68" s="25"/>
      <c r="T68" s="25">
        <v>1.3500000000000001E-3</v>
      </c>
      <c r="U68" s="25">
        <f t="shared" si="19"/>
        <v>7.5500000000000003E-4</v>
      </c>
    </row>
    <row r="69" spans="1:21" s="15" customFormat="1">
      <c r="A69" s="18">
        <v>317</v>
      </c>
      <c r="B69" s="25">
        <v>1.2E-4</v>
      </c>
      <c r="C69" s="25">
        <v>1.6299999999999999E-2</v>
      </c>
      <c r="D69" s="25">
        <f t="shared" si="10"/>
        <v>1.5584999999999998E-2</v>
      </c>
      <c r="E69" s="25"/>
      <c r="F69" s="25">
        <f t="shared" si="11"/>
        <v>1.4385789999999999E-2</v>
      </c>
      <c r="G69" s="25">
        <f t="shared" si="12"/>
        <v>0.33130474370000002</v>
      </c>
      <c r="H69" s="25">
        <v>1.43E-2</v>
      </c>
      <c r="I69" s="25">
        <f t="shared" si="13"/>
        <v>1.3585E-2</v>
      </c>
      <c r="J69" s="25"/>
      <c r="K69" s="25">
        <f t="shared" si="14"/>
        <v>1.238679E-2</v>
      </c>
      <c r="L69" s="25">
        <f t="shared" si="15"/>
        <v>0.2852677737</v>
      </c>
      <c r="M69" s="25">
        <v>1.0999999999999999E-2</v>
      </c>
      <c r="N69" s="25">
        <f t="shared" si="16"/>
        <v>1.0284999999999999E-2</v>
      </c>
      <c r="O69" s="25"/>
      <c r="P69" s="25">
        <f t="shared" si="17"/>
        <v>1.0008789999999998E-2</v>
      </c>
      <c r="Q69" s="25">
        <f t="shared" si="18"/>
        <v>0.23050243369999998</v>
      </c>
      <c r="R69" s="25"/>
      <c r="S69" s="25"/>
      <c r="T69" s="25">
        <v>1.31E-3</v>
      </c>
      <c r="U69" s="25">
        <f t="shared" si="19"/>
        <v>7.1500000000000003E-4</v>
      </c>
    </row>
    <row r="70" spans="1:21" s="15" customFormat="1">
      <c r="A70" s="18">
        <v>318</v>
      </c>
      <c r="B70" s="25">
        <v>1.2E-4</v>
      </c>
      <c r="C70" s="25">
        <v>1.6299999999999999E-2</v>
      </c>
      <c r="D70" s="25">
        <f t="shared" si="10"/>
        <v>1.5644999999999999E-2</v>
      </c>
      <c r="E70" s="25"/>
      <c r="F70" s="25">
        <f t="shared" si="11"/>
        <v>1.444579E-2</v>
      </c>
      <c r="G70" s="25">
        <f t="shared" si="12"/>
        <v>0.3326865437</v>
      </c>
      <c r="H70" s="25">
        <v>1.4200000000000001E-2</v>
      </c>
      <c r="I70" s="25">
        <f t="shared" si="13"/>
        <v>1.3545000000000001E-2</v>
      </c>
      <c r="J70" s="25"/>
      <c r="K70" s="25">
        <f t="shared" si="14"/>
        <v>1.2346790000000002E-2</v>
      </c>
      <c r="L70" s="25">
        <f t="shared" si="15"/>
        <v>0.28434657370000005</v>
      </c>
      <c r="M70" s="25">
        <v>1.0999999999999999E-2</v>
      </c>
      <c r="N70" s="25">
        <f t="shared" si="16"/>
        <v>1.0345E-2</v>
      </c>
      <c r="O70" s="25"/>
      <c r="P70" s="25">
        <f t="shared" si="17"/>
        <v>1.0068789999999999E-2</v>
      </c>
      <c r="Q70" s="25">
        <f t="shared" si="18"/>
        <v>0.2318842337</v>
      </c>
      <c r="R70" s="25"/>
      <c r="S70" s="25"/>
      <c r="T70" s="25">
        <v>1.1900000000000001E-3</v>
      </c>
      <c r="U70" s="25">
        <f t="shared" si="19"/>
        <v>6.5500000000000009E-4</v>
      </c>
    </row>
    <row r="71" spans="1:21" s="15" customFormat="1">
      <c r="A71" s="18">
        <v>319</v>
      </c>
      <c r="B71" s="25">
        <v>6.8999999999999997E-5</v>
      </c>
      <c r="C71" s="25">
        <v>1.6E-2</v>
      </c>
      <c r="D71" s="25">
        <f t="shared" si="10"/>
        <v>1.53905E-2</v>
      </c>
      <c r="E71" s="25"/>
      <c r="F71" s="25">
        <f t="shared" si="11"/>
        <v>1.4191289999999999E-2</v>
      </c>
      <c r="G71" s="25">
        <f t="shared" si="12"/>
        <v>0.32682540869999999</v>
      </c>
      <c r="H71" s="25">
        <v>1.41E-2</v>
      </c>
      <c r="I71" s="25">
        <f t="shared" si="13"/>
        <v>1.3490499999999999E-2</v>
      </c>
      <c r="J71" s="25"/>
      <c r="K71" s="25">
        <f t="shared" si="14"/>
        <v>1.2292289999999999E-2</v>
      </c>
      <c r="L71" s="25">
        <f t="shared" si="15"/>
        <v>0.28309143869999998</v>
      </c>
      <c r="M71" s="25">
        <v>1.0699999999999999E-2</v>
      </c>
      <c r="N71" s="25">
        <f t="shared" si="16"/>
        <v>1.0090499999999999E-2</v>
      </c>
      <c r="O71" s="25"/>
      <c r="P71" s="25">
        <f t="shared" si="17"/>
        <v>9.8142899999999981E-3</v>
      </c>
      <c r="Q71" s="25">
        <f t="shared" si="18"/>
        <v>0.22602309869999998</v>
      </c>
      <c r="R71" s="25"/>
      <c r="S71" s="25"/>
      <c r="T71" s="25">
        <v>1.15E-3</v>
      </c>
      <c r="U71" s="25">
        <f t="shared" si="19"/>
        <v>6.0950000000000002E-4</v>
      </c>
    </row>
    <row r="72" spans="1:21" s="15" customFormat="1">
      <c r="A72" s="18">
        <v>320</v>
      </c>
      <c r="B72" s="25">
        <v>1.6000000000000001E-4</v>
      </c>
      <c r="C72" s="25">
        <v>1.5699999999999999E-2</v>
      </c>
      <c r="D72" s="25">
        <f t="shared" si="10"/>
        <v>1.5064999999999999E-2</v>
      </c>
      <c r="E72" s="25"/>
      <c r="F72" s="25">
        <f t="shared" si="11"/>
        <v>1.3865789999999999E-2</v>
      </c>
      <c r="G72" s="25">
        <f t="shared" si="12"/>
        <v>0.31932914369999998</v>
      </c>
      <c r="H72" s="25">
        <v>1.4E-2</v>
      </c>
      <c r="I72" s="25">
        <f t="shared" si="13"/>
        <v>1.3365E-2</v>
      </c>
      <c r="J72" s="25"/>
      <c r="K72" s="25">
        <f t="shared" si="14"/>
        <v>1.216679E-2</v>
      </c>
      <c r="L72" s="25">
        <f t="shared" si="15"/>
        <v>0.28020117370000003</v>
      </c>
      <c r="M72" s="25">
        <v>1.06E-2</v>
      </c>
      <c r="N72" s="25">
        <f t="shared" si="16"/>
        <v>9.9649999999999999E-3</v>
      </c>
      <c r="O72" s="25"/>
      <c r="P72" s="25">
        <f t="shared" si="17"/>
        <v>9.6887899999999992E-3</v>
      </c>
      <c r="Q72" s="25">
        <f t="shared" si="18"/>
        <v>0.22313283370000001</v>
      </c>
      <c r="R72" s="25"/>
      <c r="S72" s="25"/>
      <c r="T72" s="25">
        <v>1.1100000000000001E-3</v>
      </c>
      <c r="U72" s="25">
        <f t="shared" si="19"/>
        <v>6.3500000000000004E-4</v>
      </c>
    </row>
    <row r="73" spans="1:21" s="15" customFormat="1">
      <c r="A73" s="18">
        <v>321</v>
      </c>
      <c r="B73" s="25">
        <v>3.0000000000000001E-5</v>
      </c>
      <c r="C73" s="25">
        <v>1.46E-2</v>
      </c>
      <c r="D73" s="25">
        <f t="shared" si="10"/>
        <v>1.4055E-2</v>
      </c>
      <c r="E73" s="25"/>
      <c r="F73" s="25">
        <f t="shared" si="11"/>
        <v>1.2855789999999999E-2</v>
      </c>
      <c r="G73" s="25">
        <f t="shared" si="12"/>
        <v>0.29606884369999997</v>
      </c>
      <c r="H73" s="25">
        <v>1.4E-2</v>
      </c>
      <c r="I73" s="25">
        <f t="shared" si="13"/>
        <v>1.3455E-2</v>
      </c>
      <c r="J73" s="25"/>
      <c r="K73" s="25">
        <f t="shared" si="14"/>
        <v>1.225679E-2</v>
      </c>
      <c r="L73" s="25">
        <f t="shared" si="15"/>
        <v>0.28227387370000001</v>
      </c>
      <c r="M73" s="25">
        <v>1.0500000000000001E-2</v>
      </c>
      <c r="N73" s="25">
        <f t="shared" si="16"/>
        <v>9.9550000000000003E-3</v>
      </c>
      <c r="O73" s="25"/>
      <c r="P73" s="25">
        <f t="shared" si="17"/>
        <v>9.6787899999999996E-3</v>
      </c>
      <c r="Q73" s="25">
        <f t="shared" si="18"/>
        <v>0.22290253369999999</v>
      </c>
      <c r="R73" s="25"/>
      <c r="S73" s="25"/>
      <c r="T73" s="25">
        <v>1.06E-3</v>
      </c>
      <c r="U73" s="25">
        <f t="shared" si="19"/>
        <v>5.4500000000000002E-4</v>
      </c>
    </row>
    <row r="74" spans="1:21" s="15" customFormat="1">
      <c r="A74" s="18">
        <v>322</v>
      </c>
      <c r="B74" s="25">
        <v>6.8999999999999997E-5</v>
      </c>
      <c r="C74" s="25">
        <v>1.3299999999999999E-2</v>
      </c>
      <c r="D74" s="25">
        <f t="shared" si="10"/>
        <v>1.27405E-2</v>
      </c>
      <c r="E74" s="25"/>
      <c r="F74" s="25">
        <f t="shared" si="11"/>
        <v>1.1541289999999999E-2</v>
      </c>
      <c r="G74" s="25">
        <f t="shared" si="12"/>
        <v>0.26579590869999997</v>
      </c>
      <c r="H74" s="25">
        <v>1.3899999999999999E-2</v>
      </c>
      <c r="I74" s="25">
        <f t="shared" si="13"/>
        <v>1.33405E-2</v>
      </c>
      <c r="J74" s="25"/>
      <c r="K74" s="25">
        <f t="shared" si="14"/>
        <v>1.214229E-2</v>
      </c>
      <c r="L74" s="25">
        <f t="shared" si="15"/>
        <v>0.2796369387</v>
      </c>
      <c r="M74" s="25">
        <v>1.04E-2</v>
      </c>
      <c r="N74" s="25">
        <f t="shared" si="16"/>
        <v>9.8405000000000003E-3</v>
      </c>
      <c r="O74" s="25"/>
      <c r="P74" s="25">
        <f t="shared" si="17"/>
        <v>9.5642899999999996E-3</v>
      </c>
      <c r="Q74" s="25">
        <f t="shared" si="18"/>
        <v>0.22026559870000001</v>
      </c>
      <c r="R74" s="25"/>
      <c r="S74" s="25"/>
      <c r="T74" s="25">
        <v>1.0499999999999999E-3</v>
      </c>
      <c r="U74" s="25">
        <f t="shared" si="19"/>
        <v>5.5949999999999999E-4</v>
      </c>
    </row>
    <row r="75" spans="1:21" s="15" customFormat="1">
      <c r="A75" s="18">
        <v>323</v>
      </c>
      <c r="B75" s="25">
        <v>1.1E-4</v>
      </c>
      <c r="C75" s="25">
        <v>1.3100000000000001E-2</v>
      </c>
      <c r="D75" s="25">
        <f t="shared" si="10"/>
        <v>1.2525000000000001E-2</v>
      </c>
      <c r="E75" s="25"/>
      <c r="F75" s="25">
        <f t="shared" si="11"/>
        <v>1.1325790000000002E-2</v>
      </c>
      <c r="G75" s="25">
        <f t="shared" si="12"/>
        <v>0.26083294370000004</v>
      </c>
      <c r="H75" s="25">
        <v>1.3899999999999999E-2</v>
      </c>
      <c r="I75" s="25">
        <f t="shared" si="13"/>
        <v>1.3325E-2</v>
      </c>
      <c r="J75" s="25"/>
      <c r="K75" s="25">
        <f t="shared" si="14"/>
        <v>1.212679E-2</v>
      </c>
      <c r="L75" s="25">
        <f t="shared" si="15"/>
        <v>0.27927997370000002</v>
      </c>
      <c r="M75" s="25">
        <v>1.01E-2</v>
      </c>
      <c r="N75" s="25">
        <f t="shared" si="16"/>
        <v>9.5249999999999987E-3</v>
      </c>
      <c r="O75" s="25"/>
      <c r="P75" s="25">
        <f t="shared" si="17"/>
        <v>9.2487899999999981E-3</v>
      </c>
      <c r="Q75" s="25">
        <f t="shared" si="18"/>
        <v>0.21299963369999997</v>
      </c>
      <c r="R75" s="25"/>
      <c r="S75" s="25"/>
      <c r="T75" s="25">
        <v>1.0399999999999999E-3</v>
      </c>
      <c r="U75" s="25">
        <f t="shared" si="19"/>
        <v>5.7499999999999999E-4</v>
      </c>
    </row>
    <row r="76" spans="1:21" s="15" customFormat="1">
      <c r="A76" s="18">
        <v>324</v>
      </c>
      <c r="B76" s="25">
        <v>5.0000000000000002E-5</v>
      </c>
      <c r="C76" s="25">
        <v>1.24E-2</v>
      </c>
      <c r="D76" s="25">
        <f t="shared" si="10"/>
        <v>1.188E-2</v>
      </c>
      <c r="E76" s="25"/>
      <c r="F76" s="25">
        <f t="shared" si="11"/>
        <v>1.0680789999999999E-2</v>
      </c>
      <c r="G76" s="25">
        <f t="shared" si="12"/>
        <v>0.2459785937</v>
      </c>
      <c r="H76" s="25">
        <v>1.3899999999999999E-2</v>
      </c>
      <c r="I76" s="25">
        <f t="shared" si="13"/>
        <v>1.338E-2</v>
      </c>
      <c r="J76" s="25"/>
      <c r="K76" s="25">
        <f t="shared" si="14"/>
        <v>1.218179E-2</v>
      </c>
      <c r="L76" s="25">
        <f t="shared" si="15"/>
        <v>0.2805466237</v>
      </c>
      <c r="M76" s="25">
        <v>7.7999999999999996E-3</v>
      </c>
      <c r="N76" s="25">
        <f t="shared" si="16"/>
        <v>7.28E-3</v>
      </c>
      <c r="O76" s="25"/>
      <c r="P76" s="25">
        <f t="shared" si="17"/>
        <v>7.0037900000000002E-3</v>
      </c>
      <c r="Q76" s="25">
        <f t="shared" si="18"/>
        <v>0.16129728370000002</v>
      </c>
      <c r="R76" s="25"/>
      <c r="S76" s="25"/>
      <c r="T76" s="25">
        <v>9.8999999999999999E-4</v>
      </c>
      <c r="U76" s="25">
        <f t="shared" si="19"/>
        <v>5.1999999999999995E-4</v>
      </c>
    </row>
    <row r="77" spans="1:21" s="15" customFormat="1">
      <c r="A77" s="18">
        <v>325</v>
      </c>
      <c r="B77" s="25">
        <v>4.0000000000000003E-5</v>
      </c>
      <c r="C77" s="25">
        <v>1.1010000000000001E-2</v>
      </c>
      <c r="D77" s="25">
        <f t="shared" si="10"/>
        <v>1.0525000000000001E-2</v>
      </c>
      <c r="E77" s="25"/>
      <c r="F77" s="25">
        <f t="shared" si="11"/>
        <v>9.3257900000000005E-3</v>
      </c>
      <c r="G77" s="25">
        <f t="shared" si="12"/>
        <v>0.21477294370000002</v>
      </c>
      <c r="H77" s="25">
        <v>1.3899999999999999E-2</v>
      </c>
      <c r="I77" s="25">
        <f t="shared" si="13"/>
        <v>1.3415E-2</v>
      </c>
      <c r="J77" s="25"/>
      <c r="K77" s="25">
        <f t="shared" si="14"/>
        <v>1.221679E-2</v>
      </c>
      <c r="L77" s="25">
        <f t="shared" si="15"/>
        <v>0.2813526737</v>
      </c>
      <c r="M77" s="25">
        <v>6.4200000000000004E-3</v>
      </c>
      <c r="N77" s="25">
        <f t="shared" si="16"/>
        <v>5.9350000000000002E-3</v>
      </c>
      <c r="O77" s="25"/>
      <c r="P77" s="25">
        <f t="shared" si="17"/>
        <v>5.6587900000000003E-3</v>
      </c>
      <c r="Q77" s="25">
        <f t="shared" si="18"/>
        <v>0.1303219337</v>
      </c>
      <c r="R77" s="25"/>
      <c r="S77" s="25"/>
      <c r="T77" s="25">
        <v>9.3000000000000005E-4</v>
      </c>
      <c r="U77" s="25">
        <f t="shared" si="19"/>
        <v>4.8500000000000003E-4</v>
      </c>
    </row>
    <row r="78" spans="1:21" s="15" customFormat="1">
      <c r="A78" s="18">
        <v>326</v>
      </c>
      <c r="B78" s="25">
        <v>6.0000000000000002E-5</v>
      </c>
      <c r="C78" s="25">
        <v>1.0999999999999999E-2</v>
      </c>
      <c r="D78" s="25">
        <f t="shared" si="10"/>
        <v>1.0504999999999999E-2</v>
      </c>
      <c r="E78" s="25"/>
      <c r="F78" s="25">
        <f t="shared" si="11"/>
        <v>9.3057899999999978E-3</v>
      </c>
      <c r="G78" s="25">
        <f t="shared" si="12"/>
        <v>0.21431234369999996</v>
      </c>
      <c r="H78" s="25">
        <v>1.38E-2</v>
      </c>
      <c r="I78" s="25">
        <f t="shared" si="13"/>
        <v>1.3304999999999999E-2</v>
      </c>
      <c r="J78" s="25"/>
      <c r="K78" s="25">
        <f t="shared" si="14"/>
        <v>1.2106789999999999E-2</v>
      </c>
      <c r="L78" s="25">
        <f t="shared" si="15"/>
        <v>0.27881937369999998</v>
      </c>
      <c r="M78" s="25">
        <v>6.4177000000000001E-3</v>
      </c>
      <c r="N78" s="25">
        <f t="shared" si="16"/>
        <v>5.9227000000000004E-3</v>
      </c>
      <c r="O78" s="25"/>
      <c r="P78" s="25">
        <f t="shared" si="17"/>
        <v>5.6464900000000005E-3</v>
      </c>
      <c r="Q78" s="25">
        <f t="shared" si="18"/>
        <v>0.13003866470000003</v>
      </c>
      <c r="R78" s="25"/>
      <c r="S78" s="25"/>
      <c r="T78" s="25">
        <v>9.3000000000000005E-4</v>
      </c>
      <c r="U78" s="25">
        <f t="shared" si="19"/>
        <v>4.95E-4</v>
      </c>
    </row>
    <row r="79" spans="1:21" s="15" customFormat="1">
      <c r="A79" s="18">
        <v>327</v>
      </c>
      <c r="B79" s="25">
        <v>8.0000000000000007E-5</v>
      </c>
      <c r="C79" s="25">
        <v>1.094E-2</v>
      </c>
      <c r="D79" s="25">
        <f t="shared" si="10"/>
        <v>1.0425E-2</v>
      </c>
      <c r="E79" s="25"/>
      <c r="F79" s="25">
        <f t="shared" si="11"/>
        <v>9.2257900000000011E-3</v>
      </c>
      <c r="G79" s="25">
        <f t="shared" si="12"/>
        <v>0.21246994370000002</v>
      </c>
      <c r="H79" s="25">
        <v>1.32E-2</v>
      </c>
      <c r="I79" s="25">
        <f t="shared" si="13"/>
        <v>1.2685E-2</v>
      </c>
      <c r="J79" s="25"/>
      <c r="K79" s="25">
        <f t="shared" si="14"/>
        <v>1.148679E-2</v>
      </c>
      <c r="L79" s="25">
        <f t="shared" si="15"/>
        <v>0.26454077370000001</v>
      </c>
      <c r="M79" s="25">
        <v>6.4175999999999999E-3</v>
      </c>
      <c r="N79" s="25">
        <f t="shared" si="16"/>
        <v>5.9026E-3</v>
      </c>
      <c r="O79" s="25"/>
      <c r="P79" s="25">
        <f t="shared" si="17"/>
        <v>5.6263900000000002E-3</v>
      </c>
      <c r="Q79" s="25">
        <f t="shared" si="18"/>
        <v>0.12957576170000001</v>
      </c>
      <c r="R79" s="25"/>
      <c r="S79" s="25"/>
      <c r="T79" s="25">
        <v>9.5E-4</v>
      </c>
      <c r="U79" s="25">
        <f t="shared" si="19"/>
        <v>5.1500000000000005E-4</v>
      </c>
    </row>
    <row r="80" spans="1:21" s="15" customFormat="1">
      <c r="A80" s="18">
        <v>328</v>
      </c>
      <c r="B80" s="25">
        <v>9.0000000000000006E-5</v>
      </c>
      <c r="C80" s="25">
        <v>1.0919999999999999E-2</v>
      </c>
      <c r="D80" s="25">
        <f t="shared" si="10"/>
        <v>1.039E-2</v>
      </c>
      <c r="E80" s="25"/>
      <c r="F80" s="25">
        <f t="shared" si="11"/>
        <v>9.1907900000000008E-3</v>
      </c>
      <c r="G80" s="25">
        <f t="shared" si="12"/>
        <v>0.21166389370000002</v>
      </c>
      <c r="H80" s="25">
        <v>1.26E-2</v>
      </c>
      <c r="I80" s="25">
        <f t="shared" si="13"/>
        <v>1.2070000000000001E-2</v>
      </c>
      <c r="J80" s="25"/>
      <c r="K80" s="25">
        <f t="shared" si="14"/>
        <v>1.0871790000000001E-2</v>
      </c>
      <c r="L80" s="25">
        <f t="shared" si="15"/>
        <v>0.25037732370000004</v>
      </c>
      <c r="M80" s="25">
        <v>6.4175999999999999E-3</v>
      </c>
      <c r="N80" s="25">
        <f t="shared" si="16"/>
        <v>5.8875999999999998E-3</v>
      </c>
      <c r="O80" s="25"/>
      <c r="P80" s="25">
        <f t="shared" si="17"/>
        <v>5.61139E-3</v>
      </c>
      <c r="Q80" s="25">
        <f t="shared" si="18"/>
        <v>0.12923031170000002</v>
      </c>
      <c r="R80" s="25"/>
      <c r="S80" s="25"/>
      <c r="T80" s="25">
        <v>9.7000000000000005E-4</v>
      </c>
      <c r="U80" s="25">
        <f t="shared" si="19"/>
        <v>5.2999999999999998E-4</v>
      </c>
    </row>
    <row r="81" spans="1:21" s="15" customFormat="1">
      <c r="A81" s="18">
        <v>329</v>
      </c>
      <c r="B81" s="25">
        <v>6.0000000000000002E-5</v>
      </c>
      <c r="C81" s="25">
        <v>1.081E-2</v>
      </c>
      <c r="D81" s="25">
        <f t="shared" si="10"/>
        <v>1.0315E-2</v>
      </c>
      <c r="E81" s="25"/>
      <c r="F81" s="25">
        <f t="shared" si="11"/>
        <v>9.1157899999999986E-3</v>
      </c>
      <c r="G81" s="25">
        <f t="shared" si="12"/>
        <v>0.20993664369999998</v>
      </c>
      <c r="H81" s="25">
        <v>1.21E-2</v>
      </c>
      <c r="I81" s="25">
        <f t="shared" si="13"/>
        <v>1.1604999999999999E-2</v>
      </c>
      <c r="J81" s="25"/>
      <c r="K81" s="25">
        <f t="shared" si="14"/>
        <v>1.0406789999999999E-2</v>
      </c>
      <c r="L81" s="25">
        <f t="shared" si="15"/>
        <v>0.23966837369999999</v>
      </c>
      <c r="M81" s="25">
        <v>6.4174000000000002E-3</v>
      </c>
      <c r="N81" s="25">
        <f t="shared" si="16"/>
        <v>5.9224000000000004E-3</v>
      </c>
      <c r="O81" s="25"/>
      <c r="P81" s="25">
        <f t="shared" si="17"/>
        <v>5.6461900000000006E-3</v>
      </c>
      <c r="Q81" s="25">
        <f t="shared" si="18"/>
        <v>0.13003175570000003</v>
      </c>
      <c r="R81" s="25"/>
      <c r="S81" s="25"/>
      <c r="T81" s="25">
        <v>9.3000000000000005E-4</v>
      </c>
      <c r="U81" s="25">
        <f t="shared" si="19"/>
        <v>4.95E-4</v>
      </c>
    </row>
    <row r="82" spans="1:21" s="15" customFormat="1">
      <c r="A82" s="18">
        <v>330</v>
      </c>
      <c r="B82" s="25">
        <v>1.2999999999999999E-4</v>
      </c>
      <c r="C82" s="25">
        <v>1.077E-2</v>
      </c>
      <c r="D82" s="25">
        <f t="shared" si="10"/>
        <v>1.0225E-2</v>
      </c>
      <c r="E82" s="25"/>
      <c r="F82" s="25">
        <f t="shared" si="11"/>
        <v>9.0257899999999988E-3</v>
      </c>
      <c r="G82" s="25">
        <f t="shared" si="12"/>
        <v>0.20786394369999997</v>
      </c>
      <c r="H82" s="25">
        <v>1.17E-2</v>
      </c>
      <c r="I82" s="25">
        <f t="shared" si="13"/>
        <v>1.1155E-2</v>
      </c>
      <c r="J82" s="25"/>
      <c r="K82" s="25">
        <f t="shared" si="14"/>
        <v>9.9567900000000001E-3</v>
      </c>
      <c r="L82" s="25">
        <f t="shared" si="15"/>
        <v>0.22930487370000002</v>
      </c>
      <c r="M82" s="25">
        <v>6.4171999999999996E-3</v>
      </c>
      <c r="N82" s="25">
        <f t="shared" si="16"/>
        <v>5.8721999999999993E-3</v>
      </c>
      <c r="O82" s="25"/>
      <c r="P82" s="25">
        <f t="shared" si="17"/>
        <v>5.5959899999999995E-3</v>
      </c>
      <c r="Q82" s="25">
        <f t="shared" si="18"/>
        <v>0.12887564969999998</v>
      </c>
      <c r="R82" s="25"/>
      <c r="S82" s="25"/>
      <c r="T82" s="25">
        <v>9.6000000000000002E-4</v>
      </c>
      <c r="U82" s="25">
        <f t="shared" si="19"/>
        <v>5.4500000000000002E-4</v>
      </c>
    </row>
    <row r="83" spans="1:21" s="15" customFormat="1">
      <c r="A83" s="18">
        <v>331</v>
      </c>
      <c r="B83" s="25">
        <v>6.8999999999999997E-5</v>
      </c>
      <c r="C83" s="25">
        <v>1.0630000000000001E-2</v>
      </c>
      <c r="D83" s="25">
        <f t="shared" si="10"/>
        <v>1.0165500000000001E-2</v>
      </c>
      <c r="E83" s="25"/>
      <c r="F83" s="25">
        <f t="shared" si="11"/>
        <v>8.9662900000000018E-3</v>
      </c>
      <c r="G83" s="25">
        <f t="shared" si="12"/>
        <v>0.20649365870000005</v>
      </c>
      <c r="H83" s="25">
        <v>1.18E-2</v>
      </c>
      <c r="I83" s="25">
        <f t="shared" si="13"/>
        <v>1.13355E-2</v>
      </c>
      <c r="J83" s="25"/>
      <c r="K83" s="25">
        <f t="shared" si="14"/>
        <v>1.013729E-2</v>
      </c>
      <c r="L83" s="25">
        <f t="shared" si="15"/>
        <v>0.23346178870000001</v>
      </c>
      <c r="M83" s="25">
        <v>6.4165000000000003E-3</v>
      </c>
      <c r="N83" s="25">
        <f t="shared" si="16"/>
        <v>5.9520000000000007E-3</v>
      </c>
      <c r="O83" s="25"/>
      <c r="P83" s="25">
        <f t="shared" si="17"/>
        <v>5.6757900000000009E-3</v>
      </c>
      <c r="Q83" s="25">
        <f t="shared" si="18"/>
        <v>0.13071344370000001</v>
      </c>
      <c r="R83" s="25"/>
      <c r="S83" s="25"/>
      <c r="T83" s="25">
        <v>8.5999999999999998E-4</v>
      </c>
      <c r="U83" s="25">
        <f t="shared" si="19"/>
        <v>4.6449999999999996E-4</v>
      </c>
    </row>
    <row r="84" spans="1:21" s="15" customFormat="1">
      <c r="A84" s="18">
        <v>332</v>
      </c>
      <c r="B84" s="25">
        <v>1.2999999999999999E-4</v>
      </c>
      <c r="C84" s="25">
        <v>1.0619999999999999E-2</v>
      </c>
      <c r="D84" s="25">
        <f t="shared" si="10"/>
        <v>1.0149999999999999E-2</v>
      </c>
      <c r="E84" s="25"/>
      <c r="F84" s="25">
        <f t="shared" si="11"/>
        <v>8.9507900000000001E-3</v>
      </c>
      <c r="G84" s="25">
        <f t="shared" si="12"/>
        <v>0.20613669370000001</v>
      </c>
      <c r="H84" s="25">
        <v>1.11E-2</v>
      </c>
      <c r="I84" s="25">
        <f t="shared" si="13"/>
        <v>1.0630000000000001E-2</v>
      </c>
      <c r="J84" s="25"/>
      <c r="K84" s="25">
        <f t="shared" si="14"/>
        <v>9.4317900000000007E-3</v>
      </c>
      <c r="L84" s="25">
        <f t="shared" si="15"/>
        <v>0.21721412370000004</v>
      </c>
      <c r="M84" s="25">
        <v>6.4164000000000001E-3</v>
      </c>
      <c r="N84" s="25">
        <f t="shared" si="16"/>
        <v>5.9464000000000001E-3</v>
      </c>
      <c r="O84" s="25"/>
      <c r="P84" s="25">
        <f t="shared" si="17"/>
        <v>5.6701900000000003E-3</v>
      </c>
      <c r="Q84" s="25">
        <f t="shared" si="18"/>
        <v>0.13058447570000001</v>
      </c>
      <c r="R84" s="25"/>
      <c r="S84" s="25"/>
      <c r="T84" s="25">
        <v>8.0999999999999996E-4</v>
      </c>
      <c r="U84" s="25">
        <f t="shared" si="19"/>
        <v>4.6999999999999999E-4</v>
      </c>
    </row>
    <row r="85" spans="1:21" s="15" customFormat="1">
      <c r="A85" s="18">
        <v>333</v>
      </c>
      <c r="B85" s="25">
        <v>1.8000000000000001E-4</v>
      </c>
      <c r="C85" s="25">
        <v>1.0619999999999999E-2</v>
      </c>
      <c r="D85" s="25">
        <f t="shared" si="10"/>
        <v>1.009E-2</v>
      </c>
      <c r="E85" s="25"/>
      <c r="F85" s="25">
        <f t="shared" si="11"/>
        <v>8.8907899999999991E-3</v>
      </c>
      <c r="G85" s="25">
        <f t="shared" si="12"/>
        <v>0.2047548937</v>
      </c>
      <c r="H85" s="25">
        <v>1.0999999999999999E-2</v>
      </c>
      <c r="I85" s="25">
        <f t="shared" si="13"/>
        <v>1.047E-2</v>
      </c>
      <c r="J85" s="25"/>
      <c r="K85" s="25">
        <f t="shared" si="14"/>
        <v>9.2717900000000002E-3</v>
      </c>
      <c r="L85" s="25">
        <f t="shared" si="15"/>
        <v>0.21352932370000002</v>
      </c>
      <c r="M85" s="25">
        <v>6.4162999999999998E-3</v>
      </c>
      <c r="N85" s="25">
        <f t="shared" si="16"/>
        <v>5.8862999999999997E-3</v>
      </c>
      <c r="O85" s="25"/>
      <c r="P85" s="25">
        <f t="shared" si="17"/>
        <v>5.6100899999999999E-3</v>
      </c>
      <c r="Q85" s="25">
        <f t="shared" si="18"/>
        <v>0.12920037270000001</v>
      </c>
      <c r="R85" s="25"/>
      <c r="S85" s="25"/>
      <c r="T85" s="25">
        <v>8.8000000000000003E-4</v>
      </c>
      <c r="U85" s="25">
        <f t="shared" si="19"/>
        <v>5.2999999999999998E-4</v>
      </c>
    </row>
    <row r="86" spans="1:21" s="15" customFormat="1">
      <c r="A86" s="18">
        <v>334</v>
      </c>
      <c r="B86" s="25">
        <v>8.0000000000000007E-5</v>
      </c>
      <c r="C86" s="25">
        <v>1.0619999999999999E-2</v>
      </c>
      <c r="D86" s="25">
        <f t="shared" si="10"/>
        <v>1.0185E-2</v>
      </c>
      <c r="E86" s="25"/>
      <c r="F86" s="25">
        <f t="shared" si="11"/>
        <v>8.9857900000000004E-3</v>
      </c>
      <c r="G86" s="25">
        <f t="shared" si="12"/>
        <v>0.20694274370000001</v>
      </c>
      <c r="H86" s="25">
        <v>1.0800000000000001E-2</v>
      </c>
      <c r="I86" s="25">
        <f t="shared" si="13"/>
        <v>1.0365000000000001E-2</v>
      </c>
      <c r="J86" s="25"/>
      <c r="K86" s="25">
        <f t="shared" si="14"/>
        <v>9.166790000000001E-3</v>
      </c>
      <c r="L86" s="25">
        <f t="shared" si="15"/>
        <v>0.21111117370000004</v>
      </c>
      <c r="M86" s="25">
        <v>6.4162000000000004E-3</v>
      </c>
      <c r="N86" s="25">
        <f t="shared" si="16"/>
        <v>5.9812000000000008E-3</v>
      </c>
      <c r="O86" s="25"/>
      <c r="P86" s="25">
        <f t="shared" si="17"/>
        <v>5.7049900000000009E-3</v>
      </c>
      <c r="Q86" s="25">
        <f t="shared" si="18"/>
        <v>0.13138591970000002</v>
      </c>
      <c r="R86" s="25"/>
      <c r="S86" s="25"/>
      <c r="T86" s="25">
        <v>7.9000000000000001E-4</v>
      </c>
      <c r="U86" s="25">
        <f t="shared" si="19"/>
        <v>4.35E-4</v>
      </c>
    </row>
    <row r="87" spans="1:21" s="15" customFormat="1">
      <c r="A87" s="18">
        <v>335</v>
      </c>
      <c r="B87" s="25">
        <v>1.3999999999999999E-4</v>
      </c>
      <c r="C87" s="25">
        <v>1.0619999999999999E-2</v>
      </c>
      <c r="D87" s="25">
        <f t="shared" si="10"/>
        <v>1.013E-2</v>
      </c>
      <c r="E87" s="25"/>
      <c r="F87" s="25">
        <f t="shared" si="11"/>
        <v>8.9307900000000009E-3</v>
      </c>
      <c r="G87" s="25">
        <f t="shared" si="12"/>
        <v>0.20567609370000003</v>
      </c>
      <c r="H87" s="25">
        <v>1.06E-2</v>
      </c>
      <c r="I87" s="25">
        <f t="shared" si="13"/>
        <v>1.0110000000000001E-2</v>
      </c>
      <c r="J87" s="25"/>
      <c r="K87" s="25">
        <f t="shared" si="14"/>
        <v>8.911790000000001E-3</v>
      </c>
      <c r="L87" s="25">
        <f t="shared" si="15"/>
        <v>0.20523852370000004</v>
      </c>
      <c r="M87" s="25">
        <v>6.4161000000000001E-3</v>
      </c>
      <c r="N87" s="25">
        <f t="shared" si="16"/>
        <v>5.9261000000000001E-3</v>
      </c>
      <c r="O87" s="25"/>
      <c r="P87" s="25">
        <f t="shared" si="17"/>
        <v>5.6498900000000003E-3</v>
      </c>
      <c r="Q87" s="25">
        <f t="shared" si="18"/>
        <v>0.1301169667</v>
      </c>
      <c r="R87" s="25"/>
      <c r="S87" s="25"/>
      <c r="T87" s="25">
        <v>8.4000000000000003E-4</v>
      </c>
      <c r="U87" s="25">
        <f t="shared" si="19"/>
        <v>4.8999999999999998E-4</v>
      </c>
    </row>
    <row r="88" spans="1:21" s="15" customFormat="1">
      <c r="A88" s="18">
        <v>336</v>
      </c>
      <c r="B88" s="25">
        <v>1.3999999999999999E-4</v>
      </c>
      <c r="C88" s="25">
        <v>1.061E-2</v>
      </c>
      <c r="D88" s="25">
        <f t="shared" si="10"/>
        <v>1.0145E-2</v>
      </c>
      <c r="E88" s="25"/>
      <c r="F88" s="25">
        <f t="shared" si="11"/>
        <v>8.9457899999999986E-3</v>
      </c>
      <c r="G88" s="25">
        <f t="shared" si="12"/>
        <v>0.20602154369999998</v>
      </c>
      <c r="H88" s="25">
        <v>1.0500000000000001E-2</v>
      </c>
      <c r="I88" s="25">
        <f t="shared" si="13"/>
        <v>1.0035000000000001E-2</v>
      </c>
      <c r="J88" s="25"/>
      <c r="K88" s="25">
        <f t="shared" si="14"/>
        <v>8.8367900000000006E-3</v>
      </c>
      <c r="L88" s="25">
        <f t="shared" si="15"/>
        <v>0.20351127370000002</v>
      </c>
      <c r="M88" s="25">
        <v>6.4155000000000002E-3</v>
      </c>
      <c r="N88" s="25">
        <f t="shared" si="16"/>
        <v>5.9505000000000001E-3</v>
      </c>
      <c r="O88" s="25"/>
      <c r="P88" s="25">
        <f t="shared" si="17"/>
        <v>5.6742900000000002E-3</v>
      </c>
      <c r="Q88" s="25">
        <f t="shared" si="18"/>
        <v>0.13067889870000002</v>
      </c>
      <c r="R88" s="25"/>
      <c r="S88" s="25"/>
      <c r="T88" s="25">
        <v>7.9000000000000001E-4</v>
      </c>
      <c r="U88" s="25">
        <f t="shared" si="19"/>
        <v>4.6500000000000003E-4</v>
      </c>
    </row>
    <row r="89" spans="1:21" s="15" customFormat="1">
      <c r="A89" s="18">
        <v>337</v>
      </c>
      <c r="B89" s="25">
        <v>1.2999999999999999E-4</v>
      </c>
      <c r="C89" s="25">
        <v>1.06E-2</v>
      </c>
      <c r="D89" s="25">
        <f t="shared" si="10"/>
        <v>1.0135E-2</v>
      </c>
      <c r="E89" s="25"/>
      <c r="F89" s="25">
        <f t="shared" si="11"/>
        <v>8.935789999999999E-3</v>
      </c>
      <c r="G89" s="25">
        <f t="shared" si="12"/>
        <v>0.20579124369999999</v>
      </c>
      <c r="H89" s="25">
        <v>1.0699999999999999E-2</v>
      </c>
      <c r="I89" s="25">
        <f t="shared" si="13"/>
        <v>1.0234999999999999E-2</v>
      </c>
      <c r="J89" s="25"/>
      <c r="K89" s="25">
        <f t="shared" si="14"/>
        <v>9.0367899999999994E-3</v>
      </c>
      <c r="L89" s="25">
        <f t="shared" si="15"/>
        <v>0.20811727369999999</v>
      </c>
      <c r="M89" s="25">
        <v>6.4153999999999999E-3</v>
      </c>
      <c r="N89" s="25">
        <f t="shared" si="16"/>
        <v>5.9503999999999998E-3</v>
      </c>
      <c r="O89" s="25"/>
      <c r="P89" s="25">
        <f t="shared" si="17"/>
        <v>5.67419E-3</v>
      </c>
      <c r="Q89" s="25">
        <f t="shared" si="18"/>
        <v>0.13067659570000001</v>
      </c>
      <c r="R89" s="25"/>
      <c r="S89" s="25"/>
      <c r="T89" s="25">
        <v>8.0000000000000004E-4</v>
      </c>
      <c r="U89" s="25">
        <f t="shared" si="19"/>
        <v>4.6500000000000003E-4</v>
      </c>
    </row>
    <row r="90" spans="1:21" s="15" customFormat="1">
      <c r="A90" s="18">
        <v>338</v>
      </c>
      <c r="B90" s="25">
        <v>1.2E-4</v>
      </c>
      <c r="C90" s="25">
        <v>1.059E-2</v>
      </c>
      <c r="D90" s="25">
        <f t="shared" si="10"/>
        <v>1.0120000000000001E-2</v>
      </c>
      <c r="E90" s="25"/>
      <c r="F90" s="25">
        <f t="shared" si="11"/>
        <v>8.9207900000000014E-3</v>
      </c>
      <c r="G90" s="25">
        <f t="shared" si="12"/>
        <v>0.20544579370000005</v>
      </c>
      <c r="H90" s="25">
        <v>1.0500000000000001E-2</v>
      </c>
      <c r="I90" s="25">
        <f t="shared" si="13"/>
        <v>1.0030000000000001E-2</v>
      </c>
      <c r="J90" s="25"/>
      <c r="K90" s="25">
        <f t="shared" si="14"/>
        <v>8.8317900000000008E-3</v>
      </c>
      <c r="L90" s="25">
        <f t="shared" si="15"/>
        <v>0.20339612370000004</v>
      </c>
      <c r="M90" s="25">
        <v>6.4153999999999999E-3</v>
      </c>
      <c r="N90" s="25">
        <f t="shared" si="16"/>
        <v>5.9454E-3</v>
      </c>
      <c r="O90" s="25"/>
      <c r="P90" s="25">
        <f t="shared" si="17"/>
        <v>5.6691900000000002E-3</v>
      </c>
      <c r="Q90" s="25">
        <f t="shared" si="18"/>
        <v>0.1305614457</v>
      </c>
      <c r="R90" s="25"/>
      <c r="S90" s="25"/>
      <c r="T90" s="25">
        <v>8.1999999999999998E-4</v>
      </c>
      <c r="U90" s="25">
        <f t="shared" si="19"/>
        <v>4.6999999999999999E-4</v>
      </c>
    </row>
    <row r="91" spans="1:21" s="15" customFormat="1">
      <c r="A91" s="18">
        <v>339</v>
      </c>
      <c r="B91" s="25">
        <v>1.2999999999999999E-4</v>
      </c>
      <c r="C91" s="25">
        <v>1.0580000000000001E-2</v>
      </c>
      <c r="D91" s="25">
        <f t="shared" si="10"/>
        <v>1.0155000000000001E-2</v>
      </c>
      <c r="E91" s="25"/>
      <c r="F91" s="25">
        <f t="shared" si="11"/>
        <v>8.9557900000000017E-3</v>
      </c>
      <c r="G91" s="25">
        <f t="shared" si="12"/>
        <v>0.20625184370000005</v>
      </c>
      <c r="H91" s="25">
        <v>1.0200000000000001E-2</v>
      </c>
      <c r="I91" s="25">
        <f t="shared" si="13"/>
        <v>9.7750000000000007E-3</v>
      </c>
      <c r="J91" s="25"/>
      <c r="K91" s="25">
        <f t="shared" si="14"/>
        <v>8.5767900000000008E-3</v>
      </c>
      <c r="L91" s="25">
        <f t="shared" si="15"/>
        <v>0.19752347370000004</v>
      </c>
      <c r="M91" s="25">
        <v>6.4152000000000002E-3</v>
      </c>
      <c r="N91" s="25">
        <f t="shared" si="16"/>
        <v>5.9902000000000002E-3</v>
      </c>
      <c r="O91" s="25"/>
      <c r="P91" s="25">
        <f t="shared" si="17"/>
        <v>5.7139900000000004E-3</v>
      </c>
      <c r="Q91" s="25">
        <f t="shared" si="18"/>
        <v>0.1315931897</v>
      </c>
      <c r="R91" s="25"/>
      <c r="S91" s="25"/>
      <c r="T91" s="25">
        <v>7.2000000000000005E-4</v>
      </c>
      <c r="U91" s="25">
        <f t="shared" si="19"/>
        <v>4.2500000000000003E-4</v>
      </c>
    </row>
    <row r="92" spans="1:21" s="15" customFormat="1">
      <c r="A92" s="18">
        <v>340</v>
      </c>
      <c r="B92" s="25">
        <v>1.1E-4</v>
      </c>
      <c r="C92" s="25">
        <v>1.057E-2</v>
      </c>
      <c r="D92" s="25">
        <f t="shared" si="10"/>
        <v>1.0125E-2</v>
      </c>
      <c r="E92" s="25"/>
      <c r="F92" s="25">
        <f t="shared" si="11"/>
        <v>8.9257899999999994E-3</v>
      </c>
      <c r="G92" s="25">
        <f t="shared" si="12"/>
        <v>0.2055609437</v>
      </c>
      <c r="H92" s="25">
        <v>1.03E-2</v>
      </c>
      <c r="I92" s="25">
        <f t="shared" si="13"/>
        <v>9.8550000000000009E-3</v>
      </c>
      <c r="J92" s="25"/>
      <c r="K92" s="25">
        <f t="shared" si="14"/>
        <v>8.656790000000001E-3</v>
      </c>
      <c r="L92" s="25">
        <f t="shared" si="15"/>
        <v>0.19936587370000003</v>
      </c>
      <c r="M92" s="25">
        <v>6.4151E-3</v>
      </c>
      <c r="N92" s="25">
        <f t="shared" si="16"/>
        <v>5.9700999999999999E-3</v>
      </c>
      <c r="O92" s="25"/>
      <c r="P92" s="25">
        <f t="shared" si="17"/>
        <v>5.6938900000000001E-3</v>
      </c>
      <c r="Q92" s="25">
        <f t="shared" si="18"/>
        <v>0.13113028670000001</v>
      </c>
      <c r="R92" s="25"/>
      <c r="S92" s="25"/>
      <c r="T92" s="25">
        <v>7.7999999999999999E-4</v>
      </c>
      <c r="U92" s="25">
        <f t="shared" si="19"/>
        <v>4.4499999999999997E-4</v>
      </c>
    </row>
    <row r="93" spans="1:21" s="15" customFormat="1">
      <c r="A93" s="18">
        <v>341</v>
      </c>
      <c r="B93" s="25">
        <v>1.3999999999999999E-4</v>
      </c>
      <c r="C93" s="25">
        <v>1.057E-2</v>
      </c>
      <c r="D93" s="25">
        <f t="shared" si="10"/>
        <v>1.0125E-2</v>
      </c>
      <c r="E93" s="25"/>
      <c r="F93" s="25">
        <f t="shared" si="11"/>
        <v>8.9257899999999994E-3</v>
      </c>
      <c r="G93" s="25">
        <f t="shared" si="12"/>
        <v>0.2055609437</v>
      </c>
      <c r="H93" s="25">
        <v>1.0200000000000001E-2</v>
      </c>
      <c r="I93" s="25">
        <f t="shared" si="13"/>
        <v>9.7550000000000015E-3</v>
      </c>
      <c r="J93" s="25"/>
      <c r="K93" s="25">
        <f t="shared" si="14"/>
        <v>8.5567900000000016E-3</v>
      </c>
      <c r="L93" s="25">
        <f t="shared" si="15"/>
        <v>0.19706287370000006</v>
      </c>
      <c r="M93" s="25">
        <v>6.4148E-3</v>
      </c>
      <c r="N93" s="25">
        <f t="shared" si="16"/>
        <v>5.9697999999999999E-3</v>
      </c>
      <c r="O93" s="25"/>
      <c r="P93" s="25">
        <f t="shared" si="17"/>
        <v>5.6935900000000001E-3</v>
      </c>
      <c r="Q93" s="25">
        <f t="shared" si="18"/>
        <v>0.13112337770000002</v>
      </c>
      <c r="R93" s="25"/>
      <c r="S93" s="25"/>
      <c r="T93" s="25">
        <v>7.5000000000000002E-4</v>
      </c>
      <c r="U93" s="25">
        <f t="shared" si="19"/>
        <v>4.4499999999999997E-4</v>
      </c>
    </row>
    <row r="94" spans="1:21" s="15" customFormat="1">
      <c r="A94" s="18">
        <v>342</v>
      </c>
      <c r="B94" s="25">
        <v>1.7000000000000001E-4</v>
      </c>
      <c r="C94" s="25">
        <v>1.057E-2</v>
      </c>
      <c r="D94" s="25">
        <f t="shared" si="10"/>
        <v>1.0095E-2</v>
      </c>
      <c r="E94" s="25"/>
      <c r="F94" s="25">
        <f t="shared" si="11"/>
        <v>8.8957900000000006E-3</v>
      </c>
      <c r="G94" s="25">
        <f t="shared" si="12"/>
        <v>0.20487004370000003</v>
      </c>
      <c r="H94" s="25">
        <v>1.03E-2</v>
      </c>
      <c r="I94" s="25">
        <f t="shared" si="13"/>
        <v>9.8250000000000004E-3</v>
      </c>
      <c r="J94" s="25"/>
      <c r="K94" s="25">
        <f t="shared" si="14"/>
        <v>8.6267900000000005E-3</v>
      </c>
      <c r="L94" s="25">
        <f t="shared" si="15"/>
        <v>0.19867497370000003</v>
      </c>
      <c r="M94" s="25">
        <v>6.4146999999999997E-3</v>
      </c>
      <c r="N94" s="25">
        <f t="shared" si="16"/>
        <v>5.9397E-3</v>
      </c>
      <c r="O94" s="25"/>
      <c r="P94" s="25">
        <f t="shared" si="17"/>
        <v>5.6634900000000002E-3</v>
      </c>
      <c r="Q94" s="25">
        <f t="shared" si="18"/>
        <v>0.13043017470000001</v>
      </c>
      <c r="R94" s="25"/>
      <c r="S94" s="25"/>
      <c r="T94" s="25">
        <v>7.7999999999999999E-4</v>
      </c>
      <c r="U94" s="25">
        <f t="shared" si="19"/>
        <v>4.75E-4</v>
      </c>
    </row>
    <row r="95" spans="1:21" s="15" customFormat="1">
      <c r="A95" s="18">
        <v>343</v>
      </c>
      <c r="B95" s="25">
        <v>1.7000000000000001E-4</v>
      </c>
      <c r="C95" s="25">
        <v>1.056E-2</v>
      </c>
      <c r="D95" s="25">
        <f t="shared" si="10"/>
        <v>1.009E-2</v>
      </c>
      <c r="E95" s="25"/>
      <c r="F95" s="25">
        <f t="shared" si="11"/>
        <v>8.8907899999999991E-3</v>
      </c>
      <c r="G95" s="25">
        <f t="shared" si="12"/>
        <v>0.2047548937</v>
      </c>
      <c r="H95" s="25">
        <v>9.7999999999999997E-3</v>
      </c>
      <c r="I95" s="25">
        <f t="shared" si="13"/>
        <v>9.3299999999999998E-3</v>
      </c>
      <c r="J95" s="25"/>
      <c r="K95" s="25">
        <f t="shared" si="14"/>
        <v>8.1317899999999999E-3</v>
      </c>
      <c r="L95" s="25">
        <f t="shared" si="15"/>
        <v>0.18727512370000002</v>
      </c>
      <c r="M95" s="25">
        <v>6.4146000000000003E-3</v>
      </c>
      <c r="N95" s="25">
        <f t="shared" si="16"/>
        <v>5.9446000000000004E-3</v>
      </c>
      <c r="O95" s="25"/>
      <c r="P95" s="25">
        <f t="shared" si="17"/>
        <v>5.6683900000000006E-3</v>
      </c>
      <c r="Q95" s="25">
        <f t="shared" si="18"/>
        <v>0.13054302170000001</v>
      </c>
      <c r="R95" s="25"/>
      <c r="S95" s="25"/>
      <c r="T95" s="25">
        <v>7.6999999999999996E-4</v>
      </c>
      <c r="U95" s="25">
        <f t="shared" si="19"/>
        <v>4.6999999999999999E-4</v>
      </c>
    </row>
    <row r="96" spans="1:21" s="15" customFormat="1">
      <c r="A96" s="18">
        <v>344</v>
      </c>
      <c r="B96" s="25">
        <v>1E-4</v>
      </c>
      <c r="C96" s="25">
        <v>1.055E-2</v>
      </c>
      <c r="D96" s="25">
        <f t="shared" si="10"/>
        <v>1.014E-2</v>
      </c>
      <c r="E96" s="25"/>
      <c r="F96" s="25">
        <f t="shared" si="11"/>
        <v>8.9407900000000005E-3</v>
      </c>
      <c r="G96" s="25">
        <f t="shared" si="12"/>
        <v>0.20590639370000002</v>
      </c>
      <c r="H96" s="25">
        <v>9.7999999999999997E-3</v>
      </c>
      <c r="I96" s="25">
        <f t="shared" si="13"/>
        <v>9.389999999999999E-3</v>
      </c>
      <c r="J96" s="25"/>
      <c r="K96" s="25">
        <f t="shared" si="14"/>
        <v>8.1917899999999991E-3</v>
      </c>
      <c r="L96" s="25">
        <f t="shared" si="15"/>
        <v>0.18865692369999998</v>
      </c>
      <c r="M96" s="25">
        <v>6.4145000000000001E-3</v>
      </c>
      <c r="N96" s="25">
        <f t="shared" si="16"/>
        <v>6.0045000000000003E-3</v>
      </c>
      <c r="O96" s="25"/>
      <c r="P96" s="25">
        <f t="shared" si="17"/>
        <v>5.7282900000000005E-3</v>
      </c>
      <c r="Q96" s="25">
        <f t="shared" si="18"/>
        <v>0.13192251870000002</v>
      </c>
      <c r="R96" s="25"/>
      <c r="S96" s="25"/>
      <c r="T96" s="25">
        <v>7.2000000000000005E-4</v>
      </c>
      <c r="U96" s="25">
        <f t="shared" si="19"/>
        <v>4.1000000000000005E-4</v>
      </c>
    </row>
    <row r="97" spans="1:21" s="15" customFormat="1">
      <c r="A97" s="18">
        <v>345</v>
      </c>
      <c r="B97" s="25">
        <v>1.2E-4</v>
      </c>
      <c r="C97" s="25">
        <v>1.055E-2</v>
      </c>
      <c r="D97" s="25">
        <f t="shared" si="10"/>
        <v>1.013E-2</v>
      </c>
      <c r="E97" s="25"/>
      <c r="F97" s="25">
        <f t="shared" si="11"/>
        <v>8.9307900000000009E-3</v>
      </c>
      <c r="G97" s="25">
        <f t="shared" si="12"/>
        <v>0.20567609370000003</v>
      </c>
      <c r="H97" s="25">
        <v>9.5999999999999992E-3</v>
      </c>
      <c r="I97" s="25">
        <f t="shared" si="13"/>
        <v>9.1799999999999989E-3</v>
      </c>
      <c r="J97" s="25"/>
      <c r="K97" s="25">
        <f t="shared" si="14"/>
        <v>7.981789999999999E-3</v>
      </c>
      <c r="L97" s="25">
        <f t="shared" si="15"/>
        <v>0.18382062369999999</v>
      </c>
      <c r="M97" s="25">
        <v>6.4143999999999998E-3</v>
      </c>
      <c r="N97" s="25">
        <f t="shared" si="16"/>
        <v>5.9943999999999996E-3</v>
      </c>
      <c r="O97" s="25"/>
      <c r="P97" s="25">
        <f t="shared" si="17"/>
        <v>5.7181899999999997E-3</v>
      </c>
      <c r="Q97" s="25">
        <f t="shared" si="18"/>
        <v>0.13168991569999999</v>
      </c>
      <c r="R97" s="25"/>
      <c r="S97" s="25"/>
      <c r="T97" s="25">
        <v>7.2000000000000005E-4</v>
      </c>
      <c r="U97" s="25">
        <f t="shared" si="19"/>
        <v>4.2000000000000002E-4</v>
      </c>
    </row>
    <row r="98" spans="1:21" s="15" customFormat="1">
      <c r="A98" s="18">
        <v>346</v>
      </c>
      <c r="B98" s="25">
        <v>1.1E-4</v>
      </c>
      <c r="C98" s="25">
        <v>1.055E-2</v>
      </c>
      <c r="D98" s="25">
        <f t="shared" si="10"/>
        <v>1.0150000000000001E-2</v>
      </c>
      <c r="E98" s="25"/>
      <c r="F98" s="25">
        <f t="shared" si="11"/>
        <v>8.9507900000000001E-3</v>
      </c>
      <c r="G98" s="25">
        <f t="shared" si="12"/>
        <v>0.20613669370000001</v>
      </c>
      <c r="H98" s="25">
        <v>9.4000000000000004E-3</v>
      </c>
      <c r="I98" s="25">
        <f t="shared" si="13"/>
        <v>9.0000000000000011E-3</v>
      </c>
      <c r="J98" s="25"/>
      <c r="K98" s="25">
        <f t="shared" si="14"/>
        <v>7.8017900000000012E-3</v>
      </c>
      <c r="L98" s="25">
        <f t="shared" si="15"/>
        <v>0.17967522370000003</v>
      </c>
      <c r="M98" s="25">
        <v>6.4143000000000004E-3</v>
      </c>
      <c r="N98" s="25">
        <f t="shared" si="16"/>
        <v>6.0143000000000002E-3</v>
      </c>
      <c r="O98" s="25"/>
      <c r="P98" s="25">
        <f t="shared" si="17"/>
        <v>5.7380900000000004E-3</v>
      </c>
      <c r="Q98" s="25">
        <f t="shared" si="18"/>
        <v>0.13214821270000002</v>
      </c>
      <c r="R98" s="25"/>
      <c r="S98" s="25"/>
      <c r="T98" s="25">
        <v>6.8999999999999997E-4</v>
      </c>
      <c r="U98" s="25">
        <f t="shared" si="19"/>
        <v>3.9999999999999996E-4</v>
      </c>
    </row>
    <row r="99" spans="1:21" s="15" customFormat="1">
      <c r="A99" s="18">
        <v>347</v>
      </c>
      <c r="B99" s="25">
        <v>1.3999999999999999E-4</v>
      </c>
      <c r="C99" s="25">
        <v>1.0540000000000001E-2</v>
      </c>
      <c r="D99" s="25">
        <f t="shared" si="10"/>
        <v>1.0105000000000001E-2</v>
      </c>
      <c r="E99" s="25"/>
      <c r="F99" s="25">
        <f t="shared" si="11"/>
        <v>8.9057900000000002E-3</v>
      </c>
      <c r="G99" s="25">
        <f t="shared" si="12"/>
        <v>0.20510034370000002</v>
      </c>
      <c r="H99" s="25">
        <v>9.4000000000000004E-3</v>
      </c>
      <c r="I99" s="25">
        <f t="shared" si="13"/>
        <v>8.9650000000000007E-3</v>
      </c>
      <c r="J99" s="25"/>
      <c r="K99" s="25">
        <f t="shared" si="14"/>
        <v>7.7667900000000008E-3</v>
      </c>
      <c r="L99" s="25">
        <f t="shared" si="15"/>
        <v>0.17886917370000002</v>
      </c>
      <c r="M99" s="25">
        <v>6.4142000000000001E-3</v>
      </c>
      <c r="N99" s="25">
        <f t="shared" si="16"/>
        <v>5.9792000000000005E-3</v>
      </c>
      <c r="O99" s="25"/>
      <c r="P99" s="25">
        <f t="shared" si="17"/>
        <v>5.7029900000000007E-3</v>
      </c>
      <c r="Q99" s="25">
        <f t="shared" si="18"/>
        <v>0.13133985970000003</v>
      </c>
      <c r="R99" s="25"/>
      <c r="S99" s="25"/>
      <c r="T99" s="25">
        <v>7.2999999999999996E-4</v>
      </c>
      <c r="U99" s="25">
        <f t="shared" si="19"/>
        <v>4.3499999999999995E-4</v>
      </c>
    </row>
    <row r="100" spans="1:21" s="15" customFormat="1">
      <c r="A100" s="18">
        <v>348</v>
      </c>
      <c r="B100" s="25">
        <v>1.6000000000000001E-4</v>
      </c>
      <c r="C100" s="25">
        <v>1.0529999999999999E-2</v>
      </c>
      <c r="D100" s="25">
        <f t="shared" si="10"/>
        <v>1.0074999999999999E-2</v>
      </c>
      <c r="E100" s="25"/>
      <c r="F100" s="25">
        <f t="shared" si="11"/>
        <v>8.875789999999998E-3</v>
      </c>
      <c r="G100" s="25">
        <f t="shared" si="12"/>
        <v>0.20440944369999997</v>
      </c>
      <c r="H100" s="25">
        <v>9.4000000000000004E-3</v>
      </c>
      <c r="I100" s="25">
        <f t="shared" si="13"/>
        <v>8.9449999999999998E-3</v>
      </c>
      <c r="J100" s="25"/>
      <c r="K100" s="25">
        <f t="shared" si="14"/>
        <v>7.7467899999999999E-3</v>
      </c>
      <c r="L100" s="25">
        <f t="shared" si="15"/>
        <v>0.17840857370000002</v>
      </c>
      <c r="M100" s="25">
        <v>6.4140999999999998E-3</v>
      </c>
      <c r="N100" s="25">
        <f t="shared" si="16"/>
        <v>5.9591000000000002E-3</v>
      </c>
      <c r="O100" s="25"/>
      <c r="P100" s="25">
        <f t="shared" si="17"/>
        <v>5.6828900000000003E-3</v>
      </c>
      <c r="Q100" s="25">
        <f t="shared" si="18"/>
        <v>0.13087695670000002</v>
      </c>
      <c r="R100" s="25"/>
      <c r="S100" s="25"/>
      <c r="T100" s="25">
        <v>7.5000000000000002E-4</v>
      </c>
      <c r="U100" s="25">
        <f t="shared" si="19"/>
        <v>4.55E-4</v>
      </c>
    </row>
    <row r="101" spans="1:21" s="15" customFormat="1">
      <c r="A101" s="18">
        <v>349</v>
      </c>
      <c r="B101" s="25">
        <v>1.2E-4</v>
      </c>
      <c r="C101" s="25">
        <v>1.051E-2</v>
      </c>
      <c r="D101" s="25">
        <f t="shared" si="10"/>
        <v>1.0104999999999999E-2</v>
      </c>
      <c r="E101" s="25"/>
      <c r="F101" s="25">
        <f t="shared" si="11"/>
        <v>8.9057900000000002E-3</v>
      </c>
      <c r="G101" s="25">
        <f t="shared" si="12"/>
        <v>0.20510034370000002</v>
      </c>
      <c r="H101" s="25">
        <v>9.1999999999999998E-3</v>
      </c>
      <c r="I101" s="25">
        <f t="shared" si="13"/>
        <v>8.7950000000000007E-3</v>
      </c>
      <c r="J101" s="25"/>
      <c r="K101" s="25">
        <f t="shared" si="14"/>
        <v>7.5967900000000008E-3</v>
      </c>
      <c r="L101" s="25">
        <f t="shared" si="15"/>
        <v>0.17495407370000002</v>
      </c>
      <c r="M101" s="25">
        <v>6.4140999999999998E-3</v>
      </c>
      <c r="N101" s="25">
        <f t="shared" si="16"/>
        <v>6.0090999999999999E-3</v>
      </c>
      <c r="O101" s="25"/>
      <c r="P101" s="25">
        <f t="shared" si="17"/>
        <v>5.73289E-3</v>
      </c>
      <c r="Q101" s="25">
        <f t="shared" si="18"/>
        <v>0.13202845670000002</v>
      </c>
      <c r="R101" s="25"/>
      <c r="S101" s="25"/>
      <c r="T101" s="25">
        <v>6.8999999999999997E-4</v>
      </c>
      <c r="U101" s="25">
        <f t="shared" si="19"/>
        <v>4.0499999999999998E-4</v>
      </c>
    </row>
    <row r="102" spans="1:21" s="15" customFormat="1">
      <c r="A102" s="18">
        <v>350</v>
      </c>
      <c r="B102" s="25">
        <v>1.1E-4</v>
      </c>
      <c r="C102" s="25">
        <v>1.0500000000000001E-2</v>
      </c>
      <c r="D102" s="25">
        <f t="shared" si="10"/>
        <v>1.0115000000000001E-2</v>
      </c>
      <c r="E102" s="25"/>
      <c r="F102" s="25">
        <f t="shared" si="11"/>
        <v>8.9157899999999998E-3</v>
      </c>
      <c r="G102" s="25">
        <f t="shared" si="12"/>
        <v>0.20533064370000001</v>
      </c>
      <c r="H102" s="25">
        <v>9.1999999999999998E-3</v>
      </c>
      <c r="I102" s="25">
        <f t="shared" si="13"/>
        <v>8.8149999999999999E-3</v>
      </c>
      <c r="J102" s="25"/>
      <c r="K102" s="25">
        <f t="shared" si="14"/>
        <v>7.61679E-3</v>
      </c>
      <c r="L102" s="25">
        <f t="shared" si="15"/>
        <v>0.1754146737</v>
      </c>
      <c r="M102" s="25">
        <v>6.4140999999999998E-3</v>
      </c>
      <c r="N102" s="25">
        <f t="shared" si="16"/>
        <v>6.0290999999999999E-3</v>
      </c>
      <c r="O102" s="25"/>
      <c r="P102" s="25">
        <f t="shared" si="17"/>
        <v>5.7528900000000001E-3</v>
      </c>
      <c r="Q102" s="25">
        <f t="shared" si="18"/>
        <v>0.1324890567</v>
      </c>
      <c r="R102" s="25"/>
      <c r="S102" s="25"/>
      <c r="T102" s="25">
        <v>6.6E-4</v>
      </c>
      <c r="U102" s="25">
        <f t="shared" si="19"/>
        <v>3.8499999999999998E-4</v>
      </c>
    </row>
    <row r="103" spans="1:21" s="15" customFormat="1">
      <c r="A103" s="18">
        <v>351</v>
      </c>
      <c r="B103" s="25">
        <v>1.1E-4</v>
      </c>
      <c r="C103" s="25">
        <v>1.03E-2</v>
      </c>
      <c r="D103" s="25">
        <f t="shared" si="10"/>
        <v>9.9050000000000006E-3</v>
      </c>
      <c r="E103" s="25"/>
      <c r="F103" s="25">
        <f t="shared" si="11"/>
        <v>8.7057900000000014E-3</v>
      </c>
      <c r="G103" s="25">
        <f t="shared" si="12"/>
        <v>0.20049434370000005</v>
      </c>
      <c r="H103" s="25">
        <v>9.1000000000000004E-3</v>
      </c>
      <c r="I103" s="25">
        <f t="shared" si="13"/>
        <v>8.7050000000000009E-3</v>
      </c>
      <c r="J103" s="25"/>
      <c r="K103" s="25">
        <f t="shared" si="14"/>
        <v>7.506790000000001E-3</v>
      </c>
      <c r="L103" s="25">
        <f t="shared" si="15"/>
        <v>0.17288137370000004</v>
      </c>
      <c r="M103" s="25">
        <v>6.4140000000000004E-3</v>
      </c>
      <c r="N103" s="25">
        <f t="shared" si="16"/>
        <v>6.019E-3</v>
      </c>
      <c r="O103" s="25"/>
      <c r="P103" s="25">
        <f t="shared" si="17"/>
        <v>5.7427900000000002E-3</v>
      </c>
      <c r="Q103" s="25">
        <f t="shared" si="18"/>
        <v>0.1322564537</v>
      </c>
      <c r="R103" s="25"/>
      <c r="S103" s="25"/>
      <c r="T103" s="25">
        <v>6.8000000000000005E-4</v>
      </c>
      <c r="U103" s="25">
        <f t="shared" si="19"/>
        <v>3.9500000000000001E-4</v>
      </c>
    </row>
    <row r="104" spans="1:21" s="15" customFormat="1">
      <c r="A104" s="18">
        <v>352</v>
      </c>
      <c r="B104" s="25">
        <v>1E-4</v>
      </c>
      <c r="C104" s="25">
        <v>1.04E-2</v>
      </c>
      <c r="D104" s="25">
        <f t="shared" si="10"/>
        <v>9.9949999999999987E-3</v>
      </c>
      <c r="E104" s="25"/>
      <c r="F104" s="25">
        <f t="shared" si="11"/>
        <v>8.7957899999999978E-3</v>
      </c>
      <c r="G104" s="25">
        <f t="shared" si="12"/>
        <v>0.20256704369999995</v>
      </c>
      <c r="H104" s="25">
        <v>8.8999999999999999E-3</v>
      </c>
      <c r="I104" s="25">
        <f t="shared" si="13"/>
        <v>8.4949999999999991E-3</v>
      </c>
      <c r="J104" s="25"/>
      <c r="K104" s="25">
        <f t="shared" si="14"/>
        <v>7.2967899999999992E-3</v>
      </c>
      <c r="L104" s="25">
        <f t="shared" si="15"/>
        <v>0.16804507369999999</v>
      </c>
      <c r="M104" s="25">
        <v>6.4140000000000004E-3</v>
      </c>
      <c r="N104" s="25">
        <f t="shared" si="16"/>
        <v>6.0090000000000005E-3</v>
      </c>
      <c r="O104" s="25"/>
      <c r="P104" s="25">
        <f t="shared" si="17"/>
        <v>5.7327900000000006E-3</v>
      </c>
      <c r="Q104" s="25">
        <f t="shared" si="18"/>
        <v>0.13202615370000001</v>
      </c>
      <c r="R104" s="25"/>
      <c r="S104" s="25"/>
      <c r="T104" s="25">
        <v>7.1000000000000002E-4</v>
      </c>
      <c r="U104" s="25">
        <f t="shared" si="19"/>
        <v>4.0500000000000003E-4</v>
      </c>
    </row>
    <row r="105" spans="1:21" s="15" customFormat="1">
      <c r="A105" s="18">
        <v>353</v>
      </c>
      <c r="B105" s="25">
        <v>1.2999999999999999E-4</v>
      </c>
      <c r="C105" s="25">
        <v>9.7999999999999997E-3</v>
      </c>
      <c r="D105" s="25">
        <f t="shared" si="10"/>
        <v>9.3849999999999992E-3</v>
      </c>
      <c r="E105" s="25"/>
      <c r="F105" s="25">
        <f t="shared" si="11"/>
        <v>8.1857899999999983E-3</v>
      </c>
      <c r="G105" s="25">
        <f t="shared" si="12"/>
        <v>0.18851874369999996</v>
      </c>
      <c r="H105" s="25">
        <v>8.6E-3</v>
      </c>
      <c r="I105" s="25">
        <f t="shared" si="13"/>
        <v>8.1849999999999996E-3</v>
      </c>
      <c r="J105" s="25"/>
      <c r="K105" s="25">
        <f t="shared" si="14"/>
        <v>6.9867899999999997E-3</v>
      </c>
      <c r="L105" s="25">
        <f t="shared" si="15"/>
        <v>0.1609057737</v>
      </c>
      <c r="M105" s="25">
        <v>6.4000000000000003E-3</v>
      </c>
      <c r="N105" s="25">
        <f t="shared" si="16"/>
        <v>5.9850000000000007E-3</v>
      </c>
      <c r="O105" s="25"/>
      <c r="P105" s="25">
        <f t="shared" si="17"/>
        <v>5.7087900000000009E-3</v>
      </c>
      <c r="Q105" s="25">
        <f t="shared" si="18"/>
        <v>0.13147343370000003</v>
      </c>
      <c r="R105" s="25"/>
      <c r="S105" s="25"/>
      <c r="T105" s="25">
        <v>6.9999999999999999E-4</v>
      </c>
      <c r="U105" s="25">
        <f t="shared" si="19"/>
        <v>4.15E-4</v>
      </c>
    </row>
    <row r="106" spans="1:21" s="15" customFormat="1">
      <c r="A106" s="18">
        <v>354</v>
      </c>
      <c r="B106" s="25">
        <v>1E-4</v>
      </c>
      <c r="C106" s="25">
        <v>9.7999999999999997E-3</v>
      </c>
      <c r="D106" s="25">
        <f t="shared" si="10"/>
        <v>9.41E-3</v>
      </c>
      <c r="E106" s="25"/>
      <c r="F106" s="25">
        <f t="shared" si="11"/>
        <v>8.2107899999999991E-3</v>
      </c>
      <c r="G106" s="25">
        <f t="shared" si="12"/>
        <v>0.18909449369999998</v>
      </c>
      <c r="H106" s="25">
        <v>8.6999999999999994E-3</v>
      </c>
      <c r="I106" s="25">
        <f t="shared" si="13"/>
        <v>8.3099999999999997E-3</v>
      </c>
      <c r="J106" s="25"/>
      <c r="K106" s="25">
        <f t="shared" si="14"/>
        <v>7.1117899999999998E-3</v>
      </c>
      <c r="L106" s="25">
        <f t="shared" si="15"/>
        <v>0.16378452369999999</v>
      </c>
      <c r="M106" s="25">
        <v>6.4999999999999997E-3</v>
      </c>
      <c r="N106" s="25">
        <f t="shared" si="16"/>
        <v>6.11E-3</v>
      </c>
      <c r="O106" s="25"/>
      <c r="P106" s="25">
        <f t="shared" si="17"/>
        <v>5.8337900000000002E-3</v>
      </c>
      <c r="Q106" s="25">
        <f t="shared" si="18"/>
        <v>0.13435218370000002</v>
      </c>
      <c r="R106" s="25"/>
      <c r="S106" s="25"/>
      <c r="T106" s="25">
        <v>6.8000000000000005E-4</v>
      </c>
      <c r="U106" s="25">
        <f t="shared" si="19"/>
        <v>3.9000000000000005E-4</v>
      </c>
    </row>
    <row r="107" spans="1:21" s="15" customFormat="1">
      <c r="A107" s="18">
        <v>355</v>
      </c>
      <c r="B107" s="25">
        <v>1.1E-4</v>
      </c>
      <c r="C107" s="25">
        <v>9.9000000000000008E-3</v>
      </c>
      <c r="D107" s="25">
        <f t="shared" si="10"/>
        <v>9.4900000000000002E-3</v>
      </c>
      <c r="E107" s="25"/>
      <c r="F107" s="25">
        <f t="shared" si="11"/>
        <v>8.2907899999999993E-3</v>
      </c>
      <c r="G107" s="25">
        <f t="shared" si="12"/>
        <v>0.1909368937</v>
      </c>
      <c r="H107" s="25">
        <v>8.6999999999999994E-3</v>
      </c>
      <c r="I107" s="25">
        <f t="shared" si="13"/>
        <v>8.2899999999999988E-3</v>
      </c>
      <c r="J107" s="25"/>
      <c r="K107" s="25">
        <f t="shared" si="14"/>
        <v>7.0917899999999989E-3</v>
      </c>
      <c r="L107" s="25">
        <f t="shared" si="15"/>
        <v>0.16332392369999998</v>
      </c>
      <c r="M107" s="25">
        <v>6.3E-3</v>
      </c>
      <c r="N107" s="25">
        <f t="shared" si="16"/>
        <v>5.8900000000000003E-3</v>
      </c>
      <c r="O107" s="25"/>
      <c r="P107" s="25">
        <f t="shared" si="17"/>
        <v>5.6137900000000004E-3</v>
      </c>
      <c r="Q107" s="25">
        <f t="shared" si="18"/>
        <v>0.12928558370000001</v>
      </c>
      <c r="R107" s="25"/>
      <c r="S107" s="25"/>
      <c r="T107" s="25">
        <v>7.1000000000000002E-4</v>
      </c>
      <c r="U107" s="25">
        <f t="shared" si="19"/>
        <v>4.0999999999999999E-4</v>
      </c>
    </row>
    <row r="108" spans="1:21" s="15" customFormat="1">
      <c r="A108" s="18">
        <v>356</v>
      </c>
      <c r="B108" s="25">
        <v>4.0000000000000003E-5</v>
      </c>
      <c r="C108" s="25">
        <v>9.7999999999999997E-3</v>
      </c>
      <c r="D108" s="25">
        <f t="shared" si="10"/>
        <v>9.4850000000000004E-3</v>
      </c>
      <c r="E108" s="25"/>
      <c r="F108" s="25">
        <f t="shared" si="11"/>
        <v>8.2857900000000012E-3</v>
      </c>
      <c r="G108" s="25">
        <f t="shared" si="12"/>
        <v>0.19082174370000005</v>
      </c>
      <c r="H108" s="25">
        <v>8.6999999999999994E-3</v>
      </c>
      <c r="I108" s="25">
        <f t="shared" si="13"/>
        <v>8.3850000000000001E-3</v>
      </c>
      <c r="J108" s="25"/>
      <c r="K108" s="25">
        <f t="shared" si="14"/>
        <v>7.1867900000000002E-3</v>
      </c>
      <c r="L108" s="25">
        <f t="shared" si="15"/>
        <v>0.1655117737</v>
      </c>
      <c r="M108" s="25">
        <v>6.4000000000000003E-3</v>
      </c>
      <c r="N108" s="25">
        <f t="shared" si="16"/>
        <v>6.0850000000000001E-3</v>
      </c>
      <c r="O108" s="25"/>
      <c r="P108" s="25">
        <f t="shared" si="17"/>
        <v>5.8087900000000003E-3</v>
      </c>
      <c r="Q108" s="25">
        <f t="shared" si="18"/>
        <v>0.1337764337</v>
      </c>
      <c r="R108" s="25"/>
      <c r="S108" s="25"/>
      <c r="T108" s="25">
        <v>5.9000000000000003E-4</v>
      </c>
      <c r="U108" s="25">
        <f t="shared" si="19"/>
        <v>3.1500000000000001E-4</v>
      </c>
    </row>
    <row r="109" spans="1:21" s="15" customFormat="1">
      <c r="A109" s="18">
        <v>357</v>
      </c>
      <c r="B109" s="25">
        <v>1E-4</v>
      </c>
      <c r="C109" s="25">
        <v>9.5999999999999992E-3</v>
      </c>
      <c r="D109" s="25">
        <f t="shared" si="10"/>
        <v>9.2049999999999996E-3</v>
      </c>
      <c r="E109" s="25"/>
      <c r="F109" s="25">
        <f t="shared" si="11"/>
        <v>8.0057899999999987E-3</v>
      </c>
      <c r="G109" s="25">
        <f t="shared" si="12"/>
        <v>0.18437334369999997</v>
      </c>
      <c r="H109" s="25">
        <v>8.5000000000000006E-3</v>
      </c>
      <c r="I109" s="25">
        <f t="shared" si="13"/>
        <v>8.1050000000000011E-3</v>
      </c>
      <c r="J109" s="25"/>
      <c r="K109" s="25">
        <f t="shared" si="14"/>
        <v>6.9067900000000012E-3</v>
      </c>
      <c r="L109" s="25">
        <f t="shared" si="15"/>
        <v>0.15906337370000004</v>
      </c>
      <c r="M109" s="25">
        <v>6.3E-3</v>
      </c>
      <c r="N109" s="25">
        <f t="shared" si="16"/>
        <v>5.9049999999999997E-3</v>
      </c>
      <c r="O109" s="25"/>
      <c r="P109" s="25">
        <f t="shared" si="17"/>
        <v>5.6287899999999998E-3</v>
      </c>
      <c r="Q109" s="25">
        <f t="shared" si="18"/>
        <v>0.12963103370000001</v>
      </c>
      <c r="R109" s="25"/>
      <c r="S109" s="25"/>
      <c r="T109" s="25">
        <v>6.8999999999999997E-4</v>
      </c>
      <c r="U109" s="25">
        <f t="shared" si="19"/>
        <v>3.9500000000000001E-4</v>
      </c>
    </row>
    <row r="110" spans="1:21" s="15" customFormat="1">
      <c r="A110" s="18">
        <v>358</v>
      </c>
      <c r="B110" s="25">
        <v>1E-4</v>
      </c>
      <c r="C110" s="25">
        <v>9.5999999999999992E-3</v>
      </c>
      <c r="D110" s="25">
        <f t="shared" si="10"/>
        <v>9.2299999999999986E-3</v>
      </c>
      <c r="E110" s="25"/>
      <c r="F110" s="25">
        <f t="shared" si="11"/>
        <v>8.0307899999999995E-3</v>
      </c>
      <c r="G110" s="25">
        <f t="shared" si="12"/>
        <v>0.18494909369999998</v>
      </c>
      <c r="H110" s="25">
        <v>8.3000000000000001E-3</v>
      </c>
      <c r="I110" s="25">
        <f t="shared" si="13"/>
        <v>7.9299999999999995E-3</v>
      </c>
      <c r="J110" s="25"/>
      <c r="K110" s="25">
        <f t="shared" si="14"/>
        <v>6.7317899999999996E-3</v>
      </c>
      <c r="L110" s="25">
        <f t="shared" si="15"/>
        <v>0.1550331237</v>
      </c>
      <c r="M110" s="25">
        <v>6.1999999999999998E-3</v>
      </c>
      <c r="N110" s="25">
        <f t="shared" si="16"/>
        <v>5.8300000000000001E-3</v>
      </c>
      <c r="O110" s="25"/>
      <c r="P110" s="25">
        <f t="shared" si="17"/>
        <v>5.5537900000000003E-3</v>
      </c>
      <c r="Q110" s="25">
        <f t="shared" si="18"/>
        <v>0.12790378370000002</v>
      </c>
      <c r="R110" s="25"/>
      <c r="S110" s="25"/>
      <c r="T110" s="25">
        <v>6.4000000000000005E-4</v>
      </c>
      <c r="U110" s="25">
        <f t="shared" si="19"/>
        <v>3.7000000000000005E-4</v>
      </c>
    </row>
    <row r="111" spans="1:21" s="15" customFormat="1">
      <c r="A111" s="18">
        <v>359</v>
      </c>
      <c r="B111" s="25">
        <v>9.0000000000000006E-5</v>
      </c>
      <c r="C111" s="25">
        <v>9.4000000000000004E-3</v>
      </c>
      <c r="D111" s="25">
        <f t="shared" si="10"/>
        <v>9.0299999999999998E-3</v>
      </c>
      <c r="E111" s="25"/>
      <c r="F111" s="25">
        <f t="shared" si="11"/>
        <v>7.8307900000000007E-3</v>
      </c>
      <c r="G111" s="25">
        <f t="shared" si="12"/>
        <v>0.18034309370000001</v>
      </c>
      <c r="H111" s="25">
        <v>8.2000000000000007E-3</v>
      </c>
      <c r="I111" s="25">
        <f t="shared" si="13"/>
        <v>7.8300000000000002E-3</v>
      </c>
      <c r="J111" s="25"/>
      <c r="K111" s="25">
        <f t="shared" si="14"/>
        <v>6.6317900000000003E-3</v>
      </c>
      <c r="L111" s="25">
        <f t="shared" si="15"/>
        <v>0.15273012370000003</v>
      </c>
      <c r="M111" s="25">
        <v>5.8999999999999999E-3</v>
      </c>
      <c r="N111" s="25">
        <f t="shared" si="16"/>
        <v>5.5300000000000002E-3</v>
      </c>
      <c r="O111" s="25"/>
      <c r="P111" s="25">
        <f t="shared" si="17"/>
        <v>5.2537900000000004E-3</v>
      </c>
      <c r="Q111" s="25">
        <f t="shared" si="18"/>
        <v>0.12099478370000001</v>
      </c>
      <c r="R111" s="25"/>
      <c r="S111" s="25"/>
      <c r="T111" s="25">
        <v>6.4999999999999997E-4</v>
      </c>
      <c r="U111" s="25">
        <f t="shared" si="19"/>
        <v>3.6999999999999999E-4</v>
      </c>
    </row>
    <row r="112" spans="1:21" s="15" customFormat="1">
      <c r="A112" s="18">
        <v>360</v>
      </c>
      <c r="B112" s="25">
        <v>1E-4</v>
      </c>
      <c r="C112" s="25">
        <v>9.4000000000000004E-3</v>
      </c>
      <c r="D112" s="25">
        <f t="shared" si="10"/>
        <v>9.0150000000000004E-3</v>
      </c>
      <c r="E112" s="25"/>
      <c r="F112" s="25">
        <f t="shared" si="11"/>
        <v>7.8157899999999995E-3</v>
      </c>
      <c r="G112" s="25">
        <f t="shared" si="12"/>
        <v>0.17999764369999999</v>
      </c>
      <c r="H112" s="25">
        <v>8.0999999999999996E-3</v>
      </c>
      <c r="I112" s="25">
        <f t="shared" si="13"/>
        <v>7.7149999999999996E-3</v>
      </c>
      <c r="J112" s="25"/>
      <c r="K112" s="25">
        <f t="shared" si="14"/>
        <v>6.5167899999999997E-3</v>
      </c>
      <c r="L112" s="25">
        <f t="shared" si="15"/>
        <v>0.1500816737</v>
      </c>
      <c r="M112" s="25">
        <v>6.0000000000000001E-3</v>
      </c>
      <c r="N112" s="25">
        <f t="shared" si="16"/>
        <v>5.6150000000000002E-3</v>
      </c>
      <c r="O112" s="25"/>
      <c r="P112" s="25">
        <f t="shared" si="17"/>
        <v>5.3387900000000004E-3</v>
      </c>
      <c r="Q112" s="25">
        <f t="shared" si="18"/>
        <v>0.12295233370000001</v>
      </c>
      <c r="R112" s="25"/>
      <c r="S112" s="25"/>
      <c r="T112" s="25">
        <v>6.7000000000000002E-4</v>
      </c>
      <c r="U112" s="25">
        <f t="shared" si="19"/>
        <v>3.8500000000000003E-4</v>
      </c>
    </row>
    <row r="113" spans="1:21" s="15" customFormat="1">
      <c r="A113" s="18">
        <v>361</v>
      </c>
      <c r="B113" s="25">
        <v>1E-4</v>
      </c>
      <c r="C113" s="25">
        <v>8.9999999999999993E-3</v>
      </c>
      <c r="D113" s="25">
        <f t="shared" si="10"/>
        <v>8.6049999999999998E-3</v>
      </c>
      <c r="E113" s="25"/>
      <c r="F113" s="25">
        <f t="shared" si="11"/>
        <v>7.4057899999999998E-3</v>
      </c>
      <c r="G113" s="25">
        <f t="shared" si="12"/>
        <v>0.1705553437</v>
      </c>
      <c r="H113" s="25">
        <v>8.3000000000000001E-3</v>
      </c>
      <c r="I113" s="25">
        <f t="shared" si="13"/>
        <v>7.9050000000000006E-3</v>
      </c>
      <c r="J113" s="25"/>
      <c r="K113" s="25">
        <f t="shared" si="14"/>
        <v>6.7067900000000007E-3</v>
      </c>
      <c r="L113" s="25">
        <f t="shared" si="15"/>
        <v>0.15445737370000001</v>
      </c>
      <c r="M113" s="25">
        <v>5.7999999999999996E-3</v>
      </c>
      <c r="N113" s="25">
        <f t="shared" si="16"/>
        <v>5.4049999999999992E-3</v>
      </c>
      <c r="O113" s="25"/>
      <c r="P113" s="25">
        <f t="shared" si="17"/>
        <v>5.1287899999999994E-3</v>
      </c>
      <c r="Q113" s="25">
        <f t="shared" si="18"/>
        <v>0.1181160337</v>
      </c>
      <c r="R113" s="25"/>
      <c r="S113" s="25"/>
      <c r="T113" s="25">
        <v>6.8999999999999997E-4</v>
      </c>
      <c r="U113" s="25">
        <f t="shared" si="19"/>
        <v>3.9500000000000001E-4</v>
      </c>
    </row>
    <row r="114" spans="1:21" s="15" customFormat="1">
      <c r="A114" s="18">
        <v>362</v>
      </c>
      <c r="B114" s="25">
        <v>8.0000000000000007E-5</v>
      </c>
      <c r="C114" s="25">
        <v>8.8999999999999999E-3</v>
      </c>
      <c r="D114" s="25">
        <f t="shared" si="10"/>
        <v>8.5349999999999992E-3</v>
      </c>
      <c r="E114" s="25"/>
      <c r="F114" s="25">
        <f t="shared" si="11"/>
        <v>7.3357899999999992E-3</v>
      </c>
      <c r="G114" s="25">
        <f t="shared" si="12"/>
        <v>0.1689432437</v>
      </c>
      <c r="H114" s="25">
        <v>8.0999999999999996E-3</v>
      </c>
      <c r="I114" s="25">
        <f t="shared" si="13"/>
        <v>7.7349999999999997E-3</v>
      </c>
      <c r="J114" s="25"/>
      <c r="K114" s="25">
        <f t="shared" si="14"/>
        <v>6.5367899999999998E-3</v>
      </c>
      <c r="L114" s="25">
        <f t="shared" si="15"/>
        <v>0.15054227370000001</v>
      </c>
      <c r="M114" s="25">
        <v>5.7000000000000002E-3</v>
      </c>
      <c r="N114" s="25">
        <f t="shared" si="16"/>
        <v>5.3350000000000003E-3</v>
      </c>
      <c r="O114" s="25"/>
      <c r="P114" s="25">
        <f t="shared" si="17"/>
        <v>5.0587900000000005E-3</v>
      </c>
      <c r="Q114" s="25">
        <f t="shared" si="18"/>
        <v>0.11650393370000002</v>
      </c>
      <c r="R114" s="25"/>
      <c r="S114" s="25"/>
      <c r="T114" s="25">
        <v>6.4999999999999997E-4</v>
      </c>
      <c r="U114" s="25">
        <f t="shared" si="19"/>
        <v>3.6499999999999998E-4</v>
      </c>
    </row>
    <row r="115" spans="1:21" s="15" customFormat="1">
      <c r="A115" s="18">
        <v>363</v>
      </c>
      <c r="B115" s="25">
        <v>6.8999999999999997E-5</v>
      </c>
      <c r="C115" s="25">
        <v>8.8999999999999999E-3</v>
      </c>
      <c r="D115" s="25">
        <f t="shared" si="10"/>
        <v>8.5555000000000006E-3</v>
      </c>
      <c r="E115" s="25"/>
      <c r="F115" s="25">
        <f t="shared" si="11"/>
        <v>7.3562900000000006E-3</v>
      </c>
      <c r="G115" s="25">
        <f t="shared" si="12"/>
        <v>0.16941535870000002</v>
      </c>
      <c r="H115" s="25">
        <v>7.7999999999999996E-3</v>
      </c>
      <c r="I115" s="25">
        <f t="shared" si="13"/>
        <v>7.4554999999999995E-3</v>
      </c>
      <c r="J115" s="25"/>
      <c r="K115" s="25">
        <f t="shared" si="14"/>
        <v>6.2572899999999996E-3</v>
      </c>
      <c r="L115" s="25">
        <f t="shared" si="15"/>
        <v>0.1441053887</v>
      </c>
      <c r="M115" s="25">
        <v>5.7999999999999996E-3</v>
      </c>
      <c r="N115" s="25">
        <f t="shared" si="16"/>
        <v>5.4554999999999994E-3</v>
      </c>
      <c r="O115" s="25"/>
      <c r="P115" s="25">
        <f t="shared" si="17"/>
        <v>5.1792899999999996E-3</v>
      </c>
      <c r="Q115" s="25">
        <f t="shared" si="18"/>
        <v>0.1192790487</v>
      </c>
      <c r="R115" s="25"/>
      <c r="S115" s="25"/>
      <c r="T115" s="25">
        <v>6.2E-4</v>
      </c>
      <c r="U115" s="25">
        <f t="shared" si="19"/>
        <v>3.4449999999999997E-4</v>
      </c>
    </row>
    <row r="116" spans="1:21" s="15" customFormat="1">
      <c r="A116" s="18">
        <v>364</v>
      </c>
      <c r="B116" s="25">
        <v>6.8999999999999997E-5</v>
      </c>
      <c r="C116" s="25">
        <v>8.8000000000000005E-3</v>
      </c>
      <c r="D116" s="25">
        <f t="shared" si="10"/>
        <v>8.4405000000000001E-3</v>
      </c>
      <c r="E116" s="25"/>
      <c r="F116" s="25">
        <f t="shared" si="11"/>
        <v>7.2412900000000001E-3</v>
      </c>
      <c r="G116" s="25">
        <f t="shared" si="12"/>
        <v>0.16676690870000002</v>
      </c>
      <c r="H116" s="25">
        <v>8.0000000000000002E-3</v>
      </c>
      <c r="I116" s="25">
        <f t="shared" si="13"/>
        <v>7.6404999999999997E-3</v>
      </c>
      <c r="J116" s="25"/>
      <c r="K116" s="25">
        <f t="shared" si="14"/>
        <v>6.4422899999999998E-3</v>
      </c>
      <c r="L116" s="25">
        <f t="shared" si="15"/>
        <v>0.14836593870000001</v>
      </c>
      <c r="M116" s="25">
        <v>5.7999999999999996E-3</v>
      </c>
      <c r="N116" s="25">
        <f t="shared" si="16"/>
        <v>5.4404999999999992E-3</v>
      </c>
      <c r="O116" s="25"/>
      <c r="P116" s="25">
        <f t="shared" si="17"/>
        <v>5.1642899999999993E-3</v>
      </c>
      <c r="Q116" s="25">
        <f t="shared" si="18"/>
        <v>0.11893359869999999</v>
      </c>
      <c r="R116" s="25"/>
      <c r="S116" s="25"/>
      <c r="T116" s="25">
        <v>6.4999999999999997E-4</v>
      </c>
      <c r="U116" s="25">
        <f t="shared" si="19"/>
        <v>3.5950000000000001E-4</v>
      </c>
    </row>
    <row r="117" spans="1:21" s="15" customFormat="1">
      <c r="A117" s="18">
        <v>365</v>
      </c>
      <c r="B117" s="25">
        <v>1.2999999999999999E-4</v>
      </c>
      <c r="C117" s="25">
        <v>8.9999999999999993E-3</v>
      </c>
      <c r="D117" s="25">
        <f t="shared" si="10"/>
        <v>8.5899999999999987E-3</v>
      </c>
      <c r="E117" s="25"/>
      <c r="F117" s="25">
        <f t="shared" si="11"/>
        <v>7.3907899999999986E-3</v>
      </c>
      <c r="G117" s="25">
        <f t="shared" si="12"/>
        <v>0.17020989369999998</v>
      </c>
      <c r="H117" s="25">
        <v>8.0999999999999996E-3</v>
      </c>
      <c r="I117" s="25">
        <f t="shared" si="13"/>
        <v>7.6899999999999998E-3</v>
      </c>
      <c r="J117" s="25"/>
      <c r="K117" s="25">
        <f t="shared" si="14"/>
        <v>6.4917899999999999E-3</v>
      </c>
      <c r="L117" s="25">
        <f t="shared" si="15"/>
        <v>0.14950592370000002</v>
      </c>
      <c r="M117" s="25">
        <v>5.7000000000000002E-3</v>
      </c>
      <c r="N117" s="25">
        <f t="shared" si="16"/>
        <v>5.2900000000000004E-3</v>
      </c>
      <c r="O117" s="25"/>
      <c r="P117" s="25">
        <f t="shared" si="17"/>
        <v>5.0137900000000006E-3</v>
      </c>
      <c r="Q117" s="25">
        <f t="shared" si="18"/>
        <v>0.11546758370000001</v>
      </c>
      <c r="R117" s="25"/>
      <c r="S117" s="25"/>
      <c r="T117" s="25">
        <v>6.8999999999999997E-4</v>
      </c>
      <c r="U117" s="25">
        <f t="shared" si="19"/>
        <v>4.0999999999999999E-4</v>
      </c>
    </row>
    <row r="118" spans="1:21" s="15" customFormat="1">
      <c r="A118" s="18">
        <v>366</v>
      </c>
      <c r="B118" s="25">
        <v>1.7000000000000001E-4</v>
      </c>
      <c r="C118" s="25">
        <v>9.1000000000000004E-3</v>
      </c>
      <c r="D118" s="25">
        <f t="shared" si="10"/>
        <v>8.6499999999999997E-3</v>
      </c>
      <c r="E118" s="25"/>
      <c r="F118" s="25">
        <f t="shared" si="11"/>
        <v>7.4507899999999997E-3</v>
      </c>
      <c r="G118" s="25">
        <f t="shared" si="12"/>
        <v>0.17159169369999999</v>
      </c>
      <c r="H118" s="25">
        <v>8.0000000000000002E-3</v>
      </c>
      <c r="I118" s="25">
        <f t="shared" si="13"/>
        <v>7.5500000000000003E-3</v>
      </c>
      <c r="J118" s="25"/>
      <c r="K118" s="25">
        <f t="shared" si="14"/>
        <v>6.3517900000000004E-3</v>
      </c>
      <c r="L118" s="25">
        <f t="shared" si="15"/>
        <v>0.1462817237</v>
      </c>
      <c r="M118" s="25">
        <v>5.7999999999999996E-3</v>
      </c>
      <c r="N118" s="25">
        <f t="shared" si="16"/>
        <v>5.3499999999999997E-3</v>
      </c>
      <c r="O118" s="25"/>
      <c r="P118" s="25">
        <f t="shared" si="17"/>
        <v>5.0737899999999999E-3</v>
      </c>
      <c r="Q118" s="25">
        <f t="shared" si="18"/>
        <v>0.1168493837</v>
      </c>
      <c r="R118" s="25"/>
      <c r="S118" s="25"/>
      <c r="T118" s="25">
        <v>7.2999999999999996E-4</v>
      </c>
      <c r="U118" s="25">
        <f t="shared" si="19"/>
        <v>4.4999999999999999E-4</v>
      </c>
    </row>
    <row r="119" spans="1:21" s="15" customFormat="1">
      <c r="A119" s="18">
        <v>367</v>
      </c>
      <c r="B119" s="25">
        <v>9.0000000000000006E-5</v>
      </c>
      <c r="C119" s="25">
        <v>8.6E-3</v>
      </c>
      <c r="D119" s="25">
        <f t="shared" si="10"/>
        <v>8.2100000000000003E-3</v>
      </c>
      <c r="E119" s="25"/>
      <c r="F119" s="25">
        <f t="shared" si="11"/>
        <v>7.0107900000000003E-3</v>
      </c>
      <c r="G119" s="25">
        <f t="shared" si="12"/>
        <v>0.16145849370000001</v>
      </c>
      <c r="H119" s="25">
        <v>7.7000000000000002E-3</v>
      </c>
      <c r="I119" s="25">
        <f t="shared" si="13"/>
        <v>7.3100000000000005E-3</v>
      </c>
      <c r="J119" s="25"/>
      <c r="K119" s="25">
        <f t="shared" si="14"/>
        <v>6.1117900000000006E-3</v>
      </c>
      <c r="L119" s="25">
        <f t="shared" si="15"/>
        <v>0.14075452370000002</v>
      </c>
      <c r="M119" s="25">
        <v>5.5999999999999999E-3</v>
      </c>
      <c r="N119" s="25">
        <f t="shared" si="16"/>
        <v>5.2100000000000002E-3</v>
      </c>
      <c r="O119" s="25"/>
      <c r="P119" s="25">
        <f t="shared" si="17"/>
        <v>4.9337900000000004E-3</v>
      </c>
      <c r="Q119" s="25">
        <f t="shared" si="18"/>
        <v>0.11362518370000002</v>
      </c>
      <c r="R119" s="25"/>
      <c r="S119" s="25"/>
      <c r="T119" s="25">
        <v>6.8999999999999997E-4</v>
      </c>
      <c r="U119" s="25">
        <f t="shared" si="19"/>
        <v>3.8999999999999999E-4</v>
      </c>
    </row>
    <row r="120" spans="1:21" s="15" customFormat="1">
      <c r="A120" s="18">
        <v>368</v>
      </c>
      <c r="B120" s="25">
        <v>1.2999999999999999E-4</v>
      </c>
      <c r="C120" s="25">
        <v>8.6E-3</v>
      </c>
      <c r="D120" s="25">
        <f t="shared" si="10"/>
        <v>8.1899999999999994E-3</v>
      </c>
      <c r="E120" s="25"/>
      <c r="F120" s="25">
        <f t="shared" si="11"/>
        <v>6.9907899999999993E-3</v>
      </c>
      <c r="G120" s="25">
        <f t="shared" si="12"/>
        <v>0.16099789370000001</v>
      </c>
      <c r="H120" s="25">
        <v>7.6E-3</v>
      </c>
      <c r="I120" s="25">
        <f t="shared" si="13"/>
        <v>7.1900000000000002E-3</v>
      </c>
      <c r="J120" s="25"/>
      <c r="K120" s="25">
        <f t="shared" si="14"/>
        <v>5.9917900000000003E-3</v>
      </c>
      <c r="L120" s="25">
        <f t="shared" si="15"/>
        <v>0.13799092370000002</v>
      </c>
      <c r="M120" s="25">
        <v>5.5999999999999999E-3</v>
      </c>
      <c r="N120" s="25">
        <f t="shared" si="16"/>
        <v>5.1900000000000002E-3</v>
      </c>
      <c r="O120" s="25"/>
      <c r="P120" s="25">
        <f t="shared" si="17"/>
        <v>4.9137900000000003E-3</v>
      </c>
      <c r="Q120" s="25">
        <f t="shared" si="18"/>
        <v>0.11316458370000002</v>
      </c>
      <c r="R120" s="25"/>
      <c r="S120" s="25"/>
      <c r="T120" s="25">
        <v>6.8999999999999997E-4</v>
      </c>
      <c r="U120" s="25">
        <f t="shared" si="19"/>
        <v>4.0999999999999999E-4</v>
      </c>
    </row>
    <row r="121" spans="1:21" s="15" customFormat="1">
      <c r="A121" s="18">
        <v>369</v>
      </c>
      <c r="B121" s="25">
        <v>3.0000000000000001E-5</v>
      </c>
      <c r="C121" s="25">
        <v>8.3999999999999995E-3</v>
      </c>
      <c r="D121" s="25">
        <f t="shared" si="10"/>
        <v>8.0599999999999995E-3</v>
      </c>
      <c r="E121" s="25"/>
      <c r="F121" s="25">
        <f t="shared" si="11"/>
        <v>6.8607899999999994E-3</v>
      </c>
      <c r="G121" s="25">
        <f t="shared" si="12"/>
        <v>0.15800399369999998</v>
      </c>
      <c r="H121" s="25">
        <v>7.6E-3</v>
      </c>
      <c r="I121" s="25">
        <f t="shared" si="13"/>
        <v>7.26E-3</v>
      </c>
      <c r="J121" s="25"/>
      <c r="K121" s="25">
        <f t="shared" si="14"/>
        <v>6.0617900000000001E-3</v>
      </c>
      <c r="L121" s="25">
        <f t="shared" si="15"/>
        <v>0.1396030237</v>
      </c>
      <c r="M121" s="25">
        <v>5.5999999999999999E-3</v>
      </c>
      <c r="N121" s="25">
        <f t="shared" si="16"/>
        <v>5.2599999999999999E-3</v>
      </c>
      <c r="O121" s="25"/>
      <c r="P121" s="25">
        <f t="shared" si="17"/>
        <v>4.9837900000000001E-3</v>
      </c>
      <c r="Q121" s="25">
        <f t="shared" si="18"/>
        <v>0.11477668370000001</v>
      </c>
      <c r="R121" s="25"/>
      <c r="S121" s="25"/>
      <c r="T121" s="25">
        <v>6.4999999999999997E-4</v>
      </c>
      <c r="U121" s="25">
        <f t="shared" si="19"/>
        <v>3.3999999999999997E-4</v>
      </c>
    </row>
    <row r="122" spans="1:21" s="15" customFormat="1">
      <c r="A122" s="18">
        <v>370</v>
      </c>
      <c r="B122" s="25">
        <v>0</v>
      </c>
      <c r="C122" s="25">
        <v>8.3999999999999995E-3</v>
      </c>
      <c r="D122" s="25">
        <f t="shared" si="10"/>
        <v>8.0749999999999988E-3</v>
      </c>
      <c r="E122" s="25"/>
      <c r="F122" s="25">
        <f t="shared" si="11"/>
        <v>6.8757899999999988E-3</v>
      </c>
      <c r="G122" s="25">
        <f t="shared" si="12"/>
        <v>0.15834944369999998</v>
      </c>
      <c r="H122" s="25">
        <v>7.3000000000000001E-3</v>
      </c>
      <c r="I122" s="25">
        <f t="shared" si="13"/>
        <v>6.9750000000000003E-3</v>
      </c>
      <c r="J122" s="25"/>
      <c r="K122" s="25">
        <f t="shared" si="14"/>
        <v>5.7767900000000004E-3</v>
      </c>
      <c r="L122" s="25">
        <f t="shared" si="15"/>
        <v>0.13303947370000002</v>
      </c>
      <c r="M122" s="25">
        <v>5.4000000000000003E-3</v>
      </c>
      <c r="N122" s="25">
        <f t="shared" si="16"/>
        <v>5.0750000000000005E-3</v>
      </c>
      <c r="O122" s="25"/>
      <c r="P122" s="25">
        <f t="shared" si="17"/>
        <v>4.7987900000000007E-3</v>
      </c>
      <c r="Q122" s="25">
        <f t="shared" si="18"/>
        <v>0.11051613370000002</v>
      </c>
      <c r="R122" s="25"/>
      <c r="S122" s="25"/>
      <c r="T122" s="25">
        <v>6.4999999999999997E-4</v>
      </c>
      <c r="U122" s="25">
        <f t="shared" si="19"/>
        <v>3.2499999999999999E-4</v>
      </c>
    </row>
    <row r="123" spans="1:21" s="15" customFormat="1">
      <c r="A123" s="18">
        <v>371</v>
      </c>
      <c r="B123" s="25">
        <v>9.0000000000000006E-5</v>
      </c>
      <c r="C123" s="25">
        <v>8.3000000000000001E-3</v>
      </c>
      <c r="D123" s="25">
        <f t="shared" si="10"/>
        <v>7.9000000000000008E-3</v>
      </c>
      <c r="E123" s="25"/>
      <c r="F123" s="25">
        <f t="shared" si="11"/>
        <v>6.7007900000000007E-3</v>
      </c>
      <c r="G123" s="25">
        <f t="shared" si="12"/>
        <v>0.15431919370000002</v>
      </c>
      <c r="H123" s="25">
        <v>7.6E-3</v>
      </c>
      <c r="I123" s="25">
        <f t="shared" si="13"/>
        <v>7.1999999999999998E-3</v>
      </c>
      <c r="J123" s="25"/>
      <c r="K123" s="25">
        <f t="shared" si="14"/>
        <v>6.0017899999999999E-3</v>
      </c>
      <c r="L123" s="25">
        <f t="shared" si="15"/>
        <v>0.13822122370000001</v>
      </c>
      <c r="M123" s="25">
        <v>5.4999999999999997E-3</v>
      </c>
      <c r="N123" s="25">
        <f t="shared" si="16"/>
        <v>5.0999999999999995E-3</v>
      </c>
      <c r="O123" s="25"/>
      <c r="P123" s="25">
        <f t="shared" si="17"/>
        <v>4.8237899999999997E-3</v>
      </c>
      <c r="Q123" s="25">
        <f t="shared" si="18"/>
        <v>0.1110918837</v>
      </c>
      <c r="R123" s="25"/>
      <c r="S123" s="25"/>
      <c r="T123" s="25">
        <v>7.1000000000000002E-4</v>
      </c>
      <c r="U123" s="25">
        <f t="shared" si="19"/>
        <v>4.0000000000000002E-4</v>
      </c>
    </row>
    <row r="124" spans="1:21" s="15" customFormat="1">
      <c r="A124" s="18">
        <v>372</v>
      </c>
      <c r="B124" s="25">
        <v>2.0000000000000002E-5</v>
      </c>
      <c r="C124" s="25">
        <v>8.3000000000000001E-3</v>
      </c>
      <c r="D124" s="25">
        <f t="shared" si="10"/>
        <v>7.9850000000000008E-3</v>
      </c>
      <c r="E124" s="25"/>
      <c r="F124" s="25">
        <f t="shared" si="11"/>
        <v>6.7857900000000007E-3</v>
      </c>
      <c r="G124" s="25">
        <f t="shared" si="12"/>
        <v>0.15627674370000003</v>
      </c>
      <c r="H124" s="25">
        <v>7.7000000000000002E-3</v>
      </c>
      <c r="I124" s="25">
        <f t="shared" si="13"/>
        <v>7.3850000000000001E-3</v>
      </c>
      <c r="J124" s="25"/>
      <c r="K124" s="25">
        <f t="shared" si="14"/>
        <v>6.1867900000000002E-3</v>
      </c>
      <c r="L124" s="25">
        <f t="shared" si="15"/>
        <v>0.14248177370000001</v>
      </c>
      <c r="M124" s="25">
        <v>5.1999999999999998E-3</v>
      </c>
      <c r="N124" s="25">
        <f t="shared" si="16"/>
        <v>4.8849999999999996E-3</v>
      </c>
      <c r="O124" s="25"/>
      <c r="P124" s="25">
        <f t="shared" si="17"/>
        <v>4.6087899999999998E-3</v>
      </c>
      <c r="Q124" s="25">
        <f t="shared" si="18"/>
        <v>0.10614043369999999</v>
      </c>
      <c r="R124" s="25"/>
      <c r="S124" s="25"/>
      <c r="T124" s="25">
        <v>6.0999999999999997E-4</v>
      </c>
      <c r="U124" s="25">
        <f t="shared" si="19"/>
        <v>3.1500000000000001E-4</v>
      </c>
    </row>
    <row r="125" spans="1:21" s="15" customFormat="1">
      <c r="A125" s="18">
        <v>373</v>
      </c>
      <c r="B125" s="25">
        <v>1E-4</v>
      </c>
      <c r="C125" s="25">
        <v>8.3999999999999995E-3</v>
      </c>
      <c r="D125" s="25">
        <f t="shared" si="10"/>
        <v>7.9899999999999988E-3</v>
      </c>
      <c r="E125" s="25"/>
      <c r="F125" s="25">
        <f t="shared" si="11"/>
        <v>6.7907899999999988E-3</v>
      </c>
      <c r="G125" s="25">
        <f t="shared" si="12"/>
        <v>0.15639189369999998</v>
      </c>
      <c r="H125" s="25">
        <v>7.4999999999999997E-3</v>
      </c>
      <c r="I125" s="25">
        <f t="shared" si="13"/>
        <v>7.0899999999999999E-3</v>
      </c>
      <c r="J125" s="25"/>
      <c r="K125" s="25">
        <f t="shared" si="14"/>
        <v>5.89179E-3</v>
      </c>
      <c r="L125" s="25">
        <f t="shared" si="15"/>
        <v>0.13568792370000002</v>
      </c>
      <c r="M125" s="25">
        <v>5.1999999999999998E-3</v>
      </c>
      <c r="N125" s="25">
        <f t="shared" si="16"/>
        <v>4.79E-3</v>
      </c>
      <c r="O125" s="25"/>
      <c r="P125" s="25">
        <f t="shared" si="17"/>
        <v>4.5137900000000002E-3</v>
      </c>
      <c r="Q125" s="25">
        <f t="shared" si="18"/>
        <v>0.1039525837</v>
      </c>
      <c r="R125" s="25"/>
      <c r="S125" s="25"/>
      <c r="T125" s="25">
        <v>7.2000000000000005E-4</v>
      </c>
      <c r="U125" s="25">
        <f t="shared" si="19"/>
        <v>4.1000000000000005E-4</v>
      </c>
    </row>
    <row r="126" spans="1:21" s="15" customFormat="1">
      <c r="A126" s="18">
        <v>374</v>
      </c>
      <c r="B126" s="25">
        <v>1.0000000000000001E-5</v>
      </c>
      <c r="C126" s="25">
        <v>8.0999999999999996E-3</v>
      </c>
      <c r="D126" s="25">
        <f t="shared" si="10"/>
        <v>7.7349999999999997E-3</v>
      </c>
      <c r="E126" s="25"/>
      <c r="F126" s="25">
        <f t="shared" si="11"/>
        <v>6.5357899999999997E-3</v>
      </c>
      <c r="G126" s="25">
        <f t="shared" si="12"/>
        <v>0.1505192437</v>
      </c>
      <c r="H126" s="25">
        <v>7.1000000000000004E-3</v>
      </c>
      <c r="I126" s="25">
        <f t="shared" si="13"/>
        <v>6.7350000000000005E-3</v>
      </c>
      <c r="J126" s="25"/>
      <c r="K126" s="25">
        <f t="shared" si="14"/>
        <v>5.5367900000000006E-3</v>
      </c>
      <c r="L126" s="25">
        <f t="shared" si="15"/>
        <v>0.12751227370000001</v>
      </c>
      <c r="M126" s="25">
        <v>5.0000000000000001E-3</v>
      </c>
      <c r="N126" s="25">
        <f t="shared" si="16"/>
        <v>4.6350000000000002E-3</v>
      </c>
      <c r="O126" s="25"/>
      <c r="P126" s="25">
        <f t="shared" si="17"/>
        <v>4.3587900000000004E-3</v>
      </c>
      <c r="Q126" s="25">
        <f t="shared" si="18"/>
        <v>0.10038293370000001</v>
      </c>
      <c r="R126" s="25"/>
      <c r="S126" s="25"/>
      <c r="T126" s="25">
        <v>7.2000000000000005E-4</v>
      </c>
      <c r="U126" s="25">
        <f t="shared" si="19"/>
        <v>3.6500000000000004E-4</v>
      </c>
    </row>
    <row r="127" spans="1:21" s="15" customFormat="1">
      <c r="A127" s="18">
        <v>375</v>
      </c>
      <c r="B127" s="25">
        <v>1.3999999999999999E-4</v>
      </c>
      <c r="C127" s="25">
        <v>8.0999999999999996E-3</v>
      </c>
      <c r="D127" s="25">
        <f t="shared" si="10"/>
        <v>7.6649999999999999E-3</v>
      </c>
      <c r="E127" s="25"/>
      <c r="F127" s="25">
        <f t="shared" si="11"/>
        <v>6.4657899999999999E-3</v>
      </c>
      <c r="G127" s="25">
        <f t="shared" si="12"/>
        <v>0.14890714369999999</v>
      </c>
      <c r="H127" s="25">
        <v>7.4000000000000003E-3</v>
      </c>
      <c r="I127" s="25">
        <f t="shared" si="13"/>
        <v>6.9650000000000007E-3</v>
      </c>
      <c r="J127" s="25"/>
      <c r="K127" s="25">
        <f t="shared" si="14"/>
        <v>5.7667900000000008E-3</v>
      </c>
      <c r="L127" s="25">
        <f t="shared" si="15"/>
        <v>0.13280917370000003</v>
      </c>
      <c r="M127" s="25">
        <v>5.1999999999999998E-3</v>
      </c>
      <c r="N127" s="25">
        <f t="shared" si="16"/>
        <v>4.7650000000000001E-3</v>
      </c>
      <c r="O127" s="25"/>
      <c r="P127" s="25">
        <f t="shared" si="17"/>
        <v>4.4887900000000003E-3</v>
      </c>
      <c r="Q127" s="25">
        <f t="shared" si="18"/>
        <v>0.10337683370000002</v>
      </c>
      <c r="R127" s="25"/>
      <c r="S127" s="25"/>
      <c r="T127" s="25">
        <v>7.2999999999999996E-4</v>
      </c>
      <c r="U127" s="25">
        <f t="shared" si="19"/>
        <v>4.3499999999999995E-4</v>
      </c>
    </row>
    <row r="128" spans="1:21" s="15" customFormat="1">
      <c r="A128" s="18">
        <v>376</v>
      </c>
      <c r="B128" s="25">
        <v>5.0000000000000002E-5</v>
      </c>
      <c r="C128" s="25">
        <v>8.3000000000000001E-3</v>
      </c>
      <c r="D128" s="25">
        <f t="shared" si="10"/>
        <v>7.9400000000000009E-3</v>
      </c>
      <c r="E128" s="25"/>
      <c r="F128" s="25">
        <f t="shared" si="11"/>
        <v>6.7407900000000008E-3</v>
      </c>
      <c r="G128" s="25">
        <f t="shared" si="12"/>
        <v>0.15524039370000003</v>
      </c>
      <c r="H128" s="25">
        <v>7.4000000000000003E-3</v>
      </c>
      <c r="I128" s="25">
        <f t="shared" si="13"/>
        <v>7.0400000000000003E-3</v>
      </c>
      <c r="J128" s="25"/>
      <c r="K128" s="25">
        <f t="shared" si="14"/>
        <v>5.8417900000000004E-3</v>
      </c>
      <c r="L128" s="25">
        <f t="shared" si="15"/>
        <v>0.13453642370000002</v>
      </c>
      <c r="M128" s="25">
        <v>5.3E-3</v>
      </c>
      <c r="N128" s="25">
        <f t="shared" si="16"/>
        <v>4.9399999999999999E-3</v>
      </c>
      <c r="O128" s="25"/>
      <c r="P128" s="25">
        <f t="shared" si="17"/>
        <v>4.6637900000000001E-3</v>
      </c>
      <c r="Q128" s="25">
        <f t="shared" si="18"/>
        <v>0.1074070837</v>
      </c>
      <c r="R128" s="25"/>
      <c r="S128" s="25"/>
      <c r="T128" s="25">
        <v>6.7000000000000002E-4</v>
      </c>
      <c r="U128" s="25">
        <f t="shared" si="19"/>
        <v>3.6000000000000002E-4</v>
      </c>
    </row>
    <row r="129" spans="1:21" s="15" customFormat="1">
      <c r="A129" s="18">
        <v>377</v>
      </c>
      <c r="B129" s="25">
        <v>6.0000000000000002E-5</v>
      </c>
      <c r="C129" s="25">
        <v>7.9000000000000008E-3</v>
      </c>
      <c r="D129" s="25">
        <f t="shared" si="10"/>
        <v>7.5350000000000009E-3</v>
      </c>
      <c r="E129" s="25"/>
      <c r="F129" s="25">
        <f t="shared" si="11"/>
        <v>6.3357900000000009E-3</v>
      </c>
      <c r="G129" s="25">
        <f t="shared" si="12"/>
        <v>0.14591324370000003</v>
      </c>
      <c r="H129" s="25">
        <v>7.1000000000000004E-3</v>
      </c>
      <c r="I129" s="25">
        <f t="shared" si="13"/>
        <v>6.7350000000000005E-3</v>
      </c>
      <c r="J129" s="25"/>
      <c r="K129" s="25">
        <f t="shared" si="14"/>
        <v>5.5367900000000006E-3</v>
      </c>
      <c r="L129" s="25">
        <f t="shared" si="15"/>
        <v>0.12751227370000001</v>
      </c>
      <c r="M129" s="25">
        <v>5.0000000000000001E-3</v>
      </c>
      <c r="N129" s="25">
        <f t="shared" si="16"/>
        <v>4.6350000000000002E-3</v>
      </c>
      <c r="O129" s="25"/>
      <c r="P129" s="25">
        <f t="shared" si="17"/>
        <v>4.3587900000000004E-3</v>
      </c>
      <c r="Q129" s="25">
        <f t="shared" si="18"/>
        <v>0.10038293370000001</v>
      </c>
      <c r="R129" s="25"/>
      <c r="S129" s="25"/>
      <c r="T129" s="25">
        <v>6.7000000000000002E-4</v>
      </c>
      <c r="U129" s="25">
        <f t="shared" si="19"/>
        <v>3.6500000000000004E-4</v>
      </c>
    </row>
    <row r="130" spans="1:21" s="15" customFormat="1">
      <c r="A130" s="18">
        <v>378</v>
      </c>
      <c r="B130" s="25">
        <v>9.0000000000000006E-5</v>
      </c>
      <c r="C130" s="25">
        <v>8.0999999999999996E-3</v>
      </c>
      <c r="D130" s="25">
        <f t="shared" si="10"/>
        <v>7.6699999999999997E-3</v>
      </c>
      <c r="E130" s="25"/>
      <c r="F130" s="25">
        <f t="shared" si="11"/>
        <v>6.4707899999999997E-3</v>
      </c>
      <c r="G130" s="25">
        <f t="shared" si="12"/>
        <v>0.1490222937</v>
      </c>
      <c r="H130" s="25">
        <v>7.4000000000000003E-3</v>
      </c>
      <c r="I130" s="25">
        <f t="shared" si="13"/>
        <v>6.9700000000000005E-3</v>
      </c>
      <c r="J130" s="25"/>
      <c r="K130" s="25">
        <f t="shared" si="14"/>
        <v>5.7717900000000006E-3</v>
      </c>
      <c r="L130" s="25">
        <f t="shared" si="15"/>
        <v>0.13292432370000001</v>
      </c>
      <c r="M130" s="25">
        <v>5.3E-3</v>
      </c>
      <c r="N130" s="25">
        <f t="shared" si="16"/>
        <v>4.8700000000000002E-3</v>
      </c>
      <c r="O130" s="25"/>
      <c r="P130" s="25">
        <f t="shared" si="17"/>
        <v>4.5937900000000004E-3</v>
      </c>
      <c r="Q130" s="25">
        <f t="shared" si="18"/>
        <v>0.10579498370000001</v>
      </c>
      <c r="R130" s="25"/>
      <c r="S130" s="25"/>
      <c r="T130" s="25">
        <v>7.6999999999999996E-4</v>
      </c>
      <c r="U130" s="25">
        <f t="shared" si="19"/>
        <v>4.2999999999999999E-4</v>
      </c>
    </row>
    <row r="131" spans="1:21" s="15" customFormat="1">
      <c r="A131" s="18">
        <v>379</v>
      </c>
      <c r="B131" s="25">
        <v>1.9000000000000001E-4</v>
      </c>
      <c r="C131" s="25">
        <v>7.6E-3</v>
      </c>
      <c r="D131" s="25">
        <f t="shared" ref="D131:D194" si="20">C131-U131</f>
        <v>7.1250000000000003E-3</v>
      </c>
      <c r="E131" s="25"/>
      <c r="F131" s="25">
        <f t="shared" ref="F131:F194" si="21">D131-0.00119921</f>
        <v>5.9257900000000002E-3</v>
      </c>
      <c r="G131" s="25">
        <f t="shared" ref="G131:G194" si="22">F131*23.03</f>
        <v>0.13647094370000001</v>
      </c>
      <c r="H131" s="25">
        <v>7.1999999999999998E-3</v>
      </c>
      <c r="I131" s="25">
        <f t="shared" ref="I131:I194" si="23">H131-U131</f>
        <v>6.7250000000000001E-3</v>
      </c>
      <c r="J131" s="25"/>
      <c r="K131" s="25">
        <f t="shared" ref="K131:K194" si="24">I131-0.00119821</f>
        <v>5.5267900000000002E-3</v>
      </c>
      <c r="L131" s="25">
        <f t="shared" ref="L131:L194" si="25">K131*23.03</f>
        <v>0.12728197370000002</v>
      </c>
      <c r="M131" s="25">
        <v>5.0000000000000001E-3</v>
      </c>
      <c r="N131" s="25">
        <f t="shared" ref="N131:N194" si="26">M131-U131</f>
        <v>4.5250000000000004E-3</v>
      </c>
      <c r="O131" s="25"/>
      <c r="P131" s="25">
        <f t="shared" ref="P131:P194" si="27">N131-0.00027621</f>
        <v>4.2487900000000006E-3</v>
      </c>
      <c r="Q131" s="25">
        <f t="shared" ref="Q131:Q194" si="28">P131*23.03</f>
        <v>9.7849633700000022E-2</v>
      </c>
      <c r="R131" s="25"/>
      <c r="S131" s="25"/>
      <c r="T131" s="25">
        <v>7.6000000000000004E-4</v>
      </c>
      <c r="U131" s="25">
        <f t="shared" ref="U131:U194" si="29">(B131+T131)/2</f>
        <v>4.7500000000000005E-4</v>
      </c>
    </row>
    <row r="132" spans="1:21" s="15" customFormat="1">
      <c r="A132" s="18">
        <v>380</v>
      </c>
      <c r="B132" s="25">
        <v>1.2999999999999999E-4</v>
      </c>
      <c r="C132" s="25">
        <v>7.7000000000000002E-3</v>
      </c>
      <c r="D132" s="25">
        <f t="shared" si="20"/>
        <v>7.26E-3</v>
      </c>
      <c r="E132" s="25"/>
      <c r="F132" s="25">
        <f t="shared" si="21"/>
        <v>6.0607899999999999E-3</v>
      </c>
      <c r="G132" s="25">
        <f t="shared" si="22"/>
        <v>0.13957999370000002</v>
      </c>
      <c r="H132" s="25">
        <v>6.7999999999999996E-3</v>
      </c>
      <c r="I132" s="25">
        <f t="shared" si="23"/>
        <v>6.3599999999999993E-3</v>
      </c>
      <c r="J132" s="25"/>
      <c r="K132" s="25">
        <f t="shared" si="24"/>
        <v>5.1617899999999994E-3</v>
      </c>
      <c r="L132" s="25">
        <f t="shared" si="25"/>
        <v>0.1188760237</v>
      </c>
      <c r="M132" s="25">
        <v>4.7999999999999996E-3</v>
      </c>
      <c r="N132" s="25">
        <f t="shared" si="26"/>
        <v>4.3599999999999993E-3</v>
      </c>
      <c r="O132" s="25"/>
      <c r="P132" s="25">
        <f t="shared" si="27"/>
        <v>4.0837899999999995E-3</v>
      </c>
      <c r="Q132" s="25">
        <f t="shared" si="28"/>
        <v>9.4049683699999997E-2</v>
      </c>
      <c r="R132" s="25"/>
      <c r="S132" s="25"/>
      <c r="T132" s="25">
        <v>7.5000000000000002E-4</v>
      </c>
      <c r="U132" s="25">
        <f t="shared" si="29"/>
        <v>4.4000000000000002E-4</v>
      </c>
    </row>
    <row r="133" spans="1:21" s="15" customFormat="1">
      <c r="A133" s="18">
        <v>381</v>
      </c>
      <c r="B133" s="25">
        <v>1.3999999999999999E-4</v>
      </c>
      <c r="C133" s="25">
        <v>7.1999999999999998E-3</v>
      </c>
      <c r="D133" s="25">
        <f t="shared" si="20"/>
        <v>6.7849999999999994E-3</v>
      </c>
      <c r="E133" s="25"/>
      <c r="F133" s="25">
        <f t="shared" si="21"/>
        <v>5.5857899999999993E-3</v>
      </c>
      <c r="G133" s="25">
        <f t="shared" si="22"/>
        <v>0.1286407437</v>
      </c>
      <c r="H133" s="25">
        <v>6.6E-3</v>
      </c>
      <c r="I133" s="25">
        <f t="shared" si="23"/>
        <v>6.1849999999999995E-3</v>
      </c>
      <c r="J133" s="25"/>
      <c r="K133" s="25">
        <f t="shared" si="24"/>
        <v>4.9867899999999996E-3</v>
      </c>
      <c r="L133" s="25">
        <f t="shared" si="25"/>
        <v>0.1148457737</v>
      </c>
      <c r="M133" s="25">
        <v>4.7999999999999996E-3</v>
      </c>
      <c r="N133" s="25">
        <f t="shared" si="26"/>
        <v>4.385E-3</v>
      </c>
      <c r="O133" s="25"/>
      <c r="P133" s="25">
        <f t="shared" si="27"/>
        <v>4.1087900000000002E-3</v>
      </c>
      <c r="Q133" s="25">
        <f t="shared" si="28"/>
        <v>9.4625433700000011E-2</v>
      </c>
      <c r="R133" s="25"/>
      <c r="S133" s="25"/>
      <c r="T133" s="25">
        <v>6.8999999999999997E-4</v>
      </c>
      <c r="U133" s="25">
        <f t="shared" si="29"/>
        <v>4.15E-4</v>
      </c>
    </row>
    <row r="134" spans="1:21" s="15" customFormat="1">
      <c r="A134" s="18">
        <v>382</v>
      </c>
      <c r="B134" s="25">
        <v>3.0000000000000001E-5</v>
      </c>
      <c r="C134" s="25">
        <v>8.0000000000000002E-3</v>
      </c>
      <c r="D134" s="25">
        <f t="shared" si="20"/>
        <v>7.6649999999999999E-3</v>
      </c>
      <c r="E134" s="25"/>
      <c r="F134" s="25">
        <f t="shared" si="21"/>
        <v>6.4657899999999999E-3</v>
      </c>
      <c r="G134" s="25">
        <f t="shared" si="22"/>
        <v>0.14890714369999999</v>
      </c>
      <c r="H134" s="25">
        <v>6.4000000000000003E-3</v>
      </c>
      <c r="I134" s="25">
        <f t="shared" si="23"/>
        <v>6.0650000000000001E-3</v>
      </c>
      <c r="J134" s="25"/>
      <c r="K134" s="25">
        <f t="shared" si="24"/>
        <v>4.8667900000000002E-3</v>
      </c>
      <c r="L134" s="25">
        <f t="shared" si="25"/>
        <v>0.11208217370000001</v>
      </c>
      <c r="M134" s="25">
        <v>4.7999999999999996E-3</v>
      </c>
      <c r="N134" s="25">
        <f t="shared" si="26"/>
        <v>4.4649999999999994E-3</v>
      </c>
      <c r="O134" s="25"/>
      <c r="P134" s="25">
        <f t="shared" si="27"/>
        <v>4.1887899999999995E-3</v>
      </c>
      <c r="Q134" s="25">
        <f t="shared" si="28"/>
        <v>9.6467833699999991E-2</v>
      </c>
      <c r="R134" s="25"/>
      <c r="S134" s="25"/>
      <c r="T134" s="25">
        <v>6.4000000000000005E-4</v>
      </c>
      <c r="U134" s="25">
        <f t="shared" si="29"/>
        <v>3.3500000000000001E-4</v>
      </c>
    </row>
    <row r="135" spans="1:21" s="15" customFormat="1">
      <c r="A135" s="18">
        <v>383</v>
      </c>
      <c r="B135" s="25">
        <v>8.0000000000000007E-5</v>
      </c>
      <c r="C135" s="25">
        <v>7.3000000000000001E-3</v>
      </c>
      <c r="D135" s="25">
        <f t="shared" si="20"/>
        <v>6.94E-3</v>
      </c>
      <c r="E135" s="25"/>
      <c r="F135" s="25">
        <f t="shared" si="21"/>
        <v>5.74079E-3</v>
      </c>
      <c r="G135" s="25">
        <f t="shared" si="22"/>
        <v>0.13221039370000001</v>
      </c>
      <c r="H135" s="25">
        <v>6.6E-3</v>
      </c>
      <c r="I135" s="25">
        <f t="shared" si="23"/>
        <v>6.2399999999999999E-3</v>
      </c>
      <c r="J135" s="25"/>
      <c r="K135" s="25">
        <f t="shared" si="24"/>
        <v>5.04179E-3</v>
      </c>
      <c r="L135" s="25">
        <f t="shared" si="25"/>
        <v>0.11611242370000001</v>
      </c>
      <c r="M135" s="25">
        <v>4.1999999999999997E-3</v>
      </c>
      <c r="N135" s="25">
        <f t="shared" si="26"/>
        <v>3.8399999999999997E-3</v>
      </c>
      <c r="O135" s="25"/>
      <c r="P135" s="25">
        <f t="shared" si="27"/>
        <v>3.5637899999999998E-3</v>
      </c>
      <c r="Q135" s="25">
        <f t="shared" si="28"/>
        <v>8.2074083699999995E-2</v>
      </c>
      <c r="R135" s="25"/>
      <c r="S135" s="25"/>
      <c r="T135" s="25">
        <v>6.4000000000000005E-4</v>
      </c>
      <c r="U135" s="25">
        <f t="shared" si="29"/>
        <v>3.6000000000000002E-4</v>
      </c>
    </row>
    <row r="136" spans="1:21" s="15" customFormat="1">
      <c r="A136" s="18">
        <v>384</v>
      </c>
      <c r="B136" s="25">
        <v>1.2E-4</v>
      </c>
      <c r="C136" s="25">
        <v>7.1000000000000004E-3</v>
      </c>
      <c r="D136" s="25">
        <f t="shared" si="20"/>
        <v>6.6500000000000005E-3</v>
      </c>
      <c r="E136" s="25"/>
      <c r="F136" s="25">
        <f t="shared" si="21"/>
        <v>5.4507900000000005E-3</v>
      </c>
      <c r="G136" s="25">
        <f t="shared" si="22"/>
        <v>0.12553169370000003</v>
      </c>
      <c r="H136" s="25">
        <v>6.6E-3</v>
      </c>
      <c r="I136" s="25">
        <f t="shared" si="23"/>
        <v>6.1500000000000001E-3</v>
      </c>
      <c r="J136" s="25"/>
      <c r="K136" s="25">
        <f t="shared" si="24"/>
        <v>4.9517900000000002E-3</v>
      </c>
      <c r="L136" s="25">
        <f t="shared" si="25"/>
        <v>0.11403972370000001</v>
      </c>
      <c r="M136" s="25">
        <v>4.7000000000000002E-3</v>
      </c>
      <c r="N136" s="25">
        <f t="shared" si="26"/>
        <v>4.2500000000000003E-3</v>
      </c>
      <c r="O136" s="25"/>
      <c r="P136" s="25">
        <f t="shared" si="27"/>
        <v>3.9737900000000005E-3</v>
      </c>
      <c r="Q136" s="25">
        <f t="shared" si="28"/>
        <v>9.1516383700000009E-2</v>
      </c>
      <c r="R136" s="25"/>
      <c r="S136" s="25"/>
      <c r="T136" s="25">
        <v>7.7999999999999999E-4</v>
      </c>
      <c r="U136" s="25">
        <f t="shared" si="29"/>
        <v>4.4999999999999999E-4</v>
      </c>
    </row>
    <row r="137" spans="1:21" s="15" customFormat="1">
      <c r="A137" s="18">
        <v>385</v>
      </c>
      <c r="B137" s="25">
        <v>6.0000000000000002E-5</v>
      </c>
      <c r="C137" s="25">
        <v>7.4000000000000003E-3</v>
      </c>
      <c r="D137" s="25">
        <f t="shared" si="20"/>
        <v>7.0300000000000007E-3</v>
      </c>
      <c r="E137" s="25"/>
      <c r="F137" s="25">
        <f t="shared" si="21"/>
        <v>5.8307900000000006E-3</v>
      </c>
      <c r="G137" s="25">
        <f t="shared" si="22"/>
        <v>0.13428309370000002</v>
      </c>
      <c r="H137" s="25">
        <v>6.6E-3</v>
      </c>
      <c r="I137" s="25">
        <f t="shared" si="23"/>
        <v>6.2300000000000003E-3</v>
      </c>
      <c r="J137" s="25"/>
      <c r="K137" s="25">
        <f t="shared" si="24"/>
        <v>5.0317900000000004E-3</v>
      </c>
      <c r="L137" s="25">
        <f t="shared" si="25"/>
        <v>0.11588212370000002</v>
      </c>
      <c r="M137" s="25">
        <v>4.5999999999999999E-3</v>
      </c>
      <c r="N137" s="25">
        <f t="shared" si="26"/>
        <v>4.2300000000000003E-3</v>
      </c>
      <c r="O137" s="25"/>
      <c r="P137" s="25">
        <f t="shared" si="27"/>
        <v>3.9537900000000004E-3</v>
      </c>
      <c r="Q137" s="25">
        <f t="shared" si="28"/>
        <v>9.1055783700000018E-2</v>
      </c>
      <c r="R137" s="25"/>
      <c r="S137" s="25"/>
      <c r="T137" s="25">
        <v>6.8000000000000005E-4</v>
      </c>
      <c r="U137" s="25">
        <f t="shared" si="29"/>
        <v>3.7000000000000005E-4</v>
      </c>
    </row>
    <row r="138" spans="1:21" s="15" customFormat="1">
      <c r="A138" s="18">
        <v>386</v>
      </c>
      <c r="B138" s="25">
        <v>9.0000000000000006E-5</v>
      </c>
      <c r="C138" s="25">
        <v>7.0000000000000001E-3</v>
      </c>
      <c r="D138" s="25">
        <f t="shared" si="20"/>
        <v>6.6150000000000002E-3</v>
      </c>
      <c r="E138" s="25"/>
      <c r="F138" s="25">
        <f t="shared" si="21"/>
        <v>5.4157900000000002E-3</v>
      </c>
      <c r="G138" s="25">
        <f t="shared" si="22"/>
        <v>0.12472564370000001</v>
      </c>
      <c r="H138" s="25">
        <v>6.3E-3</v>
      </c>
      <c r="I138" s="25">
        <f t="shared" si="23"/>
        <v>5.9150000000000001E-3</v>
      </c>
      <c r="J138" s="25"/>
      <c r="K138" s="25">
        <f t="shared" si="24"/>
        <v>4.7167900000000002E-3</v>
      </c>
      <c r="L138" s="25">
        <f t="shared" si="25"/>
        <v>0.10862767370000001</v>
      </c>
      <c r="M138" s="25">
        <v>4.5999999999999999E-3</v>
      </c>
      <c r="N138" s="25">
        <f t="shared" si="26"/>
        <v>4.215E-3</v>
      </c>
      <c r="O138" s="25"/>
      <c r="P138" s="25">
        <f t="shared" si="27"/>
        <v>3.9387900000000002E-3</v>
      </c>
      <c r="Q138" s="25">
        <f t="shared" si="28"/>
        <v>9.0710333700000007E-2</v>
      </c>
      <c r="R138" s="25"/>
      <c r="S138" s="25"/>
      <c r="T138" s="25">
        <v>6.8000000000000005E-4</v>
      </c>
      <c r="U138" s="25">
        <f t="shared" si="29"/>
        <v>3.8500000000000003E-4</v>
      </c>
    </row>
    <row r="139" spans="1:21" s="15" customFormat="1">
      <c r="A139" s="18">
        <v>387</v>
      </c>
      <c r="B139" s="25">
        <v>2.1000000000000001E-4</v>
      </c>
      <c r="C139" s="25">
        <v>7.1999999999999998E-3</v>
      </c>
      <c r="D139" s="25">
        <f t="shared" si="20"/>
        <v>6.7149999999999996E-3</v>
      </c>
      <c r="E139" s="25"/>
      <c r="F139" s="25">
        <f t="shared" si="21"/>
        <v>5.5157899999999996E-3</v>
      </c>
      <c r="G139" s="25">
        <f t="shared" si="22"/>
        <v>0.1270286437</v>
      </c>
      <c r="H139" s="25">
        <v>6.4999999999999997E-3</v>
      </c>
      <c r="I139" s="25">
        <f t="shared" si="23"/>
        <v>6.0149999999999995E-3</v>
      </c>
      <c r="J139" s="25"/>
      <c r="K139" s="25">
        <f t="shared" si="24"/>
        <v>4.8167899999999996E-3</v>
      </c>
      <c r="L139" s="25">
        <f t="shared" si="25"/>
        <v>0.1109306737</v>
      </c>
      <c r="M139" s="25">
        <v>4.5999999999999999E-3</v>
      </c>
      <c r="N139" s="25">
        <f t="shared" si="26"/>
        <v>4.1149999999999997E-3</v>
      </c>
      <c r="O139" s="25"/>
      <c r="P139" s="25">
        <f t="shared" si="27"/>
        <v>3.8387899999999999E-3</v>
      </c>
      <c r="Q139" s="25">
        <f t="shared" si="28"/>
        <v>8.8407333700000007E-2</v>
      </c>
      <c r="R139" s="25"/>
      <c r="S139" s="25"/>
      <c r="T139" s="25">
        <v>7.6000000000000004E-4</v>
      </c>
      <c r="U139" s="25">
        <f t="shared" si="29"/>
        <v>4.8500000000000003E-4</v>
      </c>
    </row>
    <row r="140" spans="1:21" s="15" customFormat="1">
      <c r="A140" s="18">
        <v>388</v>
      </c>
      <c r="B140" s="25">
        <v>1.4999999999999999E-4</v>
      </c>
      <c r="C140" s="25">
        <v>6.8999999999999999E-3</v>
      </c>
      <c r="D140" s="25">
        <f t="shared" si="20"/>
        <v>6.4749999999999999E-3</v>
      </c>
      <c r="E140" s="25"/>
      <c r="F140" s="25">
        <f t="shared" si="21"/>
        <v>5.2757899999999998E-3</v>
      </c>
      <c r="G140" s="25">
        <f t="shared" si="22"/>
        <v>0.1215014437</v>
      </c>
      <c r="H140" s="25">
        <v>6.4000000000000003E-3</v>
      </c>
      <c r="I140" s="25">
        <f t="shared" si="23"/>
        <v>5.9750000000000003E-3</v>
      </c>
      <c r="J140" s="25"/>
      <c r="K140" s="25">
        <f t="shared" si="24"/>
        <v>4.7767900000000004E-3</v>
      </c>
      <c r="L140" s="25">
        <f t="shared" si="25"/>
        <v>0.11000947370000001</v>
      </c>
      <c r="M140" s="25">
        <v>4.5999999999999999E-3</v>
      </c>
      <c r="N140" s="25">
        <f t="shared" si="26"/>
        <v>4.1749999999999999E-3</v>
      </c>
      <c r="O140" s="25"/>
      <c r="P140" s="25">
        <f t="shared" si="27"/>
        <v>3.8987900000000001E-3</v>
      </c>
      <c r="Q140" s="25">
        <f t="shared" si="28"/>
        <v>8.9789133700000009E-2</v>
      </c>
      <c r="R140" s="25"/>
      <c r="S140" s="25"/>
      <c r="T140" s="25">
        <v>6.9999999999999999E-4</v>
      </c>
      <c r="U140" s="25">
        <f t="shared" si="29"/>
        <v>4.2499999999999998E-4</v>
      </c>
    </row>
    <row r="141" spans="1:21" s="15" customFormat="1">
      <c r="A141" s="18">
        <v>389</v>
      </c>
      <c r="B141" s="25">
        <v>3.0000000000000001E-5</v>
      </c>
      <c r="C141" s="25">
        <v>7.1000000000000004E-3</v>
      </c>
      <c r="D141" s="25">
        <f t="shared" si="20"/>
        <v>6.7750000000000006E-3</v>
      </c>
      <c r="E141" s="25"/>
      <c r="F141" s="25">
        <f t="shared" si="21"/>
        <v>5.5757900000000006E-3</v>
      </c>
      <c r="G141" s="25">
        <f t="shared" si="22"/>
        <v>0.12841044370000002</v>
      </c>
      <c r="H141" s="25">
        <v>6.4000000000000003E-3</v>
      </c>
      <c r="I141" s="25">
        <f t="shared" si="23"/>
        <v>6.0750000000000005E-3</v>
      </c>
      <c r="J141" s="25"/>
      <c r="K141" s="25">
        <f t="shared" si="24"/>
        <v>4.8767900000000006E-3</v>
      </c>
      <c r="L141" s="25">
        <f t="shared" si="25"/>
        <v>0.11231247370000003</v>
      </c>
      <c r="M141" s="25">
        <v>4.4999999999999997E-3</v>
      </c>
      <c r="N141" s="25">
        <f t="shared" si="26"/>
        <v>4.1749999999999999E-3</v>
      </c>
      <c r="O141" s="25"/>
      <c r="P141" s="25">
        <f t="shared" si="27"/>
        <v>3.8987900000000001E-3</v>
      </c>
      <c r="Q141" s="25">
        <f t="shared" si="28"/>
        <v>8.9789133700000009E-2</v>
      </c>
      <c r="R141" s="25"/>
      <c r="S141" s="25"/>
      <c r="T141" s="25">
        <v>6.2E-4</v>
      </c>
      <c r="U141" s="25">
        <f t="shared" si="29"/>
        <v>3.2499999999999999E-4</v>
      </c>
    </row>
    <row r="142" spans="1:21" s="15" customFormat="1">
      <c r="A142" s="18">
        <v>390</v>
      </c>
      <c r="B142" s="25">
        <v>1.2999999999999999E-4</v>
      </c>
      <c r="C142" s="25">
        <v>6.7000000000000002E-3</v>
      </c>
      <c r="D142" s="25">
        <f t="shared" si="20"/>
        <v>6.3049999999999998E-3</v>
      </c>
      <c r="E142" s="25"/>
      <c r="F142" s="25">
        <f t="shared" si="21"/>
        <v>5.1057899999999998E-3</v>
      </c>
      <c r="G142" s="25">
        <f t="shared" si="22"/>
        <v>0.1175863437</v>
      </c>
      <c r="H142" s="25">
        <v>6.1999999999999998E-3</v>
      </c>
      <c r="I142" s="25">
        <f t="shared" si="23"/>
        <v>5.8049999999999994E-3</v>
      </c>
      <c r="J142" s="25"/>
      <c r="K142" s="25">
        <f t="shared" si="24"/>
        <v>4.6067899999999995E-3</v>
      </c>
      <c r="L142" s="25">
        <f t="shared" si="25"/>
        <v>0.10609437369999999</v>
      </c>
      <c r="M142" s="25">
        <v>4.4000000000000003E-3</v>
      </c>
      <c r="N142" s="25">
        <f t="shared" si="26"/>
        <v>4.0049999999999999E-3</v>
      </c>
      <c r="O142" s="25"/>
      <c r="P142" s="25">
        <f t="shared" si="27"/>
        <v>3.7287900000000001E-3</v>
      </c>
      <c r="Q142" s="25">
        <f t="shared" si="28"/>
        <v>8.5874033700000005E-2</v>
      </c>
      <c r="R142" s="25"/>
      <c r="S142" s="25"/>
      <c r="T142" s="25">
        <v>6.6E-4</v>
      </c>
      <c r="U142" s="25">
        <f t="shared" si="29"/>
        <v>3.9500000000000001E-4</v>
      </c>
    </row>
    <row r="143" spans="1:21" s="15" customFormat="1">
      <c r="A143" s="18">
        <v>391</v>
      </c>
      <c r="B143" s="25">
        <v>1E-4</v>
      </c>
      <c r="C143" s="25">
        <v>7.1000000000000004E-3</v>
      </c>
      <c r="D143" s="25">
        <f t="shared" si="20"/>
        <v>6.6950000000000004E-3</v>
      </c>
      <c r="E143" s="25"/>
      <c r="F143" s="25">
        <f t="shared" si="21"/>
        <v>5.4957900000000004E-3</v>
      </c>
      <c r="G143" s="25">
        <f t="shared" si="22"/>
        <v>0.12656804370000002</v>
      </c>
      <c r="H143" s="25">
        <v>6.4000000000000003E-3</v>
      </c>
      <c r="I143" s="25">
        <f t="shared" si="23"/>
        <v>5.9950000000000003E-3</v>
      </c>
      <c r="J143" s="25"/>
      <c r="K143" s="25">
        <f t="shared" si="24"/>
        <v>4.7967900000000004E-3</v>
      </c>
      <c r="L143" s="25">
        <f t="shared" si="25"/>
        <v>0.11047007370000002</v>
      </c>
      <c r="M143" s="25">
        <v>4.4000000000000003E-3</v>
      </c>
      <c r="N143" s="25">
        <f t="shared" si="26"/>
        <v>3.9950000000000003E-3</v>
      </c>
      <c r="O143" s="25"/>
      <c r="P143" s="25">
        <f t="shared" si="27"/>
        <v>3.7187900000000005E-3</v>
      </c>
      <c r="Q143" s="25">
        <f t="shared" si="28"/>
        <v>8.5643733700000016E-2</v>
      </c>
      <c r="R143" s="25"/>
      <c r="S143" s="25"/>
      <c r="T143" s="25">
        <v>7.1000000000000002E-4</v>
      </c>
      <c r="U143" s="25">
        <f t="shared" si="29"/>
        <v>4.0500000000000003E-4</v>
      </c>
    </row>
    <row r="144" spans="1:21" s="15" customFormat="1">
      <c r="A144" s="18">
        <v>392</v>
      </c>
      <c r="B144" s="25">
        <v>1.4999999999999999E-4</v>
      </c>
      <c r="C144" s="25">
        <v>6.7000000000000002E-3</v>
      </c>
      <c r="D144" s="25">
        <f t="shared" si="20"/>
        <v>6.2599999999999999E-3</v>
      </c>
      <c r="E144" s="25"/>
      <c r="F144" s="25">
        <f t="shared" si="21"/>
        <v>5.0607899999999999E-3</v>
      </c>
      <c r="G144" s="25">
        <f t="shared" si="22"/>
        <v>0.11654999370000001</v>
      </c>
      <c r="H144" s="25">
        <v>6.3E-3</v>
      </c>
      <c r="I144" s="25">
        <f t="shared" si="23"/>
        <v>5.8599999999999998E-3</v>
      </c>
      <c r="J144" s="25"/>
      <c r="K144" s="25">
        <f t="shared" si="24"/>
        <v>4.6617899999999999E-3</v>
      </c>
      <c r="L144" s="25">
        <f t="shared" si="25"/>
        <v>0.1073610237</v>
      </c>
      <c r="M144" s="25">
        <v>4.4000000000000003E-3</v>
      </c>
      <c r="N144" s="25">
        <f t="shared" si="26"/>
        <v>3.96E-3</v>
      </c>
      <c r="O144" s="25"/>
      <c r="P144" s="25">
        <f t="shared" si="27"/>
        <v>3.6837900000000002E-3</v>
      </c>
      <c r="Q144" s="25">
        <f t="shared" si="28"/>
        <v>8.4837683700000013E-2</v>
      </c>
      <c r="R144" s="25"/>
      <c r="S144" s="25"/>
      <c r="T144" s="25">
        <v>7.2999999999999996E-4</v>
      </c>
      <c r="U144" s="25">
        <f t="shared" si="29"/>
        <v>4.3999999999999996E-4</v>
      </c>
    </row>
    <row r="145" spans="1:21" s="15" customFormat="1">
      <c r="A145" s="18">
        <v>393</v>
      </c>
      <c r="B145" s="25">
        <v>1.6000000000000001E-4</v>
      </c>
      <c r="C145" s="25">
        <v>7.0000000000000001E-3</v>
      </c>
      <c r="D145" s="25">
        <f t="shared" si="20"/>
        <v>6.5750000000000001E-3</v>
      </c>
      <c r="E145" s="25"/>
      <c r="F145" s="25">
        <f t="shared" si="21"/>
        <v>5.3757900000000001E-3</v>
      </c>
      <c r="G145" s="25">
        <f t="shared" si="22"/>
        <v>0.1238044437</v>
      </c>
      <c r="H145" s="25">
        <v>6.4000000000000003E-3</v>
      </c>
      <c r="I145" s="25">
        <f t="shared" si="23"/>
        <v>5.9750000000000003E-3</v>
      </c>
      <c r="J145" s="25"/>
      <c r="K145" s="25">
        <f t="shared" si="24"/>
        <v>4.7767900000000004E-3</v>
      </c>
      <c r="L145" s="25">
        <f t="shared" si="25"/>
        <v>0.11000947370000001</v>
      </c>
      <c r="M145" s="25">
        <v>4.3E-3</v>
      </c>
      <c r="N145" s="25">
        <f t="shared" si="26"/>
        <v>3.875E-3</v>
      </c>
      <c r="O145" s="25"/>
      <c r="P145" s="25">
        <f t="shared" si="27"/>
        <v>3.5987900000000001E-3</v>
      </c>
      <c r="Q145" s="25">
        <f t="shared" si="28"/>
        <v>8.2880133700000011E-2</v>
      </c>
      <c r="R145" s="25"/>
      <c r="S145" s="25"/>
      <c r="T145" s="25">
        <v>6.8999999999999997E-4</v>
      </c>
      <c r="U145" s="25">
        <f t="shared" si="29"/>
        <v>4.2499999999999998E-4</v>
      </c>
    </row>
    <row r="146" spans="1:21" s="15" customFormat="1">
      <c r="A146" s="18">
        <v>394</v>
      </c>
      <c r="B146" s="25">
        <v>1.1E-4</v>
      </c>
      <c r="C146" s="25">
        <v>6.6E-3</v>
      </c>
      <c r="D146" s="25">
        <f t="shared" si="20"/>
        <v>6.2249999999999996E-3</v>
      </c>
      <c r="E146" s="25"/>
      <c r="F146" s="25">
        <f t="shared" si="21"/>
        <v>5.0257899999999996E-3</v>
      </c>
      <c r="G146" s="25">
        <f t="shared" si="22"/>
        <v>0.11574394369999999</v>
      </c>
      <c r="H146" s="25">
        <v>6.1999999999999998E-3</v>
      </c>
      <c r="I146" s="25">
        <f t="shared" si="23"/>
        <v>5.8249999999999994E-3</v>
      </c>
      <c r="J146" s="25"/>
      <c r="K146" s="25">
        <f t="shared" si="24"/>
        <v>4.6267899999999995E-3</v>
      </c>
      <c r="L146" s="25">
        <f t="shared" si="25"/>
        <v>0.1065549737</v>
      </c>
      <c r="M146" s="25">
        <v>4.3E-3</v>
      </c>
      <c r="N146" s="25">
        <f t="shared" si="26"/>
        <v>3.9249999999999997E-3</v>
      </c>
      <c r="O146" s="25"/>
      <c r="P146" s="25">
        <f t="shared" si="27"/>
        <v>3.6487899999999998E-3</v>
      </c>
      <c r="Q146" s="25">
        <f t="shared" si="28"/>
        <v>8.4031633699999997E-2</v>
      </c>
      <c r="R146" s="25"/>
      <c r="S146" s="25"/>
      <c r="T146" s="25">
        <v>6.4000000000000005E-4</v>
      </c>
      <c r="U146" s="25">
        <f t="shared" si="29"/>
        <v>3.7500000000000001E-4</v>
      </c>
    </row>
    <row r="147" spans="1:21" s="15" customFormat="1">
      <c r="A147" s="18">
        <v>395</v>
      </c>
      <c r="B147" s="25">
        <v>1.2E-4</v>
      </c>
      <c r="C147" s="25">
        <v>6.7000000000000002E-3</v>
      </c>
      <c r="D147" s="25">
        <f t="shared" si="20"/>
        <v>6.2950000000000002E-3</v>
      </c>
      <c r="E147" s="25"/>
      <c r="F147" s="25">
        <f t="shared" si="21"/>
        <v>5.0957900000000002E-3</v>
      </c>
      <c r="G147" s="25">
        <f t="shared" si="22"/>
        <v>0.11735604370000001</v>
      </c>
      <c r="H147" s="25">
        <v>6.1999999999999998E-3</v>
      </c>
      <c r="I147" s="25">
        <f t="shared" si="23"/>
        <v>5.7949999999999998E-3</v>
      </c>
      <c r="J147" s="25"/>
      <c r="K147" s="25">
        <f t="shared" si="24"/>
        <v>4.5967899999999999E-3</v>
      </c>
      <c r="L147" s="25">
        <f t="shared" si="25"/>
        <v>0.10586407370000001</v>
      </c>
      <c r="M147" s="25">
        <v>4.4000000000000003E-3</v>
      </c>
      <c r="N147" s="25">
        <f t="shared" si="26"/>
        <v>3.9950000000000003E-3</v>
      </c>
      <c r="O147" s="25"/>
      <c r="P147" s="25">
        <f t="shared" si="27"/>
        <v>3.7187900000000005E-3</v>
      </c>
      <c r="Q147" s="25">
        <f t="shared" si="28"/>
        <v>8.5643733700000016E-2</v>
      </c>
      <c r="R147" s="25"/>
      <c r="S147" s="25"/>
      <c r="T147" s="25">
        <v>6.8999999999999997E-4</v>
      </c>
      <c r="U147" s="25">
        <f t="shared" si="29"/>
        <v>4.0499999999999998E-4</v>
      </c>
    </row>
    <row r="148" spans="1:21" s="15" customFormat="1">
      <c r="A148" s="18">
        <v>396</v>
      </c>
      <c r="B148" s="25">
        <v>1.2999999999999999E-4</v>
      </c>
      <c r="C148" s="25">
        <v>6.6E-3</v>
      </c>
      <c r="D148" s="25">
        <f t="shared" si="20"/>
        <v>6.1799999999999997E-3</v>
      </c>
      <c r="E148" s="25"/>
      <c r="F148" s="25">
        <f t="shared" si="21"/>
        <v>4.9807899999999997E-3</v>
      </c>
      <c r="G148" s="25">
        <f t="shared" si="22"/>
        <v>0.1147075937</v>
      </c>
      <c r="H148" s="25">
        <v>6.0000000000000001E-3</v>
      </c>
      <c r="I148" s="25">
        <f t="shared" si="23"/>
        <v>5.5799999999999999E-3</v>
      </c>
      <c r="J148" s="25"/>
      <c r="K148" s="25">
        <f t="shared" si="24"/>
        <v>4.38179E-3</v>
      </c>
      <c r="L148" s="25">
        <f t="shared" si="25"/>
        <v>0.10091262370000001</v>
      </c>
      <c r="M148" s="25">
        <v>4.1999999999999997E-3</v>
      </c>
      <c r="N148" s="25">
        <f t="shared" si="26"/>
        <v>3.7799999999999995E-3</v>
      </c>
      <c r="O148" s="25"/>
      <c r="P148" s="25">
        <f t="shared" si="27"/>
        <v>3.5037899999999997E-3</v>
      </c>
      <c r="Q148" s="25">
        <f t="shared" si="28"/>
        <v>8.0692283699999992E-2</v>
      </c>
      <c r="R148" s="25"/>
      <c r="S148" s="25"/>
      <c r="T148" s="25">
        <v>7.1000000000000002E-4</v>
      </c>
      <c r="U148" s="25">
        <f t="shared" si="29"/>
        <v>4.2000000000000002E-4</v>
      </c>
    </row>
    <row r="149" spans="1:21" s="15" customFormat="1">
      <c r="A149" s="18">
        <v>397</v>
      </c>
      <c r="B149" s="25">
        <v>6.8999999999999997E-5</v>
      </c>
      <c r="C149" s="25">
        <v>6.4999999999999997E-3</v>
      </c>
      <c r="D149" s="25">
        <f t="shared" si="20"/>
        <v>6.1405000000000001E-3</v>
      </c>
      <c r="E149" s="25"/>
      <c r="F149" s="25">
        <f t="shared" si="21"/>
        <v>4.9412900000000001E-3</v>
      </c>
      <c r="G149" s="25">
        <f t="shared" si="22"/>
        <v>0.11379790870000001</v>
      </c>
      <c r="H149" s="25">
        <v>6.0000000000000001E-3</v>
      </c>
      <c r="I149" s="25">
        <f t="shared" si="23"/>
        <v>5.6404999999999997E-3</v>
      </c>
      <c r="J149" s="25"/>
      <c r="K149" s="25">
        <f t="shared" si="24"/>
        <v>4.4422899999999998E-3</v>
      </c>
      <c r="L149" s="25">
        <f t="shared" si="25"/>
        <v>0.1023059387</v>
      </c>
      <c r="M149" s="25">
        <v>4.1999999999999997E-3</v>
      </c>
      <c r="N149" s="25">
        <f t="shared" si="26"/>
        <v>3.8404999999999997E-3</v>
      </c>
      <c r="O149" s="25"/>
      <c r="P149" s="25">
        <f t="shared" si="27"/>
        <v>3.5642899999999999E-3</v>
      </c>
      <c r="Q149" s="25">
        <f t="shared" si="28"/>
        <v>8.2085598699999998E-2</v>
      </c>
      <c r="R149" s="25"/>
      <c r="S149" s="25"/>
      <c r="T149" s="25">
        <v>6.4999999999999997E-4</v>
      </c>
      <c r="U149" s="25">
        <f t="shared" si="29"/>
        <v>3.5950000000000001E-4</v>
      </c>
    </row>
    <row r="150" spans="1:21" s="15" customFormat="1">
      <c r="A150" s="18">
        <v>398</v>
      </c>
      <c r="B150" s="25">
        <v>1.6000000000000001E-4</v>
      </c>
      <c r="C150" s="25">
        <v>6.4000000000000003E-3</v>
      </c>
      <c r="D150" s="25">
        <f t="shared" si="20"/>
        <v>6.0049999999999999E-3</v>
      </c>
      <c r="E150" s="25"/>
      <c r="F150" s="25">
        <f t="shared" si="21"/>
        <v>4.8057899999999999E-3</v>
      </c>
      <c r="G150" s="25">
        <f t="shared" si="22"/>
        <v>0.1106773437</v>
      </c>
      <c r="H150" s="25">
        <v>5.7999999999999996E-3</v>
      </c>
      <c r="I150" s="25">
        <f t="shared" si="23"/>
        <v>5.4049999999999992E-3</v>
      </c>
      <c r="J150" s="25"/>
      <c r="K150" s="25">
        <f t="shared" si="24"/>
        <v>4.2067899999999993E-3</v>
      </c>
      <c r="L150" s="25">
        <f t="shared" si="25"/>
        <v>9.6882373699999982E-2</v>
      </c>
      <c r="M150" s="25">
        <v>4.0000000000000001E-3</v>
      </c>
      <c r="N150" s="25">
        <f t="shared" si="26"/>
        <v>3.6050000000000001E-3</v>
      </c>
      <c r="O150" s="25"/>
      <c r="P150" s="25">
        <f t="shared" si="27"/>
        <v>3.3287900000000003E-3</v>
      </c>
      <c r="Q150" s="25">
        <f t="shared" si="28"/>
        <v>7.6662033700000007E-2</v>
      </c>
      <c r="R150" s="25"/>
      <c r="S150" s="25"/>
      <c r="T150" s="25">
        <v>6.3000000000000003E-4</v>
      </c>
      <c r="U150" s="25">
        <f t="shared" si="29"/>
        <v>3.9500000000000001E-4</v>
      </c>
    </row>
    <row r="151" spans="1:21" s="15" customFormat="1">
      <c r="A151" s="18">
        <v>399</v>
      </c>
      <c r="B151" s="25">
        <v>8.0000000000000007E-5</v>
      </c>
      <c r="C151" s="25">
        <v>6.4999999999999997E-3</v>
      </c>
      <c r="D151" s="25">
        <f t="shared" si="20"/>
        <v>6.1249999999999994E-3</v>
      </c>
      <c r="E151" s="25"/>
      <c r="F151" s="25">
        <f t="shared" si="21"/>
        <v>4.9257899999999993E-3</v>
      </c>
      <c r="G151" s="25">
        <f t="shared" si="22"/>
        <v>0.11344094369999999</v>
      </c>
      <c r="H151" s="25">
        <v>5.8999999999999999E-3</v>
      </c>
      <c r="I151" s="25">
        <f t="shared" si="23"/>
        <v>5.5249999999999995E-3</v>
      </c>
      <c r="J151" s="25"/>
      <c r="K151" s="25">
        <f t="shared" si="24"/>
        <v>4.3267899999999996E-3</v>
      </c>
      <c r="L151" s="25">
        <f t="shared" si="25"/>
        <v>9.9645973700000001E-2</v>
      </c>
      <c r="M151" s="25">
        <v>4.1000000000000003E-3</v>
      </c>
      <c r="N151" s="25">
        <f t="shared" si="26"/>
        <v>3.7250000000000004E-3</v>
      </c>
      <c r="O151" s="25"/>
      <c r="P151" s="25">
        <f t="shared" si="27"/>
        <v>3.4487900000000006E-3</v>
      </c>
      <c r="Q151" s="25">
        <f t="shared" si="28"/>
        <v>7.9425633700000012E-2</v>
      </c>
      <c r="R151" s="25"/>
      <c r="S151" s="25"/>
      <c r="T151" s="25">
        <v>6.7000000000000002E-4</v>
      </c>
      <c r="U151" s="25">
        <f t="shared" si="29"/>
        <v>3.7500000000000001E-4</v>
      </c>
    </row>
    <row r="152" spans="1:21" s="15" customFormat="1">
      <c r="A152" s="18">
        <v>400</v>
      </c>
      <c r="B152" s="25">
        <v>1.8000000000000001E-4</v>
      </c>
      <c r="C152" s="25">
        <v>6.3E-3</v>
      </c>
      <c r="D152" s="25">
        <f t="shared" si="20"/>
        <v>5.855E-3</v>
      </c>
      <c r="E152" s="25"/>
      <c r="F152" s="25">
        <f t="shared" si="21"/>
        <v>4.6557899999999999E-3</v>
      </c>
      <c r="G152" s="25">
        <f t="shared" si="22"/>
        <v>0.1072228437</v>
      </c>
      <c r="H152" s="25">
        <v>5.7999999999999996E-3</v>
      </c>
      <c r="I152" s="25">
        <f t="shared" si="23"/>
        <v>5.3549999999999995E-3</v>
      </c>
      <c r="J152" s="25"/>
      <c r="K152" s="25">
        <f t="shared" si="24"/>
        <v>4.1567899999999996E-3</v>
      </c>
      <c r="L152" s="25">
        <f t="shared" si="25"/>
        <v>9.5730873699999997E-2</v>
      </c>
      <c r="M152" s="25">
        <v>4.1999999999999997E-3</v>
      </c>
      <c r="N152" s="25">
        <f t="shared" si="26"/>
        <v>3.7549999999999997E-3</v>
      </c>
      <c r="O152" s="25"/>
      <c r="P152" s="25">
        <f t="shared" si="27"/>
        <v>3.4787899999999998E-3</v>
      </c>
      <c r="Q152" s="25">
        <f t="shared" si="28"/>
        <v>8.0116533700000006E-2</v>
      </c>
      <c r="R152" s="25"/>
      <c r="S152" s="25"/>
      <c r="T152" s="25">
        <v>7.1000000000000002E-4</v>
      </c>
      <c r="U152" s="25">
        <f t="shared" si="29"/>
        <v>4.4500000000000003E-4</v>
      </c>
    </row>
    <row r="153" spans="1:21" s="15" customFormat="1">
      <c r="A153" s="18">
        <v>401</v>
      </c>
      <c r="B153" s="25">
        <v>1E-4</v>
      </c>
      <c r="C153" s="25">
        <v>6.4000000000000003E-3</v>
      </c>
      <c r="D153" s="25">
        <f t="shared" si="20"/>
        <v>6.0100000000000006E-3</v>
      </c>
      <c r="E153" s="25"/>
      <c r="F153" s="25">
        <f t="shared" si="21"/>
        <v>4.8107900000000006E-3</v>
      </c>
      <c r="G153" s="25">
        <f t="shared" si="22"/>
        <v>0.11079249370000002</v>
      </c>
      <c r="H153" s="25">
        <v>6.0000000000000001E-3</v>
      </c>
      <c r="I153" s="25">
        <f t="shared" si="23"/>
        <v>5.6100000000000004E-3</v>
      </c>
      <c r="J153" s="25"/>
      <c r="K153" s="25">
        <f t="shared" si="24"/>
        <v>4.4117900000000005E-3</v>
      </c>
      <c r="L153" s="25">
        <f t="shared" si="25"/>
        <v>0.10160352370000002</v>
      </c>
      <c r="M153" s="25">
        <v>4.1000000000000003E-3</v>
      </c>
      <c r="N153" s="25">
        <f t="shared" si="26"/>
        <v>3.7100000000000002E-3</v>
      </c>
      <c r="O153" s="25"/>
      <c r="P153" s="25">
        <f t="shared" si="27"/>
        <v>3.4337900000000004E-3</v>
      </c>
      <c r="Q153" s="25">
        <f t="shared" si="28"/>
        <v>7.9080183700000015E-2</v>
      </c>
      <c r="R153" s="25"/>
      <c r="S153" s="25"/>
      <c r="T153" s="25">
        <v>6.8000000000000005E-4</v>
      </c>
      <c r="U153" s="25">
        <f t="shared" si="29"/>
        <v>3.9000000000000005E-4</v>
      </c>
    </row>
    <row r="154" spans="1:21" s="15" customFormat="1">
      <c r="A154" s="18">
        <v>402</v>
      </c>
      <c r="B154" s="25">
        <v>1.3999999999999999E-4</v>
      </c>
      <c r="C154" s="25">
        <v>6.1000000000000004E-3</v>
      </c>
      <c r="D154" s="25">
        <f t="shared" si="20"/>
        <v>5.7000000000000002E-3</v>
      </c>
      <c r="E154" s="25"/>
      <c r="F154" s="25">
        <f t="shared" si="21"/>
        <v>4.5007900000000002E-3</v>
      </c>
      <c r="G154" s="25">
        <f t="shared" si="22"/>
        <v>0.10365319370000001</v>
      </c>
      <c r="H154" s="25">
        <v>5.5999999999999999E-3</v>
      </c>
      <c r="I154" s="25">
        <f t="shared" si="23"/>
        <v>5.1999999999999998E-3</v>
      </c>
      <c r="J154" s="25"/>
      <c r="K154" s="25">
        <f t="shared" si="24"/>
        <v>4.0017899999999999E-3</v>
      </c>
      <c r="L154" s="25">
        <f t="shared" si="25"/>
        <v>9.2161223700000003E-2</v>
      </c>
      <c r="M154" s="25">
        <v>3.8999999999999998E-3</v>
      </c>
      <c r="N154" s="25">
        <f t="shared" si="26"/>
        <v>3.4999999999999996E-3</v>
      </c>
      <c r="O154" s="25"/>
      <c r="P154" s="25">
        <f t="shared" si="27"/>
        <v>3.2237899999999998E-3</v>
      </c>
      <c r="Q154" s="25">
        <f t="shared" si="28"/>
        <v>7.4243883699999999E-2</v>
      </c>
      <c r="R154" s="25"/>
      <c r="S154" s="25"/>
      <c r="T154" s="25">
        <v>6.6E-4</v>
      </c>
      <c r="U154" s="25">
        <f t="shared" si="29"/>
        <v>3.9999999999999996E-4</v>
      </c>
    </row>
    <row r="155" spans="1:21" s="15" customFormat="1">
      <c r="A155" s="18">
        <v>403</v>
      </c>
      <c r="B155" s="25">
        <v>8.0000000000000007E-5</v>
      </c>
      <c r="C155" s="25">
        <v>6.1000000000000004E-3</v>
      </c>
      <c r="D155" s="25">
        <f t="shared" si="20"/>
        <v>5.6950000000000004E-3</v>
      </c>
      <c r="E155" s="25"/>
      <c r="F155" s="25">
        <f t="shared" si="21"/>
        <v>4.4957900000000004E-3</v>
      </c>
      <c r="G155" s="25">
        <f t="shared" si="22"/>
        <v>0.10353804370000001</v>
      </c>
      <c r="H155" s="25">
        <v>5.7999999999999996E-3</v>
      </c>
      <c r="I155" s="25">
        <f t="shared" si="23"/>
        <v>5.3949999999999996E-3</v>
      </c>
      <c r="J155" s="25"/>
      <c r="K155" s="25">
        <f t="shared" si="24"/>
        <v>4.1967899999999997E-3</v>
      </c>
      <c r="L155" s="25">
        <f t="shared" si="25"/>
        <v>9.6652073699999994E-2</v>
      </c>
      <c r="M155" s="25">
        <v>3.8E-3</v>
      </c>
      <c r="N155" s="25">
        <f t="shared" si="26"/>
        <v>3.395E-3</v>
      </c>
      <c r="O155" s="25"/>
      <c r="P155" s="25">
        <f t="shared" si="27"/>
        <v>3.1187900000000002E-3</v>
      </c>
      <c r="Q155" s="25">
        <f t="shared" si="28"/>
        <v>7.1825733700000005E-2</v>
      </c>
      <c r="R155" s="25"/>
      <c r="S155" s="25"/>
      <c r="T155" s="25">
        <v>7.2999999999999996E-4</v>
      </c>
      <c r="U155" s="25">
        <f t="shared" si="29"/>
        <v>4.0499999999999998E-4</v>
      </c>
    </row>
    <row r="156" spans="1:21" s="15" customFormat="1">
      <c r="A156" s="18">
        <v>404</v>
      </c>
      <c r="B156" s="25">
        <v>1.2999999999999999E-4</v>
      </c>
      <c r="C156" s="25">
        <v>6.1000000000000004E-3</v>
      </c>
      <c r="D156" s="25">
        <f t="shared" si="20"/>
        <v>5.6750000000000004E-3</v>
      </c>
      <c r="E156" s="25"/>
      <c r="F156" s="25">
        <f t="shared" si="21"/>
        <v>4.4757900000000003E-3</v>
      </c>
      <c r="G156" s="25">
        <f t="shared" si="22"/>
        <v>0.10307744370000001</v>
      </c>
      <c r="H156" s="25">
        <v>5.7000000000000002E-3</v>
      </c>
      <c r="I156" s="25">
        <f t="shared" si="23"/>
        <v>5.2750000000000002E-3</v>
      </c>
      <c r="J156" s="25"/>
      <c r="K156" s="25">
        <f t="shared" si="24"/>
        <v>4.0767900000000003E-3</v>
      </c>
      <c r="L156" s="25">
        <f t="shared" si="25"/>
        <v>9.3888473700000016E-2</v>
      </c>
      <c r="M156" s="25">
        <v>3.8999999999999998E-3</v>
      </c>
      <c r="N156" s="25">
        <f t="shared" si="26"/>
        <v>3.4749999999999998E-3</v>
      </c>
      <c r="O156" s="25"/>
      <c r="P156" s="25">
        <f t="shared" si="27"/>
        <v>3.19879E-3</v>
      </c>
      <c r="Q156" s="25">
        <f t="shared" si="28"/>
        <v>7.3668133699999999E-2</v>
      </c>
      <c r="R156" s="25"/>
      <c r="S156" s="25"/>
      <c r="T156" s="25">
        <v>7.2000000000000005E-4</v>
      </c>
      <c r="U156" s="25">
        <f t="shared" si="29"/>
        <v>4.2500000000000003E-4</v>
      </c>
    </row>
    <row r="157" spans="1:21" s="15" customFormat="1">
      <c r="A157" s="18">
        <v>405</v>
      </c>
      <c r="B157" s="25">
        <v>1.2999999999999999E-4</v>
      </c>
      <c r="C157" s="25">
        <v>6.1999999999999998E-3</v>
      </c>
      <c r="D157" s="25">
        <f t="shared" si="20"/>
        <v>5.8100000000000001E-3</v>
      </c>
      <c r="E157" s="25"/>
      <c r="F157" s="25">
        <f t="shared" si="21"/>
        <v>4.61079E-3</v>
      </c>
      <c r="G157" s="25">
        <f t="shared" si="22"/>
        <v>0.10618649370000001</v>
      </c>
      <c r="H157" s="25">
        <v>5.7999999999999996E-3</v>
      </c>
      <c r="I157" s="25">
        <f t="shared" si="23"/>
        <v>5.4099999999999999E-3</v>
      </c>
      <c r="J157" s="25"/>
      <c r="K157" s="25">
        <f t="shared" si="24"/>
        <v>4.21179E-3</v>
      </c>
      <c r="L157" s="25">
        <f t="shared" si="25"/>
        <v>9.6997523700000005E-2</v>
      </c>
      <c r="M157" s="25">
        <v>3.8E-3</v>
      </c>
      <c r="N157" s="25">
        <f t="shared" si="26"/>
        <v>3.4099999999999998E-3</v>
      </c>
      <c r="O157" s="25"/>
      <c r="P157" s="25">
        <f t="shared" si="27"/>
        <v>3.13379E-3</v>
      </c>
      <c r="Q157" s="25">
        <f t="shared" si="28"/>
        <v>7.2171183700000002E-2</v>
      </c>
      <c r="R157" s="25"/>
      <c r="S157" s="25"/>
      <c r="T157" s="25">
        <v>6.4999999999999997E-4</v>
      </c>
      <c r="U157" s="25">
        <f t="shared" si="29"/>
        <v>3.8999999999999999E-4</v>
      </c>
    </row>
    <row r="158" spans="1:21" s="15" customFormat="1">
      <c r="A158" s="18">
        <v>406</v>
      </c>
      <c r="B158" s="25">
        <v>1.7000000000000001E-4</v>
      </c>
      <c r="C158" s="25">
        <v>6.0000000000000001E-3</v>
      </c>
      <c r="D158" s="25">
        <f t="shared" si="20"/>
        <v>5.5799999999999999E-3</v>
      </c>
      <c r="E158" s="25"/>
      <c r="F158" s="25">
        <f t="shared" si="21"/>
        <v>4.3807899999999999E-3</v>
      </c>
      <c r="G158" s="25">
        <f t="shared" si="22"/>
        <v>0.1008895937</v>
      </c>
      <c r="H158" s="25">
        <v>5.5999999999999999E-3</v>
      </c>
      <c r="I158" s="25">
        <f t="shared" si="23"/>
        <v>5.1799999999999997E-3</v>
      </c>
      <c r="J158" s="25"/>
      <c r="K158" s="25">
        <f t="shared" si="24"/>
        <v>3.9817899999999998E-3</v>
      </c>
      <c r="L158" s="25">
        <f t="shared" si="25"/>
        <v>9.1700623699999997E-2</v>
      </c>
      <c r="M158" s="25">
        <v>3.8E-3</v>
      </c>
      <c r="N158" s="25">
        <f t="shared" si="26"/>
        <v>3.3800000000000002E-3</v>
      </c>
      <c r="O158" s="25"/>
      <c r="P158" s="25">
        <f t="shared" si="27"/>
        <v>3.1037900000000004E-3</v>
      </c>
      <c r="Q158" s="25">
        <f t="shared" si="28"/>
        <v>7.1480283700000008E-2</v>
      </c>
      <c r="R158" s="25"/>
      <c r="S158" s="25"/>
      <c r="T158" s="25">
        <v>6.7000000000000002E-4</v>
      </c>
      <c r="U158" s="25">
        <f t="shared" si="29"/>
        <v>4.2000000000000002E-4</v>
      </c>
    </row>
    <row r="159" spans="1:21" s="15" customFormat="1">
      <c r="A159" s="18">
        <v>407</v>
      </c>
      <c r="B159" s="25">
        <v>9.0000000000000006E-5</v>
      </c>
      <c r="C159" s="25">
        <v>6.1000000000000004E-3</v>
      </c>
      <c r="D159" s="25">
        <f t="shared" si="20"/>
        <v>5.7400000000000003E-3</v>
      </c>
      <c r="E159" s="25"/>
      <c r="F159" s="25">
        <f t="shared" si="21"/>
        <v>4.5407900000000003E-3</v>
      </c>
      <c r="G159" s="25">
        <f t="shared" si="22"/>
        <v>0.10457439370000002</v>
      </c>
      <c r="H159" s="25">
        <v>5.7000000000000002E-3</v>
      </c>
      <c r="I159" s="25">
        <f t="shared" si="23"/>
        <v>5.3400000000000001E-3</v>
      </c>
      <c r="J159" s="25"/>
      <c r="K159" s="25">
        <f t="shared" si="24"/>
        <v>4.1417900000000002E-3</v>
      </c>
      <c r="L159" s="25">
        <f t="shared" si="25"/>
        <v>9.5385423700000013E-2</v>
      </c>
      <c r="M159" s="25">
        <v>3.8E-3</v>
      </c>
      <c r="N159" s="25">
        <f t="shared" si="26"/>
        <v>3.4399999999999999E-3</v>
      </c>
      <c r="O159" s="25"/>
      <c r="P159" s="25">
        <f t="shared" si="27"/>
        <v>3.1637900000000001E-3</v>
      </c>
      <c r="Q159" s="25">
        <f t="shared" si="28"/>
        <v>7.286208370000001E-2</v>
      </c>
      <c r="R159" s="25"/>
      <c r="S159" s="25"/>
      <c r="T159" s="25">
        <v>6.3000000000000003E-4</v>
      </c>
      <c r="U159" s="25">
        <f t="shared" si="29"/>
        <v>3.6000000000000002E-4</v>
      </c>
    </row>
    <row r="160" spans="1:21" s="15" customFormat="1">
      <c r="A160" s="18">
        <v>408</v>
      </c>
      <c r="B160" s="25">
        <v>1.2999999999999999E-4</v>
      </c>
      <c r="C160" s="25">
        <v>5.8999999999999999E-3</v>
      </c>
      <c r="D160" s="25">
        <f t="shared" si="20"/>
        <v>5.5100000000000001E-3</v>
      </c>
      <c r="E160" s="25"/>
      <c r="F160" s="25">
        <f t="shared" si="21"/>
        <v>4.3107900000000001E-3</v>
      </c>
      <c r="G160" s="25">
        <f t="shared" si="22"/>
        <v>9.9277493700000011E-2</v>
      </c>
      <c r="H160" s="25">
        <v>5.4000000000000003E-3</v>
      </c>
      <c r="I160" s="25">
        <f t="shared" si="23"/>
        <v>5.0100000000000006E-3</v>
      </c>
      <c r="J160" s="25"/>
      <c r="K160" s="25">
        <f t="shared" si="24"/>
        <v>3.8117900000000007E-3</v>
      </c>
      <c r="L160" s="25">
        <f t="shared" si="25"/>
        <v>8.778552370000002E-2</v>
      </c>
      <c r="M160" s="25">
        <v>3.5999999999999999E-3</v>
      </c>
      <c r="N160" s="25">
        <f t="shared" si="26"/>
        <v>3.2099999999999997E-3</v>
      </c>
      <c r="O160" s="25"/>
      <c r="P160" s="25">
        <f t="shared" si="27"/>
        <v>2.9337899999999999E-3</v>
      </c>
      <c r="Q160" s="25">
        <f t="shared" si="28"/>
        <v>6.7565183700000003E-2</v>
      </c>
      <c r="R160" s="25"/>
      <c r="S160" s="25"/>
      <c r="T160" s="25">
        <v>6.4999999999999997E-4</v>
      </c>
      <c r="U160" s="25">
        <f t="shared" si="29"/>
        <v>3.8999999999999999E-4</v>
      </c>
    </row>
    <row r="161" spans="1:21" s="15" customFormat="1">
      <c r="A161" s="18">
        <v>409</v>
      </c>
      <c r="B161" s="25">
        <v>1.6000000000000001E-4</v>
      </c>
      <c r="C161" s="25">
        <v>5.8999999999999999E-3</v>
      </c>
      <c r="D161" s="25">
        <f t="shared" si="20"/>
        <v>5.4749999999999998E-3</v>
      </c>
      <c r="E161" s="25"/>
      <c r="F161" s="25">
        <f t="shared" si="21"/>
        <v>4.2757899999999998E-3</v>
      </c>
      <c r="G161" s="25">
        <f t="shared" si="22"/>
        <v>9.8471443699999994E-2</v>
      </c>
      <c r="H161" s="25">
        <v>5.4999999999999997E-3</v>
      </c>
      <c r="I161" s="25">
        <f t="shared" si="23"/>
        <v>5.0749999999999997E-3</v>
      </c>
      <c r="J161" s="25"/>
      <c r="K161" s="25">
        <f t="shared" si="24"/>
        <v>3.8767899999999998E-3</v>
      </c>
      <c r="L161" s="25">
        <f t="shared" si="25"/>
        <v>8.9282473700000003E-2</v>
      </c>
      <c r="M161" s="25">
        <v>3.5999999999999999E-3</v>
      </c>
      <c r="N161" s="25">
        <f t="shared" si="26"/>
        <v>3.1749999999999999E-3</v>
      </c>
      <c r="O161" s="25"/>
      <c r="P161" s="25">
        <f t="shared" si="27"/>
        <v>2.89879E-3</v>
      </c>
      <c r="Q161" s="25">
        <f t="shared" si="28"/>
        <v>6.6759133700000001E-2</v>
      </c>
      <c r="R161" s="25"/>
      <c r="S161" s="25"/>
      <c r="T161" s="25">
        <v>6.8999999999999997E-4</v>
      </c>
      <c r="U161" s="25">
        <f t="shared" si="29"/>
        <v>4.2499999999999998E-4</v>
      </c>
    </row>
    <row r="162" spans="1:21" s="15" customFormat="1">
      <c r="A162" s="18">
        <v>410</v>
      </c>
      <c r="B162" s="25">
        <v>1.6000000000000001E-4</v>
      </c>
      <c r="C162" s="25">
        <v>5.7999999999999996E-3</v>
      </c>
      <c r="D162" s="25">
        <f t="shared" si="20"/>
        <v>5.4149999999999997E-3</v>
      </c>
      <c r="E162" s="25"/>
      <c r="F162" s="25">
        <f t="shared" si="21"/>
        <v>4.2157899999999996E-3</v>
      </c>
      <c r="G162" s="25">
        <f t="shared" si="22"/>
        <v>9.7089643699999992E-2</v>
      </c>
      <c r="H162" s="25">
        <v>5.3E-3</v>
      </c>
      <c r="I162" s="25">
        <f t="shared" si="23"/>
        <v>4.9150000000000001E-3</v>
      </c>
      <c r="J162" s="25"/>
      <c r="K162" s="25">
        <f t="shared" si="24"/>
        <v>3.7167900000000002E-3</v>
      </c>
      <c r="L162" s="25">
        <f t="shared" si="25"/>
        <v>8.5597673700000015E-2</v>
      </c>
      <c r="M162" s="25">
        <v>3.7000000000000002E-3</v>
      </c>
      <c r="N162" s="25">
        <f t="shared" si="26"/>
        <v>3.3150000000000002E-3</v>
      </c>
      <c r="O162" s="25"/>
      <c r="P162" s="25">
        <f t="shared" si="27"/>
        <v>3.0387900000000004E-3</v>
      </c>
      <c r="Q162" s="25">
        <f t="shared" si="28"/>
        <v>6.9983333700000011E-2</v>
      </c>
      <c r="R162" s="25"/>
      <c r="S162" s="25"/>
      <c r="T162" s="25">
        <v>6.0999999999999997E-4</v>
      </c>
      <c r="U162" s="25">
        <f t="shared" si="29"/>
        <v>3.8499999999999998E-4</v>
      </c>
    </row>
    <row r="163" spans="1:21" s="15" customFormat="1">
      <c r="A163" s="18">
        <v>411</v>
      </c>
      <c r="B163" s="25">
        <v>8.0000000000000007E-5</v>
      </c>
      <c r="C163" s="25">
        <v>5.7000000000000002E-3</v>
      </c>
      <c r="D163" s="25">
        <f t="shared" si="20"/>
        <v>5.3150000000000003E-3</v>
      </c>
      <c r="E163" s="25"/>
      <c r="F163" s="25">
        <f t="shared" si="21"/>
        <v>4.1157900000000002E-3</v>
      </c>
      <c r="G163" s="25">
        <f t="shared" si="22"/>
        <v>9.4786643700000006E-2</v>
      </c>
      <c r="H163" s="25">
        <v>5.4000000000000003E-3</v>
      </c>
      <c r="I163" s="25">
        <f t="shared" si="23"/>
        <v>5.0150000000000004E-3</v>
      </c>
      <c r="J163" s="25"/>
      <c r="K163" s="25">
        <f t="shared" si="24"/>
        <v>3.8167900000000005E-3</v>
      </c>
      <c r="L163" s="25">
        <f t="shared" si="25"/>
        <v>8.7900673700000015E-2</v>
      </c>
      <c r="M163" s="25">
        <v>3.5999999999999999E-3</v>
      </c>
      <c r="N163" s="25">
        <f t="shared" si="26"/>
        <v>3.215E-3</v>
      </c>
      <c r="O163" s="25"/>
      <c r="P163" s="25">
        <f t="shared" si="27"/>
        <v>2.9387900000000002E-3</v>
      </c>
      <c r="Q163" s="25">
        <f t="shared" si="28"/>
        <v>6.7680333700000012E-2</v>
      </c>
      <c r="R163" s="25"/>
      <c r="S163" s="25"/>
      <c r="T163" s="25">
        <v>6.8999999999999997E-4</v>
      </c>
      <c r="U163" s="25">
        <f t="shared" si="29"/>
        <v>3.8499999999999998E-4</v>
      </c>
    </row>
    <row r="164" spans="1:21" s="15" customFormat="1">
      <c r="A164" s="18">
        <v>412</v>
      </c>
      <c r="B164" s="25">
        <v>2.1000000000000001E-4</v>
      </c>
      <c r="C164" s="25">
        <v>5.7000000000000002E-3</v>
      </c>
      <c r="D164" s="25">
        <f t="shared" si="20"/>
        <v>5.2650000000000006E-3</v>
      </c>
      <c r="E164" s="25"/>
      <c r="F164" s="25">
        <f t="shared" si="21"/>
        <v>4.0657900000000005E-3</v>
      </c>
      <c r="G164" s="25">
        <f t="shared" si="22"/>
        <v>9.363514370000002E-2</v>
      </c>
      <c r="H164" s="25">
        <v>5.4000000000000003E-3</v>
      </c>
      <c r="I164" s="25">
        <f t="shared" si="23"/>
        <v>4.9650000000000007E-3</v>
      </c>
      <c r="J164" s="25"/>
      <c r="K164" s="25">
        <f t="shared" si="24"/>
        <v>3.7667900000000008E-3</v>
      </c>
      <c r="L164" s="25">
        <f t="shared" si="25"/>
        <v>8.6749173700000015E-2</v>
      </c>
      <c r="M164" s="25">
        <v>3.5999999999999999E-3</v>
      </c>
      <c r="N164" s="25">
        <f t="shared" si="26"/>
        <v>3.1649999999999998E-3</v>
      </c>
      <c r="O164" s="25"/>
      <c r="P164" s="25">
        <f t="shared" si="27"/>
        <v>2.88879E-3</v>
      </c>
      <c r="Q164" s="25">
        <f t="shared" si="28"/>
        <v>6.6528833699999998E-2</v>
      </c>
      <c r="R164" s="25"/>
      <c r="S164" s="25"/>
      <c r="T164" s="25">
        <v>6.6E-4</v>
      </c>
      <c r="U164" s="25">
        <f t="shared" si="29"/>
        <v>4.35E-4</v>
      </c>
    </row>
    <row r="165" spans="1:21" s="15" customFormat="1">
      <c r="A165" s="18">
        <v>413</v>
      </c>
      <c r="B165" s="25">
        <v>1.4999999999999999E-4</v>
      </c>
      <c r="C165" s="25">
        <v>5.7000000000000002E-3</v>
      </c>
      <c r="D165" s="25">
        <f t="shared" si="20"/>
        <v>5.2750000000000002E-3</v>
      </c>
      <c r="E165" s="25"/>
      <c r="F165" s="25">
        <f t="shared" si="21"/>
        <v>4.0757900000000001E-3</v>
      </c>
      <c r="G165" s="25">
        <f t="shared" si="22"/>
        <v>9.3865443700000009E-2</v>
      </c>
      <c r="H165" s="25">
        <v>5.4999999999999997E-3</v>
      </c>
      <c r="I165" s="25">
        <f t="shared" si="23"/>
        <v>5.0749999999999997E-3</v>
      </c>
      <c r="J165" s="25"/>
      <c r="K165" s="25">
        <f t="shared" si="24"/>
        <v>3.8767899999999998E-3</v>
      </c>
      <c r="L165" s="25">
        <f t="shared" si="25"/>
        <v>8.9282473700000003E-2</v>
      </c>
      <c r="M165" s="25">
        <v>3.5999999999999999E-3</v>
      </c>
      <c r="N165" s="25">
        <f t="shared" si="26"/>
        <v>3.1749999999999999E-3</v>
      </c>
      <c r="O165" s="25"/>
      <c r="P165" s="25">
        <f t="shared" si="27"/>
        <v>2.89879E-3</v>
      </c>
      <c r="Q165" s="25">
        <f t="shared" si="28"/>
        <v>6.6759133700000001E-2</v>
      </c>
      <c r="R165" s="25"/>
      <c r="S165" s="25"/>
      <c r="T165" s="25">
        <v>6.9999999999999999E-4</v>
      </c>
      <c r="U165" s="25">
        <f t="shared" si="29"/>
        <v>4.2499999999999998E-4</v>
      </c>
    </row>
    <row r="166" spans="1:21" s="15" customFormat="1">
      <c r="A166" s="18">
        <v>414</v>
      </c>
      <c r="B166" s="25">
        <v>9.0000000000000006E-5</v>
      </c>
      <c r="C166" s="25">
        <v>5.5999999999999999E-3</v>
      </c>
      <c r="D166" s="25">
        <f t="shared" si="20"/>
        <v>5.2350000000000001E-3</v>
      </c>
      <c r="E166" s="25"/>
      <c r="F166" s="25">
        <f t="shared" si="21"/>
        <v>4.03579E-3</v>
      </c>
      <c r="G166" s="25">
        <f t="shared" si="22"/>
        <v>9.2944243700000012E-2</v>
      </c>
      <c r="H166" s="25">
        <v>5.1999999999999998E-3</v>
      </c>
      <c r="I166" s="25">
        <f t="shared" si="23"/>
        <v>4.8349999999999999E-3</v>
      </c>
      <c r="J166" s="25"/>
      <c r="K166" s="25">
        <f t="shared" si="24"/>
        <v>3.63679E-3</v>
      </c>
      <c r="L166" s="25">
        <f t="shared" si="25"/>
        <v>8.3755273700000007E-2</v>
      </c>
      <c r="M166" s="25">
        <v>3.5000000000000001E-3</v>
      </c>
      <c r="N166" s="25">
        <f t="shared" si="26"/>
        <v>3.1350000000000002E-3</v>
      </c>
      <c r="O166" s="25"/>
      <c r="P166" s="25">
        <f t="shared" si="27"/>
        <v>2.8587900000000004E-3</v>
      </c>
      <c r="Q166" s="25">
        <f t="shared" si="28"/>
        <v>6.5837933700000018E-2</v>
      </c>
      <c r="R166" s="25"/>
      <c r="S166" s="25"/>
      <c r="T166" s="25">
        <v>6.4000000000000005E-4</v>
      </c>
      <c r="U166" s="25">
        <f t="shared" si="29"/>
        <v>3.6500000000000004E-4</v>
      </c>
    </row>
    <row r="167" spans="1:21" s="15" customFormat="1">
      <c r="A167" s="18">
        <v>415</v>
      </c>
      <c r="B167" s="25">
        <v>5.0000000000000002E-5</v>
      </c>
      <c r="C167" s="25">
        <v>5.5999999999999999E-3</v>
      </c>
      <c r="D167" s="25">
        <f t="shared" si="20"/>
        <v>5.215E-3</v>
      </c>
      <c r="E167" s="25"/>
      <c r="F167" s="25">
        <f t="shared" si="21"/>
        <v>4.01579E-3</v>
      </c>
      <c r="G167" s="25">
        <f t="shared" si="22"/>
        <v>9.2483643700000007E-2</v>
      </c>
      <c r="H167" s="25">
        <v>5.3E-3</v>
      </c>
      <c r="I167" s="25">
        <f t="shared" si="23"/>
        <v>4.9150000000000001E-3</v>
      </c>
      <c r="J167" s="25"/>
      <c r="K167" s="25">
        <f t="shared" si="24"/>
        <v>3.7167900000000002E-3</v>
      </c>
      <c r="L167" s="25">
        <f t="shared" si="25"/>
        <v>8.5597673700000015E-2</v>
      </c>
      <c r="M167" s="25">
        <v>3.5000000000000001E-3</v>
      </c>
      <c r="N167" s="25">
        <f t="shared" si="26"/>
        <v>3.1150000000000001E-3</v>
      </c>
      <c r="O167" s="25"/>
      <c r="P167" s="25">
        <f t="shared" si="27"/>
        <v>2.8387900000000003E-3</v>
      </c>
      <c r="Q167" s="25">
        <f t="shared" si="28"/>
        <v>6.5377333700000012E-2</v>
      </c>
      <c r="R167" s="25"/>
      <c r="S167" s="25"/>
      <c r="T167" s="25">
        <v>7.2000000000000005E-4</v>
      </c>
      <c r="U167" s="25">
        <f t="shared" si="29"/>
        <v>3.8500000000000003E-4</v>
      </c>
    </row>
    <row r="168" spans="1:21" s="15" customFormat="1">
      <c r="A168" s="18">
        <v>416</v>
      </c>
      <c r="B168" s="25">
        <v>1.6000000000000001E-4</v>
      </c>
      <c r="C168" s="25">
        <v>5.4999999999999997E-3</v>
      </c>
      <c r="D168" s="25">
        <f t="shared" si="20"/>
        <v>5.0599999999999994E-3</v>
      </c>
      <c r="E168" s="25"/>
      <c r="F168" s="25">
        <f t="shared" si="21"/>
        <v>3.8607899999999994E-3</v>
      </c>
      <c r="G168" s="25">
        <f t="shared" si="22"/>
        <v>8.8913993699999985E-2</v>
      </c>
      <c r="H168" s="25">
        <v>5.1999999999999998E-3</v>
      </c>
      <c r="I168" s="25">
        <f t="shared" si="23"/>
        <v>4.7599999999999995E-3</v>
      </c>
      <c r="J168" s="25"/>
      <c r="K168" s="25">
        <f t="shared" si="24"/>
        <v>3.5617899999999996E-3</v>
      </c>
      <c r="L168" s="25">
        <f t="shared" si="25"/>
        <v>8.2028023699999994E-2</v>
      </c>
      <c r="M168" s="25">
        <v>3.5000000000000001E-3</v>
      </c>
      <c r="N168" s="25">
        <f t="shared" si="26"/>
        <v>3.0600000000000002E-3</v>
      </c>
      <c r="O168" s="25"/>
      <c r="P168" s="25">
        <f t="shared" si="27"/>
        <v>2.7837900000000004E-3</v>
      </c>
      <c r="Q168" s="25">
        <f t="shared" si="28"/>
        <v>6.4110683700000018E-2</v>
      </c>
      <c r="R168" s="25"/>
      <c r="S168" s="25"/>
      <c r="T168" s="25">
        <v>7.2000000000000005E-4</v>
      </c>
      <c r="U168" s="25">
        <f t="shared" si="29"/>
        <v>4.4000000000000002E-4</v>
      </c>
    </row>
    <row r="169" spans="1:21" s="15" customFormat="1">
      <c r="A169" s="18">
        <v>417</v>
      </c>
      <c r="B169" s="25">
        <v>1.4999999999999999E-4</v>
      </c>
      <c r="C169" s="25">
        <v>5.4999999999999997E-3</v>
      </c>
      <c r="D169" s="25">
        <f t="shared" si="20"/>
        <v>5.0650000000000001E-3</v>
      </c>
      <c r="E169" s="25"/>
      <c r="F169" s="25">
        <f t="shared" si="21"/>
        <v>3.86579E-3</v>
      </c>
      <c r="G169" s="25">
        <f t="shared" si="22"/>
        <v>8.9029143700000007E-2</v>
      </c>
      <c r="H169" s="25">
        <v>5.3E-3</v>
      </c>
      <c r="I169" s="25">
        <f t="shared" si="23"/>
        <v>4.8650000000000004E-3</v>
      </c>
      <c r="J169" s="25"/>
      <c r="K169" s="25">
        <f t="shared" si="24"/>
        <v>3.6667900000000005E-3</v>
      </c>
      <c r="L169" s="25">
        <f t="shared" si="25"/>
        <v>8.4446173700000016E-2</v>
      </c>
      <c r="M169" s="25">
        <v>3.3999999999999998E-3</v>
      </c>
      <c r="N169" s="25">
        <f t="shared" si="26"/>
        <v>2.9649999999999998E-3</v>
      </c>
      <c r="O169" s="25"/>
      <c r="P169" s="25">
        <f t="shared" si="27"/>
        <v>2.6887899999999999E-3</v>
      </c>
      <c r="Q169" s="25">
        <f t="shared" si="28"/>
        <v>6.1922833699999999E-2</v>
      </c>
      <c r="R169" s="25"/>
      <c r="S169" s="25"/>
      <c r="T169" s="25">
        <v>7.2000000000000005E-4</v>
      </c>
      <c r="U169" s="25">
        <f t="shared" si="29"/>
        <v>4.35E-4</v>
      </c>
    </row>
    <row r="170" spans="1:21" s="15" customFormat="1">
      <c r="A170" s="18">
        <v>418</v>
      </c>
      <c r="B170" s="25">
        <v>2.0000000000000001E-4</v>
      </c>
      <c r="C170" s="25">
        <v>5.4000000000000003E-3</v>
      </c>
      <c r="D170" s="25">
        <f t="shared" si="20"/>
        <v>4.9550000000000002E-3</v>
      </c>
      <c r="E170" s="25"/>
      <c r="F170" s="25">
        <f t="shared" si="21"/>
        <v>3.7557900000000002E-3</v>
      </c>
      <c r="G170" s="25">
        <f t="shared" si="22"/>
        <v>8.6495843700000005E-2</v>
      </c>
      <c r="H170" s="25">
        <v>5.1000000000000004E-3</v>
      </c>
      <c r="I170" s="25">
        <f t="shared" si="23"/>
        <v>4.6550000000000003E-3</v>
      </c>
      <c r="J170" s="25"/>
      <c r="K170" s="25">
        <f t="shared" si="24"/>
        <v>3.4567900000000004E-3</v>
      </c>
      <c r="L170" s="25">
        <f t="shared" si="25"/>
        <v>7.9609873700000014E-2</v>
      </c>
      <c r="M170" s="25">
        <v>3.3999999999999998E-3</v>
      </c>
      <c r="N170" s="25">
        <f t="shared" si="26"/>
        <v>2.9549999999999997E-3</v>
      </c>
      <c r="O170" s="25"/>
      <c r="P170" s="25">
        <f t="shared" si="27"/>
        <v>2.6787899999999999E-3</v>
      </c>
      <c r="Q170" s="25">
        <f t="shared" si="28"/>
        <v>6.1692533700000003E-2</v>
      </c>
      <c r="R170" s="25"/>
      <c r="S170" s="25"/>
      <c r="T170" s="25">
        <v>6.8999999999999997E-4</v>
      </c>
      <c r="U170" s="25">
        <f t="shared" si="29"/>
        <v>4.4499999999999997E-4</v>
      </c>
    </row>
    <row r="171" spans="1:21" s="15" customFormat="1">
      <c r="A171" s="18">
        <v>419</v>
      </c>
      <c r="B171" s="25">
        <v>9.0000000000000006E-5</v>
      </c>
      <c r="C171" s="25">
        <v>5.4000000000000003E-3</v>
      </c>
      <c r="D171" s="25">
        <f t="shared" si="20"/>
        <v>5.0200000000000002E-3</v>
      </c>
      <c r="E171" s="25"/>
      <c r="F171" s="25">
        <f t="shared" si="21"/>
        <v>3.8207900000000001E-3</v>
      </c>
      <c r="G171" s="25">
        <f t="shared" si="22"/>
        <v>8.7992793700000002E-2</v>
      </c>
      <c r="H171" s="25">
        <v>5.1999999999999998E-3</v>
      </c>
      <c r="I171" s="25">
        <f t="shared" si="23"/>
        <v>4.8199999999999996E-3</v>
      </c>
      <c r="J171" s="25"/>
      <c r="K171" s="25">
        <f t="shared" si="24"/>
        <v>3.6217899999999997E-3</v>
      </c>
      <c r="L171" s="25">
        <f t="shared" si="25"/>
        <v>8.3409823699999996E-2</v>
      </c>
      <c r="M171" s="25">
        <v>3.3999999999999998E-3</v>
      </c>
      <c r="N171" s="25">
        <f t="shared" si="26"/>
        <v>3.0199999999999997E-3</v>
      </c>
      <c r="O171" s="25"/>
      <c r="P171" s="25">
        <f t="shared" si="27"/>
        <v>2.7437899999999999E-3</v>
      </c>
      <c r="Q171" s="25">
        <f t="shared" si="28"/>
        <v>6.3189483699999993E-2</v>
      </c>
      <c r="R171" s="25"/>
      <c r="S171" s="25"/>
      <c r="T171" s="25">
        <v>6.7000000000000002E-4</v>
      </c>
      <c r="U171" s="25">
        <f t="shared" si="29"/>
        <v>3.8000000000000002E-4</v>
      </c>
    </row>
    <row r="172" spans="1:21" s="15" customFormat="1">
      <c r="A172" s="18">
        <v>420</v>
      </c>
      <c r="B172" s="25">
        <v>1.2E-4</v>
      </c>
      <c r="C172" s="25">
        <v>5.3E-3</v>
      </c>
      <c r="D172" s="25">
        <f t="shared" si="20"/>
        <v>4.875E-3</v>
      </c>
      <c r="E172" s="25"/>
      <c r="F172" s="25">
        <f t="shared" si="21"/>
        <v>3.67579E-3</v>
      </c>
      <c r="G172" s="25">
        <f t="shared" si="22"/>
        <v>8.4653443699999997E-2</v>
      </c>
      <c r="H172" s="25">
        <v>5.0000000000000001E-3</v>
      </c>
      <c r="I172" s="25">
        <f t="shared" si="23"/>
        <v>4.5750000000000001E-3</v>
      </c>
      <c r="J172" s="25"/>
      <c r="K172" s="25">
        <f t="shared" si="24"/>
        <v>3.3767900000000002E-3</v>
      </c>
      <c r="L172" s="25">
        <f t="shared" si="25"/>
        <v>7.7767473700000006E-2</v>
      </c>
      <c r="M172" s="25">
        <v>3.3999999999999998E-3</v>
      </c>
      <c r="N172" s="25">
        <f t="shared" si="26"/>
        <v>2.9749999999999998E-3</v>
      </c>
      <c r="O172" s="25"/>
      <c r="P172" s="25">
        <f t="shared" si="27"/>
        <v>2.69879E-3</v>
      </c>
      <c r="Q172" s="25">
        <f t="shared" si="28"/>
        <v>6.2153133700000002E-2</v>
      </c>
      <c r="R172" s="25"/>
      <c r="S172" s="25"/>
      <c r="T172" s="25">
        <v>7.2999999999999996E-4</v>
      </c>
      <c r="U172" s="25">
        <f t="shared" si="29"/>
        <v>4.2499999999999998E-4</v>
      </c>
    </row>
    <row r="173" spans="1:21" s="15" customFormat="1">
      <c r="A173" s="18">
        <v>421</v>
      </c>
      <c r="B173" s="25">
        <v>1.2E-4</v>
      </c>
      <c r="C173" s="25">
        <v>5.1999999999999998E-3</v>
      </c>
      <c r="D173" s="25">
        <f t="shared" si="20"/>
        <v>4.79E-3</v>
      </c>
      <c r="E173" s="25"/>
      <c r="F173" s="25">
        <f t="shared" si="21"/>
        <v>3.59079E-3</v>
      </c>
      <c r="G173" s="25">
        <f t="shared" si="22"/>
        <v>8.2695893700000009E-2</v>
      </c>
      <c r="H173" s="25">
        <v>5.0000000000000001E-3</v>
      </c>
      <c r="I173" s="25">
        <f t="shared" si="23"/>
        <v>4.5900000000000003E-3</v>
      </c>
      <c r="J173" s="25"/>
      <c r="K173" s="25">
        <f t="shared" si="24"/>
        <v>3.3917900000000004E-3</v>
      </c>
      <c r="L173" s="25">
        <f t="shared" si="25"/>
        <v>7.8112923700000017E-2</v>
      </c>
      <c r="M173" s="25">
        <v>3.2000000000000002E-3</v>
      </c>
      <c r="N173" s="25">
        <f t="shared" si="26"/>
        <v>2.7899999999999999E-3</v>
      </c>
      <c r="O173" s="25"/>
      <c r="P173" s="25">
        <f t="shared" si="27"/>
        <v>2.5137900000000001E-3</v>
      </c>
      <c r="Q173" s="25">
        <f t="shared" si="28"/>
        <v>5.7892583700000007E-2</v>
      </c>
      <c r="R173" s="25"/>
      <c r="S173" s="25"/>
      <c r="T173" s="25">
        <v>6.9999999999999999E-4</v>
      </c>
      <c r="U173" s="25">
        <f t="shared" si="29"/>
        <v>4.0999999999999999E-4</v>
      </c>
    </row>
    <row r="174" spans="1:21" s="15" customFormat="1">
      <c r="A174" s="18">
        <v>422</v>
      </c>
      <c r="B174" s="25">
        <v>1.4999999999999999E-4</v>
      </c>
      <c r="C174" s="25">
        <v>5.0000000000000001E-3</v>
      </c>
      <c r="D174" s="25">
        <f t="shared" si="20"/>
        <v>4.5399999999999998E-3</v>
      </c>
      <c r="E174" s="25"/>
      <c r="F174" s="25">
        <f t="shared" si="21"/>
        <v>3.3407899999999997E-3</v>
      </c>
      <c r="G174" s="25">
        <f t="shared" si="22"/>
        <v>7.6938393699999996E-2</v>
      </c>
      <c r="H174" s="25">
        <v>5.0000000000000001E-3</v>
      </c>
      <c r="I174" s="25">
        <f t="shared" si="23"/>
        <v>4.5399999999999998E-3</v>
      </c>
      <c r="J174" s="25"/>
      <c r="K174" s="25">
        <f t="shared" si="24"/>
        <v>3.3417899999999999E-3</v>
      </c>
      <c r="L174" s="25">
        <f t="shared" si="25"/>
        <v>7.6961423700000003E-2</v>
      </c>
      <c r="M174" s="25">
        <v>3.2000000000000002E-3</v>
      </c>
      <c r="N174" s="25">
        <f t="shared" si="26"/>
        <v>2.7400000000000002E-3</v>
      </c>
      <c r="O174" s="25"/>
      <c r="P174" s="25">
        <f t="shared" si="27"/>
        <v>2.4637900000000004E-3</v>
      </c>
      <c r="Q174" s="25">
        <f t="shared" si="28"/>
        <v>5.6741083700000014E-2</v>
      </c>
      <c r="R174" s="25"/>
      <c r="S174" s="25"/>
      <c r="T174" s="25">
        <v>7.6999999999999996E-4</v>
      </c>
      <c r="U174" s="25">
        <f t="shared" si="29"/>
        <v>4.5999999999999996E-4</v>
      </c>
    </row>
    <row r="175" spans="1:21" s="15" customFormat="1">
      <c r="A175" s="18">
        <v>423</v>
      </c>
      <c r="B175" s="25">
        <v>1.3999999999999999E-4</v>
      </c>
      <c r="C175" s="25">
        <v>5.1000000000000004E-3</v>
      </c>
      <c r="D175" s="25">
        <f t="shared" si="20"/>
        <v>4.6650000000000007E-3</v>
      </c>
      <c r="E175" s="25"/>
      <c r="F175" s="25">
        <f t="shared" si="21"/>
        <v>3.4657900000000007E-3</v>
      </c>
      <c r="G175" s="25">
        <f t="shared" si="22"/>
        <v>7.9817143700000023E-2</v>
      </c>
      <c r="H175" s="25">
        <v>5.0000000000000001E-3</v>
      </c>
      <c r="I175" s="25">
        <f t="shared" si="23"/>
        <v>4.5650000000000005E-3</v>
      </c>
      <c r="J175" s="25"/>
      <c r="K175" s="25">
        <f t="shared" si="24"/>
        <v>3.3667900000000006E-3</v>
      </c>
      <c r="L175" s="25">
        <f t="shared" si="25"/>
        <v>7.7537173700000017E-2</v>
      </c>
      <c r="M175" s="25">
        <v>3.3E-3</v>
      </c>
      <c r="N175" s="25">
        <f t="shared" si="26"/>
        <v>2.8649999999999999E-3</v>
      </c>
      <c r="O175" s="25"/>
      <c r="P175" s="25">
        <f t="shared" si="27"/>
        <v>2.5887900000000001E-3</v>
      </c>
      <c r="Q175" s="25">
        <f t="shared" si="28"/>
        <v>5.9619833700000006E-2</v>
      </c>
      <c r="R175" s="25"/>
      <c r="S175" s="25"/>
      <c r="T175" s="25">
        <v>7.2999999999999996E-4</v>
      </c>
      <c r="U175" s="25">
        <f t="shared" si="29"/>
        <v>4.3499999999999995E-4</v>
      </c>
    </row>
    <row r="176" spans="1:21" s="15" customFormat="1">
      <c r="A176" s="18">
        <v>424</v>
      </c>
      <c r="B176" s="25">
        <v>1.2E-4</v>
      </c>
      <c r="C176" s="25">
        <v>5.3E-3</v>
      </c>
      <c r="D176" s="25">
        <f t="shared" si="20"/>
        <v>4.8799999999999998E-3</v>
      </c>
      <c r="E176" s="25"/>
      <c r="F176" s="25">
        <f t="shared" si="21"/>
        <v>3.6807899999999998E-3</v>
      </c>
      <c r="G176" s="25">
        <f t="shared" si="22"/>
        <v>8.4768593699999992E-2</v>
      </c>
      <c r="H176" s="25">
        <v>4.8999999999999998E-3</v>
      </c>
      <c r="I176" s="25">
        <f t="shared" si="23"/>
        <v>4.4799999999999996E-3</v>
      </c>
      <c r="J176" s="25"/>
      <c r="K176" s="25">
        <f t="shared" si="24"/>
        <v>3.2817899999999997E-3</v>
      </c>
      <c r="L176" s="25">
        <f t="shared" si="25"/>
        <v>7.5579623700000001E-2</v>
      </c>
      <c r="M176" s="25">
        <v>3.3E-3</v>
      </c>
      <c r="N176" s="25">
        <f t="shared" si="26"/>
        <v>2.8799999999999997E-3</v>
      </c>
      <c r="O176" s="25"/>
      <c r="P176" s="25">
        <f t="shared" si="27"/>
        <v>2.6037899999999999E-3</v>
      </c>
      <c r="Q176" s="25">
        <f t="shared" si="28"/>
        <v>5.9965283700000004E-2</v>
      </c>
      <c r="R176" s="25"/>
      <c r="S176" s="25"/>
      <c r="T176" s="25">
        <v>7.2000000000000005E-4</v>
      </c>
      <c r="U176" s="25">
        <f t="shared" si="29"/>
        <v>4.2000000000000002E-4</v>
      </c>
    </row>
    <row r="177" spans="1:21" s="15" customFormat="1">
      <c r="A177" s="18">
        <v>425</v>
      </c>
      <c r="B177" s="25">
        <v>1E-4</v>
      </c>
      <c r="C177" s="25">
        <v>4.7999999999999996E-3</v>
      </c>
      <c r="D177" s="25">
        <f t="shared" si="20"/>
        <v>4.4049999999999992E-3</v>
      </c>
      <c r="E177" s="25"/>
      <c r="F177" s="25">
        <f t="shared" si="21"/>
        <v>3.2057899999999992E-3</v>
      </c>
      <c r="G177" s="25">
        <f t="shared" si="22"/>
        <v>7.382934369999998E-2</v>
      </c>
      <c r="H177" s="25">
        <v>4.7000000000000002E-3</v>
      </c>
      <c r="I177" s="25">
        <f t="shared" si="23"/>
        <v>4.3049999999999998E-3</v>
      </c>
      <c r="J177" s="25"/>
      <c r="K177" s="25">
        <f t="shared" si="24"/>
        <v>3.1067899999999999E-3</v>
      </c>
      <c r="L177" s="25">
        <f t="shared" si="25"/>
        <v>7.1549373700000002E-2</v>
      </c>
      <c r="M177" s="25">
        <v>3.0999999999999999E-3</v>
      </c>
      <c r="N177" s="25">
        <f t="shared" si="26"/>
        <v>2.7049999999999999E-3</v>
      </c>
      <c r="O177" s="25"/>
      <c r="P177" s="25">
        <f t="shared" si="27"/>
        <v>2.4287900000000001E-3</v>
      </c>
      <c r="Q177" s="25">
        <f t="shared" si="28"/>
        <v>5.5935033700000004E-2</v>
      </c>
      <c r="R177" s="25"/>
      <c r="S177" s="25"/>
      <c r="T177" s="25">
        <v>6.8999999999999997E-4</v>
      </c>
      <c r="U177" s="25">
        <f t="shared" si="29"/>
        <v>3.9500000000000001E-4</v>
      </c>
    </row>
    <row r="178" spans="1:21" s="15" customFormat="1">
      <c r="A178" s="18">
        <v>426</v>
      </c>
      <c r="B178" s="25">
        <v>1.2E-4</v>
      </c>
      <c r="C178" s="25">
        <v>4.8999999999999998E-3</v>
      </c>
      <c r="D178" s="25">
        <f t="shared" si="20"/>
        <v>4.4849999999999994E-3</v>
      </c>
      <c r="E178" s="25"/>
      <c r="F178" s="25">
        <f t="shared" si="21"/>
        <v>3.2857899999999994E-3</v>
      </c>
      <c r="G178" s="25">
        <f t="shared" si="22"/>
        <v>7.5671743699999988E-2</v>
      </c>
      <c r="H178" s="25">
        <v>4.8999999999999998E-3</v>
      </c>
      <c r="I178" s="25">
        <f t="shared" si="23"/>
        <v>4.4849999999999994E-3</v>
      </c>
      <c r="J178" s="25"/>
      <c r="K178" s="25">
        <f t="shared" si="24"/>
        <v>3.2867899999999995E-3</v>
      </c>
      <c r="L178" s="25">
        <f t="shared" si="25"/>
        <v>7.5694773699999995E-2</v>
      </c>
      <c r="M178" s="25">
        <v>3.0999999999999999E-3</v>
      </c>
      <c r="N178" s="25">
        <f t="shared" si="26"/>
        <v>2.6849999999999999E-3</v>
      </c>
      <c r="O178" s="25"/>
      <c r="P178" s="25">
        <f t="shared" si="27"/>
        <v>2.4087900000000001E-3</v>
      </c>
      <c r="Q178" s="25">
        <f t="shared" si="28"/>
        <v>5.5474433700000006E-2</v>
      </c>
      <c r="R178" s="25"/>
      <c r="S178" s="25"/>
      <c r="T178" s="25">
        <v>7.1000000000000002E-4</v>
      </c>
      <c r="U178" s="25">
        <f t="shared" si="29"/>
        <v>4.15E-4</v>
      </c>
    </row>
    <row r="179" spans="1:21" s="15" customFormat="1">
      <c r="A179" s="18">
        <v>427</v>
      </c>
      <c r="B179" s="25">
        <v>1.2999999999999999E-4</v>
      </c>
      <c r="C179" s="25">
        <v>4.8999999999999998E-3</v>
      </c>
      <c r="D179" s="25">
        <f t="shared" si="20"/>
        <v>4.4749999999999998E-3</v>
      </c>
      <c r="E179" s="25"/>
      <c r="F179" s="25">
        <f t="shared" si="21"/>
        <v>3.2757899999999998E-3</v>
      </c>
      <c r="G179" s="25">
        <f t="shared" si="22"/>
        <v>7.5441443699999999E-2</v>
      </c>
      <c r="H179" s="25">
        <v>4.7999999999999996E-3</v>
      </c>
      <c r="I179" s="25">
        <f t="shared" si="23"/>
        <v>4.3749999999999995E-3</v>
      </c>
      <c r="J179" s="25"/>
      <c r="K179" s="25">
        <f t="shared" si="24"/>
        <v>3.1767899999999996E-3</v>
      </c>
      <c r="L179" s="25">
        <f t="shared" si="25"/>
        <v>7.3161473699999993E-2</v>
      </c>
      <c r="M179" s="25">
        <v>3.0999999999999999E-3</v>
      </c>
      <c r="N179" s="25">
        <f t="shared" si="26"/>
        <v>2.6749999999999999E-3</v>
      </c>
      <c r="O179" s="25"/>
      <c r="P179" s="25">
        <f t="shared" si="27"/>
        <v>2.39879E-3</v>
      </c>
      <c r="Q179" s="25">
        <f t="shared" si="28"/>
        <v>5.5244133700000003E-2</v>
      </c>
      <c r="R179" s="25"/>
      <c r="S179" s="25"/>
      <c r="T179" s="25">
        <v>7.2000000000000005E-4</v>
      </c>
      <c r="U179" s="25">
        <f t="shared" si="29"/>
        <v>4.2500000000000003E-4</v>
      </c>
    </row>
    <row r="180" spans="1:21" s="15" customFormat="1">
      <c r="A180" s="18">
        <v>428</v>
      </c>
      <c r="B180" s="25">
        <v>1.2E-4</v>
      </c>
      <c r="C180" s="25">
        <v>5.0000000000000001E-3</v>
      </c>
      <c r="D180" s="25">
        <f t="shared" si="20"/>
        <v>4.6150000000000002E-3</v>
      </c>
      <c r="E180" s="25"/>
      <c r="F180" s="25">
        <f t="shared" si="21"/>
        <v>3.4157900000000001E-3</v>
      </c>
      <c r="G180" s="25">
        <f t="shared" si="22"/>
        <v>7.866564370000001E-2</v>
      </c>
      <c r="H180" s="25">
        <v>4.7999999999999996E-3</v>
      </c>
      <c r="I180" s="25">
        <f t="shared" si="23"/>
        <v>4.4149999999999997E-3</v>
      </c>
      <c r="J180" s="25"/>
      <c r="K180" s="25">
        <f t="shared" si="24"/>
        <v>3.2167899999999998E-3</v>
      </c>
      <c r="L180" s="25">
        <f t="shared" si="25"/>
        <v>7.4082673700000004E-2</v>
      </c>
      <c r="M180" s="25">
        <v>3.0999999999999999E-3</v>
      </c>
      <c r="N180" s="25">
        <f t="shared" si="26"/>
        <v>2.715E-3</v>
      </c>
      <c r="O180" s="25"/>
      <c r="P180" s="25">
        <f t="shared" si="27"/>
        <v>2.4387900000000001E-3</v>
      </c>
      <c r="Q180" s="25">
        <f t="shared" si="28"/>
        <v>5.6165333700000007E-2</v>
      </c>
      <c r="R180" s="25"/>
      <c r="S180" s="25"/>
      <c r="T180" s="25">
        <v>6.4999999999999997E-4</v>
      </c>
      <c r="U180" s="25">
        <f t="shared" si="29"/>
        <v>3.8499999999999998E-4</v>
      </c>
    </row>
    <row r="181" spans="1:21" s="15" customFormat="1">
      <c r="A181" s="18">
        <v>429</v>
      </c>
      <c r="B181" s="25">
        <v>1.1E-4</v>
      </c>
      <c r="C181" s="25">
        <v>4.7000000000000002E-3</v>
      </c>
      <c r="D181" s="25">
        <f t="shared" si="20"/>
        <v>4.3150000000000003E-3</v>
      </c>
      <c r="E181" s="25"/>
      <c r="F181" s="25">
        <f t="shared" si="21"/>
        <v>3.1157900000000002E-3</v>
      </c>
      <c r="G181" s="25">
        <f t="shared" si="22"/>
        <v>7.1756643700000011E-2</v>
      </c>
      <c r="H181" s="25">
        <v>4.7999999999999996E-3</v>
      </c>
      <c r="I181" s="25">
        <f t="shared" si="23"/>
        <v>4.4149999999999997E-3</v>
      </c>
      <c r="J181" s="25"/>
      <c r="K181" s="25">
        <f t="shared" si="24"/>
        <v>3.2167899999999998E-3</v>
      </c>
      <c r="L181" s="25">
        <f t="shared" si="25"/>
        <v>7.4082673700000004E-2</v>
      </c>
      <c r="M181" s="25">
        <v>3.0000000000000001E-3</v>
      </c>
      <c r="N181" s="25">
        <f t="shared" si="26"/>
        <v>2.6150000000000001E-3</v>
      </c>
      <c r="O181" s="25"/>
      <c r="P181" s="25">
        <f t="shared" si="27"/>
        <v>2.3387900000000003E-3</v>
      </c>
      <c r="Q181" s="25">
        <f t="shared" si="28"/>
        <v>5.3862333700000008E-2</v>
      </c>
      <c r="R181" s="25"/>
      <c r="S181" s="25"/>
      <c r="T181" s="25">
        <v>6.6E-4</v>
      </c>
      <c r="U181" s="25">
        <f t="shared" si="29"/>
        <v>3.8499999999999998E-4</v>
      </c>
    </row>
    <row r="182" spans="1:21" s="15" customFormat="1">
      <c r="A182" s="18">
        <v>430</v>
      </c>
      <c r="B182" s="25">
        <v>1.1E-4</v>
      </c>
      <c r="C182" s="25">
        <v>4.7999999999999996E-3</v>
      </c>
      <c r="D182" s="25">
        <f t="shared" si="20"/>
        <v>4.4299999999999999E-3</v>
      </c>
      <c r="E182" s="25"/>
      <c r="F182" s="25">
        <f t="shared" si="21"/>
        <v>3.2307899999999999E-3</v>
      </c>
      <c r="G182" s="25">
        <f t="shared" si="22"/>
        <v>7.4405093699999994E-2</v>
      </c>
      <c r="H182" s="25">
        <v>4.5999999999999999E-3</v>
      </c>
      <c r="I182" s="25">
        <f t="shared" si="23"/>
        <v>4.2300000000000003E-3</v>
      </c>
      <c r="J182" s="25"/>
      <c r="K182" s="25">
        <f t="shared" si="24"/>
        <v>3.0317900000000004E-3</v>
      </c>
      <c r="L182" s="25">
        <f t="shared" si="25"/>
        <v>6.9822123700000016E-2</v>
      </c>
      <c r="M182" s="25">
        <v>3.0000000000000001E-3</v>
      </c>
      <c r="N182" s="25">
        <f t="shared" si="26"/>
        <v>2.63E-3</v>
      </c>
      <c r="O182" s="25"/>
      <c r="P182" s="25">
        <f t="shared" si="27"/>
        <v>2.3537900000000001E-3</v>
      </c>
      <c r="Q182" s="25">
        <f t="shared" si="28"/>
        <v>5.4207783700000005E-2</v>
      </c>
      <c r="R182" s="25"/>
      <c r="S182" s="25"/>
      <c r="T182" s="25">
        <v>6.3000000000000003E-4</v>
      </c>
      <c r="U182" s="25">
        <f t="shared" si="29"/>
        <v>3.6999999999999999E-4</v>
      </c>
    </row>
    <row r="183" spans="1:21" s="15" customFormat="1">
      <c r="A183" s="18">
        <v>431</v>
      </c>
      <c r="B183" s="25">
        <v>1.3999999999999999E-4</v>
      </c>
      <c r="C183" s="25">
        <v>4.7000000000000002E-3</v>
      </c>
      <c r="D183" s="25">
        <f t="shared" si="20"/>
        <v>4.2950000000000002E-3</v>
      </c>
      <c r="E183" s="25"/>
      <c r="F183" s="25">
        <f t="shared" si="21"/>
        <v>3.0957900000000002E-3</v>
      </c>
      <c r="G183" s="25">
        <f t="shared" si="22"/>
        <v>7.1296043700000006E-2</v>
      </c>
      <c r="H183" s="25">
        <v>4.5999999999999999E-3</v>
      </c>
      <c r="I183" s="25">
        <f t="shared" si="23"/>
        <v>4.1949999999999999E-3</v>
      </c>
      <c r="J183" s="25"/>
      <c r="K183" s="25">
        <f t="shared" si="24"/>
        <v>2.99679E-3</v>
      </c>
      <c r="L183" s="25">
        <f t="shared" si="25"/>
        <v>6.90160737E-2</v>
      </c>
      <c r="M183" s="25">
        <v>3.0000000000000001E-3</v>
      </c>
      <c r="N183" s="25">
        <f t="shared" si="26"/>
        <v>2.5950000000000001E-3</v>
      </c>
      <c r="O183" s="25"/>
      <c r="P183" s="25">
        <f t="shared" si="27"/>
        <v>2.3187900000000003E-3</v>
      </c>
      <c r="Q183" s="25">
        <f t="shared" si="28"/>
        <v>5.3401733700000009E-2</v>
      </c>
      <c r="R183" s="25"/>
      <c r="S183" s="25"/>
      <c r="T183" s="25">
        <v>6.7000000000000002E-4</v>
      </c>
      <c r="U183" s="25">
        <f t="shared" si="29"/>
        <v>4.0499999999999998E-4</v>
      </c>
    </row>
    <row r="184" spans="1:21" s="15" customFormat="1">
      <c r="A184" s="18">
        <v>432</v>
      </c>
      <c r="B184" s="25">
        <v>1.3999999999999999E-4</v>
      </c>
      <c r="C184" s="25">
        <v>4.7000000000000002E-3</v>
      </c>
      <c r="D184" s="25">
        <f t="shared" si="20"/>
        <v>4.2950000000000002E-3</v>
      </c>
      <c r="E184" s="25"/>
      <c r="F184" s="25">
        <f t="shared" si="21"/>
        <v>3.0957900000000002E-3</v>
      </c>
      <c r="G184" s="25">
        <f t="shared" si="22"/>
        <v>7.1296043700000006E-2</v>
      </c>
      <c r="H184" s="25">
        <v>4.5999999999999999E-3</v>
      </c>
      <c r="I184" s="25">
        <f t="shared" si="23"/>
        <v>4.1949999999999999E-3</v>
      </c>
      <c r="J184" s="25"/>
      <c r="K184" s="25">
        <f t="shared" si="24"/>
        <v>2.99679E-3</v>
      </c>
      <c r="L184" s="25">
        <f t="shared" si="25"/>
        <v>6.90160737E-2</v>
      </c>
      <c r="M184" s="25">
        <v>2.8999999999999998E-3</v>
      </c>
      <c r="N184" s="25">
        <f t="shared" si="26"/>
        <v>2.4949999999999998E-3</v>
      </c>
      <c r="O184" s="25"/>
      <c r="P184" s="25">
        <f t="shared" si="27"/>
        <v>2.21879E-3</v>
      </c>
      <c r="Q184" s="25">
        <f t="shared" si="28"/>
        <v>5.1098733700000003E-2</v>
      </c>
      <c r="R184" s="25"/>
      <c r="S184" s="25"/>
      <c r="T184" s="25">
        <v>6.7000000000000002E-4</v>
      </c>
      <c r="U184" s="25">
        <f t="shared" si="29"/>
        <v>4.0499999999999998E-4</v>
      </c>
    </row>
    <row r="185" spans="1:21" s="15" customFormat="1">
      <c r="A185" s="18">
        <v>433</v>
      </c>
      <c r="B185" s="25">
        <v>1.2E-4</v>
      </c>
      <c r="C185" s="25">
        <v>4.7999999999999996E-3</v>
      </c>
      <c r="D185" s="25">
        <f t="shared" si="20"/>
        <v>4.3899999999999998E-3</v>
      </c>
      <c r="E185" s="25"/>
      <c r="F185" s="25">
        <f t="shared" si="21"/>
        <v>3.1907899999999998E-3</v>
      </c>
      <c r="G185" s="25">
        <f t="shared" si="22"/>
        <v>7.3483893699999997E-2</v>
      </c>
      <c r="H185" s="25">
        <v>4.7000000000000002E-3</v>
      </c>
      <c r="I185" s="25">
        <f t="shared" si="23"/>
        <v>4.2900000000000004E-3</v>
      </c>
      <c r="J185" s="25"/>
      <c r="K185" s="25">
        <f t="shared" si="24"/>
        <v>3.0917900000000005E-3</v>
      </c>
      <c r="L185" s="25">
        <f t="shared" si="25"/>
        <v>7.1203923700000019E-2</v>
      </c>
      <c r="M185" s="25">
        <v>3.2000000000000002E-3</v>
      </c>
      <c r="N185" s="25">
        <f t="shared" si="26"/>
        <v>2.7899999999999999E-3</v>
      </c>
      <c r="O185" s="25"/>
      <c r="P185" s="25">
        <f t="shared" si="27"/>
        <v>2.5137900000000001E-3</v>
      </c>
      <c r="Q185" s="25">
        <f t="shared" si="28"/>
        <v>5.7892583700000007E-2</v>
      </c>
      <c r="R185" s="25"/>
      <c r="S185" s="25"/>
      <c r="T185" s="25">
        <v>6.9999999999999999E-4</v>
      </c>
      <c r="U185" s="25">
        <f t="shared" si="29"/>
        <v>4.0999999999999999E-4</v>
      </c>
    </row>
    <row r="186" spans="1:21" s="15" customFormat="1">
      <c r="A186" s="18">
        <v>434</v>
      </c>
      <c r="B186" s="25">
        <v>1.4999999999999999E-4</v>
      </c>
      <c r="C186" s="25">
        <v>4.7999999999999996E-3</v>
      </c>
      <c r="D186" s="25">
        <f t="shared" si="20"/>
        <v>4.3449999999999999E-3</v>
      </c>
      <c r="E186" s="25"/>
      <c r="F186" s="25">
        <f t="shared" si="21"/>
        <v>3.1457899999999999E-3</v>
      </c>
      <c r="G186" s="25">
        <f t="shared" si="22"/>
        <v>7.2447543700000006E-2</v>
      </c>
      <c r="H186" s="25">
        <v>4.5999999999999999E-3</v>
      </c>
      <c r="I186" s="25">
        <f t="shared" si="23"/>
        <v>4.1450000000000002E-3</v>
      </c>
      <c r="J186" s="25"/>
      <c r="K186" s="25">
        <f t="shared" si="24"/>
        <v>2.9467900000000003E-3</v>
      </c>
      <c r="L186" s="25">
        <f t="shared" si="25"/>
        <v>6.7864573700000014E-2</v>
      </c>
      <c r="M186" s="25">
        <v>3.0999999999999999E-3</v>
      </c>
      <c r="N186" s="25">
        <f t="shared" si="26"/>
        <v>2.6449999999999998E-3</v>
      </c>
      <c r="O186" s="25"/>
      <c r="P186" s="25">
        <f t="shared" si="27"/>
        <v>2.36879E-3</v>
      </c>
      <c r="Q186" s="25">
        <f t="shared" si="28"/>
        <v>5.4553233700000002E-2</v>
      </c>
      <c r="R186" s="25"/>
      <c r="S186" s="25"/>
      <c r="T186" s="25">
        <v>7.6000000000000004E-4</v>
      </c>
      <c r="U186" s="25">
        <f t="shared" si="29"/>
        <v>4.55E-4</v>
      </c>
    </row>
    <row r="187" spans="1:21" s="15" customFormat="1">
      <c r="A187" s="18">
        <v>435</v>
      </c>
      <c r="B187" s="25">
        <v>1.3999999999999999E-4</v>
      </c>
      <c r="C187" s="25">
        <v>4.5999999999999999E-3</v>
      </c>
      <c r="D187" s="25">
        <f t="shared" si="20"/>
        <v>4.13E-3</v>
      </c>
      <c r="E187" s="25"/>
      <c r="F187" s="25">
        <f t="shared" si="21"/>
        <v>2.93079E-3</v>
      </c>
      <c r="G187" s="25">
        <f t="shared" si="22"/>
        <v>6.7496093699999996E-2</v>
      </c>
      <c r="H187" s="25">
        <v>4.4999999999999997E-3</v>
      </c>
      <c r="I187" s="25">
        <f t="shared" si="23"/>
        <v>4.0299999999999997E-3</v>
      </c>
      <c r="J187" s="25"/>
      <c r="K187" s="25">
        <f t="shared" si="24"/>
        <v>2.8317899999999998E-3</v>
      </c>
      <c r="L187" s="25">
        <f t="shared" si="25"/>
        <v>6.5216123700000003E-2</v>
      </c>
      <c r="M187" s="25">
        <v>2.8999999999999998E-3</v>
      </c>
      <c r="N187" s="25">
        <f t="shared" si="26"/>
        <v>2.4299999999999999E-3</v>
      </c>
      <c r="O187" s="25"/>
      <c r="P187" s="25">
        <f t="shared" si="27"/>
        <v>2.15379E-3</v>
      </c>
      <c r="Q187" s="25">
        <f t="shared" si="28"/>
        <v>4.9601783700000006E-2</v>
      </c>
      <c r="R187" s="25"/>
      <c r="S187" s="25"/>
      <c r="T187" s="25">
        <v>8.0000000000000004E-4</v>
      </c>
      <c r="U187" s="25">
        <f t="shared" si="29"/>
        <v>4.7000000000000004E-4</v>
      </c>
    </row>
    <row r="188" spans="1:21" s="15" customFormat="1">
      <c r="A188" s="18">
        <v>436</v>
      </c>
      <c r="B188" s="25">
        <v>1.2999999999999999E-4</v>
      </c>
      <c r="C188" s="25">
        <v>4.5999999999999999E-3</v>
      </c>
      <c r="D188" s="25">
        <f t="shared" si="20"/>
        <v>4.1650000000000003E-3</v>
      </c>
      <c r="E188" s="25"/>
      <c r="F188" s="25">
        <f t="shared" si="21"/>
        <v>2.9657900000000003E-3</v>
      </c>
      <c r="G188" s="25">
        <f t="shared" si="22"/>
        <v>6.8302143700000012E-2</v>
      </c>
      <c r="H188" s="25">
        <v>4.4000000000000003E-3</v>
      </c>
      <c r="I188" s="25">
        <f t="shared" si="23"/>
        <v>3.9650000000000006E-3</v>
      </c>
      <c r="J188" s="25"/>
      <c r="K188" s="25">
        <f t="shared" si="24"/>
        <v>2.7667900000000007E-3</v>
      </c>
      <c r="L188" s="25">
        <f t="shared" si="25"/>
        <v>6.371917370000002E-2</v>
      </c>
      <c r="M188" s="25">
        <v>2.7000000000000001E-3</v>
      </c>
      <c r="N188" s="25">
        <f t="shared" si="26"/>
        <v>2.2650000000000001E-3</v>
      </c>
      <c r="O188" s="25"/>
      <c r="P188" s="25">
        <f t="shared" si="27"/>
        <v>1.9887900000000003E-3</v>
      </c>
      <c r="Q188" s="25">
        <f t="shared" si="28"/>
        <v>4.5801833700000009E-2</v>
      </c>
      <c r="R188" s="25"/>
      <c r="S188" s="25"/>
      <c r="T188" s="25">
        <v>7.3999999999999999E-4</v>
      </c>
      <c r="U188" s="25">
        <f t="shared" si="29"/>
        <v>4.35E-4</v>
      </c>
    </row>
    <row r="189" spans="1:21" s="15" customFormat="1">
      <c r="A189" s="18">
        <v>437</v>
      </c>
      <c r="B189" s="25">
        <v>1E-4</v>
      </c>
      <c r="C189" s="25">
        <v>4.1999999999999997E-3</v>
      </c>
      <c r="D189" s="25">
        <f t="shared" si="20"/>
        <v>3.8049999999999998E-3</v>
      </c>
      <c r="E189" s="25"/>
      <c r="F189" s="25">
        <f t="shared" si="21"/>
        <v>2.6057899999999998E-3</v>
      </c>
      <c r="G189" s="25">
        <f t="shared" si="22"/>
        <v>6.0011343699999997E-2</v>
      </c>
      <c r="H189" s="25">
        <v>4.3E-3</v>
      </c>
      <c r="I189" s="25">
        <f t="shared" si="23"/>
        <v>3.9050000000000001E-3</v>
      </c>
      <c r="J189" s="25"/>
      <c r="K189" s="25">
        <f t="shared" si="24"/>
        <v>2.7067900000000002E-3</v>
      </c>
      <c r="L189" s="25">
        <f t="shared" si="25"/>
        <v>6.2337373700000004E-2</v>
      </c>
      <c r="M189" s="25">
        <v>2.5999999999999999E-3</v>
      </c>
      <c r="N189" s="25">
        <f t="shared" si="26"/>
        <v>2.2049999999999999E-3</v>
      </c>
      <c r="O189" s="25"/>
      <c r="P189" s="25">
        <f t="shared" si="27"/>
        <v>1.9287899999999999E-3</v>
      </c>
      <c r="Q189" s="25">
        <f t="shared" si="28"/>
        <v>4.44200337E-2</v>
      </c>
      <c r="R189" s="25"/>
      <c r="S189" s="25"/>
      <c r="T189" s="25">
        <v>6.8999999999999997E-4</v>
      </c>
      <c r="U189" s="25">
        <f t="shared" si="29"/>
        <v>3.9500000000000001E-4</v>
      </c>
    </row>
    <row r="190" spans="1:21" s="15" customFormat="1">
      <c r="A190" s="18">
        <v>438</v>
      </c>
      <c r="B190" s="25">
        <v>1.1E-4</v>
      </c>
      <c r="C190" s="25">
        <v>4.7000000000000002E-3</v>
      </c>
      <c r="D190" s="25">
        <f t="shared" si="20"/>
        <v>4.2950000000000002E-3</v>
      </c>
      <c r="E190" s="25"/>
      <c r="F190" s="25">
        <f t="shared" si="21"/>
        <v>3.0957900000000002E-3</v>
      </c>
      <c r="G190" s="25">
        <f t="shared" si="22"/>
        <v>7.1296043700000006E-2</v>
      </c>
      <c r="H190" s="25">
        <v>4.4000000000000003E-3</v>
      </c>
      <c r="I190" s="25">
        <f t="shared" si="23"/>
        <v>3.9950000000000003E-3</v>
      </c>
      <c r="J190" s="25"/>
      <c r="K190" s="25">
        <f t="shared" si="24"/>
        <v>2.7967900000000004E-3</v>
      </c>
      <c r="L190" s="25">
        <f t="shared" si="25"/>
        <v>6.4410073700000015E-2</v>
      </c>
      <c r="M190" s="25">
        <v>2.7000000000000001E-3</v>
      </c>
      <c r="N190" s="25">
        <f t="shared" si="26"/>
        <v>2.2950000000000002E-3</v>
      </c>
      <c r="O190" s="25"/>
      <c r="P190" s="25">
        <f t="shared" si="27"/>
        <v>2.0187900000000003E-3</v>
      </c>
      <c r="Q190" s="25">
        <f t="shared" si="28"/>
        <v>4.6492733700000011E-2</v>
      </c>
      <c r="R190" s="25"/>
      <c r="S190" s="25"/>
      <c r="T190" s="25">
        <v>6.9999999999999999E-4</v>
      </c>
      <c r="U190" s="25">
        <f t="shared" si="29"/>
        <v>4.0499999999999998E-4</v>
      </c>
    </row>
    <row r="191" spans="1:21" s="15" customFormat="1">
      <c r="A191" s="18">
        <v>439</v>
      </c>
      <c r="B191" s="25">
        <v>1.4999999999999999E-4</v>
      </c>
      <c r="C191" s="25">
        <v>4.4000000000000003E-3</v>
      </c>
      <c r="D191" s="25">
        <f t="shared" si="20"/>
        <v>3.9450000000000006E-3</v>
      </c>
      <c r="E191" s="25"/>
      <c r="F191" s="25">
        <f t="shared" si="21"/>
        <v>2.7457900000000006E-3</v>
      </c>
      <c r="G191" s="25">
        <f t="shared" si="22"/>
        <v>6.3235543700000021E-2</v>
      </c>
      <c r="H191" s="25">
        <v>4.3E-3</v>
      </c>
      <c r="I191" s="25">
        <f t="shared" si="23"/>
        <v>3.8449999999999999E-3</v>
      </c>
      <c r="J191" s="25"/>
      <c r="K191" s="25">
        <f t="shared" si="24"/>
        <v>2.64679E-3</v>
      </c>
      <c r="L191" s="25">
        <f t="shared" si="25"/>
        <v>6.0955573700000001E-2</v>
      </c>
      <c r="M191" s="25">
        <v>2.8E-3</v>
      </c>
      <c r="N191" s="25">
        <f t="shared" si="26"/>
        <v>2.3449999999999999E-3</v>
      </c>
      <c r="O191" s="25"/>
      <c r="P191" s="25">
        <f t="shared" si="27"/>
        <v>2.06879E-3</v>
      </c>
      <c r="Q191" s="25">
        <f t="shared" si="28"/>
        <v>4.7644233700000004E-2</v>
      </c>
      <c r="R191" s="25"/>
      <c r="S191" s="25"/>
      <c r="T191" s="25">
        <v>7.6000000000000004E-4</v>
      </c>
      <c r="U191" s="25">
        <f t="shared" si="29"/>
        <v>4.55E-4</v>
      </c>
    </row>
    <row r="192" spans="1:21" s="15" customFormat="1">
      <c r="A192" s="18">
        <v>440</v>
      </c>
      <c r="B192" s="25">
        <v>1.3999999999999999E-4</v>
      </c>
      <c r="C192" s="25">
        <v>4.4000000000000003E-3</v>
      </c>
      <c r="D192" s="25">
        <f t="shared" si="20"/>
        <v>3.9500000000000004E-3</v>
      </c>
      <c r="E192" s="25"/>
      <c r="F192" s="25">
        <f t="shared" si="21"/>
        <v>2.7507900000000004E-3</v>
      </c>
      <c r="G192" s="25">
        <f t="shared" si="22"/>
        <v>6.3350693700000016E-2</v>
      </c>
      <c r="H192" s="25">
        <v>4.3E-3</v>
      </c>
      <c r="I192" s="25">
        <f t="shared" si="23"/>
        <v>3.8500000000000001E-3</v>
      </c>
      <c r="J192" s="25"/>
      <c r="K192" s="25">
        <f t="shared" si="24"/>
        <v>2.6517900000000002E-3</v>
      </c>
      <c r="L192" s="25">
        <f t="shared" si="25"/>
        <v>6.107072370000001E-2</v>
      </c>
      <c r="M192" s="25">
        <v>2.5999999999999999E-3</v>
      </c>
      <c r="N192" s="25">
        <f t="shared" si="26"/>
        <v>2.15E-3</v>
      </c>
      <c r="O192" s="25"/>
      <c r="P192" s="25">
        <f t="shared" si="27"/>
        <v>1.87379E-3</v>
      </c>
      <c r="Q192" s="25">
        <f t="shared" si="28"/>
        <v>4.3153383699999999E-2</v>
      </c>
      <c r="R192" s="25"/>
      <c r="S192" s="25"/>
      <c r="T192" s="25">
        <v>7.6000000000000004E-4</v>
      </c>
      <c r="U192" s="25">
        <f t="shared" si="29"/>
        <v>4.4999999999999999E-4</v>
      </c>
    </row>
    <row r="193" spans="1:21" s="15" customFormat="1">
      <c r="A193" s="18">
        <v>441</v>
      </c>
      <c r="B193" s="25">
        <v>1.2999999999999999E-4</v>
      </c>
      <c r="C193" s="25">
        <v>4.1999999999999997E-3</v>
      </c>
      <c r="D193" s="25">
        <f t="shared" si="20"/>
        <v>3.7949999999999998E-3</v>
      </c>
      <c r="E193" s="25"/>
      <c r="F193" s="25">
        <f t="shared" si="21"/>
        <v>2.5957899999999997E-3</v>
      </c>
      <c r="G193" s="25">
        <f t="shared" si="22"/>
        <v>5.9781043699999994E-2</v>
      </c>
      <c r="H193" s="25">
        <v>4.1999999999999997E-3</v>
      </c>
      <c r="I193" s="25">
        <f t="shared" si="23"/>
        <v>3.7949999999999998E-3</v>
      </c>
      <c r="J193" s="25"/>
      <c r="K193" s="25">
        <f t="shared" si="24"/>
        <v>2.5967899999999999E-3</v>
      </c>
      <c r="L193" s="25">
        <f t="shared" si="25"/>
        <v>5.9804073700000002E-2</v>
      </c>
      <c r="M193" s="25">
        <v>2.5999999999999999E-3</v>
      </c>
      <c r="N193" s="25">
        <f t="shared" si="26"/>
        <v>2.1949999999999999E-3</v>
      </c>
      <c r="O193" s="25"/>
      <c r="P193" s="25">
        <f t="shared" si="27"/>
        <v>1.9187899999999999E-3</v>
      </c>
      <c r="Q193" s="25">
        <f t="shared" si="28"/>
        <v>4.4189733699999997E-2</v>
      </c>
      <c r="R193" s="25"/>
      <c r="S193" s="25"/>
      <c r="T193" s="25">
        <v>6.8000000000000005E-4</v>
      </c>
      <c r="U193" s="25">
        <f t="shared" si="29"/>
        <v>4.0500000000000003E-4</v>
      </c>
    </row>
    <row r="194" spans="1:21" s="15" customFormat="1">
      <c r="A194" s="18">
        <v>442</v>
      </c>
      <c r="B194" s="25">
        <v>1.3999999999999999E-4</v>
      </c>
      <c r="C194" s="25">
        <v>4.3E-3</v>
      </c>
      <c r="D194" s="25">
        <f t="shared" si="20"/>
        <v>3.8600000000000001E-3</v>
      </c>
      <c r="E194" s="25"/>
      <c r="F194" s="25">
        <f t="shared" si="21"/>
        <v>2.6607900000000001E-3</v>
      </c>
      <c r="G194" s="25">
        <f t="shared" si="22"/>
        <v>6.1277993700000005E-2</v>
      </c>
      <c r="H194" s="25">
        <v>4.1999999999999997E-3</v>
      </c>
      <c r="I194" s="25">
        <f t="shared" si="23"/>
        <v>3.7599999999999999E-3</v>
      </c>
      <c r="J194" s="25"/>
      <c r="K194" s="25">
        <f t="shared" si="24"/>
        <v>2.56179E-3</v>
      </c>
      <c r="L194" s="25">
        <f t="shared" si="25"/>
        <v>5.8998023700000006E-2</v>
      </c>
      <c r="M194" s="25">
        <v>2.5999999999999999E-3</v>
      </c>
      <c r="N194" s="25">
        <f t="shared" si="26"/>
        <v>2.16E-3</v>
      </c>
      <c r="O194" s="25"/>
      <c r="P194" s="25">
        <f t="shared" si="27"/>
        <v>1.88379E-3</v>
      </c>
      <c r="Q194" s="25">
        <f t="shared" si="28"/>
        <v>4.3383683700000002E-2</v>
      </c>
      <c r="R194" s="25"/>
      <c r="S194" s="25"/>
      <c r="T194" s="25">
        <v>7.3999999999999999E-4</v>
      </c>
      <c r="U194" s="25">
        <f t="shared" si="29"/>
        <v>4.3999999999999996E-4</v>
      </c>
    </row>
    <row r="195" spans="1:21" s="15" customFormat="1">
      <c r="A195" s="18">
        <v>443</v>
      </c>
      <c r="B195" s="25">
        <v>1.3999999999999999E-4</v>
      </c>
      <c r="C195" s="25">
        <v>4.1999999999999997E-3</v>
      </c>
      <c r="D195" s="25">
        <f t="shared" ref="D195:D258" si="30">C195-U195</f>
        <v>3.7649999999999997E-3</v>
      </c>
      <c r="E195" s="25"/>
      <c r="F195" s="25">
        <f t="shared" ref="F195:F258" si="31">D195-0.00119921</f>
        <v>2.5657899999999997E-3</v>
      </c>
      <c r="G195" s="25">
        <f t="shared" ref="G195:G258" si="32">F195*23.03</f>
        <v>5.9090143699999993E-2</v>
      </c>
      <c r="H195" s="25">
        <v>4.1000000000000003E-3</v>
      </c>
      <c r="I195" s="25">
        <f t="shared" ref="I195:I258" si="33">H195-U195</f>
        <v>3.6650000000000003E-3</v>
      </c>
      <c r="J195" s="25"/>
      <c r="K195" s="25">
        <f t="shared" ref="K195:K258" si="34">I195-0.00119821</f>
        <v>2.4667900000000004E-3</v>
      </c>
      <c r="L195" s="25">
        <f t="shared" ref="L195:L258" si="35">K195*23.03</f>
        <v>5.6810173700000015E-2</v>
      </c>
      <c r="M195" s="25">
        <v>2.5000000000000001E-3</v>
      </c>
      <c r="N195" s="25">
        <f t="shared" ref="N195:N258" si="36">M195-U195</f>
        <v>2.065E-3</v>
      </c>
      <c r="O195" s="25"/>
      <c r="P195" s="25">
        <f t="shared" ref="P195:P258" si="37">N195-0.00027621</f>
        <v>1.78879E-3</v>
      </c>
      <c r="Q195" s="25">
        <f t="shared" ref="Q195:Q258" si="38">P195*23.03</f>
        <v>4.1195833700000004E-2</v>
      </c>
      <c r="R195" s="25"/>
      <c r="S195" s="25"/>
      <c r="T195" s="25">
        <v>7.2999999999999996E-4</v>
      </c>
      <c r="U195" s="25">
        <f t="shared" ref="U195:U258" si="39">(B195+T195)/2</f>
        <v>4.3499999999999995E-4</v>
      </c>
    </row>
    <row r="196" spans="1:21" s="15" customFormat="1">
      <c r="A196" s="18">
        <v>444</v>
      </c>
      <c r="B196" s="25">
        <v>1.4999999999999999E-4</v>
      </c>
      <c r="C196" s="25">
        <v>4.4000000000000003E-3</v>
      </c>
      <c r="D196" s="25">
        <f t="shared" si="30"/>
        <v>3.9850000000000007E-3</v>
      </c>
      <c r="E196" s="25"/>
      <c r="F196" s="25">
        <f t="shared" si="31"/>
        <v>2.7857900000000007E-3</v>
      </c>
      <c r="G196" s="25">
        <f t="shared" si="32"/>
        <v>6.4156743700000018E-2</v>
      </c>
      <c r="H196" s="25">
        <v>4.1000000000000003E-3</v>
      </c>
      <c r="I196" s="25">
        <f t="shared" si="33"/>
        <v>3.6850000000000003E-3</v>
      </c>
      <c r="J196" s="25"/>
      <c r="K196" s="25">
        <f t="shared" si="34"/>
        <v>2.4867900000000004E-3</v>
      </c>
      <c r="L196" s="25">
        <f t="shared" si="35"/>
        <v>5.7270773700000013E-2</v>
      </c>
      <c r="M196" s="25">
        <v>2.3999999999999998E-3</v>
      </c>
      <c r="N196" s="25">
        <f t="shared" si="36"/>
        <v>1.9849999999999998E-3</v>
      </c>
      <c r="O196" s="25"/>
      <c r="P196" s="25">
        <f t="shared" si="37"/>
        <v>1.7087899999999997E-3</v>
      </c>
      <c r="Q196" s="25">
        <f t="shared" si="38"/>
        <v>3.9353433699999996E-2</v>
      </c>
      <c r="R196" s="25"/>
      <c r="S196" s="25"/>
      <c r="T196" s="25">
        <v>6.8000000000000005E-4</v>
      </c>
      <c r="U196" s="25">
        <f t="shared" si="39"/>
        <v>4.15E-4</v>
      </c>
    </row>
    <row r="197" spans="1:21" s="15" customFormat="1">
      <c r="A197" s="18">
        <v>445</v>
      </c>
      <c r="B197" s="25">
        <v>1.6000000000000001E-4</v>
      </c>
      <c r="C197" s="25">
        <v>4.1000000000000003E-3</v>
      </c>
      <c r="D197" s="25">
        <f t="shared" si="30"/>
        <v>3.6400000000000004E-3</v>
      </c>
      <c r="E197" s="25"/>
      <c r="F197" s="25">
        <f t="shared" si="31"/>
        <v>2.4407900000000004E-3</v>
      </c>
      <c r="G197" s="25">
        <f t="shared" si="32"/>
        <v>5.6211393700000015E-2</v>
      </c>
      <c r="H197" s="25">
        <v>4.1999999999999997E-3</v>
      </c>
      <c r="I197" s="25">
        <f t="shared" si="33"/>
        <v>3.7399999999999998E-3</v>
      </c>
      <c r="J197" s="25"/>
      <c r="K197" s="25">
        <f t="shared" si="34"/>
        <v>2.5417899999999999E-3</v>
      </c>
      <c r="L197" s="25">
        <f t="shared" si="35"/>
        <v>5.8537423700000001E-2</v>
      </c>
      <c r="M197" s="25">
        <v>2.5000000000000001E-3</v>
      </c>
      <c r="N197" s="25">
        <f t="shared" si="36"/>
        <v>2.0400000000000001E-3</v>
      </c>
      <c r="O197" s="25"/>
      <c r="P197" s="25">
        <f t="shared" si="37"/>
        <v>1.7637900000000001E-3</v>
      </c>
      <c r="Q197" s="25">
        <f t="shared" si="38"/>
        <v>4.0620083700000004E-2</v>
      </c>
      <c r="R197" s="25"/>
      <c r="S197" s="25"/>
      <c r="T197" s="25">
        <v>7.6000000000000004E-4</v>
      </c>
      <c r="U197" s="25">
        <f t="shared" si="39"/>
        <v>4.6000000000000001E-4</v>
      </c>
    </row>
    <row r="198" spans="1:21" s="15" customFormat="1">
      <c r="A198" s="18">
        <v>446</v>
      </c>
      <c r="B198" s="25">
        <v>2.0000000000000001E-4</v>
      </c>
      <c r="C198" s="25">
        <v>4.1000000000000003E-3</v>
      </c>
      <c r="D198" s="25">
        <f t="shared" si="30"/>
        <v>3.6100000000000004E-3</v>
      </c>
      <c r="E198" s="25"/>
      <c r="F198" s="25">
        <f t="shared" si="31"/>
        <v>2.4107900000000003E-3</v>
      </c>
      <c r="G198" s="25">
        <f t="shared" si="32"/>
        <v>5.5520493700000013E-2</v>
      </c>
      <c r="H198" s="25">
        <v>4.1000000000000003E-3</v>
      </c>
      <c r="I198" s="25">
        <f t="shared" si="33"/>
        <v>3.6100000000000004E-3</v>
      </c>
      <c r="J198" s="25"/>
      <c r="K198" s="25">
        <f t="shared" si="34"/>
        <v>2.4117900000000005E-3</v>
      </c>
      <c r="L198" s="25">
        <f t="shared" si="35"/>
        <v>5.5543523700000014E-2</v>
      </c>
      <c r="M198" s="25">
        <v>2.3999999999999998E-3</v>
      </c>
      <c r="N198" s="25">
        <f t="shared" si="36"/>
        <v>1.9099999999999998E-3</v>
      </c>
      <c r="O198" s="25"/>
      <c r="P198" s="25">
        <f t="shared" si="37"/>
        <v>1.6337899999999998E-3</v>
      </c>
      <c r="Q198" s="25">
        <f t="shared" si="38"/>
        <v>3.7626183699999996E-2</v>
      </c>
      <c r="R198" s="25"/>
      <c r="S198" s="25"/>
      <c r="T198" s="25">
        <v>7.7999999999999999E-4</v>
      </c>
      <c r="U198" s="25">
        <f t="shared" si="39"/>
        <v>4.8999999999999998E-4</v>
      </c>
    </row>
    <row r="199" spans="1:21" s="15" customFormat="1">
      <c r="A199" s="18">
        <v>447</v>
      </c>
      <c r="B199" s="25">
        <v>1.3999999999999999E-4</v>
      </c>
      <c r="C199" s="25">
        <v>4.0000000000000001E-3</v>
      </c>
      <c r="D199" s="25">
        <f t="shared" si="30"/>
        <v>3.5750000000000001E-3</v>
      </c>
      <c r="E199" s="25"/>
      <c r="F199" s="25">
        <f t="shared" si="31"/>
        <v>2.37579E-3</v>
      </c>
      <c r="G199" s="25">
        <f t="shared" si="32"/>
        <v>5.4714443700000004E-2</v>
      </c>
      <c r="H199" s="25">
        <v>4.1000000000000003E-3</v>
      </c>
      <c r="I199" s="25">
        <f t="shared" si="33"/>
        <v>3.6750000000000003E-3</v>
      </c>
      <c r="J199" s="25"/>
      <c r="K199" s="25">
        <f t="shared" si="34"/>
        <v>2.4767900000000004E-3</v>
      </c>
      <c r="L199" s="25">
        <f t="shared" si="35"/>
        <v>5.7040473700000011E-2</v>
      </c>
      <c r="M199" s="25">
        <v>2.5000000000000001E-3</v>
      </c>
      <c r="N199" s="25">
        <f t="shared" si="36"/>
        <v>2.075E-3</v>
      </c>
      <c r="O199" s="25"/>
      <c r="P199" s="25">
        <f t="shared" si="37"/>
        <v>1.79879E-3</v>
      </c>
      <c r="Q199" s="25">
        <f t="shared" si="38"/>
        <v>4.1426133699999999E-2</v>
      </c>
      <c r="R199" s="25"/>
      <c r="S199" s="25"/>
      <c r="T199" s="25">
        <v>7.1000000000000002E-4</v>
      </c>
      <c r="U199" s="25">
        <f t="shared" si="39"/>
        <v>4.2500000000000003E-4</v>
      </c>
    </row>
    <row r="200" spans="1:21" s="15" customFormat="1">
      <c r="A200" s="18">
        <v>448</v>
      </c>
      <c r="B200" s="25">
        <v>1E-4</v>
      </c>
      <c r="C200" s="25">
        <v>4.3E-3</v>
      </c>
      <c r="D200" s="25">
        <f t="shared" si="30"/>
        <v>3.885E-3</v>
      </c>
      <c r="E200" s="25"/>
      <c r="F200" s="25">
        <f t="shared" si="31"/>
        <v>2.68579E-3</v>
      </c>
      <c r="G200" s="25">
        <f t="shared" si="32"/>
        <v>6.1853743700000005E-2</v>
      </c>
      <c r="H200" s="25">
        <v>4.1000000000000003E-3</v>
      </c>
      <c r="I200" s="25">
        <f t="shared" si="33"/>
        <v>3.6850000000000003E-3</v>
      </c>
      <c r="J200" s="25"/>
      <c r="K200" s="25">
        <f t="shared" si="34"/>
        <v>2.4867900000000004E-3</v>
      </c>
      <c r="L200" s="25">
        <f t="shared" si="35"/>
        <v>5.7270773700000013E-2</v>
      </c>
      <c r="M200" s="25">
        <v>2.3999999999999998E-3</v>
      </c>
      <c r="N200" s="25">
        <f t="shared" si="36"/>
        <v>1.9849999999999998E-3</v>
      </c>
      <c r="O200" s="25"/>
      <c r="P200" s="25">
        <f t="shared" si="37"/>
        <v>1.7087899999999997E-3</v>
      </c>
      <c r="Q200" s="25">
        <f t="shared" si="38"/>
        <v>3.9353433699999996E-2</v>
      </c>
      <c r="R200" s="25"/>
      <c r="S200" s="25"/>
      <c r="T200" s="25">
        <v>7.2999999999999996E-4</v>
      </c>
      <c r="U200" s="25">
        <f t="shared" si="39"/>
        <v>4.15E-4</v>
      </c>
    </row>
    <row r="201" spans="1:21" s="15" customFormat="1">
      <c r="A201" s="18">
        <v>449</v>
      </c>
      <c r="B201" s="25">
        <v>1.2E-4</v>
      </c>
      <c r="C201" s="25">
        <v>4.0000000000000001E-3</v>
      </c>
      <c r="D201" s="25">
        <f t="shared" si="30"/>
        <v>3.5799999999999998E-3</v>
      </c>
      <c r="E201" s="25"/>
      <c r="F201" s="25">
        <f t="shared" si="31"/>
        <v>2.3807899999999998E-3</v>
      </c>
      <c r="G201" s="25">
        <f t="shared" si="32"/>
        <v>5.4829593699999998E-2</v>
      </c>
      <c r="H201" s="25">
        <v>3.8999999999999998E-3</v>
      </c>
      <c r="I201" s="25">
        <f t="shared" si="33"/>
        <v>3.4799999999999996E-3</v>
      </c>
      <c r="J201" s="25"/>
      <c r="K201" s="25">
        <f t="shared" si="34"/>
        <v>2.2817899999999997E-3</v>
      </c>
      <c r="L201" s="25">
        <f t="shared" si="35"/>
        <v>5.2549623699999992E-2</v>
      </c>
      <c r="M201" s="25">
        <v>2.3999999999999998E-3</v>
      </c>
      <c r="N201" s="25">
        <f t="shared" si="36"/>
        <v>1.98E-3</v>
      </c>
      <c r="O201" s="25"/>
      <c r="P201" s="25">
        <f t="shared" si="37"/>
        <v>1.7037899999999999E-3</v>
      </c>
      <c r="Q201" s="25">
        <f t="shared" si="38"/>
        <v>3.9238283700000001E-2</v>
      </c>
      <c r="R201" s="25"/>
      <c r="S201" s="25"/>
      <c r="T201" s="25">
        <v>7.2000000000000005E-4</v>
      </c>
      <c r="U201" s="25">
        <f t="shared" si="39"/>
        <v>4.2000000000000002E-4</v>
      </c>
    </row>
    <row r="202" spans="1:21" s="15" customFormat="1">
      <c r="A202" s="18">
        <v>450</v>
      </c>
      <c r="B202" s="25">
        <v>1.2E-4</v>
      </c>
      <c r="C202" s="25">
        <v>4.1999999999999997E-3</v>
      </c>
      <c r="D202" s="25">
        <f t="shared" si="30"/>
        <v>3.7649999999999997E-3</v>
      </c>
      <c r="E202" s="25"/>
      <c r="F202" s="25">
        <f t="shared" si="31"/>
        <v>2.5657899999999997E-3</v>
      </c>
      <c r="G202" s="25">
        <f t="shared" si="32"/>
        <v>5.9090143699999993E-2</v>
      </c>
      <c r="H202" s="25">
        <v>4.1000000000000003E-3</v>
      </c>
      <c r="I202" s="25">
        <f t="shared" si="33"/>
        <v>3.6650000000000003E-3</v>
      </c>
      <c r="J202" s="25"/>
      <c r="K202" s="25">
        <f t="shared" si="34"/>
        <v>2.4667900000000004E-3</v>
      </c>
      <c r="L202" s="25">
        <f t="shared" si="35"/>
        <v>5.6810173700000015E-2</v>
      </c>
      <c r="M202" s="25">
        <v>2.3999999999999998E-3</v>
      </c>
      <c r="N202" s="25">
        <f t="shared" si="36"/>
        <v>1.9649999999999997E-3</v>
      </c>
      <c r="O202" s="25"/>
      <c r="P202" s="25">
        <f t="shared" si="37"/>
        <v>1.6887899999999997E-3</v>
      </c>
      <c r="Q202" s="25">
        <f t="shared" si="38"/>
        <v>3.8892833699999997E-2</v>
      </c>
      <c r="R202" s="25"/>
      <c r="S202" s="25"/>
      <c r="T202" s="25">
        <v>7.5000000000000002E-4</v>
      </c>
      <c r="U202" s="25">
        <f t="shared" si="39"/>
        <v>4.35E-4</v>
      </c>
    </row>
    <row r="203" spans="1:21" s="15" customFormat="1">
      <c r="A203" s="18">
        <v>451</v>
      </c>
      <c r="B203" s="25">
        <v>1.2E-4</v>
      </c>
      <c r="C203" s="25">
        <v>4.1999999999999997E-3</v>
      </c>
      <c r="D203" s="25">
        <f t="shared" si="30"/>
        <v>3.7799999999999995E-3</v>
      </c>
      <c r="E203" s="25"/>
      <c r="F203" s="25">
        <f t="shared" si="31"/>
        <v>2.5807899999999995E-3</v>
      </c>
      <c r="G203" s="25">
        <f t="shared" si="32"/>
        <v>5.943559369999999E-2</v>
      </c>
      <c r="H203" s="25">
        <v>4.0000000000000001E-3</v>
      </c>
      <c r="I203" s="25">
        <f t="shared" si="33"/>
        <v>3.5799999999999998E-3</v>
      </c>
      <c r="J203" s="25"/>
      <c r="K203" s="25">
        <f t="shared" si="34"/>
        <v>2.3817899999999999E-3</v>
      </c>
      <c r="L203" s="25">
        <f t="shared" si="35"/>
        <v>5.4852623699999999E-2</v>
      </c>
      <c r="M203" s="25">
        <v>2.3999999999999998E-3</v>
      </c>
      <c r="N203" s="25">
        <f t="shared" si="36"/>
        <v>1.98E-3</v>
      </c>
      <c r="O203" s="25"/>
      <c r="P203" s="25">
        <f t="shared" si="37"/>
        <v>1.7037899999999999E-3</v>
      </c>
      <c r="Q203" s="25">
        <f t="shared" si="38"/>
        <v>3.9238283700000001E-2</v>
      </c>
      <c r="R203" s="25"/>
      <c r="S203" s="25"/>
      <c r="T203" s="25">
        <v>7.2000000000000005E-4</v>
      </c>
      <c r="U203" s="25">
        <f t="shared" si="39"/>
        <v>4.2000000000000002E-4</v>
      </c>
    </row>
    <row r="204" spans="1:21" s="15" customFormat="1">
      <c r="A204" s="18">
        <v>452</v>
      </c>
      <c r="B204" s="25">
        <v>6.0000000000000002E-5</v>
      </c>
      <c r="C204" s="25">
        <v>4.0000000000000001E-3</v>
      </c>
      <c r="D204" s="25">
        <f t="shared" si="30"/>
        <v>3.63E-3</v>
      </c>
      <c r="E204" s="25"/>
      <c r="F204" s="25">
        <f t="shared" si="31"/>
        <v>2.4307899999999999E-3</v>
      </c>
      <c r="G204" s="25">
        <f t="shared" si="32"/>
        <v>5.5981093700000005E-2</v>
      </c>
      <c r="H204" s="25">
        <v>3.8999999999999998E-3</v>
      </c>
      <c r="I204" s="25">
        <f t="shared" si="33"/>
        <v>3.5299999999999997E-3</v>
      </c>
      <c r="J204" s="25"/>
      <c r="K204" s="25">
        <f t="shared" si="34"/>
        <v>2.3317899999999998E-3</v>
      </c>
      <c r="L204" s="25">
        <f t="shared" si="35"/>
        <v>5.3701123699999999E-2</v>
      </c>
      <c r="M204" s="25">
        <v>2.3999999999999998E-3</v>
      </c>
      <c r="N204" s="25">
        <f t="shared" si="36"/>
        <v>2.0299999999999997E-3</v>
      </c>
      <c r="O204" s="25"/>
      <c r="P204" s="25">
        <f t="shared" si="37"/>
        <v>1.7537899999999996E-3</v>
      </c>
      <c r="Q204" s="25">
        <f t="shared" si="38"/>
        <v>4.0389783699999994E-2</v>
      </c>
      <c r="R204" s="25"/>
      <c r="S204" s="25"/>
      <c r="T204" s="25">
        <v>6.8000000000000005E-4</v>
      </c>
      <c r="U204" s="25">
        <f t="shared" si="39"/>
        <v>3.7000000000000005E-4</v>
      </c>
    </row>
    <row r="205" spans="1:21" s="15" customFormat="1">
      <c r="A205" s="18">
        <v>453</v>
      </c>
      <c r="B205" s="25">
        <v>6.8999999999999997E-5</v>
      </c>
      <c r="C205" s="25">
        <v>4.0000000000000001E-3</v>
      </c>
      <c r="D205" s="25">
        <f t="shared" si="30"/>
        <v>3.6455000000000003E-3</v>
      </c>
      <c r="E205" s="25"/>
      <c r="F205" s="25">
        <f t="shared" si="31"/>
        <v>2.4462900000000003E-3</v>
      </c>
      <c r="G205" s="25">
        <f t="shared" si="32"/>
        <v>5.6338058700000006E-2</v>
      </c>
      <c r="H205" s="25">
        <v>3.8999999999999998E-3</v>
      </c>
      <c r="I205" s="25">
        <f t="shared" si="33"/>
        <v>3.5455E-3</v>
      </c>
      <c r="J205" s="25"/>
      <c r="K205" s="25">
        <f t="shared" si="34"/>
        <v>2.3472900000000001E-3</v>
      </c>
      <c r="L205" s="25">
        <f t="shared" si="35"/>
        <v>5.4058088700000007E-2</v>
      </c>
      <c r="M205" s="25">
        <v>2.3999999999999998E-3</v>
      </c>
      <c r="N205" s="25">
        <f t="shared" si="36"/>
        <v>2.0454999999999996E-3</v>
      </c>
      <c r="O205" s="25"/>
      <c r="P205" s="25">
        <f t="shared" si="37"/>
        <v>1.7692899999999995E-3</v>
      </c>
      <c r="Q205" s="25">
        <f t="shared" si="38"/>
        <v>4.0746748699999995E-2</v>
      </c>
      <c r="R205" s="25"/>
      <c r="S205" s="25"/>
      <c r="T205" s="25">
        <v>6.4000000000000005E-4</v>
      </c>
      <c r="U205" s="25">
        <f t="shared" si="39"/>
        <v>3.545E-4</v>
      </c>
    </row>
    <row r="206" spans="1:21" s="15" customFormat="1">
      <c r="A206" s="18">
        <v>454</v>
      </c>
      <c r="B206" s="25">
        <v>1.1E-4</v>
      </c>
      <c r="C206" s="25">
        <v>4.0000000000000001E-3</v>
      </c>
      <c r="D206" s="25">
        <f t="shared" si="30"/>
        <v>3.6050000000000001E-3</v>
      </c>
      <c r="E206" s="25"/>
      <c r="F206" s="25">
        <f t="shared" si="31"/>
        <v>2.4057900000000001E-3</v>
      </c>
      <c r="G206" s="25">
        <f t="shared" si="32"/>
        <v>5.5405343700000005E-2</v>
      </c>
      <c r="H206" s="25">
        <v>3.8999999999999998E-3</v>
      </c>
      <c r="I206" s="25">
        <f t="shared" si="33"/>
        <v>3.5049999999999999E-3</v>
      </c>
      <c r="J206" s="25"/>
      <c r="K206" s="25">
        <f t="shared" si="34"/>
        <v>2.30679E-3</v>
      </c>
      <c r="L206" s="25">
        <f t="shared" si="35"/>
        <v>5.3125373699999999E-2</v>
      </c>
      <c r="M206" s="25">
        <v>2.3E-3</v>
      </c>
      <c r="N206" s="25">
        <f t="shared" si="36"/>
        <v>1.905E-3</v>
      </c>
      <c r="O206" s="25"/>
      <c r="P206" s="25">
        <f t="shared" si="37"/>
        <v>1.62879E-3</v>
      </c>
      <c r="Q206" s="25">
        <f t="shared" si="38"/>
        <v>3.7511033700000002E-2</v>
      </c>
      <c r="R206" s="25"/>
      <c r="S206" s="25"/>
      <c r="T206" s="25">
        <v>6.8000000000000005E-4</v>
      </c>
      <c r="U206" s="25">
        <f t="shared" si="39"/>
        <v>3.9500000000000001E-4</v>
      </c>
    </row>
    <row r="207" spans="1:21" s="15" customFormat="1">
      <c r="A207" s="18">
        <v>455</v>
      </c>
      <c r="B207" s="25">
        <v>3.0000000000000001E-5</v>
      </c>
      <c r="C207" s="25">
        <v>4.0000000000000001E-3</v>
      </c>
      <c r="D207" s="25">
        <f t="shared" si="30"/>
        <v>3.6450000000000002E-3</v>
      </c>
      <c r="E207" s="25"/>
      <c r="F207" s="25">
        <f t="shared" si="31"/>
        <v>2.4457900000000002E-3</v>
      </c>
      <c r="G207" s="25">
        <f t="shared" si="32"/>
        <v>5.6326543700000009E-2</v>
      </c>
      <c r="H207" s="25">
        <v>3.8E-3</v>
      </c>
      <c r="I207" s="25">
        <f t="shared" si="33"/>
        <v>3.4450000000000001E-3</v>
      </c>
      <c r="J207" s="25"/>
      <c r="K207" s="25">
        <f t="shared" si="34"/>
        <v>2.2467900000000002E-3</v>
      </c>
      <c r="L207" s="25">
        <f t="shared" si="35"/>
        <v>5.174357370000001E-2</v>
      </c>
      <c r="M207" s="25">
        <v>2.3999999999999998E-3</v>
      </c>
      <c r="N207" s="25">
        <f t="shared" si="36"/>
        <v>2.0449999999999999E-3</v>
      </c>
      <c r="O207" s="25"/>
      <c r="P207" s="25">
        <f t="shared" si="37"/>
        <v>1.7687899999999999E-3</v>
      </c>
      <c r="Q207" s="25">
        <f t="shared" si="38"/>
        <v>4.0735233699999998E-2</v>
      </c>
      <c r="R207" s="25"/>
      <c r="S207" s="25"/>
      <c r="T207" s="25">
        <v>6.8000000000000005E-4</v>
      </c>
      <c r="U207" s="25">
        <f t="shared" si="39"/>
        <v>3.5500000000000001E-4</v>
      </c>
    </row>
    <row r="208" spans="1:21" s="15" customFormat="1">
      <c r="A208" s="18">
        <v>456</v>
      </c>
      <c r="B208" s="25">
        <v>-1.0000000000000001E-5</v>
      </c>
      <c r="C208" s="25">
        <v>4.0000000000000001E-3</v>
      </c>
      <c r="D208" s="25">
        <f t="shared" si="30"/>
        <v>3.7100000000000002E-3</v>
      </c>
      <c r="E208" s="25"/>
      <c r="F208" s="25">
        <f t="shared" si="31"/>
        <v>2.5107900000000002E-3</v>
      </c>
      <c r="G208" s="25">
        <f t="shared" si="32"/>
        <v>5.7823493700000006E-2</v>
      </c>
      <c r="H208" s="25">
        <v>3.8E-3</v>
      </c>
      <c r="I208" s="25">
        <f t="shared" si="33"/>
        <v>3.5100000000000001E-3</v>
      </c>
      <c r="J208" s="25"/>
      <c r="K208" s="25">
        <f t="shared" si="34"/>
        <v>2.3117900000000002E-3</v>
      </c>
      <c r="L208" s="25">
        <f t="shared" si="35"/>
        <v>5.3240523700000007E-2</v>
      </c>
      <c r="M208" s="25">
        <v>2.3E-3</v>
      </c>
      <c r="N208" s="25">
        <f t="shared" si="36"/>
        <v>2.0100000000000001E-3</v>
      </c>
      <c r="O208" s="25"/>
      <c r="P208" s="25">
        <f t="shared" si="37"/>
        <v>1.73379E-3</v>
      </c>
      <c r="Q208" s="25">
        <f t="shared" si="38"/>
        <v>3.9929183700000002E-2</v>
      </c>
      <c r="R208" s="25"/>
      <c r="S208" s="25"/>
      <c r="T208" s="25">
        <v>5.9000000000000003E-4</v>
      </c>
      <c r="U208" s="25">
        <f t="shared" si="39"/>
        <v>2.9E-4</v>
      </c>
    </row>
    <row r="209" spans="1:21" s="15" customFormat="1">
      <c r="A209" s="18">
        <v>457</v>
      </c>
      <c r="B209" s="25">
        <v>1.0000000000000001E-5</v>
      </c>
      <c r="C209" s="25">
        <v>3.8999999999999998E-3</v>
      </c>
      <c r="D209" s="25">
        <f t="shared" si="30"/>
        <v>3.5799999999999998E-3</v>
      </c>
      <c r="E209" s="25"/>
      <c r="F209" s="25">
        <f t="shared" si="31"/>
        <v>2.3807899999999998E-3</v>
      </c>
      <c r="G209" s="25">
        <f t="shared" si="32"/>
        <v>5.4829593699999998E-2</v>
      </c>
      <c r="H209" s="25">
        <v>3.7000000000000002E-3</v>
      </c>
      <c r="I209" s="25">
        <f t="shared" si="33"/>
        <v>3.3800000000000002E-3</v>
      </c>
      <c r="J209" s="25"/>
      <c r="K209" s="25">
        <f t="shared" si="34"/>
        <v>2.1817900000000003E-3</v>
      </c>
      <c r="L209" s="25">
        <f t="shared" si="35"/>
        <v>5.0246623700000007E-2</v>
      </c>
      <c r="M209" s="25">
        <v>2.3E-3</v>
      </c>
      <c r="N209" s="25">
        <f t="shared" si="36"/>
        <v>1.98E-3</v>
      </c>
      <c r="O209" s="25"/>
      <c r="P209" s="25">
        <f t="shared" si="37"/>
        <v>1.7037899999999999E-3</v>
      </c>
      <c r="Q209" s="25">
        <f t="shared" si="38"/>
        <v>3.9238283700000001E-2</v>
      </c>
      <c r="R209" s="25"/>
      <c r="S209" s="25"/>
      <c r="T209" s="25">
        <v>6.3000000000000003E-4</v>
      </c>
      <c r="U209" s="25">
        <f t="shared" si="39"/>
        <v>3.2000000000000003E-4</v>
      </c>
    </row>
    <row r="210" spans="1:21" s="15" customFormat="1">
      <c r="A210" s="18">
        <v>458</v>
      </c>
      <c r="B210" s="25">
        <v>1.2999999999999999E-4</v>
      </c>
      <c r="C210" s="25">
        <v>4.0000000000000001E-3</v>
      </c>
      <c r="D210" s="25">
        <f t="shared" si="30"/>
        <v>3.5900000000000003E-3</v>
      </c>
      <c r="E210" s="25"/>
      <c r="F210" s="25">
        <f t="shared" si="31"/>
        <v>2.3907900000000003E-3</v>
      </c>
      <c r="G210" s="25">
        <f t="shared" si="32"/>
        <v>5.5059893700000008E-2</v>
      </c>
      <c r="H210" s="25">
        <v>3.8999999999999998E-3</v>
      </c>
      <c r="I210" s="25">
        <f t="shared" si="33"/>
        <v>3.49E-3</v>
      </c>
      <c r="J210" s="25"/>
      <c r="K210" s="25">
        <f t="shared" si="34"/>
        <v>2.2917900000000001E-3</v>
      </c>
      <c r="L210" s="25">
        <f t="shared" si="35"/>
        <v>5.2779923700000009E-2</v>
      </c>
      <c r="M210" s="25">
        <v>2.3E-3</v>
      </c>
      <c r="N210" s="25">
        <f t="shared" si="36"/>
        <v>1.89E-3</v>
      </c>
      <c r="O210" s="25"/>
      <c r="P210" s="25">
        <f t="shared" si="37"/>
        <v>1.6137899999999999E-3</v>
      </c>
      <c r="Q210" s="25">
        <f t="shared" si="38"/>
        <v>3.7165583699999998E-2</v>
      </c>
      <c r="R210" s="25"/>
      <c r="S210" s="25"/>
      <c r="T210" s="25">
        <v>6.8999999999999997E-4</v>
      </c>
      <c r="U210" s="25">
        <f t="shared" si="39"/>
        <v>4.0999999999999999E-4</v>
      </c>
    </row>
    <row r="211" spans="1:21" s="15" customFormat="1">
      <c r="A211" s="18">
        <v>459</v>
      </c>
      <c r="B211" s="25">
        <v>9.0000000000000006E-5</v>
      </c>
      <c r="C211" s="25">
        <v>3.8E-3</v>
      </c>
      <c r="D211" s="25">
        <f t="shared" si="30"/>
        <v>3.4199999999999999E-3</v>
      </c>
      <c r="E211" s="25"/>
      <c r="F211" s="25">
        <f t="shared" si="31"/>
        <v>2.2207899999999998E-3</v>
      </c>
      <c r="G211" s="25">
        <f t="shared" si="32"/>
        <v>5.1144793699999996E-2</v>
      </c>
      <c r="H211" s="25">
        <v>3.5999999999999999E-3</v>
      </c>
      <c r="I211" s="25">
        <f t="shared" si="33"/>
        <v>3.2199999999999998E-3</v>
      </c>
      <c r="J211" s="25"/>
      <c r="K211" s="25">
        <f t="shared" si="34"/>
        <v>2.0217899999999999E-3</v>
      </c>
      <c r="L211" s="25">
        <f t="shared" si="35"/>
        <v>4.6561823699999998E-2</v>
      </c>
      <c r="M211" s="25">
        <v>2.3E-3</v>
      </c>
      <c r="N211" s="25">
        <f t="shared" si="36"/>
        <v>1.9199999999999998E-3</v>
      </c>
      <c r="O211" s="25"/>
      <c r="P211" s="25">
        <f t="shared" si="37"/>
        <v>1.6437899999999998E-3</v>
      </c>
      <c r="Q211" s="25">
        <f t="shared" si="38"/>
        <v>3.7856483699999999E-2</v>
      </c>
      <c r="R211" s="25"/>
      <c r="S211" s="25"/>
      <c r="T211" s="25">
        <v>6.7000000000000002E-4</v>
      </c>
      <c r="U211" s="25">
        <f t="shared" si="39"/>
        <v>3.8000000000000002E-4</v>
      </c>
    </row>
    <row r="212" spans="1:21" s="15" customFormat="1">
      <c r="A212" s="18">
        <v>460</v>
      </c>
      <c r="B212" s="25">
        <v>8.0000000000000007E-5</v>
      </c>
      <c r="C212" s="25">
        <v>3.7000000000000002E-3</v>
      </c>
      <c r="D212" s="25">
        <f t="shared" si="30"/>
        <v>3.3450000000000003E-3</v>
      </c>
      <c r="E212" s="25"/>
      <c r="F212" s="25">
        <f t="shared" si="31"/>
        <v>2.1457900000000003E-3</v>
      </c>
      <c r="G212" s="25">
        <f t="shared" si="32"/>
        <v>4.9417543700000011E-2</v>
      </c>
      <c r="H212" s="25">
        <v>3.7000000000000002E-3</v>
      </c>
      <c r="I212" s="25">
        <f t="shared" si="33"/>
        <v>3.3450000000000003E-3</v>
      </c>
      <c r="J212" s="25"/>
      <c r="K212" s="25">
        <f t="shared" si="34"/>
        <v>2.1467900000000004E-3</v>
      </c>
      <c r="L212" s="25">
        <f t="shared" si="35"/>
        <v>4.9440573700000011E-2</v>
      </c>
      <c r="M212" s="25">
        <v>2.0999999999999999E-3</v>
      </c>
      <c r="N212" s="25">
        <f t="shared" si="36"/>
        <v>1.7449999999999998E-3</v>
      </c>
      <c r="O212" s="25"/>
      <c r="P212" s="25">
        <f t="shared" si="37"/>
        <v>1.4687899999999998E-3</v>
      </c>
      <c r="Q212" s="25">
        <f t="shared" si="38"/>
        <v>3.38262337E-2</v>
      </c>
      <c r="R212" s="25"/>
      <c r="S212" s="25"/>
      <c r="T212" s="25">
        <v>6.3000000000000003E-4</v>
      </c>
      <c r="U212" s="25">
        <f t="shared" si="39"/>
        <v>3.5500000000000001E-4</v>
      </c>
    </row>
    <row r="213" spans="1:21" s="15" customFormat="1">
      <c r="A213" s="18">
        <v>461</v>
      </c>
      <c r="B213" s="25">
        <v>1.0000000000000001E-5</v>
      </c>
      <c r="C213" s="25">
        <v>3.8E-3</v>
      </c>
      <c r="D213" s="25">
        <f t="shared" si="30"/>
        <v>3.4849999999999998E-3</v>
      </c>
      <c r="E213" s="25"/>
      <c r="F213" s="25">
        <f t="shared" si="31"/>
        <v>2.2857899999999998E-3</v>
      </c>
      <c r="G213" s="25">
        <f t="shared" si="32"/>
        <v>5.26417437E-2</v>
      </c>
      <c r="H213" s="25">
        <v>3.8E-3</v>
      </c>
      <c r="I213" s="25">
        <f t="shared" si="33"/>
        <v>3.4849999999999998E-3</v>
      </c>
      <c r="J213" s="25"/>
      <c r="K213" s="25">
        <f t="shared" si="34"/>
        <v>2.2867899999999999E-3</v>
      </c>
      <c r="L213" s="25">
        <f t="shared" si="35"/>
        <v>5.26647737E-2</v>
      </c>
      <c r="M213" s="25">
        <v>2.0999999999999999E-3</v>
      </c>
      <c r="N213" s="25">
        <f t="shared" si="36"/>
        <v>1.7849999999999999E-3</v>
      </c>
      <c r="O213" s="25"/>
      <c r="P213" s="25">
        <f t="shared" si="37"/>
        <v>1.5087899999999999E-3</v>
      </c>
      <c r="Q213" s="25">
        <f t="shared" si="38"/>
        <v>3.4747433699999997E-2</v>
      </c>
      <c r="R213" s="25"/>
      <c r="S213" s="25"/>
      <c r="T213" s="25">
        <v>6.2E-4</v>
      </c>
      <c r="U213" s="25">
        <f t="shared" si="39"/>
        <v>3.1500000000000001E-4</v>
      </c>
    </row>
    <row r="214" spans="1:21" s="15" customFormat="1">
      <c r="A214" s="18">
        <v>462</v>
      </c>
      <c r="B214" s="25">
        <v>1.2999999999999999E-4</v>
      </c>
      <c r="C214" s="25">
        <v>3.7000000000000002E-3</v>
      </c>
      <c r="D214" s="25">
        <f t="shared" si="30"/>
        <v>3.3150000000000002E-3</v>
      </c>
      <c r="E214" s="25"/>
      <c r="F214" s="25">
        <f t="shared" si="31"/>
        <v>2.1157900000000002E-3</v>
      </c>
      <c r="G214" s="25">
        <f t="shared" si="32"/>
        <v>4.8726643700000009E-2</v>
      </c>
      <c r="H214" s="25">
        <v>3.7000000000000002E-3</v>
      </c>
      <c r="I214" s="25">
        <f t="shared" si="33"/>
        <v>3.3150000000000002E-3</v>
      </c>
      <c r="J214" s="25"/>
      <c r="K214" s="25">
        <f t="shared" si="34"/>
        <v>2.1167900000000003E-3</v>
      </c>
      <c r="L214" s="25">
        <f t="shared" si="35"/>
        <v>4.874967370000001E-2</v>
      </c>
      <c r="M214" s="25">
        <v>2E-3</v>
      </c>
      <c r="N214" s="25">
        <f t="shared" si="36"/>
        <v>1.6150000000000001E-3</v>
      </c>
      <c r="O214" s="25"/>
      <c r="P214" s="25">
        <f t="shared" si="37"/>
        <v>1.3387900000000001E-3</v>
      </c>
      <c r="Q214" s="25">
        <f t="shared" si="38"/>
        <v>3.0832333700000002E-2</v>
      </c>
      <c r="R214" s="25"/>
      <c r="S214" s="25"/>
      <c r="T214" s="25">
        <v>6.4000000000000005E-4</v>
      </c>
      <c r="U214" s="25">
        <f t="shared" si="39"/>
        <v>3.8500000000000003E-4</v>
      </c>
    </row>
    <row r="215" spans="1:21" s="15" customFormat="1">
      <c r="A215" s="18">
        <v>463</v>
      </c>
      <c r="B215" s="25">
        <v>6.8999999999999997E-5</v>
      </c>
      <c r="C215" s="25">
        <v>3.5999999999999999E-3</v>
      </c>
      <c r="D215" s="25">
        <f t="shared" si="30"/>
        <v>3.2604999999999999E-3</v>
      </c>
      <c r="E215" s="25"/>
      <c r="F215" s="25">
        <f t="shared" si="31"/>
        <v>2.0612899999999999E-3</v>
      </c>
      <c r="G215" s="25">
        <f t="shared" si="32"/>
        <v>4.7471508699999998E-2</v>
      </c>
      <c r="H215" s="25">
        <v>3.5000000000000001E-3</v>
      </c>
      <c r="I215" s="25">
        <f t="shared" si="33"/>
        <v>3.1605000000000001E-3</v>
      </c>
      <c r="J215" s="25"/>
      <c r="K215" s="25">
        <f t="shared" si="34"/>
        <v>1.9622900000000002E-3</v>
      </c>
      <c r="L215" s="25">
        <f t="shared" si="35"/>
        <v>4.5191538700000006E-2</v>
      </c>
      <c r="M215" s="25">
        <v>2E-3</v>
      </c>
      <c r="N215" s="25">
        <f t="shared" si="36"/>
        <v>1.6605000000000001E-3</v>
      </c>
      <c r="O215" s="25"/>
      <c r="P215" s="25">
        <f t="shared" si="37"/>
        <v>1.38429E-3</v>
      </c>
      <c r="Q215" s="25">
        <f t="shared" si="38"/>
        <v>3.1880198700000001E-2</v>
      </c>
      <c r="R215" s="25"/>
      <c r="S215" s="25"/>
      <c r="T215" s="25">
        <v>6.0999999999999997E-4</v>
      </c>
      <c r="U215" s="25">
        <f t="shared" si="39"/>
        <v>3.3949999999999996E-4</v>
      </c>
    </row>
    <row r="216" spans="1:21" s="15" customFormat="1">
      <c r="A216" s="18">
        <v>464</v>
      </c>
      <c r="B216" s="25">
        <v>1.8000000000000001E-4</v>
      </c>
      <c r="C216" s="25">
        <v>3.8E-3</v>
      </c>
      <c r="D216" s="25">
        <f t="shared" si="30"/>
        <v>3.395E-3</v>
      </c>
      <c r="E216" s="25"/>
      <c r="F216" s="25">
        <f t="shared" si="31"/>
        <v>2.19579E-3</v>
      </c>
      <c r="G216" s="25">
        <f t="shared" si="32"/>
        <v>5.0569043700000003E-2</v>
      </c>
      <c r="H216" s="25">
        <v>3.5999999999999999E-3</v>
      </c>
      <c r="I216" s="25">
        <f t="shared" si="33"/>
        <v>3.1949999999999999E-3</v>
      </c>
      <c r="J216" s="25"/>
      <c r="K216" s="25">
        <f t="shared" si="34"/>
        <v>1.99679E-3</v>
      </c>
      <c r="L216" s="25">
        <f t="shared" si="35"/>
        <v>4.5986073700000005E-2</v>
      </c>
      <c r="M216" s="25">
        <v>2E-3</v>
      </c>
      <c r="N216" s="25">
        <f t="shared" si="36"/>
        <v>1.5950000000000001E-3</v>
      </c>
      <c r="O216" s="25"/>
      <c r="P216" s="25">
        <f t="shared" si="37"/>
        <v>1.31879E-3</v>
      </c>
      <c r="Q216" s="25">
        <f t="shared" si="38"/>
        <v>3.03717337E-2</v>
      </c>
      <c r="R216" s="25"/>
      <c r="S216" s="25"/>
      <c r="T216" s="25">
        <v>6.3000000000000003E-4</v>
      </c>
      <c r="U216" s="25">
        <f t="shared" si="39"/>
        <v>4.0500000000000003E-4</v>
      </c>
    </row>
    <row r="217" spans="1:21" s="15" customFormat="1">
      <c r="A217" s="18">
        <v>465</v>
      </c>
      <c r="B217" s="25">
        <v>4.0000000000000003E-5</v>
      </c>
      <c r="C217" s="25">
        <v>3.5999999999999999E-3</v>
      </c>
      <c r="D217" s="25">
        <f t="shared" si="30"/>
        <v>3.2949999999999998E-3</v>
      </c>
      <c r="E217" s="25"/>
      <c r="F217" s="25">
        <f t="shared" si="31"/>
        <v>2.0957899999999997E-3</v>
      </c>
      <c r="G217" s="25">
        <f t="shared" si="32"/>
        <v>4.8266043699999997E-2</v>
      </c>
      <c r="H217" s="25">
        <v>3.5999999999999999E-3</v>
      </c>
      <c r="I217" s="25">
        <f t="shared" si="33"/>
        <v>3.2949999999999998E-3</v>
      </c>
      <c r="J217" s="25"/>
      <c r="K217" s="25">
        <f t="shared" si="34"/>
        <v>2.0967899999999999E-3</v>
      </c>
      <c r="L217" s="25">
        <f t="shared" si="35"/>
        <v>4.8289073699999997E-2</v>
      </c>
      <c r="M217" s="25">
        <v>2.0999999999999999E-3</v>
      </c>
      <c r="N217" s="25">
        <f t="shared" si="36"/>
        <v>1.7949999999999999E-3</v>
      </c>
      <c r="O217" s="25"/>
      <c r="P217" s="25">
        <f t="shared" si="37"/>
        <v>1.5187899999999999E-3</v>
      </c>
      <c r="Q217" s="25">
        <f t="shared" si="38"/>
        <v>3.4977733699999999E-2</v>
      </c>
      <c r="R217" s="25"/>
      <c r="S217" s="25"/>
      <c r="T217" s="25">
        <v>5.6999999999999998E-4</v>
      </c>
      <c r="U217" s="25">
        <f t="shared" si="39"/>
        <v>3.0499999999999999E-4</v>
      </c>
    </row>
    <row r="218" spans="1:21" s="15" customFormat="1">
      <c r="A218" s="18">
        <v>466</v>
      </c>
      <c r="B218" s="25">
        <v>1.2E-4</v>
      </c>
      <c r="C218" s="25">
        <v>3.5999999999999999E-3</v>
      </c>
      <c r="D218" s="25">
        <f t="shared" si="30"/>
        <v>3.2550000000000001E-3</v>
      </c>
      <c r="E218" s="25"/>
      <c r="F218" s="25">
        <f t="shared" si="31"/>
        <v>2.05579E-3</v>
      </c>
      <c r="G218" s="25">
        <f t="shared" si="32"/>
        <v>4.73448437E-2</v>
      </c>
      <c r="H218" s="25">
        <v>3.7000000000000002E-3</v>
      </c>
      <c r="I218" s="25">
        <f t="shared" si="33"/>
        <v>3.3550000000000003E-3</v>
      </c>
      <c r="J218" s="25"/>
      <c r="K218" s="25">
        <f t="shared" si="34"/>
        <v>2.1567900000000004E-3</v>
      </c>
      <c r="L218" s="25">
        <f t="shared" si="35"/>
        <v>4.9670873700000014E-2</v>
      </c>
      <c r="M218" s="25">
        <v>2E-3</v>
      </c>
      <c r="N218" s="25">
        <f t="shared" si="36"/>
        <v>1.655E-3</v>
      </c>
      <c r="O218" s="25"/>
      <c r="P218" s="25">
        <f t="shared" si="37"/>
        <v>1.37879E-3</v>
      </c>
      <c r="Q218" s="25">
        <f t="shared" si="38"/>
        <v>3.1753533700000003E-2</v>
      </c>
      <c r="R218" s="25"/>
      <c r="S218" s="25"/>
      <c r="T218" s="25">
        <v>5.6999999999999998E-4</v>
      </c>
      <c r="U218" s="25">
        <f t="shared" si="39"/>
        <v>3.4499999999999998E-4</v>
      </c>
    </row>
    <row r="219" spans="1:21" s="15" customFormat="1">
      <c r="A219" s="18">
        <v>467</v>
      </c>
      <c r="B219" s="25">
        <v>3.0000000000000001E-5</v>
      </c>
      <c r="C219" s="25">
        <v>3.5000000000000001E-3</v>
      </c>
      <c r="D219" s="25">
        <f t="shared" si="30"/>
        <v>3.1749999999999999E-3</v>
      </c>
      <c r="E219" s="25"/>
      <c r="F219" s="25">
        <f t="shared" si="31"/>
        <v>1.9757899999999998E-3</v>
      </c>
      <c r="G219" s="25">
        <f t="shared" si="32"/>
        <v>4.5502443699999999E-2</v>
      </c>
      <c r="H219" s="25">
        <v>3.3999999999999998E-3</v>
      </c>
      <c r="I219" s="25">
        <f t="shared" si="33"/>
        <v>3.0749999999999996E-3</v>
      </c>
      <c r="J219" s="25"/>
      <c r="K219" s="25">
        <f t="shared" si="34"/>
        <v>1.8767899999999997E-3</v>
      </c>
      <c r="L219" s="25">
        <f t="shared" si="35"/>
        <v>4.3222473699999993E-2</v>
      </c>
      <c r="M219" s="25">
        <v>2E-3</v>
      </c>
      <c r="N219" s="25">
        <f t="shared" si="36"/>
        <v>1.6750000000000001E-3</v>
      </c>
      <c r="O219" s="25"/>
      <c r="P219" s="25">
        <f t="shared" si="37"/>
        <v>1.39879E-3</v>
      </c>
      <c r="Q219" s="25">
        <f t="shared" si="38"/>
        <v>3.2214133700000001E-2</v>
      </c>
      <c r="R219" s="25"/>
      <c r="S219" s="25"/>
      <c r="T219" s="25">
        <v>6.2E-4</v>
      </c>
      <c r="U219" s="25">
        <f t="shared" si="39"/>
        <v>3.2499999999999999E-4</v>
      </c>
    </row>
    <row r="220" spans="1:21" s="15" customFormat="1">
      <c r="A220" s="18">
        <v>468</v>
      </c>
      <c r="B220" s="25">
        <v>2.0000000000000001E-4</v>
      </c>
      <c r="C220" s="25">
        <v>3.7000000000000002E-3</v>
      </c>
      <c r="D220" s="25">
        <f t="shared" si="30"/>
        <v>3.2700000000000003E-3</v>
      </c>
      <c r="E220" s="25"/>
      <c r="F220" s="25">
        <f t="shared" si="31"/>
        <v>2.0707900000000003E-3</v>
      </c>
      <c r="G220" s="25">
        <f t="shared" si="32"/>
        <v>4.7690293700000011E-2</v>
      </c>
      <c r="H220" s="25">
        <v>3.5999999999999999E-3</v>
      </c>
      <c r="I220" s="25">
        <f t="shared" si="33"/>
        <v>3.1700000000000001E-3</v>
      </c>
      <c r="J220" s="25"/>
      <c r="K220" s="25">
        <f t="shared" si="34"/>
        <v>1.9717900000000002E-3</v>
      </c>
      <c r="L220" s="25">
        <f t="shared" si="35"/>
        <v>4.5410323700000005E-2</v>
      </c>
      <c r="M220" s="25">
        <v>2.0999999999999999E-3</v>
      </c>
      <c r="N220" s="25">
        <f t="shared" si="36"/>
        <v>1.6699999999999998E-3</v>
      </c>
      <c r="O220" s="25"/>
      <c r="P220" s="25">
        <f t="shared" si="37"/>
        <v>1.3937899999999998E-3</v>
      </c>
      <c r="Q220" s="25">
        <f t="shared" si="38"/>
        <v>3.20989837E-2</v>
      </c>
      <c r="R220" s="25"/>
      <c r="S220" s="25"/>
      <c r="T220" s="25">
        <v>6.6E-4</v>
      </c>
      <c r="U220" s="25">
        <f t="shared" si="39"/>
        <v>4.2999999999999999E-4</v>
      </c>
    </row>
    <row r="221" spans="1:21" s="15" customFormat="1">
      <c r="A221" s="18">
        <v>469</v>
      </c>
      <c r="B221" s="25">
        <v>6.8999999999999997E-5</v>
      </c>
      <c r="C221" s="25">
        <v>3.5999999999999999E-3</v>
      </c>
      <c r="D221" s="25">
        <f t="shared" si="30"/>
        <v>3.2455000000000001E-3</v>
      </c>
      <c r="E221" s="25"/>
      <c r="F221" s="25">
        <f t="shared" si="31"/>
        <v>2.0462900000000001E-3</v>
      </c>
      <c r="G221" s="25">
        <f t="shared" si="32"/>
        <v>4.7126058700000008E-2</v>
      </c>
      <c r="H221" s="25">
        <v>3.5000000000000001E-3</v>
      </c>
      <c r="I221" s="25">
        <f t="shared" si="33"/>
        <v>3.1454999999999999E-3</v>
      </c>
      <c r="J221" s="25"/>
      <c r="K221" s="25">
        <f t="shared" si="34"/>
        <v>1.94729E-3</v>
      </c>
      <c r="L221" s="25">
        <f t="shared" si="35"/>
        <v>4.4846088700000002E-2</v>
      </c>
      <c r="M221" s="25">
        <v>2.0999999999999999E-3</v>
      </c>
      <c r="N221" s="25">
        <f t="shared" si="36"/>
        <v>1.7454999999999999E-3</v>
      </c>
      <c r="O221" s="25"/>
      <c r="P221" s="25">
        <f t="shared" si="37"/>
        <v>1.4692899999999998E-3</v>
      </c>
      <c r="Q221" s="25">
        <f t="shared" si="38"/>
        <v>3.3837748699999996E-2</v>
      </c>
      <c r="R221" s="25"/>
      <c r="S221" s="25"/>
      <c r="T221" s="25">
        <v>6.4000000000000005E-4</v>
      </c>
      <c r="U221" s="25">
        <f t="shared" si="39"/>
        <v>3.545E-4</v>
      </c>
    </row>
    <row r="222" spans="1:21" s="15" customFormat="1">
      <c r="A222" s="18">
        <v>470</v>
      </c>
      <c r="B222" s="25">
        <v>1.7000000000000001E-4</v>
      </c>
      <c r="C222" s="25">
        <v>3.5999999999999999E-3</v>
      </c>
      <c r="D222" s="25">
        <f t="shared" si="30"/>
        <v>3.1700000000000001E-3</v>
      </c>
      <c r="E222" s="25"/>
      <c r="F222" s="25">
        <f t="shared" si="31"/>
        <v>1.97079E-3</v>
      </c>
      <c r="G222" s="25">
        <f t="shared" si="32"/>
        <v>4.5387293700000005E-2</v>
      </c>
      <c r="H222" s="25">
        <v>3.5999999999999999E-3</v>
      </c>
      <c r="I222" s="25">
        <f t="shared" si="33"/>
        <v>3.1700000000000001E-3</v>
      </c>
      <c r="J222" s="25"/>
      <c r="K222" s="25">
        <f t="shared" si="34"/>
        <v>1.9717900000000002E-3</v>
      </c>
      <c r="L222" s="25">
        <f t="shared" si="35"/>
        <v>4.5410323700000005E-2</v>
      </c>
      <c r="M222" s="25">
        <v>2E-3</v>
      </c>
      <c r="N222" s="25">
        <f t="shared" si="36"/>
        <v>1.57E-3</v>
      </c>
      <c r="O222" s="25"/>
      <c r="P222" s="25">
        <f t="shared" si="37"/>
        <v>1.29379E-3</v>
      </c>
      <c r="Q222" s="25">
        <f t="shared" si="38"/>
        <v>2.9795983700000001E-2</v>
      </c>
      <c r="R222" s="25"/>
      <c r="S222" s="25"/>
      <c r="T222" s="25">
        <v>6.8999999999999997E-4</v>
      </c>
      <c r="U222" s="25">
        <f t="shared" si="39"/>
        <v>4.2999999999999999E-4</v>
      </c>
    </row>
    <row r="223" spans="1:21" s="15" customFormat="1">
      <c r="A223" s="18">
        <v>471</v>
      </c>
      <c r="B223" s="25">
        <v>6.0000000000000002E-5</v>
      </c>
      <c r="C223" s="25">
        <v>3.3999999999999998E-3</v>
      </c>
      <c r="D223" s="25">
        <f t="shared" si="30"/>
        <v>3.0999999999999999E-3</v>
      </c>
      <c r="E223" s="25"/>
      <c r="F223" s="25">
        <f t="shared" si="31"/>
        <v>1.9007899999999999E-3</v>
      </c>
      <c r="G223" s="25">
        <f t="shared" si="32"/>
        <v>4.3775193699999999E-2</v>
      </c>
      <c r="H223" s="25">
        <v>3.3999999999999998E-3</v>
      </c>
      <c r="I223" s="25">
        <f t="shared" si="33"/>
        <v>3.0999999999999999E-3</v>
      </c>
      <c r="J223" s="25"/>
      <c r="K223" s="25">
        <f t="shared" si="34"/>
        <v>1.90179E-3</v>
      </c>
      <c r="L223" s="25">
        <f t="shared" si="35"/>
        <v>4.37982237E-2</v>
      </c>
      <c r="M223" s="25">
        <v>1.9E-3</v>
      </c>
      <c r="N223" s="25">
        <f t="shared" si="36"/>
        <v>1.5999999999999999E-3</v>
      </c>
      <c r="O223" s="25"/>
      <c r="P223" s="25">
        <f t="shared" si="37"/>
        <v>1.3237899999999998E-3</v>
      </c>
      <c r="Q223" s="25">
        <f t="shared" si="38"/>
        <v>3.0486883699999998E-2</v>
      </c>
      <c r="R223" s="25"/>
      <c r="S223" s="25"/>
      <c r="T223" s="25">
        <v>5.4000000000000001E-4</v>
      </c>
      <c r="U223" s="25">
        <f t="shared" si="39"/>
        <v>3.0000000000000003E-4</v>
      </c>
    </row>
    <row r="224" spans="1:21" s="15" customFormat="1">
      <c r="A224" s="18">
        <v>472</v>
      </c>
      <c r="B224" s="25">
        <v>1.9000000000000001E-4</v>
      </c>
      <c r="C224" s="25">
        <v>3.3999999999999998E-3</v>
      </c>
      <c r="D224" s="25">
        <f t="shared" si="30"/>
        <v>3.0299999999999997E-3</v>
      </c>
      <c r="E224" s="25"/>
      <c r="F224" s="25">
        <f t="shared" si="31"/>
        <v>1.8307899999999997E-3</v>
      </c>
      <c r="G224" s="25">
        <f t="shared" si="32"/>
        <v>4.2163093699999994E-2</v>
      </c>
      <c r="H224" s="25">
        <v>3.3999999999999998E-3</v>
      </c>
      <c r="I224" s="25">
        <f t="shared" si="33"/>
        <v>3.0299999999999997E-3</v>
      </c>
      <c r="J224" s="25"/>
      <c r="K224" s="25">
        <f t="shared" si="34"/>
        <v>1.8317899999999998E-3</v>
      </c>
      <c r="L224" s="25">
        <f t="shared" si="35"/>
        <v>4.2186123699999994E-2</v>
      </c>
      <c r="M224" s="25">
        <v>1.9E-3</v>
      </c>
      <c r="N224" s="25">
        <f t="shared" si="36"/>
        <v>1.5300000000000001E-3</v>
      </c>
      <c r="O224" s="25"/>
      <c r="P224" s="25">
        <f t="shared" si="37"/>
        <v>1.2537900000000001E-3</v>
      </c>
      <c r="Q224" s="25">
        <f t="shared" si="38"/>
        <v>2.8874783700000003E-2</v>
      </c>
      <c r="R224" s="25"/>
      <c r="S224" s="25"/>
      <c r="T224" s="25">
        <v>5.5000000000000003E-4</v>
      </c>
      <c r="U224" s="25">
        <f t="shared" si="39"/>
        <v>3.6999999999999999E-4</v>
      </c>
    </row>
    <row r="225" spans="1:21" s="15" customFormat="1">
      <c r="A225" s="18">
        <v>473</v>
      </c>
      <c r="B225" s="25">
        <v>1.0000000000000001E-5</v>
      </c>
      <c r="C225" s="25">
        <v>3.5000000000000001E-3</v>
      </c>
      <c r="D225" s="25">
        <f t="shared" si="30"/>
        <v>3.1955E-3</v>
      </c>
      <c r="E225" s="25"/>
      <c r="F225" s="25">
        <f t="shared" si="31"/>
        <v>1.99629E-3</v>
      </c>
      <c r="G225" s="25">
        <f t="shared" si="32"/>
        <v>4.5974558700000001E-2</v>
      </c>
      <c r="H225" s="25">
        <v>3.3999999999999998E-3</v>
      </c>
      <c r="I225" s="25">
        <f t="shared" si="33"/>
        <v>3.0954999999999997E-3</v>
      </c>
      <c r="J225" s="25"/>
      <c r="K225" s="25">
        <f t="shared" si="34"/>
        <v>1.8972899999999998E-3</v>
      </c>
      <c r="L225" s="25">
        <f t="shared" si="35"/>
        <v>4.3694588699999995E-2</v>
      </c>
      <c r="M225" s="25">
        <v>2E-3</v>
      </c>
      <c r="N225" s="25">
        <f t="shared" si="36"/>
        <v>1.6955E-3</v>
      </c>
      <c r="O225" s="25"/>
      <c r="P225" s="25">
        <f t="shared" si="37"/>
        <v>1.4192899999999999E-3</v>
      </c>
      <c r="Q225" s="25">
        <f t="shared" si="38"/>
        <v>3.2686248699999997E-2</v>
      </c>
      <c r="R225" s="25"/>
      <c r="S225" s="25"/>
      <c r="T225" s="25">
        <v>5.9900000000000003E-4</v>
      </c>
      <c r="U225" s="25">
        <f t="shared" si="39"/>
        <v>3.0450000000000003E-4</v>
      </c>
    </row>
    <row r="226" spans="1:21" s="15" customFormat="1">
      <c r="A226" s="18">
        <v>474</v>
      </c>
      <c r="B226" s="25">
        <v>1.3999999999999999E-4</v>
      </c>
      <c r="C226" s="25">
        <v>3.3999999999999998E-3</v>
      </c>
      <c r="D226" s="25">
        <f t="shared" si="30"/>
        <v>3.0349999999999999E-3</v>
      </c>
      <c r="E226" s="25"/>
      <c r="F226" s="25">
        <f t="shared" si="31"/>
        <v>1.8357899999999999E-3</v>
      </c>
      <c r="G226" s="25">
        <f t="shared" si="32"/>
        <v>4.2278243700000002E-2</v>
      </c>
      <c r="H226" s="25">
        <v>3.5000000000000001E-3</v>
      </c>
      <c r="I226" s="25">
        <f t="shared" si="33"/>
        <v>3.1350000000000002E-3</v>
      </c>
      <c r="J226" s="25"/>
      <c r="K226" s="25">
        <f t="shared" si="34"/>
        <v>1.9367900000000003E-3</v>
      </c>
      <c r="L226" s="25">
        <f t="shared" si="35"/>
        <v>4.4604273700000009E-2</v>
      </c>
      <c r="M226" s="25">
        <v>1.9E-3</v>
      </c>
      <c r="N226" s="25">
        <f t="shared" si="36"/>
        <v>1.5349999999999999E-3</v>
      </c>
      <c r="O226" s="25"/>
      <c r="P226" s="25">
        <f t="shared" si="37"/>
        <v>1.2587899999999999E-3</v>
      </c>
      <c r="Q226" s="25">
        <f t="shared" si="38"/>
        <v>2.8989933699999998E-2</v>
      </c>
      <c r="R226" s="25"/>
      <c r="S226" s="25"/>
      <c r="T226" s="25">
        <v>5.9000000000000003E-4</v>
      </c>
      <c r="U226" s="25">
        <f t="shared" si="39"/>
        <v>3.6499999999999998E-4</v>
      </c>
    </row>
    <row r="227" spans="1:21" s="15" customFormat="1">
      <c r="A227" s="18">
        <v>475</v>
      </c>
      <c r="B227" s="25">
        <v>1E-4</v>
      </c>
      <c r="C227" s="25">
        <v>3.3999999999999998E-3</v>
      </c>
      <c r="D227" s="25">
        <f t="shared" si="30"/>
        <v>3.0549999999999996E-3</v>
      </c>
      <c r="E227" s="25"/>
      <c r="F227" s="25">
        <f t="shared" si="31"/>
        <v>1.8557899999999995E-3</v>
      </c>
      <c r="G227" s="25">
        <f t="shared" si="32"/>
        <v>4.2738843699999994E-2</v>
      </c>
      <c r="H227" s="25">
        <v>3.3E-3</v>
      </c>
      <c r="I227" s="25">
        <f t="shared" si="33"/>
        <v>2.9550000000000002E-3</v>
      </c>
      <c r="J227" s="25"/>
      <c r="K227" s="25">
        <f t="shared" si="34"/>
        <v>1.7567900000000003E-3</v>
      </c>
      <c r="L227" s="25">
        <f t="shared" si="35"/>
        <v>4.0458873700000009E-2</v>
      </c>
      <c r="M227" s="25">
        <v>1.9E-3</v>
      </c>
      <c r="N227" s="25">
        <f t="shared" si="36"/>
        <v>1.555E-3</v>
      </c>
      <c r="O227" s="25"/>
      <c r="P227" s="25">
        <f t="shared" si="37"/>
        <v>1.2787899999999999E-3</v>
      </c>
      <c r="Q227" s="25">
        <f t="shared" si="38"/>
        <v>2.94505337E-2</v>
      </c>
      <c r="R227" s="25"/>
      <c r="S227" s="25"/>
      <c r="T227" s="25">
        <v>5.9000000000000003E-4</v>
      </c>
      <c r="U227" s="25">
        <f t="shared" si="39"/>
        <v>3.4500000000000004E-4</v>
      </c>
    </row>
    <row r="228" spans="1:21" s="15" customFormat="1">
      <c r="A228" s="18">
        <v>476</v>
      </c>
      <c r="B228" s="25">
        <v>1.4999999999999999E-4</v>
      </c>
      <c r="C228" s="25">
        <v>3.3999999999999998E-3</v>
      </c>
      <c r="D228" s="25">
        <f t="shared" si="30"/>
        <v>3.0255E-3</v>
      </c>
      <c r="E228" s="25"/>
      <c r="F228" s="25">
        <f t="shared" si="31"/>
        <v>1.8262899999999999E-3</v>
      </c>
      <c r="G228" s="25">
        <f t="shared" si="32"/>
        <v>4.2059458700000003E-2</v>
      </c>
      <c r="H228" s="25">
        <v>3.3999999999999998E-3</v>
      </c>
      <c r="I228" s="25">
        <f t="shared" si="33"/>
        <v>3.0255E-3</v>
      </c>
      <c r="J228" s="25"/>
      <c r="K228" s="25">
        <f t="shared" si="34"/>
        <v>1.8272900000000001E-3</v>
      </c>
      <c r="L228" s="25">
        <f t="shared" si="35"/>
        <v>4.2082488700000004E-2</v>
      </c>
      <c r="M228" s="25">
        <v>1.9E-3</v>
      </c>
      <c r="N228" s="25">
        <f t="shared" si="36"/>
        <v>1.5254999999999999E-3</v>
      </c>
      <c r="O228" s="25"/>
      <c r="P228" s="25">
        <f t="shared" si="37"/>
        <v>1.2492899999999999E-3</v>
      </c>
      <c r="Q228" s="25">
        <f t="shared" si="38"/>
        <v>2.8771148699999999E-2</v>
      </c>
      <c r="R228" s="25"/>
      <c r="S228" s="25"/>
      <c r="T228" s="25">
        <v>5.9900000000000003E-4</v>
      </c>
      <c r="U228" s="25">
        <f t="shared" si="39"/>
        <v>3.745E-4</v>
      </c>
    </row>
    <row r="229" spans="1:21" s="15" customFormat="1">
      <c r="A229" s="18">
        <v>477</v>
      </c>
      <c r="B229" s="25">
        <v>-1.0000000000000001E-5</v>
      </c>
      <c r="C229" s="25">
        <v>3.3999999999999998E-3</v>
      </c>
      <c r="D229" s="25">
        <f t="shared" si="30"/>
        <v>3.0899999999999999E-3</v>
      </c>
      <c r="E229" s="25"/>
      <c r="F229" s="25">
        <f t="shared" si="31"/>
        <v>1.8907899999999998E-3</v>
      </c>
      <c r="G229" s="25">
        <f t="shared" si="32"/>
        <v>4.3544893699999997E-2</v>
      </c>
      <c r="H229" s="25">
        <v>3.3999999999999998E-3</v>
      </c>
      <c r="I229" s="25">
        <f t="shared" si="33"/>
        <v>3.0899999999999999E-3</v>
      </c>
      <c r="J229" s="25"/>
      <c r="K229" s="25">
        <f t="shared" si="34"/>
        <v>1.89179E-3</v>
      </c>
      <c r="L229" s="25">
        <f t="shared" si="35"/>
        <v>4.3567923700000004E-2</v>
      </c>
      <c r="M229" s="25">
        <v>1.9E-3</v>
      </c>
      <c r="N229" s="25">
        <f t="shared" si="36"/>
        <v>1.5900000000000001E-3</v>
      </c>
      <c r="O229" s="25"/>
      <c r="P229" s="25">
        <f t="shared" si="37"/>
        <v>1.31379E-3</v>
      </c>
      <c r="Q229" s="25">
        <f t="shared" si="38"/>
        <v>3.0256583700000002E-2</v>
      </c>
      <c r="R229" s="25"/>
      <c r="S229" s="25"/>
      <c r="T229" s="25">
        <v>6.3000000000000003E-4</v>
      </c>
      <c r="U229" s="25">
        <f t="shared" si="39"/>
        <v>3.1E-4</v>
      </c>
    </row>
    <row r="230" spans="1:21" s="15" customFormat="1">
      <c r="A230" s="18">
        <v>478</v>
      </c>
      <c r="B230" s="25">
        <v>1.2E-4</v>
      </c>
      <c r="C230" s="25">
        <v>3.3999999999999998E-3</v>
      </c>
      <c r="D230" s="25">
        <f t="shared" si="30"/>
        <v>3.0404999999999998E-3</v>
      </c>
      <c r="E230" s="25"/>
      <c r="F230" s="25">
        <f t="shared" si="31"/>
        <v>1.8412899999999998E-3</v>
      </c>
      <c r="G230" s="25">
        <f t="shared" si="32"/>
        <v>4.2404908699999994E-2</v>
      </c>
      <c r="H230" s="25">
        <v>3.3E-3</v>
      </c>
      <c r="I230" s="25">
        <f t="shared" si="33"/>
        <v>2.9405E-3</v>
      </c>
      <c r="J230" s="25"/>
      <c r="K230" s="25">
        <f t="shared" si="34"/>
        <v>1.7422900000000001E-3</v>
      </c>
      <c r="L230" s="25">
        <f t="shared" si="35"/>
        <v>4.0124938700000001E-2</v>
      </c>
      <c r="M230" s="25">
        <v>1.8E-3</v>
      </c>
      <c r="N230" s="25">
        <f t="shared" si="36"/>
        <v>1.4404999999999999E-3</v>
      </c>
      <c r="O230" s="25"/>
      <c r="P230" s="25">
        <f t="shared" si="37"/>
        <v>1.1642899999999999E-3</v>
      </c>
      <c r="Q230" s="25">
        <f t="shared" si="38"/>
        <v>2.68135987E-2</v>
      </c>
      <c r="R230" s="25"/>
      <c r="S230" s="25"/>
      <c r="T230" s="25">
        <v>5.9900000000000003E-4</v>
      </c>
      <c r="U230" s="25">
        <f t="shared" si="39"/>
        <v>3.5950000000000001E-4</v>
      </c>
    </row>
    <row r="231" spans="1:21" s="15" customFormat="1">
      <c r="A231" s="18">
        <v>479</v>
      </c>
      <c r="B231" s="25">
        <v>1.4999999999999999E-4</v>
      </c>
      <c r="C231" s="25">
        <v>3.3E-3</v>
      </c>
      <c r="D231" s="25">
        <f t="shared" si="30"/>
        <v>2.8700000000000002E-3</v>
      </c>
      <c r="E231" s="25"/>
      <c r="F231" s="25">
        <f t="shared" si="31"/>
        <v>1.6707900000000001E-3</v>
      </c>
      <c r="G231" s="25">
        <f t="shared" si="32"/>
        <v>3.8478293700000006E-2</v>
      </c>
      <c r="H231" s="25">
        <v>3.2000000000000002E-3</v>
      </c>
      <c r="I231" s="25">
        <f t="shared" si="33"/>
        <v>2.7700000000000003E-3</v>
      </c>
      <c r="J231" s="25"/>
      <c r="K231" s="25">
        <f t="shared" si="34"/>
        <v>1.5717900000000004E-3</v>
      </c>
      <c r="L231" s="25">
        <f t="shared" si="35"/>
        <v>3.6198323700000014E-2</v>
      </c>
      <c r="M231" s="25">
        <v>1.8E-3</v>
      </c>
      <c r="N231" s="25">
        <f t="shared" si="36"/>
        <v>1.3699999999999999E-3</v>
      </c>
      <c r="O231" s="25"/>
      <c r="P231" s="25">
        <f t="shared" si="37"/>
        <v>1.0937899999999999E-3</v>
      </c>
      <c r="Q231" s="25">
        <f t="shared" si="38"/>
        <v>2.5189983699999998E-2</v>
      </c>
      <c r="R231" s="25"/>
      <c r="S231" s="25"/>
      <c r="T231" s="25">
        <v>7.1000000000000002E-4</v>
      </c>
      <c r="U231" s="25">
        <f t="shared" si="39"/>
        <v>4.2999999999999999E-4</v>
      </c>
    </row>
    <row r="232" spans="1:21" s="15" customFormat="1">
      <c r="A232" s="18">
        <v>480</v>
      </c>
      <c r="B232" s="25">
        <v>9.0000000000000006E-5</v>
      </c>
      <c r="C232" s="25">
        <v>3.2000000000000002E-3</v>
      </c>
      <c r="D232" s="25">
        <f t="shared" si="30"/>
        <v>2.8E-3</v>
      </c>
      <c r="E232" s="25"/>
      <c r="F232" s="25">
        <f t="shared" si="31"/>
        <v>1.6007899999999999E-3</v>
      </c>
      <c r="G232" s="25">
        <f t="shared" si="32"/>
        <v>3.6866193700000001E-2</v>
      </c>
      <c r="H232" s="25">
        <v>3.3999999999999998E-3</v>
      </c>
      <c r="I232" s="25">
        <f t="shared" si="33"/>
        <v>2.9999999999999996E-3</v>
      </c>
      <c r="J232" s="25"/>
      <c r="K232" s="25">
        <f t="shared" si="34"/>
        <v>1.8017899999999997E-3</v>
      </c>
      <c r="L232" s="25">
        <f t="shared" si="35"/>
        <v>4.1495223699999993E-2</v>
      </c>
      <c r="M232" s="25">
        <v>1.8E-3</v>
      </c>
      <c r="N232" s="25">
        <f t="shared" si="36"/>
        <v>1.4E-3</v>
      </c>
      <c r="O232" s="25"/>
      <c r="P232" s="25">
        <f t="shared" si="37"/>
        <v>1.1237899999999999E-3</v>
      </c>
      <c r="Q232" s="25">
        <f t="shared" si="38"/>
        <v>2.5880883699999999E-2</v>
      </c>
      <c r="R232" s="25"/>
      <c r="S232" s="25"/>
      <c r="T232" s="25">
        <v>7.1000000000000002E-4</v>
      </c>
      <c r="U232" s="25">
        <f t="shared" si="39"/>
        <v>4.0000000000000002E-4</v>
      </c>
    </row>
    <row r="233" spans="1:21" s="15" customFormat="1">
      <c r="A233" s="18">
        <v>481</v>
      </c>
      <c r="B233" s="25">
        <v>9.0000000000000006E-5</v>
      </c>
      <c r="C233" s="25">
        <v>3.3999999999999998E-3</v>
      </c>
      <c r="D233" s="25">
        <f t="shared" si="30"/>
        <v>3.0099999999999997E-3</v>
      </c>
      <c r="E233" s="25"/>
      <c r="F233" s="25">
        <f t="shared" si="31"/>
        <v>1.8107899999999996E-3</v>
      </c>
      <c r="G233" s="25">
        <f t="shared" si="32"/>
        <v>4.1702493699999996E-2</v>
      </c>
      <c r="H233" s="25">
        <v>3.3E-3</v>
      </c>
      <c r="I233" s="25">
        <f t="shared" si="33"/>
        <v>2.9099999999999998E-3</v>
      </c>
      <c r="J233" s="25"/>
      <c r="K233" s="25">
        <f t="shared" si="34"/>
        <v>1.7117899999999999E-3</v>
      </c>
      <c r="L233" s="25">
        <f t="shared" si="35"/>
        <v>3.9422523700000003E-2</v>
      </c>
      <c r="M233" s="25">
        <v>2E-3</v>
      </c>
      <c r="N233" s="25">
        <f t="shared" si="36"/>
        <v>1.6100000000000001E-3</v>
      </c>
      <c r="O233" s="25"/>
      <c r="P233" s="25">
        <f t="shared" si="37"/>
        <v>1.3337900000000001E-3</v>
      </c>
      <c r="Q233" s="25">
        <f t="shared" si="38"/>
        <v>3.0717183700000004E-2</v>
      </c>
      <c r="R233" s="25"/>
      <c r="S233" s="25"/>
      <c r="T233" s="25">
        <v>6.8999999999999997E-4</v>
      </c>
      <c r="U233" s="25">
        <f t="shared" si="39"/>
        <v>3.8999999999999999E-4</v>
      </c>
    </row>
    <row r="234" spans="1:21" s="15" customFormat="1">
      <c r="A234" s="18">
        <v>482</v>
      </c>
      <c r="B234" s="25">
        <v>8.0000000000000007E-5</v>
      </c>
      <c r="C234" s="25">
        <v>3.2000000000000002E-3</v>
      </c>
      <c r="D234" s="25">
        <f t="shared" si="30"/>
        <v>2.8400000000000001E-3</v>
      </c>
      <c r="E234" s="25"/>
      <c r="F234" s="25">
        <f t="shared" si="31"/>
        <v>1.64079E-3</v>
      </c>
      <c r="G234" s="25">
        <f t="shared" si="32"/>
        <v>3.7787393700000005E-2</v>
      </c>
      <c r="H234" s="25">
        <v>3.3E-3</v>
      </c>
      <c r="I234" s="25">
        <f t="shared" si="33"/>
        <v>2.9399999999999999E-3</v>
      </c>
      <c r="J234" s="25"/>
      <c r="K234" s="25">
        <f t="shared" si="34"/>
        <v>1.74179E-3</v>
      </c>
      <c r="L234" s="25">
        <f t="shared" si="35"/>
        <v>4.0113423700000005E-2</v>
      </c>
      <c r="M234" s="25">
        <v>1.8E-3</v>
      </c>
      <c r="N234" s="25">
        <f t="shared" si="36"/>
        <v>1.4399999999999999E-3</v>
      </c>
      <c r="O234" s="25"/>
      <c r="P234" s="25">
        <f t="shared" si="37"/>
        <v>1.1637899999999998E-3</v>
      </c>
      <c r="Q234" s="25">
        <f t="shared" si="38"/>
        <v>2.6802083699999996E-2</v>
      </c>
      <c r="R234" s="25"/>
      <c r="S234" s="25"/>
      <c r="T234" s="25">
        <v>6.4000000000000005E-4</v>
      </c>
      <c r="U234" s="25">
        <f t="shared" si="39"/>
        <v>3.6000000000000002E-4</v>
      </c>
    </row>
    <row r="235" spans="1:21" s="15" customFormat="1">
      <c r="A235" s="18">
        <v>483</v>
      </c>
      <c r="B235" s="25">
        <v>1E-4</v>
      </c>
      <c r="C235" s="25">
        <v>3.3E-3</v>
      </c>
      <c r="D235" s="25">
        <f t="shared" si="30"/>
        <v>2.9550000000000002E-3</v>
      </c>
      <c r="E235" s="25"/>
      <c r="F235" s="25">
        <f t="shared" si="31"/>
        <v>1.7557900000000001E-3</v>
      </c>
      <c r="G235" s="25">
        <f t="shared" si="32"/>
        <v>4.0435843700000001E-2</v>
      </c>
      <c r="H235" s="25">
        <v>3.3E-3</v>
      </c>
      <c r="I235" s="25">
        <f t="shared" si="33"/>
        <v>2.9550000000000002E-3</v>
      </c>
      <c r="J235" s="25"/>
      <c r="K235" s="25">
        <f t="shared" si="34"/>
        <v>1.7567900000000003E-3</v>
      </c>
      <c r="L235" s="25">
        <f t="shared" si="35"/>
        <v>4.0458873700000009E-2</v>
      </c>
      <c r="M235" s="25">
        <v>1.8E-3</v>
      </c>
      <c r="N235" s="25">
        <f t="shared" si="36"/>
        <v>1.4549999999999999E-3</v>
      </c>
      <c r="O235" s="25"/>
      <c r="P235" s="25">
        <f t="shared" si="37"/>
        <v>1.1787899999999999E-3</v>
      </c>
      <c r="Q235" s="25">
        <f t="shared" si="38"/>
        <v>2.7147533699999997E-2</v>
      </c>
      <c r="R235" s="25"/>
      <c r="S235" s="25"/>
      <c r="T235" s="25">
        <v>5.9000000000000003E-4</v>
      </c>
      <c r="U235" s="25">
        <f t="shared" si="39"/>
        <v>3.4500000000000004E-4</v>
      </c>
    </row>
    <row r="236" spans="1:21" s="15" customFormat="1">
      <c r="A236" s="18">
        <v>484</v>
      </c>
      <c r="B236" s="25">
        <v>1.8000000000000001E-4</v>
      </c>
      <c r="C236" s="25">
        <v>3.2000000000000002E-3</v>
      </c>
      <c r="D236" s="25">
        <f t="shared" si="30"/>
        <v>2.7899999999999999E-3</v>
      </c>
      <c r="E236" s="25"/>
      <c r="F236" s="25">
        <f t="shared" si="31"/>
        <v>1.5907899999999999E-3</v>
      </c>
      <c r="G236" s="25">
        <f t="shared" si="32"/>
        <v>3.6635893699999998E-2</v>
      </c>
      <c r="H236" s="25">
        <v>3.2000000000000002E-3</v>
      </c>
      <c r="I236" s="25">
        <f t="shared" si="33"/>
        <v>2.7899999999999999E-3</v>
      </c>
      <c r="J236" s="25"/>
      <c r="K236" s="25">
        <f t="shared" si="34"/>
        <v>1.59179E-3</v>
      </c>
      <c r="L236" s="25">
        <f t="shared" si="35"/>
        <v>3.6658923700000005E-2</v>
      </c>
      <c r="M236" s="25">
        <v>1.9E-3</v>
      </c>
      <c r="N236" s="25">
        <f t="shared" si="36"/>
        <v>1.49E-3</v>
      </c>
      <c r="O236" s="25"/>
      <c r="P236" s="25">
        <f t="shared" si="37"/>
        <v>1.21379E-3</v>
      </c>
      <c r="Q236" s="25">
        <f t="shared" si="38"/>
        <v>2.79535837E-2</v>
      </c>
      <c r="R236" s="25"/>
      <c r="S236" s="25"/>
      <c r="T236" s="25">
        <v>6.4000000000000005E-4</v>
      </c>
      <c r="U236" s="25">
        <f t="shared" si="39"/>
        <v>4.1000000000000005E-4</v>
      </c>
    </row>
    <row r="237" spans="1:21" s="15" customFormat="1">
      <c r="A237" s="18">
        <v>485</v>
      </c>
      <c r="B237" s="25">
        <v>1.1E-4</v>
      </c>
      <c r="C237" s="25">
        <v>3.2000000000000002E-3</v>
      </c>
      <c r="D237" s="25">
        <f t="shared" si="30"/>
        <v>2.8300000000000001E-3</v>
      </c>
      <c r="E237" s="25"/>
      <c r="F237" s="25">
        <f t="shared" si="31"/>
        <v>1.63079E-3</v>
      </c>
      <c r="G237" s="25">
        <f t="shared" si="32"/>
        <v>3.7557093700000002E-2</v>
      </c>
      <c r="H237" s="25">
        <v>3.3999999999999998E-3</v>
      </c>
      <c r="I237" s="25">
        <f t="shared" si="33"/>
        <v>3.0299999999999997E-3</v>
      </c>
      <c r="J237" s="25"/>
      <c r="K237" s="25">
        <f t="shared" si="34"/>
        <v>1.8317899999999998E-3</v>
      </c>
      <c r="L237" s="25">
        <f t="shared" si="35"/>
        <v>4.2186123699999994E-2</v>
      </c>
      <c r="M237" s="25">
        <v>1.8E-3</v>
      </c>
      <c r="N237" s="25">
        <f t="shared" si="36"/>
        <v>1.4299999999999998E-3</v>
      </c>
      <c r="O237" s="25"/>
      <c r="P237" s="25">
        <f t="shared" si="37"/>
        <v>1.1537899999999998E-3</v>
      </c>
      <c r="Q237" s="25">
        <f t="shared" si="38"/>
        <v>2.6571783699999997E-2</v>
      </c>
      <c r="R237" s="25"/>
      <c r="S237" s="25"/>
      <c r="T237" s="25">
        <v>6.3000000000000003E-4</v>
      </c>
      <c r="U237" s="25">
        <f t="shared" si="39"/>
        <v>3.6999999999999999E-4</v>
      </c>
    </row>
    <row r="238" spans="1:21" s="15" customFormat="1">
      <c r="A238" s="18">
        <v>486</v>
      </c>
      <c r="B238" s="25">
        <v>1.6000000000000001E-4</v>
      </c>
      <c r="C238" s="25">
        <v>3.2000000000000002E-3</v>
      </c>
      <c r="D238" s="25">
        <f t="shared" si="30"/>
        <v>2.7950000000000002E-3</v>
      </c>
      <c r="E238" s="25"/>
      <c r="F238" s="25">
        <f t="shared" si="31"/>
        <v>1.5957900000000001E-3</v>
      </c>
      <c r="G238" s="25">
        <f t="shared" si="32"/>
        <v>3.6751043700000006E-2</v>
      </c>
      <c r="H238" s="25">
        <v>3.2000000000000002E-3</v>
      </c>
      <c r="I238" s="25">
        <f t="shared" si="33"/>
        <v>2.7950000000000002E-3</v>
      </c>
      <c r="J238" s="25"/>
      <c r="K238" s="25">
        <f t="shared" si="34"/>
        <v>1.5967900000000003E-3</v>
      </c>
      <c r="L238" s="25">
        <f t="shared" si="35"/>
        <v>3.6774073700000007E-2</v>
      </c>
      <c r="M238" s="25">
        <v>1.8E-3</v>
      </c>
      <c r="N238" s="25">
        <f t="shared" si="36"/>
        <v>1.395E-3</v>
      </c>
      <c r="O238" s="25"/>
      <c r="P238" s="25">
        <f t="shared" si="37"/>
        <v>1.1187899999999999E-3</v>
      </c>
      <c r="Q238" s="25">
        <f t="shared" si="38"/>
        <v>2.5765733700000001E-2</v>
      </c>
      <c r="R238" s="25"/>
      <c r="S238" s="25"/>
      <c r="T238" s="25">
        <v>6.4999999999999997E-4</v>
      </c>
      <c r="U238" s="25">
        <f t="shared" si="39"/>
        <v>4.0499999999999998E-4</v>
      </c>
    </row>
    <row r="239" spans="1:21" s="15" customFormat="1">
      <c r="A239" s="18">
        <v>487</v>
      </c>
      <c r="B239" s="25">
        <v>1.4999999999999999E-4</v>
      </c>
      <c r="C239" s="25">
        <v>3.3999999999999998E-3</v>
      </c>
      <c r="D239" s="25">
        <f t="shared" si="30"/>
        <v>2.9949999999999998E-3</v>
      </c>
      <c r="E239" s="25"/>
      <c r="F239" s="25">
        <f t="shared" si="31"/>
        <v>1.7957899999999998E-3</v>
      </c>
      <c r="G239" s="25">
        <f t="shared" si="32"/>
        <v>4.1357043699999999E-2</v>
      </c>
      <c r="H239" s="25">
        <v>3.3E-3</v>
      </c>
      <c r="I239" s="25">
        <f t="shared" si="33"/>
        <v>2.895E-3</v>
      </c>
      <c r="J239" s="25"/>
      <c r="K239" s="25">
        <f t="shared" si="34"/>
        <v>1.6967900000000001E-3</v>
      </c>
      <c r="L239" s="25">
        <f t="shared" si="35"/>
        <v>3.9077073700000006E-2</v>
      </c>
      <c r="M239" s="25">
        <v>1.8E-3</v>
      </c>
      <c r="N239" s="25">
        <f t="shared" si="36"/>
        <v>1.395E-3</v>
      </c>
      <c r="O239" s="25"/>
      <c r="P239" s="25">
        <f t="shared" si="37"/>
        <v>1.1187899999999999E-3</v>
      </c>
      <c r="Q239" s="25">
        <f t="shared" si="38"/>
        <v>2.5765733700000001E-2</v>
      </c>
      <c r="R239" s="25"/>
      <c r="S239" s="25"/>
      <c r="T239" s="25">
        <v>6.6E-4</v>
      </c>
      <c r="U239" s="25">
        <f t="shared" si="39"/>
        <v>4.0499999999999998E-4</v>
      </c>
    </row>
    <row r="240" spans="1:21" s="15" customFormat="1">
      <c r="A240" s="18">
        <v>488</v>
      </c>
      <c r="B240" s="25">
        <v>1.2E-4</v>
      </c>
      <c r="C240" s="25">
        <v>3.0000000000000001E-3</v>
      </c>
      <c r="D240" s="25">
        <f t="shared" si="30"/>
        <v>2.6050000000000001E-3</v>
      </c>
      <c r="E240" s="25"/>
      <c r="F240" s="25">
        <f t="shared" si="31"/>
        <v>1.4057900000000001E-3</v>
      </c>
      <c r="G240" s="25">
        <f t="shared" si="32"/>
        <v>3.2375343700000003E-2</v>
      </c>
      <c r="H240" s="25">
        <v>3.3E-3</v>
      </c>
      <c r="I240" s="25">
        <f t="shared" si="33"/>
        <v>2.905E-3</v>
      </c>
      <c r="J240" s="25"/>
      <c r="K240" s="25">
        <f t="shared" si="34"/>
        <v>1.7067900000000001E-3</v>
      </c>
      <c r="L240" s="25">
        <f t="shared" si="35"/>
        <v>3.9307373700000002E-2</v>
      </c>
      <c r="M240" s="25">
        <v>1.6000000000000001E-3</v>
      </c>
      <c r="N240" s="25">
        <f t="shared" si="36"/>
        <v>1.2050000000000001E-3</v>
      </c>
      <c r="O240" s="25"/>
      <c r="P240" s="25">
        <f t="shared" si="37"/>
        <v>9.2879000000000008E-4</v>
      </c>
      <c r="Q240" s="25">
        <f t="shared" si="38"/>
        <v>2.1390033700000002E-2</v>
      </c>
      <c r="R240" s="25"/>
      <c r="S240" s="25"/>
      <c r="T240" s="25">
        <v>6.7000000000000002E-4</v>
      </c>
      <c r="U240" s="25">
        <f t="shared" si="39"/>
        <v>3.9500000000000001E-4</v>
      </c>
    </row>
    <row r="241" spans="1:21" s="15" customFormat="1">
      <c r="A241" s="18">
        <v>489</v>
      </c>
      <c r="B241" s="25">
        <v>1.7000000000000001E-4</v>
      </c>
      <c r="C241" s="25">
        <v>3.2000000000000002E-3</v>
      </c>
      <c r="D241" s="25">
        <f t="shared" si="30"/>
        <v>2.7700000000000003E-3</v>
      </c>
      <c r="E241" s="25"/>
      <c r="F241" s="25">
        <f t="shared" si="31"/>
        <v>1.5707900000000003E-3</v>
      </c>
      <c r="G241" s="25">
        <f t="shared" si="32"/>
        <v>3.6175293700000007E-2</v>
      </c>
      <c r="H241" s="25">
        <v>3.2000000000000002E-3</v>
      </c>
      <c r="I241" s="25">
        <f t="shared" si="33"/>
        <v>2.7700000000000003E-3</v>
      </c>
      <c r="J241" s="25"/>
      <c r="K241" s="25">
        <f t="shared" si="34"/>
        <v>1.5717900000000004E-3</v>
      </c>
      <c r="L241" s="25">
        <f t="shared" si="35"/>
        <v>3.6198323700000014E-2</v>
      </c>
      <c r="M241" s="25">
        <v>1.6999999999999999E-3</v>
      </c>
      <c r="N241" s="25">
        <f t="shared" si="36"/>
        <v>1.2699999999999999E-3</v>
      </c>
      <c r="O241" s="25"/>
      <c r="P241" s="25">
        <f t="shared" si="37"/>
        <v>9.9378999999999982E-4</v>
      </c>
      <c r="Q241" s="25">
        <f t="shared" si="38"/>
        <v>2.2886983699999999E-2</v>
      </c>
      <c r="R241" s="25"/>
      <c r="S241" s="25"/>
      <c r="T241" s="25">
        <v>6.8999999999999997E-4</v>
      </c>
      <c r="U241" s="25">
        <f t="shared" si="39"/>
        <v>4.2999999999999999E-4</v>
      </c>
    </row>
    <row r="242" spans="1:21" s="15" customFormat="1">
      <c r="A242" s="18">
        <v>490</v>
      </c>
      <c r="B242" s="25">
        <v>2.0000000000000002E-5</v>
      </c>
      <c r="C242" s="25">
        <v>3.0999999999999999E-3</v>
      </c>
      <c r="D242" s="25">
        <f t="shared" si="30"/>
        <v>2.7799999999999999E-3</v>
      </c>
      <c r="E242" s="25"/>
      <c r="F242" s="25">
        <f t="shared" si="31"/>
        <v>1.5807899999999999E-3</v>
      </c>
      <c r="G242" s="25">
        <f t="shared" si="32"/>
        <v>3.6405593700000002E-2</v>
      </c>
      <c r="H242" s="25">
        <v>3.2000000000000002E-3</v>
      </c>
      <c r="I242" s="25">
        <f t="shared" si="33"/>
        <v>2.8800000000000002E-3</v>
      </c>
      <c r="J242" s="25"/>
      <c r="K242" s="25">
        <f t="shared" si="34"/>
        <v>1.6817900000000003E-3</v>
      </c>
      <c r="L242" s="25">
        <f t="shared" si="35"/>
        <v>3.8731623700000009E-2</v>
      </c>
      <c r="M242" s="25">
        <v>1.6000000000000001E-3</v>
      </c>
      <c r="N242" s="25">
        <f t="shared" si="36"/>
        <v>1.2800000000000001E-3</v>
      </c>
      <c r="O242" s="25"/>
      <c r="P242" s="25">
        <f t="shared" si="37"/>
        <v>1.0037900000000001E-3</v>
      </c>
      <c r="Q242" s="25">
        <f t="shared" si="38"/>
        <v>2.3117283700000001E-2</v>
      </c>
      <c r="R242" s="25"/>
      <c r="S242" s="25"/>
      <c r="T242" s="25">
        <v>6.2E-4</v>
      </c>
      <c r="U242" s="25">
        <f t="shared" si="39"/>
        <v>3.2000000000000003E-4</v>
      </c>
    </row>
    <row r="243" spans="1:21" s="15" customFormat="1">
      <c r="A243" s="18">
        <v>491</v>
      </c>
      <c r="B243" s="25">
        <v>1.9000000000000001E-4</v>
      </c>
      <c r="C243" s="25">
        <v>3.0999999999999999E-3</v>
      </c>
      <c r="D243" s="25">
        <f t="shared" si="30"/>
        <v>2.7000000000000001E-3</v>
      </c>
      <c r="E243" s="25"/>
      <c r="F243" s="25">
        <f t="shared" si="31"/>
        <v>1.5007900000000001E-3</v>
      </c>
      <c r="G243" s="25">
        <f t="shared" si="32"/>
        <v>3.4563193700000001E-2</v>
      </c>
      <c r="H243" s="25">
        <v>3.0999999999999999E-3</v>
      </c>
      <c r="I243" s="25">
        <f t="shared" si="33"/>
        <v>2.7000000000000001E-3</v>
      </c>
      <c r="J243" s="25"/>
      <c r="K243" s="25">
        <f t="shared" si="34"/>
        <v>1.5017900000000002E-3</v>
      </c>
      <c r="L243" s="25">
        <f t="shared" si="35"/>
        <v>3.4586223700000009E-2</v>
      </c>
      <c r="M243" s="25">
        <v>1.6000000000000001E-3</v>
      </c>
      <c r="N243" s="25">
        <f t="shared" si="36"/>
        <v>1.2000000000000001E-3</v>
      </c>
      <c r="O243" s="25"/>
      <c r="P243" s="25">
        <f t="shared" si="37"/>
        <v>9.2379000000000007E-4</v>
      </c>
      <c r="Q243" s="25">
        <f t="shared" si="38"/>
        <v>2.1274883700000004E-2</v>
      </c>
      <c r="R243" s="25"/>
      <c r="S243" s="25"/>
      <c r="T243" s="25">
        <v>6.0999999999999997E-4</v>
      </c>
      <c r="U243" s="25">
        <f t="shared" si="39"/>
        <v>3.9999999999999996E-4</v>
      </c>
    </row>
    <row r="244" spans="1:21" s="15" customFormat="1">
      <c r="A244" s="18">
        <v>492</v>
      </c>
      <c r="B244" s="25">
        <v>2.0000000000000001E-4</v>
      </c>
      <c r="C244" s="25">
        <v>3.0999999999999999E-3</v>
      </c>
      <c r="D244" s="25">
        <f t="shared" si="30"/>
        <v>2.66E-3</v>
      </c>
      <c r="E244" s="25"/>
      <c r="F244" s="25">
        <f t="shared" si="31"/>
        <v>1.46079E-3</v>
      </c>
      <c r="G244" s="25">
        <f t="shared" si="32"/>
        <v>3.3641993700000004E-2</v>
      </c>
      <c r="H244" s="25">
        <v>3.0999999999999999E-3</v>
      </c>
      <c r="I244" s="25">
        <f t="shared" si="33"/>
        <v>2.66E-3</v>
      </c>
      <c r="J244" s="25"/>
      <c r="K244" s="25">
        <f t="shared" si="34"/>
        <v>1.4617900000000001E-3</v>
      </c>
      <c r="L244" s="25">
        <f t="shared" si="35"/>
        <v>3.3665023700000005E-2</v>
      </c>
      <c r="M244" s="25">
        <v>1.6999999999999999E-3</v>
      </c>
      <c r="N244" s="25">
        <f t="shared" si="36"/>
        <v>1.2599999999999998E-3</v>
      </c>
      <c r="O244" s="25"/>
      <c r="P244" s="25">
        <f t="shared" si="37"/>
        <v>9.8378999999999979E-4</v>
      </c>
      <c r="Q244" s="25">
        <f t="shared" si="38"/>
        <v>2.2656683699999996E-2</v>
      </c>
      <c r="R244" s="25"/>
      <c r="S244" s="25"/>
      <c r="T244" s="25">
        <v>6.8000000000000005E-4</v>
      </c>
      <c r="U244" s="25">
        <f t="shared" si="39"/>
        <v>4.4000000000000002E-4</v>
      </c>
    </row>
    <row r="245" spans="1:21" s="15" customFormat="1">
      <c r="A245" s="18">
        <v>493</v>
      </c>
      <c r="B245" s="25">
        <v>6.0000000000000002E-5</v>
      </c>
      <c r="C245" s="25">
        <v>2.8999999999999998E-3</v>
      </c>
      <c r="D245" s="25">
        <f t="shared" si="30"/>
        <v>2.4949999999999998E-3</v>
      </c>
      <c r="E245" s="25"/>
      <c r="F245" s="25">
        <f t="shared" si="31"/>
        <v>1.2957899999999998E-3</v>
      </c>
      <c r="G245" s="25">
        <f t="shared" si="32"/>
        <v>2.9842043699999998E-2</v>
      </c>
      <c r="H245" s="25">
        <v>3.0999999999999999E-3</v>
      </c>
      <c r="I245" s="25">
        <f t="shared" si="33"/>
        <v>2.6949999999999999E-3</v>
      </c>
      <c r="J245" s="25"/>
      <c r="K245" s="25">
        <f t="shared" si="34"/>
        <v>1.49679E-3</v>
      </c>
      <c r="L245" s="25">
        <f t="shared" si="35"/>
        <v>3.44710737E-2</v>
      </c>
      <c r="M245" s="25">
        <v>1.5E-3</v>
      </c>
      <c r="N245" s="25">
        <f t="shared" si="36"/>
        <v>1.0950000000000001E-3</v>
      </c>
      <c r="O245" s="25"/>
      <c r="P245" s="25">
        <f t="shared" si="37"/>
        <v>8.1879000000000001E-4</v>
      </c>
      <c r="Q245" s="25">
        <f t="shared" si="38"/>
        <v>1.8856733700000003E-2</v>
      </c>
      <c r="R245" s="25"/>
      <c r="S245" s="25"/>
      <c r="T245" s="25">
        <v>7.5000000000000002E-4</v>
      </c>
      <c r="U245" s="25">
        <f t="shared" si="39"/>
        <v>4.0500000000000003E-4</v>
      </c>
    </row>
    <row r="246" spans="1:21" s="15" customFormat="1">
      <c r="A246" s="18">
        <v>494</v>
      </c>
      <c r="B246" s="25">
        <v>1.8000000000000001E-4</v>
      </c>
      <c r="C246" s="25">
        <v>2.8E-3</v>
      </c>
      <c r="D246" s="25">
        <f t="shared" si="30"/>
        <v>2.3549999999999999E-3</v>
      </c>
      <c r="E246" s="25"/>
      <c r="F246" s="25">
        <f t="shared" si="31"/>
        <v>1.1557899999999999E-3</v>
      </c>
      <c r="G246" s="25">
        <f t="shared" si="32"/>
        <v>2.6617843699999998E-2</v>
      </c>
      <c r="H246" s="25">
        <v>2.8999999999999998E-3</v>
      </c>
      <c r="I246" s="25">
        <f t="shared" si="33"/>
        <v>2.4549999999999997E-3</v>
      </c>
      <c r="J246" s="25"/>
      <c r="K246" s="25">
        <f t="shared" si="34"/>
        <v>1.2567899999999998E-3</v>
      </c>
      <c r="L246" s="25">
        <f t="shared" si="35"/>
        <v>2.8943873699999997E-2</v>
      </c>
      <c r="M246" s="25">
        <v>1.5E-3</v>
      </c>
      <c r="N246" s="25">
        <f t="shared" si="36"/>
        <v>1.0549999999999999E-3</v>
      </c>
      <c r="O246" s="25"/>
      <c r="P246" s="25">
        <f t="shared" si="37"/>
        <v>7.7878999999999991E-4</v>
      </c>
      <c r="Q246" s="25">
        <f t="shared" si="38"/>
        <v>1.7935533699999999E-2</v>
      </c>
      <c r="R246" s="25"/>
      <c r="S246" s="25"/>
      <c r="T246" s="25">
        <v>7.1000000000000002E-4</v>
      </c>
      <c r="U246" s="25">
        <f t="shared" si="39"/>
        <v>4.4500000000000003E-4</v>
      </c>
    </row>
    <row r="247" spans="1:21" s="15" customFormat="1">
      <c r="A247" s="18">
        <v>495</v>
      </c>
      <c r="B247" s="25">
        <v>1.2E-4</v>
      </c>
      <c r="C247" s="25">
        <v>3.0999999999999999E-3</v>
      </c>
      <c r="D247" s="25">
        <f t="shared" si="30"/>
        <v>2.725E-3</v>
      </c>
      <c r="E247" s="25"/>
      <c r="F247" s="25">
        <f t="shared" si="31"/>
        <v>1.52579E-3</v>
      </c>
      <c r="G247" s="25">
        <f t="shared" si="32"/>
        <v>3.5138943700000001E-2</v>
      </c>
      <c r="H247" s="25">
        <v>3.0999999999999999E-3</v>
      </c>
      <c r="I247" s="25">
        <f t="shared" si="33"/>
        <v>2.725E-3</v>
      </c>
      <c r="J247" s="25"/>
      <c r="K247" s="25">
        <f t="shared" si="34"/>
        <v>1.5267900000000001E-3</v>
      </c>
      <c r="L247" s="25">
        <f t="shared" si="35"/>
        <v>3.5161973700000002E-2</v>
      </c>
      <c r="M247" s="25">
        <v>1.5E-3</v>
      </c>
      <c r="N247" s="25">
        <f t="shared" si="36"/>
        <v>1.1250000000000001E-3</v>
      </c>
      <c r="O247" s="25"/>
      <c r="P247" s="25">
        <f t="shared" si="37"/>
        <v>8.4879000000000009E-4</v>
      </c>
      <c r="Q247" s="25">
        <f t="shared" si="38"/>
        <v>1.9547633700000004E-2</v>
      </c>
      <c r="R247" s="25"/>
      <c r="S247" s="25"/>
      <c r="T247" s="25">
        <v>6.3000000000000003E-4</v>
      </c>
      <c r="U247" s="25">
        <f t="shared" si="39"/>
        <v>3.7500000000000001E-4</v>
      </c>
    </row>
    <row r="248" spans="1:21" s="15" customFormat="1">
      <c r="A248" s="18">
        <v>496</v>
      </c>
      <c r="B248" s="25">
        <v>1.2999999999999999E-4</v>
      </c>
      <c r="C248" s="25">
        <v>2.8999999999999998E-3</v>
      </c>
      <c r="D248" s="25">
        <f t="shared" si="30"/>
        <v>2.49E-3</v>
      </c>
      <c r="E248" s="25"/>
      <c r="F248" s="25">
        <f t="shared" si="31"/>
        <v>1.29079E-3</v>
      </c>
      <c r="G248" s="25">
        <f t="shared" si="32"/>
        <v>2.97268937E-2</v>
      </c>
      <c r="H248" s="25">
        <v>3.0000000000000001E-3</v>
      </c>
      <c r="I248" s="25">
        <f t="shared" si="33"/>
        <v>2.5900000000000003E-3</v>
      </c>
      <c r="J248" s="25"/>
      <c r="K248" s="25">
        <f t="shared" si="34"/>
        <v>1.3917900000000004E-3</v>
      </c>
      <c r="L248" s="25">
        <f t="shared" si="35"/>
        <v>3.2052923700000013E-2</v>
      </c>
      <c r="M248" s="25">
        <v>1.6999999999999999E-3</v>
      </c>
      <c r="N248" s="25">
        <f t="shared" si="36"/>
        <v>1.2899999999999999E-3</v>
      </c>
      <c r="O248" s="25"/>
      <c r="P248" s="25">
        <f t="shared" si="37"/>
        <v>1.0137899999999999E-3</v>
      </c>
      <c r="Q248" s="25">
        <f t="shared" si="38"/>
        <v>2.3347583699999997E-2</v>
      </c>
      <c r="R248" s="25"/>
      <c r="S248" s="25"/>
      <c r="T248" s="25">
        <v>6.8999999999999997E-4</v>
      </c>
      <c r="U248" s="25">
        <f t="shared" si="39"/>
        <v>4.0999999999999999E-4</v>
      </c>
    </row>
    <row r="249" spans="1:21" s="15" customFormat="1">
      <c r="A249" s="18">
        <v>497</v>
      </c>
      <c r="B249" s="25">
        <v>1.2E-4</v>
      </c>
      <c r="C249" s="25">
        <v>3.0999999999999999E-3</v>
      </c>
      <c r="D249" s="25">
        <f t="shared" si="30"/>
        <v>2.7099999999999997E-3</v>
      </c>
      <c r="E249" s="25"/>
      <c r="F249" s="25">
        <f t="shared" si="31"/>
        <v>1.5107899999999997E-3</v>
      </c>
      <c r="G249" s="25">
        <f t="shared" si="32"/>
        <v>3.4793493699999997E-2</v>
      </c>
      <c r="H249" s="25">
        <v>3.0999999999999999E-3</v>
      </c>
      <c r="I249" s="25">
        <f t="shared" si="33"/>
        <v>2.7099999999999997E-3</v>
      </c>
      <c r="J249" s="25"/>
      <c r="K249" s="25">
        <f t="shared" si="34"/>
        <v>1.5117899999999998E-3</v>
      </c>
      <c r="L249" s="25">
        <f t="shared" si="35"/>
        <v>3.4816523699999997E-2</v>
      </c>
      <c r="M249" s="25">
        <v>1.6000000000000001E-3</v>
      </c>
      <c r="N249" s="25">
        <f t="shared" si="36"/>
        <v>1.2100000000000001E-3</v>
      </c>
      <c r="O249" s="25"/>
      <c r="P249" s="25">
        <f t="shared" si="37"/>
        <v>9.337900000000001E-4</v>
      </c>
      <c r="Q249" s="25">
        <f t="shared" si="38"/>
        <v>2.1505183700000003E-2</v>
      </c>
      <c r="R249" s="25"/>
      <c r="S249" s="25"/>
      <c r="T249" s="25">
        <v>6.6E-4</v>
      </c>
      <c r="U249" s="25">
        <f t="shared" si="39"/>
        <v>3.8999999999999999E-4</v>
      </c>
    </row>
    <row r="250" spans="1:21" s="15" customFormat="1">
      <c r="A250" s="18">
        <v>498</v>
      </c>
      <c r="B250" s="25">
        <v>1.2999999999999999E-4</v>
      </c>
      <c r="C250" s="25">
        <v>2.8E-3</v>
      </c>
      <c r="D250" s="25">
        <f t="shared" si="30"/>
        <v>2.395E-3</v>
      </c>
      <c r="E250" s="25"/>
      <c r="F250" s="25">
        <f t="shared" si="31"/>
        <v>1.19579E-3</v>
      </c>
      <c r="G250" s="25">
        <f t="shared" si="32"/>
        <v>2.7539043700000002E-2</v>
      </c>
      <c r="H250" s="25">
        <v>2.8999999999999998E-3</v>
      </c>
      <c r="I250" s="25">
        <f t="shared" si="33"/>
        <v>2.4949999999999998E-3</v>
      </c>
      <c r="J250" s="25"/>
      <c r="K250" s="25">
        <f t="shared" si="34"/>
        <v>1.2967899999999999E-3</v>
      </c>
      <c r="L250" s="25">
        <f t="shared" si="35"/>
        <v>2.9865073700000001E-2</v>
      </c>
      <c r="M250" s="25">
        <v>1.5E-3</v>
      </c>
      <c r="N250" s="25">
        <f t="shared" si="36"/>
        <v>1.0950000000000001E-3</v>
      </c>
      <c r="O250" s="25"/>
      <c r="P250" s="25">
        <f t="shared" si="37"/>
        <v>8.1879000000000001E-4</v>
      </c>
      <c r="Q250" s="25">
        <f t="shared" si="38"/>
        <v>1.8856733700000003E-2</v>
      </c>
      <c r="R250" s="25"/>
      <c r="S250" s="25"/>
      <c r="T250" s="25">
        <v>6.8000000000000005E-4</v>
      </c>
      <c r="U250" s="25">
        <f t="shared" si="39"/>
        <v>4.0500000000000003E-4</v>
      </c>
    </row>
    <row r="251" spans="1:21" s="15" customFormat="1">
      <c r="A251" s="18">
        <v>499</v>
      </c>
      <c r="B251" s="25">
        <v>1.2E-4</v>
      </c>
      <c r="C251" s="25">
        <v>3.0000000000000001E-3</v>
      </c>
      <c r="D251" s="25">
        <f t="shared" si="30"/>
        <v>2.6099999999999999E-3</v>
      </c>
      <c r="E251" s="25"/>
      <c r="F251" s="25">
        <f t="shared" si="31"/>
        <v>1.4107899999999999E-3</v>
      </c>
      <c r="G251" s="25">
        <f t="shared" si="32"/>
        <v>3.2490493699999998E-2</v>
      </c>
      <c r="H251" s="25">
        <v>3.0999999999999999E-3</v>
      </c>
      <c r="I251" s="25">
        <f t="shared" si="33"/>
        <v>2.7099999999999997E-3</v>
      </c>
      <c r="J251" s="25"/>
      <c r="K251" s="25">
        <f t="shared" si="34"/>
        <v>1.5117899999999998E-3</v>
      </c>
      <c r="L251" s="25">
        <f t="shared" si="35"/>
        <v>3.4816523699999997E-2</v>
      </c>
      <c r="M251" s="25">
        <v>1.6000000000000001E-3</v>
      </c>
      <c r="N251" s="25">
        <f t="shared" si="36"/>
        <v>1.2100000000000001E-3</v>
      </c>
      <c r="O251" s="25"/>
      <c r="P251" s="25">
        <f t="shared" si="37"/>
        <v>9.337900000000001E-4</v>
      </c>
      <c r="Q251" s="25">
        <f t="shared" si="38"/>
        <v>2.1505183700000003E-2</v>
      </c>
      <c r="R251" s="25"/>
      <c r="S251" s="25"/>
      <c r="T251" s="25">
        <v>6.6E-4</v>
      </c>
      <c r="U251" s="25">
        <f t="shared" si="39"/>
        <v>3.8999999999999999E-4</v>
      </c>
    </row>
    <row r="252" spans="1:21" s="15" customFormat="1">
      <c r="A252" s="18">
        <v>500</v>
      </c>
      <c r="B252" s="25">
        <v>1.6000000000000001E-4</v>
      </c>
      <c r="C252" s="25">
        <v>2.8999999999999998E-3</v>
      </c>
      <c r="D252" s="25">
        <f t="shared" si="30"/>
        <v>2.49E-3</v>
      </c>
      <c r="E252" s="25"/>
      <c r="F252" s="25">
        <f t="shared" si="31"/>
        <v>1.29079E-3</v>
      </c>
      <c r="G252" s="25">
        <f t="shared" si="32"/>
        <v>2.97268937E-2</v>
      </c>
      <c r="H252" s="25">
        <v>3.0999999999999999E-3</v>
      </c>
      <c r="I252" s="25">
        <f t="shared" si="33"/>
        <v>2.6899999999999997E-3</v>
      </c>
      <c r="J252" s="25"/>
      <c r="K252" s="25">
        <f t="shared" si="34"/>
        <v>1.4917899999999998E-3</v>
      </c>
      <c r="L252" s="25">
        <f t="shared" si="35"/>
        <v>3.4355923699999999E-2</v>
      </c>
      <c r="M252" s="25">
        <v>1.6000000000000001E-3</v>
      </c>
      <c r="N252" s="25">
        <f t="shared" si="36"/>
        <v>1.1900000000000001E-3</v>
      </c>
      <c r="O252" s="25"/>
      <c r="P252" s="25">
        <f t="shared" si="37"/>
        <v>9.1379000000000004E-4</v>
      </c>
      <c r="Q252" s="25">
        <f t="shared" si="38"/>
        <v>2.1044583700000001E-2</v>
      </c>
      <c r="R252" s="25"/>
      <c r="S252" s="25"/>
      <c r="T252" s="25">
        <v>6.6E-4</v>
      </c>
      <c r="U252" s="25">
        <f t="shared" si="39"/>
        <v>4.0999999999999999E-4</v>
      </c>
    </row>
    <row r="253" spans="1:21" s="15" customFormat="1">
      <c r="A253" s="18">
        <v>501</v>
      </c>
      <c r="B253" s="25">
        <v>1.2E-4</v>
      </c>
      <c r="C253" s="25">
        <v>2.8E-3</v>
      </c>
      <c r="D253" s="25">
        <f t="shared" si="30"/>
        <v>2.4099999999999998E-3</v>
      </c>
      <c r="E253" s="25"/>
      <c r="F253" s="25">
        <f t="shared" si="31"/>
        <v>1.2107899999999998E-3</v>
      </c>
      <c r="G253" s="25">
        <f t="shared" si="32"/>
        <v>2.7884493699999995E-2</v>
      </c>
      <c r="H253" s="25">
        <v>2.8E-3</v>
      </c>
      <c r="I253" s="25">
        <f t="shared" si="33"/>
        <v>2.4099999999999998E-3</v>
      </c>
      <c r="J253" s="25"/>
      <c r="K253" s="25">
        <f t="shared" si="34"/>
        <v>1.2117899999999999E-3</v>
      </c>
      <c r="L253" s="25">
        <f t="shared" si="35"/>
        <v>2.7907523699999999E-2</v>
      </c>
      <c r="M253" s="25">
        <v>1.5E-3</v>
      </c>
      <c r="N253" s="25">
        <f t="shared" si="36"/>
        <v>1.1100000000000001E-3</v>
      </c>
      <c r="O253" s="25"/>
      <c r="P253" s="25">
        <f t="shared" si="37"/>
        <v>8.3379000000000005E-4</v>
      </c>
      <c r="Q253" s="25">
        <f t="shared" si="38"/>
        <v>1.9202183700000004E-2</v>
      </c>
      <c r="R253" s="25"/>
      <c r="S253" s="25"/>
      <c r="T253" s="25">
        <v>6.6E-4</v>
      </c>
      <c r="U253" s="25">
        <f t="shared" si="39"/>
        <v>3.8999999999999999E-4</v>
      </c>
    </row>
    <row r="254" spans="1:21" s="15" customFormat="1">
      <c r="A254" s="18">
        <v>502</v>
      </c>
      <c r="B254" s="25">
        <v>6.8999999999999997E-5</v>
      </c>
      <c r="C254" s="25">
        <v>2.7000000000000001E-3</v>
      </c>
      <c r="D254" s="25">
        <f t="shared" si="30"/>
        <v>2.3505000000000002E-3</v>
      </c>
      <c r="E254" s="25"/>
      <c r="F254" s="25">
        <f t="shared" si="31"/>
        <v>1.1512900000000001E-3</v>
      </c>
      <c r="G254" s="25">
        <f t="shared" si="32"/>
        <v>2.6514208700000003E-2</v>
      </c>
      <c r="H254" s="25">
        <v>2.8E-3</v>
      </c>
      <c r="I254" s="25">
        <f t="shared" si="33"/>
        <v>2.4505E-3</v>
      </c>
      <c r="J254" s="25"/>
      <c r="K254" s="25">
        <f t="shared" si="34"/>
        <v>1.2522900000000001E-3</v>
      </c>
      <c r="L254" s="25">
        <f t="shared" si="35"/>
        <v>2.8840238700000003E-2</v>
      </c>
      <c r="M254" s="25">
        <v>1.5E-3</v>
      </c>
      <c r="N254" s="25">
        <f t="shared" si="36"/>
        <v>1.1505E-3</v>
      </c>
      <c r="O254" s="25"/>
      <c r="P254" s="25">
        <f t="shared" si="37"/>
        <v>8.7429000000000001E-4</v>
      </c>
      <c r="Q254" s="25">
        <f t="shared" si="38"/>
        <v>2.0134898700000001E-2</v>
      </c>
      <c r="R254" s="25"/>
      <c r="S254" s="25"/>
      <c r="T254" s="25">
        <v>6.3000000000000003E-4</v>
      </c>
      <c r="U254" s="25">
        <f t="shared" si="39"/>
        <v>3.4949999999999998E-4</v>
      </c>
    </row>
    <row r="255" spans="1:21" s="15" customFormat="1">
      <c r="A255" s="18">
        <v>503</v>
      </c>
      <c r="B255" s="25">
        <v>1.2999999999999999E-4</v>
      </c>
      <c r="C255" s="25">
        <v>2.8E-3</v>
      </c>
      <c r="D255" s="25">
        <f t="shared" si="30"/>
        <v>2.3749999999999999E-3</v>
      </c>
      <c r="E255" s="25"/>
      <c r="F255" s="25">
        <f t="shared" si="31"/>
        <v>1.1757899999999999E-3</v>
      </c>
      <c r="G255" s="25">
        <f t="shared" si="32"/>
        <v>2.70784437E-2</v>
      </c>
      <c r="H255" s="25">
        <v>3.0000000000000001E-3</v>
      </c>
      <c r="I255" s="25">
        <f t="shared" si="33"/>
        <v>2.575E-3</v>
      </c>
      <c r="J255" s="25"/>
      <c r="K255" s="25">
        <f t="shared" si="34"/>
        <v>1.3767900000000001E-3</v>
      </c>
      <c r="L255" s="25">
        <f t="shared" si="35"/>
        <v>3.1707473700000002E-2</v>
      </c>
      <c r="M255" s="25">
        <v>1.5E-3</v>
      </c>
      <c r="N255" s="25">
        <f t="shared" si="36"/>
        <v>1.075E-3</v>
      </c>
      <c r="O255" s="25"/>
      <c r="P255" s="25">
        <f t="shared" si="37"/>
        <v>7.9878999999999996E-4</v>
      </c>
      <c r="Q255" s="25">
        <f t="shared" si="38"/>
        <v>1.8396133700000001E-2</v>
      </c>
      <c r="R255" s="25"/>
      <c r="S255" s="25"/>
      <c r="T255" s="25">
        <v>7.2000000000000005E-4</v>
      </c>
      <c r="U255" s="25">
        <f t="shared" si="39"/>
        <v>4.2500000000000003E-4</v>
      </c>
    </row>
    <row r="256" spans="1:21" s="15" customFormat="1">
      <c r="A256" s="18">
        <v>504</v>
      </c>
      <c r="B256" s="25">
        <v>1.2999999999999999E-4</v>
      </c>
      <c r="C256" s="25">
        <v>2.8999999999999998E-3</v>
      </c>
      <c r="D256" s="25">
        <f t="shared" si="30"/>
        <v>2.4749999999999998E-3</v>
      </c>
      <c r="E256" s="25"/>
      <c r="F256" s="25">
        <f t="shared" si="31"/>
        <v>1.2757899999999997E-3</v>
      </c>
      <c r="G256" s="25">
        <f t="shared" si="32"/>
        <v>2.9381443699999996E-2</v>
      </c>
      <c r="H256" s="25">
        <v>2.8999999999999998E-3</v>
      </c>
      <c r="I256" s="25">
        <f t="shared" si="33"/>
        <v>2.4749999999999998E-3</v>
      </c>
      <c r="J256" s="25"/>
      <c r="K256" s="25">
        <f t="shared" si="34"/>
        <v>1.2767899999999999E-3</v>
      </c>
      <c r="L256" s="25">
        <f t="shared" si="35"/>
        <v>2.9404473699999999E-2</v>
      </c>
      <c r="M256" s="25">
        <v>1.6000000000000001E-3</v>
      </c>
      <c r="N256" s="25">
        <f t="shared" si="36"/>
        <v>1.175E-3</v>
      </c>
      <c r="O256" s="25"/>
      <c r="P256" s="25">
        <f t="shared" si="37"/>
        <v>8.9879000000000001E-4</v>
      </c>
      <c r="Q256" s="25">
        <f t="shared" si="38"/>
        <v>2.06991337E-2</v>
      </c>
      <c r="R256" s="25"/>
      <c r="S256" s="25"/>
      <c r="T256" s="25">
        <v>7.2000000000000005E-4</v>
      </c>
      <c r="U256" s="25">
        <f t="shared" si="39"/>
        <v>4.2500000000000003E-4</v>
      </c>
    </row>
    <row r="257" spans="1:21" s="15" customFormat="1">
      <c r="A257" s="18">
        <v>505</v>
      </c>
      <c r="B257" s="25">
        <v>6.0000000000000002E-5</v>
      </c>
      <c r="C257" s="25">
        <v>2.8E-3</v>
      </c>
      <c r="D257" s="25">
        <f t="shared" si="30"/>
        <v>2.4099999999999998E-3</v>
      </c>
      <c r="E257" s="25"/>
      <c r="F257" s="25">
        <f t="shared" si="31"/>
        <v>1.2107899999999998E-3</v>
      </c>
      <c r="G257" s="25">
        <f t="shared" si="32"/>
        <v>2.7884493699999995E-2</v>
      </c>
      <c r="H257" s="25">
        <v>3.0000000000000001E-3</v>
      </c>
      <c r="I257" s="25">
        <f t="shared" si="33"/>
        <v>2.6099999999999999E-3</v>
      </c>
      <c r="J257" s="25"/>
      <c r="K257" s="25">
        <f t="shared" si="34"/>
        <v>1.41179E-3</v>
      </c>
      <c r="L257" s="25">
        <f t="shared" si="35"/>
        <v>3.2513523700000005E-2</v>
      </c>
      <c r="M257" s="25">
        <v>1.6000000000000001E-3</v>
      </c>
      <c r="N257" s="25">
        <f t="shared" si="36"/>
        <v>1.2100000000000001E-3</v>
      </c>
      <c r="O257" s="25"/>
      <c r="P257" s="25">
        <f t="shared" si="37"/>
        <v>9.337900000000001E-4</v>
      </c>
      <c r="Q257" s="25">
        <f t="shared" si="38"/>
        <v>2.1505183700000003E-2</v>
      </c>
      <c r="R257" s="25"/>
      <c r="S257" s="25"/>
      <c r="T257" s="25">
        <v>7.2000000000000005E-4</v>
      </c>
      <c r="U257" s="25">
        <f t="shared" si="39"/>
        <v>3.9000000000000005E-4</v>
      </c>
    </row>
    <row r="258" spans="1:21" s="15" customFormat="1">
      <c r="A258" s="18">
        <v>506</v>
      </c>
      <c r="B258" s="25">
        <v>1.2999999999999999E-4</v>
      </c>
      <c r="C258" s="25">
        <v>2.7000000000000001E-3</v>
      </c>
      <c r="D258" s="25">
        <f t="shared" si="30"/>
        <v>2.2650000000000001E-3</v>
      </c>
      <c r="E258" s="25"/>
      <c r="F258" s="25">
        <f t="shared" si="31"/>
        <v>1.0657900000000001E-3</v>
      </c>
      <c r="G258" s="25">
        <f t="shared" si="32"/>
        <v>2.4545143700000001E-2</v>
      </c>
      <c r="H258" s="25">
        <v>2.8999999999999998E-3</v>
      </c>
      <c r="I258" s="25">
        <f t="shared" si="33"/>
        <v>2.4649999999999997E-3</v>
      </c>
      <c r="J258" s="25"/>
      <c r="K258" s="25">
        <f t="shared" si="34"/>
        <v>1.2667899999999998E-3</v>
      </c>
      <c r="L258" s="25">
        <f t="shared" si="35"/>
        <v>2.9174173699999997E-2</v>
      </c>
      <c r="M258" s="25">
        <v>1.6000000000000001E-3</v>
      </c>
      <c r="N258" s="25">
        <f t="shared" si="36"/>
        <v>1.165E-3</v>
      </c>
      <c r="O258" s="25"/>
      <c r="P258" s="25">
        <f t="shared" si="37"/>
        <v>8.8878999999999998E-4</v>
      </c>
      <c r="Q258" s="25">
        <f t="shared" si="38"/>
        <v>2.0468833700000001E-2</v>
      </c>
      <c r="R258" s="25"/>
      <c r="S258" s="25"/>
      <c r="T258" s="25">
        <v>7.3999999999999999E-4</v>
      </c>
      <c r="U258" s="25">
        <f t="shared" si="39"/>
        <v>4.35E-4</v>
      </c>
    </row>
    <row r="259" spans="1:21" s="15" customFormat="1">
      <c r="A259" s="18">
        <v>507</v>
      </c>
      <c r="B259" s="25">
        <v>1.9000000000000001E-4</v>
      </c>
      <c r="C259" s="25">
        <v>2.8E-3</v>
      </c>
      <c r="D259" s="25">
        <f t="shared" ref="D259:D322" si="40">C259-U259</f>
        <v>2.32E-3</v>
      </c>
      <c r="E259" s="25"/>
      <c r="F259" s="25">
        <f t="shared" ref="F259:F322" si="41">D259-0.00119921</f>
        <v>1.12079E-3</v>
      </c>
      <c r="G259" s="25">
        <f t="shared" ref="G259:G322" si="42">F259*23.03</f>
        <v>2.5811793700000002E-2</v>
      </c>
      <c r="H259" s="25">
        <v>2.8E-3</v>
      </c>
      <c r="I259" s="25">
        <f t="shared" ref="I259:I322" si="43">H259-U259</f>
        <v>2.32E-3</v>
      </c>
      <c r="J259" s="25"/>
      <c r="K259" s="25">
        <f t="shared" ref="K259:K322" si="44">I259-0.00119821</f>
        <v>1.1217900000000001E-3</v>
      </c>
      <c r="L259" s="25">
        <f t="shared" ref="L259:L322" si="45">K259*23.03</f>
        <v>2.5834823700000002E-2</v>
      </c>
      <c r="M259" s="25">
        <v>1.4E-3</v>
      </c>
      <c r="N259" s="25">
        <f t="shared" ref="N259:N322" si="46">M259-U259</f>
        <v>9.2000000000000003E-4</v>
      </c>
      <c r="O259" s="25"/>
      <c r="P259" s="25">
        <f t="shared" ref="P259:P322" si="47">N259-0.00027621</f>
        <v>6.4378999999999999E-4</v>
      </c>
      <c r="Q259" s="25">
        <f t="shared" ref="Q259:Q322" si="48">P259*23.03</f>
        <v>1.48264837E-2</v>
      </c>
      <c r="R259" s="25"/>
      <c r="S259" s="25"/>
      <c r="T259" s="25">
        <v>7.6999999999999996E-4</v>
      </c>
      <c r="U259" s="25">
        <f t="shared" ref="U259:U322" si="49">(B259+T259)/2</f>
        <v>4.7999999999999996E-4</v>
      </c>
    </row>
    <row r="260" spans="1:21" s="15" customFormat="1">
      <c r="A260" s="18">
        <v>508</v>
      </c>
      <c r="B260" s="25">
        <v>1.8000000000000001E-4</v>
      </c>
      <c r="C260" s="25">
        <v>2.5999999999999999E-3</v>
      </c>
      <c r="D260" s="25">
        <f t="shared" si="40"/>
        <v>2.1549999999999998E-3</v>
      </c>
      <c r="E260" s="25"/>
      <c r="F260" s="25">
        <f t="shared" si="41"/>
        <v>9.5578999999999976E-4</v>
      </c>
      <c r="G260" s="25">
        <f t="shared" si="42"/>
        <v>2.2011843699999995E-2</v>
      </c>
      <c r="H260" s="25">
        <v>2.8E-3</v>
      </c>
      <c r="I260" s="25">
        <f t="shared" si="43"/>
        <v>2.3549999999999999E-3</v>
      </c>
      <c r="J260" s="25"/>
      <c r="K260" s="25">
        <f t="shared" si="44"/>
        <v>1.15679E-3</v>
      </c>
      <c r="L260" s="25">
        <f t="shared" si="45"/>
        <v>2.6640873700000001E-2</v>
      </c>
      <c r="M260" s="25">
        <v>1.4E-3</v>
      </c>
      <c r="N260" s="25">
        <f t="shared" si="46"/>
        <v>9.549999999999999E-4</v>
      </c>
      <c r="O260" s="25"/>
      <c r="P260" s="25">
        <f t="shared" si="47"/>
        <v>6.7878999999999986E-4</v>
      </c>
      <c r="Q260" s="25">
        <f t="shared" si="48"/>
        <v>1.5632533699999996E-2</v>
      </c>
      <c r="R260" s="25"/>
      <c r="S260" s="25"/>
      <c r="T260" s="25">
        <v>7.1000000000000002E-4</v>
      </c>
      <c r="U260" s="25">
        <f t="shared" si="49"/>
        <v>4.4500000000000003E-4</v>
      </c>
    </row>
    <row r="261" spans="1:21" s="15" customFormat="1">
      <c r="A261" s="18">
        <v>509</v>
      </c>
      <c r="B261" s="25">
        <v>1E-4</v>
      </c>
      <c r="C261" s="25">
        <v>2.7000000000000001E-3</v>
      </c>
      <c r="D261" s="25">
        <f t="shared" si="40"/>
        <v>2.3E-3</v>
      </c>
      <c r="E261" s="25"/>
      <c r="F261" s="25">
        <f t="shared" si="41"/>
        <v>1.1007899999999999E-3</v>
      </c>
      <c r="G261" s="25">
        <f t="shared" si="42"/>
        <v>2.53511937E-2</v>
      </c>
      <c r="H261" s="25">
        <v>2.8999999999999998E-3</v>
      </c>
      <c r="I261" s="25">
        <f t="shared" si="43"/>
        <v>2.4999999999999996E-3</v>
      </c>
      <c r="J261" s="25"/>
      <c r="K261" s="25">
        <f t="shared" si="44"/>
        <v>1.3017899999999997E-3</v>
      </c>
      <c r="L261" s="25">
        <f t="shared" si="45"/>
        <v>2.9980223699999996E-2</v>
      </c>
      <c r="M261" s="25">
        <v>1.4E-3</v>
      </c>
      <c r="N261" s="25">
        <f t="shared" si="46"/>
        <v>1E-3</v>
      </c>
      <c r="O261" s="25"/>
      <c r="P261" s="25">
        <f t="shared" si="47"/>
        <v>7.2378999999999998E-4</v>
      </c>
      <c r="Q261" s="25">
        <f t="shared" si="48"/>
        <v>1.6668883700000001E-2</v>
      </c>
      <c r="R261" s="25"/>
      <c r="S261" s="25"/>
      <c r="T261" s="25">
        <v>6.9999999999999999E-4</v>
      </c>
      <c r="U261" s="25">
        <f t="shared" si="49"/>
        <v>4.0000000000000002E-4</v>
      </c>
    </row>
    <row r="262" spans="1:21" s="15" customFormat="1">
      <c r="A262" s="18">
        <v>510</v>
      </c>
      <c r="B262" s="25">
        <v>1.7000000000000001E-4</v>
      </c>
      <c r="C262" s="25">
        <v>2.5999999999999999E-3</v>
      </c>
      <c r="D262" s="25">
        <f t="shared" si="40"/>
        <v>2.1349999999999997E-3</v>
      </c>
      <c r="E262" s="25"/>
      <c r="F262" s="25">
        <f t="shared" si="41"/>
        <v>9.3578999999999971E-4</v>
      </c>
      <c r="G262" s="25">
        <f t="shared" si="42"/>
        <v>2.1551243699999993E-2</v>
      </c>
      <c r="H262" s="25">
        <v>2.7000000000000001E-3</v>
      </c>
      <c r="I262" s="25">
        <f t="shared" si="43"/>
        <v>2.235E-3</v>
      </c>
      <c r="J262" s="25"/>
      <c r="K262" s="25">
        <f t="shared" si="44"/>
        <v>1.0367900000000001E-3</v>
      </c>
      <c r="L262" s="25">
        <f t="shared" si="45"/>
        <v>2.3877273700000003E-2</v>
      </c>
      <c r="M262" s="25">
        <v>1.5E-3</v>
      </c>
      <c r="N262" s="25">
        <f t="shared" si="46"/>
        <v>1.0349999999999999E-3</v>
      </c>
      <c r="O262" s="25"/>
      <c r="P262" s="25">
        <f t="shared" si="47"/>
        <v>7.5878999999999986E-4</v>
      </c>
      <c r="Q262" s="25">
        <f t="shared" si="48"/>
        <v>1.7474933699999997E-2</v>
      </c>
      <c r="R262" s="25"/>
      <c r="S262" s="25"/>
      <c r="T262" s="25">
        <v>7.6000000000000004E-4</v>
      </c>
      <c r="U262" s="25">
        <f t="shared" si="49"/>
        <v>4.6500000000000003E-4</v>
      </c>
    </row>
    <row r="263" spans="1:21" s="15" customFormat="1">
      <c r="A263" s="18">
        <v>511</v>
      </c>
      <c r="B263" s="25">
        <v>1.9000000000000001E-4</v>
      </c>
      <c r="C263" s="25">
        <v>2.8E-3</v>
      </c>
      <c r="D263" s="25">
        <f t="shared" si="40"/>
        <v>2.33E-3</v>
      </c>
      <c r="E263" s="25"/>
      <c r="F263" s="25">
        <f t="shared" si="41"/>
        <v>1.13079E-3</v>
      </c>
      <c r="G263" s="25">
        <f t="shared" si="42"/>
        <v>2.6042093700000001E-2</v>
      </c>
      <c r="H263" s="25">
        <v>2.8999999999999998E-3</v>
      </c>
      <c r="I263" s="25">
        <f t="shared" si="43"/>
        <v>2.4299999999999999E-3</v>
      </c>
      <c r="J263" s="25"/>
      <c r="K263" s="25">
        <f t="shared" si="44"/>
        <v>1.23179E-3</v>
      </c>
      <c r="L263" s="25">
        <f t="shared" si="45"/>
        <v>2.8368123700000001E-2</v>
      </c>
      <c r="M263" s="25">
        <v>1.2999999999999999E-3</v>
      </c>
      <c r="N263" s="25">
        <f t="shared" si="46"/>
        <v>8.299999999999999E-4</v>
      </c>
      <c r="O263" s="25"/>
      <c r="P263" s="25">
        <f t="shared" si="47"/>
        <v>5.5378999999999997E-4</v>
      </c>
      <c r="Q263" s="25">
        <f t="shared" si="48"/>
        <v>1.27537837E-2</v>
      </c>
      <c r="R263" s="25"/>
      <c r="S263" s="25"/>
      <c r="T263" s="25">
        <v>7.5000000000000002E-4</v>
      </c>
      <c r="U263" s="25">
        <f t="shared" si="49"/>
        <v>4.7000000000000004E-4</v>
      </c>
    </row>
    <row r="264" spans="1:21" s="15" customFormat="1">
      <c r="A264" s="18">
        <v>512</v>
      </c>
      <c r="B264" s="25">
        <v>1E-4</v>
      </c>
      <c r="C264" s="25">
        <v>2.5999999999999999E-3</v>
      </c>
      <c r="D264" s="25">
        <f t="shared" si="40"/>
        <v>2.1949999999999999E-3</v>
      </c>
      <c r="E264" s="25"/>
      <c r="F264" s="25">
        <f t="shared" si="41"/>
        <v>9.9578999999999987E-4</v>
      </c>
      <c r="G264" s="25">
        <f t="shared" si="42"/>
        <v>2.2933043699999999E-2</v>
      </c>
      <c r="H264" s="25">
        <v>2.7000000000000001E-3</v>
      </c>
      <c r="I264" s="25">
        <f t="shared" si="43"/>
        <v>2.2950000000000002E-3</v>
      </c>
      <c r="J264" s="25"/>
      <c r="K264" s="25">
        <f t="shared" si="44"/>
        <v>1.0967900000000003E-3</v>
      </c>
      <c r="L264" s="25">
        <f t="shared" si="45"/>
        <v>2.5259073700000006E-2</v>
      </c>
      <c r="M264" s="25">
        <v>1.5E-3</v>
      </c>
      <c r="N264" s="25">
        <f t="shared" si="46"/>
        <v>1.0950000000000001E-3</v>
      </c>
      <c r="O264" s="25"/>
      <c r="P264" s="25">
        <f t="shared" si="47"/>
        <v>8.1879000000000001E-4</v>
      </c>
      <c r="Q264" s="25">
        <f t="shared" si="48"/>
        <v>1.8856733700000003E-2</v>
      </c>
      <c r="R264" s="25"/>
      <c r="S264" s="25"/>
      <c r="T264" s="25">
        <v>7.1000000000000002E-4</v>
      </c>
      <c r="U264" s="25">
        <f t="shared" si="49"/>
        <v>4.0500000000000003E-4</v>
      </c>
    </row>
    <row r="265" spans="1:21" s="15" customFormat="1">
      <c r="A265" s="18">
        <v>513</v>
      </c>
      <c r="B265" s="25">
        <v>1.2999999999999999E-4</v>
      </c>
      <c r="C265" s="25">
        <v>2.7000000000000001E-3</v>
      </c>
      <c r="D265" s="25">
        <f t="shared" si="40"/>
        <v>2.2750000000000001E-3</v>
      </c>
      <c r="E265" s="25"/>
      <c r="F265" s="25">
        <f t="shared" si="41"/>
        <v>1.0757900000000001E-3</v>
      </c>
      <c r="G265" s="25">
        <f t="shared" si="42"/>
        <v>2.4775443700000004E-2</v>
      </c>
      <c r="H265" s="25">
        <v>2.8E-3</v>
      </c>
      <c r="I265" s="25">
        <f t="shared" si="43"/>
        <v>2.3749999999999999E-3</v>
      </c>
      <c r="J265" s="25"/>
      <c r="K265" s="25">
        <f t="shared" si="44"/>
        <v>1.17679E-3</v>
      </c>
      <c r="L265" s="25">
        <f t="shared" si="45"/>
        <v>2.7101473700000003E-2</v>
      </c>
      <c r="M265" s="25">
        <v>1.5E-3</v>
      </c>
      <c r="N265" s="25">
        <f t="shared" si="46"/>
        <v>1.075E-3</v>
      </c>
      <c r="O265" s="25"/>
      <c r="P265" s="25">
        <f t="shared" si="47"/>
        <v>7.9878999999999996E-4</v>
      </c>
      <c r="Q265" s="25">
        <f t="shared" si="48"/>
        <v>1.8396133700000001E-2</v>
      </c>
      <c r="R265" s="25"/>
      <c r="S265" s="25"/>
      <c r="T265" s="25">
        <v>7.2000000000000005E-4</v>
      </c>
      <c r="U265" s="25">
        <f t="shared" si="49"/>
        <v>4.2500000000000003E-4</v>
      </c>
    </row>
    <row r="266" spans="1:21" s="15" customFormat="1">
      <c r="A266" s="18">
        <v>514</v>
      </c>
      <c r="B266" s="25">
        <v>1.6000000000000001E-4</v>
      </c>
      <c r="C266" s="25">
        <v>2.5999999999999999E-3</v>
      </c>
      <c r="D266" s="25">
        <f t="shared" si="40"/>
        <v>2.1649999999999998E-3</v>
      </c>
      <c r="E266" s="25"/>
      <c r="F266" s="25">
        <f t="shared" si="41"/>
        <v>9.6578999999999979E-4</v>
      </c>
      <c r="G266" s="25">
        <f t="shared" si="42"/>
        <v>2.2242143699999998E-2</v>
      </c>
      <c r="H266" s="25">
        <v>2.8E-3</v>
      </c>
      <c r="I266" s="25">
        <f t="shared" si="43"/>
        <v>2.3649999999999999E-3</v>
      </c>
      <c r="J266" s="25"/>
      <c r="K266" s="25">
        <f t="shared" si="44"/>
        <v>1.16679E-3</v>
      </c>
      <c r="L266" s="25">
        <f t="shared" si="45"/>
        <v>2.6871173700000001E-2</v>
      </c>
      <c r="M266" s="25">
        <v>1.4E-3</v>
      </c>
      <c r="N266" s="25">
        <f t="shared" si="46"/>
        <v>9.6499999999999993E-4</v>
      </c>
      <c r="O266" s="25"/>
      <c r="P266" s="25">
        <f t="shared" si="47"/>
        <v>6.8878999999999989E-4</v>
      </c>
      <c r="Q266" s="25">
        <f t="shared" si="48"/>
        <v>1.5862833699999999E-2</v>
      </c>
      <c r="R266" s="25"/>
      <c r="S266" s="25"/>
      <c r="T266" s="25">
        <v>7.1000000000000002E-4</v>
      </c>
      <c r="U266" s="25">
        <f t="shared" si="49"/>
        <v>4.35E-4</v>
      </c>
    </row>
    <row r="267" spans="1:21" s="15" customFormat="1">
      <c r="A267" s="18">
        <v>515</v>
      </c>
      <c r="B267" s="25">
        <v>1.2E-4</v>
      </c>
      <c r="C267" s="25">
        <v>2.5999999999999999E-3</v>
      </c>
      <c r="D267" s="25">
        <f t="shared" si="40"/>
        <v>2.1999999999999997E-3</v>
      </c>
      <c r="E267" s="25"/>
      <c r="F267" s="25">
        <f t="shared" si="41"/>
        <v>1.0007899999999997E-3</v>
      </c>
      <c r="G267" s="25">
        <f t="shared" si="42"/>
        <v>2.3048193699999994E-2</v>
      </c>
      <c r="H267" s="25">
        <v>2.7000000000000001E-3</v>
      </c>
      <c r="I267" s="25">
        <f t="shared" si="43"/>
        <v>2.3E-3</v>
      </c>
      <c r="J267" s="25"/>
      <c r="K267" s="25">
        <f t="shared" si="44"/>
        <v>1.1017900000000001E-3</v>
      </c>
      <c r="L267" s="25">
        <f t="shared" si="45"/>
        <v>2.5374223700000004E-2</v>
      </c>
      <c r="M267" s="25">
        <v>1.4E-3</v>
      </c>
      <c r="N267" s="25">
        <f t="shared" si="46"/>
        <v>1E-3</v>
      </c>
      <c r="O267" s="25"/>
      <c r="P267" s="25">
        <f t="shared" si="47"/>
        <v>7.2378999999999998E-4</v>
      </c>
      <c r="Q267" s="25">
        <f t="shared" si="48"/>
        <v>1.6668883700000001E-2</v>
      </c>
      <c r="R267" s="25"/>
      <c r="S267" s="25"/>
      <c r="T267" s="25">
        <v>6.8000000000000005E-4</v>
      </c>
      <c r="U267" s="25">
        <f t="shared" si="49"/>
        <v>4.0000000000000002E-4</v>
      </c>
    </row>
    <row r="268" spans="1:21" s="15" customFormat="1">
      <c r="A268" s="18">
        <v>516</v>
      </c>
      <c r="B268" s="25">
        <v>1.9000000000000001E-4</v>
      </c>
      <c r="C268" s="25">
        <v>2.5000000000000001E-3</v>
      </c>
      <c r="D268" s="25">
        <f t="shared" si="40"/>
        <v>2.0449999999999999E-3</v>
      </c>
      <c r="E268" s="25"/>
      <c r="F268" s="25">
        <f t="shared" si="41"/>
        <v>8.4578999999999991E-4</v>
      </c>
      <c r="G268" s="25">
        <f t="shared" si="42"/>
        <v>1.94785437E-2</v>
      </c>
      <c r="H268" s="25">
        <v>2.8E-3</v>
      </c>
      <c r="I268" s="25">
        <f t="shared" si="43"/>
        <v>2.3449999999999999E-3</v>
      </c>
      <c r="J268" s="25"/>
      <c r="K268" s="25">
        <f t="shared" si="44"/>
        <v>1.14679E-3</v>
      </c>
      <c r="L268" s="25">
        <f t="shared" si="45"/>
        <v>2.6410573700000002E-2</v>
      </c>
      <c r="M268" s="25">
        <v>1.4E-3</v>
      </c>
      <c r="N268" s="25">
        <f t="shared" si="46"/>
        <v>9.4499999999999998E-4</v>
      </c>
      <c r="O268" s="25"/>
      <c r="P268" s="25">
        <f t="shared" si="47"/>
        <v>6.6879000000000005E-4</v>
      </c>
      <c r="Q268" s="25">
        <f t="shared" si="48"/>
        <v>1.5402233700000002E-2</v>
      </c>
      <c r="R268" s="25"/>
      <c r="S268" s="25"/>
      <c r="T268" s="25">
        <v>7.2000000000000005E-4</v>
      </c>
      <c r="U268" s="25">
        <f t="shared" si="49"/>
        <v>4.55E-4</v>
      </c>
    </row>
    <row r="269" spans="1:21" s="15" customFormat="1">
      <c r="A269" s="18">
        <v>517</v>
      </c>
      <c r="B269" s="25">
        <v>1.2999999999999999E-4</v>
      </c>
      <c r="C269" s="25">
        <v>2.5000000000000001E-3</v>
      </c>
      <c r="D269" s="25">
        <f t="shared" si="40"/>
        <v>2.0899999999999998E-3</v>
      </c>
      <c r="E269" s="25"/>
      <c r="F269" s="25">
        <f t="shared" si="41"/>
        <v>8.9078999999999981E-4</v>
      </c>
      <c r="G269" s="25">
        <f t="shared" si="42"/>
        <v>2.0514893699999998E-2</v>
      </c>
      <c r="H269" s="25">
        <v>2.7000000000000001E-3</v>
      </c>
      <c r="I269" s="25">
        <f t="shared" si="43"/>
        <v>2.2900000000000004E-3</v>
      </c>
      <c r="J269" s="25"/>
      <c r="K269" s="25">
        <f t="shared" si="44"/>
        <v>1.0917900000000005E-3</v>
      </c>
      <c r="L269" s="25">
        <f t="shared" si="45"/>
        <v>2.5143923700000011E-2</v>
      </c>
      <c r="M269" s="25">
        <v>1.4E-3</v>
      </c>
      <c r="N269" s="25">
        <f t="shared" si="46"/>
        <v>9.8999999999999999E-4</v>
      </c>
      <c r="O269" s="25"/>
      <c r="P269" s="25">
        <f t="shared" si="47"/>
        <v>7.1378999999999995E-4</v>
      </c>
      <c r="Q269" s="25">
        <f t="shared" si="48"/>
        <v>1.6438583699999999E-2</v>
      </c>
      <c r="R269" s="25"/>
      <c r="S269" s="25"/>
      <c r="T269" s="25">
        <v>6.8999999999999997E-4</v>
      </c>
      <c r="U269" s="25">
        <f t="shared" si="49"/>
        <v>4.0999999999999999E-4</v>
      </c>
    </row>
    <row r="270" spans="1:21" s="15" customFormat="1">
      <c r="A270" s="18">
        <v>518</v>
      </c>
      <c r="B270" s="25">
        <v>6.0000000000000002E-5</v>
      </c>
      <c r="C270" s="25">
        <v>2.5999999999999999E-3</v>
      </c>
      <c r="D270" s="25">
        <f t="shared" si="40"/>
        <v>2.215E-3</v>
      </c>
      <c r="E270" s="25"/>
      <c r="F270" s="25">
        <f t="shared" si="41"/>
        <v>1.0157899999999999E-3</v>
      </c>
      <c r="G270" s="25">
        <f t="shared" si="42"/>
        <v>2.3393643700000001E-2</v>
      </c>
      <c r="H270" s="25">
        <v>2.8E-3</v>
      </c>
      <c r="I270" s="25">
        <f t="shared" si="43"/>
        <v>2.415E-3</v>
      </c>
      <c r="J270" s="25"/>
      <c r="K270" s="25">
        <f t="shared" si="44"/>
        <v>1.2167900000000001E-3</v>
      </c>
      <c r="L270" s="25">
        <f t="shared" si="45"/>
        <v>2.8022673700000004E-2</v>
      </c>
      <c r="M270" s="25">
        <v>1.5E-3</v>
      </c>
      <c r="N270" s="25">
        <f t="shared" si="46"/>
        <v>1.1150000000000001E-3</v>
      </c>
      <c r="O270" s="25"/>
      <c r="P270" s="25">
        <f t="shared" si="47"/>
        <v>8.3879000000000007E-4</v>
      </c>
      <c r="Q270" s="25">
        <f t="shared" si="48"/>
        <v>1.9317333700000001E-2</v>
      </c>
      <c r="R270" s="25"/>
      <c r="S270" s="25"/>
      <c r="T270" s="25">
        <v>7.1000000000000002E-4</v>
      </c>
      <c r="U270" s="25">
        <f t="shared" si="49"/>
        <v>3.8500000000000003E-4</v>
      </c>
    </row>
    <row r="271" spans="1:21" s="15" customFormat="1">
      <c r="A271" s="18">
        <v>519</v>
      </c>
      <c r="B271" s="25">
        <v>1.3999999999999999E-4</v>
      </c>
      <c r="C271" s="25">
        <v>2.5999999999999999E-3</v>
      </c>
      <c r="D271" s="25">
        <f t="shared" si="40"/>
        <v>2.1749999999999999E-3</v>
      </c>
      <c r="E271" s="25"/>
      <c r="F271" s="25">
        <f t="shared" si="41"/>
        <v>9.7578999999999982E-4</v>
      </c>
      <c r="G271" s="25">
        <f t="shared" si="42"/>
        <v>2.2472443699999997E-2</v>
      </c>
      <c r="H271" s="25">
        <v>2.8E-3</v>
      </c>
      <c r="I271" s="25">
        <f t="shared" si="43"/>
        <v>2.3749999999999999E-3</v>
      </c>
      <c r="J271" s="25"/>
      <c r="K271" s="25">
        <f t="shared" si="44"/>
        <v>1.17679E-3</v>
      </c>
      <c r="L271" s="25">
        <f t="shared" si="45"/>
        <v>2.7101473700000003E-2</v>
      </c>
      <c r="M271" s="25">
        <v>1.4E-3</v>
      </c>
      <c r="N271" s="25">
        <f t="shared" si="46"/>
        <v>9.7499999999999996E-4</v>
      </c>
      <c r="O271" s="25"/>
      <c r="P271" s="25">
        <f t="shared" si="47"/>
        <v>6.9878999999999991E-4</v>
      </c>
      <c r="Q271" s="25">
        <f t="shared" si="48"/>
        <v>1.6093133699999998E-2</v>
      </c>
      <c r="R271" s="25"/>
      <c r="S271" s="25"/>
      <c r="T271" s="25">
        <v>7.1000000000000002E-4</v>
      </c>
      <c r="U271" s="25">
        <f t="shared" si="49"/>
        <v>4.2500000000000003E-4</v>
      </c>
    </row>
    <row r="272" spans="1:21" s="15" customFormat="1">
      <c r="A272" s="18">
        <v>520</v>
      </c>
      <c r="B272" s="25">
        <v>1.6000000000000001E-4</v>
      </c>
      <c r="C272" s="25">
        <v>2.5000000000000001E-3</v>
      </c>
      <c r="D272" s="25">
        <f t="shared" si="40"/>
        <v>2.0500000000000002E-3</v>
      </c>
      <c r="E272" s="25"/>
      <c r="F272" s="25">
        <f t="shared" si="41"/>
        <v>8.5079000000000014E-4</v>
      </c>
      <c r="G272" s="25">
        <f t="shared" si="42"/>
        <v>1.9593693700000005E-2</v>
      </c>
      <c r="H272" s="25">
        <v>2.5999999999999999E-3</v>
      </c>
      <c r="I272" s="25">
        <f t="shared" si="43"/>
        <v>2.15E-3</v>
      </c>
      <c r="J272" s="25"/>
      <c r="K272" s="25">
        <f t="shared" si="44"/>
        <v>9.517900000000001E-4</v>
      </c>
      <c r="L272" s="25">
        <f t="shared" si="45"/>
        <v>2.1919723700000004E-2</v>
      </c>
      <c r="M272" s="25">
        <v>1.2999999999999999E-3</v>
      </c>
      <c r="N272" s="25">
        <f t="shared" si="46"/>
        <v>8.4999999999999995E-4</v>
      </c>
      <c r="O272" s="25"/>
      <c r="P272" s="25">
        <f t="shared" si="47"/>
        <v>5.7379000000000002E-4</v>
      </c>
      <c r="Q272" s="25">
        <f t="shared" si="48"/>
        <v>1.32143837E-2</v>
      </c>
      <c r="R272" s="25"/>
      <c r="S272" s="25"/>
      <c r="T272" s="25">
        <v>7.3999999999999999E-4</v>
      </c>
      <c r="U272" s="25">
        <f t="shared" si="49"/>
        <v>4.4999999999999999E-4</v>
      </c>
    </row>
    <row r="273" spans="1:21" s="15" customFormat="1">
      <c r="A273" s="18">
        <v>521</v>
      </c>
      <c r="B273" s="25">
        <v>1.8000000000000001E-4</v>
      </c>
      <c r="C273" s="25">
        <v>2.5000000000000001E-3</v>
      </c>
      <c r="D273" s="25">
        <f t="shared" si="40"/>
        <v>2.055E-3</v>
      </c>
      <c r="E273" s="25"/>
      <c r="F273" s="25">
        <f t="shared" si="41"/>
        <v>8.5578999999999994E-4</v>
      </c>
      <c r="G273" s="25">
        <f t="shared" si="42"/>
        <v>1.9708843699999999E-2</v>
      </c>
      <c r="H273" s="25">
        <v>2.5999999999999999E-3</v>
      </c>
      <c r="I273" s="25">
        <f t="shared" si="43"/>
        <v>2.1549999999999998E-3</v>
      </c>
      <c r="J273" s="25"/>
      <c r="K273" s="25">
        <f t="shared" si="44"/>
        <v>9.567899999999999E-4</v>
      </c>
      <c r="L273" s="25">
        <f t="shared" si="45"/>
        <v>2.2034873699999999E-2</v>
      </c>
      <c r="M273" s="25">
        <v>1.2999999999999999E-3</v>
      </c>
      <c r="N273" s="25">
        <f t="shared" si="46"/>
        <v>8.5499999999999986E-4</v>
      </c>
      <c r="O273" s="25"/>
      <c r="P273" s="25">
        <f t="shared" si="47"/>
        <v>5.7878999999999982E-4</v>
      </c>
      <c r="Q273" s="25">
        <f t="shared" si="48"/>
        <v>1.3329533699999997E-2</v>
      </c>
      <c r="R273" s="25"/>
      <c r="S273" s="25"/>
      <c r="T273" s="25">
        <v>7.1000000000000002E-4</v>
      </c>
      <c r="U273" s="25">
        <f t="shared" si="49"/>
        <v>4.4500000000000003E-4</v>
      </c>
    </row>
    <row r="274" spans="1:21" s="15" customFormat="1">
      <c r="A274" s="18">
        <v>522</v>
      </c>
      <c r="B274" s="25">
        <v>1.2E-4</v>
      </c>
      <c r="C274" s="25">
        <v>2.3999999999999998E-3</v>
      </c>
      <c r="D274" s="25">
        <f t="shared" si="40"/>
        <v>1.98E-3</v>
      </c>
      <c r="E274" s="25"/>
      <c r="F274" s="25">
        <f t="shared" si="41"/>
        <v>7.8078999999999996E-4</v>
      </c>
      <c r="G274" s="25">
        <f t="shared" si="42"/>
        <v>1.79815937E-2</v>
      </c>
      <c r="H274" s="25">
        <v>2.7000000000000001E-3</v>
      </c>
      <c r="I274" s="25">
        <f t="shared" si="43"/>
        <v>2.2799999999999999E-3</v>
      </c>
      <c r="J274" s="25"/>
      <c r="K274" s="25">
        <f t="shared" si="44"/>
        <v>1.08179E-3</v>
      </c>
      <c r="L274" s="25">
        <f t="shared" si="45"/>
        <v>2.4913623700000002E-2</v>
      </c>
      <c r="M274" s="25">
        <v>1.4E-3</v>
      </c>
      <c r="N274" s="25">
        <f t="shared" si="46"/>
        <v>9.7999999999999997E-4</v>
      </c>
      <c r="O274" s="25"/>
      <c r="P274" s="25">
        <f t="shared" si="47"/>
        <v>7.0378999999999993E-4</v>
      </c>
      <c r="Q274" s="25">
        <f t="shared" si="48"/>
        <v>1.6208283699999999E-2</v>
      </c>
      <c r="R274" s="25"/>
      <c r="S274" s="25"/>
      <c r="T274" s="25">
        <v>7.2000000000000005E-4</v>
      </c>
      <c r="U274" s="25">
        <f t="shared" si="49"/>
        <v>4.2000000000000002E-4</v>
      </c>
    </row>
    <row r="275" spans="1:21" s="15" customFormat="1">
      <c r="A275" s="18">
        <v>523</v>
      </c>
      <c r="B275" s="25">
        <v>1.1E-4</v>
      </c>
      <c r="C275" s="25">
        <v>2.5000000000000001E-3</v>
      </c>
      <c r="D275" s="25">
        <f t="shared" si="40"/>
        <v>2.1050000000000001E-3</v>
      </c>
      <c r="E275" s="25"/>
      <c r="F275" s="25">
        <f t="shared" si="41"/>
        <v>9.0579000000000007E-4</v>
      </c>
      <c r="G275" s="25">
        <f t="shared" si="42"/>
        <v>2.0860343700000002E-2</v>
      </c>
      <c r="H275" s="25">
        <v>2.7000000000000001E-3</v>
      </c>
      <c r="I275" s="25">
        <f t="shared" si="43"/>
        <v>2.3050000000000002E-3</v>
      </c>
      <c r="J275" s="25"/>
      <c r="K275" s="25">
        <f t="shared" si="44"/>
        <v>1.1067900000000003E-3</v>
      </c>
      <c r="L275" s="25">
        <f t="shared" si="45"/>
        <v>2.5489373700000009E-2</v>
      </c>
      <c r="M275" s="25">
        <v>1.4E-3</v>
      </c>
      <c r="N275" s="25">
        <f t="shared" si="46"/>
        <v>1.005E-3</v>
      </c>
      <c r="O275" s="25"/>
      <c r="P275" s="25">
        <f t="shared" si="47"/>
        <v>7.2878999999999999E-4</v>
      </c>
      <c r="Q275" s="25">
        <f t="shared" si="48"/>
        <v>1.6784033699999999E-2</v>
      </c>
      <c r="R275" s="25"/>
      <c r="S275" s="25"/>
      <c r="T275" s="25">
        <v>6.8000000000000005E-4</v>
      </c>
      <c r="U275" s="25">
        <f t="shared" si="49"/>
        <v>3.9500000000000001E-4</v>
      </c>
    </row>
    <row r="276" spans="1:21" s="15" customFormat="1">
      <c r="A276" s="18">
        <v>524</v>
      </c>
      <c r="B276" s="25">
        <v>1.6000000000000001E-4</v>
      </c>
      <c r="C276" s="25">
        <v>2.5000000000000001E-3</v>
      </c>
      <c r="D276" s="25">
        <f t="shared" si="40"/>
        <v>2.0400000000000001E-3</v>
      </c>
      <c r="E276" s="25"/>
      <c r="F276" s="25">
        <f t="shared" si="41"/>
        <v>8.4079000000000011E-4</v>
      </c>
      <c r="G276" s="25">
        <f t="shared" si="42"/>
        <v>1.9363393700000002E-2</v>
      </c>
      <c r="H276" s="25">
        <v>2.5999999999999999E-3</v>
      </c>
      <c r="I276" s="25">
        <f t="shared" si="43"/>
        <v>2.14E-3</v>
      </c>
      <c r="J276" s="25"/>
      <c r="K276" s="25">
        <f t="shared" si="44"/>
        <v>9.4179000000000008E-4</v>
      </c>
      <c r="L276" s="25">
        <f t="shared" si="45"/>
        <v>2.1689423700000002E-2</v>
      </c>
      <c r="M276" s="25">
        <v>1.1999999999999999E-3</v>
      </c>
      <c r="N276" s="25">
        <f t="shared" si="46"/>
        <v>7.3999999999999988E-4</v>
      </c>
      <c r="O276" s="25"/>
      <c r="P276" s="25">
        <f t="shared" si="47"/>
        <v>4.6378999999999989E-4</v>
      </c>
      <c r="Q276" s="25">
        <f t="shared" si="48"/>
        <v>1.0681083699999998E-2</v>
      </c>
      <c r="R276" s="25"/>
      <c r="S276" s="25"/>
      <c r="T276" s="25">
        <v>7.6000000000000004E-4</v>
      </c>
      <c r="U276" s="25">
        <f t="shared" si="49"/>
        <v>4.6000000000000001E-4</v>
      </c>
    </row>
    <row r="277" spans="1:21" s="15" customFormat="1">
      <c r="A277" s="18">
        <v>525</v>
      </c>
      <c r="B277" s="25">
        <v>1.2E-4</v>
      </c>
      <c r="C277" s="25">
        <v>2.3999999999999998E-3</v>
      </c>
      <c r="D277" s="25">
        <f t="shared" si="40"/>
        <v>1.98E-3</v>
      </c>
      <c r="E277" s="25"/>
      <c r="F277" s="25">
        <f t="shared" si="41"/>
        <v>7.8078999999999996E-4</v>
      </c>
      <c r="G277" s="25">
        <f t="shared" si="42"/>
        <v>1.79815937E-2</v>
      </c>
      <c r="H277" s="25">
        <v>2.7000000000000001E-3</v>
      </c>
      <c r="I277" s="25">
        <f t="shared" si="43"/>
        <v>2.2799999999999999E-3</v>
      </c>
      <c r="J277" s="25"/>
      <c r="K277" s="25">
        <f t="shared" si="44"/>
        <v>1.08179E-3</v>
      </c>
      <c r="L277" s="25">
        <f t="shared" si="45"/>
        <v>2.4913623700000002E-2</v>
      </c>
      <c r="M277" s="25">
        <v>1.2999999999999999E-3</v>
      </c>
      <c r="N277" s="25">
        <f t="shared" si="46"/>
        <v>8.7999999999999992E-4</v>
      </c>
      <c r="O277" s="25"/>
      <c r="P277" s="25">
        <f t="shared" si="47"/>
        <v>6.0378999999999988E-4</v>
      </c>
      <c r="Q277" s="25">
        <f t="shared" si="48"/>
        <v>1.3905283699999998E-2</v>
      </c>
      <c r="R277" s="25"/>
      <c r="S277" s="25"/>
      <c r="T277" s="25">
        <v>7.2000000000000005E-4</v>
      </c>
      <c r="U277" s="25">
        <f t="shared" si="49"/>
        <v>4.2000000000000002E-4</v>
      </c>
    </row>
    <row r="278" spans="1:21" s="15" customFormat="1">
      <c r="A278" s="18">
        <v>526</v>
      </c>
      <c r="B278" s="25">
        <v>1E-4</v>
      </c>
      <c r="C278" s="25">
        <v>2.5000000000000001E-3</v>
      </c>
      <c r="D278" s="25">
        <f t="shared" si="40"/>
        <v>2.0950000000000001E-3</v>
      </c>
      <c r="E278" s="25"/>
      <c r="F278" s="25">
        <f t="shared" si="41"/>
        <v>8.9579000000000004E-4</v>
      </c>
      <c r="G278" s="25">
        <f t="shared" si="42"/>
        <v>2.0630043700000003E-2</v>
      </c>
      <c r="H278" s="25">
        <v>2.8E-3</v>
      </c>
      <c r="I278" s="25">
        <f t="shared" si="43"/>
        <v>2.395E-3</v>
      </c>
      <c r="J278" s="25"/>
      <c r="K278" s="25">
        <f t="shared" si="44"/>
        <v>1.1967900000000001E-3</v>
      </c>
      <c r="L278" s="25">
        <f t="shared" si="45"/>
        <v>2.7562073700000002E-2</v>
      </c>
      <c r="M278" s="25">
        <v>1.4E-3</v>
      </c>
      <c r="N278" s="25">
        <f t="shared" si="46"/>
        <v>9.9500000000000001E-4</v>
      </c>
      <c r="O278" s="25"/>
      <c r="P278" s="25">
        <f t="shared" si="47"/>
        <v>7.1878999999999997E-4</v>
      </c>
      <c r="Q278" s="25">
        <f t="shared" si="48"/>
        <v>1.65537337E-2</v>
      </c>
      <c r="R278" s="25"/>
      <c r="S278" s="25"/>
      <c r="T278" s="25">
        <v>7.1000000000000002E-4</v>
      </c>
      <c r="U278" s="25">
        <f t="shared" si="49"/>
        <v>4.0500000000000003E-4</v>
      </c>
    </row>
    <row r="279" spans="1:21" s="15" customFormat="1">
      <c r="A279" s="18">
        <v>527</v>
      </c>
      <c r="B279" s="25">
        <v>1E-4</v>
      </c>
      <c r="C279" s="25">
        <v>2.3999999999999998E-3</v>
      </c>
      <c r="D279" s="25">
        <f t="shared" si="40"/>
        <v>1.9749999999999998E-3</v>
      </c>
      <c r="E279" s="25"/>
      <c r="F279" s="25">
        <f t="shared" si="41"/>
        <v>7.7578999999999973E-4</v>
      </c>
      <c r="G279" s="25">
        <f t="shared" si="42"/>
        <v>1.7866443699999995E-2</v>
      </c>
      <c r="H279" s="25">
        <v>2.5000000000000001E-3</v>
      </c>
      <c r="I279" s="25">
        <f t="shared" si="43"/>
        <v>2.075E-3</v>
      </c>
      <c r="J279" s="25"/>
      <c r="K279" s="25">
        <f t="shared" si="44"/>
        <v>8.7679000000000012E-4</v>
      </c>
      <c r="L279" s="25">
        <f t="shared" si="45"/>
        <v>2.0192473700000005E-2</v>
      </c>
      <c r="M279" s="25">
        <v>1.1999999999999999E-3</v>
      </c>
      <c r="N279" s="25">
        <f t="shared" si="46"/>
        <v>7.7499999999999986E-4</v>
      </c>
      <c r="O279" s="25"/>
      <c r="P279" s="25">
        <f t="shared" si="47"/>
        <v>4.9878999999999982E-4</v>
      </c>
      <c r="Q279" s="25">
        <f t="shared" si="48"/>
        <v>1.1487133699999997E-2</v>
      </c>
      <c r="R279" s="25"/>
      <c r="S279" s="25"/>
      <c r="T279" s="25">
        <v>7.5000000000000002E-4</v>
      </c>
      <c r="U279" s="25">
        <f t="shared" si="49"/>
        <v>4.2500000000000003E-4</v>
      </c>
    </row>
    <row r="280" spans="1:21" s="15" customFormat="1">
      <c r="A280" s="18">
        <v>528</v>
      </c>
      <c r="B280" s="25">
        <v>8.0000000000000007E-5</v>
      </c>
      <c r="C280" s="25">
        <v>2.5000000000000001E-3</v>
      </c>
      <c r="D280" s="25">
        <f t="shared" si="40"/>
        <v>2.0999999999999999E-3</v>
      </c>
      <c r="E280" s="25"/>
      <c r="F280" s="25">
        <f t="shared" si="41"/>
        <v>9.0078999999999984E-4</v>
      </c>
      <c r="G280" s="25">
        <f t="shared" si="42"/>
        <v>2.0745193699999998E-2</v>
      </c>
      <c r="H280" s="25">
        <v>2.7000000000000001E-3</v>
      </c>
      <c r="I280" s="25">
        <f t="shared" si="43"/>
        <v>2.3E-3</v>
      </c>
      <c r="J280" s="25"/>
      <c r="K280" s="25">
        <f t="shared" si="44"/>
        <v>1.1017900000000001E-3</v>
      </c>
      <c r="L280" s="25">
        <f t="shared" si="45"/>
        <v>2.5374223700000004E-2</v>
      </c>
      <c r="M280" s="25">
        <v>1.4E-3</v>
      </c>
      <c r="N280" s="25">
        <f t="shared" si="46"/>
        <v>1E-3</v>
      </c>
      <c r="O280" s="25"/>
      <c r="P280" s="25">
        <f t="shared" si="47"/>
        <v>7.2378999999999998E-4</v>
      </c>
      <c r="Q280" s="25">
        <f t="shared" si="48"/>
        <v>1.6668883700000001E-2</v>
      </c>
      <c r="R280" s="25"/>
      <c r="S280" s="25"/>
      <c r="T280" s="25">
        <v>7.2000000000000005E-4</v>
      </c>
      <c r="U280" s="25">
        <f t="shared" si="49"/>
        <v>4.0000000000000002E-4</v>
      </c>
    </row>
    <row r="281" spans="1:21" s="15" customFormat="1">
      <c r="A281" s="18">
        <v>529</v>
      </c>
      <c r="B281" s="25">
        <v>1.8000000000000001E-4</v>
      </c>
      <c r="C281" s="25">
        <v>2.5000000000000001E-3</v>
      </c>
      <c r="D281" s="25">
        <f t="shared" si="40"/>
        <v>2.075E-3</v>
      </c>
      <c r="E281" s="25"/>
      <c r="F281" s="25">
        <f t="shared" si="41"/>
        <v>8.7578999999999999E-4</v>
      </c>
      <c r="G281" s="25">
        <f t="shared" si="42"/>
        <v>2.0169443700000001E-2</v>
      </c>
      <c r="H281" s="25">
        <v>2.5999999999999999E-3</v>
      </c>
      <c r="I281" s="25">
        <f t="shared" si="43"/>
        <v>2.1749999999999999E-3</v>
      </c>
      <c r="J281" s="25"/>
      <c r="K281" s="25">
        <f t="shared" si="44"/>
        <v>9.7678999999999995E-4</v>
      </c>
      <c r="L281" s="25">
        <f t="shared" si="45"/>
        <v>2.2495473700000001E-2</v>
      </c>
      <c r="M281" s="25">
        <v>1.2999999999999999E-3</v>
      </c>
      <c r="N281" s="25">
        <f t="shared" si="46"/>
        <v>8.7499999999999991E-4</v>
      </c>
      <c r="O281" s="25"/>
      <c r="P281" s="25">
        <f t="shared" si="47"/>
        <v>5.9878999999999987E-4</v>
      </c>
      <c r="Q281" s="25">
        <f t="shared" si="48"/>
        <v>1.3790133699999998E-2</v>
      </c>
      <c r="R281" s="25"/>
      <c r="S281" s="25"/>
      <c r="T281" s="25">
        <v>6.7000000000000002E-4</v>
      </c>
      <c r="U281" s="25">
        <f t="shared" si="49"/>
        <v>4.2500000000000003E-4</v>
      </c>
    </row>
    <row r="282" spans="1:21" s="15" customFormat="1">
      <c r="A282" s="18">
        <v>530</v>
      </c>
      <c r="B282" s="25">
        <v>1.2E-4</v>
      </c>
      <c r="C282" s="25">
        <v>2.5000000000000001E-3</v>
      </c>
      <c r="D282" s="25">
        <f t="shared" si="40"/>
        <v>2.1150000000000001E-3</v>
      </c>
      <c r="E282" s="25"/>
      <c r="F282" s="25">
        <f t="shared" si="41"/>
        <v>9.1579000000000009E-4</v>
      </c>
      <c r="G282" s="25">
        <f t="shared" si="42"/>
        <v>2.1090643700000002E-2</v>
      </c>
      <c r="H282" s="25">
        <v>2.5999999999999999E-3</v>
      </c>
      <c r="I282" s="25">
        <f t="shared" si="43"/>
        <v>2.215E-3</v>
      </c>
      <c r="J282" s="25"/>
      <c r="K282" s="25">
        <f t="shared" si="44"/>
        <v>1.0167900000000001E-3</v>
      </c>
      <c r="L282" s="25">
        <f t="shared" si="45"/>
        <v>2.3416673700000001E-2</v>
      </c>
      <c r="M282" s="25">
        <v>1.4E-3</v>
      </c>
      <c r="N282" s="25">
        <f t="shared" si="46"/>
        <v>1.0150000000000001E-3</v>
      </c>
      <c r="O282" s="25"/>
      <c r="P282" s="25">
        <f t="shared" si="47"/>
        <v>7.3879000000000002E-4</v>
      </c>
      <c r="Q282" s="25">
        <f t="shared" si="48"/>
        <v>1.7014333700000002E-2</v>
      </c>
      <c r="R282" s="25"/>
      <c r="S282" s="25"/>
      <c r="T282" s="25">
        <v>6.4999999999999997E-4</v>
      </c>
      <c r="U282" s="25">
        <f t="shared" si="49"/>
        <v>3.8499999999999998E-4</v>
      </c>
    </row>
    <row r="283" spans="1:21" s="15" customFormat="1">
      <c r="A283" s="18">
        <v>531</v>
      </c>
      <c r="B283" s="25">
        <v>9.0000000000000006E-5</v>
      </c>
      <c r="C283" s="25">
        <v>2.3E-3</v>
      </c>
      <c r="D283" s="25">
        <f t="shared" si="40"/>
        <v>1.91E-3</v>
      </c>
      <c r="E283" s="25"/>
      <c r="F283" s="25">
        <f t="shared" si="41"/>
        <v>7.1078999999999999E-4</v>
      </c>
      <c r="G283" s="25">
        <f t="shared" si="42"/>
        <v>1.6369493700000001E-2</v>
      </c>
      <c r="H283" s="25">
        <v>2.5000000000000001E-3</v>
      </c>
      <c r="I283" s="25">
        <f t="shared" si="43"/>
        <v>2.1099999999999999E-3</v>
      </c>
      <c r="J283" s="25"/>
      <c r="K283" s="25">
        <f t="shared" si="44"/>
        <v>9.1179E-4</v>
      </c>
      <c r="L283" s="25">
        <f t="shared" si="45"/>
        <v>2.0998523700000001E-2</v>
      </c>
      <c r="M283" s="25">
        <v>1.1999999999999999E-3</v>
      </c>
      <c r="N283" s="25">
        <f t="shared" si="46"/>
        <v>8.0999999999999996E-4</v>
      </c>
      <c r="O283" s="25"/>
      <c r="P283" s="25">
        <f t="shared" si="47"/>
        <v>5.3378999999999992E-4</v>
      </c>
      <c r="Q283" s="25">
        <f t="shared" si="48"/>
        <v>1.2293183699999998E-2</v>
      </c>
      <c r="R283" s="25"/>
      <c r="S283" s="25"/>
      <c r="T283" s="25">
        <v>6.8999999999999997E-4</v>
      </c>
      <c r="U283" s="25">
        <f t="shared" si="49"/>
        <v>3.8999999999999999E-4</v>
      </c>
    </row>
    <row r="284" spans="1:21" s="15" customFormat="1">
      <c r="A284" s="18">
        <v>532</v>
      </c>
      <c r="B284" s="25">
        <v>5.0000000000000002E-5</v>
      </c>
      <c r="C284" s="25">
        <v>2.3999999999999998E-3</v>
      </c>
      <c r="D284" s="25">
        <f t="shared" si="40"/>
        <v>2.0399999999999997E-3</v>
      </c>
      <c r="E284" s="25"/>
      <c r="F284" s="25">
        <f t="shared" si="41"/>
        <v>8.4078999999999968E-4</v>
      </c>
      <c r="G284" s="25">
        <f t="shared" si="42"/>
        <v>1.9363393699999995E-2</v>
      </c>
      <c r="H284" s="25">
        <v>2.5000000000000001E-3</v>
      </c>
      <c r="I284" s="25">
        <f t="shared" si="43"/>
        <v>2.14E-3</v>
      </c>
      <c r="J284" s="25"/>
      <c r="K284" s="25">
        <f t="shared" si="44"/>
        <v>9.4179000000000008E-4</v>
      </c>
      <c r="L284" s="25">
        <f t="shared" si="45"/>
        <v>2.1689423700000002E-2</v>
      </c>
      <c r="M284" s="25">
        <v>1.1999999999999999E-3</v>
      </c>
      <c r="N284" s="25">
        <f t="shared" si="46"/>
        <v>8.3999999999999982E-4</v>
      </c>
      <c r="O284" s="25"/>
      <c r="P284" s="25">
        <f t="shared" si="47"/>
        <v>5.6378999999999978E-4</v>
      </c>
      <c r="Q284" s="25">
        <f t="shared" si="48"/>
        <v>1.2984083699999996E-2</v>
      </c>
      <c r="R284" s="25"/>
      <c r="S284" s="25"/>
      <c r="T284" s="25">
        <v>6.7000000000000002E-4</v>
      </c>
      <c r="U284" s="25">
        <f t="shared" si="49"/>
        <v>3.6000000000000002E-4</v>
      </c>
    </row>
    <row r="285" spans="1:21" s="15" customFormat="1">
      <c r="A285" s="18">
        <v>533</v>
      </c>
      <c r="B285" s="25">
        <v>8.0000000000000007E-5</v>
      </c>
      <c r="C285" s="25">
        <v>2.5000000000000001E-3</v>
      </c>
      <c r="D285" s="25">
        <f t="shared" si="40"/>
        <v>2.1150000000000001E-3</v>
      </c>
      <c r="E285" s="25"/>
      <c r="F285" s="25">
        <f t="shared" si="41"/>
        <v>9.1579000000000009E-4</v>
      </c>
      <c r="G285" s="25">
        <f t="shared" si="42"/>
        <v>2.1090643700000002E-2</v>
      </c>
      <c r="H285" s="25">
        <v>2.5000000000000001E-3</v>
      </c>
      <c r="I285" s="25">
        <f t="shared" si="43"/>
        <v>2.1150000000000001E-3</v>
      </c>
      <c r="J285" s="25"/>
      <c r="K285" s="25">
        <f t="shared" si="44"/>
        <v>9.1679000000000023E-4</v>
      </c>
      <c r="L285" s="25">
        <f t="shared" si="45"/>
        <v>2.1113673700000005E-2</v>
      </c>
      <c r="M285" s="25">
        <v>1.1999999999999999E-3</v>
      </c>
      <c r="N285" s="25">
        <f t="shared" si="46"/>
        <v>8.1499999999999997E-4</v>
      </c>
      <c r="O285" s="25"/>
      <c r="P285" s="25">
        <f t="shared" si="47"/>
        <v>5.3878999999999993E-4</v>
      </c>
      <c r="Q285" s="25">
        <f t="shared" si="48"/>
        <v>1.2408333699999999E-2</v>
      </c>
      <c r="R285" s="25"/>
      <c r="S285" s="25"/>
      <c r="T285" s="25">
        <v>6.8999999999999997E-4</v>
      </c>
      <c r="U285" s="25">
        <f t="shared" si="49"/>
        <v>3.8499999999999998E-4</v>
      </c>
    </row>
    <row r="286" spans="1:21" s="15" customFormat="1">
      <c r="A286" s="18">
        <v>534</v>
      </c>
      <c r="B286" s="25">
        <v>1.2999999999999999E-4</v>
      </c>
      <c r="C286" s="25">
        <v>2.3999999999999998E-3</v>
      </c>
      <c r="D286" s="25">
        <f t="shared" si="40"/>
        <v>1.9649999999999997E-3</v>
      </c>
      <c r="E286" s="25"/>
      <c r="F286" s="25">
        <f t="shared" si="41"/>
        <v>7.657899999999997E-4</v>
      </c>
      <c r="G286" s="25">
        <f t="shared" si="42"/>
        <v>1.7636143699999995E-2</v>
      </c>
      <c r="H286" s="25">
        <v>2.5000000000000001E-3</v>
      </c>
      <c r="I286" s="25">
        <f t="shared" si="43"/>
        <v>2.065E-3</v>
      </c>
      <c r="J286" s="25"/>
      <c r="K286" s="25">
        <f t="shared" si="44"/>
        <v>8.667900000000001E-4</v>
      </c>
      <c r="L286" s="25">
        <f t="shared" si="45"/>
        <v>1.9962173700000002E-2</v>
      </c>
      <c r="M286" s="25">
        <v>1.1999999999999999E-3</v>
      </c>
      <c r="N286" s="25">
        <f t="shared" si="46"/>
        <v>7.6499999999999984E-4</v>
      </c>
      <c r="O286" s="25"/>
      <c r="P286" s="25">
        <f t="shared" si="47"/>
        <v>4.887899999999998E-4</v>
      </c>
      <c r="Q286" s="25">
        <f t="shared" si="48"/>
        <v>1.1256833699999996E-2</v>
      </c>
      <c r="R286" s="25"/>
      <c r="S286" s="25"/>
      <c r="T286" s="25">
        <v>7.3999999999999999E-4</v>
      </c>
      <c r="U286" s="25">
        <f t="shared" si="49"/>
        <v>4.35E-4</v>
      </c>
    </row>
    <row r="287" spans="1:21" s="15" customFormat="1">
      <c r="A287" s="18">
        <v>535</v>
      </c>
      <c r="B287" s="25">
        <v>5.0000000000000002E-5</v>
      </c>
      <c r="C287" s="25">
        <v>2.3999999999999998E-3</v>
      </c>
      <c r="D287" s="25">
        <f t="shared" si="40"/>
        <v>2.0449999999999999E-3</v>
      </c>
      <c r="E287" s="25"/>
      <c r="F287" s="25">
        <f t="shared" si="41"/>
        <v>8.4578999999999991E-4</v>
      </c>
      <c r="G287" s="25">
        <f t="shared" si="42"/>
        <v>1.94785437E-2</v>
      </c>
      <c r="H287" s="25">
        <v>2.5999999999999999E-3</v>
      </c>
      <c r="I287" s="25">
        <f t="shared" si="43"/>
        <v>2.245E-3</v>
      </c>
      <c r="J287" s="25"/>
      <c r="K287" s="25">
        <f t="shared" si="44"/>
        <v>1.0467900000000001E-3</v>
      </c>
      <c r="L287" s="25">
        <f t="shared" si="45"/>
        <v>2.4107573700000003E-2</v>
      </c>
      <c r="M287" s="25">
        <v>1.2999999999999999E-3</v>
      </c>
      <c r="N287" s="25">
        <f t="shared" si="46"/>
        <v>9.4499999999999988E-4</v>
      </c>
      <c r="O287" s="25"/>
      <c r="P287" s="25">
        <f t="shared" si="47"/>
        <v>6.6878999999999984E-4</v>
      </c>
      <c r="Q287" s="25">
        <f t="shared" si="48"/>
        <v>1.5402233699999997E-2</v>
      </c>
      <c r="R287" s="25"/>
      <c r="S287" s="25"/>
      <c r="T287" s="25">
        <v>6.6E-4</v>
      </c>
      <c r="U287" s="25">
        <f t="shared" si="49"/>
        <v>3.5500000000000001E-4</v>
      </c>
    </row>
    <row r="288" spans="1:21" s="15" customFormat="1">
      <c r="A288" s="18">
        <v>536</v>
      </c>
      <c r="B288" s="25">
        <v>9.0000000000000006E-5</v>
      </c>
      <c r="C288" s="25">
        <v>2.3E-3</v>
      </c>
      <c r="D288" s="25">
        <f t="shared" si="40"/>
        <v>1.895E-3</v>
      </c>
      <c r="E288" s="25"/>
      <c r="F288" s="25">
        <f t="shared" si="41"/>
        <v>6.9578999999999995E-4</v>
      </c>
      <c r="G288" s="25">
        <f t="shared" si="42"/>
        <v>1.6024043700000001E-2</v>
      </c>
      <c r="H288" s="25">
        <v>2.3999999999999998E-3</v>
      </c>
      <c r="I288" s="25">
        <f t="shared" si="43"/>
        <v>1.9949999999999998E-3</v>
      </c>
      <c r="J288" s="25"/>
      <c r="K288" s="25">
        <f t="shared" si="44"/>
        <v>7.9678999999999991E-4</v>
      </c>
      <c r="L288" s="25">
        <f t="shared" si="45"/>
        <v>1.83500737E-2</v>
      </c>
      <c r="M288" s="25">
        <v>1.2999999999999999E-3</v>
      </c>
      <c r="N288" s="25">
        <f t="shared" si="46"/>
        <v>8.9499999999999996E-4</v>
      </c>
      <c r="O288" s="25"/>
      <c r="P288" s="25">
        <f t="shared" si="47"/>
        <v>6.1878999999999992E-4</v>
      </c>
      <c r="Q288" s="25">
        <f t="shared" si="48"/>
        <v>1.4250733699999999E-2</v>
      </c>
      <c r="R288" s="25"/>
      <c r="S288" s="25"/>
      <c r="T288" s="25">
        <v>7.2000000000000005E-4</v>
      </c>
      <c r="U288" s="25">
        <f t="shared" si="49"/>
        <v>4.0500000000000003E-4</v>
      </c>
    </row>
    <row r="289" spans="1:21" s="15" customFormat="1">
      <c r="A289" s="18">
        <v>537</v>
      </c>
      <c r="B289" s="25">
        <v>1.2E-4</v>
      </c>
      <c r="C289" s="25">
        <v>2.5000000000000001E-3</v>
      </c>
      <c r="D289" s="25">
        <f t="shared" si="40"/>
        <v>2.1050000000000001E-3</v>
      </c>
      <c r="E289" s="25"/>
      <c r="F289" s="25">
        <f t="shared" si="41"/>
        <v>9.0579000000000007E-4</v>
      </c>
      <c r="G289" s="25">
        <f t="shared" si="42"/>
        <v>2.0860343700000002E-2</v>
      </c>
      <c r="H289" s="25">
        <v>2.5999999999999999E-3</v>
      </c>
      <c r="I289" s="25">
        <f t="shared" si="43"/>
        <v>2.2049999999999999E-3</v>
      </c>
      <c r="J289" s="25"/>
      <c r="K289" s="25">
        <f t="shared" si="44"/>
        <v>1.00679E-3</v>
      </c>
      <c r="L289" s="25">
        <f t="shared" si="45"/>
        <v>2.3186373700000002E-2</v>
      </c>
      <c r="M289" s="25">
        <v>1.2999999999999999E-3</v>
      </c>
      <c r="N289" s="25">
        <f t="shared" si="46"/>
        <v>9.0499999999999999E-4</v>
      </c>
      <c r="O289" s="25"/>
      <c r="P289" s="25">
        <f t="shared" si="47"/>
        <v>6.2878999999999995E-4</v>
      </c>
      <c r="Q289" s="25">
        <f t="shared" si="48"/>
        <v>1.44810337E-2</v>
      </c>
      <c r="R289" s="25"/>
      <c r="S289" s="25"/>
      <c r="T289" s="25">
        <v>6.7000000000000002E-4</v>
      </c>
      <c r="U289" s="25">
        <f t="shared" si="49"/>
        <v>3.9500000000000001E-4</v>
      </c>
    </row>
    <row r="290" spans="1:21" s="15" customFormat="1">
      <c r="A290" s="18">
        <v>538</v>
      </c>
      <c r="B290" s="25">
        <v>3.0000000000000001E-5</v>
      </c>
      <c r="C290" s="25">
        <v>2.5999999999999999E-3</v>
      </c>
      <c r="D290" s="25">
        <f t="shared" si="40"/>
        <v>2.2550000000000001E-3</v>
      </c>
      <c r="E290" s="25"/>
      <c r="F290" s="25">
        <f t="shared" si="41"/>
        <v>1.05579E-3</v>
      </c>
      <c r="G290" s="25">
        <f t="shared" si="42"/>
        <v>2.4314843700000002E-2</v>
      </c>
      <c r="H290" s="25">
        <v>2.5999999999999999E-3</v>
      </c>
      <c r="I290" s="25">
        <f t="shared" si="43"/>
        <v>2.2550000000000001E-3</v>
      </c>
      <c r="J290" s="25"/>
      <c r="K290" s="25">
        <f t="shared" si="44"/>
        <v>1.0567900000000002E-3</v>
      </c>
      <c r="L290" s="25">
        <f t="shared" si="45"/>
        <v>2.4337873700000005E-2</v>
      </c>
      <c r="M290" s="25">
        <v>1.2999999999999999E-3</v>
      </c>
      <c r="N290" s="25">
        <f t="shared" si="46"/>
        <v>9.549999999999999E-4</v>
      </c>
      <c r="O290" s="25"/>
      <c r="P290" s="25">
        <f t="shared" si="47"/>
        <v>6.7878999999999986E-4</v>
      </c>
      <c r="Q290" s="25">
        <f t="shared" si="48"/>
        <v>1.5632533699999996E-2</v>
      </c>
      <c r="R290" s="25"/>
      <c r="S290" s="25"/>
      <c r="T290" s="25">
        <v>6.6E-4</v>
      </c>
      <c r="U290" s="25">
        <f t="shared" si="49"/>
        <v>3.4499999999999998E-4</v>
      </c>
    </row>
    <row r="291" spans="1:21" s="15" customFormat="1">
      <c r="A291" s="18">
        <v>539</v>
      </c>
      <c r="B291" s="25">
        <v>3.0000000000000001E-5</v>
      </c>
      <c r="C291" s="25">
        <v>2.3999999999999998E-3</v>
      </c>
      <c r="D291" s="25">
        <f t="shared" si="40"/>
        <v>2.0499999999999997E-3</v>
      </c>
      <c r="E291" s="25"/>
      <c r="F291" s="25">
        <f t="shared" si="41"/>
        <v>8.5078999999999971E-4</v>
      </c>
      <c r="G291" s="25">
        <f t="shared" si="42"/>
        <v>1.9593693699999994E-2</v>
      </c>
      <c r="H291" s="25">
        <v>2.5999999999999999E-3</v>
      </c>
      <c r="I291" s="25">
        <f t="shared" si="43"/>
        <v>2.2499999999999998E-3</v>
      </c>
      <c r="J291" s="25"/>
      <c r="K291" s="25">
        <f t="shared" si="44"/>
        <v>1.0517899999999999E-3</v>
      </c>
      <c r="L291" s="25">
        <f t="shared" si="45"/>
        <v>2.42227237E-2</v>
      </c>
      <c r="M291" s="25">
        <v>1.2999999999999999E-3</v>
      </c>
      <c r="N291" s="25">
        <f t="shared" si="46"/>
        <v>9.4999999999999989E-4</v>
      </c>
      <c r="O291" s="25"/>
      <c r="P291" s="25">
        <f t="shared" si="47"/>
        <v>6.7378999999999985E-4</v>
      </c>
      <c r="Q291" s="25">
        <f t="shared" si="48"/>
        <v>1.5517383699999998E-2</v>
      </c>
      <c r="R291" s="25"/>
      <c r="S291" s="25"/>
      <c r="T291" s="25">
        <v>6.7000000000000002E-4</v>
      </c>
      <c r="U291" s="25">
        <f t="shared" si="49"/>
        <v>3.5E-4</v>
      </c>
    </row>
    <row r="292" spans="1:21" s="15" customFormat="1">
      <c r="A292" s="18">
        <v>540</v>
      </c>
      <c r="B292" s="25">
        <v>1E-4</v>
      </c>
      <c r="C292" s="25">
        <v>2.3999999999999998E-3</v>
      </c>
      <c r="D292" s="25">
        <f t="shared" si="40"/>
        <v>2.0099999999999996E-3</v>
      </c>
      <c r="E292" s="25"/>
      <c r="F292" s="25">
        <f t="shared" si="41"/>
        <v>8.107899999999996E-4</v>
      </c>
      <c r="G292" s="25">
        <f t="shared" si="42"/>
        <v>1.867249369999999E-2</v>
      </c>
      <c r="H292" s="25">
        <v>2.5000000000000001E-3</v>
      </c>
      <c r="I292" s="25">
        <f t="shared" si="43"/>
        <v>2.1099999999999999E-3</v>
      </c>
      <c r="J292" s="25"/>
      <c r="K292" s="25">
        <f t="shared" si="44"/>
        <v>9.1179E-4</v>
      </c>
      <c r="L292" s="25">
        <f t="shared" si="45"/>
        <v>2.0998523700000001E-2</v>
      </c>
      <c r="M292" s="25">
        <v>1.2999999999999999E-3</v>
      </c>
      <c r="N292" s="25">
        <f t="shared" si="46"/>
        <v>9.0999999999999989E-4</v>
      </c>
      <c r="O292" s="25"/>
      <c r="P292" s="25">
        <f t="shared" si="47"/>
        <v>6.3378999999999996E-4</v>
      </c>
      <c r="Q292" s="25">
        <f t="shared" si="48"/>
        <v>1.4596183699999999E-2</v>
      </c>
      <c r="R292" s="25"/>
      <c r="S292" s="25"/>
      <c r="T292" s="25">
        <v>6.8000000000000005E-4</v>
      </c>
      <c r="U292" s="25">
        <f t="shared" si="49"/>
        <v>3.9000000000000005E-4</v>
      </c>
    </row>
    <row r="293" spans="1:21" s="15" customFormat="1">
      <c r="A293" s="18">
        <v>541</v>
      </c>
      <c r="B293" s="25">
        <v>6.0000000000000002E-5</v>
      </c>
      <c r="C293" s="25">
        <v>2.3999999999999998E-3</v>
      </c>
      <c r="D293" s="25">
        <f t="shared" si="40"/>
        <v>2.0049999999999998E-3</v>
      </c>
      <c r="E293" s="25"/>
      <c r="F293" s="25">
        <f t="shared" si="41"/>
        <v>8.0578999999999981E-4</v>
      </c>
      <c r="G293" s="25">
        <f t="shared" si="42"/>
        <v>1.8557343699999996E-2</v>
      </c>
      <c r="H293" s="25">
        <v>2.3999999999999998E-3</v>
      </c>
      <c r="I293" s="25">
        <f t="shared" si="43"/>
        <v>2.0049999999999998E-3</v>
      </c>
      <c r="J293" s="25"/>
      <c r="K293" s="25">
        <f t="shared" si="44"/>
        <v>8.0678999999999994E-4</v>
      </c>
      <c r="L293" s="25">
        <f t="shared" si="45"/>
        <v>1.85803737E-2</v>
      </c>
      <c r="M293" s="25">
        <v>1.1999999999999999E-3</v>
      </c>
      <c r="N293" s="25">
        <f t="shared" si="46"/>
        <v>8.0499999999999994E-4</v>
      </c>
      <c r="O293" s="25"/>
      <c r="P293" s="25">
        <f t="shared" si="47"/>
        <v>5.287899999999999E-4</v>
      </c>
      <c r="Q293" s="25">
        <f t="shared" si="48"/>
        <v>1.2178033699999999E-2</v>
      </c>
      <c r="R293" s="25"/>
      <c r="S293" s="25"/>
      <c r="T293" s="25">
        <v>7.2999999999999996E-4</v>
      </c>
      <c r="U293" s="25">
        <f t="shared" si="49"/>
        <v>3.9500000000000001E-4</v>
      </c>
    </row>
    <row r="294" spans="1:21" s="15" customFormat="1">
      <c r="A294" s="18">
        <v>542</v>
      </c>
      <c r="B294" s="25">
        <v>5.0000000000000002E-5</v>
      </c>
      <c r="C294" s="25">
        <v>2.3999999999999998E-3</v>
      </c>
      <c r="D294" s="25">
        <f t="shared" si="40"/>
        <v>2.0499999999999997E-3</v>
      </c>
      <c r="E294" s="25"/>
      <c r="F294" s="25">
        <f t="shared" si="41"/>
        <v>8.5078999999999971E-4</v>
      </c>
      <c r="G294" s="25">
        <f t="shared" si="42"/>
        <v>1.9593693699999994E-2</v>
      </c>
      <c r="H294" s="25">
        <v>2.3999999999999998E-3</v>
      </c>
      <c r="I294" s="25">
        <f t="shared" si="43"/>
        <v>2.0499999999999997E-3</v>
      </c>
      <c r="J294" s="25"/>
      <c r="K294" s="25">
        <f t="shared" si="44"/>
        <v>8.5178999999999984E-4</v>
      </c>
      <c r="L294" s="25">
        <f t="shared" si="45"/>
        <v>1.9616723699999998E-2</v>
      </c>
      <c r="M294" s="25">
        <v>1.1999999999999999E-3</v>
      </c>
      <c r="N294" s="25">
        <f t="shared" si="46"/>
        <v>8.4999999999999984E-4</v>
      </c>
      <c r="O294" s="25"/>
      <c r="P294" s="25">
        <f t="shared" si="47"/>
        <v>5.737899999999998E-4</v>
      </c>
      <c r="Q294" s="25">
        <f t="shared" si="48"/>
        <v>1.3214383699999997E-2</v>
      </c>
      <c r="R294" s="25"/>
      <c r="S294" s="25"/>
      <c r="T294" s="25">
        <v>6.4999999999999997E-4</v>
      </c>
      <c r="U294" s="25">
        <f t="shared" si="49"/>
        <v>3.5E-4</v>
      </c>
    </row>
    <row r="295" spans="1:21" s="15" customFormat="1">
      <c r="A295" s="18">
        <v>543</v>
      </c>
      <c r="B295" s="25">
        <v>6.8999999999999997E-5</v>
      </c>
      <c r="C295" s="25">
        <v>2.3E-3</v>
      </c>
      <c r="D295" s="25">
        <f t="shared" si="40"/>
        <v>1.9354999999999999E-3</v>
      </c>
      <c r="E295" s="25"/>
      <c r="F295" s="25">
        <f t="shared" si="41"/>
        <v>7.362899999999999E-4</v>
      </c>
      <c r="G295" s="25">
        <f t="shared" si="42"/>
        <v>1.6956758699999998E-2</v>
      </c>
      <c r="H295" s="25">
        <v>2.3999999999999998E-3</v>
      </c>
      <c r="I295" s="25">
        <f t="shared" si="43"/>
        <v>2.0355E-3</v>
      </c>
      <c r="J295" s="25"/>
      <c r="K295" s="25">
        <f t="shared" si="44"/>
        <v>8.3729000000000008E-4</v>
      </c>
      <c r="L295" s="25">
        <f t="shared" si="45"/>
        <v>1.9282788700000005E-2</v>
      </c>
      <c r="M295" s="25">
        <v>1.1999999999999999E-3</v>
      </c>
      <c r="N295" s="25">
        <f t="shared" si="46"/>
        <v>8.3549999999999987E-4</v>
      </c>
      <c r="O295" s="25"/>
      <c r="P295" s="25">
        <f t="shared" si="47"/>
        <v>5.5928999999999983E-4</v>
      </c>
      <c r="Q295" s="25">
        <f t="shared" si="48"/>
        <v>1.2880448699999996E-2</v>
      </c>
      <c r="R295" s="25"/>
      <c r="S295" s="25"/>
      <c r="T295" s="25">
        <v>6.6E-4</v>
      </c>
      <c r="U295" s="25">
        <f t="shared" si="49"/>
        <v>3.6450000000000002E-4</v>
      </c>
    </row>
    <row r="296" spans="1:21" s="15" customFormat="1">
      <c r="A296" s="18">
        <v>544</v>
      </c>
      <c r="B296" s="25">
        <v>6.0000000000000002E-5</v>
      </c>
      <c r="C296" s="25">
        <v>2.3999999999999998E-3</v>
      </c>
      <c r="D296" s="25">
        <f t="shared" si="40"/>
        <v>2.0499999999999997E-3</v>
      </c>
      <c r="E296" s="25"/>
      <c r="F296" s="25">
        <f t="shared" si="41"/>
        <v>8.5078999999999971E-4</v>
      </c>
      <c r="G296" s="25">
        <f t="shared" si="42"/>
        <v>1.9593693699999994E-2</v>
      </c>
      <c r="H296" s="25">
        <v>2.3999999999999998E-3</v>
      </c>
      <c r="I296" s="25">
        <f t="shared" si="43"/>
        <v>2.0499999999999997E-3</v>
      </c>
      <c r="J296" s="25"/>
      <c r="K296" s="25">
        <f t="shared" si="44"/>
        <v>8.5178999999999984E-4</v>
      </c>
      <c r="L296" s="25">
        <f t="shared" si="45"/>
        <v>1.9616723699999998E-2</v>
      </c>
      <c r="M296" s="25">
        <v>1.1999999999999999E-3</v>
      </c>
      <c r="N296" s="25">
        <f t="shared" si="46"/>
        <v>8.4999999999999984E-4</v>
      </c>
      <c r="O296" s="25"/>
      <c r="P296" s="25">
        <f t="shared" si="47"/>
        <v>5.737899999999998E-4</v>
      </c>
      <c r="Q296" s="25">
        <f t="shared" si="48"/>
        <v>1.3214383699999997E-2</v>
      </c>
      <c r="R296" s="25"/>
      <c r="S296" s="25"/>
      <c r="T296" s="25">
        <v>6.4000000000000005E-4</v>
      </c>
      <c r="U296" s="25">
        <f t="shared" si="49"/>
        <v>3.5000000000000005E-4</v>
      </c>
    </row>
    <row r="297" spans="1:21" s="15" customFormat="1">
      <c r="A297" s="18">
        <v>545</v>
      </c>
      <c r="B297" s="25">
        <v>5.0000000000000002E-5</v>
      </c>
      <c r="C297" s="25">
        <v>2.3E-3</v>
      </c>
      <c r="D297" s="25">
        <f t="shared" si="40"/>
        <v>1.9550000000000001E-3</v>
      </c>
      <c r="E297" s="25"/>
      <c r="F297" s="25">
        <f t="shared" si="41"/>
        <v>7.5579000000000011E-4</v>
      </c>
      <c r="G297" s="25">
        <f t="shared" si="42"/>
        <v>1.7405843700000003E-2</v>
      </c>
      <c r="H297" s="25">
        <v>2.3E-3</v>
      </c>
      <c r="I297" s="25">
        <f t="shared" si="43"/>
        <v>1.9550000000000001E-3</v>
      </c>
      <c r="J297" s="25"/>
      <c r="K297" s="25">
        <f t="shared" si="44"/>
        <v>7.5679000000000024E-4</v>
      </c>
      <c r="L297" s="25">
        <f t="shared" si="45"/>
        <v>1.7428873700000007E-2</v>
      </c>
      <c r="M297" s="25">
        <v>1.1000000000000001E-3</v>
      </c>
      <c r="N297" s="25">
        <f t="shared" si="46"/>
        <v>7.5500000000000003E-4</v>
      </c>
      <c r="O297" s="25"/>
      <c r="P297" s="25">
        <f t="shared" si="47"/>
        <v>4.7879000000000004E-4</v>
      </c>
      <c r="Q297" s="25">
        <f t="shared" si="48"/>
        <v>1.1026533700000002E-2</v>
      </c>
      <c r="R297" s="25"/>
      <c r="S297" s="25"/>
      <c r="T297" s="25">
        <v>6.4000000000000005E-4</v>
      </c>
      <c r="U297" s="25">
        <f t="shared" si="49"/>
        <v>3.4500000000000004E-4</v>
      </c>
    </row>
    <row r="298" spans="1:21" s="15" customFormat="1">
      <c r="A298" s="18">
        <v>546</v>
      </c>
      <c r="B298" s="25">
        <v>5.0000000000000002E-5</v>
      </c>
      <c r="C298" s="25">
        <v>2.3999999999999998E-3</v>
      </c>
      <c r="D298" s="25">
        <f t="shared" si="40"/>
        <v>2.0449999999999999E-3</v>
      </c>
      <c r="E298" s="25"/>
      <c r="F298" s="25">
        <f t="shared" si="41"/>
        <v>8.4578999999999991E-4</v>
      </c>
      <c r="G298" s="25">
        <f t="shared" si="42"/>
        <v>1.94785437E-2</v>
      </c>
      <c r="H298" s="25">
        <v>2.3999999999999998E-3</v>
      </c>
      <c r="I298" s="25">
        <f t="shared" si="43"/>
        <v>2.0449999999999999E-3</v>
      </c>
      <c r="J298" s="25"/>
      <c r="K298" s="25">
        <f t="shared" si="44"/>
        <v>8.4679000000000004E-4</v>
      </c>
      <c r="L298" s="25">
        <f t="shared" si="45"/>
        <v>1.9501573700000004E-2</v>
      </c>
      <c r="M298" s="25">
        <v>1.1999999999999999E-3</v>
      </c>
      <c r="N298" s="25">
        <f t="shared" si="46"/>
        <v>8.4499999999999983E-4</v>
      </c>
      <c r="O298" s="25"/>
      <c r="P298" s="25">
        <f t="shared" si="47"/>
        <v>5.6878999999999979E-4</v>
      </c>
      <c r="Q298" s="25">
        <f t="shared" si="48"/>
        <v>1.3099233699999996E-2</v>
      </c>
      <c r="R298" s="25"/>
      <c r="S298" s="25"/>
      <c r="T298" s="25">
        <v>6.6E-4</v>
      </c>
      <c r="U298" s="25">
        <f t="shared" si="49"/>
        <v>3.5500000000000001E-4</v>
      </c>
    </row>
    <row r="299" spans="1:21" s="15" customFormat="1">
      <c r="A299" s="18">
        <v>547</v>
      </c>
      <c r="B299" s="25">
        <v>6.0000000000000002E-5</v>
      </c>
      <c r="C299" s="25">
        <v>2.3999999999999998E-3</v>
      </c>
      <c r="D299" s="25">
        <f t="shared" si="40"/>
        <v>2.0249999999999999E-3</v>
      </c>
      <c r="E299" s="25"/>
      <c r="F299" s="25">
        <f t="shared" si="41"/>
        <v>8.2578999999999986E-4</v>
      </c>
      <c r="G299" s="25">
        <f t="shared" si="42"/>
        <v>1.9017943699999998E-2</v>
      </c>
      <c r="H299" s="25">
        <v>2.3999999999999998E-3</v>
      </c>
      <c r="I299" s="25">
        <f t="shared" si="43"/>
        <v>2.0249999999999999E-3</v>
      </c>
      <c r="J299" s="25"/>
      <c r="K299" s="25">
        <f t="shared" si="44"/>
        <v>8.2678999999999999E-4</v>
      </c>
      <c r="L299" s="25">
        <f t="shared" si="45"/>
        <v>1.9040973700000002E-2</v>
      </c>
      <c r="M299" s="25">
        <v>1.1999999999999999E-3</v>
      </c>
      <c r="N299" s="25">
        <f t="shared" si="46"/>
        <v>8.2499999999999989E-4</v>
      </c>
      <c r="O299" s="25"/>
      <c r="P299" s="25">
        <f t="shared" si="47"/>
        <v>5.4878999999999995E-4</v>
      </c>
      <c r="Q299" s="25">
        <f t="shared" si="48"/>
        <v>1.2638633699999999E-2</v>
      </c>
      <c r="R299" s="25"/>
      <c r="S299" s="25"/>
      <c r="T299" s="25">
        <v>6.8999999999999997E-4</v>
      </c>
      <c r="U299" s="25">
        <f t="shared" si="49"/>
        <v>3.7500000000000001E-4</v>
      </c>
    </row>
    <row r="300" spans="1:21" s="15" customFormat="1">
      <c r="A300" s="18">
        <v>548</v>
      </c>
      <c r="B300" s="25">
        <v>8.0000000000000007E-5</v>
      </c>
      <c r="C300" s="25">
        <v>2.5000000000000001E-3</v>
      </c>
      <c r="D300" s="25">
        <f t="shared" si="40"/>
        <v>2.1350000000000002E-3</v>
      </c>
      <c r="E300" s="25"/>
      <c r="F300" s="25">
        <f t="shared" si="41"/>
        <v>9.3579000000000015E-4</v>
      </c>
      <c r="G300" s="25">
        <f t="shared" si="42"/>
        <v>2.1551243700000004E-2</v>
      </c>
      <c r="H300" s="25">
        <v>2.5000000000000001E-3</v>
      </c>
      <c r="I300" s="25">
        <f t="shared" si="43"/>
        <v>2.1350000000000002E-3</v>
      </c>
      <c r="J300" s="25"/>
      <c r="K300" s="25">
        <f t="shared" si="44"/>
        <v>9.3679000000000028E-4</v>
      </c>
      <c r="L300" s="25">
        <f t="shared" si="45"/>
        <v>2.1574273700000007E-2</v>
      </c>
      <c r="M300" s="25">
        <v>1.2999999999999999E-3</v>
      </c>
      <c r="N300" s="25">
        <f t="shared" si="46"/>
        <v>9.3499999999999996E-4</v>
      </c>
      <c r="O300" s="25"/>
      <c r="P300" s="25">
        <f t="shared" si="47"/>
        <v>6.5879000000000003E-4</v>
      </c>
      <c r="Q300" s="25">
        <f t="shared" si="48"/>
        <v>1.5171933700000001E-2</v>
      </c>
      <c r="R300" s="25"/>
      <c r="S300" s="25"/>
      <c r="T300" s="25">
        <v>6.4999999999999997E-4</v>
      </c>
      <c r="U300" s="25">
        <f t="shared" si="49"/>
        <v>3.6499999999999998E-4</v>
      </c>
    </row>
    <row r="301" spans="1:21" s="15" customFormat="1">
      <c r="A301" s="18">
        <v>549</v>
      </c>
      <c r="B301" s="25">
        <v>6.0000000000000002E-5</v>
      </c>
      <c r="C301" s="25">
        <v>2.3E-3</v>
      </c>
      <c r="D301" s="25">
        <f t="shared" si="40"/>
        <v>1.9550000000000001E-3</v>
      </c>
      <c r="E301" s="25"/>
      <c r="F301" s="25">
        <f t="shared" si="41"/>
        <v>7.5579000000000011E-4</v>
      </c>
      <c r="G301" s="25">
        <f t="shared" si="42"/>
        <v>1.7405843700000003E-2</v>
      </c>
      <c r="H301" s="25">
        <v>2.3999999999999998E-3</v>
      </c>
      <c r="I301" s="25">
        <f t="shared" si="43"/>
        <v>2.0549999999999995E-3</v>
      </c>
      <c r="J301" s="25"/>
      <c r="K301" s="25">
        <f t="shared" si="44"/>
        <v>8.5678999999999964E-4</v>
      </c>
      <c r="L301" s="25">
        <f t="shared" si="45"/>
        <v>1.9731873699999992E-2</v>
      </c>
      <c r="M301" s="25">
        <v>1.1999999999999999E-3</v>
      </c>
      <c r="N301" s="25">
        <f t="shared" si="46"/>
        <v>8.5499999999999986E-4</v>
      </c>
      <c r="O301" s="25"/>
      <c r="P301" s="25">
        <f t="shared" si="47"/>
        <v>5.7878999999999982E-4</v>
      </c>
      <c r="Q301" s="25">
        <f t="shared" si="48"/>
        <v>1.3329533699999997E-2</v>
      </c>
      <c r="R301" s="25"/>
      <c r="S301" s="25"/>
      <c r="T301" s="25">
        <v>6.3000000000000003E-4</v>
      </c>
      <c r="U301" s="25">
        <f t="shared" si="49"/>
        <v>3.4500000000000004E-4</v>
      </c>
    </row>
    <row r="302" spans="1:21" s="15" customFormat="1">
      <c r="A302" s="18">
        <v>550</v>
      </c>
      <c r="B302" s="25">
        <v>2.0000000000000002E-5</v>
      </c>
      <c r="C302" s="25">
        <v>2.3999999999999998E-3</v>
      </c>
      <c r="D302" s="25">
        <f t="shared" si="40"/>
        <v>2.0749999999999996E-3</v>
      </c>
      <c r="E302" s="25"/>
      <c r="F302" s="25">
        <f t="shared" si="41"/>
        <v>8.7578999999999955E-4</v>
      </c>
      <c r="G302" s="25">
        <f t="shared" si="42"/>
        <v>2.0169443699999991E-2</v>
      </c>
      <c r="H302" s="25">
        <v>2.3999999999999998E-3</v>
      </c>
      <c r="I302" s="25">
        <f t="shared" si="43"/>
        <v>2.0749999999999996E-3</v>
      </c>
      <c r="J302" s="25"/>
      <c r="K302" s="25">
        <f t="shared" si="44"/>
        <v>8.7678999999999969E-4</v>
      </c>
      <c r="L302" s="25">
        <f t="shared" si="45"/>
        <v>2.0192473699999994E-2</v>
      </c>
      <c r="M302" s="25">
        <v>1.1000000000000001E-3</v>
      </c>
      <c r="N302" s="25">
        <f t="shared" si="46"/>
        <v>7.7500000000000008E-4</v>
      </c>
      <c r="O302" s="25"/>
      <c r="P302" s="25">
        <f t="shared" si="47"/>
        <v>4.9879000000000004E-4</v>
      </c>
      <c r="Q302" s="25">
        <f t="shared" si="48"/>
        <v>1.1487133700000001E-2</v>
      </c>
      <c r="R302" s="25"/>
      <c r="S302" s="25"/>
      <c r="T302" s="25">
        <v>6.3000000000000003E-4</v>
      </c>
      <c r="U302" s="25">
        <f t="shared" si="49"/>
        <v>3.2500000000000004E-4</v>
      </c>
    </row>
    <row r="303" spans="1:21" s="15" customFormat="1">
      <c r="A303" s="18">
        <v>551</v>
      </c>
      <c r="B303" s="25">
        <v>2.0000000000000002E-5</v>
      </c>
      <c r="C303" s="25">
        <v>2.3999999999999998E-3</v>
      </c>
      <c r="D303" s="25">
        <f t="shared" si="40"/>
        <v>2.0499999999999997E-3</v>
      </c>
      <c r="E303" s="25"/>
      <c r="F303" s="25">
        <f t="shared" si="41"/>
        <v>8.5078999999999971E-4</v>
      </c>
      <c r="G303" s="25">
        <f t="shared" si="42"/>
        <v>1.9593693699999994E-2</v>
      </c>
      <c r="H303" s="25">
        <v>2.3999999999999998E-3</v>
      </c>
      <c r="I303" s="25">
        <f t="shared" si="43"/>
        <v>2.0499999999999997E-3</v>
      </c>
      <c r="J303" s="25"/>
      <c r="K303" s="25">
        <f t="shared" si="44"/>
        <v>8.5178999999999984E-4</v>
      </c>
      <c r="L303" s="25">
        <f t="shared" si="45"/>
        <v>1.9616723699999998E-2</v>
      </c>
      <c r="M303" s="25">
        <v>1.1999999999999999E-3</v>
      </c>
      <c r="N303" s="25">
        <f t="shared" si="46"/>
        <v>8.4999999999999984E-4</v>
      </c>
      <c r="O303" s="25"/>
      <c r="P303" s="25">
        <f t="shared" si="47"/>
        <v>5.737899999999998E-4</v>
      </c>
      <c r="Q303" s="25">
        <f t="shared" si="48"/>
        <v>1.3214383699999997E-2</v>
      </c>
      <c r="R303" s="25"/>
      <c r="S303" s="25"/>
      <c r="T303" s="25">
        <v>6.8000000000000005E-4</v>
      </c>
      <c r="U303" s="25">
        <f t="shared" si="49"/>
        <v>3.5000000000000005E-4</v>
      </c>
    </row>
    <row r="304" spans="1:21" s="15" customFormat="1">
      <c r="A304" s="18">
        <v>552</v>
      </c>
      <c r="B304" s="25">
        <v>1.2999999999999999E-4</v>
      </c>
      <c r="C304" s="25">
        <v>2.3999999999999998E-3</v>
      </c>
      <c r="D304" s="25">
        <f t="shared" si="40"/>
        <v>1.9849999999999998E-3</v>
      </c>
      <c r="E304" s="25"/>
      <c r="F304" s="25">
        <f t="shared" si="41"/>
        <v>7.8578999999999975E-4</v>
      </c>
      <c r="G304" s="25">
        <f t="shared" si="42"/>
        <v>1.8096743699999994E-2</v>
      </c>
      <c r="H304" s="25">
        <v>2.3E-3</v>
      </c>
      <c r="I304" s="25">
        <f t="shared" si="43"/>
        <v>1.885E-3</v>
      </c>
      <c r="J304" s="25"/>
      <c r="K304" s="25">
        <f t="shared" si="44"/>
        <v>6.8679000000000006E-4</v>
      </c>
      <c r="L304" s="25">
        <f t="shared" si="45"/>
        <v>1.5816773700000002E-2</v>
      </c>
      <c r="M304" s="25">
        <v>1.1000000000000001E-3</v>
      </c>
      <c r="N304" s="25">
        <f t="shared" si="46"/>
        <v>6.8500000000000006E-4</v>
      </c>
      <c r="O304" s="25"/>
      <c r="P304" s="25">
        <f t="shared" si="47"/>
        <v>4.0879000000000008E-4</v>
      </c>
      <c r="Q304" s="25">
        <f t="shared" si="48"/>
        <v>9.4144337000000022E-3</v>
      </c>
      <c r="R304" s="25"/>
      <c r="S304" s="25"/>
      <c r="T304" s="25">
        <v>6.9999999999999999E-4</v>
      </c>
      <c r="U304" s="25">
        <f t="shared" si="49"/>
        <v>4.15E-4</v>
      </c>
    </row>
    <row r="305" spans="1:21" s="15" customFormat="1">
      <c r="A305" s="18">
        <v>553</v>
      </c>
      <c r="B305" s="25">
        <v>6.0000000000000002E-5</v>
      </c>
      <c r="C305" s="25">
        <v>2.3999999999999998E-3</v>
      </c>
      <c r="D305" s="25">
        <f t="shared" si="40"/>
        <v>2.0299999999999997E-3</v>
      </c>
      <c r="E305" s="25"/>
      <c r="F305" s="25">
        <f t="shared" si="41"/>
        <v>8.3078999999999965E-4</v>
      </c>
      <c r="G305" s="25">
        <f t="shared" si="42"/>
        <v>1.9133093699999992E-2</v>
      </c>
      <c r="H305" s="25">
        <v>2.3999999999999998E-3</v>
      </c>
      <c r="I305" s="25">
        <f t="shared" si="43"/>
        <v>2.0299999999999997E-3</v>
      </c>
      <c r="J305" s="25"/>
      <c r="K305" s="25">
        <f t="shared" si="44"/>
        <v>8.3178999999999979E-4</v>
      </c>
      <c r="L305" s="25">
        <f t="shared" si="45"/>
        <v>1.9156123699999996E-2</v>
      </c>
      <c r="M305" s="25">
        <v>1.1999999999999999E-3</v>
      </c>
      <c r="N305" s="25">
        <f t="shared" si="46"/>
        <v>8.2999999999999979E-4</v>
      </c>
      <c r="O305" s="25"/>
      <c r="P305" s="25">
        <f t="shared" si="47"/>
        <v>5.5378999999999975E-4</v>
      </c>
      <c r="Q305" s="25">
        <f t="shared" si="48"/>
        <v>1.2753783699999995E-2</v>
      </c>
      <c r="R305" s="25"/>
      <c r="S305" s="25"/>
      <c r="T305" s="25">
        <v>6.8000000000000005E-4</v>
      </c>
      <c r="U305" s="25">
        <f t="shared" si="49"/>
        <v>3.7000000000000005E-4</v>
      </c>
    </row>
    <row r="306" spans="1:21" s="15" customFormat="1">
      <c r="A306" s="18">
        <v>554</v>
      </c>
      <c r="B306" s="25">
        <v>1.2E-4</v>
      </c>
      <c r="C306" s="25">
        <v>2.3E-3</v>
      </c>
      <c r="D306" s="25">
        <f t="shared" si="40"/>
        <v>1.9E-3</v>
      </c>
      <c r="E306" s="25"/>
      <c r="F306" s="25">
        <f t="shared" si="41"/>
        <v>7.0078999999999996E-4</v>
      </c>
      <c r="G306" s="25">
        <f t="shared" si="42"/>
        <v>1.6139193699999999E-2</v>
      </c>
      <c r="H306" s="25">
        <v>2.3E-3</v>
      </c>
      <c r="I306" s="25">
        <f t="shared" si="43"/>
        <v>1.9E-3</v>
      </c>
      <c r="J306" s="25"/>
      <c r="K306" s="25">
        <f t="shared" si="44"/>
        <v>7.017900000000001E-4</v>
      </c>
      <c r="L306" s="25">
        <f t="shared" si="45"/>
        <v>1.6162223700000002E-2</v>
      </c>
      <c r="M306" s="25">
        <v>1.1000000000000001E-3</v>
      </c>
      <c r="N306" s="25">
        <f t="shared" si="46"/>
        <v>7.000000000000001E-4</v>
      </c>
      <c r="O306" s="25"/>
      <c r="P306" s="25">
        <f t="shared" si="47"/>
        <v>4.2379000000000011E-4</v>
      </c>
      <c r="Q306" s="25">
        <f t="shared" si="48"/>
        <v>9.7598837000000029E-3</v>
      </c>
      <c r="R306" s="25"/>
      <c r="S306" s="25"/>
      <c r="T306" s="25">
        <v>6.8000000000000005E-4</v>
      </c>
      <c r="U306" s="25">
        <f t="shared" si="49"/>
        <v>4.0000000000000002E-4</v>
      </c>
    </row>
    <row r="307" spans="1:21" s="15" customFormat="1">
      <c r="A307" s="18">
        <v>555</v>
      </c>
      <c r="B307" s="25">
        <v>2.0000000000000002E-5</v>
      </c>
      <c r="C307" s="25">
        <v>2.3999999999999998E-3</v>
      </c>
      <c r="D307" s="25">
        <f t="shared" si="40"/>
        <v>2.0849999999999996E-3</v>
      </c>
      <c r="E307" s="25"/>
      <c r="F307" s="25">
        <f t="shared" si="41"/>
        <v>8.8578999999999958E-4</v>
      </c>
      <c r="G307" s="25">
        <f t="shared" si="42"/>
        <v>2.039974369999999E-2</v>
      </c>
      <c r="H307" s="25">
        <v>2.3999999999999998E-3</v>
      </c>
      <c r="I307" s="25">
        <f t="shared" si="43"/>
        <v>2.0849999999999996E-3</v>
      </c>
      <c r="J307" s="25"/>
      <c r="K307" s="25">
        <f t="shared" si="44"/>
        <v>8.8678999999999971E-4</v>
      </c>
      <c r="L307" s="25">
        <f t="shared" si="45"/>
        <v>2.0422773699999994E-2</v>
      </c>
      <c r="M307" s="25">
        <v>1.1999999999999999E-3</v>
      </c>
      <c r="N307" s="25">
        <f t="shared" si="46"/>
        <v>8.8499999999999994E-4</v>
      </c>
      <c r="O307" s="25"/>
      <c r="P307" s="25">
        <f t="shared" si="47"/>
        <v>6.087899999999999E-4</v>
      </c>
      <c r="Q307" s="25">
        <f t="shared" si="48"/>
        <v>1.4020433699999998E-2</v>
      </c>
      <c r="R307" s="25"/>
      <c r="S307" s="25"/>
      <c r="T307" s="25">
        <v>6.0999999999999997E-4</v>
      </c>
      <c r="U307" s="25">
        <f t="shared" si="49"/>
        <v>3.1500000000000001E-4</v>
      </c>
    </row>
    <row r="308" spans="1:21" s="15" customFormat="1">
      <c r="A308" s="18">
        <v>556</v>
      </c>
      <c r="B308" s="25">
        <v>1E-4</v>
      </c>
      <c r="C308" s="25">
        <v>2.3999999999999998E-3</v>
      </c>
      <c r="D308" s="25">
        <f t="shared" si="40"/>
        <v>2.0299999999999997E-3</v>
      </c>
      <c r="E308" s="25"/>
      <c r="F308" s="25">
        <f t="shared" si="41"/>
        <v>8.3078999999999965E-4</v>
      </c>
      <c r="G308" s="25">
        <f t="shared" si="42"/>
        <v>1.9133093699999992E-2</v>
      </c>
      <c r="H308" s="25">
        <v>2.3999999999999998E-3</v>
      </c>
      <c r="I308" s="25">
        <f t="shared" si="43"/>
        <v>2.0299999999999997E-3</v>
      </c>
      <c r="J308" s="25"/>
      <c r="K308" s="25">
        <f t="shared" si="44"/>
        <v>8.3178999999999979E-4</v>
      </c>
      <c r="L308" s="25">
        <f t="shared" si="45"/>
        <v>1.9156123699999996E-2</v>
      </c>
      <c r="M308" s="25">
        <v>1.1000000000000001E-3</v>
      </c>
      <c r="N308" s="25">
        <f t="shared" si="46"/>
        <v>7.2999999999999996E-4</v>
      </c>
      <c r="O308" s="25"/>
      <c r="P308" s="25">
        <f t="shared" si="47"/>
        <v>4.5378999999999998E-4</v>
      </c>
      <c r="Q308" s="25">
        <f t="shared" si="48"/>
        <v>1.0450783700000001E-2</v>
      </c>
      <c r="R308" s="25"/>
      <c r="S308" s="25"/>
      <c r="T308" s="25">
        <v>6.4000000000000005E-4</v>
      </c>
      <c r="U308" s="25">
        <f t="shared" si="49"/>
        <v>3.7000000000000005E-4</v>
      </c>
    </row>
    <row r="309" spans="1:21" s="15" customFormat="1">
      <c r="A309" s="18">
        <v>557</v>
      </c>
      <c r="B309" s="25">
        <v>4.0000000000000003E-5</v>
      </c>
      <c r="C309" s="25">
        <v>2.3999999999999998E-3</v>
      </c>
      <c r="D309" s="25">
        <f t="shared" si="40"/>
        <v>2.0249999999999999E-3</v>
      </c>
      <c r="E309" s="25"/>
      <c r="F309" s="25">
        <f t="shared" si="41"/>
        <v>8.2578999999999986E-4</v>
      </c>
      <c r="G309" s="25">
        <f t="shared" si="42"/>
        <v>1.9017943699999998E-2</v>
      </c>
      <c r="H309" s="25">
        <v>2.3E-3</v>
      </c>
      <c r="I309" s="25">
        <f t="shared" si="43"/>
        <v>1.9250000000000001E-3</v>
      </c>
      <c r="J309" s="25"/>
      <c r="K309" s="25">
        <f t="shared" si="44"/>
        <v>7.2679000000000016E-4</v>
      </c>
      <c r="L309" s="25">
        <f t="shared" si="45"/>
        <v>1.6737973700000006E-2</v>
      </c>
      <c r="M309" s="25">
        <v>1.1000000000000001E-3</v>
      </c>
      <c r="N309" s="25">
        <f t="shared" si="46"/>
        <v>7.2500000000000006E-4</v>
      </c>
      <c r="O309" s="25"/>
      <c r="P309" s="25">
        <f t="shared" si="47"/>
        <v>4.4879000000000007E-4</v>
      </c>
      <c r="Q309" s="25">
        <f t="shared" si="48"/>
        <v>1.0335633700000003E-2</v>
      </c>
      <c r="R309" s="25"/>
      <c r="S309" s="25"/>
      <c r="T309" s="25">
        <v>7.1000000000000002E-4</v>
      </c>
      <c r="U309" s="25">
        <f t="shared" si="49"/>
        <v>3.7500000000000001E-4</v>
      </c>
    </row>
    <row r="310" spans="1:21" s="15" customFormat="1">
      <c r="A310" s="18">
        <v>558</v>
      </c>
      <c r="B310" s="25">
        <v>1.4999999999999999E-4</v>
      </c>
      <c r="C310" s="25">
        <v>2.3E-3</v>
      </c>
      <c r="D310" s="25">
        <f t="shared" si="40"/>
        <v>1.8649999999999999E-3</v>
      </c>
      <c r="E310" s="25"/>
      <c r="F310" s="25">
        <f t="shared" si="41"/>
        <v>6.6578999999999987E-4</v>
      </c>
      <c r="G310" s="25">
        <f t="shared" si="42"/>
        <v>1.5333143699999998E-2</v>
      </c>
      <c r="H310" s="25">
        <v>2.2000000000000001E-3</v>
      </c>
      <c r="I310" s="25">
        <f t="shared" si="43"/>
        <v>1.7650000000000001E-3</v>
      </c>
      <c r="J310" s="25"/>
      <c r="K310" s="25">
        <f t="shared" si="44"/>
        <v>5.6679000000000018E-4</v>
      </c>
      <c r="L310" s="25">
        <f t="shared" si="45"/>
        <v>1.3053173700000005E-2</v>
      </c>
      <c r="M310" s="25">
        <v>1.1000000000000001E-3</v>
      </c>
      <c r="N310" s="25">
        <f t="shared" si="46"/>
        <v>6.6500000000000001E-4</v>
      </c>
      <c r="O310" s="25"/>
      <c r="P310" s="25">
        <f t="shared" si="47"/>
        <v>3.8879000000000002E-4</v>
      </c>
      <c r="Q310" s="25">
        <f t="shared" si="48"/>
        <v>8.9538337000000003E-3</v>
      </c>
      <c r="R310" s="25"/>
      <c r="S310" s="25"/>
      <c r="T310" s="25">
        <v>7.2000000000000005E-4</v>
      </c>
      <c r="U310" s="25">
        <f t="shared" si="49"/>
        <v>4.35E-4</v>
      </c>
    </row>
    <row r="311" spans="1:21" s="15" customFormat="1">
      <c r="A311" s="18">
        <v>559</v>
      </c>
      <c r="B311" s="25">
        <v>9.0000000000000006E-5</v>
      </c>
      <c r="C311" s="25">
        <v>2.3E-3</v>
      </c>
      <c r="D311" s="25">
        <f t="shared" si="40"/>
        <v>1.895E-3</v>
      </c>
      <c r="E311" s="25"/>
      <c r="F311" s="25">
        <f t="shared" si="41"/>
        <v>6.9578999999999995E-4</v>
      </c>
      <c r="G311" s="25">
        <f t="shared" si="42"/>
        <v>1.6024043700000001E-2</v>
      </c>
      <c r="H311" s="25">
        <v>2.2000000000000001E-3</v>
      </c>
      <c r="I311" s="25">
        <f t="shared" si="43"/>
        <v>1.7950000000000002E-3</v>
      </c>
      <c r="J311" s="25"/>
      <c r="K311" s="25">
        <f t="shared" si="44"/>
        <v>5.9679000000000025E-4</v>
      </c>
      <c r="L311" s="25">
        <f t="shared" si="45"/>
        <v>1.3744073700000007E-2</v>
      </c>
      <c r="M311" s="25">
        <v>1.1000000000000001E-3</v>
      </c>
      <c r="N311" s="25">
        <f t="shared" si="46"/>
        <v>6.9500000000000009E-4</v>
      </c>
      <c r="O311" s="25"/>
      <c r="P311" s="25">
        <f t="shared" si="47"/>
        <v>4.187900000000001E-4</v>
      </c>
      <c r="Q311" s="25">
        <f t="shared" si="48"/>
        <v>9.6447337000000032E-3</v>
      </c>
      <c r="R311" s="25"/>
      <c r="S311" s="25"/>
      <c r="T311" s="25">
        <v>7.2000000000000005E-4</v>
      </c>
      <c r="U311" s="25">
        <f t="shared" si="49"/>
        <v>4.0500000000000003E-4</v>
      </c>
    </row>
    <row r="312" spans="1:21" s="15" customFormat="1">
      <c r="A312" s="18">
        <v>560</v>
      </c>
      <c r="B312" s="25">
        <v>1.4999999999999999E-4</v>
      </c>
      <c r="C312" s="25">
        <v>2.3E-3</v>
      </c>
      <c r="D312" s="25">
        <f t="shared" si="40"/>
        <v>1.8749999999999999E-3</v>
      </c>
      <c r="E312" s="25"/>
      <c r="F312" s="25">
        <f t="shared" si="41"/>
        <v>6.757899999999999E-4</v>
      </c>
      <c r="G312" s="25">
        <f t="shared" si="42"/>
        <v>1.5563443699999999E-2</v>
      </c>
      <c r="H312" s="25">
        <v>2.3E-3</v>
      </c>
      <c r="I312" s="25">
        <f t="shared" si="43"/>
        <v>1.8749999999999999E-3</v>
      </c>
      <c r="J312" s="25"/>
      <c r="K312" s="25">
        <f t="shared" si="44"/>
        <v>6.7679000000000003E-4</v>
      </c>
      <c r="L312" s="25">
        <f t="shared" si="45"/>
        <v>1.5586473700000001E-2</v>
      </c>
      <c r="M312" s="25">
        <v>1.1000000000000001E-3</v>
      </c>
      <c r="N312" s="25">
        <f t="shared" si="46"/>
        <v>6.7500000000000004E-4</v>
      </c>
      <c r="O312" s="25"/>
      <c r="P312" s="25">
        <f t="shared" si="47"/>
        <v>3.9879000000000005E-4</v>
      </c>
      <c r="Q312" s="25">
        <f t="shared" si="48"/>
        <v>9.1841337000000012E-3</v>
      </c>
      <c r="R312" s="25"/>
      <c r="S312" s="25"/>
      <c r="T312" s="25">
        <v>6.9999999999999999E-4</v>
      </c>
      <c r="U312" s="25">
        <f t="shared" si="49"/>
        <v>4.2499999999999998E-4</v>
      </c>
    </row>
    <row r="313" spans="1:21" s="15" customFormat="1">
      <c r="A313" s="18">
        <v>561</v>
      </c>
      <c r="B313" s="25">
        <v>9.0000000000000006E-5</v>
      </c>
      <c r="C313" s="25">
        <v>2.3E-3</v>
      </c>
      <c r="D313" s="25">
        <f t="shared" si="40"/>
        <v>1.915E-3</v>
      </c>
      <c r="E313" s="25"/>
      <c r="F313" s="25">
        <f t="shared" si="41"/>
        <v>7.1579E-4</v>
      </c>
      <c r="G313" s="25">
        <f t="shared" si="42"/>
        <v>1.6484643699999999E-2</v>
      </c>
      <c r="H313" s="25">
        <v>2.3E-3</v>
      </c>
      <c r="I313" s="25">
        <f t="shared" si="43"/>
        <v>1.915E-3</v>
      </c>
      <c r="J313" s="25"/>
      <c r="K313" s="25">
        <f t="shared" si="44"/>
        <v>7.1679000000000014E-4</v>
      </c>
      <c r="L313" s="25">
        <f t="shared" si="45"/>
        <v>1.6507673700000003E-2</v>
      </c>
      <c r="M313" s="25">
        <v>1.1000000000000001E-3</v>
      </c>
      <c r="N313" s="25">
        <f t="shared" si="46"/>
        <v>7.1500000000000003E-4</v>
      </c>
      <c r="O313" s="25"/>
      <c r="P313" s="25">
        <f t="shared" si="47"/>
        <v>4.3879000000000005E-4</v>
      </c>
      <c r="Q313" s="25">
        <f t="shared" si="48"/>
        <v>1.0105333700000002E-2</v>
      </c>
      <c r="R313" s="25"/>
      <c r="S313" s="25"/>
      <c r="T313" s="25">
        <v>6.8000000000000005E-4</v>
      </c>
      <c r="U313" s="25">
        <f t="shared" si="49"/>
        <v>3.8500000000000003E-4</v>
      </c>
    </row>
    <row r="314" spans="1:21" s="15" customFormat="1">
      <c r="A314" s="18">
        <v>562</v>
      </c>
      <c r="B314" s="25">
        <v>9.0000000000000006E-5</v>
      </c>
      <c r="C314" s="25">
        <v>2.5000000000000001E-3</v>
      </c>
      <c r="D314" s="25">
        <f t="shared" si="40"/>
        <v>2.14E-3</v>
      </c>
      <c r="E314" s="25"/>
      <c r="F314" s="25">
        <f t="shared" si="41"/>
        <v>9.4078999999999994E-4</v>
      </c>
      <c r="G314" s="25">
        <f t="shared" si="42"/>
        <v>2.1666393699999998E-2</v>
      </c>
      <c r="H314" s="25">
        <v>2.3999999999999998E-3</v>
      </c>
      <c r="I314" s="25">
        <f t="shared" si="43"/>
        <v>2.0399999999999997E-3</v>
      </c>
      <c r="J314" s="25"/>
      <c r="K314" s="25">
        <f t="shared" si="44"/>
        <v>8.4178999999999981E-4</v>
      </c>
      <c r="L314" s="25">
        <f t="shared" si="45"/>
        <v>1.9386423699999995E-2</v>
      </c>
      <c r="M314" s="25">
        <v>1.1000000000000001E-3</v>
      </c>
      <c r="N314" s="25">
        <f t="shared" si="46"/>
        <v>7.3999999999999999E-4</v>
      </c>
      <c r="O314" s="25"/>
      <c r="P314" s="25">
        <f t="shared" si="47"/>
        <v>4.6379E-4</v>
      </c>
      <c r="Q314" s="25">
        <f t="shared" si="48"/>
        <v>1.06810837E-2</v>
      </c>
      <c r="R314" s="25"/>
      <c r="S314" s="25"/>
      <c r="T314" s="25">
        <v>6.3000000000000003E-4</v>
      </c>
      <c r="U314" s="25">
        <f t="shared" si="49"/>
        <v>3.6000000000000002E-4</v>
      </c>
    </row>
    <row r="315" spans="1:21" s="15" customFormat="1">
      <c r="A315" s="18">
        <v>563</v>
      </c>
      <c r="B315" s="25">
        <v>8.0000000000000007E-5</v>
      </c>
      <c r="C315" s="25">
        <v>2.3E-3</v>
      </c>
      <c r="D315" s="25">
        <f t="shared" si="40"/>
        <v>1.9250000000000001E-3</v>
      </c>
      <c r="E315" s="25"/>
      <c r="F315" s="25">
        <f t="shared" si="41"/>
        <v>7.2579000000000003E-4</v>
      </c>
      <c r="G315" s="25">
        <f t="shared" si="42"/>
        <v>1.6714943700000002E-2</v>
      </c>
      <c r="H315" s="25">
        <v>2.2000000000000001E-3</v>
      </c>
      <c r="I315" s="25">
        <f t="shared" si="43"/>
        <v>1.8250000000000002E-3</v>
      </c>
      <c r="J315" s="25"/>
      <c r="K315" s="25">
        <f t="shared" si="44"/>
        <v>6.2679000000000033E-4</v>
      </c>
      <c r="L315" s="25">
        <f t="shared" si="45"/>
        <v>1.4434973700000008E-2</v>
      </c>
      <c r="M315" s="25">
        <v>1E-3</v>
      </c>
      <c r="N315" s="25">
        <f t="shared" si="46"/>
        <v>6.2500000000000001E-4</v>
      </c>
      <c r="O315" s="25"/>
      <c r="P315" s="25">
        <f t="shared" si="47"/>
        <v>3.4879000000000003E-4</v>
      </c>
      <c r="Q315" s="25">
        <f t="shared" si="48"/>
        <v>8.0326337000000015E-3</v>
      </c>
      <c r="R315" s="25"/>
      <c r="S315" s="25"/>
      <c r="T315" s="25">
        <v>6.7000000000000002E-4</v>
      </c>
      <c r="U315" s="25">
        <f t="shared" si="49"/>
        <v>3.7500000000000001E-4</v>
      </c>
    </row>
    <row r="316" spans="1:21" s="15" customFormat="1">
      <c r="A316" s="18">
        <v>564</v>
      </c>
      <c r="B316" s="25">
        <v>9.0000000000000006E-5</v>
      </c>
      <c r="C316" s="25">
        <v>2.3999999999999998E-3</v>
      </c>
      <c r="D316" s="25">
        <f t="shared" si="40"/>
        <v>2.0299999999999997E-3</v>
      </c>
      <c r="E316" s="25"/>
      <c r="F316" s="25">
        <f t="shared" si="41"/>
        <v>8.3078999999999965E-4</v>
      </c>
      <c r="G316" s="25">
        <f t="shared" si="42"/>
        <v>1.9133093699999992E-2</v>
      </c>
      <c r="H316" s="25">
        <v>2.3E-3</v>
      </c>
      <c r="I316" s="25">
        <f t="shared" si="43"/>
        <v>1.9299999999999999E-3</v>
      </c>
      <c r="J316" s="25"/>
      <c r="K316" s="25">
        <f t="shared" si="44"/>
        <v>7.3178999999999996E-4</v>
      </c>
      <c r="L316" s="25">
        <f t="shared" si="45"/>
        <v>1.68531237E-2</v>
      </c>
      <c r="M316" s="25">
        <v>1E-3</v>
      </c>
      <c r="N316" s="25">
        <f t="shared" si="46"/>
        <v>6.3000000000000003E-4</v>
      </c>
      <c r="O316" s="25"/>
      <c r="P316" s="25">
        <f t="shared" si="47"/>
        <v>3.5379000000000004E-4</v>
      </c>
      <c r="Q316" s="25">
        <f t="shared" si="48"/>
        <v>8.1477837000000011E-3</v>
      </c>
      <c r="R316" s="25"/>
      <c r="S316" s="25"/>
      <c r="T316" s="25">
        <v>6.4999999999999997E-4</v>
      </c>
      <c r="U316" s="25">
        <f t="shared" si="49"/>
        <v>3.6999999999999999E-4</v>
      </c>
    </row>
    <row r="317" spans="1:21" s="15" customFormat="1">
      <c r="A317" s="18">
        <v>565</v>
      </c>
      <c r="B317" s="25">
        <v>1E-4</v>
      </c>
      <c r="C317" s="25">
        <v>2.3E-3</v>
      </c>
      <c r="D317" s="25">
        <f t="shared" si="40"/>
        <v>1.89E-3</v>
      </c>
      <c r="E317" s="25"/>
      <c r="F317" s="25">
        <f t="shared" si="41"/>
        <v>6.9078999999999994E-4</v>
      </c>
      <c r="G317" s="25">
        <f t="shared" si="42"/>
        <v>1.5908893699999999E-2</v>
      </c>
      <c r="H317" s="25">
        <v>2.2000000000000001E-3</v>
      </c>
      <c r="I317" s="25">
        <f t="shared" si="43"/>
        <v>1.7900000000000001E-3</v>
      </c>
      <c r="J317" s="25"/>
      <c r="K317" s="25">
        <f t="shared" si="44"/>
        <v>5.9179000000000024E-4</v>
      </c>
      <c r="L317" s="25">
        <f t="shared" si="45"/>
        <v>1.3628923700000007E-2</v>
      </c>
      <c r="M317" s="25">
        <v>1.1000000000000001E-3</v>
      </c>
      <c r="N317" s="25">
        <f t="shared" si="46"/>
        <v>6.9000000000000008E-4</v>
      </c>
      <c r="O317" s="25"/>
      <c r="P317" s="25">
        <f t="shared" si="47"/>
        <v>4.1379000000000009E-4</v>
      </c>
      <c r="Q317" s="25">
        <f t="shared" si="48"/>
        <v>9.5295837000000019E-3</v>
      </c>
      <c r="R317" s="25"/>
      <c r="S317" s="25"/>
      <c r="T317" s="25">
        <v>7.2000000000000005E-4</v>
      </c>
      <c r="U317" s="25">
        <f t="shared" si="49"/>
        <v>4.1000000000000005E-4</v>
      </c>
    </row>
    <row r="318" spans="1:21" s="15" customFormat="1">
      <c r="A318" s="18">
        <v>566</v>
      </c>
      <c r="B318" s="25">
        <v>1E-4</v>
      </c>
      <c r="C318" s="25">
        <v>2.3E-3</v>
      </c>
      <c r="D318" s="25">
        <f t="shared" si="40"/>
        <v>1.8699999999999999E-3</v>
      </c>
      <c r="E318" s="25"/>
      <c r="F318" s="25">
        <f t="shared" si="41"/>
        <v>6.7078999999999988E-4</v>
      </c>
      <c r="G318" s="25">
        <f t="shared" si="42"/>
        <v>1.5448293699999997E-2</v>
      </c>
      <c r="H318" s="25">
        <v>2.3E-3</v>
      </c>
      <c r="I318" s="25">
        <f t="shared" si="43"/>
        <v>1.8699999999999999E-3</v>
      </c>
      <c r="J318" s="25"/>
      <c r="K318" s="25">
        <f t="shared" si="44"/>
        <v>6.7179000000000002E-4</v>
      </c>
      <c r="L318" s="25">
        <f t="shared" si="45"/>
        <v>1.5471323700000001E-2</v>
      </c>
      <c r="M318" s="25">
        <v>1.1000000000000001E-3</v>
      </c>
      <c r="N318" s="25">
        <f t="shared" si="46"/>
        <v>6.7000000000000002E-4</v>
      </c>
      <c r="O318" s="25"/>
      <c r="P318" s="25">
        <f t="shared" si="47"/>
        <v>3.9379000000000004E-4</v>
      </c>
      <c r="Q318" s="25">
        <f t="shared" si="48"/>
        <v>9.0689837000000016E-3</v>
      </c>
      <c r="R318" s="25"/>
      <c r="S318" s="25"/>
      <c r="T318" s="25">
        <v>7.6000000000000004E-4</v>
      </c>
      <c r="U318" s="25">
        <f t="shared" si="49"/>
        <v>4.3000000000000004E-4</v>
      </c>
    </row>
    <row r="319" spans="1:21" s="15" customFormat="1">
      <c r="A319" s="18">
        <v>567</v>
      </c>
      <c r="B319" s="25">
        <v>6.0000000000000002E-5</v>
      </c>
      <c r="C319" s="25">
        <v>2.2000000000000001E-3</v>
      </c>
      <c r="D319" s="25">
        <f t="shared" si="40"/>
        <v>1.83E-3</v>
      </c>
      <c r="E319" s="25"/>
      <c r="F319" s="25">
        <f t="shared" si="41"/>
        <v>6.3079E-4</v>
      </c>
      <c r="G319" s="25">
        <f t="shared" si="42"/>
        <v>1.45270937E-2</v>
      </c>
      <c r="H319" s="25">
        <v>2.0999999999999999E-3</v>
      </c>
      <c r="I319" s="25">
        <f t="shared" si="43"/>
        <v>1.7299999999999998E-3</v>
      </c>
      <c r="J319" s="25"/>
      <c r="K319" s="25">
        <f t="shared" si="44"/>
        <v>5.3178999999999987E-4</v>
      </c>
      <c r="L319" s="25">
        <f t="shared" si="45"/>
        <v>1.2247123699999998E-2</v>
      </c>
      <c r="M319" s="25">
        <v>1.1000000000000001E-3</v>
      </c>
      <c r="N319" s="25">
        <f t="shared" si="46"/>
        <v>7.2999999999999996E-4</v>
      </c>
      <c r="O319" s="25"/>
      <c r="P319" s="25">
        <f t="shared" si="47"/>
        <v>4.5378999999999998E-4</v>
      </c>
      <c r="Q319" s="25">
        <f t="shared" si="48"/>
        <v>1.0450783700000001E-2</v>
      </c>
      <c r="R319" s="25"/>
      <c r="S319" s="25"/>
      <c r="T319" s="25">
        <v>6.8000000000000005E-4</v>
      </c>
      <c r="U319" s="25">
        <f t="shared" si="49"/>
        <v>3.7000000000000005E-4</v>
      </c>
    </row>
    <row r="320" spans="1:21" s="15" customFormat="1">
      <c r="A320" s="18">
        <v>568</v>
      </c>
      <c r="B320" s="25">
        <v>9.0000000000000006E-5</v>
      </c>
      <c r="C320" s="25">
        <v>2.3E-3</v>
      </c>
      <c r="D320" s="25">
        <f t="shared" si="40"/>
        <v>1.9250000000000001E-3</v>
      </c>
      <c r="E320" s="25"/>
      <c r="F320" s="25">
        <f t="shared" si="41"/>
        <v>7.2579000000000003E-4</v>
      </c>
      <c r="G320" s="25">
        <f t="shared" si="42"/>
        <v>1.6714943700000002E-2</v>
      </c>
      <c r="H320" s="25">
        <v>2.2000000000000001E-3</v>
      </c>
      <c r="I320" s="25">
        <f t="shared" si="43"/>
        <v>1.8250000000000002E-3</v>
      </c>
      <c r="J320" s="25"/>
      <c r="K320" s="25">
        <f t="shared" si="44"/>
        <v>6.2679000000000033E-4</v>
      </c>
      <c r="L320" s="25">
        <f t="shared" si="45"/>
        <v>1.4434973700000008E-2</v>
      </c>
      <c r="M320" s="25">
        <v>8.9999999999999998E-4</v>
      </c>
      <c r="N320" s="25">
        <f t="shared" si="46"/>
        <v>5.2499999999999997E-4</v>
      </c>
      <c r="O320" s="25"/>
      <c r="P320" s="25">
        <f t="shared" si="47"/>
        <v>2.4878999999999998E-4</v>
      </c>
      <c r="Q320" s="25">
        <f t="shared" si="48"/>
        <v>5.7296337000000003E-3</v>
      </c>
      <c r="R320" s="25"/>
      <c r="S320" s="25"/>
      <c r="T320" s="25">
        <v>6.6E-4</v>
      </c>
      <c r="U320" s="25">
        <f t="shared" si="49"/>
        <v>3.7500000000000001E-4</v>
      </c>
    </row>
    <row r="321" spans="1:21" s="15" customFormat="1">
      <c r="A321" s="18">
        <v>569</v>
      </c>
      <c r="B321" s="25">
        <v>3.0000000000000001E-5</v>
      </c>
      <c r="C321" s="25">
        <v>2.3E-3</v>
      </c>
      <c r="D321" s="25">
        <f t="shared" si="40"/>
        <v>2.0049999999999998E-3</v>
      </c>
      <c r="E321" s="25"/>
      <c r="F321" s="25">
        <f t="shared" si="41"/>
        <v>8.0578999999999981E-4</v>
      </c>
      <c r="G321" s="25">
        <f t="shared" si="42"/>
        <v>1.8557343699999996E-2</v>
      </c>
      <c r="H321" s="25">
        <v>2.0999999999999999E-3</v>
      </c>
      <c r="I321" s="25">
        <f t="shared" si="43"/>
        <v>1.805E-3</v>
      </c>
      <c r="J321" s="25"/>
      <c r="K321" s="25">
        <f t="shared" si="44"/>
        <v>6.0679000000000006E-4</v>
      </c>
      <c r="L321" s="25">
        <f t="shared" si="45"/>
        <v>1.3974373700000002E-2</v>
      </c>
      <c r="M321" s="25">
        <v>1.1000000000000001E-3</v>
      </c>
      <c r="N321" s="25">
        <f t="shared" si="46"/>
        <v>8.0500000000000016E-4</v>
      </c>
      <c r="O321" s="25"/>
      <c r="P321" s="25">
        <f t="shared" si="47"/>
        <v>5.2879000000000012E-4</v>
      </c>
      <c r="Q321" s="25">
        <f t="shared" si="48"/>
        <v>1.2178033700000004E-2</v>
      </c>
      <c r="R321" s="25"/>
      <c r="S321" s="25"/>
      <c r="T321" s="25">
        <v>5.5999999999999995E-4</v>
      </c>
      <c r="U321" s="25">
        <f t="shared" si="49"/>
        <v>2.9499999999999996E-4</v>
      </c>
    </row>
    <row r="322" spans="1:21" s="15" customFormat="1">
      <c r="A322" s="18">
        <v>570</v>
      </c>
      <c r="B322" s="25">
        <v>8.0000000000000007E-5</v>
      </c>
      <c r="C322" s="25">
        <v>2.3E-3</v>
      </c>
      <c r="D322" s="25">
        <f t="shared" si="40"/>
        <v>1.9449999999999999E-3</v>
      </c>
      <c r="E322" s="25"/>
      <c r="F322" s="25">
        <f t="shared" si="41"/>
        <v>7.4578999999999986E-4</v>
      </c>
      <c r="G322" s="25">
        <f t="shared" si="42"/>
        <v>1.7175543699999997E-2</v>
      </c>
      <c r="H322" s="25">
        <v>2.2000000000000001E-3</v>
      </c>
      <c r="I322" s="25">
        <f t="shared" si="43"/>
        <v>1.8450000000000001E-3</v>
      </c>
      <c r="J322" s="25"/>
      <c r="K322" s="25">
        <f t="shared" si="44"/>
        <v>6.4679000000000017E-4</v>
      </c>
      <c r="L322" s="25">
        <f t="shared" si="45"/>
        <v>1.4895573700000005E-2</v>
      </c>
      <c r="M322" s="25">
        <v>1.1000000000000001E-3</v>
      </c>
      <c r="N322" s="25">
        <f t="shared" si="46"/>
        <v>7.45E-4</v>
      </c>
      <c r="O322" s="25"/>
      <c r="P322" s="25">
        <f t="shared" si="47"/>
        <v>4.6879000000000002E-4</v>
      </c>
      <c r="Q322" s="25">
        <f t="shared" si="48"/>
        <v>1.0796233700000001E-2</v>
      </c>
      <c r="R322" s="25"/>
      <c r="S322" s="25"/>
      <c r="T322" s="25">
        <v>6.3000000000000003E-4</v>
      </c>
      <c r="U322" s="25">
        <f t="shared" si="49"/>
        <v>3.5500000000000001E-4</v>
      </c>
    </row>
    <row r="323" spans="1:21" s="15" customFormat="1">
      <c r="A323" s="18">
        <v>571</v>
      </c>
      <c r="B323" s="25">
        <v>8.0000000000000007E-5</v>
      </c>
      <c r="C323" s="25">
        <v>2.2000000000000001E-3</v>
      </c>
      <c r="D323" s="25">
        <f t="shared" ref="D323:D386" si="50">C323-U323</f>
        <v>1.8400000000000001E-3</v>
      </c>
      <c r="E323" s="25"/>
      <c r="F323" s="25">
        <f t="shared" ref="F323:F351" si="51">D323-0.00119921</f>
        <v>6.4079000000000002E-4</v>
      </c>
      <c r="G323" s="25">
        <f t="shared" ref="G323:G351" si="52">F323*23.03</f>
        <v>1.4757393700000001E-2</v>
      </c>
      <c r="H323" s="25">
        <v>2.2000000000000001E-3</v>
      </c>
      <c r="I323" s="25">
        <f t="shared" ref="I323:I386" si="53">H323-U323</f>
        <v>1.8400000000000001E-3</v>
      </c>
      <c r="J323" s="25"/>
      <c r="K323" s="25">
        <f t="shared" ref="K323:K351" si="54">I323-0.00119821</f>
        <v>6.4179000000000016E-4</v>
      </c>
      <c r="L323" s="25">
        <f t="shared" ref="L323:L351" si="55">K323*23.03</f>
        <v>1.4780423700000005E-2</v>
      </c>
      <c r="M323" s="25">
        <v>1.1000000000000001E-3</v>
      </c>
      <c r="N323" s="25">
        <f t="shared" ref="N323:N386" si="56">M323-U323</f>
        <v>7.3999999999999999E-4</v>
      </c>
      <c r="O323" s="25"/>
      <c r="P323" s="25">
        <f t="shared" ref="P323:P351" si="57">N323-0.00027621</f>
        <v>4.6379E-4</v>
      </c>
      <c r="Q323" s="25">
        <f t="shared" ref="Q323:Q351" si="58">P323*23.03</f>
        <v>1.06810837E-2</v>
      </c>
      <c r="R323" s="25"/>
      <c r="S323" s="25"/>
      <c r="T323" s="25">
        <v>6.4000000000000005E-4</v>
      </c>
      <c r="U323" s="25">
        <f t="shared" ref="U323:U386" si="59">(B323+T323)/2</f>
        <v>3.6000000000000002E-4</v>
      </c>
    </row>
    <row r="324" spans="1:21" s="15" customFormat="1">
      <c r="A324" s="18">
        <v>572</v>
      </c>
      <c r="B324" s="25">
        <v>3.0000000000000001E-5</v>
      </c>
      <c r="C324" s="25">
        <v>2.2000000000000001E-3</v>
      </c>
      <c r="D324" s="25">
        <f t="shared" si="50"/>
        <v>1.8650000000000001E-3</v>
      </c>
      <c r="E324" s="25"/>
      <c r="F324" s="25">
        <f t="shared" si="51"/>
        <v>6.6579000000000009E-4</v>
      </c>
      <c r="G324" s="25">
        <f t="shared" si="52"/>
        <v>1.5333143700000003E-2</v>
      </c>
      <c r="H324" s="25">
        <v>2.2000000000000001E-3</v>
      </c>
      <c r="I324" s="25">
        <f t="shared" si="53"/>
        <v>1.8650000000000001E-3</v>
      </c>
      <c r="J324" s="25"/>
      <c r="K324" s="25">
        <f t="shared" si="54"/>
        <v>6.6679000000000022E-4</v>
      </c>
      <c r="L324" s="25">
        <f t="shared" si="55"/>
        <v>1.5356173700000007E-2</v>
      </c>
      <c r="M324" s="25">
        <v>1.1000000000000001E-3</v>
      </c>
      <c r="N324" s="25">
        <f t="shared" si="56"/>
        <v>7.6500000000000005E-4</v>
      </c>
      <c r="O324" s="25"/>
      <c r="P324" s="25">
        <f t="shared" si="57"/>
        <v>4.8879000000000001E-4</v>
      </c>
      <c r="Q324" s="25">
        <f t="shared" si="58"/>
        <v>1.1256833700000001E-2</v>
      </c>
      <c r="R324" s="25"/>
      <c r="S324" s="25"/>
      <c r="T324" s="25">
        <v>6.4000000000000005E-4</v>
      </c>
      <c r="U324" s="25">
        <f t="shared" si="59"/>
        <v>3.3500000000000001E-4</v>
      </c>
    </row>
    <row r="325" spans="1:21" s="15" customFormat="1">
      <c r="A325" s="18">
        <v>573</v>
      </c>
      <c r="B325" s="25">
        <v>1.1E-4</v>
      </c>
      <c r="C325" s="25">
        <v>2.2000000000000001E-3</v>
      </c>
      <c r="D325" s="25">
        <f t="shared" si="50"/>
        <v>1.8200000000000002E-3</v>
      </c>
      <c r="E325" s="25"/>
      <c r="F325" s="25">
        <f t="shared" si="51"/>
        <v>6.2079000000000019E-4</v>
      </c>
      <c r="G325" s="25">
        <f t="shared" si="52"/>
        <v>1.4296793700000004E-2</v>
      </c>
      <c r="H325" s="25">
        <v>2.0999999999999999E-3</v>
      </c>
      <c r="I325" s="25">
        <f t="shared" si="53"/>
        <v>1.72E-3</v>
      </c>
      <c r="J325" s="25"/>
      <c r="K325" s="25">
        <f t="shared" si="54"/>
        <v>5.2179000000000006E-4</v>
      </c>
      <c r="L325" s="25">
        <f t="shared" si="55"/>
        <v>1.2016823700000002E-2</v>
      </c>
      <c r="M325" s="25">
        <v>1.1000000000000001E-3</v>
      </c>
      <c r="N325" s="25">
        <f t="shared" si="56"/>
        <v>7.2000000000000015E-4</v>
      </c>
      <c r="O325" s="25"/>
      <c r="P325" s="25">
        <f t="shared" si="57"/>
        <v>4.4379000000000017E-4</v>
      </c>
      <c r="Q325" s="25">
        <f t="shared" si="58"/>
        <v>1.0220483700000005E-2</v>
      </c>
      <c r="R325" s="25"/>
      <c r="S325" s="25"/>
      <c r="T325" s="25">
        <v>6.4999999999999997E-4</v>
      </c>
      <c r="U325" s="25">
        <f t="shared" si="59"/>
        <v>3.7999999999999997E-4</v>
      </c>
    </row>
    <row r="326" spans="1:21" s="15" customFormat="1">
      <c r="A326" s="18">
        <v>574</v>
      </c>
      <c r="B326" s="25">
        <v>1.2999999999999999E-4</v>
      </c>
      <c r="C326" s="25">
        <v>2.2000000000000001E-3</v>
      </c>
      <c r="D326" s="25">
        <f t="shared" si="50"/>
        <v>1.7750000000000001E-3</v>
      </c>
      <c r="E326" s="25"/>
      <c r="F326" s="25">
        <f t="shared" si="51"/>
        <v>5.7579000000000007E-4</v>
      </c>
      <c r="G326" s="25">
        <f t="shared" si="52"/>
        <v>1.3260443700000003E-2</v>
      </c>
      <c r="H326" s="25">
        <v>2.3E-3</v>
      </c>
      <c r="I326" s="25">
        <f t="shared" si="53"/>
        <v>1.8749999999999999E-3</v>
      </c>
      <c r="J326" s="25"/>
      <c r="K326" s="25">
        <f t="shared" si="54"/>
        <v>6.7679000000000003E-4</v>
      </c>
      <c r="L326" s="25">
        <f t="shared" si="55"/>
        <v>1.5586473700000001E-2</v>
      </c>
      <c r="M326" s="25">
        <v>1.1000000000000001E-3</v>
      </c>
      <c r="N326" s="25">
        <f t="shared" si="56"/>
        <v>6.7500000000000004E-4</v>
      </c>
      <c r="O326" s="25"/>
      <c r="P326" s="25">
        <f t="shared" si="57"/>
        <v>3.9879000000000005E-4</v>
      </c>
      <c r="Q326" s="25">
        <f t="shared" si="58"/>
        <v>9.1841337000000012E-3</v>
      </c>
      <c r="R326" s="25"/>
      <c r="S326" s="25"/>
      <c r="T326" s="25">
        <v>7.2000000000000005E-4</v>
      </c>
      <c r="U326" s="25">
        <f t="shared" si="59"/>
        <v>4.2500000000000003E-4</v>
      </c>
    </row>
    <row r="327" spans="1:21" s="15" customFormat="1">
      <c r="A327" s="18">
        <v>575</v>
      </c>
      <c r="B327" s="25">
        <v>1.4999999999999999E-4</v>
      </c>
      <c r="C327" s="25">
        <v>2.0999999999999999E-3</v>
      </c>
      <c r="D327" s="25">
        <f t="shared" si="50"/>
        <v>1.635E-3</v>
      </c>
      <c r="E327" s="25"/>
      <c r="F327" s="25">
        <f t="shared" si="51"/>
        <v>4.3578999999999992E-4</v>
      </c>
      <c r="G327" s="25">
        <f t="shared" si="52"/>
        <v>1.0036243699999999E-2</v>
      </c>
      <c r="H327" s="25">
        <v>2.0999999999999999E-3</v>
      </c>
      <c r="I327" s="25">
        <f t="shared" si="53"/>
        <v>1.635E-3</v>
      </c>
      <c r="J327" s="25"/>
      <c r="K327" s="25">
        <f t="shared" si="54"/>
        <v>4.3679000000000005E-4</v>
      </c>
      <c r="L327" s="25">
        <f t="shared" si="55"/>
        <v>1.0059273700000001E-2</v>
      </c>
      <c r="M327" s="25">
        <v>1E-3</v>
      </c>
      <c r="N327" s="25">
        <f t="shared" si="56"/>
        <v>5.350000000000001E-4</v>
      </c>
      <c r="O327" s="25"/>
      <c r="P327" s="25">
        <f t="shared" si="57"/>
        <v>2.5879000000000012E-4</v>
      </c>
      <c r="Q327" s="25">
        <f t="shared" si="58"/>
        <v>5.959933700000003E-3</v>
      </c>
      <c r="R327" s="25"/>
      <c r="S327" s="25"/>
      <c r="T327" s="25">
        <v>7.7999999999999999E-4</v>
      </c>
      <c r="U327" s="25">
        <f t="shared" si="59"/>
        <v>4.6499999999999997E-4</v>
      </c>
    </row>
    <row r="328" spans="1:21" s="15" customFormat="1">
      <c r="A328" s="18">
        <v>576</v>
      </c>
      <c r="B328" s="25">
        <v>1.1E-4</v>
      </c>
      <c r="C328" s="25">
        <v>2.2000000000000001E-3</v>
      </c>
      <c r="D328" s="25">
        <f t="shared" si="50"/>
        <v>1.7850000000000001E-3</v>
      </c>
      <c r="E328" s="25"/>
      <c r="F328" s="25">
        <f t="shared" si="51"/>
        <v>5.857900000000001E-4</v>
      </c>
      <c r="G328" s="25">
        <f t="shared" si="52"/>
        <v>1.3490743700000004E-2</v>
      </c>
      <c r="H328" s="25">
        <v>2.0999999999999999E-3</v>
      </c>
      <c r="I328" s="25">
        <f t="shared" si="53"/>
        <v>1.6849999999999999E-3</v>
      </c>
      <c r="J328" s="25"/>
      <c r="K328" s="25">
        <f t="shared" si="54"/>
        <v>4.8678999999999997E-4</v>
      </c>
      <c r="L328" s="25">
        <f t="shared" si="55"/>
        <v>1.1210773699999999E-2</v>
      </c>
      <c r="M328" s="25">
        <v>1E-3</v>
      </c>
      <c r="N328" s="25">
        <f t="shared" si="56"/>
        <v>5.8500000000000002E-4</v>
      </c>
      <c r="O328" s="25"/>
      <c r="P328" s="25">
        <f t="shared" si="57"/>
        <v>3.0879000000000003E-4</v>
      </c>
      <c r="Q328" s="25">
        <f t="shared" si="58"/>
        <v>7.111433700000001E-3</v>
      </c>
      <c r="R328" s="25"/>
      <c r="S328" s="25"/>
      <c r="T328" s="25">
        <v>7.2000000000000005E-4</v>
      </c>
      <c r="U328" s="25">
        <f t="shared" si="59"/>
        <v>4.15E-4</v>
      </c>
    </row>
    <row r="329" spans="1:21" s="15" customFormat="1">
      <c r="A329" s="18">
        <v>577</v>
      </c>
      <c r="B329" s="25">
        <v>3.0000000000000001E-5</v>
      </c>
      <c r="C329" s="25">
        <v>2.2000000000000001E-3</v>
      </c>
      <c r="D329" s="25">
        <f t="shared" si="50"/>
        <v>1.8650000000000001E-3</v>
      </c>
      <c r="E329" s="25"/>
      <c r="F329" s="25">
        <f t="shared" si="51"/>
        <v>6.6579000000000009E-4</v>
      </c>
      <c r="G329" s="25">
        <f t="shared" si="52"/>
        <v>1.5333143700000003E-2</v>
      </c>
      <c r="H329" s="25">
        <v>2.0999999999999999E-3</v>
      </c>
      <c r="I329" s="25">
        <f t="shared" si="53"/>
        <v>1.7649999999999999E-3</v>
      </c>
      <c r="J329" s="25"/>
      <c r="K329" s="25">
        <f t="shared" si="54"/>
        <v>5.6678999999999996E-4</v>
      </c>
      <c r="L329" s="25">
        <f t="shared" si="55"/>
        <v>1.30531737E-2</v>
      </c>
      <c r="M329" s="25">
        <v>1E-3</v>
      </c>
      <c r="N329" s="25">
        <f t="shared" si="56"/>
        <v>6.6500000000000001E-4</v>
      </c>
      <c r="O329" s="25"/>
      <c r="P329" s="25">
        <f t="shared" si="57"/>
        <v>3.8879000000000002E-4</v>
      </c>
      <c r="Q329" s="25">
        <f t="shared" si="58"/>
        <v>8.9538337000000003E-3</v>
      </c>
      <c r="R329" s="25"/>
      <c r="S329" s="25"/>
      <c r="T329" s="25">
        <v>6.4000000000000005E-4</v>
      </c>
      <c r="U329" s="25">
        <f t="shared" si="59"/>
        <v>3.3500000000000001E-4</v>
      </c>
    </row>
    <row r="330" spans="1:21" s="15" customFormat="1">
      <c r="A330" s="18">
        <v>578</v>
      </c>
      <c r="B330" s="25">
        <v>6.8999999999999997E-5</v>
      </c>
      <c r="C330" s="25">
        <v>2.0999999999999999E-3</v>
      </c>
      <c r="D330" s="25">
        <f t="shared" si="50"/>
        <v>1.7155E-3</v>
      </c>
      <c r="E330" s="25"/>
      <c r="F330" s="25">
        <f t="shared" si="51"/>
        <v>5.1628999999999998E-4</v>
      </c>
      <c r="G330" s="25">
        <f t="shared" si="52"/>
        <v>1.18901587E-2</v>
      </c>
      <c r="H330" s="25">
        <v>2.0999999999999999E-3</v>
      </c>
      <c r="I330" s="25">
        <f t="shared" si="53"/>
        <v>1.7155E-3</v>
      </c>
      <c r="J330" s="25"/>
      <c r="K330" s="25">
        <f t="shared" si="54"/>
        <v>5.1729000000000011E-4</v>
      </c>
      <c r="L330" s="25">
        <f t="shared" si="55"/>
        <v>1.1913188700000002E-2</v>
      </c>
      <c r="M330" s="25">
        <v>1.1000000000000001E-3</v>
      </c>
      <c r="N330" s="25">
        <f t="shared" si="56"/>
        <v>7.155000000000001E-4</v>
      </c>
      <c r="O330" s="25"/>
      <c r="P330" s="25">
        <f t="shared" si="57"/>
        <v>4.3929000000000011E-4</v>
      </c>
      <c r="Q330" s="25">
        <f t="shared" si="58"/>
        <v>1.0116848700000004E-2</v>
      </c>
      <c r="R330" s="25"/>
      <c r="S330" s="25"/>
      <c r="T330" s="25">
        <v>6.9999999999999999E-4</v>
      </c>
      <c r="U330" s="25">
        <f t="shared" si="59"/>
        <v>3.8449999999999997E-4</v>
      </c>
    </row>
    <row r="331" spans="1:21" s="15" customFormat="1">
      <c r="A331" s="18">
        <v>579</v>
      </c>
      <c r="B331" s="25">
        <v>5.0000000000000002E-5</v>
      </c>
      <c r="C331" s="25">
        <v>2.0999999999999999E-3</v>
      </c>
      <c r="D331" s="25">
        <f t="shared" si="50"/>
        <v>1.6999999999999999E-3</v>
      </c>
      <c r="E331" s="25"/>
      <c r="F331" s="25">
        <f t="shared" si="51"/>
        <v>5.0078999999999987E-4</v>
      </c>
      <c r="G331" s="25">
        <f t="shared" si="52"/>
        <v>1.1533193699999998E-2</v>
      </c>
      <c r="H331" s="25">
        <v>2E-3</v>
      </c>
      <c r="I331" s="25">
        <f t="shared" si="53"/>
        <v>1.6000000000000001E-3</v>
      </c>
      <c r="J331" s="25"/>
      <c r="K331" s="25">
        <f t="shared" si="54"/>
        <v>4.0179000000000018E-4</v>
      </c>
      <c r="L331" s="25">
        <f t="shared" si="55"/>
        <v>9.2532237000000038E-3</v>
      </c>
      <c r="M331" s="25">
        <v>8.9999999999999998E-4</v>
      </c>
      <c r="N331" s="25">
        <f t="shared" si="56"/>
        <v>5.0000000000000001E-4</v>
      </c>
      <c r="O331" s="25"/>
      <c r="P331" s="25">
        <f t="shared" si="57"/>
        <v>2.2379000000000002E-4</v>
      </c>
      <c r="Q331" s="25">
        <f t="shared" si="58"/>
        <v>5.1538837000000004E-3</v>
      </c>
      <c r="R331" s="25"/>
      <c r="S331" s="25"/>
      <c r="T331" s="25">
        <v>7.5000000000000002E-4</v>
      </c>
      <c r="U331" s="25">
        <f t="shared" si="59"/>
        <v>4.0000000000000002E-4</v>
      </c>
    </row>
    <row r="332" spans="1:21" s="15" customFormat="1">
      <c r="A332" s="18">
        <v>580</v>
      </c>
      <c r="B332" s="25">
        <v>1.6000000000000001E-4</v>
      </c>
      <c r="C332" s="25">
        <v>2.2000000000000001E-3</v>
      </c>
      <c r="D332" s="25">
        <f t="shared" si="50"/>
        <v>1.7300000000000002E-3</v>
      </c>
      <c r="E332" s="25"/>
      <c r="F332" s="25">
        <f t="shared" si="51"/>
        <v>5.3079000000000017E-4</v>
      </c>
      <c r="G332" s="25">
        <f t="shared" si="52"/>
        <v>1.2224093700000004E-2</v>
      </c>
      <c r="H332" s="25">
        <v>2.2000000000000001E-3</v>
      </c>
      <c r="I332" s="25">
        <f t="shared" si="53"/>
        <v>1.7300000000000002E-3</v>
      </c>
      <c r="J332" s="25"/>
      <c r="K332" s="25">
        <f t="shared" si="54"/>
        <v>5.317900000000003E-4</v>
      </c>
      <c r="L332" s="25">
        <f t="shared" si="55"/>
        <v>1.2247123700000008E-2</v>
      </c>
      <c r="M332" s="25">
        <v>1E-3</v>
      </c>
      <c r="N332" s="25">
        <f t="shared" si="56"/>
        <v>5.3000000000000009E-4</v>
      </c>
      <c r="O332" s="25"/>
      <c r="P332" s="25">
        <f t="shared" si="57"/>
        <v>2.537900000000001E-4</v>
      </c>
      <c r="Q332" s="25">
        <f t="shared" si="58"/>
        <v>5.8447837000000025E-3</v>
      </c>
      <c r="R332" s="25"/>
      <c r="S332" s="25"/>
      <c r="T332" s="25">
        <v>7.7999999999999999E-4</v>
      </c>
      <c r="U332" s="25">
        <f t="shared" si="59"/>
        <v>4.6999999999999999E-4</v>
      </c>
    </row>
    <row r="333" spans="1:21" s="15" customFormat="1">
      <c r="A333" s="18">
        <v>581</v>
      </c>
      <c r="B333" s="25">
        <v>1E-4</v>
      </c>
      <c r="C333" s="25">
        <v>2E-3</v>
      </c>
      <c r="D333" s="25">
        <f t="shared" si="50"/>
        <v>1.57E-3</v>
      </c>
      <c r="E333" s="25"/>
      <c r="F333" s="25">
        <f t="shared" si="51"/>
        <v>3.7078999999999997E-4</v>
      </c>
      <c r="G333" s="25">
        <f t="shared" si="52"/>
        <v>8.5392936999999988E-3</v>
      </c>
      <c r="H333" s="25">
        <v>1.9E-3</v>
      </c>
      <c r="I333" s="25">
        <f t="shared" si="53"/>
        <v>1.47E-3</v>
      </c>
      <c r="J333" s="25"/>
      <c r="K333" s="25">
        <f t="shared" si="54"/>
        <v>2.7179000000000005E-4</v>
      </c>
      <c r="L333" s="25">
        <f t="shared" si="55"/>
        <v>6.2593237000000013E-3</v>
      </c>
      <c r="M333" s="25">
        <v>1E-3</v>
      </c>
      <c r="N333" s="25">
        <f t="shared" si="56"/>
        <v>5.6999999999999998E-4</v>
      </c>
      <c r="O333" s="25"/>
      <c r="P333" s="25">
        <f t="shared" si="57"/>
        <v>2.9378999999999999E-4</v>
      </c>
      <c r="Q333" s="25">
        <f t="shared" si="58"/>
        <v>6.7659837000000004E-3</v>
      </c>
      <c r="R333" s="25"/>
      <c r="S333" s="25"/>
      <c r="T333" s="25">
        <v>7.6000000000000004E-4</v>
      </c>
      <c r="U333" s="25">
        <f t="shared" si="59"/>
        <v>4.3000000000000004E-4</v>
      </c>
    </row>
    <row r="334" spans="1:21" s="15" customFormat="1">
      <c r="A334" s="18">
        <v>582</v>
      </c>
      <c r="B334" s="25">
        <v>4.0000000000000003E-5</v>
      </c>
      <c r="C334" s="25">
        <v>2E-3</v>
      </c>
      <c r="D334" s="25">
        <f t="shared" si="50"/>
        <v>1.6350000000000002E-3</v>
      </c>
      <c r="E334" s="25"/>
      <c r="F334" s="25">
        <f t="shared" si="51"/>
        <v>4.3579000000000014E-4</v>
      </c>
      <c r="G334" s="25">
        <f t="shared" si="52"/>
        <v>1.0036243700000004E-2</v>
      </c>
      <c r="H334" s="25">
        <v>2E-3</v>
      </c>
      <c r="I334" s="25">
        <f t="shared" si="53"/>
        <v>1.6350000000000002E-3</v>
      </c>
      <c r="J334" s="25"/>
      <c r="K334" s="25">
        <f t="shared" si="54"/>
        <v>4.3679000000000027E-4</v>
      </c>
      <c r="L334" s="25">
        <f t="shared" si="55"/>
        <v>1.0059273700000006E-2</v>
      </c>
      <c r="M334" s="25">
        <v>1.1000000000000001E-3</v>
      </c>
      <c r="N334" s="25">
        <f t="shared" si="56"/>
        <v>7.3500000000000008E-4</v>
      </c>
      <c r="O334" s="25"/>
      <c r="P334" s="25">
        <f t="shared" si="57"/>
        <v>4.587900000000001E-4</v>
      </c>
      <c r="Q334" s="25">
        <f t="shared" si="58"/>
        <v>1.0565933700000002E-2</v>
      </c>
      <c r="R334" s="25"/>
      <c r="S334" s="25"/>
      <c r="T334" s="25">
        <v>6.8999999999999997E-4</v>
      </c>
      <c r="U334" s="25">
        <f t="shared" si="59"/>
        <v>3.6499999999999998E-4</v>
      </c>
    </row>
    <row r="335" spans="1:21" s="15" customFormat="1">
      <c r="A335" s="18">
        <v>583</v>
      </c>
      <c r="B335" s="25">
        <v>3.0000000000000001E-5</v>
      </c>
      <c r="C335" s="25">
        <v>2.0999999999999999E-3</v>
      </c>
      <c r="D335" s="25">
        <f t="shared" si="50"/>
        <v>1.7049999999999999E-3</v>
      </c>
      <c r="E335" s="25"/>
      <c r="F335" s="25">
        <f t="shared" si="51"/>
        <v>5.0578999999999989E-4</v>
      </c>
      <c r="G335" s="25">
        <f t="shared" si="52"/>
        <v>1.1648343699999997E-2</v>
      </c>
      <c r="H335" s="25">
        <v>2E-3</v>
      </c>
      <c r="I335" s="25">
        <f t="shared" si="53"/>
        <v>1.6050000000000001E-3</v>
      </c>
      <c r="J335" s="25"/>
      <c r="K335" s="25">
        <f t="shared" si="54"/>
        <v>4.0679000000000019E-4</v>
      </c>
      <c r="L335" s="25">
        <f t="shared" si="55"/>
        <v>9.3683737000000052E-3</v>
      </c>
      <c r="M335" s="25">
        <v>1E-3</v>
      </c>
      <c r="N335" s="25">
        <f t="shared" si="56"/>
        <v>6.0500000000000007E-4</v>
      </c>
      <c r="O335" s="25"/>
      <c r="P335" s="25">
        <f t="shared" si="57"/>
        <v>3.2879000000000008E-4</v>
      </c>
      <c r="Q335" s="25">
        <f t="shared" si="58"/>
        <v>7.5720337000000021E-3</v>
      </c>
      <c r="R335" s="25"/>
      <c r="S335" s="25"/>
      <c r="T335" s="25">
        <v>7.6000000000000004E-4</v>
      </c>
      <c r="U335" s="25">
        <f t="shared" si="59"/>
        <v>3.9500000000000001E-4</v>
      </c>
    </row>
    <row r="336" spans="1:21" s="15" customFormat="1">
      <c r="A336" s="18">
        <v>584</v>
      </c>
      <c r="B336" s="25">
        <v>1.0000000000000001E-5</v>
      </c>
      <c r="C336" s="25">
        <v>1.8E-3</v>
      </c>
      <c r="D336" s="25">
        <f t="shared" si="50"/>
        <v>1.48E-3</v>
      </c>
      <c r="E336" s="25"/>
      <c r="F336" s="25">
        <f t="shared" si="51"/>
        <v>2.8078999999999995E-4</v>
      </c>
      <c r="G336" s="25">
        <f t="shared" si="52"/>
        <v>6.4665936999999995E-3</v>
      </c>
      <c r="H336" s="25">
        <v>2E-3</v>
      </c>
      <c r="I336" s="25">
        <f t="shared" si="53"/>
        <v>1.6800000000000001E-3</v>
      </c>
      <c r="J336" s="25"/>
      <c r="K336" s="25">
        <f t="shared" si="54"/>
        <v>4.8179000000000017E-4</v>
      </c>
      <c r="L336" s="25">
        <f t="shared" si="55"/>
        <v>1.1095623700000005E-2</v>
      </c>
      <c r="M336" s="25">
        <v>8.0000000000000004E-4</v>
      </c>
      <c r="N336" s="25">
        <f t="shared" si="56"/>
        <v>4.8000000000000001E-4</v>
      </c>
      <c r="O336" s="25"/>
      <c r="P336" s="25">
        <f t="shared" si="57"/>
        <v>2.0379000000000003E-4</v>
      </c>
      <c r="Q336" s="25">
        <f t="shared" si="58"/>
        <v>4.693283700000001E-3</v>
      </c>
      <c r="R336" s="25"/>
      <c r="S336" s="25"/>
      <c r="T336" s="25">
        <v>6.3000000000000003E-4</v>
      </c>
      <c r="U336" s="25">
        <f t="shared" si="59"/>
        <v>3.2000000000000003E-4</v>
      </c>
    </row>
    <row r="337" spans="1:21" s="15" customFormat="1">
      <c r="A337" s="18">
        <v>585</v>
      </c>
      <c r="B337" s="25">
        <v>1.4999999999999999E-4</v>
      </c>
      <c r="C337" s="25">
        <v>2.2000000000000001E-3</v>
      </c>
      <c r="D337" s="25">
        <f t="shared" si="50"/>
        <v>1.745E-3</v>
      </c>
      <c r="E337" s="25"/>
      <c r="F337" s="25">
        <f t="shared" si="51"/>
        <v>5.4578999999999999E-4</v>
      </c>
      <c r="G337" s="25">
        <f t="shared" si="52"/>
        <v>1.25695437E-2</v>
      </c>
      <c r="H337" s="25">
        <v>2E-3</v>
      </c>
      <c r="I337" s="25">
        <f t="shared" si="53"/>
        <v>1.5449999999999999E-3</v>
      </c>
      <c r="J337" s="25"/>
      <c r="K337" s="25">
        <f t="shared" si="54"/>
        <v>3.4679000000000003E-4</v>
      </c>
      <c r="L337" s="25">
        <f t="shared" si="55"/>
        <v>7.986573700000001E-3</v>
      </c>
      <c r="M337" s="25">
        <v>8.9999999999999998E-4</v>
      </c>
      <c r="N337" s="25">
        <f t="shared" si="56"/>
        <v>4.4499999999999997E-4</v>
      </c>
      <c r="O337" s="25"/>
      <c r="P337" s="25">
        <f t="shared" si="57"/>
        <v>1.6878999999999999E-4</v>
      </c>
      <c r="Q337" s="25">
        <f t="shared" si="58"/>
        <v>3.8872336999999997E-3</v>
      </c>
      <c r="R337" s="25"/>
      <c r="S337" s="25"/>
      <c r="T337" s="25">
        <v>7.6000000000000004E-4</v>
      </c>
      <c r="U337" s="25">
        <f t="shared" si="59"/>
        <v>4.55E-4</v>
      </c>
    </row>
    <row r="338" spans="1:21" s="15" customFormat="1">
      <c r="A338" s="18">
        <v>586</v>
      </c>
      <c r="B338" s="25">
        <v>8.0000000000000007E-5</v>
      </c>
      <c r="C338" s="25">
        <v>2E-3</v>
      </c>
      <c r="D338" s="25">
        <f t="shared" si="50"/>
        <v>1.5950000000000001E-3</v>
      </c>
      <c r="E338" s="25"/>
      <c r="F338" s="25">
        <f t="shared" si="51"/>
        <v>3.9579000000000003E-4</v>
      </c>
      <c r="G338" s="25">
        <f t="shared" si="52"/>
        <v>9.1150437000000004E-3</v>
      </c>
      <c r="H338" s="25">
        <v>2E-3</v>
      </c>
      <c r="I338" s="25">
        <f t="shared" si="53"/>
        <v>1.5950000000000001E-3</v>
      </c>
      <c r="J338" s="25"/>
      <c r="K338" s="25">
        <f t="shared" si="54"/>
        <v>3.9679000000000016E-4</v>
      </c>
      <c r="L338" s="25">
        <f t="shared" si="55"/>
        <v>9.1380737000000042E-3</v>
      </c>
      <c r="M338" s="25">
        <v>1E-3</v>
      </c>
      <c r="N338" s="25">
        <f t="shared" si="56"/>
        <v>5.9500000000000004E-4</v>
      </c>
      <c r="O338" s="25"/>
      <c r="P338" s="25">
        <f t="shared" si="57"/>
        <v>3.1879000000000006E-4</v>
      </c>
      <c r="Q338" s="25">
        <f t="shared" si="58"/>
        <v>7.341733700000002E-3</v>
      </c>
      <c r="R338" s="25"/>
      <c r="S338" s="25"/>
      <c r="T338" s="25">
        <v>7.2999999999999996E-4</v>
      </c>
      <c r="U338" s="25">
        <f t="shared" si="59"/>
        <v>4.0499999999999998E-4</v>
      </c>
    </row>
    <row r="339" spans="1:21" s="15" customFormat="1">
      <c r="A339" s="18">
        <v>587</v>
      </c>
      <c r="B339" s="25">
        <v>1.1E-4</v>
      </c>
      <c r="C339" s="25">
        <v>2E-3</v>
      </c>
      <c r="D339" s="25">
        <f t="shared" si="50"/>
        <v>1.5449999999999999E-3</v>
      </c>
      <c r="E339" s="25"/>
      <c r="F339" s="25">
        <f t="shared" si="51"/>
        <v>3.457899999999999E-4</v>
      </c>
      <c r="G339" s="25">
        <f t="shared" si="52"/>
        <v>7.9635436999999972E-3</v>
      </c>
      <c r="H339" s="25">
        <v>1.9E-3</v>
      </c>
      <c r="I339" s="25">
        <f t="shared" si="53"/>
        <v>1.4450000000000001E-3</v>
      </c>
      <c r="J339" s="25"/>
      <c r="K339" s="25">
        <f t="shared" si="54"/>
        <v>2.467900000000002E-4</v>
      </c>
      <c r="L339" s="25">
        <f t="shared" si="55"/>
        <v>5.6835737000000049E-3</v>
      </c>
      <c r="M339" s="25">
        <v>8.9999999999999998E-4</v>
      </c>
      <c r="N339" s="25">
        <f t="shared" si="56"/>
        <v>4.4499999999999997E-4</v>
      </c>
      <c r="O339" s="25"/>
      <c r="P339" s="25">
        <f t="shared" si="57"/>
        <v>1.6878999999999999E-4</v>
      </c>
      <c r="Q339" s="25">
        <f t="shared" si="58"/>
        <v>3.8872336999999997E-3</v>
      </c>
      <c r="R339" s="25"/>
      <c r="S339" s="25"/>
      <c r="T339" s="25">
        <v>8.0000000000000004E-4</v>
      </c>
      <c r="U339" s="25">
        <f t="shared" si="59"/>
        <v>4.55E-4</v>
      </c>
    </row>
    <row r="340" spans="1:21" s="15" customFormat="1">
      <c r="A340" s="18">
        <v>588</v>
      </c>
      <c r="B340" s="25">
        <v>6.0000000000000002E-5</v>
      </c>
      <c r="C340" s="25">
        <v>1.8E-3</v>
      </c>
      <c r="D340" s="25">
        <f t="shared" si="50"/>
        <v>1.395E-3</v>
      </c>
      <c r="E340" s="25"/>
      <c r="F340" s="25">
        <f t="shared" si="51"/>
        <v>1.9578999999999994E-4</v>
      </c>
      <c r="G340" s="25">
        <f t="shared" si="52"/>
        <v>4.5090436999999988E-3</v>
      </c>
      <c r="H340" s="25">
        <v>2E-3</v>
      </c>
      <c r="I340" s="25">
        <f t="shared" si="53"/>
        <v>1.5950000000000001E-3</v>
      </c>
      <c r="J340" s="25"/>
      <c r="K340" s="25">
        <f t="shared" si="54"/>
        <v>3.9679000000000016E-4</v>
      </c>
      <c r="L340" s="25">
        <f t="shared" si="55"/>
        <v>9.1380737000000042E-3</v>
      </c>
      <c r="M340" s="25">
        <v>1E-3</v>
      </c>
      <c r="N340" s="25">
        <f t="shared" si="56"/>
        <v>5.9500000000000004E-4</v>
      </c>
      <c r="O340" s="25"/>
      <c r="P340" s="25">
        <f t="shared" si="57"/>
        <v>3.1879000000000006E-4</v>
      </c>
      <c r="Q340" s="25">
        <f t="shared" si="58"/>
        <v>7.341733700000002E-3</v>
      </c>
      <c r="R340" s="25"/>
      <c r="S340" s="25"/>
      <c r="T340" s="25">
        <v>7.5000000000000002E-4</v>
      </c>
      <c r="U340" s="25">
        <f t="shared" si="59"/>
        <v>4.0500000000000003E-4</v>
      </c>
    </row>
    <row r="341" spans="1:21" s="15" customFormat="1">
      <c r="A341" s="18">
        <v>589</v>
      </c>
      <c r="B341" s="25">
        <v>2.2000000000000001E-4</v>
      </c>
      <c r="C341" s="25">
        <v>2.0999999999999999E-3</v>
      </c>
      <c r="D341" s="25">
        <f t="shared" si="50"/>
        <v>1.565E-3</v>
      </c>
      <c r="E341" s="25"/>
      <c r="F341" s="25">
        <f t="shared" si="51"/>
        <v>3.6578999999999995E-4</v>
      </c>
      <c r="G341" s="25">
        <f t="shared" si="52"/>
        <v>8.4241436999999992E-3</v>
      </c>
      <c r="H341" s="25">
        <v>2E-3</v>
      </c>
      <c r="I341" s="25">
        <f t="shared" si="53"/>
        <v>1.4650000000000002E-3</v>
      </c>
      <c r="J341" s="25"/>
      <c r="K341" s="25">
        <f t="shared" si="54"/>
        <v>2.6679000000000026E-4</v>
      </c>
      <c r="L341" s="25">
        <f t="shared" si="55"/>
        <v>6.144173700000006E-3</v>
      </c>
      <c r="M341" s="25">
        <v>1E-3</v>
      </c>
      <c r="N341" s="25">
        <f t="shared" si="56"/>
        <v>4.6500000000000003E-4</v>
      </c>
      <c r="O341" s="25"/>
      <c r="P341" s="25">
        <f t="shared" si="57"/>
        <v>1.8879000000000004E-4</v>
      </c>
      <c r="Q341" s="25">
        <f t="shared" si="58"/>
        <v>4.3478337000000013E-3</v>
      </c>
      <c r="R341" s="25"/>
      <c r="S341" s="25"/>
      <c r="T341" s="25">
        <v>8.4999999999999995E-4</v>
      </c>
      <c r="U341" s="25">
        <f t="shared" si="59"/>
        <v>5.3499999999999999E-4</v>
      </c>
    </row>
    <row r="342" spans="1:21" s="15" customFormat="1">
      <c r="A342" s="18">
        <v>590</v>
      </c>
      <c r="B342" s="25">
        <v>1.9000000000000001E-4</v>
      </c>
      <c r="C342" s="25">
        <v>1.9E-3</v>
      </c>
      <c r="D342" s="25">
        <f t="shared" si="50"/>
        <v>1.42E-3</v>
      </c>
      <c r="E342" s="25"/>
      <c r="F342" s="25">
        <f t="shared" si="51"/>
        <v>2.2079000000000001E-4</v>
      </c>
      <c r="G342" s="25">
        <f t="shared" si="52"/>
        <v>5.0847937000000005E-3</v>
      </c>
      <c r="H342" s="25">
        <v>2E-3</v>
      </c>
      <c r="I342" s="25">
        <f t="shared" si="53"/>
        <v>1.5200000000000001E-3</v>
      </c>
      <c r="J342" s="25"/>
      <c r="K342" s="25">
        <f t="shared" si="54"/>
        <v>3.2179000000000018E-4</v>
      </c>
      <c r="L342" s="25">
        <f t="shared" si="55"/>
        <v>7.4108237000000046E-3</v>
      </c>
      <c r="M342" s="25">
        <v>1.1000000000000001E-3</v>
      </c>
      <c r="N342" s="25">
        <f t="shared" si="56"/>
        <v>6.2000000000000011E-4</v>
      </c>
      <c r="O342" s="25"/>
      <c r="P342" s="25">
        <f t="shared" si="57"/>
        <v>3.4379000000000012E-4</v>
      </c>
      <c r="Q342" s="25">
        <f t="shared" si="58"/>
        <v>7.9174837000000036E-3</v>
      </c>
      <c r="R342" s="25"/>
      <c r="S342" s="25"/>
      <c r="T342" s="25">
        <v>7.6999999999999996E-4</v>
      </c>
      <c r="U342" s="25">
        <f t="shared" si="59"/>
        <v>4.7999999999999996E-4</v>
      </c>
    </row>
    <row r="343" spans="1:21" s="15" customFormat="1">
      <c r="A343" s="18">
        <v>591</v>
      </c>
      <c r="B343" s="25">
        <v>1.1E-4</v>
      </c>
      <c r="C343" s="25">
        <v>2.2000000000000001E-3</v>
      </c>
      <c r="D343" s="25">
        <f t="shared" si="50"/>
        <v>1.8250000000000002E-3</v>
      </c>
      <c r="E343" s="25"/>
      <c r="F343" s="25">
        <f t="shared" si="51"/>
        <v>6.257900000000002E-4</v>
      </c>
      <c r="G343" s="25">
        <f t="shared" si="52"/>
        <v>1.4411943700000006E-2</v>
      </c>
      <c r="H343" s="25">
        <v>2E-3</v>
      </c>
      <c r="I343" s="25">
        <f t="shared" si="53"/>
        <v>1.6250000000000001E-3</v>
      </c>
      <c r="J343" s="25"/>
      <c r="K343" s="25">
        <f t="shared" si="54"/>
        <v>4.2679000000000024E-4</v>
      </c>
      <c r="L343" s="25">
        <f t="shared" si="55"/>
        <v>9.8289737000000054E-3</v>
      </c>
      <c r="M343" s="25">
        <v>1E-3</v>
      </c>
      <c r="N343" s="25">
        <f t="shared" si="56"/>
        <v>6.2500000000000001E-4</v>
      </c>
      <c r="O343" s="25"/>
      <c r="P343" s="25">
        <f t="shared" si="57"/>
        <v>3.4879000000000003E-4</v>
      </c>
      <c r="Q343" s="25">
        <f t="shared" si="58"/>
        <v>8.0326337000000015E-3</v>
      </c>
      <c r="R343" s="25"/>
      <c r="S343" s="25"/>
      <c r="T343" s="25">
        <v>6.4000000000000005E-4</v>
      </c>
      <c r="U343" s="25">
        <f t="shared" si="59"/>
        <v>3.7500000000000001E-4</v>
      </c>
    </row>
    <row r="344" spans="1:21" s="15" customFormat="1">
      <c r="A344" s="18">
        <v>592</v>
      </c>
      <c r="B344" s="25">
        <v>8.0000000000000007E-5</v>
      </c>
      <c r="C344" s="25">
        <v>2E-3</v>
      </c>
      <c r="D344" s="25">
        <f t="shared" si="50"/>
        <v>1.655E-3</v>
      </c>
      <c r="E344" s="25"/>
      <c r="F344" s="25">
        <f t="shared" si="51"/>
        <v>4.5578999999999997E-4</v>
      </c>
      <c r="G344" s="25">
        <f t="shared" si="52"/>
        <v>1.0496843699999999E-2</v>
      </c>
      <c r="H344" s="25">
        <v>2E-3</v>
      </c>
      <c r="I344" s="25">
        <f t="shared" si="53"/>
        <v>1.655E-3</v>
      </c>
      <c r="J344" s="25"/>
      <c r="K344" s="25">
        <f t="shared" si="54"/>
        <v>4.567900000000001E-4</v>
      </c>
      <c r="L344" s="25">
        <f t="shared" si="55"/>
        <v>1.0519873700000003E-2</v>
      </c>
      <c r="M344" s="25">
        <v>1E-3</v>
      </c>
      <c r="N344" s="25">
        <f t="shared" si="56"/>
        <v>6.5499999999999998E-4</v>
      </c>
      <c r="O344" s="25"/>
      <c r="P344" s="25">
        <f t="shared" si="57"/>
        <v>3.7879E-4</v>
      </c>
      <c r="Q344" s="25">
        <f t="shared" si="58"/>
        <v>8.723533700000001E-3</v>
      </c>
      <c r="R344" s="25"/>
      <c r="S344" s="25"/>
      <c r="T344" s="25">
        <v>6.0999999999999997E-4</v>
      </c>
      <c r="U344" s="25">
        <f t="shared" si="59"/>
        <v>3.4499999999999998E-4</v>
      </c>
    </row>
    <row r="345" spans="1:21" s="15" customFormat="1">
      <c r="A345" s="18">
        <v>593</v>
      </c>
      <c r="B345" s="25">
        <v>5.0000000000000002E-5</v>
      </c>
      <c r="C345" s="25">
        <v>2.0999999999999999E-3</v>
      </c>
      <c r="D345" s="25">
        <f t="shared" si="50"/>
        <v>1.7349999999999998E-3</v>
      </c>
      <c r="E345" s="25"/>
      <c r="F345" s="25">
        <f t="shared" si="51"/>
        <v>5.3578999999999975E-4</v>
      </c>
      <c r="G345" s="25">
        <f t="shared" si="52"/>
        <v>1.2339243699999995E-2</v>
      </c>
      <c r="H345" s="25">
        <v>2E-3</v>
      </c>
      <c r="I345" s="25">
        <f t="shared" si="53"/>
        <v>1.635E-3</v>
      </c>
      <c r="J345" s="25"/>
      <c r="K345" s="25">
        <f t="shared" si="54"/>
        <v>4.3679000000000005E-4</v>
      </c>
      <c r="L345" s="25">
        <f t="shared" si="55"/>
        <v>1.0059273700000001E-2</v>
      </c>
      <c r="M345" s="25">
        <v>8.9999999999999998E-4</v>
      </c>
      <c r="N345" s="25">
        <f t="shared" si="56"/>
        <v>5.3499999999999989E-4</v>
      </c>
      <c r="O345" s="25"/>
      <c r="P345" s="25">
        <f t="shared" si="57"/>
        <v>2.587899999999999E-4</v>
      </c>
      <c r="Q345" s="25">
        <f t="shared" si="58"/>
        <v>5.9599336999999978E-3</v>
      </c>
      <c r="R345" s="25"/>
      <c r="S345" s="25"/>
      <c r="T345" s="25">
        <v>6.8000000000000005E-4</v>
      </c>
      <c r="U345" s="25">
        <f t="shared" si="59"/>
        <v>3.6500000000000004E-4</v>
      </c>
    </row>
    <row r="346" spans="1:21" s="15" customFormat="1">
      <c r="A346" s="18">
        <v>594</v>
      </c>
      <c r="B346" s="25">
        <v>5.0000000000000002E-5</v>
      </c>
      <c r="C346" s="25">
        <v>2E-3</v>
      </c>
      <c r="D346" s="25">
        <f t="shared" si="50"/>
        <v>1.6050000000000001E-3</v>
      </c>
      <c r="E346" s="25"/>
      <c r="F346" s="25">
        <f t="shared" si="51"/>
        <v>4.0579000000000006E-4</v>
      </c>
      <c r="G346" s="25">
        <f t="shared" si="52"/>
        <v>9.3453437000000014E-3</v>
      </c>
      <c r="H346" s="25">
        <v>1.9E-3</v>
      </c>
      <c r="I346" s="25">
        <f t="shared" si="53"/>
        <v>1.505E-3</v>
      </c>
      <c r="J346" s="25"/>
      <c r="K346" s="25">
        <f t="shared" si="54"/>
        <v>3.0679000000000014E-4</v>
      </c>
      <c r="L346" s="25">
        <f t="shared" si="55"/>
        <v>7.0653737000000039E-3</v>
      </c>
      <c r="M346" s="25">
        <v>1E-3</v>
      </c>
      <c r="N346" s="25">
        <f t="shared" si="56"/>
        <v>6.0500000000000007E-4</v>
      </c>
      <c r="O346" s="25"/>
      <c r="P346" s="25">
        <f t="shared" si="57"/>
        <v>3.2879000000000008E-4</v>
      </c>
      <c r="Q346" s="25">
        <f t="shared" si="58"/>
        <v>7.5720337000000021E-3</v>
      </c>
      <c r="R346" s="25"/>
      <c r="S346" s="25"/>
      <c r="T346" s="25">
        <v>7.3999999999999999E-4</v>
      </c>
      <c r="U346" s="25">
        <f t="shared" si="59"/>
        <v>3.9500000000000001E-4</v>
      </c>
    </row>
    <row r="347" spans="1:21" s="15" customFormat="1">
      <c r="A347" s="18">
        <v>595</v>
      </c>
      <c r="B347" s="25">
        <v>1.2E-4</v>
      </c>
      <c r="C347" s="25">
        <v>2.0999999999999999E-3</v>
      </c>
      <c r="D347" s="25">
        <f t="shared" si="50"/>
        <v>1.6549999999999998E-3</v>
      </c>
      <c r="E347" s="25"/>
      <c r="F347" s="25">
        <f t="shared" si="51"/>
        <v>4.5578999999999975E-4</v>
      </c>
      <c r="G347" s="25">
        <f t="shared" si="52"/>
        <v>1.0496843699999994E-2</v>
      </c>
      <c r="H347" s="25">
        <v>2E-3</v>
      </c>
      <c r="I347" s="25">
        <f t="shared" si="53"/>
        <v>1.555E-3</v>
      </c>
      <c r="J347" s="25"/>
      <c r="K347" s="25">
        <f t="shared" si="54"/>
        <v>3.5679000000000006E-4</v>
      </c>
      <c r="L347" s="25">
        <f t="shared" si="55"/>
        <v>8.2168737000000019E-3</v>
      </c>
      <c r="M347" s="25">
        <v>8.9999999999999998E-4</v>
      </c>
      <c r="N347" s="25">
        <f t="shared" si="56"/>
        <v>4.55E-4</v>
      </c>
      <c r="O347" s="25"/>
      <c r="P347" s="25">
        <f t="shared" si="57"/>
        <v>1.7879000000000001E-4</v>
      </c>
      <c r="Q347" s="25">
        <f t="shared" si="58"/>
        <v>4.1175337000000003E-3</v>
      </c>
      <c r="R347" s="25"/>
      <c r="S347" s="25"/>
      <c r="T347" s="25">
        <v>7.6999999999999996E-4</v>
      </c>
      <c r="U347" s="25">
        <f t="shared" si="59"/>
        <v>4.4499999999999997E-4</v>
      </c>
    </row>
    <row r="348" spans="1:21" s="15" customFormat="1">
      <c r="A348" s="18">
        <v>596</v>
      </c>
      <c r="B348" s="25">
        <v>1.1E-4</v>
      </c>
      <c r="C348" s="25">
        <v>1.9E-3</v>
      </c>
      <c r="D348" s="25">
        <f t="shared" si="50"/>
        <v>1.4499999999999999E-3</v>
      </c>
      <c r="E348" s="25"/>
      <c r="F348" s="25">
        <f t="shared" si="51"/>
        <v>2.5078999999999987E-4</v>
      </c>
      <c r="G348" s="25">
        <f t="shared" si="52"/>
        <v>5.7756936999999973E-3</v>
      </c>
      <c r="H348" s="25">
        <v>1.8E-3</v>
      </c>
      <c r="I348" s="25">
        <f t="shared" si="53"/>
        <v>1.3500000000000001E-3</v>
      </c>
      <c r="J348" s="25"/>
      <c r="K348" s="25">
        <f t="shared" si="54"/>
        <v>1.5179000000000017E-4</v>
      </c>
      <c r="L348" s="25">
        <f t="shared" si="55"/>
        <v>3.4957237000000042E-3</v>
      </c>
      <c r="M348" s="25">
        <v>8.9999999999999998E-4</v>
      </c>
      <c r="N348" s="25">
        <f t="shared" si="56"/>
        <v>4.4999999999999999E-4</v>
      </c>
      <c r="O348" s="25"/>
      <c r="P348" s="25">
        <f t="shared" si="57"/>
        <v>1.7379E-4</v>
      </c>
      <c r="Q348" s="25">
        <f t="shared" si="58"/>
        <v>4.0023837000000007E-3</v>
      </c>
      <c r="R348" s="25"/>
      <c r="S348" s="25"/>
      <c r="T348" s="25">
        <v>7.9000000000000001E-4</v>
      </c>
      <c r="U348" s="25">
        <f t="shared" si="59"/>
        <v>4.4999999999999999E-4</v>
      </c>
    </row>
    <row r="349" spans="1:21" s="15" customFormat="1">
      <c r="A349" s="18">
        <v>597</v>
      </c>
      <c r="B349" s="25">
        <v>5.0000000000000002E-5</v>
      </c>
      <c r="C349" s="25">
        <v>2E-3</v>
      </c>
      <c r="D349" s="25">
        <f t="shared" si="50"/>
        <v>1.6150000000000001E-3</v>
      </c>
      <c r="E349" s="25"/>
      <c r="F349" s="25">
        <f t="shared" si="51"/>
        <v>4.1579000000000008E-4</v>
      </c>
      <c r="G349" s="25">
        <f t="shared" si="52"/>
        <v>9.5756437000000024E-3</v>
      </c>
      <c r="H349" s="25">
        <v>1.9E-3</v>
      </c>
      <c r="I349" s="25">
        <f t="shared" si="53"/>
        <v>1.5149999999999999E-3</v>
      </c>
      <c r="J349" s="25"/>
      <c r="K349" s="25">
        <f t="shared" si="54"/>
        <v>3.1678999999999995E-4</v>
      </c>
      <c r="L349" s="25">
        <f t="shared" si="55"/>
        <v>7.2956736999999997E-3</v>
      </c>
      <c r="M349" s="25">
        <v>8.9999999999999998E-4</v>
      </c>
      <c r="N349" s="25">
        <f t="shared" si="56"/>
        <v>5.1499999999999994E-4</v>
      </c>
      <c r="O349" s="25"/>
      <c r="P349" s="25">
        <f t="shared" si="57"/>
        <v>2.3878999999999995E-4</v>
      </c>
      <c r="Q349" s="25">
        <f t="shared" si="58"/>
        <v>5.4993336999999993E-3</v>
      </c>
      <c r="R349" s="25"/>
      <c r="S349" s="25"/>
      <c r="T349" s="25">
        <v>7.2000000000000005E-4</v>
      </c>
      <c r="U349" s="25">
        <f t="shared" si="59"/>
        <v>3.8500000000000003E-4</v>
      </c>
    </row>
    <row r="350" spans="1:21" s="15" customFormat="1">
      <c r="A350" s="18">
        <v>598</v>
      </c>
      <c r="B350" s="25">
        <v>3.0000000000000001E-5</v>
      </c>
      <c r="C350" s="25">
        <v>1.8E-3</v>
      </c>
      <c r="D350" s="25">
        <f t="shared" si="50"/>
        <v>1.4350000000000001E-3</v>
      </c>
      <c r="E350" s="25"/>
      <c r="F350" s="25">
        <f t="shared" si="51"/>
        <v>2.3579000000000004E-4</v>
      </c>
      <c r="G350" s="25">
        <f t="shared" si="52"/>
        <v>5.4302437000000011E-3</v>
      </c>
      <c r="H350" s="25">
        <v>1.8E-3</v>
      </c>
      <c r="I350" s="25">
        <f t="shared" si="53"/>
        <v>1.4350000000000001E-3</v>
      </c>
      <c r="J350" s="25"/>
      <c r="K350" s="25">
        <f t="shared" si="54"/>
        <v>2.3679000000000018E-4</v>
      </c>
      <c r="L350" s="25">
        <f t="shared" si="55"/>
        <v>5.4532737000000039E-3</v>
      </c>
      <c r="M350" s="25">
        <v>8.0000000000000004E-4</v>
      </c>
      <c r="N350" s="25">
        <f t="shared" si="56"/>
        <v>4.3500000000000006E-4</v>
      </c>
      <c r="O350" s="25"/>
      <c r="P350" s="25">
        <f t="shared" si="57"/>
        <v>1.5879000000000007E-4</v>
      </c>
      <c r="Q350" s="25">
        <f t="shared" si="58"/>
        <v>3.6569337000000018E-3</v>
      </c>
      <c r="R350" s="25"/>
      <c r="S350" s="25"/>
      <c r="T350" s="25">
        <v>6.9999999999999999E-4</v>
      </c>
      <c r="U350" s="25">
        <f t="shared" si="59"/>
        <v>3.6499999999999998E-4</v>
      </c>
    </row>
    <row r="351" spans="1:21" s="15" customFormat="1">
      <c r="A351" s="18">
        <v>599</v>
      </c>
      <c r="B351" s="25">
        <v>1.4999999999999999E-4</v>
      </c>
      <c r="C351" s="25">
        <v>1.9E-3</v>
      </c>
      <c r="D351" s="25">
        <f t="shared" si="50"/>
        <v>1.395E-3</v>
      </c>
      <c r="E351" s="25"/>
      <c r="F351" s="25">
        <f t="shared" si="51"/>
        <v>1.9578999999999994E-4</v>
      </c>
      <c r="G351" s="25">
        <f t="shared" si="52"/>
        <v>4.5090436999999988E-3</v>
      </c>
      <c r="H351" s="25">
        <v>1.9E-3</v>
      </c>
      <c r="I351" s="25">
        <f t="shared" si="53"/>
        <v>1.395E-3</v>
      </c>
      <c r="J351" s="25"/>
      <c r="K351" s="25">
        <f t="shared" si="54"/>
        <v>1.9679000000000007E-4</v>
      </c>
      <c r="L351" s="25">
        <f t="shared" si="55"/>
        <v>4.5320737000000017E-3</v>
      </c>
      <c r="M351" s="25">
        <v>8.0000000000000004E-4</v>
      </c>
      <c r="N351" s="25">
        <f t="shared" si="56"/>
        <v>2.9500000000000001E-4</v>
      </c>
      <c r="O351" s="25"/>
      <c r="P351" s="25">
        <f t="shared" si="57"/>
        <v>1.8790000000000028E-5</v>
      </c>
      <c r="Q351" s="25">
        <f t="shared" si="58"/>
        <v>4.3273370000000065E-4</v>
      </c>
      <c r="R351" s="25"/>
      <c r="S351" s="25"/>
      <c r="T351" s="25">
        <v>8.5999999999999998E-4</v>
      </c>
      <c r="U351" s="25">
        <f t="shared" si="59"/>
        <v>5.0500000000000002E-4</v>
      </c>
    </row>
    <row r="352" spans="1:21" s="15" customFormat="1">
      <c r="A352" s="18">
        <v>600</v>
      </c>
      <c r="B352" s="25">
        <v>8.0000000000000007E-5</v>
      </c>
      <c r="C352" s="25">
        <v>1.9E-3</v>
      </c>
      <c r="D352" s="25">
        <f t="shared" si="50"/>
        <v>1.48E-3</v>
      </c>
      <c r="E352" s="25"/>
      <c r="F352" s="25"/>
      <c r="G352" s="25"/>
      <c r="H352" s="25">
        <v>1.8E-3</v>
      </c>
      <c r="I352" s="25">
        <f t="shared" si="53"/>
        <v>1.3799999999999999E-3</v>
      </c>
      <c r="J352" s="25"/>
      <c r="K352" s="25"/>
      <c r="L352" s="25"/>
      <c r="M352" s="25">
        <v>8.9999999999999998E-4</v>
      </c>
      <c r="N352" s="25">
        <f t="shared" si="56"/>
        <v>4.7999999999999996E-4</v>
      </c>
      <c r="O352" s="25"/>
      <c r="P352" s="25"/>
      <c r="Q352" s="25"/>
      <c r="R352" s="25"/>
      <c r="S352" s="25"/>
      <c r="T352" s="25">
        <v>7.6000000000000004E-4</v>
      </c>
      <c r="U352" s="25">
        <f t="shared" si="59"/>
        <v>4.2000000000000002E-4</v>
      </c>
    </row>
    <row r="353" spans="1:21" s="15" customFormat="1">
      <c r="A353" s="18">
        <v>601</v>
      </c>
      <c r="B353" s="25">
        <v>9.0000000000000006E-5</v>
      </c>
      <c r="C353" s="25">
        <v>1.8E-3</v>
      </c>
      <c r="D353" s="25">
        <f t="shared" si="50"/>
        <v>1.3749999999999999E-3</v>
      </c>
      <c r="E353" s="25"/>
      <c r="F353" s="25"/>
      <c r="G353" s="25"/>
      <c r="H353" s="25">
        <v>1.8E-3</v>
      </c>
      <c r="I353" s="25">
        <f t="shared" si="53"/>
        <v>1.3749999999999999E-3</v>
      </c>
      <c r="J353" s="25"/>
      <c r="K353" s="25"/>
      <c r="L353" s="25"/>
      <c r="M353" s="25">
        <v>6.9999999999999999E-4</v>
      </c>
      <c r="N353" s="25">
        <f t="shared" si="56"/>
        <v>2.7499999999999996E-4</v>
      </c>
      <c r="O353" s="25"/>
      <c r="P353" s="25"/>
      <c r="Q353" s="25"/>
      <c r="R353" s="25"/>
      <c r="S353" s="25"/>
      <c r="T353" s="25">
        <v>7.6000000000000004E-4</v>
      </c>
      <c r="U353" s="25">
        <f t="shared" si="59"/>
        <v>4.2500000000000003E-4</v>
      </c>
    </row>
    <row r="354" spans="1:21" s="15" customFormat="1">
      <c r="A354" s="18">
        <v>602</v>
      </c>
      <c r="B354" s="25">
        <v>1.2E-4</v>
      </c>
      <c r="C354" s="25">
        <v>1.6999999999999999E-3</v>
      </c>
      <c r="D354" s="25">
        <f t="shared" si="50"/>
        <v>1.2149999999999999E-3</v>
      </c>
      <c r="E354" s="25"/>
      <c r="F354" s="25"/>
      <c r="G354" s="25"/>
      <c r="H354" s="25">
        <v>1.6999999999999999E-3</v>
      </c>
      <c r="I354" s="25">
        <f t="shared" si="53"/>
        <v>1.2149999999999999E-3</v>
      </c>
      <c r="J354" s="25"/>
      <c r="K354" s="25"/>
      <c r="L354" s="25"/>
      <c r="M354" s="25">
        <v>8.0000000000000004E-4</v>
      </c>
      <c r="N354" s="25">
        <f t="shared" si="56"/>
        <v>3.1500000000000007E-4</v>
      </c>
      <c r="O354" s="25"/>
      <c r="P354" s="25"/>
      <c r="Q354" s="25"/>
      <c r="R354" s="25"/>
      <c r="S354" s="25"/>
      <c r="T354" s="25">
        <v>8.4999999999999995E-4</v>
      </c>
      <c r="U354" s="25">
        <f t="shared" si="59"/>
        <v>4.8499999999999997E-4</v>
      </c>
    </row>
    <row r="355" spans="1:21" s="15" customFormat="1">
      <c r="A355" s="18">
        <v>603</v>
      </c>
      <c r="B355" s="25">
        <v>1.1E-4</v>
      </c>
      <c r="C355" s="25">
        <v>1.8E-3</v>
      </c>
      <c r="D355" s="25">
        <f t="shared" si="50"/>
        <v>1.315E-3</v>
      </c>
      <c r="E355" s="25"/>
      <c r="F355" s="25"/>
      <c r="G355" s="25"/>
      <c r="H355" s="25">
        <v>1.8E-3</v>
      </c>
      <c r="I355" s="25">
        <f t="shared" si="53"/>
        <v>1.315E-3</v>
      </c>
      <c r="J355" s="25"/>
      <c r="K355" s="25"/>
      <c r="L355" s="25"/>
      <c r="M355" s="25">
        <v>8.0000000000000004E-4</v>
      </c>
      <c r="N355" s="25">
        <f t="shared" si="56"/>
        <v>3.1500000000000007E-4</v>
      </c>
      <c r="O355" s="25"/>
      <c r="P355" s="25"/>
      <c r="Q355" s="25"/>
      <c r="R355" s="25"/>
      <c r="S355" s="25"/>
      <c r="T355" s="25">
        <v>8.5999999999999998E-4</v>
      </c>
      <c r="U355" s="25">
        <f t="shared" si="59"/>
        <v>4.8499999999999997E-4</v>
      </c>
    </row>
    <row r="356" spans="1:21" s="15" customFormat="1">
      <c r="A356" s="18">
        <v>604</v>
      </c>
      <c r="B356" s="25">
        <v>1.1E-4</v>
      </c>
      <c r="C356" s="25">
        <v>1.8E-3</v>
      </c>
      <c r="D356" s="25">
        <f t="shared" si="50"/>
        <v>1.31E-3</v>
      </c>
      <c r="E356" s="25"/>
      <c r="F356" s="25"/>
      <c r="G356" s="25"/>
      <c r="H356" s="25">
        <v>1.8E-3</v>
      </c>
      <c r="I356" s="25">
        <f t="shared" si="53"/>
        <v>1.31E-3</v>
      </c>
      <c r="J356" s="25"/>
      <c r="K356" s="25"/>
      <c r="L356" s="25"/>
      <c r="M356" s="25">
        <v>8.0000000000000004E-4</v>
      </c>
      <c r="N356" s="25">
        <f t="shared" si="56"/>
        <v>3.1000000000000005E-4</v>
      </c>
      <c r="O356" s="25"/>
      <c r="P356" s="25"/>
      <c r="Q356" s="25"/>
      <c r="R356" s="25"/>
      <c r="S356" s="25"/>
      <c r="T356" s="25">
        <v>8.7000000000000001E-4</v>
      </c>
      <c r="U356" s="25">
        <f t="shared" si="59"/>
        <v>4.8999999999999998E-4</v>
      </c>
    </row>
    <row r="357" spans="1:21" s="15" customFormat="1">
      <c r="A357" s="18">
        <v>605</v>
      </c>
      <c r="B357" s="25">
        <v>1.6000000000000001E-4</v>
      </c>
      <c r="C357" s="25">
        <v>1.8E-3</v>
      </c>
      <c r="D357" s="25">
        <f t="shared" si="50"/>
        <v>1.33E-3</v>
      </c>
      <c r="E357" s="25"/>
      <c r="F357" s="25"/>
      <c r="G357" s="25"/>
      <c r="H357" s="25">
        <v>1.8E-3</v>
      </c>
      <c r="I357" s="25">
        <f t="shared" si="53"/>
        <v>1.33E-3</v>
      </c>
      <c r="J357" s="25"/>
      <c r="K357" s="25"/>
      <c r="L357" s="25"/>
      <c r="M357" s="25">
        <v>8.0000000000000004E-4</v>
      </c>
      <c r="N357" s="25">
        <f t="shared" si="56"/>
        <v>3.3000000000000005E-4</v>
      </c>
      <c r="O357" s="25"/>
      <c r="P357" s="25"/>
      <c r="Q357" s="25"/>
      <c r="R357" s="25"/>
      <c r="S357" s="25"/>
      <c r="T357" s="25">
        <v>7.7999999999999999E-4</v>
      </c>
      <c r="U357" s="25">
        <f t="shared" si="59"/>
        <v>4.6999999999999999E-4</v>
      </c>
    </row>
    <row r="358" spans="1:21" s="15" customFormat="1">
      <c r="A358" s="18">
        <v>606</v>
      </c>
      <c r="B358" s="25">
        <v>9.0000000000000006E-5</v>
      </c>
      <c r="C358" s="25">
        <v>1.8E-3</v>
      </c>
      <c r="D358" s="25">
        <f t="shared" si="50"/>
        <v>1.3649999999999999E-3</v>
      </c>
      <c r="E358" s="25"/>
      <c r="F358" s="25"/>
      <c r="G358" s="25"/>
      <c r="H358" s="25">
        <v>1.6000000000000001E-3</v>
      </c>
      <c r="I358" s="25">
        <f t="shared" si="53"/>
        <v>1.165E-3</v>
      </c>
      <c r="J358" s="25"/>
      <c r="K358" s="25"/>
      <c r="L358" s="25"/>
      <c r="M358" s="25">
        <v>8.0000000000000004E-4</v>
      </c>
      <c r="N358" s="25">
        <f t="shared" si="56"/>
        <v>3.6500000000000004E-4</v>
      </c>
      <c r="O358" s="25"/>
      <c r="P358" s="25"/>
      <c r="Q358" s="25"/>
      <c r="R358" s="25"/>
      <c r="S358" s="25"/>
      <c r="T358" s="25">
        <v>7.7999999999999999E-4</v>
      </c>
      <c r="U358" s="25">
        <f t="shared" si="59"/>
        <v>4.35E-4</v>
      </c>
    </row>
    <row r="359" spans="1:21" s="15" customFormat="1">
      <c r="A359" s="18">
        <v>607</v>
      </c>
      <c r="B359" s="25">
        <v>1.6000000000000001E-4</v>
      </c>
      <c r="C359" s="25">
        <v>1.9E-3</v>
      </c>
      <c r="D359" s="25">
        <f t="shared" si="50"/>
        <v>1.3755E-3</v>
      </c>
      <c r="E359" s="25"/>
      <c r="F359" s="25"/>
      <c r="G359" s="25"/>
      <c r="H359" s="25">
        <v>1.8E-3</v>
      </c>
      <c r="I359" s="25">
        <f t="shared" si="53"/>
        <v>1.2754999999999999E-3</v>
      </c>
      <c r="J359" s="25"/>
      <c r="K359" s="25"/>
      <c r="L359" s="25"/>
      <c r="M359" s="25">
        <v>8.0000000000000004E-4</v>
      </c>
      <c r="N359" s="25">
        <f t="shared" si="56"/>
        <v>2.7550000000000003E-4</v>
      </c>
      <c r="O359" s="25"/>
      <c r="P359" s="25"/>
      <c r="Q359" s="25"/>
      <c r="R359" s="25"/>
      <c r="S359" s="25"/>
      <c r="T359" s="25">
        <v>8.8900000000000003E-4</v>
      </c>
      <c r="U359" s="25">
        <f t="shared" si="59"/>
        <v>5.2450000000000001E-4</v>
      </c>
    </row>
    <row r="360" spans="1:21" s="15" customFormat="1">
      <c r="A360" s="18">
        <v>608</v>
      </c>
      <c r="B360" s="25">
        <v>8.0000000000000007E-5</v>
      </c>
      <c r="C360" s="25">
        <v>1.8E-3</v>
      </c>
      <c r="D360" s="25">
        <f t="shared" si="50"/>
        <v>1.3649999999999999E-3</v>
      </c>
      <c r="E360" s="25"/>
      <c r="F360" s="25"/>
      <c r="G360" s="25"/>
      <c r="H360" s="25">
        <v>1.9E-3</v>
      </c>
      <c r="I360" s="25">
        <f t="shared" si="53"/>
        <v>1.4649999999999999E-3</v>
      </c>
      <c r="J360" s="25"/>
      <c r="K360" s="25"/>
      <c r="L360" s="25"/>
      <c r="M360" s="25">
        <v>8.9999999999999998E-4</v>
      </c>
      <c r="N360" s="25">
        <f t="shared" si="56"/>
        <v>4.6499999999999997E-4</v>
      </c>
      <c r="O360" s="25"/>
      <c r="P360" s="25"/>
      <c r="Q360" s="25"/>
      <c r="R360" s="25"/>
      <c r="S360" s="25"/>
      <c r="T360" s="25">
        <v>7.9000000000000001E-4</v>
      </c>
      <c r="U360" s="25">
        <f t="shared" si="59"/>
        <v>4.35E-4</v>
      </c>
    </row>
    <row r="361" spans="1:21" s="15" customFormat="1">
      <c r="A361" s="18">
        <v>609</v>
      </c>
      <c r="B361" s="25">
        <v>1.6000000000000001E-4</v>
      </c>
      <c r="C361" s="25">
        <v>1.8E-3</v>
      </c>
      <c r="D361" s="25">
        <f t="shared" si="50"/>
        <v>1.325E-3</v>
      </c>
      <c r="E361" s="25"/>
      <c r="F361" s="25"/>
      <c r="G361" s="25"/>
      <c r="H361" s="25">
        <v>1.8E-3</v>
      </c>
      <c r="I361" s="25">
        <f t="shared" si="53"/>
        <v>1.325E-3</v>
      </c>
      <c r="J361" s="25"/>
      <c r="K361" s="25"/>
      <c r="L361" s="25"/>
      <c r="M361" s="25">
        <v>8.0000000000000004E-4</v>
      </c>
      <c r="N361" s="25">
        <f t="shared" si="56"/>
        <v>3.2500000000000004E-4</v>
      </c>
      <c r="O361" s="25"/>
      <c r="P361" s="25"/>
      <c r="Q361" s="25"/>
      <c r="R361" s="25"/>
      <c r="S361" s="25"/>
      <c r="T361" s="25">
        <v>7.9000000000000001E-4</v>
      </c>
      <c r="U361" s="25">
        <f t="shared" si="59"/>
        <v>4.75E-4</v>
      </c>
    </row>
    <row r="362" spans="1:21" s="15" customFormat="1">
      <c r="A362" s="18">
        <v>610</v>
      </c>
      <c r="B362" s="25">
        <v>6.0000000000000002E-5</v>
      </c>
      <c r="C362" s="25">
        <v>1.9E-3</v>
      </c>
      <c r="D362" s="25">
        <f t="shared" si="50"/>
        <v>1.4549999999999999E-3</v>
      </c>
      <c r="E362" s="25"/>
      <c r="F362" s="25"/>
      <c r="G362" s="25"/>
      <c r="H362" s="25">
        <v>1.8E-3</v>
      </c>
      <c r="I362" s="25">
        <f t="shared" si="53"/>
        <v>1.3549999999999999E-3</v>
      </c>
      <c r="J362" s="25"/>
      <c r="K362" s="25"/>
      <c r="L362" s="25"/>
      <c r="M362" s="25">
        <v>8.9999999999999998E-4</v>
      </c>
      <c r="N362" s="25">
        <f t="shared" si="56"/>
        <v>4.5499999999999995E-4</v>
      </c>
      <c r="O362" s="25"/>
      <c r="P362" s="25"/>
      <c r="Q362" s="25"/>
      <c r="R362" s="25"/>
      <c r="S362" s="25"/>
      <c r="T362" s="25">
        <v>8.3000000000000001E-4</v>
      </c>
      <c r="U362" s="25">
        <f t="shared" si="59"/>
        <v>4.4500000000000003E-4</v>
      </c>
    </row>
    <row r="363" spans="1:21" s="15" customFormat="1">
      <c r="A363" s="18">
        <v>611</v>
      </c>
      <c r="B363" s="25">
        <v>2.3000000000000001E-4</v>
      </c>
      <c r="C363" s="25">
        <v>1.9E-3</v>
      </c>
      <c r="D363" s="25">
        <f t="shared" si="50"/>
        <v>1.3405000000000001E-3</v>
      </c>
      <c r="E363" s="25"/>
      <c r="F363" s="25"/>
      <c r="G363" s="25"/>
      <c r="H363" s="25">
        <v>1.9E-3</v>
      </c>
      <c r="I363" s="25">
        <f t="shared" si="53"/>
        <v>1.3405000000000001E-3</v>
      </c>
      <c r="J363" s="25"/>
      <c r="K363" s="25"/>
      <c r="L363" s="25"/>
      <c r="M363" s="25">
        <v>8.9999999999999998E-4</v>
      </c>
      <c r="N363" s="25">
        <f t="shared" si="56"/>
        <v>3.4049999999999998E-4</v>
      </c>
      <c r="O363" s="25"/>
      <c r="P363" s="25"/>
      <c r="Q363" s="25"/>
      <c r="R363" s="25"/>
      <c r="S363" s="25"/>
      <c r="T363" s="25">
        <v>8.8900000000000003E-4</v>
      </c>
      <c r="U363" s="25">
        <f t="shared" si="59"/>
        <v>5.5949999999999999E-4</v>
      </c>
    </row>
    <row r="364" spans="1:21" s="15" customFormat="1">
      <c r="A364" s="18">
        <v>612</v>
      </c>
      <c r="B364" s="25">
        <v>6.8999999999999997E-5</v>
      </c>
      <c r="C364" s="25">
        <v>2E-3</v>
      </c>
      <c r="D364" s="25">
        <f t="shared" si="50"/>
        <v>1.5305000000000002E-3</v>
      </c>
      <c r="E364" s="25"/>
      <c r="F364" s="25"/>
      <c r="G364" s="25"/>
      <c r="H364" s="25">
        <v>2E-3</v>
      </c>
      <c r="I364" s="25">
        <f t="shared" si="53"/>
        <v>1.5305000000000002E-3</v>
      </c>
      <c r="J364" s="25"/>
      <c r="K364" s="25"/>
      <c r="L364" s="25"/>
      <c r="M364" s="25">
        <v>8.9999999999999998E-4</v>
      </c>
      <c r="N364" s="25">
        <f t="shared" si="56"/>
        <v>4.305E-4</v>
      </c>
      <c r="O364" s="25"/>
      <c r="P364" s="25"/>
      <c r="Q364" s="25"/>
      <c r="R364" s="25"/>
      <c r="S364" s="25"/>
      <c r="T364" s="25">
        <v>8.7000000000000001E-4</v>
      </c>
      <c r="U364" s="25">
        <f t="shared" si="59"/>
        <v>4.6949999999999997E-4</v>
      </c>
    </row>
    <row r="365" spans="1:21" s="15" customFormat="1">
      <c r="A365" s="18">
        <v>613</v>
      </c>
      <c r="B365" s="25">
        <v>1.2999999999999999E-4</v>
      </c>
      <c r="C365" s="25">
        <v>2E-3</v>
      </c>
      <c r="D365" s="25">
        <f t="shared" si="50"/>
        <v>1.5349999999999999E-3</v>
      </c>
      <c r="E365" s="25"/>
      <c r="F365" s="25"/>
      <c r="G365" s="25"/>
      <c r="H365" s="25">
        <v>1.9E-3</v>
      </c>
      <c r="I365" s="25">
        <f t="shared" si="53"/>
        <v>1.4350000000000001E-3</v>
      </c>
      <c r="J365" s="25"/>
      <c r="K365" s="25"/>
      <c r="L365" s="25"/>
      <c r="M365" s="25">
        <v>1E-3</v>
      </c>
      <c r="N365" s="25">
        <f t="shared" si="56"/>
        <v>5.3499999999999999E-4</v>
      </c>
      <c r="O365" s="25"/>
      <c r="P365" s="25"/>
      <c r="Q365" s="25"/>
      <c r="R365" s="25"/>
      <c r="S365" s="25"/>
      <c r="T365" s="25">
        <v>8.0000000000000004E-4</v>
      </c>
      <c r="U365" s="25">
        <f t="shared" si="59"/>
        <v>4.6500000000000003E-4</v>
      </c>
    </row>
    <row r="366" spans="1:21" s="15" customFormat="1">
      <c r="A366" s="18">
        <v>614</v>
      </c>
      <c r="B366" s="25">
        <v>9.0000000000000006E-5</v>
      </c>
      <c r="C366" s="25">
        <v>1.9E-3</v>
      </c>
      <c r="D366" s="25">
        <f t="shared" si="50"/>
        <v>1.4350000000000001E-3</v>
      </c>
      <c r="E366" s="25"/>
      <c r="F366" s="25"/>
      <c r="G366" s="25"/>
      <c r="H366" s="25">
        <v>1.8E-3</v>
      </c>
      <c r="I366" s="25">
        <f t="shared" si="53"/>
        <v>1.3349999999999998E-3</v>
      </c>
      <c r="J366" s="25"/>
      <c r="K366" s="25"/>
      <c r="L366" s="25"/>
      <c r="M366" s="25">
        <v>8.9999999999999998E-4</v>
      </c>
      <c r="N366" s="25">
        <f t="shared" si="56"/>
        <v>4.3499999999999995E-4</v>
      </c>
      <c r="O366" s="25"/>
      <c r="P366" s="25"/>
      <c r="Q366" s="25"/>
      <c r="R366" s="25"/>
      <c r="S366" s="25"/>
      <c r="T366" s="25">
        <v>8.4000000000000003E-4</v>
      </c>
      <c r="U366" s="25">
        <f t="shared" si="59"/>
        <v>4.6500000000000003E-4</v>
      </c>
    </row>
    <row r="367" spans="1:21" s="15" customFormat="1">
      <c r="A367" s="18">
        <v>615</v>
      </c>
      <c r="B367" s="25">
        <v>1.3999999999999999E-4</v>
      </c>
      <c r="C367" s="25">
        <v>1.9E-3</v>
      </c>
      <c r="D367" s="25">
        <f t="shared" si="50"/>
        <v>1.4299999999999998E-3</v>
      </c>
      <c r="E367" s="25"/>
      <c r="F367" s="25"/>
      <c r="G367" s="25"/>
      <c r="H367" s="25">
        <v>1.8E-3</v>
      </c>
      <c r="I367" s="25">
        <f t="shared" si="53"/>
        <v>1.33E-3</v>
      </c>
      <c r="J367" s="25"/>
      <c r="K367" s="25"/>
      <c r="L367" s="25"/>
      <c r="M367" s="25">
        <v>8.9999999999999998E-4</v>
      </c>
      <c r="N367" s="25">
        <f t="shared" si="56"/>
        <v>4.2999999999999994E-4</v>
      </c>
      <c r="O367" s="25"/>
      <c r="P367" s="25"/>
      <c r="Q367" s="25"/>
      <c r="R367" s="25"/>
      <c r="S367" s="25"/>
      <c r="T367" s="25">
        <v>8.0000000000000004E-4</v>
      </c>
      <c r="U367" s="25">
        <f t="shared" si="59"/>
        <v>4.7000000000000004E-4</v>
      </c>
    </row>
    <row r="368" spans="1:21" s="15" customFormat="1">
      <c r="A368" s="18">
        <v>616</v>
      </c>
      <c r="B368" s="25">
        <v>1E-4</v>
      </c>
      <c r="C368" s="25">
        <v>1.9E-3</v>
      </c>
      <c r="D368" s="25">
        <f t="shared" si="50"/>
        <v>1.4350000000000001E-3</v>
      </c>
      <c r="E368" s="25"/>
      <c r="F368" s="25"/>
      <c r="G368" s="25"/>
      <c r="H368" s="25">
        <v>1.9E-3</v>
      </c>
      <c r="I368" s="25">
        <f t="shared" si="53"/>
        <v>1.4350000000000001E-3</v>
      </c>
      <c r="J368" s="25"/>
      <c r="K368" s="25"/>
      <c r="L368" s="25"/>
      <c r="M368" s="25">
        <v>8.0000000000000004E-4</v>
      </c>
      <c r="N368" s="25">
        <f t="shared" si="56"/>
        <v>3.3500000000000001E-4</v>
      </c>
      <c r="O368" s="25"/>
      <c r="P368" s="25"/>
      <c r="Q368" s="25"/>
      <c r="R368" s="25"/>
      <c r="S368" s="25"/>
      <c r="T368" s="25">
        <v>8.3000000000000001E-4</v>
      </c>
      <c r="U368" s="25">
        <f t="shared" si="59"/>
        <v>4.6500000000000003E-4</v>
      </c>
    </row>
    <row r="369" spans="1:21" s="15" customFormat="1">
      <c r="A369" s="18">
        <v>617</v>
      </c>
      <c r="B369" s="25">
        <v>1.3999999999999999E-4</v>
      </c>
      <c r="C369" s="25">
        <v>1.9E-3</v>
      </c>
      <c r="D369" s="25">
        <f t="shared" si="50"/>
        <v>1.4599999999999999E-3</v>
      </c>
      <c r="E369" s="25"/>
      <c r="F369" s="25"/>
      <c r="G369" s="25"/>
      <c r="H369" s="25">
        <v>1.8E-3</v>
      </c>
      <c r="I369" s="25">
        <f t="shared" si="53"/>
        <v>1.3600000000000001E-3</v>
      </c>
      <c r="J369" s="25"/>
      <c r="K369" s="25"/>
      <c r="L369" s="25"/>
      <c r="M369" s="25">
        <v>8.9999999999999998E-4</v>
      </c>
      <c r="N369" s="25">
        <f t="shared" si="56"/>
        <v>4.6000000000000001E-4</v>
      </c>
      <c r="O369" s="25"/>
      <c r="P369" s="25"/>
      <c r="Q369" s="25"/>
      <c r="R369" s="25"/>
      <c r="S369" s="25"/>
      <c r="T369" s="25">
        <v>7.3999999999999999E-4</v>
      </c>
      <c r="U369" s="25">
        <f t="shared" si="59"/>
        <v>4.3999999999999996E-4</v>
      </c>
    </row>
    <row r="370" spans="1:21" s="15" customFormat="1">
      <c r="A370" s="18">
        <v>618</v>
      </c>
      <c r="B370" s="25">
        <v>1.0000000000000001E-5</v>
      </c>
      <c r="C370" s="25">
        <v>1.8E-3</v>
      </c>
      <c r="D370" s="25">
        <f t="shared" si="50"/>
        <v>1.415E-3</v>
      </c>
      <c r="E370" s="25"/>
      <c r="F370" s="25"/>
      <c r="G370" s="25"/>
      <c r="H370" s="25">
        <v>1.8E-3</v>
      </c>
      <c r="I370" s="25">
        <f t="shared" si="53"/>
        <v>1.415E-3</v>
      </c>
      <c r="J370" s="25"/>
      <c r="K370" s="25"/>
      <c r="L370" s="25"/>
      <c r="M370" s="25">
        <v>8.0000000000000004E-4</v>
      </c>
      <c r="N370" s="25">
        <f t="shared" si="56"/>
        <v>4.15E-4</v>
      </c>
      <c r="O370" s="25"/>
      <c r="P370" s="25"/>
      <c r="Q370" s="25"/>
      <c r="R370" s="25"/>
      <c r="S370" s="25"/>
      <c r="T370" s="25">
        <v>7.6000000000000004E-4</v>
      </c>
      <c r="U370" s="25">
        <f t="shared" si="59"/>
        <v>3.8500000000000003E-4</v>
      </c>
    </row>
    <row r="371" spans="1:21" s="15" customFormat="1">
      <c r="A371" s="18">
        <v>619</v>
      </c>
      <c r="B371" s="25">
        <v>1.8000000000000001E-4</v>
      </c>
      <c r="C371" s="25">
        <v>1.9E-3</v>
      </c>
      <c r="D371" s="25">
        <f t="shared" si="50"/>
        <v>1.3800000000000002E-3</v>
      </c>
      <c r="E371" s="25"/>
      <c r="F371" s="25"/>
      <c r="G371" s="25"/>
      <c r="H371" s="25">
        <v>1.8E-3</v>
      </c>
      <c r="I371" s="25">
        <f t="shared" si="53"/>
        <v>1.2799999999999999E-3</v>
      </c>
      <c r="J371" s="25"/>
      <c r="K371" s="25"/>
      <c r="L371" s="25"/>
      <c r="M371" s="25">
        <v>8.9999999999999998E-4</v>
      </c>
      <c r="N371" s="25">
        <f t="shared" si="56"/>
        <v>3.8000000000000002E-4</v>
      </c>
      <c r="O371" s="25"/>
      <c r="P371" s="25"/>
      <c r="Q371" s="25"/>
      <c r="R371" s="25"/>
      <c r="S371" s="25"/>
      <c r="T371" s="25">
        <v>8.5999999999999998E-4</v>
      </c>
      <c r="U371" s="25">
        <f t="shared" si="59"/>
        <v>5.1999999999999995E-4</v>
      </c>
    </row>
    <row r="372" spans="1:21" s="15" customFormat="1">
      <c r="A372" s="18">
        <v>620</v>
      </c>
      <c r="B372" s="25">
        <v>-2.0000000000000002E-5</v>
      </c>
      <c r="C372" s="25">
        <v>1.8E-3</v>
      </c>
      <c r="D372" s="25">
        <f t="shared" si="50"/>
        <v>1.415E-3</v>
      </c>
      <c r="E372" s="25"/>
      <c r="F372" s="25"/>
      <c r="G372" s="25"/>
      <c r="H372" s="25">
        <v>1.8E-3</v>
      </c>
      <c r="I372" s="25">
        <f t="shared" si="53"/>
        <v>1.415E-3</v>
      </c>
      <c r="J372" s="25"/>
      <c r="K372" s="25"/>
      <c r="L372" s="25"/>
      <c r="M372" s="25">
        <v>8.0000000000000004E-4</v>
      </c>
      <c r="N372" s="25">
        <f t="shared" si="56"/>
        <v>4.1500000000000006E-4</v>
      </c>
      <c r="O372" s="25"/>
      <c r="P372" s="25"/>
      <c r="Q372" s="25"/>
      <c r="R372" s="25"/>
      <c r="S372" s="25"/>
      <c r="T372" s="25">
        <v>7.9000000000000001E-4</v>
      </c>
      <c r="U372" s="25">
        <f t="shared" si="59"/>
        <v>3.8499999999999998E-4</v>
      </c>
    </row>
    <row r="373" spans="1:21" s="15" customFormat="1">
      <c r="A373" s="18">
        <v>621</v>
      </c>
      <c r="B373" s="25">
        <v>1.9000000000000001E-4</v>
      </c>
      <c r="C373" s="25">
        <v>1.8E-3</v>
      </c>
      <c r="D373" s="25">
        <f t="shared" si="50"/>
        <v>1.2750000000000001E-3</v>
      </c>
      <c r="E373" s="25"/>
      <c r="F373" s="25"/>
      <c r="G373" s="25"/>
      <c r="H373" s="25">
        <v>1.8E-3</v>
      </c>
      <c r="I373" s="25">
        <f t="shared" si="53"/>
        <v>1.2750000000000001E-3</v>
      </c>
      <c r="J373" s="25"/>
      <c r="K373" s="25"/>
      <c r="L373" s="25"/>
      <c r="M373" s="25">
        <v>8.0000000000000004E-4</v>
      </c>
      <c r="N373" s="25">
        <f t="shared" si="56"/>
        <v>2.7500000000000007E-4</v>
      </c>
      <c r="O373" s="25"/>
      <c r="P373" s="25"/>
      <c r="Q373" s="25"/>
      <c r="R373" s="25"/>
      <c r="S373" s="25"/>
      <c r="T373" s="25">
        <v>8.5999999999999998E-4</v>
      </c>
      <c r="U373" s="25">
        <f t="shared" si="59"/>
        <v>5.2499999999999997E-4</v>
      </c>
    </row>
    <row r="374" spans="1:21" s="15" customFormat="1">
      <c r="A374" s="18">
        <v>622</v>
      </c>
      <c r="B374" s="25">
        <v>2.0000000000000001E-4</v>
      </c>
      <c r="C374" s="25">
        <v>1.8E-3</v>
      </c>
      <c r="D374" s="25">
        <f t="shared" si="50"/>
        <v>1.2199999999999999E-3</v>
      </c>
      <c r="E374" s="25"/>
      <c r="F374" s="25"/>
      <c r="G374" s="25"/>
      <c r="H374" s="25">
        <v>1.8E-3</v>
      </c>
      <c r="I374" s="25">
        <f t="shared" si="53"/>
        <v>1.2199999999999999E-3</v>
      </c>
      <c r="J374" s="25"/>
      <c r="K374" s="25"/>
      <c r="L374" s="25"/>
      <c r="M374" s="25">
        <v>8.0000000000000004E-4</v>
      </c>
      <c r="N374" s="25">
        <f t="shared" si="56"/>
        <v>2.2000000000000003E-4</v>
      </c>
      <c r="O374" s="25"/>
      <c r="P374" s="25"/>
      <c r="Q374" s="25"/>
      <c r="R374" s="25"/>
      <c r="S374" s="25"/>
      <c r="T374" s="25">
        <v>9.6000000000000002E-4</v>
      </c>
      <c r="U374" s="25">
        <f t="shared" si="59"/>
        <v>5.8E-4</v>
      </c>
    </row>
    <row r="375" spans="1:21" s="15" customFormat="1">
      <c r="A375" s="18">
        <v>623</v>
      </c>
      <c r="B375" s="25">
        <v>1.4999999999999999E-4</v>
      </c>
      <c r="C375" s="25">
        <v>1.8E-3</v>
      </c>
      <c r="D375" s="25">
        <f t="shared" si="50"/>
        <v>1.2599999999999998E-3</v>
      </c>
      <c r="E375" s="25"/>
      <c r="F375" s="25"/>
      <c r="G375" s="25"/>
      <c r="H375" s="25">
        <v>1.6999999999999999E-3</v>
      </c>
      <c r="I375" s="25">
        <f t="shared" si="53"/>
        <v>1.16E-3</v>
      </c>
      <c r="J375" s="25"/>
      <c r="K375" s="25"/>
      <c r="L375" s="25"/>
      <c r="M375" s="25">
        <v>8.9999999999999998E-4</v>
      </c>
      <c r="N375" s="25">
        <f t="shared" si="56"/>
        <v>3.5999999999999997E-4</v>
      </c>
      <c r="O375" s="25"/>
      <c r="P375" s="25"/>
      <c r="Q375" s="25"/>
      <c r="R375" s="25"/>
      <c r="S375" s="25"/>
      <c r="T375" s="25">
        <v>9.3000000000000005E-4</v>
      </c>
      <c r="U375" s="25">
        <f t="shared" si="59"/>
        <v>5.4000000000000001E-4</v>
      </c>
    </row>
    <row r="376" spans="1:21" s="15" customFormat="1">
      <c r="A376" s="18">
        <v>624</v>
      </c>
      <c r="B376" s="25">
        <v>1.0000000000000001E-5</v>
      </c>
      <c r="C376" s="25">
        <v>1.9E-3</v>
      </c>
      <c r="D376" s="25">
        <f t="shared" si="50"/>
        <v>1.49E-3</v>
      </c>
      <c r="E376" s="25"/>
      <c r="F376" s="25"/>
      <c r="G376" s="25"/>
      <c r="H376" s="25">
        <v>1.8E-3</v>
      </c>
      <c r="I376" s="25">
        <f t="shared" si="53"/>
        <v>1.39E-3</v>
      </c>
      <c r="J376" s="25"/>
      <c r="K376" s="25"/>
      <c r="L376" s="25"/>
      <c r="M376" s="25">
        <v>8.9999999999999998E-4</v>
      </c>
      <c r="N376" s="25">
        <f t="shared" si="56"/>
        <v>4.8999999999999998E-4</v>
      </c>
      <c r="O376" s="25"/>
      <c r="P376" s="25"/>
      <c r="Q376" s="25"/>
      <c r="R376" s="25"/>
      <c r="S376" s="25"/>
      <c r="T376" s="25">
        <v>8.0999999999999996E-4</v>
      </c>
      <c r="U376" s="25">
        <f t="shared" si="59"/>
        <v>4.0999999999999999E-4</v>
      </c>
    </row>
    <row r="377" spans="1:21" s="15" customFormat="1">
      <c r="A377" s="18">
        <v>625</v>
      </c>
      <c r="B377" s="25">
        <v>1.4999999999999999E-4</v>
      </c>
      <c r="C377" s="25">
        <v>1.9E-3</v>
      </c>
      <c r="D377" s="25">
        <f t="shared" si="50"/>
        <v>1.4450000000000001E-3</v>
      </c>
      <c r="E377" s="25"/>
      <c r="F377" s="25"/>
      <c r="G377" s="25"/>
      <c r="H377" s="25">
        <v>1.8E-3</v>
      </c>
      <c r="I377" s="25">
        <f t="shared" si="53"/>
        <v>1.3449999999999998E-3</v>
      </c>
      <c r="J377" s="25"/>
      <c r="K377" s="25"/>
      <c r="L377" s="25"/>
      <c r="M377" s="25">
        <v>8.9999999999999998E-4</v>
      </c>
      <c r="N377" s="25">
        <f t="shared" si="56"/>
        <v>4.4499999999999997E-4</v>
      </c>
      <c r="O377" s="25"/>
      <c r="P377" s="25"/>
      <c r="Q377" s="25"/>
      <c r="R377" s="25"/>
      <c r="S377" s="25"/>
      <c r="T377" s="25">
        <v>7.6000000000000004E-4</v>
      </c>
      <c r="U377" s="25">
        <f t="shared" si="59"/>
        <v>4.55E-4</v>
      </c>
    </row>
    <row r="378" spans="1:21" s="15" customFormat="1">
      <c r="A378" s="18">
        <v>626</v>
      </c>
      <c r="B378" s="25">
        <v>1.2999999999999999E-4</v>
      </c>
      <c r="C378" s="25">
        <v>1.6999999999999999E-3</v>
      </c>
      <c r="D378" s="25">
        <f t="shared" si="50"/>
        <v>1.14E-3</v>
      </c>
      <c r="E378" s="25"/>
      <c r="F378" s="25"/>
      <c r="G378" s="25"/>
      <c r="H378" s="25">
        <v>1.6999999999999999E-3</v>
      </c>
      <c r="I378" s="25">
        <f t="shared" si="53"/>
        <v>1.14E-3</v>
      </c>
      <c r="J378" s="25"/>
      <c r="K378" s="25"/>
      <c r="L378" s="25"/>
      <c r="M378" s="25">
        <v>8.0000000000000004E-4</v>
      </c>
      <c r="N378" s="25">
        <f t="shared" si="56"/>
        <v>2.4000000000000009E-4</v>
      </c>
      <c r="O378" s="25"/>
      <c r="P378" s="25"/>
      <c r="Q378" s="25"/>
      <c r="R378" s="25"/>
      <c r="S378" s="25"/>
      <c r="T378" s="25">
        <v>9.8999999999999999E-4</v>
      </c>
      <c r="U378" s="25">
        <f t="shared" si="59"/>
        <v>5.5999999999999995E-4</v>
      </c>
    </row>
    <row r="379" spans="1:21" s="15" customFormat="1">
      <c r="A379" s="18">
        <v>627</v>
      </c>
      <c r="B379" s="25">
        <v>1.6000000000000001E-4</v>
      </c>
      <c r="C379" s="25">
        <v>1.6999999999999999E-3</v>
      </c>
      <c r="D379" s="25">
        <f t="shared" si="50"/>
        <v>1.1549999999999998E-3</v>
      </c>
      <c r="E379" s="25"/>
      <c r="F379" s="25"/>
      <c r="G379" s="25"/>
      <c r="H379" s="25">
        <v>1.6999999999999999E-3</v>
      </c>
      <c r="I379" s="25">
        <f t="shared" si="53"/>
        <v>1.1549999999999998E-3</v>
      </c>
      <c r="J379" s="25"/>
      <c r="K379" s="25"/>
      <c r="L379" s="25"/>
      <c r="M379" s="25">
        <v>8.0000000000000004E-4</v>
      </c>
      <c r="N379" s="25">
        <f t="shared" si="56"/>
        <v>2.5500000000000002E-4</v>
      </c>
      <c r="O379" s="25"/>
      <c r="P379" s="25"/>
      <c r="Q379" s="25"/>
      <c r="R379" s="25"/>
      <c r="S379" s="25"/>
      <c r="T379" s="25">
        <v>9.3000000000000005E-4</v>
      </c>
      <c r="U379" s="25">
        <f t="shared" si="59"/>
        <v>5.4500000000000002E-4</v>
      </c>
    </row>
    <row r="380" spans="1:21" s="15" customFormat="1">
      <c r="A380" s="18">
        <v>628</v>
      </c>
      <c r="B380" s="25">
        <v>1.7000000000000001E-4</v>
      </c>
      <c r="C380" s="25">
        <v>1.8E-3</v>
      </c>
      <c r="D380" s="25">
        <f t="shared" si="50"/>
        <v>1.2149999999999999E-3</v>
      </c>
      <c r="E380" s="25"/>
      <c r="F380" s="25"/>
      <c r="G380" s="25"/>
      <c r="H380" s="25">
        <v>1.9E-3</v>
      </c>
      <c r="I380" s="25">
        <f t="shared" si="53"/>
        <v>1.315E-3</v>
      </c>
      <c r="J380" s="25"/>
      <c r="K380" s="25"/>
      <c r="L380" s="25"/>
      <c r="M380" s="25">
        <v>8.0000000000000004E-4</v>
      </c>
      <c r="N380" s="25">
        <f t="shared" si="56"/>
        <v>2.1500000000000002E-4</v>
      </c>
      <c r="O380" s="25"/>
      <c r="P380" s="25"/>
      <c r="Q380" s="25"/>
      <c r="R380" s="25"/>
      <c r="S380" s="25"/>
      <c r="T380" s="25">
        <v>1E-3</v>
      </c>
      <c r="U380" s="25">
        <f t="shared" si="59"/>
        <v>5.8500000000000002E-4</v>
      </c>
    </row>
    <row r="381" spans="1:21" s="15" customFormat="1">
      <c r="A381" s="18">
        <v>629</v>
      </c>
      <c r="B381" s="25">
        <v>1.2E-4</v>
      </c>
      <c r="C381" s="25">
        <v>1.9E-3</v>
      </c>
      <c r="D381" s="25">
        <f t="shared" si="50"/>
        <v>1.4250000000000001E-3</v>
      </c>
      <c r="E381" s="25"/>
      <c r="F381" s="25"/>
      <c r="G381" s="25"/>
      <c r="H381" s="25">
        <v>1.8E-3</v>
      </c>
      <c r="I381" s="25">
        <f t="shared" si="53"/>
        <v>1.325E-3</v>
      </c>
      <c r="J381" s="25"/>
      <c r="K381" s="25"/>
      <c r="L381" s="25"/>
      <c r="M381" s="25">
        <v>8.9999999999999998E-4</v>
      </c>
      <c r="N381" s="25">
        <f t="shared" si="56"/>
        <v>4.2499999999999998E-4</v>
      </c>
      <c r="O381" s="25"/>
      <c r="P381" s="25"/>
      <c r="Q381" s="25"/>
      <c r="R381" s="25"/>
      <c r="S381" s="25"/>
      <c r="T381" s="25">
        <v>8.3000000000000001E-4</v>
      </c>
      <c r="U381" s="25">
        <f t="shared" si="59"/>
        <v>4.75E-4</v>
      </c>
    </row>
    <row r="382" spans="1:21" s="15" customFormat="1">
      <c r="A382" s="18">
        <v>630</v>
      </c>
      <c r="B382" s="25">
        <v>2.0000000000000002E-5</v>
      </c>
      <c r="C382" s="25">
        <v>1.8E-3</v>
      </c>
      <c r="D382" s="25">
        <f t="shared" si="50"/>
        <v>1.3849999999999999E-3</v>
      </c>
      <c r="E382" s="25"/>
      <c r="F382" s="25"/>
      <c r="G382" s="25"/>
      <c r="H382" s="25">
        <v>1.8E-3</v>
      </c>
      <c r="I382" s="25">
        <f t="shared" si="53"/>
        <v>1.3849999999999999E-3</v>
      </c>
      <c r="J382" s="25"/>
      <c r="K382" s="25"/>
      <c r="L382" s="25"/>
      <c r="M382" s="25">
        <v>8.0000000000000004E-4</v>
      </c>
      <c r="N382" s="25">
        <f t="shared" si="56"/>
        <v>3.8500000000000003E-4</v>
      </c>
      <c r="O382" s="25"/>
      <c r="P382" s="25"/>
      <c r="Q382" s="25"/>
      <c r="R382" s="25"/>
      <c r="S382" s="25"/>
      <c r="T382" s="25">
        <v>8.0999999999999996E-4</v>
      </c>
      <c r="U382" s="25">
        <f t="shared" si="59"/>
        <v>4.15E-4</v>
      </c>
    </row>
    <row r="383" spans="1:21" s="15" customFormat="1">
      <c r="A383" s="18">
        <v>631</v>
      </c>
      <c r="B383" s="25">
        <v>1.3999999999999999E-4</v>
      </c>
      <c r="C383" s="25">
        <v>1.8E-3</v>
      </c>
      <c r="D383" s="25">
        <f t="shared" si="50"/>
        <v>1.2899999999999999E-3</v>
      </c>
      <c r="E383" s="25"/>
      <c r="F383" s="25"/>
      <c r="G383" s="25"/>
      <c r="H383" s="25">
        <v>1.8E-3</v>
      </c>
      <c r="I383" s="25">
        <f t="shared" si="53"/>
        <v>1.2899999999999999E-3</v>
      </c>
      <c r="J383" s="25"/>
      <c r="K383" s="25"/>
      <c r="L383" s="25"/>
      <c r="M383" s="25">
        <v>8.9999999999999998E-4</v>
      </c>
      <c r="N383" s="25">
        <f t="shared" si="56"/>
        <v>3.8999999999999994E-4</v>
      </c>
      <c r="O383" s="25"/>
      <c r="P383" s="25"/>
      <c r="Q383" s="25"/>
      <c r="R383" s="25"/>
      <c r="S383" s="25"/>
      <c r="T383" s="25">
        <v>8.8000000000000003E-4</v>
      </c>
      <c r="U383" s="25">
        <f t="shared" si="59"/>
        <v>5.1000000000000004E-4</v>
      </c>
    </row>
    <row r="384" spans="1:21" s="15" customFormat="1">
      <c r="A384" s="18">
        <v>632</v>
      </c>
      <c r="B384" s="25">
        <v>1.2E-4</v>
      </c>
      <c r="C384" s="25">
        <v>1.9E-3</v>
      </c>
      <c r="D384" s="25">
        <f t="shared" si="50"/>
        <v>1.3799999999999999E-3</v>
      </c>
      <c r="E384" s="25"/>
      <c r="F384" s="25"/>
      <c r="G384" s="25"/>
      <c r="H384" s="25">
        <v>1.8E-3</v>
      </c>
      <c r="I384" s="25">
        <f t="shared" si="53"/>
        <v>1.2799999999999999E-3</v>
      </c>
      <c r="J384" s="25"/>
      <c r="K384" s="25"/>
      <c r="L384" s="25"/>
      <c r="M384" s="25">
        <v>8.0000000000000004E-4</v>
      </c>
      <c r="N384" s="25">
        <f t="shared" si="56"/>
        <v>2.7999999999999998E-4</v>
      </c>
      <c r="O384" s="25"/>
      <c r="P384" s="25"/>
      <c r="Q384" s="25"/>
      <c r="R384" s="25"/>
      <c r="S384" s="25"/>
      <c r="T384" s="25">
        <v>9.2000000000000003E-4</v>
      </c>
      <c r="U384" s="25">
        <f t="shared" si="59"/>
        <v>5.2000000000000006E-4</v>
      </c>
    </row>
    <row r="385" spans="1:21" s="15" customFormat="1">
      <c r="A385" s="18">
        <v>633</v>
      </c>
      <c r="B385" s="25">
        <v>1.2E-4</v>
      </c>
      <c r="C385" s="25">
        <v>1.6999999999999999E-3</v>
      </c>
      <c r="D385" s="25">
        <f t="shared" si="50"/>
        <v>1.1999999999999999E-3</v>
      </c>
      <c r="E385" s="25"/>
      <c r="F385" s="25"/>
      <c r="G385" s="25"/>
      <c r="H385" s="25">
        <v>1.8E-3</v>
      </c>
      <c r="I385" s="25">
        <f t="shared" si="53"/>
        <v>1.2999999999999999E-3</v>
      </c>
      <c r="J385" s="25"/>
      <c r="K385" s="25"/>
      <c r="L385" s="25"/>
      <c r="M385" s="25">
        <v>8.0000000000000004E-4</v>
      </c>
      <c r="N385" s="25">
        <f t="shared" si="56"/>
        <v>3.0000000000000003E-4</v>
      </c>
      <c r="O385" s="25"/>
      <c r="P385" s="25"/>
      <c r="Q385" s="25"/>
      <c r="R385" s="25"/>
      <c r="S385" s="25"/>
      <c r="T385" s="25">
        <v>8.8000000000000003E-4</v>
      </c>
      <c r="U385" s="25">
        <f t="shared" si="59"/>
        <v>5.0000000000000001E-4</v>
      </c>
    </row>
    <row r="386" spans="1:21" s="15" customFormat="1">
      <c r="A386" s="18">
        <v>634</v>
      </c>
      <c r="B386" s="25">
        <v>6.0000000000000002E-5</v>
      </c>
      <c r="C386" s="25">
        <v>1.8E-3</v>
      </c>
      <c r="D386" s="25">
        <f t="shared" si="50"/>
        <v>1.3799999999999999E-3</v>
      </c>
      <c r="E386" s="25"/>
      <c r="F386" s="25"/>
      <c r="G386" s="25"/>
      <c r="H386" s="25">
        <v>1.8E-3</v>
      </c>
      <c r="I386" s="25">
        <f t="shared" si="53"/>
        <v>1.3799999999999999E-3</v>
      </c>
      <c r="J386" s="25"/>
      <c r="K386" s="25"/>
      <c r="L386" s="25"/>
      <c r="M386" s="25">
        <v>8.0000000000000004E-4</v>
      </c>
      <c r="N386" s="25">
        <f t="shared" si="56"/>
        <v>3.8000000000000002E-4</v>
      </c>
      <c r="O386" s="25"/>
      <c r="P386" s="25"/>
      <c r="Q386" s="25"/>
      <c r="R386" s="25"/>
      <c r="S386" s="25"/>
      <c r="T386" s="25">
        <v>7.7999999999999999E-4</v>
      </c>
      <c r="U386" s="25">
        <f t="shared" si="59"/>
        <v>4.2000000000000002E-4</v>
      </c>
    </row>
    <row r="387" spans="1:21" s="15" customFormat="1">
      <c r="A387" s="18">
        <v>635</v>
      </c>
      <c r="B387" s="25">
        <v>1.7000000000000001E-4</v>
      </c>
      <c r="C387" s="25">
        <v>1.8E-3</v>
      </c>
      <c r="D387" s="25">
        <f t="shared" ref="D387:D450" si="60">C387-U387</f>
        <v>1.305E-3</v>
      </c>
      <c r="E387" s="25"/>
      <c r="F387" s="25"/>
      <c r="G387" s="25"/>
      <c r="H387" s="25">
        <v>1.6999999999999999E-3</v>
      </c>
      <c r="I387" s="25">
        <f t="shared" ref="I387:I450" si="61">H387-U387</f>
        <v>1.2049999999999999E-3</v>
      </c>
      <c r="J387" s="25"/>
      <c r="K387" s="25"/>
      <c r="L387" s="25"/>
      <c r="M387" s="25">
        <v>8.0000000000000004E-4</v>
      </c>
      <c r="N387" s="25">
        <f t="shared" ref="N387:N450" si="62">M387-U387</f>
        <v>3.0500000000000004E-4</v>
      </c>
      <c r="O387" s="25"/>
      <c r="P387" s="25"/>
      <c r="Q387" s="25"/>
      <c r="R387" s="25"/>
      <c r="S387" s="25"/>
      <c r="T387" s="25">
        <v>8.1999999999999998E-4</v>
      </c>
      <c r="U387" s="25">
        <f t="shared" ref="U387:U450" si="63">(B387+T387)/2</f>
        <v>4.95E-4</v>
      </c>
    </row>
    <row r="388" spans="1:21" s="15" customFormat="1">
      <c r="A388" s="18">
        <v>636</v>
      </c>
      <c r="B388" s="25">
        <v>2.1000000000000001E-4</v>
      </c>
      <c r="C388" s="25">
        <v>1.6000000000000001E-3</v>
      </c>
      <c r="D388" s="25">
        <f t="shared" si="60"/>
        <v>1.0549999999999999E-3</v>
      </c>
      <c r="E388" s="25"/>
      <c r="F388" s="25"/>
      <c r="G388" s="25"/>
      <c r="H388" s="25">
        <v>1.6999999999999999E-3</v>
      </c>
      <c r="I388" s="25">
        <f t="shared" si="61"/>
        <v>1.1549999999999998E-3</v>
      </c>
      <c r="J388" s="25"/>
      <c r="K388" s="25"/>
      <c r="L388" s="25"/>
      <c r="M388" s="25">
        <v>8.0000000000000004E-4</v>
      </c>
      <c r="N388" s="25">
        <f t="shared" si="62"/>
        <v>2.5500000000000002E-4</v>
      </c>
      <c r="O388" s="25"/>
      <c r="P388" s="25"/>
      <c r="Q388" s="25"/>
      <c r="R388" s="25"/>
      <c r="S388" s="25"/>
      <c r="T388" s="25">
        <v>8.8000000000000003E-4</v>
      </c>
      <c r="U388" s="25">
        <f t="shared" si="63"/>
        <v>5.4500000000000002E-4</v>
      </c>
    </row>
    <row r="389" spans="1:21" s="15" customFormat="1">
      <c r="A389" s="18">
        <v>637</v>
      </c>
      <c r="B389" s="25">
        <v>1.3999999999999999E-4</v>
      </c>
      <c r="C389" s="25">
        <v>1.6999999999999999E-3</v>
      </c>
      <c r="D389" s="25">
        <f t="shared" si="60"/>
        <v>1.1949999999999999E-3</v>
      </c>
      <c r="E389" s="25"/>
      <c r="F389" s="25"/>
      <c r="G389" s="25"/>
      <c r="H389" s="25">
        <v>1.6999999999999999E-3</v>
      </c>
      <c r="I389" s="25">
        <f t="shared" si="61"/>
        <v>1.1949999999999999E-3</v>
      </c>
      <c r="J389" s="25"/>
      <c r="K389" s="25"/>
      <c r="L389" s="25"/>
      <c r="M389" s="25">
        <v>6.9999999999999999E-4</v>
      </c>
      <c r="N389" s="25">
        <f t="shared" si="62"/>
        <v>1.9499999999999997E-4</v>
      </c>
      <c r="O389" s="25"/>
      <c r="P389" s="25"/>
      <c r="Q389" s="25"/>
      <c r="R389" s="25"/>
      <c r="S389" s="25"/>
      <c r="T389" s="25">
        <v>8.7000000000000001E-4</v>
      </c>
      <c r="U389" s="25">
        <f t="shared" si="63"/>
        <v>5.0500000000000002E-4</v>
      </c>
    </row>
    <row r="390" spans="1:21" s="15" customFormat="1">
      <c r="A390" s="18">
        <v>638</v>
      </c>
      <c r="B390" s="25">
        <v>8.0000000000000007E-5</v>
      </c>
      <c r="C390" s="25">
        <v>1.6000000000000001E-3</v>
      </c>
      <c r="D390" s="25">
        <f t="shared" si="60"/>
        <v>1.17E-3</v>
      </c>
      <c r="E390" s="25"/>
      <c r="F390" s="25"/>
      <c r="G390" s="25"/>
      <c r="H390" s="25">
        <v>1.6000000000000001E-3</v>
      </c>
      <c r="I390" s="25">
        <f t="shared" si="61"/>
        <v>1.17E-3</v>
      </c>
      <c r="J390" s="25"/>
      <c r="K390" s="25"/>
      <c r="L390" s="25"/>
      <c r="M390" s="25">
        <v>6.9999999999999999E-4</v>
      </c>
      <c r="N390" s="25">
        <f t="shared" si="62"/>
        <v>2.7E-4</v>
      </c>
      <c r="O390" s="25"/>
      <c r="P390" s="25"/>
      <c r="Q390" s="25"/>
      <c r="R390" s="25"/>
      <c r="S390" s="25"/>
      <c r="T390" s="25">
        <v>7.7999999999999999E-4</v>
      </c>
      <c r="U390" s="25">
        <f t="shared" si="63"/>
        <v>4.2999999999999999E-4</v>
      </c>
    </row>
    <row r="391" spans="1:21" s="15" customFormat="1">
      <c r="A391" s="18">
        <v>639</v>
      </c>
      <c r="B391" s="25">
        <v>8.0000000000000007E-5</v>
      </c>
      <c r="C391" s="25">
        <v>1.6999999999999999E-3</v>
      </c>
      <c r="D391" s="25">
        <f t="shared" si="60"/>
        <v>1.2399999999999998E-3</v>
      </c>
      <c r="E391" s="25"/>
      <c r="F391" s="25"/>
      <c r="G391" s="25"/>
      <c r="H391" s="25">
        <v>1.6999999999999999E-3</v>
      </c>
      <c r="I391" s="25">
        <f t="shared" si="61"/>
        <v>1.2399999999999998E-3</v>
      </c>
      <c r="J391" s="25"/>
      <c r="K391" s="25"/>
      <c r="L391" s="25"/>
      <c r="M391" s="25">
        <v>8.0000000000000004E-4</v>
      </c>
      <c r="N391" s="25">
        <f t="shared" si="62"/>
        <v>3.4000000000000002E-4</v>
      </c>
      <c r="O391" s="25"/>
      <c r="P391" s="25"/>
      <c r="Q391" s="25"/>
      <c r="R391" s="25"/>
      <c r="S391" s="25"/>
      <c r="T391" s="25">
        <v>8.4000000000000003E-4</v>
      </c>
      <c r="U391" s="25">
        <f t="shared" si="63"/>
        <v>4.6000000000000001E-4</v>
      </c>
    </row>
    <row r="392" spans="1:21" s="15" customFormat="1">
      <c r="A392" s="18">
        <v>640</v>
      </c>
      <c r="B392" s="25">
        <v>4.0000000000000003E-5</v>
      </c>
      <c r="C392" s="25">
        <v>1.6000000000000001E-3</v>
      </c>
      <c r="D392" s="25">
        <f t="shared" si="60"/>
        <v>1.1800000000000001E-3</v>
      </c>
      <c r="E392" s="25"/>
      <c r="F392" s="25"/>
      <c r="G392" s="25"/>
      <c r="H392" s="25">
        <v>1.6000000000000001E-3</v>
      </c>
      <c r="I392" s="25">
        <f t="shared" si="61"/>
        <v>1.1800000000000001E-3</v>
      </c>
      <c r="J392" s="25"/>
      <c r="K392" s="25"/>
      <c r="L392" s="25"/>
      <c r="M392" s="25">
        <v>8.0000000000000004E-4</v>
      </c>
      <c r="N392" s="25">
        <f t="shared" si="62"/>
        <v>3.8000000000000002E-4</v>
      </c>
      <c r="O392" s="25"/>
      <c r="P392" s="25"/>
      <c r="Q392" s="25"/>
      <c r="R392" s="25"/>
      <c r="S392" s="25"/>
      <c r="T392" s="25">
        <v>8.0000000000000004E-4</v>
      </c>
      <c r="U392" s="25">
        <f t="shared" si="63"/>
        <v>4.2000000000000002E-4</v>
      </c>
    </row>
    <row r="393" spans="1:21" s="15" customFormat="1">
      <c r="A393" s="18">
        <v>641</v>
      </c>
      <c r="B393" s="25">
        <v>4.0000000000000003E-5</v>
      </c>
      <c r="C393" s="25">
        <v>1.6999999999999999E-3</v>
      </c>
      <c r="D393" s="25">
        <f t="shared" si="60"/>
        <v>1.2799999999999999E-3</v>
      </c>
      <c r="E393" s="25"/>
      <c r="F393" s="25"/>
      <c r="G393" s="25"/>
      <c r="H393" s="25">
        <v>1.6999999999999999E-3</v>
      </c>
      <c r="I393" s="25">
        <f t="shared" si="61"/>
        <v>1.2799999999999999E-3</v>
      </c>
      <c r="J393" s="25"/>
      <c r="K393" s="25"/>
      <c r="L393" s="25"/>
      <c r="M393" s="25">
        <v>5.9999999999999995E-4</v>
      </c>
      <c r="N393" s="25">
        <f t="shared" si="62"/>
        <v>1.7999999999999993E-4</v>
      </c>
      <c r="O393" s="25"/>
      <c r="P393" s="25"/>
      <c r="Q393" s="25"/>
      <c r="R393" s="25"/>
      <c r="S393" s="25"/>
      <c r="T393" s="25">
        <v>8.0000000000000004E-4</v>
      </c>
      <c r="U393" s="25">
        <f t="shared" si="63"/>
        <v>4.2000000000000002E-4</v>
      </c>
    </row>
    <row r="394" spans="1:21" s="15" customFormat="1">
      <c r="A394" s="18">
        <v>642</v>
      </c>
      <c r="B394" s="25">
        <v>9.0000000000000006E-5</v>
      </c>
      <c r="C394" s="25">
        <v>1.6999999999999999E-3</v>
      </c>
      <c r="D394" s="25">
        <f t="shared" si="60"/>
        <v>1.2199999999999999E-3</v>
      </c>
      <c r="E394" s="25"/>
      <c r="F394" s="25"/>
      <c r="G394" s="25"/>
      <c r="H394" s="25">
        <v>1.6999999999999999E-3</v>
      </c>
      <c r="I394" s="25">
        <f t="shared" si="61"/>
        <v>1.2199999999999999E-3</v>
      </c>
      <c r="J394" s="25"/>
      <c r="K394" s="25"/>
      <c r="L394" s="25"/>
      <c r="M394" s="25">
        <v>8.0000000000000004E-4</v>
      </c>
      <c r="N394" s="25">
        <f t="shared" si="62"/>
        <v>3.2000000000000003E-4</v>
      </c>
      <c r="O394" s="25"/>
      <c r="P394" s="25"/>
      <c r="Q394" s="25"/>
      <c r="R394" s="25"/>
      <c r="S394" s="25"/>
      <c r="T394" s="25">
        <v>8.7000000000000001E-4</v>
      </c>
      <c r="U394" s="25">
        <f t="shared" si="63"/>
        <v>4.8000000000000001E-4</v>
      </c>
    </row>
    <row r="395" spans="1:21" s="15" customFormat="1">
      <c r="A395" s="18">
        <v>643</v>
      </c>
      <c r="B395" s="25">
        <v>1.3999999999999999E-4</v>
      </c>
      <c r="C395" s="25">
        <v>1.6999999999999999E-3</v>
      </c>
      <c r="D395" s="25">
        <f t="shared" si="60"/>
        <v>1.17E-3</v>
      </c>
      <c r="E395" s="25"/>
      <c r="F395" s="25"/>
      <c r="G395" s="25"/>
      <c r="H395" s="25">
        <v>1.8E-3</v>
      </c>
      <c r="I395" s="25">
        <f t="shared" si="61"/>
        <v>1.2699999999999999E-3</v>
      </c>
      <c r="J395" s="25"/>
      <c r="K395" s="25"/>
      <c r="L395" s="25"/>
      <c r="M395" s="25">
        <v>8.0000000000000004E-4</v>
      </c>
      <c r="N395" s="25">
        <f t="shared" si="62"/>
        <v>2.7000000000000006E-4</v>
      </c>
      <c r="O395" s="25"/>
      <c r="P395" s="25"/>
      <c r="Q395" s="25"/>
      <c r="R395" s="25"/>
      <c r="S395" s="25"/>
      <c r="T395" s="25">
        <v>9.2000000000000003E-4</v>
      </c>
      <c r="U395" s="25">
        <f t="shared" si="63"/>
        <v>5.2999999999999998E-4</v>
      </c>
    </row>
    <row r="396" spans="1:21" s="15" customFormat="1">
      <c r="A396" s="18">
        <v>644</v>
      </c>
      <c r="B396" s="25">
        <v>6.8999999999999997E-5</v>
      </c>
      <c r="C396" s="25">
        <v>1.6000000000000001E-3</v>
      </c>
      <c r="D396" s="25">
        <f t="shared" si="60"/>
        <v>1.1104999999999999E-3</v>
      </c>
      <c r="E396" s="25"/>
      <c r="F396" s="25"/>
      <c r="G396" s="25"/>
      <c r="H396" s="25">
        <v>1.6999999999999999E-3</v>
      </c>
      <c r="I396" s="25">
        <f t="shared" si="61"/>
        <v>1.2104999999999998E-3</v>
      </c>
      <c r="J396" s="25"/>
      <c r="K396" s="25"/>
      <c r="L396" s="25"/>
      <c r="M396" s="25">
        <v>8.0000000000000004E-4</v>
      </c>
      <c r="N396" s="25">
        <f t="shared" si="62"/>
        <v>3.1050000000000001E-4</v>
      </c>
      <c r="O396" s="25"/>
      <c r="P396" s="25"/>
      <c r="Q396" s="25"/>
      <c r="R396" s="25"/>
      <c r="S396" s="25"/>
      <c r="T396" s="25">
        <v>9.1E-4</v>
      </c>
      <c r="U396" s="25">
        <f t="shared" si="63"/>
        <v>4.8950000000000003E-4</v>
      </c>
    </row>
    <row r="397" spans="1:21" s="15" customFormat="1">
      <c r="A397" s="18">
        <v>645</v>
      </c>
      <c r="B397" s="25">
        <v>1.2E-4</v>
      </c>
      <c r="C397" s="25">
        <v>1.6999999999999999E-3</v>
      </c>
      <c r="D397" s="25">
        <f t="shared" si="60"/>
        <v>1.1954999999999999E-3</v>
      </c>
      <c r="E397" s="25"/>
      <c r="F397" s="25"/>
      <c r="G397" s="25"/>
      <c r="H397" s="25">
        <v>1.6999999999999999E-3</v>
      </c>
      <c r="I397" s="25">
        <f t="shared" si="61"/>
        <v>1.1954999999999999E-3</v>
      </c>
      <c r="J397" s="25"/>
      <c r="K397" s="25"/>
      <c r="L397" s="25"/>
      <c r="M397" s="25">
        <v>8.0000000000000004E-4</v>
      </c>
      <c r="N397" s="25">
        <f t="shared" si="62"/>
        <v>2.9549999999999997E-4</v>
      </c>
      <c r="O397" s="25"/>
      <c r="P397" s="25"/>
      <c r="Q397" s="25"/>
      <c r="R397" s="25"/>
      <c r="S397" s="25"/>
      <c r="T397" s="25">
        <v>8.8900000000000003E-4</v>
      </c>
      <c r="U397" s="25">
        <f t="shared" si="63"/>
        <v>5.0450000000000007E-4</v>
      </c>
    </row>
    <row r="398" spans="1:21" s="15" customFormat="1">
      <c r="A398" s="18">
        <v>646</v>
      </c>
      <c r="B398" s="25">
        <v>6.0000000000000002E-5</v>
      </c>
      <c r="C398" s="25">
        <v>1.6999999999999999E-3</v>
      </c>
      <c r="D398" s="25">
        <f t="shared" si="60"/>
        <v>1.2149999999999999E-3</v>
      </c>
      <c r="E398" s="25"/>
      <c r="F398" s="25"/>
      <c r="G398" s="25"/>
      <c r="H398" s="25">
        <v>1.8E-3</v>
      </c>
      <c r="I398" s="25">
        <f t="shared" si="61"/>
        <v>1.315E-3</v>
      </c>
      <c r="J398" s="25"/>
      <c r="K398" s="25"/>
      <c r="L398" s="25"/>
      <c r="M398" s="25">
        <v>8.0000000000000004E-4</v>
      </c>
      <c r="N398" s="25">
        <f t="shared" si="62"/>
        <v>3.1500000000000001E-4</v>
      </c>
      <c r="O398" s="25"/>
      <c r="P398" s="25"/>
      <c r="Q398" s="25"/>
      <c r="R398" s="25"/>
      <c r="S398" s="25"/>
      <c r="T398" s="25">
        <v>9.1E-4</v>
      </c>
      <c r="U398" s="25">
        <f t="shared" si="63"/>
        <v>4.8500000000000003E-4</v>
      </c>
    </row>
    <row r="399" spans="1:21" s="15" customFormat="1">
      <c r="A399" s="18">
        <v>647</v>
      </c>
      <c r="B399" s="25">
        <v>4.0000000000000003E-5</v>
      </c>
      <c r="C399" s="25">
        <v>1.6999999999999999E-3</v>
      </c>
      <c r="D399" s="25">
        <f t="shared" si="60"/>
        <v>1.2399999999999998E-3</v>
      </c>
      <c r="E399" s="25"/>
      <c r="F399" s="25"/>
      <c r="G399" s="25"/>
      <c r="H399" s="25">
        <v>1.6999999999999999E-3</v>
      </c>
      <c r="I399" s="25">
        <f t="shared" si="61"/>
        <v>1.2399999999999998E-3</v>
      </c>
      <c r="J399" s="25"/>
      <c r="K399" s="25"/>
      <c r="L399" s="25"/>
      <c r="M399" s="25">
        <v>8.0000000000000004E-4</v>
      </c>
      <c r="N399" s="25">
        <f t="shared" si="62"/>
        <v>3.4000000000000002E-4</v>
      </c>
      <c r="O399" s="25"/>
      <c r="P399" s="25"/>
      <c r="Q399" s="25"/>
      <c r="R399" s="25"/>
      <c r="S399" s="25"/>
      <c r="T399" s="25">
        <v>8.8000000000000003E-4</v>
      </c>
      <c r="U399" s="25">
        <f t="shared" si="63"/>
        <v>4.6000000000000001E-4</v>
      </c>
    </row>
    <row r="400" spans="1:21" s="15" customFormat="1">
      <c r="A400" s="18">
        <v>648</v>
      </c>
      <c r="B400" s="25">
        <v>0</v>
      </c>
      <c r="C400" s="25">
        <v>1.5E-3</v>
      </c>
      <c r="D400" s="25">
        <f t="shared" si="60"/>
        <v>1.0500000000000002E-3</v>
      </c>
      <c r="E400" s="25"/>
      <c r="F400" s="25"/>
      <c r="G400" s="25"/>
      <c r="H400" s="25">
        <v>1.6000000000000001E-3</v>
      </c>
      <c r="I400" s="25">
        <f t="shared" si="61"/>
        <v>1.15E-3</v>
      </c>
      <c r="J400" s="25"/>
      <c r="K400" s="25"/>
      <c r="L400" s="25"/>
      <c r="M400" s="25">
        <v>6.9999999999999999E-4</v>
      </c>
      <c r="N400" s="25">
        <f t="shared" si="62"/>
        <v>2.5000000000000001E-4</v>
      </c>
      <c r="O400" s="25"/>
      <c r="P400" s="25"/>
      <c r="Q400" s="25"/>
      <c r="R400" s="25"/>
      <c r="S400" s="25"/>
      <c r="T400" s="25">
        <v>8.9999999999999998E-4</v>
      </c>
      <c r="U400" s="25">
        <f t="shared" si="63"/>
        <v>4.4999999999999999E-4</v>
      </c>
    </row>
    <row r="401" spans="1:21" s="15" customFormat="1">
      <c r="A401" s="18">
        <v>649</v>
      </c>
      <c r="B401" s="25">
        <v>-6.8999999999999997E-5</v>
      </c>
      <c r="C401" s="25">
        <v>1.6999999999999999E-3</v>
      </c>
      <c r="D401" s="25">
        <f t="shared" si="60"/>
        <v>1.3144999999999999E-3</v>
      </c>
      <c r="E401" s="25"/>
      <c r="F401" s="25"/>
      <c r="G401" s="25"/>
      <c r="H401" s="25">
        <v>1.6000000000000001E-3</v>
      </c>
      <c r="I401" s="25">
        <f t="shared" si="61"/>
        <v>1.2145000000000001E-3</v>
      </c>
      <c r="J401" s="25"/>
      <c r="K401" s="25"/>
      <c r="L401" s="25"/>
      <c r="M401" s="25">
        <v>5.9999999999999995E-4</v>
      </c>
      <c r="N401" s="25">
        <f t="shared" si="62"/>
        <v>2.1449999999999996E-4</v>
      </c>
      <c r="O401" s="25"/>
      <c r="P401" s="25"/>
      <c r="Q401" s="25"/>
      <c r="R401" s="25"/>
      <c r="S401" s="25"/>
      <c r="T401" s="25">
        <v>8.4000000000000003E-4</v>
      </c>
      <c r="U401" s="25">
        <f t="shared" si="63"/>
        <v>3.8549999999999999E-4</v>
      </c>
    </row>
    <row r="402" spans="1:21" s="15" customFormat="1">
      <c r="A402" s="18">
        <v>650</v>
      </c>
      <c r="B402" s="25">
        <v>-8.0000000000000007E-5</v>
      </c>
      <c r="C402" s="25">
        <v>1.6999999999999999E-3</v>
      </c>
      <c r="D402" s="25">
        <f t="shared" si="60"/>
        <v>1.3399999999999998E-3</v>
      </c>
      <c r="E402" s="25"/>
      <c r="F402" s="25"/>
      <c r="G402" s="25"/>
      <c r="H402" s="25">
        <v>1.6000000000000001E-3</v>
      </c>
      <c r="I402" s="25">
        <f t="shared" si="61"/>
        <v>1.24E-3</v>
      </c>
      <c r="J402" s="25"/>
      <c r="K402" s="25"/>
      <c r="L402" s="25"/>
      <c r="M402" s="25">
        <v>8.0000000000000004E-4</v>
      </c>
      <c r="N402" s="25">
        <f t="shared" si="62"/>
        <v>4.4000000000000002E-4</v>
      </c>
      <c r="O402" s="25"/>
      <c r="P402" s="25"/>
      <c r="Q402" s="25"/>
      <c r="R402" s="25"/>
      <c r="S402" s="25"/>
      <c r="T402" s="25">
        <v>8.0000000000000004E-4</v>
      </c>
      <c r="U402" s="25">
        <f t="shared" si="63"/>
        <v>3.6000000000000002E-4</v>
      </c>
    </row>
    <row r="403" spans="1:21" s="15" customFormat="1">
      <c r="A403" s="18">
        <v>651</v>
      </c>
      <c r="B403" s="25">
        <v>-8.0000000000000007E-5</v>
      </c>
      <c r="C403" s="25">
        <v>1.6000000000000001E-3</v>
      </c>
      <c r="D403" s="25">
        <f t="shared" si="60"/>
        <v>1.2050000000000001E-3</v>
      </c>
      <c r="E403" s="25"/>
      <c r="F403" s="25"/>
      <c r="G403" s="25"/>
      <c r="H403" s="25">
        <v>1.6000000000000001E-3</v>
      </c>
      <c r="I403" s="25">
        <f t="shared" si="61"/>
        <v>1.2050000000000001E-3</v>
      </c>
      <c r="J403" s="25"/>
      <c r="K403" s="25"/>
      <c r="L403" s="25"/>
      <c r="M403" s="25">
        <v>6.9999999999999999E-4</v>
      </c>
      <c r="N403" s="25">
        <f t="shared" si="62"/>
        <v>3.0499999999999999E-4</v>
      </c>
      <c r="O403" s="25"/>
      <c r="P403" s="25"/>
      <c r="Q403" s="25"/>
      <c r="R403" s="25"/>
      <c r="S403" s="25"/>
      <c r="T403" s="25">
        <v>8.7000000000000001E-4</v>
      </c>
      <c r="U403" s="25">
        <f t="shared" si="63"/>
        <v>3.9500000000000001E-4</v>
      </c>
    </row>
    <row r="404" spans="1:21" s="15" customFormat="1">
      <c r="A404" s="18">
        <v>652</v>
      </c>
      <c r="B404" s="25">
        <v>1.0000000000000001E-5</v>
      </c>
      <c r="C404" s="25">
        <v>1.6000000000000001E-3</v>
      </c>
      <c r="D404" s="25">
        <f t="shared" si="60"/>
        <v>1.17E-3</v>
      </c>
      <c r="E404" s="25"/>
      <c r="F404" s="25"/>
      <c r="G404" s="25"/>
      <c r="H404" s="25">
        <v>1.6999999999999999E-3</v>
      </c>
      <c r="I404" s="25">
        <f t="shared" si="61"/>
        <v>1.2699999999999999E-3</v>
      </c>
      <c r="J404" s="25"/>
      <c r="K404" s="25"/>
      <c r="L404" s="25"/>
      <c r="M404" s="25">
        <v>6.9999999999999999E-4</v>
      </c>
      <c r="N404" s="25">
        <f t="shared" si="62"/>
        <v>2.7E-4</v>
      </c>
      <c r="O404" s="25"/>
      <c r="P404" s="25"/>
      <c r="Q404" s="25"/>
      <c r="R404" s="25"/>
      <c r="S404" s="25"/>
      <c r="T404" s="25">
        <v>8.4999999999999995E-4</v>
      </c>
      <c r="U404" s="25">
        <f t="shared" si="63"/>
        <v>4.2999999999999999E-4</v>
      </c>
    </row>
    <row r="405" spans="1:21" s="15" customFormat="1">
      <c r="A405" s="18">
        <v>653</v>
      </c>
      <c r="B405" s="25">
        <v>-5.0000000000000002E-5</v>
      </c>
      <c r="C405" s="25">
        <v>1.6000000000000001E-3</v>
      </c>
      <c r="D405" s="25">
        <f t="shared" si="60"/>
        <v>1.2600000000000001E-3</v>
      </c>
      <c r="E405" s="25"/>
      <c r="F405" s="25"/>
      <c r="G405" s="25"/>
      <c r="H405" s="25">
        <v>1.5E-3</v>
      </c>
      <c r="I405" s="25">
        <f t="shared" si="61"/>
        <v>1.16E-3</v>
      </c>
      <c r="J405" s="25"/>
      <c r="K405" s="25"/>
      <c r="L405" s="25"/>
      <c r="M405" s="25">
        <v>6.9999999999999999E-4</v>
      </c>
      <c r="N405" s="25">
        <f t="shared" si="62"/>
        <v>3.6000000000000002E-4</v>
      </c>
      <c r="O405" s="25"/>
      <c r="P405" s="25"/>
      <c r="Q405" s="25"/>
      <c r="R405" s="25"/>
      <c r="S405" s="25"/>
      <c r="T405" s="25">
        <v>7.2999999999999996E-4</v>
      </c>
      <c r="U405" s="25">
        <f t="shared" si="63"/>
        <v>3.3999999999999997E-4</v>
      </c>
    </row>
    <row r="406" spans="1:21" s="15" customFormat="1">
      <c r="A406" s="18">
        <v>654</v>
      </c>
      <c r="B406" s="25">
        <v>5.0000000000000002E-5</v>
      </c>
      <c r="C406" s="25">
        <v>1.6999999999999999E-3</v>
      </c>
      <c r="D406" s="25">
        <f t="shared" si="60"/>
        <v>1.2849999999999999E-3</v>
      </c>
      <c r="E406" s="25"/>
      <c r="F406" s="25"/>
      <c r="G406" s="25"/>
      <c r="H406" s="25">
        <v>1.6000000000000001E-3</v>
      </c>
      <c r="I406" s="25">
        <f t="shared" si="61"/>
        <v>1.1850000000000001E-3</v>
      </c>
      <c r="J406" s="25"/>
      <c r="K406" s="25"/>
      <c r="L406" s="25"/>
      <c r="M406" s="25">
        <v>8.0000000000000004E-4</v>
      </c>
      <c r="N406" s="25">
        <f t="shared" si="62"/>
        <v>3.8500000000000003E-4</v>
      </c>
      <c r="O406" s="25"/>
      <c r="P406" s="25"/>
      <c r="Q406" s="25"/>
      <c r="R406" s="25"/>
      <c r="S406" s="25"/>
      <c r="T406" s="25">
        <v>7.7999999999999999E-4</v>
      </c>
      <c r="U406" s="25">
        <f t="shared" si="63"/>
        <v>4.15E-4</v>
      </c>
    </row>
    <row r="407" spans="1:21" s="15" customFormat="1">
      <c r="A407" s="18">
        <v>655</v>
      </c>
      <c r="B407" s="25">
        <v>-1.2E-4</v>
      </c>
      <c r="C407" s="25">
        <v>1.6000000000000001E-3</v>
      </c>
      <c r="D407" s="25">
        <f t="shared" si="60"/>
        <v>1.2600000000000001E-3</v>
      </c>
      <c r="E407" s="25"/>
      <c r="F407" s="25"/>
      <c r="G407" s="25"/>
      <c r="H407" s="25">
        <v>1.6000000000000001E-3</v>
      </c>
      <c r="I407" s="25">
        <f t="shared" si="61"/>
        <v>1.2600000000000001E-3</v>
      </c>
      <c r="J407" s="25"/>
      <c r="K407" s="25"/>
      <c r="L407" s="25"/>
      <c r="M407" s="25">
        <v>6.9999999999999999E-4</v>
      </c>
      <c r="N407" s="25">
        <f t="shared" si="62"/>
        <v>3.5999999999999997E-4</v>
      </c>
      <c r="O407" s="25"/>
      <c r="P407" s="25"/>
      <c r="Q407" s="25"/>
      <c r="R407" s="25"/>
      <c r="S407" s="25"/>
      <c r="T407" s="25">
        <v>8.0000000000000004E-4</v>
      </c>
      <c r="U407" s="25">
        <f t="shared" si="63"/>
        <v>3.4000000000000002E-4</v>
      </c>
    </row>
    <row r="408" spans="1:21" s="15" customFormat="1">
      <c r="A408" s="18">
        <v>656</v>
      </c>
      <c r="B408" s="25">
        <v>0</v>
      </c>
      <c r="C408" s="25">
        <v>1.6999999999999999E-3</v>
      </c>
      <c r="D408" s="25">
        <f t="shared" si="60"/>
        <v>1.245E-3</v>
      </c>
      <c r="E408" s="25"/>
      <c r="F408" s="25"/>
      <c r="G408" s="25"/>
      <c r="H408" s="25">
        <v>1.6000000000000001E-3</v>
      </c>
      <c r="I408" s="25">
        <f t="shared" si="61"/>
        <v>1.1450000000000002E-3</v>
      </c>
      <c r="J408" s="25"/>
      <c r="K408" s="25"/>
      <c r="L408" s="25"/>
      <c r="M408" s="25">
        <v>6.9999999999999999E-4</v>
      </c>
      <c r="N408" s="25">
        <f t="shared" si="62"/>
        <v>2.4499999999999999E-4</v>
      </c>
      <c r="O408" s="25"/>
      <c r="P408" s="25"/>
      <c r="Q408" s="25"/>
      <c r="R408" s="25"/>
      <c r="S408" s="25"/>
      <c r="T408" s="25">
        <v>9.1E-4</v>
      </c>
      <c r="U408" s="25">
        <f t="shared" si="63"/>
        <v>4.55E-4</v>
      </c>
    </row>
    <row r="409" spans="1:21" s="15" customFormat="1">
      <c r="A409" s="18">
        <v>657</v>
      </c>
      <c r="B409" s="25">
        <v>-9.0000000000000006E-5</v>
      </c>
      <c r="C409" s="25">
        <v>1.6000000000000001E-3</v>
      </c>
      <c r="D409" s="25">
        <f t="shared" si="60"/>
        <v>1.2600000000000001E-3</v>
      </c>
      <c r="E409" s="25"/>
      <c r="F409" s="25"/>
      <c r="G409" s="25"/>
      <c r="H409" s="25">
        <v>1.6000000000000001E-3</v>
      </c>
      <c r="I409" s="25">
        <f t="shared" si="61"/>
        <v>1.2600000000000001E-3</v>
      </c>
      <c r="J409" s="25"/>
      <c r="K409" s="25"/>
      <c r="L409" s="25"/>
      <c r="M409" s="25">
        <v>5.9999999999999995E-4</v>
      </c>
      <c r="N409" s="25">
        <f t="shared" si="62"/>
        <v>2.5999999999999998E-4</v>
      </c>
      <c r="O409" s="25"/>
      <c r="P409" s="25"/>
      <c r="Q409" s="25"/>
      <c r="R409" s="25"/>
      <c r="S409" s="25"/>
      <c r="T409" s="25">
        <v>7.6999999999999996E-4</v>
      </c>
      <c r="U409" s="25">
        <f t="shared" si="63"/>
        <v>3.3999999999999997E-4</v>
      </c>
    </row>
    <row r="410" spans="1:21" s="15" customFormat="1">
      <c r="A410" s="18">
        <v>658</v>
      </c>
      <c r="B410" s="25">
        <v>6.8999999999999997E-5</v>
      </c>
      <c r="C410" s="25">
        <v>1.5E-3</v>
      </c>
      <c r="D410" s="25">
        <f t="shared" si="60"/>
        <v>1.0855000000000001E-3</v>
      </c>
      <c r="E410" s="25"/>
      <c r="F410" s="25"/>
      <c r="G410" s="25"/>
      <c r="H410" s="25">
        <v>1.5E-3</v>
      </c>
      <c r="I410" s="25">
        <f t="shared" si="61"/>
        <v>1.0855000000000001E-3</v>
      </c>
      <c r="J410" s="25"/>
      <c r="K410" s="25"/>
      <c r="L410" s="25"/>
      <c r="M410" s="25">
        <v>6.9999999999999999E-4</v>
      </c>
      <c r="N410" s="25">
        <f t="shared" si="62"/>
        <v>2.8549999999999995E-4</v>
      </c>
      <c r="O410" s="25"/>
      <c r="P410" s="25"/>
      <c r="Q410" s="25"/>
      <c r="R410" s="25"/>
      <c r="S410" s="25"/>
      <c r="T410" s="25">
        <v>7.6000000000000004E-4</v>
      </c>
      <c r="U410" s="25">
        <f t="shared" si="63"/>
        <v>4.1450000000000005E-4</v>
      </c>
    </row>
    <row r="411" spans="1:21" s="15" customFormat="1">
      <c r="A411" s="18">
        <v>659</v>
      </c>
      <c r="B411" s="25">
        <v>-1.1E-4</v>
      </c>
      <c r="C411" s="25">
        <v>1.6000000000000001E-3</v>
      </c>
      <c r="D411" s="25">
        <f t="shared" si="60"/>
        <v>1.255E-3</v>
      </c>
      <c r="E411" s="25"/>
      <c r="F411" s="25"/>
      <c r="G411" s="25"/>
      <c r="H411" s="25">
        <v>1.5E-3</v>
      </c>
      <c r="I411" s="25">
        <f t="shared" si="61"/>
        <v>1.155E-3</v>
      </c>
      <c r="J411" s="25"/>
      <c r="K411" s="25"/>
      <c r="L411" s="25"/>
      <c r="M411" s="25">
        <v>5.9999999999999995E-4</v>
      </c>
      <c r="N411" s="25">
        <f t="shared" si="62"/>
        <v>2.5499999999999991E-4</v>
      </c>
      <c r="O411" s="25"/>
      <c r="P411" s="25"/>
      <c r="Q411" s="25"/>
      <c r="R411" s="25"/>
      <c r="S411" s="25"/>
      <c r="T411" s="25">
        <v>8.0000000000000004E-4</v>
      </c>
      <c r="U411" s="25">
        <f t="shared" si="63"/>
        <v>3.4500000000000004E-4</v>
      </c>
    </row>
    <row r="412" spans="1:21" s="15" customFormat="1">
      <c r="A412" s="18">
        <v>660</v>
      </c>
      <c r="B412" s="25">
        <v>6.0000000000000002E-5</v>
      </c>
      <c r="C412" s="25">
        <v>1.4E-3</v>
      </c>
      <c r="D412" s="25">
        <f t="shared" si="60"/>
        <v>9.4999999999999989E-4</v>
      </c>
      <c r="E412" s="25"/>
      <c r="F412" s="25"/>
      <c r="G412" s="25"/>
      <c r="H412" s="25">
        <v>1.5E-3</v>
      </c>
      <c r="I412" s="25">
        <f t="shared" si="61"/>
        <v>1.0499999999999999E-3</v>
      </c>
      <c r="J412" s="25"/>
      <c r="K412" s="25"/>
      <c r="L412" s="25"/>
      <c r="M412" s="25">
        <v>5.9999999999999995E-4</v>
      </c>
      <c r="N412" s="25">
        <f t="shared" si="62"/>
        <v>1.4999999999999991E-4</v>
      </c>
      <c r="O412" s="25"/>
      <c r="P412" s="25"/>
      <c r="Q412" s="25"/>
      <c r="R412" s="25"/>
      <c r="S412" s="25"/>
      <c r="T412" s="25">
        <v>8.4000000000000003E-4</v>
      </c>
      <c r="U412" s="25">
        <f t="shared" si="63"/>
        <v>4.5000000000000004E-4</v>
      </c>
    </row>
    <row r="413" spans="1:21" s="15" customFormat="1">
      <c r="A413" s="18">
        <v>661</v>
      </c>
      <c r="B413" s="25">
        <v>8.0000000000000007E-5</v>
      </c>
      <c r="C413" s="25">
        <v>1.5E-3</v>
      </c>
      <c r="D413" s="25">
        <f t="shared" si="60"/>
        <v>9.7999999999999997E-4</v>
      </c>
      <c r="E413" s="25"/>
      <c r="F413" s="25"/>
      <c r="G413" s="25"/>
      <c r="H413" s="25">
        <v>1.5E-3</v>
      </c>
      <c r="I413" s="25">
        <f t="shared" si="61"/>
        <v>9.7999999999999997E-4</v>
      </c>
      <c r="J413" s="25"/>
      <c r="K413" s="25"/>
      <c r="L413" s="25"/>
      <c r="M413" s="25">
        <v>5.9999999999999995E-4</v>
      </c>
      <c r="N413" s="25">
        <f t="shared" si="62"/>
        <v>7.9999999999999885E-5</v>
      </c>
      <c r="O413" s="25"/>
      <c r="P413" s="25"/>
      <c r="Q413" s="25"/>
      <c r="R413" s="25"/>
      <c r="S413" s="25"/>
      <c r="T413" s="25">
        <v>9.6000000000000002E-4</v>
      </c>
      <c r="U413" s="25">
        <f t="shared" si="63"/>
        <v>5.2000000000000006E-4</v>
      </c>
    </row>
    <row r="414" spans="1:21" s="15" customFormat="1">
      <c r="A414" s="18">
        <v>662</v>
      </c>
      <c r="B414" s="25">
        <v>6.0000000000000002E-5</v>
      </c>
      <c r="C414" s="25">
        <v>1.6000000000000001E-3</v>
      </c>
      <c r="D414" s="25">
        <f t="shared" si="60"/>
        <v>1.1950000000000001E-3</v>
      </c>
      <c r="E414" s="25"/>
      <c r="F414" s="25"/>
      <c r="G414" s="25"/>
      <c r="H414" s="25">
        <v>1.6000000000000001E-3</v>
      </c>
      <c r="I414" s="25">
        <f t="shared" si="61"/>
        <v>1.1950000000000001E-3</v>
      </c>
      <c r="J414" s="25"/>
      <c r="K414" s="25"/>
      <c r="L414" s="25"/>
      <c r="M414" s="25">
        <v>6.9999999999999999E-4</v>
      </c>
      <c r="N414" s="25">
        <f t="shared" si="62"/>
        <v>2.9499999999999996E-4</v>
      </c>
      <c r="O414" s="25"/>
      <c r="P414" s="25"/>
      <c r="Q414" s="25"/>
      <c r="R414" s="25"/>
      <c r="S414" s="25"/>
      <c r="T414" s="25">
        <v>7.5000000000000002E-4</v>
      </c>
      <c r="U414" s="25">
        <f t="shared" si="63"/>
        <v>4.0500000000000003E-4</v>
      </c>
    </row>
    <row r="415" spans="1:21" s="15" customFormat="1">
      <c r="A415" s="18">
        <v>663</v>
      </c>
      <c r="B415" s="25">
        <v>-1.3999999999999999E-4</v>
      </c>
      <c r="C415" s="25">
        <v>1.5E-3</v>
      </c>
      <c r="D415" s="25">
        <f t="shared" si="60"/>
        <v>1.1949999999999999E-3</v>
      </c>
      <c r="E415" s="25"/>
      <c r="F415" s="25"/>
      <c r="G415" s="25"/>
      <c r="H415" s="25">
        <v>1.5E-3</v>
      </c>
      <c r="I415" s="25">
        <f t="shared" si="61"/>
        <v>1.1949999999999999E-3</v>
      </c>
      <c r="J415" s="25"/>
      <c r="K415" s="25"/>
      <c r="L415" s="25"/>
      <c r="M415" s="25">
        <v>5.9999999999999995E-4</v>
      </c>
      <c r="N415" s="25">
        <f t="shared" si="62"/>
        <v>2.9499999999999991E-4</v>
      </c>
      <c r="O415" s="25"/>
      <c r="P415" s="25"/>
      <c r="Q415" s="25"/>
      <c r="R415" s="25"/>
      <c r="S415" s="25"/>
      <c r="T415" s="25">
        <v>7.5000000000000002E-4</v>
      </c>
      <c r="U415" s="25">
        <f t="shared" si="63"/>
        <v>3.0500000000000004E-4</v>
      </c>
    </row>
    <row r="416" spans="1:21" s="15" customFormat="1">
      <c r="A416" s="18">
        <v>664</v>
      </c>
      <c r="B416" s="25">
        <v>2.0000000000000002E-5</v>
      </c>
      <c r="C416" s="25">
        <v>1.6000000000000001E-3</v>
      </c>
      <c r="D416" s="25">
        <f t="shared" si="60"/>
        <v>1.2100000000000001E-3</v>
      </c>
      <c r="E416" s="25"/>
      <c r="F416" s="25"/>
      <c r="G416" s="25"/>
      <c r="H416" s="25">
        <v>1.6000000000000001E-3</v>
      </c>
      <c r="I416" s="25">
        <f t="shared" si="61"/>
        <v>1.2100000000000001E-3</v>
      </c>
      <c r="J416" s="25"/>
      <c r="K416" s="25"/>
      <c r="L416" s="25"/>
      <c r="M416" s="25">
        <v>5.9999999999999995E-4</v>
      </c>
      <c r="N416" s="25">
        <f t="shared" si="62"/>
        <v>2.099999999999999E-4</v>
      </c>
      <c r="O416" s="25"/>
      <c r="P416" s="25"/>
      <c r="Q416" s="25"/>
      <c r="R416" s="25"/>
      <c r="S416" s="25"/>
      <c r="T416" s="25">
        <v>7.6000000000000004E-4</v>
      </c>
      <c r="U416" s="25">
        <f t="shared" si="63"/>
        <v>3.9000000000000005E-4</v>
      </c>
    </row>
    <row r="417" spans="1:21" s="15" customFormat="1">
      <c r="A417" s="18">
        <v>665</v>
      </c>
      <c r="B417" s="25">
        <v>-6.8999999999999997E-5</v>
      </c>
      <c r="C417" s="25">
        <v>1.5E-3</v>
      </c>
      <c r="D417" s="25">
        <f t="shared" si="60"/>
        <v>1.1245000000000001E-3</v>
      </c>
      <c r="E417" s="25"/>
      <c r="F417" s="25"/>
      <c r="G417" s="25"/>
      <c r="H417" s="25">
        <v>1.6000000000000001E-3</v>
      </c>
      <c r="I417" s="25">
        <f t="shared" si="61"/>
        <v>1.2245000000000001E-3</v>
      </c>
      <c r="J417" s="25"/>
      <c r="K417" s="25"/>
      <c r="L417" s="25"/>
      <c r="M417" s="25">
        <v>6.9999999999999999E-4</v>
      </c>
      <c r="N417" s="25">
        <f t="shared" si="62"/>
        <v>3.2450000000000003E-4</v>
      </c>
      <c r="O417" s="25"/>
      <c r="P417" s="25"/>
      <c r="Q417" s="25"/>
      <c r="R417" s="25"/>
      <c r="S417" s="25"/>
      <c r="T417" s="25">
        <v>8.1999999999999998E-4</v>
      </c>
      <c r="U417" s="25">
        <f t="shared" si="63"/>
        <v>3.7549999999999997E-4</v>
      </c>
    </row>
    <row r="418" spans="1:21" s="15" customFormat="1">
      <c r="A418" s="18">
        <v>666</v>
      </c>
      <c r="B418" s="25">
        <v>6.0000000000000002E-5</v>
      </c>
      <c r="C418" s="25">
        <v>1.5E-3</v>
      </c>
      <c r="D418" s="25">
        <f t="shared" si="60"/>
        <v>1.0449999999999999E-3</v>
      </c>
      <c r="E418" s="25"/>
      <c r="F418" s="25"/>
      <c r="G418" s="25"/>
      <c r="H418" s="25">
        <v>1.5E-3</v>
      </c>
      <c r="I418" s="25">
        <f t="shared" si="61"/>
        <v>1.0449999999999999E-3</v>
      </c>
      <c r="J418" s="25"/>
      <c r="K418" s="25"/>
      <c r="L418" s="25"/>
      <c r="M418" s="25">
        <v>6.9999999999999999E-4</v>
      </c>
      <c r="N418" s="25">
        <f t="shared" si="62"/>
        <v>2.4499999999999999E-4</v>
      </c>
      <c r="O418" s="25"/>
      <c r="P418" s="25"/>
      <c r="Q418" s="25"/>
      <c r="R418" s="25"/>
      <c r="S418" s="25"/>
      <c r="T418" s="25">
        <v>8.4999999999999995E-4</v>
      </c>
      <c r="U418" s="25">
        <f t="shared" si="63"/>
        <v>4.55E-4</v>
      </c>
    </row>
    <row r="419" spans="1:21" s="15" customFormat="1">
      <c r="A419" s="18">
        <v>667</v>
      </c>
      <c r="B419" s="25">
        <v>9.2000000000000003E-4</v>
      </c>
      <c r="C419" s="25">
        <v>1.5E-3</v>
      </c>
      <c r="D419" s="25">
        <f t="shared" si="60"/>
        <v>5.2000000000000006E-4</v>
      </c>
      <c r="E419" s="25"/>
      <c r="F419" s="25"/>
      <c r="G419" s="25"/>
      <c r="H419" s="25">
        <v>1.5E-3</v>
      </c>
      <c r="I419" s="25">
        <f t="shared" si="61"/>
        <v>5.2000000000000006E-4</v>
      </c>
      <c r="J419" s="25"/>
      <c r="K419" s="25"/>
      <c r="L419" s="25"/>
      <c r="M419" s="25">
        <v>6.9999999999999999E-4</v>
      </c>
      <c r="N419" s="25">
        <f t="shared" si="62"/>
        <v>-2.7999999999999998E-4</v>
      </c>
      <c r="O419" s="25"/>
      <c r="P419" s="25"/>
      <c r="Q419" s="25"/>
      <c r="R419" s="25"/>
      <c r="S419" s="25"/>
      <c r="T419" s="25">
        <v>1.0399999999999999E-3</v>
      </c>
      <c r="U419" s="25">
        <f t="shared" si="63"/>
        <v>9.7999999999999997E-4</v>
      </c>
    </row>
    <row r="420" spans="1:21" s="15" customFormat="1">
      <c r="A420" s="18">
        <v>668</v>
      </c>
      <c r="B420" s="25">
        <v>-3.6999999999999999E-4</v>
      </c>
      <c r="C420" s="25">
        <v>1.5E-3</v>
      </c>
      <c r="D420" s="25">
        <f t="shared" si="60"/>
        <v>1.2999999999999999E-3</v>
      </c>
      <c r="E420" s="25"/>
      <c r="F420" s="25"/>
      <c r="G420" s="25"/>
      <c r="H420" s="25">
        <v>1.5E-3</v>
      </c>
      <c r="I420" s="25">
        <f t="shared" si="61"/>
        <v>1.2999999999999999E-3</v>
      </c>
      <c r="J420" s="25"/>
      <c r="K420" s="25"/>
      <c r="L420" s="25"/>
      <c r="M420" s="25">
        <v>5.9999999999999995E-4</v>
      </c>
      <c r="N420" s="25">
        <f t="shared" si="62"/>
        <v>3.9999999999999996E-4</v>
      </c>
      <c r="O420" s="25"/>
      <c r="P420" s="25"/>
      <c r="Q420" s="25"/>
      <c r="R420" s="25"/>
      <c r="S420" s="25"/>
      <c r="T420" s="25">
        <v>7.6999999999999996E-4</v>
      </c>
      <c r="U420" s="25">
        <f t="shared" si="63"/>
        <v>1.9999999999999998E-4</v>
      </c>
    </row>
    <row r="421" spans="1:21" s="15" customFormat="1">
      <c r="A421" s="18">
        <v>669</v>
      </c>
      <c r="B421" s="25">
        <v>3.2000000000000003E-4</v>
      </c>
      <c r="C421" s="25">
        <v>1.6000000000000001E-3</v>
      </c>
      <c r="D421" s="25">
        <f t="shared" si="60"/>
        <v>1.1299999999999999E-3</v>
      </c>
      <c r="E421" s="25"/>
      <c r="F421" s="25"/>
      <c r="G421" s="25"/>
      <c r="H421" s="25">
        <v>1.5E-3</v>
      </c>
      <c r="I421" s="25">
        <f t="shared" si="61"/>
        <v>1.0300000000000001E-3</v>
      </c>
      <c r="J421" s="25"/>
      <c r="K421" s="25"/>
      <c r="L421" s="25"/>
      <c r="M421" s="25">
        <v>6.9999999999999999E-4</v>
      </c>
      <c r="N421" s="25">
        <f t="shared" si="62"/>
        <v>2.2999999999999995E-4</v>
      </c>
      <c r="O421" s="25"/>
      <c r="P421" s="25"/>
      <c r="Q421" s="25"/>
      <c r="R421" s="25"/>
      <c r="S421" s="25"/>
      <c r="T421" s="25">
        <v>6.2E-4</v>
      </c>
      <c r="U421" s="25">
        <f t="shared" si="63"/>
        <v>4.7000000000000004E-4</v>
      </c>
    </row>
    <row r="422" spans="1:21" s="15" customFormat="1">
      <c r="A422" s="18">
        <v>670</v>
      </c>
      <c r="B422" s="25">
        <v>-5.1000000000000004E-4</v>
      </c>
      <c r="C422" s="25">
        <v>1.6000000000000001E-3</v>
      </c>
      <c r="D422" s="25">
        <f t="shared" si="60"/>
        <v>1.5500000000000002E-3</v>
      </c>
      <c r="E422" s="25"/>
      <c r="F422" s="25"/>
      <c r="G422" s="25"/>
      <c r="H422" s="25">
        <v>1.6000000000000001E-3</v>
      </c>
      <c r="I422" s="25">
        <f t="shared" si="61"/>
        <v>1.5500000000000002E-3</v>
      </c>
      <c r="J422" s="25"/>
      <c r="K422" s="25"/>
      <c r="L422" s="25"/>
      <c r="M422" s="25">
        <v>6.9999999999999999E-4</v>
      </c>
      <c r="N422" s="25">
        <f t="shared" si="62"/>
        <v>6.4999999999999997E-4</v>
      </c>
      <c r="O422" s="25"/>
      <c r="P422" s="25"/>
      <c r="Q422" s="25"/>
      <c r="R422" s="25"/>
      <c r="S422" s="25"/>
      <c r="T422" s="25">
        <v>6.0999999999999997E-4</v>
      </c>
      <c r="U422" s="25">
        <f t="shared" si="63"/>
        <v>4.9999999999999969E-5</v>
      </c>
    </row>
    <row r="423" spans="1:21" s="15" customFormat="1">
      <c r="A423" s="18">
        <v>671</v>
      </c>
      <c r="B423" s="25">
        <v>2.7999999999999998E-4</v>
      </c>
      <c r="C423" s="25">
        <v>1.6000000000000001E-3</v>
      </c>
      <c r="D423" s="25">
        <f t="shared" si="60"/>
        <v>1.0950000000000001E-3</v>
      </c>
      <c r="E423" s="25"/>
      <c r="F423" s="25"/>
      <c r="G423" s="25"/>
      <c r="H423" s="25">
        <v>1.6999999999999999E-3</v>
      </c>
      <c r="I423" s="25">
        <f t="shared" si="61"/>
        <v>1.1949999999999999E-3</v>
      </c>
      <c r="J423" s="25"/>
      <c r="K423" s="25"/>
      <c r="L423" s="25"/>
      <c r="M423" s="25">
        <v>6.9999999999999999E-4</v>
      </c>
      <c r="N423" s="25">
        <f t="shared" si="62"/>
        <v>1.9499999999999997E-4</v>
      </c>
      <c r="O423" s="25"/>
      <c r="P423" s="25"/>
      <c r="Q423" s="25"/>
      <c r="R423" s="25"/>
      <c r="S423" s="25"/>
      <c r="T423" s="25">
        <v>7.2999999999999996E-4</v>
      </c>
      <c r="U423" s="25">
        <f t="shared" si="63"/>
        <v>5.0500000000000002E-4</v>
      </c>
    </row>
    <row r="424" spans="1:21" s="15" customFormat="1">
      <c r="A424" s="18">
        <v>672</v>
      </c>
      <c r="B424" s="25">
        <v>-1.0000000000000001E-5</v>
      </c>
      <c r="C424" s="25">
        <v>1.6000000000000001E-3</v>
      </c>
      <c r="D424" s="25">
        <f t="shared" si="60"/>
        <v>1.1000000000000001E-3</v>
      </c>
      <c r="E424" s="25"/>
      <c r="F424" s="25"/>
      <c r="G424" s="25"/>
      <c r="H424" s="25">
        <v>1.5E-3</v>
      </c>
      <c r="I424" s="25">
        <f t="shared" si="61"/>
        <v>1E-3</v>
      </c>
      <c r="J424" s="25"/>
      <c r="K424" s="25"/>
      <c r="L424" s="25"/>
      <c r="M424" s="25">
        <v>6.9999999999999999E-4</v>
      </c>
      <c r="N424" s="25">
        <f t="shared" si="62"/>
        <v>1.9999999999999998E-4</v>
      </c>
      <c r="O424" s="25"/>
      <c r="P424" s="25"/>
      <c r="Q424" s="25"/>
      <c r="R424" s="25"/>
      <c r="S424" s="25"/>
      <c r="T424" s="25">
        <v>1.01E-3</v>
      </c>
      <c r="U424" s="25">
        <f t="shared" si="63"/>
        <v>5.0000000000000001E-4</v>
      </c>
    </row>
    <row r="425" spans="1:21" s="15" customFormat="1">
      <c r="A425" s="18">
        <v>673</v>
      </c>
      <c r="B425" s="25">
        <v>1.7000000000000001E-4</v>
      </c>
      <c r="C425" s="25">
        <v>1.4E-3</v>
      </c>
      <c r="D425" s="25">
        <f t="shared" si="60"/>
        <v>9.7499999999999996E-4</v>
      </c>
      <c r="E425" s="25"/>
      <c r="F425" s="25"/>
      <c r="G425" s="25"/>
      <c r="H425" s="25">
        <v>1.6000000000000001E-3</v>
      </c>
      <c r="I425" s="25">
        <f t="shared" si="61"/>
        <v>1.175E-3</v>
      </c>
      <c r="J425" s="25"/>
      <c r="K425" s="25"/>
      <c r="L425" s="25"/>
      <c r="M425" s="25">
        <v>5.9999999999999995E-4</v>
      </c>
      <c r="N425" s="25">
        <f t="shared" si="62"/>
        <v>1.7499999999999992E-4</v>
      </c>
      <c r="O425" s="25"/>
      <c r="P425" s="25"/>
      <c r="Q425" s="25"/>
      <c r="R425" s="25"/>
      <c r="S425" s="25"/>
      <c r="T425" s="25">
        <v>6.8000000000000005E-4</v>
      </c>
      <c r="U425" s="25">
        <f t="shared" si="63"/>
        <v>4.2500000000000003E-4</v>
      </c>
    </row>
    <row r="426" spans="1:21" s="15" customFormat="1">
      <c r="A426" s="18">
        <v>674</v>
      </c>
      <c r="B426" s="25">
        <v>-2.1000000000000001E-4</v>
      </c>
      <c r="C426" s="25">
        <v>1.6000000000000001E-3</v>
      </c>
      <c r="D426" s="25">
        <f t="shared" si="60"/>
        <v>1.32E-3</v>
      </c>
      <c r="E426" s="25"/>
      <c r="F426" s="25"/>
      <c r="G426" s="25"/>
      <c r="H426" s="25">
        <v>1.4E-3</v>
      </c>
      <c r="I426" s="25">
        <f t="shared" si="61"/>
        <v>1.1199999999999999E-3</v>
      </c>
      <c r="J426" s="25"/>
      <c r="K426" s="25"/>
      <c r="L426" s="25"/>
      <c r="M426" s="25">
        <v>5.0000000000000001E-4</v>
      </c>
      <c r="N426" s="25">
        <f t="shared" si="62"/>
        <v>2.2000000000000003E-4</v>
      </c>
      <c r="O426" s="25"/>
      <c r="P426" s="25"/>
      <c r="Q426" s="25"/>
      <c r="R426" s="25"/>
      <c r="S426" s="25"/>
      <c r="T426" s="25">
        <v>7.6999999999999996E-4</v>
      </c>
      <c r="U426" s="25">
        <f t="shared" si="63"/>
        <v>2.7999999999999998E-4</v>
      </c>
    </row>
    <row r="427" spans="1:21" s="15" customFormat="1">
      <c r="A427" s="18">
        <v>675</v>
      </c>
      <c r="B427" s="25">
        <v>1.2999999999999999E-4</v>
      </c>
      <c r="C427" s="25">
        <v>1.5E-3</v>
      </c>
      <c r="D427" s="25">
        <f t="shared" si="60"/>
        <v>1.0500000000000002E-3</v>
      </c>
      <c r="E427" s="25"/>
      <c r="F427" s="25"/>
      <c r="G427" s="25"/>
      <c r="H427" s="25">
        <v>1.6000000000000001E-3</v>
      </c>
      <c r="I427" s="25">
        <f t="shared" si="61"/>
        <v>1.15E-3</v>
      </c>
      <c r="J427" s="25"/>
      <c r="K427" s="25"/>
      <c r="L427" s="25"/>
      <c r="M427" s="25">
        <v>6.9999999999999999E-4</v>
      </c>
      <c r="N427" s="25">
        <f t="shared" si="62"/>
        <v>2.5000000000000001E-4</v>
      </c>
      <c r="O427" s="25"/>
      <c r="P427" s="25"/>
      <c r="Q427" s="25"/>
      <c r="R427" s="25"/>
      <c r="S427" s="25"/>
      <c r="T427" s="25">
        <v>7.6999999999999996E-4</v>
      </c>
      <c r="U427" s="25">
        <f t="shared" si="63"/>
        <v>4.4999999999999999E-4</v>
      </c>
    </row>
    <row r="428" spans="1:21" s="15" customFormat="1">
      <c r="A428" s="18">
        <v>676</v>
      </c>
      <c r="B428" s="25">
        <v>-2.4000000000000001E-4</v>
      </c>
      <c r="C428" s="25">
        <v>1.2999999999999999E-3</v>
      </c>
      <c r="D428" s="25">
        <f t="shared" si="60"/>
        <v>1.1249999999999999E-3</v>
      </c>
      <c r="E428" s="25"/>
      <c r="F428" s="25"/>
      <c r="G428" s="25"/>
      <c r="H428" s="25">
        <v>1.4E-3</v>
      </c>
      <c r="I428" s="25">
        <f t="shared" si="61"/>
        <v>1.225E-3</v>
      </c>
      <c r="J428" s="25"/>
      <c r="K428" s="25"/>
      <c r="L428" s="25"/>
      <c r="M428" s="25">
        <v>5.9999999999999995E-4</v>
      </c>
      <c r="N428" s="25">
        <f t="shared" si="62"/>
        <v>4.2499999999999992E-4</v>
      </c>
      <c r="O428" s="25"/>
      <c r="P428" s="25"/>
      <c r="Q428" s="25"/>
      <c r="R428" s="25"/>
      <c r="S428" s="25"/>
      <c r="T428" s="25">
        <v>5.9000000000000003E-4</v>
      </c>
      <c r="U428" s="25">
        <f t="shared" si="63"/>
        <v>1.7500000000000003E-4</v>
      </c>
    </row>
    <row r="429" spans="1:21" s="15" customFormat="1">
      <c r="A429" s="18">
        <v>677</v>
      </c>
      <c r="B429" s="25">
        <v>1.0000000000000001E-5</v>
      </c>
      <c r="C429" s="25">
        <v>1.6000000000000001E-3</v>
      </c>
      <c r="D429" s="25">
        <f t="shared" si="60"/>
        <v>1.2650000000000001E-3</v>
      </c>
      <c r="E429" s="25"/>
      <c r="F429" s="25"/>
      <c r="G429" s="25"/>
      <c r="H429" s="25">
        <v>1.6000000000000001E-3</v>
      </c>
      <c r="I429" s="25">
        <f t="shared" si="61"/>
        <v>1.2650000000000001E-3</v>
      </c>
      <c r="J429" s="25"/>
      <c r="K429" s="25"/>
      <c r="L429" s="25"/>
      <c r="M429" s="25">
        <v>6.9999999999999999E-4</v>
      </c>
      <c r="N429" s="25">
        <f t="shared" si="62"/>
        <v>3.6499999999999998E-4</v>
      </c>
      <c r="O429" s="25"/>
      <c r="P429" s="25"/>
      <c r="Q429" s="25"/>
      <c r="R429" s="25"/>
      <c r="S429" s="25"/>
      <c r="T429" s="25">
        <v>6.6E-4</v>
      </c>
      <c r="U429" s="25">
        <f t="shared" si="63"/>
        <v>3.3500000000000001E-4</v>
      </c>
    </row>
    <row r="430" spans="1:21" s="15" customFormat="1">
      <c r="A430" s="18">
        <v>678</v>
      </c>
      <c r="B430" s="25">
        <v>-2.5999999999999998E-4</v>
      </c>
      <c r="C430" s="25">
        <v>1.4E-3</v>
      </c>
      <c r="D430" s="25">
        <f t="shared" si="60"/>
        <v>1.2049999999999999E-3</v>
      </c>
      <c r="E430" s="25"/>
      <c r="F430" s="25"/>
      <c r="G430" s="25"/>
      <c r="H430" s="25">
        <v>1.5E-3</v>
      </c>
      <c r="I430" s="25">
        <f t="shared" si="61"/>
        <v>1.305E-3</v>
      </c>
      <c r="J430" s="25"/>
      <c r="K430" s="25"/>
      <c r="L430" s="25"/>
      <c r="M430" s="25">
        <v>6.9999999999999999E-4</v>
      </c>
      <c r="N430" s="25">
        <f t="shared" si="62"/>
        <v>5.0500000000000002E-4</v>
      </c>
      <c r="O430" s="25"/>
      <c r="P430" s="25"/>
      <c r="Q430" s="25"/>
      <c r="R430" s="25"/>
      <c r="S430" s="25"/>
      <c r="T430" s="25">
        <v>6.4999999999999997E-4</v>
      </c>
      <c r="U430" s="25">
        <f t="shared" si="63"/>
        <v>1.95E-4</v>
      </c>
    </row>
    <row r="431" spans="1:21" s="15" customFormat="1">
      <c r="A431" s="18">
        <v>679</v>
      </c>
      <c r="B431" s="25">
        <v>3.0000000000000001E-5</v>
      </c>
      <c r="C431" s="25">
        <v>1.5E-3</v>
      </c>
      <c r="D431" s="25">
        <f t="shared" si="60"/>
        <v>1.1200000000000001E-3</v>
      </c>
      <c r="E431" s="25"/>
      <c r="F431" s="25"/>
      <c r="G431" s="25"/>
      <c r="H431" s="25">
        <v>1.5E-3</v>
      </c>
      <c r="I431" s="25">
        <f t="shared" si="61"/>
        <v>1.1200000000000001E-3</v>
      </c>
      <c r="J431" s="25"/>
      <c r="K431" s="25"/>
      <c r="L431" s="25"/>
      <c r="M431" s="25">
        <v>5.9999999999999995E-4</v>
      </c>
      <c r="N431" s="25">
        <f t="shared" si="62"/>
        <v>2.1999999999999998E-4</v>
      </c>
      <c r="O431" s="25"/>
      <c r="P431" s="25"/>
      <c r="Q431" s="25"/>
      <c r="R431" s="25"/>
      <c r="S431" s="25"/>
      <c r="T431" s="25">
        <v>7.2999999999999996E-4</v>
      </c>
      <c r="U431" s="25">
        <f t="shared" si="63"/>
        <v>3.7999999999999997E-4</v>
      </c>
    </row>
    <row r="432" spans="1:21" s="15" customFormat="1">
      <c r="A432" s="18">
        <v>680</v>
      </c>
      <c r="B432" s="25">
        <v>-1.2999999999999999E-4</v>
      </c>
      <c r="C432" s="25">
        <v>1.4E-3</v>
      </c>
      <c r="D432" s="25">
        <f t="shared" si="60"/>
        <v>1.1099999999999999E-3</v>
      </c>
      <c r="E432" s="25"/>
      <c r="F432" s="25"/>
      <c r="G432" s="25"/>
      <c r="H432" s="25">
        <v>1.4E-3</v>
      </c>
      <c r="I432" s="25">
        <f t="shared" si="61"/>
        <v>1.1099999999999999E-3</v>
      </c>
      <c r="J432" s="25"/>
      <c r="K432" s="25"/>
      <c r="L432" s="25"/>
      <c r="M432" s="25">
        <v>5.9999999999999995E-4</v>
      </c>
      <c r="N432" s="25">
        <f t="shared" si="62"/>
        <v>3.0999999999999995E-4</v>
      </c>
      <c r="O432" s="25"/>
      <c r="P432" s="25"/>
      <c r="Q432" s="25"/>
      <c r="R432" s="25"/>
      <c r="S432" s="25"/>
      <c r="T432" s="25">
        <v>7.1000000000000002E-4</v>
      </c>
      <c r="U432" s="25">
        <f t="shared" si="63"/>
        <v>2.9E-4</v>
      </c>
    </row>
    <row r="433" spans="1:21" s="15" customFormat="1">
      <c r="A433" s="18">
        <v>681</v>
      </c>
      <c r="B433" s="25">
        <v>4.0000000000000003E-5</v>
      </c>
      <c r="C433" s="25">
        <v>1.2999999999999999E-3</v>
      </c>
      <c r="D433" s="25">
        <f t="shared" si="60"/>
        <v>9.3499999999999996E-4</v>
      </c>
      <c r="E433" s="25"/>
      <c r="F433" s="25"/>
      <c r="G433" s="25"/>
      <c r="H433" s="25">
        <v>1.4E-3</v>
      </c>
      <c r="I433" s="25">
        <f t="shared" si="61"/>
        <v>1.0349999999999999E-3</v>
      </c>
      <c r="J433" s="25"/>
      <c r="K433" s="25"/>
      <c r="L433" s="25"/>
      <c r="M433" s="25">
        <v>5.9999999999999995E-4</v>
      </c>
      <c r="N433" s="25">
        <f t="shared" si="62"/>
        <v>2.3499999999999997E-4</v>
      </c>
      <c r="O433" s="25"/>
      <c r="P433" s="25"/>
      <c r="Q433" s="25"/>
      <c r="R433" s="25"/>
      <c r="S433" s="25"/>
      <c r="T433" s="25">
        <v>6.8999999999999997E-4</v>
      </c>
      <c r="U433" s="25">
        <f t="shared" si="63"/>
        <v>3.6499999999999998E-4</v>
      </c>
    </row>
    <row r="434" spans="1:21" s="15" customFormat="1">
      <c r="A434" s="18">
        <v>682</v>
      </c>
      <c r="B434" s="25">
        <v>-1.9000000000000001E-4</v>
      </c>
      <c r="C434" s="25">
        <v>1.2999999999999999E-3</v>
      </c>
      <c r="D434" s="25">
        <f t="shared" si="60"/>
        <v>1.1099999999999999E-3</v>
      </c>
      <c r="E434" s="25"/>
      <c r="F434" s="25"/>
      <c r="G434" s="25"/>
      <c r="H434" s="25">
        <v>1.2999999999999999E-3</v>
      </c>
      <c r="I434" s="25">
        <f t="shared" si="61"/>
        <v>1.1099999999999999E-3</v>
      </c>
      <c r="J434" s="25"/>
      <c r="K434" s="25"/>
      <c r="L434" s="25"/>
      <c r="M434" s="25">
        <v>4.0000000000000002E-4</v>
      </c>
      <c r="N434" s="25">
        <f t="shared" si="62"/>
        <v>2.1000000000000004E-4</v>
      </c>
      <c r="O434" s="25"/>
      <c r="P434" s="25"/>
      <c r="Q434" s="25"/>
      <c r="R434" s="25"/>
      <c r="S434" s="25"/>
      <c r="T434" s="25">
        <v>5.6999999999999998E-4</v>
      </c>
      <c r="U434" s="25">
        <f t="shared" si="63"/>
        <v>1.8999999999999998E-4</v>
      </c>
    </row>
    <row r="435" spans="1:21" s="15" customFormat="1">
      <c r="A435" s="18">
        <v>683</v>
      </c>
      <c r="B435" s="25">
        <v>-4.0000000000000003E-5</v>
      </c>
      <c r="C435" s="25">
        <v>1.2999999999999999E-3</v>
      </c>
      <c r="D435" s="25">
        <f t="shared" si="60"/>
        <v>1.0049999999999998E-3</v>
      </c>
      <c r="E435" s="25"/>
      <c r="F435" s="25"/>
      <c r="G435" s="25"/>
      <c r="H435" s="25">
        <v>1.5E-3</v>
      </c>
      <c r="I435" s="25">
        <f t="shared" si="61"/>
        <v>1.2049999999999999E-3</v>
      </c>
      <c r="J435" s="25"/>
      <c r="K435" s="25"/>
      <c r="L435" s="25"/>
      <c r="M435" s="25">
        <v>5.0000000000000001E-4</v>
      </c>
      <c r="N435" s="25">
        <f t="shared" si="62"/>
        <v>2.05E-4</v>
      </c>
      <c r="O435" s="25"/>
      <c r="P435" s="25"/>
      <c r="Q435" s="25"/>
      <c r="R435" s="25"/>
      <c r="S435" s="25"/>
      <c r="T435" s="25">
        <v>6.3000000000000003E-4</v>
      </c>
      <c r="U435" s="25">
        <f t="shared" si="63"/>
        <v>2.9500000000000001E-4</v>
      </c>
    </row>
    <row r="436" spans="1:21" s="15" customFormat="1">
      <c r="A436" s="18">
        <v>684</v>
      </c>
      <c r="B436" s="25">
        <v>-1.2999999999999999E-4</v>
      </c>
      <c r="C436" s="25">
        <v>1.4E-3</v>
      </c>
      <c r="D436" s="25">
        <f t="shared" si="60"/>
        <v>1.1349999999999999E-3</v>
      </c>
      <c r="E436" s="25"/>
      <c r="F436" s="25"/>
      <c r="G436" s="25"/>
      <c r="H436" s="25">
        <v>1.4E-3</v>
      </c>
      <c r="I436" s="25">
        <f t="shared" si="61"/>
        <v>1.1349999999999999E-3</v>
      </c>
      <c r="J436" s="25"/>
      <c r="K436" s="25"/>
      <c r="L436" s="25"/>
      <c r="M436" s="25">
        <v>5.0000000000000001E-4</v>
      </c>
      <c r="N436" s="25">
        <f t="shared" si="62"/>
        <v>2.3500000000000002E-4</v>
      </c>
      <c r="O436" s="25"/>
      <c r="P436" s="25"/>
      <c r="Q436" s="25"/>
      <c r="R436" s="25"/>
      <c r="S436" s="25"/>
      <c r="T436" s="25">
        <v>6.6E-4</v>
      </c>
      <c r="U436" s="25">
        <f t="shared" si="63"/>
        <v>2.6499999999999999E-4</v>
      </c>
    </row>
    <row r="437" spans="1:21" s="15" customFormat="1">
      <c r="A437" s="18">
        <v>685</v>
      </c>
      <c r="B437" s="25">
        <v>-3.0000000000000001E-5</v>
      </c>
      <c r="C437" s="25">
        <v>1.2999999999999999E-3</v>
      </c>
      <c r="D437" s="25">
        <f t="shared" si="60"/>
        <v>9.3999999999999986E-4</v>
      </c>
      <c r="E437" s="25"/>
      <c r="F437" s="25"/>
      <c r="G437" s="25"/>
      <c r="H437" s="25">
        <v>1.4E-3</v>
      </c>
      <c r="I437" s="25">
        <f t="shared" si="61"/>
        <v>1.0399999999999999E-3</v>
      </c>
      <c r="J437" s="25"/>
      <c r="K437" s="25"/>
      <c r="L437" s="25"/>
      <c r="M437" s="25">
        <v>5.0000000000000001E-4</v>
      </c>
      <c r="N437" s="25">
        <f t="shared" si="62"/>
        <v>1.3999999999999999E-4</v>
      </c>
      <c r="O437" s="25"/>
      <c r="P437" s="25"/>
      <c r="Q437" s="25"/>
      <c r="R437" s="25"/>
      <c r="S437" s="25"/>
      <c r="T437" s="25">
        <v>7.5000000000000002E-4</v>
      </c>
      <c r="U437" s="25">
        <f t="shared" si="63"/>
        <v>3.6000000000000002E-4</v>
      </c>
    </row>
    <row r="438" spans="1:21" s="15" customFormat="1">
      <c r="A438" s="18">
        <v>686</v>
      </c>
      <c r="B438" s="25">
        <v>-5.0000000000000002E-5</v>
      </c>
      <c r="C438" s="25">
        <v>1.1999999999999999E-3</v>
      </c>
      <c r="D438" s="25">
        <f t="shared" si="60"/>
        <v>8.8499999999999994E-4</v>
      </c>
      <c r="E438" s="25"/>
      <c r="F438" s="25"/>
      <c r="G438" s="25"/>
      <c r="H438" s="25">
        <v>1.2999999999999999E-3</v>
      </c>
      <c r="I438" s="25">
        <f t="shared" si="61"/>
        <v>9.8499999999999998E-4</v>
      </c>
      <c r="J438" s="25"/>
      <c r="K438" s="25"/>
      <c r="L438" s="25"/>
      <c r="M438" s="25">
        <v>4.0000000000000002E-4</v>
      </c>
      <c r="N438" s="25">
        <f t="shared" si="62"/>
        <v>8.5000000000000006E-5</v>
      </c>
      <c r="O438" s="25"/>
      <c r="P438" s="25"/>
      <c r="Q438" s="25"/>
      <c r="R438" s="25"/>
      <c r="S438" s="25"/>
      <c r="T438" s="25">
        <v>6.8000000000000005E-4</v>
      </c>
      <c r="U438" s="25">
        <f t="shared" si="63"/>
        <v>3.1500000000000001E-4</v>
      </c>
    </row>
    <row r="439" spans="1:21" s="15" customFormat="1">
      <c r="A439" s="18">
        <v>687</v>
      </c>
      <c r="B439" s="25">
        <v>-6.8999999999999997E-5</v>
      </c>
      <c r="C439" s="25">
        <v>1.2999999999999999E-3</v>
      </c>
      <c r="D439" s="25">
        <f t="shared" si="60"/>
        <v>9.2449999999999997E-4</v>
      </c>
      <c r="E439" s="25"/>
      <c r="F439" s="25"/>
      <c r="G439" s="25"/>
      <c r="H439" s="25">
        <v>1.4E-3</v>
      </c>
      <c r="I439" s="25">
        <f t="shared" si="61"/>
        <v>1.0245E-3</v>
      </c>
      <c r="J439" s="25"/>
      <c r="K439" s="25"/>
      <c r="L439" s="25"/>
      <c r="M439" s="25">
        <v>4.0000000000000002E-4</v>
      </c>
      <c r="N439" s="25">
        <f t="shared" si="62"/>
        <v>2.4500000000000053E-5</v>
      </c>
      <c r="O439" s="25"/>
      <c r="P439" s="25"/>
      <c r="Q439" s="25"/>
      <c r="R439" s="25"/>
      <c r="S439" s="25"/>
      <c r="T439" s="25">
        <v>8.1999999999999998E-4</v>
      </c>
      <c r="U439" s="25">
        <f t="shared" si="63"/>
        <v>3.7549999999999997E-4</v>
      </c>
    </row>
    <row r="440" spans="1:21" s="15" customFormat="1">
      <c r="A440" s="18">
        <v>688</v>
      </c>
      <c r="B440" s="25">
        <v>-8.0000000000000007E-5</v>
      </c>
      <c r="C440" s="25">
        <v>1.2999999999999999E-3</v>
      </c>
      <c r="D440" s="25">
        <f t="shared" si="60"/>
        <v>9.3499999999999996E-4</v>
      </c>
      <c r="E440" s="25"/>
      <c r="F440" s="25"/>
      <c r="G440" s="25"/>
      <c r="H440" s="25">
        <v>1.4E-3</v>
      </c>
      <c r="I440" s="25">
        <f t="shared" si="61"/>
        <v>1.0349999999999999E-3</v>
      </c>
      <c r="J440" s="25"/>
      <c r="K440" s="25"/>
      <c r="L440" s="25"/>
      <c r="M440" s="25">
        <v>4.0000000000000002E-4</v>
      </c>
      <c r="N440" s="25">
        <f t="shared" si="62"/>
        <v>3.5000000000000038E-5</v>
      </c>
      <c r="O440" s="25"/>
      <c r="P440" s="25"/>
      <c r="Q440" s="25"/>
      <c r="R440" s="25"/>
      <c r="S440" s="25"/>
      <c r="T440" s="25">
        <v>8.0999999999999996E-4</v>
      </c>
      <c r="U440" s="25">
        <f t="shared" si="63"/>
        <v>3.6499999999999998E-4</v>
      </c>
    </row>
    <row r="441" spans="1:21" s="15" customFormat="1">
      <c r="A441" s="18">
        <v>689</v>
      </c>
      <c r="B441" s="25">
        <v>-3.0000000000000001E-5</v>
      </c>
      <c r="C441" s="25">
        <v>1.2999999999999999E-3</v>
      </c>
      <c r="D441" s="25">
        <f t="shared" si="60"/>
        <v>9.1E-4</v>
      </c>
      <c r="E441" s="25"/>
      <c r="F441" s="25"/>
      <c r="G441" s="25"/>
      <c r="H441" s="25">
        <v>1.2999999999999999E-3</v>
      </c>
      <c r="I441" s="25">
        <f t="shared" si="61"/>
        <v>9.1E-4</v>
      </c>
      <c r="J441" s="25"/>
      <c r="K441" s="25"/>
      <c r="L441" s="25"/>
      <c r="M441" s="25">
        <v>5.0000000000000001E-4</v>
      </c>
      <c r="N441" s="25">
        <f t="shared" si="62"/>
        <v>1.1000000000000002E-4</v>
      </c>
      <c r="O441" s="25"/>
      <c r="P441" s="25"/>
      <c r="Q441" s="25"/>
      <c r="R441" s="25"/>
      <c r="S441" s="25"/>
      <c r="T441" s="25">
        <v>8.0999999999999996E-4</v>
      </c>
      <c r="U441" s="25">
        <f t="shared" si="63"/>
        <v>3.8999999999999999E-4</v>
      </c>
    </row>
    <row r="442" spans="1:21" s="15" customFormat="1">
      <c r="A442" s="18">
        <v>690</v>
      </c>
      <c r="B442" s="25">
        <v>-1.2E-4</v>
      </c>
      <c r="C442" s="25">
        <v>1.1999999999999999E-3</v>
      </c>
      <c r="D442" s="25">
        <f t="shared" si="60"/>
        <v>8.9999999999999987E-4</v>
      </c>
      <c r="E442" s="25"/>
      <c r="F442" s="25"/>
      <c r="G442" s="25"/>
      <c r="H442" s="25">
        <v>1.2999999999999999E-3</v>
      </c>
      <c r="I442" s="25">
        <f t="shared" si="61"/>
        <v>1E-3</v>
      </c>
      <c r="J442" s="25"/>
      <c r="K442" s="25"/>
      <c r="L442" s="25"/>
      <c r="M442" s="25">
        <v>4.0000000000000002E-4</v>
      </c>
      <c r="N442" s="25">
        <f t="shared" si="62"/>
        <v>9.9999999999999991E-5</v>
      </c>
      <c r="O442" s="25"/>
      <c r="P442" s="25"/>
      <c r="Q442" s="25"/>
      <c r="R442" s="25"/>
      <c r="S442" s="25"/>
      <c r="T442" s="25">
        <v>7.2000000000000005E-4</v>
      </c>
      <c r="U442" s="25">
        <f t="shared" si="63"/>
        <v>3.0000000000000003E-4</v>
      </c>
    </row>
    <row r="443" spans="1:21" s="15" customFormat="1">
      <c r="A443" s="18">
        <v>691</v>
      </c>
      <c r="B443" s="25">
        <v>-8.0000000000000007E-5</v>
      </c>
      <c r="C443" s="25">
        <v>1.2999999999999999E-3</v>
      </c>
      <c r="D443" s="25">
        <f t="shared" si="60"/>
        <v>9.8999999999999999E-4</v>
      </c>
      <c r="E443" s="25"/>
      <c r="F443" s="25"/>
      <c r="G443" s="25"/>
      <c r="H443" s="25">
        <v>1.2999999999999999E-3</v>
      </c>
      <c r="I443" s="25">
        <f t="shared" si="61"/>
        <v>9.8999999999999999E-4</v>
      </c>
      <c r="J443" s="25"/>
      <c r="K443" s="25"/>
      <c r="L443" s="25"/>
      <c r="M443" s="25">
        <v>5.0000000000000001E-4</v>
      </c>
      <c r="N443" s="25">
        <f t="shared" si="62"/>
        <v>1.9000000000000001E-4</v>
      </c>
      <c r="O443" s="25"/>
      <c r="P443" s="25"/>
      <c r="Q443" s="25"/>
      <c r="R443" s="25"/>
      <c r="S443" s="25"/>
      <c r="T443" s="25">
        <v>6.9999999999999999E-4</v>
      </c>
      <c r="U443" s="25">
        <f t="shared" si="63"/>
        <v>3.1E-4</v>
      </c>
    </row>
    <row r="444" spans="1:21" s="15" customFormat="1">
      <c r="A444" s="18">
        <v>692</v>
      </c>
      <c r="B444" s="25">
        <v>6.0000000000000002E-5</v>
      </c>
      <c r="C444" s="25">
        <v>1.1999999999999999E-3</v>
      </c>
      <c r="D444" s="25">
        <f t="shared" si="60"/>
        <v>8.2499999999999989E-4</v>
      </c>
      <c r="E444" s="25"/>
      <c r="F444" s="25"/>
      <c r="G444" s="25"/>
      <c r="H444" s="25">
        <v>1.2999999999999999E-3</v>
      </c>
      <c r="I444" s="25">
        <f t="shared" si="61"/>
        <v>9.2499999999999993E-4</v>
      </c>
      <c r="J444" s="25"/>
      <c r="K444" s="25"/>
      <c r="L444" s="25"/>
      <c r="M444" s="25">
        <v>4.0000000000000002E-4</v>
      </c>
      <c r="N444" s="25">
        <f t="shared" si="62"/>
        <v>2.5000000000000011E-5</v>
      </c>
      <c r="O444" s="25"/>
      <c r="P444" s="25"/>
      <c r="Q444" s="25"/>
      <c r="R444" s="25"/>
      <c r="S444" s="25"/>
      <c r="T444" s="25">
        <v>6.8999999999999997E-4</v>
      </c>
      <c r="U444" s="25">
        <f t="shared" si="63"/>
        <v>3.7500000000000001E-4</v>
      </c>
    </row>
    <row r="445" spans="1:21" s="15" customFormat="1">
      <c r="A445" s="18">
        <v>693</v>
      </c>
      <c r="B445" s="25">
        <v>-8.0000000000000007E-5</v>
      </c>
      <c r="C445" s="25">
        <v>1.4E-3</v>
      </c>
      <c r="D445" s="25">
        <f t="shared" si="60"/>
        <v>1.0999999999999998E-3</v>
      </c>
      <c r="E445" s="25"/>
      <c r="F445" s="25"/>
      <c r="G445" s="25"/>
      <c r="H445" s="25">
        <v>1.2999999999999999E-3</v>
      </c>
      <c r="I445" s="25">
        <f t="shared" si="61"/>
        <v>1E-3</v>
      </c>
      <c r="J445" s="25"/>
      <c r="K445" s="25"/>
      <c r="L445" s="25"/>
      <c r="M445" s="25">
        <v>5.0000000000000001E-4</v>
      </c>
      <c r="N445" s="25">
        <f t="shared" si="62"/>
        <v>1.9999999999999998E-4</v>
      </c>
      <c r="O445" s="25"/>
      <c r="P445" s="25"/>
      <c r="Q445" s="25"/>
      <c r="R445" s="25"/>
      <c r="S445" s="25"/>
      <c r="T445" s="25">
        <v>6.8000000000000005E-4</v>
      </c>
      <c r="U445" s="25">
        <f t="shared" si="63"/>
        <v>3.0000000000000003E-4</v>
      </c>
    </row>
    <row r="446" spans="1:21" s="15" customFormat="1">
      <c r="A446" s="18">
        <v>694</v>
      </c>
      <c r="B446" s="25">
        <v>-1.1E-4</v>
      </c>
      <c r="C446" s="25">
        <v>1.1000000000000001E-3</v>
      </c>
      <c r="D446" s="25">
        <f t="shared" si="60"/>
        <v>8.3500000000000002E-4</v>
      </c>
      <c r="E446" s="25"/>
      <c r="F446" s="25"/>
      <c r="G446" s="25"/>
      <c r="H446" s="25">
        <v>1.1999999999999999E-3</v>
      </c>
      <c r="I446" s="25">
        <f t="shared" si="61"/>
        <v>9.3499999999999985E-4</v>
      </c>
      <c r="J446" s="25"/>
      <c r="K446" s="25"/>
      <c r="L446" s="25"/>
      <c r="M446" s="25">
        <v>4.0000000000000002E-4</v>
      </c>
      <c r="N446" s="25">
        <f t="shared" si="62"/>
        <v>1.3499999999999997E-4</v>
      </c>
      <c r="O446" s="25"/>
      <c r="P446" s="25"/>
      <c r="Q446" s="25"/>
      <c r="R446" s="25"/>
      <c r="S446" s="25"/>
      <c r="T446" s="25">
        <v>6.4000000000000005E-4</v>
      </c>
      <c r="U446" s="25">
        <f t="shared" si="63"/>
        <v>2.6500000000000004E-4</v>
      </c>
    </row>
    <row r="447" spans="1:21" s="15" customFormat="1">
      <c r="A447" s="18">
        <v>695</v>
      </c>
      <c r="B447" s="25">
        <v>-6.0000000000000002E-5</v>
      </c>
      <c r="C447" s="25">
        <v>1.1999999999999999E-3</v>
      </c>
      <c r="D447" s="25">
        <f t="shared" si="60"/>
        <v>9.3499999999999985E-4</v>
      </c>
      <c r="E447" s="25"/>
      <c r="F447" s="25"/>
      <c r="G447" s="25"/>
      <c r="H447" s="25">
        <v>1.1999999999999999E-3</v>
      </c>
      <c r="I447" s="25">
        <f t="shared" si="61"/>
        <v>9.3499999999999985E-4</v>
      </c>
      <c r="J447" s="25"/>
      <c r="K447" s="25"/>
      <c r="L447" s="25"/>
      <c r="M447" s="25">
        <v>5.0000000000000001E-4</v>
      </c>
      <c r="N447" s="25">
        <f t="shared" si="62"/>
        <v>2.3500000000000002E-4</v>
      </c>
      <c r="O447" s="25"/>
      <c r="P447" s="25"/>
      <c r="Q447" s="25"/>
      <c r="R447" s="25"/>
      <c r="S447" s="25"/>
      <c r="T447" s="25">
        <v>5.9000000000000003E-4</v>
      </c>
      <c r="U447" s="25">
        <f t="shared" si="63"/>
        <v>2.6499999999999999E-4</v>
      </c>
    </row>
    <row r="448" spans="1:21" s="15" customFormat="1">
      <c r="A448" s="18">
        <v>696</v>
      </c>
      <c r="B448" s="25">
        <v>-4.0000000000000003E-5</v>
      </c>
      <c r="C448" s="25">
        <v>1.1999999999999999E-3</v>
      </c>
      <c r="D448" s="25">
        <f t="shared" si="60"/>
        <v>8.699999999999999E-4</v>
      </c>
      <c r="E448" s="25"/>
      <c r="F448" s="25"/>
      <c r="G448" s="25"/>
      <c r="H448" s="25">
        <v>1.1999999999999999E-3</v>
      </c>
      <c r="I448" s="25">
        <f t="shared" si="61"/>
        <v>8.699999999999999E-4</v>
      </c>
      <c r="J448" s="25"/>
      <c r="K448" s="25"/>
      <c r="L448" s="25"/>
      <c r="M448" s="25">
        <v>2.9999999999999997E-4</v>
      </c>
      <c r="N448" s="25">
        <f t="shared" si="62"/>
        <v>-3.0000000000000024E-5</v>
      </c>
      <c r="O448" s="25"/>
      <c r="P448" s="25"/>
      <c r="Q448" s="25"/>
      <c r="R448" s="25"/>
      <c r="S448" s="25"/>
      <c r="T448" s="25">
        <v>6.9999999999999999E-4</v>
      </c>
      <c r="U448" s="25">
        <f t="shared" si="63"/>
        <v>3.3E-4</v>
      </c>
    </row>
    <row r="449" spans="1:21" s="15" customFormat="1">
      <c r="A449" s="18">
        <v>697</v>
      </c>
      <c r="B449" s="25">
        <v>-1.3999999999999999E-4</v>
      </c>
      <c r="C449" s="25">
        <v>1.1999999999999999E-3</v>
      </c>
      <c r="D449" s="25">
        <f t="shared" si="60"/>
        <v>9.1999999999999992E-4</v>
      </c>
      <c r="E449" s="25"/>
      <c r="F449" s="25"/>
      <c r="G449" s="25"/>
      <c r="H449" s="25">
        <v>1.1999999999999999E-3</v>
      </c>
      <c r="I449" s="25">
        <f t="shared" si="61"/>
        <v>9.1999999999999992E-4</v>
      </c>
      <c r="J449" s="25"/>
      <c r="K449" s="25"/>
      <c r="L449" s="25"/>
      <c r="M449" s="25">
        <v>2.9999999999999997E-4</v>
      </c>
      <c r="N449" s="25">
        <f t="shared" si="62"/>
        <v>1.9999999999999998E-5</v>
      </c>
      <c r="O449" s="25"/>
      <c r="P449" s="25"/>
      <c r="Q449" s="25"/>
      <c r="R449" s="25"/>
      <c r="S449" s="25"/>
      <c r="T449" s="25">
        <v>6.9999999999999999E-4</v>
      </c>
      <c r="U449" s="25">
        <f t="shared" si="63"/>
        <v>2.7999999999999998E-4</v>
      </c>
    </row>
    <row r="450" spans="1:21" s="15" customFormat="1">
      <c r="A450" s="18">
        <v>698</v>
      </c>
      <c r="B450" s="25">
        <v>-9.0000000000000006E-5</v>
      </c>
      <c r="C450" s="25">
        <v>1.1999999999999999E-3</v>
      </c>
      <c r="D450" s="25">
        <f t="shared" si="60"/>
        <v>8.3999999999999993E-4</v>
      </c>
      <c r="E450" s="25"/>
      <c r="F450" s="25"/>
      <c r="G450" s="25"/>
      <c r="H450" s="25">
        <v>1.1999999999999999E-3</v>
      </c>
      <c r="I450" s="25">
        <f t="shared" si="61"/>
        <v>8.3999999999999993E-4</v>
      </c>
      <c r="J450" s="25"/>
      <c r="K450" s="25"/>
      <c r="L450" s="25"/>
      <c r="M450" s="25">
        <v>2.9999999999999997E-4</v>
      </c>
      <c r="N450" s="25">
        <f t="shared" si="62"/>
        <v>-5.9999999999999995E-5</v>
      </c>
      <c r="O450" s="25"/>
      <c r="P450" s="25"/>
      <c r="Q450" s="25"/>
      <c r="R450" s="25"/>
      <c r="S450" s="25"/>
      <c r="T450" s="25">
        <v>8.0999999999999996E-4</v>
      </c>
      <c r="U450" s="25">
        <f t="shared" si="63"/>
        <v>3.5999999999999997E-4</v>
      </c>
    </row>
    <row r="451" spans="1:21" s="15" customFormat="1">
      <c r="A451" s="18">
        <v>699</v>
      </c>
      <c r="B451" s="25">
        <v>-8.0000000000000007E-5</v>
      </c>
      <c r="C451" s="25">
        <v>1.1000000000000001E-3</v>
      </c>
      <c r="D451" s="25">
        <f t="shared" ref="D451:D452" si="64">C451-U451</f>
        <v>7.3500000000000008E-4</v>
      </c>
      <c r="E451" s="25"/>
      <c r="F451" s="25"/>
      <c r="G451" s="25"/>
      <c r="H451" s="25">
        <v>1.1000000000000001E-3</v>
      </c>
      <c r="I451" s="25">
        <f t="shared" ref="I451:I452" si="65">H451-U451</f>
        <v>7.3500000000000008E-4</v>
      </c>
      <c r="J451" s="25"/>
      <c r="K451" s="25"/>
      <c r="L451" s="25"/>
      <c r="M451" s="25">
        <v>2.9999999999999997E-4</v>
      </c>
      <c r="N451" s="25">
        <f t="shared" ref="N451:N452" si="66">M451-U451</f>
        <v>-6.5000000000000008E-5</v>
      </c>
      <c r="O451" s="25"/>
      <c r="P451" s="25"/>
      <c r="Q451" s="25"/>
      <c r="R451" s="25"/>
      <c r="S451" s="25"/>
      <c r="T451" s="25">
        <v>8.0999999999999996E-4</v>
      </c>
      <c r="U451" s="25">
        <f t="shared" ref="U451:U452" si="67">(B451+T451)/2</f>
        <v>3.6499999999999998E-4</v>
      </c>
    </row>
    <row r="452" spans="1:21" s="15" customFormat="1">
      <c r="A452" s="18">
        <v>700</v>
      </c>
      <c r="B452" s="25">
        <v>-6.8999999999999997E-5</v>
      </c>
      <c r="C452" s="25">
        <v>1.1000000000000001E-3</v>
      </c>
      <c r="D452" s="25">
        <f t="shared" si="64"/>
        <v>7.7450000000000001E-4</v>
      </c>
      <c r="E452" s="25"/>
      <c r="F452" s="25"/>
      <c r="G452" s="25"/>
      <c r="H452" s="25">
        <v>1E-3</v>
      </c>
      <c r="I452" s="25">
        <f t="shared" si="65"/>
        <v>6.7449999999999997E-4</v>
      </c>
      <c r="J452" s="25"/>
      <c r="K452" s="25"/>
      <c r="L452" s="25"/>
      <c r="M452" s="25">
        <v>2.9999999999999997E-4</v>
      </c>
      <c r="N452" s="25">
        <f t="shared" si="66"/>
        <v>-2.5500000000000078E-5</v>
      </c>
      <c r="O452" s="25"/>
      <c r="P452" s="25"/>
      <c r="Q452" s="25"/>
      <c r="R452" s="25"/>
      <c r="S452" s="25"/>
      <c r="T452" s="25">
        <v>7.2000000000000005E-4</v>
      </c>
      <c r="U452" s="25">
        <f t="shared" si="67"/>
        <v>3.2550000000000005E-4</v>
      </c>
    </row>
    <row r="453" spans="1:21" s="15" customFormat="1">
      <c r="A453" s="14" t="s">
        <v>5</v>
      </c>
      <c r="D453" s="1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1.19921E-3</v>
      </c>
      <c r="G453" s="20"/>
      <c r="I453" s="15">
        <f t="shared" ref="I453:N453" si="6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1.1982099999999995E-3</v>
      </c>
      <c r="L453" s="20"/>
      <c r="N453" s="15">
        <f t="shared" si="68"/>
        <v>2.7620999999999988E-4</v>
      </c>
      <c r="Q453" s="20"/>
    </row>
    <row r="454" spans="1:21" s="13" customFormat="1">
      <c r="G454" s="20"/>
      <c r="L454" s="17"/>
      <c r="Q454" s="17"/>
    </row>
    <row r="455" spans="1:21" s="1" customFormat="1">
      <c r="G455" s="10"/>
      <c r="L455" s="7"/>
      <c r="Q455" s="7"/>
    </row>
    <row r="456" spans="1:21" s="1" customFormat="1">
      <c r="G456" s="10"/>
      <c r="L456" s="7"/>
      <c r="Q456" s="7"/>
    </row>
    <row r="457" spans="1:21" s="1" customFormat="1">
      <c r="G457" s="10"/>
      <c r="L457" s="7"/>
      <c r="Q457" s="7"/>
    </row>
    <row r="458" spans="1:21" s="1" customFormat="1">
      <c r="G458" s="10"/>
      <c r="L458" s="7"/>
      <c r="Q458" s="7"/>
    </row>
    <row r="459" spans="1:21" s="1" customFormat="1">
      <c r="G459" s="10"/>
      <c r="L459" s="7"/>
      <c r="Q459" s="7"/>
    </row>
    <row r="460" spans="1:21" s="1" customFormat="1">
      <c r="G460" s="10"/>
      <c r="L460" s="7"/>
      <c r="Q460" s="7"/>
    </row>
    <row r="461" spans="1:21" s="1" customFormat="1">
      <c r="G461" s="10"/>
      <c r="L461" s="7"/>
      <c r="Q461" s="7"/>
    </row>
    <row r="462" spans="1:21" s="1" customFormat="1">
      <c r="G462" s="10"/>
      <c r="L462" s="7"/>
      <c r="Q462" s="7"/>
    </row>
    <row r="463" spans="1:21" s="1" customFormat="1">
      <c r="G463" s="10"/>
      <c r="L463" s="7"/>
      <c r="Q463" s="7"/>
    </row>
    <row r="464" spans="1:21" s="1" customFormat="1">
      <c r="G464" s="10"/>
      <c r="L464" s="7"/>
      <c r="Q464" s="7"/>
    </row>
    <row r="465" spans="7:17" s="1" customFormat="1">
      <c r="G465" s="10"/>
      <c r="L465" s="7"/>
      <c r="Q465" s="7"/>
    </row>
    <row r="466" spans="7:17" s="1" customFormat="1">
      <c r="G466" s="10"/>
      <c r="L466" s="7"/>
      <c r="Q466" s="7"/>
    </row>
    <row r="467" spans="7:17" s="1" customFormat="1">
      <c r="G467" s="10"/>
      <c r="L467" s="7"/>
      <c r="Q467" s="7"/>
    </row>
    <row r="468" spans="7:17" s="1" customFormat="1">
      <c r="G468" s="10"/>
      <c r="L468" s="7"/>
      <c r="Q468" s="7"/>
    </row>
    <row r="469" spans="7:17" s="1" customFormat="1">
      <c r="G469" s="10"/>
      <c r="L469" s="7"/>
      <c r="Q469" s="7"/>
    </row>
    <row r="470" spans="7:17" s="1" customFormat="1">
      <c r="G470" s="10"/>
      <c r="L470" s="7"/>
      <c r="Q470" s="7"/>
    </row>
    <row r="471" spans="7:17" s="1" customFormat="1">
      <c r="G471" s="10"/>
      <c r="L471" s="7"/>
      <c r="Q471" s="7"/>
    </row>
    <row r="472" spans="7:17" s="1" customFormat="1">
      <c r="G472" s="10"/>
      <c r="L472" s="7"/>
      <c r="Q472" s="7"/>
    </row>
    <row r="473" spans="7:17" s="1" customFormat="1">
      <c r="G473" s="10"/>
      <c r="L473" s="7"/>
      <c r="Q473" s="7"/>
    </row>
    <row r="474" spans="7:17" s="1" customFormat="1">
      <c r="G474" s="10"/>
      <c r="L474" s="7"/>
      <c r="Q474" s="7"/>
    </row>
    <row r="475" spans="7:17" s="1" customFormat="1">
      <c r="G475" s="10"/>
      <c r="L475" s="7"/>
      <c r="Q475" s="7"/>
    </row>
    <row r="476" spans="7:17" s="1" customFormat="1">
      <c r="G476" s="10"/>
      <c r="L476" s="7"/>
      <c r="Q476" s="7"/>
    </row>
    <row r="477" spans="7:17" s="1" customFormat="1">
      <c r="G477" s="10"/>
      <c r="L477" s="7"/>
      <c r="Q477" s="7"/>
    </row>
    <row r="478" spans="7:17" s="1" customFormat="1">
      <c r="G478" s="10"/>
      <c r="L478" s="7"/>
      <c r="Q478" s="7"/>
    </row>
    <row r="479" spans="7:17" s="1" customFormat="1">
      <c r="G479" s="10"/>
      <c r="L479" s="7"/>
      <c r="Q479" s="7"/>
    </row>
    <row r="480" spans="7:17" s="1" customFormat="1">
      <c r="G480" s="10"/>
      <c r="L480" s="7"/>
      <c r="Q480" s="7"/>
    </row>
    <row r="481" spans="7:17" s="1" customFormat="1">
      <c r="G481" s="10"/>
      <c r="L481" s="7"/>
      <c r="Q481" s="7"/>
    </row>
    <row r="482" spans="7:17" s="1" customFormat="1">
      <c r="G482" s="10"/>
      <c r="L482" s="7"/>
      <c r="Q482" s="7"/>
    </row>
    <row r="483" spans="7:17" s="1" customFormat="1">
      <c r="G483" s="10"/>
      <c r="L483" s="7"/>
      <c r="Q483" s="7"/>
    </row>
    <row r="484" spans="7:17" s="1" customFormat="1">
      <c r="G484" s="10"/>
      <c r="L484" s="7"/>
      <c r="Q484" s="7"/>
    </row>
    <row r="485" spans="7:17" s="1" customFormat="1">
      <c r="G485" s="10"/>
      <c r="L485" s="7"/>
      <c r="Q485" s="7"/>
    </row>
    <row r="486" spans="7:17" s="1" customFormat="1">
      <c r="G486" s="10"/>
      <c r="L486" s="7"/>
      <c r="Q486" s="7"/>
    </row>
    <row r="487" spans="7:17" s="1" customFormat="1">
      <c r="G487" s="10"/>
      <c r="L487" s="7"/>
      <c r="Q487" s="7"/>
    </row>
    <row r="488" spans="7:17" s="1" customFormat="1">
      <c r="G488" s="10"/>
      <c r="L488" s="7"/>
      <c r="Q488" s="7"/>
    </row>
    <row r="489" spans="7:17" s="1" customFormat="1">
      <c r="G489" s="10"/>
      <c r="L489" s="7"/>
      <c r="Q489" s="7"/>
    </row>
    <row r="490" spans="7:17" s="1" customFormat="1">
      <c r="G490" s="10"/>
      <c r="L490" s="7"/>
      <c r="Q490" s="7"/>
    </row>
    <row r="491" spans="7:17" s="1" customFormat="1">
      <c r="G491" s="10"/>
      <c r="L491" s="7"/>
      <c r="Q491" s="7"/>
    </row>
    <row r="492" spans="7:17" s="1" customFormat="1">
      <c r="G492" s="10"/>
      <c r="L492" s="7"/>
      <c r="Q492" s="7"/>
    </row>
    <row r="493" spans="7:17" s="1" customFormat="1">
      <c r="G493" s="10"/>
      <c r="L493" s="7"/>
      <c r="Q493" s="7"/>
    </row>
    <row r="494" spans="7:17" s="1" customFormat="1">
      <c r="G494" s="10"/>
      <c r="L494" s="7"/>
      <c r="Q494" s="7"/>
    </row>
    <row r="495" spans="7:17" s="1" customFormat="1">
      <c r="G495" s="10"/>
      <c r="L495" s="7"/>
      <c r="Q495" s="7"/>
    </row>
    <row r="496" spans="7:17" s="1" customFormat="1">
      <c r="G496" s="10"/>
      <c r="L496" s="7"/>
      <c r="Q496" s="7"/>
    </row>
    <row r="497" spans="7:17" s="1" customFormat="1">
      <c r="G497" s="10"/>
      <c r="L497" s="7"/>
      <c r="Q497" s="7"/>
    </row>
    <row r="498" spans="7:17" s="1" customFormat="1">
      <c r="G498" s="10"/>
      <c r="L498" s="7"/>
      <c r="Q498" s="7"/>
    </row>
    <row r="499" spans="7:17" s="1" customFormat="1">
      <c r="G499" s="10"/>
      <c r="L499" s="7"/>
      <c r="Q499" s="7"/>
    </row>
    <row r="500" spans="7:17" s="1" customFormat="1">
      <c r="G500" s="10"/>
      <c r="L500" s="7"/>
      <c r="Q500" s="7"/>
    </row>
    <row r="501" spans="7:17" s="1" customFormat="1">
      <c r="G501" s="10"/>
      <c r="L501" s="7"/>
      <c r="Q501" s="7"/>
    </row>
    <row r="502" spans="7:17" s="1" customFormat="1">
      <c r="G502" s="10"/>
      <c r="L502" s="7"/>
      <c r="Q502" s="7"/>
    </row>
    <row r="503" spans="7:17" s="1" customFormat="1">
      <c r="G503" s="10"/>
      <c r="L503" s="7"/>
      <c r="Q503" s="7"/>
    </row>
    <row r="504" spans="7:17" s="1" customFormat="1">
      <c r="G504" s="10"/>
      <c r="L504" s="7"/>
      <c r="Q504" s="7"/>
    </row>
    <row r="505" spans="7:17" s="1" customFormat="1">
      <c r="G505" s="10"/>
      <c r="L505" s="7"/>
      <c r="Q505" s="7"/>
    </row>
    <row r="506" spans="7:17" s="1" customFormat="1">
      <c r="G506" s="10"/>
      <c r="L506" s="7"/>
      <c r="Q506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3"/>
  <sheetViews>
    <sheetView workbookViewId="0">
      <selection activeCell="B2" sqref="B2:U452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20.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20.5" style="5" bestFit="1" customWidth="1"/>
    <col min="18" max="18" width="11.33203125" style="1" bestFit="1" customWidth="1"/>
    <col min="19" max="19" width="11.83203125" style="1" bestFit="1" customWidth="1"/>
    <col min="20" max="20" width="8.83203125" style="1" bestFit="1" customWidth="1"/>
    <col min="21" max="21" width="12.83203125" style="1" bestFit="1" customWidth="1"/>
    <col min="22" max="28" width="8.83203125" style="1"/>
  </cols>
  <sheetData>
    <row r="1" spans="1:21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13</v>
      </c>
      <c r="T1" s="15" t="s">
        <v>1</v>
      </c>
      <c r="U1" s="15" t="s">
        <v>2</v>
      </c>
    </row>
    <row r="2" spans="1:21" s="15" customFormat="1">
      <c r="A2" s="18">
        <v>250</v>
      </c>
      <c r="B2" s="25">
        <v>1.2E-4</v>
      </c>
      <c r="C2" s="25">
        <v>6.5299999999999997E-2</v>
      </c>
      <c r="D2" s="25">
        <f>C2-U2</f>
        <v>6.4940499999999998E-2</v>
      </c>
      <c r="E2" s="25">
        <v>1.7621E-4</v>
      </c>
      <c r="F2" s="25">
        <f>D2-0.00017621</f>
        <v>6.4764290000000002E-2</v>
      </c>
      <c r="G2" s="25">
        <f>F2*23.03</f>
        <v>1.4915215987000001</v>
      </c>
      <c r="H2" s="25">
        <v>6.8199999999999997E-2</v>
      </c>
      <c r="I2" s="25">
        <f>H2-U2</f>
        <v>6.7840499999999998E-2</v>
      </c>
      <c r="J2" s="25">
        <v>6.1220999999999997E-4</v>
      </c>
      <c r="K2" s="25">
        <f>I2-0.00061221</f>
        <v>6.7228289999999996E-2</v>
      </c>
      <c r="L2" s="25">
        <f>K2*23.03</f>
        <v>1.5482675186999999</v>
      </c>
      <c r="M2" s="25">
        <v>6.5799999999999997E-2</v>
      </c>
      <c r="N2" s="25">
        <f>M2-U2</f>
        <v>6.5440499999999999E-2</v>
      </c>
      <c r="O2" s="25">
        <v>2.1821000000000001E-4</v>
      </c>
      <c r="P2" s="25">
        <f>N2-0.00021821</f>
        <v>6.5222290000000002E-2</v>
      </c>
      <c r="Q2" s="25">
        <f>P2*23.03</f>
        <v>1.5020693387000001</v>
      </c>
      <c r="R2" s="25"/>
      <c r="S2" s="25"/>
      <c r="T2" s="25">
        <v>5.9900000000000003E-4</v>
      </c>
      <c r="U2" s="25">
        <f>(B2+T2)/2</f>
        <v>3.5950000000000001E-4</v>
      </c>
    </row>
    <row r="3" spans="1:21" s="15" customFormat="1">
      <c r="A3" s="18">
        <v>251</v>
      </c>
      <c r="B3" s="25">
        <v>8.0000000000000007E-5</v>
      </c>
      <c r="C3" s="25">
        <v>6.3600000000000004E-2</v>
      </c>
      <c r="D3" s="25">
        <f t="shared" ref="D3:D66" si="0">C3-U3</f>
        <v>6.3235E-2</v>
      </c>
      <c r="E3" s="25"/>
      <c r="F3" s="25">
        <f t="shared" ref="F3:F66" si="1">D3-0.00017621</f>
        <v>6.3058790000000003E-2</v>
      </c>
      <c r="G3" s="25">
        <f t="shared" ref="G3:G66" si="2">F3*23.03</f>
        <v>1.4522439337000002</v>
      </c>
      <c r="H3" s="25">
        <v>6.6699999999999995E-2</v>
      </c>
      <c r="I3" s="25">
        <f t="shared" ref="I3:I66" si="3">H3-U3</f>
        <v>6.6334999999999991E-2</v>
      </c>
      <c r="J3" s="25"/>
      <c r="K3" s="25">
        <f t="shared" ref="K3:K66" si="4">I3-0.00061221</f>
        <v>6.5722789999999989E-2</v>
      </c>
      <c r="L3" s="25">
        <f t="shared" ref="L3:L66" si="5">K3*23.03</f>
        <v>1.5135958536999998</v>
      </c>
      <c r="M3" s="25">
        <v>6.4199999999999993E-2</v>
      </c>
      <c r="N3" s="25">
        <f t="shared" ref="N3:N66" si="6">M3-U3</f>
        <v>6.3834999999999989E-2</v>
      </c>
      <c r="O3" s="25"/>
      <c r="P3" s="25">
        <f t="shared" ref="P3:P66" si="7">N3-0.00021821</f>
        <v>6.3616789999999993E-2</v>
      </c>
      <c r="Q3" s="25">
        <f t="shared" ref="Q3:Q66" si="8">P3*23.03</f>
        <v>1.4650946736999999</v>
      </c>
      <c r="R3" s="25"/>
      <c r="S3" s="25"/>
      <c r="T3" s="25">
        <v>6.4999999999999997E-4</v>
      </c>
      <c r="U3" s="25">
        <f t="shared" ref="U3:U66" si="9">(B3+T3)/2</f>
        <v>3.6499999999999998E-4</v>
      </c>
    </row>
    <row r="4" spans="1:21" s="15" customFormat="1">
      <c r="A4" s="18">
        <v>252</v>
      </c>
      <c r="B4" s="25">
        <v>1.9000000000000001E-4</v>
      </c>
      <c r="C4" s="25">
        <v>6.2199999999999998E-2</v>
      </c>
      <c r="D4" s="25">
        <f t="shared" si="0"/>
        <v>6.1759999999999995E-2</v>
      </c>
      <c r="E4" s="25"/>
      <c r="F4" s="25">
        <f t="shared" si="1"/>
        <v>6.1583789999999992E-2</v>
      </c>
      <c r="G4" s="25">
        <f t="shared" si="2"/>
        <v>1.4182746837</v>
      </c>
      <c r="H4" s="25">
        <v>6.5199999999999994E-2</v>
      </c>
      <c r="I4" s="25">
        <f t="shared" si="3"/>
        <v>6.4759999999999998E-2</v>
      </c>
      <c r="J4" s="25"/>
      <c r="K4" s="25">
        <f t="shared" si="4"/>
        <v>6.4147789999999996E-2</v>
      </c>
      <c r="L4" s="25">
        <f t="shared" si="5"/>
        <v>1.4773236036999999</v>
      </c>
      <c r="M4" s="25">
        <v>6.2899999999999998E-2</v>
      </c>
      <c r="N4" s="25">
        <f t="shared" si="6"/>
        <v>6.2459999999999995E-2</v>
      </c>
      <c r="O4" s="25"/>
      <c r="P4" s="25">
        <f t="shared" si="7"/>
        <v>6.2241789999999991E-2</v>
      </c>
      <c r="Q4" s="25">
        <f t="shared" si="8"/>
        <v>1.4334284236999999</v>
      </c>
      <c r="R4" s="25"/>
      <c r="S4" s="25"/>
      <c r="T4" s="25">
        <v>6.8999999999999997E-4</v>
      </c>
      <c r="U4" s="25">
        <f t="shared" si="9"/>
        <v>4.3999999999999996E-4</v>
      </c>
    </row>
    <row r="5" spans="1:21" s="15" customFormat="1">
      <c r="A5" s="18">
        <v>253</v>
      </c>
      <c r="B5" s="25">
        <v>2.1000000000000001E-4</v>
      </c>
      <c r="C5" s="25">
        <v>6.0999999999999999E-2</v>
      </c>
      <c r="D5" s="25">
        <f t="shared" si="0"/>
        <v>6.062E-2</v>
      </c>
      <c r="E5" s="25"/>
      <c r="F5" s="25">
        <f t="shared" si="1"/>
        <v>6.0443789999999997E-2</v>
      </c>
      <c r="G5" s="25">
        <f t="shared" si="2"/>
        <v>1.3920204837000001</v>
      </c>
      <c r="H5" s="25">
        <v>6.4199999999999993E-2</v>
      </c>
      <c r="I5" s="25">
        <f t="shared" si="3"/>
        <v>6.3819999999999988E-2</v>
      </c>
      <c r="J5" s="25"/>
      <c r="K5" s="25">
        <f t="shared" si="4"/>
        <v>6.3207789999999986E-2</v>
      </c>
      <c r="L5" s="25">
        <f t="shared" si="5"/>
        <v>1.4556754036999997</v>
      </c>
      <c r="M5" s="25">
        <v>6.1699999999999998E-2</v>
      </c>
      <c r="N5" s="25">
        <f t="shared" si="6"/>
        <v>6.132E-2</v>
      </c>
      <c r="O5" s="25"/>
      <c r="P5" s="25">
        <f t="shared" si="7"/>
        <v>6.1101789999999996E-2</v>
      </c>
      <c r="Q5" s="25">
        <f t="shared" si="8"/>
        <v>1.4071742237</v>
      </c>
      <c r="R5" s="25"/>
      <c r="S5" s="25"/>
      <c r="T5" s="25">
        <v>5.5000000000000003E-4</v>
      </c>
      <c r="U5" s="25">
        <f t="shared" si="9"/>
        <v>3.8000000000000002E-4</v>
      </c>
    </row>
    <row r="6" spans="1:21" s="15" customFormat="1">
      <c r="A6" s="18">
        <v>254</v>
      </c>
      <c r="B6" s="25">
        <v>2.2000000000000001E-4</v>
      </c>
      <c r="C6" s="25">
        <v>5.96E-2</v>
      </c>
      <c r="D6" s="25">
        <f t="shared" si="0"/>
        <v>5.9185000000000001E-2</v>
      </c>
      <c r="E6" s="25"/>
      <c r="F6" s="25">
        <f t="shared" si="1"/>
        <v>5.9008789999999998E-2</v>
      </c>
      <c r="G6" s="25">
        <f t="shared" si="2"/>
        <v>1.3589724337</v>
      </c>
      <c r="H6" s="25">
        <v>6.2700000000000006E-2</v>
      </c>
      <c r="I6" s="25">
        <f t="shared" si="3"/>
        <v>6.2285000000000007E-2</v>
      </c>
      <c r="J6" s="25"/>
      <c r="K6" s="25">
        <f t="shared" si="4"/>
        <v>6.1672790000000005E-2</v>
      </c>
      <c r="L6" s="25">
        <f t="shared" si="5"/>
        <v>1.4203243537000001</v>
      </c>
      <c r="M6" s="25">
        <v>6.0600000000000001E-2</v>
      </c>
      <c r="N6" s="25">
        <f t="shared" si="6"/>
        <v>6.0185000000000002E-2</v>
      </c>
      <c r="O6" s="25"/>
      <c r="P6" s="25">
        <f t="shared" si="7"/>
        <v>5.9966789999999999E-2</v>
      </c>
      <c r="Q6" s="25">
        <f t="shared" si="8"/>
        <v>1.3810351737</v>
      </c>
      <c r="R6" s="25"/>
      <c r="S6" s="25"/>
      <c r="T6" s="25">
        <v>6.0999999999999997E-4</v>
      </c>
      <c r="U6" s="25">
        <f t="shared" si="9"/>
        <v>4.15E-4</v>
      </c>
    </row>
    <row r="7" spans="1:21" s="15" customFormat="1">
      <c r="A7" s="18">
        <v>255</v>
      </c>
      <c r="B7" s="25">
        <v>2.2000000000000001E-4</v>
      </c>
      <c r="C7" s="25">
        <v>5.8400000000000001E-2</v>
      </c>
      <c r="D7" s="25">
        <f t="shared" si="0"/>
        <v>5.7985000000000002E-2</v>
      </c>
      <c r="E7" s="25"/>
      <c r="F7" s="25">
        <f t="shared" si="1"/>
        <v>5.7808789999999999E-2</v>
      </c>
      <c r="G7" s="25">
        <f t="shared" si="2"/>
        <v>1.3313364337</v>
      </c>
      <c r="H7" s="25">
        <v>6.1499999999999999E-2</v>
      </c>
      <c r="I7" s="25">
        <f t="shared" si="3"/>
        <v>6.1085E-2</v>
      </c>
      <c r="J7" s="25"/>
      <c r="K7" s="25">
        <f t="shared" si="4"/>
        <v>6.0472789999999998E-2</v>
      </c>
      <c r="L7" s="25">
        <f t="shared" si="5"/>
        <v>1.3926883537000001</v>
      </c>
      <c r="M7" s="25">
        <v>5.9499999999999997E-2</v>
      </c>
      <c r="N7" s="25">
        <f t="shared" si="6"/>
        <v>5.9084999999999999E-2</v>
      </c>
      <c r="O7" s="25"/>
      <c r="P7" s="25">
        <f t="shared" si="7"/>
        <v>5.8866789999999995E-2</v>
      </c>
      <c r="Q7" s="25">
        <f t="shared" si="8"/>
        <v>1.3557021736999999</v>
      </c>
      <c r="R7" s="25"/>
      <c r="S7" s="25"/>
      <c r="T7" s="25">
        <v>6.0999999999999997E-4</v>
      </c>
      <c r="U7" s="25">
        <f t="shared" si="9"/>
        <v>4.15E-4</v>
      </c>
    </row>
    <row r="8" spans="1:21" s="15" customFormat="1">
      <c r="A8" s="18">
        <v>256</v>
      </c>
      <c r="B8" s="25">
        <v>1.0000000000000001E-5</v>
      </c>
      <c r="C8" s="25">
        <v>5.74E-2</v>
      </c>
      <c r="D8" s="25">
        <f t="shared" si="0"/>
        <v>5.7165000000000001E-2</v>
      </c>
      <c r="E8" s="25"/>
      <c r="F8" s="25">
        <f t="shared" si="1"/>
        <v>5.6988789999999998E-2</v>
      </c>
      <c r="G8" s="25">
        <f t="shared" si="2"/>
        <v>1.3124518337</v>
      </c>
      <c r="H8" s="25">
        <v>6.0499999999999998E-2</v>
      </c>
      <c r="I8" s="25">
        <f t="shared" si="3"/>
        <v>6.0264999999999999E-2</v>
      </c>
      <c r="J8" s="25"/>
      <c r="K8" s="25">
        <f t="shared" si="4"/>
        <v>5.9652789999999997E-2</v>
      </c>
      <c r="L8" s="25">
        <f t="shared" si="5"/>
        <v>1.3738037537000001</v>
      </c>
      <c r="M8" s="25">
        <v>5.8500000000000003E-2</v>
      </c>
      <c r="N8" s="25">
        <f t="shared" si="6"/>
        <v>5.8265000000000004E-2</v>
      </c>
      <c r="O8" s="25"/>
      <c r="P8" s="25">
        <f t="shared" si="7"/>
        <v>5.8046790000000001E-2</v>
      </c>
      <c r="Q8" s="25">
        <f t="shared" si="8"/>
        <v>1.3368175737000001</v>
      </c>
      <c r="R8" s="25"/>
      <c r="S8" s="25"/>
      <c r="T8" s="25">
        <v>4.6000000000000001E-4</v>
      </c>
      <c r="U8" s="25">
        <f t="shared" si="9"/>
        <v>2.3500000000000002E-4</v>
      </c>
    </row>
    <row r="9" spans="1:21" s="15" customFormat="1">
      <c r="A9" s="18">
        <v>257</v>
      </c>
      <c r="B9" s="25">
        <v>1.2E-4</v>
      </c>
      <c r="C9" s="25">
        <v>5.6300000000000003E-2</v>
      </c>
      <c r="D9" s="25">
        <f t="shared" si="0"/>
        <v>5.6015000000000002E-2</v>
      </c>
      <c r="E9" s="25"/>
      <c r="F9" s="25">
        <f t="shared" si="1"/>
        <v>5.5838789999999999E-2</v>
      </c>
      <c r="G9" s="25">
        <f t="shared" si="2"/>
        <v>1.2859673336999999</v>
      </c>
      <c r="H9" s="25">
        <v>5.9700000000000003E-2</v>
      </c>
      <c r="I9" s="25">
        <f t="shared" si="3"/>
        <v>5.9415000000000003E-2</v>
      </c>
      <c r="J9" s="25"/>
      <c r="K9" s="25">
        <f t="shared" si="4"/>
        <v>5.8802790000000001E-2</v>
      </c>
      <c r="L9" s="25">
        <f t="shared" si="5"/>
        <v>1.3542282537000001</v>
      </c>
      <c r="M9" s="25">
        <v>5.7599999999999998E-2</v>
      </c>
      <c r="N9" s="25">
        <f t="shared" si="6"/>
        <v>5.7314999999999998E-2</v>
      </c>
      <c r="O9" s="25"/>
      <c r="P9" s="25">
        <f t="shared" si="7"/>
        <v>5.7096789999999994E-2</v>
      </c>
      <c r="Q9" s="25">
        <f t="shared" si="8"/>
        <v>1.3149390737</v>
      </c>
      <c r="R9" s="25"/>
      <c r="S9" s="25"/>
      <c r="T9" s="25">
        <v>4.4999999999999999E-4</v>
      </c>
      <c r="U9" s="25">
        <f t="shared" si="9"/>
        <v>2.8499999999999999E-4</v>
      </c>
    </row>
    <row r="10" spans="1:21" s="15" customFormat="1">
      <c r="A10" s="18">
        <v>258</v>
      </c>
      <c r="B10" s="25">
        <v>8.0000000000000007E-5</v>
      </c>
      <c r="C10" s="25">
        <v>5.5500000000000001E-2</v>
      </c>
      <c r="D10" s="25">
        <f t="shared" si="0"/>
        <v>5.518E-2</v>
      </c>
      <c r="E10" s="25"/>
      <c r="F10" s="25">
        <f t="shared" si="1"/>
        <v>5.5003789999999997E-2</v>
      </c>
      <c r="G10" s="25">
        <f t="shared" si="2"/>
        <v>1.2667372836999999</v>
      </c>
      <c r="H10" s="25">
        <v>5.8900000000000001E-2</v>
      </c>
      <c r="I10" s="25">
        <f t="shared" si="3"/>
        <v>5.858E-2</v>
      </c>
      <c r="J10" s="25"/>
      <c r="K10" s="25">
        <f t="shared" si="4"/>
        <v>5.7967789999999998E-2</v>
      </c>
      <c r="L10" s="25">
        <f t="shared" si="5"/>
        <v>1.3349982037000001</v>
      </c>
      <c r="M10" s="25">
        <v>5.6800000000000003E-2</v>
      </c>
      <c r="N10" s="25">
        <f t="shared" si="6"/>
        <v>5.6480000000000002E-2</v>
      </c>
      <c r="O10" s="25"/>
      <c r="P10" s="25">
        <f t="shared" si="7"/>
        <v>5.6261789999999999E-2</v>
      </c>
      <c r="Q10" s="25">
        <f t="shared" si="8"/>
        <v>1.2957090237</v>
      </c>
      <c r="R10" s="25"/>
      <c r="S10" s="25"/>
      <c r="T10" s="25">
        <v>5.5999999999999995E-4</v>
      </c>
      <c r="U10" s="25">
        <f t="shared" si="9"/>
        <v>3.1999999999999997E-4</v>
      </c>
    </row>
    <row r="11" spans="1:21" s="15" customFormat="1">
      <c r="A11" s="18">
        <v>259</v>
      </c>
      <c r="B11" s="25">
        <v>8.0000000000000007E-5</v>
      </c>
      <c r="C11" s="25">
        <v>5.4300000000000001E-2</v>
      </c>
      <c r="D11" s="25">
        <f t="shared" si="0"/>
        <v>5.4039999999999998E-2</v>
      </c>
      <c r="E11" s="25"/>
      <c r="F11" s="25">
        <f t="shared" si="1"/>
        <v>5.3863789999999995E-2</v>
      </c>
      <c r="G11" s="25">
        <f t="shared" si="2"/>
        <v>1.2404830837</v>
      </c>
      <c r="H11" s="25">
        <v>5.7700000000000001E-2</v>
      </c>
      <c r="I11" s="25">
        <f t="shared" si="3"/>
        <v>5.7439999999999998E-2</v>
      </c>
      <c r="J11" s="25"/>
      <c r="K11" s="25">
        <f t="shared" si="4"/>
        <v>5.6827789999999996E-2</v>
      </c>
      <c r="L11" s="25">
        <f t="shared" si="5"/>
        <v>1.3087440037</v>
      </c>
      <c r="M11" s="25">
        <v>5.5599999999999997E-2</v>
      </c>
      <c r="N11" s="25">
        <f t="shared" si="6"/>
        <v>5.5339999999999993E-2</v>
      </c>
      <c r="O11" s="25"/>
      <c r="P11" s="25">
        <f t="shared" si="7"/>
        <v>5.512178999999999E-2</v>
      </c>
      <c r="Q11" s="25">
        <f t="shared" si="8"/>
        <v>1.2694548236999998</v>
      </c>
      <c r="R11" s="25"/>
      <c r="S11" s="25"/>
      <c r="T11" s="25">
        <v>4.4000000000000002E-4</v>
      </c>
      <c r="U11" s="25">
        <f t="shared" si="9"/>
        <v>2.6000000000000003E-4</v>
      </c>
    </row>
    <row r="12" spans="1:21" s="15" customFormat="1">
      <c r="A12" s="18">
        <v>260</v>
      </c>
      <c r="B12" s="25">
        <v>8.0000000000000007E-5</v>
      </c>
      <c r="C12" s="25">
        <v>5.3499999999999999E-2</v>
      </c>
      <c r="D12" s="25">
        <f t="shared" si="0"/>
        <v>5.3219999999999996E-2</v>
      </c>
      <c r="E12" s="25"/>
      <c r="F12" s="25">
        <f t="shared" si="1"/>
        <v>5.3043789999999993E-2</v>
      </c>
      <c r="G12" s="25">
        <f t="shared" si="2"/>
        <v>1.2215984837</v>
      </c>
      <c r="H12" s="25">
        <v>5.6800000000000003E-2</v>
      </c>
      <c r="I12" s="25">
        <f t="shared" si="3"/>
        <v>5.6520000000000001E-2</v>
      </c>
      <c r="J12" s="25"/>
      <c r="K12" s="25">
        <f t="shared" si="4"/>
        <v>5.5907789999999999E-2</v>
      </c>
      <c r="L12" s="25">
        <f t="shared" si="5"/>
        <v>1.2875564037</v>
      </c>
      <c r="M12" s="25">
        <v>5.5E-2</v>
      </c>
      <c r="N12" s="25">
        <f t="shared" si="6"/>
        <v>5.4719999999999998E-2</v>
      </c>
      <c r="O12" s="25"/>
      <c r="P12" s="25">
        <f t="shared" si="7"/>
        <v>5.4501789999999994E-2</v>
      </c>
      <c r="Q12" s="25">
        <f t="shared" si="8"/>
        <v>1.2551762236999999</v>
      </c>
      <c r="R12" s="25"/>
      <c r="S12" s="25"/>
      <c r="T12" s="25">
        <v>4.8000000000000001E-4</v>
      </c>
      <c r="U12" s="25">
        <f t="shared" si="9"/>
        <v>2.8000000000000003E-4</v>
      </c>
    </row>
    <row r="13" spans="1:21" s="15" customFormat="1">
      <c r="A13" s="18">
        <v>261</v>
      </c>
      <c r="B13" s="25">
        <v>2.1000000000000001E-4</v>
      </c>
      <c r="C13" s="25">
        <v>5.2400000000000002E-2</v>
      </c>
      <c r="D13" s="25">
        <f t="shared" si="0"/>
        <v>5.2010000000000001E-2</v>
      </c>
      <c r="E13" s="25"/>
      <c r="F13" s="25">
        <f t="shared" si="1"/>
        <v>5.1833789999999998E-2</v>
      </c>
      <c r="G13" s="25">
        <f t="shared" si="2"/>
        <v>1.1937321837000001</v>
      </c>
      <c r="H13" s="25">
        <v>5.5899999999999998E-2</v>
      </c>
      <c r="I13" s="25">
        <f t="shared" si="3"/>
        <v>5.5509999999999997E-2</v>
      </c>
      <c r="J13" s="25"/>
      <c r="K13" s="25">
        <f t="shared" si="4"/>
        <v>5.4897789999999995E-2</v>
      </c>
      <c r="L13" s="25">
        <f t="shared" si="5"/>
        <v>1.2642961037</v>
      </c>
      <c r="M13" s="25">
        <v>5.4100000000000002E-2</v>
      </c>
      <c r="N13" s="25">
        <f t="shared" si="6"/>
        <v>5.3710000000000001E-2</v>
      </c>
      <c r="O13" s="25"/>
      <c r="P13" s="25">
        <f t="shared" si="7"/>
        <v>5.3491789999999997E-2</v>
      </c>
      <c r="Q13" s="25">
        <f t="shared" si="8"/>
        <v>1.2319159236999999</v>
      </c>
      <c r="R13" s="25"/>
      <c r="S13" s="25"/>
      <c r="T13" s="25">
        <v>5.6999999999999998E-4</v>
      </c>
      <c r="U13" s="25">
        <f t="shared" si="9"/>
        <v>3.8999999999999999E-4</v>
      </c>
    </row>
    <row r="14" spans="1:21" s="15" customFormat="1">
      <c r="A14" s="18">
        <v>262</v>
      </c>
      <c r="B14" s="25">
        <v>6.0000000000000002E-5</v>
      </c>
      <c r="C14" s="25">
        <v>5.1499999999999997E-2</v>
      </c>
      <c r="D14" s="25">
        <f t="shared" si="0"/>
        <v>5.1229999999999998E-2</v>
      </c>
      <c r="E14" s="25"/>
      <c r="F14" s="25">
        <f t="shared" si="1"/>
        <v>5.1053789999999995E-2</v>
      </c>
      <c r="G14" s="25">
        <f t="shared" si="2"/>
        <v>1.1757687836999999</v>
      </c>
      <c r="H14" s="25">
        <v>5.4800000000000001E-2</v>
      </c>
      <c r="I14" s="25">
        <f t="shared" si="3"/>
        <v>5.4530000000000002E-2</v>
      </c>
      <c r="J14" s="25"/>
      <c r="K14" s="25">
        <f t="shared" si="4"/>
        <v>5.391779E-2</v>
      </c>
      <c r="L14" s="25">
        <f t="shared" si="5"/>
        <v>1.2417267037000002</v>
      </c>
      <c r="M14" s="25">
        <v>5.3100000000000001E-2</v>
      </c>
      <c r="N14" s="25">
        <f t="shared" si="6"/>
        <v>5.2830000000000002E-2</v>
      </c>
      <c r="O14" s="25"/>
      <c r="P14" s="25">
        <f t="shared" si="7"/>
        <v>5.2611789999999999E-2</v>
      </c>
      <c r="Q14" s="25">
        <f t="shared" si="8"/>
        <v>1.2116495237</v>
      </c>
      <c r="R14" s="25"/>
      <c r="S14" s="25"/>
      <c r="T14" s="25">
        <v>4.8000000000000001E-4</v>
      </c>
      <c r="U14" s="25">
        <f t="shared" si="9"/>
        <v>2.7E-4</v>
      </c>
    </row>
    <row r="15" spans="1:21" s="15" customFormat="1">
      <c r="A15" s="18">
        <v>263</v>
      </c>
      <c r="B15" s="25">
        <v>1.6000000000000001E-4</v>
      </c>
      <c r="C15" s="25">
        <v>5.04E-2</v>
      </c>
      <c r="D15" s="25">
        <f t="shared" si="0"/>
        <v>5.0009999999999999E-2</v>
      </c>
      <c r="E15" s="25"/>
      <c r="F15" s="25">
        <f t="shared" si="1"/>
        <v>4.9833789999999996E-2</v>
      </c>
      <c r="G15" s="25">
        <f t="shared" si="2"/>
        <v>1.1476721836999999</v>
      </c>
      <c r="H15" s="25">
        <v>5.3699999999999998E-2</v>
      </c>
      <c r="I15" s="25">
        <f t="shared" si="3"/>
        <v>5.3309999999999996E-2</v>
      </c>
      <c r="J15" s="25"/>
      <c r="K15" s="25">
        <f t="shared" si="4"/>
        <v>5.2697789999999994E-2</v>
      </c>
      <c r="L15" s="25">
        <f t="shared" si="5"/>
        <v>1.2136301036999999</v>
      </c>
      <c r="M15" s="25">
        <v>5.2200000000000003E-2</v>
      </c>
      <c r="N15" s="25">
        <f t="shared" si="6"/>
        <v>5.1810000000000002E-2</v>
      </c>
      <c r="O15" s="25"/>
      <c r="P15" s="25">
        <f t="shared" si="7"/>
        <v>5.1591789999999998E-2</v>
      </c>
      <c r="Q15" s="25">
        <f t="shared" si="8"/>
        <v>1.1881589237000001</v>
      </c>
      <c r="R15" s="25"/>
      <c r="S15" s="25"/>
      <c r="T15" s="25">
        <v>6.2E-4</v>
      </c>
      <c r="U15" s="25">
        <f t="shared" si="9"/>
        <v>3.8999999999999999E-4</v>
      </c>
    </row>
    <row r="16" spans="1:21" s="15" customFormat="1">
      <c r="A16" s="18">
        <v>264</v>
      </c>
      <c r="B16" s="25">
        <v>5.0000000000000002E-5</v>
      </c>
      <c r="C16" s="25">
        <v>4.9599999999999998E-2</v>
      </c>
      <c r="D16" s="25">
        <f t="shared" si="0"/>
        <v>4.9270000000000001E-2</v>
      </c>
      <c r="E16" s="25"/>
      <c r="F16" s="25">
        <f t="shared" si="1"/>
        <v>4.9093789999999998E-2</v>
      </c>
      <c r="G16" s="25">
        <f t="shared" si="2"/>
        <v>1.1306299837</v>
      </c>
      <c r="H16" s="25">
        <v>5.3100000000000001E-2</v>
      </c>
      <c r="I16" s="25">
        <f t="shared" si="3"/>
        <v>5.2770000000000004E-2</v>
      </c>
      <c r="J16" s="25"/>
      <c r="K16" s="25">
        <f t="shared" si="4"/>
        <v>5.2157790000000002E-2</v>
      </c>
      <c r="L16" s="25">
        <f t="shared" si="5"/>
        <v>1.2011939037000001</v>
      </c>
      <c r="M16" s="25">
        <v>5.1499999999999997E-2</v>
      </c>
      <c r="N16" s="25">
        <f t="shared" si="6"/>
        <v>5.117E-2</v>
      </c>
      <c r="O16" s="25"/>
      <c r="P16" s="25">
        <f t="shared" si="7"/>
        <v>5.0951789999999997E-2</v>
      </c>
      <c r="Q16" s="25">
        <f t="shared" si="8"/>
        <v>1.1734197236999999</v>
      </c>
      <c r="R16" s="25"/>
      <c r="S16" s="25"/>
      <c r="T16" s="25">
        <v>6.0999999999999997E-4</v>
      </c>
      <c r="U16" s="25">
        <f t="shared" si="9"/>
        <v>3.3E-4</v>
      </c>
    </row>
    <row r="17" spans="1:21" s="15" customFormat="1">
      <c r="A17" s="18">
        <v>265</v>
      </c>
      <c r="B17" s="25">
        <v>9.0000000000000006E-5</v>
      </c>
      <c r="C17" s="25">
        <v>4.8399999999999999E-2</v>
      </c>
      <c r="D17" s="25">
        <f t="shared" si="0"/>
        <v>4.8059999999999999E-2</v>
      </c>
      <c r="E17" s="25"/>
      <c r="F17" s="25">
        <f t="shared" si="1"/>
        <v>4.7883789999999996E-2</v>
      </c>
      <c r="G17" s="25">
        <f t="shared" si="2"/>
        <v>1.1027636836999999</v>
      </c>
      <c r="H17" s="25">
        <v>5.1999999999999998E-2</v>
      </c>
      <c r="I17" s="25">
        <f t="shared" si="3"/>
        <v>5.1659999999999998E-2</v>
      </c>
      <c r="J17" s="25"/>
      <c r="K17" s="25">
        <f t="shared" si="4"/>
        <v>5.1047789999999996E-2</v>
      </c>
      <c r="L17" s="25">
        <f t="shared" si="5"/>
        <v>1.1756306036999999</v>
      </c>
      <c r="M17" s="25">
        <v>5.0500000000000003E-2</v>
      </c>
      <c r="N17" s="25">
        <f t="shared" si="6"/>
        <v>5.0160000000000003E-2</v>
      </c>
      <c r="O17" s="25"/>
      <c r="P17" s="25">
        <f t="shared" si="7"/>
        <v>4.994179E-2</v>
      </c>
      <c r="Q17" s="25">
        <f t="shared" si="8"/>
        <v>1.1501594237000001</v>
      </c>
      <c r="R17" s="25"/>
      <c r="S17" s="25"/>
      <c r="T17" s="25">
        <v>5.9000000000000003E-4</v>
      </c>
      <c r="U17" s="25">
        <f t="shared" si="9"/>
        <v>3.4000000000000002E-4</v>
      </c>
    </row>
    <row r="18" spans="1:21" s="15" customFormat="1">
      <c r="A18" s="18">
        <v>266</v>
      </c>
      <c r="B18" s="25">
        <v>1.2E-4</v>
      </c>
      <c r="C18" s="25">
        <v>4.7699999999999999E-2</v>
      </c>
      <c r="D18" s="25">
        <f t="shared" si="0"/>
        <v>4.7344999999999998E-2</v>
      </c>
      <c r="E18" s="25"/>
      <c r="F18" s="25">
        <f t="shared" si="1"/>
        <v>4.7168789999999995E-2</v>
      </c>
      <c r="G18" s="25">
        <f t="shared" si="2"/>
        <v>1.0862972336999999</v>
      </c>
      <c r="H18" s="25">
        <v>5.0999999999999997E-2</v>
      </c>
      <c r="I18" s="25">
        <f t="shared" si="3"/>
        <v>5.0644999999999996E-2</v>
      </c>
      <c r="J18" s="25"/>
      <c r="K18" s="25">
        <f t="shared" si="4"/>
        <v>5.0032789999999994E-2</v>
      </c>
      <c r="L18" s="25">
        <f t="shared" si="5"/>
        <v>1.1522551536999999</v>
      </c>
      <c r="M18" s="25">
        <v>4.9599999999999998E-2</v>
      </c>
      <c r="N18" s="25">
        <f t="shared" si="6"/>
        <v>4.9244999999999997E-2</v>
      </c>
      <c r="O18" s="25"/>
      <c r="P18" s="25">
        <f t="shared" si="7"/>
        <v>4.9026789999999994E-2</v>
      </c>
      <c r="Q18" s="25">
        <f t="shared" si="8"/>
        <v>1.1290869737</v>
      </c>
      <c r="R18" s="25"/>
      <c r="S18" s="25"/>
      <c r="T18" s="25">
        <v>5.9000000000000003E-4</v>
      </c>
      <c r="U18" s="25">
        <f t="shared" si="9"/>
        <v>3.5500000000000001E-4</v>
      </c>
    </row>
    <row r="19" spans="1:21" s="15" customFormat="1">
      <c r="A19" s="18">
        <v>267</v>
      </c>
      <c r="B19" s="25">
        <v>1.3999999999999999E-4</v>
      </c>
      <c r="C19" s="25">
        <v>4.6800000000000001E-2</v>
      </c>
      <c r="D19" s="25">
        <f t="shared" si="0"/>
        <v>4.6380000000000005E-2</v>
      </c>
      <c r="E19" s="25"/>
      <c r="F19" s="25">
        <f t="shared" si="1"/>
        <v>4.6203790000000002E-2</v>
      </c>
      <c r="G19" s="25">
        <f t="shared" si="2"/>
        <v>1.0640732837</v>
      </c>
      <c r="H19" s="25">
        <v>5.0299999999999997E-2</v>
      </c>
      <c r="I19" s="25">
        <f t="shared" si="3"/>
        <v>4.9880000000000001E-2</v>
      </c>
      <c r="J19" s="25"/>
      <c r="K19" s="25">
        <f t="shared" si="4"/>
        <v>4.9267789999999999E-2</v>
      </c>
      <c r="L19" s="25">
        <f t="shared" si="5"/>
        <v>1.1346372037000001</v>
      </c>
      <c r="M19" s="25">
        <v>4.8800000000000003E-2</v>
      </c>
      <c r="N19" s="25">
        <f t="shared" si="6"/>
        <v>4.8380000000000006E-2</v>
      </c>
      <c r="O19" s="25"/>
      <c r="P19" s="25">
        <f t="shared" si="7"/>
        <v>4.8161790000000003E-2</v>
      </c>
      <c r="Q19" s="25">
        <f t="shared" si="8"/>
        <v>1.1091660237000001</v>
      </c>
      <c r="R19" s="25"/>
      <c r="S19" s="25"/>
      <c r="T19" s="25">
        <v>6.9999999999999999E-4</v>
      </c>
      <c r="U19" s="25">
        <f t="shared" si="9"/>
        <v>4.2000000000000002E-4</v>
      </c>
    </row>
    <row r="20" spans="1:21" s="15" customFormat="1">
      <c r="A20" s="18">
        <v>268</v>
      </c>
      <c r="B20" s="25">
        <v>1.2999999999999999E-4</v>
      </c>
      <c r="C20" s="25">
        <v>4.5999999999999999E-2</v>
      </c>
      <c r="D20" s="25">
        <f t="shared" si="0"/>
        <v>4.5605E-2</v>
      </c>
      <c r="E20" s="25"/>
      <c r="F20" s="25">
        <f t="shared" si="1"/>
        <v>4.5428789999999997E-2</v>
      </c>
      <c r="G20" s="25">
        <f t="shared" si="2"/>
        <v>1.0462250337000001</v>
      </c>
      <c r="H20" s="25">
        <v>4.9500000000000002E-2</v>
      </c>
      <c r="I20" s="25">
        <f t="shared" si="3"/>
        <v>4.9105000000000003E-2</v>
      </c>
      <c r="J20" s="25"/>
      <c r="K20" s="25">
        <f t="shared" si="4"/>
        <v>4.8492790000000001E-2</v>
      </c>
      <c r="L20" s="25">
        <f t="shared" si="5"/>
        <v>1.1167889537</v>
      </c>
      <c r="M20" s="25">
        <v>4.82E-2</v>
      </c>
      <c r="N20" s="25">
        <f t="shared" si="6"/>
        <v>4.7805E-2</v>
      </c>
      <c r="O20" s="25"/>
      <c r="P20" s="25">
        <f t="shared" si="7"/>
        <v>4.7586789999999997E-2</v>
      </c>
      <c r="Q20" s="25">
        <f t="shared" si="8"/>
        <v>1.0959237737</v>
      </c>
      <c r="R20" s="25"/>
      <c r="S20" s="25"/>
      <c r="T20" s="25">
        <v>6.6E-4</v>
      </c>
      <c r="U20" s="25">
        <f t="shared" si="9"/>
        <v>3.9500000000000001E-4</v>
      </c>
    </row>
    <row r="21" spans="1:21" s="15" customFormat="1">
      <c r="A21" s="18">
        <v>269</v>
      </c>
      <c r="B21" s="25">
        <v>1.4999999999999999E-4</v>
      </c>
      <c r="C21" s="25">
        <v>4.48E-2</v>
      </c>
      <c r="D21" s="25">
        <f t="shared" si="0"/>
        <v>4.4400000000000002E-2</v>
      </c>
      <c r="E21" s="25"/>
      <c r="F21" s="25">
        <f t="shared" si="1"/>
        <v>4.4223789999999999E-2</v>
      </c>
      <c r="G21" s="25">
        <f t="shared" si="2"/>
        <v>1.0184738837</v>
      </c>
      <c r="H21" s="25">
        <v>4.8399999999999999E-2</v>
      </c>
      <c r="I21" s="25">
        <f t="shared" si="3"/>
        <v>4.8000000000000001E-2</v>
      </c>
      <c r="J21" s="25"/>
      <c r="K21" s="25">
        <f t="shared" si="4"/>
        <v>4.7387789999999999E-2</v>
      </c>
      <c r="L21" s="25">
        <f t="shared" si="5"/>
        <v>1.0913408037000001</v>
      </c>
      <c r="M21" s="25">
        <v>4.7100000000000003E-2</v>
      </c>
      <c r="N21" s="25">
        <f t="shared" si="6"/>
        <v>4.6700000000000005E-2</v>
      </c>
      <c r="O21" s="25"/>
      <c r="P21" s="25">
        <f t="shared" si="7"/>
        <v>4.6481790000000002E-2</v>
      </c>
      <c r="Q21" s="25">
        <f t="shared" si="8"/>
        <v>1.0704756237000002</v>
      </c>
      <c r="R21" s="25"/>
      <c r="S21" s="25"/>
      <c r="T21" s="25">
        <v>6.4999999999999997E-4</v>
      </c>
      <c r="U21" s="25">
        <f t="shared" si="9"/>
        <v>3.9999999999999996E-4</v>
      </c>
    </row>
    <row r="22" spans="1:21" s="15" customFormat="1">
      <c r="A22" s="18">
        <v>270</v>
      </c>
      <c r="B22" s="25">
        <v>8.0000000000000007E-5</v>
      </c>
      <c r="C22" s="25">
        <v>4.41E-2</v>
      </c>
      <c r="D22" s="25">
        <f t="shared" si="0"/>
        <v>4.3705000000000001E-2</v>
      </c>
      <c r="E22" s="25"/>
      <c r="F22" s="25">
        <f t="shared" si="1"/>
        <v>4.3528789999999998E-2</v>
      </c>
      <c r="G22" s="25">
        <f t="shared" si="2"/>
        <v>1.0024680337</v>
      </c>
      <c r="H22" s="25">
        <v>4.7600000000000003E-2</v>
      </c>
      <c r="I22" s="25">
        <f t="shared" si="3"/>
        <v>4.7205000000000004E-2</v>
      </c>
      <c r="J22" s="25"/>
      <c r="K22" s="25">
        <f t="shared" si="4"/>
        <v>4.6592790000000002E-2</v>
      </c>
      <c r="L22" s="25">
        <f t="shared" si="5"/>
        <v>1.0730319537000002</v>
      </c>
      <c r="M22" s="25">
        <v>4.6399999999999997E-2</v>
      </c>
      <c r="N22" s="25">
        <f t="shared" si="6"/>
        <v>4.6004999999999997E-2</v>
      </c>
      <c r="O22" s="25"/>
      <c r="P22" s="25">
        <f t="shared" si="7"/>
        <v>4.5786789999999994E-2</v>
      </c>
      <c r="Q22" s="25">
        <f t="shared" si="8"/>
        <v>1.0544697736999999</v>
      </c>
      <c r="R22" s="25"/>
      <c r="S22" s="25"/>
      <c r="T22" s="25">
        <v>7.1000000000000002E-4</v>
      </c>
      <c r="U22" s="25">
        <f t="shared" si="9"/>
        <v>3.9500000000000001E-4</v>
      </c>
    </row>
    <row r="23" spans="1:21" s="15" customFormat="1">
      <c r="A23" s="18">
        <v>271</v>
      </c>
      <c r="B23" s="25">
        <v>1.2999999999999999E-4</v>
      </c>
      <c r="C23" s="25">
        <v>4.2999999999999997E-2</v>
      </c>
      <c r="D23" s="25">
        <f t="shared" si="0"/>
        <v>4.2549999999999998E-2</v>
      </c>
      <c r="E23" s="25"/>
      <c r="F23" s="25">
        <f t="shared" si="1"/>
        <v>4.2373789999999995E-2</v>
      </c>
      <c r="G23" s="25">
        <f t="shared" si="2"/>
        <v>0.97586838369999995</v>
      </c>
      <c r="H23" s="25">
        <v>4.6699999999999998E-2</v>
      </c>
      <c r="I23" s="25">
        <f t="shared" si="3"/>
        <v>4.6249999999999999E-2</v>
      </c>
      <c r="J23" s="25"/>
      <c r="K23" s="25">
        <f t="shared" si="4"/>
        <v>4.5637789999999998E-2</v>
      </c>
      <c r="L23" s="25">
        <f t="shared" si="5"/>
        <v>1.0510383037</v>
      </c>
      <c r="M23" s="25">
        <v>4.5499999999999999E-2</v>
      </c>
      <c r="N23" s="25">
        <f t="shared" si="6"/>
        <v>4.505E-2</v>
      </c>
      <c r="O23" s="25"/>
      <c r="P23" s="25">
        <f t="shared" si="7"/>
        <v>4.4831789999999996E-2</v>
      </c>
      <c r="Q23" s="25">
        <f t="shared" si="8"/>
        <v>1.0324761237</v>
      </c>
      <c r="R23" s="25"/>
      <c r="S23" s="25"/>
      <c r="T23" s="25">
        <v>7.6999999999999996E-4</v>
      </c>
      <c r="U23" s="25">
        <f t="shared" si="9"/>
        <v>4.4999999999999999E-4</v>
      </c>
    </row>
    <row r="24" spans="1:21" s="15" customFormat="1">
      <c r="A24" s="18">
        <v>272</v>
      </c>
      <c r="B24" s="25">
        <v>1.2E-4</v>
      </c>
      <c r="C24" s="25">
        <v>4.2000000000000003E-2</v>
      </c>
      <c r="D24" s="25">
        <f t="shared" si="0"/>
        <v>4.1570000000000003E-2</v>
      </c>
      <c r="E24" s="25"/>
      <c r="F24" s="25">
        <f t="shared" si="1"/>
        <v>4.139379E-2</v>
      </c>
      <c r="G24" s="25">
        <f t="shared" si="2"/>
        <v>0.95329898369999999</v>
      </c>
      <c r="H24" s="25">
        <v>4.5499999999999999E-2</v>
      </c>
      <c r="I24" s="25">
        <f t="shared" si="3"/>
        <v>4.5069999999999999E-2</v>
      </c>
      <c r="J24" s="25"/>
      <c r="K24" s="25">
        <f t="shared" si="4"/>
        <v>4.4457789999999997E-2</v>
      </c>
      <c r="L24" s="25">
        <f t="shared" si="5"/>
        <v>1.0238629037</v>
      </c>
      <c r="M24" s="25">
        <v>4.4400000000000002E-2</v>
      </c>
      <c r="N24" s="25">
        <f t="shared" si="6"/>
        <v>4.3970000000000002E-2</v>
      </c>
      <c r="O24" s="25"/>
      <c r="P24" s="25">
        <f t="shared" si="7"/>
        <v>4.3751789999999999E-2</v>
      </c>
      <c r="Q24" s="25">
        <f t="shared" si="8"/>
        <v>1.0076037237</v>
      </c>
      <c r="R24" s="25"/>
      <c r="S24" s="25"/>
      <c r="T24" s="25">
        <v>7.3999999999999999E-4</v>
      </c>
      <c r="U24" s="25">
        <f t="shared" si="9"/>
        <v>4.2999999999999999E-4</v>
      </c>
    </row>
    <row r="25" spans="1:21" s="15" customFormat="1">
      <c r="A25" s="18">
        <v>273</v>
      </c>
      <c r="B25" s="25">
        <v>1.2E-4</v>
      </c>
      <c r="C25" s="25">
        <v>4.1000000000000002E-2</v>
      </c>
      <c r="D25" s="25">
        <f t="shared" si="0"/>
        <v>4.061E-2</v>
      </c>
      <c r="E25" s="25"/>
      <c r="F25" s="25">
        <f t="shared" si="1"/>
        <v>4.0433789999999997E-2</v>
      </c>
      <c r="G25" s="25">
        <f t="shared" si="2"/>
        <v>0.93119018369999995</v>
      </c>
      <c r="H25" s="25">
        <v>4.4499999999999998E-2</v>
      </c>
      <c r="I25" s="25">
        <f t="shared" si="3"/>
        <v>4.4109999999999996E-2</v>
      </c>
      <c r="J25" s="25"/>
      <c r="K25" s="25">
        <f t="shared" si="4"/>
        <v>4.3497789999999995E-2</v>
      </c>
      <c r="L25" s="25">
        <f t="shared" si="5"/>
        <v>1.0017541037</v>
      </c>
      <c r="M25" s="25">
        <v>4.36E-2</v>
      </c>
      <c r="N25" s="25">
        <f t="shared" si="6"/>
        <v>4.3209999999999998E-2</v>
      </c>
      <c r="O25" s="25"/>
      <c r="P25" s="25">
        <f t="shared" si="7"/>
        <v>4.2991789999999995E-2</v>
      </c>
      <c r="Q25" s="25">
        <f t="shared" si="8"/>
        <v>0.99010092369999991</v>
      </c>
      <c r="R25" s="25"/>
      <c r="S25" s="25"/>
      <c r="T25" s="25">
        <v>6.6E-4</v>
      </c>
      <c r="U25" s="25">
        <f t="shared" si="9"/>
        <v>3.8999999999999999E-4</v>
      </c>
    </row>
    <row r="26" spans="1:21" s="15" customFormat="1">
      <c r="A26" s="18">
        <v>274</v>
      </c>
      <c r="B26" s="25">
        <v>9.0000000000000006E-5</v>
      </c>
      <c r="C26" s="25">
        <v>4.0399999999999998E-2</v>
      </c>
      <c r="D26" s="25">
        <f t="shared" si="0"/>
        <v>4.0014999999999995E-2</v>
      </c>
      <c r="E26" s="25"/>
      <c r="F26" s="25">
        <f t="shared" si="1"/>
        <v>3.9838789999999992E-2</v>
      </c>
      <c r="G26" s="25">
        <f t="shared" si="2"/>
        <v>0.91748733369999991</v>
      </c>
      <c r="H26" s="25">
        <v>4.3700000000000003E-2</v>
      </c>
      <c r="I26" s="25">
        <f t="shared" si="3"/>
        <v>4.3314999999999999E-2</v>
      </c>
      <c r="J26" s="25"/>
      <c r="K26" s="25">
        <f t="shared" si="4"/>
        <v>4.2702789999999997E-2</v>
      </c>
      <c r="L26" s="25">
        <f t="shared" si="5"/>
        <v>0.98344525370000002</v>
      </c>
      <c r="M26" s="25">
        <v>4.2599999999999999E-2</v>
      </c>
      <c r="N26" s="25">
        <f t="shared" si="6"/>
        <v>4.2214999999999996E-2</v>
      </c>
      <c r="O26" s="25"/>
      <c r="P26" s="25">
        <f t="shared" si="7"/>
        <v>4.1996789999999992E-2</v>
      </c>
      <c r="Q26" s="25">
        <f t="shared" si="8"/>
        <v>0.96718607369999987</v>
      </c>
      <c r="R26" s="25"/>
      <c r="S26" s="25"/>
      <c r="T26" s="25">
        <v>6.8000000000000005E-4</v>
      </c>
      <c r="U26" s="25">
        <f t="shared" si="9"/>
        <v>3.8500000000000003E-4</v>
      </c>
    </row>
    <row r="27" spans="1:21" s="15" customFormat="1">
      <c r="A27" s="19">
        <v>275</v>
      </c>
      <c r="B27" s="25">
        <v>6.8999999999999997E-5</v>
      </c>
      <c r="C27" s="25">
        <v>3.9600000000000003E-2</v>
      </c>
      <c r="D27" s="25">
        <f t="shared" si="0"/>
        <v>3.9220500000000005E-2</v>
      </c>
      <c r="E27" s="25"/>
      <c r="F27" s="25">
        <f t="shared" si="1"/>
        <v>3.9044290000000002E-2</v>
      </c>
      <c r="G27" s="25">
        <f t="shared" si="2"/>
        <v>0.89918999870000005</v>
      </c>
      <c r="H27" s="25">
        <v>4.2799999999999998E-2</v>
      </c>
      <c r="I27" s="25">
        <f t="shared" si="3"/>
        <v>4.24205E-2</v>
      </c>
      <c r="J27" s="25"/>
      <c r="K27" s="25">
        <f t="shared" si="4"/>
        <v>4.1808289999999998E-2</v>
      </c>
      <c r="L27" s="25">
        <f t="shared" si="5"/>
        <v>0.9628449187</v>
      </c>
      <c r="M27" s="25">
        <v>4.1799999999999997E-2</v>
      </c>
      <c r="N27" s="25">
        <f t="shared" si="6"/>
        <v>4.1420499999999999E-2</v>
      </c>
      <c r="O27" s="25"/>
      <c r="P27" s="25">
        <f t="shared" si="7"/>
        <v>4.1202289999999996E-2</v>
      </c>
      <c r="Q27" s="25">
        <f t="shared" si="8"/>
        <v>0.9488887386999999</v>
      </c>
      <c r="R27" s="25"/>
      <c r="S27" s="25"/>
      <c r="T27" s="25">
        <v>6.8999999999999997E-4</v>
      </c>
      <c r="U27" s="25">
        <f t="shared" si="9"/>
        <v>3.7949999999999995E-4</v>
      </c>
    </row>
    <row r="28" spans="1:21" s="15" customFormat="1">
      <c r="A28" s="19">
        <v>276</v>
      </c>
      <c r="B28" s="25">
        <v>1.3999999999999999E-4</v>
      </c>
      <c r="C28" s="25">
        <v>3.85E-2</v>
      </c>
      <c r="D28" s="25">
        <f t="shared" si="0"/>
        <v>3.8059999999999997E-2</v>
      </c>
      <c r="E28" s="25"/>
      <c r="F28" s="25">
        <f t="shared" si="1"/>
        <v>3.7883789999999994E-2</v>
      </c>
      <c r="G28" s="25">
        <f t="shared" si="2"/>
        <v>0.87246368369999994</v>
      </c>
      <c r="H28" s="25">
        <v>4.19E-2</v>
      </c>
      <c r="I28" s="25">
        <f t="shared" si="3"/>
        <v>4.1459999999999997E-2</v>
      </c>
      <c r="J28" s="25"/>
      <c r="K28" s="25">
        <f t="shared" si="4"/>
        <v>4.0847789999999995E-2</v>
      </c>
      <c r="L28" s="25">
        <f t="shared" si="5"/>
        <v>0.94072460369999988</v>
      </c>
      <c r="M28" s="25">
        <v>4.07E-2</v>
      </c>
      <c r="N28" s="25">
        <f t="shared" si="6"/>
        <v>4.0259999999999997E-2</v>
      </c>
      <c r="O28" s="25"/>
      <c r="P28" s="25">
        <f t="shared" si="7"/>
        <v>4.0041789999999994E-2</v>
      </c>
      <c r="Q28" s="25">
        <f t="shared" si="8"/>
        <v>0.9221624236999999</v>
      </c>
      <c r="R28" s="25"/>
      <c r="S28" s="25"/>
      <c r="T28" s="25">
        <v>7.3999999999999999E-4</v>
      </c>
      <c r="U28" s="25">
        <f t="shared" si="9"/>
        <v>4.3999999999999996E-4</v>
      </c>
    </row>
    <row r="29" spans="1:21" s="15" customFormat="1">
      <c r="A29" s="19">
        <v>277</v>
      </c>
      <c r="B29" s="25">
        <v>1.8000000000000001E-4</v>
      </c>
      <c r="C29" s="25">
        <v>3.7499999999999999E-2</v>
      </c>
      <c r="D29" s="25">
        <f t="shared" si="0"/>
        <v>3.7039999999999997E-2</v>
      </c>
      <c r="E29" s="25"/>
      <c r="F29" s="25">
        <f t="shared" si="1"/>
        <v>3.6863789999999994E-2</v>
      </c>
      <c r="G29" s="25">
        <f t="shared" si="2"/>
        <v>0.84897308369999991</v>
      </c>
      <c r="H29" s="25">
        <v>4.1000000000000002E-2</v>
      </c>
      <c r="I29" s="25">
        <f t="shared" si="3"/>
        <v>4.054E-2</v>
      </c>
      <c r="J29" s="25"/>
      <c r="K29" s="25">
        <f t="shared" si="4"/>
        <v>3.9927789999999998E-2</v>
      </c>
      <c r="L29" s="25">
        <f t="shared" si="5"/>
        <v>0.91953700370000002</v>
      </c>
      <c r="M29" s="25">
        <v>0.04</v>
      </c>
      <c r="N29" s="25">
        <f t="shared" si="6"/>
        <v>3.9539999999999999E-2</v>
      </c>
      <c r="O29" s="25"/>
      <c r="P29" s="25">
        <f t="shared" si="7"/>
        <v>3.9321789999999995E-2</v>
      </c>
      <c r="Q29" s="25">
        <f t="shared" si="8"/>
        <v>0.90558082369999993</v>
      </c>
      <c r="R29" s="25"/>
      <c r="S29" s="25"/>
      <c r="T29" s="25">
        <v>7.3999999999999999E-4</v>
      </c>
      <c r="U29" s="25">
        <f t="shared" si="9"/>
        <v>4.6000000000000001E-4</v>
      </c>
    </row>
    <row r="30" spans="1:21" s="15" customFormat="1">
      <c r="A30" s="19">
        <v>278</v>
      </c>
      <c r="B30" s="25">
        <v>1.7000000000000001E-4</v>
      </c>
      <c r="C30" s="25">
        <v>3.6499999999999998E-2</v>
      </c>
      <c r="D30" s="25">
        <f t="shared" si="0"/>
        <v>3.6019999999999996E-2</v>
      </c>
      <c r="E30" s="25"/>
      <c r="F30" s="25">
        <f t="shared" si="1"/>
        <v>3.5843789999999993E-2</v>
      </c>
      <c r="G30" s="25">
        <f t="shared" si="2"/>
        <v>0.82548248369999988</v>
      </c>
      <c r="H30" s="25">
        <v>0.04</v>
      </c>
      <c r="I30" s="25">
        <f t="shared" si="3"/>
        <v>3.952E-2</v>
      </c>
      <c r="J30" s="25"/>
      <c r="K30" s="25">
        <f t="shared" si="4"/>
        <v>3.8907789999999998E-2</v>
      </c>
      <c r="L30" s="25">
        <f t="shared" si="5"/>
        <v>0.89604640369999999</v>
      </c>
      <c r="M30" s="25">
        <v>3.9E-2</v>
      </c>
      <c r="N30" s="25">
        <f t="shared" si="6"/>
        <v>3.8519999999999999E-2</v>
      </c>
      <c r="O30" s="25"/>
      <c r="P30" s="25">
        <f t="shared" si="7"/>
        <v>3.8301789999999995E-2</v>
      </c>
      <c r="Q30" s="25">
        <f t="shared" si="8"/>
        <v>0.8820902236999999</v>
      </c>
      <c r="R30" s="25"/>
      <c r="S30" s="25"/>
      <c r="T30" s="25">
        <v>7.9000000000000001E-4</v>
      </c>
      <c r="U30" s="25">
        <f t="shared" si="9"/>
        <v>4.8000000000000001E-4</v>
      </c>
    </row>
    <row r="31" spans="1:21" s="15" customFormat="1">
      <c r="A31" s="19">
        <v>279</v>
      </c>
      <c r="B31" s="25">
        <v>1.3999999999999999E-4</v>
      </c>
      <c r="C31" s="25">
        <v>3.5499999999999997E-2</v>
      </c>
      <c r="D31" s="25">
        <f t="shared" si="0"/>
        <v>3.5039999999999995E-2</v>
      </c>
      <c r="E31" s="25"/>
      <c r="F31" s="25">
        <f t="shared" si="1"/>
        <v>3.4863789999999992E-2</v>
      </c>
      <c r="G31" s="25">
        <f t="shared" si="2"/>
        <v>0.80291308369999981</v>
      </c>
      <c r="H31" s="25">
        <v>3.8800000000000001E-2</v>
      </c>
      <c r="I31" s="25">
        <f t="shared" si="3"/>
        <v>3.8339999999999999E-2</v>
      </c>
      <c r="J31" s="25"/>
      <c r="K31" s="25">
        <f t="shared" si="4"/>
        <v>3.7727789999999997E-2</v>
      </c>
      <c r="L31" s="25">
        <f t="shared" si="5"/>
        <v>0.86887100370000003</v>
      </c>
      <c r="M31" s="25">
        <v>3.7999999999999999E-2</v>
      </c>
      <c r="N31" s="25">
        <f t="shared" si="6"/>
        <v>3.7539999999999997E-2</v>
      </c>
      <c r="O31" s="25"/>
      <c r="P31" s="25">
        <f t="shared" si="7"/>
        <v>3.7321789999999994E-2</v>
      </c>
      <c r="Q31" s="25">
        <f t="shared" si="8"/>
        <v>0.85952082369999994</v>
      </c>
      <c r="R31" s="25"/>
      <c r="S31" s="25"/>
      <c r="T31" s="25">
        <v>7.7999999999999999E-4</v>
      </c>
      <c r="U31" s="25">
        <f t="shared" si="9"/>
        <v>4.6000000000000001E-4</v>
      </c>
    </row>
    <row r="32" spans="1:21" s="15" customFormat="1">
      <c r="A32" s="19">
        <v>280</v>
      </c>
      <c r="B32" s="25">
        <v>1.6000000000000001E-4</v>
      </c>
      <c r="C32" s="25">
        <v>3.4599999999999999E-2</v>
      </c>
      <c r="D32" s="25">
        <f t="shared" si="0"/>
        <v>3.4064999999999998E-2</v>
      </c>
      <c r="E32" s="25"/>
      <c r="F32" s="25">
        <f t="shared" si="1"/>
        <v>3.3888789999999995E-2</v>
      </c>
      <c r="G32" s="25">
        <f t="shared" si="2"/>
        <v>0.78045883369999991</v>
      </c>
      <c r="H32" s="25">
        <v>3.7999999999999999E-2</v>
      </c>
      <c r="I32" s="25">
        <f t="shared" si="3"/>
        <v>3.7464999999999998E-2</v>
      </c>
      <c r="J32" s="25"/>
      <c r="K32" s="25">
        <f t="shared" si="4"/>
        <v>3.6852789999999996E-2</v>
      </c>
      <c r="L32" s="25">
        <f t="shared" si="5"/>
        <v>0.84871975369999997</v>
      </c>
      <c r="M32" s="25">
        <v>3.6900000000000002E-2</v>
      </c>
      <c r="N32" s="25">
        <f t="shared" si="6"/>
        <v>3.6365000000000001E-2</v>
      </c>
      <c r="O32" s="25"/>
      <c r="P32" s="25">
        <f t="shared" si="7"/>
        <v>3.6146789999999998E-2</v>
      </c>
      <c r="Q32" s="25">
        <f t="shared" si="8"/>
        <v>0.83246057370000004</v>
      </c>
      <c r="R32" s="25"/>
      <c r="S32" s="25"/>
      <c r="T32" s="25">
        <v>9.1E-4</v>
      </c>
      <c r="U32" s="25">
        <f t="shared" si="9"/>
        <v>5.3499999999999999E-4</v>
      </c>
    </row>
    <row r="33" spans="1:21" s="15" customFormat="1">
      <c r="A33" s="19">
        <v>281</v>
      </c>
      <c r="B33" s="25">
        <v>1.4999999999999999E-4</v>
      </c>
      <c r="C33" s="25">
        <v>3.3799999999999997E-2</v>
      </c>
      <c r="D33" s="25">
        <f t="shared" si="0"/>
        <v>3.3284999999999995E-2</v>
      </c>
      <c r="E33" s="25"/>
      <c r="F33" s="25">
        <f t="shared" si="1"/>
        <v>3.3108789999999992E-2</v>
      </c>
      <c r="G33" s="25">
        <f t="shared" si="2"/>
        <v>0.76249543369999984</v>
      </c>
      <c r="H33" s="25">
        <v>3.7100000000000001E-2</v>
      </c>
      <c r="I33" s="25">
        <f t="shared" si="3"/>
        <v>3.6584999999999999E-2</v>
      </c>
      <c r="J33" s="25"/>
      <c r="K33" s="25">
        <f t="shared" si="4"/>
        <v>3.5972789999999998E-2</v>
      </c>
      <c r="L33" s="25">
        <f t="shared" si="5"/>
        <v>0.82845335369999995</v>
      </c>
      <c r="M33" s="25">
        <v>3.5999999999999997E-2</v>
      </c>
      <c r="N33" s="25">
        <f t="shared" si="6"/>
        <v>3.5484999999999996E-2</v>
      </c>
      <c r="O33" s="25"/>
      <c r="P33" s="25">
        <f t="shared" si="7"/>
        <v>3.5266789999999992E-2</v>
      </c>
      <c r="Q33" s="25">
        <f t="shared" si="8"/>
        <v>0.81219417369999991</v>
      </c>
      <c r="R33" s="25"/>
      <c r="S33" s="25"/>
      <c r="T33" s="25">
        <v>8.8000000000000003E-4</v>
      </c>
      <c r="U33" s="25">
        <f t="shared" si="9"/>
        <v>5.1500000000000005E-4</v>
      </c>
    </row>
    <row r="34" spans="1:21" s="15" customFormat="1">
      <c r="A34" s="19">
        <v>282</v>
      </c>
      <c r="B34" s="25">
        <v>2.5000000000000001E-4</v>
      </c>
      <c r="C34" s="25">
        <v>3.2800000000000003E-2</v>
      </c>
      <c r="D34" s="25">
        <f t="shared" si="0"/>
        <v>3.2195000000000001E-2</v>
      </c>
      <c r="E34" s="25"/>
      <c r="F34" s="25">
        <f t="shared" si="1"/>
        <v>3.2018789999999998E-2</v>
      </c>
      <c r="G34" s="25">
        <f t="shared" si="2"/>
        <v>0.73739273370000002</v>
      </c>
      <c r="H34" s="25">
        <v>3.61E-2</v>
      </c>
      <c r="I34" s="25">
        <f t="shared" si="3"/>
        <v>3.5494999999999999E-2</v>
      </c>
      <c r="J34" s="25"/>
      <c r="K34" s="25">
        <f t="shared" si="4"/>
        <v>3.4882789999999997E-2</v>
      </c>
      <c r="L34" s="25">
        <f t="shared" si="5"/>
        <v>0.80335065369999992</v>
      </c>
      <c r="M34" s="25">
        <v>3.49E-2</v>
      </c>
      <c r="N34" s="25">
        <f t="shared" si="6"/>
        <v>3.4294999999999999E-2</v>
      </c>
      <c r="O34" s="25"/>
      <c r="P34" s="25">
        <f t="shared" si="7"/>
        <v>3.4076789999999996E-2</v>
      </c>
      <c r="Q34" s="25">
        <f t="shared" si="8"/>
        <v>0.78478847369999993</v>
      </c>
      <c r="R34" s="25"/>
      <c r="S34" s="25"/>
      <c r="T34" s="25">
        <v>9.6000000000000002E-4</v>
      </c>
      <c r="U34" s="25">
        <f t="shared" si="9"/>
        <v>6.0500000000000007E-4</v>
      </c>
    </row>
    <row r="35" spans="1:21" s="15" customFormat="1">
      <c r="A35" s="19">
        <v>283</v>
      </c>
      <c r="B35" s="25">
        <v>1.3999999999999999E-4</v>
      </c>
      <c r="C35" s="25">
        <v>3.2000000000000001E-2</v>
      </c>
      <c r="D35" s="25">
        <f t="shared" si="0"/>
        <v>3.1495000000000002E-2</v>
      </c>
      <c r="E35" s="25"/>
      <c r="F35" s="25">
        <f t="shared" si="1"/>
        <v>3.1318789999999999E-2</v>
      </c>
      <c r="G35" s="25">
        <f t="shared" si="2"/>
        <v>0.72127173369999997</v>
      </c>
      <c r="H35" s="25">
        <v>3.5200000000000002E-2</v>
      </c>
      <c r="I35" s="25">
        <f t="shared" si="3"/>
        <v>3.4695000000000004E-2</v>
      </c>
      <c r="J35" s="25"/>
      <c r="K35" s="25">
        <f t="shared" si="4"/>
        <v>3.4082790000000002E-2</v>
      </c>
      <c r="L35" s="25">
        <f t="shared" si="5"/>
        <v>0.78492665370000003</v>
      </c>
      <c r="M35" s="25">
        <v>3.4000000000000002E-2</v>
      </c>
      <c r="N35" s="25">
        <f t="shared" si="6"/>
        <v>3.3495000000000004E-2</v>
      </c>
      <c r="O35" s="25"/>
      <c r="P35" s="25">
        <f t="shared" si="7"/>
        <v>3.3276790000000001E-2</v>
      </c>
      <c r="Q35" s="25">
        <f t="shared" si="8"/>
        <v>0.76636447370000005</v>
      </c>
      <c r="R35" s="25"/>
      <c r="S35" s="25"/>
      <c r="T35" s="25">
        <v>8.7000000000000001E-4</v>
      </c>
      <c r="U35" s="25">
        <f t="shared" si="9"/>
        <v>5.0500000000000002E-4</v>
      </c>
    </row>
    <row r="36" spans="1:21" s="15" customFormat="1">
      <c r="A36" s="19">
        <v>284</v>
      </c>
      <c r="B36" s="25">
        <v>6.8999999999999997E-5</v>
      </c>
      <c r="C36" s="25">
        <v>3.1E-2</v>
      </c>
      <c r="D36" s="25">
        <f t="shared" si="0"/>
        <v>3.05355E-2</v>
      </c>
      <c r="E36" s="25"/>
      <c r="F36" s="25">
        <f t="shared" si="1"/>
        <v>3.0359290000000001E-2</v>
      </c>
      <c r="G36" s="25">
        <f t="shared" si="2"/>
        <v>0.69917444870000001</v>
      </c>
      <c r="H36" s="25">
        <v>3.4099999999999998E-2</v>
      </c>
      <c r="I36" s="25">
        <f t="shared" si="3"/>
        <v>3.3635499999999999E-2</v>
      </c>
      <c r="J36" s="25"/>
      <c r="K36" s="25">
        <f t="shared" si="4"/>
        <v>3.3023289999999997E-2</v>
      </c>
      <c r="L36" s="25">
        <f t="shared" si="5"/>
        <v>0.76052636870000001</v>
      </c>
      <c r="M36" s="25">
        <v>3.3099999999999997E-2</v>
      </c>
      <c r="N36" s="25">
        <f t="shared" si="6"/>
        <v>3.2635499999999998E-2</v>
      </c>
      <c r="O36" s="25"/>
      <c r="P36" s="25">
        <f t="shared" si="7"/>
        <v>3.2417289999999994E-2</v>
      </c>
      <c r="Q36" s="25">
        <f t="shared" si="8"/>
        <v>0.74657018869999991</v>
      </c>
      <c r="R36" s="25"/>
      <c r="S36" s="25"/>
      <c r="T36" s="25">
        <v>8.5999999999999998E-4</v>
      </c>
      <c r="U36" s="25">
        <f t="shared" si="9"/>
        <v>4.6449999999999996E-4</v>
      </c>
    </row>
    <row r="37" spans="1:21" s="15" customFormat="1">
      <c r="A37" s="19">
        <v>285</v>
      </c>
      <c r="B37" s="25">
        <v>1.1E-4</v>
      </c>
      <c r="C37" s="25">
        <v>3.04E-2</v>
      </c>
      <c r="D37" s="25">
        <f t="shared" si="0"/>
        <v>2.9845E-2</v>
      </c>
      <c r="E37" s="25"/>
      <c r="F37" s="25">
        <f t="shared" si="1"/>
        <v>2.966879E-2</v>
      </c>
      <c r="G37" s="25">
        <f t="shared" si="2"/>
        <v>0.68327223370000001</v>
      </c>
      <c r="H37" s="25">
        <v>3.3300000000000003E-2</v>
      </c>
      <c r="I37" s="25">
        <f t="shared" si="3"/>
        <v>3.2745000000000003E-2</v>
      </c>
      <c r="J37" s="25"/>
      <c r="K37" s="25">
        <f t="shared" si="4"/>
        <v>3.2132790000000001E-2</v>
      </c>
      <c r="L37" s="25">
        <f t="shared" si="5"/>
        <v>0.74001815370000001</v>
      </c>
      <c r="M37" s="25">
        <v>3.2199999999999999E-2</v>
      </c>
      <c r="N37" s="25">
        <f t="shared" si="6"/>
        <v>3.1645E-2</v>
      </c>
      <c r="O37" s="25"/>
      <c r="P37" s="25">
        <f t="shared" si="7"/>
        <v>3.1426789999999996E-2</v>
      </c>
      <c r="Q37" s="25">
        <f t="shared" si="8"/>
        <v>0.72375897369999997</v>
      </c>
      <c r="R37" s="25"/>
      <c r="S37" s="25"/>
      <c r="T37" s="25">
        <v>1E-3</v>
      </c>
      <c r="U37" s="25">
        <f t="shared" si="9"/>
        <v>5.5500000000000005E-4</v>
      </c>
    </row>
    <row r="38" spans="1:21" s="15" customFormat="1">
      <c r="A38" s="19">
        <v>286</v>
      </c>
      <c r="B38" s="25">
        <v>8.0000000000000007E-5</v>
      </c>
      <c r="C38" s="25">
        <v>2.93E-2</v>
      </c>
      <c r="D38" s="25">
        <f t="shared" si="0"/>
        <v>2.8784999999999998E-2</v>
      </c>
      <c r="E38" s="25"/>
      <c r="F38" s="25">
        <f t="shared" si="1"/>
        <v>2.8608789999999999E-2</v>
      </c>
      <c r="G38" s="25">
        <f t="shared" si="2"/>
        <v>0.65886043370000003</v>
      </c>
      <c r="H38" s="25">
        <v>3.2300000000000002E-2</v>
      </c>
      <c r="I38" s="25">
        <f t="shared" si="3"/>
        <v>3.1785000000000001E-2</v>
      </c>
      <c r="J38" s="25"/>
      <c r="K38" s="25">
        <f t="shared" si="4"/>
        <v>3.1172790000000002E-2</v>
      </c>
      <c r="L38" s="25">
        <f t="shared" si="5"/>
        <v>0.71790935370000009</v>
      </c>
      <c r="M38" s="25">
        <v>3.1199999999999999E-2</v>
      </c>
      <c r="N38" s="25">
        <f t="shared" si="6"/>
        <v>3.0684999999999997E-2</v>
      </c>
      <c r="O38" s="25"/>
      <c r="P38" s="25">
        <f t="shared" si="7"/>
        <v>3.0466789999999997E-2</v>
      </c>
      <c r="Q38" s="25">
        <f t="shared" si="8"/>
        <v>0.70165017369999994</v>
      </c>
      <c r="R38" s="25"/>
      <c r="S38" s="25"/>
      <c r="T38" s="25">
        <v>9.5E-4</v>
      </c>
      <c r="U38" s="25">
        <f t="shared" si="9"/>
        <v>5.1500000000000005E-4</v>
      </c>
    </row>
    <row r="39" spans="1:21" s="15" customFormat="1">
      <c r="A39" s="19">
        <v>287</v>
      </c>
      <c r="B39" s="25">
        <v>6.8999999999999997E-5</v>
      </c>
      <c r="C39" s="25">
        <v>2.8500000000000001E-2</v>
      </c>
      <c r="D39" s="25">
        <f t="shared" si="0"/>
        <v>2.79955E-2</v>
      </c>
      <c r="E39" s="25"/>
      <c r="F39" s="25">
        <f t="shared" si="1"/>
        <v>2.781929E-2</v>
      </c>
      <c r="G39" s="25">
        <f t="shared" si="2"/>
        <v>0.64067824870000001</v>
      </c>
      <c r="H39" s="25">
        <v>3.1800000000000002E-2</v>
      </c>
      <c r="I39" s="25">
        <f t="shared" si="3"/>
        <v>3.1295500000000004E-2</v>
      </c>
      <c r="J39" s="25"/>
      <c r="K39" s="25">
        <f t="shared" si="4"/>
        <v>3.0683290000000005E-2</v>
      </c>
      <c r="L39" s="25">
        <f t="shared" si="5"/>
        <v>0.70663616870000012</v>
      </c>
      <c r="M39" s="25">
        <v>3.04E-2</v>
      </c>
      <c r="N39" s="25">
        <f t="shared" si="6"/>
        <v>2.9895499999999998E-2</v>
      </c>
      <c r="O39" s="25"/>
      <c r="P39" s="25">
        <f t="shared" si="7"/>
        <v>2.9677289999999999E-2</v>
      </c>
      <c r="Q39" s="25">
        <f t="shared" si="8"/>
        <v>0.68346798870000003</v>
      </c>
      <c r="R39" s="25"/>
      <c r="S39" s="25"/>
      <c r="T39" s="25">
        <v>9.3999999999999997E-4</v>
      </c>
      <c r="U39" s="25">
        <f t="shared" si="9"/>
        <v>5.0449999999999996E-4</v>
      </c>
    </row>
    <row r="40" spans="1:21" s="15" customFormat="1">
      <c r="A40" s="19">
        <v>288</v>
      </c>
      <c r="B40" s="25">
        <v>1.1E-4</v>
      </c>
      <c r="C40" s="25">
        <v>2.75E-2</v>
      </c>
      <c r="D40" s="25">
        <f t="shared" si="0"/>
        <v>2.6945E-2</v>
      </c>
      <c r="E40" s="25"/>
      <c r="F40" s="25">
        <f t="shared" si="1"/>
        <v>2.6768790000000001E-2</v>
      </c>
      <c r="G40" s="25">
        <f t="shared" si="2"/>
        <v>0.61648523370000008</v>
      </c>
      <c r="H40" s="25">
        <v>3.0599999999999999E-2</v>
      </c>
      <c r="I40" s="25">
        <f t="shared" si="3"/>
        <v>3.0044999999999999E-2</v>
      </c>
      <c r="J40" s="25"/>
      <c r="K40" s="25">
        <f t="shared" si="4"/>
        <v>2.943279E-2</v>
      </c>
      <c r="L40" s="25">
        <f t="shared" si="5"/>
        <v>0.67783715370000008</v>
      </c>
      <c r="M40" s="25">
        <v>2.93E-2</v>
      </c>
      <c r="N40" s="25">
        <f t="shared" si="6"/>
        <v>2.8745E-2</v>
      </c>
      <c r="O40" s="25"/>
      <c r="P40" s="25">
        <f t="shared" si="7"/>
        <v>2.852679E-2</v>
      </c>
      <c r="Q40" s="25">
        <f t="shared" si="8"/>
        <v>0.65697197370000004</v>
      </c>
      <c r="R40" s="25"/>
      <c r="S40" s="25"/>
      <c r="T40" s="25">
        <v>1E-3</v>
      </c>
      <c r="U40" s="25">
        <f t="shared" si="9"/>
        <v>5.5500000000000005E-4</v>
      </c>
    </row>
    <row r="41" spans="1:21" s="15" customFormat="1">
      <c r="A41" s="19">
        <v>289</v>
      </c>
      <c r="B41" s="25">
        <v>1E-4</v>
      </c>
      <c r="C41" s="25">
        <v>2.7E-2</v>
      </c>
      <c r="D41" s="25">
        <f t="shared" si="0"/>
        <v>2.6404999999999998E-2</v>
      </c>
      <c r="E41" s="25"/>
      <c r="F41" s="25">
        <f t="shared" si="1"/>
        <v>2.6228789999999998E-2</v>
      </c>
      <c r="G41" s="25">
        <f t="shared" si="2"/>
        <v>0.60404903369999996</v>
      </c>
      <c r="H41" s="25">
        <v>2.9700000000000001E-2</v>
      </c>
      <c r="I41" s="25">
        <f t="shared" si="3"/>
        <v>2.9104999999999999E-2</v>
      </c>
      <c r="J41" s="25"/>
      <c r="K41" s="25">
        <f t="shared" si="4"/>
        <v>2.849279E-2</v>
      </c>
      <c r="L41" s="25">
        <f t="shared" si="5"/>
        <v>0.65618895370000008</v>
      </c>
      <c r="M41" s="25">
        <v>2.8400000000000002E-2</v>
      </c>
      <c r="N41" s="25">
        <f t="shared" si="6"/>
        <v>2.7805000000000003E-2</v>
      </c>
      <c r="O41" s="25"/>
      <c r="P41" s="25">
        <f t="shared" si="7"/>
        <v>2.7586790000000003E-2</v>
      </c>
      <c r="Q41" s="25">
        <f t="shared" si="8"/>
        <v>0.63532377370000015</v>
      </c>
      <c r="R41" s="25"/>
      <c r="S41" s="25"/>
      <c r="T41" s="25">
        <v>1.09E-3</v>
      </c>
      <c r="U41" s="25">
        <f t="shared" si="9"/>
        <v>5.9500000000000004E-4</v>
      </c>
    </row>
    <row r="42" spans="1:21" s="15" customFormat="1">
      <c r="A42" s="19">
        <v>290</v>
      </c>
      <c r="B42" s="25">
        <v>1.3999999999999999E-4</v>
      </c>
      <c r="C42" s="25">
        <v>2.5999999999999999E-2</v>
      </c>
      <c r="D42" s="25">
        <f t="shared" si="0"/>
        <v>2.5409999999999999E-2</v>
      </c>
      <c r="E42" s="25"/>
      <c r="F42" s="25">
        <f t="shared" si="1"/>
        <v>2.5233789999999999E-2</v>
      </c>
      <c r="G42" s="25">
        <f t="shared" si="2"/>
        <v>0.58113418370000003</v>
      </c>
      <c r="H42" s="25">
        <v>2.8899999999999999E-2</v>
      </c>
      <c r="I42" s="25">
        <f t="shared" si="3"/>
        <v>2.8309999999999998E-2</v>
      </c>
      <c r="J42" s="25"/>
      <c r="K42" s="25">
        <f t="shared" si="4"/>
        <v>2.769779E-2</v>
      </c>
      <c r="L42" s="25">
        <f t="shared" si="5"/>
        <v>0.63788010370000003</v>
      </c>
      <c r="M42" s="25">
        <v>2.7699999999999999E-2</v>
      </c>
      <c r="N42" s="25">
        <f t="shared" si="6"/>
        <v>2.7109999999999999E-2</v>
      </c>
      <c r="O42" s="25"/>
      <c r="P42" s="25">
        <f t="shared" si="7"/>
        <v>2.6891789999999999E-2</v>
      </c>
      <c r="Q42" s="25">
        <f t="shared" si="8"/>
        <v>0.61931792370000005</v>
      </c>
      <c r="R42" s="25"/>
      <c r="S42" s="25"/>
      <c r="T42" s="25">
        <v>1.0399999999999999E-3</v>
      </c>
      <c r="U42" s="25">
        <f t="shared" si="9"/>
        <v>5.8999999999999992E-4</v>
      </c>
    </row>
    <row r="43" spans="1:21" s="15" customFormat="1">
      <c r="A43" s="19">
        <v>291</v>
      </c>
      <c r="B43" s="25">
        <v>8.0000000000000007E-5</v>
      </c>
      <c r="C43" s="25">
        <v>2.5499999999999998E-2</v>
      </c>
      <c r="D43" s="25">
        <f t="shared" si="0"/>
        <v>2.495E-2</v>
      </c>
      <c r="E43" s="25"/>
      <c r="F43" s="25">
        <f t="shared" si="1"/>
        <v>2.477379E-2</v>
      </c>
      <c r="G43" s="25">
        <f t="shared" si="2"/>
        <v>0.57054038370000004</v>
      </c>
      <c r="H43" s="25">
        <v>2.8400000000000002E-2</v>
      </c>
      <c r="I43" s="25">
        <f t="shared" si="3"/>
        <v>2.7850000000000003E-2</v>
      </c>
      <c r="J43" s="25"/>
      <c r="K43" s="25">
        <f t="shared" si="4"/>
        <v>2.7237790000000005E-2</v>
      </c>
      <c r="L43" s="25">
        <f t="shared" si="5"/>
        <v>0.62728630370000016</v>
      </c>
      <c r="M43" s="25">
        <v>2.7099999999999999E-2</v>
      </c>
      <c r="N43" s="25">
        <f t="shared" si="6"/>
        <v>2.6550000000000001E-2</v>
      </c>
      <c r="O43" s="25"/>
      <c r="P43" s="25">
        <f t="shared" si="7"/>
        <v>2.6331790000000001E-2</v>
      </c>
      <c r="Q43" s="25">
        <f t="shared" si="8"/>
        <v>0.60642112370000001</v>
      </c>
      <c r="R43" s="25"/>
      <c r="S43" s="25"/>
      <c r="T43" s="25">
        <v>1.0200000000000001E-3</v>
      </c>
      <c r="U43" s="25">
        <f t="shared" si="9"/>
        <v>5.5000000000000003E-4</v>
      </c>
    </row>
    <row r="44" spans="1:21" s="15" customFormat="1">
      <c r="A44" s="19">
        <v>292</v>
      </c>
      <c r="B44" s="25">
        <v>1.8000000000000001E-4</v>
      </c>
      <c r="C44" s="25">
        <v>2.4899999999999999E-2</v>
      </c>
      <c r="D44" s="25">
        <f t="shared" si="0"/>
        <v>2.4235E-2</v>
      </c>
      <c r="E44" s="25"/>
      <c r="F44" s="25">
        <f t="shared" si="1"/>
        <v>2.405879E-2</v>
      </c>
      <c r="G44" s="25">
        <f t="shared" si="2"/>
        <v>0.55407393370000002</v>
      </c>
      <c r="H44" s="25">
        <v>2.7699999999999999E-2</v>
      </c>
      <c r="I44" s="25">
        <f t="shared" si="3"/>
        <v>2.7035E-2</v>
      </c>
      <c r="J44" s="25"/>
      <c r="K44" s="25">
        <f t="shared" si="4"/>
        <v>2.6422790000000002E-2</v>
      </c>
      <c r="L44" s="25">
        <f t="shared" si="5"/>
        <v>0.60851685370000008</v>
      </c>
      <c r="M44" s="25">
        <v>2.63E-2</v>
      </c>
      <c r="N44" s="25">
        <f t="shared" si="6"/>
        <v>2.5635000000000002E-2</v>
      </c>
      <c r="O44" s="25"/>
      <c r="P44" s="25">
        <f t="shared" si="7"/>
        <v>2.5416790000000002E-2</v>
      </c>
      <c r="Q44" s="25">
        <f t="shared" si="8"/>
        <v>0.5853486737000001</v>
      </c>
      <c r="R44" s="25"/>
      <c r="S44" s="25"/>
      <c r="T44" s="25">
        <v>1.15E-3</v>
      </c>
      <c r="U44" s="25">
        <f t="shared" si="9"/>
        <v>6.6500000000000001E-4</v>
      </c>
    </row>
    <row r="45" spans="1:21" s="15" customFormat="1">
      <c r="A45" s="19">
        <v>293</v>
      </c>
      <c r="B45" s="25">
        <v>3.0000000000000001E-5</v>
      </c>
      <c r="C45" s="25">
        <v>2.4199999999999999E-2</v>
      </c>
      <c r="D45" s="25">
        <f t="shared" si="0"/>
        <v>2.3650000000000001E-2</v>
      </c>
      <c r="E45" s="25"/>
      <c r="F45" s="25">
        <f t="shared" si="1"/>
        <v>2.3473790000000001E-2</v>
      </c>
      <c r="G45" s="25">
        <f t="shared" si="2"/>
        <v>0.5406013837000001</v>
      </c>
      <c r="H45" s="25">
        <v>2.69E-2</v>
      </c>
      <c r="I45" s="25">
        <f t="shared" si="3"/>
        <v>2.6350000000000002E-2</v>
      </c>
      <c r="J45" s="25"/>
      <c r="K45" s="25">
        <f t="shared" si="4"/>
        <v>2.5737790000000003E-2</v>
      </c>
      <c r="L45" s="25">
        <f t="shared" si="5"/>
        <v>0.59274130370000011</v>
      </c>
      <c r="M45" s="25">
        <v>2.5499999999999998E-2</v>
      </c>
      <c r="N45" s="25">
        <f t="shared" si="6"/>
        <v>2.495E-2</v>
      </c>
      <c r="O45" s="25"/>
      <c r="P45" s="25">
        <f t="shared" si="7"/>
        <v>2.473179E-2</v>
      </c>
      <c r="Q45" s="25">
        <f t="shared" si="8"/>
        <v>0.56957312370000002</v>
      </c>
      <c r="R45" s="25"/>
      <c r="S45" s="25"/>
      <c r="T45" s="25">
        <v>1.07E-3</v>
      </c>
      <c r="U45" s="25">
        <f t="shared" si="9"/>
        <v>5.5000000000000003E-4</v>
      </c>
    </row>
    <row r="46" spans="1:21" s="15" customFormat="1">
      <c r="A46" s="19">
        <v>294</v>
      </c>
      <c r="B46" s="25">
        <v>2.0000000000000002E-5</v>
      </c>
      <c r="C46" s="25">
        <v>2.3800000000000002E-2</v>
      </c>
      <c r="D46" s="25">
        <f t="shared" si="0"/>
        <v>2.3260000000000003E-2</v>
      </c>
      <c r="E46" s="25"/>
      <c r="F46" s="25">
        <f t="shared" si="1"/>
        <v>2.3083790000000003E-2</v>
      </c>
      <c r="G46" s="25">
        <f t="shared" si="2"/>
        <v>0.53161968370000012</v>
      </c>
      <c r="H46" s="25">
        <v>2.6200000000000001E-2</v>
      </c>
      <c r="I46" s="25">
        <f t="shared" si="3"/>
        <v>2.5660000000000002E-2</v>
      </c>
      <c r="J46" s="25"/>
      <c r="K46" s="25">
        <f t="shared" si="4"/>
        <v>2.5047790000000004E-2</v>
      </c>
      <c r="L46" s="25">
        <f t="shared" si="5"/>
        <v>0.57685060370000008</v>
      </c>
      <c r="M46" s="25">
        <v>2.4799999999999999E-2</v>
      </c>
      <c r="N46" s="25">
        <f t="shared" si="6"/>
        <v>2.426E-2</v>
      </c>
      <c r="O46" s="25"/>
      <c r="P46" s="25">
        <f t="shared" si="7"/>
        <v>2.404179E-2</v>
      </c>
      <c r="Q46" s="25">
        <f t="shared" si="8"/>
        <v>0.55368242369999998</v>
      </c>
      <c r="R46" s="25"/>
      <c r="S46" s="25"/>
      <c r="T46" s="25">
        <v>1.06E-3</v>
      </c>
      <c r="U46" s="25">
        <f t="shared" si="9"/>
        <v>5.4000000000000001E-4</v>
      </c>
    </row>
    <row r="47" spans="1:21" s="15" customFormat="1">
      <c r="A47" s="19">
        <v>295</v>
      </c>
      <c r="B47" s="25">
        <v>9.0000000000000006E-5</v>
      </c>
      <c r="C47" s="25">
        <v>2.3E-2</v>
      </c>
      <c r="D47" s="25">
        <f t="shared" si="0"/>
        <v>2.2364999999999999E-2</v>
      </c>
      <c r="E47" s="25"/>
      <c r="F47" s="25">
        <f t="shared" si="1"/>
        <v>2.218879E-2</v>
      </c>
      <c r="G47" s="25">
        <f t="shared" si="2"/>
        <v>0.51100783370000002</v>
      </c>
      <c r="H47" s="25">
        <v>2.5399999999999999E-2</v>
      </c>
      <c r="I47" s="25">
        <f t="shared" si="3"/>
        <v>2.4764999999999999E-2</v>
      </c>
      <c r="J47" s="25"/>
      <c r="K47" s="25">
        <f t="shared" si="4"/>
        <v>2.415279E-2</v>
      </c>
      <c r="L47" s="25">
        <f t="shared" si="5"/>
        <v>0.55623875370000009</v>
      </c>
      <c r="M47" s="25">
        <v>2.4E-2</v>
      </c>
      <c r="N47" s="25">
        <f t="shared" si="6"/>
        <v>2.3365E-2</v>
      </c>
      <c r="O47" s="25"/>
      <c r="P47" s="25">
        <f t="shared" si="7"/>
        <v>2.314679E-2</v>
      </c>
      <c r="Q47" s="25">
        <f t="shared" si="8"/>
        <v>0.53307057369999999</v>
      </c>
      <c r="R47" s="25"/>
      <c r="S47" s="25"/>
      <c r="T47" s="25">
        <v>1.1800000000000001E-3</v>
      </c>
      <c r="U47" s="25">
        <f t="shared" si="9"/>
        <v>6.3500000000000004E-4</v>
      </c>
    </row>
    <row r="48" spans="1:21" s="15" customFormat="1">
      <c r="A48" s="18">
        <v>296</v>
      </c>
      <c r="B48" s="25">
        <v>1.2E-4</v>
      </c>
      <c r="C48" s="25">
        <v>2.2499999999999999E-2</v>
      </c>
      <c r="D48" s="25">
        <f t="shared" si="0"/>
        <v>2.1819999999999999E-2</v>
      </c>
      <c r="E48" s="25"/>
      <c r="F48" s="25">
        <f t="shared" si="1"/>
        <v>2.164379E-2</v>
      </c>
      <c r="G48" s="25">
        <f t="shared" si="2"/>
        <v>0.49845648370000001</v>
      </c>
      <c r="H48" s="25">
        <v>2.4899999999999999E-2</v>
      </c>
      <c r="I48" s="25">
        <f t="shared" si="3"/>
        <v>2.4219999999999998E-2</v>
      </c>
      <c r="J48" s="25"/>
      <c r="K48" s="25">
        <f t="shared" si="4"/>
        <v>2.360779E-2</v>
      </c>
      <c r="L48" s="25">
        <f t="shared" si="5"/>
        <v>0.54368740370000002</v>
      </c>
      <c r="M48" s="25">
        <v>2.3400000000000001E-2</v>
      </c>
      <c r="N48" s="25">
        <f t="shared" si="6"/>
        <v>2.2720000000000001E-2</v>
      </c>
      <c r="O48" s="25"/>
      <c r="P48" s="25">
        <f t="shared" si="7"/>
        <v>2.2501790000000001E-2</v>
      </c>
      <c r="Q48" s="25">
        <f t="shared" si="8"/>
        <v>0.51821622370000009</v>
      </c>
      <c r="R48" s="25"/>
      <c r="S48" s="25"/>
      <c r="T48" s="25">
        <v>1.24E-3</v>
      </c>
      <c r="U48" s="25">
        <f t="shared" si="9"/>
        <v>6.8000000000000005E-4</v>
      </c>
    </row>
    <row r="49" spans="1:21" s="15" customFormat="1">
      <c r="A49" s="18">
        <v>297</v>
      </c>
      <c r="B49" s="25">
        <v>1.2999999999999999E-4</v>
      </c>
      <c r="C49" s="25">
        <v>2.1999999999999999E-2</v>
      </c>
      <c r="D49" s="25">
        <f t="shared" si="0"/>
        <v>2.1354999999999999E-2</v>
      </c>
      <c r="E49" s="25"/>
      <c r="F49" s="25">
        <f t="shared" si="1"/>
        <v>2.1178789999999999E-2</v>
      </c>
      <c r="G49" s="25">
        <f t="shared" si="2"/>
        <v>0.48774753370000001</v>
      </c>
      <c r="H49" s="25">
        <v>2.4199999999999999E-2</v>
      </c>
      <c r="I49" s="25">
        <f t="shared" si="3"/>
        <v>2.3555E-2</v>
      </c>
      <c r="J49" s="25"/>
      <c r="K49" s="25">
        <f t="shared" si="4"/>
        <v>2.2942790000000001E-2</v>
      </c>
      <c r="L49" s="25">
        <f t="shared" si="5"/>
        <v>0.52837245370000008</v>
      </c>
      <c r="M49" s="25">
        <v>2.2700000000000001E-2</v>
      </c>
      <c r="N49" s="25">
        <f t="shared" si="6"/>
        <v>2.2055000000000002E-2</v>
      </c>
      <c r="O49" s="25"/>
      <c r="P49" s="25">
        <f t="shared" si="7"/>
        <v>2.1836790000000002E-2</v>
      </c>
      <c r="Q49" s="25">
        <f t="shared" si="8"/>
        <v>0.50290127370000004</v>
      </c>
      <c r="R49" s="25"/>
      <c r="S49" s="25"/>
      <c r="T49" s="25">
        <v>1.16E-3</v>
      </c>
      <c r="U49" s="25">
        <f t="shared" si="9"/>
        <v>6.4499999999999996E-4</v>
      </c>
    </row>
    <row r="50" spans="1:21" s="15" customFormat="1">
      <c r="A50" s="18">
        <v>298</v>
      </c>
      <c r="B50" s="25">
        <v>1.3999999999999999E-4</v>
      </c>
      <c r="C50" s="25">
        <v>2.1399999999999999E-2</v>
      </c>
      <c r="D50" s="25">
        <f t="shared" si="0"/>
        <v>2.0725E-2</v>
      </c>
      <c r="E50" s="25"/>
      <c r="F50" s="25">
        <f t="shared" si="1"/>
        <v>2.0548790000000001E-2</v>
      </c>
      <c r="G50" s="25">
        <f t="shared" si="2"/>
        <v>0.47323863370000002</v>
      </c>
      <c r="H50" s="25">
        <v>2.3800000000000002E-2</v>
      </c>
      <c r="I50" s="25">
        <f t="shared" si="3"/>
        <v>2.3125000000000003E-2</v>
      </c>
      <c r="J50" s="25"/>
      <c r="K50" s="25">
        <f t="shared" si="4"/>
        <v>2.2512790000000005E-2</v>
      </c>
      <c r="L50" s="25">
        <f t="shared" si="5"/>
        <v>0.51846955370000014</v>
      </c>
      <c r="M50" s="25">
        <v>2.2100000000000002E-2</v>
      </c>
      <c r="N50" s="25">
        <f t="shared" si="6"/>
        <v>2.1425000000000003E-2</v>
      </c>
      <c r="O50" s="25"/>
      <c r="P50" s="25">
        <f t="shared" si="7"/>
        <v>2.1206790000000003E-2</v>
      </c>
      <c r="Q50" s="25">
        <f t="shared" si="8"/>
        <v>0.4883923737000001</v>
      </c>
      <c r="R50" s="25"/>
      <c r="S50" s="25"/>
      <c r="T50" s="25">
        <v>1.2099999999999999E-3</v>
      </c>
      <c r="U50" s="25">
        <f t="shared" si="9"/>
        <v>6.7499999999999993E-4</v>
      </c>
    </row>
    <row r="51" spans="1:21" s="15" customFormat="1">
      <c r="A51" s="18">
        <v>299</v>
      </c>
      <c r="B51" s="25">
        <v>8.0000000000000007E-5</v>
      </c>
      <c r="C51" s="25">
        <v>2.1100000000000001E-2</v>
      </c>
      <c r="D51" s="25">
        <f t="shared" si="0"/>
        <v>2.0435000000000002E-2</v>
      </c>
      <c r="E51" s="25"/>
      <c r="F51" s="25">
        <f t="shared" si="1"/>
        <v>2.0258790000000002E-2</v>
      </c>
      <c r="G51" s="25">
        <f t="shared" si="2"/>
        <v>0.4665599337000001</v>
      </c>
      <c r="H51" s="25">
        <v>2.3400000000000001E-2</v>
      </c>
      <c r="I51" s="25">
        <f t="shared" si="3"/>
        <v>2.2735000000000002E-2</v>
      </c>
      <c r="J51" s="25"/>
      <c r="K51" s="25">
        <f t="shared" si="4"/>
        <v>2.2122790000000003E-2</v>
      </c>
      <c r="L51" s="25">
        <f t="shared" si="5"/>
        <v>0.50948785370000005</v>
      </c>
      <c r="M51" s="25">
        <v>2.1600000000000001E-2</v>
      </c>
      <c r="N51" s="25">
        <f t="shared" si="6"/>
        <v>2.0935000000000002E-2</v>
      </c>
      <c r="O51" s="25"/>
      <c r="P51" s="25">
        <f t="shared" si="7"/>
        <v>2.0716790000000002E-2</v>
      </c>
      <c r="Q51" s="25">
        <f t="shared" si="8"/>
        <v>0.47710767370000007</v>
      </c>
      <c r="R51" s="25"/>
      <c r="S51" s="25"/>
      <c r="T51" s="25">
        <v>1.25E-3</v>
      </c>
      <c r="U51" s="25">
        <f t="shared" si="9"/>
        <v>6.6500000000000001E-4</v>
      </c>
    </row>
    <row r="52" spans="1:21" s="15" customFormat="1">
      <c r="A52" s="18">
        <v>300</v>
      </c>
      <c r="B52" s="25">
        <v>8.0000000000000007E-5</v>
      </c>
      <c r="C52" s="25">
        <v>2.07E-2</v>
      </c>
      <c r="D52" s="25">
        <f t="shared" si="0"/>
        <v>2.0065E-2</v>
      </c>
      <c r="E52" s="25"/>
      <c r="F52" s="25">
        <f t="shared" si="1"/>
        <v>1.988879E-2</v>
      </c>
      <c r="G52" s="25">
        <f t="shared" si="2"/>
        <v>0.45803883370000004</v>
      </c>
      <c r="H52" s="25">
        <v>2.3E-2</v>
      </c>
      <c r="I52" s="25">
        <f t="shared" si="3"/>
        <v>2.2364999999999999E-2</v>
      </c>
      <c r="J52" s="25"/>
      <c r="K52" s="25">
        <f t="shared" si="4"/>
        <v>2.1752790000000001E-2</v>
      </c>
      <c r="L52" s="25">
        <f t="shared" si="5"/>
        <v>0.5009667537000001</v>
      </c>
      <c r="M52" s="25">
        <v>2.12E-2</v>
      </c>
      <c r="N52" s="25">
        <f t="shared" si="6"/>
        <v>2.0565E-2</v>
      </c>
      <c r="O52" s="25"/>
      <c r="P52" s="25">
        <f t="shared" si="7"/>
        <v>2.034679E-2</v>
      </c>
      <c r="Q52" s="25">
        <f t="shared" si="8"/>
        <v>0.46858657370000001</v>
      </c>
      <c r="R52" s="25"/>
      <c r="S52" s="25"/>
      <c r="T52" s="25">
        <v>1.1900000000000001E-3</v>
      </c>
      <c r="U52" s="25">
        <f t="shared" si="9"/>
        <v>6.3500000000000004E-4</v>
      </c>
    </row>
    <row r="53" spans="1:21" s="15" customFormat="1">
      <c r="A53" s="18">
        <v>301</v>
      </c>
      <c r="B53" s="25">
        <v>1.2E-4</v>
      </c>
      <c r="C53" s="25">
        <v>2.0299999999999999E-2</v>
      </c>
      <c r="D53" s="25">
        <f t="shared" si="0"/>
        <v>1.9604999999999997E-2</v>
      </c>
      <c r="E53" s="25"/>
      <c r="F53" s="25">
        <f t="shared" si="1"/>
        <v>1.9428789999999998E-2</v>
      </c>
      <c r="G53" s="25">
        <f t="shared" si="2"/>
        <v>0.44744503369999999</v>
      </c>
      <c r="H53" s="25">
        <v>2.23E-2</v>
      </c>
      <c r="I53" s="25">
        <f t="shared" si="3"/>
        <v>2.1604999999999999E-2</v>
      </c>
      <c r="J53" s="25"/>
      <c r="K53" s="25">
        <f t="shared" si="4"/>
        <v>2.0992790000000001E-2</v>
      </c>
      <c r="L53" s="25">
        <f t="shared" si="5"/>
        <v>0.48346395370000006</v>
      </c>
      <c r="M53" s="25">
        <v>2.06E-2</v>
      </c>
      <c r="N53" s="25">
        <f t="shared" si="6"/>
        <v>1.9904999999999999E-2</v>
      </c>
      <c r="O53" s="25"/>
      <c r="P53" s="25">
        <f t="shared" si="7"/>
        <v>1.9686789999999999E-2</v>
      </c>
      <c r="Q53" s="25">
        <f t="shared" si="8"/>
        <v>0.45338677370000002</v>
      </c>
      <c r="R53" s="25"/>
      <c r="S53" s="25"/>
      <c r="T53" s="25">
        <v>1.2700000000000001E-3</v>
      </c>
      <c r="U53" s="25">
        <f t="shared" si="9"/>
        <v>6.9500000000000009E-4</v>
      </c>
    </row>
    <row r="54" spans="1:21" s="15" customFormat="1">
      <c r="A54" s="18">
        <v>302</v>
      </c>
      <c r="B54" s="25">
        <v>9.0000000000000006E-5</v>
      </c>
      <c r="C54" s="25">
        <v>0.02</v>
      </c>
      <c r="D54" s="25">
        <f t="shared" si="0"/>
        <v>1.9325000000000002E-2</v>
      </c>
      <c r="E54" s="25"/>
      <c r="F54" s="25">
        <f t="shared" si="1"/>
        <v>1.9148790000000002E-2</v>
      </c>
      <c r="G54" s="25">
        <f t="shared" si="2"/>
        <v>0.44099663370000008</v>
      </c>
      <c r="H54" s="25">
        <v>2.2200000000000001E-2</v>
      </c>
      <c r="I54" s="25">
        <f t="shared" si="3"/>
        <v>2.1525000000000002E-2</v>
      </c>
      <c r="J54" s="25"/>
      <c r="K54" s="25">
        <f t="shared" si="4"/>
        <v>2.0912790000000004E-2</v>
      </c>
      <c r="L54" s="25">
        <f t="shared" si="5"/>
        <v>0.48162155370000009</v>
      </c>
      <c r="M54" s="25">
        <v>2.0199999999999999E-2</v>
      </c>
      <c r="N54" s="25">
        <f t="shared" si="6"/>
        <v>1.9525000000000001E-2</v>
      </c>
      <c r="O54" s="25"/>
      <c r="P54" s="25">
        <f t="shared" si="7"/>
        <v>1.9306790000000001E-2</v>
      </c>
      <c r="Q54" s="25">
        <f t="shared" si="8"/>
        <v>0.44463537370000006</v>
      </c>
      <c r="R54" s="25"/>
      <c r="S54" s="25"/>
      <c r="T54" s="25">
        <v>1.2600000000000001E-3</v>
      </c>
      <c r="U54" s="25">
        <f t="shared" si="9"/>
        <v>6.7500000000000004E-4</v>
      </c>
    </row>
    <row r="55" spans="1:21" s="15" customFormat="1">
      <c r="A55" s="18">
        <v>303</v>
      </c>
      <c r="B55" s="25">
        <v>1E-4</v>
      </c>
      <c r="C55" s="25">
        <v>1.9400000000000001E-2</v>
      </c>
      <c r="D55" s="25">
        <f t="shared" si="0"/>
        <v>1.8675000000000001E-2</v>
      </c>
      <c r="E55" s="25"/>
      <c r="F55" s="25">
        <f t="shared" si="1"/>
        <v>1.8498790000000001E-2</v>
      </c>
      <c r="G55" s="25">
        <f t="shared" si="2"/>
        <v>0.42602713370000006</v>
      </c>
      <c r="H55" s="25">
        <v>2.1600000000000001E-2</v>
      </c>
      <c r="I55" s="25">
        <f t="shared" si="3"/>
        <v>2.0875000000000001E-2</v>
      </c>
      <c r="J55" s="25"/>
      <c r="K55" s="25">
        <f t="shared" si="4"/>
        <v>2.0262790000000003E-2</v>
      </c>
      <c r="L55" s="25">
        <f t="shared" si="5"/>
        <v>0.46665205370000007</v>
      </c>
      <c r="M55" s="25">
        <v>1.95E-2</v>
      </c>
      <c r="N55" s="25">
        <f t="shared" si="6"/>
        <v>1.8775E-2</v>
      </c>
      <c r="O55" s="25"/>
      <c r="P55" s="25">
        <f t="shared" si="7"/>
        <v>1.855679E-2</v>
      </c>
      <c r="Q55" s="25">
        <f t="shared" si="8"/>
        <v>0.42736287370000003</v>
      </c>
      <c r="R55" s="25"/>
      <c r="S55" s="25"/>
      <c r="T55" s="25">
        <v>1.3500000000000001E-3</v>
      </c>
      <c r="U55" s="25">
        <f t="shared" si="9"/>
        <v>7.2500000000000006E-4</v>
      </c>
    </row>
    <row r="56" spans="1:21" s="15" customFormat="1">
      <c r="A56" s="18">
        <v>304</v>
      </c>
      <c r="B56" s="25">
        <v>6.8999999999999997E-5</v>
      </c>
      <c r="C56" s="25">
        <v>1.89E-2</v>
      </c>
      <c r="D56" s="25">
        <f t="shared" si="0"/>
        <v>1.8205499999999999E-2</v>
      </c>
      <c r="E56" s="25"/>
      <c r="F56" s="25">
        <f t="shared" si="1"/>
        <v>1.802929E-2</v>
      </c>
      <c r="G56" s="25">
        <f t="shared" si="2"/>
        <v>0.41521454870000002</v>
      </c>
      <c r="H56" s="25">
        <v>2.1399999999999999E-2</v>
      </c>
      <c r="I56" s="25">
        <f t="shared" si="3"/>
        <v>2.0705499999999998E-2</v>
      </c>
      <c r="J56" s="25"/>
      <c r="K56" s="25">
        <f t="shared" si="4"/>
        <v>2.009329E-2</v>
      </c>
      <c r="L56" s="25">
        <f t="shared" si="5"/>
        <v>0.46274846870000003</v>
      </c>
      <c r="M56" s="25">
        <v>1.9300000000000001E-2</v>
      </c>
      <c r="N56" s="25">
        <f t="shared" si="6"/>
        <v>1.8605500000000001E-2</v>
      </c>
      <c r="O56" s="25"/>
      <c r="P56" s="25">
        <f t="shared" si="7"/>
        <v>1.8387290000000001E-2</v>
      </c>
      <c r="Q56" s="25">
        <f t="shared" si="8"/>
        <v>0.42345928870000005</v>
      </c>
      <c r="R56" s="25"/>
      <c r="S56" s="25"/>
      <c r="T56" s="25">
        <v>1.32E-3</v>
      </c>
      <c r="U56" s="25">
        <f t="shared" si="9"/>
        <v>6.9450000000000002E-4</v>
      </c>
    </row>
    <row r="57" spans="1:21" s="15" customFormat="1">
      <c r="A57" s="18">
        <v>305</v>
      </c>
      <c r="B57" s="25">
        <v>9.0000000000000006E-5</v>
      </c>
      <c r="C57" s="25">
        <v>1.8800000000000001E-2</v>
      </c>
      <c r="D57" s="25">
        <f t="shared" si="0"/>
        <v>1.8045000000000002E-2</v>
      </c>
      <c r="E57" s="25"/>
      <c r="F57" s="25">
        <f t="shared" si="1"/>
        <v>1.7868790000000002E-2</v>
      </c>
      <c r="G57" s="25">
        <f t="shared" si="2"/>
        <v>0.41151823370000007</v>
      </c>
      <c r="H57" s="25">
        <v>2.1000000000000001E-2</v>
      </c>
      <c r="I57" s="25">
        <f t="shared" si="3"/>
        <v>2.0245000000000003E-2</v>
      </c>
      <c r="J57" s="25"/>
      <c r="K57" s="25">
        <f t="shared" si="4"/>
        <v>1.9632790000000004E-2</v>
      </c>
      <c r="L57" s="25">
        <f t="shared" si="5"/>
        <v>0.45214315370000013</v>
      </c>
      <c r="M57" s="25">
        <v>1.89E-2</v>
      </c>
      <c r="N57" s="25">
        <f t="shared" si="6"/>
        <v>1.8145000000000001E-2</v>
      </c>
      <c r="O57" s="25"/>
      <c r="P57" s="25">
        <f t="shared" si="7"/>
        <v>1.7926790000000001E-2</v>
      </c>
      <c r="Q57" s="25">
        <f t="shared" si="8"/>
        <v>0.41285397370000004</v>
      </c>
      <c r="R57" s="25"/>
      <c r="S57" s="25"/>
      <c r="T57" s="25">
        <v>1.42E-3</v>
      </c>
      <c r="U57" s="25">
        <f t="shared" si="9"/>
        <v>7.5500000000000003E-4</v>
      </c>
    </row>
    <row r="58" spans="1:21" s="15" customFormat="1">
      <c r="A58" s="18">
        <v>306</v>
      </c>
      <c r="B58" s="25">
        <v>1.1E-4</v>
      </c>
      <c r="C58" s="25">
        <v>1.8499999999999999E-2</v>
      </c>
      <c r="D58" s="25">
        <f t="shared" si="0"/>
        <v>1.7704999999999999E-2</v>
      </c>
      <c r="E58" s="25"/>
      <c r="F58" s="25">
        <f t="shared" si="1"/>
        <v>1.7528789999999999E-2</v>
      </c>
      <c r="G58" s="25">
        <f t="shared" si="2"/>
        <v>0.4036880337</v>
      </c>
      <c r="H58" s="25">
        <v>2.0500000000000001E-2</v>
      </c>
      <c r="I58" s="25">
        <f t="shared" si="3"/>
        <v>1.9705E-2</v>
      </c>
      <c r="J58" s="25"/>
      <c r="K58" s="25">
        <f t="shared" si="4"/>
        <v>1.9092790000000002E-2</v>
      </c>
      <c r="L58" s="25">
        <f t="shared" si="5"/>
        <v>0.43970695370000007</v>
      </c>
      <c r="M58" s="25">
        <v>1.8200000000000001E-2</v>
      </c>
      <c r="N58" s="25">
        <f t="shared" si="6"/>
        <v>1.7405E-2</v>
      </c>
      <c r="O58" s="25"/>
      <c r="P58" s="25">
        <f t="shared" si="7"/>
        <v>1.718679E-2</v>
      </c>
      <c r="Q58" s="25">
        <f t="shared" si="8"/>
        <v>0.39581177370000004</v>
      </c>
      <c r="R58" s="25"/>
      <c r="S58" s="25"/>
      <c r="T58" s="25">
        <v>1.48E-3</v>
      </c>
      <c r="U58" s="25">
        <f t="shared" si="9"/>
        <v>7.9500000000000003E-4</v>
      </c>
    </row>
    <row r="59" spans="1:21" s="15" customFormat="1">
      <c r="A59" s="18">
        <v>307</v>
      </c>
      <c r="B59" s="25">
        <v>1.1E-4</v>
      </c>
      <c r="C59" s="25">
        <v>1.7999999999999999E-2</v>
      </c>
      <c r="D59" s="25">
        <f t="shared" si="0"/>
        <v>1.7219999999999999E-2</v>
      </c>
      <c r="E59" s="25"/>
      <c r="F59" s="25">
        <f t="shared" si="1"/>
        <v>1.704379E-2</v>
      </c>
      <c r="G59" s="25">
        <f t="shared" si="2"/>
        <v>0.39251848370000003</v>
      </c>
      <c r="H59" s="25">
        <v>0.02</v>
      </c>
      <c r="I59" s="25">
        <f t="shared" si="3"/>
        <v>1.9220000000000001E-2</v>
      </c>
      <c r="J59" s="25"/>
      <c r="K59" s="25">
        <f t="shared" si="4"/>
        <v>1.8607790000000003E-2</v>
      </c>
      <c r="L59" s="25">
        <f t="shared" si="5"/>
        <v>0.4285374037000001</v>
      </c>
      <c r="M59" s="25">
        <v>1.7899999999999999E-2</v>
      </c>
      <c r="N59" s="25">
        <f t="shared" si="6"/>
        <v>1.712E-2</v>
      </c>
      <c r="O59" s="25"/>
      <c r="P59" s="25">
        <f t="shared" si="7"/>
        <v>1.690179E-2</v>
      </c>
      <c r="Q59" s="25">
        <f t="shared" si="8"/>
        <v>0.38924822370000001</v>
      </c>
      <c r="R59" s="25"/>
      <c r="S59" s="25"/>
      <c r="T59" s="25">
        <v>1.4499999999999999E-3</v>
      </c>
      <c r="U59" s="25">
        <f t="shared" si="9"/>
        <v>7.7999999999999999E-4</v>
      </c>
    </row>
    <row r="60" spans="1:21" s="15" customFormat="1">
      <c r="A60" s="18">
        <v>308</v>
      </c>
      <c r="B60" s="25">
        <v>1.8000000000000001E-4</v>
      </c>
      <c r="C60" s="25">
        <v>1.7899999999999999E-2</v>
      </c>
      <c r="D60" s="25">
        <f t="shared" si="0"/>
        <v>1.7065E-2</v>
      </c>
      <c r="E60" s="25"/>
      <c r="F60" s="25">
        <f t="shared" si="1"/>
        <v>1.6888790000000001E-2</v>
      </c>
      <c r="G60" s="25">
        <f t="shared" si="2"/>
        <v>0.38894883370000005</v>
      </c>
      <c r="H60" s="25">
        <v>0.02</v>
      </c>
      <c r="I60" s="25">
        <f t="shared" si="3"/>
        <v>1.9165000000000001E-2</v>
      </c>
      <c r="J60" s="25"/>
      <c r="K60" s="25">
        <f t="shared" si="4"/>
        <v>1.8552790000000003E-2</v>
      </c>
      <c r="L60" s="25">
        <f t="shared" si="5"/>
        <v>0.42727075370000012</v>
      </c>
      <c r="M60" s="25">
        <v>1.77E-2</v>
      </c>
      <c r="N60" s="25">
        <f t="shared" si="6"/>
        <v>1.6865000000000002E-2</v>
      </c>
      <c r="O60" s="25"/>
      <c r="P60" s="25">
        <f t="shared" si="7"/>
        <v>1.6646790000000002E-2</v>
      </c>
      <c r="Q60" s="25">
        <f t="shared" si="8"/>
        <v>0.38337557370000008</v>
      </c>
      <c r="R60" s="25"/>
      <c r="S60" s="25"/>
      <c r="T60" s="25">
        <v>1.49E-3</v>
      </c>
      <c r="U60" s="25">
        <f t="shared" si="9"/>
        <v>8.3500000000000002E-4</v>
      </c>
    </row>
    <row r="61" spans="1:21" s="15" customFormat="1">
      <c r="A61" s="18">
        <v>309</v>
      </c>
      <c r="B61" s="25">
        <v>1.2E-4</v>
      </c>
      <c r="C61" s="25">
        <v>1.7600000000000001E-2</v>
      </c>
      <c r="D61" s="25">
        <f t="shared" si="0"/>
        <v>1.6810000000000002E-2</v>
      </c>
      <c r="E61" s="25"/>
      <c r="F61" s="25">
        <f t="shared" si="1"/>
        <v>1.6633790000000002E-2</v>
      </c>
      <c r="G61" s="25">
        <f t="shared" si="2"/>
        <v>0.38307618370000007</v>
      </c>
      <c r="H61" s="25">
        <v>1.9400000000000001E-2</v>
      </c>
      <c r="I61" s="25">
        <f t="shared" si="3"/>
        <v>1.8610000000000002E-2</v>
      </c>
      <c r="J61" s="25"/>
      <c r="K61" s="25">
        <f t="shared" si="4"/>
        <v>1.7997790000000003E-2</v>
      </c>
      <c r="L61" s="25">
        <f t="shared" si="5"/>
        <v>0.41448910370000008</v>
      </c>
      <c r="M61" s="25">
        <v>1.7299999999999999E-2</v>
      </c>
      <c r="N61" s="25">
        <f t="shared" si="6"/>
        <v>1.651E-2</v>
      </c>
      <c r="O61" s="25"/>
      <c r="P61" s="25">
        <f t="shared" si="7"/>
        <v>1.629179E-2</v>
      </c>
      <c r="Q61" s="25">
        <f t="shared" si="8"/>
        <v>0.37519992370000005</v>
      </c>
      <c r="R61" s="25"/>
      <c r="S61" s="25"/>
      <c r="T61" s="25">
        <v>1.4599999999999999E-3</v>
      </c>
      <c r="U61" s="25">
        <f t="shared" si="9"/>
        <v>7.9000000000000001E-4</v>
      </c>
    </row>
    <row r="62" spans="1:21" s="15" customFormat="1">
      <c r="A62" s="18">
        <v>310</v>
      </c>
      <c r="B62" s="25">
        <v>1.4999999999999999E-4</v>
      </c>
      <c r="C62" s="25">
        <v>1.72E-2</v>
      </c>
      <c r="D62" s="25">
        <f t="shared" si="0"/>
        <v>1.6395E-2</v>
      </c>
      <c r="E62" s="25"/>
      <c r="F62" s="25">
        <f t="shared" si="1"/>
        <v>1.621879E-2</v>
      </c>
      <c r="G62" s="25">
        <f t="shared" si="2"/>
        <v>0.37351873370000005</v>
      </c>
      <c r="H62" s="25">
        <v>1.9099999999999999E-2</v>
      </c>
      <c r="I62" s="25">
        <f t="shared" si="3"/>
        <v>1.8294999999999999E-2</v>
      </c>
      <c r="J62" s="25"/>
      <c r="K62" s="25">
        <f t="shared" si="4"/>
        <v>1.768279E-2</v>
      </c>
      <c r="L62" s="25">
        <f t="shared" si="5"/>
        <v>0.4072346537</v>
      </c>
      <c r="M62" s="25">
        <v>1.7100000000000001E-2</v>
      </c>
      <c r="N62" s="25">
        <f t="shared" si="6"/>
        <v>1.6295E-2</v>
      </c>
      <c r="O62" s="25"/>
      <c r="P62" s="25">
        <f t="shared" si="7"/>
        <v>1.6076790000000001E-2</v>
      </c>
      <c r="Q62" s="25">
        <f t="shared" si="8"/>
        <v>0.37024847370000002</v>
      </c>
      <c r="R62" s="25"/>
      <c r="S62" s="25"/>
      <c r="T62" s="25">
        <v>1.4599999999999999E-3</v>
      </c>
      <c r="U62" s="25">
        <f t="shared" si="9"/>
        <v>8.0499999999999994E-4</v>
      </c>
    </row>
    <row r="63" spans="1:21" s="15" customFormat="1">
      <c r="A63" s="18">
        <v>311</v>
      </c>
      <c r="B63" s="25">
        <v>1.7000000000000001E-4</v>
      </c>
      <c r="C63" s="25">
        <v>1.6899999999999998E-2</v>
      </c>
      <c r="D63" s="25">
        <f t="shared" si="0"/>
        <v>1.6034999999999997E-2</v>
      </c>
      <c r="E63" s="25"/>
      <c r="F63" s="25">
        <f t="shared" si="1"/>
        <v>1.5858789999999998E-2</v>
      </c>
      <c r="G63" s="25">
        <f t="shared" si="2"/>
        <v>0.36522793369999995</v>
      </c>
      <c r="H63" s="25">
        <v>1.8800000000000001E-2</v>
      </c>
      <c r="I63" s="25">
        <f t="shared" si="3"/>
        <v>1.7935E-2</v>
      </c>
      <c r="J63" s="25"/>
      <c r="K63" s="25">
        <f t="shared" si="4"/>
        <v>1.7322790000000001E-2</v>
      </c>
      <c r="L63" s="25">
        <f t="shared" si="5"/>
        <v>0.39894385370000007</v>
      </c>
      <c r="M63" s="25">
        <v>1.6899999999999998E-2</v>
      </c>
      <c r="N63" s="25">
        <f t="shared" si="6"/>
        <v>1.6034999999999997E-2</v>
      </c>
      <c r="O63" s="25"/>
      <c r="P63" s="25">
        <f t="shared" si="7"/>
        <v>1.5816789999999997E-2</v>
      </c>
      <c r="Q63" s="25">
        <f t="shared" si="8"/>
        <v>0.36426067369999998</v>
      </c>
      <c r="R63" s="25"/>
      <c r="S63" s="25"/>
      <c r="T63" s="25">
        <v>1.56E-3</v>
      </c>
      <c r="U63" s="25">
        <f t="shared" si="9"/>
        <v>8.6499999999999999E-4</v>
      </c>
    </row>
    <row r="64" spans="1:21" s="15" customFormat="1">
      <c r="A64" s="18">
        <v>312</v>
      </c>
      <c r="B64" s="25">
        <v>2.5999999999999998E-4</v>
      </c>
      <c r="C64" s="25">
        <v>1.6799999999999999E-2</v>
      </c>
      <c r="D64" s="25">
        <f t="shared" si="0"/>
        <v>1.5904999999999999E-2</v>
      </c>
      <c r="E64" s="25"/>
      <c r="F64" s="25">
        <f t="shared" si="1"/>
        <v>1.5728789999999999E-2</v>
      </c>
      <c r="G64" s="25">
        <f t="shared" si="2"/>
        <v>0.36223403370000001</v>
      </c>
      <c r="H64" s="25">
        <v>1.8599999999999998E-2</v>
      </c>
      <c r="I64" s="25">
        <f t="shared" si="3"/>
        <v>1.7704999999999999E-2</v>
      </c>
      <c r="J64" s="25"/>
      <c r="K64" s="25">
        <f t="shared" si="4"/>
        <v>1.709279E-2</v>
      </c>
      <c r="L64" s="25">
        <f t="shared" si="5"/>
        <v>0.39364695370000002</v>
      </c>
      <c r="M64" s="25">
        <v>1.67E-2</v>
      </c>
      <c r="N64" s="25">
        <f t="shared" si="6"/>
        <v>1.5805E-2</v>
      </c>
      <c r="O64" s="25"/>
      <c r="P64" s="25">
        <f t="shared" si="7"/>
        <v>1.558679E-2</v>
      </c>
      <c r="Q64" s="25">
        <f t="shared" si="8"/>
        <v>0.35896377369999999</v>
      </c>
      <c r="R64" s="25"/>
      <c r="S64" s="25"/>
      <c r="T64" s="25">
        <v>1.5299999999999999E-3</v>
      </c>
      <c r="U64" s="25">
        <f t="shared" si="9"/>
        <v>8.9499999999999996E-4</v>
      </c>
    </row>
    <row r="65" spans="1:21" s="15" customFormat="1">
      <c r="A65" s="18">
        <v>313</v>
      </c>
      <c r="B65" s="25">
        <v>1.2999999999999999E-4</v>
      </c>
      <c r="C65" s="25">
        <v>1.6299999999999999E-2</v>
      </c>
      <c r="D65" s="25">
        <f t="shared" si="0"/>
        <v>1.5484999999999999E-2</v>
      </c>
      <c r="E65" s="25"/>
      <c r="F65" s="25">
        <f t="shared" si="1"/>
        <v>1.5308789999999999E-2</v>
      </c>
      <c r="G65" s="25">
        <f t="shared" si="2"/>
        <v>0.35256143369999998</v>
      </c>
      <c r="H65" s="25">
        <v>1.8200000000000001E-2</v>
      </c>
      <c r="I65" s="25">
        <f t="shared" si="3"/>
        <v>1.7385000000000001E-2</v>
      </c>
      <c r="J65" s="25"/>
      <c r="K65" s="25">
        <f t="shared" si="4"/>
        <v>1.6772790000000003E-2</v>
      </c>
      <c r="L65" s="25">
        <f t="shared" si="5"/>
        <v>0.3862773537000001</v>
      </c>
      <c r="M65" s="25">
        <v>1.6E-2</v>
      </c>
      <c r="N65" s="25">
        <f t="shared" si="6"/>
        <v>1.5185000000000001E-2</v>
      </c>
      <c r="O65" s="25"/>
      <c r="P65" s="25">
        <f t="shared" si="7"/>
        <v>1.4966790000000001E-2</v>
      </c>
      <c r="Q65" s="25">
        <f t="shared" si="8"/>
        <v>0.34468517370000001</v>
      </c>
      <c r="R65" s="25"/>
      <c r="S65" s="25"/>
      <c r="T65" s="25">
        <v>1.5E-3</v>
      </c>
      <c r="U65" s="25">
        <f t="shared" si="9"/>
        <v>8.1499999999999997E-4</v>
      </c>
    </row>
    <row r="66" spans="1:21" s="15" customFormat="1">
      <c r="A66" s="18">
        <v>314</v>
      </c>
      <c r="B66" s="25">
        <v>2.0000000000000001E-4</v>
      </c>
      <c r="C66" s="25">
        <v>1.5900000000000001E-2</v>
      </c>
      <c r="D66" s="25">
        <f t="shared" si="0"/>
        <v>1.5050000000000001E-2</v>
      </c>
      <c r="E66" s="25"/>
      <c r="F66" s="25">
        <f t="shared" si="1"/>
        <v>1.4873790000000001E-2</v>
      </c>
      <c r="G66" s="25">
        <f t="shared" si="2"/>
        <v>0.34254338370000004</v>
      </c>
      <c r="H66" s="25">
        <v>1.7899999999999999E-2</v>
      </c>
      <c r="I66" s="25">
        <f t="shared" si="3"/>
        <v>1.7049999999999999E-2</v>
      </c>
      <c r="J66" s="25"/>
      <c r="K66" s="25">
        <f t="shared" si="4"/>
        <v>1.6437790000000001E-2</v>
      </c>
      <c r="L66" s="25">
        <f t="shared" si="5"/>
        <v>0.37856230370000005</v>
      </c>
      <c r="M66" s="25">
        <v>1.5800000000000002E-2</v>
      </c>
      <c r="N66" s="25">
        <f t="shared" si="6"/>
        <v>1.4950000000000001E-2</v>
      </c>
      <c r="O66" s="25"/>
      <c r="P66" s="25">
        <f t="shared" si="7"/>
        <v>1.4731790000000002E-2</v>
      </c>
      <c r="Q66" s="25">
        <f t="shared" si="8"/>
        <v>0.33927312370000007</v>
      </c>
      <c r="R66" s="25"/>
      <c r="S66" s="25"/>
      <c r="T66" s="25">
        <v>1.5E-3</v>
      </c>
      <c r="U66" s="25">
        <f t="shared" si="9"/>
        <v>8.5000000000000006E-4</v>
      </c>
    </row>
    <row r="67" spans="1:21" s="15" customFormat="1">
      <c r="A67" s="18">
        <v>315</v>
      </c>
      <c r="B67" s="25">
        <v>4.0000000000000003E-5</v>
      </c>
      <c r="C67" s="25">
        <v>1.5800000000000002E-2</v>
      </c>
      <c r="D67" s="25">
        <f t="shared" ref="D67:D130" si="10">C67-U67</f>
        <v>1.5095000000000001E-2</v>
      </c>
      <c r="E67" s="25"/>
      <c r="F67" s="25">
        <f t="shared" ref="F67:F130" si="11">D67-0.00017621</f>
        <v>1.4918790000000001E-2</v>
      </c>
      <c r="G67" s="25">
        <f t="shared" ref="G67:G130" si="12">F67*23.03</f>
        <v>0.34357973370000006</v>
      </c>
      <c r="H67" s="25">
        <v>1.7600000000000001E-2</v>
      </c>
      <c r="I67" s="25">
        <f t="shared" ref="I67:I130" si="13">H67-U67</f>
        <v>1.6895E-2</v>
      </c>
      <c r="J67" s="25"/>
      <c r="K67" s="25">
        <f t="shared" ref="K67:K130" si="14">I67-0.00061221</f>
        <v>1.6282790000000002E-2</v>
      </c>
      <c r="L67" s="25">
        <f t="shared" ref="L67:L130" si="15">K67*23.03</f>
        <v>0.37499265370000007</v>
      </c>
      <c r="M67" s="25">
        <v>1.55E-2</v>
      </c>
      <c r="N67" s="25">
        <f t="shared" ref="N67:N130" si="16">M67-U67</f>
        <v>1.4794999999999999E-2</v>
      </c>
      <c r="O67" s="25"/>
      <c r="P67" s="25">
        <f t="shared" ref="P67:P130" si="17">N67-0.00021821</f>
        <v>1.4576789999999999E-2</v>
      </c>
      <c r="Q67" s="25">
        <f t="shared" ref="Q67:Q130" si="18">P67*23.03</f>
        <v>0.33570347369999998</v>
      </c>
      <c r="R67" s="25"/>
      <c r="S67" s="25"/>
      <c r="T67" s="25">
        <v>1.3699999999999999E-3</v>
      </c>
      <c r="U67" s="25">
        <f t="shared" ref="U67:U130" si="19">(B67+T67)/2</f>
        <v>7.0500000000000001E-4</v>
      </c>
    </row>
    <row r="68" spans="1:21" s="15" customFormat="1">
      <c r="A68" s="18">
        <v>316</v>
      </c>
      <c r="B68" s="25">
        <v>1.6000000000000001E-4</v>
      </c>
      <c r="C68" s="25">
        <v>1.55E-2</v>
      </c>
      <c r="D68" s="25">
        <f t="shared" si="10"/>
        <v>1.4744999999999999E-2</v>
      </c>
      <c r="E68" s="25"/>
      <c r="F68" s="25">
        <f t="shared" si="11"/>
        <v>1.456879E-2</v>
      </c>
      <c r="G68" s="25">
        <f t="shared" si="12"/>
        <v>0.33551923370000003</v>
      </c>
      <c r="H68" s="25">
        <v>1.7399999999999999E-2</v>
      </c>
      <c r="I68" s="25">
        <f t="shared" si="13"/>
        <v>1.6645E-2</v>
      </c>
      <c r="J68" s="25"/>
      <c r="K68" s="25">
        <f t="shared" si="14"/>
        <v>1.6032790000000002E-2</v>
      </c>
      <c r="L68" s="25">
        <f t="shared" si="15"/>
        <v>0.36923515370000004</v>
      </c>
      <c r="M68" s="25">
        <v>1.5299999999999999E-2</v>
      </c>
      <c r="N68" s="25">
        <f t="shared" si="16"/>
        <v>1.4544999999999999E-2</v>
      </c>
      <c r="O68" s="25"/>
      <c r="P68" s="25">
        <f t="shared" si="17"/>
        <v>1.4326789999999999E-2</v>
      </c>
      <c r="Q68" s="25">
        <f t="shared" si="18"/>
        <v>0.32994597370000001</v>
      </c>
      <c r="R68" s="25"/>
      <c r="S68" s="25"/>
      <c r="T68" s="25">
        <v>1.3500000000000001E-3</v>
      </c>
      <c r="U68" s="25">
        <f t="shared" si="19"/>
        <v>7.5500000000000003E-4</v>
      </c>
    </row>
    <row r="69" spans="1:21" s="15" customFormat="1">
      <c r="A69" s="18">
        <v>317</v>
      </c>
      <c r="B69" s="25">
        <v>1.2E-4</v>
      </c>
      <c r="C69" s="25">
        <v>1.5299999999999999E-2</v>
      </c>
      <c r="D69" s="25">
        <f t="shared" si="10"/>
        <v>1.4584999999999999E-2</v>
      </c>
      <c r="E69" s="25"/>
      <c r="F69" s="25">
        <f t="shared" si="11"/>
        <v>1.4408789999999999E-2</v>
      </c>
      <c r="G69" s="25">
        <f t="shared" si="12"/>
        <v>0.33183443369999999</v>
      </c>
      <c r="H69" s="25">
        <v>1.7000000000000001E-2</v>
      </c>
      <c r="I69" s="25">
        <f t="shared" si="13"/>
        <v>1.6285000000000001E-2</v>
      </c>
      <c r="J69" s="25"/>
      <c r="K69" s="25">
        <f t="shared" si="14"/>
        <v>1.5672790000000002E-2</v>
      </c>
      <c r="L69" s="25">
        <f t="shared" si="15"/>
        <v>0.36094435370000005</v>
      </c>
      <c r="M69" s="25">
        <v>1.4800000000000001E-2</v>
      </c>
      <c r="N69" s="25">
        <f t="shared" si="16"/>
        <v>1.4085E-2</v>
      </c>
      <c r="O69" s="25"/>
      <c r="P69" s="25">
        <f t="shared" si="17"/>
        <v>1.386679E-2</v>
      </c>
      <c r="Q69" s="25">
        <f t="shared" si="18"/>
        <v>0.31935217370000002</v>
      </c>
      <c r="R69" s="25"/>
      <c r="S69" s="25"/>
      <c r="T69" s="25">
        <v>1.31E-3</v>
      </c>
      <c r="U69" s="25">
        <f t="shared" si="19"/>
        <v>7.1500000000000003E-4</v>
      </c>
    </row>
    <row r="70" spans="1:21" s="15" customFormat="1">
      <c r="A70" s="18">
        <v>318</v>
      </c>
      <c r="B70" s="25">
        <v>1.2E-4</v>
      </c>
      <c r="C70" s="25">
        <v>1.4800000000000001E-2</v>
      </c>
      <c r="D70" s="25">
        <f t="shared" si="10"/>
        <v>1.4145000000000001E-2</v>
      </c>
      <c r="E70" s="25"/>
      <c r="F70" s="25">
        <f t="shared" si="11"/>
        <v>1.3968790000000002E-2</v>
      </c>
      <c r="G70" s="25">
        <f t="shared" si="12"/>
        <v>0.32170123370000003</v>
      </c>
      <c r="H70" s="25">
        <v>1.6799999999999999E-2</v>
      </c>
      <c r="I70" s="25">
        <f t="shared" si="13"/>
        <v>1.6145E-2</v>
      </c>
      <c r="J70" s="25"/>
      <c r="K70" s="25">
        <f t="shared" si="14"/>
        <v>1.5532789999999999E-2</v>
      </c>
      <c r="L70" s="25">
        <f t="shared" si="15"/>
        <v>0.35772015369999999</v>
      </c>
      <c r="M70" s="25">
        <v>1.4800000000000001E-2</v>
      </c>
      <c r="N70" s="25">
        <f t="shared" si="16"/>
        <v>1.4145000000000001E-2</v>
      </c>
      <c r="O70" s="25"/>
      <c r="P70" s="25">
        <f t="shared" si="17"/>
        <v>1.3926790000000001E-2</v>
      </c>
      <c r="Q70" s="25">
        <f t="shared" si="18"/>
        <v>0.32073397370000006</v>
      </c>
      <c r="R70" s="25"/>
      <c r="S70" s="25"/>
      <c r="T70" s="25">
        <v>1.1900000000000001E-3</v>
      </c>
      <c r="U70" s="25">
        <f t="shared" si="19"/>
        <v>6.5500000000000009E-4</v>
      </c>
    </row>
    <row r="71" spans="1:21" s="15" customFormat="1">
      <c r="A71" s="18">
        <v>319</v>
      </c>
      <c r="B71" s="25">
        <v>6.8999999999999997E-5</v>
      </c>
      <c r="C71" s="25">
        <v>1.47E-2</v>
      </c>
      <c r="D71" s="25">
        <f t="shared" si="10"/>
        <v>1.4090499999999999E-2</v>
      </c>
      <c r="E71" s="25"/>
      <c r="F71" s="25">
        <f t="shared" si="11"/>
        <v>1.3914289999999999E-2</v>
      </c>
      <c r="G71" s="25">
        <f t="shared" si="12"/>
        <v>0.32044609870000001</v>
      </c>
      <c r="H71" s="25">
        <v>1.67E-2</v>
      </c>
      <c r="I71" s="25">
        <f t="shared" si="13"/>
        <v>1.6090500000000001E-2</v>
      </c>
      <c r="J71" s="25"/>
      <c r="K71" s="25">
        <f t="shared" si="14"/>
        <v>1.547829E-2</v>
      </c>
      <c r="L71" s="25">
        <f t="shared" si="15"/>
        <v>0.35646501870000002</v>
      </c>
      <c r="M71" s="25">
        <v>1.44E-2</v>
      </c>
      <c r="N71" s="25">
        <f t="shared" si="16"/>
        <v>1.3790499999999999E-2</v>
      </c>
      <c r="O71" s="25"/>
      <c r="P71" s="25">
        <f t="shared" si="17"/>
        <v>1.3572289999999999E-2</v>
      </c>
      <c r="Q71" s="25">
        <f t="shared" si="18"/>
        <v>0.31256983869999999</v>
      </c>
      <c r="R71" s="25"/>
      <c r="S71" s="25"/>
      <c r="T71" s="25">
        <v>1.15E-3</v>
      </c>
      <c r="U71" s="25">
        <f t="shared" si="19"/>
        <v>6.0950000000000002E-4</v>
      </c>
    </row>
    <row r="72" spans="1:21" s="15" customFormat="1">
      <c r="A72" s="18">
        <v>320</v>
      </c>
      <c r="B72" s="25">
        <v>1.6000000000000001E-4</v>
      </c>
      <c r="C72" s="25">
        <v>1.44E-2</v>
      </c>
      <c r="D72" s="25">
        <f t="shared" si="10"/>
        <v>1.3764999999999999E-2</v>
      </c>
      <c r="E72" s="25"/>
      <c r="F72" s="25">
        <f t="shared" si="11"/>
        <v>1.358879E-2</v>
      </c>
      <c r="G72" s="25">
        <f t="shared" si="12"/>
        <v>0.31294983370000001</v>
      </c>
      <c r="H72" s="25">
        <v>1.67E-2</v>
      </c>
      <c r="I72" s="25">
        <f t="shared" si="13"/>
        <v>1.6064999999999999E-2</v>
      </c>
      <c r="J72" s="25"/>
      <c r="K72" s="25">
        <f t="shared" si="14"/>
        <v>1.5452789999999999E-2</v>
      </c>
      <c r="L72" s="25">
        <f t="shared" si="15"/>
        <v>0.35587775370000002</v>
      </c>
      <c r="M72" s="25">
        <v>1.4200000000000001E-2</v>
      </c>
      <c r="N72" s="25">
        <f t="shared" si="16"/>
        <v>1.3565000000000001E-2</v>
      </c>
      <c r="O72" s="25"/>
      <c r="P72" s="25">
        <f t="shared" si="17"/>
        <v>1.3346790000000001E-2</v>
      </c>
      <c r="Q72" s="25">
        <f t="shared" si="18"/>
        <v>0.30737657370000004</v>
      </c>
      <c r="R72" s="25"/>
      <c r="S72" s="25"/>
      <c r="T72" s="25">
        <v>1.1100000000000001E-3</v>
      </c>
      <c r="U72" s="25">
        <f t="shared" si="19"/>
        <v>6.3500000000000004E-4</v>
      </c>
    </row>
    <row r="73" spans="1:21" s="15" customFormat="1">
      <c r="A73" s="18">
        <v>321</v>
      </c>
      <c r="B73" s="25">
        <v>3.0000000000000001E-5</v>
      </c>
      <c r="C73" s="25">
        <v>1.43E-2</v>
      </c>
      <c r="D73" s="25">
        <f t="shared" si="10"/>
        <v>1.3755E-2</v>
      </c>
      <c r="E73" s="25"/>
      <c r="F73" s="25">
        <f t="shared" si="11"/>
        <v>1.357879E-2</v>
      </c>
      <c r="G73" s="25">
        <f t="shared" si="12"/>
        <v>0.3127195337</v>
      </c>
      <c r="H73" s="25">
        <v>1.66E-2</v>
      </c>
      <c r="I73" s="25">
        <f t="shared" si="13"/>
        <v>1.6055E-2</v>
      </c>
      <c r="J73" s="25"/>
      <c r="K73" s="25">
        <f t="shared" si="14"/>
        <v>1.544279E-2</v>
      </c>
      <c r="L73" s="25">
        <f t="shared" si="15"/>
        <v>0.3556474537</v>
      </c>
      <c r="M73" s="25">
        <v>1.3899999999999999E-2</v>
      </c>
      <c r="N73" s="25">
        <f t="shared" si="16"/>
        <v>1.3354999999999999E-2</v>
      </c>
      <c r="O73" s="25"/>
      <c r="P73" s="25">
        <f t="shared" si="17"/>
        <v>1.3136789999999999E-2</v>
      </c>
      <c r="Q73" s="25">
        <f t="shared" si="18"/>
        <v>0.30254027369999997</v>
      </c>
      <c r="R73" s="25"/>
      <c r="S73" s="25"/>
      <c r="T73" s="25">
        <v>1.06E-3</v>
      </c>
      <c r="U73" s="25">
        <f t="shared" si="19"/>
        <v>5.4500000000000002E-4</v>
      </c>
    </row>
    <row r="74" spans="1:21" s="15" customFormat="1">
      <c r="A74" s="18">
        <v>322</v>
      </c>
      <c r="B74" s="25">
        <v>6.8999999999999997E-5</v>
      </c>
      <c r="C74" s="25">
        <v>1.41E-2</v>
      </c>
      <c r="D74" s="25">
        <f t="shared" si="10"/>
        <v>1.35405E-2</v>
      </c>
      <c r="E74" s="25"/>
      <c r="F74" s="25">
        <f t="shared" si="11"/>
        <v>1.3364290000000001E-2</v>
      </c>
      <c r="G74" s="25">
        <f t="shared" si="12"/>
        <v>0.30777959870000005</v>
      </c>
      <c r="H74" s="25">
        <v>1.6500000000000001E-2</v>
      </c>
      <c r="I74" s="25">
        <f t="shared" si="13"/>
        <v>1.59405E-2</v>
      </c>
      <c r="J74" s="25"/>
      <c r="K74" s="25">
        <f t="shared" si="14"/>
        <v>1.532829E-2</v>
      </c>
      <c r="L74" s="25">
        <f t="shared" si="15"/>
        <v>0.3530105187</v>
      </c>
      <c r="M74" s="25">
        <v>1.2699999999999999E-2</v>
      </c>
      <c r="N74" s="25">
        <f t="shared" si="16"/>
        <v>1.21405E-2</v>
      </c>
      <c r="O74" s="25"/>
      <c r="P74" s="25">
        <f t="shared" si="17"/>
        <v>1.192229E-2</v>
      </c>
      <c r="Q74" s="25">
        <f t="shared" si="18"/>
        <v>0.27457033870000003</v>
      </c>
      <c r="R74" s="25"/>
      <c r="S74" s="25"/>
      <c r="T74" s="25">
        <v>1.0499999999999999E-3</v>
      </c>
      <c r="U74" s="25">
        <f t="shared" si="19"/>
        <v>5.5949999999999999E-4</v>
      </c>
    </row>
    <row r="75" spans="1:21" s="15" customFormat="1">
      <c r="A75" s="18">
        <v>323</v>
      </c>
      <c r="B75" s="25">
        <v>1.1E-4</v>
      </c>
      <c r="C75" s="25">
        <v>1.4E-2</v>
      </c>
      <c r="D75" s="25">
        <f t="shared" si="10"/>
        <v>1.3424999999999999E-2</v>
      </c>
      <c r="E75" s="25"/>
      <c r="F75" s="25">
        <f t="shared" si="11"/>
        <v>1.324879E-2</v>
      </c>
      <c r="G75" s="25">
        <f t="shared" si="12"/>
        <v>0.3051196337</v>
      </c>
      <c r="H75" s="25">
        <v>1.6500000000000001E-2</v>
      </c>
      <c r="I75" s="25">
        <f t="shared" si="13"/>
        <v>1.5925000000000002E-2</v>
      </c>
      <c r="J75" s="25"/>
      <c r="K75" s="25">
        <f t="shared" si="14"/>
        <v>1.5312790000000001E-2</v>
      </c>
      <c r="L75" s="25">
        <f t="shared" si="15"/>
        <v>0.35265355370000007</v>
      </c>
      <c r="M75" s="25">
        <v>1.2699999999999999E-2</v>
      </c>
      <c r="N75" s="25">
        <f t="shared" si="16"/>
        <v>1.2125E-2</v>
      </c>
      <c r="O75" s="25"/>
      <c r="P75" s="25">
        <f t="shared" si="17"/>
        <v>1.190679E-2</v>
      </c>
      <c r="Q75" s="25">
        <f t="shared" si="18"/>
        <v>0.27421337370000004</v>
      </c>
      <c r="R75" s="25"/>
      <c r="S75" s="25"/>
      <c r="T75" s="25">
        <v>1.0399999999999999E-3</v>
      </c>
      <c r="U75" s="25">
        <f t="shared" si="19"/>
        <v>5.7499999999999999E-4</v>
      </c>
    </row>
    <row r="76" spans="1:21" s="15" customFormat="1">
      <c r="A76" s="18">
        <v>324</v>
      </c>
      <c r="B76" s="25">
        <v>5.0000000000000002E-5</v>
      </c>
      <c r="C76" s="25">
        <v>1.34E-2</v>
      </c>
      <c r="D76" s="25">
        <f t="shared" si="10"/>
        <v>1.2880000000000001E-2</v>
      </c>
      <c r="E76" s="25"/>
      <c r="F76" s="25">
        <f t="shared" si="11"/>
        <v>1.2703790000000001E-2</v>
      </c>
      <c r="G76" s="25">
        <f t="shared" si="12"/>
        <v>0.29256828370000004</v>
      </c>
      <c r="H76" s="25">
        <v>1.6400000000000001E-2</v>
      </c>
      <c r="I76" s="25">
        <f t="shared" si="13"/>
        <v>1.5880000000000002E-2</v>
      </c>
      <c r="J76" s="25"/>
      <c r="K76" s="25">
        <f t="shared" si="14"/>
        <v>1.5267790000000002E-2</v>
      </c>
      <c r="L76" s="25">
        <f t="shared" si="15"/>
        <v>0.35161720370000005</v>
      </c>
      <c r="M76" s="25">
        <v>1.0200000000000001E-2</v>
      </c>
      <c r="N76" s="25">
        <f t="shared" si="16"/>
        <v>9.6800000000000011E-3</v>
      </c>
      <c r="O76" s="25"/>
      <c r="P76" s="25">
        <f t="shared" si="17"/>
        <v>9.4617900000000012E-3</v>
      </c>
      <c r="Q76" s="25">
        <f t="shared" si="18"/>
        <v>0.21790502370000003</v>
      </c>
      <c r="R76" s="25"/>
      <c r="S76" s="25"/>
      <c r="T76" s="25">
        <v>9.8999999999999999E-4</v>
      </c>
      <c r="U76" s="25">
        <f t="shared" si="19"/>
        <v>5.1999999999999995E-4</v>
      </c>
    </row>
    <row r="77" spans="1:21" s="15" customFormat="1">
      <c r="A77" s="18">
        <v>325</v>
      </c>
      <c r="B77" s="25">
        <v>4.0000000000000003E-5</v>
      </c>
      <c r="C77" s="25">
        <v>9.417E-3</v>
      </c>
      <c r="D77" s="25">
        <f t="shared" si="10"/>
        <v>8.9320000000000007E-3</v>
      </c>
      <c r="E77" s="25"/>
      <c r="F77" s="25">
        <f t="shared" si="11"/>
        <v>8.7557900000000011E-3</v>
      </c>
      <c r="G77" s="25">
        <f t="shared" si="12"/>
        <v>0.20164584370000005</v>
      </c>
      <c r="H77" s="25">
        <v>1.6400000000000001E-2</v>
      </c>
      <c r="I77" s="25">
        <f t="shared" si="13"/>
        <v>1.5915000000000002E-2</v>
      </c>
      <c r="J77" s="25"/>
      <c r="K77" s="25">
        <f t="shared" si="14"/>
        <v>1.5302790000000002E-2</v>
      </c>
      <c r="L77" s="25">
        <f t="shared" si="15"/>
        <v>0.35242325370000005</v>
      </c>
      <c r="M77" s="25">
        <v>9.6200000000000001E-3</v>
      </c>
      <c r="N77" s="25">
        <f t="shared" si="16"/>
        <v>9.1350000000000008E-3</v>
      </c>
      <c r="O77" s="25"/>
      <c r="P77" s="25">
        <f t="shared" si="17"/>
        <v>8.9167900000000008E-3</v>
      </c>
      <c r="Q77" s="25">
        <f t="shared" si="18"/>
        <v>0.20535367370000002</v>
      </c>
      <c r="R77" s="25"/>
      <c r="S77" s="25"/>
      <c r="T77" s="25">
        <v>9.3000000000000005E-4</v>
      </c>
      <c r="U77" s="25">
        <f t="shared" si="19"/>
        <v>4.8500000000000003E-4</v>
      </c>
    </row>
    <row r="78" spans="1:21" s="15" customFormat="1">
      <c r="A78" s="18">
        <v>326</v>
      </c>
      <c r="B78" s="25">
        <v>6.0000000000000002E-5</v>
      </c>
      <c r="C78" s="25">
        <v>9.4160000000000008E-3</v>
      </c>
      <c r="D78" s="25">
        <f t="shared" si="10"/>
        <v>8.9210000000000001E-3</v>
      </c>
      <c r="E78" s="25"/>
      <c r="F78" s="25">
        <f t="shared" si="11"/>
        <v>8.7447900000000005E-3</v>
      </c>
      <c r="G78" s="25">
        <f t="shared" si="12"/>
        <v>0.20139251370000003</v>
      </c>
      <c r="H78" s="25">
        <v>1.5100000000000001E-2</v>
      </c>
      <c r="I78" s="25">
        <f t="shared" si="13"/>
        <v>1.4605E-2</v>
      </c>
      <c r="J78" s="25"/>
      <c r="K78" s="25">
        <f t="shared" si="14"/>
        <v>1.399279E-2</v>
      </c>
      <c r="L78" s="25">
        <f t="shared" si="15"/>
        <v>0.32225395369999998</v>
      </c>
      <c r="M78" s="25">
        <v>9.5200000000000007E-3</v>
      </c>
      <c r="N78" s="25">
        <f t="shared" si="16"/>
        <v>9.025E-3</v>
      </c>
      <c r="O78" s="25"/>
      <c r="P78" s="25">
        <f t="shared" si="17"/>
        <v>8.8067900000000001E-3</v>
      </c>
      <c r="Q78" s="25">
        <f t="shared" si="18"/>
        <v>0.2028203737</v>
      </c>
      <c r="R78" s="25"/>
      <c r="S78" s="25"/>
      <c r="T78" s="25">
        <v>9.3000000000000005E-4</v>
      </c>
      <c r="U78" s="25">
        <f t="shared" si="19"/>
        <v>4.95E-4</v>
      </c>
    </row>
    <row r="79" spans="1:21" s="15" customFormat="1">
      <c r="A79" s="18">
        <v>327</v>
      </c>
      <c r="B79" s="25">
        <v>8.0000000000000007E-5</v>
      </c>
      <c r="C79" s="25">
        <v>9.4120000000000002E-3</v>
      </c>
      <c r="D79" s="25">
        <f t="shared" si="10"/>
        <v>8.8970000000000004E-3</v>
      </c>
      <c r="E79" s="25"/>
      <c r="F79" s="25">
        <f t="shared" si="11"/>
        <v>8.7207900000000008E-3</v>
      </c>
      <c r="G79" s="25">
        <f t="shared" si="12"/>
        <v>0.20083979370000002</v>
      </c>
      <c r="H79" s="25">
        <v>1.49E-2</v>
      </c>
      <c r="I79" s="25">
        <f t="shared" si="13"/>
        <v>1.4385E-2</v>
      </c>
      <c r="J79" s="25"/>
      <c r="K79" s="25">
        <f t="shared" si="14"/>
        <v>1.377279E-2</v>
      </c>
      <c r="L79" s="25">
        <f t="shared" si="15"/>
        <v>0.31718735370000001</v>
      </c>
      <c r="M79" s="25">
        <v>9.5099999999999994E-3</v>
      </c>
      <c r="N79" s="25">
        <f t="shared" si="16"/>
        <v>8.9949999999999995E-3</v>
      </c>
      <c r="O79" s="25"/>
      <c r="P79" s="25">
        <f t="shared" si="17"/>
        <v>8.7767899999999996E-3</v>
      </c>
      <c r="Q79" s="25">
        <f t="shared" si="18"/>
        <v>0.20212947370000001</v>
      </c>
      <c r="R79" s="25"/>
      <c r="S79" s="25"/>
      <c r="T79" s="25">
        <v>9.5E-4</v>
      </c>
      <c r="U79" s="25">
        <f t="shared" si="19"/>
        <v>5.1500000000000005E-4</v>
      </c>
    </row>
    <row r="80" spans="1:21" s="15" customFormat="1">
      <c r="A80" s="18">
        <v>328</v>
      </c>
      <c r="B80" s="25">
        <v>9.0000000000000006E-5</v>
      </c>
      <c r="C80" s="25">
        <v>9.4120000000000002E-3</v>
      </c>
      <c r="D80" s="25">
        <f t="shared" si="10"/>
        <v>8.882000000000001E-3</v>
      </c>
      <c r="E80" s="25"/>
      <c r="F80" s="25">
        <f t="shared" si="11"/>
        <v>8.7057900000000014E-3</v>
      </c>
      <c r="G80" s="25">
        <f t="shared" si="12"/>
        <v>0.20049434370000005</v>
      </c>
      <c r="H80" s="25">
        <v>1.38E-2</v>
      </c>
      <c r="I80" s="25">
        <f t="shared" si="13"/>
        <v>1.3270000000000001E-2</v>
      </c>
      <c r="J80" s="25"/>
      <c r="K80" s="25">
        <f t="shared" si="14"/>
        <v>1.265779E-2</v>
      </c>
      <c r="L80" s="25">
        <f t="shared" si="15"/>
        <v>0.29150890370000004</v>
      </c>
      <c r="M80" s="25">
        <v>9.4999999999999998E-3</v>
      </c>
      <c r="N80" s="25">
        <f t="shared" si="16"/>
        <v>8.9700000000000005E-3</v>
      </c>
      <c r="O80" s="25"/>
      <c r="P80" s="25">
        <f t="shared" si="17"/>
        <v>8.7517900000000006E-3</v>
      </c>
      <c r="Q80" s="25">
        <f t="shared" si="18"/>
        <v>0.20155372370000002</v>
      </c>
      <c r="R80" s="25"/>
      <c r="S80" s="25"/>
      <c r="T80" s="25">
        <v>9.7000000000000005E-4</v>
      </c>
      <c r="U80" s="25">
        <f t="shared" si="19"/>
        <v>5.2999999999999998E-4</v>
      </c>
    </row>
    <row r="81" spans="1:21" s="15" customFormat="1">
      <c r="A81" s="18">
        <v>329</v>
      </c>
      <c r="B81" s="25">
        <v>6.0000000000000002E-5</v>
      </c>
      <c r="C81" s="25">
        <v>9.4120000000000002E-3</v>
      </c>
      <c r="D81" s="25">
        <f t="shared" si="10"/>
        <v>8.9169999999999996E-3</v>
      </c>
      <c r="E81" s="25"/>
      <c r="F81" s="25">
        <f t="shared" si="11"/>
        <v>8.74079E-3</v>
      </c>
      <c r="G81" s="25">
        <f t="shared" si="12"/>
        <v>0.2013003937</v>
      </c>
      <c r="H81" s="25">
        <v>1.43E-2</v>
      </c>
      <c r="I81" s="25">
        <f t="shared" si="13"/>
        <v>1.3805E-2</v>
      </c>
      <c r="J81" s="25"/>
      <c r="K81" s="25">
        <f t="shared" si="14"/>
        <v>1.3192789999999999E-2</v>
      </c>
      <c r="L81" s="25">
        <f t="shared" si="15"/>
        <v>0.30382995369999999</v>
      </c>
      <c r="M81" s="25">
        <v>9.4900000000000002E-3</v>
      </c>
      <c r="N81" s="25">
        <f t="shared" si="16"/>
        <v>8.9949999999999995E-3</v>
      </c>
      <c r="O81" s="25"/>
      <c r="P81" s="25">
        <f t="shared" si="17"/>
        <v>8.7767899999999996E-3</v>
      </c>
      <c r="Q81" s="25">
        <f t="shared" si="18"/>
        <v>0.20212947370000001</v>
      </c>
      <c r="R81" s="25"/>
      <c r="S81" s="25"/>
      <c r="T81" s="25">
        <v>9.3000000000000005E-4</v>
      </c>
      <c r="U81" s="25">
        <f t="shared" si="19"/>
        <v>4.95E-4</v>
      </c>
    </row>
    <row r="82" spans="1:21" s="15" customFormat="1">
      <c r="A82" s="18">
        <v>330</v>
      </c>
      <c r="B82" s="25">
        <v>1.2999999999999999E-4</v>
      </c>
      <c r="C82" s="25">
        <v>9.4120000000000002E-3</v>
      </c>
      <c r="D82" s="25">
        <f t="shared" si="10"/>
        <v>8.8669999999999999E-3</v>
      </c>
      <c r="E82" s="25"/>
      <c r="F82" s="25">
        <f t="shared" si="11"/>
        <v>8.6907900000000003E-3</v>
      </c>
      <c r="G82" s="25">
        <f t="shared" si="12"/>
        <v>0.20014889370000002</v>
      </c>
      <c r="H82" s="25">
        <v>1.37E-2</v>
      </c>
      <c r="I82" s="25">
        <f t="shared" si="13"/>
        <v>1.3155E-2</v>
      </c>
      <c r="J82" s="25"/>
      <c r="K82" s="25">
        <f t="shared" si="14"/>
        <v>1.254279E-2</v>
      </c>
      <c r="L82" s="25">
        <f t="shared" si="15"/>
        <v>0.28886045370000002</v>
      </c>
      <c r="M82" s="25">
        <v>9.4800000000000006E-3</v>
      </c>
      <c r="N82" s="25">
        <f t="shared" si="16"/>
        <v>8.9350000000000002E-3</v>
      </c>
      <c r="O82" s="25"/>
      <c r="P82" s="25">
        <f t="shared" si="17"/>
        <v>8.7167900000000003E-3</v>
      </c>
      <c r="Q82" s="25">
        <f t="shared" si="18"/>
        <v>0.20074767370000002</v>
      </c>
      <c r="R82" s="25"/>
      <c r="S82" s="25"/>
      <c r="T82" s="25">
        <v>9.6000000000000002E-4</v>
      </c>
      <c r="U82" s="25">
        <f t="shared" si="19"/>
        <v>5.4500000000000002E-4</v>
      </c>
    </row>
    <row r="83" spans="1:21" s="15" customFormat="1">
      <c r="A83" s="18">
        <v>331</v>
      </c>
      <c r="B83" s="25">
        <v>6.8999999999999997E-5</v>
      </c>
      <c r="C83" s="25">
        <v>9.4109999999999992E-3</v>
      </c>
      <c r="D83" s="25">
        <f t="shared" si="10"/>
        <v>8.9464999999999996E-3</v>
      </c>
      <c r="E83" s="25"/>
      <c r="F83" s="25">
        <f t="shared" si="11"/>
        <v>8.77029E-3</v>
      </c>
      <c r="G83" s="25">
        <f t="shared" si="12"/>
        <v>0.2019797787</v>
      </c>
      <c r="H83" s="25">
        <v>1.4E-2</v>
      </c>
      <c r="I83" s="25">
        <f t="shared" si="13"/>
        <v>1.3535500000000001E-2</v>
      </c>
      <c r="J83" s="25"/>
      <c r="K83" s="25">
        <f t="shared" si="14"/>
        <v>1.292329E-2</v>
      </c>
      <c r="L83" s="25">
        <f t="shared" si="15"/>
        <v>0.2976233687</v>
      </c>
      <c r="M83" s="25">
        <v>9.4699999999999993E-3</v>
      </c>
      <c r="N83" s="25">
        <f t="shared" si="16"/>
        <v>9.0054999999999996E-3</v>
      </c>
      <c r="O83" s="25"/>
      <c r="P83" s="25">
        <f t="shared" si="17"/>
        <v>8.7872899999999997E-3</v>
      </c>
      <c r="Q83" s="25">
        <f t="shared" si="18"/>
        <v>0.20237128870000001</v>
      </c>
      <c r="R83" s="25"/>
      <c r="S83" s="25"/>
      <c r="T83" s="25">
        <v>8.5999999999999998E-4</v>
      </c>
      <c r="U83" s="25">
        <f t="shared" si="19"/>
        <v>4.6449999999999996E-4</v>
      </c>
    </row>
    <row r="84" spans="1:21" s="15" customFormat="1">
      <c r="A84" s="18">
        <v>332</v>
      </c>
      <c r="B84" s="25">
        <v>1.2999999999999999E-4</v>
      </c>
      <c r="C84" s="25">
        <v>9.41E-3</v>
      </c>
      <c r="D84" s="25">
        <f t="shared" si="10"/>
        <v>8.94E-3</v>
      </c>
      <c r="E84" s="25"/>
      <c r="F84" s="25">
        <f t="shared" si="11"/>
        <v>8.7637900000000005E-3</v>
      </c>
      <c r="G84" s="25">
        <f t="shared" si="12"/>
        <v>0.20183008370000002</v>
      </c>
      <c r="H84" s="25">
        <v>1.35E-2</v>
      </c>
      <c r="I84" s="25">
        <f t="shared" si="13"/>
        <v>1.303E-2</v>
      </c>
      <c r="J84" s="25"/>
      <c r="K84" s="25">
        <f t="shared" si="14"/>
        <v>1.241779E-2</v>
      </c>
      <c r="L84" s="25">
        <f t="shared" si="15"/>
        <v>0.28598170370000003</v>
      </c>
      <c r="M84" s="25">
        <v>9.4699999999999993E-3</v>
      </c>
      <c r="N84" s="25">
        <f t="shared" si="16"/>
        <v>8.9999999999999993E-3</v>
      </c>
      <c r="O84" s="25"/>
      <c r="P84" s="25">
        <f t="shared" si="17"/>
        <v>8.7817899999999994E-3</v>
      </c>
      <c r="Q84" s="25">
        <f t="shared" si="18"/>
        <v>0.20224462369999999</v>
      </c>
      <c r="R84" s="25"/>
      <c r="S84" s="25"/>
      <c r="T84" s="25">
        <v>8.0999999999999996E-4</v>
      </c>
      <c r="U84" s="25">
        <f t="shared" si="19"/>
        <v>4.6999999999999999E-4</v>
      </c>
    </row>
    <row r="85" spans="1:21" s="15" customFormat="1">
      <c r="A85" s="18">
        <v>333</v>
      </c>
      <c r="B85" s="25">
        <v>1.8000000000000001E-4</v>
      </c>
      <c r="C85" s="25">
        <v>9.4090000000000007E-3</v>
      </c>
      <c r="D85" s="25">
        <f t="shared" si="10"/>
        <v>8.8790000000000015E-3</v>
      </c>
      <c r="E85" s="25"/>
      <c r="F85" s="25">
        <f t="shared" si="11"/>
        <v>8.7027900000000019E-3</v>
      </c>
      <c r="G85" s="25">
        <f t="shared" si="12"/>
        <v>0.20042525370000006</v>
      </c>
      <c r="H85" s="25">
        <v>1.35E-2</v>
      </c>
      <c r="I85" s="25">
        <f t="shared" si="13"/>
        <v>1.2970000000000001E-2</v>
      </c>
      <c r="J85" s="25"/>
      <c r="K85" s="25">
        <f t="shared" si="14"/>
        <v>1.235779E-2</v>
      </c>
      <c r="L85" s="25">
        <f t="shared" si="15"/>
        <v>0.28459990370000005</v>
      </c>
      <c r="M85" s="25">
        <v>9.4299999999999991E-3</v>
      </c>
      <c r="N85" s="25">
        <f t="shared" si="16"/>
        <v>8.8999999999999999E-3</v>
      </c>
      <c r="O85" s="25"/>
      <c r="P85" s="25">
        <f t="shared" si="17"/>
        <v>8.68179E-3</v>
      </c>
      <c r="Q85" s="25">
        <f t="shared" si="18"/>
        <v>0.19994162370000002</v>
      </c>
      <c r="R85" s="25"/>
      <c r="S85" s="25"/>
      <c r="T85" s="25">
        <v>8.8000000000000003E-4</v>
      </c>
      <c r="U85" s="25">
        <f t="shared" si="19"/>
        <v>5.2999999999999998E-4</v>
      </c>
    </row>
    <row r="86" spans="1:21" s="15" customFormat="1">
      <c r="A86" s="18">
        <v>334</v>
      </c>
      <c r="B86" s="25">
        <v>8.0000000000000007E-5</v>
      </c>
      <c r="C86" s="25">
        <v>9.4079999999999997E-3</v>
      </c>
      <c r="D86" s="25">
        <f t="shared" si="10"/>
        <v>8.9730000000000001E-3</v>
      </c>
      <c r="E86" s="25"/>
      <c r="F86" s="25">
        <f t="shared" si="11"/>
        <v>8.7967900000000005E-3</v>
      </c>
      <c r="G86" s="25">
        <f t="shared" si="12"/>
        <v>0.20259007370000001</v>
      </c>
      <c r="H86" s="25">
        <v>1.34E-2</v>
      </c>
      <c r="I86" s="25">
        <f t="shared" si="13"/>
        <v>1.2965000000000001E-2</v>
      </c>
      <c r="J86" s="25"/>
      <c r="K86" s="25">
        <f t="shared" si="14"/>
        <v>1.2352790000000001E-2</v>
      </c>
      <c r="L86" s="25">
        <f t="shared" si="15"/>
        <v>0.28448475370000004</v>
      </c>
      <c r="M86" s="25">
        <v>9.4199999999999996E-3</v>
      </c>
      <c r="N86" s="25">
        <f t="shared" si="16"/>
        <v>8.9849999999999999E-3</v>
      </c>
      <c r="O86" s="25"/>
      <c r="P86" s="25">
        <f t="shared" si="17"/>
        <v>8.76679E-3</v>
      </c>
      <c r="Q86" s="25">
        <f t="shared" si="18"/>
        <v>0.20189917370000002</v>
      </c>
      <c r="R86" s="25"/>
      <c r="S86" s="25"/>
      <c r="T86" s="25">
        <v>7.9000000000000001E-4</v>
      </c>
      <c r="U86" s="25">
        <f t="shared" si="19"/>
        <v>4.35E-4</v>
      </c>
    </row>
    <row r="87" spans="1:21" s="15" customFormat="1">
      <c r="A87" s="18">
        <v>335</v>
      </c>
      <c r="B87" s="25">
        <v>1.3999999999999999E-4</v>
      </c>
      <c r="C87" s="25">
        <v>9.4039999999999992E-3</v>
      </c>
      <c r="D87" s="25">
        <f t="shared" si="10"/>
        <v>8.9139999999999983E-3</v>
      </c>
      <c r="E87" s="25"/>
      <c r="F87" s="25">
        <f t="shared" si="11"/>
        <v>8.7377899999999988E-3</v>
      </c>
      <c r="G87" s="25">
        <f t="shared" si="12"/>
        <v>0.20123130369999997</v>
      </c>
      <c r="H87" s="25">
        <v>1.29E-2</v>
      </c>
      <c r="I87" s="25">
        <f t="shared" si="13"/>
        <v>1.2410000000000001E-2</v>
      </c>
      <c r="J87" s="25"/>
      <c r="K87" s="25">
        <f t="shared" si="14"/>
        <v>1.1797790000000001E-2</v>
      </c>
      <c r="L87" s="25">
        <f t="shared" si="15"/>
        <v>0.2717031037</v>
      </c>
      <c r="M87" s="25">
        <v>9.41E-3</v>
      </c>
      <c r="N87" s="25">
        <f t="shared" si="16"/>
        <v>8.9200000000000008E-3</v>
      </c>
      <c r="O87" s="25"/>
      <c r="P87" s="25">
        <f t="shared" si="17"/>
        <v>8.7017900000000009E-3</v>
      </c>
      <c r="Q87" s="25">
        <f t="shared" si="18"/>
        <v>0.20040222370000002</v>
      </c>
      <c r="R87" s="25"/>
      <c r="S87" s="25"/>
      <c r="T87" s="25">
        <v>8.4000000000000003E-4</v>
      </c>
      <c r="U87" s="25">
        <f t="shared" si="19"/>
        <v>4.8999999999999998E-4</v>
      </c>
    </row>
    <row r="88" spans="1:21" s="15" customFormat="1">
      <c r="A88" s="18">
        <v>336</v>
      </c>
      <c r="B88" s="25">
        <v>1.3999999999999999E-4</v>
      </c>
      <c r="C88" s="25">
        <v>9.4029999999999999E-3</v>
      </c>
      <c r="D88" s="25">
        <f t="shared" si="10"/>
        <v>8.9379999999999998E-3</v>
      </c>
      <c r="E88" s="25"/>
      <c r="F88" s="25">
        <f t="shared" si="11"/>
        <v>8.7617900000000002E-3</v>
      </c>
      <c r="G88" s="25">
        <f t="shared" si="12"/>
        <v>0.20178402370000001</v>
      </c>
      <c r="H88" s="25">
        <v>1.2699999999999999E-2</v>
      </c>
      <c r="I88" s="25">
        <f t="shared" si="13"/>
        <v>1.2234999999999999E-2</v>
      </c>
      <c r="J88" s="25"/>
      <c r="K88" s="25">
        <f t="shared" si="14"/>
        <v>1.1622789999999999E-2</v>
      </c>
      <c r="L88" s="25">
        <f t="shared" si="15"/>
        <v>0.26767285369999999</v>
      </c>
      <c r="M88" s="25">
        <v>9.3900000000000008E-3</v>
      </c>
      <c r="N88" s="25">
        <f t="shared" si="16"/>
        <v>8.9250000000000006E-3</v>
      </c>
      <c r="O88" s="25"/>
      <c r="P88" s="25">
        <f t="shared" si="17"/>
        <v>8.7067900000000007E-3</v>
      </c>
      <c r="Q88" s="25">
        <f t="shared" si="18"/>
        <v>0.20051737370000003</v>
      </c>
      <c r="R88" s="25"/>
      <c r="S88" s="25"/>
      <c r="T88" s="25">
        <v>7.9000000000000001E-4</v>
      </c>
      <c r="U88" s="25">
        <f t="shared" si="19"/>
        <v>4.6500000000000003E-4</v>
      </c>
    </row>
    <row r="89" spans="1:21" s="15" customFormat="1">
      <c r="A89" s="18">
        <v>337</v>
      </c>
      <c r="B89" s="25">
        <v>1.2999999999999999E-4</v>
      </c>
      <c r="C89" s="25">
        <v>9.4020000000000006E-3</v>
      </c>
      <c r="D89" s="25">
        <f t="shared" si="10"/>
        <v>8.9370000000000005E-3</v>
      </c>
      <c r="E89" s="25"/>
      <c r="F89" s="25">
        <f t="shared" si="11"/>
        <v>8.7607900000000009E-3</v>
      </c>
      <c r="G89" s="25">
        <f t="shared" si="12"/>
        <v>0.20176099370000003</v>
      </c>
      <c r="H89" s="25">
        <v>1.2800000000000001E-2</v>
      </c>
      <c r="I89" s="25">
        <f t="shared" si="13"/>
        <v>1.2335E-2</v>
      </c>
      <c r="J89" s="25"/>
      <c r="K89" s="25">
        <f t="shared" si="14"/>
        <v>1.172279E-2</v>
      </c>
      <c r="L89" s="25">
        <f t="shared" si="15"/>
        <v>0.26997585370000005</v>
      </c>
      <c r="M89" s="25">
        <v>9.3799999999999994E-3</v>
      </c>
      <c r="N89" s="25">
        <f t="shared" si="16"/>
        <v>8.9149999999999993E-3</v>
      </c>
      <c r="O89" s="25"/>
      <c r="P89" s="25">
        <f t="shared" si="17"/>
        <v>8.6967899999999994E-3</v>
      </c>
      <c r="Q89" s="25">
        <f t="shared" si="18"/>
        <v>0.20028707369999998</v>
      </c>
      <c r="R89" s="25"/>
      <c r="S89" s="25"/>
      <c r="T89" s="25">
        <v>8.0000000000000004E-4</v>
      </c>
      <c r="U89" s="25">
        <f t="shared" si="19"/>
        <v>4.6500000000000003E-4</v>
      </c>
    </row>
    <row r="90" spans="1:21" s="15" customFormat="1">
      <c r="A90" s="18">
        <v>338</v>
      </c>
      <c r="B90" s="25">
        <v>1.2E-4</v>
      </c>
      <c r="C90" s="25">
        <v>9.3749999999999997E-3</v>
      </c>
      <c r="D90" s="25">
        <f t="shared" si="10"/>
        <v>8.9049999999999997E-3</v>
      </c>
      <c r="E90" s="25"/>
      <c r="F90" s="25">
        <f t="shared" si="11"/>
        <v>8.7287900000000002E-3</v>
      </c>
      <c r="G90" s="25">
        <f t="shared" si="12"/>
        <v>0.20102403370000002</v>
      </c>
      <c r="H90" s="25">
        <v>1.23E-2</v>
      </c>
      <c r="I90" s="25">
        <f t="shared" si="13"/>
        <v>1.183E-2</v>
      </c>
      <c r="J90" s="25"/>
      <c r="K90" s="25">
        <f t="shared" si="14"/>
        <v>1.121779E-2</v>
      </c>
      <c r="L90" s="25">
        <f t="shared" si="15"/>
        <v>0.25834570370000004</v>
      </c>
      <c r="M90" s="25">
        <v>9.3799999999999994E-3</v>
      </c>
      <c r="N90" s="25">
        <f t="shared" si="16"/>
        <v>8.9099999999999995E-3</v>
      </c>
      <c r="O90" s="25"/>
      <c r="P90" s="25">
        <f t="shared" si="17"/>
        <v>8.6917899999999996E-3</v>
      </c>
      <c r="Q90" s="25">
        <f t="shared" si="18"/>
        <v>0.2001719237</v>
      </c>
      <c r="R90" s="25"/>
      <c r="S90" s="25"/>
      <c r="T90" s="25">
        <v>8.1999999999999998E-4</v>
      </c>
      <c r="U90" s="25">
        <f t="shared" si="19"/>
        <v>4.6999999999999999E-4</v>
      </c>
    </row>
    <row r="91" spans="1:21" s="15" customFormat="1">
      <c r="A91" s="18">
        <v>339</v>
      </c>
      <c r="B91" s="25">
        <v>1.2999999999999999E-4</v>
      </c>
      <c r="C91" s="25">
        <v>9.3109999999999998E-3</v>
      </c>
      <c r="D91" s="25">
        <f t="shared" si="10"/>
        <v>8.8859999999999998E-3</v>
      </c>
      <c r="E91" s="25"/>
      <c r="F91" s="25">
        <f t="shared" si="11"/>
        <v>8.7097900000000002E-3</v>
      </c>
      <c r="G91" s="25">
        <f t="shared" si="12"/>
        <v>0.20058646370000002</v>
      </c>
      <c r="H91" s="25">
        <v>1.21E-2</v>
      </c>
      <c r="I91" s="25">
        <f t="shared" si="13"/>
        <v>1.1675E-2</v>
      </c>
      <c r="J91" s="25"/>
      <c r="K91" s="25">
        <f t="shared" si="14"/>
        <v>1.1062789999999999E-2</v>
      </c>
      <c r="L91" s="25">
        <f t="shared" si="15"/>
        <v>0.2547760537</v>
      </c>
      <c r="M91" s="25">
        <v>9.3799999999999994E-3</v>
      </c>
      <c r="N91" s="25">
        <f t="shared" si="16"/>
        <v>8.9549999999999994E-3</v>
      </c>
      <c r="O91" s="25"/>
      <c r="P91" s="25">
        <f t="shared" si="17"/>
        <v>8.7367899999999995E-3</v>
      </c>
      <c r="Q91" s="25">
        <f t="shared" si="18"/>
        <v>0.2012082737</v>
      </c>
      <c r="R91" s="25"/>
      <c r="S91" s="25"/>
      <c r="T91" s="25">
        <v>7.2000000000000005E-4</v>
      </c>
      <c r="U91" s="25">
        <f t="shared" si="19"/>
        <v>4.2500000000000003E-4</v>
      </c>
    </row>
    <row r="92" spans="1:21" s="15" customFormat="1">
      <c r="A92" s="18">
        <v>340</v>
      </c>
      <c r="B92" s="25">
        <v>1.1E-4</v>
      </c>
      <c r="C92" s="25">
        <v>9.2849999999999999E-3</v>
      </c>
      <c r="D92" s="25">
        <f t="shared" si="10"/>
        <v>8.8400000000000006E-3</v>
      </c>
      <c r="E92" s="25"/>
      <c r="F92" s="25">
        <f t="shared" si="11"/>
        <v>8.6637900000000011E-3</v>
      </c>
      <c r="G92" s="25">
        <f t="shared" si="12"/>
        <v>0.19952708370000002</v>
      </c>
      <c r="H92" s="25">
        <v>1.1900000000000001E-2</v>
      </c>
      <c r="I92" s="25">
        <f t="shared" si="13"/>
        <v>1.1455000000000002E-2</v>
      </c>
      <c r="J92" s="25"/>
      <c r="K92" s="25">
        <f t="shared" si="14"/>
        <v>1.0842790000000001E-2</v>
      </c>
      <c r="L92" s="25">
        <f t="shared" si="15"/>
        <v>0.24970945370000006</v>
      </c>
      <c r="M92" s="25">
        <v>9.3699999999999999E-3</v>
      </c>
      <c r="N92" s="25">
        <f t="shared" si="16"/>
        <v>8.9250000000000006E-3</v>
      </c>
      <c r="O92" s="25"/>
      <c r="P92" s="25">
        <f t="shared" si="17"/>
        <v>8.7067900000000007E-3</v>
      </c>
      <c r="Q92" s="25">
        <f t="shared" si="18"/>
        <v>0.20051737370000003</v>
      </c>
      <c r="R92" s="25"/>
      <c r="S92" s="25"/>
      <c r="T92" s="25">
        <v>7.7999999999999999E-4</v>
      </c>
      <c r="U92" s="25">
        <f t="shared" si="19"/>
        <v>4.4499999999999997E-4</v>
      </c>
    </row>
    <row r="93" spans="1:21" s="15" customFormat="1">
      <c r="A93" s="18">
        <v>341</v>
      </c>
      <c r="B93" s="25">
        <v>1.3999999999999999E-4</v>
      </c>
      <c r="C93" s="25">
        <v>9.2809999999999993E-3</v>
      </c>
      <c r="D93" s="25">
        <f t="shared" si="10"/>
        <v>8.8360000000000001E-3</v>
      </c>
      <c r="E93" s="25"/>
      <c r="F93" s="25">
        <f t="shared" si="11"/>
        <v>8.6597900000000005E-3</v>
      </c>
      <c r="G93" s="25">
        <f t="shared" si="12"/>
        <v>0.19943496370000002</v>
      </c>
      <c r="H93" s="25">
        <v>1.18E-2</v>
      </c>
      <c r="I93" s="25">
        <f t="shared" si="13"/>
        <v>1.1355000000000001E-2</v>
      </c>
      <c r="J93" s="25"/>
      <c r="K93" s="25">
        <f t="shared" si="14"/>
        <v>1.074279E-2</v>
      </c>
      <c r="L93" s="25">
        <f t="shared" si="15"/>
        <v>0.24740645370000003</v>
      </c>
      <c r="M93" s="25">
        <v>9.1299999999999992E-3</v>
      </c>
      <c r="N93" s="25">
        <f t="shared" si="16"/>
        <v>8.685E-3</v>
      </c>
      <c r="O93" s="25"/>
      <c r="P93" s="25">
        <f t="shared" si="17"/>
        <v>8.4667900000000001E-3</v>
      </c>
      <c r="Q93" s="25">
        <f t="shared" si="18"/>
        <v>0.19499017370000002</v>
      </c>
      <c r="R93" s="25"/>
      <c r="S93" s="25"/>
      <c r="T93" s="25">
        <v>7.5000000000000002E-4</v>
      </c>
      <c r="U93" s="25">
        <f t="shared" si="19"/>
        <v>4.4499999999999997E-4</v>
      </c>
    </row>
    <row r="94" spans="1:21" s="15" customFormat="1">
      <c r="A94" s="18">
        <v>342</v>
      </c>
      <c r="B94" s="25">
        <v>1.7000000000000001E-4</v>
      </c>
      <c r="C94" s="25">
        <v>9.2449999999999997E-3</v>
      </c>
      <c r="D94" s="25">
        <f t="shared" si="10"/>
        <v>8.77E-3</v>
      </c>
      <c r="E94" s="25"/>
      <c r="F94" s="25">
        <f t="shared" si="11"/>
        <v>8.5937900000000005E-3</v>
      </c>
      <c r="G94" s="25">
        <f t="shared" si="12"/>
        <v>0.19791498370000002</v>
      </c>
      <c r="H94" s="25">
        <v>1.1599999999999999E-2</v>
      </c>
      <c r="I94" s="25">
        <f t="shared" si="13"/>
        <v>1.1124999999999999E-2</v>
      </c>
      <c r="J94" s="25"/>
      <c r="K94" s="25">
        <f t="shared" si="14"/>
        <v>1.0512789999999999E-2</v>
      </c>
      <c r="L94" s="25">
        <f t="shared" si="15"/>
        <v>0.24210955370000001</v>
      </c>
      <c r="M94" s="25">
        <v>9.1000000000000004E-3</v>
      </c>
      <c r="N94" s="25">
        <f t="shared" si="16"/>
        <v>8.6250000000000007E-3</v>
      </c>
      <c r="O94" s="25"/>
      <c r="P94" s="25">
        <f t="shared" si="17"/>
        <v>8.4067900000000008E-3</v>
      </c>
      <c r="Q94" s="25">
        <f t="shared" si="18"/>
        <v>0.19360837370000003</v>
      </c>
      <c r="R94" s="25"/>
      <c r="S94" s="25"/>
      <c r="T94" s="25">
        <v>7.7999999999999999E-4</v>
      </c>
      <c r="U94" s="25">
        <f t="shared" si="19"/>
        <v>4.75E-4</v>
      </c>
    </row>
    <row r="95" spans="1:21" s="15" customFormat="1">
      <c r="A95" s="18">
        <v>343</v>
      </c>
      <c r="B95" s="25">
        <v>1.7000000000000001E-4</v>
      </c>
      <c r="C95" s="25">
        <v>9.2409999999999992E-3</v>
      </c>
      <c r="D95" s="25">
        <f t="shared" si="10"/>
        <v>8.7709999999999993E-3</v>
      </c>
      <c r="E95" s="25"/>
      <c r="F95" s="25">
        <f t="shared" si="11"/>
        <v>8.5947899999999997E-3</v>
      </c>
      <c r="G95" s="25">
        <f t="shared" si="12"/>
        <v>0.1979380137</v>
      </c>
      <c r="H95" s="25">
        <v>1.14E-2</v>
      </c>
      <c r="I95" s="25">
        <f t="shared" si="13"/>
        <v>1.093E-2</v>
      </c>
      <c r="J95" s="25"/>
      <c r="K95" s="25">
        <f t="shared" si="14"/>
        <v>1.031779E-2</v>
      </c>
      <c r="L95" s="25">
        <f t="shared" si="15"/>
        <v>0.23761870370000002</v>
      </c>
      <c r="M95" s="25">
        <v>9.1000000000000004E-3</v>
      </c>
      <c r="N95" s="25">
        <f t="shared" si="16"/>
        <v>8.6300000000000005E-3</v>
      </c>
      <c r="O95" s="25"/>
      <c r="P95" s="25">
        <f t="shared" si="17"/>
        <v>8.4117900000000006E-3</v>
      </c>
      <c r="Q95" s="25">
        <f t="shared" si="18"/>
        <v>0.19372352370000001</v>
      </c>
      <c r="R95" s="25"/>
      <c r="S95" s="25"/>
      <c r="T95" s="25">
        <v>7.6999999999999996E-4</v>
      </c>
      <c r="U95" s="25">
        <f t="shared" si="19"/>
        <v>4.6999999999999999E-4</v>
      </c>
    </row>
    <row r="96" spans="1:21" s="15" customFormat="1">
      <c r="A96" s="18">
        <v>344</v>
      </c>
      <c r="B96" s="25">
        <v>1E-4</v>
      </c>
      <c r="C96" s="25">
        <v>9.2300000000000004E-3</v>
      </c>
      <c r="D96" s="25">
        <f t="shared" si="10"/>
        <v>8.8199999999999997E-3</v>
      </c>
      <c r="E96" s="25"/>
      <c r="F96" s="25">
        <f t="shared" si="11"/>
        <v>8.6437900000000002E-3</v>
      </c>
      <c r="G96" s="25">
        <f t="shared" si="12"/>
        <v>0.19906648370000002</v>
      </c>
      <c r="H96" s="25">
        <v>1.15E-2</v>
      </c>
      <c r="I96" s="25">
        <f t="shared" si="13"/>
        <v>1.1089999999999999E-2</v>
      </c>
      <c r="J96" s="25"/>
      <c r="K96" s="25">
        <f t="shared" si="14"/>
        <v>1.0477789999999999E-2</v>
      </c>
      <c r="L96" s="25">
        <f t="shared" si="15"/>
        <v>0.24130350369999998</v>
      </c>
      <c r="M96" s="25">
        <v>9.1000000000000004E-3</v>
      </c>
      <c r="N96" s="25">
        <f t="shared" si="16"/>
        <v>8.6899999999999998E-3</v>
      </c>
      <c r="O96" s="25"/>
      <c r="P96" s="25">
        <f t="shared" si="17"/>
        <v>8.4717899999999999E-3</v>
      </c>
      <c r="Q96" s="25">
        <f t="shared" si="18"/>
        <v>0.1951053237</v>
      </c>
      <c r="R96" s="25"/>
      <c r="S96" s="25"/>
      <c r="T96" s="25">
        <v>7.2000000000000005E-4</v>
      </c>
      <c r="U96" s="25">
        <f t="shared" si="19"/>
        <v>4.1000000000000005E-4</v>
      </c>
    </row>
    <row r="97" spans="1:21" s="15" customFormat="1">
      <c r="A97" s="18">
        <v>345</v>
      </c>
      <c r="B97" s="25">
        <v>1.2E-4</v>
      </c>
      <c r="C97" s="25">
        <v>9.2230000000000003E-3</v>
      </c>
      <c r="D97" s="25">
        <f t="shared" si="10"/>
        <v>8.8030000000000001E-3</v>
      </c>
      <c r="E97" s="25"/>
      <c r="F97" s="25">
        <f t="shared" si="11"/>
        <v>8.6267900000000005E-3</v>
      </c>
      <c r="G97" s="25">
        <f t="shared" si="12"/>
        <v>0.19867497370000003</v>
      </c>
      <c r="H97" s="25">
        <v>1.1299999999999999E-2</v>
      </c>
      <c r="I97" s="25">
        <f t="shared" si="13"/>
        <v>1.0879999999999999E-2</v>
      </c>
      <c r="J97" s="25"/>
      <c r="K97" s="25">
        <f t="shared" si="14"/>
        <v>1.0267789999999999E-2</v>
      </c>
      <c r="L97" s="25">
        <f t="shared" si="15"/>
        <v>0.23646720369999999</v>
      </c>
      <c r="M97" s="25">
        <v>9.1000000000000004E-3</v>
      </c>
      <c r="N97" s="25">
        <f t="shared" si="16"/>
        <v>8.6800000000000002E-3</v>
      </c>
      <c r="O97" s="25"/>
      <c r="P97" s="25">
        <f t="shared" si="17"/>
        <v>8.4617900000000003E-3</v>
      </c>
      <c r="Q97" s="25">
        <f t="shared" si="18"/>
        <v>0.19487502370000001</v>
      </c>
      <c r="R97" s="25"/>
      <c r="S97" s="25"/>
      <c r="T97" s="25">
        <v>7.2000000000000005E-4</v>
      </c>
      <c r="U97" s="25">
        <f t="shared" si="19"/>
        <v>4.2000000000000002E-4</v>
      </c>
    </row>
    <row r="98" spans="1:21" s="15" customFormat="1">
      <c r="A98" s="18">
        <v>346</v>
      </c>
      <c r="B98" s="25">
        <v>1.1E-4</v>
      </c>
      <c r="C98" s="25">
        <v>9.2079999999999992E-3</v>
      </c>
      <c r="D98" s="25">
        <f t="shared" si="10"/>
        <v>8.8079999999999999E-3</v>
      </c>
      <c r="E98" s="25"/>
      <c r="F98" s="25">
        <f t="shared" si="11"/>
        <v>8.6317900000000003E-3</v>
      </c>
      <c r="G98" s="25">
        <f t="shared" si="12"/>
        <v>0.19879012370000002</v>
      </c>
      <c r="H98" s="25">
        <v>1.12E-2</v>
      </c>
      <c r="I98" s="25">
        <f t="shared" si="13"/>
        <v>1.0800000000000001E-2</v>
      </c>
      <c r="J98" s="25"/>
      <c r="K98" s="25">
        <f t="shared" si="14"/>
        <v>1.018779E-2</v>
      </c>
      <c r="L98" s="25">
        <f t="shared" si="15"/>
        <v>0.23462480370000002</v>
      </c>
      <c r="M98" s="25">
        <v>8.8000000000000005E-3</v>
      </c>
      <c r="N98" s="25">
        <f t="shared" si="16"/>
        <v>8.4000000000000012E-3</v>
      </c>
      <c r="O98" s="25"/>
      <c r="P98" s="25">
        <f t="shared" si="17"/>
        <v>8.1817900000000013E-3</v>
      </c>
      <c r="Q98" s="25">
        <f t="shared" si="18"/>
        <v>0.18842662370000005</v>
      </c>
      <c r="R98" s="25"/>
      <c r="S98" s="25"/>
      <c r="T98" s="25">
        <v>6.8999999999999997E-4</v>
      </c>
      <c r="U98" s="25">
        <f t="shared" si="19"/>
        <v>3.9999999999999996E-4</v>
      </c>
    </row>
    <row r="99" spans="1:21" s="15" customFormat="1">
      <c r="A99" s="18">
        <v>347</v>
      </c>
      <c r="B99" s="25">
        <v>1.3999999999999999E-4</v>
      </c>
      <c r="C99" s="25">
        <v>9.1439999999999994E-3</v>
      </c>
      <c r="D99" s="25">
        <f t="shared" si="10"/>
        <v>8.7089999999999997E-3</v>
      </c>
      <c r="E99" s="25"/>
      <c r="F99" s="25">
        <f t="shared" si="11"/>
        <v>8.5327900000000002E-3</v>
      </c>
      <c r="G99" s="25">
        <f t="shared" si="12"/>
        <v>0.19651015370000002</v>
      </c>
      <c r="H99" s="25">
        <v>1.11E-2</v>
      </c>
      <c r="I99" s="25">
        <f t="shared" si="13"/>
        <v>1.0665000000000001E-2</v>
      </c>
      <c r="J99" s="25"/>
      <c r="K99" s="25">
        <f t="shared" si="14"/>
        <v>1.0052790000000001E-2</v>
      </c>
      <c r="L99" s="25">
        <f t="shared" si="15"/>
        <v>0.23151575370000002</v>
      </c>
      <c r="M99" s="25">
        <v>8.8000000000000005E-3</v>
      </c>
      <c r="N99" s="25">
        <f t="shared" si="16"/>
        <v>8.3650000000000009E-3</v>
      </c>
      <c r="O99" s="25"/>
      <c r="P99" s="25">
        <f t="shared" si="17"/>
        <v>8.146790000000001E-3</v>
      </c>
      <c r="Q99" s="25">
        <f t="shared" si="18"/>
        <v>0.18762057370000004</v>
      </c>
      <c r="R99" s="25"/>
      <c r="S99" s="25"/>
      <c r="T99" s="25">
        <v>7.2999999999999996E-4</v>
      </c>
      <c r="U99" s="25">
        <f t="shared" si="19"/>
        <v>4.3499999999999995E-4</v>
      </c>
    </row>
    <row r="100" spans="1:21" s="15" customFormat="1">
      <c r="A100" s="18">
        <v>348</v>
      </c>
      <c r="B100" s="25">
        <v>1.6000000000000001E-4</v>
      </c>
      <c r="C100" s="25">
        <v>9.1090000000000008E-3</v>
      </c>
      <c r="D100" s="25">
        <f t="shared" si="10"/>
        <v>8.6540000000000002E-3</v>
      </c>
      <c r="E100" s="25"/>
      <c r="F100" s="25">
        <f t="shared" si="11"/>
        <v>8.4777900000000007E-3</v>
      </c>
      <c r="G100" s="25">
        <f t="shared" si="12"/>
        <v>0.19524350370000002</v>
      </c>
      <c r="H100" s="25">
        <v>1.06E-2</v>
      </c>
      <c r="I100" s="25">
        <f t="shared" si="13"/>
        <v>1.0145E-2</v>
      </c>
      <c r="J100" s="25"/>
      <c r="K100" s="25">
        <f t="shared" si="14"/>
        <v>9.5327899999999993E-3</v>
      </c>
      <c r="L100" s="25">
        <f t="shared" si="15"/>
        <v>0.21954015369999999</v>
      </c>
      <c r="M100" s="25">
        <v>8.3999999999999995E-3</v>
      </c>
      <c r="N100" s="25">
        <f t="shared" si="16"/>
        <v>7.9449999999999989E-3</v>
      </c>
      <c r="O100" s="25"/>
      <c r="P100" s="25">
        <f t="shared" si="17"/>
        <v>7.726789999999999E-3</v>
      </c>
      <c r="Q100" s="25">
        <f t="shared" si="18"/>
        <v>0.17794797369999998</v>
      </c>
      <c r="R100" s="25"/>
      <c r="S100" s="25"/>
      <c r="T100" s="25">
        <v>7.5000000000000002E-4</v>
      </c>
      <c r="U100" s="25">
        <f t="shared" si="19"/>
        <v>4.55E-4</v>
      </c>
    </row>
    <row r="101" spans="1:21" s="15" customFormat="1">
      <c r="A101" s="18">
        <v>349</v>
      </c>
      <c r="B101" s="25">
        <v>1.2E-4</v>
      </c>
      <c r="C101" s="25">
        <v>9.1000000000000004E-3</v>
      </c>
      <c r="D101" s="25">
        <f t="shared" si="10"/>
        <v>8.6950000000000013E-3</v>
      </c>
      <c r="E101" s="25"/>
      <c r="F101" s="25">
        <f t="shared" si="11"/>
        <v>8.5187900000000018E-3</v>
      </c>
      <c r="G101" s="25">
        <f t="shared" si="12"/>
        <v>0.19618773370000006</v>
      </c>
      <c r="H101" s="25">
        <v>1.06E-2</v>
      </c>
      <c r="I101" s="25">
        <f t="shared" si="13"/>
        <v>1.0194999999999999E-2</v>
      </c>
      <c r="J101" s="25"/>
      <c r="K101" s="25">
        <f t="shared" si="14"/>
        <v>9.582789999999999E-3</v>
      </c>
      <c r="L101" s="25">
        <f t="shared" si="15"/>
        <v>0.22069165369999999</v>
      </c>
      <c r="M101" s="25">
        <v>8.6999999999999994E-3</v>
      </c>
      <c r="N101" s="25">
        <f t="shared" si="16"/>
        <v>8.2950000000000003E-3</v>
      </c>
      <c r="O101" s="25"/>
      <c r="P101" s="25">
        <f t="shared" si="17"/>
        <v>8.0767900000000004E-3</v>
      </c>
      <c r="Q101" s="25">
        <f t="shared" si="18"/>
        <v>0.18600847370000001</v>
      </c>
      <c r="R101" s="25"/>
      <c r="S101" s="25"/>
      <c r="T101" s="25">
        <v>6.8999999999999997E-4</v>
      </c>
      <c r="U101" s="25">
        <f t="shared" si="19"/>
        <v>4.0499999999999998E-4</v>
      </c>
    </row>
    <row r="102" spans="1:21" s="15" customFormat="1">
      <c r="A102" s="18">
        <v>350</v>
      </c>
      <c r="B102" s="25">
        <v>1.1E-4</v>
      </c>
      <c r="C102" s="25">
        <v>9.1000000000000004E-3</v>
      </c>
      <c r="D102" s="25">
        <f t="shared" si="10"/>
        <v>8.7150000000000005E-3</v>
      </c>
      <c r="E102" s="25"/>
      <c r="F102" s="25">
        <f t="shared" si="11"/>
        <v>8.538790000000001E-3</v>
      </c>
      <c r="G102" s="25">
        <f t="shared" si="12"/>
        <v>0.19664833370000004</v>
      </c>
      <c r="H102" s="25">
        <v>1.03E-2</v>
      </c>
      <c r="I102" s="25">
        <f t="shared" si="13"/>
        <v>9.9150000000000002E-3</v>
      </c>
      <c r="J102" s="25"/>
      <c r="K102" s="25">
        <f t="shared" si="14"/>
        <v>9.30279E-3</v>
      </c>
      <c r="L102" s="25">
        <f t="shared" si="15"/>
        <v>0.21424325370000002</v>
      </c>
      <c r="M102" s="25">
        <v>8.5000000000000006E-3</v>
      </c>
      <c r="N102" s="25">
        <f t="shared" si="16"/>
        <v>8.1150000000000007E-3</v>
      </c>
      <c r="O102" s="25"/>
      <c r="P102" s="25">
        <f t="shared" si="17"/>
        <v>7.8967900000000008E-3</v>
      </c>
      <c r="Q102" s="25">
        <f t="shared" si="18"/>
        <v>0.18186307370000002</v>
      </c>
      <c r="R102" s="25"/>
      <c r="S102" s="25"/>
      <c r="T102" s="25">
        <v>6.6E-4</v>
      </c>
      <c r="U102" s="25">
        <f t="shared" si="19"/>
        <v>3.8499999999999998E-4</v>
      </c>
    </row>
    <row r="103" spans="1:21" s="15" customFormat="1">
      <c r="A103" s="18">
        <v>351</v>
      </c>
      <c r="B103" s="25">
        <v>1.1E-4</v>
      </c>
      <c r="C103" s="25">
        <v>8.6E-3</v>
      </c>
      <c r="D103" s="25">
        <f t="shared" si="10"/>
        <v>8.2050000000000005E-3</v>
      </c>
      <c r="E103" s="25"/>
      <c r="F103" s="25">
        <f t="shared" si="11"/>
        <v>8.0287900000000009E-3</v>
      </c>
      <c r="G103" s="25">
        <f t="shared" si="12"/>
        <v>0.18490303370000002</v>
      </c>
      <c r="H103" s="25">
        <v>0.01</v>
      </c>
      <c r="I103" s="25">
        <f t="shared" si="13"/>
        <v>9.6050000000000007E-3</v>
      </c>
      <c r="J103" s="25"/>
      <c r="K103" s="25">
        <f t="shared" si="14"/>
        <v>8.9927900000000005E-3</v>
      </c>
      <c r="L103" s="25">
        <f t="shared" si="15"/>
        <v>0.20710395370000001</v>
      </c>
      <c r="M103" s="25">
        <v>8.0999999999999996E-3</v>
      </c>
      <c r="N103" s="25">
        <f t="shared" si="16"/>
        <v>7.7049999999999992E-3</v>
      </c>
      <c r="O103" s="25"/>
      <c r="P103" s="25">
        <f t="shared" si="17"/>
        <v>7.4867899999999992E-3</v>
      </c>
      <c r="Q103" s="25">
        <f t="shared" si="18"/>
        <v>0.1724207737</v>
      </c>
      <c r="R103" s="25"/>
      <c r="S103" s="25"/>
      <c r="T103" s="25">
        <v>6.8000000000000005E-4</v>
      </c>
      <c r="U103" s="25">
        <f t="shared" si="19"/>
        <v>3.9500000000000001E-4</v>
      </c>
    </row>
    <row r="104" spans="1:21" s="15" customFormat="1">
      <c r="A104" s="18">
        <v>352</v>
      </c>
      <c r="B104" s="25">
        <v>1E-4</v>
      </c>
      <c r="C104" s="25">
        <v>8.6999999999999994E-3</v>
      </c>
      <c r="D104" s="25">
        <f t="shared" si="10"/>
        <v>8.2949999999999986E-3</v>
      </c>
      <c r="E104" s="25"/>
      <c r="F104" s="25">
        <f t="shared" si="11"/>
        <v>8.118789999999999E-3</v>
      </c>
      <c r="G104" s="25">
        <f t="shared" si="12"/>
        <v>0.18697573369999998</v>
      </c>
      <c r="H104" s="25">
        <v>1.0200000000000001E-2</v>
      </c>
      <c r="I104" s="25">
        <f t="shared" si="13"/>
        <v>9.7949999999999999E-3</v>
      </c>
      <c r="J104" s="25"/>
      <c r="K104" s="25">
        <f t="shared" si="14"/>
        <v>9.1827899999999997E-3</v>
      </c>
      <c r="L104" s="25">
        <f t="shared" si="15"/>
        <v>0.21147965369999999</v>
      </c>
      <c r="M104" s="25">
        <v>8.3999999999999995E-3</v>
      </c>
      <c r="N104" s="25">
        <f t="shared" si="16"/>
        <v>7.9949999999999986E-3</v>
      </c>
      <c r="O104" s="25"/>
      <c r="P104" s="25">
        <f t="shared" si="17"/>
        <v>7.7767899999999987E-3</v>
      </c>
      <c r="Q104" s="25">
        <f t="shared" si="18"/>
        <v>0.17909947369999998</v>
      </c>
      <c r="R104" s="25"/>
      <c r="S104" s="25"/>
      <c r="T104" s="25">
        <v>7.1000000000000002E-4</v>
      </c>
      <c r="U104" s="25">
        <f t="shared" si="19"/>
        <v>4.0500000000000003E-4</v>
      </c>
    </row>
    <row r="105" spans="1:21" s="15" customFormat="1">
      <c r="A105" s="18">
        <v>353</v>
      </c>
      <c r="B105" s="25">
        <v>1.2999999999999999E-4</v>
      </c>
      <c r="C105" s="25">
        <v>8.0000000000000002E-3</v>
      </c>
      <c r="D105" s="25">
        <f t="shared" si="10"/>
        <v>7.5849999999999997E-3</v>
      </c>
      <c r="E105" s="25"/>
      <c r="F105" s="25">
        <f t="shared" si="11"/>
        <v>7.4087900000000002E-3</v>
      </c>
      <c r="G105" s="25">
        <f t="shared" si="12"/>
        <v>0.17062443370000002</v>
      </c>
      <c r="H105" s="25">
        <v>0.01</v>
      </c>
      <c r="I105" s="25">
        <f t="shared" si="13"/>
        <v>9.5849999999999998E-3</v>
      </c>
      <c r="J105" s="25"/>
      <c r="K105" s="25">
        <f t="shared" si="14"/>
        <v>8.9727899999999996E-3</v>
      </c>
      <c r="L105" s="25">
        <f t="shared" si="15"/>
        <v>0.2066433537</v>
      </c>
      <c r="M105" s="25">
        <v>8.0999999999999996E-3</v>
      </c>
      <c r="N105" s="25">
        <f t="shared" si="16"/>
        <v>7.6849999999999991E-3</v>
      </c>
      <c r="O105" s="25"/>
      <c r="P105" s="25">
        <f t="shared" si="17"/>
        <v>7.4667899999999992E-3</v>
      </c>
      <c r="Q105" s="25">
        <f t="shared" si="18"/>
        <v>0.1719601737</v>
      </c>
      <c r="R105" s="25"/>
      <c r="S105" s="25"/>
      <c r="T105" s="25">
        <v>6.9999999999999999E-4</v>
      </c>
      <c r="U105" s="25">
        <f t="shared" si="19"/>
        <v>4.15E-4</v>
      </c>
    </row>
    <row r="106" spans="1:21" s="15" customFormat="1">
      <c r="A106" s="18">
        <v>354</v>
      </c>
      <c r="B106" s="25">
        <v>1E-4</v>
      </c>
      <c r="C106" s="25">
        <v>8.6E-3</v>
      </c>
      <c r="D106" s="25">
        <f t="shared" si="10"/>
        <v>8.2100000000000003E-3</v>
      </c>
      <c r="E106" s="25"/>
      <c r="F106" s="25">
        <f t="shared" si="11"/>
        <v>8.0337900000000007E-3</v>
      </c>
      <c r="G106" s="25">
        <f t="shared" si="12"/>
        <v>0.18501818370000003</v>
      </c>
      <c r="H106" s="25">
        <v>9.9000000000000008E-3</v>
      </c>
      <c r="I106" s="25">
        <f t="shared" si="13"/>
        <v>9.5100000000000011E-3</v>
      </c>
      <c r="J106" s="25"/>
      <c r="K106" s="25">
        <f t="shared" si="14"/>
        <v>8.8977900000000009E-3</v>
      </c>
      <c r="L106" s="25">
        <f t="shared" si="15"/>
        <v>0.20491610370000002</v>
      </c>
      <c r="M106" s="25">
        <v>7.6E-3</v>
      </c>
      <c r="N106" s="25">
        <f t="shared" si="16"/>
        <v>7.2100000000000003E-3</v>
      </c>
      <c r="O106" s="25"/>
      <c r="P106" s="25">
        <f t="shared" si="17"/>
        <v>6.9917900000000003E-3</v>
      </c>
      <c r="Q106" s="25">
        <f t="shared" si="18"/>
        <v>0.16102092370000001</v>
      </c>
      <c r="R106" s="25"/>
      <c r="S106" s="25"/>
      <c r="T106" s="25">
        <v>6.8000000000000005E-4</v>
      </c>
      <c r="U106" s="25">
        <f t="shared" si="19"/>
        <v>3.9000000000000005E-4</v>
      </c>
    </row>
    <row r="107" spans="1:21" s="15" customFormat="1">
      <c r="A107" s="18">
        <v>355</v>
      </c>
      <c r="B107" s="25">
        <v>1.1E-4</v>
      </c>
      <c r="C107" s="25">
        <v>8.3000000000000001E-3</v>
      </c>
      <c r="D107" s="25">
        <f t="shared" si="10"/>
        <v>7.8899999999999994E-3</v>
      </c>
      <c r="E107" s="25"/>
      <c r="F107" s="25">
        <f t="shared" si="11"/>
        <v>7.7137899999999999E-3</v>
      </c>
      <c r="G107" s="25">
        <f t="shared" si="12"/>
        <v>0.1776485837</v>
      </c>
      <c r="H107" s="25">
        <v>9.9000000000000008E-3</v>
      </c>
      <c r="I107" s="25">
        <f t="shared" si="13"/>
        <v>9.4900000000000002E-3</v>
      </c>
      <c r="J107" s="25"/>
      <c r="K107" s="25">
        <f t="shared" si="14"/>
        <v>8.87779E-3</v>
      </c>
      <c r="L107" s="25">
        <f t="shared" si="15"/>
        <v>0.20445550370000001</v>
      </c>
      <c r="M107" s="25">
        <v>7.7999999999999996E-3</v>
      </c>
      <c r="N107" s="25">
        <f t="shared" si="16"/>
        <v>7.3899999999999999E-3</v>
      </c>
      <c r="O107" s="25"/>
      <c r="P107" s="25">
        <f t="shared" si="17"/>
        <v>7.1717899999999999E-3</v>
      </c>
      <c r="Q107" s="25">
        <f t="shared" si="18"/>
        <v>0.16516632370000001</v>
      </c>
      <c r="R107" s="25"/>
      <c r="S107" s="25"/>
      <c r="T107" s="25">
        <v>7.1000000000000002E-4</v>
      </c>
      <c r="U107" s="25">
        <f t="shared" si="19"/>
        <v>4.0999999999999999E-4</v>
      </c>
    </row>
    <row r="108" spans="1:21" s="15" customFormat="1">
      <c r="A108" s="18">
        <v>356</v>
      </c>
      <c r="B108" s="25">
        <v>4.0000000000000003E-5</v>
      </c>
      <c r="C108" s="25">
        <v>8.2000000000000007E-3</v>
      </c>
      <c r="D108" s="25">
        <f t="shared" si="10"/>
        <v>7.8850000000000014E-3</v>
      </c>
      <c r="E108" s="25"/>
      <c r="F108" s="25">
        <f t="shared" si="11"/>
        <v>7.7087900000000018E-3</v>
      </c>
      <c r="G108" s="25">
        <f t="shared" si="12"/>
        <v>0.17753343370000005</v>
      </c>
      <c r="H108" s="25">
        <v>9.5999999999999992E-3</v>
      </c>
      <c r="I108" s="25">
        <f t="shared" si="13"/>
        <v>9.2849999999999999E-3</v>
      </c>
      <c r="J108" s="25"/>
      <c r="K108" s="25">
        <f t="shared" si="14"/>
        <v>8.6727899999999997E-3</v>
      </c>
      <c r="L108" s="25">
        <f t="shared" si="15"/>
        <v>0.19973435370000001</v>
      </c>
      <c r="M108" s="25">
        <v>7.7000000000000002E-3</v>
      </c>
      <c r="N108" s="25">
        <f t="shared" si="16"/>
        <v>7.3850000000000001E-3</v>
      </c>
      <c r="O108" s="25"/>
      <c r="P108" s="25">
        <f t="shared" si="17"/>
        <v>7.1667900000000001E-3</v>
      </c>
      <c r="Q108" s="25">
        <f t="shared" si="18"/>
        <v>0.1650511737</v>
      </c>
      <c r="R108" s="25"/>
      <c r="S108" s="25"/>
      <c r="T108" s="25">
        <v>5.9000000000000003E-4</v>
      </c>
      <c r="U108" s="25">
        <f t="shared" si="19"/>
        <v>3.1500000000000001E-4</v>
      </c>
    </row>
    <row r="109" spans="1:21" s="15" customFormat="1">
      <c r="A109" s="18">
        <v>357</v>
      </c>
      <c r="B109" s="25">
        <v>1E-4</v>
      </c>
      <c r="C109" s="25">
        <v>8.0000000000000002E-3</v>
      </c>
      <c r="D109" s="25">
        <f t="shared" si="10"/>
        <v>7.6049999999999998E-3</v>
      </c>
      <c r="E109" s="25"/>
      <c r="F109" s="25">
        <f t="shared" si="11"/>
        <v>7.4287899999999994E-3</v>
      </c>
      <c r="G109" s="25">
        <f t="shared" si="12"/>
        <v>0.1710850337</v>
      </c>
      <c r="H109" s="25">
        <v>9.2999999999999992E-3</v>
      </c>
      <c r="I109" s="25">
        <f t="shared" si="13"/>
        <v>8.9049999999999997E-3</v>
      </c>
      <c r="J109" s="25"/>
      <c r="K109" s="25">
        <f t="shared" si="14"/>
        <v>8.2927899999999995E-3</v>
      </c>
      <c r="L109" s="25">
        <f t="shared" si="15"/>
        <v>0.19098295369999999</v>
      </c>
      <c r="M109" s="25">
        <v>7.6E-3</v>
      </c>
      <c r="N109" s="25">
        <f t="shared" si="16"/>
        <v>7.2049999999999996E-3</v>
      </c>
      <c r="O109" s="25"/>
      <c r="P109" s="25">
        <f t="shared" si="17"/>
        <v>6.9867899999999997E-3</v>
      </c>
      <c r="Q109" s="25">
        <f t="shared" si="18"/>
        <v>0.1609057737</v>
      </c>
      <c r="R109" s="25"/>
      <c r="S109" s="25"/>
      <c r="T109" s="25">
        <v>6.8999999999999997E-4</v>
      </c>
      <c r="U109" s="25">
        <f t="shared" si="19"/>
        <v>3.9500000000000001E-4</v>
      </c>
    </row>
    <row r="110" spans="1:21" s="15" customFormat="1">
      <c r="A110" s="18">
        <v>358</v>
      </c>
      <c r="B110" s="25">
        <v>1E-4</v>
      </c>
      <c r="C110" s="25">
        <v>7.9000000000000008E-3</v>
      </c>
      <c r="D110" s="25">
        <f t="shared" si="10"/>
        <v>7.5300000000000011E-3</v>
      </c>
      <c r="E110" s="25"/>
      <c r="F110" s="25">
        <f t="shared" si="11"/>
        <v>7.3537900000000007E-3</v>
      </c>
      <c r="G110" s="25">
        <f t="shared" si="12"/>
        <v>0.16935778370000001</v>
      </c>
      <c r="H110" s="25">
        <v>9.4999999999999998E-3</v>
      </c>
      <c r="I110" s="25">
        <f t="shared" si="13"/>
        <v>9.1299999999999992E-3</v>
      </c>
      <c r="J110" s="25"/>
      <c r="K110" s="25">
        <f t="shared" si="14"/>
        <v>8.517789999999999E-3</v>
      </c>
      <c r="L110" s="25">
        <f t="shared" si="15"/>
        <v>0.1961647037</v>
      </c>
      <c r="M110" s="25">
        <v>7.4999999999999997E-3</v>
      </c>
      <c r="N110" s="25">
        <f t="shared" si="16"/>
        <v>7.1300000000000001E-3</v>
      </c>
      <c r="O110" s="25"/>
      <c r="P110" s="25">
        <f t="shared" si="17"/>
        <v>6.9117900000000001E-3</v>
      </c>
      <c r="Q110" s="25">
        <f t="shared" si="18"/>
        <v>0.15917852370000002</v>
      </c>
      <c r="R110" s="25"/>
      <c r="S110" s="25"/>
      <c r="T110" s="25">
        <v>6.4000000000000005E-4</v>
      </c>
      <c r="U110" s="25">
        <f t="shared" si="19"/>
        <v>3.7000000000000005E-4</v>
      </c>
    </row>
    <row r="111" spans="1:21" s="15" customFormat="1">
      <c r="A111" s="18">
        <v>359</v>
      </c>
      <c r="B111" s="25">
        <v>9.0000000000000006E-5</v>
      </c>
      <c r="C111" s="25">
        <v>8.0000000000000002E-3</v>
      </c>
      <c r="D111" s="25">
        <f t="shared" si="10"/>
        <v>7.6300000000000005E-3</v>
      </c>
      <c r="E111" s="25"/>
      <c r="F111" s="25">
        <f t="shared" si="11"/>
        <v>7.4537900000000001E-3</v>
      </c>
      <c r="G111" s="25">
        <f t="shared" si="12"/>
        <v>0.17166078370000001</v>
      </c>
      <c r="H111" s="25">
        <v>9.4000000000000004E-3</v>
      </c>
      <c r="I111" s="25">
        <f t="shared" si="13"/>
        <v>9.0299999999999998E-3</v>
      </c>
      <c r="J111" s="25"/>
      <c r="K111" s="25">
        <f t="shared" si="14"/>
        <v>8.4177899999999996E-3</v>
      </c>
      <c r="L111" s="25">
        <f t="shared" si="15"/>
        <v>0.1938617037</v>
      </c>
      <c r="M111" s="25">
        <v>7.4000000000000003E-3</v>
      </c>
      <c r="N111" s="25">
        <f t="shared" si="16"/>
        <v>7.0300000000000007E-3</v>
      </c>
      <c r="O111" s="25"/>
      <c r="P111" s="25">
        <f t="shared" si="17"/>
        <v>6.8117900000000007E-3</v>
      </c>
      <c r="Q111" s="25">
        <f t="shared" si="18"/>
        <v>0.15687552370000002</v>
      </c>
      <c r="R111" s="25"/>
      <c r="S111" s="25"/>
      <c r="T111" s="25">
        <v>6.4999999999999997E-4</v>
      </c>
      <c r="U111" s="25">
        <f t="shared" si="19"/>
        <v>3.6999999999999999E-4</v>
      </c>
    </row>
    <row r="112" spans="1:21" s="15" customFormat="1">
      <c r="A112" s="18">
        <v>360</v>
      </c>
      <c r="B112" s="25">
        <v>1E-4</v>
      </c>
      <c r="C112" s="25">
        <v>7.7999999999999996E-3</v>
      </c>
      <c r="D112" s="25">
        <f t="shared" si="10"/>
        <v>7.4149999999999997E-3</v>
      </c>
      <c r="E112" s="25"/>
      <c r="F112" s="25">
        <f t="shared" si="11"/>
        <v>7.2387900000000002E-3</v>
      </c>
      <c r="G112" s="25">
        <f t="shared" si="12"/>
        <v>0.16670933370000002</v>
      </c>
      <c r="H112" s="25">
        <v>9.2999999999999992E-3</v>
      </c>
      <c r="I112" s="25">
        <f t="shared" si="13"/>
        <v>8.9149999999999993E-3</v>
      </c>
      <c r="J112" s="25"/>
      <c r="K112" s="25">
        <f t="shared" si="14"/>
        <v>8.3027899999999991E-3</v>
      </c>
      <c r="L112" s="25">
        <f t="shared" si="15"/>
        <v>0.1912132537</v>
      </c>
      <c r="M112" s="25">
        <v>7.3000000000000001E-3</v>
      </c>
      <c r="N112" s="25">
        <f t="shared" si="16"/>
        <v>6.9150000000000001E-3</v>
      </c>
      <c r="O112" s="25"/>
      <c r="P112" s="25">
        <f t="shared" si="17"/>
        <v>6.6967900000000002E-3</v>
      </c>
      <c r="Q112" s="25">
        <f t="shared" si="18"/>
        <v>0.15422707370000002</v>
      </c>
      <c r="R112" s="25"/>
      <c r="S112" s="25"/>
      <c r="T112" s="25">
        <v>6.7000000000000002E-4</v>
      </c>
      <c r="U112" s="25">
        <f t="shared" si="19"/>
        <v>3.8500000000000003E-4</v>
      </c>
    </row>
    <row r="113" spans="1:21" s="15" customFormat="1">
      <c r="A113" s="18">
        <v>361</v>
      </c>
      <c r="B113" s="25">
        <v>1E-4</v>
      </c>
      <c r="C113" s="25">
        <v>7.4999999999999997E-3</v>
      </c>
      <c r="D113" s="25">
        <f t="shared" si="10"/>
        <v>7.1049999999999993E-3</v>
      </c>
      <c r="E113" s="25"/>
      <c r="F113" s="25">
        <f t="shared" si="11"/>
        <v>6.9287899999999989E-3</v>
      </c>
      <c r="G113" s="25">
        <f t="shared" si="12"/>
        <v>0.15957003369999997</v>
      </c>
      <c r="H113" s="25">
        <v>9.1000000000000004E-3</v>
      </c>
      <c r="I113" s="25">
        <f t="shared" si="13"/>
        <v>8.7050000000000009E-3</v>
      </c>
      <c r="J113" s="25"/>
      <c r="K113" s="25">
        <f t="shared" si="14"/>
        <v>8.0927900000000007E-3</v>
      </c>
      <c r="L113" s="25">
        <f t="shared" si="15"/>
        <v>0.18637695370000001</v>
      </c>
      <c r="M113" s="25">
        <v>7.1999999999999998E-3</v>
      </c>
      <c r="N113" s="25">
        <f t="shared" si="16"/>
        <v>6.8049999999999994E-3</v>
      </c>
      <c r="O113" s="25"/>
      <c r="P113" s="25">
        <f t="shared" si="17"/>
        <v>6.5867899999999995E-3</v>
      </c>
      <c r="Q113" s="25">
        <f t="shared" si="18"/>
        <v>0.15169377370000001</v>
      </c>
      <c r="R113" s="25"/>
      <c r="S113" s="25"/>
      <c r="T113" s="25">
        <v>6.8999999999999997E-4</v>
      </c>
      <c r="U113" s="25">
        <f t="shared" si="19"/>
        <v>3.9500000000000001E-4</v>
      </c>
    </row>
    <row r="114" spans="1:21" s="15" customFormat="1">
      <c r="A114" s="18">
        <v>362</v>
      </c>
      <c r="B114" s="25">
        <v>8.0000000000000007E-5</v>
      </c>
      <c r="C114" s="25">
        <v>7.7999999999999996E-3</v>
      </c>
      <c r="D114" s="25">
        <f t="shared" si="10"/>
        <v>7.4349999999999998E-3</v>
      </c>
      <c r="E114" s="25"/>
      <c r="F114" s="25">
        <f t="shared" si="11"/>
        <v>7.2587899999999993E-3</v>
      </c>
      <c r="G114" s="25">
        <f t="shared" si="12"/>
        <v>0.1671699337</v>
      </c>
      <c r="H114" s="25">
        <v>9.1000000000000004E-3</v>
      </c>
      <c r="I114" s="25">
        <f t="shared" si="13"/>
        <v>8.7349999999999997E-3</v>
      </c>
      <c r="J114" s="25"/>
      <c r="K114" s="25">
        <f t="shared" si="14"/>
        <v>8.1227899999999995E-3</v>
      </c>
      <c r="L114" s="25">
        <f t="shared" si="15"/>
        <v>0.18706785370000001</v>
      </c>
      <c r="M114" s="25">
        <v>7.0000000000000001E-3</v>
      </c>
      <c r="N114" s="25">
        <f t="shared" si="16"/>
        <v>6.6350000000000003E-3</v>
      </c>
      <c r="O114" s="25"/>
      <c r="P114" s="25">
        <f t="shared" si="17"/>
        <v>6.4167900000000003E-3</v>
      </c>
      <c r="Q114" s="25">
        <f t="shared" si="18"/>
        <v>0.1477786737</v>
      </c>
      <c r="R114" s="25"/>
      <c r="S114" s="25"/>
      <c r="T114" s="25">
        <v>6.4999999999999997E-4</v>
      </c>
      <c r="U114" s="25">
        <f t="shared" si="19"/>
        <v>3.6499999999999998E-4</v>
      </c>
    </row>
    <row r="115" spans="1:21" s="15" customFormat="1">
      <c r="A115" s="18">
        <v>363</v>
      </c>
      <c r="B115" s="25">
        <v>6.8999999999999997E-5</v>
      </c>
      <c r="C115" s="25">
        <v>7.6E-3</v>
      </c>
      <c r="D115" s="25">
        <f t="shared" si="10"/>
        <v>7.2554999999999998E-3</v>
      </c>
      <c r="E115" s="25"/>
      <c r="F115" s="25">
        <f t="shared" si="11"/>
        <v>7.0792900000000002E-3</v>
      </c>
      <c r="G115" s="25">
        <f t="shared" si="12"/>
        <v>0.16303604870000002</v>
      </c>
      <c r="H115" s="25">
        <v>8.9999999999999993E-3</v>
      </c>
      <c r="I115" s="25">
        <f t="shared" si="13"/>
        <v>8.6555E-3</v>
      </c>
      <c r="J115" s="25"/>
      <c r="K115" s="25">
        <f t="shared" si="14"/>
        <v>8.0432899999999998E-3</v>
      </c>
      <c r="L115" s="25">
        <f t="shared" si="15"/>
        <v>0.1852369687</v>
      </c>
      <c r="M115" s="25">
        <v>6.7999999999999996E-3</v>
      </c>
      <c r="N115" s="25">
        <f t="shared" si="16"/>
        <v>6.4554999999999994E-3</v>
      </c>
      <c r="O115" s="25"/>
      <c r="P115" s="25">
        <f t="shared" si="17"/>
        <v>6.2372899999999995E-3</v>
      </c>
      <c r="Q115" s="25">
        <f t="shared" si="18"/>
        <v>0.1436447887</v>
      </c>
      <c r="R115" s="25"/>
      <c r="S115" s="25"/>
      <c r="T115" s="25">
        <v>6.2E-4</v>
      </c>
      <c r="U115" s="25">
        <f t="shared" si="19"/>
        <v>3.4449999999999997E-4</v>
      </c>
    </row>
    <row r="116" spans="1:21" s="15" customFormat="1">
      <c r="A116" s="18">
        <v>364</v>
      </c>
      <c r="B116" s="25">
        <v>6.8999999999999997E-5</v>
      </c>
      <c r="C116" s="25">
        <v>7.3000000000000001E-3</v>
      </c>
      <c r="D116" s="25">
        <f t="shared" si="10"/>
        <v>6.9405000000000005E-3</v>
      </c>
      <c r="E116" s="25"/>
      <c r="F116" s="25">
        <f t="shared" si="11"/>
        <v>6.7642900000000009E-3</v>
      </c>
      <c r="G116" s="25">
        <f t="shared" si="12"/>
        <v>0.15578159870000002</v>
      </c>
      <c r="H116" s="25">
        <v>8.8000000000000005E-3</v>
      </c>
      <c r="I116" s="25">
        <f t="shared" si="13"/>
        <v>8.4405000000000001E-3</v>
      </c>
      <c r="J116" s="25"/>
      <c r="K116" s="25">
        <f t="shared" si="14"/>
        <v>7.8282899999999999E-3</v>
      </c>
      <c r="L116" s="25">
        <f t="shared" si="15"/>
        <v>0.18028551870000001</v>
      </c>
      <c r="M116" s="25">
        <v>6.8999999999999999E-3</v>
      </c>
      <c r="N116" s="25">
        <f t="shared" si="16"/>
        <v>6.5404999999999994E-3</v>
      </c>
      <c r="O116" s="25"/>
      <c r="P116" s="25">
        <f t="shared" si="17"/>
        <v>6.3222899999999995E-3</v>
      </c>
      <c r="Q116" s="25">
        <f t="shared" si="18"/>
        <v>0.1456023387</v>
      </c>
      <c r="R116" s="25"/>
      <c r="S116" s="25"/>
      <c r="T116" s="25">
        <v>6.4999999999999997E-4</v>
      </c>
      <c r="U116" s="25">
        <f t="shared" si="19"/>
        <v>3.5950000000000001E-4</v>
      </c>
    </row>
    <row r="117" spans="1:21" s="15" customFormat="1">
      <c r="A117" s="18">
        <v>365</v>
      </c>
      <c r="B117" s="25">
        <v>1.2999999999999999E-4</v>
      </c>
      <c r="C117" s="25">
        <v>7.4000000000000003E-3</v>
      </c>
      <c r="D117" s="25">
        <f t="shared" si="10"/>
        <v>6.9900000000000006E-3</v>
      </c>
      <c r="E117" s="25"/>
      <c r="F117" s="25">
        <f t="shared" si="11"/>
        <v>6.8137900000000001E-3</v>
      </c>
      <c r="G117" s="25">
        <f t="shared" si="12"/>
        <v>0.15692158370000001</v>
      </c>
      <c r="H117" s="25">
        <v>8.6999999999999994E-3</v>
      </c>
      <c r="I117" s="25">
        <f t="shared" si="13"/>
        <v>8.2899999999999988E-3</v>
      </c>
      <c r="J117" s="25"/>
      <c r="K117" s="25">
        <f t="shared" si="14"/>
        <v>7.6777899999999986E-3</v>
      </c>
      <c r="L117" s="25">
        <f t="shared" si="15"/>
        <v>0.17681950369999996</v>
      </c>
      <c r="M117" s="25">
        <v>6.6E-3</v>
      </c>
      <c r="N117" s="25">
        <f t="shared" si="16"/>
        <v>6.1900000000000002E-3</v>
      </c>
      <c r="O117" s="25"/>
      <c r="P117" s="25">
        <f t="shared" si="17"/>
        <v>5.9717900000000003E-3</v>
      </c>
      <c r="Q117" s="25">
        <f t="shared" si="18"/>
        <v>0.13753032370000001</v>
      </c>
      <c r="R117" s="25"/>
      <c r="S117" s="25"/>
      <c r="T117" s="25">
        <v>6.8999999999999997E-4</v>
      </c>
      <c r="U117" s="25">
        <f t="shared" si="19"/>
        <v>4.0999999999999999E-4</v>
      </c>
    </row>
    <row r="118" spans="1:21" s="15" customFormat="1">
      <c r="A118" s="18">
        <v>366</v>
      </c>
      <c r="B118" s="25">
        <v>1.7000000000000001E-4</v>
      </c>
      <c r="C118" s="25">
        <v>7.1000000000000004E-3</v>
      </c>
      <c r="D118" s="25">
        <f t="shared" si="10"/>
        <v>6.6500000000000005E-3</v>
      </c>
      <c r="E118" s="25"/>
      <c r="F118" s="25">
        <f t="shared" si="11"/>
        <v>6.4737900000000001E-3</v>
      </c>
      <c r="G118" s="25">
        <f t="shared" si="12"/>
        <v>0.1490913837</v>
      </c>
      <c r="H118" s="25">
        <v>8.8000000000000005E-3</v>
      </c>
      <c r="I118" s="25">
        <f t="shared" si="13"/>
        <v>8.3499999999999998E-3</v>
      </c>
      <c r="J118" s="25"/>
      <c r="K118" s="25">
        <f t="shared" si="14"/>
        <v>7.7377899999999996E-3</v>
      </c>
      <c r="L118" s="25">
        <f t="shared" si="15"/>
        <v>0.17820130370000001</v>
      </c>
      <c r="M118" s="25">
        <v>6.7999999999999996E-3</v>
      </c>
      <c r="N118" s="25">
        <f t="shared" si="16"/>
        <v>6.3499999999999997E-3</v>
      </c>
      <c r="O118" s="25"/>
      <c r="P118" s="25">
        <f t="shared" si="17"/>
        <v>6.1317899999999998E-3</v>
      </c>
      <c r="Q118" s="25">
        <f t="shared" si="18"/>
        <v>0.1412151237</v>
      </c>
      <c r="R118" s="25"/>
      <c r="S118" s="25"/>
      <c r="T118" s="25">
        <v>7.2999999999999996E-4</v>
      </c>
      <c r="U118" s="25">
        <f t="shared" si="19"/>
        <v>4.4999999999999999E-4</v>
      </c>
    </row>
    <row r="119" spans="1:21" s="15" customFormat="1">
      <c r="A119" s="18">
        <v>367</v>
      </c>
      <c r="B119" s="25">
        <v>9.0000000000000006E-5</v>
      </c>
      <c r="C119" s="25">
        <v>7.0000000000000001E-3</v>
      </c>
      <c r="D119" s="25">
        <f t="shared" si="10"/>
        <v>6.6100000000000004E-3</v>
      </c>
      <c r="E119" s="25"/>
      <c r="F119" s="25">
        <f t="shared" si="11"/>
        <v>6.43379E-3</v>
      </c>
      <c r="G119" s="25">
        <f t="shared" si="12"/>
        <v>0.14817018370000001</v>
      </c>
      <c r="H119" s="25">
        <v>8.3999999999999995E-3</v>
      </c>
      <c r="I119" s="25">
        <f t="shared" si="13"/>
        <v>8.0099999999999998E-3</v>
      </c>
      <c r="J119" s="25"/>
      <c r="K119" s="25">
        <f t="shared" si="14"/>
        <v>7.3977899999999996E-3</v>
      </c>
      <c r="L119" s="25">
        <f t="shared" si="15"/>
        <v>0.1703711037</v>
      </c>
      <c r="M119" s="25">
        <v>6.6E-3</v>
      </c>
      <c r="N119" s="25">
        <f t="shared" si="16"/>
        <v>6.2100000000000002E-3</v>
      </c>
      <c r="O119" s="25"/>
      <c r="P119" s="25">
        <f t="shared" si="17"/>
        <v>5.9917900000000003E-3</v>
      </c>
      <c r="Q119" s="25">
        <f t="shared" si="18"/>
        <v>0.13799092370000002</v>
      </c>
      <c r="R119" s="25"/>
      <c r="S119" s="25"/>
      <c r="T119" s="25">
        <v>6.8999999999999997E-4</v>
      </c>
      <c r="U119" s="25">
        <f t="shared" si="19"/>
        <v>3.8999999999999999E-4</v>
      </c>
    </row>
    <row r="120" spans="1:21" s="15" customFormat="1">
      <c r="A120" s="18">
        <v>368</v>
      </c>
      <c r="B120" s="25">
        <v>1.2999999999999999E-4</v>
      </c>
      <c r="C120" s="25">
        <v>6.8999999999999999E-3</v>
      </c>
      <c r="D120" s="25">
        <f t="shared" si="10"/>
        <v>6.4900000000000001E-3</v>
      </c>
      <c r="E120" s="25"/>
      <c r="F120" s="25">
        <f t="shared" si="11"/>
        <v>6.3137899999999997E-3</v>
      </c>
      <c r="G120" s="25">
        <f t="shared" si="12"/>
        <v>0.14540658370000001</v>
      </c>
      <c r="H120" s="25">
        <v>8.3000000000000001E-3</v>
      </c>
      <c r="I120" s="25">
        <f t="shared" si="13"/>
        <v>7.8899999999999994E-3</v>
      </c>
      <c r="J120" s="25"/>
      <c r="K120" s="25">
        <f t="shared" si="14"/>
        <v>7.2777899999999993E-3</v>
      </c>
      <c r="L120" s="25">
        <f t="shared" si="15"/>
        <v>0.16760750369999999</v>
      </c>
      <c r="M120" s="25">
        <v>6.6E-3</v>
      </c>
      <c r="N120" s="25">
        <f t="shared" si="16"/>
        <v>6.1900000000000002E-3</v>
      </c>
      <c r="O120" s="25"/>
      <c r="P120" s="25">
        <f t="shared" si="17"/>
        <v>5.9717900000000003E-3</v>
      </c>
      <c r="Q120" s="25">
        <f t="shared" si="18"/>
        <v>0.13753032370000001</v>
      </c>
      <c r="R120" s="25"/>
      <c r="S120" s="25"/>
      <c r="T120" s="25">
        <v>6.8999999999999997E-4</v>
      </c>
      <c r="U120" s="25">
        <f t="shared" si="19"/>
        <v>4.0999999999999999E-4</v>
      </c>
    </row>
    <row r="121" spans="1:21" s="15" customFormat="1">
      <c r="A121" s="18">
        <v>369</v>
      </c>
      <c r="B121" s="25">
        <v>3.0000000000000001E-5</v>
      </c>
      <c r="C121" s="25">
        <v>6.8999999999999999E-3</v>
      </c>
      <c r="D121" s="25">
        <f t="shared" si="10"/>
        <v>6.5599999999999999E-3</v>
      </c>
      <c r="E121" s="25"/>
      <c r="F121" s="25">
        <f t="shared" si="11"/>
        <v>6.3837900000000003E-3</v>
      </c>
      <c r="G121" s="25">
        <f t="shared" si="12"/>
        <v>0.14701868370000001</v>
      </c>
      <c r="H121" s="25">
        <v>8.3999999999999995E-3</v>
      </c>
      <c r="I121" s="25">
        <f t="shared" si="13"/>
        <v>8.0599999999999995E-3</v>
      </c>
      <c r="J121" s="25"/>
      <c r="K121" s="25">
        <f t="shared" si="14"/>
        <v>7.4477899999999993E-3</v>
      </c>
      <c r="L121" s="25">
        <f t="shared" si="15"/>
        <v>0.1715226037</v>
      </c>
      <c r="M121" s="25">
        <v>6.4000000000000003E-3</v>
      </c>
      <c r="N121" s="25">
        <f t="shared" si="16"/>
        <v>6.0600000000000003E-3</v>
      </c>
      <c r="O121" s="25"/>
      <c r="P121" s="25">
        <f t="shared" si="17"/>
        <v>5.8417900000000004E-3</v>
      </c>
      <c r="Q121" s="25">
        <f t="shared" si="18"/>
        <v>0.13453642370000002</v>
      </c>
      <c r="R121" s="25"/>
      <c r="S121" s="25"/>
      <c r="T121" s="25">
        <v>6.4999999999999997E-4</v>
      </c>
      <c r="U121" s="25">
        <f t="shared" si="19"/>
        <v>3.3999999999999997E-4</v>
      </c>
    </row>
    <row r="122" spans="1:21" s="15" customFormat="1">
      <c r="A122" s="18">
        <v>370</v>
      </c>
      <c r="B122" s="25">
        <v>0</v>
      </c>
      <c r="C122" s="25">
        <v>6.7999999999999996E-3</v>
      </c>
      <c r="D122" s="25">
        <f t="shared" si="10"/>
        <v>6.4749999999999999E-3</v>
      </c>
      <c r="E122" s="25"/>
      <c r="F122" s="25">
        <f t="shared" si="11"/>
        <v>6.2987900000000003E-3</v>
      </c>
      <c r="G122" s="25">
        <f t="shared" si="12"/>
        <v>0.14506113370000001</v>
      </c>
      <c r="H122" s="25">
        <v>8.0000000000000002E-3</v>
      </c>
      <c r="I122" s="25">
        <f t="shared" si="13"/>
        <v>7.6750000000000004E-3</v>
      </c>
      <c r="J122" s="25"/>
      <c r="K122" s="25">
        <f t="shared" si="14"/>
        <v>7.0627900000000002E-3</v>
      </c>
      <c r="L122" s="25">
        <f t="shared" si="15"/>
        <v>0.16265605370000003</v>
      </c>
      <c r="M122" s="25">
        <v>6.1999999999999998E-3</v>
      </c>
      <c r="N122" s="25">
        <f t="shared" si="16"/>
        <v>5.875E-3</v>
      </c>
      <c r="O122" s="25"/>
      <c r="P122" s="25">
        <f t="shared" si="17"/>
        <v>5.6567900000000001E-3</v>
      </c>
      <c r="Q122" s="25">
        <f t="shared" si="18"/>
        <v>0.13027587370000002</v>
      </c>
      <c r="R122" s="25"/>
      <c r="S122" s="25"/>
      <c r="T122" s="25">
        <v>6.4999999999999997E-4</v>
      </c>
      <c r="U122" s="25">
        <f t="shared" si="19"/>
        <v>3.2499999999999999E-4</v>
      </c>
    </row>
    <row r="123" spans="1:21" s="15" customFormat="1">
      <c r="A123" s="18">
        <v>371</v>
      </c>
      <c r="B123" s="25">
        <v>9.0000000000000006E-5</v>
      </c>
      <c r="C123" s="25">
        <v>6.7999999999999996E-3</v>
      </c>
      <c r="D123" s="25">
        <f t="shared" si="10"/>
        <v>6.3999999999999994E-3</v>
      </c>
      <c r="E123" s="25"/>
      <c r="F123" s="25">
        <f t="shared" si="11"/>
        <v>6.2237899999999999E-3</v>
      </c>
      <c r="G123" s="25">
        <f t="shared" si="12"/>
        <v>0.1433338837</v>
      </c>
      <c r="H123" s="25">
        <v>8.3999999999999995E-3</v>
      </c>
      <c r="I123" s="25">
        <f t="shared" si="13"/>
        <v>8.0000000000000002E-3</v>
      </c>
      <c r="J123" s="25"/>
      <c r="K123" s="25">
        <f t="shared" si="14"/>
        <v>7.38779E-3</v>
      </c>
      <c r="L123" s="25">
        <f t="shared" si="15"/>
        <v>0.17014080370000001</v>
      </c>
      <c r="M123" s="25">
        <v>6.6E-3</v>
      </c>
      <c r="N123" s="25">
        <f t="shared" si="16"/>
        <v>6.1999999999999998E-3</v>
      </c>
      <c r="O123" s="25"/>
      <c r="P123" s="25">
        <f t="shared" si="17"/>
        <v>5.9817899999999999E-3</v>
      </c>
      <c r="Q123" s="25">
        <f t="shared" si="18"/>
        <v>0.1377606237</v>
      </c>
      <c r="R123" s="25"/>
      <c r="S123" s="25"/>
      <c r="T123" s="25">
        <v>7.1000000000000002E-4</v>
      </c>
      <c r="U123" s="25">
        <f t="shared" si="19"/>
        <v>4.0000000000000002E-4</v>
      </c>
    </row>
    <row r="124" spans="1:21" s="15" customFormat="1">
      <c r="A124" s="18">
        <v>372</v>
      </c>
      <c r="B124" s="25">
        <v>2.0000000000000002E-5</v>
      </c>
      <c r="C124" s="25">
        <v>6.6E-3</v>
      </c>
      <c r="D124" s="25">
        <f t="shared" si="10"/>
        <v>6.2849999999999998E-3</v>
      </c>
      <c r="E124" s="25"/>
      <c r="F124" s="25">
        <f t="shared" si="11"/>
        <v>6.1087899999999994E-3</v>
      </c>
      <c r="G124" s="25">
        <f t="shared" si="12"/>
        <v>0.1406854337</v>
      </c>
      <c r="H124" s="25">
        <v>8.0999999999999996E-3</v>
      </c>
      <c r="I124" s="25">
        <f t="shared" si="13"/>
        <v>7.7849999999999994E-3</v>
      </c>
      <c r="J124" s="25"/>
      <c r="K124" s="25">
        <f t="shared" si="14"/>
        <v>7.1727899999999992E-3</v>
      </c>
      <c r="L124" s="25">
        <f t="shared" si="15"/>
        <v>0.16518935369999999</v>
      </c>
      <c r="M124" s="25">
        <v>6.4000000000000003E-3</v>
      </c>
      <c r="N124" s="25">
        <f t="shared" si="16"/>
        <v>6.0850000000000001E-3</v>
      </c>
      <c r="O124" s="25"/>
      <c r="P124" s="25">
        <f t="shared" si="17"/>
        <v>5.8667900000000002E-3</v>
      </c>
      <c r="Q124" s="25">
        <f t="shared" si="18"/>
        <v>0.1351121737</v>
      </c>
      <c r="R124" s="25"/>
      <c r="S124" s="25"/>
      <c r="T124" s="25">
        <v>6.0999999999999997E-4</v>
      </c>
      <c r="U124" s="25">
        <f t="shared" si="19"/>
        <v>3.1500000000000001E-4</v>
      </c>
    </row>
    <row r="125" spans="1:21" s="15" customFormat="1">
      <c r="A125" s="18">
        <v>373</v>
      </c>
      <c r="B125" s="25">
        <v>1E-4</v>
      </c>
      <c r="C125" s="25">
        <v>6.7999999999999996E-3</v>
      </c>
      <c r="D125" s="25">
        <f t="shared" si="10"/>
        <v>6.3899999999999998E-3</v>
      </c>
      <c r="E125" s="25"/>
      <c r="F125" s="25">
        <f t="shared" si="11"/>
        <v>6.2137900000000003E-3</v>
      </c>
      <c r="G125" s="25">
        <f t="shared" si="12"/>
        <v>0.14310358370000001</v>
      </c>
      <c r="H125" s="25">
        <v>8.0999999999999996E-3</v>
      </c>
      <c r="I125" s="25">
        <f t="shared" si="13"/>
        <v>7.6899999999999998E-3</v>
      </c>
      <c r="J125" s="25"/>
      <c r="K125" s="25">
        <f t="shared" si="14"/>
        <v>7.0777899999999996E-3</v>
      </c>
      <c r="L125" s="25">
        <f t="shared" si="15"/>
        <v>0.16300150369999999</v>
      </c>
      <c r="M125" s="25">
        <v>6.1999999999999998E-3</v>
      </c>
      <c r="N125" s="25">
        <f t="shared" si="16"/>
        <v>5.79E-3</v>
      </c>
      <c r="O125" s="25"/>
      <c r="P125" s="25">
        <f t="shared" si="17"/>
        <v>5.5717900000000001E-3</v>
      </c>
      <c r="Q125" s="25">
        <f t="shared" si="18"/>
        <v>0.12831832370000001</v>
      </c>
      <c r="R125" s="25"/>
      <c r="S125" s="25"/>
      <c r="T125" s="25">
        <v>7.2000000000000005E-4</v>
      </c>
      <c r="U125" s="25">
        <f t="shared" si="19"/>
        <v>4.1000000000000005E-4</v>
      </c>
    </row>
    <row r="126" spans="1:21" s="15" customFormat="1">
      <c r="A126" s="18">
        <v>374</v>
      </c>
      <c r="B126" s="25">
        <v>1.0000000000000001E-5</v>
      </c>
      <c r="C126" s="25">
        <v>6.1999999999999998E-3</v>
      </c>
      <c r="D126" s="25">
        <f t="shared" si="10"/>
        <v>5.8349999999999999E-3</v>
      </c>
      <c r="E126" s="25"/>
      <c r="F126" s="25">
        <f t="shared" si="11"/>
        <v>5.6587900000000003E-3</v>
      </c>
      <c r="G126" s="25">
        <f t="shared" si="12"/>
        <v>0.1303219337</v>
      </c>
      <c r="H126" s="25">
        <v>7.6E-3</v>
      </c>
      <c r="I126" s="25">
        <f t="shared" si="13"/>
        <v>7.2350000000000001E-3</v>
      </c>
      <c r="J126" s="25"/>
      <c r="K126" s="25">
        <f t="shared" si="14"/>
        <v>6.6227899999999999E-3</v>
      </c>
      <c r="L126" s="25">
        <f t="shared" si="15"/>
        <v>0.15252285370000002</v>
      </c>
      <c r="M126" s="25">
        <v>5.8999999999999999E-3</v>
      </c>
      <c r="N126" s="25">
        <f t="shared" si="16"/>
        <v>5.535E-3</v>
      </c>
      <c r="O126" s="25"/>
      <c r="P126" s="25">
        <f t="shared" si="17"/>
        <v>5.3167900000000001E-3</v>
      </c>
      <c r="Q126" s="25">
        <f t="shared" si="18"/>
        <v>0.12244567370000001</v>
      </c>
      <c r="R126" s="25"/>
      <c r="S126" s="25"/>
      <c r="T126" s="25">
        <v>7.2000000000000005E-4</v>
      </c>
      <c r="U126" s="25">
        <f t="shared" si="19"/>
        <v>3.6500000000000004E-4</v>
      </c>
    </row>
    <row r="127" spans="1:21" s="15" customFormat="1">
      <c r="A127" s="18">
        <v>375</v>
      </c>
      <c r="B127" s="25">
        <v>1.3999999999999999E-4</v>
      </c>
      <c r="C127" s="25">
        <v>6.4999999999999997E-3</v>
      </c>
      <c r="D127" s="25">
        <f t="shared" si="10"/>
        <v>6.0650000000000001E-3</v>
      </c>
      <c r="E127" s="25"/>
      <c r="F127" s="25">
        <f t="shared" si="11"/>
        <v>5.8887899999999996E-3</v>
      </c>
      <c r="G127" s="25">
        <f t="shared" si="12"/>
        <v>0.1356188337</v>
      </c>
      <c r="H127" s="25">
        <v>7.9000000000000008E-3</v>
      </c>
      <c r="I127" s="25">
        <f t="shared" si="13"/>
        <v>7.4650000000000011E-3</v>
      </c>
      <c r="J127" s="25"/>
      <c r="K127" s="25">
        <f t="shared" si="14"/>
        <v>6.852790000000001E-3</v>
      </c>
      <c r="L127" s="25">
        <f t="shared" si="15"/>
        <v>0.15781975370000004</v>
      </c>
      <c r="M127" s="25">
        <v>6.0000000000000001E-3</v>
      </c>
      <c r="N127" s="25">
        <f t="shared" si="16"/>
        <v>5.5650000000000005E-3</v>
      </c>
      <c r="O127" s="25"/>
      <c r="P127" s="25">
        <f t="shared" si="17"/>
        <v>5.3467900000000006E-3</v>
      </c>
      <c r="Q127" s="25">
        <f t="shared" si="18"/>
        <v>0.12313657370000002</v>
      </c>
      <c r="R127" s="25"/>
      <c r="S127" s="25"/>
      <c r="T127" s="25">
        <v>7.2999999999999996E-4</v>
      </c>
      <c r="U127" s="25">
        <f t="shared" si="19"/>
        <v>4.3499999999999995E-4</v>
      </c>
    </row>
    <row r="128" spans="1:21" s="15" customFormat="1">
      <c r="A128" s="18">
        <v>376</v>
      </c>
      <c r="B128" s="25">
        <v>5.0000000000000002E-5</v>
      </c>
      <c r="C128" s="25">
        <v>6.1000000000000004E-3</v>
      </c>
      <c r="D128" s="25">
        <f t="shared" si="10"/>
        <v>5.7400000000000003E-3</v>
      </c>
      <c r="E128" s="25"/>
      <c r="F128" s="25">
        <f t="shared" si="11"/>
        <v>5.5637900000000007E-3</v>
      </c>
      <c r="G128" s="25">
        <f t="shared" si="12"/>
        <v>0.12813408370000001</v>
      </c>
      <c r="H128" s="25">
        <v>7.6E-3</v>
      </c>
      <c r="I128" s="25">
        <f t="shared" si="13"/>
        <v>7.2399999999999999E-3</v>
      </c>
      <c r="J128" s="25"/>
      <c r="K128" s="25">
        <f t="shared" si="14"/>
        <v>6.6277899999999997E-3</v>
      </c>
      <c r="L128" s="25">
        <f t="shared" si="15"/>
        <v>0.1526380037</v>
      </c>
      <c r="M128" s="25">
        <v>5.7999999999999996E-3</v>
      </c>
      <c r="N128" s="25">
        <f t="shared" si="16"/>
        <v>5.4399999999999995E-3</v>
      </c>
      <c r="O128" s="25"/>
      <c r="P128" s="25">
        <f t="shared" si="17"/>
        <v>5.2217899999999996E-3</v>
      </c>
      <c r="Q128" s="25">
        <f t="shared" si="18"/>
        <v>0.1202578237</v>
      </c>
      <c r="R128" s="25"/>
      <c r="S128" s="25"/>
      <c r="T128" s="25">
        <v>6.7000000000000002E-4</v>
      </c>
      <c r="U128" s="25">
        <f t="shared" si="19"/>
        <v>3.6000000000000002E-4</v>
      </c>
    </row>
    <row r="129" spans="1:21" s="15" customFormat="1">
      <c r="A129" s="18">
        <v>377</v>
      </c>
      <c r="B129" s="25">
        <v>6.0000000000000002E-5</v>
      </c>
      <c r="C129" s="25">
        <v>6.6E-3</v>
      </c>
      <c r="D129" s="25">
        <f t="shared" si="10"/>
        <v>6.2350000000000001E-3</v>
      </c>
      <c r="E129" s="25"/>
      <c r="F129" s="25">
        <f t="shared" si="11"/>
        <v>6.0587899999999997E-3</v>
      </c>
      <c r="G129" s="25">
        <f t="shared" si="12"/>
        <v>0.1395339337</v>
      </c>
      <c r="H129" s="25">
        <v>7.7999999999999996E-3</v>
      </c>
      <c r="I129" s="25">
        <f t="shared" si="13"/>
        <v>7.4349999999999998E-3</v>
      </c>
      <c r="J129" s="25"/>
      <c r="K129" s="25">
        <f t="shared" si="14"/>
        <v>6.8227899999999996E-3</v>
      </c>
      <c r="L129" s="25">
        <f t="shared" si="15"/>
        <v>0.15712885369999999</v>
      </c>
      <c r="M129" s="25">
        <v>5.8999999999999999E-3</v>
      </c>
      <c r="N129" s="25">
        <f t="shared" si="16"/>
        <v>5.535E-3</v>
      </c>
      <c r="O129" s="25"/>
      <c r="P129" s="25">
        <f t="shared" si="17"/>
        <v>5.3167900000000001E-3</v>
      </c>
      <c r="Q129" s="25">
        <f t="shared" si="18"/>
        <v>0.12244567370000001</v>
      </c>
      <c r="R129" s="25"/>
      <c r="S129" s="25"/>
      <c r="T129" s="25">
        <v>6.7000000000000002E-4</v>
      </c>
      <c r="U129" s="25">
        <f t="shared" si="19"/>
        <v>3.6500000000000004E-4</v>
      </c>
    </row>
    <row r="130" spans="1:21" s="15" customFormat="1">
      <c r="A130" s="18">
        <v>378</v>
      </c>
      <c r="B130" s="25">
        <v>9.0000000000000006E-5</v>
      </c>
      <c r="C130" s="25">
        <v>5.1000000000000004E-3</v>
      </c>
      <c r="D130" s="25">
        <f t="shared" si="10"/>
        <v>4.6700000000000005E-3</v>
      </c>
      <c r="E130" s="25"/>
      <c r="F130" s="25">
        <f t="shared" si="11"/>
        <v>4.493790000000001E-3</v>
      </c>
      <c r="G130" s="25">
        <f t="shared" si="12"/>
        <v>0.10349198370000003</v>
      </c>
      <c r="H130" s="25">
        <v>6.3E-3</v>
      </c>
      <c r="I130" s="25">
        <f t="shared" si="13"/>
        <v>5.8700000000000002E-3</v>
      </c>
      <c r="J130" s="25"/>
      <c r="K130" s="25">
        <f t="shared" si="14"/>
        <v>5.25779E-3</v>
      </c>
      <c r="L130" s="25">
        <f t="shared" si="15"/>
        <v>0.12108690370000001</v>
      </c>
      <c r="M130" s="25">
        <v>4.8999999999999998E-3</v>
      </c>
      <c r="N130" s="25">
        <f t="shared" si="16"/>
        <v>4.47E-3</v>
      </c>
      <c r="O130" s="25"/>
      <c r="P130" s="25">
        <f t="shared" si="17"/>
        <v>4.2517900000000001E-3</v>
      </c>
      <c r="Q130" s="25">
        <f t="shared" si="18"/>
        <v>9.7918723700000002E-2</v>
      </c>
      <c r="R130" s="25"/>
      <c r="S130" s="25"/>
      <c r="T130" s="25">
        <v>7.6999999999999996E-4</v>
      </c>
      <c r="U130" s="25">
        <f t="shared" si="19"/>
        <v>4.2999999999999999E-4</v>
      </c>
    </row>
    <row r="131" spans="1:21" s="15" customFormat="1">
      <c r="A131" s="18">
        <v>379</v>
      </c>
      <c r="B131" s="25">
        <v>1.9000000000000001E-4</v>
      </c>
      <c r="C131" s="25">
        <v>6.7000000000000002E-3</v>
      </c>
      <c r="D131" s="25">
        <f t="shared" ref="D131:D194" si="20">C131-U131</f>
        <v>6.2250000000000005E-3</v>
      </c>
      <c r="E131" s="25"/>
      <c r="F131" s="25">
        <f t="shared" ref="F131:F194" si="21">D131-0.00017621</f>
        <v>6.0487900000000001E-3</v>
      </c>
      <c r="G131" s="25">
        <f t="shared" ref="G131:G194" si="22">F131*23.03</f>
        <v>0.13930363370000001</v>
      </c>
      <c r="H131" s="25">
        <v>8.2000000000000007E-3</v>
      </c>
      <c r="I131" s="25">
        <f t="shared" ref="I131:I194" si="23">H131-U131</f>
        <v>7.725000000000001E-3</v>
      </c>
      <c r="J131" s="25"/>
      <c r="K131" s="25">
        <f t="shared" ref="K131:K194" si="24">I131-0.00061221</f>
        <v>7.1127900000000008E-3</v>
      </c>
      <c r="L131" s="25">
        <f t="shared" ref="L131:L194" si="25">K131*23.03</f>
        <v>0.16380755370000002</v>
      </c>
      <c r="M131" s="25">
        <v>6.1999999999999998E-3</v>
      </c>
      <c r="N131" s="25">
        <f t="shared" ref="N131:N194" si="26">M131-U131</f>
        <v>5.7250000000000001E-3</v>
      </c>
      <c r="O131" s="25"/>
      <c r="P131" s="25">
        <f t="shared" ref="P131:P194" si="27">N131-0.00021821</f>
        <v>5.5067900000000001E-3</v>
      </c>
      <c r="Q131" s="25">
        <f t="shared" ref="Q131:Q194" si="28">P131*23.03</f>
        <v>0.12682137370000002</v>
      </c>
      <c r="R131" s="25"/>
      <c r="S131" s="25"/>
      <c r="T131" s="25">
        <v>7.6000000000000004E-4</v>
      </c>
      <c r="U131" s="25">
        <f t="shared" ref="U131:U194" si="29">(B131+T131)/2</f>
        <v>4.7500000000000005E-4</v>
      </c>
    </row>
    <row r="132" spans="1:21" s="15" customFormat="1">
      <c r="A132" s="18">
        <v>380</v>
      </c>
      <c r="B132" s="25">
        <v>1.2999999999999999E-4</v>
      </c>
      <c r="C132" s="25">
        <v>5.7999999999999996E-3</v>
      </c>
      <c r="D132" s="25">
        <f t="shared" si="20"/>
        <v>5.3599999999999993E-3</v>
      </c>
      <c r="E132" s="25"/>
      <c r="F132" s="25">
        <f t="shared" si="21"/>
        <v>5.1837899999999989E-3</v>
      </c>
      <c r="G132" s="25">
        <f t="shared" si="22"/>
        <v>0.11938268369999998</v>
      </c>
      <c r="H132" s="25">
        <v>7.3000000000000001E-3</v>
      </c>
      <c r="I132" s="25">
        <f t="shared" si="23"/>
        <v>6.8599999999999998E-3</v>
      </c>
      <c r="J132" s="25"/>
      <c r="K132" s="25">
        <f t="shared" si="24"/>
        <v>6.2477899999999996E-3</v>
      </c>
      <c r="L132" s="25">
        <f t="shared" si="25"/>
        <v>0.1438866037</v>
      </c>
      <c r="M132" s="25">
        <v>5.5999999999999999E-3</v>
      </c>
      <c r="N132" s="25">
        <f t="shared" si="26"/>
        <v>5.1599999999999997E-3</v>
      </c>
      <c r="O132" s="25"/>
      <c r="P132" s="25">
        <f t="shared" si="27"/>
        <v>4.9417899999999997E-3</v>
      </c>
      <c r="Q132" s="25">
        <f t="shared" si="28"/>
        <v>0.1138094237</v>
      </c>
      <c r="R132" s="25"/>
      <c r="S132" s="25"/>
      <c r="T132" s="25">
        <v>7.5000000000000002E-4</v>
      </c>
      <c r="U132" s="25">
        <f t="shared" si="29"/>
        <v>4.4000000000000002E-4</v>
      </c>
    </row>
    <row r="133" spans="1:21" s="15" customFormat="1">
      <c r="A133" s="18">
        <v>381</v>
      </c>
      <c r="B133" s="25">
        <v>1.3999999999999999E-4</v>
      </c>
      <c r="C133" s="25">
        <v>6.4999999999999997E-3</v>
      </c>
      <c r="D133" s="25">
        <f t="shared" si="20"/>
        <v>6.0850000000000001E-3</v>
      </c>
      <c r="E133" s="25"/>
      <c r="F133" s="25">
        <f t="shared" si="21"/>
        <v>5.9087900000000006E-3</v>
      </c>
      <c r="G133" s="25">
        <f t="shared" si="22"/>
        <v>0.13607943370000003</v>
      </c>
      <c r="H133" s="25">
        <v>7.7000000000000002E-3</v>
      </c>
      <c r="I133" s="25">
        <f t="shared" si="23"/>
        <v>7.2849999999999998E-3</v>
      </c>
      <c r="J133" s="25"/>
      <c r="K133" s="25">
        <f t="shared" si="24"/>
        <v>6.6727899999999996E-3</v>
      </c>
      <c r="L133" s="25">
        <f t="shared" si="25"/>
        <v>0.15367435369999999</v>
      </c>
      <c r="M133" s="25">
        <v>5.4999999999999997E-3</v>
      </c>
      <c r="N133" s="25">
        <f t="shared" si="26"/>
        <v>5.0849999999999992E-3</v>
      </c>
      <c r="O133" s="25"/>
      <c r="P133" s="25">
        <f t="shared" si="27"/>
        <v>4.8667899999999993E-3</v>
      </c>
      <c r="Q133" s="25">
        <f t="shared" si="28"/>
        <v>0.1120821737</v>
      </c>
      <c r="R133" s="25"/>
      <c r="S133" s="25"/>
      <c r="T133" s="25">
        <v>6.8999999999999997E-4</v>
      </c>
      <c r="U133" s="25">
        <f t="shared" si="29"/>
        <v>4.15E-4</v>
      </c>
    </row>
    <row r="134" spans="1:21" s="15" customFormat="1">
      <c r="A134" s="18">
        <v>382</v>
      </c>
      <c r="B134" s="25">
        <v>3.0000000000000001E-5</v>
      </c>
      <c r="C134" s="25">
        <v>5.7999999999999996E-3</v>
      </c>
      <c r="D134" s="25">
        <f t="shared" si="20"/>
        <v>5.4649999999999994E-3</v>
      </c>
      <c r="E134" s="25"/>
      <c r="F134" s="25">
        <f t="shared" si="21"/>
        <v>5.2887899999999998E-3</v>
      </c>
      <c r="G134" s="25">
        <f t="shared" si="22"/>
        <v>0.1218008337</v>
      </c>
      <c r="H134" s="25">
        <v>7.4999999999999997E-3</v>
      </c>
      <c r="I134" s="25">
        <f t="shared" si="23"/>
        <v>7.1649999999999995E-3</v>
      </c>
      <c r="J134" s="25"/>
      <c r="K134" s="25">
        <f t="shared" si="24"/>
        <v>6.5527899999999993E-3</v>
      </c>
      <c r="L134" s="25">
        <f t="shared" si="25"/>
        <v>0.15091075369999998</v>
      </c>
      <c r="M134" s="25">
        <v>5.5999999999999999E-3</v>
      </c>
      <c r="N134" s="25">
        <f t="shared" si="26"/>
        <v>5.2649999999999997E-3</v>
      </c>
      <c r="O134" s="25"/>
      <c r="P134" s="25">
        <f t="shared" si="27"/>
        <v>5.0467899999999998E-3</v>
      </c>
      <c r="Q134" s="25">
        <f t="shared" si="28"/>
        <v>0.1162275737</v>
      </c>
      <c r="R134" s="25"/>
      <c r="S134" s="25"/>
      <c r="T134" s="25">
        <v>6.4000000000000005E-4</v>
      </c>
      <c r="U134" s="25">
        <f t="shared" si="29"/>
        <v>3.3500000000000001E-4</v>
      </c>
    </row>
    <row r="135" spans="1:21" s="15" customFormat="1">
      <c r="A135" s="18">
        <v>383</v>
      </c>
      <c r="B135" s="25">
        <v>8.0000000000000007E-5</v>
      </c>
      <c r="C135" s="25">
        <v>6.1999999999999998E-3</v>
      </c>
      <c r="D135" s="25">
        <f t="shared" si="20"/>
        <v>5.8399999999999997E-3</v>
      </c>
      <c r="E135" s="25"/>
      <c r="F135" s="25">
        <f t="shared" si="21"/>
        <v>5.6637900000000001E-3</v>
      </c>
      <c r="G135" s="25">
        <f t="shared" si="22"/>
        <v>0.13043708370000001</v>
      </c>
      <c r="H135" s="25">
        <v>7.1000000000000004E-3</v>
      </c>
      <c r="I135" s="25">
        <f t="shared" si="23"/>
        <v>6.7400000000000003E-3</v>
      </c>
      <c r="J135" s="25"/>
      <c r="K135" s="25">
        <f t="shared" si="24"/>
        <v>6.1277900000000001E-3</v>
      </c>
      <c r="L135" s="25">
        <f t="shared" si="25"/>
        <v>0.1411230037</v>
      </c>
      <c r="M135" s="25">
        <v>5.4999999999999997E-3</v>
      </c>
      <c r="N135" s="25">
        <f t="shared" si="26"/>
        <v>5.1399999999999996E-3</v>
      </c>
      <c r="O135" s="25"/>
      <c r="P135" s="25">
        <f t="shared" si="27"/>
        <v>4.9217899999999997E-3</v>
      </c>
      <c r="Q135" s="25">
        <f t="shared" si="28"/>
        <v>0.1133488237</v>
      </c>
      <c r="R135" s="25"/>
      <c r="S135" s="25"/>
      <c r="T135" s="25">
        <v>6.4000000000000005E-4</v>
      </c>
      <c r="U135" s="25">
        <f t="shared" si="29"/>
        <v>3.6000000000000002E-4</v>
      </c>
    </row>
    <row r="136" spans="1:21" s="15" customFormat="1">
      <c r="A136" s="18">
        <v>384</v>
      </c>
      <c r="B136" s="25">
        <v>1.2E-4</v>
      </c>
      <c r="C136" s="25">
        <v>5.4999999999999997E-3</v>
      </c>
      <c r="D136" s="25">
        <f t="shared" si="20"/>
        <v>5.0499999999999998E-3</v>
      </c>
      <c r="E136" s="25"/>
      <c r="F136" s="25">
        <f t="shared" si="21"/>
        <v>4.8737899999999994E-3</v>
      </c>
      <c r="G136" s="25">
        <f t="shared" si="22"/>
        <v>0.11224338369999999</v>
      </c>
      <c r="H136" s="25">
        <v>6.7999999999999996E-3</v>
      </c>
      <c r="I136" s="25">
        <f t="shared" si="23"/>
        <v>6.3499999999999997E-3</v>
      </c>
      <c r="J136" s="25"/>
      <c r="K136" s="25">
        <f t="shared" si="24"/>
        <v>5.7377899999999996E-3</v>
      </c>
      <c r="L136" s="25">
        <f t="shared" si="25"/>
        <v>0.13214130369999999</v>
      </c>
      <c r="M136" s="25">
        <v>4.8999999999999998E-3</v>
      </c>
      <c r="N136" s="25">
        <f t="shared" si="26"/>
        <v>4.45E-3</v>
      </c>
      <c r="O136" s="25"/>
      <c r="P136" s="25">
        <f t="shared" si="27"/>
        <v>4.23179E-3</v>
      </c>
      <c r="Q136" s="25">
        <f t="shared" si="28"/>
        <v>9.745812370000001E-2</v>
      </c>
      <c r="R136" s="25"/>
      <c r="S136" s="25"/>
      <c r="T136" s="25">
        <v>7.7999999999999999E-4</v>
      </c>
      <c r="U136" s="25">
        <f t="shared" si="29"/>
        <v>4.4999999999999999E-4</v>
      </c>
    </row>
    <row r="137" spans="1:21" s="15" customFormat="1">
      <c r="A137" s="18">
        <v>385</v>
      </c>
      <c r="B137" s="25">
        <v>6.0000000000000002E-5</v>
      </c>
      <c r="C137" s="25">
        <v>5.4999999999999997E-3</v>
      </c>
      <c r="D137" s="25">
        <f t="shared" si="20"/>
        <v>5.13E-3</v>
      </c>
      <c r="E137" s="25"/>
      <c r="F137" s="25">
        <f t="shared" si="21"/>
        <v>4.9537899999999996E-3</v>
      </c>
      <c r="G137" s="25">
        <f t="shared" si="22"/>
        <v>0.1140857837</v>
      </c>
      <c r="H137" s="25">
        <v>6.7999999999999996E-3</v>
      </c>
      <c r="I137" s="25">
        <f t="shared" si="23"/>
        <v>6.43E-3</v>
      </c>
      <c r="J137" s="25"/>
      <c r="K137" s="25">
        <f t="shared" si="24"/>
        <v>5.8177899999999998E-3</v>
      </c>
      <c r="L137" s="25">
        <f t="shared" si="25"/>
        <v>0.13398370370000001</v>
      </c>
      <c r="M137" s="25">
        <v>5.1000000000000004E-3</v>
      </c>
      <c r="N137" s="25">
        <f t="shared" si="26"/>
        <v>4.7300000000000007E-3</v>
      </c>
      <c r="O137" s="25"/>
      <c r="P137" s="25">
        <f t="shared" si="27"/>
        <v>4.5117900000000008E-3</v>
      </c>
      <c r="Q137" s="25">
        <f t="shared" si="28"/>
        <v>0.10390652370000002</v>
      </c>
      <c r="R137" s="25"/>
      <c r="S137" s="25"/>
      <c r="T137" s="25">
        <v>6.8000000000000005E-4</v>
      </c>
      <c r="U137" s="25">
        <f t="shared" si="29"/>
        <v>3.7000000000000005E-4</v>
      </c>
    </row>
    <row r="138" spans="1:21" s="15" customFormat="1">
      <c r="A138" s="18">
        <v>386</v>
      </c>
      <c r="B138" s="25">
        <v>9.0000000000000006E-5</v>
      </c>
      <c r="C138" s="25">
        <v>5.5999999999999999E-3</v>
      </c>
      <c r="D138" s="25">
        <f t="shared" si="20"/>
        <v>5.215E-3</v>
      </c>
      <c r="E138" s="25"/>
      <c r="F138" s="25">
        <f t="shared" si="21"/>
        <v>5.0387899999999996E-3</v>
      </c>
      <c r="G138" s="25">
        <f t="shared" si="22"/>
        <v>0.1160433337</v>
      </c>
      <c r="H138" s="25">
        <v>6.7999999999999996E-3</v>
      </c>
      <c r="I138" s="25">
        <f t="shared" si="23"/>
        <v>6.4149999999999997E-3</v>
      </c>
      <c r="J138" s="25"/>
      <c r="K138" s="25">
        <f t="shared" si="24"/>
        <v>5.8027899999999995E-3</v>
      </c>
      <c r="L138" s="25">
        <f t="shared" si="25"/>
        <v>0.13363825369999999</v>
      </c>
      <c r="M138" s="25">
        <v>5.1000000000000004E-3</v>
      </c>
      <c r="N138" s="25">
        <f t="shared" si="26"/>
        <v>4.7150000000000004E-3</v>
      </c>
      <c r="O138" s="25"/>
      <c r="P138" s="25">
        <f t="shared" si="27"/>
        <v>4.4967900000000005E-3</v>
      </c>
      <c r="Q138" s="25">
        <f t="shared" si="28"/>
        <v>0.10356107370000002</v>
      </c>
      <c r="R138" s="25"/>
      <c r="S138" s="25"/>
      <c r="T138" s="25">
        <v>6.8000000000000005E-4</v>
      </c>
      <c r="U138" s="25">
        <f t="shared" si="29"/>
        <v>3.8500000000000003E-4</v>
      </c>
    </row>
    <row r="139" spans="1:21" s="15" customFormat="1">
      <c r="A139" s="18">
        <v>387</v>
      </c>
      <c r="B139" s="25">
        <v>2.1000000000000001E-4</v>
      </c>
      <c r="C139" s="25">
        <v>5.4000000000000003E-3</v>
      </c>
      <c r="D139" s="25">
        <f t="shared" si="20"/>
        <v>4.9150000000000001E-3</v>
      </c>
      <c r="E139" s="25"/>
      <c r="F139" s="25">
        <f t="shared" si="21"/>
        <v>4.7387899999999997E-3</v>
      </c>
      <c r="G139" s="25">
        <f t="shared" si="22"/>
        <v>0.1091343337</v>
      </c>
      <c r="H139" s="25">
        <v>6.7000000000000002E-3</v>
      </c>
      <c r="I139" s="25">
        <f t="shared" si="23"/>
        <v>6.215E-3</v>
      </c>
      <c r="J139" s="25"/>
      <c r="K139" s="25">
        <f t="shared" si="24"/>
        <v>5.6027899999999999E-3</v>
      </c>
      <c r="L139" s="25">
        <f t="shared" si="25"/>
        <v>0.12903225370000002</v>
      </c>
      <c r="M139" s="25">
        <v>5.1000000000000004E-3</v>
      </c>
      <c r="N139" s="25">
        <f t="shared" si="26"/>
        <v>4.6150000000000002E-3</v>
      </c>
      <c r="O139" s="25"/>
      <c r="P139" s="25">
        <f t="shared" si="27"/>
        <v>4.3967900000000002E-3</v>
      </c>
      <c r="Q139" s="25">
        <f t="shared" si="28"/>
        <v>0.10125807370000001</v>
      </c>
      <c r="R139" s="25"/>
      <c r="S139" s="25"/>
      <c r="T139" s="25">
        <v>7.6000000000000004E-4</v>
      </c>
      <c r="U139" s="25">
        <f t="shared" si="29"/>
        <v>4.8500000000000003E-4</v>
      </c>
    </row>
    <row r="140" spans="1:21" s="15" customFormat="1">
      <c r="A140" s="18">
        <v>388</v>
      </c>
      <c r="B140" s="25">
        <v>1.4999999999999999E-4</v>
      </c>
      <c r="C140" s="25">
        <v>5.4000000000000003E-3</v>
      </c>
      <c r="D140" s="25">
        <f t="shared" si="20"/>
        <v>4.9750000000000003E-3</v>
      </c>
      <c r="E140" s="25"/>
      <c r="F140" s="25">
        <f t="shared" si="21"/>
        <v>4.7987900000000007E-3</v>
      </c>
      <c r="G140" s="25">
        <f t="shared" si="22"/>
        <v>0.11051613370000002</v>
      </c>
      <c r="H140" s="25">
        <v>6.7000000000000002E-3</v>
      </c>
      <c r="I140" s="25">
        <f t="shared" si="23"/>
        <v>6.2750000000000002E-3</v>
      </c>
      <c r="J140" s="25"/>
      <c r="K140" s="25">
        <f t="shared" si="24"/>
        <v>5.66279E-3</v>
      </c>
      <c r="L140" s="25">
        <f t="shared" si="25"/>
        <v>0.1304140537</v>
      </c>
      <c r="M140" s="25">
        <v>5.0000000000000001E-3</v>
      </c>
      <c r="N140" s="25">
        <f t="shared" si="26"/>
        <v>4.5750000000000001E-3</v>
      </c>
      <c r="O140" s="25"/>
      <c r="P140" s="25">
        <f t="shared" si="27"/>
        <v>4.3567900000000001E-3</v>
      </c>
      <c r="Q140" s="25">
        <f t="shared" si="28"/>
        <v>0.10033687370000001</v>
      </c>
      <c r="R140" s="25"/>
      <c r="S140" s="25"/>
      <c r="T140" s="25">
        <v>6.9999999999999999E-4</v>
      </c>
      <c r="U140" s="25">
        <f t="shared" si="29"/>
        <v>4.2499999999999998E-4</v>
      </c>
    </row>
    <row r="141" spans="1:21" s="15" customFormat="1">
      <c r="A141" s="18">
        <v>389</v>
      </c>
      <c r="B141" s="25">
        <v>3.0000000000000001E-5</v>
      </c>
      <c r="C141" s="25">
        <v>5.4999999999999997E-3</v>
      </c>
      <c r="D141" s="25">
        <f t="shared" si="20"/>
        <v>5.1749999999999999E-3</v>
      </c>
      <c r="E141" s="25"/>
      <c r="F141" s="25">
        <f t="shared" si="21"/>
        <v>4.9987899999999995E-3</v>
      </c>
      <c r="G141" s="25">
        <f t="shared" si="22"/>
        <v>0.11512213369999999</v>
      </c>
      <c r="H141" s="25">
        <v>6.6E-3</v>
      </c>
      <c r="I141" s="25">
        <f t="shared" si="23"/>
        <v>6.2750000000000002E-3</v>
      </c>
      <c r="J141" s="25"/>
      <c r="K141" s="25">
        <f t="shared" si="24"/>
        <v>5.66279E-3</v>
      </c>
      <c r="L141" s="25">
        <f t="shared" si="25"/>
        <v>0.1304140537</v>
      </c>
      <c r="M141" s="25">
        <v>5.1000000000000004E-3</v>
      </c>
      <c r="N141" s="25">
        <f t="shared" si="26"/>
        <v>4.7750000000000006E-3</v>
      </c>
      <c r="O141" s="25"/>
      <c r="P141" s="25">
        <f t="shared" si="27"/>
        <v>4.5567900000000007E-3</v>
      </c>
      <c r="Q141" s="25">
        <f t="shared" si="28"/>
        <v>0.10494287370000002</v>
      </c>
      <c r="R141" s="25"/>
      <c r="S141" s="25"/>
      <c r="T141" s="25">
        <v>6.2E-4</v>
      </c>
      <c r="U141" s="25">
        <f t="shared" si="29"/>
        <v>3.2499999999999999E-4</v>
      </c>
    </row>
    <row r="142" spans="1:21" s="15" customFormat="1">
      <c r="A142" s="18">
        <v>390</v>
      </c>
      <c r="B142" s="25">
        <v>1.2999999999999999E-4</v>
      </c>
      <c r="C142" s="25">
        <v>5.4000000000000003E-3</v>
      </c>
      <c r="D142" s="25">
        <f t="shared" si="20"/>
        <v>5.0049999999999999E-3</v>
      </c>
      <c r="E142" s="25"/>
      <c r="F142" s="25">
        <f t="shared" si="21"/>
        <v>4.8287899999999995E-3</v>
      </c>
      <c r="G142" s="25">
        <f t="shared" si="22"/>
        <v>0.1112070337</v>
      </c>
      <c r="H142" s="25">
        <v>6.6E-3</v>
      </c>
      <c r="I142" s="25">
        <f t="shared" si="23"/>
        <v>6.2049999999999996E-3</v>
      </c>
      <c r="J142" s="25"/>
      <c r="K142" s="25">
        <f t="shared" si="24"/>
        <v>5.5927899999999994E-3</v>
      </c>
      <c r="L142" s="25">
        <f t="shared" si="25"/>
        <v>0.1288019537</v>
      </c>
      <c r="M142" s="25">
        <v>4.8999999999999998E-3</v>
      </c>
      <c r="N142" s="25">
        <f t="shared" si="26"/>
        <v>4.5049999999999995E-3</v>
      </c>
      <c r="O142" s="25"/>
      <c r="P142" s="25">
        <f t="shared" si="27"/>
        <v>4.2867899999999995E-3</v>
      </c>
      <c r="Q142" s="25">
        <f t="shared" si="28"/>
        <v>9.872477369999999E-2</v>
      </c>
      <c r="R142" s="25"/>
      <c r="S142" s="25"/>
      <c r="T142" s="25">
        <v>6.6E-4</v>
      </c>
      <c r="U142" s="25">
        <f t="shared" si="29"/>
        <v>3.9500000000000001E-4</v>
      </c>
    </row>
    <row r="143" spans="1:21" s="15" customFormat="1">
      <c r="A143" s="18">
        <v>391</v>
      </c>
      <c r="B143" s="25">
        <v>1E-4</v>
      </c>
      <c r="C143" s="25">
        <v>5.1000000000000004E-3</v>
      </c>
      <c r="D143" s="25">
        <f t="shared" si="20"/>
        <v>4.6950000000000004E-3</v>
      </c>
      <c r="E143" s="25"/>
      <c r="F143" s="25">
        <f t="shared" si="21"/>
        <v>4.51879E-3</v>
      </c>
      <c r="G143" s="25">
        <f t="shared" si="22"/>
        <v>0.1040677337</v>
      </c>
      <c r="H143" s="25">
        <v>6.4000000000000003E-3</v>
      </c>
      <c r="I143" s="25">
        <f t="shared" si="23"/>
        <v>5.9950000000000003E-3</v>
      </c>
      <c r="J143" s="25"/>
      <c r="K143" s="25">
        <f t="shared" si="24"/>
        <v>5.3827900000000001E-3</v>
      </c>
      <c r="L143" s="25">
        <f t="shared" si="25"/>
        <v>0.12396565370000001</v>
      </c>
      <c r="M143" s="25">
        <v>4.7999999999999996E-3</v>
      </c>
      <c r="N143" s="25">
        <f t="shared" si="26"/>
        <v>4.3949999999999996E-3</v>
      </c>
      <c r="O143" s="25"/>
      <c r="P143" s="25">
        <f t="shared" si="27"/>
        <v>4.1767899999999997E-3</v>
      </c>
      <c r="Q143" s="25">
        <f t="shared" si="28"/>
        <v>9.6191473700000002E-2</v>
      </c>
      <c r="R143" s="25"/>
      <c r="S143" s="25"/>
      <c r="T143" s="25">
        <v>7.1000000000000002E-4</v>
      </c>
      <c r="U143" s="25">
        <f t="shared" si="29"/>
        <v>4.0500000000000003E-4</v>
      </c>
    </row>
    <row r="144" spans="1:21" s="15" customFormat="1">
      <c r="A144" s="18">
        <v>392</v>
      </c>
      <c r="B144" s="25">
        <v>1.4999999999999999E-4</v>
      </c>
      <c r="C144" s="25">
        <v>5.1999999999999998E-3</v>
      </c>
      <c r="D144" s="25">
        <f t="shared" si="20"/>
        <v>4.7599999999999995E-3</v>
      </c>
      <c r="E144" s="25"/>
      <c r="F144" s="25">
        <f t="shared" si="21"/>
        <v>4.583789999999999E-3</v>
      </c>
      <c r="G144" s="25">
        <f t="shared" si="22"/>
        <v>0.10556468369999998</v>
      </c>
      <c r="H144" s="25">
        <v>6.4999999999999997E-3</v>
      </c>
      <c r="I144" s="25">
        <f t="shared" si="23"/>
        <v>6.0599999999999994E-3</v>
      </c>
      <c r="J144" s="25"/>
      <c r="K144" s="25">
        <f t="shared" si="24"/>
        <v>5.4477899999999992E-3</v>
      </c>
      <c r="L144" s="25">
        <f t="shared" si="25"/>
        <v>0.12546260369999998</v>
      </c>
      <c r="M144" s="25">
        <v>4.7000000000000002E-3</v>
      </c>
      <c r="N144" s="25">
        <f t="shared" si="26"/>
        <v>4.2599999999999999E-3</v>
      </c>
      <c r="O144" s="25"/>
      <c r="P144" s="25">
        <f t="shared" si="27"/>
        <v>4.04179E-3</v>
      </c>
      <c r="Q144" s="25">
        <f t="shared" si="28"/>
        <v>9.30824237E-2</v>
      </c>
      <c r="R144" s="25"/>
      <c r="S144" s="25"/>
      <c r="T144" s="25">
        <v>7.2999999999999996E-4</v>
      </c>
      <c r="U144" s="25">
        <f t="shared" si="29"/>
        <v>4.3999999999999996E-4</v>
      </c>
    </row>
    <row r="145" spans="1:21" s="15" customFormat="1">
      <c r="A145" s="18">
        <v>393</v>
      </c>
      <c r="B145" s="25">
        <v>1.6000000000000001E-4</v>
      </c>
      <c r="C145" s="25">
        <v>5.1000000000000004E-3</v>
      </c>
      <c r="D145" s="25">
        <f t="shared" si="20"/>
        <v>4.6750000000000003E-3</v>
      </c>
      <c r="E145" s="25"/>
      <c r="F145" s="25">
        <f t="shared" si="21"/>
        <v>4.4987900000000008E-3</v>
      </c>
      <c r="G145" s="25">
        <f t="shared" si="22"/>
        <v>0.10360713370000002</v>
      </c>
      <c r="H145" s="25">
        <v>6.4000000000000003E-3</v>
      </c>
      <c r="I145" s="25">
        <f t="shared" si="23"/>
        <v>5.9750000000000003E-3</v>
      </c>
      <c r="J145" s="25"/>
      <c r="K145" s="25">
        <f t="shared" si="24"/>
        <v>5.3627900000000001E-3</v>
      </c>
      <c r="L145" s="25">
        <f t="shared" si="25"/>
        <v>0.12350505370000001</v>
      </c>
      <c r="M145" s="25">
        <v>4.7999999999999996E-3</v>
      </c>
      <c r="N145" s="25">
        <f t="shared" si="26"/>
        <v>4.3749999999999995E-3</v>
      </c>
      <c r="O145" s="25"/>
      <c r="P145" s="25">
        <f t="shared" si="27"/>
        <v>4.1567899999999996E-3</v>
      </c>
      <c r="Q145" s="25">
        <f t="shared" si="28"/>
        <v>9.5730873699999997E-2</v>
      </c>
      <c r="R145" s="25"/>
      <c r="S145" s="25"/>
      <c r="T145" s="25">
        <v>6.8999999999999997E-4</v>
      </c>
      <c r="U145" s="25">
        <f t="shared" si="29"/>
        <v>4.2499999999999998E-4</v>
      </c>
    </row>
    <row r="146" spans="1:21" s="15" customFormat="1">
      <c r="A146" s="18">
        <v>394</v>
      </c>
      <c r="B146" s="25">
        <v>1.1E-4</v>
      </c>
      <c r="C146" s="25">
        <v>5.1000000000000004E-3</v>
      </c>
      <c r="D146" s="25">
        <f t="shared" si="20"/>
        <v>4.725E-3</v>
      </c>
      <c r="E146" s="25"/>
      <c r="F146" s="25">
        <f t="shared" si="21"/>
        <v>4.5487900000000005E-3</v>
      </c>
      <c r="G146" s="25">
        <f t="shared" si="22"/>
        <v>0.10475863370000002</v>
      </c>
      <c r="H146" s="25">
        <v>6.4000000000000003E-3</v>
      </c>
      <c r="I146" s="25">
        <f t="shared" si="23"/>
        <v>6.025E-3</v>
      </c>
      <c r="J146" s="25"/>
      <c r="K146" s="25">
        <f t="shared" si="24"/>
        <v>5.4127899999999998E-3</v>
      </c>
      <c r="L146" s="25">
        <f t="shared" si="25"/>
        <v>0.12465655370000001</v>
      </c>
      <c r="M146" s="25">
        <v>4.5999999999999999E-3</v>
      </c>
      <c r="N146" s="25">
        <f t="shared" si="26"/>
        <v>4.2249999999999996E-3</v>
      </c>
      <c r="O146" s="25"/>
      <c r="P146" s="25">
        <f t="shared" si="27"/>
        <v>4.0067899999999997E-3</v>
      </c>
      <c r="Q146" s="25">
        <f t="shared" si="28"/>
        <v>9.2276373699999997E-2</v>
      </c>
      <c r="R146" s="25"/>
      <c r="S146" s="25"/>
      <c r="T146" s="25">
        <v>6.4000000000000005E-4</v>
      </c>
      <c r="U146" s="25">
        <f t="shared" si="29"/>
        <v>3.7500000000000001E-4</v>
      </c>
    </row>
    <row r="147" spans="1:21" s="15" customFormat="1">
      <c r="A147" s="18">
        <v>395</v>
      </c>
      <c r="B147" s="25">
        <v>1.2E-4</v>
      </c>
      <c r="C147" s="25">
        <v>4.8999999999999998E-3</v>
      </c>
      <c r="D147" s="25">
        <f t="shared" si="20"/>
        <v>4.4949999999999999E-3</v>
      </c>
      <c r="E147" s="25"/>
      <c r="F147" s="25">
        <f t="shared" si="21"/>
        <v>4.3187899999999994E-3</v>
      </c>
      <c r="G147" s="25">
        <f t="shared" si="22"/>
        <v>9.9461733699999985E-2</v>
      </c>
      <c r="H147" s="25">
        <v>6.1999999999999998E-3</v>
      </c>
      <c r="I147" s="25">
        <f t="shared" si="23"/>
        <v>5.7949999999999998E-3</v>
      </c>
      <c r="J147" s="25"/>
      <c r="K147" s="25">
        <f t="shared" si="24"/>
        <v>5.1827899999999996E-3</v>
      </c>
      <c r="L147" s="25">
        <f t="shared" si="25"/>
        <v>0.1193596537</v>
      </c>
      <c r="M147" s="25">
        <v>4.4999999999999997E-3</v>
      </c>
      <c r="N147" s="25">
        <f t="shared" si="26"/>
        <v>4.0949999999999997E-3</v>
      </c>
      <c r="O147" s="25"/>
      <c r="P147" s="25">
        <f t="shared" si="27"/>
        <v>3.8767899999999998E-3</v>
      </c>
      <c r="Q147" s="25">
        <f t="shared" si="28"/>
        <v>8.9282473700000003E-2</v>
      </c>
      <c r="R147" s="25"/>
      <c r="S147" s="25"/>
      <c r="T147" s="25">
        <v>6.8999999999999997E-4</v>
      </c>
      <c r="U147" s="25">
        <f t="shared" si="29"/>
        <v>4.0499999999999998E-4</v>
      </c>
    </row>
    <row r="148" spans="1:21" s="15" customFormat="1">
      <c r="A148" s="18">
        <v>396</v>
      </c>
      <c r="B148" s="25">
        <v>1.2999999999999999E-4</v>
      </c>
      <c r="C148" s="25">
        <v>5.0000000000000001E-3</v>
      </c>
      <c r="D148" s="25">
        <f t="shared" si="20"/>
        <v>4.5799999999999999E-3</v>
      </c>
      <c r="E148" s="25"/>
      <c r="F148" s="25">
        <f t="shared" si="21"/>
        <v>4.4037899999999994E-3</v>
      </c>
      <c r="G148" s="25">
        <f t="shared" si="22"/>
        <v>0.10141928369999999</v>
      </c>
      <c r="H148" s="25">
        <v>6.3E-3</v>
      </c>
      <c r="I148" s="25">
        <f t="shared" si="23"/>
        <v>5.8799999999999998E-3</v>
      </c>
      <c r="J148" s="25"/>
      <c r="K148" s="25">
        <f t="shared" si="24"/>
        <v>5.2677899999999996E-3</v>
      </c>
      <c r="L148" s="25">
        <f t="shared" si="25"/>
        <v>0.1213172037</v>
      </c>
      <c r="M148" s="25">
        <v>4.4999999999999997E-3</v>
      </c>
      <c r="N148" s="25">
        <f t="shared" si="26"/>
        <v>4.0799999999999994E-3</v>
      </c>
      <c r="O148" s="25"/>
      <c r="P148" s="25">
        <f t="shared" si="27"/>
        <v>3.8617899999999995E-3</v>
      </c>
      <c r="Q148" s="25">
        <f t="shared" si="28"/>
        <v>8.8937023699999992E-2</v>
      </c>
      <c r="R148" s="25"/>
      <c r="S148" s="25"/>
      <c r="T148" s="25">
        <v>7.1000000000000002E-4</v>
      </c>
      <c r="U148" s="25">
        <f t="shared" si="29"/>
        <v>4.2000000000000002E-4</v>
      </c>
    </row>
    <row r="149" spans="1:21" s="15" customFormat="1">
      <c r="A149" s="18">
        <v>397</v>
      </c>
      <c r="B149" s="25">
        <v>6.8999999999999997E-5</v>
      </c>
      <c r="C149" s="25">
        <v>5.0000000000000001E-3</v>
      </c>
      <c r="D149" s="25">
        <f t="shared" si="20"/>
        <v>4.6405000000000005E-3</v>
      </c>
      <c r="E149" s="25"/>
      <c r="F149" s="25">
        <f t="shared" si="21"/>
        <v>4.464290000000001E-3</v>
      </c>
      <c r="G149" s="25">
        <f t="shared" si="22"/>
        <v>0.10281259870000002</v>
      </c>
      <c r="H149" s="25">
        <v>6.1999999999999998E-3</v>
      </c>
      <c r="I149" s="25">
        <f t="shared" si="23"/>
        <v>5.8405000000000002E-3</v>
      </c>
      <c r="J149" s="25"/>
      <c r="K149" s="25">
        <f t="shared" si="24"/>
        <v>5.22829E-3</v>
      </c>
      <c r="L149" s="25">
        <f t="shared" si="25"/>
        <v>0.12040751870000001</v>
      </c>
      <c r="M149" s="25">
        <v>4.5999999999999999E-3</v>
      </c>
      <c r="N149" s="25">
        <f t="shared" si="26"/>
        <v>4.2404999999999995E-3</v>
      </c>
      <c r="O149" s="25"/>
      <c r="P149" s="25">
        <f t="shared" si="27"/>
        <v>4.0222899999999995E-3</v>
      </c>
      <c r="Q149" s="25">
        <f t="shared" si="28"/>
        <v>9.2633338699999998E-2</v>
      </c>
      <c r="R149" s="25"/>
      <c r="S149" s="25"/>
      <c r="T149" s="25">
        <v>6.4999999999999997E-4</v>
      </c>
      <c r="U149" s="25">
        <f t="shared" si="29"/>
        <v>3.5950000000000001E-4</v>
      </c>
    </row>
    <row r="150" spans="1:21" s="15" customFormat="1">
      <c r="A150" s="18">
        <v>398</v>
      </c>
      <c r="B150" s="25">
        <v>1.6000000000000001E-4</v>
      </c>
      <c r="C150" s="25">
        <v>4.8999999999999998E-3</v>
      </c>
      <c r="D150" s="25">
        <f t="shared" si="20"/>
        <v>4.5049999999999995E-3</v>
      </c>
      <c r="E150" s="25"/>
      <c r="F150" s="25">
        <f t="shared" si="21"/>
        <v>4.328789999999999E-3</v>
      </c>
      <c r="G150" s="25">
        <f t="shared" si="22"/>
        <v>9.9692033699999988E-2</v>
      </c>
      <c r="H150" s="25">
        <v>6.1000000000000004E-3</v>
      </c>
      <c r="I150" s="25">
        <f t="shared" si="23"/>
        <v>5.705E-3</v>
      </c>
      <c r="J150" s="25"/>
      <c r="K150" s="25">
        <f t="shared" si="24"/>
        <v>5.0927899999999998E-3</v>
      </c>
      <c r="L150" s="25">
        <f t="shared" si="25"/>
        <v>0.1172869537</v>
      </c>
      <c r="M150" s="25">
        <v>4.3E-3</v>
      </c>
      <c r="N150" s="25">
        <f t="shared" si="26"/>
        <v>3.9050000000000001E-3</v>
      </c>
      <c r="O150" s="25"/>
      <c r="P150" s="25">
        <f t="shared" si="27"/>
        <v>3.6867900000000001E-3</v>
      </c>
      <c r="Q150" s="25">
        <f t="shared" si="28"/>
        <v>8.4906773700000007E-2</v>
      </c>
      <c r="R150" s="25"/>
      <c r="S150" s="25"/>
      <c r="T150" s="25">
        <v>6.3000000000000003E-4</v>
      </c>
      <c r="U150" s="25">
        <f t="shared" si="29"/>
        <v>3.9500000000000001E-4</v>
      </c>
    </row>
    <row r="151" spans="1:21" s="15" customFormat="1">
      <c r="A151" s="18">
        <v>399</v>
      </c>
      <c r="B151" s="25">
        <v>8.0000000000000007E-5</v>
      </c>
      <c r="C151" s="25">
        <v>4.8999999999999998E-3</v>
      </c>
      <c r="D151" s="25">
        <f t="shared" si="20"/>
        <v>4.5249999999999995E-3</v>
      </c>
      <c r="E151" s="25"/>
      <c r="F151" s="25">
        <f t="shared" si="21"/>
        <v>4.3487899999999999E-3</v>
      </c>
      <c r="G151" s="25">
        <f t="shared" si="22"/>
        <v>0.10015263370000001</v>
      </c>
      <c r="H151" s="25">
        <v>5.8999999999999999E-3</v>
      </c>
      <c r="I151" s="25">
        <f t="shared" si="23"/>
        <v>5.5249999999999995E-3</v>
      </c>
      <c r="J151" s="25"/>
      <c r="K151" s="25">
        <f t="shared" si="24"/>
        <v>4.9127899999999993E-3</v>
      </c>
      <c r="L151" s="25">
        <f t="shared" si="25"/>
        <v>0.11314155369999999</v>
      </c>
      <c r="M151" s="25">
        <v>4.4000000000000003E-3</v>
      </c>
      <c r="N151" s="25">
        <f t="shared" si="26"/>
        <v>4.0249999999999999E-3</v>
      </c>
      <c r="O151" s="25"/>
      <c r="P151" s="25">
        <f t="shared" si="27"/>
        <v>3.80679E-3</v>
      </c>
      <c r="Q151" s="25">
        <f t="shared" si="28"/>
        <v>8.7670373699999998E-2</v>
      </c>
      <c r="R151" s="25"/>
      <c r="S151" s="25"/>
      <c r="T151" s="25">
        <v>6.7000000000000002E-4</v>
      </c>
      <c r="U151" s="25">
        <f t="shared" si="29"/>
        <v>3.7500000000000001E-4</v>
      </c>
    </row>
    <row r="152" spans="1:21" s="15" customFormat="1">
      <c r="A152" s="18">
        <v>400</v>
      </c>
      <c r="B152" s="25">
        <v>1.8000000000000001E-4</v>
      </c>
      <c r="C152" s="25">
        <v>4.7999999999999996E-3</v>
      </c>
      <c r="D152" s="25">
        <f t="shared" si="20"/>
        <v>4.3549999999999995E-3</v>
      </c>
      <c r="E152" s="25"/>
      <c r="F152" s="25">
        <f t="shared" si="21"/>
        <v>4.1787899999999999E-3</v>
      </c>
      <c r="G152" s="25">
        <f t="shared" si="22"/>
        <v>9.6237533700000003E-2</v>
      </c>
      <c r="H152" s="25">
        <v>6.1000000000000004E-3</v>
      </c>
      <c r="I152" s="25">
        <f t="shared" si="23"/>
        <v>5.6550000000000003E-3</v>
      </c>
      <c r="J152" s="25"/>
      <c r="K152" s="25">
        <f t="shared" si="24"/>
        <v>5.0427900000000001E-3</v>
      </c>
      <c r="L152" s="25">
        <f t="shared" si="25"/>
        <v>0.1161354537</v>
      </c>
      <c r="M152" s="25">
        <v>4.4000000000000003E-3</v>
      </c>
      <c r="N152" s="25">
        <f t="shared" si="26"/>
        <v>3.9550000000000002E-3</v>
      </c>
      <c r="O152" s="25"/>
      <c r="P152" s="25">
        <f t="shared" si="27"/>
        <v>3.7367900000000003E-3</v>
      </c>
      <c r="Q152" s="25">
        <f t="shared" si="28"/>
        <v>8.6058273700000007E-2</v>
      </c>
      <c r="R152" s="25"/>
      <c r="S152" s="25"/>
      <c r="T152" s="25">
        <v>7.1000000000000002E-4</v>
      </c>
      <c r="U152" s="25">
        <f t="shared" si="29"/>
        <v>4.4500000000000003E-4</v>
      </c>
    </row>
    <row r="153" spans="1:21" s="15" customFormat="1">
      <c r="A153" s="18">
        <v>401</v>
      </c>
      <c r="B153" s="25">
        <v>1E-4</v>
      </c>
      <c r="C153" s="25">
        <v>4.8999999999999998E-3</v>
      </c>
      <c r="D153" s="25">
        <f t="shared" si="20"/>
        <v>4.5100000000000001E-3</v>
      </c>
      <c r="E153" s="25"/>
      <c r="F153" s="25">
        <f t="shared" si="21"/>
        <v>4.3337900000000006E-3</v>
      </c>
      <c r="G153" s="25">
        <f t="shared" si="22"/>
        <v>9.9807183700000024E-2</v>
      </c>
      <c r="H153" s="25">
        <v>5.8999999999999999E-3</v>
      </c>
      <c r="I153" s="25">
        <f t="shared" si="23"/>
        <v>5.5100000000000001E-3</v>
      </c>
      <c r="J153" s="25"/>
      <c r="K153" s="25">
        <f t="shared" si="24"/>
        <v>4.89779E-3</v>
      </c>
      <c r="L153" s="25">
        <f t="shared" si="25"/>
        <v>0.11279610370000001</v>
      </c>
      <c r="M153" s="25">
        <v>4.3E-3</v>
      </c>
      <c r="N153" s="25">
        <f t="shared" si="26"/>
        <v>3.9100000000000003E-3</v>
      </c>
      <c r="O153" s="25"/>
      <c r="P153" s="25">
        <f t="shared" si="27"/>
        <v>3.6917900000000003E-3</v>
      </c>
      <c r="Q153" s="25">
        <f t="shared" si="28"/>
        <v>8.5021923700000016E-2</v>
      </c>
      <c r="R153" s="25"/>
      <c r="S153" s="25"/>
      <c r="T153" s="25">
        <v>6.8000000000000005E-4</v>
      </c>
      <c r="U153" s="25">
        <f t="shared" si="29"/>
        <v>3.9000000000000005E-4</v>
      </c>
    </row>
    <row r="154" spans="1:21" s="15" customFormat="1">
      <c r="A154" s="18">
        <v>402</v>
      </c>
      <c r="B154" s="25">
        <v>1.3999999999999999E-4</v>
      </c>
      <c r="C154" s="25">
        <v>4.7000000000000002E-3</v>
      </c>
      <c r="D154" s="25">
        <f t="shared" si="20"/>
        <v>4.3E-3</v>
      </c>
      <c r="E154" s="25"/>
      <c r="F154" s="25">
        <f t="shared" si="21"/>
        <v>4.1237900000000004E-3</v>
      </c>
      <c r="G154" s="25">
        <f t="shared" si="22"/>
        <v>9.4970883700000008E-2</v>
      </c>
      <c r="H154" s="25">
        <v>5.7999999999999996E-3</v>
      </c>
      <c r="I154" s="25">
        <f t="shared" si="23"/>
        <v>5.3999999999999994E-3</v>
      </c>
      <c r="J154" s="25"/>
      <c r="K154" s="25">
        <f t="shared" si="24"/>
        <v>4.7877899999999992E-3</v>
      </c>
      <c r="L154" s="25">
        <f t="shared" si="25"/>
        <v>0.11026280369999998</v>
      </c>
      <c r="M154" s="25">
        <v>4.1999999999999997E-3</v>
      </c>
      <c r="N154" s="25">
        <f t="shared" si="26"/>
        <v>3.7999999999999996E-3</v>
      </c>
      <c r="O154" s="25"/>
      <c r="P154" s="25">
        <f t="shared" si="27"/>
        <v>3.5817899999999996E-3</v>
      </c>
      <c r="Q154" s="25">
        <f t="shared" si="28"/>
        <v>8.2488623699999999E-2</v>
      </c>
      <c r="R154" s="25"/>
      <c r="S154" s="25"/>
      <c r="T154" s="25">
        <v>6.6E-4</v>
      </c>
      <c r="U154" s="25">
        <f t="shared" si="29"/>
        <v>3.9999999999999996E-4</v>
      </c>
    </row>
    <row r="155" spans="1:21" s="15" customFormat="1">
      <c r="A155" s="18">
        <v>403</v>
      </c>
      <c r="B155" s="25">
        <v>8.0000000000000007E-5</v>
      </c>
      <c r="C155" s="25">
        <v>4.5999999999999999E-3</v>
      </c>
      <c r="D155" s="25">
        <f t="shared" si="20"/>
        <v>4.1949999999999999E-3</v>
      </c>
      <c r="E155" s="25"/>
      <c r="F155" s="25">
        <f t="shared" si="21"/>
        <v>4.0187899999999995E-3</v>
      </c>
      <c r="G155" s="25">
        <f t="shared" si="22"/>
        <v>9.2552733699999987E-2</v>
      </c>
      <c r="H155" s="25">
        <v>5.5999999999999999E-3</v>
      </c>
      <c r="I155" s="25">
        <f t="shared" si="23"/>
        <v>5.195E-3</v>
      </c>
      <c r="J155" s="25"/>
      <c r="K155" s="25">
        <f t="shared" si="24"/>
        <v>4.5827899999999998E-3</v>
      </c>
      <c r="L155" s="25">
        <f t="shared" si="25"/>
        <v>0.1055416537</v>
      </c>
      <c r="M155" s="25">
        <v>4.1000000000000003E-3</v>
      </c>
      <c r="N155" s="25">
        <f t="shared" si="26"/>
        <v>3.6950000000000004E-3</v>
      </c>
      <c r="O155" s="25"/>
      <c r="P155" s="25">
        <f t="shared" si="27"/>
        <v>3.4767900000000004E-3</v>
      </c>
      <c r="Q155" s="25">
        <f t="shared" si="28"/>
        <v>8.0070473700000019E-2</v>
      </c>
      <c r="R155" s="25"/>
      <c r="S155" s="25"/>
      <c r="T155" s="25">
        <v>7.2999999999999996E-4</v>
      </c>
      <c r="U155" s="25">
        <f t="shared" si="29"/>
        <v>4.0499999999999998E-4</v>
      </c>
    </row>
    <row r="156" spans="1:21" s="15" customFormat="1">
      <c r="A156" s="18">
        <v>404</v>
      </c>
      <c r="B156" s="25">
        <v>1.2999999999999999E-4</v>
      </c>
      <c r="C156" s="25">
        <v>4.5999999999999999E-3</v>
      </c>
      <c r="D156" s="25">
        <f t="shared" si="20"/>
        <v>4.1749999999999999E-3</v>
      </c>
      <c r="E156" s="25"/>
      <c r="F156" s="25">
        <f t="shared" si="21"/>
        <v>3.9987900000000003E-3</v>
      </c>
      <c r="G156" s="25">
        <f t="shared" si="22"/>
        <v>9.2092133700000009E-2</v>
      </c>
      <c r="H156" s="25">
        <v>5.7000000000000002E-3</v>
      </c>
      <c r="I156" s="25">
        <f t="shared" si="23"/>
        <v>5.2750000000000002E-3</v>
      </c>
      <c r="J156" s="25"/>
      <c r="K156" s="25">
        <f t="shared" si="24"/>
        <v>4.66279E-3</v>
      </c>
      <c r="L156" s="25">
        <f t="shared" si="25"/>
        <v>0.10738405370000001</v>
      </c>
      <c r="M156" s="25">
        <v>4.0000000000000001E-3</v>
      </c>
      <c r="N156" s="25">
        <f t="shared" si="26"/>
        <v>3.5750000000000001E-3</v>
      </c>
      <c r="O156" s="25"/>
      <c r="P156" s="25">
        <f t="shared" si="27"/>
        <v>3.3567900000000001E-3</v>
      </c>
      <c r="Q156" s="25">
        <f t="shared" si="28"/>
        <v>7.7306873700000001E-2</v>
      </c>
      <c r="R156" s="25"/>
      <c r="S156" s="25"/>
      <c r="T156" s="25">
        <v>7.2000000000000005E-4</v>
      </c>
      <c r="U156" s="25">
        <f t="shared" si="29"/>
        <v>4.2500000000000003E-4</v>
      </c>
    </row>
    <row r="157" spans="1:21" s="15" customFormat="1">
      <c r="A157" s="18">
        <v>405</v>
      </c>
      <c r="B157" s="25">
        <v>1.2999999999999999E-4</v>
      </c>
      <c r="C157" s="25">
        <v>4.4999999999999997E-3</v>
      </c>
      <c r="D157" s="25">
        <f t="shared" si="20"/>
        <v>4.1099999999999999E-3</v>
      </c>
      <c r="E157" s="25"/>
      <c r="F157" s="25">
        <f t="shared" si="21"/>
        <v>3.9337899999999995E-3</v>
      </c>
      <c r="G157" s="25">
        <f t="shared" si="22"/>
        <v>9.0595183699999998E-2</v>
      </c>
      <c r="H157" s="25">
        <v>5.7000000000000002E-3</v>
      </c>
      <c r="I157" s="25">
        <f t="shared" si="23"/>
        <v>5.3100000000000005E-3</v>
      </c>
      <c r="J157" s="25"/>
      <c r="K157" s="25">
        <f t="shared" si="24"/>
        <v>4.6977900000000003E-3</v>
      </c>
      <c r="L157" s="25">
        <f t="shared" si="25"/>
        <v>0.10819010370000001</v>
      </c>
      <c r="M157" s="25">
        <v>4.0000000000000001E-3</v>
      </c>
      <c r="N157" s="25">
        <f t="shared" si="26"/>
        <v>3.6099999999999999E-3</v>
      </c>
      <c r="O157" s="25"/>
      <c r="P157" s="25">
        <f t="shared" si="27"/>
        <v>3.39179E-3</v>
      </c>
      <c r="Q157" s="25">
        <f t="shared" si="28"/>
        <v>7.8112923700000003E-2</v>
      </c>
      <c r="R157" s="25"/>
      <c r="S157" s="25"/>
      <c r="T157" s="25">
        <v>6.4999999999999997E-4</v>
      </c>
      <c r="U157" s="25">
        <f t="shared" si="29"/>
        <v>3.8999999999999999E-4</v>
      </c>
    </row>
    <row r="158" spans="1:21" s="15" customFormat="1">
      <c r="A158" s="18">
        <v>406</v>
      </c>
      <c r="B158" s="25">
        <v>1.7000000000000001E-4</v>
      </c>
      <c r="C158" s="25">
        <v>4.4000000000000003E-3</v>
      </c>
      <c r="D158" s="25">
        <f t="shared" si="20"/>
        <v>3.98E-3</v>
      </c>
      <c r="E158" s="25"/>
      <c r="F158" s="25">
        <f t="shared" si="21"/>
        <v>3.80379E-3</v>
      </c>
      <c r="G158" s="25">
        <f t="shared" si="22"/>
        <v>8.7601283700000004E-2</v>
      </c>
      <c r="H158" s="25">
        <v>5.4999999999999997E-3</v>
      </c>
      <c r="I158" s="25">
        <f t="shared" si="23"/>
        <v>5.0799999999999994E-3</v>
      </c>
      <c r="J158" s="25"/>
      <c r="K158" s="25">
        <f t="shared" si="24"/>
        <v>4.4677899999999993E-3</v>
      </c>
      <c r="L158" s="25">
        <f t="shared" si="25"/>
        <v>0.10289320369999999</v>
      </c>
      <c r="M158" s="25">
        <v>3.8999999999999998E-3</v>
      </c>
      <c r="N158" s="25">
        <f t="shared" si="26"/>
        <v>3.4799999999999996E-3</v>
      </c>
      <c r="O158" s="25"/>
      <c r="P158" s="25">
        <f t="shared" si="27"/>
        <v>3.2617899999999997E-3</v>
      </c>
      <c r="Q158" s="25">
        <f t="shared" si="28"/>
        <v>7.5119023699999996E-2</v>
      </c>
      <c r="R158" s="25"/>
      <c r="S158" s="25"/>
      <c r="T158" s="25">
        <v>6.7000000000000002E-4</v>
      </c>
      <c r="U158" s="25">
        <f t="shared" si="29"/>
        <v>4.2000000000000002E-4</v>
      </c>
    </row>
    <row r="159" spans="1:21" s="15" customFormat="1">
      <c r="A159" s="18">
        <v>407</v>
      </c>
      <c r="B159" s="25">
        <v>9.0000000000000006E-5</v>
      </c>
      <c r="C159" s="25">
        <v>4.4999999999999997E-3</v>
      </c>
      <c r="D159" s="25">
        <f t="shared" si="20"/>
        <v>4.1399999999999996E-3</v>
      </c>
      <c r="E159" s="25"/>
      <c r="F159" s="25">
        <f t="shared" si="21"/>
        <v>3.96379E-3</v>
      </c>
      <c r="G159" s="25">
        <f t="shared" si="22"/>
        <v>9.1286083700000006E-2</v>
      </c>
      <c r="H159" s="25">
        <v>5.5999999999999999E-3</v>
      </c>
      <c r="I159" s="25">
        <f t="shared" si="23"/>
        <v>5.2399999999999999E-3</v>
      </c>
      <c r="J159" s="25"/>
      <c r="K159" s="25">
        <f t="shared" si="24"/>
        <v>4.6277899999999997E-3</v>
      </c>
      <c r="L159" s="25">
        <f t="shared" si="25"/>
        <v>0.10657800369999999</v>
      </c>
      <c r="M159" s="25">
        <v>3.8999999999999998E-3</v>
      </c>
      <c r="N159" s="25">
        <f t="shared" si="26"/>
        <v>3.5399999999999997E-3</v>
      </c>
      <c r="O159" s="25"/>
      <c r="P159" s="25">
        <f t="shared" si="27"/>
        <v>3.3217899999999998E-3</v>
      </c>
      <c r="Q159" s="25">
        <f t="shared" si="28"/>
        <v>7.6500823699999998E-2</v>
      </c>
      <c r="R159" s="25"/>
      <c r="S159" s="25"/>
      <c r="T159" s="25">
        <v>6.3000000000000003E-4</v>
      </c>
      <c r="U159" s="25">
        <f t="shared" si="29"/>
        <v>3.6000000000000002E-4</v>
      </c>
    </row>
    <row r="160" spans="1:21" s="15" customFormat="1">
      <c r="A160" s="18">
        <v>408</v>
      </c>
      <c r="B160" s="25">
        <v>1.2999999999999999E-4</v>
      </c>
      <c r="C160" s="25">
        <v>4.4000000000000003E-3</v>
      </c>
      <c r="D160" s="25">
        <f t="shared" si="20"/>
        <v>4.0100000000000005E-3</v>
      </c>
      <c r="E160" s="25"/>
      <c r="F160" s="25">
        <f t="shared" si="21"/>
        <v>3.8337900000000005E-3</v>
      </c>
      <c r="G160" s="25">
        <f t="shared" si="22"/>
        <v>8.8292183700000013E-2</v>
      </c>
      <c r="H160" s="25">
        <v>5.5999999999999999E-3</v>
      </c>
      <c r="I160" s="25">
        <f t="shared" si="23"/>
        <v>5.2100000000000002E-3</v>
      </c>
      <c r="J160" s="25"/>
      <c r="K160" s="25">
        <f t="shared" si="24"/>
        <v>4.59779E-3</v>
      </c>
      <c r="L160" s="25">
        <f t="shared" si="25"/>
        <v>0.10588710370000001</v>
      </c>
      <c r="M160" s="25">
        <v>3.8999999999999998E-3</v>
      </c>
      <c r="N160" s="25">
        <f t="shared" si="26"/>
        <v>3.5099999999999997E-3</v>
      </c>
      <c r="O160" s="25"/>
      <c r="P160" s="25">
        <f t="shared" si="27"/>
        <v>3.2917899999999997E-3</v>
      </c>
      <c r="Q160" s="25">
        <f t="shared" si="28"/>
        <v>7.5809923700000004E-2</v>
      </c>
      <c r="R160" s="25"/>
      <c r="S160" s="25"/>
      <c r="T160" s="25">
        <v>6.4999999999999997E-4</v>
      </c>
      <c r="U160" s="25">
        <f t="shared" si="29"/>
        <v>3.8999999999999999E-4</v>
      </c>
    </row>
    <row r="161" spans="1:21" s="15" customFormat="1">
      <c r="A161" s="18">
        <v>409</v>
      </c>
      <c r="B161" s="25">
        <v>1.6000000000000001E-4</v>
      </c>
      <c r="C161" s="25">
        <v>4.4000000000000003E-3</v>
      </c>
      <c r="D161" s="25">
        <f t="shared" si="20"/>
        <v>3.9750000000000002E-3</v>
      </c>
      <c r="E161" s="25"/>
      <c r="F161" s="25">
        <f t="shared" si="21"/>
        <v>3.7987900000000002E-3</v>
      </c>
      <c r="G161" s="25">
        <f t="shared" si="22"/>
        <v>8.748613370000001E-2</v>
      </c>
      <c r="H161" s="25">
        <v>5.4999999999999997E-3</v>
      </c>
      <c r="I161" s="25">
        <f t="shared" si="23"/>
        <v>5.0749999999999997E-3</v>
      </c>
      <c r="J161" s="25"/>
      <c r="K161" s="25">
        <f t="shared" si="24"/>
        <v>4.4627899999999995E-3</v>
      </c>
      <c r="L161" s="25">
        <f t="shared" si="25"/>
        <v>0.1027780537</v>
      </c>
      <c r="M161" s="25">
        <v>3.8999999999999998E-3</v>
      </c>
      <c r="N161" s="25">
        <f t="shared" si="26"/>
        <v>3.4749999999999998E-3</v>
      </c>
      <c r="O161" s="25"/>
      <c r="P161" s="25">
        <f t="shared" si="27"/>
        <v>3.2567899999999999E-3</v>
      </c>
      <c r="Q161" s="25">
        <f t="shared" si="28"/>
        <v>7.5003873700000001E-2</v>
      </c>
      <c r="R161" s="25"/>
      <c r="S161" s="25"/>
      <c r="T161" s="25">
        <v>6.8999999999999997E-4</v>
      </c>
      <c r="U161" s="25">
        <f t="shared" si="29"/>
        <v>4.2499999999999998E-4</v>
      </c>
    </row>
    <row r="162" spans="1:21" s="15" customFormat="1">
      <c r="A162" s="18">
        <v>410</v>
      </c>
      <c r="B162" s="25">
        <v>1.6000000000000001E-4</v>
      </c>
      <c r="C162" s="25">
        <v>4.1999999999999997E-3</v>
      </c>
      <c r="D162" s="25">
        <f t="shared" si="20"/>
        <v>3.8149999999999998E-3</v>
      </c>
      <c r="E162" s="25"/>
      <c r="F162" s="25">
        <f t="shared" si="21"/>
        <v>3.6387899999999998E-3</v>
      </c>
      <c r="G162" s="25">
        <f t="shared" si="22"/>
        <v>8.3801333699999994E-2</v>
      </c>
      <c r="H162" s="25">
        <v>5.4000000000000003E-3</v>
      </c>
      <c r="I162" s="25">
        <f t="shared" si="23"/>
        <v>5.0150000000000004E-3</v>
      </c>
      <c r="J162" s="25"/>
      <c r="K162" s="25">
        <f t="shared" si="24"/>
        <v>4.4027900000000002E-3</v>
      </c>
      <c r="L162" s="25">
        <f t="shared" si="25"/>
        <v>0.10139625370000001</v>
      </c>
      <c r="M162" s="25">
        <v>3.8999999999999998E-3</v>
      </c>
      <c r="N162" s="25">
        <f t="shared" si="26"/>
        <v>3.5149999999999999E-3</v>
      </c>
      <c r="O162" s="25"/>
      <c r="P162" s="25">
        <f t="shared" si="27"/>
        <v>3.29679E-3</v>
      </c>
      <c r="Q162" s="25">
        <f t="shared" si="28"/>
        <v>7.5925073699999998E-2</v>
      </c>
      <c r="R162" s="25"/>
      <c r="S162" s="25"/>
      <c r="T162" s="25">
        <v>6.0999999999999997E-4</v>
      </c>
      <c r="U162" s="25">
        <f t="shared" si="29"/>
        <v>3.8499999999999998E-4</v>
      </c>
    </row>
    <row r="163" spans="1:21" s="15" customFormat="1">
      <c r="A163" s="18">
        <v>411</v>
      </c>
      <c r="B163" s="25">
        <v>8.0000000000000007E-5</v>
      </c>
      <c r="C163" s="25">
        <v>4.1999999999999997E-3</v>
      </c>
      <c r="D163" s="25">
        <f t="shared" si="20"/>
        <v>3.8149999999999998E-3</v>
      </c>
      <c r="E163" s="25"/>
      <c r="F163" s="25">
        <f t="shared" si="21"/>
        <v>3.6387899999999998E-3</v>
      </c>
      <c r="G163" s="25">
        <f t="shared" si="22"/>
        <v>8.3801333699999994E-2</v>
      </c>
      <c r="H163" s="25">
        <v>5.3E-3</v>
      </c>
      <c r="I163" s="25">
        <f t="shared" si="23"/>
        <v>4.9150000000000001E-3</v>
      </c>
      <c r="J163" s="25"/>
      <c r="K163" s="25">
        <f t="shared" si="24"/>
        <v>4.3027899999999999E-3</v>
      </c>
      <c r="L163" s="25">
        <f t="shared" si="25"/>
        <v>9.9093253700000009E-2</v>
      </c>
      <c r="M163" s="25">
        <v>3.7000000000000002E-3</v>
      </c>
      <c r="N163" s="25">
        <f t="shared" si="26"/>
        <v>3.3150000000000002E-3</v>
      </c>
      <c r="O163" s="25"/>
      <c r="P163" s="25">
        <f t="shared" si="27"/>
        <v>3.0967900000000003E-3</v>
      </c>
      <c r="Q163" s="25">
        <f t="shared" si="28"/>
        <v>7.1319073700000013E-2</v>
      </c>
      <c r="R163" s="25"/>
      <c r="S163" s="25"/>
      <c r="T163" s="25">
        <v>6.8999999999999997E-4</v>
      </c>
      <c r="U163" s="25">
        <f t="shared" si="29"/>
        <v>3.8499999999999998E-4</v>
      </c>
    </row>
    <row r="164" spans="1:21" s="15" customFormat="1">
      <c r="A164" s="18">
        <v>412</v>
      </c>
      <c r="B164" s="25">
        <v>2.1000000000000001E-4</v>
      </c>
      <c r="C164" s="25">
        <v>4.1000000000000003E-3</v>
      </c>
      <c r="D164" s="25">
        <f t="shared" si="20"/>
        <v>3.6650000000000003E-3</v>
      </c>
      <c r="E164" s="25"/>
      <c r="F164" s="25">
        <f t="shared" si="21"/>
        <v>3.4887900000000003E-3</v>
      </c>
      <c r="G164" s="25">
        <f t="shared" si="22"/>
        <v>8.0346833700000009E-2</v>
      </c>
      <c r="H164" s="25">
        <v>5.3E-3</v>
      </c>
      <c r="I164" s="25">
        <f t="shared" si="23"/>
        <v>4.8650000000000004E-3</v>
      </c>
      <c r="J164" s="25"/>
      <c r="K164" s="25">
        <f t="shared" si="24"/>
        <v>4.2527900000000002E-3</v>
      </c>
      <c r="L164" s="25">
        <f t="shared" si="25"/>
        <v>9.7941753700000009E-2</v>
      </c>
      <c r="M164" s="25">
        <v>3.7000000000000002E-3</v>
      </c>
      <c r="N164" s="25">
        <f t="shared" si="26"/>
        <v>3.2650000000000001E-3</v>
      </c>
      <c r="O164" s="25"/>
      <c r="P164" s="25">
        <f t="shared" si="27"/>
        <v>3.0467900000000002E-3</v>
      </c>
      <c r="Q164" s="25">
        <f t="shared" si="28"/>
        <v>7.0167573700000013E-2</v>
      </c>
      <c r="R164" s="25"/>
      <c r="S164" s="25"/>
      <c r="T164" s="25">
        <v>6.6E-4</v>
      </c>
      <c r="U164" s="25">
        <f t="shared" si="29"/>
        <v>4.35E-4</v>
      </c>
    </row>
    <row r="165" spans="1:21" s="15" customFormat="1">
      <c r="A165" s="18">
        <v>413</v>
      </c>
      <c r="B165" s="25">
        <v>1.4999999999999999E-4</v>
      </c>
      <c r="C165" s="25">
        <v>4.1999999999999997E-3</v>
      </c>
      <c r="D165" s="25">
        <f t="shared" si="20"/>
        <v>3.7749999999999997E-3</v>
      </c>
      <c r="E165" s="25"/>
      <c r="F165" s="25">
        <f t="shared" si="21"/>
        <v>3.5987899999999997E-3</v>
      </c>
      <c r="G165" s="25">
        <f t="shared" si="22"/>
        <v>8.2880133699999997E-2</v>
      </c>
      <c r="H165" s="25">
        <v>5.3E-3</v>
      </c>
      <c r="I165" s="25">
        <f t="shared" si="23"/>
        <v>4.875E-3</v>
      </c>
      <c r="J165" s="25"/>
      <c r="K165" s="25">
        <f t="shared" si="24"/>
        <v>4.2627899999999998E-3</v>
      </c>
      <c r="L165" s="25">
        <f t="shared" si="25"/>
        <v>9.8172053699999998E-2</v>
      </c>
      <c r="M165" s="25">
        <v>3.7000000000000002E-3</v>
      </c>
      <c r="N165" s="25">
        <f t="shared" si="26"/>
        <v>3.2750000000000001E-3</v>
      </c>
      <c r="O165" s="25"/>
      <c r="P165" s="25">
        <f t="shared" si="27"/>
        <v>3.0567900000000002E-3</v>
      </c>
      <c r="Q165" s="25">
        <f t="shared" si="28"/>
        <v>7.0397873700000002E-2</v>
      </c>
      <c r="R165" s="25"/>
      <c r="S165" s="25"/>
      <c r="T165" s="25">
        <v>6.9999999999999999E-4</v>
      </c>
      <c r="U165" s="25">
        <f t="shared" si="29"/>
        <v>4.2499999999999998E-4</v>
      </c>
    </row>
    <row r="166" spans="1:21" s="15" customFormat="1">
      <c r="A166" s="18">
        <v>414</v>
      </c>
      <c r="B166" s="25">
        <v>9.0000000000000006E-5</v>
      </c>
      <c r="C166" s="25">
        <v>4.1000000000000003E-3</v>
      </c>
      <c r="D166" s="25">
        <f t="shared" si="20"/>
        <v>3.7350000000000005E-3</v>
      </c>
      <c r="E166" s="25"/>
      <c r="F166" s="25">
        <f t="shared" si="21"/>
        <v>3.5587900000000005E-3</v>
      </c>
      <c r="G166" s="25">
        <f t="shared" si="22"/>
        <v>8.1958933700000014E-2</v>
      </c>
      <c r="H166" s="25">
        <v>5.1000000000000004E-3</v>
      </c>
      <c r="I166" s="25">
        <f t="shared" si="23"/>
        <v>4.7350000000000005E-3</v>
      </c>
      <c r="J166" s="25"/>
      <c r="K166" s="25">
        <f t="shared" si="24"/>
        <v>4.1227900000000003E-3</v>
      </c>
      <c r="L166" s="25">
        <f t="shared" si="25"/>
        <v>9.4947853700000015E-2</v>
      </c>
      <c r="M166" s="25">
        <v>3.5999999999999999E-3</v>
      </c>
      <c r="N166" s="25">
        <f t="shared" si="26"/>
        <v>3.235E-3</v>
      </c>
      <c r="O166" s="25"/>
      <c r="P166" s="25">
        <f t="shared" si="27"/>
        <v>3.0167900000000001E-3</v>
      </c>
      <c r="Q166" s="25">
        <f t="shared" si="28"/>
        <v>6.9476673700000005E-2</v>
      </c>
      <c r="R166" s="25"/>
      <c r="S166" s="25"/>
      <c r="T166" s="25">
        <v>6.4000000000000005E-4</v>
      </c>
      <c r="U166" s="25">
        <f t="shared" si="29"/>
        <v>3.6500000000000004E-4</v>
      </c>
    </row>
    <row r="167" spans="1:21" s="15" customFormat="1">
      <c r="A167" s="18">
        <v>415</v>
      </c>
      <c r="B167" s="25">
        <v>5.0000000000000002E-5</v>
      </c>
      <c r="C167" s="25">
        <v>4.1000000000000003E-3</v>
      </c>
      <c r="D167" s="25">
        <f t="shared" si="20"/>
        <v>3.7150000000000004E-3</v>
      </c>
      <c r="E167" s="25"/>
      <c r="F167" s="25">
        <f t="shared" si="21"/>
        <v>3.5387900000000004E-3</v>
      </c>
      <c r="G167" s="25">
        <f t="shared" si="22"/>
        <v>8.1498333700000009E-2</v>
      </c>
      <c r="H167" s="25">
        <v>5.1000000000000004E-3</v>
      </c>
      <c r="I167" s="25">
        <f t="shared" si="23"/>
        <v>4.7150000000000004E-3</v>
      </c>
      <c r="J167" s="25"/>
      <c r="K167" s="25">
        <f t="shared" si="24"/>
        <v>4.1027900000000003E-3</v>
      </c>
      <c r="L167" s="25">
        <f t="shared" si="25"/>
        <v>9.448725370000001E-2</v>
      </c>
      <c r="M167" s="25">
        <v>3.3999999999999998E-3</v>
      </c>
      <c r="N167" s="25">
        <f t="shared" si="26"/>
        <v>3.0149999999999999E-3</v>
      </c>
      <c r="O167" s="25"/>
      <c r="P167" s="25">
        <f t="shared" si="27"/>
        <v>2.79679E-3</v>
      </c>
      <c r="Q167" s="25">
        <f t="shared" si="28"/>
        <v>6.4410073700000001E-2</v>
      </c>
      <c r="R167" s="25"/>
      <c r="S167" s="25"/>
      <c r="T167" s="25">
        <v>7.2000000000000005E-4</v>
      </c>
      <c r="U167" s="25">
        <f t="shared" si="29"/>
        <v>3.8500000000000003E-4</v>
      </c>
    </row>
    <row r="168" spans="1:21" s="15" customFormat="1">
      <c r="A168" s="18">
        <v>416</v>
      </c>
      <c r="B168" s="25">
        <v>1.6000000000000001E-4</v>
      </c>
      <c r="C168" s="25">
        <v>4.0000000000000001E-3</v>
      </c>
      <c r="D168" s="25">
        <f t="shared" si="20"/>
        <v>3.5600000000000002E-3</v>
      </c>
      <c r="E168" s="25"/>
      <c r="F168" s="25">
        <f t="shared" si="21"/>
        <v>3.3837900000000002E-3</v>
      </c>
      <c r="G168" s="25">
        <f t="shared" si="22"/>
        <v>7.7928683700000015E-2</v>
      </c>
      <c r="H168" s="25">
        <v>5.0000000000000001E-3</v>
      </c>
      <c r="I168" s="25">
        <f t="shared" si="23"/>
        <v>4.5599999999999998E-3</v>
      </c>
      <c r="J168" s="25"/>
      <c r="K168" s="25">
        <f t="shared" si="24"/>
        <v>3.9477899999999996E-3</v>
      </c>
      <c r="L168" s="25">
        <f t="shared" si="25"/>
        <v>9.0917603700000002E-2</v>
      </c>
      <c r="M168" s="25">
        <v>3.5000000000000001E-3</v>
      </c>
      <c r="N168" s="25">
        <f t="shared" si="26"/>
        <v>3.0600000000000002E-3</v>
      </c>
      <c r="O168" s="25"/>
      <c r="P168" s="25">
        <f t="shared" si="27"/>
        <v>2.8417900000000003E-3</v>
      </c>
      <c r="Q168" s="25">
        <f t="shared" si="28"/>
        <v>6.5446423700000006E-2</v>
      </c>
      <c r="R168" s="25"/>
      <c r="S168" s="25"/>
      <c r="T168" s="25">
        <v>7.2000000000000005E-4</v>
      </c>
      <c r="U168" s="25">
        <f t="shared" si="29"/>
        <v>4.4000000000000002E-4</v>
      </c>
    </row>
    <row r="169" spans="1:21" s="15" customFormat="1">
      <c r="A169" s="18">
        <v>417</v>
      </c>
      <c r="B169" s="25">
        <v>1.4999999999999999E-4</v>
      </c>
      <c r="C169" s="25">
        <v>4.0000000000000001E-3</v>
      </c>
      <c r="D169" s="25">
        <f t="shared" si="20"/>
        <v>3.565E-3</v>
      </c>
      <c r="E169" s="25"/>
      <c r="F169" s="25">
        <f t="shared" si="21"/>
        <v>3.38879E-3</v>
      </c>
      <c r="G169" s="25">
        <f t="shared" si="22"/>
        <v>7.8043833700000009E-2</v>
      </c>
      <c r="H169" s="25">
        <v>5.0000000000000001E-3</v>
      </c>
      <c r="I169" s="25">
        <f t="shared" si="23"/>
        <v>4.5650000000000005E-3</v>
      </c>
      <c r="J169" s="25"/>
      <c r="K169" s="25">
        <f t="shared" si="24"/>
        <v>3.9527900000000003E-3</v>
      </c>
      <c r="L169" s="25">
        <f t="shared" si="25"/>
        <v>9.103275370000001E-2</v>
      </c>
      <c r="M169" s="25">
        <v>3.3999999999999998E-3</v>
      </c>
      <c r="N169" s="25">
        <f t="shared" si="26"/>
        <v>2.9649999999999998E-3</v>
      </c>
      <c r="O169" s="25"/>
      <c r="P169" s="25">
        <f t="shared" si="27"/>
        <v>2.7467899999999998E-3</v>
      </c>
      <c r="Q169" s="25">
        <f t="shared" si="28"/>
        <v>6.3258573700000001E-2</v>
      </c>
      <c r="R169" s="25"/>
      <c r="S169" s="25"/>
      <c r="T169" s="25">
        <v>7.2000000000000005E-4</v>
      </c>
      <c r="U169" s="25">
        <f t="shared" si="29"/>
        <v>4.35E-4</v>
      </c>
    </row>
    <row r="170" spans="1:21" s="15" customFormat="1">
      <c r="A170" s="18">
        <v>418</v>
      </c>
      <c r="B170" s="25">
        <v>2.0000000000000001E-4</v>
      </c>
      <c r="C170" s="25">
        <v>3.8999999999999998E-3</v>
      </c>
      <c r="D170" s="25">
        <f t="shared" si="20"/>
        <v>3.4549999999999997E-3</v>
      </c>
      <c r="E170" s="25"/>
      <c r="F170" s="25">
        <f t="shared" si="21"/>
        <v>3.2787899999999997E-3</v>
      </c>
      <c r="G170" s="25">
        <f t="shared" si="22"/>
        <v>7.5510533699999993E-2</v>
      </c>
      <c r="H170" s="25">
        <v>4.8999999999999998E-3</v>
      </c>
      <c r="I170" s="25">
        <f t="shared" si="23"/>
        <v>4.4549999999999998E-3</v>
      </c>
      <c r="J170" s="25"/>
      <c r="K170" s="25">
        <f t="shared" si="24"/>
        <v>3.8427899999999996E-3</v>
      </c>
      <c r="L170" s="25">
        <f t="shared" si="25"/>
        <v>8.8499453699999994E-2</v>
      </c>
      <c r="M170" s="25">
        <v>3.3E-3</v>
      </c>
      <c r="N170" s="25">
        <f t="shared" si="26"/>
        <v>2.8549999999999999E-3</v>
      </c>
      <c r="O170" s="25"/>
      <c r="P170" s="25">
        <f t="shared" si="27"/>
        <v>2.63679E-3</v>
      </c>
      <c r="Q170" s="25">
        <f t="shared" si="28"/>
        <v>6.0725273700000006E-2</v>
      </c>
      <c r="R170" s="25"/>
      <c r="S170" s="25"/>
      <c r="T170" s="25">
        <v>6.8999999999999997E-4</v>
      </c>
      <c r="U170" s="25">
        <f t="shared" si="29"/>
        <v>4.4499999999999997E-4</v>
      </c>
    </row>
    <row r="171" spans="1:21" s="15" customFormat="1">
      <c r="A171" s="18">
        <v>419</v>
      </c>
      <c r="B171" s="25">
        <v>9.0000000000000006E-5</v>
      </c>
      <c r="C171" s="25">
        <v>4.0000000000000001E-3</v>
      </c>
      <c r="D171" s="25">
        <f t="shared" si="20"/>
        <v>3.62E-3</v>
      </c>
      <c r="E171" s="25"/>
      <c r="F171" s="25">
        <f t="shared" si="21"/>
        <v>3.44379E-3</v>
      </c>
      <c r="G171" s="25">
        <f t="shared" si="22"/>
        <v>7.9310483700000003E-2</v>
      </c>
      <c r="H171" s="25">
        <v>4.8999999999999998E-3</v>
      </c>
      <c r="I171" s="25">
        <f t="shared" si="23"/>
        <v>4.5199999999999997E-3</v>
      </c>
      <c r="J171" s="25"/>
      <c r="K171" s="25">
        <f t="shared" si="24"/>
        <v>3.9077899999999995E-3</v>
      </c>
      <c r="L171" s="25">
        <f t="shared" si="25"/>
        <v>8.9996403699999991E-2</v>
      </c>
      <c r="M171" s="25">
        <v>3.2000000000000002E-3</v>
      </c>
      <c r="N171" s="25">
        <f t="shared" si="26"/>
        <v>2.82E-3</v>
      </c>
      <c r="O171" s="25"/>
      <c r="P171" s="25">
        <f t="shared" si="27"/>
        <v>2.6017900000000001E-3</v>
      </c>
      <c r="Q171" s="25">
        <f t="shared" si="28"/>
        <v>5.9919223700000003E-2</v>
      </c>
      <c r="R171" s="25"/>
      <c r="S171" s="25"/>
      <c r="T171" s="25">
        <v>6.7000000000000002E-4</v>
      </c>
      <c r="U171" s="25">
        <f t="shared" si="29"/>
        <v>3.8000000000000002E-4</v>
      </c>
    </row>
    <row r="172" spans="1:21" s="15" customFormat="1">
      <c r="A172" s="18">
        <v>420</v>
      </c>
      <c r="B172" s="25">
        <v>1.2E-4</v>
      </c>
      <c r="C172" s="25">
        <v>3.7000000000000002E-3</v>
      </c>
      <c r="D172" s="25">
        <f t="shared" si="20"/>
        <v>3.2750000000000001E-3</v>
      </c>
      <c r="E172" s="25"/>
      <c r="F172" s="25">
        <f t="shared" si="21"/>
        <v>3.0987900000000001E-3</v>
      </c>
      <c r="G172" s="25">
        <f t="shared" si="22"/>
        <v>7.1365133700000014E-2</v>
      </c>
      <c r="H172" s="25">
        <v>4.7999999999999996E-3</v>
      </c>
      <c r="I172" s="25">
        <f t="shared" si="23"/>
        <v>4.3749999999999995E-3</v>
      </c>
      <c r="J172" s="25"/>
      <c r="K172" s="25">
        <f t="shared" si="24"/>
        <v>3.7627899999999994E-3</v>
      </c>
      <c r="L172" s="25">
        <f t="shared" si="25"/>
        <v>8.6657053699999986E-2</v>
      </c>
      <c r="M172" s="25">
        <v>3.2000000000000002E-3</v>
      </c>
      <c r="N172" s="25">
        <f t="shared" si="26"/>
        <v>2.7750000000000001E-3</v>
      </c>
      <c r="O172" s="25"/>
      <c r="P172" s="25">
        <f t="shared" si="27"/>
        <v>2.5567900000000002E-3</v>
      </c>
      <c r="Q172" s="25">
        <f t="shared" si="28"/>
        <v>5.8882873700000005E-2</v>
      </c>
      <c r="R172" s="25"/>
      <c r="S172" s="25"/>
      <c r="T172" s="25">
        <v>7.2999999999999996E-4</v>
      </c>
      <c r="U172" s="25">
        <f t="shared" si="29"/>
        <v>4.2499999999999998E-4</v>
      </c>
    </row>
    <row r="173" spans="1:21" s="15" customFormat="1">
      <c r="A173" s="18">
        <v>421</v>
      </c>
      <c r="B173" s="25">
        <v>1.2E-4</v>
      </c>
      <c r="C173" s="25">
        <v>3.8999999999999998E-3</v>
      </c>
      <c r="D173" s="25">
        <f t="shared" si="20"/>
        <v>3.49E-3</v>
      </c>
      <c r="E173" s="25"/>
      <c r="F173" s="25">
        <f t="shared" si="21"/>
        <v>3.3137900000000001E-3</v>
      </c>
      <c r="G173" s="25">
        <f t="shared" si="22"/>
        <v>7.631658370000001E-2</v>
      </c>
      <c r="H173" s="25">
        <v>4.8999999999999998E-3</v>
      </c>
      <c r="I173" s="25">
        <f t="shared" si="23"/>
        <v>4.4900000000000001E-3</v>
      </c>
      <c r="J173" s="25"/>
      <c r="K173" s="25">
        <f t="shared" si="24"/>
        <v>3.8777899999999999E-3</v>
      </c>
      <c r="L173" s="25">
        <f t="shared" si="25"/>
        <v>8.9305503699999997E-2</v>
      </c>
      <c r="M173" s="25">
        <v>3.3E-3</v>
      </c>
      <c r="N173" s="25">
        <f t="shared" si="26"/>
        <v>2.8900000000000002E-3</v>
      </c>
      <c r="O173" s="25"/>
      <c r="P173" s="25">
        <f t="shared" si="27"/>
        <v>2.6717900000000003E-3</v>
      </c>
      <c r="Q173" s="25">
        <f t="shared" si="28"/>
        <v>6.1531323700000008E-2</v>
      </c>
      <c r="R173" s="25"/>
      <c r="S173" s="25"/>
      <c r="T173" s="25">
        <v>6.9999999999999999E-4</v>
      </c>
      <c r="U173" s="25">
        <f t="shared" si="29"/>
        <v>4.0999999999999999E-4</v>
      </c>
    </row>
    <row r="174" spans="1:21" s="15" customFormat="1">
      <c r="A174" s="18">
        <v>422</v>
      </c>
      <c r="B174" s="25">
        <v>1.4999999999999999E-4</v>
      </c>
      <c r="C174" s="25">
        <v>3.5999999999999999E-3</v>
      </c>
      <c r="D174" s="25">
        <f t="shared" si="20"/>
        <v>3.14E-3</v>
      </c>
      <c r="E174" s="25"/>
      <c r="F174" s="25">
        <f t="shared" si="21"/>
        <v>2.96379E-3</v>
      </c>
      <c r="G174" s="25">
        <f t="shared" si="22"/>
        <v>6.8256083699999998E-2</v>
      </c>
      <c r="H174" s="25">
        <v>4.7999999999999996E-3</v>
      </c>
      <c r="I174" s="25">
        <f t="shared" si="23"/>
        <v>4.3399999999999992E-3</v>
      </c>
      <c r="J174" s="25"/>
      <c r="K174" s="25">
        <f t="shared" si="24"/>
        <v>3.7277899999999991E-3</v>
      </c>
      <c r="L174" s="25">
        <f t="shared" si="25"/>
        <v>8.5851003699999984E-2</v>
      </c>
      <c r="M174" s="25">
        <v>3.2000000000000002E-3</v>
      </c>
      <c r="N174" s="25">
        <f t="shared" si="26"/>
        <v>2.7400000000000002E-3</v>
      </c>
      <c r="O174" s="25"/>
      <c r="P174" s="25">
        <f t="shared" si="27"/>
        <v>2.5217900000000003E-3</v>
      </c>
      <c r="Q174" s="25">
        <f t="shared" si="28"/>
        <v>5.8076823700000009E-2</v>
      </c>
      <c r="R174" s="25"/>
      <c r="S174" s="25"/>
      <c r="T174" s="25">
        <v>7.6999999999999996E-4</v>
      </c>
      <c r="U174" s="25">
        <f t="shared" si="29"/>
        <v>4.5999999999999996E-4</v>
      </c>
    </row>
    <row r="175" spans="1:21" s="15" customFormat="1">
      <c r="A175" s="18">
        <v>423</v>
      </c>
      <c r="B175" s="25">
        <v>1.3999999999999999E-4</v>
      </c>
      <c r="C175" s="25">
        <v>3.8999999999999998E-3</v>
      </c>
      <c r="D175" s="25">
        <f t="shared" si="20"/>
        <v>3.4649999999999998E-3</v>
      </c>
      <c r="E175" s="25"/>
      <c r="F175" s="25">
        <f t="shared" si="21"/>
        <v>3.2887899999999998E-3</v>
      </c>
      <c r="G175" s="25">
        <f t="shared" si="22"/>
        <v>7.5740833699999996E-2</v>
      </c>
      <c r="H175" s="25">
        <v>4.7999999999999996E-3</v>
      </c>
      <c r="I175" s="25">
        <f t="shared" si="23"/>
        <v>4.365E-3</v>
      </c>
      <c r="J175" s="25"/>
      <c r="K175" s="25">
        <f t="shared" si="24"/>
        <v>3.7527899999999998E-3</v>
      </c>
      <c r="L175" s="25">
        <f t="shared" si="25"/>
        <v>8.6426753699999997E-2</v>
      </c>
      <c r="M175" s="25">
        <v>3.0000000000000001E-3</v>
      </c>
      <c r="N175" s="25">
        <f t="shared" si="26"/>
        <v>2.565E-3</v>
      </c>
      <c r="O175" s="25"/>
      <c r="P175" s="25">
        <f t="shared" si="27"/>
        <v>2.3467900000000001E-3</v>
      </c>
      <c r="Q175" s="25">
        <f t="shared" si="28"/>
        <v>5.4046573700000003E-2</v>
      </c>
      <c r="R175" s="25"/>
      <c r="S175" s="25"/>
      <c r="T175" s="25">
        <v>7.2999999999999996E-4</v>
      </c>
      <c r="U175" s="25">
        <f t="shared" si="29"/>
        <v>4.3499999999999995E-4</v>
      </c>
    </row>
    <row r="176" spans="1:21" s="15" customFormat="1">
      <c r="A176" s="18">
        <v>424</v>
      </c>
      <c r="B176" s="25">
        <v>1.2E-4</v>
      </c>
      <c r="C176" s="25">
        <v>3.5000000000000001E-3</v>
      </c>
      <c r="D176" s="25">
        <f t="shared" si="20"/>
        <v>3.0800000000000003E-3</v>
      </c>
      <c r="E176" s="25"/>
      <c r="F176" s="25">
        <f t="shared" si="21"/>
        <v>2.9037900000000003E-3</v>
      </c>
      <c r="G176" s="25">
        <f t="shared" si="22"/>
        <v>6.6874283700000009E-2</v>
      </c>
      <c r="H176" s="25">
        <v>4.3E-3</v>
      </c>
      <c r="I176" s="25">
        <f t="shared" si="23"/>
        <v>3.8799999999999998E-3</v>
      </c>
      <c r="J176" s="25"/>
      <c r="K176" s="25">
        <f t="shared" si="24"/>
        <v>3.2677899999999996E-3</v>
      </c>
      <c r="L176" s="25">
        <f t="shared" si="25"/>
        <v>7.5257203699999997E-2</v>
      </c>
      <c r="M176" s="25">
        <v>3.0000000000000001E-3</v>
      </c>
      <c r="N176" s="25">
        <f t="shared" si="26"/>
        <v>2.5799999999999998E-3</v>
      </c>
      <c r="O176" s="25"/>
      <c r="P176" s="25">
        <f t="shared" si="27"/>
        <v>2.3617899999999999E-3</v>
      </c>
      <c r="Q176" s="25">
        <f t="shared" si="28"/>
        <v>5.43920237E-2</v>
      </c>
      <c r="R176" s="25"/>
      <c r="S176" s="25"/>
      <c r="T176" s="25">
        <v>7.2000000000000005E-4</v>
      </c>
      <c r="U176" s="25">
        <f t="shared" si="29"/>
        <v>4.2000000000000002E-4</v>
      </c>
    </row>
    <row r="177" spans="1:21" s="15" customFormat="1">
      <c r="A177" s="18">
        <v>425</v>
      </c>
      <c r="B177" s="25">
        <v>1E-4</v>
      </c>
      <c r="C177" s="25">
        <v>3.7000000000000002E-3</v>
      </c>
      <c r="D177" s="25">
        <f t="shared" si="20"/>
        <v>3.3050000000000002E-3</v>
      </c>
      <c r="E177" s="25"/>
      <c r="F177" s="25">
        <f t="shared" si="21"/>
        <v>3.1287900000000002E-3</v>
      </c>
      <c r="G177" s="25">
        <f t="shared" si="22"/>
        <v>7.2056033700000008E-2</v>
      </c>
      <c r="H177" s="25">
        <v>4.5999999999999999E-3</v>
      </c>
      <c r="I177" s="25">
        <f t="shared" si="23"/>
        <v>4.2049999999999995E-3</v>
      </c>
      <c r="J177" s="25"/>
      <c r="K177" s="25">
        <f t="shared" si="24"/>
        <v>3.5927899999999994E-3</v>
      </c>
      <c r="L177" s="25">
        <f t="shared" si="25"/>
        <v>8.2741953699999995E-2</v>
      </c>
      <c r="M177" s="25">
        <v>3.0000000000000001E-3</v>
      </c>
      <c r="N177" s="25">
        <f t="shared" si="26"/>
        <v>2.6050000000000001E-3</v>
      </c>
      <c r="O177" s="25"/>
      <c r="P177" s="25">
        <f t="shared" si="27"/>
        <v>2.3867900000000002E-3</v>
      </c>
      <c r="Q177" s="25">
        <f t="shared" si="28"/>
        <v>5.4967773700000007E-2</v>
      </c>
      <c r="R177" s="25"/>
      <c r="S177" s="25"/>
      <c r="T177" s="25">
        <v>6.8999999999999997E-4</v>
      </c>
      <c r="U177" s="25">
        <f t="shared" si="29"/>
        <v>3.9500000000000001E-4</v>
      </c>
    </row>
    <row r="178" spans="1:21" s="15" customFormat="1">
      <c r="A178" s="18">
        <v>426</v>
      </c>
      <c r="B178" s="25">
        <v>1.2E-4</v>
      </c>
      <c r="C178" s="25">
        <v>3.3999999999999998E-3</v>
      </c>
      <c r="D178" s="25">
        <f t="shared" si="20"/>
        <v>2.9849999999999998E-3</v>
      </c>
      <c r="E178" s="25"/>
      <c r="F178" s="25">
        <f t="shared" si="21"/>
        <v>2.8087899999999998E-3</v>
      </c>
      <c r="G178" s="25">
        <f t="shared" si="22"/>
        <v>6.4686433700000004E-2</v>
      </c>
      <c r="H178" s="25">
        <v>4.1999999999999997E-3</v>
      </c>
      <c r="I178" s="25">
        <f t="shared" si="23"/>
        <v>3.7849999999999997E-3</v>
      </c>
      <c r="J178" s="25"/>
      <c r="K178" s="25">
        <f t="shared" si="24"/>
        <v>3.17279E-3</v>
      </c>
      <c r="L178" s="25">
        <f t="shared" si="25"/>
        <v>7.3069353700000006E-2</v>
      </c>
      <c r="M178" s="25">
        <v>2.8E-3</v>
      </c>
      <c r="N178" s="25">
        <f t="shared" si="26"/>
        <v>2.385E-3</v>
      </c>
      <c r="O178" s="25"/>
      <c r="P178" s="25">
        <f t="shared" si="27"/>
        <v>2.16679E-3</v>
      </c>
      <c r="Q178" s="25">
        <f t="shared" si="28"/>
        <v>4.9901173700000002E-2</v>
      </c>
      <c r="R178" s="25"/>
      <c r="S178" s="25"/>
      <c r="T178" s="25">
        <v>7.1000000000000002E-4</v>
      </c>
      <c r="U178" s="25">
        <f t="shared" si="29"/>
        <v>4.15E-4</v>
      </c>
    </row>
    <row r="179" spans="1:21" s="15" customFormat="1">
      <c r="A179" s="18">
        <v>427</v>
      </c>
      <c r="B179" s="25">
        <v>1.2999999999999999E-4</v>
      </c>
      <c r="C179" s="25">
        <v>3.5000000000000001E-3</v>
      </c>
      <c r="D179" s="25">
        <f t="shared" si="20"/>
        <v>3.075E-3</v>
      </c>
      <c r="E179" s="25"/>
      <c r="F179" s="25">
        <f t="shared" si="21"/>
        <v>2.89879E-3</v>
      </c>
      <c r="G179" s="25">
        <f t="shared" si="22"/>
        <v>6.6759133700000001E-2</v>
      </c>
      <c r="H179" s="25">
        <v>4.4999999999999997E-3</v>
      </c>
      <c r="I179" s="25">
        <f t="shared" si="23"/>
        <v>4.0749999999999996E-3</v>
      </c>
      <c r="J179" s="25"/>
      <c r="K179" s="25">
        <f t="shared" si="24"/>
        <v>3.4627899999999994E-3</v>
      </c>
      <c r="L179" s="25">
        <f t="shared" si="25"/>
        <v>7.9748053699999988E-2</v>
      </c>
      <c r="M179" s="25">
        <v>2.8999999999999998E-3</v>
      </c>
      <c r="N179" s="25">
        <f t="shared" si="26"/>
        <v>2.4749999999999998E-3</v>
      </c>
      <c r="O179" s="25"/>
      <c r="P179" s="25">
        <f t="shared" si="27"/>
        <v>2.2567899999999998E-3</v>
      </c>
      <c r="Q179" s="25">
        <f t="shared" si="28"/>
        <v>5.1973873699999999E-2</v>
      </c>
      <c r="R179" s="25"/>
      <c r="S179" s="25"/>
      <c r="T179" s="25">
        <v>7.2000000000000005E-4</v>
      </c>
      <c r="U179" s="25">
        <f t="shared" si="29"/>
        <v>4.2500000000000003E-4</v>
      </c>
    </row>
    <row r="180" spans="1:21" s="15" customFormat="1">
      <c r="A180" s="18">
        <v>428</v>
      </c>
      <c r="B180" s="25">
        <v>1.2E-4</v>
      </c>
      <c r="C180" s="25">
        <v>3.3E-3</v>
      </c>
      <c r="D180" s="25">
        <f t="shared" si="20"/>
        <v>2.9150000000000001E-3</v>
      </c>
      <c r="E180" s="25"/>
      <c r="F180" s="25">
        <f t="shared" si="21"/>
        <v>2.7387900000000001E-3</v>
      </c>
      <c r="G180" s="25">
        <f t="shared" si="22"/>
        <v>6.3074333699999999E-2</v>
      </c>
      <c r="H180" s="25">
        <v>4.1000000000000003E-3</v>
      </c>
      <c r="I180" s="25">
        <f t="shared" si="23"/>
        <v>3.7150000000000004E-3</v>
      </c>
      <c r="J180" s="25"/>
      <c r="K180" s="25">
        <f t="shared" si="24"/>
        <v>3.1027900000000002E-3</v>
      </c>
      <c r="L180" s="25">
        <f t="shared" si="25"/>
        <v>7.1457253700000015E-2</v>
      </c>
      <c r="M180" s="25">
        <v>2.8E-3</v>
      </c>
      <c r="N180" s="25">
        <f t="shared" si="26"/>
        <v>2.415E-3</v>
      </c>
      <c r="O180" s="25"/>
      <c r="P180" s="25">
        <f t="shared" si="27"/>
        <v>2.1967900000000001E-3</v>
      </c>
      <c r="Q180" s="25">
        <f t="shared" si="28"/>
        <v>5.0592073700000004E-2</v>
      </c>
      <c r="R180" s="25"/>
      <c r="S180" s="25"/>
      <c r="T180" s="25">
        <v>6.4999999999999997E-4</v>
      </c>
      <c r="U180" s="25">
        <f t="shared" si="29"/>
        <v>3.8499999999999998E-4</v>
      </c>
    </row>
    <row r="181" spans="1:21" s="15" customFormat="1">
      <c r="A181" s="18">
        <v>429</v>
      </c>
      <c r="B181" s="25">
        <v>1.1E-4</v>
      </c>
      <c r="C181" s="25">
        <v>3.3E-3</v>
      </c>
      <c r="D181" s="25">
        <f t="shared" si="20"/>
        <v>2.9150000000000001E-3</v>
      </c>
      <c r="E181" s="25"/>
      <c r="F181" s="25">
        <f t="shared" si="21"/>
        <v>2.7387900000000001E-3</v>
      </c>
      <c r="G181" s="25">
        <f t="shared" si="22"/>
        <v>6.3074333699999999E-2</v>
      </c>
      <c r="H181" s="25">
        <v>4.3E-3</v>
      </c>
      <c r="I181" s="25">
        <f t="shared" si="23"/>
        <v>3.9150000000000001E-3</v>
      </c>
      <c r="J181" s="25"/>
      <c r="K181" s="25">
        <f t="shared" si="24"/>
        <v>3.3027899999999999E-3</v>
      </c>
      <c r="L181" s="25">
        <f t="shared" si="25"/>
        <v>7.60632537E-2</v>
      </c>
      <c r="M181" s="25">
        <v>2.7000000000000001E-3</v>
      </c>
      <c r="N181" s="25">
        <f t="shared" si="26"/>
        <v>2.3150000000000002E-3</v>
      </c>
      <c r="O181" s="25"/>
      <c r="P181" s="25">
        <f t="shared" si="27"/>
        <v>2.0967900000000003E-3</v>
      </c>
      <c r="Q181" s="25">
        <f t="shared" si="28"/>
        <v>4.8289073700000011E-2</v>
      </c>
      <c r="R181" s="25"/>
      <c r="S181" s="25"/>
      <c r="T181" s="25">
        <v>6.6E-4</v>
      </c>
      <c r="U181" s="25">
        <f t="shared" si="29"/>
        <v>3.8499999999999998E-4</v>
      </c>
    </row>
    <row r="182" spans="1:21" s="15" customFormat="1">
      <c r="A182" s="18">
        <v>430</v>
      </c>
      <c r="B182" s="25">
        <v>1.1E-4</v>
      </c>
      <c r="C182" s="25">
        <v>3.2000000000000002E-3</v>
      </c>
      <c r="D182" s="25">
        <f t="shared" si="20"/>
        <v>2.8300000000000001E-3</v>
      </c>
      <c r="E182" s="25"/>
      <c r="F182" s="25">
        <f t="shared" si="21"/>
        <v>2.6537900000000001E-3</v>
      </c>
      <c r="G182" s="25">
        <f t="shared" si="22"/>
        <v>6.1116783700000003E-2</v>
      </c>
      <c r="H182" s="25">
        <v>4.1000000000000003E-3</v>
      </c>
      <c r="I182" s="25">
        <f t="shared" si="23"/>
        <v>3.7300000000000002E-3</v>
      </c>
      <c r="J182" s="25"/>
      <c r="K182" s="25">
        <f t="shared" si="24"/>
        <v>3.1177900000000005E-3</v>
      </c>
      <c r="L182" s="25">
        <f t="shared" si="25"/>
        <v>7.1802703700000012E-2</v>
      </c>
      <c r="M182" s="25">
        <v>2.7000000000000001E-3</v>
      </c>
      <c r="N182" s="25">
        <f t="shared" si="26"/>
        <v>2.33E-3</v>
      </c>
      <c r="O182" s="25"/>
      <c r="P182" s="25">
        <f t="shared" si="27"/>
        <v>2.1117900000000001E-3</v>
      </c>
      <c r="Q182" s="25">
        <f t="shared" si="28"/>
        <v>4.8634523700000008E-2</v>
      </c>
      <c r="R182" s="25"/>
      <c r="S182" s="25"/>
      <c r="T182" s="25">
        <v>6.3000000000000003E-4</v>
      </c>
      <c r="U182" s="25">
        <f t="shared" si="29"/>
        <v>3.6999999999999999E-4</v>
      </c>
    </row>
    <row r="183" spans="1:21" s="15" customFormat="1">
      <c r="A183" s="18">
        <v>431</v>
      </c>
      <c r="B183" s="25">
        <v>1.3999999999999999E-4</v>
      </c>
      <c r="C183" s="25">
        <v>3.3999999999999998E-3</v>
      </c>
      <c r="D183" s="25">
        <f t="shared" si="20"/>
        <v>2.9949999999999998E-3</v>
      </c>
      <c r="E183" s="25"/>
      <c r="F183" s="25">
        <f t="shared" si="21"/>
        <v>2.8187899999999998E-3</v>
      </c>
      <c r="G183" s="25">
        <f t="shared" si="22"/>
        <v>6.4916733699999993E-2</v>
      </c>
      <c r="H183" s="25">
        <v>4.3E-3</v>
      </c>
      <c r="I183" s="25">
        <f t="shared" si="23"/>
        <v>3.895E-3</v>
      </c>
      <c r="J183" s="25"/>
      <c r="K183" s="25">
        <f t="shared" si="24"/>
        <v>3.2827899999999998E-3</v>
      </c>
      <c r="L183" s="25">
        <f t="shared" si="25"/>
        <v>7.5602653699999994E-2</v>
      </c>
      <c r="M183" s="25">
        <v>2.5999999999999999E-3</v>
      </c>
      <c r="N183" s="25">
        <f t="shared" si="26"/>
        <v>2.1949999999999999E-3</v>
      </c>
      <c r="O183" s="25"/>
      <c r="P183" s="25">
        <f t="shared" si="27"/>
        <v>1.97679E-3</v>
      </c>
      <c r="Q183" s="25">
        <f t="shared" si="28"/>
        <v>4.5525473699999999E-2</v>
      </c>
      <c r="R183" s="25"/>
      <c r="S183" s="25"/>
      <c r="T183" s="25">
        <v>6.7000000000000002E-4</v>
      </c>
      <c r="U183" s="25">
        <f t="shared" si="29"/>
        <v>4.0499999999999998E-4</v>
      </c>
    </row>
    <row r="184" spans="1:21" s="15" customFormat="1">
      <c r="A184" s="18">
        <v>432</v>
      </c>
      <c r="B184" s="25">
        <v>1.3999999999999999E-4</v>
      </c>
      <c r="C184" s="25">
        <v>3.3999999999999998E-3</v>
      </c>
      <c r="D184" s="25">
        <f t="shared" si="20"/>
        <v>2.9949999999999998E-3</v>
      </c>
      <c r="E184" s="25"/>
      <c r="F184" s="25">
        <f t="shared" si="21"/>
        <v>2.8187899999999998E-3</v>
      </c>
      <c r="G184" s="25">
        <f t="shared" si="22"/>
        <v>6.4916733699999993E-2</v>
      </c>
      <c r="H184" s="25">
        <v>4.1999999999999997E-3</v>
      </c>
      <c r="I184" s="25">
        <f t="shared" si="23"/>
        <v>3.7949999999999998E-3</v>
      </c>
      <c r="J184" s="25"/>
      <c r="K184" s="25">
        <f t="shared" si="24"/>
        <v>3.1827899999999996E-3</v>
      </c>
      <c r="L184" s="25">
        <f t="shared" si="25"/>
        <v>7.3299653699999995E-2</v>
      </c>
      <c r="M184" s="25">
        <v>2.8E-3</v>
      </c>
      <c r="N184" s="25">
        <f t="shared" si="26"/>
        <v>2.395E-3</v>
      </c>
      <c r="O184" s="25"/>
      <c r="P184" s="25">
        <f t="shared" si="27"/>
        <v>2.1767900000000001E-3</v>
      </c>
      <c r="Q184" s="25">
        <f t="shared" si="28"/>
        <v>5.0131473700000005E-2</v>
      </c>
      <c r="R184" s="25"/>
      <c r="S184" s="25"/>
      <c r="T184" s="25">
        <v>6.7000000000000002E-4</v>
      </c>
      <c r="U184" s="25">
        <f t="shared" si="29"/>
        <v>4.0499999999999998E-4</v>
      </c>
    </row>
    <row r="185" spans="1:21" s="15" customFormat="1">
      <c r="A185" s="18">
        <v>433</v>
      </c>
      <c r="B185" s="25">
        <v>1.2E-4</v>
      </c>
      <c r="C185" s="25">
        <v>3.3E-3</v>
      </c>
      <c r="D185" s="25">
        <f t="shared" si="20"/>
        <v>2.8900000000000002E-3</v>
      </c>
      <c r="E185" s="25"/>
      <c r="F185" s="25">
        <f t="shared" si="21"/>
        <v>2.7137900000000002E-3</v>
      </c>
      <c r="G185" s="25">
        <f t="shared" si="22"/>
        <v>6.2498583700000006E-2</v>
      </c>
      <c r="H185" s="25">
        <v>4.1000000000000003E-3</v>
      </c>
      <c r="I185" s="25">
        <f t="shared" si="23"/>
        <v>3.6900000000000006E-3</v>
      </c>
      <c r="J185" s="25"/>
      <c r="K185" s="25">
        <f t="shared" si="24"/>
        <v>3.0777900000000004E-3</v>
      </c>
      <c r="L185" s="25">
        <f t="shared" si="25"/>
        <v>7.0881503700000015E-2</v>
      </c>
      <c r="M185" s="25">
        <v>2.5999999999999999E-3</v>
      </c>
      <c r="N185" s="25">
        <f t="shared" si="26"/>
        <v>2.1900000000000001E-3</v>
      </c>
      <c r="O185" s="25"/>
      <c r="P185" s="25">
        <f t="shared" si="27"/>
        <v>1.9717900000000002E-3</v>
      </c>
      <c r="Q185" s="25">
        <f t="shared" si="28"/>
        <v>4.5410323700000005E-2</v>
      </c>
      <c r="R185" s="25"/>
      <c r="S185" s="25"/>
      <c r="T185" s="25">
        <v>6.9999999999999999E-4</v>
      </c>
      <c r="U185" s="25">
        <f t="shared" si="29"/>
        <v>4.0999999999999999E-4</v>
      </c>
    </row>
    <row r="186" spans="1:21" s="15" customFormat="1">
      <c r="A186" s="18">
        <v>434</v>
      </c>
      <c r="B186" s="25">
        <v>1.4999999999999999E-4</v>
      </c>
      <c r="C186" s="25">
        <v>3.0000000000000001E-3</v>
      </c>
      <c r="D186" s="25">
        <f t="shared" si="20"/>
        <v>2.545E-3</v>
      </c>
      <c r="E186" s="25"/>
      <c r="F186" s="25">
        <f t="shared" si="21"/>
        <v>2.36879E-3</v>
      </c>
      <c r="G186" s="25">
        <f t="shared" si="22"/>
        <v>5.4553233700000002E-2</v>
      </c>
      <c r="H186" s="25">
        <v>4.0000000000000001E-3</v>
      </c>
      <c r="I186" s="25">
        <f t="shared" si="23"/>
        <v>3.545E-3</v>
      </c>
      <c r="J186" s="25"/>
      <c r="K186" s="25">
        <f t="shared" si="24"/>
        <v>2.9327900000000002E-3</v>
      </c>
      <c r="L186" s="25">
        <f t="shared" si="25"/>
        <v>6.754215370000001E-2</v>
      </c>
      <c r="M186" s="25">
        <v>2.5999999999999999E-3</v>
      </c>
      <c r="N186" s="25">
        <f t="shared" si="26"/>
        <v>2.1449999999999998E-3</v>
      </c>
      <c r="O186" s="25"/>
      <c r="P186" s="25">
        <f t="shared" si="27"/>
        <v>1.9267899999999998E-3</v>
      </c>
      <c r="Q186" s="25">
        <f t="shared" si="28"/>
        <v>4.43739737E-2</v>
      </c>
      <c r="R186" s="25"/>
      <c r="S186" s="25"/>
      <c r="T186" s="25">
        <v>7.6000000000000004E-4</v>
      </c>
      <c r="U186" s="25">
        <f t="shared" si="29"/>
        <v>4.55E-4</v>
      </c>
    </row>
    <row r="187" spans="1:21" s="15" customFormat="1">
      <c r="A187" s="18">
        <v>435</v>
      </c>
      <c r="B187" s="25">
        <v>1.3999999999999999E-4</v>
      </c>
      <c r="C187" s="25">
        <v>3.3E-3</v>
      </c>
      <c r="D187" s="25">
        <f t="shared" si="20"/>
        <v>2.8300000000000001E-3</v>
      </c>
      <c r="E187" s="25"/>
      <c r="F187" s="25">
        <f t="shared" si="21"/>
        <v>2.6537900000000001E-3</v>
      </c>
      <c r="G187" s="25">
        <f t="shared" si="22"/>
        <v>6.1116783700000003E-2</v>
      </c>
      <c r="H187" s="25">
        <v>4.1000000000000003E-3</v>
      </c>
      <c r="I187" s="25">
        <f t="shared" si="23"/>
        <v>3.6300000000000004E-3</v>
      </c>
      <c r="J187" s="25"/>
      <c r="K187" s="25">
        <f t="shared" si="24"/>
        <v>3.0177900000000002E-3</v>
      </c>
      <c r="L187" s="25">
        <f t="shared" si="25"/>
        <v>6.9499703700000012E-2</v>
      </c>
      <c r="M187" s="25">
        <v>2.7000000000000001E-3</v>
      </c>
      <c r="N187" s="25">
        <f t="shared" si="26"/>
        <v>2.2300000000000002E-3</v>
      </c>
      <c r="O187" s="25"/>
      <c r="P187" s="25">
        <f t="shared" si="27"/>
        <v>2.0117900000000003E-3</v>
      </c>
      <c r="Q187" s="25">
        <f t="shared" si="28"/>
        <v>4.6331523700000009E-2</v>
      </c>
      <c r="R187" s="25"/>
      <c r="S187" s="25"/>
      <c r="T187" s="25">
        <v>8.0000000000000004E-4</v>
      </c>
      <c r="U187" s="25">
        <f t="shared" si="29"/>
        <v>4.7000000000000004E-4</v>
      </c>
    </row>
    <row r="188" spans="1:21" s="15" customFormat="1">
      <c r="A188" s="18">
        <v>436</v>
      </c>
      <c r="B188" s="25">
        <v>1.2999999999999999E-4</v>
      </c>
      <c r="C188" s="25">
        <v>3.0000000000000001E-3</v>
      </c>
      <c r="D188" s="25">
        <f t="shared" si="20"/>
        <v>2.565E-3</v>
      </c>
      <c r="E188" s="25"/>
      <c r="F188" s="25">
        <f t="shared" si="21"/>
        <v>2.38879E-3</v>
      </c>
      <c r="G188" s="25">
        <f t="shared" si="22"/>
        <v>5.5013833700000001E-2</v>
      </c>
      <c r="H188" s="25">
        <v>3.8999999999999998E-3</v>
      </c>
      <c r="I188" s="25">
        <f t="shared" si="23"/>
        <v>3.4649999999999998E-3</v>
      </c>
      <c r="J188" s="25"/>
      <c r="K188" s="25">
        <f t="shared" si="24"/>
        <v>2.85279E-3</v>
      </c>
      <c r="L188" s="25">
        <f t="shared" si="25"/>
        <v>6.5699753700000002E-2</v>
      </c>
      <c r="M188" s="25">
        <v>2.3999999999999998E-3</v>
      </c>
      <c r="N188" s="25">
        <f t="shared" si="26"/>
        <v>1.9649999999999997E-3</v>
      </c>
      <c r="O188" s="25"/>
      <c r="P188" s="25">
        <f t="shared" si="27"/>
        <v>1.7467899999999998E-3</v>
      </c>
      <c r="Q188" s="25">
        <f t="shared" si="28"/>
        <v>4.0228573699999999E-2</v>
      </c>
      <c r="R188" s="25"/>
      <c r="S188" s="25"/>
      <c r="T188" s="25">
        <v>7.3999999999999999E-4</v>
      </c>
      <c r="U188" s="25">
        <f t="shared" si="29"/>
        <v>4.35E-4</v>
      </c>
    </row>
    <row r="189" spans="1:21" s="15" customFormat="1">
      <c r="A189" s="18">
        <v>437</v>
      </c>
      <c r="B189" s="25">
        <v>1E-4</v>
      </c>
      <c r="C189" s="25">
        <v>3.3E-3</v>
      </c>
      <c r="D189" s="25">
        <f t="shared" si="20"/>
        <v>2.905E-3</v>
      </c>
      <c r="E189" s="25"/>
      <c r="F189" s="25">
        <f t="shared" si="21"/>
        <v>2.72879E-3</v>
      </c>
      <c r="G189" s="25">
        <f t="shared" si="22"/>
        <v>6.284403370000001E-2</v>
      </c>
      <c r="H189" s="25">
        <v>4.0000000000000001E-3</v>
      </c>
      <c r="I189" s="25">
        <f t="shared" si="23"/>
        <v>3.6050000000000001E-3</v>
      </c>
      <c r="J189" s="25"/>
      <c r="K189" s="25">
        <f t="shared" si="24"/>
        <v>2.9927900000000004E-3</v>
      </c>
      <c r="L189" s="25">
        <f t="shared" si="25"/>
        <v>6.8923953700000012E-2</v>
      </c>
      <c r="M189" s="25">
        <v>2.3999999999999998E-3</v>
      </c>
      <c r="N189" s="25">
        <f t="shared" si="26"/>
        <v>2.0049999999999998E-3</v>
      </c>
      <c r="O189" s="25"/>
      <c r="P189" s="25">
        <f t="shared" si="27"/>
        <v>1.7867899999999999E-3</v>
      </c>
      <c r="Q189" s="25">
        <f t="shared" si="28"/>
        <v>4.1149773700000003E-2</v>
      </c>
      <c r="R189" s="25"/>
      <c r="S189" s="25"/>
      <c r="T189" s="25">
        <v>6.8999999999999997E-4</v>
      </c>
      <c r="U189" s="25">
        <f t="shared" si="29"/>
        <v>3.9500000000000001E-4</v>
      </c>
    </row>
    <row r="190" spans="1:21" s="15" customFormat="1">
      <c r="A190" s="18">
        <v>438</v>
      </c>
      <c r="B190" s="25">
        <v>1.1E-4</v>
      </c>
      <c r="C190" s="25">
        <v>3.0000000000000001E-3</v>
      </c>
      <c r="D190" s="25">
        <f t="shared" si="20"/>
        <v>2.5950000000000001E-3</v>
      </c>
      <c r="E190" s="25"/>
      <c r="F190" s="25">
        <f t="shared" si="21"/>
        <v>2.4187900000000001E-3</v>
      </c>
      <c r="G190" s="25">
        <f t="shared" si="22"/>
        <v>5.5704733700000002E-2</v>
      </c>
      <c r="H190" s="25">
        <v>3.7000000000000002E-3</v>
      </c>
      <c r="I190" s="25">
        <f t="shared" si="23"/>
        <v>3.2950000000000002E-3</v>
      </c>
      <c r="J190" s="25"/>
      <c r="K190" s="25">
        <f t="shared" si="24"/>
        <v>2.68279E-3</v>
      </c>
      <c r="L190" s="25">
        <f t="shared" si="25"/>
        <v>6.1784653700000004E-2</v>
      </c>
      <c r="M190" s="25">
        <v>2.3999999999999998E-3</v>
      </c>
      <c r="N190" s="25">
        <f t="shared" si="26"/>
        <v>1.9949999999999998E-3</v>
      </c>
      <c r="O190" s="25"/>
      <c r="P190" s="25">
        <f t="shared" si="27"/>
        <v>1.7767899999999999E-3</v>
      </c>
      <c r="Q190" s="25">
        <f t="shared" si="28"/>
        <v>4.09194737E-2</v>
      </c>
      <c r="R190" s="25"/>
      <c r="S190" s="25"/>
      <c r="T190" s="25">
        <v>6.9999999999999999E-4</v>
      </c>
      <c r="U190" s="25">
        <f t="shared" si="29"/>
        <v>4.0499999999999998E-4</v>
      </c>
    </row>
    <row r="191" spans="1:21" s="15" customFormat="1">
      <c r="A191" s="18">
        <v>439</v>
      </c>
      <c r="B191" s="25">
        <v>1.4999999999999999E-4</v>
      </c>
      <c r="C191" s="25">
        <v>3.0999999999999999E-3</v>
      </c>
      <c r="D191" s="25">
        <f t="shared" si="20"/>
        <v>2.6449999999999998E-3</v>
      </c>
      <c r="E191" s="25"/>
      <c r="F191" s="25">
        <f t="shared" si="21"/>
        <v>2.4687899999999998E-3</v>
      </c>
      <c r="G191" s="25">
        <f t="shared" si="22"/>
        <v>5.6856233699999995E-2</v>
      </c>
      <c r="H191" s="25">
        <v>3.8E-3</v>
      </c>
      <c r="I191" s="25">
        <f t="shared" si="23"/>
        <v>3.3449999999999999E-3</v>
      </c>
      <c r="J191" s="25"/>
      <c r="K191" s="25">
        <f t="shared" si="24"/>
        <v>2.7327899999999997E-3</v>
      </c>
      <c r="L191" s="25">
        <f t="shared" si="25"/>
        <v>6.2936153699999997E-2</v>
      </c>
      <c r="M191" s="25">
        <v>2.3E-3</v>
      </c>
      <c r="N191" s="25">
        <f t="shared" si="26"/>
        <v>1.8449999999999999E-3</v>
      </c>
      <c r="O191" s="25"/>
      <c r="P191" s="25">
        <f t="shared" si="27"/>
        <v>1.6267899999999999E-3</v>
      </c>
      <c r="Q191" s="25">
        <f t="shared" si="28"/>
        <v>3.7464973700000001E-2</v>
      </c>
      <c r="R191" s="25"/>
      <c r="S191" s="25"/>
      <c r="T191" s="25">
        <v>7.6000000000000004E-4</v>
      </c>
      <c r="U191" s="25">
        <f t="shared" si="29"/>
        <v>4.55E-4</v>
      </c>
    </row>
    <row r="192" spans="1:21" s="15" customFormat="1">
      <c r="A192" s="18">
        <v>440</v>
      </c>
      <c r="B192" s="25">
        <v>1.3999999999999999E-4</v>
      </c>
      <c r="C192" s="25">
        <v>3.0000000000000001E-3</v>
      </c>
      <c r="D192" s="25">
        <f t="shared" si="20"/>
        <v>2.5500000000000002E-3</v>
      </c>
      <c r="E192" s="25"/>
      <c r="F192" s="25">
        <f t="shared" si="21"/>
        <v>2.3737900000000002E-3</v>
      </c>
      <c r="G192" s="25">
        <f t="shared" si="22"/>
        <v>5.466838370000001E-2</v>
      </c>
      <c r="H192" s="25">
        <v>3.5999999999999999E-3</v>
      </c>
      <c r="I192" s="25">
        <f t="shared" si="23"/>
        <v>3.15E-3</v>
      </c>
      <c r="J192" s="25"/>
      <c r="K192" s="25">
        <f t="shared" si="24"/>
        <v>2.5377899999999998E-3</v>
      </c>
      <c r="L192" s="25">
        <f t="shared" si="25"/>
        <v>5.8445303699999999E-2</v>
      </c>
      <c r="M192" s="25">
        <v>2.2000000000000001E-3</v>
      </c>
      <c r="N192" s="25">
        <f t="shared" si="26"/>
        <v>1.7500000000000003E-3</v>
      </c>
      <c r="O192" s="25"/>
      <c r="P192" s="25">
        <f t="shared" si="27"/>
        <v>1.5317900000000003E-3</v>
      </c>
      <c r="Q192" s="25">
        <f t="shared" si="28"/>
        <v>3.527712370000001E-2</v>
      </c>
      <c r="R192" s="25"/>
      <c r="S192" s="25"/>
      <c r="T192" s="25">
        <v>7.6000000000000004E-4</v>
      </c>
      <c r="U192" s="25">
        <f t="shared" si="29"/>
        <v>4.4999999999999999E-4</v>
      </c>
    </row>
    <row r="193" spans="1:21" s="15" customFormat="1">
      <c r="A193" s="18">
        <v>441</v>
      </c>
      <c r="B193" s="25">
        <v>1.2999999999999999E-4</v>
      </c>
      <c r="C193" s="25">
        <v>3.0000000000000001E-3</v>
      </c>
      <c r="D193" s="25">
        <f t="shared" si="20"/>
        <v>2.5950000000000001E-3</v>
      </c>
      <c r="E193" s="25"/>
      <c r="F193" s="25">
        <f t="shared" si="21"/>
        <v>2.4187900000000001E-3</v>
      </c>
      <c r="G193" s="25">
        <f t="shared" si="22"/>
        <v>5.5704733700000002E-2</v>
      </c>
      <c r="H193" s="25">
        <v>3.7000000000000002E-3</v>
      </c>
      <c r="I193" s="25">
        <f t="shared" si="23"/>
        <v>3.2950000000000002E-3</v>
      </c>
      <c r="J193" s="25"/>
      <c r="K193" s="25">
        <f t="shared" si="24"/>
        <v>2.68279E-3</v>
      </c>
      <c r="L193" s="25">
        <f t="shared" si="25"/>
        <v>6.1784653700000004E-2</v>
      </c>
      <c r="M193" s="25">
        <v>2.0999999999999999E-3</v>
      </c>
      <c r="N193" s="25">
        <f t="shared" si="26"/>
        <v>1.6949999999999999E-3</v>
      </c>
      <c r="O193" s="25"/>
      <c r="P193" s="25">
        <f t="shared" si="27"/>
        <v>1.47679E-3</v>
      </c>
      <c r="Q193" s="25">
        <f t="shared" si="28"/>
        <v>3.4010473700000002E-2</v>
      </c>
      <c r="R193" s="25"/>
      <c r="S193" s="25"/>
      <c r="T193" s="25">
        <v>6.8000000000000005E-4</v>
      </c>
      <c r="U193" s="25">
        <f t="shared" si="29"/>
        <v>4.0500000000000003E-4</v>
      </c>
    </row>
    <row r="194" spans="1:21" s="15" customFormat="1">
      <c r="A194" s="18">
        <v>442</v>
      </c>
      <c r="B194" s="25">
        <v>1.3999999999999999E-4</v>
      </c>
      <c r="C194" s="25">
        <v>2.5999999999999999E-3</v>
      </c>
      <c r="D194" s="25">
        <f t="shared" si="20"/>
        <v>2.16E-3</v>
      </c>
      <c r="E194" s="25"/>
      <c r="F194" s="25">
        <f t="shared" si="21"/>
        <v>1.98379E-3</v>
      </c>
      <c r="G194" s="25">
        <f t="shared" si="22"/>
        <v>4.5686683700000001E-2</v>
      </c>
      <c r="H194" s="25">
        <v>3.5999999999999999E-3</v>
      </c>
      <c r="I194" s="25">
        <f t="shared" si="23"/>
        <v>3.16E-3</v>
      </c>
      <c r="J194" s="25"/>
      <c r="K194" s="25">
        <f t="shared" si="24"/>
        <v>2.5477900000000003E-3</v>
      </c>
      <c r="L194" s="25">
        <f t="shared" si="25"/>
        <v>5.8675603700000009E-2</v>
      </c>
      <c r="M194" s="25">
        <v>2.2000000000000001E-3</v>
      </c>
      <c r="N194" s="25">
        <f t="shared" si="26"/>
        <v>1.7600000000000003E-3</v>
      </c>
      <c r="O194" s="25"/>
      <c r="P194" s="25">
        <f t="shared" si="27"/>
        <v>1.5417900000000003E-3</v>
      </c>
      <c r="Q194" s="25">
        <f t="shared" si="28"/>
        <v>3.5507423700000013E-2</v>
      </c>
      <c r="R194" s="25"/>
      <c r="S194" s="25"/>
      <c r="T194" s="25">
        <v>7.3999999999999999E-4</v>
      </c>
      <c r="U194" s="25">
        <f t="shared" si="29"/>
        <v>4.3999999999999996E-4</v>
      </c>
    </row>
    <row r="195" spans="1:21" s="15" customFormat="1">
      <c r="A195" s="18">
        <v>443</v>
      </c>
      <c r="B195" s="25">
        <v>1.3999999999999999E-4</v>
      </c>
      <c r="C195" s="25">
        <v>2.8999999999999998E-3</v>
      </c>
      <c r="D195" s="25">
        <f t="shared" ref="D195:D258" si="30">C195-U195</f>
        <v>2.4649999999999997E-3</v>
      </c>
      <c r="E195" s="25"/>
      <c r="F195" s="25">
        <f t="shared" ref="F195:F258" si="31">D195-0.00017621</f>
        <v>2.2887899999999997E-3</v>
      </c>
      <c r="G195" s="25">
        <f t="shared" ref="G195:G258" si="32">F195*23.03</f>
        <v>5.2710833699999994E-2</v>
      </c>
      <c r="H195" s="25">
        <v>3.5999999999999999E-3</v>
      </c>
      <c r="I195" s="25">
        <f t="shared" ref="I195:I258" si="33">H195-U195</f>
        <v>3.1649999999999998E-3</v>
      </c>
      <c r="J195" s="25"/>
      <c r="K195" s="25">
        <f t="shared" ref="K195:K258" si="34">I195-0.00061221</f>
        <v>2.5527900000000001E-3</v>
      </c>
      <c r="L195" s="25">
        <f t="shared" ref="L195:L258" si="35">K195*23.03</f>
        <v>5.8790753700000004E-2</v>
      </c>
      <c r="M195" s="25">
        <v>2.2000000000000001E-3</v>
      </c>
      <c r="N195" s="25">
        <f t="shared" ref="N195:N258" si="36">M195-U195</f>
        <v>1.7650000000000001E-3</v>
      </c>
      <c r="O195" s="25"/>
      <c r="P195" s="25">
        <f t="shared" ref="P195:P258" si="37">N195-0.00021821</f>
        <v>1.5467900000000001E-3</v>
      </c>
      <c r="Q195" s="25">
        <f t="shared" ref="Q195:Q258" si="38">P195*23.03</f>
        <v>3.5622573700000007E-2</v>
      </c>
      <c r="R195" s="25"/>
      <c r="S195" s="25"/>
      <c r="T195" s="25">
        <v>7.2999999999999996E-4</v>
      </c>
      <c r="U195" s="25">
        <f t="shared" ref="U195:U258" si="39">(B195+T195)/2</f>
        <v>4.3499999999999995E-4</v>
      </c>
    </row>
    <row r="196" spans="1:21" s="15" customFormat="1">
      <c r="A196" s="18">
        <v>444</v>
      </c>
      <c r="B196" s="25">
        <v>1.4999999999999999E-4</v>
      </c>
      <c r="C196" s="25">
        <v>2.5999999999999999E-3</v>
      </c>
      <c r="D196" s="25">
        <f t="shared" si="30"/>
        <v>2.1849999999999999E-3</v>
      </c>
      <c r="E196" s="25"/>
      <c r="F196" s="25">
        <f t="shared" si="31"/>
        <v>2.0087899999999999E-3</v>
      </c>
      <c r="G196" s="25">
        <f t="shared" si="32"/>
        <v>4.6262433700000001E-2</v>
      </c>
      <c r="H196" s="25">
        <v>3.3999999999999998E-3</v>
      </c>
      <c r="I196" s="25">
        <f t="shared" si="33"/>
        <v>2.9849999999999998E-3</v>
      </c>
      <c r="J196" s="25"/>
      <c r="K196" s="25">
        <f t="shared" si="34"/>
        <v>2.3727899999999996E-3</v>
      </c>
      <c r="L196" s="25">
        <f t="shared" si="35"/>
        <v>5.4645353699999996E-2</v>
      </c>
      <c r="M196" s="25">
        <v>2.0999999999999999E-3</v>
      </c>
      <c r="N196" s="25">
        <f t="shared" si="36"/>
        <v>1.6849999999999999E-3</v>
      </c>
      <c r="O196" s="25"/>
      <c r="P196" s="25">
        <f t="shared" si="37"/>
        <v>1.4667899999999999E-3</v>
      </c>
      <c r="Q196" s="25">
        <f t="shared" si="38"/>
        <v>3.3780173699999999E-2</v>
      </c>
      <c r="R196" s="25"/>
      <c r="S196" s="25"/>
      <c r="T196" s="25">
        <v>6.8000000000000005E-4</v>
      </c>
      <c r="U196" s="25">
        <f t="shared" si="39"/>
        <v>4.15E-4</v>
      </c>
    </row>
    <row r="197" spans="1:21" s="15" customFormat="1">
      <c r="A197" s="18">
        <v>445</v>
      </c>
      <c r="B197" s="25">
        <v>1.6000000000000001E-4</v>
      </c>
      <c r="C197" s="25">
        <v>2.8E-3</v>
      </c>
      <c r="D197" s="25">
        <f t="shared" si="30"/>
        <v>2.3400000000000001E-3</v>
      </c>
      <c r="E197" s="25"/>
      <c r="F197" s="25">
        <f t="shared" si="31"/>
        <v>2.1637900000000001E-3</v>
      </c>
      <c r="G197" s="25">
        <f t="shared" si="32"/>
        <v>4.9832083700000002E-2</v>
      </c>
      <c r="H197" s="25">
        <v>3.5000000000000001E-3</v>
      </c>
      <c r="I197" s="25">
        <f t="shared" si="33"/>
        <v>3.0400000000000002E-3</v>
      </c>
      <c r="J197" s="25"/>
      <c r="K197" s="25">
        <f t="shared" si="34"/>
        <v>2.42779E-3</v>
      </c>
      <c r="L197" s="25">
        <f t="shared" si="35"/>
        <v>5.5912003700000004E-2</v>
      </c>
      <c r="M197" s="25">
        <v>2E-3</v>
      </c>
      <c r="N197" s="25">
        <f t="shared" si="36"/>
        <v>1.5400000000000001E-3</v>
      </c>
      <c r="O197" s="25"/>
      <c r="P197" s="25">
        <f t="shared" si="37"/>
        <v>1.3217900000000002E-3</v>
      </c>
      <c r="Q197" s="25">
        <f t="shared" si="38"/>
        <v>3.0440823700000005E-2</v>
      </c>
      <c r="R197" s="25"/>
      <c r="S197" s="25"/>
      <c r="T197" s="25">
        <v>7.6000000000000004E-4</v>
      </c>
      <c r="U197" s="25">
        <f t="shared" si="39"/>
        <v>4.6000000000000001E-4</v>
      </c>
    </row>
    <row r="198" spans="1:21" s="15" customFormat="1">
      <c r="A198" s="18">
        <v>446</v>
      </c>
      <c r="B198" s="25">
        <v>2.0000000000000001E-4</v>
      </c>
      <c r="C198" s="25">
        <v>2.7000000000000001E-3</v>
      </c>
      <c r="D198" s="25">
        <f t="shared" si="30"/>
        <v>2.2100000000000002E-3</v>
      </c>
      <c r="E198" s="25"/>
      <c r="F198" s="25">
        <f t="shared" si="31"/>
        <v>2.0337900000000002E-3</v>
      </c>
      <c r="G198" s="25">
        <f t="shared" si="32"/>
        <v>4.6838183700000008E-2</v>
      </c>
      <c r="H198" s="25">
        <v>3.3999999999999998E-3</v>
      </c>
      <c r="I198" s="25">
        <f t="shared" si="33"/>
        <v>2.9099999999999998E-3</v>
      </c>
      <c r="J198" s="25"/>
      <c r="K198" s="25">
        <f t="shared" si="34"/>
        <v>2.2977900000000001E-3</v>
      </c>
      <c r="L198" s="25">
        <f t="shared" si="35"/>
        <v>5.2918103700000003E-2</v>
      </c>
      <c r="M198" s="25">
        <v>1.9E-3</v>
      </c>
      <c r="N198" s="25">
        <f t="shared" si="36"/>
        <v>1.41E-3</v>
      </c>
      <c r="O198" s="25"/>
      <c r="P198" s="25">
        <f t="shared" si="37"/>
        <v>1.1917900000000001E-3</v>
      </c>
      <c r="Q198" s="25">
        <f t="shared" si="38"/>
        <v>2.7446923700000004E-2</v>
      </c>
      <c r="R198" s="25"/>
      <c r="S198" s="25"/>
      <c r="T198" s="25">
        <v>7.7999999999999999E-4</v>
      </c>
      <c r="U198" s="25">
        <f t="shared" si="39"/>
        <v>4.8999999999999998E-4</v>
      </c>
    </row>
    <row r="199" spans="1:21" s="15" customFormat="1">
      <c r="A199" s="18">
        <v>447</v>
      </c>
      <c r="B199" s="25">
        <v>1.3999999999999999E-4</v>
      </c>
      <c r="C199" s="25">
        <v>2.8E-3</v>
      </c>
      <c r="D199" s="25">
        <f t="shared" si="30"/>
        <v>2.3749999999999999E-3</v>
      </c>
      <c r="E199" s="25"/>
      <c r="F199" s="25">
        <f t="shared" si="31"/>
        <v>2.1987899999999999E-3</v>
      </c>
      <c r="G199" s="25">
        <f t="shared" si="32"/>
        <v>5.0638133700000004E-2</v>
      </c>
      <c r="H199" s="25">
        <v>3.5000000000000001E-3</v>
      </c>
      <c r="I199" s="25">
        <f t="shared" si="33"/>
        <v>3.075E-3</v>
      </c>
      <c r="J199" s="25"/>
      <c r="K199" s="25">
        <f t="shared" si="34"/>
        <v>2.4627900000000003E-3</v>
      </c>
      <c r="L199" s="25">
        <f t="shared" si="35"/>
        <v>5.6718053700000007E-2</v>
      </c>
      <c r="M199" s="25">
        <v>2.0999999999999999E-3</v>
      </c>
      <c r="N199" s="25">
        <f t="shared" si="36"/>
        <v>1.6749999999999998E-3</v>
      </c>
      <c r="O199" s="25"/>
      <c r="P199" s="25">
        <f t="shared" si="37"/>
        <v>1.4567899999999999E-3</v>
      </c>
      <c r="Q199" s="25">
        <f t="shared" si="38"/>
        <v>3.3549873699999996E-2</v>
      </c>
      <c r="R199" s="25"/>
      <c r="S199" s="25"/>
      <c r="T199" s="25">
        <v>7.1000000000000002E-4</v>
      </c>
      <c r="U199" s="25">
        <f t="shared" si="39"/>
        <v>4.2500000000000003E-4</v>
      </c>
    </row>
    <row r="200" spans="1:21" s="15" customFormat="1">
      <c r="A200" s="18">
        <v>448</v>
      </c>
      <c r="B200" s="25">
        <v>1E-4</v>
      </c>
      <c r="C200" s="25">
        <v>2.5999999999999999E-3</v>
      </c>
      <c r="D200" s="25">
        <f t="shared" si="30"/>
        <v>2.1849999999999999E-3</v>
      </c>
      <c r="E200" s="25"/>
      <c r="F200" s="25">
        <f t="shared" si="31"/>
        <v>2.0087899999999999E-3</v>
      </c>
      <c r="G200" s="25">
        <f t="shared" si="32"/>
        <v>4.6262433700000001E-2</v>
      </c>
      <c r="H200" s="25">
        <v>3.3E-3</v>
      </c>
      <c r="I200" s="25">
        <f t="shared" si="33"/>
        <v>2.885E-3</v>
      </c>
      <c r="J200" s="25"/>
      <c r="K200" s="25">
        <f t="shared" si="34"/>
        <v>2.2727900000000002E-3</v>
      </c>
      <c r="L200" s="25">
        <f t="shared" si="35"/>
        <v>5.2342353700000011E-2</v>
      </c>
      <c r="M200" s="25">
        <v>2E-3</v>
      </c>
      <c r="N200" s="25">
        <f t="shared" si="36"/>
        <v>1.585E-3</v>
      </c>
      <c r="O200" s="25"/>
      <c r="P200" s="25">
        <f t="shared" si="37"/>
        <v>1.3667900000000001E-3</v>
      </c>
      <c r="Q200" s="25">
        <f t="shared" si="38"/>
        <v>3.1477173700000007E-2</v>
      </c>
      <c r="R200" s="25"/>
      <c r="S200" s="25"/>
      <c r="T200" s="25">
        <v>7.2999999999999996E-4</v>
      </c>
      <c r="U200" s="25">
        <f t="shared" si="39"/>
        <v>4.15E-4</v>
      </c>
    </row>
    <row r="201" spans="1:21" s="15" customFormat="1">
      <c r="A201" s="18">
        <v>449</v>
      </c>
      <c r="B201" s="25">
        <v>1.2E-4</v>
      </c>
      <c r="C201" s="25">
        <v>2.5999999999999999E-3</v>
      </c>
      <c r="D201" s="25">
        <f t="shared" si="30"/>
        <v>2.1799999999999996E-3</v>
      </c>
      <c r="E201" s="25"/>
      <c r="F201" s="25">
        <f t="shared" si="31"/>
        <v>2.0037899999999997E-3</v>
      </c>
      <c r="G201" s="25">
        <f t="shared" si="32"/>
        <v>4.6147283699999993E-2</v>
      </c>
      <c r="H201" s="25">
        <v>3.3999999999999998E-3</v>
      </c>
      <c r="I201" s="25">
        <f t="shared" si="33"/>
        <v>2.98E-3</v>
      </c>
      <c r="J201" s="25"/>
      <c r="K201" s="25">
        <f t="shared" si="34"/>
        <v>2.3677899999999998E-3</v>
      </c>
      <c r="L201" s="25">
        <f t="shared" si="35"/>
        <v>5.4530203700000002E-2</v>
      </c>
      <c r="M201" s="25">
        <v>2E-3</v>
      </c>
      <c r="N201" s="25">
        <f t="shared" si="36"/>
        <v>1.58E-3</v>
      </c>
      <c r="O201" s="25"/>
      <c r="P201" s="25">
        <f t="shared" si="37"/>
        <v>1.3617900000000001E-3</v>
      </c>
      <c r="Q201" s="25">
        <f t="shared" si="38"/>
        <v>3.1362023700000005E-2</v>
      </c>
      <c r="R201" s="25"/>
      <c r="S201" s="25"/>
      <c r="T201" s="25">
        <v>7.2000000000000005E-4</v>
      </c>
      <c r="U201" s="25">
        <f t="shared" si="39"/>
        <v>4.2000000000000002E-4</v>
      </c>
    </row>
    <row r="202" spans="1:21" s="15" customFormat="1">
      <c r="A202" s="18">
        <v>450</v>
      </c>
      <c r="B202" s="25">
        <v>1.2E-4</v>
      </c>
      <c r="C202" s="25">
        <v>2.5000000000000001E-3</v>
      </c>
      <c r="D202" s="25">
        <f t="shared" si="30"/>
        <v>2.065E-3</v>
      </c>
      <c r="E202" s="25"/>
      <c r="F202" s="25">
        <f t="shared" si="31"/>
        <v>1.88879E-3</v>
      </c>
      <c r="G202" s="25">
        <f t="shared" si="32"/>
        <v>4.3498833700000003E-2</v>
      </c>
      <c r="H202" s="25">
        <v>3.2000000000000002E-3</v>
      </c>
      <c r="I202" s="25">
        <f t="shared" si="33"/>
        <v>2.7650000000000001E-3</v>
      </c>
      <c r="J202" s="25"/>
      <c r="K202" s="25">
        <f t="shared" si="34"/>
        <v>2.1527899999999999E-3</v>
      </c>
      <c r="L202" s="25">
        <f t="shared" si="35"/>
        <v>4.9578753699999999E-2</v>
      </c>
      <c r="M202" s="25">
        <v>1.9E-3</v>
      </c>
      <c r="N202" s="25">
        <f t="shared" si="36"/>
        <v>1.4649999999999999E-3</v>
      </c>
      <c r="O202" s="25"/>
      <c r="P202" s="25">
        <f t="shared" si="37"/>
        <v>1.24679E-3</v>
      </c>
      <c r="Q202" s="25">
        <f t="shared" si="38"/>
        <v>2.8713573700000002E-2</v>
      </c>
      <c r="R202" s="25"/>
      <c r="S202" s="25"/>
      <c r="T202" s="25">
        <v>7.5000000000000002E-4</v>
      </c>
      <c r="U202" s="25">
        <f t="shared" si="39"/>
        <v>4.35E-4</v>
      </c>
    </row>
    <row r="203" spans="1:21" s="15" customFormat="1">
      <c r="A203" s="18">
        <v>451</v>
      </c>
      <c r="B203" s="25">
        <v>1.2E-4</v>
      </c>
      <c r="C203" s="25">
        <v>2.5999999999999999E-3</v>
      </c>
      <c r="D203" s="25">
        <f t="shared" si="30"/>
        <v>2.1799999999999996E-3</v>
      </c>
      <c r="E203" s="25"/>
      <c r="F203" s="25">
        <f t="shared" si="31"/>
        <v>2.0037899999999997E-3</v>
      </c>
      <c r="G203" s="25">
        <f t="shared" si="32"/>
        <v>4.6147283699999993E-2</v>
      </c>
      <c r="H203" s="25">
        <v>3.3E-3</v>
      </c>
      <c r="I203" s="25">
        <f t="shared" si="33"/>
        <v>2.8799999999999997E-3</v>
      </c>
      <c r="J203" s="25"/>
      <c r="K203" s="25">
        <f t="shared" si="34"/>
        <v>2.2677899999999996E-3</v>
      </c>
      <c r="L203" s="25">
        <f t="shared" si="35"/>
        <v>5.2227203699999995E-2</v>
      </c>
      <c r="M203" s="25">
        <v>1.8E-3</v>
      </c>
      <c r="N203" s="25">
        <f t="shared" si="36"/>
        <v>1.3799999999999999E-3</v>
      </c>
      <c r="O203" s="25"/>
      <c r="P203" s="25">
        <f t="shared" si="37"/>
        <v>1.16179E-3</v>
      </c>
      <c r="Q203" s="25">
        <f t="shared" si="38"/>
        <v>2.6756023700000003E-2</v>
      </c>
      <c r="R203" s="25"/>
      <c r="S203" s="25"/>
      <c r="T203" s="25">
        <v>7.2000000000000005E-4</v>
      </c>
      <c r="U203" s="25">
        <f t="shared" si="39"/>
        <v>4.2000000000000002E-4</v>
      </c>
    </row>
    <row r="204" spans="1:21" s="15" customFormat="1">
      <c r="A204" s="18">
        <v>452</v>
      </c>
      <c r="B204" s="25">
        <v>6.0000000000000002E-5</v>
      </c>
      <c r="C204" s="25">
        <v>2.5999999999999999E-3</v>
      </c>
      <c r="D204" s="25">
        <f t="shared" si="30"/>
        <v>2.2299999999999998E-3</v>
      </c>
      <c r="E204" s="25"/>
      <c r="F204" s="25">
        <f t="shared" si="31"/>
        <v>2.0537899999999998E-3</v>
      </c>
      <c r="G204" s="25">
        <f t="shared" si="32"/>
        <v>4.7298783699999999E-2</v>
      </c>
      <c r="H204" s="25">
        <v>3.0999999999999999E-3</v>
      </c>
      <c r="I204" s="25">
        <f t="shared" si="33"/>
        <v>2.7299999999999998E-3</v>
      </c>
      <c r="J204" s="25"/>
      <c r="K204" s="25">
        <f t="shared" si="34"/>
        <v>2.1177899999999996E-3</v>
      </c>
      <c r="L204" s="25">
        <f t="shared" si="35"/>
        <v>4.8772703699999996E-2</v>
      </c>
      <c r="M204" s="25">
        <v>1.8E-3</v>
      </c>
      <c r="N204" s="25">
        <f t="shared" si="36"/>
        <v>1.4299999999999998E-3</v>
      </c>
      <c r="O204" s="25"/>
      <c r="P204" s="25">
        <f t="shared" si="37"/>
        <v>1.2117899999999999E-3</v>
      </c>
      <c r="Q204" s="25">
        <f t="shared" si="38"/>
        <v>2.7907523699999999E-2</v>
      </c>
      <c r="R204" s="25"/>
      <c r="S204" s="25"/>
      <c r="T204" s="25">
        <v>6.8000000000000005E-4</v>
      </c>
      <c r="U204" s="25">
        <f t="shared" si="39"/>
        <v>3.7000000000000005E-4</v>
      </c>
    </row>
    <row r="205" spans="1:21" s="15" customFormat="1">
      <c r="A205" s="18">
        <v>453</v>
      </c>
      <c r="B205" s="25">
        <v>6.8999999999999997E-5</v>
      </c>
      <c r="C205" s="25">
        <v>2.5000000000000001E-3</v>
      </c>
      <c r="D205" s="25">
        <f t="shared" si="30"/>
        <v>2.1454999999999998E-3</v>
      </c>
      <c r="E205" s="25"/>
      <c r="F205" s="25">
        <f t="shared" si="31"/>
        <v>1.9692899999999998E-3</v>
      </c>
      <c r="G205" s="25">
        <f t="shared" si="32"/>
        <v>4.5352748700000001E-2</v>
      </c>
      <c r="H205" s="25">
        <v>3.2000000000000002E-3</v>
      </c>
      <c r="I205" s="25">
        <f t="shared" si="33"/>
        <v>2.8454999999999999E-3</v>
      </c>
      <c r="J205" s="25"/>
      <c r="K205" s="25">
        <f t="shared" si="34"/>
        <v>2.2332899999999998E-3</v>
      </c>
      <c r="L205" s="25">
        <f t="shared" si="35"/>
        <v>5.1432668699999996E-2</v>
      </c>
      <c r="M205" s="25">
        <v>1.8E-3</v>
      </c>
      <c r="N205" s="25">
        <f t="shared" si="36"/>
        <v>1.4455E-3</v>
      </c>
      <c r="O205" s="25"/>
      <c r="P205" s="25">
        <f t="shared" si="37"/>
        <v>1.22729E-3</v>
      </c>
      <c r="Q205" s="25">
        <f t="shared" si="38"/>
        <v>2.8264488700000003E-2</v>
      </c>
      <c r="R205" s="25"/>
      <c r="S205" s="25"/>
      <c r="T205" s="25">
        <v>6.4000000000000005E-4</v>
      </c>
      <c r="U205" s="25">
        <f t="shared" si="39"/>
        <v>3.545E-4</v>
      </c>
    </row>
    <row r="206" spans="1:21" s="15" customFormat="1">
      <c r="A206" s="18">
        <v>454</v>
      </c>
      <c r="B206" s="25">
        <v>1.1E-4</v>
      </c>
      <c r="C206" s="25">
        <v>2.3999999999999998E-3</v>
      </c>
      <c r="D206" s="25">
        <f t="shared" si="30"/>
        <v>2.0049999999999998E-3</v>
      </c>
      <c r="E206" s="25"/>
      <c r="F206" s="25">
        <f t="shared" si="31"/>
        <v>1.8287899999999998E-3</v>
      </c>
      <c r="G206" s="25">
        <f t="shared" si="32"/>
        <v>4.2117033700000001E-2</v>
      </c>
      <c r="H206" s="25">
        <v>3.2000000000000002E-3</v>
      </c>
      <c r="I206" s="25">
        <f t="shared" si="33"/>
        <v>2.8050000000000002E-3</v>
      </c>
      <c r="J206" s="25"/>
      <c r="K206" s="25">
        <f t="shared" si="34"/>
        <v>2.19279E-3</v>
      </c>
      <c r="L206" s="25">
        <f t="shared" si="35"/>
        <v>5.0499953700000003E-2</v>
      </c>
      <c r="M206" s="25">
        <v>1.6000000000000001E-3</v>
      </c>
      <c r="N206" s="25">
        <f t="shared" si="36"/>
        <v>1.2050000000000001E-3</v>
      </c>
      <c r="O206" s="25"/>
      <c r="P206" s="25">
        <f t="shared" si="37"/>
        <v>9.8679000000000019E-4</v>
      </c>
      <c r="Q206" s="25">
        <f t="shared" si="38"/>
        <v>2.2725773700000007E-2</v>
      </c>
      <c r="R206" s="25"/>
      <c r="S206" s="25"/>
      <c r="T206" s="25">
        <v>6.8000000000000005E-4</v>
      </c>
      <c r="U206" s="25">
        <f t="shared" si="39"/>
        <v>3.9500000000000001E-4</v>
      </c>
    </row>
    <row r="207" spans="1:21" s="15" customFormat="1">
      <c r="A207" s="18">
        <v>455</v>
      </c>
      <c r="B207" s="25">
        <v>3.0000000000000001E-5</v>
      </c>
      <c r="C207" s="25">
        <v>2.5999999999999999E-3</v>
      </c>
      <c r="D207" s="25">
        <f t="shared" si="30"/>
        <v>2.245E-3</v>
      </c>
      <c r="E207" s="25"/>
      <c r="F207" s="25">
        <f t="shared" si="31"/>
        <v>2.06879E-3</v>
      </c>
      <c r="G207" s="25">
        <f t="shared" si="32"/>
        <v>4.7644233700000004E-2</v>
      </c>
      <c r="H207" s="25">
        <v>3.2000000000000002E-3</v>
      </c>
      <c r="I207" s="25">
        <f t="shared" si="33"/>
        <v>2.8450000000000003E-3</v>
      </c>
      <c r="J207" s="25"/>
      <c r="K207" s="25">
        <f t="shared" si="34"/>
        <v>2.2327900000000001E-3</v>
      </c>
      <c r="L207" s="25">
        <f t="shared" si="35"/>
        <v>5.1421153700000007E-2</v>
      </c>
      <c r="M207" s="25">
        <v>1.8E-3</v>
      </c>
      <c r="N207" s="25">
        <f t="shared" si="36"/>
        <v>1.4449999999999999E-3</v>
      </c>
      <c r="O207" s="25"/>
      <c r="P207" s="25">
        <f t="shared" si="37"/>
        <v>1.22679E-3</v>
      </c>
      <c r="Q207" s="25">
        <f t="shared" si="38"/>
        <v>2.82529737E-2</v>
      </c>
      <c r="R207" s="25"/>
      <c r="S207" s="25"/>
      <c r="T207" s="25">
        <v>6.8000000000000005E-4</v>
      </c>
      <c r="U207" s="25">
        <f t="shared" si="39"/>
        <v>3.5500000000000001E-4</v>
      </c>
    </row>
    <row r="208" spans="1:21" s="15" customFormat="1">
      <c r="A208" s="18">
        <v>456</v>
      </c>
      <c r="B208" s="25">
        <v>-1.0000000000000001E-5</v>
      </c>
      <c r="C208" s="25">
        <v>2.5999999999999999E-3</v>
      </c>
      <c r="D208" s="25">
        <f t="shared" si="30"/>
        <v>2.31E-3</v>
      </c>
      <c r="E208" s="25"/>
      <c r="F208" s="25">
        <f t="shared" si="31"/>
        <v>2.13379E-3</v>
      </c>
      <c r="G208" s="25">
        <f t="shared" si="32"/>
        <v>4.91411837E-2</v>
      </c>
      <c r="H208" s="25">
        <v>3.0999999999999999E-3</v>
      </c>
      <c r="I208" s="25">
        <f t="shared" si="33"/>
        <v>2.81E-3</v>
      </c>
      <c r="J208" s="25"/>
      <c r="K208" s="25">
        <f t="shared" si="34"/>
        <v>2.1977899999999998E-3</v>
      </c>
      <c r="L208" s="25">
        <f t="shared" si="35"/>
        <v>5.0615103699999997E-2</v>
      </c>
      <c r="M208" s="25">
        <v>1.8E-3</v>
      </c>
      <c r="N208" s="25">
        <f t="shared" si="36"/>
        <v>1.5100000000000001E-3</v>
      </c>
      <c r="O208" s="25"/>
      <c r="P208" s="25">
        <f t="shared" si="37"/>
        <v>1.2917900000000001E-3</v>
      </c>
      <c r="Q208" s="25">
        <f t="shared" si="38"/>
        <v>2.9749923700000003E-2</v>
      </c>
      <c r="R208" s="25"/>
      <c r="S208" s="25"/>
      <c r="T208" s="25">
        <v>5.9000000000000003E-4</v>
      </c>
      <c r="U208" s="25">
        <f t="shared" si="39"/>
        <v>2.9E-4</v>
      </c>
    </row>
    <row r="209" spans="1:21" s="15" customFormat="1">
      <c r="A209" s="18">
        <v>457</v>
      </c>
      <c r="B209" s="25">
        <v>1.0000000000000001E-5</v>
      </c>
      <c r="C209" s="25">
        <v>2.3999999999999998E-3</v>
      </c>
      <c r="D209" s="25">
        <f t="shared" si="30"/>
        <v>2.0799999999999998E-3</v>
      </c>
      <c r="E209" s="25"/>
      <c r="F209" s="25">
        <f t="shared" si="31"/>
        <v>1.9037899999999998E-3</v>
      </c>
      <c r="G209" s="25">
        <f t="shared" si="32"/>
        <v>4.38442837E-2</v>
      </c>
      <c r="H209" s="25">
        <v>3.2000000000000002E-3</v>
      </c>
      <c r="I209" s="25">
        <f t="shared" si="33"/>
        <v>2.8800000000000002E-3</v>
      </c>
      <c r="J209" s="25"/>
      <c r="K209" s="25">
        <f t="shared" si="34"/>
        <v>2.2677900000000004E-3</v>
      </c>
      <c r="L209" s="25">
        <f t="shared" si="35"/>
        <v>5.2227203700000009E-2</v>
      </c>
      <c r="M209" s="25">
        <v>1.6999999999999999E-3</v>
      </c>
      <c r="N209" s="25">
        <f t="shared" si="36"/>
        <v>1.3799999999999999E-3</v>
      </c>
      <c r="O209" s="25"/>
      <c r="P209" s="25">
        <f t="shared" si="37"/>
        <v>1.16179E-3</v>
      </c>
      <c r="Q209" s="25">
        <f t="shared" si="38"/>
        <v>2.6756023700000003E-2</v>
      </c>
      <c r="R209" s="25"/>
      <c r="S209" s="25"/>
      <c r="T209" s="25">
        <v>6.3000000000000003E-4</v>
      </c>
      <c r="U209" s="25">
        <f t="shared" si="39"/>
        <v>3.2000000000000003E-4</v>
      </c>
    </row>
    <row r="210" spans="1:21" s="15" customFormat="1">
      <c r="A210" s="18">
        <v>458</v>
      </c>
      <c r="B210" s="25">
        <v>1.2999999999999999E-4</v>
      </c>
      <c r="C210" s="25">
        <v>2.3999999999999998E-3</v>
      </c>
      <c r="D210" s="25">
        <f t="shared" si="30"/>
        <v>1.9899999999999996E-3</v>
      </c>
      <c r="E210" s="25"/>
      <c r="F210" s="25">
        <f t="shared" si="31"/>
        <v>1.8137899999999996E-3</v>
      </c>
      <c r="G210" s="25">
        <f t="shared" si="32"/>
        <v>4.177158369999999E-2</v>
      </c>
      <c r="H210" s="25">
        <v>3.0999999999999999E-3</v>
      </c>
      <c r="I210" s="25">
        <f t="shared" si="33"/>
        <v>2.6899999999999997E-3</v>
      </c>
      <c r="J210" s="25"/>
      <c r="K210" s="25">
        <f t="shared" si="34"/>
        <v>2.0777899999999995E-3</v>
      </c>
      <c r="L210" s="25">
        <f t="shared" si="35"/>
        <v>4.7851503699999992E-2</v>
      </c>
      <c r="M210" s="25">
        <v>1.8E-3</v>
      </c>
      <c r="N210" s="25">
        <f t="shared" si="36"/>
        <v>1.39E-3</v>
      </c>
      <c r="O210" s="25"/>
      <c r="P210" s="25">
        <f t="shared" si="37"/>
        <v>1.17179E-3</v>
      </c>
      <c r="Q210" s="25">
        <f t="shared" si="38"/>
        <v>2.6986323700000002E-2</v>
      </c>
      <c r="R210" s="25"/>
      <c r="S210" s="25"/>
      <c r="T210" s="25">
        <v>6.8999999999999997E-4</v>
      </c>
      <c r="U210" s="25">
        <f t="shared" si="39"/>
        <v>4.0999999999999999E-4</v>
      </c>
    </row>
    <row r="211" spans="1:21" s="15" customFormat="1">
      <c r="A211" s="18">
        <v>459</v>
      </c>
      <c r="B211" s="25">
        <v>9.0000000000000006E-5</v>
      </c>
      <c r="C211" s="25">
        <v>2.3E-3</v>
      </c>
      <c r="D211" s="25">
        <f t="shared" si="30"/>
        <v>1.9199999999999998E-3</v>
      </c>
      <c r="E211" s="25"/>
      <c r="F211" s="25">
        <f t="shared" si="31"/>
        <v>1.7437899999999998E-3</v>
      </c>
      <c r="G211" s="25">
        <f t="shared" si="32"/>
        <v>4.0159483699999998E-2</v>
      </c>
      <c r="H211" s="25">
        <v>3.0999999999999999E-3</v>
      </c>
      <c r="I211" s="25">
        <f t="shared" si="33"/>
        <v>2.7199999999999998E-3</v>
      </c>
      <c r="J211" s="25"/>
      <c r="K211" s="25">
        <f t="shared" si="34"/>
        <v>2.10779E-3</v>
      </c>
      <c r="L211" s="25">
        <f t="shared" si="35"/>
        <v>4.85424037E-2</v>
      </c>
      <c r="M211" s="25">
        <v>1.6999999999999999E-3</v>
      </c>
      <c r="N211" s="25">
        <f t="shared" si="36"/>
        <v>1.32E-3</v>
      </c>
      <c r="O211" s="25"/>
      <c r="P211" s="25">
        <f t="shared" si="37"/>
        <v>1.1017900000000001E-3</v>
      </c>
      <c r="Q211" s="25">
        <f t="shared" si="38"/>
        <v>2.5374223700000004E-2</v>
      </c>
      <c r="R211" s="25"/>
      <c r="S211" s="25"/>
      <c r="T211" s="25">
        <v>6.7000000000000002E-4</v>
      </c>
      <c r="U211" s="25">
        <f t="shared" si="39"/>
        <v>3.8000000000000002E-4</v>
      </c>
    </row>
    <row r="212" spans="1:21" s="15" customFormat="1">
      <c r="A212" s="18">
        <v>460</v>
      </c>
      <c r="B212" s="25">
        <v>8.0000000000000007E-5</v>
      </c>
      <c r="C212" s="25">
        <v>2.3E-3</v>
      </c>
      <c r="D212" s="25">
        <f t="shared" si="30"/>
        <v>1.9449999999999999E-3</v>
      </c>
      <c r="E212" s="25"/>
      <c r="F212" s="25">
        <f t="shared" si="31"/>
        <v>1.7687899999999999E-3</v>
      </c>
      <c r="G212" s="25">
        <f t="shared" si="32"/>
        <v>4.0735233699999998E-2</v>
      </c>
      <c r="H212" s="25">
        <v>3.0000000000000001E-3</v>
      </c>
      <c r="I212" s="25">
        <f t="shared" si="33"/>
        <v>2.6450000000000002E-3</v>
      </c>
      <c r="J212" s="25"/>
      <c r="K212" s="25">
        <f t="shared" si="34"/>
        <v>2.0327900000000005E-3</v>
      </c>
      <c r="L212" s="25">
        <f t="shared" si="35"/>
        <v>4.6815153700000015E-2</v>
      </c>
      <c r="M212" s="25">
        <v>1.6999999999999999E-3</v>
      </c>
      <c r="N212" s="25">
        <f t="shared" si="36"/>
        <v>1.3449999999999998E-3</v>
      </c>
      <c r="O212" s="25"/>
      <c r="P212" s="25">
        <f t="shared" si="37"/>
        <v>1.1267899999999999E-3</v>
      </c>
      <c r="Q212" s="25">
        <f t="shared" si="38"/>
        <v>2.59499737E-2</v>
      </c>
      <c r="R212" s="25"/>
      <c r="S212" s="25"/>
      <c r="T212" s="25">
        <v>6.3000000000000003E-4</v>
      </c>
      <c r="U212" s="25">
        <f t="shared" si="39"/>
        <v>3.5500000000000001E-4</v>
      </c>
    </row>
    <row r="213" spans="1:21" s="15" customFormat="1">
      <c r="A213" s="18">
        <v>461</v>
      </c>
      <c r="B213" s="25">
        <v>1.0000000000000001E-5</v>
      </c>
      <c r="C213" s="25">
        <v>2.3E-3</v>
      </c>
      <c r="D213" s="25">
        <f t="shared" si="30"/>
        <v>1.9849999999999998E-3</v>
      </c>
      <c r="E213" s="25"/>
      <c r="F213" s="25">
        <f t="shared" si="31"/>
        <v>1.8087899999999998E-3</v>
      </c>
      <c r="G213" s="25">
        <f t="shared" si="32"/>
        <v>4.1656433699999995E-2</v>
      </c>
      <c r="H213" s="25">
        <v>3.0000000000000001E-3</v>
      </c>
      <c r="I213" s="25">
        <f t="shared" si="33"/>
        <v>2.6849999999999999E-3</v>
      </c>
      <c r="J213" s="25"/>
      <c r="K213" s="25">
        <f t="shared" si="34"/>
        <v>2.0727899999999997E-3</v>
      </c>
      <c r="L213" s="25">
        <f t="shared" si="35"/>
        <v>4.7736353699999998E-2</v>
      </c>
      <c r="M213" s="25">
        <v>1.5E-3</v>
      </c>
      <c r="N213" s="25">
        <f t="shared" si="36"/>
        <v>1.1850000000000001E-3</v>
      </c>
      <c r="O213" s="25"/>
      <c r="P213" s="25">
        <f t="shared" si="37"/>
        <v>9.6679000000000003E-4</v>
      </c>
      <c r="Q213" s="25">
        <f t="shared" si="38"/>
        <v>2.2265173700000002E-2</v>
      </c>
      <c r="R213" s="25"/>
      <c r="S213" s="25"/>
      <c r="T213" s="25">
        <v>6.2E-4</v>
      </c>
      <c r="U213" s="25">
        <f t="shared" si="39"/>
        <v>3.1500000000000001E-4</v>
      </c>
    </row>
    <row r="214" spans="1:21" s="15" customFormat="1">
      <c r="A214" s="18">
        <v>462</v>
      </c>
      <c r="B214" s="25">
        <v>1.2999999999999999E-4</v>
      </c>
      <c r="C214" s="25">
        <v>2.2000000000000001E-3</v>
      </c>
      <c r="D214" s="25">
        <f t="shared" si="30"/>
        <v>1.8150000000000002E-3</v>
      </c>
      <c r="E214" s="25"/>
      <c r="F214" s="25">
        <f t="shared" si="31"/>
        <v>1.6387900000000002E-3</v>
      </c>
      <c r="G214" s="25">
        <f t="shared" si="32"/>
        <v>3.7741333700000004E-2</v>
      </c>
      <c r="H214" s="25">
        <v>2.8E-3</v>
      </c>
      <c r="I214" s="25">
        <f t="shared" si="33"/>
        <v>2.415E-3</v>
      </c>
      <c r="J214" s="25"/>
      <c r="K214" s="25">
        <f t="shared" si="34"/>
        <v>1.8027900000000001E-3</v>
      </c>
      <c r="L214" s="25">
        <f t="shared" si="35"/>
        <v>4.15182537E-2</v>
      </c>
      <c r="M214" s="25">
        <v>1.5E-3</v>
      </c>
      <c r="N214" s="25">
        <f t="shared" si="36"/>
        <v>1.1150000000000001E-3</v>
      </c>
      <c r="O214" s="25"/>
      <c r="P214" s="25">
        <f t="shared" si="37"/>
        <v>8.9679000000000007E-4</v>
      </c>
      <c r="Q214" s="25">
        <f t="shared" si="38"/>
        <v>2.0653073700000003E-2</v>
      </c>
      <c r="R214" s="25"/>
      <c r="S214" s="25"/>
      <c r="T214" s="25">
        <v>6.4000000000000005E-4</v>
      </c>
      <c r="U214" s="25">
        <f t="shared" si="39"/>
        <v>3.8500000000000003E-4</v>
      </c>
    </row>
    <row r="215" spans="1:21" s="15" customFormat="1">
      <c r="A215" s="18">
        <v>463</v>
      </c>
      <c r="B215" s="25">
        <v>6.8999999999999997E-5</v>
      </c>
      <c r="C215" s="25">
        <v>2.2000000000000001E-3</v>
      </c>
      <c r="D215" s="25">
        <f t="shared" si="30"/>
        <v>1.8605000000000002E-3</v>
      </c>
      <c r="E215" s="25"/>
      <c r="F215" s="25">
        <f t="shared" si="31"/>
        <v>1.6842900000000002E-3</v>
      </c>
      <c r="G215" s="25">
        <f t="shared" si="32"/>
        <v>3.8789198700000006E-2</v>
      </c>
      <c r="H215" s="25">
        <v>2.8E-3</v>
      </c>
      <c r="I215" s="25">
        <f t="shared" si="33"/>
        <v>2.4605E-3</v>
      </c>
      <c r="J215" s="25"/>
      <c r="K215" s="25">
        <f t="shared" si="34"/>
        <v>1.84829E-3</v>
      </c>
      <c r="L215" s="25">
        <f t="shared" si="35"/>
        <v>4.2566118700000002E-2</v>
      </c>
      <c r="M215" s="25">
        <v>1.5E-3</v>
      </c>
      <c r="N215" s="25">
        <f t="shared" si="36"/>
        <v>1.1605000000000001E-3</v>
      </c>
      <c r="O215" s="25"/>
      <c r="P215" s="25">
        <f t="shared" si="37"/>
        <v>9.4229000000000003E-4</v>
      </c>
      <c r="Q215" s="25">
        <f t="shared" si="38"/>
        <v>2.1700938700000002E-2</v>
      </c>
      <c r="R215" s="25"/>
      <c r="S215" s="25"/>
      <c r="T215" s="25">
        <v>6.0999999999999997E-4</v>
      </c>
      <c r="U215" s="25">
        <f t="shared" si="39"/>
        <v>3.3949999999999996E-4</v>
      </c>
    </row>
    <row r="216" spans="1:21" s="15" customFormat="1">
      <c r="A216" s="18">
        <v>464</v>
      </c>
      <c r="B216" s="25">
        <v>1.8000000000000001E-4</v>
      </c>
      <c r="C216" s="25">
        <v>2.3999999999999998E-3</v>
      </c>
      <c r="D216" s="25">
        <f t="shared" si="30"/>
        <v>1.9949999999999998E-3</v>
      </c>
      <c r="E216" s="25"/>
      <c r="F216" s="25">
        <f t="shared" si="31"/>
        <v>1.8187899999999998E-3</v>
      </c>
      <c r="G216" s="25">
        <f t="shared" si="32"/>
        <v>4.1886733699999998E-2</v>
      </c>
      <c r="H216" s="25">
        <v>3.0000000000000001E-3</v>
      </c>
      <c r="I216" s="25">
        <f t="shared" si="33"/>
        <v>2.5950000000000001E-3</v>
      </c>
      <c r="J216" s="25"/>
      <c r="K216" s="25">
        <f t="shared" si="34"/>
        <v>1.9827899999999999E-3</v>
      </c>
      <c r="L216" s="25">
        <f t="shared" si="35"/>
        <v>4.5663653700000001E-2</v>
      </c>
      <c r="M216" s="25">
        <v>1.6999999999999999E-3</v>
      </c>
      <c r="N216" s="25">
        <f t="shared" si="36"/>
        <v>1.2949999999999999E-3</v>
      </c>
      <c r="O216" s="25"/>
      <c r="P216" s="25">
        <f t="shared" si="37"/>
        <v>1.07679E-3</v>
      </c>
      <c r="Q216" s="25">
        <f t="shared" si="38"/>
        <v>2.47984737E-2</v>
      </c>
      <c r="R216" s="25"/>
      <c r="S216" s="25"/>
      <c r="T216" s="25">
        <v>6.3000000000000003E-4</v>
      </c>
      <c r="U216" s="25">
        <f t="shared" si="39"/>
        <v>4.0500000000000003E-4</v>
      </c>
    </row>
    <row r="217" spans="1:21" s="15" customFormat="1">
      <c r="A217" s="18">
        <v>465</v>
      </c>
      <c r="B217" s="25">
        <v>4.0000000000000003E-5</v>
      </c>
      <c r="C217" s="25">
        <v>2.2000000000000001E-3</v>
      </c>
      <c r="D217" s="25">
        <f t="shared" si="30"/>
        <v>1.8950000000000002E-3</v>
      </c>
      <c r="E217" s="25"/>
      <c r="F217" s="25">
        <f t="shared" si="31"/>
        <v>1.7187900000000002E-3</v>
      </c>
      <c r="G217" s="25">
        <f t="shared" si="32"/>
        <v>3.9583733700000005E-2</v>
      </c>
      <c r="H217" s="25">
        <v>2.8E-3</v>
      </c>
      <c r="I217" s="25">
        <f t="shared" si="33"/>
        <v>2.4949999999999998E-3</v>
      </c>
      <c r="J217" s="25"/>
      <c r="K217" s="25">
        <f t="shared" si="34"/>
        <v>1.8827899999999999E-3</v>
      </c>
      <c r="L217" s="25">
        <f t="shared" si="35"/>
        <v>4.3360653700000001E-2</v>
      </c>
      <c r="M217" s="25">
        <v>1.6000000000000001E-3</v>
      </c>
      <c r="N217" s="25">
        <f t="shared" si="36"/>
        <v>1.2950000000000001E-3</v>
      </c>
      <c r="O217" s="25"/>
      <c r="P217" s="25">
        <f t="shared" si="37"/>
        <v>1.0767900000000002E-3</v>
      </c>
      <c r="Q217" s="25">
        <f t="shared" si="38"/>
        <v>2.4798473700000007E-2</v>
      </c>
      <c r="R217" s="25"/>
      <c r="S217" s="25"/>
      <c r="T217" s="25">
        <v>5.6999999999999998E-4</v>
      </c>
      <c r="U217" s="25">
        <f t="shared" si="39"/>
        <v>3.0499999999999999E-4</v>
      </c>
    </row>
    <row r="218" spans="1:21" s="15" customFormat="1">
      <c r="A218" s="18">
        <v>466</v>
      </c>
      <c r="B218" s="25">
        <v>1.2E-4</v>
      </c>
      <c r="C218" s="25">
        <v>2.3E-3</v>
      </c>
      <c r="D218" s="25">
        <f t="shared" si="30"/>
        <v>1.9550000000000001E-3</v>
      </c>
      <c r="E218" s="25"/>
      <c r="F218" s="25">
        <f t="shared" si="31"/>
        <v>1.7787900000000001E-3</v>
      </c>
      <c r="G218" s="25">
        <f t="shared" si="32"/>
        <v>4.0965533700000008E-2</v>
      </c>
      <c r="H218" s="25">
        <v>2.8E-3</v>
      </c>
      <c r="I218" s="25">
        <f t="shared" si="33"/>
        <v>2.4550000000000002E-3</v>
      </c>
      <c r="J218" s="25"/>
      <c r="K218" s="25">
        <f t="shared" si="34"/>
        <v>1.8427900000000002E-3</v>
      </c>
      <c r="L218" s="25">
        <f t="shared" si="35"/>
        <v>4.2439453700000004E-2</v>
      </c>
      <c r="M218" s="25">
        <v>1.5E-3</v>
      </c>
      <c r="N218" s="25">
        <f t="shared" si="36"/>
        <v>1.155E-3</v>
      </c>
      <c r="O218" s="25"/>
      <c r="P218" s="25">
        <f t="shared" si="37"/>
        <v>9.3678999999999995E-4</v>
      </c>
      <c r="Q218" s="25">
        <f t="shared" si="38"/>
        <v>2.15742737E-2</v>
      </c>
      <c r="R218" s="25"/>
      <c r="S218" s="25"/>
      <c r="T218" s="25">
        <v>5.6999999999999998E-4</v>
      </c>
      <c r="U218" s="25">
        <f t="shared" si="39"/>
        <v>3.4499999999999998E-4</v>
      </c>
    </row>
    <row r="219" spans="1:21" s="15" customFormat="1">
      <c r="A219" s="18">
        <v>467</v>
      </c>
      <c r="B219" s="25">
        <v>3.0000000000000001E-5</v>
      </c>
      <c r="C219" s="25">
        <v>2E-3</v>
      </c>
      <c r="D219" s="25">
        <f t="shared" si="30"/>
        <v>1.6750000000000001E-3</v>
      </c>
      <c r="E219" s="25"/>
      <c r="F219" s="25">
        <f t="shared" si="31"/>
        <v>1.4987900000000001E-3</v>
      </c>
      <c r="G219" s="25">
        <f t="shared" si="32"/>
        <v>3.4517133700000001E-2</v>
      </c>
      <c r="H219" s="25">
        <v>2.7000000000000001E-3</v>
      </c>
      <c r="I219" s="25">
        <f t="shared" si="33"/>
        <v>2.3750000000000004E-3</v>
      </c>
      <c r="J219" s="25"/>
      <c r="K219" s="25">
        <f t="shared" si="34"/>
        <v>1.7627900000000004E-3</v>
      </c>
      <c r="L219" s="25">
        <f t="shared" si="35"/>
        <v>4.059705370000001E-2</v>
      </c>
      <c r="M219" s="25">
        <v>1.2999999999999999E-3</v>
      </c>
      <c r="N219" s="25">
        <f t="shared" si="36"/>
        <v>9.7499999999999996E-4</v>
      </c>
      <c r="O219" s="25"/>
      <c r="P219" s="25">
        <f t="shared" si="37"/>
        <v>7.5678999999999992E-4</v>
      </c>
      <c r="Q219" s="25">
        <f t="shared" si="38"/>
        <v>1.74288737E-2</v>
      </c>
      <c r="R219" s="25"/>
      <c r="S219" s="25"/>
      <c r="T219" s="25">
        <v>6.2E-4</v>
      </c>
      <c r="U219" s="25">
        <f t="shared" si="39"/>
        <v>3.2499999999999999E-4</v>
      </c>
    </row>
    <row r="220" spans="1:21" s="15" customFormat="1">
      <c r="A220" s="18">
        <v>468</v>
      </c>
      <c r="B220" s="25">
        <v>2.0000000000000001E-4</v>
      </c>
      <c r="C220" s="25">
        <v>2.2000000000000001E-3</v>
      </c>
      <c r="D220" s="25">
        <f t="shared" si="30"/>
        <v>1.7700000000000001E-3</v>
      </c>
      <c r="E220" s="25"/>
      <c r="F220" s="25">
        <f t="shared" si="31"/>
        <v>1.5937900000000001E-3</v>
      </c>
      <c r="G220" s="25">
        <f t="shared" si="32"/>
        <v>3.6704983700000006E-2</v>
      </c>
      <c r="H220" s="25">
        <v>2.8E-3</v>
      </c>
      <c r="I220" s="25">
        <f t="shared" si="33"/>
        <v>2.3700000000000001E-3</v>
      </c>
      <c r="J220" s="25"/>
      <c r="K220" s="25">
        <f t="shared" si="34"/>
        <v>1.7577900000000002E-3</v>
      </c>
      <c r="L220" s="25">
        <f t="shared" si="35"/>
        <v>4.0481903700000009E-2</v>
      </c>
      <c r="M220" s="25">
        <v>1.5E-3</v>
      </c>
      <c r="N220" s="25">
        <f t="shared" si="36"/>
        <v>1.07E-3</v>
      </c>
      <c r="O220" s="25"/>
      <c r="P220" s="25">
        <f t="shared" si="37"/>
        <v>8.5178999999999995E-4</v>
      </c>
      <c r="Q220" s="25">
        <f t="shared" si="38"/>
        <v>1.9616723699999998E-2</v>
      </c>
      <c r="R220" s="25"/>
      <c r="S220" s="25"/>
      <c r="T220" s="25">
        <v>6.6E-4</v>
      </c>
      <c r="U220" s="25">
        <f t="shared" si="39"/>
        <v>4.2999999999999999E-4</v>
      </c>
    </row>
    <row r="221" spans="1:21" s="15" customFormat="1">
      <c r="A221" s="18">
        <v>469</v>
      </c>
      <c r="B221" s="25">
        <v>6.8999999999999997E-5</v>
      </c>
      <c r="C221" s="25">
        <v>2E-3</v>
      </c>
      <c r="D221" s="25">
        <f t="shared" si="30"/>
        <v>1.6455E-3</v>
      </c>
      <c r="E221" s="25"/>
      <c r="F221" s="25">
        <f t="shared" si="31"/>
        <v>1.46929E-3</v>
      </c>
      <c r="G221" s="25">
        <f t="shared" si="32"/>
        <v>3.3837748700000003E-2</v>
      </c>
      <c r="H221" s="25">
        <v>2.8E-3</v>
      </c>
      <c r="I221" s="25">
        <f t="shared" si="33"/>
        <v>2.4454999999999998E-3</v>
      </c>
      <c r="J221" s="25"/>
      <c r="K221" s="25">
        <f t="shared" si="34"/>
        <v>1.8332899999999998E-3</v>
      </c>
      <c r="L221" s="25">
        <f t="shared" si="35"/>
        <v>4.2220668699999998E-2</v>
      </c>
      <c r="M221" s="25">
        <v>1.4E-3</v>
      </c>
      <c r="N221" s="25">
        <f t="shared" si="36"/>
        <v>1.0455E-3</v>
      </c>
      <c r="O221" s="25"/>
      <c r="P221" s="25">
        <f t="shared" si="37"/>
        <v>8.2728999999999995E-4</v>
      </c>
      <c r="Q221" s="25">
        <f t="shared" si="38"/>
        <v>1.9052488699999998E-2</v>
      </c>
      <c r="R221" s="25"/>
      <c r="S221" s="25"/>
      <c r="T221" s="25">
        <v>6.4000000000000005E-4</v>
      </c>
      <c r="U221" s="25">
        <f t="shared" si="39"/>
        <v>3.545E-4</v>
      </c>
    </row>
    <row r="222" spans="1:21" s="15" customFormat="1">
      <c r="A222" s="18">
        <v>470</v>
      </c>
      <c r="B222" s="25">
        <v>1.7000000000000001E-4</v>
      </c>
      <c r="C222" s="25">
        <v>2.2000000000000001E-3</v>
      </c>
      <c r="D222" s="25">
        <f t="shared" si="30"/>
        <v>1.7700000000000001E-3</v>
      </c>
      <c r="E222" s="25"/>
      <c r="F222" s="25">
        <f t="shared" si="31"/>
        <v>1.5937900000000001E-3</v>
      </c>
      <c r="G222" s="25">
        <f t="shared" si="32"/>
        <v>3.6704983700000006E-2</v>
      </c>
      <c r="H222" s="25">
        <v>2.7000000000000001E-3</v>
      </c>
      <c r="I222" s="25">
        <f t="shared" si="33"/>
        <v>2.2700000000000003E-3</v>
      </c>
      <c r="J222" s="25"/>
      <c r="K222" s="25">
        <f t="shared" si="34"/>
        <v>1.6577900000000003E-3</v>
      </c>
      <c r="L222" s="25">
        <f t="shared" si="35"/>
        <v>3.8178903700000009E-2</v>
      </c>
      <c r="M222" s="25">
        <v>1.4E-3</v>
      </c>
      <c r="N222" s="25">
        <f t="shared" si="36"/>
        <v>9.6999999999999994E-4</v>
      </c>
      <c r="O222" s="25"/>
      <c r="P222" s="25">
        <f t="shared" si="37"/>
        <v>7.517899999999999E-4</v>
      </c>
      <c r="Q222" s="25">
        <f t="shared" si="38"/>
        <v>1.7313723699999999E-2</v>
      </c>
      <c r="R222" s="25"/>
      <c r="S222" s="25"/>
      <c r="T222" s="25">
        <v>6.8999999999999997E-4</v>
      </c>
      <c r="U222" s="25">
        <f t="shared" si="39"/>
        <v>4.2999999999999999E-4</v>
      </c>
    </row>
    <row r="223" spans="1:21" s="15" customFormat="1">
      <c r="A223" s="18">
        <v>471</v>
      </c>
      <c r="B223" s="25">
        <v>6.0000000000000002E-5</v>
      </c>
      <c r="C223" s="25">
        <v>2E-3</v>
      </c>
      <c r="D223" s="25">
        <f t="shared" si="30"/>
        <v>1.7000000000000001E-3</v>
      </c>
      <c r="E223" s="25"/>
      <c r="F223" s="25">
        <f t="shared" si="31"/>
        <v>1.5237900000000001E-3</v>
      </c>
      <c r="G223" s="25">
        <f t="shared" si="32"/>
        <v>3.5092883700000008E-2</v>
      </c>
      <c r="H223" s="25">
        <v>2.5999999999999999E-3</v>
      </c>
      <c r="I223" s="25">
        <f t="shared" si="33"/>
        <v>2.3E-3</v>
      </c>
      <c r="J223" s="25"/>
      <c r="K223" s="25">
        <f t="shared" si="34"/>
        <v>1.68779E-3</v>
      </c>
      <c r="L223" s="25">
        <f t="shared" si="35"/>
        <v>3.8869803700000004E-2</v>
      </c>
      <c r="M223" s="25">
        <v>1.4E-3</v>
      </c>
      <c r="N223" s="25">
        <f t="shared" si="36"/>
        <v>1.0999999999999998E-3</v>
      </c>
      <c r="O223" s="25"/>
      <c r="P223" s="25">
        <f t="shared" si="37"/>
        <v>8.8178999999999981E-4</v>
      </c>
      <c r="Q223" s="25">
        <f t="shared" si="38"/>
        <v>2.0307623699999996E-2</v>
      </c>
      <c r="R223" s="25"/>
      <c r="S223" s="25"/>
      <c r="T223" s="25">
        <v>5.4000000000000001E-4</v>
      </c>
      <c r="U223" s="25">
        <f t="shared" si="39"/>
        <v>3.0000000000000003E-4</v>
      </c>
    </row>
    <row r="224" spans="1:21" s="15" customFormat="1">
      <c r="A224" s="18">
        <v>472</v>
      </c>
      <c r="B224" s="25">
        <v>1.9000000000000001E-4</v>
      </c>
      <c r="C224" s="25">
        <v>2.2000000000000001E-3</v>
      </c>
      <c r="D224" s="25">
        <f t="shared" si="30"/>
        <v>1.83E-3</v>
      </c>
      <c r="E224" s="25"/>
      <c r="F224" s="25">
        <f t="shared" si="31"/>
        <v>1.65379E-3</v>
      </c>
      <c r="G224" s="25">
        <f t="shared" si="32"/>
        <v>3.8086783700000001E-2</v>
      </c>
      <c r="H224" s="25">
        <v>2.8E-3</v>
      </c>
      <c r="I224" s="25">
        <f t="shared" si="33"/>
        <v>2.4299999999999999E-3</v>
      </c>
      <c r="J224" s="25"/>
      <c r="K224" s="25">
        <f t="shared" si="34"/>
        <v>1.8177899999999999E-3</v>
      </c>
      <c r="L224" s="25">
        <f t="shared" si="35"/>
        <v>4.1863703699999998E-2</v>
      </c>
      <c r="M224" s="25">
        <v>1.4E-3</v>
      </c>
      <c r="N224" s="25">
        <f t="shared" si="36"/>
        <v>1.0300000000000001E-3</v>
      </c>
      <c r="O224" s="25"/>
      <c r="P224" s="25">
        <f t="shared" si="37"/>
        <v>8.1179000000000006E-4</v>
      </c>
      <c r="Q224" s="25">
        <f t="shared" si="38"/>
        <v>1.8695523700000001E-2</v>
      </c>
      <c r="R224" s="25"/>
      <c r="S224" s="25"/>
      <c r="T224" s="25">
        <v>5.5000000000000003E-4</v>
      </c>
      <c r="U224" s="25">
        <f t="shared" si="39"/>
        <v>3.6999999999999999E-4</v>
      </c>
    </row>
    <row r="225" spans="1:21" s="15" customFormat="1">
      <c r="A225" s="18">
        <v>473</v>
      </c>
      <c r="B225" s="25">
        <v>1.0000000000000001E-5</v>
      </c>
      <c r="C225" s="25">
        <v>2E-3</v>
      </c>
      <c r="D225" s="25">
        <f t="shared" si="30"/>
        <v>1.6955E-3</v>
      </c>
      <c r="E225" s="25"/>
      <c r="F225" s="25">
        <f t="shared" si="31"/>
        <v>1.51929E-3</v>
      </c>
      <c r="G225" s="25">
        <f t="shared" si="32"/>
        <v>3.4989248700000003E-2</v>
      </c>
      <c r="H225" s="25">
        <v>2.7000000000000001E-3</v>
      </c>
      <c r="I225" s="25">
        <f t="shared" si="33"/>
        <v>2.3955000000000001E-3</v>
      </c>
      <c r="J225" s="25"/>
      <c r="K225" s="25">
        <f t="shared" si="34"/>
        <v>1.7832900000000001E-3</v>
      </c>
      <c r="L225" s="25">
        <f t="shared" si="35"/>
        <v>4.1069168700000006E-2</v>
      </c>
      <c r="M225" s="25">
        <v>1.4E-3</v>
      </c>
      <c r="N225" s="25">
        <f t="shared" si="36"/>
        <v>1.0954999999999999E-3</v>
      </c>
      <c r="O225" s="25"/>
      <c r="P225" s="25">
        <f t="shared" si="37"/>
        <v>8.7728999999999986E-4</v>
      </c>
      <c r="Q225" s="25">
        <f t="shared" si="38"/>
        <v>2.0203988699999998E-2</v>
      </c>
      <c r="R225" s="25"/>
      <c r="S225" s="25"/>
      <c r="T225" s="25">
        <v>5.9900000000000003E-4</v>
      </c>
      <c r="U225" s="25">
        <f t="shared" si="39"/>
        <v>3.0450000000000003E-4</v>
      </c>
    </row>
    <row r="226" spans="1:21" s="15" customFormat="1">
      <c r="A226" s="18">
        <v>474</v>
      </c>
      <c r="B226" s="25">
        <v>1.3999999999999999E-4</v>
      </c>
      <c r="C226" s="25">
        <v>2E-3</v>
      </c>
      <c r="D226" s="25">
        <f t="shared" si="30"/>
        <v>1.6350000000000002E-3</v>
      </c>
      <c r="E226" s="25"/>
      <c r="F226" s="25">
        <f t="shared" si="31"/>
        <v>1.4587900000000002E-3</v>
      </c>
      <c r="G226" s="25">
        <f t="shared" si="32"/>
        <v>3.3595933700000004E-2</v>
      </c>
      <c r="H226" s="25">
        <v>2.5999999999999999E-3</v>
      </c>
      <c r="I226" s="25">
        <f t="shared" si="33"/>
        <v>2.235E-3</v>
      </c>
      <c r="J226" s="25"/>
      <c r="K226" s="25">
        <f t="shared" si="34"/>
        <v>1.62279E-3</v>
      </c>
      <c r="L226" s="25">
        <f t="shared" si="35"/>
        <v>3.73728537E-2</v>
      </c>
      <c r="M226" s="25">
        <v>1.2999999999999999E-3</v>
      </c>
      <c r="N226" s="25">
        <f t="shared" si="36"/>
        <v>9.3499999999999996E-4</v>
      </c>
      <c r="O226" s="25"/>
      <c r="P226" s="25">
        <f t="shared" si="37"/>
        <v>7.1678999999999992E-4</v>
      </c>
      <c r="Q226" s="25">
        <f t="shared" si="38"/>
        <v>1.6507673699999999E-2</v>
      </c>
      <c r="R226" s="25"/>
      <c r="S226" s="25"/>
      <c r="T226" s="25">
        <v>5.9000000000000003E-4</v>
      </c>
      <c r="U226" s="25">
        <f t="shared" si="39"/>
        <v>3.6499999999999998E-4</v>
      </c>
    </row>
    <row r="227" spans="1:21" s="15" customFormat="1">
      <c r="A227" s="18">
        <v>475</v>
      </c>
      <c r="B227" s="25">
        <v>1E-4</v>
      </c>
      <c r="C227" s="25">
        <v>1.8E-3</v>
      </c>
      <c r="D227" s="25">
        <f t="shared" si="30"/>
        <v>1.4549999999999999E-3</v>
      </c>
      <c r="E227" s="25"/>
      <c r="F227" s="25">
        <f t="shared" si="31"/>
        <v>1.2787899999999999E-3</v>
      </c>
      <c r="G227" s="25">
        <f t="shared" si="32"/>
        <v>2.94505337E-2</v>
      </c>
      <c r="H227" s="25">
        <v>2.3999999999999998E-3</v>
      </c>
      <c r="I227" s="25">
        <f t="shared" si="33"/>
        <v>2.0549999999999995E-3</v>
      </c>
      <c r="J227" s="25"/>
      <c r="K227" s="25">
        <f t="shared" si="34"/>
        <v>1.4427899999999996E-3</v>
      </c>
      <c r="L227" s="25">
        <f t="shared" si="35"/>
        <v>3.3227453699999993E-2</v>
      </c>
      <c r="M227" s="25">
        <v>1.1999999999999999E-3</v>
      </c>
      <c r="N227" s="25">
        <f t="shared" si="36"/>
        <v>8.5499999999999986E-4</v>
      </c>
      <c r="O227" s="25"/>
      <c r="P227" s="25">
        <f t="shared" si="37"/>
        <v>6.3678999999999982E-4</v>
      </c>
      <c r="Q227" s="25">
        <f t="shared" si="38"/>
        <v>1.4665273699999997E-2</v>
      </c>
      <c r="R227" s="25"/>
      <c r="S227" s="25"/>
      <c r="T227" s="25">
        <v>5.9000000000000003E-4</v>
      </c>
      <c r="U227" s="25">
        <f t="shared" si="39"/>
        <v>3.4500000000000004E-4</v>
      </c>
    </row>
    <row r="228" spans="1:21" s="15" customFormat="1">
      <c r="A228" s="18">
        <v>476</v>
      </c>
      <c r="B228" s="25">
        <v>1.4999999999999999E-4</v>
      </c>
      <c r="C228" s="25">
        <v>2E-3</v>
      </c>
      <c r="D228" s="25">
        <f t="shared" si="30"/>
        <v>1.6255E-3</v>
      </c>
      <c r="E228" s="25"/>
      <c r="F228" s="25">
        <f t="shared" si="31"/>
        <v>1.44929E-3</v>
      </c>
      <c r="G228" s="25">
        <f t="shared" si="32"/>
        <v>3.3377148700000005E-2</v>
      </c>
      <c r="H228" s="25">
        <v>2.5999999999999999E-3</v>
      </c>
      <c r="I228" s="25">
        <f t="shared" si="33"/>
        <v>2.2255E-3</v>
      </c>
      <c r="J228" s="25"/>
      <c r="K228" s="25">
        <f t="shared" si="34"/>
        <v>1.6132900000000001E-3</v>
      </c>
      <c r="L228" s="25">
        <f t="shared" si="35"/>
        <v>3.7154068700000001E-2</v>
      </c>
      <c r="M228" s="25">
        <v>1.2999999999999999E-3</v>
      </c>
      <c r="N228" s="25">
        <f t="shared" si="36"/>
        <v>9.2549999999999989E-4</v>
      </c>
      <c r="O228" s="25"/>
      <c r="P228" s="25">
        <f t="shared" si="37"/>
        <v>7.0728999999999985E-4</v>
      </c>
      <c r="Q228" s="25">
        <f t="shared" si="38"/>
        <v>1.6288888699999997E-2</v>
      </c>
      <c r="R228" s="25"/>
      <c r="S228" s="25"/>
      <c r="T228" s="25">
        <v>5.9900000000000003E-4</v>
      </c>
      <c r="U228" s="25">
        <f t="shared" si="39"/>
        <v>3.745E-4</v>
      </c>
    </row>
    <row r="229" spans="1:21" s="15" customFormat="1">
      <c r="A229" s="18">
        <v>477</v>
      </c>
      <c r="B229" s="25">
        <v>-1.0000000000000001E-5</v>
      </c>
      <c r="C229" s="25">
        <v>1.9E-3</v>
      </c>
      <c r="D229" s="25">
        <f t="shared" si="30"/>
        <v>1.5900000000000001E-3</v>
      </c>
      <c r="E229" s="25"/>
      <c r="F229" s="25">
        <f t="shared" si="31"/>
        <v>1.4137900000000001E-3</v>
      </c>
      <c r="G229" s="25">
        <f t="shared" si="32"/>
        <v>3.2559583700000005E-2</v>
      </c>
      <c r="H229" s="25">
        <v>2.5999999999999999E-3</v>
      </c>
      <c r="I229" s="25">
        <f t="shared" si="33"/>
        <v>2.2899999999999999E-3</v>
      </c>
      <c r="J229" s="25"/>
      <c r="K229" s="25">
        <f t="shared" si="34"/>
        <v>1.67779E-3</v>
      </c>
      <c r="L229" s="25">
        <f t="shared" si="35"/>
        <v>3.8639503700000001E-2</v>
      </c>
      <c r="M229" s="25">
        <v>1.2999999999999999E-3</v>
      </c>
      <c r="N229" s="25">
        <f t="shared" si="36"/>
        <v>9.8999999999999999E-4</v>
      </c>
      <c r="O229" s="25"/>
      <c r="P229" s="25">
        <f t="shared" si="37"/>
        <v>7.7178999999999995E-4</v>
      </c>
      <c r="Q229" s="25">
        <f t="shared" si="38"/>
        <v>1.7774323700000001E-2</v>
      </c>
      <c r="R229" s="25"/>
      <c r="S229" s="25"/>
      <c r="T229" s="25">
        <v>6.3000000000000003E-4</v>
      </c>
      <c r="U229" s="25">
        <f t="shared" si="39"/>
        <v>3.1E-4</v>
      </c>
    </row>
    <row r="230" spans="1:21" s="15" customFormat="1">
      <c r="A230" s="18">
        <v>478</v>
      </c>
      <c r="B230" s="25">
        <v>1.2E-4</v>
      </c>
      <c r="C230" s="25">
        <v>1.9E-3</v>
      </c>
      <c r="D230" s="25">
        <f t="shared" si="30"/>
        <v>1.5405E-3</v>
      </c>
      <c r="E230" s="25"/>
      <c r="F230" s="25">
        <f t="shared" si="31"/>
        <v>1.36429E-3</v>
      </c>
      <c r="G230" s="25">
        <f t="shared" si="32"/>
        <v>3.1419598700000002E-2</v>
      </c>
      <c r="H230" s="25">
        <v>2.7000000000000001E-3</v>
      </c>
      <c r="I230" s="25">
        <f t="shared" si="33"/>
        <v>2.3405000000000001E-3</v>
      </c>
      <c r="J230" s="25"/>
      <c r="K230" s="25">
        <f t="shared" si="34"/>
        <v>1.7282900000000002E-3</v>
      </c>
      <c r="L230" s="25">
        <f t="shared" si="35"/>
        <v>3.9802518700000004E-2</v>
      </c>
      <c r="M230" s="25">
        <v>1.2999999999999999E-3</v>
      </c>
      <c r="N230" s="25">
        <f t="shared" si="36"/>
        <v>9.4049999999999993E-4</v>
      </c>
      <c r="O230" s="25"/>
      <c r="P230" s="25">
        <f t="shared" si="37"/>
        <v>7.2228999999999989E-4</v>
      </c>
      <c r="Q230" s="25">
        <f t="shared" si="38"/>
        <v>1.6634338699999997E-2</v>
      </c>
      <c r="R230" s="25"/>
      <c r="S230" s="25"/>
      <c r="T230" s="25">
        <v>5.9900000000000003E-4</v>
      </c>
      <c r="U230" s="25">
        <f t="shared" si="39"/>
        <v>3.5950000000000001E-4</v>
      </c>
    </row>
    <row r="231" spans="1:21" s="15" customFormat="1">
      <c r="A231" s="18">
        <v>479</v>
      </c>
      <c r="B231" s="25">
        <v>1.4999999999999999E-4</v>
      </c>
      <c r="C231" s="25">
        <v>1.9E-3</v>
      </c>
      <c r="D231" s="25">
        <f t="shared" si="30"/>
        <v>1.47E-3</v>
      </c>
      <c r="E231" s="25"/>
      <c r="F231" s="25">
        <f t="shared" si="31"/>
        <v>1.29379E-3</v>
      </c>
      <c r="G231" s="25">
        <f t="shared" si="32"/>
        <v>2.9795983700000001E-2</v>
      </c>
      <c r="H231" s="25">
        <v>2.5999999999999999E-3</v>
      </c>
      <c r="I231" s="25">
        <f t="shared" si="33"/>
        <v>2.1700000000000001E-3</v>
      </c>
      <c r="J231" s="25"/>
      <c r="K231" s="25">
        <f t="shared" si="34"/>
        <v>1.5577900000000001E-3</v>
      </c>
      <c r="L231" s="25">
        <f t="shared" si="35"/>
        <v>3.5875903700000003E-2</v>
      </c>
      <c r="M231" s="25">
        <v>1.1999999999999999E-3</v>
      </c>
      <c r="N231" s="25">
        <f t="shared" si="36"/>
        <v>7.6999999999999985E-4</v>
      </c>
      <c r="O231" s="25"/>
      <c r="P231" s="25">
        <f t="shared" si="37"/>
        <v>5.5178999999999981E-4</v>
      </c>
      <c r="Q231" s="25">
        <f t="shared" si="38"/>
        <v>1.2707723699999996E-2</v>
      </c>
      <c r="R231" s="25"/>
      <c r="S231" s="25"/>
      <c r="T231" s="25">
        <v>7.1000000000000002E-4</v>
      </c>
      <c r="U231" s="25">
        <f t="shared" si="39"/>
        <v>4.2999999999999999E-4</v>
      </c>
    </row>
    <row r="232" spans="1:21" s="15" customFormat="1">
      <c r="A232" s="18">
        <v>480</v>
      </c>
      <c r="B232" s="25">
        <v>9.0000000000000006E-5</v>
      </c>
      <c r="C232" s="25">
        <v>2E-3</v>
      </c>
      <c r="D232" s="25">
        <f t="shared" si="30"/>
        <v>1.6000000000000001E-3</v>
      </c>
      <c r="E232" s="25"/>
      <c r="F232" s="25">
        <f t="shared" si="31"/>
        <v>1.4237900000000001E-3</v>
      </c>
      <c r="G232" s="25">
        <f t="shared" si="32"/>
        <v>3.2789883700000001E-2</v>
      </c>
      <c r="H232" s="25">
        <v>2.5000000000000001E-3</v>
      </c>
      <c r="I232" s="25">
        <f t="shared" si="33"/>
        <v>2.0999999999999999E-3</v>
      </c>
      <c r="J232" s="25"/>
      <c r="K232" s="25">
        <f t="shared" si="34"/>
        <v>1.4877899999999999E-3</v>
      </c>
      <c r="L232" s="25">
        <f t="shared" si="35"/>
        <v>3.4263803699999998E-2</v>
      </c>
      <c r="M232" s="25">
        <v>1.2999999999999999E-3</v>
      </c>
      <c r="N232" s="25">
        <f t="shared" si="36"/>
        <v>8.9999999999999998E-4</v>
      </c>
      <c r="O232" s="25"/>
      <c r="P232" s="25">
        <f t="shared" si="37"/>
        <v>6.8178999999999994E-4</v>
      </c>
      <c r="Q232" s="25">
        <f t="shared" si="38"/>
        <v>1.57016237E-2</v>
      </c>
      <c r="R232" s="25"/>
      <c r="S232" s="25"/>
      <c r="T232" s="25">
        <v>7.1000000000000002E-4</v>
      </c>
      <c r="U232" s="25">
        <f t="shared" si="39"/>
        <v>4.0000000000000002E-4</v>
      </c>
    </row>
    <row r="233" spans="1:21" s="15" customFormat="1">
      <c r="A233" s="18">
        <v>481</v>
      </c>
      <c r="B233" s="25">
        <v>9.0000000000000006E-5</v>
      </c>
      <c r="C233" s="25">
        <v>1.8E-3</v>
      </c>
      <c r="D233" s="25">
        <f t="shared" si="30"/>
        <v>1.41E-3</v>
      </c>
      <c r="E233" s="25"/>
      <c r="F233" s="25">
        <f t="shared" si="31"/>
        <v>1.23379E-3</v>
      </c>
      <c r="G233" s="25">
        <f t="shared" si="32"/>
        <v>2.8414183700000002E-2</v>
      </c>
      <c r="H233" s="25">
        <v>2.5000000000000001E-3</v>
      </c>
      <c r="I233" s="25">
        <f t="shared" si="33"/>
        <v>2.1099999999999999E-3</v>
      </c>
      <c r="J233" s="25"/>
      <c r="K233" s="25">
        <f t="shared" si="34"/>
        <v>1.4977899999999999E-3</v>
      </c>
      <c r="L233" s="25">
        <f t="shared" si="35"/>
        <v>3.4494103700000001E-2</v>
      </c>
      <c r="M233" s="25">
        <v>1.1999999999999999E-3</v>
      </c>
      <c r="N233" s="25">
        <f t="shared" si="36"/>
        <v>8.0999999999999996E-4</v>
      </c>
      <c r="O233" s="25"/>
      <c r="P233" s="25">
        <f t="shared" si="37"/>
        <v>5.9178999999999992E-4</v>
      </c>
      <c r="Q233" s="25">
        <f t="shared" si="38"/>
        <v>1.3628923699999998E-2</v>
      </c>
      <c r="R233" s="25"/>
      <c r="S233" s="25"/>
      <c r="T233" s="25">
        <v>6.8999999999999997E-4</v>
      </c>
      <c r="U233" s="25">
        <f t="shared" si="39"/>
        <v>3.8999999999999999E-4</v>
      </c>
    </row>
    <row r="234" spans="1:21" s="15" customFormat="1">
      <c r="A234" s="18">
        <v>482</v>
      </c>
      <c r="B234" s="25">
        <v>8.0000000000000007E-5</v>
      </c>
      <c r="C234" s="25">
        <v>1.9E-3</v>
      </c>
      <c r="D234" s="25">
        <f t="shared" si="30"/>
        <v>1.5399999999999999E-3</v>
      </c>
      <c r="E234" s="25"/>
      <c r="F234" s="25">
        <f t="shared" si="31"/>
        <v>1.3637899999999999E-3</v>
      </c>
      <c r="G234" s="25">
        <f t="shared" si="32"/>
        <v>3.1408083699999999E-2</v>
      </c>
      <c r="H234" s="25">
        <v>2.5000000000000001E-3</v>
      </c>
      <c r="I234" s="25">
        <f t="shared" si="33"/>
        <v>2.14E-3</v>
      </c>
      <c r="J234" s="25"/>
      <c r="K234" s="25">
        <f t="shared" si="34"/>
        <v>1.52779E-3</v>
      </c>
      <c r="L234" s="25">
        <f t="shared" si="35"/>
        <v>3.5185003700000002E-2</v>
      </c>
      <c r="M234" s="25">
        <v>1.1999999999999999E-3</v>
      </c>
      <c r="N234" s="25">
        <f t="shared" si="36"/>
        <v>8.3999999999999982E-4</v>
      </c>
      <c r="O234" s="25"/>
      <c r="P234" s="25">
        <f t="shared" si="37"/>
        <v>6.2178999999999978E-4</v>
      </c>
      <c r="Q234" s="25">
        <f t="shared" si="38"/>
        <v>1.4319823699999996E-2</v>
      </c>
      <c r="R234" s="25"/>
      <c r="S234" s="25"/>
      <c r="T234" s="25">
        <v>6.4000000000000005E-4</v>
      </c>
      <c r="U234" s="25">
        <f t="shared" si="39"/>
        <v>3.6000000000000002E-4</v>
      </c>
    </row>
    <row r="235" spans="1:21" s="15" customFormat="1">
      <c r="A235" s="18">
        <v>483</v>
      </c>
      <c r="B235" s="25">
        <v>1E-4</v>
      </c>
      <c r="C235" s="25">
        <v>1.8E-3</v>
      </c>
      <c r="D235" s="25">
        <f t="shared" si="30"/>
        <v>1.4549999999999999E-3</v>
      </c>
      <c r="E235" s="25"/>
      <c r="F235" s="25">
        <f t="shared" si="31"/>
        <v>1.2787899999999999E-3</v>
      </c>
      <c r="G235" s="25">
        <f t="shared" si="32"/>
        <v>2.94505337E-2</v>
      </c>
      <c r="H235" s="25">
        <v>2.3999999999999998E-3</v>
      </c>
      <c r="I235" s="25">
        <f t="shared" si="33"/>
        <v>2.0549999999999995E-3</v>
      </c>
      <c r="J235" s="25"/>
      <c r="K235" s="25">
        <f t="shared" si="34"/>
        <v>1.4427899999999996E-3</v>
      </c>
      <c r="L235" s="25">
        <f t="shared" si="35"/>
        <v>3.3227453699999993E-2</v>
      </c>
      <c r="M235" s="25">
        <v>1.1000000000000001E-3</v>
      </c>
      <c r="N235" s="25">
        <f t="shared" si="36"/>
        <v>7.5500000000000003E-4</v>
      </c>
      <c r="O235" s="25"/>
      <c r="P235" s="25">
        <f t="shared" si="37"/>
        <v>5.3678999999999999E-4</v>
      </c>
      <c r="Q235" s="25">
        <f t="shared" si="38"/>
        <v>1.2362273700000001E-2</v>
      </c>
      <c r="R235" s="25"/>
      <c r="S235" s="25"/>
      <c r="T235" s="25">
        <v>5.9000000000000003E-4</v>
      </c>
      <c r="U235" s="25">
        <f t="shared" si="39"/>
        <v>3.4500000000000004E-4</v>
      </c>
    </row>
    <row r="236" spans="1:21" s="15" customFormat="1">
      <c r="A236" s="18">
        <v>484</v>
      </c>
      <c r="B236" s="25">
        <v>1.8000000000000001E-4</v>
      </c>
      <c r="C236" s="25">
        <v>1.9E-3</v>
      </c>
      <c r="D236" s="25">
        <f t="shared" si="30"/>
        <v>1.49E-3</v>
      </c>
      <c r="E236" s="25"/>
      <c r="F236" s="25">
        <f t="shared" si="31"/>
        <v>1.31379E-3</v>
      </c>
      <c r="G236" s="25">
        <f t="shared" si="32"/>
        <v>3.0256583700000002E-2</v>
      </c>
      <c r="H236" s="25">
        <v>2.3999999999999998E-3</v>
      </c>
      <c r="I236" s="25">
        <f t="shared" si="33"/>
        <v>1.9899999999999996E-3</v>
      </c>
      <c r="J236" s="25"/>
      <c r="K236" s="25">
        <f t="shared" si="34"/>
        <v>1.3777899999999996E-3</v>
      </c>
      <c r="L236" s="25">
        <f t="shared" si="35"/>
        <v>3.1730503699999996E-2</v>
      </c>
      <c r="M236" s="25">
        <v>1.1999999999999999E-3</v>
      </c>
      <c r="N236" s="25">
        <f t="shared" si="36"/>
        <v>7.899999999999999E-4</v>
      </c>
      <c r="O236" s="25"/>
      <c r="P236" s="25">
        <f t="shared" si="37"/>
        <v>5.7178999999999986E-4</v>
      </c>
      <c r="Q236" s="25">
        <f t="shared" si="38"/>
        <v>1.3168323699999998E-2</v>
      </c>
      <c r="R236" s="25"/>
      <c r="S236" s="25"/>
      <c r="T236" s="25">
        <v>6.4000000000000005E-4</v>
      </c>
      <c r="U236" s="25">
        <f t="shared" si="39"/>
        <v>4.1000000000000005E-4</v>
      </c>
    </row>
    <row r="237" spans="1:21" s="15" customFormat="1">
      <c r="A237" s="18">
        <v>485</v>
      </c>
      <c r="B237" s="25">
        <v>1.1E-4</v>
      </c>
      <c r="C237" s="25">
        <v>1.6999999999999999E-3</v>
      </c>
      <c r="D237" s="25">
        <f t="shared" si="30"/>
        <v>1.33E-3</v>
      </c>
      <c r="E237" s="25"/>
      <c r="F237" s="25">
        <f t="shared" si="31"/>
        <v>1.15379E-3</v>
      </c>
      <c r="G237" s="25">
        <f t="shared" si="32"/>
        <v>2.6571783700000001E-2</v>
      </c>
      <c r="H237" s="25">
        <v>2.5000000000000001E-3</v>
      </c>
      <c r="I237" s="25">
        <f t="shared" si="33"/>
        <v>2.1299999999999999E-3</v>
      </c>
      <c r="J237" s="25"/>
      <c r="K237" s="25">
        <f t="shared" si="34"/>
        <v>1.51779E-3</v>
      </c>
      <c r="L237" s="25">
        <f t="shared" si="35"/>
        <v>3.4954703699999999E-2</v>
      </c>
      <c r="M237" s="25">
        <v>1.1999999999999999E-3</v>
      </c>
      <c r="N237" s="25">
        <f t="shared" si="36"/>
        <v>8.299999999999999E-4</v>
      </c>
      <c r="O237" s="25"/>
      <c r="P237" s="25">
        <f t="shared" si="37"/>
        <v>6.1178999999999986E-4</v>
      </c>
      <c r="Q237" s="25">
        <f t="shared" si="38"/>
        <v>1.4089523699999997E-2</v>
      </c>
      <c r="R237" s="25"/>
      <c r="S237" s="25"/>
      <c r="T237" s="25">
        <v>6.3000000000000003E-4</v>
      </c>
      <c r="U237" s="25">
        <f t="shared" si="39"/>
        <v>3.6999999999999999E-4</v>
      </c>
    </row>
    <row r="238" spans="1:21" s="15" customFormat="1">
      <c r="A238" s="18">
        <v>486</v>
      </c>
      <c r="B238" s="25">
        <v>1.6000000000000001E-4</v>
      </c>
      <c r="C238" s="25">
        <v>1.8E-3</v>
      </c>
      <c r="D238" s="25">
        <f t="shared" si="30"/>
        <v>1.395E-3</v>
      </c>
      <c r="E238" s="25"/>
      <c r="F238" s="25">
        <f t="shared" si="31"/>
        <v>1.21879E-3</v>
      </c>
      <c r="G238" s="25">
        <f t="shared" si="32"/>
        <v>2.8068733700000001E-2</v>
      </c>
      <c r="H238" s="25">
        <v>2.2000000000000001E-3</v>
      </c>
      <c r="I238" s="25">
        <f t="shared" si="33"/>
        <v>1.7950000000000002E-3</v>
      </c>
      <c r="J238" s="25"/>
      <c r="K238" s="25">
        <f t="shared" si="34"/>
        <v>1.1827900000000002E-3</v>
      </c>
      <c r="L238" s="25">
        <f t="shared" si="35"/>
        <v>2.7239653700000005E-2</v>
      </c>
      <c r="M238" s="25">
        <v>1E-3</v>
      </c>
      <c r="N238" s="25">
        <f t="shared" si="36"/>
        <v>5.9500000000000004E-4</v>
      </c>
      <c r="O238" s="25"/>
      <c r="P238" s="25">
        <f t="shared" si="37"/>
        <v>3.7679E-4</v>
      </c>
      <c r="Q238" s="25">
        <f t="shared" si="38"/>
        <v>8.6774737000000005E-3</v>
      </c>
      <c r="R238" s="25"/>
      <c r="S238" s="25"/>
      <c r="T238" s="25">
        <v>6.4999999999999997E-4</v>
      </c>
      <c r="U238" s="25">
        <f t="shared" si="39"/>
        <v>4.0499999999999998E-4</v>
      </c>
    </row>
    <row r="239" spans="1:21" s="15" customFormat="1">
      <c r="A239" s="18">
        <v>487</v>
      </c>
      <c r="B239" s="25">
        <v>1.4999999999999999E-4</v>
      </c>
      <c r="C239" s="25">
        <v>1.6999999999999999E-3</v>
      </c>
      <c r="D239" s="25">
        <f t="shared" si="30"/>
        <v>1.2949999999999999E-3</v>
      </c>
      <c r="E239" s="25"/>
      <c r="F239" s="25">
        <f t="shared" si="31"/>
        <v>1.1187899999999999E-3</v>
      </c>
      <c r="G239" s="25">
        <f t="shared" si="32"/>
        <v>2.5765733700000001E-2</v>
      </c>
      <c r="H239" s="25">
        <v>2.2000000000000001E-3</v>
      </c>
      <c r="I239" s="25">
        <f t="shared" si="33"/>
        <v>1.7950000000000002E-3</v>
      </c>
      <c r="J239" s="25"/>
      <c r="K239" s="25">
        <f t="shared" si="34"/>
        <v>1.1827900000000002E-3</v>
      </c>
      <c r="L239" s="25">
        <f t="shared" si="35"/>
        <v>2.7239653700000005E-2</v>
      </c>
      <c r="M239" s="25">
        <v>1.1000000000000001E-3</v>
      </c>
      <c r="N239" s="25">
        <f t="shared" si="36"/>
        <v>6.9500000000000009E-4</v>
      </c>
      <c r="O239" s="25"/>
      <c r="P239" s="25">
        <f t="shared" si="37"/>
        <v>4.7679000000000005E-4</v>
      </c>
      <c r="Q239" s="25">
        <f t="shared" si="38"/>
        <v>1.0980473700000002E-2</v>
      </c>
      <c r="R239" s="25"/>
      <c r="S239" s="25"/>
      <c r="T239" s="25">
        <v>6.6E-4</v>
      </c>
      <c r="U239" s="25">
        <f t="shared" si="39"/>
        <v>4.0499999999999998E-4</v>
      </c>
    </row>
    <row r="240" spans="1:21" s="15" customFormat="1">
      <c r="A240" s="18">
        <v>488</v>
      </c>
      <c r="B240" s="25">
        <v>1.2E-4</v>
      </c>
      <c r="C240" s="25">
        <v>1.8E-3</v>
      </c>
      <c r="D240" s="25">
        <f t="shared" si="30"/>
        <v>1.405E-3</v>
      </c>
      <c r="E240" s="25"/>
      <c r="F240" s="25">
        <f t="shared" si="31"/>
        <v>1.22879E-3</v>
      </c>
      <c r="G240" s="25">
        <f t="shared" si="32"/>
        <v>2.82990337E-2</v>
      </c>
      <c r="H240" s="25">
        <v>2.5000000000000001E-3</v>
      </c>
      <c r="I240" s="25">
        <f t="shared" si="33"/>
        <v>2.1050000000000001E-3</v>
      </c>
      <c r="J240" s="25"/>
      <c r="K240" s="25">
        <f t="shared" si="34"/>
        <v>1.4927900000000001E-3</v>
      </c>
      <c r="L240" s="25">
        <f t="shared" si="35"/>
        <v>3.4378953700000006E-2</v>
      </c>
      <c r="M240" s="25">
        <v>1.1000000000000001E-3</v>
      </c>
      <c r="N240" s="25">
        <f t="shared" si="36"/>
        <v>7.0500000000000011E-4</v>
      </c>
      <c r="O240" s="25"/>
      <c r="P240" s="25">
        <f t="shared" si="37"/>
        <v>4.8679000000000007E-4</v>
      </c>
      <c r="Q240" s="25">
        <f t="shared" si="38"/>
        <v>1.1210773700000003E-2</v>
      </c>
      <c r="R240" s="25"/>
      <c r="S240" s="25"/>
      <c r="T240" s="25">
        <v>6.7000000000000002E-4</v>
      </c>
      <c r="U240" s="25">
        <f t="shared" si="39"/>
        <v>3.9500000000000001E-4</v>
      </c>
    </row>
    <row r="241" spans="1:21" s="15" customFormat="1">
      <c r="A241" s="18">
        <v>489</v>
      </c>
      <c r="B241" s="25">
        <v>1.7000000000000001E-4</v>
      </c>
      <c r="C241" s="25">
        <v>1.6999999999999999E-3</v>
      </c>
      <c r="D241" s="25">
        <f t="shared" si="30"/>
        <v>1.2699999999999999E-3</v>
      </c>
      <c r="E241" s="25"/>
      <c r="F241" s="25">
        <f t="shared" si="31"/>
        <v>1.0937899999999999E-3</v>
      </c>
      <c r="G241" s="25">
        <f t="shared" si="32"/>
        <v>2.5189983699999998E-2</v>
      </c>
      <c r="H241" s="25">
        <v>2.3999999999999998E-3</v>
      </c>
      <c r="I241" s="25">
        <f t="shared" si="33"/>
        <v>1.97E-3</v>
      </c>
      <c r="J241" s="25"/>
      <c r="K241" s="25">
        <f t="shared" si="34"/>
        <v>1.35779E-3</v>
      </c>
      <c r="L241" s="25">
        <f t="shared" si="35"/>
        <v>3.1269903700000004E-2</v>
      </c>
      <c r="M241" s="25">
        <v>1.1000000000000001E-3</v>
      </c>
      <c r="N241" s="25">
        <f t="shared" si="36"/>
        <v>6.7000000000000002E-4</v>
      </c>
      <c r="O241" s="25"/>
      <c r="P241" s="25">
        <f t="shared" si="37"/>
        <v>4.5178999999999998E-4</v>
      </c>
      <c r="Q241" s="25">
        <f t="shared" si="38"/>
        <v>1.04047237E-2</v>
      </c>
      <c r="R241" s="25"/>
      <c r="S241" s="25"/>
      <c r="T241" s="25">
        <v>6.8999999999999997E-4</v>
      </c>
      <c r="U241" s="25">
        <f t="shared" si="39"/>
        <v>4.2999999999999999E-4</v>
      </c>
    </row>
    <row r="242" spans="1:21" s="15" customFormat="1">
      <c r="A242" s="18">
        <v>490</v>
      </c>
      <c r="B242" s="25">
        <v>2.0000000000000002E-5</v>
      </c>
      <c r="C242" s="25">
        <v>1.6000000000000001E-3</v>
      </c>
      <c r="D242" s="25">
        <f t="shared" si="30"/>
        <v>1.2800000000000001E-3</v>
      </c>
      <c r="E242" s="25"/>
      <c r="F242" s="25">
        <f t="shared" si="31"/>
        <v>1.1037900000000001E-3</v>
      </c>
      <c r="G242" s="25">
        <f t="shared" si="32"/>
        <v>2.5420283700000004E-2</v>
      </c>
      <c r="H242" s="25">
        <v>2.2000000000000001E-3</v>
      </c>
      <c r="I242" s="25">
        <f t="shared" si="33"/>
        <v>1.8800000000000002E-3</v>
      </c>
      <c r="J242" s="25"/>
      <c r="K242" s="25">
        <f t="shared" si="34"/>
        <v>1.2677900000000002E-3</v>
      </c>
      <c r="L242" s="25">
        <f t="shared" si="35"/>
        <v>2.9197203700000007E-2</v>
      </c>
      <c r="M242" s="25">
        <v>1E-3</v>
      </c>
      <c r="N242" s="25">
        <f t="shared" si="36"/>
        <v>6.8000000000000005E-4</v>
      </c>
      <c r="O242" s="25"/>
      <c r="P242" s="25">
        <f t="shared" si="37"/>
        <v>4.6179000000000001E-4</v>
      </c>
      <c r="Q242" s="25">
        <f t="shared" si="38"/>
        <v>1.0635023700000001E-2</v>
      </c>
      <c r="R242" s="25"/>
      <c r="S242" s="25"/>
      <c r="T242" s="25">
        <v>6.2E-4</v>
      </c>
      <c r="U242" s="25">
        <f t="shared" si="39"/>
        <v>3.2000000000000003E-4</v>
      </c>
    </row>
    <row r="243" spans="1:21" s="15" customFormat="1">
      <c r="A243" s="18">
        <v>491</v>
      </c>
      <c r="B243" s="25">
        <v>1.9000000000000001E-4</v>
      </c>
      <c r="C243" s="25">
        <v>1.6000000000000001E-3</v>
      </c>
      <c r="D243" s="25">
        <f t="shared" si="30"/>
        <v>1.2000000000000001E-3</v>
      </c>
      <c r="E243" s="25"/>
      <c r="F243" s="25">
        <f t="shared" si="31"/>
        <v>1.0237900000000001E-3</v>
      </c>
      <c r="G243" s="25">
        <f t="shared" si="32"/>
        <v>2.3577883700000003E-2</v>
      </c>
      <c r="H243" s="25">
        <v>2.3E-3</v>
      </c>
      <c r="I243" s="25">
        <f t="shared" si="33"/>
        <v>1.9E-3</v>
      </c>
      <c r="J243" s="25"/>
      <c r="K243" s="25">
        <f t="shared" si="34"/>
        <v>1.28779E-3</v>
      </c>
      <c r="L243" s="25">
        <f t="shared" si="35"/>
        <v>2.9657803700000002E-2</v>
      </c>
      <c r="M243" s="25">
        <v>1E-3</v>
      </c>
      <c r="N243" s="25">
        <f t="shared" si="36"/>
        <v>6.0000000000000006E-4</v>
      </c>
      <c r="O243" s="25"/>
      <c r="P243" s="25">
        <f t="shared" si="37"/>
        <v>3.8179000000000002E-4</v>
      </c>
      <c r="Q243" s="25">
        <f t="shared" si="38"/>
        <v>8.7926237000000001E-3</v>
      </c>
      <c r="R243" s="25"/>
      <c r="S243" s="25"/>
      <c r="T243" s="25">
        <v>6.0999999999999997E-4</v>
      </c>
      <c r="U243" s="25">
        <f t="shared" si="39"/>
        <v>3.9999999999999996E-4</v>
      </c>
    </row>
    <row r="244" spans="1:21" s="15" customFormat="1">
      <c r="A244" s="18">
        <v>492</v>
      </c>
      <c r="B244" s="25">
        <v>2.0000000000000001E-4</v>
      </c>
      <c r="C244" s="25">
        <v>1.6999999999999999E-3</v>
      </c>
      <c r="D244" s="25">
        <f t="shared" si="30"/>
        <v>1.2599999999999998E-3</v>
      </c>
      <c r="E244" s="25"/>
      <c r="F244" s="25">
        <f t="shared" si="31"/>
        <v>1.0837899999999998E-3</v>
      </c>
      <c r="G244" s="25">
        <f t="shared" si="32"/>
        <v>2.4959683699999999E-2</v>
      </c>
      <c r="H244" s="25">
        <v>2.3E-3</v>
      </c>
      <c r="I244" s="25">
        <f t="shared" si="33"/>
        <v>1.8599999999999999E-3</v>
      </c>
      <c r="J244" s="25"/>
      <c r="K244" s="25">
        <f t="shared" si="34"/>
        <v>1.2477899999999999E-3</v>
      </c>
      <c r="L244" s="25">
        <f t="shared" si="35"/>
        <v>2.8736603699999998E-2</v>
      </c>
      <c r="M244" s="25">
        <v>1E-3</v>
      </c>
      <c r="N244" s="25">
        <f t="shared" si="36"/>
        <v>5.5999999999999995E-4</v>
      </c>
      <c r="O244" s="25"/>
      <c r="P244" s="25">
        <f t="shared" si="37"/>
        <v>3.4178999999999991E-4</v>
      </c>
      <c r="Q244" s="25">
        <f t="shared" si="38"/>
        <v>7.8714236999999979E-3</v>
      </c>
      <c r="R244" s="25"/>
      <c r="S244" s="25"/>
      <c r="T244" s="25">
        <v>6.8000000000000005E-4</v>
      </c>
      <c r="U244" s="25">
        <f t="shared" si="39"/>
        <v>4.4000000000000002E-4</v>
      </c>
    </row>
    <row r="245" spans="1:21" s="15" customFormat="1">
      <c r="A245" s="18">
        <v>493</v>
      </c>
      <c r="B245" s="25">
        <v>6.0000000000000002E-5</v>
      </c>
      <c r="C245" s="25">
        <v>1.6999999999999999E-3</v>
      </c>
      <c r="D245" s="25">
        <f t="shared" si="30"/>
        <v>1.2949999999999999E-3</v>
      </c>
      <c r="E245" s="25"/>
      <c r="F245" s="25">
        <f t="shared" si="31"/>
        <v>1.1187899999999999E-3</v>
      </c>
      <c r="G245" s="25">
        <f t="shared" si="32"/>
        <v>2.5765733700000001E-2</v>
      </c>
      <c r="H245" s="25">
        <v>2.3E-3</v>
      </c>
      <c r="I245" s="25">
        <f t="shared" si="33"/>
        <v>1.895E-3</v>
      </c>
      <c r="J245" s="25"/>
      <c r="K245" s="25">
        <f t="shared" si="34"/>
        <v>1.28279E-3</v>
      </c>
      <c r="L245" s="25">
        <f t="shared" si="35"/>
        <v>2.9542653700000001E-2</v>
      </c>
      <c r="M245" s="25">
        <v>1.1000000000000001E-3</v>
      </c>
      <c r="N245" s="25">
        <f t="shared" si="36"/>
        <v>6.9500000000000009E-4</v>
      </c>
      <c r="O245" s="25"/>
      <c r="P245" s="25">
        <f t="shared" si="37"/>
        <v>4.7679000000000005E-4</v>
      </c>
      <c r="Q245" s="25">
        <f t="shared" si="38"/>
        <v>1.0980473700000002E-2</v>
      </c>
      <c r="R245" s="25"/>
      <c r="S245" s="25"/>
      <c r="T245" s="25">
        <v>7.5000000000000002E-4</v>
      </c>
      <c r="U245" s="25">
        <f t="shared" si="39"/>
        <v>4.0500000000000003E-4</v>
      </c>
    </row>
    <row r="246" spans="1:21" s="15" customFormat="1">
      <c r="A246" s="18">
        <v>494</v>
      </c>
      <c r="B246" s="25">
        <v>1.8000000000000001E-4</v>
      </c>
      <c r="C246" s="25">
        <v>1.8E-3</v>
      </c>
      <c r="D246" s="25">
        <f t="shared" si="30"/>
        <v>1.3549999999999999E-3</v>
      </c>
      <c r="E246" s="25"/>
      <c r="F246" s="25">
        <f t="shared" si="31"/>
        <v>1.1787899999999999E-3</v>
      </c>
      <c r="G246" s="25">
        <f t="shared" si="32"/>
        <v>2.7147533699999997E-2</v>
      </c>
      <c r="H246" s="25">
        <v>2.3E-3</v>
      </c>
      <c r="I246" s="25">
        <f t="shared" si="33"/>
        <v>1.8549999999999999E-3</v>
      </c>
      <c r="J246" s="25"/>
      <c r="K246" s="25">
        <f t="shared" si="34"/>
        <v>1.2427899999999999E-3</v>
      </c>
      <c r="L246" s="25">
        <f t="shared" si="35"/>
        <v>2.86214537E-2</v>
      </c>
      <c r="M246" s="25">
        <v>1.1000000000000001E-3</v>
      </c>
      <c r="N246" s="25">
        <f t="shared" si="36"/>
        <v>6.5499999999999998E-4</v>
      </c>
      <c r="O246" s="25"/>
      <c r="P246" s="25">
        <f t="shared" si="37"/>
        <v>4.3678999999999994E-4</v>
      </c>
      <c r="Q246" s="25">
        <f t="shared" si="38"/>
        <v>1.0059273699999999E-2</v>
      </c>
      <c r="R246" s="25"/>
      <c r="S246" s="25"/>
      <c r="T246" s="25">
        <v>7.1000000000000002E-4</v>
      </c>
      <c r="U246" s="25">
        <f t="shared" si="39"/>
        <v>4.4500000000000003E-4</v>
      </c>
    </row>
    <row r="247" spans="1:21" s="15" customFormat="1">
      <c r="A247" s="18">
        <v>495</v>
      </c>
      <c r="B247" s="25">
        <v>1.2E-4</v>
      </c>
      <c r="C247" s="25">
        <v>1.6000000000000001E-3</v>
      </c>
      <c r="D247" s="25">
        <f t="shared" si="30"/>
        <v>1.225E-3</v>
      </c>
      <c r="E247" s="25"/>
      <c r="F247" s="25">
        <f t="shared" si="31"/>
        <v>1.04879E-3</v>
      </c>
      <c r="G247" s="25">
        <f t="shared" si="32"/>
        <v>2.41536337E-2</v>
      </c>
      <c r="H247" s="25">
        <v>2.2000000000000001E-3</v>
      </c>
      <c r="I247" s="25">
        <f t="shared" si="33"/>
        <v>1.8250000000000002E-3</v>
      </c>
      <c r="J247" s="25"/>
      <c r="K247" s="25">
        <f t="shared" si="34"/>
        <v>1.2127900000000003E-3</v>
      </c>
      <c r="L247" s="25">
        <f t="shared" si="35"/>
        <v>2.7930553700000006E-2</v>
      </c>
      <c r="M247" s="25">
        <v>1E-3</v>
      </c>
      <c r="N247" s="25">
        <f t="shared" si="36"/>
        <v>6.2500000000000001E-4</v>
      </c>
      <c r="O247" s="25"/>
      <c r="P247" s="25">
        <f t="shared" si="37"/>
        <v>4.0678999999999997E-4</v>
      </c>
      <c r="Q247" s="25">
        <f t="shared" si="38"/>
        <v>9.3683737E-3</v>
      </c>
      <c r="R247" s="25"/>
      <c r="S247" s="25"/>
      <c r="T247" s="25">
        <v>6.3000000000000003E-4</v>
      </c>
      <c r="U247" s="25">
        <f t="shared" si="39"/>
        <v>3.7500000000000001E-4</v>
      </c>
    </row>
    <row r="248" spans="1:21" s="15" customFormat="1">
      <c r="A248" s="18">
        <v>496</v>
      </c>
      <c r="B248" s="25">
        <v>1.2999999999999999E-4</v>
      </c>
      <c r="C248" s="25">
        <v>1.5E-3</v>
      </c>
      <c r="D248" s="25">
        <f t="shared" si="30"/>
        <v>1.09E-3</v>
      </c>
      <c r="E248" s="25"/>
      <c r="F248" s="25">
        <f t="shared" si="31"/>
        <v>9.1379000000000004E-4</v>
      </c>
      <c r="G248" s="25">
        <f t="shared" si="32"/>
        <v>2.1044583700000001E-2</v>
      </c>
      <c r="H248" s="25">
        <v>2.2000000000000001E-3</v>
      </c>
      <c r="I248" s="25">
        <f t="shared" si="33"/>
        <v>1.7900000000000001E-3</v>
      </c>
      <c r="J248" s="25"/>
      <c r="K248" s="25">
        <f t="shared" si="34"/>
        <v>1.1777900000000002E-3</v>
      </c>
      <c r="L248" s="25">
        <f t="shared" si="35"/>
        <v>2.7124503700000004E-2</v>
      </c>
      <c r="M248" s="25">
        <v>8.0000000000000004E-4</v>
      </c>
      <c r="N248" s="25">
        <f t="shared" si="36"/>
        <v>3.9000000000000005E-4</v>
      </c>
      <c r="O248" s="25"/>
      <c r="P248" s="25">
        <f t="shared" si="37"/>
        <v>1.7179000000000003E-4</v>
      </c>
      <c r="Q248" s="25">
        <f t="shared" si="38"/>
        <v>3.956323700000001E-3</v>
      </c>
      <c r="R248" s="25"/>
      <c r="S248" s="25"/>
      <c r="T248" s="25">
        <v>6.8999999999999997E-4</v>
      </c>
      <c r="U248" s="25">
        <f t="shared" si="39"/>
        <v>4.0999999999999999E-4</v>
      </c>
    </row>
    <row r="249" spans="1:21" s="15" customFormat="1">
      <c r="A249" s="18">
        <v>497</v>
      </c>
      <c r="B249" s="25">
        <v>1.2E-4</v>
      </c>
      <c r="C249" s="25">
        <v>1.6000000000000001E-3</v>
      </c>
      <c r="D249" s="25">
        <f t="shared" si="30"/>
        <v>1.2100000000000001E-3</v>
      </c>
      <c r="E249" s="25"/>
      <c r="F249" s="25">
        <f t="shared" si="31"/>
        <v>1.0337900000000001E-3</v>
      </c>
      <c r="G249" s="25">
        <f t="shared" si="32"/>
        <v>2.3808183700000006E-2</v>
      </c>
      <c r="H249" s="25">
        <v>2.0999999999999999E-3</v>
      </c>
      <c r="I249" s="25">
        <f t="shared" si="33"/>
        <v>1.7099999999999999E-3</v>
      </c>
      <c r="J249" s="25"/>
      <c r="K249" s="25">
        <f t="shared" si="34"/>
        <v>1.09779E-3</v>
      </c>
      <c r="L249" s="25">
        <f t="shared" si="35"/>
        <v>2.5282103699999999E-2</v>
      </c>
      <c r="M249" s="25">
        <v>1E-3</v>
      </c>
      <c r="N249" s="25">
        <f t="shared" si="36"/>
        <v>6.1000000000000008E-4</v>
      </c>
      <c r="O249" s="25"/>
      <c r="P249" s="25">
        <f t="shared" si="37"/>
        <v>3.9179000000000004E-4</v>
      </c>
      <c r="Q249" s="25">
        <f t="shared" si="38"/>
        <v>9.0229237000000011E-3</v>
      </c>
      <c r="R249" s="25"/>
      <c r="S249" s="25"/>
      <c r="T249" s="25">
        <v>6.6E-4</v>
      </c>
      <c r="U249" s="25">
        <f t="shared" si="39"/>
        <v>3.8999999999999999E-4</v>
      </c>
    </row>
    <row r="250" spans="1:21" s="15" customFormat="1">
      <c r="A250" s="18">
        <v>498</v>
      </c>
      <c r="B250" s="25">
        <v>1.2999999999999999E-4</v>
      </c>
      <c r="C250" s="25">
        <v>1.6000000000000001E-3</v>
      </c>
      <c r="D250" s="25">
        <f t="shared" si="30"/>
        <v>1.1950000000000001E-3</v>
      </c>
      <c r="E250" s="25"/>
      <c r="F250" s="25">
        <f t="shared" si="31"/>
        <v>1.0187900000000001E-3</v>
      </c>
      <c r="G250" s="25">
        <f t="shared" si="32"/>
        <v>2.3462733700000002E-2</v>
      </c>
      <c r="H250" s="25">
        <v>2.2000000000000001E-3</v>
      </c>
      <c r="I250" s="25">
        <f t="shared" si="33"/>
        <v>1.7950000000000002E-3</v>
      </c>
      <c r="J250" s="25"/>
      <c r="K250" s="25">
        <f t="shared" si="34"/>
        <v>1.1827900000000002E-3</v>
      </c>
      <c r="L250" s="25">
        <f t="shared" si="35"/>
        <v>2.7239653700000005E-2</v>
      </c>
      <c r="M250" s="25">
        <v>1E-3</v>
      </c>
      <c r="N250" s="25">
        <f t="shared" si="36"/>
        <v>5.9500000000000004E-4</v>
      </c>
      <c r="O250" s="25"/>
      <c r="P250" s="25">
        <f t="shared" si="37"/>
        <v>3.7679E-4</v>
      </c>
      <c r="Q250" s="25">
        <f t="shared" si="38"/>
        <v>8.6774737000000005E-3</v>
      </c>
      <c r="R250" s="25"/>
      <c r="S250" s="25"/>
      <c r="T250" s="25">
        <v>6.8000000000000005E-4</v>
      </c>
      <c r="U250" s="25">
        <f t="shared" si="39"/>
        <v>4.0500000000000003E-4</v>
      </c>
    </row>
    <row r="251" spans="1:21" s="15" customFormat="1">
      <c r="A251" s="18">
        <v>499</v>
      </c>
      <c r="B251" s="25">
        <v>1.2E-4</v>
      </c>
      <c r="C251" s="25">
        <v>1.6000000000000001E-3</v>
      </c>
      <c r="D251" s="25">
        <f t="shared" si="30"/>
        <v>1.2100000000000001E-3</v>
      </c>
      <c r="E251" s="25"/>
      <c r="F251" s="25">
        <f t="shared" si="31"/>
        <v>1.0337900000000001E-3</v>
      </c>
      <c r="G251" s="25">
        <f t="shared" si="32"/>
        <v>2.3808183700000006E-2</v>
      </c>
      <c r="H251" s="25">
        <v>2.2000000000000001E-3</v>
      </c>
      <c r="I251" s="25">
        <f t="shared" si="33"/>
        <v>1.8100000000000002E-3</v>
      </c>
      <c r="J251" s="25"/>
      <c r="K251" s="25">
        <f t="shared" si="34"/>
        <v>1.1977900000000002E-3</v>
      </c>
      <c r="L251" s="25">
        <f t="shared" si="35"/>
        <v>2.7585103700000006E-2</v>
      </c>
      <c r="M251" s="25">
        <v>1.1000000000000001E-3</v>
      </c>
      <c r="N251" s="25">
        <f t="shared" si="36"/>
        <v>7.1000000000000013E-4</v>
      </c>
      <c r="O251" s="25"/>
      <c r="P251" s="25">
        <f t="shared" si="37"/>
        <v>4.9179000000000009E-4</v>
      </c>
      <c r="Q251" s="25">
        <f t="shared" si="38"/>
        <v>1.1325923700000002E-2</v>
      </c>
      <c r="R251" s="25"/>
      <c r="S251" s="25"/>
      <c r="T251" s="25">
        <v>6.6E-4</v>
      </c>
      <c r="U251" s="25">
        <f t="shared" si="39"/>
        <v>3.8999999999999999E-4</v>
      </c>
    </row>
    <row r="252" spans="1:21" s="15" customFormat="1">
      <c r="A252" s="18">
        <v>500</v>
      </c>
      <c r="B252" s="25">
        <v>1.6000000000000001E-4</v>
      </c>
      <c r="C252" s="25">
        <v>1.5E-3</v>
      </c>
      <c r="D252" s="25">
        <f t="shared" si="30"/>
        <v>1.09E-3</v>
      </c>
      <c r="E252" s="25"/>
      <c r="F252" s="25">
        <f t="shared" si="31"/>
        <v>9.1379000000000004E-4</v>
      </c>
      <c r="G252" s="25">
        <f t="shared" si="32"/>
        <v>2.1044583700000001E-2</v>
      </c>
      <c r="H252" s="25">
        <v>2.2000000000000001E-3</v>
      </c>
      <c r="I252" s="25">
        <f t="shared" si="33"/>
        <v>1.7900000000000001E-3</v>
      </c>
      <c r="J252" s="25"/>
      <c r="K252" s="25">
        <f t="shared" si="34"/>
        <v>1.1777900000000002E-3</v>
      </c>
      <c r="L252" s="25">
        <f t="shared" si="35"/>
        <v>2.7124503700000004E-2</v>
      </c>
      <c r="M252" s="25">
        <v>8.9999999999999998E-4</v>
      </c>
      <c r="N252" s="25">
        <f t="shared" si="36"/>
        <v>4.8999999999999998E-4</v>
      </c>
      <c r="O252" s="25"/>
      <c r="P252" s="25">
        <f t="shared" si="37"/>
        <v>2.7178999999999994E-4</v>
      </c>
      <c r="Q252" s="25">
        <f t="shared" si="38"/>
        <v>6.2593236999999987E-3</v>
      </c>
      <c r="R252" s="25"/>
      <c r="S252" s="25"/>
      <c r="T252" s="25">
        <v>6.6E-4</v>
      </c>
      <c r="U252" s="25">
        <f t="shared" si="39"/>
        <v>4.0999999999999999E-4</v>
      </c>
    </row>
    <row r="253" spans="1:21" s="15" customFormat="1">
      <c r="A253" s="18">
        <v>501</v>
      </c>
      <c r="B253" s="25">
        <v>1.2E-4</v>
      </c>
      <c r="C253" s="25">
        <v>1.6000000000000001E-3</v>
      </c>
      <c r="D253" s="25">
        <f t="shared" si="30"/>
        <v>1.2100000000000001E-3</v>
      </c>
      <c r="E253" s="25"/>
      <c r="F253" s="25">
        <f t="shared" si="31"/>
        <v>1.0337900000000001E-3</v>
      </c>
      <c r="G253" s="25">
        <f t="shared" si="32"/>
        <v>2.3808183700000006E-2</v>
      </c>
      <c r="H253" s="25">
        <v>2.2000000000000001E-3</v>
      </c>
      <c r="I253" s="25">
        <f t="shared" si="33"/>
        <v>1.8100000000000002E-3</v>
      </c>
      <c r="J253" s="25"/>
      <c r="K253" s="25">
        <f t="shared" si="34"/>
        <v>1.1977900000000002E-3</v>
      </c>
      <c r="L253" s="25">
        <f t="shared" si="35"/>
        <v>2.7585103700000006E-2</v>
      </c>
      <c r="M253" s="25">
        <v>1E-3</v>
      </c>
      <c r="N253" s="25">
        <f t="shared" si="36"/>
        <v>6.1000000000000008E-4</v>
      </c>
      <c r="O253" s="25"/>
      <c r="P253" s="25">
        <f t="shared" si="37"/>
        <v>3.9179000000000004E-4</v>
      </c>
      <c r="Q253" s="25">
        <f t="shared" si="38"/>
        <v>9.0229237000000011E-3</v>
      </c>
      <c r="R253" s="25"/>
      <c r="S253" s="25"/>
      <c r="T253" s="25">
        <v>6.6E-4</v>
      </c>
      <c r="U253" s="25">
        <f t="shared" si="39"/>
        <v>3.8999999999999999E-4</v>
      </c>
    </row>
    <row r="254" spans="1:21" s="15" customFormat="1">
      <c r="A254" s="18">
        <v>502</v>
      </c>
      <c r="B254" s="25">
        <v>6.8999999999999997E-5</v>
      </c>
      <c r="C254" s="25">
        <v>1.4E-3</v>
      </c>
      <c r="D254" s="25">
        <f t="shared" si="30"/>
        <v>1.0505E-3</v>
      </c>
      <c r="E254" s="25"/>
      <c r="F254" s="25">
        <f t="shared" si="31"/>
        <v>8.7429000000000001E-4</v>
      </c>
      <c r="G254" s="25">
        <f t="shared" si="32"/>
        <v>2.0134898700000001E-2</v>
      </c>
      <c r="H254" s="25">
        <v>2.2000000000000001E-3</v>
      </c>
      <c r="I254" s="25">
        <f t="shared" si="33"/>
        <v>1.8505000000000001E-3</v>
      </c>
      <c r="J254" s="25"/>
      <c r="K254" s="25">
        <f t="shared" si="34"/>
        <v>1.2382900000000002E-3</v>
      </c>
      <c r="L254" s="25">
        <f t="shared" si="35"/>
        <v>2.8517818700000006E-2</v>
      </c>
      <c r="M254" s="25">
        <v>1E-3</v>
      </c>
      <c r="N254" s="25">
        <f t="shared" si="36"/>
        <v>6.5050000000000004E-4</v>
      </c>
      <c r="O254" s="25"/>
      <c r="P254" s="25">
        <f t="shared" si="37"/>
        <v>4.3229E-4</v>
      </c>
      <c r="Q254" s="25">
        <f t="shared" si="38"/>
        <v>9.9556387E-3</v>
      </c>
      <c r="R254" s="25"/>
      <c r="S254" s="25"/>
      <c r="T254" s="25">
        <v>6.3000000000000003E-4</v>
      </c>
      <c r="U254" s="25">
        <f t="shared" si="39"/>
        <v>3.4949999999999998E-4</v>
      </c>
    </row>
    <row r="255" spans="1:21" s="15" customFormat="1">
      <c r="A255" s="18">
        <v>503</v>
      </c>
      <c r="B255" s="25">
        <v>1.2999999999999999E-4</v>
      </c>
      <c r="C255" s="25">
        <v>1.5E-3</v>
      </c>
      <c r="D255" s="25">
        <f t="shared" si="30"/>
        <v>1.075E-3</v>
      </c>
      <c r="E255" s="25"/>
      <c r="F255" s="25">
        <f t="shared" si="31"/>
        <v>8.9879000000000001E-4</v>
      </c>
      <c r="G255" s="25">
        <f t="shared" si="32"/>
        <v>2.06991337E-2</v>
      </c>
      <c r="H255" s="25">
        <v>2E-3</v>
      </c>
      <c r="I255" s="25">
        <f t="shared" si="33"/>
        <v>1.575E-3</v>
      </c>
      <c r="J255" s="25"/>
      <c r="K255" s="25">
        <f t="shared" si="34"/>
        <v>9.6279000000000004E-4</v>
      </c>
      <c r="L255" s="25">
        <f t="shared" si="35"/>
        <v>2.2173053700000001E-2</v>
      </c>
      <c r="M255" s="25">
        <v>1E-3</v>
      </c>
      <c r="N255" s="25">
        <f t="shared" si="36"/>
        <v>5.7499999999999999E-4</v>
      </c>
      <c r="O255" s="25"/>
      <c r="P255" s="25">
        <f t="shared" si="37"/>
        <v>3.5678999999999995E-4</v>
      </c>
      <c r="Q255" s="25">
        <f t="shared" si="38"/>
        <v>8.2168736999999985E-3</v>
      </c>
      <c r="R255" s="25"/>
      <c r="S255" s="25"/>
      <c r="T255" s="25">
        <v>7.2000000000000005E-4</v>
      </c>
      <c r="U255" s="25">
        <f t="shared" si="39"/>
        <v>4.2500000000000003E-4</v>
      </c>
    </row>
    <row r="256" spans="1:21" s="15" customFormat="1">
      <c r="A256" s="18">
        <v>504</v>
      </c>
      <c r="B256" s="25">
        <v>1.2999999999999999E-4</v>
      </c>
      <c r="C256" s="25">
        <v>1.5E-3</v>
      </c>
      <c r="D256" s="25">
        <f t="shared" si="30"/>
        <v>1.075E-3</v>
      </c>
      <c r="E256" s="25"/>
      <c r="F256" s="25">
        <f t="shared" si="31"/>
        <v>8.9879000000000001E-4</v>
      </c>
      <c r="G256" s="25">
        <f t="shared" si="32"/>
        <v>2.06991337E-2</v>
      </c>
      <c r="H256" s="25">
        <v>2.2000000000000001E-3</v>
      </c>
      <c r="I256" s="25">
        <f t="shared" si="33"/>
        <v>1.7750000000000001E-3</v>
      </c>
      <c r="J256" s="25"/>
      <c r="K256" s="25">
        <f t="shared" si="34"/>
        <v>1.1627900000000001E-3</v>
      </c>
      <c r="L256" s="25">
        <f t="shared" si="35"/>
        <v>2.6779053700000003E-2</v>
      </c>
      <c r="M256" s="25">
        <v>8.9999999999999998E-4</v>
      </c>
      <c r="N256" s="25">
        <f t="shared" si="36"/>
        <v>4.7499999999999994E-4</v>
      </c>
      <c r="O256" s="25"/>
      <c r="P256" s="25">
        <f t="shared" si="37"/>
        <v>2.567899999999999E-4</v>
      </c>
      <c r="Q256" s="25">
        <f t="shared" si="38"/>
        <v>5.9138736999999981E-3</v>
      </c>
      <c r="R256" s="25"/>
      <c r="S256" s="25"/>
      <c r="T256" s="25">
        <v>7.2000000000000005E-4</v>
      </c>
      <c r="U256" s="25">
        <f t="shared" si="39"/>
        <v>4.2500000000000003E-4</v>
      </c>
    </row>
    <row r="257" spans="1:21" s="15" customFormat="1">
      <c r="A257" s="18">
        <v>505</v>
      </c>
      <c r="B257" s="25">
        <v>6.0000000000000002E-5</v>
      </c>
      <c r="C257" s="25">
        <v>1.5E-3</v>
      </c>
      <c r="D257" s="25">
        <f t="shared" si="30"/>
        <v>1.1099999999999999E-3</v>
      </c>
      <c r="E257" s="25"/>
      <c r="F257" s="25">
        <f t="shared" si="31"/>
        <v>9.3378999999999988E-4</v>
      </c>
      <c r="G257" s="25">
        <f t="shared" si="32"/>
        <v>2.15051837E-2</v>
      </c>
      <c r="H257" s="25">
        <v>2.2000000000000001E-3</v>
      </c>
      <c r="I257" s="25">
        <f t="shared" si="33"/>
        <v>1.81E-3</v>
      </c>
      <c r="J257" s="25"/>
      <c r="K257" s="25">
        <f t="shared" si="34"/>
        <v>1.19779E-3</v>
      </c>
      <c r="L257" s="25">
        <f t="shared" si="35"/>
        <v>2.7585103700000002E-2</v>
      </c>
      <c r="M257" s="25">
        <v>1E-3</v>
      </c>
      <c r="N257" s="25">
        <f t="shared" si="36"/>
        <v>6.0999999999999997E-4</v>
      </c>
      <c r="O257" s="25"/>
      <c r="P257" s="25">
        <f t="shared" si="37"/>
        <v>3.9178999999999993E-4</v>
      </c>
      <c r="Q257" s="25">
        <f t="shared" si="38"/>
        <v>9.0229236999999993E-3</v>
      </c>
      <c r="R257" s="25"/>
      <c r="S257" s="25"/>
      <c r="T257" s="25">
        <v>7.2000000000000005E-4</v>
      </c>
      <c r="U257" s="25">
        <f t="shared" si="39"/>
        <v>3.9000000000000005E-4</v>
      </c>
    </row>
    <row r="258" spans="1:21" s="15" customFormat="1">
      <c r="A258" s="18">
        <v>506</v>
      </c>
      <c r="B258" s="25">
        <v>1.2999999999999999E-4</v>
      </c>
      <c r="C258" s="25">
        <v>1.5E-3</v>
      </c>
      <c r="D258" s="25">
        <f t="shared" si="30"/>
        <v>1.065E-3</v>
      </c>
      <c r="E258" s="25"/>
      <c r="F258" s="25">
        <f t="shared" si="31"/>
        <v>8.8878999999999998E-4</v>
      </c>
      <c r="G258" s="25">
        <f t="shared" si="32"/>
        <v>2.0468833700000001E-2</v>
      </c>
      <c r="H258" s="25">
        <v>2.0999999999999999E-3</v>
      </c>
      <c r="I258" s="25">
        <f t="shared" si="33"/>
        <v>1.6649999999999998E-3</v>
      </c>
      <c r="J258" s="25"/>
      <c r="K258" s="25">
        <f t="shared" si="34"/>
        <v>1.0527899999999998E-3</v>
      </c>
      <c r="L258" s="25">
        <f t="shared" si="35"/>
        <v>2.4245753699999997E-2</v>
      </c>
      <c r="M258" s="25">
        <v>1E-3</v>
      </c>
      <c r="N258" s="25">
        <f t="shared" si="36"/>
        <v>5.6499999999999996E-4</v>
      </c>
      <c r="O258" s="25"/>
      <c r="P258" s="25">
        <f t="shared" si="37"/>
        <v>3.4678999999999992E-4</v>
      </c>
      <c r="Q258" s="25">
        <f t="shared" si="38"/>
        <v>7.9865736999999992E-3</v>
      </c>
      <c r="R258" s="25"/>
      <c r="S258" s="25"/>
      <c r="T258" s="25">
        <v>7.3999999999999999E-4</v>
      </c>
      <c r="U258" s="25">
        <f t="shared" si="39"/>
        <v>4.35E-4</v>
      </c>
    </row>
    <row r="259" spans="1:21" s="15" customFormat="1">
      <c r="A259" s="18">
        <v>507</v>
      </c>
      <c r="B259" s="25">
        <v>1.9000000000000001E-4</v>
      </c>
      <c r="C259" s="25">
        <v>1.5E-3</v>
      </c>
      <c r="D259" s="25">
        <f t="shared" ref="D259:D322" si="40">C259-U259</f>
        <v>1.0200000000000001E-3</v>
      </c>
      <c r="E259" s="25"/>
      <c r="F259" s="25">
        <f t="shared" ref="F259:F322" si="41">D259-0.00017621</f>
        <v>8.4379000000000008E-4</v>
      </c>
      <c r="G259" s="25">
        <f t="shared" ref="G259:G322" si="42">F259*23.03</f>
        <v>1.9432483700000003E-2</v>
      </c>
      <c r="H259" s="25">
        <v>2.0999999999999999E-3</v>
      </c>
      <c r="I259" s="25">
        <f t="shared" ref="I259:I322" si="43">H259-U259</f>
        <v>1.6199999999999999E-3</v>
      </c>
      <c r="J259" s="25"/>
      <c r="K259" s="25">
        <f t="shared" ref="K259:K322" si="44">I259-0.00061221</f>
        <v>1.0077899999999999E-3</v>
      </c>
      <c r="L259" s="25">
        <f t="shared" ref="L259:L322" si="45">K259*23.03</f>
        <v>2.3209403699999999E-2</v>
      </c>
      <c r="M259" s="25">
        <v>1E-3</v>
      </c>
      <c r="N259" s="25">
        <f t="shared" ref="N259:N322" si="46">M259-U259</f>
        <v>5.2000000000000006E-4</v>
      </c>
      <c r="O259" s="25"/>
      <c r="P259" s="25">
        <f t="shared" ref="P259:P322" si="47">N259-0.00021821</f>
        <v>3.0179000000000002E-4</v>
      </c>
      <c r="Q259" s="25">
        <f t="shared" ref="Q259:Q322" si="48">P259*23.03</f>
        <v>6.9502237000000008E-3</v>
      </c>
      <c r="R259" s="25"/>
      <c r="S259" s="25"/>
      <c r="T259" s="25">
        <v>7.6999999999999996E-4</v>
      </c>
      <c r="U259" s="25">
        <f t="shared" ref="U259:U322" si="49">(B259+T259)/2</f>
        <v>4.7999999999999996E-4</v>
      </c>
    </row>
    <row r="260" spans="1:21" s="15" customFormat="1">
      <c r="A260" s="18">
        <v>508</v>
      </c>
      <c r="B260" s="25">
        <v>1.8000000000000001E-4</v>
      </c>
      <c r="C260" s="25">
        <v>1.5E-3</v>
      </c>
      <c r="D260" s="25">
        <f t="shared" si="40"/>
        <v>1.0549999999999999E-3</v>
      </c>
      <c r="E260" s="25"/>
      <c r="F260" s="25">
        <f t="shared" si="41"/>
        <v>8.7878999999999995E-4</v>
      </c>
      <c r="G260" s="25">
        <f t="shared" si="42"/>
        <v>2.0238533699999998E-2</v>
      </c>
      <c r="H260" s="25">
        <v>2.2000000000000001E-3</v>
      </c>
      <c r="I260" s="25">
        <f t="shared" si="43"/>
        <v>1.755E-3</v>
      </c>
      <c r="J260" s="25"/>
      <c r="K260" s="25">
        <f t="shared" si="44"/>
        <v>1.1427900000000001E-3</v>
      </c>
      <c r="L260" s="25">
        <f t="shared" si="45"/>
        <v>2.6318453700000004E-2</v>
      </c>
      <c r="M260" s="25">
        <v>1.1000000000000001E-3</v>
      </c>
      <c r="N260" s="25">
        <f t="shared" si="46"/>
        <v>6.5499999999999998E-4</v>
      </c>
      <c r="O260" s="25"/>
      <c r="P260" s="25">
        <f t="shared" si="47"/>
        <v>4.3678999999999994E-4</v>
      </c>
      <c r="Q260" s="25">
        <f t="shared" si="48"/>
        <v>1.0059273699999999E-2</v>
      </c>
      <c r="R260" s="25"/>
      <c r="S260" s="25"/>
      <c r="T260" s="25">
        <v>7.1000000000000002E-4</v>
      </c>
      <c r="U260" s="25">
        <f t="shared" si="49"/>
        <v>4.4500000000000003E-4</v>
      </c>
    </row>
    <row r="261" spans="1:21" s="15" customFormat="1">
      <c r="A261" s="18">
        <v>509</v>
      </c>
      <c r="B261" s="25">
        <v>1E-4</v>
      </c>
      <c r="C261" s="25">
        <v>1.2999999999999999E-3</v>
      </c>
      <c r="D261" s="25">
        <f t="shared" si="40"/>
        <v>8.9999999999999998E-4</v>
      </c>
      <c r="E261" s="25"/>
      <c r="F261" s="25">
        <f t="shared" si="41"/>
        <v>7.2378999999999998E-4</v>
      </c>
      <c r="G261" s="25">
        <f t="shared" si="42"/>
        <v>1.6668883700000001E-2</v>
      </c>
      <c r="H261" s="25">
        <v>1.9E-3</v>
      </c>
      <c r="I261" s="25">
        <f t="shared" si="43"/>
        <v>1.5E-3</v>
      </c>
      <c r="J261" s="25"/>
      <c r="K261" s="25">
        <f t="shared" si="44"/>
        <v>8.8779000000000006E-4</v>
      </c>
      <c r="L261" s="25">
        <f t="shared" si="45"/>
        <v>2.0445803700000001E-2</v>
      </c>
      <c r="M261" s="25">
        <v>8.9999999999999998E-4</v>
      </c>
      <c r="N261" s="25">
        <f t="shared" si="46"/>
        <v>5.0000000000000001E-4</v>
      </c>
      <c r="O261" s="25"/>
      <c r="P261" s="25">
        <f t="shared" si="47"/>
        <v>2.8178999999999997E-4</v>
      </c>
      <c r="Q261" s="25">
        <f t="shared" si="48"/>
        <v>6.4896236999999997E-3</v>
      </c>
      <c r="R261" s="25"/>
      <c r="S261" s="25"/>
      <c r="T261" s="25">
        <v>6.9999999999999999E-4</v>
      </c>
      <c r="U261" s="25">
        <f t="shared" si="49"/>
        <v>4.0000000000000002E-4</v>
      </c>
    </row>
    <row r="262" spans="1:21" s="15" customFormat="1">
      <c r="A262" s="18">
        <v>510</v>
      </c>
      <c r="B262" s="25">
        <v>1.7000000000000001E-4</v>
      </c>
      <c r="C262" s="25">
        <v>1.4E-3</v>
      </c>
      <c r="D262" s="25">
        <f t="shared" si="40"/>
        <v>9.3499999999999996E-4</v>
      </c>
      <c r="E262" s="25"/>
      <c r="F262" s="25">
        <f t="shared" si="41"/>
        <v>7.5878999999999996E-4</v>
      </c>
      <c r="G262" s="25">
        <f t="shared" si="42"/>
        <v>1.74749337E-2</v>
      </c>
      <c r="H262" s="25">
        <v>2.0999999999999999E-3</v>
      </c>
      <c r="I262" s="25">
        <f t="shared" si="43"/>
        <v>1.6349999999999997E-3</v>
      </c>
      <c r="J262" s="25"/>
      <c r="K262" s="25">
        <f t="shared" si="44"/>
        <v>1.0227899999999998E-3</v>
      </c>
      <c r="L262" s="25">
        <f t="shared" si="45"/>
        <v>2.3554853699999996E-2</v>
      </c>
      <c r="M262" s="25">
        <v>1E-3</v>
      </c>
      <c r="N262" s="25">
        <f t="shared" si="46"/>
        <v>5.3499999999999999E-4</v>
      </c>
      <c r="O262" s="25"/>
      <c r="P262" s="25">
        <f t="shared" si="47"/>
        <v>3.1678999999999995E-4</v>
      </c>
      <c r="Q262" s="25">
        <f t="shared" si="48"/>
        <v>7.2956736999999997E-3</v>
      </c>
      <c r="R262" s="25"/>
      <c r="S262" s="25"/>
      <c r="T262" s="25">
        <v>7.6000000000000004E-4</v>
      </c>
      <c r="U262" s="25">
        <f t="shared" si="49"/>
        <v>4.6500000000000003E-4</v>
      </c>
    </row>
    <row r="263" spans="1:21" s="15" customFormat="1">
      <c r="A263" s="18">
        <v>511</v>
      </c>
      <c r="B263" s="25">
        <v>1.9000000000000001E-4</v>
      </c>
      <c r="C263" s="25">
        <v>1.4E-3</v>
      </c>
      <c r="D263" s="25">
        <f t="shared" si="40"/>
        <v>9.2999999999999995E-4</v>
      </c>
      <c r="E263" s="25"/>
      <c r="F263" s="25">
        <f t="shared" si="41"/>
        <v>7.5378999999999995E-4</v>
      </c>
      <c r="G263" s="25">
        <f t="shared" si="42"/>
        <v>1.7359783699999999E-2</v>
      </c>
      <c r="H263" s="25">
        <v>2E-3</v>
      </c>
      <c r="I263" s="25">
        <f t="shared" si="43"/>
        <v>1.5300000000000001E-3</v>
      </c>
      <c r="J263" s="25"/>
      <c r="K263" s="25">
        <f t="shared" si="44"/>
        <v>9.1779000000000014E-4</v>
      </c>
      <c r="L263" s="25">
        <f t="shared" si="45"/>
        <v>2.1136703700000006E-2</v>
      </c>
      <c r="M263" s="25">
        <v>8.0000000000000004E-4</v>
      </c>
      <c r="N263" s="25">
        <f t="shared" si="46"/>
        <v>3.3E-4</v>
      </c>
      <c r="O263" s="25"/>
      <c r="P263" s="25">
        <f t="shared" si="47"/>
        <v>1.1178999999999999E-4</v>
      </c>
      <c r="Q263" s="25">
        <f t="shared" si="48"/>
        <v>2.5745236999999998E-3</v>
      </c>
      <c r="R263" s="25"/>
      <c r="S263" s="25"/>
      <c r="T263" s="25">
        <v>7.5000000000000002E-4</v>
      </c>
      <c r="U263" s="25">
        <f t="shared" si="49"/>
        <v>4.7000000000000004E-4</v>
      </c>
    </row>
    <row r="264" spans="1:21" s="15" customFormat="1">
      <c r="A264" s="18">
        <v>512</v>
      </c>
      <c r="B264" s="25">
        <v>1E-4</v>
      </c>
      <c r="C264" s="25">
        <v>1.2999999999999999E-3</v>
      </c>
      <c r="D264" s="25">
        <f t="shared" si="40"/>
        <v>8.9499999999999996E-4</v>
      </c>
      <c r="E264" s="25"/>
      <c r="F264" s="25">
        <f t="shared" si="41"/>
        <v>7.1878999999999997E-4</v>
      </c>
      <c r="G264" s="25">
        <f t="shared" si="42"/>
        <v>1.65537337E-2</v>
      </c>
      <c r="H264" s="25">
        <v>1.9E-3</v>
      </c>
      <c r="I264" s="25">
        <f t="shared" si="43"/>
        <v>1.495E-3</v>
      </c>
      <c r="J264" s="25"/>
      <c r="K264" s="25">
        <f t="shared" si="44"/>
        <v>8.8279000000000005E-4</v>
      </c>
      <c r="L264" s="25">
        <f t="shared" si="45"/>
        <v>2.0330653700000003E-2</v>
      </c>
      <c r="M264" s="25">
        <v>8.0000000000000004E-4</v>
      </c>
      <c r="N264" s="25">
        <f t="shared" si="46"/>
        <v>3.9500000000000001E-4</v>
      </c>
      <c r="O264" s="25"/>
      <c r="P264" s="25">
        <f t="shared" si="47"/>
        <v>1.7678999999999999E-4</v>
      </c>
      <c r="Q264" s="25">
        <f t="shared" si="48"/>
        <v>4.0714736999999997E-3</v>
      </c>
      <c r="R264" s="25"/>
      <c r="S264" s="25"/>
      <c r="T264" s="25">
        <v>7.1000000000000002E-4</v>
      </c>
      <c r="U264" s="25">
        <f t="shared" si="49"/>
        <v>4.0500000000000003E-4</v>
      </c>
    </row>
    <row r="265" spans="1:21" s="15" customFormat="1">
      <c r="A265" s="18">
        <v>513</v>
      </c>
      <c r="B265" s="25">
        <v>1.2999999999999999E-4</v>
      </c>
      <c r="C265" s="25">
        <v>1.4E-3</v>
      </c>
      <c r="D265" s="25">
        <f t="shared" si="40"/>
        <v>9.7499999999999996E-4</v>
      </c>
      <c r="E265" s="25"/>
      <c r="F265" s="25">
        <f t="shared" si="41"/>
        <v>7.9878999999999996E-4</v>
      </c>
      <c r="G265" s="25">
        <f t="shared" si="42"/>
        <v>1.8396133700000001E-2</v>
      </c>
      <c r="H265" s="25">
        <v>2E-3</v>
      </c>
      <c r="I265" s="25">
        <f t="shared" si="43"/>
        <v>1.575E-3</v>
      </c>
      <c r="J265" s="25"/>
      <c r="K265" s="25">
        <f t="shared" si="44"/>
        <v>9.6279000000000004E-4</v>
      </c>
      <c r="L265" s="25">
        <f t="shared" si="45"/>
        <v>2.2173053700000001E-2</v>
      </c>
      <c r="M265" s="25">
        <v>8.9999999999999998E-4</v>
      </c>
      <c r="N265" s="25">
        <f t="shared" si="46"/>
        <v>4.7499999999999994E-4</v>
      </c>
      <c r="O265" s="25"/>
      <c r="P265" s="25">
        <f t="shared" si="47"/>
        <v>2.567899999999999E-4</v>
      </c>
      <c r="Q265" s="25">
        <f t="shared" si="48"/>
        <v>5.9138736999999981E-3</v>
      </c>
      <c r="R265" s="25"/>
      <c r="S265" s="25"/>
      <c r="T265" s="25">
        <v>7.2000000000000005E-4</v>
      </c>
      <c r="U265" s="25">
        <f t="shared" si="49"/>
        <v>4.2500000000000003E-4</v>
      </c>
    </row>
    <row r="266" spans="1:21" s="15" customFormat="1">
      <c r="A266" s="18">
        <v>514</v>
      </c>
      <c r="B266" s="25">
        <v>1.6000000000000001E-4</v>
      </c>
      <c r="C266" s="25">
        <v>1.2999999999999999E-3</v>
      </c>
      <c r="D266" s="25">
        <f t="shared" si="40"/>
        <v>8.6499999999999988E-4</v>
      </c>
      <c r="E266" s="25"/>
      <c r="F266" s="25">
        <f t="shared" si="41"/>
        <v>6.8878999999999989E-4</v>
      </c>
      <c r="G266" s="25">
        <f t="shared" si="42"/>
        <v>1.5862833699999999E-2</v>
      </c>
      <c r="H266" s="25">
        <v>2E-3</v>
      </c>
      <c r="I266" s="25">
        <f t="shared" si="43"/>
        <v>1.565E-3</v>
      </c>
      <c r="J266" s="25"/>
      <c r="K266" s="25">
        <f t="shared" si="44"/>
        <v>9.5279000000000002E-4</v>
      </c>
      <c r="L266" s="25">
        <f t="shared" si="45"/>
        <v>2.1942753700000001E-2</v>
      </c>
      <c r="M266" s="25">
        <v>8.9999999999999998E-4</v>
      </c>
      <c r="N266" s="25">
        <f t="shared" si="46"/>
        <v>4.6499999999999997E-4</v>
      </c>
      <c r="O266" s="25"/>
      <c r="P266" s="25">
        <f t="shared" si="47"/>
        <v>2.4678999999999999E-4</v>
      </c>
      <c r="Q266" s="25">
        <f t="shared" si="48"/>
        <v>5.6835736999999997E-3</v>
      </c>
      <c r="R266" s="25"/>
      <c r="S266" s="25"/>
      <c r="T266" s="25">
        <v>7.1000000000000002E-4</v>
      </c>
      <c r="U266" s="25">
        <f t="shared" si="49"/>
        <v>4.35E-4</v>
      </c>
    </row>
    <row r="267" spans="1:21" s="15" customFormat="1">
      <c r="A267" s="18">
        <v>515</v>
      </c>
      <c r="B267" s="25">
        <v>1.2E-4</v>
      </c>
      <c r="C267" s="25">
        <v>1.4E-3</v>
      </c>
      <c r="D267" s="25">
        <f t="shared" si="40"/>
        <v>1E-3</v>
      </c>
      <c r="E267" s="25"/>
      <c r="F267" s="25">
        <f t="shared" si="41"/>
        <v>8.2379000000000003E-4</v>
      </c>
      <c r="G267" s="25">
        <f t="shared" si="42"/>
        <v>1.8971883700000001E-2</v>
      </c>
      <c r="H267" s="25">
        <v>2E-3</v>
      </c>
      <c r="I267" s="25">
        <f t="shared" si="43"/>
        <v>1.6000000000000001E-3</v>
      </c>
      <c r="J267" s="25"/>
      <c r="K267" s="25">
        <f t="shared" si="44"/>
        <v>9.8779000000000011E-4</v>
      </c>
      <c r="L267" s="25">
        <f t="shared" si="45"/>
        <v>2.2748803700000004E-2</v>
      </c>
      <c r="M267" s="25">
        <v>8.9999999999999998E-4</v>
      </c>
      <c r="N267" s="25">
        <f t="shared" si="46"/>
        <v>5.0000000000000001E-4</v>
      </c>
      <c r="O267" s="25"/>
      <c r="P267" s="25">
        <f t="shared" si="47"/>
        <v>2.8178999999999997E-4</v>
      </c>
      <c r="Q267" s="25">
        <f t="shared" si="48"/>
        <v>6.4896236999999997E-3</v>
      </c>
      <c r="R267" s="25"/>
      <c r="S267" s="25"/>
      <c r="T267" s="25">
        <v>6.8000000000000005E-4</v>
      </c>
      <c r="U267" s="25">
        <f t="shared" si="49"/>
        <v>4.0000000000000002E-4</v>
      </c>
    </row>
    <row r="268" spans="1:21" s="15" customFormat="1">
      <c r="A268" s="18">
        <v>516</v>
      </c>
      <c r="B268" s="25">
        <v>1.9000000000000001E-4</v>
      </c>
      <c r="C268" s="25">
        <v>1.4E-3</v>
      </c>
      <c r="D268" s="25">
        <f t="shared" si="40"/>
        <v>9.4499999999999998E-4</v>
      </c>
      <c r="E268" s="25"/>
      <c r="F268" s="25">
        <f t="shared" si="41"/>
        <v>7.6878999999999999E-4</v>
      </c>
      <c r="G268" s="25">
        <f t="shared" si="42"/>
        <v>1.77052337E-2</v>
      </c>
      <c r="H268" s="25">
        <v>2E-3</v>
      </c>
      <c r="I268" s="25">
        <f t="shared" si="43"/>
        <v>1.5449999999999999E-3</v>
      </c>
      <c r="J268" s="25"/>
      <c r="K268" s="25">
        <f t="shared" si="44"/>
        <v>9.3278999999999996E-4</v>
      </c>
      <c r="L268" s="25">
        <f t="shared" si="45"/>
        <v>2.1482153699999999E-2</v>
      </c>
      <c r="M268" s="25">
        <v>1E-3</v>
      </c>
      <c r="N268" s="25">
        <f t="shared" si="46"/>
        <v>5.4500000000000002E-4</v>
      </c>
      <c r="O268" s="25"/>
      <c r="P268" s="25">
        <f t="shared" si="47"/>
        <v>3.2678999999999998E-4</v>
      </c>
      <c r="Q268" s="25">
        <f t="shared" si="48"/>
        <v>7.5259736999999998E-3</v>
      </c>
      <c r="R268" s="25"/>
      <c r="S268" s="25"/>
      <c r="T268" s="25">
        <v>7.2000000000000005E-4</v>
      </c>
      <c r="U268" s="25">
        <f t="shared" si="49"/>
        <v>4.55E-4</v>
      </c>
    </row>
    <row r="269" spans="1:21" s="15" customFormat="1">
      <c r="A269" s="18">
        <v>517</v>
      </c>
      <c r="B269" s="25">
        <v>1.2999999999999999E-4</v>
      </c>
      <c r="C269" s="25">
        <v>1.4E-3</v>
      </c>
      <c r="D269" s="25">
        <f t="shared" si="40"/>
        <v>9.8999999999999999E-4</v>
      </c>
      <c r="E269" s="25"/>
      <c r="F269" s="25">
        <f t="shared" si="41"/>
        <v>8.1379E-4</v>
      </c>
      <c r="G269" s="25">
        <f t="shared" si="42"/>
        <v>1.8741583700000002E-2</v>
      </c>
      <c r="H269" s="25">
        <v>2E-3</v>
      </c>
      <c r="I269" s="25">
        <f t="shared" si="43"/>
        <v>1.5900000000000001E-3</v>
      </c>
      <c r="J269" s="25"/>
      <c r="K269" s="25">
        <f t="shared" si="44"/>
        <v>9.7779000000000008E-4</v>
      </c>
      <c r="L269" s="25">
        <f t="shared" si="45"/>
        <v>2.2518503700000005E-2</v>
      </c>
      <c r="M269" s="25">
        <v>8.9999999999999998E-4</v>
      </c>
      <c r="N269" s="25">
        <f t="shared" si="46"/>
        <v>4.8999999999999998E-4</v>
      </c>
      <c r="O269" s="25"/>
      <c r="P269" s="25">
        <f t="shared" si="47"/>
        <v>2.7178999999999994E-4</v>
      </c>
      <c r="Q269" s="25">
        <f t="shared" si="48"/>
        <v>6.2593236999999987E-3</v>
      </c>
      <c r="R269" s="25"/>
      <c r="S269" s="25"/>
      <c r="T269" s="25">
        <v>6.8999999999999997E-4</v>
      </c>
      <c r="U269" s="25">
        <f t="shared" si="49"/>
        <v>4.0999999999999999E-4</v>
      </c>
    </row>
    <row r="270" spans="1:21" s="15" customFormat="1">
      <c r="A270" s="18">
        <v>518</v>
      </c>
      <c r="B270" s="25">
        <v>6.0000000000000002E-5</v>
      </c>
      <c r="C270" s="25">
        <v>1.4E-3</v>
      </c>
      <c r="D270" s="25">
        <f t="shared" si="40"/>
        <v>1.0149999999999998E-3</v>
      </c>
      <c r="E270" s="25"/>
      <c r="F270" s="25">
        <f t="shared" si="41"/>
        <v>8.3878999999999985E-4</v>
      </c>
      <c r="G270" s="25">
        <f t="shared" si="42"/>
        <v>1.9317333699999998E-2</v>
      </c>
      <c r="H270" s="25">
        <v>2E-3</v>
      </c>
      <c r="I270" s="25">
        <f t="shared" si="43"/>
        <v>1.6150000000000001E-3</v>
      </c>
      <c r="J270" s="25"/>
      <c r="K270" s="25">
        <f t="shared" si="44"/>
        <v>1.0027900000000001E-3</v>
      </c>
      <c r="L270" s="25">
        <f t="shared" si="45"/>
        <v>2.3094253700000004E-2</v>
      </c>
      <c r="M270" s="25">
        <v>1E-3</v>
      </c>
      <c r="N270" s="25">
        <f t="shared" si="46"/>
        <v>6.1499999999999999E-4</v>
      </c>
      <c r="O270" s="25"/>
      <c r="P270" s="25">
        <f t="shared" si="47"/>
        <v>3.9678999999999995E-4</v>
      </c>
      <c r="Q270" s="25">
        <f t="shared" si="48"/>
        <v>9.138073699999999E-3</v>
      </c>
      <c r="R270" s="25"/>
      <c r="S270" s="25"/>
      <c r="T270" s="25">
        <v>7.1000000000000002E-4</v>
      </c>
      <c r="U270" s="25">
        <f t="shared" si="49"/>
        <v>3.8500000000000003E-4</v>
      </c>
    </row>
    <row r="271" spans="1:21" s="15" customFormat="1">
      <c r="A271" s="18">
        <v>519</v>
      </c>
      <c r="B271" s="25">
        <v>1.3999999999999999E-4</v>
      </c>
      <c r="C271" s="25">
        <v>1.4E-3</v>
      </c>
      <c r="D271" s="25">
        <f t="shared" si="40"/>
        <v>9.7499999999999996E-4</v>
      </c>
      <c r="E271" s="25"/>
      <c r="F271" s="25">
        <f t="shared" si="41"/>
        <v>7.9878999999999996E-4</v>
      </c>
      <c r="G271" s="25">
        <f t="shared" si="42"/>
        <v>1.8396133700000001E-2</v>
      </c>
      <c r="H271" s="25">
        <v>2.0999999999999999E-3</v>
      </c>
      <c r="I271" s="25">
        <f t="shared" si="43"/>
        <v>1.6749999999999998E-3</v>
      </c>
      <c r="J271" s="25"/>
      <c r="K271" s="25">
        <f t="shared" si="44"/>
        <v>1.0627899999999999E-3</v>
      </c>
      <c r="L271" s="25">
        <f t="shared" si="45"/>
        <v>2.4476053699999997E-2</v>
      </c>
      <c r="M271" s="25">
        <v>1E-3</v>
      </c>
      <c r="N271" s="25">
        <f t="shared" si="46"/>
        <v>5.7499999999999999E-4</v>
      </c>
      <c r="O271" s="25"/>
      <c r="P271" s="25">
        <f t="shared" si="47"/>
        <v>3.5678999999999995E-4</v>
      </c>
      <c r="Q271" s="25">
        <f t="shared" si="48"/>
        <v>8.2168736999999985E-3</v>
      </c>
      <c r="R271" s="25"/>
      <c r="S271" s="25"/>
      <c r="T271" s="25">
        <v>7.1000000000000002E-4</v>
      </c>
      <c r="U271" s="25">
        <f t="shared" si="49"/>
        <v>4.2500000000000003E-4</v>
      </c>
    </row>
    <row r="272" spans="1:21" s="15" customFormat="1">
      <c r="A272" s="18">
        <v>520</v>
      </c>
      <c r="B272" s="25">
        <v>1.6000000000000001E-4</v>
      </c>
      <c r="C272" s="25">
        <v>1.4E-3</v>
      </c>
      <c r="D272" s="25">
        <f t="shared" si="40"/>
        <v>9.5E-4</v>
      </c>
      <c r="E272" s="25"/>
      <c r="F272" s="25">
        <f t="shared" si="41"/>
        <v>7.7379E-4</v>
      </c>
      <c r="G272" s="25">
        <f t="shared" si="42"/>
        <v>1.7820383700000001E-2</v>
      </c>
      <c r="H272" s="25">
        <v>2E-3</v>
      </c>
      <c r="I272" s="25">
        <f t="shared" si="43"/>
        <v>1.5500000000000002E-3</v>
      </c>
      <c r="J272" s="25"/>
      <c r="K272" s="25">
        <f t="shared" si="44"/>
        <v>9.3779000000000019E-4</v>
      </c>
      <c r="L272" s="25">
        <f t="shared" si="45"/>
        <v>2.1597303700000004E-2</v>
      </c>
      <c r="M272" s="25">
        <v>8.9999999999999998E-4</v>
      </c>
      <c r="N272" s="25">
        <f t="shared" si="46"/>
        <v>4.4999999999999999E-4</v>
      </c>
      <c r="O272" s="25"/>
      <c r="P272" s="25">
        <f t="shared" si="47"/>
        <v>2.3178999999999997E-4</v>
      </c>
      <c r="Q272" s="25">
        <f t="shared" si="48"/>
        <v>5.3381237E-3</v>
      </c>
      <c r="R272" s="25"/>
      <c r="S272" s="25"/>
      <c r="T272" s="25">
        <v>7.3999999999999999E-4</v>
      </c>
      <c r="U272" s="25">
        <f t="shared" si="49"/>
        <v>4.4999999999999999E-4</v>
      </c>
    </row>
    <row r="273" spans="1:21" s="15" customFormat="1">
      <c r="A273" s="18">
        <v>521</v>
      </c>
      <c r="B273" s="25">
        <v>1.8000000000000001E-4</v>
      </c>
      <c r="C273" s="25">
        <v>1.2999999999999999E-3</v>
      </c>
      <c r="D273" s="25">
        <f t="shared" si="40"/>
        <v>8.5499999999999986E-4</v>
      </c>
      <c r="E273" s="25"/>
      <c r="F273" s="25">
        <f t="shared" si="41"/>
        <v>6.7878999999999986E-4</v>
      </c>
      <c r="G273" s="25">
        <f t="shared" si="42"/>
        <v>1.5632533699999996E-2</v>
      </c>
      <c r="H273" s="25">
        <v>2E-3</v>
      </c>
      <c r="I273" s="25">
        <f t="shared" si="43"/>
        <v>1.555E-3</v>
      </c>
      <c r="J273" s="25"/>
      <c r="K273" s="25">
        <f t="shared" si="44"/>
        <v>9.4278999999999999E-4</v>
      </c>
      <c r="L273" s="25">
        <f t="shared" si="45"/>
        <v>2.1712453700000002E-2</v>
      </c>
      <c r="M273" s="25">
        <v>8.9999999999999998E-4</v>
      </c>
      <c r="N273" s="25">
        <f t="shared" si="46"/>
        <v>4.5499999999999995E-4</v>
      </c>
      <c r="O273" s="25"/>
      <c r="P273" s="25">
        <f t="shared" si="47"/>
        <v>2.3678999999999993E-4</v>
      </c>
      <c r="Q273" s="25">
        <f t="shared" si="48"/>
        <v>5.4532736999999987E-3</v>
      </c>
      <c r="R273" s="25"/>
      <c r="S273" s="25"/>
      <c r="T273" s="25">
        <v>7.1000000000000002E-4</v>
      </c>
      <c r="U273" s="25">
        <f t="shared" si="49"/>
        <v>4.4500000000000003E-4</v>
      </c>
    </row>
    <row r="274" spans="1:21" s="15" customFormat="1">
      <c r="A274" s="18">
        <v>522</v>
      </c>
      <c r="B274" s="25">
        <v>1.2E-4</v>
      </c>
      <c r="C274" s="25">
        <v>1.2999999999999999E-3</v>
      </c>
      <c r="D274" s="25">
        <f t="shared" si="40"/>
        <v>8.7999999999999992E-4</v>
      </c>
      <c r="E274" s="25"/>
      <c r="F274" s="25">
        <f t="shared" si="41"/>
        <v>7.0378999999999993E-4</v>
      </c>
      <c r="G274" s="25">
        <f t="shared" si="42"/>
        <v>1.6208283699999999E-2</v>
      </c>
      <c r="H274" s="25">
        <v>1.9E-3</v>
      </c>
      <c r="I274" s="25">
        <f t="shared" si="43"/>
        <v>1.48E-3</v>
      </c>
      <c r="J274" s="25"/>
      <c r="K274" s="25">
        <f t="shared" si="44"/>
        <v>8.6779000000000001E-4</v>
      </c>
      <c r="L274" s="25">
        <f t="shared" si="45"/>
        <v>1.9985203700000002E-2</v>
      </c>
      <c r="M274" s="25">
        <v>1E-3</v>
      </c>
      <c r="N274" s="25">
        <f t="shared" si="46"/>
        <v>5.8E-4</v>
      </c>
      <c r="O274" s="25"/>
      <c r="P274" s="25">
        <f t="shared" si="47"/>
        <v>3.6178999999999996E-4</v>
      </c>
      <c r="Q274" s="25">
        <f t="shared" si="48"/>
        <v>8.3320236999999998E-3</v>
      </c>
      <c r="R274" s="25"/>
      <c r="S274" s="25"/>
      <c r="T274" s="25">
        <v>7.2000000000000005E-4</v>
      </c>
      <c r="U274" s="25">
        <f t="shared" si="49"/>
        <v>4.2000000000000002E-4</v>
      </c>
    </row>
    <row r="275" spans="1:21" s="15" customFormat="1">
      <c r="A275" s="18">
        <v>523</v>
      </c>
      <c r="B275" s="25">
        <v>1.1E-4</v>
      </c>
      <c r="C275" s="25">
        <v>1.4E-3</v>
      </c>
      <c r="D275" s="25">
        <f t="shared" si="40"/>
        <v>1.005E-3</v>
      </c>
      <c r="E275" s="25"/>
      <c r="F275" s="25">
        <f t="shared" si="41"/>
        <v>8.2879000000000004E-4</v>
      </c>
      <c r="G275" s="25">
        <f t="shared" si="42"/>
        <v>1.9087033700000002E-2</v>
      </c>
      <c r="H275" s="25">
        <v>2E-3</v>
      </c>
      <c r="I275" s="25">
        <f t="shared" si="43"/>
        <v>1.6050000000000001E-3</v>
      </c>
      <c r="J275" s="25"/>
      <c r="K275" s="25">
        <f t="shared" si="44"/>
        <v>9.9279000000000012E-4</v>
      </c>
      <c r="L275" s="25">
        <f t="shared" si="45"/>
        <v>2.2863953700000005E-2</v>
      </c>
      <c r="M275" s="25">
        <v>8.9999999999999998E-4</v>
      </c>
      <c r="N275" s="25">
        <f t="shared" si="46"/>
        <v>5.0500000000000002E-4</v>
      </c>
      <c r="O275" s="25"/>
      <c r="P275" s="25">
        <f t="shared" si="47"/>
        <v>2.8678999999999998E-4</v>
      </c>
      <c r="Q275" s="25">
        <f t="shared" si="48"/>
        <v>6.6047737000000002E-3</v>
      </c>
      <c r="R275" s="25"/>
      <c r="S275" s="25"/>
      <c r="T275" s="25">
        <v>6.8000000000000005E-4</v>
      </c>
      <c r="U275" s="25">
        <f t="shared" si="49"/>
        <v>3.9500000000000001E-4</v>
      </c>
    </row>
    <row r="276" spans="1:21" s="15" customFormat="1">
      <c r="A276" s="18">
        <v>524</v>
      </c>
      <c r="B276" s="25">
        <v>1.6000000000000001E-4</v>
      </c>
      <c r="C276" s="25">
        <v>1.2999999999999999E-3</v>
      </c>
      <c r="D276" s="25">
        <f t="shared" si="40"/>
        <v>8.3999999999999993E-4</v>
      </c>
      <c r="E276" s="25"/>
      <c r="F276" s="25">
        <f t="shared" si="41"/>
        <v>6.6378999999999993E-4</v>
      </c>
      <c r="G276" s="25">
        <f t="shared" si="42"/>
        <v>1.5287083699999999E-2</v>
      </c>
      <c r="H276" s="25">
        <v>1.9E-3</v>
      </c>
      <c r="I276" s="25">
        <f t="shared" si="43"/>
        <v>1.4399999999999999E-3</v>
      </c>
      <c r="J276" s="25"/>
      <c r="K276" s="25">
        <f t="shared" si="44"/>
        <v>8.2778999999999991E-4</v>
      </c>
      <c r="L276" s="25">
        <f t="shared" si="45"/>
        <v>1.9064003699999998E-2</v>
      </c>
      <c r="M276" s="25">
        <v>8.0000000000000004E-4</v>
      </c>
      <c r="N276" s="25">
        <f t="shared" si="46"/>
        <v>3.4000000000000002E-4</v>
      </c>
      <c r="O276" s="25"/>
      <c r="P276" s="25">
        <f t="shared" si="47"/>
        <v>1.2179000000000001E-4</v>
      </c>
      <c r="Q276" s="25">
        <f t="shared" si="48"/>
        <v>2.8048237000000004E-3</v>
      </c>
      <c r="R276" s="25"/>
      <c r="S276" s="25"/>
      <c r="T276" s="25">
        <v>7.6000000000000004E-4</v>
      </c>
      <c r="U276" s="25">
        <f t="shared" si="49"/>
        <v>4.6000000000000001E-4</v>
      </c>
    </row>
    <row r="277" spans="1:21" s="15" customFormat="1">
      <c r="A277" s="18">
        <v>525</v>
      </c>
      <c r="B277" s="25">
        <v>1.2E-4</v>
      </c>
      <c r="C277" s="25">
        <v>1.2999999999999999E-3</v>
      </c>
      <c r="D277" s="25">
        <f t="shared" si="40"/>
        <v>8.7999999999999992E-4</v>
      </c>
      <c r="E277" s="25"/>
      <c r="F277" s="25">
        <f t="shared" si="41"/>
        <v>7.0378999999999993E-4</v>
      </c>
      <c r="G277" s="25">
        <f t="shared" si="42"/>
        <v>1.6208283699999999E-2</v>
      </c>
      <c r="H277" s="25">
        <v>2E-3</v>
      </c>
      <c r="I277" s="25">
        <f t="shared" si="43"/>
        <v>1.58E-3</v>
      </c>
      <c r="J277" s="25"/>
      <c r="K277" s="25">
        <f t="shared" si="44"/>
        <v>9.6779000000000006E-4</v>
      </c>
      <c r="L277" s="25">
        <f t="shared" si="45"/>
        <v>2.2288203700000002E-2</v>
      </c>
      <c r="M277" s="25">
        <v>1E-3</v>
      </c>
      <c r="N277" s="25">
        <f t="shared" si="46"/>
        <v>5.8E-4</v>
      </c>
      <c r="O277" s="25"/>
      <c r="P277" s="25">
        <f t="shared" si="47"/>
        <v>3.6178999999999996E-4</v>
      </c>
      <c r="Q277" s="25">
        <f t="shared" si="48"/>
        <v>8.3320236999999998E-3</v>
      </c>
      <c r="R277" s="25"/>
      <c r="S277" s="25"/>
      <c r="T277" s="25">
        <v>7.2000000000000005E-4</v>
      </c>
      <c r="U277" s="25">
        <f t="shared" si="49"/>
        <v>4.2000000000000002E-4</v>
      </c>
    </row>
    <row r="278" spans="1:21" s="15" customFormat="1">
      <c r="A278" s="18">
        <v>526</v>
      </c>
      <c r="B278" s="25">
        <v>1E-4</v>
      </c>
      <c r="C278" s="25">
        <v>1.2999999999999999E-3</v>
      </c>
      <c r="D278" s="25">
        <f t="shared" si="40"/>
        <v>8.9499999999999996E-4</v>
      </c>
      <c r="E278" s="25"/>
      <c r="F278" s="25">
        <f t="shared" si="41"/>
        <v>7.1878999999999997E-4</v>
      </c>
      <c r="G278" s="25">
        <f t="shared" si="42"/>
        <v>1.65537337E-2</v>
      </c>
      <c r="H278" s="25">
        <v>2E-3</v>
      </c>
      <c r="I278" s="25">
        <f t="shared" si="43"/>
        <v>1.5950000000000001E-3</v>
      </c>
      <c r="J278" s="25"/>
      <c r="K278" s="25">
        <f t="shared" si="44"/>
        <v>9.827900000000001E-4</v>
      </c>
      <c r="L278" s="25">
        <f t="shared" si="45"/>
        <v>2.2633653700000003E-2</v>
      </c>
      <c r="M278" s="25">
        <v>1E-3</v>
      </c>
      <c r="N278" s="25">
        <f t="shared" si="46"/>
        <v>5.9500000000000004E-4</v>
      </c>
      <c r="O278" s="25"/>
      <c r="P278" s="25">
        <f t="shared" si="47"/>
        <v>3.7679E-4</v>
      </c>
      <c r="Q278" s="25">
        <f t="shared" si="48"/>
        <v>8.6774737000000005E-3</v>
      </c>
      <c r="R278" s="25"/>
      <c r="S278" s="25"/>
      <c r="T278" s="25">
        <v>7.1000000000000002E-4</v>
      </c>
      <c r="U278" s="25">
        <f t="shared" si="49"/>
        <v>4.0500000000000003E-4</v>
      </c>
    </row>
    <row r="279" spans="1:21" s="15" customFormat="1">
      <c r="A279" s="18">
        <v>527</v>
      </c>
      <c r="B279" s="25">
        <v>1E-4</v>
      </c>
      <c r="C279" s="25">
        <v>1.4E-3</v>
      </c>
      <c r="D279" s="25">
        <f t="shared" si="40"/>
        <v>9.7499999999999996E-4</v>
      </c>
      <c r="E279" s="25"/>
      <c r="F279" s="25">
        <f t="shared" si="41"/>
        <v>7.9878999999999996E-4</v>
      </c>
      <c r="G279" s="25">
        <f t="shared" si="42"/>
        <v>1.8396133700000001E-2</v>
      </c>
      <c r="H279" s="25">
        <v>2E-3</v>
      </c>
      <c r="I279" s="25">
        <f t="shared" si="43"/>
        <v>1.575E-3</v>
      </c>
      <c r="J279" s="25"/>
      <c r="K279" s="25">
        <f t="shared" si="44"/>
        <v>9.6279000000000004E-4</v>
      </c>
      <c r="L279" s="25">
        <f t="shared" si="45"/>
        <v>2.2173053700000001E-2</v>
      </c>
      <c r="M279" s="25">
        <v>8.9999999999999998E-4</v>
      </c>
      <c r="N279" s="25">
        <f t="shared" si="46"/>
        <v>4.7499999999999994E-4</v>
      </c>
      <c r="O279" s="25"/>
      <c r="P279" s="25">
        <f t="shared" si="47"/>
        <v>2.567899999999999E-4</v>
      </c>
      <c r="Q279" s="25">
        <f t="shared" si="48"/>
        <v>5.9138736999999981E-3</v>
      </c>
      <c r="R279" s="25"/>
      <c r="S279" s="25"/>
      <c r="T279" s="25">
        <v>7.5000000000000002E-4</v>
      </c>
      <c r="U279" s="25">
        <f t="shared" si="49"/>
        <v>4.2500000000000003E-4</v>
      </c>
    </row>
    <row r="280" spans="1:21" s="15" customFormat="1">
      <c r="A280" s="18">
        <v>528</v>
      </c>
      <c r="B280" s="25">
        <v>8.0000000000000007E-5</v>
      </c>
      <c r="C280" s="25">
        <v>1.1999999999999999E-3</v>
      </c>
      <c r="D280" s="25">
        <f t="shared" si="40"/>
        <v>7.9999999999999993E-4</v>
      </c>
      <c r="E280" s="25"/>
      <c r="F280" s="25">
        <f t="shared" si="41"/>
        <v>6.2378999999999993E-4</v>
      </c>
      <c r="G280" s="25">
        <f t="shared" si="42"/>
        <v>1.4365883699999998E-2</v>
      </c>
      <c r="H280" s="25">
        <v>1.8E-3</v>
      </c>
      <c r="I280" s="25">
        <f t="shared" si="43"/>
        <v>1.4E-3</v>
      </c>
      <c r="J280" s="25"/>
      <c r="K280" s="25">
        <f t="shared" si="44"/>
        <v>7.8779000000000002E-4</v>
      </c>
      <c r="L280" s="25">
        <f t="shared" si="45"/>
        <v>1.8142803700000001E-2</v>
      </c>
      <c r="M280" s="25">
        <v>8.0000000000000004E-4</v>
      </c>
      <c r="N280" s="25">
        <f t="shared" si="46"/>
        <v>4.0000000000000002E-4</v>
      </c>
      <c r="O280" s="25"/>
      <c r="P280" s="25">
        <f t="shared" si="47"/>
        <v>1.8179000000000001E-4</v>
      </c>
      <c r="Q280" s="25">
        <f t="shared" si="48"/>
        <v>4.1866237000000002E-3</v>
      </c>
      <c r="R280" s="25"/>
      <c r="S280" s="25"/>
      <c r="T280" s="25">
        <v>7.2000000000000005E-4</v>
      </c>
      <c r="U280" s="25">
        <f t="shared" si="49"/>
        <v>4.0000000000000002E-4</v>
      </c>
    </row>
    <row r="281" spans="1:21" s="15" customFormat="1">
      <c r="A281" s="18">
        <v>529</v>
      </c>
      <c r="B281" s="25">
        <v>1.8000000000000001E-4</v>
      </c>
      <c r="C281" s="25">
        <v>1.2999999999999999E-3</v>
      </c>
      <c r="D281" s="25">
        <f t="shared" si="40"/>
        <v>8.7499999999999991E-4</v>
      </c>
      <c r="E281" s="25"/>
      <c r="F281" s="25">
        <f t="shared" si="41"/>
        <v>6.9878999999999991E-4</v>
      </c>
      <c r="G281" s="25">
        <f t="shared" si="42"/>
        <v>1.6093133699999998E-2</v>
      </c>
      <c r="H281" s="25">
        <v>1.9E-3</v>
      </c>
      <c r="I281" s="25">
        <f t="shared" si="43"/>
        <v>1.475E-3</v>
      </c>
      <c r="J281" s="25"/>
      <c r="K281" s="25">
        <f t="shared" si="44"/>
        <v>8.6279E-4</v>
      </c>
      <c r="L281" s="25">
        <f t="shared" si="45"/>
        <v>1.9870053700000001E-2</v>
      </c>
      <c r="M281" s="25">
        <v>8.9999999999999998E-4</v>
      </c>
      <c r="N281" s="25">
        <f t="shared" si="46"/>
        <v>4.7499999999999994E-4</v>
      </c>
      <c r="O281" s="25"/>
      <c r="P281" s="25">
        <f t="shared" si="47"/>
        <v>2.567899999999999E-4</v>
      </c>
      <c r="Q281" s="25">
        <f t="shared" si="48"/>
        <v>5.9138736999999981E-3</v>
      </c>
      <c r="R281" s="25"/>
      <c r="S281" s="25"/>
      <c r="T281" s="25">
        <v>6.7000000000000002E-4</v>
      </c>
      <c r="U281" s="25">
        <f t="shared" si="49"/>
        <v>4.2500000000000003E-4</v>
      </c>
    </row>
    <row r="282" spans="1:21" s="15" customFormat="1">
      <c r="A282" s="18">
        <v>530</v>
      </c>
      <c r="B282" s="25">
        <v>1.2E-4</v>
      </c>
      <c r="C282" s="25">
        <v>1.1999999999999999E-3</v>
      </c>
      <c r="D282" s="25">
        <f t="shared" si="40"/>
        <v>8.1499999999999997E-4</v>
      </c>
      <c r="E282" s="25"/>
      <c r="F282" s="25">
        <f t="shared" si="41"/>
        <v>6.3878999999999997E-4</v>
      </c>
      <c r="G282" s="25">
        <f t="shared" si="42"/>
        <v>1.4711333700000001E-2</v>
      </c>
      <c r="H282" s="25">
        <v>1.9E-3</v>
      </c>
      <c r="I282" s="25">
        <f t="shared" si="43"/>
        <v>1.5150000000000001E-3</v>
      </c>
      <c r="J282" s="25"/>
      <c r="K282" s="25">
        <f t="shared" si="44"/>
        <v>9.027900000000001E-4</v>
      </c>
      <c r="L282" s="25">
        <f t="shared" si="45"/>
        <v>2.0791253700000005E-2</v>
      </c>
      <c r="M282" s="25">
        <v>1E-3</v>
      </c>
      <c r="N282" s="25">
        <f t="shared" si="46"/>
        <v>6.150000000000001E-4</v>
      </c>
      <c r="O282" s="25"/>
      <c r="P282" s="25">
        <f t="shared" si="47"/>
        <v>3.9679000000000005E-4</v>
      </c>
      <c r="Q282" s="25">
        <f t="shared" si="48"/>
        <v>9.1380737000000024E-3</v>
      </c>
      <c r="R282" s="25"/>
      <c r="S282" s="25"/>
      <c r="T282" s="25">
        <v>6.4999999999999997E-4</v>
      </c>
      <c r="U282" s="25">
        <f t="shared" si="49"/>
        <v>3.8499999999999998E-4</v>
      </c>
    </row>
    <row r="283" spans="1:21" s="15" customFormat="1">
      <c r="A283" s="18">
        <v>531</v>
      </c>
      <c r="B283" s="25">
        <v>9.0000000000000006E-5</v>
      </c>
      <c r="C283" s="25">
        <v>1.2999999999999999E-3</v>
      </c>
      <c r="D283" s="25">
        <f t="shared" si="40"/>
        <v>9.1E-4</v>
      </c>
      <c r="E283" s="25"/>
      <c r="F283" s="25">
        <f t="shared" si="41"/>
        <v>7.3379000000000001E-4</v>
      </c>
      <c r="G283" s="25">
        <f t="shared" si="42"/>
        <v>1.6899183700000001E-2</v>
      </c>
      <c r="H283" s="25">
        <v>1.9E-3</v>
      </c>
      <c r="I283" s="25">
        <f t="shared" si="43"/>
        <v>1.5100000000000001E-3</v>
      </c>
      <c r="J283" s="25"/>
      <c r="K283" s="25">
        <f t="shared" si="44"/>
        <v>8.9779000000000009E-4</v>
      </c>
      <c r="L283" s="25">
        <f t="shared" si="45"/>
        <v>2.0676103700000004E-2</v>
      </c>
      <c r="M283" s="25">
        <v>8.9999999999999998E-4</v>
      </c>
      <c r="N283" s="25">
        <f t="shared" si="46"/>
        <v>5.1000000000000004E-4</v>
      </c>
      <c r="O283" s="25"/>
      <c r="P283" s="25">
        <f t="shared" si="47"/>
        <v>2.9179E-4</v>
      </c>
      <c r="Q283" s="25">
        <f t="shared" si="48"/>
        <v>6.7199236999999998E-3</v>
      </c>
      <c r="R283" s="25"/>
      <c r="S283" s="25"/>
      <c r="T283" s="25">
        <v>6.8999999999999997E-4</v>
      </c>
      <c r="U283" s="25">
        <f t="shared" si="49"/>
        <v>3.8999999999999999E-4</v>
      </c>
    </row>
    <row r="284" spans="1:21" s="15" customFormat="1">
      <c r="A284" s="18">
        <v>532</v>
      </c>
      <c r="B284" s="25">
        <v>5.0000000000000002E-5</v>
      </c>
      <c r="C284" s="25">
        <v>1.1999999999999999E-3</v>
      </c>
      <c r="D284" s="25">
        <f t="shared" si="40"/>
        <v>8.3999999999999982E-4</v>
      </c>
      <c r="E284" s="25"/>
      <c r="F284" s="25">
        <f t="shared" si="41"/>
        <v>6.6378999999999982E-4</v>
      </c>
      <c r="G284" s="25">
        <f t="shared" si="42"/>
        <v>1.5287083699999997E-2</v>
      </c>
      <c r="H284" s="25">
        <v>1.8E-3</v>
      </c>
      <c r="I284" s="25">
        <f t="shared" si="43"/>
        <v>1.4399999999999999E-3</v>
      </c>
      <c r="J284" s="25"/>
      <c r="K284" s="25">
        <f t="shared" si="44"/>
        <v>8.2778999999999991E-4</v>
      </c>
      <c r="L284" s="25">
        <f t="shared" si="45"/>
        <v>1.9064003699999998E-2</v>
      </c>
      <c r="M284" s="25">
        <v>8.0000000000000004E-4</v>
      </c>
      <c r="N284" s="25">
        <f t="shared" si="46"/>
        <v>4.4000000000000002E-4</v>
      </c>
      <c r="O284" s="25"/>
      <c r="P284" s="25">
        <f t="shared" si="47"/>
        <v>2.2179E-4</v>
      </c>
      <c r="Q284" s="25">
        <f t="shared" si="48"/>
        <v>5.1078237000000007E-3</v>
      </c>
      <c r="R284" s="25"/>
      <c r="S284" s="25"/>
      <c r="T284" s="25">
        <v>6.7000000000000002E-4</v>
      </c>
      <c r="U284" s="25">
        <f t="shared" si="49"/>
        <v>3.6000000000000002E-4</v>
      </c>
    </row>
    <row r="285" spans="1:21" s="15" customFormat="1">
      <c r="A285" s="18">
        <v>533</v>
      </c>
      <c r="B285" s="25">
        <v>8.0000000000000007E-5</v>
      </c>
      <c r="C285" s="25">
        <v>1.1000000000000001E-3</v>
      </c>
      <c r="D285" s="25">
        <f t="shared" si="40"/>
        <v>7.1500000000000014E-4</v>
      </c>
      <c r="E285" s="25"/>
      <c r="F285" s="25">
        <f t="shared" si="41"/>
        <v>5.3879000000000015E-4</v>
      </c>
      <c r="G285" s="25">
        <f t="shared" si="42"/>
        <v>1.2408333700000005E-2</v>
      </c>
      <c r="H285" s="25">
        <v>1.8E-3</v>
      </c>
      <c r="I285" s="25">
        <f t="shared" si="43"/>
        <v>1.415E-3</v>
      </c>
      <c r="J285" s="25"/>
      <c r="K285" s="25">
        <f t="shared" si="44"/>
        <v>8.0279000000000006E-4</v>
      </c>
      <c r="L285" s="25">
        <f t="shared" si="45"/>
        <v>1.8488253700000002E-2</v>
      </c>
      <c r="M285" s="25">
        <v>8.9999999999999998E-4</v>
      </c>
      <c r="N285" s="25">
        <f t="shared" si="46"/>
        <v>5.1500000000000005E-4</v>
      </c>
      <c r="O285" s="25"/>
      <c r="P285" s="25">
        <f t="shared" si="47"/>
        <v>2.9679000000000001E-4</v>
      </c>
      <c r="Q285" s="25">
        <f t="shared" si="48"/>
        <v>6.8350737000000003E-3</v>
      </c>
      <c r="R285" s="25"/>
      <c r="S285" s="25"/>
      <c r="T285" s="25">
        <v>6.8999999999999997E-4</v>
      </c>
      <c r="U285" s="25">
        <f t="shared" si="49"/>
        <v>3.8499999999999998E-4</v>
      </c>
    </row>
    <row r="286" spans="1:21" s="15" customFormat="1">
      <c r="A286" s="18">
        <v>534</v>
      </c>
      <c r="B286" s="25">
        <v>1.2999999999999999E-4</v>
      </c>
      <c r="C286" s="25">
        <v>1.1999999999999999E-3</v>
      </c>
      <c r="D286" s="25">
        <f t="shared" si="40"/>
        <v>7.6499999999999984E-4</v>
      </c>
      <c r="E286" s="25"/>
      <c r="F286" s="25">
        <f t="shared" si="41"/>
        <v>5.8878999999999984E-4</v>
      </c>
      <c r="G286" s="25">
        <f t="shared" si="42"/>
        <v>1.3559833699999998E-2</v>
      </c>
      <c r="H286" s="25">
        <v>1.6999999999999999E-3</v>
      </c>
      <c r="I286" s="25">
        <f t="shared" si="43"/>
        <v>1.2649999999999998E-3</v>
      </c>
      <c r="J286" s="25"/>
      <c r="K286" s="25">
        <f t="shared" si="44"/>
        <v>6.5278999999999988E-4</v>
      </c>
      <c r="L286" s="25">
        <f t="shared" si="45"/>
        <v>1.5033753699999998E-2</v>
      </c>
      <c r="M286" s="25">
        <v>8.0000000000000004E-4</v>
      </c>
      <c r="N286" s="25">
        <f t="shared" si="46"/>
        <v>3.6500000000000004E-4</v>
      </c>
      <c r="O286" s="25"/>
      <c r="P286" s="25">
        <f t="shared" si="47"/>
        <v>1.4679000000000002E-4</v>
      </c>
      <c r="Q286" s="25">
        <f t="shared" si="48"/>
        <v>3.3805737000000007E-3</v>
      </c>
      <c r="R286" s="25"/>
      <c r="S286" s="25"/>
      <c r="T286" s="25">
        <v>7.3999999999999999E-4</v>
      </c>
      <c r="U286" s="25">
        <f t="shared" si="49"/>
        <v>4.35E-4</v>
      </c>
    </row>
    <row r="287" spans="1:21" s="15" customFormat="1">
      <c r="A287" s="18">
        <v>535</v>
      </c>
      <c r="B287" s="25">
        <v>5.0000000000000002E-5</v>
      </c>
      <c r="C287" s="25">
        <v>1.1999999999999999E-3</v>
      </c>
      <c r="D287" s="25">
        <f t="shared" si="40"/>
        <v>8.4499999999999983E-4</v>
      </c>
      <c r="E287" s="25"/>
      <c r="F287" s="25">
        <f t="shared" si="41"/>
        <v>6.6878999999999984E-4</v>
      </c>
      <c r="G287" s="25">
        <f t="shared" si="42"/>
        <v>1.5402233699999997E-2</v>
      </c>
      <c r="H287" s="25">
        <v>1.8E-3</v>
      </c>
      <c r="I287" s="25">
        <f t="shared" si="43"/>
        <v>1.4449999999999999E-3</v>
      </c>
      <c r="J287" s="25"/>
      <c r="K287" s="25">
        <f t="shared" si="44"/>
        <v>8.3278999999999992E-4</v>
      </c>
      <c r="L287" s="25">
        <f t="shared" si="45"/>
        <v>1.91791537E-2</v>
      </c>
      <c r="M287" s="25">
        <v>8.9999999999999998E-4</v>
      </c>
      <c r="N287" s="25">
        <f t="shared" si="46"/>
        <v>5.4499999999999991E-4</v>
      </c>
      <c r="O287" s="25"/>
      <c r="P287" s="25">
        <f t="shared" si="47"/>
        <v>3.2678999999999987E-4</v>
      </c>
      <c r="Q287" s="25">
        <f t="shared" si="48"/>
        <v>7.5259736999999972E-3</v>
      </c>
      <c r="R287" s="25"/>
      <c r="S287" s="25"/>
      <c r="T287" s="25">
        <v>6.6E-4</v>
      </c>
      <c r="U287" s="25">
        <f t="shared" si="49"/>
        <v>3.5500000000000001E-4</v>
      </c>
    </row>
    <row r="288" spans="1:21" s="15" customFormat="1">
      <c r="A288" s="18">
        <v>536</v>
      </c>
      <c r="B288" s="25">
        <v>9.0000000000000006E-5</v>
      </c>
      <c r="C288" s="25">
        <v>1.1999999999999999E-3</v>
      </c>
      <c r="D288" s="25">
        <f t="shared" si="40"/>
        <v>7.9499999999999992E-4</v>
      </c>
      <c r="E288" s="25"/>
      <c r="F288" s="25">
        <f t="shared" si="41"/>
        <v>6.1878999999999992E-4</v>
      </c>
      <c r="G288" s="25">
        <f t="shared" si="42"/>
        <v>1.4250733699999999E-2</v>
      </c>
      <c r="H288" s="25">
        <v>1.6999999999999999E-3</v>
      </c>
      <c r="I288" s="25">
        <f t="shared" si="43"/>
        <v>1.2949999999999999E-3</v>
      </c>
      <c r="J288" s="25"/>
      <c r="K288" s="25">
        <f t="shared" si="44"/>
        <v>6.8278999999999996E-4</v>
      </c>
      <c r="L288" s="25">
        <f t="shared" si="45"/>
        <v>1.5724653700000001E-2</v>
      </c>
      <c r="M288" s="25">
        <v>8.9999999999999998E-4</v>
      </c>
      <c r="N288" s="25">
        <f t="shared" si="46"/>
        <v>4.95E-4</v>
      </c>
      <c r="O288" s="25"/>
      <c r="P288" s="25">
        <f t="shared" si="47"/>
        <v>2.7678999999999996E-4</v>
      </c>
      <c r="Q288" s="25">
        <f t="shared" si="48"/>
        <v>6.3744736999999992E-3</v>
      </c>
      <c r="R288" s="25"/>
      <c r="S288" s="25"/>
      <c r="T288" s="25">
        <v>7.2000000000000005E-4</v>
      </c>
      <c r="U288" s="25">
        <f t="shared" si="49"/>
        <v>4.0500000000000003E-4</v>
      </c>
    </row>
    <row r="289" spans="1:21" s="15" customFormat="1">
      <c r="A289" s="18">
        <v>537</v>
      </c>
      <c r="B289" s="25">
        <v>1.2E-4</v>
      </c>
      <c r="C289" s="25">
        <v>1.1999999999999999E-3</v>
      </c>
      <c r="D289" s="25">
        <f t="shared" si="40"/>
        <v>8.0499999999999994E-4</v>
      </c>
      <c r="E289" s="25"/>
      <c r="F289" s="25">
        <f t="shared" si="41"/>
        <v>6.2878999999999995E-4</v>
      </c>
      <c r="G289" s="25">
        <f t="shared" si="42"/>
        <v>1.44810337E-2</v>
      </c>
      <c r="H289" s="25">
        <v>1.8E-3</v>
      </c>
      <c r="I289" s="25">
        <f t="shared" si="43"/>
        <v>1.405E-3</v>
      </c>
      <c r="J289" s="25"/>
      <c r="K289" s="25">
        <f t="shared" si="44"/>
        <v>7.9279000000000003E-4</v>
      </c>
      <c r="L289" s="25">
        <f t="shared" si="45"/>
        <v>1.8257953700000003E-2</v>
      </c>
      <c r="M289" s="25">
        <v>8.9999999999999998E-4</v>
      </c>
      <c r="N289" s="25">
        <f t="shared" si="46"/>
        <v>5.0500000000000002E-4</v>
      </c>
      <c r="O289" s="25"/>
      <c r="P289" s="25">
        <f t="shared" si="47"/>
        <v>2.8678999999999998E-4</v>
      </c>
      <c r="Q289" s="25">
        <f t="shared" si="48"/>
        <v>6.6047737000000002E-3</v>
      </c>
      <c r="R289" s="25"/>
      <c r="S289" s="25"/>
      <c r="T289" s="25">
        <v>6.7000000000000002E-4</v>
      </c>
      <c r="U289" s="25">
        <f t="shared" si="49"/>
        <v>3.9500000000000001E-4</v>
      </c>
    </row>
    <row r="290" spans="1:21" s="15" customFormat="1">
      <c r="A290" s="18">
        <v>538</v>
      </c>
      <c r="B290" s="25">
        <v>3.0000000000000001E-5</v>
      </c>
      <c r="C290" s="25">
        <v>1.1999999999999999E-3</v>
      </c>
      <c r="D290" s="25">
        <f t="shared" si="40"/>
        <v>8.5499999999999986E-4</v>
      </c>
      <c r="E290" s="25"/>
      <c r="F290" s="25">
        <f t="shared" si="41"/>
        <v>6.7878999999999986E-4</v>
      </c>
      <c r="G290" s="25">
        <f t="shared" si="42"/>
        <v>1.5632533699999996E-2</v>
      </c>
      <c r="H290" s="25">
        <v>1.8E-3</v>
      </c>
      <c r="I290" s="25">
        <f t="shared" si="43"/>
        <v>1.4549999999999999E-3</v>
      </c>
      <c r="J290" s="25"/>
      <c r="K290" s="25">
        <f t="shared" si="44"/>
        <v>8.4278999999999995E-4</v>
      </c>
      <c r="L290" s="25">
        <f t="shared" si="45"/>
        <v>1.9409453699999999E-2</v>
      </c>
      <c r="M290" s="25">
        <v>1E-3</v>
      </c>
      <c r="N290" s="25">
        <f t="shared" si="46"/>
        <v>6.5499999999999998E-4</v>
      </c>
      <c r="O290" s="25"/>
      <c r="P290" s="25">
        <f t="shared" si="47"/>
        <v>4.3678999999999994E-4</v>
      </c>
      <c r="Q290" s="25">
        <f t="shared" si="48"/>
        <v>1.0059273699999999E-2</v>
      </c>
      <c r="R290" s="25"/>
      <c r="S290" s="25"/>
      <c r="T290" s="25">
        <v>6.6E-4</v>
      </c>
      <c r="U290" s="25">
        <f t="shared" si="49"/>
        <v>3.4499999999999998E-4</v>
      </c>
    </row>
    <row r="291" spans="1:21" s="15" customFormat="1">
      <c r="A291" s="18">
        <v>539</v>
      </c>
      <c r="B291" s="25">
        <v>3.0000000000000001E-5</v>
      </c>
      <c r="C291" s="25">
        <v>1.1000000000000001E-3</v>
      </c>
      <c r="D291" s="25">
        <f t="shared" si="40"/>
        <v>7.5000000000000002E-4</v>
      </c>
      <c r="E291" s="25"/>
      <c r="F291" s="25">
        <f t="shared" si="41"/>
        <v>5.7379000000000002E-4</v>
      </c>
      <c r="G291" s="25">
        <f t="shared" si="42"/>
        <v>1.32143837E-2</v>
      </c>
      <c r="H291" s="25">
        <v>1.6999999999999999E-3</v>
      </c>
      <c r="I291" s="25">
        <f t="shared" si="43"/>
        <v>1.3499999999999999E-3</v>
      </c>
      <c r="J291" s="25"/>
      <c r="K291" s="25">
        <f t="shared" si="44"/>
        <v>7.3778999999999989E-4</v>
      </c>
      <c r="L291" s="25">
        <f t="shared" si="45"/>
        <v>1.6991303699999998E-2</v>
      </c>
      <c r="M291" s="25">
        <v>8.9999999999999998E-4</v>
      </c>
      <c r="N291" s="25">
        <f t="shared" si="46"/>
        <v>5.4999999999999992E-4</v>
      </c>
      <c r="O291" s="25"/>
      <c r="P291" s="25">
        <f t="shared" si="47"/>
        <v>3.3178999999999988E-4</v>
      </c>
      <c r="Q291" s="25">
        <f t="shared" si="48"/>
        <v>7.6411236999999977E-3</v>
      </c>
      <c r="R291" s="25"/>
      <c r="S291" s="25"/>
      <c r="T291" s="25">
        <v>6.7000000000000002E-4</v>
      </c>
      <c r="U291" s="25">
        <f t="shared" si="49"/>
        <v>3.5E-4</v>
      </c>
    </row>
    <row r="292" spans="1:21" s="15" customFormat="1">
      <c r="A292" s="18">
        <v>540</v>
      </c>
      <c r="B292" s="25">
        <v>1E-4</v>
      </c>
      <c r="C292" s="25">
        <v>1.1000000000000001E-3</v>
      </c>
      <c r="D292" s="25">
        <f t="shared" si="40"/>
        <v>7.1000000000000002E-4</v>
      </c>
      <c r="E292" s="25"/>
      <c r="F292" s="25">
        <f t="shared" si="41"/>
        <v>5.3379000000000002E-4</v>
      </c>
      <c r="G292" s="25">
        <f t="shared" si="42"/>
        <v>1.2293183700000002E-2</v>
      </c>
      <c r="H292" s="25">
        <v>1.8E-3</v>
      </c>
      <c r="I292" s="25">
        <f t="shared" si="43"/>
        <v>1.4099999999999998E-3</v>
      </c>
      <c r="J292" s="25"/>
      <c r="K292" s="25">
        <f t="shared" si="44"/>
        <v>7.9778999999999983E-4</v>
      </c>
      <c r="L292" s="25">
        <f t="shared" si="45"/>
        <v>1.8373103699999997E-2</v>
      </c>
      <c r="M292" s="25">
        <v>8.0000000000000004E-4</v>
      </c>
      <c r="N292" s="25">
        <f t="shared" si="46"/>
        <v>4.0999999999999999E-4</v>
      </c>
      <c r="O292" s="25"/>
      <c r="P292" s="25">
        <f t="shared" si="47"/>
        <v>1.9178999999999998E-4</v>
      </c>
      <c r="Q292" s="25">
        <f t="shared" si="48"/>
        <v>4.4169236999999995E-3</v>
      </c>
      <c r="R292" s="25"/>
      <c r="S292" s="25"/>
      <c r="T292" s="25">
        <v>6.8000000000000005E-4</v>
      </c>
      <c r="U292" s="25">
        <f t="shared" si="49"/>
        <v>3.9000000000000005E-4</v>
      </c>
    </row>
    <row r="293" spans="1:21" s="15" customFormat="1">
      <c r="A293" s="18">
        <v>541</v>
      </c>
      <c r="B293" s="25">
        <v>6.0000000000000002E-5</v>
      </c>
      <c r="C293" s="25">
        <v>1.1999999999999999E-3</v>
      </c>
      <c r="D293" s="25">
        <f t="shared" si="40"/>
        <v>8.0499999999999994E-4</v>
      </c>
      <c r="E293" s="25"/>
      <c r="F293" s="25">
        <f t="shared" si="41"/>
        <v>6.2878999999999995E-4</v>
      </c>
      <c r="G293" s="25">
        <f t="shared" si="42"/>
        <v>1.44810337E-2</v>
      </c>
      <c r="H293" s="25">
        <v>1.8E-3</v>
      </c>
      <c r="I293" s="25">
        <f t="shared" si="43"/>
        <v>1.405E-3</v>
      </c>
      <c r="J293" s="25"/>
      <c r="K293" s="25">
        <f t="shared" si="44"/>
        <v>7.9279000000000003E-4</v>
      </c>
      <c r="L293" s="25">
        <f t="shared" si="45"/>
        <v>1.8257953700000003E-2</v>
      </c>
      <c r="M293" s="25">
        <v>8.9999999999999998E-4</v>
      </c>
      <c r="N293" s="25">
        <f t="shared" si="46"/>
        <v>5.0500000000000002E-4</v>
      </c>
      <c r="O293" s="25"/>
      <c r="P293" s="25">
        <f t="shared" si="47"/>
        <v>2.8678999999999998E-4</v>
      </c>
      <c r="Q293" s="25">
        <f t="shared" si="48"/>
        <v>6.6047737000000002E-3</v>
      </c>
      <c r="R293" s="25"/>
      <c r="S293" s="25"/>
      <c r="T293" s="25">
        <v>7.2999999999999996E-4</v>
      </c>
      <c r="U293" s="25">
        <f t="shared" si="49"/>
        <v>3.9500000000000001E-4</v>
      </c>
    </row>
    <row r="294" spans="1:21" s="15" customFormat="1">
      <c r="A294" s="18">
        <v>542</v>
      </c>
      <c r="B294" s="25">
        <v>5.0000000000000002E-5</v>
      </c>
      <c r="C294" s="25">
        <v>1.1999999999999999E-3</v>
      </c>
      <c r="D294" s="25">
        <f t="shared" si="40"/>
        <v>8.4999999999999984E-4</v>
      </c>
      <c r="E294" s="25"/>
      <c r="F294" s="25">
        <f t="shared" si="41"/>
        <v>6.7378999999999985E-4</v>
      </c>
      <c r="G294" s="25">
        <f t="shared" si="42"/>
        <v>1.5517383699999998E-2</v>
      </c>
      <c r="H294" s="25">
        <v>1.6999999999999999E-3</v>
      </c>
      <c r="I294" s="25">
        <f t="shared" si="43"/>
        <v>1.3499999999999999E-3</v>
      </c>
      <c r="J294" s="25"/>
      <c r="K294" s="25">
        <f t="shared" si="44"/>
        <v>7.3778999999999989E-4</v>
      </c>
      <c r="L294" s="25">
        <f t="shared" si="45"/>
        <v>1.6991303699999998E-2</v>
      </c>
      <c r="M294" s="25">
        <v>8.0000000000000004E-4</v>
      </c>
      <c r="N294" s="25">
        <f t="shared" si="46"/>
        <v>4.5000000000000004E-4</v>
      </c>
      <c r="O294" s="25"/>
      <c r="P294" s="25">
        <f t="shared" si="47"/>
        <v>2.3179000000000003E-4</v>
      </c>
      <c r="Q294" s="25">
        <f t="shared" si="48"/>
        <v>5.3381237000000008E-3</v>
      </c>
      <c r="R294" s="25"/>
      <c r="S294" s="25"/>
      <c r="T294" s="25">
        <v>6.4999999999999997E-4</v>
      </c>
      <c r="U294" s="25">
        <f t="shared" si="49"/>
        <v>3.5E-4</v>
      </c>
    </row>
    <row r="295" spans="1:21" s="15" customFormat="1">
      <c r="A295" s="18">
        <v>543</v>
      </c>
      <c r="B295" s="25">
        <v>6.8999999999999997E-5</v>
      </c>
      <c r="C295" s="25">
        <v>1.1000000000000001E-3</v>
      </c>
      <c r="D295" s="25">
        <f t="shared" si="40"/>
        <v>7.3550000000000004E-4</v>
      </c>
      <c r="E295" s="25"/>
      <c r="F295" s="25">
        <f t="shared" si="41"/>
        <v>5.5929000000000005E-4</v>
      </c>
      <c r="G295" s="25">
        <f t="shared" si="42"/>
        <v>1.2880448700000002E-2</v>
      </c>
      <c r="H295" s="25">
        <v>1.6999999999999999E-3</v>
      </c>
      <c r="I295" s="25">
        <f t="shared" si="43"/>
        <v>1.3354999999999999E-3</v>
      </c>
      <c r="J295" s="25"/>
      <c r="K295" s="25">
        <f t="shared" si="44"/>
        <v>7.2328999999999991E-4</v>
      </c>
      <c r="L295" s="25">
        <f t="shared" si="45"/>
        <v>1.6657368699999998E-2</v>
      </c>
      <c r="M295" s="25">
        <v>8.9999999999999998E-4</v>
      </c>
      <c r="N295" s="25">
        <f t="shared" si="46"/>
        <v>5.3549999999999995E-4</v>
      </c>
      <c r="O295" s="25"/>
      <c r="P295" s="25">
        <f t="shared" si="47"/>
        <v>3.1728999999999991E-4</v>
      </c>
      <c r="Q295" s="25">
        <f t="shared" si="48"/>
        <v>7.3071886999999981E-3</v>
      </c>
      <c r="R295" s="25"/>
      <c r="S295" s="25"/>
      <c r="T295" s="25">
        <v>6.6E-4</v>
      </c>
      <c r="U295" s="25">
        <f t="shared" si="49"/>
        <v>3.6450000000000002E-4</v>
      </c>
    </row>
    <row r="296" spans="1:21" s="15" customFormat="1">
      <c r="A296" s="18">
        <v>544</v>
      </c>
      <c r="B296" s="25">
        <v>6.0000000000000002E-5</v>
      </c>
      <c r="C296" s="25">
        <v>1.1999999999999999E-3</v>
      </c>
      <c r="D296" s="25">
        <f t="shared" si="40"/>
        <v>8.4999999999999984E-4</v>
      </c>
      <c r="E296" s="25"/>
      <c r="F296" s="25">
        <f t="shared" si="41"/>
        <v>6.7378999999999985E-4</v>
      </c>
      <c r="G296" s="25">
        <f t="shared" si="42"/>
        <v>1.5517383699999998E-2</v>
      </c>
      <c r="H296" s="25">
        <v>1.8E-3</v>
      </c>
      <c r="I296" s="25">
        <f t="shared" si="43"/>
        <v>1.4499999999999999E-3</v>
      </c>
      <c r="J296" s="25"/>
      <c r="K296" s="25">
        <f t="shared" si="44"/>
        <v>8.3778999999999993E-4</v>
      </c>
      <c r="L296" s="25">
        <f t="shared" si="45"/>
        <v>1.9294303699999998E-2</v>
      </c>
      <c r="M296" s="25">
        <v>1.1000000000000001E-3</v>
      </c>
      <c r="N296" s="25">
        <f t="shared" si="46"/>
        <v>7.5000000000000002E-4</v>
      </c>
      <c r="O296" s="25"/>
      <c r="P296" s="25">
        <f t="shared" si="47"/>
        <v>5.3178999999999998E-4</v>
      </c>
      <c r="Q296" s="25">
        <f t="shared" si="48"/>
        <v>1.2247123699999999E-2</v>
      </c>
      <c r="R296" s="25"/>
      <c r="S296" s="25"/>
      <c r="T296" s="25">
        <v>6.4000000000000005E-4</v>
      </c>
      <c r="U296" s="25">
        <f t="shared" si="49"/>
        <v>3.5000000000000005E-4</v>
      </c>
    </row>
    <row r="297" spans="1:21" s="15" customFormat="1">
      <c r="A297" s="18">
        <v>545</v>
      </c>
      <c r="B297" s="25">
        <v>5.0000000000000002E-5</v>
      </c>
      <c r="C297" s="25">
        <v>1.1000000000000001E-3</v>
      </c>
      <c r="D297" s="25">
        <f t="shared" si="40"/>
        <v>7.5500000000000003E-4</v>
      </c>
      <c r="E297" s="25"/>
      <c r="F297" s="25">
        <f t="shared" si="41"/>
        <v>5.7879000000000003E-4</v>
      </c>
      <c r="G297" s="25">
        <f t="shared" si="42"/>
        <v>1.3329533700000002E-2</v>
      </c>
      <c r="H297" s="25">
        <v>1.6999999999999999E-3</v>
      </c>
      <c r="I297" s="25">
        <f t="shared" si="43"/>
        <v>1.3549999999999999E-3</v>
      </c>
      <c r="J297" s="25"/>
      <c r="K297" s="25">
        <f t="shared" si="44"/>
        <v>7.427899999999999E-4</v>
      </c>
      <c r="L297" s="25">
        <f t="shared" si="45"/>
        <v>1.71064537E-2</v>
      </c>
      <c r="M297" s="25">
        <v>8.0000000000000004E-4</v>
      </c>
      <c r="N297" s="25">
        <f t="shared" si="46"/>
        <v>4.55E-4</v>
      </c>
      <c r="O297" s="25"/>
      <c r="P297" s="25">
        <f t="shared" si="47"/>
        <v>2.3678999999999999E-4</v>
      </c>
      <c r="Q297" s="25">
        <f t="shared" si="48"/>
        <v>5.4532736999999996E-3</v>
      </c>
      <c r="R297" s="25"/>
      <c r="S297" s="25"/>
      <c r="T297" s="25">
        <v>6.4000000000000005E-4</v>
      </c>
      <c r="U297" s="25">
        <f t="shared" si="49"/>
        <v>3.4500000000000004E-4</v>
      </c>
    </row>
    <row r="298" spans="1:21" s="15" customFormat="1">
      <c r="A298" s="18">
        <v>546</v>
      </c>
      <c r="B298" s="25">
        <v>5.0000000000000002E-5</v>
      </c>
      <c r="C298" s="25">
        <v>1.1000000000000001E-3</v>
      </c>
      <c r="D298" s="25">
        <f t="shared" si="40"/>
        <v>7.45E-4</v>
      </c>
      <c r="E298" s="25"/>
      <c r="F298" s="25">
        <f t="shared" si="41"/>
        <v>5.6879000000000001E-4</v>
      </c>
      <c r="G298" s="25">
        <f t="shared" si="42"/>
        <v>1.3099233700000001E-2</v>
      </c>
      <c r="H298" s="25">
        <v>1.6999999999999999E-3</v>
      </c>
      <c r="I298" s="25">
        <f t="shared" si="43"/>
        <v>1.3449999999999998E-3</v>
      </c>
      <c r="J298" s="25"/>
      <c r="K298" s="25">
        <f t="shared" si="44"/>
        <v>7.3278999999999987E-4</v>
      </c>
      <c r="L298" s="25">
        <f t="shared" si="45"/>
        <v>1.6876153699999997E-2</v>
      </c>
      <c r="M298" s="25">
        <v>8.9999999999999998E-4</v>
      </c>
      <c r="N298" s="25">
        <f t="shared" si="46"/>
        <v>5.4499999999999991E-4</v>
      </c>
      <c r="O298" s="25"/>
      <c r="P298" s="25">
        <f t="shared" si="47"/>
        <v>3.2678999999999987E-4</v>
      </c>
      <c r="Q298" s="25">
        <f t="shared" si="48"/>
        <v>7.5259736999999972E-3</v>
      </c>
      <c r="R298" s="25"/>
      <c r="S298" s="25"/>
      <c r="T298" s="25">
        <v>6.6E-4</v>
      </c>
      <c r="U298" s="25">
        <f t="shared" si="49"/>
        <v>3.5500000000000001E-4</v>
      </c>
    </row>
    <row r="299" spans="1:21" s="15" customFormat="1">
      <c r="A299" s="18">
        <v>547</v>
      </c>
      <c r="B299" s="25">
        <v>6.0000000000000002E-5</v>
      </c>
      <c r="C299" s="25">
        <v>1.1000000000000001E-3</v>
      </c>
      <c r="D299" s="25">
        <f t="shared" si="40"/>
        <v>7.2500000000000006E-4</v>
      </c>
      <c r="E299" s="25"/>
      <c r="F299" s="25">
        <f t="shared" si="41"/>
        <v>5.4879000000000006E-4</v>
      </c>
      <c r="G299" s="25">
        <f t="shared" si="42"/>
        <v>1.2638633700000002E-2</v>
      </c>
      <c r="H299" s="25">
        <v>1.6999999999999999E-3</v>
      </c>
      <c r="I299" s="25">
        <f t="shared" si="43"/>
        <v>1.3249999999999998E-3</v>
      </c>
      <c r="J299" s="25"/>
      <c r="K299" s="25">
        <f t="shared" si="44"/>
        <v>7.1278999999999982E-4</v>
      </c>
      <c r="L299" s="25">
        <f t="shared" si="45"/>
        <v>1.6415553699999998E-2</v>
      </c>
      <c r="M299" s="25">
        <v>8.9999999999999998E-4</v>
      </c>
      <c r="N299" s="25">
        <f t="shared" si="46"/>
        <v>5.2499999999999997E-4</v>
      </c>
      <c r="O299" s="25"/>
      <c r="P299" s="25">
        <f t="shared" si="47"/>
        <v>3.0678999999999993E-4</v>
      </c>
      <c r="Q299" s="25">
        <f t="shared" si="48"/>
        <v>7.0653736999999987E-3</v>
      </c>
      <c r="R299" s="25"/>
      <c r="S299" s="25"/>
      <c r="T299" s="25">
        <v>6.8999999999999997E-4</v>
      </c>
      <c r="U299" s="25">
        <f t="shared" si="49"/>
        <v>3.7500000000000001E-4</v>
      </c>
    </row>
    <row r="300" spans="1:21" s="15" customFormat="1">
      <c r="A300" s="18">
        <v>548</v>
      </c>
      <c r="B300" s="25">
        <v>8.0000000000000007E-5</v>
      </c>
      <c r="C300" s="25">
        <v>1.1999999999999999E-3</v>
      </c>
      <c r="D300" s="25">
        <f t="shared" si="40"/>
        <v>8.3499999999999991E-4</v>
      </c>
      <c r="E300" s="25"/>
      <c r="F300" s="25">
        <f t="shared" si="41"/>
        <v>6.5878999999999992E-4</v>
      </c>
      <c r="G300" s="25">
        <f t="shared" si="42"/>
        <v>1.5171933699999999E-2</v>
      </c>
      <c r="H300" s="25">
        <v>1.9E-3</v>
      </c>
      <c r="I300" s="25">
        <f t="shared" si="43"/>
        <v>1.5349999999999999E-3</v>
      </c>
      <c r="J300" s="25"/>
      <c r="K300" s="25">
        <f t="shared" si="44"/>
        <v>9.2278999999999994E-4</v>
      </c>
      <c r="L300" s="25">
        <f t="shared" si="45"/>
        <v>2.12518537E-2</v>
      </c>
      <c r="M300" s="25">
        <v>8.9999999999999998E-4</v>
      </c>
      <c r="N300" s="25">
        <f t="shared" si="46"/>
        <v>5.3499999999999999E-4</v>
      </c>
      <c r="O300" s="25"/>
      <c r="P300" s="25">
        <f t="shared" si="47"/>
        <v>3.1678999999999995E-4</v>
      </c>
      <c r="Q300" s="25">
        <f t="shared" si="48"/>
        <v>7.2956736999999997E-3</v>
      </c>
      <c r="R300" s="25"/>
      <c r="S300" s="25"/>
      <c r="T300" s="25">
        <v>6.4999999999999997E-4</v>
      </c>
      <c r="U300" s="25">
        <f t="shared" si="49"/>
        <v>3.6499999999999998E-4</v>
      </c>
    </row>
    <row r="301" spans="1:21" s="15" customFormat="1">
      <c r="A301" s="18">
        <v>549</v>
      </c>
      <c r="B301" s="25">
        <v>6.0000000000000002E-5</v>
      </c>
      <c r="C301" s="25">
        <v>1E-3</v>
      </c>
      <c r="D301" s="25">
        <f t="shared" si="40"/>
        <v>6.5499999999999998E-4</v>
      </c>
      <c r="E301" s="25"/>
      <c r="F301" s="25">
        <f t="shared" si="41"/>
        <v>4.7878999999999999E-4</v>
      </c>
      <c r="G301" s="25">
        <f t="shared" si="42"/>
        <v>1.10265337E-2</v>
      </c>
      <c r="H301" s="25">
        <v>1.6000000000000001E-3</v>
      </c>
      <c r="I301" s="25">
        <f t="shared" si="43"/>
        <v>1.255E-3</v>
      </c>
      <c r="J301" s="25"/>
      <c r="K301" s="25">
        <f t="shared" si="44"/>
        <v>6.4279000000000007E-4</v>
      </c>
      <c r="L301" s="25">
        <f t="shared" si="45"/>
        <v>1.4803453700000002E-2</v>
      </c>
      <c r="M301" s="25">
        <v>8.0000000000000004E-4</v>
      </c>
      <c r="N301" s="25">
        <f t="shared" si="46"/>
        <v>4.55E-4</v>
      </c>
      <c r="O301" s="25"/>
      <c r="P301" s="25">
        <f t="shared" si="47"/>
        <v>2.3678999999999999E-4</v>
      </c>
      <c r="Q301" s="25">
        <f t="shared" si="48"/>
        <v>5.4532736999999996E-3</v>
      </c>
      <c r="R301" s="25"/>
      <c r="S301" s="25"/>
      <c r="T301" s="25">
        <v>6.3000000000000003E-4</v>
      </c>
      <c r="U301" s="25">
        <f t="shared" si="49"/>
        <v>3.4500000000000004E-4</v>
      </c>
    </row>
    <row r="302" spans="1:21" s="15" customFormat="1">
      <c r="A302" s="18">
        <v>550</v>
      </c>
      <c r="B302" s="25">
        <v>2.0000000000000002E-5</v>
      </c>
      <c r="C302" s="25">
        <v>1E-3</v>
      </c>
      <c r="D302" s="25">
        <f t="shared" si="40"/>
        <v>6.7500000000000004E-4</v>
      </c>
      <c r="E302" s="25"/>
      <c r="F302" s="25">
        <f t="shared" si="41"/>
        <v>4.9879000000000004E-4</v>
      </c>
      <c r="G302" s="25">
        <f t="shared" si="42"/>
        <v>1.1487133700000001E-2</v>
      </c>
      <c r="H302" s="25">
        <v>1.6999999999999999E-3</v>
      </c>
      <c r="I302" s="25">
        <f t="shared" si="43"/>
        <v>1.3749999999999999E-3</v>
      </c>
      <c r="J302" s="25"/>
      <c r="K302" s="25">
        <f t="shared" si="44"/>
        <v>7.6278999999999995E-4</v>
      </c>
      <c r="L302" s="25">
        <f t="shared" si="45"/>
        <v>1.7567053699999998E-2</v>
      </c>
      <c r="M302" s="25">
        <v>6.9999999999999999E-4</v>
      </c>
      <c r="N302" s="25">
        <f t="shared" si="46"/>
        <v>3.7499999999999995E-4</v>
      </c>
      <c r="O302" s="25"/>
      <c r="P302" s="25">
        <f t="shared" si="47"/>
        <v>1.5678999999999994E-4</v>
      </c>
      <c r="Q302" s="25">
        <f t="shared" si="48"/>
        <v>3.6108736999999986E-3</v>
      </c>
      <c r="R302" s="25"/>
      <c r="S302" s="25"/>
      <c r="T302" s="25">
        <v>6.3000000000000003E-4</v>
      </c>
      <c r="U302" s="25">
        <f t="shared" si="49"/>
        <v>3.2500000000000004E-4</v>
      </c>
    </row>
    <row r="303" spans="1:21" s="15" customFormat="1">
      <c r="A303" s="18">
        <v>551</v>
      </c>
      <c r="B303" s="25">
        <v>2.0000000000000002E-5</v>
      </c>
      <c r="C303" s="25">
        <v>1.1000000000000001E-3</v>
      </c>
      <c r="D303" s="25">
        <f t="shared" si="40"/>
        <v>7.5000000000000002E-4</v>
      </c>
      <c r="E303" s="25"/>
      <c r="F303" s="25">
        <f t="shared" si="41"/>
        <v>5.7379000000000002E-4</v>
      </c>
      <c r="G303" s="25">
        <f t="shared" si="42"/>
        <v>1.32143837E-2</v>
      </c>
      <c r="H303" s="25">
        <v>1.8E-3</v>
      </c>
      <c r="I303" s="25">
        <f t="shared" si="43"/>
        <v>1.4499999999999999E-3</v>
      </c>
      <c r="J303" s="25"/>
      <c r="K303" s="25">
        <f t="shared" si="44"/>
        <v>8.3778999999999993E-4</v>
      </c>
      <c r="L303" s="25">
        <f t="shared" si="45"/>
        <v>1.9294303699999998E-2</v>
      </c>
      <c r="M303" s="25">
        <v>8.9999999999999998E-4</v>
      </c>
      <c r="N303" s="25">
        <f t="shared" si="46"/>
        <v>5.4999999999999992E-4</v>
      </c>
      <c r="O303" s="25"/>
      <c r="P303" s="25">
        <f t="shared" si="47"/>
        <v>3.3178999999999988E-4</v>
      </c>
      <c r="Q303" s="25">
        <f t="shared" si="48"/>
        <v>7.6411236999999977E-3</v>
      </c>
      <c r="R303" s="25"/>
      <c r="S303" s="25"/>
      <c r="T303" s="25">
        <v>6.8000000000000005E-4</v>
      </c>
      <c r="U303" s="25">
        <f t="shared" si="49"/>
        <v>3.5000000000000005E-4</v>
      </c>
    </row>
    <row r="304" spans="1:21" s="15" customFormat="1">
      <c r="A304" s="18">
        <v>552</v>
      </c>
      <c r="B304" s="25">
        <v>1.2999999999999999E-4</v>
      </c>
      <c r="C304" s="25">
        <v>1.1000000000000001E-3</v>
      </c>
      <c r="D304" s="25">
        <f t="shared" si="40"/>
        <v>6.8500000000000006E-4</v>
      </c>
      <c r="E304" s="25"/>
      <c r="F304" s="25">
        <f t="shared" si="41"/>
        <v>5.0879000000000007E-4</v>
      </c>
      <c r="G304" s="25">
        <f t="shared" si="42"/>
        <v>1.1717433700000002E-2</v>
      </c>
      <c r="H304" s="25">
        <v>1.6999999999999999E-3</v>
      </c>
      <c r="I304" s="25">
        <f t="shared" si="43"/>
        <v>1.2849999999999999E-3</v>
      </c>
      <c r="J304" s="25"/>
      <c r="K304" s="25">
        <f t="shared" si="44"/>
        <v>6.7278999999999993E-4</v>
      </c>
      <c r="L304" s="25">
        <f t="shared" si="45"/>
        <v>1.54943537E-2</v>
      </c>
      <c r="M304" s="25">
        <v>8.9999999999999998E-4</v>
      </c>
      <c r="N304" s="25">
        <f t="shared" si="46"/>
        <v>4.8499999999999997E-4</v>
      </c>
      <c r="O304" s="25"/>
      <c r="P304" s="25">
        <f t="shared" si="47"/>
        <v>2.6678999999999993E-4</v>
      </c>
      <c r="Q304" s="25">
        <f t="shared" si="48"/>
        <v>6.1441736999999991E-3</v>
      </c>
      <c r="R304" s="25"/>
      <c r="S304" s="25"/>
      <c r="T304" s="25">
        <v>6.9999999999999999E-4</v>
      </c>
      <c r="U304" s="25">
        <f t="shared" si="49"/>
        <v>4.15E-4</v>
      </c>
    </row>
    <row r="305" spans="1:21" s="15" customFormat="1">
      <c r="A305" s="18">
        <v>553</v>
      </c>
      <c r="B305" s="25">
        <v>6.0000000000000002E-5</v>
      </c>
      <c r="C305" s="25">
        <v>1E-3</v>
      </c>
      <c r="D305" s="25">
        <f t="shared" si="40"/>
        <v>6.2999999999999992E-4</v>
      </c>
      <c r="E305" s="25"/>
      <c r="F305" s="25">
        <f t="shared" si="41"/>
        <v>4.5378999999999992E-4</v>
      </c>
      <c r="G305" s="25">
        <f t="shared" si="42"/>
        <v>1.0450783699999999E-2</v>
      </c>
      <c r="H305" s="25">
        <v>1.6000000000000001E-3</v>
      </c>
      <c r="I305" s="25">
        <f t="shared" si="43"/>
        <v>1.23E-3</v>
      </c>
      <c r="J305" s="25"/>
      <c r="K305" s="25">
        <f t="shared" si="44"/>
        <v>6.1779000000000001E-4</v>
      </c>
      <c r="L305" s="25">
        <f t="shared" si="45"/>
        <v>1.42277037E-2</v>
      </c>
      <c r="M305" s="25">
        <v>8.0000000000000004E-4</v>
      </c>
      <c r="N305" s="25">
        <f t="shared" si="46"/>
        <v>4.2999999999999999E-4</v>
      </c>
      <c r="O305" s="25"/>
      <c r="P305" s="25">
        <f t="shared" si="47"/>
        <v>2.1178999999999998E-4</v>
      </c>
      <c r="Q305" s="25">
        <f t="shared" si="48"/>
        <v>4.8775236999999997E-3</v>
      </c>
      <c r="R305" s="25"/>
      <c r="S305" s="25"/>
      <c r="T305" s="25">
        <v>6.8000000000000005E-4</v>
      </c>
      <c r="U305" s="25">
        <f t="shared" si="49"/>
        <v>3.7000000000000005E-4</v>
      </c>
    </row>
    <row r="306" spans="1:21" s="15" customFormat="1">
      <c r="A306" s="18">
        <v>554</v>
      </c>
      <c r="B306" s="25">
        <v>1.2E-4</v>
      </c>
      <c r="C306" s="25">
        <v>1.1999999999999999E-3</v>
      </c>
      <c r="D306" s="25">
        <f t="shared" si="40"/>
        <v>7.9999999999999993E-4</v>
      </c>
      <c r="E306" s="25"/>
      <c r="F306" s="25">
        <f t="shared" si="41"/>
        <v>6.2378999999999993E-4</v>
      </c>
      <c r="G306" s="25">
        <f t="shared" si="42"/>
        <v>1.4365883699999998E-2</v>
      </c>
      <c r="H306" s="25">
        <v>1.8E-3</v>
      </c>
      <c r="I306" s="25">
        <f t="shared" si="43"/>
        <v>1.4E-3</v>
      </c>
      <c r="J306" s="25"/>
      <c r="K306" s="25">
        <f t="shared" si="44"/>
        <v>7.8779000000000002E-4</v>
      </c>
      <c r="L306" s="25">
        <f t="shared" si="45"/>
        <v>1.8142803700000001E-2</v>
      </c>
      <c r="M306" s="25">
        <v>1E-3</v>
      </c>
      <c r="N306" s="25">
        <f t="shared" si="46"/>
        <v>6.0000000000000006E-4</v>
      </c>
      <c r="O306" s="25"/>
      <c r="P306" s="25">
        <f t="shared" si="47"/>
        <v>3.8179000000000002E-4</v>
      </c>
      <c r="Q306" s="25">
        <f t="shared" si="48"/>
        <v>8.7926237000000001E-3</v>
      </c>
      <c r="R306" s="25"/>
      <c r="S306" s="25"/>
      <c r="T306" s="25">
        <v>6.8000000000000005E-4</v>
      </c>
      <c r="U306" s="25">
        <f t="shared" si="49"/>
        <v>4.0000000000000002E-4</v>
      </c>
    </row>
    <row r="307" spans="1:21" s="15" customFormat="1">
      <c r="A307" s="18">
        <v>555</v>
      </c>
      <c r="B307" s="25">
        <v>2.0000000000000002E-5</v>
      </c>
      <c r="C307" s="25">
        <v>1.1999999999999999E-3</v>
      </c>
      <c r="D307" s="25">
        <f t="shared" si="40"/>
        <v>8.8499999999999994E-4</v>
      </c>
      <c r="E307" s="25"/>
      <c r="F307" s="25">
        <f t="shared" si="41"/>
        <v>7.0878999999999994E-4</v>
      </c>
      <c r="G307" s="25">
        <f t="shared" si="42"/>
        <v>1.6323433700000001E-2</v>
      </c>
      <c r="H307" s="25">
        <v>1.6999999999999999E-3</v>
      </c>
      <c r="I307" s="25">
        <f t="shared" si="43"/>
        <v>1.3849999999999999E-3</v>
      </c>
      <c r="J307" s="25"/>
      <c r="K307" s="25">
        <f t="shared" si="44"/>
        <v>7.7278999999999998E-4</v>
      </c>
      <c r="L307" s="25">
        <f t="shared" si="45"/>
        <v>1.7797353700000001E-2</v>
      </c>
      <c r="M307" s="25">
        <v>8.9999999999999998E-4</v>
      </c>
      <c r="N307" s="25">
        <f t="shared" si="46"/>
        <v>5.8500000000000002E-4</v>
      </c>
      <c r="O307" s="25"/>
      <c r="P307" s="25">
        <f t="shared" si="47"/>
        <v>3.6678999999999998E-4</v>
      </c>
      <c r="Q307" s="25">
        <f t="shared" si="48"/>
        <v>8.4471736999999995E-3</v>
      </c>
      <c r="R307" s="25"/>
      <c r="S307" s="25"/>
      <c r="T307" s="25">
        <v>6.0999999999999997E-4</v>
      </c>
      <c r="U307" s="25">
        <f t="shared" si="49"/>
        <v>3.1500000000000001E-4</v>
      </c>
    </row>
    <row r="308" spans="1:21" s="15" customFormat="1">
      <c r="A308" s="18">
        <v>556</v>
      </c>
      <c r="B308" s="25">
        <v>1E-4</v>
      </c>
      <c r="C308" s="25">
        <v>1E-3</v>
      </c>
      <c r="D308" s="25">
        <f t="shared" si="40"/>
        <v>6.2999999999999992E-4</v>
      </c>
      <c r="E308" s="25"/>
      <c r="F308" s="25">
        <f t="shared" si="41"/>
        <v>4.5378999999999992E-4</v>
      </c>
      <c r="G308" s="25">
        <f t="shared" si="42"/>
        <v>1.0450783699999999E-2</v>
      </c>
      <c r="H308" s="25">
        <v>1.6000000000000001E-3</v>
      </c>
      <c r="I308" s="25">
        <f t="shared" si="43"/>
        <v>1.23E-3</v>
      </c>
      <c r="J308" s="25"/>
      <c r="K308" s="25">
        <f t="shared" si="44"/>
        <v>6.1779000000000001E-4</v>
      </c>
      <c r="L308" s="25">
        <f t="shared" si="45"/>
        <v>1.42277037E-2</v>
      </c>
      <c r="M308" s="25">
        <v>8.0000000000000004E-4</v>
      </c>
      <c r="N308" s="25">
        <f t="shared" si="46"/>
        <v>4.2999999999999999E-4</v>
      </c>
      <c r="O308" s="25"/>
      <c r="P308" s="25">
        <f t="shared" si="47"/>
        <v>2.1178999999999998E-4</v>
      </c>
      <c r="Q308" s="25">
        <f t="shared" si="48"/>
        <v>4.8775236999999997E-3</v>
      </c>
      <c r="R308" s="25"/>
      <c r="S308" s="25"/>
      <c r="T308" s="25">
        <v>6.4000000000000005E-4</v>
      </c>
      <c r="U308" s="25">
        <f t="shared" si="49"/>
        <v>3.7000000000000005E-4</v>
      </c>
    </row>
    <row r="309" spans="1:21" s="15" customFormat="1">
      <c r="A309" s="18">
        <v>557</v>
      </c>
      <c r="B309" s="25">
        <v>4.0000000000000003E-5</v>
      </c>
      <c r="C309" s="25">
        <v>1E-3</v>
      </c>
      <c r="D309" s="25">
        <f t="shared" si="40"/>
        <v>6.2500000000000001E-4</v>
      </c>
      <c r="E309" s="25"/>
      <c r="F309" s="25">
        <f t="shared" si="41"/>
        <v>4.4879000000000002E-4</v>
      </c>
      <c r="G309" s="25">
        <f t="shared" si="42"/>
        <v>1.0335633700000001E-2</v>
      </c>
      <c r="H309" s="25">
        <v>1.6000000000000001E-3</v>
      </c>
      <c r="I309" s="25">
        <f t="shared" si="43"/>
        <v>1.225E-3</v>
      </c>
      <c r="J309" s="25"/>
      <c r="K309" s="25">
        <f t="shared" si="44"/>
        <v>6.1278999999999999E-4</v>
      </c>
      <c r="L309" s="25">
        <f t="shared" si="45"/>
        <v>1.4112553700000001E-2</v>
      </c>
      <c r="M309" s="25">
        <v>8.0000000000000004E-4</v>
      </c>
      <c r="N309" s="25">
        <f t="shared" si="46"/>
        <v>4.2500000000000003E-4</v>
      </c>
      <c r="O309" s="25"/>
      <c r="P309" s="25">
        <f t="shared" si="47"/>
        <v>2.0679000000000002E-4</v>
      </c>
      <c r="Q309" s="25">
        <f t="shared" si="48"/>
        <v>4.762373700000001E-3</v>
      </c>
      <c r="R309" s="25"/>
      <c r="S309" s="25"/>
      <c r="T309" s="25">
        <v>7.1000000000000002E-4</v>
      </c>
      <c r="U309" s="25">
        <f t="shared" si="49"/>
        <v>3.7500000000000001E-4</v>
      </c>
    </row>
    <row r="310" spans="1:21" s="15" customFormat="1">
      <c r="A310" s="18">
        <v>558</v>
      </c>
      <c r="B310" s="25">
        <v>1.4999999999999999E-4</v>
      </c>
      <c r="C310" s="25">
        <v>1E-3</v>
      </c>
      <c r="D310" s="25">
        <f t="shared" si="40"/>
        <v>5.6499999999999996E-4</v>
      </c>
      <c r="E310" s="25"/>
      <c r="F310" s="25">
        <f t="shared" si="41"/>
        <v>3.8878999999999997E-4</v>
      </c>
      <c r="G310" s="25">
        <f t="shared" si="42"/>
        <v>8.9538337000000003E-3</v>
      </c>
      <c r="H310" s="25">
        <v>1.6999999999999999E-3</v>
      </c>
      <c r="I310" s="25">
        <f t="shared" si="43"/>
        <v>1.2649999999999998E-3</v>
      </c>
      <c r="J310" s="25"/>
      <c r="K310" s="25">
        <f t="shared" si="44"/>
        <v>6.5278999999999988E-4</v>
      </c>
      <c r="L310" s="25">
        <f t="shared" si="45"/>
        <v>1.5033753699999998E-2</v>
      </c>
      <c r="M310" s="25">
        <v>8.9999999999999998E-4</v>
      </c>
      <c r="N310" s="25">
        <f t="shared" si="46"/>
        <v>4.6499999999999997E-4</v>
      </c>
      <c r="O310" s="25"/>
      <c r="P310" s="25">
        <f t="shared" si="47"/>
        <v>2.4678999999999999E-4</v>
      </c>
      <c r="Q310" s="25">
        <f t="shared" si="48"/>
        <v>5.6835736999999997E-3</v>
      </c>
      <c r="R310" s="25"/>
      <c r="S310" s="25"/>
      <c r="T310" s="25">
        <v>7.2000000000000005E-4</v>
      </c>
      <c r="U310" s="25">
        <f t="shared" si="49"/>
        <v>4.35E-4</v>
      </c>
    </row>
    <row r="311" spans="1:21" s="15" customFormat="1">
      <c r="A311" s="18">
        <v>559</v>
      </c>
      <c r="B311" s="25">
        <v>9.0000000000000006E-5</v>
      </c>
      <c r="C311" s="25">
        <v>1E-3</v>
      </c>
      <c r="D311" s="25">
        <f t="shared" si="40"/>
        <v>5.9500000000000004E-4</v>
      </c>
      <c r="E311" s="25"/>
      <c r="F311" s="25">
        <f t="shared" si="41"/>
        <v>4.1879000000000005E-4</v>
      </c>
      <c r="G311" s="25">
        <f t="shared" si="42"/>
        <v>9.6447337000000015E-3</v>
      </c>
      <c r="H311" s="25">
        <v>1.6000000000000001E-3</v>
      </c>
      <c r="I311" s="25">
        <f t="shared" si="43"/>
        <v>1.1950000000000001E-3</v>
      </c>
      <c r="J311" s="25"/>
      <c r="K311" s="25">
        <f t="shared" si="44"/>
        <v>5.8279000000000013E-4</v>
      </c>
      <c r="L311" s="25">
        <f t="shared" si="45"/>
        <v>1.3421653700000003E-2</v>
      </c>
      <c r="M311" s="25">
        <v>8.0000000000000004E-4</v>
      </c>
      <c r="N311" s="25">
        <f t="shared" si="46"/>
        <v>3.9500000000000001E-4</v>
      </c>
      <c r="O311" s="25"/>
      <c r="P311" s="25">
        <f t="shared" si="47"/>
        <v>1.7678999999999999E-4</v>
      </c>
      <c r="Q311" s="25">
        <f t="shared" si="48"/>
        <v>4.0714736999999997E-3</v>
      </c>
      <c r="R311" s="25"/>
      <c r="S311" s="25"/>
      <c r="T311" s="25">
        <v>7.2000000000000005E-4</v>
      </c>
      <c r="U311" s="25">
        <f t="shared" si="49"/>
        <v>4.0500000000000003E-4</v>
      </c>
    </row>
    <row r="312" spans="1:21" s="15" customFormat="1">
      <c r="A312" s="18">
        <v>560</v>
      </c>
      <c r="B312" s="25">
        <v>1.4999999999999999E-4</v>
      </c>
      <c r="C312" s="25">
        <v>1.1999999999999999E-3</v>
      </c>
      <c r="D312" s="25">
        <f t="shared" si="40"/>
        <v>7.7499999999999986E-4</v>
      </c>
      <c r="E312" s="25"/>
      <c r="F312" s="25">
        <f t="shared" si="41"/>
        <v>5.9878999999999987E-4</v>
      </c>
      <c r="G312" s="25">
        <f t="shared" si="42"/>
        <v>1.3790133699999998E-2</v>
      </c>
      <c r="H312" s="25">
        <v>1.8E-3</v>
      </c>
      <c r="I312" s="25">
        <f t="shared" si="43"/>
        <v>1.3749999999999999E-3</v>
      </c>
      <c r="J312" s="25"/>
      <c r="K312" s="25">
        <f t="shared" si="44"/>
        <v>7.6278999999999995E-4</v>
      </c>
      <c r="L312" s="25">
        <f t="shared" si="45"/>
        <v>1.7567053699999998E-2</v>
      </c>
      <c r="M312" s="25">
        <v>8.9999999999999998E-4</v>
      </c>
      <c r="N312" s="25">
        <f t="shared" si="46"/>
        <v>4.75E-4</v>
      </c>
      <c r="O312" s="25"/>
      <c r="P312" s="25">
        <f t="shared" si="47"/>
        <v>2.5679000000000001E-4</v>
      </c>
      <c r="Q312" s="25">
        <f t="shared" si="48"/>
        <v>5.9138737000000007E-3</v>
      </c>
      <c r="R312" s="25"/>
      <c r="S312" s="25"/>
      <c r="T312" s="25">
        <v>6.9999999999999999E-4</v>
      </c>
      <c r="U312" s="25">
        <f t="shared" si="49"/>
        <v>4.2499999999999998E-4</v>
      </c>
    </row>
    <row r="313" spans="1:21" s="15" customFormat="1">
      <c r="A313" s="18">
        <v>561</v>
      </c>
      <c r="B313" s="25">
        <v>9.0000000000000006E-5</v>
      </c>
      <c r="C313" s="25">
        <v>8.0000000000000004E-4</v>
      </c>
      <c r="D313" s="25">
        <f t="shared" si="40"/>
        <v>4.15E-4</v>
      </c>
      <c r="E313" s="25"/>
      <c r="F313" s="25">
        <f t="shared" si="41"/>
        <v>2.3879000000000001E-4</v>
      </c>
      <c r="G313" s="25">
        <f t="shared" si="42"/>
        <v>5.4993337000000002E-3</v>
      </c>
      <c r="H313" s="25">
        <v>1.6000000000000001E-3</v>
      </c>
      <c r="I313" s="25">
        <f t="shared" si="43"/>
        <v>1.2149999999999999E-3</v>
      </c>
      <c r="J313" s="25"/>
      <c r="K313" s="25">
        <f t="shared" si="44"/>
        <v>6.0278999999999997E-4</v>
      </c>
      <c r="L313" s="25">
        <f t="shared" si="45"/>
        <v>1.38822537E-2</v>
      </c>
      <c r="M313" s="25">
        <v>8.0000000000000004E-4</v>
      </c>
      <c r="N313" s="25">
        <f t="shared" si="46"/>
        <v>4.15E-4</v>
      </c>
      <c r="O313" s="25"/>
      <c r="P313" s="25">
        <f t="shared" si="47"/>
        <v>1.9678999999999999E-4</v>
      </c>
      <c r="Q313" s="25">
        <f t="shared" si="48"/>
        <v>4.5320737E-3</v>
      </c>
      <c r="R313" s="25"/>
      <c r="S313" s="25"/>
      <c r="T313" s="25">
        <v>6.8000000000000005E-4</v>
      </c>
      <c r="U313" s="25">
        <f t="shared" si="49"/>
        <v>3.8500000000000003E-4</v>
      </c>
    </row>
    <row r="314" spans="1:21" s="15" customFormat="1">
      <c r="A314" s="18">
        <v>562</v>
      </c>
      <c r="B314" s="25">
        <v>9.0000000000000006E-5</v>
      </c>
      <c r="C314" s="25">
        <v>1.1999999999999999E-3</v>
      </c>
      <c r="D314" s="25">
        <f t="shared" si="40"/>
        <v>8.3999999999999982E-4</v>
      </c>
      <c r="E314" s="25"/>
      <c r="F314" s="25">
        <f t="shared" si="41"/>
        <v>6.6378999999999982E-4</v>
      </c>
      <c r="G314" s="25">
        <f t="shared" si="42"/>
        <v>1.5287083699999997E-2</v>
      </c>
      <c r="H314" s="25">
        <v>1.6999999999999999E-3</v>
      </c>
      <c r="I314" s="25">
        <f t="shared" si="43"/>
        <v>1.3399999999999998E-3</v>
      </c>
      <c r="J314" s="25"/>
      <c r="K314" s="25">
        <f t="shared" si="44"/>
        <v>7.2778999999999986E-4</v>
      </c>
      <c r="L314" s="25">
        <f t="shared" si="45"/>
        <v>1.6761003699999999E-2</v>
      </c>
      <c r="M314" s="25">
        <v>1E-3</v>
      </c>
      <c r="N314" s="25">
        <f t="shared" si="46"/>
        <v>6.3999999999999994E-4</v>
      </c>
      <c r="O314" s="25"/>
      <c r="P314" s="25">
        <f t="shared" si="47"/>
        <v>4.217899999999999E-4</v>
      </c>
      <c r="Q314" s="25">
        <f t="shared" si="48"/>
        <v>9.7138236999999988E-3</v>
      </c>
      <c r="R314" s="25"/>
      <c r="S314" s="25"/>
      <c r="T314" s="25">
        <v>6.3000000000000003E-4</v>
      </c>
      <c r="U314" s="25">
        <f t="shared" si="49"/>
        <v>3.6000000000000002E-4</v>
      </c>
    </row>
    <row r="315" spans="1:21" s="15" customFormat="1">
      <c r="A315" s="18">
        <v>563</v>
      </c>
      <c r="B315" s="25">
        <v>8.0000000000000007E-5</v>
      </c>
      <c r="C315" s="25">
        <v>1E-3</v>
      </c>
      <c r="D315" s="25">
        <f t="shared" si="40"/>
        <v>6.2500000000000001E-4</v>
      </c>
      <c r="E315" s="25"/>
      <c r="F315" s="25">
        <f t="shared" si="41"/>
        <v>4.4879000000000002E-4</v>
      </c>
      <c r="G315" s="25">
        <f t="shared" si="42"/>
        <v>1.0335633700000001E-2</v>
      </c>
      <c r="H315" s="25">
        <v>1.6000000000000001E-3</v>
      </c>
      <c r="I315" s="25">
        <f t="shared" si="43"/>
        <v>1.225E-3</v>
      </c>
      <c r="J315" s="25"/>
      <c r="K315" s="25">
        <f t="shared" si="44"/>
        <v>6.1278999999999999E-4</v>
      </c>
      <c r="L315" s="25">
        <f t="shared" si="45"/>
        <v>1.4112553700000001E-2</v>
      </c>
      <c r="M315" s="25">
        <v>8.9999999999999998E-4</v>
      </c>
      <c r="N315" s="25">
        <f t="shared" si="46"/>
        <v>5.2499999999999997E-4</v>
      </c>
      <c r="O315" s="25"/>
      <c r="P315" s="25">
        <f t="shared" si="47"/>
        <v>3.0678999999999993E-4</v>
      </c>
      <c r="Q315" s="25">
        <f t="shared" si="48"/>
        <v>7.0653736999999987E-3</v>
      </c>
      <c r="R315" s="25"/>
      <c r="S315" s="25"/>
      <c r="T315" s="25">
        <v>6.7000000000000002E-4</v>
      </c>
      <c r="U315" s="25">
        <f t="shared" si="49"/>
        <v>3.7500000000000001E-4</v>
      </c>
    </row>
    <row r="316" spans="1:21" s="15" customFormat="1">
      <c r="A316" s="18">
        <v>564</v>
      </c>
      <c r="B316" s="25">
        <v>9.0000000000000006E-5</v>
      </c>
      <c r="C316" s="25">
        <v>1E-3</v>
      </c>
      <c r="D316" s="25">
        <f t="shared" si="40"/>
        <v>6.3000000000000003E-4</v>
      </c>
      <c r="E316" s="25"/>
      <c r="F316" s="25">
        <f t="shared" si="41"/>
        <v>4.5379000000000003E-4</v>
      </c>
      <c r="G316" s="25">
        <f t="shared" si="42"/>
        <v>1.0450783700000001E-2</v>
      </c>
      <c r="H316" s="25">
        <v>1.6000000000000001E-3</v>
      </c>
      <c r="I316" s="25">
        <f t="shared" si="43"/>
        <v>1.2300000000000002E-3</v>
      </c>
      <c r="J316" s="25"/>
      <c r="K316" s="25">
        <f t="shared" si="44"/>
        <v>6.1779000000000022E-4</v>
      </c>
      <c r="L316" s="25">
        <f t="shared" si="45"/>
        <v>1.4227703700000005E-2</v>
      </c>
      <c r="M316" s="25">
        <v>8.0000000000000004E-4</v>
      </c>
      <c r="N316" s="25">
        <f t="shared" si="46"/>
        <v>4.3000000000000004E-4</v>
      </c>
      <c r="O316" s="25"/>
      <c r="P316" s="25">
        <f t="shared" si="47"/>
        <v>2.1179000000000003E-4</v>
      </c>
      <c r="Q316" s="25">
        <f t="shared" si="48"/>
        <v>4.8775237000000006E-3</v>
      </c>
      <c r="R316" s="25"/>
      <c r="S316" s="25"/>
      <c r="T316" s="25">
        <v>6.4999999999999997E-4</v>
      </c>
      <c r="U316" s="25">
        <f t="shared" si="49"/>
        <v>3.6999999999999999E-4</v>
      </c>
    </row>
    <row r="317" spans="1:21" s="15" customFormat="1">
      <c r="A317" s="18">
        <v>565</v>
      </c>
      <c r="B317" s="25">
        <v>1E-4</v>
      </c>
      <c r="C317" s="25">
        <v>1E-3</v>
      </c>
      <c r="D317" s="25">
        <f t="shared" si="40"/>
        <v>5.9000000000000003E-4</v>
      </c>
      <c r="E317" s="25"/>
      <c r="F317" s="25">
        <f t="shared" si="41"/>
        <v>4.1379000000000003E-4</v>
      </c>
      <c r="G317" s="25">
        <f t="shared" si="42"/>
        <v>9.5295837000000019E-3</v>
      </c>
      <c r="H317" s="25">
        <v>1.6000000000000001E-3</v>
      </c>
      <c r="I317" s="25">
        <f t="shared" si="43"/>
        <v>1.1900000000000001E-3</v>
      </c>
      <c r="J317" s="25"/>
      <c r="K317" s="25">
        <f t="shared" si="44"/>
        <v>5.7779000000000012E-4</v>
      </c>
      <c r="L317" s="25">
        <f t="shared" si="45"/>
        <v>1.3306503700000003E-2</v>
      </c>
      <c r="M317" s="25">
        <v>8.9999999999999998E-4</v>
      </c>
      <c r="N317" s="25">
        <f t="shared" si="46"/>
        <v>4.8999999999999998E-4</v>
      </c>
      <c r="O317" s="25"/>
      <c r="P317" s="25">
        <f t="shared" si="47"/>
        <v>2.7178999999999994E-4</v>
      </c>
      <c r="Q317" s="25">
        <f t="shared" si="48"/>
        <v>6.2593236999999987E-3</v>
      </c>
      <c r="R317" s="25"/>
      <c r="S317" s="25"/>
      <c r="T317" s="25">
        <v>7.2000000000000005E-4</v>
      </c>
      <c r="U317" s="25">
        <f t="shared" si="49"/>
        <v>4.1000000000000005E-4</v>
      </c>
    </row>
    <row r="318" spans="1:21" s="15" customFormat="1">
      <c r="A318" s="18">
        <v>566</v>
      </c>
      <c r="B318" s="25">
        <v>1E-4</v>
      </c>
      <c r="C318" s="25">
        <v>8.9999999999999998E-4</v>
      </c>
      <c r="D318" s="25">
        <f t="shared" si="40"/>
        <v>4.6999999999999993E-4</v>
      </c>
      <c r="E318" s="25"/>
      <c r="F318" s="25">
        <f t="shared" si="41"/>
        <v>2.9378999999999994E-4</v>
      </c>
      <c r="G318" s="25">
        <f t="shared" si="42"/>
        <v>6.7659836999999987E-3</v>
      </c>
      <c r="H318" s="25">
        <v>1.5E-3</v>
      </c>
      <c r="I318" s="25">
        <f t="shared" si="43"/>
        <v>1.07E-3</v>
      </c>
      <c r="J318" s="25"/>
      <c r="K318" s="25">
        <f t="shared" si="44"/>
        <v>4.5779000000000002E-4</v>
      </c>
      <c r="L318" s="25">
        <f t="shared" si="45"/>
        <v>1.0542903700000002E-2</v>
      </c>
      <c r="M318" s="25">
        <v>8.0000000000000004E-4</v>
      </c>
      <c r="N318" s="25">
        <f t="shared" si="46"/>
        <v>3.6999999999999999E-4</v>
      </c>
      <c r="O318" s="25"/>
      <c r="P318" s="25">
        <f t="shared" si="47"/>
        <v>1.5178999999999998E-4</v>
      </c>
      <c r="Q318" s="25">
        <f t="shared" si="48"/>
        <v>3.4957236999999999E-3</v>
      </c>
      <c r="R318" s="25"/>
      <c r="S318" s="25"/>
      <c r="T318" s="25">
        <v>7.6000000000000004E-4</v>
      </c>
      <c r="U318" s="25">
        <f t="shared" si="49"/>
        <v>4.3000000000000004E-4</v>
      </c>
    </row>
    <row r="319" spans="1:21" s="15" customFormat="1">
      <c r="A319" s="18">
        <v>567</v>
      </c>
      <c r="B319" s="25">
        <v>6.0000000000000002E-5</v>
      </c>
      <c r="C319" s="25">
        <v>8.9999999999999998E-4</v>
      </c>
      <c r="D319" s="25">
        <f t="shared" si="40"/>
        <v>5.2999999999999987E-4</v>
      </c>
      <c r="E319" s="25"/>
      <c r="F319" s="25">
        <f t="shared" si="41"/>
        <v>3.5378999999999988E-4</v>
      </c>
      <c r="G319" s="25">
        <f t="shared" si="42"/>
        <v>8.1477836999999977E-3</v>
      </c>
      <c r="H319" s="25">
        <v>1.5E-3</v>
      </c>
      <c r="I319" s="25">
        <f t="shared" si="43"/>
        <v>1.1299999999999999E-3</v>
      </c>
      <c r="J319" s="25"/>
      <c r="K319" s="25">
        <f t="shared" si="44"/>
        <v>5.1778999999999996E-4</v>
      </c>
      <c r="L319" s="25">
        <f t="shared" si="45"/>
        <v>1.1924703699999999E-2</v>
      </c>
      <c r="M319" s="25">
        <v>8.0000000000000004E-4</v>
      </c>
      <c r="N319" s="25">
        <f t="shared" si="46"/>
        <v>4.2999999999999999E-4</v>
      </c>
      <c r="O319" s="25"/>
      <c r="P319" s="25">
        <f t="shared" si="47"/>
        <v>2.1178999999999998E-4</v>
      </c>
      <c r="Q319" s="25">
        <f t="shared" si="48"/>
        <v>4.8775236999999997E-3</v>
      </c>
      <c r="R319" s="25"/>
      <c r="S319" s="25"/>
      <c r="T319" s="25">
        <v>6.8000000000000005E-4</v>
      </c>
      <c r="U319" s="25">
        <f t="shared" si="49"/>
        <v>3.7000000000000005E-4</v>
      </c>
    </row>
    <row r="320" spans="1:21" s="15" customFormat="1">
      <c r="A320" s="18">
        <v>568</v>
      </c>
      <c r="B320" s="25">
        <v>9.0000000000000006E-5</v>
      </c>
      <c r="C320" s="25">
        <v>1E-3</v>
      </c>
      <c r="D320" s="25">
        <f t="shared" si="40"/>
        <v>6.2500000000000001E-4</v>
      </c>
      <c r="E320" s="25"/>
      <c r="F320" s="25">
        <f t="shared" si="41"/>
        <v>4.4879000000000002E-4</v>
      </c>
      <c r="G320" s="25">
        <f t="shared" si="42"/>
        <v>1.0335633700000001E-2</v>
      </c>
      <c r="H320" s="25">
        <v>1.6000000000000001E-3</v>
      </c>
      <c r="I320" s="25">
        <f t="shared" si="43"/>
        <v>1.225E-3</v>
      </c>
      <c r="J320" s="25"/>
      <c r="K320" s="25">
        <f t="shared" si="44"/>
        <v>6.1278999999999999E-4</v>
      </c>
      <c r="L320" s="25">
        <f t="shared" si="45"/>
        <v>1.4112553700000001E-2</v>
      </c>
      <c r="M320" s="25">
        <v>8.9999999999999998E-4</v>
      </c>
      <c r="N320" s="25">
        <f t="shared" si="46"/>
        <v>5.2499999999999997E-4</v>
      </c>
      <c r="O320" s="25"/>
      <c r="P320" s="25">
        <f t="shared" si="47"/>
        <v>3.0678999999999993E-4</v>
      </c>
      <c r="Q320" s="25">
        <f t="shared" si="48"/>
        <v>7.0653736999999987E-3</v>
      </c>
      <c r="R320" s="25"/>
      <c r="S320" s="25"/>
      <c r="T320" s="25">
        <v>6.6E-4</v>
      </c>
      <c r="U320" s="25">
        <f t="shared" si="49"/>
        <v>3.7500000000000001E-4</v>
      </c>
    </row>
    <row r="321" spans="1:21" s="15" customFormat="1">
      <c r="A321" s="18">
        <v>569</v>
      </c>
      <c r="B321" s="25">
        <v>3.0000000000000001E-5</v>
      </c>
      <c r="C321" s="25">
        <v>8.0000000000000004E-4</v>
      </c>
      <c r="D321" s="25">
        <f t="shared" si="40"/>
        <v>5.0500000000000002E-4</v>
      </c>
      <c r="E321" s="25"/>
      <c r="F321" s="25">
        <f t="shared" si="41"/>
        <v>3.2879000000000003E-4</v>
      </c>
      <c r="G321" s="25">
        <f t="shared" si="42"/>
        <v>7.5720337000000013E-3</v>
      </c>
      <c r="H321" s="25">
        <v>1.6000000000000001E-3</v>
      </c>
      <c r="I321" s="25">
        <f t="shared" si="43"/>
        <v>1.3050000000000002E-3</v>
      </c>
      <c r="J321" s="25"/>
      <c r="K321" s="25">
        <f t="shared" si="44"/>
        <v>6.927900000000002E-4</v>
      </c>
      <c r="L321" s="25">
        <f t="shared" si="45"/>
        <v>1.5954953700000007E-2</v>
      </c>
      <c r="M321" s="25">
        <v>8.0000000000000004E-4</v>
      </c>
      <c r="N321" s="25">
        <f t="shared" si="46"/>
        <v>5.0500000000000002E-4</v>
      </c>
      <c r="O321" s="25"/>
      <c r="P321" s="25">
        <f t="shared" si="47"/>
        <v>2.8678999999999998E-4</v>
      </c>
      <c r="Q321" s="25">
        <f t="shared" si="48"/>
        <v>6.6047737000000002E-3</v>
      </c>
      <c r="R321" s="25"/>
      <c r="S321" s="25"/>
      <c r="T321" s="25">
        <v>5.5999999999999995E-4</v>
      </c>
      <c r="U321" s="25">
        <f t="shared" si="49"/>
        <v>2.9499999999999996E-4</v>
      </c>
    </row>
    <row r="322" spans="1:21" s="15" customFormat="1">
      <c r="A322" s="18">
        <v>570</v>
      </c>
      <c r="B322" s="25">
        <v>8.0000000000000007E-5</v>
      </c>
      <c r="C322" s="25">
        <v>8.9999999999999998E-4</v>
      </c>
      <c r="D322" s="25">
        <f t="shared" si="40"/>
        <v>5.4499999999999991E-4</v>
      </c>
      <c r="E322" s="25"/>
      <c r="F322" s="25">
        <f t="shared" si="41"/>
        <v>3.6878999999999992E-4</v>
      </c>
      <c r="G322" s="25">
        <f t="shared" si="42"/>
        <v>8.4932336999999983E-3</v>
      </c>
      <c r="H322" s="25">
        <v>1.4E-3</v>
      </c>
      <c r="I322" s="25">
        <f t="shared" si="43"/>
        <v>1.0449999999999999E-3</v>
      </c>
      <c r="J322" s="25"/>
      <c r="K322" s="25">
        <f t="shared" si="44"/>
        <v>4.3278999999999995E-4</v>
      </c>
      <c r="L322" s="25">
        <f t="shared" si="45"/>
        <v>9.9671537000000001E-3</v>
      </c>
      <c r="M322" s="25">
        <v>6.9999999999999999E-4</v>
      </c>
      <c r="N322" s="25">
        <f t="shared" si="46"/>
        <v>3.4499999999999998E-4</v>
      </c>
      <c r="O322" s="25"/>
      <c r="P322" s="25">
        <f t="shared" si="47"/>
        <v>1.2678999999999997E-4</v>
      </c>
      <c r="Q322" s="25">
        <f t="shared" si="48"/>
        <v>2.9199736999999996E-3</v>
      </c>
      <c r="R322" s="25"/>
      <c r="S322" s="25"/>
      <c r="T322" s="25">
        <v>6.3000000000000003E-4</v>
      </c>
      <c r="U322" s="25">
        <f t="shared" si="49"/>
        <v>3.5500000000000001E-4</v>
      </c>
    </row>
    <row r="323" spans="1:21" s="15" customFormat="1">
      <c r="A323" s="18">
        <v>571</v>
      </c>
      <c r="B323" s="25">
        <v>8.0000000000000007E-5</v>
      </c>
      <c r="C323" s="25">
        <v>8.0000000000000004E-4</v>
      </c>
      <c r="D323" s="25">
        <f t="shared" ref="D323:D386" si="50">C323-U323</f>
        <v>4.4000000000000002E-4</v>
      </c>
      <c r="E323" s="25"/>
      <c r="F323" s="25">
        <f t="shared" ref="F323:F351" si="51">D323-0.00017621</f>
        <v>2.6379000000000002E-4</v>
      </c>
      <c r="G323" s="25">
        <f t="shared" ref="G323:G351" si="52">F323*23.03</f>
        <v>6.0750837000000009E-3</v>
      </c>
      <c r="H323" s="25">
        <v>1.4E-3</v>
      </c>
      <c r="I323" s="25">
        <f t="shared" ref="I323:I386" si="53">H323-U323</f>
        <v>1.0399999999999999E-3</v>
      </c>
      <c r="J323" s="25"/>
      <c r="K323" s="25">
        <f t="shared" ref="K323:K351" si="54">I323-0.00061221</f>
        <v>4.2778999999999994E-4</v>
      </c>
      <c r="L323" s="25">
        <f t="shared" ref="L323:L351" si="55">K323*23.03</f>
        <v>9.8520036999999987E-3</v>
      </c>
      <c r="M323" s="25">
        <v>8.0000000000000004E-4</v>
      </c>
      <c r="N323" s="25">
        <f t="shared" ref="N323:N386" si="56">M323-U323</f>
        <v>4.4000000000000002E-4</v>
      </c>
      <c r="O323" s="25"/>
      <c r="P323" s="25">
        <f t="shared" ref="P323:P351" si="57">N323-0.00021821</f>
        <v>2.2179E-4</v>
      </c>
      <c r="Q323" s="25">
        <f t="shared" ref="Q323:Q351" si="58">P323*23.03</f>
        <v>5.1078237000000007E-3</v>
      </c>
      <c r="R323" s="25"/>
      <c r="S323" s="25"/>
      <c r="T323" s="25">
        <v>6.4000000000000005E-4</v>
      </c>
      <c r="U323" s="25">
        <f t="shared" ref="U323:U386" si="59">(B323+T323)/2</f>
        <v>3.6000000000000002E-4</v>
      </c>
    </row>
    <row r="324" spans="1:21" s="15" customFormat="1">
      <c r="A324" s="18">
        <v>572</v>
      </c>
      <c r="B324" s="25">
        <v>3.0000000000000001E-5</v>
      </c>
      <c r="C324" s="25">
        <v>1.1000000000000001E-3</v>
      </c>
      <c r="D324" s="25">
        <f t="shared" si="50"/>
        <v>7.6500000000000005E-4</v>
      </c>
      <c r="E324" s="25"/>
      <c r="F324" s="25">
        <f t="shared" si="51"/>
        <v>5.8879000000000006E-4</v>
      </c>
      <c r="G324" s="25">
        <f t="shared" si="52"/>
        <v>1.3559833700000003E-2</v>
      </c>
      <c r="H324" s="25">
        <v>1.6999999999999999E-3</v>
      </c>
      <c r="I324" s="25">
        <f t="shared" si="53"/>
        <v>1.3649999999999999E-3</v>
      </c>
      <c r="J324" s="25"/>
      <c r="K324" s="25">
        <f t="shared" si="54"/>
        <v>7.5278999999999993E-4</v>
      </c>
      <c r="L324" s="25">
        <f t="shared" si="55"/>
        <v>1.7336753699999999E-2</v>
      </c>
      <c r="M324" s="25">
        <v>8.9999999999999998E-4</v>
      </c>
      <c r="N324" s="25">
        <f t="shared" si="56"/>
        <v>5.6499999999999996E-4</v>
      </c>
      <c r="O324" s="25"/>
      <c r="P324" s="25">
        <f t="shared" si="57"/>
        <v>3.4678999999999992E-4</v>
      </c>
      <c r="Q324" s="25">
        <f t="shared" si="58"/>
        <v>7.9865736999999992E-3</v>
      </c>
      <c r="R324" s="25"/>
      <c r="S324" s="25"/>
      <c r="T324" s="25">
        <v>6.4000000000000005E-4</v>
      </c>
      <c r="U324" s="25">
        <f t="shared" si="59"/>
        <v>3.3500000000000001E-4</v>
      </c>
    </row>
    <row r="325" spans="1:21" s="15" customFormat="1">
      <c r="A325" s="18">
        <v>573</v>
      </c>
      <c r="B325" s="25">
        <v>1.1E-4</v>
      </c>
      <c r="C325" s="25">
        <v>8.9999999999999998E-4</v>
      </c>
      <c r="D325" s="25">
        <f t="shared" si="50"/>
        <v>5.2000000000000006E-4</v>
      </c>
      <c r="E325" s="25"/>
      <c r="F325" s="25">
        <f t="shared" si="51"/>
        <v>3.4379000000000007E-4</v>
      </c>
      <c r="G325" s="25">
        <f t="shared" si="52"/>
        <v>7.9174837000000019E-3</v>
      </c>
      <c r="H325" s="25">
        <v>1.5E-3</v>
      </c>
      <c r="I325" s="25">
        <f t="shared" si="53"/>
        <v>1.1200000000000001E-3</v>
      </c>
      <c r="J325" s="25"/>
      <c r="K325" s="25">
        <f t="shared" si="54"/>
        <v>5.0779000000000015E-4</v>
      </c>
      <c r="L325" s="25">
        <f t="shared" si="55"/>
        <v>1.1694403700000003E-2</v>
      </c>
      <c r="M325" s="25">
        <v>8.0000000000000004E-4</v>
      </c>
      <c r="N325" s="25">
        <f t="shared" si="56"/>
        <v>4.2000000000000007E-4</v>
      </c>
      <c r="O325" s="25"/>
      <c r="P325" s="25">
        <f t="shared" si="57"/>
        <v>2.0179000000000006E-4</v>
      </c>
      <c r="Q325" s="25">
        <f t="shared" si="58"/>
        <v>4.6472237000000013E-3</v>
      </c>
      <c r="R325" s="25"/>
      <c r="S325" s="25"/>
      <c r="T325" s="25">
        <v>6.4999999999999997E-4</v>
      </c>
      <c r="U325" s="25">
        <f t="shared" si="59"/>
        <v>3.7999999999999997E-4</v>
      </c>
    </row>
    <row r="326" spans="1:21" s="15" customFormat="1">
      <c r="A326" s="18">
        <v>574</v>
      </c>
      <c r="B326" s="25">
        <v>1.2999999999999999E-4</v>
      </c>
      <c r="C326" s="25">
        <v>8.9999999999999998E-4</v>
      </c>
      <c r="D326" s="25">
        <f t="shared" si="50"/>
        <v>4.7499999999999994E-4</v>
      </c>
      <c r="E326" s="25"/>
      <c r="F326" s="25">
        <f t="shared" si="51"/>
        <v>2.9878999999999995E-4</v>
      </c>
      <c r="G326" s="25">
        <f t="shared" si="52"/>
        <v>6.8811336999999992E-3</v>
      </c>
      <c r="H326" s="25">
        <v>1.6000000000000001E-3</v>
      </c>
      <c r="I326" s="25">
        <f t="shared" si="53"/>
        <v>1.175E-3</v>
      </c>
      <c r="J326" s="25"/>
      <c r="K326" s="25">
        <f t="shared" si="54"/>
        <v>5.6279000000000008E-4</v>
      </c>
      <c r="L326" s="25">
        <f t="shared" si="55"/>
        <v>1.2961053700000003E-2</v>
      </c>
      <c r="M326" s="25">
        <v>8.0000000000000004E-4</v>
      </c>
      <c r="N326" s="25">
        <f t="shared" si="56"/>
        <v>3.7500000000000001E-4</v>
      </c>
      <c r="O326" s="25"/>
      <c r="P326" s="25">
        <f t="shared" si="57"/>
        <v>1.5678999999999999E-4</v>
      </c>
      <c r="Q326" s="25">
        <f t="shared" si="58"/>
        <v>3.6108736999999999E-3</v>
      </c>
      <c r="R326" s="25"/>
      <c r="S326" s="25"/>
      <c r="T326" s="25">
        <v>7.2000000000000005E-4</v>
      </c>
      <c r="U326" s="25">
        <f t="shared" si="59"/>
        <v>4.2500000000000003E-4</v>
      </c>
    </row>
    <row r="327" spans="1:21" s="15" customFormat="1">
      <c r="A327" s="18">
        <v>575</v>
      </c>
      <c r="B327" s="25">
        <v>1.4999999999999999E-4</v>
      </c>
      <c r="C327" s="25">
        <v>8.0000000000000004E-4</v>
      </c>
      <c r="D327" s="25">
        <f t="shared" si="50"/>
        <v>3.3500000000000007E-4</v>
      </c>
      <c r="E327" s="25"/>
      <c r="F327" s="25">
        <f t="shared" si="51"/>
        <v>1.5879000000000007E-4</v>
      </c>
      <c r="G327" s="25">
        <f t="shared" si="52"/>
        <v>3.6569337000000018E-3</v>
      </c>
      <c r="H327" s="25">
        <v>1.5E-3</v>
      </c>
      <c r="I327" s="25">
        <f t="shared" si="53"/>
        <v>1.0350000000000001E-3</v>
      </c>
      <c r="J327" s="25"/>
      <c r="K327" s="25">
        <f t="shared" si="54"/>
        <v>4.2279000000000014E-4</v>
      </c>
      <c r="L327" s="25">
        <f t="shared" si="55"/>
        <v>9.7368537000000043E-3</v>
      </c>
      <c r="M327" s="25">
        <v>6.9999999999999999E-4</v>
      </c>
      <c r="N327" s="25">
        <f t="shared" si="56"/>
        <v>2.3500000000000002E-4</v>
      </c>
      <c r="O327" s="25"/>
      <c r="P327" s="25">
        <f t="shared" si="57"/>
        <v>1.6790000000000007E-5</v>
      </c>
      <c r="Q327" s="25">
        <f t="shared" si="58"/>
        <v>3.8667370000000016E-4</v>
      </c>
      <c r="R327" s="25"/>
      <c r="S327" s="25"/>
      <c r="T327" s="25">
        <v>7.7999999999999999E-4</v>
      </c>
      <c r="U327" s="25">
        <f t="shared" si="59"/>
        <v>4.6499999999999997E-4</v>
      </c>
    </row>
    <row r="328" spans="1:21" s="15" customFormat="1">
      <c r="A328" s="18">
        <v>576</v>
      </c>
      <c r="B328" s="25">
        <v>1.1E-4</v>
      </c>
      <c r="C328" s="25">
        <v>1E-3</v>
      </c>
      <c r="D328" s="25">
        <f t="shared" si="50"/>
        <v>5.8500000000000002E-4</v>
      </c>
      <c r="E328" s="25"/>
      <c r="F328" s="25">
        <f t="shared" si="51"/>
        <v>4.0879000000000002E-4</v>
      </c>
      <c r="G328" s="25">
        <f t="shared" si="52"/>
        <v>9.4144337000000005E-3</v>
      </c>
      <c r="H328" s="25">
        <v>1.6000000000000001E-3</v>
      </c>
      <c r="I328" s="25">
        <f t="shared" si="53"/>
        <v>1.1850000000000001E-3</v>
      </c>
      <c r="J328" s="25"/>
      <c r="K328" s="25">
        <f t="shared" si="54"/>
        <v>5.727900000000001E-4</v>
      </c>
      <c r="L328" s="25">
        <f t="shared" si="55"/>
        <v>1.3191353700000004E-2</v>
      </c>
      <c r="M328" s="25">
        <v>8.9999999999999998E-4</v>
      </c>
      <c r="N328" s="25">
        <f t="shared" si="56"/>
        <v>4.8499999999999997E-4</v>
      </c>
      <c r="O328" s="25"/>
      <c r="P328" s="25">
        <f t="shared" si="57"/>
        <v>2.6678999999999993E-4</v>
      </c>
      <c r="Q328" s="25">
        <f t="shared" si="58"/>
        <v>6.1441736999999991E-3</v>
      </c>
      <c r="R328" s="25"/>
      <c r="S328" s="25"/>
      <c r="T328" s="25">
        <v>7.2000000000000005E-4</v>
      </c>
      <c r="U328" s="25">
        <f t="shared" si="59"/>
        <v>4.15E-4</v>
      </c>
    </row>
    <row r="329" spans="1:21" s="15" customFormat="1">
      <c r="A329" s="18">
        <v>577</v>
      </c>
      <c r="B329" s="25">
        <v>3.0000000000000001E-5</v>
      </c>
      <c r="C329" s="25">
        <v>8.0000000000000004E-4</v>
      </c>
      <c r="D329" s="25">
        <f t="shared" si="50"/>
        <v>4.6500000000000003E-4</v>
      </c>
      <c r="E329" s="25"/>
      <c r="F329" s="25">
        <f t="shared" si="51"/>
        <v>2.8879000000000003E-4</v>
      </c>
      <c r="G329" s="25">
        <f t="shared" si="52"/>
        <v>6.6508337000000008E-3</v>
      </c>
      <c r="H329" s="25">
        <v>1.4E-3</v>
      </c>
      <c r="I329" s="25">
        <f t="shared" si="53"/>
        <v>1.065E-3</v>
      </c>
      <c r="J329" s="25"/>
      <c r="K329" s="25">
        <f t="shared" si="54"/>
        <v>4.5279000000000001E-4</v>
      </c>
      <c r="L329" s="25">
        <f t="shared" si="55"/>
        <v>1.04277537E-2</v>
      </c>
      <c r="M329" s="25">
        <v>8.0000000000000004E-4</v>
      </c>
      <c r="N329" s="25">
        <f t="shared" si="56"/>
        <v>4.6500000000000003E-4</v>
      </c>
      <c r="O329" s="25"/>
      <c r="P329" s="25">
        <f t="shared" si="57"/>
        <v>2.4678999999999999E-4</v>
      </c>
      <c r="Q329" s="25">
        <f t="shared" si="58"/>
        <v>5.6835736999999997E-3</v>
      </c>
      <c r="R329" s="25"/>
      <c r="S329" s="25"/>
      <c r="T329" s="25">
        <v>6.4000000000000005E-4</v>
      </c>
      <c r="U329" s="25">
        <f t="shared" si="59"/>
        <v>3.3500000000000001E-4</v>
      </c>
    </row>
    <row r="330" spans="1:21" s="15" customFormat="1">
      <c r="A330" s="18">
        <v>578</v>
      </c>
      <c r="B330" s="25">
        <v>6.8999999999999997E-5</v>
      </c>
      <c r="C330" s="25">
        <v>8.0000000000000004E-4</v>
      </c>
      <c r="D330" s="25">
        <f t="shared" si="50"/>
        <v>4.1550000000000007E-4</v>
      </c>
      <c r="E330" s="25"/>
      <c r="F330" s="25">
        <f t="shared" si="51"/>
        <v>2.3929000000000008E-4</v>
      </c>
      <c r="G330" s="25">
        <f t="shared" si="52"/>
        <v>5.510848700000002E-3</v>
      </c>
      <c r="H330" s="25">
        <v>1.4E-3</v>
      </c>
      <c r="I330" s="25">
        <f t="shared" si="53"/>
        <v>1.0154999999999999E-3</v>
      </c>
      <c r="J330" s="25"/>
      <c r="K330" s="25">
        <f t="shared" si="54"/>
        <v>4.0328999999999994E-4</v>
      </c>
      <c r="L330" s="25">
        <f t="shared" si="55"/>
        <v>9.287768699999999E-3</v>
      </c>
      <c r="M330" s="25">
        <v>8.0000000000000004E-4</v>
      </c>
      <c r="N330" s="25">
        <f t="shared" si="56"/>
        <v>4.1550000000000007E-4</v>
      </c>
      <c r="O330" s="25"/>
      <c r="P330" s="25">
        <f t="shared" si="57"/>
        <v>1.9729000000000006E-4</v>
      </c>
      <c r="Q330" s="25">
        <f t="shared" si="58"/>
        <v>4.5435887000000019E-3</v>
      </c>
      <c r="R330" s="25"/>
      <c r="S330" s="25"/>
      <c r="T330" s="25">
        <v>6.9999999999999999E-4</v>
      </c>
      <c r="U330" s="25">
        <f t="shared" si="59"/>
        <v>3.8449999999999997E-4</v>
      </c>
    </row>
    <row r="331" spans="1:21" s="15" customFormat="1">
      <c r="A331" s="18">
        <v>579</v>
      </c>
      <c r="B331" s="25">
        <v>5.0000000000000002E-5</v>
      </c>
      <c r="C331" s="25">
        <v>6.9999999999999999E-4</v>
      </c>
      <c r="D331" s="25">
        <f t="shared" si="50"/>
        <v>2.9999999999999997E-4</v>
      </c>
      <c r="E331" s="25"/>
      <c r="F331" s="25">
        <f t="shared" si="51"/>
        <v>1.2378999999999998E-4</v>
      </c>
      <c r="G331" s="25">
        <f t="shared" si="52"/>
        <v>2.8508836999999996E-3</v>
      </c>
      <c r="H331" s="25">
        <v>1.2999999999999999E-3</v>
      </c>
      <c r="I331" s="25">
        <f t="shared" si="53"/>
        <v>8.9999999999999998E-4</v>
      </c>
      <c r="J331" s="25"/>
      <c r="K331" s="25">
        <f t="shared" si="54"/>
        <v>2.8779000000000001E-4</v>
      </c>
      <c r="L331" s="25">
        <f t="shared" si="55"/>
        <v>6.6278037000000005E-3</v>
      </c>
      <c r="M331" s="25">
        <v>8.0000000000000004E-4</v>
      </c>
      <c r="N331" s="25">
        <f t="shared" si="56"/>
        <v>4.0000000000000002E-4</v>
      </c>
      <c r="O331" s="25"/>
      <c r="P331" s="25">
        <f t="shared" si="57"/>
        <v>1.8179000000000001E-4</v>
      </c>
      <c r="Q331" s="25">
        <f t="shared" si="58"/>
        <v>4.1866237000000002E-3</v>
      </c>
      <c r="R331" s="25"/>
      <c r="S331" s="25"/>
      <c r="T331" s="25">
        <v>7.5000000000000002E-4</v>
      </c>
      <c r="U331" s="25">
        <f t="shared" si="59"/>
        <v>4.0000000000000002E-4</v>
      </c>
    </row>
    <row r="332" spans="1:21" s="15" customFormat="1">
      <c r="A332" s="18">
        <v>580</v>
      </c>
      <c r="B332" s="25">
        <v>1.6000000000000001E-4</v>
      </c>
      <c r="C332" s="25">
        <v>8.9999999999999998E-4</v>
      </c>
      <c r="D332" s="25">
        <f t="shared" si="50"/>
        <v>4.2999999999999999E-4</v>
      </c>
      <c r="E332" s="25"/>
      <c r="F332" s="25">
        <f t="shared" si="51"/>
        <v>2.5378999999999999E-4</v>
      </c>
      <c r="G332" s="25">
        <f t="shared" si="52"/>
        <v>5.8447836999999999E-3</v>
      </c>
      <c r="H332" s="25">
        <v>1.4E-3</v>
      </c>
      <c r="I332" s="25">
        <f t="shared" si="53"/>
        <v>9.3000000000000005E-4</v>
      </c>
      <c r="J332" s="25"/>
      <c r="K332" s="25">
        <f t="shared" si="54"/>
        <v>3.1779000000000009E-4</v>
      </c>
      <c r="L332" s="25">
        <f t="shared" si="55"/>
        <v>7.3187037000000026E-3</v>
      </c>
      <c r="M332" s="25">
        <v>8.0000000000000004E-4</v>
      </c>
      <c r="N332" s="25">
        <f t="shared" si="56"/>
        <v>3.3000000000000005E-4</v>
      </c>
      <c r="O332" s="25"/>
      <c r="P332" s="25">
        <f t="shared" si="57"/>
        <v>1.1179000000000004E-4</v>
      </c>
      <c r="Q332" s="25">
        <f t="shared" si="58"/>
        <v>2.5745237000000011E-3</v>
      </c>
      <c r="R332" s="25"/>
      <c r="S332" s="25"/>
      <c r="T332" s="25">
        <v>7.7999999999999999E-4</v>
      </c>
      <c r="U332" s="25">
        <f t="shared" si="59"/>
        <v>4.6999999999999999E-4</v>
      </c>
    </row>
    <row r="333" spans="1:21" s="15" customFormat="1">
      <c r="A333" s="18">
        <v>581</v>
      </c>
      <c r="B333" s="25">
        <v>1E-4</v>
      </c>
      <c r="C333" s="25">
        <v>8.0000000000000004E-4</v>
      </c>
      <c r="D333" s="25">
        <f t="shared" si="50"/>
        <v>3.6999999999999999E-4</v>
      </c>
      <c r="E333" s="25"/>
      <c r="F333" s="25">
        <f t="shared" si="51"/>
        <v>1.9379E-4</v>
      </c>
      <c r="G333" s="25">
        <f t="shared" si="52"/>
        <v>4.4629837E-3</v>
      </c>
      <c r="H333" s="25">
        <v>1.4E-3</v>
      </c>
      <c r="I333" s="25">
        <f t="shared" si="53"/>
        <v>9.6999999999999994E-4</v>
      </c>
      <c r="J333" s="25"/>
      <c r="K333" s="25">
        <f t="shared" si="54"/>
        <v>3.5778999999999997E-4</v>
      </c>
      <c r="L333" s="25">
        <f t="shared" si="55"/>
        <v>8.2399037000000005E-3</v>
      </c>
      <c r="M333" s="25">
        <v>8.0000000000000004E-4</v>
      </c>
      <c r="N333" s="25">
        <f t="shared" si="56"/>
        <v>3.6999999999999999E-4</v>
      </c>
      <c r="O333" s="25"/>
      <c r="P333" s="25">
        <f t="shared" si="57"/>
        <v>1.5178999999999998E-4</v>
      </c>
      <c r="Q333" s="25">
        <f t="shared" si="58"/>
        <v>3.4957236999999999E-3</v>
      </c>
      <c r="R333" s="25"/>
      <c r="S333" s="25"/>
      <c r="T333" s="25">
        <v>7.6000000000000004E-4</v>
      </c>
      <c r="U333" s="25">
        <f t="shared" si="59"/>
        <v>4.3000000000000004E-4</v>
      </c>
    </row>
    <row r="334" spans="1:21" s="15" customFormat="1">
      <c r="A334" s="18">
        <v>582</v>
      </c>
      <c r="B334" s="25">
        <v>4.0000000000000003E-5</v>
      </c>
      <c r="C334" s="25">
        <v>8.0000000000000004E-4</v>
      </c>
      <c r="D334" s="25">
        <f t="shared" si="50"/>
        <v>4.3500000000000006E-4</v>
      </c>
      <c r="E334" s="25"/>
      <c r="F334" s="25">
        <f t="shared" si="51"/>
        <v>2.5879000000000006E-4</v>
      </c>
      <c r="G334" s="25">
        <f t="shared" si="52"/>
        <v>5.9599337000000021E-3</v>
      </c>
      <c r="H334" s="25">
        <v>1.4E-3</v>
      </c>
      <c r="I334" s="25">
        <f t="shared" si="53"/>
        <v>1.0349999999999999E-3</v>
      </c>
      <c r="J334" s="25"/>
      <c r="K334" s="25">
        <f t="shared" si="54"/>
        <v>4.2278999999999993E-4</v>
      </c>
      <c r="L334" s="25">
        <f t="shared" si="55"/>
        <v>9.7368536999999991E-3</v>
      </c>
      <c r="M334" s="25">
        <v>6.9999999999999999E-4</v>
      </c>
      <c r="N334" s="25">
        <f t="shared" si="56"/>
        <v>3.3500000000000001E-4</v>
      </c>
      <c r="O334" s="25"/>
      <c r="P334" s="25">
        <f t="shared" si="57"/>
        <v>1.1679E-4</v>
      </c>
      <c r="Q334" s="25">
        <f t="shared" si="58"/>
        <v>2.6896737000000003E-3</v>
      </c>
      <c r="R334" s="25"/>
      <c r="S334" s="25"/>
      <c r="T334" s="25">
        <v>6.8999999999999997E-4</v>
      </c>
      <c r="U334" s="25">
        <f t="shared" si="59"/>
        <v>3.6499999999999998E-4</v>
      </c>
    </row>
    <row r="335" spans="1:21" s="15" customFormat="1">
      <c r="A335" s="18">
        <v>583</v>
      </c>
      <c r="B335" s="25">
        <v>3.0000000000000001E-5</v>
      </c>
      <c r="C335" s="25">
        <v>6.9999999999999999E-4</v>
      </c>
      <c r="D335" s="25">
        <f t="shared" si="50"/>
        <v>3.0499999999999999E-4</v>
      </c>
      <c r="E335" s="25"/>
      <c r="F335" s="25">
        <f t="shared" si="51"/>
        <v>1.2878999999999999E-4</v>
      </c>
      <c r="G335" s="25">
        <f t="shared" si="52"/>
        <v>2.9660337000000001E-3</v>
      </c>
      <c r="H335" s="25">
        <v>1.2999999999999999E-3</v>
      </c>
      <c r="I335" s="25">
        <f t="shared" si="53"/>
        <v>9.0499999999999999E-4</v>
      </c>
      <c r="J335" s="25"/>
      <c r="K335" s="25">
        <f t="shared" si="54"/>
        <v>2.9279000000000002E-4</v>
      </c>
      <c r="L335" s="25">
        <f t="shared" si="55"/>
        <v>6.742953700000001E-3</v>
      </c>
      <c r="M335" s="25">
        <v>8.0000000000000004E-4</v>
      </c>
      <c r="N335" s="25">
        <f t="shared" si="56"/>
        <v>4.0500000000000003E-4</v>
      </c>
      <c r="O335" s="25"/>
      <c r="P335" s="25">
        <f t="shared" si="57"/>
        <v>1.8679000000000002E-4</v>
      </c>
      <c r="Q335" s="25">
        <f t="shared" si="58"/>
        <v>4.3017737000000007E-3</v>
      </c>
      <c r="R335" s="25"/>
      <c r="S335" s="25"/>
      <c r="T335" s="25">
        <v>7.6000000000000004E-4</v>
      </c>
      <c r="U335" s="25">
        <f t="shared" si="59"/>
        <v>3.9500000000000001E-4</v>
      </c>
    </row>
    <row r="336" spans="1:21" s="15" customFormat="1">
      <c r="A336" s="18">
        <v>584</v>
      </c>
      <c r="B336" s="25">
        <v>1.0000000000000001E-5</v>
      </c>
      <c r="C336" s="25">
        <v>8.0000000000000004E-4</v>
      </c>
      <c r="D336" s="25">
        <f t="shared" si="50"/>
        <v>4.8000000000000001E-4</v>
      </c>
      <c r="E336" s="25"/>
      <c r="F336" s="25">
        <f t="shared" si="51"/>
        <v>3.0379000000000002E-4</v>
      </c>
      <c r="G336" s="25">
        <f t="shared" si="52"/>
        <v>6.9962837000000005E-3</v>
      </c>
      <c r="H336" s="25">
        <v>1.4E-3</v>
      </c>
      <c r="I336" s="25">
        <f t="shared" si="53"/>
        <v>1.08E-3</v>
      </c>
      <c r="J336" s="25"/>
      <c r="K336" s="25">
        <f t="shared" si="54"/>
        <v>4.6779000000000005E-4</v>
      </c>
      <c r="L336" s="25">
        <f t="shared" si="55"/>
        <v>1.0773203700000001E-2</v>
      </c>
      <c r="M336" s="25">
        <v>8.0000000000000004E-4</v>
      </c>
      <c r="N336" s="25">
        <f t="shared" si="56"/>
        <v>4.8000000000000001E-4</v>
      </c>
      <c r="O336" s="25"/>
      <c r="P336" s="25">
        <f t="shared" si="57"/>
        <v>2.6179000000000003E-4</v>
      </c>
      <c r="Q336" s="25">
        <f t="shared" si="58"/>
        <v>6.0290237000000012E-3</v>
      </c>
      <c r="R336" s="25"/>
      <c r="S336" s="25"/>
      <c r="T336" s="25">
        <v>6.3000000000000003E-4</v>
      </c>
      <c r="U336" s="25">
        <f t="shared" si="59"/>
        <v>3.2000000000000003E-4</v>
      </c>
    </row>
    <row r="337" spans="1:21" s="15" customFormat="1">
      <c r="A337" s="18">
        <v>585</v>
      </c>
      <c r="B337" s="25">
        <v>1.4999999999999999E-4</v>
      </c>
      <c r="C337" s="25">
        <v>6.9999999999999999E-4</v>
      </c>
      <c r="D337" s="25">
        <f t="shared" si="50"/>
        <v>2.4499999999999999E-4</v>
      </c>
      <c r="E337" s="25"/>
      <c r="F337" s="25">
        <f t="shared" si="51"/>
        <v>6.8789999999999997E-5</v>
      </c>
      <c r="G337" s="25">
        <f t="shared" si="52"/>
        <v>1.5842337E-3</v>
      </c>
      <c r="H337" s="25">
        <v>1.2999999999999999E-3</v>
      </c>
      <c r="I337" s="25">
        <f t="shared" si="53"/>
        <v>8.4499999999999994E-4</v>
      </c>
      <c r="J337" s="25"/>
      <c r="K337" s="25">
        <f t="shared" si="54"/>
        <v>2.3278999999999997E-4</v>
      </c>
      <c r="L337" s="25">
        <f t="shared" si="55"/>
        <v>5.3611536999999994E-3</v>
      </c>
      <c r="M337" s="25">
        <v>8.0000000000000004E-4</v>
      </c>
      <c r="N337" s="25">
        <f t="shared" si="56"/>
        <v>3.4500000000000004E-4</v>
      </c>
      <c r="O337" s="25"/>
      <c r="P337" s="25">
        <f t="shared" si="57"/>
        <v>1.2679000000000002E-4</v>
      </c>
      <c r="Q337" s="25">
        <f t="shared" si="58"/>
        <v>2.9199737000000009E-3</v>
      </c>
      <c r="R337" s="25"/>
      <c r="S337" s="25"/>
      <c r="T337" s="25">
        <v>7.6000000000000004E-4</v>
      </c>
      <c r="U337" s="25">
        <f t="shared" si="59"/>
        <v>4.55E-4</v>
      </c>
    </row>
    <row r="338" spans="1:21" s="15" customFormat="1">
      <c r="A338" s="18">
        <v>586</v>
      </c>
      <c r="B338" s="25">
        <v>8.0000000000000007E-5</v>
      </c>
      <c r="C338" s="25">
        <v>8.0000000000000004E-4</v>
      </c>
      <c r="D338" s="25">
        <f t="shared" si="50"/>
        <v>3.9500000000000006E-4</v>
      </c>
      <c r="E338" s="25"/>
      <c r="F338" s="25">
        <f t="shared" si="51"/>
        <v>2.1879000000000007E-4</v>
      </c>
      <c r="G338" s="25">
        <f t="shared" si="52"/>
        <v>5.0387337000000016E-3</v>
      </c>
      <c r="H338" s="25">
        <v>1.4E-3</v>
      </c>
      <c r="I338" s="25">
        <f t="shared" si="53"/>
        <v>9.9500000000000001E-4</v>
      </c>
      <c r="J338" s="25"/>
      <c r="K338" s="25">
        <f t="shared" si="54"/>
        <v>3.8279000000000004E-4</v>
      </c>
      <c r="L338" s="25">
        <f t="shared" si="55"/>
        <v>8.8156537000000021E-3</v>
      </c>
      <c r="M338" s="25">
        <v>8.0000000000000004E-4</v>
      </c>
      <c r="N338" s="25">
        <f t="shared" si="56"/>
        <v>3.9500000000000006E-4</v>
      </c>
      <c r="O338" s="25"/>
      <c r="P338" s="25">
        <f t="shared" si="57"/>
        <v>1.7679000000000005E-4</v>
      </c>
      <c r="Q338" s="25">
        <f t="shared" si="58"/>
        <v>4.0714737000000015E-3</v>
      </c>
      <c r="R338" s="25"/>
      <c r="S338" s="25"/>
      <c r="T338" s="25">
        <v>7.2999999999999996E-4</v>
      </c>
      <c r="U338" s="25">
        <f t="shared" si="59"/>
        <v>4.0499999999999998E-4</v>
      </c>
    </row>
    <row r="339" spans="1:21" s="15" customFormat="1">
      <c r="A339" s="18">
        <v>587</v>
      </c>
      <c r="B339" s="25">
        <v>1.1E-4</v>
      </c>
      <c r="C339" s="25">
        <v>5.9999999999999995E-4</v>
      </c>
      <c r="D339" s="25">
        <f t="shared" si="50"/>
        <v>1.4499999999999995E-4</v>
      </c>
      <c r="E339" s="25"/>
      <c r="F339" s="25">
        <f t="shared" si="51"/>
        <v>-3.1210000000000048E-5</v>
      </c>
      <c r="G339" s="25">
        <f t="shared" si="52"/>
        <v>-7.187663000000011E-4</v>
      </c>
      <c r="H339" s="25">
        <v>1.1999999999999999E-3</v>
      </c>
      <c r="I339" s="25">
        <f t="shared" si="53"/>
        <v>7.4499999999999989E-4</v>
      </c>
      <c r="J339" s="25"/>
      <c r="K339" s="25">
        <f t="shared" si="54"/>
        <v>1.3278999999999993E-4</v>
      </c>
      <c r="L339" s="25">
        <f t="shared" si="55"/>
        <v>3.0581536999999986E-3</v>
      </c>
      <c r="M339" s="25">
        <v>6.9999999999999999E-4</v>
      </c>
      <c r="N339" s="25">
        <f t="shared" si="56"/>
        <v>2.4499999999999999E-4</v>
      </c>
      <c r="O339" s="25"/>
      <c r="P339" s="25">
        <f t="shared" si="57"/>
        <v>2.6789999999999979E-5</v>
      </c>
      <c r="Q339" s="25">
        <f t="shared" si="58"/>
        <v>6.1697369999999952E-4</v>
      </c>
      <c r="R339" s="25"/>
      <c r="S339" s="25"/>
      <c r="T339" s="25">
        <v>8.0000000000000004E-4</v>
      </c>
      <c r="U339" s="25">
        <f t="shared" si="59"/>
        <v>4.55E-4</v>
      </c>
    </row>
    <row r="340" spans="1:21" s="15" customFormat="1">
      <c r="A340" s="18">
        <v>588</v>
      </c>
      <c r="B340" s="25">
        <v>6.0000000000000002E-5</v>
      </c>
      <c r="C340" s="25">
        <v>8.9999999999999998E-4</v>
      </c>
      <c r="D340" s="25">
        <f t="shared" si="50"/>
        <v>4.95E-4</v>
      </c>
      <c r="E340" s="25"/>
      <c r="F340" s="25">
        <f t="shared" si="51"/>
        <v>3.1879E-4</v>
      </c>
      <c r="G340" s="25">
        <f t="shared" si="52"/>
        <v>7.3417337000000003E-3</v>
      </c>
      <c r="H340" s="25">
        <v>1.2999999999999999E-3</v>
      </c>
      <c r="I340" s="25">
        <f t="shared" si="53"/>
        <v>8.9499999999999996E-4</v>
      </c>
      <c r="J340" s="25"/>
      <c r="K340" s="25">
        <f t="shared" si="54"/>
        <v>2.8278999999999999E-4</v>
      </c>
      <c r="L340" s="25">
        <f t="shared" si="55"/>
        <v>6.5126537E-3</v>
      </c>
      <c r="M340" s="25">
        <v>6.9999999999999999E-4</v>
      </c>
      <c r="N340" s="25">
        <f t="shared" si="56"/>
        <v>2.9499999999999996E-4</v>
      </c>
      <c r="O340" s="25"/>
      <c r="P340" s="25">
        <f t="shared" si="57"/>
        <v>7.6789999999999947E-5</v>
      </c>
      <c r="Q340" s="25">
        <f t="shared" si="58"/>
        <v>1.7684736999999989E-3</v>
      </c>
      <c r="R340" s="25"/>
      <c r="S340" s="25"/>
      <c r="T340" s="25">
        <v>7.5000000000000002E-4</v>
      </c>
      <c r="U340" s="25">
        <f t="shared" si="59"/>
        <v>4.0500000000000003E-4</v>
      </c>
    </row>
    <row r="341" spans="1:21" s="15" customFormat="1">
      <c r="A341" s="18">
        <v>589</v>
      </c>
      <c r="B341" s="25">
        <v>2.2000000000000001E-4</v>
      </c>
      <c r="C341" s="25">
        <v>6.9999999999999999E-4</v>
      </c>
      <c r="D341" s="25">
        <f t="shared" si="50"/>
        <v>1.65E-4</v>
      </c>
      <c r="E341" s="25"/>
      <c r="F341" s="25">
        <f t="shared" si="51"/>
        <v>-1.1209999999999996E-5</v>
      </c>
      <c r="G341" s="25">
        <f t="shared" si="52"/>
        <v>-2.5816629999999993E-4</v>
      </c>
      <c r="H341" s="25">
        <v>1.2999999999999999E-3</v>
      </c>
      <c r="I341" s="25">
        <f t="shared" si="53"/>
        <v>7.6499999999999995E-4</v>
      </c>
      <c r="J341" s="25"/>
      <c r="K341" s="25">
        <f t="shared" si="54"/>
        <v>1.5278999999999998E-4</v>
      </c>
      <c r="L341" s="25">
        <f t="shared" si="55"/>
        <v>3.5187536999999997E-3</v>
      </c>
      <c r="M341" s="25">
        <v>8.0000000000000004E-4</v>
      </c>
      <c r="N341" s="25">
        <f t="shared" si="56"/>
        <v>2.6500000000000004E-4</v>
      </c>
      <c r="O341" s="25"/>
      <c r="P341" s="25">
        <f t="shared" si="57"/>
        <v>4.6790000000000031E-5</v>
      </c>
      <c r="Q341" s="25">
        <f t="shared" si="58"/>
        <v>1.0775737000000007E-3</v>
      </c>
      <c r="R341" s="25"/>
      <c r="S341" s="25"/>
      <c r="T341" s="25">
        <v>8.4999999999999995E-4</v>
      </c>
      <c r="U341" s="25">
        <f t="shared" si="59"/>
        <v>5.3499999999999999E-4</v>
      </c>
    </row>
    <row r="342" spans="1:21" s="15" customFormat="1">
      <c r="A342" s="18">
        <v>590</v>
      </c>
      <c r="B342" s="25">
        <v>1.9000000000000001E-4</v>
      </c>
      <c r="C342" s="25">
        <v>6.9999999999999999E-4</v>
      </c>
      <c r="D342" s="25">
        <f t="shared" si="50"/>
        <v>2.2000000000000003E-4</v>
      </c>
      <c r="E342" s="25"/>
      <c r="F342" s="25">
        <f t="shared" si="51"/>
        <v>4.379000000000004E-5</v>
      </c>
      <c r="G342" s="25">
        <f t="shared" si="52"/>
        <v>1.008483700000001E-3</v>
      </c>
      <c r="H342" s="25">
        <v>1.2999999999999999E-3</v>
      </c>
      <c r="I342" s="25">
        <f t="shared" si="53"/>
        <v>8.1999999999999998E-4</v>
      </c>
      <c r="J342" s="25"/>
      <c r="K342" s="25">
        <f t="shared" si="54"/>
        <v>2.0779000000000001E-4</v>
      </c>
      <c r="L342" s="25">
        <f t="shared" si="55"/>
        <v>4.7854037000000004E-3</v>
      </c>
      <c r="M342" s="25">
        <v>8.0000000000000004E-4</v>
      </c>
      <c r="N342" s="25">
        <f t="shared" si="56"/>
        <v>3.2000000000000008E-4</v>
      </c>
      <c r="O342" s="25"/>
      <c r="P342" s="25">
        <f t="shared" si="57"/>
        <v>1.0179000000000007E-4</v>
      </c>
      <c r="Q342" s="25">
        <f t="shared" si="58"/>
        <v>2.3442237000000019E-3</v>
      </c>
      <c r="R342" s="25"/>
      <c r="S342" s="25"/>
      <c r="T342" s="25">
        <v>7.6999999999999996E-4</v>
      </c>
      <c r="U342" s="25">
        <f t="shared" si="59"/>
        <v>4.7999999999999996E-4</v>
      </c>
    </row>
    <row r="343" spans="1:21" s="15" customFormat="1">
      <c r="A343" s="18">
        <v>591</v>
      </c>
      <c r="B343" s="25">
        <v>1.1E-4</v>
      </c>
      <c r="C343" s="25">
        <v>5.9999999999999995E-4</v>
      </c>
      <c r="D343" s="25">
        <f t="shared" si="50"/>
        <v>2.2499999999999994E-4</v>
      </c>
      <c r="E343" s="25"/>
      <c r="F343" s="25">
        <f t="shared" si="51"/>
        <v>4.8789999999999945E-5</v>
      </c>
      <c r="G343" s="25">
        <f t="shared" si="52"/>
        <v>1.1236336999999987E-3</v>
      </c>
      <c r="H343" s="25">
        <v>1.1999999999999999E-3</v>
      </c>
      <c r="I343" s="25">
        <f t="shared" si="53"/>
        <v>8.2499999999999989E-4</v>
      </c>
      <c r="J343" s="25"/>
      <c r="K343" s="25">
        <f t="shared" si="54"/>
        <v>2.1278999999999992E-4</v>
      </c>
      <c r="L343" s="25">
        <f t="shared" si="55"/>
        <v>4.9005536999999983E-3</v>
      </c>
      <c r="M343" s="25">
        <v>6.9999999999999999E-4</v>
      </c>
      <c r="N343" s="25">
        <f t="shared" si="56"/>
        <v>3.2499999999999999E-4</v>
      </c>
      <c r="O343" s="25"/>
      <c r="P343" s="25">
        <f t="shared" si="57"/>
        <v>1.0678999999999997E-4</v>
      </c>
      <c r="Q343" s="25">
        <f t="shared" si="58"/>
        <v>2.4593736999999993E-3</v>
      </c>
      <c r="R343" s="25"/>
      <c r="S343" s="25"/>
      <c r="T343" s="25">
        <v>6.4000000000000005E-4</v>
      </c>
      <c r="U343" s="25">
        <f t="shared" si="59"/>
        <v>3.7500000000000001E-4</v>
      </c>
    </row>
    <row r="344" spans="1:21" s="15" customFormat="1">
      <c r="A344" s="18">
        <v>592</v>
      </c>
      <c r="B344" s="25">
        <v>8.0000000000000007E-5</v>
      </c>
      <c r="C344" s="25">
        <v>8.0000000000000004E-4</v>
      </c>
      <c r="D344" s="25">
        <f t="shared" si="50"/>
        <v>4.5500000000000006E-4</v>
      </c>
      <c r="E344" s="25"/>
      <c r="F344" s="25">
        <f t="shared" si="51"/>
        <v>2.7879000000000006E-4</v>
      </c>
      <c r="G344" s="25">
        <f t="shared" si="52"/>
        <v>6.4205337000000015E-3</v>
      </c>
      <c r="H344" s="25">
        <v>1.2999999999999999E-3</v>
      </c>
      <c r="I344" s="25">
        <f t="shared" si="53"/>
        <v>9.549999999999999E-4</v>
      </c>
      <c r="J344" s="25"/>
      <c r="K344" s="25">
        <f t="shared" si="54"/>
        <v>3.4278999999999994E-4</v>
      </c>
      <c r="L344" s="25">
        <f t="shared" si="55"/>
        <v>7.8944536999999981E-3</v>
      </c>
      <c r="M344" s="25">
        <v>8.0000000000000004E-4</v>
      </c>
      <c r="N344" s="25">
        <f t="shared" si="56"/>
        <v>4.5500000000000006E-4</v>
      </c>
      <c r="O344" s="25"/>
      <c r="P344" s="25">
        <f t="shared" si="57"/>
        <v>2.3679000000000004E-4</v>
      </c>
      <c r="Q344" s="25">
        <f t="shared" si="58"/>
        <v>5.4532737000000013E-3</v>
      </c>
      <c r="R344" s="25"/>
      <c r="S344" s="25"/>
      <c r="T344" s="25">
        <v>6.0999999999999997E-4</v>
      </c>
      <c r="U344" s="25">
        <f t="shared" si="59"/>
        <v>3.4499999999999998E-4</v>
      </c>
    </row>
    <row r="345" spans="1:21" s="15" customFormat="1">
      <c r="A345" s="18">
        <v>593</v>
      </c>
      <c r="B345" s="25">
        <v>5.0000000000000002E-5</v>
      </c>
      <c r="C345" s="25">
        <v>6.9999999999999999E-4</v>
      </c>
      <c r="D345" s="25">
        <f t="shared" si="50"/>
        <v>3.3499999999999996E-4</v>
      </c>
      <c r="E345" s="25"/>
      <c r="F345" s="25">
        <f t="shared" si="51"/>
        <v>1.5878999999999996E-4</v>
      </c>
      <c r="G345" s="25">
        <f t="shared" si="52"/>
        <v>3.6569336999999992E-3</v>
      </c>
      <c r="H345" s="25">
        <v>1.2999999999999999E-3</v>
      </c>
      <c r="I345" s="25">
        <f t="shared" si="53"/>
        <v>9.3499999999999985E-4</v>
      </c>
      <c r="J345" s="25"/>
      <c r="K345" s="25">
        <f t="shared" si="54"/>
        <v>3.2278999999999988E-4</v>
      </c>
      <c r="L345" s="25">
        <f t="shared" si="55"/>
        <v>7.4338536999999979E-3</v>
      </c>
      <c r="M345" s="25">
        <v>6.9999999999999999E-4</v>
      </c>
      <c r="N345" s="25">
        <f t="shared" si="56"/>
        <v>3.3499999999999996E-4</v>
      </c>
      <c r="O345" s="25"/>
      <c r="P345" s="25">
        <f t="shared" si="57"/>
        <v>1.1678999999999994E-4</v>
      </c>
      <c r="Q345" s="25">
        <f t="shared" si="58"/>
        <v>2.689673699999999E-3</v>
      </c>
      <c r="R345" s="25"/>
      <c r="S345" s="25"/>
      <c r="T345" s="25">
        <v>6.8000000000000005E-4</v>
      </c>
      <c r="U345" s="25">
        <f t="shared" si="59"/>
        <v>3.6500000000000004E-4</v>
      </c>
    </row>
    <row r="346" spans="1:21" s="15" customFormat="1">
      <c r="A346" s="18">
        <v>594</v>
      </c>
      <c r="B346" s="25">
        <v>5.0000000000000002E-5</v>
      </c>
      <c r="C346" s="25">
        <v>6.9999999999999999E-4</v>
      </c>
      <c r="D346" s="25">
        <f t="shared" si="50"/>
        <v>3.0499999999999999E-4</v>
      </c>
      <c r="E346" s="25"/>
      <c r="F346" s="25">
        <f t="shared" si="51"/>
        <v>1.2878999999999999E-4</v>
      </c>
      <c r="G346" s="25">
        <f t="shared" si="52"/>
        <v>2.9660337000000001E-3</v>
      </c>
      <c r="H346" s="25">
        <v>1.1999999999999999E-3</v>
      </c>
      <c r="I346" s="25">
        <f t="shared" si="53"/>
        <v>8.0499999999999994E-4</v>
      </c>
      <c r="J346" s="25"/>
      <c r="K346" s="25">
        <f t="shared" si="54"/>
        <v>1.9278999999999998E-4</v>
      </c>
      <c r="L346" s="25">
        <f t="shared" si="55"/>
        <v>4.4399536999999998E-3</v>
      </c>
      <c r="M346" s="25">
        <v>5.9999999999999995E-4</v>
      </c>
      <c r="N346" s="25">
        <f t="shared" si="56"/>
        <v>2.0499999999999994E-4</v>
      </c>
      <c r="O346" s="25"/>
      <c r="P346" s="25">
        <f t="shared" si="57"/>
        <v>-1.3210000000000072E-5</v>
      </c>
      <c r="Q346" s="25">
        <f t="shared" si="58"/>
        <v>-3.0422630000000167E-4</v>
      </c>
      <c r="R346" s="25"/>
      <c r="S346" s="25"/>
      <c r="T346" s="25">
        <v>7.3999999999999999E-4</v>
      </c>
      <c r="U346" s="25">
        <f t="shared" si="59"/>
        <v>3.9500000000000001E-4</v>
      </c>
    </row>
    <row r="347" spans="1:21" s="15" customFormat="1">
      <c r="A347" s="18">
        <v>595</v>
      </c>
      <c r="B347" s="25">
        <v>1.2E-4</v>
      </c>
      <c r="C347" s="25">
        <v>6.9999999999999999E-4</v>
      </c>
      <c r="D347" s="25">
        <f t="shared" si="50"/>
        <v>2.5500000000000002E-4</v>
      </c>
      <c r="E347" s="25"/>
      <c r="F347" s="25">
        <f t="shared" si="51"/>
        <v>7.8790000000000023E-5</v>
      </c>
      <c r="G347" s="25">
        <f t="shared" si="52"/>
        <v>1.8145337000000006E-3</v>
      </c>
      <c r="H347" s="25">
        <v>1.1000000000000001E-3</v>
      </c>
      <c r="I347" s="25">
        <f t="shared" si="53"/>
        <v>6.5500000000000009E-4</v>
      </c>
      <c r="J347" s="25"/>
      <c r="K347" s="25">
        <f t="shared" si="54"/>
        <v>4.2790000000000124E-5</v>
      </c>
      <c r="L347" s="25">
        <f t="shared" si="55"/>
        <v>9.8545370000000291E-4</v>
      </c>
      <c r="M347" s="25">
        <v>6.9999999999999999E-4</v>
      </c>
      <c r="N347" s="25">
        <f t="shared" si="56"/>
        <v>2.5500000000000002E-4</v>
      </c>
      <c r="O347" s="25"/>
      <c r="P347" s="25">
        <f t="shared" si="57"/>
        <v>3.6790000000000005E-5</v>
      </c>
      <c r="Q347" s="25">
        <f t="shared" si="58"/>
        <v>8.4727370000000019E-4</v>
      </c>
      <c r="R347" s="25"/>
      <c r="S347" s="25"/>
      <c r="T347" s="25">
        <v>7.6999999999999996E-4</v>
      </c>
      <c r="U347" s="25">
        <f t="shared" si="59"/>
        <v>4.4499999999999997E-4</v>
      </c>
    </row>
    <row r="348" spans="1:21" s="15" customFormat="1">
      <c r="A348" s="18">
        <v>596</v>
      </c>
      <c r="B348" s="25">
        <v>1.1E-4</v>
      </c>
      <c r="C348" s="25">
        <v>5.9999999999999995E-4</v>
      </c>
      <c r="D348" s="25">
        <f t="shared" si="50"/>
        <v>1.4999999999999996E-4</v>
      </c>
      <c r="E348" s="25"/>
      <c r="F348" s="25">
        <f t="shared" si="51"/>
        <v>-2.6210000000000035E-5</v>
      </c>
      <c r="G348" s="25">
        <f t="shared" si="52"/>
        <v>-6.0361630000000082E-4</v>
      </c>
      <c r="H348" s="25">
        <v>1.1999999999999999E-3</v>
      </c>
      <c r="I348" s="25">
        <f t="shared" si="53"/>
        <v>7.4999999999999991E-4</v>
      </c>
      <c r="J348" s="25"/>
      <c r="K348" s="25">
        <f t="shared" si="54"/>
        <v>1.3778999999999994E-4</v>
      </c>
      <c r="L348" s="25">
        <f t="shared" si="55"/>
        <v>3.1733036999999987E-3</v>
      </c>
      <c r="M348" s="25">
        <v>6.9999999999999999E-4</v>
      </c>
      <c r="N348" s="25">
        <f t="shared" si="56"/>
        <v>2.5000000000000001E-4</v>
      </c>
      <c r="O348" s="25"/>
      <c r="P348" s="25">
        <f t="shared" si="57"/>
        <v>3.1789999999999992E-5</v>
      </c>
      <c r="Q348" s="25">
        <f t="shared" si="58"/>
        <v>7.321236999999998E-4</v>
      </c>
      <c r="R348" s="25"/>
      <c r="S348" s="25"/>
      <c r="T348" s="25">
        <v>7.9000000000000001E-4</v>
      </c>
      <c r="U348" s="25">
        <f t="shared" si="59"/>
        <v>4.4999999999999999E-4</v>
      </c>
    </row>
    <row r="349" spans="1:21" s="15" customFormat="1">
      <c r="A349" s="18">
        <v>597</v>
      </c>
      <c r="B349" s="25">
        <v>5.0000000000000002E-5</v>
      </c>
      <c r="C349" s="25">
        <v>5.9999999999999995E-4</v>
      </c>
      <c r="D349" s="25">
        <f t="shared" si="50"/>
        <v>2.1499999999999991E-4</v>
      </c>
      <c r="E349" s="25"/>
      <c r="F349" s="25">
        <f t="shared" si="51"/>
        <v>3.8789999999999918E-5</v>
      </c>
      <c r="G349" s="25">
        <f t="shared" si="52"/>
        <v>8.9333369999999813E-4</v>
      </c>
      <c r="H349" s="25">
        <v>1.1000000000000001E-3</v>
      </c>
      <c r="I349" s="25">
        <f t="shared" si="53"/>
        <v>7.1500000000000003E-4</v>
      </c>
      <c r="J349" s="25"/>
      <c r="K349" s="25">
        <f t="shared" si="54"/>
        <v>1.0279000000000006E-4</v>
      </c>
      <c r="L349" s="25">
        <f t="shared" si="55"/>
        <v>2.3672537000000017E-3</v>
      </c>
      <c r="M349" s="25">
        <v>6.9999999999999999E-4</v>
      </c>
      <c r="N349" s="25">
        <f t="shared" si="56"/>
        <v>3.1499999999999996E-4</v>
      </c>
      <c r="O349" s="25"/>
      <c r="P349" s="25">
        <f t="shared" si="57"/>
        <v>9.6789999999999946E-5</v>
      </c>
      <c r="Q349" s="25">
        <f t="shared" si="58"/>
        <v>2.2290736999999988E-3</v>
      </c>
      <c r="R349" s="25"/>
      <c r="S349" s="25"/>
      <c r="T349" s="25">
        <v>7.2000000000000005E-4</v>
      </c>
      <c r="U349" s="25">
        <f t="shared" si="59"/>
        <v>3.8500000000000003E-4</v>
      </c>
    </row>
    <row r="350" spans="1:21" s="15" customFormat="1">
      <c r="A350" s="18">
        <v>598</v>
      </c>
      <c r="B350" s="25">
        <v>3.0000000000000001E-5</v>
      </c>
      <c r="C350" s="25">
        <v>6.9999999999999999E-4</v>
      </c>
      <c r="D350" s="25">
        <f t="shared" si="50"/>
        <v>3.3500000000000001E-4</v>
      </c>
      <c r="E350" s="25"/>
      <c r="F350" s="25">
        <f t="shared" si="51"/>
        <v>1.5879000000000002E-4</v>
      </c>
      <c r="G350" s="25">
        <f t="shared" si="52"/>
        <v>3.6569337000000005E-3</v>
      </c>
      <c r="H350" s="25">
        <v>1.1999999999999999E-3</v>
      </c>
      <c r="I350" s="25">
        <f t="shared" si="53"/>
        <v>8.3499999999999991E-4</v>
      </c>
      <c r="J350" s="25"/>
      <c r="K350" s="25">
        <f t="shared" si="54"/>
        <v>2.2278999999999995E-4</v>
      </c>
      <c r="L350" s="25">
        <f t="shared" si="55"/>
        <v>5.1308536999999993E-3</v>
      </c>
      <c r="M350" s="25">
        <v>6.9999999999999999E-4</v>
      </c>
      <c r="N350" s="25">
        <f t="shared" si="56"/>
        <v>3.3500000000000001E-4</v>
      </c>
      <c r="O350" s="25"/>
      <c r="P350" s="25">
        <f t="shared" si="57"/>
        <v>1.1679E-4</v>
      </c>
      <c r="Q350" s="25">
        <f t="shared" si="58"/>
        <v>2.6896737000000003E-3</v>
      </c>
      <c r="R350" s="25"/>
      <c r="S350" s="25"/>
      <c r="T350" s="25">
        <v>6.9999999999999999E-4</v>
      </c>
      <c r="U350" s="25">
        <f t="shared" si="59"/>
        <v>3.6499999999999998E-4</v>
      </c>
    </row>
    <row r="351" spans="1:21" s="15" customFormat="1">
      <c r="A351" s="18">
        <v>599</v>
      </c>
      <c r="B351" s="25">
        <v>1.4999999999999999E-4</v>
      </c>
      <c r="C351" s="25">
        <v>5.9999999999999995E-4</v>
      </c>
      <c r="D351" s="25">
        <f t="shared" si="50"/>
        <v>9.4999999999999924E-5</v>
      </c>
      <c r="E351" s="25"/>
      <c r="F351" s="25">
        <f t="shared" si="51"/>
        <v>-8.1210000000000071E-5</v>
      </c>
      <c r="G351" s="25">
        <f t="shared" si="52"/>
        <v>-1.8702663000000018E-3</v>
      </c>
      <c r="H351" s="25">
        <v>1.1000000000000001E-3</v>
      </c>
      <c r="I351" s="25">
        <f t="shared" si="53"/>
        <v>5.9500000000000004E-4</v>
      </c>
      <c r="J351" s="25"/>
      <c r="K351" s="25">
        <f t="shared" si="54"/>
        <v>-1.7209999999999925E-5</v>
      </c>
      <c r="L351" s="25">
        <f t="shared" si="55"/>
        <v>-3.9634629999999832E-4</v>
      </c>
      <c r="M351" s="25">
        <v>5.9999999999999995E-4</v>
      </c>
      <c r="N351" s="25">
        <f t="shared" si="56"/>
        <v>9.4999999999999924E-5</v>
      </c>
      <c r="O351" s="25"/>
      <c r="P351" s="25">
        <f t="shared" si="57"/>
        <v>-1.2321000000000009E-4</v>
      </c>
      <c r="Q351" s="25">
        <f t="shared" si="58"/>
        <v>-2.8375263000000022E-3</v>
      </c>
      <c r="R351" s="25"/>
      <c r="S351" s="25"/>
      <c r="T351" s="25">
        <v>8.5999999999999998E-4</v>
      </c>
      <c r="U351" s="25">
        <f t="shared" si="59"/>
        <v>5.0500000000000002E-4</v>
      </c>
    </row>
    <row r="352" spans="1:21" s="15" customFormat="1">
      <c r="A352" s="18">
        <v>600</v>
      </c>
      <c r="B352" s="25">
        <v>8.0000000000000007E-5</v>
      </c>
      <c r="C352" s="25">
        <v>5.9999999999999995E-4</v>
      </c>
      <c r="D352" s="25">
        <f t="shared" si="50"/>
        <v>1.7999999999999993E-4</v>
      </c>
      <c r="E352" s="25"/>
      <c r="F352" s="25"/>
      <c r="G352" s="25"/>
      <c r="H352" s="25">
        <v>1E-3</v>
      </c>
      <c r="I352" s="25">
        <f t="shared" si="53"/>
        <v>5.8E-4</v>
      </c>
      <c r="J352" s="25"/>
      <c r="K352" s="25"/>
      <c r="L352" s="25"/>
      <c r="M352" s="25">
        <v>5.9999999999999995E-4</v>
      </c>
      <c r="N352" s="25">
        <f t="shared" si="56"/>
        <v>1.7999999999999993E-4</v>
      </c>
      <c r="O352" s="25"/>
      <c r="P352" s="25"/>
      <c r="Q352" s="25"/>
      <c r="R352" s="25"/>
      <c r="S352" s="25"/>
      <c r="T352" s="25">
        <v>7.6000000000000004E-4</v>
      </c>
      <c r="U352" s="25">
        <f t="shared" si="59"/>
        <v>4.2000000000000002E-4</v>
      </c>
    </row>
    <row r="353" spans="1:21" s="15" customFormat="1">
      <c r="A353" s="18">
        <v>601</v>
      </c>
      <c r="B353" s="25">
        <v>9.0000000000000006E-5</v>
      </c>
      <c r="C353" s="25">
        <v>5.9999999999999995E-4</v>
      </c>
      <c r="D353" s="25">
        <f t="shared" si="50"/>
        <v>1.7499999999999992E-4</v>
      </c>
      <c r="E353" s="25"/>
      <c r="F353" s="25"/>
      <c r="G353" s="25"/>
      <c r="H353" s="25">
        <v>1E-3</v>
      </c>
      <c r="I353" s="25">
        <f t="shared" si="53"/>
        <v>5.7499999999999999E-4</v>
      </c>
      <c r="J353" s="25"/>
      <c r="K353" s="25"/>
      <c r="L353" s="25"/>
      <c r="M353" s="25">
        <v>5.9999999999999995E-4</v>
      </c>
      <c r="N353" s="25">
        <f t="shared" si="56"/>
        <v>1.7499999999999992E-4</v>
      </c>
      <c r="O353" s="25"/>
      <c r="P353" s="25"/>
      <c r="Q353" s="25"/>
      <c r="R353" s="25"/>
      <c r="S353" s="25"/>
      <c r="T353" s="25">
        <v>7.6000000000000004E-4</v>
      </c>
      <c r="U353" s="25">
        <f t="shared" si="59"/>
        <v>4.2500000000000003E-4</v>
      </c>
    </row>
    <row r="354" spans="1:21" s="15" customFormat="1">
      <c r="A354" s="18">
        <v>602</v>
      </c>
      <c r="B354" s="25">
        <v>1.2E-4</v>
      </c>
      <c r="C354" s="25">
        <v>5.9999999999999995E-4</v>
      </c>
      <c r="D354" s="25">
        <f t="shared" si="50"/>
        <v>1.1499999999999998E-4</v>
      </c>
      <c r="E354" s="25"/>
      <c r="F354" s="25"/>
      <c r="G354" s="25"/>
      <c r="H354" s="25">
        <v>1E-3</v>
      </c>
      <c r="I354" s="25">
        <f t="shared" si="53"/>
        <v>5.1500000000000005E-4</v>
      </c>
      <c r="J354" s="25"/>
      <c r="K354" s="25"/>
      <c r="L354" s="25"/>
      <c r="M354" s="25">
        <v>5.9999999999999995E-4</v>
      </c>
      <c r="N354" s="25">
        <f t="shared" si="56"/>
        <v>1.1499999999999998E-4</v>
      </c>
      <c r="O354" s="25"/>
      <c r="P354" s="25"/>
      <c r="Q354" s="25"/>
      <c r="R354" s="25"/>
      <c r="S354" s="25"/>
      <c r="T354" s="25">
        <v>8.4999999999999995E-4</v>
      </c>
      <c r="U354" s="25">
        <f t="shared" si="59"/>
        <v>4.8499999999999997E-4</v>
      </c>
    </row>
    <row r="355" spans="1:21" s="15" customFormat="1">
      <c r="A355" s="18">
        <v>603</v>
      </c>
      <c r="B355" s="25">
        <v>1.1E-4</v>
      </c>
      <c r="C355" s="25">
        <v>5.0000000000000001E-4</v>
      </c>
      <c r="D355" s="25">
        <f t="shared" si="50"/>
        <v>1.5000000000000039E-5</v>
      </c>
      <c r="E355" s="25"/>
      <c r="F355" s="25"/>
      <c r="G355" s="25"/>
      <c r="H355" s="25">
        <v>1E-3</v>
      </c>
      <c r="I355" s="25">
        <f t="shared" si="53"/>
        <v>5.1500000000000005E-4</v>
      </c>
      <c r="J355" s="25"/>
      <c r="K355" s="25"/>
      <c r="L355" s="25"/>
      <c r="M355" s="25">
        <v>5.9999999999999995E-4</v>
      </c>
      <c r="N355" s="25">
        <f t="shared" si="56"/>
        <v>1.1499999999999998E-4</v>
      </c>
      <c r="O355" s="25"/>
      <c r="P355" s="25"/>
      <c r="Q355" s="25"/>
      <c r="R355" s="25"/>
      <c r="S355" s="25"/>
      <c r="T355" s="25">
        <v>8.5999999999999998E-4</v>
      </c>
      <c r="U355" s="25">
        <f t="shared" si="59"/>
        <v>4.8499999999999997E-4</v>
      </c>
    </row>
    <row r="356" spans="1:21" s="15" customFormat="1">
      <c r="A356" s="18">
        <v>604</v>
      </c>
      <c r="B356" s="25">
        <v>1.1E-4</v>
      </c>
      <c r="C356" s="25">
        <v>6.9999999999999999E-4</v>
      </c>
      <c r="D356" s="25">
        <f t="shared" si="50"/>
        <v>2.1000000000000001E-4</v>
      </c>
      <c r="E356" s="25"/>
      <c r="F356" s="25"/>
      <c r="G356" s="25"/>
      <c r="H356" s="25">
        <v>1.1999999999999999E-3</v>
      </c>
      <c r="I356" s="25">
        <f t="shared" si="53"/>
        <v>7.0999999999999991E-4</v>
      </c>
      <c r="J356" s="25"/>
      <c r="K356" s="25"/>
      <c r="L356" s="25"/>
      <c r="M356" s="25">
        <v>6.9999999999999999E-4</v>
      </c>
      <c r="N356" s="25">
        <f t="shared" si="56"/>
        <v>2.1000000000000001E-4</v>
      </c>
      <c r="O356" s="25"/>
      <c r="P356" s="25"/>
      <c r="Q356" s="25"/>
      <c r="R356" s="25"/>
      <c r="S356" s="25"/>
      <c r="T356" s="25">
        <v>8.7000000000000001E-4</v>
      </c>
      <c r="U356" s="25">
        <f t="shared" si="59"/>
        <v>4.8999999999999998E-4</v>
      </c>
    </row>
    <row r="357" spans="1:21" s="15" customFormat="1">
      <c r="A357" s="18">
        <v>605</v>
      </c>
      <c r="B357" s="25">
        <v>1.6000000000000001E-4</v>
      </c>
      <c r="C357" s="25">
        <v>5.9999999999999995E-4</v>
      </c>
      <c r="D357" s="25">
        <f t="shared" si="50"/>
        <v>1.2999999999999996E-4</v>
      </c>
      <c r="E357" s="25"/>
      <c r="F357" s="25"/>
      <c r="G357" s="25"/>
      <c r="H357" s="25">
        <v>1.1000000000000001E-3</v>
      </c>
      <c r="I357" s="25">
        <f t="shared" si="53"/>
        <v>6.3000000000000013E-4</v>
      </c>
      <c r="J357" s="25"/>
      <c r="K357" s="25"/>
      <c r="L357" s="25"/>
      <c r="M357" s="25">
        <v>8.0000000000000004E-4</v>
      </c>
      <c r="N357" s="25">
        <f t="shared" si="56"/>
        <v>3.3000000000000005E-4</v>
      </c>
      <c r="O357" s="25"/>
      <c r="P357" s="25"/>
      <c r="Q357" s="25"/>
      <c r="R357" s="25"/>
      <c r="S357" s="25"/>
      <c r="T357" s="25">
        <v>7.7999999999999999E-4</v>
      </c>
      <c r="U357" s="25">
        <f t="shared" si="59"/>
        <v>4.6999999999999999E-4</v>
      </c>
    </row>
    <row r="358" spans="1:21" s="15" customFormat="1">
      <c r="A358" s="18">
        <v>606</v>
      </c>
      <c r="B358" s="25">
        <v>9.0000000000000006E-5</v>
      </c>
      <c r="C358" s="25">
        <v>8.0000000000000004E-4</v>
      </c>
      <c r="D358" s="25">
        <f t="shared" si="50"/>
        <v>3.6500000000000004E-4</v>
      </c>
      <c r="E358" s="25"/>
      <c r="F358" s="25"/>
      <c r="G358" s="25"/>
      <c r="H358" s="25">
        <v>1.1000000000000001E-3</v>
      </c>
      <c r="I358" s="25">
        <f t="shared" si="53"/>
        <v>6.6500000000000001E-4</v>
      </c>
      <c r="J358" s="25"/>
      <c r="K358" s="25"/>
      <c r="L358" s="25"/>
      <c r="M358" s="25">
        <v>8.9999999999999998E-4</v>
      </c>
      <c r="N358" s="25">
        <f t="shared" si="56"/>
        <v>4.6499999999999997E-4</v>
      </c>
      <c r="O358" s="25"/>
      <c r="P358" s="25"/>
      <c r="Q358" s="25"/>
      <c r="R358" s="25"/>
      <c r="S358" s="25"/>
      <c r="T358" s="25">
        <v>7.7999999999999999E-4</v>
      </c>
      <c r="U358" s="25">
        <f t="shared" si="59"/>
        <v>4.35E-4</v>
      </c>
    </row>
    <row r="359" spans="1:21" s="15" customFormat="1">
      <c r="A359" s="18">
        <v>607</v>
      </c>
      <c r="B359" s="25">
        <v>1.6000000000000001E-4</v>
      </c>
      <c r="C359" s="25">
        <v>6.9999999999999999E-4</v>
      </c>
      <c r="D359" s="25">
        <f t="shared" si="50"/>
        <v>1.7549999999999998E-4</v>
      </c>
      <c r="E359" s="25"/>
      <c r="F359" s="25"/>
      <c r="G359" s="25"/>
      <c r="H359" s="25">
        <v>1.1999999999999999E-3</v>
      </c>
      <c r="I359" s="25">
        <f t="shared" si="53"/>
        <v>6.7549999999999989E-4</v>
      </c>
      <c r="J359" s="25"/>
      <c r="K359" s="25"/>
      <c r="L359" s="25"/>
      <c r="M359" s="25">
        <v>8.0000000000000004E-4</v>
      </c>
      <c r="N359" s="25">
        <f t="shared" si="56"/>
        <v>2.7550000000000003E-4</v>
      </c>
      <c r="O359" s="25"/>
      <c r="P359" s="25"/>
      <c r="Q359" s="25"/>
      <c r="R359" s="25"/>
      <c r="S359" s="25"/>
      <c r="T359" s="25">
        <v>8.8900000000000003E-4</v>
      </c>
      <c r="U359" s="25">
        <f t="shared" si="59"/>
        <v>5.2450000000000001E-4</v>
      </c>
    </row>
    <row r="360" spans="1:21" s="15" customFormat="1">
      <c r="A360" s="18">
        <v>608</v>
      </c>
      <c r="B360" s="25">
        <v>8.0000000000000007E-5</v>
      </c>
      <c r="C360" s="25">
        <v>6.9999999999999999E-4</v>
      </c>
      <c r="D360" s="25">
        <f t="shared" si="50"/>
        <v>2.6499999999999999E-4</v>
      </c>
      <c r="E360" s="25"/>
      <c r="F360" s="25"/>
      <c r="G360" s="25"/>
      <c r="H360" s="25">
        <v>1.1999999999999999E-3</v>
      </c>
      <c r="I360" s="25">
        <f t="shared" si="53"/>
        <v>7.6499999999999984E-4</v>
      </c>
      <c r="J360" s="25"/>
      <c r="K360" s="25"/>
      <c r="L360" s="25"/>
      <c r="M360" s="25">
        <v>8.0000000000000004E-4</v>
      </c>
      <c r="N360" s="25">
        <f t="shared" si="56"/>
        <v>3.6500000000000004E-4</v>
      </c>
      <c r="O360" s="25"/>
      <c r="P360" s="25"/>
      <c r="Q360" s="25"/>
      <c r="R360" s="25"/>
      <c r="S360" s="25"/>
      <c r="T360" s="25">
        <v>7.9000000000000001E-4</v>
      </c>
      <c r="U360" s="25">
        <f t="shared" si="59"/>
        <v>4.35E-4</v>
      </c>
    </row>
    <row r="361" spans="1:21" s="15" customFormat="1">
      <c r="A361" s="18">
        <v>609</v>
      </c>
      <c r="B361" s="25">
        <v>1.6000000000000001E-4</v>
      </c>
      <c r="C361" s="25">
        <v>8.0000000000000004E-4</v>
      </c>
      <c r="D361" s="25">
        <f t="shared" si="50"/>
        <v>3.2500000000000004E-4</v>
      </c>
      <c r="E361" s="25"/>
      <c r="F361" s="25"/>
      <c r="G361" s="25"/>
      <c r="H361" s="25">
        <v>1.2999999999999999E-3</v>
      </c>
      <c r="I361" s="25">
        <f t="shared" si="53"/>
        <v>8.25E-4</v>
      </c>
      <c r="J361" s="25"/>
      <c r="K361" s="25"/>
      <c r="L361" s="25"/>
      <c r="M361" s="25">
        <v>8.9999999999999998E-4</v>
      </c>
      <c r="N361" s="25">
        <f t="shared" si="56"/>
        <v>4.2499999999999998E-4</v>
      </c>
      <c r="O361" s="25"/>
      <c r="P361" s="25"/>
      <c r="Q361" s="25"/>
      <c r="R361" s="25"/>
      <c r="S361" s="25"/>
      <c r="T361" s="25">
        <v>7.9000000000000001E-4</v>
      </c>
      <c r="U361" s="25">
        <f t="shared" si="59"/>
        <v>4.75E-4</v>
      </c>
    </row>
    <row r="362" spans="1:21" s="15" customFormat="1">
      <c r="A362" s="18">
        <v>610</v>
      </c>
      <c r="B362" s="25">
        <v>6.0000000000000002E-5</v>
      </c>
      <c r="C362" s="25">
        <v>8.0000000000000004E-4</v>
      </c>
      <c r="D362" s="25">
        <f t="shared" si="50"/>
        <v>3.5500000000000001E-4</v>
      </c>
      <c r="E362" s="25"/>
      <c r="F362" s="25"/>
      <c r="G362" s="25"/>
      <c r="H362" s="25">
        <v>1.2999999999999999E-3</v>
      </c>
      <c r="I362" s="25">
        <f t="shared" si="53"/>
        <v>8.5499999999999986E-4</v>
      </c>
      <c r="J362" s="25"/>
      <c r="K362" s="25"/>
      <c r="L362" s="25"/>
      <c r="M362" s="25">
        <v>8.9999999999999998E-4</v>
      </c>
      <c r="N362" s="25">
        <f t="shared" si="56"/>
        <v>4.5499999999999995E-4</v>
      </c>
      <c r="O362" s="25"/>
      <c r="P362" s="25"/>
      <c r="Q362" s="25"/>
      <c r="R362" s="25"/>
      <c r="S362" s="25"/>
      <c r="T362" s="25">
        <v>8.3000000000000001E-4</v>
      </c>
      <c r="U362" s="25">
        <f t="shared" si="59"/>
        <v>4.4500000000000003E-4</v>
      </c>
    </row>
    <row r="363" spans="1:21" s="15" customFormat="1">
      <c r="A363" s="18">
        <v>611</v>
      </c>
      <c r="B363" s="25">
        <v>2.3000000000000001E-4</v>
      </c>
      <c r="C363" s="25">
        <v>6.9999999999999999E-4</v>
      </c>
      <c r="D363" s="25">
        <f t="shared" si="50"/>
        <v>1.405E-4</v>
      </c>
      <c r="E363" s="25"/>
      <c r="F363" s="25"/>
      <c r="G363" s="25"/>
      <c r="H363" s="25">
        <v>1.1000000000000001E-3</v>
      </c>
      <c r="I363" s="25">
        <f t="shared" si="53"/>
        <v>5.4050000000000007E-4</v>
      </c>
      <c r="J363" s="25"/>
      <c r="K363" s="25"/>
      <c r="L363" s="25"/>
      <c r="M363" s="25">
        <v>8.9999999999999998E-4</v>
      </c>
      <c r="N363" s="25">
        <f t="shared" si="56"/>
        <v>3.4049999999999998E-4</v>
      </c>
      <c r="O363" s="25"/>
      <c r="P363" s="25"/>
      <c r="Q363" s="25"/>
      <c r="R363" s="25"/>
      <c r="S363" s="25"/>
      <c r="T363" s="25">
        <v>8.8900000000000003E-4</v>
      </c>
      <c r="U363" s="25">
        <f t="shared" si="59"/>
        <v>5.5949999999999999E-4</v>
      </c>
    </row>
    <row r="364" spans="1:21" s="15" customFormat="1">
      <c r="A364" s="18">
        <v>612</v>
      </c>
      <c r="B364" s="25">
        <v>6.8999999999999997E-5</v>
      </c>
      <c r="C364" s="25">
        <v>6.9999999999999999E-4</v>
      </c>
      <c r="D364" s="25">
        <f t="shared" si="50"/>
        <v>2.3050000000000002E-4</v>
      </c>
      <c r="E364" s="25"/>
      <c r="F364" s="25"/>
      <c r="G364" s="25"/>
      <c r="H364" s="25">
        <v>1.1999999999999999E-3</v>
      </c>
      <c r="I364" s="25">
        <f t="shared" si="53"/>
        <v>7.3049999999999992E-4</v>
      </c>
      <c r="J364" s="25"/>
      <c r="K364" s="25"/>
      <c r="L364" s="25"/>
      <c r="M364" s="25">
        <v>8.9999999999999998E-4</v>
      </c>
      <c r="N364" s="25">
        <f t="shared" si="56"/>
        <v>4.305E-4</v>
      </c>
      <c r="O364" s="25"/>
      <c r="P364" s="25"/>
      <c r="Q364" s="25"/>
      <c r="R364" s="25"/>
      <c r="S364" s="25"/>
      <c r="T364" s="25">
        <v>8.7000000000000001E-4</v>
      </c>
      <c r="U364" s="25">
        <f t="shared" si="59"/>
        <v>4.6949999999999997E-4</v>
      </c>
    </row>
    <row r="365" spans="1:21" s="15" customFormat="1">
      <c r="A365" s="18">
        <v>613</v>
      </c>
      <c r="B365" s="25">
        <v>1.2999999999999999E-4</v>
      </c>
      <c r="C365" s="25">
        <v>6.9999999999999999E-4</v>
      </c>
      <c r="D365" s="25">
        <f t="shared" si="50"/>
        <v>2.3499999999999997E-4</v>
      </c>
      <c r="E365" s="25"/>
      <c r="F365" s="25"/>
      <c r="G365" s="25"/>
      <c r="H365" s="25">
        <v>1.1999999999999999E-3</v>
      </c>
      <c r="I365" s="25">
        <f t="shared" si="53"/>
        <v>7.3499999999999987E-4</v>
      </c>
      <c r="J365" s="25"/>
      <c r="K365" s="25"/>
      <c r="L365" s="25"/>
      <c r="M365" s="25">
        <v>8.9999999999999998E-4</v>
      </c>
      <c r="N365" s="25">
        <f t="shared" si="56"/>
        <v>4.3499999999999995E-4</v>
      </c>
      <c r="O365" s="25"/>
      <c r="P365" s="25"/>
      <c r="Q365" s="25"/>
      <c r="R365" s="25"/>
      <c r="S365" s="25"/>
      <c r="T365" s="25">
        <v>8.0000000000000004E-4</v>
      </c>
      <c r="U365" s="25">
        <f t="shared" si="59"/>
        <v>4.6500000000000003E-4</v>
      </c>
    </row>
    <row r="366" spans="1:21" s="15" customFormat="1">
      <c r="A366" s="18">
        <v>614</v>
      </c>
      <c r="B366" s="25">
        <v>9.0000000000000006E-5</v>
      </c>
      <c r="C366" s="25">
        <v>6.9999999999999999E-4</v>
      </c>
      <c r="D366" s="25">
        <f t="shared" si="50"/>
        <v>2.3499999999999997E-4</v>
      </c>
      <c r="E366" s="25"/>
      <c r="F366" s="25"/>
      <c r="G366" s="25"/>
      <c r="H366" s="25">
        <v>1.1999999999999999E-3</v>
      </c>
      <c r="I366" s="25">
        <f t="shared" si="53"/>
        <v>7.3499999999999987E-4</v>
      </c>
      <c r="J366" s="25"/>
      <c r="K366" s="25"/>
      <c r="L366" s="25"/>
      <c r="M366" s="25">
        <v>8.9999999999999998E-4</v>
      </c>
      <c r="N366" s="25">
        <f t="shared" si="56"/>
        <v>4.3499999999999995E-4</v>
      </c>
      <c r="O366" s="25"/>
      <c r="P366" s="25"/>
      <c r="Q366" s="25"/>
      <c r="R366" s="25"/>
      <c r="S366" s="25"/>
      <c r="T366" s="25">
        <v>8.4000000000000003E-4</v>
      </c>
      <c r="U366" s="25">
        <f t="shared" si="59"/>
        <v>4.6500000000000003E-4</v>
      </c>
    </row>
    <row r="367" spans="1:21" s="15" customFormat="1">
      <c r="A367" s="18">
        <v>615</v>
      </c>
      <c r="B367" s="25">
        <v>1.3999999999999999E-4</v>
      </c>
      <c r="C367" s="25">
        <v>6.9999999999999999E-4</v>
      </c>
      <c r="D367" s="25">
        <f t="shared" si="50"/>
        <v>2.2999999999999995E-4</v>
      </c>
      <c r="E367" s="25"/>
      <c r="F367" s="25"/>
      <c r="G367" s="25"/>
      <c r="H367" s="25">
        <v>1.1999999999999999E-3</v>
      </c>
      <c r="I367" s="25">
        <f t="shared" si="53"/>
        <v>7.2999999999999985E-4</v>
      </c>
      <c r="J367" s="25"/>
      <c r="K367" s="25"/>
      <c r="L367" s="25"/>
      <c r="M367" s="25">
        <v>8.9999999999999998E-4</v>
      </c>
      <c r="N367" s="25">
        <f t="shared" si="56"/>
        <v>4.2999999999999994E-4</v>
      </c>
      <c r="O367" s="25"/>
      <c r="P367" s="25"/>
      <c r="Q367" s="25"/>
      <c r="R367" s="25"/>
      <c r="S367" s="25"/>
      <c r="T367" s="25">
        <v>8.0000000000000004E-4</v>
      </c>
      <c r="U367" s="25">
        <f t="shared" si="59"/>
        <v>4.7000000000000004E-4</v>
      </c>
    </row>
    <row r="368" spans="1:21" s="15" customFormat="1">
      <c r="A368" s="18">
        <v>616</v>
      </c>
      <c r="B368" s="25">
        <v>1E-4</v>
      </c>
      <c r="C368" s="25">
        <v>5.9999999999999995E-4</v>
      </c>
      <c r="D368" s="25">
        <f t="shared" si="50"/>
        <v>1.3499999999999992E-4</v>
      </c>
      <c r="E368" s="25"/>
      <c r="F368" s="25"/>
      <c r="G368" s="25"/>
      <c r="H368" s="25">
        <v>1.1000000000000001E-3</v>
      </c>
      <c r="I368" s="25">
        <f t="shared" si="53"/>
        <v>6.3500000000000004E-4</v>
      </c>
      <c r="J368" s="25"/>
      <c r="K368" s="25"/>
      <c r="L368" s="25"/>
      <c r="M368" s="25">
        <v>8.9999999999999998E-4</v>
      </c>
      <c r="N368" s="25">
        <f t="shared" si="56"/>
        <v>4.3499999999999995E-4</v>
      </c>
      <c r="O368" s="25"/>
      <c r="P368" s="25"/>
      <c r="Q368" s="25"/>
      <c r="R368" s="25"/>
      <c r="S368" s="25"/>
      <c r="T368" s="25">
        <v>8.3000000000000001E-4</v>
      </c>
      <c r="U368" s="25">
        <f t="shared" si="59"/>
        <v>4.6500000000000003E-4</v>
      </c>
    </row>
    <row r="369" spans="1:21" s="15" customFormat="1">
      <c r="A369" s="18">
        <v>617</v>
      </c>
      <c r="B369" s="25">
        <v>1.3999999999999999E-4</v>
      </c>
      <c r="C369" s="25">
        <v>6.9999999999999999E-4</v>
      </c>
      <c r="D369" s="25">
        <f t="shared" si="50"/>
        <v>2.6000000000000003E-4</v>
      </c>
      <c r="E369" s="25"/>
      <c r="F369" s="25"/>
      <c r="G369" s="25"/>
      <c r="H369" s="25">
        <v>1.1999999999999999E-3</v>
      </c>
      <c r="I369" s="25">
        <f t="shared" si="53"/>
        <v>7.5999999999999993E-4</v>
      </c>
      <c r="J369" s="25"/>
      <c r="K369" s="25"/>
      <c r="L369" s="25"/>
      <c r="M369" s="25">
        <v>8.9999999999999998E-4</v>
      </c>
      <c r="N369" s="25">
        <f t="shared" si="56"/>
        <v>4.6000000000000001E-4</v>
      </c>
      <c r="O369" s="25"/>
      <c r="P369" s="25"/>
      <c r="Q369" s="25"/>
      <c r="R369" s="25"/>
      <c r="S369" s="25"/>
      <c r="T369" s="25">
        <v>7.3999999999999999E-4</v>
      </c>
      <c r="U369" s="25">
        <f t="shared" si="59"/>
        <v>4.3999999999999996E-4</v>
      </c>
    </row>
    <row r="370" spans="1:21" s="15" customFormat="1">
      <c r="A370" s="18">
        <v>618</v>
      </c>
      <c r="B370" s="25">
        <v>1.0000000000000001E-5</v>
      </c>
      <c r="C370" s="25">
        <v>6.9999999999999999E-4</v>
      </c>
      <c r="D370" s="25">
        <f t="shared" si="50"/>
        <v>3.1499999999999996E-4</v>
      </c>
      <c r="E370" s="25"/>
      <c r="F370" s="25"/>
      <c r="G370" s="25"/>
      <c r="H370" s="25">
        <v>1.1999999999999999E-3</v>
      </c>
      <c r="I370" s="25">
        <f t="shared" si="53"/>
        <v>8.1499999999999986E-4</v>
      </c>
      <c r="J370" s="25"/>
      <c r="K370" s="25"/>
      <c r="L370" s="25"/>
      <c r="M370" s="25">
        <v>8.9999999999999998E-4</v>
      </c>
      <c r="N370" s="25">
        <f t="shared" si="56"/>
        <v>5.1499999999999994E-4</v>
      </c>
      <c r="O370" s="25"/>
      <c r="P370" s="25"/>
      <c r="Q370" s="25"/>
      <c r="R370" s="25"/>
      <c r="S370" s="25"/>
      <c r="T370" s="25">
        <v>7.6000000000000004E-4</v>
      </c>
      <c r="U370" s="25">
        <f t="shared" si="59"/>
        <v>3.8500000000000003E-4</v>
      </c>
    </row>
    <row r="371" spans="1:21" s="15" customFormat="1">
      <c r="A371" s="18">
        <v>619</v>
      </c>
      <c r="B371" s="25">
        <v>1.8000000000000001E-4</v>
      </c>
      <c r="C371" s="25">
        <v>8.0000000000000004E-4</v>
      </c>
      <c r="D371" s="25">
        <f t="shared" si="50"/>
        <v>2.8000000000000008E-4</v>
      </c>
      <c r="E371" s="25"/>
      <c r="F371" s="25"/>
      <c r="G371" s="25"/>
      <c r="H371" s="25">
        <v>1.1999999999999999E-3</v>
      </c>
      <c r="I371" s="25">
        <f t="shared" si="53"/>
        <v>6.7999999999999994E-4</v>
      </c>
      <c r="J371" s="25"/>
      <c r="K371" s="25"/>
      <c r="L371" s="25"/>
      <c r="M371" s="25">
        <v>8.9999999999999998E-4</v>
      </c>
      <c r="N371" s="25">
        <f t="shared" si="56"/>
        <v>3.8000000000000002E-4</v>
      </c>
      <c r="O371" s="25"/>
      <c r="P371" s="25"/>
      <c r="Q371" s="25"/>
      <c r="R371" s="25"/>
      <c r="S371" s="25"/>
      <c r="T371" s="25">
        <v>8.5999999999999998E-4</v>
      </c>
      <c r="U371" s="25">
        <f t="shared" si="59"/>
        <v>5.1999999999999995E-4</v>
      </c>
    </row>
    <row r="372" spans="1:21" s="15" customFormat="1">
      <c r="A372" s="18">
        <v>620</v>
      </c>
      <c r="B372" s="25">
        <v>-2.0000000000000002E-5</v>
      </c>
      <c r="C372" s="25">
        <v>6.9999999999999999E-4</v>
      </c>
      <c r="D372" s="25">
        <f t="shared" si="50"/>
        <v>3.1500000000000001E-4</v>
      </c>
      <c r="E372" s="25"/>
      <c r="F372" s="25"/>
      <c r="G372" s="25"/>
      <c r="H372" s="25">
        <v>1.1999999999999999E-3</v>
      </c>
      <c r="I372" s="25">
        <f t="shared" si="53"/>
        <v>8.1499999999999997E-4</v>
      </c>
      <c r="J372" s="25"/>
      <c r="K372" s="25"/>
      <c r="L372" s="25"/>
      <c r="M372" s="25">
        <v>1E-3</v>
      </c>
      <c r="N372" s="25">
        <f t="shared" si="56"/>
        <v>6.150000000000001E-4</v>
      </c>
      <c r="O372" s="25"/>
      <c r="P372" s="25"/>
      <c r="Q372" s="25"/>
      <c r="R372" s="25"/>
      <c r="S372" s="25"/>
      <c r="T372" s="25">
        <v>7.9000000000000001E-4</v>
      </c>
      <c r="U372" s="25">
        <f t="shared" si="59"/>
        <v>3.8499999999999998E-4</v>
      </c>
    </row>
    <row r="373" spans="1:21" s="15" customFormat="1">
      <c r="A373" s="18">
        <v>621</v>
      </c>
      <c r="B373" s="25">
        <v>1.9000000000000001E-4</v>
      </c>
      <c r="C373" s="25">
        <v>8.0000000000000004E-4</v>
      </c>
      <c r="D373" s="25">
        <f t="shared" si="50"/>
        <v>2.7500000000000007E-4</v>
      </c>
      <c r="E373" s="25"/>
      <c r="F373" s="25"/>
      <c r="G373" s="25"/>
      <c r="H373" s="25">
        <v>1.1999999999999999E-3</v>
      </c>
      <c r="I373" s="25">
        <f t="shared" si="53"/>
        <v>6.7499999999999993E-4</v>
      </c>
      <c r="J373" s="25"/>
      <c r="K373" s="25"/>
      <c r="L373" s="25"/>
      <c r="M373" s="25">
        <v>1E-3</v>
      </c>
      <c r="N373" s="25">
        <f t="shared" si="56"/>
        <v>4.7500000000000005E-4</v>
      </c>
      <c r="O373" s="25"/>
      <c r="P373" s="25"/>
      <c r="Q373" s="25"/>
      <c r="R373" s="25"/>
      <c r="S373" s="25"/>
      <c r="T373" s="25">
        <v>8.5999999999999998E-4</v>
      </c>
      <c r="U373" s="25">
        <f t="shared" si="59"/>
        <v>5.2499999999999997E-4</v>
      </c>
    </row>
    <row r="374" spans="1:21" s="15" customFormat="1">
      <c r="A374" s="18">
        <v>622</v>
      </c>
      <c r="B374" s="25">
        <v>2.0000000000000001E-4</v>
      </c>
      <c r="C374" s="25">
        <v>6.9999999999999999E-4</v>
      </c>
      <c r="D374" s="25">
        <f t="shared" si="50"/>
        <v>1.1999999999999999E-4</v>
      </c>
      <c r="E374" s="25"/>
      <c r="F374" s="25"/>
      <c r="G374" s="25"/>
      <c r="H374" s="25">
        <v>1.2999999999999999E-3</v>
      </c>
      <c r="I374" s="25">
        <f t="shared" si="53"/>
        <v>7.1999999999999994E-4</v>
      </c>
      <c r="J374" s="25"/>
      <c r="K374" s="25"/>
      <c r="L374" s="25"/>
      <c r="M374" s="25">
        <v>1E-3</v>
      </c>
      <c r="N374" s="25">
        <f t="shared" si="56"/>
        <v>4.2000000000000002E-4</v>
      </c>
      <c r="O374" s="25"/>
      <c r="P374" s="25"/>
      <c r="Q374" s="25"/>
      <c r="R374" s="25"/>
      <c r="S374" s="25"/>
      <c r="T374" s="25">
        <v>9.6000000000000002E-4</v>
      </c>
      <c r="U374" s="25">
        <f t="shared" si="59"/>
        <v>5.8E-4</v>
      </c>
    </row>
    <row r="375" spans="1:21" s="15" customFormat="1">
      <c r="A375" s="18">
        <v>623</v>
      </c>
      <c r="B375" s="25">
        <v>1.4999999999999999E-4</v>
      </c>
      <c r="C375" s="25">
        <v>6.9999999999999999E-4</v>
      </c>
      <c r="D375" s="25">
        <f t="shared" si="50"/>
        <v>1.5999999999999999E-4</v>
      </c>
      <c r="E375" s="25"/>
      <c r="F375" s="25"/>
      <c r="G375" s="25"/>
      <c r="H375" s="25">
        <v>1.1000000000000001E-3</v>
      </c>
      <c r="I375" s="25">
        <f t="shared" si="53"/>
        <v>5.6000000000000006E-4</v>
      </c>
      <c r="J375" s="25"/>
      <c r="K375" s="25"/>
      <c r="L375" s="25"/>
      <c r="M375" s="25">
        <v>8.9999999999999998E-4</v>
      </c>
      <c r="N375" s="25">
        <f t="shared" si="56"/>
        <v>3.5999999999999997E-4</v>
      </c>
      <c r="O375" s="25"/>
      <c r="P375" s="25"/>
      <c r="Q375" s="25"/>
      <c r="R375" s="25"/>
      <c r="S375" s="25"/>
      <c r="T375" s="25">
        <v>9.3000000000000005E-4</v>
      </c>
      <c r="U375" s="25">
        <f t="shared" si="59"/>
        <v>5.4000000000000001E-4</v>
      </c>
    </row>
    <row r="376" spans="1:21" s="15" customFormat="1">
      <c r="A376" s="18">
        <v>624</v>
      </c>
      <c r="B376" s="25">
        <v>1.0000000000000001E-5</v>
      </c>
      <c r="C376" s="25">
        <v>8.0000000000000004E-4</v>
      </c>
      <c r="D376" s="25">
        <f t="shared" si="50"/>
        <v>3.9000000000000005E-4</v>
      </c>
      <c r="E376" s="25"/>
      <c r="F376" s="25"/>
      <c r="G376" s="25"/>
      <c r="H376" s="25">
        <v>1.1999999999999999E-3</v>
      </c>
      <c r="I376" s="25">
        <f t="shared" si="53"/>
        <v>7.899999999999999E-4</v>
      </c>
      <c r="J376" s="25"/>
      <c r="K376" s="25"/>
      <c r="L376" s="25"/>
      <c r="M376" s="25">
        <v>8.9999999999999998E-4</v>
      </c>
      <c r="N376" s="25">
        <f t="shared" si="56"/>
        <v>4.8999999999999998E-4</v>
      </c>
      <c r="O376" s="25"/>
      <c r="P376" s="25"/>
      <c r="Q376" s="25"/>
      <c r="R376" s="25"/>
      <c r="S376" s="25"/>
      <c r="T376" s="25">
        <v>8.0999999999999996E-4</v>
      </c>
      <c r="U376" s="25">
        <f t="shared" si="59"/>
        <v>4.0999999999999999E-4</v>
      </c>
    </row>
    <row r="377" spans="1:21" s="15" customFormat="1">
      <c r="A377" s="18">
        <v>625</v>
      </c>
      <c r="B377" s="25">
        <v>1.4999999999999999E-4</v>
      </c>
      <c r="C377" s="25">
        <v>5.9999999999999995E-4</v>
      </c>
      <c r="D377" s="25">
        <f t="shared" si="50"/>
        <v>1.4499999999999995E-4</v>
      </c>
      <c r="E377" s="25"/>
      <c r="F377" s="25"/>
      <c r="G377" s="25"/>
      <c r="H377" s="25">
        <v>1.1999999999999999E-3</v>
      </c>
      <c r="I377" s="25">
        <f t="shared" si="53"/>
        <v>7.4499999999999989E-4</v>
      </c>
      <c r="J377" s="25"/>
      <c r="K377" s="25"/>
      <c r="L377" s="25"/>
      <c r="M377" s="25">
        <v>8.9999999999999998E-4</v>
      </c>
      <c r="N377" s="25">
        <f t="shared" si="56"/>
        <v>4.4499999999999997E-4</v>
      </c>
      <c r="O377" s="25"/>
      <c r="P377" s="25"/>
      <c r="Q377" s="25"/>
      <c r="R377" s="25"/>
      <c r="S377" s="25"/>
      <c r="T377" s="25">
        <v>7.6000000000000004E-4</v>
      </c>
      <c r="U377" s="25">
        <f t="shared" si="59"/>
        <v>4.55E-4</v>
      </c>
    </row>
    <row r="378" spans="1:21" s="15" customFormat="1">
      <c r="A378" s="18">
        <v>626</v>
      </c>
      <c r="B378" s="25">
        <v>1.2999999999999999E-4</v>
      </c>
      <c r="C378" s="25">
        <v>6.9999999999999999E-4</v>
      </c>
      <c r="D378" s="25">
        <f t="shared" si="50"/>
        <v>1.4000000000000004E-4</v>
      </c>
      <c r="E378" s="25"/>
      <c r="F378" s="25"/>
      <c r="G378" s="25"/>
      <c r="H378" s="25">
        <v>1.2999999999999999E-3</v>
      </c>
      <c r="I378" s="25">
        <f t="shared" si="53"/>
        <v>7.3999999999999999E-4</v>
      </c>
      <c r="J378" s="25"/>
      <c r="K378" s="25"/>
      <c r="L378" s="25"/>
      <c r="M378" s="25">
        <v>1E-3</v>
      </c>
      <c r="N378" s="25">
        <f t="shared" si="56"/>
        <v>4.4000000000000007E-4</v>
      </c>
      <c r="O378" s="25"/>
      <c r="P378" s="25"/>
      <c r="Q378" s="25"/>
      <c r="R378" s="25"/>
      <c r="S378" s="25"/>
      <c r="T378" s="25">
        <v>9.8999999999999999E-4</v>
      </c>
      <c r="U378" s="25">
        <f t="shared" si="59"/>
        <v>5.5999999999999995E-4</v>
      </c>
    </row>
    <row r="379" spans="1:21" s="15" customFormat="1">
      <c r="A379" s="18">
        <v>627</v>
      </c>
      <c r="B379" s="25">
        <v>1.6000000000000001E-4</v>
      </c>
      <c r="C379" s="25">
        <v>6.9999999999999999E-4</v>
      </c>
      <c r="D379" s="25">
        <f t="shared" si="50"/>
        <v>1.5499999999999997E-4</v>
      </c>
      <c r="E379" s="25"/>
      <c r="F379" s="25"/>
      <c r="G379" s="25"/>
      <c r="H379" s="25">
        <v>1.1999999999999999E-3</v>
      </c>
      <c r="I379" s="25">
        <f t="shared" si="53"/>
        <v>6.5499999999999987E-4</v>
      </c>
      <c r="J379" s="25"/>
      <c r="K379" s="25"/>
      <c r="L379" s="25"/>
      <c r="M379" s="25">
        <v>8.9999999999999998E-4</v>
      </c>
      <c r="N379" s="25">
        <f t="shared" si="56"/>
        <v>3.5499999999999996E-4</v>
      </c>
      <c r="O379" s="25"/>
      <c r="P379" s="25"/>
      <c r="Q379" s="25"/>
      <c r="R379" s="25"/>
      <c r="S379" s="25"/>
      <c r="T379" s="25">
        <v>9.3000000000000005E-4</v>
      </c>
      <c r="U379" s="25">
        <f t="shared" si="59"/>
        <v>5.4500000000000002E-4</v>
      </c>
    </row>
    <row r="380" spans="1:21" s="15" customFormat="1">
      <c r="A380" s="18">
        <v>628</v>
      </c>
      <c r="B380" s="25">
        <v>1.7000000000000001E-4</v>
      </c>
      <c r="C380" s="25">
        <v>6.9999999999999999E-4</v>
      </c>
      <c r="D380" s="25">
        <f t="shared" si="50"/>
        <v>1.1499999999999998E-4</v>
      </c>
      <c r="E380" s="25"/>
      <c r="F380" s="25"/>
      <c r="G380" s="25"/>
      <c r="H380" s="25">
        <v>1.1000000000000001E-3</v>
      </c>
      <c r="I380" s="25">
        <f t="shared" si="53"/>
        <v>5.1500000000000005E-4</v>
      </c>
      <c r="J380" s="25"/>
      <c r="K380" s="25"/>
      <c r="L380" s="25"/>
      <c r="M380" s="25">
        <v>8.9999999999999998E-4</v>
      </c>
      <c r="N380" s="25">
        <f t="shared" si="56"/>
        <v>3.1499999999999996E-4</v>
      </c>
      <c r="O380" s="25"/>
      <c r="P380" s="25"/>
      <c r="Q380" s="25"/>
      <c r="R380" s="25"/>
      <c r="S380" s="25"/>
      <c r="T380" s="25">
        <v>1E-3</v>
      </c>
      <c r="U380" s="25">
        <f t="shared" si="59"/>
        <v>5.8500000000000002E-4</v>
      </c>
    </row>
    <row r="381" spans="1:21" s="15" customFormat="1">
      <c r="A381" s="18">
        <v>629</v>
      </c>
      <c r="B381" s="25">
        <v>1.2E-4</v>
      </c>
      <c r="C381" s="25">
        <v>6.9999999999999999E-4</v>
      </c>
      <c r="D381" s="25">
        <f t="shared" si="50"/>
        <v>2.2499999999999999E-4</v>
      </c>
      <c r="E381" s="25"/>
      <c r="F381" s="25"/>
      <c r="G381" s="25"/>
      <c r="H381" s="25">
        <v>1.1999999999999999E-3</v>
      </c>
      <c r="I381" s="25">
        <f t="shared" si="53"/>
        <v>7.2499999999999995E-4</v>
      </c>
      <c r="J381" s="25"/>
      <c r="K381" s="25"/>
      <c r="L381" s="25"/>
      <c r="M381" s="25">
        <v>1E-3</v>
      </c>
      <c r="N381" s="25">
        <f t="shared" si="56"/>
        <v>5.2500000000000008E-4</v>
      </c>
      <c r="O381" s="25"/>
      <c r="P381" s="25"/>
      <c r="Q381" s="25"/>
      <c r="R381" s="25"/>
      <c r="S381" s="25"/>
      <c r="T381" s="25">
        <v>8.3000000000000001E-4</v>
      </c>
      <c r="U381" s="25">
        <f t="shared" si="59"/>
        <v>4.75E-4</v>
      </c>
    </row>
    <row r="382" spans="1:21" s="15" customFormat="1">
      <c r="A382" s="18">
        <v>630</v>
      </c>
      <c r="B382" s="25">
        <v>2.0000000000000002E-5</v>
      </c>
      <c r="C382" s="25">
        <v>8.0000000000000004E-4</v>
      </c>
      <c r="D382" s="25">
        <f t="shared" si="50"/>
        <v>3.8500000000000003E-4</v>
      </c>
      <c r="E382" s="25"/>
      <c r="F382" s="25"/>
      <c r="G382" s="25"/>
      <c r="H382" s="25">
        <v>1.1999999999999999E-3</v>
      </c>
      <c r="I382" s="25">
        <f t="shared" si="53"/>
        <v>7.8499999999999989E-4</v>
      </c>
      <c r="J382" s="25"/>
      <c r="K382" s="25"/>
      <c r="L382" s="25"/>
      <c r="M382" s="25">
        <v>8.9999999999999998E-4</v>
      </c>
      <c r="N382" s="25">
        <f t="shared" si="56"/>
        <v>4.8499999999999997E-4</v>
      </c>
      <c r="O382" s="25"/>
      <c r="P382" s="25"/>
      <c r="Q382" s="25"/>
      <c r="R382" s="25"/>
      <c r="S382" s="25"/>
      <c r="T382" s="25">
        <v>8.0999999999999996E-4</v>
      </c>
      <c r="U382" s="25">
        <f t="shared" si="59"/>
        <v>4.15E-4</v>
      </c>
    </row>
    <row r="383" spans="1:21" s="15" customFormat="1">
      <c r="A383" s="18">
        <v>631</v>
      </c>
      <c r="B383" s="25">
        <v>1.3999999999999999E-4</v>
      </c>
      <c r="C383" s="25">
        <v>6.9999999999999999E-4</v>
      </c>
      <c r="D383" s="25">
        <f t="shared" si="50"/>
        <v>1.8999999999999996E-4</v>
      </c>
      <c r="E383" s="25"/>
      <c r="F383" s="25"/>
      <c r="G383" s="25"/>
      <c r="H383" s="25">
        <v>1.1999999999999999E-3</v>
      </c>
      <c r="I383" s="25">
        <f t="shared" si="53"/>
        <v>6.8999999999999986E-4</v>
      </c>
      <c r="J383" s="25"/>
      <c r="K383" s="25"/>
      <c r="L383" s="25"/>
      <c r="M383" s="25">
        <v>8.9999999999999998E-4</v>
      </c>
      <c r="N383" s="25">
        <f t="shared" si="56"/>
        <v>3.8999999999999994E-4</v>
      </c>
      <c r="O383" s="25"/>
      <c r="P383" s="25"/>
      <c r="Q383" s="25"/>
      <c r="R383" s="25"/>
      <c r="S383" s="25"/>
      <c r="T383" s="25">
        <v>8.8000000000000003E-4</v>
      </c>
      <c r="U383" s="25">
        <f t="shared" si="59"/>
        <v>5.1000000000000004E-4</v>
      </c>
    </row>
    <row r="384" spans="1:21" s="15" customFormat="1">
      <c r="A384" s="18">
        <v>632</v>
      </c>
      <c r="B384" s="25">
        <v>1.2E-4</v>
      </c>
      <c r="C384" s="25">
        <v>8.0000000000000004E-4</v>
      </c>
      <c r="D384" s="25">
        <f t="shared" si="50"/>
        <v>2.7999999999999998E-4</v>
      </c>
      <c r="E384" s="25"/>
      <c r="F384" s="25"/>
      <c r="G384" s="25"/>
      <c r="H384" s="25">
        <v>1.1000000000000001E-3</v>
      </c>
      <c r="I384" s="25">
        <f t="shared" si="53"/>
        <v>5.8E-4</v>
      </c>
      <c r="J384" s="25"/>
      <c r="K384" s="25"/>
      <c r="L384" s="25"/>
      <c r="M384" s="25">
        <v>8.9999999999999998E-4</v>
      </c>
      <c r="N384" s="25">
        <f t="shared" si="56"/>
        <v>3.7999999999999991E-4</v>
      </c>
      <c r="O384" s="25"/>
      <c r="P384" s="25"/>
      <c r="Q384" s="25"/>
      <c r="R384" s="25"/>
      <c r="S384" s="25"/>
      <c r="T384" s="25">
        <v>9.2000000000000003E-4</v>
      </c>
      <c r="U384" s="25">
        <f t="shared" si="59"/>
        <v>5.2000000000000006E-4</v>
      </c>
    </row>
    <row r="385" spans="1:21" s="15" customFormat="1">
      <c r="A385" s="18">
        <v>633</v>
      </c>
      <c r="B385" s="25">
        <v>1.2E-4</v>
      </c>
      <c r="C385" s="25">
        <v>6.9999999999999999E-4</v>
      </c>
      <c r="D385" s="25">
        <f t="shared" si="50"/>
        <v>1.9999999999999998E-4</v>
      </c>
      <c r="E385" s="25"/>
      <c r="F385" s="25"/>
      <c r="G385" s="25"/>
      <c r="H385" s="25">
        <v>1.1999999999999999E-3</v>
      </c>
      <c r="I385" s="25">
        <f t="shared" si="53"/>
        <v>6.9999999999999988E-4</v>
      </c>
      <c r="J385" s="25"/>
      <c r="K385" s="25"/>
      <c r="L385" s="25"/>
      <c r="M385" s="25">
        <v>8.9999999999999998E-4</v>
      </c>
      <c r="N385" s="25">
        <f t="shared" si="56"/>
        <v>3.9999999999999996E-4</v>
      </c>
      <c r="O385" s="25"/>
      <c r="P385" s="25"/>
      <c r="Q385" s="25"/>
      <c r="R385" s="25"/>
      <c r="S385" s="25"/>
      <c r="T385" s="25">
        <v>8.8000000000000003E-4</v>
      </c>
      <c r="U385" s="25">
        <f t="shared" si="59"/>
        <v>5.0000000000000001E-4</v>
      </c>
    </row>
    <row r="386" spans="1:21" s="15" customFormat="1">
      <c r="A386" s="18">
        <v>634</v>
      </c>
      <c r="B386" s="25">
        <v>6.0000000000000002E-5</v>
      </c>
      <c r="C386" s="25">
        <v>6.9999999999999999E-4</v>
      </c>
      <c r="D386" s="25">
        <f t="shared" si="50"/>
        <v>2.7999999999999998E-4</v>
      </c>
      <c r="E386" s="25"/>
      <c r="F386" s="25"/>
      <c r="G386" s="25"/>
      <c r="H386" s="25">
        <v>1.1999999999999999E-3</v>
      </c>
      <c r="I386" s="25">
        <f t="shared" si="53"/>
        <v>7.7999999999999988E-4</v>
      </c>
      <c r="J386" s="25"/>
      <c r="K386" s="25"/>
      <c r="L386" s="25"/>
      <c r="M386" s="25">
        <v>1E-3</v>
      </c>
      <c r="N386" s="25">
        <f t="shared" si="56"/>
        <v>5.8E-4</v>
      </c>
      <c r="O386" s="25"/>
      <c r="P386" s="25"/>
      <c r="Q386" s="25"/>
      <c r="R386" s="25"/>
      <c r="S386" s="25"/>
      <c r="T386" s="25">
        <v>7.7999999999999999E-4</v>
      </c>
      <c r="U386" s="25">
        <f t="shared" si="59"/>
        <v>4.2000000000000002E-4</v>
      </c>
    </row>
    <row r="387" spans="1:21" s="15" customFormat="1">
      <c r="A387" s="18">
        <v>635</v>
      </c>
      <c r="B387" s="25">
        <v>1.7000000000000001E-4</v>
      </c>
      <c r="C387" s="25">
        <v>8.0000000000000004E-4</v>
      </c>
      <c r="D387" s="25">
        <f t="shared" ref="D387:D450" si="60">C387-U387</f>
        <v>3.0500000000000004E-4</v>
      </c>
      <c r="E387" s="25"/>
      <c r="F387" s="25"/>
      <c r="G387" s="25"/>
      <c r="H387" s="25">
        <v>1.1000000000000001E-3</v>
      </c>
      <c r="I387" s="25">
        <f t="shared" ref="I387:I450" si="61">H387-U387</f>
        <v>6.0500000000000007E-4</v>
      </c>
      <c r="J387" s="25"/>
      <c r="K387" s="25"/>
      <c r="L387" s="25"/>
      <c r="M387" s="25">
        <v>1E-3</v>
      </c>
      <c r="N387" s="25">
        <f t="shared" ref="N387:N450" si="62">M387-U387</f>
        <v>5.0500000000000002E-4</v>
      </c>
      <c r="O387" s="25"/>
      <c r="P387" s="25"/>
      <c r="Q387" s="25"/>
      <c r="R387" s="25"/>
      <c r="S387" s="25"/>
      <c r="T387" s="25">
        <v>8.1999999999999998E-4</v>
      </c>
      <c r="U387" s="25">
        <f t="shared" ref="U387:U450" si="63">(B387+T387)/2</f>
        <v>4.95E-4</v>
      </c>
    </row>
    <row r="388" spans="1:21" s="15" customFormat="1">
      <c r="A388" s="18">
        <v>636</v>
      </c>
      <c r="B388" s="25">
        <v>2.1000000000000001E-4</v>
      </c>
      <c r="C388" s="25">
        <v>6.9999999999999999E-4</v>
      </c>
      <c r="D388" s="25">
        <f t="shared" si="60"/>
        <v>1.5499999999999997E-4</v>
      </c>
      <c r="E388" s="25"/>
      <c r="F388" s="25"/>
      <c r="G388" s="25"/>
      <c r="H388" s="25">
        <v>1.1999999999999999E-3</v>
      </c>
      <c r="I388" s="25">
        <f t="shared" si="61"/>
        <v>6.5499999999999987E-4</v>
      </c>
      <c r="J388" s="25"/>
      <c r="K388" s="25"/>
      <c r="L388" s="25"/>
      <c r="M388" s="25">
        <v>8.9999999999999998E-4</v>
      </c>
      <c r="N388" s="25">
        <f t="shared" si="62"/>
        <v>3.5499999999999996E-4</v>
      </c>
      <c r="O388" s="25"/>
      <c r="P388" s="25"/>
      <c r="Q388" s="25"/>
      <c r="R388" s="25"/>
      <c r="S388" s="25"/>
      <c r="T388" s="25">
        <v>8.8000000000000003E-4</v>
      </c>
      <c r="U388" s="25">
        <f t="shared" si="63"/>
        <v>5.4500000000000002E-4</v>
      </c>
    </row>
    <row r="389" spans="1:21" s="15" customFormat="1">
      <c r="A389" s="18">
        <v>637</v>
      </c>
      <c r="B389" s="25">
        <v>1.3999999999999999E-4</v>
      </c>
      <c r="C389" s="25">
        <v>6.9999999999999999E-4</v>
      </c>
      <c r="D389" s="25">
        <f t="shared" si="60"/>
        <v>1.9499999999999997E-4</v>
      </c>
      <c r="E389" s="25"/>
      <c r="F389" s="25"/>
      <c r="G389" s="25"/>
      <c r="H389" s="25">
        <v>1.1999999999999999E-3</v>
      </c>
      <c r="I389" s="25">
        <f t="shared" si="61"/>
        <v>6.9499999999999987E-4</v>
      </c>
      <c r="J389" s="25"/>
      <c r="K389" s="25"/>
      <c r="L389" s="25"/>
      <c r="M389" s="25">
        <v>8.9999999999999998E-4</v>
      </c>
      <c r="N389" s="25">
        <f t="shared" si="62"/>
        <v>3.9499999999999995E-4</v>
      </c>
      <c r="O389" s="25"/>
      <c r="P389" s="25"/>
      <c r="Q389" s="25"/>
      <c r="R389" s="25"/>
      <c r="S389" s="25"/>
      <c r="T389" s="25">
        <v>8.7000000000000001E-4</v>
      </c>
      <c r="U389" s="25">
        <f t="shared" si="63"/>
        <v>5.0500000000000002E-4</v>
      </c>
    </row>
    <row r="390" spans="1:21" s="15" customFormat="1">
      <c r="A390" s="18">
        <v>638</v>
      </c>
      <c r="B390" s="25">
        <v>8.0000000000000007E-5</v>
      </c>
      <c r="C390" s="25">
        <v>6.9999999999999999E-4</v>
      </c>
      <c r="D390" s="25">
        <f t="shared" si="60"/>
        <v>2.7E-4</v>
      </c>
      <c r="E390" s="25"/>
      <c r="F390" s="25"/>
      <c r="G390" s="25"/>
      <c r="H390" s="25">
        <v>1.1999999999999999E-3</v>
      </c>
      <c r="I390" s="25">
        <f t="shared" si="61"/>
        <v>7.6999999999999985E-4</v>
      </c>
      <c r="J390" s="25"/>
      <c r="K390" s="25"/>
      <c r="L390" s="25"/>
      <c r="M390" s="25">
        <v>1E-3</v>
      </c>
      <c r="N390" s="25">
        <f t="shared" si="62"/>
        <v>5.6999999999999998E-4</v>
      </c>
      <c r="O390" s="25"/>
      <c r="P390" s="25"/>
      <c r="Q390" s="25"/>
      <c r="R390" s="25"/>
      <c r="S390" s="25"/>
      <c r="T390" s="25">
        <v>7.7999999999999999E-4</v>
      </c>
      <c r="U390" s="25">
        <f t="shared" si="63"/>
        <v>4.2999999999999999E-4</v>
      </c>
    </row>
    <row r="391" spans="1:21" s="15" customFormat="1">
      <c r="A391" s="18">
        <v>639</v>
      </c>
      <c r="B391" s="25">
        <v>8.0000000000000007E-5</v>
      </c>
      <c r="C391" s="25">
        <v>6.9999999999999999E-4</v>
      </c>
      <c r="D391" s="25">
        <f t="shared" si="60"/>
        <v>2.3999999999999998E-4</v>
      </c>
      <c r="E391" s="25"/>
      <c r="F391" s="25"/>
      <c r="G391" s="25"/>
      <c r="H391" s="25">
        <v>1.1999999999999999E-3</v>
      </c>
      <c r="I391" s="25">
        <f t="shared" si="61"/>
        <v>7.3999999999999988E-4</v>
      </c>
      <c r="J391" s="25"/>
      <c r="K391" s="25"/>
      <c r="L391" s="25"/>
      <c r="M391" s="25">
        <v>8.9999999999999998E-4</v>
      </c>
      <c r="N391" s="25">
        <f t="shared" si="62"/>
        <v>4.3999999999999996E-4</v>
      </c>
      <c r="O391" s="25"/>
      <c r="P391" s="25"/>
      <c r="Q391" s="25"/>
      <c r="R391" s="25"/>
      <c r="S391" s="25"/>
      <c r="T391" s="25">
        <v>8.4000000000000003E-4</v>
      </c>
      <c r="U391" s="25">
        <f t="shared" si="63"/>
        <v>4.6000000000000001E-4</v>
      </c>
    </row>
    <row r="392" spans="1:21" s="15" customFormat="1">
      <c r="A392" s="18">
        <v>640</v>
      </c>
      <c r="B392" s="25">
        <v>4.0000000000000003E-5</v>
      </c>
      <c r="C392" s="25">
        <v>8.0000000000000004E-4</v>
      </c>
      <c r="D392" s="25">
        <f t="shared" si="60"/>
        <v>3.8000000000000002E-4</v>
      </c>
      <c r="E392" s="25"/>
      <c r="F392" s="25"/>
      <c r="G392" s="25"/>
      <c r="H392" s="25">
        <v>1.2999999999999999E-3</v>
      </c>
      <c r="I392" s="25">
        <f t="shared" si="61"/>
        <v>8.7999999999999992E-4</v>
      </c>
      <c r="J392" s="25"/>
      <c r="K392" s="25"/>
      <c r="L392" s="25"/>
      <c r="M392" s="25">
        <v>1E-3</v>
      </c>
      <c r="N392" s="25">
        <f t="shared" si="62"/>
        <v>5.8E-4</v>
      </c>
      <c r="O392" s="25"/>
      <c r="P392" s="25"/>
      <c r="Q392" s="25"/>
      <c r="R392" s="25"/>
      <c r="S392" s="25"/>
      <c r="T392" s="25">
        <v>8.0000000000000004E-4</v>
      </c>
      <c r="U392" s="25">
        <f t="shared" si="63"/>
        <v>4.2000000000000002E-4</v>
      </c>
    </row>
    <row r="393" spans="1:21" s="15" customFormat="1">
      <c r="A393" s="18">
        <v>641</v>
      </c>
      <c r="B393" s="25">
        <v>4.0000000000000003E-5</v>
      </c>
      <c r="C393" s="25">
        <v>6.9999999999999999E-4</v>
      </c>
      <c r="D393" s="25">
        <f t="shared" si="60"/>
        <v>2.7999999999999998E-4</v>
      </c>
      <c r="E393" s="25"/>
      <c r="F393" s="25"/>
      <c r="G393" s="25"/>
      <c r="H393" s="25">
        <v>1.1999999999999999E-3</v>
      </c>
      <c r="I393" s="25">
        <f t="shared" si="61"/>
        <v>7.7999999999999988E-4</v>
      </c>
      <c r="J393" s="25"/>
      <c r="K393" s="25"/>
      <c r="L393" s="25"/>
      <c r="M393" s="25">
        <v>8.9999999999999998E-4</v>
      </c>
      <c r="N393" s="25">
        <f t="shared" si="62"/>
        <v>4.7999999999999996E-4</v>
      </c>
      <c r="O393" s="25"/>
      <c r="P393" s="25"/>
      <c r="Q393" s="25"/>
      <c r="R393" s="25"/>
      <c r="S393" s="25"/>
      <c r="T393" s="25">
        <v>8.0000000000000004E-4</v>
      </c>
      <c r="U393" s="25">
        <f t="shared" si="63"/>
        <v>4.2000000000000002E-4</v>
      </c>
    </row>
    <row r="394" spans="1:21" s="15" customFormat="1">
      <c r="A394" s="18">
        <v>642</v>
      </c>
      <c r="B394" s="25">
        <v>9.0000000000000006E-5</v>
      </c>
      <c r="C394" s="25">
        <v>6.9999999999999999E-4</v>
      </c>
      <c r="D394" s="25">
        <f t="shared" si="60"/>
        <v>2.1999999999999998E-4</v>
      </c>
      <c r="E394" s="25"/>
      <c r="F394" s="25"/>
      <c r="G394" s="25"/>
      <c r="H394" s="25">
        <v>1.2999999999999999E-3</v>
      </c>
      <c r="I394" s="25">
        <f t="shared" si="61"/>
        <v>8.1999999999999998E-4</v>
      </c>
      <c r="J394" s="25"/>
      <c r="K394" s="25"/>
      <c r="L394" s="25"/>
      <c r="M394" s="25">
        <v>8.9999999999999998E-4</v>
      </c>
      <c r="N394" s="25">
        <f t="shared" si="62"/>
        <v>4.1999999999999996E-4</v>
      </c>
      <c r="O394" s="25"/>
      <c r="P394" s="25"/>
      <c r="Q394" s="25"/>
      <c r="R394" s="25"/>
      <c r="S394" s="25"/>
      <c r="T394" s="25">
        <v>8.7000000000000001E-4</v>
      </c>
      <c r="U394" s="25">
        <f t="shared" si="63"/>
        <v>4.8000000000000001E-4</v>
      </c>
    </row>
    <row r="395" spans="1:21" s="15" customFormat="1">
      <c r="A395" s="18">
        <v>643</v>
      </c>
      <c r="B395" s="25">
        <v>1.3999999999999999E-4</v>
      </c>
      <c r="C395" s="25">
        <v>6.9999999999999999E-4</v>
      </c>
      <c r="D395" s="25">
        <f t="shared" si="60"/>
        <v>1.7000000000000001E-4</v>
      </c>
      <c r="E395" s="25"/>
      <c r="F395" s="25"/>
      <c r="G395" s="25"/>
      <c r="H395" s="25">
        <v>1.1000000000000001E-3</v>
      </c>
      <c r="I395" s="25">
        <f t="shared" si="61"/>
        <v>5.7000000000000009E-4</v>
      </c>
      <c r="J395" s="25"/>
      <c r="K395" s="25"/>
      <c r="L395" s="25"/>
      <c r="M395" s="25">
        <v>8.0000000000000004E-4</v>
      </c>
      <c r="N395" s="25">
        <f t="shared" si="62"/>
        <v>2.7000000000000006E-4</v>
      </c>
      <c r="O395" s="25"/>
      <c r="P395" s="25"/>
      <c r="Q395" s="25"/>
      <c r="R395" s="25"/>
      <c r="S395" s="25"/>
      <c r="T395" s="25">
        <v>9.2000000000000003E-4</v>
      </c>
      <c r="U395" s="25">
        <f t="shared" si="63"/>
        <v>5.2999999999999998E-4</v>
      </c>
    </row>
    <row r="396" spans="1:21" s="15" customFormat="1">
      <c r="A396" s="18">
        <v>644</v>
      </c>
      <c r="B396" s="25">
        <v>6.8999999999999997E-5</v>
      </c>
      <c r="C396" s="25">
        <v>8.0000000000000004E-4</v>
      </c>
      <c r="D396" s="25">
        <f t="shared" si="60"/>
        <v>3.1050000000000001E-4</v>
      </c>
      <c r="E396" s="25"/>
      <c r="F396" s="25"/>
      <c r="G396" s="25"/>
      <c r="H396" s="25">
        <v>1.1999999999999999E-3</v>
      </c>
      <c r="I396" s="25">
        <f t="shared" si="61"/>
        <v>7.1049999999999987E-4</v>
      </c>
      <c r="J396" s="25"/>
      <c r="K396" s="25"/>
      <c r="L396" s="25"/>
      <c r="M396" s="25">
        <v>1E-3</v>
      </c>
      <c r="N396" s="25">
        <f t="shared" si="62"/>
        <v>5.1049999999999999E-4</v>
      </c>
      <c r="O396" s="25"/>
      <c r="P396" s="25"/>
      <c r="Q396" s="25"/>
      <c r="R396" s="25"/>
      <c r="S396" s="25"/>
      <c r="T396" s="25">
        <v>9.1E-4</v>
      </c>
      <c r="U396" s="25">
        <f t="shared" si="63"/>
        <v>4.8950000000000003E-4</v>
      </c>
    </row>
    <row r="397" spans="1:21" s="15" customFormat="1">
      <c r="A397" s="18">
        <v>645</v>
      </c>
      <c r="B397" s="25">
        <v>1.2E-4</v>
      </c>
      <c r="C397" s="25">
        <v>5.9999999999999995E-4</v>
      </c>
      <c r="D397" s="25">
        <f t="shared" si="60"/>
        <v>9.5499999999999882E-5</v>
      </c>
      <c r="E397" s="25"/>
      <c r="F397" s="25"/>
      <c r="G397" s="25"/>
      <c r="H397" s="25">
        <v>1.1000000000000001E-3</v>
      </c>
      <c r="I397" s="25">
        <f t="shared" si="61"/>
        <v>5.955E-4</v>
      </c>
      <c r="J397" s="25"/>
      <c r="K397" s="25"/>
      <c r="L397" s="25"/>
      <c r="M397" s="25">
        <v>8.0000000000000004E-4</v>
      </c>
      <c r="N397" s="25">
        <f t="shared" si="62"/>
        <v>2.9549999999999997E-4</v>
      </c>
      <c r="O397" s="25"/>
      <c r="P397" s="25"/>
      <c r="Q397" s="25"/>
      <c r="R397" s="25"/>
      <c r="S397" s="25"/>
      <c r="T397" s="25">
        <v>8.8900000000000003E-4</v>
      </c>
      <c r="U397" s="25">
        <f t="shared" si="63"/>
        <v>5.0450000000000007E-4</v>
      </c>
    </row>
    <row r="398" spans="1:21" s="15" customFormat="1">
      <c r="A398" s="18">
        <v>646</v>
      </c>
      <c r="B398" s="25">
        <v>6.0000000000000002E-5</v>
      </c>
      <c r="C398" s="25">
        <v>6.9999999999999999E-4</v>
      </c>
      <c r="D398" s="25">
        <f t="shared" si="60"/>
        <v>2.1499999999999997E-4</v>
      </c>
      <c r="E398" s="25"/>
      <c r="F398" s="25"/>
      <c r="G398" s="25"/>
      <c r="H398" s="25">
        <v>1.1000000000000001E-3</v>
      </c>
      <c r="I398" s="25">
        <f t="shared" si="61"/>
        <v>6.150000000000001E-4</v>
      </c>
      <c r="J398" s="25"/>
      <c r="K398" s="25"/>
      <c r="L398" s="25"/>
      <c r="M398" s="25">
        <v>8.0000000000000004E-4</v>
      </c>
      <c r="N398" s="25">
        <f t="shared" si="62"/>
        <v>3.1500000000000001E-4</v>
      </c>
      <c r="O398" s="25"/>
      <c r="P398" s="25"/>
      <c r="Q398" s="25"/>
      <c r="R398" s="25"/>
      <c r="S398" s="25"/>
      <c r="T398" s="25">
        <v>9.1E-4</v>
      </c>
      <c r="U398" s="25">
        <f t="shared" si="63"/>
        <v>4.8500000000000003E-4</v>
      </c>
    </row>
    <row r="399" spans="1:21" s="15" customFormat="1">
      <c r="A399" s="18">
        <v>647</v>
      </c>
      <c r="B399" s="25">
        <v>4.0000000000000003E-5</v>
      </c>
      <c r="C399" s="25">
        <v>5.9999999999999995E-4</v>
      </c>
      <c r="D399" s="25">
        <f t="shared" si="60"/>
        <v>1.3999999999999993E-4</v>
      </c>
      <c r="E399" s="25"/>
      <c r="F399" s="25"/>
      <c r="G399" s="25"/>
      <c r="H399" s="25">
        <v>1E-3</v>
      </c>
      <c r="I399" s="25">
        <f t="shared" si="61"/>
        <v>5.4000000000000001E-4</v>
      </c>
      <c r="J399" s="25"/>
      <c r="K399" s="25"/>
      <c r="L399" s="25"/>
      <c r="M399" s="25">
        <v>8.9999999999999998E-4</v>
      </c>
      <c r="N399" s="25">
        <f t="shared" si="62"/>
        <v>4.3999999999999996E-4</v>
      </c>
      <c r="O399" s="25"/>
      <c r="P399" s="25"/>
      <c r="Q399" s="25"/>
      <c r="R399" s="25"/>
      <c r="S399" s="25"/>
      <c r="T399" s="25">
        <v>8.8000000000000003E-4</v>
      </c>
      <c r="U399" s="25">
        <f t="shared" si="63"/>
        <v>4.6000000000000001E-4</v>
      </c>
    </row>
    <row r="400" spans="1:21" s="15" customFormat="1">
      <c r="A400" s="18">
        <v>648</v>
      </c>
      <c r="B400" s="25">
        <v>0</v>
      </c>
      <c r="C400" s="25">
        <v>5.9999999999999995E-4</v>
      </c>
      <c r="D400" s="25">
        <f t="shared" si="60"/>
        <v>1.4999999999999996E-4</v>
      </c>
      <c r="E400" s="25"/>
      <c r="F400" s="25"/>
      <c r="G400" s="25"/>
      <c r="H400" s="25">
        <v>1.1000000000000001E-3</v>
      </c>
      <c r="I400" s="25">
        <f t="shared" si="61"/>
        <v>6.5000000000000008E-4</v>
      </c>
      <c r="J400" s="25"/>
      <c r="K400" s="25"/>
      <c r="L400" s="25"/>
      <c r="M400" s="25">
        <v>8.0000000000000004E-4</v>
      </c>
      <c r="N400" s="25">
        <f t="shared" si="62"/>
        <v>3.5000000000000005E-4</v>
      </c>
      <c r="O400" s="25"/>
      <c r="P400" s="25"/>
      <c r="Q400" s="25"/>
      <c r="R400" s="25"/>
      <c r="S400" s="25"/>
      <c r="T400" s="25">
        <v>8.9999999999999998E-4</v>
      </c>
      <c r="U400" s="25">
        <f t="shared" si="63"/>
        <v>4.4999999999999999E-4</v>
      </c>
    </row>
    <row r="401" spans="1:21" s="15" customFormat="1">
      <c r="A401" s="18">
        <v>649</v>
      </c>
      <c r="B401" s="25">
        <v>-6.8999999999999997E-5</v>
      </c>
      <c r="C401" s="25">
        <v>8.0000000000000004E-4</v>
      </c>
      <c r="D401" s="25">
        <f t="shared" si="60"/>
        <v>4.1450000000000005E-4</v>
      </c>
      <c r="E401" s="25"/>
      <c r="F401" s="25"/>
      <c r="G401" s="25"/>
      <c r="H401" s="25">
        <v>1.1999999999999999E-3</v>
      </c>
      <c r="I401" s="25">
        <f t="shared" si="61"/>
        <v>8.144999999999999E-4</v>
      </c>
      <c r="J401" s="25"/>
      <c r="K401" s="25"/>
      <c r="L401" s="25"/>
      <c r="M401" s="25">
        <v>1E-3</v>
      </c>
      <c r="N401" s="25">
        <f t="shared" si="62"/>
        <v>6.1450000000000003E-4</v>
      </c>
      <c r="O401" s="25"/>
      <c r="P401" s="25"/>
      <c r="Q401" s="25"/>
      <c r="R401" s="25"/>
      <c r="S401" s="25"/>
      <c r="T401" s="25">
        <v>8.4000000000000003E-4</v>
      </c>
      <c r="U401" s="25">
        <f t="shared" si="63"/>
        <v>3.8549999999999999E-4</v>
      </c>
    </row>
    <row r="402" spans="1:21" s="15" customFormat="1">
      <c r="A402" s="18">
        <v>650</v>
      </c>
      <c r="B402" s="25">
        <v>-8.0000000000000007E-5</v>
      </c>
      <c r="C402" s="25">
        <v>6.9999999999999999E-4</v>
      </c>
      <c r="D402" s="25">
        <f t="shared" si="60"/>
        <v>3.3999999999999997E-4</v>
      </c>
      <c r="E402" s="25"/>
      <c r="F402" s="25"/>
      <c r="G402" s="25"/>
      <c r="H402" s="25">
        <v>1.1999999999999999E-3</v>
      </c>
      <c r="I402" s="25">
        <f t="shared" si="61"/>
        <v>8.3999999999999982E-4</v>
      </c>
      <c r="J402" s="25"/>
      <c r="K402" s="25"/>
      <c r="L402" s="25"/>
      <c r="M402" s="25">
        <v>8.9999999999999998E-4</v>
      </c>
      <c r="N402" s="25">
        <f t="shared" si="62"/>
        <v>5.399999999999999E-4</v>
      </c>
      <c r="O402" s="25"/>
      <c r="P402" s="25"/>
      <c r="Q402" s="25"/>
      <c r="R402" s="25"/>
      <c r="S402" s="25"/>
      <c r="T402" s="25">
        <v>8.0000000000000004E-4</v>
      </c>
      <c r="U402" s="25">
        <f t="shared" si="63"/>
        <v>3.6000000000000002E-4</v>
      </c>
    </row>
    <row r="403" spans="1:21" s="15" customFormat="1">
      <c r="A403" s="18">
        <v>651</v>
      </c>
      <c r="B403" s="25">
        <v>-8.0000000000000007E-5</v>
      </c>
      <c r="C403" s="25">
        <v>5.9999999999999995E-4</v>
      </c>
      <c r="D403" s="25">
        <f t="shared" si="60"/>
        <v>2.0499999999999994E-4</v>
      </c>
      <c r="E403" s="25"/>
      <c r="F403" s="25"/>
      <c r="G403" s="25"/>
      <c r="H403" s="25">
        <v>1.1999999999999999E-3</v>
      </c>
      <c r="I403" s="25">
        <f t="shared" si="61"/>
        <v>8.0499999999999994E-4</v>
      </c>
      <c r="J403" s="25"/>
      <c r="K403" s="25"/>
      <c r="L403" s="25"/>
      <c r="M403" s="25">
        <v>8.0000000000000004E-4</v>
      </c>
      <c r="N403" s="25">
        <f t="shared" si="62"/>
        <v>4.0500000000000003E-4</v>
      </c>
      <c r="O403" s="25"/>
      <c r="P403" s="25"/>
      <c r="Q403" s="25"/>
      <c r="R403" s="25"/>
      <c r="S403" s="25"/>
      <c r="T403" s="25">
        <v>8.7000000000000001E-4</v>
      </c>
      <c r="U403" s="25">
        <f t="shared" si="63"/>
        <v>3.9500000000000001E-4</v>
      </c>
    </row>
    <row r="404" spans="1:21" s="15" customFormat="1">
      <c r="A404" s="18">
        <v>652</v>
      </c>
      <c r="B404" s="25">
        <v>1.0000000000000001E-5</v>
      </c>
      <c r="C404" s="25">
        <v>5.9999999999999995E-4</v>
      </c>
      <c r="D404" s="25">
        <f t="shared" si="60"/>
        <v>1.6999999999999996E-4</v>
      </c>
      <c r="E404" s="25"/>
      <c r="F404" s="25"/>
      <c r="G404" s="25"/>
      <c r="H404" s="25">
        <v>1E-3</v>
      </c>
      <c r="I404" s="25">
        <f t="shared" si="61"/>
        <v>5.6999999999999998E-4</v>
      </c>
      <c r="J404" s="25"/>
      <c r="K404" s="25"/>
      <c r="L404" s="25"/>
      <c r="M404" s="25">
        <v>8.0000000000000004E-4</v>
      </c>
      <c r="N404" s="25">
        <f t="shared" si="62"/>
        <v>3.7000000000000005E-4</v>
      </c>
      <c r="O404" s="25"/>
      <c r="P404" s="25"/>
      <c r="Q404" s="25"/>
      <c r="R404" s="25"/>
      <c r="S404" s="25"/>
      <c r="T404" s="25">
        <v>8.4999999999999995E-4</v>
      </c>
      <c r="U404" s="25">
        <f t="shared" si="63"/>
        <v>4.2999999999999999E-4</v>
      </c>
    </row>
    <row r="405" spans="1:21" s="15" customFormat="1">
      <c r="A405" s="18">
        <v>653</v>
      </c>
      <c r="B405" s="25">
        <v>-5.0000000000000002E-5</v>
      </c>
      <c r="C405" s="25">
        <v>5.9999999999999995E-4</v>
      </c>
      <c r="D405" s="25">
        <f t="shared" si="60"/>
        <v>2.5999999999999998E-4</v>
      </c>
      <c r="E405" s="25"/>
      <c r="F405" s="25"/>
      <c r="G405" s="25"/>
      <c r="H405" s="25">
        <v>8.9999999999999998E-4</v>
      </c>
      <c r="I405" s="25">
        <f t="shared" si="61"/>
        <v>5.5999999999999995E-4</v>
      </c>
      <c r="J405" s="25"/>
      <c r="K405" s="25"/>
      <c r="L405" s="25"/>
      <c r="M405" s="25">
        <v>6.9999999999999999E-4</v>
      </c>
      <c r="N405" s="25">
        <f t="shared" si="62"/>
        <v>3.6000000000000002E-4</v>
      </c>
      <c r="O405" s="25"/>
      <c r="P405" s="25"/>
      <c r="Q405" s="25"/>
      <c r="R405" s="25"/>
      <c r="S405" s="25"/>
      <c r="T405" s="25">
        <v>7.2999999999999996E-4</v>
      </c>
      <c r="U405" s="25">
        <f t="shared" si="63"/>
        <v>3.3999999999999997E-4</v>
      </c>
    </row>
    <row r="406" spans="1:21" s="15" customFormat="1">
      <c r="A406" s="18">
        <v>654</v>
      </c>
      <c r="B406" s="25">
        <v>5.0000000000000002E-5</v>
      </c>
      <c r="C406" s="25">
        <v>5.0000000000000001E-4</v>
      </c>
      <c r="D406" s="25">
        <f t="shared" si="60"/>
        <v>8.5000000000000006E-5</v>
      </c>
      <c r="E406" s="25"/>
      <c r="F406" s="25"/>
      <c r="G406" s="25"/>
      <c r="H406" s="25">
        <v>8.9999999999999998E-4</v>
      </c>
      <c r="I406" s="25">
        <f t="shared" si="61"/>
        <v>4.8499999999999997E-4</v>
      </c>
      <c r="J406" s="25"/>
      <c r="K406" s="25"/>
      <c r="L406" s="25"/>
      <c r="M406" s="25">
        <v>5.9999999999999995E-4</v>
      </c>
      <c r="N406" s="25">
        <f t="shared" si="62"/>
        <v>1.8499999999999994E-4</v>
      </c>
      <c r="O406" s="25"/>
      <c r="P406" s="25"/>
      <c r="Q406" s="25"/>
      <c r="R406" s="25"/>
      <c r="S406" s="25"/>
      <c r="T406" s="25">
        <v>7.7999999999999999E-4</v>
      </c>
      <c r="U406" s="25">
        <f t="shared" si="63"/>
        <v>4.15E-4</v>
      </c>
    </row>
    <row r="407" spans="1:21" s="15" customFormat="1">
      <c r="A407" s="18">
        <v>655</v>
      </c>
      <c r="B407" s="25">
        <v>-1.2E-4</v>
      </c>
      <c r="C407" s="25">
        <v>5.9999999999999995E-4</v>
      </c>
      <c r="D407" s="25">
        <f t="shared" si="60"/>
        <v>2.5999999999999992E-4</v>
      </c>
      <c r="E407" s="25"/>
      <c r="F407" s="25"/>
      <c r="G407" s="25"/>
      <c r="H407" s="25">
        <v>1E-3</v>
      </c>
      <c r="I407" s="25">
        <f t="shared" si="61"/>
        <v>6.6E-4</v>
      </c>
      <c r="J407" s="25"/>
      <c r="K407" s="25"/>
      <c r="L407" s="25"/>
      <c r="M407" s="25">
        <v>5.9999999999999995E-4</v>
      </c>
      <c r="N407" s="25">
        <f t="shared" si="62"/>
        <v>2.5999999999999992E-4</v>
      </c>
      <c r="O407" s="25"/>
      <c r="P407" s="25"/>
      <c r="Q407" s="25"/>
      <c r="R407" s="25"/>
      <c r="S407" s="25"/>
      <c r="T407" s="25">
        <v>8.0000000000000004E-4</v>
      </c>
      <c r="U407" s="25">
        <f t="shared" si="63"/>
        <v>3.4000000000000002E-4</v>
      </c>
    </row>
    <row r="408" spans="1:21" s="15" customFormat="1">
      <c r="A408" s="18">
        <v>656</v>
      </c>
      <c r="B408" s="25">
        <v>0</v>
      </c>
      <c r="C408" s="25">
        <v>4.0000000000000002E-4</v>
      </c>
      <c r="D408" s="25">
        <f t="shared" si="60"/>
        <v>-5.4999999999999982E-5</v>
      </c>
      <c r="E408" s="25"/>
      <c r="F408" s="25"/>
      <c r="G408" s="25"/>
      <c r="H408" s="25">
        <v>1E-3</v>
      </c>
      <c r="I408" s="25">
        <f t="shared" si="61"/>
        <v>5.4500000000000002E-4</v>
      </c>
      <c r="J408" s="25"/>
      <c r="K408" s="25"/>
      <c r="L408" s="25"/>
      <c r="M408" s="25">
        <v>5.9999999999999995E-4</v>
      </c>
      <c r="N408" s="25">
        <f t="shared" si="62"/>
        <v>1.4499999999999995E-4</v>
      </c>
      <c r="O408" s="25"/>
      <c r="P408" s="25"/>
      <c r="Q408" s="25"/>
      <c r="R408" s="25"/>
      <c r="S408" s="25"/>
      <c r="T408" s="25">
        <v>9.1E-4</v>
      </c>
      <c r="U408" s="25">
        <f t="shared" si="63"/>
        <v>4.55E-4</v>
      </c>
    </row>
    <row r="409" spans="1:21" s="15" customFormat="1">
      <c r="A409" s="18">
        <v>657</v>
      </c>
      <c r="B409" s="25">
        <v>-9.0000000000000006E-5</v>
      </c>
      <c r="C409" s="25">
        <v>5.0000000000000001E-4</v>
      </c>
      <c r="D409" s="25">
        <f t="shared" si="60"/>
        <v>1.6000000000000004E-4</v>
      </c>
      <c r="E409" s="25"/>
      <c r="F409" s="25"/>
      <c r="G409" s="25"/>
      <c r="H409" s="25">
        <v>1.1000000000000001E-3</v>
      </c>
      <c r="I409" s="25">
        <f t="shared" si="61"/>
        <v>7.6000000000000004E-4</v>
      </c>
      <c r="J409" s="25"/>
      <c r="K409" s="25"/>
      <c r="L409" s="25"/>
      <c r="M409" s="25">
        <v>6.9999999999999999E-4</v>
      </c>
      <c r="N409" s="25">
        <f t="shared" si="62"/>
        <v>3.6000000000000002E-4</v>
      </c>
      <c r="O409" s="25"/>
      <c r="P409" s="25"/>
      <c r="Q409" s="25"/>
      <c r="R409" s="25"/>
      <c r="S409" s="25"/>
      <c r="T409" s="25">
        <v>7.6999999999999996E-4</v>
      </c>
      <c r="U409" s="25">
        <f t="shared" si="63"/>
        <v>3.3999999999999997E-4</v>
      </c>
    </row>
    <row r="410" spans="1:21" s="15" customFormat="1">
      <c r="A410" s="18">
        <v>658</v>
      </c>
      <c r="B410" s="25">
        <v>6.8999999999999997E-5</v>
      </c>
      <c r="C410" s="25">
        <v>5.9999999999999995E-4</v>
      </c>
      <c r="D410" s="25">
        <f t="shared" si="60"/>
        <v>1.854999999999999E-4</v>
      </c>
      <c r="E410" s="25"/>
      <c r="F410" s="25"/>
      <c r="G410" s="25"/>
      <c r="H410" s="25">
        <v>1E-3</v>
      </c>
      <c r="I410" s="25">
        <f t="shared" si="61"/>
        <v>5.8549999999999997E-4</v>
      </c>
      <c r="J410" s="25"/>
      <c r="K410" s="25"/>
      <c r="L410" s="25"/>
      <c r="M410" s="25">
        <v>6.9999999999999999E-4</v>
      </c>
      <c r="N410" s="25">
        <f t="shared" si="62"/>
        <v>2.8549999999999995E-4</v>
      </c>
      <c r="O410" s="25"/>
      <c r="P410" s="25"/>
      <c r="Q410" s="25"/>
      <c r="R410" s="25"/>
      <c r="S410" s="25"/>
      <c r="T410" s="25">
        <v>7.6000000000000004E-4</v>
      </c>
      <c r="U410" s="25">
        <f t="shared" si="63"/>
        <v>4.1450000000000005E-4</v>
      </c>
    </row>
    <row r="411" spans="1:21" s="15" customFormat="1">
      <c r="A411" s="18">
        <v>659</v>
      </c>
      <c r="B411" s="25">
        <v>-1.1E-4</v>
      </c>
      <c r="C411" s="25">
        <v>5.0000000000000001E-4</v>
      </c>
      <c r="D411" s="25">
        <f t="shared" si="60"/>
        <v>1.5499999999999997E-4</v>
      </c>
      <c r="E411" s="25"/>
      <c r="F411" s="25"/>
      <c r="G411" s="25"/>
      <c r="H411" s="25">
        <v>8.9999999999999998E-4</v>
      </c>
      <c r="I411" s="25">
        <f t="shared" si="61"/>
        <v>5.5499999999999994E-4</v>
      </c>
      <c r="J411" s="25"/>
      <c r="K411" s="25"/>
      <c r="L411" s="25"/>
      <c r="M411" s="25">
        <v>5.0000000000000001E-4</v>
      </c>
      <c r="N411" s="25">
        <f t="shared" si="62"/>
        <v>1.5499999999999997E-4</v>
      </c>
      <c r="O411" s="25"/>
      <c r="P411" s="25"/>
      <c r="Q411" s="25"/>
      <c r="R411" s="25"/>
      <c r="S411" s="25"/>
      <c r="T411" s="25">
        <v>8.0000000000000004E-4</v>
      </c>
      <c r="U411" s="25">
        <f t="shared" si="63"/>
        <v>3.4500000000000004E-4</v>
      </c>
    </row>
    <row r="412" spans="1:21" s="15" customFormat="1">
      <c r="A412" s="18">
        <v>660</v>
      </c>
      <c r="B412" s="25">
        <v>6.0000000000000002E-5</v>
      </c>
      <c r="C412" s="25">
        <v>5.0000000000000001E-4</v>
      </c>
      <c r="D412" s="25">
        <f t="shared" si="60"/>
        <v>4.9999999999999969E-5</v>
      </c>
      <c r="E412" s="25"/>
      <c r="F412" s="25"/>
      <c r="G412" s="25"/>
      <c r="H412" s="25">
        <v>1E-3</v>
      </c>
      <c r="I412" s="25">
        <f t="shared" si="61"/>
        <v>5.4999999999999992E-4</v>
      </c>
      <c r="J412" s="25"/>
      <c r="K412" s="25"/>
      <c r="L412" s="25"/>
      <c r="M412" s="25">
        <v>5.9999999999999995E-4</v>
      </c>
      <c r="N412" s="25">
        <f t="shared" si="62"/>
        <v>1.4999999999999991E-4</v>
      </c>
      <c r="O412" s="25"/>
      <c r="P412" s="25"/>
      <c r="Q412" s="25"/>
      <c r="R412" s="25"/>
      <c r="S412" s="25"/>
      <c r="T412" s="25">
        <v>8.4000000000000003E-4</v>
      </c>
      <c r="U412" s="25">
        <f t="shared" si="63"/>
        <v>4.5000000000000004E-4</v>
      </c>
    </row>
    <row r="413" spans="1:21" s="15" customFormat="1">
      <c r="A413" s="18">
        <v>661</v>
      </c>
      <c r="B413" s="25">
        <v>8.0000000000000007E-5</v>
      </c>
      <c r="C413" s="25">
        <v>5.9999999999999995E-4</v>
      </c>
      <c r="D413" s="25">
        <f t="shared" si="60"/>
        <v>7.9999999999999885E-5</v>
      </c>
      <c r="E413" s="25"/>
      <c r="F413" s="25"/>
      <c r="G413" s="25"/>
      <c r="H413" s="25">
        <v>1E-3</v>
      </c>
      <c r="I413" s="25">
        <f t="shared" si="61"/>
        <v>4.7999999999999996E-4</v>
      </c>
      <c r="J413" s="25"/>
      <c r="K413" s="25"/>
      <c r="L413" s="25"/>
      <c r="M413" s="25">
        <v>5.9999999999999995E-4</v>
      </c>
      <c r="N413" s="25">
        <f t="shared" si="62"/>
        <v>7.9999999999999885E-5</v>
      </c>
      <c r="O413" s="25"/>
      <c r="P413" s="25"/>
      <c r="Q413" s="25"/>
      <c r="R413" s="25"/>
      <c r="S413" s="25"/>
      <c r="T413" s="25">
        <v>9.6000000000000002E-4</v>
      </c>
      <c r="U413" s="25">
        <f t="shared" si="63"/>
        <v>5.2000000000000006E-4</v>
      </c>
    </row>
    <row r="414" spans="1:21" s="15" customFormat="1">
      <c r="A414" s="18">
        <v>662</v>
      </c>
      <c r="B414" s="25">
        <v>6.0000000000000002E-5</v>
      </c>
      <c r="C414" s="25">
        <v>4.0000000000000002E-4</v>
      </c>
      <c r="D414" s="25">
        <f t="shared" si="60"/>
        <v>-5.0000000000000131E-6</v>
      </c>
      <c r="E414" s="25"/>
      <c r="F414" s="25"/>
      <c r="G414" s="25"/>
      <c r="H414" s="25">
        <v>8.9999999999999998E-4</v>
      </c>
      <c r="I414" s="25">
        <f t="shared" si="61"/>
        <v>4.95E-4</v>
      </c>
      <c r="J414" s="25"/>
      <c r="K414" s="25"/>
      <c r="L414" s="25"/>
      <c r="M414" s="25">
        <v>5.0000000000000001E-4</v>
      </c>
      <c r="N414" s="25">
        <f t="shared" si="62"/>
        <v>9.4999999999999978E-5</v>
      </c>
      <c r="O414" s="25"/>
      <c r="P414" s="25"/>
      <c r="Q414" s="25"/>
      <c r="R414" s="25"/>
      <c r="S414" s="25"/>
      <c r="T414" s="25">
        <v>7.5000000000000002E-4</v>
      </c>
      <c r="U414" s="25">
        <f t="shared" si="63"/>
        <v>4.0500000000000003E-4</v>
      </c>
    </row>
    <row r="415" spans="1:21" s="15" customFormat="1">
      <c r="A415" s="18">
        <v>663</v>
      </c>
      <c r="B415" s="25">
        <v>-1.3999999999999999E-4</v>
      </c>
      <c r="C415" s="25">
        <v>5.0000000000000001E-4</v>
      </c>
      <c r="D415" s="25">
        <f t="shared" si="60"/>
        <v>1.9499999999999997E-4</v>
      </c>
      <c r="E415" s="25"/>
      <c r="F415" s="25"/>
      <c r="G415" s="25"/>
      <c r="H415" s="25">
        <v>1E-3</v>
      </c>
      <c r="I415" s="25">
        <f t="shared" si="61"/>
        <v>6.9499999999999998E-4</v>
      </c>
      <c r="J415" s="25"/>
      <c r="K415" s="25"/>
      <c r="L415" s="25"/>
      <c r="M415" s="25">
        <v>5.9999999999999995E-4</v>
      </c>
      <c r="N415" s="25">
        <f t="shared" si="62"/>
        <v>2.9499999999999991E-4</v>
      </c>
      <c r="O415" s="25"/>
      <c r="P415" s="25"/>
      <c r="Q415" s="25"/>
      <c r="R415" s="25"/>
      <c r="S415" s="25"/>
      <c r="T415" s="25">
        <v>7.5000000000000002E-4</v>
      </c>
      <c r="U415" s="25">
        <f t="shared" si="63"/>
        <v>3.0500000000000004E-4</v>
      </c>
    </row>
    <row r="416" spans="1:21" s="15" customFormat="1">
      <c r="A416" s="18">
        <v>664</v>
      </c>
      <c r="B416" s="25">
        <v>2.0000000000000002E-5</v>
      </c>
      <c r="C416" s="25">
        <v>5.0000000000000001E-4</v>
      </c>
      <c r="D416" s="25">
        <f t="shared" si="60"/>
        <v>1.0999999999999996E-4</v>
      </c>
      <c r="E416" s="25"/>
      <c r="F416" s="25"/>
      <c r="G416" s="25"/>
      <c r="H416" s="25">
        <v>1E-3</v>
      </c>
      <c r="I416" s="25">
        <f t="shared" si="61"/>
        <v>6.0999999999999997E-4</v>
      </c>
      <c r="J416" s="25"/>
      <c r="K416" s="25"/>
      <c r="L416" s="25"/>
      <c r="M416" s="25">
        <v>4.0000000000000002E-4</v>
      </c>
      <c r="N416" s="25">
        <f t="shared" si="62"/>
        <v>9.999999999999972E-6</v>
      </c>
      <c r="O416" s="25"/>
      <c r="P416" s="25"/>
      <c r="Q416" s="25"/>
      <c r="R416" s="25"/>
      <c r="S416" s="25"/>
      <c r="T416" s="25">
        <v>7.6000000000000004E-4</v>
      </c>
      <c r="U416" s="25">
        <f t="shared" si="63"/>
        <v>3.9000000000000005E-4</v>
      </c>
    </row>
    <row r="417" spans="1:21" s="15" customFormat="1">
      <c r="A417" s="18">
        <v>665</v>
      </c>
      <c r="B417" s="25">
        <v>-6.8999999999999997E-5</v>
      </c>
      <c r="C417" s="25">
        <v>5.9999999999999995E-4</v>
      </c>
      <c r="D417" s="25">
        <f t="shared" si="60"/>
        <v>2.2449999999999998E-4</v>
      </c>
      <c r="E417" s="25"/>
      <c r="F417" s="25"/>
      <c r="G417" s="25"/>
      <c r="H417" s="25">
        <v>1.1000000000000001E-3</v>
      </c>
      <c r="I417" s="25">
        <f t="shared" si="61"/>
        <v>7.245000000000001E-4</v>
      </c>
      <c r="J417" s="25"/>
      <c r="K417" s="25"/>
      <c r="L417" s="25"/>
      <c r="M417" s="25">
        <v>6.9999999999999999E-4</v>
      </c>
      <c r="N417" s="25">
        <f t="shared" si="62"/>
        <v>3.2450000000000003E-4</v>
      </c>
      <c r="O417" s="25"/>
      <c r="P417" s="25"/>
      <c r="Q417" s="25"/>
      <c r="R417" s="25"/>
      <c r="S417" s="25"/>
      <c r="T417" s="25">
        <v>8.1999999999999998E-4</v>
      </c>
      <c r="U417" s="25">
        <f t="shared" si="63"/>
        <v>3.7549999999999997E-4</v>
      </c>
    </row>
    <row r="418" spans="1:21" s="15" customFormat="1">
      <c r="A418" s="18">
        <v>666</v>
      </c>
      <c r="B418" s="25">
        <v>6.0000000000000002E-5</v>
      </c>
      <c r="C418" s="25">
        <v>4.0000000000000002E-4</v>
      </c>
      <c r="D418" s="25">
        <f t="shared" si="60"/>
        <v>-5.4999999999999982E-5</v>
      </c>
      <c r="E418" s="25"/>
      <c r="F418" s="25"/>
      <c r="G418" s="25"/>
      <c r="H418" s="25">
        <v>8.9999999999999998E-4</v>
      </c>
      <c r="I418" s="25">
        <f t="shared" si="61"/>
        <v>4.4499999999999997E-4</v>
      </c>
      <c r="J418" s="25"/>
      <c r="K418" s="25"/>
      <c r="L418" s="25"/>
      <c r="M418" s="25">
        <v>5.0000000000000001E-4</v>
      </c>
      <c r="N418" s="25">
        <f t="shared" si="62"/>
        <v>4.500000000000001E-5</v>
      </c>
      <c r="O418" s="25"/>
      <c r="P418" s="25"/>
      <c r="Q418" s="25"/>
      <c r="R418" s="25"/>
      <c r="S418" s="25"/>
      <c r="T418" s="25">
        <v>8.4999999999999995E-4</v>
      </c>
      <c r="U418" s="25">
        <f t="shared" si="63"/>
        <v>4.55E-4</v>
      </c>
    </row>
    <row r="419" spans="1:21" s="15" customFormat="1">
      <c r="A419" s="18">
        <v>667</v>
      </c>
      <c r="B419" s="25">
        <v>9.2000000000000003E-4</v>
      </c>
      <c r="C419" s="25">
        <v>5.9999999999999995E-4</v>
      </c>
      <c r="D419" s="25">
        <f t="shared" si="60"/>
        <v>-3.8000000000000002E-4</v>
      </c>
      <c r="E419" s="25"/>
      <c r="F419" s="25"/>
      <c r="G419" s="25"/>
      <c r="H419" s="25">
        <v>1E-3</v>
      </c>
      <c r="I419" s="25">
        <f t="shared" si="61"/>
        <v>2.0000000000000052E-5</v>
      </c>
      <c r="J419" s="25"/>
      <c r="K419" s="25"/>
      <c r="L419" s="25"/>
      <c r="M419" s="25">
        <v>5.9999999999999995E-4</v>
      </c>
      <c r="N419" s="25">
        <f t="shared" si="62"/>
        <v>-3.8000000000000002E-4</v>
      </c>
      <c r="O419" s="25"/>
      <c r="P419" s="25"/>
      <c r="Q419" s="25"/>
      <c r="R419" s="25"/>
      <c r="S419" s="25"/>
      <c r="T419" s="25">
        <v>1.0399999999999999E-3</v>
      </c>
      <c r="U419" s="25">
        <f t="shared" si="63"/>
        <v>9.7999999999999997E-4</v>
      </c>
    </row>
    <row r="420" spans="1:21" s="15" customFormat="1">
      <c r="A420" s="18">
        <v>668</v>
      </c>
      <c r="B420" s="25">
        <v>-3.6999999999999999E-4</v>
      </c>
      <c r="C420" s="25">
        <v>5.9999999999999995E-4</v>
      </c>
      <c r="D420" s="25">
        <f t="shared" si="60"/>
        <v>3.9999999999999996E-4</v>
      </c>
      <c r="E420" s="25"/>
      <c r="F420" s="25"/>
      <c r="G420" s="25"/>
      <c r="H420" s="25">
        <v>1E-3</v>
      </c>
      <c r="I420" s="25">
        <f t="shared" si="61"/>
        <v>8.0000000000000004E-4</v>
      </c>
      <c r="J420" s="25"/>
      <c r="K420" s="25"/>
      <c r="L420" s="25"/>
      <c r="M420" s="25">
        <v>5.9999999999999995E-4</v>
      </c>
      <c r="N420" s="25">
        <f t="shared" si="62"/>
        <v>3.9999999999999996E-4</v>
      </c>
      <c r="O420" s="25"/>
      <c r="P420" s="25"/>
      <c r="Q420" s="25"/>
      <c r="R420" s="25"/>
      <c r="S420" s="25"/>
      <c r="T420" s="25">
        <v>7.6999999999999996E-4</v>
      </c>
      <c r="U420" s="25">
        <f t="shared" si="63"/>
        <v>1.9999999999999998E-4</v>
      </c>
    </row>
    <row r="421" spans="1:21" s="15" customFormat="1">
      <c r="A421" s="18">
        <v>669</v>
      </c>
      <c r="B421" s="25">
        <v>3.2000000000000003E-4</v>
      </c>
      <c r="C421" s="25">
        <v>5.0000000000000001E-4</v>
      </c>
      <c r="D421" s="25">
        <f t="shared" si="60"/>
        <v>2.999999999999997E-5</v>
      </c>
      <c r="E421" s="25"/>
      <c r="F421" s="25"/>
      <c r="G421" s="25"/>
      <c r="H421" s="25">
        <v>8.9999999999999998E-4</v>
      </c>
      <c r="I421" s="25">
        <f t="shared" si="61"/>
        <v>4.2999999999999994E-4</v>
      </c>
      <c r="J421" s="25"/>
      <c r="K421" s="25"/>
      <c r="L421" s="25"/>
      <c r="M421" s="25">
        <v>5.9999999999999995E-4</v>
      </c>
      <c r="N421" s="25">
        <f t="shared" si="62"/>
        <v>1.2999999999999991E-4</v>
      </c>
      <c r="O421" s="25"/>
      <c r="P421" s="25"/>
      <c r="Q421" s="25"/>
      <c r="R421" s="25"/>
      <c r="S421" s="25"/>
      <c r="T421" s="25">
        <v>6.2E-4</v>
      </c>
      <c r="U421" s="25">
        <f t="shared" si="63"/>
        <v>4.7000000000000004E-4</v>
      </c>
    </row>
    <row r="422" spans="1:21" s="15" customFormat="1">
      <c r="A422" s="18">
        <v>670</v>
      </c>
      <c r="B422" s="25">
        <v>-5.1000000000000004E-4</v>
      </c>
      <c r="C422" s="25">
        <v>5.9999999999999995E-4</v>
      </c>
      <c r="D422" s="25">
        <f t="shared" si="60"/>
        <v>5.4999999999999992E-4</v>
      </c>
      <c r="E422" s="25"/>
      <c r="F422" s="25"/>
      <c r="G422" s="25"/>
      <c r="H422" s="25">
        <v>1E-3</v>
      </c>
      <c r="I422" s="25">
        <f t="shared" si="61"/>
        <v>9.5000000000000011E-4</v>
      </c>
      <c r="J422" s="25"/>
      <c r="K422" s="25"/>
      <c r="L422" s="25"/>
      <c r="M422" s="25">
        <v>6.9999999999999999E-4</v>
      </c>
      <c r="N422" s="25">
        <f t="shared" si="62"/>
        <v>6.4999999999999997E-4</v>
      </c>
      <c r="O422" s="25"/>
      <c r="P422" s="25"/>
      <c r="Q422" s="25"/>
      <c r="R422" s="25"/>
      <c r="S422" s="25"/>
      <c r="T422" s="25">
        <v>6.0999999999999997E-4</v>
      </c>
      <c r="U422" s="25">
        <f t="shared" si="63"/>
        <v>4.9999999999999969E-5</v>
      </c>
    </row>
    <row r="423" spans="1:21" s="15" customFormat="1">
      <c r="A423" s="18">
        <v>671</v>
      </c>
      <c r="B423" s="25">
        <v>2.7999999999999998E-4</v>
      </c>
      <c r="C423" s="25">
        <v>5.9999999999999995E-4</v>
      </c>
      <c r="D423" s="25">
        <f t="shared" si="60"/>
        <v>9.4999999999999924E-5</v>
      </c>
      <c r="E423" s="25"/>
      <c r="F423" s="25"/>
      <c r="G423" s="25"/>
      <c r="H423" s="25">
        <v>1E-3</v>
      </c>
      <c r="I423" s="25">
        <f t="shared" si="61"/>
        <v>4.95E-4</v>
      </c>
      <c r="J423" s="25"/>
      <c r="K423" s="25"/>
      <c r="L423" s="25"/>
      <c r="M423" s="25">
        <v>5.0000000000000001E-4</v>
      </c>
      <c r="N423" s="25">
        <f t="shared" si="62"/>
        <v>-5.0000000000000131E-6</v>
      </c>
      <c r="O423" s="25"/>
      <c r="P423" s="25"/>
      <c r="Q423" s="25"/>
      <c r="R423" s="25"/>
      <c r="S423" s="25"/>
      <c r="T423" s="25">
        <v>7.2999999999999996E-4</v>
      </c>
      <c r="U423" s="25">
        <f t="shared" si="63"/>
        <v>5.0500000000000002E-4</v>
      </c>
    </row>
    <row r="424" spans="1:21" s="15" customFormat="1">
      <c r="A424" s="18">
        <v>672</v>
      </c>
      <c r="B424" s="25">
        <v>-1.0000000000000001E-5</v>
      </c>
      <c r="C424" s="25">
        <v>4.0000000000000002E-4</v>
      </c>
      <c r="D424" s="25">
        <f t="shared" si="60"/>
        <v>-9.9999999999999991E-5</v>
      </c>
      <c r="E424" s="25"/>
      <c r="F424" s="25"/>
      <c r="G424" s="25"/>
      <c r="H424" s="25">
        <v>8.9999999999999998E-4</v>
      </c>
      <c r="I424" s="25">
        <f t="shared" si="61"/>
        <v>3.9999999999999996E-4</v>
      </c>
      <c r="J424" s="25"/>
      <c r="K424" s="25"/>
      <c r="L424" s="25"/>
      <c r="M424" s="25">
        <v>4.0000000000000002E-4</v>
      </c>
      <c r="N424" s="25">
        <f t="shared" si="62"/>
        <v>-9.9999999999999991E-5</v>
      </c>
      <c r="O424" s="25"/>
      <c r="P424" s="25"/>
      <c r="Q424" s="25"/>
      <c r="R424" s="25"/>
      <c r="S424" s="25"/>
      <c r="T424" s="25">
        <v>1.01E-3</v>
      </c>
      <c r="U424" s="25">
        <f t="shared" si="63"/>
        <v>5.0000000000000001E-4</v>
      </c>
    </row>
    <row r="425" spans="1:21" s="15" customFormat="1">
      <c r="A425" s="18">
        <v>673</v>
      </c>
      <c r="B425" s="25">
        <v>1.7000000000000001E-4</v>
      </c>
      <c r="C425" s="25">
        <v>5.9999999999999995E-4</v>
      </c>
      <c r="D425" s="25">
        <f t="shared" si="60"/>
        <v>1.7499999999999992E-4</v>
      </c>
      <c r="E425" s="25"/>
      <c r="F425" s="25"/>
      <c r="G425" s="25"/>
      <c r="H425" s="25">
        <v>8.9999999999999998E-4</v>
      </c>
      <c r="I425" s="25">
        <f t="shared" si="61"/>
        <v>4.7499999999999994E-4</v>
      </c>
      <c r="J425" s="25"/>
      <c r="K425" s="25"/>
      <c r="L425" s="25"/>
      <c r="M425" s="25">
        <v>4.0000000000000002E-4</v>
      </c>
      <c r="N425" s="25">
        <f t="shared" si="62"/>
        <v>-2.5000000000000011E-5</v>
      </c>
      <c r="O425" s="25"/>
      <c r="P425" s="25"/>
      <c r="Q425" s="25"/>
      <c r="R425" s="25"/>
      <c r="S425" s="25"/>
      <c r="T425" s="25">
        <v>6.8000000000000005E-4</v>
      </c>
      <c r="U425" s="25">
        <f t="shared" si="63"/>
        <v>4.2500000000000003E-4</v>
      </c>
    </row>
    <row r="426" spans="1:21" s="15" customFormat="1">
      <c r="A426" s="18">
        <v>674</v>
      </c>
      <c r="B426" s="25">
        <v>-2.1000000000000001E-4</v>
      </c>
      <c r="C426" s="25">
        <v>6.9999999999999999E-4</v>
      </c>
      <c r="D426" s="25">
        <f t="shared" si="60"/>
        <v>4.2000000000000002E-4</v>
      </c>
      <c r="E426" s="25"/>
      <c r="F426" s="25"/>
      <c r="G426" s="25"/>
      <c r="H426" s="25">
        <v>1E-3</v>
      </c>
      <c r="I426" s="25">
        <f t="shared" si="61"/>
        <v>7.2000000000000005E-4</v>
      </c>
      <c r="J426" s="25"/>
      <c r="K426" s="25"/>
      <c r="L426" s="25"/>
      <c r="M426" s="25">
        <v>5.0000000000000001E-4</v>
      </c>
      <c r="N426" s="25">
        <f t="shared" si="62"/>
        <v>2.2000000000000003E-4</v>
      </c>
      <c r="O426" s="25"/>
      <c r="P426" s="25"/>
      <c r="Q426" s="25"/>
      <c r="R426" s="25"/>
      <c r="S426" s="25"/>
      <c r="T426" s="25">
        <v>7.6999999999999996E-4</v>
      </c>
      <c r="U426" s="25">
        <f t="shared" si="63"/>
        <v>2.7999999999999998E-4</v>
      </c>
    </row>
    <row r="427" spans="1:21" s="15" customFormat="1">
      <c r="A427" s="18">
        <v>675</v>
      </c>
      <c r="B427" s="25">
        <v>1.2999999999999999E-4</v>
      </c>
      <c r="C427" s="25">
        <v>5.9999999999999995E-4</v>
      </c>
      <c r="D427" s="25">
        <f t="shared" si="60"/>
        <v>1.4999999999999996E-4</v>
      </c>
      <c r="E427" s="25"/>
      <c r="F427" s="25"/>
      <c r="G427" s="25"/>
      <c r="H427" s="25">
        <v>1E-3</v>
      </c>
      <c r="I427" s="25">
        <f t="shared" si="61"/>
        <v>5.5000000000000003E-4</v>
      </c>
      <c r="J427" s="25"/>
      <c r="K427" s="25"/>
      <c r="L427" s="25"/>
      <c r="M427" s="25">
        <v>5.0000000000000001E-4</v>
      </c>
      <c r="N427" s="25">
        <f t="shared" si="62"/>
        <v>5.0000000000000023E-5</v>
      </c>
      <c r="O427" s="25"/>
      <c r="P427" s="25"/>
      <c r="Q427" s="25"/>
      <c r="R427" s="25"/>
      <c r="S427" s="25"/>
      <c r="T427" s="25">
        <v>7.6999999999999996E-4</v>
      </c>
      <c r="U427" s="25">
        <f t="shared" si="63"/>
        <v>4.4999999999999999E-4</v>
      </c>
    </row>
    <row r="428" spans="1:21" s="15" customFormat="1">
      <c r="A428" s="18">
        <v>676</v>
      </c>
      <c r="B428" s="25">
        <v>-2.4000000000000001E-4</v>
      </c>
      <c r="C428" s="25">
        <v>5.9999999999999995E-4</v>
      </c>
      <c r="D428" s="25">
        <f t="shared" si="60"/>
        <v>4.2499999999999992E-4</v>
      </c>
      <c r="E428" s="25"/>
      <c r="F428" s="25"/>
      <c r="G428" s="25"/>
      <c r="H428" s="25">
        <v>8.9999999999999998E-4</v>
      </c>
      <c r="I428" s="25">
        <f t="shared" si="61"/>
        <v>7.2499999999999995E-4</v>
      </c>
      <c r="J428" s="25"/>
      <c r="K428" s="25"/>
      <c r="L428" s="25"/>
      <c r="M428" s="25">
        <v>4.0000000000000002E-4</v>
      </c>
      <c r="N428" s="25">
        <f t="shared" si="62"/>
        <v>2.2499999999999999E-4</v>
      </c>
      <c r="O428" s="25"/>
      <c r="P428" s="25"/>
      <c r="Q428" s="25"/>
      <c r="R428" s="25"/>
      <c r="S428" s="25"/>
      <c r="T428" s="25">
        <v>5.9000000000000003E-4</v>
      </c>
      <c r="U428" s="25">
        <f t="shared" si="63"/>
        <v>1.7500000000000003E-4</v>
      </c>
    </row>
    <row r="429" spans="1:21" s="15" customFormat="1">
      <c r="A429" s="18">
        <v>677</v>
      </c>
      <c r="B429" s="25">
        <v>1.0000000000000001E-5</v>
      </c>
      <c r="C429" s="25">
        <v>5.9999999999999995E-4</v>
      </c>
      <c r="D429" s="25">
        <f t="shared" si="60"/>
        <v>2.6499999999999994E-4</v>
      </c>
      <c r="E429" s="25"/>
      <c r="F429" s="25"/>
      <c r="G429" s="25"/>
      <c r="H429" s="25">
        <v>8.9999999999999998E-4</v>
      </c>
      <c r="I429" s="25">
        <f t="shared" si="61"/>
        <v>5.6499999999999996E-4</v>
      </c>
      <c r="J429" s="25"/>
      <c r="K429" s="25"/>
      <c r="L429" s="25"/>
      <c r="M429" s="25">
        <v>5.0000000000000001E-4</v>
      </c>
      <c r="N429" s="25">
        <f t="shared" si="62"/>
        <v>1.65E-4</v>
      </c>
      <c r="O429" s="25"/>
      <c r="P429" s="25"/>
      <c r="Q429" s="25"/>
      <c r="R429" s="25"/>
      <c r="S429" s="25"/>
      <c r="T429" s="25">
        <v>6.6E-4</v>
      </c>
      <c r="U429" s="25">
        <f t="shared" si="63"/>
        <v>3.3500000000000001E-4</v>
      </c>
    </row>
    <row r="430" spans="1:21" s="15" customFormat="1">
      <c r="A430" s="18">
        <v>678</v>
      </c>
      <c r="B430" s="25">
        <v>-2.5999999999999998E-4</v>
      </c>
      <c r="C430" s="25">
        <v>5.0000000000000001E-4</v>
      </c>
      <c r="D430" s="25">
        <f t="shared" si="60"/>
        <v>3.0500000000000004E-4</v>
      </c>
      <c r="E430" s="25"/>
      <c r="F430" s="25"/>
      <c r="G430" s="25"/>
      <c r="H430" s="25">
        <v>8.0000000000000004E-4</v>
      </c>
      <c r="I430" s="25">
        <f t="shared" si="61"/>
        <v>6.0500000000000007E-4</v>
      </c>
      <c r="J430" s="25"/>
      <c r="K430" s="25"/>
      <c r="L430" s="25"/>
      <c r="M430" s="25">
        <v>2.9999999999999997E-4</v>
      </c>
      <c r="N430" s="25">
        <f t="shared" si="62"/>
        <v>1.0499999999999998E-4</v>
      </c>
      <c r="O430" s="25"/>
      <c r="P430" s="25"/>
      <c r="Q430" s="25"/>
      <c r="R430" s="25"/>
      <c r="S430" s="25"/>
      <c r="T430" s="25">
        <v>6.4999999999999997E-4</v>
      </c>
      <c r="U430" s="25">
        <f t="shared" si="63"/>
        <v>1.95E-4</v>
      </c>
    </row>
    <row r="431" spans="1:21" s="15" customFormat="1">
      <c r="A431" s="18">
        <v>679</v>
      </c>
      <c r="B431" s="25">
        <v>3.0000000000000001E-5</v>
      </c>
      <c r="C431" s="25">
        <v>4.0000000000000002E-4</v>
      </c>
      <c r="D431" s="25">
        <f t="shared" si="60"/>
        <v>2.0000000000000052E-5</v>
      </c>
      <c r="E431" s="25"/>
      <c r="F431" s="25"/>
      <c r="G431" s="25"/>
      <c r="H431" s="25">
        <v>8.9999999999999998E-4</v>
      </c>
      <c r="I431" s="25">
        <f t="shared" si="61"/>
        <v>5.2000000000000006E-4</v>
      </c>
      <c r="J431" s="25"/>
      <c r="K431" s="25"/>
      <c r="L431" s="25"/>
      <c r="M431" s="25">
        <v>2.9999999999999997E-4</v>
      </c>
      <c r="N431" s="25">
        <f t="shared" si="62"/>
        <v>-7.9999999999999993E-5</v>
      </c>
      <c r="O431" s="25"/>
      <c r="P431" s="25"/>
      <c r="Q431" s="25"/>
      <c r="R431" s="25"/>
      <c r="S431" s="25"/>
      <c r="T431" s="25">
        <v>7.2999999999999996E-4</v>
      </c>
      <c r="U431" s="25">
        <f t="shared" si="63"/>
        <v>3.7999999999999997E-4</v>
      </c>
    </row>
    <row r="432" spans="1:21" s="15" customFormat="1">
      <c r="A432" s="18">
        <v>680</v>
      </c>
      <c r="B432" s="25">
        <v>-1.2999999999999999E-4</v>
      </c>
      <c r="C432" s="25">
        <v>5.0000000000000001E-4</v>
      </c>
      <c r="D432" s="25">
        <f t="shared" si="60"/>
        <v>2.1000000000000001E-4</v>
      </c>
      <c r="E432" s="25"/>
      <c r="F432" s="25"/>
      <c r="G432" s="25"/>
      <c r="H432" s="25">
        <v>8.9999999999999998E-4</v>
      </c>
      <c r="I432" s="25">
        <f t="shared" si="61"/>
        <v>6.0999999999999997E-4</v>
      </c>
      <c r="J432" s="25"/>
      <c r="K432" s="25"/>
      <c r="L432" s="25"/>
      <c r="M432" s="25">
        <v>2.9999999999999997E-4</v>
      </c>
      <c r="N432" s="25">
        <f t="shared" si="62"/>
        <v>9.999999999999972E-6</v>
      </c>
      <c r="O432" s="25"/>
      <c r="P432" s="25"/>
      <c r="Q432" s="25"/>
      <c r="R432" s="25"/>
      <c r="S432" s="25"/>
      <c r="T432" s="25">
        <v>7.1000000000000002E-4</v>
      </c>
      <c r="U432" s="25">
        <f t="shared" si="63"/>
        <v>2.9E-4</v>
      </c>
    </row>
    <row r="433" spans="1:21" s="15" customFormat="1">
      <c r="A433" s="18">
        <v>681</v>
      </c>
      <c r="B433" s="25">
        <v>4.0000000000000003E-5</v>
      </c>
      <c r="C433" s="25">
        <v>4.0000000000000002E-4</v>
      </c>
      <c r="D433" s="25">
        <f t="shared" si="60"/>
        <v>3.5000000000000038E-5</v>
      </c>
      <c r="E433" s="25"/>
      <c r="F433" s="25"/>
      <c r="G433" s="25"/>
      <c r="H433" s="25">
        <v>8.9999999999999998E-4</v>
      </c>
      <c r="I433" s="25">
        <f t="shared" si="61"/>
        <v>5.3499999999999999E-4</v>
      </c>
      <c r="J433" s="25"/>
      <c r="K433" s="25"/>
      <c r="L433" s="25"/>
      <c r="M433" s="25">
        <v>2.9999999999999997E-4</v>
      </c>
      <c r="N433" s="25">
        <f t="shared" si="62"/>
        <v>-6.5000000000000008E-5</v>
      </c>
      <c r="O433" s="25"/>
      <c r="P433" s="25"/>
      <c r="Q433" s="25"/>
      <c r="R433" s="25"/>
      <c r="S433" s="25"/>
      <c r="T433" s="25">
        <v>6.8999999999999997E-4</v>
      </c>
      <c r="U433" s="25">
        <f t="shared" si="63"/>
        <v>3.6499999999999998E-4</v>
      </c>
    </row>
    <row r="434" spans="1:21" s="15" customFormat="1">
      <c r="A434" s="18">
        <v>682</v>
      </c>
      <c r="B434" s="25">
        <v>-1.9000000000000001E-4</v>
      </c>
      <c r="C434" s="25">
        <v>5.0000000000000001E-4</v>
      </c>
      <c r="D434" s="25">
        <f t="shared" si="60"/>
        <v>3.1000000000000005E-4</v>
      </c>
      <c r="E434" s="25"/>
      <c r="F434" s="25"/>
      <c r="G434" s="25"/>
      <c r="H434" s="25">
        <v>8.0000000000000004E-4</v>
      </c>
      <c r="I434" s="25">
        <f t="shared" si="61"/>
        <v>6.1000000000000008E-4</v>
      </c>
      <c r="J434" s="25"/>
      <c r="K434" s="25"/>
      <c r="L434" s="25"/>
      <c r="M434" s="25">
        <v>2.9999999999999997E-4</v>
      </c>
      <c r="N434" s="25">
        <f t="shared" si="62"/>
        <v>1.0999999999999999E-4</v>
      </c>
      <c r="O434" s="25"/>
      <c r="P434" s="25"/>
      <c r="Q434" s="25"/>
      <c r="R434" s="25"/>
      <c r="S434" s="25"/>
      <c r="T434" s="25">
        <v>5.6999999999999998E-4</v>
      </c>
      <c r="U434" s="25">
        <f t="shared" si="63"/>
        <v>1.8999999999999998E-4</v>
      </c>
    </row>
    <row r="435" spans="1:21" s="15" customFormat="1">
      <c r="A435" s="18">
        <v>683</v>
      </c>
      <c r="B435" s="25">
        <v>-4.0000000000000003E-5</v>
      </c>
      <c r="C435" s="25">
        <v>5.0000000000000001E-4</v>
      </c>
      <c r="D435" s="25">
        <f t="shared" si="60"/>
        <v>2.05E-4</v>
      </c>
      <c r="E435" s="25"/>
      <c r="F435" s="25"/>
      <c r="G435" s="25"/>
      <c r="H435" s="25">
        <v>8.9999999999999998E-4</v>
      </c>
      <c r="I435" s="25">
        <f t="shared" si="61"/>
        <v>6.0499999999999996E-4</v>
      </c>
      <c r="J435" s="25"/>
      <c r="K435" s="25"/>
      <c r="L435" s="25"/>
      <c r="M435" s="25">
        <v>2.9999999999999997E-4</v>
      </c>
      <c r="N435" s="25">
        <f t="shared" si="62"/>
        <v>4.9999999999999589E-6</v>
      </c>
      <c r="O435" s="25"/>
      <c r="P435" s="25"/>
      <c r="Q435" s="25"/>
      <c r="R435" s="25"/>
      <c r="S435" s="25"/>
      <c r="T435" s="25">
        <v>6.3000000000000003E-4</v>
      </c>
      <c r="U435" s="25">
        <f t="shared" si="63"/>
        <v>2.9500000000000001E-4</v>
      </c>
    </row>
    <row r="436" spans="1:21" s="15" customFormat="1">
      <c r="A436" s="18">
        <v>684</v>
      </c>
      <c r="B436" s="25">
        <v>-1.2999999999999999E-4</v>
      </c>
      <c r="C436" s="25">
        <v>4.0000000000000002E-4</v>
      </c>
      <c r="D436" s="25">
        <f t="shared" si="60"/>
        <v>1.3500000000000003E-4</v>
      </c>
      <c r="E436" s="25"/>
      <c r="F436" s="25"/>
      <c r="G436" s="25"/>
      <c r="H436" s="25">
        <v>8.0000000000000004E-4</v>
      </c>
      <c r="I436" s="25">
        <f t="shared" si="61"/>
        <v>5.350000000000001E-4</v>
      </c>
      <c r="J436" s="25"/>
      <c r="K436" s="25"/>
      <c r="L436" s="25"/>
      <c r="M436" s="25">
        <v>2.9999999999999997E-4</v>
      </c>
      <c r="N436" s="25">
        <f t="shared" si="62"/>
        <v>3.4999999999999983E-5</v>
      </c>
      <c r="O436" s="25"/>
      <c r="P436" s="25"/>
      <c r="Q436" s="25"/>
      <c r="R436" s="25"/>
      <c r="S436" s="25"/>
      <c r="T436" s="25">
        <v>6.6E-4</v>
      </c>
      <c r="U436" s="25">
        <f t="shared" si="63"/>
        <v>2.6499999999999999E-4</v>
      </c>
    </row>
    <row r="437" spans="1:21" s="15" customFormat="1">
      <c r="A437" s="18">
        <v>685</v>
      </c>
      <c r="B437" s="25">
        <v>-3.0000000000000001E-5</v>
      </c>
      <c r="C437" s="25">
        <v>5.0000000000000001E-4</v>
      </c>
      <c r="D437" s="25">
        <f t="shared" si="60"/>
        <v>1.3999999999999999E-4</v>
      </c>
      <c r="E437" s="25"/>
      <c r="F437" s="25"/>
      <c r="G437" s="25"/>
      <c r="H437" s="25">
        <v>8.0000000000000004E-4</v>
      </c>
      <c r="I437" s="25">
        <f t="shared" si="61"/>
        <v>4.4000000000000002E-4</v>
      </c>
      <c r="J437" s="25"/>
      <c r="K437" s="25"/>
      <c r="L437" s="25"/>
      <c r="M437" s="25">
        <v>2.9999999999999997E-4</v>
      </c>
      <c r="N437" s="25">
        <f t="shared" si="62"/>
        <v>-6.0000000000000049E-5</v>
      </c>
      <c r="O437" s="25"/>
      <c r="P437" s="25"/>
      <c r="Q437" s="25"/>
      <c r="R437" s="25"/>
      <c r="S437" s="25"/>
      <c r="T437" s="25">
        <v>7.5000000000000002E-4</v>
      </c>
      <c r="U437" s="25">
        <f t="shared" si="63"/>
        <v>3.6000000000000002E-4</v>
      </c>
    </row>
    <row r="438" spans="1:21" s="15" customFormat="1">
      <c r="A438" s="18">
        <v>686</v>
      </c>
      <c r="B438" s="25">
        <v>-5.0000000000000002E-5</v>
      </c>
      <c r="C438" s="25">
        <v>4.0000000000000002E-4</v>
      </c>
      <c r="D438" s="25">
        <f t="shared" si="60"/>
        <v>8.5000000000000006E-5</v>
      </c>
      <c r="E438" s="25"/>
      <c r="F438" s="25"/>
      <c r="G438" s="25"/>
      <c r="H438" s="25">
        <v>8.0000000000000004E-4</v>
      </c>
      <c r="I438" s="25">
        <f t="shared" si="61"/>
        <v>4.8500000000000003E-4</v>
      </c>
      <c r="J438" s="25"/>
      <c r="K438" s="25"/>
      <c r="L438" s="25"/>
      <c r="M438" s="25">
        <v>2.0000000000000001E-4</v>
      </c>
      <c r="N438" s="25">
        <f t="shared" si="62"/>
        <v>-1.15E-4</v>
      </c>
      <c r="O438" s="25"/>
      <c r="P438" s="25"/>
      <c r="Q438" s="25"/>
      <c r="R438" s="25"/>
      <c r="S438" s="25"/>
      <c r="T438" s="25">
        <v>6.8000000000000005E-4</v>
      </c>
      <c r="U438" s="25">
        <f t="shared" si="63"/>
        <v>3.1500000000000001E-4</v>
      </c>
    </row>
    <row r="439" spans="1:21" s="15" customFormat="1">
      <c r="A439" s="18">
        <v>687</v>
      </c>
      <c r="B439" s="25">
        <v>-6.8999999999999997E-5</v>
      </c>
      <c r="C439" s="25">
        <v>4.0000000000000002E-4</v>
      </c>
      <c r="D439" s="25">
        <f t="shared" si="60"/>
        <v>2.4500000000000053E-5</v>
      </c>
      <c r="E439" s="25"/>
      <c r="F439" s="25"/>
      <c r="G439" s="25"/>
      <c r="H439" s="25">
        <v>8.0000000000000004E-4</v>
      </c>
      <c r="I439" s="25">
        <f t="shared" si="61"/>
        <v>4.2450000000000007E-4</v>
      </c>
      <c r="J439" s="25"/>
      <c r="K439" s="25"/>
      <c r="L439" s="25"/>
      <c r="M439" s="25">
        <v>2.0000000000000001E-4</v>
      </c>
      <c r="N439" s="25">
        <f t="shared" si="62"/>
        <v>-1.7549999999999996E-4</v>
      </c>
      <c r="O439" s="25"/>
      <c r="P439" s="25"/>
      <c r="Q439" s="25"/>
      <c r="R439" s="25"/>
      <c r="S439" s="25"/>
      <c r="T439" s="25">
        <v>8.1999999999999998E-4</v>
      </c>
      <c r="U439" s="25">
        <f t="shared" si="63"/>
        <v>3.7549999999999997E-4</v>
      </c>
    </row>
    <row r="440" spans="1:21" s="15" customFormat="1">
      <c r="A440" s="18">
        <v>688</v>
      </c>
      <c r="B440" s="25">
        <v>-8.0000000000000007E-5</v>
      </c>
      <c r="C440" s="25">
        <v>5.0000000000000001E-4</v>
      </c>
      <c r="D440" s="25">
        <f t="shared" si="60"/>
        <v>1.3500000000000003E-4</v>
      </c>
      <c r="E440" s="25"/>
      <c r="F440" s="25"/>
      <c r="G440" s="25"/>
      <c r="H440" s="25">
        <v>8.0000000000000004E-4</v>
      </c>
      <c r="I440" s="25">
        <f t="shared" si="61"/>
        <v>4.3500000000000006E-4</v>
      </c>
      <c r="J440" s="25"/>
      <c r="K440" s="25"/>
      <c r="L440" s="25"/>
      <c r="M440" s="25">
        <v>2.0000000000000001E-4</v>
      </c>
      <c r="N440" s="25">
        <f t="shared" si="62"/>
        <v>-1.6499999999999997E-4</v>
      </c>
      <c r="O440" s="25"/>
      <c r="P440" s="25"/>
      <c r="Q440" s="25"/>
      <c r="R440" s="25"/>
      <c r="S440" s="25"/>
      <c r="T440" s="25">
        <v>8.0999999999999996E-4</v>
      </c>
      <c r="U440" s="25">
        <f t="shared" si="63"/>
        <v>3.6499999999999998E-4</v>
      </c>
    </row>
    <row r="441" spans="1:21" s="15" customFormat="1">
      <c r="A441" s="18">
        <v>689</v>
      </c>
      <c r="B441" s="25">
        <v>-3.0000000000000001E-5</v>
      </c>
      <c r="C441" s="25">
        <v>4.0000000000000002E-4</v>
      </c>
      <c r="D441" s="25">
        <f t="shared" si="60"/>
        <v>1.0000000000000026E-5</v>
      </c>
      <c r="E441" s="25"/>
      <c r="F441" s="25"/>
      <c r="G441" s="25"/>
      <c r="H441" s="25">
        <v>8.0000000000000004E-4</v>
      </c>
      <c r="I441" s="25">
        <f t="shared" si="61"/>
        <v>4.1000000000000005E-4</v>
      </c>
      <c r="J441" s="25"/>
      <c r="K441" s="25"/>
      <c r="L441" s="25"/>
      <c r="M441" s="25">
        <v>2.0000000000000001E-4</v>
      </c>
      <c r="N441" s="25">
        <f t="shared" si="62"/>
        <v>-1.8999999999999998E-4</v>
      </c>
      <c r="O441" s="25"/>
      <c r="P441" s="25"/>
      <c r="Q441" s="25"/>
      <c r="R441" s="25"/>
      <c r="S441" s="25"/>
      <c r="T441" s="25">
        <v>8.0999999999999996E-4</v>
      </c>
      <c r="U441" s="25">
        <f t="shared" si="63"/>
        <v>3.8999999999999999E-4</v>
      </c>
    </row>
    <row r="442" spans="1:21" s="15" customFormat="1">
      <c r="A442" s="18">
        <v>690</v>
      </c>
      <c r="B442" s="25">
        <v>-1.2E-4</v>
      </c>
      <c r="C442" s="25">
        <v>5.0000000000000001E-4</v>
      </c>
      <c r="D442" s="25">
        <f t="shared" si="60"/>
        <v>1.9999999999999998E-4</v>
      </c>
      <c r="E442" s="25"/>
      <c r="F442" s="25"/>
      <c r="G442" s="25"/>
      <c r="H442" s="25">
        <v>8.0000000000000004E-4</v>
      </c>
      <c r="I442" s="25">
        <f t="shared" si="61"/>
        <v>5.0000000000000001E-4</v>
      </c>
      <c r="J442" s="25"/>
      <c r="K442" s="25"/>
      <c r="L442" s="25"/>
      <c r="M442" s="25">
        <v>1E-4</v>
      </c>
      <c r="N442" s="25">
        <f t="shared" si="62"/>
        <v>-2.0000000000000004E-4</v>
      </c>
      <c r="O442" s="25"/>
      <c r="P442" s="25"/>
      <c r="Q442" s="25"/>
      <c r="R442" s="25"/>
      <c r="S442" s="25"/>
      <c r="T442" s="25">
        <v>7.2000000000000005E-4</v>
      </c>
      <c r="U442" s="25">
        <f t="shared" si="63"/>
        <v>3.0000000000000003E-4</v>
      </c>
    </row>
    <row r="443" spans="1:21" s="15" customFormat="1">
      <c r="A443" s="18">
        <v>691</v>
      </c>
      <c r="B443" s="25">
        <v>-8.0000000000000007E-5</v>
      </c>
      <c r="C443" s="25">
        <v>4.0000000000000002E-4</v>
      </c>
      <c r="D443" s="25">
        <f t="shared" si="60"/>
        <v>9.0000000000000019E-5</v>
      </c>
      <c r="E443" s="25"/>
      <c r="F443" s="25"/>
      <c r="G443" s="25"/>
      <c r="H443" s="25">
        <v>6.9999999999999999E-4</v>
      </c>
      <c r="I443" s="25">
        <f t="shared" si="61"/>
        <v>3.8999999999999999E-4</v>
      </c>
      <c r="J443" s="25"/>
      <c r="K443" s="25"/>
      <c r="L443" s="25"/>
      <c r="M443" s="25">
        <v>0</v>
      </c>
      <c r="N443" s="25">
        <f t="shared" si="62"/>
        <v>-3.1E-4</v>
      </c>
      <c r="O443" s="25"/>
      <c r="P443" s="25"/>
      <c r="Q443" s="25"/>
      <c r="R443" s="25"/>
      <c r="S443" s="25"/>
      <c r="T443" s="25">
        <v>6.9999999999999999E-4</v>
      </c>
      <c r="U443" s="25">
        <f t="shared" si="63"/>
        <v>3.1E-4</v>
      </c>
    </row>
    <row r="444" spans="1:21" s="15" customFormat="1">
      <c r="A444" s="18">
        <v>692</v>
      </c>
      <c r="B444" s="25">
        <v>6.0000000000000002E-5</v>
      </c>
      <c r="C444" s="25">
        <v>4.0000000000000002E-4</v>
      </c>
      <c r="D444" s="25">
        <f t="shared" si="60"/>
        <v>2.5000000000000011E-5</v>
      </c>
      <c r="E444" s="25"/>
      <c r="F444" s="25"/>
      <c r="G444" s="25"/>
      <c r="H444" s="25">
        <v>8.0000000000000004E-4</v>
      </c>
      <c r="I444" s="25">
        <f t="shared" si="61"/>
        <v>4.2500000000000003E-4</v>
      </c>
      <c r="J444" s="25"/>
      <c r="K444" s="25"/>
      <c r="L444" s="25"/>
      <c r="M444" s="25">
        <v>1E-4</v>
      </c>
      <c r="N444" s="25">
        <f t="shared" si="62"/>
        <v>-2.7500000000000002E-4</v>
      </c>
      <c r="O444" s="25"/>
      <c r="P444" s="25"/>
      <c r="Q444" s="25"/>
      <c r="R444" s="25"/>
      <c r="S444" s="25"/>
      <c r="T444" s="25">
        <v>6.8999999999999997E-4</v>
      </c>
      <c r="U444" s="25">
        <f t="shared" si="63"/>
        <v>3.7500000000000001E-4</v>
      </c>
    </row>
    <row r="445" spans="1:21" s="15" customFormat="1">
      <c r="A445" s="18">
        <v>693</v>
      </c>
      <c r="B445" s="25">
        <v>-8.0000000000000007E-5</v>
      </c>
      <c r="C445" s="25">
        <v>4.0000000000000002E-4</v>
      </c>
      <c r="D445" s="25">
        <f t="shared" si="60"/>
        <v>9.9999999999999991E-5</v>
      </c>
      <c r="E445" s="25"/>
      <c r="F445" s="25"/>
      <c r="G445" s="25"/>
      <c r="H445" s="25">
        <v>8.0000000000000004E-4</v>
      </c>
      <c r="I445" s="25">
        <f t="shared" si="61"/>
        <v>5.0000000000000001E-4</v>
      </c>
      <c r="J445" s="25"/>
      <c r="K445" s="25"/>
      <c r="L445" s="25"/>
      <c r="M445" s="25">
        <v>1E-4</v>
      </c>
      <c r="N445" s="25">
        <f t="shared" si="62"/>
        <v>-2.0000000000000004E-4</v>
      </c>
      <c r="O445" s="25"/>
      <c r="P445" s="25"/>
      <c r="Q445" s="25"/>
      <c r="R445" s="25"/>
      <c r="S445" s="25"/>
      <c r="T445" s="25">
        <v>6.8000000000000005E-4</v>
      </c>
      <c r="U445" s="25">
        <f t="shared" si="63"/>
        <v>3.0000000000000003E-4</v>
      </c>
    </row>
    <row r="446" spans="1:21" s="15" customFormat="1">
      <c r="A446" s="18">
        <v>694</v>
      </c>
      <c r="B446" s="25">
        <v>-1.1E-4</v>
      </c>
      <c r="C446" s="25">
        <v>4.0000000000000002E-4</v>
      </c>
      <c r="D446" s="25">
        <f t="shared" si="60"/>
        <v>1.3499999999999997E-4</v>
      </c>
      <c r="E446" s="25"/>
      <c r="F446" s="25"/>
      <c r="G446" s="25"/>
      <c r="H446" s="25">
        <v>6.9999999999999999E-4</v>
      </c>
      <c r="I446" s="25">
        <f t="shared" si="61"/>
        <v>4.3499999999999995E-4</v>
      </c>
      <c r="J446" s="25"/>
      <c r="K446" s="25"/>
      <c r="L446" s="25"/>
      <c r="M446" s="25">
        <v>0</v>
      </c>
      <c r="N446" s="25">
        <f t="shared" si="62"/>
        <v>-2.6500000000000004E-4</v>
      </c>
      <c r="O446" s="25"/>
      <c r="P446" s="25"/>
      <c r="Q446" s="25"/>
      <c r="R446" s="25"/>
      <c r="S446" s="25"/>
      <c r="T446" s="25">
        <v>6.4000000000000005E-4</v>
      </c>
      <c r="U446" s="25">
        <f t="shared" si="63"/>
        <v>2.6500000000000004E-4</v>
      </c>
    </row>
    <row r="447" spans="1:21" s="15" customFormat="1">
      <c r="A447" s="18">
        <v>695</v>
      </c>
      <c r="B447" s="25">
        <v>-6.0000000000000002E-5</v>
      </c>
      <c r="C447" s="25">
        <v>2.9999999999999997E-4</v>
      </c>
      <c r="D447" s="25">
        <f t="shared" si="60"/>
        <v>3.4999999999999983E-5</v>
      </c>
      <c r="E447" s="25"/>
      <c r="F447" s="25"/>
      <c r="G447" s="25"/>
      <c r="H447" s="25">
        <v>5.9999999999999995E-4</v>
      </c>
      <c r="I447" s="25">
        <f t="shared" si="61"/>
        <v>3.3499999999999996E-4</v>
      </c>
      <c r="J447" s="25"/>
      <c r="K447" s="25"/>
      <c r="L447" s="25"/>
      <c r="M447" s="25">
        <v>0</v>
      </c>
      <c r="N447" s="25">
        <f t="shared" si="62"/>
        <v>-2.6499999999999999E-4</v>
      </c>
      <c r="O447" s="25"/>
      <c r="P447" s="25"/>
      <c r="Q447" s="25"/>
      <c r="R447" s="25"/>
      <c r="S447" s="25"/>
      <c r="T447" s="25">
        <v>5.9000000000000003E-4</v>
      </c>
      <c r="U447" s="25">
        <f t="shared" si="63"/>
        <v>2.6499999999999999E-4</v>
      </c>
    </row>
    <row r="448" spans="1:21" s="15" customFormat="1">
      <c r="A448" s="18">
        <v>696</v>
      </c>
      <c r="B448" s="25">
        <v>-4.0000000000000003E-5</v>
      </c>
      <c r="C448" s="25">
        <v>4.0000000000000002E-4</v>
      </c>
      <c r="D448" s="25">
        <f t="shared" si="60"/>
        <v>7.0000000000000021E-5</v>
      </c>
      <c r="E448" s="25"/>
      <c r="F448" s="25"/>
      <c r="G448" s="25"/>
      <c r="H448" s="25">
        <v>6.9999999999999999E-4</v>
      </c>
      <c r="I448" s="25">
        <f t="shared" si="61"/>
        <v>3.6999999999999999E-4</v>
      </c>
      <c r="J448" s="25"/>
      <c r="K448" s="25"/>
      <c r="L448" s="25"/>
      <c r="M448" s="25">
        <v>0</v>
      </c>
      <c r="N448" s="25">
        <f t="shared" si="62"/>
        <v>-3.3E-4</v>
      </c>
      <c r="O448" s="25"/>
      <c r="P448" s="25"/>
      <c r="Q448" s="25"/>
      <c r="R448" s="25"/>
      <c r="S448" s="25"/>
      <c r="T448" s="25">
        <v>6.9999999999999999E-4</v>
      </c>
      <c r="U448" s="25">
        <f t="shared" si="63"/>
        <v>3.3E-4</v>
      </c>
    </row>
    <row r="449" spans="1:21" s="15" customFormat="1">
      <c r="A449" s="18">
        <v>697</v>
      </c>
      <c r="B449" s="25">
        <v>-1.3999999999999999E-4</v>
      </c>
      <c r="C449" s="25">
        <v>2.9999999999999997E-4</v>
      </c>
      <c r="D449" s="25">
        <f t="shared" si="60"/>
        <v>1.9999999999999998E-5</v>
      </c>
      <c r="E449" s="25"/>
      <c r="F449" s="25"/>
      <c r="G449" s="25"/>
      <c r="H449" s="25">
        <v>5.9999999999999995E-4</v>
      </c>
      <c r="I449" s="25">
        <f t="shared" si="61"/>
        <v>3.1999999999999997E-4</v>
      </c>
      <c r="J449" s="25"/>
      <c r="K449" s="25"/>
      <c r="L449" s="25"/>
      <c r="M449" s="25">
        <v>0</v>
      </c>
      <c r="N449" s="25">
        <f t="shared" si="62"/>
        <v>-2.7999999999999998E-4</v>
      </c>
      <c r="O449" s="25"/>
      <c r="P449" s="25"/>
      <c r="Q449" s="25"/>
      <c r="R449" s="25"/>
      <c r="S449" s="25"/>
      <c r="T449" s="25">
        <v>6.9999999999999999E-4</v>
      </c>
      <c r="U449" s="25">
        <f t="shared" si="63"/>
        <v>2.7999999999999998E-4</v>
      </c>
    </row>
    <row r="450" spans="1:21" s="15" customFormat="1">
      <c r="A450" s="18">
        <v>698</v>
      </c>
      <c r="B450" s="25">
        <v>-9.0000000000000006E-5</v>
      </c>
      <c r="C450" s="25">
        <v>2.9999999999999997E-4</v>
      </c>
      <c r="D450" s="25">
        <f t="shared" si="60"/>
        <v>-5.9999999999999995E-5</v>
      </c>
      <c r="E450" s="25"/>
      <c r="F450" s="25"/>
      <c r="G450" s="25"/>
      <c r="H450" s="25">
        <v>5.9999999999999995E-4</v>
      </c>
      <c r="I450" s="25">
        <f t="shared" si="61"/>
        <v>2.3999999999999998E-4</v>
      </c>
      <c r="J450" s="25"/>
      <c r="K450" s="25"/>
      <c r="L450" s="25"/>
      <c r="M450" s="25">
        <v>0</v>
      </c>
      <c r="N450" s="25">
        <f t="shared" si="62"/>
        <v>-3.5999999999999997E-4</v>
      </c>
      <c r="O450" s="25"/>
      <c r="P450" s="25"/>
      <c r="Q450" s="25"/>
      <c r="R450" s="25"/>
      <c r="S450" s="25"/>
      <c r="T450" s="25">
        <v>8.0999999999999996E-4</v>
      </c>
      <c r="U450" s="25">
        <f t="shared" si="63"/>
        <v>3.5999999999999997E-4</v>
      </c>
    </row>
    <row r="451" spans="1:21" s="15" customFormat="1">
      <c r="A451" s="18">
        <v>699</v>
      </c>
      <c r="B451" s="25">
        <v>-8.0000000000000007E-5</v>
      </c>
      <c r="C451" s="25">
        <v>2.0000000000000001E-4</v>
      </c>
      <c r="D451" s="25">
        <f t="shared" ref="D451:D452" si="64">C451-U451</f>
        <v>-1.6499999999999997E-4</v>
      </c>
      <c r="E451" s="25"/>
      <c r="F451" s="25"/>
      <c r="G451" s="25"/>
      <c r="H451" s="25">
        <v>5.0000000000000001E-4</v>
      </c>
      <c r="I451" s="25">
        <f t="shared" ref="I451:I452" si="65">H451-U451</f>
        <v>1.3500000000000003E-4</v>
      </c>
      <c r="J451" s="25"/>
      <c r="K451" s="25"/>
      <c r="L451" s="25"/>
      <c r="M451" s="25">
        <v>0</v>
      </c>
      <c r="N451" s="25">
        <f t="shared" ref="N451:N452" si="66">M451-U451</f>
        <v>-3.6499999999999998E-4</v>
      </c>
      <c r="O451" s="25"/>
      <c r="P451" s="25"/>
      <c r="Q451" s="25"/>
      <c r="R451" s="25"/>
      <c r="S451" s="25"/>
      <c r="T451" s="25">
        <v>8.0999999999999996E-4</v>
      </c>
      <c r="U451" s="25">
        <f t="shared" ref="U451:U452" si="67">(B451+T451)/2</f>
        <v>3.6499999999999998E-4</v>
      </c>
    </row>
    <row r="452" spans="1:21" s="15" customFormat="1">
      <c r="A452" s="18">
        <v>700</v>
      </c>
      <c r="B452" s="25">
        <v>-6.8999999999999997E-5</v>
      </c>
      <c r="C452" s="25">
        <v>2.0000000000000001E-4</v>
      </c>
      <c r="D452" s="25">
        <f t="shared" si="64"/>
        <v>-1.2550000000000004E-4</v>
      </c>
      <c r="E452" s="25"/>
      <c r="F452" s="25"/>
      <c r="G452" s="25"/>
      <c r="H452" s="25">
        <v>5.9999999999999995E-4</v>
      </c>
      <c r="I452" s="25">
        <f t="shared" si="65"/>
        <v>2.744999999999999E-4</v>
      </c>
      <c r="J452" s="25"/>
      <c r="K452" s="25"/>
      <c r="L452" s="25"/>
      <c r="M452" s="25">
        <v>0</v>
      </c>
      <c r="N452" s="25">
        <f t="shared" si="66"/>
        <v>-3.2550000000000005E-4</v>
      </c>
      <c r="O452" s="25"/>
      <c r="P452" s="25"/>
      <c r="Q452" s="25"/>
      <c r="R452" s="25"/>
      <c r="S452" s="25"/>
      <c r="T452" s="25">
        <v>7.2000000000000005E-4</v>
      </c>
      <c r="U452" s="25">
        <f t="shared" si="67"/>
        <v>3.2550000000000005E-4</v>
      </c>
    </row>
    <row r="453" spans="1:21" s="15" customFormat="1">
      <c r="A453" s="14" t="s">
        <v>5</v>
      </c>
      <c r="D453" s="1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1.7621000000000002E-4</v>
      </c>
      <c r="G453" s="20"/>
      <c r="I453" s="15">
        <f t="shared" ref="I453:N453" si="6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6.1221000000000018E-4</v>
      </c>
      <c r="L453" s="20"/>
      <c r="N453" s="15">
        <f t="shared" si="68"/>
        <v>2.1820999999999996E-4</v>
      </c>
      <c r="Q453" s="20"/>
    </row>
    <row r="454" spans="1:21" s="1" customFormat="1">
      <c r="G454" s="10"/>
      <c r="L454" s="10"/>
      <c r="Q454" s="10"/>
    </row>
    <row r="455" spans="1:21" s="1" customFormat="1">
      <c r="G455" s="10"/>
      <c r="L455" s="10"/>
      <c r="Q455" s="10"/>
    </row>
    <row r="456" spans="1:21" s="1" customFormat="1">
      <c r="G456" s="10"/>
      <c r="L456" s="10"/>
      <c r="Q456" s="10"/>
    </row>
    <row r="457" spans="1:21" s="1" customFormat="1">
      <c r="G457" s="10"/>
      <c r="L457" s="10"/>
      <c r="Q457" s="10"/>
    </row>
    <row r="458" spans="1:21" s="1" customFormat="1">
      <c r="G458" s="10"/>
      <c r="L458" s="10"/>
      <c r="Q458" s="10"/>
    </row>
    <row r="459" spans="1:21" s="1" customFormat="1">
      <c r="G459" s="10"/>
      <c r="L459" s="10"/>
      <c r="Q459" s="10"/>
    </row>
    <row r="460" spans="1:21" s="1" customFormat="1">
      <c r="G460" s="10"/>
      <c r="L460" s="10"/>
      <c r="Q460" s="10"/>
    </row>
    <row r="461" spans="1:21" s="1" customFormat="1">
      <c r="G461" s="10"/>
      <c r="L461" s="10"/>
      <c r="Q461" s="10"/>
    </row>
    <row r="462" spans="1:21" s="1" customFormat="1">
      <c r="G462" s="10"/>
      <c r="L462" s="10"/>
      <c r="Q462" s="10"/>
    </row>
    <row r="463" spans="1:21" s="1" customFormat="1">
      <c r="G463" s="10"/>
      <c r="L463" s="10"/>
      <c r="Q463" s="10"/>
    </row>
    <row r="464" spans="1:21" s="1" customFormat="1">
      <c r="G464" s="10"/>
      <c r="L464" s="10"/>
      <c r="Q464" s="10"/>
    </row>
    <row r="465" spans="7:17" s="1" customFormat="1">
      <c r="G465" s="10"/>
      <c r="L465" s="10"/>
      <c r="Q465" s="10"/>
    </row>
    <row r="466" spans="7:17" s="1" customFormat="1">
      <c r="G466" s="10"/>
      <c r="L466" s="10"/>
      <c r="Q466" s="10"/>
    </row>
    <row r="467" spans="7:17" s="1" customFormat="1">
      <c r="G467" s="10"/>
      <c r="L467" s="10"/>
      <c r="Q467" s="10"/>
    </row>
    <row r="468" spans="7:17" s="1" customFormat="1">
      <c r="G468" s="10"/>
      <c r="L468" s="10"/>
      <c r="Q468" s="10"/>
    </row>
    <row r="469" spans="7:17" s="1" customFormat="1">
      <c r="G469" s="10"/>
      <c r="L469" s="10"/>
      <c r="Q469" s="10"/>
    </row>
    <row r="470" spans="7:17" s="1" customFormat="1">
      <c r="G470" s="10"/>
      <c r="L470" s="10"/>
      <c r="Q470" s="10"/>
    </row>
    <row r="471" spans="7:17" s="1" customFormat="1">
      <c r="G471" s="10"/>
      <c r="L471" s="10"/>
      <c r="Q471" s="10"/>
    </row>
    <row r="472" spans="7:17" s="1" customFormat="1">
      <c r="G472" s="10"/>
      <c r="L472" s="10"/>
      <c r="Q472" s="10"/>
    </row>
    <row r="473" spans="7:17" s="1" customFormat="1">
      <c r="G473" s="10"/>
      <c r="L473" s="10"/>
      <c r="Q473" s="10"/>
    </row>
    <row r="474" spans="7:17" s="1" customFormat="1">
      <c r="G474" s="10"/>
      <c r="L474" s="10"/>
      <c r="Q474" s="10"/>
    </row>
    <row r="475" spans="7:17" s="1" customFormat="1">
      <c r="G475" s="10"/>
      <c r="L475" s="10"/>
      <c r="Q475" s="10"/>
    </row>
    <row r="476" spans="7:17" s="1" customFormat="1">
      <c r="G476" s="10"/>
      <c r="L476" s="10"/>
      <c r="Q476" s="10"/>
    </row>
    <row r="477" spans="7:17" s="1" customFormat="1">
      <c r="G477" s="10"/>
      <c r="L477" s="10"/>
      <c r="Q477" s="10"/>
    </row>
    <row r="478" spans="7:17" s="1" customFormat="1">
      <c r="G478" s="10"/>
      <c r="L478" s="10"/>
      <c r="Q478" s="10"/>
    </row>
    <row r="479" spans="7:17" s="1" customFormat="1">
      <c r="G479" s="10"/>
      <c r="L479" s="10"/>
      <c r="Q479" s="10"/>
    </row>
    <row r="480" spans="7:17" s="1" customFormat="1">
      <c r="G480" s="10"/>
      <c r="L480" s="10"/>
      <c r="Q480" s="10"/>
    </row>
    <row r="481" spans="7:17" s="1" customFormat="1">
      <c r="G481" s="10"/>
      <c r="L481" s="10"/>
      <c r="Q481" s="10"/>
    </row>
    <row r="482" spans="7:17" s="1" customFormat="1">
      <c r="G482" s="10"/>
      <c r="L482" s="10"/>
      <c r="Q482" s="10"/>
    </row>
    <row r="483" spans="7:17" s="1" customFormat="1">
      <c r="G483" s="10"/>
      <c r="L483" s="10"/>
      <c r="Q483" s="10"/>
    </row>
    <row r="484" spans="7:17" s="1" customFormat="1">
      <c r="G484" s="10"/>
      <c r="L484" s="10"/>
      <c r="Q484" s="10"/>
    </row>
    <row r="485" spans="7:17" s="1" customFormat="1">
      <c r="G485" s="10"/>
      <c r="L485" s="10"/>
      <c r="Q485" s="10"/>
    </row>
    <row r="486" spans="7:17" s="1" customFormat="1">
      <c r="G486" s="10"/>
      <c r="L486" s="10"/>
      <c r="Q486" s="10"/>
    </row>
    <row r="487" spans="7:17" s="1" customFormat="1">
      <c r="G487" s="10"/>
      <c r="L487" s="10"/>
      <c r="Q487" s="10"/>
    </row>
    <row r="488" spans="7:17" s="1" customFormat="1">
      <c r="G488" s="10"/>
      <c r="L488" s="10"/>
      <c r="Q488" s="10"/>
    </row>
    <row r="489" spans="7:17" s="1" customFormat="1">
      <c r="G489" s="10"/>
      <c r="L489" s="10"/>
      <c r="Q489" s="10"/>
    </row>
    <row r="490" spans="7:17" s="1" customFormat="1">
      <c r="G490" s="10"/>
      <c r="L490" s="10"/>
      <c r="Q490" s="10"/>
    </row>
    <row r="491" spans="7:17" s="1" customFormat="1">
      <c r="G491" s="10"/>
      <c r="L491" s="10"/>
      <c r="Q491" s="10"/>
    </row>
    <row r="492" spans="7:17" s="1" customFormat="1">
      <c r="G492" s="10"/>
      <c r="L492" s="10"/>
      <c r="Q492" s="10"/>
    </row>
    <row r="493" spans="7:17" s="1" customFormat="1">
      <c r="G493" s="10"/>
      <c r="L493" s="10"/>
      <c r="Q493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15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5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5" bestFit="1" customWidth="1"/>
    <col min="28" max="28" width="8.6640625" bestFit="1" customWidth="1"/>
    <col min="29" max="29" width="13.1640625" bestFit="1" customWidth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-4.0000000000000003E-5</v>
      </c>
      <c r="C2" s="25">
        <v>7.7118999999999993E-2</v>
      </c>
      <c r="D2" s="25">
        <f>C2-AC2</f>
        <v>7.7663999999999997E-2</v>
      </c>
      <c r="E2" s="25">
        <v>1.5445700000000001E-3</v>
      </c>
      <c r="F2" s="25">
        <f>D2-0.00154457</f>
        <v>7.6119430000000002E-2</v>
      </c>
      <c r="G2" s="25">
        <f>F2*23.03</f>
        <v>1.7530304729000001</v>
      </c>
      <c r="H2" s="25">
        <v>7.5719999999999996E-2</v>
      </c>
      <c r="I2" s="25">
        <f>H2-AC2</f>
        <v>7.6264999999999999E-2</v>
      </c>
      <c r="J2" s="25">
        <v>1.4932700000000001E-3</v>
      </c>
      <c r="K2" s="25">
        <f>I2-0.00149327</f>
        <v>7.4771729999999995E-2</v>
      </c>
      <c r="L2" s="25">
        <f>K2*23.03</f>
        <v>1.7219929419</v>
      </c>
      <c r="M2" s="25">
        <v>7.571E-2</v>
      </c>
      <c r="N2" s="25">
        <f>M2-AC2</f>
        <v>7.6255000000000003E-2</v>
      </c>
      <c r="O2" s="25">
        <v>1.49467E-3</v>
      </c>
      <c r="P2" s="25">
        <f>N2-0.00149467</f>
        <v>7.476033E-2</v>
      </c>
      <c r="Q2" s="25">
        <f>P2*23.03</f>
        <v>1.7217303999</v>
      </c>
      <c r="R2" s="25">
        <v>6.0100000000000001E-2</v>
      </c>
      <c r="S2" s="25">
        <f>R2-AC2</f>
        <v>6.0644999999999998E-2</v>
      </c>
      <c r="T2" s="25">
        <v>2.0727100000000002E-3</v>
      </c>
      <c r="U2" s="25">
        <f>S2-0.00207271</f>
        <v>5.8572289999999999E-2</v>
      </c>
      <c r="V2" s="25">
        <f>U2*23.03</f>
        <v>1.3489198387000001</v>
      </c>
      <c r="W2" s="25">
        <v>6.4130000000000006E-2</v>
      </c>
      <c r="X2" s="25">
        <f>W2-AC2</f>
        <v>6.467500000000001E-2</v>
      </c>
      <c r="Y2" s="25">
        <v>4.6505099999999992E-3</v>
      </c>
      <c r="Z2" s="25">
        <f>X2-0.00465051</f>
        <v>6.0024490000000014E-2</v>
      </c>
      <c r="AA2" s="25">
        <f>Z2*23.03</f>
        <v>1.3823640047000003</v>
      </c>
      <c r="AB2" s="25">
        <v>-1.0499999999999999E-3</v>
      </c>
      <c r="AC2" s="25">
        <f>(B2+AB2)/2</f>
        <v>-5.4500000000000002E-4</v>
      </c>
    </row>
    <row r="3" spans="1:29" s="15" customFormat="1">
      <c r="A3" s="18">
        <v>251</v>
      </c>
      <c r="B3" s="25">
        <v>-1E-4</v>
      </c>
      <c r="C3" s="25">
        <v>7.4999999999999997E-2</v>
      </c>
      <c r="D3" s="25">
        <f t="shared" ref="D3:D66" si="0">C3-AC3</f>
        <v>7.5634999999999994E-2</v>
      </c>
      <c r="E3" s="25"/>
      <c r="F3" s="25">
        <f t="shared" ref="F3:F66" si="1">D3-0.00154457</f>
        <v>7.4090429999999999E-2</v>
      </c>
      <c r="G3" s="25">
        <f t="shared" ref="G3:G66" si="2">F3*23.03</f>
        <v>1.7063026029000001</v>
      </c>
      <c r="H3" s="25">
        <v>7.3690000000000005E-2</v>
      </c>
      <c r="I3" s="25">
        <f t="shared" ref="I3:I66" si="3">H3-AC3</f>
        <v>7.4325000000000002E-2</v>
      </c>
      <c r="J3" s="25"/>
      <c r="K3" s="25">
        <f t="shared" ref="K3:K66" si="4">I3-0.00149327</f>
        <v>7.2831729999999997E-2</v>
      </c>
      <c r="L3" s="25">
        <f t="shared" ref="L3:L66" si="5">K3*23.03</f>
        <v>1.6773147419000001</v>
      </c>
      <c r="M3" s="25">
        <v>7.3690000000000005E-2</v>
      </c>
      <c r="N3" s="25">
        <f t="shared" ref="N3:N66" si="6">M3-AC3</f>
        <v>7.4325000000000002E-2</v>
      </c>
      <c r="O3" s="25"/>
      <c r="P3" s="25">
        <f t="shared" ref="P3:P66" si="7">N3-0.00149467</f>
        <v>7.2830329999999999E-2</v>
      </c>
      <c r="Q3" s="25">
        <f t="shared" ref="Q3:Q66" si="8">P3*23.03</f>
        <v>1.6772824999</v>
      </c>
      <c r="R3" s="25">
        <v>5.8999999999999997E-2</v>
      </c>
      <c r="S3" s="25">
        <f t="shared" ref="S3:S66" si="9">R3-AC3</f>
        <v>5.9634999999999994E-2</v>
      </c>
      <c r="T3" s="25"/>
      <c r="U3" s="25">
        <f t="shared" ref="U3:U66" si="10">S3-0.00207271</f>
        <v>5.7562289999999995E-2</v>
      </c>
      <c r="V3" s="25">
        <f t="shared" ref="V3:V66" si="11">U3*23.03</f>
        <v>1.3256595386999999</v>
      </c>
      <c r="W3" s="25">
        <v>6.3350000000000004E-2</v>
      </c>
      <c r="X3" s="25">
        <f t="shared" ref="X3:X66" si="12">W3-AC3</f>
        <v>6.3985E-2</v>
      </c>
      <c r="Y3" s="25"/>
      <c r="Z3" s="25">
        <f t="shared" ref="Z3:Z66" si="13">X3-0.00465051</f>
        <v>5.9334490000000004E-2</v>
      </c>
      <c r="AA3" s="25">
        <f t="shared" ref="AA3:AA66" si="14">Z3*23.03</f>
        <v>1.3664733047000002</v>
      </c>
      <c r="AB3" s="25">
        <v>-1.17E-3</v>
      </c>
      <c r="AC3" s="25">
        <f t="shared" ref="AC3:AC66" si="15">(B3+AB3)/2</f>
        <v>-6.3500000000000004E-4</v>
      </c>
    </row>
    <row r="4" spans="1:29" s="15" customFormat="1">
      <c r="A4" s="18">
        <v>252</v>
      </c>
      <c r="B4" s="25">
        <v>-1E-4</v>
      </c>
      <c r="C4" s="25">
        <v>7.3660000000000003E-2</v>
      </c>
      <c r="D4" s="25">
        <f t="shared" si="0"/>
        <v>7.4279999999999999E-2</v>
      </c>
      <c r="E4" s="25"/>
      <c r="F4" s="25">
        <f t="shared" si="1"/>
        <v>7.2735430000000004E-2</v>
      </c>
      <c r="G4" s="25">
        <f t="shared" si="2"/>
        <v>1.6750969529000002</v>
      </c>
      <c r="H4" s="25">
        <v>7.2209999999999996E-2</v>
      </c>
      <c r="I4" s="25">
        <f t="shared" si="3"/>
        <v>7.2829999999999992E-2</v>
      </c>
      <c r="J4" s="25"/>
      <c r="K4" s="25">
        <f t="shared" si="4"/>
        <v>7.1336729999999987E-2</v>
      </c>
      <c r="L4" s="25">
        <f t="shared" si="5"/>
        <v>1.6428848918999999</v>
      </c>
      <c r="M4" s="25">
        <v>7.2220000000000006E-2</v>
      </c>
      <c r="N4" s="25">
        <f t="shared" si="6"/>
        <v>7.2840000000000002E-2</v>
      </c>
      <c r="O4" s="25"/>
      <c r="P4" s="25">
        <f t="shared" si="7"/>
        <v>7.1345329999999998E-2</v>
      </c>
      <c r="Q4" s="25">
        <f t="shared" si="8"/>
        <v>1.6430829499000001</v>
      </c>
      <c r="R4" s="25">
        <v>5.7430000000000002E-2</v>
      </c>
      <c r="S4" s="25">
        <f t="shared" si="9"/>
        <v>5.8050000000000004E-2</v>
      </c>
      <c r="T4" s="25"/>
      <c r="U4" s="25">
        <f t="shared" si="10"/>
        <v>5.5977290000000006E-2</v>
      </c>
      <c r="V4" s="25">
        <f t="shared" si="11"/>
        <v>1.2891569887000003</v>
      </c>
      <c r="W4" s="25">
        <v>6.2330000000000003E-2</v>
      </c>
      <c r="X4" s="25">
        <f t="shared" si="12"/>
        <v>6.2950000000000006E-2</v>
      </c>
      <c r="Y4" s="25"/>
      <c r="Z4" s="25">
        <f t="shared" si="13"/>
        <v>5.8299490000000009E-2</v>
      </c>
      <c r="AA4" s="25">
        <f t="shared" si="14"/>
        <v>1.3426372547000003</v>
      </c>
      <c r="AB4" s="25">
        <v>-1.14E-3</v>
      </c>
      <c r="AC4" s="25">
        <f t="shared" si="15"/>
        <v>-6.2E-4</v>
      </c>
    </row>
    <row r="5" spans="1:29" s="15" customFormat="1">
      <c r="A5" s="18">
        <v>253</v>
      </c>
      <c r="B5" s="25">
        <v>-2.0000000000000001E-4</v>
      </c>
      <c r="C5" s="25">
        <v>7.2169999999999998E-2</v>
      </c>
      <c r="D5" s="25">
        <f t="shared" si="0"/>
        <v>7.2874999999999995E-2</v>
      </c>
      <c r="E5" s="25"/>
      <c r="F5" s="25">
        <f t="shared" si="1"/>
        <v>7.133043E-2</v>
      </c>
      <c r="G5" s="25">
        <f t="shared" si="2"/>
        <v>1.6427398029</v>
      </c>
      <c r="H5" s="25">
        <v>7.0739999999999997E-2</v>
      </c>
      <c r="I5" s="25">
        <f t="shared" si="3"/>
        <v>7.1444999999999995E-2</v>
      </c>
      <c r="J5" s="25"/>
      <c r="K5" s="25">
        <f t="shared" si="4"/>
        <v>6.995172999999999E-2</v>
      </c>
      <c r="L5" s="25">
        <f t="shared" si="5"/>
        <v>1.6109883419</v>
      </c>
      <c r="M5" s="25">
        <v>7.0739999999999997E-2</v>
      </c>
      <c r="N5" s="25">
        <f t="shared" si="6"/>
        <v>7.1444999999999995E-2</v>
      </c>
      <c r="O5" s="25"/>
      <c r="P5" s="25">
        <f t="shared" si="7"/>
        <v>6.9950329999999991E-2</v>
      </c>
      <c r="Q5" s="25">
        <f t="shared" si="8"/>
        <v>1.6109560998999999</v>
      </c>
      <c r="R5" s="25">
        <v>5.6430000000000001E-2</v>
      </c>
      <c r="S5" s="25">
        <f t="shared" si="9"/>
        <v>5.7134999999999998E-2</v>
      </c>
      <c r="T5" s="25"/>
      <c r="U5" s="25">
        <f t="shared" si="10"/>
        <v>5.506229E-2</v>
      </c>
      <c r="V5" s="25">
        <f t="shared" si="11"/>
        <v>1.2680845387000002</v>
      </c>
      <c r="W5" s="25">
        <v>6.1699999999999998E-2</v>
      </c>
      <c r="X5" s="25">
        <f t="shared" si="12"/>
        <v>6.2404999999999995E-2</v>
      </c>
      <c r="Y5" s="25"/>
      <c r="Z5" s="25">
        <f t="shared" si="13"/>
        <v>5.7754489999999992E-2</v>
      </c>
      <c r="AA5" s="25">
        <f t="shared" si="14"/>
        <v>1.3300859046999998</v>
      </c>
      <c r="AB5" s="25">
        <v>-1.2099999999999999E-3</v>
      </c>
      <c r="AC5" s="25">
        <f t="shared" si="15"/>
        <v>-7.0500000000000001E-4</v>
      </c>
    </row>
    <row r="6" spans="1:29" s="15" customFormat="1">
      <c r="A6" s="18">
        <v>254</v>
      </c>
      <c r="B6" s="25">
        <v>-2.0000000000000001E-4</v>
      </c>
      <c r="C6" s="25">
        <v>7.1110000000000007E-2</v>
      </c>
      <c r="D6" s="25">
        <f t="shared" si="0"/>
        <v>7.1765000000000009E-2</v>
      </c>
      <c r="E6" s="25"/>
      <c r="F6" s="25">
        <f t="shared" si="1"/>
        <v>7.0220430000000014E-2</v>
      </c>
      <c r="G6" s="25">
        <f t="shared" si="2"/>
        <v>1.6171765029000005</v>
      </c>
      <c r="H6" s="25">
        <v>6.9370000000000001E-2</v>
      </c>
      <c r="I6" s="25">
        <f t="shared" si="3"/>
        <v>7.0025000000000004E-2</v>
      </c>
      <c r="J6" s="25"/>
      <c r="K6" s="25">
        <f t="shared" si="4"/>
        <v>6.8531729999999999E-2</v>
      </c>
      <c r="L6" s="25">
        <f t="shared" si="5"/>
        <v>1.5782857419</v>
      </c>
      <c r="M6" s="25">
        <v>6.9370000000000001E-2</v>
      </c>
      <c r="N6" s="25">
        <f t="shared" si="6"/>
        <v>7.0025000000000004E-2</v>
      </c>
      <c r="O6" s="25"/>
      <c r="P6" s="25">
        <f t="shared" si="7"/>
        <v>6.853033E-2</v>
      </c>
      <c r="Q6" s="25">
        <f t="shared" si="8"/>
        <v>1.5782534999000002</v>
      </c>
      <c r="R6" s="25">
        <v>5.509E-2</v>
      </c>
      <c r="S6" s="25">
        <f t="shared" si="9"/>
        <v>5.5745000000000003E-2</v>
      </c>
      <c r="T6" s="25"/>
      <c r="U6" s="25">
        <f t="shared" si="10"/>
        <v>5.3672290000000004E-2</v>
      </c>
      <c r="V6" s="25">
        <f t="shared" si="11"/>
        <v>1.2360728387000002</v>
      </c>
      <c r="W6" s="25">
        <v>6.0109999999999997E-2</v>
      </c>
      <c r="X6" s="25">
        <f t="shared" si="12"/>
        <v>6.0765E-2</v>
      </c>
      <c r="Y6" s="25"/>
      <c r="Z6" s="25">
        <f t="shared" si="13"/>
        <v>5.6114490000000003E-2</v>
      </c>
      <c r="AA6" s="25">
        <f t="shared" si="14"/>
        <v>1.2923167047000002</v>
      </c>
      <c r="AB6" s="25">
        <v>-1.1100000000000001E-3</v>
      </c>
      <c r="AC6" s="25">
        <f t="shared" si="15"/>
        <v>-6.5500000000000009E-4</v>
      </c>
    </row>
    <row r="7" spans="1:29" s="15" customFormat="1">
      <c r="A7" s="18">
        <v>255</v>
      </c>
      <c r="B7" s="25">
        <v>2.0000000000000002E-5</v>
      </c>
      <c r="C7" s="25">
        <v>6.9489999999999996E-2</v>
      </c>
      <c r="D7" s="25">
        <f t="shared" si="0"/>
        <v>7.0035E-2</v>
      </c>
      <c r="E7" s="25"/>
      <c r="F7" s="25">
        <f t="shared" si="1"/>
        <v>6.8490430000000005E-2</v>
      </c>
      <c r="G7" s="25">
        <f t="shared" si="2"/>
        <v>1.5773346029000002</v>
      </c>
      <c r="H7" s="25">
        <v>6.8239999999999995E-2</v>
      </c>
      <c r="I7" s="25">
        <f t="shared" si="3"/>
        <v>6.8784999999999999E-2</v>
      </c>
      <c r="J7" s="25"/>
      <c r="K7" s="25">
        <f t="shared" si="4"/>
        <v>6.7291729999999994E-2</v>
      </c>
      <c r="L7" s="25">
        <f t="shared" si="5"/>
        <v>1.5497285419</v>
      </c>
      <c r="M7" s="25">
        <v>6.8239999999999995E-2</v>
      </c>
      <c r="N7" s="25">
        <f t="shared" si="6"/>
        <v>6.8784999999999999E-2</v>
      </c>
      <c r="O7" s="25"/>
      <c r="P7" s="25">
        <f t="shared" si="7"/>
        <v>6.7290329999999995E-2</v>
      </c>
      <c r="Q7" s="25">
        <f t="shared" si="8"/>
        <v>1.5496962998999999</v>
      </c>
      <c r="R7" s="25">
        <v>5.423E-2</v>
      </c>
      <c r="S7" s="25">
        <f t="shared" si="9"/>
        <v>5.4774999999999997E-2</v>
      </c>
      <c r="T7" s="25"/>
      <c r="U7" s="25">
        <f t="shared" si="10"/>
        <v>5.2702289999999999E-2</v>
      </c>
      <c r="V7" s="25">
        <f t="shared" si="11"/>
        <v>1.2137337387</v>
      </c>
      <c r="W7" s="25">
        <v>5.9209999999999999E-2</v>
      </c>
      <c r="X7" s="25">
        <f t="shared" si="12"/>
        <v>5.9754999999999996E-2</v>
      </c>
      <c r="Y7" s="25"/>
      <c r="Z7" s="25">
        <f t="shared" si="13"/>
        <v>5.5104489999999992E-2</v>
      </c>
      <c r="AA7" s="25">
        <f t="shared" si="14"/>
        <v>1.2690564046999999</v>
      </c>
      <c r="AB7" s="25">
        <v>-1.1100000000000001E-3</v>
      </c>
      <c r="AC7" s="25">
        <f t="shared" si="15"/>
        <v>-5.4500000000000002E-4</v>
      </c>
    </row>
    <row r="8" spans="1:29" s="15" customFormat="1">
      <c r="A8" s="18">
        <v>256</v>
      </c>
      <c r="B8" s="25">
        <v>-1.2999999999999999E-4</v>
      </c>
      <c r="C8" s="25">
        <v>6.8919999999999995E-2</v>
      </c>
      <c r="D8" s="25">
        <f t="shared" si="0"/>
        <v>6.9554999999999992E-2</v>
      </c>
      <c r="E8" s="25"/>
      <c r="F8" s="25">
        <f t="shared" si="1"/>
        <v>6.8010429999999997E-2</v>
      </c>
      <c r="G8" s="25">
        <f t="shared" si="2"/>
        <v>1.5662802029</v>
      </c>
      <c r="H8" s="25">
        <v>6.7180000000000004E-2</v>
      </c>
      <c r="I8" s="25">
        <f t="shared" si="3"/>
        <v>6.7815E-2</v>
      </c>
      <c r="J8" s="25"/>
      <c r="K8" s="25">
        <f t="shared" si="4"/>
        <v>6.6321729999999995E-2</v>
      </c>
      <c r="L8" s="25">
        <f t="shared" si="5"/>
        <v>1.5273894419</v>
      </c>
      <c r="M8" s="25">
        <v>6.7180000000000004E-2</v>
      </c>
      <c r="N8" s="25">
        <f t="shared" si="6"/>
        <v>6.7815E-2</v>
      </c>
      <c r="O8" s="25"/>
      <c r="P8" s="25">
        <f t="shared" si="7"/>
        <v>6.6320329999999997E-2</v>
      </c>
      <c r="Q8" s="25">
        <f t="shared" si="8"/>
        <v>1.5273571999</v>
      </c>
      <c r="R8" s="25">
        <v>5.3179999999999998E-2</v>
      </c>
      <c r="S8" s="25">
        <f t="shared" si="9"/>
        <v>5.3814999999999995E-2</v>
      </c>
      <c r="T8" s="25"/>
      <c r="U8" s="25">
        <f t="shared" si="10"/>
        <v>5.1742289999999996E-2</v>
      </c>
      <c r="V8" s="25">
        <f t="shared" si="11"/>
        <v>1.1916249387</v>
      </c>
      <c r="W8" s="25">
        <v>5.8099999999999999E-2</v>
      </c>
      <c r="X8" s="25">
        <f t="shared" si="12"/>
        <v>5.8734999999999996E-2</v>
      </c>
      <c r="Y8" s="25"/>
      <c r="Z8" s="25">
        <f t="shared" si="13"/>
        <v>5.4084489999999999E-2</v>
      </c>
      <c r="AA8" s="25">
        <f t="shared" si="14"/>
        <v>1.2455658047</v>
      </c>
      <c r="AB8" s="25">
        <v>-1.14E-3</v>
      </c>
      <c r="AC8" s="25">
        <f t="shared" si="15"/>
        <v>-6.3499999999999993E-4</v>
      </c>
    </row>
    <row r="9" spans="1:29" s="15" customFormat="1">
      <c r="A9" s="18">
        <v>257</v>
      </c>
      <c r="B9" s="25">
        <v>-3.0000000000000001E-5</v>
      </c>
      <c r="C9" s="25">
        <v>6.7080000000000001E-2</v>
      </c>
      <c r="D9" s="25">
        <f t="shared" si="0"/>
        <v>6.762E-2</v>
      </c>
      <c r="E9" s="25"/>
      <c r="F9" s="25">
        <f t="shared" si="1"/>
        <v>6.6075430000000004E-2</v>
      </c>
      <c r="G9" s="25">
        <f t="shared" si="2"/>
        <v>1.5217171529000002</v>
      </c>
      <c r="H9" s="25">
        <v>6.5689999999999998E-2</v>
      </c>
      <c r="I9" s="25">
        <f t="shared" si="3"/>
        <v>6.6229999999999997E-2</v>
      </c>
      <c r="J9" s="25"/>
      <c r="K9" s="25">
        <f t="shared" si="4"/>
        <v>6.4736729999999992E-2</v>
      </c>
      <c r="L9" s="25">
        <f t="shared" si="5"/>
        <v>1.4908868918999998</v>
      </c>
      <c r="M9" s="25">
        <v>6.5689999999999998E-2</v>
      </c>
      <c r="N9" s="25">
        <f t="shared" si="6"/>
        <v>6.6229999999999997E-2</v>
      </c>
      <c r="O9" s="25"/>
      <c r="P9" s="25">
        <f t="shared" si="7"/>
        <v>6.4735329999999994E-2</v>
      </c>
      <c r="Q9" s="25">
        <f t="shared" si="8"/>
        <v>1.4908546498999999</v>
      </c>
      <c r="R9" s="25">
        <v>5.2179999999999997E-2</v>
      </c>
      <c r="S9" s="25">
        <f t="shared" si="9"/>
        <v>5.2719999999999996E-2</v>
      </c>
      <c r="T9" s="25"/>
      <c r="U9" s="25">
        <f t="shared" si="10"/>
        <v>5.0647289999999998E-2</v>
      </c>
      <c r="V9" s="25">
        <f t="shared" si="11"/>
        <v>1.1664070887</v>
      </c>
      <c r="W9" s="25">
        <v>5.7729999999999997E-2</v>
      </c>
      <c r="X9" s="25">
        <f t="shared" si="12"/>
        <v>5.8269999999999995E-2</v>
      </c>
      <c r="Y9" s="25"/>
      <c r="Z9" s="25">
        <f t="shared" si="13"/>
        <v>5.3619489999999992E-2</v>
      </c>
      <c r="AA9" s="25">
        <f t="shared" si="14"/>
        <v>1.2348568546999998</v>
      </c>
      <c r="AB9" s="25">
        <v>-1.0499999999999999E-3</v>
      </c>
      <c r="AC9" s="25">
        <f t="shared" si="15"/>
        <v>-5.4000000000000001E-4</v>
      </c>
    </row>
    <row r="10" spans="1:29" s="15" customFormat="1">
      <c r="A10" s="18">
        <v>258</v>
      </c>
      <c r="B10" s="25">
        <v>6.0000000000000002E-5</v>
      </c>
      <c r="C10" s="25">
        <v>6.7159999999999997E-2</v>
      </c>
      <c r="D10" s="25">
        <f t="shared" si="0"/>
        <v>6.7705000000000001E-2</v>
      </c>
      <c r="E10" s="25"/>
      <c r="F10" s="25">
        <f t="shared" si="1"/>
        <v>6.6160430000000006E-2</v>
      </c>
      <c r="G10" s="25">
        <f t="shared" si="2"/>
        <v>1.5236747029000002</v>
      </c>
      <c r="H10" s="25">
        <v>6.4890000000000003E-2</v>
      </c>
      <c r="I10" s="25">
        <f t="shared" si="3"/>
        <v>6.5435000000000007E-2</v>
      </c>
      <c r="J10" s="25"/>
      <c r="K10" s="25">
        <f t="shared" si="4"/>
        <v>6.3941730000000002E-2</v>
      </c>
      <c r="L10" s="25">
        <f t="shared" si="5"/>
        <v>1.4725780419000001</v>
      </c>
      <c r="M10" s="25">
        <v>6.4890000000000003E-2</v>
      </c>
      <c r="N10" s="25">
        <f t="shared" si="6"/>
        <v>6.5435000000000007E-2</v>
      </c>
      <c r="O10" s="25"/>
      <c r="P10" s="25">
        <f t="shared" si="7"/>
        <v>6.3940330000000004E-2</v>
      </c>
      <c r="Q10" s="25">
        <f t="shared" si="8"/>
        <v>1.4725457999000002</v>
      </c>
      <c r="R10" s="25">
        <v>5.1389999999999998E-2</v>
      </c>
      <c r="S10" s="25">
        <f t="shared" si="9"/>
        <v>5.1934999999999995E-2</v>
      </c>
      <c r="T10" s="25"/>
      <c r="U10" s="25">
        <f t="shared" si="10"/>
        <v>4.9862289999999997E-2</v>
      </c>
      <c r="V10" s="25">
        <f t="shared" si="11"/>
        <v>1.1483285387</v>
      </c>
      <c r="W10" s="25">
        <v>5.6680000000000001E-2</v>
      </c>
      <c r="X10" s="25">
        <f t="shared" si="12"/>
        <v>5.7224999999999998E-2</v>
      </c>
      <c r="Y10" s="25"/>
      <c r="Z10" s="25">
        <f t="shared" si="13"/>
        <v>5.2574490000000001E-2</v>
      </c>
      <c r="AA10" s="25">
        <f t="shared" si="14"/>
        <v>1.2107905047</v>
      </c>
      <c r="AB10" s="25">
        <v>-1.15E-3</v>
      </c>
      <c r="AC10" s="25">
        <f t="shared" si="15"/>
        <v>-5.4500000000000002E-4</v>
      </c>
    </row>
    <row r="11" spans="1:29" s="15" customFormat="1">
      <c r="A11" s="18">
        <v>259</v>
      </c>
      <c r="B11" s="25">
        <v>3.0000000000000001E-5</v>
      </c>
      <c r="C11" s="25">
        <v>6.5089999999999995E-2</v>
      </c>
      <c r="D11" s="25">
        <f t="shared" si="0"/>
        <v>6.5610000000000002E-2</v>
      </c>
      <c r="E11" s="25"/>
      <c r="F11" s="25">
        <f t="shared" si="1"/>
        <v>6.4065430000000007E-2</v>
      </c>
      <c r="G11" s="25">
        <f t="shared" si="2"/>
        <v>1.4754268529000003</v>
      </c>
      <c r="H11" s="25">
        <v>6.3600000000000004E-2</v>
      </c>
      <c r="I11" s="25">
        <f t="shared" si="3"/>
        <v>6.412000000000001E-2</v>
      </c>
      <c r="J11" s="25"/>
      <c r="K11" s="25">
        <f t="shared" si="4"/>
        <v>6.2626730000000005E-2</v>
      </c>
      <c r="L11" s="25">
        <f t="shared" si="5"/>
        <v>1.4422935919000002</v>
      </c>
      <c r="M11" s="25">
        <v>6.3600000000000004E-2</v>
      </c>
      <c r="N11" s="25">
        <f t="shared" si="6"/>
        <v>6.412000000000001E-2</v>
      </c>
      <c r="O11" s="25"/>
      <c r="P11" s="25">
        <f t="shared" si="7"/>
        <v>6.2625330000000007E-2</v>
      </c>
      <c r="Q11" s="25">
        <f t="shared" si="8"/>
        <v>1.4422613499000003</v>
      </c>
      <c r="R11" s="25">
        <v>5.0549999999999998E-2</v>
      </c>
      <c r="S11" s="25">
        <f t="shared" si="9"/>
        <v>5.1069999999999997E-2</v>
      </c>
      <c r="T11" s="25"/>
      <c r="U11" s="25">
        <f t="shared" si="10"/>
        <v>4.8997289999999999E-2</v>
      </c>
      <c r="V11" s="25">
        <f t="shared" si="11"/>
        <v>1.1284075887</v>
      </c>
      <c r="W11" s="25">
        <v>5.568E-2</v>
      </c>
      <c r="X11" s="25">
        <f t="shared" si="12"/>
        <v>5.62E-2</v>
      </c>
      <c r="Y11" s="25"/>
      <c r="Z11" s="25">
        <f t="shared" si="13"/>
        <v>5.1549490000000003E-2</v>
      </c>
      <c r="AA11" s="25">
        <f t="shared" si="14"/>
        <v>1.1871847547000001</v>
      </c>
      <c r="AB11" s="25">
        <v>-1.07E-3</v>
      </c>
      <c r="AC11" s="25">
        <f t="shared" si="15"/>
        <v>-5.1999999999999995E-4</v>
      </c>
    </row>
    <row r="12" spans="1:29" s="15" customFormat="1">
      <c r="A12" s="18">
        <v>260</v>
      </c>
      <c r="B12" s="25">
        <v>-1.6000000000000001E-4</v>
      </c>
      <c r="C12" s="25">
        <v>6.5210000000000004E-2</v>
      </c>
      <c r="D12" s="25">
        <f t="shared" si="0"/>
        <v>6.5890000000000004E-2</v>
      </c>
      <c r="E12" s="25"/>
      <c r="F12" s="25">
        <f t="shared" si="1"/>
        <v>6.4345430000000009E-2</v>
      </c>
      <c r="G12" s="25">
        <f t="shared" si="2"/>
        <v>1.4818752529000003</v>
      </c>
      <c r="H12" s="25">
        <v>6.3020000000000007E-2</v>
      </c>
      <c r="I12" s="25">
        <f t="shared" si="3"/>
        <v>6.3700000000000007E-2</v>
      </c>
      <c r="J12" s="25"/>
      <c r="K12" s="25">
        <f t="shared" si="4"/>
        <v>6.2206730000000009E-2</v>
      </c>
      <c r="L12" s="25">
        <f t="shared" si="5"/>
        <v>1.4326209919000004</v>
      </c>
      <c r="M12" s="25">
        <v>6.3020000000000007E-2</v>
      </c>
      <c r="N12" s="25">
        <f t="shared" si="6"/>
        <v>6.3700000000000007E-2</v>
      </c>
      <c r="O12" s="25"/>
      <c r="P12" s="25">
        <f t="shared" si="7"/>
        <v>6.2205330000000003E-2</v>
      </c>
      <c r="Q12" s="25">
        <f t="shared" si="8"/>
        <v>1.4325887499000001</v>
      </c>
      <c r="R12" s="25">
        <v>4.9509999999999998E-2</v>
      </c>
      <c r="S12" s="25">
        <f t="shared" si="9"/>
        <v>5.0189999999999999E-2</v>
      </c>
      <c r="T12" s="25"/>
      <c r="U12" s="25">
        <f t="shared" si="10"/>
        <v>4.811729E-2</v>
      </c>
      <c r="V12" s="25">
        <f t="shared" si="11"/>
        <v>1.1081411887000001</v>
      </c>
      <c r="W12" s="25">
        <v>5.4649999999999997E-2</v>
      </c>
      <c r="X12" s="25">
        <f t="shared" si="12"/>
        <v>5.5329999999999997E-2</v>
      </c>
      <c r="Y12" s="25"/>
      <c r="Z12" s="25">
        <f t="shared" si="13"/>
        <v>5.0679489999999994E-2</v>
      </c>
      <c r="AA12" s="25">
        <f t="shared" si="14"/>
        <v>1.1671486546999998</v>
      </c>
      <c r="AB12" s="25">
        <v>-1.1999999999999999E-3</v>
      </c>
      <c r="AC12" s="25">
        <f t="shared" si="15"/>
        <v>-6.7999999999999994E-4</v>
      </c>
    </row>
    <row r="13" spans="1:29" s="15" customFormat="1">
      <c r="A13" s="18">
        <v>261</v>
      </c>
      <c r="B13" s="25">
        <v>3.0000000000000001E-5</v>
      </c>
      <c r="C13" s="25">
        <v>6.3478999999999994E-2</v>
      </c>
      <c r="D13" s="25">
        <f t="shared" si="0"/>
        <v>6.404399999999999E-2</v>
      </c>
      <c r="E13" s="25"/>
      <c r="F13" s="25">
        <f t="shared" si="1"/>
        <v>6.2499429999999988E-2</v>
      </c>
      <c r="G13" s="25">
        <f t="shared" si="2"/>
        <v>1.4393618728999997</v>
      </c>
      <c r="H13" s="25">
        <v>6.182E-2</v>
      </c>
      <c r="I13" s="25">
        <f t="shared" si="3"/>
        <v>6.2385000000000003E-2</v>
      </c>
      <c r="J13" s="25"/>
      <c r="K13" s="25">
        <f t="shared" si="4"/>
        <v>6.0891730000000005E-2</v>
      </c>
      <c r="L13" s="25">
        <f t="shared" si="5"/>
        <v>1.4023365419000002</v>
      </c>
      <c r="M13" s="25">
        <v>6.182E-2</v>
      </c>
      <c r="N13" s="25">
        <f t="shared" si="6"/>
        <v>6.2385000000000003E-2</v>
      </c>
      <c r="O13" s="25"/>
      <c r="P13" s="25">
        <f t="shared" si="7"/>
        <v>6.0890330000000006E-2</v>
      </c>
      <c r="Q13" s="25">
        <f t="shared" si="8"/>
        <v>1.4023042999000002</v>
      </c>
      <c r="R13" s="25">
        <v>4.9059999999999999E-2</v>
      </c>
      <c r="S13" s="25">
        <f t="shared" si="9"/>
        <v>4.9625000000000002E-2</v>
      </c>
      <c r="T13" s="25"/>
      <c r="U13" s="25">
        <f t="shared" si="10"/>
        <v>4.7552290000000004E-2</v>
      </c>
      <c r="V13" s="25">
        <f t="shared" si="11"/>
        <v>1.0951292387000002</v>
      </c>
      <c r="W13" s="25">
        <v>5.441E-2</v>
      </c>
      <c r="X13" s="25">
        <f t="shared" si="12"/>
        <v>5.4975000000000003E-2</v>
      </c>
      <c r="Y13" s="25"/>
      <c r="Z13" s="25">
        <f t="shared" si="13"/>
        <v>5.032449E-2</v>
      </c>
      <c r="AA13" s="25">
        <f t="shared" si="14"/>
        <v>1.1589730047</v>
      </c>
      <c r="AB13" s="25">
        <v>-1.16E-3</v>
      </c>
      <c r="AC13" s="25">
        <f t="shared" si="15"/>
        <v>-5.6499999999999996E-4</v>
      </c>
    </row>
    <row r="14" spans="1:29" s="15" customFormat="1">
      <c r="A14" s="18">
        <v>262</v>
      </c>
      <c r="B14" s="25">
        <v>-1.7000000000000001E-4</v>
      </c>
      <c r="C14" s="25">
        <v>6.3119999999999996E-2</v>
      </c>
      <c r="D14" s="25">
        <f t="shared" si="0"/>
        <v>6.3805000000000001E-2</v>
      </c>
      <c r="E14" s="25"/>
      <c r="F14" s="25">
        <f t="shared" si="1"/>
        <v>6.2260429999999999E-2</v>
      </c>
      <c r="G14" s="25">
        <f t="shared" si="2"/>
        <v>1.4338577029000001</v>
      </c>
      <c r="H14" s="25">
        <v>6.1219999999999997E-2</v>
      </c>
      <c r="I14" s="25">
        <f t="shared" si="3"/>
        <v>6.1904999999999995E-2</v>
      </c>
      <c r="J14" s="25"/>
      <c r="K14" s="25">
        <f t="shared" si="4"/>
        <v>6.0411729999999997E-2</v>
      </c>
      <c r="L14" s="25">
        <f t="shared" si="5"/>
        <v>1.3912821419000001</v>
      </c>
      <c r="M14" s="25">
        <v>6.1219999999999997E-2</v>
      </c>
      <c r="N14" s="25">
        <f t="shared" si="6"/>
        <v>6.1904999999999995E-2</v>
      </c>
      <c r="O14" s="25"/>
      <c r="P14" s="25">
        <f t="shared" si="7"/>
        <v>6.0410329999999998E-2</v>
      </c>
      <c r="Q14" s="25">
        <f t="shared" si="8"/>
        <v>1.3912498999</v>
      </c>
      <c r="R14" s="25">
        <v>4.845E-2</v>
      </c>
      <c r="S14" s="25">
        <f t="shared" si="9"/>
        <v>4.9134999999999998E-2</v>
      </c>
      <c r="T14" s="25"/>
      <c r="U14" s="25">
        <f t="shared" si="10"/>
        <v>4.706229E-2</v>
      </c>
      <c r="V14" s="25">
        <f t="shared" si="11"/>
        <v>1.0838445387</v>
      </c>
      <c r="W14" s="25">
        <v>5.3420000000000002E-2</v>
      </c>
      <c r="X14" s="25">
        <f t="shared" si="12"/>
        <v>5.4105E-2</v>
      </c>
      <c r="Y14" s="25"/>
      <c r="Z14" s="25">
        <f t="shared" si="13"/>
        <v>4.9454490000000004E-2</v>
      </c>
      <c r="AA14" s="25">
        <f t="shared" si="14"/>
        <v>1.1389369047000002</v>
      </c>
      <c r="AB14" s="25">
        <v>-1.1999999999999999E-3</v>
      </c>
      <c r="AC14" s="25">
        <f t="shared" si="15"/>
        <v>-6.8499999999999995E-4</v>
      </c>
    </row>
    <row r="15" spans="1:29" s="15" customFormat="1">
      <c r="A15" s="18">
        <v>263</v>
      </c>
      <c r="B15" s="25">
        <v>-1.8000000000000001E-4</v>
      </c>
      <c r="C15" s="25">
        <v>6.1879999999999998E-2</v>
      </c>
      <c r="D15" s="25">
        <f t="shared" si="0"/>
        <v>6.2609999999999999E-2</v>
      </c>
      <c r="E15" s="25"/>
      <c r="F15" s="25">
        <f t="shared" si="1"/>
        <v>6.1065429999999997E-2</v>
      </c>
      <c r="G15" s="25">
        <f t="shared" si="2"/>
        <v>1.4063368529</v>
      </c>
      <c r="H15" s="25">
        <v>0.06</v>
      </c>
      <c r="I15" s="25">
        <f t="shared" si="3"/>
        <v>6.0729999999999999E-2</v>
      </c>
      <c r="J15" s="25"/>
      <c r="K15" s="25">
        <f t="shared" si="4"/>
        <v>5.9236730000000001E-2</v>
      </c>
      <c r="L15" s="25">
        <f t="shared" si="5"/>
        <v>1.3642218919000002</v>
      </c>
      <c r="M15" s="25">
        <v>0.06</v>
      </c>
      <c r="N15" s="25">
        <f t="shared" si="6"/>
        <v>6.0729999999999999E-2</v>
      </c>
      <c r="O15" s="25"/>
      <c r="P15" s="25">
        <f t="shared" si="7"/>
        <v>5.9235330000000003E-2</v>
      </c>
      <c r="Q15" s="25">
        <f t="shared" si="8"/>
        <v>1.3641896499000001</v>
      </c>
      <c r="R15" s="25">
        <v>4.7449999999999999E-2</v>
      </c>
      <c r="S15" s="25">
        <f t="shared" si="9"/>
        <v>4.8180000000000001E-2</v>
      </c>
      <c r="T15" s="25"/>
      <c r="U15" s="25">
        <f t="shared" si="10"/>
        <v>4.6107290000000002E-2</v>
      </c>
      <c r="V15" s="25">
        <f t="shared" si="11"/>
        <v>1.0618508887</v>
      </c>
      <c r="W15" s="25">
        <v>5.2499999999999998E-2</v>
      </c>
      <c r="X15" s="25">
        <f t="shared" si="12"/>
        <v>5.323E-2</v>
      </c>
      <c r="Y15" s="25"/>
      <c r="Z15" s="25">
        <f t="shared" si="13"/>
        <v>4.8579490000000003E-2</v>
      </c>
      <c r="AA15" s="25">
        <f t="shared" si="14"/>
        <v>1.1187856547000001</v>
      </c>
      <c r="AB15" s="25">
        <v>-1.2800000000000001E-3</v>
      </c>
      <c r="AC15" s="25">
        <f t="shared" si="15"/>
        <v>-7.3000000000000007E-4</v>
      </c>
    </row>
    <row r="16" spans="1:29" s="15" customFormat="1">
      <c r="A16" s="18">
        <v>264</v>
      </c>
      <c r="B16" s="25">
        <v>-1.6000000000000001E-4</v>
      </c>
      <c r="C16" s="25">
        <v>6.1580000000000003E-2</v>
      </c>
      <c r="D16" s="25">
        <f t="shared" si="0"/>
        <v>6.2304999999999999E-2</v>
      </c>
      <c r="E16" s="25"/>
      <c r="F16" s="25">
        <f t="shared" si="1"/>
        <v>6.0760429999999997E-2</v>
      </c>
      <c r="G16" s="25">
        <f t="shared" si="2"/>
        <v>1.3993127029000001</v>
      </c>
      <c r="H16" s="25">
        <v>5.9339999999999997E-2</v>
      </c>
      <c r="I16" s="25">
        <f t="shared" si="3"/>
        <v>6.0064999999999993E-2</v>
      </c>
      <c r="J16" s="25"/>
      <c r="K16" s="25">
        <f t="shared" si="4"/>
        <v>5.8571729999999995E-2</v>
      </c>
      <c r="L16" s="25">
        <f t="shared" si="5"/>
        <v>1.3489069418999999</v>
      </c>
      <c r="M16" s="25">
        <v>5.9339999999999997E-2</v>
      </c>
      <c r="N16" s="25">
        <f t="shared" si="6"/>
        <v>6.0064999999999993E-2</v>
      </c>
      <c r="O16" s="25"/>
      <c r="P16" s="25">
        <f t="shared" si="7"/>
        <v>5.857032999999999E-2</v>
      </c>
      <c r="Q16" s="25">
        <f t="shared" si="8"/>
        <v>1.3488746998999999</v>
      </c>
      <c r="R16" s="25">
        <v>4.641E-2</v>
      </c>
      <c r="S16" s="25">
        <f t="shared" si="9"/>
        <v>4.7134999999999996E-2</v>
      </c>
      <c r="T16" s="25"/>
      <c r="U16" s="25">
        <f t="shared" si="10"/>
        <v>4.5062289999999998E-2</v>
      </c>
      <c r="V16" s="25">
        <f t="shared" si="11"/>
        <v>1.0377845387</v>
      </c>
      <c r="W16" s="25">
        <v>5.2200000000000003E-2</v>
      </c>
      <c r="X16" s="25">
        <f t="shared" si="12"/>
        <v>5.2925E-2</v>
      </c>
      <c r="Y16" s="25"/>
      <c r="Z16" s="25">
        <f t="shared" si="13"/>
        <v>4.8274490000000003E-2</v>
      </c>
      <c r="AA16" s="25">
        <f t="shared" si="14"/>
        <v>1.1117615047000002</v>
      </c>
      <c r="AB16" s="25">
        <v>-1.2899999999999999E-3</v>
      </c>
      <c r="AC16" s="25">
        <f t="shared" si="15"/>
        <v>-7.2499999999999995E-4</v>
      </c>
    </row>
    <row r="17" spans="1:29" s="15" customFormat="1">
      <c r="A17" s="18">
        <v>265</v>
      </c>
      <c r="B17" s="25">
        <v>-1.4999999999999999E-4</v>
      </c>
      <c r="C17" s="25">
        <v>6.0380000000000003E-2</v>
      </c>
      <c r="D17" s="25">
        <f t="shared" si="0"/>
        <v>6.1110000000000005E-2</v>
      </c>
      <c r="E17" s="25"/>
      <c r="F17" s="25">
        <f t="shared" si="1"/>
        <v>5.9565430000000003E-2</v>
      </c>
      <c r="G17" s="25">
        <f t="shared" si="2"/>
        <v>1.3717918529000002</v>
      </c>
      <c r="H17" s="25">
        <v>5.8229999999999997E-2</v>
      </c>
      <c r="I17" s="25">
        <f t="shared" si="3"/>
        <v>5.8959999999999999E-2</v>
      </c>
      <c r="J17" s="25"/>
      <c r="K17" s="25">
        <f t="shared" si="4"/>
        <v>5.7466730000000001E-2</v>
      </c>
      <c r="L17" s="25">
        <f t="shared" si="5"/>
        <v>1.3234587919</v>
      </c>
      <c r="M17" s="25">
        <v>5.8229999999999997E-2</v>
      </c>
      <c r="N17" s="25">
        <f t="shared" si="6"/>
        <v>5.8959999999999999E-2</v>
      </c>
      <c r="O17" s="25"/>
      <c r="P17" s="25">
        <f t="shared" si="7"/>
        <v>5.7465329999999995E-2</v>
      </c>
      <c r="Q17" s="25">
        <f t="shared" si="8"/>
        <v>1.3234265499</v>
      </c>
      <c r="R17" s="25">
        <v>4.5769999999999998E-2</v>
      </c>
      <c r="S17" s="25">
        <f t="shared" si="9"/>
        <v>4.65E-2</v>
      </c>
      <c r="T17" s="25"/>
      <c r="U17" s="25">
        <f t="shared" si="10"/>
        <v>4.4427290000000001E-2</v>
      </c>
      <c r="V17" s="25">
        <f t="shared" si="11"/>
        <v>1.0231604887000001</v>
      </c>
      <c r="W17" s="25">
        <v>5.0999999999999997E-2</v>
      </c>
      <c r="X17" s="25">
        <f t="shared" si="12"/>
        <v>5.1729999999999998E-2</v>
      </c>
      <c r="Y17" s="25"/>
      <c r="Z17" s="25">
        <f t="shared" si="13"/>
        <v>4.7079490000000002E-2</v>
      </c>
      <c r="AA17" s="25">
        <f t="shared" si="14"/>
        <v>1.0842406547000001</v>
      </c>
      <c r="AB17" s="25">
        <v>-1.31E-3</v>
      </c>
      <c r="AC17" s="25">
        <f t="shared" si="15"/>
        <v>-7.2999999999999996E-4</v>
      </c>
    </row>
    <row r="18" spans="1:29" s="15" customFormat="1">
      <c r="A18" s="18">
        <v>266</v>
      </c>
      <c r="B18" s="25">
        <v>-2.3000000000000001E-4</v>
      </c>
      <c r="C18" s="25">
        <v>0.06</v>
      </c>
      <c r="D18" s="25">
        <f t="shared" si="0"/>
        <v>6.0765E-2</v>
      </c>
      <c r="E18" s="25"/>
      <c r="F18" s="25">
        <f t="shared" si="1"/>
        <v>5.9220429999999998E-2</v>
      </c>
      <c r="G18" s="25">
        <f t="shared" si="2"/>
        <v>1.3638465029</v>
      </c>
      <c r="H18" s="25">
        <v>5.7459999999999997E-2</v>
      </c>
      <c r="I18" s="25">
        <f t="shared" si="3"/>
        <v>5.8224999999999999E-2</v>
      </c>
      <c r="J18" s="25"/>
      <c r="K18" s="25">
        <f t="shared" si="4"/>
        <v>5.6731730000000001E-2</v>
      </c>
      <c r="L18" s="25">
        <f t="shared" si="5"/>
        <v>1.3065317419</v>
      </c>
      <c r="M18" s="25">
        <v>5.7459999999999997E-2</v>
      </c>
      <c r="N18" s="25">
        <f t="shared" si="6"/>
        <v>5.8224999999999999E-2</v>
      </c>
      <c r="O18" s="25"/>
      <c r="P18" s="25">
        <f t="shared" si="7"/>
        <v>5.6730329999999995E-2</v>
      </c>
      <c r="Q18" s="25">
        <f t="shared" si="8"/>
        <v>1.3064994998999999</v>
      </c>
      <c r="R18" s="25">
        <v>4.4679999999999997E-2</v>
      </c>
      <c r="S18" s="25">
        <f>R18-AC18</f>
        <v>4.5444999999999999E-2</v>
      </c>
      <c r="T18" s="25"/>
      <c r="U18" s="25">
        <f t="shared" si="10"/>
        <v>4.3372290000000001E-2</v>
      </c>
      <c r="V18" s="25">
        <f t="shared" si="11"/>
        <v>0.99886383870000006</v>
      </c>
      <c r="W18" s="25">
        <v>5.0250000000000003E-2</v>
      </c>
      <c r="X18" s="25">
        <f t="shared" si="12"/>
        <v>5.1015000000000005E-2</v>
      </c>
      <c r="Y18" s="25"/>
      <c r="Z18" s="25">
        <f t="shared" si="13"/>
        <v>4.6364490000000008E-2</v>
      </c>
      <c r="AA18" s="25">
        <f t="shared" si="14"/>
        <v>1.0677742047000003</v>
      </c>
      <c r="AB18" s="25">
        <v>-1.2999999999999999E-3</v>
      </c>
      <c r="AC18" s="25">
        <f t="shared" si="15"/>
        <v>-7.6499999999999995E-4</v>
      </c>
    </row>
    <row r="19" spans="1:29" s="15" customFormat="1">
      <c r="A19" s="18">
        <v>267</v>
      </c>
      <c r="B19" s="25">
        <v>4.0000000000000003E-5</v>
      </c>
      <c r="C19" s="25">
        <v>5.8729999999999997E-2</v>
      </c>
      <c r="D19" s="25">
        <f t="shared" si="0"/>
        <v>5.9219999999999995E-2</v>
      </c>
      <c r="E19" s="25"/>
      <c r="F19" s="25">
        <f t="shared" si="1"/>
        <v>5.7675429999999993E-2</v>
      </c>
      <c r="G19" s="25">
        <f t="shared" si="2"/>
        <v>1.3282651528999998</v>
      </c>
      <c r="H19" s="25">
        <v>5.6570000000000002E-2</v>
      </c>
      <c r="I19" s="25">
        <f t="shared" si="3"/>
        <v>5.706E-2</v>
      </c>
      <c r="J19" s="25"/>
      <c r="K19" s="25">
        <f t="shared" si="4"/>
        <v>5.5566730000000002E-2</v>
      </c>
      <c r="L19" s="25">
        <f t="shared" si="5"/>
        <v>1.2797017919</v>
      </c>
      <c r="M19" s="25">
        <v>5.6570000000000002E-2</v>
      </c>
      <c r="N19" s="25">
        <f t="shared" si="6"/>
        <v>5.706E-2</v>
      </c>
      <c r="O19" s="25"/>
      <c r="P19" s="25">
        <f t="shared" si="7"/>
        <v>5.5565329999999996E-2</v>
      </c>
      <c r="Q19" s="25">
        <f t="shared" si="8"/>
        <v>1.2796695498999999</v>
      </c>
      <c r="R19" s="25">
        <v>4.4299999999999999E-2</v>
      </c>
      <c r="S19" s="25">
        <f t="shared" si="9"/>
        <v>4.4789999999999996E-2</v>
      </c>
      <c r="T19" s="25"/>
      <c r="U19" s="25">
        <f t="shared" si="10"/>
        <v>4.2717289999999998E-2</v>
      </c>
      <c r="V19" s="25">
        <f t="shared" si="11"/>
        <v>0.98377918870000003</v>
      </c>
      <c r="W19" s="25">
        <v>4.9259999999999998E-2</v>
      </c>
      <c r="X19" s="25">
        <f t="shared" si="12"/>
        <v>4.9749999999999996E-2</v>
      </c>
      <c r="Y19" s="25"/>
      <c r="Z19" s="25">
        <f t="shared" si="13"/>
        <v>4.5099489999999992E-2</v>
      </c>
      <c r="AA19" s="25">
        <f t="shared" si="14"/>
        <v>1.0386412546999999</v>
      </c>
      <c r="AB19" s="25">
        <v>-1.0200000000000001E-3</v>
      </c>
      <c r="AC19" s="25">
        <f t="shared" si="15"/>
        <v>-4.8999999999999998E-4</v>
      </c>
    </row>
    <row r="20" spans="1:29" s="15" customFormat="1">
      <c r="A20" s="18">
        <v>268</v>
      </c>
      <c r="B20" s="25">
        <v>-2.1000000000000001E-4</v>
      </c>
      <c r="C20" s="25">
        <v>5.8560000000000001E-2</v>
      </c>
      <c r="D20" s="25">
        <f t="shared" si="0"/>
        <v>5.9380000000000002E-2</v>
      </c>
      <c r="E20" s="25"/>
      <c r="F20" s="25">
        <f t="shared" si="1"/>
        <v>5.783543E-2</v>
      </c>
      <c r="G20" s="25">
        <f t="shared" si="2"/>
        <v>1.3319499529000001</v>
      </c>
      <c r="H20" s="25">
        <v>5.5849999999999997E-2</v>
      </c>
      <c r="I20" s="25">
        <f t="shared" si="3"/>
        <v>5.6669999999999998E-2</v>
      </c>
      <c r="J20" s="25"/>
      <c r="K20" s="25">
        <f t="shared" si="4"/>
        <v>5.517673E-2</v>
      </c>
      <c r="L20" s="25">
        <f t="shared" si="5"/>
        <v>1.2707200919000001</v>
      </c>
      <c r="M20" s="25">
        <v>5.5849999999999997E-2</v>
      </c>
      <c r="N20" s="25">
        <f t="shared" si="6"/>
        <v>5.6669999999999998E-2</v>
      </c>
      <c r="O20" s="25"/>
      <c r="P20" s="25">
        <f t="shared" si="7"/>
        <v>5.5175329999999995E-2</v>
      </c>
      <c r="Q20" s="25">
        <f t="shared" si="8"/>
        <v>1.2706878498999998</v>
      </c>
      <c r="R20" s="25">
        <v>4.3369999999999999E-2</v>
      </c>
      <c r="S20" s="25">
        <f t="shared" si="9"/>
        <v>4.419E-2</v>
      </c>
      <c r="T20" s="25"/>
      <c r="U20" s="25">
        <f t="shared" si="10"/>
        <v>4.2117290000000002E-2</v>
      </c>
      <c r="V20" s="25">
        <f t="shared" si="11"/>
        <v>0.96996118870000003</v>
      </c>
      <c r="W20" s="25">
        <v>4.8820000000000002E-2</v>
      </c>
      <c r="X20" s="25">
        <f t="shared" si="12"/>
        <v>4.9640000000000004E-2</v>
      </c>
      <c r="Y20" s="25"/>
      <c r="Z20" s="25">
        <f t="shared" si="13"/>
        <v>4.4989490000000007E-2</v>
      </c>
      <c r="AA20" s="25">
        <f t="shared" si="14"/>
        <v>1.0361079547000003</v>
      </c>
      <c r="AB20" s="25">
        <v>-1.4300000000000001E-3</v>
      </c>
      <c r="AC20" s="25">
        <f t="shared" si="15"/>
        <v>-8.1999999999999998E-4</v>
      </c>
    </row>
    <row r="21" spans="1:29" s="15" customFormat="1">
      <c r="A21" s="18">
        <v>269</v>
      </c>
      <c r="B21" s="25">
        <v>2.0000000000000002E-5</v>
      </c>
      <c r="C21" s="25">
        <v>5.7169999999999999E-2</v>
      </c>
      <c r="D21" s="25">
        <f t="shared" si="0"/>
        <v>5.7744999999999998E-2</v>
      </c>
      <c r="E21" s="25"/>
      <c r="F21" s="25">
        <f t="shared" si="1"/>
        <v>5.6200429999999996E-2</v>
      </c>
      <c r="G21" s="25">
        <f t="shared" si="2"/>
        <v>1.2942959029000001</v>
      </c>
      <c r="H21" s="25">
        <v>5.4760000000000003E-2</v>
      </c>
      <c r="I21" s="25">
        <f t="shared" si="3"/>
        <v>5.5335000000000002E-2</v>
      </c>
      <c r="J21" s="25"/>
      <c r="K21" s="25">
        <f t="shared" si="4"/>
        <v>5.3841730000000004E-2</v>
      </c>
      <c r="L21" s="25">
        <f t="shared" si="5"/>
        <v>1.2399750419000002</v>
      </c>
      <c r="M21" s="25">
        <v>5.4760000000000003E-2</v>
      </c>
      <c r="N21" s="25">
        <f t="shared" si="6"/>
        <v>5.5335000000000002E-2</v>
      </c>
      <c r="O21" s="25"/>
      <c r="P21" s="25">
        <f t="shared" si="7"/>
        <v>5.3840330000000006E-2</v>
      </c>
      <c r="Q21" s="25">
        <f t="shared" si="8"/>
        <v>1.2399427999000001</v>
      </c>
      <c r="R21" s="25">
        <v>4.2299999999999997E-2</v>
      </c>
      <c r="S21" s="25">
        <f t="shared" si="9"/>
        <v>4.2874999999999996E-2</v>
      </c>
      <c r="T21" s="25"/>
      <c r="U21" s="25">
        <f t="shared" si="10"/>
        <v>4.0802289999999998E-2</v>
      </c>
      <c r="V21" s="25">
        <f t="shared" si="11"/>
        <v>0.93967673870000001</v>
      </c>
      <c r="W21" s="25">
        <v>4.802E-2</v>
      </c>
      <c r="X21" s="25">
        <f t="shared" si="12"/>
        <v>4.8594999999999999E-2</v>
      </c>
      <c r="Y21" s="25"/>
      <c r="Z21" s="25">
        <f t="shared" si="13"/>
        <v>4.3944490000000003E-2</v>
      </c>
      <c r="AA21" s="25">
        <f t="shared" si="14"/>
        <v>1.0120416047</v>
      </c>
      <c r="AB21" s="25">
        <v>-1.17E-3</v>
      </c>
      <c r="AC21" s="25">
        <f t="shared" si="15"/>
        <v>-5.7499999999999999E-4</v>
      </c>
    </row>
    <row r="22" spans="1:29" s="15" customFormat="1">
      <c r="A22" s="18">
        <v>270</v>
      </c>
      <c r="B22" s="25">
        <v>-2.7E-4</v>
      </c>
      <c r="C22" s="25">
        <v>5.6649999999999999E-2</v>
      </c>
      <c r="D22" s="25">
        <f t="shared" si="0"/>
        <v>5.7485000000000001E-2</v>
      </c>
      <c r="E22" s="25"/>
      <c r="F22" s="25">
        <f t="shared" si="1"/>
        <v>5.5940429999999999E-2</v>
      </c>
      <c r="G22" s="25">
        <f t="shared" si="2"/>
        <v>1.2883081029000001</v>
      </c>
      <c r="H22" s="25">
        <v>5.3760000000000002E-2</v>
      </c>
      <c r="I22" s="25">
        <f t="shared" si="3"/>
        <v>5.4595000000000005E-2</v>
      </c>
      <c r="J22" s="25"/>
      <c r="K22" s="25">
        <f t="shared" si="4"/>
        <v>5.3101730000000007E-2</v>
      </c>
      <c r="L22" s="25">
        <f t="shared" si="5"/>
        <v>1.2229328419000003</v>
      </c>
      <c r="M22" s="25">
        <v>5.3760000000000002E-2</v>
      </c>
      <c r="N22" s="25">
        <f t="shared" si="6"/>
        <v>5.4595000000000005E-2</v>
      </c>
      <c r="O22" s="25"/>
      <c r="P22" s="25">
        <f t="shared" si="7"/>
        <v>5.3100330000000001E-2</v>
      </c>
      <c r="Q22" s="25">
        <f t="shared" si="8"/>
        <v>1.2229005999</v>
      </c>
      <c r="R22" s="25">
        <v>4.1610000000000001E-2</v>
      </c>
      <c r="S22" s="25">
        <f t="shared" si="9"/>
        <v>4.2445000000000004E-2</v>
      </c>
      <c r="T22" s="25"/>
      <c r="U22" s="25">
        <f t="shared" si="10"/>
        <v>4.0372290000000005E-2</v>
      </c>
      <c r="V22" s="25">
        <f t="shared" si="11"/>
        <v>0.92977383870000019</v>
      </c>
      <c r="W22" s="25">
        <v>4.7390000000000002E-2</v>
      </c>
      <c r="X22" s="25">
        <f t="shared" si="12"/>
        <v>4.8225000000000004E-2</v>
      </c>
      <c r="Y22" s="25"/>
      <c r="Z22" s="25">
        <f t="shared" si="13"/>
        <v>4.3574490000000007E-2</v>
      </c>
      <c r="AA22" s="25">
        <f t="shared" si="14"/>
        <v>1.0035205047000002</v>
      </c>
      <c r="AB22" s="25">
        <v>-1.4E-3</v>
      </c>
      <c r="AC22" s="25">
        <f t="shared" si="15"/>
        <v>-8.3500000000000002E-4</v>
      </c>
    </row>
    <row r="23" spans="1:29" s="15" customFormat="1">
      <c r="A23" s="18">
        <v>271</v>
      </c>
      <c r="B23" s="25">
        <v>3.0000000000000001E-5</v>
      </c>
      <c r="C23" s="25">
        <v>5.5710000000000003E-2</v>
      </c>
      <c r="D23" s="25">
        <f t="shared" si="0"/>
        <v>5.6254999999999999E-2</v>
      </c>
      <c r="E23" s="25"/>
      <c r="F23" s="25">
        <f t="shared" si="1"/>
        <v>5.4710429999999997E-2</v>
      </c>
      <c r="G23" s="25">
        <f t="shared" si="2"/>
        <v>1.2599812028999999</v>
      </c>
      <c r="H23" s="25">
        <v>5.3120000000000001E-2</v>
      </c>
      <c r="I23" s="25">
        <f t="shared" si="3"/>
        <v>5.3664999999999997E-2</v>
      </c>
      <c r="J23" s="25"/>
      <c r="K23" s="25">
        <f t="shared" si="4"/>
        <v>5.2171729999999999E-2</v>
      </c>
      <c r="L23" s="25">
        <f t="shared" si="5"/>
        <v>1.2015149419</v>
      </c>
      <c r="M23" s="25">
        <v>5.3120000000000001E-2</v>
      </c>
      <c r="N23" s="25">
        <f t="shared" si="6"/>
        <v>5.3664999999999997E-2</v>
      </c>
      <c r="O23" s="25"/>
      <c r="P23" s="25">
        <f t="shared" si="7"/>
        <v>5.2170330000000001E-2</v>
      </c>
      <c r="Q23" s="25">
        <f t="shared" si="8"/>
        <v>1.2014826999000001</v>
      </c>
      <c r="R23" s="25">
        <v>4.0710000000000003E-2</v>
      </c>
      <c r="S23" s="25">
        <f t="shared" si="9"/>
        <v>4.1255E-2</v>
      </c>
      <c r="T23" s="25"/>
      <c r="U23" s="25">
        <f t="shared" si="10"/>
        <v>3.9182290000000002E-2</v>
      </c>
      <c r="V23" s="25">
        <f t="shared" si="11"/>
        <v>0.9023681387000001</v>
      </c>
      <c r="W23" s="25">
        <v>4.6670000000000003E-2</v>
      </c>
      <c r="X23" s="25">
        <f t="shared" si="12"/>
        <v>4.7215E-2</v>
      </c>
      <c r="Y23" s="25"/>
      <c r="Z23" s="25">
        <f t="shared" si="13"/>
        <v>4.2564489999999996E-2</v>
      </c>
      <c r="AA23" s="25">
        <f t="shared" si="14"/>
        <v>0.98026020469999997</v>
      </c>
      <c r="AB23" s="25">
        <v>-1.1199999999999999E-3</v>
      </c>
      <c r="AC23" s="25">
        <f t="shared" si="15"/>
        <v>-5.4499999999999991E-4</v>
      </c>
    </row>
    <row r="24" spans="1:29" s="15" customFormat="1">
      <c r="A24" s="18">
        <v>272</v>
      </c>
      <c r="B24" s="25">
        <v>-8.0000000000000007E-5</v>
      </c>
      <c r="C24" s="25">
        <v>5.5419999999999997E-2</v>
      </c>
      <c r="D24" s="25">
        <f t="shared" si="0"/>
        <v>5.6139999999999995E-2</v>
      </c>
      <c r="E24" s="25"/>
      <c r="F24" s="25">
        <f t="shared" si="1"/>
        <v>5.4595429999999993E-2</v>
      </c>
      <c r="G24" s="25">
        <f t="shared" si="2"/>
        <v>1.2573327529</v>
      </c>
      <c r="H24" s="25">
        <v>5.219E-2</v>
      </c>
      <c r="I24" s="25">
        <f t="shared" si="3"/>
        <v>5.2909999999999999E-2</v>
      </c>
      <c r="J24" s="25"/>
      <c r="K24" s="25">
        <f t="shared" si="4"/>
        <v>5.1416730000000001E-2</v>
      </c>
      <c r="L24" s="25">
        <f t="shared" si="5"/>
        <v>1.1841272919000001</v>
      </c>
      <c r="M24" s="25">
        <v>5.219E-2</v>
      </c>
      <c r="N24" s="25">
        <f t="shared" si="6"/>
        <v>5.2909999999999999E-2</v>
      </c>
      <c r="O24" s="25"/>
      <c r="P24" s="25">
        <f t="shared" si="7"/>
        <v>5.1415329999999995E-2</v>
      </c>
      <c r="Q24" s="25">
        <f t="shared" si="8"/>
        <v>1.1840950499</v>
      </c>
      <c r="R24" s="25">
        <v>4.07E-2</v>
      </c>
      <c r="S24" s="25">
        <f t="shared" si="9"/>
        <v>4.1419999999999998E-2</v>
      </c>
      <c r="T24" s="25"/>
      <c r="U24" s="25">
        <f t="shared" si="10"/>
        <v>3.934729E-2</v>
      </c>
      <c r="V24" s="25">
        <f t="shared" si="11"/>
        <v>0.9061680887000001</v>
      </c>
      <c r="W24" s="25">
        <v>4.5900000000000003E-2</v>
      </c>
      <c r="X24" s="25">
        <f t="shared" si="12"/>
        <v>4.6620000000000002E-2</v>
      </c>
      <c r="Y24" s="25"/>
      <c r="Z24" s="25">
        <f t="shared" si="13"/>
        <v>4.1969489999999998E-2</v>
      </c>
      <c r="AA24" s="25">
        <f t="shared" si="14"/>
        <v>0.96655735470000004</v>
      </c>
      <c r="AB24" s="25">
        <v>-1.3600000000000001E-3</v>
      </c>
      <c r="AC24" s="25">
        <f t="shared" si="15"/>
        <v>-7.2000000000000005E-4</v>
      </c>
    </row>
    <row r="25" spans="1:29" s="15" customFormat="1">
      <c r="A25" s="18">
        <v>273</v>
      </c>
      <c r="B25" s="25">
        <v>-1.2E-4</v>
      </c>
      <c r="C25" s="25">
        <v>5.3990000000000003E-2</v>
      </c>
      <c r="D25" s="25">
        <f t="shared" si="0"/>
        <v>5.4755000000000005E-2</v>
      </c>
      <c r="E25" s="25"/>
      <c r="F25" s="25">
        <f t="shared" si="1"/>
        <v>5.3210430000000003E-2</v>
      </c>
      <c r="G25" s="25">
        <f t="shared" si="2"/>
        <v>1.2254362029000001</v>
      </c>
      <c r="H25" s="25">
        <v>5.126E-2</v>
      </c>
      <c r="I25" s="25">
        <f t="shared" si="3"/>
        <v>5.2025000000000002E-2</v>
      </c>
      <c r="J25" s="25"/>
      <c r="K25" s="25">
        <f t="shared" si="4"/>
        <v>5.0531730000000004E-2</v>
      </c>
      <c r="L25" s="25">
        <f t="shared" si="5"/>
        <v>1.1637457419000001</v>
      </c>
      <c r="M25" s="25">
        <v>5.126E-2</v>
      </c>
      <c r="N25" s="25">
        <f t="shared" si="6"/>
        <v>5.2025000000000002E-2</v>
      </c>
      <c r="O25" s="25"/>
      <c r="P25" s="25">
        <f t="shared" si="7"/>
        <v>5.0530329999999998E-2</v>
      </c>
      <c r="Q25" s="25">
        <f t="shared" si="8"/>
        <v>1.1637134999000001</v>
      </c>
      <c r="R25" s="25">
        <v>4.0579999999999998E-2</v>
      </c>
      <c r="S25" s="25">
        <f t="shared" si="9"/>
        <v>4.1345E-2</v>
      </c>
      <c r="T25" s="25"/>
      <c r="U25" s="25">
        <f t="shared" si="10"/>
        <v>3.9272290000000001E-2</v>
      </c>
      <c r="V25" s="25">
        <f t="shared" si="11"/>
        <v>0.90444083870000003</v>
      </c>
      <c r="W25" s="25">
        <v>4.4920000000000002E-2</v>
      </c>
      <c r="X25" s="25">
        <f t="shared" si="12"/>
        <v>4.5685000000000003E-2</v>
      </c>
      <c r="Y25" s="25"/>
      <c r="Z25" s="25">
        <f t="shared" si="13"/>
        <v>4.1034490000000007E-2</v>
      </c>
      <c r="AA25" s="25">
        <f t="shared" si="14"/>
        <v>0.94502430470000021</v>
      </c>
      <c r="AB25" s="25">
        <v>-1.41E-3</v>
      </c>
      <c r="AC25" s="25">
        <f t="shared" si="15"/>
        <v>-7.6500000000000005E-4</v>
      </c>
    </row>
    <row r="26" spans="1:29" s="15" customFormat="1">
      <c r="A26" s="18">
        <v>274</v>
      </c>
      <c r="B26" s="25">
        <v>2.0000000000000002E-5</v>
      </c>
      <c r="C26" s="25">
        <v>5.3850000000000002E-2</v>
      </c>
      <c r="D26" s="25">
        <f t="shared" si="0"/>
        <v>5.4484999999999999E-2</v>
      </c>
      <c r="E26" s="25"/>
      <c r="F26" s="25">
        <f t="shared" si="1"/>
        <v>5.2940429999999997E-2</v>
      </c>
      <c r="G26" s="25">
        <f t="shared" si="2"/>
        <v>1.2192181029</v>
      </c>
      <c r="H26" s="25">
        <v>5.0470000000000001E-2</v>
      </c>
      <c r="I26" s="25">
        <f t="shared" si="3"/>
        <v>5.1104999999999998E-2</v>
      </c>
      <c r="J26" s="25"/>
      <c r="K26" s="25">
        <f t="shared" si="4"/>
        <v>4.961173E-2</v>
      </c>
      <c r="L26" s="25">
        <f t="shared" si="5"/>
        <v>1.1425581419000002</v>
      </c>
      <c r="M26" s="25">
        <v>5.0470000000000001E-2</v>
      </c>
      <c r="N26" s="25">
        <f t="shared" si="6"/>
        <v>5.1104999999999998E-2</v>
      </c>
      <c r="O26" s="25"/>
      <c r="P26" s="25">
        <f t="shared" si="7"/>
        <v>4.9610329999999994E-2</v>
      </c>
      <c r="Q26" s="25">
        <f t="shared" si="8"/>
        <v>1.1425258998999999</v>
      </c>
      <c r="R26" s="25">
        <v>4.0550000000000003E-2</v>
      </c>
      <c r="S26" s="25">
        <f>R26-AC26</f>
        <v>4.1184999999999999E-2</v>
      </c>
      <c r="T26" s="25"/>
      <c r="U26" s="25">
        <f t="shared" si="10"/>
        <v>3.9112290000000001E-2</v>
      </c>
      <c r="V26" s="25">
        <f t="shared" si="11"/>
        <v>0.90075603870000009</v>
      </c>
      <c r="W26" s="25">
        <v>4.3650000000000001E-2</v>
      </c>
      <c r="X26" s="25">
        <f t="shared" si="12"/>
        <v>4.4284999999999998E-2</v>
      </c>
      <c r="Y26" s="25"/>
      <c r="Z26" s="25">
        <f t="shared" si="13"/>
        <v>3.9634489999999994E-2</v>
      </c>
      <c r="AA26" s="25">
        <f t="shared" si="14"/>
        <v>0.91278230469999988</v>
      </c>
      <c r="AB26" s="25">
        <v>-1.2899999999999999E-3</v>
      </c>
      <c r="AC26" s="25">
        <f t="shared" si="15"/>
        <v>-6.3499999999999993E-4</v>
      </c>
    </row>
    <row r="27" spans="1:29" s="15" customFormat="1">
      <c r="A27" s="19">
        <v>275</v>
      </c>
      <c r="B27" s="25">
        <v>-9.0000000000000006E-5</v>
      </c>
      <c r="C27" s="25">
        <v>5.2470000000000003E-2</v>
      </c>
      <c r="D27" s="25">
        <f t="shared" si="0"/>
        <v>5.321E-2</v>
      </c>
      <c r="E27" s="25"/>
      <c r="F27" s="25">
        <f t="shared" si="1"/>
        <v>5.1665429999999998E-2</v>
      </c>
      <c r="G27" s="25">
        <f t="shared" si="2"/>
        <v>1.1898548528999999</v>
      </c>
      <c r="H27" s="25">
        <v>4.9480000000000003E-2</v>
      </c>
      <c r="I27" s="25">
        <f t="shared" si="3"/>
        <v>5.0220000000000001E-2</v>
      </c>
      <c r="J27" s="25"/>
      <c r="K27" s="25">
        <f t="shared" si="4"/>
        <v>4.8726730000000003E-2</v>
      </c>
      <c r="L27" s="25">
        <f t="shared" si="5"/>
        <v>1.1221765919000002</v>
      </c>
      <c r="M27" s="25">
        <v>4.9480000000000003E-2</v>
      </c>
      <c r="N27" s="25">
        <f t="shared" si="6"/>
        <v>5.0220000000000001E-2</v>
      </c>
      <c r="O27" s="25"/>
      <c r="P27" s="25">
        <f t="shared" si="7"/>
        <v>4.8725329999999997E-2</v>
      </c>
      <c r="Q27" s="25">
        <f t="shared" si="8"/>
        <v>1.1221443498999999</v>
      </c>
      <c r="R27" s="25">
        <v>4.054E-2</v>
      </c>
      <c r="S27" s="25">
        <f t="shared" si="9"/>
        <v>4.1279999999999997E-2</v>
      </c>
      <c r="T27" s="25"/>
      <c r="U27" s="25">
        <f t="shared" si="10"/>
        <v>3.9207289999999999E-2</v>
      </c>
      <c r="V27" s="25">
        <f t="shared" si="11"/>
        <v>0.90294388869999997</v>
      </c>
      <c r="W27" s="25">
        <v>4.3409999999999997E-2</v>
      </c>
      <c r="X27" s="25">
        <f>W27-AC27</f>
        <v>4.4149999999999995E-2</v>
      </c>
      <c r="Y27" s="25"/>
      <c r="Z27" s="25">
        <f t="shared" si="13"/>
        <v>3.9499489999999998E-2</v>
      </c>
      <c r="AA27" s="25">
        <f t="shared" si="14"/>
        <v>0.90967325470000004</v>
      </c>
      <c r="AB27" s="25">
        <v>-1.39E-3</v>
      </c>
      <c r="AC27" s="25">
        <f t="shared" si="15"/>
        <v>-7.3999999999999999E-4</v>
      </c>
    </row>
    <row r="28" spans="1:29" s="15" customFormat="1">
      <c r="A28" s="19">
        <v>276</v>
      </c>
      <c r="B28" s="25">
        <v>-1.0000000000000001E-5</v>
      </c>
      <c r="C28" s="25">
        <v>5.1670000000000001E-2</v>
      </c>
      <c r="D28" s="25">
        <f t="shared" si="0"/>
        <v>5.2315E-2</v>
      </c>
      <c r="E28" s="25"/>
      <c r="F28" s="25">
        <f t="shared" si="1"/>
        <v>5.0770429999999998E-2</v>
      </c>
      <c r="G28" s="25">
        <f t="shared" si="2"/>
        <v>1.1692430029000001</v>
      </c>
      <c r="H28" s="25">
        <v>4.829E-2</v>
      </c>
      <c r="I28" s="25">
        <f t="shared" si="3"/>
        <v>4.8934999999999999E-2</v>
      </c>
      <c r="J28" s="25"/>
      <c r="K28" s="25">
        <f t="shared" si="4"/>
        <v>4.7441730000000001E-2</v>
      </c>
      <c r="L28" s="25">
        <f t="shared" si="5"/>
        <v>1.0925830419</v>
      </c>
      <c r="M28" s="25">
        <v>4.829E-2</v>
      </c>
      <c r="N28" s="25">
        <f t="shared" si="6"/>
        <v>4.8934999999999999E-2</v>
      </c>
      <c r="O28" s="25"/>
      <c r="P28" s="25">
        <f t="shared" si="7"/>
        <v>4.7440330000000003E-2</v>
      </c>
      <c r="Q28" s="25">
        <f t="shared" si="8"/>
        <v>1.0925507999000001</v>
      </c>
      <c r="R28" s="25">
        <v>4.0529999999999997E-2</v>
      </c>
      <c r="S28" s="25">
        <f t="shared" si="9"/>
        <v>4.1174999999999996E-2</v>
      </c>
      <c r="T28" s="25"/>
      <c r="U28" s="25">
        <f t="shared" si="10"/>
        <v>3.9102289999999998E-2</v>
      </c>
      <c r="V28" s="25">
        <f t="shared" si="11"/>
        <v>0.90052573869999997</v>
      </c>
      <c r="W28" s="25">
        <v>4.2520000000000002E-2</v>
      </c>
      <c r="X28" s="25">
        <f t="shared" si="12"/>
        <v>4.3165000000000002E-2</v>
      </c>
      <c r="Y28" s="25"/>
      <c r="Z28" s="25">
        <f t="shared" si="13"/>
        <v>3.8514489999999998E-2</v>
      </c>
      <c r="AA28" s="25">
        <f t="shared" si="14"/>
        <v>0.88698870470000002</v>
      </c>
      <c r="AB28" s="25">
        <v>-1.2800000000000001E-3</v>
      </c>
      <c r="AC28" s="25">
        <f t="shared" si="15"/>
        <v>-6.4500000000000007E-4</v>
      </c>
    </row>
    <row r="29" spans="1:29" s="15" customFormat="1">
      <c r="A29" s="19">
        <v>277</v>
      </c>
      <c r="B29" s="25">
        <v>-2.1000000000000001E-4</v>
      </c>
      <c r="C29" s="25">
        <v>5.0860000000000002E-2</v>
      </c>
      <c r="D29" s="25">
        <f t="shared" si="0"/>
        <v>5.1665000000000003E-2</v>
      </c>
      <c r="E29" s="25"/>
      <c r="F29" s="25">
        <f t="shared" si="1"/>
        <v>5.0120430000000001E-2</v>
      </c>
      <c r="G29" s="25">
        <f t="shared" si="2"/>
        <v>1.1542735029</v>
      </c>
      <c r="H29" s="25">
        <v>4.7579999999999997E-2</v>
      </c>
      <c r="I29" s="25">
        <f t="shared" si="3"/>
        <v>4.8384999999999997E-2</v>
      </c>
      <c r="J29" s="25"/>
      <c r="K29" s="25">
        <f t="shared" si="4"/>
        <v>4.689173E-2</v>
      </c>
      <c r="L29" s="25">
        <f t="shared" si="5"/>
        <v>1.0799165419000001</v>
      </c>
      <c r="M29" s="25">
        <v>4.759E-2</v>
      </c>
      <c r="N29" s="25">
        <f t="shared" si="6"/>
        <v>4.8395000000000001E-2</v>
      </c>
      <c r="O29" s="25"/>
      <c r="P29" s="25">
        <f t="shared" si="7"/>
        <v>4.6900330000000004E-2</v>
      </c>
      <c r="Q29" s="25">
        <f t="shared" si="8"/>
        <v>1.0801145999000001</v>
      </c>
      <c r="R29" s="25">
        <v>4.052E-2</v>
      </c>
      <c r="S29" s="25">
        <f t="shared" si="9"/>
        <v>4.1325000000000001E-2</v>
      </c>
      <c r="T29" s="25"/>
      <c r="U29" s="25">
        <f t="shared" si="10"/>
        <v>3.9252290000000002E-2</v>
      </c>
      <c r="V29" s="25">
        <f t="shared" si="11"/>
        <v>0.9039802387000001</v>
      </c>
      <c r="W29" s="25">
        <v>4.1880000000000001E-2</v>
      </c>
      <c r="X29" s="25">
        <f t="shared" si="12"/>
        <v>4.2685000000000001E-2</v>
      </c>
      <c r="Y29" s="25"/>
      <c r="Z29" s="25">
        <f t="shared" si="13"/>
        <v>3.8034490000000004E-2</v>
      </c>
      <c r="AA29" s="25">
        <f t="shared" si="14"/>
        <v>0.87593430470000011</v>
      </c>
      <c r="AB29" s="25">
        <v>-1.4E-3</v>
      </c>
      <c r="AC29" s="25">
        <f t="shared" si="15"/>
        <v>-8.0499999999999994E-4</v>
      </c>
    </row>
    <row r="30" spans="1:29" s="15" customFormat="1">
      <c r="A30" s="19">
        <v>278</v>
      </c>
      <c r="B30" s="25">
        <v>-9.0000000000000006E-5</v>
      </c>
      <c r="C30" s="25">
        <v>4.9849999999999998E-2</v>
      </c>
      <c r="D30" s="25">
        <f t="shared" si="0"/>
        <v>5.0599999999999999E-2</v>
      </c>
      <c r="E30" s="25"/>
      <c r="F30" s="25">
        <f t="shared" si="1"/>
        <v>4.9055429999999997E-2</v>
      </c>
      <c r="G30" s="25">
        <f t="shared" si="2"/>
        <v>1.1297465528999999</v>
      </c>
      <c r="H30" s="25">
        <v>4.6589999999999999E-2</v>
      </c>
      <c r="I30" s="25">
        <f t="shared" si="3"/>
        <v>4.734E-2</v>
      </c>
      <c r="J30" s="25"/>
      <c r="K30" s="25">
        <f t="shared" si="4"/>
        <v>4.5846730000000002E-2</v>
      </c>
      <c r="L30" s="25">
        <f t="shared" si="5"/>
        <v>1.0558501919000001</v>
      </c>
      <c r="M30" s="25">
        <v>4.6589999999999999E-2</v>
      </c>
      <c r="N30" s="25">
        <f t="shared" si="6"/>
        <v>4.734E-2</v>
      </c>
      <c r="O30" s="25"/>
      <c r="P30" s="25">
        <f t="shared" si="7"/>
        <v>4.5845330000000004E-2</v>
      </c>
      <c r="Q30" s="25">
        <f t="shared" si="8"/>
        <v>1.0558179499000002</v>
      </c>
      <c r="R30" s="25">
        <v>4.052E-2</v>
      </c>
      <c r="S30" s="25">
        <f t="shared" si="9"/>
        <v>4.1270000000000001E-2</v>
      </c>
      <c r="T30" s="25"/>
      <c r="U30" s="25">
        <f t="shared" si="10"/>
        <v>3.9197290000000003E-2</v>
      </c>
      <c r="V30" s="25">
        <f t="shared" si="11"/>
        <v>0.90271358870000007</v>
      </c>
      <c r="W30" s="25">
        <v>4.1549999999999997E-2</v>
      </c>
      <c r="X30" s="25">
        <f t="shared" si="12"/>
        <v>4.2299999999999997E-2</v>
      </c>
      <c r="Y30" s="25"/>
      <c r="Z30" s="25">
        <f t="shared" si="13"/>
        <v>3.7649489999999994E-2</v>
      </c>
      <c r="AA30" s="25">
        <f t="shared" si="14"/>
        <v>0.86706775469999986</v>
      </c>
      <c r="AB30" s="25">
        <v>-1.41E-3</v>
      </c>
      <c r="AC30" s="25">
        <f t="shared" si="15"/>
        <v>-7.5000000000000002E-4</v>
      </c>
    </row>
    <row r="31" spans="1:29" s="15" customFormat="1">
      <c r="A31" s="19">
        <v>279</v>
      </c>
      <c r="B31" s="25">
        <v>-1.3999999999999999E-4</v>
      </c>
      <c r="C31" s="25">
        <v>4.8910000000000002E-2</v>
      </c>
      <c r="D31" s="25">
        <f t="shared" si="0"/>
        <v>4.9665000000000001E-2</v>
      </c>
      <c r="E31" s="25"/>
      <c r="F31" s="25">
        <f t="shared" si="1"/>
        <v>4.8120429999999999E-2</v>
      </c>
      <c r="G31" s="25">
        <f t="shared" si="2"/>
        <v>1.1082135029</v>
      </c>
      <c r="H31" s="25">
        <v>4.5600000000000002E-2</v>
      </c>
      <c r="I31" s="25">
        <f t="shared" si="3"/>
        <v>4.6355E-2</v>
      </c>
      <c r="J31" s="25"/>
      <c r="K31" s="25">
        <f t="shared" si="4"/>
        <v>4.4861730000000002E-2</v>
      </c>
      <c r="L31" s="25">
        <f t="shared" si="5"/>
        <v>1.0331656419000002</v>
      </c>
      <c r="M31" s="25">
        <v>4.5600000000000002E-2</v>
      </c>
      <c r="N31" s="25">
        <f t="shared" si="6"/>
        <v>4.6355E-2</v>
      </c>
      <c r="O31" s="25"/>
      <c r="P31" s="25">
        <f t="shared" si="7"/>
        <v>4.4860330000000004E-2</v>
      </c>
      <c r="Q31" s="25">
        <f t="shared" si="8"/>
        <v>1.0331333999000001</v>
      </c>
      <c r="R31" s="25">
        <v>4.0390000000000002E-2</v>
      </c>
      <c r="S31" s="25">
        <f t="shared" si="9"/>
        <v>4.1145000000000001E-2</v>
      </c>
      <c r="T31" s="25"/>
      <c r="U31" s="25">
        <f t="shared" si="10"/>
        <v>3.9072290000000003E-2</v>
      </c>
      <c r="V31" s="25">
        <f t="shared" si="11"/>
        <v>0.89983483870000014</v>
      </c>
      <c r="W31" s="25">
        <v>4.1509999999999998E-2</v>
      </c>
      <c r="X31" s="25">
        <f t="shared" si="12"/>
        <v>4.2264999999999997E-2</v>
      </c>
      <c r="Y31" s="25"/>
      <c r="Z31" s="25">
        <f t="shared" si="13"/>
        <v>3.761449E-2</v>
      </c>
      <c r="AA31" s="25">
        <f t="shared" si="14"/>
        <v>0.86626170470000008</v>
      </c>
      <c r="AB31" s="25">
        <v>-1.3699999999999999E-3</v>
      </c>
      <c r="AC31" s="25">
        <f t="shared" si="15"/>
        <v>-7.5499999999999992E-4</v>
      </c>
    </row>
    <row r="32" spans="1:29" s="15" customFormat="1">
      <c r="A32" s="19">
        <v>280</v>
      </c>
      <c r="B32" s="25">
        <v>-1.2999999999999999E-4</v>
      </c>
      <c r="C32" s="25">
        <v>4.8300000000000003E-2</v>
      </c>
      <c r="D32" s="25">
        <f t="shared" si="0"/>
        <v>4.9090000000000002E-2</v>
      </c>
      <c r="E32" s="25"/>
      <c r="F32" s="25">
        <f t="shared" si="1"/>
        <v>4.754543E-2</v>
      </c>
      <c r="G32" s="25">
        <f t="shared" si="2"/>
        <v>1.0949712529</v>
      </c>
      <c r="H32" s="25">
        <v>4.4630000000000003E-2</v>
      </c>
      <c r="I32" s="25">
        <f t="shared" si="3"/>
        <v>4.5420000000000002E-2</v>
      </c>
      <c r="J32" s="25"/>
      <c r="K32" s="25">
        <f t="shared" si="4"/>
        <v>4.3926730000000004E-2</v>
      </c>
      <c r="L32" s="25">
        <f t="shared" si="5"/>
        <v>1.0116325919000002</v>
      </c>
      <c r="M32" s="25">
        <v>4.4630000000000003E-2</v>
      </c>
      <c r="N32" s="25">
        <f t="shared" si="6"/>
        <v>4.5420000000000002E-2</v>
      </c>
      <c r="O32" s="25"/>
      <c r="P32" s="25">
        <f t="shared" si="7"/>
        <v>4.3925329999999999E-2</v>
      </c>
      <c r="Q32" s="25">
        <f t="shared" si="8"/>
        <v>1.0116003498999999</v>
      </c>
      <c r="R32" s="25">
        <v>4.011E-2</v>
      </c>
      <c r="S32" s="25">
        <f t="shared" si="9"/>
        <v>4.0899999999999999E-2</v>
      </c>
      <c r="T32" s="25"/>
      <c r="U32" s="25">
        <f t="shared" si="10"/>
        <v>3.882729E-2</v>
      </c>
      <c r="V32" s="25">
        <f t="shared" si="11"/>
        <v>0.89419248870000001</v>
      </c>
      <c r="W32" s="25">
        <v>4.1500000000000002E-2</v>
      </c>
      <c r="X32" s="25">
        <f t="shared" si="12"/>
        <v>4.2290000000000001E-2</v>
      </c>
      <c r="Y32" s="25"/>
      <c r="Z32" s="25">
        <f t="shared" si="13"/>
        <v>3.7639489999999998E-2</v>
      </c>
      <c r="AA32" s="25">
        <f t="shared" si="14"/>
        <v>0.86683745469999995</v>
      </c>
      <c r="AB32" s="25">
        <v>-1.4499999999999999E-3</v>
      </c>
      <c r="AC32" s="25">
        <f t="shared" si="15"/>
        <v>-7.899999999999999E-4</v>
      </c>
    </row>
    <row r="33" spans="1:29" s="15" customFormat="1">
      <c r="A33" s="19">
        <v>281</v>
      </c>
      <c r="B33" s="25">
        <v>-5.0000000000000002E-5</v>
      </c>
      <c r="C33" s="25">
        <v>4.7230000000000001E-2</v>
      </c>
      <c r="D33" s="25">
        <f t="shared" si="0"/>
        <v>4.7975000000000004E-2</v>
      </c>
      <c r="E33" s="25"/>
      <c r="F33" s="25">
        <f t="shared" si="1"/>
        <v>4.6430430000000002E-2</v>
      </c>
      <c r="G33" s="25">
        <f t="shared" si="2"/>
        <v>1.0692928029000002</v>
      </c>
      <c r="H33" s="25">
        <v>4.3880000000000002E-2</v>
      </c>
      <c r="I33" s="25">
        <f t="shared" si="3"/>
        <v>4.4625000000000005E-2</v>
      </c>
      <c r="J33" s="25"/>
      <c r="K33" s="25">
        <f t="shared" si="4"/>
        <v>4.3131730000000007E-2</v>
      </c>
      <c r="L33" s="25">
        <f t="shared" si="5"/>
        <v>0.99332374190000017</v>
      </c>
      <c r="M33" s="25">
        <v>4.3880000000000002E-2</v>
      </c>
      <c r="N33" s="25">
        <f t="shared" si="6"/>
        <v>4.4625000000000005E-2</v>
      </c>
      <c r="O33" s="25"/>
      <c r="P33" s="25">
        <f t="shared" si="7"/>
        <v>4.3130330000000008E-2</v>
      </c>
      <c r="Q33" s="25">
        <f t="shared" si="8"/>
        <v>0.99329149990000021</v>
      </c>
      <c r="R33" s="25">
        <v>3.968E-2</v>
      </c>
      <c r="S33" s="25">
        <f>R33-AC33</f>
        <v>4.0425000000000003E-2</v>
      </c>
      <c r="T33" s="25"/>
      <c r="U33" s="25">
        <f t="shared" si="10"/>
        <v>3.8352290000000004E-2</v>
      </c>
      <c r="V33" s="25">
        <f t="shared" si="11"/>
        <v>0.88325323870000017</v>
      </c>
      <c r="W33" s="25">
        <v>4.1450000000000001E-2</v>
      </c>
      <c r="X33" s="25">
        <f t="shared" si="12"/>
        <v>4.2195000000000003E-2</v>
      </c>
      <c r="Y33" s="25"/>
      <c r="Z33" s="25">
        <f t="shared" si="13"/>
        <v>3.754449E-2</v>
      </c>
      <c r="AA33" s="25">
        <f t="shared" si="14"/>
        <v>0.86464960470000007</v>
      </c>
      <c r="AB33" s="25">
        <v>-1.4400000000000001E-3</v>
      </c>
      <c r="AC33" s="25">
        <f t="shared" si="15"/>
        <v>-7.45E-4</v>
      </c>
    </row>
    <row r="34" spans="1:29" s="15" customFormat="1">
      <c r="A34" s="19">
        <v>282</v>
      </c>
      <c r="B34" s="25">
        <v>-1.2E-4</v>
      </c>
      <c r="C34" s="25">
        <v>4.6240000000000003E-2</v>
      </c>
      <c r="D34" s="25">
        <f t="shared" si="0"/>
        <v>4.7015000000000001E-2</v>
      </c>
      <c r="E34" s="25"/>
      <c r="F34" s="25">
        <f t="shared" si="1"/>
        <v>4.5470429999999999E-2</v>
      </c>
      <c r="G34" s="25">
        <f t="shared" si="2"/>
        <v>1.0471840029000001</v>
      </c>
      <c r="H34" s="25">
        <v>4.3020000000000003E-2</v>
      </c>
      <c r="I34" s="25">
        <f t="shared" si="3"/>
        <v>4.3795000000000001E-2</v>
      </c>
      <c r="J34" s="25"/>
      <c r="K34" s="25">
        <f t="shared" si="4"/>
        <v>4.2301730000000003E-2</v>
      </c>
      <c r="L34" s="25">
        <f t="shared" si="5"/>
        <v>0.97420884190000012</v>
      </c>
      <c r="M34" s="25">
        <v>4.3020000000000003E-2</v>
      </c>
      <c r="N34" s="25">
        <f t="shared" si="6"/>
        <v>4.3795000000000001E-2</v>
      </c>
      <c r="O34" s="25"/>
      <c r="P34" s="25">
        <f t="shared" si="7"/>
        <v>4.2300329999999997E-2</v>
      </c>
      <c r="Q34" s="25">
        <f t="shared" si="8"/>
        <v>0.97417659989999994</v>
      </c>
      <c r="R34" s="25">
        <v>3.9609999999999999E-2</v>
      </c>
      <c r="S34" s="25">
        <f t="shared" si="9"/>
        <v>4.0384999999999997E-2</v>
      </c>
      <c r="T34" s="25"/>
      <c r="U34" s="25">
        <f t="shared" si="10"/>
        <v>3.8312289999999999E-2</v>
      </c>
      <c r="V34" s="25">
        <f t="shared" si="11"/>
        <v>0.88233203869999999</v>
      </c>
      <c r="W34" s="25">
        <v>4.1419999999999998E-2</v>
      </c>
      <c r="X34" s="25">
        <f t="shared" si="12"/>
        <v>4.2194999999999996E-2</v>
      </c>
      <c r="Y34" s="25"/>
      <c r="Z34" s="25">
        <f t="shared" si="13"/>
        <v>3.754449E-2</v>
      </c>
      <c r="AA34" s="25">
        <f t="shared" si="14"/>
        <v>0.86464960470000007</v>
      </c>
      <c r="AB34" s="25">
        <v>-1.4300000000000001E-3</v>
      </c>
      <c r="AC34" s="25">
        <f t="shared" si="15"/>
        <v>-7.7500000000000008E-4</v>
      </c>
    </row>
    <row r="35" spans="1:29" s="15" customFormat="1">
      <c r="A35" s="19">
        <v>283</v>
      </c>
      <c r="B35" s="25">
        <v>-8.0000000000000007E-5</v>
      </c>
      <c r="C35" s="25">
        <v>4.5580000000000002E-2</v>
      </c>
      <c r="D35" s="25">
        <f t="shared" si="0"/>
        <v>4.6315000000000002E-2</v>
      </c>
      <c r="E35" s="25"/>
      <c r="F35" s="25">
        <f t="shared" si="1"/>
        <v>4.477043E-2</v>
      </c>
      <c r="G35" s="25">
        <f t="shared" si="2"/>
        <v>1.0310630029000001</v>
      </c>
      <c r="H35" s="25">
        <v>4.2079999999999999E-2</v>
      </c>
      <c r="I35" s="25">
        <f t="shared" si="3"/>
        <v>4.2814999999999999E-2</v>
      </c>
      <c r="J35" s="25"/>
      <c r="K35" s="25">
        <f t="shared" si="4"/>
        <v>4.1321730000000001E-2</v>
      </c>
      <c r="L35" s="25">
        <f t="shared" si="5"/>
        <v>0.95163944190000005</v>
      </c>
      <c r="M35" s="25">
        <v>4.2079999999999999E-2</v>
      </c>
      <c r="N35" s="25">
        <f t="shared" si="6"/>
        <v>4.2814999999999999E-2</v>
      </c>
      <c r="O35" s="25"/>
      <c r="P35" s="25">
        <f t="shared" si="7"/>
        <v>4.1320330000000002E-2</v>
      </c>
      <c r="Q35" s="25">
        <f t="shared" si="8"/>
        <v>0.95160719990000009</v>
      </c>
      <c r="R35" s="25">
        <v>3.9550000000000002E-2</v>
      </c>
      <c r="S35" s="25">
        <f t="shared" si="9"/>
        <v>4.0285000000000001E-2</v>
      </c>
      <c r="T35" s="25"/>
      <c r="U35" s="25">
        <f t="shared" si="10"/>
        <v>3.8212290000000003E-2</v>
      </c>
      <c r="V35" s="25">
        <f t="shared" si="11"/>
        <v>0.88002903870000015</v>
      </c>
      <c r="W35" s="25">
        <v>4.011E-2</v>
      </c>
      <c r="X35" s="25">
        <f t="shared" si="12"/>
        <v>4.0844999999999999E-2</v>
      </c>
      <c r="Y35" s="25"/>
      <c r="Z35" s="25">
        <f t="shared" si="13"/>
        <v>3.6194489999999996E-2</v>
      </c>
      <c r="AA35" s="25">
        <f t="shared" si="14"/>
        <v>0.83355910469999994</v>
      </c>
      <c r="AB35" s="25">
        <v>-1.39E-3</v>
      </c>
      <c r="AC35" s="25">
        <f t="shared" si="15"/>
        <v>-7.3499999999999998E-4</v>
      </c>
    </row>
    <row r="36" spans="1:29" s="15" customFormat="1">
      <c r="A36" s="19">
        <v>284</v>
      </c>
      <c r="B36" s="25">
        <v>-1.2999999999999999E-4</v>
      </c>
      <c r="C36" s="25">
        <v>4.4560000000000002E-2</v>
      </c>
      <c r="D36" s="25">
        <f t="shared" si="0"/>
        <v>4.5380000000000004E-2</v>
      </c>
      <c r="E36" s="25"/>
      <c r="F36" s="25">
        <f t="shared" si="1"/>
        <v>4.3835430000000002E-2</v>
      </c>
      <c r="G36" s="25">
        <f t="shared" si="2"/>
        <v>1.0095299529000001</v>
      </c>
      <c r="H36" s="25">
        <v>4.1090000000000002E-2</v>
      </c>
      <c r="I36" s="25">
        <f t="shared" si="3"/>
        <v>4.1910000000000003E-2</v>
      </c>
      <c r="J36" s="25"/>
      <c r="K36" s="25">
        <f t="shared" si="4"/>
        <v>4.0416730000000005E-2</v>
      </c>
      <c r="L36" s="25">
        <f t="shared" si="5"/>
        <v>0.93079729190000016</v>
      </c>
      <c r="M36" s="25">
        <v>4.1090000000000002E-2</v>
      </c>
      <c r="N36" s="25">
        <f t="shared" si="6"/>
        <v>4.1910000000000003E-2</v>
      </c>
      <c r="O36" s="25"/>
      <c r="P36" s="25">
        <f t="shared" si="7"/>
        <v>4.0415329999999999E-2</v>
      </c>
      <c r="Q36" s="25">
        <f t="shared" si="8"/>
        <v>0.93076504990000009</v>
      </c>
      <c r="R36" s="25">
        <v>3.9539999999999999E-2</v>
      </c>
      <c r="S36" s="25">
        <f t="shared" si="9"/>
        <v>4.036E-2</v>
      </c>
      <c r="T36" s="25"/>
      <c r="U36" s="25">
        <f t="shared" si="10"/>
        <v>3.8287290000000002E-2</v>
      </c>
      <c r="V36" s="25">
        <f t="shared" si="11"/>
        <v>0.88175628870000011</v>
      </c>
      <c r="W36" s="25">
        <v>3.9719999999999998E-2</v>
      </c>
      <c r="X36" s="25">
        <f t="shared" si="12"/>
        <v>4.054E-2</v>
      </c>
      <c r="Y36" s="25"/>
      <c r="Z36" s="25">
        <f t="shared" si="13"/>
        <v>3.5889489999999996E-2</v>
      </c>
      <c r="AA36" s="25">
        <f t="shared" si="14"/>
        <v>0.82653495469999994</v>
      </c>
      <c r="AB36" s="25">
        <v>-1.5100000000000001E-3</v>
      </c>
      <c r="AC36" s="25">
        <f t="shared" si="15"/>
        <v>-8.1999999999999998E-4</v>
      </c>
    </row>
    <row r="37" spans="1:29" s="15" customFormat="1">
      <c r="A37" s="19">
        <v>285</v>
      </c>
      <c r="B37" s="25">
        <v>-1.9000000000000001E-4</v>
      </c>
      <c r="C37" s="25">
        <v>4.3909999999999998E-2</v>
      </c>
      <c r="D37" s="25">
        <f t="shared" si="0"/>
        <v>4.4754999999999996E-2</v>
      </c>
      <c r="E37" s="25"/>
      <c r="F37" s="25">
        <f t="shared" si="1"/>
        <v>4.3210429999999994E-2</v>
      </c>
      <c r="G37" s="25">
        <f t="shared" si="2"/>
        <v>0.99513620289999993</v>
      </c>
      <c r="H37" s="25">
        <v>4.0329999999999998E-2</v>
      </c>
      <c r="I37" s="25">
        <f t="shared" si="3"/>
        <v>4.1174999999999996E-2</v>
      </c>
      <c r="J37" s="25"/>
      <c r="K37" s="25">
        <f t="shared" si="4"/>
        <v>3.9681729999999998E-2</v>
      </c>
      <c r="L37" s="25">
        <f t="shared" si="5"/>
        <v>0.91387024189999999</v>
      </c>
      <c r="M37" s="25">
        <v>4.0329999999999998E-2</v>
      </c>
      <c r="N37" s="25">
        <f t="shared" si="6"/>
        <v>4.1174999999999996E-2</v>
      </c>
      <c r="O37" s="25"/>
      <c r="P37" s="25">
        <f t="shared" si="7"/>
        <v>3.968033E-2</v>
      </c>
      <c r="Q37" s="25">
        <f t="shared" si="8"/>
        <v>0.91383799990000003</v>
      </c>
      <c r="R37" s="25">
        <v>3.952E-2</v>
      </c>
      <c r="S37" s="25">
        <f t="shared" si="9"/>
        <v>4.0364999999999998E-2</v>
      </c>
      <c r="T37" s="25"/>
      <c r="U37" s="25">
        <f t="shared" si="10"/>
        <v>3.829229E-2</v>
      </c>
      <c r="V37" s="25">
        <f t="shared" si="11"/>
        <v>0.88187143870000007</v>
      </c>
      <c r="W37" s="25">
        <v>3.9329999999999997E-2</v>
      </c>
      <c r="X37" s="25">
        <f t="shared" si="12"/>
        <v>4.0174999999999995E-2</v>
      </c>
      <c r="Y37" s="25"/>
      <c r="Z37" s="25">
        <f t="shared" si="13"/>
        <v>3.5524489999999992E-2</v>
      </c>
      <c r="AA37" s="25">
        <f t="shared" si="14"/>
        <v>0.81812900469999983</v>
      </c>
      <c r="AB37" s="25">
        <v>-1.5E-3</v>
      </c>
      <c r="AC37" s="25">
        <f t="shared" si="15"/>
        <v>-8.4500000000000005E-4</v>
      </c>
    </row>
    <row r="38" spans="1:29" s="15" customFormat="1">
      <c r="A38" s="19">
        <v>286</v>
      </c>
      <c r="B38" s="25">
        <v>-2.5000000000000001E-4</v>
      </c>
      <c r="C38" s="25">
        <v>4.2860000000000002E-2</v>
      </c>
      <c r="D38" s="25">
        <f t="shared" si="0"/>
        <v>4.3775000000000001E-2</v>
      </c>
      <c r="E38" s="25"/>
      <c r="F38" s="25">
        <f t="shared" si="1"/>
        <v>4.2230429999999999E-2</v>
      </c>
      <c r="G38" s="25">
        <f t="shared" si="2"/>
        <v>0.97256680290000008</v>
      </c>
      <c r="H38" s="25">
        <v>3.9570000000000001E-2</v>
      </c>
      <c r="I38" s="25">
        <f t="shared" si="3"/>
        <v>4.0485E-2</v>
      </c>
      <c r="J38" s="25"/>
      <c r="K38" s="25">
        <f t="shared" si="4"/>
        <v>3.8991730000000002E-2</v>
      </c>
      <c r="L38" s="25">
        <f t="shared" si="5"/>
        <v>0.89797954190000007</v>
      </c>
      <c r="M38" s="25">
        <v>3.9570000000000001E-2</v>
      </c>
      <c r="N38" s="25">
        <f t="shared" si="6"/>
        <v>4.0485E-2</v>
      </c>
      <c r="O38" s="25"/>
      <c r="P38" s="25">
        <f t="shared" si="7"/>
        <v>3.8990330000000004E-2</v>
      </c>
      <c r="Q38" s="25">
        <f t="shared" si="8"/>
        <v>0.89794729990000011</v>
      </c>
      <c r="R38" s="25">
        <v>3.9510000000000003E-2</v>
      </c>
      <c r="S38" s="25">
        <f t="shared" si="9"/>
        <v>4.0425000000000003E-2</v>
      </c>
      <c r="T38" s="25"/>
      <c r="U38" s="25">
        <f t="shared" si="10"/>
        <v>3.8352290000000004E-2</v>
      </c>
      <c r="V38" s="25">
        <f t="shared" si="11"/>
        <v>0.88325323870000017</v>
      </c>
      <c r="W38" s="25">
        <v>3.8519999999999999E-2</v>
      </c>
      <c r="X38" s="25">
        <f>W38-AC38</f>
        <v>3.9434999999999998E-2</v>
      </c>
      <c r="Y38" s="25"/>
      <c r="Z38" s="25">
        <f t="shared" si="13"/>
        <v>3.4784490000000001E-2</v>
      </c>
      <c r="AA38" s="25">
        <f t="shared" si="14"/>
        <v>0.80108680470000004</v>
      </c>
      <c r="AB38" s="25">
        <v>-1.58E-3</v>
      </c>
      <c r="AC38" s="25">
        <f t="shared" si="15"/>
        <v>-9.1500000000000001E-4</v>
      </c>
    </row>
    <row r="39" spans="1:29" s="15" customFormat="1">
      <c r="A39" s="19">
        <v>287</v>
      </c>
      <c r="B39" s="25">
        <v>4.0000000000000003E-5</v>
      </c>
      <c r="C39" s="25">
        <v>4.2090000000000002E-2</v>
      </c>
      <c r="D39" s="25">
        <f t="shared" si="0"/>
        <v>4.2735000000000002E-2</v>
      </c>
      <c r="E39" s="25"/>
      <c r="F39" s="25">
        <f t="shared" si="1"/>
        <v>4.119043E-2</v>
      </c>
      <c r="G39" s="25">
        <f t="shared" si="2"/>
        <v>0.94861560290000002</v>
      </c>
      <c r="H39" s="25">
        <v>3.848E-2</v>
      </c>
      <c r="I39" s="25">
        <f t="shared" si="3"/>
        <v>3.9125E-2</v>
      </c>
      <c r="J39" s="25"/>
      <c r="K39" s="25">
        <f t="shared" si="4"/>
        <v>3.7631730000000002E-2</v>
      </c>
      <c r="L39" s="25">
        <f t="shared" si="5"/>
        <v>0.86665874190000014</v>
      </c>
      <c r="M39" s="25">
        <v>3.848E-2</v>
      </c>
      <c r="N39" s="25">
        <f t="shared" si="6"/>
        <v>3.9125E-2</v>
      </c>
      <c r="O39" s="25"/>
      <c r="P39" s="25">
        <f t="shared" si="7"/>
        <v>3.7630330000000003E-2</v>
      </c>
      <c r="Q39" s="25">
        <f t="shared" si="8"/>
        <v>0.86662649990000007</v>
      </c>
      <c r="R39" s="25">
        <v>3.9480000000000001E-2</v>
      </c>
      <c r="S39" s="25">
        <f t="shared" si="9"/>
        <v>4.0125000000000001E-2</v>
      </c>
      <c r="T39" s="25"/>
      <c r="U39" s="25">
        <f t="shared" si="10"/>
        <v>3.8052290000000003E-2</v>
      </c>
      <c r="V39" s="25">
        <f t="shared" si="11"/>
        <v>0.87634423870000011</v>
      </c>
      <c r="W39" s="25">
        <v>3.8109999999999998E-2</v>
      </c>
      <c r="X39" s="25">
        <f t="shared" si="12"/>
        <v>3.8754999999999998E-2</v>
      </c>
      <c r="Y39" s="25"/>
      <c r="Z39" s="25">
        <f t="shared" si="13"/>
        <v>3.4104490000000001E-2</v>
      </c>
      <c r="AA39" s="25">
        <f t="shared" si="14"/>
        <v>0.78542640470000002</v>
      </c>
      <c r="AB39" s="25">
        <v>-1.33E-3</v>
      </c>
      <c r="AC39" s="25">
        <f t="shared" si="15"/>
        <v>-6.4499999999999996E-4</v>
      </c>
    </row>
    <row r="40" spans="1:29" s="15" customFormat="1">
      <c r="A40" s="19">
        <v>288</v>
      </c>
      <c r="B40" s="25">
        <v>-6.0000000000000002E-5</v>
      </c>
      <c r="C40" s="25">
        <v>4.1239999999999999E-2</v>
      </c>
      <c r="D40" s="25">
        <f t="shared" si="0"/>
        <v>4.1979999999999996E-2</v>
      </c>
      <c r="E40" s="25"/>
      <c r="F40" s="25">
        <f t="shared" si="1"/>
        <v>4.0435429999999994E-2</v>
      </c>
      <c r="G40" s="25">
        <f t="shared" si="2"/>
        <v>0.93122795289999993</v>
      </c>
      <c r="H40" s="25">
        <v>3.7519999999999998E-2</v>
      </c>
      <c r="I40" s="25">
        <f t="shared" si="3"/>
        <v>3.8259999999999995E-2</v>
      </c>
      <c r="J40" s="25"/>
      <c r="K40" s="25">
        <f t="shared" si="4"/>
        <v>3.6766729999999997E-2</v>
      </c>
      <c r="L40" s="25">
        <f t="shared" si="5"/>
        <v>0.84673779189999998</v>
      </c>
      <c r="M40" s="25">
        <v>3.7519999999999998E-2</v>
      </c>
      <c r="N40" s="25">
        <f t="shared" si="6"/>
        <v>3.8259999999999995E-2</v>
      </c>
      <c r="O40" s="25"/>
      <c r="P40" s="25">
        <f t="shared" si="7"/>
        <v>3.6765329999999999E-2</v>
      </c>
      <c r="Q40" s="25">
        <f t="shared" si="8"/>
        <v>0.84670554990000002</v>
      </c>
      <c r="R40" s="25">
        <v>3.9469999999999998E-2</v>
      </c>
      <c r="S40" s="25">
        <f t="shared" si="9"/>
        <v>4.0209999999999996E-2</v>
      </c>
      <c r="T40" s="25"/>
      <c r="U40" s="25">
        <f t="shared" si="10"/>
        <v>3.8137289999999997E-2</v>
      </c>
      <c r="V40" s="25">
        <f t="shared" si="11"/>
        <v>0.87830178869999997</v>
      </c>
      <c r="W40" s="25">
        <v>3.7289999999999997E-2</v>
      </c>
      <c r="X40" s="25">
        <f t="shared" si="12"/>
        <v>3.8029999999999994E-2</v>
      </c>
      <c r="Y40" s="25"/>
      <c r="Z40" s="25">
        <f t="shared" si="13"/>
        <v>3.3379489999999998E-2</v>
      </c>
      <c r="AA40" s="25">
        <f t="shared" si="14"/>
        <v>0.76872965469999999</v>
      </c>
      <c r="AB40" s="25">
        <v>-1.42E-3</v>
      </c>
      <c r="AC40" s="25">
        <f t="shared" si="15"/>
        <v>-7.3999999999999999E-4</v>
      </c>
    </row>
    <row r="41" spans="1:29" s="15" customFormat="1">
      <c r="A41" s="19">
        <v>289</v>
      </c>
      <c r="B41" s="25">
        <v>-1.1E-4</v>
      </c>
      <c r="C41" s="25">
        <v>4.0329999999999998E-2</v>
      </c>
      <c r="D41" s="25">
        <f t="shared" si="0"/>
        <v>4.1154999999999997E-2</v>
      </c>
      <c r="E41" s="25"/>
      <c r="F41" s="25">
        <f t="shared" si="1"/>
        <v>3.9610429999999995E-2</v>
      </c>
      <c r="G41" s="25">
        <f t="shared" si="2"/>
        <v>0.91222820289999995</v>
      </c>
      <c r="H41" s="25">
        <v>3.6729999999999999E-2</v>
      </c>
      <c r="I41" s="25">
        <f t="shared" si="3"/>
        <v>3.7554999999999998E-2</v>
      </c>
      <c r="J41" s="25"/>
      <c r="K41" s="25">
        <f t="shared" si="4"/>
        <v>3.606173E-2</v>
      </c>
      <c r="L41" s="25">
        <f t="shared" si="5"/>
        <v>0.83050164190000009</v>
      </c>
      <c r="M41" s="25">
        <v>3.6729999999999999E-2</v>
      </c>
      <c r="N41" s="25">
        <f t="shared" si="6"/>
        <v>3.7554999999999998E-2</v>
      </c>
      <c r="O41" s="25"/>
      <c r="P41" s="25">
        <f t="shared" si="7"/>
        <v>3.6060330000000002E-2</v>
      </c>
      <c r="Q41" s="25">
        <f t="shared" si="8"/>
        <v>0.83046939990000013</v>
      </c>
      <c r="R41" s="25">
        <v>3.9460000000000002E-2</v>
      </c>
      <c r="S41" s="25">
        <f t="shared" si="9"/>
        <v>4.0285000000000001E-2</v>
      </c>
      <c r="T41" s="25"/>
      <c r="U41" s="25">
        <f t="shared" si="10"/>
        <v>3.8212290000000003E-2</v>
      </c>
      <c r="V41" s="25">
        <f t="shared" si="11"/>
        <v>0.88002903870000015</v>
      </c>
      <c r="W41" s="25">
        <v>3.644E-2</v>
      </c>
      <c r="X41" s="25">
        <f t="shared" si="12"/>
        <v>3.7265E-2</v>
      </c>
      <c r="Y41" s="25"/>
      <c r="Z41" s="25">
        <f t="shared" si="13"/>
        <v>3.2614489999999996E-2</v>
      </c>
      <c r="AA41" s="25">
        <f t="shared" si="14"/>
        <v>0.75111170469999999</v>
      </c>
      <c r="AB41" s="25">
        <v>-1.5399999999999999E-3</v>
      </c>
      <c r="AC41" s="25">
        <f t="shared" si="15"/>
        <v>-8.25E-4</v>
      </c>
    </row>
    <row r="42" spans="1:29" s="15" customFormat="1">
      <c r="A42" s="19">
        <v>290</v>
      </c>
      <c r="B42" s="25">
        <v>-2.0000000000000001E-4</v>
      </c>
      <c r="C42" s="25">
        <v>3.9579999999999997E-2</v>
      </c>
      <c r="D42" s="25">
        <f t="shared" si="0"/>
        <v>4.0454999999999998E-2</v>
      </c>
      <c r="E42" s="25"/>
      <c r="F42" s="25">
        <f t="shared" si="1"/>
        <v>3.8910429999999996E-2</v>
      </c>
      <c r="G42" s="25">
        <f t="shared" si="2"/>
        <v>0.8961072028999999</v>
      </c>
      <c r="H42" s="25">
        <v>3.5920000000000001E-2</v>
      </c>
      <c r="I42" s="25">
        <f t="shared" si="3"/>
        <v>3.6795000000000001E-2</v>
      </c>
      <c r="J42" s="25"/>
      <c r="K42" s="25">
        <f t="shared" si="4"/>
        <v>3.5301730000000003E-2</v>
      </c>
      <c r="L42" s="25">
        <f t="shared" si="5"/>
        <v>0.81299884190000016</v>
      </c>
      <c r="M42" s="25">
        <v>3.5920000000000001E-2</v>
      </c>
      <c r="N42" s="25">
        <f t="shared" si="6"/>
        <v>3.6795000000000001E-2</v>
      </c>
      <c r="O42" s="25"/>
      <c r="P42" s="25">
        <f t="shared" si="7"/>
        <v>3.5300330000000005E-2</v>
      </c>
      <c r="Q42" s="25">
        <f t="shared" si="8"/>
        <v>0.8129665999000002</v>
      </c>
      <c r="R42" s="25">
        <v>3.9449999999999999E-2</v>
      </c>
      <c r="S42" s="25">
        <f t="shared" si="9"/>
        <v>4.0325E-2</v>
      </c>
      <c r="T42" s="25"/>
      <c r="U42" s="25">
        <f t="shared" si="10"/>
        <v>3.8252290000000001E-2</v>
      </c>
      <c r="V42" s="25">
        <f t="shared" si="11"/>
        <v>0.88095023870000011</v>
      </c>
      <c r="W42" s="25">
        <v>3.2509999999999997E-2</v>
      </c>
      <c r="X42" s="25">
        <f t="shared" si="12"/>
        <v>3.3384999999999998E-2</v>
      </c>
      <c r="Y42" s="25"/>
      <c r="Z42" s="25">
        <f t="shared" si="13"/>
        <v>2.8734489999999998E-2</v>
      </c>
      <c r="AA42" s="25">
        <f t="shared" si="14"/>
        <v>0.66175530469999999</v>
      </c>
      <c r="AB42" s="25">
        <v>-1.5499999999999999E-3</v>
      </c>
      <c r="AC42" s="25">
        <f t="shared" si="15"/>
        <v>-8.7500000000000002E-4</v>
      </c>
    </row>
    <row r="43" spans="1:29" s="15" customFormat="1">
      <c r="A43" s="19">
        <v>291</v>
      </c>
      <c r="B43" s="25">
        <v>2.0000000000000002E-5</v>
      </c>
      <c r="C43" s="25">
        <v>3.9030000000000002E-2</v>
      </c>
      <c r="D43" s="25">
        <f t="shared" si="0"/>
        <v>3.9780000000000003E-2</v>
      </c>
      <c r="E43" s="25"/>
      <c r="F43" s="25">
        <f t="shared" si="1"/>
        <v>3.8235430000000001E-2</v>
      </c>
      <c r="G43" s="25">
        <f t="shared" si="2"/>
        <v>0.88056195290000006</v>
      </c>
      <c r="H43" s="25">
        <v>3.5270000000000003E-2</v>
      </c>
      <c r="I43" s="25">
        <f t="shared" si="3"/>
        <v>3.6020000000000003E-2</v>
      </c>
      <c r="J43" s="25"/>
      <c r="K43" s="25">
        <f t="shared" si="4"/>
        <v>3.4526730000000005E-2</v>
      </c>
      <c r="L43" s="25">
        <f t="shared" si="5"/>
        <v>0.79515059190000015</v>
      </c>
      <c r="M43" s="25">
        <v>3.5270000000000003E-2</v>
      </c>
      <c r="N43" s="25">
        <f t="shared" si="6"/>
        <v>3.6020000000000003E-2</v>
      </c>
      <c r="O43" s="25"/>
      <c r="P43" s="25">
        <f t="shared" si="7"/>
        <v>3.4525330000000007E-2</v>
      </c>
      <c r="Q43" s="25">
        <f t="shared" si="8"/>
        <v>0.79511834990000019</v>
      </c>
      <c r="R43" s="25">
        <v>3.832E-2</v>
      </c>
      <c r="S43" s="25">
        <f>R43-AC43</f>
        <v>3.9070000000000001E-2</v>
      </c>
      <c r="T43" s="25"/>
      <c r="U43" s="25">
        <f t="shared" si="10"/>
        <v>3.6997290000000002E-2</v>
      </c>
      <c r="V43" s="25">
        <f t="shared" si="11"/>
        <v>0.85204758870000008</v>
      </c>
      <c r="W43" s="25">
        <v>3.1800000000000002E-2</v>
      </c>
      <c r="X43" s="25">
        <f t="shared" si="12"/>
        <v>3.2550000000000003E-2</v>
      </c>
      <c r="Y43" s="25"/>
      <c r="Z43" s="25">
        <f t="shared" si="13"/>
        <v>2.7899490000000002E-2</v>
      </c>
      <c r="AA43" s="25">
        <f t="shared" si="14"/>
        <v>0.6425252547000001</v>
      </c>
      <c r="AB43" s="25">
        <v>-1.5200000000000001E-3</v>
      </c>
      <c r="AC43" s="25">
        <f t="shared" si="15"/>
        <v>-7.5000000000000002E-4</v>
      </c>
    </row>
    <row r="44" spans="1:29" s="15" customFormat="1">
      <c r="A44" s="19">
        <v>292</v>
      </c>
      <c r="B44" s="25">
        <v>-1.4999999999999999E-4</v>
      </c>
      <c r="C44" s="25">
        <v>3.807E-2</v>
      </c>
      <c r="D44" s="25">
        <f t="shared" si="0"/>
        <v>3.8960000000000002E-2</v>
      </c>
      <c r="E44" s="25"/>
      <c r="F44" s="25">
        <f t="shared" si="1"/>
        <v>3.741543E-2</v>
      </c>
      <c r="G44" s="25">
        <f t="shared" si="2"/>
        <v>0.86167735290000003</v>
      </c>
      <c r="H44" s="25">
        <v>3.4500000000000003E-2</v>
      </c>
      <c r="I44" s="25">
        <f t="shared" si="3"/>
        <v>3.5390000000000005E-2</v>
      </c>
      <c r="J44" s="25"/>
      <c r="K44" s="25">
        <f t="shared" si="4"/>
        <v>3.3896730000000007E-2</v>
      </c>
      <c r="L44" s="25">
        <f t="shared" si="5"/>
        <v>0.78064169190000021</v>
      </c>
      <c r="M44" s="25">
        <v>3.4500000000000003E-2</v>
      </c>
      <c r="N44" s="25">
        <f t="shared" si="6"/>
        <v>3.5390000000000005E-2</v>
      </c>
      <c r="O44" s="25"/>
      <c r="P44" s="25">
        <f t="shared" si="7"/>
        <v>3.3895330000000001E-2</v>
      </c>
      <c r="Q44" s="25">
        <f t="shared" si="8"/>
        <v>0.78060944990000003</v>
      </c>
      <c r="R44" s="25">
        <v>3.7109999999999997E-2</v>
      </c>
      <c r="S44" s="25">
        <f t="shared" si="9"/>
        <v>3.7999999999999999E-2</v>
      </c>
      <c r="T44" s="25"/>
      <c r="U44" s="25">
        <f t="shared" si="10"/>
        <v>3.5927290000000001E-2</v>
      </c>
      <c r="V44" s="25">
        <f t="shared" si="11"/>
        <v>0.82740548870000008</v>
      </c>
      <c r="W44" s="25">
        <v>3.091E-2</v>
      </c>
      <c r="X44" s="25">
        <f t="shared" si="12"/>
        <v>3.1800000000000002E-2</v>
      </c>
      <c r="Y44" s="25"/>
      <c r="Z44" s="25">
        <f t="shared" si="13"/>
        <v>2.7149490000000002E-2</v>
      </c>
      <c r="AA44" s="25">
        <f t="shared" si="14"/>
        <v>0.62525275470000008</v>
      </c>
      <c r="AB44" s="25">
        <v>-1.6299999999999999E-3</v>
      </c>
      <c r="AC44" s="25">
        <f t="shared" si="15"/>
        <v>-8.8999999999999995E-4</v>
      </c>
    </row>
    <row r="45" spans="1:29" s="15" customFormat="1">
      <c r="A45" s="19">
        <v>293</v>
      </c>
      <c r="B45" s="25">
        <v>-1.2999999999999999E-4</v>
      </c>
      <c r="C45" s="25">
        <v>3.737E-2</v>
      </c>
      <c r="D45" s="25">
        <f t="shared" si="0"/>
        <v>3.8289999999999998E-2</v>
      </c>
      <c r="E45" s="25"/>
      <c r="F45" s="25">
        <f t="shared" si="1"/>
        <v>3.6745429999999996E-2</v>
      </c>
      <c r="G45" s="25">
        <f t="shared" si="2"/>
        <v>0.84624725289999991</v>
      </c>
      <c r="H45" s="25">
        <v>3.3700000000000001E-2</v>
      </c>
      <c r="I45" s="25">
        <f t="shared" si="3"/>
        <v>3.4619999999999998E-2</v>
      </c>
      <c r="J45" s="25"/>
      <c r="K45" s="25">
        <f t="shared" si="4"/>
        <v>3.312673E-2</v>
      </c>
      <c r="L45" s="25">
        <f t="shared" si="5"/>
        <v>0.76290859190000004</v>
      </c>
      <c r="M45" s="25">
        <v>3.3700000000000001E-2</v>
      </c>
      <c r="N45" s="25">
        <f t="shared" si="6"/>
        <v>3.4619999999999998E-2</v>
      </c>
      <c r="O45" s="25"/>
      <c r="P45" s="25">
        <f t="shared" si="7"/>
        <v>3.3125329999999995E-2</v>
      </c>
      <c r="Q45" s="25">
        <f t="shared" si="8"/>
        <v>0.76287634989999986</v>
      </c>
      <c r="R45" s="25">
        <v>3.6330000000000001E-2</v>
      </c>
      <c r="S45" s="25">
        <f t="shared" si="9"/>
        <v>3.7249999999999998E-2</v>
      </c>
      <c r="T45" s="25"/>
      <c r="U45" s="25">
        <f t="shared" si="10"/>
        <v>3.517729E-2</v>
      </c>
      <c r="V45" s="25">
        <f t="shared" si="11"/>
        <v>0.81013298870000006</v>
      </c>
      <c r="W45" s="25">
        <v>3.022E-2</v>
      </c>
      <c r="X45" s="25">
        <f t="shared" si="12"/>
        <v>3.1140000000000001E-2</v>
      </c>
      <c r="Y45" s="25"/>
      <c r="Z45" s="25">
        <f t="shared" si="13"/>
        <v>2.6489490000000001E-2</v>
      </c>
      <c r="AA45" s="25">
        <f t="shared" si="14"/>
        <v>0.61005295470000009</v>
      </c>
      <c r="AB45" s="25">
        <v>-1.7099999999999999E-3</v>
      </c>
      <c r="AC45" s="25">
        <f t="shared" si="15"/>
        <v>-9.1999999999999992E-4</v>
      </c>
    </row>
    <row r="46" spans="1:29" s="15" customFormat="1">
      <c r="A46" s="19">
        <v>294</v>
      </c>
      <c r="B46" s="25">
        <v>-8.0000000000000007E-5</v>
      </c>
      <c r="C46" s="25">
        <v>3.696E-2</v>
      </c>
      <c r="D46" s="25">
        <f t="shared" si="0"/>
        <v>3.7809999999999996E-2</v>
      </c>
      <c r="E46" s="25"/>
      <c r="F46" s="25">
        <f t="shared" si="1"/>
        <v>3.6265429999999994E-2</v>
      </c>
      <c r="G46" s="25">
        <f t="shared" si="2"/>
        <v>0.83519285289999989</v>
      </c>
      <c r="H46" s="25">
        <v>3.3160000000000002E-2</v>
      </c>
      <c r="I46" s="25">
        <f t="shared" si="3"/>
        <v>3.4009999999999999E-2</v>
      </c>
      <c r="J46" s="25"/>
      <c r="K46" s="25">
        <f t="shared" si="4"/>
        <v>3.2516730000000001E-2</v>
      </c>
      <c r="L46" s="25">
        <f t="shared" si="5"/>
        <v>0.74886029190000003</v>
      </c>
      <c r="M46" s="25">
        <v>3.3160000000000002E-2</v>
      </c>
      <c r="N46" s="25">
        <f t="shared" si="6"/>
        <v>3.4009999999999999E-2</v>
      </c>
      <c r="O46" s="25"/>
      <c r="P46" s="25">
        <f t="shared" si="7"/>
        <v>3.2515329999999995E-2</v>
      </c>
      <c r="Q46" s="25">
        <f t="shared" si="8"/>
        <v>0.74882804989999996</v>
      </c>
      <c r="R46" s="25">
        <v>3.5279999999999999E-2</v>
      </c>
      <c r="S46" s="25">
        <f t="shared" si="9"/>
        <v>3.6129999999999995E-2</v>
      </c>
      <c r="T46" s="25"/>
      <c r="U46" s="25">
        <f t="shared" si="10"/>
        <v>3.4057289999999997E-2</v>
      </c>
      <c r="V46" s="25">
        <f t="shared" si="11"/>
        <v>0.78433938869999997</v>
      </c>
      <c r="W46" s="25">
        <v>3.022E-2</v>
      </c>
      <c r="X46" s="25">
        <f t="shared" si="12"/>
        <v>3.107E-2</v>
      </c>
      <c r="Y46" s="25"/>
      <c r="Z46" s="25">
        <f t="shared" si="13"/>
        <v>2.641949E-2</v>
      </c>
      <c r="AA46" s="25">
        <f t="shared" si="14"/>
        <v>0.60844085470000009</v>
      </c>
      <c r="AB46" s="25">
        <v>-1.6199999999999999E-3</v>
      </c>
      <c r="AC46" s="25">
        <f t="shared" si="15"/>
        <v>-8.4999999999999995E-4</v>
      </c>
    </row>
    <row r="47" spans="1:29" s="15" customFormat="1">
      <c r="A47" s="19">
        <v>295</v>
      </c>
      <c r="B47" s="25">
        <v>-8.0000000000000007E-5</v>
      </c>
      <c r="C47" s="25">
        <v>3.6069999999999998E-2</v>
      </c>
      <c r="D47" s="25">
        <f t="shared" si="0"/>
        <v>3.6979999999999999E-2</v>
      </c>
      <c r="E47" s="25"/>
      <c r="F47" s="25">
        <f t="shared" si="1"/>
        <v>3.5435429999999997E-2</v>
      </c>
      <c r="G47" s="25">
        <f t="shared" si="2"/>
        <v>0.81607795289999996</v>
      </c>
      <c r="H47" s="25">
        <v>3.2320000000000002E-2</v>
      </c>
      <c r="I47" s="25">
        <f t="shared" si="3"/>
        <v>3.3230000000000003E-2</v>
      </c>
      <c r="J47" s="25"/>
      <c r="K47" s="25">
        <f t="shared" si="4"/>
        <v>3.1736730000000005E-2</v>
      </c>
      <c r="L47" s="25">
        <f t="shared" si="5"/>
        <v>0.73089689190000018</v>
      </c>
      <c r="M47" s="25">
        <v>3.2320000000000002E-2</v>
      </c>
      <c r="N47" s="25">
        <f t="shared" si="6"/>
        <v>3.3230000000000003E-2</v>
      </c>
      <c r="O47" s="25"/>
      <c r="P47" s="25">
        <f t="shared" si="7"/>
        <v>3.1735330000000006E-2</v>
      </c>
      <c r="Q47" s="25">
        <f t="shared" si="8"/>
        <v>0.73086464990000022</v>
      </c>
      <c r="R47" s="25">
        <v>3.5200000000000002E-2</v>
      </c>
      <c r="S47" s="25">
        <f t="shared" si="9"/>
        <v>3.6110000000000003E-2</v>
      </c>
      <c r="T47" s="25"/>
      <c r="U47" s="25">
        <f t="shared" si="10"/>
        <v>3.4037290000000005E-2</v>
      </c>
      <c r="V47" s="25">
        <f t="shared" si="11"/>
        <v>0.78387878870000016</v>
      </c>
      <c r="W47" s="25">
        <v>3.0089999999999999E-2</v>
      </c>
      <c r="X47" s="25">
        <f>W47-AC47</f>
        <v>3.1E-2</v>
      </c>
      <c r="Y47" s="25"/>
      <c r="Z47" s="25">
        <f t="shared" si="13"/>
        <v>2.634949E-2</v>
      </c>
      <c r="AA47" s="25">
        <f t="shared" si="14"/>
        <v>0.60682875469999997</v>
      </c>
      <c r="AB47" s="25">
        <v>-1.74E-3</v>
      </c>
      <c r="AC47" s="25">
        <f t="shared" si="15"/>
        <v>-9.1E-4</v>
      </c>
    </row>
    <row r="48" spans="1:29" s="15" customFormat="1">
      <c r="A48" s="18">
        <v>296</v>
      </c>
      <c r="B48" s="25">
        <v>-2.0000000000000001E-4</v>
      </c>
      <c r="C48" s="25">
        <v>3.5560000000000001E-2</v>
      </c>
      <c r="D48" s="25">
        <f t="shared" si="0"/>
        <v>3.6615000000000002E-2</v>
      </c>
      <c r="E48" s="25"/>
      <c r="F48" s="25">
        <f t="shared" si="1"/>
        <v>3.507043E-2</v>
      </c>
      <c r="G48" s="25">
        <f t="shared" si="2"/>
        <v>0.80767200290000007</v>
      </c>
      <c r="H48" s="25">
        <v>3.1690000000000003E-2</v>
      </c>
      <c r="I48" s="25">
        <f t="shared" si="3"/>
        <v>3.2745000000000003E-2</v>
      </c>
      <c r="J48" s="25"/>
      <c r="K48" s="25">
        <f t="shared" si="4"/>
        <v>3.1251730000000005E-2</v>
      </c>
      <c r="L48" s="25">
        <f t="shared" si="5"/>
        <v>0.71972734190000021</v>
      </c>
      <c r="M48" s="25">
        <v>3.1690000000000003E-2</v>
      </c>
      <c r="N48" s="25">
        <f t="shared" si="6"/>
        <v>3.2745000000000003E-2</v>
      </c>
      <c r="O48" s="25"/>
      <c r="P48" s="25">
        <f t="shared" si="7"/>
        <v>3.1250330000000007E-2</v>
      </c>
      <c r="Q48" s="25">
        <f t="shared" si="8"/>
        <v>0.71969509990000013</v>
      </c>
      <c r="R48" s="25">
        <v>3.4119999999999998E-2</v>
      </c>
      <c r="S48" s="25">
        <f t="shared" si="9"/>
        <v>3.5174999999999998E-2</v>
      </c>
      <c r="T48" s="25"/>
      <c r="U48" s="25">
        <f t="shared" si="10"/>
        <v>3.3102289999999999E-2</v>
      </c>
      <c r="V48" s="25">
        <f t="shared" si="11"/>
        <v>0.7623457387</v>
      </c>
      <c r="W48" s="25">
        <v>2.9899999999999999E-2</v>
      </c>
      <c r="X48" s="25">
        <f t="shared" si="12"/>
        <v>3.0955E-2</v>
      </c>
      <c r="Y48" s="25"/>
      <c r="Z48" s="25">
        <f t="shared" si="13"/>
        <v>2.630449E-2</v>
      </c>
      <c r="AA48" s="25">
        <f t="shared" si="14"/>
        <v>0.60579240470000006</v>
      </c>
      <c r="AB48" s="25">
        <v>-1.91E-3</v>
      </c>
      <c r="AC48" s="25">
        <f t="shared" si="15"/>
        <v>-1.0549999999999999E-3</v>
      </c>
    </row>
    <row r="49" spans="1:29" s="15" customFormat="1">
      <c r="A49" s="18">
        <v>297</v>
      </c>
      <c r="B49" s="25">
        <v>-1.1E-4</v>
      </c>
      <c r="C49" s="25">
        <v>3.5090000000000003E-2</v>
      </c>
      <c r="D49" s="25">
        <f t="shared" si="0"/>
        <v>3.6030000000000006E-2</v>
      </c>
      <c r="E49" s="25"/>
      <c r="F49" s="25">
        <f t="shared" si="1"/>
        <v>3.4485430000000004E-2</v>
      </c>
      <c r="G49" s="25">
        <f t="shared" si="2"/>
        <v>0.79419945290000016</v>
      </c>
      <c r="H49" s="25">
        <v>3.134E-2</v>
      </c>
      <c r="I49" s="25">
        <f t="shared" si="3"/>
        <v>3.2280000000000003E-2</v>
      </c>
      <c r="J49" s="25"/>
      <c r="K49" s="25">
        <f t="shared" si="4"/>
        <v>3.0786730000000002E-2</v>
      </c>
      <c r="L49" s="25">
        <f t="shared" si="5"/>
        <v>0.70901839190000004</v>
      </c>
      <c r="M49" s="25">
        <v>3.134E-2</v>
      </c>
      <c r="N49" s="25">
        <f t="shared" si="6"/>
        <v>3.2280000000000003E-2</v>
      </c>
      <c r="O49" s="25"/>
      <c r="P49" s="25">
        <f t="shared" si="7"/>
        <v>3.0785330000000003E-2</v>
      </c>
      <c r="Q49" s="25">
        <f t="shared" si="8"/>
        <v>0.70898614990000008</v>
      </c>
      <c r="R49" s="25">
        <v>3.4090000000000002E-2</v>
      </c>
      <c r="S49" s="25">
        <f t="shared" si="9"/>
        <v>3.5030000000000006E-2</v>
      </c>
      <c r="T49" s="25"/>
      <c r="U49" s="25">
        <f t="shared" si="10"/>
        <v>3.2957290000000007E-2</v>
      </c>
      <c r="V49" s="25">
        <f t="shared" si="11"/>
        <v>0.75900638870000026</v>
      </c>
      <c r="W49" s="25">
        <v>2.988E-2</v>
      </c>
      <c r="X49" s="25">
        <f t="shared" si="12"/>
        <v>3.082E-2</v>
      </c>
      <c r="Y49" s="25"/>
      <c r="Z49" s="25">
        <f t="shared" si="13"/>
        <v>2.616949E-2</v>
      </c>
      <c r="AA49" s="25">
        <f t="shared" si="14"/>
        <v>0.60268335470000001</v>
      </c>
      <c r="AB49" s="25">
        <v>-1.7700000000000001E-3</v>
      </c>
      <c r="AC49" s="25">
        <f t="shared" si="15"/>
        <v>-9.4000000000000008E-4</v>
      </c>
    </row>
    <row r="50" spans="1:29" s="15" customFormat="1">
      <c r="A50" s="18">
        <v>298</v>
      </c>
      <c r="B50" s="25">
        <v>9.0000000000000006E-5</v>
      </c>
      <c r="C50" s="25">
        <v>3.4540000000000001E-2</v>
      </c>
      <c r="D50" s="25">
        <f t="shared" si="0"/>
        <v>3.5349999999999999E-2</v>
      </c>
      <c r="E50" s="25"/>
      <c r="F50" s="25">
        <f t="shared" si="1"/>
        <v>3.3805429999999997E-2</v>
      </c>
      <c r="G50" s="25">
        <f t="shared" si="2"/>
        <v>0.77853905290000003</v>
      </c>
      <c r="H50" s="25">
        <v>3.0499999999999999E-2</v>
      </c>
      <c r="I50" s="25">
        <f t="shared" si="3"/>
        <v>3.1309999999999998E-2</v>
      </c>
      <c r="J50" s="25"/>
      <c r="K50" s="25">
        <f t="shared" si="4"/>
        <v>2.9816729999999996E-2</v>
      </c>
      <c r="L50" s="25">
        <f t="shared" si="5"/>
        <v>0.68667929189999999</v>
      </c>
      <c r="M50" s="25">
        <v>3.0499999999999999E-2</v>
      </c>
      <c r="N50" s="25">
        <f t="shared" si="6"/>
        <v>3.1309999999999998E-2</v>
      </c>
      <c r="O50" s="25"/>
      <c r="P50" s="25">
        <f t="shared" si="7"/>
        <v>2.9815329999999998E-2</v>
      </c>
      <c r="Q50" s="25">
        <f t="shared" si="8"/>
        <v>0.68664704990000003</v>
      </c>
      <c r="R50" s="25">
        <v>3.3779999999999998E-2</v>
      </c>
      <c r="S50" s="25">
        <f t="shared" si="9"/>
        <v>3.4589999999999996E-2</v>
      </c>
      <c r="T50" s="25"/>
      <c r="U50" s="25">
        <f t="shared" si="10"/>
        <v>3.2517289999999997E-2</v>
      </c>
      <c r="V50" s="25">
        <f t="shared" si="11"/>
        <v>0.74887318869999997</v>
      </c>
      <c r="W50" s="25">
        <v>2.9870000000000001E-2</v>
      </c>
      <c r="X50" s="25">
        <f t="shared" si="12"/>
        <v>3.0679999999999999E-2</v>
      </c>
      <c r="Y50" s="25"/>
      <c r="Z50" s="25">
        <f t="shared" si="13"/>
        <v>2.6029489999999999E-2</v>
      </c>
      <c r="AA50" s="25">
        <f t="shared" si="14"/>
        <v>0.5994591547</v>
      </c>
      <c r="AB50" s="25">
        <v>-1.7099999999999999E-3</v>
      </c>
      <c r="AC50" s="25">
        <f t="shared" si="15"/>
        <v>-8.0999999999999996E-4</v>
      </c>
    </row>
    <row r="51" spans="1:29" s="15" customFormat="1">
      <c r="A51" s="18">
        <v>299</v>
      </c>
      <c r="B51" s="25">
        <v>-1.2E-4</v>
      </c>
      <c r="C51" s="25">
        <v>3.3989999999999999E-2</v>
      </c>
      <c r="D51" s="25">
        <f t="shared" si="0"/>
        <v>3.4935000000000001E-2</v>
      </c>
      <c r="E51" s="25"/>
      <c r="F51" s="25">
        <f t="shared" si="1"/>
        <v>3.3390429999999999E-2</v>
      </c>
      <c r="G51" s="25">
        <f t="shared" si="2"/>
        <v>0.76898160290000006</v>
      </c>
      <c r="H51" s="25">
        <v>2.9919999999999999E-2</v>
      </c>
      <c r="I51" s="25">
        <f t="shared" si="3"/>
        <v>3.0865E-2</v>
      </c>
      <c r="J51" s="25"/>
      <c r="K51" s="25">
        <f t="shared" si="4"/>
        <v>2.9371729999999999E-2</v>
      </c>
      <c r="L51" s="25">
        <f t="shared" si="5"/>
        <v>0.67643094189999997</v>
      </c>
      <c r="M51" s="25">
        <v>2.9919999999999999E-2</v>
      </c>
      <c r="N51" s="25">
        <f t="shared" si="6"/>
        <v>3.0865E-2</v>
      </c>
      <c r="O51" s="25"/>
      <c r="P51" s="25">
        <f t="shared" si="7"/>
        <v>2.937033E-2</v>
      </c>
      <c r="Q51" s="25">
        <f t="shared" si="8"/>
        <v>0.67639869990000001</v>
      </c>
      <c r="R51" s="25">
        <v>3.3360000000000001E-2</v>
      </c>
      <c r="S51" s="25">
        <f t="shared" si="9"/>
        <v>3.4305000000000002E-2</v>
      </c>
      <c r="T51" s="25"/>
      <c r="U51" s="25">
        <f t="shared" si="10"/>
        <v>3.2232290000000004E-2</v>
      </c>
      <c r="V51" s="25">
        <f t="shared" si="11"/>
        <v>0.74230963870000011</v>
      </c>
      <c r="W51" s="25">
        <v>2.9860000000000001E-2</v>
      </c>
      <c r="X51" s="25">
        <f t="shared" si="12"/>
        <v>3.0805000000000003E-2</v>
      </c>
      <c r="Y51" s="25"/>
      <c r="Z51" s="25">
        <f t="shared" si="13"/>
        <v>2.6154490000000002E-2</v>
      </c>
      <c r="AA51" s="25">
        <f t="shared" si="14"/>
        <v>0.60233790470000004</v>
      </c>
      <c r="AB51" s="25">
        <v>-1.7700000000000001E-3</v>
      </c>
      <c r="AC51" s="25">
        <f t="shared" si="15"/>
        <v>-9.4500000000000009E-4</v>
      </c>
    </row>
    <row r="52" spans="1:29" s="15" customFormat="1">
      <c r="A52" s="18">
        <v>300</v>
      </c>
      <c r="B52" s="25">
        <v>-1.8000000000000001E-4</v>
      </c>
      <c r="C52" s="25">
        <v>3.3619999999999997E-2</v>
      </c>
      <c r="D52" s="25">
        <f t="shared" si="0"/>
        <v>3.4619999999999998E-2</v>
      </c>
      <c r="E52" s="25"/>
      <c r="F52" s="25">
        <f t="shared" si="1"/>
        <v>3.3075429999999996E-2</v>
      </c>
      <c r="G52" s="25">
        <f t="shared" si="2"/>
        <v>0.76172715289999993</v>
      </c>
      <c r="H52" s="25">
        <v>2.9100000000000001E-2</v>
      </c>
      <c r="I52" s="25">
        <f t="shared" si="3"/>
        <v>3.0100000000000002E-2</v>
      </c>
      <c r="J52" s="25"/>
      <c r="K52" s="25">
        <f t="shared" si="4"/>
        <v>2.860673E-2</v>
      </c>
      <c r="L52" s="25">
        <f t="shared" si="5"/>
        <v>0.65881299190000009</v>
      </c>
      <c r="M52" s="25">
        <v>2.9100000000000001E-2</v>
      </c>
      <c r="N52" s="25">
        <f t="shared" si="6"/>
        <v>3.0100000000000002E-2</v>
      </c>
      <c r="O52" s="25"/>
      <c r="P52" s="25">
        <f t="shared" si="7"/>
        <v>2.8605330000000002E-2</v>
      </c>
      <c r="Q52" s="25">
        <f t="shared" si="8"/>
        <v>0.65878074990000002</v>
      </c>
      <c r="R52" s="25">
        <v>3.2680000000000001E-2</v>
      </c>
      <c r="S52" s="25">
        <f>R52-AC52</f>
        <v>3.3680000000000002E-2</v>
      </c>
      <c r="T52" s="25"/>
      <c r="U52" s="25">
        <f t="shared" si="10"/>
        <v>3.1607290000000003E-2</v>
      </c>
      <c r="V52" s="25">
        <f t="shared" si="11"/>
        <v>0.72791588870000012</v>
      </c>
      <c r="W52" s="25">
        <v>2.9839999999999998E-2</v>
      </c>
      <c r="X52" s="25">
        <f t="shared" si="12"/>
        <v>3.0839999999999999E-2</v>
      </c>
      <c r="Y52" s="25"/>
      <c r="Z52" s="25">
        <f t="shared" si="13"/>
        <v>2.6189489999999999E-2</v>
      </c>
      <c r="AA52" s="25">
        <f t="shared" si="14"/>
        <v>0.60314395470000004</v>
      </c>
      <c r="AB52" s="25">
        <v>-1.82E-3</v>
      </c>
      <c r="AC52" s="25">
        <f t="shared" si="15"/>
        <v>-1E-3</v>
      </c>
    </row>
    <row r="53" spans="1:29" s="15" customFormat="1">
      <c r="A53" s="18">
        <v>301</v>
      </c>
      <c r="B53" s="25">
        <v>-5.0000000000000002E-5</v>
      </c>
      <c r="C53" s="25">
        <v>3.329E-2</v>
      </c>
      <c r="D53" s="25">
        <f t="shared" si="0"/>
        <v>3.4180000000000002E-2</v>
      </c>
      <c r="E53" s="25"/>
      <c r="F53" s="25">
        <f t="shared" si="1"/>
        <v>3.263543E-2</v>
      </c>
      <c r="G53" s="25">
        <f t="shared" si="2"/>
        <v>0.75159395290000008</v>
      </c>
      <c r="H53" s="25">
        <v>2.911E-2</v>
      </c>
      <c r="I53" s="25">
        <f t="shared" si="3"/>
        <v>0.03</v>
      </c>
      <c r="J53" s="25"/>
      <c r="K53" s="25">
        <f t="shared" si="4"/>
        <v>2.8506729999999997E-2</v>
      </c>
      <c r="L53" s="25">
        <f t="shared" si="5"/>
        <v>0.65650999189999992</v>
      </c>
      <c r="M53" s="25">
        <v>2.911E-2</v>
      </c>
      <c r="N53" s="25">
        <f t="shared" si="6"/>
        <v>0.03</v>
      </c>
      <c r="O53" s="25"/>
      <c r="P53" s="25">
        <f t="shared" si="7"/>
        <v>2.8505329999999999E-2</v>
      </c>
      <c r="Q53" s="25">
        <f t="shared" si="8"/>
        <v>0.65647774989999996</v>
      </c>
      <c r="R53" s="25">
        <v>3.211E-2</v>
      </c>
      <c r="S53" s="25">
        <f t="shared" si="9"/>
        <v>3.3000000000000002E-2</v>
      </c>
      <c r="T53" s="25"/>
      <c r="U53" s="25">
        <f t="shared" si="10"/>
        <v>3.0927290000000003E-2</v>
      </c>
      <c r="V53" s="25">
        <f t="shared" si="11"/>
        <v>0.71225548870000011</v>
      </c>
      <c r="W53" s="25">
        <v>2.9739999999999999E-2</v>
      </c>
      <c r="X53" s="25">
        <f t="shared" si="12"/>
        <v>3.0629999999999998E-2</v>
      </c>
      <c r="Y53" s="25"/>
      <c r="Z53" s="25">
        <f t="shared" si="13"/>
        <v>2.5979489999999997E-2</v>
      </c>
      <c r="AA53" s="25">
        <f t="shared" si="14"/>
        <v>0.59830765470000002</v>
      </c>
      <c r="AB53" s="25">
        <v>-1.73E-3</v>
      </c>
      <c r="AC53" s="25">
        <f t="shared" si="15"/>
        <v>-8.8999999999999995E-4</v>
      </c>
    </row>
    <row r="54" spans="1:29" s="15" customFormat="1">
      <c r="A54" s="18">
        <v>302</v>
      </c>
      <c r="B54" s="25">
        <v>-5.0000000000000002E-5</v>
      </c>
      <c r="C54" s="25">
        <v>3.2280000000000003E-2</v>
      </c>
      <c r="D54" s="25">
        <f t="shared" si="0"/>
        <v>3.3275000000000006E-2</v>
      </c>
      <c r="E54" s="25"/>
      <c r="F54" s="25">
        <f t="shared" si="1"/>
        <v>3.1730430000000004E-2</v>
      </c>
      <c r="G54" s="25">
        <f t="shared" si="2"/>
        <v>0.73075180290000008</v>
      </c>
      <c r="H54" s="25">
        <v>2.8500000000000001E-2</v>
      </c>
      <c r="I54" s="25">
        <f t="shared" si="3"/>
        <v>2.9495E-2</v>
      </c>
      <c r="J54" s="25"/>
      <c r="K54" s="25">
        <f t="shared" si="4"/>
        <v>2.8001729999999999E-2</v>
      </c>
      <c r="L54" s="25">
        <f t="shared" si="5"/>
        <v>0.64487984190000003</v>
      </c>
      <c r="M54" s="25">
        <v>2.8500000000000001E-2</v>
      </c>
      <c r="N54" s="25">
        <f t="shared" si="6"/>
        <v>2.9495E-2</v>
      </c>
      <c r="O54" s="25"/>
      <c r="P54" s="25">
        <f t="shared" si="7"/>
        <v>2.800033E-2</v>
      </c>
      <c r="Q54" s="25">
        <f t="shared" si="8"/>
        <v>0.64484759990000007</v>
      </c>
      <c r="R54" s="25">
        <v>3.1739999999999997E-2</v>
      </c>
      <c r="S54" s="25">
        <f t="shared" si="9"/>
        <v>3.2735E-2</v>
      </c>
      <c r="T54" s="25"/>
      <c r="U54" s="25">
        <f t="shared" si="10"/>
        <v>3.0662290000000002E-2</v>
      </c>
      <c r="V54" s="25">
        <f t="shared" si="11"/>
        <v>0.70615253870000005</v>
      </c>
      <c r="W54" s="25">
        <v>2.972E-2</v>
      </c>
      <c r="X54" s="25">
        <f t="shared" si="12"/>
        <v>3.0714999999999999E-2</v>
      </c>
      <c r="Y54" s="25"/>
      <c r="Z54" s="25">
        <f t="shared" si="13"/>
        <v>2.6064489999999999E-2</v>
      </c>
      <c r="AA54" s="25">
        <f t="shared" si="14"/>
        <v>0.6002652047</v>
      </c>
      <c r="AB54" s="25">
        <v>-1.9400000000000001E-3</v>
      </c>
      <c r="AC54" s="25">
        <f t="shared" si="15"/>
        <v>-9.9500000000000001E-4</v>
      </c>
    </row>
    <row r="55" spans="1:29" s="15" customFormat="1">
      <c r="A55" s="18">
        <v>303</v>
      </c>
      <c r="B55" s="25">
        <v>-1.0000000000000001E-5</v>
      </c>
      <c r="C55" s="25">
        <v>3.2239999999999998E-2</v>
      </c>
      <c r="D55" s="25">
        <f t="shared" si="0"/>
        <v>3.3159999999999995E-2</v>
      </c>
      <c r="E55" s="25"/>
      <c r="F55" s="25">
        <f t="shared" si="1"/>
        <v>3.1615429999999993E-2</v>
      </c>
      <c r="G55" s="25">
        <f t="shared" si="2"/>
        <v>0.72810335289999983</v>
      </c>
      <c r="H55" s="25">
        <v>2.7990000000000001E-2</v>
      </c>
      <c r="I55" s="25">
        <f t="shared" si="3"/>
        <v>2.8910000000000002E-2</v>
      </c>
      <c r="J55" s="25"/>
      <c r="K55" s="25">
        <f t="shared" si="4"/>
        <v>2.741673E-2</v>
      </c>
      <c r="L55" s="25">
        <f t="shared" si="5"/>
        <v>0.6314072919</v>
      </c>
      <c r="M55" s="25">
        <v>2.7990000000000001E-2</v>
      </c>
      <c r="N55" s="25">
        <f t="shared" si="6"/>
        <v>2.8910000000000002E-2</v>
      </c>
      <c r="O55" s="25"/>
      <c r="P55" s="25">
        <f t="shared" si="7"/>
        <v>2.7415330000000002E-2</v>
      </c>
      <c r="Q55" s="25">
        <f t="shared" si="8"/>
        <v>0.63137504990000004</v>
      </c>
      <c r="R55" s="25">
        <v>3.1119999999999998E-2</v>
      </c>
      <c r="S55" s="25">
        <f t="shared" si="9"/>
        <v>3.2039999999999999E-2</v>
      </c>
      <c r="T55" s="25"/>
      <c r="U55" s="25">
        <f t="shared" si="10"/>
        <v>2.9967290000000001E-2</v>
      </c>
      <c r="V55" s="25">
        <f t="shared" si="11"/>
        <v>0.69014668870000007</v>
      </c>
      <c r="W55" s="25">
        <v>2.9669999999999998E-2</v>
      </c>
      <c r="X55" s="25">
        <f t="shared" si="12"/>
        <v>3.0589999999999999E-2</v>
      </c>
      <c r="Y55" s="25"/>
      <c r="Z55" s="25">
        <f t="shared" si="13"/>
        <v>2.5939489999999999E-2</v>
      </c>
      <c r="AA55" s="25">
        <f t="shared" si="14"/>
        <v>0.59738645469999996</v>
      </c>
      <c r="AB55" s="25">
        <v>-1.83E-3</v>
      </c>
      <c r="AC55" s="25">
        <f t="shared" si="15"/>
        <v>-9.2000000000000003E-4</v>
      </c>
    </row>
    <row r="56" spans="1:29" s="15" customFormat="1">
      <c r="A56" s="18">
        <v>304</v>
      </c>
      <c r="B56" s="25">
        <v>-1E-4</v>
      </c>
      <c r="C56" s="25">
        <v>3.1789999999999999E-2</v>
      </c>
      <c r="D56" s="25">
        <f t="shared" si="0"/>
        <v>3.2735E-2</v>
      </c>
      <c r="E56" s="25"/>
      <c r="F56" s="25">
        <f t="shared" si="1"/>
        <v>3.1190430000000002E-2</v>
      </c>
      <c r="G56" s="25">
        <f t="shared" si="2"/>
        <v>0.71831560290000007</v>
      </c>
      <c r="H56" s="25">
        <v>2.7619999999999999E-2</v>
      </c>
      <c r="I56" s="25">
        <f t="shared" si="3"/>
        <v>2.8565E-2</v>
      </c>
      <c r="J56" s="25"/>
      <c r="K56" s="25">
        <f t="shared" si="4"/>
        <v>2.7071729999999999E-2</v>
      </c>
      <c r="L56" s="25">
        <f t="shared" si="5"/>
        <v>0.62346194190000004</v>
      </c>
      <c r="M56" s="25">
        <v>2.7629999999999998E-2</v>
      </c>
      <c r="N56" s="25">
        <f t="shared" si="6"/>
        <v>2.8575E-2</v>
      </c>
      <c r="O56" s="25"/>
      <c r="P56" s="25">
        <f t="shared" si="7"/>
        <v>2.708033E-2</v>
      </c>
      <c r="Q56" s="25">
        <f t="shared" si="8"/>
        <v>0.62365999989999998</v>
      </c>
      <c r="R56" s="25">
        <v>2.911E-2</v>
      </c>
      <c r="S56" s="25">
        <f t="shared" si="9"/>
        <v>3.0055000000000002E-2</v>
      </c>
      <c r="T56" s="25"/>
      <c r="U56" s="25">
        <f t="shared" si="10"/>
        <v>2.798229E-2</v>
      </c>
      <c r="V56" s="25">
        <f t="shared" si="11"/>
        <v>0.64443213870000005</v>
      </c>
      <c r="W56" s="25">
        <v>2.945E-2</v>
      </c>
      <c r="X56" s="25">
        <f t="shared" si="12"/>
        <v>3.0395000000000002E-2</v>
      </c>
      <c r="Y56" s="25"/>
      <c r="Z56" s="25">
        <f t="shared" si="13"/>
        <v>2.5744490000000002E-2</v>
      </c>
      <c r="AA56" s="25">
        <f t="shared" si="14"/>
        <v>0.59289560470000002</v>
      </c>
      <c r="AB56" s="25">
        <v>-1.7899999999999999E-3</v>
      </c>
      <c r="AC56" s="25">
        <f t="shared" si="15"/>
        <v>-9.4499999999999998E-4</v>
      </c>
    </row>
    <row r="57" spans="1:29" s="15" customFormat="1">
      <c r="A57" s="18">
        <v>305</v>
      </c>
      <c r="B57" s="25">
        <v>1.0000000000000001E-5</v>
      </c>
      <c r="C57" s="25">
        <v>3.1390000000000001E-2</v>
      </c>
      <c r="D57" s="25">
        <f t="shared" si="0"/>
        <v>3.2295000000000004E-2</v>
      </c>
      <c r="E57" s="25"/>
      <c r="F57" s="25">
        <f t="shared" si="1"/>
        <v>3.0750430000000006E-2</v>
      </c>
      <c r="G57" s="25">
        <f t="shared" si="2"/>
        <v>0.70818240290000012</v>
      </c>
      <c r="H57" s="25">
        <v>2.7089999999999999E-2</v>
      </c>
      <c r="I57" s="25">
        <f t="shared" si="3"/>
        <v>2.7994999999999999E-2</v>
      </c>
      <c r="J57" s="25"/>
      <c r="K57" s="25">
        <f t="shared" si="4"/>
        <v>2.6501729999999998E-2</v>
      </c>
      <c r="L57" s="25">
        <f t="shared" si="5"/>
        <v>0.61033484189999998</v>
      </c>
      <c r="M57" s="25">
        <v>2.708E-2</v>
      </c>
      <c r="N57" s="25">
        <f t="shared" si="6"/>
        <v>2.7984999999999999E-2</v>
      </c>
      <c r="O57" s="25"/>
      <c r="P57" s="25">
        <f t="shared" si="7"/>
        <v>2.6490329999999999E-2</v>
      </c>
      <c r="Q57" s="25">
        <f t="shared" si="8"/>
        <v>0.6100722999</v>
      </c>
      <c r="R57" s="25">
        <v>2.81E-2</v>
      </c>
      <c r="S57" s="25">
        <f t="shared" si="9"/>
        <v>2.9005E-2</v>
      </c>
      <c r="T57" s="25"/>
      <c r="U57" s="25">
        <f t="shared" si="10"/>
        <v>2.6932289999999998E-2</v>
      </c>
      <c r="V57" s="25">
        <f t="shared" si="11"/>
        <v>0.62025063869999997</v>
      </c>
      <c r="W57" s="25">
        <v>2.945E-2</v>
      </c>
      <c r="X57" s="25">
        <f t="shared" si="12"/>
        <v>3.0355E-2</v>
      </c>
      <c r="Y57" s="25"/>
      <c r="Z57" s="25">
        <f t="shared" si="13"/>
        <v>2.570449E-2</v>
      </c>
      <c r="AA57" s="25">
        <f t="shared" si="14"/>
        <v>0.59197440470000007</v>
      </c>
      <c r="AB57" s="25">
        <v>-1.82E-3</v>
      </c>
      <c r="AC57" s="25">
        <f t="shared" si="15"/>
        <v>-9.0499999999999999E-4</v>
      </c>
    </row>
    <row r="58" spans="1:29" s="15" customFormat="1">
      <c r="A58" s="18">
        <v>306</v>
      </c>
      <c r="B58" s="25">
        <v>-3.0000000000000001E-5</v>
      </c>
      <c r="C58" s="25">
        <v>3.0620000000000001E-2</v>
      </c>
      <c r="D58" s="25">
        <f t="shared" si="0"/>
        <v>3.1570000000000001E-2</v>
      </c>
      <c r="E58" s="25"/>
      <c r="F58" s="25">
        <f t="shared" si="1"/>
        <v>3.0025430000000002E-2</v>
      </c>
      <c r="G58" s="25">
        <f t="shared" si="2"/>
        <v>0.69148565290000008</v>
      </c>
      <c r="H58" s="25">
        <v>2.6339999999999999E-2</v>
      </c>
      <c r="I58" s="25">
        <f t="shared" si="3"/>
        <v>2.7289999999999998E-2</v>
      </c>
      <c r="J58" s="25"/>
      <c r="K58" s="25">
        <f t="shared" si="4"/>
        <v>2.5796729999999997E-2</v>
      </c>
      <c r="L58" s="25">
        <f t="shared" si="5"/>
        <v>0.59409869189999998</v>
      </c>
      <c r="M58" s="25">
        <v>2.6339999999999999E-2</v>
      </c>
      <c r="N58" s="25">
        <f t="shared" si="6"/>
        <v>2.7289999999999998E-2</v>
      </c>
      <c r="O58" s="25"/>
      <c r="P58" s="25">
        <f t="shared" si="7"/>
        <v>2.5795329999999998E-2</v>
      </c>
      <c r="Q58" s="25">
        <f t="shared" si="8"/>
        <v>0.59406644990000002</v>
      </c>
      <c r="R58" s="25">
        <v>2.7689999999999999E-2</v>
      </c>
      <c r="S58" s="25">
        <f t="shared" si="9"/>
        <v>2.8639999999999999E-2</v>
      </c>
      <c r="T58" s="25"/>
      <c r="U58" s="25">
        <f t="shared" si="10"/>
        <v>2.656729E-2</v>
      </c>
      <c r="V58" s="25">
        <f t="shared" si="11"/>
        <v>0.61184468870000008</v>
      </c>
      <c r="W58" s="25">
        <v>2.945E-2</v>
      </c>
      <c r="X58" s="25">
        <f t="shared" si="12"/>
        <v>3.04E-2</v>
      </c>
      <c r="Y58" s="25"/>
      <c r="Z58" s="25">
        <f t="shared" si="13"/>
        <v>2.574949E-2</v>
      </c>
      <c r="AA58" s="25">
        <f t="shared" si="14"/>
        <v>0.59301075469999998</v>
      </c>
      <c r="AB58" s="25">
        <v>-1.8699999999999999E-3</v>
      </c>
      <c r="AC58" s="25">
        <f t="shared" si="15"/>
        <v>-9.5E-4</v>
      </c>
    </row>
    <row r="59" spans="1:29" s="15" customFormat="1">
      <c r="A59" s="18">
        <v>307</v>
      </c>
      <c r="B59" s="25">
        <v>-4.0000000000000003E-5</v>
      </c>
      <c r="C59" s="25">
        <v>3.04E-2</v>
      </c>
      <c r="D59" s="25">
        <f t="shared" si="0"/>
        <v>3.1390000000000001E-2</v>
      </c>
      <c r="E59" s="25"/>
      <c r="F59" s="25">
        <f t="shared" si="1"/>
        <v>2.9845430000000003E-2</v>
      </c>
      <c r="G59" s="25">
        <f t="shared" si="2"/>
        <v>0.68734025290000011</v>
      </c>
      <c r="H59" s="25">
        <v>2.6040000000000001E-2</v>
      </c>
      <c r="I59" s="25">
        <f t="shared" si="3"/>
        <v>2.7030000000000002E-2</v>
      </c>
      <c r="J59" s="25"/>
      <c r="K59" s="25">
        <f t="shared" si="4"/>
        <v>2.5536730000000001E-2</v>
      </c>
      <c r="L59" s="25">
        <f t="shared" si="5"/>
        <v>0.58811089189999999</v>
      </c>
      <c r="M59" s="25">
        <v>2.6040000000000001E-2</v>
      </c>
      <c r="N59" s="25">
        <f t="shared" si="6"/>
        <v>2.7030000000000002E-2</v>
      </c>
      <c r="O59" s="25"/>
      <c r="P59" s="25">
        <f t="shared" si="7"/>
        <v>2.5535330000000002E-2</v>
      </c>
      <c r="Q59" s="25">
        <f t="shared" si="8"/>
        <v>0.58807864990000003</v>
      </c>
      <c r="R59" s="25">
        <v>2.7650000000000001E-2</v>
      </c>
      <c r="S59" s="25">
        <f t="shared" si="9"/>
        <v>2.8640000000000002E-2</v>
      </c>
      <c r="T59" s="25"/>
      <c r="U59" s="25">
        <f t="shared" si="10"/>
        <v>2.656729E-2</v>
      </c>
      <c r="V59" s="25">
        <f t="shared" si="11"/>
        <v>0.61184468870000008</v>
      </c>
      <c r="W59" s="25">
        <v>2.9409999999999999E-2</v>
      </c>
      <c r="X59" s="25">
        <f>W59-AC59</f>
        <v>3.04E-2</v>
      </c>
      <c r="Y59" s="25"/>
      <c r="Z59" s="25">
        <f t="shared" si="13"/>
        <v>2.574949E-2</v>
      </c>
      <c r="AA59" s="25">
        <f t="shared" si="14"/>
        <v>0.59301075469999998</v>
      </c>
      <c r="AB59" s="25">
        <v>-1.9400000000000001E-3</v>
      </c>
      <c r="AC59" s="25">
        <f t="shared" si="15"/>
        <v>-9.8999999999999999E-4</v>
      </c>
    </row>
    <row r="60" spans="1:29" s="15" customFormat="1">
      <c r="A60" s="18">
        <v>308</v>
      </c>
      <c r="B60" s="25">
        <v>-1E-4</v>
      </c>
      <c r="C60" s="25">
        <v>2.9819999999999999E-2</v>
      </c>
      <c r="D60" s="25">
        <f t="shared" si="0"/>
        <v>3.0849999999999999E-2</v>
      </c>
      <c r="E60" s="25"/>
      <c r="F60" s="25">
        <f t="shared" si="1"/>
        <v>2.930543E-2</v>
      </c>
      <c r="G60" s="25">
        <f t="shared" si="2"/>
        <v>0.6749040529</v>
      </c>
      <c r="H60" s="25">
        <v>2.571E-2</v>
      </c>
      <c r="I60" s="25">
        <f t="shared" si="3"/>
        <v>2.674E-2</v>
      </c>
      <c r="J60" s="25"/>
      <c r="K60" s="25">
        <f t="shared" si="4"/>
        <v>2.5246729999999998E-2</v>
      </c>
      <c r="L60" s="25">
        <f t="shared" si="5"/>
        <v>0.58143219189999995</v>
      </c>
      <c r="M60" s="25">
        <v>2.571E-2</v>
      </c>
      <c r="N60" s="25">
        <f t="shared" si="6"/>
        <v>2.674E-2</v>
      </c>
      <c r="O60" s="25"/>
      <c r="P60" s="25">
        <f t="shared" si="7"/>
        <v>2.524533E-2</v>
      </c>
      <c r="Q60" s="25">
        <f t="shared" si="8"/>
        <v>0.58139994989999999</v>
      </c>
      <c r="R60" s="25">
        <v>2.7449999999999999E-2</v>
      </c>
      <c r="S60" s="25">
        <f t="shared" si="9"/>
        <v>2.8479999999999998E-2</v>
      </c>
      <c r="T60" s="25"/>
      <c r="U60" s="25">
        <f t="shared" si="10"/>
        <v>2.640729E-2</v>
      </c>
      <c r="V60" s="25">
        <f t="shared" si="11"/>
        <v>0.60815988870000004</v>
      </c>
      <c r="W60" s="25">
        <v>2.9389999999999999E-2</v>
      </c>
      <c r="X60" s="25">
        <f t="shared" si="12"/>
        <v>3.0419999999999999E-2</v>
      </c>
      <c r="Y60" s="25"/>
      <c r="Z60" s="25">
        <f t="shared" si="13"/>
        <v>2.5769489999999999E-2</v>
      </c>
      <c r="AA60" s="25">
        <f t="shared" si="14"/>
        <v>0.59347135470000001</v>
      </c>
      <c r="AB60" s="25">
        <v>-1.9599999999999999E-3</v>
      </c>
      <c r="AC60" s="25">
        <f t="shared" si="15"/>
        <v>-1.0299999999999999E-3</v>
      </c>
    </row>
    <row r="61" spans="1:29" s="15" customFormat="1">
      <c r="A61" s="18">
        <v>309</v>
      </c>
      <c r="B61" s="25">
        <v>-1.1E-4</v>
      </c>
      <c r="C61" s="25">
        <v>2.946E-2</v>
      </c>
      <c r="D61" s="25">
        <f t="shared" si="0"/>
        <v>3.0470000000000001E-2</v>
      </c>
      <c r="E61" s="25"/>
      <c r="F61" s="25">
        <f t="shared" si="1"/>
        <v>2.8925430000000002E-2</v>
      </c>
      <c r="G61" s="25">
        <f t="shared" si="2"/>
        <v>0.66615265290000003</v>
      </c>
      <c r="H61" s="25">
        <v>2.5229999999999999E-2</v>
      </c>
      <c r="I61" s="25">
        <f t="shared" si="3"/>
        <v>2.6239999999999999E-2</v>
      </c>
      <c r="J61" s="25"/>
      <c r="K61" s="25">
        <f t="shared" si="4"/>
        <v>2.4746729999999998E-2</v>
      </c>
      <c r="L61" s="25">
        <f t="shared" si="5"/>
        <v>0.56991719190000001</v>
      </c>
      <c r="M61" s="25">
        <v>2.5229999999999999E-2</v>
      </c>
      <c r="N61" s="25">
        <f t="shared" si="6"/>
        <v>2.6239999999999999E-2</v>
      </c>
      <c r="O61" s="25"/>
      <c r="P61" s="25">
        <f t="shared" si="7"/>
        <v>2.4745329999999999E-2</v>
      </c>
      <c r="Q61" s="25">
        <f t="shared" si="8"/>
        <v>0.56988494990000005</v>
      </c>
      <c r="R61" s="25">
        <v>2.741E-2</v>
      </c>
      <c r="S61" s="25">
        <f t="shared" si="9"/>
        <v>2.8420000000000001E-2</v>
      </c>
      <c r="T61" s="25"/>
      <c r="U61" s="25">
        <f t="shared" si="10"/>
        <v>2.6347290000000002E-2</v>
      </c>
      <c r="V61" s="25">
        <f t="shared" si="11"/>
        <v>0.60677808870000005</v>
      </c>
      <c r="W61" s="25">
        <v>2.938E-2</v>
      </c>
      <c r="X61" s="25">
        <f t="shared" si="12"/>
        <v>3.039E-2</v>
      </c>
      <c r="Y61" s="25"/>
      <c r="Z61" s="25">
        <f t="shared" si="13"/>
        <v>2.573949E-2</v>
      </c>
      <c r="AA61" s="25">
        <f t="shared" si="14"/>
        <v>0.59278045470000007</v>
      </c>
      <c r="AB61" s="25">
        <v>-1.91E-3</v>
      </c>
      <c r="AC61" s="25">
        <f t="shared" si="15"/>
        <v>-1.01E-3</v>
      </c>
    </row>
    <row r="62" spans="1:29" s="15" customFormat="1">
      <c r="A62" s="18">
        <v>310</v>
      </c>
      <c r="B62" s="25">
        <v>-1.3999999999999999E-4</v>
      </c>
      <c r="C62" s="25">
        <v>2.8910000000000002E-2</v>
      </c>
      <c r="D62" s="25">
        <f t="shared" si="0"/>
        <v>2.9980000000000003E-2</v>
      </c>
      <c r="E62" s="25"/>
      <c r="F62" s="25">
        <f t="shared" si="1"/>
        <v>2.8435430000000005E-2</v>
      </c>
      <c r="G62" s="25">
        <f t="shared" si="2"/>
        <v>0.65486795290000011</v>
      </c>
      <c r="H62" s="25">
        <v>2.479E-2</v>
      </c>
      <c r="I62" s="25">
        <f t="shared" si="3"/>
        <v>2.5860000000000001E-2</v>
      </c>
      <c r="J62" s="25"/>
      <c r="K62" s="25">
        <f t="shared" si="4"/>
        <v>2.436673E-2</v>
      </c>
      <c r="L62" s="25">
        <f t="shared" si="5"/>
        <v>0.56116579190000004</v>
      </c>
      <c r="M62" s="25">
        <v>2.479E-2</v>
      </c>
      <c r="N62" s="25">
        <f t="shared" si="6"/>
        <v>2.5860000000000001E-2</v>
      </c>
      <c r="O62" s="25"/>
      <c r="P62" s="25">
        <f t="shared" si="7"/>
        <v>2.4365330000000001E-2</v>
      </c>
      <c r="Q62" s="25">
        <f t="shared" si="8"/>
        <v>0.56113354990000008</v>
      </c>
      <c r="R62" s="25">
        <v>2.733E-2</v>
      </c>
      <c r="S62" s="25">
        <f>R62-AC62</f>
        <v>2.8400000000000002E-2</v>
      </c>
      <c r="T62" s="25"/>
      <c r="U62" s="25">
        <f t="shared" si="10"/>
        <v>2.6327290000000003E-2</v>
      </c>
      <c r="V62" s="25">
        <f t="shared" si="11"/>
        <v>0.60631748870000013</v>
      </c>
      <c r="W62" s="25">
        <v>2.9049999999999999E-2</v>
      </c>
      <c r="X62" s="25">
        <f t="shared" si="12"/>
        <v>3.0120000000000001E-2</v>
      </c>
      <c r="Y62" s="25"/>
      <c r="Z62" s="25">
        <f t="shared" si="13"/>
        <v>2.5469490000000001E-2</v>
      </c>
      <c r="AA62" s="25">
        <f t="shared" si="14"/>
        <v>0.58656235470000007</v>
      </c>
      <c r="AB62" s="25">
        <v>-2E-3</v>
      </c>
      <c r="AC62" s="25">
        <f t="shared" si="15"/>
        <v>-1.07E-3</v>
      </c>
    </row>
    <row r="63" spans="1:29" s="15" customFormat="1">
      <c r="A63" s="18">
        <v>311</v>
      </c>
      <c r="B63" s="25">
        <v>-5.0000000000000002E-5</v>
      </c>
      <c r="C63" s="25">
        <v>2.886E-2</v>
      </c>
      <c r="D63" s="25">
        <f t="shared" si="0"/>
        <v>2.988E-2</v>
      </c>
      <c r="E63" s="25"/>
      <c r="F63" s="25">
        <f t="shared" si="1"/>
        <v>2.8335430000000002E-2</v>
      </c>
      <c r="G63" s="25">
        <f t="shared" si="2"/>
        <v>0.65256495290000005</v>
      </c>
      <c r="H63" s="25">
        <v>2.445E-2</v>
      </c>
      <c r="I63" s="25">
        <f t="shared" si="3"/>
        <v>2.547E-2</v>
      </c>
      <c r="J63" s="25"/>
      <c r="K63" s="25">
        <f t="shared" si="4"/>
        <v>2.3976729999999998E-2</v>
      </c>
      <c r="L63" s="25">
        <f t="shared" si="5"/>
        <v>0.55218409189999995</v>
      </c>
      <c r="M63" s="25">
        <v>2.445E-2</v>
      </c>
      <c r="N63" s="25">
        <f t="shared" si="6"/>
        <v>2.547E-2</v>
      </c>
      <c r="O63" s="25"/>
      <c r="P63" s="25">
        <f t="shared" si="7"/>
        <v>2.397533E-2</v>
      </c>
      <c r="Q63" s="25">
        <f t="shared" si="8"/>
        <v>0.55215184989999999</v>
      </c>
      <c r="R63" s="25">
        <v>2.699E-2</v>
      </c>
      <c r="S63" s="25">
        <f t="shared" si="9"/>
        <v>2.801E-2</v>
      </c>
      <c r="T63" s="25"/>
      <c r="U63" s="25">
        <f t="shared" si="10"/>
        <v>2.5937290000000002E-2</v>
      </c>
      <c r="V63" s="25">
        <f t="shared" si="11"/>
        <v>0.59733578870000004</v>
      </c>
      <c r="W63" s="25">
        <v>2.8549999999999999E-2</v>
      </c>
      <c r="X63" s="25">
        <f t="shared" si="12"/>
        <v>2.9569999999999999E-2</v>
      </c>
      <c r="Y63" s="25"/>
      <c r="Z63" s="25">
        <f t="shared" si="13"/>
        <v>2.4919489999999999E-2</v>
      </c>
      <c r="AA63" s="25">
        <f t="shared" si="14"/>
        <v>0.57389585470000004</v>
      </c>
      <c r="AB63" s="25">
        <v>-1.99E-3</v>
      </c>
      <c r="AC63" s="25">
        <f t="shared" si="15"/>
        <v>-1.0200000000000001E-3</v>
      </c>
    </row>
    <row r="64" spans="1:29" s="15" customFormat="1">
      <c r="A64" s="18">
        <v>312</v>
      </c>
      <c r="B64" s="25">
        <v>-6.8999999999999997E-5</v>
      </c>
      <c r="C64" s="25">
        <v>2.8410000000000001E-2</v>
      </c>
      <c r="D64" s="25">
        <f t="shared" si="0"/>
        <v>2.9419500000000001E-2</v>
      </c>
      <c r="E64" s="25"/>
      <c r="F64" s="25">
        <f t="shared" si="1"/>
        <v>2.7874930000000003E-2</v>
      </c>
      <c r="G64" s="25">
        <f t="shared" si="2"/>
        <v>0.6419596379000001</v>
      </c>
      <c r="H64" s="25">
        <v>2.4060000000000002E-2</v>
      </c>
      <c r="I64" s="25">
        <f t="shared" si="3"/>
        <v>2.5069500000000002E-2</v>
      </c>
      <c r="J64" s="25"/>
      <c r="K64" s="25">
        <f t="shared" si="4"/>
        <v>2.357623E-2</v>
      </c>
      <c r="L64" s="25">
        <f t="shared" si="5"/>
        <v>0.54296057689999999</v>
      </c>
      <c r="M64" s="25">
        <v>2.4060000000000002E-2</v>
      </c>
      <c r="N64" s="25">
        <f t="shared" si="6"/>
        <v>2.5069500000000002E-2</v>
      </c>
      <c r="O64" s="25"/>
      <c r="P64" s="25">
        <f t="shared" si="7"/>
        <v>2.3574830000000001E-2</v>
      </c>
      <c r="Q64" s="25">
        <f t="shared" si="8"/>
        <v>0.54292833490000003</v>
      </c>
      <c r="R64" s="25">
        <v>2.6329999999999999E-2</v>
      </c>
      <c r="S64" s="25">
        <f t="shared" si="9"/>
        <v>2.7339499999999999E-2</v>
      </c>
      <c r="T64" s="25"/>
      <c r="U64" s="25">
        <f t="shared" si="10"/>
        <v>2.5266789999999997E-2</v>
      </c>
      <c r="V64" s="25">
        <f t="shared" si="11"/>
        <v>0.58189417369999996</v>
      </c>
      <c r="W64" s="25">
        <v>2.8500000000000001E-2</v>
      </c>
      <c r="X64" s="25">
        <f t="shared" si="12"/>
        <v>2.9509500000000001E-2</v>
      </c>
      <c r="Y64" s="25"/>
      <c r="Z64" s="25">
        <f t="shared" si="13"/>
        <v>2.4858990000000001E-2</v>
      </c>
      <c r="AA64" s="25">
        <f t="shared" si="14"/>
        <v>0.57250253970000009</v>
      </c>
      <c r="AB64" s="25">
        <v>-1.9499999999999999E-3</v>
      </c>
      <c r="AC64" s="25">
        <f t="shared" si="15"/>
        <v>-1.0095E-3</v>
      </c>
    </row>
    <row r="65" spans="1:29" s="15" customFormat="1">
      <c r="A65" s="18">
        <v>313</v>
      </c>
      <c r="B65" s="25">
        <v>-1.1E-4</v>
      </c>
      <c r="C65" s="25">
        <v>2.8219999999999999E-2</v>
      </c>
      <c r="D65" s="25">
        <f t="shared" si="0"/>
        <v>2.93E-2</v>
      </c>
      <c r="E65" s="25"/>
      <c r="F65" s="25">
        <f t="shared" si="1"/>
        <v>2.7755430000000001E-2</v>
      </c>
      <c r="G65" s="25">
        <f t="shared" si="2"/>
        <v>0.63920755290000009</v>
      </c>
      <c r="H65" s="25">
        <v>2.3769999999999999E-2</v>
      </c>
      <c r="I65" s="25">
        <f t="shared" si="3"/>
        <v>2.4850000000000001E-2</v>
      </c>
      <c r="J65" s="25"/>
      <c r="K65" s="25">
        <f t="shared" si="4"/>
        <v>2.3356729999999999E-2</v>
      </c>
      <c r="L65" s="25">
        <f t="shared" si="5"/>
        <v>0.53790549190000003</v>
      </c>
      <c r="M65" s="25">
        <v>2.3769999999999999E-2</v>
      </c>
      <c r="N65" s="25">
        <f t="shared" si="6"/>
        <v>2.4850000000000001E-2</v>
      </c>
      <c r="O65" s="25"/>
      <c r="P65" s="25">
        <f t="shared" si="7"/>
        <v>2.3355330000000001E-2</v>
      </c>
      <c r="Q65" s="25">
        <f t="shared" si="8"/>
        <v>0.53787324990000007</v>
      </c>
      <c r="R65" s="25">
        <v>2.632E-2</v>
      </c>
      <c r="S65" s="25">
        <f t="shared" si="9"/>
        <v>2.7400000000000001E-2</v>
      </c>
      <c r="T65" s="25"/>
      <c r="U65" s="25">
        <f t="shared" si="10"/>
        <v>2.5327290000000002E-2</v>
      </c>
      <c r="V65" s="25">
        <f t="shared" si="11"/>
        <v>0.58328748870000013</v>
      </c>
      <c r="W65" s="25">
        <v>2.8420000000000001E-2</v>
      </c>
      <c r="X65" s="25">
        <f t="shared" si="12"/>
        <v>2.9500000000000002E-2</v>
      </c>
      <c r="Y65" s="25"/>
      <c r="Z65" s="25">
        <f t="shared" si="13"/>
        <v>2.4849490000000002E-2</v>
      </c>
      <c r="AA65" s="25">
        <f t="shared" si="14"/>
        <v>0.57228375470000004</v>
      </c>
      <c r="AB65" s="25">
        <v>-2.0500000000000002E-3</v>
      </c>
      <c r="AC65" s="25">
        <f t="shared" si="15"/>
        <v>-1.08E-3</v>
      </c>
    </row>
    <row r="66" spans="1:29" s="15" customFormat="1">
      <c r="A66" s="18">
        <v>314</v>
      </c>
      <c r="B66" s="25">
        <v>1.0000000000000001E-5</v>
      </c>
      <c r="C66" s="25">
        <v>2.7439999999999999E-2</v>
      </c>
      <c r="D66" s="25">
        <f t="shared" si="0"/>
        <v>2.8364999999999998E-2</v>
      </c>
      <c r="E66" s="25"/>
      <c r="F66" s="25">
        <f t="shared" si="1"/>
        <v>2.6820429999999999E-2</v>
      </c>
      <c r="G66" s="25">
        <f t="shared" si="2"/>
        <v>0.61767450290000003</v>
      </c>
      <c r="H66" s="25">
        <v>2.3089999999999999E-2</v>
      </c>
      <c r="I66" s="25">
        <f t="shared" si="3"/>
        <v>2.4014999999999998E-2</v>
      </c>
      <c r="J66" s="25"/>
      <c r="K66" s="25">
        <f t="shared" si="4"/>
        <v>2.2521729999999997E-2</v>
      </c>
      <c r="L66" s="25">
        <f t="shared" si="5"/>
        <v>0.51867544189999992</v>
      </c>
      <c r="M66" s="25">
        <v>2.3089999999999999E-2</v>
      </c>
      <c r="N66" s="25">
        <f t="shared" si="6"/>
        <v>2.4014999999999998E-2</v>
      </c>
      <c r="O66" s="25"/>
      <c r="P66" s="25">
        <f t="shared" si="7"/>
        <v>2.2520329999999998E-2</v>
      </c>
      <c r="Q66" s="25">
        <f t="shared" si="8"/>
        <v>0.51864319989999996</v>
      </c>
      <c r="R66" s="25">
        <v>2.631E-2</v>
      </c>
      <c r="S66" s="25">
        <f t="shared" si="9"/>
        <v>2.7234999999999999E-2</v>
      </c>
      <c r="T66" s="25"/>
      <c r="U66" s="25">
        <f t="shared" si="10"/>
        <v>2.5162289999999997E-2</v>
      </c>
      <c r="V66" s="25">
        <f t="shared" si="11"/>
        <v>0.57948753869999992</v>
      </c>
      <c r="W66" s="25">
        <v>2.8410000000000001E-2</v>
      </c>
      <c r="X66" s="25">
        <f t="shared" si="12"/>
        <v>2.9335E-2</v>
      </c>
      <c r="Y66" s="25"/>
      <c r="Z66" s="25">
        <f t="shared" si="13"/>
        <v>2.468449E-2</v>
      </c>
      <c r="AA66" s="25">
        <f t="shared" si="14"/>
        <v>0.56848380470000004</v>
      </c>
      <c r="AB66" s="25">
        <v>-1.8600000000000001E-3</v>
      </c>
      <c r="AC66" s="25">
        <f t="shared" si="15"/>
        <v>-9.2500000000000004E-4</v>
      </c>
    </row>
    <row r="67" spans="1:29" s="15" customFormat="1">
      <c r="A67" s="18">
        <v>315</v>
      </c>
      <c r="B67" s="25">
        <v>-1.3999999999999999E-4</v>
      </c>
      <c r="C67" s="25">
        <v>2.7289999999999998E-2</v>
      </c>
      <c r="D67" s="25">
        <f t="shared" ref="D67:D130" si="16">C67-AC67</f>
        <v>2.8339999999999997E-2</v>
      </c>
      <c r="E67" s="25"/>
      <c r="F67" s="25">
        <f t="shared" ref="F67:F130" si="17">D67-0.00154457</f>
        <v>2.6795429999999999E-2</v>
      </c>
      <c r="G67" s="25">
        <f t="shared" ref="G67:G130" si="18">F67*23.03</f>
        <v>0.61709875290000005</v>
      </c>
      <c r="H67" s="25">
        <v>2.2849999999999999E-2</v>
      </c>
      <c r="I67" s="25">
        <f t="shared" ref="I67:I130" si="19">H67-AC67</f>
        <v>2.3899999999999998E-2</v>
      </c>
      <c r="J67" s="25"/>
      <c r="K67" s="25">
        <f t="shared" ref="K67:K130" si="20">I67-0.00149327</f>
        <v>2.2406729999999996E-2</v>
      </c>
      <c r="L67" s="25">
        <f t="shared" ref="L67:L130" si="21">K67*23.03</f>
        <v>0.5160269918999999</v>
      </c>
      <c r="M67" s="25">
        <v>2.2849999999999999E-2</v>
      </c>
      <c r="N67" s="25">
        <f t="shared" ref="N67:N130" si="22">M67-AC67</f>
        <v>2.3899999999999998E-2</v>
      </c>
      <c r="O67" s="25"/>
      <c r="P67" s="25">
        <f t="shared" ref="P67:P130" si="23">N67-0.00149467</f>
        <v>2.2405329999999998E-2</v>
      </c>
      <c r="Q67" s="25">
        <f t="shared" ref="Q67:Q130" si="24">P67*23.03</f>
        <v>0.51599474989999994</v>
      </c>
      <c r="R67" s="25">
        <v>2.6280000000000001E-2</v>
      </c>
      <c r="S67" s="25">
        <f t="shared" ref="S67:S72" si="25">R67-AC67</f>
        <v>2.733E-2</v>
      </c>
      <c r="T67" s="25"/>
      <c r="U67" s="25">
        <f t="shared" ref="U67:U130" si="26">S67-0.00207271</f>
        <v>2.5257290000000002E-2</v>
      </c>
      <c r="V67" s="25">
        <f t="shared" ref="V67:V130" si="27">U67*23.03</f>
        <v>0.58167538870000002</v>
      </c>
      <c r="W67" s="25">
        <v>2.8309999999999998E-2</v>
      </c>
      <c r="X67" s="25">
        <f t="shared" ref="X67:X70" si="28">W67-AC67</f>
        <v>2.9359999999999997E-2</v>
      </c>
      <c r="Y67" s="25"/>
      <c r="Z67" s="25">
        <f t="shared" ref="Z67:Z130" si="29">X67-0.00465051</f>
        <v>2.4709489999999997E-2</v>
      </c>
      <c r="AA67" s="25">
        <f t="shared" ref="AA67:AA130" si="30">Z67*23.03</f>
        <v>0.56905955469999991</v>
      </c>
      <c r="AB67" s="25">
        <v>-1.9599999999999999E-3</v>
      </c>
      <c r="AC67" s="25">
        <f t="shared" ref="AC67:AC130" si="31">(B67+AB67)/2</f>
        <v>-1.0499999999999999E-3</v>
      </c>
    </row>
    <row r="68" spans="1:29" s="15" customFormat="1">
      <c r="A68" s="18">
        <v>316</v>
      </c>
      <c r="B68" s="25">
        <v>-3.0000000000000001E-5</v>
      </c>
      <c r="C68" s="25">
        <v>2.657E-2</v>
      </c>
      <c r="D68" s="25">
        <f t="shared" si="16"/>
        <v>2.7455E-2</v>
      </c>
      <c r="E68" s="25"/>
      <c r="F68" s="25">
        <f t="shared" si="17"/>
        <v>2.5910430000000002E-2</v>
      </c>
      <c r="G68" s="25">
        <f t="shared" si="18"/>
        <v>0.59671720290000008</v>
      </c>
      <c r="H68" s="25">
        <v>2.239E-2</v>
      </c>
      <c r="I68" s="25">
        <f t="shared" si="19"/>
        <v>2.3275000000000001E-2</v>
      </c>
      <c r="J68" s="25"/>
      <c r="K68" s="25">
        <f t="shared" si="20"/>
        <v>2.1781729999999999E-2</v>
      </c>
      <c r="L68" s="25">
        <f t="shared" si="21"/>
        <v>0.50163324190000003</v>
      </c>
      <c r="M68" s="25">
        <v>2.239E-2</v>
      </c>
      <c r="N68" s="25">
        <f t="shared" si="22"/>
        <v>2.3275000000000001E-2</v>
      </c>
      <c r="O68" s="25"/>
      <c r="P68" s="25">
        <f t="shared" si="23"/>
        <v>2.1780330000000001E-2</v>
      </c>
      <c r="Q68" s="25">
        <f t="shared" si="24"/>
        <v>0.50160099990000007</v>
      </c>
      <c r="R68" s="25">
        <v>2.6249999999999999E-2</v>
      </c>
      <c r="S68" s="25">
        <f t="shared" si="25"/>
        <v>2.7134999999999999E-2</v>
      </c>
      <c r="T68" s="25"/>
      <c r="U68" s="25">
        <f t="shared" si="26"/>
        <v>2.5062290000000001E-2</v>
      </c>
      <c r="V68" s="25">
        <f t="shared" si="27"/>
        <v>0.57718453870000008</v>
      </c>
      <c r="W68" s="25">
        <v>2.8299999999999999E-2</v>
      </c>
      <c r="X68" s="25">
        <f t="shared" si="28"/>
        <v>2.9184999999999999E-2</v>
      </c>
      <c r="Y68" s="25"/>
      <c r="Z68" s="25">
        <f t="shared" si="29"/>
        <v>2.4534489999999999E-2</v>
      </c>
      <c r="AA68" s="25">
        <f t="shared" si="30"/>
        <v>0.56502930470000001</v>
      </c>
      <c r="AB68" s="25">
        <v>-1.74E-3</v>
      </c>
      <c r="AC68" s="25">
        <f t="shared" si="31"/>
        <v>-8.8500000000000004E-4</v>
      </c>
    </row>
    <row r="69" spans="1:29" s="15" customFormat="1">
      <c r="A69" s="18">
        <v>317</v>
      </c>
      <c r="B69" s="25">
        <v>-1.8000000000000001E-4</v>
      </c>
      <c r="C69" s="25">
        <v>2.639E-2</v>
      </c>
      <c r="D69" s="25">
        <f t="shared" si="16"/>
        <v>2.7425000000000001E-2</v>
      </c>
      <c r="E69" s="25"/>
      <c r="F69" s="25">
        <f t="shared" si="17"/>
        <v>2.5880430000000003E-2</v>
      </c>
      <c r="G69" s="25">
        <f t="shared" si="18"/>
        <v>0.59602630290000014</v>
      </c>
      <c r="H69" s="25">
        <v>2.206E-2</v>
      </c>
      <c r="I69" s="25">
        <f t="shared" si="19"/>
        <v>2.3095000000000001E-2</v>
      </c>
      <c r="J69" s="25"/>
      <c r="K69" s="25">
        <f t="shared" si="20"/>
        <v>2.160173E-2</v>
      </c>
      <c r="L69" s="25">
        <f t="shared" si="21"/>
        <v>0.49748784190000001</v>
      </c>
      <c r="M69" s="25">
        <v>2.2069999999999999E-2</v>
      </c>
      <c r="N69" s="25">
        <f t="shared" si="22"/>
        <v>2.3105000000000001E-2</v>
      </c>
      <c r="O69" s="25"/>
      <c r="P69" s="25">
        <f t="shared" si="23"/>
        <v>2.1610330000000001E-2</v>
      </c>
      <c r="Q69" s="25">
        <f t="shared" si="24"/>
        <v>0.49768589990000006</v>
      </c>
      <c r="R69" s="25">
        <v>2.6249999999999999E-2</v>
      </c>
      <c r="S69" s="25">
        <f t="shared" si="25"/>
        <v>2.7285E-2</v>
      </c>
      <c r="T69" s="25"/>
      <c r="U69" s="25">
        <f t="shared" si="26"/>
        <v>2.5212289999999998E-2</v>
      </c>
      <c r="V69" s="25">
        <f t="shared" si="27"/>
        <v>0.5806390387</v>
      </c>
      <c r="W69" s="25">
        <v>2.827E-2</v>
      </c>
      <c r="X69" s="25">
        <f t="shared" si="28"/>
        <v>2.9305000000000001E-2</v>
      </c>
      <c r="Y69" s="25"/>
      <c r="Z69" s="25">
        <f t="shared" si="29"/>
        <v>2.4654490000000001E-2</v>
      </c>
      <c r="AA69" s="25">
        <f t="shared" si="30"/>
        <v>0.5677929047000001</v>
      </c>
      <c r="AB69" s="25">
        <v>-1.89E-3</v>
      </c>
      <c r="AC69" s="25">
        <f t="shared" si="31"/>
        <v>-1.0349999999999999E-3</v>
      </c>
    </row>
    <row r="70" spans="1:29" s="15" customFormat="1">
      <c r="A70" s="18">
        <v>318</v>
      </c>
      <c r="B70" s="25">
        <v>2.1000000000000001E-4</v>
      </c>
      <c r="C70" s="25">
        <v>2.6100000000000002E-2</v>
      </c>
      <c r="D70" s="25">
        <f t="shared" si="16"/>
        <v>2.674E-2</v>
      </c>
      <c r="E70" s="25"/>
      <c r="F70" s="25">
        <f t="shared" si="17"/>
        <v>2.5195430000000001E-2</v>
      </c>
      <c r="G70" s="25">
        <f t="shared" si="18"/>
        <v>0.58025075290000006</v>
      </c>
      <c r="H70" s="25">
        <v>2.1989999999999999E-2</v>
      </c>
      <c r="I70" s="25">
        <f t="shared" si="19"/>
        <v>2.2629999999999997E-2</v>
      </c>
      <c r="J70" s="25"/>
      <c r="K70" s="25">
        <f t="shared" si="20"/>
        <v>2.1136729999999996E-2</v>
      </c>
      <c r="L70" s="25">
        <f t="shared" si="21"/>
        <v>0.48677889189999995</v>
      </c>
      <c r="M70" s="25">
        <v>2.1989999999999999E-2</v>
      </c>
      <c r="N70" s="25">
        <f t="shared" si="22"/>
        <v>2.2629999999999997E-2</v>
      </c>
      <c r="O70" s="25"/>
      <c r="P70" s="25">
        <f t="shared" si="23"/>
        <v>2.1135329999999997E-2</v>
      </c>
      <c r="Q70" s="25">
        <f t="shared" si="24"/>
        <v>0.48674664989999994</v>
      </c>
      <c r="R70" s="25">
        <v>2.622E-2</v>
      </c>
      <c r="S70" s="25">
        <f t="shared" si="25"/>
        <v>2.6860000000000002E-2</v>
      </c>
      <c r="T70" s="25"/>
      <c r="U70" s="25">
        <f t="shared" si="26"/>
        <v>2.4787290000000003E-2</v>
      </c>
      <c r="V70" s="25">
        <f t="shared" si="27"/>
        <v>0.57085128870000013</v>
      </c>
      <c r="W70" s="25">
        <v>2.826E-2</v>
      </c>
      <c r="X70" s="25">
        <f t="shared" si="28"/>
        <v>2.8900000000000002E-2</v>
      </c>
      <c r="Y70" s="25"/>
      <c r="Z70" s="25">
        <f t="shared" si="29"/>
        <v>2.4249490000000002E-2</v>
      </c>
      <c r="AA70" s="25">
        <f t="shared" si="30"/>
        <v>0.55846575470000004</v>
      </c>
      <c r="AB70" s="25">
        <v>-1.49E-3</v>
      </c>
      <c r="AC70" s="25">
        <f t="shared" si="31"/>
        <v>-6.3999999999999994E-4</v>
      </c>
    </row>
    <row r="71" spans="1:29" s="15" customFormat="1">
      <c r="A71" s="18">
        <v>319</v>
      </c>
      <c r="B71" s="25">
        <v>-2.1000000000000001E-4</v>
      </c>
      <c r="C71" s="25">
        <v>2.562E-2</v>
      </c>
      <c r="D71" s="25">
        <f t="shared" si="16"/>
        <v>2.6665000000000001E-2</v>
      </c>
      <c r="E71" s="25"/>
      <c r="F71" s="25">
        <f t="shared" si="17"/>
        <v>2.5120430000000003E-2</v>
      </c>
      <c r="G71" s="25">
        <f t="shared" si="18"/>
        <v>0.5785235029000001</v>
      </c>
      <c r="H71" s="25">
        <v>2.1829999999999999E-2</v>
      </c>
      <c r="I71" s="25">
        <f t="shared" si="19"/>
        <v>2.2875E-2</v>
      </c>
      <c r="J71" s="25"/>
      <c r="K71" s="25">
        <f t="shared" si="20"/>
        <v>2.1381729999999998E-2</v>
      </c>
      <c r="L71" s="25">
        <f t="shared" si="21"/>
        <v>0.49242124189999997</v>
      </c>
      <c r="M71" s="25">
        <v>2.128E-2</v>
      </c>
      <c r="N71" s="25">
        <f t="shared" si="22"/>
        <v>2.2325000000000001E-2</v>
      </c>
      <c r="O71" s="25"/>
      <c r="P71" s="25">
        <f t="shared" si="23"/>
        <v>2.0830330000000001E-2</v>
      </c>
      <c r="Q71" s="25">
        <f t="shared" si="24"/>
        <v>0.47972249990000004</v>
      </c>
      <c r="R71" s="25">
        <v>2.581E-2</v>
      </c>
      <c r="S71" s="25">
        <f t="shared" si="25"/>
        <v>2.6855E-2</v>
      </c>
      <c r="T71" s="25"/>
      <c r="U71" s="25">
        <f t="shared" si="26"/>
        <v>2.4782289999999998E-2</v>
      </c>
      <c r="V71" s="25">
        <f t="shared" si="27"/>
        <v>0.57073613869999995</v>
      </c>
      <c r="W71" s="25">
        <v>2.8240000000000001E-2</v>
      </c>
      <c r="X71" s="25">
        <f>W71-AC71</f>
        <v>2.9285000000000002E-2</v>
      </c>
      <c r="Y71" s="25"/>
      <c r="Z71" s="25">
        <f t="shared" si="29"/>
        <v>2.4634490000000002E-2</v>
      </c>
      <c r="AA71" s="25">
        <f t="shared" si="30"/>
        <v>0.56733230470000007</v>
      </c>
      <c r="AB71" s="25">
        <v>-1.8799999999999999E-3</v>
      </c>
      <c r="AC71" s="25">
        <f t="shared" si="31"/>
        <v>-1.0449999999999999E-3</v>
      </c>
    </row>
    <row r="72" spans="1:29" s="15" customFormat="1">
      <c r="A72" s="18">
        <v>320</v>
      </c>
      <c r="B72" s="25">
        <v>1.8000000000000001E-4</v>
      </c>
      <c r="C72" s="25">
        <v>2.5059999999999999E-2</v>
      </c>
      <c r="D72" s="25">
        <f t="shared" si="16"/>
        <v>2.5774999999999999E-2</v>
      </c>
      <c r="E72" s="25"/>
      <c r="F72" s="25">
        <f t="shared" si="17"/>
        <v>2.4230430000000001E-2</v>
      </c>
      <c r="G72" s="25">
        <f t="shared" si="18"/>
        <v>0.55802680290000006</v>
      </c>
      <c r="H72" s="25">
        <v>2.181E-2</v>
      </c>
      <c r="I72" s="25">
        <f t="shared" si="19"/>
        <v>2.2525E-2</v>
      </c>
      <c r="J72" s="25"/>
      <c r="K72" s="25">
        <f t="shared" si="20"/>
        <v>2.1031729999999998E-2</v>
      </c>
      <c r="L72" s="25">
        <f t="shared" si="21"/>
        <v>0.4843607419</v>
      </c>
      <c r="M72" s="25">
        <v>2.078E-2</v>
      </c>
      <c r="N72" s="25">
        <f t="shared" si="22"/>
        <v>2.1495E-2</v>
      </c>
      <c r="O72" s="25"/>
      <c r="P72" s="25">
        <f t="shared" si="23"/>
        <v>2.000033E-2</v>
      </c>
      <c r="Q72" s="25">
        <f t="shared" si="24"/>
        <v>0.46060759990000005</v>
      </c>
      <c r="R72" s="25">
        <v>2.572E-2</v>
      </c>
      <c r="S72" s="25">
        <f t="shared" si="25"/>
        <v>2.6435E-2</v>
      </c>
      <c r="T72" s="25"/>
      <c r="U72" s="25">
        <f t="shared" si="26"/>
        <v>2.4362290000000002E-2</v>
      </c>
      <c r="V72" s="25">
        <f t="shared" si="27"/>
        <v>0.56106353870000003</v>
      </c>
      <c r="W72" s="25">
        <v>2.8219999999999999E-2</v>
      </c>
      <c r="X72" s="25">
        <f t="shared" ref="X72:X83" si="32">W72-AC72</f>
        <v>2.8934999999999999E-2</v>
      </c>
      <c r="Y72" s="25"/>
      <c r="Z72" s="25">
        <f t="shared" si="29"/>
        <v>2.4284489999999999E-2</v>
      </c>
      <c r="AA72" s="25">
        <f t="shared" si="30"/>
        <v>0.55927180470000004</v>
      </c>
      <c r="AB72" s="25">
        <v>-1.6100000000000001E-3</v>
      </c>
      <c r="AC72" s="25">
        <f t="shared" si="31"/>
        <v>-7.1500000000000003E-4</v>
      </c>
    </row>
    <row r="73" spans="1:29" s="15" customFormat="1">
      <c r="A73" s="18">
        <v>321</v>
      </c>
      <c r="B73" s="25">
        <v>-1.2E-4</v>
      </c>
      <c r="C73" s="25">
        <v>2.5139999999999999E-2</v>
      </c>
      <c r="D73" s="25">
        <f t="shared" si="16"/>
        <v>2.6085000000000001E-2</v>
      </c>
      <c r="E73" s="25"/>
      <c r="F73" s="25">
        <f t="shared" si="17"/>
        <v>2.4540430000000002E-2</v>
      </c>
      <c r="G73" s="25">
        <f t="shared" si="18"/>
        <v>0.56516610290000002</v>
      </c>
      <c r="H73" s="25">
        <v>2.1700000000000001E-2</v>
      </c>
      <c r="I73" s="25">
        <f t="shared" si="19"/>
        <v>2.2645000000000002E-2</v>
      </c>
      <c r="J73" s="25"/>
      <c r="K73" s="25">
        <f t="shared" si="20"/>
        <v>2.1151730000000001E-2</v>
      </c>
      <c r="L73" s="25">
        <f t="shared" si="21"/>
        <v>0.48712434190000004</v>
      </c>
      <c r="M73" s="25">
        <v>1.9879999999999998E-2</v>
      </c>
      <c r="N73" s="25">
        <f t="shared" si="22"/>
        <v>2.0825E-2</v>
      </c>
      <c r="O73" s="25"/>
      <c r="P73" s="25">
        <f t="shared" si="23"/>
        <v>1.933033E-2</v>
      </c>
      <c r="Q73" s="25">
        <f t="shared" si="24"/>
        <v>0.4451774999</v>
      </c>
      <c r="R73" s="25">
        <v>2.5649999999999999E-2</v>
      </c>
      <c r="S73" s="25">
        <f>R73-AC73</f>
        <v>2.6595000000000001E-2</v>
      </c>
      <c r="T73" s="25"/>
      <c r="U73" s="25">
        <f t="shared" si="26"/>
        <v>2.4522290000000002E-2</v>
      </c>
      <c r="V73" s="25">
        <f t="shared" si="27"/>
        <v>0.56474833870000007</v>
      </c>
      <c r="W73" s="25">
        <v>2.801E-2</v>
      </c>
      <c r="X73" s="25">
        <f t="shared" si="32"/>
        <v>2.8955000000000002E-2</v>
      </c>
      <c r="Y73" s="25"/>
      <c r="Z73" s="25">
        <f t="shared" si="29"/>
        <v>2.4304490000000002E-2</v>
      </c>
      <c r="AA73" s="25">
        <f t="shared" si="30"/>
        <v>0.55973240470000007</v>
      </c>
      <c r="AB73" s="25">
        <v>-1.7700000000000001E-3</v>
      </c>
      <c r="AC73" s="25">
        <f t="shared" si="31"/>
        <v>-9.4500000000000009E-4</v>
      </c>
    </row>
    <row r="74" spans="1:29" s="15" customFormat="1">
      <c r="A74" s="18">
        <v>322</v>
      </c>
      <c r="B74" s="25">
        <v>2.9999999999999997E-4</v>
      </c>
      <c r="C74" s="25">
        <v>2.4729999999999999E-2</v>
      </c>
      <c r="D74" s="25">
        <f t="shared" si="16"/>
        <v>2.5264999999999999E-2</v>
      </c>
      <c r="E74" s="25"/>
      <c r="F74" s="25">
        <f t="shared" si="17"/>
        <v>2.3720430000000001E-2</v>
      </c>
      <c r="G74" s="25">
        <f t="shared" si="18"/>
        <v>0.54628150289999999</v>
      </c>
      <c r="H74" s="25">
        <v>2.1610000000000001E-2</v>
      </c>
      <c r="I74" s="25">
        <f t="shared" si="19"/>
        <v>2.2145000000000001E-2</v>
      </c>
      <c r="J74" s="25"/>
      <c r="K74" s="25">
        <f t="shared" si="20"/>
        <v>2.065173E-2</v>
      </c>
      <c r="L74" s="25">
        <f t="shared" si="21"/>
        <v>0.47560934190000004</v>
      </c>
      <c r="M74" s="25">
        <v>1.8540000000000001E-2</v>
      </c>
      <c r="N74" s="25">
        <f t="shared" si="22"/>
        <v>1.9075000000000002E-2</v>
      </c>
      <c r="O74" s="25"/>
      <c r="P74" s="25">
        <f t="shared" si="23"/>
        <v>1.7580330000000002E-2</v>
      </c>
      <c r="Q74" s="25">
        <f t="shared" si="24"/>
        <v>0.40487499990000003</v>
      </c>
      <c r="R74" s="25">
        <v>2.564E-2</v>
      </c>
      <c r="S74" s="25">
        <f t="shared" ref="S74:S81" si="33">R74-AC74</f>
        <v>2.6175E-2</v>
      </c>
      <c r="T74" s="25"/>
      <c r="U74" s="25">
        <f t="shared" si="26"/>
        <v>2.4102289999999998E-2</v>
      </c>
      <c r="V74" s="25">
        <f t="shared" si="27"/>
        <v>0.55507573870000004</v>
      </c>
      <c r="W74" s="25">
        <v>2.7900000000000001E-2</v>
      </c>
      <c r="X74" s="25">
        <f t="shared" si="32"/>
        <v>2.8435000000000002E-2</v>
      </c>
      <c r="Y74" s="25"/>
      <c r="Z74" s="25">
        <f t="shared" si="29"/>
        <v>2.3784490000000002E-2</v>
      </c>
      <c r="AA74" s="25">
        <f t="shared" si="30"/>
        <v>0.5477568047000001</v>
      </c>
      <c r="AB74" s="25">
        <v>-1.3699999999999999E-3</v>
      </c>
      <c r="AC74" s="25">
        <f t="shared" si="31"/>
        <v>-5.3499999999999999E-4</v>
      </c>
    </row>
    <row r="75" spans="1:29" s="15" customFormat="1">
      <c r="A75" s="18">
        <v>323</v>
      </c>
      <c r="B75" s="25">
        <v>-8.0000000000000007E-5</v>
      </c>
      <c r="C75" s="25">
        <v>2.4649999999999998E-2</v>
      </c>
      <c r="D75" s="25">
        <f t="shared" si="16"/>
        <v>2.5554999999999998E-2</v>
      </c>
      <c r="E75" s="25"/>
      <c r="F75" s="25">
        <f t="shared" si="17"/>
        <v>2.4010429999999999E-2</v>
      </c>
      <c r="G75" s="25">
        <f t="shared" si="18"/>
        <v>0.55296020290000003</v>
      </c>
      <c r="H75" s="25">
        <v>2.1600000000000001E-2</v>
      </c>
      <c r="I75" s="25">
        <f t="shared" si="19"/>
        <v>2.2505000000000001E-2</v>
      </c>
      <c r="J75" s="25"/>
      <c r="K75" s="25">
        <f t="shared" si="20"/>
        <v>2.1011729999999999E-2</v>
      </c>
      <c r="L75" s="25">
        <f t="shared" si="21"/>
        <v>0.48390014190000002</v>
      </c>
      <c r="M75" s="25">
        <v>1.7049999999999999E-2</v>
      </c>
      <c r="N75" s="25">
        <f t="shared" si="22"/>
        <v>1.7954999999999999E-2</v>
      </c>
      <c r="O75" s="25"/>
      <c r="P75" s="25">
        <f t="shared" si="23"/>
        <v>1.6460329999999999E-2</v>
      </c>
      <c r="Q75" s="25">
        <f t="shared" si="24"/>
        <v>0.3790813999</v>
      </c>
      <c r="R75" s="25">
        <v>2.562E-2</v>
      </c>
      <c r="S75" s="25">
        <f t="shared" si="33"/>
        <v>2.6525E-2</v>
      </c>
      <c r="T75" s="25"/>
      <c r="U75" s="25">
        <f t="shared" si="26"/>
        <v>2.4452290000000002E-2</v>
      </c>
      <c r="V75" s="25">
        <f t="shared" si="27"/>
        <v>0.56313623870000007</v>
      </c>
      <c r="W75" s="25">
        <v>2.7390000000000001E-2</v>
      </c>
      <c r="X75" s="25">
        <f t="shared" si="32"/>
        <v>2.8295000000000001E-2</v>
      </c>
      <c r="Y75" s="25"/>
      <c r="Z75" s="25">
        <f t="shared" si="29"/>
        <v>2.3644490000000001E-2</v>
      </c>
      <c r="AA75" s="25">
        <f t="shared" si="30"/>
        <v>0.54453260470000009</v>
      </c>
      <c r="AB75" s="25">
        <v>-1.73E-3</v>
      </c>
      <c r="AC75" s="25">
        <f t="shared" si="31"/>
        <v>-9.0499999999999999E-4</v>
      </c>
    </row>
    <row r="76" spans="1:29" s="15" customFormat="1">
      <c r="A76" s="18">
        <v>324</v>
      </c>
      <c r="B76" s="25">
        <v>1.0000000000000001E-5</v>
      </c>
      <c r="C76" s="25">
        <v>2.214E-2</v>
      </c>
      <c r="D76" s="25">
        <f t="shared" si="16"/>
        <v>2.2894999999999999E-2</v>
      </c>
      <c r="E76" s="25"/>
      <c r="F76" s="25">
        <f t="shared" si="17"/>
        <v>2.135043E-2</v>
      </c>
      <c r="G76" s="25">
        <f t="shared" si="18"/>
        <v>0.4917004029</v>
      </c>
      <c r="H76" s="25">
        <v>2.1319999999999999E-2</v>
      </c>
      <c r="I76" s="25">
        <f t="shared" si="19"/>
        <v>2.2074999999999997E-2</v>
      </c>
      <c r="J76" s="25"/>
      <c r="K76" s="25">
        <f t="shared" si="20"/>
        <v>2.0581729999999996E-2</v>
      </c>
      <c r="L76" s="25">
        <f t="shared" si="21"/>
        <v>0.47399724189999992</v>
      </c>
      <c r="M76" s="25">
        <v>1.7049999999999999E-2</v>
      </c>
      <c r="N76" s="25">
        <f t="shared" si="22"/>
        <v>1.7804999999999998E-2</v>
      </c>
      <c r="O76" s="25"/>
      <c r="P76" s="25">
        <f t="shared" si="23"/>
        <v>1.6310329999999998E-2</v>
      </c>
      <c r="Q76" s="25">
        <f t="shared" si="24"/>
        <v>0.37562689989999998</v>
      </c>
      <c r="R76" s="25">
        <v>2.5590000000000002E-2</v>
      </c>
      <c r="S76" s="25">
        <f t="shared" si="33"/>
        <v>2.6345E-2</v>
      </c>
      <c r="T76" s="25"/>
      <c r="U76" s="25">
        <f t="shared" si="26"/>
        <v>2.4272290000000002E-2</v>
      </c>
      <c r="V76" s="25">
        <f t="shared" si="27"/>
        <v>0.5589908387000001</v>
      </c>
      <c r="W76" s="25">
        <v>2.726E-2</v>
      </c>
      <c r="X76" s="25">
        <f t="shared" si="32"/>
        <v>2.8014999999999998E-2</v>
      </c>
      <c r="Y76" s="25"/>
      <c r="Z76" s="25">
        <f t="shared" si="29"/>
        <v>2.3364489999999998E-2</v>
      </c>
      <c r="AA76" s="25">
        <f t="shared" si="30"/>
        <v>0.53808420469999996</v>
      </c>
      <c r="AB76" s="25">
        <v>-1.5200000000000001E-3</v>
      </c>
      <c r="AC76" s="25">
        <f t="shared" si="31"/>
        <v>-7.5500000000000003E-4</v>
      </c>
    </row>
    <row r="77" spans="1:29" s="15" customFormat="1">
      <c r="A77" s="18">
        <v>325</v>
      </c>
      <c r="B77" s="25">
        <v>-1.7000000000000001E-4</v>
      </c>
      <c r="C77" s="25">
        <v>2.01E-2</v>
      </c>
      <c r="D77" s="25">
        <f t="shared" si="16"/>
        <v>2.1075E-2</v>
      </c>
      <c r="E77" s="25"/>
      <c r="F77" s="25">
        <f t="shared" si="17"/>
        <v>1.9530430000000001E-2</v>
      </c>
      <c r="G77" s="25">
        <f t="shared" si="18"/>
        <v>0.44978580290000003</v>
      </c>
      <c r="H77" s="25">
        <v>2.12E-2</v>
      </c>
      <c r="I77" s="25">
        <f t="shared" si="19"/>
        <v>2.2175E-2</v>
      </c>
      <c r="J77" s="25"/>
      <c r="K77" s="25">
        <f t="shared" si="20"/>
        <v>2.0681729999999999E-2</v>
      </c>
      <c r="L77" s="25">
        <f t="shared" si="21"/>
        <v>0.47630024189999998</v>
      </c>
      <c r="M77" s="25">
        <v>1.661E-2</v>
      </c>
      <c r="N77" s="25">
        <f t="shared" si="22"/>
        <v>1.7585E-2</v>
      </c>
      <c r="O77" s="25"/>
      <c r="P77" s="25">
        <f t="shared" si="23"/>
        <v>1.609033E-2</v>
      </c>
      <c r="Q77" s="25">
        <f t="shared" si="24"/>
        <v>0.3705602999</v>
      </c>
      <c r="R77" s="25">
        <v>2.5590000000000002E-2</v>
      </c>
      <c r="S77" s="25">
        <f t="shared" si="33"/>
        <v>2.6565000000000002E-2</v>
      </c>
      <c r="T77" s="25"/>
      <c r="U77" s="25">
        <f t="shared" si="26"/>
        <v>2.449229E-2</v>
      </c>
      <c r="V77" s="25">
        <f t="shared" si="27"/>
        <v>0.56405743870000002</v>
      </c>
      <c r="W77" s="25">
        <v>2.7220000000000001E-2</v>
      </c>
      <c r="X77" s="25">
        <f t="shared" si="32"/>
        <v>2.8195000000000001E-2</v>
      </c>
      <c r="Y77" s="25"/>
      <c r="Z77" s="25">
        <f t="shared" si="29"/>
        <v>2.3544490000000001E-2</v>
      </c>
      <c r="AA77" s="25">
        <f t="shared" si="30"/>
        <v>0.54222960470000003</v>
      </c>
      <c r="AB77" s="25">
        <v>-1.7799999999999999E-3</v>
      </c>
      <c r="AC77" s="25">
        <f t="shared" si="31"/>
        <v>-9.7499999999999996E-4</v>
      </c>
    </row>
    <row r="78" spans="1:29" s="15" customFormat="1">
      <c r="A78" s="18">
        <v>326</v>
      </c>
      <c r="B78" s="25">
        <v>1.4999999999999999E-4</v>
      </c>
      <c r="C78" s="25">
        <v>2.009E-2</v>
      </c>
      <c r="D78" s="25">
        <f t="shared" si="16"/>
        <v>2.0745E-2</v>
      </c>
      <c r="E78" s="25"/>
      <c r="F78" s="25">
        <f t="shared" si="17"/>
        <v>1.9200430000000001E-2</v>
      </c>
      <c r="G78" s="25">
        <f t="shared" si="18"/>
        <v>0.44218590290000004</v>
      </c>
      <c r="H78" s="25">
        <v>1.9650000000000001E-2</v>
      </c>
      <c r="I78" s="25">
        <f t="shared" si="19"/>
        <v>2.0305E-2</v>
      </c>
      <c r="J78" s="25"/>
      <c r="K78" s="25">
        <f t="shared" si="20"/>
        <v>1.8811729999999999E-2</v>
      </c>
      <c r="L78" s="25">
        <f t="shared" si="21"/>
        <v>0.43323414189999998</v>
      </c>
      <c r="M78" s="25">
        <v>1.6580000000000001E-2</v>
      </c>
      <c r="N78" s="25">
        <f t="shared" si="22"/>
        <v>1.7235E-2</v>
      </c>
      <c r="O78" s="25"/>
      <c r="P78" s="25">
        <f t="shared" si="23"/>
        <v>1.574033E-2</v>
      </c>
      <c r="Q78" s="25">
        <f t="shared" si="24"/>
        <v>0.36249979990000003</v>
      </c>
      <c r="R78" s="25">
        <v>1.268E-2</v>
      </c>
      <c r="S78" s="25">
        <f t="shared" si="33"/>
        <v>1.3335E-2</v>
      </c>
      <c r="T78" s="25"/>
      <c r="U78" s="25">
        <f t="shared" si="26"/>
        <v>1.1262289999999999E-2</v>
      </c>
      <c r="V78" s="25">
        <f t="shared" si="27"/>
        <v>0.25937053869999999</v>
      </c>
      <c r="W78" s="25">
        <v>2.6290000000000001E-2</v>
      </c>
      <c r="X78" s="25">
        <f t="shared" si="32"/>
        <v>2.6945E-2</v>
      </c>
      <c r="Y78" s="25"/>
      <c r="Z78" s="25">
        <f t="shared" si="29"/>
        <v>2.229449E-2</v>
      </c>
      <c r="AA78" s="25">
        <f t="shared" si="30"/>
        <v>0.51344210470000007</v>
      </c>
      <c r="AB78" s="25">
        <v>-1.4599999999999999E-3</v>
      </c>
      <c r="AC78" s="25">
        <f t="shared" si="31"/>
        <v>-6.5499999999999998E-4</v>
      </c>
    </row>
    <row r="79" spans="1:29" s="15" customFormat="1">
      <c r="A79" s="18">
        <v>327</v>
      </c>
      <c r="B79" s="25">
        <v>-1.9000000000000001E-4</v>
      </c>
      <c r="C79" s="25">
        <v>2.0080000000000001E-2</v>
      </c>
      <c r="D79" s="25">
        <f t="shared" si="16"/>
        <v>2.1025000000000002E-2</v>
      </c>
      <c r="E79" s="25"/>
      <c r="F79" s="25">
        <f t="shared" si="17"/>
        <v>1.9480430000000003E-2</v>
      </c>
      <c r="G79" s="25">
        <f t="shared" si="18"/>
        <v>0.44863430290000011</v>
      </c>
      <c r="H79" s="25">
        <v>1.9290000000000002E-2</v>
      </c>
      <c r="I79" s="25">
        <f t="shared" si="19"/>
        <v>2.0235000000000003E-2</v>
      </c>
      <c r="J79" s="25"/>
      <c r="K79" s="25">
        <f t="shared" si="20"/>
        <v>1.8741730000000002E-2</v>
      </c>
      <c r="L79" s="25">
        <f t="shared" si="21"/>
        <v>0.43162204190000003</v>
      </c>
      <c r="M79" s="25">
        <v>1.6580000000000001E-2</v>
      </c>
      <c r="N79" s="25">
        <f t="shared" si="22"/>
        <v>1.7525000000000002E-2</v>
      </c>
      <c r="O79" s="25"/>
      <c r="P79" s="25">
        <f t="shared" si="23"/>
        <v>1.6030330000000002E-2</v>
      </c>
      <c r="Q79" s="25">
        <f t="shared" si="24"/>
        <v>0.36917849990000007</v>
      </c>
      <c r="R79" s="25">
        <v>1.235E-2</v>
      </c>
      <c r="S79" s="25">
        <f t="shared" si="33"/>
        <v>1.3295E-2</v>
      </c>
      <c r="T79" s="25"/>
      <c r="U79" s="25">
        <f t="shared" si="26"/>
        <v>1.1222289999999999E-2</v>
      </c>
      <c r="V79" s="25">
        <f t="shared" si="27"/>
        <v>0.25844933869999998</v>
      </c>
      <c r="W79" s="25">
        <v>2.383E-2</v>
      </c>
      <c r="X79" s="25">
        <f t="shared" si="32"/>
        <v>2.4775000000000002E-2</v>
      </c>
      <c r="Y79" s="25"/>
      <c r="Z79" s="25">
        <f t="shared" si="29"/>
        <v>2.0124490000000002E-2</v>
      </c>
      <c r="AA79" s="25">
        <f t="shared" si="30"/>
        <v>0.46346700470000007</v>
      </c>
      <c r="AB79" s="25">
        <v>-1.6999999999999999E-3</v>
      </c>
      <c r="AC79" s="25">
        <f t="shared" si="31"/>
        <v>-9.4499999999999998E-4</v>
      </c>
    </row>
    <row r="80" spans="1:29" s="15" customFormat="1">
      <c r="A80" s="18">
        <v>328</v>
      </c>
      <c r="B80" s="25">
        <v>5.0000000000000002E-5</v>
      </c>
      <c r="C80" s="25">
        <v>2.0070000000000001E-2</v>
      </c>
      <c r="D80" s="25">
        <f t="shared" si="16"/>
        <v>2.0810000000000002E-2</v>
      </c>
      <c r="E80" s="25"/>
      <c r="F80" s="25">
        <f t="shared" si="17"/>
        <v>1.9265430000000004E-2</v>
      </c>
      <c r="G80" s="25">
        <f t="shared" si="18"/>
        <v>0.44368285290000009</v>
      </c>
      <c r="H80" s="25">
        <v>1.9189999999999999E-2</v>
      </c>
      <c r="I80" s="25">
        <f t="shared" si="19"/>
        <v>1.993E-2</v>
      </c>
      <c r="J80" s="25"/>
      <c r="K80" s="25">
        <f t="shared" si="20"/>
        <v>1.8436729999999998E-2</v>
      </c>
      <c r="L80" s="25">
        <f t="shared" si="21"/>
        <v>0.42459789189999997</v>
      </c>
      <c r="M80" s="25">
        <v>1.6549999999999999E-2</v>
      </c>
      <c r="N80" s="25">
        <f t="shared" si="22"/>
        <v>1.729E-2</v>
      </c>
      <c r="O80" s="25"/>
      <c r="P80" s="25">
        <f t="shared" si="23"/>
        <v>1.579533E-2</v>
      </c>
      <c r="Q80" s="25">
        <f t="shared" si="24"/>
        <v>0.36376644990000001</v>
      </c>
      <c r="R80" s="25">
        <v>1.167E-2</v>
      </c>
      <c r="S80" s="25">
        <f t="shared" si="33"/>
        <v>1.2409999999999999E-2</v>
      </c>
      <c r="T80" s="25"/>
      <c r="U80" s="25">
        <f t="shared" si="26"/>
        <v>1.0337289999999999E-2</v>
      </c>
      <c r="V80" s="25">
        <f t="shared" si="27"/>
        <v>0.23806778869999998</v>
      </c>
      <c r="W80" s="25">
        <v>2.019E-2</v>
      </c>
      <c r="X80" s="25">
        <f t="shared" si="32"/>
        <v>2.0930000000000001E-2</v>
      </c>
      <c r="Y80" s="25"/>
      <c r="Z80" s="25">
        <f t="shared" si="29"/>
        <v>1.6279490000000001E-2</v>
      </c>
      <c r="AA80" s="25">
        <f t="shared" si="30"/>
        <v>0.37491665470000002</v>
      </c>
      <c r="AB80" s="25">
        <v>-1.5299999999999999E-3</v>
      </c>
      <c r="AC80" s="25">
        <f t="shared" si="31"/>
        <v>-7.3999999999999999E-4</v>
      </c>
    </row>
    <row r="81" spans="1:29" s="15" customFormat="1">
      <c r="A81" s="18">
        <v>329</v>
      </c>
      <c r="B81" s="25">
        <v>-4.0000000000000003E-5</v>
      </c>
      <c r="C81" s="25">
        <v>2.0060000000000001E-2</v>
      </c>
      <c r="D81" s="25">
        <f t="shared" si="16"/>
        <v>2.0920000000000001E-2</v>
      </c>
      <c r="E81" s="25"/>
      <c r="F81" s="25">
        <f t="shared" si="17"/>
        <v>1.9375430000000003E-2</v>
      </c>
      <c r="G81" s="25">
        <f t="shared" si="18"/>
        <v>0.44621615290000011</v>
      </c>
      <c r="H81" s="25">
        <v>1.8499999999999999E-2</v>
      </c>
      <c r="I81" s="25">
        <f t="shared" si="19"/>
        <v>1.9359999999999999E-2</v>
      </c>
      <c r="J81" s="25"/>
      <c r="K81" s="25">
        <f t="shared" si="20"/>
        <v>1.7866729999999997E-2</v>
      </c>
      <c r="L81" s="25">
        <f t="shared" si="21"/>
        <v>0.41147079189999997</v>
      </c>
      <c r="M81" s="25">
        <v>1.652E-2</v>
      </c>
      <c r="N81" s="25">
        <f t="shared" si="22"/>
        <v>1.738E-2</v>
      </c>
      <c r="O81" s="25"/>
      <c r="P81" s="25">
        <f t="shared" si="23"/>
        <v>1.588533E-2</v>
      </c>
      <c r="Q81" s="25">
        <f t="shared" si="24"/>
        <v>0.36583914989999999</v>
      </c>
      <c r="R81" s="25">
        <v>1.221E-2</v>
      </c>
      <c r="S81" s="25">
        <f t="shared" si="33"/>
        <v>1.307E-2</v>
      </c>
      <c r="T81" s="25"/>
      <c r="U81" s="25">
        <f t="shared" si="26"/>
        <v>1.099729E-2</v>
      </c>
      <c r="V81" s="25">
        <f t="shared" si="27"/>
        <v>0.25326758869999999</v>
      </c>
      <c r="W81" s="25">
        <v>1.8489999999999999E-2</v>
      </c>
      <c r="X81" s="25">
        <f t="shared" si="32"/>
        <v>1.9349999999999999E-2</v>
      </c>
      <c r="Y81" s="25"/>
      <c r="Z81" s="25">
        <f t="shared" si="29"/>
        <v>1.4699489999999999E-2</v>
      </c>
      <c r="AA81" s="25">
        <f t="shared" si="30"/>
        <v>0.3385292547</v>
      </c>
      <c r="AB81" s="25">
        <v>-1.6800000000000001E-3</v>
      </c>
      <c r="AC81" s="25">
        <f t="shared" si="31"/>
        <v>-8.6000000000000009E-4</v>
      </c>
    </row>
    <row r="82" spans="1:29" s="15" customFormat="1">
      <c r="A82" s="18">
        <v>330</v>
      </c>
      <c r="B82" s="25">
        <v>1E-4</v>
      </c>
      <c r="C82" s="25">
        <v>2.0049999999999998E-2</v>
      </c>
      <c r="D82" s="25">
        <f t="shared" si="16"/>
        <v>2.0719999999999999E-2</v>
      </c>
      <c r="E82" s="25"/>
      <c r="F82" s="25">
        <f t="shared" si="17"/>
        <v>1.917543E-2</v>
      </c>
      <c r="G82" s="25">
        <f t="shared" si="18"/>
        <v>0.44161015290000005</v>
      </c>
      <c r="H82" s="25">
        <v>1.883E-2</v>
      </c>
      <c r="I82" s="25">
        <f t="shared" si="19"/>
        <v>1.95E-2</v>
      </c>
      <c r="J82" s="25"/>
      <c r="K82" s="25">
        <f t="shared" si="20"/>
        <v>1.8006729999999999E-2</v>
      </c>
      <c r="L82" s="25">
        <f t="shared" si="21"/>
        <v>0.41469499189999998</v>
      </c>
      <c r="M82" s="25">
        <v>1.651E-2</v>
      </c>
      <c r="N82" s="25">
        <f t="shared" si="22"/>
        <v>1.7180000000000001E-2</v>
      </c>
      <c r="O82" s="25"/>
      <c r="P82" s="25">
        <f t="shared" si="23"/>
        <v>1.5685330000000001E-2</v>
      </c>
      <c r="Q82" s="25">
        <f t="shared" si="24"/>
        <v>0.36123314990000005</v>
      </c>
      <c r="R82" s="25">
        <v>1.1299999999999999E-2</v>
      </c>
      <c r="S82" s="25">
        <f>R82-AC82</f>
        <v>1.197E-2</v>
      </c>
      <c r="T82" s="25"/>
      <c r="U82" s="25">
        <f t="shared" si="26"/>
        <v>9.8972899999999996E-3</v>
      </c>
      <c r="V82" s="25">
        <f t="shared" si="27"/>
        <v>0.2279345887</v>
      </c>
      <c r="W82" s="25">
        <v>1.5900000000000001E-2</v>
      </c>
      <c r="X82" s="25">
        <f t="shared" si="32"/>
        <v>1.6570000000000001E-2</v>
      </c>
      <c r="Y82" s="25"/>
      <c r="Z82" s="25">
        <f t="shared" si="29"/>
        <v>1.1919490000000001E-2</v>
      </c>
      <c r="AA82" s="25">
        <f t="shared" si="30"/>
        <v>0.27450585470000005</v>
      </c>
      <c r="AB82" s="25">
        <v>-1.4400000000000001E-3</v>
      </c>
      <c r="AC82" s="25">
        <f t="shared" si="31"/>
        <v>-6.7000000000000002E-4</v>
      </c>
    </row>
    <row r="83" spans="1:29" s="15" customFormat="1">
      <c r="A83" s="18">
        <v>331</v>
      </c>
      <c r="B83" s="25">
        <v>-6.0000000000000002E-5</v>
      </c>
      <c r="C83" s="25">
        <v>2.0049999999999998E-2</v>
      </c>
      <c r="D83" s="25">
        <f t="shared" si="16"/>
        <v>2.0859999999999997E-2</v>
      </c>
      <c r="E83" s="25"/>
      <c r="F83" s="25">
        <f t="shared" si="17"/>
        <v>1.9315429999999998E-2</v>
      </c>
      <c r="G83" s="25">
        <f t="shared" si="18"/>
        <v>0.44483435289999995</v>
      </c>
      <c r="H83" s="25">
        <v>1.7739999999999999E-2</v>
      </c>
      <c r="I83" s="25">
        <f t="shared" si="19"/>
        <v>1.8549999999999997E-2</v>
      </c>
      <c r="J83" s="25"/>
      <c r="K83" s="25">
        <f t="shared" si="20"/>
        <v>1.7056729999999996E-2</v>
      </c>
      <c r="L83" s="25">
        <f t="shared" si="21"/>
        <v>0.3928164918999999</v>
      </c>
      <c r="M83" s="25">
        <v>1.6490000000000001E-2</v>
      </c>
      <c r="N83" s="25">
        <f t="shared" si="22"/>
        <v>1.7300000000000003E-2</v>
      </c>
      <c r="O83" s="25"/>
      <c r="P83" s="25">
        <f t="shared" si="23"/>
        <v>1.5805330000000003E-2</v>
      </c>
      <c r="Q83" s="25">
        <f t="shared" si="24"/>
        <v>0.36399674990000008</v>
      </c>
      <c r="R83" s="25">
        <v>1.15E-2</v>
      </c>
      <c r="S83" s="25">
        <f t="shared" ref="S83:S90" si="34">R83-AC83</f>
        <v>1.231E-2</v>
      </c>
      <c r="T83" s="25"/>
      <c r="U83" s="25">
        <f t="shared" si="26"/>
        <v>1.023729E-2</v>
      </c>
      <c r="V83" s="25">
        <f t="shared" si="27"/>
        <v>0.23576478870000001</v>
      </c>
      <c r="W83" s="25">
        <v>1.506E-2</v>
      </c>
      <c r="X83" s="25">
        <f t="shared" si="32"/>
        <v>1.5870000000000002E-2</v>
      </c>
      <c r="Y83" s="25"/>
      <c r="Z83" s="25">
        <f t="shared" si="29"/>
        <v>1.1219490000000002E-2</v>
      </c>
      <c r="AA83" s="25">
        <f t="shared" si="30"/>
        <v>0.25838485470000006</v>
      </c>
      <c r="AB83" s="25">
        <v>-1.56E-3</v>
      </c>
      <c r="AC83" s="25">
        <f t="shared" si="31"/>
        <v>-8.0999999999999996E-4</v>
      </c>
    </row>
    <row r="84" spans="1:29" s="15" customFormat="1">
      <c r="A84" s="18">
        <v>332</v>
      </c>
      <c r="B84" s="25">
        <v>6.0000000000000002E-5</v>
      </c>
      <c r="C84" s="25">
        <v>2.0029999999999999E-2</v>
      </c>
      <c r="D84" s="25">
        <f t="shared" si="16"/>
        <v>2.0754999999999999E-2</v>
      </c>
      <c r="E84" s="25"/>
      <c r="F84" s="25">
        <f t="shared" si="17"/>
        <v>1.9210430000000001E-2</v>
      </c>
      <c r="G84" s="25">
        <f t="shared" si="18"/>
        <v>0.44241620290000006</v>
      </c>
      <c r="H84" s="25">
        <v>1.7569999999999999E-2</v>
      </c>
      <c r="I84" s="25">
        <f t="shared" si="19"/>
        <v>1.8294999999999999E-2</v>
      </c>
      <c r="J84" s="25"/>
      <c r="K84" s="25">
        <f t="shared" si="20"/>
        <v>1.6801729999999997E-2</v>
      </c>
      <c r="L84" s="25">
        <f t="shared" si="21"/>
        <v>0.38694384189999997</v>
      </c>
      <c r="M84" s="25">
        <v>1.643E-2</v>
      </c>
      <c r="N84" s="25">
        <f t="shared" si="22"/>
        <v>1.7155E-2</v>
      </c>
      <c r="O84" s="25"/>
      <c r="P84" s="25">
        <f t="shared" si="23"/>
        <v>1.566033E-2</v>
      </c>
      <c r="Q84" s="25">
        <f t="shared" si="24"/>
        <v>0.36065739990000001</v>
      </c>
      <c r="R84" s="25">
        <v>1.1220000000000001E-2</v>
      </c>
      <c r="S84" s="25">
        <f t="shared" si="34"/>
        <v>1.1945000000000001E-2</v>
      </c>
      <c r="T84" s="25"/>
      <c r="U84" s="25">
        <f t="shared" si="26"/>
        <v>9.8722900000000006E-3</v>
      </c>
      <c r="V84" s="25">
        <f t="shared" si="27"/>
        <v>0.22735883870000004</v>
      </c>
      <c r="W84" s="25">
        <v>1.5689999999999999E-2</v>
      </c>
      <c r="X84" s="25">
        <f>W84-AC84</f>
        <v>1.6414999999999999E-2</v>
      </c>
      <c r="Y84" s="25"/>
      <c r="Z84" s="25">
        <f t="shared" si="29"/>
        <v>1.1764489999999999E-2</v>
      </c>
      <c r="AA84" s="25">
        <f t="shared" si="30"/>
        <v>0.27093620470000002</v>
      </c>
      <c r="AB84" s="25">
        <v>-1.5100000000000001E-3</v>
      </c>
      <c r="AC84" s="25">
        <f t="shared" si="31"/>
        <v>-7.2500000000000006E-4</v>
      </c>
    </row>
    <row r="85" spans="1:29" s="15" customFormat="1">
      <c r="A85" s="18">
        <v>333</v>
      </c>
      <c r="B85" s="25">
        <v>-1.2999999999999999E-4</v>
      </c>
      <c r="C85" s="25">
        <v>1.9810000000000001E-2</v>
      </c>
      <c r="D85" s="25">
        <f t="shared" si="16"/>
        <v>2.069E-2</v>
      </c>
      <c r="E85" s="25"/>
      <c r="F85" s="25">
        <f t="shared" si="17"/>
        <v>1.9145430000000001E-2</v>
      </c>
      <c r="G85" s="25">
        <f t="shared" si="18"/>
        <v>0.44091925290000006</v>
      </c>
      <c r="H85" s="25">
        <v>1.7299999999999999E-2</v>
      </c>
      <c r="I85" s="25">
        <f t="shared" si="19"/>
        <v>1.8179999999999998E-2</v>
      </c>
      <c r="J85" s="25"/>
      <c r="K85" s="25">
        <f t="shared" si="20"/>
        <v>1.6686729999999997E-2</v>
      </c>
      <c r="L85" s="25">
        <f t="shared" si="21"/>
        <v>0.38429539189999995</v>
      </c>
      <c r="M85" s="25">
        <v>1.6410000000000001E-2</v>
      </c>
      <c r="N85" s="25">
        <f t="shared" si="22"/>
        <v>1.729E-2</v>
      </c>
      <c r="O85" s="25"/>
      <c r="P85" s="25">
        <f t="shared" si="23"/>
        <v>1.579533E-2</v>
      </c>
      <c r="Q85" s="25">
        <f t="shared" si="24"/>
        <v>0.36376644990000001</v>
      </c>
      <c r="R85" s="25">
        <v>1.137E-2</v>
      </c>
      <c r="S85" s="25">
        <f t="shared" si="34"/>
        <v>1.225E-2</v>
      </c>
      <c r="T85" s="25"/>
      <c r="U85" s="25">
        <f t="shared" si="26"/>
        <v>1.017729E-2</v>
      </c>
      <c r="V85" s="25">
        <f t="shared" si="27"/>
        <v>0.23438298870000002</v>
      </c>
      <c r="W85" s="25">
        <v>1.6119999999999999E-2</v>
      </c>
      <c r="X85" s="25">
        <f t="shared" ref="X85:X94" si="35">W85-AC85</f>
        <v>1.6999999999999998E-2</v>
      </c>
      <c r="Y85" s="25"/>
      <c r="Z85" s="25">
        <f t="shared" si="29"/>
        <v>1.2349489999999998E-2</v>
      </c>
      <c r="AA85" s="25">
        <f t="shared" si="30"/>
        <v>0.28440875469999999</v>
      </c>
      <c r="AB85" s="25">
        <v>-1.6299999999999999E-3</v>
      </c>
      <c r="AC85" s="25">
        <f t="shared" si="31"/>
        <v>-8.7999999999999992E-4</v>
      </c>
    </row>
    <row r="86" spans="1:29" s="15" customFormat="1">
      <c r="A86" s="18">
        <v>334</v>
      </c>
      <c r="B86" s="25">
        <v>-5.0000000000000002E-5</v>
      </c>
      <c r="C86" s="25">
        <v>1.975E-2</v>
      </c>
      <c r="D86" s="25">
        <f t="shared" si="16"/>
        <v>2.0539999999999999E-2</v>
      </c>
      <c r="E86" s="25"/>
      <c r="F86" s="25">
        <f t="shared" si="17"/>
        <v>1.8995430000000001E-2</v>
      </c>
      <c r="G86" s="25">
        <f t="shared" si="18"/>
        <v>0.43746475290000003</v>
      </c>
      <c r="H86" s="25">
        <v>1.7420000000000001E-2</v>
      </c>
      <c r="I86" s="25">
        <f t="shared" si="19"/>
        <v>1.821E-2</v>
      </c>
      <c r="J86" s="25"/>
      <c r="K86" s="25">
        <f t="shared" si="20"/>
        <v>1.6716729999999999E-2</v>
      </c>
      <c r="L86" s="25">
        <f t="shared" si="21"/>
        <v>0.3849862919</v>
      </c>
      <c r="M86" s="25">
        <v>1.6410000000000001E-2</v>
      </c>
      <c r="N86" s="25">
        <f t="shared" si="22"/>
        <v>1.72E-2</v>
      </c>
      <c r="O86" s="25"/>
      <c r="P86" s="25">
        <f t="shared" si="23"/>
        <v>1.570533E-2</v>
      </c>
      <c r="Q86" s="25">
        <f t="shared" si="24"/>
        <v>0.36169374990000003</v>
      </c>
      <c r="R86" s="25">
        <v>1.085E-2</v>
      </c>
      <c r="S86" s="25">
        <f t="shared" si="34"/>
        <v>1.1640000000000001E-2</v>
      </c>
      <c r="T86" s="25"/>
      <c r="U86" s="25">
        <f t="shared" si="26"/>
        <v>9.5672900000000009E-3</v>
      </c>
      <c r="V86" s="25">
        <f t="shared" si="27"/>
        <v>0.22033468870000003</v>
      </c>
      <c r="W86" s="25">
        <v>1.5469999999999999E-2</v>
      </c>
      <c r="X86" s="25">
        <f t="shared" si="35"/>
        <v>1.626E-2</v>
      </c>
      <c r="Y86" s="25"/>
      <c r="Z86" s="25">
        <f t="shared" si="29"/>
        <v>1.160949E-2</v>
      </c>
      <c r="AA86" s="25">
        <f t="shared" si="30"/>
        <v>0.26736655470000004</v>
      </c>
      <c r="AB86" s="25">
        <v>-1.5299999999999999E-3</v>
      </c>
      <c r="AC86" s="25">
        <f t="shared" si="31"/>
        <v>-7.899999999999999E-4</v>
      </c>
    </row>
    <row r="87" spans="1:29" s="15" customFormat="1">
      <c r="A87" s="18">
        <v>335</v>
      </c>
      <c r="B87" s="25">
        <v>-2.0000000000000002E-5</v>
      </c>
      <c r="C87" s="25">
        <v>1.968E-2</v>
      </c>
      <c r="D87" s="25">
        <f t="shared" si="16"/>
        <v>2.044E-2</v>
      </c>
      <c r="E87" s="25"/>
      <c r="F87" s="25">
        <f t="shared" si="17"/>
        <v>1.8895430000000001E-2</v>
      </c>
      <c r="G87" s="25">
        <f t="shared" si="18"/>
        <v>0.43516175290000003</v>
      </c>
      <c r="H87" s="25">
        <v>1.685E-2</v>
      </c>
      <c r="I87" s="25">
        <f t="shared" si="19"/>
        <v>1.7610000000000001E-2</v>
      </c>
      <c r="J87" s="25"/>
      <c r="K87" s="25">
        <f t="shared" si="20"/>
        <v>1.6116729999999999E-2</v>
      </c>
      <c r="L87" s="25">
        <f t="shared" si="21"/>
        <v>0.3711682919</v>
      </c>
      <c r="M87" s="25">
        <v>1.6389999999999998E-2</v>
      </c>
      <c r="N87" s="25">
        <f t="shared" si="22"/>
        <v>1.7149999999999999E-2</v>
      </c>
      <c r="O87" s="25"/>
      <c r="P87" s="25">
        <f t="shared" si="23"/>
        <v>1.5655329999999999E-2</v>
      </c>
      <c r="Q87" s="25">
        <f t="shared" si="24"/>
        <v>0.3605422499</v>
      </c>
      <c r="R87" s="25">
        <v>1.111E-2</v>
      </c>
      <c r="S87" s="25">
        <f t="shared" si="34"/>
        <v>1.187E-2</v>
      </c>
      <c r="T87" s="25"/>
      <c r="U87" s="25">
        <f t="shared" si="26"/>
        <v>9.7972900000000002E-3</v>
      </c>
      <c r="V87" s="25">
        <f t="shared" si="27"/>
        <v>0.22563158870000002</v>
      </c>
      <c r="W87" s="25">
        <v>1.5469999999999999E-2</v>
      </c>
      <c r="X87" s="25">
        <f t="shared" si="35"/>
        <v>1.6229999999999998E-2</v>
      </c>
      <c r="Y87" s="25"/>
      <c r="Z87" s="25">
        <f t="shared" si="29"/>
        <v>1.1579489999999998E-2</v>
      </c>
      <c r="AA87" s="25">
        <f t="shared" si="30"/>
        <v>0.26667565469999999</v>
      </c>
      <c r="AB87" s="25">
        <v>-1.5E-3</v>
      </c>
      <c r="AC87" s="25">
        <f t="shared" si="31"/>
        <v>-7.6000000000000004E-4</v>
      </c>
    </row>
    <row r="88" spans="1:29" s="15" customFormat="1">
      <c r="A88" s="18">
        <v>336</v>
      </c>
      <c r="B88" s="25">
        <v>-1.0000000000000001E-5</v>
      </c>
      <c r="C88" s="25">
        <v>1.9650000000000001E-2</v>
      </c>
      <c r="D88" s="25">
        <f t="shared" si="16"/>
        <v>2.036E-2</v>
      </c>
      <c r="E88" s="25"/>
      <c r="F88" s="25">
        <f t="shared" si="17"/>
        <v>1.8815430000000001E-2</v>
      </c>
      <c r="G88" s="25">
        <f t="shared" si="18"/>
        <v>0.43331935290000007</v>
      </c>
      <c r="H88" s="25">
        <v>1.704E-2</v>
      </c>
      <c r="I88" s="25">
        <f t="shared" si="19"/>
        <v>1.7749999999999998E-2</v>
      </c>
      <c r="J88" s="25"/>
      <c r="K88" s="25">
        <f t="shared" si="20"/>
        <v>1.6256729999999997E-2</v>
      </c>
      <c r="L88" s="25">
        <f t="shared" si="21"/>
        <v>0.37439249189999996</v>
      </c>
      <c r="M88" s="25">
        <v>1.635E-2</v>
      </c>
      <c r="N88" s="25">
        <f t="shared" si="22"/>
        <v>1.7059999999999999E-2</v>
      </c>
      <c r="O88" s="25"/>
      <c r="P88" s="25">
        <f t="shared" si="23"/>
        <v>1.5565329999999999E-2</v>
      </c>
      <c r="Q88" s="25">
        <f t="shared" si="24"/>
        <v>0.35846954989999996</v>
      </c>
      <c r="R88" s="25">
        <v>1.06E-2</v>
      </c>
      <c r="S88" s="25">
        <f t="shared" si="34"/>
        <v>1.1310000000000001E-2</v>
      </c>
      <c r="T88" s="25"/>
      <c r="U88" s="25">
        <f t="shared" si="26"/>
        <v>9.2372900000000004E-3</v>
      </c>
      <c r="V88" s="25">
        <f t="shared" si="27"/>
        <v>0.21273478870000001</v>
      </c>
      <c r="W88" s="25">
        <v>1.507E-2</v>
      </c>
      <c r="X88" s="25">
        <f t="shared" si="35"/>
        <v>1.5779999999999999E-2</v>
      </c>
      <c r="Y88" s="25"/>
      <c r="Z88" s="25">
        <f t="shared" si="29"/>
        <v>1.1129489999999999E-2</v>
      </c>
      <c r="AA88" s="25">
        <f t="shared" si="30"/>
        <v>0.25631215469999996</v>
      </c>
      <c r="AB88" s="25">
        <v>-1.41E-3</v>
      </c>
      <c r="AC88" s="25">
        <f t="shared" si="31"/>
        <v>-7.1000000000000002E-4</v>
      </c>
    </row>
    <row r="89" spans="1:29" s="15" customFormat="1">
      <c r="A89" s="18">
        <v>337</v>
      </c>
      <c r="B89" s="25">
        <v>-2.0000000000000002E-5</v>
      </c>
      <c r="C89" s="25">
        <v>1.9619999999999999E-2</v>
      </c>
      <c r="D89" s="25">
        <f t="shared" si="16"/>
        <v>2.0385E-2</v>
      </c>
      <c r="E89" s="25"/>
      <c r="F89" s="25">
        <f t="shared" si="17"/>
        <v>1.8840430000000002E-2</v>
      </c>
      <c r="G89" s="25">
        <f t="shared" si="18"/>
        <v>0.43389510290000005</v>
      </c>
      <c r="H89" s="25">
        <v>1.6320000000000001E-2</v>
      </c>
      <c r="I89" s="25">
        <f t="shared" si="19"/>
        <v>1.7085000000000003E-2</v>
      </c>
      <c r="J89" s="25"/>
      <c r="K89" s="25">
        <f t="shared" si="20"/>
        <v>1.5591730000000003E-2</v>
      </c>
      <c r="L89" s="25">
        <f t="shared" si="21"/>
        <v>0.35907754190000007</v>
      </c>
      <c r="M89" s="25">
        <v>1.6320000000000001E-2</v>
      </c>
      <c r="N89" s="25">
        <f t="shared" si="22"/>
        <v>1.7085000000000003E-2</v>
      </c>
      <c r="O89" s="25"/>
      <c r="P89" s="25">
        <f t="shared" si="23"/>
        <v>1.5590330000000003E-2</v>
      </c>
      <c r="Q89" s="25">
        <f t="shared" si="24"/>
        <v>0.35904529990000006</v>
      </c>
      <c r="R89" s="25">
        <v>1.098E-2</v>
      </c>
      <c r="S89" s="25">
        <f t="shared" si="34"/>
        <v>1.1745E-2</v>
      </c>
      <c r="T89" s="25"/>
      <c r="U89" s="25">
        <f t="shared" si="26"/>
        <v>9.6722900000000001E-3</v>
      </c>
      <c r="V89" s="25">
        <f t="shared" si="27"/>
        <v>0.22275283870000001</v>
      </c>
      <c r="W89" s="25">
        <v>1.541E-2</v>
      </c>
      <c r="X89" s="25">
        <f t="shared" si="35"/>
        <v>1.6175000000000002E-2</v>
      </c>
      <c r="Y89" s="25"/>
      <c r="Z89" s="25">
        <f t="shared" si="29"/>
        <v>1.1524490000000002E-2</v>
      </c>
      <c r="AA89" s="25">
        <f t="shared" si="30"/>
        <v>0.26540900470000006</v>
      </c>
      <c r="AB89" s="25">
        <v>-1.5100000000000001E-3</v>
      </c>
      <c r="AC89" s="25">
        <f t="shared" si="31"/>
        <v>-7.6500000000000005E-4</v>
      </c>
    </row>
    <row r="90" spans="1:29" s="15" customFormat="1">
      <c r="A90" s="18">
        <v>338</v>
      </c>
      <c r="B90" s="25">
        <v>-6.8999999999999997E-5</v>
      </c>
      <c r="C90" s="25">
        <v>1.9609999999999999E-2</v>
      </c>
      <c r="D90" s="25">
        <f t="shared" si="16"/>
        <v>2.04195E-2</v>
      </c>
      <c r="E90" s="25"/>
      <c r="F90" s="25">
        <f t="shared" si="17"/>
        <v>1.8874930000000002E-2</v>
      </c>
      <c r="G90" s="25">
        <f t="shared" si="18"/>
        <v>0.43468963790000004</v>
      </c>
      <c r="H90" s="25">
        <v>1.6219999999999998E-2</v>
      </c>
      <c r="I90" s="25">
        <f t="shared" si="19"/>
        <v>1.7029499999999999E-2</v>
      </c>
      <c r="J90" s="25"/>
      <c r="K90" s="25">
        <f t="shared" si="20"/>
        <v>1.553623E-2</v>
      </c>
      <c r="L90" s="25">
        <f t="shared" si="21"/>
        <v>0.35779937690000002</v>
      </c>
      <c r="M90" s="25">
        <v>1.6230000000000001E-2</v>
      </c>
      <c r="N90" s="25">
        <f t="shared" si="22"/>
        <v>1.7039500000000003E-2</v>
      </c>
      <c r="O90" s="25"/>
      <c r="P90" s="25">
        <f t="shared" si="23"/>
        <v>1.5544830000000003E-2</v>
      </c>
      <c r="Q90" s="25">
        <f t="shared" si="24"/>
        <v>0.35799743490000008</v>
      </c>
      <c r="R90" s="25">
        <v>1.0489999999999999E-2</v>
      </c>
      <c r="S90" s="25">
        <f t="shared" si="34"/>
        <v>1.1299499999999999E-2</v>
      </c>
      <c r="T90" s="25"/>
      <c r="U90" s="25">
        <f t="shared" si="26"/>
        <v>9.2267899999999986E-3</v>
      </c>
      <c r="V90" s="25">
        <f t="shared" si="27"/>
        <v>0.21249297369999998</v>
      </c>
      <c r="W90" s="25">
        <v>1.451E-2</v>
      </c>
      <c r="X90" s="25">
        <f t="shared" si="35"/>
        <v>1.53195E-2</v>
      </c>
      <c r="Y90" s="25"/>
      <c r="Z90" s="25">
        <f t="shared" si="29"/>
        <v>1.066899E-2</v>
      </c>
      <c r="AA90" s="25">
        <f t="shared" si="30"/>
        <v>0.24570683970000001</v>
      </c>
      <c r="AB90" s="25">
        <v>-1.5499999999999999E-3</v>
      </c>
      <c r="AC90" s="25">
        <f t="shared" si="31"/>
        <v>-8.095E-4</v>
      </c>
    </row>
    <row r="91" spans="1:29" s="15" customFormat="1">
      <c r="A91" s="18">
        <v>339</v>
      </c>
      <c r="B91" s="25">
        <v>-1.1E-4</v>
      </c>
      <c r="C91" s="25">
        <v>1.8970000000000001E-2</v>
      </c>
      <c r="D91" s="25">
        <f t="shared" si="16"/>
        <v>1.9745000000000002E-2</v>
      </c>
      <c r="E91" s="25"/>
      <c r="F91" s="25">
        <f t="shared" si="17"/>
        <v>1.8200430000000004E-2</v>
      </c>
      <c r="G91" s="25">
        <f t="shared" si="18"/>
        <v>0.4191559029000001</v>
      </c>
      <c r="H91" s="25">
        <v>1.5779999999999999E-2</v>
      </c>
      <c r="I91" s="25">
        <f t="shared" si="19"/>
        <v>1.6555E-2</v>
      </c>
      <c r="J91" s="25"/>
      <c r="K91" s="25">
        <f t="shared" si="20"/>
        <v>1.5061730000000001E-2</v>
      </c>
      <c r="L91" s="25">
        <f t="shared" si="21"/>
        <v>0.34687164190000003</v>
      </c>
      <c r="M91" s="25">
        <v>1.5779999999999999E-2</v>
      </c>
      <c r="N91" s="25">
        <f t="shared" si="22"/>
        <v>1.6555E-2</v>
      </c>
      <c r="O91" s="25"/>
      <c r="P91" s="25">
        <f t="shared" si="23"/>
        <v>1.506033E-2</v>
      </c>
      <c r="Q91" s="25">
        <f t="shared" si="24"/>
        <v>0.34683939990000001</v>
      </c>
      <c r="R91" s="25">
        <v>1.051E-2</v>
      </c>
      <c r="S91" s="25">
        <f>R91-AC91</f>
        <v>1.1285E-2</v>
      </c>
      <c r="T91" s="25"/>
      <c r="U91" s="25">
        <f t="shared" si="26"/>
        <v>9.2122899999999997E-3</v>
      </c>
      <c r="V91" s="25">
        <f t="shared" si="27"/>
        <v>0.2121590387</v>
      </c>
      <c r="W91" s="25">
        <v>1.503E-2</v>
      </c>
      <c r="X91" s="25">
        <f t="shared" si="35"/>
        <v>1.5805E-2</v>
      </c>
      <c r="Y91" s="25"/>
      <c r="Z91" s="25">
        <f t="shared" si="29"/>
        <v>1.115449E-2</v>
      </c>
      <c r="AA91" s="25">
        <f t="shared" si="30"/>
        <v>0.2568879047</v>
      </c>
      <c r="AB91" s="25">
        <v>-1.4400000000000001E-3</v>
      </c>
      <c r="AC91" s="25">
        <f t="shared" si="31"/>
        <v>-7.7500000000000008E-4</v>
      </c>
    </row>
    <row r="92" spans="1:29" s="15" customFormat="1">
      <c r="A92" s="18">
        <v>340</v>
      </c>
      <c r="B92" s="25">
        <v>-4.0000000000000003E-5</v>
      </c>
      <c r="C92" s="25">
        <v>1.9470000000000001E-2</v>
      </c>
      <c r="D92" s="25">
        <f t="shared" si="16"/>
        <v>2.0205000000000001E-2</v>
      </c>
      <c r="E92" s="25"/>
      <c r="F92" s="25">
        <f t="shared" si="17"/>
        <v>1.8660430000000002E-2</v>
      </c>
      <c r="G92" s="25">
        <f t="shared" si="18"/>
        <v>0.42974970290000009</v>
      </c>
      <c r="H92" s="25">
        <v>1.617E-2</v>
      </c>
      <c r="I92" s="25">
        <f t="shared" si="19"/>
        <v>1.6905E-2</v>
      </c>
      <c r="J92" s="25"/>
      <c r="K92" s="25">
        <f t="shared" si="20"/>
        <v>1.541173E-2</v>
      </c>
      <c r="L92" s="25">
        <f t="shared" si="21"/>
        <v>0.3549321419</v>
      </c>
      <c r="M92" s="25">
        <v>1.617E-2</v>
      </c>
      <c r="N92" s="25">
        <f t="shared" si="22"/>
        <v>1.6905E-2</v>
      </c>
      <c r="O92" s="25"/>
      <c r="P92" s="25">
        <f t="shared" si="23"/>
        <v>1.541033E-2</v>
      </c>
      <c r="Q92" s="25">
        <f t="shared" si="24"/>
        <v>0.35489989990000004</v>
      </c>
      <c r="R92" s="25">
        <v>1.0489999999999999E-2</v>
      </c>
      <c r="S92" s="25">
        <f t="shared" ref="S92:S102" si="36">R92-AC92</f>
        <v>1.1224999999999999E-2</v>
      </c>
      <c r="T92" s="25"/>
      <c r="U92" s="25">
        <f t="shared" si="26"/>
        <v>9.1522899999999987E-3</v>
      </c>
      <c r="V92" s="25">
        <f t="shared" si="27"/>
        <v>0.21077723869999998</v>
      </c>
      <c r="W92" s="25">
        <v>1.456E-2</v>
      </c>
      <c r="X92" s="25">
        <f t="shared" si="35"/>
        <v>1.5295E-2</v>
      </c>
      <c r="Y92" s="25"/>
      <c r="Z92" s="25">
        <f t="shared" si="29"/>
        <v>1.064449E-2</v>
      </c>
      <c r="AA92" s="25">
        <f t="shared" si="30"/>
        <v>0.24514260469999999</v>
      </c>
      <c r="AB92" s="25">
        <v>-1.4300000000000001E-3</v>
      </c>
      <c r="AC92" s="25">
        <f t="shared" si="31"/>
        <v>-7.3500000000000008E-4</v>
      </c>
    </row>
    <row r="93" spans="1:29" s="15" customFormat="1">
      <c r="A93" s="18">
        <v>341</v>
      </c>
      <c r="B93" s="25">
        <v>-8.0000000000000007E-5</v>
      </c>
      <c r="C93" s="25">
        <v>1.8720000000000001E-2</v>
      </c>
      <c r="D93" s="25">
        <f t="shared" si="16"/>
        <v>1.9540000000000002E-2</v>
      </c>
      <c r="E93" s="25"/>
      <c r="F93" s="25">
        <f t="shared" si="17"/>
        <v>1.7995430000000003E-2</v>
      </c>
      <c r="G93" s="25">
        <f t="shared" si="18"/>
        <v>0.41443475290000009</v>
      </c>
      <c r="H93" s="25">
        <v>1.5299999999999999E-2</v>
      </c>
      <c r="I93" s="25">
        <f t="shared" si="19"/>
        <v>1.6119999999999999E-2</v>
      </c>
      <c r="J93" s="25"/>
      <c r="K93" s="25">
        <f t="shared" si="20"/>
        <v>1.4626729999999999E-2</v>
      </c>
      <c r="L93" s="25">
        <f t="shared" si="21"/>
        <v>0.33685359190000003</v>
      </c>
      <c r="M93" s="25">
        <v>1.5299999999999999E-2</v>
      </c>
      <c r="N93" s="25">
        <f t="shared" si="22"/>
        <v>1.6119999999999999E-2</v>
      </c>
      <c r="O93" s="25"/>
      <c r="P93" s="25">
        <f t="shared" si="23"/>
        <v>1.4625329999999999E-2</v>
      </c>
      <c r="Q93" s="25">
        <f t="shared" si="24"/>
        <v>0.33682134990000001</v>
      </c>
      <c r="R93" s="25">
        <v>1.048E-2</v>
      </c>
      <c r="S93" s="25">
        <f t="shared" si="36"/>
        <v>1.1299999999999999E-2</v>
      </c>
      <c r="T93" s="25"/>
      <c r="U93" s="25">
        <f t="shared" si="26"/>
        <v>9.2272899999999991E-3</v>
      </c>
      <c r="V93" s="25">
        <f t="shared" si="27"/>
        <v>0.21250448869999999</v>
      </c>
      <c r="W93" s="25">
        <v>1.491E-2</v>
      </c>
      <c r="X93" s="25">
        <f t="shared" si="35"/>
        <v>1.5730000000000001E-2</v>
      </c>
      <c r="Y93" s="25"/>
      <c r="Z93" s="25">
        <f t="shared" si="29"/>
        <v>1.1079490000000001E-2</v>
      </c>
      <c r="AA93" s="25">
        <f t="shared" si="30"/>
        <v>0.25516065470000004</v>
      </c>
      <c r="AB93" s="25">
        <v>-1.56E-3</v>
      </c>
      <c r="AC93" s="25">
        <f t="shared" si="31"/>
        <v>-8.1999999999999998E-4</v>
      </c>
    </row>
    <row r="94" spans="1:29" s="15" customFormat="1">
      <c r="A94" s="18">
        <v>342</v>
      </c>
      <c r="B94" s="25">
        <v>-6.8999999999999997E-5</v>
      </c>
      <c r="C94" s="25">
        <v>1.8790000000000001E-2</v>
      </c>
      <c r="D94" s="25">
        <f t="shared" si="16"/>
        <v>1.9529500000000002E-2</v>
      </c>
      <c r="E94" s="25"/>
      <c r="F94" s="25">
        <f t="shared" si="17"/>
        <v>1.7984930000000003E-2</v>
      </c>
      <c r="G94" s="25">
        <f t="shared" si="18"/>
        <v>0.41419293790000011</v>
      </c>
      <c r="H94" s="25">
        <v>1.5800000000000002E-2</v>
      </c>
      <c r="I94" s="25">
        <f t="shared" si="19"/>
        <v>1.6539500000000002E-2</v>
      </c>
      <c r="J94" s="25"/>
      <c r="K94" s="25">
        <f t="shared" si="20"/>
        <v>1.5046230000000002E-2</v>
      </c>
      <c r="L94" s="25">
        <f t="shared" si="21"/>
        <v>0.3465146769000001</v>
      </c>
      <c r="M94" s="25">
        <v>1.5800000000000002E-2</v>
      </c>
      <c r="N94" s="25">
        <f t="shared" si="22"/>
        <v>1.6539500000000002E-2</v>
      </c>
      <c r="O94" s="25"/>
      <c r="P94" s="25">
        <f t="shared" si="23"/>
        <v>1.5044830000000002E-2</v>
      </c>
      <c r="Q94" s="25">
        <f t="shared" si="24"/>
        <v>0.34648243490000008</v>
      </c>
      <c r="R94" s="25">
        <v>9.7000000000000003E-3</v>
      </c>
      <c r="S94" s="25">
        <f t="shared" si="36"/>
        <v>1.0439500000000001E-2</v>
      </c>
      <c r="T94" s="25"/>
      <c r="U94" s="25">
        <f t="shared" si="26"/>
        <v>8.3667900000000007E-3</v>
      </c>
      <c r="V94" s="25">
        <f t="shared" si="27"/>
        <v>0.19268717370000002</v>
      </c>
      <c r="W94" s="25">
        <v>1.423E-2</v>
      </c>
      <c r="X94" s="25">
        <f t="shared" si="35"/>
        <v>1.49695E-2</v>
      </c>
      <c r="Y94" s="25"/>
      <c r="Z94" s="25">
        <f t="shared" si="29"/>
        <v>1.031899E-2</v>
      </c>
      <c r="AA94" s="25">
        <f t="shared" si="30"/>
        <v>0.23764633970000001</v>
      </c>
      <c r="AB94" s="25">
        <v>-1.41E-3</v>
      </c>
      <c r="AC94" s="25">
        <f t="shared" si="31"/>
        <v>-7.3950000000000003E-4</v>
      </c>
    </row>
    <row r="95" spans="1:29" s="15" customFormat="1">
      <c r="A95" s="18">
        <v>343</v>
      </c>
      <c r="B95" s="25">
        <v>-6.0000000000000002E-5</v>
      </c>
      <c r="C95" s="25">
        <v>1.8550000000000001E-2</v>
      </c>
      <c r="D95" s="25">
        <f t="shared" si="16"/>
        <v>1.9310000000000001E-2</v>
      </c>
      <c r="E95" s="25"/>
      <c r="F95" s="25">
        <f t="shared" si="17"/>
        <v>1.7765430000000002E-2</v>
      </c>
      <c r="G95" s="25">
        <f t="shared" si="18"/>
        <v>0.40913785290000004</v>
      </c>
      <c r="H95" s="25">
        <v>1.5270000000000001E-2</v>
      </c>
      <c r="I95" s="25">
        <f t="shared" si="19"/>
        <v>1.6029999999999999E-2</v>
      </c>
      <c r="J95" s="25"/>
      <c r="K95" s="25">
        <f t="shared" si="20"/>
        <v>1.4536729999999999E-2</v>
      </c>
      <c r="L95" s="25">
        <f t="shared" si="21"/>
        <v>0.33478089189999999</v>
      </c>
      <c r="M95" s="25">
        <v>1.5270000000000001E-2</v>
      </c>
      <c r="N95" s="25">
        <f t="shared" si="22"/>
        <v>1.6029999999999999E-2</v>
      </c>
      <c r="O95" s="25"/>
      <c r="P95" s="25">
        <f t="shared" si="23"/>
        <v>1.4535329999999999E-2</v>
      </c>
      <c r="Q95" s="25">
        <f t="shared" si="24"/>
        <v>0.33474864989999997</v>
      </c>
      <c r="R95" s="25">
        <v>9.9600000000000001E-3</v>
      </c>
      <c r="S95" s="25">
        <f t="shared" si="36"/>
        <v>1.072E-2</v>
      </c>
      <c r="T95" s="25"/>
      <c r="U95" s="25">
        <f t="shared" si="26"/>
        <v>8.6472900000000002E-3</v>
      </c>
      <c r="V95" s="25">
        <f t="shared" si="27"/>
        <v>0.1991470887</v>
      </c>
      <c r="W95" s="25">
        <v>1.4449999999999999E-2</v>
      </c>
      <c r="X95" s="25">
        <f>W95-AC95</f>
        <v>1.521E-2</v>
      </c>
      <c r="Y95" s="25"/>
      <c r="Z95" s="25">
        <f t="shared" si="29"/>
        <v>1.055949E-2</v>
      </c>
      <c r="AA95" s="25">
        <f t="shared" si="30"/>
        <v>0.24318505470000001</v>
      </c>
      <c r="AB95" s="25">
        <v>-1.4599999999999999E-3</v>
      </c>
      <c r="AC95" s="25">
        <f t="shared" si="31"/>
        <v>-7.5999999999999993E-4</v>
      </c>
    </row>
    <row r="96" spans="1:29" s="15" customFormat="1">
      <c r="A96" s="18">
        <v>344</v>
      </c>
      <c r="B96" s="25">
        <v>-4.0000000000000003E-5</v>
      </c>
      <c r="C96" s="25">
        <v>1.8599999999999998E-2</v>
      </c>
      <c r="D96" s="25">
        <f t="shared" si="16"/>
        <v>1.9369999999999998E-2</v>
      </c>
      <c r="E96" s="25"/>
      <c r="F96" s="25">
        <f t="shared" si="17"/>
        <v>1.782543E-2</v>
      </c>
      <c r="G96" s="25">
        <f t="shared" si="18"/>
        <v>0.41051965290000003</v>
      </c>
      <c r="H96" s="25">
        <v>1.5480000000000001E-2</v>
      </c>
      <c r="I96" s="25">
        <f t="shared" si="19"/>
        <v>1.6250000000000001E-2</v>
      </c>
      <c r="J96" s="25"/>
      <c r="K96" s="25">
        <f t="shared" si="20"/>
        <v>1.4756730000000001E-2</v>
      </c>
      <c r="L96" s="25">
        <f t="shared" si="21"/>
        <v>0.33984749190000002</v>
      </c>
      <c r="M96" s="25">
        <v>1.5480000000000001E-2</v>
      </c>
      <c r="N96" s="25">
        <f t="shared" si="22"/>
        <v>1.6250000000000001E-2</v>
      </c>
      <c r="O96" s="25"/>
      <c r="P96" s="25">
        <f t="shared" si="23"/>
        <v>1.4755330000000001E-2</v>
      </c>
      <c r="Q96" s="25">
        <f t="shared" si="24"/>
        <v>0.3398152499</v>
      </c>
      <c r="R96" s="25">
        <v>9.8700000000000003E-3</v>
      </c>
      <c r="S96" s="25">
        <f t="shared" si="36"/>
        <v>1.064E-2</v>
      </c>
      <c r="T96" s="25"/>
      <c r="U96" s="25">
        <f t="shared" si="26"/>
        <v>8.56729E-3</v>
      </c>
      <c r="V96" s="25">
        <f t="shared" si="27"/>
        <v>0.19730468870000001</v>
      </c>
      <c r="W96" s="25">
        <v>1.4069999999999999E-2</v>
      </c>
      <c r="X96" s="25">
        <f t="shared" ref="X96:X104" si="37">W96-AC96</f>
        <v>1.4839999999999999E-2</v>
      </c>
      <c r="Y96" s="25"/>
      <c r="Z96" s="25">
        <f t="shared" si="29"/>
        <v>1.0189489999999999E-2</v>
      </c>
      <c r="AA96" s="25">
        <f t="shared" si="30"/>
        <v>0.23466395469999998</v>
      </c>
      <c r="AB96" s="25">
        <v>-1.5E-3</v>
      </c>
      <c r="AC96" s="25">
        <f t="shared" si="31"/>
        <v>-7.7000000000000007E-4</v>
      </c>
    </row>
    <row r="97" spans="1:29" s="15" customFormat="1">
      <c r="A97" s="18">
        <v>345</v>
      </c>
      <c r="B97" s="25">
        <v>-1.4999999999999999E-4</v>
      </c>
      <c r="C97" s="25">
        <v>1.7819999999999999E-2</v>
      </c>
      <c r="D97" s="25">
        <f t="shared" si="16"/>
        <v>1.8634999999999999E-2</v>
      </c>
      <c r="E97" s="25"/>
      <c r="F97" s="25">
        <f t="shared" si="17"/>
        <v>1.709043E-2</v>
      </c>
      <c r="G97" s="25">
        <f t="shared" si="18"/>
        <v>0.39359260290000003</v>
      </c>
      <c r="H97" s="25">
        <v>1.4540000000000001E-2</v>
      </c>
      <c r="I97" s="25">
        <f t="shared" si="19"/>
        <v>1.5355000000000001E-2</v>
      </c>
      <c r="J97" s="25"/>
      <c r="K97" s="25">
        <f t="shared" si="20"/>
        <v>1.3861730000000001E-2</v>
      </c>
      <c r="L97" s="25">
        <f t="shared" si="21"/>
        <v>0.31923564190000003</v>
      </c>
      <c r="M97" s="25">
        <v>1.4540000000000001E-2</v>
      </c>
      <c r="N97" s="25">
        <f t="shared" si="22"/>
        <v>1.5355000000000001E-2</v>
      </c>
      <c r="O97" s="25"/>
      <c r="P97" s="25">
        <f t="shared" si="23"/>
        <v>1.3860330000000001E-2</v>
      </c>
      <c r="Q97" s="25">
        <f t="shared" si="24"/>
        <v>0.31920339990000002</v>
      </c>
      <c r="R97" s="25">
        <v>0.01</v>
      </c>
      <c r="S97" s="25">
        <f t="shared" si="36"/>
        <v>1.0815E-2</v>
      </c>
      <c r="T97" s="25"/>
      <c r="U97" s="25">
        <f t="shared" si="26"/>
        <v>8.7422899999999998E-3</v>
      </c>
      <c r="V97" s="25">
        <f t="shared" si="27"/>
        <v>0.20133493869999999</v>
      </c>
      <c r="W97" s="25">
        <v>1.4109999999999999E-2</v>
      </c>
      <c r="X97" s="25">
        <f t="shared" si="37"/>
        <v>1.4924999999999999E-2</v>
      </c>
      <c r="Y97" s="25"/>
      <c r="Z97" s="25">
        <f t="shared" si="29"/>
        <v>1.0274489999999999E-2</v>
      </c>
      <c r="AA97" s="25">
        <f t="shared" si="30"/>
        <v>0.23662150469999998</v>
      </c>
      <c r="AB97" s="25">
        <v>-1.48E-3</v>
      </c>
      <c r="AC97" s="25">
        <f t="shared" si="31"/>
        <v>-8.1499999999999997E-4</v>
      </c>
    </row>
    <row r="98" spans="1:29" s="15" customFormat="1">
      <c r="A98" s="18">
        <v>346</v>
      </c>
      <c r="B98" s="25">
        <v>-8.0000000000000007E-5</v>
      </c>
      <c r="C98" s="25">
        <v>1.7809999999999999E-2</v>
      </c>
      <c r="D98" s="25">
        <f t="shared" si="16"/>
        <v>1.8579999999999999E-2</v>
      </c>
      <c r="E98" s="25"/>
      <c r="F98" s="25">
        <f t="shared" si="17"/>
        <v>1.7035430000000001E-2</v>
      </c>
      <c r="G98" s="25">
        <f t="shared" si="18"/>
        <v>0.39232595290000005</v>
      </c>
      <c r="H98" s="25">
        <v>1.4749999999999999E-2</v>
      </c>
      <c r="I98" s="25">
        <f t="shared" si="19"/>
        <v>1.5519999999999999E-2</v>
      </c>
      <c r="J98" s="25"/>
      <c r="K98" s="25">
        <f t="shared" si="20"/>
        <v>1.4026729999999999E-2</v>
      </c>
      <c r="L98" s="25">
        <f t="shared" si="21"/>
        <v>0.32303559190000003</v>
      </c>
      <c r="M98" s="25">
        <v>1.4749999999999999E-2</v>
      </c>
      <c r="N98" s="25">
        <f t="shared" si="22"/>
        <v>1.5519999999999999E-2</v>
      </c>
      <c r="O98" s="25"/>
      <c r="P98" s="25">
        <f t="shared" si="23"/>
        <v>1.4025329999999999E-2</v>
      </c>
      <c r="Q98" s="25">
        <f t="shared" si="24"/>
        <v>0.32300334990000001</v>
      </c>
      <c r="R98" s="25">
        <v>9.6900000000000007E-3</v>
      </c>
      <c r="S98" s="25">
        <f t="shared" si="36"/>
        <v>1.0460000000000001E-2</v>
      </c>
      <c r="T98" s="25"/>
      <c r="U98" s="25">
        <f t="shared" si="26"/>
        <v>8.3872900000000004E-3</v>
      </c>
      <c r="V98" s="25">
        <f t="shared" si="27"/>
        <v>0.19315928870000001</v>
      </c>
      <c r="W98" s="25">
        <v>1.393E-2</v>
      </c>
      <c r="X98" s="25">
        <f t="shared" si="37"/>
        <v>1.47E-2</v>
      </c>
      <c r="Y98" s="25"/>
      <c r="Z98" s="25">
        <f t="shared" si="29"/>
        <v>1.0049489999999999E-2</v>
      </c>
      <c r="AA98" s="25">
        <f t="shared" si="30"/>
        <v>0.2314397547</v>
      </c>
      <c r="AB98" s="25">
        <v>-1.4599999999999999E-3</v>
      </c>
      <c r="AC98" s="25">
        <f t="shared" si="31"/>
        <v>-7.6999999999999996E-4</v>
      </c>
    </row>
    <row r="99" spans="1:29" s="15" customFormat="1">
      <c r="A99" s="18">
        <v>347</v>
      </c>
      <c r="B99" s="25">
        <v>-5.0000000000000002E-5</v>
      </c>
      <c r="C99" s="25">
        <v>1.7739999999999999E-2</v>
      </c>
      <c r="D99" s="25">
        <f t="shared" si="16"/>
        <v>1.8454999999999999E-2</v>
      </c>
      <c r="E99" s="25"/>
      <c r="F99" s="25">
        <f t="shared" si="17"/>
        <v>1.6910430000000001E-2</v>
      </c>
      <c r="G99" s="25">
        <f t="shared" si="18"/>
        <v>0.38944720290000001</v>
      </c>
      <c r="H99" s="25">
        <v>1.477E-2</v>
      </c>
      <c r="I99" s="25">
        <f t="shared" si="19"/>
        <v>1.5485000000000001E-2</v>
      </c>
      <c r="J99" s="25"/>
      <c r="K99" s="25">
        <f t="shared" si="20"/>
        <v>1.3991730000000001E-2</v>
      </c>
      <c r="L99" s="25">
        <f t="shared" si="21"/>
        <v>0.32222954190000003</v>
      </c>
      <c r="M99" s="25">
        <v>1.477E-2</v>
      </c>
      <c r="N99" s="25">
        <f t="shared" si="22"/>
        <v>1.5485000000000001E-2</v>
      </c>
      <c r="O99" s="25"/>
      <c r="P99" s="25">
        <f t="shared" si="23"/>
        <v>1.399033E-2</v>
      </c>
      <c r="Q99" s="25">
        <f t="shared" si="24"/>
        <v>0.32219729990000001</v>
      </c>
      <c r="R99" s="25">
        <v>9.9600000000000001E-3</v>
      </c>
      <c r="S99" s="25">
        <f t="shared" si="36"/>
        <v>1.0675E-2</v>
      </c>
      <c r="T99" s="25"/>
      <c r="U99" s="25">
        <f t="shared" si="26"/>
        <v>8.6022900000000003E-3</v>
      </c>
      <c r="V99" s="25">
        <f t="shared" si="27"/>
        <v>0.19811073870000001</v>
      </c>
      <c r="W99" s="25">
        <v>1.3820000000000001E-2</v>
      </c>
      <c r="X99" s="25">
        <f t="shared" si="37"/>
        <v>1.4535000000000001E-2</v>
      </c>
      <c r="Y99" s="25"/>
      <c r="Z99" s="25">
        <f t="shared" si="29"/>
        <v>9.884490000000001E-3</v>
      </c>
      <c r="AA99" s="25">
        <f t="shared" si="30"/>
        <v>0.22763980470000003</v>
      </c>
      <c r="AB99" s="25">
        <v>-1.3799999999999999E-3</v>
      </c>
      <c r="AC99" s="25">
        <f t="shared" si="31"/>
        <v>-7.1499999999999992E-4</v>
      </c>
    </row>
    <row r="100" spans="1:29" s="15" customFormat="1">
      <c r="A100" s="18">
        <v>348</v>
      </c>
      <c r="B100" s="25">
        <v>-1.0000000000000001E-5</v>
      </c>
      <c r="C100" s="25">
        <v>1.7649999999999999E-2</v>
      </c>
      <c r="D100" s="25">
        <f t="shared" si="16"/>
        <v>1.8339999999999999E-2</v>
      </c>
      <c r="E100" s="25"/>
      <c r="F100" s="25">
        <f t="shared" si="17"/>
        <v>1.679543E-2</v>
      </c>
      <c r="G100" s="25">
        <f t="shared" si="18"/>
        <v>0.38679875290000004</v>
      </c>
      <c r="H100" s="25">
        <v>1.448E-2</v>
      </c>
      <c r="I100" s="25">
        <f t="shared" si="19"/>
        <v>1.5169999999999999E-2</v>
      </c>
      <c r="J100" s="25"/>
      <c r="K100" s="25">
        <f t="shared" si="20"/>
        <v>1.367673E-2</v>
      </c>
      <c r="L100" s="25">
        <f t="shared" si="21"/>
        <v>0.3149750919</v>
      </c>
      <c r="M100" s="25">
        <v>1.448E-2</v>
      </c>
      <c r="N100" s="25">
        <f t="shared" si="22"/>
        <v>1.5169999999999999E-2</v>
      </c>
      <c r="O100" s="25"/>
      <c r="P100" s="25">
        <f t="shared" si="23"/>
        <v>1.3675329999999999E-2</v>
      </c>
      <c r="Q100" s="25">
        <f t="shared" si="24"/>
        <v>0.31494284989999999</v>
      </c>
      <c r="R100" s="25">
        <v>9.3900000000000008E-3</v>
      </c>
      <c r="S100" s="25">
        <f t="shared" si="36"/>
        <v>1.008E-2</v>
      </c>
      <c r="T100" s="25"/>
      <c r="U100" s="25">
        <f t="shared" si="26"/>
        <v>8.0072900000000002E-3</v>
      </c>
      <c r="V100" s="25">
        <f t="shared" si="27"/>
        <v>0.18440788870000002</v>
      </c>
      <c r="W100" s="25">
        <v>1.3809999999999999E-2</v>
      </c>
      <c r="X100" s="25">
        <f t="shared" si="37"/>
        <v>1.4499999999999999E-2</v>
      </c>
      <c r="Y100" s="25"/>
      <c r="Z100" s="25">
        <f t="shared" si="29"/>
        <v>9.8494899999999989E-3</v>
      </c>
      <c r="AA100" s="25">
        <f t="shared" si="30"/>
        <v>0.22683375469999997</v>
      </c>
      <c r="AB100" s="25">
        <v>-1.3699999999999999E-3</v>
      </c>
      <c r="AC100" s="25">
        <f t="shared" si="31"/>
        <v>-6.8999999999999997E-4</v>
      </c>
    </row>
    <row r="101" spans="1:29" s="15" customFormat="1">
      <c r="A101" s="18">
        <v>349</v>
      </c>
      <c r="B101" s="25">
        <v>-1.1E-4</v>
      </c>
      <c r="C101" s="25">
        <v>1.711E-2</v>
      </c>
      <c r="D101" s="25">
        <f t="shared" si="16"/>
        <v>1.7899999999999999E-2</v>
      </c>
      <c r="E101" s="25"/>
      <c r="F101" s="25">
        <f t="shared" si="17"/>
        <v>1.6355430000000001E-2</v>
      </c>
      <c r="G101" s="25">
        <f t="shared" si="18"/>
        <v>0.37666555290000003</v>
      </c>
      <c r="H101" s="25">
        <v>1.417E-2</v>
      </c>
      <c r="I101" s="25">
        <f t="shared" si="19"/>
        <v>1.4960000000000001E-2</v>
      </c>
      <c r="J101" s="25"/>
      <c r="K101" s="25">
        <f t="shared" si="20"/>
        <v>1.3466730000000001E-2</v>
      </c>
      <c r="L101" s="25">
        <f t="shared" si="21"/>
        <v>0.31013879190000004</v>
      </c>
      <c r="M101" s="25">
        <v>1.417E-2</v>
      </c>
      <c r="N101" s="25">
        <f t="shared" si="22"/>
        <v>1.4960000000000001E-2</v>
      </c>
      <c r="O101" s="25"/>
      <c r="P101" s="25">
        <f t="shared" si="23"/>
        <v>1.3465330000000001E-2</v>
      </c>
      <c r="Q101" s="25">
        <f t="shared" si="24"/>
        <v>0.31010654990000003</v>
      </c>
      <c r="R101" s="25">
        <v>9.3799999999999994E-3</v>
      </c>
      <c r="S101" s="25">
        <f t="shared" si="36"/>
        <v>1.017E-2</v>
      </c>
      <c r="T101" s="25"/>
      <c r="U101" s="25">
        <f t="shared" si="26"/>
        <v>8.09729E-3</v>
      </c>
      <c r="V101" s="25">
        <f t="shared" si="27"/>
        <v>0.18648058870000001</v>
      </c>
      <c r="W101" s="25">
        <v>1.372E-2</v>
      </c>
      <c r="X101" s="25">
        <f t="shared" si="37"/>
        <v>1.451E-2</v>
      </c>
      <c r="Y101" s="25"/>
      <c r="Z101" s="25">
        <f t="shared" si="29"/>
        <v>9.8594900000000003E-3</v>
      </c>
      <c r="AA101" s="25">
        <f t="shared" si="30"/>
        <v>0.22706405470000002</v>
      </c>
      <c r="AB101" s="25">
        <v>-1.47E-3</v>
      </c>
      <c r="AC101" s="25">
        <f t="shared" si="31"/>
        <v>-7.9000000000000001E-4</v>
      </c>
    </row>
    <row r="102" spans="1:29" s="15" customFormat="1">
      <c r="A102" s="18">
        <v>350</v>
      </c>
      <c r="B102" s="25">
        <v>-3.0000000000000001E-5</v>
      </c>
      <c r="C102" s="25">
        <v>1.677E-2</v>
      </c>
      <c r="D102" s="25">
        <f t="shared" si="16"/>
        <v>1.7479999999999999E-2</v>
      </c>
      <c r="E102" s="25"/>
      <c r="F102" s="25">
        <f t="shared" si="17"/>
        <v>1.593543E-2</v>
      </c>
      <c r="G102" s="25">
        <f t="shared" si="18"/>
        <v>0.3669929529</v>
      </c>
      <c r="H102" s="25">
        <v>1.404E-2</v>
      </c>
      <c r="I102" s="25">
        <f t="shared" si="19"/>
        <v>1.4750000000000001E-2</v>
      </c>
      <c r="J102" s="25"/>
      <c r="K102" s="25">
        <f t="shared" si="20"/>
        <v>1.3256730000000001E-2</v>
      </c>
      <c r="L102" s="25">
        <f t="shared" si="21"/>
        <v>0.30530249190000003</v>
      </c>
      <c r="M102" s="25">
        <v>1.404E-2</v>
      </c>
      <c r="N102" s="25">
        <f t="shared" si="22"/>
        <v>1.4750000000000001E-2</v>
      </c>
      <c r="O102" s="25"/>
      <c r="P102" s="25">
        <f t="shared" si="23"/>
        <v>1.3255330000000001E-2</v>
      </c>
      <c r="Q102" s="25">
        <f t="shared" si="24"/>
        <v>0.30527024990000001</v>
      </c>
      <c r="R102" s="25">
        <v>9.2700000000000005E-3</v>
      </c>
      <c r="S102" s="25">
        <f t="shared" si="36"/>
        <v>9.980000000000001E-3</v>
      </c>
      <c r="T102" s="25"/>
      <c r="U102" s="25">
        <f t="shared" si="26"/>
        <v>7.9072900000000008E-3</v>
      </c>
      <c r="V102" s="25">
        <f t="shared" si="27"/>
        <v>0.18210488870000002</v>
      </c>
      <c r="W102" s="25">
        <v>1.362E-2</v>
      </c>
      <c r="X102" s="25">
        <f t="shared" si="37"/>
        <v>1.4330000000000001E-2</v>
      </c>
      <c r="Y102" s="25"/>
      <c r="Z102" s="25">
        <f t="shared" si="29"/>
        <v>9.6794900000000007E-3</v>
      </c>
      <c r="AA102" s="25">
        <f t="shared" si="30"/>
        <v>0.22291865470000002</v>
      </c>
      <c r="AB102" s="25">
        <v>-1.39E-3</v>
      </c>
      <c r="AC102" s="25">
        <f t="shared" si="31"/>
        <v>-7.1000000000000002E-4</v>
      </c>
    </row>
    <row r="103" spans="1:29" s="15" customFormat="1">
      <c r="A103" s="18">
        <v>351</v>
      </c>
      <c r="B103" s="25">
        <v>-4.0000000000000003E-5</v>
      </c>
      <c r="C103" s="25">
        <v>1.6469999999999999E-2</v>
      </c>
      <c r="D103" s="25">
        <f t="shared" si="16"/>
        <v>1.7184999999999999E-2</v>
      </c>
      <c r="E103" s="25"/>
      <c r="F103" s="25">
        <f t="shared" si="17"/>
        <v>1.564043E-2</v>
      </c>
      <c r="G103" s="25">
        <f t="shared" si="18"/>
        <v>0.36019910290000001</v>
      </c>
      <c r="H103" s="25">
        <v>1.359E-2</v>
      </c>
      <c r="I103" s="25">
        <f t="shared" si="19"/>
        <v>1.4305E-2</v>
      </c>
      <c r="J103" s="25"/>
      <c r="K103" s="25">
        <f t="shared" si="20"/>
        <v>1.281173E-2</v>
      </c>
      <c r="L103" s="25">
        <f t="shared" si="21"/>
        <v>0.29505414190000001</v>
      </c>
      <c r="M103" s="25">
        <v>1.359E-2</v>
      </c>
      <c r="N103" s="25">
        <f t="shared" si="22"/>
        <v>1.4305E-2</v>
      </c>
      <c r="O103" s="25"/>
      <c r="P103" s="25">
        <f t="shared" si="23"/>
        <v>1.281033E-2</v>
      </c>
      <c r="Q103" s="25">
        <f t="shared" si="24"/>
        <v>0.2950218999</v>
      </c>
      <c r="R103" s="25">
        <v>9.1000000000000004E-3</v>
      </c>
      <c r="S103" s="25">
        <f>R103-AC103</f>
        <v>9.8150000000000008E-3</v>
      </c>
      <c r="T103" s="25"/>
      <c r="U103" s="25">
        <f t="shared" si="26"/>
        <v>7.7422900000000006E-3</v>
      </c>
      <c r="V103" s="25">
        <f t="shared" si="27"/>
        <v>0.17830493870000003</v>
      </c>
      <c r="W103" s="25">
        <v>1.341E-2</v>
      </c>
      <c r="X103" s="25">
        <f t="shared" si="37"/>
        <v>1.4125E-2</v>
      </c>
      <c r="Y103" s="25"/>
      <c r="Z103" s="25">
        <f t="shared" si="29"/>
        <v>9.4744900000000003E-3</v>
      </c>
      <c r="AA103" s="25">
        <f t="shared" si="30"/>
        <v>0.21819750470000002</v>
      </c>
      <c r="AB103" s="25">
        <v>-1.39E-3</v>
      </c>
      <c r="AC103" s="25">
        <f t="shared" si="31"/>
        <v>-7.1500000000000003E-4</v>
      </c>
    </row>
    <row r="104" spans="1:29" s="15" customFormat="1">
      <c r="A104" s="18">
        <v>352</v>
      </c>
      <c r="B104" s="25">
        <v>-3.0000000000000001E-5</v>
      </c>
      <c r="C104" s="25">
        <v>1.6639999999999999E-2</v>
      </c>
      <c r="D104" s="25">
        <f t="shared" si="16"/>
        <v>1.7374999999999998E-2</v>
      </c>
      <c r="E104" s="25"/>
      <c r="F104" s="25">
        <f t="shared" si="17"/>
        <v>1.583043E-2</v>
      </c>
      <c r="G104" s="25">
        <f t="shared" si="18"/>
        <v>0.36457480289999999</v>
      </c>
      <c r="H104" s="25">
        <v>1.3780000000000001E-2</v>
      </c>
      <c r="I104" s="25">
        <f t="shared" si="19"/>
        <v>1.4515E-2</v>
      </c>
      <c r="J104" s="25"/>
      <c r="K104" s="25">
        <f t="shared" si="20"/>
        <v>1.302173E-2</v>
      </c>
      <c r="L104" s="25">
        <f t="shared" si="21"/>
        <v>0.29989044190000003</v>
      </c>
      <c r="M104" s="25">
        <v>1.3780000000000001E-2</v>
      </c>
      <c r="N104" s="25">
        <f t="shared" si="22"/>
        <v>1.4515E-2</v>
      </c>
      <c r="O104" s="25"/>
      <c r="P104" s="25">
        <f t="shared" si="23"/>
        <v>1.302033E-2</v>
      </c>
      <c r="Q104" s="25">
        <f t="shared" si="24"/>
        <v>0.29985819990000001</v>
      </c>
      <c r="R104" s="25">
        <v>8.9700000000000005E-3</v>
      </c>
      <c r="S104" s="25">
        <f t="shared" ref="S104:S112" si="38">R104-AC104</f>
        <v>9.7050000000000001E-3</v>
      </c>
      <c r="T104" s="25"/>
      <c r="U104" s="25">
        <f t="shared" si="26"/>
        <v>7.6322899999999999E-3</v>
      </c>
      <c r="V104" s="25">
        <f t="shared" si="27"/>
        <v>0.17577163870000001</v>
      </c>
      <c r="W104" s="25">
        <v>1.319E-2</v>
      </c>
      <c r="X104" s="25">
        <f t="shared" si="37"/>
        <v>1.3925E-2</v>
      </c>
      <c r="Y104" s="25"/>
      <c r="Z104" s="25">
        <f t="shared" si="29"/>
        <v>9.2744899999999998E-3</v>
      </c>
      <c r="AA104" s="25">
        <f t="shared" si="30"/>
        <v>0.21359150470000002</v>
      </c>
      <c r="AB104" s="25">
        <v>-1.4400000000000001E-3</v>
      </c>
      <c r="AC104" s="25">
        <f t="shared" si="31"/>
        <v>-7.3500000000000008E-4</v>
      </c>
    </row>
    <row r="105" spans="1:29" s="15" customFormat="1">
      <c r="A105" s="18">
        <v>353</v>
      </c>
      <c r="B105" s="25">
        <v>-1.3999999999999999E-4</v>
      </c>
      <c r="C105" s="25">
        <v>1.6199999999999999E-2</v>
      </c>
      <c r="D105" s="25">
        <f t="shared" si="16"/>
        <v>1.7044999999999998E-2</v>
      </c>
      <c r="E105" s="25"/>
      <c r="F105" s="25">
        <f t="shared" si="17"/>
        <v>1.5500429999999997E-2</v>
      </c>
      <c r="G105" s="25">
        <f t="shared" si="18"/>
        <v>0.35697490289999995</v>
      </c>
      <c r="H105" s="25">
        <v>1.349E-2</v>
      </c>
      <c r="I105" s="25">
        <f t="shared" si="19"/>
        <v>1.4335000000000001E-2</v>
      </c>
      <c r="J105" s="25"/>
      <c r="K105" s="25">
        <f t="shared" si="20"/>
        <v>1.2841730000000001E-2</v>
      </c>
      <c r="L105" s="25">
        <f t="shared" si="21"/>
        <v>0.29574504190000006</v>
      </c>
      <c r="M105" s="25">
        <v>1.349E-2</v>
      </c>
      <c r="N105" s="25">
        <f t="shared" si="22"/>
        <v>1.4335000000000001E-2</v>
      </c>
      <c r="O105" s="25"/>
      <c r="P105" s="25">
        <f t="shared" si="23"/>
        <v>1.284033E-2</v>
      </c>
      <c r="Q105" s="25">
        <f t="shared" si="24"/>
        <v>0.29571279990000005</v>
      </c>
      <c r="R105" s="25">
        <v>9.1500000000000001E-3</v>
      </c>
      <c r="S105" s="25">
        <f t="shared" si="38"/>
        <v>9.9950000000000004E-3</v>
      </c>
      <c r="T105" s="25"/>
      <c r="U105" s="25">
        <f t="shared" si="26"/>
        <v>7.9222900000000002E-3</v>
      </c>
      <c r="V105" s="25">
        <f t="shared" si="27"/>
        <v>0.18245033870000002</v>
      </c>
      <c r="W105" s="25">
        <v>1.35E-2</v>
      </c>
      <c r="X105" s="25">
        <f>W105-AC105</f>
        <v>1.4345E-2</v>
      </c>
      <c r="Y105" s="25"/>
      <c r="Z105" s="25">
        <f t="shared" si="29"/>
        <v>9.6944900000000001E-3</v>
      </c>
      <c r="AA105" s="25">
        <f t="shared" si="30"/>
        <v>0.22326410470000002</v>
      </c>
      <c r="AB105" s="25">
        <v>-1.5499999999999999E-3</v>
      </c>
      <c r="AC105" s="25">
        <f t="shared" si="31"/>
        <v>-8.4499999999999994E-4</v>
      </c>
    </row>
    <row r="106" spans="1:29" s="15" customFormat="1">
      <c r="A106" s="18">
        <v>354</v>
      </c>
      <c r="B106" s="25">
        <v>-1.0000000000000001E-5</v>
      </c>
      <c r="C106" s="25">
        <v>1.5949999999999999E-2</v>
      </c>
      <c r="D106" s="25">
        <f t="shared" si="16"/>
        <v>1.6629999999999999E-2</v>
      </c>
      <c r="E106" s="25"/>
      <c r="F106" s="25">
        <f t="shared" si="17"/>
        <v>1.5085429999999999E-2</v>
      </c>
      <c r="G106" s="25">
        <f t="shared" si="18"/>
        <v>0.34741745289999998</v>
      </c>
      <c r="H106" s="25">
        <v>1.3310000000000001E-2</v>
      </c>
      <c r="I106" s="25">
        <f t="shared" si="19"/>
        <v>1.3990000000000001E-2</v>
      </c>
      <c r="J106" s="25"/>
      <c r="K106" s="25">
        <f t="shared" si="20"/>
        <v>1.2496730000000001E-2</v>
      </c>
      <c r="L106" s="25">
        <f t="shared" si="21"/>
        <v>0.28779969190000004</v>
      </c>
      <c r="M106" s="25">
        <v>1.3310000000000001E-2</v>
      </c>
      <c r="N106" s="25">
        <f t="shared" si="22"/>
        <v>1.3990000000000001E-2</v>
      </c>
      <c r="O106" s="25"/>
      <c r="P106" s="25">
        <f t="shared" si="23"/>
        <v>1.2495330000000001E-2</v>
      </c>
      <c r="Q106" s="25">
        <f t="shared" si="24"/>
        <v>0.28776744990000003</v>
      </c>
      <c r="R106" s="25">
        <v>9.0100000000000006E-3</v>
      </c>
      <c r="S106" s="25">
        <f t="shared" si="38"/>
        <v>9.6900000000000007E-3</v>
      </c>
      <c r="T106" s="25"/>
      <c r="U106" s="25">
        <f t="shared" si="26"/>
        <v>7.6172900000000005E-3</v>
      </c>
      <c r="V106" s="25">
        <f t="shared" si="27"/>
        <v>0.17542618870000001</v>
      </c>
      <c r="W106" s="25">
        <v>1.3220000000000001E-2</v>
      </c>
      <c r="X106" s="25">
        <f t="shared" ref="X106:X119" si="39">W106-AC106</f>
        <v>1.3900000000000001E-2</v>
      </c>
      <c r="Y106" s="25"/>
      <c r="Z106" s="25">
        <f t="shared" si="29"/>
        <v>9.2494900000000008E-3</v>
      </c>
      <c r="AA106" s="25">
        <f t="shared" si="30"/>
        <v>0.21301575470000003</v>
      </c>
      <c r="AB106" s="25">
        <v>-1.3500000000000001E-3</v>
      </c>
      <c r="AC106" s="25">
        <f t="shared" si="31"/>
        <v>-6.8000000000000005E-4</v>
      </c>
    </row>
    <row r="107" spans="1:29" s="15" customFormat="1">
      <c r="A107" s="18">
        <v>355</v>
      </c>
      <c r="B107" s="25">
        <v>-5.0000000000000002E-5</v>
      </c>
      <c r="C107" s="25">
        <v>1.555E-2</v>
      </c>
      <c r="D107" s="25">
        <f t="shared" si="16"/>
        <v>1.6250000000000001E-2</v>
      </c>
      <c r="E107" s="25"/>
      <c r="F107" s="25">
        <f t="shared" si="17"/>
        <v>1.470543E-2</v>
      </c>
      <c r="G107" s="25">
        <f t="shared" si="18"/>
        <v>0.33866605290000001</v>
      </c>
      <c r="H107" s="25">
        <v>1.311E-2</v>
      </c>
      <c r="I107" s="25">
        <f t="shared" si="19"/>
        <v>1.3809999999999999E-2</v>
      </c>
      <c r="J107" s="25"/>
      <c r="K107" s="25">
        <f t="shared" si="20"/>
        <v>1.231673E-2</v>
      </c>
      <c r="L107" s="25">
        <f t="shared" si="21"/>
        <v>0.28365429190000002</v>
      </c>
      <c r="M107" s="25">
        <v>1.311E-2</v>
      </c>
      <c r="N107" s="25">
        <f t="shared" si="22"/>
        <v>1.3809999999999999E-2</v>
      </c>
      <c r="O107" s="25"/>
      <c r="P107" s="25">
        <f t="shared" si="23"/>
        <v>1.2315329999999999E-2</v>
      </c>
      <c r="Q107" s="25">
        <f t="shared" si="24"/>
        <v>0.28362204990000001</v>
      </c>
      <c r="R107" s="25">
        <v>8.9300000000000004E-3</v>
      </c>
      <c r="S107" s="25">
        <f t="shared" si="38"/>
        <v>9.6299999999999997E-3</v>
      </c>
      <c r="T107" s="25"/>
      <c r="U107" s="25">
        <f t="shared" si="26"/>
        <v>7.5572899999999995E-3</v>
      </c>
      <c r="V107" s="25">
        <f t="shared" si="27"/>
        <v>0.1740443887</v>
      </c>
      <c r="W107" s="25">
        <v>1.311E-2</v>
      </c>
      <c r="X107" s="25">
        <f t="shared" si="39"/>
        <v>1.3809999999999999E-2</v>
      </c>
      <c r="Y107" s="25"/>
      <c r="Z107" s="25">
        <f t="shared" si="29"/>
        <v>9.1594899999999993E-3</v>
      </c>
      <c r="AA107" s="25">
        <f t="shared" si="30"/>
        <v>0.21094305469999999</v>
      </c>
      <c r="AB107" s="25">
        <v>-1.3500000000000001E-3</v>
      </c>
      <c r="AC107" s="25">
        <f t="shared" si="31"/>
        <v>-6.9999999999999999E-4</v>
      </c>
    </row>
    <row r="108" spans="1:29" s="15" customFormat="1">
      <c r="A108" s="18">
        <v>356</v>
      </c>
      <c r="B108" s="25">
        <v>-2.0000000000000002E-5</v>
      </c>
      <c r="C108" s="25">
        <v>1.5699999999999999E-2</v>
      </c>
      <c r="D108" s="25">
        <f t="shared" si="16"/>
        <v>1.6399999999999998E-2</v>
      </c>
      <c r="E108" s="25"/>
      <c r="F108" s="25">
        <f t="shared" si="17"/>
        <v>1.4855429999999998E-2</v>
      </c>
      <c r="G108" s="25">
        <f t="shared" si="18"/>
        <v>0.34212055289999999</v>
      </c>
      <c r="H108" s="25">
        <v>1.3050000000000001E-2</v>
      </c>
      <c r="I108" s="25">
        <f t="shared" si="19"/>
        <v>1.375E-2</v>
      </c>
      <c r="J108" s="25"/>
      <c r="K108" s="25">
        <f t="shared" si="20"/>
        <v>1.225673E-2</v>
      </c>
      <c r="L108" s="25">
        <f t="shared" si="21"/>
        <v>0.28227249190000003</v>
      </c>
      <c r="M108" s="25">
        <v>1.3050000000000001E-2</v>
      </c>
      <c r="N108" s="25">
        <f t="shared" si="22"/>
        <v>1.375E-2</v>
      </c>
      <c r="O108" s="25"/>
      <c r="P108" s="25">
        <f t="shared" si="23"/>
        <v>1.225533E-2</v>
      </c>
      <c r="Q108" s="25">
        <f t="shared" si="24"/>
        <v>0.28224024990000002</v>
      </c>
      <c r="R108" s="25">
        <v>8.6180000000000007E-3</v>
      </c>
      <c r="S108" s="25">
        <f t="shared" si="38"/>
        <v>9.3179999999999999E-3</v>
      </c>
      <c r="T108" s="25"/>
      <c r="U108" s="25">
        <f t="shared" si="26"/>
        <v>7.2452899999999997E-3</v>
      </c>
      <c r="V108" s="25">
        <f t="shared" si="27"/>
        <v>0.16685902869999999</v>
      </c>
      <c r="W108" s="25">
        <v>1.294E-2</v>
      </c>
      <c r="X108" s="25">
        <f t="shared" si="39"/>
        <v>1.3639999999999999E-2</v>
      </c>
      <c r="Y108" s="25"/>
      <c r="Z108" s="25">
        <f t="shared" si="29"/>
        <v>8.9894899999999993E-3</v>
      </c>
      <c r="AA108" s="25">
        <f t="shared" si="30"/>
        <v>0.20702795469999999</v>
      </c>
      <c r="AB108" s="25">
        <v>-1.3799999999999999E-3</v>
      </c>
      <c r="AC108" s="25">
        <f t="shared" si="31"/>
        <v>-6.9999999999999999E-4</v>
      </c>
    </row>
    <row r="109" spans="1:29" s="15" customFormat="1">
      <c r="A109" s="18">
        <v>357</v>
      </c>
      <c r="B109" s="25">
        <v>-6.8999999999999997E-5</v>
      </c>
      <c r="C109" s="25">
        <v>1.554E-2</v>
      </c>
      <c r="D109" s="25">
        <f t="shared" si="16"/>
        <v>1.62945E-2</v>
      </c>
      <c r="E109" s="25"/>
      <c r="F109" s="25">
        <f t="shared" si="17"/>
        <v>1.474993E-2</v>
      </c>
      <c r="G109" s="25">
        <f t="shared" si="18"/>
        <v>0.33969088790000002</v>
      </c>
      <c r="H109" s="25">
        <v>1.2930000000000001E-2</v>
      </c>
      <c r="I109" s="25">
        <f t="shared" si="19"/>
        <v>1.36845E-2</v>
      </c>
      <c r="J109" s="25"/>
      <c r="K109" s="25">
        <f t="shared" si="20"/>
        <v>1.2191230000000001E-2</v>
      </c>
      <c r="L109" s="25">
        <f t="shared" si="21"/>
        <v>0.28076402690000002</v>
      </c>
      <c r="M109" s="25">
        <v>1.2930000000000001E-2</v>
      </c>
      <c r="N109" s="25">
        <f t="shared" si="22"/>
        <v>1.36845E-2</v>
      </c>
      <c r="O109" s="25"/>
      <c r="P109" s="25">
        <f t="shared" si="23"/>
        <v>1.218983E-2</v>
      </c>
      <c r="Q109" s="25">
        <f t="shared" si="24"/>
        <v>0.2807317849</v>
      </c>
      <c r="R109" s="25">
        <v>8.6189999999999999E-3</v>
      </c>
      <c r="S109" s="25">
        <f t="shared" si="38"/>
        <v>9.3734999999999999E-3</v>
      </c>
      <c r="T109" s="25"/>
      <c r="U109" s="25">
        <f t="shared" si="26"/>
        <v>7.3007899999999997E-3</v>
      </c>
      <c r="V109" s="25">
        <f t="shared" si="27"/>
        <v>0.16813719369999999</v>
      </c>
      <c r="W109" s="25">
        <v>1.273E-2</v>
      </c>
      <c r="X109" s="25">
        <f t="shared" si="39"/>
        <v>1.34845E-2</v>
      </c>
      <c r="Y109" s="25"/>
      <c r="Z109" s="25">
        <f t="shared" si="29"/>
        <v>8.8339899999999999E-3</v>
      </c>
      <c r="AA109" s="25">
        <f t="shared" si="30"/>
        <v>0.20344678970000002</v>
      </c>
      <c r="AB109" s="25">
        <v>-1.4400000000000001E-3</v>
      </c>
      <c r="AC109" s="25">
        <f t="shared" si="31"/>
        <v>-7.5450000000000007E-4</v>
      </c>
    </row>
    <row r="110" spans="1:29" s="15" customFormat="1">
      <c r="A110" s="18">
        <v>358</v>
      </c>
      <c r="B110" s="25">
        <v>-1.2E-4</v>
      </c>
      <c r="C110" s="25">
        <v>1.515E-2</v>
      </c>
      <c r="D110" s="25">
        <f t="shared" si="16"/>
        <v>1.5955E-2</v>
      </c>
      <c r="E110" s="25"/>
      <c r="F110" s="25">
        <f t="shared" si="17"/>
        <v>1.441043E-2</v>
      </c>
      <c r="G110" s="25">
        <f t="shared" si="18"/>
        <v>0.33187220290000002</v>
      </c>
      <c r="H110" s="25">
        <v>1.2529999999999999E-2</v>
      </c>
      <c r="I110" s="25">
        <f t="shared" si="19"/>
        <v>1.3335E-2</v>
      </c>
      <c r="J110" s="25"/>
      <c r="K110" s="25">
        <f t="shared" si="20"/>
        <v>1.184173E-2</v>
      </c>
      <c r="L110" s="25">
        <f t="shared" si="21"/>
        <v>0.27271504190000001</v>
      </c>
      <c r="M110" s="25">
        <v>1.2529999999999999E-2</v>
      </c>
      <c r="N110" s="25">
        <f t="shared" si="22"/>
        <v>1.3335E-2</v>
      </c>
      <c r="O110" s="25"/>
      <c r="P110" s="25">
        <f t="shared" si="23"/>
        <v>1.184033E-2</v>
      </c>
      <c r="Q110" s="25">
        <f t="shared" si="24"/>
        <v>0.27268279989999999</v>
      </c>
      <c r="R110" s="25">
        <v>8.4499999999999992E-3</v>
      </c>
      <c r="S110" s="25">
        <f t="shared" si="38"/>
        <v>9.2549999999999993E-3</v>
      </c>
      <c r="T110" s="25"/>
      <c r="U110" s="25">
        <f t="shared" si="26"/>
        <v>7.1822899999999992E-3</v>
      </c>
      <c r="V110" s="25">
        <f t="shared" si="27"/>
        <v>0.16540813869999998</v>
      </c>
      <c r="W110" s="25">
        <v>1.2630000000000001E-2</v>
      </c>
      <c r="X110" s="25">
        <f t="shared" si="39"/>
        <v>1.3435000000000001E-2</v>
      </c>
      <c r="Y110" s="25"/>
      <c r="Z110" s="25">
        <f t="shared" si="29"/>
        <v>8.7844900000000007E-3</v>
      </c>
      <c r="AA110" s="25">
        <f t="shared" si="30"/>
        <v>0.20230680470000004</v>
      </c>
      <c r="AB110" s="25">
        <v>-1.49E-3</v>
      </c>
      <c r="AC110" s="25">
        <f t="shared" si="31"/>
        <v>-8.0500000000000005E-4</v>
      </c>
    </row>
    <row r="111" spans="1:29" s="15" customFormat="1">
      <c r="A111" s="18">
        <v>359</v>
      </c>
      <c r="B111" s="25">
        <v>-1E-4</v>
      </c>
      <c r="C111" s="25">
        <v>1.5169999999999999E-2</v>
      </c>
      <c r="D111" s="25">
        <f t="shared" si="16"/>
        <v>1.5939999999999999E-2</v>
      </c>
      <c r="E111" s="25"/>
      <c r="F111" s="25">
        <f t="shared" si="17"/>
        <v>1.4395429999999999E-2</v>
      </c>
      <c r="G111" s="25">
        <f t="shared" si="18"/>
        <v>0.3315267529</v>
      </c>
      <c r="H111" s="25">
        <v>1.272E-2</v>
      </c>
      <c r="I111" s="25">
        <f t="shared" si="19"/>
        <v>1.349E-2</v>
      </c>
      <c r="J111" s="25"/>
      <c r="K111" s="25">
        <f t="shared" si="20"/>
        <v>1.1996730000000001E-2</v>
      </c>
      <c r="L111" s="25">
        <f t="shared" si="21"/>
        <v>0.27628469190000005</v>
      </c>
      <c r="M111" s="25">
        <v>1.274E-2</v>
      </c>
      <c r="N111" s="25">
        <f t="shared" si="22"/>
        <v>1.3509999999999999E-2</v>
      </c>
      <c r="O111" s="25"/>
      <c r="P111" s="25">
        <f t="shared" si="23"/>
        <v>1.2015329999999999E-2</v>
      </c>
      <c r="Q111" s="25">
        <f t="shared" si="24"/>
        <v>0.27671304990000001</v>
      </c>
      <c r="R111" s="25">
        <v>8.5400000000000007E-3</v>
      </c>
      <c r="S111" s="25">
        <f t="shared" si="38"/>
        <v>9.3100000000000006E-3</v>
      </c>
      <c r="T111" s="25"/>
      <c r="U111" s="25">
        <f t="shared" si="26"/>
        <v>7.2372900000000004E-3</v>
      </c>
      <c r="V111" s="25">
        <f t="shared" si="27"/>
        <v>0.16667478870000002</v>
      </c>
      <c r="W111" s="25">
        <v>1.273E-2</v>
      </c>
      <c r="X111" s="25">
        <f t="shared" si="39"/>
        <v>1.35E-2</v>
      </c>
      <c r="Y111" s="25"/>
      <c r="Z111" s="25">
        <f t="shared" si="29"/>
        <v>8.8494899999999998E-3</v>
      </c>
      <c r="AA111" s="25">
        <f t="shared" si="30"/>
        <v>0.20380375470000001</v>
      </c>
      <c r="AB111" s="25">
        <v>-1.4400000000000001E-3</v>
      </c>
      <c r="AC111" s="25">
        <f t="shared" si="31"/>
        <v>-7.7000000000000007E-4</v>
      </c>
    </row>
    <row r="112" spans="1:29" s="15" customFormat="1">
      <c r="A112" s="18">
        <v>360</v>
      </c>
      <c r="B112" s="25">
        <v>-6.8999999999999997E-5</v>
      </c>
      <c r="C112" s="25">
        <v>1.4919999999999999E-2</v>
      </c>
      <c r="D112" s="25">
        <f t="shared" si="16"/>
        <v>1.56945E-2</v>
      </c>
      <c r="E112" s="25"/>
      <c r="F112" s="25">
        <f t="shared" si="17"/>
        <v>1.414993E-2</v>
      </c>
      <c r="G112" s="25">
        <f t="shared" si="18"/>
        <v>0.32587288790000002</v>
      </c>
      <c r="H112" s="25">
        <v>1.234E-2</v>
      </c>
      <c r="I112" s="25">
        <f t="shared" si="19"/>
        <v>1.3114500000000001E-2</v>
      </c>
      <c r="J112" s="25"/>
      <c r="K112" s="25">
        <f t="shared" si="20"/>
        <v>1.1621230000000001E-2</v>
      </c>
      <c r="L112" s="25">
        <f t="shared" si="21"/>
        <v>0.26763692690000007</v>
      </c>
      <c r="M112" s="25">
        <v>1.234E-2</v>
      </c>
      <c r="N112" s="25">
        <f t="shared" si="22"/>
        <v>1.3114500000000001E-2</v>
      </c>
      <c r="O112" s="25"/>
      <c r="P112" s="25">
        <f t="shared" si="23"/>
        <v>1.1619830000000001E-2</v>
      </c>
      <c r="Q112" s="25">
        <f t="shared" si="24"/>
        <v>0.26760468490000006</v>
      </c>
      <c r="R112" s="25">
        <v>8.3590000000000001E-3</v>
      </c>
      <c r="S112" s="25">
        <f t="shared" si="38"/>
        <v>9.1334999999999993E-3</v>
      </c>
      <c r="T112" s="25"/>
      <c r="U112" s="25">
        <f t="shared" si="26"/>
        <v>7.0607899999999991E-3</v>
      </c>
      <c r="V112" s="25">
        <f t="shared" si="27"/>
        <v>0.16260999369999998</v>
      </c>
      <c r="W112" s="25">
        <v>1.2579999999999999E-2</v>
      </c>
      <c r="X112" s="25">
        <f t="shared" si="39"/>
        <v>1.3354499999999998E-2</v>
      </c>
      <c r="Y112" s="25"/>
      <c r="Z112" s="25">
        <f t="shared" si="29"/>
        <v>8.7039899999999983E-3</v>
      </c>
      <c r="AA112" s="25">
        <f t="shared" si="30"/>
        <v>0.20045288969999997</v>
      </c>
      <c r="AB112" s="25">
        <v>-1.48E-3</v>
      </c>
      <c r="AC112" s="25">
        <f t="shared" si="31"/>
        <v>-7.7450000000000001E-4</v>
      </c>
    </row>
    <row r="113" spans="1:29" s="15" customFormat="1">
      <c r="A113" s="18">
        <v>361</v>
      </c>
      <c r="B113" s="25">
        <v>0</v>
      </c>
      <c r="C113" s="25">
        <v>1.4659999999999999E-2</v>
      </c>
      <c r="D113" s="25">
        <f t="shared" si="16"/>
        <v>1.5359999999999999E-2</v>
      </c>
      <c r="E113" s="25"/>
      <c r="F113" s="25">
        <f t="shared" si="17"/>
        <v>1.3815429999999998E-2</v>
      </c>
      <c r="G113" s="25">
        <f t="shared" si="18"/>
        <v>0.31816935289999998</v>
      </c>
      <c r="H113" s="25">
        <v>1.2239999999999999E-2</v>
      </c>
      <c r="I113" s="25">
        <f t="shared" si="19"/>
        <v>1.2939999999999998E-2</v>
      </c>
      <c r="J113" s="25"/>
      <c r="K113" s="25">
        <f t="shared" si="20"/>
        <v>1.1446729999999999E-2</v>
      </c>
      <c r="L113" s="25">
        <f t="shared" si="21"/>
        <v>0.26361819189999997</v>
      </c>
      <c r="M113" s="25">
        <v>1.2239999999999999E-2</v>
      </c>
      <c r="N113" s="25">
        <f t="shared" si="22"/>
        <v>1.2939999999999998E-2</v>
      </c>
      <c r="O113" s="25"/>
      <c r="P113" s="25">
        <f t="shared" si="23"/>
        <v>1.1445329999999998E-2</v>
      </c>
      <c r="Q113" s="25">
        <f t="shared" si="24"/>
        <v>0.26358594989999995</v>
      </c>
      <c r="R113" s="25">
        <v>8.3800000000000003E-3</v>
      </c>
      <c r="S113" s="25">
        <f>R113-AC113</f>
        <v>9.0799999999999995E-3</v>
      </c>
      <c r="T113" s="25"/>
      <c r="U113" s="25">
        <f t="shared" si="26"/>
        <v>7.0072899999999994E-3</v>
      </c>
      <c r="V113" s="25">
        <f t="shared" si="27"/>
        <v>0.1613778887</v>
      </c>
      <c r="W113" s="25">
        <v>1.273E-2</v>
      </c>
      <c r="X113" s="25">
        <f t="shared" si="39"/>
        <v>1.3429999999999999E-2</v>
      </c>
      <c r="Y113" s="25"/>
      <c r="Z113" s="25">
        <f t="shared" si="29"/>
        <v>8.7794899999999992E-3</v>
      </c>
      <c r="AA113" s="25">
        <f t="shared" si="30"/>
        <v>0.2021916547</v>
      </c>
      <c r="AB113" s="25">
        <v>-1.4E-3</v>
      </c>
      <c r="AC113" s="25">
        <f t="shared" si="31"/>
        <v>-6.9999999999999999E-4</v>
      </c>
    </row>
    <row r="114" spans="1:29" s="15" customFormat="1">
      <c r="A114" s="18">
        <v>362</v>
      </c>
      <c r="B114" s="25">
        <v>1.0000000000000001E-5</v>
      </c>
      <c r="C114" s="25">
        <v>1.451E-2</v>
      </c>
      <c r="D114" s="25">
        <f t="shared" si="16"/>
        <v>1.52E-2</v>
      </c>
      <c r="E114" s="25"/>
      <c r="F114" s="25">
        <f t="shared" si="17"/>
        <v>1.365543E-2</v>
      </c>
      <c r="G114" s="25">
        <f t="shared" si="18"/>
        <v>0.31448455289999999</v>
      </c>
      <c r="H114" s="25">
        <v>1.225E-2</v>
      </c>
      <c r="I114" s="25">
        <f t="shared" si="19"/>
        <v>1.294E-2</v>
      </c>
      <c r="J114" s="25"/>
      <c r="K114" s="25">
        <f t="shared" si="20"/>
        <v>1.144673E-2</v>
      </c>
      <c r="L114" s="25">
        <f t="shared" si="21"/>
        <v>0.26361819190000002</v>
      </c>
      <c r="M114" s="25">
        <v>1.225E-2</v>
      </c>
      <c r="N114" s="25">
        <f t="shared" si="22"/>
        <v>1.294E-2</v>
      </c>
      <c r="O114" s="25"/>
      <c r="P114" s="25">
        <f t="shared" si="23"/>
        <v>1.144533E-2</v>
      </c>
      <c r="Q114" s="25">
        <f t="shared" si="24"/>
        <v>0.26358594990000001</v>
      </c>
      <c r="R114" s="25">
        <v>8.3099999999999997E-3</v>
      </c>
      <c r="S114" s="25">
        <f t="shared" ref="S114:S124" si="40">R114-AC114</f>
        <v>8.9999999999999993E-3</v>
      </c>
      <c r="T114" s="25"/>
      <c r="U114" s="25">
        <f t="shared" si="26"/>
        <v>6.9272899999999991E-3</v>
      </c>
      <c r="V114" s="25">
        <f t="shared" si="27"/>
        <v>0.15953548869999998</v>
      </c>
      <c r="W114" s="25">
        <v>1.2500000000000001E-2</v>
      </c>
      <c r="X114" s="25">
        <f t="shared" si="39"/>
        <v>1.319E-2</v>
      </c>
      <c r="Y114" s="25"/>
      <c r="Z114" s="25">
        <f t="shared" si="29"/>
        <v>8.5394900000000003E-3</v>
      </c>
      <c r="AA114" s="25">
        <f t="shared" si="30"/>
        <v>0.19666445470000002</v>
      </c>
      <c r="AB114" s="25">
        <v>-1.39E-3</v>
      </c>
      <c r="AC114" s="25">
        <f t="shared" si="31"/>
        <v>-6.8999999999999997E-4</v>
      </c>
    </row>
    <row r="115" spans="1:29" s="15" customFormat="1">
      <c r="A115" s="18">
        <v>363</v>
      </c>
      <c r="B115" s="25">
        <v>-6.0000000000000002E-5</v>
      </c>
      <c r="C115" s="25">
        <v>1.4370000000000001E-2</v>
      </c>
      <c r="D115" s="25">
        <f t="shared" si="16"/>
        <v>1.5135000000000001E-2</v>
      </c>
      <c r="E115" s="25"/>
      <c r="F115" s="25">
        <f t="shared" si="17"/>
        <v>1.3590430000000001E-2</v>
      </c>
      <c r="G115" s="25">
        <f t="shared" si="18"/>
        <v>0.31298760290000005</v>
      </c>
      <c r="H115" s="25">
        <v>1.1860000000000001E-2</v>
      </c>
      <c r="I115" s="25">
        <f t="shared" si="19"/>
        <v>1.2625000000000001E-2</v>
      </c>
      <c r="J115" s="25"/>
      <c r="K115" s="25">
        <f t="shared" si="20"/>
        <v>1.1131730000000001E-2</v>
      </c>
      <c r="L115" s="25">
        <f t="shared" si="21"/>
        <v>0.25636374190000005</v>
      </c>
      <c r="M115" s="25">
        <v>1.1860000000000001E-2</v>
      </c>
      <c r="N115" s="25">
        <f t="shared" si="22"/>
        <v>1.2625000000000001E-2</v>
      </c>
      <c r="O115" s="25"/>
      <c r="P115" s="25">
        <f t="shared" si="23"/>
        <v>1.1130330000000001E-2</v>
      </c>
      <c r="Q115" s="25">
        <f t="shared" si="24"/>
        <v>0.25633149990000004</v>
      </c>
      <c r="R115" s="25">
        <v>8.1399999999999997E-3</v>
      </c>
      <c r="S115" s="25">
        <f t="shared" si="40"/>
        <v>8.9049999999999997E-3</v>
      </c>
      <c r="T115" s="25"/>
      <c r="U115" s="25">
        <f t="shared" si="26"/>
        <v>6.8322899999999995E-3</v>
      </c>
      <c r="V115" s="25">
        <f t="shared" si="27"/>
        <v>0.15734763869999999</v>
      </c>
      <c r="W115" s="25">
        <v>1.226E-2</v>
      </c>
      <c r="X115" s="25">
        <f t="shared" si="39"/>
        <v>1.3025E-2</v>
      </c>
      <c r="Y115" s="25"/>
      <c r="Z115" s="25">
        <f t="shared" si="29"/>
        <v>8.3744900000000001E-3</v>
      </c>
      <c r="AA115" s="25">
        <f t="shared" si="30"/>
        <v>0.19286450470000002</v>
      </c>
      <c r="AB115" s="25">
        <v>-1.47E-3</v>
      </c>
      <c r="AC115" s="25">
        <f t="shared" si="31"/>
        <v>-7.6499999999999995E-4</v>
      </c>
    </row>
    <row r="116" spans="1:29" s="15" customFormat="1">
      <c r="A116" s="18">
        <v>364</v>
      </c>
      <c r="B116" s="25">
        <v>1.1E-4</v>
      </c>
      <c r="C116" s="25">
        <v>1.421E-2</v>
      </c>
      <c r="D116" s="25">
        <f t="shared" si="16"/>
        <v>1.4800000000000001E-2</v>
      </c>
      <c r="E116" s="25"/>
      <c r="F116" s="25">
        <f t="shared" si="17"/>
        <v>1.325543E-2</v>
      </c>
      <c r="G116" s="25">
        <f t="shared" si="18"/>
        <v>0.30527255290000005</v>
      </c>
      <c r="H116" s="25">
        <v>1.2019999999999999E-2</v>
      </c>
      <c r="I116" s="25">
        <f t="shared" si="19"/>
        <v>1.261E-2</v>
      </c>
      <c r="J116" s="25"/>
      <c r="K116" s="25">
        <f t="shared" si="20"/>
        <v>1.111673E-2</v>
      </c>
      <c r="L116" s="25">
        <f t="shared" si="21"/>
        <v>0.25601829190000003</v>
      </c>
      <c r="M116" s="25">
        <v>1.2019999999999999E-2</v>
      </c>
      <c r="N116" s="25">
        <f t="shared" si="22"/>
        <v>1.261E-2</v>
      </c>
      <c r="O116" s="25"/>
      <c r="P116" s="25">
        <f t="shared" si="23"/>
        <v>1.111533E-2</v>
      </c>
      <c r="Q116" s="25">
        <f t="shared" si="24"/>
        <v>0.25598604990000001</v>
      </c>
      <c r="R116" s="25">
        <v>8.2500000000000004E-3</v>
      </c>
      <c r="S116" s="25">
        <f t="shared" si="40"/>
        <v>8.8400000000000006E-3</v>
      </c>
      <c r="T116" s="25"/>
      <c r="U116" s="25">
        <f t="shared" si="26"/>
        <v>6.7672900000000005E-3</v>
      </c>
      <c r="V116" s="25">
        <f t="shared" si="27"/>
        <v>0.15585068870000002</v>
      </c>
      <c r="W116" s="25">
        <v>1.2109999999999999E-2</v>
      </c>
      <c r="X116" s="25">
        <f t="shared" si="39"/>
        <v>1.2699999999999999E-2</v>
      </c>
      <c r="Y116" s="25"/>
      <c r="Z116" s="25">
        <f t="shared" si="29"/>
        <v>8.0494899999999994E-3</v>
      </c>
      <c r="AA116" s="25">
        <f t="shared" si="30"/>
        <v>0.18537975469999998</v>
      </c>
      <c r="AB116" s="25">
        <v>-1.2899999999999999E-3</v>
      </c>
      <c r="AC116" s="25">
        <f t="shared" si="31"/>
        <v>-5.8999999999999992E-4</v>
      </c>
    </row>
    <row r="117" spans="1:29" s="15" customFormat="1">
      <c r="A117" s="18">
        <v>365</v>
      </c>
      <c r="B117" s="25">
        <v>-2.0000000000000001E-4</v>
      </c>
      <c r="C117" s="25">
        <v>1.4019999999999999E-2</v>
      </c>
      <c r="D117" s="25">
        <f t="shared" si="16"/>
        <v>1.4865E-2</v>
      </c>
      <c r="E117" s="25"/>
      <c r="F117" s="25">
        <f t="shared" si="17"/>
        <v>1.3320429999999999E-2</v>
      </c>
      <c r="G117" s="25">
        <f t="shared" si="18"/>
        <v>0.30676950289999999</v>
      </c>
      <c r="H117" s="25">
        <v>1.1650000000000001E-2</v>
      </c>
      <c r="I117" s="25">
        <f t="shared" si="19"/>
        <v>1.2495000000000001E-2</v>
      </c>
      <c r="J117" s="25"/>
      <c r="K117" s="25">
        <f t="shared" si="20"/>
        <v>1.1001730000000001E-2</v>
      </c>
      <c r="L117" s="25">
        <f t="shared" si="21"/>
        <v>0.25336984190000006</v>
      </c>
      <c r="M117" s="25">
        <v>1.1650000000000001E-2</v>
      </c>
      <c r="N117" s="25">
        <f t="shared" si="22"/>
        <v>1.2495000000000001E-2</v>
      </c>
      <c r="O117" s="25"/>
      <c r="P117" s="25">
        <f t="shared" si="23"/>
        <v>1.1000330000000001E-2</v>
      </c>
      <c r="Q117" s="25">
        <f t="shared" si="24"/>
        <v>0.25333759990000004</v>
      </c>
      <c r="R117" s="25">
        <v>7.8480000000000008E-3</v>
      </c>
      <c r="S117" s="25">
        <f t="shared" si="40"/>
        <v>8.6930000000000011E-3</v>
      </c>
      <c r="T117" s="25"/>
      <c r="U117" s="25">
        <f t="shared" si="26"/>
        <v>6.6202900000000009E-3</v>
      </c>
      <c r="V117" s="25">
        <f t="shared" si="27"/>
        <v>0.15246527870000004</v>
      </c>
      <c r="W117" s="25">
        <v>1.1950000000000001E-2</v>
      </c>
      <c r="X117" s="25">
        <f t="shared" si="39"/>
        <v>1.2795000000000001E-2</v>
      </c>
      <c r="Y117" s="25"/>
      <c r="Z117" s="25">
        <f t="shared" si="29"/>
        <v>8.1444900000000008E-3</v>
      </c>
      <c r="AA117" s="25">
        <f t="shared" si="30"/>
        <v>0.18756760470000003</v>
      </c>
      <c r="AB117" s="25">
        <v>-1.49E-3</v>
      </c>
      <c r="AC117" s="25">
        <f t="shared" si="31"/>
        <v>-8.4500000000000005E-4</v>
      </c>
    </row>
    <row r="118" spans="1:29" s="15" customFormat="1">
      <c r="A118" s="18">
        <v>366</v>
      </c>
      <c r="B118" s="25">
        <v>3.0000000000000001E-5</v>
      </c>
      <c r="C118" s="25">
        <v>1.3690000000000001E-2</v>
      </c>
      <c r="D118" s="25">
        <f t="shared" si="16"/>
        <v>1.4325000000000001E-2</v>
      </c>
      <c r="E118" s="25"/>
      <c r="F118" s="25">
        <f t="shared" si="17"/>
        <v>1.2780430000000001E-2</v>
      </c>
      <c r="G118" s="25">
        <f t="shared" si="18"/>
        <v>0.29433330290000004</v>
      </c>
      <c r="H118" s="25">
        <v>1.166E-2</v>
      </c>
      <c r="I118" s="25">
        <f t="shared" si="19"/>
        <v>1.2295E-2</v>
      </c>
      <c r="J118" s="25"/>
      <c r="K118" s="25">
        <f t="shared" si="20"/>
        <v>1.0801730000000001E-2</v>
      </c>
      <c r="L118" s="25">
        <f t="shared" si="21"/>
        <v>0.24876384190000003</v>
      </c>
      <c r="M118" s="25">
        <v>1.166E-2</v>
      </c>
      <c r="N118" s="25">
        <f t="shared" si="22"/>
        <v>1.2295E-2</v>
      </c>
      <c r="O118" s="25"/>
      <c r="P118" s="25">
        <f t="shared" si="23"/>
        <v>1.080033E-2</v>
      </c>
      <c r="Q118" s="25">
        <f t="shared" si="24"/>
        <v>0.24873159990000002</v>
      </c>
      <c r="R118" s="25">
        <v>8.0099999999999998E-3</v>
      </c>
      <c r="S118" s="25">
        <f t="shared" si="40"/>
        <v>8.6449999999999999E-3</v>
      </c>
      <c r="T118" s="25"/>
      <c r="U118" s="25">
        <f t="shared" si="26"/>
        <v>6.5722899999999997E-3</v>
      </c>
      <c r="V118" s="25">
        <f t="shared" si="27"/>
        <v>0.1513598387</v>
      </c>
      <c r="W118" s="25">
        <v>1.172E-2</v>
      </c>
      <c r="X118" s="25">
        <f t="shared" si="39"/>
        <v>1.2355E-2</v>
      </c>
      <c r="Y118" s="25"/>
      <c r="Z118" s="25">
        <f t="shared" si="29"/>
        <v>7.7044899999999996E-3</v>
      </c>
      <c r="AA118" s="25">
        <f t="shared" si="30"/>
        <v>0.17743440469999999</v>
      </c>
      <c r="AB118" s="25">
        <v>-1.2999999999999999E-3</v>
      </c>
      <c r="AC118" s="25">
        <f t="shared" si="31"/>
        <v>-6.3499999999999993E-4</v>
      </c>
    </row>
    <row r="119" spans="1:29" s="15" customFormat="1">
      <c r="A119" s="18">
        <v>367</v>
      </c>
      <c r="B119" s="25">
        <v>-1.2E-4</v>
      </c>
      <c r="C119" s="25">
        <v>1.3650000000000001E-2</v>
      </c>
      <c r="D119" s="25">
        <f t="shared" si="16"/>
        <v>1.4460000000000001E-2</v>
      </c>
      <c r="E119" s="25"/>
      <c r="F119" s="25">
        <f t="shared" si="17"/>
        <v>1.291543E-2</v>
      </c>
      <c r="G119" s="25">
        <f t="shared" si="18"/>
        <v>0.29744235290000004</v>
      </c>
      <c r="H119" s="25">
        <v>1.1429999999999999E-2</v>
      </c>
      <c r="I119" s="25">
        <f t="shared" si="19"/>
        <v>1.2239999999999999E-2</v>
      </c>
      <c r="J119" s="25"/>
      <c r="K119" s="25">
        <f t="shared" si="20"/>
        <v>1.0746729999999999E-2</v>
      </c>
      <c r="L119" s="25">
        <f t="shared" si="21"/>
        <v>0.2474971919</v>
      </c>
      <c r="M119" s="25">
        <v>1.1429999999999999E-2</v>
      </c>
      <c r="N119" s="25">
        <f t="shared" si="22"/>
        <v>1.2239999999999999E-2</v>
      </c>
      <c r="O119" s="25"/>
      <c r="P119" s="25">
        <f t="shared" si="23"/>
        <v>1.0745329999999999E-2</v>
      </c>
      <c r="Q119" s="25">
        <f t="shared" si="24"/>
        <v>0.24746494989999998</v>
      </c>
      <c r="R119" s="25">
        <v>7.7200000000000003E-3</v>
      </c>
      <c r="S119" s="25">
        <f t="shared" si="40"/>
        <v>8.5300000000000011E-3</v>
      </c>
      <c r="T119" s="25"/>
      <c r="U119" s="25">
        <f t="shared" si="26"/>
        <v>6.4572900000000009E-3</v>
      </c>
      <c r="V119" s="25">
        <f t="shared" si="27"/>
        <v>0.14871138870000003</v>
      </c>
      <c r="W119" s="25">
        <v>1.171E-2</v>
      </c>
      <c r="X119" s="25">
        <f t="shared" si="39"/>
        <v>1.252E-2</v>
      </c>
      <c r="Y119" s="25"/>
      <c r="Z119" s="25">
        <f t="shared" si="29"/>
        <v>7.8694899999999998E-3</v>
      </c>
      <c r="AA119" s="25">
        <f t="shared" si="30"/>
        <v>0.18123435470000002</v>
      </c>
      <c r="AB119" s="25">
        <v>-1.5E-3</v>
      </c>
      <c r="AC119" s="25">
        <f t="shared" si="31"/>
        <v>-8.1000000000000006E-4</v>
      </c>
    </row>
    <row r="120" spans="1:29" s="15" customFormat="1">
      <c r="A120" s="18">
        <v>368</v>
      </c>
      <c r="B120" s="25">
        <v>-4.4000000000000002E-4</v>
      </c>
      <c r="C120" s="25">
        <v>1.3310000000000001E-2</v>
      </c>
      <c r="D120" s="25">
        <f t="shared" si="16"/>
        <v>1.4325000000000001E-2</v>
      </c>
      <c r="E120" s="25"/>
      <c r="F120" s="25">
        <f t="shared" si="17"/>
        <v>1.2780430000000001E-2</v>
      </c>
      <c r="G120" s="25">
        <f t="shared" si="18"/>
        <v>0.29433330290000004</v>
      </c>
      <c r="H120" s="25">
        <v>1.149E-2</v>
      </c>
      <c r="I120" s="25">
        <f t="shared" si="19"/>
        <v>1.2505E-2</v>
      </c>
      <c r="J120" s="25"/>
      <c r="K120" s="25">
        <f t="shared" si="20"/>
        <v>1.1011730000000001E-2</v>
      </c>
      <c r="L120" s="25">
        <f t="shared" si="21"/>
        <v>0.25360014190000002</v>
      </c>
      <c r="M120" s="25">
        <v>1.149E-2</v>
      </c>
      <c r="N120" s="25">
        <f t="shared" si="22"/>
        <v>1.2505E-2</v>
      </c>
      <c r="O120" s="25"/>
      <c r="P120" s="25">
        <f t="shared" si="23"/>
        <v>1.101033E-2</v>
      </c>
      <c r="Q120" s="25">
        <f t="shared" si="24"/>
        <v>0.2535678999</v>
      </c>
      <c r="R120" s="25">
        <v>7.8490000000000001E-3</v>
      </c>
      <c r="S120" s="25">
        <f t="shared" si="40"/>
        <v>8.8640000000000004E-3</v>
      </c>
      <c r="T120" s="25"/>
      <c r="U120" s="25">
        <f t="shared" si="26"/>
        <v>6.7912900000000002E-3</v>
      </c>
      <c r="V120" s="25">
        <f t="shared" si="27"/>
        <v>0.15640340870000002</v>
      </c>
      <c r="W120" s="25">
        <v>1.188E-2</v>
      </c>
      <c r="X120" s="25">
        <f>W120-AC120</f>
        <v>1.2895E-2</v>
      </c>
      <c r="Y120" s="25"/>
      <c r="Z120" s="25">
        <f t="shared" si="29"/>
        <v>8.2444900000000002E-3</v>
      </c>
      <c r="AA120" s="25">
        <f t="shared" si="30"/>
        <v>0.1898706047</v>
      </c>
      <c r="AB120" s="25">
        <v>-1.5900000000000001E-3</v>
      </c>
      <c r="AC120" s="25">
        <f t="shared" si="31"/>
        <v>-1.0150000000000001E-3</v>
      </c>
    </row>
    <row r="121" spans="1:29" s="15" customFormat="1">
      <c r="A121" s="18">
        <v>369</v>
      </c>
      <c r="B121" s="25">
        <v>-2.0000000000000001E-4</v>
      </c>
      <c r="C121" s="25">
        <v>1.349E-2</v>
      </c>
      <c r="D121" s="25">
        <f t="shared" si="16"/>
        <v>1.4274999999999999E-2</v>
      </c>
      <c r="E121" s="25"/>
      <c r="F121" s="25">
        <f t="shared" si="17"/>
        <v>1.2730429999999999E-2</v>
      </c>
      <c r="G121" s="25">
        <f t="shared" si="18"/>
        <v>0.29318180290000001</v>
      </c>
      <c r="H121" s="25">
        <v>1.119E-2</v>
      </c>
      <c r="I121" s="25">
        <f t="shared" si="19"/>
        <v>1.1975E-2</v>
      </c>
      <c r="J121" s="25"/>
      <c r="K121" s="25">
        <f t="shared" si="20"/>
        <v>1.048173E-2</v>
      </c>
      <c r="L121" s="25">
        <f t="shared" si="21"/>
        <v>0.2413942419</v>
      </c>
      <c r="M121" s="25">
        <v>1.119E-2</v>
      </c>
      <c r="N121" s="25">
        <f t="shared" si="22"/>
        <v>1.1975E-2</v>
      </c>
      <c r="O121" s="25"/>
      <c r="P121" s="25">
        <f t="shared" si="23"/>
        <v>1.048033E-2</v>
      </c>
      <c r="Q121" s="25">
        <f t="shared" si="24"/>
        <v>0.24136199990000001</v>
      </c>
      <c r="R121" s="25">
        <v>7.8399999999999997E-3</v>
      </c>
      <c r="S121" s="25">
        <f t="shared" si="40"/>
        <v>8.624999999999999E-3</v>
      </c>
      <c r="T121" s="25"/>
      <c r="U121" s="25">
        <f t="shared" si="26"/>
        <v>6.5522899999999988E-3</v>
      </c>
      <c r="V121" s="25">
        <f t="shared" si="27"/>
        <v>0.15089923869999999</v>
      </c>
      <c r="W121" s="25">
        <v>1.205E-2</v>
      </c>
      <c r="X121" s="25">
        <f t="shared" ref="X121:X132" si="41">W121-AC121</f>
        <v>1.2834999999999999E-2</v>
      </c>
      <c r="Y121" s="25"/>
      <c r="Z121" s="25">
        <f t="shared" si="29"/>
        <v>8.1844899999999991E-3</v>
      </c>
      <c r="AA121" s="25">
        <f t="shared" si="30"/>
        <v>0.18848880469999998</v>
      </c>
      <c r="AB121" s="25">
        <v>-1.3699999999999999E-3</v>
      </c>
      <c r="AC121" s="25">
        <f t="shared" si="31"/>
        <v>-7.85E-4</v>
      </c>
    </row>
    <row r="122" spans="1:29" s="15" customFormat="1">
      <c r="A122" s="18">
        <v>370</v>
      </c>
      <c r="B122" s="25">
        <v>-6.8999999999999997E-5</v>
      </c>
      <c r="C122" s="25">
        <v>1.2829999999999999E-2</v>
      </c>
      <c r="D122" s="25">
        <f t="shared" si="16"/>
        <v>1.35795E-2</v>
      </c>
      <c r="E122" s="25"/>
      <c r="F122" s="25">
        <f t="shared" si="17"/>
        <v>1.2034929999999999E-2</v>
      </c>
      <c r="G122" s="25">
        <f t="shared" si="18"/>
        <v>0.2771644379</v>
      </c>
      <c r="H122" s="25">
        <v>1.1339999999999999E-2</v>
      </c>
      <c r="I122" s="25">
        <f t="shared" si="19"/>
        <v>1.20895E-2</v>
      </c>
      <c r="J122" s="25"/>
      <c r="K122" s="25">
        <f t="shared" si="20"/>
        <v>1.059623E-2</v>
      </c>
      <c r="L122" s="25">
        <f t="shared" si="21"/>
        <v>0.24403117690000001</v>
      </c>
      <c r="M122" s="25">
        <v>1.1339999999999999E-2</v>
      </c>
      <c r="N122" s="25">
        <f t="shared" si="22"/>
        <v>1.20895E-2</v>
      </c>
      <c r="O122" s="25"/>
      <c r="P122" s="25">
        <f t="shared" si="23"/>
        <v>1.059483E-2</v>
      </c>
      <c r="Q122" s="25">
        <f t="shared" si="24"/>
        <v>0.24399893489999999</v>
      </c>
      <c r="R122" s="25">
        <v>7.4799999999999997E-3</v>
      </c>
      <c r="S122" s="25">
        <f t="shared" si="40"/>
        <v>8.229499999999999E-3</v>
      </c>
      <c r="T122" s="25"/>
      <c r="U122" s="25">
        <f t="shared" si="26"/>
        <v>6.1567899999999988E-3</v>
      </c>
      <c r="V122" s="25">
        <f t="shared" si="27"/>
        <v>0.14179087369999999</v>
      </c>
      <c r="W122" s="25">
        <v>1.153E-2</v>
      </c>
      <c r="X122" s="25">
        <f t="shared" si="41"/>
        <v>1.22795E-2</v>
      </c>
      <c r="Y122" s="25"/>
      <c r="Z122" s="25">
        <f t="shared" si="29"/>
        <v>7.6289900000000004E-3</v>
      </c>
      <c r="AA122" s="25">
        <f t="shared" si="30"/>
        <v>0.17569563970000002</v>
      </c>
      <c r="AB122" s="25">
        <v>-1.4300000000000001E-3</v>
      </c>
      <c r="AC122" s="25">
        <f t="shared" si="31"/>
        <v>-7.4950000000000006E-4</v>
      </c>
    </row>
    <row r="123" spans="1:29" s="15" customFormat="1">
      <c r="A123" s="18">
        <v>371</v>
      </c>
      <c r="B123" s="25">
        <v>1.0000000000000001E-5</v>
      </c>
      <c r="C123" s="25">
        <v>1.325E-2</v>
      </c>
      <c r="D123" s="25">
        <f t="shared" si="16"/>
        <v>1.3944999999999999E-2</v>
      </c>
      <c r="E123" s="25"/>
      <c r="F123" s="25">
        <f t="shared" si="17"/>
        <v>1.2400429999999999E-2</v>
      </c>
      <c r="G123" s="25">
        <f t="shared" si="18"/>
        <v>0.28558190289999996</v>
      </c>
      <c r="H123" s="25">
        <v>1.094E-2</v>
      </c>
      <c r="I123" s="25">
        <f t="shared" si="19"/>
        <v>1.1635E-2</v>
      </c>
      <c r="J123" s="25"/>
      <c r="K123" s="25">
        <f t="shared" si="20"/>
        <v>1.014173E-2</v>
      </c>
      <c r="L123" s="25">
        <f t="shared" si="21"/>
        <v>0.23356404190000002</v>
      </c>
      <c r="M123" s="25">
        <v>1.094E-2</v>
      </c>
      <c r="N123" s="25">
        <f t="shared" si="22"/>
        <v>1.1635E-2</v>
      </c>
      <c r="O123" s="25"/>
      <c r="P123" s="25">
        <f t="shared" si="23"/>
        <v>1.0140329999999999E-2</v>
      </c>
      <c r="Q123" s="25">
        <f t="shared" si="24"/>
        <v>0.2335317999</v>
      </c>
      <c r="R123" s="25">
        <v>7.4999999999999997E-3</v>
      </c>
      <c r="S123" s="25">
        <f t="shared" si="40"/>
        <v>8.1949999999999992E-3</v>
      </c>
      <c r="T123" s="25"/>
      <c r="U123" s="25">
        <f t="shared" si="26"/>
        <v>6.122289999999999E-3</v>
      </c>
      <c r="V123" s="25">
        <f t="shared" si="27"/>
        <v>0.14099633869999997</v>
      </c>
      <c r="W123" s="25">
        <v>1.1809999999999999E-2</v>
      </c>
      <c r="X123" s="25">
        <f t="shared" si="41"/>
        <v>1.2504999999999999E-2</v>
      </c>
      <c r="Y123" s="25"/>
      <c r="Z123" s="25">
        <f t="shared" si="29"/>
        <v>7.8544899999999987E-3</v>
      </c>
      <c r="AA123" s="25">
        <f t="shared" si="30"/>
        <v>0.18088890469999999</v>
      </c>
      <c r="AB123" s="25">
        <v>-1.4E-3</v>
      </c>
      <c r="AC123" s="25">
        <f t="shared" si="31"/>
        <v>-6.9499999999999998E-4</v>
      </c>
    </row>
    <row r="124" spans="1:29" s="15" customFormat="1">
      <c r="A124" s="18">
        <v>372</v>
      </c>
      <c r="B124" s="25">
        <v>-8.0000000000000007E-5</v>
      </c>
      <c r="C124" s="25">
        <v>1.2670000000000001E-2</v>
      </c>
      <c r="D124" s="25">
        <f t="shared" si="16"/>
        <v>1.3470000000000001E-2</v>
      </c>
      <c r="E124" s="25"/>
      <c r="F124" s="25">
        <f t="shared" si="17"/>
        <v>1.1925430000000001E-2</v>
      </c>
      <c r="G124" s="25">
        <f t="shared" si="18"/>
        <v>0.27464265290000001</v>
      </c>
      <c r="H124" s="25">
        <v>1.124E-2</v>
      </c>
      <c r="I124" s="25">
        <f t="shared" si="19"/>
        <v>1.204E-2</v>
      </c>
      <c r="J124" s="25"/>
      <c r="K124" s="25">
        <f t="shared" si="20"/>
        <v>1.0546730000000001E-2</v>
      </c>
      <c r="L124" s="25">
        <f t="shared" si="21"/>
        <v>0.24289119190000003</v>
      </c>
      <c r="M124" s="25">
        <v>1.124E-2</v>
      </c>
      <c r="N124" s="25">
        <f t="shared" si="22"/>
        <v>1.204E-2</v>
      </c>
      <c r="O124" s="25"/>
      <c r="P124" s="25">
        <f t="shared" si="23"/>
        <v>1.054533E-2</v>
      </c>
      <c r="Q124" s="25">
        <f t="shared" si="24"/>
        <v>0.24285894990000001</v>
      </c>
      <c r="R124" s="25">
        <v>7.5100000000000002E-3</v>
      </c>
      <c r="S124" s="25">
        <f t="shared" si="40"/>
        <v>8.3099999999999997E-3</v>
      </c>
      <c r="T124" s="25"/>
      <c r="U124" s="25">
        <f t="shared" si="26"/>
        <v>6.2372899999999995E-3</v>
      </c>
      <c r="V124" s="25">
        <f t="shared" si="27"/>
        <v>0.1436447887</v>
      </c>
      <c r="W124" s="25">
        <v>1.172E-2</v>
      </c>
      <c r="X124" s="25">
        <f t="shared" si="41"/>
        <v>1.252E-2</v>
      </c>
      <c r="Y124" s="25"/>
      <c r="Z124" s="25">
        <f t="shared" si="29"/>
        <v>7.8694899999999998E-3</v>
      </c>
      <c r="AA124" s="25">
        <f t="shared" si="30"/>
        <v>0.18123435470000002</v>
      </c>
      <c r="AB124" s="25">
        <v>-1.5200000000000001E-3</v>
      </c>
      <c r="AC124" s="25">
        <f t="shared" si="31"/>
        <v>-8.0000000000000004E-4</v>
      </c>
    </row>
    <row r="125" spans="1:29" s="15" customFormat="1">
      <c r="A125" s="18">
        <v>373</v>
      </c>
      <c r="B125" s="25">
        <v>-1.2999999999999999E-4</v>
      </c>
      <c r="C125" s="25">
        <v>1.325E-2</v>
      </c>
      <c r="D125" s="25">
        <f t="shared" si="16"/>
        <v>1.4045E-2</v>
      </c>
      <c r="E125" s="25"/>
      <c r="F125" s="25">
        <f t="shared" si="17"/>
        <v>1.250043E-2</v>
      </c>
      <c r="G125" s="25">
        <f t="shared" si="18"/>
        <v>0.28788490290000002</v>
      </c>
      <c r="H125" s="25">
        <v>1.1039999999999999E-2</v>
      </c>
      <c r="I125" s="25">
        <f t="shared" si="19"/>
        <v>1.1835E-2</v>
      </c>
      <c r="J125" s="25"/>
      <c r="K125" s="25">
        <f t="shared" si="20"/>
        <v>1.034173E-2</v>
      </c>
      <c r="L125" s="25">
        <f t="shared" si="21"/>
        <v>0.23817004190000002</v>
      </c>
      <c r="M125" s="25">
        <v>1.1039999999999999E-2</v>
      </c>
      <c r="N125" s="25">
        <f t="shared" si="22"/>
        <v>1.1835E-2</v>
      </c>
      <c r="O125" s="25"/>
      <c r="P125" s="25">
        <f t="shared" si="23"/>
        <v>1.034033E-2</v>
      </c>
      <c r="Q125" s="25">
        <f t="shared" si="24"/>
        <v>0.2381377999</v>
      </c>
      <c r="R125" s="25">
        <v>7.7299999999999999E-3</v>
      </c>
      <c r="S125" s="25">
        <f>R125-AC125</f>
        <v>8.5249999999999996E-3</v>
      </c>
      <c r="T125" s="25"/>
      <c r="U125" s="25">
        <f t="shared" si="26"/>
        <v>6.4522899999999994E-3</v>
      </c>
      <c r="V125" s="25">
        <f t="shared" si="27"/>
        <v>0.14859623869999999</v>
      </c>
      <c r="W125" s="25">
        <v>1.1769999999999999E-2</v>
      </c>
      <c r="X125" s="25">
        <f t="shared" si="41"/>
        <v>1.2565E-2</v>
      </c>
      <c r="Y125" s="25"/>
      <c r="Z125" s="25">
        <f t="shared" si="29"/>
        <v>7.9144899999999997E-3</v>
      </c>
      <c r="AA125" s="25">
        <f t="shared" si="30"/>
        <v>0.18227070470000001</v>
      </c>
      <c r="AB125" s="25">
        <v>-1.4599999999999999E-3</v>
      </c>
      <c r="AC125" s="25">
        <f t="shared" si="31"/>
        <v>-7.9499999999999992E-4</v>
      </c>
    </row>
    <row r="126" spans="1:29" s="15" customFormat="1">
      <c r="A126" s="18">
        <v>374</v>
      </c>
      <c r="B126" s="25">
        <v>-1.7000000000000001E-4</v>
      </c>
      <c r="C126" s="25">
        <v>1.2019999999999999E-2</v>
      </c>
      <c r="D126" s="25">
        <f t="shared" si="16"/>
        <v>1.2964999999999999E-2</v>
      </c>
      <c r="E126" s="25"/>
      <c r="F126" s="25">
        <f t="shared" si="17"/>
        <v>1.1420429999999999E-2</v>
      </c>
      <c r="G126" s="25">
        <f t="shared" si="18"/>
        <v>0.2630125029</v>
      </c>
      <c r="H126" s="25">
        <v>1.0670000000000001E-2</v>
      </c>
      <c r="I126" s="25">
        <f t="shared" si="19"/>
        <v>1.1615E-2</v>
      </c>
      <c r="J126" s="25"/>
      <c r="K126" s="25">
        <f t="shared" si="20"/>
        <v>1.0121730000000001E-2</v>
      </c>
      <c r="L126" s="25">
        <f t="shared" si="21"/>
        <v>0.23310344190000001</v>
      </c>
      <c r="M126" s="25">
        <v>1.0670000000000001E-2</v>
      </c>
      <c r="N126" s="25">
        <f t="shared" si="22"/>
        <v>1.1615E-2</v>
      </c>
      <c r="O126" s="25"/>
      <c r="P126" s="25">
        <f t="shared" si="23"/>
        <v>1.012033E-2</v>
      </c>
      <c r="Q126" s="25">
        <f t="shared" si="24"/>
        <v>0.23307119990000003</v>
      </c>
      <c r="R126" s="25">
        <v>6.9699999999999996E-3</v>
      </c>
      <c r="S126" s="25">
        <f t="shared" ref="S126:S132" si="42">R126-AC126</f>
        <v>7.9150000000000002E-3</v>
      </c>
      <c r="T126" s="25"/>
      <c r="U126" s="25">
        <f t="shared" si="26"/>
        <v>5.84229E-3</v>
      </c>
      <c r="V126" s="25">
        <f t="shared" si="27"/>
        <v>0.13454793870000001</v>
      </c>
      <c r="W126" s="25">
        <v>1.142E-2</v>
      </c>
      <c r="X126" s="25">
        <f t="shared" si="41"/>
        <v>1.2364999999999999E-2</v>
      </c>
      <c r="Y126" s="25"/>
      <c r="Z126" s="25">
        <f t="shared" si="29"/>
        <v>7.7144899999999992E-3</v>
      </c>
      <c r="AA126" s="25">
        <f t="shared" si="30"/>
        <v>0.17766470469999998</v>
      </c>
      <c r="AB126" s="25">
        <v>-1.72E-3</v>
      </c>
      <c r="AC126" s="25">
        <f t="shared" si="31"/>
        <v>-9.4499999999999998E-4</v>
      </c>
    </row>
    <row r="127" spans="1:29" s="15" customFormat="1">
      <c r="A127" s="18">
        <v>375</v>
      </c>
      <c r="B127" s="25">
        <v>6.8999999999999997E-5</v>
      </c>
      <c r="C127" s="25">
        <v>1.274E-2</v>
      </c>
      <c r="D127" s="25">
        <f t="shared" si="16"/>
        <v>1.3365499999999999E-2</v>
      </c>
      <c r="E127" s="25"/>
      <c r="F127" s="25">
        <f t="shared" si="17"/>
        <v>1.1820929999999999E-2</v>
      </c>
      <c r="G127" s="25">
        <f t="shared" si="18"/>
        <v>0.27223601789999996</v>
      </c>
      <c r="H127" s="25">
        <v>1.0200000000000001E-2</v>
      </c>
      <c r="I127" s="25">
        <f t="shared" si="19"/>
        <v>1.08255E-2</v>
      </c>
      <c r="J127" s="25"/>
      <c r="K127" s="25">
        <f t="shared" si="20"/>
        <v>9.3322300000000004E-3</v>
      </c>
      <c r="L127" s="25">
        <f t="shared" si="21"/>
        <v>0.21492125690000002</v>
      </c>
      <c r="M127" s="25">
        <v>1.0200000000000001E-2</v>
      </c>
      <c r="N127" s="25">
        <f t="shared" si="22"/>
        <v>1.08255E-2</v>
      </c>
      <c r="O127" s="25"/>
      <c r="P127" s="25">
        <f t="shared" si="23"/>
        <v>9.33083E-3</v>
      </c>
      <c r="Q127" s="25">
        <f t="shared" si="24"/>
        <v>0.21488901490000001</v>
      </c>
      <c r="R127" s="25">
        <v>7.5199999999999998E-3</v>
      </c>
      <c r="S127" s="25">
        <f t="shared" si="42"/>
        <v>8.1455E-3</v>
      </c>
      <c r="T127" s="25"/>
      <c r="U127" s="25">
        <f t="shared" si="26"/>
        <v>6.0727899999999998E-3</v>
      </c>
      <c r="V127" s="25">
        <f t="shared" si="27"/>
        <v>0.13985635369999999</v>
      </c>
      <c r="W127" s="25">
        <v>1.166E-2</v>
      </c>
      <c r="X127" s="25">
        <f t="shared" si="41"/>
        <v>1.22855E-2</v>
      </c>
      <c r="Y127" s="25"/>
      <c r="Z127" s="25">
        <f t="shared" si="29"/>
        <v>7.6349899999999995E-3</v>
      </c>
      <c r="AA127" s="25">
        <f t="shared" si="30"/>
        <v>0.1758338197</v>
      </c>
      <c r="AB127" s="25">
        <v>-1.32E-3</v>
      </c>
      <c r="AC127" s="25">
        <f t="shared" si="31"/>
        <v>-6.2549999999999997E-4</v>
      </c>
    </row>
    <row r="128" spans="1:29" s="15" customFormat="1">
      <c r="A128" s="18">
        <v>376</v>
      </c>
      <c r="B128" s="25">
        <v>-4.0000000000000003E-5</v>
      </c>
      <c r="C128" s="25">
        <v>1.193E-2</v>
      </c>
      <c r="D128" s="25">
        <f t="shared" si="16"/>
        <v>1.2669999999999999E-2</v>
      </c>
      <c r="E128" s="25"/>
      <c r="F128" s="25">
        <f t="shared" si="17"/>
        <v>1.1125429999999999E-2</v>
      </c>
      <c r="G128" s="25">
        <f t="shared" si="18"/>
        <v>0.25621865289999995</v>
      </c>
      <c r="H128" s="25">
        <v>1.112E-2</v>
      </c>
      <c r="I128" s="25">
        <f t="shared" si="19"/>
        <v>1.1859999999999999E-2</v>
      </c>
      <c r="J128" s="25"/>
      <c r="K128" s="25">
        <f t="shared" si="20"/>
        <v>1.0366729999999999E-2</v>
      </c>
      <c r="L128" s="25">
        <f t="shared" si="21"/>
        <v>0.2387457919</v>
      </c>
      <c r="M128" s="25">
        <v>1.112E-2</v>
      </c>
      <c r="N128" s="25">
        <f t="shared" si="22"/>
        <v>1.1859999999999999E-2</v>
      </c>
      <c r="O128" s="25"/>
      <c r="P128" s="25">
        <f t="shared" si="23"/>
        <v>1.0365329999999999E-2</v>
      </c>
      <c r="Q128" s="25">
        <f t="shared" si="24"/>
        <v>0.23871354989999999</v>
      </c>
      <c r="R128" s="25">
        <v>6.8399999999999997E-3</v>
      </c>
      <c r="S128" s="25">
        <f t="shared" si="42"/>
        <v>7.5799999999999999E-3</v>
      </c>
      <c r="T128" s="25"/>
      <c r="U128" s="25">
        <f t="shared" si="26"/>
        <v>5.5072899999999998E-3</v>
      </c>
      <c r="V128" s="25">
        <f t="shared" si="27"/>
        <v>0.12683288870000001</v>
      </c>
      <c r="W128" s="25">
        <v>1.1169999999999999E-2</v>
      </c>
      <c r="X128" s="25">
        <f t="shared" si="41"/>
        <v>1.1909999999999999E-2</v>
      </c>
      <c r="Y128" s="25"/>
      <c r="Z128" s="25">
        <f t="shared" si="29"/>
        <v>7.2594899999999987E-3</v>
      </c>
      <c r="AA128" s="25">
        <f t="shared" si="30"/>
        <v>0.16718605469999998</v>
      </c>
      <c r="AB128" s="25">
        <v>-1.4400000000000001E-3</v>
      </c>
      <c r="AC128" s="25">
        <f t="shared" si="31"/>
        <v>-7.400000000000001E-4</v>
      </c>
    </row>
    <row r="129" spans="1:29" s="15" customFormat="1">
      <c r="A129" s="18">
        <v>377</v>
      </c>
      <c r="B129" s="25">
        <v>-2.0000000000000002E-5</v>
      </c>
      <c r="C129" s="25">
        <v>1.213E-2</v>
      </c>
      <c r="D129" s="25">
        <f t="shared" si="16"/>
        <v>1.281E-2</v>
      </c>
      <c r="E129" s="25"/>
      <c r="F129" s="25">
        <f t="shared" si="17"/>
        <v>1.126543E-2</v>
      </c>
      <c r="G129" s="25">
        <f t="shared" si="18"/>
        <v>0.25944285290000002</v>
      </c>
      <c r="H129" s="25">
        <v>9.6790000000000001E-3</v>
      </c>
      <c r="I129" s="25">
        <f t="shared" si="19"/>
        <v>1.0359E-2</v>
      </c>
      <c r="J129" s="25"/>
      <c r="K129" s="25">
        <f t="shared" si="20"/>
        <v>8.8657300000000005E-3</v>
      </c>
      <c r="L129" s="25">
        <f t="shared" si="21"/>
        <v>0.20417776190000003</v>
      </c>
      <c r="M129" s="25">
        <v>9.6790000000000001E-3</v>
      </c>
      <c r="N129" s="25">
        <f t="shared" si="22"/>
        <v>1.0359E-2</v>
      </c>
      <c r="O129" s="25"/>
      <c r="P129" s="25">
        <f t="shared" si="23"/>
        <v>8.8643300000000001E-3</v>
      </c>
      <c r="Q129" s="25">
        <f t="shared" si="24"/>
        <v>0.20414551990000002</v>
      </c>
      <c r="R129" s="25">
        <v>7.6400000000000001E-3</v>
      </c>
      <c r="S129" s="25">
        <f t="shared" si="42"/>
        <v>8.320000000000001E-3</v>
      </c>
      <c r="T129" s="25"/>
      <c r="U129" s="25">
        <f t="shared" si="26"/>
        <v>6.2472900000000008E-3</v>
      </c>
      <c r="V129" s="25">
        <f t="shared" si="27"/>
        <v>0.14387508870000001</v>
      </c>
      <c r="W129" s="25">
        <v>1.1480000000000001E-2</v>
      </c>
      <c r="X129" s="25">
        <f t="shared" si="41"/>
        <v>1.2160000000000001E-2</v>
      </c>
      <c r="Y129" s="25"/>
      <c r="Z129" s="25">
        <f t="shared" si="29"/>
        <v>7.5094900000000006E-3</v>
      </c>
      <c r="AA129" s="25">
        <f t="shared" si="30"/>
        <v>0.17294355470000003</v>
      </c>
      <c r="AB129" s="25">
        <v>-1.34E-3</v>
      </c>
      <c r="AC129" s="25">
        <f t="shared" si="31"/>
        <v>-6.8000000000000005E-4</v>
      </c>
    </row>
    <row r="130" spans="1:29" s="15" customFormat="1">
      <c r="A130" s="18">
        <v>378</v>
      </c>
      <c r="B130" s="25">
        <v>-2.4000000000000001E-4</v>
      </c>
      <c r="C130" s="25">
        <v>1.1209999999999999E-2</v>
      </c>
      <c r="D130" s="25">
        <f t="shared" si="16"/>
        <v>1.2119999999999999E-2</v>
      </c>
      <c r="E130" s="25"/>
      <c r="F130" s="25">
        <f t="shared" si="17"/>
        <v>1.0575429999999999E-2</v>
      </c>
      <c r="G130" s="25">
        <f t="shared" si="18"/>
        <v>0.24355215289999999</v>
      </c>
      <c r="H130" s="25">
        <v>1.076E-2</v>
      </c>
      <c r="I130" s="25">
        <f t="shared" si="19"/>
        <v>1.167E-2</v>
      </c>
      <c r="J130" s="25"/>
      <c r="K130" s="25">
        <f t="shared" si="20"/>
        <v>1.017673E-2</v>
      </c>
      <c r="L130" s="25">
        <f t="shared" si="21"/>
        <v>0.23437009190000002</v>
      </c>
      <c r="M130" s="25">
        <v>1.077E-2</v>
      </c>
      <c r="N130" s="25">
        <f t="shared" si="22"/>
        <v>1.1679999999999999E-2</v>
      </c>
      <c r="O130" s="25"/>
      <c r="P130" s="25">
        <f t="shared" si="23"/>
        <v>1.0185329999999999E-2</v>
      </c>
      <c r="Q130" s="25">
        <f t="shared" si="24"/>
        <v>0.23456814989999999</v>
      </c>
      <c r="R130" s="25">
        <v>6.3499999999999997E-3</v>
      </c>
      <c r="S130" s="25">
        <f t="shared" si="42"/>
        <v>7.26E-3</v>
      </c>
      <c r="T130" s="25"/>
      <c r="U130" s="25">
        <f t="shared" si="26"/>
        <v>5.1872899999999998E-3</v>
      </c>
      <c r="V130" s="25">
        <f t="shared" si="27"/>
        <v>0.1194632887</v>
      </c>
      <c r="W130" s="25">
        <v>1.082E-2</v>
      </c>
      <c r="X130" s="25">
        <f t="shared" si="41"/>
        <v>1.1729999999999999E-2</v>
      </c>
      <c r="Y130" s="25"/>
      <c r="Z130" s="25">
        <f t="shared" si="29"/>
        <v>7.079489999999999E-3</v>
      </c>
      <c r="AA130" s="25">
        <f t="shared" si="30"/>
        <v>0.16304065469999998</v>
      </c>
      <c r="AB130" s="25">
        <v>-1.58E-3</v>
      </c>
      <c r="AC130" s="25">
        <f t="shared" si="31"/>
        <v>-9.1E-4</v>
      </c>
    </row>
    <row r="131" spans="1:29" s="15" customFormat="1">
      <c r="A131" s="18">
        <v>379</v>
      </c>
      <c r="B131" s="25">
        <v>-5.0000000000000002E-5</v>
      </c>
      <c r="C131" s="25">
        <v>1.235E-2</v>
      </c>
      <c r="D131" s="25">
        <f t="shared" ref="D131:D194" si="43">C131-AC131</f>
        <v>1.3065E-2</v>
      </c>
      <c r="E131" s="25"/>
      <c r="F131" s="25">
        <f t="shared" ref="F131:F194" si="44">D131-0.00154457</f>
        <v>1.152043E-2</v>
      </c>
      <c r="G131" s="25">
        <f t="shared" ref="G131:G194" si="45">F131*23.03</f>
        <v>0.2653155029</v>
      </c>
      <c r="H131" s="25">
        <v>9.7900000000000001E-3</v>
      </c>
      <c r="I131" s="25">
        <f t="shared" ref="I131:I194" si="46">H131-AC131</f>
        <v>1.0505E-2</v>
      </c>
      <c r="J131" s="25"/>
      <c r="K131" s="25">
        <f t="shared" ref="K131:K194" si="47">I131-0.00149327</f>
        <v>9.0117300000000008E-3</v>
      </c>
      <c r="L131" s="25">
        <f t="shared" ref="L131:L194" si="48">K131*23.03</f>
        <v>0.20754014190000003</v>
      </c>
      <c r="M131" s="25">
        <v>9.7800000000000005E-3</v>
      </c>
      <c r="N131" s="25">
        <f t="shared" ref="N131:N194" si="49">M131-AC131</f>
        <v>1.0495000000000001E-2</v>
      </c>
      <c r="O131" s="25"/>
      <c r="P131" s="25">
        <f t="shared" ref="P131:P194" si="50">N131-0.00149467</f>
        <v>9.0003300000000008E-3</v>
      </c>
      <c r="Q131" s="25">
        <f t="shared" ref="Q131:Q194" si="51">P131*23.03</f>
        <v>0.20727759990000003</v>
      </c>
      <c r="R131" s="25">
        <v>7.6099999999999996E-3</v>
      </c>
      <c r="S131" s="25">
        <f t="shared" si="42"/>
        <v>8.3249999999999991E-3</v>
      </c>
      <c r="T131" s="25"/>
      <c r="U131" s="25">
        <f t="shared" ref="U131:U194" si="52">S131-0.00207271</f>
        <v>6.2522899999999989E-3</v>
      </c>
      <c r="V131" s="25">
        <f t="shared" ref="V131:V194" si="53">U131*23.03</f>
        <v>0.1439902387</v>
      </c>
      <c r="W131" s="25">
        <v>1.1860000000000001E-2</v>
      </c>
      <c r="X131" s="25">
        <f t="shared" si="41"/>
        <v>1.2575000000000001E-2</v>
      </c>
      <c r="Y131" s="25"/>
      <c r="Z131" s="25">
        <f t="shared" ref="Z131:Z194" si="54">X131-0.00465051</f>
        <v>7.924490000000001E-3</v>
      </c>
      <c r="AA131" s="25">
        <f t="shared" ref="AA131:AA194" si="55">Z131*23.03</f>
        <v>0.18250100470000002</v>
      </c>
      <c r="AB131" s="25">
        <v>-1.3799999999999999E-3</v>
      </c>
      <c r="AC131" s="25">
        <f t="shared" ref="AC131:AC194" si="56">(B131+AB131)/2</f>
        <v>-7.1499999999999992E-4</v>
      </c>
    </row>
    <row r="132" spans="1:29" s="15" customFormat="1">
      <c r="A132" s="18">
        <v>380</v>
      </c>
      <c r="B132" s="25">
        <v>-2.3000000000000001E-4</v>
      </c>
      <c r="C132" s="25">
        <v>1.133E-2</v>
      </c>
      <c r="D132" s="25">
        <f t="shared" si="43"/>
        <v>1.2215E-2</v>
      </c>
      <c r="E132" s="25"/>
      <c r="F132" s="25">
        <f t="shared" si="44"/>
        <v>1.067043E-2</v>
      </c>
      <c r="G132" s="25">
        <f t="shared" si="45"/>
        <v>0.2457400029</v>
      </c>
      <c r="H132" s="25">
        <v>1.0869999999999999E-2</v>
      </c>
      <c r="I132" s="25">
        <f t="shared" si="46"/>
        <v>1.1755E-2</v>
      </c>
      <c r="J132" s="25"/>
      <c r="K132" s="25">
        <f t="shared" si="47"/>
        <v>1.026173E-2</v>
      </c>
      <c r="L132" s="25">
        <f t="shared" si="48"/>
        <v>0.23632764190000002</v>
      </c>
      <c r="M132" s="25">
        <v>1.0869999999999999E-2</v>
      </c>
      <c r="N132" s="25">
        <f t="shared" si="49"/>
        <v>1.1755E-2</v>
      </c>
      <c r="O132" s="25"/>
      <c r="P132" s="25">
        <f t="shared" si="50"/>
        <v>1.026033E-2</v>
      </c>
      <c r="Q132" s="25">
        <f t="shared" si="51"/>
        <v>0.23629539990000001</v>
      </c>
      <c r="R132" s="25">
        <v>6.0499999999999998E-3</v>
      </c>
      <c r="S132" s="25">
        <f t="shared" si="42"/>
        <v>6.9350000000000002E-3</v>
      </c>
      <c r="T132" s="25"/>
      <c r="U132" s="25">
        <f t="shared" si="52"/>
        <v>4.86229E-3</v>
      </c>
      <c r="V132" s="25">
        <f t="shared" si="53"/>
        <v>0.1119785387</v>
      </c>
      <c r="W132" s="25">
        <v>1.01E-2</v>
      </c>
      <c r="X132" s="25">
        <f t="shared" si="41"/>
        <v>1.0985E-2</v>
      </c>
      <c r="Y132" s="25"/>
      <c r="Z132" s="25">
        <f t="shared" si="54"/>
        <v>6.3344899999999999E-3</v>
      </c>
      <c r="AA132" s="25">
        <f t="shared" si="55"/>
        <v>0.14588330469999999</v>
      </c>
      <c r="AB132" s="25">
        <v>-1.5399999999999999E-3</v>
      </c>
      <c r="AC132" s="25">
        <f t="shared" si="56"/>
        <v>-8.8499999999999994E-4</v>
      </c>
    </row>
    <row r="133" spans="1:29" s="15" customFormat="1">
      <c r="A133" s="18">
        <v>381</v>
      </c>
      <c r="B133" s="25">
        <v>-2.0000000000000002E-5</v>
      </c>
      <c r="C133" s="25">
        <v>1.23E-2</v>
      </c>
      <c r="D133" s="25">
        <f t="shared" si="43"/>
        <v>1.3015000000000001E-2</v>
      </c>
      <c r="E133" s="25"/>
      <c r="F133" s="25">
        <f t="shared" si="44"/>
        <v>1.147043E-2</v>
      </c>
      <c r="G133" s="25">
        <f t="shared" si="45"/>
        <v>0.26416400290000003</v>
      </c>
      <c r="H133" s="25">
        <v>9.7300000000000008E-3</v>
      </c>
      <c r="I133" s="25">
        <f t="shared" si="46"/>
        <v>1.0445000000000001E-2</v>
      </c>
      <c r="J133" s="25"/>
      <c r="K133" s="25">
        <f t="shared" si="47"/>
        <v>8.9517300000000015E-3</v>
      </c>
      <c r="L133" s="25">
        <f t="shared" si="48"/>
        <v>0.20615834190000004</v>
      </c>
      <c r="M133" s="25">
        <v>9.7300000000000008E-3</v>
      </c>
      <c r="N133" s="25">
        <f t="shared" si="49"/>
        <v>1.0445000000000001E-2</v>
      </c>
      <c r="O133" s="25"/>
      <c r="P133" s="25">
        <f t="shared" si="50"/>
        <v>8.9503300000000011E-3</v>
      </c>
      <c r="Q133" s="25">
        <f t="shared" si="51"/>
        <v>0.20612609990000003</v>
      </c>
      <c r="R133" s="25">
        <v>7.92E-3</v>
      </c>
      <c r="S133" s="25">
        <f>R133-AC133</f>
        <v>8.6350000000000003E-3</v>
      </c>
      <c r="T133" s="25"/>
      <c r="U133" s="25">
        <f t="shared" si="52"/>
        <v>6.5622900000000001E-3</v>
      </c>
      <c r="V133" s="25">
        <f t="shared" si="53"/>
        <v>0.15112953870000001</v>
      </c>
      <c r="W133" s="25">
        <v>1.1900000000000001E-2</v>
      </c>
      <c r="X133" s="25">
        <f>W133-AC133</f>
        <v>1.2615000000000001E-2</v>
      </c>
      <c r="Y133" s="25"/>
      <c r="Z133" s="25">
        <f t="shared" si="54"/>
        <v>7.9644900000000012E-3</v>
      </c>
      <c r="AA133" s="25">
        <f t="shared" si="55"/>
        <v>0.18342220470000004</v>
      </c>
      <c r="AB133" s="25">
        <v>-1.41E-3</v>
      </c>
      <c r="AC133" s="25">
        <f t="shared" si="56"/>
        <v>-7.1500000000000003E-4</v>
      </c>
    </row>
    <row r="134" spans="1:29" s="15" customFormat="1">
      <c r="A134" s="18">
        <v>382</v>
      </c>
      <c r="B134" s="25">
        <v>-2.5999999999999998E-4</v>
      </c>
      <c r="C134" s="25">
        <v>1.107E-2</v>
      </c>
      <c r="D134" s="25">
        <f t="shared" si="43"/>
        <v>1.201E-2</v>
      </c>
      <c r="E134" s="25"/>
      <c r="F134" s="25">
        <f t="shared" si="44"/>
        <v>1.046543E-2</v>
      </c>
      <c r="G134" s="25">
        <f t="shared" si="45"/>
        <v>0.2410188529</v>
      </c>
      <c r="H134" s="25">
        <v>1.106E-2</v>
      </c>
      <c r="I134" s="25">
        <f t="shared" si="46"/>
        <v>1.2E-2</v>
      </c>
      <c r="J134" s="25"/>
      <c r="K134" s="25">
        <f t="shared" si="47"/>
        <v>1.0506730000000001E-2</v>
      </c>
      <c r="L134" s="25">
        <f t="shared" si="48"/>
        <v>0.24196999190000001</v>
      </c>
      <c r="M134" s="25">
        <v>1.107E-2</v>
      </c>
      <c r="N134" s="25">
        <f t="shared" si="49"/>
        <v>1.201E-2</v>
      </c>
      <c r="O134" s="25"/>
      <c r="P134" s="25">
        <f t="shared" si="50"/>
        <v>1.051533E-2</v>
      </c>
      <c r="Q134" s="25">
        <f t="shared" si="51"/>
        <v>0.24216804990000002</v>
      </c>
      <c r="R134" s="25">
        <v>5.7200000000000003E-3</v>
      </c>
      <c r="S134" s="25">
        <f t="shared" ref="S134:S138" si="57">R134-AC134</f>
        <v>6.6600000000000001E-3</v>
      </c>
      <c r="T134" s="25"/>
      <c r="U134" s="25">
        <f t="shared" si="52"/>
        <v>4.5872899999999999E-3</v>
      </c>
      <c r="V134" s="25">
        <f t="shared" si="53"/>
        <v>0.10564528870000001</v>
      </c>
      <c r="W134" s="25">
        <v>1.001E-2</v>
      </c>
      <c r="X134" s="25">
        <f t="shared" ref="X134:X143" si="58">W134-AC134</f>
        <v>1.095E-2</v>
      </c>
      <c r="Y134" s="25"/>
      <c r="Z134" s="25">
        <f t="shared" si="54"/>
        <v>6.2994899999999996E-3</v>
      </c>
      <c r="AA134" s="25">
        <f t="shared" si="55"/>
        <v>0.14507725469999999</v>
      </c>
      <c r="AB134" s="25">
        <v>-1.6199999999999999E-3</v>
      </c>
      <c r="AC134" s="25">
        <f t="shared" si="56"/>
        <v>-9.3999999999999997E-4</v>
      </c>
    </row>
    <row r="135" spans="1:29" s="15" customFormat="1">
      <c r="A135" s="18">
        <v>383</v>
      </c>
      <c r="B135" s="25">
        <v>-1.1E-4</v>
      </c>
      <c r="C135" s="25">
        <v>1.273E-2</v>
      </c>
      <c r="D135" s="25">
        <f t="shared" si="43"/>
        <v>1.353E-2</v>
      </c>
      <c r="E135" s="25"/>
      <c r="F135" s="25">
        <f t="shared" si="44"/>
        <v>1.198543E-2</v>
      </c>
      <c r="G135" s="25">
        <f t="shared" si="45"/>
        <v>0.27602445289999999</v>
      </c>
      <c r="H135" s="25">
        <v>8.9990000000000001E-3</v>
      </c>
      <c r="I135" s="25">
        <f t="shared" si="46"/>
        <v>9.7990000000000004E-3</v>
      </c>
      <c r="J135" s="25"/>
      <c r="K135" s="25">
        <f t="shared" si="47"/>
        <v>8.3057300000000008E-3</v>
      </c>
      <c r="L135" s="25">
        <f t="shared" si="48"/>
        <v>0.19128096190000002</v>
      </c>
      <c r="M135" s="25">
        <v>8.9990000000000001E-3</v>
      </c>
      <c r="N135" s="25">
        <f t="shared" si="49"/>
        <v>9.7990000000000004E-3</v>
      </c>
      <c r="O135" s="25"/>
      <c r="P135" s="25">
        <f t="shared" si="50"/>
        <v>8.3043300000000004E-3</v>
      </c>
      <c r="Q135" s="25">
        <f t="shared" si="51"/>
        <v>0.19124871990000003</v>
      </c>
      <c r="R135" s="25">
        <v>7.2199999999999999E-3</v>
      </c>
      <c r="S135" s="25">
        <f t="shared" si="57"/>
        <v>8.0199999999999994E-3</v>
      </c>
      <c r="T135" s="25"/>
      <c r="U135" s="25">
        <f t="shared" si="52"/>
        <v>5.9472899999999992E-3</v>
      </c>
      <c r="V135" s="25">
        <f t="shared" si="53"/>
        <v>0.13696608869999999</v>
      </c>
      <c r="W135" s="25">
        <v>1.1089999999999999E-2</v>
      </c>
      <c r="X135" s="25">
        <f t="shared" si="58"/>
        <v>1.189E-2</v>
      </c>
      <c r="Y135" s="25"/>
      <c r="Z135" s="25">
        <f t="shared" si="54"/>
        <v>7.2394899999999995E-3</v>
      </c>
      <c r="AA135" s="25">
        <f t="shared" si="55"/>
        <v>0.1667254547</v>
      </c>
      <c r="AB135" s="25">
        <v>-1.49E-3</v>
      </c>
      <c r="AC135" s="25">
        <f t="shared" si="56"/>
        <v>-8.0000000000000004E-4</v>
      </c>
    </row>
    <row r="136" spans="1:29" s="15" customFormat="1">
      <c r="A136" s="18">
        <v>384</v>
      </c>
      <c r="B136" s="25">
        <v>-2.5000000000000001E-4</v>
      </c>
      <c r="C136" s="25">
        <v>1.107E-2</v>
      </c>
      <c r="D136" s="25">
        <f t="shared" si="43"/>
        <v>1.1995E-2</v>
      </c>
      <c r="E136" s="25"/>
      <c r="F136" s="25">
        <f t="shared" si="44"/>
        <v>1.045043E-2</v>
      </c>
      <c r="G136" s="25">
        <f t="shared" si="45"/>
        <v>0.24067340290000003</v>
      </c>
      <c r="H136" s="25">
        <v>9.5700000000000004E-3</v>
      </c>
      <c r="I136" s="25">
        <f t="shared" si="46"/>
        <v>1.0495000000000001E-2</v>
      </c>
      <c r="J136" s="25"/>
      <c r="K136" s="25">
        <f t="shared" si="47"/>
        <v>9.0017300000000012E-3</v>
      </c>
      <c r="L136" s="25">
        <f t="shared" si="48"/>
        <v>0.20730984190000004</v>
      </c>
      <c r="M136" s="25">
        <v>9.5700000000000004E-3</v>
      </c>
      <c r="N136" s="25">
        <f t="shared" si="49"/>
        <v>1.0495000000000001E-2</v>
      </c>
      <c r="O136" s="25"/>
      <c r="P136" s="25">
        <f t="shared" si="50"/>
        <v>9.0003300000000008E-3</v>
      </c>
      <c r="Q136" s="25">
        <f t="shared" si="51"/>
        <v>0.20727759990000003</v>
      </c>
      <c r="R136" s="25">
        <v>7.0800000000000004E-3</v>
      </c>
      <c r="S136" s="25">
        <f t="shared" si="57"/>
        <v>8.005E-3</v>
      </c>
      <c r="T136" s="25"/>
      <c r="U136" s="25">
        <f t="shared" si="52"/>
        <v>5.9322899999999998E-3</v>
      </c>
      <c r="V136" s="25">
        <f t="shared" si="53"/>
        <v>0.13662063869999999</v>
      </c>
      <c r="W136" s="25">
        <v>1.0999999999999999E-2</v>
      </c>
      <c r="X136" s="25">
        <f t="shared" si="58"/>
        <v>1.1925E-2</v>
      </c>
      <c r="Y136" s="25"/>
      <c r="Z136" s="25">
        <f t="shared" si="54"/>
        <v>7.2744899999999998E-3</v>
      </c>
      <c r="AA136" s="25">
        <f t="shared" si="55"/>
        <v>0.1675315047</v>
      </c>
      <c r="AB136" s="25">
        <v>-1.6000000000000001E-3</v>
      </c>
      <c r="AC136" s="25">
        <f t="shared" si="56"/>
        <v>-9.2500000000000004E-4</v>
      </c>
    </row>
    <row r="137" spans="1:29" s="15" customFormat="1">
      <c r="A137" s="18">
        <v>385</v>
      </c>
      <c r="B137" s="25">
        <v>-1E-4</v>
      </c>
      <c r="C137" s="25">
        <v>1.0840000000000001E-2</v>
      </c>
      <c r="D137" s="25">
        <f t="shared" si="43"/>
        <v>1.1625E-2</v>
      </c>
      <c r="E137" s="25"/>
      <c r="F137" s="25">
        <f t="shared" si="44"/>
        <v>1.008043E-2</v>
      </c>
      <c r="G137" s="25">
        <f t="shared" si="45"/>
        <v>0.2321523029</v>
      </c>
      <c r="H137" s="25">
        <v>9.7689999999999999E-3</v>
      </c>
      <c r="I137" s="25">
        <f t="shared" si="46"/>
        <v>1.0553999999999999E-2</v>
      </c>
      <c r="J137" s="25"/>
      <c r="K137" s="25">
        <f t="shared" si="47"/>
        <v>9.0607299999999995E-3</v>
      </c>
      <c r="L137" s="25">
        <f t="shared" si="48"/>
        <v>0.2086686119</v>
      </c>
      <c r="M137" s="25">
        <v>9.7689999999999999E-3</v>
      </c>
      <c r="N137" s="25">
        <f t="shared" si="49"/>
        <v>1.0553999999999999E-2</v>
      </c>
      <c r="O137" s="25"/>
      <c r="P137" s="25">
        <f t="shared" si="50"/>
        <v>9.0593299999999991E-3</v>
      </c>
      <c r="Q137" s="25">
        <f t="shared" si="51"/>
        <v>0.20863636989999998</v>
      </c>
      <c r="R137" s="25">
        <v>6.5300000000000002E-3</v>
      </c>
      <c r="S137" s="25">
        <f t="shared" si="57"/>
        <v>7.3150000000000003E-3</v>
      </c>
      <c r="T137" s="25"/>
      <c r="U137" s="25">
        <f t="shared" si="52"/>
        <v>5.2422900000000001E-3</v>
      </c>
      <c r="V137" s="25">
        <f t="shared" si="53"/>
        <v>0.12072993870000001</v>
      </c>
      <c r="W137" s="25">
        <v>1.0370000000000001E-2</v>
      </c>
      <c r="X137" s="25">
        <f t="shared" si="58"/>
        <v>1.1155E-2</v>
      </c>
      <c r="Y137" s="25"/>
      <c r="Z137" s="25">
        <f t="shared" si="54"/>
        <v>6.5044899999999999E-3</v>
      </c>
      <c r="AA137" s="25">
        <f t="shared" si="55"/>
        <v>0.1497984047</v>
      </c>
      <c r="AB137" s="25">
        <v>-1.47E-3</v>
      </c>
      <c r="AC137" s="25">
        <f t="shared" si="56"/>
        <v>-7.85E-4</v>
      </c>
    </row>
    <row r="138" spans="1:29" s="15" customFormat="1">
      <c r="A138" s="18">
        <v>386</v>
      </c>
      <c r="B138" s="25">
        <v>-1.4999999999999999E-4</v>
      </c>
      <c r="C138" s="25">
        <v>1.103E-2</v>
      </c>
      <c r="D138" s="25">
        <f t="shared" si="43"/>
        <v>1.1885E-2</v>
      </c>
      <c r="E138" s="25"/>
      <c r="F138" s="25">
        <f t="shared" si="44"/>
        <v>1.0340429999999999E-2</v>
      </c>
      <c r="G138" s="25">
        <f t="shared" si="45"/>
        <v>0.23814010290000001</v>
      </c>
      <c r="H138" s="25">
        <v>9.4000000000000004E-3</v>
      </c>
      <c r="I138" s="25">
        <f t="shared" si="46"/>
        <v>1.0255E-2</v>
      </c>
      <c r="J138" s="25"/>
      <c r="K138" s="25">
        <f t="shared" si="47"/>
        <v>8.7617300000000006E-3</v>
      </c>
      <c r="L138" s="25">
        <f t="shared" si="48"/>
        <v>0.20178264190000003</v>
      </c>
      <c r="M138" s="25">
        <v>9.4000000000000004E-3</v>
      </c>
      <c r="N138" s="25">
        <f t="shared" si="49"/>
        <v>1.0255E-2</v>
      </c>
      <c r="O138" s="25"/>
      <c r="P138" s="25">
        <f t="shared" si="50"/>
        <v>8.7603300000000002E-3</v>
      </c>
      <c r="Q138" s="25">
        <f t="shared" si="51"/>
        <v>0.20175039990000002</v>
      </c>
      <c r="R138" s="25">
        <v>6.7600000000000004E-3</v>
      </c>
      <c r="S138" s="25">
        <f t="shared" si="57"/>
        <v>7.6150000000000002E-3</v>
      </c>
      <c r="T138" s="25"/>
      <c r="U138" s="25">
        <f t="shared" si="52"/>
        <v>5.5422900000000001E-3</v>
      </c>
      <c r="V138" s="25">
        <f t="shared" si="53"/>
        <v>0.12763893870000001</v>
      </c>
      <c r="W138" s="25">
        <v>1.074E-2</v>
      </c>
      <c r="X138" s="25">
        <f t="shared" si="58"/>
        <v>1.1594999999999999E-2</v>
      </c>
      <c r="Y138" s="25"/>
      <c r="Z138" s="25">
        <f t="shared" si="54"/>
        <v>6.9444899999999993E-3</v>
      </c>
      <c r="AA138" s="25">
        <f t="shared" si="55"/>
        <v>0.15993160469999998</v>
      </c>
      <c r="AB138" s="25">
        <v>-1.56E-3</v>
      </c>
      <c r="AC138" s="25">
        <f t="shared" si="56"/>
        <v>-8.5499999999999997E-4</v>
      </c>
    </row>
    <row r="139" spans="1:29" s="15" customFormat="1">
      <c r="A139" s="18">
        <v>387</v>
      </c>
      <c r="B139" s="25">
        <v>4.0000000000000003E-5</v>
      </c>
      <c r="C139" s="25">
        <v>1.077E-2</v>
      </c>
      <c r="D139" s="25">
        <f t="shared" si="43"/>
        <v>1.1415E-2</v>
      </c>
      <c r="E139" s="25"/>
      <c r="F139" s="25">
        <f t="shared" si="44"/>
        <v>9.8704299999999995E-3</v>
      </c>
      <c r="G139" s="25">
        <f t="shared" si="45"/>
        <v>0.22731600290000001</v>
      </c>
      <c r="H139" s="25">
        <v>9.7099999999999999E-3</v>
      </c>
      <c r="I139" s="25">
        <f t="shared" si="46"/>
        <v>1.0355E-2</v>
      </c>
      <c r="J139" s="25"/>
      <c r="K139" s="25">
        <f t="shared" si="47"/>
        <v>8.86173E-3</v>
      </c>
      <c r="L139" s="25">
        <f t="shared" si="48"/>
        <v>0.2040856419</v>
      </c>
      <c r="M139" s="25">
        <v>9.7099999999999999E-3</v>
      </c>
      <c r="N139" s="25">
        <f t="shared" si="49"/>
        <v>1.0355E-2</v>
      </c>
      <c r="O139" s="25"/>
      <c r="P139" s="25">
        <f t="shared" si="50"/>
        <v>8.8603299999999996E-3</v>
      </c>
      <c r="Q139" s="25">
        <f t="shared" si="51"/>
        <v>0.20405339989999999</v>
      </c>
      <c r="R139" s="25">
        <v>6.5599999999999999E-3</v>
      </c>
      <c r="S139" s="25">
        <f>R139-AC139</f>
        <v>7.2049999999999996E-3</v>
      </c>
      <c r="T139" s="25"/>
      <c r="U139" s="25">
        <f t="shared" si="52"/>
        <v>5.1322899999999994E-3</v>
      </c>
      <c r="V139" s="25">
        <f t="shared" si="53"/>
        <v>0.1181966387</v>
      </c>
      <c r="W139" s="25">
        <v>1.044E-2</v>
      </c>
      <c r="X139" s="25">
        <f t="shared" si="58"/>
        <v>1.1084999999999999E-2</v>
      </c>
      <c r="Y139" s="25"/>
      <c r="Z139" s="25">
        <f t="shared" si="54"/>
        <v>6.4344899999999993E-3</v>
      </c>
      <c r="AA139" s="25">
        <f t="shared" si="55"/>
        <v>0.14818630469999999</v>
      </c>
      <c r="AB139" s="25">
        <v>-1.33E-3</v>
      </c>
      <c r="AC139" s="25">
        <f t="shared" si="56"/>
        <v>-6.4499999999999996E-4</v>
      </c>
    </row>
    <row r="140" spans="1:29" s="15" customFormat="1">
      <c r="A140" s="18">
        <v>388</v>
      </c>
      <c r="B140" s="25">
        <v>-2.1000000000000001E-4</v>
      </c>
      <c r="C140" s="25">
        <v>1.0659999999999999E-2</v>
      </c>
      <c r="D140" s="25">
        <f t="shared" si="43"/>
        <v>1.1529999999999999E-2</v>
      </c>
      <c r="E140" s="25"/>
      <c r="F140" s="25">
        <f t="shared" si="44"/>
        <v>9.9854299999999983E-3</v>
      </c>
      <c r="G140" s="25">
        <f t="shared" si="45"/>
        <v>0.22996445289999998</v>
      </c>
      <c r="H140" s="25">
        <v>9.2589999999999999E-3</v>
      </c>
      <c r="I140" s="25">
        <f t="shared" si="46"/>
        <v>1.0128999999999999E-2</v>
      </c>
      <c r="J140" s="25"/>
      <c r="K140" s="25">
        <f t="shared" si="47"/>
        <v>8.6357299999999994E-3</v>
      </c>
      <c r="L140" s="25">
        <f t="shared" si="48"/>
        <v>0.19888086189999998</v>
      </c>
      <c r="M140" s="25">
        <v>9.2589999999999999E-3</v>
      </c>
      <c r="N140" s="25">
        <f t="shared" si="49"/>
        <v>1.0128999999999999E-2</v>
      </c>
      <c r="O140" s="25"/>
      <c r="P140" s="25">
        <f t="shared" si="50"/>
        <v>8.6343299999999991E-3</v>
      </c>
      <c r="Q140" s="25">
        <f t="shared" si="51"/>
        <v>0.1988486199</v>
      </c>
      <c r="R140" s="25">
        <v>6.7499999999999999E-3</v>
      </c>
      <c r="S140" s="25">
        <f t="shared" ref="S140:S148" si="59">R140-AC140</f>
        <v>7.62E-3</v>
      </c>
      <c r="T140" s="25"/>
      <c r="U140" s="25">
        <f t="shared" si="52"/>
        <v>5.5472899999999999E-3</v>
      </c>
      <c r="V140" s="25">
        <f t="shared" si="53"/>
        <v>0.12775408869999999</v>
      </c>
      <c r="W140" s="25">
        <v>1.0699999999999999E-2</v>
      </c>
      <c r="X140" s="25">
        <f t="shared" si="58"/>
        <v>1.1569999999999999E-2</v>
      </c>
      <c r="Y140" s="25"/>
      <c r="Z140" s="25">
        <f t="shared" si="54"/>
        <v>6.9194899999999986E-3</v>
      </c>
      <c r="AA140" s="25">
        <f t="shared" si="55"/>
        <v>0.15935585469999997</v>
      </c>
      <c r="AB140" s="25">
        <v>-1.5299999999999999E-3</v>
      </c>
      <c r="AC140" s="25">
        <f t="shared" si="56"/>
        <v>-8.699999999999999E-4</v>
      </c>
    </row>
    <row r="141" spans="1:29" s="15" customFormat="1">
      <c r="A141" s="18">
        <v>389</v>
      </c>
      <c r="B141" s="25">
        <v>-9.0000000000000006E-5</v>
      </c>
      <c r="C141" s="25">
        <v>1.026E-2</v>
      </c>
      <c r="D141" s="25">
        <f t="shared" si="43"/>
        <v>1.1065E-2</v>
      </c>
      <c r="E141" s="25"/>
      <c r="F141" s="25">
        <f t="shared" si="44"/>
        <v>9.5204299999999999E-3</v>
      </c>
      <c r="G141" s="25">
        <f t="shared" si="45"/>
        <v>0.21925550290000001</v>
      </c>
      <c r="H141" s="25">
        <v>9.2399999999999999E-3</v>
      </c>
      <c r="I141" s="25">
        <f t="shared" si="46"/>
        <v>1.0045E-2</v>
      </c>
      <c r="J141" s="25"/>
      <c r="K141" s="25">
        <f t="shared" si="47"/>
        <v>8.5517300000000004E-3</v>
      </c>
      <c r="L141" s="25">
        <f t="shared" si="48"/>
        <v>0.19694634190000002</v>
      </c>
      <c r="M141" s="25">
        <v>9.2399999999999999E-3</v>
      </c>
      <c r="N141" s="25">
        <f t="shared" si="49"/>
        <v>1.0045E-2</v>
      </c>
      <c r="O141" s="25"/>
      <c r="P141" s="25">
        <f t="shared" si="50"/>
        <v>8.5503300000000001E-3</v>
      </c>
      <c r="Q141" s="25">
        <f t="shared" si="51"/>
        <v>0.1969140999</v>
      </c>
      <c r="R141" s="25">
        <v>6.3400000000000001E-3</v>
      </c>
      <c r="S141" s="25">
        <f t="shared" si="59"/>
        <v>7.1450000000000003E-3</v>
      </c>
      <c r="T141" s="25"/>
      <c r="U141" s="25">
        <f t="shared" si="52"/>
        <v>5.0722900000000001E-3</v>
      </c>
      <c r="V141" s="25">
        <f t="shared" si="53"/>
        <v>0.11681483870000001</v>
      </c>
      <c r="W141" s="25">
        <v>1.014E-2</v>
      </c>
      <c r="X141" s="25">
        <f t="shared" si="58"/>
        <v>1.0945E-2</v>
      </c>
      <c r="Y141" s="25"/>
      <c r="Z141" s="25">
        <f t="shared" si="54"/>
        <v>6.2944899999999998E-3</v>
      </c>
      <c r="AA141" s="25">
        <f t="shared" si="55"/>
        <v>0.14496210470000001</v>
      </c>
      <c r="AB141" s="25">
        <v>-1.5200000000000001E-3</v>
      </c>
      <c r="AC141" s="25">
        <f t="shared" si="56"/>
        <v>-8.0500000000000005E-4</v>
      </c>
    </row>
    <row r="142" spans="1:29" s="15" customFormat="1">
      <c r="A142" s="18">
        <v>390</v>
      </c>
      <c r="B142" s="25">
        <v>4.0000000000000003E-5</v>
      </c>
      <c r="C142" s="25">
        <v>1.039E-2</v>
      </c>
      <c r="D142" s="25">
        <f t="shared" si="43"/>
        <v>1.1055000000000001E-2</v>
      </c>
      <c r="E142" s="25"/>
      <c r="F142" s="25">
        <f t="shared" si="44"/>
        <v>9.5104300000000003E-3</v>
      </c>
      <c r="G142" s="25">
        <f t="shared" si="45"/>
        <v>0.21902520290000002</v>
      </c>
      <c r="H142" s="25">
        <v>9.1900000000000003E-3</v>
      </c>
      <c r="I142" s="25">
        <f t="shared" si="46"/>
        <v>9.8550000000000009E-3</v>
      </c>
      <c r="J142" s="25"/>
      <c r="K142" s="25">
        <f t="shared" si="47"/>
        <v>8.3617300000000012E-3</v>
      </c>
      <c r="L142" s="25">
        <f t="shared" si="48"/>
        <v>0.19257064190000003</v>
      </c>
      <c r="M142" s="25">
        <v>9.1900000000000003E-3</v>
      </c>
      <c r="N142" s="25">
        <f t="shared" si="49"/>
        <v>9.8550000000000009E-3</v>
      </c>
      <c r="O142" s="25"/>
      <c r="P142" s="25">
        <f t="shared" si="50"/>
        <v>8.3603300000000009E-3</v>
      </c>
      <c r="Q142" s="25">
        <f t="shared" si="51"/>
        <v>0.19253839990000002</v>
      </c>
      <c r="R142" s="25">
        <v>6.7299999999999999E-3</v>
      </c>
      <c r="S142" s="25">
        <f t="shared" si="59"/>
        <v>7.3949999999999997E-3</v>
      </c>
      <c r="T142" s="25"/>
      <c r="U142" s="25">
        <f t="shared" si="52"/>
        <v>5.3222899999999995E-3</v>
      </c>
      <c r="V142" s="25">
        <f t="shared" si="53"/>
        <v>0.12257233869999999</v>
      </c>
      <c r="W142" s="25">
        <v>1.043E-2</v>
      </c>
      <c r="X142" s="25">
        <f t="shared" si="58"/>
        <v>1.1095000000000001E-2</v>
      </c>
      <c r="Y142" s="25"/>
      <c r="Z142" s="25">
        <f t="shared" si="54"/>
        <v>6.4444900000000006E-3</v>
      </c>
      <c r="AA142" s="25">
        <f t="shared" si="55"/>
        <v>0.14841660470000001</v>
      </c>
      <c r="AB142" s="25">
        <v>-1.3699999999999999E-3</v>
      </c>
      <c r="AC142" s="25">
        <f t="shared" si="56"/>
        <v>-6.649999999999999E-4</v>
      </c>
    </row>
    <row r="143" spans="1:29" s="15" customFormat="1">
      <c r="A143" s="18">
        <v>391</v>
      </c>
      <c r="B143" s="25">
        <v>-1.3999999999999999E-4</v>
      </c>
      <c r="C143" s="25">
        <v>1.025E-2</v>
      </c>
      <c r="D143" s="25">
        <f t="shared" si="43"/>
        <v>1.111E-2</v>
      </c>
      <c r="E143" s="25"/>
      <c r="F143" s="25">
        <f t="shared" si="44"/>
        <v>9.5654299999999998E-3</v>
      </c>
      <c r="G143" s="25">
        <f t="shared" si="45"/>
        <v>0.2202918529</v>
      </c>
      <c r="H143" s="25">
        <v>9.1800000000000007E-3</v>
      </c>
      <c r="I143" s="25">
        <f t="shared" si="46"/>
        <v>1.004E-2</v>
      </c>
      <c r="J143" s="25"/>
      <c r="K143" s="25">
        <f t="shared" si="47"/>
        <v>8.5467300000000006E-3</v>
      </c>
      <c r="L143" s="25">
        <f t="shared" si="48"/>
        <v>0.19683119190000004</v>
      </c>
      <c r="M143" s="25">
        <v>9.1800000000000007E-3</v>
      </c>
      <c r="N143" s="25">
        <f t="shared" si="49"/>
        <v>1.004E-2</v>
      </c>
      <c r="O143" s="25"/>
      <c r="P143" s="25">
        <f t="shared" si="50"/>
        <v>8.5453300000000003E-3</v>
      </c>
      <c r="Q143" s="25">
        <f t="shared" si="51"/>
        <v>0.19679894990000002</v>
      </c>
      <c r="R143" s="25">
        <v>6.3099999999999996E-3</v>
      </c>
      <c r="S143" s="25">
        <f t="shared" si="59"/>
        <v>7.1699999999999993E-3</v>
      </c>
      <c r="T143" s="25"/>
      <c r="U143" s="25">
        <f t="shared" si="52"/>
        <v>5.0972899999999991E-3</v>
      </c>
      <c r="V143" s="25">
        <f t="shared" si="53"/>
        <v>0.11739058869999998</v>
      </c>
      <c r="W143" s="25">
        <v>1.01E-2</v>
      </c>
      <c r="X143" s="25">
        <f t="shared" si="58"/>
        <v>1.0959999999999999E-2</v>
      </c>
      <c r="Y143" s="25"/>
      <c r="Z143" s="25">
        <f t="shared" si="54"/>
        <v>6.3094899999999992E-3</v>
      </c>
      <c r="AA143" s="25">
        <f t="shared" si="55"/>
        <v>0.14530755469999998</v>
      </c>
      <c r="AB143" s="25">
        <v>-1.58E-3</v>
      </c>
      <c r="AC143" s="25">
        <f t="shared" si="56"/>
        <v>-8.5999999999999998E-4</v>
      </c>
    </row>
    <row r="144" spans="1:29" s="15" customFormat="1">
      <c r="A144" s="18">
        <v>392</v>
      </c>
      <c r="B144" s="25">
        <v>-1.2999999999999999E-4</v>
      </c>
      <c r="C144" s="25">
        <v>1.0120000000000001E-2</v>
      </c>
      <c r="D144" s="25">
        <f t="shared" si="43"/>
        <v>1.095E-2</v>
      </c>
      <c r="E144" s="25"/>
      <c r="F144" s="25">
        <f t="shared" si="44"/>
        <v>9.4054299999999993E-3</v>
      </c>
      <c r="G144" s="25">
        <f t="shared" si="45"/>
        <v>0.21660705289999999</v>
      </c>
      <c r="H144" s="25">
        <v>8.8800000000000007E-3</v>
      </c>
      <c r="I144" s="25">
        <f t="shared" si="46"/>
        <v>9.7099999999999999E-3</v>
      </c>
      <c r="J144" s="25"/>
      <c r="K144" s="25">
        <f t="shared" si="47"/>
        <v>8.2167300000000002E-3</v>
      </c>
      <c r="L144" s="25">
        <f t="shared" si="48"/>
        <v>0.18923129190000001</v>
      </c>
      <c r="M144" s="25">
        <v>8.8800000000000007E-3</v>
      </c>
      <c r="N144" s="25">
        <f t="shared" si="49"/>
        <v>9.7099999999999999E-3</v>
      </c>
      <c r="O144" s="25"/>
      <c r="P144" s="25">
        <f t="shared" si="50"/>
        <v>8.2153299999999999E-3</v>
      </c>
      <c r="Q144" s="25">
        <f t="shared" si="51"/>
        <v>0.1891990499</v>
      </c>
      <c r="R144" s="25">
        <v>6.5900000000000004E-3</v>
      </c>
      <c r="S144" s="25">
        <f t="shared" si="59"/>
        <v>7.4200000000000004E-3</v>
      </c>
      <c r="T144" s="25"/>
      <c r="U144" s="25">
        <f t="shared" si="52"/>
        <v>5.3472900000000002E-3</v>
      </c>
      <c r="V144" s="25">
        <f t="shared" si="53"/>
        <v>0.12314808870000001</v>
      </c>
      <c r="W144" s="25">
        <v>1.0279999999999999E-2</v>
      </c>
      <c r="X144" s="25">
        <f>W144-AC144</f>
        <v>1.1109999999999998E-2</v>
      </c>
      <c r="Y144" s="25"/>
      <c r="Z144" s="25">
        <f t="shared" si="54"/>
        <v>6.4594899999999983E-3</v>
      </c>
      <c r="AA144" s="25">
        <f t="shared" si="55"/>
        <v>0.14876205469999998</v>
      </c>
      <c r="AB144" s="25">
        <v>-1.5299999999999999E-3</v>
      </c>
      <c r="AC144" s="25">
        <f t="shared" si="56"/>
        <v>-8.299999999999999E-4</v>
      </c>
    </row>
    <row r="145" spans="1:29" s="15" customFormat="1">
      <c r="A145" s="18">
        <v>393</v>
      </c>
      <c r="B145" s="25">
        <v>-1E-4</v>
      </c>
      <c r="C145" s="25">
        <v>9.9389999999999999E-3</v>
      </c>
      <c r="D145" s="25">
        <f t="shared" si="43"/>
        <v>1.0714E-2</v>
      </c>
      <c r="E145" s="25"/>
      <c r="F145" s="25">
        <f t="shared" si="44"/>
        <v>9.1694299999999992E-3</v>
      </c>
      <c r="G145" s="25">
        <f t="shared" si="45"/>
        <v>0.2111719729</v>
      </c>
      <c r="H145" s="25">
        <v>9.0299999999999998E-3</v>
      </c>
      <c r="I145" s="25">
        <f t="shared" si="46"/>
        <v>9.8049999999999995E-3</v>
      </c>
      <c r="J145" s="25"/>
      <c r="K145" s="25">
        <f t="shared" si="47"/>
        <v>8.3117299999999998E-3</v>
      </c>
      <c r="L145" s="25">
        <f t="shared" si="48"/>
        <v>0.19141914190000001</v>
      </c>
      <c r="M145" s="25">
        <v>9.0299999999999998E-3</v>
      </c>
      <c r="N145" s="25">
        <f t="shared" si="49"/>
        <v>9.8049999999999995E-3</v>
      </c>
      <c r="O145" s="25"/>
      <c r="P145" s="25">
        <f t="shared" si="50"/>
        <v>8.3103299999999995E-3</v>
      </c>
      <c r="Q145" s="25">
        <f t="shared" si="51"/>
        <v>0.19138689989999999</v>
      </c>
      <c r="R145" s="25">
        <v>6.1799999999999997E-3</v>
      </c>
      <c r="S145" s="25">
        <f t="shared" si="59"/>
        <v>6.9549999999999994E-3</v>
      </c>
      <c r="T145" s="25"/>
      <c r="U145" s="25">
        <f t="shared" si="52"/>
        <v>4.8822899999999992E-3</v>
      </c>
      <c r="V145" s="25">
        <f t="shared" si="53"/>
        <v>0.11243913869999998</v>
      </c>
      <c r="W145" s="25">
        <v>9.8890000000000002E-3</v>
      </c>
      <c r="X145" s="25">
        <f t="shared" ref="X145:X156" si="60">W145-AC145</f>
        <v>1.0664E-2</v>
      </c>
      <c r="Y145" s="25"/>
      <c r="Z145" s="25">
        <f t="shared" si="54"/>
        <v>6.0134899999999998E-3</v>
      </c>
      <c r="AA145" s="25">
        <f t="shared" si="55"/>
        <v>0.13849067470000001</v>
      </c>
      <c r="AB145" s="25">
        <v>-1.4499999999999999E-3</v>
      </c>
      <c r="AC145" s="25">
        <f t="shared" si="56"/>
        <v>-7.7499999999999997E-4</v>
      </c>
    </row>
    <row r="146" spans="1:29" s="15" customFormat="1">
      <c r="A146" s="18">
        <v>394</v>
      </c>
      <c r="B146" s="25">
        <v>-2.0000000000000001E-4</v>
      </c>
      <c r="C146" s="25">
        <v>9.8700000000000003E-3</v>
      </c>
      <c r="D146" s="25">
        <f t="shared" si="43"/>
        <v>1.0755000000000001E-2</v>
      </c>
      <c r="E146" s="25"/>
      <c r="F146" s="25">
        <f t="shared" si="44"/>
        <v>9.2104300000000004E-3</v>
      </c>
      <c r="G146" s="25">
        <f t="shared" si="45"/>
        <v>0.21211620290000002</v>
      </c>
      <c r="H146" s="25">
        <v>8.7500000000000008E-3</v>
      </c>
      <c r="I146" s="25">
        <f t="shared" si="46"/>
        <v>9.6350000000000012E-3</v>
      </c>
      <c r="J146" s="25"/>
      <c r="K146" s="25">
        <f t="shared" si="47"/>
        <v>8.1417300000000015E-3</v>
      </c>
      <c r="L146" s="25">
        <f t="shared" si="48"/>
        <v>0.18750404190000006</v>
      </c>
      <c r="M146" s="25">
        <v>8.7500000000000008E-3</v>
      </c>
      <c r="N146" s="25">
        <f t="shared" si="49"/>
        <v>9.6350000000000012E-3</v>
      </c>
      <c r="O146" s="25"/>
      <c r="P146" s="25">
        <f t="shared" si="50"/>
        <v>8.1403300000000012E-3</v>
      </c>
      <c r="Q146" s="25">
        <f t="shared" si="51"/>
        <v>0.18747179990000004</v>
      </c>
      <c r="R146" s="25">
        <v>6.4799999999999996E-3</v>
      </c>
      <c r="S146" s="25">
        <f t="shared" si="59"/>
        <v>7.365E-3</v>
      </c>
      <c r="T146" s="25"/>
      <c r="U146" s="25">
        <f t="shared" si="52"/>
        <v>5.2922899999999998E-3</v>
      </c>
      <c r="V146" s="25">
        <f t="shared" si="53"/>
        <v>0.1218814387</v>
      </c>
      <c r="W146" s="25">
        <v>1.018E-2</v>
      </c>
      <c r="X146" s="25">
        <f t="shared" si="60"/>
        <v>1.1065E-2</v>
      </c>
      <c r="Y146" s="25"/>
      <c r="Z146" s="25">
        <f t="shared" si="54"/>
        <v>6.4144900000000001E-3</v>
      </c>
      <c r="AA146" s="25">
        <f t="shared" si="55"/>
        <v>0.14772570470000002</v>
      </c>
      <c r="AB146" s="25">
        <v>-1.57E-3</v>
      </c>
      <c r="AC146" s="25">
        <f t="shared" si="56"/>
        <v>-8.8500000000000004E-4</v>
      </c>
    </row>
    <row r="147" spans="1:29" s="15" customFormat="1">
      <c r="A147" s="18">
        <v>395</v>
      </c>
      <c r="B147" s="25">
        <v>-1.6000000000000001E-4</v>
      </c>
      <c r="C147" s="25">
        <v>9.8490000000000001E-3</v>
      </c>
      <c r="D147" s="25">
        <f t="shared" si="43"/>
        <v>1.0684000000000001E-2</v>
      </c>
      <c r="E147" s="25"/>
      <c r="F147" s="25">
        <f t="shared" si="44"/>
        <v>9.1394300000000005E-3</v>
      </c>
      <c r="G147" s="25">
        <f t="shared" si="45"/>
        <v>0.21048107290000001</v>
      </c>
      <c r="H147" s="25">
        <v>8.9800000000000001E-3</v>
      </c>
      <c r="I147" s="25">
        <f t="shared" si="46"/>
        <v>9.8150000000000008E-3</v>
      </c>
      <c r="J147" s="25"/>
      <c r="K147" s="25">
        <f t="shared" si="47"/>
        <v>8.3217300000000011E-3</v>
      </c>
      <c r="L147" s="25">
        <f t="shared" si="48"/>
        <v>0.19164944190000002</v>
      </c>
      <c r="M147" s="25">
        <v>8.9800000000000001E-3</v>
      </c>
      <c r="N147" s="25">
        <f t="shared" si="49"/>
        <v>9.8150000000000008E-3</v>
      </c>
      <c r="O147" s="25"/>
      <c r="P147" s="25">
        <f t="shared" si="50"/>
        <v>8.3203300000000008E-3</v>
      </c>
      <c r="Q147" s="25">
        <f t="shared" si="51"/>
        <v>0.19161719990000003</v>
      </c>
      <c r="R147" s="25">
        <v>6.0400000000000002E-3</v>
      </c>
      <c r="S147" s="25">
        <f t="shared" si="59"/>
        <v>6.875E-3</v>
      </c>
      <c r="T147" s="25"/>
      <c r="U147" s="25">
        <f t="shared" si="52"/>
        <v>4.8022899999999999E-3</v>
      </c>
      <c r="V147" s="25">
        <f t="shared" si="53"/>
        <v>0.1105967387</v>
      </c>
      <c r="W147" s="25">
        <v>9.7599999999999996E-3</v>
      </c>
      <c r="X147" s="25">
        <f t="shared" si="60"/>
        <v>1.0595E-2</v>
      </c>
      <c r="Y147" s="25"/>
      <c r="Z147" s="25">
        <f t="shared" si="54"/>
        <v>5.9444900000000002E-3</v>
      </c>
      <c r="AA147" s="25">
        <f t="shared" si="55"/>
        <v>0.13690160470000001</v>
      </c>
      <c r="AB147" s="25">
        <v>-1.5100000000000001E-3</v>
      </c>
      <c r="AC147" s="25">
        <f t="shared" si="56"/>
        <v>-8.3500000000000002E-4</v>
      </c>
    </row>
    <row r="148" spans="1:29" s="15" customFormat="1">
      <c r="A148" s="18">
        <v>396</v>
      </c>
      <c r="B148" s="25">
        <v>-9.0000000000000006E-5</v>
      </c>
      <c r="C148" s="25">
        <v>9.6699999999999998E-3</v>
      </c>
      <c r="D148" s="25">
        <f t="shared" si="43"/>
        <v>1.047E-2</v>
      </c>
      <c r="E148" s="25"/>
      <c r="F148" s="25">
        <f t="shared" si="44"/>
        <v>8.9254299999999998E-3</v>
      </c>
      <c r="G148" s="25">
        <f t="shared" si="45"/>
        <v>0.20555265289999999</v>
      </c>
      <c r="H148" s="25">
        <v>8.7500000000000008E-3</v>
      </c>
      <c r="I148" s="25">
        <f t="shared" si="46"/>
        <v>9.5500000000000012E-3</v>
      </c>
      <c r="J148" s="25"/>
      <c r="K148" s="25">
        <f t="shared" si="47"/>
        <v>8.0567300000000015E-3</v>
      </c>
      <c r="L148" s="25">
        <f t="shared" si="48"/>
        <v>0.18554649190000005</v>
      </c>
      <c r="M148" s="25">
        <v>8.7500000000000008E-3</v>
      </c>
      <c r="N148" s="25">
        <f t="shared" si="49"/>
        <v>9.5500000000000012E-3</v>
      </c>
      <c r="O148" s="25"/>
      <c r="P148" s="25">
        <f t="shared" si="50"/>
        <v>8.0553300000000012E-3</v>
      </c>
      <c r="Q148" s="25">
        <f t="shared" si="51"/>
        <v>0.18551424990000004</v>
      </c>
      <c r="R148" s="25">
        <v>6.0699999999999999E-3</v>
      </c>
      <c r="S148" s="25">
        <f t="shared" si="59"/>
        <v>6.8700000000000002E-3</v>
      </c>
      <c r="T148" s="25"/>
      <c r="U148" s="25">
        <f t="shared" si="52"/>
        <v>4.7972900000000001E-3</v>
      </c>
      <c r="V148" s="25">
        <f t="shared" si="53"/>
        <v>0.11048158870000001</v>
      </c>
      <c r="W148" s="25">
        <v>9.8200000000000006E-3</v>
      </c>
      <c r="X148" s="25">
        <f t="shared" si="60"/>
        <v>1.0620000000000001E-2</v>
      </c>
      <c r="Y148" s="25"/>
      <c r="Z148" s="25">
        <f t="shared" si="54"/>
        <v>5.9694900000000009E-3</v>
      </c>
      <c r="AA148" s="25">
        <f t="shared" si="55"/>
        <v>0.13747735470000003</v>
      </c>
      <c r="AB148" s="25">
        <v>-1.5100000000000001E-3</v>
      </c>
      <c r="AC148" s="25">
        <f t="shared" si="56"/>
        <v>-8.0000000000000004E-4</v>
      </c>
    </row>
    <row r="149" spans="1:29" s="15" customFormat="1">
      <c r="A149" s="18">
        <v>397</v>
      </c>
      <c r="B149" s="25">
        <v>-4.0000000000000003E-5</v>
      </c>
      <c r="C149" s="25">
        <v>9.7400000000000004E-3</v>
      </c>
      <c r="D149" s="25">
        <f t="shared" si="43"/>
        <v>1.0455000000000001E-2</v>
      </c>
      <c r="E149" s="25"/>
      <c r="F149" s="25">
        <f t="shared" si="44"/>
        <v>8.9104300000000004E-3</v>
      </c>
      <c r="G149" s="25">
        <f t="shared" si="45"/>
        <v>0.20520720290000002</v>
      </c>
      <c r="H149" s="25">
        <v>9.0100000000000006E-3</v>
      </c>
      <c r="I149" s="25">
        <f t="shared" si="46"/>
        <v>9.725000000000001E-3</v>
      </c>
      <c r="J149" s="25"/>
      <c r="K149" s="25">
        <f t="shared" si="47"/>
        <v>8.2317300000000013E-3</v>
      </c>
      <c r="L149" s="25">
        <f t="shared" si="48"/>
        <v>0.18957674190000004</v>
      </c>
      <c r="M149" s="25">
        <v>9.0100000000000006E-3</v>
      </c>
      <c r="N149" s="25">
        <f t="shared" si="49"/>
        <v>9.725000000000001E-3</v>
      </c>
      <c r="O149" s="25"/>
      <c r="P149" s="25">
        <f t="shared" si="50"/>
        <v>8.230330000000001E-3</v>
      </c>
      <c r="Q149" s="25">
        <f t="shared" si="51"/>
        <v>0.18954449990000002</v>
      </c>
      <c r="R149" s="25">
        <v>6.1199999999999996E-3</v>
      </c>
      <c r="S149" s="25">
        <f>R149-AC149</f>
        <v>6.8349999999999999E-3</v>
      </c>
      <c r="T149" s="25"/>
      <c r="U149" s="25">
        <f t="shared" si="52"/>
        <v>4.7622899999999998E-3</v>
      </c>
      <c r="V149" s="25">
        <f t="shared" si="53"/>
        <v>0.10967553870000001</v>
      </c>
      <c r="W149" s="25">
        <v>9.7999999999999997E-3</v>
      </c>
      <c r="X149" s="25">
        <f t="shared" si="60"/>
        <v>1.0515E-2</v>
      </c>
      <c r="Y149" s="25"/>
      <c r="Z149" s="25">
        <f t="shared" si="54"/>
        <v>5.86449E-3</v>
      </c>
      <c r="AA149" s="25">
        <f t="shared" si="55"/>
        <v>0.13505920470000002</v>
      </c>
      <c r="AB149" s="25">
        <v>-1.39E-3</v>
      </c>
      <c r="AC149" s="25">
        <f t="shared" si="56"/>
        <v>-7.1500000000000003E-4</v>
      </c>
    </row>
    <row r="150" spans="1:29" s="15" customFormat="1">
      <c r="A150" s="18">
        <v>398</v>
      </c>
      <c r="B150" s="25">
        <v>-1.9000000000000001E-4</v>
      </c>
      <c r="C150" s="25">
        <v>9.2399999999999999E-3</v>
      </c>
      <c r="D150" s="25">
        <f t="shared" si="43"/>
        <v>1.0075000000000001E-2</v>
      </c>
      <c r="E150" s="25"/>
      <c r="F150" s="25">
        <f t="shared" si="44"/>
        <v>8.5304300000000003E-3</v>
      </c>
      <c r="G150" s="25">
        <f t="shared" si="45"/>
        <v>0.1964558029</v>
      </c>
      <c r="H150" s="25">
        <v>8.3899999999999999E-3</v>
      </c>
      <c r="I150" s="25">
        <f t="shared" si="46"/>
        <v>9.2250000000000006E-3</v>
      </c>
      <c r="J150" s="25"/>
      <c r="K150" s="25">
        <f t="shared" si="47"/>
        <v>7.7317300000000009E-3</v>
      </c>
      <c r="L150" s="25">
        <f t="shared" si="48"/>
        <v>0.17806174190000004</v>
      </c>
      <c r="M150" s="25">
        <v>8.3899999999999999E-3</v>
      </c>
      <c r="N150" s="25">
        <f t="shared" si="49"/>
        <v>9.2250000000000006E-3</v>
      </c>
      <c r="O150" s="25"/>
      <c r="P150" s="25">
        <f t="shared" si="50"/>
        <v>7.7303300000000005E-3</v>
      </c>
      <c r="Q150" s="25">
        <f t="shared" si="51"/>
        <v>0.17802949990000003</v>
      </c>
      <c r="R150" s="25">
        <v>6.3200000000000001E-3</v>
      </c>
      <c r="S150" s="25">
        <f t="shared" ref="S150:S157" si="61">R150-AC150</f>
        <v>7.1549999999999999E-3</v>
      </c>
      <c r="T150" s="25"/>
      <c r="U150" s="25">
        <f t="shared" si="52"/>
        <v>5.0822899999999997E-3</v>
      </c>
      <c r="V150" s="25">
        <f t="shared" si="53"/>
        <v>0.1170451387</v>
      </c>
      <c r="W150" s="25">
        <v>1.0149999999999999E-2</v>
      </c>
      <c r="X150" s="25">
        <f t="shared" si="60"/>
        <v>1.0985E-2</v>
      </c>
      <c r="Y150" s="25"/>
      <c r="Z150" s="25">
        <f t="shared" si="54"/>
        <v>6.3344899999999999E-3</v>
      </c>
      <c r="AA150" s="25">
        <f t="shared" si="55"/>
        <v>0.14588330469999999</v>
      </c>
      <c r="AB150" s="25">
        <v>-1.48E-3</v>
      </c>
      <c r="AC150" s="25">
        <f t="shared" si="56"/>
        <v>-8.3500000000000002E-4</v>
      </c>
    </row>
    <row r="151" spans="1:29" s="15" customFormat="1">
      <c r="A151" s="18">
        <v>399</v>
      </c>
      <c r="B151" s="25">
        <v>-1.2E-4</v>
      </c>
      <c r="C151" s="25">
        <v>9.6200000000000001E-3</v>
      </c>
      <c r="D151" s="25">
        <f t="shared" si="43"/>
        <v>1.04E-2</v>
      </c>
      <c r="E151" s="25"/>
      <c r="F151" s="25">
        <f t="shared" si="44"/>
        <v>8.8554299999999992E-3</v>
      </c>
      <c r="G151" s="25">
        <f t="shared" si="45"/>
        <v>0.20394055289999999</v>
      </c>
      <c r="H151" s="25">
        <v>8.5199999999999998E-3</v>
      </c>
      <c r="I151" s="25">
        <f t="shared" si="46"/>
        <v>9.2999999999999992E-3</v>
      </c>
      <c r="J151" s="25"/>
      <c r="K151" s="25">
        <f t="shared" si="47"/>
        <v>7.8067299999999996E-3</v>
      </c>
      <c r="L151" s="25">
        <f t="shared" si="48"/>
        <v>0.1797889919</v>
      </c>
      <c r="M151" s="25">
        <v>8.5199999999999998E-3</v>
      </c>
      <c r="N151" s="25">
        <f t="shared" si="49"/>
        <v>9.2999999999999992E-3</v>
      </c>
      <c r="O151" s="25"/>
      <c r="P151" s="25">
        <f t="shared" si="50"/>
        <v>7.8053299999999992E-3</v>
      </c>
      <c r="Q151" s="25">
        <f t="shared" si="51"/>
        <v>0.17975674989999998</v>
      </c>
      <c r="R151" s="25">
        <v>5.9100000000000003E-3</v>
      </c>
      <c r="S151" s="25">
        <f t="shared" si="61"/>
        <v>6.6900000000000006E-3</v>
      </c>
      <c r="T151" s="25"/>
      <c r="U151" s="25">
        <f t="shared" si="52"/>
        <v>4.6172900000000005E-3</v>
      </c>
      <c r="V151" s="25">
        <f t="shared" si="53"/>
        <v>0.10633618870000001</v>
      </c>
      <c r="W151" s="25">
        <v>9.6699999999999998E-3</v>
      </c>
      <c r="X151" s="25">
        <f t="shared" si="60"/>
        <v>1.0449999999999999E-2</v>
      </c>
      <c r="Y151" s="25"/>
      <c r="Z151" s="25">
        <f t="shared" si="54"/>
        <v>5.7994899999999992E-3</v>
      </c>
      <c r="AA151" s="25">
        <f t="shared" si="55"/>
        <v>0.13356225469999999</v>
      </c>
      <c r="AB151" s="25">
        <v>-1.4400000000000001E-3</v>
      </c>
      <c r="AC151" s="25">
        <f t="shared" si="56"/>
        <v>-7.8000000000000009E-4</v>
      </c>
    </row>
    <row r="152" spans="1:29" s="15" customFormat="1">
      <c r="A152" s="18">
        <v>400</v>
      </c>
      <c r="B152" s="25">
        <v>-1.9000000000000001E-4</v>
      </c>
      <c r="C152" s="25">
        <v>8.9899999999999997E-3</v>
      </c>
      <c r="D152" s="25">
        <f t="shared" si="43"/>
        <v>9.8250000000000004E-3</v>
      </c>
      <c r="E152" s="25"/>
      <c r="F152" s="25">
        <f t="shared" si="44"/>
        <v>8.2804300000000001E-3</v>
      </c>
      <c r="G152" s="25">
        <f t="shared" si="45"/>
        <v>0.19069830290000001</v>
      </c>
      <c r="H152" s="25">
        <v>8.2699999999999996E-3</v>
      </c>
      <c r="I152" s="25">
        <f t="shared" si="46"/>
        <v>9.1050000000000002E-3</v>
      </c>
      <c r="J152" s="25"/>
      <c r="K152" s="25">
        <f t="shared" si="47"/>
        <v>7.6117300000000006E-3</v>
      </c>
      <c r="L152" s="25">
        <f t="shared" si="48"/>
        <v>0.17529814190000001</v>
      </c>
      <c r="M152" s="25">
        <v>8.2699999999999996E-3</v>
      </c>
      <c r="N152" s="25">
        <f t="shared" si="49"/>
        <v>9.1050000000000002E-3</v>
      </c>
      <c r="O152" s="25"/>
      <c r="P152" s="25">
        <f t="shared" si="50"/>
        <v>7.6103300000000002E-3</v>
      </c>
      <c r="Q152" s="25">
        <f t="shared" si="51"/>
        <v>0.17526589990000002</v>
      </c>
      <c r="R152" s="25">
        <v>5.9100000000000003E-3</v>
      </c>
      <c r="S152" s="25">
        <f t="shared" si="61"/>
        <v>6.7450000000000001E-3</v>
      </c>
      <c r="T152" s="25"/>
      <c r="U152" s="25">
        <f t="shared" si="52"/>
        <v>4.67229E-3</v>
      </c>
      <c r="V152" s="25">
        <f t="shared" si="53"/>
        <v>0.10760283870000001</v>
      </c>
      <c r="W152" s="25">
        <v>9.7000000000000003E-3</v>
      </c>
      <c r="X152" s="25">
        <f t="shared" si="60"/>
        <v>1.0535000000000001E-2</v>
      </c>
      <c r="Y152" s="25"/>
      <c r="Z152" s="25">
        <f t="shared" si="54"/>
        <v>5.8844900000000009E-3</v>
      </c>
      <c r="AA152" s="25">
        <f t="shared" si="55"/>
        <v>0.13551980470000002</v>
      </c>
      <c r="AB152" s="25">
        <v>-1.48E-3</v>
      </c>
      <c r="AC152" s="25">
        <f t="shared" si="56"/>
        <v>-8.3500000000000002E-4</v>
      </c>
    </row>
    <row r="153" spans="1:29" s="15" customFormat="1">
      <c r="A153" s="18">
        <v>401</v>
      </c>
      <c r="B153" s="25">
        <v>-5.0000000000000002E-5</v>
      </c>
      <c r="C153" s="25">
        <v>9.2090000000000002E-3</v>
      </c>
      <c r="D153" s="25">
        <f t="shared" si="43"/>
        <v>9.954000000000001E-3</v>
      </c>
      <c r="E153" s="25"/>
      <c r="F153" s="25">
        <f t="shared" si="44"/>
        <v>8.4094300000000007E-3</v>
      </c>
      <c r="G153" s="25">
        <f t="shared" si="45"/>
        <v>0.19366917290000002</v>
      </c>
      <c r="H153" s="25">
        <v>8.4489999999999999E-3</v>
      </c>
      <c r="I153" s="25">
        <f t="shared" si="46"/>
        <v>9.1940000000000008E-3</v>
      </c>
      <c r="J153" s="25"/>
      <c r="K153" s="25">
        <f t="shared" si="47"/>
        <v>7.7007300000000011E-3</v>
      </c>
      <c r="L153" s="25">
        <f t="shared" si="48"/>
        <v>0.17734781190000004</v>
      </c>
      <c r="M153" s="25">
        <v>8.4489999999999999E-3</v>
      </c>
      <c r="N153" s="25">
        <f t="shared" si="49"/>
        <v>9.1940000000000008E-3</v>
      </c>
      <c r="O153" s="25"/>
      <c r="P153" s="25">
        <f t="shared" si="50"/>
        <v>7.6993300000000008E-3</v>
      </c>
      <c r="Q153" s="25">
        <f t="shared" si="51"/>
        <v>0.17731556990000003</v>
      </c>
      <c r="R153" s="25">
        <v>5.7200000000000003E-3</v>
      </c>
      <c r="S153" s="25">
        <f t="shared" si="61"/>
        <v>6.4650000000000003E-3</v>
      </c>
      <c r="T153" s="25"/>
      <c r="U153" s="25">
        <f t="shared" si="52"/>
        <v>4.3922900000000001E-3</v>
      </c>
      <c r="V153" s="25">
        <f t="shared" si="53"/>
        <v>0.1011544387</v>
      </c>
      <c r="W153" s="25">
        <v>9.41E-3</v>
      </c>
      <c r="X153" s="25">
        <f t="shared" si="60"/>
        <v>1.0155000000000001E-2</v>
      </c>
      <c r="Y153" s="25"/>
      <c r="Z153" s="25">
        <f t="shared" si="54"/>
        <v>5.5044900000000008E-3</v>
      </c>
      <c r="AA153" s="25">
        <f t="shared" si="55"/>
        <v>0.12676840470000003</v>
      </c>
      <c r="AB153" s="25">
        <v>-1.4400000000000001E-3</v>
      </c>
      <c r="AC153" s="25">
        <f t="shared" si="56"/>
        <v>-7.45E-4</v>
      </c>
    </row>
    <row r="154" spans="1:29" s="15" customFormat="1">
      <c r="A154" s="18">
        <v>402</v>
      </c>
      <c r="B154" s="25">
        <v>-2.5999999999999998E-4</v>
      </c>
      <c r="C154" s="25">
        <v>8.8999999999999999E-3</v>
      </c>
      <c r="D154" s="25">
        <f t="shared" si="43"/>
        <v>9.8700000000000003E-3</v>
      </c>
      <c r="E154" s="25"/>
      <c r="F154" s="25">
        <f t="shared" si="44"/>
        <v>8.32543E-3</v>
      </c>
      <c r="G154" s="25">
        <f t="shared" si="45"/>
        <v>0.1917346529</v>
      </c>
      <c r="H154" s="25">
        <v>8.2199999999999999E-3</v>
      </c>
      <c r="I154" s="25">
        <f t="shared" si="46"/>
        <v>9.1900000000000003E-3</v>
      </c>
      <c r="J154" s="25"/>
      <c r="K154" s="25">
        <f t="shared" si="47"/>
        <v>7.6967300000000006E-3</v>
      </c>
      <c r="L154" s="25">
        <f t="shared" si="48"/>
        <v>0.17725569190000001</v>
      </c>
      <c r="M154" s="25">
        <v>8.2299999999999995E-3</v>
      </c>
      <c r="N154" s="25">
        <f t="shared" si="49"/>
        <v>9.1999999999999998E-3</v>
      </c>
      <c r="O154" s="25"/>
      <c r="P154" s="25">
        <f t="shared" si="50"/>
        <v>7.7053299999999998E-3</v>
      </c>
      <c r="Q154" s="25">
        <f t="shared" si="51"/>
        <v>0.17745374990000001</v>
      </c>
      <c r="R154" s="25">
        <v>6.0600000000000003E-3</v>
      </c>
      <c r="S154" s="25">
        <f t="shared" si="61"/>
        <v>7.0300000000000007E-3</v>
      </c>
      <c r="T154" s="25"/>
      <c r="U154" s="25">
        <f t="shared" si="52"/>
        <v>4.9572900000000005E-3</v>
      </c>
      <c r="V154" s="25">
        <f t="shared" si="53"/>
        <v>0.11416638870000001</v>
      </c>
      <c r="W154" s="25">
        <v>9.5989999999999999E-3</v>
      </c>
      <c r="X154" s="25">
        <f t="shared" si="60"/>
        <v>1.0569E-2</v>
      </c>
      <c r="Y154" s="25"/>
      <c r="Z154" s="25">
        <f t="shared" si="54"/>
        <v>5.9184900000000002E-3</v>
      </c>
      <c r="AA154" s="25">
        <f t="shared" si="55"/>
        <v>0.13630282470000002</v>
      </c>
      <c r="AB154" s="25">
        <v>-1.6800000000000001E-3</v>
      </c>
      <c r="AC154" s="25">
        <f t="shared" si="56"/>
        <v>-9.7000000000000005E-4</v>
      </c>
    </row>
    <row r="155" spans="1:29" s="15" customFormat="1">
      <c r="A155" s="18">
        <v>403</v>
      </c>
      <c r="B155" s="25">
        <v>-1.1E-4</v>
      </c>
      <c r="C155" s="25">
        <v>9.0600000000000003E-3</v>
      </c>
      <c r="D155" s="25">
        <f t="shared" si="43"/>
        <v>9.8300000000000002E-3</v>
      </c>
      <c r="E155" s="25"/>
      <c r="F155" s="25">
        <f t="shared" si="44"/>
        <v>8.2854299999999999E-3</v>
      </c>
      <c r="G155" s="25">
        <f t="shared" si="45"/>
        <v>0.19081345290000001</v>
      </c>
      <c r="H155" s="25">
        <v>8.3700000000000007E-3</v>
      </c>
      <c r="I155" s="25">
        <f t="shared" si="46"/>
        <v>9.1400000000000006E-3</v>
      </c>
      <c r="J155" s="25"/>
      <c r="K155" s="25">
        <f t="shared" si="47"/>
        <v>7.6467300000000009E-3</v>
      </c>
      <c r="L155" s="25">
        <f t="shared" si="48"/>
        <v>0.17610419190000004</v>
      </c>
      <c r="M155" s="25">
        <v>8.3700000000000007E-3</v>
      </c>
      <c r="N155" s="25">
        <f t="shared" si="49"/>
        <v>9.1400000000000006E-3</v>
      </c>
      <c r="O155" s="25"/>
      <c r="P155" s="25">
        <f t="shared" si="50"/>
        <v>7.6453300000000005E-3</v>
      </c>
      <c r="Q155" s="25">
        <f t="shared" si="51"/>
        <v>0.17607194990000002</v>
      </c>
      <c r="R155" s="25">
        <v>5.8799999999999998E-3</v>
      </c>
      <c r="S155" s="25">
        <f t="shared" si="61"/>
        <v>6.6499999999999997E-3</v>
      </c>
      <c r="T155" s="25"/>
      <c r="U155" s="25">
        <f t="shared" si="52"/>
        <v>4.5772899999999995E-3</v>
      </c>
      <c r="V155" s="25">
        <f t="shared" si="53"/>
        <v>0.10541498869999999</v>
      </c>
      <c r="W155" s="25">
        <v>9.4999999999999998E-3</v>
      </c>
      <c r="X155" s="25">
        <f t="shared" si="60"/>
        <v>1.027E-2</v>
      </c>
      <c r="Y155" s="25"/>
      <c r="Z155" s="25">
        <f t="shared" si="54"/>
        <v>5.6194899999999996E-3</v>
      </c>
      <c r="AA155" s="25">
        <f t="shared" si="55"/>
        <v>0.1294168547</v>
      </c>
      <c r="AB155" s="25">
        <v>-1.4300000000000001E-3</v>
      </c>
      <c r="AC155" s="25">
        <f t="shared" si="56"/>
        <v>-7.7000000000000007E-4</v>
      </c>
    </row>
    <row r="156" spans="1:29" s="15" customFormat="1">
      <c r="A156" s="18">
        <v>404</v>
      </c>
      <c r="B156" s="25">
        <v>-1.9000000000000001E-4</v>
      </c>
      <c r="C156" s="25">
        <v>8.7200000000000003E-3</v>
      </c>
      <c r="D156" s="25">
        <f t="shared" si="43"/>
        <v>9.6000000000000009E-3</v>
      </c>
      <c r="E156" s="25"/>
      <c r="F156" s="25">
        <f t="shared" si="44"/>
        <v>8.0554300000000006E-3</v>
      </c>
      <c r="G156" s="25">
        <f t="shared" si="45"/>
        <v>0.18551655290000002</v>
      </c>
      <c r="H156" s="25">
        <v>8.0499999999999999E-3</v>
      </c>
      <c r="I156" s="25">
        <f t="shared" si="46"/>
        <v>8.9300000000000004E-3</v>
      </c>
      <c r="J156" s="25"/>
      <c r="K156" s="25">
        <f t="shared" si="47"/>
        <v>7.4367300000000008E-3</v>
      </c>
      <c r="L156" s="25">
        <f t="shared" si="48"/>
        <v>0.17126789190000002</v>
      </c>
      <c r="M156" s="25">
        <v>8.0499999999999999E-3</v>
      </c>
      <c r="N156" s="25">
        <f t="shared" si="49"/>
        <v>8.9300000000000004E-3</v>
      </c>
      <c r="O156" s="25"/>
      <c r="P156" s="25">
        <f t="shared" si="50"/>
        <v>7.4353300000000004E-3</v>
      </c>
      <c r="Q156" s="25">
        <f t="shared" si="51"/>
        <v>0.17123564990000001</v>
      </c>
      <c r="R156" s="25">
        <v>6.11E-3</v>
      </c>
      <c r="S156" s="25">
        <f t="shared" si="61"/>
        <v>6.9899999999999997E-3</v>
      </c>
      <c r="T156" s="25"/>
      <c r="U156" s="25">
        <f t="shared" si="52"/>
        <v>4.9172899999999995E-3</v>
      </c>
      <c r="V156" s="25">
        <f t="shared" si="53"/>
        <v>0.1132451887</v>
      </c>
      <c r="W156" s="25">
        <v>9.6500000000000006E-3</v>
      </c>
      <c r="X156" s="25">
        <f t="shared" si="60"/>
        <v>1.0530000000000001E-2</v>
      </c>
      <c r="Y156" s="25"/>
      <c r="Z156" s="25">
        <f t="shared" si="54"/>
        <v>5.8794900000000011E-3</v>
      </c>
      <c r="AA156" s="25">
        <f t="shared" si="55"/>
        <v>0.13540465470000004</v>
      </c>
      <c r="AB156" s="25">
        <v>-1.57E-3</v>
      </c>
      <c r="AC156" s="25">
        <f t="shared" si="56"/>
        <v>-8.8000000000000003E-4</v>
      </c>
    </row>
    <row r="157" spans="1:29" s="15" customFormat="1">
      <c r="A157" s="18">
        <v>405</v>
      </c>
      <c r="B157" s="25">
        <v>-8.0000000000000007E-5</v>
      </c>
      <c r="C157" s="25">
        <v>8.9099999999999995E-3</v>
      </c>
      <c r="D157" s="25">
        <f t="shared" si="43"/>
        <v>9.6550000000000004E-3</v>
      </c>
      <c r="E157" s="25"/>
      <c r="F157" s="25">
        <f t="shared" si="44"/>
        <v>8.1104300000000001E-3</v>
      </c>
      <c r="G157" s="25">
        <f t="shared" si="45"/>
        <v>0.1867832029</v>
      </c>
      <c r="H157" s="25">
        <v>8.0800000000000004E-3</v>
      </c>
      <c r="I157" s="25">
        <f t="shared" si="46"/>
        <v>8.8249999999999995E-3</v>
      </c>
      <c r="J157" s="25"/>
      <c r="K157" s="25">
        <f t="shared" si="47"/>
        <v>7.3317299999999998E-3</v>
      </c>
      <c r="L157" s="25">
        <f t="shared" si="48"/>
        <v>0.16884974190000002</v>
      </c>
      <c r="M157" s="25">
        <v>8.0800000000000004E-3</v>
      </c>
      <c r="N157" s="25">
        <f t="shared" si="49"/>
        <v>8.8249999999999995E-3</v>
      </c>
      <c r="O157" s="25"/>
      <c r="P157" s="25">
        <f t="shared" si="50"/>
        <v>7.3303299999999995E-3</v>
      </c>
      <c r="Q157" s="25">
        <f t="shared" si="51"/>
        <v>0.1688174999</v>
      </c>
      <c r="R157" s="25">
        <v>5.8100000000000001E-3</v>
      </c>
      <c r="S157" s="25">
        <f t="shared" si="61"/>
        <v>6.5550000000000001E-3</v>
      </c>
      <c r="T157" s="25"/>
      <c r="U157" s="25">
        <f t="shared" si="52"/>
        <v>4.4822899999999999E-3</v>
      </c>
      <c r="V157" s="25">
        <f t="shared" si="53"/>
        <v>0.1032271387</v>
      </c>
      <c r="W157" s="25">
        <v>9.3699999999999999E-3</v>
      </c>
      <c r="X157" s="25">
        <f>W157-AC157</f>
        <v>1.0114999999999999E-2</v>
      </c>
      <c r="Y157" s="25"/>
      <c r="Z157" s="25">
        <f t="shared" si="54"/>
        <v>5.4644899999999989E-3</v>
      </c>
      <c r="AA157" s="25">
        <f t="shared" si="55"/>
        <v>0.12584720469999999</v>
      </c>
      <c r="AB157" s="25">
        <v>-1.41E-3</v>
      </c>
      <c r="AC157" s="25">
        <f t="shared" si="56"/>
        <v>-7.45E-4</v>
      </c>
    </row>
    <row r="158" spans="1:29" s="15" customFormat="1">
      <c r="A158" s="18">
        <v>406</v>
      </c>
      <c r="B158" s="25">
        <v>-5.0000000000000002E-5</v>
      </c>
      <c r="C158" s="25">
        <v>8.4399999999999996E-3</v>
      </c>
      <c r="D158" s="25">
        <f t="shared" si="43"/>
        <v>9.1849999999999987E-3</v>
      </c>
      <c r="E158" s="25"/>
      <c r="F158" s="25">
        <f t="shared" si="44"/>
        <v>7.6404299999999984E-3</v>
      </c>
      <c r="G158" s="25">
        <f t="shared" si="45"/>
        <v>0.17595910289999997</v>
      </c>
      <c r="H158" s="25">
        <v>8.0400000000000003E-3</v>
      </c>
      <c r="I158" s="25">
        <f t="shared" si="46"/>
        <v>8.7850000000000011E-3</v>
      </c>
      <c r="J158" s="25"/>
      <c r="K158" s="25">
        <f t="shared" si="47"/>
        <v>7.2917300000000015E-3</v>
      </c>
      <c r="L158" s="25">
        <f t="shared" si="48"/>
        <v>0.16792854190000003</v>
      </c>
      <c r="M158" s="25">
        <v>8.0400000000000003E-3</v>
      </c>
      <c r="N158" s="25">
        <f t="shared" si="49"/>
        <v>8.7850000000000011E-3</v>
      </c>
      <c r="O158" s="25"/>
      <c r="P158" s="25">
        <f t="shared" si="50"/>
        <v>7.2903300000000011E-3</v>
      </c>
      <c r="Q158" s="25">
        <f t="shared" si="51"/>
        <v>0.16789629990000005</v>
      </c>
      <c r="R158" s="25">
        <v>5.7400000000000003E-3</v>
      </c>
      <c r="S158" s="25">
        <f>R158-AC158</f>
        <v>6.4850000000000003E-3</v>
      </c>
      <c r="T158" s="25"/>
      <c r="U158" s="25">
        <f t="shared" si="52"/>
        <v>4.4122900000000001E-3</v>
      </c>
      <c r="V158" s="25">
        <f t="shared" si="53"/>
        <v>0.10161503870000001</v>
      </c>
      <c r="W158" s="25">
        <v>9.4199999999999996E-3</v>
      </c>
      <c r="X158" s="25">
        <f t="shared" ref="X158:X172" si="62">W158-AC158</f>
        <v>1.0165E-2</v>
      </c>
      <c r="Y158" s="25"/>
      <c r="Z158" s="25">
        <f t="shared" si="54"/>
        <v>5.5144900000000004E-3</v>
      </c>
      <c r="AA158" s="25">
        <f t="shared" si="55"/>
        <v>0.12699870470000002</v>
      </c>
      <c r="AB158" s="25">
        <v>-1.4400000000000001E-3</v>
      </c>
      <c r="AC158" s="25">
        <f t="shared" si="56"/>
        <v>-7.45E-4</v>
      </c>
    </row>
    <row r="159" spans="1:29" s="15" customFormat="1">
      <c r="A159" s="18">
        <v>407</v>
      </c>
      <c r="B159" s="25">
        <v>-5.0000000000000002E-5</v>
      </c>
      <c r="C159" s="25">
        <v>8.8800000000000007E-3</v>
      </c>
      <c r="D159" s="25">
        <f t="shared" si="43"/>
        <v>9.665E-3</v>
      </c>
      <c r="E159" s="25"/>
      <c r="F159" s="25">
        <f t="shared" si="44"/>
        <v>8.1204299999999997E-3</v>
      </c>
      <c r="G159" s="25">
        <f t="shared" si="45"/>
        <v>0.18701350289999999</v>
      </c>
      <c r="H159" s="25">
        <v>8.1200000000000005E-3</v>
      </c>
      <c r="I159" s="25">
        <f t="shared" si="46"/>
        <v>8.9049999999999997E-3</v>
      </c>
      <c r="J159" s="25"/>
      <c r="K159" s="25">
        <f t="shared" si="47"/>
        <v>7.4117300000000001E-3</v>
      </c>
      <c r="L159" s="25">
        <f t="shared" si="48"/>
        <v>0.17069214190000001</v>
      </c>
      <c r="M159" s="25">
        <v>8.1200000000000005E-3</v>
      </c>
      <c r="N159" s="25">
        <f t="shared" si="49"/>
        <v>8.9049999999999997E-3</v>
      </c>
      <c r="O159" s="25"/>
      <c r="P159" s="25">
        <f t="shared" si="50"/>
        <v>7.4103299999999997E-3</v>
      </c>
      <c r="Q159" s="25">
        <f t="shared" si="51"/>
        <v>0.17065989989999999</v>
      </c>
      <c r="R159" s="25">
        <v>5.6100000000000004E-3</v>
      </c>
      <c r="S159" s="25">
        <f t="shared" ref="S159:S166" si="63">R159-AC159</f>
        <v>6.3950000000000005E-3</v>
      </c>
      <c r="T159" s="25"/>
      <c r="U159" s="25">
        <f t="shared" si="52"/>
        <v>4.3222900000000003E-3</v>
      </c>
      <c r="V159" s="25">
        <f t="shared" si="53"/>
        <v>9.954233870000001E-2</v>
      </c>
      <c r="W159" s="25">
        <v>9.1000000000000004E-3</v>
      </c>
      <c r="X159" s="25">
        <f t="shared" si="62"/>
        <v>9.8849999999999997E-3</v>
      </c>
      <c r="Y159" s="25"/>
      <c r="Z159" s="25">
        <f t="shared" si="54"/>
        <v>5.2344899999999996E-3</v>
      </c>
      <c r="AA159" s="25">
        <f t="shared" si="55"/>
        <v>0.1205503047</v>
      </c>
      <c r="AB159" s="25">
        <v>-1.5200000000000001E-3</v>
      </c>
      <c r="AC159" s="25">
        <f t="shared" si="56"/>
        <v>-7.85E-4</v>
      </c>
    </row>
    <row r="160" spans="1:29" s="15" customFormat="1">
      <c r="A160" s="18">
        <v>408</v>
      </c>
      <c r="B160" s="25">
        <v>-2.2000000000000001E-4</v>
      </c>
      <c r="C160" s="25">
        <v>8.2699999999999996E-3</v>
      </c>
      <c r="D160" s="25">
        <f t="shared" si="43"/>
        <v>9.195E-3</v>
      </c>
      <c r="E160" s="25"/>
      <c r="F160" s="25">
        <f t="shared" si="44"/>
        <v>7.6504299999999997E-3</v>
      </c>
      <c r="G160" s="25">
        <f t="shared" si="45"/>
        <v>0.17618940290000001</v>
      </c>
      <c r="H160" s="25">
        <v>7.7600000000000004E-3</v>
      </c>
      <c r="I160" s="25">
        <f t="shared" si="46"/>
        <v>8.685E-3</v>
      </c>
      <c r="J160" s="25"/>
      <c r="K160" s="25">
        <f t="shared" si="47"/>
        <v>7.1917300000000003E-3</v>
      </c>
      <c r="L160" s="25">
        <f t="shared" si="48"/>
        <v>0.16562554190000001</v>
      </c>
      <c r="M160" s="25">
        <v>7.7600000000000004E-3</v>
      </c>
      <c r="N160" s="25">
        <f t="shared" si="49"/>
        <v>8.685E-3</v>
      </c>
      <c r="O160" s="25"/>
      <c r="P160" s="25">
        <f t="shared" si="50"/>
        <v>7.19033E-3</v>
      </c>
      <c r="Q160" s="25">
        <f t="shared" si="51"/>
        <v>0.16559329990000002</v>
      </c>
      <c r="R160" s="25">
        <v>5.7299999999999999E-3</v>
      </c>
      <c r="S160" s="25">
        <f t="shared" si="63"/>
        <v>6.6549999999999995E-3</v>
      </c>
      <c r="T160" s="25"/>
      <c r="U160" s="25">
        <f t="shared" si="52"/>
        <v>4.5822899999999993E-3</v>
      </c>
      <c r="V160" s="25">
        <f t="shared" si="53"/>
        <v>0.10553013869999998</v>
      </c>
      <c r="W160" s="25">
        <v>9.3390000000000001E-3</v>
      </c>
      <c r="X160" s="25">
        <f t="shared" si="62"/>
        <v>1.0264000000000001E-2</v>
      </c>
      <c r="Y160" s="25"/>
      <c r="Z160" s="25">
        <f t="shared" si="54"/>
        <v>5.6134900000000005E-3</v>
      </c>
      <c r="AA160" s="25">
        <f t="shared" si="55"/>
        <v>0.12927867470000001</v>
      </c>
      <c r="AB160" s="25">
        <v>-1.6299999999999999E-3</v>
      </c>
      <c r="AC160" s="25">
        <f t="shared" si="56"/>
        <v>-9.2499999999999993E-4</v>
      </c>
    </row>
    <row r="161" spans="1:29" s="15" customFormat="1">
      <c r="A161" s="18">
        <v>409</v>
      </c>
      <c r="B161" s="25">
        <v>-1.2E-4</v>
      </c>
      <c r="C161" s="25">
        <v>8.5599999999999999E-3</v>
      </c>
      <c r="D161" s="25">
        <f t="shared" si="43"/>
        <v>9.3799999999999994E-3</v>
      </c>
      <c r="E161" s="25"/>
      <c r="F161" s="25">
        <f t="shared" si="44"/>
        <v>7.8354299999999991E-3</v>
      </c>
      <c r="G161" s="25">
        <f t="shared" si="45"/>
        <v>0.18044995289999999</v>
      </c>
      <c r="H161" s="25">
        <v>7.8300000000000002E-3</v>
      </c>
      <c r="I161" s="25">
        <f t="shared" si="46"/>
        <v>8.6499999999999997E-3</v>
      </c>
      <c r="J161" s="25"/>
      <c r="K161" s="25">
        <f t="shared" si="47"/>
        <v>7.15673E-3</v>
      </c>
      <c r="L161" s="25">
        <f t="shared" si="48"/>
        <v>0.1648194919</v>
      </c>
      <c r="M161" s="25">
        <v>7.8300000000000002E-3</v>
      </c>
      <c r="N161" s="25">
        <f t="shared" si="49"/>
        <v>8.6499999999999997E-3</v>
      </c>
      <c r="O161" s="25"/>
      <c r="P161" s="25">
        <f t="shared" si="50"/>
        <v>7.1553299999999997E-3</v>
      </c>
      <c r="Q161" s="25">
        <f t="shared" si="51"/>
        <v>0.16478724989999999</v>
      </c>
      <c r="R161" s="25">
        <v>5.5300000000000002E-3</v>
      </c>
      <c r="S161" s="25">
        <f t="shared" si="63"/>
        <v>6.3500000000000006E-3</v>
      </c>
      <c r="T161" s="25"/>
      <c r="U161" s="25">
        <f t="shared" si="52"/>
        <v>4.2772900000000004E-3</v>
      </c>
      <c r="V161" s="25">
        <f t="shared" si="53"/>
        <v>9.8505988700000019E-2</v>
      </c>
      <c r="W161" s="25">
        <v>9.129E-3</v>
      </c>
      <c r="X161" s="25">
        <f t="shared" si="62"/>
        <v>9.9489999999999995E-3</v>
      </c>
      <c r="Y161" s="25"/>
      <c r="Z161" s="25">
        <f t="shared" si="54"/>
        <v>5.2984899999999995E-3</v>
      </c>
      <c r="AA161" s="25">
        <f t="shared" si="55"/>
        <v>0.12202422469999999</v>
      </c>
      <c r="AB161" s="25">
        <v>-1.5200000000000001E-3</v>
      </c>
      <c r="AC161" s="25">
        <f t="shared" si="56"/>
        <v>-8.2000000000000009E-4</v>
      </c>
    </row>
    <row r="162" spans="1:29" s="15" customFormat="1">
      <c r="A162" s="18">
        <v>410</v>
      </c>
      <c r="B162" s="25">
        <v>-2.4000000000000001E-4</v>
      </c>
      <c r="C162" s="25">
        <v>8.09E-3</v>
      </c>
      <c r="D162" s="25">
        <f t="shared" si="43"/>
        <v>8.9700000000000005E-3</v>
      </c>
      <c r="E162" s="25"/>
      <c r="F162" s="25">
        <f t="shared" si="44"/>
        <v>7.4254300000000002E-3</v>
      </c>
      <c r="G162" s="25">
        <f t="shared" si="45"/>
        <v>0.1710076529</v>
      </c>
      <c r="H162" s="25">
        <v>7.5100000000000002E-3</v>
      </c>
      <c r="I162" s="25">
        <f t="shared" si="46"/>
        <v>8.3899999999999999E-3</v>
      </c>
      <c r="J162" s="25"/>
      <c r="K162" s="25">
        <f t="shared" si="47"/>
        <v>6.8967300000000002E-3</v>
      </c>
      <c r="L162" s="25">
        <f t="shared" si="48"/>
        <v>0.15883169190000002</v>
      </c>
      <c r="M162" s="25">
        <v>7.5100000000000002E-3</v>
      </c>
      <c r="N162" s="25">
        <f t="shared" si="49"/>
        <v>8.3899999999999999E-3</v>
      </c>
      <c r="O162" s="25"/>
      <c r="P162" s="25">
        <f t="shared" si="50"/>
        <v>6.8953299999999999E-3</v>
      </c>
      <c r="Q162" s="25">
        <f t="shared" si="51"/>
        <v>0.1587994499</v>
      </c>
      <c r="R162" s="25">
        <v>5.7299999999999999E-3</v>
      </c>
      <c r="S162" s="25">
        <f t="shared" si="63"/>
        <v>6.6099999999999996E-3</v>
      </c>
      <c r="T162" s="25"/>
      <c r="U162" s="25">
        <f t="shared" si="52"/>
        <v>4.5372899999999994E-3</v>
      </c>
      <c r="V162" s="25">
        <f t="shared" si="53"/>
        <v>0.10449378869999999</v>
      </c>
      <c r="W162" s="25">
        <v>9.3200000000000002E-3</v>
      </c>
      <c r="X162" s="25">
        <f t="shared" si="62"/>
        <v>1.0200000000000001E-2</v>
      </c>
      <c r="Y162" s="25"/>
      <c r="Z162" s="25">
        <f t="shared" si="54"/>
        <v>5.5494900000000007E-3</v>
      </c>
      <c r="AA162" s="25">
        <f t="shared" si="55"/>
        <v>0.12780475470000002</v>
      </c>
      <c r="AB162" s="25">
        <v>-1.5200000000000001E-3</v>
      </c>
      <c r="AC162" s="25">
        <f t="shared" si="56"/>
        <v>-8.8000000000000003E-4</v>
      </c>
    </row>
    <row r="163" spans="1:29" s="15" customFormat="1">
      <c r="A163" s="18">
        <v>411</v>
      </c>
      <c r="B163" s="25">
        <v>-6.8999999999999997E-5</v>
      </c>
      <c r="C163" s="25">
        <v>8.4200000000000004E-3</v>
      </c>
      <c r="D163" s="25">
        <f t="shared" si="43"/>
        <v>9.1645000000000008E-3</v>
      </c>
      <c r="E163" s="25"/>
      <c r="F163" s="25">
        <f t="shared" si="44"/>
        <v>7.6199300000000005E-3</v>
      </c>
      <c r="G163" s="25">
        <f t="shared" si="45"/>
        <v>0.17548698790000003</v>
      </c>
      <c r="H163" s="25">
        <v>7.7999999999999996E-3</v>
      </c>
      <c r="I163" s="25">
        <f t="shared" si="46"/>
        <v>8.5445E-3</v>
      </c>
      <c r="J163" s="25"/>
      <c r="K163" s="25">
        <f t="shared" si="47"/>
        <v>7.0512300000000003E-3</v>
      </c>
      <c r="L163" s="25">
        <f t="shared" si="48"/>
        <v>0.16238982690000001</v>
      </c>
      <c r="M163" s="25">
        <v>7.7999999999999996E-3</v>
      </c>
      <c r="N163" s="25">
        <f t="shared" si="49"/>
        <v>8.5445E-3</v>
      </c>
      <c r="O163" s="25"/>
      <c r="P163" s="25">
        <f t="shared" si="50"/>
        <v>7.04983E-3</v>
      </c>
      <c r="Q163" s="25">
        <f t="shared" si="51"/>
        <v>0.16235758490000002</v>
      </c>
      <c r="R163" s="25">
        <v>5.4099999999999999E-3</v>
      </c>
      <c r="S163" s="25">
        <f t="shared" si="63"/>
        <v>6.1545000000000002E-3</v>
      </c>
      <c r="T163" s="25"/>
      <c r="U163" s="25">
        <f t="shared" si="52"/>
        <v>4.0817900000000001E-3</v>
      </c>
      <c r="V163" s="25">
        <f t="shared" si="53"/>
        <v>9.4003623700000011E-2</v>
      </c>
      <c r="W163" s="25">
        <v>8.9800000000000001E-3</v>
      </c>
      <c r="X163" s="25">
        <f t="shared" si="62"/>
        <v>9.7245000000000005E-3</v>
      </c>
      <c r="Y163" s="25"/>
      <c r="Z163" s="25">
        <f t="shared" si="54"/>
        <v>5.0739900000000004E-3</v>
      </c>
      <c r="AA163" s="25">
        <f t="shared" si="55"/>
        <v>0.11685398970000002</v>
      </c>
      <c r="AB163" s="25">
        <v>-1.42E-3</v>
      </c>
      <c r="AC163" s="25">
        <f t="shared" si="56"/>
        <v>-7.4450000000000004E-4</v>
      </c>
    </row>
    <row r="164" spans="1:29" s="15" customFormat="1">
      <c r="A164" s="18">
        <v>412</v>
      </c>
      <c r="B164" s="25">
        <v>-1.7000000000000001E-4</v>
      </c>
      <c r="C164" s="25">
        <v>7.8799999999999999E-3</v>
      </c>
      <c r="D164" s="25">
        <f t="shared" si="43"/>
        <v>8.6649999999999991E-3</v>
      </c>
      <c r="E164" s="25"/>
      <c r="F164" s="25">
        <f t="shared" si="44"/>
        <v>7.1204299999999988E-3</v>
      </c>
      <c r="G164" s="25">
        <f t="shared" si="45"/>
        <v>0.16398350289999997</v>
      </c>
      <c r="H164" s="25">
        <v>7.5199999999999998E-3</v>
      </c>
      <c r="I164" s="25">
        <f t="shared" si="46"/>
        <v>8.3049999999999999E-3</v>
      </c>
      <c r="J164" s="25"/>
      <c r="K164" s="25">
        <f t="shared" si="47"/>
        <v>6.8117300000000002E-3</v>
      </c>
      <c r="L164" s="25">
        <f t="shared" si="48"/>
        <v>0.15687414190000001</v>
      </c>
      <c r="M164" s="25">
        <v>7.5199999999999998E-3</v>
      </c>
      <c r="N164" s="25">
        <f t="shared" si="49"/>
        <v>8.3049999999999999E-3</v>
      </c>
      <c r="O164" s="25"/>
      <c r="P164" s="25">
        <f t="shared" si="50"/>
        <v>6.8103299999999999E-3</v>
      </c>
      <c r="Q164" s="25">
        <f t="shared" si="51"/>
        <v>0.1568418999</v>
      </c>
      <c r="R164" s="25">
        <v>5.4099999999999999E-3</v>
      </c>
      <c r="S164" s="25">
        <f t="shared" si="63"/>
        <v>6.195E-3</v>
      </c>
      <c r="T164" s="25"/>
      <c r="U164" s="25">
        <f t="shared" si="52"/>
        <v>4.1222899999999998E-3</v>
      </c>
      <c r="V164" s="25">
        <f t="shared" si="53"/>
        <v>9.4936338699999998E-2</v>
      </c>
      <c r="W164" s="25">
        <v>9.1999999999999998E-3</v>
      </c>
      <c r="X164" s="25">
        <f t="shared" si="62"/>
        <v>9.9849999999999991E-3</v>
      </c>
      <c r="Y164" s="25"/>
      <c r="Z164" s="25">
        <f t="shared" si="54"/>
        <v>5.334489999999999E-3</v>
      </c>
      <c r="AA164" s="25">
        <f t="shared" si="55"/>
        <v>0.12285330469999999</v>
      </c>
      <c r="AB164" s="25">
        <v>-1.4E-3</v>
      </c>
      <c r="AC164" s="25">
        <f t="shared" si="56"/>
        <v>-7.85E-4</v>
      </c>
    </row>
    <row r="165" spans="1:29" s="15" customFormat="1">
      <c r="A165" s="18">
        <v>413</v>
      </c>
      <c r="B165" s="25">
        <v>-1.4999999999999999E-4</v>
      </c>
      <c r="C165" s="25">
        <v>8.2900000000000005E-3</v>
      </c>
      <c r="D165" s="25">
        <f t="shared" si="43"/>
        <v>9.0950000000000007E-3</v>
      </c>
      <c r="E165" s="25"/>
      <c r="F165" s="25">
        <f t="shared" si="44"/>
        <v>7.5504300000000003E-3</v>
      </c>
      <c r="G165" s="25">
        <f t="shared" si="45"/>
        <v>0.17388640290000001</v>
      </c>
      <c r="H165" s="25">
        <v>7.5199999999999998E-3</v>
      </c>
      <c r="I165" s="25">
        <f t="shared" si="46"/>
        <v>8.3249999999999991E-3</v>
      </c>
      <c r="J165" s="25"/>
      <c r="K165" s="25">
        <f t="shared" si="47"/>
        <v>6.8317299999999994E-3</v>
      </c>
      <c r="L165" s="25">
        <f t="shared" si="48"/>
        <v>0.15733474189999999</v>
      </c>
      <c r="M165" s="25">
        <v>7.5199999999999998E-3</v>
      </c>
      <c r="N165" s="25">
        <f t="shared" si="49"/>
        <v>8.3249999999999991E-3</v>
      </c>
      <c r="O165" s="25"/>
      <c r="P165" s="25">
        <f t="shared" si="50"/>
        <v>6.830329999999999E-3</v>
      </c>
      <c r="Q165" s="25">
        <f t="shared" si="51"/>
        <v>0.15730249989999998</v>
      </c>
      <c r="R165" s="25">
        <v>5.4099999999999999E-3</v>
      </c>
      <c r="S165" s="25">
        <f t="shared" si="63"/>
        <v>6.215E-3</v>
      </c>
      <c r="T165" s="25"/>
      <c r="U165" s="25">
        <f t="shared" si="52"/>
        <v>4.1422899999999999E-3</v>
      </c>
      <c r="V165" s="25">
        <f t="shared" si="53"/>
        <v>9.5396938700000003E-2</v>
      </c>
      <c r="W165" s="25">
        <v>8.9800000000000001E-3</v>
      </c>
      <c r="X165" s="25">
        <f t="shared" si="62"/>
        <v>9.7850000000000003E-3</v>
      </c>
      <c r="Y165" s="25"/>
      <c r="Z165" s="25">
        <f t="shared" si="54"/>
        <v>5.1344900000000002E-3</v>
      </c>
      <c r="AA165" s="25">
        <f t="shared" si="55"/>
        <v>0.11824730470000001</v>
      </c>
      <c r="AB165" s="25">
        <v>-1.4599999999999999E-3</v>
      </c>
      <c r="AC165" s="25">
        <f t="shared" si="56"/>
        <v>-8.0499999999999994E-4</v>
      </c>
    </row>
    <row r="166" spans="1:29" s="15" customFormat="1">
      <c r="A166" s="18">
        <v>414</v>
      </c>
      <c r="B166" s="25">
        <v>9.0000000000000006E-5</v>
      </c>
      <c r="C166" s="25">
        <v>7.92E-3</v>
      </c>
      <c r="D166" s="25">
        <f t="shared" si="43"/>
        <v>8.5599999999999999E-3</v>
      </c>
      <c r="E166" s="25"/>
      <c r="F166" s="25">
        <f t="shared" si="44"/>
        <v>7.0154299999999996E-3</v>
      </c>
      <c r="G166" s="25">
        <f t="shared" si="45"/>
        <v>0.16156535289999999</v>
      </c>
      <c r="H166" s="25">
        <v>7.43E-3</v>
      </c>
      <c r="I166" s="25">
        <f t="shared" si="46"/>
        <v>8.0700000000000008E-3</v>
      </c>
      <c r="J166" s="25"/>
      <c r="K166" s="25">
        <f t="shared" si="47"/>
        <v>6.5767300000000011E-3</v>
      </c>
      <c r="L166" s="25">
        <f t="shared" si="48"/>
        <v>0.15146209190000004</v>
      </c>
      <c r="M166" s="25">
        <v>7.43E-3</v>
      </c>
      <c r="N166" s="25">
        <f t="shared" si="49"/>
        <v>8.0700000000000008E-3</v>
      </c>
      <c r="O166" s="25"/>
      <c r="P166" s="25">
        <f t="shared" si="50"/>
        <v>6.5753300000000008E-3</v>
      </c>
      <c r="Q166" s="25">
        <f t="shared" si="51"/>
        <v>0.15142984990000002</v>
      </c>
      <c r="R166" s="25">
        <v>5.4200000000000003E-3</v>
      </c>
      <c r="S166" s="25">
        <f t="shared" si="63"/>
        <v>6.0600000000000003E-3</v>
      </c>
      <c r="T166" s="25"/>
      <c r="U166" s="25">
        <f t="shared" si="52"/>
        <v>3.9872900000000001E-3</v>
      </c>
      <c r="V166" s="25">
        <f t="shared" si="53"/>
        <v>9.1827288700000009E-2</v>
      </c>
      <c r="W166" s="25">
        <v>9.0299999999999998E-3</v>
      </c>
      <c r="X166" s="25">
        <f t="shared" si="62"/>
        <v>9.6699999999999998E-3</v>
      </c>
      <c r="Y166" s="25"/>
      <c r="Z166" s="25">
        <f t="shared" si="54"/>
        <v>5.0194899999999997E-3</v>
      </c>
      <c r="AA166" s="25">
        <f t="shared" si="55"/>
        <v>0.1155988547</v>
      </c>
      <c r="AB166" s="25">
        <v>-1.3699999999999999E-3</v>
      </c>
      <c r="AC166" s="25">
        <f t="shared" si="56"/>
        <v>-6.3999999999999994E-4</v>
      </c>
    </row>
    <row r="167" spans="1:29" s="15" customFormat="1">
      <c r="A167" s="18">
        <v>415</v>
      </c>
      <c r="B167" s="25">
        <v>-1.8000000000000001E-4</v>
      </c>
      <c r="C167" s="25">
        <v>8.0800000000000004E-3</v>
      </c>
      <c r="D167" s="25">
        <f t="shared" si="43"/>
        <v>8.9650000000000007E-3</v>
      </c>
      <c r="E167" s="25"/>
      <c r="F167" s="25">
        <f t="shared" si="44"/>
        <v>7.4204300000000004E-3</v>
      </c>
      <c r="G167" s="25">
        <f t="shared" si="45"/>
        <v>0.17089250290000002</v>
      </c>
      <c r="H167" s="25">
        <v>7.4099999999999999E-3</v>
      </c>
      <c r="I167" s="25">
        <f t="shared" si="46"/>
        <v>8.2950000000000003E-3</v>
      </c>
      <c r="J167" s="25"/>
      <c r="K167" s="25">
        <f t="shared" si="47"/>
        <v>6.8017300000000006E-3</v>
      </c>
      <c r="L167" s="25">
        <f t="shared" si="48"/>
        <v>0.15664384190000002</v>
      </c>
      <c r="M167" s="25">
        <v>7.4099999999999999E-3</v>
      </c>
      <c r="N167" s="25">
        <f t="shared" si="49"/>
        <v>8.2950000000000003E-3</v>
      </c>
      <c r="O167" s="25"/>
      <c r="P167" s="25">
        <f t="shared" si="50"/>
        <v>6.8003300000000003E-3</v>
      </c>
      <c r="Q167" s="25">
        <f t="shared" si="51"/>
        <v>0.15661159990000001</v>
      </c>
      <c r="R167" s="25">
        <v>5.3499999999999997E-3</v>
      </c>
      <c r="S167" s="25">
        <f>R167-AC167</f>
        <v>6.2350000000000001E-3</v>
      </c>
      <c r="T167" s="25"/>
      <c r="U167" s="25">
        <f t="shared" si="52"/>
        <v>4.1622899999999999E-3</v>
      </c>
      <c r="V167" s="25">
        <f t="shared" si="53"/>
        <v>9.5857538700000008E-2</v>
      </c>
      <c r="W167" s="25">
        <v>8.77E-3</v>
      </c>
      <c r="X167" s="25">
        <f t="shared" si="62"/>
        <v>9.6550000000000004E-3</v>
      </c>
      <c r="Y167" s="25"/>
      <c r="Z167" s="25">
        <f t="shared" si="54"/>
        <v>5.0044900000000003E-3</v>
      </c>
      <c r="AA167" s="25">
        <f t="shared" si="55"/>
        <v>0.11525340470000002</v>
      </c>
      <c r="AB167" s="25">
        <v>-1.5900000000000001E-3</v>
      </c>
      <c r="AC167" s="25">
        <f t="shared" si="56"/>
        <v>-8.8500000000000004E-4</v>
      </c>
    </row>
    <row r="168" spans="1:29" s="15" customFormat="1">
      <c r="A168" s="18">
        <v>416</v>
      </c>
      <c r="B168" s="25">
        <v>-2.1000000000000001E-4</v>
      </c>
      <c r="C168" s="25">
        <v>7.5700000000000003E-3</v>
      </c>
      <c r="D168" s="25">
        <f t="shared" si="43"/>
        <v>8.4650000000000003E-3</v>
      </c>
      <c r="E168" s="25"/>
      <c r="F168" s="25">
        <f t="shared" si="44"/>
        <v>6.92043E-3</v>
      </c>
      <c r="G168" s="25">
        <f t="shared" si="45"/>
        <v>0.1593775029</v>
      </c>
      <c r="H168" s="25">
        <v>7.1599999999999997E-3</v>
      </c>
      <c r="I168" s="25">
        <f t="shared" si="46"/>
        <v>8.0549999999999997E-3</v>
      </c>
      <c r="J168" s="25"/>
      <c r="K168" s="25">
        <f t="shared" si="47"/>
        <v>6.56173E-3</v>
      </c>
      <c r="L168" s="25">
        <f t="shared" si="48"/>
        <v>0.15111664190000001</v>
      </c>
      <c r="M168" s="25">
        <v>7.1599999999999997E-3</v>
      </c>
      <c r="N168" s="25">
        <f t="shared" si="49"/>
        <v>8.0549999999999997E-3</v>
      </c>
      <c r="O168" s="25"/>
      <c r="P168" s="25">
        <f t="shared" si="50"/>
        <v>6.5603299999999996E-3</v>
      </c>
      <c r="Q168" s="25">
        <f t="shared" si="51"/>
        <v>0.1510843999</v>
      </c>
      <c r="R168" s="25">
        <v>5.3499999999999997E-3</v>
      </c>
      <c r="S168" s="25">
        <f t="shared" ref="S168:S173" si="64">R168-AC168</f>
        <v>6.2449999999999997E-3</v>
      </c>
      <c r="T168" s="25"/>
      <c r="U168" s="25">
        <f t="shared" si="52"/>
        <v>4.1722899999999995E-3</v>
      </c>
      <c r="V168" s="25">
        <f t="shared" si="53"/>
        <v>9.6087838699999997E-2</v>
      </c>
      <c r="W168" s="25">
        <v>8.8800000000000007E-3</v>
      </c>
      <c r="X168" s="25">
        <f t="shared" si="62"/>
        <v>9.7750000000000007E-3</v>
      </c>
      <c r="Y168" s="25"/>
      <c r="Z168" s="25">
        <f t="shared" si="54"/>
        <v>5.1244900000000006E-3</v>
      </c>
      <c r="AA168" s="25">
        <f t="shared" si="55"/>
        <v>0.11801700470000002</v>
      </c>
      <c r="AB168" s="25">
        <v>-1.58E-3</v>
      </c>
      <c r="AC168" s="25">
        <f t="shared" si="56"/>
        <v>-8.9499999999999996E-4</v>
      </c>
    </row>
    <row r="169" spans="1:29" s="15" customFormat="1">
      <c r="A169" s="18">
        <v>417</v>
      </c>
      <c r="B169" s="25">
        <v>-2.5000000000000001E-4</v>
      </c>
      <c r="C169" s="25">
        <v>7.9000000000000008E-3</v>
      </c>
      <c r="D169" s="25">
        <f t="shared" si="43"/>
        <v>8.8750000000000009E-3</v>
      </c>
      <c r="E169" s="25"/>
      <c r="F169" s="25">
        <f t="shared" si="44"/>
        <v>7.3304300000000006E-3</v>
      </c>
      <c r="G169" s="25">
        <f t="shared" si="45"/>
        <v>0.16881980290000001</v>
      </c>
      <c r="H169" s="25">
        <v>7.28E-3</v>
      </c>
      <c r="I169" s="25">
        <f t="shared" si="46"/>
        <v>8.2550000000000002E-3</v>
      </c>
      <c r="J169" s="25"/>
      <c r="K169" s="25">
        <f t="shared" si="47"/>
        <v>6.7617300000000005E-3</v>
      </c>
      <c r="L169" s="25">
        <f t="shared" si="48"/>
        <v>0.15572264190000001</v>
      </c>
      <c r="M169" s="25">
        <v>7.28E-3</v>
      </c>
      <c r="N169" s="25">
        <f t="shared" si="49"/>
        <v>8.2550000000000002E-3</v>
      </c>
      <c r="O169" s="25"/>
      <c r="P169" s="25">
        <f t="shared" si="50"/>
        <v>6.7603300000000002E-3</v>
      </c>
      <c r="Q169" s="25">
        <f t="shared" si="51"/>
        <v>0.1556903999</v>
      </c>
      <c r="R169" s="25">
        <v>5.2900000000000004E-3</v>
      </c>
      <c r="S169" s="25">
        <f t="shared" si="64"/>
        <v>6.2650000000000006E-3</v>
      </c>
      <c r="T169" s="25"/>
      <c r="U169" s="25">
        <f t="shared" si="52"/>
        <v>4.1922900000000004E-3</v>
      </c>
      <c r="V169" s="25">
        <f t="shared" si="53"/>
        <v>9.6548438700000017E-2</v>
      </c>
      <c r="W169" s="25">
        <v>8.7799999999999996E-3</v>
      </c>
      <c r="X169" s="25">
        <f t="shared" si="62"/>
        <v>9.7549999999999998E-3</v>
      </c>
      <c r="Y169" s="25"/>
      <c r="Z169" s="25">
        <f t="shared" si="54"/>
        <v>5.1044899999999997E-3</v>
      </c>
      <c r="AA169" s="25">
        <f t="shared" si="55"/>
        <v>0.11755640470000001</v>
      </c>
      <c r="AB169" s="25">
        <v>-1.6999999999999999E-3</v>
      </c>
      <c r="AC169" s="25">
        <f t="shared" si="56"/>
        <v>-9.7499999999999996E-4</v>
      </c>
    </row>
    <row r="170" spans="1:29" s="15" customFormat="1">
      <c r="A170" s="18">
        <v>418</v>
      </c>
      <c r="B170" s="25">
        <v>-6.0000000000000002E-5</v>
      </c>
      <c r="C170" s="25">
        <v>7.3699999999999998E-3</v>
      </c>
      <c r="D170" s="25">
        <f t="shared" si="43"/>
        <v>8.1150000000000007E-3</v>
      </c>
      <c r="E170" s="25"/>
      <c r="F170" s="25">
        <f t="shared" si="44"/>
        <v>6.5704300000000004E-3</v>
      </c>
      <c r="G170" s="25">
        <f t="shared" si="45"/>
        <v>0.15131700290000002</v>
      </c>
      <c r="H170" s="25">
        <v>7.0099999999999997E-3</v>
      </c>
      <c r="I170" s="25">
        <f t="shared" si="46"/>
        <v>7.7549999999999997E-3</v>
      </c>
      <c r="J170" s="25"/>
      <c r="K170" s="25">
        <f t="shared" si="47"/>
        <v>6.2617300000000001E-3</v>
      </c>
      <c r="L170" s="25">
        <f t="shared" si="48"/>
        <v>0.14420764190000002</v>
      </c>
      <c r="M170" s="25">
        <v>7.0200000000000002E-3</v>
      </c>
      <c r="N170" s="25">
        <f t="shared" si="49"/>
        <v>7.7650000000000002E-3</v>
      </c>
      <c r="O170" s="25"/>
      <c r="P170" s="25">
        <f t="shared" si="50"/>
        <v>6.2703300000000002E-3</v>
      </c>
      <c r="Q170" s="25">
        <f t="shared" si="51"/>
        <v>0.14440569990000002</v>
      </c>
      <c r="R170" s="25">
        <v>5.1799999999999997E-3</v>
      </c>
      <c r="S170" s="25">
        <f t="shared" si="64"/>
        <v>5.9249999999999997E-3</v>
      </c>
      <c r="T170" s="25"/>
      <c r="U170" s="25">
        <f t="shared" si="52"/>
        <v>3.8522899999999995E-3</v>
      </c>
      <c r="V170" s="25">
        <f t="shared" si="53"/>
        <v>8.8718238699999993E-2</v>
      </c>
      <c r="W170" s="25">
        <v>8.659E-3</v>
      </c>
      <c r="X170" s="25">
        <f t="shared" si="62"/>
        <v>9.4039999999999992E-3</v>
      </c>
      <c r="Y170" s="25"/>
      <c r="Z170" s="25">
        <f t="shared" si="54"/>
        <v>4.7534899999999991E-3</v>
      </c>
      <c r="AA170" s="25">
        <f t="shared" si="55"/>
        <v>0.10947287469999999</v>
      </c>
      <c r="AB170" s="25">
        <v>-1.4300000000000001E-3</v>
      </c>
      <c r="AC170" s="25">
        <f t="shared" si="56"/>
        <v>-7.45E-4</v>
      </c>
    </row>
    <row r="171" spans="1:29" s="15" customFormat="1">
      <c r="A171" s="18">
        <v>419</v>
      </c>
      <c r="B171" s="25">
        <v>-2.0000000000000001E-4</v>
      </c>
      <c r="C171" s="25">
        <v>7.7499999999999999E-3</v>
      </c>
      <c r="D171" s="25">
        <f t="shared" si="43"/>
        <v>8.6800000000000002E-3</v>
      </c>
      <c r="E171" s="25"/>
      <c r="F171" s="25">
        <f t="shared" si="44"/>
        <v>7.1354299999999999E-3</v>
      </c>
      <c r="G171" s="25">
        <f t="shared" si="45"/>
        <v>0.16432895290000002</v>
      </c>
      <c r="H171" s="25">
        <v>7.0699999999999999E-3</v>
      </c>
      <c r="I171" s="25">
        <f t="shared" si="46"/>
        <v>8.0000000000000002E-3</v>
      </c>
      <c r="J171" s="25"/>
      <c r="K171" s="25">
        <f t="shared" si="47"/>
        <v>6.5067300000000005E-3</v>
      </c>
      <c r="L171" s="25">
        <f t="shared" si="48"/>
        <v>0.14984999190000001</v>
      </c>
      <c r="M171" s="25">
        <v>7.0699999999999999E-3</v>
      </c>
      <c r="N171" s="25">
        <f t="shared" si="49"/>
        <v>8.0000000000000002E-3</v>
      </c>
      <c r="O171" s="25"/>
      <c r="P171" s="25">
        <f t="shared" si="50"/>
        <v>6.5053300000000001E-3</v>
      </c>
      <c r="Q171" s="25">
        <f t="shared" si="51"/>
        <v>0.14981774990000002</v>
      </c>
      <c r="R171" s="25">
        <v>5.11E-3</v>
      </c>
      <c r="S171" s="25">
        <f t="shared" si="64"/>
        <v>6.0400000000000002E-3</v>
      </c>
      <c r="T171" s="25"/>
      <c r="U171" s="25">
        <f t="shared" si="52"/>
        <v>3.9672900000000001E-3</v>
      </c>
      <c r="V171" s="25">
        <f t="shared" si="53"/>
        <v>9.1366688700000004E-2</v>
      </c>
      <c r="W171" s="25">
        <v>8.6800000000000002E-3</v>
      </c>
      <c r="X171" s="25">
        <f t="shared" si="62"/>
        <v>9.6100000000000005E-3</v>
      </c>
      <c r="Y171" s="25"/>
      <c r="Z171" s="25">
        <f t="shared" si="54"/>
        <v>4.9594900000000004E-3</v>
      </c>
      <c r="AA171" s="25">
        <f t="shared" si="55"/>
        <v>0.11421705470000001</v>
      </c>
      <c r="AB171" s="25">
        <v>-1.66E-3</v>
      </c>
      <c r="AC171" s="25">
        <f t="shared" si="56"/>
        <v>-9.3000000000000005E-4</v>
      </c>
    </row>
    <row r="172" spans="1:29" s="15" customFormat="1">
      <c r="A172" s="18">
        <v>420</v>
      </c>
      <c r="B172" s="25">
        <v>-1.4999999999999999E-4</v>
      </c>
      <c r="C172" s="25">
        <v>7.3099999999999997E-3</v>
      </c>
      <c r="D172" s="25">
        <f t="shared" si="43"/>
        <v>8.0999999999999996E-3</v>
      </c>
      <c r="E172" s="25"/>
      <c r="F172" s="25">
        <f t="shared" si="44"/>
        <v>6.5554299999999992E-3</v>
      </c>
      <c r="G172" s="25">
        <f t="shared" si="45"/>
        <v>0.1509715529</v>
      </c>
      <c r="H172" s="25">
        <v>6.9199999999999999E-3</v>
      </c>
      <c r="I172" s="25">
        <f t="shared" si="46"/>
        <v>7.7099999999999998E-3</v>
      </c>
      <c r="J172" s="25"/>
      <c r="K172" s="25">
        <f t="shared" si="47"/>
        <v>6.2167300000000002E-3</v>
      </c>
      <c r="L172" s="25">
        <f t="shared" si="48"/>
        <v>0.1431712919</v>
      </c>
      <c r="M172" s="25">
        <v>6.9300000000000004E-3</v>
      </c>
      <c r="N172" s="25">
        <f t="shared" si="49"/>
        <v>7.7200000000000003E-3</v>
      </c>
      <c r="O172" s="25"/>
      <c r="P172" s="25">
        <f t="shared" si="50"/>
        <v>6.2253300000000003E-3</v>
      </c>
      <c r="Q172" s="25">
        <f t="shared" si="51"/>
        <v>0.14336934990000003</v>
      </c>
      <c r="R172" s="25">
        <v>5.1200000000000004E-3</v>
      </c>
      <c r="S172" s="25">
        <f t="shared" si="64"/>
        <v>5.9100000000000003E-3</v>
      </c>
      <c r="T172" s="25"/>
      <c r="U172" s="25">
        <f t="shared" si="52"/>
        <v>3.8372900000000001E-3</v>
      </c>
      <c r="V172" s="25">
        <f t="shared" si="53"/>
        <v>8.837278870000001E-2</v>
      </c>
      <c r="W172" s="25">
        <v>8.6300000000000005E-3</v>
      </c>
      <c r="X172" s="25">
        <f t="shared" si="62"/>
        <v>9.4200000000000013E-3</v>
      </c>
      <c r="Y172" s="25"/>
      <c r="Z172" s="25">
        <f t="shared" si="54"/>
        <v>4.7694900000000012E-3</v>
      </c>
      <c r="AA172" s="25">
        <f t="shared" si="55"/>
        <v>0.10984135470000003</v>
      </c>
      <c r="AB172" s="25">
        <v>-1.4300000000000001E-3</v>
      </c>
      <c r="AC172" s="25">
        <f t="shared" si="56"/>
        <v>-7.9000000000000001E-4</v>
      </c>
    </row>
    <row r="173" spans="1:29" s="15" customFormat="1">
      <c r="A173" s="18">
        <v>421</v>
      </c>
      <c r="B173" s="25">
        <v>-1.4999999999999999E-4</v>
      </c>
      <c r="C173" s="25">
        <v>7.4400000000000004E-3</v>
      </c>
      <c r="D173" s="25">
        <f t="shared" si="43"/>
        <v>8.3049999999999999E-3</v>
      </c>
      <c r="E173" s="25"/>
      <c r="F173" s="25">
        <f t="shared" si="44"/>
        <v>6.7604299999999996E-3</v>
      </c>
      <c r="G173" s="25">
        <f t="shared" si="45"/>
        <v>0.15569270290000001</v>
      </c>
      <c r="H173" s="25">
        <v>6.8799999999999998E-3</v>
      </c>
      <c r="I173" s="25">
        <f t="shared" si="46"/>
        <v>7.7450000000000001E-3</v>
      </c>
      <c r="J173" s="25"/>
      <c r="K173" s="25">
        <f t="shared" si="47"/>
        <v>6.2517300000000005E-3</v>
      </c>
      <c r="L173" s="25">
        <f t="shared" si="48"/>
        <v>0.14397734190000003</v>
      </c>
      <c r="M173" s="25">
        <v>6.8799999999999998E-3</v>
      </c>
      <c r="N173" s="25">
        <f t="shared" si="49"/>
        <v>7.7450000000000001E-3</v>
      </c>
      <c r="O173" s="25"/>
      <c r="P173" s="25">
        <f t="shared" si="50"/>
        <v>6.2503300000000001E-3</v>
      </c>
      <c r="Q173" s="25">
        <f t="shared" si="51"/>
        <v>0.14394509990000001</v>
      </c>
      <c r="R173" s="25">
        <v>4.9199999999999999E-3</v>
      </c>
      <c r="S173" s="25">
        <f t="shared" si="64"/>
        <v>5.7850000000000002E-3</v>
      </c>
      <c r="T173" s="25"/>
      <c r="U173" s="25">
        <f t="shared" si="52"/>
        <v>3.71229E-3</v>
      </c>
      <c r="V173" s="25">
        <f t="shared" si="53"/>
        <v>8.5494038700000011E-2</v>
      </c>
      <c r="W173" s="25">
        <v>8.4799999999999997E-3</v>
      </c>
      <c r="X173" s="25">
        <f>W173-AC173</f>
        <v>9.3449999999999991E-3</v>
      </c>
      <c r="Y173" s="25"/>
      <c r="Z173" s="25">
        <f t="shared" si="54"/>
        <v>4.6944899999999991E-3</v>
      </c>
      <c r="AA173" s="25">
        <f t="shared" si="55"/>
        <v>0.10811410469999999</v>
      </c>
      <c r="AB173" s="25">
        <v>-1.58E-3</v>
      </c>
      <c r="AC173" s="25">
        <f t="shared" si="56"/>
        <v>-8.6499999999999999E-4</v>
      </c>
    </row>
    <row r="174" spans="1:29" s="15" customFormat="1">
      <c r="A174" s="18">
        <v>422</v>
      </c>
      <c r="B174" s="25">
        <v>-2.0000000000000002E-5</v>
      </c>
      <c r="C174" s="25">
        <v>7.2500000000000004E-3</v>
      </c>
      <c r="D174" s="25">
        <f t="shared" si="43"/>
        <v>7.9750000000000012E-3</v>
      </c>
      <c r="E174" s="25"/>
      <c r="F174" s="25">
        <f t="shared" si="44"/>
        <v>6.4304300000000009E-3</v>
      </c>
      <c r="G174" s="25">
        <f t="shared" si="45"/>
        <v>0.14809280290000001</v>
      </c>
      <c r="H174" s="25">
        <v>6.8799999999999998E-3</v>
      </c>
      <c r="I174" s="25">
        <f t="shared" si="46"/>
        <v>7.6049999999999998E-3</v>
      </c>
      <c r="J174" s="25"/>
      <c r="K174" s="25">
        <f t="shared" si="47"/>
        <v>6.1117299999999992E-3</v>
      </c>
      <c r="L174" s="25">
        <f t="shared" si="48"/>
        <v>0.14075314189999999</v>
      </c>
      <c r="M174" s="25">
        <v>6.8799999999999998E-3</v>
      </c>
      <c r="N174" s="25">
        <f t="shared" si="49"/>
        <v>7.6049999999999998E-3</v>
      </c>
      <c r="O174" s="25"/>
      <c r="P174" s="25">
        <f t="shared" si="50"/>
        <v>6.1103299999999998E-3</v>
      </c>
      <c r="Q174" s="25">
        <f t="shared" si="51"/>
        <v>0.1407208999</v>
      </c>
      <c r="R174" s="25">
        <v>5.0200000000000002E-3</v>
      </c>
      <c r="S174" s="25">
        <f>R174-AC174</f>
        <v>5.7450000000000001E-3</v>
      </c>
      <c r="T174" s="25"/>
      <c r="U174" s="25">
        <f t="shared" si="52"/>
        <v>3.6722899999999999E-3</v>
      </c>
      <c r="V174" s="25">
        <f t="shared" si="53"/>
        <v>8.45728387E-2</v>
      </c>
      <c r="W174" s="25">
        <v>8.6499999999999997E-3</v>
      </c>
      <c r="X174" s="25">
        <f t="shared" ref="X174:X180" si="65">W174-AC174</f>
        <v>9.3749999999999997E-3</v>
      </c>
      <c r="Y174" s="25"/>
      <c r="Z174" s="25">
        <f t="shared" si="54"/>
        <v>4.7244899999999996E-3</v>
      </c>
      <c r="AA174" s="25">
        <f t="shared" si="55"/>
        <v>0.1088050047</v>
      </c>
      <c r="AB174" s="25">
        <v>-1.4300000000000001E-3</v>
      </c>
      <c r="AC174" s="25">
        <f t="shared" si="56"/>
        <v>-7.2500000000000006E-4</v>
      </c>
    </row>
    <row r="175" spans="1:29" s="15" customFormat="1">
      <c r="A175" s="18">
        <v>423</v>
      </c>
      <c r="B175" s="25">
        <v>-1.2999999999999999E-4</v>
      </c>
      <c r="C175" s="25">
        <v>7.2899999999999996E-3</v>
      </c>
      <c r="D175" s="25">
        <f t="shared" si="43"/>
        <v>8.1300000000000001E-3</v>
      </c>
      <c r="E175" s="25"/>
      <c r="F175" s="25">
        <f t="shared" si="44"/>
        <v>6.5854299999999998E-3</v>
      </c>
      <c r="G175" s="25">
        <f t="shared" si="45"/>
        <v>0.15166245289999999</v>
      </c>
      <c r="H175" s="25">
        <v>6.5300000000000002E-3</v>
      </c>
      <c r="I175" s="25">
        <f t="shared" si="46"/>
        <v>7.3699999999999998E-3</v>
      </c>
      <c r="J175" s="25"/>
      <c r="K175" s="25">
        <f t="shared" si="47"/>
        <v>5.8767300000000001E-3</v>
      </c>
      <c r="L175" s="25">
        <f t="shared" si="48"/>
        <v>0.13534109190000002</v>
      </c>
      <c r="M175" s="25">
        <v>6.5300000000000002E-3</v>
      </c>
      <c r="N175" s="25">
        <f t="shared" si="49"/>
        <v>7.3699999999999998E-3</v>
      </c>
      <c r="O175" s="25"/>
      <c r="P175" s="25">
        <f t="shared" si="50"/>
        <v>5.8753299999999998E-3</v>
      </c>
      <c r="Q175" s="25">
        <f t="shared" si="51"/>
        <v>0.1353088499</v>
      </c>
      <c r="R175" s="25">
        <v>4.9800000000000001E-3</v>
      </c>
      <c r="S175" s="25">
        <f t="shared" ref="S175:S186" si="66">R175-AC175</f>
        <v>5.8199999999999997E-3</v>
      </c>
      <c r="T175" s="25"/>
      <c r="U175" s="25">
        <f t="shared" si="52"/>
        <v>3.7472899999999995E-3</v>
      </c>
      <c r="V175" s="25">
        <f t="shared" si="53"/>
        <v>8.6300088699999986E-2</v>
      </c>
      <c r="W175" s="25">
        <v>8.5100000000000002E-3</v>
      </c>
      <c r="X175" s="25">
        <f t="shared" si="65"/>
        <v>9.3500000000000007E-3</v>
      </c>
      <c r="Y175" s="25"/>
      <c r="Z175" s="25">
        <f t="shared" si="54"/>
        <v>4.6994900000000006E-3</v>
      </c>
      <c r="AA175" s="25">
        <f t="shared" si="55"/>
        <v>0.10822925470000001</v>
      </c>
      <c r="AB175" s="25">
        <v>-1.5499999999999999E-3</v>
      </c>
      <c r="AC175" s="25">
        <f t="shared" si="56"/>
        <v>-8.3999999999999993E-4</v>
      </c>
    </row>
    <row r="176" spans="1:29" s="15" customFormat="1">
      <c r="A176" s="18">
        <v>424</v>
      </c>
      <c r="B176" s="25">
        <v>-8.0000000000000007E-5</v>
      </c>
      <c r="C176" s="25">
        <v>6.9300000000000004E-3</v>
      </c>
      <c r="D176" s="25">
        <f t="shared" si="43"/>
        <v>7.7150000000000005E-3</v>
      </c>
      <c r="E176" s="25"/>
      <c r="F176" s="25">
        <f t="shared" si="44"/>
        <v>6.1704300000000002E-3</v>
      </c>
      <c r="G176" s="25">
        <f t="shared" si="45"/>
        <v>0.1421050029</v>
      </c>
      <c r="H176" s="25">
        <v>6.6E-3</v>
      </c>
      <c r="I176" s="25">
        <f t="shared" si="46"/>
        <v>7.3850000000000001E-3</v>
      </c>
      <c r="J176" s="25"/>
      <c r="K176" s="25">
        <f t="shared" si="47"/>
        <v>5.8917299999999995E-3</v>
      </c>
      <c r="L176" s="25">
        <f t="shared" si="48"/>
        <v>0.13568654189999999</v>
      </c>
      <c r="M176" s="25">
        <v>6.6E-3</v>
      </c>
      <c r="N176" s="25">
        <f t="shared" si="49"/>
        <v>7.3850000000000001E-3</v>
      </c>
      <c r="O176" s="25"/>
      <c r="P176" s="25">
        <f t="shared" si="50"/>
        <v>5.89033E-3</v>
      </c>
      <c r="Q176" s="25">
        <f t="shared" si="51"/>
        <v>0.1356542999</v>
      </c>
      <c r="R176" s="25">
        <v>4.9500000000000004E-3</v>
      </c>
      <c r="S176" s="25">
        <f t="shared" si="66"/>
        <v>5.7350000000000005E-3</v>
      </c>
      <c r="T176" s="25"/>
      <c r="U176" s="25">
        <f t="shared" si="52"/>
        <v>3.6622900000000003E-3</v>
      </c>
      <c r="V176" s="25">
        <f t="shared" si="53"/>
        <v>8.4342538700000011E-2</v>
      </c>
      <c r="W176" s="25">
        <v>8.4489999999999999E-3</v>
      </c>
      <c r="X176" s="25">
        <f t="shared" si="65"/>
        <v>9.2339999999999992E-3</v>
      </c>
      <c r="Y176" s="25"/>
      <c r="Z176" s="25">
        <f t="shared" si="54"/>
        <v>4.5834899999999991E-3</v>
      </c>
      <c r="AA176" s="25">
        <f t="shared" si="55"/>
        <v>0.10555777469999998</v>
      </c>
      <c r="AB176" s="25">
        <v>-1.49E-3</v>
      </c>
      <c r="AC176" s="25">
        <f t="shared" si="56"/>
        <v>-7.85E-4</v>
      </c>
    </row>
    <row r="177" spans="1:29" s="15" customFormat="1">
      <c r="A177" s="18">
        <v>425</v>
      </c>
      <c r="B177" s="25">
        <v>-1.9000000000000001E-4</v>
      </c>
      <c r="C177" s="25">
        <v>7.0699999999999999E-3</v>
      </c>
      <c r="D177" s="25">
        <f t="shared" si="43"/>
        <v>7.9550000000000003E-3</v>
      </c>
      <c r="E177" s="25"/>
      <c r="F177" s="25">
        <f t="shared" si="44"/>
        <v>6.4104299999999999E-3</v>
      </c>
      <c r="G177" s="25">
        <f t="shared" si="45"/>
        <v>0.14763220290000001</v>
      </c>
      <c r="H177" s="25">
        <v>6.4900000000000001E-3</v>
      </c>
      <c r="I177" s="25">
        <f t="shared" si="46"/>
        <v>7.3750000000000005E-3</v>
      </c>
      <c r="J177" s="25"/>
      <c r="K177" s="25">
        <f t="shared" si="47"/>
        <v>5.8817299999999999E-3</v>
      </c>
      <c r="L177" s="25">
        <f t="shared" si="48"/>
        <v>0.1354562419</v>
      </c>
      <c r="M177" s="25">
        <v>6.4900000000000001E-3</v>
      </c>
      <c r="N177" s="25">
        <f t="shared" si="49"/>
        <v>7.3750000000000005E-3</v>
      </c>
      <c r="O177" s="25"/>
      <c r="P177" s="25">
        <f t="shared" si="50"/>
        <v>5.8803300000000005E-3</v>
      </c>
      <c r="Q177" s="25">
        <f t="shared" si="51"/>
        <v>0.13542399990000001</v>
      </c>
      <c r="R177" s="25">
        <v>4.7499999999999999E-3</v>
      </c>
      <c r="S177" s="25">
        <f t="shared" si="66"/>
        <v>5.6350000000000003E-3</v>
      </c>
      <c r="T177" s="25"/>
      <c r="U177" s="25">
        <f t="shared" si="52"/>
        <v>3.5622900000000001E-3</v>
      </c>
      <c r="V177" s="25">
        <f t="shared" si="53"/>
        <v>8.2039538700000011E-2</v>
      </c>
      <c r="W177" s="25">
        <v>8.3300000000000006E-3</v>
      </c>
      <c r="X177" s="25">
        <f t="shared" si="65"/>
        <v>9.215000000000001E-3</v>
      </c>
      <c r="Y177" s="25"/>
      <c r="Z177" s="25">
        <f t="shared" si="54"/>
        <v>4.5644900000000009E-3</v>
      </c>
      <c r="AA177" s="25">
        <f t="shared" si="55"/>
        <v>0.10512020470000003</v>
      </c>
      <c r="AB177" s="25">
        <v>-1.58E-3</v>
      </c>
      <c r="AC177" s="25">
        <f t="shared" si="56"/>
        <v>-8.8500000000000004E-4</v>
      </c>
    </row>
    <row r="178" spans="1:29" s="15" customFormat="1">
      <c r="A178" s="18">
        <v>426</v>
      </c>
      <c r="B178" s="25">
        <v>-3.0000000000000001E-5</v>
      </c>
      <c r="C178" s="25">
        <v>6.6400000000000001E-3</v>
      </c>
      <c r="D178" s="25">
        <f t="shared" si="43"/>
        <v>7.3800000000000003E-3</v>
      </c>
      <c r="E178" s="25"/>
      <c r="F178" s="25">
        <f t="shared" si="44"/>
        <v>5.83543E-3</v>
      </c>
      <c r="G178" s="25">
        <f t="shared" si="45"/>
        <v>0.1343899529</v>
      </c>
      <c r="H178" s="25">
        <v>6.4099999999999999E-3</v>
      </c>
      <c r="I178" s="25">
        <f t="shared" si="46"/>
        <v>7.1500000000000001E-3</v>
      </c>
      <c r="J178" s="25"/>
      <c r="K178" s="25">
        <f t="shared" si="47"/>
        <v>5.6567300000000004E-3</v>
      </c>
      <c r="L178" s="25">
        <f t="shared" si="48"/>
        <v>0.13027449190000001</v>
      </c>
      <c r="M178" s="25">
        <v>6.4099999999999999E-3</v>
      </c>
      <c r="N178" s="25">
        <f t="shared" si="49"/>
        <v>7.1500000000000001E-3</v>
      </c>
      <c r="O178" s="25"/>
      <c r="P178" s="25">
        <f t="shared" si="50"/>
        <v>5.6553300000000001E-3</v>
      </c>
      <c r="Q178" s="25">
        <f t="shared" si="51"/>
        <v>0.1302422499</v>
      </c>
      <c r="R178" s="25">
        <v>4.81E-3</v>
      </c>
      <c r="S178" s="25">
        <f t="shared" si="66"/>
        <v>5.5500000000000002E-3</v>
      </c>
      <c r="T178" s="25"/>
      <c r="U178" s="25">
        <f t="shared" si="52"/>
        <v>3.4772900000000001E-3</v>
      </c>
      <c r="V178" s="25">
        <f t="shared" si="53"/>
        <v>8.0081988700000009E-2</v>
      </c>
      <c r="W178" s="25">
        <v>8.319E-3</v>
      </c>
      <c r="X178" s="25">
        <f t="shared" si="65"/>
        <v>9.0589999999999993E-3</v>
      </c>
      <c r="Y178" s="25"/>
      <c r="Z178" s="25">
        <f t="shared" si="54"/>
        <v>4.4084899999999993E-3</v>
      </c>
      <c r="AA178" s="25">
        <f t="shared" si="55"/>
        <v>0.10152752469999998</v>
      </c>
      <c r="AB178" s="25">
        <v>-1.4499999999999999E-3</v>
      </c>
      <c r="AC178" s="25">
        <f t="shared" si="56"/>
        <v>-7.3999999999999999E-4</v>
      </c>
    </row>
    <row r="179" spans="1:29" s="15" customFormat="1">
      <c r="A179" s="18">
        <v>427</v>
      </c>
      <c r="B179" s="25">
        <v>-1.6000000000000001E-4</v>
      </c>
      <c r="C179" s="25">
        <v>6.9800000000000001E-3</v>
      </c>
      <c r="D179" s="25">
        <f t="shared" si="43"/>
        <v>7.8499999999999993E-3</v>
      </c>
      <c r="E179" s="25"/>
      <c r="F179" s="25">
        <f t="shared" si="44"/>
        <v>6.305429999999999E-3</v>
      </c>
      <c r="G179" s="25">
        <f t="shared" si="45"/>
        <v>0.14521405289999997</v>
      </c>
      <c r="H179" s="25">
        <v>6.3299999999999997E-3</v>
      </c>
      <c r="I179" s="25">
        <f t="shared" si="46"/>
        <v>7.1999999999999998E-3</v>
      </c>
      <c r="J179" s="25"/>
      <c r="K179" s="25">
        <f t="shared" si="47"/>
        <v>5.7067300000000001E-3</v>
      </c>
      <c r="L179" s="25">
        <f t="shared" si="48"/>
        <v>0.13142599190000001</v>
      </c>
      <c r="M179" s="25">
        <v>6.3299999999999997E-3</v>
      </c>
      <c r="N179" s="25">
        <f t="shared" si="49"/>
        <v>7.1999999999999998E-3</v>
      </c>
      <c r="O179" s="25"/>
      <c r="P179" s="25">
        <f t="shared" si="50"/>
        <v>5.7053299999999998E-3</v>
      </c>
      <c r="Q179" s="25">
        <f t="shared" si="51"/>
        <v>0.1313937499</v>
      </c>
      <c r="R179" s="25">
        <v>4.7000000000000002E-3</v>
      </c>
      <c r="S179" s="25">
        <f t="shared" si="66"/>
        <v>5.5700000000000003E-3</v>
      </c>
      <c r="T179" s="25"/>
      <c r="U179" s="25">
        <f t="shared" si="52"/>
        <v>3.4972900000000001E-3</v>
      </c>
      <c r="V179" s="25">
        <f t="shared" si="53"/>
        <v>8.0542588700000001E-2</v>
      </c>
      <c r="W179" s="25">
        <v>8.2400000000000008E-3</v>
      </c>
      <c r="X179" s="25">
        <f t="shared" si="65"/>
        <v>9.11E-3</v>
      </c>
      <c r="Y179" s="25"/>
      <c r="Z179" s="25">
        <f t="shared" si="54"/>
        <v>4.45949E-3</v>
      </c>
      <c r="AA179" s="25">
        <f t="shared" si="55"/>
        <v>0.1027020547</v>
      </c>
      <c r="AB179" s="25">
        <v>-1.58E-3</v>
      </c>
      <c r="AC179" s="25">
        <f t="shared" si="56"/>
        <v>-8.7000000000000001E-4</v>
      </c>
    </row>
    <row r="180" spans="1:29" s="15" customFormat="1">
      <c r="A180" s="18">
        <v>428</v>
      </c>
      <c r="B180" s="25">
        <v>0</v>
      </c>
      <c r="C180" s="25">
        <v>6.5599999999999999E-3</v>
      </c>
      <c r="D180" s="25">
        <f t="shared" si="43"/>
        <v>7.3049999999999999E-3</v>
      </c>
      <c r="E180" s="25"/>
      <c r="F180" s="25">
        <f t="shared" si="44"/>
        <v>5.7604299999999995E-3</v>
      </c>
      <c r="G180" s="25">
        <f t="shared" si="45"/>
        <v>0.13266270289999998</v>
      </c>
      <c r="H180" s="25">
        <v>6.3200000000000001E-3</v>
      </c>
      <c r="I180" s="25">
        <f t="shared" si="46"/>
        <v>7.0650000000000001E-3</v>
      </c>
      <c r="J180" s="25"/>
      <c r="K180" s="25">
        <f t="shared" si="47"/>
        <v>5.5717300000000004E-3</v>
      </c>
      <c r="L180" s="25">
        <f t="shared" si="48"/>
        <v>0.12831694190000001</v>
      </c>
      <c r="M180" s="25">
        <v>6.3200000000000001E-3</v>
      </c>
      <c r="N180" s="25">
        <f t="shared" si="49"/>
        <v>7.0650000000000001E-3</v>
      </c>
      <c r="O180" s="25"/>
      <c r="P180" s="25">
        <f t="shared" si="50"/>
        <v>5.5703300000000001E-3</v>
      </c>
      <c r="Q180" s="25">
        <f t="shared" si="51"/>
        <v>0.12828469990000002</v>
      </c>
      <c r="R180" s="25">
        <v>4.4900000000000001E-3</v>
      </c>
      <c r="S180" s="25">
        <f t="shared" si="66"/>
        <v>5.2350000000000001E-3</v>
      </c>
      <c r="T180" s="25"/>
      <c r="U180" s="25">
        <f t="shared" si="52"/>
        <v>3.1622899999999999E-3</v>
      </c>
      <c r="V180" s="25">
        <f t="shared" si="53"/>
        <v>7.28275387E-2</v>
      </c>
      <c r="W180" s="25">
        <v>8.09E-3</v>
      </c>
      <c r="X180" s="25">
        <f t="shared" si="65"/>
        <v>8.8349999999999991E-3</v>
      </c>
      <c r="Y180" s="25"/>
      <c r="Z180" s="25">
        <f t="shared" si="54"/>
        <v>4.184489999999999E-3</v>
      </c>
      <c r="AA180" s="25">
        <f t="shared" si="55"/>
        <v>9.6368804699999977E-2</v>
      </c>
      <c r="AB180" s="25">
        <v>-1.49E-3</v>
      </c>
      <c r="AC180" s="25">
        <f t="shared" si="56"/>
        <v>-7.45E-4</v>
      </c>
    </row>
    <row r="181" spans="1:29" s="15" customFormat="1">
      <c r="A181" s="18">
        <v>429</v>
      </c>
      <c r="B181" s="25">
        <v>-2.2000000000000001E-4</v>
      </c>
      <c r="C181" s="25">
        <v>6.8199999999999997E-3</v>
      </c>
      <c r="D181" s="25">
        <f t="shared" si="43"/>
        <v>7.7249999999999992E-3</v>
      </c>
      <c r="E181" s="25"/>
      <c r="F181" s="25">
        <f t="shared" si="44"/>
        <v>6.1804299999999989E-3</v>
      </c>
      <c r="G181" s="25">
        <f t="shared" si="45"/>
        <v>0.14233530289999999</v>
      </c>
      <c r="H181" s="25">
        <v>6.1399999999999996E-3</v>
      </c>
      <c r="I181" s="25">
        <f t="shared" si="46"/>
        <v>7.0449999999999992E-3</v>
      </c>
      <c r="J181" s="25"/>
      <c r="K181" s="25">
        <f t="shared" si="47"/>
        <v>5.5517299999999995E-3</v>
      </c>
      <c r="L181" s="25">
        <f t="shared" si="48"/>
        <v>0.1278563419</v>
      </c>
      <c r="M181" s="25">
        <v>6.1399999999999996E-3</v>
      </c>
      <c r="N181" s="25">
        <f t="shared" si="49"/>
        <v>7.0449999999999992E-3</v>
      </c>
      <c r="O181" s="25"/>
      <c r="P181" s="25">
        <f t="shared" si="50"/>
        <v>5.5503299999999992E-3</v>
      </c>
      <c r="Q181" s="25">
        <f t="shared" si="51"/>
        <v>0.12782409989999999</v>
      </c>
      <c r="R181" s="25">
        <v>4.7000000000000002E-3</v>
      </c>
      <c r="S181" s="25">
        <f t="shared" si="66"/>
        <v>5.6050000000000006E-3</v>
      </c>
      <c r="T181" s="25"/>
      <c r="U181" s="25">
        <f t="shared" si="52"/>
        <v>3.5322900000000004E-3</v>
      </c>
      <c r="V181" s="25">
        <f t="shared" si="53"/>
        <v>8.1348638700000017E-2</v>
      </c>
      <c r="W181" s="25">
        <v>8.1890000000000001E-3</v>
      </c>
      <c r="X181" s="25">
        <f>W181-AC181</f>
        <v>9.0939999999999997E-3</v>
      </c>
      <c r="Y181" s="25"/>
      <c r="Z181" s="25">
        <f t="shared" si="54"/>
        <v>4.4434899999999996E-3</v>
      </c>
      <c r="AA181" s="25">
        <f t="shared" si="55"/>
        <v>0.1023335747</v>
      </c>
      <c r="AB181" s="25">
        <v>-1.5900000000000001E-3</v>
      </c>
      <c r="AC181" s="25">
        <f t="shared" si="56"/>
        <v>-9.0499999999999999E-4</v>
      </c>
    </row>
    <row r="182" spans="1:29" s="15" customFormat="1">
      <c r="A182" s="18">
        <v>430</v>
      </c>
      <c r="B182" s="25">
        <v>-1.7000000000000001E-4</v>
      </c>
      <c r="C182" s="25">
        <v>6.5100000000000002E-3</v>
      </c>
      <c r="D182" s="25">
        <f t="shared" si="43"/>
        <v>7.345E-3</v>
      </c>
      <c r="E182" s="25"/>
      <c r="F182" s="25">
        <f t="shared" si="44"/>
        <v>5.8004299999999996E-3</v>
      </c>
      <c r="G182" s="25">
        <f t="shared" si="45"/>
        <v>0.1335839029</v>
      </c>
      <c r="H182" s="25">
        <v>6.1000000000000004E-3</v>
      </c>
      <c r="I182" s="25">
        <f t="shared" si="46"/>
        <v>6.9350000000000002E-3</v>
      </c>
      <c r="J182" s="25"/>
      <c r="K182" s="25">
        <f t="shared" si="47"/>
        <v>5.4417300000000005E-3</v>
      </c>
      <c r="L182" s="25">
        <f t="shared" si="48"/>
        <v>0.12532304190000002</v>
      </c>
      <c r="M182" s="25">
        <v>6.1000000000000004E-3</v>
      </c>
      <c r="N182" s="25">
        <f t="shared" si="49"/>
        <v>6.9350000000000002E-3</v>
      </c>
      <c r="O182" s="25"/>
      <c r="P182" s="25">
        <f t="shared" si="50"/>
        <v>5.4403300000000002E-3</v>
      </c>
      <c r="Q182" s="25">
        <f t="shared" si="51"/>
        <v>0.1252907999</v>
      </c>
      <c r="R182" s="25">
        <v>4.5900000000000003E-3</v>
      </c>
      <c r="S182" s="25">
        <f t="shared" si="66"/>
        <v>5.4250000000000001E-3</v>
      </c>
      <c r="T182" s="25"/>
      <c r="U182" s="25">
        <f t="shared" si="52"/>
        <v>3.35229E-3</v>
      </c>
      <c r="V182" s="25">
        <f t="shared" si="53"/>
        <v>7.720323870000001E-2</v>
      </c>
      <c r="W182" s="25">
        <v>8.2290000000000002E-3</v>
      </c>
      <c r="X182" s="25">
        <f t="shared" ref="X182:X245" si="67">W182-AC182</f>
        <v>9.0640000000000009E-3</v>
      </c>
      <c r="Y182" s="25"/>
      <c r="Z182" s="25">
        <f t="shared" si="54"/>
        <v>4.4134900000000008E-3</v>
      </c>
      <c r="AA182" s="25">
        <f t="shared" si="55"/>
        <v>0.10164267470000002</v>
      </c>
      <c r="AB182" s="25">
        <v>-1.5E-3</v>
      </c>
      <c r="AC182" s="25">
        <f t="shared" si="56"/>
        <v>-8.3500000000000002E-4</v>
      </c>
    </row>
    <row r="183" spans="1:29" s="15" customFormat="1">
      <c r="A183" s="18">
        <v>431</v>
      </c>
      <c r="B183" s="25">
        <v>-2.4000000000000001E-4</v>
      </c>
      <c r="C183" s="25">
        <v>6.6899999999999998E-3</v>
      </c>
      <c r="D183" s="25">
        <f t="shared" si="43"/>
        <v>7.6299999999999996E-3</v>
      </c>
      <c r="E183" s="25"/>
      <c r="F183" s="25">
        <f t="shared" si="44"/>
        <v>6.0854299999999993E-3</v>
      </c>
      <c r="G183" s="25">
        <f t="shared" si="45"/>
        <v>0.1401474529</v>
      </c>
      <c r="H183" s="25">
        <v>5.9800000000000001E-3</v>
      </c>
      <c r="I183" s="25">
        <f t="shared" si="46"/>
        <v>6.9199999999999999E-3</v>
      </c>
      <c r="J183" s="25"/>
      <c r="K183" s="25">
        <f t="shared" si="47"/>
        <v>5.4267299999999994E-3</v>
      </c>
      <c r="L183" s="25">
        <f t="shared" si="48"/>
        <v>0.12497759189999999</v>
      </c>
      <c r="M183" s="25">
        <v>5.9800000000000001E-3</v>
      </c>
      <c r="N183" s="25">
        <f t="shared" si="49"/>
        <v>6.9199999999999999E-3</v>
      </c>
      <c r="O183" s="25"/>
      <c r="P183" s="25">
        <f t="shared" si="50"/>
        <v>5.4253299999999999E-3</v>
      </c>
      <c r="Q183" s="25">
        <f t="shared" si="51"/>
        <v>0.1249453499</v>
      </c>
      <c r="R183" s="25">
        <v>4.4900000000000001E-3</v>
      </c>
      <c r="S183" s="25">
        <f t="shared" si="66"/>
        <v>5.4299999999999999E-3</v>
      </c>
      <c r="T183" s="25"/>
      <c r="U183" s="25">
        <f t="shared" si="52"/>
        <v>3.3572899999999998E-3</v>
      </c>
      <c r="V183" s="25">
        <f t="shared" si="53"/>
        <v>7.7318388700000004E-2</v>
      </c>
      <c r="W183" s="25">
        <v>7.979E-3</v>
      </c>
      <c r="X183" s="25">
        <f t="shared" si="67"/>
        <v>8.9189999999999998E-3</v>
      </c>
      <c r="Y183" s="25"/>
      <c r="Z183" s="25">
        <f t="shared" si="54"/>
        <v>4.2684899999999998E-3</v>
      </c>
      <c r="AA183" s="25">
        <f t="shared" si="55"/>
        <v>9.83033247E-2</v>
      </c>
      <c r="AB183" s="25">
        <v>-1.64E-3</v>
      </c>
      <c r="AC183" s="25">
        <f t="shared" si="56"/>
        <v>-9.3999999999999997E-4</v>
      </c>
    </row>
    <row r="184" spans="1:29" s="15" customFormat="1">
      <c r="A184" s="18">
        <v>432</v>
      </c>
      <c r="B184" s="25">
        <v>6.0000000000000002E-5</v>
      </c>
      <c r="C184" s="25">
        <v>6.2199999999999998E-3</v>
      </c>
      <c r="D184" s="25">
        <f t="shared" si="43"/>
        <v>6.875E-3</v>
      </c>
      <c r="E184" s="25"/>
      <c r="F184" s="25">
        <f t="shared" si="44"/>
        <v>5.3304299999999997E-3</v>
      </c>
      <c r="G184" s="25">
        <f t="shared" si="45"/>
        <v>0.12275980290000001</v>
      </c>
      <c r="H184" s="25">
        <v>6.0200000000000002E-3</v>
      </c>
      <c r="I184" s="25">
        <f t="shared" si="46"/>
        <v>6.6750000000000004E-3</v>
      </c>
      <c r="J184" s="25"/>
      <c r="K184" s="25">
        <f t="shared" si="47"/>
        <v>5.1817300000000007E-3</v>
      </c>
      <c r="L184" s="25">
        <f t="shared" si="48"/>
        <v>0.11933524190000003</v>
      </c>
      <c r="M184" s="25">
        <v>6.0200000000000002E-3</v>
      </c>
      <c r="N184" s="25">
        <f t="shared" si="49"/>
        <v>6.6750000000000004E-3</v>
      </c>
      <c r="O184" s="25"/>
      <c r="P184" s="25">
        <f t="shared" si="50"/>
        <v>5.1803300000000004E-3</v>
      </c>
      <c r="Q184" s="25">
        <f t="shared" si="51"/>
        <v>0.11930299990000001</v>
      </c>
      <c r="R184" s="25">
        <v>4.2199999999999998E-3</v>
      </c>
      <c r="S184" s="25">
        <f t="shared" si="66"/>
        <v>4.875E-3</v>
      </c>
      <c r="T184" s="25"/>
      <c r="U184" s="25">
        <f t="shared" si="52"/>
        <v>2.8022899999999998E-3</v>
      </c>
      <c r="V184" s="25">
        <f t="shared" si="53"/>
        <v>6.4536738699999999E-2</v>
      </c>
      <c r="W184" s="25">
        <v>7.7400000000000004E-3</v>
      </c>
      <c r="X184" s="25">
        <f t="shared" si="67"/>
        <v>8.3949999999999997E-3</v>
      </c>
      <c r="Y184" s="25"/>
      <c r="Z184" s="25">
        <f t="shared" si="54"/>
        <v>3.7444899999999996E-3</v>
      </c>
      <c r="AA184" s="25">
        <f t="shared" si="55"/>
        <v>8.6235604699999996E-2</v>
      </c>
      <c r="AB184" s="25">
        <v>-1.3699999999999999E-3</v>
      </c>
      <c r="AC184" s="25">
        <f t="shared" si="56"/>
        <v>-6.5499999999999998E-4</v>
      </c>
    </row>
    <row r="185" spans="1:29" s="15" customFormat="1">
      <c r="A185" s="18">
        <v>433</v>
      </c>
      <c r="B185" s="25">
        <v>-8.0000000000000007E-5</v>
      </c>
      <c r="C185" s="25">
        <v>6.43E-3</v>
      </c>
      <c r="D185" s="25">
        <f t="shared" si="43"/>
        <v>7.2700000000000004E-3</v>
      </c>
      <c r="E185" s="25"/>
      <c r="F185" s="25">
        <f t="shared" si="44"/>
        <v>5.7254300000000001E-3</v>
      </c>
      <c r="G185" s="25">
        <f t="shared" si="45"/>
        <v>0.13185665290000001</v>
      </c>
      <c r="H185" s="25">
        <v>5.8100000000000001E-3</v>
      </c>
      <c r="I185" s="25">
        <f t="shared" si="46"/>
        <v>6.6499999999999997E-3</v>
      </c>
      <c r="J185" s="25"/>
      <c r="K185" s="25">
        <f t="shared" si="47"/>
        <v>5.15673E-3</v>
      </c>
      <c r="L185" s="25">
        <f t="shared" si="48"/>
        <v>0.1187594919</v>
      </c>
      <c r="M185" s="25">
        <v>5.8100000000000001E-3</v>
      </c>
      <c r="N185" s="25">
        <f t="shared" si="49"/>
        <v>6.6499999999999997E-3</v>
      </c>
      <c r="O185" s="25"/>
      <c r="P185" s="25">
        <f t="shared" si="50"/>
        <v>5.1553299999999996E-3</v>
      </c>
      <c r="Q185" s="25">
        <f t="shared" si="51"/>
        <v>0.1187272499</v>
      </c>
      <c r="R185" s="25">
        <v>4.4999999999999997E-3</v>
      </c>
      <c r="S185" s="25">
        <f t="shared" si="66"/>
        <v>5.3399999999999993E-3</v>
      </c>
      <c r="T185" s="25"/>
      <c r="U185" s="25">
        <f t="shared" si="52"/>
        <v>3.2672899999999991E-3</v>
      </c>
      <c r="V185" s="25">
        <f t="shared" si="53"/>
        <v>7.524568869999998E-2</v>
      </c>
      <c r="W185" s="25">
        <v>7.9699999999999997E-3</v>
      </c>
      <c r="X185" s="25">
        <f t="shared" si="67"/>
        <v>8.8100000000000001E-3</v>
      </c>
      <c r="Y185" s="25"/>
      <c r="Z185" s="25">
        <f t="shared" si="54"/>
        <v>4.1594900000000001E-3</v>
      </c>
      <c r="AA185" s="25">
        <f t="shared" si="55"/>
        <v>9.5793054700000005E-2</v>
      </c>
      <c r="AB185" s="25">
        <v>-1.6000000000000001E-3</v>
      </c>
      <c r="AC185" s="25">
        <f t="shared" si="56"/>
        <v>-8.4000000000000003E-4</v>
      </c>
    </row>
    <row r="186" spans="1:29" s="15" customFormat="1">
      <c r="A186" s="18">
        <v>434</v>
      </c>
      <c r="B186" s="25">
        <v>2.0000000000000002E-5</v>
      </c>
      <c r="C186" s="25">
        <v>6.28E-3</v>
      </c>
      <c r="D186" s="25">
        <f t="shared" si="43"/>
        <v>7.0000000000000001E-3</v>
      </c>
      <c r="E186" s="25"/>
      <c r="F186" s="25">
        <f t="shared" si="44"/>
        <v>5.4554299999999998E-3</v>
      </c>
      <c r="G186" s="25">
        <f t="shared" si="45"/>
        <v>0.12563855290000001</v>
      </c>
      <c r="H186" s="25">
        <v>6.0699999999999999E-3</v>
      </c>
      <c r="I186" s="25">
        <f t="shared" si="46"/>
        <v>6.79E-3</v>
      </c>
      <c r="J186" s="25"/>
      <c r="K186" s="25">
        <f t="shared" si="47"/>
        <v>5.2967299999999995E-3</v>
      </c>
      <c r="L186" s="25">
        <f t="shared" si="48"/>
        <v>0.1219836919</v>
      </c>
      <c r="M186" s="25">
        <v>6.0699999999999999E-3</v>
      </c>
      <c r="N186" s="25">
        <f t="shared" si="49"/>
        <v>6.79E-3</v>
      </c>
      <c r="O186" s="25"/>
      <c r="P186" s="25">
        <f t="shared" si="50"/>
        <v>5.29533E-3</v>
      </c>
      <c r="Q186" s="25">
        <f t="shared" si="51"/>
        <v>0.12195144990000001</v>
      </c>
      <c r="R186" s="25">
        <v>4.2199999999999998E-3</v>
      </c>
      <c r="S186" s="25">
        <f t="shared" si="66"/>
        <v>4.9399999999999999E-3</v>
      </c>
      <c r="T186" s="25"/>
      <c r="U186" s="25">
        <f t="shared" si="52"/>
        <v>2.8672899999999998E-3</v>
      </c>
      <c r="V186" s="25">
        <f t="shared" si="53"/>
        <v>6.6033688699999996E-2</v>
      </c>
      <c r="W186" s="25">
        <v>7.6899999999999998E-3</v>
      </c>
      <c r="X186" s="25">
        <f t="shared" si="67"/>
        <v>8.4099999999999991E-3</v>
      </c>
      <c r="Y186" s="25"/>
      <c r="Z186" s="25">
        <f t="shared" si="54"/>
        <v>3.759489999999999E-3</v>
      </c>
      <c r="AA186" s="25">
        <f t="shared" si="55"/>
        <v>8.6581054699999979E-2</v>
      </c>
      <c r="AB186" s="25">
        <v>-1.4599999999999999E-3</v>
      </c>
      <c r="AC186" s="25">
        <f t="shared" si="56"/>
        <v>-7.1999999999999994E-4</v>
      </c>
    </row>
    <row r="187" spans="1:29" s="15" customFormat="1">
      <c r="A187" s="18">
        <v>435</v>
      </c>
      <c r="B187" s="25">
        <v>-1.7000000000000001E-4</v>
      </c>
      <c r="C187" s="25">
        <v>6.3699999999999998E-3</v>
      </c>
      <c r="D187" s="25">
        <f t="shared" si="43"/>
        <v>7.2949999999999994E-3</v>
      </c>
      <c r="E187" s="25"/>
      <c r="F187" s="25">
        <f t="shared" si="44"/>
        <v>5.7504299999999991E-3</v>
      </c>
      <c r="G187" s="25">
        <f t="shared" si="45"/>
        <v>0.1324324029</v>
      </c>
      <c r="H187" s="25">
        <v>5.6100000000000004E-3</v>
      </c>
      <c r="I187" s="25">
        <f t="shared" si="46"/>
        <v>6.5350000000000009E-3</v>
      </c>
      <c r="J187" s="25"/>
      <c r="K187" s="25">
        <f t="shared" si="47"/>
        <v>5.0417300000000012E-3</v>
      </c>
      <c r="L187" s="25">
        <f t="shared" si="48"/>
        <v>0.11611104190000003</v>
      </c>
      <c r="M187" s="25">
        <v>5.6100000000000004E-3</v>
      </c>
      <c r="N187" s="25">
        <f t="shared" si="49"/>
        <v>6.5350000000000009E-3</v>
      </c>
      <c r="O187" s="25"/>
      <c r="P187" s="25">
        <f t="shared" si="50"/>
        <v>5.0403300000000009E-3</v>
      </c>
      <c r="Q187" s="25">
        <f t="shared" si="51"/>
        <v>0.11607879990000003</v>
      </c>
      <c r="R187" s="25">
        <v>4.2199999999999998E-3</v>
      </c>
      <c r="S187" s="25">
        <f>R187-AC187</f>
        <v>5.1450000000000003E-3</v>
      </c>
      <c r="T187" s="25"/>
      <c r="U187" s="25">
        <f t="shared" si="52"/>
        <v>3.0722900000000001E-3</v>
      </c>
      <c r="V187" s="25">
        <f t="shared" si="53"/>
        <v>7.0754838700000003E-2</v>
      </c>
      <c r="W187" s="25">
        <v>8.1200000000000005E-3</v>
      </c>
      <c r="X187" s="25">
        <f t="shared" si="67"/>
        <v>9.045000000000001E-3</v>
      </c>
      <c r="Y187" s="25"/>
      <c r="Z187" s="25">
        <f t="shared" si="54"/>
        <v>4.3944900000000009E-3</v>
      </c>
      <c r="AA187" s="25">
        <f t="shared" si="55"/>
        <v>0.10120510470000002</v>
      </c>
      <c r="AB187" s="25">
        <v>-1.6800000000000001E-3</v>
      </c>
      <c r="AC187" s="25">
        <f t="shared" si="56"/>
        <v>-9.2500000000000004E-4</v>
      </c>
    </row>
    <row r="188" spans="1:29" s="15" customFormat="1">
      <c r="A188" s="18">
        <v>436</v>
      </c>
      <c r="B188" s="25">
        <v>-8.0000000000000007E-5</v>
      </c>
      <c r="C188" s="25">
        <v>5.96E-3</v>
      </c>
      <c r="D188" s="25">
        <f t="shared" si="43"/>
        <v>6.7150000000000005E-3</v>
      </c>
      <c r="E188" s="25"/>
      <c r="F188" s="25">
        <f t="shared" si="44"/>
        <v>5.1704300000000002E-3</v>
      </c>
      <c r="G188" s="25">
        <f t="shared" si="45"/>
        <v>0.1190750029</v>
      </c>
      <c r="H188" s="25">
        <v>5.77E-3</v>
      </c>
      <c r="I188" s="25">
        <f t="shared" si="46"/>
        <v>6.5249999999999996E-3</v>
      </c>
      <c r="J188" s="25"/>
      <c r="K188" s="25">
        <f t="shared" si="47"/>
        <v>5.0317299999999999E-3</v>
      </c>
      <c r="L188" s="25">
        <f t="shared" si="48"/>
        <v>0.1158807419</v>
      </c>
      <c r="M188" s="25">
        <v>5.77E-3</v>
      </c>
      <c r="N188" s="25">
        <f t="shared" si="49"/>
        <v>6.5249999999999996E-3</v>
      </c>
      <c r="O188" s="25"/>
      <c r="P188" s="25">
        <f t="shared" si="50"/>
        <v>5.0303299999999995E-3</v>
      </c>
      <c r="Q188" s="25">
        <f t="shared" si="51"/>
        <v>0.1158484999</v>
      </c>
      <c r="R188" s="25">
        <v>3.9699999999999996E-3</v>
      </c>
      <c r="S188" s="25">
        <f t="shared" ref="S188:S194" si="68">R188-AC188</f>
        <v>4.725E-3</v>
      </c>
      <c r="T188" s="25"/>
      <c r="U188" s="25">
        <f t="shared" si="52"/>
        <v>2.6522899999999999E-3</v>
      </c>
      <c r="V188" s="25">
        <f t="shared" si="53"/>
        <v>6.1082238699999999E-2</v>
      </c>
      <c r="W188" s="25">
        <v>7.5300000000000002E-3</v>
      </c>
      <c r="X188" s="25">
        <f t="shared" si="67"/>
        <v>8.2850000000000007E-3</v>
      </c>
      <c r="Y188" s="25"/>
      <c r="Z188" s="25">
        <f t="shared" si="54"/>
        <v>3.6344900000000006E-3</v>
      </c>
      <c r="AA188" s="25">
        <f t="shared" si="55"/>
        <v>8.3702304700000021E-2</v>
      </c>
      <c r="AB188" s="25">
        <v>-1.4300000000000001E-3</v>
      </c>
      <c r="AC188" s="25">
        <f t="shared" si="56"/>
        <v>-7.5500000000000003E-4</v>
      </c>
    </row>
    <row r="189" spans="1:29" s="15" customFormat="1">
      <c r="A189" s="18">
        <v>437</v>
      </c>
      <c r="B189" s="25">
        <v>-1.9000000000000001E-4</v>
      </c>
      <c r="C189" s="25">
        <v>6.0800000000000003E-3</v>
      </c>
      <c r="D189" s="25">
        <f t="shared" si="43"/>
        <v>6.9950000000000003E-3</v>
      </c>
      <c r="E189" s="25"/>
      <c r="F189" s="25">
        <f t="shared" si="44"/>
        <v>5.45043E-3</v>
      </c>
      <c r="G189" s="25">
        <f t="shared" si="45"/>
        <v>0.1255234029</v>
      </c>
      <c r="H189" s="25">
        <v>5.3400000000000001E-3</v>
      </c>
      <c r="I189" s="25">
        <f t="shared" si="46"/>
        <v>6.2550000000000001E-3</v>
      </c>
      <c r="J189" s="25"/>
      <c r="K189" s="25">
        <f t="shared" si="47"/>
        <v>4.7617300000000005E-3</v>
      </c>
      <c r="L189" s="25">
        <f t="shared" si="48"/>
        <v>0.10966264190000001</v>
      </c>
      <c r="M189" s="25">
        <v>5.3400000000000001E-3</v>
      </c>
      <c r="N189" s="25">
        <f t="shared" si="49"/>
        <v>6.2550000000000001E-3</v>
      </c>
      <c r="O189" s="25"/>
      <c r="P189" s="25">
        <f t="shared" si="50"/>
        <v>4.7603300000000001E-3</v>
      </c>
      <c r="Q189" s="25">
        <f t="shared" si="51"/>
        <v>0.10963039990000001</v>
      </c>
      <c r="R189" s="25">
        <v>4.47E-3</v>
      </c>
      <c r="S189" s="25">
        <f t="shared" si="68"/>
        <v>5.385E-3</v>
      </c>
      <c r="T189" s="25"/>
      <c r="U189" s="25">
        <f t="shared" si="52"/>
        <v>3.3122899999999999E-3</v>
      </c>
      <c r="V189" s="25">
        <f t="shared" si="53"/>
        <v>7.6282038699999999E-2</v>
      </c>
      <c r="W189" s="25">
        <v>7.92E-3</v>
      </c>
      <c r="X189" s="25">
        <f t="shared" si="67"/>
        <v>8.8349999999999991E-3</v>
      </c>
      <c r="Y189" s="25"/>
      <c r="Z189" s="25">
        <f t="shared" si="54"/>
        <v>4.184489999999999E-3</v>
      </c>
      <c r="AA189" s="25">
        <f t="shared" si="55"/>
        <v>9.6368804699999977E-2</v>
      </c>
      <c r="AB189" s="25">
        <v>-1.64E-3</v>
      </c>
      <c r="AC189" s="25">
        <f t="shared" si="56"/>
        <v>-9.1500000000000001E-4</v>
      </c>
    </row>
    <row r="190" spans="1:29" s="15" customFormat="1">
      <c r="A190" s="18">
        <v>438</v>
      </c>
      <c r="B190" s="25">
        <v>-4.0000000000000003E-5</v>
      </c>
      <c r="C190" s="25">
        <v>5.9199999999999999E-3</v>
      </c>
      <c r="D190" s="25">
        <f t="shared" si="43"/>
        <v>6.6949999999999996E-3</v>
      </c>
      <c r="E190" s="25"/>
      <c r="F190" s="25">
        <f t="shared" si="44"/>
        <v>5.1504299999999992E-3</v>
      </c>
      <c r="G190" s="25">
        <f t="shared" si="45"/>
        <v>0.11861440289999998</v>
      </c>
      <c r="H190" s="25">
        <v>5.5599999999999998E-3</v>
      </c>
      <c r="I190" s="25">
        <f t="shared" si="46"/>
        <v>6.3350000000000004E-3</v>
      </c>
      <c r="J190" s="25"/>
      <c r="K190" s="25">
        <f t="shared" si="47"/>
        <v>4.8417300000000007E-3</v>
      </c>
      <c r="L190" s="25">
        <f t="shared" si="48"/>
        <v>0.11150504190000002</v>
      </c>
      <c r="M190" s="25">
        <v>5.5599999999999998E-3</v>
      </c>
      <c r="N190" s="25">
        <f t="shared" si="49"/>
        <v>6.3350000000000004E-3</v>
      </c>
      <c r="O190" s="25"/>
      <c r="P190" s="25">
        <f t="shared" si="50"/>
        <v>4.8403300000000003E-3</v>
      </c>
      <c r="Q190" s="25">
        <f t="shared" si="51"/>
        <v>0.11147279990000002</v>
      </c>
      <c r="R190" s="25">
        <v>4.2100000000000002E-3</v>
      </c>
      <c r="S190" s="25">
        <f t="shared" si="68"/>
        <v>4.9849999999999998E-3</v>
      </c>
      <c r="T190" s="25"/>
      <c r="U190" s="25">
        <f t="shared" si="52"/>
        <v>2.9122899999999997E-3</v>
      </c>
      <c r="V190" s="25">
        <f t="shared" si="53"/>
        <v>6.7070038700000001E-2</v>
      </c>
      <c r="W190" s="25">
        <v>7.5900000000000004E-3</v>
      </c>
      <c r="X190" s="25">
        <f t="shared" si="67"/>
        <v>8.3650000000000009E-3</v>
      </c>
      <c r="Y190" s="25"/>
      <c r="Z190" s="25">
        <f t="shared" si="54"/>
        <v>3.7144900000000008E-3</v>
      </c>
      <c r="AA190" s="25">
        <f t="shared" si="55"/>
        <v>8.5544704700000029E-2</v>
      </c>
      <c r="AB190" s="25">
        <v>-1.5100000000000001E-3</v>
      </c>
      <c r="AC190" s="25">
        <f t="shared" si="56"/>
        <v>-7.7500000000000008E-4</v>
      </c>
    </row>
    <row r="191" spans="1:29" s="15" customFormat="1">
      <c r="A191" s="18">
        <v>439</v>
      </c>
      <c r="B191" s="25">
        <v>-1.2E-4</v>
      </c>
      <c r="C191" s="25">
        <v>5.9899999999999997E-3</v>
      </c>
      <c r="D191" s="25">
        <f t="shared" si="43"/>
        <v>6.8799999999999998E-3</v>
      </c>
      <c r="E191" s="25"/>
      <c r="F191" s="25">
        <f t="shared" si="44"/>
        <v>5.3354299999999995E-3</v>
      </c>
      <c r="G191" s="25">
        <f t="shared" si="45"/>
        <v>0.1228749529</v>
      </c>
      <c r="H191" s="25">
        <v>5.2599999999999999E-3</v>
      </c>
      <c r="I191" s="25">
        <f t="shared" si="46"/>
        <v>6.1500000000000001E-3</v>
      </c>
      <c r="J191" s="25"/>
      <c r="K191" s="25">
        <f t="shared" si="47"/>
        <v>4.6567299999999996E-3</v>
      </c>
      <c r="L191" s="25">
        <f t="shared" si="48"/>
        <v>0.10724449189999999</v>
      </c>
      <c r="M191" s="25">
        <v>5.2599999999999999E-3</v>
      </c>
      <c r="N191" s="25">
        <f t="shared" si="49"/>
        <v>6.1500000000000001E-3</v>
      </c>
      <c r="O191" s="25"/>
      <c r="P191" s="25">
        <f t="shared" si="50"/>
        <v>4.6553300000000001E-3</v>
      </c>
      <c r="Q191" s="25">
        <f t="shared" si="51"/>
        <v>0.1072122499</v>
      </c>
      <c r="R191" s="25">
        <v>4.2100000000000002E-3</v>
      </c>
      <c r="S191" s="25">
        <f t="shared" si="68"/>
        <v>5.1000000000000004E-3</v>
      </c>
      <c r="T191" s="25"/>
      <c r="U191" s="25">
        <f t="shared" si="52"/>
        <v>3.0272900000000002E-3</v>
      </c>
      <c r="V191" s="25">
        <f t="shared" si="53"/>
        <v>6.9718488700000011E-2</v>
      </c>
      <c r="W191" s="25">
        <v>7.6899999999999998E-3</v>
      </c>
      <c r="X191" s="25">
        <f t="shared" si="67"/>
        <v>8.5799999999999991E-3</v>
      </c>
      <c r="Y191" s="25"/>
      <c r="Z191" s="25">
        <f t="shared" si="54"/>
        <v>3.929489999999999E-3</v>
      </c>
      <c r="AA191" s="25">
        <f t="shared" si="55"/>
        <v>9.0496154699999984E-2</v>
      </c>
      <c r="AB191" s="25">
        <v>-1.66E-3</v>
      </c>
      <c r="AC191" s="25">
        <f t="shared" si="56"/>
        <v>-8.9000000000000006E-4</v>
      </c>
    </row>
    <row r="192" spans="1:29" s="15" customFormat="1">
      <c r="A192" s="18">
        <v>440</v>
      </c>
      <c r="B192" s="25">
        <v>-1E-4</v>
      </c>
      <c r="C192" s="25">
        <v>5.8100000000000001E-3</v>
      </c>
      <c r="D192" s="25">
        <f t="shared" si="43"/>
        <v>6.62E-3</v>
      </c>
      <c r="E192" s="25"/>
      <c r="F192" s="25">
        <f t="shared" si="44"/>
        <v>5.0754299999999997E-3</v>
      </c>
      <c r="G192" s="25">
        <f t="shared" si="45"/>
        <v>0.1168871529</v>
      </c>
      <c r="H192" s="25">
        <v>5.4900000000000001E-3</v>
      </c>
      <c r="I192" s="25">
        <f t="shared" si="46"/>
        <v>6.3E-3</v>
      </c>
      <c r="J192" s="25"/>
      <c r="K192" s="25">
        <f t="shared" si="47"/>
        <v>4.8067300000000004E-3</v>
      </c>
      <c r="L192" s="25">
        <f t="shared" si="48"/>
        <v>0.11069899190000002</v>
      </c>
      <c r="M192" s="25">
        <v>5.4900000000000001E-3</v>
      </c>
      <c r="N192" s="25">
        <f t="shared" si="49"/>
        <v>6.3E-3</v>
      </c>
      <c r="O192" s="25"/>
      <c r="P192" s="25">
        <f t="shared" si="50"/>
        <v>4.80533E-3</v>
      </c>
      <c r="Q192" s="25">
        <f t="shared" si="51"/>
        <v>0.1106667499</v>
      </c>
      <c r="R192" s="25">
        <v>4.0400000000000002E-3</v>
      </c>
      <c r="S192" s="25">
        <f t="shared" si="68"/>
        <v>4.8500000000000001E-3</v>
      </c>
      <c r="T192" s="25"/>
      <c r="U192" s="25">
        <f t="shared" si="52"/>
        <v>2.77729E-3</v>
      </c>
      <c r="V192" s="25">
        <f t="shared" si="53"/>
        <v>6.3960988699999999E-2</v>
      </c>
      <c r="W192" s="25">
        <v>7.6800000000000002E-3</v>
      </c>
      <c r="X192" s="25">
        <f t="shared" si="67"/>
        <v>8.490000000000001E-3</v>
      </c>
      <c r="Y192" s="25"/>
      <c r="Z192" s="25">
        <f t="shared" si="54"/>
        <v>3.839490000000001E-3</v>
      </c>
      <c r="AA192" s="25">
        <f t="shared" si="55"/>
        <v>8.8423454700000029E-2</v>
      </c>
      <c r="AB192" s="25">
        <v>-1.5200000000000001E-3</v>
      </c>
      <c r="AC192" s="25">
        <f t="shared" si="56"/>
        <v>-8.1000000000000006E-4</v>
      </c>
    </row>
    <row r="193" spans="1:29" s="15" customFormat="1">
      <c r="A193" s="18">
        <v>441</v>
      </c>
      <c r="B193" s="25">
        <v>-1.2999999999999999E-4</v>
      </c>
      <c r="C193" s="25">
        <v>5.7999999999999996E-3</v>
      </c>
      <c r="D193" s="25">
        <f t="shared" si="43"/>
        <v>6.6899999999999998E-3</v>
      </c>
      <c r="E193" s="25"/>
      <c r="F193" s="25">
        <f t="shared" si="44"/>
        <v>5.1454299999999994E-3</v>
      </c>
      <c r="G193" s="25">
        <f t="shared" si="45"/>
        <v>0.11849925289999999</v>
      </c>
      <c r="H193" s="25">
        <v>5.2300000000000003E-3</v>
      </c>
      <c r="I193" s="25">
        <f t="shared" si="46"/>
        <v>6.1200000000000004E-3</v>
      </c>
      <c r="J193" s="25"/>
      <c r="K193" s="25">
        <f t="shared" si="47"/>
        <v>4.6267300000000008E-3</v>
      </c>
      <c r="L193" s="25">
        <f t="shared" si="48"/>
        <v>0.10655359190000002</v>
      </c>
      <c r="M193" s="25">
        <v>5.2300000000000003E-3</v>
      </c>
      <c r="N193" s="25">
        <f t="shared" si="49"/>
        <v>6.1200000000000004E-3</v>
      </c>
      <c r="O193" s="25"/>
      <c r="P193" s="25">
        <f t="shared" si="50"/>
        <v>4.6253300000000004E-3</v>
      </c>
      <c r="Q193" s="25">
        <f t="shared" si="51"/>
        <v>0.10652134990000002</v>
      </c>
      <c r="R193" s="25">
        <v>4.1799999999999997E-3</v>
      </c>
      <c r="S193" s="25">
        <f t="shared" si="68"/>
        <v>5.0699999999999999E-3</v>
      </c>
      <c r="T193" s="25"/>
      <c r="U193" s="25">
        <f t="shared" si="52"/>
        <v>2.9972899999999997E-3</v>
      </c>
      <c r="V193" s="25">
        <f t="shared" si="53"/>
        <v>6.9027588699999989E-2</v>
      </c>
      <c r="W193" s="25">
        <v>7.6400000000000001E-3</v>
      </c>
      <c r="X193" s="25">
        <f t="shared" si="67"/>
        <v>8.5299999999999994E-3</v>
      </c>
      <c r="Y193" s="25"/>
      <c r="Z193" s="25">
        <f t="shared" si="54"/>
        <v>3.8794899999999993E-3</v>
      </c>
      <c r="AA193" s="25">
        <f t="shared" si="55"/>
        <v>8.9344654699999984E-2</v>
      </c>
      <c r="AB193" s="25">
        <v>-1.65E-3</v>
      </c>
      <c r="AC193" s="25">
        <f t="shared" si="56"/>
        <v>-8.8999999999999995E-4</v>
      </c>
    </row>
    <row r="194" spans="1:29" s="15" customFormat="1">
      <c r="A194" s="18">
        <v>442</v>
      </c>
      <c r="B194" s="25">
        <v>-3.0000000000000001E-5</v>
      </c>
      <c r="C194" s="25">
        <v>5.6100000000000004E-3</v>
      </c>
      <c r="D194" s="25">
        <f t="shared" si="43"/>
        <v>6.3950000000000005E-3</v>
      </c>
      <c r="E194" s="25"/>
      <c r="F194" s="25">
        <f t="shared" si="44"/>
        <v>4.8504300000000002E-3</v>
      </c>
      <c r="G194" s="25">
        <f t="shared" si="45"/>
        <v>0.11170540290000001</v>
      </c>
      <c r="H194" s="25">
        <v>5.3600000000000002E-3</v>
      </c>
      <c r="I194" s="25">
        <f t="shared" si="46"/>
        <v>6.1450000000000003E-3</v>
      </c>
      <c r="J194" s="25"/>
      <c r="K194" s="25">
        <f t="shared" si="47"/>
        <v>4.6517299999999998E-3</v>
      </c>
      <c r="L194" s="25">
        <f t="shared" si="48"/>
        <v>0.10712934189999999</v>
      </c>
      <c r="M194" s="25">
        <v>5.3600000000000002E-3</v>
      </c>
      <c r="N194" s="25">
        <f t="shared" si="49"/>
        <v>6.1450000000000003E-3</v>
      </c>
      <c r="O194" s="25"/>
      <c r="P194" s="25">
        <f t="shared" si="50"/>
        <v>4.6503300000000003E-3</v>
      </c>
      <c r="Q194" s="25">
        <f t="shared" si="51"/>
        <v>0.10709709990000001</v>
      </c>
      <c r="R194" s="25">
        <v>4.1700000000000001E-3</v>
      </c>
      <c r="S194" s="25">
        <f t="shared" si="68"/>
        <v>4.9550000000000002E-3</v>
      </c>
      <c r="T194" s="25"/>
      <c r="U194" s="25">
        <f t="shared" si="52"/>
        <v>2.88229E-3</v>
      </c>
      <c r="V194" s="25">
        <f t="shared" si="53"/>
        <v>6.6379138700000007E-2</v>
      </c>
      <c r="W194" s="25">
        <v>7.5199999999999998E-3</v>
      </c>
      <c r="X194" s="25">
        <f t="shared" si="67"/>
        <v>8.3049999999999999E-3</v>
      </c>
      <c r="Y194" s="25"/>
      <c r="Z194" s="25">
        <f t="shared" si="54"/>
        <v>3.6544899999999998E-3</v>
      </c>
      <c r="AA194" s="25">
        <f t="shared" si="55"/>
        <v>8.4162904699999999E-2</v>
      </c>
      <c r="AB194" s="25">
        <v>-1.5399999999999999E-3</v>
      </c>
      <c r="AC194" s="25">
        <f t="shared" si="56"/>
        <v>-7.85E-4</v>
      </c>
    </row>
    <row r="195" spans="1:29" s="15" customFormat="1">
      <c r="A195" s="18">
        <v>443</v>
      </c>
      <c r="B195" s="25">
        <v>-1.6000000000000001E-4</v>
      </c>
      <c r="C195" s="25">
        <v>5.5999999999999999E-3</v>
      </c>
      <c r="D195" s="25">
        <f t="shared" ref="D195:D258" si="69">C195-AC195</f>
        <v>6.4999999999999997E-3</v>
      </c>
      <c r="E195" s="25"/>
      <c r="F195" s="25">
        <f t="shared" ref="F195:F258" si="70">D195-0.00154457</f>
        <v>4.9554299999999994E-3</v>
      </c>
      <c r="G195" s="25">
        <f t="shared" ref="G195:G258" si="71">F195*23.03</f>
        <v>0.11412355289999999</v>
      </c>
      <c r="H195" s="25">
        <v>4.8900000000000002E-3</v>
      </c>
      <c r="I195" s="25">
        <f t="shared" ref="I195:I258" si="72">H195-AC195</f>
        <v>5.79E-3</v>
      </c>
      <c r="J195" s="25"/>
      <c r="K195" s="25">
        <f t="shared" ref="K195:K258" si="73">I195-0.00149327</f>
        <v>4.2967300000000003E-3</v>
      </c>
      <c r="L195" s="25">
        <f t="shared" ref="L195:L258" si="74">K195*23.03</f>
        <v>9.8953691900000015E-2</v>
      </c>
      <c r="M195" s="25">
        <v>4.8900000000000002E-3</v>
      </c>
      <c r="N195" s="25">
        <f t="shared" ref="N195:N258" si="75">M195-AC195</f>
        <v>5.79E-3</v>
      </c>
      <c r="O195" s="25"/>
      <c r="P195" s="25">
        <f t="shared" ref="P195:P258" si="76">N195-0.00149467</f>
        <v>4.29533E-3</v>
      </c>
      <c r="Q195" s="25">
        <f t="shared" ref="Q195:Q258" si="77">P195*23.03</f>
        <v>9.89214499E-2</v>
      </c>
      <c r="R195" s="25">
        <v>3.96E-3</v>
      </c>
      <c r="S195" s="25">
        <f>R195-AC195</f>
        <v>4.8599999999999997E-3</v>
      </c>
      <c r="T195" s="25"/>
      <c r="U195" s="25">
        <f t="shared" ref="U195:U258" si="78">S195-0.00207271</f>
        <v>2.7872899999999996E-3</v>
      </c>
      <c r="V195" s="25">
        <f t="shared" ref="V195:V258" si="79">U195*23.03</f>
        <v>6.4191288699999988E-2</v>
      </c>
      <c r="W195" s="25">
        <v>7.43E-3</v>
      </c>
      <c r="X195" s="25">
        <f t="shared" si="67"/>
        <v>8.3300000000000006E-3</v>
      </c>
      <c r="Y195" s="25"/>
      <c r="Z195" s="25">
        <f t="shared" ref="Z195:Z258" si="80">X195-0.00465051</f>
        <v>3.6794900000000005E-3</v>
      </c>
      <c r="AA195" s="25">
        <f t="shared" ref="AA195:AA258" si="81">Z195*23.03</f>
        <v>8.4738654700000013E-2</v>
      </c>
      <c r="AB195" s="25">
        <v>-1.64E-3</v>
      </c>
      <c r="AC195" s="25">
        <f t="shared" ref="AC195:AC258" si="82">(B195+AB195)/2</f>
        <v>-8.9999999999999998E-4</v>
      </c>
    </row>
    <row r="196" spans="1:29" s="15" customFormat="1">
      <c r="A196" s="18">
        <v>444</v>
      </c>
      <c r="B196" s="25">
        <v>-5.0000000000000002E-5</v>
      </c>
      <c r="C196" s="25">
        <v>5.6800000000000002E-3</v>
      </c>
      <c r="D196" s="25">
        <f t="shared" si="69"/>
        <v>6.4549999999999998E-3</v>
      </c>
      <c r="E196" s="25"/>
      <c r="F196" s="25">
        <f t="shared" si="70"/>
        <v>4.9104299999999995E-3</v>
      </c>
      <c r="G196" s="25">
        <f t="shared" si="71"/>
        <v>0.11308720289999999</v>
      </c>
      <c r="H196" s="25">
        <v>5.2700000000000004E-3</v>
      </c>
      <c r="I196" s="25">
        <f t="shared" si="72"/>
        <v>6.045E-3</v>
      </c>
      <c r="J196" s="25"/>
      <c r="K196" s="25">
        <f t="shared" si="73"/>
        <v>4.5517300000000004E-3</v>
      </c>
      <c r="L196" s="25">
        <f t="shared" si="74"/>
        <v>0.10482634190000001</v>
      </c>
      <c r="M196" s="25">
        <v>5.2599999999999999E-3</v>
      </c>
      <c r="N196" s="25">
        <f t="shared" si="75"/>
        <v>6.0349999999999996E-3</v>
      </c>
      <c r="O196" s="25"/>
      <c r="P196" s="25">
        <f t="shared" si="76"/>
        <v>4.5403299999999995E-3</v>
      </c>
      <c r="Q196" s="25">
        <f t="shared" si="77"/>
        <v>0.10456379989999999</v>
      </c>
      <c r="R196" s="25">
        <v>3.8700000000000002E-3</v>
      </c>
      <c r="S196" s="25">
        <f t="shared" ref="S196:S204" si="83">R196-AC196</f>
        <v>4.6449999999999998E-3</v>
      </c>
      <c r="T196" s="25"/>
      <c r="U196" s="25">
        <f t="shared" si="78"/>
        <v>2.5722899999999996E-3</v>
      </c>
      <c r="V196" s="25">
        <f t="shared" si="79"/>
        <v>5.9239838699999992E-2</v>
      </c>
      <c r="W196" s="25">
        <v>7.4000000000000003E-3</v>
      </c>
      <c r="X196" s="25">
        <f t="shared" si="67"/>
        <v>8.175E-3</v>
      </c>
      <c r="Y196" s="25"/>
      <c r="Z196" s="25">
        <f t="shared" si="80"/>
        <v>3.5244899999999999E-3</v>
      </c>
      <c r="AA196" s="25">
        <f t="shared" si="81"/>
        <v>8.1169004700000005E-2</v>
      </c>
      <c r="AB196" s="25">
        <v>-1.5E-3</v>
      </c>
      <c r="AC196" s="25">
        <f t="shared" si="82"/>
        <v>-7.7499999999999997E-4</v>
      </c>
    </row>
    <row r="197" spans="1:29" s="15" customFormat="1">
      <c r="A197" s="18">
        <v>445</v>
      </c>
      <c r="B197" s="25">
        <v>-1.9000000000000001E-4</v>
      </c>
      <c r="C197" s="25">
        <v>5.4900000000000001E-3</v>
      </c>
      <c r="D197" s="25">
        <f t="shared" si="69"/>
        <v>6.43E-3</v>
      </c>
      <c r="E197" s="25"/>
      <c r="F197" s="25">
        <f t="shared" si="70"/>
        <v>4.8854299999999996E-3</v>
      </c>
      <c r="G197" s="25">
        <f t="shared" si="71"/>
        <v>0.1125114529</v>
      </c>
      <c r="H197" s="25">
        <v>4.7800000000000004E-3</v>
      </c>
      <c r="I197" s="25">
        <f t="shared" si="72"/>
        <v>5.7200000000000003E-3</v>
      </c>
      <c r="J197" s="25"/>
      <c r="K197" s="25">
        <f t="shared" si="73"/>
        <v>4.2267299999999997E-3</v>
      </c>
      <c r="L197" s="25">
        <f t="shared" si="74"/>
        <v>9.7341591899999996E-2</v>
      </c>
      <c r="M197" s="25">
        <v>4.7800000000000004E-3</v>
      </c>
      <c r="N197" s="25">
        <f t="shared" si="75"/>
        <v>5.7200000000000003E-3</v>
      </c>
      <c r="O197" s="25"/>
      <c r="P197" s="25">
        <f t="shared" si="76"/>
        <v>4.2253300000000002E-3</v>
      </c>
      <c r="Q197" s="25">
        <f t="shared" si="77"/>
        <v>9.7309349900000008E-2</v>
      </c>
      <c r="R197" s="25">
        <v>4.3699999999999998E-3</v>
      </c>
      <c r="S197" s="25">
        <f t="shared" si="83"/>
        <v>5.3099999999999996E-3</v>
      </c>
      <c r="T197" s="25"/>
      <c r="U197" s="25">
        <f t="shared" si="78"/>
        <v>3.2372899999999994E-3</v>
      </c>
      <c r="V197" s="25">
        <f t="shared" si="79"/>
        <v>7.4554788699999985E-2</v>
      </c>
      <c r="W197" s="25">
        <v>7.6400000000000001E-3</v>
      </c>
      <c r="X197" s="25">
        <f t="shared" si="67"/>
        <v>8.5800000000000008E-3</v>
      </c>
      <c r="Y197" s="25"/>
      <c r="Z197" s="25">
        <f t="shared" si="80"/>
        <v>3.9294900000000008E-3</v>
      </c>
      <c r="AA197" s="25">
        <f t="shared" si="81"/>
        <v>9.0496154700000025E-2</v>
      </c>
      <c r="AB197" s="25">
        <v>-1.6900000000000001E-3</v>
      </c>
      <c r="AC197" s="25">
        <f t="shared" si="82"/>
        <v>-9.4000000000000008E-4</v>
      </c>
    </row>
    <row r="198" spans="1:29" s="15" customFormat="1">
      <c r="A198" s="18">
        <v>446</v>
      </c>
      <c r="B198" s="25">
        <v>-8.0000000000000007E-5</v>
      </c>
      <c r="C198" s="25">
        <v>5.45E-3</v>
      </c>
      <c r="D198" s="25">
        <f t="shared" si="69"/>
        <v>6.3249999999999999E-3</v>
      </c>
      <c r="E198" s="25"/>
      <c r="F198" s="25">
        <f t="shared" si="70"/>
        <v>4.7804299999999996E-3</v>
      </c>
      <c r="G198" s="25">
        <f t="shared" si="71"/>
        <v>0.1100933029</v>
      </c>
      <c r="H198" s="25">
        <v>4.9800000000000001E-3</v>
      </c>
      <c r="I198" s="25">
        <f t="shared" si="72"/>
        <v>5.855E-3</v>
      </c>
      <c r="J198" s="25"/>
      <c r="K198" s="25">
        <f t="shared" si="73"/>
        <v>4.3617299999999994E-3</v>
      </c>
      <c r="L198" s="25">
        <f t="shared" si="74"/>
        <v>0.1004506419</v>
      </c>
      <c r="M198" s="25">
        <v>4.9800000000000001E-3</v>
      </c>
      <c r="N198" s="25">
        <f t="shared" si="75"/>
        <v>5.855E-3</v>
      </c>
      <c r="O198" s="25"/>
      <c r="P198" s="25">
        <f t="shared" si="76"/>
        <v>4.3603299999999999E-3</v>
      </c>
      <c r="Q198" s="25">
        <f t="shared" si="77"/>
        <v>0.1004183999</v>
      </c>
      <c r="R198" s="25">
        <v>3.7599999999999999E-3</v>
      </c>
      <c r="S198" s="25">
        <f t="shared" si="83"/>
        <v>4.6350000000000002E-3</v>
      </c>
      <c r="T198" s="25"/>
      <c r="U198" s="25">
        <f t="shared" si="78"/>
        <v>2.5622900000000001E-3</v>
      </c>
      <c r="V198" s="25">
        <f t="shared" si="79"/>
        <v>5.9009538700000003E-2</v>
      </c>
      <c r="W198" s="25">
        <v>7.1599999999999997E-3</v>
      </c>
      <c r="X198" s="25">
        <f t="shared" si="67"/>
        <v>8.0350000000000005E-3</v>
      </c>
      <c r="Y198" s="25"/>
      <c r="Z198" s="25">
        <f t="shared" si="80"/>
        <v>3.3844900000000004E-3</v>
      </c>
      <c r="AA198" s="25">
        <f t="shared" si="81"/>
        <v>7.7944804700000009E-2</v>
      </c>
      <c r="AB198" s="25">
        <v>-1.67E-3</v>
      </c>
      <c r="AC198" s="25">
        <f t="shared" si="82"/>
        <v>-8.7500000000000002E-4</v>
      </c>
    </row>
    <row r="199" spans="1:29" s="15" customFormat="1">
      <c r="A199" s="18">
        <v>447</v>
      </c>
      <c r="B199" s="25">
        <v>-1.8000000000000001E-4</v>
      </c>
      <c r="C199" s="25">
        <v>5.4000000000000003E-3</v>
      </c>
      <c r="D199" s="25">
        <f t="shared" si="69"/>
        <v>6.3400000000000001E-3</v>
      </c>
      <c r="E199" s="25"/>
      <c r="F199" s="25">
        <f t="shared" si="70"/>
        <v>4.7954299999999998E-3</v>
      </c>
      <c r="G199" s="25">
        <f t="shared" si="71"/>
        <v>0.11043875290000001</v>
      </c>
      <c r="H199" s="25">
        <v>4.7800000000000004E-3</v>
      </c>
      <c r="I199" s="25">
        <f t="shared" si="72"/>
        <v>5.7200000000000003E-3</v>
      </c>
      <c r="J199" s="25"/>
      <c r="K199" s="25">
        <f t="shared" si="73"/>
        <v>4.2267299999999997E-3</v>
      </c>
      <c r="L199" s="25">
        <f t="shared" si="74"/>
        <v>9.7341591899999996E-2</v>
      </c>
      <c r="M199" s="25">
        <v>4.7800000000000004E-3</v>
      </c>
      <c r="N199" s="25">
        <f t="shared" si="75"/>
        <v>5.7200000000000003E-3</v>
      </c>
      <c r="O199" s="25"/>
      <c r="P199" s="25">
        <f t="shared" si="76"/>
        <v>4.2253300000000002E-3</v>
      </c>
      <c r="Q199" s="25">
        <f t="shared" si="77"/>
        <v>9.7309349900000008E-2</v>
      </c>
      <c r="R199" s="25">
        <v>3.8899999999999998E-3</v>
      </c>
      <c r="S199" s="25">
        <f t="shared" si="83"/>
        <v>4.8300000000000001E-3</v>
      </c>
      <c r="T199" s="25"/>
      <c r="U199" s="25">
        <f t="shared" si="78"/>
        <v>2.7572899999999999E-3</v>
      </c>
      <c r="V199" s="25">
        <f t="shared" si="79"/>
        <v>6.3500388700000007E-2</v>
      </c>
      <c r="W199" s="25">
        <v>7.2700000000000004E-3</v>
      </c>
      <c r="X199" s="25">
        <f t="shared" si="67"/>
        <v>8.2100000000000003E-3</v>
      </c>
      <c r="Y199" s="25"/>
      <c r="Z199" s="25">
        <f t="shared" si="80"/>
        <v>3.5594900000000002E-3</v>
      </c>
      <c r="AA199" s="25">
        <f t="shared" si="81"/>
        <v>8.1975054700000008E-2</v>
      </c>
      <c r="AB199" s="25">
        <v>-1.6999999999999999E-3</v>
      </c>
      <c r="AC199" s="25">
        <f t="shared" si="82"/>
        <v>-9.3999999999999997E-4</v>
      </c>
    </row>
    <row r="200" spans="1:29" s="15" customFormat="1">
      <c r="A200" s="18">
        <v>448</v>
      </c>
      <c r="B200" s="25">
        <v>-6.8999999999999997E-5</v>
      </c>
      <c r="C200" s="25">
        <v>5.2100000000000002E-3</v>
      </c>
      <c r="D200" s="25">
        <f t="shared" si="69"/>
        <v>6.0245000000000003E-3</v>
      </c>
      <c r="E200" s="25"/>
      <c r="F200" s="25">
        <f t="shared" si="70"/>
        <v>4.47993E-3</v>
      </c>
      <c r="G200" s="25">
        <f t="shared" si="71"/>
        <v>0.10317278790000001</v>
      </c>
      <c r="H200" s="25">
        <v>4.9399999999999999E-3</v>
      </c>
      <c r="I200" s="25">
        <f t="shared" si="72"/>
        <v>5.7545000000000001E-3</v>
      </c>
      <c r="J200" s="25"/>
      <c r="K200" s="25">
        <f t="shared" si="73"/>
        <v>4.2612299999999995E-3</v>
      </c>
      <c r="L200" s="25">
        <f t="shared" si="74"/>
        <v>9.8136126899999995E-2</v>
      </c>
      <c r="M200" s="25">
        <v>4.9399999999999999E-3</v>
      </c>
      <c r="N200" s="25">
        <f t="shared" si="75"/>
        <v>5.7545000000000001E-3</v>
      </c>
      <c r="O200" s="25"/>
      <c r="P200" s="25">
        <f t="shared" si="76"/>
        <v>4.25983E-3</v>
      </c>
      <c r="Q200" s="25">
        <f t="shared" si="77"/>
        <v>9.8103884900000007E-2</v>
      </c>
      <c r="R200" s="25">
        <v>3.62E-3</v>
      </c>
      <c r="S200" s="25">
        <f t="shared" si="83"/>
        <v>4.4345000000000001E-3</v>
      </c>
      <c r="T200" s="25"/>
      <c r="U200" s="25">
        <f t="shared" si="78"/>
        <v>2.3617899999999999E-3</v>
      </c>
      <c r="V200" s="25">
        <f t="shared" si="79"/>
        <v>5.43920237E-2</v>
      </c>
      <c r="W200" s="25">
        <v>7.1000000000000004E-3</v>
      </c>
      <c r="X200" s="25">
        <f t="shared" si="67"/>
        <v>7.9144999999999997E-3</v>
      </c>
      <c r="Y200" s="25"/>
      <c r="Z200" s="25">
        <f t="shared" si="80"/>
        <v>3.2639899999999996E-3</v>
      </c>
      <c r="AA200" s="25">
        <f t="shared" si="81"/>
        <v>7.51696897E-2</v>
      </c>
      <c r="AB200" s="25">
        <v>-1.56E-3</v>
      </c>
      <c r="AC200" s="25">
        <f t="shared" si="82"/>
        <v>-8.1450000000000001E-4</v>
      </c>
    </row>
    <row r="201" spans="1:29" s="15" customFormat="1">
      <c r="A201" s="18">
        <v>449</v>
      </c>
      <c r="B201" s="25">
        <v>-1.1E-4</v>
      </c>
      <c r="C201" s="25">
        <v>5.11E-3</v>
      </c>
      <c r="D201" s="25">
        <f t="shared" si="69"/>
        <v>5.9550000000000002E-3</v>
      </c>
      <c r="E201" s="25"/>
      <c r="F201" s="25">
        <f t="shared" si="70"/>
        <v>4.4104299999999999E-3</v>
      </c>
      <c r="G201" s="25">
        <f t="shared" si="71"/>
        <v>0.10157220290000001</v>
      </c>
      <c r="H201" s="25">
        <v>4.81E-3</v>
      </c>
      <c r="I201" s="25">
        <f t="shared" si="72"/>
        <v>5.6550000000000003E-3</v>
      </c>
      <c r="J201" s="25"/>
      <c r="K201" s="25">
        <f t="shared" si="73"/>
        <v>4.1617300000000006E-3</v>
      </c>
      <c r="L201" s="25">
        <f t="shared" si="74"/>
        <v>9.5844641900000013E-2</v>
      </c>
      <c r="M201" s="25">
        <v>4.81E-3</v>
      </c>
      <c r="N201" s="25">
        <f t="shared" si="75"/>
        <v>5.6550000000000003E-3</v>
      </c>
      <c r="O201" s="25"/>
      <c r="P201" s="25">
        <f t="shared" si="76"/>
        <v>4.1603300000000003E-3</v>
      </c>
      <c r="Q201" s="25">
        <f t="shared" si="77"/>
        <v>9.5812399900000011E-2</v>
      </c>
      <c r="R201" s="25">
        <v>3.8400000000000001E-3</v>
      </c>
      <c r="S201" s="25">
        <f t="shared" si="83"/>
        <v>4.6849999999999999E-3</v>
      </c>
      <c r="T201" s="25"/>
      <c r="U201" s="25">
        <f t="shared" si="78"/>
        <v>2.6122899999999998E-3</v>
      </c>
      <c r="V201" s="25">
        <f t="shared" si="79"/>
        <v>6.0161038699999995E-2</v>
      </c>
      <c r="W201" s="25">
        <v>7.2899999999999996E-3</v>
      </c>
      <c r="X201" s="25">
        <f t="shared" si="67"/>
        <v>8.1349999999999999E-3</v>
      </c>
      <c r="Y201" s="25"/>
      <c r="Z201" s="25">
        <f t="shared" si="80"/>
        <v>3.4844899999999998E-3</v>
      </c>
      <c r="AA201" s="25">
        <f t="shared" si="81"/>
        <v>8.0247804699999994E-2</v>
      </c>
      <c r="AB201" s="25">
        <v>-1.58E-3</v>
      </c>
      <c r="AC201" s="25">
        <f t="shared" si="82"/>
        <v>-8.4500000000000005E-4</v>
      </c>
    </row>
    <row r="202" spans="1:29" s="15" customFormat="1">
      <c r="A202" s="18">
        <v>450</v>
      </c>
      <c r="B202" s="25">
        <v>-1.8000000000000001E-4</v>
      </c>
      <c r="C202" s="25">
        <v>5.2199999999999998E-3</v>
      </c>
      <c r="D202" s="25">
        <f t="shared" si="69"/>
        <v>6.13E-3</v>
      </c>
      <c r="E202" s="25"/>
      <c r="F202" s="25">
        <f t="shared" si="70"/>
        <v>4.5854299999999997E-3</v>
      </c>
      <c r="G202" s="25">
        <f t="shared" si="71"/>
        <v>0.1056024529</v>
      </c>
      <c r="H202" s="25">
        <v>4.8900000000000002E-3</v>
      </c>
      <c r="I202" s="25">
        <f t="shared" si="72"/>
        <v>5.8000000000000005E-3</v>
      </c>
      <c r="J202" s="25"/>
      <c r="K202" s="25">
        <f t="shared" si="73"/>
        <v>4.3067299999999999E-3</v>
      </c>
      <c r="L202" s="25">
        <f t="shared" si="74"/>
        <v>9.9183991900000004E-2</v>
      </c>
      <c r="M202" s="25">
        <v>4.8900000000000002E-3</v>
      </c>
      <c r="N202" s="25">
        <f t="shared" si="75"/>
        <v>5.8000000000000005E-3</v>
      </c>
      <c r="O202" s="25"/>
      <c r="P202" s="25">
        <f t="shared" si="76"/>
        <v>4.3053300000000004E-3</v>
      </c>
      <c r="Q202" s="25">
        <f t="shared" si="77"/>
        <v>9.9151749900000016E-2</v>
      </c>
      <c r="R202" s="25">
        <v>3.6800000000000001E-3</v>
      </c>
      <c r="S202" s="25">
        <f t="shared" si="83"/>
        <v>4.5900000000000003E-3</v>
      </c>
      <c r="T202" s="25"/>
      <c r="U202" s="25">
        <f t="shared" si="78"/>
        <v>2.5172900000000002E-3</v>
      </c>
      <c r="V202" s="25">
        <f t="shared" si="79"/>
        <v>5.7973188700000004E-2</v>
      </c>
      <c r="W202" s="25">
        <v>7.1399999999999996E-3</v>
      </c>
      <c r="X202" s="25">
        <f t="shared" si="67"/>
        <v>8.0499999999999999E-3</v>
      </c>
      <c r="Y202" s="25"/>
      <c r="Z202" s="25">
        <f t="shared" si="80"/>
        <v>3.3994899999999998E-3</v>
      </c>
      <c r="AA202" s="25">
        <f t="shared" si="81"/>
        <v>7.8290254700000006E-2</v>
      </c>
      <c r="AB202" s="25">
        <v>-1.64E-3</v>
      </c>
      <c r="AC202" s="25">
        <f t="shared" si="82"/>
        <v>-9.1E-4</v>
      </c>
    </row>
    <row r="203" spans="1:29" s="15" customFormat="1">
      <c r="A203" s="18">
        <v>451</v>
      </c>
      <c r="B203" s="25">
        <v>-1.2E-4</v>
      </c>
      <c r="C203" s="25">
        <v>5.0200000000000002E-3</v>
      </c>
      <c r="D203" s="25">
        <f t="shared" si="69"/>
        <v>5.855E-3</v>
      </c>
      <c r="E203" s="25"/>
      <c r="F203" s="25">
        <f t="shared" si="70"/>
        <v>4.3104299999999996E-3</v>
      </c>
      <c r="G203" s="25">
        <f t="shared" si="71"/>
        <v>9.9269202899999992E-2</v>
      </c>
      <c r="H203" s="25">
        <v>4.5199999999999997E-3</v>
      </c>
      <c r="I203" s="25">
        <f t="shared" si="72"/>
        <v>5.3549999999999995E-3</v>
      </c>
      <c r="J203" s="25"/>
      <c r="K203" s="25">
        <f t="shared" si="73"/>
        <v>3.8617299999999994E-3</v>
      </c>
      <c r="L203" s="25">
        <f t="shared" si="74"/>
        <v>8.8935641899999987E-2</v>
      </c>
      <c r="M203" s="25">
        <v>4.5199999999999997E-3</v>
      </c>
      <c r="N203" s="25">
        <f t="shared" si="75"/>
        <v>5.3549999999999995E-3</v>
      </c>
      <c r="O203" s="25"/>
      <c r="P203" s="25">
        <f t="shared" si="76"/>
        <v>3.8603299999999995E-3</v>
      </c>
      <c r="Q203" s="25">
        <f t="shared" si="77"/>
        <v>8.8903399899999999E-2</v>
      </c>
      <c r="R203" s="25">
        <v>3.6800000000000001E-3</v>
      </c>
      <c r="S203" s="25">
        <f t="shared" si="83"/>
        <v>4.5149999999999999E-3</v>
      </c>
      <c r="T203" s="25"/>
      <c r="U203" s="25">
        <f t="shared" si="78"/>
        <v>2.4422899999999997E-3</v>
      </c>
      <c r="V203" s="25">
        <f t="shared" si="79"/>
        <v>5.6245938699999998E-2</v>
      </c>
      <c r="W203" s="25">
        <v>7.28E-3</v>
      </c>
      <c r="X203" s="25">
        <f t="shared" si="67"/>
        <v>8.1150000000000007E-3</v>
      </c>
      <c r="Y203" s="25"/>
      <c r="Z203" s="25">
        <f t="shared" si="80"/>
        <v>3.4644900000000006E-3</v>
      </c>
      <c r="AA203" s="25">
        <f t="shared" si="81"/>
        <v>7.9787204700000017E-2</v>
      </c>
      <c r="AB203" s="25">
        <v>-1.5499999999999999E-3</v>
      </c>
      <c r="AC203" s="25">
        <f t="shared" si="82"/>
        <v>-8.3500000000000002E-4</v>
      </c>
    </row>
    <row r="204" spans="1:29" s="15" customFormat="1">
      <c r="A204" s="18">
        <v>452</v>
      </c>
      <c r="B204" s="25">
        <v>-2.2000000000000001E-4</v>
      </c>
      <c r="C204" s="25">
        <v>5.1599999999999997E-3</v>
      </c>
      <c r="D204" s="25">
        <f t="shared" si="69"/>
        <v>6.0849999999999993E-3</v>
      </c>
      <c r="E204" s="25"/>
      <c r="F204" s="25">
        <f t="shared" si="70"/>
        <v>4.5404299999999989E-3</v>
      </c>
      <c r="G204" s="25">
        <f t="shared" si="71"/>
        <v>0.10456610289999999</v>
      </c>
      <c r="H204" s="25">
        <v>4.8300000000000001E-3</v>
      </c>
      <c r="I204" s="25">
        <f t="shared" si="72"/>
        <v>5.7549999999999997E-3</v>
      </c>
      <c r="J204" s="25"/>
      <c r="K204" s="25">
        <f t="shared" si="73"/>
        <v>4.26173E-3</v>
      </c>
      <c r="L204" s="25">
        <f t="shared" si="74"/>
        <v>9.8147641899999999E-2</v>
      </c>
      <c r="M204" s="25">
        <v>4.8300000000000001E-3</v>
      </c>
      <c r="N204" s="25">
        <f t="shared" si="75"/>
        <v>5.7549999999999997E-3</v>
      </c>
      <c r="O204" s="25"/>
      <c r="P204" s="25">
        <f t="shared" si="76"/>
        <v>4.2603299999999997E-3</v>
      </c>
      <c r="Q204" s="25">
        <f t="shared" si="77"/>
        <v>9.8115399899999997E-2</v>
      </c>
      <c r="R204" s="25">
        <v>3.6800000000000001E-3</v>
      </c>
      <c r="S204" s="25">
        <f t="shared" si="83"/>
        <v>4.6049999999999997E-3</v>
      </c>
      <c r="T204" s="25"/>
      <c r="U204" s="25">
        <f t="shared" si="78"/>
        <v>2.5322899999999995E-3</v>
      </c>
      <c r="V204" s="25">
        <f t="shared" si="79"/>
        <v>5.8318638699999995E-2</v>
      </c>
      <c r="W204" s="25">
        <v>7.0200000000000002E-3</v>
      </c>
      <c r="X204" s="25">
        <f t="shared" si="67"/>
        <v>7.9450000000000007E-3</v>
      </c>
      <c r="Y204" s="25"/>
      <c r="Z204" s="25">
        <f t="shared" si="80"/>
        <v>3.2944900000000006E-3</v>
      </c>
      <c r="AA204" s="25">
        <f t="shared" si="81"/>
        <v>7.5872104700000012E-2</v>
      </c>
      <c r="AB204" s="25">
        <v>-1.6299999999999999E-3</v>
      </c>
      <c r="AC204" s="25">
        <f t="shared" si="82"/>
        <v>-9.2499999999999993E-4</v>
      </c>
    </row>
    <row r="205" spans="1:29" s="15" customFormat="1">
      <c r="A205" s="18">
        <v>453</v>
      </c>
      <c r="B205" s="25">
        <v>-1.3999999999999999E-4</v>
      </c>
      <c r="C205" s="25">
        <v>4.96E-3</v>
      </c>
      <c r="D205" s="25">
        <f t="shared" si="69"/>
        <v>5.8300000000000001E-3</v>
      </c>
      <c r="E205" s="25"/>
      <c r="F205" s="25">
        <f t="shared" si="70"/>
        <v>4.2854299999999998E-3</v>
      </c>
      <c r="G205" s="25">
        <f t="shared" si="71"/>
        <v>9.8693452900000006E-2</v>
      </c>
      <c r="H205" s="25">
        <v>4.3499999999999997E-3</v>
      </c>
      <c r="I205" s="25">
        <f t="shared" si="72"/>
        <v>5.2199999999999998E-3</v>
      </c>
      <c r="J205" s="25"/>
      <c r="K205" s="25">
        <f t="shared" si="73"/>
        <v>3.7267299999999997E-3</v>
      </c>
      <c r="L205" s="25">
        <f t="shared" si="74"/>
        <v>8.5826591899999999E-2</v>
      </c>
      <c r="M205" s="25">
        <v>4.3499999999999997E-3</v>
      </c>
      <c r="N205" s="25">
        <f t="shared" si="75"/>
        <v>5.2199999999999998E-3</v>
      </c>
      <c r="O205" s="25"/>
      <c r="P205" s="25">
        <f t="shared" si="76"/>
        <v>3.7253299999999998E-3</v>
      </c>
      <c r="Q205" s="25">
        <f t="shared" si="77"/>
        <v>8.5794349899999997E-2</v>
      </c>
      <c r="R205" s="25">
        <v>3.81E-3</v>
      </c>
      <c r="S205" s="25">
        <f>R205-AC205</f>
        <v>4.6800000000000001E-3</v>
      </c>
      <c r="T205" s="25"/>
      <c r="U205" s="25">
        <f t="shared" si="78"/>
        <v>2.60729E-3</v>
      </c>
      <c r="V205" s="25">
        <f t="shared" si="79"/>
        <v>6.0045888700000001E-2</v>
      </c>
      <c r="W205" s="25">
        <v>7.0899999999999999E-3</v>
      </c>
      <c r="X205" s="25">
        <f t="shared" si="67"/>
        <v>7.9600000000000001E-3</v>
      </c>
      <c r="Y205" s="25"/>
      <c r="Z205" s="25">
        <f t="shared" si="80"/>
        <v>3.30949E-3</v>
      </c>
      <c r="AA205" s="25">
        <f t="shared" si="81"/>
        <v>7.6217554700000009E-2</v>
      </c>
      <c r="AB205" s="25">
        <v>-1.6000000000000001E-3</v>
      </c>
      <c r="AC205" s="25">
        <f t="shared" si="82"/>
        <v>-8.7000000000000001E-4</v>
      </c>
    </row>
    <row r="206" spans="1:29" s="15" customFormat="1">
      <c r="A206" s="18">
        <v>454</v>
      </c>
      <c r="B206" s="25">
        <v>-9.0000000000000006E-5</v>
      </c>
      <c r="C206" s="25">
        <v>4.9300000000000004E-3</v>
      </c>
      <c r="D206" s="25">
        <f t="shared" si="69"/>
        <v>5.7550000000000006E-3</v>
      </c>
      <c r="E206" s="25"/>
      <c r="F206" s="25">
        <f t="shared" si="70"/>
        <v>4.2104300000000002E-3</v>
      </c>
      <c r="G206" s="25">
        <f t="shared" si="71"/>
        <v>9.6966202900000006E-2</v>
      </c>
      <c r="H206" s="25">
        <v>4.6600000000000001E-3</v>
      </c>
      <c r="I206" s="25">
        <f t="shared" si="72"/>
        <v>5.4850000000000003E-3</v>
      </c>
      <c r="J206" s="25"/>
      <c r="K206" s="25">
        <f t="shared" si="73"/>
        <v>3.9917300000000006E-3</v>
      </c>
      <c r="L206" s="25">
        <f t="shared" si="74"/>
        <v>9.1929541900000022E-2</v>
      </c>
      <c r="M206" s="25">
        <v>4.6600000000000001E-3</v>
      </c>
      <c r="N206" s="25">
        <f t="shared" si="75"/>
        <v>5.4850000000000003E-3</v>
      </c>
      <c r="O206" s="25"/>
      <c r="P206" s="25">
        <f t="shared" si="76"/>
        <v>3.9903300000000003E-3</v>
      </c>
      <c r="Q206" s="25">
        <f t="shared" si="77"/>
        <v>9.1897299900000007E-2</v>
      </c>
      <c r="R206" s="25">
        <v>3.3500000000000001E-3</v>
      </c>
      <c r="S206" s="25">
        <f t="shared" ref="S206:S213" si="84">R206-AC206</f>
        <v>4.1749999999999999E-3</v>
      </c>
      <c r="T206" s="25"/>
      <c r="U206" s="25">
        <f t="shared" si="78"/>
        <v>2.1022899999999997E-3</v>
      </c>
      <c r="V206" s="25">
        <f t="shared" si="79"/>
        <v>4.8415738699999995E-2</v>
      </c>
      <c r="W206" s="25">
        <v>6.8700000000000002E-3</v>
      </c>
      <c r="X206" s="25">
        <f t="shared" si="67"/>
        <v>7.6950000000000005E-3</v>
      </c>
      <c r="Y206" s="25"/>
      <c r="Z206" s="25">
        <f t="shared" si="80"/>
        <v>3.0444900000000004E-3</v>
      </c>
      <c r="AA206" s="25">
        <f t="shared" si="81"/>
        <v>7.0114604700000013E-2</v>
      </c>
      <c r="AB206" s="25">
        <v>-1.56E-3</v>
      </c>
      <c r="AC206" s="25">
        <f t="shared" si="82"/>
        <v>-8.25E-4</v>
      </c>
    </row>
    <row r="207" spans="1:29" s="15" customFormat="1">
      <c r="A207" s="18">
        <v>455</v>
      </c>
      <c r="B207" s="25">
        <v>-1.3999999999999999E-4</v>
      </c>
      <c r="C207" s="25">
        <v>4.8999999999999998E-3</v>
      </c>
      <c r="D207" s="25">
        <f t="shared" si="69"/>
        <v>5.79E-3</v>
      </c>
      <c r="E207" s="25"/>
      <c r="F207" s="25">
        <f t="shared" si="70"/>
        <v>4.2454299999999997E-3</v>
      </c>
      <c r="G207" s="25">
        <f t="shared" si="71"/>
        <v>9.7772252899999995E-2</v>
      </c>
      <c r="H207" s="25">
        <v>4.3299999999999996E-3</v>
      </c>
      <c r="I207" s="25">
        <f t="shared" si="72"/>
        <v>5.2199999999999998E-3</v>
      </c>
      <c r="J207" s="25"/>
      <c r="K207" s="25">
        <f t="shared" si="73"/>
        <v>3.7267299999999997E-3</v>
      </c>
      <c r="L207" s="25">
        <f t="shared" si="74"/>
        <v>8.5826591899999999E-2</v>
      </c>
      <c r="M207" s="25">
        <v>4.3299999999999996E-3</v>
      </c>
      <c r="N207" s="25">
        <f t="shared" si="75"/>
        <v>5.2199999999999998E-3</v>
      </c>
      <c r="O207" s="25"/>
      <c r="P207" s="25">
        <f t="shared" si="76"/>
        <v>3.7253299999999998E-3</v>
      </c>
      <c r="Q207" s="25">
        <f t="shared" si="77"/>
        <v>8.5794349899999997E-2</v>
      </c>
      <c r="R207" s="25">
        <v>3.5699999999999998E-3</v>
      </c>
      <c r="S207" s="25">
        <f t="shared" si="84"/>
        <v>4.4599999999999996E-3</v>
      </c>
      <c r="T207" s="25"/>
      <c r="U207" s="25">
        <f t="shared" si="78"/>
        <v>2.3872899999999994E-3</v>
      </c>
      <c r="V207" s="25">
        <f t="shared" si="79"/>
        <v>5.497928869999999E-2</v>
      </c>
      <c r="W207" s="25">
        <v>7.0299999999999998E-3</v>
      </c>
      <c r="X207" s="25">
        <f t="shared" si="67"/>
        <v>7.92E-3</v>
      </c>
      <c r="Y207" s="25"/>
      <c r="Z207" s="25">
        <f t="shared" si="80"/>
        <v>3.2694899999999999E-3</v>
      </c>
      <c r="AA207" s="25">
        <f t="shared" si="81"/>
        <v>7.5296354699999998E-2</v>
      </c>
      <c r="AB207" s="25">
        <v>-1.64E-3</v>
      </c>
      <c r="AC207" s="25">
        <f t="shared" si="82"/>
        <v>-8.8999999999999995E-4</v>
      </c>
    </row>
    <row r="208" spans="1:29" s="15" customFormat="1">
      <c r="A208" s="18">
        <v>456</v>
      </c>
      <c r="B208" s="25">
        <v>-1.4999999999999999E-4</v>
      </c>
      <c r="C208" s="25">
        <v>4.9899999999999996E-3</v>
      </c>
      <c r="D208" s="25">
        <f t="shared" si="69"/>
        <v>5.8799999999999998E-3</v>
      </c>
      <c r="E208" s="25"/>
      <c r="F208" s="25">
        <f t="shared" si="70"/>
        <v>4.3354299999999995E-3</v>
      </c>
      <c r="G208" s="25">
        <f t="shared" si="71"/>
        <v>9.9844952899999992E-2</v>
      </c>
      <c r="H208" s="25">
        <v>4.4400000000000004E-3</v>
      </c>
      <c r="I208" s="25">
        <f t="shared" si="72"/>
        <v>5.3300000000000005E-3</v>
      </c>
      <c r="J208" s="25"/>
      <c r="K208" s="25">
        <f t="shared" si="73"/>
        <v>3.8367300000000004E-3</v>
      </c>
      <c r="L208" s="25">
        <f t="shared" si="74"/>
        <v>8.8359891900000015E-2</v>
      </c>
      <c r="M208" s="25">
        <v>4.4400000000000004E-3</v>
      </c>
      <c r="N208" s="25">
        <f t="shared" si="75"/>
        <v>5.3300000000000005E-3</v>
      </c>
      <c r="O208" s="25"/>
      <c r="P208" s="25">
        <f t="shared" si="76"/>
        <v>3.8353300000000005E-3</v>
      </c>
      <c r="Q208" s="25">
        <f t="shared" si="77"/>
        <v>8.8327649900000013E-2</v>
      </c>
      <c r="R208" s="25">
        <v>3.5100000000000001E-3</v>
      </c>
      <c r="S208" s="25">
        <f t="shared" si="84"/>
        <v>4.4000000000000003E-3</v>
      </c>
      <c r="T208" s="25"/>
      <c r="U208" s="25">
        <f t="shared" si="78"/>
        <v>2.3272900000000001E-3</v>
      </c>
      <c r="V208" s="25">
        <f t="shared" si="79"/>
        <v>5.3597488700000008E-2</v>
      </c>
      <c r="W208" s="25">
        <v>6.94E-3</v>
      </c>
      <c r="X208" s="25">
        <f t="shared" si="67"/>
        <v>7.8300000000000002E-3</v>
      </c>
      <c r="Y208" s="25"/>
      <c r="Z208" s="25">
        <f t="shared" si="80"/>
        <v>3.1794900000000001E-3</v>
      </c>
      <c r="AA208" s="25">
        <f t="shared" si="81"/>
        <v>7.3223654700000002E-2</v>
      </c>
      <c r="AB208" s="25">
        <v>-1.6299999999999999E-3</v>
      </c>
      <c r="AC208" s="25">
        <f t="shared" si="82"/>
        <v>-8.8999999999999995E-4</v>
      </c>
    </row>
    <row r="209" spans="1:29" s="15" customFormat="1">
      <c r="A209" s="18">
        <v>457</v>
      </c>
      <c r="B209" s="25">
        <v>-1.1E-4</v>
      </c>
      <c r="C209" s="25">
        <v>4.64E-3</v>
      </c>
      <c r="D209" s="25">
        <f t="shared" si="69"/>
        <v>5.47E-3</v>
      </c>
      <c r="E209" s="25"/>
      <c r="F209" s="25">
        <f t="shared" si="70"/>
        <v>3.9254299999999997E-3</v>
      </c>
      <c r="G209" s="25">
        <f t="shared" si="71"/>
        <v>9.0402652899999991E-2</v>
      </c>
      <c r="H209" s="25">
        <v>4.3299999999999996E-3</v>
      </c>
      <c r="I209" s="25">
        <f t="shared" si="72"/>
        <v>5.1599999999999997E-3</v>
      </c>
      <c r="J209" s="25"/>
      <c r="K209" s="25">
        <f t="shared" si="73"/>
        <v>3.6667299999999996E-3</v>
      </c>
      <c r="L209" s="25">
        <f t="shared" si="74"/>
        <v>8.4444791899999996E-2</v>
      </c>
      <c r="M209" s="25">
        <v>4.3299999999999996E-3</v>
      </c>
      <c r="N209" s="25">
        <f t="shared" si="75"/>
        <v>5.1599999999999997E-3</v>
      </c>
      <c r="O209" s="25"/>
      <c r="P209" s="25">
        <f t="shared" si="76"/>
        <v>3.6653299999999996E-3</v>
      </c>
      <c r="Q209" s="25">
        <f t="shared" si="77"/>
        <v>8.4412549899999995E-2</v>
      </c>
      <c r="R209" s="25">
        <v>3.5200000000000001E-3</v>
      </c>
      <c r="S209" s="25">
        <f t="shared" si="84"/>
        <v>4.3499999999999997E-3</v>
      </c>
      <c r="T209" s="25"/>
      <c r="U209" s="25">
        <f t="shared" si="78"/>
        <v>2.2772899999999995E-3</v>
      </c>
      <c r="V209" s="25">
        <f t="shared" si="79"/>
        <v>5.2445988699999994E-2</v>
      </c>
      <c r="W209" s="25">
        <v>7.0099999999999997E-3</v>
      </c>
      <c r="X209" s="25">
        <f t="shared" si="67"/>
        <v>7.8399999999999997E-3</v>
      </c>
      <c r="Y209" s="25"/>
      <c r="Z209" s="25">
        <f t="shared" si="80"/>
        <v>3.1894899999999997E-3</v>
      </c>
      <c r="AA209" s="25">
        <f t="shared" si="81"/>
        <v>7.345395469999999E-2</v>
      </c>
      <c r="AB209" s="25">
        <v>-1.5499999999999999E-3</v>
      </c>
      <c r="AC209" s="25">
        <f t="shared" si="82"/>
        <v>-8.3000000000000001E-4</v>
      </c>
    </row>
    <row r="210" spans="1:29" s="15" customFormat="1">
      <c r="A210" s="18">
        <v>458</v>
      </c>
      <c r="B210" s="25">
        <v>-1E-4</v>
      </c>
      <c r="C210" s="25">
        <v>4.8900000000000002E-3</v>
      </c>
      <c r="D210" s="25">
        <f t="shared" si="69"/>
        <v>5.7300000000000007E-3</v>
      </c>
      <c r="E210" s="25"/>
      <c r="F210" s="25">
        <f t="shared" si="70"/>
        <v>4.1854300000000004E-3</v>
      </c>
      <c r="G210" s="25">
        <f t="shared" si="71"/>
        <v>9.639045290000002E-2</v>
      </c>
      <c r="H210" s="25">
        <v>4.4000000000000003E-3</v>
      </c>
      <c r="I210" s="25">
        <f t="shared" si="72"/>
        <v>5.2399999999999999E-3</v>
      </c>
      <c r="J210" s="25"/>
      <c r="K210" s="25">
        <f t="shared" si="73"/>
        <v>3.7467299999999998E-3</v>
      </c>
      <c r="L210" s="25">
        <f t="shared" si="74"/>
        <v>8.6287191900000004E-2</v>
      </c>
      <c r="M210" s="25">
        <v>4.4000000000000003E-3</v>
      </c>
      <c r="N210" s="25">
        <f t="shared" si="75"/>
        <v>5.2399999999999999E-3</v>
      </c>
      <c r="O210" s="25"/>
      <c r="P210" s="25">
        <f t="shared" si="76"/>
        <v>3.7453299999999998E-3</v>
      </c>
      <c r="Q210" s="25">
        <f t="shared" si="77"/>
        <v>8.6254949900000003E-2</v>
      </c>
      <c r="R210" s="25">
        <v>3.4399999999999999E-3</v>
      </c>
      <c r="S210" s="25">
        <f t="shared" si="84"/>
        <v>4.28E-3</v>
      </c>
      <c r="T210" s="25"/>
      <c r="U210" s="25">
        <f t="shared" si="78"/>
        <v>2.2072899999999998E-3</v>
      </c>
      <c r="V210" s="25">
        <f t="shared" si="79"/>
        <v>5.0833888699999996E-2</v>
      </c>
      <c r="W210" s="25">
        <v>6.7000000000000002E-3</v>
      </c>
      <c r="X210" s="25">
        <f t="shared" si="67"/>
        <v>7.5399999999999998E-3</v>
      </c>
      <c r="Y210" s="25"/>
      <c r="Z210" s="25">
        <f t="shared" si="80"/>
        <v>2.8894899999999998E-3</v>
      </c>
      <c r="AA210" s="25">
        <f t="shared" si="81"/>
        <v>6.6544954699999992E-2</v>
      </c>
      <c r="AB210" s="25">
        <v>-1.58E-3</v>
      </c>
      <c r="AC210" s="25">
        <f t="shared" si="82"/>
        <v>-8.4000000000000003E-4</v>
      </c>
    </row>
    <row r="211" spans="1:29" s="15" customFormat="1">
      <c r="A211" s="18">
        <v>459</v>
      </c>
      <c r="B211" s="25">
        <v>-1.2E-4</v>
      </c>
      <c r="C211" s="25">
        <v>4.6299999999999996E-3</v>
      </c>
      <c r="D211" s="25">
        <f t="shared" si="69"/>
        <v>5.4900000000000001E-3</v>
      </c>
      <c r="E211" s="25"/>
      <c r="F211" s="25">
        <f t="shared" si="70"/>
        <v>3.9454299999999998E-3</v>
      </c>
      <c r="G211" s="25">
        <f t="shared" si="71"/>
        <v>9.0863252899999997E-2</v>
      </c>
      <c r="H211" s="25">
        <v>4.2599999999999999E-3</v>
      </c>
      <c r="I211" s="25">
        <f t="shared" si="72"/>
        <v>5.1199999999999996E-3</v>
      </c>
      <c r="J211" s="25"/>
      <c r="K211" s="25">
        <f t="shared" si="73"/>
        <v>3.6267299999999995E-3</v>
      </c>
      <c r="L211" s="25">
        <f t="shared" si="74"/>
        <v>8.3523591899999985E-2</v>
      </c>
      <c r="M211" s="25">
        <v>4.2599999999999999E-3</v>
      </c>
      <c r="N211" s="25">
        <f t="shared" si="75"/>
        <v>5.1199999999999996E-3</v>
      </c>
      <c r="O211" s="25"/>
      <c r="P211" s="25">
        <f t="shared" si="76"/>
        <v>3.6253299999999995E-3</v>
      </c>
      <c r="Q211" s="25">
        <f t="shared" si="77"/>
        <v>8.3491349899999998E-2</v>
      </c>
      <c r="R211" s="25">
        <v>3.5599999999999998E-3</v>
      </c>
      <c r="S211" s="25">
        <f t="shared" si="84"/>
        <v>4.4200000000000003E-3</v>
      </c>
      <c r="T211" s="25"/>
      <c r="U211" s="25">
        <f t="shared" si="78"/>
        <v>2.3472900000000001E-3</v>
      </c>
      <c r="V211" s="25">
        <f t="shared" si="79"/>
        <v>5.4058088700000007E-2</v>
      </c>
      <c r="W211" s="25">
        <v>6.9899999999999997E-3</v>
      </c>
      <c r="X211" s="25">
        <f t="shared" si="67"/>
        <v>7.8499999999999993E-3</v>
      </c>
      <c r="Y211" s="25"/>
      <c r="Z211" s="25">
        <f t="shared" si="80"/>
        <v>3.1994899999999993E-3</v>
      </c>
      <c r="AA211" s="25">
        <f t="shared" si="81"/>
        <v>7.3684254699999993E-2</v>
      </c>
      <c r="AB211" s="25">
        <v>-1.6000000000000001E-3</v>
      </c>
      <c r="AC211" s="25">
        <f t="shared" si="82"/>
        <v>-8.6000000000000009E-4</v>
      </c>
    </row>
    <row r="212" spans="1:29" s="15" customFormat="1">
      <c r="A212" s="18">
        <v>460</v>
      </c>
      <c r="B212" s="25">
        <v>-3.0000000000000001E-5</v>
      </c>
      <c r="C212" s="25">
        <v>4.9300000000000004E-3</v>
      </c>
      <c r="D212" s="25">
        <f t="shared" si="69"/>
        <v>5.7000000000000002E-3</v>
      </c>
      <c r="E212" s="25"/>
      <c r="F212" s="25">
        <f t="shared" si="70"/>
        <v>4.1554299999999999E-3</v>
      </c>
      <c r="G212" s="25">
        <f t="shared" si="71"/>
        <v>9.5699552899999998E-2</v>
      </c>
      <c r="H212" s="25">
        <v>4.2399999999999998E-3</v>
      </c>
      <c r="I212" s="25">
        <f t="shared" si="72"/>
        <v>5.0099999999999997E-3</v>
      </c>
      <c r="J212" s="25"/>
      <c r="K212" s="25">
        <f t="shared" si="73"/>
        <v>3.5167299999999996E-3</v>
      </c>
      <c r="L212" s="25">
        <f t="shared" si="74"/>
        <v>8.0990291899999997E-2</v>
      </c>
      <c r="M212" s="25">
        <v>4.2399999999999998E-3</v>
      </c>
      <c r="N212" s="25">
        <f t="shared" si="75"/>
        <v>5.0099999999999997E-3</v>
      </c>
      <c r="O212" s="25"/>
      <c r="P212" s="25">
        <f t="shared" si="76"/>
        <v>3.5153299999999997E-3</v>
      </c>
      <c r="Q212" s="25">
        <f t="shared" si="77"/>
        <v>8.0958049899999995E-2</v>
      </c>
      <c r="R212" s="25">
        <v>3.4199999999999999E-3</v>
      </c>
      <c r="S212" s="25">
        <f t="shared" si="84"/>
        <v>4.1900000000000001E-3</v>
      </c>
      <c r="T212" s="25"/>
      <c r="U212" s="25">
        <f t="shared" si="78"/>
        <v>2.11729E-3</v>
      </c>
      <c r="V212" s="25">
        <f t="shared" si="79"/>
        <v>4.8761188699999999E-2</v>
      </c>
      <c r="W212" s="25">
        <v>6.79E-3</v>
      </c>
      <c r="X212" s="25">
        <f t="shared" si="67"/>
        <v>7.5599999999999999E-3</v>
      </c>
      <c r="Y212" s="25"/>
      <c r="Z212" s="25">
        <f t="shared" si="80"/>
        <v>2.9094899999999998E-3</v>
      </c>
      <c r="AA212" s="25">
        <f t="shared" si="81"/>
        <v>6.7005554699999997E-2</v>
      </c>
      <c r="AB212" s="25">
        <v>-1.5100000000000001E-3</v>
      </c>
      <c r="AC212" s="25">
        <f t="shared" si="82"/>
        <v>-7.7000000000000007E-4</v>
      </c>
    </row>
    <row r="213" spans="1:29" s="15" customFormat="1">
      <c r="A213" s="18">
        <v>461</v>
      </c>
      <c r="B213" s="25">
        <v>-5.0000000000000002E-5</v>
      </c>
      <c r="C213" s="25">
        <v>4.5199999999999997E-3</v>
      </c>
      <c r="D213" s="25">
        <f t="shared" si="69"/>
        <v>5.385E-3</v>
      </c>
      <c r="E213" s="25"/>
      <c r="F213" s="25">
        <f t="shared" si="70"/>
        <v>3.8404299999999997E-3</v>
      </c>
      <c r="G213" s="25">
        <f t="shared" si="71"/>
        <v>8.8445102900000003E-2</v>
      </c>
      <c r="H213" s="25">
        <v>4.0800000000000003E-3</v>
      </c>
      <c r="I213" s="25">
        <f t="shared" si="72"/>
        <v>4.9450000000000006E-3</v>
      </c>
      <c r="J213" s="25"/>
      <c r="K213" s="25">
        <f t="shared" si="73"/>
        <v>3.4517300000000005E-3</v>
      </c>
      <c r="L213" s="25">
        <f t="shared" si="74"/>
        <v>7.9493341900000014E-2</v>
      </c>
      <c r="M213" s="25">
        <v>4.0800000000000003E-3</v>
      </c>
      <c r="N213" s="25">
        <f t="shared" si="75"/>
        <v>4.9450000000000006E-3</v>
      </c>
      <c r="O213" s="25"/>
      <c r="P213" s="25">
        <f t="shared" si="76"/>
        <v>3.4503300000000006E-3</v>
      </c>
      <c r="Q213" s="25">
        <f t="shared" si="77"/>
        <v>7.9461099900000012E-2</v>
      </c>
      <c r="R213" s="25">
        <v>3.4099999999999998E-3</v>
      </c>
      <c r="S213" s="25">
        <f t="shared" si="84"/>
        <v>4.2750000000000002E-3</v>
      </c>
      <c r="T213" s="25"/>
      <c r="U213" s="25">
        <f t="shared" si="78"/>
        <v>2.20229E-3</v>
      </c>
      <c r="V213" s="25">
        <f t="shared" si="79"/>
        <v>5.0718738700000002E-2</v>
      </c>
      <c r="W213" s="25">
        <v>6.7799999999999996E-3</v>
      </c>
      <c r="X213" s="25">
        <f t="shared" si="67"/>
        <v>7.6449999999999999E-3</v>
      </c>
      <c r="Y213" s="25"/>
      <c r="Z213" s="25">
        <f t="shared" si="80"/>
        <v>2.9944899999999998E-3</v>
      </c>
      <c r="AA213" s="25">
        <f t="shared" si="81"/>
        <v>6.89631047E-2</v>
      </c>
      <c r="AB213" s="25">
        <v>-1.6800000000000001E-3</v>
      </c>
      <c r="AC213" s="25">
        <f t="shared" si="82"/>
        <v>-8.6499999999999999E-4</v>
      </c>
    </row>
    <row r="214" spans="1:29" s="15" customFormat="1">
      <c r="A214" s="18">
        <v>462</v>
      </c>
      <c r="B214" s="25">
        <v>-3.0000000000000001E-5</v>
      </c>
      <c r="C214" s="25">
        <v>4.5300000000000002E-3</v>
      </c>
      <c r="D214" s="25">
        <f t="shared" si="69"/>
        <v>5.2700000000000004E-3</v>
      </c>
      <c r="E214" s="25"/>
      <c r="F214" s="25">
        <f t="shared" si="70"/>
        <v>3.7254300000000001E-3</v>
      </c>
      <c r="G214" s="25">
        <f t="shared" si="71"/>
        <v>8.5796652900000006E-2</v>
      </c>
      <c r="H214" s="25">
        <v>4.0699999999999998E-3</v>
      </c>
      <c r="I214" s="25">
        <f t="shared" si="72"/>
        <v>4.81E-3</v>
      </c>
      <c r="J214" s="25"/>
      <c r="K214" s="25">
        <f t="shared" si="73"/>
        <v>3.3167299999999999E-3</v>
      </c>
      <c r="L214" s="25">
        <f t="shared" si="74"/>
        <v>7.6384291899999998E-2</v>
      </c>
      <c r="M214" s="25">
        <v>4.0699999999999998E-3</v>
      </c>
      <c r="N214" s="25">
        <f t="shared" si="75"/>
        <v>4.81E-3</v>
      </c>
      <c r="O214" s="25"/>
      <c r="P214" s="25">
        <f t="shared" si="76"/>
        <v>3.31533E-3</v>
      </c>
      <c r="Q214" s="25">
        <f t="shared" si="77"/>
        <v>7.635204990000001E-2</v>
      </c>
      <c r="R214" s="25">
        <v>3.4399999999999999E-3</v>
      </c>
      <c r="S214" s="25">
        <f>R214-AC214</f>
        <v>4.1799999999999997E-3</v>
      </c>
      <c r="T214" s="25"/>
      <c r="U214" s="25">
        <f t="shared" si="78"/>
        <v>2.1072899999999995E-3</v>
      </c>
      <c r="V214" s="25">
        <f t="shared" si="79"/>
        <v>4.853088869999999E-2</v>
      </c>
      <c r="W214" s="25">
        <v>6.7000000000000002E-3</v>
      </c>
      <c r="X214" s="25">
        <f t="shared" si="67"/>
        <v>7.4400000000000004E-3</v>
      </c>
      <c r="Y214" s="25"/>
      <c r="Z214" s="25">
        <f t="shared" si="80"/>
        <v>2.7894900000000004E-3</v>
      </c>
      <c r="AA214" s="25">
        <f t="shared" si="81"/>
        <v>6.4241954700000006E-2</v>
      </c>
      <c r="AB214" s="25">
        <v>-1.4499999999999999E-3</v>
      </c>
      <c r="AC214" s="25">
        <f t="shared" si="82"/>
        <v>-7.3999999999999999E-4</v>
      </c>
    </row>
    <row r="215" spans="1:29" s="15" customFormat="1">
      <c r="A215" s="18">
        <v>463</v>
      </c>
      <c r="B215" s="25">
        <v>-8.0000000000000007E-5</v>
      </c>
      <c r="C215" s="25">
        <v>4.3400000000000001E-3</v>
      </c>
      <c r="D215" s="25">
        <f t="shared" si="69"/>
        <v>5.0950000000000006E-3</v>
      </c>
      <c r="E215" s="25"/>
      <c r="F215" s="25">
        <f t="shared" si="70"/>
        <v>3.5504300000000003E-3</v>
      </c>
      <c r="G215" s="25">
        <f t="shared" si="71"/>
        <v>8.1766402900000007E-2</v>
      </c>
      <c r="H215" s="25">
        <v>3.9899999999999996E-3</v>
      </c>
      <c r="I215" s="25">
        <f t="shared" si="72"/>
        <v>4.7449999999999992E-3</v>
      </c>
      <c r="J215" s="25"/>
      <c r="K215" s="25">
        <f t="shared" si="73"/>
        <v>3.2517299999999991E-3</v>
      </c>
      <c r="L215" s="25">
        <f t="shared" si="74"/>
        <v>7.4887341899999987E-2</v>
      </c>
      <c r="M215" s="25">
        <v>3.9899999999999996E-3</v>
      </c>
      <c r="N215" s="25">
        <f t="shared" si="75"/>
        <v>4.7449999999999992E-3</v>
      </c>
      <c r="O215" s="25"/>
      <c r="P215" s="25">
        <f t="shared" si="76"/>
        <v>3.2503299999999992E-3</v>
      </c>
      <c r="Q215" s="25">
        <f t="shared" si="77"/>
        <v>7.4855099899999986E-2</v>
      </c>
      <c r="R215" s="25">
        <v>3.32E-3</v>
      </c>
      <c r="S215" s="25">
        <f t="shared" ref="S215:S222" si="85">R215-AC215</f>
        <v>4.0750000000000005E-3</v>
      </c>
      <c r="T215" s="25"/>
      <c r="U215" s="25">
        <f t="shared" si="78"/>
        <v>2.0022900000000003E-3</v>
      </c>
      <c r="V215" s="25">
        <f t="shared" si="79"/>
        <v>4.611273870000001E-2</v>
      </c>
      <c r="W215" s="25">
        <v>6.8900000000000003E-3</v>
      </c>
      <c r="X215" s="25">
        <f t="shared" si="67"/>
        <v>7.6450000000000008E-3</v>
      </c>
      <c r="Y215" s="25"/>
      <c r="Z215" s="25">
        <f t="shared" si="80"/>
        <v>2.9944900000000007E-3</v>
      </c>
      <c r="AA215" s="25">
        <f t="shared" si="81"/>
        <v>6.8963104700000014E-2</v>
      </c>
      <c r="AB215" s="25">
        <v>-1.4300000000000001E-3</v>
      </c>
      <c r="AC215" s="25">
        <f t="shared" si="82"/>
        <v>-7.5500000000000003E-4</v>
      </c>
    </row>
    <row r="216" spans="1:29" s="15" customFormat="1">
      <c r="A216" s="18">
        <v>464</v>
      </c>
      <c r="B216" s="25">
        <v>-6.8999999999999997E-5</v>
      </c>
      <c r="C216" s="25">
        <v>4.5900000000000003E-3</v>
      </c>
      <c r="D216" s="25">
        <f t="shared" si="69"/>
        <v>5.3945E-3</v>
      </c>
      <c r="E216" s="25"/>
      <c r="F216" s="25">
        <f t="shared" si="70"/>
        <v>3.8499299999999997E-3</v>
      </c>
      <c r="G216" s="25">
        <f t="shared" si="71"/>
        <v>8.8663887900000002E-2</v>
      </c>
      <c r="H216" s="25">
        <v>4.0400000000000002E-3</v>
      </c>
      <c r="I216" s="25">
        <f t="shared" si="72"/>
        <v>4.8444999999999998E-3</v>
      </c>
      <c r="J216" s="25"/>
      <c r="K216" s="25">
        <f t="shared" si="73"/>
        <v>3.3512299999999997E-3</v>
      </c>
      <c r="L216" s="25">
        <f t="shared" si="74"/>
        <v>7.7178826899999997E-2</v>
      </c>
      <c r="M216" s="25">
        <v>4.0400000000000002E-3</v>
      </c>
      <c r="N216" s="25">
        <f t="shared" si="75"/>
        <v>4.8444999999999998E-3</v>
      </c>
      <c r="O216" s="25"/>
      <c r="P216" s="25">
        <f t="shared" si="76"/>
        <v>3.3498299999999998E-3</v>
      </c>
      <c r="Q216" s="25">
        <f t="shared" si="77"/>
        <v>7.7146584899999995E-2</v>
      </c>
      <c r="R216" s="25">
        <v>3.16E-3</v>
      </c>
      <c r="S216" s="25">
        <f t="shared" si="85"/>
        <v>3.9645000000000001E-3</v>
      </c>
      <c r="T216" s="25"/>
      <c r="U216" s="25">
        <f t="shared" si="78"/>
        <v>1.89179E-3</v>
      </c>
      <c r="V216" s="25">
        <f t="shared" si="79"/>
        <v>4.3567923700000004E-2</v>
      </c>
      <c r="W216" s="25">
        <v>6.5199999999999998E-3</v>
      </c>
      <c r="X216" s="25">
        <f t="shared" si="67"/>
        <v>7.3244999999999994E-3</v>
      </c>
      <c r="Y216" s="25"/>
      <c r="Z216" s="25">
        <f t="shared" si="80"/>
        <v>2.6739899999999994E-3</v>
      </c>
      <c r="AA216" s="25">
        <f t="shared" si="81"/>
        <v>6.1581989699999985E-2</v>
      </c>
      <c r="AB216" s="25">
        <v>-1.5399999999999999E-3</v>
      </c>
      <c r="AC216" s="25">
        <f t="shared" si="82"/>
        <v>-8.0449999999999999E-4</v>
      </c>
    </row>
    <row r="217" spans="1:29" s="15" customFormat="1">
      <c r="A217" s="18">
        <v>465</v>
      </c>
      <c r="B217" s="25">
        <v>-5.0000000000000002E-5</v>
      </c>
      <c r="C217" s="25">
        <v>4.3800000000000002E-3</v>
      </c>
      <c r="D217" s="25">
        <f t="shared" si="69"/>
        <v>5.1700000000000001E-3</v>
      </c>
      <c r="E217" s="25"/>
      <c r="F217" s="25">
        <f t="shared" si="70"/>
        <v>3.6254299999999998E-3</v>
      </c>
      <c r="G217" s="25">
        <f t="shared" si="71"/>
        <v>8.3493652899999993E-2</v>
      </c>
      <c r="H217" s="25">
        <v>3.9300000000000003E-3</v>
      </c>
      <c r="I217" s="25">
        <f t="shared" si="72"/>
        <v>4.7200000000000002E-3</v>
      </c>
      <c r="J217" s="25"/>
      <c r="K217" s="25">
        <f t="shared" si="73"/>
        <v>3.2267300000000001E-3</v>
      </c>
      <c r="L217" s="25">
        <f t="shared" si="74"/>
        <v>7.4311591900000001E-2</v>
      </c>
      <c r="M217" s="25">
        <v>3.9300000000000003E-3</v>
      </c>
      <c r="N217" s="25">
        <f t="shared" si="75"/>
        <v>4.7200000000000002E-3</v>
      </c>
      <c r="O217" s="25"/>
      <c r="P217" s="25">
        <f t="shared" si="76"/>
        <v>3.2253300000000002E-3</v>
      </c>
      <c r="Q217" s="25">
        <f t="shared" si="77"/>
        <v>7.4279349900000013E-2</v>
      </c>
      <c r="R217" s="25">
        <v>3.3999999999999998E-3</v>
      </c>
      <c r="S217" s="25">
        <f t="shared" si="85"/>
        <v>4.1899999999999993E-3</v>
      </c>
      <c r="T217" s="25"/>
      <c r="U217" s="25">
        <f t="shared" si="78"/>
        <v>2.1172899999999991E-3</v>
      </c>
      <c r="V217" s="25">
        <f t="shared" si="79"/>
        <v>4.8761188699999979E-2</v>
      </c>
      <c r="W217" s="25">
        <v>6.7400000000000003E-3</v>
      </c>
      <c r="X217" s="25">
        <f t="shared" si="67"/>
        <v>7.5300000000000002E-3</v>
      </c>
      <c r="Y217" s="25"/>
      <c r="Z217" s="25">
        <f t="shared" si="80"/>
        <v>2.8794900000000002E-3</v>
      </c>
      <c r="AA217" s="25">
        <f t="shared" si="81"/>
        <v>6.6314654700000003E-2</v>
      </c>
      <c r="AB217" s="25">
        <v>-1.5299999999999999E-3</v>
      </c>
      <c r="AC217" s="25">
        <f t="shared" si="82"/>
        <v>-7.899999999999999E-4</v>
      </c>
    </row>
    <row r="218" spans="1:29" s="15" customFormat="1">
      <c r="A218" s="18">
        <v>466</v>
      </c>
      <c r="B218" s="25">
        <v>1.6000000000000001E-4</v>
      </c>
      <c r="C218" s="25">
        <v>4.4200000000000003E-3</v>
      </c>
      <c r="D218" s="25">
        <f t="shared" si="69"/>
        <v>5.0350000000000004E-3</v>
      </c>
      <c r="E218" s="25"/>
      <c r="F218" s="25">
        <f t="shared" si="70"/>
        <v>3.4904300000000001E-3</v>
      </c>
      <c r="G218" s="25">
        <f t="shared" si="71"/>
        <v>8.0384602900000005E-2</v>
      </c>
      <c r="H218" s="25">
        <v>3.9100000000000003E-3</v>
      </c>
      <c r="I218" s="25">
        <f t="shared" si="72"/>
        <v>4.5250000000000004E-3</v>
      </c>
      <c r="J218" s="25"/>
      <c r="K218" s="25">
        <f t="shared" si="73"/>
        <v>3.0317300000000003E-3</v>
      </c>
      <c r="L218" s="25">
        <f t="shared" si="74"/>
        <v>6.9820741900000011E-2</v>
      </c>
      <c r="M218" s="25">
        <v>3.9100000000000003E-3</v>
      </c>
      <c r="N218" s="25">
        <f t="shared" si="75"/>
        <v>4.5250000000000004E-3</v>
      </c>
      <c r="O218" s="25"/>
      <c r="P218" s="25">
        <f t="shared" si="76"/>
        <v>3.0303300000000003E-3</v>
      </c>
      <c r="Q218" s="25">
        <f t="shared" si="77"/>
        <v>6.9788499900000009E-2</v>
      </c>
      <c r="R218" s="25">
        <v>3.2100000000000002E-3</v>
      </c>
      <c r="S218" s="25">
        <f t="shared" si="85"/>
        <v>3.8250000000000003E-3</v>
      </c>
      <c r="T218" s="25"/>
      <c r="U218" s="25">
        <f t="shared" si="78"/>
        <v>1.7522900000000001E-3</v>
      </c>
      <c r="V218" s="25">
        <f t="shared" si="79"/>
        <v>4.0355238700000004E-2</v>
      </c>
      <c r="W218" s="25">
        <v>6.6400000000000001E-3</v>
      </c>
      <c r="X218" s="25">
        <f t="shared" si="67"/>
        <v>7.2550000000000002E-3</v>
      </c>
      <c r="Y218" s="25"/>
      <c r="Z218" s="25">
        <f t="shared" si="80"/>
        <v>2.6044900000000001E-3</v>
      </c>
      <c r="AA218" s="25">
        <f t="shared" si="81"/>
        <v>5.9981404700000004E-2</v>
      </c>
      <c r="AB218" s="25">
        <v>-1.39E-3</v>
      </c>
      <c r="AC218" s="25">
        <f t="shared" si="82"/>
        <v>-6.1499999999999999E-4</v>
      </c>
    </row>
    <row r="219" spans="1:29" s="15" customFormat="1">
      <c r="A219" s="18">
        <v>467</v>
      </c>
      <c r="B219" s="25">
        <v>-8.0000000000000007E-5</v>
      </c>
      <c r="C219" s="25">
        <v>4.1200000000000004E-3</v>
      </c>
      <c r="D219" s="25">
        <f t="shared" si="69"/>
        <v>4.9250000000000006E-3</v>
      </c>
      <c r="E219" s="25"/>
      <c r="F219" s="25">
        <f t="shared" si="70"/>
        <v>3.3804300000000002E-3</v>
      </c>
      <c r="G219" s="25">
        <f t="shared" si="71"/>
        <v>7.7851302900000016E-2</v>
      </c>
      <c r="H219" s="25">
        <v>3.9100000000000003E-3</v>
      </c>
      <c r="I219" s="25">
        <f t="shared" si="72"/>
        <v>4.7150000000000004E-3</v>
      </c>
      <c r="J219" s="25"/>
      <c r="K219" s="25">
        <f t="shared" si="73"/>
        <v>3.2217300000000003E-3</v>
      </c>
      <c r="L219" s="25">
        <f t="shared" si="74"/>
        <v>7.4196441900000007E-2</v>
      </c>
      <c r="M219" s="25">
        <v>3.9199999999999999E-3</v>
      </c>
      <c r="N219" s="25">
        <f t="shared" si="75"/>
        <v>4.725E-3</v>
      </c>
      <c r="O219" s="25"/>
      <c r="P219" s="25">
        <f t="shared" si="76"/>
        <v>3.23033E-3</v>
      </c>
      <c r="Q219" s="25">
        <f t="shared" si="77"/>
        <v>7.4394499900000008E-2</v>
      </c>
      <c r="R219" s="25">
        <v>3.0899999999999999E-3</v>
      </c>
      <c r="S219" s="25">
        <f t="shared" si="85"/>
        <v>3.895E-3</v>
      </c>
      <c r="T219" s="25"/>
      <c r="U219" s="25">
        <f t="shared" si="78"/>
        <v>1.8222899999999998E-3</v>
      </c>
      <c r="V219" s="25">
        <f t="shared" si="79"/>
        <v>4.1967338699999995E-2</v>
      </c>
      <c r="W219" s="25">
        <v>6.5199999999999998E-3</v>
      </c>
      <c r="X219" s="25">
        <f t="shared" si="67"/>
        <v>7.3249999999999999E-3</v>
      </c>
      <c r="Y219" s="25"/>
      <c r="Z219" s="25">
        <f t="shared" si="80"/>
        <v>2.6744899999999999E-3</v>
      </c>
      <c r="AA219" s="25">
        <f t="shared" si="81"/>
        <v>6.1593504700000003E-2</v>
      </c>
      <c r="AB219" s="25">
        <v>-1.5299999999999999E-3</v>
      </c>
      <c r="AC219" s="25">
        <f t="shared" si="82"/>
        <v>-8.0499999999999994E-4</v>
      </c>
    </row>
    <row r="220" spans="1:29" s="15" customFormat="1">
      <c r="A220" s="18">
        <v>468</v>
      </c>
      <c r="B220" s="25">
        <v>5.0000000000000002E-5</v>
      </c>
      <c r="C220" s="25">
        <v>4.4000000000000003E-3</v>
      </c>
      <c r="D220" s="25">
        <f t="shared" si="69"/>
        <v>5.0550000000000005E-3</v>
      </c>
      <c r="E220" s="25"/>
      <c r="F220" s="25">
        <f t="shared" si="70"/>
        <v>3.5104300000000001E-3</v>
      </c>
      <c r="G220" s="25">
        <f t="shared" si="71"/>
        <v>8.084520290000001E-2</v>
      </c>
      <c r="H220" s="25">
        <v>3.7799999999999999E-3</v>
      </c>
      <c r="I220" s="25">
        <f t="shared" si="72"/>
        <v>4.4349999999999997E-3</v>
      </c>
      <c r="J220" s="25"/>
      <c r="K220" s="25">
        <f t="shared" si="73"/>
        <v>2.9417299999999996E-3</v>
      </c>
      <c r="L220" s="25">
        <f t="shared" si="74"/>
        <v>6.77480419E-2</v>
      </c>
      <c r="M220" s="25">
        <v>3.7799999999999999E-3</v>
      </c>
      <c r="N220" s="25">
        <f t="shared" si="75"/>
        <v>4.4349999999999997E-3</v>
      </c>
      <c r="O220" s="25"/>
      <c r="P220" s="25">
        <f t="shared" si="76"/>
        <v>2.9403299999999997E-3</v>
      </c>
      <c r="Q220" s="25">
        <f t="shared" si="77"/>
        <v>6.7715799899999998E-2</v>
      </c>
      <c r="R220" s="25">
        <v>3.0400000000000002E-3</v>
      </c>
      <c r="S220" s="25">
        <f t="shared" si="85"/>
        <v>3.6950000000000004E-3</v>
      </c>
      <c r="T220" s="25"/>
      <c r="U220" s="25">
        <f t="shared" si="78"/>
        <v>1.6222900000000002E-3</v>
      </c>
      <c r="V220" s="25">
        <f t="shared" si="79"/>
        <v>3.7361338700000003E-2</v>
      </c>
      <c r="W220" s="25">
        <v>6.4099999999999999E-3</v>
      </c>
      <c r="X220" s="25">
        <f t="shared" si="67"/>
        <v>7.0650000000000001E-3</v>
      </c>
      <c r="Y220" s="25"/>
      <c r="Z220" s="25">
        <f t="shared" si="80"/>
        <v>2.41449E-3</v>
      </c>
      <c r="AA220" s="25">
        <f t="shared" si="81"/>
        <v>5.5605704700000001E-2</v>
      </c>
      <c r="AB220" s="25">
        <v>-1.3600000000000001E-3</v>
      </c>
      <c r="AC220" s="25">
        <f t="shared" si="82"/>
        <v>-6.5500000000000009E-4</v>
      </c>
    </row>
    <row r="221" spans="1:29" s="15" customFormat="1">
      <c r="A221" s="18">
        <v>469</v>
      </c>
      <c r="B221" s="25">
        <v>-4.0000000000000002E-4</v>
      </c>
      <c r="C221" s="25">
        <v>4.0400000000000002E-3</v>
      </c>
      <c r="D221" s="25">
        <f t="shared" si="69"/>
        <v>5.1749999999999999E-3</v>
      </c>
      <c r="E221" s="25"/>
      <c r="F221" s="25">
        <f t="shared" si="70"/>
        <v>3.6304299999999996E-3</v>
      </c>
      <c r="G221" s="25">
        <f t="shared" si="71"/>
        <v>8.3608802900000001E-2</v>
      </c>
      <c r="H221" s="25">
        <v>3.8700000000000002E-3</v>
      </c>
      <c r="I221" s="25">
        <f t="shared" si="72"/>
        <v>5.0049999999999999E-3</v>
      </c>
      <c r="J221" s="25"/>
      <c r="K221" s="25">
        <f t="shared" si="73"/>
        <v>3.5117299999999998E-3</v>
      </c>
      <c r="L221" s="25">
        <f t="shared" si="74"/>
        <v>8.0875141900000003E-2</v>
      </c>
      <c r="M221" s="25">
        <v>3.8700000000000002E-3</v>
      </c>
      <c r="N221" s="25">
        <f t="shared" si="75"/>
        <v>5.0049999999999999E-3</v>
      </c>
      <c r="O221" s="25"/>
      <c r="P221" s="25">
        <f t="shared" si="76"/>
        <v>3.5103299999999999E-3</v>
      </c>
      <c r="Q221" s="25">
        <f t="shared" si="77"/>
        <v>8.0842899900000001E-2</v>
      </c>
      <c r="R221" s="25">
        <v>3.2299999999999998E-3</v>
      </c>
      <c r="S221" s="25">
        <f t="shared" si="85"/>
        <v>4.365E-3</v>
      </c>
      <c r="T221" s="25"/>
      <c r="U221" s="25">
        <f t="shared" si="78"/>
        <v>2.2922899999999998E-3</v>
      </c>
      <c r="V221" s="25">
        <f t="shared" si="79"/>
        <v>5.2791438699999998E-2</v>
      </c>
      <c r="W221" s="25">
        <v>6.5199999999999998E-3</v>
      </c>
      <c r="X221" s="25">
        <f t="shared" si="67"/>
        <v>7.6549999999999995E-3</v>
      </c>
      <c r="Y221" s="25"/>
      <c r="Z221" s="25">
        <f t="shared" si="80"/>
        <v>3.0044899999999994E-3</v>
      </c>
      <c r="AA221" s="25">
        <f t="shared" si="81"/>
        <v>6.9193404699999989E-2</v>
      </c>
      <c r="AB221" s="25">
        <v>-1.8699999999999999E-3</v>
      </c>
      <c r="AC221" s="25">
        <f t="shared" si="82"/>
        <v>-1.1349999999999999E-3</v>
      </c>
    </row>
    <row r="222" spans="1:29" s="15" customFormat="1">
      <c r="A222" s="18">
        <v>470</v>
      </c>
      <c r="B222" s="25">
        <v>1E-4</v>
      </c>
      <c r="C222" s="25">
        <v>4.5100000000000001E-3</v>
      </c>
      <c r="D222" s="25">
        <f t="shared" si="69"/>
        <v>5.1349999999999998E-3</v>
      </c>
      <c r="E222" s="25"/>
      <c r="F222" s="25">
        <f t="shared" si="70"/>
        <v>3.5904299999999995E-3</v>
      </c>
      <c r="G222" s="25">
        <f t="shared" si="71"/>
        <v>8.268760289999999E-2</v>
      </c>
      <c r="H222" s="25">
        <v>3.8600000000000001E-3</v>
      </c>
      <c r="I222" s="25">
        <f t="shared" si="72"/>
        <v>4.4850000000000003E-3</v>
      </c>
      <c r="J222" s="25"/>
      <c r="K222" s="25">
        <f t="shared" si="73"/>
        <v>2.9917300000000002E-3</v>
      </c>
      <c r="L222" s="25">
        <f t="shared" si="74"/>
        <v>6.8899541900000014E-2</v>
      </c>
      <c r="M222" s="25">
        <v>3.8600000000000001E-3</v>
      </c>
      <c r="N222" s="25">
        <f t="shared" si="75"/>
        <v>4.4850000000000003E-3</v>
      </c>
      <c r="O222" s="25"/>
      <c r="P222" s="25">
        <f t="shared" si="76"/>
        <v>2.9903300000000002E-3</v>
      </c>
      <c r="Q222" s="25">
        <f t="shared" si="77"/>
        <v>6.8867299900000012E-2</v>
      </c>
      <c r="R222" s="25">
        <v>3.1900000000000001E-3</v>
      </c>
      <c r="S222" s="25">
        <f t="shared" si="85"/>
        <v>3.8150000000000002E-3</v>
      </c>
      <c r="T222" s="25"/>
      <c r="U222" s="25">
        <f t="shared" si="78"/>
        <v>1.7422900000000001E-3</v>
      </c>
      <c r="V222" s="25">
        <f t="shared" si="79"/>
        <v>4.0124938700000001E-2</v>
      </c>
      <c r="W222" s="25">
        <v>6.5500000000000003E-3</v>
      </c>
      <c r="X222" s="25">
        <f t="shared" si="67"/>
        <v>7.175E-3</v>
      </c>
      <c r="Y222" s="25"/>
      <c r="Z222" s="25">
        <f t="shared" si="80"/>
        <v>2.5244899999999999E-3</v>
      </c>
      <c r="AA222" s="25">
        <f t="shared" si="81"/>
        <v>5.8139004700000003E-2</v>
      </c>
      <c r="AB222" s="25">
        <v>-1.3500000000000001E-3</v>
      </c>
      <c r="AC222" s="25">
        <f t="shared" si="82"/>
        <v>-6.2500000000000001E-4</v>
      </c>
    </row>
    <row r="223" spans="1:29" s="15" customFormat="1">
      <c r="A223" s="18">
        <v>471</v>
      </c>
      <c r="B223" s="25">
        <v>-1.3999999999999999E-4</v>
      </c>
      <c r="C223" s="25">
        <v>3.9199999999999999E-3</v>
      </c>
      <c r="D223" s="25">
        <f t="shared" si="69"/>
        <v>4.8449999999999995E-3</v>
      </c>
      <c r="E223" s="25"/>
      <c r="F223" s="25">
        <f t="shared" si="70"/>
        <v>3.3004299999999992E-3</v>
      </c>
      <c r="G223" s="25">
        <f t="shared" si="71"/>
        <v>7.6008902899999981E-2</v>
      </c>
      <c r="H223" s="25">
        <v>3.5799999999999998E-3</v>
      </c>
      <c r="I223" s="25">
        <f t="shared" si="72"/>
        <v>4.5049999999999995E-3</v>
      </c>
      <c r="J223" s="25"/>
      <c r="K223" s="25">
        <f t="shared" si="73"/>
        <v>3.0117299999999994E-3</v>
      </c>
      <c r="L223" s="25">
        <f t="shared" si="74"/>
        <v>6.9360141899999991E-2</v>
      </c>
      <c r="M223" s="25">
        <v>3.5799999999999998E-3</v>
      </c>
      <c r="N223" s="25">
        <f t="shared" si="75"/>
        <v>4.5049999999999995E-3</v>
      </c>
      <c r="O223" s="25"/>
      <c r="P223" s="25">
        <f t="shared" si="76"/>
        <v>3.0103299999999994E-3</v>
      </c>
      <c r="Q223" s="25">
        <f t="shared" si="77"/>
        <v>6.932789989999999E-2</v>
      </c>
      <c r="R223" s="25">
        <v>3.1900000000000001E-3</v>
      </c>
      <c r="S223" s="25">
        <f>R223-AC223</f>
        <v>4.1149999999999997E-3</v>
      </c>
      <c r="T223" s="25"/>
      <c r="U223" s="25">
        <f t="shared" si="78"/>
        <v>2.0422899999999996E-3</v>
      </c>
      <c r="V223" s="25">
        <f t="shared" si="79"/>
        <v>4.7033938699999993E-2</v>
      </c>
      <c r="W223" s="25">
        <v>6.6299999999999996E-3</v>
      </c>
      <c r="X223" s="25">
        <f t="shared" si="67"/>
        <v>7.5549999999999992E-3</v>
      </c>
      <c r="Y223" s="25"/>
      <c r="Z223" s="25">
        <f t="shared" si="80"/>
        <v>2.9044899999999992E-3</v>
      </c>
      <c r="AA223" s="25">
        <f t="shared" si="81"/>
        <v>6.6890404699999989E-2</v>
      </c>
      <c r="AB223" s="25">
        <v>-1.7099999999999999E-3</v>
      </c>
      <c r="AC223" s="25">
        <f t="shared" si="82"/>
        <v>-9.2499999999999993E-4</v>
      </c>
    </row>
    <row r="224" spans="1:29" s="15" customFormat="1">
      <c r="A224" s="18">
        <v>472</v>
      </c>
      <c r="B224" s="25">
        <v>2.2000000000000001E-4</v>
      </c>
      <c r="C224" s="25">
        <v>4.0699999999999998E-3</v>
      </c>
      <c r="D224" s="25">
        <f t="shared" si="69"/>
        <v>4.5849999999999997E-3</v>
      </c>
      <c r="E224" s="25"/>
      <c r="F224" s="25">
        <f t="shared" si="70"/>
        <v>3.0404299999999993E-3</v>
      </c>
      <c r="G224" s="25">
        <f t="shared" si="71"/>
        <v>7.0021102899999993E-2</v>
      </c>
      <c r="H224" s="25">
        <v>3.5999999999999999E-3</v>
      </c>
      <c r="I224" s="25">
        <f t="shared" si="72"/>
        <v>4.1149999999999997E-3</v>
      </c>
      <c r="J224" s="25"/>
      <c r="K224" s="25">
        <f t="shared" si="73"/>
        <v>2.6217299999999996E-3</v>
      </c>
      <c r="L224" s="25">
        <f t="shared" si="74"/>
        <v>6.0378441899999996E-2</v>
      </c>
      <c r="M224" s="25">
        <v>3.5999999999999999E-3</v>
      </c>
      <c r="N224" s="25">
        <f t="shared" si="75"/>
        <v>4.1149999999999997E-3</v>
      </c>
      <c r="O224" s="25"/>
      <c r="P224" s="25">
        <f t="shared" si="76"/>
        <v>2.6203299999999997E-3</v>
      </c>
      <c r="Q224" s="25">
        <f t="shared" si="77"/>
        <v>6.0346199899999994E-2</v>
      </c>
      <c r="R224" s="25">
        <v>2.8700000000000002E-3</v>
      </c>
      <c r="S224" s="25">
        <f t="shared" ref="S224:S233" si="86">R224-AC224</f>
        <v>3.385E-3</v>
      </c>
      <c r="T224" s="25"/>
      <c r="U224" s="25">
        <f t="shared" si="78"/>
        <v>1.3122899999999998E-3</v>
      </c>
      <c r="V224" s="25">
        <f t="shared" si="79"/>
        <v>3.0222038699999999E-2</v>
      </c>
      <c r="W224" s="25">
        <v>6.2300000000000003E-3</v>
      </c>
      <c r="X224" s="25">
        <f t="shared" si="67"/>
        <v>6.7450000000000001E-3</v>
      </c>
      <c r="Y224" s="25"/>
      <c r="Z224" s="25">
        <f t="shared" si="80"/>
        <v>2.0944900000000001E-3</v>
      </c>
      <c r="AA224" s="25">
        <f t="shared" si="81"/>
        <v>4.8236104700000004E-2</v>
      </c>
      <c r="AB224" s="25">
        <v>-1.25E-3</v>
      </c>
      <c r="AC224" s="25">
        <f t="shared" si="82"/>
        <v>-5.1500000000000005E-4</v>
      </c>
    </row>
    <row r="225" spans="1:29" s="15" customFormat="1">
      <c r="A225" s="18">
        <v>473</v>
      </c>
      <c r="B225" s="25">
        <v>-2.9E-4</v>
      </c>
      <c r="C225" s="25">
        <v>3.8899999999999998E-3</v>
      </c>
      <c r="D225" s="25">
        <f t="shared" si="69"/>
        <v>4.9549999999999993E-3</v>
      </c>
      <c r="E225" s="25"/>
      <c r="F225" s="25">
        <f t="shared" si="70"/>
        <v>3.410429999999999E-3</v>
      </c>
      <c r="G225" s="25">
        <f t="shared" si="71"/>
        <v>7.8542202899999983E-2</v>
      </c>
      <c r="H225" s="25">
        <v>3.49E-3</v>
      </c>
      <c r="I225" s="25">
        <f t="shared" si="72"/>
        <v>4.555E-3</v>
      </c>
      <c r="J225" s="25"/>
      <c r="K225" s="25">
        <f t="shared" si="73"/>
        <v>3.0617299999999999E-3</v>
      </c>
      <c r="L225" s="25">
        <f t="shared" si="74"/>
        <v>7.0511641900000005E-2</v>
      </c>
      <c r="M225" s="25">
        <v>3.49E-3</v>
      </c>
      <c r="N225" s="25">
        <f t="shared" si="75"/>
        <v>4.555E-3</v>
      </c>
      <c r="O225" s="25"/>
      <c r="P225" s="25">
        <f t="shared" si="76"/>
        <v>3.06033E-3</v>
      </c>
      <c r="Q225" s="25">
        <f t="shared" si="77"/>
        <v>7.0479399900000003E-2</v>
      </c>
      <c r="R225" s="25">
        <v>2.8700000000000002E-3</v>
      </c>
      <c r="S225" s="25">
        <f t="shared" si="86"/>
        <v>3.9350000000000001E-3</v>
      </c>
      <c r="T225" s="25"/>
      <c r="U225" s="25">
        <f t="shared" si="78"/>
        <v>1.86229E-3</v>
      </c>
      <c r="V225" s="25">
        <f t="shared" si="79"/>
        <v>4.2888538699999999E-2</v>
      </c>
      <c r="W225" s="25">
        <v>6.2700000000000004E-3</v>
      </c>
      <c r="X225" s="25">
        <f t="shared" si="67"/>
        <v>7.3350000000000004E-3</v>
      </c>
      <c r="Y225" s="25"/>
      <c r="Z225" s="25">
        <f t="shared" si="80"/>
        <v>2.6844900000000003E-3</v>
      </c>
      <c r="AA225" s="25">
        <f t="shared" si="81"/>
        <v>6.1823804700000012E-2</v>
      </c>
      <c r="AB225" s="25">
        <v>-1.8400000000000001E-3</v>
      </c>
      <c r="AC225" s="25">
        <f t="shared" si="82"/>
        <v>-1.065E-3</v>
      </c>
    </row>
    <row r="226" spans="1:29" s="15" customFormat="1">
      <c r="A226" s="18">
        <v>474</v>
      </c>
      <c r="B226" s="25">
        <v>1.8000000000000001E-4</v>
      </c>
      <c r="C226" s="25">
        <v>4.1900000000000001E-3</v>
      </c>
      <c r="D226" s="25">
        <f t="shared" si="69"/>
        <v>4.7299999999999998E-3</v>
      </c>
      <c r="E226" s="25"/>
      <c r="F226" s="25">
        <f t="shared" si="70"/>
        <v>3.1854299999999995E-3</v>
      </c>
      <c r="G226" s="25">
        <f t="shared" si="71"/>
        <v>7.3360452899999998E-2</v>
      </c>
      <c r="H226" s="25">
        <v>3.64E-3</v>
      </c>
      <c r="I226" s="25">
        <f t="shared" si="72"/>
        <v>4.1799999999999997E-3</v>
      </c>
      <c r="J226" s="25"/>
      <c r="K226" s="25">
        <f t="shared" si="73"/>
        <v>2.6867299999999996E-3</v>
      </c>
      <c r="L226" s="25">
        <f t="shared" si="74"/>
        <v>6.1875391899999993E-2</v>
      </c>
      <c r="M226" s="25">
        <v>3.64E-3</v>
      </c>
      <c r="N226" s="25">
        <f t="shared" si="75"/>
        <v>4.1799999999999997E-3</v>
      </c>
      <c r="O226" s="25"/>
      <c r="P226" s="25">
        <f t="shared" si="76"/>
        <v>2.6853299999999997E-3</v>
      </c>
      <c r="Q226" s="25">
        <f t="shared" si="77"/>
        <v>6.1843149899999998E-2</v>
      </c>
      <c r="R226" s="25">
        <v>2.8999999999999998E-3</v>
      </c>
      <c r="S226" s="25">
        <f t="shared" si="86"/>
        <v>3.4399999999999999E-3</v>
      </c>
      <c r="T226" s="25"/>
      <c r="U226" s="25">
        <f t="shared" si="78"/>
        <v>1.3672899999999997E-3</v>
      </c>
      <c r="V226" s="25">
        <f t="shared" si="79"/>
        <v>3.1488688699999996E-2</v>
      </c>
      <c r="W226" s="25">
        <v>6.2399999999999999E-3</v>
      </c>
      <c r="X226" s="25">
        <f t="shared" si="67"/>
        <v>6.7799999999999996E-3</v>
      </c>
      <c r="Y226" s="25"/>
      <c r="Z226" s="25">
        <f t="shared" si="80"/>
        <v>2.1294899999999995E-3</v>
      </c>
      <c r="AA226" s="25">
        <f t="shared" si="81"/>
        <v>4.9042154699999993E-2</v>
      </c>
      <c r="AB226" s="25">
        <v>-1.2600000000000001E-3</v>
      </c>
      <c r="AC226" s="25">
        <f t="shared" si="82"/>
        <v>-5.4000000000000001E-4</v>
      </c>
    </row>
    <row r="227" spans="1:29" s="15" customFormat="1">
      <c r="A227" s="18">
        <v>475</v>
      </c>
      <c r="B227" s="25">
        <v>-2.9999999999999997E-4</v>
      </c>
      <c r="C227" s="25">
        <v>3.79E-3</v>
      </c>
      <c r="D227" s="25">
        <f t="shared" si="69"/>
        <v>4.8199999999999996E-3</v>
      </c>
      <c r="E227" s="25"/>
      <c r="F227" s="25">
        <f t="shared" si="70"/>
        <v>3.2754299999999993E-3</v>
      </c>
      <c r="G227" s="25">
        <f t="shared" si="71"/>
        <v>7.5433152899999995E-2</v>
      </c>
      <c r="H227" s="25">
        <v>3.4399999999999999E-3</v>
      </c>
      <c r="I227" s="25">
        <f t="shared" si="72"/>
        <v>4.47E-3</v>
      </c>
      <c r="J227" s="25"/>
      <c r="K227" s="25">
        <f t="shared" si="73"/>
        <v>2.9767299999999999E-3</v>
      </c>
      <c r="L227" s="25">
        <f t="shared" si="74"/>
        <v>6.8554091900000003E-2</v>
      </c>
      <c r="M227" s="25">
        <v>3.4399999999999999E-3</v>
      </c>
      <c r="N227" s="25">
        <f t="shared" si="75"/>
        <v>4.47E-3</v>
      </c>
      <c r="O227" s="25"/>
      <c r="P227" s="25">
        <f t="shared" si="76"/>
        <v>2.97533E-3</v>
      </c>
      <c r="Q227" s="25">
        <f t="shared" si="77"/>
        <v>6.8521849900000001E-2</v>
      </c>
      <c r="R227" s="25">
        <v>3.0200000000000001E-3</v>
      </c>
      <c r="S227" s="25">
        <f t="shared" si="86"/>
        <v>4.0499999999999998E-3</v>
      </c>
      <c r="T227" s="25"/>
      <c r="U227" s="25">
        <f t="shared" si="78"/>
        <v>1.9772899999999996E-3</v>
      </c>
      <c r="V227" s="25">
        <f t="shared" si="79"/>
        <v>4.5536988699999996E-2</v>
      </c>
      <c r="W227" s="25">
        <v>6.4000000000000003E-3</v>
      </c>
      <c r="X227" s="25">
        <f t="shared" si="67"/>
        <v>7.4300000000000008E-3</v>
      </c>
      <c r="Y227" s="25"/>
      <c r="Z227" s="25">
        <f t="shared" si="80"/>
        <v>2.7794900000000008E-3</v>
      </c>
      <c r="AA227" s="25">
        <f t="shared" si="81"/>
        <v>6.4011654700000017E-2</v>
      </c>
      <c r="AB227" s="25">
        <v>-1.7600000000000001E-3</v>
      </c>
      <c r="AC227" s="25">
        <f t="shared" si="82"/>
        <v>-1.0300000000000001E-3</v>
      </c>
    </row>
    <row r="228" spans="1:29" s="15" customFormat="1">
      <c r="A228" s="18">
        <v>476</v>
      </c>
      <c r="B228" s="25">
        <v>3.2000000000000003E-4</v>
      </c>
      <c r="C228" s="25">
        <v>4.0200000000000001E-3</v>
      </c>
      <c r="D228" s="25">
        <f t="shared" si="69"/>
        <v>4.5050000000000003E-3</v>
      </c>
      <c r="E228" s="25"/>
      <c r="F228" s="25">
        <f t="shared" si="70"/>
        <v>2.96043E-3</v>
      </c>
      <c r="G228" s="25">
        <f t="shared" si="71"/>
        <v>6.8178702899999999E-2</v>
      </c>
      <c r="H228" s="25">
        <v>3.5799999999999998E-3</v>
      </c>
      <c r="I228" s="25">
        <f t="shared" si="72"/>
        <v>4.065E-3</v>
      </c>
      <c r="J228" s="25"/>
      <c r="K228" s="25">
        <f t="shared" si="73"/>
        <v>2.5717299999999999E-3</v>
      </c>
      <c r="L228" s="25">
        <f t="shared" si="74"/>
        <v>5.9226941900000003E-2</v>
      </c>
      <c r="M228" s="25">
        <v>3.5799999999999998E-3</v>
      </c>
      <c r="N228" s="25">
        <f t="shared" si="75"/>
        <v>4.065E-3</v>
      </c>
      <c r="O228" s="25"/>
      <c r="P228" s="25">
        <f t="shared" si="76"/>
        <v>2.57033E-3</v>
      </c>
      <c r="Q228" s="25">
        <f t="shared" si="77"/>
        <v>5.9194699900000002E-2</v>
      </c>
      <c r="R228" s="25">
        <v>2.8999999999999998E-3</v>
      </c>
      <c r="S228" s="25">
        <f t="shared" si="86"/>
        <v>3.385E-3</v>
      </c>
      <c r="T228" s="25"/>
      <c r="U228" s="25">
        <f t="shared" si="78"/>
        <v>1.3122899999999998E-3</v>
      </c>
      <c r="V228" s="25">
        <f t="shared" si="79"/>
        <v>3.0222038699999999E-2</v>
      </c>
      <c r="W228" s="25">
        <v>6.2100000000000002E-3</v>
      </c>
      <c r="X228" s="25">
        <f t="shared" si="67"/>
        <v>6.6950000000000004E-3</v>
      </c>
      <c r="Y228" s="25"/>
      <c r="Z228" s="25">
        <f t="shared" si="80"/>
        <v>2.0444900000000004E-3</v>
      </c>
      <c r="AA228" s="25">
        <f t="shared" si="81"/>
        <v>4.7084604700000011E-2</v>
      </c>
      <c r="AB228" s="25">
        <v>-1.2899999999999999E-3</v>
      </c>
      <c r="AC228" s="25">
        <f t="shared" si="82"/>
        <v>-4.8499999999999997E-4</v>
      </c>
    </row>
    <row r="229" spans="1:29" s="15" customFormat="1">
      <c r="A229" s="18">
        <v>477</v>
      </c>
      <c r="B229" s="25">
        <v>-2.1000000000000001E-4</v>
      </c>
      <c r="C229" s="25">
        <v>3.7100000000000002E-3</v>
      </c>
      <c r="D229" s="25">
        <f t="shared" si="69"/>
        <v>4.6600000000000001E-3</v>
      </c>
      <c r="E229" s="25"/>
      <c r="F229" s="25">
        <f t="shared" si="70"/>
        <v>3.1154299999999998E-3</v>
      </c>
      <c r="G229" s="25">
        <f t="shared" si="71"/>
        <v>7.1748352899999993E-2</v>
      </c>
      <c r="H229" s="25">
        <v>3.4299999999999999E-3</v>
      </c>
      <c r="I229" s="25">
        <f t="shared" si="72"/>
        <v>4.3800000000000002E-3</v>
      </c>
      <c r="J229" s="25"/>
      <c r="K229" s="25">
        <f t="shared" si="73"/>
        <v>2.8867300000000001E-3</v>
      </c>
      <c r="L229" s="25">
        <f t="shared" si="74"/>
        <v>6.6481391900000006E-2</v>
      </c>
      <c r="M229" s="25">
        <v>3.4299999999999999E-3</v>
      </c>
      <c r="N229" s="25">
        <f t="shared" si="75"/>
        <v>4.3800000000000002E-3</v>
      </c>
      <c r="O229" s="25"/>
      <c r="P229" s="25">
        <f t="shared" si="76"/>
        <v>2.8853300000000002E-3</v>
      </c>
      <c r="Q229" s="25">
        <f t="shared" si="77"/>
        <v>6.6449149900000004E-2</v>
      </c>
      <c r="R229" s="25">
        <v>3.0500000000000002E-3</v>
      </c>
      <c r="S229" s="25">
        <f t="shared" si="86"/>
        <v>4.0000000000000001E-3</v>
      </c>
      <c r="T229" s="25"/>
      <c r="U229" s="25">
        <f t="shared" si="78"/>
        <v>1.9272899999999999E-3</v>
      </c>
      <c r="V229" s="25">
        <f t="shared" si="79"/>
        <v>4.4385488700000003E-2</v>
      </c>
      <c r="W229" s="25">
        <v>6.3899999999999998E-3</v>
      </c>
      <c r="X229" s="25">
        <f t="shared" si="67"/>
        <v>7.3400000000000002E-3</v>
      </c>
      <c r="Y229" s="25"/>
      <c r="Z229" s="25">
        <f t="shared" si="80"/>
        <v>2.6894900000000001E-3</v>
      </c>
      <c r="AA229" s="25">
        <f t="shared" si="81"/>
        <v>6.1938954700000007E-2</v>
      </c>
      <c r="AB229" s="25">
        <v>-1.6900000000000001E-3</v>
      </c>
      <c r="AC229" s="25">
        <f t="shared" si="82"/>
        <v>-9.5000000000000011E-4</v>
      </c>
    </row>
    <row r="230" spans="1:29" s="15" customFormat="1">
      <c r="A230" s="18">
        <v>478</v>
      </c>
      <c r="B230" s="25">
        <v>2.4000000000000001E-4</v>
      </c>
      <c r="C230" s="25">
        <v>3.9300000000000003E-3</v>
      </c>
      <c r="D230" s="25">
        <f t="shared" si="69"/>
        <v>4.4500000000000008E-3</v>
      </c>
      <c r="E230" s="25"/>
      <c r="F230" s="25">
        <f t="shared" si="70"/>
        <v>2.9054300000000005E-3</v>
      </c>
      <c r="G230" s="25">
        <f t="shared" si="71"/>
        <v>6.6912052900000019E-2</v>
      </c>
      <c r="H230" s="25">
        <v>3.31E-3</v>
      </c>
      <c r="I230" s="25">
        <f t="shared" si="72"/>
        <v>3.8300000000000001E-3</v>
      </c>
      <c r="J230" s="25"/>
      <c r="K230" s="25">
        <f t="shared" si="73"/>
        <v>2.33673E-3</v>
      </c>
      <c r="L230" s="25">
        <f t="shared" si="74"/>
        <v>5.3814891900000002E-2</v>
      </c>
      <c r="M230" s="25">
        <v>3.31E-3</v>
      </c>
      <c r="N230" s="25">
        <f t="shared" si="75"/>
        <v>3.8300000000000001E-3</v>
      </c>
      <c r="O230" s="25"/>
      <c r="P230" s="25">
        <f t="shared" si="76"/>
        <v>2.33533E-3</v>
      </c>
      <c r="Q230" s="25">
        <f t="shared" si="77"/>
        <v>5.3782649900000007E-2</v>
      </c>
      <c r="R230" s="25">
        <v>3.0300000000000001E-3</v>
      </c>
      <c r="S230" s="25">
        <f t="shared" si="86"/>
        <v>3.5500000000000002E-3</v>
      </c>
      <c r="T230" s="25"/>
      <c r="U230" s="25">
        <f t="shared" si="78"/>
        <v>1.47729E-3</v>
      </c>
      <c r="V230" s="25">
        <f t="shared" si="79"/>
        <v>3.4021988700000005E-2</v>
      </c>
      <c r="W230" s="25">
        <v>6.4099999999999999E-3</v>
      </c>
      <c r="X230" s="25">
        <f t="shared" si="67"/>
        <v>6.9300000000000004E-3</v>
      </c>
      <c r="Y230" s="25"/>
      <c r="Z230" s="25">
        <f t="shared" si="80"/>
        <v>2.2794900000000003E-3</v>
      </c>
      <c r="AA230" s="25">
        <f t="shared" si="81"/>
        <v>5.2496654700000013E-2</v>
      </c>
      <c r="AB230" s="25">
        <v>-1.2800000000000001E-3</v>
      </c>
      <c r="AC230" s="25">
        <f t="shared" si="82"/>
        <v>-5.2000000000000006E-4</v>
      </c>
    </row>
    <row r="231" spans="1:29" s="15" customFormat="1">
      <c r="A231" s="18">
        <v>479</v>
      </c>
      <c r="B231" s="25">
        <v>-2.7999999999999998E-4</v>
      </c>
      <c r="C231" s="25">
        <v>3.62E-3</v>
      </c>
      <c r="D231" s="25">
        <f t="shared" si="69"/>
        <v>4.6499999999999996E-3</v>
      </c>
      <c r="E231" s="25"/>
      <c r="F231" s="25">
        <f t="shared" si="70"/>
        <v>3.1054299999999993E-3</v>
      </c>
      <c r="G231" s="25">
        <f t="shared" si="71"/>
        <v>7.151805289999999E-2</v>
      </c>
      <c r="H231" s="25">
        <v>3.31E-3</v>
      </c>
      <c r="I231" s="25">
        <f t="shared" si="72"/>
        <v>4.3400000000000001E-3</v>
      </c>
      <c r="J231" s="25"/>
      <c r="K231" s="25">
        <f t="shared" si="73"/>
        <v>2.84673E-3</v>
      </c>
      <c r="L231" s="25">
        <f t="shared" si="74"/>
        <v>6.5560191900000009E-2</v>
      </c>
      <c r="M231" s="25">
        <v>3.31E-3</v>
      </c>
      <c r="N231" s="25">
        <f t="shared" si="75"/>
        <v>4.3400000000000001E-3</v>
      </c>
      <c r="O231" s="25"/>
      <c r="P231" s="25">
        <f t="shared" si="76"/>
        <v>2.8453300000000001E-3</v>
      </c>
      <c r="Q231" s="25">
        <f t="shared" si="77"/>
        <v>6.5527949900000007E-2</v>
      </c>
      <c r="R231" s="25">
        <v>2.8700000000000002E-3</v>
      </c>
      <c r="S231" s="25">
        <f t="shared" si="86"/>
        <v>3.8999999999999998E-3</v>
      </c>
      <c r="T231" s="25"/>
      <c r="U231" s="25">
        <f t="shared" si="78"/>
        <v>1.8272899999999996E-3</v>
      </c>
      <c r="V231" s="25">
        <f t="shared" si="79"/>
        <v>4.2082488699999997E-2</v>
      </c>
      <c r="W231" s="25">
        <v>6.2899999999999996E-3</v>
      </c>
      <c r="X231" s="25">
        <f t="shared" si="67"/>
        <v>7.3199999999999993E-3</v>
      </c>
      <c r="Y231" s="25"/>
      <c r="Z231" s="25">
        <f t="shared" si="80"/>
        <v>2.6694899999999992E-3</v>
      </c>
      <c r="AA231" s="25">
        <f t="shared" si="81"/>
        <v>6.1478354699999987E-2</v>
      </c>
      <c r="AB231" s="25">
        <v>-1.7799999999999999E-3</v>
      </c>
      <c r="AC231" s="25">
        <f t="shared" si="82"/>
        <v>-1.0299999999999999E-3</v>
      </c>
    </row>
    <row r="232" spans="1:29" s="15" customFormat="1">
      <c r="A232" s="18">
        <v>480</v>
      </c>
      <c r="B232" s="25">
        <v>1.2E-4</v>
      </c>
      <c r="C232" s="25">
        <v>3.7699999999999999E-3</v>
      </c>
      <c r="D232" s="25">
        <f t="shared" si="69"/>
        <v>4.365E-3</v>
      </c>
      <c r="E232" s="25"/>
      <c r="F232" s="25">
        <f t="shared" si="70"/>
        <v>2.8204299999999996E-3</v>
      </c>
      <c r="G232" s="25">
        <f t="shared" si="71"/>
        <v>6.4954502899999988E-2</v>
      </c>
      <c r="H232" s="25">
        <v>3.2000000000000002E-3</v>
      </c>
      <c r="I232" s="25">
        <f t="shared" si="72"/>
        <v>3.7950000000000002E-3</v>
      </c>
      <c r="J232" s="25"/>
      <c r="K232" s="25">
        <f t="shared" si="73"/>
        <v>2.3017300000000001E-3</v>
      </c>
      <c r="L232" s="25">
        <f t="shared" si="74"/>
        <v>5.3008841900000006E-2</v>
      </c>
      <c r="M232" s="25">
        <v>3.2000000000000002E-3</v>
      </c>
      <c r="N232" s="25">
        <f t="shared" si="75"/>
        <v>3.7950000000000002E-3</v>
      </c>
      <c r="O232" s="25"/>
      <c r="P232" s="25">
        <f t="shared" si="76"/>
        <v>2.3003300000000002E-3</v>
      </c>
      <c r="Q232" s="25">
        <f t="shared" si="77"/>
        <v>5.2976599900000004E-2</v>
      </c>
      <c r="R232" s="25">
        <v>3.0899999999999999E-3</v>
      </c>
      <c r="S232" s="25">
        <f t="shared" si="86"/>
        <v>3.6849999999999999E-3</v>
      </c>
      <c r="T232" s="25"/>
      <c r="U232" s="25">
        <f t="shared" si="78"/>
        <v>1.6122899999999997E-3</v>
      </c>
      <c r="V232" s="25">
        <f t="shared" si="79"/>
        <v>3.7131038699999994E-2</v>
      </c>
      <c r="W232" s="25">
        <v>6.2700000000000004E-3</v>
      </c>
      <c r="X232" s="25">
        <f t="shared" si="67"/>
        <v>6.8650000000000004E-3</v>
      </c>
      <c r="Y232" s="25"/>
      <c r="Z232" s="25">
        <f t="shared" si="80"/>
        <v>2.2144900000000004E-3</v>
      </c>
      <c r="AA232" s="25">
        <f t="shared" si="81"/>
        <v>5.0999704700000009E-2</v>
      </c>
      <c r="AB232" s="25">
        <v>-1.31E-3</v>
      </c>
      <c r="AC232" s="25">
        <f t="shared" si="82"/>
        <v>-5.9499999999999993E-4</v>
      </c>
    </row>
    <row r="233" spans="1:29" s="15" customFormat="1">
      <c r="A233" s="18">
        <v>481</v>
      </c>
      <c r="B233" s="25">
        <v>-2.2000000000000001E-4</v>
      </c>
      <c r="C233" s="25">
        <v>3.48E-3</v>
      </c>
      <c r="D233" s="25">
        <f t="shared" si="69"/>
        <v>4.4450000000000002E-3</v>
      </c>
      <c r="E233" s="25"/>
      <c r="F233" s="25">
        <f t="shared" si="70"/>
        <v>2.9004299999999998E-3</v>
      </c>
      <c r="G233" s="25">
        <f t="shared" si="71"/>
        <v>6.6796902899999996E-2</v>
      </c>
      <c r="H233" s="25">
        <v>3.2100000000000002E-3</v>
      </c>
      <c r="I233" s="25">
        <f t="shared" si="72"/>
        <v>4.1749999999999999E-3</v>
      </c>
      <c r="J233" s="25"/>
      <c r="K233" s="25">
        <f t="shared" si="73"/>
        <v>2.6817299999999998E-3</v>
      </c>
      <c r="L233" s="25">
        <f t="shared" si="74"/>
        <v>6.1760241899999999E-2</v>
      </c>
      <c r="M233" s="25">
        <v>3.2100000000000002E-3</v>
      </c>
      <c r="N233" s="25">
        <f t="shared" si="75"/>
        <v>4.1749999999999999E-3</v>
      </c>
      <c r="O233" s="25"/>
      <c r="P233" s="25">
        <f t="shared" si="76"/>
        <v>2.6803299999999999E-3</v>
      </c>
      <c r="Q233" s="25">
        <f t="shared" si="77"/>
        <v>6.1727999899999997E-2</v>
      </c>
      <c r="R233" s="25">
        <v>2.8900000000000002E-3</v>
      </c>
      <c r="S233" s="25">
        <f t="shared" si="86"/>
        <v>3.8549999999999999E-3</v>
      </c>
      <c r="T233" s="25"/>
      <c r="U233" s="25">
        <f t="shared" si="78"/>
        <v>1.7822899999999997E-3</v>
      </c>
      <c r="V233" s="25">
        <f t="shared" si="79"/>
        <v>4.1046138699999998E-2</v>
      </c>
      <c r="W233" s="25">
        <v>6.1599999999999997E-3</v>
      </c>
      <c r="X233" s="25">
        <f t="shared" si="67"/>
        <v>7.1249999999999994E-3</v>
      </c>
      <c r="Y233" s="25"/>
      <c r="Z233" s="25">
        <f t="shared" si="80"/>
        <v>2.4744899999999993E-3</v>
      </c>
      <c r="AA233" s="25">
        <f t="shared" si="81"/>
        <v>5.698750469999999E-2</v>
      </c>
      <c r="AB233" s="25">
        <v>-1.7099999999999999E-3</v>
      </c>
      <c r="AC233" s="25">
        <f t="shared" si="82"/>
        <v>-9.6499999999999993E-4</v>
      </c>
    </row>
    <row r="234" spans="1:29" s="15" customFormat="1">
      <c r="A234" s="18">
        <v>482</v>
      </c>
      <c r="B234" s="25">
        <v>2.4000000000000001E-4</v>
      </c>
      <c r="C234" s="25">
        <v>3.64E-3</v>
      </c>
      <c r="D234" s="25">
        <f t="shared" si="69"/>
        <v>4.1450000000000002E-3</v>
      </c>
      <c r="E234" s="25"/>
      <c r="F234" s="25">
        <f t="shared" si="70"/>
        <v>2.6004299999999999E-3</v>
      </c>
      <c r="G234" s="25">
        <f t="shared" si="71"/>
        <v>5.9887902899999998E-2</v>
      </c>
      <c r="H234" s="25">
        <v>3.1800000000000001E-3</v>
      </c>
      <c r="I234" s="25">
        <f t="shared" si="72"/>
        <v>3.6849999999999999E-3</v>
      </c>
      <c r="J234" s="25"/>
      <c r="K234" s="25">
        <f t="shared" si="73"/>
        <v>2.1917299999999998E-3</v>
      </c>
      <c r="L234" s="25">
        <f t="shared" si="74"/>
        <v>5.0475541899999997E-2</v>
      </c>
      <c r="M234" s="25">
        <v>3.1800000000000001E-3</v>
      </c>
      <c r="N234" s="25">
        <f t="shared" si="75"/>
        <v>3.6849999999999999E-3</v>
      </c>
      <c r="O234" s="25"/>
      <c r="P234" s="25">
        <f t="shared" si="76"/>
        <v>2.1903299999999999E-3</v>
      </c>
      <c r="Q234" s="25">
        <f t="shared" si="77"/>
        <v>5.0443299900000002E-2</v>
      </c>
      <c r="R234" s="25">
        <v>2.8800000000000002E-3</v>
      </c>
      <c r="S234" s="25">
        <f>R234-AC234</f>
        <v>3.385E-3</v>
      </c>
      <c r="T234" s="25"/>
      <c r="U234" s="25">
        <f t="shared" si="78"/>
        <v>1.3122899999999998E-3</v>
      </c>
      <c r="V234" s="25">
        <f t="shared" si="79"/>
        <v>3.0222038699999999E-2</v>
      </c>
      <c r="W234" s="25">
        <v>6.2100000000000002E-3</v>
      </c>
      <c r="X234" s="25">
        <f t="shared" si="67"/>
        <v>6.7150000000000005E-3</v>
      </c>
      <c r="Y234" s="25"/>
      <c r="Z234" s="25">
        <f t="shared" si="80"/>
        <v>2.0644900000000004E-3</v>
      </c>
      <c r="AA234" s="25">
        <f t="shared" si="81"/>
        <v>4.754520470000001E-2</v>
      </c>
      <c r="AB234" s="25">
        <v>-1.25E-3</v>
      </c>
      <c r="AC234" s="25">
        <f t="shared" si="82"/>
        <v>-5.0500000000000002E-4</v>
      </c>
    </row>
    <row r="235" spans="1:29" s="15" customFormat="1">
      <c r="A235" s="18">
        <v>483</v>
      </c>
      <c r="B235" s="25">
        <v>-2.1000000000000001E-4</v>
      </c>
      <c r="C235" s="25">
        <v>3.64E-3</v>
      </c>
      <c r="D235" s="25">
        <f t="shared" si="69"/>
        <v>4.6099999999999995E-3</v>
      </c>
      <c r="E235" s="25"/>
      <c r="F235" s="25">
        <f t="shared" si="70"/>
        <v>3.0654299999999992E-3</v>
      </c>
      <c r="G235" s="25">
        <f t="shared" si="71"/>
        <v>7.0596852899999979E-2</v>
      </c>
      <c r="H235" s="25">
        <v>3.3400000000000001E-3</v>
      </c>
      <c r="I235" s="25">
        <f t="shared" si="72"/>
        <v>4.3099999999999996E-3</v>
      </c>
      <c r="J235" s="25"/>
      <c r="K235" s="25">
        <f t="shared" si="73"/>
        <v>2.8167299999999995E-3</v>
      </c>
      <c r="L235" s="25">
        <f t="shared" si="74"/>
        <v>6.4869291899999987E-2</v>
      </c>
      <c r="M235" s="25">
        <v>3.3400000000000001E-3</v>
      </c>
      <c r="N235" s="25">
        <f t="shared" si="75"/>
        <v>4.3099999999999996E-3</v>
      </c>
      <c r="O235" s="25"/>
      <c r="P235" s="25">
        <f t="shared" si="76"/>
        <v>2.8153299999999996E-3</v>
      </c>
      <c r="Q235" s="25">
        <f t="shared" si="77"/>
        <v>6.4837049899999999E-2</v>
      </c>
      <c r="R235" s="25">
        <v>2.8999999999999998E-3</v>
      </c>
      <c r="S235" s="25">
        <f t="shared" ref="S235:S243" si="87">R235-AC235</f>
        <v>3.8699999999999997E-3</v>
      </c>
      <c r="T235" s="25"/>
      <c r="U235" s="25">
        <f t="shared" si="78"/>
        <v>1.7972899999999996E-3</v>
      </c>
      <c r="V235" s="25">
        <f t="shared" si="79"/>
        <v>4.1391588699999995E-2</v>
      </c>
      <c r="W235" s="25">
        <v>6.1999999999999998E-3</v>
      </c>
      <c r="X235" s="25">
        <f t="shared" si="67"/>
        <v>7.1699999999999993E-3</v>
      </c>
      <c r="Y235" s="25"/>
      <c r="Z235" s="25">
        <f t="shared" si="80"/>
        <v>2.5194899999999992E-3</v>
      </c>
      <c r="AA235" s="25">
        <f t="shared" si="81"/>
        <v>5.8023854699999988E-2</v>
      </c>
      <c r="AB235" s="25">
        <v>-1.73E-3</v>
      </c>
      <c r="AC235" s="25">
        <f t="shared" si="82"/>
        <v>-9.6999999999999994E-4</v>
      </c>
    </row>
    <row r="236" spans="1:29" s="15" customFormat="1">
      <c r="A236" s="18">
        <v>484</v>
      </c>
      <c r="B236" s="25">
        <v>2.1000000000000001E-4</v>
      </c>
      <c r="C236" s="25">
        <v>3.7799999999999999E-3</v>
      </c>
      <c r="D236" s="25">
        <f t="shared" si="69"/>
        <v>4.3099999999999996E-3</v>
      </c>
      <c r="E236" s="25"/>
      <c r="F236" s="25">
        <f t="shared" si="70"/>
        <v>2.7654299999999993E-3</v>
      </c>
      <c r="G236" s="25">
        <f t="shared" si="71"/>
        <v>6.368785289999998E-2</v>
      </c>
      <c r="H236" s="25">
        <v>3.2499999999999999E-3</v>
      </c>
      <c r="I236" s="25">
        <f t="shared" si="72"/>
        <v>3.7799999999999999E-3</v>
      </c>
      <c r="J236" s="25"/>
      <c r="K236" s="25">
        <f t="shared" si="73"/>
        <v>2.2867299999999998E-3</v>
      </c>
      <c r="L236" s="25">
        <f t="shared" si="74"/>
        <v>5.2663391900000002E-2</v>
      </c>
      <c r="M236" s="25">
        <v>3.2499999999999999E-3</v>
      </c>
      <c r="N236" s="25">
        <f t="shared" si="75"/>
        <v>3.7799999999999999E-3</v>
      </c>
      <c r="O236" s="25"/>
      <c r="P236" s="25">
        <f t="shared" si="76"/>
        <v>2.2853299999999999E-3</v>
      </c>
      <c r="Q236" s="25">
        <f t="shared" si="77"/>
        <v>5.26311499E-2</v>
      </c>
      <c r="R236" s="25">
        <v>2.8600000000000001E-3</v>
      </c>
      <c r="S236" s="25">
        <f t="shared" si="87"/>
        <v>3.3900000000000002E-3</v>
      </c>
      <c r="T236" s="25"/>
      <c r="U236" s="25">
        <f t="shared" si="78"/>
        <v>1.31729E-3</v>
      </c>
      <c r="V236" s="25">
        <f t="shared" si="79"/>
        <v>3.0337188700000003E-2</v>
      </c>
      <c r="W236" s="25">
        <v>6.1599999999999997E-3</v>
      </c>
      <c r="X236" s="25">
        <f t="shared" si="67"/>
        <v>6.6899999999999998E-3</v>
      </c>
      <c r="Y236" s="25"/>
      <c r="Z236" s="25">
        <f t="shared" si="80"/>
        <v>2.0394899999999997E-3</v>
      </c>
      <c r="AA236" s="25">
        <f t="shared" si="81"/>
        <v>4.6969454699999996E-2</v>
      </c>
      <c r="AB236" s="25">
        <v>-1.2700000000000001E-3</v>
      </c>
      <c r="AC236" s="25">
        <f t="shared" si="82"/>
        <v>-5.3000000000000009E-4</v>
      </c>
    </row>
    <row r="237" spans="1:29" s="15" customFormat="1">
      <c r="A237" s="18">
        <v>485</v>
      </c>
      <c r="B237" s="25">
        <v>-2.0000000000000001E-4</v>
      </c>
      <c r="C237" s="25">
        <v>3.5799999999999998E-3</v>
      </c>
      <c r="D237" s="25">
        <f t="shared" si="69"/>
        <v>4.6049999999999997E-3</v>
      </c>
      <c r="E237" s="25"/>
      <c r="F237" s="25">
        <f t="shared" si="70"/>
        <v>3.0604299999999994E-3</v>
      </c>
      <c r="G237" s="25">
        <f t="shared" si="71"/>
        <v>7.0481702899999985E-2</v>
      </c>
      <c r="H237" s="25">
        <v>3.29E-3</v>
      </c>
      <c r="I237" s="25">
        <f t="shared" si="72"/>
        <v>4.3150000000000003E-3</v>
      </c>
      <c r="J237" s="25"/>
      <c r="K237" s="25">
        <f t="shared" si="73"/>
        <v>2.8217300000000002E-3</v>
      </c>
      <c r="L237" s="25">
        <f t="shared" si="74"/>
        <v>6.4984441900000009E-2</v>
      </c>
      <c r="M237" s="25">
        <v>3.29E-3</v>
      </c>
      <c r="N237" s="25">
        <f t="shared" si="75"/>
        <v>4.3150000000000003E-3</v>
      </c>
      <c r="O237" s="25"/>
      <c r="P237" s="25">
        <f t="shared" si="76"/>
        <v>2.8203300000000002E-3</v>
      </c>
      <c r="Q237" s="25">
        <f t="shared" si="77"/>
        <v>6.4952199900000007E-2</v>
      </c>
      <c r="R237" s="25">
        <v>2.8500000000000001E-3</v>
      </c>
      <c r="S237" s="25">
        <f t="shared" si="87"/>
        <v>3.875E-3</v>
      </c>
      <c r="T237" s="25"/>
      <c r="U237" s="25">
        <f t="shared" si="78"/>
        <v>1.8022899999999998E-3</v>
      </c>
      <c r="V237" s="25">
        <f t="shared" si="79"/>
        <v>4.1506738699999997E-2</v>
      </c>
      <c r="W237" s="25">
        <v>6.1999999999999998E-3</v>
      </c>
      <c r="X237" s="25">
        <f t="shared" si="67"/>
        <v>7.2249999999999997E-3</v>
      </c>
      <c r="Y237" s="25"/>
      <c r="Z237" s="25">
        <f t="shared" si="80"/>
        <v>2.5744899999999996E-3</v>
      </c>
      <c r="AA237" s="25">
        <f t="shared" si="81"/>
        <v>5.9290504699999996E-2</v>
      </c>
      <c r="AB237" s="25">
        <v>-1.8500000000000001E-3</v>
      </c>
      <c r="AC237" s="25">
        <f t="shared" si="82"/>
        <v>-1.0250000000000001E-3</v>
      </c>
    </row>
    <row r="238" spans="1:29" s="15" customFormat="1">
      <c r="A238" s="18">
        <v>486</v>
      </c>
      <c r="B238" s="25">
        <v>2.5999999999999998E-4</v>
      </c>
      <c r="C238" s="25">
        <v>3.4499999999999999E-3</v>
      </c>
      <c r="D238" s="25">
        <f t="shared" si="69"/>
        <v>3.9350000000000001E-3</v>
      </c>
      <c r="E238" s="25"/>
      <c r="F238" s="25">
        <f t="shared" si="70"/>
        <v>2.3904299999999998E-3</v>
      </c>
      <c r="G238" s="25">
        <f t="shared" si="71"/>
        <v>5.5051602899999996E-2</v>
      </c>
      <c r="H238" s="25">
        <v>3.0100000000000001E-3</v>
      </c>
      <c r="I238" s="25">
        <f t="shared" si="72"/>
        <v>3.4949999999999998E-3</v>
      </c>
      <c r="J238" s="25"/>
      <c r="K238" s="25">
        <f t="shared" si="73"/>
        <v>2.0017299999999997E-3</v>
      </c>
      <c r="L238" s="25">
        <f t="shared" si="74"/>
        <v>4.6099841899999994E-2</v>
      </c>
      <c r="M238" s="25">
        <v>3.0100000000000001E-3</v>
      </c>
      <c r="N238" s="25">
        <f t="shared" si="75"/>
        <v>3.4949999999999998E-3</v>
      </c>
      <c r="O238" s="25"/>
      <c r="P238" s="25">
        <f t="shared" si="76"/>
        <v>2.0003299999999998E-3</v>
      </c>
      <c r="Q238" s="25">
        <f t="shared" si="77"/>
        <v>4.6067599899999999E-2</v>
      </c>
      <c r="R238" s="25">
        <v>2.9099999999999998E-3</v>
      </c>
      <c r="S238" s="25">
        <f t="shared" si="87"/>
        <v>3.3949999999999996E-3</v>
      </c>
      <c r="T238" s="25"/>
      <c r="U238" s="25">
        <f t="shared" si="78"/>
        <v>1.3222899999999994E-3</v>
      </c>
      <c r="V238" s="25">
        <f t="shared" si="79"/>
        <v>3.0452338699999987E-2</v>
      </c>
      <c r="W238" s="25">
        <v>6.11E-3</v>
      </c>
      <c r="X238" s="25">
        <f t="shared" si="67"/>
        <v>6.5950000000000002E-3</v>
      </c>
      <c r="Y238" s="25"/>
      <c r="Z238" s="25">
        <f t="shared" si="80"/>
        <v>1.9444900000000001E-3</v>
      </c>
      <c r="AA238" s="25">
        <f t="shared" si="81"/>
        <v>4.4781604700000005E-2</v>
      </c>
      <c r="AB238" s="25">
        <v>-1.23E-3</v>
      </c>
      <c r="AC238" s="25">
        <f t="shared" si="82"/>
        <v>-4.8499999999999997E-4</v>
      </c>
    </row>
    <row r="239" spans="1:29" s="15" customFormat="1">
      <c r="A239" s="18">
        <v>487</v>
      </c>
      <c r="B239" s="25">
        <v>-2.2000000000000001E-4</v>
      </c>
      <c r="C239" s="25">
        <v>3.4199999999999999E-3</v>
      </c>
      <c r="D239" s="25">
        <f t="shared" si="69"/>
        <v>4.4399999999999995E-3</v>
      </c>
      <c r="E239" s="25"/>
      <c r="F239" s="25">
        <f t="shared" si="70"/>
        <v>2.8954299999999992E-3</v>
      </c>
      <c r="G239" s="25">
        <f t="shared" si="71"/>
        <v>6.6681752899999988E-2</v>
      </c>
      <c r="H239" s="25">
        <v>3.1099999999999999E-3</v>
      </c>
      <c r="I239" s="25">
        <f t="shared" si="72"/>
        <v>4.13E-3</v>
      </c>
      <c r="J239" s="25"/>
      <c r="K239" s="25">
        <f t="shared" si="73"/>
        <v>2.6367299999999999E-3</v>
      </c>
      <c r="L239" s="25">
        <f t="shared" si="74"/>
        <v>6.07238919E-2</v>
      </c>
      <c r="M239" s="25">
        <v>3.1099999999999999E-3</v>
      </c>
      <c r="N239" s="25">
        <f t="shared" si="75"/>
        <v>4.13E-3</v>
      </c>
      <c r="O239" s="25"/>
      <c r="P239" s="25">
        <f t="shared" si="76"/>
        <v>2.63533E-3</v>
      </c>
      <c r="Q239" s="25">
        <f t="shared" si="77"/>
        <v>6.0691649900000005E-2</v>
      </c>
      <c r="R239" s="25">
        <v>2.7799999999999999E-3</v>
      </c>
      <c r="S239" s="25">
        <f t="shared" si="87"/>
        <v>3.8E-3</v>
      </c>
      <c r="T239" s="25"/>
      <c r="U239" s="25">
        <f t="shared" si="78"/>
        <v>1.7272899999999998E-3</v>
      </c>
      <c r="V239" s="25">
        <f t="shared" si="79"/>
        <v>3.9779488699999997E-2</v>
      </c>
      <c r="W239" s="25">
        <v>6.1000000000000004E-3</v>
      </c>
      <c r="X239" s="25">
        <f t="shared" si="67"/>
        <v>7.1200000000000005E-3</v>
      </c>
      <c r="Y239" s="25"/>
      <c r="Z239" s="25">
        <f t="shared" si="80"/>
        <v>2.4694900000000004E-3</v>
      </c>
      <c r="AA239" s="25">
        <f t="shared" si="81"/>
        <v>5.6872354700000009E-2</v>
      </c>
      <c r="AB239" s="25">
        <v>-1.82E-3</v>
      </c>
      <c r="AC239" s="25">
        <f t="shared" si="82"/>
        <v>-1.0200000000000001E-3</v>
      </c>
    </row>
    <row r="240" spans="1:29" s="15" customFormat="1">
      <c r="A240" s="18">
        <v>488</v>
      </c>
      <c r="B240" s="25">
        <v>4.8999999999999998E-4</v>
      </c>
      <c r="C240" s="25">
        <v>3.5799999999999998E-3</v>
      </c>
      <c r="D240" s="25">
        <f t="shared" si="69"/>
        <v>3.9449999999999997E-3</v>
      </c>
      <c r="E240" s="25"/>
      <c r="F240" s="25">
        <f t="shared" si="70"/>
        <v>2.4004299999999994E-3</v>
      </c>
      <c r="G240" s="25">
        <f t="shared" si="71"/>
        <v>5.5281902899999992E-2</v>
      </c>
      <c r="H240" s="25">
        <v>2.97E-3</v>
      </c>
      <c r="I240" s="25">
        <f t="shared" si="72"/>
        <v>3.3349999999999999E-3</v>
      </c>
      <c r="J240" s="25"/>
      <c r="K240" s="25">
        <f t="shared" si="73"/>
        <v>1.8417299999999998E-3</v>
      </c>
      <c r="L240" s="25">
        <f t="shared" si="74"/>
        <v>4.2415041899999999E-2</v>
      </c>
      <c r="M240" s="25">
        <v>2.97E-3</v>
      </c>
      <c r="N240" s="25">
        <f t="shared" si="75"/>
        <v>3.3349999999999999E-3</v>
      </c>
      <c r="O240" s="25"/>
      <c r="P240" s="25">
        <f t="shared" si="76"/>
        <v>1.8403299999999998E-3</v>
      </c>
      <c r="Q240" s="25">
        <f t="shared" si="77"/>
        <v>4.2382799899999997E-2</v>
      </c>
      <c r="R240" s="25">
        <v>2.9299999999999999E-3</v>
      </c>
      <c r="S240" s="25">
        <f t="shared" si="87"/>
        <v>3.2949999999999998E-3</v>
      </c>
      <c r="T240" s="25"/>
      <c r="U240" s="25">
        <f t="shared" si="78"/>
        <v>1.2222899999999996E-3</v>
      </c>
      <c r="V240" s="25">
        <f t="shared" si="79"/>
        <v>2.8149338699999991E-2</v>
      </c>
      <c r="W240" s="25">
        <v>6.1999999999999998E-3</v>
      </c>
      <c r="X240" s="25">
        <f t="shared" si="67"/>
        <v>6.5649999999999997E-3</v>
      </c>
      <c r="Y240" s="25"/>
      <c r="Z240" s="25">
        <f t="shared" si="80"/>
        <v>1.9144899999999996E-3</v>
      </c>
      <c r="AA240" s="25">
        <f t="shared" si="81"/>
        <v>4.409070469999999E-2</v>
      </c>
      <c r="AB240" s="25">
        <v>-1.2199999999999999E-3</v>
      </c>
      <c r="AC240" s="25">
        <f t="shared" si="82"/>
        <v>-3.6499999999999998E-4</v>
      </c>
    </row>
    <row r="241" spans="1:29" s="15" customFormat="1">
      <c r="A241" s="18">
        <v>489</v>
      </c>
      <c r="B241" s="25">
        <v>-4.8000000000000001E-4</v>
      </c>
      <c r="C241" s="25">
        <v>3.4499999999999999E-3</v>
      </c>
      <c r="D241" s="25">
        <f t="shared" si="69"/>
        <v>4.6600000000000001E-3</v>
      </c>
      <c r="E241" s="25"/>
      <c r="F241" s="25">
        <f t="shared" si="70"/>
        <v>3.1154299999999998E-3</v>
      </c>
      <c r="G241" s="25">
        <f t="shared" si="71"/>
        <v>7.1748352899999993E-2</v>
      </c>
      <c r="H241" s="25">
        <v>3.2000000000000002E-3</v>
      </c>
      <c r="I241" s="25">
        <f t="shared" si="72"/>
        <v>4.4100000000000007E-3</v>
      </c>
      <c r="J241" s="25"/>
      <c r="K241" s="25">
        <f t="shared" si="73"/>
        <v>2.9167300000000006E-3</v>
      </c>
      <c r="L241" s="25">
        <f t="shared" si="74"/>
        <v>6.7172291900000014E-2</v>
      </c>
      <c r="M241" s="25">
        <v>3.2000000000000002E-3</v>
      </c>
      <c r="N241" s="25">
        <f t="shared" si="75"/>
        <v>4.4100000000000007E-3</v>
      </c>
      <c r="O241" s="25"/>
      <c r="P241" s="25">
        <f t="shared" si="76"/>
        <v>2.9153300000000007E-3</v>
      </c>
      <c r="Q241" s="25">
        <f t="shared" si="77"/>
        <v>6.7140049900000026E-2</v>
      </c>
      <c r="R241" s="25">
        <v>2.7799999999999999E-3</v>
      </c>
      <c r="S241" s="25">
        <f t="shared" si="87"/>
        <v>3.9900000000000005E-3</v>
      </c>
      <c r="T241" s="25"/>
      <c r="U241" s="25">
        <f t="shared" si="78"/>
        <v>1.9172900000000003E-3</v>
      </c>
      <c r="V241" s="25">
        <f t="shared" si="79"/>
        <v>4.4155188700000007E-2</v>
      </c>
      <c r="W241" s="25">
        <v>6.1199999999999996E-3</v>
      </c>
      <c r="X241" s="25">
        <f t="shared" si="67"/>
        <v>7.3299999999999997E-3</v>
      </c>
      <c r="Y241" s="25"/>
      <c r="Z241" s="25">
        <f t="shared" si="80"/>
        <v>2.6794899999999996E-3</v>
      </c>
      <c r="AA241" s="25">
        <f t="shared" si="81"/>
        <v>6.1708654699999997E-2</v>
      </c>
      <c r="AB241" s="25">
        <v>-1.9400000000000001E-3</v>
      </c>
      <c r="AC241" s="25">
        <f t="shared" si="82"/>
        <v>-1.2100000000000001E-3</v>
      </c>
    </row>
    <row r="242" spans="1:29" s="15" customFormat="1">
      <c r="A242" s="18">
        <v>490</v>
      </c>
      <c r="B242" s="25">
        <v>6.7000000000000002E-4</v>
      </c>
      <c r="C242" s="25">
        <v>3.46E-3</v>
      </c>
      <c r="D242" s="25">
        <f t="shared" si="69"/>
        <v>3.63E-3</v>
      </c>
      <c r="E242" s="25"/>
      <c r="F242" s="25">
        <f t="shared" si="70"/>
        <v>2.0854300000000001E-3</v>
      </c>
      <c r="G242" s="25">
        <f t="shared" si="71"/>
        <v>4.8027452900000003E-2</v>
      </c>
      <c r="H242" s="25">
        <v>3.1700000000000001E-3</v>
      </c>
      <c r="I242" s="25">
        <f t="shared" si="72"/>
        <v>3.3400000000000001E-3</v>
      </c>
      <c r="J242" s="25"/>
      <c r="K242" s="25">
        <f t="shared" si="73"/>
        <v>1.84673E-3</v>
      </c>
      <c r="L242" s="25">
        <f t="shared" si="74"/>
        <v>4.25301919E-2</v>
      </c>
      <c r="M242" s="25">
        <v>3.1700000000000001E-3</v>
      </c>
      <c r="N242" s="25">
        <f t="shared" si="75"/>
        <v>3.3400000000000001E-3</v>
      </c>
      <c r="O242" s="25"/>
      <c r="P242" s="25">
        <f t="shared" si="76"/>
        <v>1.8453300000000001E-3</v>
      </c>
      <c r="Q242" s="25">
        <f t="shared" si="77"/>
        <v>4.2497949900000005E-2</v>
      </c>
      <c r="R242" s="25">
        <v>2.9499999999999999E-3</v>
      </c>
      <c r="S242" s="25">
        <f t="shared" si="87"/>
        <v>3.1199999999999999E-3</v>
      </c>
      <c r="T242" s="25"/>
      <c r="U242" s="25">
        <f t="shared" si="78"/>
        <v>1.0472899999999998E-3</v>
      </c>
      <c r="V242" s="25">
        <f t="shared" si="79"/>
        <v>2.4119088699999996E-2</v>
      </c>
      <c r="W242" s="25">
        <v>6.1599999999999997E-3</v>
      </c>
      <c r="X242" s="25">
        <f t="shared" si="67"/>
        <v>6.3299999999999997E-3</v>
      </c>
      <c r="Y242" s="25"/>
      <c r="Z242" s="25">
        <f t="shared" si="80"/>
        <v>1.6794899999999996E-3</v>
      </c>
      <c r="AA242" s="25">
        <f t="shared" si="81"/>
        <v>3.8678654699999995E-2</v>
      </c>
      <c r="AB242" s="25">
        <v>-1.01E-3</v>
      </c>
      <c r="AC242" s="25">
        <f t="shared" si="82"/>
        <v>-1.7000000000000001E-4</v>
      </c>
    </row>
    <row r="243" spans="1:29" s="15" customFormat="1">
      <c r="A243" s="18">
        <v>491</v>
      </c>
      <c r="B243" s="25">
        <v>-6.8999999999999997E-4</v>
      </c>
      <c r="C243" s="25">
        <v>3.2699999999999999E-3</v>
      </c>
      <c r="D243" s="25">
        <f t="shared" si="69"/>
        <v>4.7349999999999996E-3</v>
      </c>
      <c r="E243" s="25"/>
      <c r="F243" s="25">
        <f t="shared" si="70"/>
        <v>3.1904299999999993E-3</v>
      </c>
      <c r="G243" s="25">
        <f t="shared" si="71"/>
        <v>7.3475602899999992E-2</v>
      </c>
      <c r="H243" s="25">
        <v>2.97E-3</v>
      </c>
      <c r="I243" s="25">
        <f t="shared" si="72"/>
        <v>4.4349999999999997E-3</v>
      </c>
      <c r="J243" s="25"/>
      <c r="K243" s="25">
        <f t="shared" si="73"/>
        <v>2.9417299999999996E-3</v>
      </c>
      <c r="L243" s="25">
        <f t="shared" si="74"/>
        <v>6.77480419E-2</v>
      </c>
      <c r="M243" s="25">
        <v>2.97E-3</v>
      </c>
      <c r="N243" s="25">
        <f t="shared" si="75"/>
        <v>4.4349999999999997E-3</v>
      </c>
      <c r="O243" s="25"/>
      <c r="P243" s="25">
        <f t="shared" si="76"/>
        <v>2.9403299999999997E-3</v>
      </c>
      <c r="Q243" s="25">
        <f t="shared" si="77"/>
        <v>6.7715799899999998E-2</v>
      </c>
      <c r="R243" s="25">
        <v>2.8E-3</v>
      </c>
      <c r="S243" s="25">
        <f t="shared" si="87"/>
        <v>4.2649999999999997E-3</v>
      </c>
      <c r="T243" s="25"/>
      <c r="U243" s="25">
        <f t="shared" si="78"/>
        <v>2.1922899999999995E-3</v>
      </c>
      <c r="V243" s="25">
        <f t="shared" si="79"/>
        <v>5.0488438699999992E-2</v>
      </c>
      <c r="W243" s="25">
        <v>6.13E-3</v>
      </c>
      <c r="X243" s="25">
        <f t="shared" si="67"/>
        <v>7.5950000000000002E-3</v>
      </c>
      <c r="Y243" s="25"/>
      <c r="Z243" s="25">
        <f t="shared" si="80"/>
        <v>2.9444900000000001E-3</v>
      </c>
      <c r="AA243" s="25">
        <f t="shared" si="81"/>
        <v>6.78116047E-2</v>
      </c>
      <c r="AB243" s="25">
        <v>-2.2399999999999998E-3</v>
      </c>
      <c r="AC243" s="25">
        <f t="shared" si="82"/>
        <v>-1.4649999999999999E-3</v>
      </c>
    </row>
    <row r="244" spans="1:29" s="15" customFormat="1">
      <c r="A244" s="18">
        <v>492</v>
      </c>
      <c r="B244" s="25">
        <v>3.0000000000000001E-5</v>
      </c>
      <c r="C244" s="25">
        <v>3.3899999999999998E-3</v>
      </c>
      <c r="D244" s="25">
        <f t="shared" si="69"/>
        <v>4.1250000000000002E-3</v>
      </c>
      <c r="E244" s="25"/>
      <c r="F244" s="25">
        <f t="shared" si="70"/>
        <v>2.5804299999999999E-3</v>
      </c>
      <c r="G244" s="25">
        <f t="shared" si="71"/>
        <v>5.9427302899999999E-2</v>
      </c>
      <c r="H244" s="25">
        <v>2.98E-3</v>
      </c>
      <c r="I244" s="25">
        <f t="shared" si="72"/>
        <v>3.715E-3</v>
      </c>
      <c r="J244" s="25"/>
      <c r="K244" s="25">
        <f t="shared" si="73"/>
        <v>2.2217299999999999E-3</v>
      </c>
      <c r="L244" s="25">
        <f t="shared" si="74"/>
        <v>5.1166441899999998E-2</v>
      </c>
      <c r="M244" s="25">
        <v>2.98E-3</v>
      </c>
      <c r="N244" s="25">
        <f t="shared" si="75"/>
        <v>3.715E-3</v>
      </c>
      <c r="O244" s="25"/>
      <c r="P244" s="25">
        <f t="shared" si="76"/>
        <v>2.22033E-3</v>
      </c>
      <c r="Q244" s="25">
        <f t="shared" si="77"/>
        <v>5.1134199900000003E-2</v>
      </c>
      <c r="R244" s="25">
        <v>2.7000000000000001E-3</v>
      </c>
      <c r="S244" s="25">
        <f>R244-AC244</f>
        <v>3.4350000000000001E-3</v>
      </c>
      <c r="T244" s="25"/>
      <c r="U244" s="25">
        <f t="shared" si="78"/>
        <v>1.3622899999999999E-3</v>
      </c>
      <c r="V244" s="25">
        <f t="shared" si="79"/>
        <v>3.1373538700000002E-2</v>
      </c>
      <c r="W244" s="25">
        <v>5.7999999999999996E-3</v>
      </c>
      <c r="X244" s="25">
        <f t="shared" si="67"/>
        <v>6.5349999999999991E-3</v>
      </c>
      <c r="Y244" s="25"/>
      <c r="Z244" s="25">
        <f t="shared" si="80"/>
        <v>1.8844899999999991E-3</v>
      </c>
      <c r="AA244" s="25">
        <f t="shared" si="81"/>
        <v>4.3399804699999982E-2</v>
      </c>
      <c r="AB244" s="25">
        <v>-1.5E-3</v>
      </c>
      <c r="AC244" s="25">
        <f t="shared" si="82"/>
        <v>-7.3499999999999998E-4</v>
      </c>
    </row>
    <row r="245" spans="1:29" s="15" customFormat="1">
      <c r="A245" s="18">
        <v>493</v>
      </c>
      <c r="B245" s="25">
        <v>1.6000000000000001E-4</v>
      </c>
      <c r="C245" s="25">
        <v>3.3E-3</v>
      </c>
      <c r="D245" s="25">
        <f t="shared" si="69"/>
        <v>3.9150000000000001E-3</v>
      </c>
      <c r="E245" s="25"/>
      <c r="F245" s="25">
        <f t="shared" si="70"/>
        <v>2.3704299999999998E-3</v>
      </c>
      <c r="G245" s="25">
        <f t="shared" si="71"/>
        <v>5.4591002899999998E-2</v>
      </c>
      <c r="H245" s="25">
        <v>3.0200000000000001E-3</v>
      </c>
      <c r="I245" s="25">
        <f t="shared" si="72"/>
        <v>3.6350000000000002E-3</v>
      </c>
      <c r="J245" s="25"/>
      <c r="K245" s="25">
        <f t="shared" si="73"/>
        <v>2.1417300000000001E-3</v>
      </c>
      <c r="L245" s="25">
        <f t="shared" si="74"/>
        <v>4.9324041900000004E-2</v>
      </c>
      <c r="M245" s="25">
        <v>3.0200000000000001E-3</v>
      </c>
      <c r="N245" s="25">
        <f t="shared" si="75"/>
        <v>3.6350000000000002E-3</v>
      </c>
      <c r="O245" s="25"/>
      <c r="P245" s="25">
        <f t="shared" si="76"/>
        <v>2.1403300000000002E-3</v>
      </c>
      <c r="Q245" s="25">
        <f t="shared" si="77"/>
        <v>4.9291799900000009E-2</v>
      </c>
      <c r="R245" s="25">
        <v>2.6199999999999999E-3</v>
      </c>
      <c r="S245" s="25">
        <f t="shared" ref="S245:S251" si="88">R245-AC245</f>
        <v>3.235E-3</v>
      </c>
      <c r="T245" s="25"/>
      <c r="U245" s="25">
        <f t="shared" si="78"/>
        <v>1.1622899999999999E-3</v>
      </c>
      <c r="V245" s="25">
        <f t="shared" si="79"/>
        <v>2.6767538699999999E-2</v>
      </c>
      <c r="W245" s="25">
        <v>5.8399999999999997E-3</v>
      </c>
      <c r="X245" s="25">
        <f t="shared" si="67"/>
        <v>6.4549999999999998E-3</v>
      </c>
      <c r="Y245" s="25"/>
      <c r="Z245" s="25">
        <f t="shared" si="80"/>
        <v>1.8044899999999997E-3</v>
      </c>
      <c r="AA245" s="25">
        <f t="shared" si="81"/>
        <v>4.1557404699999995E-2</v>
      </c>
      <c r="AB245" s="25">
        <v>-1.39E-3</v>
      </c>
      <c r="AC245" s="25">
        <f t="shared" si="82"/>
        <v>-6.1499999999999999E-4</v>
      </c>
    </row>
    <row r="246" spans="1:29" s="15" customFormat="1">
      <c r="A246" s="18">
        <v>494</v>
      </c>
      <c r="B246" s="25">
        <v>0</v>
      </c>
      <c r="C246" s="25">
        <v>3.2699999999999999E-3</v>
      </c>
      <c r="D246" s="25">
        <f t="shared" si="69"/>
        <v>4.0699999999999998E-3</v>
      </c>
      <c r="E246" s="25"/>
      <c r="F246" s="25">
        <f t="shared" si="70"/>
        <v>2.5254299999999995E-3</v>
      </c>
      <c r="G246" s="25">
        <f t="shared" si="71"/>
        <v>5.8160652899999991E-2</v>
      </c>
      <c r="H246" s="25">
        <v>2.9299999999999999E-3</v>
      </c>
      <c r="I246" s="25">
        <f t="shared" si="72"/>
        <v>3.7299999999999998E-3</v>
      </c>
      <c r="J246" s="25"/>
      <c r="K246" s="25">
        <f t="shared" si="73"/>
        <v>2.2367299999999997E-3</v>
      </c>
      <c r="L246" s="25">
        <f t="shared" si="74"/>
        <v>5.1511891899999995E-2</v>
      </c>
      <c r="M246" s="25">
        <v>2.9299999999999999E-3</v>
      </c>
      <c r="N246" s="25">
        <f t="shared" si="75"/>
        <v>3.7299999999999998E-3</v>
      </c>
      <c r="O246" s="25"/>
      <c r="P246" s="25">
        <f t="shared" si="76"/>
        <v>2.2353299999999998E-3</v>
      </c>
      <c r="Q246" s="25">
        <f t="shared" si="77"/>
        <v>5.14796499E-2</v>
      </c>
      <c r="R246" s="25">
        <v>2.8E-3</v>
      </c>
      <c r="S246" s="25">
        <f t="shared" si="88"/>
        <v>3.5999999999999999E-3</v>
      </c>
      <c r="T246" s="25"/>
      <c r="U246" s="25">
        <f t="shared" si="78"/>
        <v>1.5272899999999997E-3</v>
      </c>
      <c r="V246" s="25">
        <f t="shared" si="79"/>
        <v>3.5173488699999998E-2</v>
      </c>
      <c r="W246" s="25">
        <v>6.13E-3</v>
      </c>
      <c r="X246" s="25">
        <f t="shared" ref="X246:X309" si="89">W246-AC246</f>
        <v>6.9300000000000004E-3</v>
      </c>
      <c r="Y246" s="25"/>
      <c r="Z246" s="25">
        <f t="shared" si="80"/>
        <v>2.2794900000000003E-3</v>
      </c>
      <c r="AA246" s="25">
        <f t="shared" si="81"/>
        <v>5.2496654700000013E-2</v>
      </c>
      <c r="AB246" s="25">
        <v>-1.6000000000000001E-3</v>
      </c>
      <c r="AC246" s="25">
        <f t="shared" si="82"/>
        <v>-8.0000000000000004E-4</v>
      </c>
    </row>
    <row r="247" spans="1:29" s="15" customFormat="1">
      <c r="A247" s="18">
        <v>495</v>
      </c>
      <c r="B247" s="25">
        <v>2.1000000000000001E-4</v>
      </c>
      <c r="C247" s="25">
        <v>3.15E-3</v>
      </c>
      <c r="D247" s="25">
        <f t="shared" si="69"/>
        <v>3.7699999999999999E-3</v>
      </c>
      <c r="E247" s="25"/>
      <c r="F247" s="25">
        <f t="shared" si="70"/>
        <v>2.2254299999999996E-3</v>
      </c>
      <c r="G247" s="25">
        <f t="shared" si="71"/>
        <v>5.1251652899999993E-2</v>
      </c>
      <c r="H247" s="25">
        <v>2.99E-3</v>
      </c>
      <c r="I247" s="25">
        <f t="shared" si="72"/>
        <v>3.6099999999999999E-3</v>
      </c>
      <c r="J247" s="25"/>
      <c r="K247" s="25">
        <f t="shared" si="73"/>
        <v>2.1167299999999998E-3</v>
      </c>
      <c r="L247" s="25">
        <f t="shared" si="74"/>
        <v>4.8748291899999997E-2</v>
      </c>
      <c r="M247" s="25">
        <v>2.99E-3</v>
      </c>
      <c r="N247" s="25">
        <f t="shared" si="75"/>
        <v>3.6099999999999999E-3</v>
      </c>
      <c r="O247" s="25"/>
      <c r="P247" s="25">
        <f t="shared" si="76"/>
        <v>2.1153299999999999E-3</v>
      </c>
      <c r="Q247" s="25">
        <f t="shared" si="77"/>
        <v>4.8716049900000002E-2</v>
      </c>
      <c r="R247" s="25">
        <v>2.5999999999999999E-3</v>
      </c>
      <c r="S247" s="25">
        <f t="shared" si="88"/>
        <v>3.2199999999999998E-3</v>
      </c>
      <c r="T247" s="25"/>
      <c r="U247" s="25">
        <f t="shared" si="78"/>
        <v>1.1472899999999996E-3</v>
      </c>
      <c r="V247" s="25">
        <f t="shared" si="79"/>
        <v>2.6422088699999992E-2</v>
      </c>
      <c r="W247" s="25">
        <v>5.8900000000000003E-3</v>
      </c>
      <c r="X247" s="25">
        <f t="shared" si="89"/>
        <v>6.5100000000000002E-3</v>
      </c>
      <c r="Y247" s="25"/>
      <c r="Z247" s="25">
        <f t="shared" si="80"/>
        <v>1.8594900000000001E-3</v>
      </c>
      <c r="AA247" s="25">
        <f t="shared" si="81"/>
        <v>4.2824054700000003E-2</v>
      </c>
      <c r="AB247" s="25">
        <v>-1.4499999999999999E-3</v>
      </c>
      <c r="AC247" s="25">
        <f t="shared" si="82"/>
        <v>-6.1999999999999989E-4</v>
      </c>
    </row>
    <row r="248" spans="1:29" s="15" customFormat="1">
      <c r="A248" s="18">
        <v>496</v>
      </c>
      <c r="B248" s="25">
        <v>1.2E-4</v>
      </c>
      <c r="C248" s="25">
        <v>3.0999999999999999E-3</v>
      </c>
      <c r="D248" s="25">
        <f t="shared" si="69"/>
        <v>3.7699999999999999E-3</v>
      </c>
      <c r="E248" s="25"/>
      <c r="F248" s="25">
        <f t="shared" si="70"/>
        <v>2.2254299999999996E-3</v>
      </c>
      <c r="G248" s="25">
        <f t="shared" si="71"/>
        <v>5.1251652899999993E-2</v>
      </c>
      <c r="H248" s="25">
        <v>2.81E-3</v>
      </c>
      <c r="I248" s="25">
        <f t="shared" si="72"/>
        <v>3.48E-3</v>
      </c>
      <c r="J248" s="25"/>
      <c r="K248" s="25">
        <f t="shared" si="73"/>
        <v>1.9867299999999999E-3</v>
      </c>
      <c r="L248" s="25">
        <f t="shared" si="74"/>
        <v>4.5754391900000004E-2</v>
      </c>
      <c r="M248" s="25">
        <v>2.81E-3</v>
      </c>
      <c r="N248" s="25">
        <f t="shared" si="75"/>
        <v>3.48E-3</v>
      </c>
      <c r="O248" s="25"/>
      <c r="P248" s="25">
        <f t="shared" si="76"/>
        <v>1.98533E-3</v>
      </c>
      <c r="Q248" s="25">
        <f t="shared" si="77"/>
        <v>4.5722149900000002E-2</v>
      </c>
      <c r="R248" s="25">
        <v>2.7100000000000002E-3</v>
      </c>
      <c r="S248" s="25">
        <f t="shared" si="88"/>
        <v>3.3800000000000002E-3</v>
      </c>
      <c r="T248" s="25"/>
      <c r="U248" s="25">
        <f t="shared" si="78"/>
        <v>1.30729E-3</v>
      </c>
      <c r="V248" s="25">
        <f t="shared" si="79"/>
        <v>3.0106888700000001E-2</v>
      </c>
      <c r="W248" s="25">
        <v>5.8700000000000002E-3</v>
      </c>
      <c r="X248" s="25">
        <f t="shared" si="89"/>
        <v>6.5399999999999998E-3</v>
      </c>
      <c r="Y248" s="25"/>
      <c r="Z248" s="25">
        <f t="shared" si="80"/>
        <v>1.8894899999999997E-3</v>
      </c>
      <c r="AA248" s="25">
        <f t="shared" si="81"/>
        <v>4.3514954699999997E-2</v>
      </c>
      <c r="AB248" s="25">
        <v>-1.4599999999999999E-3</v>
      </c>
      <c r="AC248" s="25">
        <f t="shared" si="82"/>
        <v>-6.6999999999999991E-4</v>
      </c>
    </row>
    <row r="249" spans="1:29" s="15" customFormat="1">
      <c r="A249" s="18">
        <v>497</v>
      </c>
      <c r="B249" s="25">
        <v>1.4999999999999999E-4</v>
      </c>
      <c r="C249" s="25">
        <v>3.0899999999999999E-3</v>
      </c>
      <c r="D249" s="25">
        <f t="shared" si="69"/>
        <v>3.7849999999999997E-3</v>
      </c>
      <c r="E249" s="25"/>
      <c r="F249" s="25">
        <f t="shared" si="70"/>
        <v>2.2404299999999999E-3</v>
      </c>
      <c r="G249" s="25">
        <f t="shared" si="71"/>
        <v>5.1597102899999997E-2</v>
      </c>
      <c r="H249" s="25">
        <v>2.9199999999999999E-3</v>
      </c>
      <c r="I249" s="25">
        <f t="shared" si="72"/>
        <v>3.6149999999999997E-3</v>
      </c>
      <c r="J249" s="25"/>
      <c r="K249" s="25">
        <f t="shared" si="73"/>
        <v>2.1217299999999996E-3</v>
      </c>
      <c r="L249" s="25">
        <f t="shared" si="74"/>
        <v>4.8863441899999992E-2</v>
      </c>
      <c r="M249" s="25">
        <v>2.9199999999999999E-3</v>
      </c>
      <c r="N249" s="25">
        <f t="shared" si="75"/>
        <v>3.6149999999999997E-3</v>
      </c>
      <c r="O249" s="25"/>
      <c r="P249" s="25">
        <f t="shared" si="76"/>
        <v>2.1203299999999997E-3</v>
      </c>
      <c r="Q249" s="25">
        <f t="shared" si="77"/>
        <v>4.8831199899999997E-2</v>
      </c>
      <c r="R249" s="25">
        <v>2.5400000000000002E-3</v>
      </c>
      <c r="S249" s="25">
        <f t="shared" si="88"/>
        <v>3.235E-3</v>
      </c>
      <c r="T249" s="25"/>
      <c r="U249" s="25">
        <f t="shared" si="78"/>
        <v>1.1622899999999999E-3</v>
      </c>
      <c r="V249" s="25">
        <f t="shared" si="79"/>
        <v>2.6767538699999999E-2</v>
      </c>
      <c r="W249" s="25">
        <v>5.7999999999999996E-3</v>
      </c>
      <c r="X249" s="25">
        <f t="shared" si="89"/>
        <v>6.4949999999999999E-3</v>
      </c>
      <c r="Y249" s="25"/>
      <c r="Z249" s="25">
        <f t="shared" si="80"/>
        <v>1.8444899999999998E-3</v>
      </c>
      <c r="AA249" s="25">
        <f t="shared" si="81"/>
        <v>4.2478604699999999E-2</v>
      </c>
      <c r="AB249" s="25">
        <v>-1.5399999999999999E-3</v>
      </c>
      <c r="AC249" s="25">
        <f t="shared" si="82"/>
        <v>-6.9499999999999998E-4</v>
      </c>
    </row>
    <row r="250" spans="1:29" s="15" customFormat="1">
      <c r="A250" s="18">
        <v>498</v>
      </c>
      <c r="B250" s="25">
        <v>1E-4</v>
      </c>
      <c r="C250" s="25">
        <v>3.2200000000000002E-3</v>
      </c>
      <c r="D250" s="25">
        <f t="shared" si="69"/>
        <v>3.98E-3</v>
      </c>
      <c r="E250" s="25"/>
      <c r="F250" s="25">
        <f t="shared" si="70"/>
        <v>2.4354299999999997E-3</v>
      </c>
      <c r="G250" s="25">
        <f t="shared" si="71"/>
        <v>5.6087952899999995E-2</v>
      </c>
      <c r="H250" s="25">
        <v>2.8600000000000001E-3</v>
      </c>
      <c r="I250" s="25">
        <f t="shared" si="72"/>
        <v>3.62E-3</v>
      </c>
      <c r="J250" s="25"/>
      <c r="K250" s="25">
        <f t="shared" si="73"/>
        <v>2.1267299999999999E-3</v>
      </c>
      <c r="L250" s="25">
        <f t="shared" si="74"/>
        <v>4.89785919E-2</v>
      </c>
      <c r="M250" s="25">
        <v>2.8600000000000001E-3</v>
      </c>
      <c r="N250" s="25">
        <f t="shared" si="75"/>
        <v>3.62E-3</v>
      </c>
      <c r="O250" s="25"/>
      <c r="P250" s="25">
        <f t="shared" si="76"/>
        <v>2.1253299999999999E-3</v>
      </c>
      <c r="Q250" s="25">
        <f t="shared" si="77"/>
        <v>4.8946349899999998E-2</v>
      </c>
      <c r="R250" s="25">
        <v>2.7000000000000001E-3</v>
      </c>
      <c r="S250" s="25">
        <f t="shared" si="88"/>
        <v>3.46E-3</v>
      </c>
      <c r="T250" s="25"/>
      <c r="U250" s="25">
        <f t="shared" si="78"/>
        <v>1.3872899999999998E-3</v>
      </c>
      <c r="V250" s="25">
        <f t="shared" si="79"/>
        <v>3.1949288699999995E-2</v>
      </c>
      <c r="W250" s="25">
        <v>5.9699999999999996E-3</v>
      </c>
      <c r="X250" s="25">
        <f t="shared" si="89"/>
        <v>6.7299999999999999E-3</v>
      </c>
      <c r="Y250" s="25"/>
      <c r="Z250" s="25">
        <f t="shared" si="80"/>
        <v>2.0794899999999998E-3</v>
      </c>
      <c r="AA250" s="25">
        <f t="shared" si="81"/>
        <v>4.78906547E-2</v>
      </c>
      <c r="AB250" s="25">
        <v>-1.6199999999999999E-3</v>
      </c>
      <c r="AC250" s="25">
        <f t="shared" si="82"/>
        <v>-7.5999999999999993E-4</v>
      </c>
    </row>
    <row r="251" spans="1:29" s="15" customFormat="1">
      <c r="A251" s="18">
        <v>499</v>
      </c>
      <c r="B251" s="25">
        <v>1.1E-4</v>
      </c>
      <c r="C251" s="25">
        <v>3.0899999999999999E-3</v>
      </c>
      <c r="D251" s="25">
        <f t="shared" si="69"/>
        <v>3.7799999999999999E-3</v>
      </c>
      <c r="E251" s="25"/>
      <c r="F251" s="25">
        <f t="shared" si="70"/>
        <v>2.2354300000000001E-3</v>
      </c>
      <c r="G251" s="25">
        <f t="shared" si="71"/>
        <v>5.1481952900000003E-2</v>
      </c>
      <c r="H251" s="25">
        <v>2.7899999999999999E-3</v>
      </c>
      <c r="I251" s="25">
        <f t="shared" si="72"/>
        <v>3.48E-3</v>
      </c>
      <c r="J251" s="25"/>
      <c r="K251" s="25">
        <f t="shared" si="73"/>
        <v>1.9867299999999999E-3</v>
      </c>
      <c r="L251" s="25">
        <f t="shared" si="74"/>
        <v>4.5754391900000004E-2</v>
      </c>
      <c r="M251" s="25">
        <v>2.7899999999999999E-3</v>
      </c>
      <c r="N251" s="25">
        <f t="shared" si="75"/>
        <v>3.48E-3</v>
      </c>
      <c r="O251" s="25"/>
      <c r="P251" s="25">
        <f t="shared" si="76"/>
        <v>1.98533E-3</v>
      </c>
      <c r="Q251" s="25">
        <f t="shared" si="77"/>
        <v>4.5722149900000002E-2</v>
      </c>
      <c r="R251" s="25">
        <v>2.5799999999999998E-3</v>
      </c>
      <c r="S251" s="25">
        <f t="shared" si="88"/>
        <v>3.2699999999999999E-3</v>
      </c>
      <c r="T251" s="25"/>
      <c r="U251" s="25">
        <f t="shared" si="78"/>
        <v>1.1972899999999997E-3</v>
      </c>
      <c r="V251" s="25">
        <f t="shared" si="79"/>
        <v>2.7573588699999995E-2</v>
      </c>
      <c r="W251" s="25">
        <v>5.7099999999999998E-3</v>
      </c>
      <c r="X251" s="25">
        <f t="shared" si="89"/>
        <v>6.3999999999999994E-3</v>
      </c>
      <c r="Y251" s="25"/>
      <c r="Z251" s="25">
        <f t="shared" si="80"/>
        <v>1.7494899999999994E-3</v>
      </c>
      <c r="AA251" s="25">
        <f t="shared" si="81"/>
        <v>4.0290754699999987E-2</v>
      </c>
      <c r="AB251" s="25">
        <v>-1.49E-3</v>
      </c>
      <c r="AC251" s="25">
        <f t="shared" si="82"/>
        <v>-6.8999999999999997E-4</v>
      </c>
    </row>
    <row r="252" spans="1:29" s="15" customFormat="1">
      <c r="A252" s="18">
        <v>500</v>
      </c>
      <c r="B252" s="25">
        <v>1.0000000000000001E-5</v>
      </c>
      <c r="C252" s="25">
        <v>2.9399999999999999E-3</v>
      </c>
      <c r="D252" s="25">
        <f t="shared" si="69"/>
        <v>3.7499999999999999E-3</v>
      </c>
      <c r="E252" s="25"/>
      <c r="F252" s="25">
        <f t="shared" si="70"/>
        <v>2.2054299999999995E-3</v>
      </c>
      <c r="G252" s="25">
        <f t="shared" si="71"/>
        <v>5.0791052899999994E-2</v>
      </c>
      <c r="H252" s="25">
        <v>2.6800000000000001E-3</v>
      </c>
      <c r="I252" s="25">
        <f t="shared" si="72"/>
        <v>3.49E-3</v>
      </c>
      <c r="J252" s="25"/>
      <c r="K252" s="25">
        <f t="shared" si="73"/>
        <v>1.9967299999999999E-3</v>
      </c>
      <c r="L252" s="25">
        <f t="shared" si="74"/>
        <v>4.5984691899999999E-2</v>
      </c>
      <c r="M252" s="25">
        <v>2.6800000000000001E-3</v>
      </c>
      <c r="N252" s="25">
        <f t="shared" si="75"/>
        <v>3.49E-3</v>
      </c>
      <c r="O252" s="25"/>
      <c r="P252" s="25">
        <f t="shared" si="76"/>
        <v>1.99533E-3</v>
      </c>
      <c r="Q252" s="25">
        <f t="shared" si="77"/>
        <v>4.5952449900000004E-2</v>
      </c>
      <c r="R252" s="25">
        <v>2.65E-3</v>
      </c>
      <c r="S252" s="25">
        <f>R252-AC252</f>
        <v>3.46E-3</v>
      </c>
      <c r="T252" s="25"/>
      <c r="U252" s="25">
        <f t="shared" si="78"/>
        <v>1.3872899999999998E-3</v>
      </c>
      <c r="V252" s="25">
        <f t="shared" si="79"/>
        <v>3.1949288699999995E-2</v>
      </c>
      <c r="W252" s="25">
        <v>5.8300000000000001E-3</v>
      </c>
      <c r="X252" s="25">
        <f t="shared" si="89"/>
        <v>6.6400000000000001E-3</v>
      </c>
      <c r="Y252" s="25"/>
      <c r="Z252" s="25">
        <f t="shared" si="80"/>
        <v>1.98949E-3</v>
      </c>
      <c r="AA252" s="25">
        <f t="shared" si="81"/>
        <v>4.5817954700000003E-2</v>
      </c>
      <c r="AB252" s="25">
        <v>-1.6299999999999999E-3</v>
      </c>
      <c r="AC252" s="25">
        <f t="shared" si="82"/>
        <v>-8.0999999999999996E-4</v>
      </c>
    </row>
    <row r="253" spans="1:29" s="15" customFormat="1">
      <c r="A253" s="18">
        <v>501</v>
      </c>
      <c r="B253" s="25">
        <v>2.5000000000000001E-4</v>
      </c>
      <c r="C253" s="25">
        <v>3.1099999999999999E-3</v>
      </c>
      <c r="D253" s="25">
        <f t="shared" si="69"/>
        <v>3.7099999999999998E-3</v>
      </c>
      <c r="E253" s="25"/>
      <c r="F253" s="25">
        <f t="shared" si="70"/>
        <v>2.1654299999999994E-3</v>
      </c>
      <c r="G253" s="25">
        <f t="shared" si="71"/>
        <v>4.986985289999999E-2</v>
      </c>
      <c r="H253" s="25">
        <v>2.8800000000000002E-3</v>
      </c>
      <c r="I253" s="25">
        <f t="shared" si="72"/>
        <v>3.48E-3</v>
      </c>
      <c r="J253" s="25"/>
      <c r="K253" s="25">
        <f t="shared" si="73"/>
        <v>1.9867299999999999E-3</v>
      </c>
      <c r="L253" s="25">
        <f t="shared" si="74"/>
        <v>4.5754391900000004E-2</v>
      </c>
      <c r="M253" s="25">
        <v>2.8800000000000002E-3</v>
      </c>
      <c r="N253" s="25">
        <f t="shared" si="75"/>
        <v>3.48E-3</v>
      </c>
      <c r="O253" s="25"/>
      <c r="P253" s="25">
        <f t="shared" si="76"/>
        <v>1.98533E-3</v>
      </c>
      <c r="Q253" s="25">
        <f t="shared" si="77"/>
        <v>4.5722149900000002E-2</v>
      </c>
      <c r="R253" s="25">
        <v>2.4499999999999999E-3</v>
      </c>
      <c r="S253" s="25">
        <f t="shared" ref="S253:S270" si="90">R253-AC253</f>
        <v>3.0499999999999998E-3</v>
      </c>
      <c r="T253" s="25"/>
      <c r="U253" s="25">
        <f t="shared" si="78"/>
        <v>9.7728999999999958E-4</v>
      </c>
      <c r="V253" s="25">
        <f t="shared" si="79"/>
        <v>2.2506988699999991E-2</v>
      </c>
      <c r="W253" s="25">
        <v>5.8900000000000003E-3</v>
      </c>
      <c r="X253" s="25">
        <f t="shared" si="89"/>
        <v>6.4900000000000001E-3</v>
      </c>
      <c r="Y253" s="25"/>
      <c r="Z253" s="25">
        <f t="shared" si="80"/>
        <v>1.83949E-3</v>
      </c>
      <c r="AA253" s="25">
        <f t="shared" si="81"/>
        <v>4.2363454700000004E-2</v>
      </c>
      <c r="AB253" s="25">
        <v>-1.4499999999999999E-3</v>
      </c>
      <c r="AC253" s="25">
        <f t="shared" si="82"/>
        <v>-5.9999999999999995E-4</v>
      </c>
    </row>
    <row r="254" spans="1:29" s="15" customFormat="1">
      <c r="A254" s="18">
        <v>502</v>
      </c>
      <c r="B254" s="25">
        <v>1.2E-4</v>
      </c>
      <c r="C254" s="25">
        <v>3.0300000000000001E-3</v>
      </c>
      <c r="D254" s="25">
        <f t="shared" si="69"/>
        <v>3.7499999999999999E-3</v>
      </c>
      <c r="E254" s="25"/>
      <c r="F254" s="25">
        <f t="shared" si="70"/>
        <v>2.2054299999999995E-3</v>
      </c>
      <c r="G254" s="25">
        <f t="shared" si="71"/>
        <v>5.0791052899999994E-2</v>
      </c>
      <c r="H254" s="25">
        <v>2.7799999999999999E-3</v>
      </c>
      <c r="I254" s="25">
        <f t="shared" si="72"/>
        <v>3.4999999999999996E-3</v>
      </c>
      <c r="J254" s="25"/>
      <c r="K254" s="25">
        <f t="shared" si="73"/>
        <v>2.0067299999999995E-3</v>
      </c>
      <c r="L254" s="25">
        <f t="shared" si="74"/>
        <v>4.6214991899999995E-2</v>
      </c>
      <c r="M254" s="25">
        <v>2.7799999999999999E-3</v>
      </c>
      <c r="N254" s="25">
        <f t="shared" si="75"/>
        <v>3.4999999999999996E-3</v>
      </c>
      <c r="O254" s="25"/>
      <c r="P254" s="25">
        <f t="shared" si="76"/>
        <v>2.0053299999999996E-3</v>
      </c>
      <c r="Q254" s="25">
        <f t="shared" si="77"/>
        <v>4.6182749899999993E-2</v>
      </c>
      <c r="R254" s="25">
        <v>2.4299999999999999E-3</v>
      </c>
      <c r="S254" s="25">
        <f t="shared" si="90"/>
        <v>3.15E-3</v>
      </c>
      <c r="T254" s="25"/>
      <c r="U254" s="25">
        <f t="shared" si="78"/>
        <v>1.0772899999999998E-3</v>
      </c>
      <c r="V254" s="25">
        <f t="shared" si="79"/>
        <v>2.4809988699999997E-2</v>
      </c>
      <c r="W254" s="25">
        <v>5.6800000000000002E-3</v>
      </c>
      <c r="X254" s="25">
        <f t="shared" si="89"/>
        <v>6.4000000000000003E-3</v>
      </c>
      <c r="Y254" s="25"/>
      <c r="Z254" s="25">
        <f t="shared" si="80"/>
        <v>1.7494900000000002E-3</v>
      </c>
      <c r="AA254" s="25">
        <f t="shared" si="81"/>
        <v>4.0290754700000007E-2</v>
      </c>
      <c r="AB254" s="25">
        <v>-1.56E-3</v>
      </c>
      <c r="AC254" s="25">
        <f t="shared" si="82"/>
        <v>-7.1999999999999994E-4</v>
      </c>
    </row>
    <row r="255" spans="1:29" s="15" customFormat="1">
      <c r="A255" s="18">
        <v>503</v>
      </c>
      <c r="B255" s="25">
        <v>1.4999999999999999E-4</v>
      </c>
      <c r="C255" s="25">
        <v>3.0699999999999998E-3</v>
      </c>
      <c r="D255" s="25">
        <f t="shared" si="69"/>
        <v>3.7749999999999997E-3</v>
      </c>
      <c r="E255" s="25"/>
      <c r="F255" s="25">
        <f t="shared" si="70"/>
        <v>2.2304299999999994E-3</v>
      </c>
      <c r="G255" s="25">
        <f t="shared" si="71"/>
        <v>5.1366802899999987E-2</v>
      </c>
      <c r="H255" s="25">
        <v>2.7499999999999998E-3</v>
      </c>
      <c r="I255" s="25">
        <f t="shared" si="72"/>
        <v>3.4549999999999997E-3</v>
      </c>
      <c r="J255" s="25"/>
      <c r="K255" s="25">
        <f t="shared" si="73"/>
        <v>1.9617299999999996E-3</v>
      </c>
      <c r="L255" s="25">
        <f t="shared" si="74"/>
        <v>4.5178641899999997E-2</v>
      </c>
      <c r="M255" s="25">
        <v>2.7499999999999998E-3</v>
      </c>
      <c r="N255" s="25">
        <f t="shared" si="75"/>
        <v>3.4549999999999997E-3</v>
      </c>
      <c r="O255" s="25"/>
      <c r="P255" s="25">
        <f t="shared" si="76"/>
        <v>1.9603299999999997E-3</v>
      </c>
      <c r="Q255" s="25">
        <f t="shared" si="77"/>
        <v>4.5146399899999995E-2</v>
      </c>
      <c r="R255" s="25">
        <v>2.4499999999999999E-3</v>
      </c>
      <c r="S255" s="25">
        <f t="shared" si="90"/>
        <v>3.1549999999999998E-3</v>
      </c>
      <c r="T255" s="25"/>
      <c r="U255" s="25">
        <f t="shared" si="78"/>
        <v>1.0822899999999996E-3</v>
      </c>
      <c r="V255" s="25">
        <f t="shared" si="79"/>
        <v>2.4925138699999991E-2</v>
      </c>
      <c r="W255" s="25">
        <v>5.6600000000000001E-3</v>
      </c>
      <c r="X255" s="25">
        <f t="shared" si="89"/>
        <v>6.365E-3</v>
      </c>
      <c r="Y255" s="25"/>
      <c r="Z255" s="25">
        <f t="shared" si="80"/>
        <v>1.7144899999999999E-3</v>
      </c>
      <c r="AA255" s="25">
        <f t="shared" si="81"/>
        <v>3.9484704699999998E-2</v>
      </c>
      <c r="AB255" s="25">
        <v>-1.56E-3</v>
      </c>
      <c r="AC255" s="25">
        <f t="shared" si="82"/>
        <v>-7.0500000000000001E-4</v>
      </c>
    </row>
    <row r="256" spans="1:29" s="15" customFormat="1">
      <c r="A256" s="18">
        <v>504</v>
      </c>
      <c r="B256" s="25">
        <v>1E-4</v>
      </c>
      <c r="C256" s="25">
        <v>3.0699999999999998E-3</v>
      </c>
      <c r="D256" s="25">
        <f t="shared" si="69"/>
        <v>3.8249999999999998E-3</v>
      </c>
      <c r="E256" s="25"/>
      <c r="F256" s="25">
        <f t="shared" si="70"/>
        <v>2.28043E-3</v>
      </c>
      <c r="G256" s="25">
        <f t="shared" si="71"/>
        <v>5.2518302900000001E-2</v>
      </c>
      <c r="H256" s="25">
        <v>2.8300000000000001E-3</v>
      </c>
      <c r="I256" s="25">
        <f t="shared" si="72"/>
        <v>3.5850000000000001E-3</v>
      </c>
      <c r="J256" s="25"/>
      <c r="K256" s="25">
        <f t="shared" si="73"/>
        <v>2.09173E-3</v>
      </c>
      <c r="L256" s="25">
        <f t="shared" si="74"/>
        <v>4.8172541900000004E-2</v>
      </c>
      <c r="M256" s="25">
        <v>2.8300000000000001E-3</v>
      </c>
      <c r="N256" s="25">
        <f t="shared" si="75"/>
        <v>3.5850000000000001E-3</v>
      </c>
      <c r="O256" s="25"/>
      <c r="P256" s="25">
        <f t="shared" si="76"/>
        <v>2.0903300000000001E-3</v>
      </c>
      <c r="Q256" s="25">
        <f t="shared" si="77"/>
        <v>4.8140299900000003E-2</v>
      </c>
      <c r="R256" s="25">
        <v>2.5600000000000002E-3</v>
      </c>
      <c r="S256" s="25">
        <f t="shared" si="90"/>
        <v>3.3150000000000002E-3</v>
      </c>
      <c r="T256" s="25"/>
      <c r="U256" s="25">
        <f t="shared" si="78"/>
        <v>1.2422900000000001E-3</v>
      </c>
      <c r="V256" s="25">
        <f t="shared" si="79"/>
        <v>2.8609938700000004E-2</v>
      </c>
      <c r="W256" s="25">
        <v>5.64E-3</v>
      </c>
      <c r="X256" s="25">
        <f t="shared" si="89"/>
        <v>6.3949999999999996E-3</v>
      </c>
      <c r="Y256" s="25"/>
      <c r="Z256" s="25">
        <f t="shared" si="80"/>
        <v>1.7444899999999996E-3</v>
      </c>
      <c r="AA256" s="25">
        <f t="shared" si="81"/>
        <v>4.0175604699999992E-2</v>
      </c>
      <c r="AB256" s="25">
        <v>-1.6100000000000001E-3</v>
      </c>
      <c r="AC256" s="25">
        <f t="shared" si="82"/>
        <v>-7.5500000000000003E-4</v>
      </c>
    </row>
    <row r="257" spans="1:29" s="15" customFormat="1">
      <c r="A257" s="18">
        <v>505</v>
      </c>
      <c r="B257" s="25">
        <v>1.6000000000000001E-4</v>
      </c>
      <c r="C257" s="25">
        <v>2.8700000000000002E-3</v>
      </c>
      <c r="D257" s="25">
        <f t="shared" si="69"/>
        <v>3.5250000000000004E-3</v>
      </c>
      <c r="E257" s="25"/>
      <c r="F257" s="25">
        <f t="shared" si="70"/>
        <v>1.98043E-3</v>
      </c>
      <c r="G257" s="25">
        <f t="shared" si="71"/>
        <v>4.5609302900000002E-2</v>
      </c>
      <c r="H257" s="25">
        <v>2.6199999999999999E-3</v>
      </c>
      <c r="I257" s="25">
        <f t="shared" si="72"/>
        <v>3.2750000000000001E-3</v>
      </c>
      <c r="J257" s="25"/>
      <c r="K257" s="25">
        <f t="shared" si="73"/>
        <v>1.78173E-3</v>
      </c>
      <c r="L257" s="25">
        <f t="shared" si="74"/>
        <v>4.1033241900000003E-2</v>
      </c>
      <c r="M257" s="25">
        <v>2.6199999999999999E-3</v>
      </c>
      <c r="N257" s="25">
        <f t="shared" si="75"/>
        <v>3.2750000000000001E-3</v>
      </c>
      <c r="O257" s="25"/>
      <c r="P257" s="25">
        <f t="shared" si="76"/>
        <v>1.7803300000000001E-3</v>
      </c>
      <c r="Q257" s="25">
        <f t="shared" si="77"/>
        <v>4.1000999900000001E-2</v>
      </c>
      <c r="R257" s="25">
        <v>2.4199999999999998E-3</v>
      </c>
      <c r="S257" s="25">
        <f t="shared" si="90"/>
        <v>3.0749999999999996E-3</v>
      </c>
      <c r="T257" s="25"/>
      <c r="U257" s="25">
        <f t="shared" si="78"/>
        <v>1.0022899999999994E-3</v>
      </c>
      <c r="V257" s="25">
        <f t="shared" si="79"/>
        <v>2.3082738699999987E-2</v>
      </c>
      <c r="W257" s="25">
        <v>5.6800000000000002E-3</v>
      </c>
      <c r="X257" s="25">
        <f t="shared" si="89"/>
        <v>6.3350000000000004E-3</v>
      </c>
      <c r="Y257" s="25"/>
      <c r="Z257" s="25">
        <f t="shared" si="80"/>
        <v>1.6844900000000003E-3</v>
      </c>
      <c r="AA257" s="25">
        <f t="shared" si="81"/>
        <v>3.8793804700000011E-2</v>
      </c>
      <c r="AB257" s="25">
        <v>-1.47E-3</v>
      </c>
      <c r="AC257" s="25">
        <f t="shared" si="82"/>
        <v>-6.5499999999999998E-4</v>
      </c>
    </row>
    <row r="258" spans="1:29" s="15" customFormat="1">
      <c r="A258" s="18">
        <v>506</v>
      </c>
      <c r="B258" s="25">
        <v>1.2E-4</v>
      </c>
      <c r="C258" s="25">
        <v>2.7799999999999999E-3</v>
      </c>
      <c r="D258" s="25">
        <f t="shared" si="69"/>
        <v>3.5100000000000001E-3</v>
      </c>
      <c r="E258" s="25"/>
      <c r="F258" s="25">
        <f t="shared" si="70"/>
        <v>1.9654299999999998E-3</v>
      </c>
      <c r="G258" s="25">
        <f t="shared" si="71"/>
        <v>4.5263852899999998E-2</v>
      </c>
      <c r="H258" s="25">
        <v>2.64E-3</v>
      </c>
      <c r="I258" s="25">
        <f t="shared" si="72"/>
        <v>3.3699999999999997E-3</v>
      </c>
      <c r="J258" s="25"/>
      <c r="K258" s="25">
        <f t="shared" si="73"/>
        <v>1.8767299999999996E-3</v>
      </c>
      <c r="L258" s="25">
        <f t="shared" si="74"/>
        <v>4.3221091899999994E-2</v>
      </c>
      <c r="M258" s="25">
        <v>2.65E-3</v>
      </c>
      <c r="N258" s="25">
        <f t="shared" si="75"/>
        <v>3.3800000000000002E-3</v>
      </c>
      <c r="O258" s="25"/>
      <c r="P258" s="25">
        <f t="shared" si="76"/>
        <v>1.8853300000000002E-3</v>
      </c>
      <c r="Q258" s="25">
        <f t="shared" si="77"/>
        <v>4.3419149900000009E-2</v>
      </c>
      <c r="R258" s="25">
        <v>2.4099999999999998E-3</v>
      </c>
      <c r="S258" s="25">
        <f t="shared" si="90"/>
        <v>3.1399999999999996E-3</v>
      </c>
      <c r="T258" s="25"/>
      <c r="U258" s="25">
        <f t="shared" si="78"/>
        <v>1.0672899999999994E-3</v>
      </c>
      <c r="V258" s="25">
        <f t="shared" si="79"/>
        <v>2.4579688699999987E-2</v>
      </c>
      <c r="W258" s="25">
        <v>5.6499999999999996E-3</v>
      </c>
      <c r="X258" s="25">
        <f t="shared" si="89"/>
        <v>6.3799999999999994E-3</v>
      </c>
      <c r="Y258" s="25"/>
      <c r="Z258" s="25">
        <f t="shared" si="80"/>
        <v>1.7294899999999993E-3</v>
      </c>
      <c r="AA258" s="25">
        <f t="shared" si="81"/>
        <v>3.9830154699999988E-2</v>
      </c>
      <c r="AB258" s="25">
        <v>-1.58E-3</v>
      </c>
      <c r="AC258" s="25">
        <f t="shared" si="82"/>
        <v>-7.2999999999999996E-4</v>
      </c>
    </row>
    <row r="259" spans="1:29" s="15" customFormat="1">
      <c r="A259" s="18">
        <v>507</v>
      </c>
      <c r="B259" s="25">
        <v>1.6000000000000001E-4</v>
      </c>
      <c r="C259" s="25">
        <v>2.8400000000000001E-3</v>
      </c>
      <c r="D259" s="25">
        <f t="shared" ref="D259:D322" si="91">C259-AC259</f>
        <v>3.4650000000000002E-3</v>
      </c>
      <c r="E259" s="25"/>
      <c r="F259" s="25">
        <f t="shared" ref="F259:F322" si="92">D259-0.00154457</f>
        <v>1.9204300000000001E-3</v>
      </c>
      <c r="G259" s="25">
        <f t="shared" ref="G259:G322" si="93">F259*23.03</f>
        <v>4.4227502900000007E-2</v>
      </c>
      <c r="H259" s="25">
        <v>2.6199999999999999E-3</v>
      </c>
      <c r="I259" s="25">
        <f t="shared" ref="I259:I322" si="94">H259-AC259</f>
        <v>3.2450000000000001E-3</v>
      </c>
      <c r="J259" s="25"/>
      <c r="K259" s="25">
        <f t="shared" ref="K259:K322" si="95">I259-0.00149327</f>
        <v>1.75173E-3</v>
      </c>
      <c r="L259" s="25">
        <f t="shared" ref="L259:L322" si="96">K259*23.03</f>
        <v>4.0342341900000002E-2</v>
      </c>
      <c r="M259" s="25">
        <v>2.6199999999999999E-3</v>
      </c>
      <c r="N259" s="25">
        <f t="shared" ref="N259:N322" si="97">M259-AC259</f>
        <v>3.2450000000000001E-3</v>
      </c>
      <c r="O259" s="25"/>
      <c r="P259" s="25">
        <f t="shared" ref="P259:P322" si="98">N259-0.00149467</f>
        <v>1.75033E-3</v>
      </c>
      <c r="Q259" s="25">
        <f t="shared" ref="Q259:Q322" si="99">P259*23.03</f>
        <v>4.03100999E-2</v>
      </c>
      <c r="R259" s="25">
        <v>2.3800000000000002E-3</v>
      </c>
      <c r="S259" s="25">
        <f t="shared" si="90"/>
        <v>3.0050000000000003E-3</v>
      </c>
      <c r="T259" s="25"/>
      <c r="U259" s="25">
        <f t="shared" ref="U259:U322" si="100">S259-0.00207271</f>
        <v>9.3229000000000012E-4</v>
      </c>
      <c r="V259" s="25">
        <f t="shared" ref="V259:V322" si="101">U259*23.03</f>
        <v>2.1470638700000003E-2</v>
      </c>
      <c r="W259" s="25">
        <v>5.6699999999999997E-3</v>
      </c>
      <c r="X259" s="25">
        <f t="shared" si="89"/>
        <v>6.2949999999999994E-3</v>
      </c>
      <c r="Y259" s="25"/>
      <c r="Z259" s="25">
        <f t="shared" ref="Z259:Z322" si="102">X259-0.00465051</f>
        <v>1.6444899999999993E-3</v>
      </c>
      <c r="AA259" s="25">
        <f t="shared" ref="AA259:AA322" si="103">Z259*23.03</f>
        <v>3.7872604699999986E-2</v>
      </c>
      <c r="AB259" s="25">
        <v>-1.41E-3</v>
      </c>
      <c r="AC259" s="25">
        <f t="shared" ref="AC259:AC322" si="104">(B259+AB259)/2</f>
        <v>-6.2500000000000001E-4</v>
      </c>
    </row>
    <row r="260" spans="1:29" s="15" customFormat="1">
      <c r="A260" s="18">
        <v>508</v>
      </c>
      <c r="B260" s="25">
        <v>1.9000000000000001E-4</v>
      </c>
      <c r="C260" s="25">
        <v>2.7200000000000002E-3</v>
      </c>
      <c r="D260" s="25">
        <f t="shared" si="91"/>
        <v>3.3250000000000003E-3</v>
      </c>
      <c r="E260" s="25"/>
      <c r="F260" s="25">
        <f t="shared" si="92"/>
        <v>1.7804300000000002E-3</v>
      </c>
      <c r="G260" s="25">
        <f t="shared" si="93"/>
        <v>4.1003302900000003E-2</v>
      </c>
      <c r="H260" s="25">
        <v>2.5000000000000001E-3</v>
      </c>
      <c r="I260" s="25">
        <f t="shared" si="94"/>
        <v>3.1050000000000001E-3</v>
      </c>
      <c r="J260" s="25"/>
      <c r="K260" s="25">
        <f t="shared" si="95"/>
        <v>1.61173E-3</v>
      </c>
      <c r="L260" s="25">
        <f t="shared" si="96"/>
        <v>3.7118141900000005E-2</v>
      </c>
      <c r="M260" s="25">
        <v>2.5000000000000001E-3</v>
      </c>
      <c r="N260" s="25">
        <f t="shared" si="97"/>
        <v>3.1050000000000001E-3</v>
      </c>
      <c r="O260" s="25"/>
      <c r="P260" s="25">
        <f t="shared" si="98"/>
        <v>1.6103300000000001E-3</v>
      </c>
      <c r="Q260" s="25">
        <f t="shared" si="99"/>
        <v>3.7085899900000004E-2</v>
      </c>
      <c r="R260" s="25">
        <v>2.5400000000000002E-3</v>
      </c>
      <c r="S260" s="25">
        <f t="shared" si="90"/>
        <v>3.1450000000000002E-3</v>
      </c>
      <c r="T260" s="25"/>
      <c r="U260" s="25">
        <f t="shared" si="100"/>
        <v>1.07229E-3</v>
      </c>
      <c r="V260" s="25">
        <f t="shared" si="101"/>
        <v>2.4694838700000003E-2</v>
      </c>
      <c r="W260" s="25">
        <v>5.6299999999999996E-3</v>
      </c>
      <c r="X260" s="25">
        <f t="shared" si="89"/>
        <v>6.2349999999999992E-3</v>
      </c>
      <c r="Y260" s="25"/>
      <c r="Z260" s="25">
        <f t="shared" si="102"/>
        <v>1.5844899999999992E-3</v>
      </c>
      <c r="AA260" s="25">
        <f t="shared" si="103"/>
        <v>3.6490804699999983E-2</v>
      </c>
      <c r="AB260" s="25">
        <v>-1.4E-3</v>
      </c>
      <c r="AC260" s="25">
        <f t="shared" si="104"/>
        <v>-6.0499999999999996E-4</v>
      </c>
    </row>
    <row r="261" spans="1:29" s="15" customFormat="1">
      <c r="A261" s="18">
        <v>509</v>
      </c>
      <c r="B261" s="25">
        <v>1.4999999999999999E-4</v>
      </c>
      <c r="C261" s="25">
        <v>2.8400000000000001E-3</v>
      </c>
      <c r="D261" s="25">
        <f t="shared" si="91"/>
        <v>3.5750000000000001E-3</v>
      </c>
      <c r="E261" s="25"/>
      <c r="F261" s="25">
        <f t="shared" si="92"/>
        <v>2.0304299999999997E-3</v>
      </c>
      <c r="G261" s="25">
        <f t="shared" si="93"/>
        <v>4.6760802899999995E-2</v>
      </c>
      <c r="H261" s="25">
        <v>2.5300000000000001E-3</v>
      </c>
      <c r="I261" s="25">
        <f t="shared" si="94"/>
        <v>3.2650000000000001E-3</v>
      </c>
      <c r="J261" s="25"/>
      <c r="K261" s="25">
        <f t="shared" si="95"/>
        <v>1.77173E-3</v>
      </c>
      <c r="L261" s="25">
        <f t="shared" si="96"/>
        <v>4.08029419E-2</v>
      </c>
      <c r="M261" s="25">
        <v>2.5300000000000001E-3</v>
      </c>
      <c r="N261" s="25">
        <f t="shared" si="97"/>
        <v>3.2650000000000001E-3</v>
      </c>
      <c r="O261" s="25"/>
      <c r="P261" s="25">
        <f t="shared" si="98"/>
        <v>1.7703300000000001E-3</v>
      </c>
      <c r="Q261" s="25">
        <f t="shared" si="99"/>
        <v>4.0770699900000006E-2</v>
      </c>
      <c r="R261" s="25">
        <v>2.49E-3</v>
      </c>
      <c r="S261" s="25">
        <f t="shared" si="90"/>
        <v>3.225E-3</v>
      </c>
      <c r="T261" s="25"/>
      <c r="U261" s="25">
        <f t="shared" si="100"/>
        <v>1.1522899999999998E-3</v>
      </c>
      <c r="V261" s="25">
        <f t="shared" si="101"/>
        <v>2.6537238699999997E-2</v>
      </c>
      <c r="W261" s="25">
        <v>5.5999999999999999E-3</v>
      </c>
      <c r="X261" s="25">
        <f t="shared" si="89"/>
        <v>6.3350000000000004E-3</v>
      </c>
      <c r="Y261" s="25"/>
      <c r="Z261" s="25">
        <f t="shared" si="102"/>
        <v>1.6844900000000003E-3</v>
      </c>
      <c r="AA261" s="25">
        <f t="shared" si="103"/>
        <v>3.8793804700000011E-2</v>
      </c>
      <c r="AB261" s="25">
        <v>-1.6199999999999999E-3</v>
      </c>
      <c r="AC261" s="25">
        <f t="shared" si="104"/>
        <v>-7.3499999999999998E-4</v>
      </c>
    </row>
    <row r="262" spans="1:29" s="15" customFormat="1">
      <c r="A262" s="18">
        <v>510</v>
      </c>
      <c r="B262" s="25">
        <v>1.2999999999999999E-4</v>
      </c>
      <c r="C262" s="25">
        <v>2.7000000000000001E-3</v>
      </c>
      <c r="D262" s="25">
        <f t="shared" si="91"/>
        <v>3.3550000000000003E-3</v>
      </c>
      <c r="E262" s="25"/>
      <c r="F262" s="25">
        <f t="shared" si="92"/>
        <v>1.8104300000000002E-3</v>
      </c>
      <c r="G262" s="25">
        <f t="shared" si="93"/>
        <v>4.1694202900000005E-2</v>
      </c>
      <c r="H262" s="25">
        <v>2.49E-3</v>
      </c>
      <c r="I262" s="25">
        <f t="shared" si="94"/>
        <v>3.1450000000000002E-3</v>
      </c>
      <c r="J262" s="25"/>
      <c r="K262" s="25">
        <f t="shared" si="95"/>
        <v>1.6517300000000001E-3</v>
      </c>
      <c r="L262" s="25">
        <f t="shared" si="96"/>
        <v>3.8039341900000002E-2</v>
      </c>
      <c r="M262" s="25">
        <v>2.49E-3</v>
      </c>
      <c r="N262" s="25">
        <f t="shared" si="97"/>
        <v>3.1450000000000002E-3</v>
      </c>
      <c r="O262" s="25"/>
      <c r="P262" s="25">
        <f t="shared" si="98"/>
        <v>1.6503300000000002E-3</v>
      </c>
      <c r="Q262" s="25">
        <f t="shared" si="99"/>
        <v>3.8007099900000008E-2</v>
      </c>
      <c r="R262" s="25">
        <v>2.49E-3</v>
      </c>
      <c r="S262" s="25">
        <f t="shared" si="90"/>
        <v>3.1450000000000002E-3</v>
      </c>
      <c r="T262" s="25"/>
      <c r="U262" s="25">
        <f t="shared" si="100"/>
        <v>1.07229E-3</v>
      </c>
      <c r="V262" s="25">
        <f t="shared" si="101"/>
        <v>2.4694838700000003E-2</v>
      </c>
      <c r="W262" s="25">
        <v>5.62E-3</v>
      </c>
      <c r="X262" s="25">
        <f t="shared" si="89"/>
        <v>6.2750000000000002E-3</v>
      </c>
      <c r="Y262" s="25"/>
      <c r="Z262" s="25">
        <f t="shared" si="102"/>
        <v>1.6244900000000001E-3</v>
      </c>
      <c r="AA262" s="25">
        <f t="shared" si="103"/>
        <v>3.7412004700000008E-2</v>
      </c>
      <c r="AB262" s="25">
        <v>-1.4400000000000001E-3</v>
      </c>
      <c r="AC262" s="25">
        <f t="shared" si="104"/>
        <v>-6.5500000000000009E-4</v>
      </c>
    </row>
    <row r="263" spans="1:29" s="15" customFormat="1">
      <c r="A263" s="18">
        <v>511</v>
      </c>
      <c r="B263" s="25">
        <v>1.2E-4</v>
      </c>
      <c r="C263" s="25">
        <v>2.8900000000000002E-3</v>
      </c>
      <c r="D263" s="25">
        <f t="shared" si="91"/>
        <v>3.5800000000000003E-3</v>
      </c>
      <c r="E263" s="25"/>
      <c r="F263" s="25">
        <f t="shared" si="92"/>
        <v>2.0354300000000004E-3</v>
      </c>
      <c r="G263" s="25">
        <f t="shared" si="93"/>
        <v>4.6875952900000011E-2</v>
      </c>
      <c r="H263" s="25">
        <v>2.5899999999999999E-3</v>
      </c>
      <c r="I263" s="25">
        <f t="shared" si="94"/>
        <v>3.2799999999999999E-3</v>
      </c>
      <c r="J263" s="25"/>
      <c r="K263" s="25">
        <f t="shared" si="95"/>
        <v>1.7867299999999998E-3</v>
      </c>
      <c r="L263" s="25">
        <f t="shared" si="96"/>
        <v>4.1148391899999998E-2</v>
      </c>
      <c r="M263" s="25">
        <v>2.5899999999999999E-3</v>
      </c>
      <c r="N263" s="25">
        <f t="shared" si="97"/>
        <v>3.2799999999999999E-3</v>
      </c>
      <c r="O263" s="25"/>
      <c r="P263" s="25">
        <f t="shared" si="98"/>
        <v>1.7853299999999999E-3</v>
      </c>
      <c r="Q263" s="25">
        <f t="shared" si="99"/>
        <v>4.1116149900000003E-2</v>
      </c>
      <c r="R263" s="25">
        <v>2.4199999999999998E-3</v>
      </c>
      <c r="S263" s="25">
        <f t="shared" si="90"/>
        <v>3.1099999999999999E-3</v>
      </c>
      <c r="T263" s="25"/>
      <c r="U263" s="25">
        <f t="shared" si="100"/>
        <v>1.0372899999999997E-3</v>
      </c>
      <c r="V263" s="25">
        <f t="shared" si="101"/>
        <v>2.3888788699999997E-2</v>
      </c>
      <c r="W263" s="25">
        <v>5.5799999999999999E-3</v>
      </c>
      <c r="X263" s="25">
        <f t="shared" si="89"/>
        <v>6.2699999999999995E-3</v>
      </c>
      <c r="Y263" s="25"/>
      <c r="Z263" s="25">
        <f t="shared" si="102"/>
        <v>1.6194899999999995E-3</v>
      </c>
      <c r="AA263" s="25">
        <f t="shared" si="103"/>
        <v>3.7296854699999993E-2</v>
      </c>
      <c r="AB263" s="25">
        <v>-1.5E-3</v>
      </c>
      <c r="AC263" s="25">
        <f t="shared" si="104"/>
        <v>-6.8999999999999997E-4</v>
      </c>
    </row>
    <row r="264" spans="1:29" s="15" customFormat="1">
      <c r="A264" s="18">
        <v>512</v>
      </c>
      <c r="B264" s="25">
        <v>9.0000000000000006E-5</v>
      </c>
      <c r="C264" s="25">
        <v>2.7799999999999999E-3</v>
      </c>
      <c r="D264" s="25">
        <f t="shared" si="91"/>
        <v>3.5149999999999999E-3</v>
      </c>
      <c r="E264" s="25"/>
      <c r="F264" s="25">
        <f t="shared" si="92"/>
        <v>1.9704299999999996E-3</v>
      </c>
      <c r="G264" s="25">
        <f t="shared" si="93"/>
        <v>4.5379002899999993E-2</v>
      </c>
      <c r="H264" s="25">
        <v>2.5200000000000001E-3</v>
      </c>
      <c r="I264" s="25">
        <f t="shared" si="94"/>
        <v>3.2550000000000001E-3</v>
      </c>
      <c r="J264" s="25"/>
      <c r="K264" s="25">
        <f t="shared" si="95"/>
        <v>1.76173E-3</v>
      </c>
      <c r="L264" s="25">
        <f t="shared" si="96"/>
        <v>4.0572641900000005E-2</v>
      </c>
      <c r="M264" s="25">
        <v>2.5200000000000001E-3</v>
      </c>
      <c r="N264" s="25">
        <f t="shared" si="97"/>
        <v>3.2550000000000001E-3</v>
      </c>
      <c r="O264" s="25"/>
      <c r="P264" s="25">
        <f t="shared" si="98"/>
        <v>1.7603300000000001E-3</v>
      </c>
      <c r="Q264" s="25">
        <f t="shared" si="99"/>
        <v>4.0540399900000003E-2</v>
      </c>
      <c r="R264" s="25">
        <v>2.3600000000000001E-3</v>
      </c>
      <c r="S264" s="25">
        <f t="shared" si="90"/>
        <v>3.0950000000000001E-3</v>
      </c>
      <c r="T264" s="25"/>
      <c r="U264" s="25">
        <f t="shared" si="100"/>
        <v>1.0222899999999999E-3</v>
      </c>
      <c r="V264" s="25">
        <f t="shared" si="101"/>
        <v>2.3543338699999999E-2</v>
      </c>
      <c r="W264" s="25">
        <v>5.7299999999999999E-3</v>
      </c>
      <c r="X264" s="25">
        <f t="shared" si="89"/>
        <v>6.4650000000000003E-3</v>
      </c>
      <c r="Y264" s="25"/>
      <c r="Z264" s="25">
        <f t="shared" si="102"/>
        <v>1.8144900000000002E-3</v>
      </c>
      <c r="AA264" s="25">
        <f t="shared" si="103"/>
        <v>4.1787704700000004E-2</v>
      </c>
      <c r="AB264" s="25">
        <v>-1.56E-3</v>
      </c>
      <c r="AC264" s="25">
        <f t="shared" si="104"/>
        <v>-7.3499999999999998E-4</v>
      </c>
    </row>
    <row r="265" spans="1:29" s="15" customFormat="1">
      <c r="A265" s="18">
        <v>513</v>
      </c>
      <c r="B265" s="25">
        <v>1.2E-4</v>
      </c>
      <c r="C265" s="25">
        <v>2.7699999999999999E-3</v>
      </c>
      <c r="D265" s="25">
        <f t="shared" si="91"/>
        <v>3.4649999999999998E-3</v>
      </c>
      <c r="E265" s="25"/>
      <c r="F265" s="25">
        <f t="shared" si="92"/>
        <v>1.9204299999999997E-3</v>
      </c>
      <c r="G265" s="25">
        <f t="shared" si="93"/>
        <v>4.4227502899999993E-2</v>
      </c>
      <c r="H265" s="25">
        <v>2.5000000000000001E-3</v>
      </c>
      <c r="I265" s="25">
        <f t="shared" si="94"/>
        <v>3.1949999999999999E-3</v>
      </c>
      <c r="J265" s="25"/>
      <c r="K265" s="25">
        <f t="shared" si="95"/>
        <v>1.7017299999999998E-3</v>
      </c>
      <c r="L265" s="25">
        <f t="shared" si="96"/>
        <v>3.9190841899999995E-2</v>
      </c>
      <c r="M265" s="25">
        <v>2.5000000000000001E-3</v>
      </c>
      <c r="N265" s="25">
        <f t="shared" si="97"/>
        <v>3.1949999999999999E-3</v>
      </c>
      <c r="O265" s="25"/>
      <c r="P265" s="25">
        <f t="shared" si="98"/>
        <v>1.7003299999999999E-3</v>
      </c>
      <c r="Q265" s="25">
        <f t="shared" si="99"/>
        <v>3.91585999E-2</v>
      </c>
      <c r="R265" s="25">
        <v>2.32E-3</v>
      </c>
      <c r="S265" s="25">
        <f t="shared" si="90"/>
        <v>3.0149999999999999E-3</v>
      </c>
      <c r="T265" s="25"/>
      <c r="U265" s="25">
        <f t="shared" si="100"/>
        <v>9.4228999999999971E-4</v>
      </c>
      <c r="V265" s="25">
        <f t="shared" si="101"/>
        <v>2.1700938699999995E-2</v>
      </c>
      <c r="W265" s="25">
        <v>5.5300000000000002E-3</v>
      </c>
      <c r="X265" s="25">
        <f t="shared" si="89"/>
        <v>6.2250000000000005E-3</v>
      </c>
      <c r="Y265" s="25"/>
      <c r="Z265" s="25">
        <f t="shared" si="102"/>
        <v>1.5744900000000004E-3</v>
      </c>
      <c r="AA265" s="25">
        <f t="shared" si="103"/>
        <v>3.6260504700000015E-2</v>
      </c>
      <c r="AB265" s="25">
        <v>-1.5100000000000001E-3</v>
      </c>
      <c r="AC265" s="25">
        <f t="shared" si="104"/>
        <v>-6.9499999999999998E-4</v>
      </c>
    </row>
    <row r="266" spans="1:29" s="15" customFormat="1">
      <c r="A266" s="18">
        <v>514</v>
      </c>
      <c r="B266" s="25">
        <v>1.3999999999999999E-4</v>
      </c>
      <c r="C266" s="25">
        <v>2.64E-3</v>
      </c>
      <c r="D266" s="25">
        <f t="shared" si="91"/>
        <v>3.3249999999999998E-3</v>
      </c>
      <c r="E266" s="25"/>
      <c r="F266" s="25">
        <f t="shared" si="92"/>
        <v>1.7804299999999997E-3</v>
      </c>
      <c r="G266" s="25">
        <f t="shared" si="93"/>
        <v>4.1003302899999997E-2</v>
      </c>
      <c r="H266" s="25">
        <v>2.3800000000000002E-3</v>
      </c>
      <c r="I266" s="25">
        <f t="shared" si="94"/>
        <v>3.065E-3</v>
      </c>
      <c r="J266" s="25"/>
      <c r="K266" s="25">
        <f t="shared" si="95"/>
        <v>1.5717299999999999E-3</v>
      </c>
      <c r="L266" s="25">
        <f t="shared" si="96"/>
        <v>3.6196941900000001E-2</v>
      </c>
      <c r="M266" s="25">
        <v>2.3800000000000002E-3</v>
      </c>
      <c r="N266" s="25">
        <f t="shared" si="97"/>
        <v>3.065E-3</v>
      </c>
      <c r="O266" s="25"/>
      <c r="P266" s="25">
        <f t="shared" si="98"/>
        <v>1.57033E-3</v>
      </c>
      <c r="Q266" s="25">
        <f t="shared" si="99"/>
        <v>3.61646999E-2</v>
      </c>
      <c r="R266" s="25">
        <v>2.47E-3</v>
      </c>
      <c r="S266" s="25">
        <f t="shared" si="90"/>
        <v>3.1549999999999998E-3</v>
      </c>
      <c r="T266" s="25"/>
      <c r="U266" s="25">
        <f t="shared" si="100"/>
        <v>1.0822899999999996E-3</v>
      </c>
      <c r="V266" s="25">
        <f t="shared" si="101"/>
        <v>2.4925138699999991E-2</v>
      </c>
      <c r="W266" s="25">
        <v>5.5999999999999999E-3</v>
      </c>
      <c r="X266" s="25">
        <f t="shared" si="89"/>
        <v>6.2849999999999998E-3</v>
      </c>
      <c r="Y266" s="25"/>
      <c r="Z266" s="25">
        <f t="shared" si="102"/>
        <v>1.6344899999999997E-3</v>
      </c>
      <c r="AA266" s="25">
        <f t="shared" si="103"/>
        <v>3.7642304699999997E-2</v>
      </c>
      <c r="AB266" s="25">
        <v>-1.5100000000000001E-3</v>
      </c>
      <c r="AC266" s="25">
        <f t="shared" si="104"/>
        <v>-6.8500000000000006E-4</v>
      </c>
    </row>
    <row r="267" spans="1:29" s="15" customFormat="1">
      <c r="A267" s="18">
        <v>515</v>
      </c>
      <c r="B267" s="25">
        <v>1.4999999999999999E-4</v>
      </c>
      <c r="C267" s="25">
        <v>2.7000000000000001E-3</v>
      </c>
      <c r="D267" s="25">
        <f t="shared" si="91"/>
        <v>3.4550000000000002E-3</v>
      </c>
      <c r="E267" s="25"/>
      <c r="F267" s="25">
        <f t="shared" si="92"/>
        <v>1.9104300000000001E-3</v>
      </c>
      <c r="G267" s="25">
        <f t="shared" si="93"/>
        <v>4.3997202900000004E-2</v>
      </c>
      <c r="H267" s="25">
        <v>2.49E-3</v>
      </c>
      <c r="I267" s="25">
        <f t="shared" si="94"/>
        <v>3.2450000000000001E-3</v>
      </c>
      <c r="J267" s="25"/>
      <c r="K267" s="25">
        <f t="shared" si="95"/>
        <v>1.75173E-3</v>
      </c>
      <c r="L267" s="25">
        <f t="shared" si="96"/>
        <v>4.0342341900000002E-2</v>
      </c>
      <c r="M267" s="25">
        <v>2.49E-3</v>
      </c>
      <c r="N267" s="25">
        <f t="shared" si="97"/>
        <v>3.2450000000000001E-3</v>
      </c>
      <c r="O267" s="25"/>
      <c r="P267" s="25">
        <f t="shared" si="98"/>
        <v>1.75033E-3</v>
      </c>
      <c r="Q267" s="25">
        <f t="shared" si="99"/>
        <v>4.03100999E-2</v>
      </c>
      <c r="R267" s="25">
        <v>2.3E-3</v>
      </c>
      <c r="S267" s="25">
        <f t="shared" si="90"/>
        <v>3.055E-3</v>
      </c>
      <c r="T267" s="25"/>
      <c r="U267" s="25">
        <f t="shared" si="100"/>
        <v>9.8228999999999981E-4</v>
      </c>
      <c r="V267" s="25">
        <f t="shared" si="101"/>
        <v>2.2622138699999995E-2</v>
      </c>
      <c r="W267" s="25">
        <v>5.45E-3</v>
      </c>
      <c r="X267" s="25">
        <f t="shared" si="89"/>
        <v>6.2050000000000004E-3</v>
      </c>
      <c r="Y267" s="25"/>
      <c r="Z267" s="25">
        <f t="shared" si="102"/>
        <v>1.5544900000000004E-3</v>
      </c>
      <c r="AA267" s="25">
        <f t="shared" si="103"/>
        <v>3.579990470000001E-2</v>
      </c>
      <c r="AB267" s="25">
        <v>-1.66E-3</v>
      </c>
      <c r="AC267" s="25">
        <f t="shared" si="104"/>
        <v>-7.5500000000000003E-4</v>
      </c>
    </row>
    <row r="268" spans="1:29" s="15" customFormat="1">
      <c r="A268" s="18">
        <v>516</v>
      </c>
      <c r="B268" s="25">
        <v>9.0000000000000006E-5</v>
      </c>
      <c r="C268" s="25">
        <v>2.6700000000000001E-3</v>
      </c>
      <c r="D268" s="25">
        <f t="shared" si="91"/>
        <v>3.4099999999999998E-3</v>
      </c>
      <c r="E268" s="25"/>
      <c r="F268" s="25">
        <f t="shared" si="92"/>
        <v>1.8654299999999997E-3</v>
      </c>
      <c r="G268" s="25">
        <f t="shared" si="93"/>
        <v>4.2960852899999999E-2</v>
      </c>
      <c r="H268" s="25">
        <v>2.32E-3</v>
      </c>
      <c r="I268" s="25">
        <f t="shared" si="94"/>
        <v>3.0600000000000002E-3</v>
      </c>
      <c r="J268" s="25"/>
      <c r="K268" s="25">
        <f t="shared" si="95"/>
        <v>1.5667300000000001E-3</v>
      </c>
      <c r="L268" s="25">
        <f t="shared" si="96"/>
        <v>3.6081791900000007E-2</v>
      </c>
      <c r="M268" s="25">
        <v>2.32E-3</v>
      </c>
      <c r="N268" s="25">
        <f t="shared" si="97"/>
        <v>3.0600000000000002E-3</v>
      </c>
      <c r="O268" s="25"/>
      <c r="P268" s="25">
        <f t="shared" si="98"/>
        <v>1.5653300000000002E-3</v>
      </c>
      <c r="Q268" s="25">
        <f t="shared" si="99"/>
        <v>3.6049549900000005E-2</v>
      </c>
      <c r="R268" s="25">
        <v>2.32E-3</v>
      </c>
      <c r="S268" s="25">
        <f>R268-AC268</f>
        <v>3.0600000000000002E-3</v>
      </c>
      <c r="T268" s="25"/>
      <c r="U268" s="25">
        <f t="shared" si="100"/>
        <v>9.8729000000000004E-4</v>
      </c>
      <c r="V268" s="25">
        <f t="shared" si="101"/>
        <v>2.2737288700000004E-2</v>
      </c>
      <c r="W268" s="25">
        <v>5.3699999999999998E-3</v>
      </c>
      <c r="X268" s="25">
        <f t="shared" si="89"/>
        <v>6.11E-3</v>
      </c>
      <c r="Y268" s="25"/>
      <c r="Z268" s="25">
        <f t="shared" si="102"/>
        <v>1.4594899999999999E-3</v>
      </c>
      <c r="AA268" s="25">
        <f t="shared" si="103"/>
        <v>3.3612054699999998E-2</v>
      </c>
      <c r="AB268" s="25">
        <v>-1.57E-3</v>
      </c>
      <c r="AC268" s="25">
        <f t="shared" si="104"/>
        <v>-7.3999999999999999E-4</v>
      </c>
    </row>
    <row r="269" spans="1:29" s="15" customFormat="1">
      <c r="A269" s="18">
        <v>517</v>
      </c>
      <c r="B269" s="25">
        <v>2.1000000000000001E-4</v>
      </c>
      <c r="C269" s="25">
        <v>2.6800000000000001E-3</v>
      </c>
      <c r="D269" s="25">
        <f t="shared" si="91"/>
        <v>3.3500000000000001E-3</v>
      </c>
      <c r="E269" s="25"/>
      <c r="F269" s="25">
        <f t="shared" si="92"/>
        <v>1.80543E-3</v>
      </c>
      <c r="G269" s="25">
        <f t="shared" si="93"/>
        <v>4.1579052900000003E-2</v>
      </c>
      <c r="H269" s="25">
        <v>2.4199999999999998E-3</v>
      </c>
      <c r="I269" s="25">
        <f t="shared" si="94"/>
        <v>3.0899999999999999E-3</v>
      </c>
      <c r="J269" s="25"/>
      <c r="K269" s="25">
        <f t="shared" si="95"/>
        <v>1.5967299999999998E-3</v>
      </c>
      <c r="L269" s="25">
        <f t="shared" si="96"/>
        <v>3.6772691899999994E-2</v>
      </c>
      <c r="M269" s="25">
        <v>2.4199999999999998E-3</v>
      </c>
      <c r="N269" s="25">
        <f t="shared" si="97"/>
        <v>3.0899999999999999E-3</v>
      </c>
      <c r="O269" s="25"/>
      <c r="P269" s="25">
        <f t="shared" si="98"/>
        <v>1.5953299999999998E-3</v>
      </c>
      <c r="Q269" s="25">
        <f t="shared" si="99"/>
        <v>3.67404499E-2</v>
      </c>
      <c r="R269" s="25">
        <v>2.32E-3</v>
      </c>
      <c r="S269" s="25">
        <f t="shared" si="90"/>
        <v>2.99E-3</v>
      </c>
      <c r="T269" s="25"/>
      <c r="U269" s="25">
        <f t="shared" si="100"/>
        <v>9.1728999999999986E-4</v>
      </c>
      <c r="V269" s="25">
        <f t="shared" si="101"/>
        <v>2.1125188699999999E-2</v>
      </c>
      <c r="W269" s="25">
        <v>5.3899999999999998E-3</v>
      </c>
      <c r="X269" s="25">
        <f t="shared" si="89"/>
        <v>6.0599999999999994E-3</v>
      </c>
      <c r="Y269" s="25"/>
      <c r="Z269" s="25">
        <f t="shared" si="102"/>
        <v>1.4094899999999994E-3</v>
      </c>
      <c r="AA269" s="25">
        <f t="shared" si="103"/>
        <v>3.2460554699999984E-2</v>
      </c>
      <c r="AB269" s="25">
        <v>-1.5499999999999999E-3</v>
      </c>
      <c r="AC269" s="25">
        <f t="shared" si="104"/>
        <v>-6.7000000000000002E-4</v>
      </c>
    </row>
    <row r="270" spans="1:29" s="15" customFormat="1">
      <c r="A270" s="18">
        <v>518</v>
      </c>
      <c r="B270" s="25">
        <v>2.9999999999999997E-4</v>
      </c>
      <c r="C270" s="25">
        <v>2.5400000000000002E-3</v>
      </c>
      <c r="D270" s="25">
        <f t="shared" si="91"/>
        <v>3.1850000000000003E-3</v>
      </c>
      <c r="E270" s="25"/>
      <c r="F270" s="25">
        <f t="shared" si="92"/>
        <v>1.6404300000000002E-3</v>
      </c>
      <c r="G270" s="25">
        <f t="shared" si="93"/>
        <v>3.7779102900000007E-2</v>
      </c>
      <c r="H270" s="25">
        <v>2.33E-3</v>
      </c>
      <c r="I270" s="25">
        <f t="shared" si="94"/>
        <v>2.9750000000000002E-3</v>
      </c>
      <c r="J270" s="25"/>
      <c r="K270" s="25">
        <f t="shared" si="95"/>
        <v>1.4817300000000001E-3</v>
      </c>
      <c r="L270" s="25">
        <f t="shared" si="96"/>
        <v>3.4124241900000005E-2</v>
      </c>
      <c r="M270" s="25">
        <v>2.33E-3</v>
      </c>
      <c r="N270" s="25">
        <f t="shared" si="97"/>
        <v>2.9750000000000002E-3</v>
      </c>
      <c r="O270" s="25"/>
      <c r="P270" s="25">
        <f t="shared" si="98"/>
        <v>1.4803300000000002E-3</v>
      </c>
      <c r="Q270" s="25">
        <f t="shared" si="99"/>
        <v>3.4091999900000003E-2</v>
      </c>
      <c r="R270" s="25">
        <v>2.32E-3</v>
      </c>
      <c r="S270" s="25">
        <f t="shared" si="90"/>
        <v>2.9650000000000002E-3</v>
      </c>
      <c r="T270" s="25"/>
      <c r="U270" s="25">
        <f t="shared" si="100"/>
        <v>8.9229000000000001E-4</v>
      </c>
      <c r="V270" s="25">
        <f t="shared" si="101"/>
        <v>2.0549438700000002E-2</v>
      </c>
      <c r="W270" s="25">
        <v>5.5599999999999998E-3</v>
      </c>
      <c r="X270" s="25">
        <f t="shared" si="89"/>
        <v>6.2049999999999996E-3</v>
      </c>
      <c r="Y270" s="25"/>
      <c r="Z270" s="25">
        <f t="shared" si="102"/>
        <v>1.5544899999999995E-3</v>
      </c>
      <c r="AA270" s="25">
        <f t="shared" si="103"/>
        <v>3.5799904699999989E-2</v>
      </c>
      <c r="AB270" s="25">
        <v>-1.5900000000000001E-3</v>
      </c>
      <c r="AC270" s="25">
        <f t="shared" si="104"/>
        <v>-6.4500000000000007E-4</v>
      </c>
    </row>
    <row r="271" spans="1:29" s="15" customFormat="1">
      <c r="A271" s="18">
        <v>519</v>
      </c>
      <c r="B271" s="25">
        <v>2.0000000000000001E-4</v>
      </c>
      <c r="C271" s="25">
        <v>2.6900000000000001E-3</v>
      </c>
      <c r="D271" s="25">
        <f t="shared" si="91"/>
        <v>3.3E-3</v>
      </c>
      <c r="E271" s="25"/>
      <c r="F271" s="25">
        <f t="shared" si="92"/>
        <v>1.7554299999999999E-3</v>
      </c>
      <c r="G271" s="25">
        <f t="shared" si="93"/>
        <v>4.0427552899999997E-2</v>
      </c>
      <c r="H271" s="25">
        <v>2.3600000000000001E-3</v>
      </c>
      <c r="I271" s="25">
        <f t="shared" si="94"/>
        <v>2.97E-3</v>
      </c>
      <c r="J271" s="25"/>
      <c r="K271" s="25">
        <f t="shared" si="95"/>
        <v>1.4767299999999999E-3</v>
      </c>
      <c r="L271" s="25">
        <f t="shared" si="96"/>
        <v>3.4009091899999996E-2</v>
      </c>
      <c r="M271" s="25">
        <v>2.3600000000000001E-3</v>
      </c>
      <c r="N271" s="25">
        <f t="shared" si="97"/>
        <v>2.97E-3</v>
      </c>
      <c r="O271" s="25"/>
      <c r="P271" s="25">
        <f t="shared" si="98"/>
        <v>1.47533E-3</v>
      </c>
      <c r="Q271" s="25">
        <f t="shared" si="99"/>
        <v>3.3976849900000002E-2</v>
      </c>
      <c r="R271" s="25">
        <v>2.32E-3</v>
      </c>
      <c r="S271" s="25">
        <f>R271-AC271</f>
        <v>2.9299999999999999E-3</v>
      </c>
      <c r="T271" s="25"/>
      <c r="U271" s="25">
        <f t="shared" si="100"/>
        <v>8.572899999999997E-4</v>
      </c>
      <c r="V271" s="25">
        <f t="shared" si="101"/>
        <v>1.9743388699999993E-2</v>
      </c>
      <c r="W271" s="25">
        <v>5.4400000000000004E-3</v>
      </c>
      <c r="X271" s="25">
        <f t="shared" si="89"/>
        <v>6.0500000000000007E-3</v>
      </c>
      <c r="Y271" s="25"/>
      <c r="Z271" s="25">
        <f t="shared" si="102"/>
        <v>1.3994900000000006E-3</v>
      </c>
      <c r="AA271" s="25">
        <f t="shared" si="103"/>
        <v>3.2230254700000016E-2</v>
      </c>
      <c r="AB271" s="25">
        <v>-1.42E-3</v>
      </c>
      <c r="AC271" s="25">
        <f t="shared" si="104"/>
        <v>-6.0999999999999997E-4</v>
      </c>
    </row>
    <row r="272" spans="1:29" s="15" customFormat="1">
      <c r="A272" s="18">
        <v>520</v>
      </c>
      <c r="B272" s="25">
        <v>2.2000000000000001E-4</v>
      </c>
      <c r="C272" s="25">
        <v>2.5999999999999999E-3</v>
      </c>
      <c r="D272" s="25">
        <f t="shared" si="91"/>
        <v>3.2599999999999999E-3</v>
      </c>
      <c r="E272" s="25"/>
      <c r="F272" s="25">
        <f t="shared" si="92"/>
        <v>1.7154299999999998E-3</v>
      </c>
      <c r="G272" s="25">
        <f t="shared" si="93"/>
        <v>3.95063529E-2</v>
      </c>
      <c r="H272" s="25">
        <v>2.31E-3</v>
      </c>
      <c r="I272" s="25">
        <f t="shared" si="94"/>
        <v>2.97E-3</v>
      </c>
      <c r="J272" s="25"/>
      <c r="K272" s="25">
        <f t="shared" si="95"/>
        <v>1.4767299999999999E-3</v>
      </c>
      <c r="L272" s="25">
        <f t="shared" si="96"/>
        <v>3.4009091899999996E-2</v>
      </c>
      <c r="M272" s="25">
        <v>2.31E-3</v>
      </c>
      <c r="N272" s="25">
        <f t="shared" si="97"/>
        <v>2.97E-3</v>
      </c>
      <c r="O272" s="25"/>
      <c r="P272" s="25">
        <f t="shared" si="98"/>
        <v>1.47533E-3</v>
      </c>
      <c r="Q272" s="25">
        <f t="shared" si="99"/>
        <v>3.3976849900000002E-2</v>
      </c>
      <c r="R272" s="25">
        <v>2.2899999999999999E-3</v>
      </c>
      <c r="S272" s="25">
        <f t="shared" ref="S272:S286" si="105">R272-AC272</f>
        <v>2.9499999999999999E-3</v>
      </c>
      <c r="T272" s="25"/>
      <c r="U272" s="25">
        <f t="shared" si="100"/>
        <v>8.7728999999999975E-4</v>
      </c>
      <c r="V272" s="25">
        <f t="shared" si="101"/>
        <v>2.0203988699999995E-2</v>
      </c>
      <c r="W272" s="25">
        <v>5.45E-3</v>
      </c>
      <c r="X272" s="25">
        <f t="shared" si="89"/>
        <v>6.11E-3</v>
      </c>
      <c r="Y272" s="25"/>
      <c r="Z272" s="25">
        <f t="shared" si="102"/>
        <v>1.4594899999999999E-3</v>
      </c>
      <c r="AA272" s="25">
        <f t="shared" si="103"/>
        <v>3.3612054699999998E-2</v>
      </c>
      <c r="AB272" s="25">
        <v>-1.5399999999999999E-3</v>
      </c>
      <c r="AC272" s="25">
        <f t="shared" si="104"/>
        <v>-6.6E-4</v>
      </c>
    </row>
    <row r="273" spans="1:29" s="15" customFormat="1">
      <c r="A273" s="18">
        <v>521</v>
      </c>
      <c r="B273" s="25">
        <v>2.5000000000000001E-4</v>
      </c>
      <c r="C273" s="25">
        <v>2.5899999999999999E-3</v>
      </c>
      <c r="D273" s="25">
        <f t="shared" si="91"/>
        <v>3.1799999999999997E-3</v>
      </c>
      <c r="E273" s="25"/>
      <c r="F273" s="25">
        <f t="shared" si="92"/>
        <v>1.6354299999999996E-3</v>
      </c>
      <c r="G273" s="25">
        <f t="shared" si="93"/>
        <v>3.7663952899999992E-2</v>
      </c>
      <c r="H273" s="25">
        <v>2.4299999999999999E-3</v>
      </c>
      <c r="I273" s="25">
        <f t="shared" si="94"/>
        <v>3.0200000000000001E-3</v>
      </c>
      <c r="J273" s="25"/>
      <c r="K273" s="25">
        <f t="shared" si="95"/>
        <v>1.52673E-3</v>
      </c>
      <c r="L273" s="25">
        <f t="shared" si="96"/>
        <v>3.5160591900000003E-2</v>
      </c>
      <c r="M273" s="25">
        <v>2.4299999999999999E-3</v>
      </c>
      <c r="N273" s="25">
        <f t="shared" si="97"/>
        <v>3.0200000000000001E-3</v>
      </c>
      <c r="O273" s="25"/>
      <c r="P273" s="25">
        <f t="shared" si="98"/>
        <v>1.5253300000000001E-3</v>
      </c>
      <c r="Q273" s="25">
        <f t="shared" si="99"/>
        <v>3.5128349900000001E-2</v>
      </c>
      <c r="R273" s="25">
        <v>2.3E-3</v>
      </c>
      <c r="S273" s="25">
        <f t="shared" si="105"/>
        <v>2.8900000000000002E-3</v>
      </c>
      <c r="T273" s="25"/>
      <c r="U273" s="25">
        <f t="shared" si="100"/>
        <v>8.1729000000000003E-4</v>
      </c>
      <c r="V273" s="25">
        <f t="shared" si="101"/>
        <v>1.8822188700000003E-2</v>
      </c>
      <c r="W273" s="25">
        <v>5.4799999999999996E-3</v>
      </c>
      <c r="X273" s="25">
        <f t="shared" si="89"/>
        <v>6.0699999999999999E-3</v>
      </c>
      <c r="Y273" s="25"/>
      <c r="Z273" s="25">
        <f t="shared" si="102"/>
        <v>1.4194899999999998E-3</v>
      </c>
      <c r="AA273" s="25">
        <f t="shared" si="103"/>
        <v>3.2690854700000001E-2</v>
      </c>
      <c r="AB273" s="25">
        <v>-1.4300000000000001E-3</v>
      </c>
      <c r="AC273" s="25">
        <f t="shared" si="104"/>
        <v>-5.9000000000000003E-4</v>
      </c>
    </row>
    <row r="274" spans="1:29" s="15" customFormat="1">
      <c r="A274" s="18">
        <v>522</v>
      </c>
      <c r="B274" s="25">
        <v>1.3999999999999999E-4</v>
      </c>
      <c r="C274" s="25">
        <v>2.4399999999999999E-3</v>
      </c>
      <c r="D274" s="25">
        <f t="shared" si="91"/>
        <v>3.1349999999999998E-3</v>
      </c>
      <c r="E274" s="25"/>
      <c r="F274" s="25">
        <f t="shared" si="92"/>
        <v>1.5904299999999997E-3</v>
      </c>
      <c r="G274" s="25">
        <f t="shared" si="93"/>
        <v>3.6627602899999993E-2</v>
      </c>
      <c r="H274" s="25">
        <v>2.2000000000000001E-3</v>
      </c>
      <c r="I274" s="25">
        <f t="shared" si="94"/>
        <v>2.895E-3</v>
      </c>
      <c r="J274" s="25"/>
      <c r="K274" s="25">
        <f t="shared" si="95"/>
        <v>1.4017299999999999E-3</v>
      </c>
      <c r="L274" s="25">
        <f t="shared" si="96"/>
        <v>3.2281841899999997E-2</v>
      </c>
      <c r="M274" s="25">
        <v>2.2000000000000001E-3</v>
      </c>
      <c r="N274" s="25">
        <f t="shared" si="97"/>
        <v>2.895E-3</v>
      </c>
      <c r="O274" s="25"/>
      <c r="P274" s="25">
        <f t="shared" si="98"/>
        <v>1.40033E-3</v>
      </c>
      <c r="Q274" s="25">
        <f t="shared" si="99"/>
        <v>3.2249599900000002E-2</v>
      </c>
      <c r="R274" s="25">
        <v>2.2799999999999999E-3</v>
      </c>
      <c r="S274" s="25">
        <f t="shared" si="105"/>
        <v>2.9749999999999998E-3</v>
      </c>
      <c r="T274" s="25"/>
      <c r="U274" s="25">
        <f t="shared" si="100"/>
        <v>9.022899999999996E-4</v>
      </c>
      <c r="V274" s="25">
        <f t="shared" si="101"/>
        <v>2.0779738699999991E-2</v>
      </c>
      <c r="W274" s="25">
        <v>5.3699999999999998E-3</v>
      </c>
      <c r="X274" s="25">
        <f t="shared" si="89"/>
        <v>6.0650000000000001E-3</v>
      </c>
      <c r="Y274" s="25"/>
      <c r="Z274" s="25">
        <f t="shared" si="102"/>
        <v>1.41449E-3</v>
      </c>
      <c r="AA274" s="25">
        <f t="shared" si="103"/>
        <v>3.2575704699999999E-2</v>
      </c>
      <c r="AB274" s="25">
        <v>-1.5299999999999999E-3</v>
      </c>
      <c r="AC274" s="25">
        <f t="shared" si="104"/>
        <v>-6.9499999999999998E-4</v>
      </c>
    </row>
    <row r="275" spans="1:29" s="15" customFormat="1">
      <c r="A275" s="18">
        <v>523</v>
      </c>
      <c r="B275" s="25">
        <v>2.9E-4</v>
      </c>
      <c r="C275" s="25">
        <v>2.5600000000000002E-3</v>
      </c>
      <c r="D275" s="25">
        <f t="shared" si="91"/>
        <v>3.1750000000000003E-3</v>
      </c>
      <c r="E275" s="25"/>
      <c r="F275" s="25">
        <f t="shared" si="92"/>
        <v>1.6304300000000002E-3</v>
      </c>
      <c r="G275" s="25">
        <f t="shared" si="93"/>
        <v>3.7548802900000004E-2</v>
      </c>
      <c r="H275" s="25">
        <v>2.31E-3</v>
      </c>
      <c r="I275" s="25">
        <f t="shared" si="94"/>
        <v>2.9250000000000001E-3</v>
      </c>
      <c r="J275" s="25"/>
      <c r="K275" s="25">
        <f t="shared" si="95"/>
        <v>1.43173E-3</v>
      </c>
      <c r="L275" s="25">
        <f t="shared" si="96"/>
        <v>3.2972741899999998E-2</v>
      </c>
      <c r="M275" s="25">
        <v>2.31E-3</v>
      </c>
      <c r="N275" s="25">
        <f t="shared" si="97"/>
        <v>2.9250000000000001E-3</v>
      </c>
      <c r="O275" s="25"/>
      <c r="P275" s="25">
        <f t="shared" si="98"/>
        <v>1.4303300000000001E-3</v>
      </c>
      <c r="Q275" s="25">
        <f t="shared" si="99"/>
        <v>3.2940499900000003E-2</v>
      </c>
      <c r="R275" s="25">
        <v>2.4199999999999998E-3</v>
      </c>
      <c r="S275" s="25">
        <f t="shared" si="105"/>
        <v>3.0349999999999999E-3</v>
      </c>
      <c r="T275" s="25"/>
      <c r="U275" s="25">
        <f t="shared" si="100"/>
        <v>9.6228999999999976E-4</v>
      </c>
      <c r="V275" s="25">
        <f t="shared" si="101"/>
        <v>2.2161538699999997E-2</v>
      </c>
      <c r="W275" s="25">
        <v>5.4299999999999999E-3</v>
      </c>
      <c r="X275" s="25">
        <f t="shared" si="89"/>
        <v>6.045E-3</v>
      </c>
      <c r="Y275" s="25"/>
      <c r="Z275" s="25">
        <f t="shared" si="102"/>
        <v>1.39449E-3</v>
      </c>
      <c r="AA275" s="25">
        <f t="shared" si="103"/>
        <v>3.2115104700000001E-2</v>
      </c>
      <c r="AB275" s="25">
        <v>-1.5200000000000001E-3</v>
      </c>
      <c r="AC275" s="25">
        <f t="shared" si="104"/>
        <v>-6.150000000000001E-4</v>
      </c>
    </row>
    <row r="276" spans="1:29" s="15" customFormat="1">
      <c r="A276" s="18">
        <v>524</v>
      </c>
      <c r="B276" s="25">
        <v>2.3000000000000001E-4</v>
      </c>
      <c r="C276" s="25">
        <v>2.4099999999999998E-3</v>
      </c>
      <c r="D276" s="25">
        <f t="shared" si="91"/>
        <v>2.9949999999999998E-3</v>
      </c>
      <c r="E276" s="25"/>
      <c r="F276" s="25">
        <f t="shared" si="92"/>
        <v>1.4504299999999997E-3</v>
      </c>
      <c r="G276" s="25">
        <f t="shared" si="93"/>
        <v>3.3403402899999997E-2</v>
      </c>
      <c r="H276" s="25">
        <v>2.2799999999999999E-3</v>
      </c>
      <c r="I276" s="25">
        <f t="shared" si="94"/>
        <v>2.8649999999999999E-3</v>
      </c>
      <c r="J276" s="25"/>
      <c r="K276" s="25">
        <f t="shared" si="95"/>
        <v>1.3717299999999998E-3</v>
      </c>
      <c r="L276" s="25">
        <f t="shared" si="96"/>
        <v>3.1590941899999996E-2</v>
      </c>
      <c r="M276" s="25">
        <v>2.2799999999999999E-3</v>
      </c>
      <c r="N276" s="25">
        <f t="shared" si="97"/>
        <v>2.8649999999999999E-3</v>
      </c>
      <c r="O276" s="25"/>
      <c r="P276" s="25">
        <f t="shared" si="98"/>
        <v>1.3703299999999999E-3</v>
      </c>
      <c r="Q276" s="25">
        <f t="shared" si="99"/>
        <v>3.1558699900000001E-2</v>
      </c>
      <c r="R276" s="25">
        <v>2.2899999999999999E-3</v>
      </c>
      <c r="S276" s="25">
        <f t="shared" si="105"/>
        <v>2.875E-3</v>
      </c>
      <c r="T276" s="25"/>
      <c r="U276" s="25">
        <f t="shared" si="100"/>
        <v>8.0228999999999977E-4</v>
      </c>
      <c r="V276" s="25">
        <f t="shared" si="101"/>
        <v>1.8476738699999995E-2</v>
      </c>
      <c r="W276" s="25">
        <v>5.3800000000000002E-3</v>
      </c>
      <c r="X276" s="25">
        <f t="shared" si="89"/>
        <v>5.9649999999999998E-3</v>
      </c>
      <c r="Y276" s="25"/>
      <c r="Z276" s="25">
        <f t="shared" si="102"/>
        <v>1.3144899999999998E-3</v>
      </c>
      <c r="AA276" s="25">
        <f t="shared" si="103"/>
        <v>3.0272704699999996E-2</v>
      </c>
      <c r="AB276" s="25">
        <v>-1.4E-3</v>
      </c>
      <c r="AC276" s="25">
        <f t="shared" si="104"/>
        <v>-5.8500000000000002E-4</v>
      </c>
    </row>
    <row r="277" spans="1:29" s="15" customFormat="1">
      <c r="A277" s="18">
        <v>525</v>
      </c>
      <c r="B277" s="25">
        <v>1.9000000000000001E-4</v>
      </c>
      <c r="C277" s="25">
        <v>2.4499999999999999E-3</v>
      </c>
      <c r="D277" s="25">
        <f t="shared" si="91"/>
        <v>3.1050000000000001E-3</v>
      </c>
      <c r="E277" s="25"/>
      <c r="F277" s="25">
        <f t="shared" si="92"/>
        <v>1.56043E-3</v>
      </c>
      <c r="G277" s="25">
        <f t="shared" si="93"/>
        <v>3.5936702899999999E-2</v>
      </c>
      <c r="H277" s="25">
        <v>2.33E-3</v>
      </c>
      <c r="I277" s="25">
        <f t="shared" si="94"/>
        <v>2.9849999999999998E-3</v>
      </c>
      <c r="J277" s="25"/>
      <c r="K277" s="25">
        <f t="shared" si="95"/>
        <v>1.4917299999999997E-3</v>
      </c>
      <c r="L277" s="25">
        <f t="shared" si="96"/>
        <v>3.4354541899999994E-2</v>
      </c>
      <c r="M277" s="25">
        <v>2.33E-3</v>
      </c>
      <c r="N277" s="25">
        <f t="shared" si="97"/>
        <v>2.9849999999999998E-3</v>
      </c>
      <c r="O277" s="25"/>
      <c r="P277" s="25">
        <f t="shared" si="98"/>
        <v>1.4903299999999998E-3</v>
      </c>
      <c r="Q277" s="25">
        <f t="shared" si="99"/>
        <v>3.4322299899999999E-2</v>
      </c>
      <c r="R277" s="25">
        <v>2.2499999999999998E-3</v>
      </c>
      <c r="S277" s="25">
        <f t="shared" si="105"/>
        <v>2.9049999999999996E-3</v>
      </c>
      <c r="T277" s="25"/>
      <c r="U277" s="25">
        <f t="shared" si="100"/>
        <v>8.3228999999999942E-4</v>
      </c>
      <c r="V277" s="25">
        <f t="shared" si="101"/>
        <v>1.9167638699999989E-2</v>
      </c>
      <c r="W277" s="25">
        <v>5.3699999999999998E-3</v>
      </c>
      <c r="X277" s="25">
        <f t="shared" si="89"/>
        <v>6.025E-3</v>
      </c>
      <c r="Y277" s="25"/>
      <c r="Z277" s="25">
        <f t="shared" si="102"/>
        <v>1.3744899999999999E-3</v>
      </c>
      <c r="AA277" s="25">
        <f t="shared" si="103"/>
        <v>3.1654504700000002E-2</v>
      </c>
      <c r="AB277" s="25">
        <v>-1.5E-3</v>
      </c>
      <c r="AC277" s="25">
        <f t="shared" si="104"/>
        <v>-6.5499999999999998E-4</v>
      </c>
    </row>
    <row r="278" spans="1:29" s="15" customFormat="1">
      <c r="A278" s="18">
        <v>526</v>
      </c>
      <c r="B278" s="25">
        <v>1.7000000000000001E-4</v>
      </c>
      <c r="C278" s="25">
        <v>2.4199999999999998E-3</v>
      </c>
      <c r="D278" s="25">
        <f t="shared" si="91"/>
        <v>3.1049999999999997E-3</v>
      </c>
      <c r="E278" s="25"/>
      <c r="F278" s="25">
        <f t="shared" si="92"/>
        <v>1.5604299999999996E-3</v>
      </c>
      <c r="G278" s="25">
        <f t="shared" si="93"/>
        <v>3.5936702899999992E-2</v>
      </c>
      <c r="H278" s="25">
        <v>2.2399999999999998E-3</v>
      </c>
      <c r="I278" s="25">
        <f t="shared" si="94"/>
        <v>2.9249999999999996E-3</v>
      </c>
      <c r="J278" s="25"/>
      <c r="K278" s="25">
        <f t="shared" si="95"/>
        <v>1.4317299999999995E-3</v>
      </c>
      <c r="L278" s="25">
        <f t="shared" si="96"/>
        <v>3.2972741899999991E-2</v>
      </c>
      <c r="M278" s="25">
        <v>2.2499999999999998E-3</v>
      </c>
      <c r="N278" s="25">
        <f t="shared" si="97"/>
        <v>2.9349999999999997E-3</v>
      </c>
      <c r="O278" s="25"/>
      <c r="P278" s="25">
        <f t="shared" si="98"/>
        <v>1.4403299999999996E-3</v>
      </c>
      <c r="Q278" s="25">
        <f t="shared" si="99"/>
        <v>3.3170799899999992E-2</v>
      </c>
      <c r="R278" s="25">
        <v>2.2399999999999998E-3</v>
      </c>
      <c r="S278" s="25">
        <f t="shared" si="105"/>
        <v>2.9249999999999996E-3</v>
      </c>
      <c r="T278" s="25"/>
      <c r="U278" s="25">
        <f t="shared" si="100"/>
        <v>8.5228999999999947E-4</v>
      </c>
      <c r="V278" s="25">
        <f t="shared" si="101"/>
        <v>1.9628238699999988E-2</v>
      </c>
      <c r="W278" s="25">
        <v>5.3800000000000002E-3</v>
      </c>
      <c r="X278" s="25">
        <f t="shared" si="89"/>
        <v>6.0650000000000001E-3</v>
      </c>
      <c r="Y278" s="25"/>
      <c r="Z278" s="25">
        <f t="shared" si="102"/>
        <v>1.41449E-3</v>
      </c>
      <c r="AA278" s="25">
        <f t="shared" si="103"/>
        <v>3.2575704699999999E-2</v>
      </c>
      <c r="AB278" s="25">
        <v>-1.5399999999999999E-3</v>
      </c>
      <c r="AC278" s="25">
        <f t="shared" si="104"/>
        <v>-6.8499999999999995E-4</v>
      </c>
    </row>
    <row r="279" spans="1:29" s="15" customFormat="1">
      <c r="A279" s="18">
        <v>527</v>
      </c>
      <c r="B279" s="25">
        <v>2.5000000000000001E-4</v>
      </c>
      <c r="C279" s="25">
        <v>2.4199999999999998E-3</v>
      </c>
      <c r="D279" s="25">
        <f t="shared" si="91"/>
        <v>3.0149999999999999E-3</v>
      </c>
      <c r="E279" s="25"/>
      <c r="F279" s="25">
        <f t="shared" si="92"/>
        <v>1.4704299999999998E-3</v>
      </c>
      <c r="G279" s="25">
        <f t="shared" si="93"/>
        <v>3.3864002899999995E-2</v>
      </c>
      <c r="H279" s="25">
        <v>2.2000000000000001E-3</v>
      </c>
      <c r="I279" s="25">
        <f t="shared" si="94"/>
        <v>2.7950000000000002E-3</v>
      </c>
      <c r="J279" s="25"/>
      <c r="K279" s="25">
        <f t="shared" si="95"/>
        <v>1.3017300000000001E-3</v>
      </c>
      <c r="L279" s="25">
        <f t="shared" si="96"/>
        <v>2.9978841900000004E-2</v>
      </c>
      <c r="M279" s="25">
        <v>2.2000000000000001E-3</v>
      </c>
      <c r="N279" s="25">
        <f t="shared" si="97"/>
        <v>2.7950000000000002E-3</v>
      </c>
      <c r="O279" s="25"/>
      <c r="P279" s="25">
        <f t="shared" si="98"/>
        <v>1.3003300000000001E-3</v>
      </c>
      <c r="Q279" s="25">
        <f t="shared" si="99"/>
        <v>2.9946599900000006E-2</v>
      </c>
      <c r="R279" s="25">
        <v>2.33E-3</v>
      </c>
      <c r="S279" s="25">
        <f t="shared" si="105"/>
        <v>2.9250000000000001E-3</v>
      </c>
      <c r="T279" s="25"/>
      <c r="U279" s="25">
        <f t="shared" si="100"/>
        <v>8.5228999999999991E-4</v>
      </c>
      <c r="V279" s="25">
        <f t="shared" si="101"/>
        <v>1.9628238699999998E-2</v>
      </c>
      <c r="W279" s="25">
        <v>5.3800000000000002E-3</v>
      </c>
      <c r="X279" s="25">
        <f t="shared" si="89"/>
        <v>5.9750000000000003E-3</v>
      </c>
      <c r="Y279" s="25"/>
      <c r="Z279" s="25">
        <f t="shared" si="102"/>
        <v>1.3244900000000002E-3</v>
      </c>
      <c r="AA279" s="25">
        <f t="shared" si="103"/>
        <v>3.0503004700000006E-2</v>
      </c>
      <c r="AB279" s="25">
        <v>-1.4400000000000001E-3</v>
      </c>
      <c r="AC279" s="25">
        <f t="shared" si="104"/>
        <v>-5.9500000000000004E-4</v>
      </c>
    </row>
    <row r="280" spans="1:29" s="15" customFormat="1">
      <c r="A280" s="18">
        <v>528</v>
      </c>
      <c r="B280" s="25">
        <v>1.4999999999999999E-4</v>
      </c>
      <c r="C280" s="25">
        <v>2.33E-3</v>
      </c>
      <c r="D280" s="25">
        <f t="shared" si="91"/>
        <v>3.0200000000000001E-3</v>
      </c>
      <c r="E280" s="25"/>
      <c r="F280" s="25">
        <f t="shared" si="92"/>
        <v>1.47543E-3</v>
      </c>
      <c r="G280" s="25">
        <f t="shared" si="93"/>
        <v>3.3979152900000004E-2</v>
      </c>
      <c r="H280" s="25">
        <v>2.2000000000000001E-3</v>
      </c>
      <c r="I280" s="25">
        <f t="shared" si="94"/>
        <v>2.8900000000000002E-3</v>
      </c>
      <c r="J280" s="25"/>
      <c r="K280" s="25">
        <f t="shared" si="95"/>
        <v>1.3967300000000001E-3</v>
      </c>
      <c r="L280" s="25">
        <f t="shared" si="96"/>
        <v>3.2166691900000002E-2</v>
      </c>
      <c r="M280" s="25">
        <v>2.2000000000000001E-3</v>
      </c>
      <c r="N280" s="25">
        <f t="shared" si="97"/>
        <v>2.8900000000000002E-3</v>
      </c>
      <c r="O280" s="25"/>
      <c r="P280" s="25">
        <f t="shared" si="98"/>
        <v>1.3953300000000002E-3</v>
      </c>
      <c r="Q280" s="25">
        <f t="shared" si="99"/>
        <v>3.2134449900000008E-2</v>
      </c>
      <c r="R280" s="25">
        <v>2.33E-3</v>
      </c>
      <c r="S280" s="25">
        <f t="shared" si="105"/>
        <v>3.0200000000000001E-3</v>
      </c>
      <c r="T280" s="25"/>
      <c r="U280" s="25">
        <f t="shared" si="100"/>
        <v>9.4728999999999994E-4</v>
      </c>
      <c r="V280" s="25">
        <f t="shared" si="101"/>
        <v>2.18160887E-2</v>
      </c>
      <c r="W280" s="25">
        <v>5.3899999999999998E-3</v>
      </c>
      <c r="X280" s="25">
        <f t="shared" si="89"/>
        <v>6.0799999999999995E-3</v>
      </c>
      <c r="Y280" s="25"/>
      <c r="Z280" s="25">
        <f t="shared" si="102"/>
        <v>1.4294899999999994E-3</v>
      </c>
      <c r="AA280" s="25">
        <f t="shared" si="103"/>
        <v>3.292115469999999E-2</v>
      </c>
      <c r="AB280" s="25">
        <v>-1.5299999999999999E-3</v>
      </c>
      <c r="AC280" s="25">
        <f t="shared" si="104"/>
        <v>-6.8999999999999997E-4</v>
      </c>
    </row>
    <row r="281" spans="1:29" s="15" customFormat="1">
      <c r="A281" s="18">
        <v>529</v>
      </c>
      <c r="B281" s="25">
        <v>3.2000000000000003E-4</v>
      </c>
      <c r="C281" s="25">
        <v>2.4299999999999999E-3</v>
      </c>
      <c r="D281" s="25">
        <f t="shared" si="91"/>
        <v>2.97E-3</v>
      </c>
      <c r="E281" s="25"/>
      <c r="F281" s="25">
        <f t="shared" si="92"/>
        <v>1.4254299999999999E-3</v>
      </c>
      <c r="G281" s="25">
        <f t="shared" si="93"/>
        <v>3.2827652899999997E-2</v>
      </c>
      <c r="H281" s="25">
        <v>2.2699999999999999E-3</v>
      </c>
      <c r="I281" s="25">
        <f t="shared" si="94"/>
        <v>2.81E-3</v>
      </c>
      <c r="J281" s="25"/>
      <c r="K281" s="25">
        <f t="shared" si="95"/>
        <v>1.3167299999999999E-3</v>
      </c>
      <c r="L281" s="25">
        <f t="shared" si="96"/>
        <v>3.0324291899999998E-2</v>
      </c>
      <c r="M281" s="25">
        <v>2.2699999999999999E-3</v>
      </c>
      <c r="N281" s="25">
        <f t="shared" si="97"/>
        <v>2.81E-3</v>
      </c>
      <c r="O281" s="25"/>
      <c r="P281" s="25">
        <f t="shared" si="98"/>
        <v>1.31533E-3</v>
      </c>
      <c r="Q281" s="25">
        <f t="shared" si="99"/>
        <v>3.02920499E-2</v>
      </c>
      <c r="R281" s="25">
        <v>2.1199999999999999E-3</v>
      </c>
      <c r="S281" s="25">
        <f t="shared" si="105"/>
        <v>2.66E-3</v>
      </c>
      <c r="T281" s="25"/>
      <c r="U281" s="25">
        <f t="shared" si="100"/>
        <v>5.8728999999999986E-4</v>
      </c>
      <c r="V281" s="25">
        <f t="shared" si="101"/>
        <v>1.3525288699999997E-2</v>
      </c>
      <c r="W281" s="25">
        <v>5.28E-3</v>
      </c>
      <c r="X281" s="25">
        <f t="shared" si="89"/>
        <v>5.8199999999999997E-3</v>
      </c>
      <c r="Y281" s="25"/>
      <c r="Z281" s="25">
        <f t="shared" si="102"/>
        <v>1.1694899999999996E-3</v>
      </c>
      <c r="AA281" s="25">
        <f t="shared" si="103"/>
        <v>2.6933354699999992E-2</v>
      </c>
      <c r="AB281" s="25">
        <v>-1.4E-3</v>
      </c>
      <c r="AC281" s="25">
        <f t="shared" si="104"/>
        <v>-5.4000000000000001E-4</v>
      </c>
    </row>
    <row r="282" spans="1:29" s="15" customFormat="1">
      <c r="A282" s="18">
        <v>530</v>
      </c>
      <c r="B282" s="25">
        <v>1.2E-4</v>
      </c>
      <c r="C282" s="25">
        <v>2.3500000000000001E-3</v>
      </c>
      <c r="D282" s="25">
        <f t="shared" si="91"/>
        <v>3.0600000000000002E-3</v>
      </c>
      <c r="E282" s="25"/>
      <c r="F282" s="25">
        <f t="shared" si="92"/>
        <v>1.5154300000000001E-3</v>
      </c>
      <c r="G282" s="25">
        <f t="shared" si="93"/>
        <v>3.4900352900000008E-2</v>
      </c>
      <c r="H282" s="25">
        <v>2.2399999999999998E-3</v>
      </c>
      <c r="I282" s="25">
        <f t="shared" si="94"/>
        <v>2.9499999999999995E-3</v>
      </c>
      <c r="J282" s="25"/>
      <c r="K282" s="25">
        <f t="shared" si="95"/>
        <v>1.4567299999999994E-3</v>
      </c>
      <c r="L282" s="25">
        <f t="shared" si="96"/>
        <v>3.3548491899999991E-2</v>
      </c>
      <c r="M282" s="25">
        <v>2.2399999999999998E-3</v>
      </c>
      <c r="N282" s="25">
        <f t="shared" si="97"/>
        <v>2.9499999999999995E-3</v>
      </c>
      <c r="O282" s="25"/>
      <c r="P282" s="25">
        <f t="shared" si="98"/>
        <v>1.4553299999999995E-3</v>
      </c>
      <c r="Q282" s="25">
        <f t="shared" si="99"/>
        <v>3.3516249899999989E-2</v>
      </c>
      <c r="R282" s="25">
        <v>2.2599999999999999E-3</v>
      </c>
      <c r="S282" s="25">
        <f t="shared" si="105"/>
        <v>2.9699999999999996E-3</v>
      </c>
      <c r="T282" s="25"/>
      <c r="U282" s="25">
        <f t="shared" si="100"/>
        <v>8.9728999999999937E-4</v>
      </c>
      <c r="V282" s="25">
        <f t="shared" si="101"/>
        <v>2.0664588699999986E-2</v>
      </c>
      <c r="W282" s="25">
        <v>5.2599999999999999E-3</v>
      </c>
      <c r="X282" s="25">
        <f t="shared" si="89"/>
        <v>5.9699999999999996E-3</v>
      </c>
      <c r="Y282" s="25"/>
      <c r="Z282" s="25">
        <f t="shared" si="102"/>
        <v>1.3194899999999996E-3</v>
      </c>
      <c r="AA282" s="25">
        <f t="shared" si="103"/>
        <v>3.0387854699999991E-2</v>
      </c>
      <c r="AB282" s="25">
        <v>-1.5399999999999999E-3</v>
      </c>
      <c r="AC282" s="25">
        <f t="shared" si="104"/>
        <v>-7.0999999999999991E-4</v>
      </c>
    </row>
    <row r="283" spans="1:29" s="15" customFormat="1">
      <c r="A283" s="18">
        <v>531</v>
      </c>
      <c r="B283" s="25">
        <v>2.9999999999999997E-4</v>
      </c>
      <c r="C283" s="25">
        <v>2.4199999999999998E-3</v>
      </c>
      <c r="D283" s="25">
        <f t="shared" si="91"/>
        <v>3.0799999999999998E-3</v>
      </c>
      <c r="E283" s="25"/>
      <c r="F283" s="25">
        <f t="shared" si="92"/>
        <v>1.5354299999999997E-3</v>
      </c>
      <c r="G283" s="25">
        <f t="shared" si="93"/>
        <v>3.5360952899999992E-2</v>
      </c>
      <c r="H283" s="25">
        <v>2.1900000000000001E-3</v>
      </c>
      <c r="I283" s="25">
        <f t="shared" si="94"/>
        <v>2.8500000000000001E-3</v>
      </c>
      <c r="J283" s="25"/>
      <c r="K283" s="25">
        <f t="shared" si="95"/>
        <v>1.35673E-3</v>
      </c>
      <c r="L283" s="25">
        <f t="shared" si="96"/>
        <v>3.1245491900000002E-2</v>
      </c>
      <c r="M283" s="25">
        <v>2.1900000000000001E-3</v>
      </c>
      <c r="N283" s="25">
        <f t="shared" si="97"/>
        <v>2.8500000000000001E-3</v>
      </c>
      <c r="O283" s="25"/>
      <c r="P283" s="25">
        <f t="shared" si="98"/>
        <v>1.3553300000000001E-3</v>
      </c>
      <c r="Q283" s="25">
        <f t="shared" si="99"/>
        <v>3.1213249900000004E-2</v>
      </c>
      <c r="R283" s="25">
        <v>2.1800000000000001E-3</v>
      </c>
      <c r="S283" s="25">
        <f t="shared" si="105"/>
        <v>2.8400000000000001E-3</v>
      </c>
      <c r="T283" s="25"/>
      <c r="U283" s="25">
        <f t="shared" si="100"/>
        <v>7.672899999999999E-4</v>
      </c>
      <c r="V283" s="25">
        <f t="shared" si="101"/>
        <v>1.7670688699999999E-2</v>
      </c>
      <c r="W283" s="25">
        <v>5.1399999999999996E-3</v>
      </c>
      <c r="X283" s="25">
        <f t="shared" si="89"/>
        <v>5.7999999999999996E-3</v>
      </c>
      <c r="Y283" s="25"/>
      <c r="Z283" s="25">
        <f t="shared" si="102"/>
        <v>1.1494899999999995E-3</v>
      </c>
      <c r="AA283" s="25">
        <f t="shared" si="103"/>
        <v>2.647275469999999E-2</v>
      </c>
      <c r="AB283" s="25">
        <v>-1.6199999999999999E-3</v>
      </c>
      <c r="AC283" s="25">
        <f t="shared" si="104"/>
        <v>-6.6E-4</v>
      </c>
    </row>
    <row r="284" spans="1:29" s="15" customFormat="1">
      <c r="A284" s="18">
        <v>532</v>
      </c>
      <c r="B284" s="25">
        <v>1.7000000000000001E-4</v>
      </c>
      <c r="C284" s="25">
        <v>2.4099999999999998E-3</v>
      </c>
      <c r="D284" s="25">
        <f t="shared" si="91"/>
        <v>3.0949999999999997E-3</v>
      </c>
      <c r="E284" s="25"/>
      <c r="F284" s="25">
        <f t="shared" si="92"/>
        <v>1.5504299999999996E-3</v>
      </c>
      <c r="G284" s="25">
        <f t="shared" si="93"/>
        <v>3.5706402899999989E-2</v>
      </c>
      <c r="H284" s="25">
        <v>2.16E-3</v>
      </c>
      <c r="I284" s="25">
        <f t="shared" si="94"/>
        <v>2.8449999999999999E-3</v>
      </c>
      <c r="J284" s="25"/>
      <c r="K284" s="25">
        <f t="shared" si="95"/>
        <v>1.3517299999999998E-3</v>
      </c>
      <c r="L284" s="25">
        <f t="shared" si="96"/>
        <v>3.1130341899999997E-2</v>
      </c>
      <c r="M284" s="25">
        <v>2.16E-3</v>
      </c>
      <c r="N284" s="25">
        <f t="shared" si="97"/>
        <v>2.8449999999999999E-3</v>
      </c>
      <c r="O284" s="25"/>
      <c r="P284" s="25">
        <f t="shared" si="98"/>
        <v>1.3503299999999998E-3</v>
      </c>
      <c r="Q284" s="25">
        <f t="shared" si="99"/>
        <v>3.1098099899999999E-2</v>
      </c>
      <c r="R284" s="25">
        <v>2.1900000000000001E-3</v>
      </c>
      <c r="S284" s="25">
        <f t="shared" si="105"/>
        <v>2.875E-3</v>
      </c>
      <c r="T284" s="25"/>
      <c r="U284" s="25">
        <f t="shared" si="100"/>
        <v>8.0228999999999977E-4</v>
      </c>
      <c r="V284" s="25">
        <f t="shared" si="101"/>
        <v>1.8476738699999995E-2</v>
      </c>
      <c r="W284" s="25">
        <v>5.3400000000000001E-3</v>
      </c>
      <c r="X284" s="25">
        <f t="shared" si="89"/>
        <v>6.025E-3</v>
      </c>
      <c r="Y284" s="25"/>
      <c r="Z284" s="25">
        <f t="shared" si="102"/>
        <v>1.3744899999999999E-3</v>
      </c>
      <c r="AA284" s="25">
        <f t="shared" si="103"/>
        <v>3.1654504700000002E-2</v>
      </c>
      <c r="AB284" s="25">
        <v>-1.5399999999999999E-3</v>
      </c>
      <c r="AC284" s="25">
        <f t="shared" si="104"/>
        <v>-6.8499999999999995E-4</v>
      </c>
    </row>
    <row r="285" spans="1:29" s="15" customFormat="1">
      <c r="A285" s="18">
        <v>533</v>
      </c>
      <c r="B285" s="25">
        <v>3.3E-4</v>
      </c>
      <c r="C285" s="25">
        <v>2.31E-3</v>
      </c>
      <c r="D285" s="25">
        <f t="shared" si="91"/>
        <v>2.8649999999999999E-3</v>
      </c>
      <c r="E285" s="25"/>
      <c r="F285" s="25">
        <f t="shared" si="92"/>
        <v>1.3204299999999998E-3</v>
      </c>
      <c r="G285" s="25">
        <f t="shared" si="93"/>
        <v>3.0409502899999996E-2</v>
      </c>
      <c r="H285" s="25">
        <v>2.0300000000000001E-3</v>
      </c>
      <c r="I285" s="25">
        <f t="shared" si="94"/>
        <v>2.5850000000000001E-3</v>
      </c>
      <c r="J285" s="25"/>
      <c r="K285" s="25">
        <f t="shared" si="95"/>
        <v>1.09173E-3</v>
      </c>
      <c r="L285" s="25">
        <f t="shared" si="96"/>
        <v>2.5142541899999999E-2</v>
      </c>
      <c r="M285" s="25">
        <v>2.0300000000000001E-3</v>
      </c>
      <c r="N285" s="25">
        <f t="shared" si="97"/>
        <v>2.5850000000000001E-3</v>
      </c>
      <c r="O285" s="25"/>
      <c r="P285" s="25">
        <f t="shared" si="98"/>
        <v>1.09033E-3</v>
      </c>
      <c r="Q285" s="25">
        <f t="shared" si="99"/>
        <v>2.5110299900000001E-2</v>
      </c>
      <c r="R285" s="25">
        <v>2.1800000000000001E-3</v>
      </c>
      <c r="S285" s="25">
        <f t="shared" si="105"/>
        <v>2.735E-3</v>
      </c>
      <c r="T285" s="25"/>
      <c r="U285" s="25">
        <f t="shared" si="100"/>
        <v>6.6228999999999984E-4</v>
      </c>
      <c r="V285" s="25">
        <f t="shared" si="101"/>
        <v>1.5252538699999997E-2</v>
      </c>
      <c r="W285" s="25">
        <v>5.2500000000000003E-3</v>
      </c>
      <c r="X285" s="25">
        <f t="shared" si="89"/>
        <v>5.8050000000000003E-3</v>
      </c>
      <c r="Y285" s="25"/>
      <c r="Z285" s="25">
        <f t="shared" si="102"/>
        <v>1.1544900000000002E-3</v>
      </c>
      <c r="AA285" s="25">
        <f t="shared" si="103"/>
        <v>2.6587904700000005E-2</v>
      </c>
      <c r="AB285" s="25">
        <v>-1.4400000000000001E-3</v>
      </c>
      <c r="AC285" s="25">
        <f t="shared" si="104"/>
        <v>-5.5500000000000005E-4</v>
      </c>
    </row>
    <row r="286" spans="1:29" s="15" customFormat="1">
      <c r="A286" s="18">
        <v>534</v>
      </c>
      <c r="B286" s="25">
        <v>1.6000000000000001E-4</v>
      </c>
      <c r="C286" s="25">
        <v>2.2499999999999998E-3</v>
      </c>
      <c r="D286" s="25">
        <f t="shared" si="91"/>
        <v>2.97E-3</v>
      </c>
      <c r="E286" s="25"/>
      <c r="F286" s="25">
        <f t="shared" si="92"/>
        <v>1.4254299999999999E-3</v>
      </c>
      <c r="G286" s="25">
        <f t="shared" si="93"/>
        <v>3.2827652899999997E-2</v>
      </c>
      <c r="H286" s="25">
        <v>2E-3</v>
      </c>
      <c r="I286" s="25">
        <f t="shared" si="94"/>
        <v>2.7200000000000002E-3</v>
      </c>
      <c r="J286" s="25"/>
      <c r="K286" s="25">
        <f t="shared" si="95"/>
        <v>1.2267300000000001E-3</v>
      </c>
      <c r="L286" s="25">
        <f t="shared" si="96"/>
        <v>2.8251591900000005E-2</v>
      </c>
      <c r="M286" s="25">
        <v>2E-3</v>
      </c>
      <c r="N286" s="25">
        <f t="shared" si="97"/>
        <v>2.7200000000000002E-3</v>
      </c>
      <c r="O286" s="25"/>
      <c r="P286" s="25">
        <f t="shared" si="98"/>
        <v>1.2253300000000002E-3</v>
      </c>
      <c r="Q286" s="25">
        <f t="shared" si="99"/>
        <v>2.8219349900000006E-2</v>
      </c>
      <c r="R286" s="25">
        <v>2.31E-3</v>
      </c>
      <c r="S286" s="25">
        <f t="shared" si="105"/>
        <v>3.0300000000000001E-3</v>
      </c>
      <c r="T286" s="25"/>
      <c r="U286" s="25">
        <f t="shared" si="100"/>
        <v>9.5728999999999996E-4</v>
      </c>
      <c r="V286" s="25">
        <f t="shared" si="101"/>
        <v>2.2046388699999999E-2</v>
      </c>
      <c r="W286" s="25">
        <v>5.3400000000000001E-3</v>
      </c>
      <c r="X286" s="25">
        <f t="shared" si="89"/>
        <v>6.0600000000000003E-3</v>
      </c>
      <c r="Y286" s="25"/>
      <c r="Z286" s="25">
        <f t="shared" si="102"/>
        <v>1.4094900000000002E-3</v>
      </c>
      <c r="AA286" s="25">
        <f t="shared" si="103"/>
        <v>3.2460554700000005E-2</v>
      </c>
      <c r="AB286" s="25">
        <v>-1.6000000000000001E-3</v>
      </c>
      <c r="AC286" s="25">
        <f t="shared" si="104"/>
        <v>-7.2000000000000005E-4</v>
      </c>
    </row>
    <row r="287" spans="1:29" s="15" customFormat="1">
      <c r="A287" s="18">
        <v>535</v>
      </c>
      <c r="B287" s="25">
        <v>2.9E-4</v>
      </c>
      <c r="C287" s="25">
        <v>2.1800000000000001E-3</v>
      </c>
      <c r="D287" s="25">
        <f t="shared" si="91"/>
        <v>2.7950000000000002E-3</v>
      </c>
      <c r="E287" s="25"/>
      <c r="F287" s="25">
        <f t="shared" si="92"/>
        <v>1.2504300000000001E-3</v>
      </c>
      <c r="G287" s="25">
        <f t="shared" si="93"/>
        <v>2.8797402900000005E-2</v>
      </c>
      <c r="H287" s="25">
        <v>2E-3</v>
      </c>
      <c r="I287" s="25">
        <f t="shared" si="94"/>
        <v>2.6150000000000001E-3</v>
      </c>
      <c r="J287" s="25"/>
      <c r="K287" s="25">
        <f t="shared" si="95"/>
        <v>1.12173E-3</v>
      </c>
      <c r="L287" s="25">
        <f t="shared" si="96"/>
        <v>2.5833441900000004E-2</v>
      </c>
      <c r="M287" s="25">
        <v>2E-3</v>
      </c>
      <c r="N287" s="25">
        <f t="shared" si="97"/>
        <v>2.6150000000000001E-3</v>
      </c>
      <c r="O287" s="25"/>
      <c r="P287" s="25">
        <f t="shared" si="98"/>
        <v>1.1203300000000001E-3</v>
      </c>
      <c r="Q287" s="25">
        <f t="shared" si="99"/>
        <v>2.5801199900000005E-2</v>
      </c>
      <c r="R287" s="25">
        <v>2.1299999999999999E-3</v>
      </c>
      <c r="S287" s="25">
        <f>R287-AC287</f>
        <v>2.745E-3</v>
      </c>
      <c r="T287" s="25"/>
      <c r="U287" s="25">
        <f t="shared" si="100"/>
        <v>6.7228999999999987E-4</v>
      </c>
      <c r="V287" s="25">
        <f t="shared" si="101"/>
        <v>1.5482838699999998E-2</v>
      </c>
      <c r="W287" s="25">
        <v>5.2500000000000003E-3</v>
      </c>
      <c r="X287" s="25">
        <f t="shared" si="89"/>
        <v>5.8650000000000004E-3</v>
      </c>
      <c r="Y287" s="25"/>
      <c r="Z287" s="25">
        <f t="shared" si="102"/>
        <v>1.2144900000000004E-3</v>
      </c>
      <c r="AA287" s="25">
        <f t="shared" si="103"/>
        <v>2.7969704700000011E-2</v>
      </c>
      <c r="AB287" s="25">
        <v>-1.5200000000000001E-3</v>
      </c>
      <c r="AC287" s="25">
        <f t="shared" si="104"/>
        <v>-6.150000000000001E-4</v>
      </c>
    </row>
    <row r="288" spans="1:29" s="15" customFormat="1">
      <c r="A288" s="18">
        <v>536</v>
      </c>
      <c r="B288" s="25">
        <v>1.9000000000000001E-4</v>
      </c>
      <c r="C288" s="25">
        <v>2.2499999999999998E-3</v>
      </c>
      <c r="D288" s="25">
        <f t="shared" si="91"/>
        <v>2.9299999999999999E-3</v>
      </c>
      <c r="E288" s="25"/>
      <c r="F288" s="25">
        <f t="shared" si="92"/>
        <v>1.3854299999999998E-3</v>
      </c>
      <c r="G288" s="25">
        <f t="shared" si="93"/>
        <v>3.1906452899999993E-2</v>
      </c>
      <c r="H288" s="25">
        <v>2.0999999999999999E-3</v>
      </c>
      <c r="I288" s="25">
        <f t="shared" si="94"/>
        <v>2.7799999999999999E-3</v>
      </c>
      <c r="J288" s="25"/>
      <c r="K288" s="25">
        <f t="shared" si="95"/>
        <v>1.2867299999999998E-3</v>
      </c>
      <c r="L288" s="25">
        <f t="shared" si="96"/>
        <v>2.9633391899999997E-2</v>
      </c>
      <c r="M288" s="25">
        <v>2.0999999999999999E-3</v>
      </c>
      <c r="N288" s="25">
        <f t="shared" si="97"/>
        <v>2.7799999999999999E-3</v>
      </c>
      <c r="O288" s="25"/>
      <c r="P288" s="25">
        <f t="shared" si="98"/>
        <v>1.2853299999999999E-3</v>
      </c>
      <c r="Q288" s="25">
        <f t="shared" si="99"/>
        <v>2.9601149899999998E-2</v>
      </c>
      <c r="R288" s="25">
        <v>2.2200000000000002E-3</v>
      </c>
      <c r="S288" s="25">
        <f>R288-AC288</f>
        <v>2.9000000000000002E-3</v>
      </c>
      <c r="T288" s="25"/>
      <c r="U288" s="25">
        <f t="shared" si="100"/>
        <v>8.2729000000000006E-4</v>
      </c>
      <c r="V288" s="25">
        <f t="shared" si="101"/>
        <v>1.9052488700000002E-2</v>
      </c>
      <c r="W288" s="25">
        <v>5.2100000000000002E-3</v>
      </c>
      <c r="X288" s="25">
        <f t="shared" si="89"/>
        <v>5.8900000000000003E-3</v>
      </c>
      <c r="Y288" s="25"/>
      <c r="Z288" s="25">
        <f t="shared" si="102"/>
        <v>1.2394900000000002E-3</v>
      </c>
      <c r="AA288" s="25">
        <f t="shared" si="103"/>
        <v>2.8545454700000007E-2</v>
      </c>
      <c r="AB288" s="25">
        <v>-1.5499999999999999E-3</v>
      </c>
      <c r="AC288" s="25">
        <f t="shared" si="104"/>
        <v>-6.7999999999999994E-4</v>
      </c>
    </row>
    <row r="289" spans="1:29" s="15" customFormat="1">
      <c r="A289" s="18">
        <v>537</v>
      </c>
      <c r="B289" s="25">
        <v>3.6000000000000002E-4</v>
      </c>
      <c r="C289" s="25">
        <v>2.2100000000000002E-3</v>
      </c>
      <c r="D289" s="25">
        <f t="shared" si="91"/>
        <v>2.8150000000000002E-3</v>
      </c>
      <c r="E289" s="25"/>
      <c r="F289" s="25">
        <f t="shared" si="92"/>
        <v>1.2704300000000001E-3</v>
      </c>
      <c r="G289" s="25">
        <f t="shared" si="93"/>
        <v>2.9258002900000003E-2</v>
      </c>
      <c r="H289" s="25">
        <v>2.0699999999999998E-3</v>
      </c>
      <c r="I289" s="25">
        <f t="shared" si="94"/>
        <v>2.6749999999999999E-3</v>
      </c>
      <c r="J289" s="25"/>
      <c r="K289" s="25">
        <f t="shared" si="95"/>
        <v>1.1817299999999998E-3</v>
      </c>
      <c r="L289" s="25">
        <f t="shared" si="96"/>
        <v>2.7215241899999996E-2</v>
      </c>
      <c r="M289" s="25">
        <v>2.0699999999999998E-3</v>
      </c>
      <c r="N289" s="25">
        <f t="shared" si="97"/>
        <v>2.6749999999999999E-3</v>
      </c>
      <c r="O289" s="25"/>
      <c r="P289" s="25">
        <f t="shared" si="98"/>
        <v>1.1803299999999998E-3</v>
      </c>
      <c r="Q289" s="25">
        <f t="shared" si="99"/>
        <v>2.7182999899999997E-2</v>
      </c>
      <c r="R289" s="25">
        <v>2.2300000000000002E-3</v>
      </c>
      <c r="S289" s="25">
        <f t="shared" ref="S289:S308" si="106">R289-AC289</f>
        <v>2.8350000000000003E-3</v>
      </c>
      <c r="T289" s="25"/>
      <c r="U289" s="25">
        <f t="shared" si="100"/>
        <v>7.622900000000001E-4</v>
      </c>
      <c r="V289" s="25">
        <f t="shared" si="101"/>
        <v>1.7555538700000005E-2</v>
      </c>
      <c r="W289" s="25">
        <v>5.2100000000000002E-3</v>
      </c>
      <c r="X289" s="25">
        <f t="shared" si="89"/>
        <v>5.8149999999999999E-3</v>
      </c>
      <c r="Y289" s="25"/>
      <c r="Z289" s="25">
        <f t="shared" si="102"/>
        <v>1.1644899999999998E-3</v>
      </c>
      <c r="AA289" s="25">
        <f t="shared" si="103"/>
        <v>2.6818204699999997E-2</v>
      </c>
      <c r="AB289" s="25">
        <v>-1.57E-3</v>
      </c>
      <c r="AC289" s="25">
        <f t="shared" si="104"/>
        <v>-6.0499999999999996E-4</v>
      </c>
    </row>
    <row r="290" spans="1:29" s="15" customFormat="1">
      <c r="A290" s="18">
        <v>538</v>
      </c>
      <c r="B290" s="25">
        <v>2.9999999999999997E-4</v>
      </c>
      <c r="C290" s="25">
        <v>2.1299999999999999E-3</v>
      </c>
      <c r="D290" s="25">
        <f t="shared" si="91"/>
        <v>2.7650000000000001E-3</v>
      </c>
      <c r="E290" s="25"/>
      <c r="F290" s="25">
        <f t="shared" si="92"/>
        <v>1.22043E-3</v>
      </c>
      <c r="G290" s="25">
        <f t="shared" si="93"/>
        <v>2.81065029E-2</v>
      </c>
      <c r="H290" s="25">
        <v>2E-3</v>
      </c>
      <c r="I290" s="25">
        <f t="shared" si="94"/>
        <v>2.6350000000000002E-3</v>
      </c>
      <c r="J290" s="25"/>
      <c r="K290" s="25">
        <f t="shared" si="95"/>
        <v>1.1417300000000001E-3</v>
      </c>
      <c r="L290" s="25">
        <f t="shared" si="96"/>
        <v>2.6294041900000002E-2</v>
      </c>
      <c r="M290" s="25">
        <v>2E-3</v>
      </c>
      <c r="N290" s="25">
        <f t="shared" si="97"/>
        <v>2.6350000000000002E-3</v>
      </c>
      <c r="O290" s="25"/>
      <c r="P290" s="25">
        <f t="shared" si="98"/>
        <v>1.1403300000000002E-3</v>
      </c>
      <c r="Q290" s="25">
        <f t="shared" si="99"/>
        <v>2.6261799900000004E-2</v>
      </c>
      <c r="R290" s="25">
        <v>1.9400000000000001E-3</v>
      </c>
      <c r="S290" s="25">
        <f t="shared" si="106"/>
        <v>2.575E-3</v>
      </c>
      <c r="T290" s="25"/>
      <c r="U290" s="25">
        <f t="shared" si="100"/>
        <v>5.0228999999999985E-4</v>
      </c>
      <c r="V290" s="25">
        <f t="shared" si="101"/>
        <v>1.1567738699999996E-2</v>
      </c>
      <c r="W290" s="25">
        <v>5.13E-3</v>
      </c>
      <c r="X290" s="25">
        <f t="shared" si="89"/>
        <v>5.7650000000000002E-3</v>
      </c>
      <c r="Y290" s="25"/>
      <c r="Z290" s="25">
        <f t="shared" si="102"/>
        <v>1.1144900000000001E-3</v>
      </c>
      <c r="AA290" s="25">
        <f t="shared" si="103"/>
        <v>2.5666704700000004E-2</v>
      </c>
      <c r="AB290" s="25">
        <v>-1.57E-3</v>
      </c>
      <c r="AC290" s="25">
        <f t="shared" si="104"/>
        <v>-6.3500000000000004E-4</v>
      </c>
    </row>
    <row r="291" spans="1:29" s="15" customFormat="1">
      <c r="A291" s="18">
        <v>539</v>
      </c>
      <c r="B291" s="25">
        <v>3.8999999999999999E-4</v>
      </c>
      <c r="C291" s="25">
        <v>2.15E-3</v>
      </c>
      <c r="D291" s="25">
        <f t="shared" si="91"/>
        <v>2.715E-3</v>
      </c>
      <c r="E291" s="25"/>
      <c r="F291" s="25">
        <f t="shared" si="92"/>
        <v>1.1704299999999999E-3</v>
      </c>
      <c r="G291" s="25">
        <f t="shared" si="93"/>
        <v>2.6955002899999997E-2</v>
      </c>
      <c r="H291" s="25">
        <v>2.0400000000000001E-3</v>
      </c>
      <c r="I291" s="25">
        <f t="shared" si="94"/>
        <v>2.6050000000000001E-3</v>
      </c>
      <c r="J291" s="25"/>
      <c r="K291" s="25">
        <f t="shared" si="95"/>
        <v>1.11173E-3</v>
      </c>
      <c r="L291" s="25">
        <f t="shared" si="96"/>
        <v>2.5603141900000001E-2</v>
      </c>
      <c r="M291" s="25">
        <v>2.0400000000000001E-3</v>
      </c>
      <c r="N291" s="25">
        <f t="shared" si="97"/>
        <v>2.6050000000000001E-3</v>
      </c>
      <c r="O291" s="25"/>
      <c r="P291" s="25">
        <f t="shared" si="98"/>
        <v>1.1103300000000001E-3</v>
      </c>
      <c r="Q291" s="25">
        <f t="shared" si="99"/>
        <v>2.5570899900000003E-2</v>
      </c>
      <c r="R291" s="25">
        <v>2.0899999999999998E-3</v>
      </c>
      <c r="S291" s="25">
        <f t="shared" si="106"/>
        <v>2.6549999999999998E-3</v>
      </c>
      <c r="T291" s="25"/>
      <c r="U291" s="25">
        <f t="shared" si="100"/>
        <v>5.8228999999999963E-4</v>
      </c>
      <c r="V291" s="25">
        <f t="shared" si="101"/>
        <v>1.3410138699999992E-2</v>
      </c>
      <c r="W291" s="25">
        <v>5.1799999999999997E-3</v>
      </c>
      <c r="X291" s="25">
        <f t="shared" si="89"/>
        <v>5.7450000000000001E-3</v>
      </c>
      <c r="Y291" s="25"/>
      <c r="Z291" s="25">
        <f t="shared" si="102"/>
        <v>1.09449E-3</v>
      </c>
      <c r="AA291" s="25">
        <f t="shared" si="103"/>
        <v>2.5206104700000002E-2</v>
      </c>
      <c r="AB291" s="25">
        <v>-1.5200000000000001E-3</v>
      </c>
      <c r="AC291" s="25">
        <f t="shared" si="104"/>
        <v>-5.6500000000000007E-4</v>
      </c>
    </row>
    <row r="292" spans="1:29" s="15" customFormat="1">
      <c r="A292" s="18">
        <v>540</v>
      </c>
      <c r="B292" s="25">
        <v>3.5E-4</v>
      </c>
      <c r="C292" s="25">
        <v>2.14E-3</v>
      </c>
      <c r="D292" s="25">
        <f t="shared" si="91"/>
        <v>2.7499999999999998E-3</v>
      </c>
      <c r="E292" s="25"/>
      <c r="F292" s="25">
        <f t="shared" si="92"/>
        <v>1.2054299999999997E-3</v>
      </c>
      <c r="G292" s="25">
        <f t="shared" si="93"/>
        <v>2.7761052899999996E-2</v>
      </c>
      <c r="H292" s="25">
        <v>1.9599999999999999E-3</v>
      </c>
      <c r="I292" s="25">
        <f t="shared" si="94"/>
        <v>2.5699999999999998E-3</v>
      </c>
      <c r="J292" s="25"/>
      <c r="K292" s="25">
        <f t="shared" si="95"/>
        <v>1.0767299999999997E-3</v>
      </c>
      <c r="L292" s="25">
        <f t="shared" si="96"/>
        <v>2.4797091899999995E-2</v>
      </c>
      <c r="M292" s="25">
        <v>1.9599999999999999E-3</v>
      </c>
      <c r="N292" s="25">
        <f t="shared" si="97"/>
        <v>2.5699999999999998E-3</v>
      </c>
      <c r="O292" s="25"/>
      <c r="P292" s="25">
        <f t="shared" si="98"/>
        <v>1.0753299999999998E-3</v>
      </c>
      <c r="Q292" s="25">
        <f t="shared" si="99"/>
        <v>2.4764849899999997E-2</v>
      </c>
      <c r="R292" s="25">
        <v>2.14E-3</v>
      </c>
      <c r="S292" s="25">
        <f t="shared" si="106"/>
        <v>2.7499999999999998E-3</v>
      </c>
      <c r="T292" s="25"/>
      <c r="U292" s="25">
        <f t="shared" si="100"/>
        <v>6.7728999999999966E-4</v>
      </c>
      <c r="V292" s="25">
        <f t="shared" si="101"/>
        <v>1.5597988699999994E-2</v>
      </c>
      <c r="W292" s="25">
        <v>5.2300000000000003E-3</v>
      </c>
      <c r="X292" s="25">
        <f t="shared" si="89"/>
        <v>5.8400000000000006E-3</v>
      </c>
      <c r="Y292" s="25"/>
      <c r="Z292" s="25">
        <f t="shared" si="102"/>
        <v>1.1894900000000005E-3</v>
      </c>
      <c r="AA292" s="25">
        <f t="shared" si="103"/>
        <v>2.7393954700000014E-2</v>
      </c>
      <c r="AB292" s="25">
        <v>-1.57E-3</v>
      </c>
      <c r="AC292" s="25">
        <f t="shared" si="104"/>
        <v>-6.0999999999999997E-4</v>
      </c>
    </row>
    <row r="293" spans="1:29" s="15" customFormat="1">
      <c r="A293" s="18">
        <v>541</v>
      </c>
      <c r="B293" s="25">
        <v>3.3E-4</v>
      </c>
      <c r="C293" s="25">
        <v>2.1099999999999999E-3</v>
      </c>
      <c r="D293" s="25">
        <f t="shared" si="91"/>
        <v>2.715E-3</v>
      </c>
      <c r="E293" s="25"/>
      <c r="F293" s="25">
        <f t="shared" si="92"/>
        <v>1.1704299999999999E-3</v>
      </c>
      <c r="G293" s="25">
        <f t="shared" si="93"/>
        <v>2.6955002899999997E-2</v>
      </c>
      <c r="H293" s="25">
        <v>1.92E-3</v>
      </c>
      <c r="I293" s="25">
        <f t="shared" si="94"/>
        <v>2.5249999999999999E-3</v>
      </c>
      <c r="J293" s="25"/>
      <c r="K293" s="25">
        <f t="shared" si="95"/>
        <v>1.0317299999999998E-3</v>
      </c>
      <c r="L293" s="25">
        <f t="shared" si="96"/>
        <v>2.3760741899999997E-2</v>
      </c>
      <c r="M293" s="25">
        <v>1.92E-3</v>
      </c>
      <c r="N293" s="25">
        <f t="shared" si="97"/>
        <v>2.5249999999999999E-3</v>
      </c>
      <c r="O293" s="25"/>
      <c r="P293" s="25">
        <f t="shared" si="98"/>
        <v>1.0303299999999999E-3</v>
      </c>
      <c r="Q293" s="25">
        <f t="shared" si="99"/>
        <v>2.3728499899999998E-2</v>
      </c>
      <c r="R293" s="25">
        <v>2.1299999999999999E-3</v>
      </c>
      <c r="S293" s="25">
        <f t="shared" si="106"/>
        <v>2.735E-3</v>
      </c>
      <c r="T293" s="25"/>
      <c r="U293" s="25">
        <f t="shared" si="100"/>
        <v>6.6228999999999984E-4</v>
      </c>
      <c r="V293" s="25">
        <f t="shared" si="101"/>
        <v>1.5252538699999997E-2</v>
      </c>
      <c r="W293" s="25">
        <v>5.13E-3</v>
      </c>
      <c r="X293" s="25">
        <f t="shared" si="89"/>
        <v>5.7349999999999996E-3</v>
      </c>
      <c r="Y293" s="25"/>
      <c r="Z293" s="25">
        <f t="shared" si="102"/>
        <v>1.0844899999999996E-3</v>
      </c>
      <c r="AA293" s="25">
        <f t="shared" si="103"/>
        <v>2.4975804699999993E-2</v>
      </c>
      <c r="AB293" s="25">
        <v>-1.5399999999999999E-3</v>
      </c>
      <c r="AC293" s="25">
        <f t="shared" si="104"/>
        <v>-6.0499999999999996E-4</v>
      </c>
    </row>
    <row r="294" spans="1:29" s="15" customFormat="1">
      <c r="A294" s="18">
        <v>542</v>
      </c>
      <c r="B294" s="25">
        <v>6.8999999999999997E-5</v>
      </c>
      <c r="C294" s="25">
        <v>2.2399999999999998E-3</v>
      </c>
      <c r="D294" s="25">
        <f t="shared" si="91"/>
        <v>2.9454999999999998E-3</v>
      </c>
      <c r="E294" s="25"/>
      <c r="F294" s="25">
        <f t="shared" si="92"/>
        <v>1.4009299999999997E-3</v>
      </c>
      <c r="G294" s="25">
        <f t="shared" si="93"/>
        <v>3.2263417899999994E-2</v>
      </c>
      <c r="H294" s="25">
        <v>2.0799999999999998E-3</v>
      </c>
      <c r="I294" s="25">
        <f t="shared" si="94"/>
        <v>2.7854999999999998E-3</v>
      </c>
      <c r="J294" s="25"/>
      <c r="K294" s="25">
        <f t="shared" si="95"/>
        <v>1.2922299999999997E-3</v>
      </c>
      <c r="L294" s="25">
        <f t="shared" si="96"/>
        <v>2.9760056899999995E-2</v>
      </c>
      <c r="M294" s="25">
        <v>2.0799999999999998E-3</v>
      </c>
      <c r="N294" s="25">
        <f t="shared" si="97"/>
        <v>2.7854999999999998E-3</v>
      </c>
      <c r="O294" s="25"/>
      <c r="P294" s="25">
        <f t="shared" si="98"/>
        <v>1.2908299999999998E-3</v>
      </c>
      <c r="Q294" s="25">
        <f t="shared" si="99"/>
        <v>2.9727814899999996E-2</v>
      </c>
      <c r="R294" s="25">
        <v>2.16E-3</v>
      </c>
      <c r="S294" s="25">
        <f t="shared" si="106"/>
        <v>2.8655E-3</v>
      </c>
      <c r="T294" s="25"/>
      <c r="U294" s="25">
        <f t="shared" si="100"/>
        <v>7.9278999999999981E-4</v>
      </c>
      <c r="V294" s="25">
        <f t="shared" si="101"/>
        <v>1.8257953699999996E-2</v>
      </c>
      <c r="W294" s="25">
        <v>5.0899999999999999E-3</v>
      </c>
      <c r="X294" s="25">
        <f t="shared" si="89"/>
        <v>5.7955000000000003E-3</v>
      </c>
      <c r="Y294" s="25"/>
      <c r="Z294" s="25">
        <f t="shared" si="102"/>
        <v>1.1449900000000002E-3</v>
      </c>
      <c r="AA294" s="25">
        <f t="shared" si="103"/>
        <v>2.6369119700000006E-2</v>
      </c>
      <c r="AB294" s="25">
        <v>-1.48E-3</v>
      </c>
      <c r="AC294" s="25">
        <f t="shared" si="104"/>
        <v>-7.0549999999999996E-4</v>
      </c>
    </row>
    <row r="295" spans="1:29" s="15" customFormat="1">
      <c r="A295" s="18">
        <v>543</v>
      </c>
      <c r="B295" s="25">
        <v>2.7E-4</v>
      </c>
      <c r="C295" s="25">
        <v>2.2000000000000001E-3</v>
      </c>
      <c r="D295" s="25">
        <f t="shared" si="91"/>
        <v>2.8800000000000002E-3</v>
      </c>
      <c r="E295" s="25"/>
      <c r="F295" s="25">
        <f t="shared" si="92"/>
        <v>1.3354300000000001E-3</v>
      </c>
      <c r="G295" s="25">
        <f t="shared" si="93"/>
        <v>3.0754952900000004E-2</v>
      </c>
      <c r="H295" s="25">
        <v>2E-3</v>
      </c>
      <c r="I295" s="25">
        <f t="shared" si="94"/>
        <v>2.6800000000000001E-3</v>
      </c>
      <c r="J295" s="25"/>
      <c r="K295" s="25">
        <f t="shared" si="95"/>
        <v>1.18673E-3</v>
      </c>
      <c r="L295" s="25">
        <f t="shared" si="96"/>
        <v>2.7330391900000001E-2</v>
      </c>
      <c r="M295" s="25">
        <v>1E-3</v>
      </c>
      <c r="N295" s="25">
        <f t="shared" si="97"/>
        <v>1.6800000000000001E-3</v>
      </c>
      <c r="O295" s="25"/>
      <c r="P295" s="25">
        <f t="shared" si="98"/>
        <v>1.8533000000000004E-4</v>
      </c>
      <c r="Q295" s="25">
        <f t="shared" si="99"/>
        <v>4.2681499000000013E-3</v>
      </c>
      <c r="R295" s="25">
        <v>2.15E-3</v>
      </c>
      <c r="S295" s="25">
        <f t="shared" si="106"/>
        <v>2.8300000000000001E-3</v>
      </c>
      <c r="T295" s="25"/>
      <c r="U295" s="25">
        <f t="shared" si="100"/>
        <v>7.5728999999999987E-4</v>
      </c>
      <c r="V295" s="25">
        <f t="shared" si="101"/>
        <v>1.7440388699999997E-2</v>
      </c>
      <c r="W295" s="25">
        <v>5.1399999999999996E-3</v>
      </c>
      <c r="X295" s="25">
        <f t="shared" si="89"/>
        <v>5.8199999999999997E-3</v>
      </c>
      <c r="Y295" s="25"/>
      <c r="Z295" s="25">
        <f t="shared" si="102"/>
        <v>1.1694899999999996E-3</v>
      </c>
      <c r="AA295" s="25">
        <f t="shared" si="103"/>
        <v>2.6933354699999992E-2</v>
      </c>
      <c r="AB295" s="25">
        <v>-1.6299999999999999E-3</v>
      </c>
      <c r="AC295" s="25">
        <f t="shared" si="104"/>
        <v>-6.7999999999999994E-4</v>
      </c>
    </row>
    <row r="296" spans="1:29" s="15" customFormat="1">
      <c r="A296" s="18">
        <v>544</v>
      </c>
      <c r="B296" s="25">
        <v>2.0000000000000001E-4</v>
      </c>
      <c r="C296" s="25">
        <v>2.1199999999999999E-3</v>
      </c>
      <c r="D296" s="25">
        <f t="shared" si="91"/>
        <v>2.8049999999999998E-3</v>
      </c>
      <c r="E296" s="25"/>
      <c r="F296" s="25">
        <f t="shared" si="92"/>
        <v>1.2604299999999997E-3</v>
      </c>
      <c r="G296" s="25">
        <f t="shared" si="93"/>
        <v>2.9027702899999994E-2</v>
      </c>
      <c r="H296" s="25">
        <v>1.99E-3</v>
      </c>
      <c r="I296" s="25">
        <f t="shared" si="94"/>
        <v>2.6749999999999999E-3</v>
      </c>
      <c r="J296" s="25"/>
      <c r="K296" s="25">
        <f t="shared" si="95"/>
        <v>1.1817299999999998E-3</v>
      </c>
      <c r="L296" s="25">
        <f t="shared" si="96"/>
        <v>2.7215241899999996E-2</v>
      </c>
      <c r="M296" s="25">
        <v>1.99E-3</v>
      </c>
      <c r="N296" s="25">
        <f t="shared" si="97"/>
        <v>2.6749999999999999E-3</v>
      </c>
      <c r="O296" s="25"/>
      <c r="P296" s="25">
        <f t="shared" si="98"/>
        <v>1.1803299999999998E-3</v>
      </c>
      <c r="Q296" s="25">
        <f t="shared" si="99"/>
        <v>2.7182999899999997E-2</v>
      </c>
      <c r="R296" s="25">
        <v>2.0899999999999998E-3</v>
      </c>
      <c r="S296" s="25">
        <f t="shared" si="106"/>
        <v>2.7749999999999997E-3</v>
      </c>
      <c r="T296" s="25"/>
      <c r="U296" s="25">
        <f t="shared" si="100"/>
        <v>7.0228999999999951E-4</v>
      </c>
      <c r="V296" s="25">
        <f t="shared" si="101"/>
        <v>1.6173738699999989E-2</v>
      </c>
      <c r="W296" s="25">
        <v>5.1500000000000001E-3</v>
      </c>
      <c r="X296" s="25">
        <f t="shared" si="89"/>
        <v>5.8349999999999999E-3</v>
      </c>
      <c r="Y296" s="25"/>
      <c r="Z296" s="25">
        <f t="shared" si="102"/>
        <v>1.1844899999999998E-3</v>
      </c>
      <c r="AA296" s="25">
        <f t="shared" si="103"/>
        <v>2.7278804699999999E-2</v>
      </c>
      <c r="AB296" s="25">
        <v>-1.57E-3</v>
      </c>
      <c r="AC296" s="25">
        <f t="shared" si="104"/>
        <v>-6.8499999999999995E-4</v>
      </c>
    </row>
    <row r="297" spans="1:29" s="15" customFormat="1">
      <c r="A297" s="18">
        <v>545</v>
      </c>
      <c r="B297" s="25">
        <v>3.3E-4</v>
      </c>
      <c r="C297" s="25">
        <v>2.1199999999999999E-3</v>
      </c>
      <c r="D297" s="25">
        <f t="shared" si="91"/>
        <v>2.7299999999999998E-3</v>
      </c>
      <c r="E297" s="25"/>
      <c r="F297" s="25">
        <f t="shared" si="92"/>
        <v>1.1854299999999997E-3</v>
      </c>
      <c r="G297" s="25">
        <f t="shared" si="93"/>
        <v>2.7300452899999994E-2</v>
      </c>
      <c r="H297" s="25">
        <v>1.9400000000000001E-3</v>
      </c>
      <c r="I297" s="25">
        <f t="shared" si="94"/>
        <v>2.5500000000000002E-3</v>
      </c>
      <c r="J297" s="25"/>
      <c r="K297" s="25">
        <f t="shared" si="95"/>
        <v>1.0567300000000001E-3</v>
      </c>
      <c r="L297" s="25">
        <f t="shared" si="96"/>
        <v>2.4336491900000003E-2</v>
      </c>
      <c r="M297" s="25">
        <v>1.9400000000000001E-3</v>
      </c>
      <c r="N297" s="25">
        <f t="shared" si="97"/>
        <v>2.5500000000000002E-3</v>
      </c>
      <c r="O297" s="25"/>
      <c r="P297" s="25">
        <f t="shared" si="98"/>
        <v>1.0553300000000002E-3</v>
      </c>
      <c r="Q297" s="25">
        <f t="shared" si="99"/>
        <v>2.4304249900000005E-2</v>
      </c>
      <c r="R297" s="25">
        <v>2.0400000000000001E-3</v>
      </c>
      <c r="S297" s="25">
        <f t="shared" si="106"/>
        <v>2.65E-3</v>
      </c>
      <c r="T297" s="25"/>
      <c r="U297" s="25">
        <f t="shared" si="100"/>
        <v>5.7728999999999983E-4</v>
      </c>
      <c r="V297" s="25">
        <f t="shared" si="101"/>
        <v>1.3294988699999996E-2</v>
      </c>
      <c r="W297" s="25">
        <v>5.11E-3</v>
      </c>
      <c r="X297" s="25">
        <f t="shared" si="89"/>
        <v>5.7200000000000003E-3</v>
      </c>
      <c r="Y297" s="25"/>
      <c r="Z297" s="25">
        <f t="shared" si="102"/>
        <v>1.0694900000000002E-3</v>
      </c>
      <c r="AA297" s="25">
        <f t="shared" si="103"/>
        <v>2.4630354700000006E-2</v>
      </c>
      <c r="AB297" s="25">
        <v>-1.5499999999999999E-3</v>
      </c>
      <c r="AC297" s="25">
        <f t="shared" si="104"/>
        <v>-6.0999999999999997E-4</v>
      </c>
    </row>
    <row r="298" spans="1:29" s="15" customFormat="1">
      <c r="A298" s="18">
        <v>546</v>
      </c>
      <c r="B298" s="25">
        <v>3.2000000000000003E-4</v>
      </c>
      <c r="C298" s="25">
        <v>2.0999999999999999E-3</v>
      </c>
      <c r="D298" s="25">
        <f t="shared" si="91"/>
        <v>2.6749999999999999E-3</v>
      </c>
      <c r="E298" s="25"/>
      <c r="F298" s="25">
        <f t="shared" si="92"/>
        <v>1.1304299999999998E-3</v>
      </c>
      <c r="G298" s="25">
        <f t="shared" si="93"/>
        <v>2.6033802899999996E-2</v>
      </c>
      <c r="H298" s="25">
        <v>1.92E-3</v>
      </c>
      <c r="I298" s="25">
        <f t="shared" si="94"/>
        <v>2.4949999999999998E-3</v>
      </c>
      <c r="J298" s="25"/>
      <c r="K298" s="25">
        <f t="shared" si="95"/>
        <v>1.0017299999999997E-3</v>
      </c>
      <c r="L298" s="25">
        <f t="shared" si="96"/>
        <v>2.3069841899999995E-2</v>
      </c>
      <c r="M298" s="25">
        <v>1.92E-3</v>
      </c>
      <c r="N298" s="25">
        <f t="shared" si="97"/>
        <v>2.4949999999999998E-3</v>
      </c>
      <c r="O298" s="25"/>
      <c r="P298" s="25">
        <f t="shared" si="98"/>
        <v>1.0003299999999998E-3</v>
      </c>
      <c r="Q298" s="25">
        <f t="shared" si="99"/>
        <v>2.3037599899999997E-2</v>
      </c>
      <c r="R298" s="25">
        <v>2.0100000000000001E-3</v>
      </c>
      <c r="S298" s="25">
        <f t="shared" si="106"/>
        <v>2.5850000000000001E-3</v>
      </c>
      <c r="T298" s="25"/>
      <c r="U298" s="25">
        <f t="shared" si="100"/>
        <v>5.1228999999999988E-4</v>
      </c>
      <c r="V298" s="25">
        <f t="shared" si="101"/>
        <v>1.1798038699999997E-2</v>
      </c>
      <c r="W298" s="25">
        <v>5.0000000000000001E-3</v>
      </c>
      <c r="X298" s="25">
        <f t="shared" si="89"/>
        <v>5.5750000000000001E-3</v>
      </c>
      <c r="Y298" s="25"/>
      <c r="Z298" s="25">
        <f t="shared" si="102"/>
        <v>9.2449000000000003E-4</v>
      </c>
      <c r="AA298" s="25">
        <f t="shared" si="103"/>
        <v>2.1291004700000001E-2</v>
      </c>
      <c r="AB298" s="25">
        <v>-1.47E-3</v>
      </c>
      <c r="AC298" s="25">
        <f t="shared" si="104"/>
        <v>-5.7499999999999999E-4</v>
      </c>
    </row>
    <row r="299" spans="1:29" s="15" customFormat="1">
      <c r="A299" s="18">
        <v>547</v>
      </c>
      <c r="B299" s="25">
        <v>3.8999999999999999E-4</v>
      </c>
      <c r="C299" s="25">
        <v>2.0899999999999998E-3</v>
      </c>
      <c r="D299" s="25">
        <f t="shared" si="91"/>
        <v>2.5799999999999998E-3</v>
      </c>
      <c r="E299" s="25"/>
      <c r="F299" s="25">
        <f t="shared" si="92"/>
        <v>1.0354299999999997E-3</v>
      </c>
      <c r="G299" s="25">
        <f t="shared" si="93"/>
        <v>2.3845952899999995E-2</v>
      </c>
      <c r="H299" s="25">
        <v>1.89E-3</v>
      </c>
      <c r="I299" s="25">
        <f t="shared" si="94"/>
        <v>2.3800000000000002E-3</v>
      </c>
      <c r="J299" s="25"/>
      <c r="K299" s="25">
        <f t="shared" si="95"/>
        <v>8.8673000000000007E-4</v>
      </c>
      <c r="L299" s="25">
        <f t="shared" si="96"/>
        <v>2.0421391900000002E-2</v>
      </c>
      <c r="M299" s="25">
        <v>1.89E-3</v>
      </c>
      <c r="N299" s="25">
        <f t="shared" si="97"/>
        <v>2.3800000000000002E-3</v>
      </c>
      <c r="O299" s="25"/>
      <c r="P299" s="25">
        <f t="shared" si="98"/>
        <v>8.8533000000000014E-4</v>
      </c>
      <c r="Q299" s="25">
        <f t="shared" si="99"/>
        <v>2.0389149900000004E-2</v>
      </c>
      <c r="R299" s="25">
        <v>1.9400000000000001E-3</v>
      </c>
      <c r="S299" s="25">
        <f t="shared" si="106"/>
        <v>2.4299999999999999E-3</v>
      </c>
      <c r="T299" s="25"/>
      <c r="U299" s="25">
        <f t="shared" si="100"/>
        <v>3.5728999999999969E-4</v>
      </c>
      <c r="V299" s="25">
        <f t="shared" si="101"/>
        <v>8.2283886999999934E-3</v>
      </c>
      <c r="W299" s="25">
        <v>4.96E-3</v>
      </c>
      <c r="X299" s="25">
        <f t="shared" si="89"/>
        <v>5.45E-3</v>
      </c>
      <c r="Y299" s="25"/>
      <c r="Z299" s="25">
        <f t="shared" si="102"/>
        <v>7.9948999999999992E-4</v>
      </c>
      <c r="AA299" s="25">
        <f t="shared" si="103"/>
        <v>1.8412254699999998E-2</v>
      </c>
      <c r="AB299" s="25">
        <v>-1.3699999999999999E-3</v>
      </c>
      <c r="AC299" s="25">
        <f t="shared" si="104"/>
        <v>-4.8999999999999998E-4</v>
      </c>
    </row>
    <row r="300" spans="1:29" s="15" customFormat="1">
      <c r="A300" s="18">
        <v>548</v>
      </c>
      <c r="B300" s="25">
        <v>3.3E-4</v>
      </c>
      <c r="C300" s="25">
        <v>2.0400000000000001E-3</v>
      </c>
      <c r="D300" s="25">
        <f t="shared" si="91"/>
        <v>2.6300000000000004E-3</v>
      </c>
      <c r="E300" s="25"/>
      <c r="F300" s="25">
        <f t="shared" si="92"/>
        <v>1.0854300000000003E-3</v>
      </c>
      <c r="G300" s="25">
        <f t="shared" si="93"/>
        <v>2.4997452900000008E-2</v>
      </c>
      <c r="H300" s="25">
        <v>1.81E-3</v>
      </c>
      <c r="I300" s="25">
        <f t="shared" si="94"/>
        <v>2.4000000000000002E-3</v>
      </c>
      <c r="J300" s="25"/>
      <c r="K300" s="25">
        <f t="shared" si="95"/>
        <v>9.0673000000000012E-4</v>
      </c>
      <c r="L300" s="25">
        <f t="shared" si="96"/>
        <v>2.0881991900000004E-2</v>
      </c>
      <c r="M300" s="25">
        <v>1.81E-3</v>
      </c>
      <c r="N300" s="25">
        <f t="shared" si="97"/>
        <v>2.4000000000000002E-3</v>
      </c>
      <c r="O300" s="25"/>
      <c r="P300" s="25">
        <f t="shared" si="98"/>
        <v>9.053300000000002E-4</v>
      </c>
      <c r="Q300" s="25">
        <f t="shared" si="99"/>
        <v>2.0849749900000006E-2</v>
      </c>
      <c r="R300" s="25">
        <v>1.9400000000000001E-3</v>
      </c>
      <c r="S300" s="25">
        <f t="shared" si="106"/>
        <v>2.5300000000000001E-3</v>
      </c>
      <c r="T300" s="25"/>
      <c r="U300" s="25">
        <f t="shared" si="100"/>
        <v>4.5728999999999995E-4</v>
      </c>
      <c r="V300" s="25">
        <f t="shared" si="101"/>
        <v>1.05313887E-2</v>
      </c>
      <c r="W300" s="25">
        <v>5.11E-3</v>
      </c>
      <c r="X300" s="25">
        <f t="shared" si="89"/>
        <v>5.7000000000000002E-3</v>
      </c>
      <c r="Y300" s="25"/>
      <c r="Z300" s="25">
        <f t="shared" si="102"/>
        <v>1.0494900000000001E-3</v>
      </c>
      <c r="AA300" s="25">
        <f t="shared" si="103"/>
        <v>2.4169754700000004E-2</v>
      </c>
      <c r="AB300" s="25">
        <v>-1.5100000000000001E-3</v>
      </c>
      <c r="AC300" s="25">
        <f t="shared" si="104"/>
        <v>-5.9000000000000003E-4</v>
      </c>
    </row>
    <row r="301" spans="1:29" s="15" customFormat="1">
      <c r="A301" s="18">
        <v>549</v>
      </c>
      <c r="B301" s="25">
        <v>4.6999999999999999E-4</v>
      </c>
      <c r="C301" s="25">
        <v>2.14E-3</v>
      </c>
      <c r="D301" s="25">
        <f t="shared" si="91"/>
        <v>2.63E-3</v>
      </c>
      <c r="E301" s="25"/>
      <c r="F301" s="25">
        <f t="shared" si="92"/>
        <v>1.0854299999999999E-3</v>
      </c>
      <c r="G301" s="25">
        <f t="shared" si="93"/>
        <v>2.4997452899999998E-2</v>
      </c>
      <c r="H301" s="25">
        <v>1.9499999999999999E-3</v>
      </c>
      <c r="I301" s="25">
        <f t="shared" si="94"/>
        <v>2.4399999999999999E-3</v>
      </c>
      <c r="J301" s="25"/>
      <c r="K301" s="25">
        <f t="shared" si="95"/>
        <v>9.4672999999999979E-4</v>
      </c>
      <c r="L301" s="25">
        <f t="shared" si="96"/>
        <v>2.1803191899999998E-2</v>
      </c>
      <c r="M301" s="25">
        <v>1.9499999999999999E-3</v>
      </c>
      <c r="N301" s="25">
        <f t="shared" si="97"/>
        <v>2.4399999999999999E-3</v>
      </c>
      <c r="O301" s="25"/>
      <c r="P301" s="25">
        <f t="shared" si="98"/>
        <v>9.4532999999999987E-4</v>
      </c>
      <c r="Q301" s="25">
        <f t="shared" si="99"/>
        <v>2.1770949899999999E-2</v>
      </c>
      <c r="R301" s="25">
        <v>1.9400000000000001E-3</v>
      </c>
      <c r="S301" s="25">
        <f t="shared" si="106"/>
        <v>2.4299999999999999E-3</v>
      </c>
      <c r="T301" s="25"/>
      <c r="U301" s="25">
        <f t="shared" si="100"/>
        <v>3.5728999999999969E-4</v>
      </c>
      <c r="V301" s="25">
        <f t="shared" si="101"/>
        <v>8.2283886999999934E-3</v>
      </c>
      <c r="W301" s="25">
        <v>5.0000000000000001E-3</v>
      </c>
      <c r="X301" s="25">
        <f t="shared" si="89"/>
        <v>5.4900000000000001E-3</v>
      </c>
      <c r="Y301" s="25"/>
      <c r="Z301" s="25">
        <f t="shared" si="102"/>
        <v>8.3949000000000003E-4</v>
      </c>
      <c r="AA301" s="25">
        <f t="shared" si="103"/>
        <v>1.9333454700000002E-2</v>
      </c>
      <c r="AB301" s="25">
        <v>-1.4499999999999999E-3</v>
      </c>
      <c r="AC301" s="25">
        <f t="shared" si="104"/>
        <v>-4.8999999999999998E-4</v>
      </c>
    </row>
    <row r="302" spans="1:29" s="15" customFormat="1">
      <c r="A302" s="18">
        <v>550</v>
      </c>
      <c r="B302" s="25">
        <v>1.6000000000000001E-4</v>
      </c>
      <c r="C302" s="25">
        <v>1.9400000000000001E-3</v>
      </c>
      <c r="D302" s="25">
        <f t="shared" si="91"/>
        <v>2.6849999999999999E-3</v>
      </c>
      <c r="E302" s="25"/>
      <c r="F302" s="25">
        <f t="shared" si="92"/>
        <v>1.1404299999999998E-3</v>
      </c>
      <c r="G302" s="25">
        <f t="shared" si="93"/>
        <v>2.6264102899999996E-2</v>
      </c>
      <c r="H302" s="25">
        <v>1.7700000000000001E-3</v>
      </c>
      <c r="I302" s="25">
        <f t="shared" si="94"/>
        <v>2.5149999999999999E-3</v>
      </c>
      <c r="J302" s="25"/>
      <c r="K302" s="25">
        <f t="shared" si="95"/>
        <v>1.0217299999999998E-3</v>
      </c>
      <c r="L302" s="25">
        <f t="shared" si="96"/>
        <v>2.3530441899999997E-2</v>
      </c>
      <c r="M302" s="25">
        <v>1.7700000000000001E-3</v>
      </c>
      <c r="N302" s="25">
        <f t="shared" si="97"/>
        <v>2.5149999999999999E-3</v>
      </c>
      <c r="O302" s="25"/>
      <c r="P302" s="25">
        <f t="shared" si="98"/>
        <v>1.0203299999999998E-3</v>
      </c>
      <c r="Q302" s="25">
        <f t="shared" si="99"/>
        <v>2.3498199899999999E-2</v>
      </c>
      <c r="R302" s="25">
        <v>1.9400000000000001E-3</v>
      </c>
      <c r="S302" s="25">
        <f t="shared" si="106"/>
        <v>2.6849999999999999E-3</v>
      </c>
      <c r="T302" s="25"/>
      <c r="U302" s="25">
        <f t="shared" si="100"/>
        <v>6.1228999999999971E-4</v>
      </c>
      <c r="V302" s="25">
        <f t="shared" si="101"/>
        <v>1.4101038699999994E-2</v>
      </c>
      <c r="W302" s="25">
        <v>5.0499999999999998E-3</v>
      </c>
      <c r="X302" s="25">
        <f t="shared" si="89"/>
        <v>5.7949999999999998E-3</v>
      </c>
      <c r="Y302" s="25"/>
      <c r="Z302" s="25">
        <f t="shared" si="102"/>
        <v>1.1444899999999997E-3</v>
      </c>
      <c r="AA302" s="25">
        <f t="shared" si="103"/>
        <v>2.6357604699999995E-2</v>
      </c>
      <c r="AB302" s="25">
        <v>-1.65E-3</v>
      </c>
      <c r="AC302" s="25">
        <f t="shared" si="104"/>
        <v>-7.45E-4</v>
      </c>
    </row>
    <row r="303" spans="1:29" s="15" customFormat="1">
      <c r="A303" s="18">
        <v>551</v>
      </c>
      <c r="B303" s="25">
        <v>2.7999999999999998E-4</v>
      </c>
      <c r="C303" s="25">
        <v>2E-3</v>
      </c>
      <c r="D303" s="25">
        <f t="shared" si="91"/>
        <v>2.5799999999999998E-3</v>
      </c>
      <c r="E303" s="25"/>
      <c r="F303" s="25">
        <f t="shared" si="92"/>
        <v>1.0354299999999997E-3</v>
      </c>
      <c r="G303" s="25">
        <f t="shared" si="93"/>
        <v>2.3845952899999995E-2</v>
      </c>
      <c r="H303" s="25">
        <v>1.7799999999999999E-3</v>
      </c>
      <c r="I303" s="25">
        <f t="shared" si="94"/>
        <v>2.3600000000000001E-3</v>
      </c>
      <c r="J303" s="25"/>
      <c r="K303" s="25">
        <f t="shared" si="95"/>
        <v>8.6673000000000002E-4</v>
      </c>
      <c r="L303" s="25">
        <f t="shared" si="96"/>
        <v>1.99607919E-2</v>
      </c>
      <c r="M303" s="25">
        <v>1.7799999999999999E-3</v>
      </c>
      <c r="N303" s="25">
        <f t="shared" si="97"/>
        <v>2.3600000000000001E-3</v>
      </c>
      <c r="O303" s="25"/>
      <c r="P303" s="25">
        <f t="shared" si="98"/>
        <v>8.6533000000000009E-4</v>
      </c>
      <c r="Q303" s="25">
        <f t="shared" si="99"/>
        <v>1.9928549900000002E-2</v>
      </c>
      <c r="R303" s="25">
        <v>1.9300000000000001E-3</v>
      </c>
      <c r="S303" s="25">
        <f t="shared" si="106"/>
        <v>2.5100000000000001E-3</v>
      </c>
      <c r="T303" s="25"/>
      <c r="U303" s="25">
        <f t="shared" si="100"/>
        <v>4.372899999999999E-4</v>
      </c>
      <c r="V303" s="25">
        <f t="shared" si="101"/>
        <v>1.0070788699999998E-2</v>
      </c>
      <c r="W303" s="25">
        <v>4.9699999999999996E-3</v>
      </c>
      <c r="X303" s="25">
        <f t="shared" si="89"/>
        <v>5.5499999999999994E-3</v>
      </c>
      <c r="Y303" s="25"/>
      <c r="Z303" s="25">
        <f t="shared" si="102"/>
        <v>8.9948999999999932E-4</v>
      </c>
      <c r="AA303" s="25">
        <f t="shared" si="103"/>
        <v>2.0715254699999984E-2</v>
      </c>
      <c r="AB303" s="25">
        <v>-1.4400000000000001E-3</v>
      </c>
      <c r="AC303" s="25">
        <f t="shared" si="104"/>
        <v>-5.8E-4</v>
      </c>
    </row>
    <row r="304" spans="1:29" s="15" customFormat="1">
      <c r="A304" s="18">
        <v>552</v>
      </c>
      <c r="B304" s="25">
        <v>1.9000000000000001E-4</v>
      </c>
      <c r="C304" s="25">
        <v>1.97E-3</v>
      </c>
      <c r="D304" s="25">
        <f t="shared" si="91"/>
        <v>2.6150000000000001E-3</v>
      </c>
      <c r="E304" s="25"/>
      <c r="F304" s="25">
        <f t="shared" si="92"/>
        <v>1.07043E-3</v>
      </c>
      <c r="G304" s="25">
        <f t="shared" si="93"/>
        <v>2.4652002900000001E-2</v>
      </c>
      <c r="H304" s="25">
        <v>1.8799999999999999E-3</v>
      </c>
      <c r="I304" s="25">
        <f t="shared" si="94"/>
        <v>2.5249999999999999E-3</v>
      </c>
      <c r="J304" s="25"/>
      <c r="K304" s="25">
        <f t="shared" si="95"/>
        <v>1.0317299999999998E-3</v>
      </c>
      <c r="L304" s="25">
        <f t="shared" si="96"/>
        <v>2.3760741899999997E-2</v>
      </c>
      <c r="M304" s="25">
        <v>1.8799999999999999E-3</v>
      </c>
      <c r="N304" s="25">
        <f t="shared" si="97"/>
        <v>2.5249999999999999E-3</v>
      </c>
      <c r="O304" s="25"/>
      <c r="P304" s="25">
        <f t="shared" si="98"/>
        <v>1.0303299999999999E-3</v>
      </c>
      <c r="Q304" s="25">
        <f t="shared" si="99"/>
        <v>2.3728499899999998E-2</v>
      </c>
      <c r="R304" s="25">
        <v>1.9300000000000001E-3</v>
      </c>
      <c r="S304" s="25">
        <f>R304-AC304</f>
        <v>2.575E-3</v>
      </c>
      <c r="T304" s="25"/>
      <c r="U304" s="25">
        <f t="shared" si="100"/>
        <v>5.0228999999999985E-4</v>
      </c>
      <c r="V304" s="25">
        <f t="shared" si="101"/>
        <v>1.1567738699999996E-2</v>
      </c>
      <c r="W304" s="25">
        <v>5.0200000000000002E-3</v>
      </c>
      <c r="X304" s="25">
        <f t="shared" si="89"/>
        <v>5.6649999999999999E-3</v>
      </c>
      <c r="Y304" s="25"/>
      <c r="Z304" s="25">
        <f t="shared" si="102"/>
        <v>1.0144899999999998E-3</v>
      </c>
      <c r="AA304" s="25">
        <f t="shared" si="103"/>
        <v>2.3363704699999998E-2</v>
      </c>
      <c r="AB304" s="25">
        <v>-1.48E-3</v>
      </c>
      <c r="AC304" s="25">
        <f t="shared" si="104"/>
        <v>-6.4499999999999996E-4</v>
      </c>
    </row>
    <row r="305" spans="1:29" s="15" customFormat="1">
      <c r="A305" s="18">
        <v>553</v>
      </c>
      <c r="B305" s="25">
        <v>2.9999999999999997E-4</v>
      </c>
      <c r="C305" s="25">
        <v>1.98E-3</v>
      </c>
      <c r="D305" s="25">
        <f t="shared" si="91"/>
        <v>2.5850000000000001E-3</v>
      </c>
      <c r="E305" s="25"/>
      <c r="F305" s="25">
        <f t="shared" si="92"/>
        <v>1.04043E-3</v>
      </c>
      <c r="G305" s="25">
        <f t="shared" si="93"/>
        <v>2.39611029E-2</v>
      </c>
      <c r="H305" s="25">
        <v>1.92E-3</v>
      </c>
      <c r="I305" s="25">
        <f t="shared" si="94"/>
        <v>2.5250000000000003E-3</v>
      </c>
      <c r="J305" s="25"/>
      <c r="K305" s="25">
        <f t="shared" si="95"/>
        <v>1.0317300000000002E-3</v>
      </c>
      <c r="L305" s="25">
        <f t="shared" si="96"/>
        <v>2.3760741900000007E-2</v>
      </c>
      <c r="M305" s="25">
        <v>1.92E-3</v>
      </c>
      <c r="N305" s="25">
        <f t="shared" si="97"/>
        <v>2.5250000000000003E-3</v>
      </c>
      <c r="O305" s="25"/>
      <c r="P305" s="25">
        <f t="shared" si="98"/>
        <v>1.0303300000000003E-3</v>
      </c>
      <c r="Q305" s="25">
        <f t="shared" si="99"/>
        <v>2.3728499900000009E-2</v>
      </c>
      <c r="R305" s="25">
        <v>1.91E-3</v>
      </c>
      <c r="S305" s="25">
        <f t="shared" si="106"/>
        <v>2.5149999999999999E-3</v>
      </c>
      <c r="T305" s="25"/>
      <c r="U305" s="25">
        <f t="shared" si="100"/>
        <v>4.422899999999997E-4</v>
      </c>
      <c r="V305" s="25">
        <f t="shared" si="101"/>
        <v>1.0185938699999994E-2</v>
      </c>
      <c r="W305" s="25">
        <v>4.96E-3</v>
      </c>
      <c r="X305" s="25">
        <f t="shared" si="89"/>
        <v>5.5650000000000005E-3</v>
      </c>
      <c r="Y305" s="25"/>
      <c r="Z305" s="25">
        <f t="shared" si="102"/>
        <v>9.1449000000000044E-4</v>
      </c>
      <c r="AA305" s="25">
        <f t="shared" si="103"/>
        <v>2.1060704700000012E-2</v>
      </c>
      <c r="AB305" s="25">
        <v>-1.5100000000000001E-3</v>
      </c>
      <c r="AC305" s="25">
        <f t="shared" si="104"/>
        <v>-6.0500000000000007E-4</v>
      </c>
    </row>
    <row r="306" spans="1:29" s="15" customFormat="1">
      <c r="A306" s="18">
        <v>554</v>
      </c>
      <c r="B306" s="25">
        <v>2.5000000000000001E-4</v>
      </c>
      <c r="C306" s="25">
        <v>1.8400000000000001E-3</v>
      </c>
      <c r="D306" s="25">
        <f t="shared" si="91"/>
        <v>2.4949999999999998E-3</v>
      </c>
      <c r="E306" s="25"/>
      <c r="F306" s="25">
        <f t="shared" si="92"/>
        <v>9.5042999999999972E-4</v>
      </c>
      <c r="G306" s="25">
        <f t="shared" si="93"/>
        <v>2.1888402899999996E-2</v>
      </c>
      <c r="H306" s="25">
        <v>1.8400000000000001E-3</v>
      </c>
      <c r="I306" s="25">
        <f t="shared" si="94"/>
        <v>2.4949999999999998E-3</v>
      </c>
      <c r="J306" s="25"/>
      <c r="K306" s="25">
        <f t="shared" si="95"/>
        <v>1.0017299999999997E-3</v>
      </c>
      <c r="L306" s="25">
        <f t="shared" si="96"/>
        <v>2.3069841899999995E-2</v>
      </c>
      <c r="M306" s="25">
        <v>1.8400000000000001E-3</v>
      </c>
      <c r="N306" s="25">
        <f t="shared" si="97"/>
        <v>2.4949999999999998E-3</v>
      </c>
      <c r="O306" s="25"/>
      <c r="P306" s="25">
        <f t="shared" si="98"/>
        <v>1.0003299999999998E-3</v>
      </c>
      <c r="Q306" s="25">
        <f t="shared" si="99"/>
        <v>2.3037599899999997E-2</v>
      </c>
      <c r="R306" s="25">
        <v>2.0400000000000001E-3</v>
      </c>
      <c r="S306" s="25">
        <f t="shared" si="106"/>
        <v>2.6950000000000003E-3</v>
      </c>
      <c r="T306" s="25"/>
      <c r="U306" s="25">
        <f t="shared" si="100"/>
        <v>6.2229000000000017E-4</v>
      </c>
      <c r="V306" s="25">
        <f t="shared" si="101"/>
        <v>1.4331338700000005E-2</v>
      </c>
      <c r="W306" s="25">
        <v>5.0099999999999997E-3</v>
      </c>
      <c r="X306" s="25">
        <f t="shared" si="89"/>
        <v>5.6649999999999999E-3</v>
      </c>
      <c r="Y306" s="25"/>
      <c r="Z306" s="25">
        <f t="shared" si="102"/>
        <v>1.0144899999999998E-3</v>
      </c>
      <c r="AA306" s="25">
        <f t="shared" si="103"/>
        <v>2.3363704699999998E-2</v>
      </c>
      <c r="AB306" s="25">
        <v>-1.56E-3</v>
      </c>
      <c r="AC306" s="25">
        <f t="shared" si="104"/>
        <v>-6.5499999999999998E-4</v>
      </c>
    </row>
    <row r="307" spans="1:29" s="15" customFormat="1">
      <c r="A307" s="18">
        <v>555</v>
      </c>
      <c r="B307" s="25">
        <v>3.5E-4</v>
      </c>
      <c r="C307" s="25">
        <v>1.99E-3</v>
      </c>
      <c r="D307" s="25">
        <f t="shared" si="91"/>
        <v>2.5399999999999997E-3</v>
      </c>
      <c r="E307" s="25"/>
      <c r="F307" s="25">
        <f t="shared" si="92"/>
        <v>9.9542999999999962E-4</v>
      </c>
      <c r="G307" s="25">
        <f t="shared" si="93"/>
        <v>2.2924752899999991E-2</v>
      </c>
      <c r="H307" s="25">
        <v>1.81E-3</v>
      </c>
      <c r="I307" s="25">
        <f t="shared" si="94"/>
        <v>2.3600000000000001E-3</v>
      </c>
      <c r="J307" s="25"/>
      <c r="K307" s="25">
        <f t="shared" si="95"/>
        <v>8.6673000000000002E-4</v>
      </c>
      <c r="L307" s="25">
        <f t="shared" si="96"/>
        <v>1.99607919E-2</v>
      </c>
      <c r="M307" s="25">
        <v>1.81E-3</v>
      </c>
      <c r="N307" s="25">
        <f t="shared" si="97"/>
        <v>2.3600000000000001E-3</v>
      </c>
      <c r="O307" s="25"/>
      <c r="P307" s="25">
        <f t="shared" si="98"/>
        <v>8.6533000000000009E-4</v>
      </c>
      <c r="Q307" s="25">
        <f t="shared" si="99"/>
        <v>1.9928549900000002E-2</v>
      </c>
      <c r="R307" s="25">
        <v>2.1099999999999999E-3</v>
      </c>
      <c r="S307" s="25">
        <f t="shared" si="106"/>
        <v>2.66E-3</v>
      </c>
      <c r="T307" s="25"/>
      <c r="U307" s="25">
        <f t="shared" si="100"/>
        <v>5.8728999999999986E-4</v>
      </c>
      <c r="V307" s="25">
        <f t="shared" si="101"/>
        <v>1.3525288699999997E-2</v>
      </c>
      <c r="W307" s="25">
        <v>4.9800000000000001E-3</v>
      </c>
      <c r="X307" s="25">
        <f t="shared" si="89"/>
        <v>5.5300000000000002E-3</v>
      </c>
      <c r="Y307" s="25"/>
      <c r="Z307" s="25">
        <f t="shared" si="102"/>
        <v>8.7949000000000013E-4</v>
      </c>
      <c r="AA307" s="25">
        <f t="shared" si="103"/>
        <v>2.0254654700000003E-2</v>
      </c>
      <c r="AB307" s="25">
        <v>-1.4499999999999999E-3</v>
      </c>
      <c r="AC307" s="25">
        <f t="shared" si="104"/>
        <v>-5.4999999999999992E-4</v>
      </c>
    </row>
    <row r="308" spans="1:29" s="15" customFormat="1">
      <c r="A308" s="18">
        <v>556</v>
      </c>
      <c r="B308" s="25">
        <v>3.8000000000000002E-4</v>
      </c>
      <c r="C308" s="25">
        <v>1.7899999999999999E-3</v>
      </c>
      <c r="D308" s="25">
        <f t="shared" si="91"/>
        <v>2.3899999999999998E-3</v>
      </c>
      <c r="E308" s="25"/>
      <c r="F308" s="25">
        <f t="shared" si="92"/>
        <v>8.4542999999999966E-4</v>
      </c>
      <c r="G308" s="25">
        <f t="shared" si="93"/>
        <v>1.9470252899999992E-2</v>
      </c>
      <c r="H308" s="25">
        <v>1.7099999999999999E-3</v>
      </c>
      <c r="I308" s="25">
        <f t="shared" si="94"/>
        <v>2.31E-3</v>
      </c>
      <c r="J308" s="25"/>
      <c r="K308" s="25">
        <f t="shared" si="95"/>
        <v>8.1672999999999989E-4</v>
      </c>
      <c r="L308" s="25">
        <f t="shared" si="96"/>
        <v>1.8809291899999997E-2</v>
      </c>
      <c r="M308" s="25">
        <v>1.7099999999999999E-3</v>
      </c>
      <c r="N308" s="25">
        <f t="shared" si="97"/>
        <v>2.31E-3</v>
      </c>
      <c r="O308" s="25"/>
      <c r="P308" s="25">
        <f t="shared" si="98"/>
        <v>8.1532999999999996E-4</v>
      </c>
      <c r="Q308" s="25">
        <f t="shared" si="99"/>
        <v>1.8777049899999999E-2</v>
      </c>
      <c r="R308" s="25">
        <v>2.2399999999999998E-3</v>
      </c>
      <c r="S308" s="25">
        <f t="shared" si="106"/>
        <v>2.8399999999999996E-3</v>
      </c>
      <c r="T308" s="25"/>
      <c r="U308" s="25">
        <f t="shared" si="100"/>
        <v>7.6728999999999947E-4</v>
      </c>
      <c r="V308" s="25">
        <f t="shared" si="101"/>
        <v>1.7670688699999989E-2</v>
      </c>
      <c r="W308" s="25">
        <v>5.11E-3</v>
      </c>
      <c r="X308" s="25">
        <f t="shared" si="89"/>
        <v>5.7099999999999998E-3</v>
      </c>
      <c r="Y308" s="25"/>
      <c r="Z308" s="25">
        <f t="shared" si="102"/>
        <v>1.0594899999999997E-3</v>
      </c>
      <c r="AA308" s="25">
        <f t="shared" si="103"/>
        <v>2.4400054699999996E-2</v>
      </c>
      <c r="AB308" s="25">
        <v>-1.58E-3</v>
      </c>
      <c r="AC308" s="25">
        <f t="shared" si="104"/>
        <v>-6.0000000000000006E-4</v>
      </c>
    </row>
    <row r="309" spans="1:29" s="15" customFormat="1">
      <c r="A309" s="18">
        <v>557</v>
      </c>
      <c r="B309" s="25">
        <v>3.2000000000000003E-4</v>
      </c>
      <c r="C309" s="25">
        <v>2.0799999999999998E-3</v>
      </c>
      <c r="D309" s="25">
        <f t="shared" si="91"/>
        <v>2.6199999999999999E-3</v>
      </c>
      <c r="E309" s="25"/>
      <c r="F309" s="25">
        <f t="shared" si="92"/>
        <v>1.0754299999999998E-3</v>
      </c>
      <c r="G309" s="25">
        <f t="shared" si="93"/>
        <v>2.4767152899999999E-2</v>
      </c>
      <c r="H309" s="25">
        <v>1.92E-3</v>
      </c>
      <c r="I309" s="25">
        <f t="shared" si="94"/>
        <v>2.4599999999999999E-3</v>
      </c>
      <c r="J309" s="25"/>
      <c r="K309" s="25">
        <f t="shared" si="95"/>
        <v>9.6672999999999985E-4</v>
      </c>
      <c r="L309" s="25">
        <f t="shared" si="96"/>
        <v>2.2263791899999996E-2</v>
      </c>
      <c r="M309" s="25">
        <v>1.92E-3</v>
      </c>
      <c r="N309" s="25">
        <f t="shared" si="97"/>
        <v>2.4599999999999999E-3</v>
      </c>
      <c r="O309" s="25"/>
      <c r="P309" s="25">
        <f t="shared" si="98"/>
        <v>9.6532999999999992E-4</v>
      </c>
      <c r="Q309" s="25">
        <f t="shared" si="99"/>
        <v>2.2231549899999998E-2</v>
      </c>
      <c r="R309" s="25">
        <v>1.9E-3</v>
      </c>
      <c r="S309" s="25">
        <f>R309-AC309</f>
        <v>2.4399999999999999E-3</v>
      </c>
      <c r="T309" s="25"/>
      <c r="U309" s="25">
        <f t="shared" si="100"/>
        <v>3.6728999999999972E-4</v>
      </c>
      <c r="V309" s="25">
        <f t="shared" si="101"/>
        <v>8.4586886999999944E-3</v>
      </c>
      <c r="W309" s="25">
        <v>4.7699999999999999E-3</v>
      </c>
      <c r="X309" s="25">
        <f t="shared" si="89"/>
        <v>5.3099999999999996E-3</v>
      </c>
      <c r="Y309" s="25"/>
      <c r="Z309" s="25">
        <f t="shared" si="102"/>
        <v>6.5948999999999956E-4</v>
      </c>
      <c r="AA309" s="25">
        <f t="shared" si="103"/>
        <v>1.518805469999999E-2</v>
      </c>
      <c r="AB309" s="25">
        <v>-1.4E-3</v>
      </c>
      <c r="AC309" s="25">
        <f t="shared" si="104"/>
        <v>-5.4000000000000001E-4</v>
      </c>
    </row>
    <row r="310" spans="1:29" s="15" customFormat="1">
      <c r="A310" s="18">
        <v>558</v>
      </c>
      <c r="B310" s="25">
        <v>4.2999999999999999E-4</v>
      </c>
      <c r="C310" s="25">
        <v>2E-3</v>
      </c>
      <c r="D310" s="25">
        <f t="shared" si="91"/>
        <v>2.555E-3</v>
      </c>
      <c r="E310" s="25"/>
      <c r="F310" s="25">
        <f t="shared" si="92"/>
        <v>1.0104299999999999E-3</v>
      </c>
      <c r="G310" s="25">
        <f t="shared" si="93"/>
        <v>2.3270202899999998E-2</v>
      </c>
      <c r="H310" s="25">
        <v>1.73E-3</v>
      </c>
      <c r="I310" s="25">
        <f t="shared" si="94"/>
        <v>2.2849999999999997E-3</v>
      </c>
      <c r="J310" s="25"/>
      <c r="K310" s="25">
        <f t="shared" si="95"/>
        <v>7.917299999999996E-4</v>
      </c>
      <c r="L310" s="25">
        <f t="shared" si="96"/>
        <v>1.823354189999999E-2</v>
      </c>
      <c r="M310" s="25">
        <v>1.73E-3</v>
      </c>
      <c r="N310" s="25">
        <f t="shared" si="97"/>
        <v>2.2849999999999997E-3</v>
      </c>
      <c r="O310" s="25"/>
      <c r="P310" s="25">
        <f t="shared" si="98"/>
        <v>7.9032999999999968E-4</v>
      </c>
      <c r="Q310" s="25">
        <f t="shared" si="99"/>
        <v>1.8201299899999992E-2</v>
      </c>
      <c r="R310" s="25">
        <v>2.0500000000000002E-3</v>
      </c>
      <c r="S310" s="25">
        <f t="shared" ref="S310:S323" si="107">R310-AC310</f>
        <v>2.6050000000000001E-3</v>
      </c>
      <c r="T310" s="25"/>
      <c r="U310" s="25">
        <f t="shared" si="100"/>
        <v>5.3228999999999993E-4</v>
      </c>
      <c r="V310" s="25">
        <f t="shared" si="101"/>
        <v>1.2258638699999999E-2</v>
      </c>
      <c r="W310" s="25">
        <v>4.7400000000000003E-3</v>
      </c>
      <c r="X310" s="25">
        <f t="shared" ref="X310:X373" si="108">W310-AC310</f>
        <v>5.2950000000000002E-3</v>
      </c>
      <c r="Y310" s="25"/>
      <c r="Z310" s="25">
        <f t="shared" si="102"/>
        <v>6.4449000000000017E-4</v>
      </c>
      <c r="AA310" s="25">
        <f t="shared" si="103"/>
        <v>1.4842604700000005E-2</v>
      </c>
      <c r="AB310" s="25">
        <v>-1.5399999999999999E-3</v>
      </c>
      <c r="AC310" s="25">
        <f t="shared" si="104"/>
        <v>-5.5499999999999994E-4</v>
      </c>
    </row>
    <row r="311" spans="1:29" s="15" customFormat="1">
      <c r="A311" s="18">
        <v>559</v>
      </c>
      <c r="B311" s="25">
        <v>3.6999999999999999E-4</v>
      </c>
      <c r="C311" s="25">
        <v>1.47E-3</v>
      </c>
      <c r="D311" s="25">
        <f t="shared" si="91"/>
        <v>2.0099999999999996E-3</v>
      </c>
      <c r="E311" s="25"/>
      <c r="F311" s="25">
        <f t="shared" si="92"/>
        <v>4.6542999999999953E-4</v>
      </c>
      <c r="G311" s="25">
        <f t="shared" si="93"/>
        <v>1.071885289999999E-2</v>
      </c>
      <c r="H311" s="25">
        <v>1.3600000000000001E-3</v>
      </c>
      <c r="I311" s="25">
        <f t="shared" si="94"/>
        <v>1.9E-3</v>
      </c>
      <c r="J311" s="25"/>
      <c r="K311" s="25">
        <f t="shared" si="95"/>
        <v>4.067299999999999E-4</v>
      </c>
      <c r="L311" s="25">
        <f t="shared" si="96"/>
        <v>9.366991899999998E-3</v>
      </c>
      <c r="M311" s="25">
        <v>1.3600000000000001E-3</v>
      </c>
      <c r="N311" s="25">
        <f t="shared" si="97"/>
        <v>1.9E-3</v>
      </c>
      <c r="O311" s="25"/>
      <c r="P311" s="25">
        <f t="shared" si="98"/>
        <v>4.0532999999999997E-4</v>
      </c>
      <c r="Q311" s="25">
        <f t="shared" si="99"/>
        <v>9.3347498999999997E-3</v>
      </c>
      <c r="R311" s="25">
        <v>2.2499999999999998E-3</v>
      </c>
      <c r="S311" s="25">
        <f t="shared" si="107"/>
        <v>2.7899999999999999E-3</v>
      </c>
      <c r="T311" s="25"/>
      <c r="U311" s="25">
        <f t="shared" si="100"/>
        <v>7.1728999999999977E-4</v>
      </c>
      <c r="V311" s="25">
        <f t="shared" si="101"/>
        <v>1.6519188699999996E-2</v>
      </c>
      <c r="W311" s="25">
        <v>6.1999999999999998E-3</v>
      </c>
      <c r="X311" s="25">
        <f t="shared" si="108"/>
        <v>6.7399999999999995E-3</v>
      </c>
      <c r="Y311" s="25"/>
      <c r="Z311" s="25">
        <f t="shared" si="102"/>
        <v>2.0894899999999994E-3</v>
      </c>
      <c r="AA311" s="25">
        <f t="shared" si="103"/>
        <v>4.8120954699999989E-2</v>
      </c>
      <c r="AB311" s="25">
        <v>-1.4499999999999999E-3</v>
      </c>
      <c r="AC311" s="25">
        <f t="shared" si="104"/>
        <v>-5.399999999999999E-4</v>
      </c>
    </row>
    <row r="312" spans="1:29" s="15" customFormat="1">
      <c r="A312" s="18">
        <v>560</v>
      </c>
      <c r="B312" s="25">
        <v>4.2999999999999999E-4</v>
      </c>
      <c r="C312" s="25">
        <v>2.31E-3</v>
      </c>
      <c r="D312" s="25">
        <f t="shared" si="91"/>
        <v>2.8349999999999998E-3</v>
      </c>
      <c r="E312" s="25"/>
      <c r="F312" s="25">
        <f t="shared" si="92"/>
        <v>1.2904299999999997E-3</v>
      </c>
      <c r="G312" s="25">
        <f t="shared" si="93"/>
        <v>2.9718602899999995E-2</v>
      </c>
      <c r="H312" s="25">
        <v>2.2499999999999998E-3</v>
      </c>
      <c r="I312" s="25">
        <f t="shared" si="94"/>
        <v>2.7749999999999997E-3</v>
      </c>
      <c r="J312" s="25"/>
      <c r="K312" s="25">
        <f t="shared" si="95"/>
        <v>1.2817299999999996E-3</v>
      </c>
      <c r="L312" s="25">
        <f t="shared" si="96"/>
        <v>2.9518241899999992E-2</v>
      </c>
      <c r="M312" s="25">
        <v>2.2499999999999998E-3</v>
      </c>
      <c r="N312" s="25">
        <f t="shared" si="97"/>
        <v>2.7749999999999997E-3</v>
      </c>
      <c r="O312" s="25"/>
      <c r="P312" s="25">
        <f t="shared" si="98"/>
        <v>1.2803299999999997E-3</v>
      </c>
      <c r="Q312" s="25">
        <f t="shared" si="99"/>
        <v>2.9485999899999994E-2</v>
      </c>
      <c r="R312" s="25">
        <v>1.39E-3</v>
      </c>
      <c r="S312" s="25">
        <f t="shared" si="107"/>
        <v>1.915E-3</v>
      </c>
      <c r="T312" s="25"/>
      <c r="U312" s="25">
        <f t="shared" si="100"/>
        <v>-1.5771000000000014E-4</v>
      </c>
      <c r="V312" s="25">
        <f t="shared" si="101"/>
        <v>-3.6320613000000034E-3</v>
      </c>
      <c r="W312" s="25">
        <v>4.4900000000000001E-3</v>
      </c>
      <c r="X312" s="25">
        <f t="shared" si="108"/>
        <v>5.0150000000000004E-3</v>
      </c>
      <c r="Y312" s="25"/>
      <c r="Z312" s="25">
        <f t="shared" si="102"/>
        <v>3.644900000000003E-4</v>
      </c>
      <c r="AA312" s="25">
        <f t="shared" si="103"/>
        <v>8.3942047000000065E-3</v>
      </c>
      <c r="AB312" s="25">
        <v>-1.48E-3</v>
      </c>
      <c r="AC312" s="25">
        <f t="shared" si="104"/>
        <v>-5.2499999999999997E-4</v>
      </c>
    </row>
    <row r="313" spans="1:29" s="15" customFormat="1">
      <c r="A313" s="18">
        <v>561</v>
      </c>
      <c r="B313" s="25">
        <v>4.2999999999999999E-4</v>
      </c>
      <c r="C313" s="25">
        <v>1.6999999999999999E-3</v>
      </c>
      <c r="D313" s="25">
        <f t="shared" si="91"/>
        <v>2.1900000000000001E-3</v>
      </c>
      <c r="E313" s="25"/>
      <c r="F313" s="25">
        <f t="shared" si="92"/>
        <v>6.4543000000000001E-4</v>
      </c>
      <c r="G313" s="25">
        <f t="shared" si="93"/>
        <v>1.4864252900000001E-2</v>
      </c>
      <c r="H313" s="25">
        <v>1.49E-3</v>
      </c>
      <c r="I313" s="25">
        <f t="shared" si="94"/>
        <v>1.98E-3</v>
      </c>
      <c r="J313" s="25"/>
      <c r="K313" s="25">
        <f t="shared" si="95"/>
        <v>4.8672999999999989E-4</v>
      </c>
      <c r="L313" s="25">
        <f t="shared" si="96"/>
        <v>1.1209391899999997E-2</v>
      </c>
      <c r="M313" s="25">
        <v>1.49E-3</v>
      </c>
      <c r="N313" s="25">
        <f t="shared" si="97"/>
        <v>1.98E-3</v>
      </c>
      <c r="O313" s="25"/>
      <c r="P313" s="25">
        <f t="shared" si="98"/>
        <v>4.8532999999999996E-4</v>
      </c>
      <c r="Q313" s="25">
        <f t="shared" si="99"/>
        <v>1.1177149899999999E-2</v>
      </c>
      <c r="R313" s="25">
        <v>2.3E-3</v>
      </c>
      <c r="S313" s="25">
        <f t="shared" si="107"/>
        <v>2.7899999999999999E-3</v>
      </c>
      <c r="T313" s="25"/>
      <c r="U313" s="25">
        <f t="shared" si="100"/>
        <v>7.1728999999999977E-4</v>
      </c>
      <c r="V313" s="25">
        <f t="shared" si="101"/>
        <v>1.6519188699999996E-2</v>
      </c>
      <c r="W313" s="25">
        <v>5.13E-3</v>
      </c>
      <c r="X313" s="25">
        <f t="shared" si="108"/>
        <v>5.62E-3</v>
      </c>
      <c r="Y313" s="25"/>
      <c r="Z313" s="25">
        <f t="shared" si="102"/>
        <v>9.6948999999999994E-4</v>
      </c>
      <c r="AA313" s="25">
        <f t="shared" si="103"/>
        <v>2.23273547E-2</v>
      </c>
      <c r="AB313" s="25">
        <v>-1.41E-3</v>
      </c>
      <c r="AC313" s="25">
        <f t="shared" si="104"/>
        <v>-4.8999999999999998E-4</v>
      </c>
    </row>
    <row r="314" spans="1:29" s="15" customFormat="1">
      <c r="A314" s="18">
        <v>562</v>
      </c>
      <c r="B314" s="25">
        <v>3.2000000000000003E-4</v>
      </c>
      <c r="C314" s="25">
        <v>2.1900000000000001E-3</v>
      </c>
      <c r="D314" s="25">
        <f t="shared" si="91"/>
        <v>2.7650000000000001E-3</v>
      </c>
      <c r="E314" s="25"/>
      <c r="F314" s="25">
        <f t="shared" si="92"/>
        <v>1.22043E-3</v>
      </c>
      <c r="G314" s="25">
        <f t="shared" si="93"/>
        <v>2.81065029E-2</v>
      </c>
      <c r="H314" s="25">
        <v>2.0100000000000001E-3</v>
      </c>
      <c r="I314" s="25">
        <f t="shared" si="94"/>
        <v>2.5850000000000001E-3</v>
      </c>
      <c r="J314" s="25"/>
      <c r="K314" s="25">
        <f t="shared" si="95"/>
        <v>1.09173E-3</v>
      </c>
      <c r="L314" s="25">
        <f t="shared" si="96"/>
        <v>2.5142541899999999E-2</v>
      </c>
      <c r="M314" s="25">
        <v>2E-3</v>
      </c>
      <c r="N314" s="25">
        <f t="shared" si="97"/>
        <v>2.575E-3</v>
      </c>
      <c r="O314" s="25"/>
      <c r="P314" s="25">
        <f t="shared" si="98"/>
        <v>1.08033E-3</v>
      </c>
      <c r="Q314" s="25">
        <f t="shared" si="99"/>
        <v>2.4879999900000001E-2</v>
      </c>
      <c r="R314" s="25">
        <v>1.5399999999999999E-3</v>
      </c>
      <c r="S314" s="25">
        <f t="shared" si="107"/>
        <v>2.1149999999999997E-3</v>
      </c>
      <c r="T314" s="25"/>
      <c r="U314" s="25">
        <f t="shared" si="100"/>
        <v>4.2289999999999515E-5</v>
      </c>
      <c r="V314" s="25">
        <f t="shared" si="101"/>
        <v>9.7393869999998889E-4</v>
      </c>
      <c r="W314" s="25">
        <v>4.5500000000000002E-3</v>
      </c>
      <c r="X314" s="25">
        <f t="shared" si="108"/>
        <v>5.1250000000000002E-3</v>
      </c>
      <c r="Y314" s="25"/>
      <c r="Z314" s="25">
        <f t="shared" si="102"/>
        <v>4.7449000000000015E-4</v>
      </c>
      <c r="AA314" s="25">
        <f t="shared" si="103"/>
        <v>1.0927504700000003E-2</v>
      </c>
      <c r="AB314" s="25">
        <v>-1.47E-3</v>
      </c>
      <c r="AC314" s="25">
        <f t="shared" si="104"/>
        <v>-5.7499999999999999E-4</v>
      </c>
    </row>
    <row r="315" spans="1:29" s="15" customFormat="1">
      <c r="A315" s="18">
        <v>563</v>
      </c>
      <c r="B315" s="25">
        <v>3.6000000000000002E-4</v>
      </c>
      <c r="C315" s="25">
        <v>1.66E-3</v>
      </c>
      <c r="D315" s="25">
        <f t="shared" si="91"/>
        <v>2.2000000000000001E-3</v>
      </c>
      <c r="E315" s="25"/>
      <c r="F315" s="25">
        <f t="shared" si="92"/>
        <v>6.5543000000000003E-4</v>
      </c>
      <c r="G315" s="25">
        <f t="shared" si="93"/>
        <v>1.5094552900000002E-2</v>
      </c>
      <c r="H315" s="25">
        <v>1.5399999999999999E-3</v>
      </c>
      <c r="I315" s="25">
        <f t="shared" si="94"/>
        <v>2.0799999999999998E-3</v>
      </c>
      <c r="J315" s="25"/>
      <c r="K315" s="25">
        <f t="shared" si="95"/>
        <v>5.8672999999999972E-4</v>
      </c>
      <c r="L315" s="25">
        <f t="shared" si="96"/>
        <v>1.3512391899999995E-2</v>
      </c>
      <c r="M315" s="25">
        <v>1.5399999999999999E-3</v>
      </c>
      <c r="N315" s="25">
        <f t="shared" si="97"/>
        <v>2.0799999999999998E-3</v>
      </c>
      <c r="O315" s="25"/>
      <c r="P315" s="25">
        <f t="shared" si="98"/>
        <v>5.8532999999999979E-4</v>
      </c>
      <c r="Q315" s="25">
        <f t="shared" si="99"/>
        <v>1.3480149899999997E-2</v>
      </c>
      <c r="R315" s="25">
        <v>2E-3</v>
      </c>
      <c r="S315" s="25">
        <f t="shared" si="107"/>
        <v>2.5400000000000002E-3</v>
      </c>
      <c r="T315" s="25"/>
      <c r="U315" s="25">
        <f t="shared" si="100"/>
        <v>4.6728999999999998E-4</v>
      </c>
      <c r="V315" s="25">
        <f t="shared" si="101"/>
        <v>1.0761688700000001E-2</v>
      </c>
      <c r="W315" s="25">
        <v>5.0099999999999997E-3</v>
      </c>
      <c r="X315" s="25">
        <f t="shared" si="108"/>
        <v>5.5499999999999994E-3</v>
      </c>
      <c r="Y315" s="25"/>
      <c r="Z315" s="25">
        <f t="shared" si="102"/>
        <v>8.9948999999999932E-4</v>
      </c>
      <c r="AA315" s="25">
        <f t="shared" si="103"/>
        <v>2.0715254699999984E-2</v>
      </c>
      <c r="AB315" s="25">
        <v>-1.4400000000000001E-3</v>
      </c>
      <c r="AC315" s="25">
        <f t="shared" si="104"/>
        <v>-5.4000000000000001E-4</v>
      </c>
    </row>
    <row r="316" spans="1:29" s="15" customFormat="1">
      <c r="A316" s="18">
        <v>564</v>
      </c>
      <c r="B316" s="25">
        <v>2.7E-4</v>
      </c>
      <c r="C316" s="25">
        <v>2.0400000000000001E-3</v>
      </c>
      <c r="D316" s="25">
        <f t="shared" si="91"/>
        <v>2.715E-3</v>
      </c>
      <c r="E316" s="25"/>
      <c r="F316" s="25">
        <f t="shared" si="92"/>
        <v>1.1704299999999999E-3</v>
      </c>
      <c r="G316" s="25">
        <f t="shared" si="93"/>
        <v>2.6955002899999997E-2</v>
      </c>
      <c r="H316" s="25">
        <v>1.9300000000000001E-3</v>
      </c>
      <c r="I316" s="25">
        <f t="shared" si="94"/>
        <v>2.6050000000000001E-3</v>
      </c>
      <c r="J316" s="25"/>
      <c r="K316" s="25">
        <f t="shared" si="95"/>
        <v>1.11173E-3</v>
      </c>
      <c r="L316" s="25">
        <f t="shared" si="96"/>
        <v>2.5603141900000001E-2</v>
      </c>
      <c r="M316" s="25">
        <v>1.9300000000000001E-3</v>
      </c>
      <c r="N316" s="25">
        <f t="shared" si="97"/>
        <v>2.6050000000000001E-3</v>
      </c>
      <c r="O316" s="25"/>
      <c r="P316" s="25">
        <f t="shared" si="98"/>
        <v>1.1103300000000001E-3</v>
      </c>
      <c r="Q316" s="25">
        <f t="shared" si="99"/>
        <v>2.5570899900000003E-2</v>
      </c>
      <c r="R316" s="25">
        <v>1.73E-3</v>
      </c>
      <c r="S316" s="25">
        <f t="shared" si="107"/>
        <v>2.405E-3</v>
      </c>
      <c r="T316" s="25"/>
      <c r="U316" s="25">
        <f t="shared" si="100"/>
        <v>3.3228999999999984E-4</v>
      </c>
      <c r="V316" s="25">
        <f t="shared" si="101"/>
        <v>7.652638699999997E-3</v>
      </c>
      <c r="W316" s="25">
        <v>4.7200000000000002E-3</v>
      </c>
      <c r="X316" s="25">
        <f t="shared" si="108"/>
        <v>5.3950000000000005E-3</v>
      </c>
      <c r="Y316" s="25"/>
      <c r="Z316" s="25">
        <f t="shared" si="102"/>
        <v>7.4449000000000043E-4</v>
      </c>
      <c r="AA316" s="25">
        <f t="shared" si="103"/>
        <v>1.7145604700000011E-2</v>
      </c>
      <c r="AB316" s="25">
        <v>-1.6199999999999999E-3</v>
      </c>
      <c r="AC316" s="25">
        <f t="shared" si="104"/>
        <v>-6.7499999999999993E-4</v>
      </c>
    </row>
    <row r="317" spans="1:29" s="15" customFormat="1">
      <c r="A317" s="18">
        <v>565</v>
      </c>
      <c r="B317" s="25">
        <v>4.4000000000000002E-4</v>
      </c>
      <c r="C317" s="25">
        <v>1.64E-3</v>
      </c>
      <c r="D317" s="25">
        <f t="shared" si="91"/>
        <v>2.0999999999999999E-3</v>
      </c>
      <c r="E317" s="25"/>
      <c r="F317" s="25">
        <f t="shared" si="92"/>
        <v>5.5542999999999977E-4</v>
      </c>
      <c r="G317" s="25">
        <f t="shared" si="93"/>
        <v>1.2791552899999996E-2</v>
      </c>
      <c r="H317" s="25">
        <v>1.5399999999999999E-3</v>
      </c>
      <c r="I317" s="25">
        <f t="shared" si="94"/>
        <v>2E-3</v>
      </c>
      <c r="J317" s="25"/>
      <c r="K317" s="25">
        <f t="shared" si="95"/>
        <v>5.0672999999999994E-4</v>
      </c>
      <c r="L317" s="25">
        <f t="shared" si="96"/>
        <v>1.1669991899999999E-2</v>
      </c>
      <c r="M317" s="25">
        <v>1.5399999999999999E-3</v>
      </c>
      <c r="N317" s="25">
        <f t="shared" si="97"/>
        <v>2E-3</v>
      </c>
      <c r="O317" s="25"/>
      <c r="P317" s="25">
        <f t="shared" si="98"/>
        <v>5.0533000000000002E-4</v>
      </c>
      <c r="Q317" s="25">
        <f t="shared" si="99"/>
        <v>1.1637749900000001E-2</v>
      </c>
      <c r="R317" s="25">
        <v>2.1099999999999999E-3</v>
      </c>
      <c r="S317" s="25">
        <f t="shared" si="107"/>
        <v>2.5699999999999998E-3</v>
      </c>
      <c r="T317" s="25"/>
      <c r="U317" s="25">
        <f t="shared" si="100"/>
        <v>4.9728999999999962E-4</v>
      </c>
      <c r="V317" s="25">
        <f t="shared" si="101"/>
        <v>1.1452588699999992E-2</v>
      </c>
      <c r="W317" s="25">
        <v>4.8999999999999998E-3</v>
      </c>
      <c r="X317" s="25">
        <f t="shared" si="108"/>
        <v>5.3600000000000002E-3</v>
      </c>
      <c r="Y317" s="25"/>
      <c r="Z317" s="25">
        <f t="shared" si="102"/>
        <v>7.0949000000000012E-4</v>
      </c>
      <c r="AA317" s="25">
        <f t="shared" si="103"/>
        <v>1.6339554700000005E-2</v>
      </c>
      <c r="AB317" s="25">
        <v>-1.3600000000000001E-3</v>
      </c>
      <c r="AC317" s="25">
        <f t="shared" si="104"/>
        <v>-4.6000000000000001E-4</v>
      </c>
    </row>
    <row r="318" spans="1:29" s="15" customFormat="1">
      <c r="A318" s="18">
        <v>566</v>
      </c>
      <c r="B318" s="25">
        <v>2.5999999999999998E-4</v>
      </c>
      <c r="C318" s="25">
        <v>1.97E-3</v>
      </c>
      <c r="D318" s="25">
        <f t="shared" si="91"/>
        <v>2.5850000000000001E-3</v>
      </c>
      <c r="E318" s="25"/>
      <c r="F318" s="25">
        <f t="shared" si="92"/>
        <v>1.04043E-3</v>
      </c>
      <c r="G318" s="25">
        <f t="shared" si="93"/>
        <v>2.39611029E-2</v>
      </c>
      <c r="H318" s="25">
        <v>1.8699999999999999E-3</v>
      </c>
      <c r="I318" s="25">
        <f t="shared" si="94"/>
        <v>2.4849999999999998E-3</v>
      </c>
      <c r="J318" s="25"/>
      <c r="K318" s="25">
        <f t="shared" si="95"/>
        <v>9.917299999999997E-4</v>
      </c>
      <c r="L318" s="25">
        <f t="shared" si="96"/>
        <v>2.2839541899999993E-2</v>
      </c>
      <c r="M318" s="25">
        <v>1.8699999999999999E-3</v>
      </c>
      <c r="N318" s="25">
        <f t="shared" si="97"/>
        <v>2.4849999999999998E-3</v>
      </c>
      <c r="O318" s="25"/>
      <c r="P318" s="25">
        <f t="shared" si="98"/>
        <v>9.9032999999999977E-4</v>
      </c>
      <c r="Q318" s="25">
        <f t="shared" si="99"/>
        <v>2.2807299899999994E-2</v>
      </c>
      <c r="R318" s="25">
        <v>1.74E-3</v>
      </c>
      <c r="S318" s="25">
        <f t="shared" si="107"/>
        <v>2.3549999999999999E-3</v>
      </c>
      <c r="T318" s="25"/>
      <c r="U318" s="25">
        <f t="shared" si="100"/>
        <v>2.8228999999999971E-4</v>
      </c>
      <c r="V318" s="25">
        <f t="shared" si="101"/>
        <v>6.5011386999999938E-3</v>
      </c>
      <c r="W318" s="25">
        <v>4.6100000000000004E-3</v>
      </c>
      <c r="X318" s="25">
        <f t="shared" si="108"/>
        <v>5.2250000000000005E-3</v>
      </c>
      <c r="Y318" s="25"/>
      <c r="Z318" s="25">
        <f t="shared" si="102"/>
        <v>5.7449000000000042E-4</v>
      </c>
      <c r="AA318" s="25">
        <f t="shared" si="103"/>
        <v>1.323050470000001E-2</v>
      </c>
      <c r="AB318" s="25">
        <v>-1.49E-3</v>
      </c>
      <c r="AC318" s="25">
        <f t="shared" si="104"/>
        <v>-6.1499999999999999E-4</v>
      </c>
    </row>
    <row r="319" spans="1:29" s="15" customFormat="1">
      <c r="A319" s="18">
        <v>567</v>
      </c>
      <c r="B319" s="25">
        <v>3.8999999999999999E-4</v>
      </c>
      <c r="C319" s="25">
        <v>1.5200000000000001E-3</v>
      </c>
      <c r="D319" s="25">
        <f t="shared" si="91"/>
        <v>2.0200000000000001E-3</v>
      </c>
      <c r="E319" s="25"/>
      <c r="F319" s="25">
        <f t="shared" si="92"/>
        <v>4.7542999999999999E-4</v>
      </c>
      <c r="G319" s="25">
        <f t="shared" si="93"/>
        <v>1.09491529E-2</v>
      </c>
      <c r="H319" s="25">
        <v>1.5299999999999999E-3</v>
      </c>
      <c r="I319" s="25">
        <f t="shared" si="94"/>
        <v>2.0299999999999997E-3</v>
      </c>
      <c r="J319" s="25"/>
      <c r="K319" s="25">
        <f t="shared" si="95"/>
        <v>5.3672999999999959E-4</v>
      </c>
      <c r="L319" s="25">
        <f t="shared" si="96"/>
        <v>1.2360891899999992E-2</v>
      </c>
      <c r="M319" s="25">
        <v>1.5299999999999999E-3</v>
      </c>
      <c r="N319" s="25">
        <f t="shared" si="97"/>
        <v>2.0299999999999997E-3</v>
      </c>
      <c r="O319" s="25"/>
      <c r="P319" s="25">
        <f t="shared" si="98"/>
        <v>5.3532999999999966E-4</v>
      </c>
      <c r="Q319" s="25">
        <f t="shared" si="99"/>
        <v>1.2328649899999993E-2</v>
      </c>
      <c r="R319" s="25">
        <v>1.5900000000000001E-3</v>
      </c>
      <c r="S319" s="25">
        <f t="shared" si="107"/>
        <v>2.0899999999999998E-3</v>
      </c>
      <c r="T319" s="25"/>
      <c r="U319" s="25">
        <f t="shared" si="100"/>
        <v>1.7289999999999667E-5</v>
      </c>
      <c r="V319" s="25">
        <f t="shared" si="101"/>
        <v>3.9818869999999233E-4</v>
      </c>
      <c r="W319" s="25">
        <v>4.9300000000000004E-3</v>
      </c>
      <c r="X319" s="25">
        <f t="shared" si="108"/>
        <v>5.4300000000000008E-3</v>
      </c>
      <c r="Y319" s="25"/>
      <c r="Z319" s="25">
        <f t="shared" si="102"/>
        <v>7.7949000000000074E-4</v>
      </c>
      <c r="AA319" s="25">
        <f t="shared" si="103"/>
        <v>1.7951654700000017E-2</v>
      </c>
      <c r="AB319" s="25">
        <v>-1.39E-3</v>
      </c>
      <c r="AC319" s="25">
        <f t="shared" si="104"/>
        <v>-5.0000000000000001E-4</v>
      </c>
    </row>
    <row r="320" spans="1:29" s="15" customFormat="1">
      <c r="A320" s="18">
        <v>568</v>
      </c>
      <c r="B320" s="25">
        <v>4.0000000000000002E-4</v>
      </c>
      <c r="C320" s="25">
        <v>1.8799999999999999E-3</v>
      </c>
      <c r="D320" s="25">
        <f t="shared" si="91"/>
        <v>2.4199999999999998E-3</v>
      </c>
      <c r="E320" s="25"/>
      <c r="F320" s="25">
        <f t="shared" si="92"/>
        <v>8.7542999999999974E-4</v>
      </c>
      <c r="G320" s="25">
        <f t="shared" si="93"/>
        <v>2.0161152899999996E-2</v>
      </c>
      <c r="H320" s="25">
        <v>1.8500000000000001E-3</v>
      </c>
      <c r="I320" s="25">
        <f t="shared" si="94"/>
        <v>2.3900000000000002E-3</v>
      </c>
      <c r="J320" s="25"/>
      <c r="K320" s="25">
        <f t="shared" si="95"/>
        <v>8.967300000000001E-4</v>
      </c>
      <c r="L320" s="25">
        <f t="shared" si="96"/>
        <v>2.0651691900000005E-2</v>
      </c>
      <c r="M320" s="25">
        <v>1.8500000000000001E-3</v>
      </c>
      <c r="N320" s="25">
        <f t="shared" si="97"/>
        <v>2.3900000000000002E-3</v>
      </c>
      <c r="O320" s="25"/>
      <c r="P320" s="25">
        <f t="shared" si="98"/>
        <v>8.9533000000000017E-4</v>
      </c>
      <c r="Q320" s="25">
        <f t="shared" si="99"/>
        <v>2.0619449900000007E-2</v>
      </c>
      <c r="R320" s="25">
        <v>1.66E-3</v>
      </c>
      <c r="S320" s="25">
        <f t="shared" si="107"/>
        <v>2.2000000000000001E-3</v>
      </c>
      <c r="T320" s="25"/>
      <c r="U320" s="25">
        <f t="shared" si="100"/>
        <v>1.2728999999999996E-4</v>
      </c>
      <c r="V320" s="25">
        <f t="shared" si="101"/>
        <v>2.9314886999999993E-3</v>
      </c>
      <c r="W320" s="25">
        <v>4.64E-3</v>
      </c>
      <c r="X320" s="25">
        <f t="shared" si="108"/>
        <v>5.1799999999999997E-3</v>
      </c>
      <c r="Y320" s="25"/>
      <c r="Z320" s="25">
        <f t="shared" si="102"/>
        <v>5.2948999999999965E-4</v>
      </c>
      <c r="AA320" s="25">
        <f t="shared" si="103"/>
        <v>1.2194154699999992E-2</v>
      </c>
      <c r="AB320" s="25">
        <v>-1.48E-3</v>
      </c>
      <c r="AC320" s="25">
        <f t="shared" si="104"/>
        <v>-5.4000000000000001E-4</v>
      </c>
    </row>
    <row r="321" spans="1:29" s="15" customFormat="1">
      <c r="A321" s="18">
        <v>569</v>
      </c>
      <c r="B321" s="25">
        <v>3.2000000000000003E-4</v>
      </c>
      <c r="C321" s="25">
        <v>1.6000000000000001E-3</v>
      </c>
      <c r="D321" s="25">
        <f t="shared" si="91"/>
        <v>2.225E-3</v>
      </c>
      <c r="E321" s="25"/>
      <c r="F321" s="25">
        <f t="shared" si="92"/>
        <v>6.8042999999999988E-4</v>
      </c>
      <c r="G321" s="25">
        <f t="shared" si="93"/>
        <v>1.5670302899999999E-2</v>
      </c>
      <c r="H321" s="25">
        <v>1.5900000000000001E-3</v>
      </c>
      <c r="I321" s="25">
        <f t="shared" si="94"/>
        <v>2.215E-3</v>
      </c>
      <c r="J321" s="25"/>
      <c r="K321" s="25">
        <f t="shared" si="95"/>
        <v>7.2172999999999985E-4</v>
      </c>
      <c r="L321" s="25">
        <f t="shared" si="96"/>
        <v>1.6621441899999999E-2</v>
      </c>
      <c r="M321" s="25">
        <v>1.5900000000000001E-3</v>
      </c>
      <c r="N321" s="25">
        <f t="shared" si="97"/>
        <v>2.215E-3</v>
      </c>
      <c r="O321" s="25"/>
      <c r="P321" s="25">
        <f t="shared" si="98"/>
        <v>7.2032999999999993E-4</v>
      </c>
      <c r="Q321" s="25">
        <f t="shared" si="99"/>
        <v>1.6589199900000001E-2</v>
      </c>
      <c r="R321" s="25">
        <v>1.91E-3</v>
      </c>
      <c r="S321" s="25">
        <f t="shared" si="107"/>
        <v>2.5349999999999999E-3</v>
      </c>
      <c r="T321" s="25"/>
      <c r="U321" s="25">
        <f t="shared" si="100"/>
        <v>4.6228999999999975E-4</v>
      </c>
      <c r="V321" s="25">
        <f t="shared" si="101"/>
        <v>1.0646538699999994E-2</v>
      </c>
      <c r="W321" s="25">
        <v>4.7800000000000004E-3</v>
      </c>
      <c r="X321" s="25">
        <f t="shared" si="108"/>
        <v>5.4050000000000001E-3</v>
      </c>
      <c r="Y321" s="25"/>
      <c r="Z321" s="25">
        <f t="shared" si="102"/>
        <v>7.5449000000000002E-4</v>
      </c>
      <c r="AA321" s="25">
        <f t="shared" si="103"/>
        <v>1.73759047E-2</v>
      </c>
      <c r="AB321" s="25">
        <v>-1.57E-3</v>
      </c>
      <c r="AC321" s="25">
        <f t="shared" si="104"/>
        <v>-6.2500000000000001E-4</v>
      </c>
    </row>
    <row r="322" spans="1:29" s="15" customFormat="1">
      <c r="A322" s="18">
        <v>570</v>
      </c>
      <c r="B322" s="25">
        <v>3.6999999999999999E-4</v>
      </c>
      <c r="C322" s="25">
        <v>1.83E-3</v>
      </c>
      <c r="D322" s="25">
        <f t="shared" si="91"/>
        <v>2.415E-3</v>
      </c>
      <c r="E322" s="25"/>
      <c r="F322" s="25">
        <f t="shared" si="92"/>
        <v>8.7042999999999995E-4</v>
      </c>
      <c r="G322" s="25">
        <f t="shared" si="93"/>
        <v>2.0046002899999998E-2</v>
      </c>
      <c r="H322" s="25">
        <v>1.89E-3</v>
      </c>
      <c r="I322" s="25">
        <f t="shared" si="94"/>
        <v>2.4749999999999998E-3</v>
      </c>
      <c r="J322" s="25"/>
      <c r="K322" s="25">
        <f t="shared" si="95"/>
        <v>9.8172999999999967E-4</v>
      </c>
      <c r="L322" s="25">
        <f t="shared" si="96"/>
        <v>2.2609241899999993E-2</v>
      </c>
      <c r="M322" s="25">
        <v>1.89E-3</v>
      </c>
      <c r="N322" s="25">
        <f t="shared" si="97"/>
        <v>2.4749999999999998E-3</v>
      </c>
      <c r="O322" s="25"/>
      <c r="P322" s="25">
        <f t="shared" si="98"/>
        <v>9.8032999999999974E-4</v>
      </c>
      <c r="Q322" s="25">
        <f t="shared" si="99"/>
        <v>2.2576999899999995E-2</v>
      </c>
      <c r="R322" s="25">
        <v>1.7600000000000001E-3</v>
      </c>
      <c r="S322" s="25">
        <f t="shared" si="107"/>
        <v>2.3449999999999999E-3</v>
      </c>
      <c r="T322" s="25"/>
      <c r="U322" s="25">
        <f t="shared" si="100"/>
        <v>2.7228999999999969E-4</v>
      </c>
      <c r="V322" s="25">
        <f t="shared" si="101"/>
        <v>6.2708386999999928E-3</v>
      </c>
      <c r="W322" s="25">
        <v>4.7400000000000003E-3</v>
      </c>
      <c r="X322" s="25">
        <f t="shared" si="108"/>
        <v>5.3249999999999999E-3</v>
      </c>
      <c r="Y322" s="25"/>
      <c r="Z322" s="25">
        <f t="shared" si="102"/>
        <v>6.7448999999999981E-4</v>
      </c>
      <c r="AA322" s="25">
        <f t="shared" si="103"/>
        <v>1.5533504699999997E-2</v>
      </c>
      <c r="AB322" s="25">
        <v>-1.5399999999999999E-3</v>
      </c>
      <c r="AC322" s="25">
        <f t="shared" si="104"/>
        <v>-5.8500000000000002E-4</v>
      </c>
    </row>
    <row r="323" spans="1:29" s="15" customFormat="1">
      <c r="A323" s="18">
        <v>571</v>
      </c>
      <c r="B323" s="25">
        <v>2.7999999999999998E-4</v>
      </c>
      <c r="C323" s="25">
        <v>1.4E-3</v>
      </c>
      <c r="D323" s="25">
        <f t="shared" ref="D323:D386" si="109">C323-AC323</f>
        <v>2.0449999999999999E-3</v>
      </c>
      <c r="E323" s="25"/>
      <c r="F323" s="25">
        <f t="shared" ref="F323:F351" si="110">D323-0.00154457</f>
        <v>5.0042999999999984E-4</v>
      </c>
      <c r="G323" s="25">
        <f t="shared" ref="G323:G351" si="111">F323*23.03</f>
        <v>1.1524902899999996E-2</v>
      </c>
      <c r="H323" s="25">
        <v>1.5200000000000001E-3</v>
      </c>
      <c r="I323" s="25">
        <f t="shared" ref="I323:I386" si="112">H323-AC323</f>
        <v>2.1650000000000003E-3</v>
      </c>
      <c r="J323" s="25"/>
      <c r="K323" s="25">
        <f t="shared" ref="K323:K351" si="113">I323-0.00149327</f>
        <v>6.7173000000000016E-4</v>
      </c>
      <c r="L323" s="25">
        <f t="shared" ref="L323:L351" si="114">K323*23.03</f>
        <v>1.5469941900000004E-2</v>
      </c>
      <c r="M323" s="25">
        <v>1.5200000000000001E-3</v>
      </c>
      <c r="N323" s="25">
        <f t="shared" ref="N323:N386" si="115">M323-AC323</f>
        <v>2.1650000000000003E-3</v>
      </c>
      <c r="O323" s="25"/>
      <c r="P323" s="25">
        <f t="shared" ref="P323:P351" si="116">N323-0.00149467</f>
        <v>6.7033000000000023E-4</v>
      </c>
      <c r="Q323" s="25">
        <f t="shared" ref="Q323:Q351" si="117">P323*23.03</f>
        <v>1.5437699900000006E-2</v>
      </c>
      <c r="R323" s="25">
        <v>1.98E-3</v>
      </c>
      <c r="S323" s="25">
        <f t="shared" si="107"/>
        <v>2.6249999999999997E-3</v>
      </c>
      <c r="T323" s="25"/>
      <c r="U323" s="25">
        <f t="shared" ref="U323:U351" si="118">S323-0.00207271</f>
        <v>5.5228999999999955E-4</v>
      </c>
      <c r="V323" s="25">
        <f t="shared" ref="V323:V351" si="119">U323*23.03</f>
        <v>1.2719238699999991E-2</v>
      </c>
      <c r="W323" s="25">
        <v>4.8999999999999998E-3</v>
      </c>
      <c r="X323" s="25">
        <f t="shared" si="108"/>
        <v>5.5449999999999996E-3</v>
      </c>
      <c r="Y323" s="25"/>
      <c r="Z323" s="25">
        <f t="shared" ref="Z323:Z351" si="120">X323-0.00465051</f>
        <v>8.9448999999999952E-4</v>
      </c>
      <c r="AA323" s="25">
        <f t="shared" ref="AA323:AA351" si="121">Z323*23.03</f>
        <v>2.060010469999999E-2</v>
      </c>
      <c r="AB323" s="25">
        <v>-1.57E-3</v>
      </c>
      <c r="AC323" s="25">
        <f t="shared" ref="AC323:AC386" si="122">(B323+AB323)/2</f>
        <v>-6.4499999999999996E-4</v>
      </c>
    </row>
    <row r="324" spans="1:29" s="15" customFormat="1">
      <c r="A324" s="18">
        <v>572</v>
      </c>
      <c r="B324" s="25">
        <v>4.0000000000000002E-4</v>
      </c>
      <c r="C324" s="25">
        <v>1.9E-3</v>
      </c>
      <c r="D324" s="25">
        <f t="shared" si="109"/>
        <v>2.4250000000000001E-3</v>
      </c>
      <c r="E324" s="25"/>
      <c r="F324" s="25">
        <f t="shared" si="110"/>
        <v>8.8042999999999997E-4</v>
      </c>
      <c r="G324" s="25">
        <f t="shared" si="111"/>
        <v>2.0276302900000001E-2</v>
      </c>
      <c r="H324" s="25">
        <v>1.7700000000000001E-3</v>
      </c>
      <c r="I324" s="25">
        <f t="shared" si="112"/>
        <v>2.2950000000000002E-3</v>
      </c>
      <c r="J324" s="25"/>
      <c r="K324" s="25">
        <f t="shared" si="113"/>
        <v>8.0173000000000006E-4</v>
      </c>
      <c r="L324" s="25">
        <f t="shared" si="114"/>
        <v>1.8463841900000003E-2</v>
      </c>
      <c r="M324" s="25">
        <v>1.7700000000000001E-3</v>
      </c>
      <c r="N324" s="25">
        <f t="shared" si="115"/>
        <v>2.2950000000000002E-3</v>
      </c>
      <c r="O324" s="25"/>
      <c r="P324" s="25">
        <f t="shared" si="116"/>
        <v>8.0033000000000014E-4</v>
      </c>
      <c r="Q324" s="25">
        <f t="shared" si="117"/>
        <v>1.8431599900000005E-2</v>
      </c>
      <c r="R324" s="25">
        <v>1.8E-3</v>
      </c>
      <c r="S324" s="25">
        <f>R324-AC324</f>
        <v>2.3249999999999998E-3</v>
      </c>
      <c r="T324" s="25"/>
      <c r="U324" s="25">
        <f t="shared" si="118"/>
        <v>2.5228999999999963E-4</v>
      </c>
      <c r="V324" s="25">
        <f t="shared" si="119"/>
        <v>5.8102386999999917E-3</v>
      </c>
      <c r="W324" s="25">
        <v>4.6299999999999996E-3</v>
      </c>
      <c r="X324" s="25">
        <f t="shared" si="108"/>
        <v>5.1549999999999999E-3</v>
      </c>
      <c r="Y324" s="25"/>
      <c r="Z324" s="25">
        <f t="shared" si="120"/>
        <v>5.044899999999998E-4</v>
      </c>
      <c r="AA324" s="25">
        <f t="shared" si="121"/>
        <v>1.1618404699999996E-2</v>
      </c>
      <c r="AB324" s="25">
        <v>-1.4499999999999999E-3</v>
      </c>
      <c r="AC324" s="25">
        <f t="shared" si="122"/>
        <v>-5.2499999999999997E-4</v>
      </c>
    </row>
    <row r="325" spans="1:29" s="15" customFormat="1">
      <c r="A325" s="18">
        <v>573</v>
      </c>
      <c r="B325" s="25">
        <v>3.5E-4</v>
      </c>
      <c r="C325" s="25">
        <v>1.5399999999999999E-3</v>
      </c>
      <c r="D325" s="25">
        <f t="shared" si="109"/>
        <v>2.1700000000000001E-3</v>
      </c>
      <c r="E325" s="25"/>
      <c r="F325" s="25">
        <f t="shared" si="110"/>
        <v>6.2542999999999995E-4</v>
      </c>
      <c r="G325" s="25">
        <f t="shared" si="111"/>
        <v>1.4403652899999999E-2</v>
      </c>
      <c r="H325" s="25">
        <v>1.57E-3</v>
      </c>
      <c r="I325" s="25">
        <f t="shared" si="112"/>
        <v>2.2000000000000001E-3</v>
      </c>
      <c r="J325" s="25"/>
      <c r="K325" s="25">
        <f t="shared" si="113"/>
        <v>7.0673000000000003E-4</v>
      </c>
      <c r="L325" s="25">
        <f t="shared" si="114"/>
        <v>1.6275991900000002E-2</v>
      </c>
      <c r="M325" s="25">
        <v>1.57E-3</v>
      </c>
      <c r="N325" s="25">
        <f t="shared" si="115"/>
        <v>2.2000000000000001E-3</v>
      </c>
      <c r="O325" s="25"/>
      <c r="P325" s="25">
        <f t="shared" si="116"/>
        <v>7.0533000000000011E-4</v>
      </c>
      <c r="Q325" s="25">
        <f t="shared" si="117"/>
        <v>1.6243749900000003E-2</v>
      </c>
      <c r="R325" s="25">
        <v>1.7799999999999999E-3</v>
      </c>
      <c r="S325" s="25">
        <f t="shared" ref="S325:S338" si="123">R325-AC325</f>
        <v>2.4099999999999998E-3</v>
      </c>
      <c r="T325" s="25"/>
      <c r="U325" s="25">
        <f t="shared" si="118"/>
        <v>3.3728999999999964E-4</v>
      </c>
      <c r="V325" s="25">
        <f t="shared" si="119"/>
        <v>7.7677886999999923E-3</v>
      </c>
      <c r="W325" s="25">
        <v>4.81E-3</v>
      </c>
      <c r="X325" s="25">
        <f t="shared" si="108"/>
        <v>5.4400000000000004E-3</v>
      </c>
      <c r="Y325" s="25"/>
      <c r="Z325" s="25">
        <f t="shared" si="120"/>
        <v>7.8949000000000033E-4</v>
      </c>
      <c r="AA325" s="25">
        <f t="shared" si="121"/>
        <v>1.818195470000001E-2</v>
      </c>
      <c r="AB325" s="25">
        <v>-1.6100000000000001E-3</v>
      </c>
      <c r="AC325" s="25">
        <f t="shared" si="122"/>
        <v>-6.3000000000000003E-4</v>
      </c>
    </row>
    <row r="326" spans="1:29" s="15" customFormat="1">
      <c r="A326" s="18">
        <v>574</v>
      </c>
      <c r="B326" s="25">
        <v>4.4999999999999999E-4</v>
      </c>
      <c r="C326" s="25">
        <v>1.98E-3</v>
      </c>
      <c r="D326" s="25">
        <f t="shared" si="109"/>
        <v>2.47E-3</v>
      </c>
      <c r="E326" s="25"/>
      <c r="F326" s="25">
        <f t="shared" si="110"/>
        <v>9.2542999999999987E-4</v>
      </c>
      <c r="G326" s="25">
        <f t="shared" si="111"/>
        <v>2.13126529E-2</v>
      </c>
      <c r="H326" s="25">
        <v>1.8E-3</v>
      </c>
      <c r="I326" s="25">
        <f t="shared" si="112"/>
        <v>2.2899999999999999E-3</v>
      </c>
      <c r="J326" s="25"/>
      <c r="K326" s="25">
        <f t="shared" si="113"/>
        <v>7.9672999999999983E-4</v>
      </c>
      <c r="L326" s="25">
        <f t="shared" si="114"/>
        <v>1.8348691899999998E-2</v>
      </c>
      <c r="M326" s="25">
        <v>1.8E-3</v>
      </c>
      <c r="N326" s="25">
        <f t="shared" si="115"/>
        <v>2.2899999999999999E-3</v>
      </c>
      <c r="O326" s="25"/>
      <c r="P326" s="25">
        <f t="shared" si="116"/>
        <v>7.9532999999999991E-4</v>
      </c>
      <c r="Q326" s="25">
        <f t="shared" si="117"/>
        <v>1.83164499E-2</v>
      </c>
      <c r="R326" s="25">
        <v>1.67E-3</v>
      </c>
      <c r="S326" s="25">
        <f t="shared" si="123"/>
        <v>2.16E-3</v>
      </c>
      <c r="T326" s="25"/>
      <c r="U326" s="25">
        <f t="shared" si="118"/>
        <v>8.728999999999985E-5</v>
      </c>
      <c r="V326" s="25">
        <f t="shared" si="119"/>
        <v>2.0102886999999966E-3</v>
      </c>
      <c r="W326" s="25">
        <v>4.7200000000000002E-3</v>
      </c>
      <c r="X326" s="25">
        <f t="shared" si="108"/>
        <v>5.2100000000000002E-3</v>
      </c>
      <c r="Y326" s="25"/>
      <c r="Z326" s="25">
        <f t="shared" si="120"/>
        <v>5.5949000000000016E-4</v>
      </c>
      <c r="AA326" s="25">
        <f t="shared" si="121"/>
        <v>1.2885054700000004E-2</v>
      </c>
      <c r="AB326" s="25">
        <v>-1.4300000000000001E-3</v>
      </c>
      <c r="AC326" s="25">
        <f t="shared" si="122"/>
        <v>-4.8999999999999998E-4</v>
      </c>
    </row>
    <row r="327" spans="1:29" s="15" customFormat="1">
      <c r="A327" s="18">
        <v>575</v>
      </c>
      <c r="B327" s="25">
        <v>1.6000000000000001E-4</v>
      </c>
      <c r="C327" s="25">
        <v>1.2999999999999999E-3</v>
      </c>
      <c r="D327" s="25">
        <f t="shared" si="109"/>
        <v>2.1099999999999999E-3</v>
      </c>
      <c r="E327" s="25"/>
      <c r="F327" s="25">
        <f t="shared" si="110"/>
        <v>5.654299999999998E-4</v>
      </c>
      <c r="G327" s="25">
        <f t="shared" si="111"/>
        <v>1.3021852899999995E-2</v>
      </c>
      <c r="H327" s="25">
        <v>1.5200000000000001E-3</v>
      </c>
      <c r="I327" s="25">
        <f t="shared" si="112"/>
        <v>2.33E-3</v>
      </c>
      <c r="J327" s="25"/>
      <c r="K327" s="25">
        <f t="shared" si="113"/>
        <v>8.3672999999999994E-4</v>
      </c>
      <c r="L327" s="25">
        <f t="shared" si="114"/>
        <v>1.9269891899999999E-2</v>
      </c>
      <c r="M327" s="25">
        <v>1.5200000000000001E-3</v>
      </c>
      <c r="N327" s="25">
        <f t="shared" si="115"/>
        <v>2.33E-3</v>
      </c>
      <c r="O327" s="25"/>
      <c r="P327" s="25">
        <f t="shared" si="116"/>
        <v>8.3533000000000001E-4</v>
      </c>
      <c r="Q327" s="25">
        <f t="shared" si="117"/>
        <v>1.9237649900000001E-2</v>
      </c>
      <c r="R327" s="25">
        <v>1.8799999999999999E-3</v>
      </c>
      <c r="S327" s="25">
        <f t="shared" si="123"/>
        <v>2.6899999999999997E-3</v>
      </c>
      <c r="T327" s="25"/>
      <c r="U327" s="25">
        <f t="shared" si="118"/>
        <v>6.1728999999999951E-4</v>
      </c>
      <c r="V327" s="25">
        <f t="shared" si="119"/>
        <v>1.421618869999999E-2</v>
      </c>
      <c r="W327" s="25">
        <v>4.6299999999999996E-3</v>
      </c>
      <c r="X327" s="25">
        <f t="shared" si="108"/>
        <v>5.4399999999999995E-3</v>
      </c>
      <c r="Y327" s="25"/>
      <c r="Z327" s="25">
        <f t="shared" si="120"/>
        <v>7.8948999999999946E-4</v>
      </c>
      <c r="AA327" s="25">
        <f t="shared" si="121"/>
        <v>1.8181954699999989E-2</v>
      </c>
      <c r="AB327" s="25">
        <v>-1.7799999999999999E-3</v>
      </c>
      <c r="AC327" s="25">
        <f t="shared" si="122"/>
        <v>-8.0999999999999996E-4</v>
      </c>
    </row>
    <row r="328" spans="1:29" s="15" customFormat="1">
      <c r="A328" s="18">
        <v>576</v>
      </c>
      <c r="B328" s="25">
        <v>5.9000000000000003E-4</v>
      </c>
      <c r="C328" s="25">
        <v>1.92E-3</v>
      </c>
      <c r="D328" s="25">
        <f t="shared" si="109"/>
        <v>2.3249999999999998E-3</v>
      </c>
      <c r="E328" s="25"/>
      <c r="F328" s="25">
        <f t="shared" si="110"/>
        <v>7.8042999999999971E-4</v>
      </c>
      <c r="G328" s="25">
        <f t="shared" si="111"/>
        <v>1.7973302899999995E-2</v>
      </c>
      <c r="H328" s="25">
        <v>1.6900000000000001E-3</v>
      </c>
      <c r="I328" s="25">
        <f t="shared" si="112"/>
        <v>2.0950000000000001E-3</v>
      </c>
      <c r="J328" s="25"/>
      <c r="K328" s="25">
        <f t="shared" si="113"/>
        <v>6.0172999999999997E-4</v>
      </c>
      <c r="L328" s="25">
        <f t="shared" si="114"/>
        <v>1.3857841900000001E-2</v>
      </c>
      <c r="M328" s="25">
        <v>1.6900000000000001E-3</v>
      </c>
      <c r="N328" s="25">
        <f t="shared" si="115"/>
        <v>2.0950000000000001E-3</v>
      </c>
      <c r="O328" s="25"/>
      <c r="P328" s="25">
        <f t="shared" si="116"/>
        <v>6.0033000000000005E-4</v>
      </c>
      <c r="Q328" s="25">
        <f t="shared" si="117"/>
        <v>1.3825599900000003E-2</v>
      </c>
      <c r="R328" s="25">
        <v>1.7899999999999999E-3</v>
      </c>
      <c r="S328" s="25">
        <f t="shared" si="123"/>
        <v>2.1949999999999999E-3</v>
      </c>
      <c r="T328" s="25"/>
      <c r="U328" s="25">
        <f t="shared" si="118"/>
        <v>1.2228999999999973E-4</v>
      </c>
      <c r="V328" s="25">
        <f t="shared" si="119"/>
        <v>2.816338699999994E-3</v>
      </c>
      <c r="W328" s="25">
        <v>4.5900000000000003E-3</v>
      </c>
      <c r="X328" s="25">
        <f t="shared" si="108"/>
        <v>4.9950000000000003E-3</v>
      </c>
      <c r="Y328" s="25"/>
      <c r="Z328" s="25">
        <f t="shared" si="120"/>
        <v>3.4449000000000025E-4</v>
      </c>
      <c r="AA328" s="25">
        <f t="shared" si="121"/>
        <v>7.9336047000000062E-3</v>
      </c>
      <c r="AB328" s="25">
        <v>-1.4E-3</v>
      </c>
      <c r="AC328" s="25">
        <f t="shared" si="122"/>
        <v>-4.0499999999999998E-4</v>
      </c>
    </row>
    <row r="329" spans="1:29" s="15" customFormat="1">
      <c r="A329" s="18">
        <v>577</v>
      </c>
      <c r="B329" s="25">
        <v>4.2000000000000002E-4</v>
      </c>
      <c r="C329" s="25">
        <v>1.33E-3</v>
      </c>
      <c r="D329" s="25">
        <f t="shared" si="109"/>
        <v>1.91E-3</v>
      </c>
      <c r="E329" s="25"/>
      <c r="F329" s="25">
        <f t="shared" si="110"/>
        <v>3.6542999999999992E-4</v>
      </c>
      <c r="G329" s="25">
        <f t="shared" si="111"/>
        <v>8.4158528999999978E-3</v>
      </c>
      <c r="H329" s="25">
        <v>1.56E-3</v>
      </c>
      <c r="I329" s="25">
        <f t="shared" si="112"/>
        <v>2.14E-3</v>
      </c>
      <c r="J329" s="25"/>
      <c r="K329" s="25">
        <f t="shared" si="113"/>
        <v>6.4672999999999987E-4</v>
      </c>
      <c r="L329" s="25">
        <f t="shared" si="114"/>
        <v>1.4894191899999997E-2</v>
      </c>
      <c r="M329" s="25">
        <v>1.56E-3</v>
      </c>
      <c r="N329" s="25">
        <f t="shared" si="115"/>
        <v>2.14E-3</v>
      </c>
      <c r="O329" s="25"/>
      <c r="P329" s="25">
        <f t="shared" si="116"/>
        <v>6.4532999999999995E-4</v>
      </c>
      <c r="Q329" s="25">
        <f t="shared" si="117"/>
        <v>1.4861949899999999E-2</v>
      </c>
      <c r="R329" s="25">
        <v>1.7600000000000001E-3</v>
      </c>
      <c r="S329" s="25">
        <f t="shared" si="123"/>
        <v>2.3400000000000001E-3</v>
      </c>
      <c r="T329" s="25"/>
      <c r="U329" s="25">
        <f t="shared" si="118"/>
        <v>2.6728999999999989E-4</v>
      </c>
      <c r="V329" s="25">
        <f t="shared" si="119"/>
        <v>6.1556886999999975E-3</v>
      </c>
      <c r="W329" s="25">
        <v>4.62E-3</v>
      </c>
      <c r="X329" s="25">
        <f t="shared" si="108"/>
        <v>5.1999999999999998E-3</v>
      </c>
      <c r="Y329" s="25"/>
      <c r="Z329" s="25">
        <f t="shared" si="120"/>
        <v>5.494899999999997E-4</v>
      </c>
      <c r="AA329" s="25">
        <f t="shared" si="121"/>
        <v>1.2654754699999994E-2</v>
      </c>
      <c r="AB329" s="25">
        <v>-1.58E-3</v>
      </c>
      <c r="AC329" s="25">
        <f t="shared" si="122"/>
        <v>-5.8E-4</v>
      </c>
    </row>
    <row r="330" spans="1:29" s="15" customFormat="1">
      <c r="A330" s="18">
        <v>578</v>
      </c>
      <c r="B330" s="25">
        <v>4.6999999999999999E-4</v>
      </c>
      <c r="C330" s="25">
        <v>1.8600000000000001E-3</v>
      </c>
      <c r="D330" s="25">
        <f t="shared" si="109"/>
        <v>2.3700000000000001E-3</v>
      </c>
      <c r="E330" s="25"/>
      <c r="F330" s="25">
        <f t="shared" si="110"/>
        <v>8.2543000000000004E-4</v>
      </c>
      <c r="G330" s="25">
        <f t="shared" si="111"/>
        <v>1.9009652900000003E-2</v>
      </c>
      <c r="H330" s="25">
        <v>1.57E-3</v>
      </c>
      <c r="I330" s="25">
        <f t="shared" si="112"/>
        <v>2.0800000000000003E-3</v>
      </c>
      <c r="J330" s="25"/>
      <c r="K330" s="25">
        <f t="shared" si="113"/>
        <v>5.8673000000000015E-4</v>
      </c>
      <c r="L330" s="25">
        <f t="shared" si="114"/>
        <v>1.3512391900000004E-2</v>
      </c>
      <c r="M330" s="25">
        <v>1.57E-3</v>
      </c>
      <c r="N330" s="25">
        <f t="shared" si="115"/>
        <v>2.0800000000000003E-3</v>
      </c>
      <c r="O330" s="25"/>
      <c r="P330" s="25">
        <f t="shared" si="116"/>
        <v>5.8533000000000023E-4</v>
      </c>
      <c r="Q330" s="25">
        <f t="shared" si="117"/>
        <v>1.3480149900000005E-2</v>
      </c>
      <c r="R330" s="25">
        <v>1.7600000000000001E-3</v>
      </c>
      <c r="S330" s="25">
        <f t="shared" si="123"/>
        <v>2.2700000000000003E-3</v>
      </c>
      <c r="T330" s="25"/>
      <c r="U330" s="25">
        <f t="shared" si="118"/>
        <v>1.9729000000000014E-4</v>
      </c>
      <c r="V330" s="25">
        <f t="shared" si="119"/>
        <v>4.5435887000000036E-3</v>
      </c>
      <c r="W330" s="25">
        <v>4.6100000000000004E-3</v>
      </c>
      <c r="X330" s="25">
        <f t="shared" si="108"/>
        <v>5.1200000000000004E-3</v>
      </c>
      <c r="Y330" s="25"/>
      <c r="Z330" s="25">
        <f t="shared" si="120"/>
        <v>4.6949000000000036E-4</v>
      </c>
      <c r="AA330" s="25">
        <f t="shared" si="121"/>
        <v>1.0812354700000009E-2</v>
      </c>
      <c r="AB330" s="25">
        <v>-1.49E-3</v>
      </c>
      <c r="AC330" s="25">
        <f t="shared" si="122"/>
        <v>-5.1000000000000004E-4</v>
      </c>
    </row>
    <row r="331" spans="1:29" s="15" customFormat="1">
      <c r="A331" s="18">
        <v>579</v>
      </c>
      <c r="B331" s="25">
        <v>2.2000000000000001E-4</v>
      </c>
      <c r="C331" s="25">
        <v>1.2999999999999999E-3</v>
      </c>
      <c r="D331" s="25">
        <f t="shared" si="109"/>
        <v>1.98E-3</v>
      </c>
      <c r="E331" s="25"/>
      <c r="F331" s="25">
        <f t="shared" si="110"/>
        <v>4.3542999999999989E-4</v>
      </c>
      <c r="G331" s="25">
        <f t="shared" si="111"/>
        <v>1.0027952899999998E-2</v>
      </c>
      <c r="H331" s="25">
        <v>1.5100000000000001E-3</v>
      </c>
      <c r="I331" s="25">
        <f t="shared" si="112"/>
        <v>2.1900000000000001E-3</v>
      </c>
      <c r="J331" s="25"/>
      <c r="K331" s="25">
        <f t="shared" si="113"/>
        <v>6.9673000000000001E-4</v>
      </c>
      <c r="L331" s="25">
        <f t="shared" si="114"/>
        <v>1.6045691900000002E-2</v>
      </c>
      <c r="M331" s="25">
        <v>1.5100000000000001E-3</v>
      </c>
      <c r="N331" s="25">
        <f t="shared" si="115"/>
        <v>2.1900000000000001E-3</v>
      </c>
      <c r="O331" s="25"/>
      <c r="P331" s="25">
        <f t="shared" si="116"/>
        <v>6.9533000000000008E-4</v>
      </c>
      <c r="Q331" s="25">
        <f t="shared" si="117"/>
        <v>1.6013449900000004E-2</v>
      </c>
      <c r="R331" s="25">
        <v>1.74E-3</v>
      </c>
      <c r="S331" s="25">
        <f t="shared" si="123"/>
        <v>2.4200000000000003E-3</v>
      </c>
      <c r="T331" s="25"/>
      <c r="U331" s="25">
        <f t="shared" si="118"/>
        <v>3.472900000000001E-4</v>
      </c>
      <c r="V331" s="25">
        <f t="shared" si="119"/>
        <v>7.9980887000000028E-3</v>
      </c>
      <c r="W331" s="25">
        <v>4.7000000000000002E-3</v>
      </c>
      <c r="X331" s="25">
        <f t="shared" si="108"/>
        <v>5.3800000000000002E-3</v>
      </c>
      <c r="Y331" s="25"/>
      <c r="Z331" s="25">
        <f t="shared" si="120"/>
        <v>7.2949000000000017E-4</v>
      </c>
      <c r="AA331" s="25">
        <f t="shared" si="121"/>
        <v>1.6800154700000004E-2</v>
      </c>
      <c r="AB331" s="25">
        <v>-1.58E-3</v>
      </c>
      <c r="AC331" s="25">
        <f t="shared" si="122"/>
        <v>-6.8000000000000005E-4</v>
      </c>
    </row>
    <row r="332" spans="1:29" s="15" customFormat="1">
      <c r="A332" s="18">
        <v>580</v>
      </c>
      <c r="B332" s="25">
        <v>7.9000000000000001E-4</v>
      </c>
      <c r="C332" s="25">
        <v>1.8600000000000001E-3</v>
      </c>
      <c r="D332" s="25">
        <f t="shared" si="109"/>
        <v>2.0600000000000002E-3</v>
      </c>
      <c r="E332" s="25"/>
      <c r="F332" s="25">
        <f t="shared" si="110"/>
        <v>5.154300000000001E-4</v>
      </c>
      <c r="G332" s="25">
        <f t="shared" si="111"/>
        <v>1.1870352900000002E-2</v>
      </c>
      <c r="H332" s="25">
        <v>1.5200000000000001E-3</v>
      </c>
      <c r="I332" s="25">
        <f t="shared" si="112"/>
        <v>1.7200000000000002E-3</v>
      </c>
      <c r="J332" s="25"/>
      <c r="K332" s="25">
        <f t="shared" si="113"/>
        <v>2.2673000000000007E-4</v>
      </c>
      <c r="L332" s="25">
        <f t="shared" si="114"/>
        <v>5.2215919000000019E-3</v>
      </c>
      <c r="M332" s="25">
        <v>1.5200000000000001E-3</v>
      </c>
      <c r="N332" s="25">
        <f t="shared" si="115"/>
        <v>1.7200000000000002E-3</v>
      </c>
      <c r="O332" s="25"/>
      <c r="P332" s="25">
        <f t="shared" si="116"/>
        <v>2.2533000000000015E-4</v>
      </c>
      <c r="Q332" s="25">
        <f t="shared" si="117"/>
        <v>5.1893499000000036E-3</v>
      </c>
      <c r="R332" s="25">
        <v>1.75E-3</v>
      </c>
      <c r="S332" s="25">
        <f t="shared" si="123"/>
        <v>1.9500000000000001E-3</v>
      </c>
      <c r="T332" s="25"/>
      <c r="U332" s="25">
        <f t="shared" si="118"/>
        <v>-1.2271000000000005E-4</v>
      </c>
      <c r="V332" s="25">
        <f t="shared" si="119"/>
        <v>-2.8260113000000012E-3</v>
      </c>
      <c r="W332" s="25">
        <v>4.5500000000000002E-3</v>
      </c>
      <c r="X332" s="25">
        <f t="shared" si="108"/>
        <v>4.7499999999999999E-3</v>
      </c>
      <c r="Y332" s="25"/>
      <c r="Z332" s="25">
        <f t="shared" si="120"/>
        <v>9.9489999999999822E-5</v>
      </c>
      <c r="AA332" s="25">
        <f t="shared" si="121"/>
        <v>2.2912546999999958E-3</v>
      </c>
      <c r="AB332" s="25">
        <v>-1.1900000000000001E-3</v>
      </c>
      <c r="AC332" s="25">
        <f t="shared" si="122"/>
        <v>-2.0000000000000004E-4</v>
      </c>
    </row>
    <row r="333" spans="1:29" s="15" customFormat="1">
      <c r="A333" s="18">
        <v>581</v>
      </c>
      <c r="B333" s="25">
        <v>3.6999999999999999E-4</v>
      </c>
      <c r="C333" s="25">
        <v>1.16E-3</v>
      </c>
      <c r="D333" s="25">
        <f t="shared" si="109"/>
        <v>1.75E-3</v>
      </c>
      <c r="E333" s="25"/>
      <c r="F333" s="25">
        <f t="shared" si="110"/>
        <v>2.0542999999999994E-4</v>
      </c>
      <c r="G333" s="25">
        <f t="shared" si="111"/>
        <v>4.7310528999999985E-3</v>
      </c>
      <c r="H333" s="25">
        <v>1.41E-3</v>
      </c>
      <c r="I333" s="25">
        <f t="shared" si="112"/>
        <v>2E-3</v>
      </c>
      <c r="J333" s="25"/>
      <c r="K333" s="25">
        <f t="shared" si="113"/>
        <v>5.0672999999999994E-4</v>
      </c>
      <c r="L333" s="25">
        <f t="shared" si="114"/>
        <v>1.1669991899999999E-2</v>
      </c>
      <c r="M333" s="25">
        <v>1.41E-3</v>
      </c>
      <c r="N333" s="25">
        <f t="shared" si="115"/>
        <v>2E-3</v>
      </c>
      <c r="O333" s="25"/>
      <c r="P333" s="25">
        <f t="shared" si="116"/>
        <v>5.0533000000000002E-4</v>
      </c>
      <c r="Q333" s="25">
        <f t="shared" si="117"/>
        <v>1.1637749900000001E-2</v>
      </c>
      <c r="R333" s="25">
        <v>1.72E-3</v>
      </c>
      <c r="S333" s="25">
        <f t="shared" si="123"/>
        <v>2.31E-3</v>
      </c>
      <c r="T333" s="25"/>
      <c r="U333" s="25">
        <f t="shared" si="118"/>
        <v>2.3728999999999981E-4</v>
      </c>
      <c r="V333" s="25">
        <f t="shared" si="119"/>
        <v>5.4647886999999963E-3</v>
      </c>
      <c r="W333" s="25">
        <v>4.47E-3</v>
      </c>
      <c r="X333" s="25">
        <f t="shared" si="108"/>
        <v>5.0600000000000003E-3</v>
      </c>
      <c r="Y333" s="25"/>
      <c r="Z333" s="25">
        <f t="shared" si="120"/>
        <v>4.094900000000002E-4</v>
      </c>
      <c r="AA333" s="25">
        <f t="shared" si="121"/>
        <v>9.4305547000000049E-3</v>
      </c>
      <c r="AB333" s="25">
        <v>-1.5499999999999999E-3</v>
      </c>
      <c r="AC333" s="25">
        <f t="shared" si="122"/>
        <v>-5.9000000000000003E-4</v>
      </c>
    </row>
    <row r="334" spans="1:29" s="15" customFormat="1">
      <c r="A334" s="18">
        <v>582</v>
      </c>
      <c r="B334" s="25">
        <v>5.9000000000000003E-4</v>
      </c>
      <c r="C334" s="25">
        <v>1.81E-3</v>
      </c>
      <c r="D334" s="25">
        <f t="shared" si="109"/>
        <v>2.1149999999999997E-3</v>
      </c>
      <c r="E334" s="25"/>
      <c r="F334" s="25">
        <f t="shared" si="110"/>
        <v>5.7042999999999959E-4</v>
      </c>
      <c r="G334" s="25">
        <f t="shared" si="111"/>
        <v>1.3137002899999991E-2</v>
      </c>
      <c r="H334" s="25">
        <v>1.5499999999999999E-3</v>
      </c>
      <c r="I334" s="25">
        <f t="shared" si="112"/>
        <v>1.8549999999999999E-3</v>
      </c>
      <c r="J334" s="25"/>
      <c r="K334" s="25">
        <f t="shared" si="113"/>
        <v>3.6172999999999978E-4</v>
      </c>
      <c r="L334" s="25">
        <f t="shared" si="114"/>
        <v>8.3306418999999961E-3</v>
      </c>
      <c r="M334" s="25">
        <v>1.5499999999999999E-3</v>
      </c>
      <c r="N334" s="25">
        <f t="shared" si="115"/>
        <v>1.8549999999999999E-3</v>
      </c>
      <c r="O334" s="25"/>
      <c r="P334" s="25">
        <f t="shared" si="116"/>
        <v>3.6032999999999985E-4</v>
      </c>
      <c r="Q334" s="25">
        <f t="shared" si="117"/>
        <v>8.2983998999999978E-3</v>
      </c>
      <c r="R334" s="25">
        <v>1.75E-3</v>
      </c>
      <c r="S334" s="25">
        <f t="shared" si="123"/>
        <v>2.055E-3</v>
      </c>
      <c r="T334" s="25"/>
      <c r="U334" s="25">
        <f t="shared" si="118"/>
        <v>-1.7710000000000208E-5</v>
      </c>
      <c r="V334" s="25">
        <f t="shared" si="119"/>
        <v>-4.078613000000048E-4</v>
      </c>
      <c r="W334" s="25">
        <v>4.62E-3</v>
      </c>
      <c r="X334" s="25">
        <f t="shared" si="108"/>
        <v>4.9249999999999997E-3</v>
      </c>
      <c r="Y334" s="25"/>
      <c r="Z334" s="25">
        <f t="shared" si="120"/>
        <v>2.7448999999999963E-4</v>
      </c>
      <c r="AA334" s="25">
        <f t="shared" si="121"/>
        <v>6.3215046999999915E-3</v>
      </c>
      <c r="AB334" s="25">
        <v>-1.1999999999999999E-3</v>
      </c>
      <c r="AC334" s="25">
        <f t="shared" si="122"/>
        <v>-3.0499999999999993E-4</v>
      </c>
    </row>
    <row r="335" spans="1:29" s="15" customFormat="1">
      <c r="A335" s="18">
        <v>583</v>
      </c>
      <c r="B335" s="25">
        <v>3.1E-4</v>
      </c>
      <c r="C335" s="25">
        <v>1.32E-3</v>
      </c>
      <c r="D335" s="25">
        <f t="shared" si="109"/>
        <v>1.9550000000000001E-3</v>
      </c>
      <c r="E335" s="25"/>
      <c r="F335" s="25">
        <f t="shared" si="110"/>
        <v>4.1043000000000004E-4</v>
      </c>
      <c r="G335" s="25">
        <f t="shared" si="111"/>
        <v>9.4522029000000014E-3</v>
      </c>
      <c r="H335" s="25">
        <v>1.58E-3</v>
      </c>
      <c r="I335" s="25">
        <f t="shared" si="112"/>
        <v>2.215E-3</v>
      </c>
      <c r="J335" s="25"/>
      <c r="K335" s="25">
        <f t="shared" si="113"/>
        <v>7.2172999999999985E-4</v>
      </c>
      <c r="L335" s="25">
        <f t="shared" si="114"/>
        <v>1.6621441899999999E-2</v>
      </c>
      <c r="M335" s="25">
        <v>1.58E-3</v>
      </c>
      <c r="N335" s="25">
        <f t="shared" si="115"/>
        <v>2.215E-3</v>
      </c>
      <c r="O335" s="25"/>
      <c r="P335" s="25">
        <f t="shared" si="116"/>
        <v>7.2032999999999993E-4</v>
      </c>
      <c r="Q335" s="25">
        <f t="shared" si="117"/>
        <v>1.6589199900000001E-2</v>
      </c>
      <c r="R335" s="25">
        <v>1.7899999999999999E-3</v>
      </c>
      <c r="S335" s="25">
        <f t="shared" si="123"/>
        <v>2.4250000000000001E-3</v>
      </c>
      <c r="T335" s="25"/>
      <c r="U335" s="25">
        <f t="shared" si="118"/>
        <v>3.5228999999999989E-4</v>
      </c>
      <c r="V335" s="25">
        <f t="shared" si="119"/>
        <v>8.1132386999999972E-3</v>
      </c>
      <c r="W335" s="25">
        <v>4.6299999999999996E-3</v>
      </c>
      <c r="X335" s="25">
        <f t="shared" si="108"/>
        <v>5.2649999999999997E-3</v>
      </c>
      <c r="Y335" s="25"/>
      <c r="Z335" s="25">
        <f t="shared" si="120"/>
        <v>6.1448999999999965E-4</v>
      </c>
      <c r="AA335" s="25">
        <f t="shared" si="121"/>
        <v>1.4151704699999993E-2</v>
      </c>
      <c r="AB335" s="25">
        <v>-1.58E-3</v>
      </c>
      <c r="AC335" s="25">
        <f t="shared" si="122"/>
        <v>-6.3500000000000004E-4</v>
      </c>
    </row>
    <row r="336" spans="1:29" s="15" customFormat="1">
      <c r="A336" s="18">
        <v>584</v>
      </c>
      <c r="B336" s="25">
        <v>4.4999999999999999E-4</v>
      </c>
      <c r="C336" s="25">
        <v>1.75E-3</v>
      </c>
      <c r="D336" s="25">
        <f t="shared" si="109"/>
        <v>2.215E-3</v>
      </c>
      <c r="E336" s="25"/>
      <c r="F336" s="25">
        <f t="shared" si="110"/>
        <v>6.7042999999999985E-4</v>
      </c>
      <c r="G336" s="25">
        <f t="shared" si="111"/>
        <v>1.5440002899999998E-2</v>
      </c>
      <c r="H336" s="25">
        <v>1.58E-3</v>
      </c>
      <c r="I336" s="25">
        <f t="shared" si="112"/>
        <v>2.0449999999999999E-3</v>
      </c>
      <c r="J336" s="25"/>
      <c r="K336" s="25">
        <f t="shared" si="113"/>
        <v>5.5172999999999984E-4</v>
      </c>
      <c r="L336" s="25">
        <f t="shared" si="114"/>
        <v>1.2706341899999998E-2</v>
      </c>
      <c r="M336" s="25">
        <v>1.58E-3</v>
      </c>
      <c r="N336" s="25">
        <f t="shared" si="115"/>
        <v>2.0449999999999999E-3</v>
      </c>
      <c r="O336" s="25"/>
      <c r="P336" s="25">
        <f t="shared" si="116"/>
        <v>5.5032999999999992E-4</v>
      </c>
      <c r="Q336" s="25">
        <f t="shared" si="117"/>
        <v>1.2674099899999999E-2</v>
      </c>
      <c r="R336" s="25">
        <v>1.75E-3</v>
      </c>
      <c r="S336" s="25">
        <f t="shared" si="123"/>
        <v>2.215E-3</v>
      </c>
      <c r="T336" s="25"/>
      <c r="U336" s="25">
        <f t="shared" si="118"/>
        <v>1.4228999999999978E-4</v>
      </c>
      <c r="V336" s="25">
        <f t="shared" si="119"/>
        <v>3.2769386999999951E-3</v>
      </c>
      <c r="W336" s="25">
        <v>4.6299999999999996E-3</v>
      </c>
      <c r="X336" s="25">
        <f t="shared" si="108"/>
        <v>5.0949999999999997E-3</v>
      </c>
      <c r="Y336" s="25"/>
      <c r="Z336" s="25">
        <f t="shared" si="120"/>
        <v>4.4448999999999964E-4</v>
      </c>
      <c r="AA336" s="25">
        <f t="shared" si="121"/>
        <v>1.0236604699999992E-2</v>
      </c>
      <c r="AB336" s="25">
        <v>-1.3799999999999999E-3</v>
      </c>
      <c r="AC336" s="25">
        <f t="shared" si="122"/>
        <v>-4.6499999999999997E-4</v>
      </c>
    </row>
    <row r="337" spans="1:29" s="15" customFormat="1">
      <c r="A337" s="18">
        <v>585</v>
      </c>
      <c r="B337" s="25">
        <v>4.4000000000000002E-4</v>
      </c>
      <c r="C337" s="25">
        <v>1.41E-3</v>
      </c>
      <c r="D337" s="25">
        <f t="shared" si="109"/>
        <v>1.97E-3</v>
      </c>
      <c r="E337" s="25"/>
      <c r="F337" s="25">
        <f t="shared" si="110"/>
        <v>4.2542999999999986E-4</v>
      </c>
      <c r="G337" s="25">
        <f t="shared" si="111"/>
        <v>9.7976528999999968E-3</v>
      </c>
      <c r="H337" s="25">
        <v>1.58E-3</v>
      </c>
      <c r="I337" s="25">
        <f t="shared" si="112"/>
        <v>2.14E-3</v>
      </c>
      <c r="J337" s="25"/>
      <c r="K337" s="25">
        <f t="shared" si="113"/>
        <v>6.4672999999999987E-4</v>
      </c>
      <c r="L337" s="25">
        <f t="shared" si="114"/>
        <v>1.4894191899999997E-2</v>
      </c>
      <c r="M337" s="25">
        <v>1.58E-3</v>
      </c>
      <c r="N337" s="25">
        <f t="shared" si="115"/>
        <v>2.14E-3</v>
      </c>
      <c r="O337" s="25"/>
      <c r="P337" s="25">
        <f t="shared" si="116"/>
        <v>6.4532999999999995E-4</v>
      </c>
      <c r="Q337" s="25">
        <f t="shared" si="117"/>
        <v>1.4861949899999999E-2</v>
      </c>
      <c r="R337" s="25">
        <v>1.58E-3</v>
      </c>
      <c r="S337" s="25">
        <f t="shared" si="123"/>
        <v>2.14E-3</v>
      </c>
      <c r="T337" s="25"/>
      <c r="U337" s="25">
        <f t="shared" si="118"/>
        <v>6.7289999999999798E-5</v>
      </c>
      <c r="V337" s="25">
        <f t="shared" si="119"/>
        <v>1.5496886999999955E-3</v>
      </c>
      <c r="W337" s="25">
        <v>4.62E-3</v>
      </c>
      <c r="X337" s="25">
        <f t="shared" si="108"/>
        <v>5.1799999999999997E-3</v>
      </c>
      <c r="Y337" s="25"/>
      <c r="Z337" s="25">
        <f t="shared" si="120"/>
        <v>5.2948999999999965E-4</v>
      </c>
      <c r="AA337" s="25">
        <f t="shared" si="121"/>
        <v>1.2194154699999992E-2</v>
      </c>
      <c r="AB337" s="25">
        <v>-1.56E-3</v>
      </c>
      <c r="AC337" s="25">
        <f t="shared" si="122"/>
        <v>-5.5999999999999995E-4</v>
      </c>
    </row>
    <row r="338" spans="1:29" s="15" customFormat="1">
      <c r="A338" s="18">
        <v>586</v>
      </c>
      <c r="B338" s="25">
        <v>5.8E-4</v>
      </c>
      <c r="C338" s="25">
        <v>1.67E-3</v>
      </c>
      <c r="D338" s="25">
        <f t="shared" si="109"/>
        <v>2.0100000000000001E-3</v>
      </c>
      <c r="E338" s="25"/>
      <c r="F338" s="25">
        <f t="shared" si="110"/>
        <v>4.6542999999999997E-4</v>
      </c>
      <c r="G338" s="25">
        <f t="shared" si="111"/>
        <v>1.0718852899999999E-2</v>
      </c>
      <c r="H338" s="25">
        <v>1.3799999999999999E-3</v>
      </c>
      <c r="I338" s="25">
        <f t="shared" si="112"/>
        <v>1.72E-3</v>
      </c>
      <c r="J338" s="25"/>
      <c r="K338" s="25">
        <f t="shared" si="113"/>
        <v>2.2672999999999986E-4</v>
      </c>
      <c r="L338" s="25">
        <f t="shared" si="114"/>
        <v>5.2215918999999967E-3</v>
      </c>
      <c r="M338" s="25">
        <v>1.3799999999999999E-3</v>
      </c>
      <c r="N338" s="25">
        <f t="shared" si="115"/>
        <v>1.72E-3</v>
      </c>
      <c r="O338" s="25"/>
      <c r="P338" s="25">
        <f t="shared" si="116"/>
        <v>2.2532999999999993E-4</v>
      </c>
      <c r="Q338" s="25">
        <f t="shared" si="117"/>
        <v>5.1893498999999984E-3</v>
      </c>
      <c r="R338" s="25">
        <v>1.91E-3</v>
      </c>
      <c r="S338" s="25">
        <f t="shared" si="123"/>
        <v>2.2500000000000003E-3</v>
      </c>
      <c r="T338" s="25"/>
      <c r="U338" s="25">
        <f t="shared" si="118"/>
        <v>1.7729000000000009E-4</v>
      </c>
      <c r="V338" s="25">
        <f t="shared" si="119"/>
        <v>4.0829887000000025E-3</v>
      </c>
      <c r="W338" s="25">
        <v>6.1000000000000004E-3</v>
      </c>
      <c r="X338" s="25">
        <f t="shared" si="108"/>
        <v>6.4400000000000004E-3</v>
      </c>
      <c r="Y338" s="25"/>
      <c r="Z338" s="25">
        <f t="shared" si="120"/>
        <v>1.7894900000000004E-3</v>
      </c>
      <c r="AA338" s="25">
        <f t="shared" si="121"/>
        <v>4.1211954700000011E-2</v>
      </c>
      <c r="AB338" s="25">
        <v>-1.2600000000000001E-3</v>
      </c>
      <c r="AC338" s="25">
        <f t="shared" si="122"/>
        <v>-3.4000000000000002E-4</v>
      </c>
    </row>
    <row r="339" spans="1:29" s="15" customFormat="1">
      <c r="A339" s="18">
        <v>587</v>
      </c>
      <c r="B339" s="25">
        <v>3.1E-4</v>
      </c>
      <c r="C339" s="25">
        <v>1.3699999999999999E-3</v>
      </c>
      <c r="D339" s="25">
        <f t="shared" si="109"/>
        <v>2.0200000000000001E-3</v>
      </c>
      <c r="E339" s="25"/>
      <c r="F339" s="25">
        <f t="shared" si="110"/>
        <v>4.7542999999999999E-4</v>
      </c>
      <c r="G339" s="25">
        <f t="shared" si="111"/>
        <v>1.09491529E-2</v>
      </c>
      <c r="H339" s="25">
        <v>1.42E-3</v>
      </c>
      <c r="I339" s="25">
        <f t="shared" si="112"/>
        <v>2.0700000000000002E-3</v>
      </c>
      <c r="J339" s="25"/>
      <c r="K339" s="25">
        <f t="shared" si="113"/>
        <v>5.7673000000000012E-4</v>
      </c>
      <c r="L339" s="25">
        <f t="shared" si="114"/>
        <v>1.3282091900000003E-2</v>
      </c>
      <c r="M339" s="25">
        <v>1.4300000000000001E-3</v>
      </c>
      <c r="N339" s="25">
        <f t="shared" si="115"/>
        <v>2.0800000000000003E-3</v>
      </c>
      <c r="O339" s="25"/>
      <c r="P339" s="25">
        <f t="shared" si="116"/>
        <v>5.8533000000000023E-4</v>
      </c>
      <c r="Q339" s="25">
        <f t="shared" si="117"/>
        <v>1.3480149900000005E-2</v>
      </c>
      <c r="R339" s="25">
        <v>1.57E-3</v>
      </c>
      <c r="S339" s="25">
        <f>R339-AC339</f>
        <v>2.2200000000000002E-3</v>
      </c>
      <c r="T339" s="25"/>
      <c r="U339" s="25">
        <f t="shared" si="118"/>
        <v>1.4729000000000001E-4</v>
      </c>
      <c r="V339" s="25">
        <f t="shared" si="119"/>
        <v>3.3920887000000004E-3</v>
      </c>
      <c r="W339" s="25">
        <v>4.4400000000000004E-3</v>
      </c>
      <c r="X339" s="25">
        <f t="shared" si="108"/>
        <v>5.0900000000000008E-3</v>
      </c>
      <c r="Y339" s="25"/>
      <c r="Z339" s="25">
        <f t="shared" si="120"/>
        <v>4.3949000000000071E-4</v>
      </c>
      <c r="AA339" s="25">
        <f t="shared" si="121"/>
        <v>1.0121454700000016E-2</v>
      </c>
      <c r="AB339" s="25">
        <v>-1.6100000000000001E-3</v>
      </c>
      <c r="AC339" s="25">
        <f t="shared" si="122"/>
        <v>-6.5000000000000008E-4</v>
      </c>
    </row>
    <row r="340" spans="1:29" s="15" customFormat="1">
      <c r="A340" s="18">
        <v>588</v>
      </c>
      <c r="B340" s="25">
        <v>6.0999999999999997E-4</v>
      </c>
      <c r="C340" s="25">
        <v>1.5299999999999999E-3</v>
      </c>
      <c r="D340" s="25">
        <f t="shared" si="109"/>
        <v>1.8799999999999999E-3</v>
      </c>
      <c r="E340" s="25"/>
      <c r="F340" s="25">
        <f t="shared" si="110"/>
        <v>3.3542999999999984E-4</v>
      </c>
      <c r="G340" s="25">
        <f t="shared" si="111"/>
        <v>7.7249528999999966E-3</v>
      </c>
      <c r="H340" s="25">
        <v>1.34E-3</v>
      </c>
      <c r="I340" s="25">
        <f t="shared" si="112"/>
        <v>1.6900000000000001E-3</v>
      </c>
      <c r="J340" s="25"/>
      <c r="K340" s="25">
        <f t="shared" si="113"/>
        <v>1.9673E-4</v>
      </c>
      <c r="L340" s="25">
        <f t="shared" si="114"/>
        <v>4.5306918999999998E-3</v>
      </c>
      <c r="M340" s="25">
        <v>1.34E-3</v>
      </c>
      <c r="N340" s="25">
        <f t="shared" si="115"/>
        <v>1.6900000000000001E-3</v>
      </c>
      <c r="O340" s="25"/>
      <c r="P340" s="25">
        <f t="shared" si="116"/>
        <v>1.9533000000000007E-4</v>
      </c>
      <c r="Q340" s="25">
        <f t="shared" si="117"/>
        <v>4.4984499000000015E-3</v>
      </c>
      <c r="R340" s="25">
        <v>1.7600000000000001E-3</v>
      </c>
      <c r="S340" s="25">
        <f t="shared" ref="S340:S358" si="124">R340-AC340</f>
        <v>2.1099999999999999E-3</v>
      </c>
      <c r="T340" s="25"/>
      <c r="U340" s="25">
        <f t="shared" si="118"/>
        <v>3.7289999999999719E-5</v>
      </c>
      <c r="V340" s="25">
        <f t="shared" si="119"/>
        <v>8.587886999999936E-4</v>
      </c>
      <c r="W340" s="25">
        <v>4.5999999999999999E-3</v>
      </c>
      <c r="X340" s="25">
        <f t="shared" si="108"/>
        <v>4.9499999999999995E-3</v>
      </c>
      <c r="Y340" s="25"/>
      <c r="Z340" s="25">
        <f t="shared" si="120"/>
        <v>2.9948999999999948E-4</v>
      </c>
      <c r="AA340" s="25">
        <f t="shared" si="121"/>
        <v>6.8972546999999888E-3</v>
      </c>
      <c r="AB340" s="25">
        <v>-1.31E-3</v>
      </c>
      <c r="AC340" s="25">
        <f t="shared" si="122"/>
        <v>-3.5E-4</v>
      </c>
    </row>
    <row r="341" spans="1:29" s="15" customFormat="1">
      <c r="A341" s="18">
        <v>589</v>
      </c>
      <c r="B341" s="25">
        <v>4.2000000000000002E-4</v>
      </c>
      <c r="C341" s="25">
        <v>1.2700000000000001E-3</v>
      </c>
      <c r="D341" s="25">
        <f t="shared" si="109"/>
        <v>1.7950000000000002E-3</v>
      </c>
      <c r="E341" s="25"/>
      <c r="F341" s="25">
        <f t="shared" si="110"/>
        <v>2.5043000000000005E-4</v>
      </c>
      <c r="G341" s="25">
        <f t="shared" si="111"/>
        <v>5.7674029000000012E-3</v>
      </c>
      <c r="H341" s="25">
        <v>1.4300000000000001E-3</v>
      </c>
      <c r="I341" s="25">
        <f t="shared" si="112"/>
        <v>1.9550000000000001E-3</v>
      </c>
      <c r="J341" s="25"/>
      <c r="K341" s="25">
        <f t="shared" si="113"/>
        <v>4.6173000000000004E-4</v>
      </c>
      <c r="L341" s="25">
        <f t="shared" si="114"/>
        <v>1.0633641900000001E-2</v>
      </c>
      <c r="M341" s="25">
        <v>1.4300000000000001E-3</v>
      </c>
      <c r="N341" s="25">
        <f t="shared" si="115"/>
        <v>1.9550000000000001E-3</v>
      </c>
      <c r="O341" s="25"/>
      <c r="P341" s="25">
        <f t="shared" si="116"/>
        <v>4.6033000000000011E-4</v>
      </c>
      <c r="Q341" s="25">
        <f t="shared" si="117"/>
        <v>1.0601399900000003E-2</v>
      </c>
      <c r="R341" s="25">
        <v>1.65E-3</v>
      </c>
      <c r="S341" s="25">
        <f t="shared" si="124"/>
        <v>2.1749999999999999E-3</v>
      </c>
      <c r="T341" s="25"/>
      <c r="U341" s="25">
        <f t="shared" si="118"/>
        <v>1.0228999999999967E-4</v>
      </c>
      <c r="V341" s="25">
        <f t="shared" si="119"/>
        <v>2.3557386999999924E-3</v>
      </c>
      <c r="W341" s="25">
        <v>4.5100000000000001E-3</v>
      </c>
      <c r="X341" s="25">
        <f t="shared" si="108"/>
        <v>5.0350000000000004E-3</v>
      </c>
      <c r="Y341" s="25"/>
      <c r="Z341" s="25">
        <f t="shared" si="120"/>
        <v>3.8449000000000035E-4</v>
      </c>
      <c r="AA341" s="25">
        <f t="shared" si="121"/>
        <v>8.8548047000000085E-3</v>
      </c>
      <c r="AB341" s="25">
        <v>-1.47E-3</v>
      </c>
      <c r="AC341" s="25">
        <f t="shared" si="122"/>
        <v>-5.2499999999999997E-4</v>
      </c>
    </row>
    <row r="342" spans="1:29" s="15" customFormat="1">
      <c r="A342" s="18">
        <v>590</v>
      </c>
      <c r="B342" s="25">
        <v>6.0999999999999997E-4</v>
      </c>
      <c r="C342" s="25">
        <v>1.4400000000000001E-3</v>
      </c>
      <c r="D342" s="25">
        <f t="shared" si="109"/>
        <v>1.8100000000000002E-3</v>
      </c>
      <c r="E342" s="25"/>
      <c r="F342" s="25">
        <f t="shared" si="110"/>
        <v>2.6543000000000009E-4</v>
      </c>
      <c r="G342" s="25">
        <f t="shared" si="111"/>
        <v>6.1128529000000027E-3</v>
      </c>
      <c r="H342" s="25">
        <v>1.4E-3</v>
      </c>
      <c r="I342" s="25">
        <f t="shared" si="112"/>
        <v>1.7700000000000001E-3</v>
      </c>
      <c r="J342" s="25"/>
      <c r="K342" s="25">
        <f t="shared" si="113"/>
        <v>2.7672999999999999E-4</v>
      </c>
      <c r="L342" s="25">
        <f t="shared" si="114"/>
        <v>6.3730918999999999E-3</v>
      </c>
      <c r="M342" s="25">
        <v>1.4E-3</v>
      </c>
      <c r="N342" s="25">
        <f t="shared" si="115"/>
        <v>1.7700000000000001E-3</v>
      </c>
      <c r="O342" s="25"/>
      <c r="P342" s="25">
        <f t="shared" si="116"/>
        <v>2.7533000000000006E-4</v>
      </c>
      <c r="Q342" s="25">
        <f t="shared" si="117"/>
        <v>6.3408499000000016E-3</v>
      </c>
      <c r="R342" s="25">
        <v>1.7899999999999999E-3</v>
      </c>
      <c r="S342" s="25">
        <f t="shared" si="124"/>
        <v>2.16E-3</v>
      </c>
      <c r="T342" s="25"/>
      <c r="U342" s="25">
        <f t="shared" si="118"/>
        <v>8.728999999999985E-5</v>
      </c>
      <c r="V342" s="25">
        <f t="shared" si="119"/>
        <v>2.0102886999999966E-3</v>
      </c>
      <c r="W342" s="25">
        <v>4.62E-3</v>
      </c>
      <c r="X342" s="25">
        <f t="shared" si="108"/>
        <v>4.9899999999999996E-3</v>
      </c>
      <c r="Y342" s="25"/>
      <c r="Z342" s="25">
        <f t="shared" si="120"/>
        <v>3.3948999999999958E-4</v>
      </c>
      <c r="AA342" s="25">
        <f t="shared" si="121"/>
        <v>7.818454699999991E-3</v>
      </c>
      <c r="AB342" s="25">
        <v>-1.3500000000000001E-3</v>
      </c>
      <c r="AC342" s="25">
        <f t="shared" si="122"/>
        <v>-3.7000000000000005E-4</v>
      </c>
    </row>
    <row r="343" spans="1:29" s="15" customFormat="1">
      <c r="A343" s="18">
        <v>591</v>
      </c>
      <c r="B343" s="25">
        <v>3.4000000000000002E-4</v>
      </c>
      <c r="C343" s="25">
        <v>1.3500000000000001E-3</v>
      </c>
      <c r="D343" s="25">
        <f t="shared" si="109"/>
        <v>1.99E-3</v>
      </c>
      <c r="E343" s="25"/>
      <c r="F343" s="25">
        <f t="shared" si="110"/>
        <v>4.4542999999999991E-4</v>
      </c>
      <c r="G343" s="25">
        <f t="shared" si="111"/>
        <v>1.0258252899999999E-2</v>
      </c>
      <c r="H343" s="25">
        <v>1.5200000000000001E-3</v>
      </c>
      <c r="I343" s="25">
        <f t="shared" si="112"/>
        <v>2.16E-3</v>
      </c>
      <c r="J343" s="25"/>
      <c r="K343" s="25">
        <f t="shared" si="113"/>
        <v>6.6672999999999993E-4</v>
      </c>
      <c r="L343" s="25">
        <f t="shared" si="114"/>
        <v>1.5354791899999999E-2</v>
      </c>
      <c r="M343" s="25">
        <v>1.5200000000000001E-3</v>
      </c>
      <c r="N343" s="25">
        <f t="shared" si="115"/>
        <v>2.16E-3</v>
      </c>
      <c r="O343" s="25"/>
      <c r="P343" s="25">
        <f t="shared" si="116"/>
        <v>6.6533E-4</v>
      </c>
      <c r="Q343" s="25">
        <f t="shared" si="117"/>
        <v>1.5322549900000001E-2</v>
      </c>
      <c r="R343" s="25">
        <v>1.6800000000000001E-3</v>
      </c>
      <c r="S343" s="25">
        <f t="shared" si="124"/>
        <v>2.32E-3</v>
      </c>
      <c r="T343" s="25"/>
      <c r="U343" s="25">
        <f t="shared" si="118"/>
        <v>2.4728999999999984E-4</v>
      </c>
      <c r="V343" s="25">
        <f t="shared" si="119"/>
        <v>5.6950886999999964E-3</v>
      </c>
      <c r="W343" s="25">
        <v>4.4999999999999997E-3</v>
      </c>
      <c r="X343" s="25">
        <f t="shared" si="108"/>
        <v>5.1399999999999996E-3</v>
      </c>
      <c r="Y343" s="25"/>
      <c r="Z343" s="25">
        <f t="shared" si="120"/>
        <v>4.8948999999999954E-4</v>
      </c>
      <c r="AA343" s="25">
        <f t="shared" si="121"/>
        <v>1.127295469999999E-2</v>
      </c>
      <c r="AB343" s="25">
        <v>-1.6199999999999999E-3</v>
      </c>
      <c r="AC343" s="25">
        <f t="shared" si="122"/>
        <v>-6.3999999999999994E-4</v>
      </c>
    </row>
    <row r="344" spans="1:29" s="15" customFormat="1">
      <c r="A344" s="18">
        <v>592</v>
      </c>
      <c r="B344" s="25">
        <v>5.9900000000000003E-4</v>
      </c>
      <c r="C344" s="25">
        <v>1.4499999999999999E-3</v>
      </c>
      <c r="D344" s="25">
        <f t="shared" si="109"/>
        <v>1.7604999999999999E-3</v>
      </c>
      <c r="E344" s="25"/>
      <c r="F344" s="25">
        <f t="shared" si="110"/>
        <v>2.1592999999999981E-4</v>
      </c>
      <c r="G344" s="25">
        <f t="shared" si="111"/>
        <v>4.9728678999999961E-3</v>
      </c>
      <c r="H344" s="25">
        <v>1.33E-3</v>
      </c>
      <c r="I344" s="25">
        <f t="shared" si="112"/>
        <v>1.6405E-3</v>
      </c>
      <c r="J344" s="25"/>
      <c r="K344" s="25">
        <f t="shared" si="113"/>
        <v>1.4722999999999993E-4</v>
      </c>
      <c r="L344" s="25">
        <f t="shared" si="114"/>
        <v>3.3907068999999984E-3</v>
      </c>
      <c r="M344" s="25">
        <v>1.33E-3</v>
      </c>
      <c r="N344" s="25">
        <f t="shared" si="115"/>
        <v>1.6405E-3</v>
      </c>
      <c r="O344" s="25"/>
      <c r="P344" s="25">
        <f t="shared" si="116"/>
        <v>1.4583E-4</v>
      </c>
      <c r="Q344" s="25">
        <f t="shared" si="117"/>
        <v>3.3584649000000001E-3</v>
      </c>
      <c r="R344" s="25">
        <v>1.6900000000000001E-3</v>
      </c>
      <c r="S344" s="25">
        <f t="shared" si="124"/>
        <v>2.0005000000000001E-3</v>
      </c>
      <c r="T344" s="25"/>
      <c r="U344" s="25">
        <f t="shared" si="118"/>
        <v>-7.2210000000000069E-5</v>
      </c>
      <c r="V344" s="25">
        <f t="shared" si="119"/>
        <v>-1.6629963000000018E-3</v>
      </c>
      <c r="W344" s="25">
        <v>4.5399999999999998E-3</v>
      </c>
      <c r="X344" s="25">
        <f t="shared" si="108"/>
        <v>4.8504999999999998E-3</v>
      </c>
      <c r="Y344" s="25"/>
      <c r="Z344" s="25">
        <f t="shared" si="120"/>
        <v>1.9998999999999972E-4</v>
      </c>
      <c r="AA344" s="25">
        <f t="shared" si="121"/>
        <v>4.6057696999999937E-3</v>
      </c>
      <c r="AB344" s="25">
        <v>-1.2199999999999999E-3</v>
      </c>
      <c r="AC344" s="25">
        <f t="shared" si="122"/>
        <v>-3.1049999999999996E-4</v>
      </c>
    </row>
    <row r="345" spans="1:29" s="15" customFormat="1">
      <c r="A345" s="18">
        <v>593</v>
      </c>
      <c r="B345" s="25">
        <v>2.5999999999999998E-4</v>
      </c>
      <c r="C345" s="25">
        <v>1.31E-3</v>
      </c>
      <c r="D345" s="25">
        <f t="shared" si="109"/>
        <v>1.9550000000000001E-3</v>
      </c>
      <c r="E345" s="25"/>
      <c r="F345" s="25">
        <f t="shared" si="110"/>
        <v>4.1043000000000004E-4</v>
      </c>
      <c r="G345" s="25">
        <f t="shared" si="111"/>
        <v>9.4522029000000014E-3</v>
      </c>
      <c r="H345" s="25">
        <v>1.4E-3</v>
      </c>
      <c r="I345" s="25">
        <f t="shared" si="112"/>
        <v>2.0449999999999999E-3</v>
      </c>
      <c r="J345" s="25"/>
      <c r="K345" s="25">
        <f t="shared" si="113"/>
        <v>5.5172999999999984E-4</v>
      </c>
      <c r="L345" s="25">
        <f t="shared" si="114"/>
        <v>1.2706341899999998E-2</v>
      </c>
      <c r="M345" s="25">
        <v>1.4E-3</v>
      </c>
      <c r="N345" s="25">
        <f t="shared" si="115"/>
        <v>2.0449999999999999E-3</v>
      </c>
      <c r="O345" s="25"/>
      <c r="P345" s="25">
        <f t="shared" si="116"/>
        <v>5.5032999999999992E-4</v>
      </c>
      <c r="Q345" s="25">
        <f t="shared" si="117"/>
        <v>1.2674099899999999E-2</v>
      </c>
      <c r="R345" s="25">
        <v>1.6100000000000001E-3</v>
      </c>
      <c r="S345" s="25">
        <f t="shared" si="124"/>
        <v>2.2550000000000001E-3</v>
      </c>
      <c r="T345" s="25"/>
      <c r="U345" s="25">
        <f t="shared" si="118"/>
        <v>1.8228999999999988E-4</v>
      </c>
      <c r="V345" s="25">
        <f t="shared" si="119"/>
        <v>4.1981386999999978E-3</v>
      </c>
      <c r="W345" s="25">
        <v>4.5199999999999997E-3</v>
      </c>
      <c r="X345" s="25">
        <f t="shared" si="108"/>
        <v>5.1649999999999995E-3</v>
      </c>
      <c r="Y345" s="25"/>
      <c r="Z345" s="25">
        <f t="shared" si="120"/>
        <v>5.1448999999999939E-4</v>
      </c>
      <c r="AA345" s="25">
        <f t="shared" si="121"/>
        <v>1.1848704699999987E-2</v>
      </c>
      <c r="AB345" s="25">
        <v>-1.5499999999999999E-3</v>
      </c>
      <c r="AC345" s="25">
        <f t="shared" si="122"/>
        <v>-6.4499999999999996E-4</v>
      </c>
    </row>
    <row r="346" spans="1:29" s="15" customFormat="1">
      <c r="A346" s="18">
        <v>594</v>
      </c>
      <c r="B346" s="25">
        <v>5.8E-4</v>
      </c>
      <c r="C346" s="25">
        <v>1.3799999999999999E-3</v>
      </c>
      <c r="D346" s="25">
        <f t="shared" si="109"/>
        <v>1.725E-3</v>
      </c>
      <c r="E346" s="25"/>
      <c r="F346" s="25">
        <f t="shared" si="110"/>
        <v>1.8042999999999987E-4</v>
      </c>
      <c r="G346" s="25">
        <f t="shared" si="111"/>
        <v>4.1553028999999969E-3</v>
      </c>
      <c r="H346" s="25">
        <v>1.49E-3</v>
      </c>
      <c r="I346" s="25">
        <f t="shared" si="112"/>
        <v>1.835E-3</v>
      </c>
      <c r="J346" s="25"/>
      <c r="K346" s="25">
        <f t="shared" si="113"/>
        <v>3.4172999999999994E-4</v>
      </c>
      <c r="L346" s="25">
        <f t="shared" si="114"/>
        <v>7.8700418999999994E-3</v>
      </c>
      <c r="M346" s="25">
        <v>1.49E-3</v>
      </c>
      <c r="N346" s="25">
        <f t="shared" si="115"/>
        <v>1.835E-3</v>
      </c>
      <c r="O346" s="25"/>
      <c r="P346" s="25">
        <f t="shared" si="116"/>
        <v>3.4033000000000002E-4</v>
      </c>
      <c r="Q346" s="25">
        <f t="shared" si="117"/>
        <v>7.8377999000000011E-3</v>
      </c>
      <c r="R346" s="25">
        <v>1.57E-3</v>
      </c>
      <c r="S346" s="25">
        <f t="shared" si="124"/>
        <v>1.915E-3</v>
      </c>
      <c r="T346" s="25"/>
      <c r="U346" s="25">
        <f t="shared" si="118"/>
        <v>-1.5771000000000014E-4</v>
      </c>
      <c r="V346" s="25">
        <f t="shared" si="119"/>
        <v>-3.6320613000000034E-3</v>
      </c>
      <c r="W346" s="25">
        <v>4.5100000000000001E-3</v>
      </c>
      <c r="X346" s="25">
        <f t="shared" si="108"/>
        <v>4.8549999999999999E-3</v>
      </c>
      <c r="Y346" s="25"/>
      <c r="Z346" s="25">
        <f t="shared" si="120"/>
        <v>2.0448999999999988E-4</v>
      </c>
      <c r="AA346" s="25">
        <f t="shared" si="121"/>
        <v>4.7094046999999976E-3</v>
      </c>
      <c r="AB346" s="25">
        <v>-1.2700000000000001E-3</v>
      </c>
      <c r="AC346" s="25">
        <f t="shared" si="122"/>
        <v>-3.4500000000000004E-4</v>
      </c>
    </row>
    <row r="347" spans="1:29" s="15" customFormat="1">
      <c r="A347" s="18">
        <v>595</v>
      </c>
      <c r="B347" s="25">
        <v>3.8000000000000002E-4</v>
      </c>
      <c r="C347" s="25">
        <v>1.2800000000000001E-3</v>
      </c>
      <c r="D347" s="25">
        <f t="shared" si="109"/>
        <v>1.8550000000000001E-3</v>
      </c>
      <c r="E347" s="25"/>
      <c r="F347" s="25">
        <f t="shared" si="110"/>
        <v>3.1042999999999999E-4</v>
      </c>
      <c r="G347" s="25">
        <f t="shared" si="111"/>
        <v>7.1492029000000002E-3</v>
      </c>
      <c r="H347" s="25">
        <v>1.3500000000000001E-3</v>
      </c>
      <c r="I347" s="25">
        <f t="shared" si="112"/>
        <v>1.9250000000000001E-3</v>
      </c>
      <c r="J347" s="25"/>
      <c r="K347" s="25">
        <f t="shared" si="113"/>
        <v>4.3172999999999996E-4</v>
      </c>
      <c r="L347" s="25">
        <f t="shared" si="114"/>
        <v>9.9427418999999996E-3</v>
      </c>
      <c r="M347" s="25">
        <v>1.3500000000000001E-3</v>
      </c>
      <c r="N347" s="25">
        <f t="shared" si="115"/>
        <v>1.9250000000000001E-3</v>
      </c>
      <c r="O347" s="25"/>
      <c r="P347" s="25">
        <f t="shared" si="116"/>
        <v>4.3033000000000004E-4</v>
      </c>
      <c r="Q347" s="25">
        <f t="shared" si="117"/>
        <v>9.9104999000000013E-3</v>
      </c>
      <c r="R347" s="25">
        <v>1.6299999999999999E-3</v>
      </c>
      <c r="S347" s="25">
        <f t="shared" si="124"/>
        <v>2.2049999999999999E-3</v>
      </c>
      <c r="T347" s="25"/>
      <c r="U347" s="25">
        <f t="shared" si="118"/>
        <v>1.3228999999999975E-4</v>
      </c>
      <c r="V347" s="25">
        <f t="shared" si="119"/>
        <v>3.0466386999999946E-3</v>
      </c>
      <c r="W347" s="25">
        <v>4.3099999999999996E-3</v>
      </c>
      <c r="X347" s="25">
        <f t="shared" si="108"/>
        <v>4.8849999999999996E-3</v>
      </c>
      <c r="Y347" s="25"/>
      <c r="Z347" s="25">
        <f t="shared" si="120"/>
        <v>2.3448999999999953E-4</v>
      </c>
      <c r="AA347" s="25">
        <f t="shared" si="121"/>
        <v>5.4003046999999893E-3</v>
      </c>
      <c r="AB347" s="25">
        <v>-1.5299999999999999E-3</v>
      </c>
      <c r="AC347" s="25">
        <f t="shared" si="122"/>
        <v>-5.7499999999999999E-4</v>
      </c>
    </row>
    <row r="348" spans="1:29" s="15" customFormat="1">
      <c r="A348" s="18">
        <v>596</v>
      </c>
      <c r="B348" s="25">
        <v>5.4000000000000001E-4</v>
      </c>
      <c r="C348" s="25">
        <v>1.2999999999999999E-3</v>
      </c>
      <c r="D348" s="25">
        <f t="shared" si="109"/>
        <v>1.73E-3</v>
      </c>
      <c r="E348" s="25"/>
      <c r="F348" s="25">
        <f t="shared" si="110"/>
        <v>1.8542999999999988E-4</v>
      </c>
      <c r="G348" s="25">
        <f t="shared" si="111"/>
        <v>4.2704528999999974E-3</v>
      </c>
      <c r="H348" s="25">
        <v>1.2999999999999999E-3</v>
      </c>
      <c r="I348" s="25">
        <f t="shared" si="112"/>
        <v>1.73E-3</v>
      </c>
      <c r="J348" s="25"/>
      <c r="K348" s="25">
        <f t="shared" si="113"/>
        <v>2.3672999999999988E-4</v>
      </c>
      <c r="L348" s="25">
        <f t="shared" si="114"/>
        <v>5.4518918999999976E-3</v>
      </c>
      <c r="M348" s="25">
        <v>1.2999999999999999E-3</v>
      </c>
      <c r="N348" s="25">
        <f t="shared" si="115"/>
        <v>1.73E-3</v>
      </c>
      <c r="O348" s="25"/>
      <c r="P348" s="25">
        <f t="shared" si="116"/>
        <v>2.3532999999999996E-4</v>
      </c>
      <c r="Q348" s="25">
        <f t="shared" si="117"/>
        <v>5.4196498999999993E-3</v>
      </c>
      <c r="R348" s="25">
        <v>1.65E-3</v>
      </c>
      <c r="S348" s="25">
        <f t="shared" si="124"/>
        <v>2.0799999999999998E-3</v>
      </c>
      <c r="T348" s="25"/>
      <c r="U348" s="25">
        <f t="shared" si="118"/>
        <v>7.2899999999996405E-6</v>
      </c>
      <c r="V348" s="25">
        <f t="shared" si="119"/>
        <v>1.6788869999999172E-4</v>
      </c>
      <c r="W348" s="25">
        <v>4.3099999999999996E-3</v>
      </c>
      <c r="X348" s="25">
        <f t="shared" si="108"/>
        <v>4.7399999999999994E-3</v>
      </c>
      <c r="Y348" s="25"/>
      <c r="Z348" s="25">
        <f t="shared" si="120"/>
        <v>8.9489999999999362E-5</v>
      </c>
      <c r="AA348" s="25">
        <f t="shared" si="121"/>
        <v>2.0609546999999853E-3</v>
      </c>
      <c r="AB348" s="25">
        <v>-1.4E-3</v>
      </c>
      <c r="AC348" s="25">
        <f t="shared" si="122"/>
        <v>-4.2999999999999999E-4</v>
      </c>
    </row>
    <row r="349" spans="1:29" s="15" customFormat="1">
      <c r="A349" s="18">
        <v>597</v>
      </c>
      <c r="B349" s="25">
        <v>2.5000000000000001E-4</v>
      </c>
      <c r="C349" s="25">
        <v>1.32E-3</v>
      </c>
      <c r="D349" s="25">
        <f t="shared" si="109"/>
        <v>2.0300000000000001E-3</v>
      </c>
      <c r="E349" s="25"/>
      <c r="F349" s="25">
        <f t="shared" si="110"/>
        <v>4.8543000000000002E-4</v>
      </c>
      <c r="G349" s="25">
        <f t="shared" si="111"/>
        <v>1.1179452900000001E-2</v>
      </c>
      <c r="H349" s="25">
        <v>1.34E-3</v>
      </c>
      <c r="I349" s="25">
        <f t="shared" si="112"/>
        <v>2.0500000000000002E-3</v>
      </c>
      <c r="J349" s="25"/>
      <c r="K349" s="25">
        <f t="shared" si="113"/>
        <v>5.5673000000000007E-4</v>
      </c>
      <c r="L349" s="25">
        <f t="shared" si="114"/>
        <v>1.2821491900000002E-2</v>
      </c>
      <c r="M349" s="25">
        <v>1.34E-3</v>
      </c>
      <c r="N349" s="25">
        <f t="shared" si="115"/>
        <v>2.0500000000000002E-3</v>
      </c>
      <c r="O349" s="25"/>
      <c r="P349" s="25">
        <f t="shared" si="116"/>
        <v>5.5533000000000015E-4</v>
      </c>
      <c r="Q349" s="25">
        <f t="shared" si="117"/>
        <v>1.2789249900000004E-2</v>
      </c>
      <c r="R349" s="25">
        <v>1.6100000000000001E-3</v>
      </c>
      <c r="S349" s="25">
        <f t="shared" si="124"/>
        <v>2.32E-3</v>
      </c>
      <c r="T349" s="25"/>
      <c r="U349" s="25">
        <f t="shared" si="118"/>
        <v>2.4728999999999984E-4</v>
      </c>
      <c r="V349" s="25">
        <f t="shared" si="119"/>
        <v>5.6950886999999964E-3</v>
      </c>
      <c r="W349" s="25">
        <v>4.4000000000000003E-3</v>
      </c>
      <c r="X349" s="25">
        <f t="shared" si="108"/>
        <v>5.11E-3</v>
      </c>
      <c r="Y349" s="25"/>
      <c r="Z349" s="25">
        <f t="shared" si="120"/>
        <v>4.594899999999999E-4</v>
      </c>
      <c r="AA349" s="25">
        <f t="shared" si="121"/>
        <v>1.0582054699999998E-2</v>
      </c>
      <c r="AB349" s="25">
        <v>-1.67E-3</v>
      </c>
      <c r="AC349" s="25">
        <f t="shared" si="122"/>
        <v>-7.1000000000000002E-4</v>
      </c>
    </row>
    <row r="350" spans="1:29" s="15" customFormat="1">
      <c r="A350" s="18">
        <v>598</v>
      </c>
      <c r="B350" s="25">
        <v>4.6999999999999999E-4</v>
      </c>
      <c r="C350" s="25">
        <v>1.14E-3</v>
      </c>
      <c r="D350" s="25">
        <f t="shared" si="109"/>
        <v>1.6150000000000001E-3</v>
      </c>
      <c r="E350" s="25"/>
      <c r="F350" s="25">
        <f t="shared" si="110"/>
        <v>7.0430000000000015E-5</v>
      </c>
      <c r="G350" s="25">
        <f t="shared" si="111"/>
        <v>1.6220029000000005E-3</v>
      </c>
      <c r="H350" s="25">
        <v>1.32E-3</v>
      </c>
      <c r="I350" s="25">
        <f t="shared" si="112"/>
        <v>1.7950000000000002E-3</v>
      </c>
      <c r="J350" s="25"/>
      <c r="K350" s="25">
        <f t="shared" si="113"/>
        <v>3.0173000000000005E-4</v>
      </c>
      <c r="L350" s="25">
        <f t="shared" si="114"/>
        <v>6.9488419000000015E-3</v>
      </c>
      <c r="M350" s="25">
        <v>1.32E-3</v>
      </c>
      <c r="N350" s="25">
        <f t="shared" si="115"/>
        <v>1.7950000000000002E-3</v>
      </c>
      <c r="O350" s="25"/>
      <c r="P350" s="25">
        <f t="shared" si="116"/>
        <v>3.0033000000000013E-4</v>
      </c>
      <c r="Q350" s="25">
        <f t="shared" si="117"/>
        <v>6.9165999000000032E-3</v>
      </c>
      <c r="R350" s="25">
        <v>1.6299999999999999E-3</v>
      </c>
      <c r="S350" s="25">
        <f t="shared" si="124"/>
        <v>2.1050000000000001E-3</v>
      </c>
      <c r="T350" s="25"/>
      <c r="U350" s="25">
        <f t="shared" si="118"/>
        <v>3.2289999999999923E-5</v>
      </c>
      <c r="V350" s="25">
        <f t="shared" si="119"/>
        <v>7.4363869999999831E-4</v>
      </c>
      <c r="W350" s="25">
        <v>4.3699999999999998E-3</v>
      </c>
      <c r="X350" s="25">
        <f t="shared" si="108"/>
        <v>4.8449999999999995E-3</v>
      </c>
      <c r="Y350" s="25"/>
      <c r="Z350" s="25">
        <f t="shared" si="120"/>
        <v>1.9448999999999942E-4</v>
      </c>
      <c r="AA350" s="25">
        <f t="shared" si="121"/>
        <v>4.479104699999987E-3</v>
      </c>
      <c r="AB350" s="25">
        <v>-1.42E-3</v>
      </c>
      <c r="AC350" s="25">
        <f t="shared" si="122"/>
        <v>-4.7500000000000005E-4</v>
      </c>
    </row>
    <row r="351" spans="1:29" s="15" customFormat="1">
      <c r="A351" s="18">
        <v>599</v>
      </c>
      <c r="B351" s="25">
        <v>2.9E-4</v>
      </c>
      <c r="C351" s="25">
        <v>1.16E-3</v>
      </c>
      <c r="D351" s="25">
        <f t="shared" si="109"/>
        <v>1.7849999999999999E-3</v>
      </c>
      <c r="E351" s="25"/>
      <c r="F351" s="25">
        <f t="shared" si="110"/>
        <v>2.4042999999999981E-4</v>
      </c>
      <c r="G351" s="25">
        <f t="shared" si="111"/>
        <v>5.5371028999999959E-3</v>
      </c>
      <c r="H351" s="25">
        <v>1.33E-3</v>
      </c>
      <c r="I351" s="25">
        <f t="shared" si="112"/>
        <v>1.9550000000000001E-3</v>
      </c>
      <c r="J351" s="25"/>
      <c r="K351" s="25">
        <f t="shared" si="113"/>
        <v>4.6173000000000004E-4</v>
      </c>
      <c r="L351" s="25">
        <f t="shared" si="114"/>
        <v>1.0633641900000001E-2</v>
      </c>
      <c r="M351" s="25">
        <v>1.33E-3</v>
      </c>
      <c r="N351" s="25">
        <f t="shared" si="115"/>
        <v>1.9550000000000001E-3</v>
      </c>
      <c r="O351" s="25"/>
      <c r="P351" s="25">
        <f t="shared" si="116"/>
        <v>4.6033000000000011E-4</v>
      </c>
      <c r="Q351" s="25">
        <f t="shared" si="117"/>
        <v>1.0601399900000003E-2</v>
      </c>
      <c r="R351" s="25">
        <v>1.6000000000000001E-3</v>
      </c>
      <c r="S351" s="25">
        <f t="shared" si="124"/>
        <v>2.225E-3</v>
      </c>
      <c r="T351" s="25"/>
      <c r="U351" s="25">
        <f t="shared" si="118"/>
        <v>1.522899999999998E-4</v>
      </c>
      <c r="V351" s="25">
        <f t="shared" si="119"/>
        <v>3.5072386999999957E-3</v>
      </c>
      <c r="W351" s="25">
        <v>4.45E-3</v>
      </c>
      <c r="X351" s="25">
        <f t="shared" si="108"/>
        <v>5.0749999999999997E-3</v>
      </c>
      <c r="Y351" s="25"/>
      <c r="Z351" s="25">
        <f t="shared" si="120"/>
        <v>4.2448999999999959E-4</v>
      </c>
      <c r="AA351" s="25">
        <f t="shared" si="121"/>
        <v>9.7760046999999916E-3</v>
      </c>
      <c r="AB351" s="25">
        <v>-1.5399999999999999E-3</v>
      </c>
      <c r="AC351" s="25">
        <f t="shared" si="122"/>
        <v>-6.249999999999999E-4</v>
      </c>
    </row>
    <row r="352" spans="1:29" s="15" customFormat="1">
      <c r="A352" s="18">
        <v>600</v>
      </c>
      <c r="B352" s="25">
        <v>5.4000000000000001E-4</v>
      </c>
      <c r="C352" s="25">
        <v>1.14E-3</v>
      </c>
      <c r="D352" s="25">
        <f t="shared" si="109"/>
        <v>1.5900000000000001E-3</v>
      </c>
      <c r="E352" s="25"/>
      <c r="F352" s="25"/>
      <c r="G352" s="25"/>
      <c r="H352" s="25">
        <v>1.2199999999999999E-3</v>
      </c>
      <c r="I352" s="25">
        <f t="shared" si="112"/>
        <v>1.67E-3</v>
      </c>
      <c r="J352" s="25"/>
      <c r="K352" s="25"/>
      <c r="L352" s="25"/>
      <c r="M352" s="25">
        <v>1.2199999999999999E-3</v>
      </c>
      <c r="N352" s="25">
        <f t="shared" si="115"/>
        <v>1.67E-3</v>
      </c>
      <c r="O352" s="25"/>
      <c r="P352" s="25"/>
      <c r="Q352" s="25"/>
      <c r="R352" s="25">
        <v>1.4400000000000001E-3</v>
      </c>
      <c r="S352" s="25">
        <f t="shared" si="124"/>
        <v>1.8900000000000002E-3</v>
      </c>
      <c r="T352" s="25"/>
      <c r="U352" s="25"/>
      <c r="V352" s="25"/>
      <c r="W352" s="25">
        <v>4.15E-3</v>
      </c>
      <c r="X352" s="25">
        <f t="shared" si="108"/>
        <v>4.5999999999999999E-3</v>
      </c>
      <c r="Y352" s="25"/>
      <c r="Z352" s="25"/>
      <c r="AA352" s="25"/>
      <c r="AB352" s="25">
        <v>-1.4400000000000001E-3</v>
      </c>
      <c r="AC352" s="25">
        <f t="shared" si="122"/>
        <v>-4.5000000000000004E-4</v>
      </c>
    </row>
    <row r="353" spans="1:29" s="15" customFormat="1">
      <c r="A353" s="18">
        <v>601</v>
      </c>
      <c r="B353" s="25">
        <v>3.8999999999999999E-4</v>
      </c>
      <c r="C353" s="25">
        <v>1.1900000000000001E-3</v>
      </c>
      <c r="D353" s="25">
        <f t="shared" si="109"/>
        <v>1.7650000000000001E-3</v>
      </c>
      <c r="E353" s="25"/>
      <c r="F353" s="25"/>
      <c r="G353" s="25"/>
      <c r="H353" s="25">
        <v>1.1999999999999999E-3</v>
      </c>
      <c r="I353" s="25">
        <f t="shared" si="112"/>
        <v>1.7749999999999999E-3</v>
      </c>
      <c r="J353" s="25"/>
      <c r="K353" s="25"/>
      <c r="L353" s="25"/>
      <c r="M353" s="25">
        <v>1.1999999999999999E-3</v>
      </c>
      <c r="N353" s="25">
        <f t="shared" si="115"/>
        <v>1.7749999999999999E-3</v>
      </c>
      <c r="O353" s="25"/>
      <c r="P353" s="25"/>
      <c r="Q353" s="25"/>
      <c r="R353" s="25">
        <v>1.5200000000000001E-3</v>
      </c>
      <c r="S353" s="25">
        <f t="shared" si="124"/>
        <v>2.0950000000000001E-3</v>
      </c>
      <c r="T353" s="25"/>
      <c r="U353" s="25"/>
      <c r="V353" s="25"/>
      <c r="W353" s="25">
        <v>4.2900000000000004E-3</v>
      </c>
      <c r="X353" s="25">
        <f t="shared" si="108"/>
        <v>4.8650000000000004E-3</v>
      </c>
      <c r="Y353" s="25"/>
      <c r="Z353" s="25"/>
      <c r="AA353" s="25"/>
      <c r="AB353" s="25">
        <v>-1.5399999999999999E-3</v>
      </c>
      <c r="AC353" s="25">
        <f t="shared" si="122"/>
        <v>-5.7499999999999999E-4</v>
      </c>
    </row>
    <row r="354" spans="1:29" s="15" customFormat="1">
      <c r="A354" s="18">
        <v>602</v>
      </c>
      <c r="B354" s="25">
        <v>5.5999999999999995E-4</v>
      </c>
      <c r="C354" s="25">
        <v>1.2199999999999999E-3</v>
      </c>
      <c r="D354" s="25">
        <f t="shared" si="109"/>
        <v>1.6749999999999998E-3</v>
      </c>
      <c r="E354" s="25"/>
      <c r="F354" s="25"/>
      <c r="G354" s="25"/>
      <c r="H354" s="25">
        <v>1.2999999999999999E-3</v>
      </c>
      <c r="I354" s="25">
        <f t="shared" si="112"/>
        <v>1.755E-3</v>
      </c>
      <c r="J354" s="25"/>
      <c r="K354" s="25"/>
      <c r="L354" s="25"/>
      <c r="M354" s="25">
        <v>1.2999999999999999E-3</v>
      </c>
      <c r="N354" s="25">
        <f t="shared" si="115"/>
        <v>1.755E-3</v>
      </c>
      <c r="O354" s="25"/>
      <c r="P354" s="25"/>
      <c r="Q354" s="25"/>
      <c r="R354" s="25">
        <v>1.5E-3</v>
      </c>
      <c r="S354" s="25">
        <f t="shared" si="124"/>
        <v>1.9550000000000001E-3</v>
      </c>
      <c r="T354" s="25"/>
      <c r="U354" s="25"/>
      <c r="V354" s="25"/>
      <c r="W354" s="25">
        <v>4.3E-3</v>
      </c>
      <c r="X354" s="25">
        <f t="shared" si="108"/>
        <v>4.7549999999999997E-3</v>
      </c>
      <c r="Y354" s="25"/>
      <c r="Z354" s="25"/>
      <c r="AA354" s="25"/>
      <c r="AB354" s="25">
        <v>-1.47E-3</v>
      </c>
      <c r="AC354" s="25">
        <f t="shared" si="122"/>
        <v>-4.55E-4</v>
      </c>
    </row>
    <row r="355" spans="1:29" s="15" customFormat="1">
      <c r="A355" s="18">
        <v>603</v>
      </c>
      <c r="B355" s="25">
        <v>4.2000000000000002E-4</v>
      </c>
      <c r="C355" s="25">
        <v>1.1800000000000001E-3</v>
      </c>
      <c r="D355" s="25">
        <f t="shared" si="109"/>
        <v>1.735E-3</v>
      </c>
      <c r="E355" s="25"/>
      <c r="F355" s="25"/>
      <c r="G355" s="25"/>
      <c r="H355" s="25">
        <v>1.1800000000000001E-3</v>
      </c>
      <c r="I355" s="25">
        <f t="shared" si="112"/>
        <v>1.735E-3</v>
      </c>
      <c r="J355" s="25"/>
      <c r="K355" s="25"/>
      <c r="L355" s="25"/>
      <c r="M355" s="25">
        <v>1.1800000000000001E-3</v>
      </c>
      <c r="N355" s="25">
        <f t="shared" si="115"/>
        <v>1.735E-3</v>
      </c>
      <c r="O355" s="25"/>
      <c r="P355" s="25"/>
      <c r="Q355" s="25"/>
      <c r="R355" s="25">
        <v>1.5100000000000001E-3</v>
      </c>
      <c r="S355" s="25">
        <f>R355-AC355</f>
        <v>2.065E-3</v>
      </c>
      <c r="T355" s="25"/>
      <c r="U355" s="25"/>
      <c r="V355" s="25"/>
      <c r="W355" s="25">
        <v>4.3200000000000001E-3</v>
      </c>
      <c r="X355" s="25">
        <f t="shared" si="108"/>
        <v>4.875E-3</v>
      </c>
      <c r="Y355" s="25"/>
      <c r="Z355" s="25"/>
      <c r="AA355" s="25"/>
      <c r="AB355" s="25">
        <v>-1.5299999999999999E-3</v>
      </c>
      <c r="AC355" s="25">
        <f t="shared" si="122"/>
        <v>-5.5499999999999994E-4</v>
      </c>
    </row>
    <row r="356" spans="1:29" s="15" customFormat="1">
      <c r="A356" s="18">
        <v>604</v>
      </c>
      <c r="B356" s="25">
        <v>5.0000000000000001E-4</v>
      </c>
      <c r="C356" s="25">
        <v>1.1999999999999999E-3</v>
      </c>
      <c r="D356" s="25">
        <f t="shared" si="109"/>
        <v>1.6249999999999999E-3</v>
      </c>
      <c r="E356" s="25"/>
      <c r="F356" s="25"/>
      <c r="G356" s="25"/>
      <c r="H356" s="25">
        <v>1.2999999999999999E-3</v>
      </c>
      <c r="I356" s="25">
        <f t="shared" si="112"/>
        <v>1.725E-3</v>
      </c>
      <c r="J356" s="25"/>
      <c r="K356" s="25"/>
      <c r="L356" s="25"/>
      <c r="M356" s="25">
        <v>1.2999999999999999E-3</v>
      </c>
      <c r="N356" s="25">
        <f t="shared" si="115"/>
        <v>1.725E-3</v>
      </c>
      <c r="O356" s="25"/>
      <c r="P356" s="25"/>
      <c r="Q356" s="25"/>
      <c r="R356" s="25">
        <v>1.57E-3</v>
      </c>
      <c r="S356" s="25">
        <f t="shared" si="124"/>
        <v>1.9950000000000002E-3</v>
      </c>
      <c r="T356" s="25"/>
      <c r="U356" s="25"/>
      <c r="V356" s="25"/>
      <c r="W356" s="25">
        <v>4.3099999999999996E-3</v>
      </c>
      <c r="X356" s="25">
        <f t="shared" si="108"/>
        <v>4.7349999999999996E-3</v>
      </c>
      <c r="Y356" s="25"/>
      <c r="Z356" s="25"/>
      <c r="AA356" s="25"/>
      <c r="AB356" s="25">
        <v>-1.3500000000000001E-3</v>
      </c>
      <c r="AC356" s="25">
        <f t="shared" si="122"/>
        <v>-4.2500000000000003E-4</v>
      </c>
    </row>
    <row r="357" spans="1:29" s="15" customFormat="1">
      <c r="A357" s="18">
        <v>605</v>
      </c>
      <c r="B357" s="25">
        <v>1.7000000000000001E-4</v>
      </c>
      <c r="C357" s="25">
        <v>1.1800000000000001E-3</v>
      </c>
      <c r="D357" s="25">
        <f t="shared" si="109"/>
        <v>1.8600000000000001E-3</v>
      </c>
      <c r="E357" s="25"/>
      <c r="F357" s="25"/>
      <c r="G357" s="25"/>
      <c r="H357" s="25">
        <v>1.2099999999999999E-3</v>
      </c>
      <c r="I357" s="25">
        <f t="shared" si="112"/>
        <v>1.8899999999999998E-3</v>
      </c>
      <c r="J357" s="25"/>
      <c r="K357" s="25"/>
      <c r="L357" s="25"/>
      <c r="M357" s="25">
        <v>1.2099999999999999E-3</v>
      </c>
      <c r="N357" s="25">
        <f t="shared" si="115"/>
        <v>1.8899999999999998E-3</v>
      </c>
      <c r="O357" s="25"/>
      <c r="P357" s="25"/>
      <c r="Q357" s="25"/>
      <c r="R357" s="25">
        <v>1.58E-3</v>
      </c>
      <c r="S357" s="25">
        <f t="shared" si="124"/>
        <v>2.2599999999999999E-3</v>
      </c>
      <c r="T357" s="25"/>
      <c r="U357" s="25"/>
      <c r="V357" s="25"/>
      <c r="W357" s="25">
        <v>4.4200000000000003E-3</v>
      </c>
      <c r="X357" s="25">
        <f t="shared" si="108"/>
        <v>5.1000000000000004E-3</v>
      </c>
      <c r="Y357" s="25"/>
      <c r="Z357" s="25"/>
      <c r="AA357" s="25"/>
      <c r="AB357" s="25">
        <v>-1.5299999999999999E-3</v>
      </c>
      <c r="AC357" s="25">
        <f t="shared" si="122"/>
        <v>-6.7999999999999994E-4</v>
      </c>
    </row>
    <row r="358" spans="1:29" s="15" customFormat="1">
      <c r="A358" s="18">
        <v>606</v>
      </c>
      <c r="B358" s="25">
        <v>6.9999999999999999E-4</v>
      </c>
      <c r="C358" s="25">
        <v>1.31E-3</v>
      </c>
      <c r="D358" s="25">
        <f t="shared" si="109"/>
        <v>1.5499999999999999E-3</v>
      </c>
      <c r="E358" s="25"/>
      <c r="F358" s="25"/>
      <c r="G358" s="25"/>
      <c r="H358" s="25">
        <v>1.39E-3</v>
      </c>
      <c r="I358" s="25">
        <f t="shared" si="112"/>
        <v>1.6299999999999999E-3</v>
      </c>
      <c r="J358" s="25"/>
      <c r="K358" s="25"/>
      <c r="L358" s="25"/>
      <c r="M358" s="25">
        <v>1.39E-3</v>
      </c>
      <c r="N358" s="25">
        <f t="shared" si="115"/>
        <v>1.6299999999999999E-3</v>
      </c>
      <c r="O358" s="25"/>
      <c r="P358" s="25"/>
      <c r="Q358" s="25"/>
      <c r="R358" s="25">
        <v>1.5399999999999999E-3</v>
      </c>
      <c r="S358" s="25">
        <f t="shared" si="124"/>
        <v>1.7799999999999999E-3</v>
      </c>
      <c r="T358" s="25"/>
      <c r="U358" s="25"/>
      <c r="V358" s="25"/>
      <c r="W358" s="25">
        <v>4.4200000000000003E-3</v>
      </c>
      <c r="X358" s="25">
        <f t="shared" si="108"/>
        <v>4.6600000000000001E-3</v>
      </c>
      <c r="Y358" s="25"/>
      <c r="Z358" s="25"/>
      <c r="AA358" s="25"/>
      <c r="AB358" s="25">
        <v>-1.1800000000000001E-3</v>
      </c>
      <c r="AC358" s="25">
        <f t="shared" si="122"/>
        <v>-2.4000000000000003E-4</v>
      </c>
    </row>
    <row r="359" spans="1:29" s="15" customFormat="1">
      <c r="A359" s="18">
        <v>607</v>
      </c>
      <c r="B359" s="25">
        <v>3.2000000000000003E-4</v>
      </c>
      <c r="C359" s="25">
        <v>1.2700000000000001E-3</v>
      </c>
      <c r="D359" s="25">
        <f t="shared" si="109"/>
        <v>1.9000000000000002E-3</v>
      </c>
      <c r="E359" s="25"/>
      <c r="F359" s="25"/>
      <c r="G359" s="25"/>
      <c r="H359" s="25">
        <v>1.2700000000000001E-3</v>
      </c>
      <c r="I359" s="25">
        <f t="shared" si="112"/>
        <v>1.9000000000000002E-3</v>
      </c>
      <c r="J359" s="25"/>
      <c r="K359" s="25"/>
      <c r="L359" s="25"/>
      <c r="M359" s="25">
        <v>1.2700000000000001E-3</v>
      </c>
      <c r="N359" s="25">
        <f t="shared" si="115"/>
        <v>1.9000000000000002E-3</v>
      </c>
      <c r="O359" s="25"/>
      <c r="P359" s="25"/>
      <c r="Q359" s="25"/>
      <c r="R359" s="25">
        <v>1.57E-3</v>
      </c>
      <c r="S359" s="25">
        <f>R359-AC359</f>
        <v>2.2000000000000001E-3</v>
      </c>
      <c r="T359" s="25"/>
      <c r="U359" s="25"/>
      <c r="V359" s="25"/>
      <c r="W359" s="25">
        <v>4.3400000000000001E-3</v>
      </c>
      <c r="X359" s="25">
        <f t="shared" si="108"/>
        <v>4.9700000000000005E-3</v>
      </c>
      <c r="Y359" s="25"/>
      <c r="Z359" s="25"/>
      <c r="AA359" s="25"/>
      <c r="AB359" s="25">
        <v>-1.58E-3</v>
      </c>
      <c r="AC359" s="25">
        <f t="shared" si="122"/>
        <v>-6.3000000000000003E-4</v>
      </c>
    </row>
    <row r="360" spans="1:29" s="15" customFormat="1">
      <c r="A360" s="18">
        <v>608</v>
      </c>
      <c r="B360" s="25">
        <v>5.6999999999999998E-4</v>
      </c>
      <c r="C360" s="25">
        <v>1.3600000000000001E-3</v>
      </c>
      <c r="D360" s="25">
        <f t="shared" si="109"/>
        <v>1.7700000000000001E-3</v>
      </c>
      <c r="E360" s="25"/>
      <c r="F360" s="25"/>
      <c r="G360" s="25"/>
      <c r="H360" s="25">
        <v>1.31E-3</v>
      </c>
      <c r="I360" s="25">
        <f t="shared" si="112"/>
        <v>1.72E-3</v>
      </c>
      <c r="J360" s="25"/>
      <c r="K360" s="25"/>
      <c r="L360" s="25"/>
      <c r="M360" s="25">
        <v>1.31E-3</v>
      </c>
      <c r="N360" s="25">
        <f t="shared" si="115"/>
        <v>1.72E-3</v>
      </c>
      <c r="O360" s="25"/>
      <c r="P360" s="25"/>
      <c r="Q360" s="25"/>
      <c r="R360" s="25">
        <v>1.5299999999999999E-3</v>
      </c>
      <c r="S360" s="25">
        <f t="shared" ref="S360:S377" si="125">R360-AC360</f>
        <v>1.9399999999999999E-3</v>
      </c>
      <c r="T360" s="25"/>
      <c r="U360" s="25"/>
      <c r="V360" s="25"/>
      <c r="W360" s="25">
        <v>4.3499999999999997E-3</v>
      </c>
      <c r="X360" s="25">
        <f t="shared" si="108"/>
        <v>4.7599999999999995E-3</v>
      </c>
      <c r="Y360" s="25"/>
      <c r="Z360" s="25"/>
      <c r="AA360" s="25"/>
      <c r="AB360" s="25">
        <v>-1.39E-3</v>
      </c>
      <c r="AC360" s="25">
        <f t="shared" si="122"/>
        <v>-4.0999999999999999E-4</v>
      </c>
    </row>
    <row r="361" spans="1:29" s="15" customFormat="1">
      <c r="A361" s="18">
        <v>609</v>
      </c>
      <c r="B361" s="25">
        <v>4.6999999999999999E-4</v>
      </c>
      <c r="C361" s="25">
        <v>1.2899999999999999E-3</v>
      </c>
      <c r="D361" s="25">
        <f t="shared" si="109"/>
        <v>1.7899999999999999E-3</v>
      </c>
      <c r="E361" s="25"/>
      <c r="F361" s="25"/>
      <c r="G361" s="25"/>
      <c r="H361" s="25">
        <v>1.2899999999999999E-3</v>
      </c>
      <c r="I361" s="25">
        <f t="shared" si="112"/>
        <v>1.7899999999999999E-3</v>
      </c>
      <c r="J361" s="25"/>
      <c r="K361" s="25"/>
      <c r="L361" s="25"/>
      <c r="M361" s="25">
        <v>1.2899999999999999E-3</v>
      </c>
      <c r="N361" s="25">
        <f t="shared" si="115"/>
        <v>1.7899999999999999E-3</v>
      </c>
      <c r="O361" s="25"/>
      <c r="P361" s="25"/>
      <c r="Q361" s="25"/>
      <c r="R361" s="25">
        <v>1.6000000000000001E-3</v>
      </c>
      <c r="S361" s="25">
        <f t="shared" si="125"/>
        <v>2.1000000000000003E-3</v>
      </c>
      <c r="T361" s="25"/>
      <c r="U361" s="25"/>
      <c r="V361" s="25"/>
      <c r="W361" s="25">
        <v>4.3400000000000001E-3</v>
      </c>
      <c r="X361" s="25">
        <f t="shared" si="108"/>
        <v>4.8400000000000006E-3</v>
      </c>
      <c r="Y361" s="25"/>
      <c r="Z361" s="25"/>
      <c r="AA361" s="25"/>
      <c r="AB361" s="25">
        <v>-1.47E-3</v>
      </c>
      <c r="AC361" s="25">
        <f t="shared" si="122"/>
        <v>-5.0000000000000001E-4</v>
      </c>
    </row>
    <row r="362" spans="1:29" s="15" customFormat="1">
      <c r="A362" s="18">
        <v>610</v>
      </c>
      <c r="B362" s="25">
        <v>6.0999999999999997E-4</v>
      </c>
      <c r="C362" s="25">
        <v>1.2999999999999999E-3</v>
      </c>
      <c r="D362" s="25">
        <f t="shared" si="109"/>
        <v>1.6849999999999999E-3</v>
      </c>
      <c r="E362" s="25"/>
      <c r="F362" s="25"/>
      <c r="G362" s="25"/>
      <c r="H362" s="25">
        <v>1.32E-3</v>
      </c>
      <c r="I362" s="25">
        <f t="shared" si="112"/>
        <v>1.7049999999999999E-3</v>
      </c>
      <c r="J362" s="25"/>
      <c r="K362" s="25"/>
      <c r="L362" s="25"/>
      <c r="M362" s="25">
        <v>1.32E-3</v>
      </c>
      <c r="N362" s="25">
        <f t="shared" si="115"/>
        <v>1.7049999999999999E-3</v>
      </c>
      <c r="O362" s="25"/>
      <c r="P362" s="25"/>
      <c r="Q362" s="25"/>
      <c r="R362" s="25">
        <v>1.47E-3</v>
      </c>
      <c r="S362" s="25">
        <f t="shared" si="125"/>
        <v>1.8549999999999999E-3</v>
      </c>
      <c r="T362" s="25"/>
      <c r="U362" s="25"/>
      <c r="V362" s="25"/>
      <c r="W362" s="25">
        <v>3.3E-3</v>
      </c>
      <c r="X362" s="25">
        <f t="shared" si="108"/>
        <v>3.6849999999999999E-3</v>
      </c>
      <c r="Y362" s="25"/>
      <c r="Z362" s="25"/>
      <c r="AA362" s="25"/>
      <c r="AB362" s="25">
        <v>-1.3799999999999999E-3</v>
      </c>
      <c r="AC362" s="25">
        <f t="shared" si="122"/>
        <v>-3.8499999999999998E-4</v>
      </c>
    </row>
    <row r="363" spans="1:29" s="15" customFormat="1">
      <c r="A363" s="18">
        <v>611</v>
      </c>
      <c r="B363" s="25">
        <v>3.2000000000000003E-4</v>
      </c>
      <c r="C363" s="25">
        <v>1.2099999999999999E-3</v>
      </c>
      <c r="D363" s="25">
        <f t="shared" si="109"/>
        <v>1.8249999999999998E-3</v>
      </c>
      <c r="E363" s="25"/>
      <c r="F363" s="25"/>
      <c r="G363" s="25"/>
      <c r="H363" s="25">
        <v>1.25E-3</v>
      </c>
      <c r="I363" s="25">
        <f t="shared" si="112"/>
        <v>1.8649999999999999E-3</v>
      </c>
      <c r="J363" s="25"/>
      <c r="K363" s="25"/>
      <c r="L363" s="25"/>
      <c r="M363" s="25">
        <v>1.25E-3</v>
      </c>
      <c r="N363" s="25">
        <f t="shared" si="115"/>
        <v>1.8649999999999999E-3</v>
      </c>
      <c r="O363" s="25"/>
      <c r="P363" s="25"/>
      <c r="Q363" s="25"/>
      <c r="R363" s="25">
        <v>1.6100000000000001E-3</v>
      </c>
      <c r="S363" s="25">
        <f t="shared" si="125"/>
        <v>2.225E-3</v>
      </c>
      <c r="T363" s="25"/>
      <c r="U363" s="25"/>
      <c r="V363" s="25"/>
      <c r="W363" s="25">
        <v>4.3200000000000001E-3</v>
      </c>
      <c r="X363" s="25">
        <f t="shared" si="108"/>
        <v>4.9350000000000002E-3</v>
      </c>
      <c r="Y363" s="25"/>
      <c r="Z363" s="25"/>
      <c r="AA363" s="25"/>
      <c r="AB363" s="25">
        <v>-1.5499999999999999E-3</v>
      </c>
      <c r="AC363" s="25">
        <f t="shared" si="122"/>
        <v>-6.1499999999999999E-4</v>
      </c>
    </row>
    <row r="364" spans="1:29" s="15" customFormat="1">
      <c r="A364" s="18">
        <v>612</v>
      </c>
      <c r="B364" s="25">
        <v>5.5999999999999995E-4</v>
      </c>
      <c r="C364" s="25">
        <v>1.31E-3</v>
      </c>
      <c r="D364" s="25">
        <f t="shared" si="109"/>
        <v>1.6849999999999999E-3</v>
      </c>
      <c r="E364" s="25"/>
      <c r="F364" s="25"/>
      <c r="G364" s="25"/>
      <c r="H364" s="25">
        <v>1.31E-3</v>
      </c>
      <c r="I364" s="25">
        <f t="shared" si="112"/>
        <v>1.6849999999999999E-3</v>
      </c>
      <c r="J364" s="25"/>
      <c r="K364" s="25"/>
      <c r="L364" s="25"/>
      <c r="M364" s="25">
        <v>1.31E-3</v>
      </c>
      <c r="N364" s="25">
        <f t="shared" si="115"/>
        <v>1.6849999999999999E-3</v>
      </c>
      <c r="O364" s="25"/>
      <c r="P364" s="25"/>
      <c r="Q364" s="25"/>
      <c r="R364" s="25">
        <v>1.64E-3</v>
      </c>
      <c r="S364" s="25">
        <f t="shared" si="125"/>
        <v>2.0149999999999999E-3</v>
      </c>
      <c r="T364" s="25"/>
      <c r="U364" s="25"/>
      <c r="V364" s="25"/>
      <c r="W364" s="25">
        <v>4.2900000000000004E-3</v>
      </c>
      <c r="X364" s="25">
        <f t="shared" si="108"/>
        <v>4.6650000000000007E-3</v>
      </c>
      <c r="Y364" s="25"/>
      <c r="Z364" s="25"/>
      <c r="AA364" s="25"/>
      <c r="AB364" s="25">
        <v>-1.31E-3</v>
      </c>
      <c r="AC364" s="25">
        <f t="shared" si="122"/>
        <v>-3.7500000000000001E-4</v>
      </c>
    </row>
    <row r="365" spans="1:29" s="15" customFormat="1">
      <c r="A365" s="18">
        <v>613</v>
      </c>
      <c r="B365" s="25">
        <v>3.8999999999999999E-4</v>
      </c>
      <c r="C365" s="25">
        <v>1.1999999999999999E-3</v>
      </c>
      <c r="D365" s="25">
        <f t="shared" si="109"/>
        <v>1.72E-3</v>
      </c>
      <c r="E365" s="25"/>
      <c r="F365" s="25"/>
      <c r="G365" s="25"/>
      <c r="H365" s="25">
        <v>1.2899999999999999E-3</v>
      </c>
      <c r="I365" s="25">
        <f t="shared" si="112"/>
        <v>1.81E-3</v>
      </c>
      <c r="J365" s="25"/>
      <c r="K365" s="25"/>
      <c r="L365" s="25"/>
      <c r="M365" s="25">
        <v>1.2899999999999999E-3</v>
      </c>
      <c r="N365" s="25">
        <f t="shared" si="115"/>
        <v>1.81E-3</v>
      </c>
      <c r="O365" s="25"/>
      <c r="P365" s="25"/>
      <c r="Q365" s="25"/>
      <c r="R365" s="25">
        <v>1.66E-3</v>
      </c>
      <c r="S365" s="25">
        <f t="shared" si="125"/>
        <v>2.1800000000000001E-3</v>
      </c>
      <c r="T365" s="25"/>
      <c r="U365" s="25"/>
      <c r="V365" s="25"/>
      <c r="W365" s="25">
        <v>4.4600000000000004E-3</v>
      </c>
      <c r="X365" s="25">
        <f t="shared" si="108"/>
        <v>4.9800000000000001E-3</v>
      </c>
      <c r="Y365" s="25"/>
      <c r="Z365" s="25"/>
      <c r="AA365" s="25"/>
      <c r="AB365" s="25">
        <v>-1.4300000000000001E-3</v>
      </c>
      <c r="AC365" s="25">
        <f t="shared" si="122"/>
        <v>-5.2000000000000006E-4</v>
      </c>
    </row>
    <row r="366" spans="1:29" s="15" customFormat="1">
      <c r="A366" s="18">
        <v>614</v>
      </c>
      <c r="B366" s="25">
        <v>5.8E-4</v>
      </c>
      <c r="C366" s="25">
        <v>1.33E-3</v>
      </c>
      <c r="D366" s="25">
        <f t="shared" si="109"/>
        <v>1.6949999999999999E-3</v>
      </c>
      <c r="E366" s="25"/>
      <c r="F366" s="25"/>
      <c r="G366" s="25"/>
      <c r="H366" s="25">
        <v>1.25E-3</v>
      </c>
      <c r="I366" s="25">
        <f t="shared" si="112"/>
        <v>1.6150000000000001E-3</v>
      </c>
      <c r="J366" s="25"/>
      <c r="K366" s="25"/>
      <c r="L366" s="25"/>
      <c r="M366" s="25">
        <v>1.25E-3</v>
      </c>
      <c r="N366" s="25">
        <f t="shared" si="115"/>
        <v>1.6150000000000001E-3</v>
      </c>
      <c r="O366" s="25"/>
      <c r="P366" s="25"/>
      <c r="Q366" s="25"/>
      <c r="R366" s="25">
        <v>1.57E-3</v>
      </c>
      <c r="S366" s="25">
        <f t="shared" si="125"/>
        <v>1.9350000000000001E-3</v>
      </c>
      <c r="T366" s="25"/>
      <c r="U366" s="25"/>
      <c r="V366" s="25"/>
      <c r="W366" s="25">
        <v>4.3E-3</v>
      </c>
      <c r="X366" s="25">
        <f t="shared" si="108"/>
        <v>4.6649999999999999E-3</v>
      </c>
      <c r="Y366" s="25"/>
      <c r="Z366" s="25"/>
      <c r="AA366" s="25"/>
      <c r="AB366" s="25">
        <v>-1.31E-3</v>
      </c>
      <c r="AC366" s="25">
        <f t="shared" si="122"/>
        <v>-3.6499999999999998E-4</v>
      </c>
    </row>
    <row r="367" spans="1:29" s="15" customFormat="1">
      <c r="A367" s="18">
        <v>615</v>
      </c>
      <c r="B367" s="25">
        <v>5.1999999999999995E-4</v>
      </c>
      <c r="C367" s="25">
        <v>1.25E-3</v>
      </c>
      <c r="D367" s="25">
        <f t="shared" si="109"/>
        <v>1.755E-3</v>
      </c>
      <c r="E367" s="25"/>
      <c r="F367" s="25"/>
      <c r="G367" s="25"/>
      <c r="H367" s="25">
        <v>1.2899999999999999E-3</v>
      </c>
      <c r="I367" s="25">
        <f t="shared" si="112"/>
        <v>1.7949999999999999E-3</v>
      </c>
      <c r="J367" s="25"/>
      <c r="K367" s="25"/>
      <c r="L367" s="25"/>
      <c r="M367" s="25">
        <v>1.2899999999999999E-3</v>
      </c>
      <c r="N367" s="25">
        <f t="shared" si="115"/>
        <v>1.7949999999999999E-3</v>
      </c>
      <c r="O367" s="25"/>
      <c r="P367" s="25"/>
      <c r="Q367" s="25"/>
      <c r="R367" s="25">
        <v>1.6199999999999999E-3</v>
      </c>
      <c r="S367" s="25">
        <f t="shared" si="125"/>
        <v>2.1250000000000002E-3</v>
      </c>
      <c r="T367" s="25"/>
      <c r="U367" s="25"/>
      <c r="V367" s="25"/>
      <c r="W367" s="25">
        <v>4.4200000000000003E-3</v>
      </c>
      <c r="X367" s="25">
        <f t="shared" si="108"/>
        <v>4.9250000000000006E-3</v>
      </c>
      <c r="Y367" s="25"/>
      <c r="Z367" s="25"/>
      <c r="AA367" s="25"/>
      <c r="AB367" s="25">
        <v>-1.5299999999999999E-3</v>
      </c>
      <c r="AC367" s="25">
        <f t="shared" si="122"/>
        <v>-5.0500000000000002E-4</v>
      </c>
    </row>
    <row r="368" spans="1:29" s="15" customFormat="1">
      <c r="A368" s="18">
        <v>616</v>
      </c>
      <c r="B368" s="25">
        <v>5.6999999999999998E-4</v>
      </c>
      <c r="C368" s="25">
        <v>1.3799999999999999E-3</v>
      </c>
      <c r="D368" s="25">
        <f t="shared" si="109"/>
        <v>1.7399999999999998E-3</v>
      </c>
      <c r="E368" s="25"/>
      <c r="F368" s="25"/>
      <c r="G368" s="25"/>
      <c r="H368" s="25">
        <v>1.31E-3</v>
      </c>
      <c r="I368" s="25">
        <f t="shared" si="112"/>
        <v>1.67E-3</v>
      </c>
      <c r="J368" s="25"/>
      <c r="K368" s="25"/>
      <c r="L368" s="25"/>
      <c r="M368" s="25">
        <v>1.31E-3</v>
      </c>
      <c r="N368" s="25">
        <f t="shared" si="115"/>
        <v>1.67E-3</v>
      </c>
      <c r="O368" s="25"/>
      <c r="P368" s="25"/>
      <c r="Q368" s="25"/>
      <c r="R368" s="25">
        <v>1.5900000000000001E-3</v>
      </c>
      <c r="S368" s="25">
        <f t="shared" si="125"/>
        <v>1.9499999999999999E-3</v>
      </c>
      <c r="T368" s="25"/>
      <c r="U368" s="25"/>
      <c r="V368" s="25"/>
      <c r="W368" s="25">
        <v>4.3200000000000001E-3</v>
      </c>
      <c r="X368" s="25">
        <f t="shared" si="108"/>
        <v>4.6800000000000001E-3</v>
      </c>
      <c r="Y368" s="25"/>
      <c r="Z368" s="25"/>
      <c r="AA368" s="25"/>
      <c r="AB368" s="25">
        <v>-1.2899999999999999E-3</v>
      </c>
      <c r="AC368" s="25">
        <f t="shared" si="122"/>
        <v>-3.5999999999999997E-4</v>
      </c>
    </row>
    <row r="369" spans="1:29" s="15" customFormat="1">
      <c r="A369" s="18">
        <v>617</v>
      </c>
      <c r="B369" s="25">
        <v>2.2000000000000001E-4</v>
      </c>
      <c r="C369" s="25">
        <v>1.17E-3</v>
      </c>
      <c r="D369" s="25">
        <f t="shared" si="109"/>
        <v>1.8050000000000002E-3</v>
      </c>
      <c r="E369" s="25"/>
      <c r="F369" s="25"/>
      <c r="G369" s="25"/>
      <c r="H369" s="25">
        <v>1.2999999999999999E-3</v>
      </c>
      <c r="I369" s="25">
        <f t="shared" si="112"/>
        <v>1.9350000000000001E-3</v>
      </c>
      <c r="J369" s="25"/>
      <c r="K369" s="25"/>
      <c r="L369" s="25"/>
      <c r="M369" s="25">
        <v>1.2999999999999999E-3</v>
      </c>
      <c r="N369" s="25">
        <f t="shared" si="115"/>
        <v>1.9350000000000001E-3</v>
      </c>
      <c r="O369" s="25"/>
      <c r="P369" s="25"/>
      <c r="Q369" s="25"/>
      <c r="R369" s="25">
        <v>1.58E-3</v>
      </c>
      <c r="S369" s="25">
        <f t="shared" si="125"/>
        <v>2.215E-3</v>
      </c>
      <c r="T369" s="25"/>
      <c r="U369" s="25"/>
      <c r="V369" s="25"/>
      <c r="W369" s="25">
        <v>4.3299999999999996E-3</v>
      </c>
      <c r="X369" s="25">
        <f t="shared" si="108"/>
        <v>4.9649999999999998E-3</v>
      </c>
      <c r="Y369" s="25"/>
      <c r="Z369" s="25"/>
      <c r="AA369" s="25"/>
      <c r="AB369" s="25">
        <v>-1.49E-3</v>
      </c>
      <c r="AC369" s="25">
        <f t="shared" si="122"/>
        <v>-6.3500000000000004E-4</v>
      </c>
    </row>
    <row r="370" spans="1:29" s="15" customFormat="1">
      <c r="A370" s="18">
        <v>618</v>
      </c>
      <c r="B370" s="25">
        <v>3.8999999999999999E-4</v>
      </c>
      <c r="C370" s="25">
        <v>1.42E-3</v>
      </c>
      <c r="D370" s="25">
        <f t="shared" si="109"/>
        <v>1.9350000000000001E-3</v>
      </c>
      <c r="E370" s="25"/>
      <c r="F370" s="25"/>
      <c r="G370" s="25"/>
      <c r="H370" s="25">
        <v>1.39E-3</v>
      </c>
      <c r="I370" s="25">
        <f t="shared" si="112"/>
        <v>1.905E-3</v>
      </c>
      <c r="J370" s="25"/>
      <c r="K370" s="25"/>
      <c r="L370" s="25"/>
      <c r="M370" s="25">
        <v>1.39E-3</v>
      </c>
      <c r="N370" s="25">
        <f t="shared" si="115"/>
        <v>1.905E-3</v>
      </c>
      <c r="O370" s="25"/>
      <c r="P370" s="25"/>
      <c r="Q370" s="25"/>
      <c r="R370" s="25">
        <v>1.6000000000000001E-3</v>
      </c>
      <c r="S370" s="25">
        <f t="shared" si="125"/>
        <v>2.1150000000000001E-3</v>
      </c>
      <c r="T370" s="25"/>
      <c r="U370" s="25"/>
      <c r="V370" s="25"/>
      <c r="W370" s="25">
        <v>4.3600000000000002E-3</v>
      </c>
      <c r="X370" s="25">
        <f t="shared" si="108"/>
        <v>4.875E-3</v>
      </c>
      <c r="Y370" s="25"/>
      <c r="Z370" s="25"/>
      <c r="AA370" s="25"/>
      <c r="AB370" s="25">
        <v>-1.42E-3</v>
      </c>
      <c r="AC370" s="25">
        <f t="shared" si="122"/>
        <v>-5.1500000000000005E-4</v>
      </c>
    </row>
    <row r="371" spans="1:29" s="15" customFormat="1">
      <c r="A371" s="18">
        <v>619</v>
      </c>
      <c r="B371" s="25">
        <v>3.8000000000000002E-4</v>
      </c>
      <c r="C371" s="25">
        <v>1.2099999999999999E-3</v>
      </c>
      <c r="D371" s="25">
        <f t="shared" si="109"/>
        <v>1.7049999999999999E-3</v>
      </c>
      <c r="E371" s="25"/>
      <c r="F371" s="25"/>
      <c r="G371" s="25"/>
      <c r="H371" s="25">
        <v>1.2099999999999999E-3</v>
      </c>
      <c r="I371" s="25">
        <f t="shared" si="112"/>
        <v>1.7049999999999999E-3</v>
      </c>
      <c r="J371" s="25"/>
      <c r="K371" s="25"/>
      <c r="L371" s="25"/>
      <c r="M371" s="25">
        <v>1.2099999999999999E-3</v>
      </c>
      <c r="N371" s="25">
        <f t="shared" si="115"/>
        <v>1.7049999999999999E-3</v>
      </c>
      <c r="O371" s="25"/>
      <c r="P371" s="25"/>
      <c r="Q371" s="25"/>
      <c r="R371" s="25">
        <v>1.6900000000000001E-3</v>
      </c>
      <c r="S371" s="25">
        <f t="shared" si="125"/>
        <v>2.1850000000000003E-3</v>
      </c>
      <c r="T371" s="25"/>
      <c r="U371" s="25"/>
      <c r="V371" s="25"/>
      <c r="W371" s="25">
        <v>4.3800000000000002E-3</v>
      </c>
      <c r="X371" s="25">
        <f t="shared" si="108"/>
        <v>4.875E-3</v>
      </c>
      <c r="Y371" s="25"/>
      <c r="Z371" s="25"/>
      <c r="AA371" s="25"/>
      <c r="AB371" s="25">
        <v>-1.3699999999999999E-3</v>
      </c>
      <c r="AC371" s="25">
        <f t="shared" si="122"/>
        <v>-4.95E-4</v>
      </c>
    </row>
    <row r="372" spans="1:29" s="15" customFormat="1">
      <c r="A372" s="18">
        <v>620</v>
      </c>
      <c r="B372" s="25">
        <v>3.5E-4</v>
      </c>
      <c r="C372" s="25">
        <v>1.1299999999999999E-3</v>
      </c>
      <c r="D372" s="25">
        <f t="shared" si="109"/>
        <v>1.66E-3</v>
      </c>
      <c r="E372" s="25"/>
      <c r="F372" s="25"/>
      <c r="G372" s="25"/>
      <c r="H372" s="25">
        <v>1.1299999999999999E-3</v>
      </c>
      <c r="I372" s="25">
        <f t="shared" si="112"/>
        <v>1.66E-3</v>
      </c>
      <c r="J372" s="25"/>
      <c r="K372" s="25"/>
      <c r="L372" s="25"/>
      <c r="M372" s="25">
        <v>1.1299999999999999E-3</v>
      </c>
      <c r="N372" s="25">
        <f t="shared" si="115"/>
        <v>1.66E-3</v>
      </c>
      <c r="O372" s="25"/>
      <c r="P372" s="25"/>
      <c r="Q372" s="25"/>
      <c r="R372" s="25">
        <v>1.5900000000000001E-3</v>
      </c>
      <c r="S372" s="25">
        <f t="shared" si="125"/>
        <v>2.1199999999999999E-3</v>
      </c>
      <c r="T372" s="25"/>
      <c r="U372" s="25"/>
      <c r="V372" s="25"/>
      <c r="W372" s="25">
        <v>4.3299999999999996E-3</v>
      </c>
      <c r="X372" s="25">
        <f t="shared" si="108"/>
        <v>4.8599999999999997E-3</v>
      </c>
      <c r="Y372" s="25"/>
      <c r="Z372" s="25"/>
      <c r="AA372" s="25"/>
      <c r="AB372" s="25">
        <v>-1.41E-3</v>
      </c>
      <c r="AC372" s="25">
        <f t="shared" si="122"/>
        <v>-5.2999999999999998E-4</v>
      </c>
    </row>
    <row r="373" spans="1:29" s="15" customFormat="1">
      <c r="A373" s="18">
        <v>621</v>
      </c>
      <c r="B373" s="25">
        <v>5.1000000000000004E-4</v>
      </c>
      <c r="C373" s="25">
        <v>1.1900000000000001E-3</v>
      </c>
      <c r="D373" s="25">
        <f t="shared" si="109"/>
        <v>1.6100000000000001E-3</v>
      </c>
      <c r="E373" s="25"/>
      <c r="F373" s="25"/>
      <c r="G373" s="25"/>
      <c r="H373" s="25">
        <v>1.17E-3</v>
      </c>
      <c r="I373" s="25">
        <f t="shared" si="112"/>
        <v>1.5900000000000001E-3</v>
      </c>
      <c r="J373" s="25"/>
      <c r="K373" s="25"/>
      <c r="L373" s="25"/>
      <c r="M373" s="25">
        <v>1.17E-3</v>
      </c>
      <c r="N373" s="25">
        <f t="shared" si="115"/>
        <v>1.5900000000000001E-3</v>
      </c>
      <c r="O373" s="25"/>
      <c r="P373" s="25"/>
      <c r="Q373" s="25"/>
      <c r="R373" s="25">
        <v>1.57E-3</v>
      </c>
      <c r="S373" s="25">
        <f t="shared" si="125"/>
        <v>1.99E-3</v>
      </c>
      <c r="T373" s="25"/>
      <c r="U373" s="25"/>
      <c r="V373" s="25"/>
      <c r="W373" s="25">
        <v>4.2700000000000004E-3</v>
      </c>
      <c r="X373" s="25">
        <f t="shared" si="108"/>
        <v>4.6900000000000006E-3</v>
      </c>
      <c r="Y373" s="25"/>
      <c r="Z373" s="25"/>
      <c r="AA373" s="25"/>
      <c r="AB373" s="25">
        <v>-1.3500000000000001E-3</v>
      </c>
      <c r="AC373" s="25">
        <f t="shared" si="122"/>
        <v>-4.2000000000000002E-4</v>
      </c>
    </row>
    <row r="374" spans="1:29" s="15" customFormat="1">
      <c r="A374" s="18">
        <v>622</v>
      </c>
      <c r="B374" s="25">
        <v>5.1999999999999995E-4</v>
      </c>
      <c r="C374" s="25">
        <v>1.32E-3</v>
      </c>
      <c r="D374" s="25">
        <f t="shared" si="109"/>
        <v>1.82E-3</v>
      </c>
      <c r="E374" s="25"/>
      <c r="F374" s="25"/>
      <c r="G374" s="25"/>
      <c r="H374" s="25">
        <v>1.2199999999999999E-3</v>
      </c>
      <c r="I374" s="25">
        <f t="shared" si="112"/>
        <v>1.72E-3</v>
      </c>
      <c r="J374" s="25"/>
      <c r="K374" s="25"/>
      <c r="L374" s="25"/>
      <c r="M374" s="25">
        <v>1.2199999999999999E-3</v>
      </c>
      <c r="N374" s="25">
        <f t="shared" si="115"/>
        <v>1.72E-3</v>
      </c>
      <c r="O374" s="25"/>
      <c r="P374" s="25"/>
      <c r="Q374" s="25"/>
      <c r="R374" s="25">
        <v>1.6100000000000001E-3</v>
      </c>
      <c r="S374" s="25">
        <f t="shared" si="125"/>
        <v>2.1099999999999999E-3</v>
      </c>
      <c r="T374" s="25"/>
      <c r="U374" s="25"/>
      <c r="V374" s="25"/>
      <c r="W374" s="25">
        <v>4.3400000000000001E-3</v>
      </c>
      <c r="X374" s="25">
        <f t="shared" ref="X374:X437" si="126">W374-AC374</f>
        <v>4.8400000000000006E-3</v>
      </c>
      <c r="Y374" s="25"/>
      <c r="Z374" s="25"/>
      <c r="AA374" s="25"/>
      <c r="AB374" s="25">
        <v>-1.5200000000000001E-3</v>
      </c>
      <c r="AC374" s="25">
        <f t="shared" si="122"/>
        <v>-5.0000000000000001E-4</v>
      </c>
    </row>
    <row r="375" spans="1:29" s="15" customFormat="1">
      <c r="A375" s="18">
        <v>623</v>
      </c>
      <c r="B375" s="25">
        <v>5.9900000000000003E-4</v>
      </c>
      <c r="C375" s="25">
        <v>1.16E-3</v>
      </c>
      <c r="D375" s="25">
        <f t="shared" si="109"/>
        <v>1.5705000000000001E-3</v>
      </c>
      <c r="E375" s="25"/>
      <c r="F375" s="25"/>
      <c r="G375" s="25"/>
      <c r="H375" s="25">
        <v>1.2199999999999999E-3</v>
      </c>
      <c r="I375" s="25">
        <f t="shared" si="112"/>
        <v>1.6305E-3</v>
      </c>
      <c r="J375" s="25"/>
      <c r="K375" s="25"/>
      <c r="L375" s="25"/>
      <c r="M375" s="25">
        <v>1.2199999999999999E-3</v>
      </c>
      <c r="N375" s="25">
        <f t="shared" si="115"/>
        <v>1.6305E-3</v>
      </c>
      <c r="O375" s="25"/>
      <c r="P375" s="25"/>
      <c r="Q375" s="25"/>
      <c r="R375" s="25">
        <v>1.5900000000000001E-3</v>
      </c>
      <c r="S375" s="25">
        <f>R375-AC375</f>
        <v>2.0005000000000001E-3</v>
      </c>
      <c r="T375" s="25"/>
      <c r="U375" s="25"/>
      <c r="V375" s="25"/>
      <c r="W375" s="25">
        <v>4.3499999999999997E-3</v>
      </c>
      <c r="X375" s="25">
        <f t="shared" si="126"/>
        <v>4.7605E-3</v>
      </c>
      <c r="Y375" s="25"/>
      <c r="Z375" s="25"/>
      <c r="AA375" s="25"/>
      <c r="AB375" s="25">
        <v>-1.42E-3</v>
      </c>
      <c r="AC375" s="25">
        <f t="shared" si="122"/>
        <v>-4.105E-4</v>
      </c>
    </row>
    <row r="376" spans="1:29" s="15" customFormat="1">
      <c r="A376" s="18">
        <v>624</v>
      </c>
      <c r="B376" s="25">
        <v>4.0999999999999999E-4</v>
      </c>
      <c r="C376" s="25">
        <v>1.31E-3</v>
      </c>
      <c r="D376" s="25">
        <f t="shared" si="109"/>
        <v>1.98E-3</v>
      </c>
      <c r="E376" s="25"/>
      <c r="F376" s="25"/>
      <c r="G376" s="25"/>
      <c r="H376" s="25">
        <v>1.14E-3</v>
      </c>
      <c r="I376" s="25">
        <f t="shared" si="112"/>
        <v>1.81E-3</v>
      </c>
      <c r="J376" s="25"/>
      <c r="K376" s="25"/>
      <c r="L376" s="25"/>
      <c r="M376" s="25">
        <v>1.14E-3</v>
      </c>
      <c r="N376" s="25">
        <f t="shared" si="115"/>
        <v>1.81E-3</v>
      </c>
      <c r="O376" s="25"/>
      <c r="P376" s="25"/>
      <c r="Q376" s="25"/>
      <c r="R376" s="25">
        <v>1.58E-3</v>
      </c>
      <c r="S376" s="25">
        <f t="shared" si="125"/>
        <v>2.2500000000000003E-3</v>
      </c>
      <c r="T376" s="25"/>
      <c r="U376" s="25"/>
      <c r="V376" s="25"/>
      <c r="W376" s="25">
        <v>4.3299999999999996E-3</v>
      </c>
      <c r="X376" s="25">
        <f t="shared" si="126"/>
        <v>4.9999999999999992E-3</v>
      </c>
      <c r="Y376" s="25"/>
      <c r="Z376" s="25"/>
      <c r="AA376" s="25"/>
      <c r="AB376" s="25">
        <v>-1.75E-3</v>
      </c>
      <c r="AC376" s="25">
        <f t="shared" si="122"/>
        <v>-6.7000000000000002E-4</v>
      </c>
    </row>
    <row r="377" spans="1:29" s="15" customFormat="1">
      <c r="A377" s="18">
        <v>625</v>
      </c>
      <c r="B377" s="25">
        <v>4.0999999999999999E-4</v>
      </c>
      <c r="C377" s="25">
        <v>1.1100000000000001E-3</v>
      </c>
      <c r="D377" s="25">
        <f t="shared" si="109"/>
        <v>1.6350000000000002E-3</v>
      </c>
      <c r="E377" s="25"/>
      <c r="F377" s="25"/>
      <c r="G377" s="25"/>
      <c r="H377" s="25">
        <v>1.1900000000000001E-3</v>
      </c>
      <c r="I377" s="25">
        <f t="shared" si="112"/>
        <v>1.7149999999999999E-3</v>
      </c>
      <c r="J377" s="25"/>
      <c r="K377" s="25"/>
      <c r="L377" s="25"/>
      <c r="M377" s="25">
        <v>1.1900000000000001E-3</v>
      </c>
      <c r="N377" s="25">
        <f t="shared" si="115"/>
        <v>1.7149999999999999E-3</v>
      </c>
      <c r="O377" s="25"/>
      <c r="P377" s="25"/>
      <c r="Q377" s="25"/>
      <c r="R377" s="25">
        <v>1.6299999999999999E-3</v>
      </c>
      <c r="S377" s="25">
        <f t="shared" si="125"/>
        <v>2.1549999999999998E-3</v>
      </c>
      <c r="T377" s="25"/>
      <c r="U377" s="25"/>
      <c r="V377" s="25"/>
      <c r="W377" s="25">
        <v>4.3800000000000002E-3</v>
      </c>
      <c r="X377" s="25">
        <f t="shared" si="126"/>
        <v>4.9050000000000005E-3</v>
      </c>
      <c r="Y377" s="25"/>
      <c r="Z377" s="25"/>
      <c r="AA377" s="25"/>
      <c r="AB377" s="25">
        <v>-1.4599999999999999E-3</v>
      </c>
      <c r="AC377" s="25">
        <f t="shared" si="122"/>
        <v>-5.2499999999999997E-4</v>
      </c>
    </row>
    <row r="378" spans="1:29" s="15" customFormat="1">
      <c r="A378" s="18">
        <v>626</v>
      </c>
      <c r="B378" s="25">
        <v>2.1000000000000001E-4</v>
      </c>
      <c r="C378" s="25">
        <v>1.24E-3</v>
      </c>
      <c r="D378" s="25">
        <f t="shared" si="109"/>
        <v>1.9300000000000001E-3</v>
      </c>
      <c r="E378" s="25"/>
      <c r="F378" s="25"/>
      <c r="G378" s="25"/>
      <c r="H378" s="25">
        <v>1.25E-3</v>
      </c>
      <c r="I378" s="25">
        <f t="shared" si="112"/>
        <v>1.9400000000000001E-3</v>
      </c>
      <c r="J378" s="25"/>
      <c r="K378" s="25"/>
      <c r="L378" s="25"/>
      <c r="M378" s="25">
        <v>1.25E-3</v>
      </c>
      <c r="N378" s="25">
        <f t="shared" si="115"/>
        <v>1.9400000000000001E-3</v>
      </c>
      <c r="O378" s="25"/>
      <c r="P378" s="25"/>
      <c r="Q378" s="25"/>
      <c r="R378" s="25">
        <v>1.5E-3</v>
      </c>
      <c r="S378" s="25">
        <f>R378-AC378</f>
        <v>2.1900000000000001E-3</v>
      </c>
      <c r="T378" s="25"/>
      <c r="U378" s="25"/>
      <c r="V378" s="25"/>
      <c r="W378" s="25">
        <v>4.15E-3</v>
      </c>
      <c r="X378" s="25">
        <f t="shared" si="126"/>
        <v>4.8400000000000006E-3</v>
      </c>
      <c r="Y378" s="25"/>
      <c r="Z378" s="25"/>
      <c r="AA378" s="25"/>
      <c r="AB378" s="25">
        <v>-1.5900000000000001E-3</v>
      </c>
      <c r="AC378" s="25">
        <f t="shared" si="122"/>
        <v>-6.9000000000000008E-4</v>
      </c>
    </row>
    <row r="379" spans="1:29" s="15" customFormat="1">
      <c r="A379" s="18">
        <v>627</v>
      </c>
      <c r="B379" s="25">
        <v>5.1000000000000004E-4</v>
      </c>
      <c r="C379" s="25">
        <v>1.1000000000000001E-3</v>
      </c>
      <c r="D379" s="25">
        <f t="shared" si="109"/>
        <v>1.5500000000000002E-3</v>
      </c>
      <c r="E379" s="25"/>
      <c r="F379" s="25"/>
      <c r="G379" s="25"/>
      <c r="H379" s="25">
        <v>1.15E-3</v>
      </c>
      <c r="I379" s="25">
        <f t="shared" si="112"/>
        <v>1.5999999999999999E-3</v>
      </c>
      <c r="J379" s="25"/>
      <c r="K379" s="25"/>
      <c r="L379" s="25"/>
      <c r="M379" s="25">
        <v>1.15E-3</v>
      </c>
      <c r="N379" s="25">
        <f t="shared" si="115"/>
        <v>1.5999999999999999E-3</v>
      </c>
      <c r="O379" s="25"/>
      <c r="P379" s="25"/>
      <c r="Q379" s="25"/>
      <c r="R379" s="25">
        <v>1.6299999999999999E-3</v>
      </c>
      <c r="S379" s="25">
        <f t="shared" ref="S379:S391" si="127">R379-AC379</f>
        <v>2.0799999999999998E-3</v>
      </c>
      <c r="T379" s="25"/>
      <c r="U379" s="25"/>
      <c r="V379" s="25"/>
      <c r="W379" s="25">
        <v>4.3699999999999998E-3</v>
      </c>
      <c r="X379" s="25">
        <f t="shared" si="126"/>
        <v>4.8199999999999996E-3</v>
      </c>
      <c r="Y379" s="25"/>
      <c r="Z379" s="25"/>
      <c r="AA379" s="25"/>
      <c r="AB379" s="25">
        <v>-1.41E-3</v>
      </c>
      <c r="AC379" s="25">
        <f t="shared" si="122"/>
        <v>-4.4999999999999999E-4</v>
      </c>
    </row>
    <row r="380" spans="1:29" s="15" customFormat="1">
      <c r="A380" s="18">
        <v>628</v>
      </c>
      <c r="B380" s="25">
        <v>4.6000000000000001E-4</v>
      </c>
      <c r="C380" s="25">
        <v>1.2099999999999999E-3</v>
      </c>
      <c r="D380" s="25">
        <f t="shared" si="109"/>
        <v>1.825E-3</v>
      </c>
      <c r="E380" s="25"/>
      <c r="F380" s="25"/>
      <c r="G380" s="25"/>
      <c r="H380" s="25">
        <v>1.16E-3</v>
      </c>
      <c r="I380" s="25">
        <f t="shared" si="112"/>
        <v>1.7750000000000001E-3</v>
      </c>
      <c r="J380" s="25"/>
      <c r="K380" s="25"/>
      <c r="L380" s="25"/>
      <c r="M380" s="25">
        <v>1.16E-3</v>
      </c>
      <c r="N380" s="25">
        <f t="shared" si="115"/>
        <v>1.7750000000000001E-3</v>
      </c>
      <c r="O380" s="25"/>
      <c r="P380" s="25"/>
      <c r="Q380" s="25"/>
      <c r="R380" s="25">
        <v>1.6999999999999999E-3</v>
      </c>
      <c r="S380" s="25">
        <f t="shared" si="127"/>
        <v>2.3150000000000002E-3</v>
      </c>
      <c r="T380" s="25"/>
      <c r="U380" s="25"/>
      <c r="V380" s="25"/>
      <c r="W380" s="25">
        <v>4.28E-3</v>
      </c>
      <c r="X380" s="25">
        <f t="shared" si="126"/>
        <v>4.895E-3</v>
      </c>
      <c r="Y380" s="25"/>
      <c r="Z380" s="25"/>
      <c r="AA380" s="25"/>
      <c r="AB380" s="25">
        <v>-1.6900000000000001E-3</v>
      </c>
      <c r="AC380" s="25">
        <f t="shared" si="122"/>
        <v>-6.150000000000001E-4</v>
      </c>
    </row>
    <row r="381" spans="1:29" s="15" customFormat="1">
      <c r="A381" s="18">
        <v>629</v>
      </c>
      <c r="B381" s="25">
        <v>5.0000000000000001E-4</v>
      </c>
      <c r="C381" s="25">
        <v>1.08E-3</v>
      </c>
      <c r="D381" s="25">
        <f t="shared" si="109"/>
        <v>1.5349999999999999E-3</v>
      </c>
      <c r="E381" s="25"/>
      <c r="F381" s="25"/>
      <c r="G381" s="25"/>
      <c r="H381" s="25">
        <v>1.07E-3</v>
      </c>
      <c r="I381" s="25">
        <f t="shared" si="112"/>
        <v>1.5249999999999999E-3</v>
      </c>
      <c r="J381" s="25"/>
      <c r="K381" s="25"/>
      <c r="L381" s="25"/>
      <c r="M381" s="25">
        <v>1.07E-3</v>
      </c>
      <c r="N381" s="25">
        <f t="shared" si="115"/>
        <v>1.5249999999999999E-3</v>
      </c>
      <c r="O381" s="25"/>
      <c r="P381" s="25"/>
      <c r="Q381" s="25"/>
      <c r="R381" s="25">
        <v>1.6100000000000001E-3</v>
      </c>
      <c r="S381" s="25">
        <f t="shared" si="127"/>
        <v>2.065E-3</v>
      </c>
      <c r="T381" s="25"/>
      <c r="U381" s="25"/>
      <c r="V381" s="25"/>
      <c r="W381" s="25">
        <v>4.3800000000000002E-3</v>
      </c>
      <c r="X381" s="25">
        <f t="shared" si="126"/>
        <v>4.8349999999999999E-3</v>
      </c>
      <c r="Y381" s="25"/>
      <c r="Z381" s="25"/>
      <c r="AA381" s="25"/>
      <c r="AB381" s="25">
        <v>-1.41E-3</v>
      </c>
      <c r="AC381" s="25">
        <f t="shared" si="122"/>
        <v>-4.55E-4</v>
      </c>
    </row>
    <row r="382" spans="1:29" s="15" customFormat="1">
      <c r="A382" s="18">
        <v>630</v>
      </c>
      <c r="B382" s="25">
        <v>4.0999999999999999E-4</v>
      </c>
      <c r="C382" s="25">
        <v>1.24E-3</v>
      </c>
      <c r="D382" s="25">
        <f t="shared" si="109"/>
        <v>1.83E-3</v>
      </c>
      <c r="E382" s="25"/>
      <c r="F382" s="25"/>
      <c r="G382" s="25"/>
      <c r="H382" s="25">
        <v>1.07E-3</v>
      </c>
      <c r="I382" s="25">
        <f t="shared" si="112"/>
        <v>1.66E-3</v>
      </c>
      <c r="J382" s="25"/>
      <c r="K382" s="25"/>
      <c r="L382" s="25"/>
      <c r="M382" s="25">
        <v>1.07E-3</v>
      </c>
      <c r="N382" s="25">
        <f t="shared" si="115"/>
        <v>1.66E-3</v>
      </c>
      <c r="O382" s="25"/>
      <c r="P382" s="25"/>
      <c r="Q382" s="25"/>
      <c r="R382" s="25">
        <v>1.5399999999999999E-3</v>
      </c>
      <c r="S382" s="25">
        <f t="shared" si="127"/>
        <v>2.1299999999999999E-3</v>
      </c>
      <c r="T382" s="25"/>
      <c r="U382" s="25"/>
      <c r="V382" s="25"/>
      <c r="W382" s="25">
        <v>4.2300000000000003E-3</v>
      </c>
      <c r="X382" s="25">
        <f t="shared" si="126"/>
        <v>4.8200000000000005E-3</v>
      </c>
      <c r="Y382" s="25"/>
      <c r="Z382" s="25"/>
      <c r="AA382" s="25"/>
      <c r="AB382" s="25">
        <v>-1.5900000000000001E-3</v>
      </c>
      <c r="AC382" s="25">
        <f t="shared" si="122"/>
        <v>-5.9000000000000003E-4</v>
      </c>
    </row>
    <row r="383" spans="1:29" s="15" customFormat="1">
      <c r="A383" s="18">
        <v>631</v>
      </c>
      <c r="B383" s="25">
        <v>6.4999999999999997E-4</v>
      </c>
      <c r="C383" s="25">
        <v>1.01E-3</v>
      </c>
      <c r="D383" s="25">
        <f t="shared" si="109"/>
        <v>1.33E-3</v>
      </c>
      <c r="E383" s="25"/>
      <c r="F383" s="25"/>
      <c r="G383" s="25"/>
      <c r="H383" s="25">
        <v>1.07E-3</v>
      </c>
      <c r="I383" s="25">
        <f t="shared" si="112"/>
        <v>1.39E-3</v>
      </c>
      <c r="J383" s="25"/>
      <c r="K383" s="25"/>
      <c r="L383" s="25"/>
      <c r="M383" s="25">
        <v>1.07E-3</v>
      </c>
      <c r="N383" s="25">
        <f t="shared" si="115"/>
        <v>1.39E-3</v>
      </c>
      <c r="O383" s="25"/>
      <c r="P383" s="25"/>
      <c r="Q383" s="25"/>
      <c r="R383" s="25">
        <v>1.58E-3</v>
      </c>
      <c r="S383" s="25">
        <f t="shared" si="127"/>
        <v>1.9E-3</v>
      </c>
      <c r="T383" s="25"/>
      <c r="U383" s="25"/>
      <c r="V383" s="25"/>
      <c r="W383" s="25">
        <v>4.2399999999999998E-3</v>
      </c>
      <c r="X383" s="25">
        <f t="shared" si="126"/>
        <v>4.5599999999999998E-3</v>
      </c>
      <c r="Y383" s="25"/>
      <c r="Z383" s="25"/>
      <c r="AA383" s="25"/>
      <c r="AB383" s="25">
        <v>-1.2899999999999999E-3</v>
      </c>
      <c r="AC383" s="25">
        <f t="shared" si="122"/>
        <v>-3.1999999999999997E-4</v>
      </c>
    </row>
    <row r="384" spans="1:29" s="15" customFormat="1">
      <c r="A384" s="18">
        <v>632</v>
      </c>
      <c r="B384" s="25">
        <v>2.5999999999999998E-4</v>
      </c>
      <c r="C384" s="25">
        <v>1.2700000000000001E-3</v>
      </c>
      <c r="D384" s="25">
        <f t="shared" si="109"/>
        <v>1.9650000000000002E-3</v>
      </c>
      <c r="E384" s="25"/>
      <c r="F384" s="25"/>
      <c r="G384" s="25"/>
      <c r="H384" s="25">
        <v>1.16E-3</v>
      </c>
      <c r="I384" s="25">
        <f t="shared" si="112"/>
        <v>1.8549999999999999E-3</v>
      </c>
      <c r="J384" s="25"/>
      <c r="K384" s="25"/>
      <c r="L384" s="25"/>
      <c r="M384" s="25">
        <v>1.16E-3</v>
      </c>
      <c r="N384" s="25">
        <f t="shared" si="115"/>
        <v>1.8549999999999999E-3</v>
      </c>
      <c r="O384" s="25"/>
      <c r="P384" s="25"/>
      <c r="Q384" s="25"/>
      <c r="R384" s="25">
        <v>1.72E-3</v>
      </c>
      <c r="S384" s="25">
        <f t="shared" si="127"/>
        <v>2.415E-3</v>
      </c>
      <c r="T384" s="25"/>
      <c r="U384" s="25"/>
      <c r="V384" s="25"/>
      <c r="W384" s="25">
        <v>4.3099999999999996E-3</v>
      </c>
      <c r="X384" s="25">
        <f t="shared" si="126"/>
        <v>5.0049999999999999E-3</v>
      </c>
      <c r="Y384" s="25"/>
      <c r="Z384" s="25"/>
      <c r="AA384" s="25"/>
      <c r="AB384" s="25">
        <v>-1.65E-3</v>
      </c>
      <c r="AC384" s="25">
        <f t="shared" si="122"/>
        <v>-6.9499999999999998E-4</v>
      </c>
    </row>
    <row r="385" spans="1:29" s="15" customFormat="1">
      <c r="A385" s="18">
        <v>633</v>
      </c>
      <c r="B385" s="25">
        <v>6.8000000000000005E-4</v>
      </c>
      <c r="C385" s="25">
        <v>9.7999999999999997E-4</v>
      </c>
      <c r="D385" s="25">
        <f t="shared" si="109"/>
        <v>1.2949999999999999E-3</v>
      </c>
      <c r="E385" s="25"/>
      <c r="F385" s="25"/>
      <c r="G385" s="25"/>
      <c r="H385" s="25">
        <v>1.0200000000000001E-3</v>
      </c>
      <c r="I385" s="25">
        <f t="shared" si="112"/>
        <v>1.335E-3</v>
      </c>
      <c r="J385" s="25"/>
      <c r="K385" s="25"/>
      <c r="L385" s="25"/>
      <c r="M385" s="25">
        <v>1.0200000000000001E-3</v>
      </c>
      <c r="N385" s="25">
        <f t="shared" si="115"/>
        <v>1.335E-3</v>
      </c>
      <c r="O385" s="25"/>
      <c r="P385" s="25"/>
      <c r="Q385" s="25"/>
      <c r="R385" s="25">
        <v>1.72E-3</v>
      </c>
      <c r="S385" s="25">
        <f t="shared" si="127"/>
        <v>2.0349999999999999E-3</v>
      </c>
      <c r="T385" s="25"/>
      <c r="U385" s="25"/>
      <c r="V385" s="25"/>
      <c r="W385" s="25">
        <v>4.3099999999999996E-3</v>
      </c>
      <c r="X385" s="25">
        <f t="shared" si="126"/>
        <v>4.6249999999999998E-3</v>
      </c>
      <c r="Y385" s="25"/>
      <c r="Z385" s="25"/>
      <c r="AA385" s="25"/>
      <c r="AB385" s="25">
        <v>-1.31E-3</v>
      </c>
      <c r="AC385" s="25">
        <f t="shared" si="122"/>
        <v>-3.1499999999999996E-4</v>
      </c>
    </row>
    <row r="386" spans="1:29" s="15" customFormat="1">
      <c r="A386" s="18">
        <v>634</v>
      </c>
      <c r="B386" s="25">
        <v>1.6000000000000001E-4</v>
      </c>
      <c r="C386" s="25">
        <v>1.1299999999999999E-3</v>
      </c>
      <c r="D386" s="25">
        <f t="shared" si="109"/>
        <v>1.9199999999999998E-3</v>
      </c>
      <c r="E386" s="25"/>
      <c r="F386" s="25"/>
      <c r="G386" s="25"/>
      <c r="H386" s="25">
        <v>1E-3</v>
      </c>
      <c r="I386" s="25">
        <f t="shared" si="112"/>
        <v>1.7899999999999999E-3</v>
      </c>
      <c r="J386" s="25"/>
      <c r="K386" s="25"/>
      <c r="L386" s="25"/>
      <c r="M386" s="25">
        <v>1E-3</v>
      </c>
      <c r="N386" s="25">
        <f t="shared" si="115"/>
        <v>1.7899999999999999E-3</v>
      </c>
      <c r="O386" s="25"/>
      <c r="P386" s="25"/>
      <c r="Q386" s="25"/>
      <c r="R386" s="25">
        <v>1.6800000000000001E-3</v>
      </c>
      <c r="S386" s="25">
        <f t="shared" si="127"/>
        <v>2.47E-3</v>
      </c>
      <c r="T386" s="25"/>
      <c r="U386" s="25"/>
      <c r="V386" s="25"/>
      <c r="W386" s="25">
        <v>4.3099999999999996E-3</v>
      </c>
      <c r="X386" s="25">
        <f t="shared" si="126"/>
        <v>5.0999999999999995E-3</v>
      </c>
      <c r="Y386" s="25"/>
      <c r="Z386" s="25"/>
      <c r="AA386" s="25"/>
      <c r="AB386" s="25">
        <v>-1.74E-3</v>
      </c>
      <c r="AC386" s="25">
        <f t="shared" si="122"/>
        <v>-7.9000000000000001E-4</v>
      </c>
    </row>
    <row r="387" spans="1:29" s="15" customFormat="1">
      <c r="A387" s="18">
        <v>635</v>
      </c>
      <c r="B387" s="25">
        <v>5.1999999999999995E-4</v>
      </c>
      <c r="C387" s="25">
        <v>1.0200000000000001E-3</v>
      </c>
      <c r="D387" s="25">
        <f t="shared" ref="D387:D450" si="128">C387-AC387</f>
        <v>1.3600000000000001E-3</v>
      </c>
      <c r="E387" s="25"/>
      <c r="F387" s="25"/>
      <c r="G387" s="25"/>
      <c r="H387" s="25">
        <v>1.1900000000000001E-3</v>
      </c>
      <c r="I387" s="25">
        <f t="shared" ref="I387:I450" si="129">H387-AC387</f>
        <v>1.5300000000000001E-3</v>
      </c>
      <c r="J387" s="25"/>
      <c r="K387" s="25"/>
      <c r="L387" s="25"/>
      <c r="M387" s="25">
        <v>1.1900000000000001E-3</v>
      </c>
      <c r="N387" s="25">
        <f t="shared" ref="N387:N450" si="130">M387-AC387</f>
        <v>1.5300000000000001E-3</v>
      </c>
      <c r="O387" s="25"/>
      <c r="P387" s="25"/>
      <c r="Q387" s="25"/>
      <c r="R387" s="25">
        <v>1.5399999999999999E-3</v>
      </c>
      <c r="S387" s="25">
        <f t="shared" si="127"/>
        <v>1.8799999999999999E-3</v>
      </c>
      <c r="T387" s="25"/>
      <c r="U387" s="25"/>
      <c r="V387" s="25"/>
      <c r="W387" s="25">
        <v>4.1000000000000003E-3</v>
      </c>
      <c r="X387" s="25">
        <f t="shared" si="126"/>
        <v>4.4400000000000004E-3</v>
      </c>
      <c r="Y387" s="25"/>
      <c r="Z387" s="25"/>
      <c r="AA387" s="25"/>
      <c r="AB387" s="25">
        <v>-1.1999999999999999E-3</v>
      </c>
      <c r="AC387" s="25">
        <f t="shared" ref="AC387:AC450" si="131">(B387+AB387)/2</f>
        <v>-3.3999999999999997E-4</v>
      </c>
    </row>
    <row r="388" spans="1:29" s="15" customFormat="1">
      <c r="A388" s="18">
        <v>636</v>
      </c>
      <c r="B388" s="25">
        <v>2.5000000000000001E-4</v>
      </c>
      <c r="C388" s="25">
        <v>1.3500000000000001E-3</v>
      </c>
      <c r="D388" s="25">
        <f t="shared" si="128"/>
        <v>1.9499999999999999E-3</v>
      </c>
      <c r="E388" s="25"/>
      <c r="F388" s="25"/>
      <c r="G388" s="25"/>
      <c r="H388" s="25">
        <v>1.1800000000000001E-3</v>
      </c>
      <c r="I388" s="25">
        <f t="shared" si="129"/>
        <v>1.7799999999999999E-3</v>
      </c>
      <c r="J388" s="25"/>
      <c r="K388" s="25"/>
      <c r="L388" s="25"/>
      <c r="M388" s="25">
        <v>1.1800000000000001E-3</v>
      </c>
      <c r="N388" s="25">
        <f t="shared" si="130"/>
        <v>1.7799999999999999E-3</v>
      </c>
      <c r="O388" s="25"/>
      <c r="P388" s="25"/>
      <c r="Q388" s="25"/>
      <c r="R388" s="25">
        <v>1.6100000000000001E-3</v>
      </c>
      <c r="S388" s="25">
        <f t="shared" si="127"/>
        <v>2.2100000000000002E-3</v>
      </c>
      <c r="T388" s="25"/>
      <c r="U388" s="25"/>
      <c r="V388" s="25"/>
      <c r="W388" s="25">
        <v>4.3899999999999998E-3</v>
      </c>
      <c r="X388" s="25">
        <f t="shared" si="126"/>
        <v>4.9899999999999996E-3</v>
      </c>
      <c r="Y388" s="25"/>
      <c r="Z388" s="25"/>
      <c r="AA388" s="25"/>
      <c r="AB388" s="25">
        <v>-1.4499999999999999E-3</v>
      </c>
      <c r="AC388" s="25">
        <f t="shared" si="131"/>
        <v>-5.9999999999999995E-4</v>
      </c>
    </row>
    <row r="389" spans="1:29" s="15" customFormat="1">
      <c r="A389" s="18">
        <v>637</v>
      </c>
      <c r="B389" s="25">
        <v>6.0999999999999997E-4</v>
      </c>
      <c r="C389" s="25">
        <v>1.06E-3</v>
      </c>
      <c r="D389" s="25">
        <f t="shared" si="128"/>
        <v>1.4E-3</v>
      </c>
      <c r="E389" s="25"/>
      <c r="F389" s="25"/>
      <c r="G389" s="25"/>
      <c r="H389" s="25">
        <v>1.07E-3</v>
      </c>
      <c r="I389" s="25">
        <f t="shared" si="129"/>
        <v>1.41E-3</v>
      </c>
      <c r="J389" s="25"/>
      <c r="K389" s="25"/>
      <c r="L389" s="25"/>
      <c r="M389" s="25">
        <v>1.07E-3</v>
      </c>
      <c r="N389" s="25">
        <f t="shared" si="130"/>
        <v>1.41E-3</v>
      </c>
      <c r="O389" s="25"/>
      <c r="P389" s="25"/>
      <c r="Q389" s="25"/>
      <c r="R389" s="25">
        <v>1.6199999999999999E-3</v>
      </c>
      <c r="S389" s="25">
        <f t="shared" si="127"/>
        <v>1.9599999999999999E-3</v>
      </c>
      <c r="T389" s="25"/>
      <c r="U389" s="25"/>
      <c r="V389" s="25"/>
      <c r="W389" s="25">
        <v>4.3899999999999998E-3</v>
      </c>
      <c r="X389" s="25">
        <f t="shared" si="126"/>
        <v>4.7299999999999998E-3</v>
      </c>
      <c r="Y389" s="25"/>
      <c r="Z389" s="25"/>
      <c r="AA389" s="25"/>
      <c r="AB389" s="25">
        <v>-1.2899999999999999E-3</v>
      </c>
      <c r="AC389" s="25">
        <f t="shared" si="131"/>
        <v>-3.3999999999999997E-4</v>
      </c>
    </row>
    <row r="390" spans="1:29" s="15" customFormat="1">
      <c r="A390" s="18">
        <v>638</v>
      </c>
      <c r="B390" s="25">
        <v>2.4000000000000001E-4</v>
      </c>
      <c r="C390" s="25">
        <v>1.17E-3</v>
      </c>
      <c r="D390" s="25">
        <f t="shared" si="128"/>
        <v>1.9250000000000001E-3</v>
      </c>
      <c r="E390" s="25"/>
      <c r="F390" s="25"/>
      <c r="G390" s="25"/>
      <c r="H390" s="25">
        <v>1.06E-3</v>
      </c>
      <c r="I390" s="25">
        <f t="shared" si="129"/>
        <v>1.815E-3</v>
      </c>
      <c r="J390" s="25"/>
      <c r="K390" s="25"/>
      <c r="L390" s="25"/>
      <c r="M390" s="25">
        <v>1.07E-3</v>
      </c>
      <c r="N390" s="25">
        <f t="shared" si="130"/>
        <v>1.825E-3</v>
      </c>
      <c r="O390" s="25"/>
      <c r="P390" s="25"/>
      <c r="Q390" s="25"/>
      <c r="R390" s="25">
        <v>1.66E-3</v>
      </c>
      <c r="S390" s="25">
        <f t="shared" si="127"/>
        <v>2.415E-3</v>
      </c>
      <c r="T390" s="25"/>
      <c r="U390" s="25"/>
      <c r="V390" s="25"/>
      <c r="W390" s="25">
        <v>4.3099999999999996E-3</v>
      </c>
      <c r="X390" s="25">
        <f t="shared" si="126"/>
        <v>5.0650000000000001E-3</v>
      </c>
      <c r="Y390" s="25"/>
      <c r="Z390" s="25"/>
      <c r="AA390" s="25"/>
      <c r="AB390" s="25">
        <v>-1.75E-3</v>
      </c>
      <c r="AC390" s="25">
        <f t="shared" si="131"/>
        <v>-7.5500000000000003E-4</v>
      </c>
    </row>
    <row r="391" spans="1:29" s="15" customFormat="1">
      <c r="A391" s="18">
        <v>639</v>
      </c>
      <c r="B391" s="25">
        <v>7.2000000000000005E-4</v>
      </c>
      <c r="C391" s="25">
        <v>1.1900000000000001E-3</v>
      </c>
      <c r="D391" s="25">
        <f t="shared" si="128"/>
        <v>1.4350000000000001E-3</v>
      </c>
      <c r="E391" s="25"/>
      <c r="F391" s="25"/>
      <c r="G391" s="25"/>
      <c r="H391" s="25">
        <v>1.16E-3</v>
      </c>
      <c r="I391" s="25">
        <f t="shared" si="129"/>
        <v>1.405E-3</v>
      </c>
      <c r="J391" s="25"/>
      <c r="K391" s="25"/>
      <c r="L391" s="25"/>
      <c r="M391" s="25">
        <v>1.16E-3</v>
      </c>
      <c r="N391" s="25">
        <f t="shared" si="130"/>
        <v>1.405E-3</v>
      </c>
      <c r="O391" s="25"/>
      <c r="P391" s="25"/>
      <c r="Q391" s="25"/>
      <c r="R391" s="25">
        <v>1.5399999999999999E-3</v>
      </c>
      <c r="S391" s="25">
        <f t="shared" si="127"/>
        <v>1.7849999999999999E-3</v>
      </c>
      <c r="T391" s="25"/>
      <c r="U391" s="25"/>
      <c r="V391" s="25"/>
      <c r="W391" s="25">
        <v>4.2599999999999999E-3</v>
      </c>
      <c r="X391" s="25">
        <f t="shared" si="126"/>
        <v>4.5049999999999995E-3</v>
      </c>
      <c r="Y391" s="25"/>
      <c r="Z391" s="25"/>
      <c r="AA391" s="25"/>
      <c r="AB391" s="25">
        <v>-1.2099999999999999E-3</v>
      </c>
      <c r="AC391" s="25">
        <f t="shared" si="131"/>
        <v>-2.4499999999999994E-4</v>
      </c>
    </row>
    <row r="392" spans="1:29" s="15" customFormat="1">
      <c r="A392" s="18">
        <v>640</v>
      </c>
      <c r="B392" s="25">
        <v>2.7999999999999998E-4</v>
      </c>
      <c r="C392" s="25">
        <v>1.1299999999999999E-3</v>
      </c>
      <c r="D392" s="25">
        <f t="shared" si="128"/>
        <v>1.8599999999999999E-3</v>
      </c>
      <c r="E392" s="25"/>
      <c r="F392" s="25"/>
      <c r="G392" s="25"/>
      <c r="H392" s="25">
        <v>1.0200000000000001E-3</v>
      </c>
      <c r="I392" s="25">
        <f t="shared" si="129"/>
        <v>1.75E-3</v>
      </c>
      <c r="J392" s="25"/>
      <c r="K392" s="25"/>
      <c r="L392" s="25"/>
      <c r="M392" s="25">
        <v>1.0200000000000001E-3</v>
      </c>
      <c r="N392" s="25">
        <f t="shared" si="130"/>
        <v>1.75E-3</v>
      </c>
      <c r="O392" s="25"/>
      <c r="P392" s="25"/>
      <c r="Q392" s="25"/>
      <c r="R392" s="25">
        <v>1.8400000000000001E-3</v>
      </c>
      <c r="S392" s="25">
        <f>R392-AC392</f>
        <v>2.5700000000000002E-3</v>
      </c>
      <c r="T392" s="25"/>
      <c r="U392" s="25"/>
      <c r="V392" s="25"/>
      <c r="W392" s="25">
        <v>4.3099999999999996E-3</v>
      </c>
      <c r="X392" s="25">
        <f t="shared" si="126"/>
        <v>5.0399999999999993E-3</v>
      </c>
      <c r="Y392" s="25"/>
      <c r="Z392" s="25"/>
      <c r="AA392" s="25"/>
      <c r="AB392" s="25">
        <v>-1.74E-3</v>
      </c>
      <c r="AC392" s="25">
        <f t="shared" si="131"/>
        <v>-7.2999999999999996E-4</v>
      </c>
    </row>
    <row r="393" spans="1:29" s="15" customFormat="1">
      <c r="A393" s="18">
        <v>641</v>
      </c>
      <c r="B393" s="25">
        <v>5.2999999999999998E-4</v>
      </c>
      <c r="C393" s="25">
        <v>1.0399999999999999E-3</v>
      </c>
      <c r="D393" s="25">
        <f t="shared" si="128"/>
        <v>1.4449999999999999E-3</v>
      </c>
      <c r="E393" s="25"/>
      <c r="F393" s="25"/>
      <c r="G393" s="25"/>
      <c r="H393" s="25">
        <v>1.06E-3</v>
      </c>
      <c r="I393" s="25">
        <f t="shared" si="129"/>
        <v>1.4649999999999999E-3</v>
      </c>
      <c r="J393" s="25"/>
      <c r="K393" s="25"/>
      <c r="L393" s="25"/>
      <c r="M393" s="25">
        <v>1.06E-3</v>
      </c>
      <c r="N393" s="25">
        <f t="shared" si="130"/>
        <v>1.4649999999999999E-3</v>
      </c>
      <c r="O393" s="25"/>
      <c r="P393" s="25"/>
      <c r="Q393" s="25"/>
      <c r="R393" s="25">
        <v>1.6199999999999999E-3</v>
      </c>
      <c r="S393" s="25">
        <f t="shared" ref="S393:S406" si="132">R393-AC393</f>
        <v>2.0249999999999999E-3</v>
      </c>
      <c r="T393" s="25"/>
      <c r="U393" s="25"/>
      <c r="V393" s="25"/>
      <c r="W393" s="25">
        <v>4.3E-3</v>
      </c>
      <c r="X393" s="25">
        <f t="shared" si="126"/>
        <v>4.705E-3</v>
      </c>
      <c r="Y393" s="25"/>
      <c r="Z393" s="25"/>
      <c r="AA393" s="25"/>
      <c r="AB393" s="25">
        <v>-1.34E-3</v>
      </c>
      <c r="AC393" s="25">
        <f t="shared" si="131"/>
        <v>-4.0500000000000003E-4</v>
      </c>
    </row>
    <row r="394" spans="1:29" s="15" customFormat="1">
      <c r="A394" s="18">
        <v>642</v>
      </c>
      <c r="B394" s="25">
        <v>-1.0000000000000001E-5</v>
      </c>
      <c r="C394" s="25">
        <v>1.16E-3</v>
      </c>
      <c r="D394" s="25">
        <f t="shared" si="128"/>
        <v>2.0699999999999998E-3</v>
      </c>
      <c r="E394" s="25"/>
      <c r="F394" s="25"/>
      <c r="G394" s="25"/>
      <c r="H394" s="25">
        <v>9.6000000000000002E-4</v>
      </c>
      <c r="I394" s="25">
        <f t="shared" si="129"/>
        <v>1.8700000000000001E-3</v>
      </c>
      <c r="J394" s="25"/>
      <c r="K394" s="25"/>
      <c r="L394" s="25"/>
      <c r="M394" s="25">
        <v>9.6000000000000002E-4</v>
      </c>
      <c r="N394" s="25">
        <f t="shared" si="130"/>
        <v>1.8700000000000001E-3</v>
      </c>
      <c r="O394" s="25"/>
      <c r="P394" s="25"/>
      <c r="Q394" s="25"/>
      <c r="R394" s="25">
        <v>1.58E-3</v>
      </c>
      <c r="S394" s="25">
        <f t="shared" si="132"/>
        <v>2.49E-3</v>
      </c>
      <c r="T394" s="25"/>
      <c r="U394" s="25"/>
      <c r="V394" s="25"/>
      <c r="W394" s="25">
        <v>4.13E-3</v>
      </c>
      <c r="X394" s="25">
        <f t="shared" si="126"/>
        <v>5.0400000000000002E-3</v>
      </c>
      <c r="Y394" s="25"/>
      <c r="Z394" s="25"/>
      <c r="AA394" s="25"/>
      <c r="AB394" s="25">
        <v>-1.81E-3</v>
      </c>
      <c r="AC394" s="25">
        <f t="shared" si="131"/>
        <v>-9.1E-4</v>
      </c>
    </row>
    <row r="395" spans="1:29" s="15" customFormat="1">
      <c r="A395" s="18">
        <v>643</v>
      </c>
      <c r="B395" s="25">
        <v>7.1000000000000002E-4</v>
      </c>
      <c r="C395" s="25">
        <v>1.08E-3</v>
      </c>
      <c r="D395" s="25">
        <f t="shared" si="128"/>
        <v>1.3450000000000001E-3</v>
      </c>
      <c r="E395" s="25"/>
      <c r="F395" s="25"/>
      <c r="G395" s="25"/>
      <c r="H395" s="25">
        <v>1.1100000000000001E-3</v>
      </c>
      <c r="I395" s="25">
        <f t="shared" si="129"/>
        <v>1.3750000000000001E-3</v>
      </c>
      <c r="J395" s="25"/>
      <c r="K395" s="25"/>
      <c r="L395" s="25"/>
      <c r="M395" s="25">
        <v>1.1100000000000001E-3</v>
      </c>
      <c r="N395" s="25">
        <f t="shared" si="130"/>
        <v>1.3750000000000001E-3</v>
      </c>
      <c r="O395" s="25"/>
      <c r="P395" s="25"/>
      <c r="Q395" s="25"/>
      <c r="R395" s="25">
        <v>1.57E-3</v>
      </c>
      <c r="S395" s="25">
        <f t="shared" si="132"/>
        <v>1.835E-3</v>
      </c>
      <c r="T395" s="25"/>
      <c r="U395" s="25"/>
      <c r="V395" s="25"/>
      <c r="W395" s="25">
        <v>4.2399999999999998E-3</v>
      </c>
      <c r="X395" s="25">
        <f t="shared" si="126"/>
        <v>4.5049999999999995E-3</v>
      </c>
      <c r="Y395" s="25"/>
      <c r="Z395" s="25"/>
      <c r="AA395" s="25"/>
      <c r="AB395" s="25">
        <v>-1.24E-3</v>
      </c>
      <c r="AC395" s="25">
        <f t="shared" si="131"/>
        <v>-2.6499999999999999E-4</v>
      </c>
    </row>
    <row r="396" spans="1:29" s="15" customFormat="1">
      <c r="A396" s="18">
        <v>644</v>
      </c>
      <c r="B396" s="25">
        <v>2.2000000000000001E-4</v>
      </c>
      <c r="C396" s="25">
        <v>1.16E-3</v>
      </c>
      <c r="D396" s="25">
        <f t="shared" si="128"/>
        <v>1.915E-3</v>
      </c>
      <c r="E396" s="25"/>
      <c r="F396" s="25"/>
      <c r="G396" s="25"/>
      <c r="H396" s="25">
        <v>9.7999999999999997E-4</v>
      </c>
      <c r="I396" s="25">
        <f t="shared" si="129"/>
        <v>1.735E-3</v>
      </c>
      <c r="J396" s="25"/>
      <c r="K396" s="25"/>
      <c r="L396" s="25"/>
      <c r="M396" s="25">
        <v>9.7999999999999997E-4</v>
      </c>
      <c r="N396" s="25">
        <f t="shared" si="130"/>
        <v>1.735E-3</v>
      </c>
      <c r="O396" s="25"/>
      <c r="P396" s="25"/>
      <c r="Q396" s="25"/>
      <c r="R396" s="25">
        <v>1.66E-3</v>
      </c>
      <c r="S396" s="25">
        <f t="shared" si="132"/>
        <v>2.415E-3</v>
      </c>
      <c r="T396" s="25"/>
      <c r="U396" s="25"/>
      <c r="V396" s="25"/>
      <c r="W396" s="25">
        <v>4.2399999999999998E-3</v>
      </c>
      <c r="X396" s="25">
        <f t="shared" si="126"/>
        <v>4.9949999999999994E-3</v>
      </c>
      <c r="Y396" s="25"/>
      <c r="Z396" s="25"/>
      <c r="AA396" s="25"/>
      <c r="AB396" s="25">
        <v>-1.73E-3</v>
      </c>
      <c r="AC396" s="25">
        <f t="shared" si="131"/>
        <v>-7.5500000000000003E-4</v>
      </c>
    </row>
    <row r="397" spans="1:29" s="15" customFormat="1">
      <c r="A397" s="18">
        <v>645</v>
      </c>
      <c r="B397" s="25">
        <v>6.0999999999999997E-4</v>
      </c>
      <c r="C397" s="25">
        <v>1.0399999999999999E-3</v>
      </c>
      <c r="D397" s="25">
        <f t="shared" si="128"/>
        <v>1.4599999999999999E-3</v>
      </c>
      <c r="E397" s="25"/>
      <c r="F397" s="25"/>
      <c r="G397" s="25"/>
      <c r="H397" s="25">
        <v>1.0399999999999999E-3</v>
      </c>
      <c r="I397" s="25">
        <f t="shared" si="129"/>
        <v>1.4599999999999999E-3</v>
      </c>
      <c r="J397" s="25"/>
      <c r="K397" s="25"/>
      <c r="L397" s="25"/>
      <c r="M397" s="25">
        <v>1.0399999999999999E-3</v>
      </c>
      <c r="N397" s="25">
        <f t="shared" si="130"/>
        <v>1.4599999999999999E-3</v>
      </c>
      <c r="O397" s="25"/>
      <c r="P397" s="25"/>
      <c r="Q397" s="25"/>
      <c r="R397" s="25">
        <v>1.6100000000000001E-3</v>
      </c>
      <c r="S397" s="25">
        <f t="shared" si="132"/>
        <v>2.0300000000000001E-3</v>
      </c>
      <c r="T397" s="25"/>
      <c r="U397" s="25"/>
      <c r="V397" s="25"/>
      <c r="W397" s="25">
        <v>4.1900000000000001E-3</v>
      </c>
      <c r="X397" s="25">
        <f t="shared" si="126"/>
        <v>4.6100000000000004E-3</v>
      </c>
      <c r="Y397" s="25"/>
      <c r="Z397" s="25"/>
      <c r="AA397" s="25"/>
      <c r="AB397" s="25">
        <v>-1.4499999999999999E-3</v>
      </c>
      <c r="AC397" s="25">
        <f t="shared" si="131"/>
        <v>-4.1999999999999996E-4</v>
      </c>
    </row>
    <row r="398" spans="1:29" s="15" customFormat="1">
      <c r="A398" s="18">
        <v>646</v>
      </c>
      <c r="B398" s="25">
        <v>2.4000000000000001E-4</v>
      </c>
      <c r="C398" s="25">
        <v>1.0300000000000001E-3</v>
      </c>
      <c r="D398" s="25">
        <f t="shared" si="128"/>
        <v>1.7150000000000002E-3</v>
      </c>
      <c r="E398" s="25"/>
      <c r="F398" s="25"/>
      <c r="G398" s="25"/>
      <c r="H398" s="25">
        <v>8.4999999999999995E-4</v>
      </c>
      <c r="I398" s="25">
        <f t="shared" si="129"/>
        <v>1.5349999999999999E-3</v>
      </c>
      <c r="J398" s="25"/>
      <c r="K398" s="25"/>
      <c r="L398" s="25"/>
      <c r="M398" s="25">
        <v>8.4999999999999995E-4</v>
      </c>
      <c r="N398" s="25">
        <f t="shared" si="130"/>
        <v>1.5349999999999999E-3</v>
      </c>
      <c r="O398" s="25"/>
      <c r="P398" s="25"/>
      <c r="Q398" s="25"/>
      <c r="R398" s="25">
        <v>1.6299999999999999E-3</v>
      </c>
      <c r="S398" s="25">
        <f t="shared" si="132"/>
        <v>2.3150000000000002E-3</v>
      </c>
      <c r="T398" s="25"/>
      <c r="U398" s="25"/>
      <c r="V398" s="25"/>
      <c r="W398" s="25">
        <v>4.1799999999999997E-3</v>
      </c>
      <c r="X398" s="25">
        <f t="shared" si="126"/>
        <v>4.8649999999999995E-3</v>
      </c>
      <c r="Y398" s="25"/>
      <c r="Z398" s="25"/>
      <c r="AA398" s="25"/>
      <c r="AB398" s="25">
        <v>-1.6100000000000001E-3</v>
      </c>
      <c r="AC398" s="25">
        <f t="shared" si="131"/>
        <v>-6.8500000000000006E-4</v>
      </c>
    </row>
    <row r="399" spans="1:29" s="15" customFormat="1">
      <c r="A399" s="18">
        <v>647</v>
      </c>
      <c r="B399" s="25">
        <v>4.2999999999999999E-4</v>
      </c>
      <c r="C399" s="25">
        <v>1.0399999999999999E-3</v>
      </c>
      <c r="D399" s="25">
        <f t="shared" si="128"/>
        <v>1.4849999999999998E-3</v>
      </c>
      <c r="E399" s="25"/>
      <c r="F399" s="25"/>
      <c r="G399" s="25"/>
      <c r="H399" s="25">
        <v>1.06E-3</v>
      </c>
      <c r="I399" s="25">
        <f t="shared" si="129"/>
        <v>1.5049999999999998E-3</v>
      </c>
      <c r="J399" s="25"/>
      <c r="K399" s="25"/>
      <c r="L399" s="25"/>
      <c r="M399" s="25">
        <v>1.06E-3</v>
      </c>
      <c r="N399" s="25">
        <f t="shared" si="130"/>
        <v>1.5049999999999998E-3</v>
      </c>
      <c r="O399" s="25"/>
      <c r="P399" s="25"/>
      <c r="Q399" s="25"/>
      <c r="R399" s="25">
        <v>1.6100000000000001E-3</v>
      </c>
      <c r="S399" s="25">
        <f t="shared" si="132"/>
        <v>2.055E-3</v>
      </c>
      <c r="T399" s="25"/>
      <c r="U399" s="25"/>
      <c r="V399" s="25"/>
      <c r="W399" s="25">
        <v>4.1399999999999996E-3</v>
      </c>
      <c r="X399" s="25">
        <f t="shared" si="126"/>
        <v>4.5849999999999997E-3</v>
      </c>
      <c r="Y399" s="25"/>
      <c r="Z399" s="25"/>
      <c r="AA399" s="25"/>
      <c r="AB399" s="25">
        <v>-1.32E-3</v>
      </c>
      <c r="AC399" s="25">
        <f t="shared" si="131"/>
        <v>-4.4499999999999997E-4</v>
      </c>
    </row>
    <row r="400" spans="1:29" s="15" customFormat="1">
      <c r="A400" s="18">
        <v>648</v>
      </c>
      <c r="B400" s="25">
        <v>1.8000000000000001E-4</v>
      </c>
      <c r="C400" s="25">
        <v>9.3999999999999997E-4</v>
      </c>
      <c r="D400" s="25">
        <f t="shared" si="128"/>
        <v>1.725E-3</v>
      </c>
      <c r="E400" s="25"/>
      <c r="F400" s="25"/>
      <c r="G400" s="25"/>
      <c r="H400" s="25">
        <v>8.7000000000000001E-4</v>
      </c>
      <c r="I400" s="25">
        <f t="shared" si="129"/>
        <v>1.655E-3</v>
      </c>
      <c r="J400" s="25"/>
      <c r="K400" s="25"/>
      <c r="L400" s="25"/>
      <c r="M400" s="25">
        <v>8.7000000000000001E-4</v>
      </c>
      <c r="N400" s="25">
        <f t="shared" si="130"/>
        <v>1.655E-3</v>
      </c>
      <c r="O400" s="25"/>
      <c r="P400" s="25"/>
      <c r="Q400" s="25"/>
      <c r="R400" s="25">
        <v>1.72E-3</v>
      </c>
      <c r="S400" s="25">
        <f t="shared" si="132"/>
        <v>2.5049999999999998E-3</v>
      </c>
      <c r="T400" s="25"/>
      <c r="U400" s="25"/>
      <c r="V400" s="25"/>
      <c r="W400" s="25">
        <v>4.3299999999999996E-3</v>
      </c>
      <c r="X400" s="25">
        <f t="shared" si="126"/>
        <v>5.1149999999999998E-3</v>
      </c>
      <c r="Y400" s="25"/>
      <c r="Z400" s="25"/>
      <c r="AA400" s="25"/>
      <c r="AB400" s="25">
        <v>-1.75E-3</v>
      </c>
      <c r="AC400" s="25">
        <f t="shared" si="131"/>
        <v>-7.85E-4</v>
      </c>
    </row>
    <row r="401" spans="1:29" s="15" customFormat="1">
      <c r="A401" s="18">
        <v>649</v>
      </c>
      <c r="B401" s="25">
        <v>5.2999999999999998E-4</v>
      </c>
      <c r="C401" s="25">
        <v>1.1299999999999999E-3</v>
      </c>
      <c r="D401" s="25">
        <f t="shared" si="128"/>
        <v>1.5399999999999999E-3</v>
      </c>
      <c r="E401" s="25"/>
      <c r="F401" s="25"/>
      <c r="G401" s="25"/>
      <c r="H401" s="25">
        <v>1.0300000000000001E-3</v>
      </c>
      <c r="I401" s="25">
        <f t="shared" si="129"/>
        <v>1.4400000000000001E-3</v>
      </c>
      <c r="J401" s="25"/>
      <c r="K401" s="25"/>
      <c r="L401" s="25"/>
      <c r="M401" s="25">
        <v>1.0300000000000001E-3</v>
      </c>
      <c r="N401" s="25">
        <f t="shared" si="130"/>
        <v>1.4400000000000001E-3</v>
      </c>
      <c r="O401" s="25"/>
      <c r="P401" s="25"/>
      <c r="Q401" s="25"/>
      <c r="R401" s="25">
        <v>1.4400000000000001E-3</v>
      </c>
      <c r="S401" s="25">
        <f t="shared" si="132"/>
        <v>1.8500000000000001E-3</v>
      </c>
      <c r="T401" s="25"/>
      <c r="U401" s="25"/>
      <c r="V401" s="25"/>
      <c r="W401" s="25">
        <v>4.1000000000000003E-3</v>
      </c>
      <c r="X401" s="25">
        <f t="shared" si="126"/>
        <v>4.5100000000000001E-3</v>
      </c>
      <c r="Y401" s="25"/>
      <c r="Z401" s="25"/>
      <c r="AA401" s="25"/>
      <c r="AB401" s="25">
        <v>-1.3500000000000001E-3</v>
      </c>
      <c r="AC401" s="25">
        <f t="shared" si="131"/>
        <v>-4.1000000000000005E-4</v>
      </c>
    </row>
    <row r="402" spans="1:29" s="15" customFormat="1">
      <c r="A402" s="18">
        <v>650</v>
      </c>
      <c r="B402" s="25">
        <v>5.0000000000000002E-5</v>
      </c>
      <c r="C402" s="25">
        <v>9.7999999999999997E-4</v>
      </c>
      <c r="D402" s="25">
        <f t="shared" si="128"/>
        <v>1.8800000000000002E-3</v>
      </c>
      <c r="E402" s="25"/>
      <c r="F402" s="25"/>
      <c r="G402" s="25"/>
      <c r="H402" s="25">
        <v>8.8900000000000003E-4</v>
      </c>
      <c r="I402" s="25">
        <f t="shared" si="129"/>
        <v>1.7890000000000002E-3</v>
      </c>
      <c r="J402" s="25"/>
      <c r="K402" s="25"/>
      <c r="L402" s="25"/>
      <c r="M402" s="25">
        <v>8.8900000000000003E-4</v>
      </c>
      <c r="N402" s="25">
        <f t="shared" si="130"/>
        <v>1.7890000000000002E-3</v>
      </c>
      <c r="O402" s="25"/>
      <c r="P402" s="25"/>
      <c r="Q402" s="25"/>
      <c r="R402" s="25">
        <v>1.5499999999999999E-3</v>
      </c>
      <c r="S402" s="25">
        <f t="shared" si="132"/>
        <v>2.4499999999999999E-3</v>
      </c>
      <c r="T402" s="25"/>
      <c r="U402" s="25"/>
      <c r="V402" s="25"/>
      <c r="W402" s="25">
        <v>4.2500000000000003E-3</v>
      </c>
      <c r="X402" s="25">
        <f t="shared" si="126"/>
        <v>5.1500000000000001E-3</v>
      </c>
      <c r="Y402" s="25"/>
      <c r="Z402" s="25"/>
      <c r="AA402" s="25"/>
      <c r="AB402" s="25">
        <v>-1.8500000000000001E-3</v>
      </c>
      <c r="AC402" s="25">
        <f t="shared" si="131"/>
        <v>-9.0000000000000008E-4</v>
      </c>
    </row>
    <row r="403" spans="1:29" s="15" customFormat="1">
      <c r="A403" s="18">
        <v>651</v>
      </c>
      <c r="B403" s="25">
        <v>5.9000000000000003E-4</v>
      </c>
      <c r="C403" s="25">
        <v>9.1E-4</v>
      </c>
      <c r="D403" s="25">
        <f t="shared" si="128"/>
        <v>1.2750000000000001E-3</v>
      </c>
      <c r="E403" s="25"/>
      <c r="F403" s="25"/>
      <c r="G403" s="25"/>
      <c r="H403" s="25">
        <v>8.8900000000000003E-4</v>
      </c>
      <c r="I403" s="25">
        <f t="shared" si="129"/>
        <v>1.2539999999999999E-3</v>
      </c>
      <c r="J403" s="25"/>
      <c r="K403" s="25"/>
      <c r="L403" s="25"/>
      <c r="M403" s="25">
        <v>8.8900000000000003E-4</v>
      </c>
      <c r="N403" s="25">
        <f t="shared" si="130"/>
        <v>1.2539999999999999E-3</v>
      </c>
      <c r="O403" s="25"/>
      <c r="P403" s="25"/>
      <c r="Q403" s="25"/>
      <c r="R403" s="25">
        <v>1.5E-3</v>
      </c>
      <c r="S403" s="25">
        <f t="shared" si="132"/>
        <v>1.8649999999999999E-3</v>
      </c>
      <c r="T403" s="25"/>
      <c r="U403" s="25"/>
      <c r="V403" s="25"/>
      <c r="W403" s="25">
        <v>4.0699999999999998E-3</v>
      </c>
      <c r="X403" s="25">
        <f t="shared" si="126"/>
        <v>4.4349999999999997E-3</v>
      </c>
      <c r="Y403" s="25"/>
      <c r="Z403" s="25"/>
      <c r="AA403" s="25"/>
      <c r="AB403" s="25">
        <v>-1.32E-3</v>
      </c>
      <c r="AC403" s="25">
        <f t="shared" si="131"/>
        <v>-3.6499999999999998E-4</v>
      </c>
    </row>
    <row r="404" spans="1:29" s="15" customFormat="1">
      <c r="A404" s="18">
        <v>652</v>
      </c>
      <c r="B404" s="25">
        <v>2.7999999999999998E-4</v>
      </c>
      <c r="C404" s="25">
        <v>1.01E-3</v>
      </c>
      <c r="D404" s="25">
        <f t="shared" si="128"/>
        <v>1.815E-3</v>
      </c>
      <c r="E404" s="25"/>
      <c r="F404" s="25"/>
      <c r="G404" s="25"/>
      <c r="H404" s="25">
        <v>8.5999999999999998E-4</v>
      </c>
      <c r="I404" s="25">
        <f t="shared" si="129"/>
        <v>1.6649999999999998E-3</v>
      </c>
      <c r="J404" s="25"/>
      <c r="K404" s="25"/>
      <c r="L404" s="25"/>
      <c r="M404" s="25">
        <v>8.5999999999999998E-4</v>
      </c>
      <c r="N404" s="25">
        <f t="shared" si="130"/>
        <v>1.6649999999999998E-3</v>
      </c>
      <c r="O404" s="25"/>
      <c r="P404" s="25"/>
      <c r="Q404" s="25"/>
      <c r="R404" s="25">
        <v>1.6299999999999999E-3</v>
      </c>
      <c r="S404" s="25">
        <f t="shared" si="132"/>
        <v>2.4349999999999997E-3</v>
      </c>
      <c r="T404" s="25"/>
      <c r="U404" s="25"/>
      <c r="V404" s="25"/>
      <c r="W404" s="25">
        <v>4.2399999999999998E-3</v>
      </c>
      <c r="X404" s="25">
        <f t="shared" si="126"/>
        <v>5.045E-3</v>
      </c>
      <c r="Y404" s="25"/>
      <c r="Z404" s="25"/>
      <c r="AA404" s="25"/>
      <c r="AB404" s="25">
        <v>-1.89E-3</v>
      </c>
      <c r="AC404" s="25">
        <f t="shared" si="131"/>
        <v>-8.0499999999999994E-4</v>
      </c>
    </row>
    <row r="405" spans="1:29" s="15" customFormat="1">
      <c r="A405" s="18">
        <v>653</v>
      </c>
      <c r="B405" s="25">
        <v>6.9999999999999999E-4</v>
      </c>
      <c r="C405" s="25">
        <v>1.0200000000000001E-3</v>
      </c>
      <c r="D405" s="25">
        <f t="shared" si="128"/>
        <v>1.325E-3</v>
      </c>
      <c r="E405" s="25"/>
      <c r="F405" s="25"/>
      <c r="G405" s="25"/>
      <c r="H405" s="25">
        <v>9.8999999999999999E-4</v>
      </c>
      <c r="I405" s="25">
        <f t="shared" si="129"/>
        <v>1.2949999999999999E-3</v>
      </c>
      <c r="J405" s="25"/>
      <c r="K405" s="25"/>
      <c r="L405" s="25"/>
      <c r="M405" s="25">
        <v>9.8999999999999999E-4</v>
      </c>
      <c r="N405" s="25">
        <f t="shared" si="130"/>
        <v>1.2949999999999999E-3</v>
      </c>
      <c r="O405" s="25"/>
      <c r="P405" s="25"/>
      <c r="Q405" s="25"/>
      <c r="R405" s="25">
        <v>1.5E-3</v>
      </c>
      <c r="S405" s="25">
        <f t="shared" si="132"/>
        <v>1.805E-3</v>
      </c>
      <c r="T405" s="25"/>
      <c r="U405" s="25"/>
      <c r="V405" s="25"/>
      <c r="W405" s="25">
        <v>4.13E-3</v>
      </c>
      <c r="X405" s="25">
        <f t="shared" si="126"/>
        <v>4.4349999999999997E-3</v>
      </c>
      <c r="Y405" s="25"/>
      <c r="Z405" s="25"/>
      <c r="AA405" s="25"/>
      <c r="AB405" s="25">
        <v>-1.31E-3</v>
      </c>
      <c r="AC405" s="25">
        <f t="shared" si="131"/>
        <v>-3.0499999999999999E-4</v>
      </c>
    </row>
    <row r="406" spans="1:29" s="15" customFormat="1">
      <c r="A406" s="18">
        <v>654</v>
      </c>
      <c r="B406" s="25">
        <v>2.9999999999999997E-4</v>
      </c>
      <c r="C406" s="25">
        <v>1.0300000000000001E-3</v>
      </c>
      <c r="D406" s="25">
        <f t="shared" si="128"/>
        <v>1.735E-3</v>
      </c>
      <c r="E406" s="25"/>
      <c r="F406" s="25"/>
      <c r="G406" s="25"/>
      <c r="H406" s="25">
        <v>8.4000000000000003E-4</v>
      </c>
      <c r="I406" s="25">
        <f t="shared" si="129"/>
        <v>1.5449999999999999E-3</v>
      </c>
      <c r="J406" s="25"/>
      <c r="K406" s="25"/>
      <c r="L406" s="25"/>
      <c r="M406" s="25">
        <v>8.4000000000000003E-4</v>
      </c>
      <c r="N406" s="25">
        <f t="shared" si="130"/>
        <v>1.5449999999999999E-3</v>
      </c>
      <c r="O406" s="25"/>
      <c r="P406" s="25"/>
      <c r="Q406" s="25"/>
      <c r="R406" s="25">
        <v>1.57E-3</v>
      </c>
      <c r="S406" s="25">
        <f t="shared" si="132"/>
        <v>2.2750000000000001E-3</v>
      </c>
      <c r="T406" s="25"/>
      <c r="U406" s="25"/>
      <c r="V406" s="25"/>
      <c r="W406" s="25">
        <v>4.0800000000000003E-3</v>
      </c>
      <c r="X406" s="25">
        <f t="shared" si="126"/>
        <v>4.7850000000000002E-3</v>
      </c>
      <c r="Y406" s="25"/>
      <c r="Z406" s="25"/>
      <c r="AA406" s="25"/>
      <c r="AB406" s="25">
        <v>-1.7099999999999999E-3</v>
      </c>
      <c r="AC406" s="25">
        <f t="shared" si="131"/>
        <v>-7.0500000000000001E-4</v>
      </c>
    </row>
    <row r="407" spans="1:29" s="15" customFormat="1">
      <c r="A407" s="18">
        <v>655</v>
      </c>
      <c r="B407" s="25">
        <v>6.8000000000000005E-4</v>
      </c>
      <c r="C407" s="25">
        <v>9.1E-4</v>
      </c>
      <c r="D407" s="25">
        <f t="shared" si="128"/>
        <v>1.24E-3</v>
      </c>
      <c r="E407" s="25"/>
      <c r="F407" s="25"/>
      <c r="G407" s="25"/>
      <c r="H407" s="25">
        <v>9.1E-4</v>
      </c>
      <c r="I407" s="25">
        <f t="shared" si="129"/>
        <v>1.24E-3</v>
      </c>
      <c r="J407" s="25"/>
      <c r="K407" s="25"/>
      <c r="L407" s="25"/>
      <c r="M407" s="25">
        <v>9.1E-4</v>
      </c>
      <c r="N407" s="25">
        <f t="shared" si="130"/>
        <v>1.24E-3</v>
      </c>
      <c r="O407" s="25"/>
      <c r="P407" s="25"/>
      <c r="Q407" s="25"/>
      <c r="R407" s="25">
        <v>1.4599999999999999E-3</v>
      </c>
      <c r="S407" s="25">
        <f>R407-AC407</f>
        <v>1.7899999999999999E-3</v>
      </c>
      <c r="T407" s="25"/>
      <c r="U407" s="25"/>
      <c r="V407" s="25"/>
      <c r="W407" s="25">
        <v>3.9699999999999996E-3</v>
      </c>
      <c r="X407" s="25">
        <f t="shared" si="126"/>
        <v>4.3E-3</v>
      </c>
      <c r="Y407" s="25"/>
      <c r="Z407" s="25"/>
      <c r="AA407" s="25"/>
      <c r="AB407" s="25">
        <v>-1.34E-3</v>
      </c>
      <c r="AC407" s="25">
        <f t="shared" si="131"/>
        <v>-3.3E-4</v>
      </c>
    </row>
    <row r="408" spans="1:29" s="15" customFormat="1">
      <c r="A408" s="18">
        <v>656</v>
      </c>
      <c r="B408" s="25">
        <v>2.5999999999999998E-4</v>
      </c>
      <c r="C408" s="25">
        <v>8.8900000000000003E-4</v>
      </c>
      <c r="D408" s="25">
        <f t="shared" si="128"/>
        <v>1.5140000000000002E-3</v>
      </c>
      <c r="E408" s="25"/>
      <c r="F408" s="25"/>
      <c r="G408" s="25"/>
      <c r="H408" s="25">
        <v>7.9000000000000001E-4</v>
      </c>
      <c r="I408" s="25">
        <f t="shared" si="129"/>
        <v>1.415E-3</v>
      </c>
      <c r="J408" s="25"/>
      <c r="K408" s="25"/>
      <c r="L408" s="25"/>
      <c r="M408" s="25">
        <v>7.9000000000000001E-4</v>
      </c>
      <c r="N408" s="25">
        <f t="shared" si="130"/>
        <v>1.415E-3</v>
      </c>
      <c r="O408" s="25"/>
      <c r="P408" s="25"/>
      <c r="Q408" s="25"/>
      <c r="R408" s="25">
        <v>1.58E-3</v>
      </c>
      <c r="S408" s="25">
        <f t="shared" ref="S408:S422" si="133">R408-AC408</f>
        <v>2.2049999999999999E-3</v>
      </c>
      <c r="T408" s="25"/>
      <c r="U408" s="25"/>
      <c r="V408" s="25"/>
      <c r="W408" s="25">
        <v>4.0699999999999998E-3</v>
      </c>
      <c r="X408" s="25">
        <f t="shared" si="126"/>
        <v>4.6949999999999995E-3</v>
      </c>
      <c r="Y408" s="25"/>
      <c r="Z408" s="25"/>
      <c r="AA408" s="25"/>
      <c r="AB408" s="25">
        <v>-1.5100000000000001E-3</v>
      </c>
      <c r="AC408" s="25">
        <f t="shared" si="131"/>
        <v>-6.2500000000000001E-4</v>
      </c>
    </row>
    <row r="409" spans="1:29" s="15" customFormat="1">
      <c r="A409" s="18">
        <v>657</v>
      </c>
      <c r="B409" s="25">
        <v>5.2999999999999998E-4</v>
      </c>
      <c r="C409" s="25">
        <v>8.9999999999999998E-4</v>
      </c>
      <c r="D409" s="25">
        <f t="shared" si="128"/>
        <v>1.2849999999999999E-3</v>
      </c>
      <c r="E409" s="25"/>
      <c r="F409" s="25"/>
      <c r="G409" s="25"/>
      <c r="H409" s="25">
        <v>7.9000000000000001E-4</v>
      </c>
      <c r="I409" s="25">
        <f t="shared" si="129"/>
        <v>1.175E-3</v>
      </c>
      <c r="J409" s="25"/>
      <c r="K409" s="25"/>
      <c r="L409" s="25"/>
      <c r="M409" s="25">
        <v>7.9000000000000001E-4</v>
      </c>
      <c r="N409" s="25">
        <f t="shared" si="130"/>
        <v>1.175E-3</v>
      </c>
      <c r="O409" s="25"/>
      <c r="P409" s="25"/>
      <c r="Q409" s="25"/>
      <c r="R409" s="25">
        <v>1.3799999999999999E-3</v>
      </c>
      <c r="S409" s="25">
        <f t="shared" si="133"/>
        <v>1.7649999999999999E-3</v>
      </c>
      <c r="T409" s="25"/>
      <c r="U409" s="25"/>
      <c r="V409" s="25"/>
      <c r="W409" s="25">
        <v>4.0000000000000001E-3</v>
      </c>
      <c r="X409" s="25">
        <f t="shared" si="126"/>
        <v>4.385E-3</v>
      </c>
      <c r="Y409" s="25"/>
      <c r="Z409" s="25"/>
      <c r="AA409" s="25"/>
      <c r="AB409" s="25">
        <v>-1.2999999999999999E-3</v>
      </c>
      <c r="AC409" s="25">
        <f t="shared" si="131"/>
        <v>-3.8499999999999998E-4</v>
      </c>
    </row>
    <row r="410" spans="1:29" s="15" customFormat="1">
      <c r="A410" s="18">
        <v>658</v>
      </c>
      <c r="B410" s="25">
        <v>2.3000000000000001E-4</v>
      </c>
      <c r="C410" s="25">
        <v>8.1999999999999998E-4</v>
      </c>
      <c r="D410" s="25">
        <f t="shared" si="128"/>
        <v>1.56E-3</v>
      </c>
      <c r="E410" s="25"/>
      <c r="F410" s="25"/>
      <c r="G410" s="25"/>
      <c r="H410" s="25">
        <v>7.7999999999999999E-4</v>
      </c>
      <c r="I410" s="25">
        <f t="shared" si="129"/>
        <v>1.5200000000000001E-3</v>
      </c>
      <c r="J410" s="25"/>
      <c r="K410" s="25"/>
      <c r="L410" s="25"/>
      <c r="M410" s="25">
        <v>7.7999999999999999E-4</v>
      </c>
      <c r="N410" s="25">
        <f t="shared" si="130"/>
        <v>1.5200000000000001E-3</v>
      </c>
      <c r="O410" s="25"/>
      <c r="P410" s="25"/>
      <c r="Q410" s="25"/>
      <c r="R410" s="25">
        <v>1.5299999999999999E-3</v>
      </c>
      <c r="S410" s="25">
        <f t="shared" si="133"/>
        <v>2.2699999999999999E-3</v>
      </c>
      <c r="T410" s="25"/>
      <c r="U410" s="25"/>
      <c r="V410" s="25"/>
      <c r="W410" s="25">
        <v>4.0299999999999997E-3</v>
      </c>
      <c r="X410" s="25">
        <f t="shared" si="126"/>
        <v>4.7699999999999999E-3</v>
      </c>
      <c r="Y410" s="25"/>
      <c r="Z410" s="25"/>
      <c r="AA410" s="25"/>
      <c r="AB410" s="25">
        <v>-1.7099999999999999E-3</v>
      </c>
      <c r="AC410" s="25">
        <f t="shared" si="131"/>
        <v>-7.3999999999999999E-4</v>
      </c>
    </row>
    <row r="411" spans="1:29" s="15" customFormat="1">
      <c r="A411" s="18">
        <v>659</v>
      </c>
      <c r="B411" s="25">
        <v>5.5999999999999995E-4</v>
      </c>
      <c r="C411" s="25">
        <v>8.0999999999999996E-4</v>
      </c>
      <c r="D411" s="25">
        <f t="shared" si="128"/>
        <v>1.2049999999999999E-3</v>
      </c>
      <c r="E411" s="25"/>
      <c r="F411" s="25"/>
      <c r="G411" s="25"/>
      <c r="H411" s="25">
        <v>7.6999999999999996E-4</v>
      </c>
      <c r="I411" s="25">
        <f t="shared" si="129"/>
        <v>1.165E-3</v>
      </c>
      <c r="J411" s="25"/>
      <c r="K411" s="25"/>
      <c r="L411" s="25"/>
      <c r="M411" s="25">
        <v>7.6999999999999996E-4</v>
      </c>
      <c r="N411" s="25">
        <f t="shared" si="130"/>
        <v>1.165E-3</v>
      </c>
      <c r="O411" s="25"/>
      <c r="P411" s="25"/>
      <c r="Q411" s="25"/>
      <c r="R411" s="25">
        <v>1.42E-3</v>
      </c>
      <c r="S411" s="25">
        <f t="shared" si="133"/>
        <v>1.8150000000000002E-3</v>
      </c>
      <c r="T411" s="25"/>
      <c r="U411" s="25"/>
      <c r="V411" s="25"/>
      <c r="W411" s="25">
        <v>3.9399999999999999E-3</v>
      </c>
      <c r="X411" s="25">
        <f t="shared" si="126"/>
        <v>4.3350000000000003E-3</v>
      </c>
      <c r="Y411" s="25"/>
      <c r="Z411" s="25"/>
      <c r="AA411" s="25"/>
      <c r="AB411" s="25">
        <v>-1.3500000000000001E-3</v>
      </c>
      <c r="AC411" s="25">
        <f t="shared" si="131"/>
        <v>-3.9500000000000006E-4</v>
      </c>
    </row>
    <row r="412" spans="1:29" s="15" customFormat="1">
      <c r="A412" s="18">
        <v>660</v>
      </c>
      <c r="B412" s="25">
        <v>4.8999999999999998E-4</v>
      </c>
      <c r="C412" s="25">
        <v>9.5E-4</v>
      </c>
      <c r="D412" s="25">
        <f t="shared" si="128"/>
        <v>1.47E-3</v>
      </c>
      <c r="E412" s="25"/>
      <c r="F412" s="25"/>
      <c r="G412" s="25"/>
      <c r="H412" s="25">
        <v>9.3000000000000005E-4</v>
      </c>
      <c r="I412" s="25">
        <f t="shared" si="129"/>
        <v>1.4499999999999999E-3</v>
      </c>
      <c r="J412" s="25"/>
      <c r="K412" s="25"/>
      <c r="L412" s="25"/>
      <c r="M412" s="25">
        <v>9.3000000000000005E-4</v>
      </c>
      <c r="N412" s="25">
        <f t="shared" si="130"/>
        <v>1.4499999999999999E-3</v>
      </c>
      <c r="O412" s="25"/>
      <c r="P412" s="25"/>
      <c r="Q412" s="25"/>
      <c r="R412" s="25">
        <v>1.58E-3</v>
      </c>
      <c r="S412" s="25">
        <f t="shared" si="133"/>
        <v>2.0999999999999999E-3</v>
      </c>
      <c r="T412" s="25"/>
      <c r="U412" s="25"/>
      <c r="V412" s="25"/>
      <c r="W412" s="25">
        <v>4.1700000000000001E-3</v>
      </c>
      <c r="X412" s="25">
        <f t="shared" si="126"/>
        <v>4.6899999999999997E-3</v>
      </c>
      <c r="Y412" s="25"/>
      <c r="Z412" s="25"/>
      <c r="AA412" s="25"/>
      <c r="AB412" s="25">
        <v>-1.5299999999999999E-3</v>
      </c>
      <c r="AC412" s="25">
        <f t="shared" si="131"/>
        <v>-5.1999999999999995E-4</v>
      </c>
    </row>
    <row r="413" spans="1:29" s="15" customFormat="1">
      <c r="A413" s="18">
        <v>661</v>
      </c>
      <c r="B413" s="25">
        <v>2.9999999999999997E-4</v>
      </c>
      <c r="C413" s="25">
        <v>8.8900000000000003E-4</v>
      </c>
      <c r="D413" s="25">
        <f t="shared" si="128"/>
        <v>1.4940000000000001E-3</v>
      </c>
      <c r="E413" s="25"/>
      <c r="F413" s="25"/>
      <c r="G413" s="25"/>
      <c r="H413" s="25">
        <v>8.1999999999999998E-4</v>
      </c>
      <c r="I413" s="25">
        <f t="shared" si="129"/>
        <v>1.4250000000000001E-3</v>
      </c>
      <c r="J413" s="25"/>
      <c r="K413" s="25"/>
      <c r="L413" s="25"/>
      <c r="M413" s="25">
        <v>8.4000000000000003E-4</v>
      </c>
      <c r="N413" s="25">
        <f t="shared" si="130"/>
        <v>1.4450000000000001E-3</v>
      </c>
      <c r="O413" s="25"/>
      <c r="P413" s="25"/>
      <c r="Q413" s="25"/>
      <c r="R413" s="25">
        <v>1.5299999999999999E-3</v>
      </c>
      <c r="S413" s="25">
        <f t="shared" si="133"/>
        <v>2.1349999999999997E-3</v>
      </c>
      <c r="T413" s="25"/>
      <c r="U413" s="25"/>
      <c r="V413" s="25"/>
      <c r="W413" s="25">
        <v>3.8800000000000002E-3</v>
      </c>
      <c r="X413" s="25">
        <f t="shared" si="126"/>
        <v>4.4850000000000003E-3</v>
      </c>
      <c r="Y413" s="25"/>
      <c r="Z413" s="25"/>
      <c r="AA413" s="25"/>
      <c r="AB413" s="25">
        <v>-1.5100000000000001E-3</v>
      </c>
      <c r="AC413" s="25">
        <f t="shared" si="131"/>
        <v>-6.0500000000000007E-4</v>
      </c>
    </row>
    <row r="414" spans="1:29" s="15" customFormat="1">
      <c r="A414" s="18">
        <v>662</v>
      </c>
      <c r="B414" s="25">
        <v>2.4000000000000001E-4</v>
      </c>
      <c r="C414" s="25">
        <v>8.9999999999999998E-4</v>
      </c>
      <c r="D414" s="25">
        <f t="shared" si="128"/>
        <v>1.575E-3</v>
      </c>
      <c r="E414" s="25"/>
      <c r="F414" s="25"/>
      <c r="G414" s="25"/>
      <c r="H414" s="25">
        <v>8.3000000000000001E-4</v>
      </c>
      <c r="I414" s="25">
        <f t="shared" si="129"/>
        <v>1.505E-3</v>
      </c>
      <c r="J414" s="25"/>
      <c r="K414" s="25"/>
      <c r="L414" s="25"/>
      <c r="M414" s="25">
        <v>8.3000000000000001E-4</v>
      </c>
      <c r="N414" s="25">
        <f t="shared" si="130"/>
        <v>1.505E-3</v>
      </c>
      <c r="O414" s="25"/>
      <c r="P414" s="25"/>
      <c r="Q414" s="25"/>
      <c r="R414" s="25">
        <v>1.47E-3</v>
      </c>
      <c r="S414" s="25">
        <f t="shared" si="133"/>
        <v>2.1450000000000002E-3</v>
      </c>
      <c r="T414" s="25"/>
      <c r="U414" s="25"/>
      <c r="V414" s="25"/>
      <c r="W414" s="25">
        <v>4.0299999999999997E-3</v>
      </c>
      <c r="X414" s="25">
        <f t="shared" si="126"/>
        <v>4.705E-3</v>
      </c>
      <c r="Y414" s="25"/>
      <c r="Z414" s="25"/>
      <c r="AA414" s="25"/>
      <c r="AB414" s="25">
        <v>-1.5900000000000001E-3</v>
      </c>
      <c r="AC414" s="25">
        <f t="shared" si="131"/>
        <v>-6.7500000000000004E-4</v>
      </c>
    </row>
    <row r="415" spans="1:29" s="15" customFormat="1">
      <c r="A415" s="18">
        <v>663</v>
      </c>
      <c r="B415" s="25">
        <v>4.8000000000000001E-4</v>
      </c>
      <c r="C415" s="25">
        <v>9.8999999999999999E-4</v>
      </c>
      <c r="D415" s="25">
        <f t="shared" si="128"/>
        <v>1.3500000000000001E-3</v>
      </c>
      <c r="E415" s="25"/>
      <c r="F415" s="25"/>
      <c r="G415" s="25"/>
      <c r="H415" s="25">
        <v>9.5E-4</v>
      </c>
      <c r="I415" s="25">
        <f t="shared" si="129"/>
        <v>1.31E-3</v>
      </c>
      <c r="J415" s="25"/>
      <c r="K415" s="25"/>
      <c r="L415" s="25"/>
      <c r="M415" s="25">
        <v>9.5E-4</v>
      </c>
      <c r="N415" s="25">
        <f t="shared" si="130"/>
        <v>1.31E-3</v>
      </c>
      <c r="O415" s="25"/>
      <c r="P415" s="25"/>
      <c r="Q415" s="25"/>
      <c r="R415" s="25">
        <v>1.4300000000000001E-3</v>
      </c>
      <c r="S415" s="25">
        <f t="shared" si="133"/>
        <v>1.7899999999999999E-3</v>
      </c>
      <c r="T415" s="25"/>
      <c r="U415" s="25"/>
      <c r="V415" s="25"/>
      <c r="W415" s="25">
        <v>3.8999999999999998E-3</v>
      </c>
      <c r="X415" s="25">
        <f t="shared" si="126"/>
        <v>4.2599999999999999E-3</v>
      </c>
      <c r="Y415" s="25"/>
      <c r="Z415" s="25"/>
      <c r="AA415" s="25"/>
      <c r="AB415" s="25">
        <v>-1.1999999999999999E-3</v>
      </c>
      <c r="AC415" s="25">
        <f t="shared" si="131"/>
        <v>-3.5999999999999997E-4</v>
      </c>
    </row>
    <row r="416" spans="1:29" s="15" customFormat="1">
      <c r="A416" s="18">
        <v>664</v>
      </c>
      <c r="B416" s="25">
        <v>3.1E-4</v>
      </c>
      <c r="C416" s="25">
        <v>6.8999999999999997E-4</v>
      </c>
      <c r="D416" s="25">
        <f t="shared" si="128"/>
        <v>1.31E-3</v>
      </c>
      <c r="E416" s="25"/>
      <c r="F416" s="25"/>
      <c r="G416" s="25"/>
      <c r="H416" s="25">
        <v>7.6000000000000004E-4</v>
      </c>
      <c r="I416" s="25">
        <f t="shared" si="129"/>
        <v>1.3800000000000002E-3</v>
      </c>
      <c r="J416" s="25"/>
      <c r="K416" s="25"/>
      <c r="L416" s="25"/>
      <c r="M416" s="25">
        <v>7.6000000000000004E-4</v>
      </c>
      <c r="N416" s="25">
        <f t="shared" si="130"/>
        <v>1.3800000000000002E-3</v>
      </c>
      <c r="O416" s="25"/>
      <c r="P416" s="25"/>
      <c r="Q416" s="25"/>
      <c r="R416" s="25">
        <v>1.5499999999999999E-3</v>
      </c>
      <c r="S416" s="25">
        <f t="shared" si="133"/>
        <v>2.1700000000000001E-3</v>
      </c>
      <c r="T416" s="25"/>
      <c r="U416" s="25"/>
      <c r="V416" s="25"/>
      <c r="W416" s="25">
        <v>4.0899999999999999E-3</v>
      </c>
      <c r="X416" s="25">
        <f t="shared" si="126"/>
        <v>4.7099999999999998E-3</v>
      </c>
      <c r="Y416" s="25"/>
      <c r="Z416" s="25"/>
      <c r="AA416" s="25"/>
      <c r="AB416" s="25">
        <v>-1.5499999999999999E-3</v>
      </c>
      <c r="AC416" s="25">
        <f t="shared" si="131"/>
        <v>-6.2E-4</v>
      </c>
    </row>
    <row r="417" spans="1:29" s="15" customFormat="1">
      <c r="A417" s="18">
        <v>665</v>
      </c>
      <c r="B417" s="25">
        <v>4.6999999999999999E-4</v>
      </c>
      <c r="C417" s="25">
        <v>8.8000000000000003E-4</v>
      </c>
      <c r="D417" s="25">
        <f t="shared" si="128"/>
        <v>1.335E-3</v>
      </c>
      <c r="E417" s="25"/>
      <c r="F417" s="25"/>
      <c r="G417" s="25"/>
      <c r="H417" s="25">
        <v>8.7000000000000001E-4</v>
      </c>
      <c r="I417" s="25">
        <f t="shared" si="129"/>
        <v>1.325E-3</v>
      </c>
      <c r="J417" s="25"/>
      <c r="K417" s="25"/>
      <c r="L417" s="25"/>
      <c r="M417" s="25">
        <v>8.7000000000000001E-4</v>
      </c>
      <c r="N417" s="25">
        <f t="shared" si="130"/>
        <v>1.325E-3</v>
      </c>
      <c r="O417" s="25"/>
      <c r="P417" s="25"/>
      <c r="Q417" s="25"/>
      <c r="R417" s="25">
        <v>1.42E-3</v>
      </c>
      <c r="S417" s="25">
        <f t="shared" si="133"/>
        <v>1.8749999999999999E-3</v>
      </c>
      <c r="T417" s="25"/>
      <c r="U417" s="25"/>
      <c r="V417" s="25"/>
      <c r="W417" s="25">
        <v>3.82E-3</v>
      </c>
      <c r="X417" s="25">
        <f t="shared" si="126"/>
        <v>4.2750000000000002E-3</v>
      </c>
      <c r="Y417" s="25"/>
      <c r="Z417" s="25"/>
      <c r="AA417" s="25"/>
      <c r="AB417" s="25">
        <v>-1.3799999999999999E-3</v>
      </c>
      <c r="AC417" s="25">
        <f t="shared" si="131"/>
        <v>-4.55E-4</v>
      </c>
    </row>
    <row r="418" spans="1:29" s="15" customFormat="1">
      <c r="A418" s="18">
        <v>666</v>
      </c>
      <c r="B418" s="25">
        <v>1.8000000000000001E-4</v>
      </c>
      <c r="C418" s="25">
        <v>7.6999999999999996E-4</v>
      </c>
      <c r="D418" s="25">
        <f t="shared" si="128"/>
        <v>1.5249999999999999E-3</v>
      </c>
      <c r="E418" s="25"/>
      <c r="F418" s="25"/>
      <c r="G418" s="25"/>
      <c r="H418" s="25">
        <v>7.6999999999999996E-4</v>
      </c>
      <c r="I418" s="25">
        <f t="shared" si="129"/>
        <v>1.5249999999999999E-3</v>
      </c>
      <c r="J418" s="25"/>
      <c r="K418" s="25"/>
      <c r="L418" s="25"/>
      <c r="M418" s="25">
        <v>7.6999999999999996E-4</v>
      </c>
      <c r="N418" s="25">
        <f t="shared" si="130"/>
        <v>1.5249999999999999E-3</v>
      </c>
      <c r="O418" s="25"/>
      <c r="P418" s="25"/>
      <c r="Q418" s="25"/>
      <c r="R418" s="25">
        <v>1.58E-3</v>
      </c>
      <c r="S418" s="25">
        <f t="shared" si="133"/>
        <v>2.3350000000000003E-3</v>
      </c>
      <c r="T418" s="25"/>
      <c r="U418" s="25"/>
      <c r="V418" s="25"/>
      <c r="W418" s="25">
        <v>4.1599999999999996E-3</v>
      </c>
      <c r="X418" s="25">
        <f t="shared" si="126"/>
        <v>4.9149999999999992E-3</v>
      </c>
      <c r="Y418" s="25"/>
      <c r="Z418" s="25"/>
      <c r="AA418" s="25"/>
      <c r="AB418" s="25">
        <v>-1.6900000000000001E-3</v>
      </c>
      <c r="AC418" s="25">
        <f t="shared" si="131"/>
        <v>-7.5500000000000003E-4</v>
      </c>
    </row>
    <row r="419" spans="1:29" s="15" customFormat="1">
      <c r="A419" s="18">
        <v>667</v>
      </c>
      <c r="B419" s="25">
        <v>4.8999999999999998E-4</v>
      </c>
      <c r="C419" s="25">
        <v>9.1E-4</v>
      </c>
      <c r="D419" s="25">
        <f t="shared" si="128"/>
        <v>1.31E-3</v>
      </c>
      <c r="E419" s="25"/>
      <c r="F419" s="25"/>
      <c r="G419" s="25"/>
      <c r="H419" s="25">
        <v>7.3999999999999999E-4</v>
      </c>
      <c r="I419" s="25">
        <f t="shared" si="129"/>
        <v>1.14E-3</v>
      </c>
      <c r="J419" s="25"/>
      <c r="K419" s="25"/>
      <c r="L419" s="25"/>
      <c r="M419" s="25">
        <v>7.3999999999999999E-4</v>
      </c>
      <c r="N419" s="25">
        <f t="shared" si="130"/>
        <v>1.14E-3</v>
      </c>
      <c r="O419" s="25"/>
      <c r="P419" s="25"/>
      <c r="Q419" s="25"/>
      <c r="R419" s="25">
        <v>1.5499999999999999E-3</v>
      </c>
      <c r="S419" s="25">
        <f t="shared" si="133"/>
        <v>1.9499999999999999E-3</v>
      </c>
      <c r="T419" s="25"/>
      <c r="U419" s="25"/>
      <c r="V419" s="25"/>
      <c r="W419" s="25">
        <v>3.9300000000000003E-3</v>
      </c>
      <c r="X419" s="25">
        <f t="shared" si="126"/>
        <v>4.3300000000000005E-3</v>
      </c>
      <c r="Y419" s="25"/>
      <c r="Z419" s="25"/>
      <c r="AA419" s="25"/>
      <c r="AB419" s="25">
        <v>-1.2899999999999999E-3</v>
      </c>
      <c r="AC419" s="25">
        <f t="shared" si="131"/>
        <v>-3.9999999999999996E-4</v>
      </c>
    </row>
    <row r="420" spans="1:29" s="15" customFormat="1">
      <c r="A420" s="18">
        <v>668</v>
      </c>
      <c r="B420" s="25">
        <v>7.9000000000000001E-4</v>
      </c>
      <c r="C420" s="25">
        <v>7.6000000000000004E-4</v>
      </c>
      <c r="D420" s="25">
        <f t="shared" si="128"/>
        <v>1.0250000000000001E-3</v>
      </c>
      <c r="E420" s="25"/>
      <c r="F420" s="25"/>
      <c r="G420" s="25"/>
      <c r="H420" s="25">
        <v>6.7000000000000002E-4</v>
      </c>
      <c r="I420" s="25">
        <f t="shared" si="129"/>
        <v>9.3500000000000007E-4</v>
      </c>
      <c r="J420" s="25"/>
      <c r="K420" s="25"/>
      <c r="L420" s="25"/>
      <c r="M420" s="25">
        <v>6.7000000000000002E-4</v>
      </c>
      <c r="N420" s="25">
        <f t="shared" si="130"/>
        <v>9.3500000000000007E-4</v>
      </c>
      <c r="O420" s="25"/>
      <c r="P420" s="25"/>
      <c r="Q420" s="25"/>
      <c r="R420" s="25">
        <v>1.64E-3</v>
      </c>
      <c r="S420" s="25">
        <f t="shared" si="133"/>
        <v>1.905E-3</v>
      </c>
      <c r="T420" s="25"/>
      <c r="U420" s="25"/>
      <c r="V420" s="25"/>
      <c r="W420" s="25">
        <v>4.0200000000000001E-3</v>
      </c>
      <c r="X420" s="25">
        <f t="shared" si="126"/>
        <v>4.2849999999999997E-3</v>
      </c>
      <c r="Y420" s="25"/>
      <c r="Z420" s="25"/>
      <c r="AA420" s="25"/>
      <c r="AB420" s="25">
        <v>-1.32E-3</v>
      </c>
      <c r="AC420" s="25">
        <f t="shared" si="131"/>
        <v>-2.6499999999999999E-4</v>
      </c>
    </row>
    <row r="421" spans="1:29" s="15" customFormat="1">
      <c r="A421" s="18">
        <v>669</v>
      </c>
      <c r="B421" s="25">
        <v>8.0000000000000007E-5</v>
      </c>
      <c r="C421" s="25">
        <v>8.7000000000000001E-4</v>
      </c>
      <c r="D421" s="25">
        <f t="shared" si="128"/>
        <v>1.575E-3</v>
      </c>
      <c r="E421" s="25"/>
      <c r="F421" s="25"/>
      <c r="G421" s="25"/>
      <c r="H421" s="25">
        <v>7.2999999999999996E-4</v>
      </c>
      <c r="I421" s="25">
        <f t="shared" si="129"/>
        <v>1.4350000000000001E-3</v>
      </c>
      <c r="J421" s="25"/>
      <c r="K421" s="25"/>
      <c r="L421" s="25"/>
      <c r="M421" s="25">
        <v>7.2999999999999996E-4</v>
      </c>
      <c r="N421" s="25">
        <f t="shared" si="130"/>
        <v>1.4350000000000001E-3</v>
      </c>
      <c r="O421" s="25"/>
      <c r="P421" s="25"/>
      <c r="Q421" s="25"/>
      <c r="R421" s="25">
        <v>1.56E-3</v>
      </c>
      <c r="S421" s="25">
        <f t="shared" si="133"/>
        <v>2.2650000000000001E-3</v>
      </c>
      <c r="T421" s="25"/>
      <c r="U421" s="25"/>
      <c r="V421" s="25"/>
      <c r="W421" s="25">
        <v>3.9300000000000003E-3</v>
      </c>
      <c r="X421" s="25">
        <f t="shared" si="126"/>
        <v>4.6350000000000002E-3</v>
      </c>
      <c r="Y421" s="25"/>
      <c r="Z421" s="25"/>
      <c r="AA421" s="25"/>
      <c r="AB421" s="25">
        <v>-1.49E-3</v>
      </c>
      <c r="AC421" s="25">
        <f t="shared" si="131"/>
        <v>-7.0500000000000001E-4</v>
      </c>
    </row>
    <row r="422" spans="1:29" s="15" customFormat="1">
      <c r="A422" s="18">
        <v>670</v>
      </c>
      <c r="B422" s="25">
        <v>2.7E-4</v>
      </c>
      <c r="C422" s="25">
        <v>8.4999999999999995E-4</v>
      </c>
      <c r="D422" s="25">
        <f t="shared" si="128"/>
        <v>1.5399999999999999E-3</v>
      </c>
      <c r="E422" s="25"/>
      <c r="F422" s="25"/>
      <c r="G422" s="25"/>
      <c r="H422" s="25">
        <v>8.0999999999999996E-4</v>
      </c>
      <c r="I422" s="25">
        <f t="shared" si="129"/>
        <v>1.5E-3</v>
      </c>
      <c r="J422" s="25"/>
      <c r="K422" s="25"/>
      <c r="L422" s="25"/>
      <c r="M422" s="25">
        <v>8.0999999999999996E-4</v>
      </c>
      <c r="N422" s="25">
        <f t="shared" si="130"/>
        <v>1.5E-3</v>
      </c>
      <c r="O422" s="25"/>
      <c r="P422" s="25"/>
      <c r="Q422" s="25"/>
      <c r="R422" s="25">
        <v>1.5499999999999999E-3</v>
      </c>
      <c r="S422" s="25">
        <f t="shared" si="133"/>
        <v>2.2399999999999998E-3</v>
      </c>
      <c r="T422" s="25"/>
      <c r="U422" s="25"/>
      <c r="V422" s="25"/>
      <c r="W422" s="25">
        <v>3.9699999999999996E-3</v>
      </c>
      <c r="X422" s="25">
        <f t="shared" si="126"/>
        <v>4.6599999999999992E-3</v>
      </c>
      <c r="Y422" s="25"/>
      <c r="Z422" s="25"/>
      <c r="AA422" s="25"/>
      <c r="AB422" s="25">
        <v>-1.65E-3</v>
      </c>
      <c r="AC422" s="25">
        <f t="shared" si="131"/>
        <v>-6.8999999999999997E-4</v>
      </c>
    </row>
    <row r="423" spans="1:29" s="15" customFormat="1">
      <c r="A423" s="18">
        <v>671</v>
      </c>
      <c r="B423" s="25">
        <v>1.6000000000000001E-4</v>
      </c>
      <c r="C423" s="25">
        <v>1.01E-3</v>
      </c>
      <c r="D423" s="25">
        <f t="shared" si="128"/>
        <v>1.745E-3</v>
      </c>
      <c r="E423" s="25"/>
      <c r="F423" s="25"/>
      <c r="G423" s="25"/>
      <c r="H423" s="25">
        <v>8.7000000000000001E-4</v>
      </c>
      <c r="I423" s="25">
        <f t="shared" si="129"/>
        <v>1.6050000000000001E-3</v>
      </c>
      <c r="J423" s="25"/>
      <c r="K423" s="25"/>
      <c r="L423" s="25"/>
      <c r="M423" s="25">
        <v>8.7000000000000001E-4</v>
      </c>
      <c r="N423" s="25">
        <f t="shared" si="130"/>
        <v>1.6050000000000001E-3</v>
      </c>
      <c r="O423" s="25"/>
      <c r="P423" s="25"/>
      <c r="Q423" s="25"/>
      <c r="R423" s="25">
        <v>1.5399999999999999E-3</v>
      </c>
      <c r="S423" s="25">
        <f>R423-AC423</f>
        <v>2.2750000000000001E-3</v>
      </c>
      <c r="T423" s="25"/>
      <c r="U423" s="25"/>
      <c r="V423" s="25"/>
      <c r="W423" s="25">
        <v>3.98E-3</v>
      </c>
      <c r="X423" s="25">
        <f t="shared" si="126"/>
        <v>4.7150000000000004E-3</v>
      </c>
      <c r="Y423" s="25"/>
      <c r="Z423" s="25"/>
      <c r="AA423" s="25"/>
      <c r="AB423" s="25">
        <v>-1.6299999999999999E-3</v>
      </c>
      <c r="AC423" s="25">
        <f t="shared" si="131"/>
        <v>-7.3499999999999998E-4</v>
      </c>
    </row>
    <row r="424" spans="1:29" s="15" customFormat="1">
      <c r="A424" s="18">
        <v>672</v>
      </c>
      <c r="B424" s="25">
        <v>5.1999999999999995E-4</v>
      </c>
      <c r="C424" s="25">
        <v>7.1000000000000002E-4</v>
      </c>
      <c r="D424" s="25">
        <f t="shared" si="128"/>
        <v>1.2049999999999999E-3</v>
      </c>
      <c r="E424" s="25"/>
      <c r="F424" s="25"/>
      <c r="G424" s="25"/>
      <c r="H424" s="25">
        <v>6.9999999999999999E-4</v>
      </c>
      <c r="I424" s="25">
        <f t="shared" si="129"/>
        <v>1.1949999999999999E-3</v>
      </c>
      <c r="J424" s="25"/>
      <c r="K424" s="25"/>
      <c r="L424" s="25"/>
      <c r="M424" s="25">
        <v>6.9999999999999999E-4</v>
      </c>
      <c r="N424" s="25">
        <f t="shared" si="130"/>
        <v>1.1949999999999999E-3</v>
      </c>
      <c r="O424" s="25"/>
      <c r="P424" s="25"/>
      <c r="Q424" s="25"/>
      <c r="R424" s="25">
        <v>1.5499999999999999E-3</v>
      </c>
      <c r="S424" s="25">
        <f t="shared" ref="S424:S438" si="134">R424-AC424</f>
        <v>2.0449999999999999E-3</v>
      </c>
      <c r="T424" s="25"/>
      <c r="U424" s="25"/>
      <c r="V424" s="25"/>
      <c r="W424" s="25">
        <v>4.0099999999999997E-3</v>
      </c>
      <c r="X424" s="25">
        <f t="shared" si="126"/>
        <v>4.5049999999999995E-3</v>
      </c>
      <c r="Y424" s="25"/>
      <c r="Z424" s="25"/>
      <c r="AA424" s="25"/>
      <c r="AB424" s="25">
        <v>-1.5100000000000001E-3</v>
      </c>
      <c r="AC424" s="25">
        <f t="shared" si="131"/>
        <v>-4.95E-4</v>
      </c>
    </row>
    <row r="425" spans="1:29" s="15" customFormat="1">
      <c r="A425" s="18">
        <v>673</v>
      </c>
      <c r="B425" s="25">
        <v>1.2E-4</v>
      </c>
      <c r="C425" s="25">
        <v>9.2000000000000003E-4</v>
      </c>
      <c r="D425" s="25">
        <f t="shared" si="128"/>
        <v>1.8749999999999999E-3</v>
      </c>
      <c r="E425" s="25"/>
      <c r="F425" s="25"/>
      <c r="G425" s="25"/>
      <c r="H425" s="25">
        <v>7.2000000000000005E-4</v>
      </c>
      <c r="I425" s="25">
        <f t="shared" si="129"/>
        <v>1.6750000000000001E-3</v>
      </c>
      <c r="J425" s="25"/>
      <c r="K425" s="25"/>
      <c r="L425" s="25"/>
      <c r="M425" s="25">
        <v>7.2000000000000005E-4</v>
      </c>
      <c r="N425" s="25">
        <f t="shared" si="130"/>
        <v>1.6750000000000001E-3</v>
      </c>
      <c r="O425" s="25"/>
      <c r="P425" s="25"/>
      <c r="Q425" s="25"/>
      <c r="R425" s="25">
        <v>1.3600000000000001E-3</v>
      </c>
      <c r="S425" s="25">
        <f t="shared" si="134"/>
        <v>2.3150000000000002E-3</v>
      </c>
      <c r="T425" s="25"/>
      <c r="U425" s="25"/>
      <c r="V425" s="25"/>
      <c r="W425" s="25">
        <v>3.8500000000000001E-3</v>
      </c>
      <c r="X425" s="25">
        <f t="shared" si="126"/>
        <v>4.8050000000000002E-3</v>
      </c>
      <c r="Y425" s="25"/>
      <c r="Z425" s="25"/>
      <c r="AA425" s="25"/>
      <c r="AB425" s="25">
        <v>-2.0300000000000001E-3</v>
      </c>
      <c r="AC425" s="25">
        <f t="shared" si="131"/>
        <v>-9.5500000000000001E-4</v>
      </c>
    </row>
    <row r="426" spans="1:29" s="15" customFormat="1">
      <c r="A426" s="18">
        <v>674</v>
      </c>
      <c r="B426" s="25">
        <v>7.9000000000000001E-4</v>
      </c>
      <c r="C426" s="25">
        <v>6.9999999999999999E-4</v>
      </c>
      <c r="D426" s="25">
        <f t="shared" si="128"/>
        <v>8.699999999999999E-4</v>
      </c>
      <c r="E426" s="25"/>
      <c r="F426" s="25"/>
      <c r="G426" s="25"/>
      <c r="H426" s="25">
        <v>7.6999999999999996E-4</v>
      </c>
      <c r="I426" s="25">
        <f t="shared" si="129"/>
        <v>9.3999999999999986E-4</v>
      </c>
      <c r="J426" s="25"/>
      <c r="K426" s="25"/>
      <c r="L426" s="25"/>
      <c r="M426" s="25">
        <v>7.6999999999999996E-4</v>
      </c>
      <c r="N426" s="25">
        <f t="shared" si="130"/>
        <v>9.3999999999999986E-4</v>
      </c>
      <c r="O426" s="25"/>
      <c r="P426" s="25"/>
      <c r="Q426" s="25"/>
      <c r="R426" s="25">
        <v>1.4400000000000001E-3</v>
      </c>
      <c r="S426" s="25">
        <f t="shared" si="134"/>
        <v>1.6100000000000001E-3</v>
      </c>
      <c r="T426" s="25"/>
      <c r="U426" s="25"/>
      <c r="V426" s="25"/>
      <c r="W426" s="25">
        <v>3.9199999999999999E-3</v>
      </c>
      <c r="X426" s="25">
        <f t="shared" si="126"/>
        <v>4.0899999999999999E-3</v>
      </c>
      <c r="Y426" s="25"/>
      <c r="Z426" s="25"/>
      <c r="AA426" s="25"/>
      <c r="AB426" s="25">
        <v>-1.1299999999999999E-3</v>
      </c>
      <c r="AC426" s="25">
        <f t="shared" si="131"/>
        <v>-1.6999999999999996E-4</v>
      </c>
    </row>
    <row r="427" spans="1:29" s="15" customFormat="1">
      <c r="A427" s="18">
        <v>675</v>
      </c>
      <c r="B427" s="25">
        <v>5.5000000000000003E-4</v>
      </c>
      <c r="C427" s="25">
        <v>9.6000000000000002E-4</v>
      </c>
      <c r="D427" s="25">
        <f t="shared" si="128"/>
        <v>1.47E-3</v>
      </c>
      <c r="E427" s="25"/>
      <c r="F427" s="25"/>
      <c r="G427" s="25"/>
      <c r="H427" s="25">
        <v>7.6000000000000004E-4</v>
      </c>
      <c r="I427" s="25">
        <f t="shared" si="129"/>
        <v>1.2700000000000001E-3</v>
      </c>
      <c r="J427" s="25"/>
      <c r="K427" s="25"/>
      <c r="L427" s="25"/>
      <c r="M427" s="25">
        <v>7.6000000000000004E-4</v>
      </c>
      <c r="N427" s="25">
        <f t="shared" si="130"/>
        <v>1.2700000000000001E-3</v>
      </c>
      <c r="O427" s="25"/>
      <c r="P427" s="25"/>
      <c r="Q427" s="25"/>
      <c r="R427" s="25">
        <v>1.32E-3</v>
      </c>
      <c r="S427" s="25">
        <f t="shared" si="134"/>
        <v>1.83E-3</v>
      </c>
      <c r="T427" s="25"/>
      <c r="U427" s="25"/>
      <c r="V427" s="25"/>
      <c r="W427" s="25">
        <v>3.8400000000000001E-3</v>
      </c>
      <c r="X427" s="25">
        <f t="shared" si="126"/>
        <v>4.3499999999999997E-3</v>
      </c>
      <c r="Y427" s="25"/>
      <c r="Z427" s="25"/>
      <c r="AA427" s="25"/>
      <c r="AB427" s="25">
        <v>-1.57E-3</v>
      </c>
      <c r="AC427" s="25">
        <f t="shared" si="131"/>
        <v>-5.1000000000000004E-4</v>
      </c>
    </row>
    <row r="428" spans="1:29" s="15" customFormat="1">
      <c r="A428" s="18">
        <v>676</v>
      </c>
      <c r="B428" s="25">
        <v>1.8000000000000001E-4</v>
      </c>
      <c r="C428" s="25">
        <v>6.6E-4</v>
      </c>
      <c r="D428" s="25">
        <f t="shared" si="128"/>
        <v>1.4599999999999999E-3</v>
      </c>
      <c r="E428" s="25"/>
      <c r="F428" s="25"/>
      <c r="G428" s="25"/>
      <c r="H428" s="25">
        <v>6.4000000000000005E-4</v>
      </c>
      <c r="I428" s="25">
        <f t="shared" si="129"/>
        <v>1.4399999999999999E-3</v>
      </c>
      <c r="J428" s="25"/>
      <c r="K428" s="25"/>
      <c r="L428" s="25"/>
      <c r="M428" s="25">
        <v>6.4000000000000005E-4</v>
      </c>
      <c r="N428" s="25">
        <f t="shared" si="130"/>
        <v>1.4399999999999999E-3</v>
      </c>
      <c r="O428" s="25"/>
      <c r="P428" s="25"/>
      <c r="Q428" s="25"/>
      <c r="R428" s="25">
        <v>1.66E-3</v>
      </c>
      <c r="S428" s="25">
        <f t="shared" si="134"/>
        <v>2.4599999999999999E-3</v>
      </c>
      <c r="T428" s="25"/>
      <c r="U428" s="25"/>
      <c r="V428" s="25"/>
      <c r="W428" s="25">
        <v>4.0699999999999998E-3</v>
      </c>
      <c r="X428" s="25">
        <f t="shared" si="126"/>
        <v>4.8699999999999993E-3</v>
      </c>
      <c r="Y428" s="25"/>
      <c r="Z428" s="25"/>
      <c r="AA428" s="25"/>
      <c r="AB428" s="25">
        <v>-1.7799999999999999E-3</v>
      </c>
      <c r="AC428" s="25">
        <f t="shared" si="131"/>
        <v>-7.9999999999999993E-4</v>
      </c>
    </row>
    <row r="429" spans="1:29" s="15" customFormat="1">
      <c r="A429" s="18">
        <v>677</v>
      </c>
      <c r="B429" s="25">
        <v>5.8E-4</v>
      </c>
      <c r="C429" s="25">
        <v>8.3000000000000001E-4</v>
      </c>
      <c r="D429" s="25">
        <f t="shared" si="128"/>
        <v>1.1900000000000001E-3</v>
      </c>
      <c r="E429" s="25"/>
      <c r="F429" s="25"/>
      <c r="G429" s="25"/>
      <c r="H429" s="25">
        <v>7.2000000000000005E-4</v>
      </c>
      <c r="I429" s="25">
        <f t="shared" si="129"/>
        <v>1.08E-3</v>
      </c>
      <c r="J429" s="25"/>
      <c r="K429" s="25"/>
      <c r="L429" s="25"/>
      <c r="M429" s="25">
        <v>7.2000000000000005E-4</v>
      </c>
      <c r="N429" s="25">
        <f t="shared" si="130"/>
        <v>1.08E-3</v>
      </c>
      <c r="O429" s="25"/>
      <c r="P429" s="25"/>
      <c r="Q429" s="25"/>
      <c r="R429" s="25">
        <v>1.3600000000000001E-3</v>
      </c>
      <c r="S429" s="25">
        <f t="shared" si="134"/>
        <v>1.7200000000000002E-3</v>
      </c>
      <c r="T429" s="25"/>
      <c r="U429" s="25"/>
      <c r="V429" s="25"/>
      <c r="W429" s="25">
        <v>3.82E-3</v>
      </c>
      <c r="X429" s="25">
        <f t="shared" si="126"/>
        <v>4.1799999999999997E-3</v>
      </c>
      <c r="Y429" s="25"/>
      <c r="Z429" s="25"/>
      <c r="AA429" s="25"/>
      <c r="AB429" s="25">
        <v>-1.2999999999999999E-3</v>
      </c>
      <c r="AC429" s="25">
        <f t="shared" si="131"/>
        <v>-3.5999999999999997E-4</v>
      </c>
    </row>
    <row r="430" spans="1:29" s="15" customFormat="1">
      <c r="A430" s="18">
        <v>678</v>
      </c>
      <c r="B430" s="25">
        <v>1.9000000000000001E-4</v>
      </c>
      <c r="C430" s="25">
        <v>7.6999999999999996E-4</v>
      </c>
      <c r="D430" s="25">
        <f t="shared" si="128"/>
        <v>1.5249999999999999E-3</v>
      </c>
      <c r="E430" s="25"/>
      <c r="F430" s="25"/>
      <c r="G430" s="25"/>
      <c r="H430" s="25">
        <v>8.8900000000000003E-4</v>
      </c>
      <c r="I430" s="25">
        <f t="shared" si="129"/>
        <v>1.6440000000000001E-3</v>
      </c>
      <c r="J430" s="25"/>
      <c r="K430" s="25"/>
      <c r="L430" s="25"/>
      <c r="M430" s="25">
        <v>8.8900000000000003E-4</v>
      </c>
      <c r="N430" s="25">
        <f t="shared" si="130"/>
        <v>1.6440000000000001E-3</v>
      </c>
      <c r="O430" s="25"/>
      <c r="P430" s="25"/>
      <c r="Q430" s="25"/>
      <c r="R430" s="25">
        <v>1.49E-3</v>
      </c>
      <c r="S430" s="25">
        <f t="shared" si="134"/>
        <v>2.245E-3</v>
      </c>
      <c r="T430" s="25"/>
      <c r="U430" s="25"/>
      <c r="V430" s="25"/>
      <c r="W430" s="25">
        <v>4.0200000000000001E-3</v>
      </c>
      <c r="X430" s="25">
        <f t="shared" si="126"/>
        <v>4.7749999999999997E-3</v>
      </c>
      <c r="Y430" s="25"/>
      <c r="Z430" s="25"/>
      <c r="AA430" s="25"/>
      <c r="AB430" s="25">
        <v>-1.6999999999999999E-3</v>
      </c>
      <c r="AC430" s="25">
        <f t="shared" si="131"/>
        <v>-7.5499999999999992E-4</v>
      </c>
    </row>
    <row r="431" spans="1:29" s="15" customFormat="1">
      <c r="A431" s="18">
        <v>679</v>
      </c>
      <c r="B431" s="25">
        <v>3.1E-4</v>
      </c>
      <c r="C431" s="25">
        <v>8.7000000000000001E-4</v>
      </c>
      <c r="D431" s="25">
        <f t="shared" si="128"/>
        <v>1.485E-3</v>
      </c>
      <c r="E431" s="25"/>
      <c r="F431" s="25"/>
      <c r="G431" s="25"/>
      <c r="H431" s="25">
        <v>7.2999999999999996E-4</v>
      </c>
      <c r="I431" s="25">
        <f t="shared" si="129"/>
        <v>1.3449999999999998E-3</v>
      </c>
      <c r="J431" s="25"/>
      <c r="K431" s="25"/>
      <c r="L431" s="25"/>
      <c r="M431" s="25">
        <v>7.2999999999999996E-4</v>
      </c>
      <c r="N431" s="25">
        <f t="shared" si="130"/>
        <v>1.3449999999999998E-3</v>
      </c>
      <c r="O431" s="25"/>
      <c r="P431" s="25"/>
      <c r="Q431" s="25"/>
      <c r="R431" s="25">
        <v>1.33E-3</v>
      </c>
      <c r="S431" s="25">
        <f t="shared" si="134"/>
        <v>1.9450000000000001E-3</v>
      </c>
      <c r="T431" s="25"/>
      <c r="U431" s="25"/>
      <c r="V431" s="25"/>
      <c r="W431" s="25">
        <v>3.8500000000000001E-3</v>
      </c>
      <c r="X431" s="25">
        <f t="shared" si="126"/>
        <v>4.4650000000000002E-3</v>
      </c>
      <c r="Y431" s="25"/>
      <c r="Z431" s="25"/>
      <c r="AA431" s="25"/>
      <c r="AB431" s="25">
        <v>-1.5399999999999999E-3</v>
      </c>
      <c r="AC431" s="25">
        <f t="shared" si="131"/>
        <v>-6.1499999999999999E-4</v>
      </c>
    </row>
    <row r="432" spans="1:29" s="15" customFormat="1">
      <c r="A432" s="18">
        <v>680</v>
      </c>
      <c r="B432" s="25">
        <v>6.8999999999999997E-5</v>
      </c>
      <c r="C432" s="25">
        <v>8.7000000000000001E-4</v>
      </c>
      <c r="D432" s="25">
        <f t="shared" si="128"/>
        <v>1.6754999999999999E-3</v>
      </c>
      <c r="E432" s="25"/>
      <c r="F432" s="25"/>
      <c r="G432" s="25"/>
      <c r="H432" s="25">
        <v>7.6999999999999996E-4</v>
      </c>
      <c r="I432" s="25">
        <f t="shared" si="129"/>
        <v>1.5755000000000001E-3</v>
      </c>
      <c r="J432" s="25"/>
      <c r="K432" s="25"/>
      <c r="L432" s="25"/>
      <c r="M432" s="25">
        <v>7.6999999999999996E-4</v>
      </c>
      <c r="N432" s="25">
        <f t="shared" si="130"/>
        <v>1.5755000000000001E-3</v>
      </c>
      <c r="O432" s="25"/>
      <c r="P432" s="25"/>
      <c r="Q432" s="25"/>
      <c r="R432" s="25">
        <v>1.2999999999999999E-3</v>
      </c>
      <c r="S432" s="25">
        <f t="shared" si="134"/>
        <v>2.1054999999999997E-3</v>
      </c>
      <c r="T432" s="25"/>
      <c r="U432" s="25"/>
      <c r="V432" s="25"/>
      <c r="W432" s="25">
        <v>3.7699999999999999E-3</v>
      </c>
      <c r="X432" s="25">
        <f t="shared" si="126"/>
        <v>4.5754999999999997E-3</v>
      </c>
      <c r="Y432" s="25"/>
      <c r="Z432" s="25"/>
      <c r="AA432" s="25"/>
      <c r="AB432" s="25">
        <v>-1.6800000000000001E-3</v>
      </c>
      <c r="AC432" s="25">
        <f t="shared" si="131"/>
        <v>-8.0550000000000001E-4</v>
      </c>
    </row>
    <row r="433" spans="1:29" s="15" customFormat="1">
      <c r="A433" s="18">
        <v>681</v>
      </c>
      <c r="B433" s="25">
        <v>3.6999999999999999E-4</v>
      </c>
      <c r="C433" s="25">
        <v>7.2000000000000005E-4</v>
      </c>
      <c r="D433" s="25">
        <f t="shared" si="128"/>
        <v>1.2500000000000002E-3</v>
      </c>
      <c r="E433" s="25"/>
      <c r="F433" s="25"/>
      <c r="G433" s="25"/>
      <c r="H433" s="25">
        <v>6.3000000000000003E-4</v>
      </c>
      <c r="I433" s="25">
        <f t="shared" si="129"/>
        <v>1.16E-3</v>
      </c>
      <c r="J433" s="25"/>
      <c r="K433" s="25"/>
      <c r="L433" s="25"/>
      <c r="M433" s="25">
        <v>6.3000000000000003E-4</v>
      </c>
      <c r="N433" s="25">
        <f t="shared" si="130"/>
        <v>1.16E-3</v>
      </c>
      <c r="O433" s="25"/>
      <c r="P433" s="25"/>
      <c r="Q433" s="25"/>
      <c r="R433" s="25">
        <v>1.33E-3</v>
      </c>
      <c r="S433" s="25">
        <f t="shared" si="134"/>
        <v>1.8600000000000001E-3</v>
      </c>
      <c r="T433" s="25"/>
      <c r="U433" s="25"/>
      <c r="V433" s="25"/>
      <c r="W433" s="25">
        <v>3.82E-3</v>
      </c>
      <c r="X433" s="25">
        <f t="shared" si="126"/>
        <v>4.3499999999999997E-3</v>
      </c>
      <c r="Y433" s="25"/>
      <c r="Z433" s="25"/>
      <c r="AA433" s="25"/>
      <c r="AB433" s="25">
        <v>-1.4300000000000001E-3</v>
      </c>
      <c r="AC433" s="25">
        <f t="shared" si="131"/>
        <v>-5.3000000000000009E-4</v>
      </c>
    </row>
    <row r="434" spans="1:29" s="15" customFormat="1">
      <c r="A434" s="18">
        <v>682</v>
      </c>
      <c r="B434" s="25">
        <v>9.0000000000000006E-5</v>
      </c>
      <c r="C434" s="25">
        <v>5.9900000000000003E-4</v>
      </c>
      <c r="D434" s="25">
        <f t="shared" si="128"/>
        <v>1.3189999999999999E-3</v>
      </c>
      <c r="E434" s="25"/>
      <c r="F434" s="25"/>
      <c r="G434" s="25"/>
      <c r="H434" s="25">
        <v>6.7000000000000002E-4</v>
      </c>
      <c r="I434" s="25">
        <f t="shared" si="129"/>
        <v>1.39E-3</v>
      </c>
      <c r="J434" s="25"/>
      <c r="K434" s="25"/>
      <c r="L434" s="25"/>
      <c r="M434" s="25">
        <v>6.7000000000000002E-4</v>
      </c>
      <c r="N434" s="25">
        <f t="shared" si="130"/>
        <v>1.39E-3</v>
      </c>
      <c r="O434" s="25"/>
      <c r="P434" s="25"/>
      <c r="Q434" s="25"/>
      <c r="R434" s="25">
        <v>1.3699999999999999E-3</v>
      </c>
      <c r="S434" s="25">
        <f t="shared" si="134"/>
        <v>2.0899999999999998E-3</v>
      </c>
      <c r="T434" s="25"/>
      <c r="U434" s="25"/>
      <c r="V434" s="25"/>
      <c r="W434" s="25">
        <v>3.7000000000000002E-3</v>
      </c>
      <c r="X434" s="25">
        <f t="shared" si="126"/>
        <v>4.4200000000000003E-3</v>
      </c>
      <c r="Y434" s="25"/>
      <c r="Z434" s="25"/>
      <c r="AA434" s="25"/>
      <c r="AB434" s="25">
        <v>-1.5299999999999999E-3</v>
      </c>
      <c r="AC434" s="25">
        <f t="shared" si="131"/>
        <v>-7.1999999999999994E-4</v>
      </c>
    </row>
    <row r="435" spans="1:29" s="15" customFormat="1">
      <c r="A435" s="18">
        <v>683</v>
      </c>
      <c r="B435" s="25">
        <v>2.4000000000000001E-4</v>
      </c>
      <c r="C435" s="25">
        <v>6.6E-4</v>
      </c>
      <c r="D435" s="25">
        <f t="shared" si="128"/>
        <v>1.315E-3</v>
      </c>
      <c r="E435" s="25"/>
      <c r="F435" s="25"/>
      <c r="G435" s="25"/>
      <c r="H435" s="25">
        <v>5.5999999999999995E-4</v>
      </c>
      <c r="I435" s="25">
        <f t="shared" si="129"/>
        <v>1.2149999999999999E-3</v>
      </c>
      <c r="J435" s="25"/>
      <c r="K435" s="25"/>
      <c r="L435" s="25"/>
      <c r="M435" s="25">
        <v>5.5999999999999995E-4</v>
      </c>
      <c r="N435" s="25">
        <f t="shared" si="130"/>
        <v>1.2149999999999999E-3</v>
      </c>
      <c r="O435" s="25"/>
      <c r="P435" s="25"/>
      <c r="Q435" s="25"/>
      <c r="R435" s="25">
        <v>1.4499999999999999E-3</v>
      </c>
      <c r="S435" s="25">
        <f t="shared" si="134"/>
        <v>2.1050000000000001E-3</v>
      </c>
      <c r="T435" s="25"/>
      <c r="U435" s="25"/>
      <c r="V435" s="25"/>
      <c r="W435" s="25">
        <v>3.7299999999999998E-3</v>
      </c>
      <c r="X435" s="25">
        <f t="shared" si="126"/>
        <v>4.385E-3</v>
      </c>
      <c r="Y435" s="25"/>
      <c r="Z435" s="25"/>
      <c r="AA435" s="25"/>
      <c r="AB435" s="25">
        <v>-1.5499999999999999E-3</v>
      </c>
      <c r="AC435" s="25">
        <f t="shared" si="131"/>
        <v>-6.5499999999999998E-4</v>
      </c>
    </row>
    <row r="436" spans="1:29" s="15" customFormat="1">
      <c r="A436" s="18">
        <v>684</v>
      </c>
      <c r="B436" s="25">
        <v>5.0000000000000001E-4</v>
      </c>
      <c r="C436" s="25">
        <v>7.9000000000000001E-4</v>
      </c>
      <c r="D436" s="25">
        <f t="shared" si="128"/>
        <v>1.305E-3</v>
      </c>
      <c r="E436" s="25"/>
      <c r="F436" s="25"/>
      <c r="G436" s="25"/>
      <c r="H436" s="25">
        <v>5.8E-4</v>
      </c>
      <c r="I436" s="25">
        <f t="shared" si="129"/>
        <v>1.0950000000000001E-3</v>
      </c>
      <c r="J436" s="25"/>
      <c r="K436" s="25"/>
      <c r="L436" s="25"/>
      <c r="M436" s="25">
        <v>5.8E-4</v>
      </c>
      <c r="N436" s="25">
        <f t="shared" si="130"/>
        <v>1.0950000000000001E-3</v>
      </c>
      <c r="O436" s="25"/>
      <c r="P436" s="25"/>
      <c r="Q436" s="25"/>
      <c r="R436" s="25">
        <v>1.3699999999999999E-3</v>
      </c>
      <c r="S436" s="25">
        <f t="shared" si="134"/>
        <v>1.885E-3</v>
      </c>
      <c r="T436" s="25"/>
      <c r="U436" s="25"/>
      <c r="V436" s="25"/>
      <c r="W436" s="25">
        <v>3.7100000000000002E-3</v>
      </c>
      <c r="X436" s="25">
        <f t="shared" si="126"/>
        <v>4.2250000000000005E-3</v>
      </c>
      <c r="Y436" s="25"/>
      <c r="Z436" s="25"/>
      <c r="AA436" s="25"/>
      <c r="AB436" s="25">
        <v>-1.5299999999999999E-3</v>
      </c>
      <c r="AC436" s="25">
        <f t="shared" si="131"/>
        <v>-5.1499999999999994E-4</v>
      </c>
    </row>
    <row r="437" spans="1:29" s="15" customFormat="1">
      <c r="A437" s="18">
        <v>685</v>
      </c>
      <c r="B437" s="25">
        <v>4.4000000000000002E-4</v>
      </c>
      <c r="C437" s="25">
        <v>6.0999999999999997E-4</v>
      </c>
      <c r="D437" s="25">
        <f t="shared" si="128"/>
        <v>1.1749999999999998E-3</v>
      </c>
      <c r="E437" s="25"/>
      <c r="F437" s="25"/>
      <c r="G437" s="25"/>
      <c r="H437" s="25">
        <v>5.5999999999999995E-4</v>
      </c>
      <c r="I437" s="25">
        <f t="shared" si="129"/>
        <v>1.1249999999999999E-3</v>
      </c>
      <c r="J437" s="25"/>
      <c r="K437" s="25"/>
      <c r="L437" s="25"/>
      <c r="M437" s="25">
        <v>5.5999999999999995E-4</v>
      </c>
      <c r="N437" s="25">
        <f t="shared" si="130"/>
        <v>1.1249999999999999E-3</v>
      </c>
      <c r="O437" s="25"/>
      <c r="P437" s="25"/>
      <c r="Q437" s="25"/>
      <c r="R437" s="25">
        <v>1.3600000000000001E-3</v>
      </c>
      <c r="S437" s="25">
        <f t="shared" si="134"/>
        <v>1.9250000000000001E-3</v>
      </c>
      <c r="T437" s="25"/>
      <c r="U437" s="25"/>
      <c r="V437" s="25"/>
      <c r="W437" s="25">
        <v>3.6900000000000001E-3</v>
      </c>
      <c r="X437" s="25">
        <f t="shared" si="126"/>
        <v>4.2550000000000001E-3</v>
      </c>
      <c r="Y437" s="25"/>
      <c r="Z437" s="25"/>
      <c r="AA437" s="25"/>
      <c r="AB437" s="25">
        <v>-1.57E-3</v>
      </c>
      <c r="AC437" s="25">
        <f t="shared" si="131"/>
        <v>-5.6499999999999996E-4</v>
      </c>
    </row>
    <row r="438" spans="1:29" s="15" customFormat="1">
      <c r="A438" s="18">
        <v>686</v>
      </c>
      <c r="B438" s="25">
        <v>3.2000000000000003E-4</v>
      </c>
      <c r="C438" s="25">
        <v>8.8000000000000003E-4</v>
      </c>
      <c r="D438" s="25">
        <f t="shared" si="128"/>
        <v>1.4350000000000001E-3</v>
      </c>
      <c r="E438" s="25"/>
      <c r="F438" s="25"/>
      <c r="G438" s="25"/>
      <c r="H438" s="25">
        <v>7.6999999999999996E-4</v>
      </c>
      <c r="I438" s="25">
        <f t="shared" si="129"/>
        <v>1.325E-3</v>
      </c>
      <c r="J438" s="25"/>
      <c r="K438" s="25"/>
      <c r="L438" s="25"/>
      <c r="M438" s="25">
        <v>7.6999999999999996E-4</v>
      </c>
      <c r="N438" s="25">
        <f t="shared" si="130"/>
        <v>1.325E-3</v>
      </c>
      <c r="O438" s="25"/>
      <c r="P438" s="25"/>
      <c r="Q438" s="25"/>
      <c r="R438" s="25">
        <v>1.49E-3</v>
      </c>
      <c r="S438" s="25">
        <f t="shared" si="134"/>
        <v>2.0449999999999999E-3</v>
      </c>
      <c r="T438" s="25"/>
      <c r="U438" s="25"/>
      <c r="V438" s="25"/>
      <c r="W438" s="25">
        <v>3.7299999999999998E-3</v>
      </c>
      <c r="X438" s="25">
        <f t="shared" ref="X438:X452" si="135">W438-AC438</f>
        <v>4.2849999999999997E-3</v>
      </c>
      <c r="Y438" s="25"/>
      <c r="Z438" s="25"/>
      <c r="AA438" s="25"/>
      <c r="AB438" s="25">
        <v>-1.4300000000000001E-3</v>
      </c>
      <c r="AC438" s="25">
        <f t="shared" si="131"/>
        <v>-5.5500000000000005E-4</v>
      </c>
    </row>
    <row r="439" spans="1:29" s="15" customFormat="1">
      <c r="A439" s="18">
        <v>687</v>
      </c>
      <c r="B439" s="25">
        <v>3.6999999999999999E-4</v>
      </c>
      <c r="C439" s="25">
        <v>6.8000000000000005E-4</v>
      </c>
      <c r="D439" s="25">
        <f t="shared" si="128"/>
        <v>1.315E-3</v>
      </c>
      <c r="E439" s="25"/>
      <c r="F439" s="25"/>
      <c r="G439" s="25"/>
      <c r="H439" s="25">
        <v>5.4000000000000001E-4</v>
      </c>
      <c r="I439" s="25">
        <f t="shared" si="129"/>
        <v>1.1749999999999998E-3</v>
      </c>
      <c r="J439" s="25"/>
      <c r="K439" s="25"/>
      <c r="L439" s="25"/>
      <c r="M439" s="25">
        <v>5.4000000000000001E-4</v>
      </c>
      <c r="N439" s="25">
        <f t="shared" si="130"/>
        <v>1.1749999999999998E-3</v>
      </c>
      <c r="O439" s="25"/>
      <c r="P439" s="25"/>
      <c r="Q439" s="25"/>
      <c r="R439" s="25">
        <v>1.4E-3</v>
      </c>
      <c r="S439" s="25">
        <f>R439-AC439</f>
        <v>2.0349999999999999E-3</v>
      </c>
      <c r="T439" s="25"/>
      <c r="U439" s="25"/>
      <c r="V439" s="25"/>
      <c r="W439" s="25">
        <v>3.7100000000000002E-3</v>
      </c>
      <c r="X439" s="25">
        <f t="shared" si="135"/>
        <v>4.3449999999999999E-3</v>
      </c>
      <c r="Y439" s="25"/>
      <c r="Z439" s="25"/>
      <c r="AA439" s="25"/>
      <c r="AB439" s="25">
        <v>-1.64E-3</v>
      </c>
      <c r="AC439" s="25">
        <f t="shared" si="131"/>
        <v>-6.3499999999999993E-4</v>
      </c>
    </row>
    <row r="440" spans="1:29" s="15" customFormat="1">
      <c r="A440" s="18">
        <v>688</v>
      </c>
      <c r="B440" s="25">
        <v>1.0000000000000001E-5</v>
      </c>
      <c r="C440" s="25">
        <v>7.2000000000000005E-4</v>
      </c>
      <c r="D440" s="25">
        <f t="shared" si="128"/>
        <v>1.49E-3</v>
      </c>
      <c r="E440" s="25"/>
      <c r="F440" s="25"/>
      <c r="G440" s="25"/>
      <c r="H440" s="25">
        <v>5.9900000000000003E-4</v>
      </c>
      <c r="I440" s="25">
        <f t="shared" si="129"/>
        <v>1.369E-3</v>
      </c>
      <c r="J440" s="25"/>
      <c r="K440" s="25"/>
      <c r="L440" s="25"/>
      <c r="M440" s="25">
        <v>5.9900000000000003E-4</v>
      </c>
      <c r="N440" s="25">
        <f t="shared" si="130"/>
        <v>1.369E-3</v>
      </c>
      <c r="O440" s="25"/>
      <c r="P440" s="25"/>
      <c r="Q440" s="25"/>
      <c r="R440" s="25">
        <v>1.3600000000000001E-3</v>
      </c>
      <c r="S440" s="25">
        <f>R440-AC440</f>
        <v>2.1299999999999999E-3</v>
      </c>
      <c r="T440" s="25"/>
      <c r="U440" s="25"/>
      <c r="V440" s="25"/>
      <c r="W440" s="25">
        <v>3.5300000000000002E-3</v>
      </c>
      <c r="X440" s="25">
        <f t="shared" si="135"/>
        <v>4.3E-3</v>
      </c>
      <c r="Y440" s="25"/>
      <c r="Z440" s="25"/>
      <c r="AA440" s="25"/>
      <c r="AB440" s="25">
        <v>-1.5499999999999999E-3</v>
      </c>
      <c r="AC440" s="25">
        <f t="shared" si="131"/>
        <v>-7.6999999999999996E-4</v>
      </c>
    </row>
    <row r="441" spans="1:29" s="15" customFormat="1">
      <c r="A441" s="18">
        <v>689</v>
      </c>
      <c r="B441" s="25">
        <v>2.9E-4</v>
      </c>
      <c r="C441" s="25">
        <v>6.3000000000000003E-4</v>
      </c>
      <c r="D441" s="25">
        <f t="shared" si="128"/>
        <v>1.2100000000000001E-3</v>
      </c>
      <c r="E441" s="25"/>
      <c r="F441" s="25"/>
      <c r="G441" s="25"/>
      <c r="H441" s="25">
        <v>6.2E-4</v>
      </c>
      <c r="I441" s="25">
        <f t="shared" si="129"/>
        <v>1.2000000000000001E-3</v>
      </c>
      <c r="J441" s="25"/>
      <c r="K441" s="25"/>
      <c r="L441" s="25"/>
      <c r="M441" s="25">
        <v>6.2E-4</v>
      </c>
      <c r="N441" s="25">
        <f t="shared" si="130"/>
        <v>1.2000000000000001E-3</v>
      </c>
      <c r="O441" s="25"/>
      <c r="P441" s="25"/>
      <c r="Q441" s="25"/>
      <c r="R441" s="25">
        <v>1.31E-3</v>
      </c>
      <c r="S441" s="25">
        <f t="shared" ref="S441:S452" si="136">R441-AC441</f>
        <v>1.89E-3</v>
      </c>
      <c r="T441" s="25"/>
      <c r="U441" s="25"/>
      <c r="V441" s="25"/>
      <c r="W441" s="25">
        <v>3.5999999999999999E-3</v>
      </c>
      <c r="X441" s="25">
        <f t="shared" si="135"/>
        <v>4.1799999999999997E-3</v>
      </c>
      <c r="Y441" s="25"/>
      <c r="Z441" s="25"/>
      <c r="AA441" s="25"/>
      <c r="AB441" s="25">
        <v>-1.4499999999999999E-3</v>
      </c>
      <c r="AC441" s="25">
        <f t="shared" si="131"/>
        <v>-5.8E-4</v>
      </c>
    </row>
    <row r="442" spans="1:29" s="15" customFormat="1">
      <c r="A442" s="18">
        <v>690</v>
      </c>
      <c r="B442" s="25">
        <v>2.7999999999999998E-4</v>
      </c>
      <c r="C442" s="25">
        <v>6.3000000000000003E-4</v>
      </c>
      <c r="D442" s="25">
        <f t="shared" si="128"/>
        <v>1.2650000000000001E-3</v>
      </c>
      <c r="E442" s="25"/>
      <c r="F442" s="25"/>
      <c r="G442" s="25"/>
      <c r="H442" s="25">
        <v>5.0000000000000001E-4</v>
      </c>
      <c r="I442" s="25">
        <f t="shared" si="129"/>
        <v>1.1349999999999999E-3</v>
      </c>
      <c r="J442" s="25"/>
      <c r="K442" s="25"/>
      <c r="L442" s="25"/>
      <c r="M442" s="25">
        <v>5.9999999999999995E-4</v>
      </c>
      <c r="N442" s="25">
        <f t="shared" si="130"/>
        <v>1.235E-3</v>
      </c>
      <c r="O442" s="25"/>
      <c r="P442" s="25"/>
      <c r="Q442" s="25"/>
      <c r="R442" s="25">
        <v>1.23E-3</v>
      </c>
      <c r="S442" s="25">
        <f t="shared" si="136"/>
        <v>1.8649999999999999E-3</v>
      </c>
      <c r="T442" s="25"/>
      <c r="U442" s="25"/>
      <c r="V442" s="25"/>
      <c r="W442" s="25">
        <v>3.49E-3</v>
      </c>
      <c r="X442" s="25">
        <f t="shared" si="135"/>
        <v>4.1250000000000002E-3</v>
      </c>
      <c r="Y442" s="25"/>
      <c r="Z442" s="25"/>
      <c r="AA442" s="25"/>
      <c r="AB442" s="25">
        <v>-1.5499999999999999E-3</v>
      </c>
      <c r="AC442" s="25">
        <f t="shared" si="131"/>
        <v>-6.3499999999999993E-4</v>
      </c>
    </row>
    <row r="443" spans="1:29" s="15" customFormat="1">
      <c r="A443" s="18">
        <v>691</v>
      </c>
      <c r="B443" s="25">
        <v>3.6999999999999999E-4</v>
      </c>
      <c r="C443" s="25">
        <v>6.8999999999999997E-4</v>
      </c>
      <c r="D443" s="25">
        <f t="shared" si="128"/>
        <v>1.2000000000000001E-3</v>
      </c>
      <c r="E443" s="25"/>
      <c r="F443" s="25"/>
      <c r="G443" s="25"/>
      <c r="H443" s="25">
        <v>5.6999999999999998E-4</v>
      </c>
      <c r="I443" s="25">
        <f t="shared" si="129"/>
        <v>1.08E-3</v>
      </c>
      <c r="J443" s="25"/>
      <c r="K443" s="25"/>
      <c r="L443" s="25"/>
      <c r="M443" s="25">
        <v>5.8E-4</v>
      </c>
      <c r="N443" s="25">
        <f t="shared" si="130"/>
        <v>1.09E-3</v>
      </c>
      <c r="O443" s="25"/>
      <c r="P443" s="25"/>
      <c r="Q443" s="25"/>
      <c r="R443" s="25">
        <v>1.1900000000000001E-3</v>
      </c>
      <c r="S443" s="25">
        <f t="shared" si="136"/>
        <v>1.7000000000000001E-3</v>
      </c>
      <c r="T443" s="25"/>
      <c r="U443" s="25"/>
      <c r="V443" s="25"/>
      <c r="W443" s="25">
        <v>3.5100000000000001E-3</v>
      </c>
      <c r="X443" s="25">
        <f t="shared" si="135"/>
        <v>4.0200000000000001E-3</v>
      </c>
      <c r="Y443" s="25"/>
      <c r="Z443" s="25"/>
      <c r="AA443" s="25"/>
      <c r="AB443" s="25">
        <v>-1.39E-3</v>
      </c>
      <c r="AC443" s="25">
        <f t="shared" si="131"/>
        <v>-5.1000000000000004E-4</v>
      </c>
    </row>
    <row r="444" spans="1:29" s="15" customFormat="1">
      <c r="A444" s="18">
        <v>692</v>
      </c>
      <c r="B444" s="25">
        <v>6.0000000000000002E-5</v>
      </c>
      <c r="C444" s="25">
        <v>5.6999999999999998E-4</v>
      </c>
      <c r="D444" s="25">
        <f t="shared" si="128"/>
        <v>1.315E-3</v>
      </c>
      <c r="E444" s="25"/>
      <c r="F444" s="25"/>
      <c r="G444" s="25"/>
      <c r="H444" s="25">
        <v>4.0999999999999999E-4</v>
      </c>
      <c r="I444" s="25">
        <f t="shared" si="129"/>
        <v>1.155E-3</v>
      </c>
      <c r="J444" s="25"/>
      <c r="K444" s="25"/>
      <c r="L444" s="25"/>
      <c r="M444" s="25">
        <v>4.0999999999999999E-4</v>
      </c>
      <c r="N444" s="25">
        <f t="shared" si="130"/>
        <v>1.155E-3</v>
      </c>
      <c r="O444" s="25"/>
      <c r="P444" s="25"/>
      <c r="Q444" s="25"/>
      <c r="R444" s="25">
        <v>1.2600000000000001E-3</v>
      </c>
      <c r="S444" s="25">
        <f t="shared" si="136"/>
        <v>2.0049999999999998E-3</v>
      </c>
      <c r="T444" s="25"/>
      <c r="U444" s="25"/>
      <c r="V444" s="25"/>
      <c r="W444" s="25">
        <v>3.5500000000000002E-3</v>
      </c>
      <c r="X444" s="25">
        <f t="shared" si="135"/>
        <v>4.2950000000000002E-3</v>
      </c>
      <c r="Y444" s="25"/>
      <c r="Z444" s="25"/>
      <c r="AA444" s="25"/>
      <c r="AB444" s="25">
        <v>-1.5499999999999999E-3</v>
      </c>
      <c r="AC444" s="25">
        <f t="shared" si="131"/>
        <v>-7.45E-4</v>
      </c>
    </row>
    <row r="445" spans="1:29" s="15" customFormat="1">
      <c r="A445" s="18">
        <v>693</v>
      </c>
      <c r="B445" s="25">
        <v>4.0000000000000002E-4</v>
      </c>
      <c r="C445" s="25">
        <v>6.0999999999999997E-4</v>
      </c>
      <c r="D445" s="25">
        <f t="shared" si="128"/>
        <v>1.1299999999999999E-3</v>
      </c>
      <c r="E445" s="25"/>
      <c r="F445" s="25"/>
      <c r="G445" s="25"/>
      <c r="H445" s="25">
        <v>4.4999999999999999E-4</v>
      </c>
      <c r="I445" s="25">
        <f t="shared" si="129"/>
        <v>9.7000000000000005E-4</v>
      </c>
      <c r="J445" s="25"/>
      <c r="K445" s="25"/>
      <c r="L445" s="25"/>
      <c r="M445" s="25">
        <v>4.4999999999999999E-4</v>
      </c>
      <c r="N445" s="25">
        <f t="shared" si="130"/>
        <v>9.7000000000000005E-4</v>
      </c>
      <c r="O445" s="25"/>
      <c r="P445" s="25"/>
      <c r="Q445" s="25"/>
      <c r="R445" s="25">
        <v>1.24E-3</v>
      </c>
      <c r="S445" s="25">
        <f t="shared" si="136"/>
        <v>1.7600000000000001E-3</v>
      </c>
      <c r="T445" s="25"/>
      <c r="U445" s="25"/>
      <c r="V445" s="25"/>
      <c r="W445" s="25">
        <v>3.63E-3</v>
      </c>
      <c r="X445" s="25">
        <f t="shared" si="135"/>
        <v>4.15E-3</v>
      </c>
      <c r="Y445" s="25"/>
      <c r="Z445" s="25"/>
      <c r="AA445" s="25"/>
      <c r="AB445" s="25">
        <v>-1.4400000000000001E-3</v>
      </c>
      <c r="AC445" s="25">
        <f t="shared" si="131"/>
        <v>-5.2000000000000006E-4</v>
      </c>
    </row>
    <row r="446" spans="1:29" s="15" customFormat="1">
      <c r="A446" s="18">
        <v>694</v>
      </c>
      <c r="B446" s="25">
        <v>2.3000000000000001E-4</v>
      </c>
      <c r="C446" s="25">
        <v>6.3000000000000003E-4</v>
      </c>
      <c r="D446" s="25">
        <f t="shared" si="128"/>
        <v>1.2300000000000002E-3</v>
      </c>
      <c r="E446" s="25"/>
      <c r="F446" s="25"/>
      <c r="G446" s="25"/>
      <c r="H446" s="25">
        <v>5.4000000000000001E-4</v>
      </c>
      <c r="I446" s="25">
        <f t="shared" si="129"/>
        <v>1.14E-3</v>
      </c>
      <c r="J446" s="25"/>
      <c r="K446" s="25"/>
      <c r="L446" s="25"/>
      <c r="M446" s="25">
        <v>5.4000000000000001E-4</v>
      </c>
      <c r="N446" s="25">
        <f t="shared" si="130"/>
        <v>1.14E-3</v>
      </c>
      <c r="O446" s="25"/>
      <c r="P446" s="25"/>
      <c r="Q446" s="25"/>
      <c r="R446" s="25">
        <v>1.24E-3</v>
      </c>
      <c r="S446" s="25">
        <f t="shared" si="136"/>
        <v>1.8400000000000001E-3</v>
      </c>
      <c r="T446" s="25"/>
      <c r="U446" s="25"/>
      <c r="V446" s="25"/>
      <c r="W446" s="25">
        <v>3.5999999999999999E-3</v>
      </c>
      <c r="X446" s="25">
        <f t="shared" si="135"/>
        <v>4.1999999999999997E-3</v>
      </c>
      <c r="Y446" s="25"/>
      <c r="Z446" s="25"/>
      <c r="AA446" s="25"/>
      <c r="AB446" s="25">
        <v>-1.4300000000000001E-3</v>
      </c>
      <c r="AC446" s="25">
        <f t="shared" si="131"/>
        <v>-6.0000000000000006E-4</v>
      </c>
    </row>
    <row r="447" spans="1:29" s="15" customFormat="1">
      <c r="A447" s="18">
        <v>695</v>
      </c>
      <c r="B447" s="25">
        <v>1.4999999999999999E-4</v>
      </c>
      <c r="C447" s="25">
        <v>6.2E-4</v>
      </c>
      <c r="D447" s="25">
        <f t="shared" si="128"/>
        <v>1.3600000000000001E-3</v>
      </c>
      <c r="E447" s="25"/>
      <c r="F447" s="25"/>
      <c r="G447" s="25"/>
      <c r="H447" s="25">
        <v>4.6000000000000001E-4</v>
      </c>
      <c r="I447" s="25">
        <f t="shared" si="129"/>
        <v>1.2000000000000001E-3</v>
      </c>
      <c r="J447" s="25"/>
      <c r="K447" s="25"/>
      <c r="L447" s="25"/>
      <c r="M447" s="25">
        <v>4.6000000000000001E-4</v>
      </c>
      <c r="N447" s="25">
        <f t="shared" si="130"/>
        <v>1.2000000000000001E-3</v>
      </c>
      <c r="O447" s="25"/>
      <c r="P447" s="25"/>
      <c r="Q447" s="25"/>
      <c r="R447" s="25">
        <v>1.2199999999999999E-3</v>
      </c>
      <c r="S447" s="25">
        <f t="shared" si="136"/>
        <v>1.9599999999999999E-3</v>
      </c>
      <c r="T447" s="25"/>
      <c r="U447" s="25"/>
      <c r="V447" s="25"/>
      <c r="W447" s="25">
        <v>3.5000000000000001E-3</v>
      </c>
      <c r="X447" s="25">
        <f t="shared" si="135"/>
        <v>4.2399999999999998E-3</v>
      </c>
      <c r="Y447" s="25"/>
      <c r="Z447" s="25"/>
      <c r="AA447" s="25"/>
      <c r="AB447" s="25">
        <v>-1.6299999999999999E-3</v>
      </c>
      <c r="AC447" s="25">
        <f t="shared" si="131"/>
        <v>-7.3999999999999999E-4</v>
      </c>
    </row>
    <row r="448" spans="1:29" s="15" customFormat="1">
      <c r="A448" s="18">
        <v>696</v>
      </c>
      <c r="B448" s="25">
        <v>4.2999999999999999E-4</v>
      </c>
      <c r="C448" s="25">
        <v>5.9900000000000003E-4</v>
      </c>
      <c r="D448" s="25">
        <f t="shared" si="128"/>
        <v>1.109E-3</v>
      </c>
      <c r="E448" s="25"/>
      <c r="F448" s="25"/>
      <c r="G448" s="25"/>
      <c r="H448" s="25">
        <v>4.8000000000000001E-4</v>
      </c>
      <c r="I448" s="25">
        <f t="shared" si="129"/>
        <v>9.8999999999999999E-4</v>
      </c>
      <c r="J448" s="25"/>
      <c r="K448" s="25"/>
      <c r="L448" s="25"/>
      <c r="M448" s="25">
        <v>4.8000000000000001E-4</v>
      </c>
      <c r="N448" s="25">
        <f t="shared" si="130"/>
        <v>9.8999999999999999E-4</v>
      </c>
      <c r="O448" s="25"/>
      <c r="P448" s="25"/>
      <c r="Q448" s="25"/>
      <c r="R448" s="25">
        <v>1.2099999999999999E-3</v>
      </c>
      <c r="S448" s="25">
        <f t="shared" si="136"/>
        <v>1.7199999999999997E-3</v>
      </c>
      <c r="T448" s="25"/>
      <c r="U448" s="25"/>
      <c r="V448" s="25"/>
      <c r="W448" s="25">
        <v>3.8E-3</v>
      </c>
      <c r="X448" s="25">
        <f t="shared" si="135"/>
        <v>4.3099999999999996E-3</v>
      </c>
      <c r="Y448" s="25"/>
      <c r="Z448" s="25"/>
      <c r="AA448" s="25"/>
      <c r="AB448" s="25">
        <v>-1.4499999999999999E-3</v>
      </c>
      <c r="AC448" s="25">
        <f t="shared" si="131"/>
        <v>-5.0999999999999993E-4</v>
      </c>
    </row>
    <row r="449" spans="1:29" s="15" customFormat="1">
      <c r="A449" s="18">
        <v>697</v>
      </c>
      <c r="B449" s="25">
        <v>5.5999999999999995E-4</v>
      </c>
      <c r="C449" s="25">
        <v>4.6999999999999999E-4</v>
      </c>
      <c r="D449" s="25">
        <f t="shared" si="128"/>
        <v>9.4500000000000009E-4</v>
      </c>
      <c r="E449" s="25"/>
      <c r="F449" s="25"/>
      <c r="G449" s="25"/>
      <c r="H449" s="25">
        <v>3.4000000000000002E-4</v>
      </c>
      <c r="I449" s="25">
        <f t="shared" si="129"/>
        <v>8.1500000000000008E-4</v>
      </c>
      <c r="J449" s="25"/>
      <c r="K449" s="25"/>
      <c r="L449" s="25"/>
      <c r="M449" s="25">
        <v>3.4000000000000002E-4</v>
      </c>
      <c r="N449" s="25">
        <f t="shared" si="130"/>
        <v>8.1500000000000008E-4</v>
      </c>
      <c r="O449" s="25"/>
      <c r="P449" s="25"/>
      <c r="Q449" s="25"/>
      <c r="R449" s="25">
        <v>1.14E-3</v>
      </c>
      <c r="S449" s="25">
        <f t="shared" si="136"/>
        <v>1.6150000000000001E-3</v>
      </c>
      <c r="T449" s="25"/>
      <c r="U449" s="25"/>
      <c r="V449" s="25"/>
      <c r="W449" s="25">
        <v>3.3300000000000001E-3</v>
      </c>
      <c r="X449" s="25">
        <f t="shared" si="135"/>
        <v>3.8050000000000002E-3</v>
      </c>
      <c r="Y449" s="25"/>
      <c r="Z449" s="25"/>
      <c r="AA449" s="25"/>
      <c r="AB449" s="25">
        <v>-1.5100000000000001E-3</v>
      </c>
      <c r="AC449" s="25">
        <f t="shared" si="131"/>
        <v>-4.7500000000000005E-4</v>
      </c>
    </row>
    <row r="450" spans="1:29" s="15" customFormat="1">
      <c r="A450" s="18">
        <v>698</v>
      </c>
      <c r="B450" s="25">
        <v>4.0000000000000002E-4</v>
      </c>
      <c r="C450" s="25">
        <v>4.8000000000000001E-4</v>
      </c>
      <c r="D450" s="25">
        <f t="shared" si="128"/>
        <v>9.0499999999999999E-4</v>
      </c>
      <c r="E450" s="25"/>
      <c r="F450" s="25"/>
      <c r="G450" s="25"/>
      <c r="H450" s="25">
        <v>3.3E-4</v>
      </c>
      <c r="I450" s="25">
        <f t="shared" si="129"/>
        <v>7.5500000000000003E-4</v>
      </c>
      <c r="J450" s="25"/>
      <c r="K450" s="25"/>
      <c r="L450" s="25"/>
      <c r="M450" s="25">
        <v>3.3E-4</v>
      </c>
      <c r="N450" s="25">
        <f t="shared" si="130"/>
        <v>7.5500000000000003E-4</v>
      </c>
      <c r="O450" s="25"/>
      <c r="P450" s="25"/>
      <c r="Q450" s="25"/>
      <c r="R450" s="25">
        <v>1.01E-3</v>
      </c>
      <c r="S450" s="25">
        <f t="shared" si="136"/>
        <v>1.4350000000000001E-3</v>
      </c>
      <c r="T450" s="25"/>
      <c r="U450" s="25"/>
      <c r="V450" s="25"/>
      <c r="W450" s="25">
        <v>3.3500000000000001E-3</v>
      </c>
      <c r="X450" s="25">
        <f t="shared" si="135"/>
        <v>3.7750000000000001E-3</v>
      </c>
      <c r="Y450" s="25"/>
      <c r="Z450" s="25"/>
      <c r="AA450" s="25"/>
      <c r="AB450" s="25">
        <v>-1.25E-3</v>
      </c>
      <c r="AC450" s="25">
        <f t="shared" si="131"/>
        <v>-4.2500000000000003E-4</v>
      </c>
    </row>
    <row r="451" spans="1:29" s="15" customFormat="1">
      <c r="A451" s="18">
        <v>699</v>
      </c>
      <c r="B451" s="25">
        <v>1.0000000000000001E-5</v>
      </c>
      <c r="C451" s="25">
        <v>4.4000000000000002E-4</v>
      </c>
      <c r="D451" s="25">
        <f t="shared" ref="D451:D452" si="137">C451-AC451</f>
        <v>1.3500000000000001E-3</v>
      </c>
      <c r="E451" s="25"/>
      <c r="F451" s="25"/>
      <c r="G451" s="25"/>
      <c r="H451" s="25">
        <v>3.2000000000000003E-4</v>
      </c>
      <c r="I451" s="25">
        <f t="shared" ref="I451:I452" si="138">H451-AC451</f>
        <v>1.23E-3</v>
      </c>
      <c r="J451" s="25"/>
      <c r="K451" s="25"/>
      <c r="L451" s="25"/>
      <c r="M451" s="25">
        <v>3.2000000000000003E-4</v>
      </c>
      <c r="N451" s="25">
        <f t="shared" ref="N451:N452" si="139">M451-AC451</f>
        <v>1.23E-3</v>
      </c>
      <c r="O451" s="25"/>
      <c r="P451" s="25"/>
      <c r="Q451" s="25"/>
      <c r="R451" s="25">
        <v>1.09E-3</v>
      </c>
      <c r="S451" s="25">
        <f t="shared" si="136"/>
        <v>2E-3</v>
      </c>
      <c r="T451" s="25"/>
      <c r="U451" s="25"/>
      <c r="V451" s="25"/>
      <c r="W451" s="25">
        <v>3.3500000000000001E-3</v>
      </c>
      <c r="X451" s="25">
        <f t="shared" si="135"/>
        <v>4.2599999999999999E-3</v>
      </c>
      <c r="Y451" s="25"/>
      <c r="Z451" s="25"/>
      <c r="AA451" s="25"/>
      <c r="AB451" s="25">
        <v>-1.83E-3</v>
      </c>
      <c r="AC451" s="25">
        <f t="shared" ref="AC451:AC452" si="140">(B451+AB451)/2</f>
        <v>-9.1E-4</v>
      </c>
    </row>
    <row r="452" spans="1:29" s="15" customFormat="1">
      <c r="A452" s="18">
        <v>700</v>
      </c>
      <c r="B452" s="25">
        <v>2.7E-4</v>
      </c>
      <c r="C452" s="25">
        <v>4.6000000000000001E-4</v>
      </c>
      <c r="D452" s="25">
        <f t="shared" si="137"/>
        <v>1.0950000000000001E-3</v>
      </c>
      <c r="E452" s="25"/>
      <c r="F452" s="25"/>
      <c r="G452" s="25"/>
      <c r="H452" s="25">
        <v>4.0000000000000002E-4</v>
      </c>
      <c r="I452" s="25">
        <f t="shared" si="138"/>
        <v>1.0349999999999999E-3</v>
      </c>
      <c r="J452" s="25"/>
      <c r="K452" s="25"/>
      <c r="L452" s="25"/>
      <c r="M452" s="25">
        <v>4.0000000000000002E-4</v>
      </c>
      <c r="N452" s="25">
        <f t="shared" si="139"/>
        <v>1.0349999999999999E-3</v>
      </c>
      <c r="O452" s="25"/>
      <c r="P452" s="25"/>
      <c r="Q452" s="25"/>
      <c r="R452" s="25">
        <v>9.8999999999999999E-4</v>
      </c>
      <c r="S452" s="25">
        <f t="shared" si="136"/>
        <v>1.6249999999999999E-3</v>
      </c>
      <c r="T452" s="25"/>
      <c r="U452" s="25"/>
      <c r="V452" s="25"/>
      <c r="W452" s="25">
        <v>3.2100000000000002E-3</v>
      </c>
      <c r="X452" s="25">
        <f t="shared" si="135"/>
        <v>3.8450000000000003E-3</v>
      </c>
      <c r="Y452" s="25"/>
      <c r="Z452" s="25"/>
      <c r="AA452" s="25"/>
      <c r="AB452" s="25">
        <v>-1.5399999999999999E-3</v>
      </c>
      <c r="AC452" s="25">
        <f t="shared" si="140"/>
        <v>-6.3499999999999993E-4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1.5445700000000001E-3</v>
      </c>
      <c r="E453" s="25"/>
      <c r="F453" s="25"/>
      <c r="G453" s="25"/>
      <c r="H453" s="25"/>
      <c r="I453" s="25">
        <f t="shared" ref="I453:X453" si="141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1.4932700000000008E-3</v>
      </c>
      <c r="J453" s="25"/>
      <c r="K453" s="25"/>
      <c r="L453" s="25"/>
      <c r="M453" s="25"/>
      <c r="N453" s="25">
        <f t="shared" si="141"/>
        <v>1.4946700000000005E-3</v>
      </c>
      <c r="O453" s="25"/>
      <c r="P453" s="25"/>
      <c r="Q453" s="25"/>
      <c r="R453" s="25"/>
      <c r="S453" s="25">
        <f t="shared" si="141"/>
        <v>2.0727100000000002E-3</v>
      </c>
      <c r="T453" s="25"/>
      <c r="U453" s="25"/>
      <c r="V453" s="25"/>
      <c r="W453" s="25"/>
      <c r="X453" s="25">
        <f t="shared" si="141"/>
        <v>4.6505099999999992E-3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2" customFormat="1">
      <c r="G461" s="10"/>
      <c r="L461" s="10"/>
      <c r="Q461" s="10"/>
      <c r="V461" s="10"/>
      <c r="AA461" s="10"/>
    </row>
    <row r="462" spans="1:29" s="2" customFormat="1">
      <c r="G462" s="10"/>
      <c r="L462" s="10"/>
      <c r="Q462" s="10"/>
      <c r="V462" s="10"/>
      <c r="AA462" s="10"/>
    </row>
    <row r="463" spans="1:29" s="2" customFormat="1">
      <c r="G463" s="10"/>
      <c r="L463" s="10"/>
      <c r="Q463" s="10"/>
      <c r="V463" s="10"/>
      <c r="AA463" s="10"/>
    </row>
    <row r="464" spans="1:29" s="2" customFormat="1">
      <c r="G464" s="10"/>
      <c r="L464" s="10"/>
      <c r="Q464" s="10"/>
      <c r="V464" s="10"/>
      <c r="AA464" s="10"/>
    </row>
    <row r="465" spans="7:27" s="2" customFormat="1">
      <c r="G465" s="10"/>
      <c r="L465" s="10"/>
      <c r="Q465" s="10"/>
      <c r="V465" s="10"/>
      <c r="AA465" s="10"/>
    </row>
    <row r="466" spans="7:27" s="2" customFormat="1">
      <c r="G466" s="10"/>
      <c r="L466" s="10"/>
      <c r="Q466" s="10"/>
      <c r="V466" s="10"/>
      <c r="AA466" s="10"/>
    </row>
    <row r="467" spans="7:27" s="2" customFormat="1">
      <c r="G467" s="10"/>
      <c r="L467" s="10"/>
      <c r="Q467" s="10"/>
      <c r="V467" s="10"/>
      <c r="AA467" s="10"/>
    </row>
    <row r="468" spans="7:27" s="2" customFormat="1">
      <c r="G468" s="10"/>
      <c r="L468" s="10"/>
      <c r="Q468" s="10"/>
      <c r="V468" s="10"/>
      <c r="AA468" s="10"/>
    </row>
    <row r="469" spans="7:27" s="2" customFormat="1">
      <c r="G469" s="10"/>
      <c r="L469" s="10"/>
      <c r="Q469" s="10"/>
      <c r="V469" s="10"/>
      <c r="AA469" s="10"/>
    </row>
    <row r="470" spans="7:27" s="2" customFormat="1">
      <c r="G470" s="10"/>
      <c r="L470" s="10"/>
      <c r="Q470" s="10"/>
      <c r="V470" s="10"/>
      <c r="AA470" s="10"/>
    </row>
    <row r="471" spans="7:27" s="2" customFormat="1">
      <c r="G471" s="10"/>
      <c r="L471" s="10"/>
      <c r="Q471" s="10"/>
      <c r="V471" s="10"/>
      <c r="AA471" s="10"/>
    </row>
    <row r="472" spans="7:27" s="2" customFormat="1">
      <c r="G472" s="10"/>
      <c r="L472" s="10"/>
      <c r="Q472" s="10"/>
      <c r="V472" s="10"/>
      <c r="AA472" s="10"/>
    </row>
    <row r="473" spans="7:27" s="2" customFormat="1">
      <c r="G473" s="10"/>
      <c r="L473" s="10"/>
      <c r="Q473" s="10"/>
      <c r="V473" s="10"/>
      <c r="AA473" s="10"/>
    </row>
    <row r="474" spans="7:27" s="2" customFormat="1">
      <c r="G474" s="10"/>
      <c r="L474" s="10"/>
      <c r="Q474" s="10"/>
      <c r="V474" s="10"/>
      <c r="AA474" s="10"/>
    </row>
    <row r="475" spans="7:27" s="2" customFormat="1">
      <c r="G475" s="10"/>
      <c r="L475" s="10"/>
      <c r="Q475" s="10"/>
      <c r="V475" s="10"/>
      <c r="AA475" s="10"/>
    </row>
    <row r="476" spans="7:27" s="2" customFormat="1">
      <c r="G476" s="10"/>
      <c r="L476" s="10"/>
      <c r="Q476" s="10"/>
      <c r="V476" s="10"/>
      <c r="AA476" s="10"/>
    </row>
    <row r="477" spans="7:27" s="2" customFormat="1">
      <c r="G477" s="10"/>
      <c r="L477" s="10"/>
      <c r="Q477" s="10"/>
      <c r="V477" s="10"/>
      <c r="AA477" s="10"/>
    </row>
    <row r="478" spans="7:27" s="2" customFormat="1">
      <c r="G478" s="10"/>
      <c r="L478" s="10"/>
      <c r="Q478" s="10"/>
      <c r="V478" s="10"/>
      <c r="AA478" s="10"/>
    </row>
    <row r="479" spans="7:27" s="2" customFormat="1">
      <c r="G479" s="10"/>
      <c r="L479" s="10"/>
      <c r="Q479" s="10"/>
      <c r="V479" s="10"/>
      <c r="AA479" s="10"/>
    </row>
    <row r="480" spans="7:27" s="2" customFormat="1">
      <c r="G480" s="10"/>
      <c r="L480" s="10"/>
      <c r="Q480" s="10"/>
      <c r="V480" s="10"/>
      <c r="AA480" s="10"/>
    </row>
    <row r="481" spans="7:27" s="2" customFormat="1">
      <c r="G481" s="10"/>
      <c r="L481" s="10"/>
      <c r="Q481" s="10"/>
      <c r="V481" s="10"/>
      <c r="AA481" s="10"/>
    </row>
    <row r="482" spans="7:27" s="2" customFormat="1">
      <c r="G482" s="10"/>
      <c r="L482" s="10"/>
      <c r="Q482" s="10"/>
      <c r="V482" s="10"/>
      <c r="AA482" s="10"/>
    </row>
    <row r="483" spans="7:27" s="2" customFormat="1">
      <c r="G483" s="10"/>
      <c r="L483" s="10"/>
      <c r="Q483" s="10"/>
      <c r="V483" s="10"/>
      <c r="AA483" s="10"/>
    </row>
    <row r="484" spans="7:27" s="2" customFormat="1">
      <c r="G484" s="10"/>
      <c r="L484" s="10"/>
      <c r="Q484" s="10"/>
      <c r="V484" s="10"/>
      <c r="AA484" s="10"/>
    </row>
    <row r="485" spans="7:27" s="2" customFormat="1">
      <c r="G485" s="10"/>
      <c r="L485" s="10"/>
      <c r="Q485" s="10"/>
      <c r="V485" s="10"/>
      <c r="AA485" s="10"/>
    </row>
    <row r="486" spans="7:27" s="2" customFormat="1">
      <c r="G486" s="10"/>
      <c r="L486" s="10"/>
      <c r="Q486" s="10"/>
      <c r="V486" s="10"/>
      <c r="AA486" s="10"/>
    </row>
    <row r="487" spans="7:27" s="2" customFormat="1">
      <c r="G487" s="10"/>
      <c r="L487" s="10"/>
      <c r="Q487" s="10"/>
      <c r="V487" s="10"/>
      <c r="AA487" s="10"/>
    </row>
    <row r="488" spans="7:27" s="2" customFormat="1">
      <c r="G488" s="10"/>
      <c r="L488" s="10"/>
      <c r="Q488" s="10"/>
      <c r="V488" s="10"/>
      <c r="AA488" s="10"/>
    </row>
    <row r="489" spans="7:27" s="2" customFormat="1">
      <c r="G489" s="10"/>
      <c r="L489" s="10"/>
      <c r="Q489" s="10"/>
      <c r="V489" s="10"/>
      <c r="AA489" s="10"/>
    </row>
    <row r="490" spans="7:27" s="2" customFormat="1">
      <c r="G490" s="10"/>
      <c r="L490" s="10"/>
      <c r="Q490" s="10"/>
      <c r="V490" s="10"/>
      <c r="AA490" s="10"/>
    </row>
    <row r="491" spans="7:27" s="2" customFormat="1">
      <c r="G491" s="10"/>
      <c r="L491" s="10"/>
      <c r="Q491" s="10"/>
      <c r="V491" s="10"/>
      <c r="AA491" s="10"/>
    </row>
    <row r="492" spans="7:27" s="2" customFormat="1">
      <c r="G492" s="10"/>
      <c r="L492" s="10"/>
      <c r="Q492" s="10"/>
      <c r="V492" s="10"/>
      <c r="AA492" s="10"/>
    </row>
    <row r="493" spans="7:27" s="2" customFormat="1">
      <c r="G493" s="10"/>
      <c r="L493" s="10"/>
      <c r="Q493" s="10"/>
      <c r="V493" s="10"/>
      <c r="AA493" s="10"/>
    </row>
    <row r="494" spans="7:27" s="2" customFormat="1">
      <c r="G494" s="10"/>
      <c r="L494" s="10"/>
      <c r="Q494" s="10"/>
      <c r="V494" s="10"/>
      <c r="AA494" s="10"/>
    </row>
    <row r="495" spans="7:27" s="2" customFormat="1">
      <c r="G495" s="10"/>
      <c r="L495" s="10"/>
      <c r="Q495" s="10"/>
      <c r="V495" s="10"/>
      <c r="AA495" s="10"/>
    </row>
    <row r="496" spans="7:27" s="2" customFormat="1">
      <c r="G496" s="10"/>
      <c r="L496" s="10"/>
      <c r="Q496" s="10"/>
      <c r="V496" s="10"/>
      <c r="AA496" s="10"/>
    </row>
    <row r="497" spans="7:27" s="2" customFormat="1">
      <c r="G497" s="10"/>
      <c r="L497" s="10"/>
      <c r="Q497" s="10"/>
      <c r="V497" s="10"/>
      <c r="AA497" s="10"/>
    </row>
    <row r="498" spans="7:27" s="2" customFormat="1">
      <c r="G498" s="10"/>
      <c r="L498" s="10"/>
      <c r="Q498" s="10"/>
      <c r="V498" s="10"/>
      <c r="AA498" s="10"/>
    </row>
    <row r="499" spans="7:27" s="2" customFormat="1">
      <c r="G499" s="10"/>
      <c r="L499" s="10"/>
      <c r="Q499" s="10"/>
      <c r="V499" s="10"/>
      <c r="AA499" s="10"/>
    </row>
    <row r="500" spans="7:27" s="2" customFormat="1">
      <c r="G500" s="10"/>
      <c r="L500" s="10"/>
      <c r="Q500" s="10"/>
      <c r="V500" s="10"/>
      <c r="AA500" s="10"/>
    </row>
    <row r="501" spans="7:27" s="2" customFormat="1">
      <c r="G501" s="10"/>
      <c r="L501" s="10"/>
      <c r="Q501" s="10"/>
      <c r="V501" s="10"/>
      <c r="AA501" s="10"/>
    </row>
    <row r="502" spans="7:27" s="2" customFormat="1">
      <c r="G502" s="10"/>
      <c r="L502" s="10"/>
      <c r="Q502" s="10"/>
      <c r="V502" s="10"/>
      <c r="AA502" s="10"/>
    </row>
    <row r="503" spans="7:27" s="2" customFormat="1">
      <c r="G503" s="10"/>
      <c r="L503" s="10"/>
      <c r="Q503" s="10"/>
      <c r="V503" s="10"/>
      <c r="AA503" s="10"/>
    </row>
    <row r="504" spans="7:27" s="2" customFormat="1">
      <c r="G504" s="10"/>
      <c r="L504" s="10"/>
      <c r="Q504" s="10"/>
      <c r="V504" s="10"/>
      <c r="AA504" s="10"/>
    </row>
    <row r="505" spans="7:27" s="2" customFormat="1">
      <c r="G505" s="10"/>
      <c r="L505" s="10"/>
      <c r="Q505" s="10"/>
      <c r="V505" s="10"/>
      <c r="AA505" s="10"/>
    </row>
    <row r="506" spans="7:27" s="2" customFormat="1">
      <c r="G506" s="10"/>
      <c r="L506" s="10"/>
      <c r="Q506" s="10"/>
      <c r="V506" s="10"/>
      <c r="AA506" s="10"/>
    </row>
    <row r="507" spans="7:27" s="2" customFormat="1">
      <c r="G507" s="10"/>
      <c r="L507" s="10"/>
      <c r="Q507" s="10"/>
      <c r="V507" s="10"/>
      <c r="AA507" s="10"/>
    </row>
    <row r="508" spans="7:27" s="2" customFormat="1">
      <c r="G508" s="10"/>
      <c r="L508" s="10"/>
      <c r="Q508" s="10"/>
      <c r="V508" s="10"/>
      <c r="AA508" s="10"/>
    </row>
    <row r="509" spans="7:27" s="2" customFormat="1">
      <c r="G509" s="10"/>
      <c r="L509" s="10"/>
      <c r="Q509" s="10"/>
      <c r="V509" s="10"/>
      <c r="AA509" s="10"/>
    </row>
    <row r="510" spans="7:27" s="2" customFormat="1">
      <c r="G510" s="10"/>
      <c r="L510" s="10"/>
      <c r="Q510" s="10"/>
      <c r="V510" s="10"/>
      <c r="AA510" s="10"/>
    </row>
    <row r="511" spans="7:27" s="2" customFormat="1">
      <c r="G511" s="10"/>
      <c r="L511" s="10"/>
      <c r="Q511" s="10"/>
      <c r="V511" s="10"/>
      <c r="AA511" s="10"/>
    </row>
    <row r="512" spans="7:27" s="2" customFormat="1">
      <c r="G512" s="10"/>
      <c r="L512" s="10"/>
      <c r="Q512" s="10"/>
      <c r="V512" s="10"/>
      <c r="AA512" s="10"/>
    </row>
    <row r="513" spans="7:27" s="2" customFormat="1">
      <c r="G513" s="10"/>
      <c r="L513" s="10"/>
      <c r="Q513" s="10"/>
      <c r="V513" s="10"/>
      <c r="AA513" s="10"/>
    </row>
    <row r="514" spans="7:27" s="2" customFormat="1">
      <c r="G514" s="10"/>
      <c r="L514" s="10"/>
      <c r="Q514" s="10"/>
      <c r="V514" s="10"/>
      <c r="AA514" s="10"/>
    </row>
    <row r="515" spans="7:27" s="2" customFormat="1">
      <c r="G515" s="10"/>
      <c r="L515" s="10"/>
      <c r="Q515" s="10"/>
      <c r="V515" s="10"/>
      <c r="AA515" s="10"/>
    </row>
    <row r="516" spans="7:27" s="2" customFormat="1">
      <c r="G516" s="10"/>
      <c r="L516" s="10"/>
      <c r="Q516" s="10"/>
      <c r="V516" s="10"/>
      <c r="AA516" s="10"/>
    </row>
    <row r="517" spans="7:27" s="2" customFormat="1">
      <c r="G517" s="10"/>
      <c r="L517" s="10"/>
      <c r="Q517" s="10"/>
      <c r="V517" s="10"/>
      <c r="AA517" s="10"/>
    </row>
    <row r="518" spans="7:27" s="2" customFormat="1">
      <c r="G518" s="10"/>
      <c r="L518" s="10"/>
      <c r="Q518" s="10"/>
      <c r="V518" s="10"/>
      <c r="AA518" s="10"/>
    </row>
    <row r="519" spans="7:27" s="2" customFormat="1">
      <c r="G519" s="10"/>
      <c r="L519" s="10"/>
      <c r="Q519" s="10"/>
      <c r="V519" s="10"/>
      <c r="AA519" s="10"/>
    </row>
    <row r="520" spans="7:27" s="2" customFormat="1">
      <c r="G520" s="10"/>
      <c r="L520" s="10"/>
      <c r="Q520" s="10"/>
      <c r="V520" s="10"/>
      <c r="AA520" s="10"/>
    </row>
    <row r="521" spans="7:27" s="2" customFormat="1">
      <c r="G521" s="10"/>
      <c r="L521" s="10"/>
      <c r="Q521" s="10"/>
      <c r="V521" s="10"/>
      <c r="AA521" s="10"/>
    </row>
    <row r="522" spans="7:27" s="2" customFormat="1">
      <c r="G522" s="10"/>
      <c r="L522" s="10"/>
      <c r="Q522" s="10"/>
      <c r="V522" s="10"/>
      <c r="AA522" s="10"/>
    </row>
    <row r="523" spans="7:27" s="2" customFormat="1">
      <c r="G523" s="10"/>
      <c r="L523" s="10"/>
      <c r="Q523" s="10"/>
      <c r="V523" s="10"/>
      <c r="AA523" s="10"/>
    </row>
    <row r="524" spans="7:27" s="2" customFormat="1">
      <c r="G524" s="10"/>
      <c r="L524" s="10"/>
      <c r="Q524" s="10"/>
      <c r="V524" s="10"/>
      <c r="AA524" s="10"/>
    </row>
    <row r="525" spans="7:27" s="2" customFormat="1">
      <c r="G525" s="10"/>
      <c r="L525" s="10"/>
      <c r="Q525" s="10"/>
      <c r="V525" s="10"/>
      <c r="AA525" s="10"/>
    </row>
    <row r="526" spans="7:27" s="2" customFormat="1">
      <c r="G526" s="10"/>
      <c r="L526" s="10"/>
      <c r="Q526" s="10"/>
      <c r="V526" s="10"/>
      <c r="AA526" s="10"/>
    </row>
    <row r="527" spans="7:27" s="2" customFormat="1">
      <c r="G527" s="10"/>
      <c r="L527" s="10"/>
      <c r="Q527" s="10"/>
      <c r="V527" s="10"/>
      <c r="AA527" s="10"/>
    </row>
    <row r="528" spans="7:27" s="1" customFormat="1">
      <c r="G528" s="10"/>
      <c r="L528" s="10"/>
      <c r="Q528" s="10"/>
      <c r="V528" s="10"/>
      <c r="AA528" s="10"/>
    </row>
    <row r="529" spans="7:27" s="1" customFormat="1">
      <c r="G529" s="10"/>
      <c r="L529" s="10"/>
      <c r="Q529" s="10"/>
      <c r="V529" s="10"/>
      <c r="AA529" s="10"/>
    </row>
    <row r="530" spans="7:27" s="1" customFormat="1">
      <c r="G530" s="10"/>
      <c r="L530" s="10"/>
      <c r="Q530" s="10"/>
      <c r="V530" s="10"/>
      <c r="AA530" s="10"/>
    </row>
    <row r="531" spans="7:27" s="1" customFormat="1">
      <c r="G531" s="10"/>
      <c r="L531" s="10"/>
      <c r="Q531" s="10"/>
      <c r="V531" s="10"/>
      <c r="AA531" s="10"/>
    </row>
    <row r="532" spans="7:27" s="1" customFormat="1">
      <c r="G532" s="10"/>
      <c r="L532" s="10"/>
      <c r="Q532" s="10"/>
      <c r="V532" s="10"/>
      <c r="AA532" s="10"/>
    </row>
    <row r="533" spans="7:27" s="1" customFormat="1">
      <c r="G533" s="10"/>
      <c r="L533" s="10"/>
      <c r="Q533" s="10"/>
      <c r="V533" s="10"/>
      <c r="AA533" s="10"/>
    </row>
    <row r="534" spans="7:27" s="1" customFormat="1">
      <c r="G534" s="10"/>
      <c r="L534" s="10"/>
      <c r="Q534" s="10"/>
      <c r="V534" s="10"/>
      <c r="AA534" s="10"/>
    </row>
    <row r="535" spans="7:27" s="1" customFormat="1">
      <c r="G535" s="10"/>
      <c r="L535" s="10"/>
      <c r="Q535" s="10"/>
      <c r="V535" s="10"/>
      <c r="AA535" s="10"/>
    </row>
    <row r="536" spans="7:27" s="1" customFormat="1">
      <c r="G536" s="10"/>
      <c r="L536" s="10"/>
      <c r="Q536" s="10"/>
      <c r="V536" s="10"/>
      <c r="AA536" s="10"/>
    </row>
    <row r="537" spans="7:27" s="1" customFormat="1">
      <c r="G537" s="10"/>
      <c r="L537" s="10"/>
      <c r="Q537" s="10"/>
      <c r="V537" s="10"/>
      <c r="AA537" s="10"/>
    </row>
    <row r="538" spans="7:27" s="1" customFormat="1">
      <c r="G538" s="10"/>
      <c r="L538" s="10"/>
      <c r="Q538" s="10"/>
      <c r="V538" s="10"/>
      <c r="AA538" s="10"/>
    </row>
    <row r="539" spans="7:27" s="1" customFormat="1">
      <c r="G539" s="10"/>
      <c r="L539" s="10"/>
      <c r="Q539" s="10"/>
      <c r="V539" s="10"/>
      <c r="AA539" s="10"/>
    </row>
    <row r="540" spans="7:27" s="1" customFormat="1">
      <c r="G540" s="10"/>
      <c r="L540" s="10"/>
      <c r="Q540" s="10"/>
      <c r="V540" s="10"/>
      <c r="AA540" s="10"/>
    </row>
    <row r="541" spans="7:27" s="1" customFormat="1">
      <c r="G541" s="10"/>
      <c r="L541" s="10"/>
      <c r="Q541" s="10"/>
      <c r="V541" s="10"/>
      <c r="AA541" s="10"/>
    </row>
    <row r="542" spans="7:27" s="1" customFormat="1">
      <c r="G542" s="10"/>
      <c r="L542" s="10"/>
      <c r="Q542" s="10"/>
      <c r="V542" s="10"/>
      <c r="AA542" s="10"/>
    </row>
    <row r="543" spans="7:27" s="1" customFormat="1">
      <c r="G543" s="10"/>
      <c r="L543" s="10"/>
      <c r="Q543" s="10"/>
      <c r="V543" s="10"/>
      <c r="AA543" s="10"/>
    </row>
    <row r="544" spans="7:27" s="1" customFormat="1">
      <c r="G544" s="10"/>
      <c r="L544" s="10"/>
      <c r="Q544" s="10"/>
      <c r="V544" s="10"/>
      <c r="AA544" s="10"/>
    </row>
    <row r="545" spans="7:27" s="1" customFormat="1">
      <c r="G545" s="10"/>
      <c r="L545" s="10"/>
      <c r="Q545" s="10"/>
      <c r="V545" s="10"/>
      <c r="AA545" s="10"/>
    </row>
    <row r="546" spans="7:27" s="1" customFormat="1">
      <c r="G546" s="10"/>
      <c r="L546" s="10"/>
      <c r="Q546" s="10"/>
      <c r="V546" s="10"/>
      <c r="AA546" s="10"/>
    </row>
    <row r="547" spans="7:27" s="1" customFormat="1">
      <c r="G547" s="10"/>
      <c r="L547" s="10"/>
      <c r="Q547" s="10"/>
      <c r="V547" s="10"/>
      <c r="AA547" s="10"/>
    </row>
    <row r="548" spans="7:27" s="1" customFormat="1">
      <c r="G548" s="10"/>
      <c r="L548" s="10"/>
      <c r="Q548" s="10"/>
      <c r="V548" s="10"/>
      <c r="AA548" s="10"/>
    </row>
    <row r="549" spans="7:27" s="1" customFormat="1">
      <c r="G549" s="10"/>
      <c r="L549" s="10"/>
      <c r="Q549" s="10"/>
      <c r="V549" s="10"/>
      <c r="AA549" s="10"/>
    </row>
    <row r="550" spans="7:27" s="1" customFormat="1">
      <c r="G550" s="10"/>
      <c r="L550" s="10"/>
      <c r="Q550" s="10"/>
      <c r="V550" s="10"/>
      <c r="AA550" s="10"/>
    </row>
    <row r="551" spans="7:27" s="1" customFormat="1">
      <c r="G551" s="10"/>
      <c r="L551" s="10"/>
      <c r="Q551" s="10"/>
      <c r="V551" s="10"/>
      <c r="AA551" s="10"/>
    </row>
    <row r="552" spans="7:27" s="1" customFormat="1">
      <c r="G552" s="10"/>
      <c r="L552" s="10"/>
      <c r="Q552" s="10"/>
      <c r="V552" s="10"/>
      <c r="AA552" s="10"/>
    </row>
    <row r="553" spans="7:27" s="1" customFormat="1">
      <c r="G553" s="10"/>
      <c r="L553" s="10"/>
      <c r="Q553" s="10"/>
      <c r="V553" s="10"/>
      <c r="AA553" s="10"/>
    </row>
    <row r="554" spans="7:27" s="1" customFormat="1">
      <c r="G554" s="10"/>
      <c r="L554" s="10"/>
      <c r="Q554" s="10"/>
      <c r="V554" s="10"/>
      <c r="AA554" s="10"/>
    </row>
    <row r="555" spans="7:27" s="1" customFormat="1">
      <c r="G555" s="10"/>
      <c r="L555" s="10"/>
      <c r="Q555" s="10"/>
      <c r="V555" s="10"/>
      <c r="AA555" s="10"/>
    </row>
    <row r="556" spans="7:27" s="1" customFormat="1">
      <c r="G556" s="10"/>
      <c r="L556" s="10"/>
      <c r="Q556" s="10"/>
      <c r="V556" s="10"/>
      <c r="AA556" s="10"/>
    </row>
    <row r="557" spans="7:27" s="1" customFormat="1">
      <c r="G557" s="10"/>
      <c r="L557" s="10"/>
      <c r="Q557" s="10"/>
      <c r="V557" s="10"/>
      <c r="AA557" s="10"/>
    </row>
    <row r="558" spans="7:27" s="1" customFormat="1">
      <c r="G558" s="10"/>
      <c r="L558" s="10"/>
      <c r="Q558" s="10"/>
      <c r="V558" s="10"/>
      <c r="AA558" s="10"/>
    </row>
    <row r="559" spans="7:27" s="1" customFormat="1">
      <c r="G559" s="10"/>
      <c r="L559" s="10"/>
      <c r="Q559" s="10"/>
      <c r="V559" s="10"/>
      <c r="AA559" s="10"/>
    </row>
    <row r="560" spans="7:27" s="1" customFormat="1">
      <c r="G560" s="10"/>
      <c r="L560" s="10"/>
      <c r="Q560" s="10"/>
      <c r="V560" s="10"/>
      <c r="AA560" s="10"/>
    </row>
    <row r="561" spans="7:27" s="1" customFormat="1">
      <c r="G561" s="10"/>
      <c r="L561" s="10"/>
      <c r="Q561" s="10"/>
      <c r="V561" s="10"/>
      <c r="AA561" s="10"/>
    </row>
    <row r="562" spans="7:27" s="1" customFormat="1">
      <c r="G562" s="10"/>
      <c r="L562" s="10"/>
      <c r="Q562" s="10"/>
      <c r="V562" s="10"/>
      <c r="AA562" s="10"/>
    </row>
    <row r="563" spans="7:27" s="1" customFormat="1">
      <c r="G563" s="10"/>
      <c r="L563" s="10"/>
      <c r="Q563" s="10"/>
      <c r="V563" s="10"/>
      <c r="AA563" s="10"/>
    </row>
    <row r="564" spans="7:27" s="1" customFormat="1">
      <c r="G564" s="10"/>
      <c r="L564" s="10"/>
      <c r="Q564" s="10"/>
      <c r="V564" s="10"/>
      <c r="AA564" s="10"/>
    </row>
    <row r="565" spans="7:27" s="1" customFormat="1">
      <c r="G565" s="10"/>
      <c r="L565" s="10"/>
      <c r="Q565" s="10"/>
      <c r="V565" s="10"/>
      <c r="AA565" s="10"/>
    </row>
    <row r="566" spans="7:27" s="1" customFormat="1">
      <c r="G566" s="10"/>
      <c r="L566" s="10"/>
      <c r="Q566" s="10"/>
      <c r="V566" s="10"/>
      <c r="AA566" s="10"/>
    </row>
    <row r="567" spans="7:27" s="1" customFormat="1">
      <c r="G567" s="10"/>
      <c r="L567" s="10"/>
      <c r="Q567" s="10"/>
      <c r="V567" s="10"/>
      <c r="AA567" s="10"/>
    </row>
    <row r="568" spans="7:27" s="1" customFormat="1">
      <c r="G568" s="10"/>
      <c r="L568" s="10"/>
      <c r="Q568" s="10"/>
      <c r="V568" s="10"/>
      <c r="AA568" s="10"/>
    </row>
    <row r="569" spans="7:27" s="1" customFormat="1">
      <c r="G569" s="10"/>
      <c r="L569" s="10"/>
      <c r="Q569" s="10"/>
      <c r="V569" s="10"/>
      <c r="AA569" s="10"/>
    </row>
    <row r="570" spans="7:27" s="1" customFormat="1">
      <c r="G570" s="10"/>
      <c r="L570" s="10"/>
      <c r="Q570" s="10"/>
      <c r="V570" s="10"/>
      <c r="AA570" s="10"/>
    </row>
    <row r="571" spans="7:27" s="1" customFormat="1">
      <c r="G571" s="10"/>
      <c r="L571" s="10"/>
      <c r="Q571" s="10"/>
      <c r="V571" s="10"/>
      <c r="AA571" s="10"/>
    </row>
    <row r="572" spans="7:27" s="1" customFormat="1">
      <c r="G572" s="10"/>
      <c r="L572" s="10"/>
      <c r="Q572" s="10"/>
      <c r="V572" s="10"/>
      <c r="AA572" s="10"/>
    </row>
    <row r="573" spans="7:27" s="1" customFormat="1">
      <c r="G573" s="10"/>
      <c r="L573" s="10"/>
      <c r="Q573" s="10"/>
      <c r="V573" s="10"/>
      <c r="AA573" s="10"/>
    </row>
    <row r="574" spans="7:27" s="1" customFormat="1">
      <c r="G574" s="10"/>
      <c r="L574" s="10"/>
      <c r="Q574" s="10"/>
      <c r="V574" s="10"/>
      <c r="AA574" s="10"/>
    </row>
    <row r="575" spans="7:27" s="1" customFormat="1">
      <c r="G575" s="10"/>
      <c r="L575" s="10"/>
      <c r="Q575" s="10"/>
      <c r="V575" s="10"/>
      <c r="AA575" s="10"/>
    </row>
    <row r="576" spans="7:27" s="1" customFormat="1">
      <c r="G576" s="10"/>
      <c r="L576" s="10"/>
      <c r="Q576" s="10"/>
      <c r="V576" s="10"/>
      <c r="AA576" s="10"/>
    </row>
    <row r="577" spans="7:27" s="1" customFormat="1">
      <c r="G577" s="10"/>
      <c r="L577" s="10"/>
      <c r="Q577" s="10"/>
      <c r="V577" s="10"/>
      <c r="AA577" s="10"/>
    </row>
    <row r="578" spans="7:27" s="1" customFormat="1">
      <c r="G578" s="10"/>
      <c r="L578" s="10"/>
      <c r="Q578" s="10"/>
      <c r="V578" s="10"/>
      <c r="AA578" s="10"/>
    </row>
    <row r="579" spans="7:27" s="1" customFormat="1">
      <c r="G579" s="10"/>
      <c r="L579" s="10"/>
      <c r="Q579" s="10"/>
      <c r="V579" s="10"/>
      <c r="AA579" s="10"/>
    </row>
    <row r="580" spans="7:27" s="1" customFormat="1">
      <c r="G580" s="10"/>
      <c r="L580" s="10"/>
      <c r="Q580" s="10"/>
      <c r="V580" s="10"/>
      <c r="AA580" s="10"/>
    </row>
    <row r="581" spans="7:27" s="1" customFormat="1">
      <c r="G581" s="10"/>
      <c r="L581" s="10"/>
      <c r="Q581" s="10"/>
      <c r="V581" s="10"/>
      <c r="AA581" s="10"/>
    </row>
    <row r="582" spans="7:27" s="1" customFormat="1">
      <c r="G582" s="10"/>
      <c r="L582" s="10"/>
      <c r="Q582" s="10"/>
      <c r="V582" s="10"/>
      <c r="AA582" s="10"/>
    </row>
    <row r="583" spans="7:27" s="1" customFormat="1">
      <c r="G583" s="10"/>
      <c r="L583" s="10"/>
      <c r="Q583" s="10"/>
      <c r="V583" s="10"/>
      <c r="AA583" s="10"/>
    </row>
    <row r="584" spans="7:27" s="1" customFormat="1">
      <c r="G584" s="10"/>
      <c r="L584" s="10"/>
      <c r="Q584" s="10"/>
      <c r="V584" s="10"/>
      <c r="AA584" s="10"/>
    </row>
    <row r="585" spans="7:27" s="1" customFormat="1">
      <c r="G585" s="10"/>
      <c r="L585" s="10"/>
      <c r="Q585" s="10"/>
      <c r="V585" s="10"/>
      <c r="AA585" s="10"/>
    </row>
    <row r="586" spans="7:27" s="1" customFormat="1">
      <c r="G586" s="10"/>
      <c r="L586" s="10"/>
      <c r="Q586" s="10"/>
      <c r="V586" s="10"/>
      <c r="AA586" s="10"/>
    </row>
    <row r="587" spans="7:27" s="1" customFormat="1">
      <c r="G587" s="10"/>
      <c r="L587" s="10"/>
      <c r="Q587" s="10"/>
      <c r="V587" s="10"/>
      <c r="AA587" s="10"/>
    </row>
    <row r="588" spans="7:27" s="1" customFormat="1">
      <c r="G588" s="10"/>
      <c r="L588" s="10"/>
      <c r="Q588" s="10"/>
      <c r="V588" s="10"/>
      <c r="AA588" s="10"/>
    </row>
    <row r="589" spans="7:27" s="1" customFormat="1">
      <c r="G589" s="10"/>
      <c r="L589" s="10"/>
      <c r="Q589" s="10"/>
      <c r="V589" s="10"/>
      <c r="AA589" s="10"/>
    </row>
    <row r="590" spans="7:27" s="1" customFormat="1">
      <c r="G590" s="10"/>
      <c r="L590" s="10"/>
      <c r="Q590" s="10"/>
      <c r="V590" s="10"/>
      <c r="AA590" s="10"/>
    </row>
    <row r="591" spans="7:27" s="1" customFormat="1">
      <c r="G591" s="10"/>
      <c r="L591" s="10"/>
      <c r="Q591" s="10"/>
      <c r="V591" s="10"/>
      <c r="AA591" s="10"/>
    </row>
    <row r="592" spans="7:27" s="1" customFormat="1">
      <c r="G592" s="10"/>
      <c r="L592" s="10"/>
      <c r="Q592" s="10"/>
      <c r="V592" s="10"/>
      <c r="AA592" s="10"/>
    </row>
    <row r="593" spans="7:27" s="1" customFormat="1">
      <c r="G593" s="10"/>
      <c r="L593" s="10"/>
      <c r="Q593" s="10"/>
      <c r="V593" s="10"/>
      <c r="AA593" s="10"/>
    </row>
    <row r="594" spans="7:27" s="1" customFormat="1">
      <c r="G594" s="10"/>
      <c r="L594" s="10"/>
      <c r="Q594" s="10"/>
      <c r="V594" s="10"/>
      <c r="AA594" s="10"/>
    </row>
    <row r="595" spans="7:27" s="1" customFormat="1">
      <c r="G595" s="10"/>
      <c r="L595" s="10"/>
      <c r="Q595" s="10"/>
      <c r="V595" s="10"/>
      <c r="AA595" s="10"/>
    </row>
    <row r="596" spans="7:27" s="1" customFormat="1">
      <c r="G596" s="10"/>
      <c r="L596" s="10"/>
      <c r="Q596" s="10"/>
      <c r="V596" s="10"/>
      <c r="AA596" s="10"/>
    </row>
    <row r="597" spans="7:27" s="1" customFormat="1">
      <c r="G597" s="10"/>
      <c r="L597" s="10"/>
      <c r="Q597" s="10"/>
      <c r="V597" s="10"/>
      <c r="AA597" s="10"/>
    </row>
    <row r="598" spans="7:27" s="1" customFormat="1">
      <c r="G598" s="10"/>
      <c r="L598" s="10"/>
      <c r="Q598" s="10"/>
      <c r="V598" s="10"/>
      <c r="AA598" s="10"/>
    </row>
    <row r="599" spans="7:27" s="1" customFormat="1">
      <c r="G599" s="10"/>
      <c r="L599" s="10"/>
      <c r="Q599" s="10"/>
      <c r="V599" s="10"/>
      <c r="AA599" s="10"/>
    </row>
    <row r="600" spans="7:27" s="1" customFormat="1">
      <c r="G600" s="10"/>
      <c r="L600" s="10"/>
      <c r="Q600" s="10"/>
      <c r="V600" s="10"/>
      <c r="AA600" s="10"/>
    </row>
    <row r="601" spans="7:27" s="1" customFormat="1">
      <c r="G601" s="10"/>
      <c r="L601" s="10"/>
      <c r="Q601" s="10"/>
      <c r="V601" s="10"/>
      <c r="AA601" s="10"/>
    </row>
    <row r="602" spans="7:27" s="1" customFormat="1">
      <c r="G602" s="10"/>
      <c r="L602" s="10"/>
      <c r="Q602" s="10"/>
      <c r="V602" s="10"/>
      <c r="AA602" s="10"/>
    </row>
    <row r="603" spans="7:27" s="1" customFormat="1">
      <c r="G603" s="10"/>
      <c r="L603" s="10"/>
      <c r="Q603" s="10"/>
      <c r="V603" s="10"/>
      <c r="AA603" s="10"/>
    </row>
    <row r="604" spans="7:27" s="1" customFormat="1">
      <c r="G604" s="10"/>
      <c r="L604" s="10"/>
      <c r="Q604" s="10"/>
      <c r="V604" s="10"/>
      <c r="AA604" s="10"/>
    </row>
    <row r="605" spans="7:27" s="1" customFormat="1">
      <c r="G605" s="10"/>
      <c r="L605" s="10"/>
      <c r="Q605" s="10"/>
      <c r="V605" s="10"/>
      <c r="AA605" s="10"/>
    </row>
    <row r="606" spans="7:27" s="1" customFormat="1">
      <c r="G606" s="10"/>
      <c r="L606" s="10"/>
      <c r="Q606" s="10"/>
      <c r="V606" s="10"/>
      <c r="AA606" s="10"/>
    </row>
    <row r="607" spans="7:27" s="1" customFormat="1">
      <c r="G607" s="10"/>
      <c r="L607" s="10"/>
      <c r="Q607" s="10"/>
      <c r="V607" s="10"/>
      <c r="AA607" s="10"/>
    </row>
    <row r="608" spans="7:27" s="1" customFormat="1">
      <c r="G608" s="10"/>
      <c r="L608" s="10"/>
      <c r="Q608" s="10"/>
      <c r="V608" s="10"/>
      <c r="AA608" s="10"/>
    </row>
    <row r="609" spans="7:27" s="1" customFormat="1">
      <c r="G609" s="10"/>
      <c r="L609" s="10"/>
      <c r="Q609" s="10"/>
      <c r="V609" s="10"/>
      <c r="AA609" s="10"/>
    </row>
    <row r="610" spans="7:27" s="1" customFormat="1">
      <c r="G610" s="10"/>
      <c r="L610" s="10"/>
      <c r="Q610" s="10"/>
      <c r="V610" s="10"/>
      <c r="AA610" s="10"/>
    </row>
    <row r="611" spans="7:27" s="1" customFormat="1">
      <c r="G611" s="10"/>
      <c r="L611" s="10"/>
      <c r="Q611" s="10"/>
      <c r="V611" s="10"/>
      <c r="AA611" s="10"/>
    </row>
    <row r="612" spans="7:27" s="1" customFormat="1">
      <c r="G612" s="10"/>
      <c r="L612" s="10"/>
      <c r="Q612" s="10"/>
      <c r="V612" s="10"/>
      <c r="AA612" s="10"/>
    </row>
    <row r="613" spans="7:27" s="1" customFormat="1">
      <c r="G613" s="10"/>
      <c r="L613" s="10"/>
      <c r="Q613" s="10"/>
      <c r="V613" s="10"/>
      <c r="AA613" s="10"/>
    </row>
    <row r="614" spans="7:27" s="1" customFormat="1">
      <c r="G614" s="10"/>
      <c r="L614" s="10"/>
      <c r="Q614" s="10"/>
      <c r="V614" s="10"/>
      <c r="AA614" s="10"/>
    </row>
    <row r="615" spans="7:27" s="1" customFormat="1">
      <c r="G615" s="10"/>
      <c r="L615" s="10"/>
      <c r="Q615" s="10"/>
      <c r="V615" s="10"/>
      <c r="AA615" s="10"/>
    </row>
    <row r="616" spans="7:27" s="1" customFormat="1">
      <c r="G616" s="10"/>
      <c r="L616" s="10"/>
      <c r="Q616" s="10"/>
      <c r="V616" s="10"/>
      <c r="AA616" s="10"/>
    </row>
    <row r="617" spans="7:27" s="1" customFormat="1">
      <c r="G617" s="10"/>
      <c r="L617" s="10"/>
      <c r="Q617" s="10"/>
      <c r="V617" s="10"/>
      <c r="AA617" s="10"/>
    </row>
    <row r="618" spans="7:27" s="1" customFormat="1">
      <c r="G618" s="10"/>
      <c r="L618" s="10"/>
      <c r="Q618" s="10"/>
      <c r="V618" s="10"/>
      <c r="AA618" s="10"/>
    </row>
    <row r="619" spans="7:27" s="1" customFormat="1">
      <c r="G619" s="10"/>
      <c r="L619" s="10"/>
      <c r="Q619" s="10"/>
      <c r="V619" s="10"/>
      <c r="AA619" s="10"/>
    </row>
    <row r="620" spans="7:27" s="1" customFormat="1">
      <c r="G620" s="10"/>
      <c r="L620" s="10"/>
      <c r="Q620" s="10"/>
      <c r="V620" s="10"/>
      <c r="AA620" s="10"/>
    </row>
    <row r="621" spans="7:27" s="1" customFormat="1">
      <c r="G621" s="10"/>
      <c r="L621" s="10"/>
      <c r="Q621" s="10"/>
      <c r="V621" s="10"/>
      <c r="AA621" s="10"/>
    </row>
    <row r="622" spans="7:27" s="1" customFormat="1">
      <c r="G622" s="10"/>
      <c r="L622" s="10"/>
      <c r="Q622" s="10"/>
      <c r="V622" s="10"/>
      <c r="AA622" s="10"/>
    </row>
    <row r="623" spans="7:27" s="1" customFormat="1">
      <c r="G623" s="10"/>
      <c r="L623" s="10"/>
      <c r="Q623" s="10"/>
      <c r="V623" s="10"/>
      <c r="AA623" s="10"/>
    </row>
    <row r="624" spans="7:27" s="1" customFormat="1">
      <c r="G624" s="10"/>
      <c r="L624" s="10"/>
      <c r="Q624" s="10"/>
      <c r="V624" s="10"/>
      <c r="AA624" s="10"/>
    </row>
    <row r="625" spans="7:27" s="1" customFormat="1">
      <c r="G625" s="10"/>
      <c r="L625" s="10"/>
      <c r="Q625" s="10"/>
      <c r="V625" s="10"/>
      <c r="AA625" s="10"/>
    </row>
    <row r="626" spans="7:27" s="1" customFormat="1">
      <c r="G626" s="10"/>
      <c r="L626" s="10"/>
      <c r="Q626" s="10"/>
      <c r="V626" s="10"/>
      <c r="AA626" s="10"/>
    </row>
    <row r="627" spans="7:27" s="1" customFormat="1">
      <c r="G627" s="10"/>
      <c r="L627" s="10"/>
      <c r="Q627" s="10"/>
      <c r="V627" s="10"/>
      <c r="AA627" s="10"/>
    </row>
    <row r="628" spans="7:27" s="1" customFormat="1">
      <c r="G628" s="10"/>
      <c r="L628" s="10"/>
      <c r="Q628" s="10"/>
      <c r="V628" s="10"/>
      <c r="AA628" s="10"/>
    </row>
    <row r="629" spans="7:27" s="1" customFormat="1">
      <c r="G629" s="10"/>
      <c r="L629" s="10"/>
      <c r="Q629" s="10"/>
      <c r="V629" s="10"/>
      <c r="AA629" s="10"/>
    </row>
    <row r="630" spans="7:27" s="1" customFormat="1">
      <c r="G630" s="10"/>
      <c r="L630" s="10"/>
      <c r="Q630" s="10"/>
      <c r="V630" s="10"/>
      <c r="AA630" s="10"/>
    </row>
    <row r="631" spans="7:27" s="1" customFormat="1">
      <c r="G631" s="10"/>
      <c r="L631" s="10"/>
      <c r="Q631" s="10"/>
      <c r="V631" s="10"/>
      <c r="AA631" s="10"/>
    </row>
    <row r="632" spans="7:27" s="1" customFormat="1">
      <c r="G632" s="10"/>
      <c r="L632" s="10"/>
      <c r="Q632" s="10"/>
      <c r="V632" s="10"/>
      <c r="AA632" s="10"/>
    </row>
    <row r="633" spans="7:27" s="1" customFormat="1">
      <c r="G633" s="10"/>
      <c r="L633" s="10"/>
      <c r="Q633" s="10"/>
      <c r="V633" s="10"/>
      <c r="AA633" s="10"/>
    </row>
    <row r="634" spans="7:27" s="1" customFormat="1">
      <c r="G634" s="10"/>
      <c r="L634" s="10"/>
      <c r="Q634" s="10"/>
      <c r="V634" s="10"/>
      <c r="AA634" s="10"/>
    </row>
    <row r="635" spans="7:27" s="1" customFormat="1">
      <c r="G635" s="10"/>
      <c r="L635" s="10"/>
      <c r="Q635" s="10"/>
      <c r="V635" s="10"/>
      <c r="AA635" s="10"/>
    </row>
    <row r="636" spans="7:27" s="1" customFormat="1">
      <c r="G636" s="10"/>
      <c r="L636" s="10"/>
      <c r="Q636" s="10"/>
      <c r="V636" s="10"/>
      <c r="AA636" s="10"/>
    </row>
    <row r="637" spans="7:27" s="1" customFormat="1">
      <c r="G637" s="10"/>
      <c r="L637" s="10"/>
      <c r="Q637" s="10"/>
      <c r="V637" s="10"/>
      <c r="AA637" s="10"/>
    </row>
    <row r="638" spans="7:27" s="1" customFormat="1">
      <c r="G638" s="10"/>
      <c r="L638" s="10"/>
      <c r="Q638" s="10"/>
      <c r="V638" s="10"/>
      <c r="AA638" s="10"/>
    </row>
    <row r="639" spans="7:27" s="1" customFormat="1">
      <c r="G639" s="10"/>
      <c r="L639" s="10"/>
      <c r="Q639" s="10"/>
      <c r="V639" s="10"/>
      <c r="AA639" s="10"/>
    </row>
    <row r="640" spans="7:27" s="1" customFormat="1">
      <c r="G640" s="10"/>
      <c r="L640" s="10"/>
      <c r="Q640" s="10"/>
      <c r="V640" s="10"/>
      <c r="AA640" s="10"/>
    </row>
    <row r="641" spans="7:27" s="1" customFormat="1">
      <c r="G641" s="10"/>
      <c r="L641" s="10"/>
      <c r="Q641" s="10"/>
      <c r="V641" s="10"/>
      <c r="AA641" s="10"/>
    </row>
    <row r="642" spans="7:27" s="1" customFormat="1">
      <c r="G642" s="10"/>
      <c r="L642" s="10"/>
      <c r="Q642" s="10"/>
      <c r="V642" s="10"/>
      <c r="AA642" s="10"/>
    </row>
    <row r="643" spans="7:27" s="1" customFormat="1">
      <c r="G643" s="10"/>
      <c r="L643" s="10"/>
      <c r="Q643" s="10"/>
      <c r="V643" s="10"/>
      <c r="AA643" s="10"/>
    </row>
    <row r="644" spans="7:27" s="1" customFormat="1">
      <c r="G644" s="10"/>
      <c r="L644" s="10"/>
      <c r="Q644" s="10"/>
      <c r="V644" s="10"/>
      <c r="AA644" s="10"/>
    </row>
    <row r="645" spans="7:27" s="1" customFormat="1">
      <c r="G645" s="10"/>
      <c r="L645" s="10"/>
      <c r="Q645" s="10"/>
      <c r="V645" s="10"/>
      <c r="AA645" s="10"/>
    </row>
    <row r="646" spans="7:27" s="1" customFormat="1">
      <c r="G646" s="10"/>
      <c r="L646" s="10"/>
      <c r="Q646" s="10"/>
      <c r="V646" s="10"/>
      <c r="AA646" s="10"/>
    </row>
    <row r="647" spans="7:27" s="1" customFormat="1">
      <c r="G647" s="10"/>
      <c r="L647" s="10"/>
      <c r="Q647" s="10"/>
      <c r="V647" s="10"/>
      <c r="AA647" s="10"/>
    </row>
    <row r="648" spans="7:27" s="1" customFormat="1">
      <c r="G648" s="10"/>
      <c r="L648" s="10"/>
      <c r="Q648" s="10"/>
      <c r="V648" s="10"/>
      <c r="AA648" s="10"/>
    </row>
    <row r="649" spans="7:27" s="1" customFormat="1">
      <c r="G649" s="10"/>
      <c r="L649" s="10"/>
      <c r="Q649" s="10"/>
      <c r="V649" s="10"/>
      <c r="AA649" s="10"/>
    </row>
    <row r="650" spans="7:27" s="1" customFormat="1">
      <c r="G650" s="10"/>
      <c r="L650" s="10"/>
      <c r="Q650" s="10"/>
      <c r="V650" s="10"/>
      <c r="AA650" s="10"/>
    </row>
    <row r="651" spans="7:27" s="1" customFormat="1">
      <c r="G651" s="10"/>
      <c r="L651" s="10"/>
      <c r="Q651" s="10"/>
      <c r="V651" s="10"/>
      <c r="AA651" s="10"/>
    </row>
    <row r="652" spans="7:27" s="1" customFormat="1">
      <c r="G652" s="10"/>
      <c r="L652" s="10"/>
      <c r="Q652" s="10"/>
      <c r="V652" s="10"/>
      <c r="AA652" s="10"/>
    </row>
    <row r="653" spans="7:27" s="1" customFormat="1">
      <c r="G653" s="10"/>
      <c r="L653" s="10"/>
      <c r="Q653" s="10"/>
      <c r="V653" s="10"/>
      <c r="AA653" s="10"/>
    </row>
    <row r="654" spans="7:27" s="1" customFormat="1">
      <c r="G654" s="10"/>
      <c r="L654" s="10"/>
      <c r="Q654" s="10"/>
      <c r="V654" s="10"/>
      <c r="AA654" s="10"/>
    </row>
    <row r="655" spans="7:27" s="1" customFormat="1">
      <c r="G655" s="10"/>
      <c r="L655" s="10"/>
      <c r="Q655" s="10"/>
      <c r="V655" s="10"/>
      <c r="AA655" s="10"/>
    </row>
    <row r="656" spans="7:27" s="1" customFormat="1">
      <c r="G656" s="10"/>
      <c r="L656" s="10"/>
      <c r="Q656" s="10"/>
      <c r="V656" s="10"/>
      <c r="AA656" s="10"/>
    </row>
    <row r="657" spans="7:27" s="1" customFormat="1">
      <c r="G657" s="10"/>
      <c r="L657" s="10"/>
      <c r="Q657" s="10"/>
      <c r="V657" s="10"/>
      <c r="AA657" s="10"/>
    </row>
    <row r="658" spans="7:27" s="1" customFormat="1">
      <c r="G658" s="10"/>
      <c r="L658" s="10"/>
      <c r="Q658" s="10"/>
      <c r="V658" s="10"/>
      <c r="AA658" s="10"/>
    </row>
    <row r="659" spans="7:27" s="1" customFormat="1">
      <c r="G659" s="10"/>
      <c r="L659" s="10"/>
      <c r="Q659" s="10"/>
      <c r="V659" s="10"/>
      <c r="AA659" s="10"/>
    </row>
    <row r="660" spans="7:27" s="1" customFormat="1">
      <c r="G660" s="10"/>
      <c r="L660" s="10"/>
      <c r="Q660" s="10"/>
      <c r="V660" s="10"/>
      <c r="AA660" s="10"/>
    </row>
    <row r="661" spans="7:27" s="1" customFormat="1">
      <c r="G661" s="10"/>
      <c r="L661" s="10"/>
      <c r="Q661" s="10"/>
      <c r="V661" s="10"/>
      <c r="AA661" s="10"/>
    </row>
    <row r="662" spans="7:27" s="1" customFormat="1">
      <c r="G662" s="10"/>
      <c r="L662" s="10"/>
      <c r="Q662" s="10"/>
      <c r="V662" s="10"/>
      <c r="AA662" s="10"/>
    </row>
    <row r="663" spans="7:27" s="1" customFormat="1">
      <c r="G663" s="10"/>
      <c r="L663" s="10"/>
      <c r="Q663" s="10"/>
      <c r="V663" s="10"/>
      <c r="AA663" s="10"/>
    </row>
    <row r="664" spans="7:27" s="1" customFormat="1">
      <c r="G664" s="10"/>
      <c r="L664" s="10"/>
      <c r="Q664" s="10"/>
      <c r="V664" s="10"/>
      <c r="AA664" s="10"/>
    </row>
    <row r="665" spans="7:27" s="1" customFormat="1">
      <c r="G665" s="10"/>
      <c r="L665" s="10"/>
      <c r="Q665" s="10"/>
      <c r="V665" s="10"/>
      <c r="AA665" s="10"/>
    </row>
    <row r="666" spans="7:27" s="1" customFormat="1">
      <c r="G666" s="10"/>
      <c r="L666" s="10"/>
      <c r="Q666" s="10"/>
      <c r="V666" s="10"/>
      <c r="AA666" s="10"/>
    </row>
    <row r="667" spans="7:27" s="1" customFormat="1">
      <c r="G667" s="10"/>
      <c r="L667" s="10"/>
      <c r="Q667" s="10"/>
      <c r="V667" s="10"/>
      <c r="AA667" s="10"/>
    </row>
    <row r="668" spans="7:27" s="1" customFormat="1">
      <c r="G668" s="10"/>
      <c r="L668" s="10"/>
      <c r="Q668" s="10"/>
      <c r="V668" s="10"/>
      <c r="AA668" s="10"/>
    </row>
    <row r="669" spans="7:27" s="1" customFormat="1">
      <c r="G669" s="10"/>
      <c r="L669" s="10"/>
      <c r="Q669" s="10"/>
      <c r="V669" s="10"/>
      <c r="AA669" s="10"/>
    </row>
    <row r="670" spans="7:27" s="1" customFormat="1">
      <c r="G670" s="10"/>
      <c r="L670" s="10"/>
      <c r="Q670" s="10"/>
      <c r="V670" s="10"/>
      <c r="AA670" s="10"/>
    </row>
    <row r="671" spans="7:27" s="1" customFormat="1">
      <c r="G671" s="10"/>
      <c r="L671" s="10"/>
      <c r="Q671" s="10"/>
      <c r="V671" s="10"/>
      <c r="AA671" s="10"/>
    </row>
    <row r="672" spans="7:27" s="1" customFormat="1">
      <c r="G672" s="10"/>
      <c r="L672" s="10"/>
      <c r="Q672" s="10"/>
      <c r="V672" s="10"/>
      <c r="AA672" s="10"/>
    </row>
    <row r="673" spans="7:27" s="1" customFormat="1">
      <c r="G673" s="10"/>
      <c r="L673" s="10"/>
      <c r="Q673" s="10"/>
      <c r="V673" s="10"/>
      <c r="AA673" s="10"/>
    </row>
    <row r="674" spans="7:27" s="1" customFormat="1">
      <c r="G674" s="10"/>
      <c r="L674" s="10"/>
      <c r="Q674" s="10"/>
      <c r="V674" s="10"/>
      <c r="AA674" s="10"/>
    </row>
    <row r="675" spans="7:27" s="1" customFormat="1">
      <c r="G675" s="10"/>
      <c r="L675" s="10"/>
      <c r="Q675" s="10"/>
      <c r="V675" s="10"/>
      <c r="AA675" s="10"/>
    </row>
    <row r="676" spans="7:27" s="1" customFormat="1">
      <c r="G676" s="10"/>
      <c r="L676" s="10"/>
      <c r="Q676" s="10"/>
      <c r="V676" s="10"/>
      <c r="AA676" s="10"/>
    </row>
    <row r="677" spans="7:27" s="1" customFormat="1">
      <c r="G677" s="10"/>
      <c r="L677" s="10"/>
      <c r="Q677" s="10"/>
      <c r="V677" s="10"/>
      <c r="AA677" s="10"/>
    </row>
    <row r="678" spans="7:27" s="1" customFormat="1">
      <c r="G678" s="10"/>
      <c r="L678" s="10"/>
      <c r="Q678" s="10"/>
      <c r="V678" s="10"/>
      <c r="AA678" s="10"/>
    </row>
    <row r="679" spans="7:27" s="1" customFormat="1">
      <c r="G679" s="10"/>
      <c r="L679" s="10"/>
      <c r="Q679" s="10"/>
      <c r="V679" s="10"/>
      <c r="AA679" s="10"/>
    </row>
    <row r="680" spans="7:27" s="1" customFormat="1">
      <c r="G680" s="10"/>
      <c r="L680" s="10"/>
      <c r="Q680" s="10"/>
      <c r="V680" s="10"/>
      <c r="AA680" s="10"/>
    </row>
    <row r="681" spans="7:27" s="1" customFormat="1">
      <c r="G681" s="10"/>
      <c r="L681" s="10"/>
      <c r="Q681" s="10"/>
      <c r="V681" s="10"/>
      <c r="AA681" s="10"/>
    </row>
    <row r="682" spans="7:27" s="1" customFormat="1">
      <c r="G682" s="10"/>
      <c r="L682" s="10"/>
      <c r="Q682" s="10"/>
      <c r="V682" s="10"/>
      <c r="AA682" s="10"/>
    </row>
    <row r="683" spans="7:27" s="1" customFormat="1">
      <c r="G683" s="10"/>
      <c r="L683" s="10"/>
      <c r="Q683" s="10"/>
      <c r="V683" s="10"/>
      <c r="AA683" s="10"/>
    </row>
    <row r="684" spans="7:27" s="1" customFormat="1">
      <c r="G684" s="10"/>
      <c r="L684" s="10"/>
      <c r="Q684" s="10"/>
      <c r="V684" s="10"/>
      <c r="AA684" s="10"/>
    </row>
    <row r="685" spans="7:27" s="1" customFormat="1">
      <c r="G685" s="10"/>
      <c r="L685" s="10"/>
      <c r="Q685" s="10"/>
      <c r="V685" s="10"/>
      <c r="AA685" s="10"/>
    </row>
    <row r="686" spans="7:27" s="1" customFormat="1">
      <c r="G686" s="10"/>
      <c r="L686" s="10"/>
      <c r="Q686" s="10"/>
      <c r="V686" s="10"/>
      <c r="AA686" s="10"/>
    </row>
    <row r="687" spans="7:27" s="1" customFormat="1">
      <c r="G687" s="10"/>
      <c r="L687" s="10"/>
      <c r="Q687" s="10"/>
      <c r="V687" s="10"/>
      <c r="AA687" s="10"/>
    </row>
    <row r="688" spans="7:27" s="1" customFormat="1">
      <c r="G688" s="10"/>
      <c r="L688" s="10"/>
      <c r="Q688" s="10"/>
      <c r="V688" s="10"/>
      <c r="AA688" s="10"/>
    </row>
    <row r="689" spans="7:27" s="1" customFormat="1">
      <c r="G689" s="10"/>
      <c r="L689" s="10"/>
      <c r="Q689" s="10"/>
      <c r="V689" s="10"/>
      <c r="AA689" s="10"/>
    </row>
    <row r="690" spans="7:27" s="1" customFormat="1">
      <c r="G690" s="10"/>
      <c r="L690" s="10"/>
      <c r="Q690" s="10"/>
      <c r="V690" s="10"/>
      <c r="AA690" s="10"/>
    </row>
    <row r="691" spans="7:27" s="1" customFormat="1">
      <c r="G691" s="10"/>
      <c r="L691" s="10"/>
      <c r="Q691" s="10"/>
      <c r="V691" s="10"/>
      <c r="AA691" s="10"/>
    </row>
    <row r="692" spans="7:27" s="1" customFormat="1">
      <c r="G692" s="10"/>
      <c r="L692" s="10"/>
      <c r="Q692" s="10"/>
      <c r="V692" s="10"/>
      <c r="AA692" s="10"/>
    </row>
    <row r="693" spans="7:27" s="1" customFormat="1">
      <c r="G693" s="10"/>
      <c r="L693" s="10"/>
      <c r="Q693" s="10"/>
      <c r="V693" s="10"/>
      <c r="AA693" s="10"/>
    </row>
    <row r="694" spans="7:27" s="1" customFormat="1">
      <c r="G694" s="10"/>
      <c r="L694" s="10"/>
      <c r="Q694" s="10"/>
      <c r="V694" s="10"/>
      <c r="AA694" s="10"/>
    </row>
    <row r="695" spans="7:27" s="1" customFormat="1">
      <c r="G695" s="10"/>
      <c r="L695" s="10"/>
      <c r="Q695" s="10"/>
      <c r="V695" s="10"/>
      <c r="AA695" s="10"/>
    </row>
    <row r="696" spans="7:27" s="1" customFormat="1">
      <c r="G696" s="10"/>
      <c r="L696" s="10"/>
      <c r="Q696" s="10"/>
      <c r="V696" s="10"/>
      <c r="AA696" s="10"/>
    </row>
    <row r="697" spans="7:27" s="1" customFormat="1">
      <c r="G697" s="10"/>
      <c r="L697" s="10"/>
      <c r="Q697" s="10"/>
      <c r="V697" s="10"/>
      <c r="AA697" s="10"/>
    </row>
    <row r="698" spans="7:27" s="1" customFormat="1">
      <c r="G698" s="10"/>
      <c r="L698" s="10"/>
      <c r="Q698" s="10"/>
      <c r="V698" s="10"/>
      <c r="AA698" s="10"/>
    </row>
    <row r="699" spans="7:27" s="1" customFormat="1">
      <c r="G699" s="10"/>
      <c r="L699" s="10"/>
      <c r="Q699" s="10"/>
      <c r="V699" s="10"/>
      <c r="AA699" s="10"/>
    </row>
    <row r="700" spans="7:27" s="1" customFormat="1">
      <c r="G700" s="10"/>
      <c r="L700" s="10"/>
      <c r="Q700" s="10"/>
      <c r="V700" s="10"/>
      <c r="AA700" s="10"/>
    </row>
    <row r="701" spans="7:27" s="1" customFormat="1">
      <c r="G701" s="10"/>
      <c r="L701" s="10"/>
      <c r="Q701" s="10"/>
      <c r="V701" s="10"/>
      <c r="AA701" s="10"/>
    </row>
    <row r="702" spans="7:27" s="1" customFormat="1">
      <c r="G702" s="10"/>
      <c r="L702" s="10"/>
      <c r="Q702" s="10"/>
      <c r="V702" s="10"/>
      <c r="AA702" s="10"/>
    </row>
    <row r="703" spans="7:27" s="1" customFormat="1">
      <c r="G703" s="10"/>
      <c r="L703" s="10"/>
      <c r="Q703" s="10"/>
      <c r="V703" s="10"/>
      <c r="AA703" s="10"/>
    </row>
    <row r="704" spans="7:27" s="1" customFormat="1">
      <c r="G704" s="10"/>
      <c r="L704" s="10"/>
      <c r="Q704" s="10"/>
      <c r="V704" s="10"/>
      <c r="AA704" s="10"/>
    </row>
    <row r="705" spans="7:27" s="1" customFormat="1">
      <c r="G705" s="10"/>
      <c r="L705" s="10"/>
      <c r="Q705" s="10"/>
      <c r="V705" s="10"/>
      <c r="AA705" s="10"/>
    </row>
    <row r="706" spans="7:27" s="1" customFormat="1">
      <c r="G706" s="10"/>
      <c r="L706" s="10"/>
      <c r="Q706" s="10"/>
      <c r="V706" s="10"/>
      <c r="AA706" s="10"/>
    </row>
    <row r="707" spans="7:27" s="1" customFormat="1">
      <c r="G707" s="10"/>
      <c r="L707" s="10"/>
      <c r="Q707" s="10"/>
      <c r="V707" s="10"/>
      <c r="AA707" s="10"/>
    </row>
    <row r="708" spans="7:27" s="1" customFormat="1">
      <c r="G708" s="10"/>
      <c r="L708" s="10"/>
      <c r="Q708" s="10"/>
      <c r="V708" s="10"/>
      <c r="AA708" s="10"/>
    </row>
    <row r="709" spans="7:27" s="1" customFormat="1">
      <c r="G709" s="10"/>
      <c r="L709" s="10"/>
      <c r="Q709" s="10"/>
      <c r="V709" s="10"/>
      <c r="AA709" s="10"/>
    </row>
    <row r="710" spans="7:27" s="1" customFormat="1">
      <c r="G710" s="10"/>
      <c r="L710" s="10"/>
      <c r="Q710" s="10"/>
      <c r="V710" s="10"/>
      <c r="AA710" s="10"/>
    </row>
    <row r="711" spans="7:27" s="1" customFormat="1">
      <c r="G711" s="10"/>
      <c r="L711" s="10"/>
      <c r="Q711" s="10"/>
      <c r="V711" s="10"/>
      <c r="AA711" s="10"/>
    </row>
    <row r="712" spans="7:27" s="1" customFormat="1">
      <c r="G712" s="10"/>
      <c r="L712" s="10"/>
      <c r="Q712" s="10"/>
      <c r="V712" s="10"/>
      <c r="AA712" s="10"/>
    </row>
    <row r="713" spans="7:27" s="1" customFormat="1">
      <c r="G713" s="10"/>
      <c r="L713" s="10"/>
      <c r="Q713" s="10"/>
      <c r="V713" s="10"/>
      <c r="AA713" s="10"/>
    </row>
    <row r="714" spans="7:27" s="1" customFormat="1">
      <c r="G714" s="10"/>
      <c r="L714" s="10"/>
      <c r="Q714" s="10"/>
      <c r="V714" s="10"/>
      <c r="AA714" s="10"/>
    </row>
    <row r="715" spans="7:27" s="1" customFormat="1">
      <c r="G715" s="10"/>
      <c r="L715" s="10"/>
      <c r="Q715" s="10"/>
      <c r="V715" s="10"/>
      <c r="AA715" s="10"/>
    </row>
    <row r="716" spans="7:27" s="1" customFormat="1">
      <c r="G716" s="10"/>
      <c r="L716" s="10"/>
      <c r="Q716" s="10"/>
      <c r="V716" s="10"/>
      <c r="AA716" s="10"/>
    </row>
    <row r="717" spans="7:27" s="1" customFormat="1">
      <c r="G717" s="10"/>
      <c r="L717" s="10"/>
      <c r="Q717" s="10"/>
      <c r="V717" s="10"/>
      <c r="AA717" s="10"/>
    </row>
    <row r="718" spans="7:27" s="1" customFormat="1">
      <c r="G718" s="10"/>
      <c r="L718" s="10"/>
      <c r="Q718" s="10"/>
      <c r="V718" s="10"/>
      <c r="AA718" s="10"/>
    </row>
    <row r="719" spans="7:27" s="1" customFormat="1">
      <c r="G719" s="10"/>
      <c r="L719" s="10"/>
      <c r="Q719" s="10"/>
      <c r="V719" s="10"/>
      <c r="AA719" s="10"/>
    </row>
    <row r="720" spans="7:27" s="1" customFormat="1">
      <c r="G720" s="10"/>
      <c r="L720" s="10"/>
      <c r="Q720" s="10"/>
      <c r="V720" s="10"/>
      <c r="AA720" s="10"/>
    </row>
    <row r="721" spans="7:27" s="1" customFormat="1">
      <c r="G721" s="10"/>
      <c r="L721" s="10"/>
      <c r="Q721" s="10"/>
      <c r="V721" s="10"/>
      <c r="AA721" s="10"/>
    </row>
    <row r="722" spans="7:27" s="1" customFormat="1">
      <c r="G722" s="10"/>
      <c r="L722" s="10"/>
      <c r="Q722" s="10"/>
      <c r="V722" s="10"/>
      <c r="AA722" s="10"/>
    </row>
    <row r="723" spans="7:27" s="1" customFormat="1">
      <c r="G723" s="10"/>
      <c r="L723" s="10"/>
      <c r="Q723" s="10"/>
      <c r="V723" s="10"/>
      <c r="AA723" s="10"/>
    </row>
    <row r="724" spans="7:27" s="1" customFormat="1">
      <c r="G724" s="10"/>
      <c r="L724" s="10"/>
      <c r="Q724" s="10"/>
      <c r="V724" s="10"/>
      <c r="AA724" s="10"/>
    </row>
    <row r="725" spans="7:27" s="1" customFormat="1">
      <c r="G725" s="10"/>
      <c r="L725" s="10"/>
      <c r="Q725" s="10"/>
      <c r="V725" s="10"/>
      <c r="AA725" s="10"/>
    </row>
    <row r="726" spans="7:27" s="1" customFormat="1">
      <c r="G726" s="10"/>
      <c r="L726" s="10"/>
      <c r="Q726" s="10"/>
      <c r="V726" s="10"/>
      <c r="AA726" s="10"/>
    </row>
    <row r="727" spans="7:27" s="1" customFormat="1">
      <c r="G727" s="10"/>
      <c r="L727" s="10"/>
      <c r="Q727" s="10"/>
      <c r="V727" s="10"/>
      <c r="AA727" s="10"/>
    </row>
    <row r="728" spans="7:27" s="1" customFormat="1">
      <c r="G728" s="10"/>
      <c r="L728" s="10"/>
      <c r="Q728" s="10"/>
      <c r="V728" s="10"/>
      <c r="AA728" s="10"/>
    </row>
    <row r="729" spans="7:27" s="1" customFormat="1">
      <c r="G729" s="10"/>
      <c r="L729" s="10"/>
      <c r="Q729" s="10"/>
      <c r="V729" s="10"/>
      <c r="AA729" s="10"/>
    </row>
    <row r="730" spans="7:27" s="1" customFormat="1">
      <c r="G730" s="10"/>
      <c r="L730" s="10"/>
      <c r="Q730" s="10"/>
      <c r="V730" s="10"/>
      <c r="AA730" s="10"/>
    </row>
    <row r="731" spans="7:27" s="1" customFormat="1">
      <c r="G731" s="10"/>
      <c r="L731" s="10"/>
      <c r="Q731" s="10"/>
      <c r="V731" s="10"/>
      <c r="AA731" s="10"/>
    </row>
    <row r="732" spans="7:27" s="1" customFormat="1">
      <c r="G732" s="10"/>
      <c r="L732" s="10"/>
      <c r="Q732" s="10"/>
      <c r="V732" s="10"/>
      <c r="AA732" s="10"/>
    </row>
    <row r="733" spans="7:27" s="1" customFormat="1">
      <c r="G733" s="10"/>
      <c r="L733" s="10"/>
      <c r="Q733" s="10"/>
      <c r="V733" s="10"/>
      <c r="AA733" s="10"/>
    </row>
    <row r="734" spans="7:27" s="1" customFormat="1">
      <c r="G734" s="10"/>
      <c r="L734" s="10"/>
      <c r="Q734" s="10"/>
      <c r="V734" s="10"/>
      <c r="AA734" s="10"/>
    </row>
    <row r="735" spans="7:27" s="1" customFormat="1">
      <c r="G735" s="10"/>
      <c r="L735" s="10"/>
      <c r="Q735" s="10"/>
      <c r="V735" s="10"/>
      <c r="AA735" s="10"/>
    </row>
    <row r="736" spans="7:27" s="1" customFormat="1">
      <c r="G736" s="10"/>
      <c r="L736" s="10"/>
      <c r="Q736" s="10"/>
      <c r="V736" s="10"/>
      <c r="AA736" s="10"/>
    </row>
    <row r="737" spans="7:27" s="1" customFormat="1">
      <c r="G737" s="10"/>
      <c r="L737" s="10"/>
      <c r="Q737" s="10"/>
      <c r="V737" s="10"/>
      <c r="AA737" s="10"/>
    </row>
    <row r="738" spans="7:27" s="1" customFormat="1">
      <c r="G738" s="10"/>
      <c r="L738" s="10"/>
      <c r="Q738" s="10"/>
      <c r="V738" s="10"/>
      <c r="AA738" s="10"/>
    </row>
    <row r="739" spans="7:27" s="1" customFormat="1">
      <c r="G739" s="10"/>
      <c r="L739" s="10"/>
      <c r="Q739" s="10"/>
      <c r="V739" s="10"/>
      <c r="AA739" s="10"/>
    </row>
    <row r="740" spans="7:27" s="1" customFormat="1">
      <c r="G740" s="10"/>
      <c r="L740" s="10"/>
      <c r="Q740" s="10"/>
      <c r="V740" s="10"/>
      <c r="AA740" s="10"/>
    </row>
    <row r="741" spans="7:27" s="1" customFormat="1">
      <c r="G741" s="10"/>
      <c r="L741" s="10"/>
      <c r="Q741" s="10"/>
      <c r="V741" s="10"/>
      <c r="AA741" s="10"/>
    </row>
    <row r="742" spans="7:27" s="1" customFormat="1">
      <c r="G742" s="10"/>
      <c r="L742" s="10"/>
      <c r="Q742" s="10"/>
      <c r="V742" s="10"/>
      <c r="AA742" s="10"/>
    </row>
    <row r="743" spans="7:27" s="1" customFormat="1">
      <c r="G743" s="10"/>
      <c r="L743" s="10"/>
      <c r="Q743" s="10"/>
      <c r="V743" s="10"/>
      <c r="AA743" s="10"/>
    </row>
    <row r="744" spans="7:27" s="1" customFormat="1">
      <c r="G744" s="10"/>
      <c r="L744" s="10"/>
      <c r="Q744" s="10"/>
      <c r="V744" s="10"/>
      <c r="AA744" s="10"/>
    </row>
    <row r="745" spans="7:27" s="1" customFormat="1">
      <c r="G745" s="10"/>
      <c r="L745" s="10"/>
      <c r="Q745" s="10"/>
      <c r="V745" s="10"/>
      <c r="AA745" s="10"/>
    </row>
    <row r="746" spans="7:27" s="1" customFormat="1">
      <c r="G746" s="10"/>
      <c r="L746" s="10"/>
      <c r="Q746" s="10"/>
      <c r="V746" s="10"/>
      <c r="AA746" s="10"/>
    </row>
    <row r="747" spans="7:27" s="1" customFormat="1">
      <c r="G747" s="10"/>
      <c r="L747" s="10"/>
      <c r="Q747" s="10"/>
      <c r="V747" s="10"/>
      <c r="AA747" s="10"/>
    </row>
    <row r="748" spans="7:27" s="1" customFormat="1">
      <c r="G748" s="10"/>
      <c r="L748" s="10"/>
      <c r="Q748" s="10"/>
      <c r="V748" s="10"/>
      <c r="AA748" s="10"/>
    </row>
    <row r="749" spans="7:27" s="1" customFormat="1">
      <c r="G749" s="10"/>
      <c r="L749" s="10"/>
      <c r="Q749" s="10"/>
      <c r="V749" s="10"/>
      <c r="AA749" s="10"/>
    </row>
    <row r="750" spans="7:27" s="1" customFormat="1">
      <c r="G750" s="10"/>
      <c r="L750" s="10"/>
      <c r="Q750" s="10"/>
      <c r="V750" s="10"/>
      <c r="AA750" s="10"/>
    </row>
    <row r="751" spans="7:27" s="1" customFormat="1">
      <c r="G751" s="10"/>
      <c r="L751" s="10"/>
      <c r="Q751" s="10"/>
      <c r="V751" s="10"/>
      <c r="AA751" s="10"/>
    </row>
    <row r="752" spans="7:27" s="1" customFormat="1">
      <c r="G752" s="10"/>
      <c r="L752" s="10"/>
      <c r="Q752" s="10"/>
      <c r="V752" s="10"/>
      <c r="AA752" s="10"/>
    </row>
    <row r="753" spans="7:27" s="1" customFormat="1">
      <c r="G753" s="10"/>
      <c r="L753" s="10"/>
      <c r="Q753" s="10"/>
      <c r="V753" s="10"/>
      <c r="AA753" s="10"/>
    </row>
    <row r="754" spans="7:27" s="1" customFormat="1">
      <c r="G754" s="10"/>
      <c r="L754" s="10"/>
      <c r="Q754" s="10"/>
      <c r="V754" s="10"/>
      <c r="AA754" s="10"/>
    </row>
    <row r="755" spans="7:27" s="1" customFormat="1">
      <c r="G755" s="10"/>
      <c r="L755" s="10"/>
      <c r="Q755" s="10"/>
      <c r="V755" s="10"/>
      <c r="AA755" s="10"/>
    </row>
    <row r="756" spans="7:27" s="1" customFormat="1">
      <c r="G756" s="10"/>
      <c r="L756" s="10"/>
      <c r="Q756" s="10"/>
      <c r="V756" s="10"/>
      <c r="AA756" s="10"/>
    </row>
    <row r="757" spans="7:27" s="1" customFormat="1">
      <c r="G757" s="10"/>
      <c r="L757" s="10"/>
      <c r="Q757" s="10"/>
      <c r="V757" s="10"/>
      <c r="AA757" s="10"/>
    </row>
    <row r="758" spans="7:27" s="1" customFormat="1">
      <c r="G758" s="10"/>
      <c r="L758" s="10"/>
      <c r="Q758" s="10"/>
      <c r="V758" s="10"/>
      <c r="AA758" s="10"/>
    </row>
    <row r="759" spans="7:27" s="1" customFormat="1">
      <c r="G759" s="10"/>
      <c r="L759" s="10"/>
      <c r="Q759" s="10"/>
      <c r="V759" s="10"/>
      <c r="AA759" s="10"/>
    </row>
    <row r="760" spans="7:27" s="1" customFormat="1">
      <c r="G760" s="10"/>
      <c r="L760" s="10"/>
      <c r="Q760" s="10"/>
      <c r="V760" s="10"/>
      <c r="AA760" s="10"/>
    </row>
    <row r="761" spans="7:27" s="1" customFormat="1">
      <c r="G761" s="10"/>
      <c r="L761" s="10"/>
      <c r="Q761" s="10"/>
      <c r="V761" s="10"/>
      <c r="AA761" s="10"/>
    </row>
    <row r="762" spans="7:27" s="1" customFormat="1">
      <c r="G762" s="10"/>
      <c r="L762" s="10"/>
      <c r="Q762" s="10"/>
      <c r="V762" s="10"/>
      <c r="AA762" s="10"/>
    </row>
    <row r="763" spans="7:27" s="1" customFormat="1">
      <c r="G763" s="10"/>
      <c r="L763" s="10"/>
      <c r="Q763" s="10"/>
      <c r="V763" s="10"/>
      <c r="AA763" s="10"/>
    </row>
    <row r="764" spans="7:27" s="1" customFormat="1">
      <c r="G764" s="10"/>
      <c r="L764" s="10"/>
      <c r="Q764" s="10"/>
      <c r="V764" s="10"/>
      <c r="AA764" s="10"/>
    </row>
    <row r="765" spans="7:27" s="1" customFormat="1">
      <c r="G765" s="10"/>
      <c r="L765" s="10"/>
      <c r="Q765" s="10"/>
      <c r="V765" s="10"/>
      <c r="AA765" s="10"/>
    </row>
    <row r="766" spans="7:27" s="1" customFormat="1">
      <c r="G766" s="10"/>
      <c r="L766" s="10"/>
      <c r="Q766" s="10"/>
      <c r="V766" s="10"/>
      <c r="AA766" s="10"/>
    </row>
    <row r="767" spans="7:27" s="1" customFormat="1">
      <c r="G767" s="10"/>
      <c r="L767" s="10"/>
      <c r="Q767" s="10"/>
      <c r="V767" s="10"/>
      <c r="AA767" s="10"/>
    </row>
    <row r="768" spans="7:27" s="1" customFormat="1">
      <c r="G768" s="10"/>
      <c r="L768" s="10"/>
      <c r="Q768" s="10"/>
      <c r="V768" s="10"/>
      <c r="AA768" s="10"/>
    </row>
    <row r="769" spans="7:27" s="1" customFormat="1">
      <c r="G769" s="10"/>
      <c r="L769" s="10"/>
      <c r="Q769" s="10"/>
      <c r="V769" s="10"/>
      <c r="AA769" s="10"/>
    </row>
    <row r="770" spans="7:27" s="1" customFormat="1">
      <c r="G770" s="10"/>
      <c r="L770" s="10"/>
      <c r="Q770" s="10"/>
      <c r="V770" s="10"/>
      <c r="AA770" s="10"/>
    </row>
    <row r="771" spans="7:27" s="1" customFormat="1">
      <c r="G771" s="10"/>
      <c r="L771" s="10"/>
      <c r="Q771" s="10"/>
      <c r="V771" s="10"/>
      <c r="AA771" s="10"/>
    </row>
    <row r="772" spans="7:27" s="1" customFormat="1">
      <c r="G772" s="10"/>
      <c r="L772" s="10"/>
      <c r="Q772" s="10"/>
      <c r="V772" s="10"/>
      <c r="AA772" s="10"/>
    </row>
    <row r="773" spans="7:27" s="1" customFormat="1">
      <c r="G773" s="10"/>
      <c r="L773" s="10"/>
      <c r="Q773" s="10"/>
      <c r="V773" s="10"/>
      <c r="AA773" s="10"/>
    </row>
    <row r="774" spans="7:27" s="1" customFormat="1">
      <c r="G774" s="10"/>
      <c r="L774" s="10"/>
      <c r="Q774" s="10"/>
      <c r="V774" s="10"/>
      <c r="AA774" s="10"/>
    </row>
    <row r="775" spans="7:27" s="1" customFormat="1">
      <c r="G775" s="10"/>
      <c r="L775" s="10"/>
      <c r="Q775" s="10"/>
      <c r="V775" s="10"/>
      <c r="AA775" s="10"/>
    </row>
    <row r="776" spans="7:27" s="1" customFormat="1">
      <c r="G776" s="10"/>
      <c r="L776" s="10"/>
      <c r="Q776" s="10"/>
      <c r="V776" s="10"/>
      <c r="AA776" s="10"/>
    </row>
    <row r="777" spans="7:27" s="1" customFormat="1">
      <c r="G777" s="10"/>
      <c r="L777" s="10"/>
      <c r="Q777" s="10"/>
      <c r="V777" s="10"/>
      <c r="AA777" s="10"/>
    </row>
    <row r="778" spans="7:27" s="1" customFormat="1">
      <c r="G778" s="10"/>
      <c r="L778" s="10"/>
      <c r="Q778" s="10"/>
      <c r="V778" s="10"/>
      <c r="AA778" s="10"/>
    </row>
    <row r="779" spans="7:27" s="1" customFormat="1">
      <c r="G779" s="10"/>
      <c r="L779" s="10"/>
      <c r="Q779" s="10"/>
      <c r="V779" s="10"/>
      <c r="AA779" s="10"/>
    </row>
    <row r="780" spans="7:27" s="1" customFormat="1">
      <c r="G780" s="10"/>
      <c r="L780" s="10"/>
      <c r="Q780" s="10"/>
      <c r="V780" s="10"/>
      <c r="AA780" s="10"/>
    </row>
    <row r="781" spans="7:27" s="1" customFormat="1">
      <c r="G781" s="10"/>
      <c r="L781" s="10"/>
      <c r="Q781" s="10"/>
      <c r="V781" s="10"/>
      <c r="AA781" s="10"/>
    </row>
    <row r="782" spans="7:27" s="1" customFormat="1">
      <c r="G782" s="10"/>
      <c r="L782" s="10"/>
      <c r="Q782" s="10"/>
      <c r="V782" s="10"/>
      <c r="AA782" s="10"/>
    </row>
    <row r="783" spans="7:27" s="1" customFormat="1">
      <c r="G783" s="10"/>
      <c r="L783" s="10"/>
      <c r="Q783" s="10"/>
      <c r="V783" s="10"/>
      <c r="AA783" s="10"/>
    </row>
    <row r="784" spans="7:27" s="1" customFormat="1">
      <c r="G784" s="10"/>
      <c r="L784" s="10"/>
      <c r="Q784" s="10"/>
      <c r="V784" s="10"/>
      <c r="AA784" s="10"/>
    </row>
    <row r="785" spans="7:27" s="1" customFormat="1">
      <c r="G785" s="10"/>
      <c r="L785" s="10"/>
      <c r="Q785" s="10"/>
      <c r="V785" s="10"/>
      <c r="AA785" s="10"/>
    </row>
    <row r="786" spans="7:27" s="1" customFormat="1">
      <c r="G786" s="10"/>
      <c r="L786" s="10"/>
      <c r="Q786" s="10"/>
      <c r="V786" s="10"/>
      <c r="AA786" s="10"/>
    </row>
    <row r="787" spans="7:27" s="1" customFormat="1">
      <c r="G787" s="10"/>
      <c r="L787" s="10"/>
      <c r="Q787" s="10"/>
      <c r="V787" s="10"/>
      <c r="AA787" s="10"/>
    </row>
    <row r="788" spans="7:27" s="1" customFormat="1">
      <c r="G788" s="10"/>
      <c r="L788" s="10"/>
      <c r="Q788" s="10"/>
      <c r="V788" s="10"/>
      <c r="AA788" s="10"/>
    </row>
    <row r="789" spans="7:27" s="1" customFormat="1">
      <c r="G789" s="10"/>
      <c r="L789" s="10"/>
      <c r="Q789" s="10"/>
      <c r="V789" s="10"/>
      <c r="AA789" s="10"/>
    </row>
    <row r="790" spans="7:27" s="1" customFormat="1">
      <c r="G790" s="10"/>
      <c r="L790" s="10"/>
      <c r="Q790" s="10"/>
      <c r="V790" s="10"/>
      <c r="AA790" s="10"/>
    </row>
    <row r="791" spans="7:27" s="1" customFormat="1">
      <c r="G791" s="10"/>
      <c r="L791" s="10"/>
      <c r="Q791" s="10"/>
      <c r="V791" s="10"/>
      <c r="AA791" s="10"/>
    </row>
    <row r="792" spans="7:27" s="1" customFormat="1">
      <c r="G792" s="10"/>
      <c r="L792" s="10"/>
      <c r="Q792" s="10"/>
      <c r="V792" s="10"/>
      <c r="AA792" s="10"/>
    </row>
    <row r="793" spans="7:27" s="1" customFormat="1">
      <c r="G793" s="10"/>
      <c r="L793" s="10"/>
      <c r="Q793" s="10"/>
      <c r="V793" s="10"/>
      <c r="AA793" s="10"/>
    </row>
    <row r="794" spans="7:27" s="1" customFormat="1">
      <c r="G794" s="10"/>
      <c r="L794" s="10"/>
      <c r="Q794" s="10"/>
      <c r="V794" s="10"/>
      <c r="AA794" s="10"/>
    </row>
    <row r="795" spans="7:27" s="1" customFormat="1">
      <c r="G795" s="10"/>
      <c r="L795" s="10"/>
      <c r="Q795" s="10"/>
      <c r="V795" s="10"/>
      <c r="AA795" s="10"/>
    </row>
    <row r="796" spans="7:27" s="1" customFormat="1">
      <c r="G796" s="10"/>
      <c r="L796" s="10"/>
      <c r="Q796" s="10"/>
      <c r="V796" s="10"/>
      <c r="AA796" s="10"/>
    </row>
    <row r="797" spans="7:27" s="1" customFormat="1">
      <c r="G797" s="10"/>
      <c r="L797" s="10"/>
      <c r="Q797" s="10"/>
      <c r="V797" s="10"/>
      <c r="AA797" s="10"/>
    </row>
    <row r="798" spans="7:27" s="1" customFormat="1">
      <c r="G798" s="10"/>
      <c r="L798" s="10"/>
      <c r="Q798" s="10"/>
      <c r="V798" s="10"/>
      <c r="AA798" s="10"/>
    </row>
    <row r="799" spans="7:27" s="1" customFormat="1">
      <c r="G799" s="10"/>
      <c r="L799" s="10"/>
      <c r="Q799" s="10"/>
      <c r="V799" s="10"/>
      <c r="AA799" s="10"/>
    </row>
    <row r="800" spans="7:27" s="1" customFormat="1">
      <c r="G800" s="10"/>
      <c r="L800" s="10"/>
      <c r="Q800" s="10"/>
      <c r="V800" s="10"/>
      <c r="AA800" s="10"/>
    </row>
    <row r="801" spans="7:27" s="1" customFormat="1">
      <c r="G801" s="10"/>
      <c r="L801" s="10"/>
      <c r="Q801" s="10"/>
      <c r="V801" s="10"/>
      <c r="AA801" s="10"/>
    </row>
    <row r="802" spans="7:27" s="1" customFormat="1">
      <c r="G802" s="10"/>
      <c r="L802" s="10"/>
      <c r="Q802" s="10"/>
      <c r="V802" s="10"/>
      <c r="AA802" s="10"/>
    </row>
    <row r="803" spans="7:27" s="1" customFormat="1">
      <c r="G803" s="10"/>
      <c r="L803" s="10"/>
      <c r="Q803" s="10"/>
      <c r="V803" s="10"/>
      <c r="AA803" s="10"/>
    </row>
    <row r="804" spans="7:27" s="1" customFormat="1">
      <c r="G804" s="10"/>
      <c r="L804" s="10"/>
      <c r="Q804" s="10"/>
      <c r="V804" s="10"/>
      <c r="AA804" s="10"/>
    </row>
    <row r="805" spans="7:27" s="1" customFormat="1">
      <c r="G805" s="10"/>
      <c r="L805" s="10"/>
      <c r="Q805" s="10"/>
      <c r="V805" s="10"/>
      <c r="AA805" s="10"/>
    </row>
    <row r="806" spans="7:27" s="1" customFormat="1">
      <c r="G806" s="10"/>
      <c r="L806" s="10"/>
      <c r="Q806" s="10"/>
      <c r="V806" s="10"/>
      <c r="AA806" s="10"/>
    </row>
    <row r="807" spans="7:27" s="1" customFormat="1">
      <c r="G807" s="10"/>
      <c r="L807" s="10"/>
      <c r="Q807" s="10"/>
      <c r="V807" s="10"/>
      <c r="AA807" s="10"/>
    </row>
    <row r="808" spans="7:27" s="1" customFormat="1">
      <c r="G808" s="10"/>
      <c r="L808" s="10"/>
      <c r="Q808" s="10"/>
      <c r="V808" s="10"/>
      <c r="AA808" s="10"/>
    </row>
    <row r="809" spans="7:27" s="1" customFormat="1">
      <c r="G809" s="10"/>
      <c r="L809" s="10"/>
      <c r="Q809" s="10"/>
      <c r="V809" s="10"/>
      <c r="AA809" s="10"/>
    </row>
    <row r="810" spans="7:27" s="1" customFormat="1">
      <c r="G810" s="10"/>
      <c r="L810" s="10"/>
      <c r="Q810" s="10"/>
      <c r="V810" s="10"/>
      <c r="AA810" s="10"/>
    </row>
    <row r="811" spans="7:27" s="1" customFormat="1">
      <c r="G811" s="10"/>
      <c r="L811" s="10"/>
      <c r="Q811" s="10"/>
      <c r="V811" s="10"/>
      <c r="AA811" s="10"/>
    </row>
    <row r="812" spans="7:27" s="1" customFormat="1">
      <c r="G812" s="10"/>
      <c r="L812" s="10"/>
      <c r="Q812" s="10"/>
      <c r="V812" s="10"/>
      <c r="AA812" s="10"/>
    </row>
    <row r="813" spans="7:27" s="1" customFormat="1">
      <c r="G813" s="10"/>
      <c r="L813" s="10"/>
      <c r="Q813" s="10"/>
      <c r="V813" s="10"/>
      <c r="AA813" s="10"/>
    </row>
    <row r="814" spans="7:27" s="1" customFormat="1">
      <c r="G814" s="10"/>
      <c r="L814" s="10"/>
      <c r="Q814" s="10"/>
      <c r="V814" s="10"/>
      <c r="AA814" s="10"/>
    </row>
    <row r="815" spans="7:27" s="1" customFormat="1">
      <c r="G815" s="10"/>
      <c r="L815" s="10"/>
      <c r="Q815" s="10"/>
      <c r="V815" s="10"/>
      <c r="AA815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74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3" width="9.66406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20.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8" max="28" width="9.6640625" bestFit="1" customWidth="1"/>
    <col min="29" max="29" width="12.6640625" bestFit="1" customWidth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-4.0000000000000003E-5</v>
      </c>
      <c r="C2" s="25">
        <v>6.1839999999999999E-2</v>
      </c>
      <c r="D2" s="25">
        <f>C2-AC2</f>
        <v>6.1934999999999997E-2</v>
      </c>
      <c r="E2" s="25">
        <v>8.8999999999999995E-4</v>
      </c>
      <c r="F2" s="25">
        <f>D2-0.00089</f>
        <v>6.1044999999999995E-2</v>
      </c>
      <c r="G2" s="25">
        <f>F2*23.03</f>
        <v>1.4058663499999999</v>
      </c>
      <c r="H2" s="25">
        <v>6.2109999999999999E-2</v>
      </c>
      <c r="I2" s="25">
        <f>H2-AC2</f>
        <v>6.2204999999999996E-2</v>
      </c>
      <c r="J2" s="25">
        <v>2.64233E-3</v>
      </c>
      <c r="K2" s="25">
        <f>I2-0.00264233</f>
        <v>5.9562669999999998E-2</v>
      </c>
      <c r="L2" s="25">
        <f>K2*23.03</f>
        <v>1.3717282901000001</v>
      </c>
      <c r="M2" s="25">
        <v>6.2E-2</v>
      </c>
      <c r="N2" s="25">
        <f>M2-AC2</f>
        <v>6.2094999999999997E-2</v>
      </c>
      <c r="O2" s="25">
        <v>1.79272E-3</v>
      </c>
      <c r="P2" s="25">
        <f>N2-0.00179272</f>
        <v>6.030228E-2</v>
      </c>
      <c r="Q2" s="25">
        <f>P2*23.03</f>
        <v>1.3887615084</v>
      </c>
      <c r="R2" s="25">
        <v>6.0150000000000002E-2</v>
      </c>
      <c r="S2" s="25">
        <f>R2-AC2</f>
        <v>6.0245E-2</v>
      </c>
      <c r="T2" s="25">
        <v>1.9081300000000001E-3</v>
      </c>
      <c r="U2" s="25">
        <f>S2-0.00190813</f>
        <v>5.8336869999999999E-2</v>
      </c>
      <c r="V2" s="25">
        <f>U2*23.03</f>
        <v>1.3434981161000001</v>
      </c>
      <c r="W2" s="25">
        <v>6.4930000000000002E-2</v>
      </c>
      <c r="X2" s="25">
        <f>W2-AC2</f>
        <v>6.5024999999999999E-2</v>
      </c>
      <c r="Y2" s="25">
        <v>4.4975299999999996E-3</v>
      </c>
      <c r="Z2" s="25">
        <f>X2-0.00449753</f>
        <v>6.052747E-2</v>
      </c>
      <c r="AA2" s="25">
        <f>Z2*23.03</f>
        <v>1.3939476341000001</v>
      </c>
      <c r="AB2" s="25">
        <v>-1.4999999999999999E-4</v>
      </c>
      <c r="AC2" s="25">
        <f>(B2+AB2)/2</f>
        <v>-9.4999999999999992E-5</v>
      </c>
    </row>
    <row r="3" spans="1:29" s="15" customFormat="1">
      <c r="A3" s="18">
        <v>251</v>
      </c>
      <c r="B3" s="25">
        <v>5.0000000000000002E-5</v>
      </c>
      <c r="C3" s="25">
        <v>6.0429999999999998E-2</v>
      </c>
      <c r="D3" s="25">
        <f t="shared" ref="D3:D66" si="0">C3-AC3</f>
        <v>6.0479999999999999E-2</v>
      </c>
      <c r="E3" s="25"/>
      <c r="F3" s="25">
        <f t="shared" ref="F3:F66" si="1">D3-0.00089</f>
        <v>5.9589999999999997E-2</v>
      </c>
      <c r="G3" s="25">
        <f t="shared" ref="G3:G66" si="2">F3*23.03</f>
        <v>1.3723577</v>
      </c>
      <c r="H3" s="25">
        <v>6.0539999999999997E-2</v>
      </c>
      <c r="I3" s="25">
        <f t="shared" ref="I3:I66" si="3">H3-AC3</f>
        <v>6.0589999999999998E-2</v>
      </c>
      <c r="J3" s="25"/>
      <c r="K3" s="25">
        <f t="shared" ref="K3:K66" si="4">I3-0.00264233</f>
        <v>5.794767E-2</v>
      </c>
      <c r="L3" s="25">
        <f t="shared" ref="L3:L66" si="5">K3*23.03</f>
        <v>1.3345348401000001</v>
      </c>
      <c r="M3" s="25">
        <v>6.037E-2</v>
      </c>
      <c r="N3" s="25">
        <f t="shared" ref="N3:N66" si="6">M3-AC3</f>
        <v>6.0420000000000001E-2</v>
      </c>
      <c r="O3" s="25"/>
      <c r="P3" s="25">
        <f t="shared" ref="P3:P66" si="7">N3-0.00179272</f>
        <v>5.8627280000000004E-2</v>
      </c>
      <c r="Q3" s="25">
        <f t="shared" ref="Q3:Q66" si="8">P3*23.03</f>
        <v>1.3501862584000002</v>
      </c>
      <c r="R3" s="25">
        <v>5.9040000000000002E-2</v>
      </c>
      <c r="S3" s="25">
        <f t="shared" ref="S3:S66" si="9">R3-AC3</f>
        <v>5.9090000000000004E-2</v>
      </c>
      <c r="T3" s="25"/>
      <c r="U3" s="25">
        <f t="shared" ref="U3:U66" si="10">S3-0.00190813</f>
        <v>5.7181870000000003E-2</v>
      </c>
      <c r="V3" s="25">
        <f t="shared" ref="V3:V66" si="11">U3*23.03</f>
        <v>1.3168984661000001</v>
      </c>
      <c r="W3" s="25">
        <v>6.3950000000000007E-2</v>
      </c>
      <c r="X3" s="25">
        <f t="shared" ref="X3:X66" si="12">W3-AC3</f>
        <v>6.4000000000000001E-2</v>
      </c>
      <c r="Y3" s="25"/>
      <c r="Z3" s="25">
        <f t="shared" ref="Z3:Z66" si="13">X3-0.00449753</f>
        <v>5.9502470000000002E-2</v>
      </c>
      <c r="AA3" s="25">
        <f t="shared" ref="AA3:AA66" si="14">Z3*23.03</f>
        <v>1.3703418841000001</v>
      </c>
      <c r="AB3" s="25">
        <v>-1.4999999999999999E-4</v>
      </c>
      <c r="AC3" s="25">
        <f t="shared" ref="AC3:AC66" si="15">(B3+AB3)/2</f>
        <v>-4.9999999999999996E-5</v>
      </c>
    </row>
    <row r="4" spans="1:29" s="15" customFormat="1">
      <c r="A4" s="18">
        <v>252</v>
      </c>
      <c r="B4" s="25">
        <v>1.6000000000000001E-4</v>
      </c>
      <c r="C4" s="25">
        <v>5.9080000000000001E-2</v>
      </c>
      <c r="D4" s="25">
        <f t="shared" si="0"/>
        <v>5.9020000000000003E-2</v>
      </c>
      <c r="E4" s="25"/>
      <c r="F4" s="25">
        <f t="shared" si="1"/>
        <v>5.8130000000000001E-2</v>
      </c>
      <c r="G4" s="25">
        <f t="shared" si="2"/>
        <v>1.3387339</v>
      </c>
      <c r="H4" s="25">
        <v>5.9429999999999997E-2</v>
      </c>
      <c r="I4" s="25">
        <f t="shared" si="3"/>
        <v>5.9369999999999999E-2</v>
      </c>
      <c r="J4" s="25"/>
      <c r="K4" s="25">
        <f t="shared" si="4"/>
        <v>5.6727670000000001E-2</v>
      </c>
      <c r="L4" s="25">
        <f t="shared" si="5"/>
        <v>1.3064382401000001</v>
      </c>
      <c r="M4" s="25">
        <v>5.9380000000000002E-2</v>
      </c>
      <c r="N4" s="25">
        <f t="shared" si="6"/>
        <v>5.9320000000000005E-2</v>
      </c>
      <c r="O4" s="25"/>
      <c r="P4" s="25">
        <f t="shared" si="7"/>
        <v>5.7527280000000007E-2</v>
      </c>
      <c r="Q4" s="25">
        <f t="shared" si="8"/>
        <v>1.3248532584000001</v>
      </c>
      <c r="R4" s="25">
        <v>5.7439999999999998E-2</v>
      </c>
      <c r="S4" s="25">
        <f t="shared" si="9"/>
        <v>5.738E-2</v>
      </c>
      <c r="T4" s="25"/>
      <c r="U4" s="25">
        <f t="shared" si="10"/>
        <v>5.547187E-2</v>
      </c>
      <c r="V4" s="25">
        <f t="shared" si="11"/>
        <v>1.2775171661</v>
      </c>
      <c r="W4" s="25">
        <v>6.2379999999999998E-2</v>
      </c>
      <c r="X4" s="25">
        <f t="shared" si="12"/>
        <v>6.232E-2</v>
      </c>
      <c r="Y4" s="25"/>
      <c r="Z4" s="25">
        <f t="shared" si="13"/>
        <v>5.7822470000000001E-2</v>
      </c>
      <c r="AA4" s="25">
        <f t="shared" si="14"/>
        <v>1.3316514841</v>
      </c>
      <c r="AB4" s="25">
        <v>-4.0000000000000003E-5</v>
      </c>
      <c r="AC4" s="25">
        <f t="shared" si="15"/>
        <v>6.0000000000000008E-5</v>
      </c>
    </row>
    <row r="5" spans="1:29" s="15" customFormat="1">
      <c r="A5" s="18">
        <v>253</v>
      </c>
      <c r="B5" s="25">
        <v>-1.0000000000000001E-5</v>
      </c>
      <c r="C5" s="25">
        <v>5.7750000000000003E-2</v>
      </c>
      <c r="D5" s="25">
        <f t="shared" si="0"/>
        <v>5.7835000000000004E-2</v>
      </c>
      <c r="E5" s="25"/>
      <c r="F5" s="25">
        <f t="shared" si="1"/>
        <v>5.6945000000000003E-2</v>
      </c>
      <c r="G5" s="25">
        <f t="shared" si="2"/>
        <v>1.3114433500000002</v>
      </c>
      <c r="H5" s="25">
        <v>5.7959999999999998E-2</v>
      </c>
      <c r="I5" s="25">
        <f t="shared" si="3"/>
        <v>5.8044999999999999E-2</v>
      </c>
      <c r="J5" s="25"/>
      <c r="K5" s="25">
        <f t="shared" si="4"/>
        <v>5.5402670000000001E-2</v>
      </c>
      <c r="L5" s="25">
        <f t="shared" si="5"/>
        <v>1.2759234901000001</v>
      </c>
      <c r="M5" s="25">
        <v>5.7930000000000002E-2</v>
      </c>
      <c r="N5" s="25">
        <f t="shared" si="6"/>
        <v>5.8015000000000004E-2</v>
      </c>
      <c r="O5" s="25"/>
      <c r="P5" s="25">
        <f t="shared" si="7"/>
        <v>5.6222280000000006E-2</v>
      </c>
      <c r="Q5" s="25">
        <f t="shared" si="8"/>
        <v>1.2947991084000001</v>
      </c>
      <c r="R5" s="25">
        <v>5.6439999999999997E-2</v>
      </c>
      <c r="S5" s="25">
        <f t="shared" si="9"/>
        <v>5.6524999999999999E-2</v>
      </c>
      <c r="T5" s="25"/>
      <c r="U5" s="25">
        <f t="shared" si="10"/>
        <v>5.4616869999999998E-2</v>
      </c>
      <c r="V5" s="25">
        <f t="shared" si="11"/>
        <v>1.2578265161</v>
      </c>
      <c r="W5" s="25">
        <v>6.1420000000000002E-2</v>
      </c>
      <c r="X5" s="25">
        <f t="shared" si="12"/>
        <v>6.1505000000000004E-2</v>
      </c>
      <c r="Y5" s="25"/>
      <c r="Z5" s="25">
        <f t="shared" si="13"/>
        <v>5.7007470000000005E-2</v>
      </c>
      <c r="AA5" s="25">
        <f t="shared" si="14"/>
        <v>1.3128820341000003</v>
      </c>
      <c r="AB5" s="25">
        <v>-1.6000000000000001E-4</v>
      </c>
      <c r="AC5" s="25">
        <f t="shared" si="15"/>
        <v>-8.5000000000000006E-5</v>
      </c>
    </row>
    <row r="6" spans="1:29" s="15" customFormat="1">
      <c r="A6" s="18">
        <v>254</v>
      </c>
      <c r="B6" s="25">
        <v>-3.0000000000000001E-5</v>
      </c>
      <c r="C6" s="25">
        <v>5.6399999999999999E-2</v>
      </c>
      <c r="D6" s="25">
        <f t="shared" si="0"/>
        <v>5.6479999999999995E-2</v>
      </c>
      <c r="E6" s="25"/>
      <c r="F6" s="25">
        <f t="shared" si="1"/>
        <v>5.5589999999999994E-2</v>
      </c>
      <c r="G6" s="25">
        <f t="shared" si="2"/>
        <v>1.2802376999999998</v>
      </c>
      <c r="H6" s="25">
        <v>5.7029999999999997E-2</v>
      </c>
      <c r="I6" s="25">
        <f t="shared" si="3"/>
        <v>5.7109999999999994E-2</v>
      </c>
      <c r="J6" s="25"/>
      <c r="K6" s="25">
        <f t="shared" si="4"/>
        <v>5.4467669999999996E-2</v>
      </c>
      <c r="L6" s="25">
        <f t="shared" si="5"/>
        <v>1.2543904400999999</v>
      </c>
      <c r="M6" s="25">
        <v>5.7029999999999997E-2</v>
      </c>
      <c r="N6" s="25">
        <f t="shared" si="6"/>
        <v>5.7109999999999994E-2</v>
      </c>
      <c r="O6" s="25"/>
      <c r="P6" s="25">
        <f t="shared" si="7"/>
        <v>5.5317279999999996E-2</v>
      </c>
      <c r="Q6" s="25">
        <f t="shared" si="8"/>
        <v>1.2739569583999999</v>
      </c>
      <c r="R6" s="25">
        <v>5.5059999999999998E-2</v>
      </c>
      <c r="S6" s="25">
        <f t="shared" si="9"/>
        <v>5.5139999999999995E-2</v>
      </c>
      <c r="T6" s="25"/>
      <c r="U6" s="25">
        <f t="shared" si="10"/>
        <v>5.3231869999999994E-2</v>
      </c>
      <c r="V6" s="25">
        <f t="shared" si="11"/>
        <v>1.2259299660999998</v>
      </c>
      <c r="W6" s="25">
        <v>6.0109999999999997E-2</v>
      </c>
      <c r="X6" s="25">
        <f t="shared" si="12"/>
        <v>6.0189999999999994E-2</v>
      </c>
      <c r="Y6" s="25"/>
      <c r="Z6" s="25">
        <f t="shared" si="13"/>
        <v>5.5692469999999994E-2</v>
      </c>
      <c r="AA6" s="25">
        <f t="shared" si="14"/>
        <v>1.2825975840999999</v>
      </c>
      <c r="AB6" s="25">
        <v>-1.2999999999999999E-4</v>
      </c>
      <c r="AC6" s="25">
        <f t="shared" si="15"/>
        <v>-7.9999999999999993E-5</v>
      </c>
    </row>
    <row r="7" spans="1:29" s="15" customFormat="1">
      <c r="A7" s="18">
        <v>255</v>
      </c>
      <c r="B7" s="25">
        <v>5.0000000000000002E-5</v>
      </c>
      <c r="C7" s="25">
        <v>5.5390000000000002E-2</v>
      </c>
      <c r="D7" s="25">
        <f t="shared" si="0"/>
        <v>5.5465E-2</v>
      </c>
      <c r="E7" s="25"/>
      <c r="F7" s="25">
        <f t="shared" si="1"/>
        <v>5.4574999999999999E-2</v>
      </c>
      <c r="G7" s="25">
        <f t="shared" si="2"/>
        <v>1.25686225</v>
      </c>
      <c r="H7" s="25">
        <v>5.5739999999999998E-2</v>
      </c>
      <c r="I7" s="25">
        <f t="shared" si="3"/>
        <v>5.5814999999999997E-2</v>
      </c>
      <c r="J7" s="25"/>
      <c r="K7" s="25">
        <f t="shared" si="4"/>
        <v>5.3172669999999998E-2</v>
      </c>
      <c r="L7" s="25">
        <f t="shared" si="5"/>
        <v>1.2245665901</v>
      </c>
      <c r="M7" s="25">
        <v>5.5640000000000002E-2</v>
      </c>
      <c r="N7" s="25">
        <f t="shared" si="6"/>
        <v>5.5715000000000001E-2</v>
      </c>
      <c r="O7" s="25"/>
      <c r="P7" s="25">
        <f t="shared" si="7"/>
        <v>5.3922280000000003E-2</v>
      </c>
      <c r="Q7" s="25">
        <f t="shared" si="8"/>
        <v>1.2418301084000001</v>
      </c>
      <c r="R7" s="25">
        <v>5.425E-2</v>
      </c>
      <c r="S7" s="25">
        <f t="shared" si="9"/>
        <v>5.4324999999999998E-2</v>
      </c>
      <c r="T7" s="25"/>
      <c r="U7" s="25">
        <f t="shared" si="10"/>
        <v>5.2416869999999997E-2</v>
      </c>
      <c r="V7" s="25">
        <f t="shared" si="11"/>
        <v>1.2071605161000001</v>
      </c>
      <c r="W7" s="25">
        <v>5.9209999999999999E-2</v>
      </c>
      <c r="X7" s="25">
        <f t="shared" si="12"/>
        <v>5.9284999999999997E-2</v>
      </c>
      <c r="Y7" s="25"/>
      <c r="Z7" s="25">
        <f t="shared" si="13"/>
        <v>5.4787469999999998E-2</v>
      </c>
      <c r="AA7" s="25">
        <f t="shared" si="14"/>
        <v>1.2617554340999999</v>
      </c>
      <c r="AB7" s="25">
        <v>-2.0000000000000001E-4</v>
      </c>
      <c r="AC7" s="25">
        <f t="shared" si="15"/>
        <v>-7.5000000000000007E-5</v>
      </c>
    </row>
    <row r="8" spans="1:29" s="15" customFormat="1">
      <c r="A8" s="18">
        <v>256</v>
      </c>
      <c r="B8" s="25">
        <v>2.0000000000000002E-5</v>
      </c>
      <c r="C8" s="25">
        <v>5.4289999999999998E-2</v>
      </c>
      <c r="D8" s="25">
        <f t="shared" si="0"/>
        <v>5.4314499999999995E-2</v>
      </c>
      <c r="E8" s="25"/>
      <c r="F8" s="25">
        <f t="shared" si="1"/>
        <v>5.3424499999999993E-2</v>
      </c>
      <c r="G8" s="25">
        <f t="shared" si="2"/>
        <v>1.230366235</v>
      </c>
      <c r="H8" s="25">
        <v>5.5210000000000002E-2</v>
      </c>
      <c r="I8" s="25">
        <f t="shared" si="3"/>
        <v>5.5234499999999999E-2</v>
      </c>
      <c r="J8" s="25"/>
      <c r="K8" s="25">
        <f t="shared" si="4"/>
        <v>5.2592170000000001E-2</v>
      </c>
      <c r="L8" s="25">
        <f t="shared" si="5"/>
        <v>1.2111976751</v>
      </c>
      <c r="M8" s="25">
        <v>5.5160000000000001E-2</v>
      </c>
      <c r="N8" s="25">
        <f t="shared" si="6"/>
        <v>5.5184499999999997E-2</v>
      </c>
      <c r="O8" s="25"/>
      <c r="P8" s="25">
        <f t="shared" si="7"/>
        <v>5.339178E-2</v>
      </c>
      <c r="Q8" s="25">
        <f t="shared" si="8"/>
        <v>1.2296126934</v>
      </c>
      <c r="R8" s="25">
        <v>5.3150000000000003E-2</v>
      </c>
      <c r="S8" s="25">
        <f t="shared" si="9"/>
        <v>5.31745E-2</v>
      </c>
      <c r="T8" s="25"/>
      <c r="U8" s="25">
        <f t="shared" si="10"/>
        <v>5.1266369999999999E-2</v>
      </c>
      <c r="V8" s="25">
        <f t="shared" si="11"/>
        <v>1.1806645011000001</v>
      </c>
      <c r="W8" s="25">
        <v>5.8200000000000002E-2</v>
      </c>
      <c r="X8" s="25">
        <f t="shared" si="12"/>
        <v>5.8224499999999998E-2</v>
      </c>
      <c r="Y8" s="25"/>
      <c r="Z8" s="25">
        <f t="shared" si="13"/>
        <v>5.3726969999999999E-2</v>
      </c>
      <c r="AA8" s="25">
        <f t="shared" si="14"/>
        <v>1.2373321191</v>
      </c>
      <c r="AB8" s="25">
        <v>-6.8999999999999997E-5</v>
      </c>
      <c r="AC8" s="25">
        <f t="shared" si="15"/>
        <v>-2.4499999999999999E-5</v>
      </c>
    </row>
    <row r="9" spans="1:29" s="15" customFormat="1">
      <c r="A9" s="18">
        <v>257</v>
      </c>
      <c r="B9" s="25">
        <v>-1.2E-4</v>
      </c>
      <c r="C9" s="25">
        <v>5.3400000000000003E-2</v>
      </c>
      <c r="D9" s="25">
        <f t="shared" si="0"/>
        <v>5.3560000000000003E-2</v>
      </c>
      <c r="E9" s="25"/>
      <c r="F9" s="25">
        <f t="shared" si="1"/>
        <v>5.2670000000000002E-2</v>
      </c>
      <c r="G9" s="25">
        <f t="shared" si="2"/>
        <v>1.2129901000000001</v>
      </c>
      <c r="H9" s="25">
        <v>5.3809999999999997E-2</v>
      </c>
      <c r="I9" s="25">
        <f t="shared" si="3"/>
        <v>5.3969999999999997E-2</v>
      </c>
      <c r="J9" s="25"/>
      <c r="K9" s="25">
        <f t="shared" si="4"/>
        <v>5.1327669999999999E-2</v>
      </c>
      <c r="L9" s="25">
        <f t="shared" si="5"/>
        <v>1.1820762401</v>
      </c>
      <c r="M9" s="25">
        <v>5.3809999999999997E-2</v>
      </c>
      <c r="N9" s="25">
        <f t="shared" si="6"/>
        <v>5.3969999999999997E-2</v>
      </c>
      <c r="O9" s="25"/>
      <c r="P9" s="25">
        <f t="shared" si="7"/>
        <v>5.2177279999999999E-2</v>
      </c>
      <c r="Q9" s="25">
        <f t="shared" si="8"/>
        <v>1.2016427584</v>
      </c>
      <c r="R9" s="25">
        <v>5.2380000000000003E-2</v>
      </c>
      <c r="S9" s="25">
        <f t="shared" si="9"/>
        <v>5.2540000000000003E-2</v>
      </c>
      <c r="T9" s="25"/>
      <c r="U9" s="25">
        <f t="shared" si="10"/>
        <v>5.0631870000000002E-2</v>
      </c>
      <c r="V9" s="25">
        <f t="shared" si="11"/>
        <v>1.1660519661000002</v>
      </c>
      <c r="W9" s="25">
        <v>5.7430000000000002E-2</v>
      </c>
      <c r="X9" s="25">
        <f t="shared" si="12"/>
        <v>5.7590000000000002E-2</v>
      </c>
      <c r="Y9" s="25"/>
      <c r="Z9" s="25">
        <f t="shared" si="13"/>
        <v>5.3092470000000003E-2</v>
      </c>
      <c r="AA9" s="25">
        <f t="shared" si="14"/>
        <v>1.2227195841</v>
      </c>
      <c r="AB9" s="25">
        <v>-2.0000000000000001E-4</v>
      </c>
      <c r="AC9" s="25">
        <f t="shared" si="15"/>
        <v>-1.6000000000000001E-4</v>
      </c>
    </row>
    <row r="10" spans="1:29" s="15" customFormat="1">
      <c r="A10" s="18">
        <v>258</v>
      </c>
      <c r="B10" s="25">
        <v>-5.0000000000000002E-5</v>
      </c>
      <c r="C10" s="25">
        <v>5.237E-2</v>
      </c>
      <c r="D10" s="25">
        <f t="shared" si="0"/>
        <v>5.2435000000000002E-2</v>
      </c>
      <c r="E10" s="25"/>
      <c r="F10" s="25">
        <f t="shared" si="1"/>
        <v>5.1545000000000001E-2</v>
      </c>
      <c r="G10" s="25">
        <f t="shared" si="2"/>
        <v>1.1870813500000001</v>
      </c>
      <c r="H10" s="25">
        <v>5.3530000000000001E-2</v>
      </c>
      <c r="I10" s="25">
        <f t="shared" si="3"/>
        <v>5.3595000000000004E-2</v>
      </c>
      <c r="J10" s="25"/>
      <c r="K10" s="25">
        <f t="shared" si="4"/>
        <v>5.0952670000000005E-2</v>
      </c>
      <c r="L10" s="25">
        <f t="shared" si="5"/>
        <v>1.1734399901000001</v>
      </c>
      <c r="M10" s="25">
        <v>5.3400000000000003E-2</v>
      </c>
      <c r="N10" s="25">
        <f t="shared" si="6"/>
        <v>5.3465000000000006E-2</v>
      </c>
      <c r="O10" s="25"/>
      <c r="P10" s="25">
        <f t="shared" si="7"/>
        <v>5.1672280000000008E-2</v>
      </c>
      <c r="Q10" s="25">
        <f t="shared" si="8"/>
        <v>1.1900126084000002</v>
      </c>
      <c r="R10" s="25">
        <v>5.1389999999999998E-2</v>
      </c>
      <c r="S10" s="25">
        <f t="shared" si="9"/>
        <v>5.1455000000000001E-2</v>
      </c>
      <c r="T10" s="25"/>
      <c r="U10" s="25">
        <f t="shared" si="10"/>
        <v>4.954687E-2</v>
      </c>
      <c r="V10" s="25">
        <f t="shared" si="11"/>
        <v>1.1410644161000001</v>
      </c>
      <c r="W10" s="25">
        <v>5.638E-2</v>
      </c>
      <c r="X10" s="25">
        <f t="shared" si="12"/>
        <v>5.6445000000000002E-2</v>
      </c>
      <c r="Y10" s="25"/>
      <c r="Z10" s="25">
        <f t="shared" si="13"/>
        <v>5.1947470000000003E-2</v>
      </c>
      <c r="AA10" s="25">
        <f t="shared" si="14"/>
        <v>1.1963502341000001</v>
      </c>
      <c r="AB10" s="25">
        <v>-8.0000000000000007E-5</v>
      </c>
      <c r="AC10" s="25">
        <f t="shared" si="15"/>
        <v>-6.5000000000000008E-5</v>
      </c>
    </row>
    <row r="11" spans="1:29" s="15" customFormat="1">
      <c r="A11" s="18">
        <v>259</v>
      </c>
      <c r="B11" s="25">
        <v>6.8999999999999997E-5</v>
      </c>
      <c r="C11" s="25">
        <v>5.1549999999999999E-2</v>
      </c>
      <c r="D11" s="25">
        <f t="shared" si="0"/>
        <v>5.1540499999999996E-2</v>
      </c>
      <c r="E11" s="25"/>
      <c r="F11" s="25">
        <f t="shared" si="1"/>
        <v>5.0650499999999994E-2</v>
      </c>
      <c r="G11" s="25">
        <f t="shared" si="2"/>
        <v>1.166481015</v>
      </c>
      <c r="H11" s="25">
        <v>5.2170000000000001E-2</v>
      </c>
      <c r="I11" s="25">
        <f t="shared" si="3"/>
        <v>5.2160499999999999E-2</v>
      </c>
      <c r="J11" s="25"/>
      <c r="K11" s="25">
        <f t="shared" si="4"/>
        <v>4.951817E-2</v>
      </c>
      <c r="L11" s="25">
        <f t="shared" si="5"/>
        <v>1.1404034551</v>
      </c>
      <c r="M11" s="25">
        <v>5.2260000000000001E-2</v>
      </c>
      <c r="N11" s="25">
        <f t="shared" si="6"/>
        <v>5.2250499999999998E-2</v>
      </c>
      <c r="O11" s="25"/>
      <c r="P11" s="25">
        <f t="shared" si="7"/>
        <v>5.0457780000000001E-2</v>
      </c>
      <c r="Q11" s="25">
        <f t="shared" si="8"/>
        <v>1.1620426734</v>
      </c>
      <c r="R11" s="25">
        <v>5.0680000000000003E-2</v>
      </c>
      <c r="S11" s="25">
        <f t="shared" si="9"/>
        <v>5.06705E-2</v>
      </c>
      <c r="T11" s="25"/>
      <c r="U11" s="25">
        <f t="shared" si="10"/>
        <v>4.8762369999999999E-2</v>
      </c>
      <c r="V11" s="25">
        <f t="shared" si="11"/>
        <v>1.1229973811</v>
      </c>
      <c r="W11" s="25">
        <v>5.5879999999999999E-2</v>
      </c>
      <c r="X11" s="25">
        <f t="shared" si="12"/>
        <v>5.5870499999999997E-2</v>
      </c>
      <c r="Y11" s="25"/>
      <c r="Z11" s="25">
        <f t="shared" si="13"/>
        <v>5.1372969999999997E-2</v>
      </c>
      <c r="AA11" s="25">
        <f t="shared" si="14"/>
        <v>1.1831194991</v>
      </c>
      <c r="AB11" s="25">
        <v>-5.0000000000000002E-5</v>
      </c>
      <c r="AC11" s="25">
        <f t="shared" si="15"/>
        <v>9.4999999999999971E-6</v>
      </c>
    </row>
    <row r="12" spans="1:29" s="15" customFormat="1">
      <c r="A12" s="18">
        <v>260</v>
      </c>
      <c r="B12" s="25">
        <v>0</v>
      </c>
      <c r="C12" s="25">
        <v>5.0430000000000003E-2</v>
      </c>
      <c r="D12" s="25">
        <f t="shared" si="0"/>
        <v>5.0509999999999999E-2</v>
      </c>
      <c r="E12" s="25"/>
      <c r="F12" s="25">
        <f t="shared" si="1"/>
        <v>4.9619999999999997E-2</v>
      </c>
      <c r="G12" s="25">
        <f t="shared" si="2"/>
        <v>1.1427486</v>
      </c>
      <c r="H12" s="25">
        <v>5.1580000000000001E-2</v>
      </c>
      <c r="I12" s="25">
        <f t="shared" si="3"/>
        <v>5.1659999999999998E-2</v>
      </c>
      <c r="J12" s="25"/>
      <c r="K12" s="25">
        <f t="shared" si="4"/>
        <v>4.9017669999999999E-2</v>
      </c>
      <c r="L12" s="25">
        <f t="shared" si="5"/>
        <v>1.1288769401000001</v>
      </c>
      <c r="M12" s="25">
        <v>5.1769999999999997E-2</v>
      </c>
      <c r="N12" s="25">
        <f t="shared" si="6"/>
        <v>5.1849999999999993E-2</v>
      </c>
      <c r="O12" s="25"/>
      <c r="P12" s="25">
        <f t="shared" si="7"/>
        <v>5.0057279999999996E-2</v>
      </c>
      <c r="Q12" s="25">
        <f t="shared" si="8"/>
        <v>1.1528191584</v>
      </c>
      <c r="R12" s="25">
        <v>4.9549999999999997E-2</v>
      </c>
      <c r="S12" s="25">
        <f t="shared" si="9"/>
        <v>4.9629999999999994E-2</v>
      </c>
      <c r="T12" s="25"/>
      <c r="U12" s="25">
        <f t="shared" si="10"/>
        <v>4.7721869999999993E-2</v>
      </c>
      <c r="V12" s="25">
        <f t="shared" si="11"/>
        <v>1.0990346660999999</v>
      </c>
      <c r="W12" s="25">
        <v>5.4850000000000003E-2</v>
      </c>
      <c r="X12" s="25">
        <f t="shared" si="12"/>
        <v>5.493E-2</v>
      </c>
      <c r="Y12" s="25"/>
      <c r="Z12" s="25">
        <f t="shared" si="13"/>
        <v>5.043247E-2</v>
      </c>
      <c r="AA12" s="25">
        <f t="shared" si="14"/>
        <v>1.1614597841000001</v>
      </c>
      <c r="AB12" s="25">
        <v>-1.6000000000000001E-4</v>
      </c>
      <c r="AC12" s="25">
        <f t="shared" si="15"/>
        <v>-8.0000000000000007E-5</v>
      </c>
    </row>
    <row r="13" spans="1:29" s="15" customFormat="1">
      <c r="A13" s="18">
        <v>261</v>
      </c>
      <c r="B13" s="25">
        <v>8.0000000000000007E-5</v>
      </c>
      <c r="C13" s="25">
        <v>4.9869999999999998E-2</v>
      </c>
      <c r="D13" s="25">
        <f t="shared" si="0"/>
        <v>4.9929999999999995E-2</v>
      </c>
      <c r="E13" s="25"/>
      <c r="F13" s="25">
        <f t="shared" si="1"/>
        <v>4.9039999999999993E-2</v>
      </c>
      <c r="G13" s="25">
        <f t="shared" si="2"/>
        <v>1.1293911999999999</v>
      </c>
      <c r="H13" s="25">
        <v>5.0610000000000002E-2</v>
      </c>
      <c r="I13" s="25">
        <f t="shared" si="3"/>
        <v>5.067E-2</v>
      </c>
      <c r="J13" s="25"/>
      <c r="K13" s="25">
        <f t="shared" si="4"/>
        <v>4.8027670000000001E-2</v>
      </c>
      <c r="L13" s="25">
        <f t="shared" si="5"/>
        <v>1.1060772401000001</v>
      </c>
      <c r="M13" s="25">
        <v>5.067E-2</v>
      </c>
      <c r="N13" s="25">
        <f t="shared" si="6"/>
        <v>5.0729999999999997E-2</v>
      </c>
      <c r="O13" s="25"/>
      <c r="P13" s="25">
        <f t="shared" si="7"/>
        <v>4.893728E-2</v>
      </c>
      <c r="Q13" s="25">
        <f t="shared" si="8"/>
        <v>1.1270255584</v>
      </c>
      <c r="R13" s="25">
        <v>4.9059999999999999E-2</v>
      </c>
      <c r="S13" s="25">
        <f t="shared" si="9"/>
        <v>4.9119999999999997E-2</v>
      </c>
      <c r="T13" s="25"/>
      <c r="U13" s="25">
        <f t="shared" si="10"/>
        <v>4.7211869999999996E-2</v>
      </c>
      <c r="V13" s="25">
        <f t="shared" si="11"/>
        <v>1.0872893661</v>
      </c>
      <c r="W13" s="25">
        <v>5.441E-2</v>
      </c>
      <c r="X13" s="25">
        <f t="shared" si="12"/>
        <v>5.4469999999999998E-2</v>
      </c>
      <c r="Y13" s="25"/>
      <c r="Z13" s="25">
        <f t="shared" si="13"/>
        <v>4.9972469999999998E-2</v>
      </c>
      <c r="AA13" s="25">
        <f t="shared" si="14"/>
        <v>1.1508659841</v>
      </c>
      <c r="AB13" s="25">
        <v>-2.0000000000000001E-4</v>
      </c>
      <c r="AC13" s="25">
        <f t="shared" si="15"/>
        <v>-6.0000000000000002E-5</v>
      </c>
    </row>
    <row r="14" spans="1:29" s="15" customFormat="1">
      <c r="A14" s="18">
        <v>262</v>
      </c>
      <c r="B14" s="25">
        <v>1.4999999999999999E-4</v>
      </c>
      <c r="C14" s="25">
        <v>4.8890000000000003E-2</v>
      </c>
      <c r="D14" s="25">
        <f t="shared" si="0"/>
        <v>4.8890000000000003E-2</v>
      </c>
      <c r="E14" s="25"/>
      <c r="F14" s="25">
        <f t="shared" si="1"/>
        <v>4.8000000000000001E-2</v>
      </c>
      <c r="G14" s="25">
        <f t="shared" si="2"/>
        <v>1.10544</v>
      </c>
      <c r="H14" s="25">
        <v>5.0259999999999999E-2</v>
      </c>
      <c r="I14" s="25">
        <f t="shared" si="3"/>
        <v>5.0259999999999999E-2</v>
      </c>
      <c r="J14" s="25"/>
      <c r="K14" s="25">
        <f t="shared" si="4"/>
        <v>4.7617670000000001E-2</v>
      </c>
      <c r="L14" s="25">
        <f t="shared" si="5"/>
        <v>1.0966349401000002</v>
      </c>
      <c r="M14" s="25">
        <v>5.0189999999999999E-2</v>
      </c>
      <c r="N14" s="25">
        <f t="shared" si="6"/>
        <v>5.0189999999999999E-2</v>
      </c>
      <c r="O14" s="25"/>
      <c r="P14" s="25">
        <f t="shared" si="7"/>
        <v>4.8397280000000001E-2</v>
      </c>
      <c r="Q14" s="25">
        <f t="shared" si="8"/>
        <v>1.1145893584000002</v>
      </c>
      <c r="R14" s="25">
        <v>4.8149999999999998E-2</v>
      </c>
      <c r="S14" s="25">
        <f t="shared" si="9"/>
        <v>4.8149999999999998E-2</v>
      </c>
      <c r="T14" s="25"/>
      <c r="U14" s="25">
        <f t="shared" si="10"/>
        <v>4.6241869999999997E-2</v>
      </c>
      <c r="V14" s="25">
        <f t="shared" si="11"/>
        <v>1.0649502661000001</v>
      </c>
      <c r="W14" s="25">
        <v>5.3420000000000002E-2</v>
      </c>
      <c r="X14" s="25">
        <f t="shared" si="12"/>
        <v>5.3420000000000002E-2</v>
      </c>
      <c r="Y14" s="25"/>
      <c r="Z14" s="25">
        <f t="shared" si="13"/>
        <v>4.8922470000000003E-2</v>
      </c>
      <c r="AA14" s="25">
        <f t="shared" si="14"/>
        <v>1.1266844841000001</v>
      </c>
      <c r="AB14" s="25">
        <v>-1.4999999999999999E-4</v>
      </c>
      <c r="AC14" s="25">
        <f t="shared" si="15"/>
        <v>0</v>
      </c>
    </row>
    <row r="15" spans="1:29" s="15" customFormat="1">
      <c r="A15" s="18">
        <v>263</v>
      </c>
      <c r="B15" s="25">
        <v>1.7000000000000001E-4</v>
      </c>
      <c r="C15" s="25">
        <v>4.8000000000000001E-2</v>
      </c>
      <c r="D15" s="25">
        <f t="shared" si="0"/>
        <v>4.7969999999999999E-2</v>
      </c>
      <c r="E15" s="25"/>
      <c r="F15" s="25">
        <f t="shared" si="1"/>
        <v>4.7079999999999997E-2</v>
      </c>
      <c r="G15" s="25">
        <f t="shared" si="2"/>
        <v>1.0842524</v>
      </c>
      <c r="H15" s="25">
        <v>4.904E-2</v>
      </c>
      <c r="I15" s="25">
        <f t="shared" si="3"/>
        <v>4.9009999999999998E-2</v>
      </c>
      <c r="J15" s="25"/>
      <c r="K15" s="25">
        <f t="shared" si="4"/>
        <v>4.636767E-2</v>
      </c>
      <c r="L15" s="25">
        <f t="shared" si="5"/>
        <v>1.0678474401</v>
      </c>
      <c r="M15" s="25">
        <v>4.8939999999999997E-2</v>
      </c>
      <c r="N15" s="25">
        <f t="shared" si="6"/>
        <v>4.8909999999999995E-2</v>
      </c>
      <c r="O15" s="25"/>
      <c r="P15" s="25">
        <f t="shared" si="7"/>
        <v>4.7117279999999997E-2</v>
      </c>
      <c r="Q15" s="25">
        <f t="shared" si="8"/>
        <v>1.0851109584</v>
      </c>
      <c r="R15" s="25">
        <v>4.7449999999999999E-2</v>
      </c>
      <c r="S15" s="25">
        <f t="shared" si="9"/>
        <v>4.7419999999999997E-2</v>
      </c>
      <c r="T15" s="25"/>
      <c r="U15" s="25">
        <f t="shared" si="10"/>
        <v>4.5511869999999996E-2</v>
      </c>
      <c r="V15" s="25">
        <f t="shared" si="11"/>
        <v>1.0481383660999999</v>
      </c>
      <c r="W15" s="25">
        <v>5.2639999999999999E-2</v>
      </c>
      <c r="X15" s="25">
        <f t="shared" si="12"/>
        <v>5.2609999999999997E-2</v>
      </c>
      <c r="Y15" s="25"/>
      <c r="Z15" s="25">
        <f t="shared" si="13"/>
        <v>4.8112469999999997E-2</v>
      </c>
      <c r="AA15" s="25">
        <f t="shared" si="14"/>
        <v>1.1080301841</v>
      </c>
      <c r="AB15" s="25">
        <v>-1.1E-4</v>
      </c>
      <c r="AC15" s="25">
        <f t="shared" si="15"/>
        <v>3.0000000000000004E-5</v>
      </c>
    </row>
    <row r="16" spans="1:29" s="15" customFormat="1">
      <c r="A16" s="18">
        <v>264</v>
      </c>
      <c r="B16" s="25">
        <v>1.4999999999999999E-4</v>
      </c>
      <c r="C16" s="25">
        <v>4.7280000000000003E-2</v>
      </c>
      <c r="D16" s="25">
        <f t="shared" si="0"/>
        <v>4.727E-2</v>
      </c>
      <c r="E16" s="25"/>
      <c r="F16" s="25">
        <f t="shared" si="1"/>
        <v>4.6379999999999998E-2</v>
      </c>
      <c r="G16" s="25">
        <f t="shared" si="2"/>
        <v>1.0681314</v>
      </c>
      <c r="H16" s="25">
        <v>4.8660000000000002E-2</v>
      </c>
      <c r="I16" s="25">
        <f t="shared" si="3"/>
        <v>4.8649999999999999E-2</v>
      </c>
      <c r="J16" s="25"/>
      <c r="K16" s="25">
        <f t="shared" si="4"/>
        <v>4.6007670000000001E-2</v>
      </c>
      <c r="L16" s="25">
        <f t="shared" si="5"/>
        <v>1.0595566401000001</v>
      </c>
      <c r="M16" s="25">
        <v>4.8649999999999999E-2</v>
      </c>
      <c r="N16" s="25">
        <f t="shared" si="6"/>
        <v>4.8639999999999996E-2</v>
      </c>
      <c r="O16" s="25"/>
      <c r="P16" s="25">
        <f t="shared" si="7"/>
        <v>4.6847279999999998E-2</v>
      </c>
      <c r="Q16" s="25">
        <f t="shared" si="8"/>
        <v>1.0788928583999999</v>
      </c>
      <c r="R16" s="25">
        <v>4.6420000000000003E-2</v>
      </c>
      <c r="S16" s="25">
        <f t="shared" si="9"/>
        <v>4.641E-2</v>
      </c>
      <c r="T16" s="25"/>
      <c r="U16" s="25">
        <f t="shared" si="10"/>
        <v>4.4501869999999999E-2</v>
      </c>
      <c r="V16" s="25">
        <f t="shared" si="11"/>
        <v>1.0248780661000001</v>
      </c>
      <c r="W16" s="25">
        <v>5.1900000000000002E-2</v>
      </c>
      <c r="X16" s="25">
        <f t="shared" si="12"/>
        <v>5.1889999999999999E-2</v>
      </c>
      <c r="Y16" s="25"/>
      <c r="Z16" s="25">
        <f t="shared" si="13"/>
        <v>4.7392469999999999E-2</v>
      </c>
      <c r="AA16" s="25">
        <f t="shared" si="14"/>
        <v>1.0914485841000001</v>
      </c>
      <c r="AB16" s="25">
        <v>-1.2999999999999999E-4</v>
      </c>
      <c r="AC16" s="25">
        <f t="shared" si="15"/>
        <v>9.9999999999999991E-6</v>
      </c>
    </row>
    <row r="17" spans="1:29" s="15" customFormat="1">
      <c r="A17" s="18">
        <v>265</v>
      </c>
      <c r="B17" s="25">
        <v>5.0000000000000002E-5</v>
      </c>
      <c r="C17" s="25">
        <v>4.6179999999999999E-2</v>
      </c>
      <c r="D17" s="25">
        <f t="shared" si="0"/>
        <v>4.6289999999999998E-2</v>
      </c>
      <c r="E17" s="25"/>
      <c r="F17" s="25">
        <f t="shared" si="1"/>
        <v>4.5399999999999996E-2</v>
      </c>
      <c r="G17" s="25">
        <f t="shared" si="2"/>
        <v>1.0455619999999999</v>
      </c>
      <c r="H17" s="25">
        <v>4.7239999999999997E-2</v>
      </c>
      <c r="I17" s="25">
        <f t="shared" si="3"/>
        <v>4.7349999999999996E-2</v>
      </c>
      <c r="J17" s="25"/>
      <c r="K17" s="25">
        <f t="shared" si="4"/>
        <v>4.4707669999999998E-2</v>
      </c>
      <c r="L17" s="25">
        <f t="shared" si="5"/>
        <v>1.0296176400999999</v>
      </c>
      <c r="M17" s="25">
        <v>4.7260000000000003E-2</v>
      </c>
      <c r="N17" s="25">
        <f t="shared" si="6"/>
        <v>4.7370000000000002E-2</v>
      </c>
      <c r="O17" s="25"/>
      <c r="P17" s="25">
        <f t="shared" si="7"/>
        <v>4.5577280000000005E-2</v>
      </c>
      <c r="Q17" s="25">
        <f t="shared" si="8"/>
        <v>1.0496447584000002</v>
      </c>
      <c r="R17" s="25">
        <v>4.5780000000000001E-2</v>
      </c>
      <c r="S17" s="25">
        <f t="shared" si="9"/>
        <v>4.589E-2</v>
      </c>
      <c r="T17" s="25"/>
      <c r="U17" s="25">
        <f t="shared" si="10"/>
        <v>4.3981869999999999E-2</v>
      </c>
      <c r="V17" s="25">
        <f t="shared" si="11"/>
        <v>1.0129024661000001</v>
      </c>
      <c r="W17" s="25">
        <v>5.0999999999999997E-2</v>
      </c>
      <c r="X17" s="25">
        <f t="shared" si="12"/>
        <v>5.1109999999999996E-2</v>
      </c>
      <c r="Y17" s="25"/>
      <c r="Z17" s="25">
        <f t="shared" si="13"/>
        <v>4.6612469999999996E-2</v>
      </c>
      <c r="AA17" s="25">
        <f t="shared" si="14"/>
        <v>1.0734851840999999</v>
      </c>
      <c r="AB17" s="25">
        <v>-2.7E-4</v>
      </c>
      <c r="AC17" s="25">
        <f t="shared" si="15"/>
        <v>-1.1E-4</v>
      </c>
    </row>
    <row r="18" spans="1:29" s="15" customFormat="1">
      <c r="A18" s="18">
        <v>266</v>
      </c>
      <c r="B18" s="25">
        <v>-1.8000000000000001E-4</v>
      </c>
      <c r="C18" s="25">
        <v>4.5190000000000001E-2</v>
      </c>
      <c r="D18" s="25">
        <f t="shared" si="0"/>
        <v>4.5420000000000002E-2</v>
      </c>
      <c r="E18" s="25"/>
      <c r="F18" s="25">
        <f t="shared" si="1"/>
        <v>4.453E-2</v>
      </c>
      <c r="G18" s="25">
        <f t="shared" si="2"/>
        <v>1.0255259000000001</v>
      </c>
      <c r="H18" s="25">
        <v>4.6820000000000001E-2</v>
      </c>
      <c r="I18" s="25">
        <f t="shared" si="3"/>
        <v>4.7050000000000002E-2</v>
      </c>
      <c r="J18" s="25"/>
      <c r="K18" s="25">
        <f t="shared" si="4"/>
        <v>4.4407670000000003E-2</v>
      </c>
      <c r="L18" s="25">
        <f t="shared" si="5"/>
        <v>1.0227086401000001</v>
      </c>
      <c r="M18" s="25">
        <v>4.6730000000000001E-2</v>
      </c>
      <c r="N18" s="25">
        <f t="shared" si="6"/>
        <v>4.6960000000000002E-2</v>
      </c>
      <c r="O18" s="25"/>
      <c r="P18" s="25">
        <f t="shared" si="7"/>
        <v>4.5167280000000004E-2</v>
      </c>
      <c r="Q18" s="25">
        <f t="shared" si="8"/>
        <v>1.0402024584000003</v>
      </c>
      <c r="R18" s="25">
        <v>4.4679999999999997E-2</v>
      </c>
      <c r="S18" s="25">
        <f t="shared" si="9"/>
        <v>4.4909999999999999E-2</v>
      </c>
      <c r="T18" s="25"/>
      <c r="U18" s="25">
        <f t="shared" si="10"/>
        <v>4.3001869999999998E-2</v>
      </c>
      <c r="V18" s="25">
        <f t="shared" si="11"/>
        <v>0.99033306610000005</v>
      </c>
      <c r="W18" s="25">
        <v>5.0250000000000003E-2</v>
      </c>
      <c r="X18" s="25">
        <f t="shared" si="12"/>
        <v>5.0480000000000004E-2</v>
      </c>
      <c r="Y18" s="25"/>
      <c r="Z18" s="25">
        <f t="shared" si="13"/>
        <v>4.5982470000000004E-2</v>
      </c>
      <c r="AA18" s="25">
        <f t="shared" si="14"/>
        <v>1.0589762841000001</v>
      </c>
      <c r="AB18" s="25">
        <v>-2.7999999999999998E-4</v>
      </c>
      <c r="AC18" s="25">
        <f t="shared" si="15"/>
        <v>-2.3000000000000001E-4</v>
      </c>
    </row>
    <row r="19" spans="1:29" s="15" customFormat="1">
      <c r="A19" s="18">
        <v>267</v>
      </c>
      <c r="B19" s="25">
        <v>2.9E-4</v>
      </c>
      <c r="C19" s="25">
        <v>4.4510000000000001E-2</v>
      </c>
      <c r="D19" s="25">
        <f t="shared" si="0"/>
        <v>4.446E-2</v>
      </c>
      <c r="E19" s="25"/>
      <c r="F19" s="25">
        <f t="shared" si="1"/>
        <v>4.3569999999999998E-2</v>
      </c>
      <c r="G19" s="25">
        <f t="shared" si="2"/>
        <v>1.0034171000000001</v>
      </c>
      <c r="H19" s="25">
        <v>4.5769999999999998E-2</v>
      </c>
      <c r="I19" s="25">
        <f t="shared" si="3"/>
        <v>4.5719999999999997E-2</v>
      </c>
      <c r="J19" s="25"/>
      <c r="K19" s="25">
        <f t="shared" si="4"/>
        <v>4.3077669999999998E-2</v>
      </c>
      <c r="L19" s="25">
        <f t="shared" si="5"/>
        <v>0.99207874009999997</v>
      </c>
      <c r="M19" s="25">
        <v>4.5809999999999997E-2</v>
      </c>
      <c r="N19" s="25">
        <f t="shared" si="6"/>
        <v>4.5759999999999995E-2</v>
      </c>
      <c r="O19" s="25"/>
      <c r="P19" s="25">
        <f t="shared" si="7"/>
        <v>4.3967279999999997E-2</v>
      </c>
      <c r="Q19" s="25">
        <f t="shared" si="8"/>
        <v>1.0125664584</v>
      </c>
      <c r="R19" s="25">
        <v>4.4119999999999999E-2</v>
      </c>
      <c r="S19" s="25">
        <f t="shared" si="9"/>
        <v>4.4069999999999998E-2</v>
      </c>
      <c r="T19" s="25"/>
      <c r="U19" s="25">
        <f t="shared" si="10"/>
        <v>4.2161869999999997E-2</v>
      </c>
      <c r="V19" s="25">
        <f t="shared" si="11"/>
        <v>0.97098786609999999</v>
      </c>
      <c r="W19" s="25">
        <v>4.9660000000000003E-2</v>
      </c>
      <c r="X19" s="25">
        <f t="shared" si="12"/>
        <v>4.9610000000000001E-2</v>
      </c>
      <c r="Y19" s="25"/>
      <c r="Z19" s="25">
        <f t="shared" si="13"/>
        <v>4.5112470000000002E-2</v>
      </c>
      <c r="AA19" s="25">
        <f t="shared" si="14"/>
        <v>1.0389401841000001</v>
      </c>
      <c r="AB19" s="25">
        <v>-1.9000000000000001E-4</v>
      </c>
      <c r="AC19" s="25">
        <f t="shared" si="15"/>
        <v>4.9999999999999996E-5</v>
      </c>
    </row>
    <row r="20" spans="1:29" s="15" customFormat="1">
      <c r="A20" s="18">
        <v>268</v>
      </c>
      <c r="B20" s="25">
        <v>-2.0000000000000002E-5</v>
      </c>
      <c r="C20" s="25">
        <v>4.385E-2</v>
      </c>
      <c r="D20" s="25">
        <f t="shared" si="0"/>
        <v>4.4005000000000002E-2</v>
      </c>
      <c r="E20" s="25"/>
      <c r="F20" s="25">
        <f t="shared" si="1"/>
        <v>4.3115000000000001E-2</v>
      </c>
      <c r="G20" s="25">
        <f t="shared" si="2"/>
        <v>0.99293845000000003</v>
      </c>
      <c r="H20" s="25">
        <v>4.5469999999999997E-2</v>
      </c>
      <c r="I20" s="25">
        <f t="shared" si="3"/>
        <v>4.5624999999999999E-2</v>
      </c>
      <c r="J20" s="25"/>
      <c r="K20" s="25">
        <f t="shared" si="4"/>
        <v>4.2982670000000001E-2</v>
      </c>
      <c r="L20" s="25">
        <f t="shared" si="5"/>
        <v>0.98989089010000009</v>
      </c>
      <c r="M20" s="25">
        <v>4.5440000000000001E-2</v>
      </c>
      <c r="N20" s="25">
        <f t="shared" si="6"/>
        <v>4.5595000000000004E-2</v>
      </c>
      <c r="O20" s="25"/>
      <c r="P20" s="25">
        <f t="shared" si="7"/>
        <v>4.3802280000000006E-2</v>
      </c>
      <c r="Q20" s="25">
        <f t="shared" si="8"/>
        <v>1.0087665084000002</v>
      </c>
      <c r="R20" s="25">
        <v>4.3369999999999999E-2</v>
      </c>
      <c r="S20" s="25">
        <f t="shared" si="9"/>
        <v>4.3525000000000001E-2</v>
      </c>
      <c r="T20" s="25"/>
      <c r="U20" s="25">
        <f t="shared" si="10"/>
        <v>4.161687E-2</v>
      </c>
      <c r="V20" s="25">
        <f t="shared" si="11"/>
        <v>0.95843651610000002</v>
      </c>
      <c r="W20" s="25">
        <v>4.8820000000000002E-2</v>
      </c>
      <c r="X20" s="25">
        <f t="shared" si="12"/>
        <v>4.8975000000000005E-2</v>
      </c>
      <c r="Y20" s="25"/>
      <c r="Z20" s="25">
        <f t="shared" si="13"/>
        <v>4.4477470000000005E-2</v>
      </c>
      <c r="AA20" s="25">
        <f t="shared" si="14"/>
        <v>1.0243161341000002</v>
      </c>
      <c r="AB20" s="25">
        <v>-2.9E-4</v>
      </c>
      <c r="AC20" s="25">
        <f t="shared" si="15"/>
        <v>-1.55E-4</v>
      </c>
    </row>
    <row r="21" spans="1:29" s="15" customFormat="1">
      <c r="A21" s="18">
        <v>269</v>
      </c>
      <c r="B21" s="25">
        <v>1.2999999999999999E-4</v>
      </c>
      <c r="C21" s="25">
        <v>4.2810000000000001E-2</v>
      </c>
      <c r="D21" s="25">
        <f t="shared" si="0"/>
        <v>4.2900000000000001E-2</v>
      </c>
      <c r="E21" s="25"/>
      <c r="F21" s="25">
        <f t="shared" si="1"/>
        <v>4.2009999999999999E-2</v>
      </c>
      <c r="G21" s="25">
        <f t="shared" si="2"/>
        <v>0.96749030000000003</v>
      </c>
      <c r="H21" s="25">
        <v>4.4209999999999999E-2</v>
      </c>
      <c r="I21" s="25">
        <f t="shared" si="3"/>
        <v>4.4299999999999999E-2</v>
      </c>
      <c r="J21" s="25"/>
      <c r="K21" s="25">
        <f t="shared" si="4"/>
        <v>4.1657670000000001E-2</v>
      </c>
      <c r="L21" s="25">
        <f t="shared" si="5"/>
        <v>0.95937614010000005</v>
      </c>
      <c r="M21" s="25">
        <v>4.4200000000000003E-2</v>
      </c>
      <c r="N21" s="25">
        <f t="shared" si="6"/>
        <v>4.4290000000000003E-2</v>
      </c>
      <c r="O21" s="25"/>
      <c r="P21" s="25">
        <f t="shared" si="7"/>
        <v>4.2497280000000005E-2</v>
      </c>
      <c r="Q21" s="25">
        <f t="shared" si="8"/>
        <v>0.97871235840000015</v>
      </c>
      <c r="R21" s="25">
        <v>4.2479999999999997E-2</v>
      </c>
      <c r="S21" s="25">
        <f t="shared" si="9"/>
        <v>4.2569999999999997E-2</v>
      </c>
      <c r="T21" s="25"/>
      <c r="U21" s="25">
        <f t="shared" si="10"/>
        <v>4.0661869999999996E-2</v>
      </c>
      <c r="V21" s="25">
        <f t="shared" si="11"/>
        <v>0.93644286609999994</v>
      </c>
      <c r="W21" s="25">
        <v>4.802E-2</v>
      </c>
      <c r="X21" s="25">
        <f t="shared" si="12"/>
        <v>4.811E-2</v>
      </c>
      <c r="Y21" s="25"/>
      <c r="Z21" s="25">
        <f t="shared" si="13"/>
        <v>4.361247E-2</v>
      </c>
      <c r="AA21" s="25">
        <f t="shared" si="14"/>
        <v>1.0043951841000001</v>
      </c>
      <c r="AB21" s="25">
        <v>-3.1E-4</v>
      </c>
      <c r="AC21" s="25">
        <f t="shared" si="15"/>
        <v>-9.0000000000000006E-5</v>
      </c>
    </row>
    <row r="22" spans="1:29" s="15" customFormat="1">
      <c r="A22" s="18">
        <v>270</v>
      </c>
      <c r="B22" s="25">
        <v>2.0000000000000002E-5</v>
      </c>
      <c r="C22" s="25">
        <v>4.1840000000000002E-2</v>
      </c>
      <c r="D22" s="25">
        <f t="shared" si="0"/>
        <v>4.1954999999999999E-2</v>
      </c>
      <c r="E22" s="25"/>
      <c r="F22" s="25">
        <f t="shared" si="1"/>
        <v>4.1064999999999997E-2</v>
      </c>
      <c r="G22" s="25">
        <f t="shared" si="2"/>
        <v>0.94572694999999996</v>
      </c>
      <c r="H22" s="25">
        <v>4.3630000000000002E-2</v>
      </c>
      <c r="I22" s="25">
        <f t="shared" si="3"/>
        <v>4.3744999999999999E-2</v>
      </c>
      <c r="J22" s="25"/>
      <c r="K22" s="25">
        <f t="shared" si="4"/>
        <v>4.1102670000000001E-2</v>
      </c>
      <c r="L22" s="25">
        <f t="shared" si="5"/>
        <v>0.94659449010000007</v>
      </c>
      <c r="M22" s="25">
        <v>4.3619999999999999E-2</v>
      </c>
      <c r="N22" s="25">
        <f t="shared" si="6"/>
        <v>4.3734999999999996E-2</v>
      </c>
      <c r="O22" s="25"/>
      <c r="P22" s="25">
        <f t="shared" si="7"/>
        <v>4.1942279999999998E-2</v>
      </c>
      <c r="Q22" s="25">
        <f t="shared" si="8"/>
        <v>0.96593070840000006</v>
      </c>
      <c r="R22" s="25">
        <v>4.1610000000000001E-2</v>
      </c>
      <c r="S22" s="25">
        <f t="shared" si="9"/>
        <v>4.1724999999999998E-2</v>
      </c>
      <c r="T22" s="25"/>
      <c r="U22" s="25">
        <f t="shared" si="10"/>
        <v>3.9816869999999997E-2</v>
      </c>
      <c r="V22" s="25">
        <f t="shared" si="11"/>
        <v>0.91698251610000003</v>
      </c>
      <c r="W22" s="25">
        <v>4.7390000000000002E-2</v>
      </c>
      <c r="X22" s="25">
        <f t="shared" si="12"/>
        <v>4.7504999999999999E-2</v>
      </c>
      <c r="Y22" s="25"/>
      <c r="Z22" s="25">
        <f t="shared" si="13"/>
        <v>4.3007469999999999E-2</v>
      </c>
      <c r="AA22" s="25">
        <f t="shared" si="14"/>
        <v>0.9904620341</v>
      </c>
      <c r="AB22" s="25">
        <v>-2.5000000000000001E-4</v>
      </c>
      <c r="AC22" s="25">
        <f t="shared" si="15"/>
        <v>-1.15E-4</v>
      </c>
    </row>
    <row r="23" spans="1:29" s="15" customFormat="1">
      <c r="A23" s="18">
        <v>271</v>
      </c>
      <c r="B23" s="25">
        <v>-3.0000000000000001E-5</v>
      </c>
      <c r="C23" s="25">
        <v>4.1079999999999998E-2</v>
      </c>
      <c r="D23" s="25">
        <f t="shared" si="0"/>
        <v>4.1345E-2</v>
      </c>
      <c r="E23" s="25"/>
      <c r="F23" s="25">
        <f t="shared" si="1"/>
        <v>4.0454999999999998E-2</v>
      </c>
      <c r="G23" s="25">
        <f t="shared" si="2"/>
        <v>0.93167865000000005</v>
      </c>
      <c r="H23" s="25">
        <v>4.2680000000000003E-2</v>
      </c>
      <c r="I23" s="25">
        <f t="shared" si="3"/>
        <v>4.2945000000000004E-2</v>
      </c>
      <c r="J23" s="25"/>
      <c r="K23" s="25">
        <f t="shared" si="4"/>
        <v>4.0302670000000006E-2</v>
      </c>
      <c r="L23" s="25">
        <f t="shared" si="5"/>
        <v>0.92817049010000019</v>
      </c>
      <c r="M23" s="25">
        <v>4.265E-2</v>
      </c>
      <c r="N23" s="25">
        <f t="shared" si="6"/>
        <v>4.2915000000000002E-2</v>
      </c>
      <c r="O23" s="25"/>
      <c r="P23" s="25">
        <f t="shared" si="7"/>
        <v>4.1122280000000004E-2</v>
      </c>
      <c r="Q23" s="25">
        <f t="shared" si="8"/>
        <v>0.94704610840000014</v>
      </c>
      <c r="R23" s="25">
        <v>4.0750000000000001E-2</v>
      </c>
      <c r="S23" s="25">
        <f t="shared" si="9"/>
        <v>4.1015000000000003E-2</v>
      </c>
      <c r="T23" s="25"/>
      <c r="U23" s="25">
        <f t="shared" si="10"/>
        <v>3.9106870000000002E-2</v>
      </c>
      <c r="V23" s="25">
        <f t="shared" si="11"/>
        <v>0.90063121610000008</v>
      </c>
      <c r="W23" s="25">
        <v>4.6670000000000003E-2</v>
      </c>
      <c r="X23" s="25">
        <f t="shared" si="12"/>
        <v>4.6935000000000004E-2</v>
      </c>
      <c r="Y23" s="25"/>
      <c r="Z23" s="25">
        <f t="shared" si="13"/>
        <v>4.2437470000000005E-2</v>
      </c>
      <c r="AA23" s="25">
        <f t="shared" si="14"/>
        <v>0.97733493410000016</v>
      </c>
      <c r="AB23" s="25">
        <v>-5.0000000000000001E-4</v>
      </c>
      <c r="AC23" s="25">
        <f t="shared" si="15"/>
        <v>-2.6499999999999999E-4</v>
      </c>
    </row>
    <row r="24" spans="1:29" s="15" customFormat="1">
      <c r="A24" s="18">
        <v>272</v>
      </c>
      <c r="B24" s="25">
        <v>-2.0000000000000002E-5</v>
      </c>
      <c r="C24" s="25">
        <v>4.0399999999999998E-2</v>
      </c>
      <c r="D24" s="25">
        <f t="shared" si="0"/>
        <v>4.0629999999999999E-2</v>
      </c>
      <c r="E24" s="25"/>
      <c r="F24" s="25">
        <f t="shared" si="1"/>
        <v>3.9739999999999998E-2</v>
      </c>
      <c r="G24" s="25">
        <f t="shared" si="2"/>
        <v>0.91521220000000003</v>
      </c>
      <c r="H24" s="25">
        <v>4.2220000000000001E-2</v>
      </c>
      <c r="I24" s="25">
        <f t="shared" si="3"/>
        <v>4.2450000000000002E-2</v>
      </c>
      <c r="J24" s="25"/>
      <c r="K24" s="25">
        <f t="shared" si="4"/>
        <v>3.9807670000000003E-2</v>
      </c>
      <c r="L24" s="25">
        <f t="shared" si="5"/>
        <v>0.91677064010000009</v>
      </c>
      <c r="M24" s="25">
        <v>4.2270000000000002E-2</v>
      </c>
      <c r="N24" s="25">
        <f t="shared" si="6"/>
        <v>4.2500000000000003E-2</v>
      </c>
      <c r="O24" s="25"/>
      <c r="P24" s="25">
        <f t="shared" si="7"/>
        <v>4.0707280000000005E-2</v>
      </c>
      <c r="Q24" s="25">
        <f t="shared" si="8"/>
        <v>0.93748865840000017</v>
      </c>
      <c r="R24" s="25">
        <v>4.011E-2</v>
      </c>
      <c r="S24" s="25">
        <f t="shared" si="9"/>
        <v>4.0340000000000001E-2</v>
      </c>
      <c r="T24" s="25"/>
      <c r="U24" s="25">
        <f t="shared" si="10"/>
        <v>3.843187E-2</v>
      </c>
      <c r="V24" s="25">
        <f t="shared" si="11"/>
        <v>0.88508596610000001</v>
      </c>
      <c r="W24" s="25">
        <v>4.5900000000000003E-2</v>
      </c>
      <c r="X24" s="25">
        <f t="shared" si="12"/>
        <v>4.6130000000000004E-2</v>
      </c>
      <c r="Y24" s="25"/>
      <c r="Z24" s="25">
        <f t="shared" si="13"/>
        <v>4.1632470000000005E-2</v>
      </c>
      <c r="AA24" s="25">
        <f t="shared" si="14"/>
        <v>0.9587957841000001</v>
      </c>
      <c r="AB24" s="25">
        <v>-4.4000000000000002E-4</v>
      </c>
      <c r="AC24" s="25">
        <f t="shared" si="15"/>
        <v>-2.3000000000000001E-4</v>
      </c>
    </row>
    <row r="25" spans="1:29" s="15" customFormat="1">
      <c r="A25" s="18">
        <v>273</v>
      </c>
      <c r="B25" s="25">
        <v>1.3999999999999999E-4</v>
      </c>
      <c r="C25" s="25">
        <v>3.9480000000000001E-2</v>
      </c>
      <c r="D25" s="25">
        <f t="shared" si="0"/>
        <v>3.9565000000000003E-2</v>
      </c>
      <c r="E25" s="25"/>
      <c r="F25" s="25">
        <f t="shared" si="1"/>
        <v>3.8675000000000001E-2</v>
      </c>
      <c r="G25" s="25">
        <f t="shared" si="2"/>
        <v>0.89068525000000009</v>
      </c>
      <c r="H25" s="25">
        <v>4.0939999999999997E-2</v>
      </c>
      <c r="I25" s="25">
        <f t="shared" si="3"/>
        <v>4.1024999999999999E-2</v>
      </c>
      <c r="J25" s="25"/>
      <c r="K25" s="25">
        <f t="shared" si="4"/>
        <v>3.8382670000000001E-2</v>
      </c>
      <c r="L25" s="25">
        <f t="shared" si="5"/>
        <v>0.88395289010000011</v>
      </c>
      <c r="M25" s="25">
        <v>4.0989999999999999E-2</v>
      </c>
      <c r="N25" s="25">
        <f t="shared" si="6"/>
        <v>4.1075E-2</v>
      </c>
      <c r="O25" s="25"/>
      <c r="P25" s="25">
        <f t="shared" si="7"/>
        <v>3.9282280000000003E-2</v>
      </c>
      <c r="Q25" s="25">
        <f t="shared" si="8"/>
        <v>0.90467090840000008</v>
      </c>
      <c r="R25" s="25">
        <v>3.918E-2</v>
      </c>
      <c r="S25" s="25">
        <f t="shared" si="9"/>
        <v>3.9265000000000001E-2</v>
      </c>
      <c r="T25" s="25"/>
      <c r="U25" s="25">
        <f t="shared" si="10"/>
        <v>3.735687E-2</v>
      </c>
      <c r="V25" s="25">
        <f t="shared" si="11"/>
        <v>0.86032871610000006</v>
      </c>
      <c r="W25" s="25">
        <v>4.4920000000000002E-2</v>
      </c>
      <c r="X25" s="25">
        <f t="shared" si="12"/>
        <v>4.5005000000000003E-2</v>
      </c>
      <c r="Y25" s="25"/>
      <c r="Z25" s="25">
        <f t="shared" si="13"/>
        <v>4.0507470000000004E-2</v>
      </c>
      <c r="AA25" s="25">
        <f t="shared" si="14"/>
        <v>0.93288703410000018</v>
      </c>
      <c r="AB25" s="25">
        <v>-3.1E-4</v>
      </c>
      <c r="AC25" s="25">
        <f t="shared" si="15"/>
        <v>-8.5000000000000006E-5</v>
      </c>
    </row>
    <row r="26" spans="1:29" s="15" customFormat="1">
      <c r="A26" s="18">
        <v>274</v>
      </c>
      <c r="B26" s="25">
        <v>8.0000000000000007E-5</v>
      </c>
      <c r="C26" s="25">
        <v>3.8350000000000002E-2</v>
      </c>
      <c r="D26" s="25">
        <f t="shared" si="0"/>
        <v>3.8495000000000001E-2</v>
      </c>
      <c r="E26" s="25"/>
      <c r="F26" s="25">
        <f t="shared" si="1"/>
        <v>3.7605E-2</v>
      </c>
      <c r="G26" s="25">
        <f t="shared" si="2"/>
        <v>0.86604314999999998</v>
      </c>
      <c r="H26" s="25">
        <v>4.0239999999999998E-2</v>
      </c>
      <c r="I26" s="25">
        <f t="shared" si="3"/>
        <v>4.0384999999999997E-2</v>
      </c>
      <c r="J26" s="25"/>
      <c r="K26" s="25">
        <f t="shared" si="4"/>
        <v>3.7742669999999999E-2</v>
      </c>
      <c r="L26" s="25">
        <f t="shared" si="5"/>
        <v>0.86921369010000005</v>
      </c>
      <c r="M26" s="25">
        <v>4.0250000000000001E-2</v>
      </c>
      <c r="N26" s="25">
        <f t="shared" si="6"/>
        <v>4.0395E-2</v>
      </c>
      <c r="O26" s="25"/>
      <c r="P26" s="25">
        <f t="shared" si="7"/>
        <v>3.8602280000000003E-2</v>
      </c>
      <c r="Q26" s="25">
        <f t="shared" si="8"/>
        <v>0.88901050840000007</v>
      </c>
      <c r="R26" s="25">
        <v>3.8269999999999998E-2</v>
      </c>
      <c r="S26" s="25">
        <f t="shared" si="9"/>
        <v>3.8414999999999998E-2</v>
      </c>
      <c r="T26" s="25"/>
      <c r="U26" s="25">
        <f t="shared" si="10"/>
        <v>3.6506869999999997E-2</v>
      </c>
      <c r="V26" s="25">
        <f t="shared" si="11"/>
        <v>0.84075321609999998</v>
      </c>
      <c r="W26" s="25">
        <v>4.3909999999999998E-2</v>
      </c>
      <c r="X26" s="25">
        <f t="shared" si="12"/>
        <v>4.4054999999999997E-2</v>
      </c>
      <c r="Y26" s="25"/>
      <c r="Z26" s="25">
        <f t="shared" si="13"/>
        <v>3.9557469999999997E-2</v>
      </c>
      <c r="AA26" s="25">
        <f t="shared" si="14"/>
        <v>0.91100853409999993</v>
      </c>
      <c r="AB26" s="25">
        <v>-3.6999999999999999E-4</v>
      </c>
      <c r="AC26" s="25">
        <f t="shared" si="15"/>
        <v>-1.45E-4</v>
      </c>
    </row>
    <row r="27" spans="1:29" s="15" customFormat="1">
      <c r="A27" s="19">
        <v>275</v>
      </c>
      <c r="B27" s="25">
        <v>1.6000000000000001E-4</v>
      </c>
      <c r="C27" s="25">
        <v>3.7740000000000003E-2</v>
      </c>
      <c r="D27" s="25">
        <f t="shared" si="0"/>
        <v>3.7850000000000002E-2</v>
      </c>
      <c r="E27" s="25"/>
      <c r="F27" s="25">
        <f t="shared" si="1"/>
        <v>3.696E-2</v>
      </c>
      <c r="G27" s="25">
        <f t="shared" si="2"/>
        <v>0.85118880000000008</v>
      </c>
      <c r="H27" s="25">
        <v>3.9449999999999999E-2</v>
      </c>
      <c r="I27" s="25">
        <f t="shared" si="3"/>
        <v>3.9559999999999998E-2</v>
      </c>
      <c r="J27" s="25"/>
      <c r="K27" s="25">
        <f t="shared" si="4"/>
        <v>3.691767E-2</v>
      </c>
      <c r="L27" s="25">
        <f t="shared" si="5"/>
        <v>0.85021394010000007</v>
      </c>
      <c r="M27" s="25">
        <v>3.9399999999999998E-2</v>
      </c>
      <c r="N27" s="25">
        <f t="shared" si="6"/>
        <v>3.9509999999999997E-2</v>
      </c>
      <c r="O27" s="25"/>
      <c r="P27" s="25">
        <f t="shared" si="7"/>
        <v>3.7717279999999999E-2</v>
      </c>
      <c r="Q27" s="25">
        <f t="shared" si="8"/>
        <v>0.86862895839999998</v>
      </c>
      <c r="R27" s="25">
        <v>3.7609999999999998E-2</v>
      </c>
      <c r="S27" s="25">
        <f t="shared" si="9"/>
        <v>3.7719999999999997E-2</v>
      </c>
      <c r="T27" s="25"/>
      <c r="U27" s="25">
        <f t="shared" si="10"/>
        <v>3.5811869999999996E-2</v>
      </c>
      <c r="V27" s="25">
        <f t="shared" si="11"/>
        <v>0.82474736609999999</v>
      </c>
      <c r="W27" s="25">
        <v>4.3439999999999999E-2</v>
      </c>
      <c r="X27" s="25">
        <f t="shared" si="12"/>
        <v>4.3549999999999998E-2</v>
      </c>
      <c r="Y27" s="25"/>
      <c r="Z27" s="25">
        <f t="shared" si="13"/>
        <v>3.9052469999999999E-2</v>
      </c>
      <c r="AA27" s="25">
        <f t="shared" si="14"/>
        <v>0.89937838410000004</v>
      </c>
      <c r="AB27" s="25">
        <v>-3.8000000000000002E-4</v>
      </c>
      <c r="AC27" s="25">
        <f t="shared" si="15"/>
        <v>-1.1E-4</v>
      </c>
    </row>
    <row r="28" spans="1:29" s="15" customFormat="1">
      <c r="A28" s="19">
        <v>276</v>
      </c>
      <c r="B28" s="25">
        <v>-8.0000000000000007E-5</v>
      </c>
      <c r="C28" s="25">
        <v>3.6700000000000003E-2</v>
      </c>
      <c r="D28" s="25">
        <f t="shared" si="0"/>
        <v>3.703E-2</v>
      </c>
      <c r="E28" s="25"/>
      <c r="F28" s="25">
        <f t="shared" si="1"/>
        <v>3.6139999999999999E-2</v>
      </c>
      <c r="G28" s="25">
        <f t="shared" si="2"/>
        <v>0.83230420000000005</v>
      </c>
      <c r="H28" s="25">
        <v>3.8629999999999998E-2</v>
      </c>
      <c r="I28" s="25">
        <f t="shared" si="3"/>
        <v>3.8959999999999995E-2</v>
      </c>
      <c r="J28" s="25"/>
      <c r="K28" s="25">
        <f t="shared" si="4"/>
        <v>3.6317669999999996E-2</v>
      </c>
      <c r="L28" s="25">
        <f t="shared" si="5"/>
        <v>0.83639594009999996</v>
      </c>
      <c r="M28" s="25">
        <v>3.8690000000000002E-2</v>
      </c>
      <c r="N28" s="25">
        <f t="shared" si="6"/>
        <v>3.9019999999999999E-2</v>
      </c>
      <c r="O28" s="25"/>
      <c r="P28" s="25">
        <f t="shared" si="7"/>
        <v>3.7227280000000001E-2</v>
      </c>
      <c r="Q28" s="25">
        <f t="shared" si="8"/>
        <v>0.85734425840000006</v>
      </c>
      <c r="R28" s="25">
        <v>3.6700000000000003E-2</v>
      </c>
      <c r="S28" s="25">
        <f t="shared" si="9"/>
        <v>3.703E-2</v>
      </c>
      <c r="T28" s="25"/>
      <c r="U28" s="25">
        <f t="shared" si="10"/>
        <v>3.5121869999999999E-2</v>
      </c>
      <c r="V28" s="25">
        <f t="shared" si="11"/>
        <v>0.80885666610000007</v>
      </c>
      <c r="W28" s="25">
        <v>4.2520000000000002E-2</v>
      </c>
      <c r="X28" s="25">
        <f t="shared" si="12"/>
        <v>4.2849999999999999E-2</v>
      </c>
      <c r="Y28" s="25"/>
      <c r="Z28" s="25">
        <f t="shared" si="13"/>
        <v>3.835247E-2</v>
      </c>
      <c r="AA28" s="25">
        <f t="shared" si="14"/>
        <v>0.88325738409999999</v>
      </c>
      <c r="AB28" s="25">
        <v>-5.8E-4</v>
      </c>
      <c r="AC28" s="25">
        <f t="shared" si="15"/>
        <v>-3.3E-4</v>
      </c>
    </row>
    <row r="29" spans="1:29" s="15" customFormat="1">
      <c r="A29" s="19">
        <v>277</v>
      </c>
      <c r="B29" s="25">
        <v>-2.0000000000000002E-5</v>
      </c>
      <c r="C29" s="25">
        <v>3.5729999999999998E-2</v>
      </c>
      <c r="D29" s="25">
        <f t="shared" si="0"/>
        <v>3.6014999999999998E-2</v>
      </c>
      <c r="E29" s="25"/>
      <c r="F29" s="25">
        <f t="shared" si="1"/>
        <v>3.5124999999999997E-2</v>
      </c>
      <c r="G29" s="25">
        <f t="shared" si="2"/>
        <v>0.80892874999999997</v>
      </c>
      <c r="H29" s="25">
        <v>3.755E-2</v>
      </c>
      <c r="I29" s="25">
        <f t="shared" si="3"/>
        <v>3.7835000000000001E-2</v>
      </c>
      <c r="J29" s="25"/>
      <c r="K29" s="25">
        <f t="shared" si="4"/>
        <v>3.5192670000000002E-2</v>
      </c>
      <c r="L29" s="25">
        <f t="shared" si="5"/>
        <v>0.81048719010000014</v>
      </c>
      <c r="M29" s="25">
        <v>3.7589999999999998E-2</v>
      </c>
      <c r="N29" s="25">
        <f t="shared" si="6"/>
        <v>3.7874999999999999E-2</v>
      </c>
      <c r="O29" s="25"/>
      <c r="P29" s="25">
        <f t="shared" si="7"/>
        <v>3.6082280000000001E-2</v>
      </c>
      <c r="Q29" s="25">
        <f t="shared" si="8"/>
        <v>0.8309749084000001</v>
      </c>
      <c r="R29" s="25">
        <v>3.5790000000000002E-2</v>
      </c>
      <c r="S29" s="25">
        <f t="shared" si="9"/>
        <v>3.6075000000000003E-2</v>
      </c>
      <c r="T29" s="25"/>
      <c r="U29" s="25">
        <f t="shared" si="10"/>
        <v>3.4166870000000002E-2</v>
      </c>
      <c r="V29" s="25">
        <f t="shared" si="11"/>
        <v>0.78686301610000009</v>
      </c>
      <c r="W29" s="25">
        <v>4.147E-2</v>
      </c>
      <c r="X29" s="25">
        <f t="shared" si="12"/>
        <v>4.1755E-2</v>
      </c>
      <c r="Y29" s="25"/>
      <c r="Z29" s="25">
        <f t="shared" si="13"/>
        <v>3.7257470000000001E-2</v>
      </c>
      <c r="AA29" s="25">
        <f t="shared" si="14"/>
        <v>0.85803953410000011</v>
      </c>
      <c r="AB29" s="25">
        <v>-5.5000000000000003E-4</v>
      </c>
      <c r="AC29" s="25">
        <f t="shared" si="15"/>
        <v>-2.8500000000000004E-4</v>
      </c>
    </row>
    <row r="30" spans="1:29" s="15" customFormat="1">
      <c r="A30" s="19">
        <v>278</v>
      </c>
      <c r="B30" s="25">
        <v>-2.0000000000000001E-4</v>
      </c>
      <c r="C30" s="25">
        <v>3.4639999999999997E-2</v>
      </c>
      <c r="D30" s="25">
        <f t="shared" si="0"/>
        <v>3.5054999999999996E-2</v>
      </c>
      <c r="E30" s="25"/>
      <c r="F30" s="25">
        <f t="shared" si="1"/>
        <v>3.4164999999999994E-2</v>
      </c>
      <c r="G30" s="25">
        <f t="shared" si="2"/>
        <v>0.78681994999999993</v>
      </c>
      <c r="H30" s="25">
        <v>3.6729999999999999E-2</v>
      </c>
      <c r="I30" s="25">
        <f t="shared" si="3"/>
        <v>3.7144999999999997E-2</v>
      </c>
      <c r="J30" s="25"/>
      <c r="K30" s="25">
        <f t="shared" si="4"/>
        <v>3.4502669999999999E-2</v>
      </c>
      <c r="L30" s="25">
        <f t="shared" si="5"/>
        <v>0.7945964901</v>
      </c>
      <c r="M30" s="25">
        <v>3.6859999999999997E-2</v>
      </c>
      <c r="N30" s="25">
        <f t="shared" si="6"/>
        <v>3.7274999999999996E-2</v>
      </c>
      <c r="O30" s="25"/>
      <c r="P30" s="25">
        <f t="shared" si="7"/>
        <v>3.5482279999999998E-2</v>
      </c>
      <c r="Q30" s="25">
        <f t="shared" si="8"/>
        <v>0.81715690839999999</v>
      </c>
      <c r="R30" s="25">
        <v>3.4790000000000001E-2</v>
      </c>
      <c r="S30" s="25">
        <f t="shared" si="9"/>
        <v>3.5205E-2</v>
      </c>
      <c r="T30" s="25"/>
      <c r="U30" s="25">
        <f t="shared" si="10"/>
        <v>3.3296869999999999E-2</v>
      </c>
      <c r="V30" s="25">
        <f t="shared" si="11"/>
        <v>0.76682691609999998</v>
      </c>
      <c r="W30" s="25">
        <v>4.0669999999999998E-2</v>
      </c>
      <c r="X30" s="25">
        <f t="shared" si="12"/>
        <v>4.1084999999999997E-2</v>
      </c>
      <c r="Y30" s="25"/>
      <c r="Z30" s="25">
        <f t="shared" si="13"/>
        <v>3.6587469999999997E-2</v>
      </c>
      <c r="AA30" s="25">
        <f t="shared" si="14"/>
        <v>0.8426094341</v>
      </c>
      <c r="AB30" s="25">
        <v>-6.3000000000000003E-4</v>
      </c>
      <c r="AC30" s="25">
        <f t="shared" si="15"/>
        <v>-4.15E-4</v>
      </c>
    </row>
    <row r="31" spans="1:29" s="15" customFormat="1">
      <c r="A31" s="19">
        <v>279</v>
      </c>
      <c r="B31" s="25">
        <v>8.0000000000000007E-5</v>
      </c>
      <c r="C31" s="25">
        <v>3.4000000000000002E-2</v>
      </c>
      <c r="D31" s="25">
        <f t="shared" si="0"/>
        <v>3.4255000000000001E-2</v>
      </c>
      <c r="E31" s="25"/>
      <c r="F31" s="25">
        <f t="shared" si="1"/>
        <v>3.3364999999999999E-2</v>
      </c>
      <c r="G31" s="25">
        <f t="shared" si="2"/>
        <v>0.76839595000000005</v>
      </c>
      <c r="H31" s="25">
        <v>3.5889999999999998E-2</v>
      </c>
      <c r="I31" s="25">
        <f t="shared" si="3"/>
        <v>3.6144999999999997E-2</v>
      </c>
      <c r="J31" s="25"/>
      <c r="K31" s="25">
        <f t="shared" si="4"/>
        <v>3.3502669999999998E-2</v>
      </c>
      <c r="L31" s="25">
        <f t="shared" si="5"/>
        <v>0.7715664901</v>
      </c>
      <c r="M31" s="25">
        <v>3.5830000000000001E-2</v>
      </c>
      <c r="N31" s="25">
        <f t="shared" si="6"/>
        <v>3.6084999999999999E-2</v>
      </c>
      <c r="O31" s="25"/>
      <c r="P31" s="25">
        <f t="shared" si="7"/>
        <v>3.4292280000000001E-2</v>
      </c>
      <c r="Q31" s="25">
        <f t="shared" si="8"/>
        <v>0.78975120840000002</v>
      </c>
      <c r="R31" s="25">
        <v>3.4119999999999998E-2</v>
      </c>
      <c r="S31" s="25">
        <f t="shared" si="9"/>
        <v>3.4374999999999996E-2</v>
      </c>
      <c r="T31" s="25"/>
      <c r="U31" s="25">
        <f t="shared" si="10"/>
        <v>3.2466869999999995E-2</v>
      </c>
      <c r="V31" s="25">
        <f t="shared" si="11"/>
        <v>0.74771201609999993</v>
      </c>
      <c r="W31" s="25">
        <v>0.04</v>
      </c>
      <c r="X31" s="25">
        <f t="shared" si="12"/>
        <v>4.0254999999999999E-2</v>
      </c>
      <c r="Y31" s="25"/>
      <c r="Z31" s="25">
        <f t="shared" si="13"/>
        <v>3.575747E-2</v>
      </c>
      <c r="AA31" s="25">
        <f t="shared" si="14"/>
        <v>0.82349453410000006</v>
      </c>
      <c r="AB31" s="25">
        <v>-5.9000000000000003E-4</v>
      </c>
      <c r="AC31" s="25">
        <f t="shared" si="15"/>
        <v>-2.5500000000000002E-4</v>
      </c>
    </row>
    <row r="32" spans="1:29" s="15" customFormat="1">
      <c r="A32" s="19">
        <v>280</v>
      </c>
      <c r="B32" s="25">
        <v>1.4999999999999999E-4</v>
      </c>
      <c r="C32" s="25">
        <v>3.304E-2</v>
      </c>
      <c r="D32" s="25">
        <f t="shared" si="0"/>
        <v>3.3180000000000001E-2</v>
      </c>
      <c r="E32" s="25"/>
      <c r="F32" s="25">
        <f t="shared" si="1"/>
        <v>3.2289999999999999E-2</v>
      </c>
      <c r="G32" s="25">
        <f t="shared" si="2"/>
        <v>0.74363869999999999</v>
      </c>
      <c r="H32" s="25">
        <v>3.4959999999999998E-2</v>
      </c>
      <c r="I32" s="25">
        <f t="shared" si="3"/>
        <v>3.5099999999999999E-2</v>
      </c>
      <c r="J32" s="25"/>
      <c r="K32" s="25">
        <f t="shared" si="4"/>
        <v>3.2457670000000001E-2</v>
      </c>
      <c r="L32" s="25">
        <f t="shared" si="5"/>
        <v>0.7475001401000001</v>
      </c>
      <c r="M32" s="25">
        <v>3.492E-2</v>
      </c>
      <c r="N32" s="25">
        <f t="shared" si="6"/>
        <v>3.5060000000000001E-2</v>
      </c>
      <c r="O32" s="25"/>
      <c r="P32" s="25">
        <f t="shared" si="7"/>
        <v>3.3267280000000003E-2</v>
      </c>
      <c r="Q32" s="25">
        <f t="shared" si="8"/>
        <v>0.76614545840000015</v>
      </c>
      <c r="R32" s="25">
        <v>3.4099999999999998E-2</v>
      </c>
      <c r="S32" s="25">
        <f t="shared" si="9"/>
        <v>3.424E-2</v>
      </c>
      <c r="T32" s="25"/>
      <c r="U32" s="25">
        <f t="shared" si="10"/>
        <v>3.2331869999999999E-2</v>
      </c>
      <c r="V32" s="25">
        <f t="shared" si="11"/>
        <v>0.74460296609999999</v>
      </c>
      <c r="W32" s="25">
        <v>3.9100000000000003E-2</v>
      </c>
      <c r="X32" s="25">
        <f t="shared" si="12"/>
        <v>3.9240000000000004E-2</v>
      </c>
      <c r="Y32" s="25"/>
      <c r="Z32" s="25">
        <f t="shared" si="13"/>
        <v>3.4742470000000004E-2</v>
      </c>
      <c r="AA32" s="25">
        <f t="shared" si="14"/>
        <v>0.8001190841000001</v>
      </c>
      <c r="AB32" s="25">
        <v>-4.2999999999999999E-4</v>
      </c>
      <c r="AC32" s="25">
        <f t="shared" si="15"/>
        <v>-1.3999999999999999E-4</v>
      </c>
    </row>
    <row r="33" spans="1:29" s="15" customFormat="1">
      <c r="A33" s="19">
        <v>281</v>
      </c>
      <c r="B33" s="25">
        <v>1.4999999999999999E-4</v>
      </c>
      <c r="C33" s="25">
        <v>3.2030000000000003E-2</v>
      </c>
      <c r="D33" s="25">
        <f t="shared" si="0"/>
        <v>3.2254500000000005E-2</v>
      </c>
      <c r="E33" s="25"/>
      <c r="F33" s="25">
        <f t="shared" si="1"/>
        <v>3.1364500000000003E-2</v>
      </c>
      <c r="G33" s="25">
        <f t="shared" si="2"/>
        <v>0.7223244350000001</v>
      </c>
      <c r="H33" s="25">
        <v>3.4049999999999997E-2</v>
      </c>
      <c r="I33" s="25">
        <f t="shared" si="3"/>
        <v>3.4274499999999999E-2</v>
      </c>
      <c r="J33" s="25"/>
      <c r="K33" s="25">
        <f t="shared" si="4"/>
        <v>3.1632170000000001E-2</v>
      </c>
      <c r="L33" s="25">
        <f t="shared" si="5"/>
        <v>0.72848887510000004</v>
      </c>
      <c r="M33" s="25">
        <v>3.4000000000000002E-2</v>
      </c>
      <c r="N33" s="25">
        <f t="shared" si="6"/>
        <v>3.4224500000000005E-2</v>
      </c>
      <c r="O33" s="25"/>
      <c r="P33" s="25">
        <f t="shared" si="7"/>
        <v>3.2431780000000007E-2</v>
      </c>
      <c r="Q33" s="25">
        <f t="shared" si="8"/>
        <v>0.74690389340000019</v>
      </c>
      <c r="R33" s="25">
        <v>3.4020000000000002E-2</v>
      </c>
      <c r="S33" s="25">
        <f t="shared" si="9"/>
        <v>3.4244500000000004E-2</v>
      </c>
      <c r="T33" s="25"/>
      <c r="U33" s="25">
        <f t="shared" si="10"/>
        <v>3.2336370000000003E-2</v>
      </c>
      <c r="V33" s="25">
        <f t="shared" si="11"/>
        <v>0.74470660110000009</v>
      </c>
      <c r="W33" s="25">
        <v>3.7920000000000002E-2</v>
      </c>
      <c r="X33" s="25">
        <f t="shared" si="12"/>
        <v>3.8144500000000005E-2</v>
      </c>
      <c r="Y33" s="25"/>
      <c r="Z33" s="25">
        <f t="shared" si="13"/>
        <v>3.3646970000000005E-2</v>
      </c>
      <c r="AA33" s="25">
        <f t="shared" si="14"/>
        <v>0.77488971910000015</v>
      </c>
      <c r="AB33" s="25">
        <v>-5.9900000000000003E-4</v>
      </c>
      <c r="AC33" s="25">
        <f t="shared" si="15"/>
        <v>-2.2450000000000004E-4</v>
      </c>
    </row>
    <row r="34" spans="1:29" s="15" customFormat="1">
      <c r="A34" s="19">
        <v>282</v>
      </c>
      <c r="B34" s="25">
        <v>8.0000000000000007E-5</v>
      </c>
      <c r="C34" s="25">
        <v>3.1609999999999999E-2</v>
      </c>
      <c r="D34" s="25">
        <f t="shared" si="0"/>
        <v>3.1849999999999996E-2</v>
      </c>
      <c r="E34" s="25"/>
      <c r="F34" s="25">
        <f t="shared" si="1"/>
        <v>3.0959999999999998E-2</v>
      </c>
      <c r="G34" s="25">
        <f t="shared" si="2"/>
        <v>0.7130088</v>
      </c>
      <c r="H34" s="25">
        <v>3.3419999999999998E-2</v>
      </c>
      <c r="I34" s="25">
        <f t="shared" si="3"/>
        <v>3.3659999999999995E-2</v>
      </c>
      <c r="J34" s="25"/>
      <c r="K34" s="25">
        <f t="shared" si="4"/>
        <v>3.1017669999999997E-2</v>
      </c>
      <c r="L34" s="25">
        <f t="shared" si="5"/>
        <v>0.71433694009999993</v>
      </c>
      <c r="M34" s="25">
        <v>3.3390000000000003E-2</v>
      </c>
      <c r="N34" s="25">
        <f t="shared" si="6"/>
        <v>3.363E-2</v>
      </c>
      <c r="O34" s="25"/>
      <c r="P34" s="25">
        <f t="shared" si="7"/>
        <v>3.1837280000000003E-2</v>
      </c>
      <c r="Q34" s="25">
        <f t="shared" si="8"/>
        <v>0.7332125584000001</v>
      </c>
      <c r="R34" s="25">
        <v>3.3550000000000003E-2</v>
      </c>
      <c r="S34" s="25">
        <f t="shared" si="9"/>
        <v>3.3790000000000001E-2</v>
      </c>
      <c r="T34" s="25"/>
      <c r="U34" s="25">
        <f t="shared" si="10"/>
        <v>3.188187E-2</v>
      </c>
      <c r="V34" s="25">
        <f t="shared" si="11"/>
        <v>0.73423946610000002</v>
      </c>
      <c r="W34" s="25">
        <v>3.7539999999999997E-2</v>
      </c>
      <c r="X34" s="25">
        <f t="shared" si="12"/>
        <v>3.7779999999999994E-2</v>
      </c>
      <c r="Y34" s="25"/>
      <c r="Z34" s="25">
        <f t="shared" si="13"/>
        <v>3.3282469999999995E-2</v>
      </c>
      <c r="AA34" s="25">
        <f t="shared" si="14"/>
        <v>0.7664952840999999</v>
      </c>
      <c r="AB34" s="25">
        <v>-5.5999999999999995E-4</v>
      </c>
      <c r="AC34" s="25">
        <f t="shared" si="15"/>
        <v>-2.3999999999999998E-4</v>
      </c>
    </row>
    <row r="35" spans="1:29" s="15" customFormat="1">
      <c r="A35" s="19">
        <v>283</v>
      </c>
      <c r="B35" s="25">
        <v>1.0000000000000001E-5</v>
      </c>
      <c r="C35" s="25">
        <v>3.0669999999999999E-2</v>
      </c>
      <c r="D35" s="25">
        <f t="shared" si="0"/>
        <v>3.1045E-2</v>
      </c>
      <c r="E35" s="25"/>
      <c r="F35" s="25">
        <f t="shared" si="1"/>
        <v>3.0155000000000001E-2</v>
      </c>
      <c r="G35" s="25">
        <f t="shared" si="2"/>
        <v>0.69446965000000005</v>
      </c>
      <c r="H35" s="25">
        <v>3.2680000000000001E-2</v>
      </c>
      <c r="I35" s="25">
        <f t="shared" si="3"/>
        <v>3.3055000000000001E-2</v>
      </c>
      <c r="J35" s="25"/>
      <c r="K35" s="25">
        <f t="shared" si="4"/>
        <v>3.0412670000000003E-2</v>
      </c>
      <c r="L35" s="25">
        <f t="shared" si="5"/>
        <v>0.70040379010000009</v>
      </c>
      <c r="M35" s="25">
        <v>3.2410000000000001E-2</v>
      </c>
      <c r="N35" s="25">
        <f t="shared" si="6"/>
        <v>3.2785000000000002E-2</v>
      </c>
      <c r="O35" s="25"/>
      <c r="P35" s="25">
        <f t="shared" si="7"/>
        <v>3.0992280000000001E-2</v>
      </c>
      <c r="Q35" s="25">
        <f t="shared" si="8"/>
        <v>0.71375220840000009</v>
      </c>
      <c r="R35" s="25">
        <v>3.3189999999999997E-2</v>
      </c>
      <c r="S35" s="25">
        <f t="shared" si="9"/>
        <v>3.3564999999999998E-2</v>
      </c>
      <c r="T35" s="25"/>
      <c r="U35" s="25">
        <f t="shared" si="10"/>
        <v>3.1656869999999997E-2</v>
      </c>
      <c r="V35" s="25">
        <f t="shared" si="11"/>
        <v>0.72905771609999992</v>
      </c>
      <c r="W35" s="25">
        <v>3.6600000000000001E-2</v>
      </c>
      <c r="X35" s="25">
        <f t="shared" si="12"/>
        <v>3.6975000000000001E-2</v>
      </c>
      <c r="Y35" s="25"/>
      <c r="Z35" s="25">
        <f t="shared" si="13"/>
        <v>3.2477470000000001E-2</v>
      </c>
      <c r="AA35" s="25">
        <f t="shared" si="14"/>
        <v>0.74795613410000006</v>
      </c>
      <c r="AB35" s="25">
        <v>-7.6000000000000004E-4</v>
      </c>
      <c r="AC35" s="25">
        <f t="shared" si="15"/>
        <v>-3.7500000000000001E-4</v>
      </c>
    </row>
    <row r="36" spans="1:29" s="15" customFormat="1">
      <c r="A36" s="19">
        <v>284</v>
      </c>
      <c r="B36" s="25">
        <v>1.3999999999999999E-4</v>
      </c>
      <c r="C36" s="25">
        <v>2.971E-2</v>
      </c>
      <c r="D36" s="25">
        <f t="shared" si="0"/>
        <v>2.9989999999999999E-2</v>
      </c>
      <c r="E36" s="25"/>
      <c r="F36" s="25">
        <f t="shared" si="1"/>
        <v>2.9100000000000001E-2</v>
      </c>
      <c r="G36" s="25">
        <f t="shared" si="2"/>
        <v>0.67017300000000002</v>
      </c>
      <c r="H36" s="25">
        <v>3.1739999999999997E-2</v>
      </c>
      <c r="I36" s="25">
        <f t="shared" si="3"/>
        <v>3.202E-2</v>
      </c>
      <c r="J36" s="25"/>
      <c r="K36" s="25">
        <f t="shared" si="4"/>
        <v>2.9377670000000002E-2</v>
      </c>
      <c r="L36" s="25">
        <f t="shared" si="5"/>
        <v>0.67656774010000009</v>
      </c>
      <c r="M36" s="25">
        <v>3.1539999999999999E-2</v>
      </c>
      <c r="N36" s="25">
        <f t="shared" si="6"/>
        <v>3.1820000000000001E-2</v>
      </c>
      <c r="O36" s="25"/>
      <c r="P36" s="25">
        <f t="shared" si="7"/>
        <v>3.002728E-2</v>
      </c>
      <c r="Q36" s="25">
        <f t="shared" si="8"/>
        <v>0.69152825839999998</v>
      </c>
      <c r="R36" s="25">
        <v>3.3090000000000001E-2</v>
      </c>
      <c r="S36" s="25">
        <f t="shared" si="9"/>
        <v>3.3370000000000004E-2</v>
      </c>
      <c r="T36" s="25"/>
      <c r="U36" s="25">
        <f t="shared" si="10"/>
        <v>3.1461870000000003E-2</v>
      </c>
      <c r="V36" s="25">
        <f t="shared" si="11"/>
        <v>0.7245668661000001</v>
      </c>
      <c r="W36" s="25">
        <v>3.5860000000000003E-2</v>
      </c>
      <c r="X36" s="25">
        <f t="shared" si="12"/>
        <v>3.6140000000000005E-2</v>
      </c>
      <c r="Y36" s="25"/>
      <c r="Z36" s="25">
        <f t="shared" si="13"/>
        <v>3.1642470000000006E-2</v>
      </c>
      <c r="AA36" s="25">
        <f t="shared" si="14"/>
        <v>0.72872608410000017</v>
      </c>
      <c r="AB36" s="25">
        <v>-6.9999999999999999E-4</v>
      </c>
      <c r="AC36" s="25">
        <f t="shared" si="15"/>
        <v>-2.7999999999999998E-4</v>
      </c>
    </row>
    <row r="37" spans="1:29" s="15" customFormat="1">
      <c r="A37" s="19">
        <v>285</v>
      </c>
      <c r="B37" s="25">
        <v>1.0000000000000001E-5</v>
      </c>
      <c r="C37" s="25">
        <v>2.904E-2</v>
      </c>
      <c r="D37" s="25">
        <f t="shared" si="0"/>
        <v>2.9409999999999999E-2</v>
      </c>
      <c r="E37" s="25"/>
      <c r="F37" s="25">
        <f t="shared" si="1"/>
        <v>2.852E-2</v>
      </c>
      <c r="G37" s="25">
        <f t="shared" si="2"/>
        <v>0.65681560000000005</v>
      </c>
      <c r="H37" s="25">
        <v>3.092E-2</v>
      </c>
      <c r="I37" s="25">
        <f t="shared" si="3"/>
        <v>3.1289999999999998E-2</v>
      </c>
      <c r="J37" s="25"/>
      <c r="K37" s="25">
        <f t="shared" si="4"/>
        <v>2.864767E-2</v>
      </c>
      <c r="L37" s="25">
        <f t="shared" si="5"/>
        <v>0.65975584009999999</v>
      </c>
      <c r="M37" s="25">
        <v>3.073E-2</v>
      </c>
      <c r="N37" s="25">
        <f t="shared" si="6"/>
        <v>3.1099999999999999E-2</v>
      </c>
      <c r="O37" s="25"/>
      <c r="P37" s="25">
        <f t="shared" si="7"/>
        <v>2.9307279999999998E-2</v>
      </c>
      <c r="Q37" s="25">
        <f t="shared" si="8"/>
        <v>0.67494665840000001</v>
      </c>
      <c r="R37" s="25">
        <v>3.2870000000000003E-2</v>
      </c>
      <c r="S37" s="25">
        <f t="shared" si="9"/>
        <v>3.3240000000000006E-2</v>
      </c>
      <c r="T37" s="25"/>
      <c r="U37" s="25">
        <f t="shared" si="10"/>
        <v>3.1331870000000005E-2</v>
      </c>
      <c r="V37" s="25">
        <f t="shared" si="11"/>
        <v>0.7215729661000001</v>
      </c>
      <c r="W37" s="25">
        <v>3.492E-2</v>
      </c>
      <c r="X37" s="25">
        <f t="shared" si="12"/>
        <v>3.5290000000000002E-2</v>
      </c>
      <c r="Y37" s="25"/>
      <c r="Z37" s="25">
        <f t="shared" si="13"/>
        <v>3.0792470000000002E-2</v>
      </c>
      <c r="AA37" s="25">
        <f t="shared" si="14"/>
        <v>0.70915058410000009</v>
      </c>
      <c r="AB37" s="25">
        <v>-7.5000000000000002E-4</v>
      </c>
      <c r="AC37" s="25">
        <f t="shared" si="15"/>
        <v>-3.6999999999999999E-4</v>
      </c>
    </row>
    <row r="38" spans="1:29" s="15" customFormat="1">
      <c r="A38" s="19">
        <v>286</v>
      </c>
      <c r="B38" s="25">
        <v>-2.0000000000000002E-5</v>
      </c>
      <c r="C38" s="25">
        <v>2.8199999999999999E-2</v>
      </c>
      <c r="D38" s="25">
        <f t="shared" si="0"/>
        <v>2.8555000000000001E-2</v>
      </c>
      <c r="E38" s="25"/>
      <c r="F38" s="25">
        <f t="shared" si="1"/>
        <v>2.7665000000000002E-2</v>
      </c>
      <c r="G38" s="25">
        <f t="shared" si="2"/>
        <v>0.63712495000000013</v>
      </c>
      <c r="H38" s="25">
        <v>3.023E-2</v>
      </c>
      <c r="I38" s="25">
        <f t="shared" si="3"/>
        <v>3.0585000000000001E-2</v>
      </c>
      <c r="J38" s="25"/>
      <c r="K38" s="25">
        <f t="shared" si="4"/>
        <v>2.7942670000000003E-2</v>
      </c>
      <c r="L38" s="25">
        <f t="shared" si="5"/>
        <v>0.6435196901000001</v>
      </c>
      <c r="M38" s="25">
        <v>2.9919999999999999E-2</v>
      </c>
      <c r="N38" s="25">
        <f t="shared" si="6"/>
        <v>3.0275E-2</v>
      </c>
      <c r="O38" s="25"/>
      <c r="P38" s="25">
        <f t="shared" si="7"/>
        <v>2.8482279999999999E-2</v>
      </c>
      <c r="Q38" s="25">
        <f t="shared" si="8"/>
        <v>0.65594690840000003</v>
      </c>
      <c r="R38" s="25">
        <v>3.2539999999999999E-2</v>
      </c>
      <c r="S38" s="25">
        <f t="shared" si="9"/>
        <v>3.2895000000000001E-2</v>
      </c>
      <c r="T38" s="25"/>
      <c r="U38" s="25">
        <f t="shared" si="10"/>
        <v>3.098687E-2</v>
      </c>
      <c r="V38" s="25">
        <f t="shared" si="11"/>
        <v>0.71362761610000003</v>
      </c>
      <c r="W38" s="25">
        <v>3.424E-2</v>
      </c>
      <c r="X38" s="25">
        <f t="shared" si="12"/>
        <v>3.4595000000000001E-2</v>
      </c>
      <c r="Y38" s="25"/>
      <c r="Z38" s="25">
        <f t="shared" si="13"/>
        <v>3.0097470000000001E-2</v>
      </c>
      <c r="AA38" s="25">
        <f t="shared" si="14"/>
        <v>0.6931447341000001</v>
      </c>
      <c r="AB38" s="25">
        <v>-6.8999999999999997E-4</v>
      </c>
      <c r="AC38" s="25">
        <f t="shared" si="15"/>
        <v>-3.5500000000000001E-4</v>
      </c>
    </row>
    <row r="39" spans="1:29" s="15" customFormat="1">
      <c r="A39" s="19">
        <v>287</v>
      </c>
      <c r="B39" s="25">
        <v>8.0000000000000007E-5</v>
      </c>
      <c r="C39" s="25">
        <v>2.7359999999999999E-2</v>
      </c>
      <c r="D39" s="25">
        <f t="shared" si="0"/>
        <v>2.7754999999999998E-2</v>
      </c>
      <c r="E39" s="25"/>
      <c r="F39" s="25">
        <f t="shared" si="1"/>
        <v>2.6865E-2</v>
      </c>
      <c r="G39" s="25">
        <f t="shared" si="2"/>
        <v>0.61870095000000003</v>
      </c>
      <c r="H39" s="25">
        <v>2.9409999999999999E-2</v>
      </c>
      <c r="I39" s="25">
        <f t="shared" si="3"/>
        <v>2.9804999999999998E-2</v>
      </c>
      <c r="J39" s="25"/>
      <c r="K39" s="25">
        <f t="shared" si="4"/>
        <v>2.716267E-2</v>
      </c>
      <c r="L39" s="25">
        <f t="shared" si="5"/>
        <v>0.62555629010000002</v>
      </c>
      <c r="M39" s="25">
        <v>2.9049999999999999E-2</v>
      </c>
      <c r="N39" s="25">
        <f t="shared" si="6"/>
        <v>2.9444999999999999E-2</v>
      </c>
      <c r="O39" s="25"/>
      <c r="P39" s="25">
        <f t="shared" si="7"/>
        <v>2.7652279999999998E-2</v>
      </c>
      <c r="Q39" s="25">
        <f t="shared" si="8"/>
        <v>0.63683200839999998</v>
      </c>
      <c r="R39" s="25">
        <v>3.243E-2</v>
      </c>
      <c r="S39" s="25">
        <f t="shared" si="9"/>
        <v>3.2825E-2</v>
      </c>
      <c r="T39" s="25"/>
      <c r="U39" s="25">
        <f t="shared" si="10"/>
        <v>3.0916869999999999E-2</v>
      </c>
      <c r="V39" s="25">
        <f t="shared" si="11"/>
        <v>0.71201551610000002</v>
      </c>
      <c r="W39" s="25">
        <v>3.4160000000000003E-2</v>
      </c>
      <c r="X39" s="25">
        <f t="shared" si="12"/>
        <v>3.4555000000000002E-2</v>
      </c>
      <c r="Y39" s="25"/>
      <c r="Z39" s="25">
        <f t="shared" si="13"/>
        <v>3.0057470000000003E-2</v>
      </c>
      <c r="AA39" s="25">
        <f t="shared" si="14"/>
        <v>0.69222353410000015</v>
      </c>
      <c r="AB39" s="25">
        <v>-8.7000000000000001E-4</v>
      </c>
      <c r="AC39" s="25">
        <f t="shared" si="15"/>
        <v>-3.9500000000000001E-4</v>
      </c>
    </row>
    <row r="40" spans="1:29" s="15" customFormat="1">
      <c r="A40" s="19">
        <v>288</v>
      </c>
      <c r="B40" s="25">
        <v>-1.1E-4</v>
      </c>
      <c r="C40" s="25">
        <v>2.6579999999999999E-2</v>
      </c>
      <c r="D40" s="25">
        <f t="shared" si="0"/>
        <v>2.7009999999999999E-2</v>
      </c>
      <c r="E40" s="25"/>
      <c r="F40" s="25">
        <f t="shared" si="1"/>
        <v>2.6120000000000001E-2</v>
      </c>
      <c r="G40" s="25">
        <f t="shared" si="2"/>
        <v>0.60154360000000007</v>
      </c>
      <c r="H40" s="25">
        <v>2.8719999999999999E-2</v>
      </c>
      <c r="I40" s="25">
        <f t="shared" si="3"/>
        <v>2.9149999999999999E-2</v>
      </c>
      <c r="J40" s="25"/>
      <c r="K40" s="25">
        <f t="shared" si="4"/>
        <v>2.6507669999999997E-2</v>
      </c>
      <c r="L40" s="25">
        <f t="shared" si="5"/>
        <v>0.61047164009999999</v>
      </c>
      <c r="M40" s="25">
        <v>2.8219999999999999E-2</v>
      </c>
      <c r="N40" s="25">
        <f t="shared" si="6"/>
        <v>2.8649999999999998E-2</v>
      </c>
      <c r="O40" s="25"/>
      <c r="P40" s="25">
        <f t="shared" si="7"/>
        <v>2.6857279999999997E-2</v>
      </c>
      <c r="Q40" s="25">
        <f t="shared" si="8"/>
        <v>0.61852315839999994</v>
      </c>
      <c r="R40" s="25">
        <v>3.2129999999999999E-2</v>
      </c>
      <c r="S40" s="25">
        <f t="shared" si="9"/>
        <v>3.2559999999999999E-2</v>
      </c>
      <c r="T40" s="25"/>
      <c r="U40" s="25">
        <f t="shared" si="10"/>
        <v>3.0651869999999998E-2</v>
      </c>
      <c r="V40" s="25">
        <f t="shared" si="11"/>
        <v>0.70591256609999997</v>
      </c>
      <c r="W40" s="25">
        <v>3.3959999999999997E-2</v>
      </c>
      <c r="X40" s="25">
        <f t="shared" si="12"/>
        <v>3.4389999999999997E-2</v>
      </c>
      <c r="Y40" s="25"/>
      <c r="Z40" s="25">
        <f t="shared" si="13"/>
        <v>2.9892469999999997E-2</v>
      </c>
      <c r="AA40" s="25">
        <f t="shared" si="14"/>
        <v>0.68842358409999993</v>
      </c>
      <c r="AB40" s="25">
        <v>-7.5000000000000002E-4</v>
      </c>
      <c r="AC40" s="25">
        <f t="shared" si="15"/>
        <v>-4.2999999999999999E-4</v>
      </c>
    </row>
    <row r="41" spans="1:29" s="15" customFormat="1">
      <c r="A41" s="19">
        <v>289</v>
      </c>
      <c r="B41" s="25">
        <v>3.0000000000000001E-5</v>
      </c>
      <c r="C41" s="25">
        <v>2.5950000000000001E-2</v>
      </c>
      <c r="D41" s="25">
        <f t="shared" si="0"/>
        <v>2.6350000000000002E-2</v>
      </c>
      <c r="E41" s="25"/>
      <c r="F41" s="25">
        <f t="shared" si="1"/>
        <v>2.5460000000000003E-2</v>
      </c>
      <c r="G41" s="25">
        <f t="shared" si="2"/>
        <v>0.58634380000000008</v>
      </c>
      <c r="H41" s="25">
        <v>2.8129999999999999E-2</v>
      </c>
      <c r="I41" s="25">
        <f t="shared" si="3"/>
        <v>2.853E-2</v>
      </c>
      <c r="J41" s="25"/>
      <c r="K41" s="25">
        <f t="shared" si="4"/>
        <v>2.5887670000000002E-2</v>
      </c>
      <c r="L41" s="25">
        <f t="shared" si="5"/>
        <v>0.59619304010000007</v>
      </c>
      <c r="M41" s="25">
        <v>2.742E-2</v>
      </c>
      <c r="N41" s="25">
        <f t="shared" si="6"/>
        <v>2.7820000000000001E-2</v>
      </c>
      <c r="O41" s="25"/>
      <c r="P41" s="25">
        <f t="shared" si="7"/>
        <v>2.602728E-2</v>
      </c>
      <c r="Q41" s="25">
        <f t="shared" si="8"/>
        <v>0.5994082584</v>
      </c>
      <c r="R41" s="25">
        <v>3.1940000000000003E-2</v>
      </c>
      <c r="S41" s="25">
        <f t="shared" si="9"/>
        <v>3.2340000000000001E-2</v>
      </c>
      <c r="T41" s="25"/>
      <c r="U41" s="25">
        <f t="shared" si="10"/>
        <v>3.043187E-2</v>
      </c>
      <c r="V41" s="25">
        <f t="shared" si="11"/>
        <v>0.70084596610000005</v>
      </c>
      <c r="W41" s="25">
        <v>3.3950000000000001E-2</v>
      </c>
      <c r="X41" s="25">
        <f t="shared" si="12"/>
        <v>3.4349999999999999E-2</v>
      </c>
      <c r="Y41" s="25"/>
      <c r="Z41" s="25">
        <f t="shared" si="13"/>
        <v>2.9852469999999999E-2</v>
      </c>
      <c r="AA41" s="25">
        <f t="shared" si="14"/>
        <v>0.68750238409999997</v>
      </c>
      <c r="AB41" s="25">
        <v>-8.3000000000000001E-4</v>
      </c>
      <c r="AC41" s="25">
        <f t="shared" si="15"/>
        <v>-4.0000000000000002E-4</v>
      </c>
    </row>
    <row r="42" spans="1:29" s="15" customFormat="1">
      <c r="A42" s="19">
        <v>290</v>
      </c>
      <c r="B42" s="25">
        <v>-3.0000000000000001E-5</v>
      </c>
      <c r="C42" s="25">
        <v>2.5239999999999999E-2</v>
      </c>
      <c r="D42" s="25">
        <f t="shared" si="0"/>
        <v>2.5654999999999997E-2</v>
      </c>
      <c r="E42" s="25"/>
      <c r="F42" s="25">
        <f t="shared" si="1"/>
        <v>2.4764999999999999E-2</v>
      </c>
      <c r="G42" s="25">
        <f t="shared" si="2"/>
        <v>0.57033794999999998</v>
      </c>
      <c r="H42" s="25">
        <v>2.7269999999999999E-2</v>
      </c>
      <c r="I42" s="25">
        <f t="shared" si="3"/>
        <v>2.7684999999999998E-2</v>
      </c>
      <c r="J42" s="25"/>
      <c r="K42" s="25">
        <f t="shared" si="4"/>
        <v>2.5042669999999996E-2</v>
      </c>
      <c r="L42" s="25">
        <f t="shared" si="5"/>
        <v>0.57673269009999995</v>
      </c>
      <c r="M42" s="25">
        <v>2.6720000000000001E-2</v>
      </c>
      <c r="N42" s="25">
        <f t="shared" si="6"/>
        <v>2.7134999999999999E-2</v>
      </c>
      <c r="O42" s="25"/>
      <c r="P42" s="25">
        <f t="shared" si="7"/>
        <v>2.5342279999999998E-2</v>
      </c>
      <c r="Q42" s="25">
        <f t="shared" si="8"/>
        <v>0.58363270840000003</v>
      </c>
      <c r="R42" s="25">
        <v>3.0779999999999998E-2</v>
      </c>
      <c r="S42" s="25">
        <f t="shared" si="9"/>
        <v>3.1194999999999997E-2</v>
      </c>
      <c r="T42" s="25"/>
      <c r="U42" s="25">
        <f t="shared" si="10"/>
        <v>2.9286869999999996E-2</v>
      </c>
      <c r="V42" s="25">
        <f t="shared" si="11"/>
        <v>0.67447661609999998</v>
      </c>
      <c r="W42" s="25">
        <v>3.381E-2</v>
      </c>
      <c r="X42" s="25">
        <f t="shared" si="12"/>
        <v>3.4224999999999998E-2</v>
      </c>
      <c r="Y42" s="25"/>
      <c r="Z42" s="25">
        <f t="shared" si="13"/>
        <v>2.9727469999999999E-2</v>
      </c>
      <c r="AA42" s="25">
        <f t="shared" si="14"/>
        <v>0.68462363410000004</v>
      </c>
      <c r="AB42" s="25">
        <v>-8.0000000000000004E-4</v>
      </c>
      <c r="AC42" s="25">
        <f t="shared" si="15"/>
        <v>-4.15E-4</v>
      </c>
    </row>
    <row r="43" spans="1:29" s="15" customFormat="1">
      <c r="A43" s="19">
        <v>291</v>
      </c>
      <c r="B43" s="25">
        <v>-1.1E-4</v>
      </c>
      <c r="C43" s="25">
        <v>2.4510000000000001E-2</v>
      </c>
      <c r="D43" s="25">
        <f t="shared" si="0"/>
        <v>2.512E-2</v>
      </c>
      <c r="E43" s="25"/>
      <c r="F43" s="25">
        <f t="shared" si="1"/>
        <v>2.4230000000000002E-2</v>
      </c>
      <c r="G43" s="25">
        <f t="shared" si="2"/>
        <v>0.55801690000000004</v>
      </c>
      <c r="H43" s="25">
        <v>2.6839999999999999E-2</v>
      </c>
      <c r="I43" s="25">
        <f t="shared" si="3"/>
        <v>2.7449999999999999E-2</v>
      </c>
      <c r="J43" s="25"/>
      <c r="K43" s="25">
        <f t="shared" si="4"/>
        <v>2.4807669999999997E-2</v>
      </c>
      <c r="L43" s="25">
        <f t="shared" si="5"/>
        <v>0.57132064009999994</v>
      </c>
      <c r="M43" s="25">
        <v>2.615E-2</v>
      </c>
      <c r="N43" s="25">
        <f t="shared" si="6"/>
        <v>2.6759999999999999E-2</v>
      </c>
      <c r="O43" s="25"/>
      <c r="P43" s="25">
        <f t="shared" si="7"/>
        <v>2.4967279999999998E-2</v>
      </c>
      <c r="Q43" s="25">
        <f t="shared" si="8"/>
        <v>0.57499645840000002</v>
      </c>
      <c r="R43" s="25">
        <v>2.9440000000000001E-2</v>
      </c>
      <c r="S43" s="25">
        <f t="shared" si="9"/>
        <v>3.005E-2</v>
      </c>
      <c r="T43" s="25"/>
      <c r="U43" s="25">
        <f t="shared" si="10"/>
        <v>2.8141869999999999E-2</v>
      </c>
      <c r="V43" s="25">
        <f t="shared" si="11"/>
        <v>0.64810726610000002</v>
      </c>
      <c r="W43" s="25">
        <v>3.3160000000000002E-2</v>
      </c>
      <c r="X43" s="25">
        <f t="shared" si="12"/>
        <v>3.3770000000000001E-2</v>
      </c>
      <c r="Y43" s="25"/>
      <c r="Z43" s="25">
        <f t="shared" si="13"/>
        <v>2.9272470000000002E-2</v>
      </c>
      <c r="AA43" s="25">
        <f t="shared" si="14"/>
        <v>0.67414498410000012</v>
      </c>
      <c r="AB43" s="25">
        <v>-1.1100000000000001E-3</v>
      </c>
      <c r="AC43" s="25">
        <f t="shared" si="15"/>
        <v>-6.1000000000000008E-4</v>
      </c>
    </row>
    <row r="44" spans="1:29" s="15" customFormat="1">
      <c r="A44" s="19">
        <v>292</v>
      </c>
      <c r="B44" s="25">
        <v>1.0000000000000001E-5</v>
      </c>
      <c r="C44" s="25">
        <v>2.3779999999999999E-2</v>
      </c>
      <c r="D44" s="25">
        <f t="shared" si="0"/>
        <v>2.4309999999999998E-2</v>
      </c>
      <c r="E44" s="25"/>
      <c r="F44" s="25">
        <f t="shared" si="1"/>
        <v>2.342E-2</v>
      </c>
      <c r="G44" s="25">
        <f t="shared" si="2"/>
        <v>0.53936260000000003</v>
      </c>
      <c r="H44" s="25">
        <v>2.6040000000000001E-2</v>
      </c>
      <c r="I44" s="25">
        <f t="shared" si="3"/>
        <v>2.657E-2</v>
      </c>
      <c r="J44" s="25"/>
      <c r="K44" s="25">
        <f t="shared" si="4"/>
        <v>2.3927669999999998E-2</v>
      </c>
      <c r="L44" s="25">
        <f t="shared" si="5"/>
        <v>0.55105424010000004</v>
      </c>
      <c r="M44" s="25">
        <v>2.5059999999999999E-2</v>
      </c>
      <c r="N44" s="25">
        <f t="shared" si="6"/>
        <v>2.5589999999999998E-2</v>
      </c>
      <c r="O44" s="25"/>
      <c r="P44" s="25">
        <f t="shared" si="7"/>
        <v>2.3797279999999997E-2</v>
      </c>
      <c r="Q44" s="25">
        <f t="shared" si="8"/>
        <v>0.54805135839999997</v>
      </c>
      <c r="R44" s="25">
        <v>2.9389999999999999E-2</v>
      </c>
      <c r="S44" s="25">
        <f t="shared" si="9"/>
        <v>2.9919999999999999E-2</v>
      </c>
      <c r="T44" s="25"/>
      <c r="U44" s="25">
        <f t="shared" si="10"/>
        <v>2.8011869999999998E-2</v>
      </c>
      <c r="V44" s="25">
        <f t="shared" si="11"/>
        <v>0.64511336610000003</v>
      </c>
      <c r="W44" s="25">
        <v>3.3009999999999998E-2</v>
      </c>
      <c r="X44" s="25">
        <f t="shared" si="12"/>
        <v>3.354E-2</v>
      </c>
      <c r="Y44" s="25"/>
      <c r="Z44" s="25">
        <f t="shared" si="13"/>
        <v>2.9042470000000001E-2</v>
      </c>
      <c r="AA44" s="25">
        <f t="shared" si="14"/>
        <v>0.66884808410000007</v>
      </c>
      <c r="AB44" s="25">
        <v>-1.07E-3</v>
      </c>
      <c r="AC44" s="25">
        <f t="shared" si="15"/>
        <v>-5.2999999999999998E-4</v>
      </c>
    </row>
    <row r="45" spans="1:29" s="15" customFormat="1">
      <c r="A45" s="19">
        <v>293</v>
      </c>
      <c r="B45" s="25">
        <v>6.0000000000000002E-5</v>
      </c>
      <c r="C45" s="25">
        <v>2.3210000000000001E-2</v>
      </c>
      <c r="D45" s="25">
        <f t="shared" si="0"/>
        <v>2.367E-2</v>
      </c>
      <c r="E45" s="25"/>
      <c r="F45" s="25">
        <f t="shared" si="1"/>
        <v>2.2780000000000002E-2</v>
      </c>
      <c r="G45" s="25">
        <f t="shared" si="2"/>
        <v>0.52462340000000007</v>
      </c>
      <c r="H45" s="25">
        <v>2.5319999999999999E-2</v>
      </c>
      <c r="I45" s="25">
        <f t="shared" si="3"/>
        <v>2.5779999999999997E-2</v>
      </c>
      <c r="J45" s="25"/>
      <c r="K45" s="25">
        <f t="shared" si="4"/>
        <v>2.3137669999999999E-2</v>
      </c>
      <c r="L45" s="25">
        <f t="shared" si="5"/>
        <v>0.53286054010000006</v>
      </c>
      <c r="M45" s="25">
        <v>2.4580000000000001E-2</v>
      </c>
      <c r="N45" s="25">
        <f t="shared" si="6"/>
        <v>2.504E-2</v>
      </c>
      <c r="O45" s="25"/>
      <c r="P45" s="25">
        <f t="shared" si="7"/>
        <v>2.3247279999999999E-2</v>
      </c>
      <c r="Q45" s="25">
        <f t="shared" si="8"/>
        <v>0.53538485839999994</v>
      </c>
      <c r="R45" s="25">
        <v>2.938E-2</v>
      </c>
      <c r="S45" s="25">
        <f t="shared" si="9"/>
        <v>2.9839999999999998E-2</v>
      </c>
      <c r="T45" s="25"/>
      <c r="U45" s="25">
        <f t="shared" si="10"/>
        <v>2.7931869999999998E-2</v>
      </c>
      <c r="V45" s="25">
        <f t="shared" si="11"/>
        <v>0.64327096610000001</v>
      </c>
      <c r="W45" s="25">
        <v>3.2149999999999998E-2</v>
      </c>
      <c r="X45" s="25">
        <f t="shared" si="12"/>
        <v>3.261E-2</v>
      </c>
      <c r="Y45" s="25"/>
      <c r="Z45" s="25">
        <f t="shared" si="13"/>
        <v>2.8112470000000001E-2</v>
      </c>
      <c r="AA45" s="25">
        <f t="shared" si="14"/>
        <v>0.64743018410000008</v>
      </c>
      <c r="AB45" s="25">
        <v>-9.7999999999999997E-4</v>
      </c>
      <c r="AC45" s="25">
        <f t="shared" si="15"/>
        <v>-4.5999999999999996E-4</v>
      </c>
    </row>
    <row r="46" spans="1:29" s="15" customFormat="1">
      <c r="A46" s="19">
        <v>294</v>
      </c>
      <c r="B46" s="25">
        <v>1.2E-4</v>
      </c>
      <c r="C46" s="25">
        <v>2.282E-2</v>
      </c>
      <c r="D46" s="25">
        <f t="shared" si="0"/>
        <v>2.3224999999999999E-2</v>
      </c>
      <c r="E46" s="25"/>
      <c r="F46" s="25">
        <f t="shared" si="1"/>
        <v>2.2335000000000001E-2</v>
      </c>
      <c r="G46" s="25">
        <f t="shared" si="2"/>
        <v>0.51437505000000006</v>
      </c>
      <c r="H46" s="25">
        <v>2.4740000000000002E-2</v>
      </c>
      <c r="I46" s="25">
        <f t="shared" si="3"/>
        <v>2.5145000000000001E-2</v>
      </c>
      <c r="J46" s="25"/>
      <c r="K46" s="25">
        <f t="shared" si="4"/>
        <v>2.2502670000000002E-2</v>
      </c>
      <c r="L46" s="25">
        <f t="shared" si="5"/>
        <v>0.51823649010000006</v>
      </c>
      <c r="M46" s="25">
        <v>2.4230000000000002E-2</v>
      </c>
      <c r="N46" s="25">
        <f t="shared" si="6"/>
        <v>2.4635000000000001E-2</v>
      </c>
      <c r="O46" s="25"/>
      <c r="P46" s="25">
        <f t="shared" si="7"/>
        <v>2.284228E-2</v>
      </c>
      <c r="Q46" s="25">
        <f t="shared" si="8"/>
        <v>0.52605770839999999</v>
      </c>
      <c r="R46" s="25">
        <v>2.9309999999999999E-2</v>
      </c>
      <c r="S46" s="25">
        <f t="shared" si="9"/>
        <v>2.9714999999999998E-2</v>
      </c>
      <c r="T46" s="25"/>
      <c r="U46" s="25">
        <f t="shared" si="10"/>
        <v>2.7806869999999997E-2</v>
      </c>
      <c r="V46" s="25">
        <f t="shared" si="11"/>
        <v>0.64039221609999997</v>
      </c>
      <c r="W46" s="25">
        <v>3.2140000000000002E-2</v>
      </c>
      <c r="X46" s="25">
        <f t="shared" si="12"/>
        <v>3.2545000000000004E-2</v>
      </c>
      <c r="Y46" s="25"/>
      <c r="Z46" s="25">
        <f t="shared" si="13"/>
        <v>2.8047470000000005E-2</v>
      </c>
      <c r="AA46" s="25">
        <f t="shared" si="14"/>
        <v>0.64593323410000014</v>
      </c>
      <c r="AB46" s="25">
        <v>-9.3000000000000005E-4</v>
      </c>
      <c r="AC46" s="25">
        <f t="shared" si="15"/>
        <v>-4.0500000000000003E-4</v>
      </c>
    </row>
    <row r="47" spans="1:29" s="15" customFormat="1">
      <c r="A47" s="19">
        <v>295</v>
      </c>
      <c r="B47" s="25">
        <v>4.0000000000000003E-5</v>
      </c>
      <c r="C47" s="25">
        <v>2.2089999999999999E-2</v>
      </c>
      <c r="D47" s="25">
        <f t="shared" si="0"/>
        <v>2.2594999999999997E-2</v>
      </c>
      <c r="E47" s="25"/>
      <c r="F47" s="25">
        <f t="shared" si="1"/>
        <v>2.1704999999999999E-2</v>
      </c>
      <c r="G47" s="25">
        <f t="shared" si="2"/>
        <v>0.49986615000000001</v>
      </c>
      <c r="H47" s="25">
        <v>2.4049999999999998E-2</v>
      </c>
      <c r="I47" s="25">
        <f t="shared" si="3"/>
        <v>2.4554999999999997E-2</v>
      </c>
      <c r="J47" s="25"/>
      <c r="K47" s="25">
        <f t="shared" si="4"/>
        <v>2.1912669999999995E-2</v>
      </c>
      <c r="L47" s="25">
        <f t="shared" si="5"/>
        <v>0.50464879009999997</v>
      </c>
      <c r="M47" s="25">
        <v>2.3359999999999999E-2</v>
      </c>
      <c r="N47" s="25">
        <f t="shared" si="6"/>
        <v>2.3864999999999997E-2</v>
      </c>
      <c r="O47" s="25"/>
      <c r="P47" s="25">
        <f t="shared" si="7"/>
        <v>2.2072279999999996E-2</v>
      </c>
      <c r="Q47" s="25">
        <f t="shared" si="8"/>
        <v>0.50832460839999993</v>
      </c>
      <c r="R47" s="25">
        <v>2.93E-2</v>
      </c>
      <c r="S47" s="25">
        <f t="shared" si="9"/>
        <v>2.9804999999999998E-2</v>
      </c>
      <c r="T47" s="25"/>
      <c r="U47" s="25">
        <f t="shared" si="10"/>
        <v>2.7896869999999997E-2</v>
      </c>
      <c r="V47" s="25">
        <f t="shared" si="11"/>
        <v>0.64246491610000001</v>
      </c>
      <c r="W47" s="25">
        <v>3.2770000000000001E-2</v>
      </c>
      <c r="X47" s="25">
        <f t="shared" si="12"/>
        <v>3.3274999999999999E-2</v>
      </c>
      <c r="Y47" s="25"/>
      <c r="Z47" s="25">
        <f t="shared" si="13"/>
        <v>2.8777469999999999E-2</v>
      </c>
      <c r="AA47" s="25">
        <f t="shared" si="14"/>
        <v>0.66274513410000002</v>
      </c>
      <c r="AB47" s="25">
        <v>-1.0499999999999999E-3</v>
      </c>
      <c r="AC47" s="25">
        <f t="shared" si="15"/>
        <v>-5.0499999999999992E-4</v>
      </c>
    </row>
    <row r="48" spans="1:29" s="15" customFormat="1">
      <c r="A48" s="18">
        <v>296</v>
      </c>
      <c r="B48" s="25">
        <v>8.0000000000000007E-5</v>
      </c>
      <c r="C48" s="25">
        <v>2.1669999999999998E-2</v>
      </c>
      <c r="D48" s="25">
        <f t="shared" si="0"/>
        <v>2.2189999999999998E-2</v>
      </c>
      <c r="E48" s="25"/>
      <c r="F48" s="25">
        <f t="shared" si="1"/>
        <v>2.1299999999999999E-2</v>
      </c>
      <c r="G48" s="25">
        <f t="shared" si="2"/>
        <v>0.490539</v>
      </c>
      <c r="H48" s="25">
        <v>2.341E-2</v>
      </c>
      <c r="I48" s="25">
        <f t="shared" si="3"/>
        <v>2.393E-2</v>
      </c>
      <c r="J48" s="25"/>
      <c r="K48" s="25">
        <f t="shared" si="4"/>
        <v>2.1287670000000002E-2</v>
      </c>
      <c r="L48" s="25">
        <f t="shared" si="5"/>
        <v>0.49025504010000004</v>
      </c>
      <c r="M48" s="25">
        <v>2.2870000000000001E-2</v>
      </c>
      <c r="N48" s="25">
        <f t="shared" si="6"/>
        <v>2.3390000000000001E-2</v>
      </c>
      <c r="O48" s="25"/>
      <c r="P48" s="25">
        <f t="shared" si="7"/>
        <v>2.159728E-2</v>
      </c>
      <c r="Q48" s="25">
        <f t="shared" si="8"/>
        <v>0.49738535840000003</v>
      </c>
      <c r="R48" s="25">
        <v>2.9219999999999999E-2</v>
      </c>
      <c r="S48" s="25">
        <f t="shared" si="9"/>
        <v>2.9739999999999999E-2</v>
      </c>
      <c r="T48" s="25"/>
      <c r="U48" s="25">
        <f t="shared" si="10"/>
        <v>2.7831869999999998E-2</v>
      </c>
      <c r="V48" s="25">
        <f t="shared" si="11"/>
        <v>0.64096796609999995</v>
      </c>
      <c r="W48" s="25">
        <v>3.2759999999999997E-2</v>
      </c>
      <c r="X48" s="25">
        <f t="shared" si="12"/>
        <v>3.3279999999999997E-2</v>
      </c>
      <c r="Y48" s="25"/>
      <c r="Z48" s="25">
        <f t="shared" si="13"/>
        <v>2.8782469999999998E-2</v>
      </c>
      <c r="AA48" s="25">
        <f t="shared" si="14"/>
        <v>0.66286028409999997</v>
      </c>
      <c r="AB48" s="25">
        <v>-1.1199999999999999E-3</v>
      </c>
      <c r="AC48" s="25">
        <f t="shared" si="15"/>
        <v>-5.1999999999999995E-4</v>
      </c>
    </row>
    <row r="49" spans="1:29" s="15" customFormat="1">
      <c r="A49" s="18">
        <v>297</v>
      </c>
      <c r="B49" s="25">
        <v>1.0000000000000001E-5</v>
      </c>
      <c r="C49" s="25">
        <v>2.1090000000000001E-2</v>
      </c>
      <c r="D49" s="25">
        <f t="shared" si="0"/>
        <v>2.1675E-2</v>
      </c>
      <c r="E49" s="25"/>
      <c r="F49" s="25">
        <f t="shared" si="1"/>
        <v>2.0785000000000001E-2</v>
      </c>
      <c r="G49" s="25">
        <f t="shared" si="2"/>
        <v>0.47867855000000004</v>
      </c>
      <c r="H49" s="25">
        <v>2.3130000000000001E-2</v>
      </c>
      <c r="I49" s="25">
        <f t="shared" si="3"/>
        <v>2.3715E-2</v>
      </c>
      <c r="J49" s="25"/>
      <c r="K49" s="25">
        <f t="shared" si="4"/>
        <v>2.1072670000000002E-2</v>
      </c>
      <c r="L49" s="25">
        <f t="shared" si="5"/>
        <v>0.48530359010000007</v>
      </c>
      <c r="M49" s="25">
        <v>2.2349999999999998E-2</v>
      </c>
      <c r="N49" s="25">
        <f t="shared" si="6"/>
        <v>2.2934999999999997E-2</v>
      </c>
      <c r="O49" s="25"/>
      <c r="P49" s="25">
        <f t="shared" si="7"/>
        <v>2.1142279999999996E-2</v>
      </c>
      <c r="Q49" s="25">
        <f t="shared" si="8"/>
        <v>0.48690670839999994</v>
      </c>
      <c r="R49" s="25">
        <v>2.811E-2</v>
      </c>
      <c r="S49" s="25">
        <f t="shared" si="9"/>
        <v>2.8694999999999998E-2</v>
      </c>
      <c r="T49" s="25"/>
      <c r="U49" s="25">
        <f t="shared" si="10"/>
        <v>2.6786869999999997E-2</v>
      </c>
      <c r="V49" s="25">
        <f t="shared" si="11"/>
        <v>0.61690161609999994</v>
      </c>
      <c r="W49" s="25">
        <v>3.2750000000000001E-2</v>
      </c>
      <c r="X49" s="25">
        <f t="shared" si="12"/>
        <v>3.3335000000000004E-2</v>
      </c>
      <c r="Y49" s="25"/>
      <c r="Z49" s="25">
        <f t="shared" si="13"/>
        <v>2.8837470000000004E-2</v>
      </c>
      <c r="AA49" s="25">
        <f t="shared" si="14"/>
        <v>0.66412693410000012</v>
      </c>
      <c r="AB49" s="25">
        <v>-1.1800000000000001E-3</v>
      </c>
      <c r="AC49" s="25">
        <f t="shared" si="15"/>
        <v>-5.8500000000000002E-4</v>
      </c>
    </row>
    <row r="50" spans="1:29" s="15" customFormat="1">
      <c r="A50" s="18">
        <v>298</v>
      </c>
      <c r="B50" s="25">
        <v>8.0000000000000007E-5</v>
      </c>
      <c r="C50" s="25">
        <v>2.0490000000000001E-2</v>
      </c>
      <c r="D50" s="25">
        <f t="shared" si="0"/>
        <v>2.1015000000000002E-2</v>
      </c>
      <c r="E50" s="25"/>
      <c r="F50" s="25">
        <f t="shared" si="1"/>
        <v>2.0125000000000004E-2</v>
      </c>
      <c r="G50" s="25">
        <f t="shared" si="2"/>
        <v>0.46347875000000011</v>
      </c>
      <c r="H50" s="25">
        <v>2.2509999999999999E-2</v>
      </c>
      <c r="I50" s="25">
        <f t="shared" si="3"/>
        <v>2.3035E-2</v>
      </c>
      <c r="J50" s="25"/>
      <c r="K50" s="25">
        <f t="shared" si="4"/>
        <v>2.0392670000000002E-2</v>
      </c>
      <c r="L50" s="25">
        <f t="shared" si="5"/>
        <v>0.46964319010000005</v>
      </c>
      <c r="M50" s="25">
        <v>2.163E-2</v>
      </c>
      <c r="N50" s="25">
        <f t="shared" si="6"/>
        <v>2.2155000000000001E-2</v>
      </c>
      <c r="O50" s="25"/>
      <c r="P50" s="25">
        <f t="shared" si="7"/>
        <v>2.036228E-2</v>
      </c>
      <c r="Q50" s="25">
        <f t="shared" si="8"/>
        <v>0.46894330840000004</v>
      </c>
      <c r="R50" s="25">
        <v>2.9659999999999999E-2</v>
      </c>
      <c r="S50" s="25">
        <f t="shared" si="9"/>
        <v>3.0185E-2</v>
      </c>
      <c r="T50" s="25"/>
      <c r="U50" s="25">
        <f t="shared" si="10"/>
        <v>2.8276869999999999E-2</v>
      </c>
      <c r="V50" s="25">
        <f t="shared" si="11"/>
        <v>0.65121631609999997</v>
      </c>
      <c r="W50" s="25">
        <v>3.1820000000000001E-2</v>
      </c>
      <c r="X50" s="25">
        <f t="shared" si="12"/>
        <v>3.2344999999999999E-2</v>
      </c>
      <c r="Y50" s="25"/>
      <c r="Z50" s="25">
        <f t="shared" si="13"/>
        <v>2.7847469999999999E-2</v>
      </c>
      <c r="AA50" s="25">
        <f t="shared" si="14"/>
        <v>0.64132723410000003</v>
      </c>
      <c r="AB50" s="25">
        <v>-1.1299999999999999E-3</v>
      </c>
      <c r="AC50" s="25">
        <f t="shared" si="15"/>
        <v>-5.2499999999999997E-4</v>
      </c>
    </row>
    <row r="51" spans="1:29" s="15" customFormat="1">
      <c r="A51" s="18">
        <v>299</v>
      </c>
      <c r="B51" s="25">
        <v>-3.0000000000000001E-5</v>
      </c>
      <c r="C51" s="25">
        <v>2.0070000000000001E-2</v>
      </c>
      <c r="D51" s="25">
        <f t="shared" si="0"/>
        <v>2.0655E-2</v>
      </c>
      <c r="E51" s="25"/>
      <c r="F51" s="25">
        <f t="shared" si="1"/>
        <v>1.9765000000000001E-2</v>
      </c>
      <c r="G51" s="25">
        <f t="shared" si="2"/>
        <v>0.45518795000000006</v>
      </c>
      <c r="H51" s="25">
        <v>2.1999999999999999E-2</v>
      </c>
      <c r="I51" s="25">
        <f t="shared" si="3"/>
        <v>2.2584999999999997E-2</v>
      </c>
      <c r="J51" s="25"/>
      <c r="K51" s="25">
        <f t="shared" si="4"/>
        <v>1.9942669999999996E-2</v>
      </c>
      <c r="L51" s="25">
        <f t="shared" si="5"/>
        <v>0.45927969009999992</v>
      </c>
      <c r="M51" s="25">
        <v>2.1100000000000001E-2</v>
      </c>
      <c r="N51" s="25">
        <f t="shared" si="6"/>
        <v>2.1684999999999999E-2</v>
      </c>
      <c r="O51" s="25"/>
      <c r="P51" s="25">
        <f t="shared" si="7"/>
        <v>1.9892279999999998E-2</v>
      </c>
      <c r="Q51" s="25">
        <f t="shared" si="8"/>
        <v>0.45811920839999998</v>
      </c>
      <c r="R51" s="25">
        <v>2.9649999999999999E-2</v>
      </c>
      <c r="S51" s="25">
        <f t="shared" si="9"/>
        <v>3.0234999999999998E-2</v>
      </c>
      <c r="T51" s="25"/>
      <c r="U51" s="25">
        <f t="shared" si="10"/>
        <v>2.8326869999999997E-2</v>
      </c>
      <c r="V51" s="25">
        <f t="shared" si="11"/>
        <v>0.65236781609999994</v>
      </c>
      <c r="W51" s="25">
        <v>3.1550000000000002E-2</v>
      </c>
      <c r="X51" s="25">
        <f t="shared" si="12"/>
        <v>3.2135000000000004E-2</v>
      </c>
      <c r="Y51" s="25"/>
      <c r="Z51" s="25">
        <f t="shared" si="13"/>
        <v>2.7637470000000004E-2</v>
      </c>
      <c r="AA51" s="25">
        <f t="shared" si="14"/>
        <v>0.63649093410000013</v>
      </c>
      <c r="AB51" s="25">
        <v>-1.14E-3</v>
      </c>
      <c r="AC51" s="25">
        <f t="shared" si="15"/>
        <v>-5.8500000000000002E-4</v>
      </c>
    </row>
    <row r="52" spans="1:29" s="15" customFormat="1">
      <c r="A52" s="18">
        <v>300</v>
      </c>
      <c r="B52" s="25">
        <v>1E-4</v>
      </c>
      <c r="C52" s="25">
        <v>1.9640000000000001E-2</v>
      </c>
      <c r="D52" s="25">
        <f t="shared" si="0"/>
        <v>2.0110000000000003E-2</v>
      </c>
      <c r="E52" s="25"/>
      <c r="F52" s="25">
        <f t="shared" si="1"/>
        <v>1.9220000000000004E-2</v>
      </c>
      <c r="G52" s="25">
        <f t="shared" si="2"/>
        <v>0.4426366000000001</v>
      </c>
      <c r="H52" s="25">
        <v>2.163E-2</v>
      </c>
      <c r="I52" s="25">
        <f t="shared" si="3"/>
        <v>2.2100000000000002E-2</v>
      </c>
      <c r="J52" s="25"/>
      <c r="K52" s="25">
        <f t="shared" si="4"/>
        <v>1.9457670000000003E-2</v>
      </c>
      <c r="L52" s="25">
        <f t="shared" si="5"/>
        <v>0.44811014010000011</v>
      </c>
      <c r="M52" s="25">
        <v>2.07E-2</v>
      </c>
      <c r="N52" s="25">
        <f t="shared" si="6"/>
        <v>2.1170000000000001E-2</v>
      </c>
      <c r="O52" s="25"/>
      <c r="P52" s="25">
        <f t="shared" si="7"/>
        <v>1.937728E-2</v>
      </c>
      <c r="Q52" s="25">
        <f t="shared" si="8"/>
        <v>0.44625875840000001</v>
      </c>
      <c r="R52" s="25">
        <v>2.962E-2</v>
      </c>
      <c r="S52" s="25">
        <f t="shared" si="9"/>
        <v>3.0089999999999999E-2</v>
      </c>
      <c r="T52" s="25"/>
      <c r="U52" s="25">
        <f t="shared" si="10"/>
        <v>2.8181869999999998E-2</v>
      </c>
      <c r="V52" s="25">
        <f t="shared" si="11"/>
        <v>0.64902846609999998</v>
      </c>
      <c r="W52" s="25">
        <v>3.1150000000000001E-2</v>
      </c>
      <c r="X52" s="25">
        <f t="shared" si="12"/>
        <v>3.1620000000000002E-2</v>
      </c>
      <c r="Y52" s="25"/>
      <c r="Z52" s="25">
        <f t="shared" si="13"/>
        <v>2.7122470000000003E-2</v>
      </c>
      <c r="AA52" s="25">
        <f t="shared" si="14"/>
        <v>0.62463048410000011</v>
      </c>
      <c r="AB52" s="25">
        <v>-1.0399999999999999E-3</v>
      </c>
      <c r="AC52" s="25">
        <f t="shared" si="15"/>
        <v>-4.6999999999999993E-4</v>
      </c>
    </row>
    <row r="53" spans="1:29" s="15" customFormat="1">
      <c r="A53" s="18">
        <v>301</v>
      </c>
      <c r="B53" s="25">
        <v>-5.0000000000000002E-5</v>
      </c>
      <c r="C53" s="25">
        <v>1.9040000000000001E-2</v>
      </c>
      <c r="D53" s="25">
        <f t="shared" si="0"/>
        <v>1.9730000000000001E-2</v>
      </c>
      <c r="E53" s="25"/>
      <c r="F53" s="25">
        <f t="shared" si="1"/>
        <v>1.8840000000000003E-2</v>
      </c>
      <c r="G53" s="25">
        <f t="shared" si="2"/>
        <v>0.43388520000000008</v>
      </c>
      <c r="H53" s="25">
        <v>2.12E-2</v>
      </c>
      <c r="I53" s="25">
        <f t="shared" si="3"/>
        <v>2.189E-2</v>
      </c>
      <c r="J53" s="25"/>
      <c r="K53" s="25">
        <f t="shared" si="4"/>
        <v>1.9247670000000001E-2</v>
      </c>
      <c r="L53" s="25">
        <f t="shared" si="5"/>
        <v>0.44327384010000004</v>
      </c>
      <c r="M53" s="25">
        <v>2.026E-2</v>
      </c>
      <c r="N53" s="25">
        <f t="shared" si="6"/>
        <v>2.095E-2</v>
      </c>
      <c r="O53" s="25"/>
      <c r="P53" s="25">
        <f t="shared" si="7"/>
        <v>1.9157279999999999E-2</v>
      </c>
      <c r="Q53" s="25">
        <f t="shared" si="8"/>
        <v>0.44119215839999998</v>
      </c>
      <c r="R53" s="25">
        <v>2.9440000000000001E-2</v>
      </c>
      <c r="S53" s="25">
        <f t="shared" si="9"/>
        <v>3.0130000000000001E-2</v>
      </c>
      <c r="T53" s="25"/>
      <c r="U53" s="25">
        <f t="shared" si="10"/>
        <v>2.822187E-2</v>
      </c>
      <c r="V53" s="25">
        <f t="shared" si="11"/>
        <v>0.64994966610000005</v>
      </c>
      <c r="W53" s="25">
        <v>3.1050000000000001E-2</v>
      </c>
      <c r="X53" s="25">
        <f t="shared" si="12"/>
        <v>3.1740000000000004E-2</v>
      </c>
      <c r="Y53" s="25"/>
      <c r="Z53" s="25">
        <f t="shared" si="13"/>
        <v>2.7242470000000005E-2</v>
      </c>
      <c r="AA53" s="25">
        <f t="shared" si="14"/>
        <v>0.62739408410000019</v>
      </c>
      <c r="AB53" s="25">
        <v>-1.33E-3</v>
      </c>
      <c r="AC53" s="25">
        <f t="shared" si="15"/>
        <v>-6.8999999999999997E-4</v>
      </c>
    </row>
    <row r="54" spans="1:29" s="15" customFormat="1">
      <c r="A54" s="18">
        <v>302</v>
      </c>
      <c r="B54" s="25">
        <v>6.8999999999999997E-5</v>
      </c>
      <c r="C54" s="25">
        <v>1.883E-2</v>
      </c>
      <c r="D54" s="25">
        <f t="shared" si="0"/>
        <v>1.94305E-2</v>
      </c>
      <c r="E54" s="25"/>
      <c r="F54" s="25">
        <f t="shared" si="1"/>
        <v>1.8540500000000001E-2</v>
      </c>
      <c r="G54" s="25">
        <f t="shared" si="2"/>
        <v>0.42698771500000005</v>
      </c>
      <c r="H54" s="25">
        <v>2.0830000000000001E-2</v>
      </c>
      <c r="I54" s="25">
        <f t="shared" si="3"/>
        <v>2.1430500000000002E-2</v>
      </c>
      <c r="J54" s="25"/>
      <c r="K54" s="25">
        <f t="shared" si="4"/>
        <v>1.878817E-2</v>
      </c>
      <c r="L54" s="25">
        <f t="shared" si="5"/>
        <v>0.43269155510000001</v>
      </c>
      <c r="M54" s="25">
        <v>1.9820000000000001E-2</v>
      </c>
      <c r="N54" s="25">
        <f t="shared" si="6"/>
        <v>2.0420500000000001E-2</v>
      </c>
      <c r="O54" s="25"/>
      <c r="P54" s="25">
        <f t="shared" si="7"/>
        <v>1.862778E-2</v>
      </c>
      <c r="Q54" s="25">
        <f t="shared" si="8"/>
        <v>0.4289977734</v>
      </c>
      <c r="R54" s="25">
        <v>2.9319999999999999E-2</v>
      </c>
      <c r="S54" s="25">
        <f t="shared" si="9"/>
        <v>2.9920499999999999E-2</v>
      </c>
      <c r="T54" s="25"/>
      <c r="U54" s="25">
        <f t="shared" si="10"/>
        <v>2.8012369999999998E-2</v>
      </c>
      <c r="V54" s="25">
        <f t="shared" si="11"/>
        <v>0.64512488109999999</v>
      </c>
      <c r="W54" s="25">
        <v>3.1009999999999999E-2</v>
      </c>
      <c r="X54" s="25">
        <f t="shared" si="12"/>
        <v>3.16105E-2</v>
      </c>
      <c r="Y54" s="25"/>
      <c r="Z54" s="25">
        <f t="shared" si="13"/>
        <v>2.711297E-2</v>
      </c>
      <c r="AA54" s="25">
        <f t="shared" si="14"/>
        <v>0.62441169910000005</v>
      </c>
      <c r="AB54" s="25">
        <v>-1.2700000000000001E-3</v>
      </c>
      <c r="AC54" s="25">
        <f t="shared" si="15"/>
        <v>-6.0050000000000001E-4</v>
      </c>
    </row>
    <row r="55" spans="1:29" s="15" customFormat="1">
      <c r="A55" s="18">
        <v>303</v>
      </c>
      <c r="B55" s="25">
        <v>-2.0000000000000002E-5</v>
      </c>
      <c r="C55" s="25">
        <v>1.8440000000000002E-2</v>
      </c>
      <c r="D55" s="25">
        <f t="shared" si="0"/>
        <v>1.9180000000000003E-2</v>
      </c>
      <c r="E55" s="25"/>
      <c r="F55" s="25">
        <f t="shared" si="1"/>
        <v>1.8290000000000004E-2</v>
      </c>
      <c r="G55" s="25">
        <f t="shared" si="2"/>
        <v>0.42121870000000011</v>
      </c>
      <c r="H55" s="25">
        <v>2.0330000000000001E-2</v>
      </c>
      <c r="I55" s="25">
        <f t="shared" si="3"/>
        <v>2.1070000000000002E-2</v>
      </c>
      <c r="J55" s="25"/>
      <c r="K55" s="25">
        <f t="shared" si="4"/>
        <v>1.842767E-2</v>
      </c>
      <c r="L55" s="25">
        <f t="shared" si="5"/>
        <v>0.42438924010000001</v>
      </c>
      <c r="M55" s="25">
        <v>1.941E-2</v>
      </c>
      <c r="N55" s="25">
        <f t="shared" si="6"/>
        <v>2.0150000000000001E-2</v>
      </c>
      <c r="O55" s="25"/>
      <c r="P55" s="25">
        <f t="shared" si="7"/>
        <v>1.835728E-2</v>
      </c>
      <c r="Q55" s="25">
        <f t="shared" si="8"/>
        <v>0.42276815840000004</v>
      </c>
      <c r="R55" s="25">
        <v>2.9309999999999999E-2</v>
      </c>
      <c r="S55" s="25">
        <f t="shared" si="9"/>
        <v>3.005E-2</v>
      </c>
      <c r="T55" s="25"/>
      <c r="U55" s="25">
        <f t="shared" si="10"/>
        <v>2.8141869999999999E-2</v>
      </c>
      <c r="V55" s="25">
        <f t="shared" si="11"/>
        <v>0.64810726610000002</v>
      </c>
      <c r="W55" s="25">
        <v>3.049E-2</v>
      </c>
      <c r="X55" s="25">
        <f t="shared" si="12"/>
        <v>3.1230000000000001E-2</v>
      </c>
      <c r="Y55" s="25"/>
      <c r="Z55" s="25">
        <f t="shared" si="13"/>
        <v>2.6732470000000001E-2</v>
      </c>
      <c r="AA55" s="25">
        <f t="shared" si="14"/>
        <v>0.61564878410000001</v>
      </c>
      <c r="AB55" s="25">
        <v>-1.4599999999999999E-3</v>
      </c>
      <c r="AC55" s="25">
        <f t="shared" si="15"/>
        <v>-7.3999999999999999E-4</v>
      </c>
    </row>
    <row r="56" spans="1:29" s="15" customFormat="1">
      <c r="A56" s="18">
        <v>304</v>
      </c>
      <c r="B56" s="25">
        <v>2.5000000000000001E-4</v>
      </c>
      <c r="C56" s="25">
        <v>1.7919999999999998E-2</v>
      </c>
      <c r="D56" s="25">
        <f t="shared" si="0"/>
        <v>1.8459999999999997E-2</v>
      </c>
      <c r="E56" s="25"/>
      <c r="F56" s="25">
        <f t="shared" si="1"/>
        <v>1.7569999999999999E-2</v>
      </c>
      <c r="G56" s="25">
        <f t="shared" si="2"/>
        <v>0.40463709999999997</v>
      </c>
      <c r="H56" s="25">
        <v>1.983E-2</v>
      </c>
      <c r="I56" s="25">
        <f t="shared" si="3"/>
        <v>2.0369999999999999E-2</v>
      </c>
      <c r="J56" s="25"/>
      <c r="K56" s="25">
        <f t="shared" si="4"/>
        <v>1.7727670000000001E-2</v>
      </c>
      <c r="L56" s="25">
        <f t="shared" si="5"/>
        <v>0.40826824010000007</v>
      </c>
      <c r="M56" s="25">
        <v>1.8839999999999999E-2</v>
      </c>
      <c r="N56" s="25">
        <f t="shared" si="6"/>
        <v>1.9379999999999998E-2</v>
      </c>
      <c r="O56" s="25"/>
      <c r="P56" s="25">
        <f t="shared" si="7"/>
        <v>1.7587279999999997E-2</v>
      </c>
      <c r="Q56" s="25">
        <f t="shared" si="8"/>
        <v>0.40503505839999993</v>
      </c>
      <c r="R56" s="25">
        <v>2.9270000000000001E-2</v>
      </c>
      <c r="S56" s="25">
        <f t="shared" si="9"/>
        <v>2.981E-2</v>
      </c>
      <c r="T56" s="25"/>
      <c r="U56" s="25">
        <f t="shared" si="10"/>
        <v>2.7901869999999999E-2</v>
      </c>
      <c r="V56" s="25">
        <f t="shared" si="11"/>
        <v>0.64258006609999996</v>
      </c>
      <c r="W56" s="25">
        <v>2.9399999999999999E-2</v>
      </c>
      <c r="X56" s="25">
        <f t="shared" si="12"/>
        <v>2.9939999999999998E-2</v>
      </c>
      <c r="Y56" s="25"/>
      <c r="Z56" s="25">
        <f t="shared" si="13"/>
        <v>2.5442469999999998E-2</v>
      </c>
      <c r="AA56" s="25">
        <f t="shared" si="14"/>
        <v>0.58594008409999998</v>
      </c>
      <c r="AB56" s="25">
        <v>-1.33E-3</v>
      </c>
      <c r="AC56" s="25">
        <f t="shared" si="15"/>
        <v>-5.4000000000000001E-4</v>
      </c>
    </row>
    <row r="57" spans="1:29" s="15" customFormat="1">
      <c r="A57" s="18">
        <v>305</v>
      </c>
      <c r="B57" s="25">
        <v>-6.8999999999999997E-5</v>
      </c>
      <c r="C57" s="25">
        <v>1.755E-2</v>
      </c>
      <c r="D57" s="25">
        <f t="shared" si="0"/>
        <v>1.82995E-2</v>
      </c>
      <c r="E57" s="25"/>
      <c r="F57" s="25">
        <f t="shared" si="1"/>
        <v>1.7409500000000001E-2</v>
      </c>
      <c r="G57" s="25">
        <f t="shared" si="2"/>
        <v>0.40094078500000008</v>
      </c>
      <c r="H57" s="25">
        <v>1.976E-2</v>
      </c>
      <c r="I57" s="25">
        <f t="shared" si="3"/>
        <v>2.05095E-2</v>
      </c>
      <c r="J57" s="25"/>
      <c r="K57" s="25">
        <f t="shared" si="4"/>
        <v>1.7867170000000002E-2</v>
      </c>
      <c r="L57" s="25">
        <f t="shared" si="5"/>
        <v>0.41148092510000006</v>
      </c>
      <c r="M57" s="25">
        <v>1.8720000000000001E-2</v>
      </c>
      <c r="N57" s="25">
        <f t="shared" si="6"/>
        <v>1.9469500000000001E-2</v>
      </c>
      <c r="O57" s="25"/>
      <c r="P57" s="25">
        <f t="shared" si="7"/>
        <v>1.767678E-2</v>
      </c>
      <c r="Q57" s="25">
        <f t="shared" si="8"/>
        <v>0.4070962434</v>
      </c>
      <c r="R57" s="25">
        <v>2.811E-2</v>
      </c>
      <c r="S57" s="25">
        <f t="shared" si="9"/>
        <v>2.88595E-2</v>
      </c>
      <c r="T57" s="25"/>
      <c r="U57" s="25">
        <f t="shared" si="10"/>
        <v>2.6951369999999999E-2</v>
      </c>
      <c r="V57" s="25">
        <f t="shared" si="11"/>
        <v>0.62069005109999997</v>
      </c>
      <c r="W57" s="25">
        <v>2.937E-2</v>
      </c>
      <c r="X57" s="25">
        <f t="shared" si="12"/>
        <v>3.01195E-2</v>
      </c>
      <c r="Y57" s="25"/>
      <c r="Z57" s="25">
        <f t="shared" si="13"/>
        <v>2.5621970000000001E-2</v>
      </c>
      <c r="AA57" s="25">
        <f t="shared" si="14"/>
        <v>0.5900739691000001</v>
      </c>
      <c r="AB57" s="25">
        <v>-1.4300000000000001E-3</v>
      </c>
      <c r="AC57" s="25">
        <f t="shared" si="15"/>
        <v>-7.4950000000000006E-4</v>
      </c>
    </row>
    <row r="58" spans="1:29" s="15" customFormat="1">
      <c r="A58" s="18">
        <v>306</v>
      </c>
      <c r="B58" s="25">
        <v>1.1E-4</v>
      </c>
      <c r="C58" s="25">
        <v>1.746E-2</v>
      </c>
      <c r="D58" s="25">
        <f t="shared" si="0"/>
        <v>1.8124999999999999E-2</v>
      </c>
      <c r="E58" s="25"/>
      <c r="F58" s="25">
        <f t="shared" si="1"/>
        <v>1.7235E-2</v>
      </c>
      <c r="G58" s="25">
        <f t="shared" si="2"/>
        <v>0.39692205000000003</v>
      </c>
      <c r="H58" s="25">
        <v>1.934E-2</v>
      </c>
      <c r="I58" s="25">
        <f t="shared" si="3"/>
        <v>2.0004999999999998E-2</v>
      </c>
      <c r="J58" s="25"/>
      <c r="K58" s="25">
        <f t="shared" si="4"/>
        <v>1.7362669999999997E-2</v>
      </c>
      <c r="L58" s="25">
        <f t="shared" si="5"/>
        <v>0.39986229009999996</v>
      </c>
      <c r="M58" s="25">
        <v>1.8339999999999999E-2</v>
      </c>
      <c r="N58" s="25">
        <f t="shared" si="6"/>
        <v>1.9004999999999998E-2</v>
      </c>
      <c r="O58" s="25"/>
      <c r="P58" s="25">
        <f t="shared" si="7"/>
        <v>1.7212279999999996E-2</v>
      </c>
      <c r="Q58" s="25">
        <f t="shared" si="8"/>
        <v>0.39639880839999991</v>
      </c>
      <c r="R58" s="25">
        <v>2.81E-2</v>
      </c>
      <c r="S58" s="25">
        <f t="shared" si="9"/>
        <v>2.8764999999999999E-2</v>
      </c>
      <c r="T58" s="25"/>
      <c r="U58" s="25">
        <f t="shared" si="10"/>
        <v>2.6856869999999998E-2</v>
      </c>
      <c r="V58" s="25">
        <f t="shared" si="11"/>
        <v>0.61851371609999994</v>
      </c>
      <c r="W58" s="25">
        <v>2.9329999999999998E-2</v>
      </c>
      <c r="X58" s="25">
        <f t="shared" si="12"/>
        <v>2.9994999999999997E-2</v>
      </c>
      <c r="Y58" s="25"/>
      <c r="Z58" s="25">
        <f t="shared" si="13"/>
        <v>2.5497469999999998E-2</v>
      </c>
      <c r="AA58" s="25">
        <f t="shared" si="14"/>
        <v>0.58720673410000002</v>
      </c>
      <c r="AB58" s="25">
        <v>-1.4400000000000001E-3</v>
      </c>
      <c r="AC58" s="25">
        <f t="shared" si="15"/>
        <v>-6.6500000000000001E-4</v>
      </c>
    </row>
    <row r="59" spans="1:29" s="15" customFormat="1">
      <c r="A59" s="18">
        <v>307</v>
      </c>
      <c r="B59" s="25">
        <v>8.0000000000000007E-5</v>
      </c>
      <c r="C59" s="25">
        <v>1.6959999999999999E-2</v>
      </c>
      <c r="D59" s="25">
        <f t="shared" si="0"/>
        <v>1.7665E-2</v>
      </c>
      <c r="E59" s="25"/>
      <c r="F59" s="25">
        <f t="shared" si="1"/>
        <v>1.6775000000000002E-2</v>
      </c>
      <c r="G59" s="25">
        <f t="shared" si="2"/>
        <v>0.38632825000000004</v>
      </c>
      <c r="H59" s="25">
        <v>1.891E-2</v>
      </c>
      <c r="I59" s="25">
        <f t="shared" si="3"/>
        <v>1.9615E-2</v>
      </c>
      <c r="J59" s="25"/>
      <c r="K59" s="25">
        <f t="shared" si="4"/>
        <v>1.6972670000000002E-2</v>
      </c>
      <c r="L59" s="25">
        <f t="shared" si="5"/>
        <v>0.39088059010000009</v>
      </c>
      <c r="M59" s="25">
        <v>1.7909999999999999E-2</v>
      </c>
      <c r="N59" s="25">
        <f t="shared" si="6"/>
        <v>1.8615E-2</v>
      </c>
      <c r="O59" s="25"/>
      <c r="P59" s="25">
        <f t="shared" si="7"/>
        <v>1.6822279999999998E-2</v>
      </c>
      <c r="Q59" s="25">
        <f t="shared" si="8"/>
        <v>0.38741710839999999</v>
      </c>
      <c r="R59" s="25">
        <v>2.7990000000000001E-2</v>
      </c>
      <c r="S59" s="25">
        <f t="shared" si="9"/>
        <v>2.8695000000000002E-2</v>
      </c>
      <c r="T59" s="25"/>
      <c r="U59" s="25">
        <f t="shared" si="10"/>
        <v>2.6786870000000001E-2</v>
      </c>
      <c r="V59" s="25">
        <f t="shared" si="11"/>
        <v>0.61690161610000005</v>
      </c>
      <c r="W59" s="25">
        <v>2.9219999999999999E-2</v>
      </c>
      <c r="X59" s="25">
        <f t="shared" si="12"/>
        <v>2.9925E-2</v>
      </c>
      <c r="Y59" s="25"/>
      <c r="Z59" s="25">
        <f t="shared" si="13"/>
        <v>2.5427470000000001E-2</v>
      </c>
      <c r="AA59" s="25">
        <f t="shared" si="14"/>
        <v>0.58559463410000001</v>
      </c>
      <c r="AB59" s="25">
        <v>-1.49E-3</v>
      </c>
      <c r="AC59" s="25">
        <f t="shared" si="15"/>
        <v>-7.0500000000000001E-4</v>
      </c>
    </row>
    <row r="60" spans="1:29" s="15" customFormat="1">
      <c r="A60" s="18">
        <v>308</v>
      </c>
      <c r="B60" s="25">
        <v>1.2999999999999999E-4</v>
      </c>
      <c r="C60" s="25">
        <v>1.678E-2</v>
      </c>
      <c r="D60" s="25">
        <f t="shared" si="0"/>
        <v>1.746E-2</v>
      </c>
      <c r="E60" s="25"/>
      <c r="F60" s="25">
        <f t="shared" si="1"/>
        <v>1.6570000000000001E-2</v>
      </c>
      <c r="G60" s="25">
        <f t="shared" si="2"/>
        <v>0.38160710000000003</v>
      </c>
      <c r="H60" s="25">
        <v>1.8429999999999998E-2</v>
      </c>
      <c r="I60" s="25">
        <f t="shared" si="3"/>
        <v>1.9109999999999999E-2</v>
      </c>
      <c r="J60" s="25"/>
      <c r="K60" s="25">
        <f t="shared" si="4"/>
        <v>1.6467669999999997E-2</v>
      </c>
      <c r="L60" s="25">
        <f t="shared" si="5"/>
        <v>0.37925044009999992</v>
      </c>
      <c r="M60" s="25">
        <v>1.736E-2</v>
      </c>
      <c r="N60" s="25">
        <f t="shared" si="6"/>
        <v>1.804E-2</v>
      </c>
      <c r="O60" s="25"/>
      <c r="P60" s="25">
        <f t="shared" si="7"/>
        <v>1.6247279999999999E-2</v>
      </c>
      <c r="Q60" s="25">
        <f t="shared" si="8"/>
        <v>0.37417485839999998</v>
      </c>
      <c r="R60" s="25">
        <v>2.777E-2</v>
      </c>
      <c r="S60" s="25">
        <f t="shared" si="9"/>
        <v>2.845E-2</v>
      </c>
      <c r="T60" s="25"/>
      <c r="U60" s="25">
        <f t="shared" si="10"/>
        <v>2.6541869999999999E-2</v>
      </c>
      <c r="V60" s="25">
        <f t="shared" si="11"/>
        <v>0.61125926610000003</v>
      </c>
      <c r="W60" s="25">
        <v>2.92E-2</v>
      </c>
      <c r="X60" s="25">
        <f t="shared" si="12"/>
        <v>2.988E-2</v>
      </c>
      <c r="Y60" s="25"/>
      <c r="Z60" s="25">
        <f t="shared" si="13"/>
        <v>2.5382470000000001E-2</v>
      </c>
      <c r="AA60" s="25">
        <f t="shared" si="14"/>
        <v>0.58455828409999999</v>
      </c>
      <c r="AB60" s="25">
        <v>-1.49E-3</v>
      </c>
      <c r="AC60" s="25">
        <f t="shared" si="15"/>
        <v>-6.8000000000000005E-4</v>
      </c>
    </row>
    <row r="61" spans="1:29" s="15" customFormat="1">
      <c r="A61" s="18">
        <v>309</v>
      </c>
      <c r="B61" s="25">
        <v>6.0000000000000002E-5</v>
      </c>
      <c r="C61" s="25">
        <v>1.634E-2</v>
      </c>
      <c r="D61" s="25">
        <f t="shared" si="0"/>
        <v>1.7080000000000001E-2</v>
      </c>
      <c r="E61" s="25"/>
      <c r="F61" s="25">
        <f t="shared" si="1"/>
        <v>1.6190000000000003E-2</v>
      </c>
      <c r="G61" s="25">
        <f t="shared" si="2"/>
        <v>0.37285570000000007</v>
      </c>
      <c r="H61" s="25">
        <v>1.839E-2</v>
      </c>
      <c r="I61" s="25">
        <f t="shared" si="3"/>
        <v>1.9130000000000001E-2</v>
      </c>
      <c r="J61" s="25"/>
      <c r="K61" s="25">
        <f t="shared" si="4"/>
        <v>1.6487670000000003E-2</v>
      </c>
      <c r="L61" s="25">
        <f t="shared" si="5"/>
        <v>0.37971104010000006</v>
      </c>
      <c r="M61" s="25">
        <v>1.711E-2</v>
      </c>
      <c r="N61" s="25">
        <f t="shared" si="6"/>
        <v>1.7850000000000001E-2</v>
      </c>
      <c r="O61" s="25"/>
      <c r="P61" s="25">
        <f t="shared" si="7"/>
        <v>1.605728E-2</v>
      </c>
      <c r="Q61" s="25">
        <f t="shared" si="8"/>
        <v>0.36979915840000005</v>
      </c>
      <c r="R61" s="25">
        <v>2.7720000000000002E-2</v>
      </c>
      <c r="S61" s="25">
        <f t="shared" si="9"/>
        <v>2.8460000000000003E-2</v>
      </c>
      <c r="T61" s="25"/>
      <c r="U61" s="25">
        <f t="shared" si="10"/>
        <v>2.6551870000000002E-2</v>
      </c>
      <c r="V61" s="25">
        <f t="shared" si="11"/>
        <v>0.61148956610000005</v>
      </c>
      <c r="W61" s="25">
        <v>2.9190000000000001E-2</v>
      </c>
      <c r="X61" s="25">
        <f t="shared" si="12"/>
        <v>2.9930000000000002E-2</v>
      </c>
      <c r="Y61" s="25"/>
      <c r="Z61" s="25">
        <f t="shared" si="13"/>
        <v>2.5432470000000002E-2</v>
      </c>
      <c r="AA61" s="25">
        <f t="shared" si="14"/>
        <v>0.58570978410000007</v>
      </c>
      <c r="AB61" s="25">
        <v>-1.5399999999999999E-3</v>
      </c>
      <c r="AC61" s="25">
        <f t="shared" si="15"/>
        <v>-7.3999999999999999E-4</v>
      </c>
    </row>
    <row r="62" spans="1:29" s="15" customFormat="1">
      <c r="A62" s="18">
        <v>310</v>
      </c>
      <c r="B62" s="25">
        <v>1E-4</v>
      </c>
      <c r="C62" s="25">
        <v>1.6E-2</v>
      </c>
      <c r="D62" s="25">
        <f t="shared" si="0"/>
        <v>1.6725E-2</v>
      </c>
      <c r="E62" s="25"/>
      <c r="F62" s="25">
        <f t="shared" si="1"/>
        <v>1.5835000000000002E-2</v>
      </c>
      <c r="G62" s="25">
        <f t="shared" si="2"/>
        <v>0.36468005000000003</v>
      </c>
      <c r="H62" s="25">
        <v>1.7919999999999998E-2</v>
      </c>
      <c r="I62" s="25">
        <f t="shared" si="3"/>
        <v>1.8644999999999998E-2</v>
      </c>
      <c r="J62" s="25"/>
      <c r="K62" s="25">
        <f t="shared" si="4"/>
        <v>1.6002669999999997E-2</v>
      </c>
      <c r="L62" s="25">
        <f t="shared" si="5"/>
        <v>0.36854149009999992</v>
      </c>
      <c r="M62" s="25">
        <v>1.6809999999999999E-2</v>
      </c>
      <c r="N62" s="25">
        <f t="shared" si="6"/>
        <v>1.7534999999999999E-2</v>
      </c>
      <c r="O62" s="25"/>
      <c r="P62" s="25">
        <f t="shared" si="7"/>
        <v>1.5742279999999997E-2</v>
      </c>
      <c r="Q62" s="25">
        <f t="shared" si="8"/>
        <v>0.36254470839999997</v>
      </c>
      <c r="R62" s="25">
        <v>2.7709999999999999E-2</v>
      </c>
      <c r="S62" s="25">
        <f t="shared" si="9"/>
        <v>2.8434999999999998E-2</v>
      </c>
      <c r="T62" s="25"/>
      <c r="U62" s="25">
        <f t="shared" si="10"/>
        <v>2.6526869999999998E-2</v>
      </c>
      <c r="V62" s="25">
        <f t="shared" si="11"/>
        <v>0.61091381609999995</v>
      </c>
      <c r="W62" s="25">
        <v>2.86E-2</v>
      </c>
      <c r="X62" s="25">
        <f t="shared" si="12"/>
        <v>2.9325E-2</v>
      </c>
      <c r="Y62" s="25"/>
      <c r="Z62" s="25">
        <f t="shared" si="13"/>
        <v>2.4827470000000001E-2</v>
      </c>
      <c r="AA62" s="25">
        <f t="shared" si="14"/>
        <v>0.57177663410000001</v>
      </c>
      <c r="AB62" s="25">
        <v>-1.5499999999999999E-3</v>
      </c>
      <c r="AC62" s="25">
        <f t="shared" si="15"/>
        <v>-7.2499999999999995E-4</v>
      </c>
    </row>
    <row r="63" spans="1:29" s="15" customFormat="1">
      <c r="A63" s="18">
        <v>311</v>
      </c>
      <c r="B63" s="25">
        <v>-3.0000000000000001E-5</v>
      </c>
      <c r="C63" s="25">
        <v>1.5769999999999999E-2</v>
      </c>
      <c r="D63" s="25">
        <f t="shared" si="0"/>
        <v>1.6590000000000001E-2</v>
      </c>
      <c r="E63" s="25"/>
      <c r="F63" s="25">
        <f t="shared" si="1"/>
        <v>1.5700000000000002E-2</v>
      </c>
      <c r="G63" s="25">
        <f t="shared" si="2"/>
        <v>0.36157100000000009</v>
      </c>
      <c r="H63" s="25">
        <v>1.7829999999999999E-2</v>
      </c>
      <c r="I63" s="25">
        <f t="shared" si="3"/>
        <v>1.865E-2</v>
      </c>
      <c r="J63" s="25"/>
      <c r="K63" s="25">
        <f t="shared" si="4"/>
        <v>1.6007670000000002E-2</v>
      </c>
      <c r="L63" s="25">
        <f t="shared" si="5"/>
        <v>0.36865664010000004</v>
      </c>
      <c r="M63" s="25">
        <v>1.67E-2</v>
      </c>
      <c r="N63" s="25">
        <f t="shared" si="6"/>
        <v>1.7520000000000001E-2</v>
      </c>
      <c r="O63" s="25"/>
      <c r="P63" s="25">
        <f t="shared" si="7"/>
        <v>1.572728E-2</v>
      </c>
      <c r="Q63" s="25">
        <f t="shared" si="8"/>
        <v>0.3621992584</v>
      </c>
      <c r="R63" s="25">
        <v>2.7310000000000001E-2</v>
      </c>
      <c r="S63" s="25">
        <f t="shared" si="9"/>
        <v>2.8130000000000002E-2</v>
      </c>
      <c r="T63" s="25"/>
      <c r="U63" s="25">
        <f t="shared" si="10"/>
        <v>2.6221870000000001E-2</v>
      </c>
      <c r="V63" s="25">
        <f t="shared" si="11"/>
        <v>0.60388966610000006</v>
      </c>
      <c r="W63" s="25">
        <v>2.8510000000000001E-2</v>
      </c>
      <c r="X63" s="25">
        <f t="shared" si="12"/>
        <v>2.9330000000000002E-2</v>
      </c>
      <c r="Y63" s="25"/>
      <c r="Z63" s="25">
        <f t="shared" si="13"/>
        <v>2.4832470000000002E-2</v>
      </c>
      <c r="AA63" s="25">
        <f t="shared" si="14"/>
        <v>0.57189178410000008</v>
      </c>
      <c r="AB63" s="25">
        <v>-1.6100000000000001E-3</v>
      </c>
      <c r="AC63" s="25">
        <f t="shared" si="15"/>
        <v>-8.2000000000000009E-4</v>
      </c>
    </row>
    <row r="64" spans="1:29" s="15" customFormat="1">
      <c r="A64" s="18">
        <v>312</v>
      </c>
      <c r="B64" s="25">
        <v>2.0000000000000002E-5</v>
      </c>
      <c r="C64" s="25">
        <v>1.549E-2</v>
      </c>
      <c r="D64" s="25">
        <f t="shared" si="0"/>
        <v>1.6209999999999999E-2</v>
      </c>
      <c r="E64" s="25"/>
      <c r="F64" s="25">
        <f t="shared" si="1"/>
        <v>1.5319999999999999E-2</v>
      </c>
      <c r="G64" s="25">
        <f t="shared" si="2"/>
        <v>0.35281960000000001</v>
      </c>
      <c r="H64" s="25">
        <v>1.7330000000000002E-2</v>
      </c>
      <c r="I64" s="25">
        <f t="shared" si="3"/>
        <v>1.805E-2</v>
      </c>
      <c r="J64" s="25"/>
      <c r="K64" s="25">
        <f t="shared" si="4"/>
        <v>1.540767E-2</v>
      </c>
      <c r="L64" s="25">
        <f t="shared" si="5"/>
        <v>0.35483864009999999</v>
      </c>
      <c r="M64" s="25">
        <v>1.644E-2</v>
      </c>
      <c r="N64" s="25">
        <f t="shared" si="6"/>
        <v>1.7159999999999998E-2</v>
      </c>
      <c r="O64" s="25"/>
      <c r="P64" s="25">
        <f t="shared" si="7"/>
        <v>1.5367279999999999E-2</v>
      </c>
      <c r="Q64" s="25">
        <f t="shared" si="8"/>
        <v>0.35390845840000001</v>
      </c>
      <c r="R64" s="25">
        <v>2.7279999999999999E-2</v>
      </c>
      <c r="S64" s="25">
        <f t="shared" si="9"/>
        <v>2.7999999999999997E-2</v>
      </c>
      <c r="T64" s="25"/>
      <c r="U64" s="25">
        <f t="shared" si="10"/>
        <v>2.6091869999999996E-2</v>
      </c>
      <c r="V64" s="25">
        <f t="shared" si="11"/>
        <v>0.60089576609999995</v>
      </c>
      <c r="W64" s="25">
        <v>2.8500000000000001E-2</v>
      </c>
      <c r="X64" s="25">
        <f t="shared" si="12"/>
        <v>2.9219999999999999E-2</v>
      </c>
      <c r="Y64" s="25"/>
      <c r="Z64" s="25">
        <f t="shared" si="13"/>
        <v>2.472247E-2</v>
      </c>
      <c r="AA64" s="25">
        <f t="shared" si="14"/>
        <v>0.56935848410000001</v>
      </c>
      <c r="AB64" s="25">
        <v>-1.4599999999999999E-3</v>
      </c>
      <c r="AC64" s="25">
        <f t="shared" si="15"/>
        <v>-7.1999999999999994E-4</v>
      </c>
    </row>
    <row r="65" spans="1:29" s="15" customFormat="1">
      <c r="A65" s="18">
        <v>313</v>
      </c>
      <c r="B65" s="25">
        <v>-8.0000000000000007E-5</v>
      </c>
      <c r="C65" s="25">
        <v>1.532E-2</v>
      </c>
      <c r="D65" s="25">
        <f t="shared" si="0"/>
        <v>1.6160000000000001E-2</v>
      </c>
      <c r="E65" s="25"/>
      <c r="F65" s="25">
        <f t="shared" si="1"/>
        <v>1.5270000000000001E-2</v>
      </c>
      <c r="G65" s="25">
        <f t="shared" si="2"/>
        <v>0.35166810000000004</v>
      </c>
      <c r="H65" s="25">
        <v>1.7239999999999998E-2</v>
      </c>
      <c r="I65" s="25">
        <f t="shared" si="3"/>
        <v>1.8079999999999999E-2</v>
      </c>
      <c r="J65" s="25"/>
      <c r="K65" s="25">
        <f t="shared" si="4"/>
        <v>1.5437669999999999E-2</v>
      </c>
      <c r="L65" s="25">
        <f t="shared" si="5"/>
        <v>0.35552954009999999</v>
      </c>
      <c r="M65" s="25">
        <v>1.617E-2</v>
      </c>
      <c r="N65" s="25">
        <f t="shared" si="6"/>
        <v>1.7010000000000001E-2</v>
      </c>
      <c r="O65" s="25"/>
      <c r="P65" s="25">
        <f t="shared" si="7"/>
        <v>1.5217280000000001E-2</v>
      </c>
      <c r="Q65" s="25">
        <f t="shared" si="8"/>
        <v>0.35045395840000004</v>
      </c>
      <c r="R65" s="25">
        <v>2.725E-2</v>
      </c>
      <c r="S65" s="25">
        <f t="shared" si="9"/>
        <v>2.809E-2</v>
      </c>
      <c r="T65" s="25"/>
      <c r="U65" s="25">
        <f t="shared" si="10"/>
        <v>2.6181869999999999E-2</v>
      </c>
      <c r="V65" s="25">
        <f t="shared" si="11"/>
        <v>0.60296846609999999</v>
      </c>
      <c r="W65" s="25">
        <v>2.8400000000000002E-2</v>
      </c>
      <c r="X65" s="25">
        <f t="shared" si="12"/>
        <v>2.9240000000000002E-2</v>
      </c>
      <c r="Y65" s="25"/>
      <c r="Z65" s="25">
        <f t="shared" si="13"/>
        <v>2.4742470000000003E-2</v>
      </c>
      <c r="AA65" s="25">
        <f t="shared" si="14"/>
        <v>0.56981908410000004</v>
      </c>
      <c r="AB65" s="25">
        <v>-1.6000000000000001E-3</v>
      </c>
      <c r="AC65" s="25">
        <f t="shared" si="15"/>
        <v>-8.4000000000000003E-4</v>
      </c>
    </row>
    <row r="66" spans="1:29" s="15" customFormat="1">
      <c r="A66" s="18">
        <v>314</v>
      </c>
      <c r="B66" s="25">
        <v>-2.0000000000000002E-5</v>
      </c>
      <c r="C66" s="25">
        <v>1.4800000000000001E-2</v>
      </c>
      <c r="D66" s="25">
        <f t="shared" si="0"/>
        <v>1.5565000000000001E-2</v>
      </c>
      <c r="E66" s="25"/>
      <c r="F66" s="25">
        <f t="shared" si="1"/>
        <v>1.4675000000000001E-2</v>
      </c>
      <c r="G66" s="25">
        <f t="shared" si="2"/>
        <v>0.33796525000000005</v>
      </c>
      <c r="H66" s="25">
        <v>1.6629999999999999E-2</v>
      </c>
      <c r="I66" s="25">
        <f t="shared" si="3"/>
        <v>1.7395000000000001E-2</v>
      </c>
      <c r="J66" s="25"/>
      <c r="K66" s="25">
        <f t="shared" si="4"/>
        <v>1.4752670000000001E-2</v>
      </c>
      <c r="L66" s="25">
        <f t="shared" si="5"/>
        <v>0.33975399010000001</v>
      </c>
      <c r="M66" s="25">
        <v>1.545E-2</v>
      </c>
      <c r="N66" s="25">
        <f t="shared" si="6"/>
        <v>1.6215E-2</v>
      </c>
      <c r="O66" s="25"/>
      <c r="P66" s="25">
        <f t="shared" si="7"/>
        <v>1.4422280000000001E-2</v>
      </c>
      <c r="Q66" s="25">
        <f t="shared" si="8"/>
        <v>0.33214510840000006</v>
      </c>
      <c r="R66" s="25">
        <v>2.7199999999999998E-2</v>
      </c>
      <c r="S66" s="25">
        <f t="shared" si="9"/>
        <v>2.7964999999999997E-2</v>
      </c>
      <c r="T66" s="25"/>
      <c r="U66" s="25">
        <f t="shared" si="10"/>
        <v>2.6056869999999996E-2</v>
      </c>
      <c r="V66" s="25">
        <f t="shared" si="11"/>
        <v>0.60008971609999995</v>
      </c>
      <c r="W66" s="25">
        <v>2.8389999999999999E-2</v>
      </c>
      <c r="X66" s="25">
        <f t="shared" si="12"/>
        <v>2.9155E-2</v>
      </c>
      <c r="Y66" s="25"/>
      <c r="Z66" s="25">
        <f t="shared" si="13"/>
        <v>2.4657470000000001E-2</v>
      </c>
      <c r="AA66" s="25">
        <f t="shared" si="14"/>
        <v>0.56786153410000006</v>
      </c>
      <c r="AB66" s="25">
        <v>-1.5100000000000001E-3</v>
      </c>
      <c r="AC66" s="25">
        <f t="shared" si="15"/>
        <v>-7.6500000000000005E-4</v>
      </c>
    </row>
    <row r="67" spans="1:29" s="15" customFormat="1">
      <c r="A67" s="18">
        <v>315</v>
      </c>
      <c r="B67" s="25">
        <v>-9.0000000000000006E-5</v>
      </c>
      <c r="C67" s="25">
        <v>1.46E-2</v>
      </c>
      <c r="D67" s="25">
        <f t="shared" ref="D67:D130" si="16">C67-AC67</f>
        <v>1.541E-2</v>
      </c>
      <c r="E67" s="25"/>
      <c r="F67" s="25">
        <f t="shared" ref="F67:F130" si="17">D67-0.00089</f>
        <v>1.452E-2</v>
      </c>
      <c r="G67" s="25">
        <f t="shared" ref="G67:G130" si="18">F67*23.03</f>
        <v>0.33439560000000002</v>
      </c>
      <c r="H67" s="25">
        <v>1.6449999999999999E-2</v>
      </c>
      <c r="I67" s="25">
        <f t="shared" ref="I67:I130" si="19">H67-AC67</f>
        <v>1.7259999999999998E-2</v>
      </c>
      <c r="J67" s="25"/>
      <c r="K67" s="25">
        <f t="shared" ref="K67:K130" si="20">I67-0.00264233</f>
        <v>1.4617669999999998E-2</v>
      </c>
      <c r="L67" s="25">
        <f t="shared" ref="L67:L130" si="21">K67*23.03</f>
        <v>0.33664494009999996</v>
      </c>
      <c r="M67" s="25">
        <v>1.55E-2</v>
      </c>
      <c r="N67" s="25">
        <f t="shared" ref="N67:N130" si="22">M67-AC67</f>
        <v>1.6309999999999998E-2</v>
      </c>
      <c r="O67" s="25"/>
      <c r="P67" s="25">
        <f t="shared" ref="P67:P130" si="23">N67-0.00179272</f>
        <v>1.4517279999999999E-2</v>
      </c>
      <c r="Q67" s="25">
        <f t="shared" ref="Q67:Q130" si="24">P67*23.03</f>
        <v>0.33433295839999999</v>
      </c>
      <c r="R67" s="25">
        <v>2.6589999999999999E-2</v>
      </c>
      <c r="S67" s="25">
        <f t="shared" ref="S67:S130" si="25">R67-AC67</f>
        <v>2.7400000000000001E-2</v>
      </c>
      <c r="T67" s="25"/>
      <c r="U67" s="25">
        <f t="shared" ref="U67:U130" si="26">S67-0.00190813</f>
        <v>2.549187E-2</v>
      </c>
      <c r="V67" s="25">
        <f t="shared" ref="V67:V130" si="27">U67*23.03</f>
        <v>0.58707776610000006</v>
      </c>
      <c r="W67" s="25">
        <v>2.8379999999999999E-2</v>
      </c>
      <c r="X67" s="25">
        <f t="shared" ref="X67:X130" si="28">W67-AC67</f>
        <v>2.9190000000000001E-2</v>
      </c>
      <c r="Y67" s="25"/>
      <c r="Z67" s="25">
        <f t="shared" ref="Z67:Z130" si="29">X67-0.00449753</f>
        <v>2.4692470000000001E-2</v>
      </c>
      <c r="AA67" s="25">
        <f t="shared" ref="AA67:AA130" si="30">Z67*23.03</f>
        <v>0.56866758410000007</v>
      </c>
      <c r="AB67" s="25">
        <v>-1.5299999999999999E-3</v>
      </c>
      <c r="AC67" s="25">
        <f t="shared" ref="AC67:AC130" si="31">(B67+AB67)/2</f>
        <v>-8.0999999999999996E-4</v>
      </c>
    </row>
    <row r="68" spans="1:29" s="15" customFormat="1">
      <c r="A68" s="18">
        <v>316</v>
      </c>
      <c r="B68" s="25">
        <v>-2.0000000000000002E-5</v>
      </c>
      <c r="C68" s="25">
        <v>1.426E-2</v>
      </c>
      <c r="D68" s="25">
        <f t="shared" si="16"/>
        <v>1.5010000000000001E-2</v>
      </c>
      <c r="E68" s="25"/>
      <c r="F68" s="25">
        <f t="shared" si="17"/>
        <v>1.4120000000000001E-2</v>
      </c>
      <c r="G68" s="25">
        <f t="shared" si="18"/>
        <v>0.32518360000000002</v>
      </c>
      <c r="H68" s="25">
        <v>1.6060000000000001E-2</v>
      </c>
      <c r="I68" s="25">
        <f t="shared" si="19"/>
        <v>1.6810000000000002E-2</v>
      </c>
      <c r="J68" s="25"/>
      <c r="K68" s="25">
        <f t="shared" si="20"/>
        <v>1.4167670000000002E-2</v>
      </c>
      <c r="L68" s="25">
        <f t="shared" si="21"/>
        <v>0.32628144010000004</v>
      </c>
      <c r="M68" s="25">
        <v>1.4999999999999999E-2</v>
      </c>
      <c r="N68" s="25">
        <f t="shared" si="22"/>
        <v>1.575E-2</v>
      </c>
      <c r="O68" s="25"/>
      <c r="P68" s="25">
        <f t="shared" si="23"/>
        <v>1.3957280000000001E-2</v>
      </c>
      <c r="Q68" s="25">
        <f t="shared" si="24"/>
        <v>0.3214361584</v>
      </c>
      <c r="R68" s="25">
        <v>2.6499999999999999E-2</v>
      </c>
      <c r="S68" s="25">
        <f t="shared" si="25"/>
        <v>2.725E-2</v>
      </c>
      <c r="T68" s="25"/>
      <c r="U68" s="25">
        <f t="shared" si="26"/>
        <v>2.5341869999999999E-2</v>
      </c>
      <c r="V68" s="25">
        <f t="shared" si="27"/>
        <v>0.58362326610000004</v>
      </c>
      <c r="W68" s="25">
        <v>2.8369999999999999E-2</v>
      </c>
      <c r="X68" s="25">
        <f t="shared" si="28"/>
        <v>2.912E-2</v>
      </c>
      <c r="Y68" s="25"/>
      <c r="Z68" s="25">
        <f t="shared" si="29"/>
        <v>2.462247E-2</v>
      </c>
      <c r="AA68" s="25">
        <f t="shared" si="30"/>
        <v>0.56705548410000006</v>
      </c>
      <c r="AB68" s="25">
        <v>-1.48E-3</v>
      </c>
      <c r="AC68" s="25">
        <f t="shared" si="31"/>
        <v>-7.5000000000000002E-4</v>
      </c>
    </row>
    <row r="69" spans="1:29" s="15" customFormat="1">
      <c r="A69" s="18">
        <v>317</v>
      </c>
      <c r="B69" s="25">
        <v>-4.0000000000000003E-5</v>
      </c>
      <c r="C69" s="25">
        <v>1.413E-2</v>
      </c>
      <c r="D69" s="25">
        <f t="shared" si="16"/>
        <v>1.4835000000000001E-2</v>
      </c>
      <c r="E69" s="25"/>
      <c r="F69" s="25">
        <f t="shared" si="17"/>
        <v>1.3945000000000001E-2</v>
      </c>
      <c r="G69" s="25">
        <f t="shared" si="18"/>
        <v>0.32115335000000006</v>
      </c>
      <c r="H69" s="25">
        <v>1.6199999999999999E-2</v>
      </c>
      <c r="I69" s="25">
        <f t="shared" si="19"/>
        <v>1.6905E-2</v>
      </c>
      <c r="J69" s="25"/>
      <c r="K69" s="25">
        <f t="shared" si="20"/>
        <v>1.426267E-2</v>
      </c>
      <c r="L69" s="25">
        <f t="shared" si="21"/>
        <v>0.32846929010000003</v>
      </c>
      <c r="M69" s="25">
        <v>1.504E-2</v>
      </c>
      <c r="N69" s="25">
        <f t="shared" si="22"/>
        <v>1.5744999999999999E-2</v>
      </c>
      <c r="O69" s="25"/>
      <c r="P69" s="25">
        <f t="shared" si="23"/>
        <v>1.3952279999999999E-2</v>
      </c>
      <c r="Q69" s="25">
        <f t="shared" si="24"/>
        <v>0.3213210084</v>
      </c>
      <c r="R69" s="25">
        <v>2.64E-2</v>
      </c>
      <c r="S69" s="25">
        <f t="shared" si="25"/>
        <v>2.7105000000000001E-2</v>
      </c>
      <c r="T69" s="25"/>
      <c r="U69" s="25">
        <f t="shared" si="26"/>
        <v>2.519687E-2</v>
      </c>
      <c r="V69" s="25">
        <f t="shared" si="27"/>
        <v>0.58028391610000007</v>
      </c>
      <c r="W69" s="25">
        <v>2.836E-2</v>
      </c>
      <c r="X69" s="25">
        <f t="shared" si="28"/>
        <v>2.9065000000000001E-2</v>
      </c>
      <c r="Y69" s="25"/>
      <c r="Z69" s="25">
        <f t="shared" si="29"/>
        <v>2.4567470000000001E-2</v>
      </c>
      <c r="AA69" s="25">
        <f t="shared" si="30"/>
        <v>0.56578883410000003</v>
      </c>
      <c r="AB69" s="25">
        <v>-1.3699999999999999E-3</v>
      </c>
      <c r="AC69" s="25">
        <f t="shared" si="31"/>
        <v>-7.0500000000000001E-4</v>
      </c>
    </row>
    <row r="70" spans="1:29" s="15" customFormat="1">
      <c r="A70" s="18">
        <v>318</v>
      </c>
      <c r="B70" s="25">
        <v>2.2000000000000001E-4</v>
      </c>
      <c r="C70" s="25">
        <v>1.4019999999999999E-2</v>
      </c>
      <c r="D70" s="25">
        <f t="shared" si="16"/>
        <v>1.4595E-2</v>
      </c>
      <c r="E70" s="25"/>
      <c r="F70" s="25">
        <f t="shared" si="17"/>
        <v>1.3705E-2</v>
      </c>
      <c r="G70" s="25">
        <f t="shared" si="18"/>
        <v>0.31562614999999999</v>
      </c>
      <c r="H70" s="25">
        <v>1.5879999999999998E-2</v>
      </c>
      <c r="I70" s="25">
        <f t="shared" si="19"/>
        <v>1.6454999999999997E-2</v>
      </c>
      <c r="J70" s="25"/>
      <c r="K70" s="25">
        <f t="shared" si="20"/>
        <v>1.3812669999999997E-2</v>
      </c>
      <c r="L70" s="25">
        <f t="shared" si="21"/>
        <v>0.31810579009999995</v>
      </c>
      <c r="M70" s="25">
        <v>1.4670000000000001E-2</v>
      </c>
      <c r="N70" s="25">
        <f t="shared" si="22"/>
        <v>1.5245000000000002E-2</v>
      </c>
      <c r="O70" s="25"/>
      <c r="P70" s="25">
        <f t="shared" si="23"/>
        <v>1.3452280000000002E-2</v>
      </c>
      <c r="Q70" s="25">
        <f t="shared" si="24"/>
        <v>0.30980600840000005</v>
      </c>
      <c r="R70" s="25">
        <v>2.6329999999999999E-2</v>
      </c>
      <c r="S70" s="25">
        <f t="shared" si="25"/>
        <v>2.6904999999999998E-2</v>
      </c>
      <c r="T70" s="25"/>
      <c r="U70" s="25">
        <f t="shared" si="26"/>
        <v>2.4996869999999997E-2</v>
      </c>
      <c r="V70" s="25">
        <f t="shared" si="27"/>
        <v>0.57567791609999996</v>
      </c>
      <c r="W70" s="25">
        <v>2.835E-2</v>
      </c>
      <c r="X70" s="25">
        <f t="shared" si="28"/>
        <v>2.8924999999999999E-2</v>
      </c>
      <c r="Y70" s="25"/>
      <c r="Z70" s="25">
        <f t="shared" si="29"/>
        <v>2.442747E-2</v>
      </c>
      <c r="AA70" s="25">
        <f t="shared" si="30"/>
        <v>0.56256463410000002</v>
      </c>
      <c r="AB70" s="25">
        <v>-1.3699999999999999E-3</v>
      </c>
      <c r="AC70" s="25">
        <f t="shared" si="31"/>
        <v>-5.7499999999999999E-4</v>
      </c>
    </row>
    <row r="71" spans="1:29" s="15" customFormat="1">
      <c r="A71" s="18">
        <v>319</v>
      </c>
      <c r="B71" s="25">
        <v>-9.0000000000000006E-5</v>
      </c>
      <c r="C71" s="25">
        <v>1.35E-2</v>
      </c>
      <c r="D71" s="25">
        <f t="shared" si="16"/>
        <v>1.413E-2</v>
      </c>
      <c r="E71" s="25"/>
      <c r="F71" s="25">
        <f t="shared" si="17"/>
        <v>1.324E-2</v>
      </c>
      <c r="G71" s="25">
        <f t="shared" si="18"/>
        <v>0.3049172</v>
      </c>
      <c r="H71" s="25">
        <v>1.5869999999999999E-2</v>
      </c>
      <c r="I71" s="25">
        <f t="shared" si="19"/>
        <v>1.6499999999999997E-2</v>
      </c>
      <c r="J71" s="25"/>
      <c r="K71" s="25">
        <f t="shared" si="20"/>
        <v>1.3857669999999997E-2</v>
      </c>
      <c r="L71" s="25">
        <f t="shared" si="21"/>
        <v>0.31914214009999997</v>
      </c>
      <c r="M71" s="25">
        <v>1.439E-2</v>
      </c>
      <c r="N71" s="25">
        <f t="shared" si="22"/>
        <v>1.502E-2</v>
      </c>
      <c r="O71" s="25"/>
      <c r="P71" s="25">
        <f t="shared" si="23"/>
        <v>1.3227280000000001E-2</v>
      </c>
      <c r="Q71" s="25">
        <f t="shared" si="24"/>
        <v>0.30462425840000001</v>
      </c>
      <c r="R71" s="25">
        <v>2.631E-2</v>
      </c>
      <c r="S71" s="25">
        <f t="shared" si="25"/>
        <v>2.6939999999999999E-2</v>
      </c>
      <c r="T71" s="25"/>
      <c r="U71" s="25">
        <f t="shared" si="26"/>
        <v>2.5031869999999998E-2</v>
      </c>
      <c r="V71" s="25">
        <f t="shared" si="27"/>
        <v>0.57648396609999997</v>
      </c>
      <c r="W71" s="25">
        <v>2.8340000000000001E-2</v>
      </c>
      <c r="X71" s="25">
        <f t="shared" si="28"/>
        <v>2.8969999999999999E-2</v>
      </c>
      <c r="Y71" s="25"/>
      <c r="Z71" s="25">
        <f t="shared" si="29"/>
        <v>2.447247E-2</v>
      </c>
      <c r="AA71" s="25">
        <f t="shared" si="30"/>
        <v>0.56360098410000004</v>
      </c>
      <c r="AB71" s="25">
        <v>-1.17E-3</v>
      </c>
      <c r="AC71" s="25">
        <f t="shared" si="31"/>
        <v>-6.3000000000000003E-4</v>
      </c>
    </row>
    <row r="72" spans="1:29" s="15" customFormat="1">
      <c r="A72" s="18">
        <v>320</v>
      </c>
      <c r="B72" s="25">
        <v>1.8000000000000001E-4</v>
      </c>
      <c r="C72" s="25">
        <v>1.3429999999999999E-2</v>
      </c>
      <c r="D72" s="25">
        <f t="shared" si="16"/>
        <v>1.3919999999999998E-2</v>
      </c>
      <c r="E72" s="25"/>
      <c r="F72" s="25">
        <f t="shared" si="17"/>
        <v>1.3029999999999998E-2</v>
      </c>
      <c r="G72" s="25">
        <f t="shared" si="18"/>
        <v>0.30008089999999998</v>
      </c>
      <c r="H72" s="25">
        <v>1.5859999999999999E-2</v>
      </c>
      <c r="I72" s="25">
        <f t="shared" si="19"/>
        <v>1.635E-2</v>
      </c>
      <c r="J72" s="25"/>
      <c r="K72" s="25">
        <f t="shared" si="20"/>
        <v>1.370767E-2</v>
      </c>
      <c r="L72" s="25">
        <f t="shared" si="21"/>
        <v>0.3156876401</v>
      </c>
      <c r="M72" s="25">
        <v>1.3990000000000001E-2</v>
      </c>
      <c r="N72" s="25">
        <f t="shared" si="22"/>
        <v>1.448E-2</v>
      </c>
      <c r="O72" s="25"/>
      <c r="P72" s="25">
        <f t="shared" si="23"/>
        <v>1.268728E-2</v>
      </c>
      <c r="Q72" s="25">
        <f t="shared" si="24"/>
        <v>0.29218805840000001</v>
      </c>
      <c r="R72" s="25">
        <v>2.6190000000000001E-2</v>
      </c>
      <c r="S72" s="25">
        <f t="shared" si="25"/>
        <v>2.6680000000000002E-2</v>
      </c>
      <c r="T72" s="25"/>
      <c r="U72" s="25">
        <f t="shared" si="26"/>
        <v>2.4771870000000001E-2</v>
      </c>
      <c r="V72" s="25">
        <f t="shared" si="27"/>
        <v>0.57049616610000009</v>
      </c>
      <c r="W72" s="25">
        <v>2.8219999999999999E-2</v>
      </c>
      <c r="X72" s="25">
        <f t="shared" si="28"/>
        <v>2.8709999999999999E-2</v>
      </c>
      <c r="Y72" s="25"/>
      <c r="Z72" s="25">
        <f t="shared" si="29"/>
        <v>2.421247E-2</v>
      </c>
      <c r="AA72" s="25">
        <f t="shared" si="30"/>
        <v>0.55761318410000005</v>
      </c>
      <c r="AB72" s="25">
        <v>-1.16E-3</v>
      </c>
      <c r="AC72" s="25">
        <f t="shared" si="31"/>
        <v>-4.8999999999999998E-4</v>
      </c>
    </row>
    <row r="73" spans="1:29" s="15" customFormat="1">
      <c r="A73" s="18">
        <v>321</v>
      </c>
      <c r="B73" s="25">
        <v>-1E-4</v>
      </c>
      <c r="C73" s="25">
        <v>1.32E-2</v>
      </c>
      <c r="D73" s="25">
        <f t="shared" si="16"/>
        <v>1.3835E-2</v>
      </c>
      <c r="E73" s="25"/>
      <c r="F73" s="25">
        <f t="shared" si="17"/>
        <v>1.2945E-2</v>
      </c>
      <c r="G73" s="25">
        <f t="shared" si="18"/>
        <v>0.29812335000000001</v>
      </c>
      <c r="H73" s="25">
        <v>1.8499999999999999E-2</v>
      </c>
      <c r="I73" s="25">
        <f t="shared" si="19"/>
        <v>1.9134999999999999E-2</v>
      </c>
      <c r="J73" s="25"/>
      <c r="K73" s="25">
        <f t="shared" si="20"/>
        <v>1.6492670000000001E-2</v>
      </c>
      <c r="L73" s="25">
        <f t="shared" si="21"/>
        <v>0.37982619010000002</v>
      </c>
      <c r="M73" s="25">
        <v>1.396E-2</v>
      </c>
      <c r="N73" s="25">
        <f t="shared" si="22"/>
        <v>1.4595E-2</v>
      </c>
      <c r="O73" s="25"/>
      <c r="P73" s="25">
        <f t="shared" si="23"/>
        <v>1.2802280000000001E-2</v>
      </c>
      <c r="Q73" s="25">
        <f t="shared" si="24"/>
        <v>0.29483650840000003</v>
      </c>
      <c r="R73" s="25">
        <v>2.6179999999999998E-2</v>
      </c>
      <c r="S73" s="25">
        <f t="shared" si="25"/>
        <v>2.6814999999999999E-2</v>
      </c>
      <c r="T73" s="25"/>
      <c r="U73" s="25">
        <f t="shared" si="26"/>
        <v>2.4906869999999998E-2</v>
      </c>
      <c r="V73" s="25">
        <f t="shared" si="27"/>
        <v>0.57360521609999993</v>
      </c>
      <c r="W73" s="25">
        <v>2.7900000000000001E-2</v>
      </c>
      <c r="X73" s="25">
        <f t="shared" si="28"/>
        <v>2.8535000000000001E-2</v>
      </c>
      <c r="Y73" s="25"/>
      <c r="Z73" s="25">
        <f t="shared" si="29"/>
        <v>2.4037470000000002E-2</v>
      </c>
      <c r="AA73" s="25">
        <f t="shared" si="30"/>
        <v>0.55358293410000003</v>
      </c>
      <c r="AB73" s="25">
        <v>-1.17E-3</v>
      </c>
      <c r="AC73" s="25">
        <f t="shared" si="31"/>
        <v>-6.3500000000000004E-4</v>
      </c>
    </row>
    <row r="74" spans="1:29" s="15" customFormat="1">
      <c r="A74" s="18">
        <v>322</v>
      </c>
      <c r="B74" s="25">
        <v>1.2E-4</v>
      </c>
      <c r="C74" s="25">
        <v>1.196E-2</v>
      </c>
      <c r="D74" s="25">
        <f t="shared" si="16"/>
        <v>1.247E-2</v>
      </c>
      <c r="E74" s="25"/>
      <c r="F74" s="25">
        <f t="shared" si="17"/>
        <v>1.158E-2</v>
      </c>
      <c r="G74" s="25">
        <f t="shared" si="18"/>
        <v>0.26668740000000002</v>
      </c>
      <c r="H74" s="25">
        <v>1.8499999999999999E-2</v>
      </c>
      <c r="I74" s="25">
        <f t="shared" si="19"/>
        <v>1.9009999999999999E-2</v>
      </c>
      <c r="J74" s="25"/>
      <c r="K74" s="25">
        <f t="shared" si="20"/>
        <v>1.6367670000000001E-2</v>
      </c>
      <c r="L74" s="25">
        <f t="shared" si="21"/>
        <v>0.37694744010000003</v>
      </c>
      <c r="M74" s="25">
        <v>1.3440000000000001E-2</v>
      </c>
      <c r="N74" s="25">
        <f t="shared" si="22"/>
        <v>1.3950000000000001E-2</v>
      </c>
      <c r="O74" s="25"/>
      <c r="P74" s="25">
        <f t="shared" si="23"/>
        <v>1.2157280000000001E-2</v>
      </c>
      <c r="Q74" s="25">
        <f t="shared" si="24"/>
        <v>0.27998215840000001</v>
      </c>
      <c r="R74" s="25">
        <v>2.615E-2</v>
      </c>
      <c r="S74" s="25">
        <f t="shared" si="25"/>
        <v>2.666E-2</v>
      </c>
      <c r="T74" s="25"/>
      <c r="U74" s="25">
        <f t="shared" si="26"/>
        <v>2.4751869999999999E-2</v>
      </c>
      <c r="V74" s="25">
        <f t="shared" si="27"/>
        <v>0.57003556609999995</v>
      </c>
      <c r="W74" s="25">
        <v>2.7550000000000002E-2</v>
      </c>
      <c r="X74" s="25">
        <f t="shared" si="28"/>
        <v>2.8060000000000002E-2</v>
      </c>
      <c r="Y74" s="25"/>
      <c r="Z74" s="25">
        <f t="shared" si="29"/>
        <v>2.3562470000000002E-2</v>
      </c>
      <c r="AA74" s="25">
        <f t="shared" si="30"/>
        <v>0.54264368410000008</v>
      </c>
      <c r="AB74" s="25">
        <v>-1.14E-3</v>
      </c>
      <c r="AC74" s="25">
        <f t="shared" si="31"/>
        <v>-5.0999999999999993E-4</v>
      </c>
    </row>
    <row r="75" spans="1:29" s="15" customFormat="1">
      <c r="A75" s="18">
        <v>323</v>
      </c>
      <c r="B75" s="25">
        <v>-4.0000000000000003E-5</v>
      </c>
      <c r="C75" s="25">
        <v>1.0529999999999999E-2</v>
      </c>
      <c r="D75" s="25">
        <f t="shared" si="16"/>
        <v>1.1035E-2</v>
      </c>
      <c r="E75" s="25"/>
      <c r="F75" s="25">
        <f t="shared" si="17"/>
        <v>1.0145E-2</v>
      </c>
      <c r="G75" s="25">
        <f t="shared" si="18"/>
        <v>0.23363935</v>
      </c>
      <c r="H75" s="25">
        <v>1.7000000000000001E-2</v>
      </c>
      <c r="I75" s="25">
        <f t="shared" si="19"/>
        <v>1.7505E-2</v>
      </c>
      <c r="J75" s="25"/>
      <c r="K75" s="25">
        <f t="shared" si="20"/>
        <v>1.486267E-2</v>
      </c>
      <c r="L75" s="25">
        <f t="shared" si="21"/>
        <v>0.34228729010000003</v>
      </c>
      <c r="M75" s="25">
        <v>1.1440000000000001E-2</v>
      </c>
      <c r="N75" s="25">
        <f t="shared" si="22"/>
        <v>1.1945000000000001E-2</v>
      </c>
      <c r="O75" s="25"/>
      <c r="P75" s="25">
        <f t="shared" si="23"/>
        <v>1.0152280000000001E-2</v>
      </c>
      <c r="Q75" s="25">
        <f t="shared" si="24"/>
        <v>0.23380700840000004</v>
      </c>
      <c r="R75" s="25">
        <v>2.6120000000000001E-2</v>
      </c>
      <c r="S75" s="25">
        <f t="shared" si="25"/>
        <v>2.6624999999999999E-2</v>
      </c>
      <c r="T75" s="25"/>
      <c r="U75" s="25">
        <f t="shared" si="26"/>
        <v>2.4716869999999998E-2</v>
      </c>
      <c r="V75" s="25">
        <f t="shared" si="27"/>
        <v>0.56922951609999994</v>
      </c>
      <c r="W75" s="25">
        <v>2.7449999999999999E-2</v>
      </c>
      <c r="X75" s="25">
        <f t="shared" si="28"/>
        <v>2.7954999999999997E-2</v>
      </c>
      <c r="Y75" s="25"/>
      <c r="Z75" s="25">
        <f t="shared" si="29"/>
        <v>2.3457469999999998E-2</v>
      </c>
      <c r="AA75" s="25">
        <f t="shared" si="30"/>
        <v>0.54022553409999996</v>
      </c>
      <c r="AB75" s="25">
        <v>-9.7000000000000005E-4</v>
      </c>
      <c r="AC75" s="25">
        <f t="shared" si="31"/>
        <v>-5.0500000000000002E-4</v>
      </c>
    </row>
    <row r="76" spans="1:29" s="15" customFormat="1">
      <c r="A76" s="18">
        <v>324</v>
      </c>
      <c r="B76" s="25">
        <v>1.1E-4</v>
      </c>
      <c r="C76" s="25">
        <v>9.4900000000000002E-3</v>
      </c>
      <c r="D76" s="25">
        <f t="shared" si="16"/>
        <v>9.9950000000000004E-3</v>
      </c>
      <c r="E76" s="25"/>
      <c r="F76" s="25">
        <f t="shared" si="17"/>
        <v>9.1050000000000002E-3</v>
      </c>
      <c r="G76" s="25">
        <f t="shared" si="18"/>
        <v>0.20968815000000002</v>
      </c>
      <c r="H76" s="25">
        <v>1.4369E-2</v>
      </c>
      <c r="I76" s="25">
        <f t="shared" si="19"/>
        <v>1.4874E-2</v>
      </c>
      <c r="J76" s="25"/>
      <c r="K76" s="25">
        <f t="shared" si="20"/>
        <v>1.223167E-2</v>
      </c>
      <c r="L76" s="25">
        <f t="shared" si="21"/>
        <v>0.28169536010000001</v>
      </c>
      <c r="M76" s="25">
        <v>1.004E-2</v>
      </c>
      <c r="N76" s="25">
        <f t="shared" si="22"/>
        <v>1.0545000000000001E-2</v>
      </c>
      <c r="O76" s="25"/>
      <c r="P76" s="25">
        <f t="shared" si="23"/>
        <v>8.7522800000000012E-3</v>
      </c>
      <c r="Q76" s="25">
        <f t="shared" si="24"/>
        <v>0.20156500840000002</v>
      </c>
      <c r="R76" s="25">
        <v>2.6100000000000002E-2</v>
      </c>
      <c r="S76" s="25">
        <f t="shared" si="25"/>
        <v>2.6605E-2</v>
      </c>
      <c r="T76" s="25"/>
      <c r="U76" s="25">
        <f t="shared" si="26"/>
        <v>2.4696869999999999E-2</v>
      </c>
      <c r="V76" s="25">
        <f t="shared" si="27"/>
        <v>0.56876891610000002</v>
      </c>
      <c r="W76" s="25">
        <v>2.7359999999999999E-2</v>
      </c>
      <c r="X76" s="25">
        <f t="shared" si="28"/>
        <v>2.7864999999999997E-2</v>
      </c>
      <c r="Y76" s="25"/>
      <c r="Z76" s="25">
        <f t="shared" si="29"/>
        <v>2.3367469999999998E-2</v>
      </c>
      <c r="AA76" s="25">
        <f t="shared" si="30"/>
        <v>0.53815283409999992</v>
      </c>
      <c r="AB76" s="25">
        <v>-1.1199999999999999E-3</v>
      </c>
      <c r="AC76" s="25">
        <f t="shared" si="31"/>
        <v>-5.0499999999999992E-4</v>
      </c>
    </row>
    <row r="77" spans="1:29" s="15" customFormat="1">
      <c r="A77" s="18">
        <v>325</v>
      </c>
      <c r="B77" s="25">
        <v>-4.0000000000000003E-5</v>
      </c>
      <c r="C77" s="25">
        <v>8.3300000000000006E-3</v>
      </c>
      <c r="D77" s="25">
        <f t="shared" si="16"/>
        <v>8.8700000000000011E-3</v>
      </c>
      <c r="E77" s="25"/>
      <c r="F77" s="25">
        <f t="shared" si="17"/>
        <v>7.980000000000001E-3</v>
      </c>
      <c r="G77" s="25">
        <f t="shared" si="18"/>
        <v>0.18377940000000004</v>
      </c>
      <c r="H77" s="25">
        <v>1.567E-2</v>
      </c>
      <c r="I77" s="25">
        <f t="shared" si="19"/>
        <v>1.6209999999999999E-2</v>
      </c>
      <c r="J77" s="25"/>
      <c r="K77" s="25">
        <f t="shared" si="20"/>
        <v>1.3567669999999999E-2</v>
      </c>
      <c r="L77" s="25">
        <f t="shared" si="21"/>
        <v>0.31246344009999999</v>
      </c>
      <c r="M77" s="25">
        <v>9.9500000000000005E-3</v>
      </c>
      <c r="N77" s="25">
        <f t="shared" si="22"/>
        <v>1.0490000000000001E-2</v>
      </c>
      <c r="O77" s="25"/>
      <c r="P77" s="25">
        <f t="shared" si="23"/>
        <v>8.6972800000000017E-3</v>
      </c>
      <c r="Q77" s="25">
        <f t="shared" si="24"/>
        <v>0.20029835840000004</v>
      </c>
      <c r="R77" s="25">
        <v>2.5690000000000001E-2</v>
      </c>
      <c r="S77" s="25">
        <f t="shared" si="25"/>
        <v>2.623E-2</v>
      </c>
      <c r="T77" s="25"/>
      <c r="U77" s="25">
        <f t="shared" si="26"/>
        <v>2.4321869999999999E-2</v>
      </c>
      <c r="V77" s="25">
        <f t="shared" si="27"/>
        <v>0.56013266610000001</v>
      </c>
      <c r="W77" s="25">
        <v>2.726E-2</v>
      </c>
      <c r="X77" s="25">
        <f t="shared" si="28"/>
        <v>2.7799999999999998E-2</v>
      </c>
      <c r="Y77" s="25"/>
      <c r="Z77" s="25">
        <f t="shared" si="29"/>
        <v>2.3302469999999999E-2</v>
      </c>
      <c r="AA77" s="25">
        <f t="shared" si="30"/>
        <v>0.53665588409999998</v>
      </c>
      <c r="AB77" s="25">
        <v>-1.0399999999999999E-3</v>
      </c>
      <c r="AC77" s="25">
        <f t="shared" si="31"/>
        <v>-5.4000000000000001E-4</v>
      </c>
    </row>
    <row r="78" spans="1:29" s="15" customFormat="1">
      <c r="A78" s="18">
        <v>326</v>
      </c>
      <c r="B78" s="25">
        <v>1E-4</v>
      </c>
      <c r="C78" s="25">
        <v>8.3199999999999993E-3</v>
      </c>
      <c r="D78" s="25">
        <f t="shared" si="16"/>
        <v>8.7749999999999998E-3</v>
      </c>
      <c r="E78" s="25"/>
      <c r="F78" s="25">
        <f t="shared" si="17"/>
        <v>7.8849999999999996E-3</v>
      </c>
      <c r="G78" s="25">
        <f t="shared" si="18"/>
        <v>0.18159154999999999</v>
      </c>
      <c r="H78" s="25">
        <v>1.3979999999999999E-2</v>
      </c>
      <c r="I78" s="25">
        <f t="shared" si="19"/>
        <v>1.4435E-2</v>
      </c>
      <c r="J78" s="25"/>
      <c r="K78" s="25">
        <f t="shared" si="20"/>
        <v>1.179267E-2</v>
      </c>
      <c r="L78" s="25">
        <f t="shared" si="21"/>
        <v>0.27158519009999998</v>
      </c>
      <c r="M78" s="25">
        <v>9.9399999999999992E-3</v>
      </c>
      <c r="N78" s="25">
        <f t="shared" si="22"/>
        <v>1.0395E-2</v>
      </c>
      <c r="O78" s="25"/>
      <c r="P78" s="25">
        <f t="shared" si="23"/>
        <v>8.6022800000000003E-3</v>
      </c>
      <c r="Q78" s="25">
        <f t="shared" si="24"/>
        <v>0.19811050840000002</v>
      </c>
      <c r="R78" s="25">
        <v>1.268E-2</v>
      </c>
      <c r="S78" s="25">
        <f t="shared" si="25"/>
        <v>1.3135000000000001E-2</v>
      </c>
      <c r="T78" s="25"/>
      <c r="U78" s="25">
        <f t="shared" si="26"/>
        <v>1.122687E-2</v>
      </c>
      <c r="V78" s="25">
        <f t="shared" si="27"/>
        <v>0.25855481610000003</v>
      </c>
      <c r="W78" s="25">
        <v>2.2290000000000001E-2</v>
      </c>
      <c r="X78" s="25">
        <f t="shared" si="28"/>
        <v>2.2745000000000001E-2</v>
      </c>
      <c r="Y78" s="25"/>
      <c r="Z78" s="25">
        <f t="shared" si="29"/>
        <v>1.8247470000000002E-2</v>
      </c>
      <c r="AA78" s="25">
        <f t="shared" si="30"/>
        <v>0.42023923410000008</v>
      </c>
      <c r="AB78" s="25">
        <v>-1.01E-3</v>
      </c>
      <c r="AC78" s="25">
        <f t="shared" si="31"/>
        <v>-4.55E-4</v>
      </c>
    </row>
    <row r="79" spans="1:29" s="15" customFormat="1">
      <c r="A79" s="18">
        <v>327</v>
      </c>
      <c r="B79" s="25">
        <v>-2.0000000000000002E-5</v>
      </c>
      <c r="C79" s="25">
        <v>8.3199999999999993E-3</v>
      </c>
      <c r="D79" s="25">
        <f t="shared" si="16"/>
        <v>8.7449999999999993E-3</v>
      </c>
      <c r="E79" s="25"/>
      <c r="F79" s="25">
        <f t="shared" si="17"/>
        <v>7.8549999999999991E-3</v>
      </c>
      <c r="G79" s="25">
        <f t="shared" si="18"/>
        <v>0.18090065</v>
      </c>
      <c r="H79" s="25">
        <v>1.404E-2</v>
      </c>
      <c r="I79" s="25">
        <f t="shared" si="19"/>
        <v>1.4465E-2</v>
      </c>
      <c r="J79" s="25"/>
      <c r="K79" s="25">
        <f t="shared" si="20"/>
        <v>1.182267E-2</v>
      </c>
      <c r="L79" s="25">
        <f t="shared" si="21"/>
        <v>0.27227609010000003</v>
      </c>
      <c r="M79" s="25">
        <v>9.9399999999999992E-3</v>
      </c>
      <c r="N79" s="25">
        <f t="shared" si="22"/>
        <v>1.0364999999999999E-2</v>
      </c>
      <c r="O79" s="25"/>
      <c r="P79" s="25">
        <f t="shared" si="23"/>
        <v>8.5722799999999998E-3</v>
      </c>
      <c r="Q79" s="25">
        <f t="shared" si="24"/>
        <v>0.1974196084</v>
      </c>
      <c r="R79" s="25">
        <v>1.235E-2</v>
      </c>
      <c r="S79" s="25">
        <f t="shared" si="25"/>
        <v>1.2775E-2</v>
      </c>
      <c r="T79" s="25"/>
      <c r="U79" s="25">
        <f t="shared" si="26"/>
        <v>1.0866870000000001E-2</v>
      </c>
      <c r="V79" s="25">
        <f t="shared" si="27"/>
        <v>0.25026401610000004</v>
      </c>
      <c r="W79" s="25">
        <v>1.983E-2</v>
      </c>
      <c r="X79" s="25">
        <f t="shared" si="28"/>
        <v>2.0255000000000002E-2</v>
      </c>
      <c r="Y79" s="25"/>
      <c r="Z79" s="25">
        <f t="shared" si="29"/>
        <v>1.5757470000000003E-2</v>
      </c>
      <c r="AA79" s="25">
        <f t="shared" si="30"/>
        <v>0.36289453410000005</v>
      </c>
      <c r="AB79" s="25">
        <v>-8.3000000000000001E-4</v>
      </c>
      <c r="AC79" s="25">
        <f t="shared" si="31"/>
        <v>-4.2500000000000003E-4</v>
      </c>
    </row>
    <row r="80" spans="1:29" s="15" customFormat="1">
      <c r="A80" s="18">
        <v>328</v>
      </c>
      <c r="B80" s="25">
        <v>1.2E-4</v>
      </c>
      <c r="C80" s="25">
        <v>8.3199999999999993E-3</v>
      </c>
      <c r="D80" s="25">
        <f t="shared" si="16"/>
        <v>8.7499999999999991E-3</v>
      </c>
      <c r="E80" s="25"/>
      <c r="F80" s="25">
        <f t="shared" si="17"/>
        <v>7.8599999999999989E-3</v>
      </c>
      <c r="G80" s="25">
        <f t="shared" si="18"/>
        <v>0.18101579999999998</v>
      </c>
      <c r="H80" s="25">
        <v>1.4080000000000001E-2</v>
      </c>
      <c r="I80" s="25">
        <f t="shared" si="19"/>
        <v>1.451E-2</v>
      </c>
      <c r="J80" s="25"/>
      <c r="K80" s="25">
        <f t="shared" si="20"/>
        <v>1.186767E-2</v>
      </c>
      <c r="L80" s="25">
        <f t="shared" si="21"/>
        <v>0.2733124401</v>
      </c>
      <c r="M80" s="25">
        <v>9.9399999999999992E-3</v>
      </c>
      <c r="N80" s="25">
        <f t="shared" si="22"/>
        <v>1.0369999999999999E-2</v>
      </c>
      <c r="O80" s="25"/>
      <c r="P80" s="25">
        <f t="shared" si="23"/>
        <v>8.5772799999999996E-3</v>
      </c>
      <c r="Q80" s="25">
        <f t="shared" si="24"/>
        <v>0.19753475840000001</v>
      </c>
      <c r="R80" s="25">
        <v>1.187E-2</v>
      </c>
      <c r="S80" s="25">
        <f t="shared" si="25"/>
        <v>1.23E-2</v>
      </c>
      <c r="T80" s="25"/>
      <c r="U80" s="25">
        <f t="shared" si="26"/>
        <v>1.0391870000000001E-2</v>
      </c>
      <c r="V80" s="25">
        <f t="shared" si="27"/>
        <v>0.23932476610000003</v>
      </c>
      <c r="W80" s="25">
        <v>1.619E-2</v>
      </c>
      <c r="X80" s="25">
        <f t="shared" si="28"/>
        <v>1.6619999999999999E-2</v>
      </c>
      <c r="Y80" s="25"/>
      <c r="Z80" s="25">
        <f t="shared" si="29"/>
        <v>1.212247E-2</v>
      </c>
      <c r="AA80" s="25">
        <f t="shared" si="30"/>
        <v>0.27918048410000001</v>
      </c>
      <c r="AB80" s="25">
        <v>-9.7999999999999997E-4</v>
      </c>
      <c r="AC80" s="25">
        <f t="shared" si="31"/>
        <v>-4.2999999999999999E-4</v>
      </c>
    </row>
    <row r="81" spans="1:29" s="15" customFormat="1">
      <c r="A81" s="18">
        <v>329</v>
      </c>
      <c r="B81" s="25">
        <v>-2.0000000000000002E-5</v>
      </c>
      <c r="C81" s="25">
        <v>8.3099999999999997E-3</v>
      </c>
      <c r="D81" s="25">
        <f t="shared" si="16"/>
        <v>8.7200000000000003E-3</v>
      </c>
      <c r="E81" s="25"/>
      <c r="F81" s="25">
        <f t="shared" si="17"/>
        <v>7.8300000000000002E-3</v>
      </c>
      <c r="G81" s="25">
        <f t="shared" si="18"/>
        <v>0.18032490000000001</v>
      </c>
      <c r="H81" s="25">
        <v>1.409E-2</v>
      </c>
      <c r="I81" s="25">
        <f t="shared" si="19"/>
        <v>1.4500000000000001E-2</v>
      </c>
      <c r="J81" s="25"/>
      <c r="K81" s="25">
        <f t="shared" si="20"/>
        <v>1.1857670000000001E-2</v>
      </c>
      <c r="L81" s="25">
        <f t="shared" si="21"/>
        <v>0.27308214010000004</v>
      </c>
      <c r="M81" s="25">
        <v>9.92E-3</v>
      </c>
      <c r="N81" s="25">
        <f t="shared" si="22"/>
        <v>1.0330000000000001E-2</v>
      </c>
      <c r="O81" s="25"/>
      <c r="P81" s="25">
        <f t="shared" si="23"/>
        <v>8.5372800000000013E-3</v>
      </c>
      <c r="Q81" s="25">
        <f t="shared" si="24"/>
        <v>0.19661355840000003</v>
      </c>
      <c r="R81" s="25">
        <v>1.221E-2</v>
      </c>
      <c r="S81" s="25">
        <f t="shared" si="25"/>
        <v>1.2620000000000001E-2</v>
      </c>
      <c r="T81" s="25"/>
      <c r="U81" s="25">
        <f t="shared" si="26"/>
        <v>1.0711870000000002E-2</v>
      </c>
      <c r="V81" s="25">
        <f t="shared" si="27"/>
        <v>0.24669436610000006</v>
      </c>
      <c r="W81" s="25">
        <v>1.6590000000000001E-2</v>
      </c>
      <c r="X81" s="25">
        <f t="shared" si="28"/>
        <v>1.7000000000000001E-2</v>
      </c>
      <c r="Y81" s="25"/>
      <c r="Z81" s="25">
        <f t="shared" si="29"/>
        <v>1.2502470000000002E-2</v>
      </c>
      <c r="AA81" s="25">
        <f t="shared" si="30"/>
        <v>0.28793188410000004</v>
      </c>
      <c r="AB81" s="25">
        <v>-8.0000000000000004E-4</v>
      </c>
      <c r="AC81" s="25">
        <f t="shared" si="31"/>
        <v>-4.1000000000000005E-4</v>
      </c>
    </row>
    <row r="82" spans="1:29" s="15" customFormat="1">
      <c r="A82" s="18">
        <v>330</v>
      </c>
      <c r="B82" s="25">
        <v>-2.0000000000000002E-5</v>
      </c>
      <c r="C82" s="25">
        <v>8.3099999999999997E-3</v>
      </c>
      <c r="D82" s="25">
        <f t="shared" si="16"/>
        <v>8.8500000000000002E-3</v>
      </c>
      <c r="E82" s="25"/>
      <c r="F82" s="25">
        <f t="shared" si="17"/>
        <v>7.9600000000000001E-3</v>
      </c>
      <c r="G82" s="25">
        <f t="shared" si="18"/>
        <v>0.1833188</v>
      </c>
      <c r="H82" s="25">
        <v>1.3679999999999999E-2</v>
      </c>
      <c r="I82" s="25">
        <f t="shared" si="19"/>
        <v>1.422E-2</v>
      </c>
      <c r="J82" s="25"/>
      <c r="K82" s="25">
        <f t="shared" si="20"/>
        <v>1.157767E-2</v>
      </c>
      <c r="L82" s="25">
        <f t="shared" si="21"/>
        <v>0.26663374010000002</v>
      </c>
      <c r="M82" s="25">
        <v>9.9100000000000004E-3</v>
      </c>
      <c r="N82" s="25">
        <f t="shared" si="22"/>
        <v>1.0450000000000001E-2</v>
      </c>
      <c r="O82" s="25"/>
      <c r="P82" s="25">
        <f t="shared" si="23"/>
        <v>8.6572800000000016E-3</v>
      </c>
      <c r="Q82" s="25">
        <f t="shared" si="24"/>
        <v>0.19937715840000006</v>
      </c>
      <c r="R82" s="25">
        <v>1.1299999999999999E-2</v>
      </c>
      <c r="S82" s="25">
        <f t="shared" si="25"/>
        <v>1.184E-2</v>
      </c>
      <c r="T82" s="25"/>
      <c r="U82" s="25">
        <f t="shared" si="26"/>
        <v>9.9318699999999989E-3</v>
      </c>
      <c r="V82" s="25">
        <f t="shared" si="27"/>
        <v>0.22873096609999999</v>
      </c>
      <c r="W82" s="25">
        <v>1.5900000000000001E-2</v>
      </c>
      <c r="X82" s="25">
        <f t="shared" si="28"/>
        <v>1.644E-2</v>
      </c>
      <c r="Y82" s="25"/>
      <c r="Z82" s="25">
        <f t="shared" si="29"/>
        <v>1.194247E-2</v>
      </c>
      <c r="AA82" s="25">
        <f t="shared" si="30"/>
        <v>0.27503508409999999</v>
      </c>
      <c r="AB82" s="25">
        <v>-1.06E-3</v>
      </c>
      <c r="AC82" s="25">
        <f t="shared" si="31"/>
        <v>-5.4000000000000001E-4</v>
      </c>
    </row>
    <row r="83" spans="1:29" s="15" customFormat="1">
      <c r="A83" s="18">
        <v>331</v>
      </c>
      <c r="B83" s="25">
        <v>6.8999999999999997E-5</v>
      </c>
      <c r="C83" s="25">
        <v>8.3099999999999997E-3</v>
      </c>
      <c r="D83" s="25">
        <f t="shared" si="16"/>
        <v>8.6555E-3</v>
      </c>
      <c r="E83" s="25"/>
      <c r="F83" s="25">
        <f t="shared" si="17"/>
        <v>7.7654999999999998E-3</v>
      </c>
      <c r="G83" s="25">
        <f t="shared" si="18"/>
        <v>0.178839465</v>
      </c>
      <c r="H83" s="25">
        <v>1.355E-2</v>
      </c>
      <c r="I83" s="25">
        <f t="shared" si="19"/>
        <v>1.38955E-2</v>
      </c>
      <c r="J83" s="25"/>
      <c r="K83" s="25">
        <f t="shared" si="20"/>
        <v>1.125317E-2</v>
      </c>
      <c r="L83" s="25">
        <f t="shared" si="21"/>
        <v>0.25916050509999999</v>
      </c>
      <c r="M83" s="25">
        <v>9.8899999999999995E-3</v>
      </c>
      <c r="N83" s="25">
        <f t="shared" si="22"/>
        <v>1.02355E-2</v>
      </c>
      <c r="O83" s="25"/>
      <c r="P83" s="25">
        <f t="shared" si="23"/>
        <v>8.4427800000000004E-3</v>
      </c>
      <c r="Q83" s="25">
        <f t="shared" si="24"/>
        <v>0.19443722340000003</v>
      </c>
      <c r="R83" s="25">
        <v>1.1509999999999999E-2</v>
      </c>
      <c r="S83" s="25">
        <f t="shared" si="25"/>
        <v>1.18555E-2</v>
      </c>
      <c r="T83" s="25"/>
      <c r="U83" s="25">
        <f t="shared" si="26"/>
        <v>9.9473700000000005E-3</v>
      </c>
      <c r="V83" s="25">
        <f t="shared" si="27"/>
        <v>0.22908793110000003</v>
      </c>
      <c r="W83" s="25">
        <v>1.6060000000000001E-2</v>
      </c>
      <c r="X83" s="25">
        <f t="shared" si="28"/>
        <v>1.64055E-2</v>
      </c>
      <c r="Y83" s="25"/>
      <c r="Z83" s="25">
        <f t="shared" si="29"/>
        <v>1.190797E-2</v>
      </c>
      <c r="AA83" s="25">
        <f t="shared" si="30"/>
        <v>0.27424054910000001</v>
      </c>
      <c r="AB83" s="25">
        <v>-7.6000000000000004E-4</v>
      </c>
      <c r="AC83" s="25">
        <f t="shared" si="31"/>
        <v>-3.455E-4</v>
      </c>
    </row>
    <row r="84" spans="1:29" s="15" customFormat="1">
      <c r="A84" s="18">
        <v>332</v>
      </c>
      <c r="B84" s="25">
        <v>5.0000000000000002E-5</v>
      </c>
      <c r="C84" s="25">
        <v>8.3099999999999997E-3</v>
      </c>
      <c r="D84" s="25">
        <f t="shared" si="16"/>
        <v>8.685E-3</v>
      </c>
      <c r="E84" s="25"/>
      <c r="F84" s="25">
        <f t="shared" si="17"/>
        <v>7.7949999999999998E-3</v>
      </c>
      <c r="G84" s="25">
        <f t="shared" si="18"/>
        <v>0.17951885000000001</v>
      </c>
      <c r="H84" s="25">
        <v>1.308E-2</v>
      </c>
      <c r="I84" s="25">
        <f t="shared" si="19"/>
        <v>1.3455E-2</v>
      </c>
      <c r="J84" s="25"/>
      <c r="K84" s="25">
        <f t="shared" si="20"/>
        <v>1.081267E-2</v>
      </c>
      <c r="L84" s="25">
        <f t="shared" si="21"/>
        <v>0.24901579010000002</v>
      </c>
      <c r="M84" s="25">
        <v>9.8799999999999999E-3</v>
      </c>
      <c r="N84" s="25">
        <f t="shared" si="22"/>
        <v>1.0255E-2</v>
      </c>
      <c r="O84" s="25"/>
      <c r="P84" s="25">
        <f t="shared" si="23"/>
        <v>8.4622800000000008E-3</v>
      </c>
      <c r="Q84" s="25">
        <f t="shared" si="24"/>
        <v>0.19488630840000004</v>
      </c>
      <c r="R84" s="25">
        <v>1.1220000000000001E-2</v>
      </c>
      <c r="S84" s="25">
        <f t="shared" si="25"/>
        <v>1.1595000000000001E-2</v>
      </c>
      <c r="T84" s="25"/>
      <c r="U84" s="25">
        <f t="shared" si="26"/>
        <v>9.6868700000000002E-3</v>
      </c>
      <c r="V84" s="25">
        <f t="shared" si="27"/>
        <v>0.22308861610000003</v>
      </c>
      <c r="W84" s="25">
        <v>1.5689999999999999E-2</v>
      </c>
      <c r="X84" s="25">
        <f t="shared" si="28"/>
        <v>1.6064999999999999E-2</v>
      </c>
      <c r="Y84" s="25"/>
      <c r="Z84" s="25">
        <f t="shared" si="29"/>
        <v>1.156747E-2</v>
      </c>
      <c r="AA84" s="25">
        <f t="shared" si="30"/>
        <v>0.26639883410000004</v>
      </c>
      <c r="AB84" s="25">
        <v>-8.0000000000000004E-4</v>
      </c>
      <c r="AC84" s="25">
        <f t="shared" si="31"/>
        <v>-3.7500000000000001E-4</v>
      </c>
    </row>
    <row r="85" spans="1:29" s="15" customFormat="1">
      <c r="A85" s="18">
        <v>333</v>
      </c>
      <c r="B85" s="25">
        <v>1.0000000000000001E-5</v>
      </c>
      <c r="C85" s="25">
        <v>8.2900000000000005E-3</v>
      </c>
      <c r="D85" s="25">
        <f t="shared" si="16"/>
        <v>8.6750000000000004E-3</v>
      </c>
      <c r="E85" s="25"/>
      <c r="F85" s="25">
        <f t="shared" si="17"/>
        <v>7.7850000000000003E-3</v>
      </c>
      <c r="G85" s="25">
        <f t="shared" si="18"/>
        <v>0.17928855000000002</v>
      </c>
      <c r="H85" s="25">
        <v>1.325E-2</v>
      </c>
      <c r="I85" s="25">
        <f t="shared" si="19"/>
        <v>1.3635E-2</v>
      </c>
      <c r="J85" s="25"/>
      <c r="K85" s="25">
        <f t="shared" si="20"/>
        <v>1.099267E-2</v>
      </c>
      <c r="L85" s="25">
        <f t="shared" si="21"/>
        <v>0.25316119009999999</v>
      </c>
      <c r="M85" s="25">
        <v>9.8799999999999999E-3</v>
      </c>
      <c r="N85" s="25">
        <f t="shared" si="22"/>
        <v>1.0265E-2</v>
      </c>
      <c r="O85" s="25"/>
      <c r="P85" s="25">
        <f t="shared" si="23"/>
        <v>8.4722800000000004E-3</v>
      </c>
      <c r="Q85" s="25">
        <f t="shared" si="24"/>
        <v>0.19511660840000003</v>
      </c>
      <c r="R85" s="25">
        <v>1.137E-2</v>
      </c>
      <c r="S85" s="25">
        <f t="shared" si="25"/>
        <v>1.1755E-2</v>
      </c>
      <c r="T85" s="25"/>
      <c r="U85" s="25">
        <f t="shared" si="26"/>
        <v>9.8468700000000006E-3</v>
      </c>
      <c r="V85" s="25">
        <f t="shared" si="27"/>
        <v>0.22677341610000001</v>
      </c>
      <c r="W85" s="25">
        <v>1.6119999999999999E-2</v>
      </c>
      <c r="X85" s="25">
        <f t="shared" si="28"/>
        <v>1.6504999999999999E-2</v>
      </c>
      <c r="Y85" s="25"/>
      <c r="Z85" s="25">
        <f t="shared" si="29"/>
        <v>1.2007469999999999E-2</v>
      </c>
      <c r="AA85" s="25">
        <f t="shared" si="30"/>
        <v>0.27653203409999999</v>
      </c>
      <c r="AB85" s="25">
        <v>-7.7999999999999999E-4</v>
      </c>
      <c r="AC85" s="25">
        <f t="shared" si="31"/>
        <v>-3.8499999999999998E-4</v>
      </c>
    </row>
    <row r="86" spans="1:29" s="15" customFormat="1">
      <c r="A86" s="18">
        <v>334</v>
      </c>
      <c r="B86" s="25">
        <v>1E-4</v>
      </c>
      <c r="C86" s="25">
        <v>8.2799999999999992E-3</v>
      </c>
      <c r="D86" s="25">
        <f t="shared" si="16"/>
        <v>8.6549999999999995E-3</v>
      </c>
      <c r="E86" s="25"/>
      <c r="F86" s="25">
        <f t="shared" si="17"/>
        <v>7.7649999999999993E-3</v>
      </c>
      <c r="G86" s="25">
        <f t="shared" si="18"/>
        <v>0.17882794999999999</v>
      </c>
      <c r="H86" s="25">
        <v>1.286E-2</v>
      </c>
      <c r="I86" s="25">
        <f t="shared" si="19"/>
        <v>1.3235E-2</v>
      </c>
      <c r="J86" s="25"/>
      <c r="K86" s="25">
        <f t="shared" si="20"/>
        <v>1.059267E-2</v>
      </c>
      <c r="L86" s="25">
        <f t="shared" si="21"/>
        <v>0.24394919010000002</v>
      </c>
      <c r="M86" s="25">
        <v>9.8799999999999999E-3</v>
      </c>
      <c r="N86" s="25">
        <f t="shared" si="22"/>
        <v>1.0255E-2</v>
      </c>
      <c r="O86" s="25"/>
      <c r="P86" s="25">
        <f t="shared" si="23"/>
        <v>8.4622800000000008E-3</v>
      </c>
      <c r="Q86" s="25">
        <f t="shared" si="24"/>
        <v>0.19488630840000004</v>
      </c>
      <c r="R86" s="25">
        <v>1.085E-2</v>
      </c>
      <c r="S86" s="25">
        <f t="shared" si="25"/>
        <v>1.1225000000000001E-2</v>
      </c>
      <c r="T86" s="25"/>
      <c r="U86" s="25">
        <f t="shared" si="26"/>
        <v>9.3168700000000014E-3</v>
      </c>
      <c r="V86" s="25">
        <f t="shared" si="27"/>
        <v>0.21456751610000005</v>
      </c>
      <c r="W86" s="25">
        <v>1.5469999999999999E-2</v>
      </c>
      <c r="X86" s="25">
        <f t="shared" si="28"/>
        <v>1.5844999999999998E-2</v>
      </c>
      <c r="Y86" s="25"/>
      <c r="Z86" s="25">
        <f t="shared" si="29"/>
        <v>1.1347469999999998E-2</v>
      </c>
      <c r="AA86" s="25">
        <f t="shared" si="30"/>
        <v>0.26133223409999995</v>
      </c>
      <c r="AB86" s="25">
        <v>-8.4999999999999995E-4</v>
      </c>
      <c r="AC86" s="25">
        <f t="shared" si="31"/>
        <v>-3.7499999999999995E-4</v>
      </c>
    </row>
    <row r="87" spans="1:29" s="15" customFormat="1">
      <c r="A87" s="18">
        <v>335</v>
      </c>
      <c r="B87" s="25">
        <v>-2.0000000000000002E-5</v>
      </c>
      <c r="C87" s="25">
        <v>8.2699999999999996E-3</v>
      </c>
      <c r="D87" s="25">
        <f t="shared" si="16"/>
        <v>8.624999999999999E-3</v>
      </c>
      <c r="E87" s="25"/>
      <c r="F87" s="25">
        <f t="shared" si="17"/>
        <v>7.7349999999999988E-3</v>
      </c>
      <c r="G87" s="25">
        <f t="shared" si="18"/>
        <v>0.17813704999999999</v>
      </c>
      <c r="H87" s="25">
        <v>1.282E-2</v>
      </c>
      <c r="I87" s="25">
        <f t="shared" si="19"/>
        <v>1.3174999999999999E-2</v>
      </c>
      <c r="J87" s="25"/>
      <c r="K87" s="25">
        <f t="shared" si="20"/>
        <v>1.0532669999999999E-2</v>
      </c>
      <c r="L87" s="25">
        <f t="shared" si="21"/>
        <v>0.2425673901</v>
      </c>
      <c r="M87" s="25">
        <v>9.8700000000000003E-3</v>
      </c>
      <c r="N87" s="25">
        <f t="shared" si="22"/>
        <v>1.0225E-2</v>
      </c>
      <c r="O87" s="25"/>
      <c r="P87" s="25">
        <f t="shared" si="23"/>
        <v>8.4322800000000003E-3</v>
      </c>
      <c r="Q87" s="25">
        <f t="shared" si="24"/>
        <v>0.19419540840000002</v>
      </c>
      <c r="R87" s="25">
        <v>1.111E-2</v>
      </c>
      <c r="S87" s="25">
        <f t="shared" si="25"/>
        <v>1.1464999999999999E-2</v>
      </c>
      <c r="T87" s="25"/>
      <c r="U87" s="25">
        <f t="shared" si="26"/>
        <v>9.5568699999999986E-3</v>
      </c>
      <c r="V87" s="25">
        <f t="shared" si="27"/>
        <v>0.22009471609999998</v>
      </c>
      <c r="W87" s="25">
        <v>1.5469999999999999E-2</v>
      </c>
      <c r="X87" s="25">
        <f t="shared" si="28"/>
        <v>1.5824999999999999E-2</v>
      </c>
      <c r="Y87" s="25"/>
      <c r="Z87" s="25">
        <f t="shared" si="29"/>
        <v>1.1327469999999999E-2</v>
      </c>
      <c r="AA87" s="25">
        <f t="shared" si="30"/>
        <v>0.26087163409999997</v>
      </c>
      <c r="AB87" s="25">
        <v>-6.8999999999999997E-4</v>
      </c>
      <c r="AC87" s="25">
        <f t="shared" si="31"/>
        <v>-3.5500000000000001E-4</v>
      </c>
    </row>
    <row r="88" spans="1:29" s="15" customFormat="1">
      <c r="A88" s="18">
        <v>336</v>
      </c>
      <c r="B88" s="25">
        <v>6.0000000000000002E-5</v>
      </c>
      <c r="C88" s="25">
        <v>8.26E-3</v>
      </c>
      <c r="D88" s="25">
        <f t="shared" si="16"/>
        <v>8.6400000000000001E-3</v>
      </c>
      <c r="E88" s="25"/>
      <c r="F88" s="25">
        <f t="shared" si="17"/>
        <v>7.7499999999999999E-3</v>
      </c>
      <c r="G88" s="25">
        <f t="shared" si="18"/>
        <v>0.17848250000000002</v>
      </c>
      <c r="H88" s="25">
        <v>1.2869999999999999E-2</v>
      </c>
      <c r="I88" s="25">
        <f t="shared" si="19"/>
        <v>1.325E-2</v>
      </c>
      <c r="J88" s="25"/>
      <c r="K88" s="25">
        <f t="shared" si="20"/>
        <v>1.060767E-2</v>
      </c>
      <c r="L88" s="25">
        <f t="shared" si="21"/>
        <v>0.24429464010000002</v>
      </c>
      <c r="M88" s="25">
        <v>9.8600000000000007E-3</v>
      </c>
      <c r="N88" s="25">
        <f t="shared" si="22"/>
        <v>1.0240000000000001E-2</v>
      </c>
      <c r="O88" s="25"/>
      <c r="P88" s="25">
        <f t="shared" si="23"/>
        <v>8.4472800000000015E-3</v>
      </c>
      <c r="Q88" s="25">
        <f t="shared" si="24"/>
        <v>0.19454085840000004</v>
      </c>
      <c r="R88" s="25">
        <v>1.06E-2</v>
      </c>
      <c r="S88" s="25">
        <f t="shared" si="25"/>
        <v>1.098E-2</v>
      </c>
      <c r="T88" s="25"/>
      <c r="U88" s="25">
        <f t="shared" si="26"/>
        <v>9.0718699999999992E-3</v>
      </c>
      <c r="V88" s="25">
        <f t="shared" si="27"/>
        <v>0.2089251661</v>
      </c>
      <c r="W88" s="25">
        <v>1.507E-2</v>
      </c>
      <c r="X88" s="25">
        <f t="shared" si="28"/>
        <v>1.545E-2</v>
      </c>
      <c r="Y88" s="25"/>
      <c r="Z88" s="25">
        <f t="shared" si="29"/>
        <v>1.0952470000000001E-2</v>
      </c>
      <c r="AA88" s="25">
        <f t="shared" si="30"/>
        <v>0.25223538410000002</v>
      </c>
      <c r="AB88" s="25">
        <v>-8.1999999999999998E-4</v>
      </c>
      <c r="AC88" s="25">
        <f t="shared" si="31"/>
        <v>-3.7999999999999997E-4</v>
      </c>
    </row>
    <row r="89" spans="1:29" s="15" customFormat="1">
      <c r="A89" s="18">
        <v>337</v>
      </c>
      <c r="B89" s="25">
        <v>0</v>
      </c>
      <c r="C89" s="25">
        <v>8.2299999999999995E-3</v>
      </c>
      <c r="D89" s="25">
        <f t="shared" si="16"/>
        <v>8.5799999999999991E-3</v>
      </c>
      <c r="E89" s="25"/>
      <c r="F89" s="25">
        <f t="shared" si="17"/>
        <v>7.6899999999999989E-3</v>
      </c>
      <c r="G89" s="25">
        <f t="shared" si="18"/>
        <v>0.17710069999999997</v>
      </c>
      <c r="H89" s="25">
        <v>1.2460000000000001E-2</v>
      </c>
      <c r="I89" s="25">
        <f t="shared" si="19"/>
        <v>1.281E-2</v>
      </c>
      <c r="J89" s="25"/>
      <c r="K89" s="25">
        <f t="shared" si="20"/>
        <v>1.016767E-2</v>
      </c>
      <c r="L89" s="25">
        <f t="shared" si="21"/>
        <v>0.23416144010000001</v>
      </c>
      <c r="M89" s="25">
        <v>9.8600000000000007E-3</v>
      </c>
      <c r="N89" s="25">
        <f t="shared" si="22"/>
        <v>1.021E-2</v>
      </c>
      <c r="O89" s="25"/>
      <c r="P89" s="25">
        <f t="shared" si="23"/>
        <v>8.4172800000000009E-3</v>
      </c>
      <c r="Q89" s="25">
        <f t="shared" si="24"/>
        <v>0.19384995840000002</v>
      </c>
      <c r="R89" s="25">
        <v>1.099E-2</v>
      </c>
      <c r="S89" s="25">
        <f t="shared" si="25"/>
        <v>1.1339999999999999E-2</v>
      </c>
      <c r="T89" s="25"/>
      <c r="U89" s="25">
        <f t="shared" si="26"/>
        <v>9.4318699999999984E-3</v>
      </c>
      <c r="V89" s="25">
        <f t="shared" si="27"/>
        <v>0.21721596609999996</v>
      </c>
      <c r="W89" s="25">
        <v>1.541E-2</v>
      </c>
      <c r="X89" s="25">
        <f t="shared" si="28"/>
        <v>1.576E-2</v>
      </c>
      <c r="Y89" s="25"/>
      <c r="Z89" s="25">
        <f t="shared" si="29"/>
        <v>1.126247E-2</v>
      </c>
      <c r="AA89" s="25">
        <f t="shared" si="30"/>
        <v>0.25937468410000003</v>
      </c>
      <c r="AB89" s="25">
        <v>-6.9999999999999999E-4</v>
      </c>
      <c r="AC89" s="25">
        <f t="shared" si="31"/>
        <v>-3.5E-4</v>
      </c>
    </row>
    <row r="90" spans="1:29" s="15" customFormat="1">
      <c r="A90" s="18">
        <v>338</v>
      </c>
      <c r="B90" s="25">
        <v>1.0000000000000001E-5</v>
      </c>
      <c r="C90" s="25">
        <v>8.2199999999999999E-3</v>
      </c>
      <c r="D90" s="25">
        <f t="shared" si="16"/>
        <v>8.5850000000000006E-3</v>
      </c>
      <c r="E90" s="25"/>
      <c r="F90" s="25">
        <f t="shared" si="17"/>
        <v>7.6950000000000005E-3</v>
      </c>
      <c r="G90" s="25">
        <f t="shared" si="18"/>
        <v>0.17721585000000001</v>
      </c>
      <c r="H90" s="25">
        <v>1.251E-2</v>
      </c>
      <c r="I90" s="25">
        <f t="shared" si="19"/>
        <v>1.2875000000000001E-2</v>
      </c>
      <c r="J90" s="25"/>
      <c r="K90" s="25">
        <f t="shared" si="20"/>
        <v>1.0232670000000001E-2</v>
      </c>
      <c r="L90" s="25">
        <f t="shared" si="21"/>
        <v>0.23565839010000003</v>
      </c>
      <c r="M90" s="25">
        <v>9.8499999999999994E-3</v>
      </c>
      <c r="N90" s="25">
        <f t="shared" si="22"/>
        <v>1.0215E-2</v>
      </c>
      <c r="O90" s="25"/>
      <c r="P90" s="25">
        <f t="shared" si="23"/>
        <v>8.4222800000000007E-3</v>
      </c>
      <c r="Q90" s="25">
        <f t="shared" si="24"/>
        <v>0.19396510840000003</v>
      </c>
      <c r="R90" s="25">
        <v>1.0489999999999999E-2</v>
      </c>
      <c r="S90" s="25">
        <f t="shared" si="25"/>
        <v>1.0855E-2</v>
      </c>
      <c r="T90" s="25"/>
      <c r="U90" s="25">
        <f t="shared" si="26"/>
        <v>8.9468699999999991E-3</v>
      </c>
      <c r="V90" s="25">
        <f t="shared" si="27"/>
        <v>0.20604641609999999</v>
      </c>
      <c r="W90" s="25">
        <v>1.4749999999999999E-2</v>
      </c>
      <c r="X90" s="25">
        <f t="shared" si="28"/>
        <v>1.5115E-2</v>
      </c>
      <c r="Y90" s="25"/>
      <c r="Z90" s="25">
        <f t="shared" si="29"/>
        <v>1.061747E-2</v>
      </c>
      <c r="AA90" s="25">
        <f t="shared" si="30"/>
        <v>0.24452033410000001</v>
      </c>
      <c r="AB90" s="25">
        <v>-7.3999999999999999E-4</v>
      </c>
      <c r="AC90" s="25">
        <f t="shared" si="31"/>
        <v>-3.6499999999999998E-4</v>
      </c>
    </row>
    <row r="91" spans="1:29" s="15" customFormat="1">
      <c r="A91" s="18">
        <v>339</v>
      </c>
      <c r="B91" s="25">
        <v>-2.0000000000000002E-5</v>
      </c>
      <c r="C91" s="25">
        <v>8.2199999999999999E-3</v>
      </c>
      <c r="D91" s="25">
        <f t="shared" si="16"/>
        <v>8.5550000000000001E-3</v>
      </c>
      <c r="E91" s="25"/>
      <c r="F91" s="25">
        <f t="shared" si="17"/>
        <v>7.6649999999999999E-3</v>
      </c>
      <c r="G91" s="25">
        <f t="shared" si="18"/>
        <v>0.17652495000000001</v>
      </c>
      <c r="H91" s="25">
        <v>1.227E-2</v>
      </c>
      <c r="I91" s="25">
        <f t="shared" si="19"/>
        <v>1.2605E-2</v>
      </c>
      <c r="J91" s="25"/>
      <c r="K91" s="25">
        <f t="shared" si="20"/>
        <v>9.9626699999999999E-3</v>
      </c>
      <c r="L91" s="25">
        <f t="shared" si="21"/>
        <v>0.2294402901</v>
      </c>
      <c r="M91" s="25">
        <v>9.8399999999999998E-3</v>
      </c>
      <c r="N91" s="25">
        <f t="shared" si="22"/>
        <v>1.0175E-2</v>
      </c>
      <c r="O91" s="25"/>
      <c r="P91" s="25">
        <f t="shared" si="23"/>
        <v>8.3822800000000006E-3</v>
      </c>
      <c r="Q91" s="25">
        <f t="shared" si="24"/>
        <v>0.19304390840000002</v>
      </c>
      <c r="R91" s="25">
        <v>1.0529999999999999E-2</v>
      </c>
      <c r="S91" s="25">
        <f t="shared" si="25"/>
        <v>1.0865E-2</v>
      </c>
      <c r="T91" s="25"/>
      <c r="U91" s="25">
        <f t="shared" si="26"/>
        <v>8.9568699999999987E-3</v>
      </c>
      <c r="V91" s="25">
        <f t="shared" si="27"/>
        <v>0.20627671609999998</v>
      </c>
      <c r="W91" s="25">
        <v>1.503E-2</v>
      </c>
      <c r="X91" s="25">
        <f t="shared" si="28"/>
        <v>1.5365E-2</v>
      </c>
      <c r="Y91" s="25"/>
      <c r="Z91" s="25">
        <f t="shared" si="29"/>
        <v>1.0867470000000001E-2</v>
      </c>
      <c r="AA91" s="25">
        <f t="shared" si="30"/>
        <v>0.25027783410000004</v>
      </c>
      <c r="AB91" s="25">
        <v>-6.4999999999999997E-4</v>
      </c>
      <c r="AC91" s="25">
        <f t="shared" si="31"/>
        <v>-3.3500000000000001E-4</v>
      </c>
    </row>
    <row r="92" spans="1:29" s="15" customFormat="1">
      <c r="A92" s="18">
        <v>340</v>
      </c>
      <c r="B92" s="25">
        <v>6.8999999999999997E-5</v>
      </c>
      <c r="C92" s="25">
        <v>8.2199999999999999E-3</v>
      </c>
      <c r="D92" s="25">
        <f t="shared" si="16"/>
        <v>8.5054999999999992E-3</v>
      </c>
      <c r="E92" s="25"/>
      <c r="F92" s="25">
        <f t="shared" si="17"/>
        <v>7.615499999999999E-3</v>
      </c>
      <c r="G92" s="25">
        <f t="shared" si="18"/>
        <v>0.17538496499999998</v>
      </c>
      <c r="H92" s="25">
        <v>1.2449999999999999E-2</v>
      </c>
      <c r="I92" s="25">
        <f t="shared" si="19"/>
        <v>1.2735499999999999E-2</v>
      </c>
      <c r="J92" s="25"/>
      <c r="K92" s="25">
        <f t="shared" si="20"/>
        <v>1.0093169999999999E-2</v>
      </c>
      <c r="L92" s="25">
        <f t="shared" si="21"/>
        <v>0.23244570509999998</v>
      </c>
      <c r="M92" s="25">
        <v>9.8300000000000002E-3</v>
      </c>
      <c r="N92" s="25">
        <f t="shared" si="22"/>
        <v>1.0115499999999999E-2</v>
      </c>
      <c r="O92" s="25"/>
      <c r="P92" s="25">
        <f t="shared" si="23"/>
        <v>8.3227800000000001E-3</v>
      </c>
      <c r="Q92" s="25">
        <f t="shared" si="24"/>
        <v>0.19167362340000002</v>
      </c>
      <c r="R92" s="25">
        <v>1.026E-2</v>
      </c>
      <c r="S92" s="25">
        <f t="shared" si="25"/>
        <v>1.0545499999999999E-2</v>
      </c>
      <c r="T92" s="25"/>
      <c r="U92" s="25">
        <f t="shared" si="26"/>
        <v>8.6373699999999984E-3</v>
      </c>
      <c r="V92" s="25">
        <f t="shared" si="27"/>
        <v>0.19891863109999997</v>
      </c>
      <c r="W92" s="25">
        <v>1.456E-2</v>
      </c>
      <c r="X92" s="25">
        <f t="shared" si="28"/>
        <v>1.4845499999999999E-2</v>
      </c>
      <c r="Y92" s="25"/>
      <c r="Z92" s="25">
        <f t="shared" si="29"/>
        <v>1.034797E-2</v>
      </c>
      <c r="AA92" s="25">
        <f t="shared" si="30"/>
        <v>0.2383137491</v>
      </c>
      <c r="AB92" s="25">
        <v>-6.4000000000000005E-4</v>
      </c>
      <c r="AC92" s="25">
        <f t="shared" si="31"/>
        <v>-2.8550000000000005E-4</v>
      </c>
    </row>
    <row r="93" spans="1:29" s="15" customFormat="1">
      <c r="A93" s="18">
        <v>341</v>
      </c>
      <c r="B93" s="25">
        <v>2.0000000000000002E-5</v>
      </c>
      <c r="C93" s="25">
        <v>8.2199999999999999E-3</v>
      </c>
      <c r="D93" s="25">
        <f t="shared" si="16"/>
        <v>8.539999999999999E-3</v>
      </c>
      <c r="E93" s="25"/>
      <c r="F93" s="25">
        <f t="shared" si="17"/>
        <v>7.6499999999999988E-3</v>
      </c>
      <c r="G93" s="25">
        <f t="shared" si="18"/>
        <v>0.17617949999999999</v>
      </c>
      <c r="H93" s="25">
        <v>1.189E-2</v>
      </c>
      <c r="I93" s="25">
        <f t="shared" si="19"/>
        <v>1.2209999999999999E-2</v>
      </c>
      <c r="J93" s="25"/>
      <c r="K93" s="25">
        <f t="shared" si="20"/>
        <v>9.5676699999999986E-3</v>
      </c>
      <c r="L93" s="25">
        <f t="shared" si="21"/>
        <v>0.22034344009999998</v>
      </c>
      <c r="M93" s="25">
        <v>9.8200000000000006E-3</v>
      </c>
      <c r="N93" s="25">
        <f t="shared" si="22"/>
        <v>1.014E-2</v>
      </c>
      <c r="O93" s="25"/>
      <c r="P93" s="25">
        <f t="shared" si="23"/>
        <v>8.3472800000000003E-3</v>
      </c>
      <c r="Q93" s="25">
        <f t="shared" si="24"/>
        <v>0.19223785840000002</v>
      </c>
      <c r="R93" s="25">
        <v>1.048E-2</v>
      </c>
      <c r="S93" s="25">
        <f t="shared" si="25"/>
        <v>1.0800000000000001E-2</v>
      </c>
      <c r="T93" s="25"/>
      <c r="U93" s="25">
        <f t="shared" si="26"/>
        <v>8.8918699999999996E-3</v>
      </c>
      <c r="V93" s="25">
        <f t="shared" si="27"/>
        <v>0.20477976610000001</v>
      </c>
      <c r="W93" s="25">
        <v>1.4919999999999999E-2</v>
      </c>
      <c r="X93" s="25">
        <f t="shared" si="28"/>
        <v>1.524E-2</v>
      </c>
      <c r="Y93" s="25"/>
      <c r="Z93" s="25">
        <f t="shared" si="29"/>
        <v>1.074247E-2</v>
      </c>
      <c r="AA93" s="25">
        <f t="shared" si="30"/>
        <v>0.24739908410000003</v>
      </c>
      <c r="AB93" s="25">
        <v>-6.6E-4</v>
      </c>
      <c r="AC93" s="25">
        <f t="shared" si="31"/>
        <v>-3.1999999999999997E-4</v>
      </c>
    </row>
    <row r="94" spans="1:29" s="15" customFormat="1">
      <c r="A94" s="18">
        <v>342</v>
      </c>
      <c r="B94" s="25">
        <v>-1.0000000000000001E-5</v>
      </c>
      <c r="C94" s="25">
        <v>8.2199999999999999E-3</v>
      </c>
      <c r="D94" s="25">
        <f t="shared" si="16"/>
        <v>8.5900000000000004E-3</v>
      </c>
      <c r="E94" s="25"/>
      <c r="F94" s="25">
        <f t="shared" si="17"/>
        <v>7.7000000000000002E-3</v>
      </c>
      <c r="G94" s="25">
        <f t="shared" si="18"/>
        <v>0.17733100000000002</v>
      </c>
      <c r="H94" s="25">
        <v>1.189E-2</v>
      </c>
      <c r="I94" s="25">
        <f t="shared" si="19"/>
        <v>1.226E-2</v>
      </c>
      <c r="J94" s="25"/>
      <c r="K94" s="25">
        <f t="shared" si="20"/>
        <v>9.61767E-3</v>
      </c>
      <c r="L94" s="25">
        <f t="shared" si="21"/>
        <v>0.22149494010000001</v>
      </c>
      <c r="M94" s="25">
        <v>9.8099999999999993E-3</v>
      </c>
      <c r="N94" s="25">
        <f t="shared" si="22"/>
        <v>1.018E-2</v>
      </c>
      <c r="O94" s="25"/>
      <c r="P94" s="25">
        <f t="shared" si="23"/>
        <v>8.3872800000000004E-3</v>
      </c>
      <c r="Q94" s="25">
        <f t="shared" si="24"/>
        <v>0.19315905840000003</v>
      </c>
      <c r="R94" s="25">
        <v>9.7000000000000003E-3</v>
      </c>
      <c r="S94" s="25">
        <f t="shared" si="25"/>
        <v>1.0070000000000001E-2</v>
      </c>
      <c r="T94" s="25"/>
      <c r="U94" s="25">
        <f t="shared" si="26"/>
        <v>8.1618700000000016E-3</v>
      </c>
      <c r="V94" s="25">
        <f t="shared" si="27"/>
        <v>0.18796786610000005</v>
      </c>
      <c r="W94" s="25">
        <v>1.4239999999999999E-2</v>
      </c>
      <c r="X94" s="25">
        <f t="shared" si="28"/>
        <v>1.461E-2</v>
      </c>
      <c r="Y94" s="25"/>
      <c r="Z94" s="25">
        <f t="shared" si="29"/>
        <v>1.011247E-2</v>
      </c>
      <c r="AA94" s="25">
        <f t="shared" si="30"/>
        <v>0.23289018410000001</v>
      </c>
      <c r="AB94" s="25">
        <v>-7.2999999999999996E-4</v>
      </c>
      <c r="AC94" s="25">
        <f t="shared" si="31"/>
        <v>-3.6999999999999999E-4</v>
      </c>
    </row>
    <row r="95" spans="1:29" s="15" customFormat="1">
      <c r="A95" s="18">
        <v>343</v>
      </c>
      <c r="B95" s="25">
        <v>-6.0000000000000002E-5</v>
      </c>
      <c r="C95" s="25">
        <v>8.2100000000000003E-3</v>
      </c>
      <c r="D95" s="25">
        <f t="shared" si="16"/>
        <v>8.5800000000000008E-3</v>
      </c>
      <c r="E95" s="25"/>
      <c r="F95" s="25">
        <f t="shared" si="17"/>
        <v>7.6900000000000007E-3</v>
      </c>
      <c r="G95" s="25">
        <f t="shared" si="18"/>
        <v>0.17710070000000003</v>
      </c>
      <c r="H95" s="25">
        <v>1.159E-2</v>
      </c>
      <c r="I95" s="25">
        <f t="shared" si="19"/>
        <v>1.196E-2</v>
      </c>
      <c r="J95" s="25"/>
      <c r="K95" s="25">
        <f t="shared" si="20"/>
        <v>9.3176700000000001E-3</v>
      </c>
      <c r="L95" s="25">
        <f t="shared" si="21"/>
        <v>0.21458594010000001</v>
      </c>
      <c r="M95" s="25">
        <v>9.7900000000000001E-3</v>
      </c>
      <c r="N95" s="25">
        <f t="shared" si="22"/>
        <v>1.0160000000000001E-2</v>
      </c>
      <c r="O95" s="25"/>
      <c r="P95" s="25">
        <f t="shared" si="23"/>
        <v>8.3672800000000012E-3</v>
      </c>
      <c r="Q95" s="25">
        <f t="shared" si="24"/>
        <v>0.19269845840000005</v>
      </c>
      <c r="R95" s="25">
        <v>9.92E-3</v>
      </c>
      <c r="S95" s="25">
        <f t="shared" si="25"/>
        <v>1.0290000000000001E-2</v>
      </c>
      <c r="T95" s="25"/>
      <c r="U95" s="25">
        <f t="shared" si="26"/>
        <v>8.3818699999999996E-3</v>
      </c>
      <c r="V95" s="25">
        <f t="shared" si="27"/>
        <v>0.1930344661</v>
      </c>
      <c r="W95" s="25">
        <v>1.4449999999999999E-2</v>
      </c>
      <c r="X95" s="25">
        <f t="shared" si="28"/>
        <v>1.482E-2</v>
      </c>
      <c r="Y95" s="25"/>
      <c r="Z95" s="25">
        <f t="shared" si="29"/>
        <v>1.032247E-2</v>
      </c>
      <c r="AA95" s="25">
        <f t="shared" si="30"/>
        <v>0.23772648410000002</v>
      </c>
      <c r="AB95" s="25">
        <v>-6.8000000000000005E-4</v>
      </c>
      <c r="AC95" s="25">
        <f t="shared" si="31"/>
        <v>-3.7000000000000005E-4</v>
      </c>
    </row>
    <row r="96" spans="1:29" s="15" customFormat="1">
      <c r="A96" s="18">
        <v>344</v>
      </c>
      <c r="B96" s="25">
        <v>2.0000000000000002E-5</v>
      </c>
      <c r="C96" s="25">
        <v>8.1899999999999994E-3</v>
      </c>
      <c r="D96" s="25">
        <f t="shared" si="16"/>
        <v>8.515E-3</v>
      </c>
      <c r="E96" s="25"/>
      <c r="F96" s="25">
        <f t="shared" si="17"/>
        <v>7.6249999999999998E-3</v>
      </c>
      <c r="G96" s="25">
        <f t="shared" si="18"/>
        <v>0.17560375</v>
      </c>
      <c r="H96" s="25">
        <v>1.204E-2</v>
      </c>
      <c r="I96" s="25">
        <f t="shared" si="19"/>
        <v>1.2365000000000001E-2</v>
      </c>
      <c r="J96" s="25"/>
      <c r="K96" s="25">
        <f t="shared" si="20"/>
        <v>9.722670000000001E-3</v>
      </c>
      <c r="L96" s="25">
        <f t="shared" si="21"/>
        <v>0.22391309010000005</v>
      </c>
      <c r="M96" s="25">
        <v>9.9799999999999993E-3</v>
      </c>
      <c r="N96" s="25">
        <f t="shared" si="22"/>
        <v>1.0305E-2</v>
      </c>
      <c r="O96" s="25"/>
      <c r="P96" s="25">
        <f t="shared" si="23"/>
        <v>8.5122800000000005E-3</v>
      </c>
      <c r="Q96" s="25">
        <f t="shared" si="24"/>
        <v>0.19603780840000001</v>
      </c>
      <c r="R96" s="25">
        <v>9.8700000000000003E-3</v>
      </c>
      <c r="S96" s="25">
        <f t="shared" si="25"/>
        <v>1.0195000000000001E-2</v>
      </c>
      <c r="T96" s="25"/>
      <c r="U96" s="25">
        <f t="shared" si="26"/>
        <v>8.2868700000000017E-3</v>
      </c>
      <c r="V96" s="25">
        <f t="shared" si="27"/>
        <v>0.19084661610000006</v>
      </c>
      <c r="W96" s="25">
        <v>1.4069999999999999E-2</v>
      </c>
      <c r="X96" s="25">
        <f t="shared" si="28"/>
        <v>1.4395E-2</v>
      </c>
      <c r="Y96" s="25"/>
      <c r="Z96" s="25">
        <f t="shared" si="29"/>
        <v>9.8974700000000002E-3</v>
      </c>
      <c r="AA96" s="25">
        <f t="shared" si="30"/>
        <v>0.22793873410000001</v>
      </c>
      <c r="AB96" s="25">
        <v>-6.7000000000000002E-4</v>
      </c>
      <c r="AC96" s="25">
        <f t="shared" si="31"/>
        <v>-3.2499999999999999E-4</v>
      </c>
    </row>
    <row r="97" spans="1:29" s="15" customFormat="1">
      <c r="A97" s="18">
        <v>345</v>
      </c>
      <c r="B97" s="25">
        <v>-3.0000000000000001E-5</v>
      </c>
      <c r="C97" s="25">
        <v>8.1899999999999994E-3</v>
      </c>
      <c r="D97" s="25">
        <f t="shared" si="16"/>
        <v>8.5044999999999999E-3</v>
      </c>
      <c r="E97" s="25"/>
      <c r="F97" s="25">
        <f t="shared" si="17"/>
        <v>7.6144999999999997E-3</v>
      </c>
      <c r="G97" s="25">
        <f t="shared" si="18"/>
        <v>0.175361935</v>
      </c>
      <c r="H97" s="25">
        <v>1.145E-2</v>
      </c>
      <c r="I97" s="25">
        <f t="shared" si="19"/>
        <v>1.1764500000000001E-2</v>
      </c>
      <c r="J97" s="25"/>
      <c r="K97" s="25">
        <f t="shared" si="20"/>
        <v>9.1221700000000006E-3</v>
      </c>
      <c r="L97" s="25">
        <f t="shared" si="21"/>
        <v>0.21008357510000003</v>
      </c>
      <c r="M97" s="25">
        <v>9.9799999999999993E-3</v>
      </c>
      <c r="N97" s="25">
        <f t="shared" si="22"/>
        <v>1.02945E-2</v>
      </c>
      <c r="O97" s="25"/>
      <c r="P97" s="25">
        <f t="shared" si="23"/>
        <v>8.5017800000000004E-3</v>
      </c>
      <c r="Q97" s="25">
        <f t="shared" si="24"/>
        <v>0.19579599340000001</v>
      </c>
      <c r="R97" s="25">
        <v>1.0030000000000001E-2</v>
      </c>
      <c r="S97" s="25">
        <f t="shared" si="25"/>
        <v>1.0344500000000001E-2</v>
      </c>
      <c r="T97" s="25"/>
      <c r="U97" s="25">
        <f t="shared" si="26"/>
        <v>8.4363700000000021E-3</v>
      </c>
      <c r="V97" s="25">
        <f t="shared" si="27"/>
        <v>0.19428960110000007</v>
      </c>
      <c r="W97" s="25">
        <v>1.4319999999999999E-2</v>
      </c>
      <c r="X97" s="25">
        <f t="shared" si="28"/>
        <v>1.46345E-2</v>
      </c>
      <c r="Y97" s="25"/>
      <c r="Z97" s="25">
        <f t="shared" si="29"/>
        <v>1.013697E-2</v>
      </c>
      <c r="AA97" s="25">
        <f t="shared" si="30"/>
        <v>0.23345441910000003</v>
      </c>
      <c r="AB97" s="25">
        <v>-5.9900000000000003E-4</v>
      </c>
      <c r="AC97" s="25">
        <f t="shared" si="31"/>
        <v>-3.145E-4</v>
      </c>
    </row>
    <row r="98" spans="1:29" s="15" customFormat="1">
      <c r="A98" s="18">
        <v>346</v>
      </c>
      <c r="B98" s="25">
        <v>5.0000000000000002E-5</v>
      </c>
      <c r="C98" s="25">
        <v>8.1799999999999998E-3</v>
      </c>
      <c r="D98" s="25">
        <f t="shared" si="16"/>
        <v>8.4849999999999995E-3</v>
      </c>
      <c r="E98" s="25"/>
      <c r="F98" s="25">
        <f t="shared" si="17"/>
        <v>7.5949999999999993E-3</v>
      </c>
      <c r="G98" s="25">
        <f t="shared" si="18"/>
        <v>0.17491284999999998</v>
      </c>
      <c r="H98" s="25">
        <v>1.1610000000000001E-2</v>
      </c>
      <c r="I98" s="25">
        <f t="shared" si="19"/>
        <v>1.1915E-2</v>
      </c>
      <c r="J98" s="25"/>
      <c r="K98" s="25">
        <f t="shared" si="20"/>
        <v>9.2726700000000002E-3</v>
      </c>
      <c r="L98" s="25">
        <f t="shared" si="21"/>
        <v>0.21354959010000002</v>
      </c>
      <c r="M98" s="25">
        <v>9.9600000000000001E-3</v>
      </c>
      <c r="N98" s="25">
        <f t="shared" si="22"/>
        <v>1.0265E-2</v>
      </c>
      <c r="O98" s="25"/>
      <c r="P98" s="25">
        <f t="shared" si="23"/>
        <v>8.4722800000000004E-3</v>
      </c>
      <c r="Q98" s="25">
        <f t="shared" si="24"/>
        <v>0.19511660840000003</v>
      </c>
      <c r="R98" s="25">
        <v>9.6900000000000007E-3</v>
      </c>
      <c r="S98" s="25">
        <f t="shared" si="25"/>
        <v>9.9950000000000004E-3</v>
      </c>
      <c r="T98" s="25"/>
      <c r="U98" s="25">
        <f t="shared" si="26"/>
        <v>8.0868699999999995E-3</v>
      </c>
      <c r="V98" s="25">
        <f t="shared" si="27"/>
        <v>0.18624061610000001</v>
      </c>
      <c r="W98" s="25">
        <v>1.393E-2</v>
      </c>
      <c r="X98" s="25">
        <f t="shared" si="28"/>
        <v>1.4234999999999999E-2</v>
      </c>
      <c r="Y98" s="25"/>
      <c r="Z98" s="25">
        <f t="shared" si="29"/>
        <v>9.7374699999999998E-3</v>
      </c>
      <c r="AA98" s="25">
        <f t="shared" si="30"/>
        <v>0.2242539341</v>
      </c>
      <c r="AB98" s="25">
        <v>-6.6E-4</v>
      </c>
      <c r="AC98" s="25">
        <f t="shared" si="31"/>
        <v>-3.0499999999999999E-4</v>
      </c>
    </row>
    <row r="99" spans="1:29" s="15" customFormat="1">
      <c r="A99" s="18">
        <v>347</v>
      </c>
      <c r="B99" s="25">
        <v>4.0000000000000003E-5</v>
      </c>
      <c r="C99" s="25">
        <v>8.1700000000000002E-3</v>
      </c>
      <c r="D99" s="25">
        <f t="shared" si="16"/>
        <v>8.4100000000000008E-3</v>
      </c>
      <c r="E99" s="25"/>
      <c r="F99" s="25">
        <f t="shared" si="17"/>
        <v>7.5200000000000006E-3</v>
      </c>
      <c r="G99" s="25">
        <f t="shared" si="18"/>
        <v>0.17318560000000002</v>
      </c>
      <c r="H99" s="25">
        <v>1.125E-2</v>
      </c>
      <c r="I99" s="25">
        <f t="shared" si="19"/>
        <v>1.149E-2</v>
      </c>
      <c r="J99" s="25"/>
      <c r="K99" s="25">
        <f t="shared" si="20"/>
        <v>8.8476700000000002E-3</v>
      </c>
      <c r="L99" s="25">
        <f t="shared" si="21"/>
        <v>0.20376184010000001</v>
      </c>
      <c r="M99" s="25">
        <v>9.9600000000000001E-3</v>
      </c>
      <c r="N99" s="25">
        <f t="shared" si="22"/>
        <v>1.0200000000000001E-2</v>
      </c>
      <c r="O99" s="25"/>
      <c r="P99" s="25">
        <f t="shared" si="23"/>
        <v>8.4072800000000013E-3</v>
      </c>
      <c r="Q99" s="25">
        <f t="shared" si="24"/>
        <v>0.19361965840000003</v>
      </c>
      <c r="R99" s="25">
        <v>9.9600000000000001E-3</v>
      </c>
      <c r="S99" s="25">
        <f t="shared" si="25"/>
        <v>1.0200000000000001E-2</v>
      </c>
      <c r="T99" s="25"/>
      <c r="U99" s="25">
        <f t="shared" si="26"/>
        <v>8.2918699999999998E-3</v>
      </c>
      <c r="V99" s="25">
        <f t="shared" si="27"/>
        <v>0.19096176610000001</v>
      </c>
      <c r="W99" s="25">
        <v>1.4189999999999999E-2</v>
      </c>
      <c r="X99" s="25">
        <f t="shared" si="28"/>
        <v>1.443E-2</v>
      </c>
      <c r="Y99" s="25"/>
      <c r="Z99" s="25">
        <f t="shared" si="29"/>
        <v>9.9324700000000005E-3</v>
      </c>
      <c r="AA99" s="25">
        <f t="shared" si="30"/>
        <v>0.22874478410000001</v>
      </c>
      <c r="AB99" s="25">
        <v>-5.1999999999999995E-4</v>
      </c>
      <c r="AC99" s="25">
        <f t="shared" si="31"/>
        <v>-2.3999999999999998E-4</v>
      </c>
    </row>
    <row r="100" spans="1:29" s="15" customFormat="1">
      <c r="A100" s="18">
        <v>348</v>
      </c>
      <c r="B100" s="25">
        <v>-4.0000000000000003E-5</v>
      </c>
      <c r="C100" s="25">
        <v>8.1600000000000006E-3</v>
      </c>
      <c r="D100" s="25">
        <f t="shared" si="16"/>
        <v>8.5450000000000005E-3</v>
      </c>
      <c r="E100" s="25"/>
      <c r="F100" s="25">
        <f t="shared" si="17"/>
        <v>7.6550000000000003E-3</v>
      </c>
      <c r="G100" s="25">
        <f t="shared" si="18"/>
        <v>0.17629465000000002</v>
      </c>
      <c r="H100" s="25">
        <v>1.1480000000000001E-2</v>
      </c>
      <c r="I100" s="25">
        <f t="shared" si="19"/>
        <v>1.1865000000000001E-2</v>
      </c>
      <c r="J100" s="25"/>
      <c r="K100" s="25">
        <f t="shared" si="20"/>
        <v>9.2226700000000005E-3</v>
      </c>
      <c r="L100" s="25">
        <f t="shared" si="21"/>
        <v>0.21239809010000002</v>
      </c>
      <c r="M100" s="25">
        <v>9.7689999999999999E-3</v>
      </c>
      <c r="N100" s="25">
        <f t="shared" si="22"/>
        <v>1.0154E-2</v>
      </c>
      <c r="O100" s="25"/>
      <c r="P100" s="25">
        <f t="shared" si="23"/>
        <v>8.3612800000000004E-3</v>
      </c>
      <c r="Q100" s="25">
        <f t="shared" si="24"/>
        <v>0.19256027840000001</v>
      </c>
      <c r="R100" s="25">
        <v>9.3900000000000008E-3</v>
      </c>
      <c r="S100" s="25">
        <f t="shared" si="25"/>
        <v>9.7750000000000007E-3</v>
      </c>
      <c r="T100" s="25"/>
      <c r="U100" s="25">
        <f t="shared" si="26"/>
        <v>7.8668700000000015E-3</v>
      </c>
      <c r="V100" s="25">
        <f t="shared" si="27"/>
        <v>0.18117401610000006</v>
      </c>
      <c r="W100" s="25">
        <v>1.3809999999999999E-2</v>
      </c>
      <c r="X100" s="25">
        <f t="shared" si="28"/>
        <v>1.4194999999999999E-2</v>
      </c>
      <c r="Y100" s="25"/>
      <c r="Z100" s="25">
        <f t="shared" si="29"/>
        <v>9.6974699999999997E-3</v>
      </c>
      <c r="AA100" s="25">
        <f t="shared" si="30"/>
        <v>0.22333273410000001</v>
      </c>
      <c r="AB100" s="25">
        <v>-7.2999999999999996E-4</v>
      </c>
      <c r="AC100" s="25">
        <f t="shared" si="31"/>
        <v>-3.8499999999999998E-4</v>
      </c>
    </row>
    <row r="101" spans="1:29" s="15" customFormat="1">
      <c r="A101" s="18">
        <v>349</v>
      </c>
      <c r="B101" s="25">
        <v>3.0000000000000001E-5</v>
      </c>
      <c r="C101" s="25">
        <v>8.1499999999999993E-3</v>
      </c>
      <c r="D101" s="25">
        <f t="shared" si="16"/>
        <v>8.43E-3</v>
      </c>
      <c r="E101" s="25"/>
      <c r="F101" s="25">
        <f t="shared" si="17"/>
        <v>7.5399999999999998E-3</v>
      </c>
      <c r="G101" s="25">
        <f t="shared" si="18"/>
        <v>0.1736462</v>
      </c>
      <c r="H101" s="25">
        <v>1.0999999999999999E-2</v>
      </c>
      <c r="I101" s="25">
        <f t="shared" si="19"/>
        <v>1.128E-2</v>
      </c>
      <c r="J101" s="25"/>
      <c r="K101" s="25">
        <f t="shared" si="20"/>
        <v>8.6376700000000001E-3</v>
      </c>
      <c r="L101" s="25">
        <f t="shared" si="21"/>
        <v>0.19892554010000002</v>
      </c>
      <c r="M101" s="25">
        <v>9.4400000000000005E-3</v>
      </c>
      <c r="N101" s="25">
        <f t="shared" si="22"/>
        <v>9.7200000000000012E-3</v>
      </c>
      <c r="O101" s="25"/>
      <c r="P101" s="25">
        <f t="shared" si="23"/>
        <v>7.9272800000000018E-3</v>
      </c>
      <c r="Q101" s="25">
        <f t="shared" si="24"/>
        <v>0.18256525840000004</v>
      </c>
      <c r="R101" s="25">
        <v>9.3500000000000007E-3</v>
      </c>
      <c r="S101" s="25">
        <f t="shared" si="25"/>
        <v>9.6300000000000014E-3</v>
      </c>
      <c r="T101" s="25"/>
      <c r="U101" s="25">
        <f t="shared" si="26"/>
        <v>7.7218700000000013E-3</v>
      </c>
      <c r="V101" s="25">
        <f t="shared" si="27"/>
        <v>0.17783466610000004</v>
      </c>
      <c r="W101" s="25">
        <v>1.372E-2</v>
      </c>
      <c r="X101" s="25">
        <f t="shared" si="28"/>
        <v>1.4E-2</v>
      </c>
      <c r="Y101" s="25"/>
      <c r="Z101" s="25">
        <f t="shared" si="29"/>
        <v>9.5024700000000007E-3</v>
      </c>
      <c r="AA101" s="25">
        <f t="shared" si="30"/>
        <v>0.21884188410000002</v>
      </c>
      <c r="AB101" s="25">
        <v>-5.9000000000000003E-4</v>
      </c>
      <c r="AC101" s="25">
        <f t="shared" si="31"/>
        <v>-2.8000000000000003E-4</v>
      </c>
    </row>
    <row r="102" spans="1:29" s="15" customFormat="1">
      <c r="A102" s="18">
        <v>350</v>
      </c>
      <c r="B102" s="25">
        <v>4.0000000000000003E-5</v>
      </c>
      <c r="C102" s="25">
        <v>8.1399999999999997E-3</v>
      </c>
      <c r="D102" s="25">
        <f t="shared" si="16"/>
        <v>8.4250000000000002E-3</v>
      </c>
      <c r="E102" s="25"/>
      <c r="F102" s="25">
        <f t="shared" si="17"/>
        <v>7.535E-3</v>
      </c>
      <c r="G102" s="25">
        <f t="shared" si="18"/>
        <v>0.17353105000000002</v>
      </c>
      <c r="H102" s="25">
        <v>1.1270000000000001E-2</v>
      </c>
      <c r="I102" s="25">
        <f t="shared" si="19"/>
        <v>1.1555000000000001E-2</v>
      </c>
      <c r="J102" s="25"/>
      <c r="K102" s="25">
        <f t="shared" si="20"/>
        <v>8.912670000000001E-3</v>
      </c>
      <c r="L102" s="25">
        <f t="shared" si="21"/>
        <v>0.20525879010000003</v>
      </c>
      <c r="M102" s="25">
        <v>9.7300000000000008E-3</v>
      </c>
      <c r="N102" s="25">
        <f t="shared" si="22"/>
        <v>1.0015000000000001E-2</v>
      </c>
      <c r="O102" s="25"/>
      <c r="P102" s="25">
        <f t="shared" si="23"/>
        <v>8.2222800000000019E-3</v>
      </c>
      <c r="Q102" s="25">
        <f t="shared" si="24"/>
        <v>0.18935910840000006</v>
      </c>
      <c r="R102" s="25">
        <v>9.2700000000000005E-3</v>
      </c>
      <c r="S102" s="25">
        <f t="shared" si="25"/>
        <v>9.555000000000001E-3</v>
      </c>
      <c r="T102" s="25"/>
      <c r="U102" s="25">
        <f t="shared" si="26"/>
        <v>7.6468700000000009E-3</v>
      </c>
      <c r="V102" s="25">
        <f t="shared" si="27"/>
        <v>0.17610741610000002</v>
      </c>
      <c r="W102" s="25">
        <v>1.362E-2</v>
      </c>
      <c r="X102" s="25">
        <f t="shared" si="28"/>
        <v>1.3905000000000001E-2</v>
      </c>
      <c r="Y102" s="25"/>
      <c r="Z102" s="25">
        <f t="shared" si="29"/>
        <v>9.4074700000000011E-3</v>
      </c>
      <c r="AA102" s="25">
        <f t="shared" si="30"/>
        <v>0.21665403410000003</v>
      </c>
      <c r="AB102" s="25">
        <v>-6.0999999999999997E-4</v>
      </c>
      <c r="AC102" s="25">
        <f t="shared" si="31"/>
        <v>-2.8499999999999999E-4</v>
      </c>
    </row>
    <row r="103" spans="1:29" s="15" customFormat="1">
      <c r="A103" s="18">
        <v>351</v>
      </c>
      <c r="B103" s="25">
        <v>-5.0000000000000002E-5</v>
      </c>
      <c r="C103" s="25">
        <v>8.1300000000000001E-3</v>
      </c>
      <c r="D103" s="25">
        <f t="shared" si="16"/>
        <v>8.4899999999999993E-3</v>
      </c>
      <c r="E103" s="25"/>
      <c r="F103" s="25">
        <f t="shared" si="17"/>
        <v>7.5999999999999991E-3</v>
      </c>
      <c r="G103" s="25">
        <f t="shared" si="18"/>
        <v>0.17502799999999999</v>
      </c>
      <c r="H103" s="25">
        <v>1.0659999999999999E-2</v>
      </c>
      <c r="I103" s="25">
        <f t="shared" si="19"/>
        <v>1.1019999999999999E-2</v>
      </c>
      <c r="J103" s="25"/>
      <c r="K103" s="25">
        <f t="shared" si="20"/>
        <v>8.3776699999999985E-3</v>
      </c>
      <c r="L103" s="25">
        <f t="shared" si="21"/>
        <v>0.19293774009999998</v>
      </c>
      <c r="M103" s="25">
        <v>9.2700000000000005E-3</v>
      </c>
      <c r="N103" s="25">
        <f t="shared" si="22"/>
        <v>9.6299999999999997E-3</v>
      </c>
      <c r="O103" s="25"/>
      <c r="P103" s="25">
        <f t="shared" si="23"/>
        <v>7.8372800000000003E-3</v>
      </c>
      <c r="Q103" s="25">
        <f t="shared" si="24"/>
        <v>0.1804925584</v>
      </c>
      <c r="R103" s="25">
        <v>9.1999999999999998E-3</v>
      </c>
      <c r="S103" s="25">
        <f t="shared" si="25"/>
        <v>9.5599999999999991E-3</v>
      </c>
      <c r="T103" s="25"/>
      <c r="U103" s="25">
        <f t="shared" si="26"/>
        <v>7.651869999999999E-3</v>
      </c>
      <c r="V103" s="25">
        <f t="shared" si="27"/>
        <v>0.17622256609999998</v>
      </c>
      <c r="W103" s="25">
        <v>1.3509999999999999E-2</v>
      </c>
      <c r="X103" s="25">
        <f t="shared" si="28"/>
        <v>1.3869999999999999E-2</v>
      </c>
      <c r="Y103" s="25"/>
      <c r="Z103" s="25">
        <f t="shared" si="29"/>
        <v>9.3724699999999991E-3</v>
      </c>
      <c r="AA103" s="25">
        <f t="shared" si="30"/>
        <v>0.2158479841</v>
      </c>
      <c r="AB103" s="25">
        <v>-6.7000000000000002E-4</v>
      </c>
      <c r="AC103" s="25">
        <f t="shared" si="31"/>
        <v>-3.6000000000000002E-4</v>
      </c>
    </row>
    <row r="104" spans="1:29" s="15" customFormat="1">
      <c r="A104" s="18">
        <v>352</v>
      </c>
      <c r="B104" s="25">
        <v>2.0000000000000002E-5</v>
      </c>
      <c r="C104" s="25">
        <v>8.1200000000000005E-3</v>
      </c>
      <c r="D104" s="25">
        <f t="shared" si="16"/>
        <v>8.405000000000001E-3</v>
      </c>
      <c r="E104" s="25"/>
      <c r="F104" s="25">
        <f t="shared" si="17"/>
        <v>7.5150000000000008E-3</v>
      </c>
      <c r="G104" s="25">
        <f t="shared" si="18"/>
        <v>0.17307045000000001</v>
      </c>
      <c r="H104" s="25">
        <v>1.074E-2</v>
      </c>
      <c r="I104" s="25">
        <f t="shared" si="19"/>
        <v>1.1025E-2</v>
      </c>
      <c r="J104" s="25"/>
      <c r="K104" s="25">
        <f t="shared" si="20"/>
        <v>8.3826700000000001E-3</v>
      </c>
      <c r="L104" s="25">
        <f t="shared" si="21"/>
        <v>0.19305289010000001</v>
      </c>
      <c r="M104" s="25">
        <v>9.2800000000000001E-3</v>
      </c>
      <c r="N104" s="25">
        <f t="shared" si="22"/>
        <v>9.5650000000000006E-3</v>
      </c>
      <c r="O104" s="25"/>
      <c r="P104" s="25">
        <f t="shared" si="23"/>
        <v>7.7722800000000003E-3</v>
      </c>
      <c r="Q104" s="25">
        <f t="shared" si="24"/>
        <v>0.17899560840000001</v>
      </c>
      <c r="R104" s="25">
        <v>8.9700000000000005E-3</v>
      </c>
      <c r="S104" s="25">
        <f t="shared" si="25"/>
        <v>9.2550000000000011E-3</v>
      </c>
      <c r="T104" s="25"/>
      <c r="U104" s="25">
        <f t="shared" si="26"/>
        <v>7.346870000000001E-3</v>
      </c>
      <c r="V104" s="25">
        <f t="shared" si="27"/>
        <v>0.16919841610000003</v>
      </c>
      <c r="W104" s="25">
        <v>1.329E-2</v>
      </c>
      <c r="X104" s="25">
        <f t="shared" si="28"/>
        <v>1.3575E-2</v>
      </c>
      <c r="Y104" s="25"/>
      <c r="Z104" s="25">
        <f t="shared" si="29"/>
        <v>9.0774700000000007E-3</v>
      </c>
      <c r="AA104" s="25">
        <f t="shared" si="30"/>
        <v>0.20905413410000004</v>
      </c>
      <c r="AB104" s="25">
        <v>-5.9000000000000003E-4</v>
      </c>
      <c r="AC104" s="25">
        <f t="shared" si="31"/>
        <v>-2.8499999999999999E-4</v>
      </c>
    </row>
    <row r="105" spans="1:29" s="15" customFormat="1">
      <c r="A105" s="18">
        <v>353</v>
      </c>
      <c r="B105" s="25">
        <v>-3.0000000000000001E-5</v>
      </c>
      <c r="C105" s="25">
        <v>8.0800000000000004E-3</v>
      </c>
      <c r="D105" s="25">
        <f t="shared" si="16"/>
        <v>8.3850000000000001E-3</v>
      </c>
      <c r="E105" s="25"/>
      <c r="F105" s="25">
        <f t="shared" si="17"/>
        <v>7.4949999999999999E-3</v>
      </c>
      <c r="G105" s="25">
        <f t="shared" si="18"/>
        <v>0.17260985000000001</v>
      </c>
      <c r="H105" s="25">
        <v>1.0529999999999999E-2</v>
      </c>
      <c r="I105" s="25">
        <f t="shared" si="19"/>
        <v>1.0834999999999999E-2</v>
      </c>
      <c r="J105" s="25"/>
      <c r="K105" s="25">
        <f t="shared" si="20"/>
        <v>8.1926699999999991E-3</v>
      </c>
      <c r="L105" s="25">
        <f t="shared" si="21"/>
        <v>0.1886771901</v>
      </c>
      <c r="M105" s="25">
        <v>9.2399999999999999E-3</v>
      </c>
      <c r="N105" s="25">
        <f t="shared" si="22"/>
        <v>9.5449999999999997E-3</v>
      </c>
      <c r="O105" s="25"/>
      <c r="P105" s="25">
        <f t="shared" si="23"/>
        <v>7.7522799999999994E-3</v>
      </c>
      <c r="Q105" s="25">
        <f t="shared" si="24"/>
        <v>0.1785350084</v>
      </c>
      <c r="R105" s="25">
        <v>9.1500000000000001E-3</v>
      </c>
      <c r="S105" s="25">
        <f t="shared" si="25"/>
        <v>9.4549999999999999E-3</v>
      </c>
      <c r="T105" s="25"/>
      <c r="U105" s="25">
        <f t="shared" si="26"/>
        <v>7.5468699999999998E-3</v>
      </c>
      <c r="V105" s="25">
        <f t="shared" si="27"/>
        <v>0.1738044161</v>
      </c>
      <c r="W105" s="25">
        <v>1.35E-2</v>
      </c>
      <c r="X105" s="25">
        <f t="shared" si="28"/>
        <v>1.3805E-2</v>
      </c>
      <c r="Y105" s="25"/>
      <c r="Z105" s="25">
        <f t="shared" si="29"/>
        <v>9.30747E-3</v>
      </c>
      <c r="AA105" s="25">
        <f t="shared" si="30"/>
        <v>0.2143510341</v>
      </c>
      <c r="AB105" s="25">
        <v>-5.8E-4</v>
      </c>
      <c r="AC105" s="25">
        <f t="shared" si="31"/>
        <v>-3.0499999999999999E-4</v>
      </c>
    </row>
    <row r="106" spans="1:29" s="15" customFormat="1">
      <c r="A106" s="18">
        <v>354</v>
      </c>
      <c r="B106" s="25">
        <v>1E-4</v>
      </c>
      <c r="C106" s="25">
        <v>8.0499999999999999E-3</v>
      </c>
      <c r="D106" s="25">
        <f t="shared" si="16"/>
        <v>8.2649999999999998E-3</v>
      </c>
      <c r="E106" s="25"/>
      <c r="F106" s="25">
        <f t="shared" si="17"/>
        <v>7.3749999999999996E-3</v>
      </c>
      <c r="G106" s="25">
        <f t="shared" si="18"/>
        <v>0.16984625</v>
      </c>
      <c r="H106" s="25">
        <v>1.055E-2</v>
      </c>
      <c r="I106" s="25">
        <f t="shared" si="19"/>
        <v>1.0765E-2</v>
      </c>
      <c r="J106" s="25"/>
      <c r="K106" s="25">
        <f t="shared" si="20"/>
        <v>8.1226700000000002E-3</v>
      </c>
      <c r="L106" s="25">
        <f t="shared" si="21"/>
        <v>0.18706509010000003</v>
      </c>
      <c r="M106" s="25">
        <v>9.2800000000000001E-3</v>
      </c>
      <c r="N106" s="25">
        <f t="shared" si="22"/>
        <v>9.495E-3</v>
      </c>
      <c r="O106" s="25"/>
      <c r="P106" s="25">
        <f t="shared" si="23"/>
        <v>7.7022799999999997E-3</v>
      </c>
      <c r="Q106" s="25">
        <f t="shared" si="24"/>
        <v>0.1773835084</v>
      </c>
      <c r="R106" s="25">
        <v>9.0100000000000006E-3</v>
      </c>
      <c r="S106" s="25">
        <f t="shared" si="25"/>
        <v>9.2250000000000006E-3</v>
      </c>
      <c r="T106" s="25"/>
      <c r="U106" s="25">
        <f t="shared" si="26"/>
        <v>7.3168700000000005E-3</v>
      </c>
      <c r="V106" s="25">
        <f t="shared" si="27"/>
        <v>0.16850751610000003</v>
      </c>
      <c r="W106" s="25">
        <v>1.3220000000000001E-2</v>
      </c>
      <c r="X106" s="25">
        <f t="shared" si="28"/>
        <v>1.3435000000000001E-2</v>
      </c>
      <c r="Y106" s="25"/>
      <c r="Z106" s="25">
        <f t="shared" si="29"/>
        <v>8.9374700000000012E-3</v>
      </c>
      <c r="AA106" s="25">
        <f t="shared" si="30"/>
        <v>0.20582993410000003</v>
      </c>
      <c r="AB106" s="25">
        <v>-5.2999999999999998E-4</v>
      </c>
      <c r="AC106" s="25">
        <f t="shared" si="31"/>
        <v>-2.1499999999999999E-4</v>
      </c>
    </row>
    <row r="107" spans="1:29" s="15" customFormat="1">
      <c r="A107" s="18">
        <v>355</v>
      </c>
      <c r="B107" s="25">
        <v>1.0000000000000001E-5</v>
      </c>
      <c r="C107" s="25">
        <v>7.9100000000000004E-3</v>
      </c>
      <c r="D107" s="25">
        <f t="shared" si="16"/>
        <v>8.1650000000000004E-3</v>
      </c>
      <c r="E107" s="25"/>
      <c r="F107" s="25">
        <f t="shared" si="17"/>
        <v>7.2750000000000002E-3</v>
      </c>
      <c r="G107" s="25">
        <f t="shared" si="18"/>
        <v>0.16754325</v>
      </c>
      <c r="H107" s="25">
        <v>1.047E-2</v>
      </c>
      <c r="I107" s="25">
        <f t="shared" si="19"/>
        <v>1.0725E-2</v>
      </c>
      <c r="J107" s="25"/>
      <c r="K107" s="25">
        <f t="shared" si="20"/>
        <v>8.0826700000000001E-3</v>
      </c>
      <c r="L107" s="25">
        <f t="shared" si="21"/>
        <v>0.18614389010000001</v>
      </c>
      <c r="M107" s="25">
        <v>8.9990000000000001E-3</v>
      </c>
      <c r="N107" s="25">
        <f t="shared" si="22"/>
        <v>9.2540000000000001E-3</v>
      </c>
      <c r="O107" s="25"/>
      <c r="P107" s="25">
        <f t="shared" si="23"/>
        <v>7.4612799999999998E-3</v>
      </c>
      <c r="Q107" s="25">
        <f t="shared" si="24"/>
        <v>0.17183327840000001</v>
      </c>
      <c r="R107" s="25">
        <v>8.9300000000000004E-3</v>
      </c>
      <c r="S107" s="25">
        <f t="shared" si="25"/>
        <v>9.1850000000000005E-3</v>
      </c>
      <c r="T107" s="25"/>
      <c r="U107" s="25">
        <f t="shared" si="26"/>
        <v>7.2768700000000004E-3</v>
      </c>
      <c r="V107" s="25">
        <f t="shared" si="27"/>
        <v>0.16758631610000002</v>
      </c>
      <c r="W107" s="25">
        <v>1.311E-2</v>
      </c>
      <c r="X107" s="25">
        <f t="shared" si="28"/>
        <v>1.3365E-2</v>
      </c>
      <c r="Y107" s="25"/>
      <c r="Z107" s="25">
        <f t="shared" si="29"/>
        <v>8.8674700000000006E-3</v>
      </c>
      <c r="AA107" s="25">
        <f t="shared" si="30"/>
        <v>0.20421783410000002</v>
      </c>
      <c r="AB107" s="25">
        <v>-5.1999999999999995E-4</v>
      </c>
      <c r="AC107" s="25">
        <f t="shared" si="31"/>
        <v>-2.5499999999999996E-4</v>
      </c>
    </row>
    <row r="108" spans="1:29" s="15" customFormat="1">
      <c r="A108" s="18">
        <v>356</v>
      </c>
      <c r="B108" s="25">
        <v>1.2E-4</v>
      </c>
      <c r="C108" s="25">
        <v>7.77E-3</v>
      </c>
      <c r="D108" s="25">
        <f t="shared" si="16"/>
        <v>7.9649999999999999E-3</v>
      </c>
      <c r="E108" s="25"/>
      <c r="F108" s="25">
        <f t="shared" si="17"/>
        <v>7.0749999999999997E-3</v>
      </c>
      <c r="G108" s="25">
        <f t="shared" si="18"/>
        <v>0.16293725000000001</v>
      </c>
      <c r="H108" s="25">
        <v>1.0500000000000001E-2</v>
      </c>
      <c r="I108" s="25">
        <f t="shared" si="19"/>
        <v>1.0695000000000001E-2</v>
      </c>
      <c r="J108" s="25"/>
      <c r="K108" s="25">
        <f t="shared" si="20"/>
        <v>8.0526700000000014E-3</v>
      </c>
      <c r="L108" s="25">
        <f t="shared" si="21"/>
        <v>0.18545299010000005</v>
      </c>
      <c r="M108" s="25">
        <v>8.9700000000000005E-3</v>
      </c>
      <c r="N108" s="25">
        <f t="shared" si="22"/>
        <v>9.1650000000000013E-3</v>
      </c>
      <c r="O108" s="25"/>
      <c r="P108" s="25">
        <f t="shared" si="23"/>
        <v>7.372280000000001E-3</v>
      </c>
      <c r="Q108" s="25">
        <f t="shared" si="24"/>
        <v>0.16978360840000004</v>
      </c>
      <c r="R108" s="25">
        <v>8.6189999999999999E-3</v>
      </c>
      <c r="S108" s="25">
        <f t="shared" si="25"/>
        <v>8.8140000000000007E-3</v>
      </c>
      <c r="T108" s="25"/>
      <c r="U108" s="25">
        <f t="shared" si="26"/>
        <v>6.9058700000000006E-3</v>
      </c>
      <c r="V108" s="25">
        <f t="shared" si="27"/>
        <v>0.15904218610000001</v>
      </c>
      <c r="W108" s="25">
        <v>1.294E-2</v>
      </c>
      <c r="X108" s="25">
        <f t="shared" si="28"/>
        <v>1.3135000000000001E-2</v>
      </c>
      <c r="Y108" s="25"/>
      <c r="Z108" s="25">
        <f t="shared" si="29"/>
        <v>8.6374700000000013E-3</v>
      </c>
      <c r="AA108" s="25">
        <f t="shared" si="30"/>
        <v>0.19892093410000003</v>
      </c>
      <c r="AB108" s="25">
        <v>-5.1000000000000004E-4</v>
      </c>
      <c r="AC108" s="25">
        <f t="shared" si="31"/>
        <v>-1.9500000000000002E-4</v>
      </c>
    </row>
    <row r="109" spans="1:29" s="15" customFormat="1">
      <c r="A109" s="18">
        <v>357</v>
      </c>
      <c r="B109" s="25">
        <v>8.0000000000000007E-5</v>
      </c>
      <c r="C109" s="25">
        <v>7.7099999999999998E-3</v>
      </c>
      <c r="D109" s="25">
        <f t="shared" si="16"/>
        <v>7.9150000000000002E-3</v>
      </c>
      <c r="E109" s="25"/>
      <c r="F109" s="25">
        <f t="shared" si="17"/>
        <v>7.025E-3</v>
      </c>
      <c r="G109" s="25">
        <f t="shared" si="18"/>
        <v>0.16178575000000001</v>
      </c>
      <c r="H109" s="25">
        <v>1.0120000000000001E-2</v>
      </c>
      <c r="I109" s="25">
        <f t="shared" si="19"/>
        <v>1.0325000000000001E-2</v>
      </c>
      <c r="J109" s="25"/>
      <c r="K109" s="25">
        <f t="shared" si="20"/>
        <v>7.6826700000000008E-3</v>
      </c>
      <c r="L109" s="25">
        <f t="shared" si="21"/>
        <v>0.17693189010000002</v>
      </c>
      <c r="M109" s="25">
        <v>8.7889999999999999E-3</v>
      </c>
      <c r="N109" s="25">
        <f t="shared" si="22"/>
        <v>8.9940000000000003E-3</v>
      </c>
      <c r="O109" s="25"/>
      <c r="P109" s="25">
        <f t="shared" si="23"/>
        <v>7.20128E-3</v>
      </c>
      <c r="Q109" s="25">
        <f t="shared" si="24"/>
        <v>0.1658454784</v>
      </c>
      <c r="R109" s="25">
        <v>8.6189999999999999E-3</v>
      </c>
      <c r="S109" s="25">
        <f t="shared" si="25"/>
        <v>8.8240000000000002E-3</v>
      </c>
      <c r="T109" s="25"/>
      <c r="U109" s="25">
        <f t="shared" si="26"/>
        <v>6.9158700000000002E-3</v>
      </c>
      <c r="V109" s="25">
        <f t="shared" si="27"/>
        <v>0.1592724861</v>
      </c>
      <c r="W109" s="25">
        <v>1.273E-2</v>
      </c>
      <c r="X109" s="25">
        <f t="shared" si="28"/>
        <v>1.2935E-2</v>
      </c>
      <c r="Y109" s="25"/>
      <c r="Z109" s="25">
        <f t="shared" si="29"/>
        <v>8.4374700000000007E-3</v>
      </c>
      <c r="AA109" s="25">
        <f t="shared" si="30"/>
        <v>0.19431493410000003</v>
      </c>
      <c r="AB109" s="25">
        <v>-4.8999999999999998E-4</v>
      </c>
      <c r="AC109" s="25">
        <f t="shared" si="31"/>
        <v>-2.05E-4</v>
      </c>
    </row>
    <row r="110" spans="1:29" s="15" customFormat="1">
      <c r="A110" s="18">
        <v>358</v>
      </c>
      <c r="B110" s="25">
        <v>6.0000000000000002E-5</v>
      </c>
      <c r="C110" s="25">
        <v>7.5500000000000003E-3</v>
      </c>
      <c r="D110" s="25">
        <f t="shared" si="16"/>
        <v>7.7550000000000006E-3</v>
      </c>
      <c r="E110" s="25"/>
      <c r="F110" s="25">
        <f t="shared" si="17"/>
        <v>6.8650000000000004E-3</v>
      </c>
      <c r="G110" s="25">
        <f t="shared" si="18"/>
        <v>0.15810095000000002</v>
      </c>
      <c r="H110" s="25">
        <v>1.013E-2</v>
      </c>
      <c r="I110" s="25">
        <f t="shared" si="19"/>
        <v>1.0335E-2</v>
      </c>
      <c r="J110" s="25"/>
      <c r="K110" s="25">
        <f t="shared" si="20"/>
        <v>7.6926700000000004E-3</v>
      </c>
      <c r="L110" s="25">
        <f t="shared" si="21"/>
        <v>0.17716219010000001</v>
      </c>
      <c r="M110" s="25">
        <v>8.659E-3</v>
      </c>
      <c r="N110" s="25">
        <f t="shared" si="22"/>
        <v>8.8640000000000004E-3</v>
      </c>
      <c r="O110" s="25"/>
      <c r="P110" s="25">
        <f t="shared" si="23"/>
        <v>7.0712800000000001E-3</v>
      </c>
      <c r="Q110" s="25">
        <f t="shared" si="24"/>
        <v>0.1628515784</v>
      </c>
      <c r="R110" s="25">
        <v>8.4600000000000005E-3</v>
      </c>
      <c r="S110" s="25">
        <f t="shared" si="25"/>
        <v>8.6650000000000008E-3</v>
      </c>
      <c r="T110" s="25"/>
      <c r="U110" s="25">
        <f t="shared" si="26"/>
        <v>6.7568700000000008E-3</v>
      </c>
      <c r="V110" s="25">
        <f t="shared" si="27"/>
        <v>0.15561071610000002</v>
      </c>
      <c r="W110" s="25">
        <v>1.2630000000000001E-2</v>
      </c>
      <c r="X110" s="25">
        <f t="shared" si="28"/>
        <v>1.2835000000000001E-2</v>
      </c>
      <c r="Y110" s="25"/>
      <c r="Z110" s="25">
        <f t="shared" si="29"/>
        <v>8.3374700000000013E-3</v>
      </c>
      <c r="AA110" s="25">
        <f t="shared" si="30"/>
        <v>0.19201193410000003</v>
      </c>
      <c r="AB110" s="25">
        <v>-4.6999999999999999E-4</v>
      </c>
      <c r="AC110" s="25">
        <f t="shared" si="31"/>
        <v>-2.05E-4</v>
      </c>
    </row>
    <row r="111" spans="1:29" s="15" customFormat="1">
      <c r="A111" s="18">
        <v>359</v>
      </c>
      <c r="B111" s="25">
        <v>5.0000000000000002E-5</v>
      </c>
      <c r="C111" s="25">
        <v>7.6E-3</v>
      </c>
      <c r="D111" s="25">
        <f t="shared" si="16"/>
        <v>7.8600000000000007E-3</v>
      </c>
      <c r="E111" s="25"/>
      <c r="F111" s="25">
        <f t="shared" si="17"/>
        <v>6.9700000000000005E-3</v>
      </c>
      <c r="G111" s="25">
        <f t="shared" si="18"/>
        <v>0.16051910000000003</v>
      </c>
      <c r="H111" s="25">
        <v>1.01E-2</v>
      </c>
      <c r="I111" s="25">
        <f t="shared" si="19"/>
        <v>1.0359999999999999E-2</v>
      </c>
      <c r="J111" s="25"/>
      <c r="K111" s="25">
        <f t="shared" si="20"/>
        <v>7.7176699999999994E-3</v>
      </c>
      <c r="L111" s="25">
        <f t="shared" si="21"/>
        <v>0.17773794009999999</v>
      </c>
      <c r="M111" s="25">
        <v>8.6189999999999999E-3</v>
      </c>
      <c r="N111" s="25">
        <f t="shared" si="22"/>
        <v>8.8789999999999997E-3</v>
      </c>
      <c r="O111" s="25"/>
      <c r="P111" s="25">
        <f t="shared" si="23"/>
        <v>7.0862799999999995E-3</v>
      </c>
      <c r="Q111" s="25">
        <f t="shared" si="24"/>
        <v>0.1631970284</v>
      </c>
      <c r="R111" s="25">
        <v>8.5400000000000007E-3</v>
      </c>
      <c r="S111" s="25">
        <f t="shared" si="25"/>
        <v>8.8000000000000005E-3</v>
      </c>
      <c r="T111" s="25"/>
      <c r="U111" s="25">
        <f t="shared" si="26"/>
        <v>6.8918700000000005E-3</v>
      </c>
      <c r="V111" s="25">
        <f t="shared" si="27"/>
        <v>0.15871976610000002</v>
      </c>
      <c r="W111" s="25">
        <v>1.273E-2</v>
      </c>
      <c r="X111" s="25">
        <f t="shared" si="28"/>
        <v>1.299E-2</v>
      </c>
      <c r="Y111" s="25"/>
      <c r="Z111" s="25">
        <f t="shared" si="29"/>
        <v>8.4924700000000002E-3</v>
      </c>
      <c r="AA111" s="25">
        <f t="shared" si="30"/>
        <v>0.19558158410000001</v>
      </c>
      <c r="AB111" s="25">
        <v>-5.6999999999999998E-4</v>
      </c>
      <c r="AC111" s="25">
        <f t="shared" si="31"/>
        <v>-2.5999999999999998E-4</v>
      </c>
    </row>
    <row r="112" spans="1:29" s="15" customFormat="1">
      <c r="A112" s="18">
        <v>360</v>
      </c>
      <c r="B112" s="25">
        <v>1.0000000000000001E-5</v>
      </c>
      <c r="C112" s="25">
        <v>7.2300000000000003E-3</v>
      </c>
      <c r="D112" s="25">
        <f t="shared" si="16"/>
        <v>7.5300000000000002E-3</v>
      </c>
      <c r="E112" s="25"/>
      <c r="F112" s="25">
        <f t="shared" si="17"/>
        <v>6.6400000000000001E-3</v>
      </c>
      <c r="G112" s="25">
        <f t="shared" si="18"/>
        <v>0.15291920000000001</v>
      </c>
      <c r="H112" s="25">
        <v>1.009E-2</v>
      </c>
      <c r="I112" s="25">
        <f t="shared" si="19"/>
        <v>1.039E-2</v>
      </c>
      <c r="J112" s="25"/>
      <c r="K112" s="25">
        <f t="shared" si="20"/>
        <v>7.7476699999999999E-3</v>
      </c>
      <c r="L112" s="25">
        <f t="shared" si="21"/>
        <v>0.17842884010000001</v>
      </c>
      <c r="M112" s="25">
        <v>8.5000000000000006E-3</v>
      </c>
      <c r="N112" s="25">
        <f t="shared" si="22"/>
        <v>8.8000000000000005E-3</v>
      </c>
      <c r="O112" s="25"/>
      <c r="P112" s="25">
        <f t="shared" si="23"/>
        <v>7.0072800000000003E-3</v>
      </c>
      <c r="Q112" s="25">
        <f t="shared" si="24"/>
        <v>0.16137765840000001</v>
      </c>
      <c r="R112" s="25">
        <v>8.3590000000000001E-3</v>
      </c>
      <c r="S112" s="25">
        <f t="shared" si="25"/>
        <v>8.659E-3</v>
      </c>
      <c r="T112" s="25"/>
      <c r="U112" s="25">
        <f t="shared" si="26"/>
        <v>6.75087E-3</v>
      </c>
      <c r="V112" s="25">
        <f t="shared" si="27"/>
        <v>0.1554725361</v>
      </c>
      <c r="W112" s="25">
        <v>1.2579999999999999E-2</v>
      </c>
      <c r="X112" s="25">
        <f t="shared" si="28"/>
        <v>1.2879999999999999E-2</v>
      </c>
      <c r="Y112" s="25"/>
      <c r="Z112" s="25">
        <f t="shared" si="29"/>
        <v>8.3824699999999995E-3</v>
      </c>
      <c r="AA112" s="25">
        <f t="shared" si="30"/>
        <v>0.19304828409999999</v>
      </c>
      <c r="AB112" s="25">
        <v>-6.0999999999999997E-4</v>
      </c>
      <c r="AC112" s="25">
        <f t="shared" si="31"/>
        <v>-2.9999999999999997E-4</v>
      </c>
    </row>
    <row r="113" spans="1:29" s="15" customFormat="1">
      <c r="A113" s="18">
        <v>361</v>
      </c>
      <c r="B113" s="25">
        <v>4.0000000000000003E-5</v>
      </c>
      <c r="C113" s="25">
        <v>7.4999999999999997E-3</v>
      </c>
      <c r="D113" s="25">
        <f t="shared" si="16"/>
        <v>7.7499999999999999E-3</v>
      </c>
      <c r="E113" s="25"/>
      <c r="F113" s="25">
        <f t="shared" si="17"/>
        <v>6.8599999999999998E-3</v>
      </c>
      <c r="G113" s="25">
        <f t="shared" si="18"/>
        <v>0.15798580000000001</v>
      </c>
      <c r="H113" s="25">
        <v>1.0120000000000001E-2</v>
      </c>
      <c r="I113" s="25">
        <f t="shared" si="19"/>
        <v>1.0370000000000001E-2</v>
      </c>
      <c r="J113" s="25"/>
      <c r="K113" s="25">
        <f t="shared" si="20"/>
        <v>7.7276700000000007E-3</v>
      </c>
      <c r="L113" s="25">
        <f t="shared" si="21"/>
        <v>0.17796824010000004</v>
      </c>
      <c r="M113" s="25">
        <v>8.5900000000000004E-3</v>
      </c>
      <c r="N113" s="25">
        <f t="shared" si="22"/>
        <v>8.8400000000000006E-3</v>
      </c>
      <c r="O113" s="25"/>
      <c r="P113" s="25">
        <f t="shared" si="23"/>
        <v>7.0472800000000004E-3</v>
      </c>
      <c r="Q113" s="25">
        <f t="shared" si="24"/>
        <v>0.16229885840000002</v>
      </c>
      <c r="R113" s="25">
        <v>8.5500000000000003E-3</v>
      </c>
      <c r="S113" s="25">
        <f t="shared" si="25"/>
        <v>8.8000000000000005E-3</v>
      </c>
      <c r="T113" s="25"/>
      <c r="U113" s="25">
        <f t="shared" si="26"/>
        <v>6.8918700000000005E-3</v>
      </c>
      <c r="V113" s="25">
        <f t="shared" si="27"/>
        <v>0.15871976610000002</v>
      </c>
      <c r="W113" s="25">
        <v>1.273E-2</v>
      </c>
      <c r="X113" s="25">
        <f t="shared" si="28"/>
        <v>1.298E-2</v>
      </c>
      <c r="Y113" s="25"/>
      <c r="Z113" s="25">
        <f t="shared" si="29"/>
        <v>8.4824700000000006E-3</v>
      </c>
      <c r="AA113" s="25">
        <f t="shared" si="30"/>
        <v>0.19535128410000002</v>
      </c>
      <c r="AB113" s="25">
        <v>-5.4000000000000001E-4</v>
      </c>
      <c r="AC113" s="25">
        <f t="shared" si="31"/>
        <v>-2.5000000000000001E-4</v>
      </c>
    </row>
    <row r="114" spans="1:29" s="15" customFormat="1">
      <c r="A114" s="18">
        <v>362</v>
      </c>
      <c r="B114" s="25">
        <v>1.0000000000000001E-5</v>
      </c>
      <c r="C114" s="25">
        <v>7.3600000000000002E-3</v>
      </c>
      <c r="D114" s="25">
        <f t="shared" si="16"/>
        <v>7.6600000000000001E-3</v>
      </c>
      <c r="E114" s="25"/>
      <c r="F114" s="25">
        <f t="shared" si="17"/>
        <v>6.77E-3</v>
      </c>
      <c r="G114" s="25">
        <f t="shared" si="18"/>
        <v>0.1559131</v>
      </c>
      <c r="H114" s="25">
        <v>9.92E-3</v>
      </c>
      <c r="I114" s="25">
        <f t="shared" si="19"/>
        <v>1.022E-2</v>
      </c>
      <c r="J114" s="25"/>
      <c r="K114" s="25">
        <f t="shared" si="20"/>
        <v>7.5776699999999999E-3</v>
      </c>
      <c r="L114" s="25">
        <f t="shared" si="21"/>
        <v>0.17451374010000001</v>
      </c>
      <c r="M114" s="25">
        <v>8.4489999999999999E-3</v>
      </c>
      <c r="N114" s="25">
        <f t="shared" si="22"/>
        <v>8.7489999999999998E-3</v>
      </c>
      <c r="O114" s="25"/>
      <c r="P114" s="25">
        <f t="shared" si="23"/>
        <v>6.9562799999999996E-3</v>
      </c>
      <c r="Q114" s="25">
        <f t="shared" si="24"/>
        <v>0.16020312840000001</v>
      </c>
      <c r="R114" s="25">
        <v>8.3300000000000006E-3</v>
      </c>
      <c r="S114" s="25">
        <f t="shared" si="25"/>
        <v>8.6300000000000005E-3</v>
      </c>
      <c r="T114" s="25"/>
      <c r="U114" s="25">
        <f t="shared" si="26"/>
        <v>6.7218700000000004E-3</v>
      </c>
      <c r="V114" s="25">
        <f t="shared" si="27"/>
        <v>0.15480466610000002</v>
      </c>
      <c r="W114" s="25">
        <v>1.2489999999999999E-2</v>
      </c>
      <c r="X114" s="25">
        <f t="shared" si="28"/>
        <v>1.2789999999999999E-2</v>
      </c>
      <c r="Y114" s="25"/>
      <c r="Z114" s="25">
        <f t="shared" si="29"/>
        <v>8.2924699999999997E-3</v>
      </c>
      <c r="AA114" s="25">
        <f t="shared" si="30"/>
        <v>0.19097558410000001</v>
      </c>
      <c r="AB114" s="25">
        <v>-6.0999999999999997E-4</v>
      </c>
      <c r="AC114" s="25">
        <f t="shared" si="31"/>
        <v>-2.9999999999999997E-4</v>
      </c>
    </row>
    <row r="115" spans="1:29" s="15" customFormat="1">
      <c r="A115" s="18">
        <v>363</v>
      </c>
      <c r="B115" s="25">
        <v>1.0000000000000001E-5</v>
      </c>
      <c r="C115" s="25">
        <v>7.0499999999999998E-3</v>
      </c>
      <c r="D115" s="25">
        <f t="shared" si="16"/>
        <v>7.3400000000000002E-3</v>
      </c>
      <c r="E115" s="25"/>
      <c r="F115" s="25">
        <f t="shared" si="17"/>
        <v>6.45E-3</v>
      </c>
      <c r="G115" s="25">
        <f t="shared" si="18"/>
        <v>0.14854349999999999</v>
      </c>
      <c r="H115" s="25">
        <v>9.7689999999999999E-3</v>
      </c>
      <c r="I115" s="25">
        <f t="shared" si="19"/>
        <v>1.0059E-2</v>
      </c>
      <c r="J115" s="25"/>
      <c r="K115" s="25">
        <f t="shared" si="20"/>
        <v>7.4166700000000002E-3</v>
      </c>
      <c r="L115" s="25">
        <f t="shared" si="21"/>
        <v>0.17080591010000001</v>
      </c>
      <c r="M115" s="25">
        <v>8.2900000000000005E-3</v>
      </c>
      <c r="N115" s="25">
        <f t="shared" si="22"/>
        <v>8.5800000000000008E-3</v>
      </c>
      <c r="O115" s="25"/>
      <c r="P115" s="25">
        <f t="shared" si="23"/>
        <v>6.7872800000000006E-3</v>
      </c>
      <c r="Q115" s="25">
        <f t="shared" si="24"/>
        <v>0.15631105840000001</v>
      </c>
      <c r="R115" s="25">
        <v>8.1399999999999997E-3</v>
      </c>
      <c r="S115" s="25">
        <f t="shared" si="25"/>
        <v>8.43E-3</v>
      </c>
      <c r="T115" s="25"/>
      <c r="U115" s="25">
        <f t="shared" si="26"/>
        <v>6.5218699999999999E-3</v>
      </c>
      <c r="V115" s="25">
        <f t="shared" si="27"/>
        <v>0.15019866610000002</v>
      </c>
      <c r="W115" s="25">
        <v>1.226E-2</v>
      </c>
      <c r="X115" s="25">
        <f t="shared" si="28"/>
        <v>1.255E-2</v>
      </c>
      <c r="Y115" s="25"/>
      <c r="Z115" s="25">
        <f t="shared" si="29"/>
        <v>8.0524700000000008E-3</v>
      </c>
      <c r="AA115" s="25">
        <f t="shared" si="30"/>
        <v>0.18544838410000003</v>
      </c>
      <c r="AB115" s="25">
        <v>-5.9000000000000003E-4</v>
      </c>
      <c r="AC115" s="25">
        <f t="shared" si="31"/>
        <v>-2.9E-4</v>
      </c>
    </row>
    <row r="116" spans="1:29" s="15" customFormat="1">
      <c r="A116" s="18">
        <v>364</v>
      </c>
      <c r="B116" s="25">
        <v>1.6000000000000001E-4</v>
      </c>
      <c r="C116" s="25">
        <v>7.0099999999999997E-3</v>
      </c>
      <c r="D116" s="25">
        <f t="shared" si="16"/>
        <v>7.1649999999999995E-3</v>
      </c>
      <c r="E116" s="25"/>
      <c r="F116" s="25">
        <f t="shared" si="17"/>
        <v>6.2749999999999993E-3</v>
      </c>
      <c r="G116" s="25">
        <f t="shared" si="18"/>
        <v>0.14451324999999998</v>
      </c>
      <c r="H116" s="25">
        <v>9.5200000000000007E-3</v>
      </c>
      <c r="I116" s="25">
        <f t="shared" si="19"/>
        <v>9.6750000000000013E-3</v>
      </c>
      <c r="J116" s="25"/>
      <c r="K116" s="25">
        <f t="shared" si="20"/>
        <v>7.0326700000000013E-3</v>
      </c>
      <c r="L116" s="25">
        <f t="shared" si="21"/>
        <v>0.16196239010000005</v>
      </c>
      <c r="M116" s="25">
        <v>8.0999999999999996E-3</v>
      </c>
      <c r="N116" s="25">
        <f t="shared" si="22"/>
        <v>8.2550000000000002E-3</v>
      </c>
      <c r="O116" s="25"/>
      <c r="P116" s="25">
        <f t="shared" si="23"/>
        <v>6.4622799999999999E-3</v>
      </c>
      <c r="Q116" s="25">
        <f t="shared" si="24"/>
        <v>0.1488263084</v>
      </c>
      <c r="R116" s="25">
        <v>8.2500000000000004E-3</v>
      </c>
      <c r="S116" s="25">
        <f t="shared" si="25"/>
        <v>8.405000000000001E-3</v>
      </c>
      <c r="T116" s="25"/>
      <c r="U116" s="25">
        <f t="shared" si="26"/>
        <v>6.4968700000000009E-3</v>
      </c>
      <c r="V116" s="25">
        <f t="shared" si="27"/>
        <v>0.14962291610000003</v>
      </c>
      <c r="W116" s="25">
        <v>1.2109999999999999E-2</v>
      </c>
      <c r="X116" s="25">
        <f t="shared" si="28"/>
        <v>1.2265E-2</v>
      </c>
      <c r="Y116" s="25"/>
      <c r="Z116" s="25">
        <f t="shared" si="29"/>
        <v>7.7674700000000003E-3</v>
      </c>
      <c r="AA116" s="25">
        <f t="shared" si="30"/>
        <v>0.17888483410000003</v>
      </c>
      <c r="AB116" s="25">
        <v>-4.6999999999999999E-4</v>
      </c>
      <c r="AC116" s="25">
        <f t="shared" si="31"/>
        <v>-1.5499999999999997E-4</v>
      </c>
    </row>
    <row r="117" spans="1:29" s="15" customFormat="1">
      <c r="A117" s="18">
        <v>365</v>
      </c>
      <c r="B117" s="25">
        <v>-2.0000000000000002E-5</v>
      </c>
      <c r="C117" s="25">
        <v>6.9499999999999996E-3</v>
      </c>
      <c r="D117" s="25">
        <f t="shared" si="16"/>
        <v>7.2149999999999992E-3</v>
      </c>
      <c r="E117" s="25"/>
      <c r="F117" s="25">
        <f t="shared" si="17"/>
        <v>6.324999999999999E-3</v>
      </c>
      <c r="G117" s="25">
        <f t="shared" si="18"/>
        <v>0.14566474999999998</v>
      </c>
      <c r="H117" s="25">
        <v>9.4800000000000006E-3</v>
      </c>
      <c r="I117" s="25">
        <f t="shared" si="19"/>
        <v>9.7450000000000002E-3</v>
      </c>
      <c r="J117" s="25"/>
      <c r="K117" s="25">
        <f t="shared" si="20"/>
        <v>7.1026700000000002E-3</v>
      </c>
      <c r="L117" s="25">
        <f t="shared" si="21"/>
        <v>0.16357449010000003</v>
      </c>
      <c r="M117" s="25">
        <v>7.979E-3</v>
      </c>
      <c r="N117" s="25">
        <f t="shared" si="22"/>
        <v>8.2439999999999996E-3</v>
      </c>
      <c r="O117" s="25"/>
      <c r="P117" s="25">
        <f t="shared" si="23"/>
        <v>6.4512799999999993E-3</v>
      </c>
      <c r="Q117" s="25">
        <f t="shared" si="24"/>
        <v>0.1485729784</v>
      </c>
      <c r="R117" s="25">
        <v>7.8490000000000001E-3</v>
      </c>
      <c r="S117" s="25">
        <f t="shared" si="25"/>
        <v>8.1139999999999997E-3</v>
      </c>
      <c r="T117" s="25"/>
      <c r="U117" s="25">
        <f t="shared" si="26"/>
        <v>6.2058699999999996E-3</v>
      </c>
      <c r="V117" s="25">
        <f t="shared" si="27"/>
        <v>0.14292118609999999</v>
      </c>
      <c r="W117" s="25">
        <v>1.1950000000000001E-2</v>
      </c>
      <c r="X117" s="25">
        <f t="shared" si="28"/>
        <v>1.2215E-2</v>
      </c>
      <c r="Y117" s="25"/>
      <c r="Z117" s="25">
        <f t="shared" si="29"/>
        <v>7.7174700000000006E-3</v>
      </c>
      <c r="AA117" s="25">
        <f t="shared" si="30"/>
        <v>0.17773333410000003</v>
      </c>
      <c r="AB117" s="25">
        <v>-5.1000000000000004E-4</v>
      </c>
      <c r="AC117" s="25">
        <f t="shared" si="31"/>
        <v>-2.6500000000000004E-4</v>
      </c>
    </row>
    <row r="118" spans="1:29" s="15" customFormat="1">
      <c r="A118" s="18">
        <v>366</v>
      </c>
      <c r="B118" s="25">
        <v>0</v>
      </c>
      <c r="C118" s="25">
        <v>6.7600000000000004E-3</v>
      </c>
      <c r="D118" s="25">
        <f t="shared" si="16"/>
        <v>7.0850000000000002E-3</v>
      </c>
      <c r="E118" s="25"/>
      <c r="F118" s="25">
        <f t="shared" si="17"/>
        <v>6.195E-3</v>
      </c>
      <c r="G118" s="25">
        <f t="shared" si="18"/>
        <v>0.14267085000000002</v>
      </c>
      <c r="H118" s="25">
        <v>9.4599999999999997E-3</v>
      </c>
      <c r="I118" s="25">
        <f t="shared" si="19"/>
        <v>9.7850000000000003E-3</v>
      </c>
      <c r="J118" s="25"/>
      <c r="K118" s="25">
        <f t="shared" si="20"/>
        <v>7.1426700000000003E-3</v>
      </c>
      <c r="L118" s="25">
        <f t="shared" si="21"/>
        <v>0.16449569010000001</v>
      </c>
      <c r="M118" s="25">
        <v>7.8799999999999999E-3</v>
      </c>
      <c r="N118" s="25">
        <f t="shared" si="22"/>
        <v>8.2050000000000005E-3</v>
      </c>
      <c r="O118" s="25"/>
      <c r="P118" s="25">
        <f t="shared" si="23"/>
        <v>6.4122800000000002E-3</v>
      </c>
      <c r="Q118" s="25">
        <f t="shared" si="24"/>
        <v>0.14767480840000002</v>
      </c>
      <c r="R118" s="25">
        <v>8.0099999999999998E-3</v>
      </c>
      <c r="S118" s="25">
        <f t="shared" si="25"/>
        <v>8.3350000000000004E-3</v>
      </c>
      <c r="T118" s="25"/>
      <c r="U118" s="25">
        <f t="shared" si="26"/>
        <v>6.4268700000000003E-3</v>
      </c>
      <c r="V118" s="25">
        <f t="shared" si="27"/>
        <v>0.14801081610000003</v>
      </c>
      <c r="W118" s="25">
        <v>1.193E-2</v>
      </c>
      <c r="X118" s="25">
        <f t="shared" si="28"/>
        <v>1.2255E-2</v>
      </c>
      <c r="Y118" s="25"/>
      <c r="Z118" s="25">
        <f t="shared" si="29"/>
        <v>7.7574700000000007E-3</v>
      </c>
      <c r="AA118" s="25">
        <f t="shared" si="30"/>
        <v>0.17865453410000001</v>
      </c>
      <c r="AB118" s="25">
        <v>-6.4999999999999997E-4</v>
      </c>
      <c r="AC118" s="25">
        <f t="shared" si="31"/>
        <v>-3.2499999999999999E-4</v>
      </c>
    </row>
    <row r="119" spans="1:29" s="15" customFormat="1">
      <c r="A119" s="18">
        <v>367</v>
      </c>
      <c r="B119" s="25">
        <v>6.0000000000000002E-5</v>
      </c>
      <c r="C119" s="25">
        <v>6.7400000000000003E-3</v>
      </c>
      <c r="D119" s="25">
        <f t="shared" si="16"/>
        <v>6.9500000000000004E-3</v>
      </c>
      <c r="E119" s="25"/>
      <c r="F119" s="25">
        <f t="shared" si="17"/>
        <v>6.0600000000000003E-3</v>
      </c>
      <c r="G119" s="25">
        <f t="shared" si="18"/>
        <v>0.13956180000000001</v>
      </c>
      <c r="H119" s="25">
        <v>9.4400000000000005E-3</v>
      </c>
      <c r="I119" s="25">
        <f t="shared" si="19"/>
        <v>9.6500000000000006E-3</v>
      </c>
      <c r="J119" s="25"/>
      <c r="K119" s="25">
        <f t="shared" si="20"/>
        <v>7.0076700000000006E-3</v>
      </c>
      <c r="L119" s="25">
        <f t="shared" si="21"/>
        <v>0.16138664010000003</v>
      </c>
      <c r="M119" s="25">
        <v>7.9900000000000006E-3</v>
      </c>
      <c r="N119" s="25">
        <f t="shared" si="22"/>
        <v>8.2000000000000007E-3</v>
      </c>
      <c r="O119" s="25"/>
      <c r="P119" s="25">
        <f t="shared" si="23"/>
        <v>6.4072800000000004E-3</v>
      </c>
      <c r="Q119" s="25">
        <f t="shared" si="24"/>
        <v>0.14755965840000002</v>
      </c>
      <c r="R119" s="25">
        <v>7.7299999999999999E-3</v>
      </c>
      <c r="S119" s="25">
        <f t="shared" si="25"/>
        <v>7.9399999999999991E-3</v>
      </c>
      <c r="T119" s="25"/>
      <c r="U119" s="25">
        <f t="shared" si="26"/>
        <v>6.0318699999999991E-3</v>
      </c>
      <c r="V119" s="25">
        <f t="shared" si="27"/>
        <v>0.13891396609999998</v>
      </c>
      <c r="W119" s="25">
        <v>1.1730000000000001E-2</v>
      </c>
      <c r="X119" s="25">
        <f t="shared" si="28"/>
        <v>1.1940000000000001E-2</v>
      </c>
      <c r="Y119" s="25"/>
      <c r="Z119" s="25">
        <f t="shared" si="29"/>
        <v>7.4424700000000014E-3</v>
      </c>
      <c r="AA119" s="25">
        <f t="shared" si="30"/>
        <v>0.17140008410000004</v>
      </c>
      <c r="AB119" s="25">
        <v>-4.8000000000000001E-4</v>
      </c>
      <c r="AC119" s="25">
        <f t="shared" si="31"/>
        <v>-2.1000000000000001E-4</v>
      </c>
    </row>
    <row r="120" spans="1:29" s="15" customFormat="1">
      <c r="A120" s="18">
        <v>368</v>
      </c>
      <c r="B120" s="25">
        <v>-2.1000000000000001E-4</v>
      </c>
      <c r="C120" s="25">
        <v>6.8500000000000002E-3</v>
      </c>
      <c r="D120" s="25">
        <f t="shared" si="16"/>
        <v>7.2399999999999999E-3</v>
      </c>
      <c r="E120" s="25"/>
      <c r="F120" s="25">
        <f t="shared" si="17"/>
        <v>6.3499999999999997E-3</v>
      </c>
      <c r="G120" s="25">
        <f t="shared" si="18"/>
        <v>0.1462405</v>
      </c>
      <c r="H120" s="25">
        <v>9.4900000000000002E-3</v>
      </c>
      <c r="I120" s="25">
        <f t="shared" si="19"/>
        <v>9.8799999999999999E-3</v>
      </c>
      <c r="J120" s="25"/>
      <c r="K120" s="25">
        <f t="shared" si="20"/>
        <v>7.2376699999999999E-3</v>
      </c>
      <c r="L120" s="25">
        <f t="shared" si="21"/>
        <v>0.1666835401</v>
      </c>
      <c r="M120" s="25">
        <v>7.7400000000000004E-3</v>
      </c>
      <c r="N120" s="25">
        <f t="shared" si="22"/>
        <v>8.1300000000000001E-3</v>
      </c>
      <c r="O120" s="25"/>
      <c r="P120" s="25">
        <f t="shared" si="23"/>
        <v>6.3372799999999998E-3</v>
      </c>
      <c r="Q120" s="25">
        <f t="shared" si="24"/>
        <v>0.14594755840000001</v>
      </c>
      <c r="R120" s="25">
        <v>7.8490000000000001E-3</v>
      </c>
      <c r="S120" s="25">
        <f t="shared" si="25"/>
        <v>8.2389999999999998E-3</v>
      </c>
      <c r="T120" s="25"/>
      <c r="U120" s="25">
        <f t="shared" si="26"/>
        <v>6.3308699999999997E-3</v>
      </c>
      <c r="V120" s="25">
        <f t="shared" si="27"/>
        <v>0.1457999361</v>
      </c>
      <c r="W120" s="25">
        <v>1.188E-2</v>
      </c>
      <c r="X120" s="25">
        <f t="shared" si="28"/>
        <v>1.227E-2</v>
      </c>
      <c r="Y120" s="25"/>
      <c r="Z120" s="25">
        <f t="shared" si="29"/>
        <v>7.7724700000000001E-3</v>
      </c>
      <c r="AA120" s="25">
        <f t="shared" si="30"/>
        <v>0.17899998410000001</v>
      </c>
      <c r="AB120" s="25">
        <v>-5.6999999999999998E-4</v>
      </c>
      <c r="AC120" s="25">
        <f t="shared" si="31"/>
        <v>-3.8999999999999999E-4</v>
      </c>
    </row>
    <row r="121" spans="1:29" s="15" customFormat="1">
      <c r="A121" s="18">
        <v>369</v>
      </c>
      <c r="B121" s="25">
        <v>1.2E-4</v>
      </c>
      <c r="C121" s="25">
        <v>6.9699999999999996E-3</v>
      </c>
      <c r="D121" s="25">
        <f t="shared" si="16"/>
        <v>7.2049999999999996E-3</v>
      </c>
      <c r="E121" s="25"/>
      <c r="F121" s="25">
        <f t="shared" si="17"/>
        <v>6.3149999999999994E-3</v>
      </c>
      <c r="G121" s="25">
        <f t="shared" si="18"/>
        <v>0.14543444999999999</v>
      </c>
      <c r="H121" s="25">
        <v>9.4999999999999998E-3</v>
      </c>
      <c r="I121" s="25">
        <f t="shared" si="19"/>
        <v>9.7350000000000006E-3</v>
      </c>
      <c r="J121" s="25"/>
      <c r="K121" s="25">
        <f t="shared" si="20"/>
        <v>7.0926700000000006E-3</v>
      </c>
      <c r="L121" s="25">
        <f t="shared" si="21"/>
        <v>0.16334419010000001</v>
      </c>
      <c r="M121" s="25">
        <v>8.0099999999999998E-3</v>
      </c>
      <c r="N121" s="25">
        <f t="shared" si="22"/>
        <v>8.2450000000000006E-3</v>
      </c>
      <c r="O121" s="25"/>
      <c r="P121" s="25">
        <f t="shared" si="23"/>
        <v>6.4522800000000003E-3</v>
      </c>
      <c r="Q121" s="25">
        <f t="shared" si="24"/>
        <v>0.14859600840000001</v>
      </c>
      <c r="R121" s="25">
        <v>7.8399999999999997E-3</v>
      </c>
      <c r="S121" s="25">
        <f t="shared" si="25"/>
        <v>8.0750000000000006E-3</v>
      </c>
      <c r="T121" s="25"/>
      <c r="U121" s="25">
        <f t="shared" si="26"/>
        <v>6.1668700000000005E-3</v>
      </c>
      <c r="V121" s="25">
        <f t="shared" si="27"/>
        <v>0.14202301610000001</v>
      </c>
      <c r="W121" s="25">
        <v>1.205E-2</v>
      </c>
      <c r="X121" s="25">
        <f t="shared" si="28"/>
        <v>1.2285000000000001E-2</v>
      </c>
      <c r="Y121" s="25"/>
      <c r="Z121" s="25">
        <f t="shared" si="29"/>
        <v>7.7874700000000012E-3</v>
      </c>
      <c r="AA121" s="25">
        <f t="shared" si="30"/>
        <v>0.17934543410000003</v>
      </c>
      <c r="AB121" s="25">
        <v>-5.9000000000000003E-4</v>
      </c>
      <c r="AC121" s="25">
        <f t="shared" si="31"/>
        <v>-2.3500000000000002E-4</v>
      </c>
    </row>
    <row r="122" spans="1:29" s="15" customFormat="1">
      <c r="A122" s="18">
        <v>370</v>
      </c>
      <c r="B122" s="25">
        <v>-1.2E-4</v>
      </c>
      <c r="C122" s="25">
        <v>6.4599999999999996E-3</v>
      </c>
      <c r="D122" s="25">
        <f t="shared" si="16"/>
        <v>6.8699999999999994E-3</v>
      </c>
      <c r="E122" s="25"/>
      <c r="F122" s="25">
        <f t="shared" si="17"/>
        <v>5.9799999999999992E-3</v>
      </c>
      <c r="G122" s="25">
        <f t="shared" si="18"/>
        <v>0.13771939999999999</v>
      </c>
      <c r="H122" s="25">
        <v>9.1400000000000006E-3</v>
      </c>
      <c r="I122" s="25">
        <f t="shared" si="19"/>
        <v>9.5500000000000012E-3</v>
      </c>
      <c r="J122" s="25"/>
      <c r="K122" s="25">
        <f t="shared" si="20"/>
        <v>6.9076700000000012E-3</v>
      </c>
      <c r="L122" s="25">
        <f t="shared" si="21"/>
        <v>0.15908364010000003</v>
      </c>
      <c r="M122" s="25">
        <v>7.62E-3</v>
      </c>
      <c r="N122" s="25">
        <f t="shared" si="22"/>
        <v>8.0300000000000007E-3</v>
      </c>
      <c r="O122" s="25"/>
      <c r="P122" s="25">
        <f t="shared" si="23"/>
        <v>6.2372800000000004E-3</v>
      </c>
      <c r="Q122" s="25">
        <f t="shared" si="24"/>
        <v>0.14364455840000001</v>
      </c>
      <c r="R122" s="25">
        <v>7.4799999999999997E-3</v>
      </c>
      <c r="S122" s="25">
        <f t="shared" si="25"/>
        <v>7.8899999999999994E-3</v>
      </c>
      <c r="T122" s="25"/>
      <c r="U122" s="25">
        <f t="shared" si="26"/>
        <v>5.9818699999999994E-3</v>
      </c>
      <c r="V122" s="25">
        <f t="shared" si="27"/>
        <v>0.13776246609999998</v>
      </c>
      <c r="W122" s="25">
        <v>1.153E-2</v>
      </c>
      <c r="X122" s="25">
        <f t="shared" si="28"/>
        <v>1.1940000000000001E-2</v>
      </c>
      <c r="Y122" s="25"/>
      <c r="Z122" s="25">
        <f t="shared" si="29"/>
        <v>7.4424700000000014E-3</v>
      </c>
      <c r="AA122" s="25">
        <f t="shared" si="30"/>
        <v>0.17140008410000004</v>
      </c>
      <c r="AB122" s="25">
        <v>-6.9999999999999999E-4</v>
      </c>
      <c r="AC122" s="25">
        <f t="shared" si="31"/>
        <v>-4.0999999999999999E-4</v>
      </c>
    </row>
    <row r="123" spans="1:29" s="15" customFormat="1">
      <c r="A123" s="18">
        <v>371</v>
      </c>
      <c r="B123" s="25">
        <v>4.0000000000000003E-5</v>
      </c>
      <c r="C123" s="25">
        <v>6.6299999999999996E-3</v>
      </c>
      <c r="D123" s="25">
        <f t="shared" si="16"/>
        <v>6.9549999999999994E-3</v>
      </c>
      <c r="E123" s="25"/>
      <c r="F123" s="25">
        <f t="shared" si="17"/>
        <v>6.0649999999999992E-3</v>
      </c>
      <c r="G123" s="25">
        <f t="shared" si="18"/>
        <v>0.13967694999999999</v>
      </c>
      <c r="H123" s="25">
        <v>9.41E-3</v>
      </c>
      <c r="I123" s="25">
        <f t="shared" si="19"/>
        <v>9.7350000000000006E-3</v>
      </c>
      <c r="J123" s="25"/>
      <c r="K123" s="25">
        <f t="shared" si="20"/>
        <v>7.0926700000000006E-3</v>
      </c>
      <c r="L123" s="25">
        <f t="shared" si="21"/>
        <v>0.16334419010000001</v>
      </c>
      <c r="M123" s="25">
        <v>7.9389999999999999E-3</v>
      </c>
      <c r="N123" s="25">
        <f t="shared" si="22"/>
        <v>8.2640000000000005E-3</v>
      </c>
      <c r="O123" s="25"/>
      <c r="P123" s="25">
        <f t="shared" si="23"/>
        <v>6.4712800000000003E-3</v>
      </c>
      <c r="Q123" s="25">
        <f t="shared" si="24"/>
        <v>0.14903357840000001</v>
      </c>
      <c r="R123" s="25">
        <v>7.77E-3</v>
      </c>
      <c r="S123" s="25">
        <f t="shared" si="25"/>
        <v>8.0949999999999998E-3</v>
      </c>
      <c r="T123" s="25"/>
      <c r="U123" s="25">
        <f t="shared" si="26"/>
        <v>6.1868699999999997E-3</v>
      </c>
      <c r="V123" s="25">
        <f t="shared" si="27"/>
        <v>0.14248361609999999</v>
      </c>
      <c r="W123" s="25">
        <v>1.1809999999999999E-2</v>
      </c>
      <c r="X123" s="25">
        <f t="shared" si="28"/>
        <v>1.2135E-2</v>
      </c>
      <c r="Y123" s="25"/>
      <c r="Z123" s="25">
        <f t="shared" si="29"/>
        <v>7.6374700000000004E-3</v>
      </c>
      <c r="AA123" s="25">
        <f t="shared" si="30"/>
        <v>0.17589093410000001</v>
      </c>
      <c r="AB123" s="25">
        <v>-6.8999999999999997E-4</v>
      </c>
      <c r="AC123" s="25">
        <f t="shared" si="31"/>
        <v>-3.2499999999999999E-4</v>
      </c>
    </row>
    <row r="124" spans="1:29" s="15" customFormat="1">
      <c r="A124" s="18">
        <v>372</v>
      </c>
      <c r="B124" s="25">
        <v>1.0000000000000001E-5</v>
      </c>
      <c r="C124" s="25">
        <v>6.6699999999999997E-3</v>
      </c>
      <c r="D124" s="25">
        <f t="shared" si="16"/>
        <v>6.9299999999999995E-3</v>
      </c>
      <c r="E124" s="25"/>
      <c r="F124" s="25">
        <f t="shared" si="17"/>
        <v>6.0399999999999994E-3</v>
      </c>
      <c r="G124" s="25">
        <f t="shared" si="18"/>
        <v>0.13910119999999998</v>
      </c>
      <c r="H124" s="25">
        <v>9.0500000000000008E-3</v>
      </c>
      <c r="I124" s="25">
        <f t="shared" si="19"/>
        <v>9.3100000000000006E-3</v>
      </c>
      <c r="J124" s="25"/>
      <c r="K124" s="25">
        <f t="shared" si="20"/>
        <v>6.6676700000000005E-3</v>
      </c>
      <c r="L124" s="25">
        <f t="shared" si="21"/>
        <v>0.15355644010000002</v>
      </c>
      <c r="M124" s="25">
        <v>7.62E-3</v>
      </c>
      <c r="N124" s="25">
        <f t="shared" si="22"/>
        <v>7.8799999999999999E-3</v>
      </c>
      <c r="O124" s="25"/>
      <c r="P124" s="25">
        <f t="shared" si="23"/>
        <v>6.0872799999999996E-3</v>
      </c>
      <c r="Q124" s="25">
        <f t="shared" si="24"/>
        <v>0.14019005839999998</v>
      </c>
      <c r="R124" s="25">
        <v>7.5100000000000002E-3</v>
      </c>
      <c r="S124" s="25">
        <f t="shared" si="25"/>
        <v>7.77E-3</v>
      </c>
      <c r="T124" s="25"/>
      <c r="U124" s="25">
        <f t="shared" si="26"/>
        <v>5.8618699999999999E-3</v>
      </c>
      <c r="V124" s="25">
        <f t="shared" si="27"/>
        <v>0.1349988661</v>
      </c>
      <c r="W124" s="25">
        <v>1.172E-2</v>
      </c>
      <c r="X124" s="25">
        <f t="shared" si="28"/>
        <v>1.1979999999999999E-2</v>
      </c>
      <c r="Y124" s="25"/>
      <c r="Z124" s="25">
        <f t="shared" si="29"/>
        <v>7.4824699999999997E-3</v>
      </c>
      <c r="AA124" s="25">
        <f t="shared" si="30"/>
        <v>0.1723212841</v>
      </c>
      <c r="AB124" s="25">
        <v>-5.2999999999999998E-4</v>
      </c>
      <c r="AC124" s="25">
        <f t="shared" si="31"/>
        <v>-2.5999999999999998E-4</v>
      </c>
    </row>
    <row r="125" spans="1:29" s="15" customFormat="1">
      <c r="A125" s="18">
        <v>373</v>
      </c>
      <c r="B125" s="25">
        <v>1.0000000000000001E-5</v>
      </c>
      <c r="C125" s="25">
        <v>6.6499999999999997E-3</v>
      </c>
      <c r="D125" s="25">
        <f t="shared" si="16"/>
        <v>6.9299999999999995E-3</v>
      </c>
      <c r="E125" s="25"/>
      <c r="F125" s="25">
        <f t="shared" si="17"/>
        <v>6.0399999999999994E-3</v>
      </c>
      <c r="G125" s="25">
        <f t="shared" si="18"/>
        <v>0.13910119999999998</v>
      </c>
      <c r="H125" s="25">
        <v>9.3500000000000007E-3</v>
      </c>
      <c r="I125" s="25">
        <f t="shared" si="19"/>
        <v>9.6300000000000014E-3</v>
      </c>
      <c r="J125" s="25"/>
      <c r="K125" s="25">
        <f t="shared" si="20"/>
        <v>6.9876700000000014E-3</v>
      </c>
      <c r="L125" s="25">
        <f t="shared" si="21"/>
        <v>0.16092604010000003</v>
      </c>
      <c r="M125" s="25">
        <v>7.8200000000000006E-3</v>
      </c>
      <c r="N125" s="25">
        <f t="shared" si="22"/>
        <v>8.1000000000000013E-3</v>
      </c>
      <c r="O125" s="25"/>
      <c r="P125" s="25">
        <f t="shared" si="23"/>
        <v>6.307280000000001E-3</v>
      </c>
      <c r="Q125" s="25">
        <f t="shared" si="24"/>
        <v>0.14525665840000004</v>
      </c>
      <c r="R125" s="25">
        <v>7.7299999999999999E-3</v>
      </c>
      <c r="S125" s="25">
        <f t="shared" si="25"/>
        <v>8.0099999999999998E-3</v>
      </c>
      <c r="T125" s="25"/>
      <c r="U125" s="25">
        <f t="shared" si="26"/>
        <v>6.1018699999999997E-3</v>
      </c>
      <c r="V125" s="25">
        <f t="shared" si="27"/>
        <v>0.14052606610000001</v>
      </c>
      <c r="W125" s="25">
        <v>1.1769999999999999E-2</v>
      </c>
      <c r="X125" s="25">
        <f t="shared" si="28"/>
        <v>1.205E-2</v>
      </c>
      <c r="Y125" s="25"/>
      <c r="Z125" s="25">
        <f t="shared" si="29"/>
        <v>7.5524700000000004E-3</v>
      </c>
      <c r="AA125" s="25">
        <f t="shared" si="30"/>
        <v>0.1739333841</v>
      </c>
      <c r="AB125" s="25">
        <v>-5.6999999999999998E-4</v>
      </c>
      <c r="AC125" s="25">
        <f t="shared" si="31"/>
        <v>-2.7999999999999998E-4</v>
      </c>
    </row>
    <row r="126" spans="1:29" s="15" customFormat="1">
      <c r="A126" s="18">
        <v>374</v>
      </c>
      <c r="B126" s="25">
        <v>1.2E-4</v>
      </c>
      <c r="C126" s="25">
        <v>6.3299999999999997E-3</v>
      </c>
      <c r="D126" s="25">
        <f t="shared" si="16"/>
        <v>6.4849999999999994E-3</v>
      </c>
      <c r="E126" s="25"/>
      <c r="F126" s="25">
        <f t="shared" si="17"/>
        <v>5.5949999999999993E-3</v>
      </c>
      <c r="G126" s="25">
        <f t="shared" si="18"/>
        <v>0.12885284999999999</v>
      </c>
      <c r="H126" s="25">
        <v>8.7200000000000003E-3</v>
      </c>
      <c r="I126" s="25">
        <f t="shared" si="19"/>
        <v>8.8750000000000009E-3</v>
      </c>
      <c r="J126" s="25"/>
      <c r="K126" s="25">
        <f t="shared" si="20"/>
        <v>6.2326700000000009E-3</v>
      </c>
      <c r="L126" s="25">
        <f t="shared" si="21"/>
        <v>0.14353839010000002</v>
      </c>
      <c r="M126" s="25">
        <v>7.1500000000000001E-3</v>
      </c>
      <c r="N126" s="25">
        <f t="shared" si="22"/>
        <v>7.3049999999999999E-3</v>
      </c>
      <c r="O126" s="25"/>
      <c r="P126" s="25">
        <f t="shared" si="23"/>
        <v>5.5122799999999996E-3</v>
      </c>
      <c r="Q126" s="25">
        <f t="shared" si="24"/>
        <v>0.1269478084</v>
      </c>
      <c r="R126" s="25">
        <v>6.9699999999999996E-3</v>
      </c>
      <c r="S126" s="25">
        <f t="shared" si="25"/>
        <v>7.1249999999999994E-3</v>
      </c>
      <c r="T126" s="25"/>
      <c r="U126" s="25">
        <f t="shared" si="26"/>
        <v>5.2168699999999993E-3</v>
      </c>
      <c r="V126" s="25">
        <f t="shared" si="27"/>
        <v>0.12014451609999999</v>
      </c>
      <c r="W126" s="25">
        <v>1.142E-2</v>
      </c>
      <c r="X126" s="25">
        <f t="shared" si="28"/>
        <v>1.1575E-2</v>
      </c>
      <c r="Y126" s="25"/>
      <c r="Z126" s="25">
        <f t="shared" si="29"/>
        <v>7.0774700000000006E-3</v>
      </c>
      <c r="AA126" s="25">
        <f t="shared" si="30"/>
        <v>0.16299413410000002</v>
      </c>
      <c r="AB126" s="25">
        <v>-4.2999999999999999E-4</v>
      </c>
      <c r="AC126" s="25">
        <f t="shared" si="31"/>
        <v>-1.55E-4</v>
      </c>
    </row>
    <row r="127" spans="1:29" s="15" customFormat="1">
      <c r="A127" s="18">
        <v>375</v>
      </c>
      <c r="B127" s="25">
        <v>1.1E-4</v>
      </c>
      <c r="C127" s="25">
        <v>6.4099999999999999E-3</v>
      </c>
      <c r="D127" s="25">
        <f t="shared" si="16"/>
        <v>6.6299999999999996E-3</v>
      </c>
      <c r="E127" s="25"/>
      <c r="F127" s="25">
        <f t="shared" si="17"/>
        <v>5.7399999999999994E-3</v>
      </c>
      <c r="G127" s="25">
        <f t="shared" si="18"/>
        <v>0.13219219999999998</v>
      </c>
      <c r="H127" s="25">
        <v>9.2090000000000002E-3</v>
      </c>
      <c r="I127" s="25">
        <f t="shared" si="19"/>
        <v>9.4289999999999999E-3</v>
      </c>
      <c r="J127" s="25"/>
      <c r="K127" s="25">
        <f t="shared" si="20"/>
        <v>6.7866699999999999E-3</v>
      </c>
      <c r="L127" s="25">
        <f t="shared" si="21"/>
        <v>0.15629701009999999</v>
      </c>
      <c r="M127" s="25">
        <v>7.5599999999999999E-3</v>
      </c>
      <c r="N127" s="25">
        <f t="shared" si="22"/>
        <v>7.7799999999999996E-3</v>
      </c>
      <c r="O127" s="25"/>
      <c r="P127" s="25">
        <f t="shared" si="23"/>
        <v>5.9872799999999993E-3</v>
      </c>
      <c r="Q127" s="25">
        <f t="shared" si="24"/>
        <v>0.13788705839999998</v>
      </c>
      <c r="R127" s="25">
        <v>7.5199999999999998E-3</v>
      </c>
      <c r="S127" s="25">
        <f t="shared" si="25"/>
        <v>7.7399999999999995E-3</v>
      </c>
      <c r="T127" s="25"/>
      <c r="U127" s="25">
        <f t="shared" si="26"/>
        <v>5.8318699999999994E-3</v>
      </c>
      <c r="V127" s="25">
        <f t="shared" si="27"/>
        <v>0.13430796609999998</v>
      </c>
      <c r="W127" s="25">
        <v>1.166E-2</v>
      </c>
      <c r="X127" s="25">
        <f t="shared" si="28"/>
        <v>1.188E-2</v>
      </c>
      <c r="Y127" s="25"/>
      <c r="Z127" s="25">
        <f t="shared" si="29"/>
        <v>7.3824700000000004E-3</v>
      </c>
      <c r="AA127" s="25">
        <f t="shared" si="30"/>
        <v>0.17001828410000003</v>
      </c>
      <c r="AB127" s="25">
        <v>-5.5000000000000003E-4</v>
      </c>
      <c r="AC127" s="25">
        <f t="shared" si="31"/>
        <v>-2.2000000000000001E-4</v>
      </c>
    </row>
    <row r="128" spans="1:29" s="15" customFormat="1">
      <c r="A128" s="18">
        <v>376</v>
      </c>
      <c r="B128" s="25">
        <v>-1E-4</v>
      </c>
      <c r="C128" s="25">
        <v>6.3299999999999997E-3</v>
      </c>
      <c r="D128" s="25">
        <f t="shared" si="16"/>
        <v>6.6949999999999996E-3</v>
      </c>
      <c r="E128" s="25"/>
      <c r="F128" s="25">
        <f t="shared" si="17"/>
        <v>5.8049999999999994E-3</v>
      </c>
      <c r="G128" s="25">
        <f t="shared" si="18"/>
        <v>0.13368914999999998</v>
      </c>
      <c r="H128" s="25">
        <v>8.9700000000000005E-3</v>
      </c>
      <c r="I128" s="25">
        <f t="shared" si="19"/>
        <v>9.3350000000000013E-3</v>
      </c>
      <c r="J128" s="25"/>
      <c r="K128" s="25">
        <f t="shared" si="20"/>
        <v>6.6926700000000013E-3</v>
      </c>
      <c r="L128" s="25">
        <f t="shared" si="21"/>
        <v>0.15413219010000004</v>
      </c>
      <c r="M128" s="25">
        <v>7.2199999999999999E-3</v>
      </c>
      <c r="N128" s="25">
        <f t="shared" si="22"/>
        <v>7.5849999999999997E-3</v>
      </c>
      <c r="O128" s="25"/>
      <c r="P128" s="25">
        <f t="shared" si="23"/>
        <v>5.7922799999999995E-3</v>
      </c>
      <c r="Q128" s="25">
        <f t="shared" si="24"/>
        <v>0.13339620839999999</v>
      </c>
      <c r="R128" s="25">
        <v>6.94E-3</v>
      </c>
      <c r="S128" s="25">
        <f t="shared" si="25"/>
        <v>7.3049999999999999E-3</v>
      </c>
      <c r="T128" s="25"/>
      <c r="U128" s="25">
        <f t="shared" si="26"/>
        <v>5.3968699999999998E-3</v>
      </c>
      <c r="V128" s="25">
        <f t="shared" si="27"/>
        <v>0.12428991609999999</v>
      </c>
      <c r="W128" s="25">
        <v>1.1169999999999999E-2</v>
      </c>
      <c r="X128" s="25">
        <f t="shared" si="28"/>
        <v>1.1535E-2</v>
      </c>
      <c r="Y128" s="25"/>
      <c r="Z128" s="25">
        <f t="shared" si="29"/>
        <v>7.0374700000000005E-3</v>
      </c>
      <c r="AA128" s="25">
        <f t="shared" si="30"/>
        <v>0.16207293410000001</v>
      </c>
      <c r="AB128" s="25">
        <v>-6.3000000000000003E-4</v>
      </c>
      <c r="AC128" s="25">
        <f t="shared" si="31"/>
        <v>-3.6500000000000004E-4</v>
      </c>
    </row>
    <row r="129" spans="1:29" s="15" customFormat="1">
      <c r="A129" s="18">
        <v>377</v>
      </c>
      <c r="B129" s="25">
        <v>6.8999999999999997E-5</v>
      </c>
      <c r="C129" s="25">
        <v>6.1599999999999997E-3</v>
      </c>
      <c r="D129" s="25">
        <f t="shared" si="16"/>
        <v>6.4604999999999992E-3</v>
      </c>
      <c r="E129" s="25"/>
      <c r="F129" s="25">
        <f t="shared" si="17"/>
        <v>5.5704999999999991E-3</v>
      </c>
      <c r="G129" s="25">
        <f t="shared" si="18"/>
        <v>0.12828861499999999</v>
      </c>
      <c r="H129" s="25">
        <v>8.9099999999999995E-3</v>
      </c>
      <c r="I129" s="25">
        <f t="shared" si="19"/>
        <v>9.2104999999999999E-3</v>
      </c>
      <c r="J129" s="25"/>
      <c r="K129" s="25">
        <f t="shared" si="20"/>
        <v>6.5681699999999999E-3</v>
      </c>
      <c r="L129" s="25">
        <f t="shared" si="21"/>
        <v>0.15126495510000001</v>
      </c>
      <c r="M129" s="25">
        <v>7.4000000000000003E-3</v>
      </c>
      <c r="N129" s="25">
        <f t="shared" si="22"/>
        <v>7.7005000000000007E-3</v>
      </c>
      <c r="O129" s="25"/>
      <c r="P129" s="25">
        <f t="shared" si="23"/>
        <v>5.9077800000000005E-3</v>
      </c>
      <c r="Q129" s="25">
        <f t="shared" si="24"/>
        <v>0.13605617340000001</v>
      </c>
      <c r="R129" s="25">
        <v>7.5399999999999998E-3</v>
      </c>
      <c r="S129" s="25">
        <f t="shared" si="25"/>
        <v>7.8405000000000002E-3</v>
      </c>
      <c r="T129" s="25"/>
      <c r="U129" s="25">
        <f t="shared" si="26"/>
        <v>5.9323700000000002E-3</v>
      </c>
      <c r="V129" s="25">
        <f t="shared" si="27"/>
        <v>0.1366224811</v>
      </c>
      <c r="W129" s="25">
        <v>1.1480000000000001E-2</v>
      </c>
      <c r="X129" s="25">
        <f t="shared" si="28"/>
        <v>1.1780500000000001E-2</v>
      </c>
      <c r="Y129" s="25"/>
      <c r="Z129" s="25">
        <f t="shared" si="29"/>
        <v>7.2829700000000015E-3</v>
      </c>
      <c r="AA129" s="25">
        <f t="shared" si="30"/>
        <v>0.16772679910000005</v>
      </c>
      <c r="AB129" s="25">
        <v>-6.7000000000000002E-4</v>
      </c>
      <c r="AC129" s="25">
        <f t="shared" si="31"/>
        <v>-3.0049999999999999E-4</v>
      </c>
    </row>
    <row r="130" spans="1:29" s="15" customFormat="1">
      <c r="A130" s="18">
        <v>378</v>
      </c>
      <c r="B130" s="25">
        <v>3.0000000000000001E-5</v>
      </c>
      <c r="C130" s="25">
        <v>6.1900000000000002E-3</v>
      </c>
      <c r="D130" s="25">
        <f t="shared" si="16"/>
        <v>6.4000000000000003E-3</v>
      </c>
      <c r="E130" s="25"/>
      <c r="F130" s="25">
        <f t="shared" si="17"/>
        <v>5.5100000000000001E-3</v>
      </c>
      <c r="G130" s="25">
        <f t="shared" si="18"/>
        <v>0.12689530000000002</v>
      </c>
      <c r="H130" s="25">
        <v>8.4489999999999999E-3</v>
      </c>
      <c r="I130" s="25">
        <f t="shared" si="19"/>
        <v>8.659E-3</v>
      </c>
      <c r="J130" s="25"/>
      <c r="K130" s="25">
        <f t="shared" si="20"/>
        <v>6.01667E-3</v>
      </c>
      <c r="L130" s="25">
        <f t="shared" si="21"/>
        <v>0.13856391010000002</v>
      </c>
      <c r="M130" s="25">
        <v>7.0499999999999998E-3</v>
      </c>
      <c r="N130" s="25">
        <f t="shared" si="22"/>
        <v>7.26E-3</v>
      </c>
      <c r="O130" s="25"/>
      <c r="P130" s="25">
        <f t="shared" si="23"/>
        <v>5.4672799999999997E-3</v>
      </c>
      <c r="Q130" s="25">
        <f t="shared" si="24"/>
        <v>0.12591145840000001</v>
      </c>
      <c r="R130" s="25">
        <v>6.3499999999999997E-3</v>
      </c>
      <c r="S130" s="25">
        <f t="shared" si="25"/>
        <v>6.5599999999999999E-3</v>
      </c>
      <c r="T130" s="25"/>
      <c r="U130" s="25">
        <f t="shared" si="26"/>
        <v>4.6518699999999998E-3</v>
      </c>
      <c r="V130" s="25">
        <f t="shared" si="27"/>
        <v>0.10713256610000001</v>
      </c>
      <c r="W130" s="25">
        <v>1.082E-2</v>
      </c>
      <c r="X130" s="25">
        <f t="shared" si="28"/>
        <v>1.103E-2</v>
      </c>
      <c r="Y130" s="25"/>
      <c r="Z130" s="25">
        <f t="shared" si="29"/>
        <v>6.5324700000000003E-3</v>
      </c>
      <c r="AA130" s="25">
        <f t="shared" si="30"/>
        <v>0.1504427841</v>
      </c>
      <c r="AB130" s="25">
        <v>-4.4999999999999999E-4</v>
      </c>
      <c r="AC130" s="25">
        <f t="shared" si="31"/>
        <v>-2.0999999999999998E-4</v>
      </c>
    </row>
    <row r="131" spans="1:29" s="15" customFormat="1">
      <c r="A131" s="18">
        <v>379</v>
      </c>
      <c r="B131" s="25">
        <v>6.8999999999999997E-5</v>
      </c>
      <c r="C131" s="25">
        <v>6.11E-3</v>
      </c>
      <c r="D131" s="25">
        <f t="shared" ref="D131:D194" si="32">C131-AC131</f>
        <v>6.3454999999999996E-3</v>
      </c>
      <c r="E131" s="25"/>
      <c r="F131" s="25">
        <f t="shared" ref="F131:F194" si="33">D131-0.00089</f>
        <v>5.4554999999999994E-3</v>
      </c>
      <c r="G131" s="25">
        <f t="shared" ref="G131:G194" si="34">F131*23.03</f>
        <v>0.125640165</v>
      </c>
      <c r="H131" s="25">
        <v>8.8500000000000002E-3</v>
      </c>
      <c r="I131" s="25">
        <f t="shared" ref="I131:I194" si="35">H131-AC131</f>
        <v>9.0854999999999998E-3</v>
      </c>
      <c r="J131" s="25"/>
      <c r="K131" s="25">
        <f t="shared" ref="K131:K194" si="36">I131-0.00264233</f>
        <v>6.4431699999999998E-3</v>
      </c>
      <c r="L131" s="25">
        <f t="shared" ref="L131:L194" si="37">K131*23.03</f>
        <v>0.1483862051</v>
      </c>
      <c r="M131" s="25">
        <v>7.43E-3</v>
      </c>
      <c r="N131" s="25">
        <f t="shared" ref="N131:N194" si="38">M131-AC131</f>
        <v>7.6654999999999996E-3</v>
      </c>
      <c r="O131" s="25"/>
      <c r="P131" s="25">
        <f t="shared" ref="P131:P194" si="39">N131-0.00179272</f>
        <v>5.8727799999999993E-3</v>
      </c>
      <c r="Q131" s="25">
        <f t="shared" ref="Q131:Q194" si="40">P131*23.03</f>
        <v>0.13525012339999998</v>
      </c>
      <c r="R131" s="25">
        <v>7.62E-3</v>
      </c>
      <c r="S131" s="25">
        <f t="shared" ref="S131:S194" si="41">R131-AC131</f>
        <v>7.8554999999999996E-3</v>
      </c>
      <c r="T131" s="25"/>
      <c r="U131" s="25">
        <f t="shared" ref="U131:U194" si="42">S131-0.00190813</f>
        <v>5.9473699999999996E-3</v>
      </c>
      <c r="V131" s="25">
        <f t="shared" ref="V131:V194" si="43">U131*23.03</f>
        <v>0.1369679311</v>
      </c>
      <c r="W131" s="25">
        <v>1.1860000000000001E-2</v>
      </c>
      <c r="X131" s="25">
        <f t="shared" ref="X131:X194" si="44">W131-AC131</f>
        <v>1.20955E-2</v>
      </c>
      <c r="Y131" s="25"/>
      <c r="Z131" s="25">
        <f t="shared" ref="Z131:Z194" si="45">X131-0.00449753</f>
        <v>7.5979700000000008E-3</v>
      </c>
      <c r="AA131" s="25">
        <f t="shared" ref="AA131:AA194" si="46">Z131*23.03</f>
        <v>0.17498124910000001</v>
      </c>
      <c r="AB131" s="25">
        <v>-5.4000000000000001E-4</v>
      </c>
      <c r="AC131" s="25">
        <f t="shared" ref="AC131:AC194" si="47">(B131+AB131)/2</f>
        <v>-2.3550000000000001E-4</v>
      </c>
    </row>
    <row r="132" spans="1:29" s="15" customFormat="1">
      <c r="A132" s="18">
        <v>380</v>
      </c>
      <c r="B132" s="25">
        <v>-1.2999999999999999E-4</v>
      </c>
      <c r="C132" s="25">
        <v>6.3499999999999997E-3</v>
      </c>
      <c r="D132" s="25">
        <f t="shared" si="32"/>
        <v>6.6800000000000002E-3</v>
      </c>
      <c r="E132" s="25"/>
      <c r="F132" s="25">
        <f t="shared" si="33"/>
        <v>5.79E-3</v>
      </c>
      <c r="G132" s="25">
        <f t="shared" si="34"/>
        <v>0.13334370000000001</v>
      </c>
      <c r="H132" s="25">
        <v>7.77E-3</v>
      </c>
      <c r="I132" s="25">
        <f t="shared" si="35"/>
        <v>8.0999999999999996E-3</v>
      </c>
      <c r="J132" s="25"/>
      <c r="K132" s="25">
        <f t="shared" si="36"/>
        <v>5.4576699999999995E-3</v>
      </c>
      <c r="L132" s="25">
        <f t="shared" si="37"/>
        <v>0.12569014009999999</v>
      </c>
      <c r="M132" s="25">
        <v>6.5300000000000002E-3</v>
      </c>
      <c r="N132" s="25">
        <f t="shared" si="38"/>
        <v>6.8599999999999998E-3</v>
      </c>
      <c r="O132" s="25"/>
      <c r="P132" s="25">
        <f t="shared" si="39"/>
        <v>5.0672799999999995E-3</v>
      </c>
      <c r="Q132" s="25">
        <f t="shared" si="40"/>
        <v>0.1166994584</v>
      </c>
      <c r="R132" s="25">
        <v>6.0499999999999998E-3</v>
      </c>
      <c r="S132" s="25">
        <f t="shared" si="41"/>
        <v>6.3800000000000003E-3</v>
      </c>
      <c r="T132" s="25"/>
      <c r="U132" s="25">
        <f t="shared" si="42"/>
        <v>4.4718700000000002E-3</v>
      </c>
      <c r="V132" s="25">
        <f t="shared" si="43"/>
        <v>0.10298716610000001</v>
      </c>
      <c r="W132" s="25">
        <v>1.01E-2</v>
      </c>
      <c r="X132" s="25">
        <f t="shared" si="44"/>
        <v>1.043E-2</v>
      </c>
      <c r="Y132" s="25"/>
      <c r="Z132" s="25">
        <f t="shared" si="45"/>
        <v>5.9324700000000005E-3</v>
      </c>
      <c r="AA132" s="25">
        <f t="shared" si="46"/>
        <v>0.13662478410000001</v>
      </c>
      <c r="AB132" s="25">
        <v>-5.2999999999999998E-4</v>
      </c>
      <c r="AC132" s="25">
        <f t="shared" si="47"/>
        <v>-3.3E-4</v>
      </c>
    </row>
    <row r="133" spans="1:29" s="15" customFormat="1">
      <c r="A133" s="18">
        <v>381</v>
      </c>
      <c r="B133" s="25">
        <v>8.0000000000000007E-5</v>
      </c>
      <c r="C133" s="25">
        <v>6.2300000000000003E-3</v>
      </c>
      <c r="D133" s="25">
        <f t="shared" si="32"/>
        <v>6.4700000000000001E-3</v>
      </c>
      <c r="E133" s="25"/>
      <c r="F133" s="25">
        <f t="shared" si="33"/>
        <v>5.5799999999999999E-3</v>
      </c>
      <c r="G133" s="25">
        <f t="shared" si="34"/>
        <v>0.12850739999999999</v>
      </c>
      <c r="H133" s="25">
        <v>9.469E-3</v>
      </c>
      <c r="I133" s="25">
        <f t="shared" si="35"/>
        <v>9.7090000000000006E-3</v>
      </c>
      <c r="J133" s="25"/>
      <c r="K133" s="25">
        <f t="shared" si="36"/>
        <v>7.0666700000000006E-3</v>
      </c>
      <c r="L133" s="25">
        <f t="shared" si="37"/>
        <v>0.16274541010000002</v>
      </c>
      <c r="M133" s="25">
        <v>7.7799999999999996E-3</v>
      </c>
      <c r="N133" s="25">
        <f t="shared" si="38"/>
        <v>8.0199999999999994E-3</v>
      </c>
      <c r="O133" s="25"/>
      <c r="P133" s="25">
        <f t="shared" si="39"/>
        <v>6.2272799999999991E-3</v>
      </c>
      <c r="Q133" s="25">
        <f t="shared" si="40"/>
        <v>0.14341425839999999</v>
      </c>
      <c r="R133" s="25">
        <v>7.9299999999999995E-3</v>
      </c>
      <c r="S133" s="25">
        <f t="shared" si="41"/>
        <v>8.1700000000000002E-3</v>
      </c>
      <c r="T133" s="25"/>
      <c r="U133" s="25">
        <f t="shared" si="42"/>
        <v>6.2618700000000001E-3</v>
      </c>
      <c r="V133" s="25">
        <f t="shared" si="43"/>
        <v>0.1442108661</v>
      </c>
      <c r="W133" s="25">
        <v>1.191E-2</v>
      </c>
      <c r="X133" s="25">
        <f t="shared" si="44"/>
        <v>1.2150000000000001E-2</v>
      </c>
      <c r="Y133" s="25"/>
      <c r="Z133" s="25">
        <f t="shared" si="45"/>
        <v>7.6524700000000015E-3</v>
      </c>
      <c r="AA133" s="25">
        <f t="shared" si="46"/>
        <v>0.17623638410000003</v>
      </c>
      <c r="AB133" s="25">
        <v>-5.5999999999999995E-4</v>
      </c>
      <c r="AC133" s="25">
        <f t="shared" si="47"/>
        <v>-2.3999999999999998E-4</v>
      </c>
    </row>
    <row r="134" spans="1:29" s="15" customFormat="1">
      <c r="A134" s="18">
        <v>382</v>
      </c>
      <c r="B134" s="25">
        <v>1.0000000000000001E-5</v>
      </c>
      <c r="C134" s="25">
        <v>6.2399999999999999E-3</v>
      </c>
      <c r="D134" s="25">
        <f t="shared" si="32"/>
        <v>6.4949999999999999E-3</v>
      </c>
      <c r="E134" s="25"/>
      <c r="F134" s="25">
        <f t="shared" si="33"/>
        <v>5.6049999999999997E-3</v>
      </c>
      <c r="G134" s="25">
        <f t="shared" si="34"/>
        <v>0.12908315000000001</v>
      </c>
      <c r="H134" s="25">
        <v>7.979E-3</v>
      </c>
      <c r="I134" s="25">
        <f t="shared" si="35"/>
        <v>8.234E-3</v>
      </c>
      <c r="J134" s="25"/>
      <c r="K134" s="25">
        <f t="shared" si="36"/>
        <v>5.59167E-3</v>
      </c>
      <c r="L134" s="25">
        <f t="shared" si="37"/>
        <v>0.12877616010000001</v>
      </c>
      <c r="M134" s="25">
        <v>6.4999999999999997E-3</v>
      </c>
      <c r="N134" s="25">
        <f t="shared" si="38"/>
        <v>6.7549999999999997E-3</v>
      </c>
      <c r="O134" s="25"/>
      <c r="P134" s="25">
        <f t="shared" si="39"/>
        <v>4.9622799999999995E-3</v>
      </c>
      <c r="Q134" s="25">
        <f t="shared" si="40"/>
        <v>0.11428130839999999</v>
      </c>
      <c r="R134" s="25">
        <v>5.7200000000000003E-3</v>
      </c>
      <c r="S134" s="25">
        <f t="shared" si="41"/>
        <v>5.9750000000000003E-3</v>
      </c>
      <c r="T134" s="25"/>
      <c r="U134" s="25">
        <f t="shared" si="42"/>
        <v>4.0668700000000002E-3</v>
      </c>
      <c r="V134" s="25">
        <f t="shared" si="43"/>
        <v>9.3660016100000007E-2</v>
      </c>
      <c r="W134" s="25">
        <v>1.001E-2</v>
      </c>
      <c r="X134" s="25">
        <f t="shared" si="44"/>
        <v>1.0265E-2</v>
      </c>
      <c r="Y134" s="25"/>
      <c r="Z134" s="25">
        <f t="shared" si="45"/>
        <v>5.7674700000000002E-3</v>
      </c>
      <c r="AA134" s="25">
        <f t="shared" si="46"/>
        <v>0.13282483410000001</v>
      </c>
      <c r="AB134" s="25">
        <v>-5.1999999999999995E-4</v>
      </c>
      <c r="AC134" s="25">
        <f t="shared" si="47"/>
        <v>-2.5499999999999996E-4</v>
      </c>
    </row>
    <row r="135" spans="1:29" s="15" customFormat="1">
      <c r="A135" s="18">
        <v>383</v>
      </c>
      <c r="B135" s="25">
        <v>1E-4</v>
      </c>
      <c r="C135" s="25">
        <v>5.7099999999999998E-3</v>
      </c>
      <c r="D135" s="25">
        <f t="shared" si="32"/>
        <v>5.9449999999999998E-3</v>
      </c>
      <c r="E135" s="25"/>
      <c r="F135" s="25">
        <f t="shared" si="33"/>
        <v>5.0549999999999996E-3</v>
      </c>
      <c r="G135" s="25">
        <f t="shared" si="34"/>
        <v>0.11641665</v>
      </c>
      <c r="H135" s="25">
        <v>9.7400000000000004E-3</v>
      </c>
      <c r="I135" s="25">
        <f t="shared" si="35"/>
        <v>9.9750000000000012E-3</v>
      </c>
      <c r="J135" s="25"/>
      <c r="K135" s="25">
        <f t="shared" si="36"/>
        <v>7.3326700000000012E-3</v>
      </c>
      <c r="L135" s="25">
        <f t="shared" si="37"/>
        <v>0.16887139010000005</v>
      </c>
      <c r="M135" s="25">
        <v>8.2500000000000004E-3</v>
      </c>
      <c r="N135" s="25">
        <f t="shared" si="38"/>
        <v>8.4850000000000012E-3</v>
      </c>
      <c r="O135" s="25"/>
      <c r="P135" s="25">
        <f t="shared" si="39"/>
        <v>6.692280000000001E-3</v>
      </c>
      <c r="Q135" s="25">
        <f t="shared" si="40"/>
        <v>0.15412320840000002</v>
      </c>
      <c r="R135" s="25">
        <v>7.26E-3</v>
      </c>
      <c r="S135" s="25">
        <f t="shared" si="41"/>
        <v>7.4949999999999999E-3</v>
      </c>
      <c r="T135" s="25"/>
      <c r="U135" s="25">
        <f t="shared" si="42"/>
        <v>5.5868699999999999E-3</v>
      </c>
      <c r="V135" s="25">
        <f t="shared" si="43"/>
        <v>0.12866561609999999</v>
      </c>
      <c r="W135" s="25">
        <v>1.1089999999999999E-2</v>
      </c>
      <c r="X135" s="25">
        <f t="shared" si="44"/>
        <v>1.1325E-2</v>
      </c>
      <c r="Y135" s="25"/>
      <c r="Z135" s="25">
        <f t="shared" si="45"/>
        <v>6.8274700000000004E-3</v>
      </c>
      <c r="AA135" s="25">
        <f t="shared" si="46"/>
        <v>0.15723663410000002</v>
      </c>
      <c r="AB135" s="25">
        <v>-5.6999999999999998E-4</v>
      </c>
      <c r="AC135" s="25">
        <f t="shared" si="47"/>
        <v>-2.3499999999999999E-4</v>
      </c>
    </row>
    <row r="136" spans="1:29" s="15" customFormat="1">
      <c r="A136" s="18">
        <v>384</v>
      </c>
      <c r="B136" s="25">
        <v>-5.0000000000000002E-5</v>
      </c>
      <c r="C136" s="25">
        <v>5.8599999999999998E-3</v>
      </c>
      <c r="D136" s="25">
        <f t="shared" si="32"/>
        <v>6.1249999999999994E-3</v>
      </c>
      <c r="E136" s="25"/>
      <c r="F136" s="25">
        <f t="shared" si="33"/>
        <v>5.2349999999999992E-3</v>
      </c>
      <c r="G136" s="25">
        <f t="shared" si="34"/>
        <v>0.12056204999999999</v>
      </c>
      <c r="H136" s="25">
        <v>8.5290000000000001E-3</v>
      </c>
      <c r="I136" s="25">
        <f t="shared" si="35"/>
        <v>8.7939999999999997E-3</v>
      </c>
      <c r="J136" s="25"/>
      <c r="K136" s="25">
        <f t="shared" si="36"/>
        <v>6.1516699999999997E-3</v>
      </c>
      <c r="L136" s="25">
        <f t="shared" si="37"/>
        <v>0.14167296009999999</v>
      </c>
      <c r="M136" s="25">
        <v>6.8199999999999997E-3</v>
      </c>
      <c r="N136" s="25">
        <f t="shared" si="38"/>
        <v>7.0849999999999993E-3</v>
      </c>
      <c r="O136" s="25"/>
      <c r="P136" s="25">
        <f t="shared" si="39"/>
        <v>5.292279999999999E-3</v>
      </c>
      <c r="Q136" s="25">
        <f t="shared" si="40"/>
        <v>0.12188120839999998</v>
      </c>
      <c r="R136" s="25">
        <v>7.0800000000000004E-3</v>
      </c>
      <c r="S136" s="25">
        <f t="shared" si="41"/>
        <v>7.345E-3</v>
      </c>
      <c r="T136" s="25"/>
      <c r="U136" s="25">
        <f t="shared" si="42"/>
        <v>5.4368699999999999E-3</v>
      </c>
      <c r="V136" s="25">
        <f t="shared" si="43"/>
        <v>0.12521111609999999</v>
      </c>
      <c r="W136" s="25">
        <v>1.0999999999999999E-2</v>
      </c>
      <c r="X136" s="25">
        <f t="shared" si="44"/>
        <v>1.1264999999999999E-2</v>
      </c>
      <c r="Y136" s="25"/>
      <c r="Z136" s="25">
        <f t="shared" si="45"/>
        <v>6.7674699999999994E-3</v>
      </c>
      <c r="AA136" s="25">
        <f t="shared" si="46"/>
        <v>0.15585483410000001</v>
      </c>
      <c r="AB136" s="25">
        <v>-4.8000000000000001E-4</v>
      </c>
      <c r="AC136" s="25">
        <f t="shared" si="47"/>
        <v>-2.6499999999999999E-4</v>
      </c>
    </row>
    <row r="137" spans="1:29" s="15" customFormat="1">
      <c r="A137" s="18">
        <v>385</v>
      </c>
      <c r="B137" s="25">
        <v>6.8999999999999997E-5</v>
      </c>
      <c r="C137" s="25">
        <v>5.8300000000000001E-3</v>
      </c>
      <c r="D137" s="25">
        <f t="shared" si="32"/>
        <v>6.1054999999999998E-3</v>
      </c>
      <c r="E137" s="25"/>
      <c r="F137" s="25">
        <f t="shared" si="33"/>
        <v>5.2154999999999997E-3</v>
      </c>
      <c r="G137" s="25">
        <f t="shared" si="34"/>
        <v>0.120112965</v>
      </c>
      <c r="H137" s="25">
        <v>8.2500000000000004E-3</v>
      </c>
      <c r="I137" s="25">
        <f t="shared" si="35"/>
        <v>8.5255000000000001E-3</v>
      </c>
      <c r="J137" s="25"/>
      <c r="K137" s="25">
        <f t="shared" si="36"/>
        <v>5.8831700000000001E-3</v>
      </c>
      <c r="L137" s="25">
        <f t="shared" si="37"/>
        <v>0.13548940510000002</v>
      </c>
      <c r="M137" s="25">
        <v>6.6499999999999997E-3</v>
      </c>
      <c r="N137" s="25">
        <f t="shared" si="38"/>
        <v>6.9254999999999994E-3</v>
      </c>
      <c r="O137" s="25"/>
      <c r="P137" s="25">
        <f t="shared" si="39"/>
        <v>5.1327799999999991E-3</v>
      </c>
      <c r="Q137" s="25">
        <f t="shared" si="40"/>
        <v>0.11820792339999998</v>
      </c>
      <c r="R137" s="25">
        <v>6.5300000000000002E-3</v>
      </c>
      <c r="S137" s="25">
        <f t="shared" si="41"/>
        <v>6.8054999999999999E-3</v>
      </c>
      <c r="T137" s="25"/>
      <c r="U137" s="25">
        <f t="shared" si="42"/>
        <v>4.8973699999999998E-3</v>
      </c>
      <c r="V137" s="25">
        <f t="shared" si="43"/>
        <v>0.1127864311</v>
      </c>
      <c r="W137" s="25">
        <v>1.0370000000000001E-2</v>
      </c>
      <c r="X137" s="25">
        <f t="shared" si="44"/>
        <v>1.06455E-2</v>
      </c>
      <c r="Y137" s="25"/>
      <c r="Z137" s="25">
        <f t="shared" si="45"/>
        <v>6.1479700000000009E-3</v>
      </c>
      <c r="AA137" s="25">
        <f t="shared" si="46"/>
        <v>0.14158774910000002</v>
      </c>
      <c r="AB137" s="25">
        <v>-6.2E-4</v>
      </c>
      <c r="AC137" s="25">
        <f t="shared" si="47"/>
        <v>-2.7550000000000003E-4</v>
      </c>
    </row>
    <row r="138" spans="1:29" s="15" customFormat="1">
      <c r="A138" s="18">
        <v>386</v>
      </c>
      <c r="B138" s="25">
        <v>0</v>
      </c>
      <c r="C138" s="25">
        <v>5.6800000000000002E-3</v>
      </c>
      <c r="D138" s="25">
        <f t="shared" si="32"/>
        <v>5.8900000000000003E-3</v>
      </c>
      <c r="E138" s="25"/>
      <c r="F138" s="25">
        <f t="shared" si="33"/>
        <v>5.0000000000000001E-3</v>
      </c>
      <c r="G138" s="25">
        <f t="shared" si="34"/>
        <v>0.11515</v>
      </c>
      <c r="H138" s="25">
        <v>8.3499999999999998E-3</v>
      </c>
      <c r="I138" s="25">
        <f t="shared" si="35"/>
        <v>8.5599999999999999E-3</v>
      </c>
      <c r="J138" s="25"/>
      <c r="K138" s="25">
        <f t="shared" si="36"/>
        <v>5.9176699999999999E-3</v>
      </c>
      <c r="L138" s="25">
        <f t="shared" si="37"/>
        <v>0.1362839401</v>
      </c>
      <c r="M138" s="25">
        <v>6.79E-3</v>
      </c>
      <c r="N138" s="25">
        <f t="shared" si="38"/>
        <v>7.0000000000000001E-3</v>
      </c>
      <c r="O138" s="25"/>
      <c r="P138" s="25">
        <f t="shared" si="39"/>
        <v>5.2072799999999999E-3</v>
      </c>
      <c r="Q138" s="25">
        <f t="shared" si="40"/>
        <v>0.11992365840000001</v>
      </c>
      <c r="R138" s="25">
        <v>6.7600000000000004E-3</v>
      </c>
      <c r="S138" s="25">
        <f t="shared" si="41"/>
        <v>6.9700000000000005E-3</v>
      </c>
      <c r="T138" s="25"/>
      <c r="U138" s="25">
        <f t="shared" si="42"/>
        <v>5.0618700000000004E-3</v>
      </c>
      <c r="V138" s="25">
        <f t="shared" si="43"/>
        <v>0.11657486610000002</v>
      </c>
      <c r="W138" s="25">
        <v>1.074E-2</v>
      </c>
      <c r="X138" s="25">
        <f t="shared" si="44"/>
        <v>1.095E-2</v>
      </c>
      <c r="Y138" s="25"/>
      <c r="Z138" s="25">
        <f t="shared" si="45"/>
        <v>6.4524700000000001E-3</v>
      </c>
      <c r="AA138" s="25">
        <f t="shared" si="46"/>
        <v>0.14860038410000001</v>
      </c>
      <c r="AB138" s="25">
        <v>-4.2000000000000002E-4</v>
      </c>
      <c r="AC138" s="25">
        <f t="shared" si="47"/>
        <v>-2.1000000000000001E-4</v>
      </c>
    </row>
    <row r="139" spans="1:29" s="15" customFormat="1">
      <c r="A139" s="18">
        <v>387</v>
      </c>
      <c r="B139" s="25">
        <v>-3.0000000000000001E-5</v>
      </c>
      <c r="C139" s="25">
        <v>5.6800000000000002E-3</v>
      </c>
      <c r="D139" s="25">
        <f t="shared" si="32"/>
        <v>6.0800000000000003E-3</v>
      </c>
      <c r="E139" s="25"/>
      <c r="F139" s="25">
        <f t="shared" si="33"/>
        <v>5.1900000000000002E-3</v>
      </c>
      <c r="G139" s="25">
        <f t="shared" si="34"/>
        <v>0.11952570000000001</v>
      </c>
      <c r="H139" s="25">
        <v>8.2699999999999996E-3</v>
      </c>
      <c r="I139" s="25">
        <f t="shared" si="35"/>
        <v>8.6699999999999989E-3</v>
      </c>
      <c r="J139" s="25"/>
      <c r="K139" s="25">
        <f t="shared" si="36"/>
        <v>6.0276699999999989E-3</v>
      </c>
      <c r="L139" s="25">
        <f t="shared" si="37"/>
        <v>0.13881724009999999</v>
      </c>
      <c r="M139" s="25">
        <v>6.6400000000000001E-3</v>
      </c>
      <c r="N139" s="25">
        <f t="shared" si="38"/>
        <v>7.0400000000000003E-3</v>
      </c>
      <c r="O139" s="25"/>
      <c r="P139" s="25">
        <f t="shared" si="39"/>
        <v>5.24728E-3</v>
      </c>
      <c r="Q139" s="25">
        <f t="shared" si="40"/>
        <v>0.1208448584</v>
      </c>
      <c r="R139" s="25">
        <v>6.5599999999999999E-3</v>
      </c>
      <c r="S139" s="25">
        <f t="shared" si="41"/>
        <v>6.96E-3</v>
      </c>
      <c r="T139" s="25"/>
      <c r="U139" s="25">
        <f t="shared" si="42"/>
        <v>5.05187E-3</v>
      </c>
      <c r="V139" s="25">
        <f t="shared" si="43"/>
        <v>0.1163445661</v>
      </c>
      <c r="W139" s="25">
        <v>1.044E-2</v>
      </c>
      <c r="X139" s="25">
        <f t="shared" si="44"/>
        <v>1.0839999999999999E-2</v>
      </c>
      <c r="Y139" s="25"/>
      <c r="Z139" s="25">
        <f t="shared" si="45"/>
        <v>6.3424699999999994E-3</v>
      </c>
      <c r="AA139" s="25">
        <f t="shared" si="46"/>
        <v>0.14606708409999999</v>
      </c>
      <c r="AB139" s="25">
        <v>-7.6999999999999996E-4</v>
      </c>
      <c r="AC139" s="25">
        <f t="shared" si="47"/>
        <v>-3.9999999999999996E-4</v>
      </c>
    </row>
    <row r="140" spans="1:29" s="15" customFormat="1">
      <c r="A140" s="18">
        <v>388</v>
      </c>
      <c r="B140" s="25">
        <v>1.0000000000000001E-5</v>
      </c>
      <c r="C140" s="25">
        <v>5.6600000000000001E-3</v>
      </c>
      <c r="D140" s="25">
        <f t="shared" si="32"/>
        <v>5.8900000000000003E-3</v>
      </c>
      <c r="E140" s="25"/>
      <c r="F140" s="25">
        <f t="shared" si="33"/>
        <v>5.0000000000000001E-3</v>
      </c>
      <c r="G140" s="25">
        <f t="shared" si="34"/>
        <v>0.11515</v>
      </c>
      <c r="H140" s="25">
        <v>8.3099999999999997E-3</v>
      </c>
      <c r="I140" s="25">
        <f t="shared" si="35"/>
        <v>8.539999999999999E-3</v>
      </c>
      <c r="J140" s="25"/>
      <c r="K140" s="25">
        <f t="shared" si="36"/>
        <v>5.897669999999999E-3</v>
      </c>
      <c r="L140" s="25">
        <f t="shared" si="37"/>
        <v>0.1358233401</v>
      </c>
      <c r="M140" s="25">
        <v>6.5799999999999999E-3</v>
      </c>
      <c r="N140" s="25">
        <f t="shared" si="38"/>
        <v>6.8100000000000001E-3</v>
      </c>
      <c r="O140" s="25"/>
      <c r="P140" s="25">
        <f t="shared" si="39"/>
        <v>5.0172799999999998E-3</v>
      </c>
      <c r="Q140" s="25">
        <f t="shared" si="40"/>
        <v>0.1155479584</v>
      </c>
      <c r="R140" s="25">
        <v>6.7499999999999999E-3</v>
      </c>
      <c r="S140" s="25">
        <f t="shared" si="41"/>
        <v>6.9800000000000001E-3</v>
      </c>
      <c r="T140" s="25"/>
      <c r="U140" s="25">
        <f t="shared" si="42"/>
        <v>5.07187E-3</v>
      </c>
      <c r="V140" s="25">
        <f t="shared" si="43"/>
        <v>0.11680516610000001</v>
      </c>
      <c r="W140" s="25">
        <v>1.0699999999999999E-2</v>
      </c>
      <c r="X140" s="25">
        <f t="shared" si="44"/>
        <v>1.0929999999999999E-2</v>
      </c>
      <c r="Y140" s="25"/>
      <c r="Z140" s="25">
        <f t="shared" si="45"/>
        <v>6.4324699999999992E-3</v>
      </c>
      <c r="AA140" s="25">
        <f t="shared" si="46"/>
        <v>0.14813978409999998</v>
      </c>
      <c r="AB140" s="25">
        <v>-4.6999999999999999E-4</v>
      </c>
      <c r="AC140" s="25">
        <f t="shared" si="47"/>
        <v>-2.2999999999999998E-4</v>
      </c>
    </row>
    <row r="141" spans="1:29" s="15" customFormat="1">
      <c r="A141" s="18">
        <v>389</v>
      </c>
      <c r="B141" s="25">
        <v>8.0000000000000007E-5</v>
      </c>
      <c r="C141" s="25">
        <v>5.4799999999999996E-3</v>
      </c>
      <c r="D141" s="25">
        <f t="shared" si="32"/>
        <v>5.6999999999999993E-3</v>
      </c>
      <c r="E141" s="25"/>
      <c r="F141" s="25">
        <f t="shared" si="33"/>
        <v>4.8099999999999992E-3</v>
      </c>
      <c r="G141" s="25">
        <f t="shared" si="34"/>
        <v>0.11077429999999999</v>
      </c>
      <c r="H141" s="25">
        <v>8.0800000000000004E-3</v>
      </c>
      <c r="I141" s="25">
        <f t="shared" si="35"/>
        <v>8.3000000000000001E-3</v>
      </c>
      <c r="J141" s="25"/>
      <c r="K141" s="25">
        <f t="shared" si="36"/>
        <v>5.6576700000000001E-3</v>
      </c>
      <c r="L141" s="25">
        <f t="shared" si="37"/>
        <v>0.13029614010000001</v>
      </c>
      <c r="M141" s="25">
        <v>6.4599999999999996E-3</v>
      </c>
      <c r="N141" s="25">
        <f t="shared" si="38"/>
        <v>6.6799999999999993E-3</v>
      </c>
      <c r="O141" s="25"/>
      <c r="P141" s="25">
        <f t="shared" si="39"/>
        <v>4.8872799999999991E-3</v>
      </c>
      <c r="Q141" s="25">
        <f t="shared" si="40"/>
        <v>0.11255405839999999</v>
      </c>
      <c r="R141" s="25">
        <v>6.3400000000000001E-3</v>
      </c>
      <c r="S141" s="25">
        <f t="shared" si="41"/>
        <v>6.5599999999999999E-3</v>
      </c>
      <c r="T141" s="25"/>
      <c r="U141" s="25">
        <f t="shared" si="42"/>
        <v>4.6518699999999998E-3</v>
      </c>
      <c r="V141" s="25">
        <f t="shared" si="43"/>
        <v>0.10713256610000001</v>
      </c>
      <c r="W141" s="25">
        <v>1.014E-2</v>
      </c>
      <c r="X141" s="25">
        <f t="shared" si="44"/>
        <v>1.0359999999999999E-2</v>
      </c>
      <c r="Y141" s="25"/>
      <c r="Z141" s="25">
        <f t="shared" si="45"/>
        <v>5.8624699999999998E-3</v>
      </c>
      <c r="AA141" s="25">
        <f t="shared" si="46"/>
        <v>0.1350126841</v>
      </c>
      <c r="AB141" s="25">
        <v>-5.1999999999999995E-4</v>
      </c>
      <c r="AC141" s="25">
        <f t="shared" si="47"/>
        <v>-2.1999999999999998E-4</v>
      </c>
    </row>
    <row r="142" spans="1:29" s="15" customFormat="1">
      <c r="A142" s="18">
        <v>390</v>
      </c>
      <c r="B142" s="25">
        <v>1E-4</v>
      </c>
      <c r="C142" s="25">
        <v>5.6499999999999996E-3</v>
      </c>
      <c r="D142" s="25">
        <f t="shared" si="32"/>
        <v>5.855E-3</v>
      </c>
      <c r="E142" s="25"/>
      <c r="F142" s="25">
        <f t="shared" si="33"/>
        <v>4.9649999999999998E-3</v>
      </c>
      <c r="G142" s="25">
        <f t="shared" si="34"/>
        <v>0.11434395</v>
      </c>
      <c r="H142" s="25">
        <v>8.2000000000000007E-3</v>
      </c>
      <c r="I142" s="25">
        <f t="shared" si="35"/>
        <v>8.405000000000001E-3</v>
      </c>
      <c r="J142" s="25"/>
      <c r="K142" s="25">
        <f t="shared" si="36"/>
        <v>5.762670000000001E-3</v>
      </c>
      <c r="L142" s="25">
        <f t="shared" si="37"/>
        <v>0.13271429010000002</v>
      </c>
      <c r="M142" s="25">
        <v>6.6699999999999997E-3</v>
      </c>
      <c r="N142" s="25">
        <f t="shared" si="38"/>
        <v>6.875E-3</v>
      </c>
      <c r="O142" s="25"/>
      <c r="P142" s="25">
        <f t="shared" si="39"/>
        <v>5.0822799999999998E-3</v>
      </c>
      <c r="Q142" s="25">
        <f t="shared" si="40"/>
        <v>0.11704490839999999</v>
      </c>
      <c r="R142" s="25">
        <v>6.7299999999999999E-3</v>
      </c>
      <c r="S142" s="25">
        <f t="shared" si="41"/>
        <v>6.9350000000000002E-3</v>
      </c>
      <c r="T142" s="25"/>
      <c r="U142" s="25">
        <f t="shared" si="42"/>
        <v>5.0268700000000001E-3</v>
      </c>
      <c r="V142" s="25">
        <f t="shared" si="43"/>
        <v>0.1157688161</v>
      </c>
      <c r="W142" s="25">
        <v>1.0529999999999999E-2</v>
      </c>
      <c r="X142" s="25">
        <f t="shared" si="44"/>
        <v>1.0735E-2</v>
      </c>
      <c r="Y142" s="25"/>
      <c r="Z142" s="25">
        <f t="shared" si="45"/>
        <v>6.2374700000000002E-3</v>
      </c>
      <c r="AA142" s="25">
        <f t="shared" si="46"/>
        <v>0.14364893410000001</v>
      </c>
      <c r="AB142" s="25">
        <v>-5.1000000000000004E-4</v>
      </c>
      <c r="AC142" s="25">
        <f t="shared" si="47"/>
        <v>-2.0500000000000002E-4</v>
      </c>
    </row>
    <row r="143" spans="1:29" s="15" customFormat="1">
      <c r="A143" s="18">
        <v>391</v>
      </c>
      <c r="B143" s="25">
        <v>2.0000000000000002E-5</v>
      </c>
      <c r="C143" s="25">
        <v>5.4599999999999996E-3</v>
      </c>
      <c r="D143" s="25">
        <f t="shared" si="32"/>
        <v>5.7749999999999998E-3</v>
      </c>
      <c r="E143" s="25"/>
      <c r="F143" s="25">
        <f t="shared" si="33"/>
        <v>4.8849999999999996E-3</v>
      </c>
      <c r="G143" s="25">
        <f t="shared" si="34"/>
        <v>0.11250154999999999</v>
      </c>
      <c r="H143" s="25">
        <v>7.9600000000000001E-3</v>
      </c>
      <c r="I143" s="25">
        <f t="shared" si="35"/>
        <v>8.2749999999999994E-3</v>
      </c>
      <c r="J143" s="25"/>
      <c r="K143" s="25">
        <f t="shared" si="36"/>
        <v>5.6326699999999993E-3</v>
      </c>
      <c r="L143" s="25">
        <f t="shared" si="37"/>
        <v>0.1297203901</v>
      </c>
      <c r="M143" s="25">
        <v>6.4900000000000001E-3</v>
      </c>
      <c r="N143" s="25">
        <f t="shared" si="38"/>
        <v>6.8050000000000003E-3</v>
      </c>
      <c r="O143" s="25"/>
      <c r="P143" s="25">
        <f t="shared" si="39"/>
        <v>5.01228E-3</v>
      </c>
      <c r="Q143" s="25">
        <f t="shared" si="40"/>
        <v>0.1154328084</v>
      </c>
      <c r="R143" s="25">
        <v>6.3099999999999996E-3</v>
      </c>
      <c r="S143" s="25">
        <f t="shared" si="41"/>
        <v>6.6249999999999998E-3</v>
      </c>
      <c r="T143" s="25"/>
      <c r="U143" s="25">
        <f t="shared" si="42"/>
        <v>4.7168699999999997E-3</v>
      </c>
      <c r="V143" s="25">
        <f t="shared" si="43"/>
        <v>0.1086295161</v>
      </c>
      <c r="W143" s="25">
        <v>1.01E-2</v>
      </c>
      <c r="X143" s="25">
        <f t="shared" si="44"/>
        <v>1.0414999999999999E-2</v>
      </c>
      <c r="Y143" s="25"/>
      <c r="Z143" s="25">
        <f t="shared" si="45"/>
        <v>5.9174699999999993E-3</v>
      </c>
      <c r="AA143" s="25">
        <f t="shared" si="46"/>
        <v>0.13627933409999998</v>
      </c>
      <c r="AB143" s="25">
        <v>-6.4999999999999997E-4</v>
      </c>
      <c r="AC143" s="25">
        <f t="shared" si="47"/>
        <v>-3.1499999999999996E-4</v>
      </c>
    </row>
    <row r="144" spans="1:29" s="15" customFormat="1">
      <c r="A144" s="18">
        <v>392</v>
      </c>
      <c r="B144" s="25">
        <v>8.0000000000000007E-5</v>
      </c>
      <c r="C144" s="25">
        <v>5.3400000000000001E-3</v>
      </c>
      <c r="D144" s="25">
        <f t="shared" si="32"/>
        <v>5.5500000000000002E-3</v>
      </c>
      <c r="E144" s="25"/>
      <c r="F144" s="25">
        <f t="shared" si="33"/>
        <v>4.6600000000000001E-3</v>
      </c>
      <c r="G144" s="25">
        <f t="shared" si="34"/>
        <v>0.10731980000000001</v>
      </c>
      <c r="H144" s="25">
        <v>7.9600000000000001E-3</v>
      </c>
      <c r="I144" s="25">
        <f t="shared" si="35"/>
        <v>8.1700000000000002E-3</v>
      </c>
      <c r="J144" s="25"/>
      <c r="K144" s="25">
        <f t="shared" si="36"/>
        <v>5.5276700000000002E-3</v>
      </c>
      <c r="L144" s="25">
        <f t="shared" si="37"/>
        <v>0.12730224010000002</v>
      </c>
      <c r="M144" s="25">
        <v>6.4099999999999999E-3</v>
      </c>
      <c r="N144" s="25">
        <f t="shared" si="38"/>
        <v>6.62E-3</v>
      </c>
      <c r="O144" s="25"/>
      <c r="P144" s="25">
        <f t="shared" si="39"/>
        <v>4.8272799999999998E-3</v>
      </c>
      <c r="Q144" s="25">
        <f t="shared" si="40"/>
        <v>0.1111722584</v>
      </c>
      <c r="R144" s="25">
        <v>6.5900000000000004E-3</v>
      </c>
      <c r="S144" s="25">
        <f t="shared" si="41"/>
        <v>6.8000000000000005E-3</v>
      </c>
      <c r="T144" s="25"/>
      <c r="U144" s="25">
        <f t="shared" si="42"/>
        <v>4.8918700000000004E-3</v>
      </c>
      <c r="V144" s="25">
        <f t="shared" si="43"/>
        <v>0.11265976610000002</v>
      </c>
      <c r="W144" s="25">
        <v>1.0279999999999999E-2</v>
      </c>
      <c r="X144" s="25">
        <f t="shared" si="44"/>
        <v>1.0489999999999999E-2</v>
      </c>
      <c r="Y144" s="25"/>
      <c r="Z144" s="25">
        <f t="shared" si="45"/>
        <v>5.9924699999999997E-3</v>
      </c>
      <c r="AA144" s="25">
        <f t="shared" si="46"/>
        <v>0.1380065841</v>
      </c>
      <c r="AB144" s="25">
        <v>-5.0000000000000001E-4</v>
      </c>
      <c r="AC144" s="25">
        <f t="shared" si="47"/>
        <v>-2.1000000000000001E-4</v>
      </c>
    </row>
    <row r="145" spans="1:29" s="15" customFormat="1">
      <c r="A145" s="18">
        <v>393</v>
      </c>
      <c r="B145" s="25">
        <v>-3.0000000000000001E-5</v>
      </c>
      <c r="C145" s="25">
        <v>5.3800000000000002E-3</v>
      </c>
      <c r="D145" s="25">
        <f t="shared" si="32"/>
        <v>5.705E-3</v>
      </c>
      <c r="E145" s="25"/>
      <c r="F145" s="25">
        <f t="shared" si="33"/>
        <v>4.8149999999999998E-3</v>
      </c>
      <c r="G145" s="25">
        <f t="shared" si="34"/>
        <v>0.11088945</v>
      </c>
      <c r="H145" s="25">
        <v>7.8490000000000001E-3</v>
      </c>
      <c r="I145" s="25">
        <f t="shared" si="35"/>
        <v>8.1740000000000007E-3</v>
      </c>
      <c r="J145" s="25"/>
      <c r="K145" s="25">
        <f t="shared" si="36"/>
        <v>5.5316700000000007E-3</v>
      </c>
      <c r="L145" s="25">
        <f t="shared" si="37"/>
        <v>0.12739436010000002</v>
      </c>
      <c r="M145" s="25">
        <v>6.28E-3</v>
      </c>
      <c r="N145" s="25">
        <f t="shared" si="38"/>
        <v>6.6049999999999998E-3</v>
      </c>
      <c r="O145" s="25"/>
      <c r="P145" s="25">
        <f t="shared" si="39"/>
        <v>4.8122799999999995E-3</v>
      </c>
      <c r="Q145" s="25">
        <f t="shared" si="40"/>
        <v>0.11082680839999999</v>
      </c>
      <c r="R145" s="25">
        <v>6.1799999999999997E-3</v>
      </c>
      <c r="S145" s="25">
        <f t="shared" si="41"/>
        <v>6.5049999999999995E-3</v>
      </c>
      <c r="T145" s="25"/>
      <c r="U145" s="25">
        <f t="shared" si="42"/>
        <v>4.5968699999999994E-3</v>
      </c>
      <c r="V145" s="25">
        <f t="shared" si="43"/>
        <v>0.1058659161</v>
      </c>
      <c r="W145" s="25">
        <v>9.8890000000000002E-3</v>
      </c>
      <c r="X145" s="25">
        <f t="shared" si="44"/>
        <v>1.0214000000000001E-2</v>
      </c>
      <c r="Y145" s="25"/>
      <c r="Z145" s="25">
        <f t="shared" si="45"/>
        <v>5.7164700000000013E-3</v>
      </c>
      <c r="AA145" s="25">
        <f t="shared" si="46"/>
        <v>0.13165030410000003</v>
      </c>
      <c r="AB145" s="25">
        <v>-6.2E-4</v>
      </c>
      <c r="AC145" s="25">
        <f t="shared" si="47"/>
        <v>-3.2499999999999999E-4</v>
      </c>
    </row>
    <row r="146" spans="1:29" s="15" customFormat="1">
      <c r="A146" s="18">
        <v>394</v>
      </c>
      <c r="B146" s="25">
        <v>6.0000000000000002E-5</v>
      </c>
      <c r="C146" s="25">
        <v>5.28E-3</v>
      </c>
      <c r="D146" s="25">
        <f t="shared" si="32"/>
        <v>5.4850000000000003E-3</v>
      </c>
      <c r="E146" s="25"/>
      <c r="F146" s="25">
        <f t="shared" si="33"/>
        <v>4.5950000000000001E-3</v>
      </c>
      <c r="G146" s="25">
        <f t="shared" si="34"/>
        <v>0.10582285000000001</v>
      </c>
      <c r="H146" s="25">
        <v>7.7799999999999996E-3</v>
      </c>
      <c r="I146" s="25">
        <f t="shared" si="35"/>
        <v>7.984999999999999E-3</v>
      </c>
      <c r="J146" s="25"/>
      <c r="K146" s="25">
        <f t="shared" si="36"/>
        <v>5.342669999999999E-3</v>
      </c>
      <c r="L146" s="25">
        <f t="shared" si="37"/>
        <v>0.12304169009999999</v>
      </c>
      <c r="M146" s="25">
        <v>6.3200000000000001E-3</v>
      </c>
      <c r="N146" s="25">
        <f t="shared" si="38"/>
        <v>6.5250000000000004E-3</v>
      </c>
      <c r="O146" s="25"/>
      <c r="P146" s="25">
        <f t="shared" si="39"/>
        <v>4.7322800000000002E-3</v>
      </c>
      <c r="Q146" s="25">
        <f t="shared" si="40"/>
        <v>0.10898440840000001</v>
      </c>
      <c r="R146" s="25">
        <v>6.4900000000000001E-3</v>
      </c>
      <c r="S146" s="25">
        <f t="shared" si="41"/>
        <v>6.6950000000000004E-3</v>
      </c>
      <c r="T146" s="25"/>
      <c r="U146" s="25">
        <f t="shared" si="42"/>
        <v>4.7868700000000004E-3</v>
      </c>
      <c r="V146" s="25">
        <f t="shared" si="43"/>
        <v>0.11024161610000001</v>
      </c>
      <c r="W146" s="25">
        <v>1.018E-2</v>
      </c>
      <c r="X146" s="25">
        <f t="shared" si="44"/>
        <v>1.0385E-2</v>
      </c>
      <c r="Y146" s="25"/>
      <c r="Z146" s="25">
        <f t="shared" si="45"/>
        <v>5.8874700000000006E-3</v>
      </c>
      <c r="AA146" s="25">
        <f t="shared" si="46"/>
        <v>0.13558843410000002</v>
      </c>
      <c r="AB146" s="25">
        <v>-4.6999999999999999E-4</v>
      </c>
      <c r="AC146" s="25">
        <f t="shared" si="47"/>
        <v>-2.05E-4</v>
      </c>
    </row>
    <row r="147" spans="1:29" s="15" customFormat="1">
      <c r="A147" s="18">
        <v>395</v>
      </c>
      <c r="B147" s="25">
        <v>-3.0000000000000001E-5</v>
      </c>
      <c r="C147" s="25">
        <v>5.1500000000000001E-3</v>
      </c>
      <c r="D147" s="25">
        <f t="shared" si="32"/>
        <v>5.5250000000000004E-3</v>
      </c>
      <c r="E147" s="25"/>
      <c r="F147" s="25">
        <f t="shared" si="33"/>
        <v>4.6350000000000002E-3</v>
      </c>
      <c r="G147" s="25">
        <f t="shared" si="34"/>
        <v>0.10674405000000001</v>
      </c>
      <c r="H147" s="25">
        <v>7.8490000000000001E-3</v>
      </c>
      <c r="I147" s="25">
        <f t="shared" si="35"/>
        <v>8.2240000000000004E-3</v>
      </c>
      <c r="J147" s="25"/>
      <c r="K147" s="25">
        <f t="shared" si="36"/>
        <v>5.5816700000000004E-3</v>
      </c>
      <c r="L147" s="25">
        <f t="shared" si="37"/>
        <v>0.12854586010000002</v>
      </c>
      <c r="M147" s="25">
        <v>6.13E-3</v>
      </c>
      <c r="N147" s="25">
        <f t="shared" si="38"/>
        <v>6.5050000000000004E-3</v>
      </c>
      <c r="O147" s="25"/>
      <c r="P147" s="25">
        <f t="shared" si="39"/>
        <v>4.7122800000000001E-3</v>
      </c>
      <c r="Q147" s="25">
        <f t="shared" si="40"/>
        <v>0.1085238084</v>
      </c>
      <c r="R147" s="25">
        <v>6.0400000000000002E-3</v>
      </c>
      <c r="S147" s="25">
        <f t="shared" si="41"/>
        <v>6.4150000000000006E-3</v>
      </c>
      <c r="T147" s="25"/>
      <c r="U147" s="25">
        <f t="shared" si="42"/>
        <v>4.5068700000000005E-3</v>
      </c>
      <c r="V147" s="25">
        <f t="shared" si="43"/>
        <v>0.10379321610000002</v>
      </c>
      <c r="W147" s="25">
        <v>9.7599999999999996E-3</v>
      </c>
      <c r="X147" s="25">
        <f t="shared" si="44"/>
        <v>1.0135E-2</v>
      </c>
      <c r="Y147" s="25"/>
      <c r="Z147" s="25">
        <f t="shared" si="45"/>
        <v>5.6374700000000003E-3</v>
      </c>
      <c r="AA147" s="25">
        <f t="shared" si="46"/>
        <v>0.12983093410000002</v>
      </c>
      <c r="AB147" s="25">
        <v>-7.2000000000000005E-4</v>
      </c>
      <c r="AC147" s="25">
        <f t="shared" si="47"/>
        <v>-3.7500000000000001E-4</v>
      </c>
    </row>
    <row r="148" spans="1:29" s="15" customFormat="1">
      <c r="A148" s="18">
        <v>396</v>
      </c>
      <c r="B148" s="25">
        <v>-1.0000000000000001E-5</v>
      </c>
      <c r="C148" s="25">
        <v>4.8900000000000002E-3</v>
      </c>
      <c r="D148" s="25">
        <f t="shared" si="32"/>
        <v>5.1650000000000003E-3</v>
      </c>
      <c r="E148" s="25"/>
      <c r="F148" s="25">
        <f t="shared" si="33"/>
        <v>4.2750000000000002E-3</v>
      </c>
      <c r="G148" s="25">
        <f t="shared" si="34"/>
        <v>9.8453250000000006E-2</v>
      </c>
      <c r="H148" s="25">
        <v>7.5500000000000003E-3</v>
      </c>
      <c r="I148" s="25">
        <f t="shared" si="35"/>
        <v>7.8250000000000004E-3</v>
      </c>
      <c r="J148" s="25"/>
      <c r="K148" s="25">
        <f t="shared" si="36"/>
        <v>5.1826700000000003E-3</v>
      </c>
      <c r="L148" s="25">
        <f t="shared" si="37"/>
        <v>0.11935689010000002</v>
      </c>
      <c r="M148" s="25">
        <v>5.8900000000000003E-3</v>
      </c>
      <c r="N148" s="25">
        <f t="shared" si="38"/>
        <v>6.1650000000000003E-3</v>
      </c>
      <c r="O148" s="25"/>
      <c r="P148" s="25">
        <f t="shared" si="39"/>
        <v>4.3722800000000001E-3</v>
      </c>
      <c r="Q148" s="25">
        <f t="shared" si="40"/>
        <v>0.10069360840000001</v>
      </c>
      <c r="R148" s="25">
        <v>6.0699999999999999E-3</v>
      </c>
      <c r="S148" s="25">
        <f t="shared" si="41"/>
        <v>6.3449999999999999E-3</v>
      </c>
      <c r="T148" s="25"/>
      <c r="U148" s="25">
        <f t="shared" si="42"/>
        <v>4.4368699999999999E-3</v>
      </c>
      <c r="V148" s="25">
        <f t="shared" si="43"/>
        <v>0.1021811161</v>
      </c>
      <c r="W148" s="25">
        <v>9.8200000000000006E-3</v>
      </c>
      <c r="X148" s="25">
        <f t="shared" si="44"/>
        <v>1.0095E-2</v>
      </c>
      <c r="Y148" s="25"/>
      <c r="Z148" s="25">
        <f t="shared" si="45"/>
        <v>5.5974700000000002E-3</v>
      </c>
      <c r="AA148" s="25">
        <f t="shared" si="46"/>
        <v>0.12890973410000001</v>
      </c>
      <c r="AB148" s="25">
        <v>-5.4000000000000001E-4</v>
      </c>
      <c r="AC148" s="25">
        <f t="shared" si="47"/>
        <v>-2.7500000000000002E-4</v>
      </c>
    </row>
    <row r="149" spans="1:29" s="15" customFormat="1">
      <c r="A149" s="18">
        <v>397</v>
      </c>
      <c r="B149" s="25">
        <v>9.0000000000000006E-5</v>
      </c>
      <c r="C149" s="25">
        <v>5.1500000000000001E-3</v>
      </c>
      <c r="D149" s="25">
        <f t="shared" si="32"/>
        <v>5.4045000000000004E-3</v>
      </c>
      <c r="E149" s="25"/>
      <c r="F149" s="25">
        <f t="shared" si="33"/>
        <v>4.5145000000000003E-3</v>
      </c>
      <c r="G149" s="25">
        <f t="shared" si="34"/>
        <v>0.10396893500000001</v>
      </c>
      <c r="H149" s="25">
        <v>7.8399999999999997E-3</v>
      </c>
      <c r="I149" s="25">
        <f t="shared" si="35"/>
        <v>8.0944999999999993E-3</v>
      </c>
      <c r="J149" s="25"/>
      <c r="K149" s="25">
        <f t="shared" si="36"/>
        <v>5.4521699999999992E-3</v>
      </c>
      <c r="L149" s="25">
        <f t="shared" si="37"/>
        <v>0.12556347509999999</v>
      </c>
      <c r="M149" s="25">
        <v>6.1999999999999998E-3</v>
      </c>
      <c r="N149" s="25">
        <f t="shared" si="38"/>
        <v>6.4545000000000002E-3</v>
      </c>
      <c r="O149" s="25"/>
      <c r="P149" s="25">
        <f t="shared" si="39"/>
        <v>4.6617799999999999E-3</v>
      </c>
      <c r="Q149" s="25">
        <f t="shared" si="40"/>
        <v>0.1073607934</v>
      </c>
      <c r="R149" s="25">
        <v>6.1199999999999996E-3</v>
      </c>
      <c r="S149" s="25">
        <f t="shared" si="41"/>
        <v>6.3745E-3</v>
      </c>
      <c r="T149" s="25"/>
      <c r="U149" s="25">
        <f t="shared" si="42"/>
        <v>4.4663699999999999E-3</v>
      </c>
      <c r="V149" s="25">
        <f t="shared" si="43"/>
        <v>0.1028605011</v>
      </c>
      <c r="W149" s="25">
        <v>9.7999999999999997E-3</v>
      </c>
      <c r="X149" s="25">
        <f t="shared" si="44"/>
        <v>1.0054499999999999E-2</v>
      </c>
      <c r="Y149" s="25"/>
      <c r="Z149" s="25">
        <f t="shared" si="45"/>
        <v>5.5569699999999996E-3</v>
      </c>
      <c r="AA149" s="25">
        <f t="shared" si="46"/>
        <v>0.12797701910000001</v>
      </c>
      <c r="AB149" s="25">
        <v>-5.9900000000000003E-4</v>
      </c>
      <c r="AC149" s="25">
        <f t="shared" si="47"/>
        <v>-2.5450000000000001E-4</v>
      </c>
    </row>
    <row r="150" spans="1:29" s="15" customFormat="1">
      <c r="A150" s="18">
        <v>398</v>
      </c>
      <c r="B150" s="25">
        <v>6.0000000000000002E-5</v>
      </c>
      <c r="C150" s="25">
        <v>5.2300000000000003E-3</v>
      </c>
      <c r="D150" s="25">
        <f t="shared" si="32"/>
        <v>5.4350000000000006E-3</v>
      </c>
      <c r="E150" s="25"/>
      <c r="F150" s="25">
        <f t="shared" si="33"/>
        <v>4.5450000000000004E-3</v>
      </c>
      <c r="G150" s="25">
        <f t="shared" si="34"/>
        <v>0.10467135000000001</v>
      </c>
      <c r="H150" s="25">
        <v>7.6800000000000002E-3</v>
      </c>
      <c r="I150" s="25">
        <f t="shared" si="35"/>
        <v>7.8849999999999996E-3</v>
      </c>
      <c r="J150" s="25"/>
      <c r="K150" s="25">
        <f t="shared" si="36"/>
        <v>5.2426699999999996E-3</v>
      </c>
      <c r="L150" s="25">
        <f t="shared" si="37"/>
        <v>0.1207386901</v>
      </c>
      <c r="M150" s="25">
        <v>6.0600000000000003E-3</v>
      </c>
      <c r="N150" s="25">
        <f t="shared" si="38"/>
        <v>6.2650000000000006E-3</v>
      </c>
      <c r="O150" s="25"/>
      <c r="P150" s="25">
        <f t="shared" si="39"/>
        <v>4.4722800000000004E-3</v>
      </c>
      <c r="Q150" s="25">
        <f t="shared" si="40"/>
        <v>0.10299660840000001</v>
      </c>
      <c r="R150" s="25">
        <v>6.3200000000000001E-3</v>
      </c>
      <c r="S150" s="25">
        <f t="shared" si="41"/>
        <v>6.5250000000000004E-3</v>
      </c>
      <c r="T150" s="25"/>
      <c r="U150" s="25">
        <f t="shared" si="42"/>
        <v>4.6168700000000003E-3</v>
      </c>
      <c r="V150" s="25">
        <f t="shared" si="43"/>
        <v>0.10632651610000002</v>
      </c>
      <c r="W150" s="25">
        <v>1.0149999999999999E-2</v>
      </c>
      <c r="X150" s="25">
        <f t="shared" si="44"/>
        <v>1.0355E-2</v>
      </c>
      <c r="Y150" s="25"/>
      <c r="Z150" s="25">
        <f t="shared" si="45"/>
        <v>5.85747E-3</v>
      </c>
      <c r="AA150" s="25">
        <f t="shared" si="46"/>
        <v>0.13489753409999999</v>
      </c>
      <c r="AB150" s="25">
        <v>-4.6999999999999999E-4</v>
      </c>
      <c r="AC150" s="25">
        <f t="shared" si="47"/>
        <v>-2.05E-4</v>
      </c>
    </row>
    <row r="151" spans="1:29" s="15" customFormat="1">
      <c r="A151" s="18">
        <v>399</v>
      </c>
      <c r="B151" s="25">
        <v>4.0000000000000003E-5</v>
      </c>
      <c r="C151" s="25">
        <v>5.1599999999999997E-3</v>
      </c>
      <c r="D151" s="25">
        <f t="shared" si="32"/>
        <v>5.4649999999999994E-3</v>
      </c>
      <c r="E151" s="25"/>
      <c r="F151" s="25">
        <f t="shared" si="33"/>
        <v>4.5749999999999992E-3</v>
      </c>
      <c r="G151" s="25">
        <f t="shared" si="34"/>
        <v>0.10536224999999999</v>
      </c>
      <c r="H151" s="25">
        <v>7.6800000000000002E-3</v>
      </c>
      <c r="I151" s="25">
        <f t="shared" si="35"/>
        <v>7.9850000000000008E-3</v>
      </c>
      <c r="J151" s="25"/>
      <c r="K151" s="25">
        <f t="shared" si="36"/>
        <v>5.3426700000000008E-3</v>
      </c>
      <c r="L151" s="25">
        <f t="shared" si="37"/>
        <v>0.12304169010000002</v>
      </c>
      <c r="M151" s="25">
        <v>6.2500000000000003E-3</v>
      </c>
      <c r="N151" s="25">
        <f t="shared" si="38"/>
        <v>6.5550000000000001E-3</v>
      </c>
      <c r="O151" s="25"/>
      <c r="P151" s="25">
        <f t="shared" si="39"/>
        <v>4.7622799999999998E-3</v>
      </c>
      <c r="Q151" s="25">
        <f t="shared" si="40"/>
        <v>0.1096753084</v>
      </c>
      <c r="R151" s="25">
        <v>5.9699999999999996E-3</v>
      </c>
      <c r="S151" s="25">
        <f t="shared" si="41"/>
        <v>6.2749999999999993E-3</v>
      </c>
      <c r="T151" s="25"/>
      <c r="U151" s="25">
        <f t="shared" si="42"/>
        <v>4.3668699999999993E-3</v>
      </c>
      <c r="V151" s="25">
        <f t="shared" si="43"/>
        <v>0.10056901609999999</v>
      </c>
      <c r="W151" s="25">
        <v>9.6699999999999998E-3</v>
      </c>
      <c r="X151" s="25">
        <f t="shared" si="44"/>
        <v>9.9749999999999995E-3</v>
      </c>
      <c r="Y151" s="25"/>
      <c r="Z151" s="25">
        <f t="shared" si="45"/>
        <v>5.4774699999999999E-3</v>
      </c>
      <c r="AA151" s="25">
        <f t="shared" si="46"/>
        <v>0.1261461341</v>
      </c>
      <c r="AB151" s="25">
        <v>-6.4999999999999997E-4</v>
      </c>
      <c r="AC151" s="25">
        <f t="shared" si="47"/>
        <v>-3.0499999999999999E-4</v>
      </c>
    </row>
    <row r="152" spans="1:29" s="15" customFormat="1">
      <c r="A152" s="18">
        <v>400</v>
      </c>
      <c r="B152" s="25">
        <v>3.0000000000000001E-5</v>
      </c>
      <c r="C152" s="25">
        <v>4.8399999999999997E-3</v>
      </c>
      <c r="D152" s="25">
        <f t="shared" si="32"/>
        <v>5.0899999999999999E-3</v>
      </c>
      <c r="E152" s="25"/>
      <c r="F152" s="25">
        <f t="shared" si="33"/>
        <v>4.1999999999999997E-3</v>
      </c>
      <c r="G152" s="25">
        <f t="shared" si="34"/>
        <v>9.6725999999999993E-2</v>
      </c>
      <c r="H152" s="25">
        <v>7.1900000000000002E-3</v>
      </c>
      <c r="I152" s="25">
        <f t="shared" si="35"/>
        <v>7.4400000000000004E-3</v>
      </c>
      <c r="J152" s="25"/>
      <c r="K152" s="25">
        <f t="shared" si="36"/>
        <v>4.7976700000000004E-3</v>
      </c>
      <c r="L152" s="25">
        <f t="shared" si="37"/>
        <v>0.11049034010000001</v>
      </c>
      <c r="M152" s="25">
        <v>5.8100000000000001E-3</v>
      </c>
      <c r="N152" s="25">
        <f t="shared" si="38"/>
        <v>6.0600000000000003E-3</v>
      </c>
      <c r="O152" s="25"/>
      <c r="P152" s="25">
        <f t="shared" si="39"/>
        <v>4.26728E-3</v>
      </c>
      <c r="Q152" s="25">
        <f t="shared" si="40"/>
        <v>9.8275458400000001E-2</v>
      </c>
      <c r="R152" s="25">
        <v>5.9500000000000004E-3</v>
      </c>
      <c r="S152" s="25">
        <f t="shared" si="41"/>
        <v>6.2000000000000006E-3</v>
      </c>
      <c r="T152" s="25"/>
      <c r="U152" s="25">
        <f t="shared" si="42"/>
        <v>4.2918700000000006E-3</v>
      </c>
      <c r="V152" s="25">
        <f t="shared" si="43"/>
        <v>9.884176610000002E-2</v>
      </c>
      <c r="W152" s="25">
        <v>9.7000000000000003E-3</v>
      </c>
      <c r="X152" s="25">
        <f t="shared" si="44"/>
        <v>9.9500000000000005E-3</v>
      </c>
      <c r="Y152" s="25"/>
      <c r="Z152" s="25">
        <f t="shared" si="45"/>
        <v>5.4524700000000009E-3</v>
      </c>
      <c r="AA152" s="25">
        <f t="shared" si="46"/>
        <v>0.12557038410000002</v>
      </c>
      <c r="AB152" s="25">
        <v>-5.2999999999999998E-4</v>
      </c>
      <c r="AC152" s="25">
        <f t="shared" si="47"/>
        <v>-2.5000000000000001E-4</v>
      </c>
    </row>
    <row r="153" spans="1:29" s="15" customFormat="1">
      <c r="A153" s="18">
        <v>401</v>
      </c>
      <c r="B153" s="25">
        <v>-1.0000000000000001E-5</v>
      </c>
      <c r="C153" s="25">
        <v>4.9699999999999996E-3</v>
      </c>
      <c r="D153" s="25">
        <f t="shared" si="32"/>
        <v>5.28E-3</v>
      </c>
      <c r="E153" s="25"/>
      <c r="F153" s="25">
        <f t="shared" si="33"/>
        <v>4.3899999999999998E-3</v>
      </c>
      <c r="G153" s="25">
        <f t="shared" si="34"/>
        <v>0.1011017</v>
      </c>
      <c r="H153" s="25">
        <v>7.5300000000000002E-3</v>
      </c>
      <c r="I153" s="25">
        <f t="shared" si="35"/>
        <v>7.8399999999999997E-3</v>
      </c>
      <c r="J153" s="25"/>
      <c r="K153" s="25">
        <f t="shared" si="36"/>
        <v>5.1976699999999997E-3</v>
      </c>
      <c r="L153" s="25">
        <f t="shared" si="37"/>
        <v>0.1197023401</v>
      </c>
      <c r="M153" s="25">
        <v>6.1500000000000001E-3</v>
      </c>
      <c r="N153" s="25">
        <f t="shared" si="38"/>
        <v>6.4600000000000005E-3</v>
      </c>
      <c r="O153" s="25"/>
      <c r="P153" s="25">
        <f t="shared" si="39"/>
        <v>4.6672800000000002E-3</v>
      </c>
      <c r="Q153" s="25">
        <f t="shared" si="40"/>
        <v>0.10748745840000001</v>
      </c>
      <c r="R153" s="25">
        <v>5.8799999999999998E-3</v>
      </c>
      <c r="S153" s="25">
        <f t="shared" si="41"/>
        <v>6.1900000000000002E-3</v>
      </c>
      <c r="T153" s="25"/>
      <c r="U153" s="25">
        <f t="shared" si="42"/>
        <v>4.2818700000000001E-3</v>
      </c>
      <c r="V153" s="25">
        <f t="shared" si="43"/>
        <v>9.8611466100000003E-2</v>
      </c>
      <c r="W153" s="25">
        <v>9.41E-3</v>
      </c>
      <c r="X153" s="25">
        <f t="shared" si="44"/>
        <v>9.7199999999999995E-3</v>
      </c>
      <c r="Y153" s="25"/>
      <c r="Z153" s="25">
        <f t="shared" si="45"/>
        <v>5.2224699999999999E-3</v>
      </c>
      <c r="AA153" s="25">
        <f t="shared" si="46"/>
        <v>0.12027348410000001</v>
      </c>
      <c r="AB153" s="25">
        <v>-6.0999999999999997E-4</v>
      </c>
      <c r="AC153" s="25">
        <f t="shared" si="47"/>
        <v>-3.1E-4</v>
      </c>
    </row>
    <row r="154" spans="1:29" s="15" customFormat="1">
      <c r="A154" s="18">
        <v>402</v>
      </c>
      <c r="B154" s="25">
        <v>1.2E-4</v>
      </c>
      <c r="C154" s="25">
        <v>4.9500000000000004E-3</v>
      </c>
      <c r="D154" s="25">
        <f t="shared" si="32"/>
        <v>5.1050000000000002E-3</v>
      </c>
      <c r="E154" s="25"/>
      <c r="F154" s="25">
        <f t="shared" si="33"/>
        <v>4.215E-3</v>
      </c>
      <c r="G154" s="25">
        <f t="shared" si="34"/>
        <v>9.7071450000000004E-2</v>
      </c>
      <c r="H154" s="25">
        <v>7.2399999999999999E-3</v>
      </c>
      <c r="I154" s="25">
        <f t="shared" si="35"/>
        <v>7.3949999999999997E-3</v>
      </c>
      <c r="J154" s="25"/>
      <c r="K154" s="25">
        <f t="shared" si="36"/>
        <v>4.7526699999999996E-3</v>
      </c>
      <c r="L154" s="25">
        <f t="shared" si="37"/>
        <v>0.1094539901</v>
      </c>
      <c r="M154" s="25">
        <v>5.77E-3</v>
      </c>
      <c r="N154" s="25">
        <f t="shared" si="38"/>
        <v>5.9249999999999997E-3</v>
      </c>
      <c r="O154" s="25"/>
      <c r="P154" s="25">
        <f t="shared" si="39"/>
        <v>4.1322799999999995E-3</v>
      </c>
      <c r="Q154" s="25">
        <f t="shared" si="40"/>
        <v>9.5166408399999985E-2</v>
      </c>
      <c r="R154" s="25">
        <v>6.0600000000000003E-3</v>
      </c>
      <c r="S154" s="25">
        <f t="shared" si="41"/>
        <v>6.215E-3</v>
      </c>
      <c r="T154" s="25"/>
      <c r="U154" s="25">
        <f t="shared" si="42"/>
        <v>4.30687E-3</v>
      </c>
      <c r="V154" s="25">
        <f t="shared" si="43"/>
        <v>9.9187216100000003E-2</v>
      </c>
      <c r="W154" s="25">
        <v>9.5989999999999999E-3</v>
      </c>
      <c r="X154" s="25">
        <f t="shared" si="44"/>
        <v>9.7540000000000005E-3</v>
      </c>
      <c r="Y154" s="25"/>
      <c r="Z154" s="25">
        <f t="shared" si="45"/>
        <v>5.2564700000000009E-3</v>
      </c>
      <c r="AA154" s="25">
        <f t="shared" si="46"/>
        <v>0.12105650410000003</v>
      </c>
      <c r="AB154" s="25">
        <v>-4.2999999999999999E-4</v>
      </c>
      <c r="AC154" s="25">
        <f t="shared" si="47"/>
        <v>-1.55E-4</v>
      </c>
    </row>
    <row r="155" spans="1:29" s="15" customFormat="1">
      <c r="A155" s="18">
        <v>403</v>
      </c>
      <c r="B155" s="25">
        <v>6.8999999999999997E-5</v>
      </c>
      <c r="C155" s="25">
        <v>4.9500000000000004E-3</v>
      </c>
      <c r="D155" s="25">
        <f t="shared" si="32"/>
        <v>5.1855E-3</v>
      </c>
      <c r="E155" s="25"/>
      <c r="F155" s="25">
        <f t="shared" si="33"/>
        <v>4.2954999999999998E-3</v>
      </c>
      <c r="G155" s="25">
        <f t="shared" si="34"/>
        <v>9.8925365000000001E-2</v>
      </c>
      <c r="H155" s="25">
        <v>7.5399999999999998E-3</v>
      </c>
      <c r="I155" s="25">
        <f t="shared" si="35"/>
        <v>7.7754999999999994E-3</v>
      </c>
      <c r="J155" s="25"/>
      <c r="K155" s="25">
        <f t="shared" si="36"/>
        <v>5.1331699999999994E-3</v>
      </c>
      <c r="L155" s="25">
        <f t="shared" si="37"/>
        <v>0.11821690509999999</v>
      </c>
      <c r="M155" s="25">
        <v>6.1599999999999997E-3</v>
      </c>
      <c r="N155" s="25">
        <f t="shared" si="38"/>
        <v>6.3954999999999993E-3</v>
      </c>
      <c r="O155" s="25"/>
      <c r="P155" s="25">
        <f t="shared" si="39"/>
        <v>4.602779999999999E-3</v>
      </c>
      <c r="Q155" s="25">
        <f t="shared" si="40"/>
        <v>0.10600202339999998</v>
      </c>
      <c r="R155" s="25">
        <v>5.8799999999999998E-3</v>
      </c>
      <c r="S155" s="25">
        <f t="shared" si="41"/>
        <v>6.1154999999999994E-3</v>
      </c>
      <c r="T155" s="25"/>
      <c r="U155" s="25">
        <f t="shared" si="42"/>
        <v>4.2073699999999993E-3</v>
      </c>
      <c r="V155" s="25">
        <f t="shared" si="43"/>
        <v>9.6895731099999993E-2</v>
      </c>
      <c r="W155" s="25">
        <v>9.4999999999999998E-3</v>
      </c>
      <c r="X155" s="25">
        <f t="shared" si="44"/>
        <v>9.7354999999999994E-3</v>
      </c>
      <c r="Y155" s="25"/>
      <c r="Z155" s="25">
        <f t="shared" si="45"/>
        <v>5.2379699999999998E-3</v>
      </c>
      <c r="AA155" s="25">
        <f t="shared" si="46"/>
        <v>0.1206304491</v>
      </c>
      <c r="AB155" s="25">
        <v>-5.4000000000000001E-4</v>
      </c>
      <c r="AC155" s="25">
        <f t="shared" si="47"/>
        <v>-2.3550000000000001E-4</v>
      </c>
    </row>
    <row r="156" spans="1:29" s="15" customFormat="1">
      <c r="A156" s="18">
        <v>404</v>
      </c>
      <c r="B156" s="25">
        <v>4.0000000000000003E-5</v>
      </c>
      <c r="C156" s="25">
        <v>4.8399999999999997E-3</v>
      </c>
      <c r="D156" s="25">
        <f t="shared" si="32"/>
        <v>5.0899999999999999E-3</v>
      </c>
      <c r="E156" s="25"/>
      <c r="F156" s="25">
        <f t="shared" si="33"/>
        <v>4.1999999999999997E-3</v>
      </c>
      <c r="G156" s="25">
        <f t="shared" si="34"/>
        <v>9.6725999999999993E-2</v>
      </c>
      <c r="H156" s="25">
        <v>7.2700000000000004E-3</v>
      </c>
      <c r="I156" s="25">
        <f t="shared" si="35"/>
        <v>7.5200000000000006E-3</v>
      </c>
      <c r="J156" s="25"/>
      <c r="K156" s="25">
        <f t="shared" si="36"/>
        <v>4.8776700000000006E-3</v>
      </c>
      <c r="L156" s="25">
        <f t="shared" si="37"/>
        <v>0.11233274010000002</v>
      </c>
      <c r="M156" s="25">
        <v>5.7600000000000004E-3</v>
      </c>
      <c r="N156" s="25">
        <f t="shared" si="38"/>
        <v>6.0100000000000006E-3</v>
      </c>
      <c r="O156" s="25"/>
      <c r="P156" s="25">
        <f t="shared" si="39"/>
        <v>4.2172800000000003E-3</v>
      </c>
      <c r="Q156" s="25">
        <f t="shared" si="40"/>
        <v>9.7123958400000016E-2</v>
      </c>
      <c r="R156" s="25">
        <v>6.11E-3</v>
      </c>
      <c r="S156" s="25">
        <f t="shared" si="41"/>
        <v>6.3600000000000002E-3</v>
      </c>
      <c r="T156" s="25"/>
      <c r="U156" s="25">
        <f t="shared" si="42"/>
        <v>4.4518700000000001E-3</v>
      </c>
      <c r="V156" s="25">
        <f t="shared" si="43"/>
        <v>0.10252656610000001</v>
      </c>
      <c r="W156" s="25">
        <v>9.6500000000000006E-3</v>
      </c>
      <c r="X156" s="25">
        <f t="shared" si="44"/>
        <v>9.9000000000000008E-3</v>
      </c>
      <c r="Y156" s="25"/>
      <c r="Z156" s="25">
        <f t="shared" si="45"/>
        <v>5.4024700000000012E-3</v>
      </c>
      <c r="AA156" s="25">
        <f t="shared" si="46"/>
        <v>0.12441888410000003</v>
      </c>
      <c r="AB156" s="25">
        <v>-5.4000000000000001E-4</v>
      </c>
      <c r="AC156" s="25">
        <f t="shared" si="47"/>
        <v>-2.5000000000000001E-4</v>
      </c>
    </row>
    <row r="157" spans="1:29" s="15" customFormat="1">
      <c r="A157" s="18">
        <v>405</v>
      </c>
      <c r="B157" s="25">
        <v>4.0000000000000003E-5</v>
      </c>
      <c r="C157" s="25">
        <v>4.7999999999999996E-3</v>
      </c>
      <c r="D157" s="25">
        <f t="shared" si="32"/>
        <v>5.0149999999999995E-3</v>
      </c>
      <c r="E157" s="25"/>
      <c r="F157" s="25">
        <f t="shared" si="33"/>
        <v>4.1249999999999993E-3</v>
      </c>
      <c r="G157" s="25">
        <f t="shared" si="34"/>
        <v>9.4998749999999993E-2</v>
      </c>
      <c r="H157" s="25">
        <v>7.4099999999999999E-3</v>
      </c>
      <c r="I157" s="25">
        <f t="shared" si="35"/>
        <v>7.6249999999999998E-3</v>
      </c>
      <c r="J157" s="25"/>
      <c r="K157" s="25">
        <f t="shared" si="36"/>
        <v>4.9826699999999998E-3</v>
      </c>
      <c r="L157" s="25">
        <f t="shared" si="37"/>
        <v>0.1147508901</v>
      </c>
      <c r="M157" s="25">
        <v>6.0400000000000002E-3</v>
      </c>
      <c r="N157" s="25">
        <f t="shared" si="38"/>
        <v>6.2550000000000001E-3</v>
      </c>
      <c r="O157" s="25"/>
      <c r="P157" s="25">
        <f t="shared" si="39"/>
        <v>4.4622799999999999E-3</v>
      </c>
      <c r="Q157" s="25">
        <f t="shared" si="40"/>
        <v>0.10276630840000001</v>
      </c>
      <c r="R157" s="25">
        <v>5.8100000000000001E-3</v>
      </c>
      <c r="S157" s="25">
        <f t="shared" si="41"/>
        <v>6.025E-3</v>
      </c>
      <c r="T157" s="25"/>
      <c r="U157" s="25">
        <f t="shared" si="42"/>
        <v>4.1168699999999999E-3</v>
      </c>
      <c r="V157" s="25">
        <f t="shared" si="43"/>
        <v>9.4811516100000007E-2</v>
      </c>
      <c r="W157" s="25">
        <v>9.3699999999999999E-3</v>
      </c>
      <c r="X157" s="25">
        <f t="shared" si="44"/>
        <v>9.5849999999999998E-3</v>
      </c>
      <c r="Y157" s="25"/>
      <c r="Z157" s="25">
        <f t="shared" si="45"/>
        <v>5.0874700000000002E-3</v>
      </c>
      <c r="AA157" s="25">
        <f t="shared" si="46"/>
        <v>0.11716443410000001</v>
      </c>
      <c r="AB157" s="25">
        <v>-4.6999999999999999E-4</v>
      </c>
      <c r="AC157" s="25">
        <f t="shared" si="47"/>
        <v>-2.1499999999999999E-4</v>
      </c>
    </row>
    <row r="158" spans="1:29" s="15" customFormat="1">
      <c r="A158" s="18">
        <v>406</v>
      </c>
      <c r="B158" s="25">
        <v>1.0000000000000001E-5</v>
      </c>
      <c r="C158" s="25">
        <v>4.7600000000000003E-3</v>
      </c>
      <c r="D158" s="25">
        <f t="shared" si="32"/>
        <v>5.0700000000000007E-3</v>
      </c>
      <c r="E158" s="25"/>
      <c r="F158" s="25">
        <f t="shared" si="33"/>
        <v>4.1800000000000006E-3</v>
      </c>
      <c r="G158" s="25">
        <f t="shared" si="34"/>
        <v>9.6265400000000015E-2</v>
      </c>
      <c r="H158" s="25">
        <v>7.43E-3</v>
      </c>
      <c r="I158" s="25">
        <f t="shared" si="35"/>
        <v>7.7400000000000004E-3</v>
      </c>
      <c r="J158" s="25"/>
      <c r="K158" s="25">
        <f t="shared" si="36"/>
        <v>5.0976700000000003E-3</v>
      </c>
      <c r="L158" s="25">
        <f t="shared" si="37"/>
        <v>0.11739934010000001</v>
      </c>
      <c r="M158" s="25">
        <v>5.7800000000000004E-3</v>
      </c>
      <c r="N158" s="25">
        <f t="shared" si="38"/>
        <v>6.0900000000000008E-3</v>
      </c>
      <c r="O158" s="25"/>
      <c r="P158" s="25">
        <f t="shared" si="39"/>
        <v>4.2972800000000005E-3</v>
      </c>
      <c r="Q158" s="25">
        <f t="shared" si="40"/>
        <v>9.8966358400000023E-2</v>
      </c>
      <c r="R158" s="25">
        <v>5.8399999999999997E-3</v>
      </c>
      <c r="S158" s="25">
        <f t="shared" si="41"/>
        <v>6.1500000000000001E-3</v>
      </c>
      <c r="T158" s="25"/>
      <c r="U158" s="25">
        <f t="shared" si="42"/>
        <v>4.24187E-3</v>
      </c>
      <c r="V158" s="25">
        <f t="shared" si="43"/>
        <v>9.7690266100000006E-2</v>
      </c>
      <c r="W158" s="25">
        <v>9.4199999999999996E-3</v>
      </c>
      <c r="X158" s="25">
        <f t="shared" si="44"/>
        <v>9.7299999999999991E-3</v>
      </c>
      <c r="Y158" s="25"/>
      <c r="Z158" s="25">
        <f t="shared" si="45"/>
        <v>5.2324699999999995E-3</v>
      </c>
      <c r="AA158" s="25">
        <f t="shared" si="46"/>
        <v>0.1205037841</v>
      </c>
      <c r="AB158" s="25">
        <v>-6.3000000000000003E-4</v>
      </c>
      <c r="AC158" s="25">
        <f t="shared" si="47"/>
        <v>-3.1E-4</v>
      </c>
    </row>
    <row r="159" spans="1:29" s="15" customFormat="1">
      <c r="A159" s="18">
        <v>407</v>
      </c>
      <c r="B159" s="25">
        <v>-3.0000000000000001E-5</v>
      </c>
      <c r="C159" s="25">
        <v>4.7800000000000004E-3</v>
      </c>
      <c r="D159" s="25">
        <f t="shared" si="32"/>
        <v>5.0750000000000005E-3</v>
      </c>
      <c r="E159" s="25"/>
      <c r="F159" s="25">
        <f t="shared" si="33"/>
        <v>4.1850000000000004E-3</v>
      </c>
      <c r="G159" s="25">
        <f t="shared" si="34"/>
        <v>9.6380550000000009E-2</v>
      </c>
      <c r="H159" s="25">
        <v>7.3299999999999997E-3</v>
      </c>
      <c r="I159" s="25">
        <f t="shared" si="35"/>
        <v>7.6249999999999998E-3</v>
      </c>
      <c r="J159" s="25"/>
      <c r="K159" s="25">
        <f t="shared" si="36"/>
        <v>4.9826699999999998E-3</v>
      </c>
      <c r="L159" s="25">
        <f t="shared" si="37"/>
        <v>0.1147508901</v>
      </c>
      <c r="M159" s="25">
        <v>5.8500000000000002E-3</v>
      </c>
      <c r="N159" s="25">
        <f t="shared" si="38"/>
        <v>6.1450000000000003E-3</v>
      </c>
      <c r="O159" s="25"/>
      <c r="P159" s="25">
        <f t="shared" si="39"/>
        <v>4.35228E-3</v>
      </c>
      <c r="Q159" s="25">
        <f t="shared" si="40"/>
        <v>0.1002330084</v>
      </c>
      <c r="R159" s="25">
        <v>5.6100000000000004E-3</v>
      </c>
      <c r="S159" s="25">
        <f t="shared" si="41"/>
        <v>5.9050000000000005E-3</v>
      </c>
      <c r="T159" s="25"/>
      <c r="U159" s="25">
        <f t="shared" si="42"/>
        <v>3.9968700000000005E-3</v>
      </c>
      <c r="V159" s="25">
        <f t="shared" si="43"/>
        <v>9.2047916100000016E-2</v>
      </c>
      <c r="W159" s="25">
        <v>9.1000000000000004E-3</v>
      </c>
      <c r="X159" s="25">
        <f t="shared" si="44"/>
        <v>9.3950000000000006E-3</v>
      </c>
      <c r="Y159" s="25"/>
      <c r="Z159" s="25">
        <f t="shared" si="45"/>
        <v>4.897470000000001E-3</v>
      </c>
      <c r="AA159" s="25">
        <f t="shared" si="46"/>
        <v>0.11278873410000002</v>
      </c>
      <c r="AB159" s="25">
        <v>-5.5999999999999995E-4</v>
      </c>
      <c r="AC159" s="25">
        <f t="shared" si="47"/>
        <v>-2.9499999999999996E-4</v>
      </c>
    </row>
    <row r="160" spans="1:29" s="15" customFormat="1">
      <c r="A160" s="18">
        <v>408</v>
      </c>
      <c r="B160" s="25">
        <v>1.0000000000000001E-5</v>
      </c>
      <c r="C160" s="25">
        <v>4.7200000000000002E-3</v>
      </c>
      <c r="D160" s="25">
        <f t="shared" si="32"/>
        <v>5.025E-3</v>
      </c>
      <c r="E160" s="25"/>
      <c r="F160" s="25">
        <f t="shared" si="33"/>
        <v>4.1349999999999998E-3</v>
      </c>
      <c r="G160" s="25">
        <f t="shared" si="34"/>
        <v>9.5229049999999996E-2</v>
      </c>
      <c r="H160" s="25">
        <v>7.1700000000000002E-3</v>
      </c>
      <c r="I160" s="25">
        <f t="shared" si="35"/>
        <v>7.4749999999999999E-3</v>
      </c>
      <c r="J160" s="25"/>
      <c r="K160" s="25">
        <f t="shared" si="36"/>
        <v>4.8326699999999998E-3</v>
      </c>
      <c r="L160" s="25">
        <f t="shared" si="37"/>
        <v>0.1112963901</v>
      </c>
      <c r="M160" s="25">
        <v>5.6100000000000004E-3</v>
      </c>
      <c r="N160" s="25">
        <f t="shared" si="38"/>
        <v>5.9150000000000001E-3</v>
      </c>
      <c r="O160" s="25"/>
      <c r="P160" s="25">
        <f t="shared" si="39"/>
        <v>4.1222799999999999E-3</v>
      </c>
      <c r="Q160" s="25">
        <f t="shared" si="40"/>
        <v>9.4936108399999997E-2</v>
      </c>
      <c r="R160" s="25">
        <v>5.8300000000000001E-3</v>
      </c>
      <c r="S160" s="25">
        <f t="shared" si="41"/>
        <v>6.1349999999999998E-3</v>
      </c>
      <c r="T160" s="25"/>
      <c r="U160" s="25">
        <f t="shared" si="42"/>
        <v>4.2268699999999998E-3</v>
      </c>
      <c r="V160" s="25">
        <f t="shared" si="43"/>
        <v>9.7344816099999995E-2</v>
      </c>
      <c r="W160" s="25">
        <v>9.3390000000000001E-3</v>
      </c>
      <c r="X160" s="25">
        <f t="shared" si="44"/>
        <v>9.6439999999999998E-3</v>
      </c>
      <c r="Y160" s="25"/>
      <c r="Z160" s="25">
        <f t="shared" si="45"/>
        <v>5.1464700000000002E-3</v>
      </c>
      <c r="AA160" s="25">
        <f t="shared" si="46"/>
        <v>0.11852320410000002</v>
      </c>
      <c r="AB160" s="25">
        <v>-6.2E-4</v>
      </c>
      <c r="AC160" s="25">
        <f t="shared" si="47"/>
        <v>-3.0499999999999999E-4</v>
      </c>
    </row>
    <row r="161" spans="1:29" s="15" customFormat="1">
      <c r="A161" s="18">
        <v>409</v>
      </c>
      <c r="B161" s="25">
        <v>-1.0000000000000001E-5</v>
      </c>
      <c r="C161" s="25">
        <v>4.6699999999999997E-3</v>
      </c>
      <c r="D161" s="25">
        <f t="shared" si="32"/>
        <v>4.9199999999999999E-3</v>
      </c>
      <c r="E161" s="25"/>
      <c r="F161" s="25">
        <f t="shared" si="33"/>
        <v>4.0299999999999997E-3</v>
      </c>
      <c r="G161" s="25">
        <f t="shared" si="34"/>
        <v>9.2810900000000002E-2</v>
      </c>
      <c r="H161" s="25">
        <v>7.3499999999999998E-3</v>
      </c>
      <c r="I161" s="25">
        <f t="shared" si="35"/>
        <v>7.6E-3</v>
      </c>
      <c r="J161" s="25"/>
      <c r="K161" s="25">
        <f t="shared" si="36"/>
        <v>4.95767E-3</v>
      </c>
      <c r="L161" s="25">
        <f t="shared" si="37"/>
        <v>0.1141751401</v>
      </c>
      <c r="M161" s="25">
        <v>5.8399999999999997E-3</v>
      </c>
      <c r="N161" s="25">
        <f t="shared" si="38"/>
        <v>6.0899999999999999E-3</v>
      </c>
      <c r="O161" s="25"/>
      <c r="P161" s="25">
        <f t="shared" si="39"/>
        <v>4.2972799999999997E-3</v>
      </c>
      <c r="Q161" s="25">
        <f t="shared" si="40"/>
        <v>9.8966358399999996E-2</v>
      </c>
      <c r="R161" s="25">
        <v>5.5300000000000002E-3</v>
      </c>
      <c r="S161" s="25">
        <f t="shared" si="41"/>
        <v>5.7800000000000004E-3</v>
      </c>
      <c r="T161" s="25"/>
      <c r="U161" s="25">
        <f t="shared" si="42"/>
        <v>3.8718700000000003E-3</v>
      </c>
      <c r="V161" s="25">
        <f t="shared" si="43"/>
        <v>8.9169166100000016E-2</v>
      </c>
      <c r="W161" s="25">
        <v>9.129E-3</v>
      </c>
      <c r="X161" s="25">
        <f t="shared" si="44"/>
        <v>9.3790000000000002E-3</v>
      </c>
      <c r="Y161" s="25"/>
      <c r="Z161" s="25">
        <f t="shared" si="45"/>
        <v>4.8814700000000006E-3</v>
      </c>
      <c r="AA161" s="25">
        <f t="shared" si="46"/>
        <v>0.11242025410000002</v>
      </c>
      <c r="AB161" s="25">
        <v>-4.8999999999999998E-4</v>
      </c>
      <c r="AC161" s="25">
        <f t="shared" si="47"/>
        <v>-2.5000000000000001E-4</v>
      </c>
    </row>
    <row r="162" spans="1:29" s="15" customFormat="1">
      <c r="A162" s="18">
        <v>410</v>
      </c>
      <c r="B162" s="25">
        <v>1.9000000000000001E-4</v>
      </c>
      <c r="C162" s="25">
        <v>4.5399999999999998E-3</v>
      </c>
      <c r="D162" s="25">
        <f t="shared" si="32"/>
        <v>4.6899999999999997E-3</v>
      </c>
      <c r="E162" s="25"/>
      <c r="F162" s="25">
        <f t="shared" si="33"/>
        <v>3.7999999999999996E-3</v>
      </c>
      <c r="G162" s="25">
        <f t="shared" si="34"/>
        <v>8.7513999999999995E-2</v>
      </c>
      <c r="H162" s="25">
        <v>7.0600000000000003E-3</v>
      </c>
      <c r="I162" s="25">
        <f t="shared" si="35"/>
        <v>7.2100000000000003E-3</v>
      </c>
      <c r="J162" s="25"/>
      <c r="K162" s="25">
        <f t="shared" si="36"/>
        <v>4.5676700000000002E-3</v>
      </c>
      <c r="L162" s="25">
        <f t="shared" si="37"/>
        <v>0.10519344010000001</v>
      </c>
      <c r="M162" s="25">
        <v>5.5100000000000001E-3</v>
      </c>
      <c r="N162" s="25">
        <f t="shared" si="38"/>
        <v>5.6600000000000001E-3</v>
      </c>
      <c r="O162" s="25"/>
      <c r="P162" s="25">
        <f t="shared" si="39"/>
        <v>3.8672799999999998E-3</v>
      </c>
      <c r="Q162" s="25">
        <f t="shared" si="40"/>
        <v>8.9063458400000003E-2</v>
      </c>
      <c r="R162" s="25">
        <v>5.7299999999999999E-3</v>
      </c>
      <c r="S162" s="25">
        <f t="shared" si="41"/>
        <v>5.8799999999999998E-3</v>
      </c>
      <c r="T162" s="25"/>
      <c r="U162" s="25">
        <f t="shared" si="42"/>
        <v>3.9718699999999997E-3</v>
      </c>
      <c r="V162" s="25">
        <f t="shared" si="43"/>
        <v>9.1472166100000002E-2</v>
      </c>
      <c r="W162" s="25">
        <v>9.3200000000000002E-3</v>
      </c>
      <c r="X162" s="25">
        <f t="shared" si="44"/>
        <v>9.470000000000001E-3</v>
      </c>
      <c r="Y162" s="25"/>
      <c r="Z162" s="25">
        <f t="shared" si="45"/>
        <v>4.9724700000000014E-3</v>
      </c>
      <c r="AA162" s="25">
        <f t="shared" si="46"/>
        <v>0.11451598410000004</v>
      </c>
      <c r="AB162" s="25">
        <v>-4.8999999999999998E-4</v>
      </c>
      <c r="AC162" s="25">
        <f t="shared" si="47"/>
        <v>-1.4999999999999999E-4</v>
      </c>
    </row>
    <row r="163" spans="1:29" s="15" customFormat="1">
      <c r="A163" s="18">
        <v>411</v>
      </c>
      <c r="B163" s="25">
        <v>5.0000000000000002E-5</v>
      </c>
      <c r="C163" s="25">
        <v>4.5599999999999998E-3</v>
      </c>
      <c r="D163" s="25">
        <f t="shared" si="32"/>
        <v>4.8399999999999997E-3</v>
      </c>
      <c r="E163" s="25"/>
      <c r="F163" s="25">
        <f t="shared" si="33"/>
        <v>3.9499999999999995E-3</v>
      </c>
      <c r="G163" s="25">
        <f t="shared" si="34"/>
        <v>9.0968499999999994E-2</v>
      </c>
      <c r="H163" s="25">
        <v>7.2199999999999999E-3</v>
      </c>
      <c r="I163" s="25">
        <f t="shared" si="35"/>
        <v>7.4999999999999997E-3</v>
      </c>
      <c r="J163" s="25"/>
      <c r="K163" s="25">
        <f t="shared" si="36"/>
        <v>4.8576699999999997E-3</v>
      </c>
      <c r="L163" s="25">
        <f t="shared" si="37"/>
        <v>0.1118721401</v>
      </c>
      <c r="M163" s="25">
        <v>5.64E-3</v>
      </c>
      <c r="N163" s="25">
        <f t="shared" si="38"/>
        <v>5.9199999999999999E-3</v>
      </c>
      <c r="O163" s="25"/>
      <c r="P163" s="25">
        <f t="shared" si="39"/>
        <v>4.1272799999999997E-3</v>
      </c>
      <c r="Q163" s="25">
        <f t="shared" si="40"/>
        <v>9.5051258399999991E-2</v>
      </c>
      <c r="R163" s="25">
        <v>5.4099999999999999E-3</v>
      </c>
      <c r="S163" s="25">
        <f t="shared" si="41"/>
        <v>5.6899999999999997E-3</v>
      </c>
      <c r="T163" s="25"/>
      <c r="U163" s="25">
        <f t="shared" si="42"/>
        <v>3.7818699999999997E-3</v>
      </c>
      <c r="V163" s="25">
        <f t="shared" si="43"/>
        <v>8.7096466099999992E-2</v>
      </c>
      <c r="W163" s="25">
        <v>8.9800000000000001E-3</v>
      </c>
      <c r="X163" s="25">
        <f t="shared" si="44"/>
        <v>9.2600000000000009E-3</v>
      </c>
      <c r="Y163" s="25"/>
      <c r="Z163" s="25">
        <f t="shared" si="45"/>
        <v>4.7624700000000013E-3</v>
      </c>
      <c r="AA163" s="25">
        <f t="shared" si="46"/>
        <v>0.10967968410000004</v>
      </c>
      <c r="AB163" s="25">
        <v>-6.0999999999999997E-4</v>
      </c>
      <c r="AC163" s="25">
        <f t="shared" si="47"/>
        <v>-2.7999999999999998E-4</v>
      </c>
    </row>
    <row r="164" spans="1:29" s="15" customFormat="1">
      <c r="A164" s="18">
        <v>412</v>
      </c>
      <c r="B164" s="25">
        <v>1.8000000000000001E-4</v>
      </c>
      <c r="C164" s="25">
        <v>4.5799999999999999E-3</v>
      </c>
      <c r="D164" s="25">
        <f t="shared" si="32"/>
        <v>4.705E-3</v>
      </c>
      <c r="E164" s="25"/>
      <c r="F164" s="25">
        <f t="shared" si="33"/>
        <v>3.8149999999999998E-3</v>
      </c>
      <c r="G164" s="25">
        <f t="shared" si="34"/>
        <v>8.7859450000000006E-2</v>
      </c>
      <c r="H164" s="25">
        <v>6.8799999999999998E-3</v>
      </c>
      <c r="I164" s="25">
        <f t="shared" si="35"/>
        <v>7.0049999999999999E-3</v>
      </c>
      <c r="J164" s="25"/>
      <c r="K164" s="25">
        <f t="shared" si="36"/>
        <v>4.3626699999999999E-3</v>
      </c>
      <c r="L164" s="25">
        <f t="shared" si="37"/>
        <v>0.1004722901</v>
      </c>
      <c r="M164" s="25">
        <v>5.3899999999999998E-3</v>
      </c>
      <c r="N164" s="25">
        <f t="shared" si="38"/>
        <v>5.5149999999999999E-3</v>
      </c>
      <c r="O164" s="25"/>
      <c r="P164" s="25">
        <f t="shared" si="39"/>
        <v>3.7222799999999997E-3</v>
      </c>
      <c r="Q164" s="25">
        <f t="shared" si="40"/>
        <v>8.5724108399999999E-2</v>
      </c>
      <c r="R164" s="25">
        <v>5.6499999999999996E-3</v>
      </c>
      <c r="S164" s="25">
        <f t="shared" si="41"/>
        <v>5.7749999999999998E-3</v>
      </c>
      <c r="T164" s="25"/>
      <c r="U164" s="25">
        <f t="shared" si="42"/>
        <v>3.8668699999999997E-3</v>
      </c>
      <c r="V164" s="25">
        <f t="shared" si="43"/>
        <v>8.9054016099999994E-2</v>
      </c>
      <c r="W164" s="25">
        <v>9.1999999999999998E-3</v>
      </c>
      <c r="X164" s="25">
        <f t="shared" si="44"/>
        <v>9.325E-3</v>
      </c>
      <c r="Y164" s="25"/>
      <c r="Z164" s="25">
        <f t="shared" si="45"/>
        <v>4.8274700000000004E-3</v>
      </c>
      <c r="AA164" s="25">
        <f t="shared" si="46"/>
        <v>0.11117663410000002</v>
      </c>
      <c r="AB164" s="25">
        <v>-4.2999999999999999E-4</v>
      </c>
      <c r="AC164" s="25">
        <f t="shared" si="47"/>
        <v>-1.25E-4</v>
      </c>
    </row>
    <row r="165" spans="1:29" s="15" customFormat="1">
      <c r="A165" s="18">
        <v>413</v>
      </c>
      <c r="B165" s="25">
        <v>5.0000000000000002E-5</v>
      </c>
      <c r="C165" s="25">
        <v>4.4400000000000004E-3</v>
      </c>
      <c r="D165" s="25">
        <f t="shared" si="32"/>
        <v>4.6800000000000001E-3</v>
      </c>
      <c r="E165" s="25"/>
      <c r="F165" s="25">
        <f t="shared" si="33"/>
        <v>3.79E-3</v>
      </c>
      <c r="G165" s="25">
        <f t="shared" si="34"/>
        <v>8.7283700000000006E-2</v>
      </c>
      <c r="H165" s="25">
        <v>7.0400000000000003E-3</v>
      </c>
      <c r="I165" s="25">
        <f t="shared" si="35"/>
        <v>7.28E-3</v>
      </c>
      <c r="J165" s="25"/>
      <c r="K165" s="25">
        <f t="shared" si="36"/>
        <v>4.63767E-3</v>
      </c>
      <c r="L165" s="25">
        <f t="shared" si="37"/>
        <v>0.1068055401</v>
      </c>
      <c r="M165" s="25">
        <v>5.5799999999999999E-3</v>
      </c>
      <c r="N165" s="25">
        <f t="shared" si="38"/>
        <v>5.8199999999999997E-3</v>
      </c>
      <c r="O165" s="25"/>
      <c r="P165" s="25">
        <f t="shared" si="39"/>
        <v>4.0272799999999994E-3</v>
      </c>
      <c r="Q165" s="25">
        <f t="shared" si="40"/>
        <v>9.2748258399999992E-2</v>
      </c>
      <c r="R165" s="25">
        <v>5.4099999999999999E-3</v>
      </c>
      <c r="S165" s="25">
        <f t="shared" si="41"/>
        <v>5.6499999999999996E-3</v>
      </c>
      <c r="T165" s="25"/>
      <c r="U165" s="25">
        <f t="shared" si="42"/>
        <v>3.7418699999999996E-3</v>
      </c>
      <c r="V165" s="25">
        <f t="shared" si="43"/>
        <v>8.6175266099999995E-2</v>
      </c>
      <c r="W165" s="25">
        <v>8.9899999999999997E-3</v>
      </c>
      <c r="X165" s="25">
        <f t="shared" si="44"/>
        <v>9.2300000000000004E-3</v>
      </c>
      <c r="Y165" s="25"/>
      <c r="Z165" s="25">
        <f t="shared" si="45"/>
        <v>4.7324700000000008E-3</v>
      </c>
      <c r="AA165" s="25">
        <f t="shared" si="46"/>
        <v>0.10898878410000003</v>
      </c>
      <c r="AB165" s="25">
        <v>-5.2999999999999998E-4</v>
      </c>
      <c r="AC165" s="25">
        <f t="shared" si="47"/>
        <v>-2.3999999999999998E-4</v>
      </c>
    </row>
    <row r="166" spans="1:29" s="15" customFormat="1">
      <c r="A166" s="18">
        <v>414</v>
      </c>
      <c r="B166" s="25">
        <v>6.0000000000000002E-5</v>
      </c>
      <c r="C166" s="25">
        <v>4.45E-3</v>
      </c>
      <c r="D166" s="25">
        <f t="shared" si="32"/>
        <v>4.7000000000000002E-3</v>
      </c>
      <c r="E166" s="25"/>
      <c r="F166" s="25">
        <f t="shared" si="33"/>
        <v>3.81E-3</v>
      </c>
      <c r="G166" s="25">
        <f t="shared" si="34"/>
        <v>8.7744300000000011E-2</v>
      </c>
      <c r="H166" s="25">
        <v>6.7999999999999996E-3</v>
      </c>
      <c r="I166" s="25">
        <f t="shared" si="35"/>
        <v>7.0499999999999998E-3</v>
      </c>
      <c r="J166" s="25"/>
      <c r="K166" s="25">
        <f t="shared" si="36"/>
        <v>4.4076699999999998E-3</v>
      </c>
      <c r="L166" s="25">
        <f t="shared" si="37"/>
        <v>0.10150864010000001</v>
      </c>
      <c r="M166" s="25">
        <v>5.3299999999999997E-3</v>
      </c>
      <c r="N166" s="25">
        <f t="shared" si="38"/>
        <v>5.5799999999999999E-3</v>
      </c>
      <c r="O166" s="25"/>
      <c r="P166" s="25">
        <f t="shared" si="39"/>
        <v>3.7872799999999996E-3</v>
      </c>
      <c r="Q166" s="25">
        <f t="shared" si="40"/>
        <v>8.7221058399999996E-2</v>
      </c>
      <c r="R166" s="25">
        <v>5.4200000000000003E-3</v>
      </c>
      <c r="S166" s="25">
        <f t="shared" si="41"/>
        <v>5.6700000000000006E-3</v>
      </c>
      <c r="T166" s="25"/>
      <c r="U166" s="25">
        <f t="shared" si="42"/>
        <v>3.7618700000000005E-3</v>
      </c>
      <c r="V166" s="25">
        <f t="shared" si="43"/>
        <v>8.6635866100000014E-2</v>
      </c>
      <c r="W166" s="25">
        <v>9.0299999999999998E-3</v>
      </c>
      <c r="X166" s="25">
        <f t="shared" si="44"/>
        <v>9.2800000000000001E-3</v>
      </c>
      <c r="Y166" s="25"/>
      <c r="Z166" s="25">
        <f t="shared" si="45"/>
        <v>4.7824700000000005E-3</v>
      </c>
      <c r="AA166" s="25">
        <f t="shared" si="46"/>
        <v>0.11014028410000001</v>
      </c>
      <c r="AB166" s="25">
        <v>-5.5999999999999995E-4</v>
      </c>
      <c r="AC166" s="25">
        <f t="shared" si="47"/>
        <v>-2.4999999999999995E-4</v>
      </c>
    </row>
    <row r="167" spans="1:29" s="15" customFormat="1">
      <c r="A167" s="18">
        <v>415</v>
      </c>
      <c r="B167" s="25">
        <v>1.0000000000000001E-5</v>
      </c>
      <c r="C167" s="25">
        <v>4.3800000000000002E-3</v>
      </c>
      <c r="D167" s="25">
        <f t="shared" si="32"/>
        <v>4.6800000000000001E-3</v>
      </c>
      <c r="E167" s="25"/>
      <c r="F167" s="25">
        <f t="shared" si="33"/>
        <v>3.79E-3</v>
      </c>
      <c r="G167" s="25">
        <f t="shared" si="34"/>
        <v>8.7283700000000006E-2</v>
      </c>
      <c r="H167" s="25">
        <v>6.9699999999999996E-3</v>
      </c>
      <c r="I167" s="25">
        <f t="shared" si="35"/>
        <v>7.2699999999999996E-3</v>
      </c>
      <c r="J167" s="25"/>
      <c r="K167" s="25">
        <f t="shared" si="36"/>
        <v>4.6276699999999995E-3</v>
      </c>
      <c r="L167" s="25">
        <f t="shared" si="37"/>
        <v>0.1065752401</v>
      </c>
      <c r="M167" s="25">
        <v>5.5599999999999998E-3</v>
      </c>
      <c r="N167" s="25">
        <f t="shared" si="38"/>
        <v>5.8599999999999998E-3</v>
      </c>
      <c r="O167" s="25"/>
      <c r="P167" s="25">
        <f t="shared" si="39"/>
        <v>4.0672799999999995E-3</v>
      </c>
      <c r="Q167" s="25">
        <f t="shared" si="40"/>
        <v>9.3669458399999989E-2</v>
      </c>
      <c r="R167" s="25">
        <v>5.3499999999999997E-3</v>
      </c>
      <c r="S167" s="25">
        <f t="shared" si="41"/>
        <v>5.6499999999999996E-3</v>
      </c>
      <c r="T167" s="25"/>
      <c r="U167" s="25">
        <f t="shared" si="42"/>
        <v>3.7418699999999996E-3</v>
      </c>
      <c r="V167" s="25">
        <f t="shared" si="43"/>
        <v>8.6175266099999995E-2</v>
      </c>
      <c r="W167" s="25">
        <v>8.77E-3</v>
      </c>
      <c r="X167" s="25">
        <f t="shared" si="44"/>
        <v>9.0699999999999999E-3</v>
      </c>
      <c r="Y167" s="25"/>
      <c r="Z167" s="25">
        <f t="shared" si="45"/>
        <v>4.5724700000000004E-3</v>
      </c>
      <c r="AA167" s="25">
        <f t="shared" si="46"/>
        <v>0.10530398410000001</v>
      </c>
      <c r="AB167" s="25">
        <v>-6.0999999999999997E-4</v>
      </c>
      <c r="AC167" s="25">
        <f t="shared" si="47"/>
        <v>-2.9999999999999997E-4</v>
      </c>
    </row>
    <row r="168" spans="1:29" s="15" customFormat="1">
      <c r="A168" s="18">
        <v>416</v>
      </c>
      <c r="B168" s="25">
        <v>1.3999999999999999E-4</v>
      </c>
      <c r="C168" s="25">
        <v>4.3499999999999997E-3</v>
      </c>
      <c r="D168" s="25">
        <f t="shared" si="32"/>
        <v>4.4749999999999998E-3</v>
      </c>
      <c r="E168" s="25"/>
      <c r="F168" s="25">
        <f t="shared" si="33"/>
        <v>3.5849999999999996E-3</v>
      </c>
      <c r="G168" s="25">
        <f t="shared" si="34"/>
        <v>8.2562549999999998E-2</v>
      </c>
      <c r="H168" s="25">
        <v>6.7000000000000002E-3</v>
      </c>
      <c r="I168" s="25">
        <f t="shared" si="35"/>
        <v>6.8250000000000003E-3</v>
      </c>
      <c r="J168" s="25"/>
      <c r="K168" s="25">
        <f t="shared" si="36"/>
        <v>4.1826700000000003E-3</v>
      </c>
      <c r="L168" s="25">
        <f t="shared" si="37"/>
        <v>9.6326890100000007E-2</v>
      </c>
      <c r="M168" s="25">
        <v>5.2599999999999999E-3</v>
      </c>
      <c r="N168" s="25">
        <f t="shared" si="38"/>
        <v>5.385E-3</v>
      </c>
      <c r="O168" s="25"/>
      <c r="P168" s="25">
        <f t="shared" si="39"/>
        <v>3.5922799999999998E-3</v>
      </c>
      <c r="Q168" s="25">
        <f t="shared" si="40"/>
        <v>8.2730208400000005E-2</v>
      </c>
      <c r="R168" s="25">
        <v>5.4099999999999999E-3</v>
      </c>
      <c r="S168" s="25">
        <f t="shared" si="41"/>
        <v>5.535E-3</v>
      </c>
      <c r="T168" s="25"/>
      <c r="U168" s="25">
        <f t="shared" si="42"/>
        <v>3.6268699999999999E-3</v>
      </c>
      <c r="V168" s="25">
        <f t="shared" si="43"/>
        <v>8.3526816099999998E-2</v>
      </c>
      <c r="W168" s="25">
        <v>8.8800000000000007E-3</v>
      </c>
      <c r="X168" s="25">
        <f t="shared" si="44"/>
        <v>9.0050000000000009E-3</v>
      </c>
      <c r="Y168" s="25"/>
      <c r="Z168" s="25">
        <f t="shared" si="45"/>
        <v>4.5074700000000013E-3</v>
      </c>
      <c r="AA168" s="25">
        <f t="shared" si="46"/>
        <v>0.10380703410000003</v>
      </c>
      <c r="AB168" s="25">
        <v>-3.8999999999999999E-4</v>
      </c>
      <c r="AC168" s="25">
        <f t="shared" si="47"/>
        <v>-1.25E-4</v>
      </c>
    </row>
    <row r="169" spans="1:29" s="15" customFormat="1">
      <c r="A169" s="18">
        <v>417</v>
      </c>
      <c r="B169" s="25">
        <v>5.0000000000000002E-5</v>
      </c>
      <c r="C169" s="25">
        <v>4.3899999999999998E-3</v>
      </c>
      <c r="D169" s="25">
        <f t="shared" si="32"/>
        <v>4.64E-3</v>
      </c>
      <c r="E169" s="25"/>
      <c r="F169" s="25">
        <f t="shared" si="33"/>
        <v>3.7499999999999999E-3</v>
      </c>
      <c r="G169" s="25">
        <f t="shared" si="34"/>
        <v>8.6362499999999995E-2</v>
      </c>
      <c r="H169" s="25">
        <v>6.8100000000000001E-3</v>
      </c>
      <c r="I169" s="25">
        <f t="shared" si="35"/>
        <v>7.0600000000000003E-3</v>
      </c>
      <c r="J169" s="25"/>
      <c r="K169" s="25">
        <f t="shared" si="36"/>
        <v>4.4176700000000003E-3</v>
      </c>
      <c r="L169" s="25">
        <f t="shared" si="37"/>
        <v>0.10173894010000001</v>
      </c>
      <c r="M169" s="25">
        <v>5.47E-3</v>
      </c>
      <c r="N169" s="25">
        <f t="shared" si="38"/>
        <v>5.7200000000000003E-3</v>
      </c>
      <c r="O169" s="25"/>
      <c r="P169" s="25">
        <f t="shared" si="39"/>
        <v>3.92728E-3</v>
      </c>
      <c r="Q169" s="25">
        <f t="shared" si="40"/>
        <v>9.0445258400000006E-2</v>
      </c>
      <c r="R169" s="25">
        <v>5.2900000000000004E-3</v>
      </c>
      <c r="S169" s="25">
        <f t="shared" si="41"/>
        <v>5.5400000000000007E-3</v>
      </c>
      <c r="T169" s="25"/>
      <c r="U169" s="25">
        <f t="shared" si="42"/>
        <v>3.6318700000000006E-3</v>
      </c>
      <c r="V169" s="25">
        <f t="shared" si="43"/>
        <v>8.364196610000002E-2</v>
      </c>
      <c r="W169" s="25">
        <v>8.7799999999999996E-3</v>
      </c>
      <c r="X169" s="25">
        <f t="shared" si="44"/>
        <v>9.0299999999999998E-3</v>
      </c>
      <c r="Y169" s="25"/>
      <c r="Z169" s="25">
        <f t="shared" si="45"/>
        <v>4.5324700000000002E-3</v>
      </c>
      <c r="AA169" s="25">
        <f t="shared" si="46"/>
        <v>0.10438278410000001</v>
      </c>
      <c r="AB169" s="25">
        <v>-5.5000000000000003E-4</v>
      </c>
      <c r="AC169" s="25">
        <f t="shared" si="47"/>
        <v>-2.5000000000000001E-4</v>
      </c>
    </row>
    <row r="170" spans="1:29" s="15" customFormat="1">
      <c r="A170" s="18">
        <v>418</v>
      </c>
      <c r="B170" s="25">
        <v>1.4999999999999999E-4</v>
      </c>
      <c r="C170" s="25">
        <v>4.2399999999999998E-3</v>
      </c>
      <c r="D170" s="25">
        <f t="shared" si="32"/>
        <v>4.4349999999999997E-3</v>
      </c>
      <c r="E170" s="25"/>
      <c r="F170" s="25">
        <f t="shared" si="33"/>
        <v>3.5449999999999995E-3</v>
      </c>
      <c r="G170" s="25">
        <f t="shared" si="34"/>
        <v>8.1641349999999988E-2</v>
      </c>
      <c r="H170" s="25">
        <v>6.5599999999999999E-3</v>
      </c>
      <c r="I170" s="25">
        <f t="shared" si="35"/>
        <v>6.7549999999999997E-3</v>
      </c>
      <c r="J170" s="25"/>
      <c r="K170" s="25">
        <f t="shared" si="36"/>
        <v>4.1126699999999997E-3</v>
      </c>
      <c r="L170" s="25">
        <f t="shared" si="37"/>
        <v>9.4714790100000001E-2</v>
      </c>
      <c r="M170" s="25">
        <v>5.11E-3</v>
      </c>
      <c r="N170" s="25">
        <f t="shared" si="38"/>
        <v>5.3049999999999998E-3</v>
      </c>
      <c r="O170" s="25"/>
      <c r="P170" s="25">
        <f t="shared" si="39"/>
        <v>3.5122799999999996E-3</v>
      </c>
      <c r="Q170" s="25">
        <f t="shared" si="40"/>
        <v>8.0887808399999997E-2</v>
      </c>
      <c r="R170" s="25">
        <v>5.1799999999999997E-3</v>
      </c>
      <c r="S170" s="25">
        <f t="shared" si="41"/>
        <v>5.3749999999999996E-3</v>
      </c>
      <c r="T170" s="25"/>
      <c r="U170" s="25">
        <f t="shared" si="42"/>
        <v>3.4668699999999995E-3</v>
      </c>
      <c r="V170" s="25">
        <f t="shared" si="43"/>
        <v>7.9842016099999996E-2</v>
      </c>
      <c r="W170" s="25">
        <v>8.659E-3</v>
      </c>
      <c r="X170" s="25">
        <f t="shared" si="44"/>
        <v>8.8540000000000008E-3</v>
      </c>
      <c r="Y170" s="25"/>
      <c r="Z170" s="25">
        <f t="shared" si="45"/>
        <v>4.3564700000000012E-3</v>
      </c>
      <c r="AA170" s="25">
        <f t="shared" si="46"/>
        <v>0.10032950410000004</v>
      </c>
      <c r="AB170" s="25">
        <v>-5.4000000000000001E-4</v>
      </c>
      <c r="AC170" s="25">
        <f t="shared" si="47"/>
        <v>-1.9500000000000002E-4</v>
      </c>
    </row>
    <row r="171" spans="1:29" s="15" customFormat="1">
      <c r="A171" s="18">
        <v>419</v>
      </c>
      <c r="B171" s="25">
        <v>-4.0000000000000003E-5</v>
      </c>
      <c r="C171" s="25">
        <v>4.1700000000000001E-3</v>
      </c>
      <c r="D171" s="25">
        <f t="shared" si="32"/>
        <v>4.5100000000000001E-3</v>
      </c>
      <c r="E171" s="25"/>
      <c r="F171" s="25">
        <f t="shared" si="33"/>
        <v>3.62E-3</v>
      </c>
      <c r="G171" s="25">
        <f t="shared" si="34"/>
        <v>8.3368600000000001E-2</v>
      </c>
      <c r="H171" s="25">
        <v>6.7400000000000003E-3</v>
      </c>
      <c r="I171" s="25">
        <f t="shared" si="35"/>
        <v>7.0800000000000004E-3</v>
      </c>
      <c r="J171" s="25"/>
      <c r="K171" s="25">
        <f t="shared" si="36"/>
        <v>4.4376700000000003E-3</v>
      </c>
      <c r="L171" s="25">
        <f t="shared" si="37"/>
        <v>0.10219954010000001</v>
      </c>
      <c r="M171" s="25">
        <v>5.3400000000000001E-3</v>
      </c>
      <c r="N171" s="25">
        <f t="shared" si="38"/>
        <v>5.6800000000000002E-3</v>
      </c>
      <c r="O171" s="25"/>
      <c r="P171" s="25">
        <f t="shared" si="39"/>
        <v>3.8872799999999999E-3</v>
      </c>
      <c r="Q171" s="25">
        <f t="shared" si="40"/>
        <v>8.9524058400000009E-2</v>
      </c>
      <c r="R171" s="25">
        <v>5.11E-3</v>
      </c>
      <c r="S171" s="25">
        <f t="shared" si="41"/>
        <v>5.45E-3</v>
      </c>
      <c r="T171" s="25"/>
      <c r="U171" s="25">
        <f t="shared" si="42"/>
        <v>3.5418699999999999E-3</v>
      </c>
      <c r="V171" s="25">
        <f t="shared" si="43"/>
        <v>8.1569266099999996E-2</v>
      </c>
      <c r="W171" s="25">
        <v>8.6800000000000002E-3</v>
      </c>
      <c r="X171" s="25">
        <f t="shared" si="44"/>
        <v>9.0200000000000002E-3</v>
      </c>
      <c r="Y171" s="25"/>
      <c r="Z171" s="25">
        <f t="shared" si="45"/>
        <v>4.5224700000000007E-3</v>
      </c>
      <c r="AA171" s="25">
        <f t="shared" si="46"/>
        <v>0.10415248410000003</v>
      </c>
      <c r="AB171" s="25">
        <v>-6.4000000000000005E-4</v>
      </c>
      <c r="AC171" s="25">
        <f t="shared" si="47"/>
        <v>-3.4000000000000002E-4</v>
      </c>
    </row>
    <row r="172" spans="1:29" s="15" customFormat="1">
      <c r="A172" s="18">
        <v>420</v>
      </c>
      <c r="B172" s="25">
        <v>2.0000000000000002E-5</v>
      </c>
      <c r="C172" s="25">
        <v>4.1200000000000004E-3</v>
      </c>
      <c r="D172" s="25">
        <f t="shared" si="32"/>
        <v>4.4600000000000004E-3</v>
      </c>
      <c r="E172" s="25"/>
      <c r="F172" s="25">
        <f t="shared" si="33"/>
        <v>3.5700000000000003E-3</v>
      </c>
      <c r="G172" s="25">
        <f t="shared" si="34"/>
        <v>8.2217100000000015E-2</v>
      </c>
      <c r="H172" s="25">
        <v>6.5199999999999998E-3</v>
      </c>
      <c r="I172" s="25">
        <f t="shared" si="35"/>
        <v>6.8599999999999998E-3</v>
      </c>
      <c r="J172" s="25"/>
      <c r="K172" s="25">
        <f t="shared" si="36"/>
        <v>4.2176699999999998E-3</v>
      </c>
      <c r="L172" s="25">
        <f t="shared" si="37"/>
        <v>9.7132940099999995E-2</v>
      </c>
      <c r="M172" s="25">
        <v>5.0800000000000003E-3</v>
      </c>
      <c r="N172" s="25">
        <f t="shared" si="38"/>
        <v>5.4200000000000003E-3</v>
      </c>
      <c r="O172" s="25"/>
      <c r="P172" s="25">
        <f t="shared" si="39"/>
        <v>3.6272800000000001E-3</v>
      </c>
      <c r="Q172" s="25">
        <f t="shared" si="40"/>
        <v>8.3536258400000007E-2</v>
      </c>
      <c r="R172" s="25">
        <v>5.1200000000000004E-3</v>
      </c>
      <c r="S172" s="25">
        <f t="shared" si="41"/>
        <v>5.4600000000000004E-3</v>
      </c>
      <c r="T172" s="25"/>
      <c r="U172" s="25">
        <f t="shared" si="42"/>
        <v>3.5518700000000004E-3</v>
      </c>
      <c r="V172" s="25">
        <f t="shared" si="43"/>
        <v>8.1799566100000012E-2</v>
      </c>
      <c r="W172" s="25">
        <v>8.7299999999999999E-3</v>
      </c>
      <c r="X172" s="25">
        <f t="shared" si="44"/>
        <v>9.0699999999999999E-3</v>
      </c>
      <c r="Y172" s="25"/>
      <c r="Z172" s="25">
        <f t="shared" si="45"/>
        <v>4.5724700000000004E-3</v>
      </c>
      <c r="AA172" s="25">
        <f t="shared" si="46"/>
        <v>0.10530398410000001</v>
      </c>
      <c r="AB172" s="25">
        <v>-6.9999999999999999E-4</v>
      </c>
      <c r="AC172" s="25">
        <f t="shared" si="47"/>
        <v>-3.3999999999999997E-4</v>
      </c>
    </row>
    <row r="173" spans="1:29" s="15" customFormat="1">
      <c r="A173" s="18">
        <v>421</v>
      </c>
      <c r="B173" s="25">
        <v>-4.0000000000000003E-5</v>
      </c>
      <c r="C173" s="25">
        <v>4.0000000000000001E-3</v>
      </c>
      <c r="D173" s="25">
        <f t="shared" si="32"/>
        <v>4.3350000000000003E-3</v>
      </c>
      <c r="E173" s="25"/>
      <c r="F173" s="25">
        <f t="shared" si="33"/>
        <v>3.4450000000000001E-3</v>
      </c>
      <c r="G173" s="25">
        <f t="shared" si="34"/>
        <v>7.9338350000000002E-2</v>
      </c>
      <c r="H173" s="25">
        <v>6.5300000000000002E-3</v>
      </c>
      <c r="I173" s="25">
        <f t="shared" si="35"/>
        <v>6.8650000000000004E-3</v>
      </c>
      <c r="J173" s="25"/>
      <c r="K173" s="25">
        <f t="shared" si="36"/>
        <v>4.2226700000000004E-3</v>
      </c>
      <c r="L173" s="25">
        <f t="shared" si="37"/>
        <v>9.7248090100000018E-2</v>
      </c>
      <c r="M173" s="25">
        <v>5.0099999999999997E-3</v>
      </c>
      <c r="N173" s="25">
        <f t="shared" si="38"/>
        <v>5.3449999999999999E-3</v>
      </c>
      <c r="O173" s="25"/>
      <c r="P173" s="25">
        <f t="shared" si="39"/>
        <v>3.5522799999999997E-3</v>
      </c>
      <c r="Q173" s="25">
        <f t="shared" si="40"/>
        <v>8.1809008399999994E-2</v>
      </c>
      <c r="R173" s="25">
        <v>4.9199999999999999E-3</v>
      </c>
      <c r="S173" s="25">
        <f t="shared" si="41"/>
        <v>5.2550000000000001E-3</v>
      </c>
      <c r="T173" s="25"/>
      <c r="U173" s="25">
        <f t="shared" si="42"/>
        <v>3.3468700000000001E-3</v>
      </c>
      <c r="V173" s="25">
        <f t="shared" si="43"/>
        <v>7.7078416100000005E-2</v>
      </c>
      <c r="W173" s="25">
        <v>8.4799999999999997E-3</v>
      </c>
      <c r="X173" s="25">
        <f t="shared" si="44"/>
        <v>8.8149999999999999E-3</v>
      </c>
      <c r="Y173" s="25"/>
      <c r="Z173" s="25">
        <f t="shared" si="45"/>
        <v>4.3174700000000003E-3</v>
      </c>
      <c r="AA173" s="25">
        <f t="shared" si="46"/>
        <v>9.9431334100000018E-2</v>
      </c>
      <c r="AB173" s="25">
        <v>-6.3000000000000003E-4</v>
      </c>
      <c r="AC173" s="25">
        <f t="shared" si="47"/>
        <v>-3.3500000000000001E-4</v>
      </c>
    </row>
    <row r="174" spans="1:29" s="15" customFormat="1">
      <c r="A174" s="18">
        <v>422</v>
      </c>
      <c r="B174" s="25">
        <v>6.8999999999999997E-5</v>
      </c>
      <c r="C174" s="25">
        <v>4.0600000000000002E-3</v>
      </c>
      <c r="D174" s="25">
        <f t="shared" si="32"/>
        <v>4.3305000000000001E-3</v>
      </c>
      <c r="E174" s="25"/>
      <c r="F174" s="25">
        <f t="shared" si="33"/>
        <v>3.4405E-3</v>
      </c>
      <c r="G174" s="25">
        <f t="shared" si="34"/>
        <v>7.9234714999999997E-2</v>
      </c>
      <c r="H174" s="25">
        <v>6.5100000000000002E-3</v>
      </c>
      <c r="I174" s="25">
        <f t="shared" si="35"/>
        <v>6.7805000000000001E-3</v>
      </c>
      <c r="J174" s="25"/>
      <c r="K174" s="25">
        <f t="shared" si="36"/>
        <v>4.13817E-3</v>
      </c>
      <c r="L174" s="25">
        <f t="shared" si="37"/>
        <v>9.5302055100000005E-2</v>
      </c>
      <c r="M174" s="25">
        <v>5.0499999999999998E-3</v>
      </c>
      <c r="N174" s="25">
        <f t="shared" si="38"/>
        <v>5.3204999999999997E-3</v>
      </c>
      <c r="O174" s="25"/>
      <c r="P174" s="25">
        <f t="shared" si="39"/>
        <v>3.5277799999999995E-3</v>
      </c>
      <c r="Q174" s="25">
        <f t="shared" si="40"/>
        <v>8.1244773399999998E-2</v>
      </c>
      <c r="R174" s="25">
        <v>5.0200000000000002E-3</v>
      </c>
      <c r="S174" s="25">
        <f t="shared" si="41"/>
        <v>5.2905000000000001E-3</v>
      </c>
      <c r="T174" s="25"/>
      <c r="U174" s="25">
        <f t="shared" si="42"/>
        <v>3.38237E-3</v>
      </c>
      <c r="V174" s="25">
        <f t="shared" si="43"/>
        <v>7.7895981099999997E-2</v>
      </c>
      <c r="W174" s="25">
        <v>8.6499999999999997E-3</v>
      </c>
      <c r="X174" s="25">
        <f t="shared" si="44"/>
        <v>8.9204999999999996E-3</v>
      </c>
      <c r="Y174" s="25"/>
      <c r="Z174" s="25">
        <f t="shared" si="45"/>
        <v>4.42297E-3</v>
      </c>
      <c r="AA174" s="25">
        <f t="shared" si="46"/>
        <v>0.1018609991</v>
      </c>
      <c r="AB174" s="25">
        <v>-6.0999999999999997E-4</v>
      </c>
      <c r="AC174" s="25">
        <f t="shared" si="47"/>
        <v>-2.7050000000000002E-4</v>
      </c>
    </row>
    <row r="175" spans="1:29" s="15" customFormat="1">
      <c r="A175" s="18">
        <v>423</v>
      </c>
      <c r="B175" s="25">
        <v>6.8999999999999997E-5</v>
      </c>
      <c r="C175" s="25">
        <v>3.9500000000000004E-3</v>
      </c>
      <c r="D175" s="25">
        <f t="shared" si="32"/>
        <v>4.1755000000000004E-3</v>
      </c>
      <c r="E175" s="25"/>
      <c r="F175" s="25">
        <f t="shared" si="33"/>
        <v>3.2855000000000002E-3</v>
      </c>
      <c r="G175" s="25">
        <f t="shared" si="34"/>
        <v>7.5665065000000004E-2</v>
      </c>
      <c r="H175" s="25">
        <v>6.5399999999999998E-3</v>
      </c>
      <c r="I175" s="25">
        <f t="shared" si="35"/>
        <v>6.7654999999999998E-3</v>
      </c>
      <c r="J175" s="25"/>
      <c r="K175" s="25">
        <f t="shared" si="36"/>
        <v>4.1231699999999998E-3</v>
      </c>
      <c r="L175" s="25">
        <f t="shared" si="37"/>
        <v>9.4956605099999994E-2</v>
      </c>
      <c r="M175" s="25">
        <v>5.0299999999999997E-3</v>
      </c>
      <c r="N175" s="25">
        <f t="shared" si="38"/>
        <v>5.2554999999999998E-3</v>
      </c>
      <c r="O175" s="25"/>
      <c r="P175" s="25">
        <f t="shared" si="39"/>
        <v>3.4627799999999995E-3</v>
      </c>
      <c r="Q175" s="25">
        <f t="shared" si="40"/>
        <v>7.9747823399999987E-2</v>
      </c>
      <c r="R175" s="25">
        <v>4.9399999999999999E-3</v>
      </c>
      <c r="S175" s="25">
        <f t="shared" si="41"/>
        <v>5.1655E-3</v>
      </c>
      <c r="T175" s="25"/>
      <c r="U175" s="25">
        <f t="shared" si="42"/>
        <v>3.2573699999999999E-3</v>
      </c>
      <c r="V175" s="25">
        <f t="shared" si="43"/>
        <v>7.5017231099999998E-2</v>
      </c>
      <c r="W175" s="25">
        <v>8.5100000000000002E-3</v>
      </c>
      <c r="X175" s="25">
        <f t="shared" si="44"/>
        <v>8.7355000000000002E-3</v>
      </c>
      <c r="Y175" s="25"/>
      <c r="Z175" s="25">
        <f t="shared" si="45"/>
        <v>4.2379700000000006E-3</v>
      </c>
      <c r="AA175" s="25">
        <f t="shared" si="46"/>
        <v>9.7600449100000014E-2</v>
      </c>
      <c r="AB175" s="25">
        <v>-5.1999999999999995E-4</v>
      </c>
      <c r="AC175" s="25">
        <f t="shared" si="47"/>
        <v>-2.2549999999999998E-4</v>
      </c>
    </row>
    <row r="176" spans="1:29" s="15" customFormat="1">
      <c r="A176" s="18">
        <v>424</v>
      </c>
      <c r="B176" s="25">
        <v>-2.0000000000000002E-5</v>
      </c>
      <c r="C176" s="25">
        <v>3.9300000000000003E-3</v>
      </c>
      <c r="D176" s="25">
        <f t="shared" si="32"/>
        <v>4.3150000000000003E-3</v>
      </c>
      <c r="E176" s="25"/>
      <c r="F176" s="25">
        <f t="shared" si="33"/>
        <v>3.4250000000000001E-3</v>
      </c>
      <c r="G176" s="25">
        <f t="shared" si="34"/>
        <v>7.887775000000001E-2</v>
      </c>
      <c r="H176" s="25">
        <v>6.2100000000000002E-3</v>
      </c>
      <c r="I176" s="25">
        <f t="shared" si="35"/>
        <v>6.5950000000000002E-3</v>
      </c>
      <c r="J176" s="25"/>
      <c r="K176" s="25">
        <f t="shared" si="36"/>
        <v>3.9526700000000001E-3</v>
      </c>
      <c r="L176" s="25">
        <f t="shared" si="37"/>
        <v>9.1029990100000013E-2</v>
      </c>
      <c r="M176" s="25">
        <v>4.7299999999999998E-3</v>
      </c>
      <c r="N176" s="25">
        <f t="shared" si="38"/>
        <v>5.1149999999999998E-3</v>
      </c>
      <c r="O176" s="25"/>
      <c r="P176" s="25">
        <f t="shared" si="39"/>
        <v>3.3222799999999995E-3</v>
      </c>
      <c r="Q176" s="25">
        <f t="shared" si="40"/>
        <v>7.6512108399999987E-2</v>
      </c>
      <c r="R176" s="25">
        <v>4.9500000000000004E-3</v>
      </c>
      <c r="S176" s="25">
        <f t="shared" si="41"/>
        <v>5.3350000000000003E-3</v>
      </c>
      <c r="T176" s="25"/>
      <c r="U176" s="25">
        <f t="shared" si="42"/>
        <v>3.4268700000000003E-3</v>
      </c>
      <c r="V176" s="25">
        <f t="shared" si="43"/>
        <v>7.8920816100000013E-2</v>
      </c>
      <c r="W176" s="25">
        <v>8.4489999999999999E-3</v>
      </c>
      <c r="X176" s="25">
        <f t="shared" si="44"/>
        <v>8.8339999999999998E-3</v>
      </c>
      <c r="Y176" s="25"/>
      <c r="Z176" s="25">
        <f t="shared" si="45"/>
        <v>4.3364700000000003E-3</v>
      </c>
      <c r="AA176" s="25">
        <f t="shared" si="46"/>
        <v>9.9868904100000017E-2</v>
      </c>
      <c r="AB176" s="25">
        <v>-7.5000000000000002E-4</v>
      </c>
      <c r="AC176" s="25">
        <f t="shared" si="47"/>
        <v>-3.8500000000000003E-4</v>
      </c>
    </row>
    <row r="177" spans="1:29" s="15" customFormat="1">
      <c r="A177" s="18">
        <v>425</v>
      </c>
      <c r="B177" s="25">
        <v>2.0000000000000002E-5</v>
      </c>
      <c r="C177" s="25">
        <v>3.8E-3</v>
      </c>
      <c r="D177" s="25">
        <f t="shared" si="32"/>
        <v>4.0850000000000001E-3</v>
      </c>
      <c r="E177" s="25"/>
      <c r="F177" s="25">
        <f t="shared" si="33"/>
        <v>3.1949999999999999E-3</v>
      </c>
      <c r="G177" s="25">
        <f t="shared" si="34"/>
        <v>7.3580850000000003E-2</v>
      </c>
      <c r="H177" s="25">
        <v>6.1799999999999997E-3</v>
      </c>
      <c r="I177" s="25">
        <f t="shared" si="35"/>
        <v>6.4649999999999994E-3</v>
      </c>
      <c r="J177" s="25"/>
      <c r="K177" s="25">
        <f t="shared" si="36"/>
        <v>3.8226699999999994E-3</v>
      </c>
      <c r="L177" s="25">
        <f t="shared" si="37"/>
        <v>8.8036090099999992E-2</v>
      </c>
      <c r="M177" s="25">
        <v>4.8399999999999997E-3</v>
      </c>
      <c r="N177" s="25">
        <f t="shared" si="38"/>
        <v>5.1249999999999993E-3</v>
      </c>
      <c r="O177" s="25"/>
      <c r="P177" s="25">
        <f t="shared" si="39"/>
        <v>3.3322799999999991E-3</v>
      </c>
      <c r="Q177" s="25">
        <f t="shared" si="40"/>
        <v>7.674240839999999E-2</v>
      </c>
      <c r="R177" s="25">
        <v>4.7499999999999999E-3</v>
      </c>
      <c r="S177" s="25">
        <f t="shared" si="41"/>
        <v>5.0349999999999995E-3</v>
      </c>
      <c r="T177" s="25"/>
      <c r="U177" s="25">
        <f t="shared" si="42"/>
        <v>3.1268699999999995E-3</v>
      </c>
      <c r="V177" s="25">
        <f t="shared" si="43"/>
        <v>7.2011816099999987E-2</v>
      </c>
      <c r="W177" s="25">
        <v>8.3300000000000006E-3</v>
      </c>
      <c r="X177" s="25">
        <f t="shared" si="44"/>
        <v>8.6150000000000011E-3</v>
      </c>
      <c r="Y177" s="25"/>
      <c r="Z177" s="25">
        <f t="shared" si="45"/>
        <v>4.1174700000000015E-3</v>
      </c>
      <c r="AA177" s="25">
        <f t="shared" si="46"/>
        <v>9.4825334100000047E-2</v>
      </c>
      <c r="AB177" s="25">
        <v>-5.9000000000000003E-4</v>
      </c>
      <c r="AC177" s="25">
        <f t="shared" si="47"/>
        <v>-2.8499999999999999E-4</v>
      </c>
    </row>
    <row r="178" spans="1:29" s="15" customFormat="1">
      <c r="A178" s="18">
        <v>426</v>
      </c>
      <c r="B178" s="25">
        <v>1.6000000000000001E-4</v>
      </c>
      <c r="C178" s="25">
        <v>4.0099999999999997E-3</v>
      </c>
      <c r="D178" s="25">
        <f t="shared" si="32"/>
        <v>4.2449999999999996E-3</v>
      </c>
      <c r="E178" s="25"/>
      <c r="F178" s="25">
        <f t="shared" si="33"/>
        <v>3.3549999999999995E-3</v>
      </c>
      <c r="G178" s="25">
        <f t="shared" si="34"/>
        <v>7.7265649999999991E-2</v>
      </c>
      <c r="H178" s="25">
        <v>6.1799999999999997E-3</v>
      </c>
      <c r="I178" s="25">
        <f t="shared" si="35"/>
        <v>6.4149999999999997E-3</v>
      </c>
      <c r="J178" s="25"/>
      <c r="K178" s="25">
        <f t="shared" si="36"/>
        <v>3.7726699999999997E-3</v>
      </c>
      <c r="L178" s="25">
        <f t="shared" si="37"/>
        <v>8.6884590099999992E-2</v>
      </c>
      <c r="M178" s="25">
        <v>4.81E-3</v>
      </c>
      <c r="N178" s="25">
        <f t="shared" si="38"/>
        <v>5.045E-3</v>
      </c>
      <c r="O178" s="25"/>
      <c r="P178" s="25">
        <f t="shared" si="39"/>
        <v>3.2522799999999998E-3</v>
      </c>
      <c r="Q178" s="25">
        <f t="shared" si="40"/>
        <v>7.4900008399999995E-2</v>
      </c>
      <c r="R178" s="25">
        <v>4.8599999999999997E-3</v>
      </c>
      <c r="S178" s="25">
        <f t="shared" si="41"/>
        <v>5.0949999999999997E-3</v>
      </c>
      <c r="T178" s="25"/>
      <c r="U178" s="25">
        <f t="shared" si="42"/>
        <v>3.1868699999999996E-3</v>
      </c>
      <c r="V178" s="25">
        <f t="shared" si="43"/>
        <v>7.3393616099999989E-2</v>
      </c>
      <c r="W178" s="25">
        <v>8.319E-3</v>
      </c>
      <c r="X178" s="25">
        <f t="shared" si="44"/>
        <v>8.5540000000000008E-3</v>
      </c>
      <c r="Y178" s="25"/>
      <c r="Z178" s="25">
        <f t="shared" si="45"/>
        <v>4.0564700000000013E-3</v>
      </c>
      <c r="AA178" s="25">
        <f t="shared" si="46"/>
        <v>9.3420504100000037E-2</v>
      </c>
      <c r="AB178" s="25">
        <v>-6.3000000000000003E-4</v>
      </c>
      <c r="AC178" s="25">
        <f t="shared" si="47"/>
        <v>-2.3500000000000002E-4</v>
      </c>
    </row>
    <row r="179" spans="1:29" s="15" customFormat="1">
      <c r="A179" s="18">
        <v>427</v>
      </c>
      <c r="B179" s="25">
        <v>0</v>
      </c>
      <c r="C179" s="25">
        <v>3.7399999999999998E-3</v>
      </c>
      <c r="D179" s="25">
        <f t="shared" si="32"/>
        <v>4.0249999999999999E-3</v>
      </c>
      <c r="E179" s="25"/>
      <c r="F179" s="25">
        <f t="shared" si="33"/>
        <v>3.1349999999999998E-3</v>
      </c>
      <c r="G179" s="25">
        <f t="shared" si="34"/>
        <v>7.2199050000000001E-2</v>
      </c>
      <c r="H179" s="25">
        <v>6.2100000000000002E-3</v>
      </c>
      <c r="I179" s="25">
        <f t="shared" si="35"/>
        <v>6.4949999999999999E-3</v>
      </c>
      <c r="J179" s="25"/>
      <c r="K179" s="25">
        <f t="shared" si="36"/>
        <v>3.8526699999999999E-3</v>
      </c>
      <c r="L179" s="25">
        <f t="shared" si="37"/>
        <v>8.87269901E-2</v>
      </c>
      <c r="M179" s="25">
        <v>4.7600000000000003E-3</v>
      </c>
      <c r="N179" s="25">
        <f t="shared" si="38"/>
        <v>5.045E-3</v>
      </c>
      <c r="O179" s="25"/>
      <c r="P179" s="25">
        <f t="shared" si="39"/>
        <v>3.2522799999999998E-3</v>
      </c>
      <c r="Q179" s="25">
        <f t="shared" si="40"/>
        <v>7.4900008399999995E-2</v>
      </c>
      <c r="R179" s="25">
        <v>4.7000000000000002E-3</v>
      </c>
      <c r="S179" s="25">
        <f t="shared" si="41"/>
        <v>4.9849999999999998E-3</v>
      </c>
      <c r="T179" s="25"/>
      <c r="U179" s="25">
        <f t="shared" si="42"/>
        <v>3.0768699999999998E-3</v>
      </c>
      <c r="V179" s="25">
        <f t="shared" si="43"/>
        <v>7.0860316100000001E-2</v>
      </c>
      <c r="W179" s="25">
        <v>8.2400000000000008E-3</v>
      </c>
      <c r="X179" s="25">
        <f t="shared" si="44"/>
        <v>8.5250000000000013E-3</v>
      </c>
      <c r="Y179" s="25"/>
      <c r="Z179" s="25">
        <f t="shared" si="45"/>
        <v>4.0274700000000017E-3</v>
      </c>
      <c r="AA179" s="25">
        <f t="shared" si="46"/>
        <v>9.275263410000005E-2</v>
      </c>
      <c r="AB179" s="25">
        <v>-5.6999999999999998E-4</v>
      </c>
      <c r="AC179" s="25">
        <f t="shared" si="47"/>
        <v>-2.8499999999999999E-4</v>
      </c>
    </row>
    <row r="180" spans="1:29" s="15" customFormat="1">
      <c r="A180" s="18">
        <v>428</v>
      </c>
      <c r="B180" s="25">
        <v>2.2000000000000001E-4</v>
      </c>
      <c r="C180" s="25">
        <v>3.7100000000000002E-3</v>
      </c>
      <c r="D180" s="25">
        <f t="shared" si="32"/>
        <v>3.885E-3</v>
      </c>
      <c r="E180" s="25"/>
      <c r="F180" s="25">
        <f t="shared" si="33"/>
        <v>2.9950000000000003E-3</v>
      </c>
      <c r="G180" s="25">
        <f t="shared" si="34"/>
        <v>6.8974850000000004E-2</v>
      </c>
      <c r="H180" s="25">
        <v>6.0299999999999998E-3</v>
      </c>
      <c r="I180" s="25">
        <f t="shared" si="35"/>
        <v>6.2049999999999996E-3</v>
      </c>
      <c r="J180" s="25"/>
      <c r="K180" s="25">
        <f t="shared" si="36"/>
        <v>3.5626699999999996E-3</v>
      </c>
      <c r="L180" s="25">
        <f t="shared" si="37"/>
        <v>8.204829009999999E-2</v>
      </c>
      <c r="M180" s="25">
        <v>4.7299999999999998E-3</v>
      </c>
      <c r="N180" s="25">
        <f t="shared" si="38"/>
        <v>4.9049999999999996E-3</v>
      </c>
      <c r="O180" s="25"/>
      <c r="P180" s="25">
        <f t="shared" si="39"/>
        <v>3.1122799999999994E-3</v>
      </c>
      <c r="Q180" s="25">
        <f t="shared" si="40"/>
        <v>7.1675808399999985E-2</v>
      </c>
      <c r="R180" s="25">
        <v>4.4900000000000001E-3</v>
      </c>
      <c r="S180" s="25">
        <f t="shared" si="41"/>
        <v>4.6649999999999999E-3</v>
      </c>
      <c r="T180" s="25"/>
      <c r="U180" s="25">
        <f t="shared" si="42"/>
        <v>2.7568699999999998E-3</v>
      </c>
      <c r="V180" s="25">
        <f t="shared" si="43"/>
        <v>6.3490716099999997E-2</v>
      </c>
      <c r="W180" s="25">
        <v>8.09E-3</v>
      </c>
      <c r="X180" s="25">
        <f t="shared" si="44"/>
        <v>8.2649999999999998E-3</v>
      </c>
      <c r="Y180" s="25"/>
      <c r="Z180" s="25">
        <f t="shared" si="45"/>
        <v>3.7674700000000002E-3</v>
      </c>
      <c r="AA180" s="25">
        <f t="shared" si="46"/>
        <v>8.6764834100000007E-2</v>
      </c>
      <c r="AB180" s="25">
        <v>-5.6999999999999998E-4</v>
      </c>
      <c r="AC180" s="25">
        <f t="shared" si="47"/>
        <v>-1.7499999999999997E-4</v>
      </c>
    </row>
    <row r="181" spans="1:29" s="15" customFormat="1">
      <c r="A181" s="18">
        <v>429</v>
      </c>
      <c r="B181" s="25">
        <v>-4.0000000000000003E-5</v>
      </c>
      <c r="C181" s="25">
        <v>3.6800000000000001E-3</v>
      </c>
      <c r="D181" s="25">
        <f t="shared" si="32"/>
        <v>4.0499999999999998E-3</v>
      </c>
      <c r="E181" s="25"/>
      <c r="F181" s="25">
        <f t="shared" si="33"/>
        <v>3.1599999999999996E-3</v>
      </c>
      <c r="G181" s="25">
        <f t="shared" si="34"/>
        <v>7.2774800000000001E-2</v>
      </c>
      <c r="H181" s="25">
        <v>6.28E-3</v>
      </c>
      <c r="I181" s="25">
        <f t="shared" si="35"/>
        <v>6.6499999999999997E-3</v>
      </c>
      <c r="J181" s="25"/>
      <c r="K181" s="25">
        <f t="shared" si="36"/>
        <v>4.0076699999999996E-3</v>
      </c>
      <c r="L181" s="25">
        <f t="shared" si="37"/>
        <v>9.2296640099999994E-2</v>
      </c>
      <c r="M181" s="25">
        <v>4.6499999999999996E-3</v>
      </c>
      <c r="N181" s="25">
        <f t="shared" si="38"/>
        <v>5.0199999999999993E-3</v>
      </c>
      <c r="O181" s="25"/>
      <c r="P181" s="25">
        <f t="shared" si="39"/>
        <v>3.227279999999999E-3</v>
      </c>
      <c r="Q181" s="25">
        <f t="shared" si="40"/>
        <v>7.4324258399999982E-2</v>
      </c>
      <c r="R181" s="25">
        <v>4.7000000000000002E-3</v>
      </c>
      <c r="S181" s="25">
        <f t="shared" si="41"/>
        <v>5.0699999999999999E-3</v>
      </c>
      <c r="T181" s="25"/>
      <c r="U181" s="25">
        <f t="shared" si="42"/>
        <v>3.1618699999999998E-3</v>
      </c>
      <c r="V181" s="25">
        <f t="shared" si="43"/>
        <v>7.2817866100000003E-2</v>
      </c>
      <c r="W181" s="25">
        <v>8.1890000000000001E-3</v>
      </c>
      <c r="X181" s="25">
        <f t="shared" si="44"/>
        <v>8.5590000000000006E-3</v>
      </c>
      <c r="Y181" s="25"/>
      <c r="Z181" s="25">
        <f t="shared" si="45"/>
        <v>4.0614700000000011E-3</v>
      </c>
      <c r="AA181" s="25">
        <f t="shared" si="46"/>
        <v>9.3535654100000032E-2</v>
      </c>
      <c r="AB181" s="25">
        <v>-6.9999999999999999E-4</v>
      </c>
      <c r="AC181" s="25">
        <f t="shared" si="47"/>
        <v>-3.6999999999999999E-4</v>
      </c>
    </row>
    <row r="182" spans="1:29" s="15" customFormat="1">
      <c r="A182" s="18">
        <v>430</v>
      </c>
      <c r="B182" s="25">
        <v>1.0000000000000001E-5</v>
      </c>
      <c r="C182" s="25">
        <v>3.9399999999999999E-3</v>
      </c>
      <c r="D182" s="25">
        <f t="shared" si="32"/>
        <v>4.2550000000000001E-3</v>
      </c>
      <c r="E182" s="25"/>
      <c r="F182" s="25">
        <f t="shared" si="33"/>
        <v>3.3649999999999999E-3</v>
      </c>
      <c r="G182" s="25">
        <f t="shared" si="34"/>
        <v>7.7495950000000008E-2</v>
      </c>
      <c r="H182" s="25">
        <v>6.11E-3</v>
      </c>
      <c r="I182" s="25">
        <f t="shared" si="35"/>
        <v>6.4250000000000002E-3</v>
      </c>
      <c r="J182" s="25"/>
      <c r="K182" s="25">
        <f t="shared" si="36"/>
        <v>3.7826700000000001E-3</v>
      </c>
      <c r="L182" s="25">
        <f t="shared" si="37"/>
        <v>8.7114890100000009E-2</v>
      </c>
      <c r="M182" s="25">
        <v>4.8599999999999997E-3</v>
      </c>
      <c r="N182" s="25">
        <f t="shared" si="38"/>
        <v>5.1749999999999999E-3</v>
      </c>
      <c r="O182" s="25"/>
      <c r="P182" s="25">
        <f t="shared" si="39"/>
        <v>3.3822799999999997E-3</v>
      </c>
      <c r="Q182" s="25">
        <f t="shared" si="40"/>
        <v>7.7893908399999989E-2</v>
      </c>
      <c r="R182" s="25">
        <v>4.5900000000000003E-3</v>
      </c>
      <c r="S182" s="25">
        <f t="shared" si="41"/>
        <v>4.9050000000000005E-3</v>
      </c>
      <c r="T182" s="25"/>
      <c r="U182" s="25">
        <f t="shared" si="42"/>
        <v>2.9968700000000004E-3</v>
      </c>
      <c r="V182" s="25">
        <f t="shared" si="43"/>
        <v>6.9017916100000007E-2</v>
      </c>
      <c r="W182" s="25">
        <v>8.2290000000000002E-3</v>
      </c>
      <c r="X182" s="25">
        <f t="shared" si="44"/>
        <v>8.5439999999999995E-3</v>
      </c>
      <c r="Y182" s="25"/>
      <c r="Z182" s="25">
        <f t="shared" si="45"/>
        <v>4.0464699999999999E-3</v>
      </c>
      <c r="AA182" s="25">
        <f t="shared" si="46"/>
        <v>9.3190204100000007E-2</v>
      </c>
      <c r="AB182" s="25">
        <v>-6.4000000000000005E-4</v>
      </c>
      <c r="AC182" s="25">
        <f t="shared" si="47"/>
        <v>-3.1500000000000001E-4</v>
      </c>
    </row>
    <row r="183" spans="1:29" s="15" customFormat="1">
      <c r="A183" s="18">
        <v>431</v>
      </c>
      <c r="B183" s="25">
        <v>-6.8999999999999997E-5</v>
      </c>
      <c r="C183" s="25">
        <v>3.5300000000000002E-3</v>
      </c>
      <c r="D183" s="25">
        <f t="shared" si="32"/>
        <v>3.9145000000000004E-3</v>
      </c>
      <c r="E183" s="25"/>
      <c r="F183" s="25">
        <f t="shared" si="33"/>
        <v>3.0245000000000003E-3</v>
      </c>
      <c r="G183" s="25">
        <f t="shared" si="34"/>
        <v>6.9654235000000009E-2</v>
      </c>
      <c r="H183" s="25">
        <v>6.0899999999999999E-3</v>
      </c>
      <c r="I183" s="25">
        <f t="shared" si="35"/>
        <v>6.4745000000000002E-3</v>
      </c>
      <c r="J183" s="25"/>
      <c r="K183" s="25">
        <f t="shared" si="36"/>
        <v>3.8321700000000002E-3</v>
      </c>
      <c r="L183" s="25">
        <f t="shared" si="37"/>
        <v>8.8254875100000005E-2</v>
      </c>
      <c r="M183" s="25">
        <v>4.5500000000000002E-3</v>
      </c>
      <c r="N183" s="25">
        <f t="shared" si="38"/>
        <v>4.9345000000000005E-3</v>
      </c>
      <c r="O183" s="25"/>
      <c r="P183" s="25">
        <f t="shared" si="39"/>
        <v>3.1417800000000003E-3</v>
      </c>
      <c r="Q183" s="25">
        <f t="shared" si="40"/>
        <v>7.2355193400000004E-2</v>
      </c>
      <c r="R183" s="25">
        <v>4.4900000000000001E-3</v>
      </c>
      <c r="S183" s="25">
        <f t="shared" si="41"/>
        <v>4.8745000000000004E-3</v>
      </c>
      <c r="T183" s="25"/>
      <c r="U183" s="25">
        <f t="shared" si="42"/>
        <v>2.9663700000000003E-3</v>
      </c>
      <c r="V183" s="25">
        <f t="shared" si="43"/>
        <v>6.8315501100000009E-2</v>
      </c>
      <c r="W183" s="25">
        <v>7.979E-3</v>
      </c>
      <c r="X183" s="25">
        <f t="shared" si="44"/>
        <v>8.3634999999999994E-3</v>
      </c>
      <c r="Y183" s="25"/>
      <c r="Z183" s="25">
        <f t="shared" si="45"/>
        <v>3.8659699999999998E-3</v>
      </c>
      <c r="AA183" s="25">
        <f t="shared" si="46"/>
        <v>8.9033289099999996E-2</v>
      </c>
      <c r="AB183" s="25">
        <v>-6.9999999999999999E-4</v>
      </c>
      <c r="AC183" s="25">
        <f t="shared" si="47"/>
        <v>-3.8449999999999997E-4</v>
      </c>
    </row>
    <row r="184" spans="1:29" s="15" customFormat="1">
      <c r="A184" s="18">
        <v>432</v>
      </c>
      <c r="B184" s="25">
        <v>8.0000000000000007E-5</v>
      </c>
      <c r="C184" s="25">
        <v>3.3300000000000001E-3</v>
      </c>
      <c r="D184" s="25">
        <f t="shared" si="32"/>
        <v>3.6450000000000002E-3</v>
      </c>
      <c r="E184" s="25"/>
      <c r="F184" s="25">
        <f t="shared" si="33"/>
        <v>2.7550000000000005E-3</v>
      </c>
      <c r="G184" s="25">
        <f t="shared" si="34"/>
        <v>6.3447650000000008E-2</v>
      </c>
      <c r="H184" s="25">
        <v>5.7499999999999999E-3</v>
      </c>
      <c r="I184" s="25">
        <f t="shared" si="35"/>
        <v>6.0650000000000001E-3</v>
      </c>
      <c r="J184" s="25"/>
      <c r="K184" s="25">
        <f t="shared" si="36"/>
        <v>3.4226700000000001E-3</v>
      </c>
      <c r="L184" s="25">
        <f t="shared" si="37"/>
        <v>7.8824090100000008E-2</v>
      </c>
      <c r="M184" s="25">
        <v>4.3099999999999996E-3</v>
      </c>
      <c r="N184" s="25">
        <f t="shared" si="38"/>
        <v>4.6249999999999998E-3</v>
      </c>
      <c r="O184" s="25"/>
      <c r="P184" s="25">
        <f t="shared" si="39"/>
        <v>2.8322799999999995E-3</v>
      </c>
      <c r="Q184" s="25">
        <f t="shared" si="40"/>
        <v>6.5227408399999992E-2</v>
      </c>
      <c r="R184" s="25">
        <v>4.2199999999999998E-3</v>
      </c>
      <c r="S184" s="25">
        <f t="shared" si="41"/>
        <v>4.535E-3</v>
      </c>
      <c r="T184" s="25"/>
      <c r="U184" s="25">
        <f t="shared" si="42"/>
        <v>2.6268699999999999E-3</v>
      </c>
      <c r="V184" s="25">
        <f t="shared" si="43"/>
        <v>6.0496816100000003E-2</v>
      </c>
      <c r="W184" s="25">
        <v>7.7400000000000004E-3</v>
      </c>
      <c r="X184" s="25">
        <f t="shared" si="44"/>
        <v>8.0549999999999997E-3</v>
      </c>
      <c r="Y184" s="25"/>
      <c r="Z184" s="25">
        <f t="shared" si="45"/>
        <v>3.5574700000000001E-3</v>
      </c>
      <c r="AA184" s="25">
        <f t="shared" si="46"/>
        <v>8.1928534100000006E-2</v>
      </c>
      <c r="AB184" s="25">
        <v>-7.1000000000000002E-4</v>
      </c>
      <c r="AC184" s="25">
        <f t="shared" si="47"/>
        <v>-3.1500000000000001E-4</v>
      </c>
    </row>
    <row r="185" spans="1:29" s="15" customFormat="1">
      <c r="A185" s="18">
        <v>433</v>
      </c>
      <c r="B185" s="25">
        <v>-1.0000000000000001E-5</v>
      </c>
      <c r="C185" s="25">
        <v>3.3899999999999998E-3</v>
      </c>
      <c r="D185" s="25">
        <f t="shared" si="32"/>
        <v>3.7199999999999998E-3</v>
      </c>
      <c r="E185" s="25"/>
      <c r="F185" s="25">
        <f t="shared" si="33"/>
        <v>2.8300000000000001E-3</v>
      </c>
      <c r="G185" s="25">
        <f t="shared" si="34"/>
        <v>6.5174900000000008E-2</v>
      </c>
      <c r="H185" s="25">
        <v>5.8399999999999997E-3</v>
      </c>
      <c r="I185" s="25">
        <f t="shared" si="35"/>
        <v>6.1700000000000001E-3</v>
      </c>
      <c r="J185" s="25"/>
      <c r="K185" s="25">
        <f t="shared" si="36"/>
        <v>3.5276700000000001E-3</v>
      </c>
      <c r="L185" s="25">
        <f t="shared" si="37"/>
        <v>8.1242240100000002E-2</v>
      </c>
      <c r="M185" s="25">
        <v>4.45E-3</v>
      </c>
      <c r="N185" s="25">
        <f t="shared" si="38"/>
        <v>4.7799999999999995E-3</v>
      </c>
      <c r="O185" s="25"/>
      <c r="P185" s="25">
        <f t="shared" si="39"/>
        <v>2.9872799999999993E-3</v>
      </c>
      <c r="Q185" s="25">
        <f t="shared" si="40"/>
        <v>6.8797058399999986E-2</v>
      </c>
      <c r="R185" s="25">
        <v>4.4999999999999997E-3</v>
      </c>
      <c r="S185" s="25">
        <f t="shared" si="41"/>
        <v>4.8299999999999992E-3</v>
      </c>
      <c r="T185" s="25"/>
      <c r="U185" s="25">
        <f t="shared" si="42"/>
        <v>2.9218699999999992E-3</v>
      </c>
      <c r="V185" s="25">
        <f t="shared" si="43"/>
        <v>6.7290666099999979E-2</v>
      </c>
      <c r="W185" s="25">
        <v>7.9699999999999997E-3</v>
      </c>
      <c r="X185" s="25">
        <f t="shared" si="44"/>
        <v>8.3000000000000001E-3</v>
      </c>
      <c r="Y185" s="25"/>
      <c r="Z185" s="25">
        <f t="shared" si="45"/>
        <v>3.8024700000000005E-3</v>
      </c>
      <c r="AA185" s="25">
        <f t="shared" si="46"/>
        <v>8.757088410000001E-2</v>
      </c>
      <c r="AB185" s="25">
        <v>-6.4999999999999997E-4</v>
      </c>
      <c r="AC185" s="25">
        <f t="shared" si="47"/>
        <v>-3.3E-4</v>
      </c>
    </row>
    <row r="186" spans="1:29" s="15" customFormat="1">
      <c r="A186" s="18">
        <v>434</v>
      </c>
      <c r="B186" s="25">
        <v>8.0000000000000007E-5</v>
      </c>
      <c r="C186" s="25">
        <v>3.3700000000000002E-3</v>
      </c>
      <c r="D186" s="25">
        <f t="shared" si="32"/>
        <v>3.6350000000000002E-3</v>
      </c>
      <c r="E186" s="25"/>
      <c r="F186" s="25">
        <f t="shared" si="33"/>
        <v>2.745E-3</v>
      </c>
      <c r="G186" s="25">
        <f t="shared" si="34"/>
        <v>6.3217350000000005E-2</v>
      </c>
      <c r="H186" s="25">
        <v>5.7400000000000003E-3</v>
      </c>
      <c r="I186" s="25">
        <f t="shared" si="35"/>
        <v>6.0049999999999999E-3</v>
      </c>
      <c r="J186" s="25"/>
      <c r="K186" s="25">
        <f t="shared" si="36"/>
        <v>3.3626699999999999E-3</v>
      </c>
      <c r="L186" s="25">
        <f t="shared" si="37"/>
        <v>7.7442290100000005E-2</v>
      </c>
      <c r="M186" s="25">
        <v>4.1799999999999997E-3</v>
      </c>
      <c r="N186" s="25">
        <f t="shared" si="38"/>
        <v>4.4449999999999993E-3</v>
      </c>
      <c r="O186" s="25"/>
      <c r="P186" s="25">
        <f t="shared" si="39"/>
        <v>2.652279999999999E-3</v>
      </c>
      <c r="Q186" s="25">
        <f t="shared" si="40"/>
        <v>6.1082008399999978E-2</v>
      </c>
      <c r="R186" s="25">
        <v>4.2199999999999998E-3</v>
      </c>
      <c r="S186" s="25">
        <f t="shared" si="41"/>
        <v>4.4849999999999994E-3</v>
      </c>
      <c r="T186" s="25"/>
      <c r="U186" s="25">
        <f t="shared" si="42"/>
        <v>2.5768699999999993E-3</v>
      </c>
      <c r="V186" s="25">
        <f t="shared" si="43"/>
        <v>5.934531609999999E-2</v>
      </c>
      <c r="W186" s="25">
        <v>7.6899999999999998E-3</v>
      </c>
      <c r="X186" s="25">
        <f t="shared" si="44"/>
        <v>7.9550000000000003E-3</v>
      </c>
      <c r="Y186" s="25"/>
      <c r="Z186" s="25">
        <f t="shared" si="45"/>
        <v>3.4574700000000007E-3</v>
      </c>
      <c r="AA186" s="25">
        <f t="shared" si="46"/>
        <v>7.962553410000002E-2</v>
      </c>
      <c r="AB186" s="25">
        <v>-6.0999999999999997E-4</v>
      </c>
      <c r="AC186" s="25">
        <f t="shared" si="47"/>
        <v>-2.6499999999999999E-4</v>
      </c>
    </row>
    <row r="187" spans="1:29" s="15" customFormat="1">
      <c r="A187" s="18">
        <v>435</v>
      </c>
      <c r="B187" s="25">
        <v>-6.0000000000000002E-5</v>
      </c>
      <c r="C187" s="25">
        <v>3.5300000000000002E-3</v>
      </c>
      <c r="D187" s="25">
        <f t="shared" si="32"/>
        <v>3.8650000000000004E-3</v>
      </c>
      <c r="E187" s="25"/>
      <c r="F187" s="25">
        <f t="shared" si="33"/>
        <v>2.9750000000000002E-3</v>
      </c>
      <c r="G187" s="25">
        <f t="shared" si="34"/>
        <v>6.8514250000000013E-2</v>
      </c>
      <c r="H187" s="25">
        <v>5.9800000000000001E-3</v>
      </c>
      <c r="I187" s="25">
        <f t="shared" si="35"/>
        <v>6.3150000000000003E-3</v>
      </c>
      <c r="J187" s="25"/>
      <c r="K187" s="25">
        <f t="shared" si="36"/>
        <v>3.6726700000000003E-3</v>
      </c>
      <c r="L187" s="25">
        <f t="shared" si="37"/>
        <v>8.4581590100000006E-2</v>
      </c>
      <c r="M187" s="25">
        <v>4.4099999999999999E-3</v>
      </c>
      <c r="N187" s="25">
        <f t="shared" si="38"/>
        <v>4.7450000000000001E-3</v>
      </c>
      <c r="O187" s="25"/>
      <c r="P187" s="25">
        <f t="shared" si="39"/>
        <v>2.9522799999999998E-3</v>
      </c>
      <c r="Q187" s="25">
        <f t="shared" si="40"/>
        <v>6.7991008399999997E-2</v>
      </c>
      <c r="R187" s="25">
        <v>4.6800000000000001E-3</v>
      </c>
      <c r="S187" s="25">
        <f t="shared" si="41"/>
        <v>5.0150000000000004E-3</v>
      </c>
      <c r="T187" s="25"/>
      <c r="U187" s="25">
        <f t="shared" si="42"/>
        <v>3.1068700000000003E-3</v>
      </c>
      <c r="V187" s="25">
        <f t="shared" si="43"/>
        <v>7.1551216100000009E-2</v>
      </c>
      <c r="W187" s="25">
        <v>8.1200000000000005E-3</v>
      </c>
      <c r="X187" s="25">
        <f t="shared" si="44"/>
        <v>8.4550000000000007E-3</v>
      </c>
      <c r="Y187" s="25"/>
      <c r="Z187" s="25">
        <f t="shared" si="45"/>
        <v>3.9574700000000011E-3</v>
      </c>
      <c r="AA187" s="25">
        <f t="shared" si="46"/>
        <v>9.1140534100000031E-2</v>
      </c>
      <c r="AB187" s="25">
        <v>-6.0999999999999997E-4</v>
      </c>
      <c r="AC187" s="25">
        <f t="shared" si="47"/>
        <v>-3.3500000000000001E-4</v>
      </c>
    </row>
    <row r="188" spans="1:29" s="15" customFormat="1">
      <c r="A188" s="18">
        <v>436</v>
      </c>
      <c r="B188" s="25">
        <v>1.1E-4</v>
      </c>
      <c r="C188" s="25">
        <v>3.13E-3</v>
      </c>
      <c r="D188" s="25">
        <f t="shared" si="32"/>
        <v>3.4550000000000002E-3</v>
      </c>
      <c r="E188" s="25"/>
      <c r="F188" s="25">
        <f t="shared" si="33"/>
        <v>2.5650000000000004E-3</v>
      </c>
      <c r="G188" s="25">
        <f t="shared" si="34"/>
        <v>5.9071950000000012E-2</v>
      </c>
      <c r="H188" s="25">
        <v>5.4099999999999999E-3</v>
      </c>
      <c r="I188" s="25">
        <f t="shared" si="35"/>
        <v>5.7349999999999996E-3</v>
      </c>
      <c r="J188" s="25"/>
      <c r="K188" s="25">
        <f t="shared" si="36"/>
        <v>3.0926699999999996E-3</v>
      </c>
      <c r="L188" s="25">
        <f t="shared" si="37"/>
        <v>7.1224190100000001E-2</v>
      </c>
      <c r="M188" s="25">
        <v>4.0800000000000003E-3</v>
      </c>
      <c r="N188" s="25">
        <f t="shared" si="38"/>
        <v>4.4050000000000001E-3</v>
      </c>
      <c r="O188" s="25"/>
      <c r="P188" s="25">
        <f t="shared" si="39"/>
        <v>2.6122799999999998E-3</v>
      </c>
      <c r="Q188" s="25">
        <f t="shared" si="40"/>
        <v>6.0160808400000002E-2</v>
      </c>
      <c r="R188" s="25">
        <v>3.9699999999999996E-3</v>
      </c>
      <c r="S188" s="25">
        <f t="shared" si="41"/>
        <v>4.2949999999999993E-3</v>
      </c>
      <c r="T188" s="25"/>
      <c r="U188" s="25">
        <f t="shared" si="42"/>
        <v>2.3868699999999993E-3</v>
      </c>
      <c r="V188" s="25">
        <f t="shared" si="43"/>
        <v>5.4969616099999986E-2</v>
      </c>
      <c r="W188" s="25">
        <v>7.5300000000000002E-3</v>
      </c>
      <c r="X188" s="25">
        <f t="shared" si="44"/>
        <v>7.8550000000000009E-3</v>
      </c>
      <c r="Y188" s="25"/>
      <c r="Z188" s="25">
        <f t="shared" si="45"/>
        <v>3.3574700000000013E-3</v>
      </c>
      <c r="AA188" s="25">
        <f t="shared" si="46"/>
        <v>7.7322534100000034E-2</v>
      </c>
      <c r="AB188" s="25">
        <v>-7.6000000000000004E-4</v>
      </c>
      <c r="AC188" s="25">
        <f t="shared" si="47"/>
        <v>-3.2500000000000004E-4</v>
      </c>
    </row>
    <row r="189" spans="1:29" s="15" customFormat="1">
      <c r="A189" s="18">
        <v>437</v>
      </c>
      <c r="B189" s="25">
        <v>2.0000000000000002E-5</v>
      </c>
      <c r="C189" s="25">
        <v>3.3400000000000001E-3</v>
      </c>
      <c r="D189" s="25">
        <f t="shared" si="32"/>
        <v>3.5999999999999999E-3</v>
      </c>
      <c r="E189" s="25"/>
      <c r="F189" s="25">
        <f t="shared" si="33"/>
        <v>2.7099999999999997E-3</v>
      </c>
      <c r="G189" s="25">
        <f t="shared" si="34"/>
        <v>6.2411299999999996E-2</v>
      </c>
      <c r="H189" s="25">
        <v>5.77E-3</v>
      </c>
      <c r="I189" s="25">
        <f t="shared" si="35"/>
        <v>6.0299999999999998E-3</v>
      </c>
      <c r="J189" s="25"/>
      <c r="K189" s="25">
        <f t="shared" si="36"/>
        <v>3.3876699999999997E-3</v>
      </c>
      <c r="L189" s="25">
        <f t="shared" si="37"/>
        <v>7.8018040099999991E-2</v>
      </c>
      <c r="M189" s="25">
        <v>4.2900000000000004E-3</v>
      </c>
      <c r="N189" s="25">
        <f t="shared" si="38"/>
        <v>4.5500000000000002E-3</v>
      </c>
      <c r="O189" s="25"/>
      <c r="P189" s="25">
        <f t="shared" si="39"/>
        <v>2.75728E-3</v>
      </c>
      <c r="Q189" s="25">
        <f t="shared" si="40"/>
        <v>6.3500158400000006E-2</v>
      </c>
      <c r="R189" s="25">
        <v>4.47E-3</v>
      </c>
      <c r="S189" s="25">
        <f t="shared" si="41"/>
        <v>4.7299999999999998E-3</v>
      </c>
      <c r="T189" s="25"/>
      <c r="U189" s="25">
        <f t="shared" si="42"/>
        <v>2.8218699999999998E-3</v>
      </c>
      <c r="V189" s="25">
        <f t="shared" si="43"/>
        <v>6.4987666099999994E-2</v>
      </c>
      <c r="W189" s="25">
        <v>7.92E-3</v>
      </c>
      <c r="X189" s="25">
        <f t="shared" si="44"/>
        <v>8.1799999999999998E-3</v>
      </c>
      <c r="Y189" s="25"/>
      <c r="Z189" s="25">
        <f t="shared" si="45"/>
        <v>3.6824700000000002E-3</v>
      </c>
      <c r="AA189" s="25">
        <f t="shared" si="46"/>
        <v>8.4807284100000005E-2</v>
      </c>
      <c r="AB189" s="25">
        <v>-5.4000000000000001E-4</v>
      </c>
      <c r="AC189" s="25">
        <f t="shared" si="47"/>
        <v>-2.5999999999999998E-4</v>
      </c>
    </row>
    <row r="190" spans="1:29" s="15" customFormat="1">
      <c r="A190" s="18">
        <v>438</v>
      </c>
      <c r="B190" s="25">
        <v>1.1E-4</v>
      </c>
      <c r="C190" s="25">
        <v>3.2799999999999999E-3</v>
      </c>
      <c r="D190" s="25">
        <f t="shared" si="32"/>
        <v>3.565E-3</v>
      </c>
      <c r="E190" s="25"/>
      <c r="F190" s="25">
        <f t="shared" si="33"/>
        <v>2.6750000000000003E-3</v>
      </c>
      <c r="G190" s="25">
        <f t="shared" si="34"/>
        <v>6.1605250000000007E-2</v>
      </c>
      <c r="H190" s="25">
        <v>5.7099999999999998E-3</v>
      </c>
      <c r="I190" s="25">
        <f t="shared" si="35"/>
        <v>5.9949999999999995E-3</v>
      </c>
      <c r="J190" s="25"/>
      <c r="K190" s="25">
        <f t="shared" si="36"/>
        <v>3.3526699999999994E-3</v>
      </c>
      <c r="L190" s="25">
        <f t="shared" si="37"/>
        <v>7.7211990099999989E-2</v>
      </c>
      <c r="M190" s="25">
        <v>4.1799999999999997E-3</v>
      </c>
      <c r="N190" s="25">
        <f t="shared" si="38"/>
        <v>4.4649999999999994E-3</v>
      </c>
      <c r="O190" s="25"/>
      <c r="P190" s="25">
        <f t="shared" si="39"/>
        <v>2.6722799999999991E-3</v>
      </c>
      <c r="Q190" s="25">
        <f t="shared" si="40"/>
        <v>6.1542608399999983E-2</v>
      </c>
      <c r="R190" s="25">
        <v>4.2100000000000002E-3</v>
      </c>
      <c r="S190" s="25">
        <f t="shared" si="41"/>
        <v>4.4949999999999999E-3</v>
      </c>
      <c r="T190" s="25"/>
      <c r="U190" s="25">
        <f t="shared" si="42"/>
        <v>2.5868699999999998E-3</v>
      </c>
      <c r="V190" s="25">
        <f t="shared" si="43"/>
        <v>5.9575616099999999E-2</v>
      </c>
      <c r="W190" s="25">
        <v>7.5900000000000004E-3</v>
      </c>
      <c r="X190" s="25">
        <f t="shared" si="44"/>
        <v>7.8750000000000001E-3</v>
      </c>
      <c r="Y190" s="25"/>
      <c r="Z190" s="25">
        <f t="shared" si="45"/>
        <v>3.3774700000000005E-3</v>
      </c>
      <c r="AA190" s="25">
        <f t="shared" si="46"/>
        <v>7.7783134100000012E-2</v>
      </c>
      <c r="AB190" s="25">
        <v>-6.8000000000000005E-4</v>
      </c>
      <c r="AC190" s="25">
        <f t="shared" si="47"/>
        <v>-2.8500000000000004E-4</v>
      </c>
    </row>
    <row r="191" spans="1:29" s="15" customFormat="1">
      <c r="A191" s="18">
        <v>439</v>
      </c>
      <c r="B191" s="25">
        <v>-3.0000000000000001E-5</v>
      </c>
      <c r="C191" s="25">
        <v>3.0799999999999998E-3</v>
      </c>
      <c r="D191" s="25">
        <f t="shared" si="32"/>
        <v>3.4449999999999997E-3</v>
      </c>
      <c r="E191" s="25"/>
      <c r="F191" s="25">
        <f t="shared" si="33"/>
        <v>2.555E-3</v>
      </c>
      <c r="G191" s="25">
        <f t="shared" si="34"/>
        <v>5.8841650000000002E-2</v>
      </c>
      <c r="H191" s="25">
        <v>5.5900000000000004E-3</v>
      </c>
      <c r="I191" s="25">
        <f t="shared" si="35"/>
        <v>5.9550000000000002E-3</v>
      </c>
      <c r="J191" s="25"/>
      <c r="K191" s="25">
        <f t="shared" si="36"/>
        <v>3.3126700000000002E-3</v>
      </c>
      <c r="L191" s="25">
        <f t="shared" si="37"/>
        <v>7.6290790100000005E-2</v>
      </c>
      <c r="M191" s="25">
        <v>4.0899999999999999E-3</v>
      </c>
      <c r="N191" s="25">
        <f t="shared" si="38"/>
        <v>4.4549999999999998E-3</v>
      </c>
      <c r="O191" s="25"/>
      <c r="P191" s="25">
        <f t="shared" si="39"/>
        <v>2.6622799999999995E-3</v>
      </c>
      <c r="Q191" s="25">
        <f t="shared" si="40"/>
        <v>6.1312308399999994E-2</v>
      </c>
      <c r="R191" s="25">
        <v>4.3699999999999998E-3</v>
      </c>
      <c r="S191" s="25">
        <f t="shared" si="41"/>
        <v>4.7349999999999996E-3</v>
      </c>
      <c r="T191" s="25"/>
      <c r="U191" s="25">
        <f t="shared" si="42"/>
        <v>2.8268699999999996E-3</v>
      </c>
      <c r="V191" s="25">
        <f t="shared" si="43"/>
        <v>6.5102816099999988E-2</v>
      </c>
      <c r="W191" s="25">
        <v>7.6899999999999998E-3</v>
      </c>
      <c r="X191" s="25">
        <f t="shared" si="44"/>
        <v>8.0549999999999997E-3</v>
      </c>
      <c r="Y191" s="25"/>
      <c r="Z191" s="25">
        <f t="shared" si="45"/>
        <v>3.5574700000000001E-3</v>
      </c>
      <c r="AA191" s="25">
        <f t="shared" si="46"/>
        <v>8.1928534100000006E-2</v>
      </c>
      <c r="AB191" s="25">
        <v>-6.9999999999999999E-4</v>
      </c>
      <c r="AC191" s="25">
        <f t="shared" si="47"/>
        <v>-3.6499999999999998E-4</v>
      </c>
    </row>
    <row r="192" spans="1:29" s="15" customFormat="1">
      <c r="A192" s="18">
        <v>440</v>
      </c>
      <c r="B192" s="25">
        <v>1.0000000000000001E-5</v>
      </c>
      <c r="C192" s="25">
        <v>3.13E-3</v>
      </c>
      <c r="D192" s="25">
        <f t="shared" si="32"/>
        <v>3.4949999999999998E-3</v>
      </c>
      <c r="E192" s="25"/>
      <c r="F192" s="25">
        <f t="shared" si="33"/>
        <v>2.6049999999999997E-3</v>
      </c>
      <c r="G192" s="25">
        <f t="shared" si="34"/>
        <v>5.9993149999999995E-2</v>
      </c>
      <c r="H192" s="25">
        <v>5.3400000000000001E-3</v>
      </c>
      <c r="I192" s="25">
        <f t="shared" si="35"/>
        <v>5.705E-3</v>
      </c>
      <c r="J192" s="25"/>
      <c r="K192" s="25">
        <f t="shared" si="36"/>
        <v>3.06267E-3</v>
      </c>
      <c r="L192" s="25">
        <f t="shared" si="37"/>
        <v>7.0533290100000007E-2</v>
      </c>
      <c r="M192" s="25">
        <v>4.0400000000000002E-3</v>
      </c>
      <c r="N192" s="25">
        <f t="shared" si="38"/>
        <v>4.4050000000000001E-3</v>
      </c>
      <c r="O192" s="25"/>
      <c r="P192" s="25">
        <f t="shared" si="39"/>
        <v>2.6122799999999998E-3</v>
      </c>
      <c r="Q192" s="25">
        <f t="shared" si="40"/>
        <v>6.0160808400000002E-2</v>
      </c>
      <c r="R192" s="25">
        <v>4.0400000000000002E-3</v>
      </c>
      <c r="S192" s="25">
        <f t="shared" si="41"/>
        <v>4.4050000000000001E-3</v>
      </c>
      <c r="T192" s="25"/>
      <c r="U192" s="25">
        <f t="shared" si="42"/>
        <v>2.49687E-3</v>
      </c>
      <c r="V192" s="25">
        <f t="shared" si="43"/>
        <v>5.7502916100000002E-2</v>
      </c>
      <c r="W192" s="25">
        <v>7.4799999999999997E-3</v>
      </c>
      <c r="X192" s="25">
        <f t="shared" si="44"/>
        <v>7.8449999999999995E-3</v>
      </c>
      <c r="Y192" s="25"/>
      <c r="Z192" s="25">
        <f t="shared" si="45"/>
        <v>3.34747E-3</v>
      </c>
      <c r="AA192" s="25">
        <f t="shared" si="46"/>
        <v>7.7092234100000004E-2</v>
      </c>
      <c r="AB192" s="25">
        <v>-7.3999999999999999E-4</v>
      </c>
      <c r="AC192" s="25">
        <f t="shared" si="47"/>
        <v>-3.6499999999999998E-4</v>
      </c>
    </row>
    <row r="193" spans="1:29" s="15" customFormat="1">
      <c r="A193" s="18">
        <v>441</v>
      </c>
      <c r="B193" s="25">
        <v>-2.0000000000000002E-5</v>
      </c>
      <c r="C193" s="25">
        <v>3.1700000000000001E-3</v>
      </c>
      <c r="D193" s="25">
        <f t="shared" si="32"/>
        <v>3.5249999999999999E-3</v>
      </c>
      <c r="E193" s="25"/>
      <c r="F193" s="25">
        <f t="shared" si="33"/>
        <v>2.6350000000000002E-3</v>
      </c>
      <c r="G193" s="25">
        <f t="shared" si="34"/>
        <v>6.068405000000001E-2</v>
      </c>
      <c r="H193" s="25">
        <v>5.4099999999999999E-3</v>
      </c>
      <c r="I193" s="25">
        <f t="shared" si="35"/>
        <v>5.7650000000000002E-3</v>
      </c>
      <c r="J193" s="25"/>
      <c r="K193" s="25">
        <f t="shared" si="36"/>
        <v>3.1226700000000001E-3</v>
      </c>
      <c r="L193" s="25">
        <f t="shared" si="37"/>
        <v>7.1915090100000009E-2</v>
      </c>
      <c r="M193" s="25">
        <v>4.0200000000000001E-3</v>
      </c>
      <c r="N193" s="25">
        <f t="shared" si="38"/>
        <v>4.3750000000000004E-3</v>
      </c>
      <c r="O193" s="25"/>
      <c r="P193" s="25">
        <f t="shared" si="39"/>
        <v>2.5822800000000002E-3</v>
      </c>
      <c r="Q193" s="25">
        <f t="shared" si="40"/>
        <v>5.9469908400000007E-2</v>
      </c>
      <c r="R193" s="25">
        <v>4.1799999999999997E-3</v>
      </c>
      <c r="S193" s="25">
        <f t="shared" si="41"/>
        <v>4.535E-3</v>
      </c>
      <c r="T193" s="25"/>
      <c r="U193" s="25">
        <f t="shared" si="42"/>
        <v>2.6268699999999999E-3</v>
      </c>
      <c r="V193" s="25">
        <f t="shared" si="43"/>
        <v>6.0496816100000003E-2</v>
      </c>
      <c r="W193" s="25">
        <v>7.6400000000000001E-3</v>
      </c>
      <c r="X193" s="25">
        <f t="shared" si="44"/>
        <v>7.9950000000000004E-3</v>
      </c>
      <c r="Y193" s="25"/>
      <c r="Z193" s="25">
        <f t="shared" si="45"/>
        <v>3.4974700000000008E-3</v>
      </c>
      <c r="AA193" s="25">
        <f t="shared" si="46"/>
        <v>8.0546734100000017E-2</v>
      </c>
      <c r="AB193" s="25">
        <v>-6.8999999999999997E-4</v>
      </c>
      <c r="AC193" s="25">
        <f t="shared" si="47"/>
        <v>-3.5500000000000001E-4</v>
      </c>
    </row>
    <row r="194" spans="1:29" s="15" customFormat="1">
      <c r="A194" s="18">
        <v>442</v>
      </c>
      <c r="B194" s="25">
        <v>-4.0000000000000003E-5</v>
      </c>
      <c r="C194" s="25">
        <v>3.29E-3</v>
      </c>
      <c r="D194" s="25">
        <f t="shared" si="32"/>
        <v>3.6749999999999999E-3</v>
      </c>
      <c r="E194" s="25"/>
      <c r="F194" s="25">
        <f t="shared" si="33"/>
        <v>2.7850000000000001E-3</v>
      </c>
      <c r="G194" s="25">
        <f t="shared" si="34"/>
        <v>6.4138550000000003E-2</v>
      </c>
      <c r="H194" s="25">
        <v>5.4999999999999997E-3</v>
      </c>
      <c r="I194" s="25">
        <f t="shared" si="35"/>
        <v>5.8849999999999996E-3</v>
      </c>
      <c r="J194" s="25"/>
      <c r="K194" s="25">
        <f t="shared" si="36"/>
        <v>3.2426699999999996E-3</v>
      </c>
      <c r="L194" s="25">
        <f t="shared" si="37"/>
        <v>7.46786901E-2</v>
      </c>
      <c r="M194" s="25">
        <v>4.13E-3</v>
      </c>
      <c r="N194" s="25">
        <f t="shared" si="38"/>
        <v>4.5149999999999999E-3</v>
      </c>
      <c r="O194" s="25"/>
      <c r="P194" s="25">
        <f t="shared" si="39"/>
        <v>2.7222799999999997E-3</v>
      </c>
      <c r="Q194" s="25">
        <f t="shared" si="40"/>
        <v>6.269410839999999E-2</v>
      </c>
      <c r="R194" s="25">
        <v>4.1700000000000001E-3</v>
      </c>
      <c r="S194" s="25">
        <f t="shared" si="41"/>
        <v>4.555E-3</v>
      </c>
      <c r="T194" s="25"/>
      <c r="U194" s="25">
        <f t="shared" si="42"/>
        <v>2.64687E-3</v>
      </c>
      <c r="V194" s="25">
        <f t="shared" si="43"/>
        <v>6.0957416100000002E-2</v>
      </c>
      <c r="W194" s="25">
        <v>7.5199999999999998E-3</v>
      </c>
      <c r="X194" s="25">
        <f t="shared" si="44"/>
        <v>7.9050000000000006E-3</v>
      </c>
      <c r="Y194" s="25"/>
      <c r="Z194" s="25">
        <f t="shared" si="45"/>
        <v>3.407470000000001E-3</v>
      </c>
      <c r="AA194" s="25">
        <f t="shared" si="46"/>
        <v>7.847403410000002E-2</v>
      </c>
      <c r="AB194" s="25">
        <v>-7.2999999999999996E-4</v>
      </c>
      <c r="AC194" s="25">
        <f t="shared" si="47"/>
        <v>-3.8499999999999998E-4</v>
      </c>
    </row>
    <row r="195" spans="1:29" s="15" customFormat="1">
      <c r="A195" s="18">
        <v>443</v>
      </c>
      <c r="B195" s="25">
        <v>1.0000000000000001E-5</v>
      </c>
      <c r="C195" s="25">
        <v>2.9399999999999999E-3</v>
      </c>
      <c r="D195" s="25">
        <f t="shared" ref="D195:D258" si="48">C195-AC195</f>
        <v>3.2499999999999999E-3</v>
      </c>
      <c r="E195" s="25"/>
      <c r="F195" s="25">
        <f t="shared" ref="F195:F258" si="49">D195-0.00089</f>
        <v>2.3600000000000001E-3</v>
      </c>
      <c r="G195" s="25">
        <f t="shared" ref="G195:G258" si="50">F195*23.03</f>
        <v>5.4350800000000005E-2</v>
      </c>
      <c r="H195" s="25">
        <v>5.2199999999999998E-3</v>
      </c>
      <c r="I195" s="25">
        <f t="shared" ref="I195:I258" si="51">H195-AC195</f>
        <v>5.5300000000000002E-3</v>
      </c>
      <c r="J195" s="25"/>
      <c r="K195" s="25">
        <f t="shared" ref="K195:K258" si="52">I195-0.00264233</f>
        <v>2.8876700000000002E-3</v>
      </c>
      <c r="L195" s="25">
        <f t="shared" ref="L195:L258" si="53">K195*23.03</f>
        <v>6.6503040100000008E-2</v>
      </c>
      <c r="M195" s="25">
        <v>3.7699999999999999E-3</v>
      </c>
      <c r="N195" s="25">
        <f t="shared" ref="N195:N258" si="54">M195-AC195</f>
        <v>4.0800000000000003E-3</v>
      </c>
      <c r="O195" s="25"/>
      <c r="P195" s="25">
        <f t="shared" ref="P195:P258" si="55">N195-0.00179272</f>
        <v>2.28728E-3</v>
      </c>
      <c r="Q195" s="25">
        <f t="shared" ref="Q195:Q258" si="56">P195*23.03</f>
        <v>5.2676058400000003E-2</v>
      </c>
      <c r="R195" s="25">
        <v>3.96E-3</v>
      </c>
      <c r="S195" s="25">
        <f t="shared" ref="S195:S258" si="57">R195-AC195</f>
        <v>4.2700000000000004E-3</v>
      </c>
      <c r="T195" s="25"/>
      <c r="U195" s="25">
        <f t="shared" ref="U195:U258" si="58">S195-0.00190813</f>
        <v>2.3618700000000003E-3</v>
      </c>
      <c r="V195" s="25">
        <f t="shared" ref="V195:V258" si="59">U195*23.03</f>
        <v>5.4393866100000007E-2</v>
      </c>
      <c r="W195" s="25">
        <v>7.43E-3</v>
      </c>
      <c r="X195" s="25">
        <f t="shared" ref="X195:X258" si="60">W195-AC195</f>
        <v>7.7400000000000004E-3</v>
      </c>
      <c r="Y195" s="25"/>
      <c r="Z195" s="25">
        <f t="shared" ref="Z195:Z258" si="61">X195-0.00449753</f>
        <v>3.2424700000000008E-3</v>
      </c>
      <c r="AA195" s="25">
        <f t="shared" ref="AA195:AA258" si="62">Z195*23.03</f>
        <v>7.4674084100000024E-2</v>
      </c>
      <c r="AB195" s="25">
        <v>-6.3000000000000003E-4</v>
      </c>
      <c r="AC195" s="25">
        <f t="shared" ref="AC195:AC258" si="63">(B195+AB195)/2</f>
        <v>-3.1E-4</v>
      </c>
    </row>
    <row r="196" spans="1:29" s="15" customFormat="1">
      <c r="A196" s="18">
        <v>444</v>
      </c>
      <c r="B196" s="25">
        <v>4.0000000000000003E-5</v>
      </c>
      <c r="C196" s="25">
        <v>3.0300000000000001E-3</v>
      </c>
      <c r="D196" s="25">
        <f t="shared" si="48"/>
        <v>3.3800000000000002E-3</v>
      </c>
      <c r="E196" s="25"/>
      <c r="F196" s="25">
        <f t="shared" si="49"/>
        <v>2.49E-3</v>
      </c>
      <c r="G196" s="25">
        <f t="shared" si="50"/>
        <v>5.7344700000000005E-2</v>
      </c>
      <c r="H196" s="25">
        <v>5.3200000000000001E-3</v>
      </c>
      <c r="I196" s="25">
        <f t="shared" si="51"/>
        <v>5.6699999999999997E-3</v>
      </c>
      <c r="J196" s="25"/>
      <c r="K196" s="25">
        <f t="shared" si="52"/>
        <v>3.0276699999999997E-3</v>
      </c>
      <c r="L196" s="25">
        <f t="shared" si="53"/>
        <v>6.972724009999999E-2</v>
      </c>
      <c r="M196" s="25">
        <v>3.8899999999999998E-3</v>
      </c>
      <c r="N196" s="25">
        <f t="shared" si="54"/>
        <v>4.2399999999999998E-3</v>
      </c>
      <c r="O196" s="25"/>
      <c r="P196" s="25">
        <f t="shared" si="55"/>
        <v>2.4472799999999996E-3</v>
      </c>
      <c r="Q196" s="25">
        <f t="shared" si="56"/>
        <v>5.6360858399999991E-2</v>
      </c>
      <c r="R196" s="25">
        <v>3.8700000000000002E-3</v>
      </c>
      <c r="S196" s="25">
        <f t="shared" si="57"/>
        <v>4.2199999999999998E-3</v>
      </c>
      <c r="T196" s="25"/>
      <c r="U196" s="25">
        <f t="shared" si="58"/>
        <v>2.3118699999999997E-3</v>
      </c>
      <c r="V196" s="25">
        <f t="shared" si="59"/>
        <v>5.3242366099999994E-2</v>
      </c>
      <c r="W196" s="25">
        <v>7.4000000000000003E-3</v>
      </c>
      <c r="X196" s="25">
        <f t="shared" si="60"/>
        <v>7.7499999999999999E-3</v>
      </c>
      <c r="Y196" s="25"/>
      <c r="Z196" s="25">
        <f t="shared" si="61"/>
        <v>3.2524700000000004E-3</v>
      </c>
      <c r="AA196" s="25">
        <f t="shared" si="62"/>
        <v>7.4904384100000013E-2</v>
      </c>
      <c r="AB196" s="25">
        <v>-7.3999999999999999E-4</v>
      </c>
      <c r="AC196" s="25">
        <f t="shared" si="63"/>
        <v>-3.5E-4</v>
      </c>
    </row>
    <row r="197" spans="1:29" s="15" customFormat="1">
      <c r="A197" s="18">
        <v>445</v>
      </c>
      <c r="B197" s="25">
        <v>2.0000000000000002E-5</v>
      </c>
      <c r="C197" s="25">
        <v>3.0200000000000001E-3</v>
      </c>
      <c r="D197" s="25">
        <f t="shared" si="48"/>
        <v>3.32E-3</v>
      </c>
      <c r="E197" s="25"/>
      <c r="F197" s="25">
        <f t="shared" si="49"/>
        <v>2.4299999999999999E-3</v>
      </c>
      <c r="G197" s="25">
        <f t="shared" si="50"/>
        <v>5.5962900000000003E-2</v>
      </c>
      <c r="H197" s="25">
        <v>5.3800000000000002E-3</v>
      </c>
      <c r="I197" s="25">
        <f t="shared" si="51"/>
        <v>5.6800000000000002E-3</v>
      </c>
      <c r="J197" s="25"/>
      <c r="K197" s="25">
        <f t="shared" si="52"/>
        <v>3.0376700000000001E-3</v>
      </c>
      <c r="L197" s="25">
        <f t="shared" si="53"/>
        <v>6.9957540100000007E-2</v>
      </c>
      <c r="M197" s="25">
        <v>3.8999999999999998E-3</v>
      </c>
      <c r="N197" s="25">
        <f t="shared" si="54"/>
        <v>4.1999999999999997E-3</v>
      </c>
      <c r="O197" s="25"/>
      <c r="P197" s="25">
        <f t="shared" si="55"/>
        <v>2.4072799999999995E-3</v>
      </c>
      <c r="Q197" s="25">
        <f t="shared" si="56"/>
        <v>5.5439658399999994E-2</v>
      </c>
      <c r="R197" s="25">
        <v>4.0699999999999998E-3</v>
      </c>
      <c r="S197" s="25">
        <f t="shared" si="57"/>
        <v>4.3699999999999998E-3</v>
      </c>
      <c r="T197" s="25"/>
      <c r="U197" s="25">
        <f t="shared" si="58"/>
        <v>2.4618699999999997E-3</v>
      </c>
      <c r="V197" s="25">
        <f t="shared" si="59"/>
        <v>5.6696866099999993E-2</v>
      </c>
      <c r="W197" s="25">
        <v>7.4799999999999997E-3</v>
      </c>
      <c r="X197" s="25">
        <f t="shared" si="60"/>
        <v>7.7799999999999996E-3</v>
      </c>
      <c r="Y197" s="25"/>
      <c r="Z197" s="25">
        <f t="shared" si="61"/>
        <v>3.28247E-3</v>
      </c>
      <c r="AA197" s="25">
        <f t="shared" si="62"/>
        <v>7.5595284100000007E-2</v>
      </c>
      <c r="AB197" s="25">
        <v>-6.2E-4</v>
      </c>
      <c r="AC197" s="25">
        <f t="shared" si="63"/>
        <v>-2.9999999999999997E-4</v>
      </c>
    </row>
    <row r="198" spans="1:29" s="15" customFormat="1">
      <c r="A198" s="18">
        <v>446</v>
      </c>
      <c r="B198" s="25">
        <v>6.8999999999999997E-5</v>
      </c>
      <c r="C198" s="25">
        <v>2.82E-3</v>
      </c>
      <c r="D198" s="25">
        <f t="shared" si="48"/>
        <v>3.1105E-3</v>
      </c>
      <c r="E198" s="25"/>
      <c r="F198" s="25">
        <f t="shared" si="49"/>
        <v>2.2205000000000003E-3</v>
      </c>
      <c r="G198" s="25">
        <f t="shared" si="50"/>
        <v>5.1138115000000012E-2</v>
      </c>
      <c r="H198" s="25">
        <v>5.1900000000000002E-3</v>
      </c>
      <c r="I198" s="25">
        <f t="shared" si="51"/>
        <v>5.4805000000000001E-3</v>
      </c>
      <c r="J198" s="25"/>
      <c r="K198" s="25">
        <f t="shared" si="52"/>
        <v>2.8381700000000001E-3</v>
      </c>
      <c r="L198" s="25">
        <f t="shared" si="53"/>
        <v>6.5363055100000012E-2</v>
      </c>
      <c r="M198" s="25">
        <v>3.5899999999999999E-3</v>
      </c>
      <c r="N198" s="25">
        <f t="shared" si="54"/>
        <v>3.8804999999999998E-3</v>
      </c>
      <c r="O198" s="25"/>
      <c r="P198" s="25">
        <f t="shared" si="55"/>
        <v>2.08778E-3</v>
      </c>
      <c r="Q198" s="25">
        <f t="shared" si="56"/>
        <v>4.8081573400000001E-2</v>
      </c>
      <c r="R198" s="25">
        <v>3.7599999999999999E-3</v>
      </c>
      <c r="S198" s="25">
        <f t="shared" si="57"/>
        <v>4.0505000000000003E-3</v>
      </c>
      <c r="T198" s="25"/>
      <c r="U198" s="25">
        <f t="shared" si="58"/>
        <v>2.1423700000000002E-3</v>
      </c>
      <c r="V198" s="25">
        <f t="shared" si="59"/>
        <v>4.9338781100000006E-2</v>
      </c>
      <c r="W198" s="25">
        <v>7.1599999999999997E-3</v>
      </c>
      <c r="X198" s="25">
        <f t="shared" si="60"/>
        <v>7.4504999999999997E-3</v>
      </c>
      <c r="Y198" s="25"/>
      <c r="Z198" s="25">
        <f t="shared" si="61"/>
        <v>2.9529700000000001E-3</v>
      </c>
      <c r="AA198" s="25">
        <f t="shared" si="62"/>
        <v>6.8006899100000004E-2</v>
      </c>
      <c r="AB198" s="25">
        <v>-6.4999999999999997E-4</v>
      </c>
      <c r="AC198" s="25">
        <f t="shared" si="63"/>
        <v>-2.9049999999999996E-4</v>
      </c>
    </row>
    <row r="199" spans="1:29" s="15" customFormat="1">
      <c r="A199" s="18">
        <v>447</v>
      </c>
      <c r="B199" s="25">
        <v>2.0000000000000002E-5</v>
      </c>
      <c r="C199" s="25">
        <v>2.9499999999999999E-3</v>
      </c>
      <c r="D199" s="25">
        <f t="shared" si="48"/>
        <v>3.2499999999999999E-3</v>
      </c>
      <c r="E199" s="25"/>
      <c r="F199" s="25">
        <f t="shared" si="49"/>
        <v>2.3600000000000001E-3</v>
      </c>
      <c r="G199" s="25">
        <f t="shared" si="50"/>
        <v>5.4350800000000005E-2</v>
      </c>
      <c r="H199" s="25">
        <v>5.2199999999999998E-3</v>
      </c>
      <c r="I199" s="25">
        <f t="shared" si="51"/>
        <v>5.5199999999999997E-3</v>
      </c>
      <c r="J199" s="25"/>
      <c r="K199" s="25">
        <f t="shared" si="52"/>
        <v>2.8776699999999997E-3</v>
      </c>
      <c r="L199" s="25">
        <f t="shared" si="53"/>
        <v>6.6272740099999991E-2</v>
      </c>
      <c r="M199" s="25">
        <v>3.7200000000000002E-3</v>
      </c>
      <c r="N199" s="25">
        <f t="shared" si="54"/>
        <v>4.0200000000000001E-3</v>
      </c>
      <c r="O199" s="25"/>
      <c r="P199" s="25">
        <f t="shared" si="55"/>
        <v>2.2272799999999999E-3</v>
      </c>
      <c r="Q199" s="25">
        <f t="shared" si="56"/>
        <v>5.1294258400000001E-2</v>
      </c>
      <c r="R199" s="25">
        <v>3.8899999999999998E-3</v>
      </c>
      <c r="S199" s="25">
        <f t="shared" si="57"/>
        <v>4.1900000000000001E-3</v>
      </c>
      <c r="T199" s="25"/>
      <c r="U199" s="25">
        <f t="shared" si="58"/>
        <v>2.2818700000000001E-3</v>
      </c>
      <c r="V199" s="25">
        <f t="shared" si="59"/>
        <v>5.2551466100000006E-2</v>
      </c>
      <c r="W199" s="25">
        <v>7.2700000000000004E-3</v>
      </c>
      <c r="X199" s="25">
        <f t="shared" si="60"/>
        <v>7.5700000000000003E-3</v>
      </c>
      <c r="Y199" s="25"/>
      <c r="Z199" s="25">
        <f t="shared" si="61"/>
        <v>3.0724700000000008E-3</v>
      </c>
      <c r="AA199" s="25">
        <f t="shared" si="62"/>
        <v>7.0758984100000019E-2</v>
      </c>
      <c r="AB199" s="25">
        <v>-6.2E-4</v>
      </c>
      <c r="AC199" s="25">
        <f t="shared" si="63"/>
        <v>-2.9999999999999997E-4</v>
      </c>
    </row>
    <row r="200" spans="1:29" s="15" customFormat="1">
      <c r="A200" s="18">
        <v>448</v>
      </c>
      <c r="B200" s="25">
        <v>1E-4</v>
      </c>
      <c r="C200" s="25">
        <v>2.7499999999999998E-3</v>
      </c>
      <c r="D200" s="25">
        <f t="shared" si="48"/>
        <v>3.0199999999999997E-3</v>
      </c>
      <c r="E200" s="25"/>
      <c r="F200" s="25">
        <f t="shared" si="49"/>
        <v>2.1299999999999999E-3</v>
      </c>
      <c r="G200" s="25">
        <f t="shared" si="50"/>
        <v>4.9053900000000004E-2</v>
      </c>
      <c r="H200" s="25">
        <v>4.8999999999999998E-3</v>
      </c>
      <c r="I200" s="25">
        <f t="shared" si="51"/>
        <v>5.1700000000000001E-3</v>
      </c>
      <c r="J200" s="25"/>
      <c r="K200" s="25">
        <f t="shared" si="52"/>
        <v>2.5276700000000001E-3</v>
      </c>
      <c r="L200" s="25">
        <f t="shared" si="53"/>
        <v>5.8212240100000007E-2</v>
      </c>
      <c r="M200" s="25">
        <v>3.64E-3</v>
      </c>
      <c r="N200" s="25">
        <f t="shared" si="54"/>
        <v>3.9100000000000003E-3</v>
      </c>
      <c r="O200" s="25"/>
      <c r="P200" s="25">
        <f t="shared" si="55"/>
        <v>2.11728E-3</v>
      </c>
      <c r="Q200" s="25">
        <f t="shared" si="56"/>
        <v>4.8760958400000005E-2</v>
      </c>
      <c r="R200" s="25">
        <v>3.62E-3</v>
      </c>
      <c r="S200" s="25">
        <f t="shared" si="57"/>
        <v>3.8899999999999998E-3</v>
      </c>
      <c r="T200" s="25"/>
      <c r="U200" s="25">
        <f t="shared" si="58"/>
        <v>1.9818699999999997E-3</v>
      </c>
      <c r="V200" s="25">
        <f t="shared" si="59"/>
        <v>4.5642466099999994E-2</v>
      </c>
      <c r="W200" s="25">
        <v>7.1000000000000004E-3</v>
      </c>
      <c r="X200" s="25">
        <f t="shared" si="60"/>
        <v>7.3700000000000007E-3</v>
      </c>
      <c r="Y200" s="25"/>
      <c r="Z200" s="25">
        <f t="shared" si="61"/>
        <v>2.8724700000000011E-3</v>
      </c>
      <c r="AA200" s="25">
        <f t="shared" si="62"/>
        <v>6.6152984100000034E-2</v>
      </c>
      <c r="AB200" s="25">
        <v>-6.4000000000000005E-4</v>
      </c>
      <c r="AC200" s="25">
        <f t="shared" si="63"/>
        <v>-2.7E-4</v>
      </c>
    </row>
    <row r="201" spans="1:29" s="15" customFormat="1">
      <c r="A201" s="18">
        <v>449</v>
      </c>
      <c r="B201" s="25">
        <v>3.0000000000000001E-5</v>
      </c>
      <c r="C201" s="25">
        <v>2.8900000000000002E-3</v>
      </c>
      <c r="D201" s="25">
        <f t="shared" si="48"/>
        <v>3.1950000000000004E-3</v>
      </c>
      <c r="E201" s="25"/>
      <c r="F201" s="25">
        <f t="shared" si="49"/>
        <v>2.3050000000000006E-3</v>
      </c>
      <c r="G201" s="25">
        <f t="shared" si="50"/>
        <v>5.3084150000000017E-2</v>
      </c>
      <c r="H201" s="25">
        <v>5.1500000000000001E-3</v>
      </c>
      <c r="I201" s="25">
        <f t="shared" si="51"/>
        <v>5.4549999999999998E-3</v>
      </c>
      <c r="J201" s="25"/>
      <c r="K201" s="25">
        <f t="shared" si="52"/>
        <v>2.8126699999999998E-3</v>
      </c>
      <c r="L201" s="25">
        <f t="shared" si="53"/>
        <v>6.4775790099999994E-2</v>
      </c>
      <c r="M201" s="25">
        <v>3.7699999999999999E-3</v>
      </c>
      <c r="N201" s="25">
        <f t="shared" si="54"/>
        <v>4.0749999999999996E-3</v>
      </c>
      <c r="O201" s="25"/>
      <c r="P201" s="25">
        <f t="shared" si="55"/>
        <v>2.2822799999999994E-3</v>
      </c>
      <c r="Q201" s="25">
        <f t="shared" si="56"/>
        <v>5.2560908399999988E-2</v>
      </c>
      <c r="R201" s="25">
        <v>3.8400000000000001E-3</v>
      </c>
      <c r="S201" s="25">
        <f t="shared" si="57"/>
        <v>4.1450000000000002E-3</v>
      </c>
      <c r="T201" s="25"/>
      <c r="U201" s="25">
        <f t="shared" si="58"/>
        <v>2.2368700000000002E-3</v>
      </c>
      <c r="V201" s="25">
        <f t="shared" si="59"/>
        <v>5.1515116100000008E-2</v>
      </c>
      <c r="W201" s="25">
        <v>7.2899999999999996E-3</v>
      </c>
      <c r="X201" s="25">
        <f t="shared" si="60"/>
        <v>7.5949999999999993E-3</v>
      </c>
      <c r="Y201" s="25"/>
      <c r="Z201" s="25">
        <f t="shared" si="61"/>
        <v>3.0974699999999997E-3</v>
      </c>
      <c r="AA201" s="25">
        <f t="shared" si="62"/>
        <v>7.1334734099999991E-2</v>
      </c>
      <c r="AB201" s="25">
        <v>-6.4000000000000005E-4</v>
      </c>
      <c r="AC201" s="25">
        <f t="shared" si="63"/>
        <v>-3.0500000000000004E-4</v>
      </c>
    </row>
    <row r="202" spans="1:29" s="15" customFormat="1">
      <c r="A202" s="18">
        <v>450</v>
      </c>
      <c r="B202" s="25">
        <v>2.0000000000000002E-5</v>
      </c>
      <c r="C202" s="25">
        <v>2.7000000000000001E-3</v>
      </c>
      <c r="D202" s="25">
        <f t="shared" si="48"/>
        <v>3.0349999999999999E-3</v>
      </c>
      <c r="E202" s="25"/>
      <c r="F202" s="25">
        <f t="shared" si="49"/>
        <v>2.1450000000000002E-3</v>
      </c>
      <c r="G202" s="25">
        <f t="shared" si="50"/>
        <v>4.9399350000000009E-2</v>
      </c>
      <c r="H202" s="25">
        <v>4.9800000000000001E-3</v>
      </c>
      <c r="I202" s="25">
        <f t="shared" si="51"/>
        <v>5.3150000000000003E-3</v>
      </c>
      <c r="J202" s="25"/>
      <c r="K202" s="25">
        <f t="shared" si="52"/>
        <v>2.6726700000000003E-3</v>
      </c>
      <c r="L202" s="25">
        <f t="shared" si="53"/>
        <v>6.1551590100000012E-2</v>
      </c>
      <c r="M202" s="25">
        <v>3.5999999999999999E-3</v>
      </c>
      <c r="N202" s="25">
        <f t="shared" si="54"/>
        <v>3.9350000000000001E-3</v>
      </c>
      <c r="O202" s="25"/>
      <c r="P202" s="25">
        <f t="shared" si="55"/>
        <v>2.1422799999999999E-3</v>
      </c>
      <c r="Q202" s="25">
        <f t="shared" si="56"/>
        <v>4.9336708399999998E-2</v>
      </c>
      <c r="R202" s="25">
        <v>3.6800000000000001E-3</v>
      </c>
      <c r="S202" s="25">
        <f t="shared" si="57"/>
        <v>4.0150000000000003E-3</v>
      </c>
      <c r="T202" s="25"/>
      <c r="U202" s="25">
        <f t="shared" si="58"/>
        <v>2.1068700000000003E-3</v>
      </c>
      <c r="V202" s="25">
        <f t="shared" si="59"/>
        <v>4.8521216100000007E-2</v>
      </c>
      <c r="W202" s="25">
        <v>7.1399999999999996E-3</v>
      </c>
      <c r="X202" s="25">
        <f t="shared" si="60"/>
        <v>7.4749999999999999E-3</v>
      </c>
      <c r="Y202" s="25"/>
      <c r="Z202" s="25">
        <f t="shared" si="61"/>
        <v>2.9774700000000003E-3</v>
      </c>
      <c r="AA202" s="25">
        <f t="shared" si="62"/>
        <v>6.8571134100000014E-2</v>
      </c>
      <c r="AB202" s="25">
        <v>-6.8999999999999997E-4</v>
      </c>
      <c r="AC202" s="25">
        <f t="shared" si="63"/>
        <v>-3.3499999999999996E-4</v>
      </c>
    </row>
    <row r="203" spans="1:29" s="15" customFormat="1">
      <c r="A203" s="18">
        <v>451</v>
      </c>
      <c r="B203" s="25">
        <v>1.1E-4</v>
      </c>
      <c r="C203" s="25">
        <v>2.7699999999999999E-3</v>
      </c>
      <c r="D203" s="25">
        <f t="shared" si="48"/>
        <v>3.0144999999999998E-3</v>
      </c>
      <c r="E203" s="25"/>
      <c r="F203" s="25">
        <f t="shared" si="49"/>
        <v>2.1244999999999997E-3</v>
      </c>
      <c r="G203" s="25">
        <f t="shared" si="50"/>
        <v>4.8927234999999993E-2</v>
      </c>
      <c r="H203" s="25">
        <v>5.0099999999999997E-3</v>
      </c>
      <c r="I203" s="25">
        <f t="shared" si="51"/>
        <v>5.2544999999999996E-3</v>
      </c>
      <c r="J203" s="25"/>
      <c r="K203" s="25">
        <f t="shared" si="52"/>
        <v>2.6121699999999996E-3</v>
      </c>
      <c r="L203" s="25">
        <f t="shared" si="53"/>
        <v>6.0158275099999992E-2</v>
      </c>
      <c r="M203" s="25">
        <v>3.5500000000000002E-3</v>
      </c>
      <c r="N203" s="25">
        <f t="shared" si="54"/>
        <v>3.7945000000000001E-3</v>
      </c>
      <c r="O203" s="25"/>
      <c r="P203" s="25">
        <f t="shared" si="55"/>
        <v>2.0017799999999999E-3</v>
      </c>
      <c r="Q203" s="25">
        <f t="shared" si="56"/>
        <v>4.6100993399999998E-2</v>
      </c>
      <c r="R203" s="25">
        <v>3.7599999999999999E-3</v>
      </c>
      <c r="S203" s="25">
        <f t="shared" si="57"/>
        <v>4.0045000000000002E-3</v>
      </c>
      <c r="T203" s="25"/>
      <c r="U203" s="25">
        <f t="shared" si="58"/>
        <v>2.0963700000000002E-3</v>
      </c>
      <c r="V203" s="25">
        <f t="shared" si="59"/>
        <v>4.8279401100000008E-2</v>
      </c>
      <c r="W203" s="25">
        <v>7.28E-3</v>
      </c>
      <c r="X203" s="25">
        <f t="shared" si="60"/>
        <v>7.5244999999999999E-3</v>
      </c>
      <c r="Y203" s="25"/>
      <c r="Z203" s="25">
        <f t="shared" si="61"/>
        <v>3.0269700000000004E-3</v>
      </c>
      <c r="AA203" s="25">
        <f t="shared" si="62"/>
        <v>6.971111910000001E-2</v>
      </c>
      <c r="AB203" s="25">
        <v>-5.9900000000000003E-4</v>
      </c>
      <c r="AC203" s="25">
        <f t="shared" si="63"/>
        <v>-2.4450000000000003E-4</v>
      </c>
    </row>
    <row r="204" spans="1:29" s="15" customFormat="1">
      <c r="A204" s="18">
        <v>452</v>
      </c>
      <c r="B204" s="25">
        <v>1E-4</v>
      </c>
      <c r="C204" s="25">
        <v>2.7499999999999998E-3</v>
      </c>
      <c r="D204" s="25">
        <f t="shared" si="48"/>
        <v>2.9749999999999998E-3</v>
      </c>
      <c r="E204" s="25"/>
      <c r="F204" s="25">
        <f t="shared" si="49"/>
        <v>2.085E-3</v>
      </c>
      <c r="G204" s="25">
        <f t="shared" si="50"/>
        <v>4.8017550000000006E-2</v>
      </c>
      <c r="H204" s="25">
        <v>4.96E-3</v>
      </c>
      <c r="I204" s="25">
        <f t="shared" si="51"/>
        <v>5.1850000000000004E-3</v>
      </c>
      <c r="J204" s="25"/>
      <c r="K204" s="25">
        <f t="shared" si="52"/>
        <v>2.5426700000000003E-3</v>
      </c>
      <c r="L204" s="25">
        <f t="shared" si="53"/>
        <v>5.8557690100000011E-2</v>
      </c>
      <c r="M204" s="25">
        <v>3.5500000000000002E-3</v>
      </c>
      <c r="N204" s="25">
        <f t="shared" si="54"/>
        <v>3.7750000000000001E-3</v>
      </c>
      <c r="O204" s="25"/>
      <c r="P204" s="25">
        <f t="shared" si="55"/>
        <v>1.9822800000000003E-3</v>
      </c>
      <c r="Q204" s="25">
        <f t="shared" si="56"/>
        <v>4.565190840000001E-2</v>
      </c>
      <c r="R204" s="25">
        <v>3.6800000000000001E-3</v>
      </c>
      <c r="S204" s="25">
        <f t="shared" si="57"/>
        <v>3.9050000000000001E-3</v>
      </c>
      <c r="T204" s="25"/>
      <c r="U204" s="25">
        <f t="shared" si="58"/>
        <v>1.99687E-3</v>
      </c>
      <c r="V204" s="25">
        <f t="shared" si="59"/>
        <v>4.5987916100000005E-2</v>
      </c>
      <c r="W204" s="25">
        <v>7.0200000000000002E-3</v>
      </c>
      <c r="X204" s="25">
        <f t="shared" si="60"/>
        <v>7.2450000000000006E-3</v>
      </c>
      <c r="Y204" s="25"/>
      <c r="Z204" s="25">
        <f t="shared" si="61"/>
        <v>2.747470000000001E-3</v>
      </c>
      <c r="AA204" s="25">
        <f t="shared" si="62"/>
        <v>6.3274234100000021E-2</v>
      </c>
      <c r="AB204" s="25">
        <v>-5.5000000000000003E-4</v>
      </c>
      <c r="AC204" s="25">
        <f t="shared" si="63"/>
        <v>-2.2500000000000002E-4</v>
      </c>
    </row>
    <row r="205" spans="1:29" s="15" customFormat="1">
      <c r="A205" s="18">
        <v>453</v>
      </c>
      <c r="B205" s="25">
        <v>9.0000000000000006E-5</v>
      </c>
      <c r="C205" s="25">
        <v>2.64E-3</v>
      </c>
      <c r="D205" s="25">
        <f t="shared" si="48"/>
        <v>2.8999999999999998E-3</v>
      </c>
      <c r="E205" s="25"/>
      <c r="F205" s="25">
        <f t="shared" si="49"/>
        <v>2.0099999999999996E-3</v>
      </c>
      <c r="G205" s="25">
        <f t="shared" si="50"/>
        <v>4.6290299999999993E-2</v>
      </c>
      <c r="H205" s="25">
        <v>4.8500000000000001E-3</v>
      </c>
      <c r="I205" s="25">
        <f t="shared" si="51"/>
        <v>5.11E-3</v>
      </c>
      <c r="J205" s="25"/>
      <c r="K205" s="25">
        <f t="shared" si="52"/>
        <v>2.4676699999999999E-3</v>
      </c>
      <c r="L205" s="25">
        <f t="shared" si="53"/>
        <v>5.6830440100000004E-2</v>
      </c>
      <c r="M205" s="25">
        <v>3.4199999999999999E-3</v>
      </c>
      <c r="N205" s="25">
        <f t="shared" si="54"/>
        <v>3.6799999999999997E-3</v>
      </c>
      <c r="O205" s="25"/>
      <c r="P205" s="25">
        <f t="shared" si="55"/>
        <v>1.8872799999999996E-3</v>
      </c>
      <c r="Q205" s="25">
        <f t="shared" si="56"/>
        <v>4.3464058399999991E-2</v>
      </c>
      <c r="R205" s="25">
        <v>3.81E-3</v>
      </c>
      <c r="S205" s="25">
        <f t="shared" si="57"/>
        <v>4.0699999999999998E-3</v>
      </c>
      <c r="T205" s="25"/>
      <c r="U205" s="25">
        <f t="shared" si="58"/>
        <v>2.1618699999999998E-3</v>
      </c>
      <c r="V205" s="25">
        <f t="shared" si="59"/>
        <v>4.9787866099999994E-2</v>
      </c>
      <c r="W205" s="25">
        <v>7.0899999999999999E-3</v>
      </c>
      <c r="X205" s="25">
        <f t="shared" si="60"/>
        <v>7.3499999999999998E-3</v>
      </c>
      <c r="Y205" s="25"/>
      <c r="Z205" s="25">
        <f t="shared" si="61"/>
        <v>2.8524700000000002E-3</v>
      </c>
      <c r="AA205" s="25">
        <f t="shared" si="62"/>
        <v>6.5692384100000001E-2</v>
      </c>
      <c r="AB205" s="25">
        <v>-6.0999999999999997E-4</v>
      </c>
      <c r="AC205" s="25">
        <f t="shared" si="63"/>
        <v>-2.5999999999999998E-4</v>
      </c>
    </row>
    <row r="206" spans="1:29" s="15" customFormat="1">
      <c r="A206" s="18">
        <v>454</v>
      </c>
      <c r="B206" s="25">
        <v>4.0000000000000003E-5</v>
      </c>
      <c r="C206" s="25">
        <v>2.5699999999999998E-3</v>
      </c>
      <c r="D206" s="25">
        <f t="shared" si="48"/>
        <v>2.8599999999999997E-3</v>
      </c>
      <c r="E206" s="25"/>
      <c r="F206" s="25">
        <f t="shared" si="49"/>
        <v>1.9699999999999995E-3</v>
      </c>
      <c r="G206" s="25">
        <f t="shared" si="50"/>
        <v>4.5369099999999989E-2</v>
      </c>
      <c r="H206" s="25">
        <v>4.8199999999999996E-3</v>
      </c>
      <c r="I206" s="25">
        <f t="shared" si="51"/>
        <v>5.11E-3</v>
      </c>
      <c r="J206" s="25"/>
      <c r="K206" s="25">
        <f t="shared" si="52"/>
        <v>2.4676699999999999E-3</v>
      </c>
      <c r="L206" s="25">
        <f t="shared" si="53"/>
        <v>5.6830440100000004E-2</v>
      </c>
      <c r="M206" s="25">
        <v>3.47E-3</v>
      </c>
      <c r="N206" s="25">
        <f t="shared" si="54"/>
        <v>3.7599999999999999E-3</v>
      </c>
      <c r="O206" s="25"/>
      <c r="P206" s="25">
        <f t="shared" si="55"/>
        <v>1.9672800000000001E-3</v>
      </c>
      <c r="Q206" s="25">
        <f t="shared" si="56"/>
        <v>4.5306458400000006E-2</v>
      </c>
      <c r="R206" s="25">
        <v>3.3500000000000001E-3</v>
      </c>
      <c r="S206" s="25">
        <f t="shared" si="57"/>
        <v>3.64E-3</v>
      </c>
      <c r="T206" s="25"/>
      <c r="U206" s="25">
        <f t="shared" si="58"/>
        <v>1.7318699999999999E-3</v>
      </c>
      <c r="V206" s="25">
        <f t="shared" si="59"/>
        <v>3.9884966100000002E-2</v>
      </c>
      <c r="W206" s="25">
        <v>6.8700000000000002E-3</v>
      </c>
      <c r="X206" s="25">
        <f t="shared" si="60"/>
        <v>7.1600000000000006E-3</v>
      </c>
      <c r="Y206" s="25"/>
      <c r="Z206" s="25">
        <f t="shared" si="61"/>
        <v>2.662470000000001E-3</v>
      </c>
      <c r="AA206" s="25">
        <f t="shared" si="62"/>
        <v>6.1316684100000025E-2</v>
      </c>
      <c r="AB206" s="25">
        <v>-6.2E-4</v>
      </c>
      <c r="AC206" s="25">
        <f t="shared" si="63"/>
        <v>-2.9E-4</v>
      </c>
    </row>
    <row r="207" spans="1:29" s="15" customFormat="1">
      <c r="A207" s="18">
        <v>455</v>
      </c>
      <c r="B207" s="25">
        <v>-1.0000000000000001E-5</v>
      </c>
      <c r="C207" s="25">
        <v>2.5000000000000001E-3</v>
      </c>
      <c r="D207" s="25">
        <f t="shared" si="48"/>
        <v>2.8450000000000003E-3</v>
      </c>
      <c r="E207" s="25"/>
      <c r="F207" s="25">
        <f t="shared" si="49"/>
        <v>1.9550000000000001E-3</v>
      </c>
      <c r="G207" s="25">
        <f t="shared" si="50"/>
        <v>4.5023650000000005E-2</v>
      </c>
      <c r="H207" s="25">
        <v>4.79E-3</v>
      </c>
      <c r="I207" s="25">
        <f t="shared" si="51"/>
        <v>5.1349999999999998E-3</v>
      </c>
      <c r="J207" s="25"/>
      <c r="K207" s="25">
        <f t="shared" si="52"/>
        <v>2.4926699999999998E-3</v>
      </c>
      <c r="L207" s="25">
        <f t="shared" si="53"/>
        <v>5.7406190099999997E-2</v>
      </c>
      <c r="M207" s="25">
        <v>3.3400000000000001E-3</v>
      </c>
      <c r="N207" s="25">
        <f t="shared" si="54"/>
        <v>3.6849999999999999E-3</v>
      </c>
      <c r="O207" s="25"/>
      <c r="P207" s="25">
        <f t="shared" si="55"/>
        <v>1.8922799999999999E-3</v>
      </c>
      <c r="Q207" s="25">
        <f t="shared" si="56"/>
        <v>4.35792084E-2</v>
      </c>
      <c r="R207" s="25">
        <v>3.6700000000000001E-3</v>
      </c>
      <c r="S207" s="25">
        <f t="shared" si="57"/>
        <v>4.0150000000000003E-3</v>
      </c>
      <c r="T207" s="25"/>
      <c r="U207" s="25">
        <f t="shared" si="58"/>
        <v>2.1068700000000003E-3</v>
      </c>
      <c r="V207" s="25">
        <f t="shared" si="59"/>
        <v>4.8521216100000007E-2</v>
      </c>
      <c r="W207" s="25">
        <v>7.0299999999999998E-3</v>
      </c>
      <c r="X207" s="25">
        <f t="shared" si="60"/>
        <v>7.3749999999999996E-3</v>
      </c>
      <c r="Y207" s="25"/>
      <c r="Z207" s="25">
        <f t="shared" si="61"/>
        <v>2.87747E-3</v>
      </c>
      <c r="AA207" s="25">
        <f t="shared" si="62"/>
        <v>6.6268134100000001E-2</v>
      </c>
      <c r="AB207" s="25">
        <v>-6.8000000000000005E-4</v>
      </c>
      <c r="AC207" s="25">
        <f t="shared" si="63"/>
        <v>-3.4500000000000004E-4</v>
      </c>
    </row>
    <row r="208" spans="1:29" s="15" customFormat="1">
      <c r="A208" s="18">
        <v>456</v>
      </c>
      <c r="B208" s="25">
        <v>1E-4</v>
      </c>
      <c r="C208" s="25">
        <v>2.5899999999999999E-3</v>
      </c>
      <c r="D208" s="25">
        <f t="shared" si="48"/>
        <v>2.8499999999999997E-3</v>
      </c>
      <c r="E208" s="25"/>
      <c r="F208" s="25">
        <f t="shared" si="49"/>
        <v>1.9599999999999999E-3</v>
      </c>
      <c r="G208" s="25">
        <f t="shared" si="50"/>
        <v>4.51388E-2</v>
      </c>
      <c r="H208" s="25">
        <v>4.9100000000000003E-3</v>
      </c>
      <c r="I208" s="25">
        <f t="shared" si="51"/>
        <v>5.1700000000000001E-3</v>
      </c>
      <c r="J208" s="25"/>
      <c r="K208" s="25">
        <f t="shared" si="52"/>
        <v>2.5276700000000001E-3</v>
      </c>
      <c r="L208" s="25">
        <f t="shared" si="53"/>
        <v>5.8212240100000007E-2</v>
      </c>
      <c r="M208" s="25">
        <v>3.4499999999999999E-3</v>
      </c>
      <c r="N208" s="25">
        <f t="shared" si="54"/>
        <v>3.7099999999999998E-3</v>
      </c>
      <c r="O208" s="25"/>
      <c r="P208" s="25">
        <f t="shared" si="55"/>
        <v>1.9172799999999997E-3</v>
      </c>
      <c r="Q208" s="25">
        <f t="shared" si="56"/>
        <v>4.4154958399999993E-2</v>
      </c>
      <c r="R208" s="25">
        <v>3.5100000000000001E-3</v>
      </c>
      <c r="S208" s="25">
        <f t="shared" si="57"/>
        <v>3.7699999999999999E-3</v>
      </c>
      <c r="T208" s="25"/>
      <c r="U208" s="25">
        <f t="shared" si="58"/>
        <v>1.8618699999999998E-3</v>
      </c>
      <c r="V208" s="25">
        <f t="shared" si="59"/>
        <v>4.2878866099999996E-2</v>
      </c>
      <c r="W208" s="25">
        <v>6.94E-3</v>
      </c>
      <c r="X208" s="25">
        <f t="shared" si="60"/>
        <v>7.1999999999999998E-3</v>
      </c>
      <c r="Y208" s="25"/>
      <c r="Z208" s="25">
        <f t="shared" si="61"/>
        <v>2.7024700000000002E-3</v>
      </c>
      <c r="AA208" s="25">
        <f t="shared" si="62"/>
        <v>6.2237884100000009E-2</v>
      </c>
      <c r="AB208" s="25">
        <v>-6.2E-4</v>
      </c>
      <c r="AC208" s="25">
        <f t="shared" si="63"/>
        <v>-2.5999999999999998E-4</v>
      </c>
    </row>
    <row r="209" spans="1:29" s="15" customFormat="1">
      <c r="A209" s="18">
        <v>457</v>
      </c>
      <c r="B209" s="25">
        <v>0</v>
      </c>
      <c r="C209" s="25">
        <v>2.5699999999999998E-3</v>
      </c>
      <c r="D209" s="25">
        <f t="shared" si="48"/>
        <v>2.8694999999999997E-3</v>
      </c>
      <c r="E209" s="25"/>
      <c r="F209" s="25">
        <f t="shared" si="49"/>
        <v>1.9794999999999995E-3</v>
      </c>
      <c r="G209" s="25">
        <f t="shared" si="50"/>
        <v>4.5587884999999988E-2</v>
      </c>
      <c r="H209" s="25">
        <v>4.7499999999999999E-3</v>
      </c>
      <c r="I209" s="25">
        <f t="shared" si="51"/>
        <v>5.0495000000000002E-3</v>
      </c>
      <c r="J209" s="25"/>
      <c r="K209" s="25">
        <f t="shared" si="52"/>
        <v>2.4071700000000001E-3</v>
      </c>
      <c r="L209" s="25">
        <f t="shared" si="53"/>
        <v>5.5437125100000005E-2</v>
      </c>
      <c r="M209" s="25">
        <v>3.3999999999999998E-3</v>
      </c>
      <c r="N209" s="25">
        <f t="shared" si="54"/>
        <v>3.6994999999999997E-3</v>
      </c>
      <c r="O209" s="25"/>
      <c r="P209" s="25">
        <f t="shared" si="55"/>
        <v>1.9067799999999996E-3</v>
      </c>
      <c r="Q209" s="25">
        <f t="shared" si="56"/>
        <v>4.3913143399999993E-2</v>
      </c>
      <c r="R209" s="25">
        <v>3.5200000000000001E-3</v>
      </c>
      <c r="S209" s="25">
        <f t="shared" si="57"/>
        <v>3.8195E-3</v>
      </c>
      <c r="T209" s="25"/>
      <c r="U209" s="25">
        <f t="shared" si="58"/>
        <v>1.9113699999999999E-3</v>
      </c>
      <c r="V209" s="25">
        <f t="shared" si="59"/>
        <v>4.4018851099999999E-2</v>
      </c>
      <c r="W209" s="25">
        <v>7.0099999999999997E-3</v>
      </c>
      <c r="X209" s="25">
        <f t="shared" si="60"/>
        <v>7.3095E-3</v>
      </c>
      <c r="Y209" s="25"/>
      <c r="Z209" s="25">
        <f t="shared" si="61"/>
        <v>2.8119700000000004E-3</v>
      </c>
      <c r="AA209" s="25">
        <f t="shared" si="62"/>
        <v>6.4759669100000014E-2</v>
      </c>
      <c r="AB209" s="25">
        <v>-5.9900000000000003E-4</v>
      </c>
      <c r="AC209" s="25">
        <f t="shared" si="63"/>
        <v>-2.9950000000000002E-4</v>
      </c>
    </row>
    <row r="210" spans="1:29" s="15" customFormat="1">
      <c r="A210" s="18">
        <v>458</v>
      </c>
      <c r="B210" s="25">
        <v>6.0000000000000002E-5</v>
      </c>
      <c r="C210" s="25">
        <v>2.33E-3</v>
      </c>
      <c r="D210" s="25">
        <f t="shared" si="48"/>
        <v>2.6099999999999999E-3</v>
      </c>
      <c r="E210" s="25"/>
      <c r="F210" s="25">
        <f t="shared" si="49"/>
        <v>1.72E-3</v>
      </c>
      <c r="G210" s="25">
        <f t="shared" si="50"/>
        <v>3.9611600000000004E-2</v>
      </c>
      <c r="H210" s="25">
        <v>4.7000000000000002E-3</v>
      </c>
      <c r="I210" s="25">
        <f t="shared" si="51"/>
        <v>4.9800000000000001E-3</v>
      </c>
      <c r="J210" s="25"/>
      <c r="K210" s="25">
        <f t="shared" si="52"/>
        <v>2.33767E-3</v>
      </c>
      <c r="L210" s="25">
        <f t="shared" si="53"/>
        <v>5.3836540100000004E-2</v>
      </c>
      <c r="M210" s="25">
        <v>3.3E-3</v>
      </c>
      <c r="N210" s="25">
        <f t="shared" si="54"/>
        <v>3.5799999999999998E-3</v>
      </c>
      <c r="O210" s="25"/>
      <c r="P210" s="25">
        <f t="shared" si="55"/>
        <v>1.7872799999999998E-3</v>
      </c>
      <c r="Q210" s="25">
        <f t="shared" si="56"/>
        <v>4.1161058399999999E-2</v>
      </c>
      <c r="R210" s="25">
        <v>3.3400000000000001E-3</v>
      </c>
      <c r="S210" s="25">
        <f t="shared" si="57"/>
        <v>3.62E-3</v>
      </c>
      <c r="T210" s="25"/>
      <c r="U210" s="25">
        <f t="shared" si="58"/>
        <v>1.7118699999999999E-3</v>
      </c>
      <c r="V210" s="25">
        <f t="shared" si="59"/>
        <v>3.9424366099999997E-2</v>
      </c>
      <c r="W210" s="25">
        <v>6.7000000000000002E-3</v>
      </c>
      <c r="X210" s="25">
        <f t="shared" si="60"/>
        <v>6.9800000000000001E-3</v>
      </c>
      <c r="Y210" s="25"/>
      <c r="Z210" s="25">
        <f t="shared" si="61"/>
        <v>2.4824700000000005E-3</v>
      </c>
      <c r="AA210" s="25">
        <f t="shared" si="62"/>
        <v>5.7171284100000018E-2</v>
      </c>
      <c r="AB210" s="25">
        <v>-6.2E-4</v>
      </c>
      <c r="AC210" s="25">
        <f t="shared" si="63"/>
        <v>-2.7999999999999998E-4</v>
      </c>
    </row>
    <row r="211" spans="1:29" s="15" customFormat="1">
      <c r="A211" s="18">
        <v>459</v>
      </c>
      <c r="B211" s="25">
        <v>2.0000000000000002E-5</v>
      </c>
      <c r="C211" s="25">
        <v>2.5200000000000001E-3</v>
      </c>
      <c r="D211" s="25">
        <f t="shared" si="48"/>
        <v>2.82E-3</v>
      </c>
      <c r="E211" s="25"/>
      <c r="F211" s="25">
        <f t="shared" si="49"/>
        <v>1.9300000000000001E-3</v>
      </c>
      <c r="G211" s="25">
        <f t="shared" si="50"/>
        <v>4.4447900000000005E-2</v>
      </c>
      <c r="H211" s="25">
        <v>4.6299999999999996E-3</v>
      </c>
      <c r="I211" s="25">
        <f t="shared" si="51"/>
        <v>4.9299999999999995E-3</v>
      </c>
      <c r="J211" s="25"/>
      <c r="K211" s="25">
        <f t="shared" si="52"/>
        <v>2.2876699999999995E-3</v>
      </c>
      <c r="L211" s="25">
        <f t="shared" si="53"/>
        <v>5.268504009999999E-2</v>
      </c>
      <c r="M211" s="25">
        <v>3.29E-3</v>
      </c>
      <c r="N211" s="25">
        <f t="shared" si="54"/>
        <v>3.5899999999999999E-3</v>
      </c>
      <c r="O211" s="25"/>
      <c r="P211" s="25">
        <f t="shared" si="55"/>
        <v>1.7972799999999998E-3</v>
      </c>
      <c r="Q211" s="25">
        <f t="shared" si="56"/>
        <v>4.1391358400000001E-2</v>
      </c>
      <c r="R211" s="25">
        <v>3.5599999999999998E-3</v>
      </c>
      <c r="S211" s="25">
        <f t="shared" si="57"/>
        <v>3.8599999999999997E-3</v>
      </c>
      <c r="T211" s="25"/>
      <c r="U211" s="25">
        <f t="shared" si="58"/>
        <v>1.9518699999999996E-3</v>
      </c>
      <c r="V211" s="25">
        <f t="shared" si="59"/>
        <v>4.4951566099999993E-2</v>
      </c>
      <c r="W211" s="25">
        <v>6.9899999999999997E-3</v>
      </c>
      <c r="X211" s="25">
        <f t="shared" si="60"/>
        <v>7.2899999999999996E-3</v>
      </c>
      <c r="Y211" s="25"/>
      <c r="Z211" s="25">
        <f t="shared" si="61"/>
        <v>2.79247E-3</v>
      </c>
      <c r="AA211" s="25">
        <f t="shared" si="62"/>
        <v>6.4310584099999998E-2</v>
      </c>
      <c r="AB211" s="25">
        <v>-6.2E-4</v>
      </c>
      <c r="AC211" s="25">
        <f t="shared" si="63"/>
        <v>-2.9999999999999997E-4</v>
      </c>
    </row>
    <row r="212" spans="1:29" s="15" customFormat="1">
      <c r="A212" s="18">
        <v>460</v>
      </c>
      <c r="B212" s="25">
        <v>1.2999999999999999E-4</v>
      </c>
      <c r="C212" s="25">
        <v>2.47E-3</v>
      </c>
      <c r="D212" s="25">
        <f t="shared" si="48"/>
        <v>2.6849999999999999E-3</v>
      </c>
      <c r="E212" s="25"/>
      <c r="F212" s="25">
        <f t="shared" si="49"/>
        <v>1.7949999999999999E-3</v>
      </c>
      <c r="G212" s="25">
        <f t="shared" si="50"/>
        <v>4.1338850000000003E-2</v>
      </c>
      <c r="H212" s="25">
        <v>4.8300000000000001E-3</v>
      </c>
      <c r="I212" s="25">
        <f t="shared" si="51"/>
        <v>5.045E-3</v>
      </c>
      <c r="J212" s="25"/>
      <c r="K212" s="25">
        <f t="shared" si="52"/>
        <v>2.40267E-3</v>
      </c>
      <c r="L212" s="25">
        <f t="shared" si="53"/>
        <v>5.53334901E-2</v>
      </c>
      <c r="M212" s="25">
        <v>3.3E-3</v>
      </c>
      <c r="N212" s="25">
        <f t="shared" si="54"/>
        <v>3.5149999999999999E-3</v>
      </c>
      <c r="O212" s="25"/>
      <c r="P212" s="25">
        <f t="shared" si="55"/>
        <v>1.7222799999999999E-3</v>
      </c>
      <c r="Q212" s="25">
        <f t="shared" si="56"/>
        <v>3.9664108400000002E-2</v>
      </c>
      <c r="R212" s="25">
        <v>3.4199999999999999E-3</v>
      </c>
      <c r="S212" s="25">
        <f t="shared" si="57"/>
        <v>3.6349999999999998E-3</v>
      </c>
      <c r="T212" s="25"/>
      <c r="U212" s="25">
        <f t="shared" si="58"/>
        <v>1.7268699999999997E-3</v>
      </c>
      <c r="V212" s="25">
        <f t="shared" si="59"/>
        <v>3.9769816099999994E-2</v>
      </c>
      <c r="W212" s="25">
        <v>6.79E-3</v>
      </c>
      <c r="X212" s="25">
        <f t="shared" si="60"/>
        <v>7.0049999999999999E-3</v>
      </c>
      <c r="Y212" s="25"/>
      <c r="Z212" s="25">
        <f t="shared" si="61"/>
        <v>2.5074700000000004E-3</v>
      </c>
      <c r="AA212" s="25">
        <f t="shared" si="62"/>
        <v>5.7747034100000011E-2</v>
      </c>
      <c r="AB212" s="25">
        <v>-5.5999999999999995E-4</v>
      </c>
      <c r="AC212" s="25">
        <f t="shared" si="63"/>
        <v>-2.1499999999999997E-4</v>
      </c>
    </row>
    <row r="213" spans="1:29" s="15" customFormat="1">
      <c r="A213" s="18">
        <v>461</v>
      </c>
      <c r="B213" s="25">
        <v>-3.0000000000000001E-5</v>
      </c>
      <c r="C213" s="25">
        <v>2.4099999999999998E-3</v>
      </c>
      <c r="D213" s="25">
        <f t="shared" si="48"/>
        <v>2.715E-3</v>
      </c>
      <c r="E213" s="25"/>
      <c r="F213" s="25">
        <f t="shared" si="49"/>
        <v>1.825E-3</v>
      </c>
      <c r="G213" s="25">
        <f t="shared" si="50"/>
        <v>4.2029750000000005E-2</v>
      </c>
      <c r="H213" s="25">
        <v>4.4799999999999996E-3</v>
      </c>
      <c r="I213" s="25">
        <f t="shared" si="51"/>
        <v>4.7849999999999993E-3</v>
      </c>
      <c r="J213" s="25"/>
      <c r="K213" s="25">
        <f t="shared" si="52"/>
        <v>2.1426699999999993E-3</v>
      </c>
      <c r="L213" s="25">
        <f t="shared" si="53"/>
        <v>4.9345690099999985E-2</v>
      </c>
      <c r="M213" s="25">
        <v>3.2100000000000002E-3</v>
      </c>
      <c r="N213" s="25">
        <f t="shared" si="54"/>
        <v>3.5150000000000003E-3</v>
      </c>
      <c r="O213" s="25"/>
      <c r="P213" s="25">
        <f t="shared" si="55"/>
        <v>1.7222800000000003E-3</v>
      </c>
      <c r="Q213" s="25">
        <f t="shared" si="56"/>
        <v>3.9664108400000009E-2</v>
      </c>
      <c r="R213" s="25">
        <v>3.4099999999999998E-3</v>
      </c>
      <c r="S213" s="25">
        <f t="shared" si="57"/>
        <v>3.715E-3</v>
      </c>
      <c r="T213" s="25"/>
      <c r="U213" s="25">
        <f t="shared" si="58"/>
        <v>1.8068699999999999E-3</v>
      </c>
      <c r="V213" s="25">
        <f t="shared" si="59"/>
        <v>4.1612216100000002E-2</v>
      </c>
      <c r="W213" s="25">
        <v>6.7799999999999996E-3</v>
      </c>
      <c r="X213" s="25">
        <f t="shared" si="60"/>
        <v>7.0849999999999993E-3</v>
      </c>
      <c r="Y213" s="25"/>
      <c r="Z213" s="25">
        <f t="shared" si="61"/>
        <v>2.5874699999999997E-3</v>
      </c>
      <c r="AA213" s="25">
        <f t="shared" si="62"/>
        <v>5.9589434099999998E-2</v>
      </c>
      <c r="AB213" s="25">
        <v>-5.8E-4</v>
      </c>
      <c r="AC213" s="25">
        <f t="shared" si="63"/>
        <v>-3.0499999999999999E-4</v>
      </c>
    </row>
    <row r="214" spans="1:29" s="15" customFormat="1">
      <c r="A214" s="18">
        <v>462</v>
      </c>
      <c r="B214" s="25">
        <v>1E-4</v>
      </c>
      <c r="C214" s="25">
        <v>2.2799999999999999E-3</v>
      </c>
      <c r="D214" s="25">
        <f t="shared" si="48"/>
        <v>2.4649999999999997E-3</v>
      </c>
      <c r="E214" s="25"/>
      <c r="F214" s="25">
        <f t="shared" si="49"/>
        <v>1.5749999999999998E-3</v>
      </c>
      <c r="G214" s="25">
        <f t="shared" si="50"/>
        <v>3.6272249999999999E-2</v>
      </c>
      <c r="H214" s="25">
        <v>4.4999999999999997E-3</v>
      </c>
      <c r="I214" s="25">
        <f t="shared" si="51"/>
        <v>4.6849999999999999E-3</v>
      </c>
      <c r="J214" s="25"/>
      <c r="K214" s="25">
        <f t="shared" si="52"/>
        <v>2.0426699999999999E-3</v>
      </c>
      <c r="L214" s="25">
        <f t="shared" si="53"/>
        <v>4.7042690099999999E-2</v>
      </c>
      <c r="M214" s="25">
        <v>3.14E-3</v>
      </c>
      <c r="N214" s="25">
        <f t="shared" si="54"/>
        <v>3.3249999999999998E-3</v>
      </c>
      <c r="O214" s="25"/>
      <c r="P214" s="25">
        <f t="shared" si="55"/>
        <v>1.5322799999999998E-3</v>
      </c>
      <c r="Q214" s="25">
        <f t="shared" si="56"/>
        <v>3.5288408399999999E-2</v>
      </c>
      <c r="R214" s="25">
        <v>3.2299999999999998E-3</v>
      </c>
      <c r="S214" s="25">
        <f t="shared" si="57"/>
        <v>3.4149999999999996E-3</v>
      </c>
      <c r="T214" s="25"/>
      <c r="U214" s="25">
        <f t="shared" si="58"/>
        <v>1.5068699999999996E-3</v>
      </c>
      <c r="V214" s="25">
        <f t="shared" si="59"/>
        <v>3.4703216099999989E-2</v>
      </c>
      <c r="W214" s="25">
        <v>6.7000000000000002E-3</v>
      </c>
      <c r="X214" s="25">
        <f t="shared" si="60"/>
        <v>6.8850000000000005E-3</v>
      </c>
      <c r="Y214" s="25"/>
      <c r="Z214" s="25">
        <f t="shared" si="61"/>
        <v>2.3874700000000009E-3</v>
      </c>
      <c r="AA214" s="25">
        <f t="shared" si="62"/>
        <v>5.4983434100000027E-2</v>
      </c>
      <c r="AB214" s="25">
        <v>-4.6999999999999999E-4</v>
      </c>
      <c r="AC214" s="25">
        <f t="shared" si="63"/>
        <v>-1.85E-4</v>
      </c>
    </row>
    <row r="215" spans="1:29" s="15" customFormat="1">
      <c r="A215" s="18">
        <v>463</v>
      </c>
      <c r="B215" s="25">
        <v>-8.0000000000000007E-5</v>
      </c>
      <c r="C215" s="25">
        <v>2.3800000000000002E-3</v>
      </c>
      <c r="D215" s="25">
        <f t="shared" si="48"/>
        <v>2.7700000000000003E-3</v>
      </c>
      <c r="E215" s="25"/>
      <c r="F215" s="25">
        <f t="shared" si="49"/>
        <v>1.8800000000000004E-3</v>
      </c>
      <c r="G215" s="25">
        <f t="shared" si="50"/>
        <v>4.3296400000000013E-2</v>
      </c>
      <c r="H215" s="25">
        <v>4.5700000000000003E-3</v>
      </c>
      <c r="I215" s="25">
        <f t="shared" si="51"/>
        <v>4.96E-3</v>
      </c>
      <c r="J215" s="25"/>
      <c r="K215" s="25">
        <f t="shared" si="52"/>
        <v>2.31767E-3</v>
      </c>
      <c r="L215" s="25">
        <f t="shared" si="53"/>
        <v>5.3375940100000005E-2</v>
      </c>
      <c r="M215" s="25">
        <v>3.14E-3</v>
      </c>
      <c r="N215" s="25">
        <f t="shared" si="54"/>
        <v>3.5300000000000002E-3</v>
      </c>
      <c r="O215" s="25"/>
      <c r="P215" s="25">
        <f t="shared" si="55"/>
        <v>1.7372800000000001E-3</v>
      </c>
      <c r="Q215" s="25">
        <f t="shared" si="56"/>
        <v>4.0009558400000006E-2</v>
      </c>
      <c r="R215" s="25">
        <v>3.32E-3</v>
      </c>
      <c r="S215" s="25">
        <f t="shared" si="57"/>
        <v>3.7100000000000002E-3</v>
      </c>
      <c r="T215" s="25"/>
      <c r="U215" s="25">
        <f t="shared" si="58"/>
        <v>1.8018700000000001E-3</v>
      </c>
      <c r="V215" s="25">
        <f t="shared" si="59"/>
        <v>4.1497066100000007E-2</v>
      </c>
      <c r="W215" s="25">
        <v>6.8900000000000003E-3</v>
      </c>
      <c r="X215" s="25">
        <f t="shared" si="60"/>
        <v>7.28E-3</v>
      </c>
      <c r="Y215" s="25"/>
      <c r="Z215" s="25">
        <f t="shared" si="61"/>
        <v>2.7824700000000004E-3</v>
      </c>
      <c r="AA215" s="25">
        <f t="shared" si="62"/>
        <v>6.408028410000001E-2</v>
      </c>
      <c r="AB215" s="25">
        <v>-6.9999999999999999E-4</v>
      </c>
      <c r="AC215" s="25">
        <f t="shared" si="63"/>
        <v>-3.8999999999999999E-4</v>
      </c>
    </row>
    <row r="216" spans="1:29" s="15" customFormat="1">
      <c r="A216" s="18">
        <v>464</v>
      </c>
      <c r="B216" s="25">
        <v>2.4000000000000001E-4</v>
      </c>
      <c r="C216" s="25">
        <v>2.2100000000000002E-3</v>
      </c>
      <c r="D216" s="25">
        <f t="shared" si="48"/>
        <v>2.32E-3</v>
      </c>
      <c r="E216" s="25"/>
      <c r="F216" s="25">
        <f t="shared" si="49"/>
        <v>1.4300000000000001E-3</v>
      </c>
      <c r="G216" s="25">
        <f t="shared" si="50"/>
        <v>3.2932900000000001E-2</v>
      </c>
      <c r="H216" s="25">
        <v>4.5399999999999998E-3</v>
      </c>
      <c r="I216" s="25">
        <f t="shared" si="51"/>
        <v>4.6499999999999996E-3</v>
      </c>
      <c r="J216" s="25"/>
      <c r="K216" s="25">
        <f t="shared" si="52"/>
        <v>2.0076699999999996E-3</v>
      </c>
      <c r="L216" s="25">
        <f t="shared" si="53"/>
        <v>4.623664009999999E-2</v>
      </c>
      <c r="M216" s="25">
        <v>3.13E-3</v>
      </c>
      <c r="N216" s="25">
        <f t="shared" si="54"/>
        <v>3.2399999999999998E-3</v>
      </c>
      <c r="O216" s="25"/>
      <c r="P216" s="25">
        <f t="shared" si="55"/>
        <v>1.4472799999999998E-3</v>
      </c>
      <c r="Q216" s="25">
        <f t="shared" si="56"/>
        <v>3.3330858399999996E-2</v>
      </c>
      <c r="R216" s="25">
        <v>3.16E-3</v>
      </c>
      <c r="S216" s="25">
        <f t="shared" si="57"/>
        <v>3.2699999999999999E-3</v>
      </c>
      <c r="T216" s="25"/>
      <c r="U216" s="25">
        <f t="shared" si="58"/>
        <v>1.3618699999999998E-3</v>
      </c>
      <c r="V216" s="25">
        <f t="shared" si="59"/>
        <v>3.1363866099999999E-2</v>
      </c>
      <c r="W216" s="25">
        <v>6.5199999999999998E-3</v>
      </c>
      <c r="X216" s="25">
        <f t="shared" si="60"/>
        <v>6.6299999999999996E-3</v>
      </c>
      <c r="Y216" s="25"/>
      <c r="Z216" s="25">
        <f t="shared" si="61"/>
        <v>2.13247E-3</v>
      </c>
      <c r="AA216" s="25">
        <f t="shared" si="62"/>
        <v>4.9110784100000006E-2</v>
      </c>
      <c r="AB216" s="25">
        <v>-4.6000000000000001E-4</v>
      </c>
      <c r="AC216" s="25">
        <f t="shared" si="63"/>
        <v>-1.1E-4</v>
      </c>
    </row>
    <row r="217" spans="1:29" s="15" customFormat="1">
      <c r="A217" s="18">
        <v>465</v>
      </c>
      <c r="B217" s="25">
        <v>-1.1E-4</v>
      </c>
      <c r="C217" s="25">
        <v>2.3900000000000002E-3</v>
      </c>
      <c r="D217" s="25">
        <f t="shared" si="48"/>
        <v>2.7600000000000003E-3</v>
      </c>
      <c r="E217" s="25"/>
      <c r="F217" s="25">
        <f t="shared" si="49"/>
        <v>1.8700000000000004E-3</v>
      </c>
      <c r="G217" s="25">
        <f t="shared" si="50"/>
        <v>4.306610000000001E-2</v>
      </c>
      <c r="H217" s="25">
        <v>4.5100000000000001E-3</v>
      </c>
      <c r="I217" s="25">
        <f t="shared" si="51"/>
        <v>4.8799999999999998E-3</v>
      </c>
      <c r="J217" s="25"/>
      <c r="K217" s="25">
        <f t="shared" si="52"/>
        <v>2.2376699999999998E-3</v>
      </c>
      <c r="L217" s="25">
        <f t="shared" si="53"/>
        <v>5.1533540099999997E-2</v>
      </c>
      <c r="M217" s="25">
        <v>3.1199999999999999E-3</v>
      </c>
      <c r="N217" s="25">
        <f t="shared" si="54"/>
        <v>3.49E-3</v>
      </c>
      <c r="O217" s="25"/>
      <c r="P217" s="25">
        <f t="shared" si="55"/>
        <v>1.69728E-3</v>
      </c>
      <c r="Q217" s="25">
        <f t="shared" si="56"/>
        <v>3.9088358400000002E-2</v>
      </c>
      <c r="R217" s="25">
        <v>3.3999999999999998E-3</v>
      </c>
      <c r="S217" s="25">
        <f t="shared" si="57"/>
        <v>3.7699999999999999E-3</v>
      </c>
      <c r="T217" s="25"/>
      <c r="U217" s="25">
        <f t="shared" si="58"/>
        <v>1.8618699999999998E-3</v>
      </c>
      <c r="V217" s="25">
        <f t="shared" si="59"/>
        <v>4.2878866099999996E-2</v>
      </c>
      <c r="W217" s="25">
        <v>6.7400000000000003E-3</v>
      </c>
      <c r="X217" s="25">
        <f t="shared" si="60"/>
        <v>7.11E-3</v>
      </c>
      <c r="Y217" s="25"/>
      <c r="Z217" s="25">
        <f t="shared" si="61"/>
        <v>2.6124700000000004E-3</v>
      </c>
      <c r="AA217" s="25">
        <f t="shared" si="62"/>
        <v>6.0165184100000012E-2</v>
      </c>
      <c r="AB217" s="25">
        <v>-6.3000000000000003E-4</v>
      </c>
      <c r="AC217" s="25">
        <f t="shared" si="63"/>
        <v>-3.6999999999999999E-4</v>
      </c>
    </row>
    <row r="218" spans="1:29" s="15" customFormat="1">
      <c r="A218" s="18">
        <v>466</v>
      </c>
      <c r="B218" s="25">
        <v>1.2E-4</v>
      </c>
      <c r="C218" s="25">
        <v>2.3E-3</v>
      </c>
      <c r="D218" s="25">
        <f t="shared" si="48"/>
        <v>2.4949999999999998E-3</v>
      </c>
      <c r="E218" s="25"/>
      <c r="F218" s="25">
        <f t="shared" si="49"/>
        <v>1.6049999999999999E-3</v>
      </c>
      <c r="G218" s="25">
        <f t="shared" si="50"/>
        <v>3.696315E-2</v>
      </c>
      <c r="H218" s="25">
        <v>4.5500000000000002E-3</v>
      </c>
      <c r="I218" s="25">
        <f t="shared" si="51"/>
        <v>4.7450000000000001E-3</v>
      </c>
      <c r="J218" s="25"/>
      <c r="K218" s="25">
        <f t="shared" si="52"/>
        <v>2.1026700000000001E-3</v>
      </c>
      <c r="L218" s="25">
        <f t="shared" si="53"/>
        <v>4.8424490100000002E-2</v>
      </c>
      <c r="M218" s="25">
        <v>3.2699999999999999E-3</v>
      </c>
      <c r="N218" s="25">
        <f t="shared" si="54"/>
        <v>3.4649999999999998E-3</v>
      </c>
      <c r="O218" s="25"/>
      <c r="P218" s="25">
        <f t="shared" si="55"/>
        <v>1.6722799999999997E-3</v>
      </c>
      <c r="Q218" s="25">
        <f t="shared" si="56"/>
        <v>3.8512608399999995E-2</v>
      </c>
      <c r="R218" s="25">
        <v>3.2100000000000002E-3</v>
      </c>
      <c r="S218" s="25">
        <f t="shared" si="57"/>
        <v>3.405E-3</v>
      </c>
      <c r="T218" s="25"/>
      <c r="U218" s="25">
        <f t="shared" si="58"/>
        <v>1.49687E-3</v>
      </c>
      <c r="V218" s="25">
        <f t="shared" si="59"/>
        <v>3.4472916100000001E-2</v>
      </c>
      <c r="W218" s="25">
        <v>6.6400000000000001E-3</v>
      </c>
      <c r="X218" s="25">
        <f t="shared" si="60"/>
        <v>6.8349999999999999E-3</v>
      </c>
      <c r="Y218" s="25"/>
      <c r="Z218" s="25">
        <f t="shared" si="61"/>
        <v>2.3374700000000003E-3</v>
      </c>
      <c r="AA218" s="25">
        <f t="shared" si="62"/>
        <v>5.3831934100000013E-2</v>
      </c>
      <c r="AB218" s="25">
        <v>-5.1000000000000004E-4</v>
      </c>
      <c r="AC218" s="25">
        <f t="shared" si="63"/>
        <v>-1.9500000000000002E-4</v>
      </c>
    </row>
    <row r="219" spans="1:29" s="15" customFormat="1">
      <c r="A219" s="18">
        <v>467</v>
      </c>
      <c r="B219" s="25">
        <v>-3.0000000000000001E-5</v>
      </c>
      <c r="C219" s="25">
        <v>2.2499999999999998E-3</v>
      </c>
      <c r="D219" s="25">
        <f t="shared" si="48"/>
        <v>2.555E-3</v>
      </c>
      <c r="E219" s="25"/>
      <c r="F219" s="25">
        <f t="shared" si="49"/>
        <v>1.665E-3</v>
      </c>
      <c r="G219" s="25">
        <f t="shared" si="50"/>
        <v>3.8344950000000003E-2</v>
      </c>
      <c r="H219" s="25">
        <v>4.3E-3</v>
      </c>
      <c r="I219" s="25">
        <f t="shared" si="51"/>
        <v>4.6049999999999997E-3</v>
      </c>
      <c r="J219" s="25"/>
      <c r="K219" s="25">
        <f t="shared" si="52"/>
        <v>1.9626699999999997E-3</v>
      </c>
      <c r="L219" s="25">
        <f t="shared" si="53"/>
        <v>4.5200290099999998E-2</v>
      </c>
      <c r="M219" s="25">
        <v>2.9099999999999998E-3</v>
      </c>
      <c r="N219" s="25">
        <f t="shared" si="54"/>
        <v>3.215E-3</v>
      </c>
      <c r="O219" s="25"/>
      <c r="P219" s="25">
        <f t="shared" si="55"/>
        <v>1.4222799999999999E-3</v>
      </c>
      <c r="Q219" s="25">
        <f t="shared" si="56"/>
        <v>3.2755108400000003E-2</v>
      </c>
      <c r="R219" s="25">
        <v>3.0899999999999999E-3</v>
      </c>
      <c r="S219" s="25">
        <f t="shared" si="57"/>
        <v>3.395E-3</v>
      </c>
      <c r="T219" s="25"/>
      <c r="U219" s="25">
        <f t="shared" si="58"/>
        <v>1.4868699999999999E-3</v>
      </c>
      <c r="V219" s="25">
        <f t="shared" si="59"/>
        <v>3.4242616099999998E-2</v>
      </c>
      <c r="W219" s="25">
        <v>6.5199999999999998E-3</v>
      </c>
      <c r="X219" s="25">
        <f t="shared" si="60"/>
        <v>6.8249999999999995E-3</v>
      </c>
      <c r="Y219" s="25"/>
      <c r="Z219" s="25">
        <f t="shared" si="61"/>
        <v>2.3274699999999999E-3</v>
      </c>
      <c r="AA219" s="25">
        <f t="shared" si="62"/>
        <v>5.3601634099999997E-2</v>
      </c>
      <c r="AB219" s="25">
        <v>-5.8E-4</v>
      </c>
      <c r="AC219" s="25">
        <f t="shared" si="63"/>
        <v>-3.0499999999999999E-4</v>
      </c>
    </row>
    <row r="220" spans="1:29" s="15" customFormat="1">
      <c r="A220" s="18">
        <v>468</v>
      </c>
      <c r="B220" s="25">
        <v>2.0000000000000001E-4</v>
      </c>
      <c r="C220" s="25">
        <v>2.1700000000000001E-3</v>
      </c>
      <c r="D220" s="25">
        <f t="shared" si="48"/>
        <v>2.3749999999999999E-3</v>
      </c>
      <c r="E220" s="25"/>
      <c r="F220" s="25">
        <f t="shared" si="49"/>
        <v>1.485E-3</v>
      </c>
      <c r="G220" s="25">
        <f t="shared" si="50"/>
        <v>3.4199550000000002E-2</v>
      </c>
      <c r="H220" s="25">
        <v>4.4999999999999997E-3</v>
      </c>
      <c r="I220" s="25">
        <f t="shared" si="51"/>
        <v>4.705E-3</v>
      </c>
      <c r="J220" s="25"/>
      <c r="K220" s="25">
        <f t="shared" si="52"/>
        <v>2.06267E-3</v>
      </c>
      <c r="L220" s="25">
        <f t="shared" si="53"/>
        <v>4.7503290099999998E-2</v>
      </c>
      <c r="M220" s="25">
        <v>3.0899999999999999E-3</v>
      </c>
      <c r="N220" s="25">
        <f t="shared" si="54"/>
        <v>3.2949999999999998E-3</v>
      </c>
      <c r="O220" s="25"/>
      <c r="P220" s="25">
        <f t="shared" si="55"/>
        <v>1.5022799999999997E-3</v>
      </c>
      <c r="Q220" s="25">
        <f t="shared" si="56"/>
        <v>3.4597508399999997E-2</v>
      </c>
      <c r="R220" s="25">
        <v>3.0400000000000002E-3</v>
      </c>
      <c r="S220" s="25">
        <f t="shared" si="57"/>
        <v>3.2450000000000001E-3</v>
      </c>
      <c r="T220" s="25"/>
      <c r="U220" s="25">
        <f t="shared" si="58"/>
        <v>1.33687E-3</v>
      </c>
      <c r="V220" s="25">
        <f t="shared" si="59"/>
        <v>3.0788116100000002E-2</v>
      </c>
      <c r="W220" s="25">
        <v>6.4099999999999999E-3</v>
      </c>
      <c r="X220" s="25">
        <f t="shared" si="60"/>
        <v>6.6150000000000002E-3</v>
      </c>
      <c r="Y220" s="25"/>
      <c r="Z220" s="25">
        <f t="shared" si="61"/>
        <v>2.1174700000000006E-3</v>
      </c>
      <c r="AA220" s="25">
        <f t="shared" si="62"/>
        <v>4.8765334100000016E-2</v>
      </c>
      <c r="AB220" s="25">
        <v>-6.0999999999999997E-4</v>
      </c>
      <c r="AC220" s="25">
        <f t="shared" si="63"/>
        <v>-2.05E-4</v>
      </c>
    </row>
    <row r="221" spans="1:29" s="15" customFormat="1">
      <c r="A221" s="18">
        <v>469</v>
      </c>
      <c r="B221" s="25">
        <v>-2.4000000000000001E-4</v>
      </c>
      <c r="C221" s="25">
        <v>2.2100000000000002E-3</v>
      </c>
      <c r="D221" s="25">
        <f t="shared" si="48"/>
        <v>2.66E-3</v>
      </c>
      <c r="E221" s="25"/>
      <c r="F221" s="25">
        <f t="shared" si="49"/>
        <v>1.7700000000000001E-3</v>
      </c>
      <c r="G221" s="25">
        <f t="shared" si="50"/>
        <v>4.0763100000000003E-2</v>
      </c>
      <c r="H221" s="25">
        <v>4.2199999999999998E-3</v>
      </c>
      <c r="I221" s="25">
        <f t="shared" si="51"/>
        <v>4.6699999999999997E-3</v>
      </c>
      <c r="J221" s="25"/>
      <c r="K221" s="25">
        <f t="shared" si="52"/>
        <v>2.0276699999999996E-3</v>
      </c>
      <c r="L221" s="25">
        <f t="shared" si="53"/>
        <v>4.6697240099999995E-2</v>
      </c>
      <c r="M221" s="25">
        <v>2.9499999999999999E-3</v>
      </c>
      <c r="N221" s="25">
        <f t="shared" si="54"/>
        <v>3.3999999999999998E-3</v>
      </c>
      <c r="O221" s="25"/>
      <c r="P221" s="25">
        <f t="shared" si="55"/>
        <v>1.6072799999999998E-3</v>
      </c>
      <c r="Q221" s="25">
        <f t="shared" si="56"/>
        <v>3.7015658399999998E-2</v>
      </c>
      <c r="R221" s="25">
        <v>3.2299999999999998E-3</v>
      </c>
      <c r="S221" s="25">
        <f t="shared" si="57"/>
        <v>3.6799999999999997E-3</v>
      </c>
      <c r="T221" s="25"/>
      <c r="U221" s="25">
        <f t="shared" si="58"/>
        <v>1.7718699999999996E-3</v>
      </c>
      <c r="V221" s="25">
        <f t="shared" si="59"/>
        <v>4.0806166099999992E-2</v>
      </c>
      <c r="W221" s="25">
        <v>6.5199999999999998E-3</v>
      </c>
      <c r="X221" s="25">
        <f t="shared" si="60"/>
        <v>6.9699999999999996E-3</v>
      </c>
      <c r="Y221" s="25"/>
      <c r="Z221" s="25">
        <f t="shared" si="61"/>
        <v>2.47247E-3</v>
      </c>
      <c r="AA221" s="25">
        <f t="shared" si="62"/>
        <v>5.6940984100000001E-2</v>
      </c>
      <c r="AB221" s="25">
        <v>-6.6E-4</v>
      </c>
      <c r="AC221" s="25">
        <f t="shared" si="63"/>
        <v>-4.4999999999999999E-4</v>
      </c>
    </row>
    <row r="222" spans="1:29" s="15" customFormat="1">
      <c r="A222" s="18">
        <v>470</v>
      </c>
      <c r="B222" s="25">
        <v>1.1E-4</v>
      </c>
      <c r="C222" s="25">
        <v>2.1099999999999999E-3</v>
      </c>
      <c r="D222" s="25">
        <f t="shared" si="48"/>
        <v>2.3649999999999999E-3</v>
      </c>
      <c r="E222" s="25"/>
      <c r="F222" s="25">
        <f t="shared" si="49"/>
        <v>1.475E-3</v>
      </c>
      <c r="G222" s="25">
        <f t="shared" si="50"/>
        <v>3.3969249999999999E-2</v>
      </c>
      <c r="H222" s="25">
        <v>4.3200000000000001E-3</v>
      </c>
      <c r="I222" s="25">
        <f t="shared" si="51"/>
        <v>4.5750000000000001E-3</v>
      </c>
      <c r="J222" s="25"/>
      <c r="K222" s="25">
        <f t="shared" si="52"/>
        <v>1.93267E-3</v>
      </c>
      <c r="L222" s="25">
        <f t="shared" si="53"/>
        <v>4.4509390100000004E-2</v>
      </c>
      <c r="M222" s="25">
        <v>3.0300000000000001E-3</v>
      </c>
      <c r="N222" s="25">
        <f t="shared" si="54"/>
        <v>3.2850000000000002E-3</v>
      </c>
      <c r="O222" s="25"/>
      <c r="P222" s="25">
        <f t="shared" si="55"/>
        <v>1.4922800000000001E-3</v>
      </c>
      <c r="Q222" s="25">
        <f t="shared" si="56"/>
        <v>3.4367208400000002E-2</v>
      </c>
      <c r="R222" s="25">
        <v>3.1900000000000001E-3</v>
      </c>
      <c r="S222" s="25">
        <f t="shared" si="57"/>
        <v>3.4450000000000001E-3</v>
      </c>
      <c r="T222" s="25"/>
      <c r="U222" s="25">
        <f t="shared" si="58"/>
        <v>1.5368700000000001E-3</v>
      </c>
      <c r="V222" s="25">
        <f t="shared" si="59"/>
        <v>3.5394116100000005E-2</v>
      </c>
      <c r="W222" s="25">
        <v>6.5500000000000003E-3</v>
      </c>
      <c r="X222" s="25">
        <f t="shared" si="60"/>
        <v>6.8050000000000003E-3</v>
      </c>
      <c r="Y222" s="25"/>
      <c r="Z222" s="25">
        <f t="shared" si="61"/>
        <v>2.3074700000000007E-3</v>
      </c>
      <c r="AA222" s="25">
        <f t="shared" si="62"/>
        <v>5.3141034100000019E-2</v>
      </c>
      <c r="AB222" s="25">
        <v>-6.2E-4</v>
      </c>
      <c r="AC222" s="25">
        <f t="shared" si="63"/>
        <v>-2.5500000000000002E-4</v>
      </c>
    </row>
    <row r="223" spans="1:29" s="15" customFormat="1">
      <c r="A223" s="18">
        <v>471</v>
      </c>
      <c r="B223" s="25">
        <v>-3.0000000000000001E-5</v>
      </c>
      <c r="C223" s="25">
        <v>2.1900000000000001E-3</v>
      </c>
      <c r="D223" s="25">
        <f t="shared" si="48"/>
        <v>2.5000000000000001E-3</v>
      </c>
      <c r="E223" s="25"/>
      <c r="F223" s="25">
        <f t="shared" si="49"/>
        <v>1.6100000000000001E-3</v>
      </c>
      <c r="G223" s="25">
        <f t="shared" si="50"/>
        <v>3.7078300000000002E-2</v>
      </c>
      <c r="H223" s="25">
        <v>4.3200000000000001E-3</v>
      </c>
      <c r="I223" s="25">
        <f t="shared" si="51"/>
        <v>4.6300000000000004E-3</v>
      </c>
      <c r="J223" s="25"/>
      <c r="K223" s="25">
        <f t="shared" si="52"/>
        <v>1.9876700000000004E-3</v>
      </c>
      <c r="L223" s="25">
        <f t="shared" si="53"/>
        <v>4.5776040100000012E-2</v>
      </c>
      <c r="M223" s="25">
        <v>2.8900000000000002E-3</v>
      </c>
      <c r="N223" s="25">
        <f t="shared" si="54"/>
        <v>3.2000000000000002E-3</v>
      </c>
      <c r="O223" s="25"/>
      <c r="P223" s="25">
        <f t="shared" si="55"/>
        <v>1.4072800000000001E-3</v>
      </c>
      <c r="Q223" s="25">
        <f t="shared" si="56"/>
        <v>3.2409658400000006E-2</v>
      </c>
      <c r="R223" s="25">
        <v>3.1900000000000001E-3</v>
      </c>
      <c r="S223" s="25">
        <f t="shared" si="57"/>
        <v>3.5000000000000001E-3</v>
      </c>
      <c r="T223" s="25"/>
      <c r="U223" s="25">
        <f t="shared" si="58"/>
        <v>1.59187E-3</v>
      </c>
      <c r="V223" s="25">
        <f t="shared" si="59"/>
        <v>3.6660766099999999E-2</v>
      </c>
      <c r="W223" s="25">
        <v>6.6299999999999996E-3</v>
      </c>
      <c r="X223" s="25">
        <f t="shared" si="60"/>
        <v>6.94E-3</v>
      </c>
      <c r="Y223" s="25"/>
      <c r="Z223" s="25">
        <f t="shared" si="61"/>
        <v>2.4424700000000004E-3</v>
      </c>
      <c r="AA223" s="25">
        <f t="shared" si="62"/>
        <v>5.6250084100000014E-2</v>
      </c>
      <c r="AB223" s="25">
        <v>-5.9000000000000003E-4</v>
      </c>
      <c r="AC223" s="25">
        <f t="shared" si="63"/>
        <v>-3.1E-4</v>
      </c>
    </row>
    <row r="224" spans="1:29" s="15" customFormat="1">
      <c r="A224" s="18">
        <v>472</v>
      </c>
      <c r="B224" s="25">
        <v>3.3E-4</v>
      </c>
      <c r="C224" s="25">
        <v>2.0300000000000001E-3</v>
      </c>
      <c r="D224" s="25">
        <f t="shared" si="48"/>
        <v>2.2000000000000001E-3</v>
      </c>
      <c r="E224" s="25"/>
      <c r="F224" s="25">
        <f t="shared" si="49"/>
        <v>1.3100000000000002E-3</v>
      </c>
      <c r="G224" s="25">
        <f t="shared" si="50"/>
        <v>3.0169300000000007E-2</v>
      </c>
      <c r="H224" s="25">
        <v>4.3200000000000001E-3</v>
      </c>
      <c r="I224" s="25">
        <f t="shared" si="51"/>
        <v>4.4900000000000001E-3</v>
      </c>
      <c r="J224" s="25"/>
      <c r="K224" s="25">
        <f t="shared" si="52"/>
        <v>1.84767E-3</v>
      </c>
      <c r="L224" s="25">
        <f t="shared" si="53"/>
        <v>4.2551840100000002E-2</v>
      </c>
      <c r="M224" s="25">
        <v>2.7200000000000002E-3</v>
      </c>
      <c r="N224" s="25">
        <f t="shared" si="54"/>
        <v>2.8900000000000002E-3</v>
      </c>
      <c r="O224" s="25"/>
      <c r="P224" s="25">
        <f t="shared" si="55"/>
        <v>1.0972800000000002E-3</v>
      </c>
      <c r="Q224" s="25">
        <f t="shared" si="56"/>
        <v>2.5270358400000005E-2</v>
      </c>
      <c r="R224" s="25">
        <v>2.8700000000000002E-3</v>
      </c>
      <c r="S224" s="25">
        <f t="shared" si="57"/>
        <v>3.0400000000000002E-3</v>
      </c>
      <c r="T224" s="25"/>
      <c r="U224" s="25">
        <f t="shared" si="58"/>
        <v>1.1318700000000001E-3</v>
      </c>
      <c r="V224" s="25">
        <f t="shared" si="59"/>
        <v>2.6066966100000005E-2</v>
      </c>
      <c r="W224" s="25">
        <v>6.2300000000000003E-3</v>
      </c>
      <c r="X224" s="25">
        <f t="shared" si="60"/>
        <v>6.4000000000000003E-3</v>
      </c>
      <c r="Y224" s="25"/>
      <c r="Z224" s="25">
        <f t="shared" si="61"/>
        <v>1.9024700000000007E-3</v>
      </c>
      <c r="AA224" s="25">
        <f t="shared" si="62"/>
        <v>4.381388410000002E-2</v>
      </c>
      <c r="AB224" s="25">
        <v>-6.7000000000000002E-4</v>
      </c>
      <c r="AC224" s="25">
        <f t="shared" si="63"/>
        <v>-1.7000000000000001E-4</v>
      </c>
    </row>
    <row r="225" spans="1:29" s="15" customFormat="1">
      <c r="A225" s="18">
        <v>473</v>
      </c>
      <c r="B225" s="25">
        <v>-1.6000000000000001E-4</v>
      </c>
      <c r="C225" s="25">
        <v>1.9599999999999999E-3</v>
      </c>
      <c r="D225" s="25">
        <f t="shared" si="48"/>
        <v>2.3999999999999998E-3</v>
      </c>
      <c r="E225" s="25"/>
      <c r="F225" s="25">
        <f t="shared" si="49"/>
        <v>1.5099999999999998E-3</v>
      </c>
      <c r="G225" s="25">
        <f t="shared" si="50"/>
        <v>3.4775299999999995E-2</v>
      </c>
      <c r="H225" s="25">
        <v>4.15E-3</v>
      </c>
      <c r="I225" s="25">
        <f t="shared" si="51"/>
        <v>4.5900000000000003E-3</v>
      </c>
      <c r="J225" s="25"/>
      <c r="K225" s="25">
        <f t="shared" si="52"/>
        <v>1.9476700000000003E-3</v>
      </c>
      <c r="L225" s="25">
        <f t="shared" si="53"/>
        <v>4.4854840100000008E-2</v>
      </c>
      <c r="M225" s="25">
        <v>2.66E-3</v>
      </c>
      <c r="N225" s="25">
        <f t="shared" si="54"/>
        <v>3.0999999999999999E-3</v>
      </c>
      <c r="O225" s="25"/>
      <c r="P225" s="25">
        <f t="shared" si="55"/>
        <v>1.3072799999999999E-3</v>
      </c>
      <c r="Q225" s="25">
        <f t="shared" si="56"/>
        <v>3.01066584E-2</v>
      </c>
      <c r="R225" s="25">
        <v>2.97E-3</v>
      </c>
      <c r="S225" s="25">
        <f t="shared" si="57"/>
        <v>3.4099999999999998E-3</v>
      </c>
      <c r="T225" s="25"/>
      <c r="U225" s="25">
        <f t="shared" si="58"/>
        <v>1.5018699999999998E-3</v>
      </c>
      <c r="V225" s="25">
        <f t="shared" si="59"/>
        <v>3.4588066099999995E-2</v>
      </c>
      <c r="W225" s="25">
        <v>6.2700000000000004E-3</v>
      </c>
      <c r="X225" s="25">
        <f t="shared" si="60"/>
        <v>6.7100000000000007E-3</v>
      </c>
      <c r="Y225" s="25"/>
      <c r="Z225" s="25">
        <f t="shared" si="61"/>
        <v>2.2124700000000011E-3</v>
      </c>
      <c r="AA225" s="25">
        <f t="shared" si="62"/>
        <v>5.0953184100000028E-2</v>
      </c>
      <c r="AB225" s="25">
        <v>-7.2000000000000005E-4</v>
      </c>
      <c r="AC225" s="25">
        <f t="shared" si="63"/>
        <v>-4.4000000000000002E-4</v>
      </c>
    </row>
    <row r="226" spans="1:29" s="15" customFormat="1">
      <c r="A226" s="18">
        <v>474</v>
      </c>
      <c r="B226" s="25">
        <v>2.2000000000000001E-4</v>
      </c>
      <c r="C226" s="25">
        <v>1.92E-3</v>
      </c>
      <c r="D226" s="25">
        <f t="shared" si="48"/>
        <v>2.1450000000000002E-3</v>
      </c>
      <c r="E226" s="25"/>
      <c r="F226" s="25">
        <f t="shared" si="49"/>
        <v>1.2550000000000003E-3</v>
      </c>
      <c r="G226" s="25">
        <f t="shared" si="50"/>
        <v>2.8902650000000009E-2</v>
      </c>
      <c r="H226" s="25">
        <v>4.1999999999999997E-3</v>
      </c>
      <c r="I226" s="25">
        <f t="shared" si="51"/>
        <v>4.4250000000000001E-3</v>
      </c>
      <c r="J226" s="25"/>
      <c r="K226" s="25">
        <f t="shared" si="52"/>
        <v>1.7826700000000001E-3</v>
      </c>
      <c r="L226" s="25">
        <f t="shared" si="53"/>
        <v>4.1054890100000005E-2</v>
      </c>
      <c r="M226" s="25">
        <v>2.7599999999999999E-3</v>
      </c>
      <c r="N226" s="25">
        <f t="shared" si="54"/>
        <v>2.9849999999999998E-3</v>
      </c>
      <c r="O226" s="25"/>
      <c r="P226" s="25">
        <f t="shared" si="55"/>
        <v>1.1922799999999998E-3</v>
      </c>
      <c r="Q226" s="25">
        <f t="shared" si="56"/>
        <v>2.7458208399999996E-2</v>
      </c>
      <c r="R226" s="25">
        <v>2.8999999999999998E-3</v>
      </c>
      <c r="S226" s="25">
        <f t="shared" si="57"/>
        <v>3.1249999999999997E-3</v>
      </c>
      <c r="T226" s="25"/>
      <c r="U226" s="25">
        <f t="shared" si="58"/>
        <v>1.2168699999999997E-3</v>
      </c>
      <c r="V226" s="25">
        <f t="shared" si="59"/>
        <v>2.8024516099999994E-2</v>
      </c>
      <c r="W226" s="25">
        <v>6.2399999999999999E-3</v>
      </c>
      <c r="X226" s="25">
        <f t="shared" si="60"/>
        <v>6.4650000000000003E-3</v>
      </c>
      <c r="Y226" s="25"/>
      <c r="Z226" s="25">
        <f t="shared" si="61"/>
        <v>1.9674700000000007E-3</v>
      </c>
      <c r="AA226" s="25">
        <f t="shared" si="62"/>
        <v>4.5310834100000016E-2</v>
      </c>
      <c r="AB226" s="25">
        <v>-6.7000000000000002E-4</v>
      </c>
      <c r="AC226" s="25">
        <f t="shared" si="63"/>
        <v>-2.2499999999999999E-4</v>
      </c>
    </row>
    <row r="227" spans="1:29" s="15" customFormat="1">
      <c r="A227" s="18">
        <v>475</v>
      </c>
      <c r="B227" s="25">
        <v>-6.8999999999999997E-5</v>
      </c>
      <c r="C227" s="25">
        <v>2.1099999999999999E-3</v>
      </c>
      <c r="D227" s="25">
        <f t="shared" si="48"/>
        <v>2.4545000000000001E-3</v>
      </c>
      <c r="E227" s="25"/>
      <c r="F227" s="25">
        <f t="shared" si="49"/>
        <v>1.5645000000000001E-3</v>
      </c>
      <c r="G227" s="25">
        <f t="shared" si="50"/>
        <v>3.6030435000000006E-2</v>
      </c>
      <c r="H227" s="25">
        <v>4.2199999999999998E-3</v>
      </c>
      <c r="I227" s="25">
        <f t="shared" si="51"/>
        <v>4.5645E-3</v>
      </c>
      <c r="J227" s="25"/>
      <c r="K227" s="25">
        <f t="shared" si="52"/>
        <v>1.92217E-3</v>
      </c>
      <c r="L227" s="25">
        <f t="shared" si="53"/>
        <v>4.4267575099999998E-2</v>
      </c>
      <c r="M227" s="25">
        <v>2.7100000000000002E-3</v>
      </c>
      <c r="N227" s="25">
        <f t="shared" si="54"/>
        <v>3.0544999999999999E-3</v>
      </c>
      <c r="O227" s="25"/>
      <c r="P227" s="25">
        <f t="shared" si="55"/>
        <v>1.2617799999999999E-3</v>
      </c>
      <c r="Q227" s="25">
        <f t="shared" si="56"/>
        <v>2.9058793399999998E-2</v>
      </c>
      <c r="R227" s="25">
        <v>3.0200000000000001E-3</v>
      </c>
      <c r="S227" s="25">
        <f t="shared" si="57"/>
        <v>3.3645000000000003E-3</v>
      </c>
      <c r="T227" s="25"/>
      <c r="U227" s="25">
        <f t="shared" si="58"/>
        <v>1.4563700000000002E-3</v>
      </c>
      <c r="V227" s="25">
        <f t="shared" si="59"/>
        <v>3.3540201100000007E-2</v>
      </c>
      <c r="W227" s="25">
        <v>6.4000000000000003E-3</v>
      </c>
      <c r="X227" s="25">
        <f t="shared" si="60"/>
        <v>6.7445000000000005E-3</v>
      </c>
      <c r="Y227" s="25"/>
      <c r="Z227" s="25">
        <f t="shared" si="61"/>
        <v>2.2469700000000009E-3</v>
      </c>
      <c r="AA227" s="25">
        <f t="shared" si="62"/>
        <v>5.1747719100000027E-2</v>
      </c>
      <c r="AB227" s="25">
        <v>-6.2E-4</v>
      </c>
      <c r="AC227" s="25">
        <f t="shared" si="63"/>
        <v>-3.4449999999999997E-4</v>
      </c>
    </row>
    <row r="228" spans="1:29" s="15" customFormat="1">
      <c r="A228" s="18">
        <v>476</v>
      </c>
      <c r="B228" s="25">
        <v>1.7000000000000001E-4</v>
      </c>
      <c r="C228" s="25">
        <v>1.99E-3</v>
      </c>
      <c r="D228" s="25">
        <f t="shared" si="48"/>
        <v>2.245E-3</v>
      </c>
      <c r="E228" s="25"/>
      <c r="F228" s="25">
        <f t="shared" si="49"/>
        <v>1.3550000000000001E-3</v>
      </c>
      <c r="G228" s="25">
        <f t="shared" si="50"/>
        <v>3.1205650000000005E-2</v>
      </c>
      <c r="H228" s="25">
        <v>4.2300000000000003E-3</v>
      </c>
      <c r="I228" s="25">
        <f t="shared" si="51"/>
        <v>4.4850000000000003E-3</v>
      </c>
      <c r="J228" s="25"/>
      <c r="K228" s="25">
        <f t="shared" si="52"/>
        <v>1.8426700000000002E-3</v>
      </c>
      <c r="L228" s="25">
        <f t="shared" si="53"/>
        <v>4.2436690100000007E-2</v>
      </c>
      <c r="M228" s="25">
        <v>2.7599999999999999E-3</v>
      </c>
      <c r="N228" s="25">
        <f t="shared" si="54"/>
        <v>3.0149999999999999E-3</v>
      </c>
      <c r="O228" s="25"/>
      <c r="P228" s="25">
        <f t="shared" si="55"/>
        <v>1.2222799999999999E-3</v>
      </c>
      <c r="Q228" s="25">
        <f t="shared" si="56"/>
        <v>2.8149108399999997E-2</v>
      </c>
      <c r="R228" s="25">
        <v>2.8999999999999998E-3</v>
      </c>
      <c r="S228" s="25">
        <f t="shared" si="57"/>
        <v>3.1549999999999998E-3</v>
      </c>
      <c r="T228" s="25"/>
      <c r="U228" s="25">
        <f t="shared" si="58"/>
        <v>1.2468699999999997E-3</v>
      </c>
      <c r="V228" s="25">
        <f t="shared" si="59"/>
        <v>2.8715416099999995E-2</v>
      </c>
      <c r="W228" s="25">
        <v>6.2100000000000002E-3</v>
      </c>
      <c r="X228" s="25">
        <f t="shared" si="60"/>
        <v>6.4650000000000003E-3</v>
      </c>
      <c r="Y228" s="25"/>
      <c r="Z228" s="25">
        <f t="shared" si="61"/>
        <v>1.9674700000000007E-3</v>
      </c>
      <c r="AA228" s="25">
        <f t="shared" si="62"/>
        <v>4.5310834100000016E-2</v>
      </c>
      <c r="AB228" s="25">
        <v>-6.8000000000000005E-4</v>
      </c>
      <c r="AC228" s="25">
        <f t="shared" si="63"/>
        <v>-2.5500000000000002E-4</v>
      </c>
    </row>
    <row r="229" spans="1:29" s="15" customFormat="1">
      <c r="A229" s="18">
        <v>477</v>
      </c>
      <c r="B229" s="25">
        <v>-1.1E-4</v>
      </c>
      <c r="C229" s="25">
        <v>1.9599999999999999E-3</v>
      </c>
      <c r="D229" s="25">
        <f t="shared" si="48"/>
        <v>2.3E-3</v>
      </c>
      <c r="E229" s="25"/>
      <c r="F229" s="25">
        <f t="shared" si="49"/>
        <v>1.41E-3</v>
      </c>
      <c r="G229" s="25">
        <f t="shared" si="50"/>
        <v>3.2472300000000003E-2</v>
      </c>
      <c r="H229" s="25">
        <v>4.2199999999999998E-3</v>
      </c>
      <c r="I229" s="25">
        <f t="shared" si="51"/>
        <v>4.5599999999999998E-3</v>
      </c>
      <c r="J229" s="25"/>
      <c r="K229" s="25">
        <f t="shared" si="52"/>
        <v>1.9176699999999998E-3</v>
      </c>
      <c r="L229" s="25">
        <f t="shared" si="53"/>
        <v>4.41639401E-2</v>
      </c>
      <c r="M229" s="25">
        <v>2.8300000000000001E-3</v>
      </c>
      <c r="N229" s="25">
        <f t="shared" si="54"/>
        <v>3.1700000000000001E-3</v>
      </c>
      <c r="O229" s="25"/>
      <c r="P229" s="25">
        <f t="shared" si="55"/>
        <v>1.37728E-3</v>
      </c>
      <c r="Q229" s="25">
        <f t="shared" si="56"/>
        <v>3.1718758400000005E-2</v>
      </c>
      <c r="R229" s="25">
        <v>3.0500000000000002E-3</v>
      </c>
      <c r="S229" s="25">
        <f t="shared" si="57"/>
        <v>3.3900000000000002E-3</v>
      </c>
      <c r="T229" s="25"/>
      <c r="U229" s="25">
        <f t="shared" si="58"/>
        <v>1.4818700000000001E-3</v>
      </c>
      <c r="V229" s="25">
        <f t="shared" si="59"/>
        <v>3.4127466100000003E-2</v>
      </c>
      <c r="W229" s="25">
        <v>6.3899999999999998E-3</v>
      </c>
      <c r="X229" s="25">
        <f t="shared" si="60"/>
        <v>6.7299999999999999E-3</v>
      </c>
      <c r="Y229" s="25"/>
      <c r="Z229" s="25">
        <f t="shared" si="61"/>
        <v>2.2324700000000003E-3</v>
      </c>
      <c r="AA229" s="25">
        <f t="shared" si="62"/>
        <v>5.1413784100000012E-2</v>
      </c>
      <c r="AB229" s="25">
        <v>-5.6999999999999998E-4</v>
      </c>
      <c r="AC229" s="25">
        <f t="shared" si="63"/>
        <v>-3.3999999999999997E-4</v>
      </c>
    </row>
    <row r="230" spans="1:29" s="15" customFormat="1">
      <c r="A230" s="18">
        <v>478</v>
      </c>
      <c r="B230" s="25">
        <v>2.5000000000000001E-4</v>
      </c>
      <c r="C230" s="25">
        <v>2.0100000000000001E-3</v>
      </c>
      <c r="D230" s="25">
        <f t="shared" si="48"/>
        <v>2.2200000000000002E-3</v>
      </c>
      <c r="E230" s="25"/>
      <c r="F230" s="25">
        <f t="shared" si="49"/>
        <v>1.3300000000000002E-3</v>
      </c>
      <c r="G230" s="25">
        <f t="shared" si="50"/>
        <v>3.0629900000000009E-2</v>
      </c>
      <c r="H230" s="25">
        <v>4.2900000000000004E-3</v>
      </c>
      <c r="I230" s="25">
        <f t="shared" si="51"/>
        <v>4.5000000000000005E-3</v>
      </c>
      <c r="J230" s="25"/>
      <c r="K230" s="25">
        <f t="shared" si="52"/>
        <v>1.8576700000000005E-3</v>
      </c>
      <c r="L230" s="25">
        <f t="shared" si="53"/>
        <v>4.2782140100000011E-2</v>
      </c>
      <c r="M230" s="25">
        <v>2.96E-3</v>
      </c>
      <c r="N230" s="25">
        <f t="shared" si="54"/>
        <v>3.1700000000000001E-3</v>
      </c>
      <c r="O230" s="25"/>
      <c r="P230" s="25">
        <f t="shared" si="55"/>
        <v>1.37728E-3</v>
      </c>
      <c r="Q230" s="25">
        <f t="shared" si="56"/>
        <v>3.1718758400000005E-2</v>
      </c>
      <c r="R230" s="25">
        <v>3.0500000000000002E-3</v>
      </c>
      <c r="S230" s="25">
        <f t="shared" si="57"/>
        <v>3.2600000000000003E-3</v>
      </c>
      <c r="T230" s="25"/>
      <c r="U230" s="25">
        <f t="shared" si="58"/>
        <v>1.3518700000000002E-3</v>
      </c>
      <c r="V230" s="25">
        <f t="shared" si="59"/>
        <v>3.1133566100000006E-2</v>
      </c>
      <c r="W230" s="25">
        <v>6.4099999999999999E-3</v>
      </c>
      <c r="X230" s="25">
        <f t="shared" si="60"/>
        <v>6.62E-3</v>
      </c>
      <c r="Y230" s="25"/>
      <c r="Z230" s="25">
        <f t="shared" si="61"/>
        <v>2.1224700000000004E-3</v>
      </c>
      <c r="AA230" s="25">
        <f t="shared" si="62"/>
        <v>4.888048410000001E-2</v>
      </c>
      <c r="AB230" s="25">
        <v>-6.7000000000000002E-4</v>
      </c>
      <c r="AC230" s="25">
        <f t="shared" si="63"/>
        <v>-2.1000000000000001E-4</v>
      </c>
    </row>
    <row r="231" spans="1:29" s="15" customFormat="1">
      <c r="A231" s="18">
        <v>479</v>
      </c>
      <c r="B231" s="25">
        <v>-5.0000000000000002E-5</v>
      </c>
      <c r="C231" s="25">
        <v>1.83E-3</v>
      </c>
      <c r="D231" s="25">
        <f t="shared" si="48"/>
        <v>2.1199999999999999E-3</v>
      </c>
      <c r="E231" s="25"/>
      <c r="F231" s="25">
        <f t="shared" si="49"/>
        <v>1.23E-3</v>
      </c>
      <c r="G231" s="25">
        <f t="shared" si="50"/>
        <v>2.8326900000000002E-2</v>
      </c>
      <c r="H231" s="25">
        <v>4.0099999999999997E-3</v>
      </c>
      <c r="I231" s="25">
        <f t="shared" si="51"/>
        <v>4.3E-3</v>
      </c>
      <c r="J231" s="25"/>
      <c r="K231" s="25">
        <f t="shared" si="52"/>
        <v>1.65767E-3</v>
      </c>
      <c r="L231" s="25">
        <f t="shared" si="53"/>
        <v>3.8176140099999999E-2</v>
      </c>
      <c r="M231" s="25">
        <v>2.7000000000000001E-3</v>
      </c>
      <c r="N231" s="25">
        <f t="shared" si="54"/>
        <v>2.99E-3</v>
      </c>
      <c r="O231" s="25"/>
      <c r="P231" s="25">
        <f t="shared" si="55"/>
        <v>1.19728E-3</v>
      </c>
      <c r="Q231" s="25">
        <f t="shared" si="56"/>
        <v>2.7573358400000001E-2</v>
      </c>
      <c r="R231" s="25">
        <v>2.8700000000000002E-3</v>
      </c>
      <c r="S231" s="25">
        <f t="shared" si="57"/>
        <v>3.16E-3</v>
      </c>
      <c r="T231" s="25"/>
      <c r="U231" s="25">
        <f t="shared" si="58"/>
        <v>1.25187E-3</v>
      </c>
      <c r="V231" s="25">
        <f t="shared" si="59"/>
        <v>2.88305661E-2</v>
      </c>
      <c r="W231" s="25">
        <v>6.2899999999999996E-3</v>
      </c>
      <c r="X231" s="25">
        <f t="shared" si="60"/>
        <v>6.5799999999999999E-3</v>
      </c>
      <c r="Y231" s="25"/>
      <c r="Z231" s="25">
        <f t="shared" si="61"/>
        <v>2.0824700000000003E-3</v>
      </c>
      <c r="AA231" s="25">
        <f t="shared" si="62"/>
        <v>4.7959284100000013E-2</v>
      </c>
      <c r="AB231" s="25">
        <v>-5.2999999999999998E-4</v>
      </c>
      <c r="AC231" s="25">
        <f t="shared" si="63"/>
        <v>-2.9E-4</v>
      </c>
    </row>
    <row r="232" spans="1:29" s="15" customFormat="1">
      <c r="A232" s="18">
        <v>480</v>
      </c>
      <c r="B232" s="25">
        <v>1.2999999999999999E-4</v>
      </c>
      <c r="C232" s="25">
        <v>2.0999999999999999E-3</v>
      </c>
      <c r="D232" s="25">
        <f t="shared" si="48"/>
        <v>2.3549999999999999E-3</v>
      </c>
      <c r="E232" s="25"/>
      <c r="F232" s="25">
        <f t="shared" si="49"/>
        <v>1.4649999999999999E-3</v>
      </c>
      <c r="G232" s="25">
        <f t="shared" si="50"/>
        <v>3.3738950000000004E-2</v>
      </c>
      <c r="H232" s="25">
        <v>4.15E-3</v>
      </c>
      <c r="I232" s="25">
        <f t="shared" si="51"/>
        <v>4.4050000000000001E-3</v>
      </c>
      <c r="J232" s="25"/>
      <c r="K232" s="25">
        <f t="shared" si="52"/>
        <v>1.76267E-3</v>
      </c>
      <c r="L232" s="25">
        <f t="shared" si="53"/>
        <v>4.0594290099999999E-2</v>
      </c>
      <c r="M232" s="25">
        <v>2.82E-3</v>
      </c>
      <c r="N232" s="25">
        <f t="shared" si="54"/>
        <v>3.075E-3</v>
      </c>
      <c r="O232" s="25"/>
      <c r="P232" s="25">
        <f t="shared" si="55"/>
        <v>1.28228E-3</v>
      </c>
      <c r="Q232" s="25">
        <f t="shared" si="56"/>
        <v>2.95309084E-2</v>
      </c>
      <c r="R232" s="25">
        <v>3.0899999999999999E-3</v>
      </c>
      <c r="S232" s="25">
        <f t="shared" si="57"/>
        <v>3.3449999999999999E-3</v>
      </c>
      <c r="T232" s="25"/>
      <c r="U232" s="25">
        <f t="shared" si="58"/>
        <v>1.4368699999999998E-3</v>
      </c>
      <c r="V232" s="25">
        <f t="shared" si="59"/>
        <v>3.3091116099999998E-2</v>
      </c>
      <c r="W232" s="25">
        <v>6.2700000000000004E-3</v>
      </c>
      <c r="X232" s="25">
        <f t="shared" si="60"/>
        <v>6.5250000000000004E-3</v>
      </c>
      <c r="Y232" s="25"/>
      <c r="Z232" s="25">
        <f t="shared" si="61"/>
        <v>2.0274700000000008E-3</v>
      </c>
      <c r="AA232" s="25">
        <f t="shared" si="62"/>
        <v>4.6692634100000019E-2</v>
      </c>
      <c r="AB232" s="25">
        <v>-6.4000000000000005E-4</v>
      </c>
      <c r="AC232" s="25">
        <f t="shared" si="63"/>
        <v>-2.5500000000000002E-4</v>
      </c>
    </row>
    <row r="233" spans="1:29" s="15" customFormat="1">
      <c r="A233" s="18">
        <v>481</v>
      </c>
      <c r="B233" s="25">
        <v>-1.2999999999999999E-4</v>
      </c>
      <c r="C233" s="25">
        <v>1.7899999999999999E-3</v>
      </c>
      <c r="D233" s="25">
        <f t="shared" si="48"/>
        <v>2.1250000000000002E-3</v>
      </c>
      <c r="E233" s="25"/>
      <c r="F233" s="25">
        <f t="shared" si="49"/>
        <v>1.2350000000000002E-3</v>
      </c>
      <c r="G233" s="25">
        <f t="shared" si="50"/>
        <v>2.8442050000000007E-2</v>
      </c>
      <c r="H233" s="25">
        <v>3.9699999999999996E-3</v>
      </c>
      <c r="I233" s="25">
        <f t="shared" si="51"/>
        <v>4.3049999999999998E-3</v>
      </c>
      <c r="J233" s="25"/>
      <c r="K233" s="25">
        <f t="shared" si="52"/>
        <v>1.6626699999999998E-3</v>
      </c>
      <c r="L233" s="25">
        <f t="shared" si="53"/>
        <v>3.82912901E-2</v>
      </c>
      <c r="M233" s="25">
        <v>2.65E-3</v>
      </c>
      <c r="N233" s="25">
        <f t="shared" si="54"/>
        <v>2.9849999999999998E-3</v>
      </c>
      <c r="O233" s="25"/>
      <c r="P233" s="25">
        <f t="shared" si="55"/>
        <v>1.1922799999999998E-3</v>
      </c>
      <c r="Q233" s="25">
        <f t="shared" si="56"/>
        <v>2.7458208399999996E-2</v>
      </c>
      <c r="R233" s="25">
        <v>2.9199999999999999E-3</v>
      </c>
      <c r="S233" s="25">
        <f t="shared" si="57"/>
        <v>3.2550000000000001E-3</v>
      </c>
      <c r="T233" s="25"/>
      <c r="U233" s="25">
        <f t="shared" si="58"/>
        <v>1.34687E-3</v>
      </c>
      <c r="V233" s="25">
        <f t="shared" si="59"/>
        <v>3.1018416100000001E-2</v>
      </c>
      <c r="W233" s="25">
        <v>6.1599999999999997E-3</v>
      </c>
      <c r="X233" s="25">
        <f t="shared" si="60"/>
        <v>6.4949999999999999E-3</v>
      </c>
      <c r="Y233" s="25"/>
      <c r="Z233" s="25">
        <f t="shared" si="61"/>
        <v>1.9974700000000003E-3</v>
      </c>
      <c r="AA233" s="25">
        <f t="shared" si="62"/>
        <v>4.6001734100000011E-2</v>
      </c>
      <c r="AB233" s="25">
        <v>-5.4000000000000001E-4</v>
      </c>
      <c r="AC233" s="25">
        <f t="shared" si="63"/>
        <v>-3.3500000000000001E-4</v>
      </c>
    </row>
    <row r="234" spans="1:29" s="15" customFormat="1">
      <c r="A234" s="18">
        <v>482</v>
      </c>
      <c r="B234" s="25">
        <v>4.0000000000000003E-5</v>
      </c>
      <c r="C234" s="25">
        <v>1.8799999999999999E-3</v>
      </c>
      <c r="D234" s="25">
        <f t="shared" si="48"/>
        <v>2.2199999999999998E-3</v>
      </c>
      <c r="E234" s="25"/>
      <c r="F234" s="25">
        <f t="shared" si="49"/>
        <v>1.3299999999999998E-3</v>
      </c>
      <c r="G234" s="25">
        <f t="shared" si="50"/>
        <v>3.0629899999999998E-2</v>
      </c>
      <c r="H234" s="25">
        <v>4.0000000000000001E-3</v>
      </c>
      <c r="I234" s="25">
        <f t="shared" si="51"/>
        <v>4.3400000000000001E-3</v>
      </c>
      <c r="J234" s="25"/>
      <c r="K234" s="25">
        <f t="shared" si="52"/>
        <v>1.6976700000000001E-3</v>
      </c>
      <c r="L234" s="25">
        <f t="shared" si="53"/>
        <v>3.9097340100000003E-2</v>
      </c>
      <c r="M234" s="25">
        <v>2.7200000000000002E-3</v>
      </c>
      <c r="N234" s="25">
        <f t="shared" si="54"/>
        <v>3.0600000000000002E-3</v>
      </c>
      <c r="O234" s="25"/>
      <c r="P234" s="25">
        <f t="shared" si="55"/>
        <v>1.2672800000000002E-3</v>
      </c>
      <c r="Q234" s="25">
        <f t="shared" si="56"/>
        <v>2.9185458400000006E-2</v>
      </c>
      <c r="R234" s="25">
        <v>2.8800000000000002E-3</v>
      </c>
      <c r="S234" s="25">
        <f t="shared" si="57"/>
        <v>3.2200000000000002E-3</v>
      </c>
      <c r="T234" s="25"/>
      <c r="U234" s="25">
        <f t="shared" si="58"/>
        <v>1.3118700000000001E-3</v>
      </c>
      <c r="V234" s="25">
        <f t="shared" si="59"/>
        <v>3.0212366100000006E-2</v>
      </c>
      <c r="W234" s="25">
        <v>6.2100000000000002E-3</v>
      </c>
      <c r="X234" s="25">
        <f t="shared" si="60"/>
        <v>6.5500000000000003E-3</v>
      </c>
      <c r="Y234" s="25"/>
      <c r="Z234" s="25">
        <f t="shared" si="61"/>
        <v>2.0524700000000007E-3</v>
      </c>
      <c r="AA234" s="25">
        <f t="shared" si="62"/>
        <v>4.7268384100000019E-2</v>
      </c>
      <c r="AB234" s="25">
        <v>-7.2000000000000005E-4</v>
      </c>
      <c r="AC234" s="25">
        <f t="shared" si="63"/>
        <v>-3.4000000000000002E-4</v>
      </c>
    </row>
    <row r="235" spans="1:29" s="15" customFormat="1">
      <c r="A235" s="18">
        <v>483</v>
      </c>
      <c r="B235" s="25">
        <v>-1.0000000000000001E-5</v>
      </c>
      <c r="C235" s="25">
        <v>1.99E-3</v>
      </c>
      <c r="D235" s="25">
        <f t="shared" si="48"/>
        <v>2.2750000000000001E-3</v>
      </c>
      <c r="E235" s="25"/>
      <c r="F235" s="25">
        <f t="shared" si="49"/>
        <v>1.3850000000000002E-3</v>
      </c>
      <c r="G235" s="25">
        <f t="shared" si="50"/>
        <v>3.1896550000000003E-2</v>
      </c>
      <c r="H235" s="25">
        <v>4.0299999999999997E-3</v>
      </c>
      <c r="I235" s="25">
        <f t="shared" si="51"/>
        <v>4.3149999999999994E-3</v>
      </c>
      <c r="J235" s="25"/>
      <c r="K235" s="25">
        <f t="shared" si="52"/>
        <v>1.6726699999999994E-3</v>
      </c>
      <c r="L235" s="25">
        <f t="shared" si="53"/>
        <v>3.8521590099999989E-2</v>
      </c>
      <c r="M235" s="25">
        <v>2.7200000000000002E-3</v>
      </c>
      <c r="N235" s="25">
        <f t="shared" si="54"/>
        <v>3.0050000000000003E-3</v>
      </c>
      <c r="O235" s="25"/>
      <c r="P235" s="25">
        <f t="shared" si="55"/>
        <v>1.2122800000000003E-3</v>
      </c>
      <c r="Q235" s="25">
        <f t="shared" si="56"/>
        <v>2.7918808400000009E-2</v>
      </c>
      <c r="R235" s="25">
        <v>2.8999999999999998E-3</v>
      </c>
      <c r="S235" s="25">
        <f t="shared" si="57"/>
        <v>3.1849999999999999E-3</v>
      </c>
      <c r="T235" s="25"/>
      <c r="U235" s="25">
        <f t="shared" si="58"/>
        <v>1.2768699999999998E-3</v>
      </c>
      <c r="V235" s="25">
        <f t="shared" si="59"/>
        <v>2.9406316099999996E-2</v>
      </c>
      <c r="W235" s="25">
        <v>6.1999999999999998E-3</v>
      </c>
      <c r="X235" s="25">
        <f t="shared" si="60"/>
        <v>6.4849999999999994E-3</v>
      </c>
      <c r="Y235" s="25"/>
      <c r="Z235" s="25">
        <f t="shared" si="61"/>
        <v>1.9874699999999999E-3</v>
      </c>
      <c r="AA235" s="25">
        <f t="shared" si="62"/>
        <v>4.5771434100000001E-2</v>
      </c>
      <c r="AB235" s="25">
        <v>-5.5999999999999995E-4</v>
      </c>
      <c r="AC235" s="25">
        <f t="shared" si="63"/>
        <v>-2.8499999999999999E-4</v>
      </c>
    </row>
    <row r="236" spans="1:29" s="15" customFormat="1">
      <c r="A236" s="18">
        <v>484</v>
      </c>
      <c r="B236" s="25">
        <v>2.0000000000000002E-5</v>
      </c>
      <c r="C236" s="25">
        <v>1.9400000000000001E-3</v>
      </c>
      <c r="D236" s="25">
        <f t="shared" si="48"/>
        <v>2.3400000000000001E-3</v>
      </c>
      <c r="E236" s="25"/>
      <c r="F236" s="25">
        <f t="shared" si="49"/>
        <v>1.4500000000000001E-3</v>
      </c>
      <c r="G236" s="25">
        <f t="shared" si="50"/>
        <v>3.3393500000000007E-2</v>
      </c>
      <c r="H236" s="25">
        <v>4.0400000000000002E-3</v>
      </c>
      <c r="I236" s="25">
        <f t="shared" si="51"/>
        <v>4.4400000000000004E-3</v>
      </c>
      <c r="J236" s="25"/>
      <c r="K236" s="25">
        <f t="shared" si="52"/>
        <v>1.7976700000000003E-3</v>
      </c>
      <c r="L236" s="25">
        <f t="shared" si="53"/>
        <v>4.1400340100000009E-2</v>
      </c>
      <c r="M236" s="25">
        <v>2.8E-3</v>
      </c>
      <c r="N236" s="25">
        <f t="shared" si="54"/>
        <v>3.1999999999999997E-3</v>
      </c>
      <c r="O236" s="25"/>
      <c r="P236" s="25">
        <f t="shared" si="55"/>
        <v>1.4072799999999997E-3</v>
      </c>
      <c r="Q236" s="25">
        <f t="shared" si="56"/>
        <v>3.2409658399999992E-2</v>
      </c>
      <c r="R236" s="25">
        <v>2.8600000000000001E-3</v>
      </c>
      <c r="S236" s="25">
        <f t="shared" si="57"/>
        <v>3.2599999999999999E-3</v>
      </c>
      <c r="T236" s="25"/>
      <c r="U236" s="25">
        <f t="shared" si="58"/>
        <v>1.3518699999999998E-3</v>
      </c>
      <c r="V236" s="25">
        <f t="shared" si="59"/>
        <v>3.1133566099999996E-2</v>
      </c>
      <c r="W236" s="25">
        <v>6.1599999999999997E-3</v>
      </c>
      <c r="X236" s="25">
        <f t="shared" si="60"/>
        <v>6.5599999999999999E-3</v>
      </c>
      <c r="Y236" s="25"/>
      <c r="Z236" s="25">
        <f t="shared" si="61"/>
        <v>2.0624700000000003E-3</v>
      </c>
      <c r="AA236" s="25">
        <f t="shared" si="62"/>
        <v>4.7498684100000008E-2</v>
      </c>
      <c r="AB236" s="25">
        <v>-8.1999999999999998E-4</v>
      </c>
      <c r="AC236" s="25">
        <f t="shared" si="63"/>
        <v>-3.9999999999999996E-4</v>
      </c>
    </row>
    <row r="237" spans="1:29" s="15" customFormat="1">
      <c r="A237" s="18">
        <v>485</v>
      </c>
      <c r="B237" s="25">
        <v>-6.0000000000000002E-5</v>
      </c>
      <c r="C237" s="25">
        <v>1.92E-3</v>
      </c>
      <c r="D237" s="25">
        <f t="shared" si="48"/>
        <v>2.14E-3</v>
      </c>
      <c r="E237" s="25"/>
      <c r="F237" s="25">
        <f t="shared" si="49"/>
        <v>1.25E-3</v>
      </c>
      <c r="G237" s="25">
        <f t="shared" si="50"/>
        <v>2.8787500000000001E-2</v>
      </c>
      <c r="H237" s="25">
        <v>4.0800000000000003E-3</v>
      </c>
      <c r="I237" s="25">
        <f t="shared" si="51"/>
        <v>4.3E-3</v>
      </c>
      <c r="J237" s="25"/>
      <c r="K237" s="25">
        <f t="shared" si="52"/>
        <v>1.65767E-3</v>
      </c>
      <c r="L237" s="25">
        <f t="shared" si="53"/>
        <v>3.8176140099999999E-2</v>
      </c>
      <c r="M237" s="25">
        <v>2.7200000000000002E-3</v>
      </c>
      <c r="N237" s="25">
        <f t="shared" si="54"/>
        <v>2.9400000000000003E-3</v>
      </c>
      <c r="O237" s="25"/>
      <c r="P237" s="25">
        <f t="shared" si="55"/>
        <v>1.1472800000000003E-3</v>
      </c>
      <c r="Q237" s="25">
        <f t="shared" si="56"/>
        <v>2.6421858400000008E-2</v>
      </c>
      <c r="R237" s="25">
        <v>2.8500000000000001E-3</v>
      </c>
      <c r="S237" s="25">
        <f t="shared" si="57"/>
        <v>3.0700000000000002E-3</v>
      </c>
      <c r="T237" s="25"/>
      <c r="U237" s="25">
        <f t="shared" si="58"/>
        <v>1.1618700000000002E-3</v>
      </c>
      <c r="V237" s="25">
        <f t="shared" si="59"/>
        <v>2.6757866100000006E-2</v>
      </c>
      <c r="W237" s="25">
        <v>6.1999999999999998E-3</v>
      </c>
      <c r="X237" s="25">
        <f t="shared" si="60"/>
        <v>6.4199999999999995E-3</v>
      </c>
      <c r="Y237" s="25"/>
      <c r="Z237" s="25">
        <f t="shared" si="61"/>
        <v>1.9224699999999999E-3</v>
      </c>
      <c r="AA237" s="25">
        <f t="shared" si="62"/>
        <v>4.4274484099999997E-2</v>
      </c>
      <c r="AB237" s="25">
        <v>-3.8000000000000002E-4</v>
      </c>
      <c r="AC237" s="25">
        <f t="shared" si="63"/>
        <v>-2.2000000000000001E-4</v>
      </c>
    </row>
    <row r="238" spans="1:29" s="15" customFormat="1">
      <c r="A238" s="18">
        <v>486</v>
      </c>
      <c r="B238" s="25">
        <v>2.9999999999999997E-4</v>
      </c>
      <c r="C238" s="25">
        <v>1.75E-3</v>
      </c>
      <c r="D238" s="25">
        <f t="shared" si="48"/>
        <v>1.92E-3</v>
      </c>
      <c r="E238" s="25"/>
      <c r="F238" s="25">
        <f t="shared" si="49"/>
        <v>1.0300000000000001E-3</v>
      </c>
      <c r="G238" s="25">
        <f t="shared" si="50"/>
        <v>2.3720900000000003E-2</v>
      </c>
      <c r="H238" s="25">
        <v>3.8999999999999998E-3</v>
      </c>
      <c r="I238" s="25">
        <f t="shared" si="51"/>
        <v>4.0699999999999998E-3</v>
      </c>
      <c r="J238" s="25"/>
      <c r="K238" s="25">
        <f t="shared" si="52"/>
        <v>1.4276699999999998E-3</v>
      </c>
      <c r="L238" s="25">
        <f t="shared" si="53"/>
        <v>3.2879240099999998E-2</v>
      </c>
      <c r="M238" s="25">
        <v>2.64E-3</v>
      </c>
      <c r="N238" s="25">
        <f t="shared" si="54"/>
        <v>2.81E-3</v>
      </c>
      <c r="O238" s="25"/>
      <c r="P238" s="25">
        <f t="shared" si="55"/>
        <v>1.01728E-3</v>
      </c>
      <c r="Q238" s="25">
        <f t="shared" si="56"/>
        <v>2.3427958400000001E-2</v>
      </c>
      <c r="R238" s="25">
        <v>2.9099999999999998E-3</v>
      </c>
      <c r="S238" s="25">
        <f t="shared" si="57"/>
        <v>3.0799999999999998E-3</v>
      </c>
      <c r="T238" s="25"/>
      <c r="U238" s="25">
        <f t="shared" si="58"/>
        <v>1.1718699999999998E-3</v>
      </c>
      <c r="V238" s="25">
        <f t="shared" si="59"/>
        <v>2.6988166099999995E-2</v>
      </c>
      <c r="W238" s="25">
        <v>6.11E-3</v>
      </c>
      <c r="X238" s="25">
        <f t="shared" si="60"/>
        <v>6.28E-3</v>
      </c>
      <c r="Y238" s="25"/>
      <c r="Z238" s="25">
        <f t="shared" si="61"/>
        <v>1.7824700000000004E-3</v>
      </c>
      <c r="AA238" s="25">
        <f t="shared" si="62"/>
        <v>4.1050284100000015E-2</v>
      </c>
      <c r="AB238" s="25">
        <v>-6.4000000000000005E-4</v>
      </c>
      <c r="AC238" s="25">
        <f t="shared" si="63"/>
        <v>-1.7000000000000004E-4</v>
      </c>
    </row>
    <row r="239" spans="1:29" s="15" customFormat="1">
      <c r="A239" s="18">
        <v>487</v>
      </c>
      <c r="B239" s="25">
        <v>-1.2999999999999999E-4</v>
      </c>
      <c r="C239" s="25">
        <v>1.89E-3</v>
      </c>
      <c r="D239" s="25">
        <f t="shared" si="48"/>
        <v>2.1349999999999997E-3</v>
      </c>
      <c r="E239" s="25"/>
      <c r="F239" s="25">
        <f t="shared" si="49"/>
        <v>1.2449999999999998E-3</v>
      </c>
      <c r="G239" s="25">
        <f t="shared" si="50"/>
        <v>2.8672349999999996E-2</v>
      </c>
      <c r="H239" s="25">
        <v>4.0499999999999998E-3</v>
      </c>
      <c r="I239" s="25">
        <f t="shared" si="51"/>
        <v>4.2950000000000002E-3</v>
      </c>
      <c r="J239" s="25"/>
      <c r="K239" s="25">
        <f t="shared" si="52"/>
        <v>1.6526700000000002E-3</v>
      </c>
      <c r="L239" s="25">
        <f t="shared" si="53"/>
        <v>3.8060990100000004E-2</v>
      </c>
      <c r="M239" s="25">
        <v>2.6199999999999999E-3</v>
      </c>
      <c r="N239" s="25">
        <f t="shared" si="54"/>
        <v>2.8649999999999999E-3</v>
      </c>
      <c r="O239" s="25"/>
      <c r="P239" s="25">
        <f t="shared" si="55"/>
        <v>1.0722799999999999E-3</v>
      </c>
      <c r="Q239" s="25">
        <f t="shared" si="56"/>
        <v>2.4694608399999998E-2</v>
      </c>
      <c r="R239" s="25">
        <v>2.7799999999999999E-3</v>
      </c>
      <c r="S239" s="25">
        <f t="shared" si="57"/>
        <v>3.0249999999999999E-3</v>
      </c>
      <c r="T239" s="25"/>
      <c r="U239" s="25">
        <f t="shared" si="58"/>
        <v>1.1168699999999998E-3</v>
      </c>
      <c r="V239" s="25">
        <f t="shared" si="59"/>
        <v>2.5721516099999998E-2</v>
      </c>
      <c r="W239" s="25">
        <v>6.1000000000000004E-3</v>
      </c>
      <c r="X239" s="25">
        <f t="shared" si="60"/>
        <v>6.3449999999999999E-3</v>
      </c>
      <c r="Y239" s="25"/>
      <c r="Z239" s="25">
        <f t="shared" si="61"/>
        <v>1.8474700000000004E-3</v>
      </c>
      <c r="AA239" s="25">
        <f t="shared" si="62"/>
        <v>4.2547234100000011E-2</v>
      </c>
      <c r="AB239" s="25">
        <v>-3.6000000000000002E-4</v>
      </c>
      <c r="AC239" s="25">
        <f t="shared" si="63"/>
        <v>-2.4499999999999999E-4</v>
      </c>
    </row>
    <row r="240" spans="1:29" s="15" customFormat="1">
      <c r="A240" s="18">
        <v>488</v>
      </c>
      <c r="B240" s="25">
        <v>1.2999999999999999E-4</v>
      </c>
      <c r="C240" s="25">
        <v>1.7899999999999999E-3</v>
      </c>
      <c r="D240" s="25">
        <f t="shared" si="48"/>
        <v>2.1695E-3</v>
      </c>
      <c r="E240" s="25"/>
      <c r="F240" s="25">
        <f t="shared" si="49"/>
        <v>1.2795E-3</v>
      </c>
      <c r="G240" s="25">
        <f t="shared" si="50"/>
        <v>2.9466885000000002E-2</v>
      </c>
      <c r="H240" s="25">
        <v>3.96E-3</v>
      </c>
      <c r="I240" s="25">
        <f t="shared" si="51"/>
        <v>4.3394999999999996E-3</v>
      </c>
      <c r="J240" s="25"/>
      <c r="K240" s="25">
        <f t="shared" si="52"/>
        <v>1.6971699999999996E-3</v>
      </c>
      <c r="L240" s="25">
        <f t="shared" si="53"/>
        <v>3.9085825099999992E-2</v>
      </c>
      <c r="M240" s="25">
        <v>2.6700000000000001E-3</v>
      </c>
      <c r="N240" s="25">
        <f t="shared" si="54"/>
        <v>3.0495000000000001E-3</v>
      </c>
      <c r="O240" s="25"/>
      <c r="P240" s="25">
        <f t="shared" si="55"/>
        <v>1.2567800000000001E-3</v>
      </c>
      <c r="Q240" s="25">
        <f t="shared" si="56"/>
        <v>2.8943643400000003E-2</v>
      </c>
      <c r="R240" s="25">
        <v>2.9299999999999999E-3</v>
      </c>
      <c r="S240" s="25">
        <f t="shared" si="57"/>
        <v>3.3094999999999999E-3</v>
      </c>
      <c r="T240" s="25"/>
      <c r="U240" s="25">
        <f t="shared" si="58"/>
        <v>1.4013699999999999E-3</v>
      </c>
      <c r="V240" s="25">
        <f t="shared" si="59"/>
        <v>3.2273551099999999E-2</v>
      </c>
      <c r="W240" s="25">
        <v>6.1999999999999998E-3</v>
      </c>
      <c r="X240" s="25">
        <f t="shared" si="60"/>
        <v>6.5794999999999994E-3</v>
      </c>
      <c r="Y240" s="25"/>
      <c r="Z240" s="25">
        <f t="shared" si="61"/>
        <v>2.0819699999999998E-3</v>
      </c>
      <c r="AA240" s="25">
        <f t="shared" si="62"/>
        <v>4.7947769099999996E-2</v>
      </c>
      <c r="AB240" s="25">
        <v>-8.8900000000000003E-4</v>
      </c>
      <c r="AC240" s="25">
        <f t="shared" si="63"/>
        <v>-3.7950000000000001E-4</v>
      </c>
    </row>
    <row r="241" spans="1:29" s="15" customFormat="1">
      <c r="A241" s="18">
        <v>489</v>
      </c>
      <c r="B241" s="25">
        <v>-6.8999999999999997E-5</v>
      </c>
      <c r="C241" s="25">
        <v>1.75E-3</v>
      </c>
      <c r="D241" s="25">
        <f t="shared" si="48"/>
        <v>1.9894999999999999E-3</v>
      </c>
      <c r="E241" s="25"/>
      <c r="F241" s="25">
        <f t="shared" si="49"/>
        <v>1.0995E-3</v>
      </c>
      <c r="G241" s="25">
        <f t="shared" si="50"/>
        <v>2.5321485000000001E-2</v>
      </c>
      <c r="H241" s="25">
        <v>3.8600000000000001E-3</v>
      </c>
      <c r="I241" s="25">
        <f t="shared" si="51"/>
        <v>4.0994999999999998E-3</v>
      </c>
      <c r="J241" s="25"/>
      <c r="K241" s="25">
        <f t="shared" si="52"/>
        <v>1.4571699999999998E-3</v>
      </c>
      <c r="L241" s="25">
        <f t="shared" si="53"/>
        <v>3.3558625099999996E-2</v>
      </c>
      <c r="M241" s="25">
        <v>2.6199999999999999E-3</v>
      </c>
      <c r="N241" s="25">
        <f t="shared" si="54"/>
        <v>2.8595000000000001E-3</v>
      </c>
      <c r="O241" s="25"/>
      <c r="P241" s="25">
        <f t="shared" si="55"/>
        <v>1.06678E-3</v>
      </c>
      <c r="Q241" s="25">
        <f t="shared" si="56"/>
        <v>2.45679434E-2</v>
      </c>
      <c r="R241" s="25">
        <v>2.7799999999999999E-3</v>
      </c>
      <c r="S241" s="25">
        <f t="shared" si="57"/>
        <v>3.0195E-3</v>
      </c>
      <c r="T241" s="25"/>
      <c r="U241" s="25">
        <f t="shared" si="58"/>
        <v>1.11137E-3</v>
      </c>
      <c r="V241" s="25">
        <f t="shared" si="59"/>
        <v>2.55948511E-2</v>
      </c>
      <c r="W241" s="25">
        <v>6.1199999999999996E-3</v>
      </c>
      <c r="X241" s="25">
        <f t="shared" si="60"/>
        <v>6.3594999999999997E-3</v>
      </c>
      <c r="Y241" s="25"/>
      <c r="Z241" s="25">
        <f t="shared" si="61"/>
        <v>1.8619700000000001E-3</v>
      </c>
      <c r="AA241" s="25">
        <f t="shared" si="62"/>
        <v>4.2881169100000005E-2</v>
      </c>
      <c r="AB241" s="25">
        <v>-4.0999999999999999E-4</v>
      </c>
      <c r="AC241" s="25">
        <f t="shared" si="63"/>
        <v>-2.3949999999999999E-4</v>
      </c>
    </row>
    <row r="242" spans="1:29" s="15" customFormat="1">
      <c r="A242" s="18">
        <v>490</v>
      </c>
      <c r="B242" s="25">
        <v>1.1E-4</v>
      </c>
      <c r="C242" s="25">
        <v>1.83E-3</v>
      </c>
      <c r="D242" s="25">
        <f t="shared" si="48"/>
        <v>2.3150000000000002E-3</v>
      </c>
      <c r="E242" s="25"/>
      <c r="F242" s="25">
        <f t="shared" si="49"/>
        <v>1.4250000000000003E-3</v>
      </c>
      <c r="G242" s="25">
        <f t="shared" si="50"/>
        <v>3.2817750000000007E-2</v>
      </c>
      <c r="H242" s="25">
        <v>3.9199999999999999E-3</v>
      </c>
      <c r="I242" s="25">
        <f t="shared" si="51"/>
        <v>4.4050000000000001E-3</v>
      </c>
      <c r="J242" s="25"/>
      <c r="K242" s="25">
        <f t="shared" si="52"/>
        <v>1.76267E-3</v>
      </c>
      <c r="L242" s="25">
        <f t="shared" si="53"/>
        <v>4.0594290099999999E-2</v>
      </c>
      <c r="M242" s="25">
        <v>2.5999999999999999E-3</v>
      </c>
      <c r="N242" s="25">
        <f t="shared" si="54"/>
        <v>3.0850000000000001E-3</v>
      </c>
      <c r="O242" s="25"/>
      <c r="P242" s="25">
        <f t="shared" si="55"/>
        <v>1.29228E-3</v>
      </c>
      <c r="Q242" s="25">
        <f t="shared" si="56"/>
        <v>2.9761208400000003E-2</v>
      </c>
      <c r="R242" s="25">
        <v>2.9499999999999999E-3</v>
      </c>
      <c r="S242" s="25">
        <f t="shared" si="57"/>
        <v>3.4350000000000001E-3</v>
      </c>
      <c r="T242" s="25"/>
      <c r="U242" s="25">
        <f t="shared" si="58"/>
        <v>1.5268700000000001E-3</v>
      </c>
      <c r="V242" s="25">
        <f t="shared" si="59"/>
        <v>3.5163816100000002E-2</v>
      </c>
      <c r="W242" s="25">
        <v>6.1599999999999997E-3</v>
      </c>
      <c r="X242" s="25">
        <f t="shared" si="60"/>
        <v>6.6449999999999999E-3</v>
      </c>
      <c r="Y242" s="25"/>
      <c r="Z242" s="25">
        <f t="shared" si="61"/>
        <v>2.1474700000000003E-3</v>
      </c>
      <c r="AA242" s="25">
        <f t="shared" si="62"/>
        <v>4.945623410000001E-2</v>
      </c>
      <c r="AB242" s="25">
        <v>-1.08E-3</v>
      </c>
      <c r="AC242" s="25">
        <f t="shared" si="63"/>
        <v>-4.8500000000000003E-4</v>
      </c>
    </row>
    <row r="243" spans="1:29" s="15" customFormat="1">
      <c r="A243" s="18">
        <v>491</v>
      </c>
      <c r="B243" s="25">
        <v>-1.8000000000000001E-4</v>
      </c>
      <c r="C243" s="25">
        <v>1.9E-3</v>
      </c>
      <c r="D243" s="25">
        <f t="shared" si="48"/>
        <v>2.0999999999999999E-3</v>
      </c>
      <c r="E243" s="25"/>
      <c r="F243" s="25">
        <f t="shared" si="49"/>
        <v>1.2099999999999999E-3</v>
      </c>
      <c r="G243" s="25">
        <f t="shared" si="50"/>
        <v>2.78663E-2</v>
      </c>
      <c r="H243" s="25">
        <v>3.9199999999999999E-3</v>
      </c>
      <c r="I243" s="25">
        <f t="shared" si="51"/>
        <v>4.1199999999999995E-3</v>
      </c>
      <c r="J243" s="25"/>
      <c r="K243" s="25">
        <f t="shared" si="52"/>
        <v>1.4776699999999995E-3</v>
      </c>
      <c r="L243" s="25">
        <f t="shared" si="53"/>
        <v>3.4030740099999991E-2</v>
      </c>
      <c r="M243" s="25">
        <v>2.65E-3</v>
      </c>
      <c r="N243" s="25">
        <f t="shared" si="54"/>
        <v>2.8500000000000001E-3</v>
      </c>
      <c r="O243" s="25"/>
      <c r="P243" s="25">
        <f t="shared" si="55"/>
        <v>1.0572800000000001E-3</v>
      </c>
      <c r="Q243" s="25">
        <f t="shared" si="56"/>
        <v>2.4349158400000001E-2</v>
      </c>
      <c r="R243" s="25">
        <v>2.8E-3</v>
      </c>
      <c r="S243" s="25">
        <f t="shared" si="57"/>
        <v>3.0000000000000001E-3</v>
      </c>
      <c r="T243" s="25"/>
      <c r="U243" s="25">
        <f t="shared" si="58"/>
        <v>1.09187E-3</v>
      </c>
      <c r="V243" s="25">
        <f t="shared" si="59"/>
        <v>2.5145766100000001E-2</v>
      </c>
      <c r="W243" s="25">
        <v>6.13E-3</v>
      </c>
      <c r="X243" s="25">
        <f t="shared" si="60"/>
        <v>6.3299999999999997E-3</v>
      </c>
      <c r="Y243" s="25"/>
      <c r="Z243" s="25">
        <f t="shared" si="61"/>
        <v>1.8324700000000001E-3</v>
      </c>
      <c r="AA243" s="25">
        <f t="shared" si="62"/>
        <v>4.2201784100000007E-2</v>
      </c>
      <c r="AB243" s="25">
        <v>-2.2000000000000001E-4</v>
      </c>
      <c r="AC243" s="25">
        <f t="shared" si="63"/>
        <v>-2.0000000000000001E-4</v>
      </c>
    </row>
    <row r="244" spans="1:29" s="15" customFormat="1">
      <c r="A244" s="18">
        <v>492</v>
      </c>
      <c r="B244" s="25">
        <v>1.4999999999999999E-4</v>
      </c>
      <c r="C244" s="25">
        <v>1.5900000000000001E-3</v>
      </c>
      <c r="D244" s="25">
        <f t="shared" si="48"/>
        <v>1.7850000000000001E-3</v>
      </c>
      <c r="E244" s="25"/>
      <c r="F244" s="25">
        <f t="shared" si="49"/>
        <v>8.9500000000000018E-4</v>
      </c>
      <c r="G244" s="25">
        <f t="shared" si="50"/>
        <v>2.0611850000000004E-2</v>
      </c>
      <c r="H244" s="25">
        <v>3.6700000000000001E-3</v>
      </c>
      <c r="I244" s="25">
        <f t="shared" si="51"/>
        <v>3.8649999999999999E-3</v>
      </c>
      <c r="J244" s="25"/>
      <c r="K244" s="25">
        <f t="shared" si="52"/>
        <v>1.2226699999999999E-3</v>
      </c>
      <c r="L244" s="25">
        <f t="shared" si="53"/>
        <v>2.8158090099999998E-2</v>
      </c>
      <c r="M244" s="25">
        <v>2.48E-3</v>
      </c>
      <c r="N244" s="25">
        <f t="shared" si="54"/>
        <v>2.6749999999999999E-3</v>
      </c>
      <c r="O244" s="25"/>
      <c r="P244" s="25">
        <f t="shared" si="55"/>
        <v>8.8227999999999983E-4</v>
      </c>
      <c r="Q244" s="25">
        <f t="shared" si="56"/>
        <v>2.0318908399999999E-2</v>
      </c>
      <c r="R244" s="25">
        <v>2.7000000000000001E-3</v>
      </c>
      <c r="S244" s="25">
        <f t="shared" si="57"/>
        <v>2.895E-3</v>
      </c>
      <c r="T244" s="25"/>
      <c r="U244" s="25">
        <f t="shared" si="58"/>
        <v>9.8686999999999993E-4</v>
      </c>
      <c r="V244" s="25">
        <f t="shared" si="59"/>
        <v>2.27276161E-2</v>
      </c>
      <c r="W244" s="25">
        <v>5.7999999999999996E-3</v>
      </c>
      <c r="X244" s="25">
        <f t="shared" si="60"/>
        <v>5.9949999999999995E-3</v>
      </c>
      <c r="Y244" s="25"/>
      <c r="Z244" s="25">
        <f t="shared" si="61"/>
        <v>1.4974699999999999E-3</v>
      </c>
      <c r="AA244" s="25">
        <f t="shared" si="62"/>
        <v>3.4486734099999999E-2</v>
      </c>
      <c r="AB244" s="25">
        <v>-5.4000000000000001E-4</v>
      </c>
      <c r="AC244" s="25">
        <f t="shared" si="63"/>
        <v>-1.9500000000000002E-4</v>
      </c>
    </row>
    <row r="245" spans="1:29" s="15" customFormat="1">
      <c r="A245" s="18">
        <v>493</v>
      </c>
      <c r="B245" s="25">
        <v>-8.0000000000000007E-5</v>
      </c>
      <c r="C245" s="25">
        <v>1.73E-3</v>
      </c>
      <c r="D245" s="25">
        <f t="shared" si="48"/>
        <v>2.075E-3</v>
      </c>
      <c r="E245" s="25"/>
      <c r="F245" s="25">
        <f t="shared" si="49"/>
        <v>1.1850000000000001E-3</v>
      </c>
      <c r="G245" s="25">
        <f t="shared" si="50"/>
        <v>2.7290550000000004E-2</v>
      </c>
      <c r="H245" s="25">
        <v>3.7699999999999999E-3</v>
      </c>
      <c r="I245" s="25">
        <f t="shared" si="51"/>
        <v>4.1149999999999997E-3</v>
      </c>
      <c r="J245" s="25"/>
      <c r="K245" s="25">
        <f t="shared" si="52"/>
        <v>1.4726699999999997E-3</v>
      </c>
      <c r="L245" s="25">
        <f t="shared" si="53"/>
        <v>3.3915590099999997E-2</v>
      </c>
      <c r="M245" s="25">
        <v>2.5500000000000002E-3</v>
      </c>
      <c r="N245" s="25">
        <f t="shared" si="54"/>
        <v>2.895E-3</v>
      </c>
      <c r="O245" s="25"/>
      <c r="P245" s="25">
        <f t="shared" si="55"/>
        <v>1.10228E-3</v>
      </c>
      <c r="Q245" s="25">
        <f t="shared" si="56"/>
        <v>2.5385508399999999E-2</v>
      </c>
      <c r="R245" s="25">
        <v>2.6199999999999999E-3</v>
      </c>
      <c r="S245" s="25">
        <f t="shared" si="57"/>
        <v>2.9649999999999998E-3</v>
      </c>
      <c r="T245" s="25"/>
      <c r="U245" s="25">
        <f t="shared" si="58"/>
        <v>1.0568699999999997E-3</v>
      </c>
      <c r="V245" s="25">
        <f t="shared" si="59"/>
        <v>2.4339716099999995E-2</v>
      </c>
      <c r="W245" s="25">
        <v>5.8399999999999997E-3</v>
      </c>
      <c r="X245" s="25">
        <f t="shared" si="60"/>
        <v>6.1849999999999995E-3</v>
      </c>
      <c r="Y245" s="25"/>
      <c r="Z245" s="25">
        <f t="shared" si="61"/>
        <v>1.6874699999999999E-3</v>
      </c>
      <c r="AA245" s="25">
        <f t="shared" si="62"/>
        <v>3.8862434100000003E-2</v>
      </c>
      <c r="AB245" s="25">
        <v>-6.0999999999999997E-4</v>
      </c>
      <c r="AC245" s="25">
        <f t="shared" si="63"/>
        <v>-3.4499999999999998E-4</v>
      </c>
    </row>
    <row r="246" spans="1:29" s="15" customFormat="1">
      <c r="A246" s="18">
        <v>494</v>
      </c>
      <c r="B246" s="25">
        <v>1.3999999999999999E-4</v>
      </c>
      <c r="C246" s="25">
        <v>1.7899999999999999E-3</v>
      </c>
      <c r="D246" s="25">
        <f t="shared" si="48"/>
        <v>1.915E-3</v>
      </c>
      <c r="E246" s="25"/>
      <c r="F246" s="25">
        <f t="shared" si="49"/>
        <v>1.0250000000000001E-3</v>
      </c>
      <c r="G246" s="25">
        <f t="shared" si="50"/>
        <v>2.3605750000000002E-2</v>
      </c>
      <c r="H246" s="25">
        <v>3.9100000000000003E-3</v>
      </c>
      <c r="I246" s="25">
        <f t="shared" si="51"/>
        <v>4.0350000000000004E-3</v>
      </c>
      <c r="J246" s="25"/>
      <c r="K246" s="25">
        <f t="shared" si="52"/>
        <v>1.3926700000000004E-3</v>
      </c>
      <c r="L246" s="25">
        <f t="shared" si="53"/>
        <v>3.207319010000001E-2</v>
      </c>
      <c r="M246" s="25">
        <v>2.5799999999999998E-3</v>
      </c>
      <c r="N246" s="25">
        <f t="shared" si="54"/>
        <v>2.7049999999999999E-3</v>
      </c>
      <c r="O246" s="25"/>
      <c r="P246" s="25">
        <f t="shared" si="55"/>
        <v>9.1227999999999991E-4</v>
      </c>
      <c r="Q246" s="25">
        <f t="shared" si="56"/>
        <v>2.10098084E-2</v>
      </c>
      <c r="R246" s="25">
        <v>2.8E-3</v>
      </c>
      <c r="S246" s="25">
        <f t="shared" si="57"/>
        <v>2.9250000000000001E-3</v>
      </c>
      <c r="T246" s="25"/>
      <c r="U246" s="25">
        <f t="shared" si="58"/>
        <v>1.01687E-3</v>
      </c>
      <c r="V246" s="25">
        <f t="shared" si="59"/>
        <v>2.3418516100000002E-2</v>
      </c>
      <c r="W246" s="25">
        <v>6.13E-3</v>
      </c>
      <c r="X246" s="25">
        <f t="shared" si="60"/>
        <v>6.2550000000000001E-3</v>
      </c>
      <c r="Y246" s="25"/>
      <c r="Z246" s="25">
        <f t="shared" si="61"/>
        <v>1.7574700000000006E-3</v>
      </c>
      <c r="AA246" s="25">
        <f t="shared" si="62"/>
        <v>4.0474534100000015E-2</v>
      </c>
      <c r="AB246" s="25">
        <v>-3.8999999999999999E-4</v>
      </c>
      <c r="AC246" s="25">
        <f t="shared" si="63"/>
        <v>-1.25E-4</v>
      </c>
    </row>
    <row r="247" spans="1:29" s="15" customFormat="1">
      <c r="A247" s="18">
        <v>495</v>
      </c>
      <c r="B247" s="25">
        <v>1.1E-4</v>
      </c>
      <c r="C247" s="25">
        <v>1.8E-3</v>
      </c>
      <c r="D247" s="25">
        <f t="shared" si="48"/>
        <v>2.0149999999999999E-3</v>
      </c>
      <c r="E247" s="25"/>
      <c r="F247" s="25">
        <f t="shared" si="49"/>
        <v>1.1249999999999999E-3</v>
      </c>
      <c r="G247" s="25">
        <f t="shared" si="50"/>
        <v>2.5908749999999998E-2</v>
      </c>
      <c r="H247" s="25">
        <v>3.8E-3</v>
      </c>
      <c r="I247" s="25">
        <f t="shared" si="51"/>
        <v>4.0150000000000003E-3</v>
      </c>
      <c r="J247" s="25"/>
      <c r="K247" s="25">
        <f t="shared" si="52"/>
        <v>1.3726700000000003E-3</v>
      </c>
      <c r="L247" s="25">
        <f t="shared" si="53"/>
        <v>3.1612590100000011E-2</v>
      </c>
      <c r="M247" s="25">
        <v>2.5600000000000002E-3</v>
      </c>
      <c r="N247" s="25">
        <f t="shared" si="54"/>
        <v>2.7750000000000001E-3</v>
      </c>
      <c r="O247" s="25"/>
      <c r="P247" s="25">
        <f t="shared" si="55"/>
        <v>9.8228000000000009E-4</v>
      </c>
      <c r="Q247" s="25">
        <f t="shared" si="56"/>
        <v>2.2621908400000001E-2</v>
      </c>
      <c r="R247" s="25">
        <v>2.5999999999999999E-3</v>
      </c>
      <c r="S247" s="25">
        <f t="shared" si="57"/>
        <v>2.8149999999999998E-3</v>
      </c>
      <c r="T247" s="25"/>
      <c r="U247" s="25">
        <f t="shared" si="58"/>
        <v>9.0686999999999972E-4</v>
      </c>
      <c r="V247" s="25">
        <f t="shared" si="59"/>
        <v>2.0885216099999996E-2</v>
      </c>
      <c r="W247" s="25">
        <v>5.8900000000000003E-3</v>
      </c>
      <c r="X247" s="25">
        <f t="shared" si="60"/>
        <v>6.1050000000000002E-3</v>
      </c>
      <c r="Y247" s="25"/>
      <c r="Z247" s="25">
        <f t="shared" si="61"/>
        <v>1.6074700000000006E-3</v>
      </c>
      <c r="AA247" s="25">
        <f t="shared" si="62"/>
        <v>3.7020034100000015E-2</v>
      </c>
      <c r="AB247" s="25">
        <v>-5.4000000000000001E-4</v>
      </c>
      <c r="AC247" s="25">
        <f t="shared" si="63"/>
        <v>-2.1499999999999999E-4</v>
      </c>
    </row>
    <row r="248" spans="1:29" s="15" customFormat="1">
      <c r="A248" s="18">
        <v>496</v>
      </c>
      <c r="B248" s="25">
        <v>1.0000000000000001E-5</v>
      </c>
      <c r="C248" s="25">
        <v>1.66E-3</v>
      </c>
      <c r="D248" s="25">
        <f t="shared" si="48"/>
        <v>1.9399999999999999E-3</v>
      </c>
      <c r="E248" s="25"/>
      <c r="F248" s="25">
        <f t="shared" si="49"/>
        <v>1.0499999999999999E-3</v>
      </c>
      <c r="G248" s="25">
        <f t="shared" si="50"/>
        <v>2.4181499999999998E-2</v>
      </c>
      <c r="H248" s="25">
        <v>3.7100000000000002E-3</v>
      </c>
      <c r="I248" s="25">
        <f t="shared" si="51"/>
        <v>3.9900000000000005E-3</v>
      </c>
      <c r="J248" s="25"/>
      <c r="K248" s="25">
        <f t="shared" si="52"/>
        <v>1.3476700000000005E-3</v>
      </c>
      <c r="L248" s="25">
        <f t="shared" si="53"/>
        <v>3.1036840100000011E-2</v>
      </c>
      <c r="M248" s="25">
        <v>2.5300000000000001E-3</v>
      </c>
      <c r="N248" s="25">
        <f t="shared" si="54"/>
        <v>2.81E-3</v>
      </c>
      <c r="O248" s="25"/>
      <c r="P248" s="25">
        <f t="shared" si="55"/>
        <v>1.01728E-3</v>
      </c>
      <c r="Q248" s="25">
        <f t="shared" si="56"/>
        <v>2.3427958400000001E-2</v>
      </c>
      <c r="R248" s="25">
        <v>2.7200000000000002E-3</v>
      </c>
      <c r="S248" s="25">
        <f t="shared" si="57"/>
        <v>3.0000000000000001E-3</v>
      </c>
      <c r="T248" s="25"/>
      <c r="U248" s="25">
        <f t="shared" si="58"/>
        <v>1.09187E-3</v>
      </c>
      <c r="V248" s="25">
        <f t="shared" si="59"/>
        <v>2.5145766100000001E-2</v>
      </c>
      <c r="W248" s="25">
        <v>5.8700000000000002E-3</v>
      </c>
      <c r="X248" s="25">
        <f t="shared" si="60"/>
        <v>6.1500000000000001E-3</v>
      </c>
      <c r="Y248" s="25"/>
      <c r="Z248" s="25">
        <f t="shared" si="61"/>
        <v>1.6524700000000005E-3</v>
      </c>
      <c r="AA248" s="25">
        <f t="shared" si="62"/>
        <v>3.8056384100000014E-2</v>
      </c>
      <c r="AB248" s="25">
        <v>-5.6999999999999998E-4</v>
      </c>
      <c r="AC248" s="25">
        <f t="shared" si="63"/>
        <v>-2.7999999999999998E-4</v>
      </c>
    </row>
    <row r="249" spans="1:29" s="15" customFormat="1">
      <c r="A249" s="18">
        <v>497</v>
      </c>
      <c r="B249" s="25">
        <v>1.0000000000000001E-5</v>
      </c>
      <c r="C249" s="25">
        <v>1.5900000000000001E-3</v>
      </c>
      <c r="D249" s="25">
        <f t="shared" si="48"/>
        <v>1.89E-3</v>
      </c>
      <c r="E249" s="25"/>
      <c r="F249" s="25">
        <f t="shared" si="49"/>
        <v>1E-3</v>
      </c>
      <c r="G249" s="25">
        <f t="shared" si="50"/>
        <v>2.3030000000000002E-2</v>
      </c>
      <c r="H249" s="25">
        <v>3.65E-3</v>
      </c>
      <c r="I249" s="25">
        <f t="shared" si="51"/>
        <v>3.9500000000000004E-3</v>
      </c>
      <c r="J249" s="25"/>
      <c r="K249" s="25">
        <f t="shared" si="52"/>
        <v>1.3076700000000004E-3</v>
      </c>
      <c r="L249" s="25">
        <f t="shared" si="53"/>
        <v>3.0115640100000011E-2</v>
      </c>
      <c r="M249" s="25">
        <v>2.4099999999999998E-3</v>
      </c>
      <c r="N249" s="25">
        <f t="shared" si="54"/>
        <v>2.7099999999999997E-3</v>
      </c>
      <c r="O249" s="25"/>
      <c r="P249" s="25">
        <f t="shared" si="55"/>
        <v>9.172799999999997E-4</v>
      </c>
      <c r="Q249" s="25">
        <f t="shared" si="56"/>
        <v>2.1124958399999994E-2</v>
      </c>
      <c r="R249" s="25">
        <v>2.5500000000000002E-3</v>
      </c>
      <c r="S249" s="25">
        <f t="shared" si="57"/>
        <v>2.8500000000000001E-3</v>
      </c>
      <c r="T249" s="25"/>
      <c r="U249" s="25">
        <f t="shared" si="58"/>
        <v>9.4187000000000003E-4</v>
      </c>
      <c r="V249" s="25">
        <f t="shared" si="59"/>
        <v>2.1691266100000002E-2</v>
      </c>
      <c r="W249" s="25">
        <v>5.7999999999999996E-3</v>
      </c>
      <c r="X249" s="25">
        <f t="shared" si="60"/>
        <v>6.0999999999999995E-3</v>
      </c>
      <c r="Y249" s="25"/>
      <c r="Z249" s="25">
        <f t="shared" si="61"/>
        <v>1.6024699999999999E-3</v>
      </c>
      <c r="AA249" s="25">
        <f t="shared" si="62"/>
        <v>3.69048841E-2</v>
      </c>
      <c r="AB249" s="25">
        <v>-6.0999999999999997E-4</v>
      </c>
      <c r="AC249" s="25">
        <f t="shared" si="63"/>
        <v>-2.9999999999999997E-4</v>
      </c>
    </row>
    <row r="250" spans="1:29" s="15" customFormat="1">
      <c r="A250" s="18">
        <v>498</v>
      </c>
      <c r="B250" s="25">
        <v>1.0000000000000001E-5</v>
      </c>
      <c r="C250" s="25">
        <v>1.83E-3</v>
      </c>
      <c r="D250" s="25">
        <f t="shared" si="48"/>
        <v>2.085E-3</v>
      </c>
      <c r="E250" s="25"/>
      <c r="F250" s="25">
        <f t="shared" si="49"/>
        <v>1.1950000000000001E-3</v>
      </c>
      <c r="G250" s="25">
        <f t="shared" si="50"/>
        <v>2.7520850000000003E-2</v>
      </c>
      <c r="H250" s="25">
        <v>3.6900000000000001E-3</v>
      </c>
      <c r="I250" s="25">
        <f t="shared" si="51"/>
        <v>3.9449999999999997E-3</v>
      </c>
      <c r="J250" s="25"/>
      <c r="K250" s="25">
        <f t="shared" si="52"/>
        <v>1.3026699999999997E-3</v>
      </c>
      <c r="L250" s="25">
        <f t="shared" si="53"/>
        <v>3.0000490099999996E-2</v>
      </c>
      <c r="M250" s="25">
        <v>2.4099999999999998E-3</v>
      </c>
      <c r="N250" s="25">
        <f t="shared" si="54"/>
        <v>2.6649999999999998E-3</v>
      </c>
      <c r="O250" s="25"/>
      <c r="P250" s="25">
        <f t="shared" si="55"/>
        <v>8.722799999999998E-4</v>
      </c>
      <c r="Q250" s="25">
        <f t="shared" si="56"/>
        <v>2.0088608399999996E-2</v>
      </c>
      <c r="R250" s="25">
        <v>2.7000000000000001E-3</v>
      </c>
      <c r="S250" s="25">
        <f t="shared" si="57"/>
        <v>2.9550000000000002E-3</v>
      </c>
      <c r="T250" s="25"/>
      <c r="U250" s="25">
        <f t="shared" si="58"/>
        <v>1.0468700000000001E-3</v>
      </c>
      <c r="V250" s="25">
        <f t="shared" si="59"/>
        <v>2.4109416100000003E-2</v>
      </c>
      <c r="W250" s="25">
        <v>5.9699999999999996E-3</v>
      </c>
      <c r="X250" s="25">
        <f t="shared" si="60"/>
        <v>6.2249999999999996E-3</v>
      </c>
      <c r="Y250" s="25"/>
      <c r="Z250" s="25">
        <f t="shared" si="61"/>
        <v>1.72747E-3</v>
      </c>
      <c r="AA250" s="25">
        <f t="shared" si="62"/>
        <v>3.97836341E-2</v>
      </c>
      <c r="AB250" s="25">
        <v>-5.1999999999999995E-4</v>
      </c>
      <c r="AC250" s="25">
        <f t="shared" si="63"/>
        <v>-2.5499999999999996E-4</v>
      </c>
    </row>
    <row r="251" spans="1:29" s="15" customFormat="1">
      <c r="A251" s="18">
        <v>499</v>
      </c>
      <c r="B251" s="25">
        <v>1.8000000000000001E-4</v>
      </c>
      <c r="C251" s="25">
        <v>1.73E-3</v>
      </c>
      <c r="D251" s="25">
        <f t="shared" si="48"/>
        <v>1.89E-3</v>
      </c>
      <c r="E251" s="25"/>
      <c r="F251" s="25">
        <f t="shared" si="49"/>
        <v>1E-3</v>
      </c>
      <c r="G251" s="25">
        <f t="shared" si="50"/>
        <v>2.3030000000000002E-2</v>
      </c>
      <c r="H251" s="25">
        <v>3.7799999999999999E-3</v>
      </c>
      <c r="I251" s="25">
        <f t="shared" si="51"/>
        <v>3.9399999999999999E-3</v>
      </c>
      <c r="J251" s="25"/>
      <c r="K251" s="25">
        <f t="shared" si="52"/>
        <v>1.2976699999999999E-3</v>
      </c>
      <c r="L251" s="25">
        <f t="shared" si="53"/>
        <v>2.9885340099999998E-2</v>
      </c>
      <c r="M251" s="25">
        <v>2.4499999999999999E-3</v>
      </c>
      <c r="N251" s="25">
        <f t="shared" si="54"/>
        <v>2.6099999999999999E-3</v>
      </c>
      <c r="O251" s="25"/>
      <c r="P251" s="25">
        <f t="shared" si="55"/>
        <v>8.1727999999999987E-4</v>
      </c>
      <c r="Q251" s="25">
        <f t="shared" si="56"/>
        <v>1.8821958399999998E-2</v>
      </c>
      <c r="R251" s="25">
        <v>2.5799999999999998E-3</v>
      </c>
      <c r="S251" s="25">
        <f t="shared" si="57"/>
        <v>2.7399999999999998E-3</v>
      </c>
      <c r="T251" s="25"/>
      <c r="U251" s="25">
        <f t="shared" si="58"/>
        <v>8.3186999999999975E-4</v>
      </c>
      <c r="V251" s="25">
        <f t="shared" si="59"/>
        <v>1.9157966099999996E-2</v>
      </c>
      <c r="W251" s="25">
        <v>5.7099999999999998E-3</v>
      </c>
      <c r="X251" s="25">
        <f t="shared" si="60"/>
        <v>5.8700000000000002E-3</v>
      </c>
      <c r="Y251" s="25"/>
      <c r="Z251" s="25">
        <f t="shared" si="61"/>
        <v>1.3724700000000006E-3</v>
      </c>
      <c r="AA251" s="25">
        <f t="shared" si="62"/>
        <v>3.1607984100000014E-2</v>
      </c>
      <c r="AB251" s="25">
        <v>-5.0000000000000001E-4</v>
      </c>
      <c r="AC251" s="25">
        <f t="shared" si="63"/>
        <v>-1.5999999999999999E-4</v>
      </c>
    </row>
    <row r="252" spans="1:29" s="15" customFormat="1">
      <c r="A252" s="18">
        <v>500</v>
      </c>
      <c r="B252" s="25">
        <v>-3.0000000000000001E-5</v>
      </c>
      <c r="C252" s="25">
        <v>1.72E-3</v>
      </c>
      <c r="D252" s="25">
        <f t="shared" si="48"/>
        <v>2.0499999999999997E-3</v>
      </c>
      <c r="E252" s="25"/>
      <c r="F252" s="25">
        <f t="shared" si="49"/>
        <v>1.1599999999999998E-3</v>
      </c>
      <c r="G252" s="25">
        <f t="shared" si="50"/>
        <v>2.6714799999999997E-2</v>
      </c>
      <c r="H252" s="25">
        <v>3.63E-3</v>
      </c>
      <c r="I252" s="25">
        <f t="shared" si="51"/>
        <v>3.96E-3</v>
      </c>
      <c r="J252" s="25"/>
      <c r="K252" s="25">
        <f t="shared" si="52"/>
        <v>1.31767E-3</v>
      </c>
      <c r="L252" s="25">
        <f t="shared" si="53"/>
        <v>3.03459401E-2</v>
      </c>
      <c r="M252" s="25">
        <v>2.4599999999999999E-3</v>
      </c>
      <c r="N252" s="25">
        <f t="shared" si="54"/>
        <v>2.7899999999999999E-3</v>
      </c>
      <c r="O252" s="25"/>
      <c r="P252" s="25">
        <f t="shared" si="55"/>
        <v>9.9727999999999991E-4</v>
      </c>
      <c r="Q252" s="25">
        <f t="shared" si="56"/>
        <v>2.2967358399999999E-2</v>
      </c>
      <c r="R252" s="25">
        <v>2.65E-3</v>
      </c>
      <c r="S252" s="25">
        <f t="shared" si="57"/>
        <v>2.98E-3</v>
      </c>
      <c r="T252" s="25"/>
      <c r="U252" s="25">
        <f t="shared" si="58"/>
        <v>1.0718699999999999E-3</v>
      </c>
      <c r="V252" s="25">
        <f t="shared" si="59"/>
        <v>2.4685166099999999E-2</v>
      </c>
      <c r="W252" s="25">
        <v>5.9300000000000004E-3</v>
      </c>
      <c r="X252" s="25">
        <f t="shared" si="60"/>
        <v>6.2599999999999999E-3</v>
      </c>
      <c r="Y252" s="25"/>
      <c r="Z252" s="25">
        <f t="shared" si="61"/>
        <v>1.7624700000000004E-3</v>
      </c>
      <c r="AA252" s="25">
        <f t="shared" si="62"/>
        <v>4.0589684100000009E-2</v>
      </c>
      <c r="AB252" s="25">
        <v>-6.3000000000000003E-4</v>
      </c>
      <c r="AC252" s="25">
        <f t="shared" si="63"/>
        <v>-3.3E-4</v>
      </c>
    </row>
    <row r="253" spans="1:29" s="15" customFormat="1">
      <c r="A253" s="18">
        <v>501</v>
      </c>
      <c r="B253" s="25">
        <v>4.0000000000000003E-5</v>
      </c>
      <c r="C253" s="25">
        <v>1.64E-3</v>
      </c>
      <c r="D253" s="25">
        <f t="shared" si="48"/>
        <v>1.915E-3</v>
      </c>
      <c r="E253" s="25"/>
      <c r="F253" s="25">
        <f t="shared" si="49"/>
        <v>1.0250000000000001E-3</v>
      </c>
      <c r="G253" s="25">
        <f t="shared" si="50"/>
        <v>2.3605750000000002E-2</v>
      </c>
      <c r="H253" s="25">
        <v>3.5599999999999998E-3</v>
      </c>
      <c r="I253" s="25">
        <f t="shared" si="51"/>
        <v>3.8349999999999999E-3</v>
      </c>
      <c r="J253" s="25"/>
      <c r="K253" s="25">
        <f t="shared" si="52"/>
        <v>1.1926699999999998E-3</v>
      </c>
      <c r="L253" s="25">
        <f t="shared" si="53"/>
        <v>2.7467190099999997E-2</v>
      </c>
      <c r="M253" s="25">
        <v>2.3800000000000002E-3</v>
      </c>
      <c r="N253" s="25">
        <f t="shared" si="54"/>
        <v>2.6550000000000002E-3</v>
      </c>
      <c r="O253" s="25"/>
      <c r="P253" s="25">
        <f t="shared" si="55"/>
        <v>8.6228000000000021E-4</v>
      </c>
      <c r="Q253" s="25">
        <f t="shared" si="56"/>
        <v>1.9858308400000007E-2</v>
      </c>
      <c r="R253" s="25">
        <v>2.4499999999999999E-3</v>
      </c>
      <c r="S253" s="25">
        <f t="shared" si="57"/>
        <v>2.725E-3</v>
      </c>
      <c r="T253" s="25"/>
      <c r="U253" s="25">
        <f t="shared" si="58"/>
        <v>8.1686999999999992E-4</v>
      </c>
      <c r="V253" s="25">
        <f t="shared" si="59"/>
        <v>1.8812516099999999E-2</v>
      </c>
      <c r="W253" s="25">
        <v>5.6899999999999997E-3</v>
      </c>
      <c r="X253" s="25">
        <f t="shared" si="60"/>
        <v>5.9649999999999998E-3</v>
      </c>
      <c r="Y253" s="25"/>
      <c r="Z253" s="25">
        <f t="shared" si="61"/>
        <v>1.4674700000000002E-3</v>
      </c>
      <c r="AA253" s="25">
        <f t="shared" si="62"/>
        <v>3.3795834100000005E-2</v>
      </c>
      <c r="AB253" s="25">
        <v>-5.9000000000000003E-4</v>
      </c>
      <c r="AC253" s="25">
        <f t="shared" si="63"/>
        <v>-2.7500000000000002E-4</v>
      </c>
    </row>
    <row r="254" spans="1:29" s="15" customFormat="1">
      <c r="A254" s="18">
        <v>502</v>
      </c>
      <c r="B254" s="25">
        <v>3.0000000000000001E-5</v>
      </c>
      <c r="C254" s="25">
        <v>1.56E-3</v>
      </c>
      <c r="D254" s="25">
        <f t="shared" si="48"/>
        <v>1.8400000000000001E-3</v>
      </c>
      <c r="E254" s="25"/>
      <c r="F254" s="25">
        <f t="shared" si="49"/>
        <v>9.5000000000000011E-4</v>
      </c>
      <c r="G254" s="25">
        <f t="shared" si="50"/>
        <v>2.1878500000000002E-2</v>
      </c>
      <c r="H254" s="25">
        <v>3.5200000000000001E-3</v>
      </c>
      <c r="I254" s="25">
        <f t="shared" si="51"/>
        <v>3.8E-3</v>
      </c>
      <c r="J254" s="25"/>
      <c r="K254" s="25">
        <f t="shared" si="52"/>
        <v>1.15767E-3</v>
      </c>
      <c r="L254" s="25">
        <f t="shared" si="53"/>
        <v>2.6661140100000001E-2</v>
      </c>
      <c r="M254" s="25">
        <v>2.2599999999999999E-3</v>
      </c>
      <c r="N254" s="25">
        <f t="shared" si="54"/>
        <v>2.5399999999999997E-3</v>
      </c>
      <c r="O254" s="25"/>
      <c r="P254" s="25">
        <f t="shared" si="55"/>
        <v>7.4727999999999969E-4</v>
      </c>
      <c r="Q254" s="25">
        <f t="shared" si="56"/>
        <v>1.7209858399999993E-2</v>
      </c>
      <c r="R254" s="25">
        <v>2.4299999999999999E-3</v>
      </c>
      <c r="S254" s="25">
        <f t="shared" si="57"/>
        <v>2.7099999999999997E-3</v>
      </c>
      <c r="T254" s="25"/>
      <c r="U254" s="25">
        <f t="shared" si="58"/>
        <v>8.0186999999999967E-4</v>
      </c>
      <c r="V254" s="25">
        <f t="shared" si="59"/>
        <v>1.8467066099999992E-2</v>
      </c>
      <c r="W254" s="25">
        <v>5.6800000000000002E-3</v>
      </c>
      <c r="X254" s="25">
        <f t="shared" si="60"/>
        <v>5.96E-3</v>
      </c>
      <c r="Y254" s="25"/>
      <c r="Z254" s="25">
        <f t="shared" si="61"/>
        <v>1.4624700000000004E-3</v>
      </c>
      <c r="AA254" s="25">
        <f t="shared" si="62"/>
        <v>3.3680684100000011E-2</v>
      </c>
      <c r="AB254" s="25">
        <v>-5.9000000000000003E-4</v>
      </c>
      <c r="AC254" s="25">
        <f t="shared" si="63"/>
        <v>-2.8000000000000003E-4</v>
      </c>
    </row>
    <row r="255" spans="1:29" s="15" customFormat="1">
      <c r="A255" s="18">
        <v>503</v>
      </c>
      <c r="B255" s="25">
        <v>2.0000000000000002E-5</v>
      </c>
      <c r="C255" s="25">
        <v>1.56E-3</v>
      </c>
      <c r="D255" s="25">
        <f t="shared" si="48"/>
        <v>1.8799999999999999E-3</v>
      </c>
      <c r="E255" s="25"/>
      <c r="F255" s="25">
        <f t="shared" si="49"/>
        <v>9.8999999999999999E-4</v>
      </c>
      <c r="G255" s="25">
        <f t="shared" si="50"/>
        <v>2.2799700000000003E-2</v>
      </c>
      <c r="H255" s="25">
        <v>3.65E-3</v>
      </c>
      <c r="I255" s="25">
        <f t="shared" si="51"/>
        <v>3.9699999999999996E-3</v>
      </c>
      <c r="J255" s="25"/>
      <c r="K255" s="25">
        <f t="shared" si="52"/>
        <v>1.3276699999999995E-3</v>
      </c>
      <c r="L255" s="25">
        <f t="shared" si="53"/>
        <v>3.0576240099999992E-2</v>
      </c>
      <c r="M255" s="25">
        <v>2.4199999999999998E-3</v>
      </c>
      <c r="N255" s="25">
        <f t="shared" si="54"/>
        <v>2.7399999999999998E-3</v>
      </c>
      <c r="O255" s="25"/>
      <c r="P255" s="25">
        <f t="shared" si="55"/>
        <v>9.4727999999999978E-4</v>
      </c>
      <c r="Q255" s="25">
        <f t="shared" si="56"/>
        <v>2.1815858399999995E-2</v>
      </c>
      <c r="R255" s="25">
        <v>2.4499999999999999E-3</v>
      </c>
      <c r="S255" s="25">
        <f t="shared" si="57"/>
        <v>2.7699999999999999E-3</v>
      </c>
      <c r="T255" s="25"/>
      <c r="U255" s="25">
        <f t="shared" si="58"/>
        <v>8.6186999999999982E-4</v>
      </c>
      <c r="V255" s="25">
        <f t="shared" si="59"/>
        <v>1.9848866099999998E-2</v>
      </c>
      <c r="W255" s="25">
        <v>5.6600000000000001E-3</v>
      </c>
      <c r="X255" s="25">
        <f t="shared" si="60"/>
        <v>5.9800000000000001E-3</v>
      </c>
      <c r="Y255" s="25"/>
      <c r="Z255" s="25">
        <f t="shared" si="61"/>
        <v>1.4824700000000005E-3</v>
      </c>
      <c r="AA255" s="25">
        <f t="shared" si="62"/>
        <v>3.4141284100000016E-2</v>
      </c>
      <c r="AB255" s="25">
        <v>-6.6E-4</v>
      </c>
      <c r="AC255" s="25">
        <f t="shared" si="63"/>
        <v>-3.1999999999999997E-4</v>
      </c>
    </row>
    <row r="256" spans="1:29" s="15" customFormat="1">
      <c r="A256" s="18">
        <v>504</v>
      </c>
      <c r="B256" s="25">
        <v>-9.0000000000000006E-5</v>
      </c>
      <c r="C256" s="25">
        <v>1.5299999999999999E-3</v>
      </c>
      <c r="D256" s="25">
        <f t="shared" si="48"/>
        <v>1.8799999999999999E-3</v>
      </c>
      <c r="E256" s="25"/>
      <c r="F256" s="25">
        <f t="shared" si="49"/>
        <v>9.8999999999999999E-4</v>
      </c>
      <c r="G256" s="25">
        <f t="shared" si="50"/>
        <v>2.2799700000000003E-2</v>
      </c>
      <c r="H256" s="25">
        <v>3.5699999999999998E-3</v>
      </c>
      <c r="I256" s="25">
        <f t="shared" si="51"/>
        <v>3.9199999999999999E-3</v>
      </c>
      <c r="J256" s="25"/>
      <c r="K256" s="25">
        <f t="shared" si="52"/>
        <v>1.2776699999999998E-3</v>
      </c>
      <c r="L256" s="25">
        <f t="shared" si="53"/>
        <v>2.9424740099999999E-2</v>
      </c>
      <c r="M256" s="25">
        <v>2.3600000000000001E-3</v>
      </c>
      <c r="N256" s="25">
        <f t="shared" si="54"/>
        <v>2.7100000000000002E-3</v>
      </c>
      <c r="O256" s="25"/>
      <c r="P256" s="25">
        <f t="shared" si="55"/>
        <v>9.1728000000000014E-4</v>
      </c>
      <c r="Q256" s="25">
        <f t="shared" si="56"/>
        <v>2.1124958400000005E-2</v>
      </c>
      <c r="R256" s="25">
        <v>2.5699999999999998E-3</v>
      </c>
      <c r="S256" s="25">
        <f t="shared" si="57"/>
        <v>2.9199999999999999E-3</v>
      </c>
      <c r="T256" s="25"/>
      <c r="U256" s="25">
        <f t="shared" si="58"/>
        <v>1.0118699999999998E-3</v>
      </c>
      <c r="V256" s="25">
        <f t="shared" si="59"/>
        <v>2.3303366099999997E-2</v>
      </c>
      <c r="W256" s="25">
        <v>5.7400000000000003E-3</v>
      </c>
      <c r="X256" s="25">
        <f t="shared" si="60"/>
        <v>6.0899999999999999E-3</v>
      </c>
      <c r="Y256" s="25"/>
      <c r="Z256" s="25">
        <f t="shared" si="61"/>
        <v>1.5924700000000003E-3</v>
      </c>
      <c r="AA256" s="25">
        <f t="shared" si="62"/>
        <v>3.6674584100000011E-2</v>
      </c>
      <c r="AB256" s="25">
        <v>-6.0999999999999997E-4</v>
      </c>
      <c r="AC256" s="25">
        <f t="shared" si="63"/>
        <v>-3.5E-4</v>
      </c>
    </row>
    <row r="257" spans="1:29" s="15" customFormat="1">
      <c r="A257" s="18">
        <v>505</v>
      </c>
      <c r="B257" s="25">
        <v>1.1E-4</v>
      </c>
      <c r="C257" s="25">
        <v>1.5200000000000001E-3</v>
      </c>
      <c r="D257" s="25">
        <f t="shared" si="48"/>
        <v>1.75E-3</v>
      </c>
      <c r="E257" s="25"/>
      <c r="F257" s="25">
        <f t="shared" si="49"/>
        <v>8.6000000000000009E-4</v>
      </c>
      <c r="G257" s="25">
        <f t="shared" si="50"/>
        <v>1.9805800000000002E-2</v>
      </c>
      <c r="H257" s="25">
        <v>3.5100000000000001E-3</v>
      </c>
      <c r="I257" s="25">
        <f t="shared" si="51"/>
        <v>3.7400000000000003E-3</v>
      </c>
      <c r="J257" s="25"/>
      <c r="K257" s="25">
        <f t="shared" si="52"/>
        <v>1.0976700000000002E-3</v>
      </c>
      <c r="L257" s="25">
        <f t="shared" si="53"/>
        <v>2.5279340100000006E-2</v>
      </c>
      <c r="M257" s="25">
        <v>2.3900000000000002E-3</v>
      </c>
      <c r="N257" s="25">
        <f t="shared" si="54"/>
        <v>2.6200000000000004E-3</v>
      </c>
      <c r="O257" s="25"/>
      <c r="P257" s="25">
        <f t="shared" si="55"/>
        <v>8.2728000000000033E-4</v>
      </c>
      <c r="Q257" s="25">
        <f t="shared" si="56"/>
        <v>1.9052258400000008E-2</v>
      </c>
      <c r="R257" s="25">
        <v>2.4199999999999998E-3</v>
      </c>
      <c r="S257" s="25">
        <f t="shared" si="57"/>
        <v>2.65E-3</v>
      </c>
      <c r="T257" s="25"/>
      <c r="U257" s="25">
        <f t="shared" si="58"/>
        <v>7.4186999999999994E-4</v>
      </c>
      <c r="V257" s="25">
        <f t="shared" si="59"/>
        <v>1.70852661E-2</v>
      </c>
      <c r="W257" s="25">
        <v>5.6800000000000002E-3</v>
      </c>
      <c r="X257" s="25">
        <f t="shared" si="60"/>
        <v>5.9100000000000003E-3</v>
      </c>
      <c r="Y257" s="25"/>
      <c r="Z257" s="25">
        <f t="shared" si="61"/>
        <v>1.4124700000000007E-3</v>
      </c>
      <c r="AA257" s="25">
        <f t="shared" si="62"/>
        <v>3.2529184100000018E-2</v>
      </c>
      <c r="AB257" s="25">
        <v>-5.6999999999999998E-4</v>
      </c>
      <c r="AC257" s="25">
        <f t="shared" si="63"/>
        <v>-2.2999999999999998E-4</v>
      </c>
    </row>
    <row r="258" spans="1:29" s="15" customFormat="1">
      <c r="A258" s="18">
        <v>506</v>
      </c>
      <c r="B258" s="25">
        <v>1.0000000000000001E-5</v>
      </c>
      <c r="C258" s="25">
        <v>1.5200000000000001E-3</v>
      </c>
      <c r="D258" s="25">
        <f t="shared" si="48"/>
        <v>1.7750000000000001E-3</v>
      </c>
      <c r="E258" s="25"/>
      <c r="F258" s="25">
        <f t="shared" si="49"/>
        <v>8.8500000000000015E-4</v>
      </c>
      <c r="G258" s="25">
        <f t="shared" si="50"/>
        <v>2.0381550000000005E-2</v>
      </c>
      <c r="H258" s="25">
        <v>3.4499999999999999E-3</v>
      </c>
      <c r="I258" s="25">
        <f t="shared" si="51"/>
        <v>3.705E-3</v>
      </c>
      <c r="J258" s="25"/>
      <c r="K258" s="25">
        <f t="shared" si="52"/>
        <v>1.0626699999999999E-3</v>
      </c>
      <c r="L258" s="25">
        <f t="shared" si="53"/>
        <v>2.44732901E-2</v>
      </c>
      <c r="M258" s="25">
        <v>2.2000000000000001E-3</v>
      </c>
      <c r="N258" s="25">
        <f t="shared" si="54"/>
        <v>2.4550000000000002E-3</v>
      </c>
      <c r="O258" s="25"/>
      <c r="P258" s="25">
        <f t="shared" si="55"/>
        <v>6.6228000000000012E-4</v>
      </c>
      <c r="Q258" s="25">
        <f t="shared" si="56"/>
        <v>1.5252308400000003E-2</v>
      </c>
      <c r="R258" s="25">
        <v>2.4199999999999998E-3</v>
      </c>
      <c r="S258" s="25">
        <f t="shared" si="57"/>
        <v>2.6749999999999999E-3</v>
      </c>
      <c r="T258" s="25"/>
      <c r="U258" s="25">
        <f t="shared" si="58"/>
        <v>7.6686999999999979E-4</v>
      </c>
      <c r="V258" s="25">
        <f t="shared" si="59"/>
        <v>1.7661016099999996E-2</v>
      </c>
      <c r="W258" s="25">
        <v>5.6499999999999996E-3</v>
      </c>
      <c r="X258" s="25">
        <f t="shared" si="60"/>
        <v>5.9049999999999997E-3</v>
      </c>
      <c r="Y258" s="25"/>
      <c r="Z258" s="25">
        <f t="shared" si="61"/>
        <v>1.4074700000000001E-3</v>
      </c>
      <c r="AA258" s="25">
        <f t="shared" si="62"/>
        <v>3.2414034100000003E-2</v>
      </c>
      <c r="AB258" s="25">
        <v>-5.1999999999999995E-4</v>
      </c>
      <c r="AC258" s="25">
        <f t="shared" si="63"/>
        <v>-2.5499999999999996E-4</v>
      </c>
    </row>
    <row r="259" spans="1:29" s="15" customFormat="1">
      <c r="A259" s="18">
        <v>507</v>
      </c>
      <c r="B259" s="25">
        <v>3.0000000000000001E-5</v>
      </c>
      <c r="C259" s="25">
        <v>1.48E-3</v>
      </c>
      <c r="D259" s="25">
        <f t="shared" ref="D259:D322" si="64">C259-AC259</f>
        <v>1.75E-3</v>
      </c>
      <c r="E259" s="25"/>
      <c r="F259" s="25">
        <f t="shared" ref="F259:F322" si="65">D259-0.00089</f>
        <v>8.6000000000000009E-4</v>
      </c>
      <c r="G259" s="25">
        <f t="shared" ref="G259:G322" si="66">F259*23.03</f>
        <v>1.9805800000000002E-2</v>
      </c>
      <c r="H259" s="25">
        <v>3.5100000000000001E-3</v>
      </c>
      <c r="I259" s="25">
        <f t="shared" ref="I259:I322" si="67">H259-AC259</f>
        <v>3.7799999999999999E-3</v>
      </c>
      <c r="J259" s="25"/>
      <c r="K259" s="25">
        <f t="shared" ref="K259:K322" si="68">I259-0.00264233</f>
        <v>1.1376699999999999E-3</v>
      </c>
      <c r="L259" s="25">
        <f t="shared" ref="L259:L322" si="69">K259*23.03</f>
        <v>2.6200540099999999E-2</v>
      </c>
      <c r="M259" s="25">
        <v>2.2799999999999999E-3</v>
      </c>
      <c r="N259" s="25">
        <f t="shared" ref="N259:N322" si="70">M259-AC259</f>
        <v>2.5499999999999997E-3</v>
      </c>
      <c r="O259" s="25"/>
      <c r="P259" s="25">
        <f t="shared" ref="P259:P322" si="71">N259-0.00179272</f>
        <v>7.5727999999999972E-4</v>
      </c>
      <c r="Q259" s="25">
        <f t="shared" ref="Q259:Q322" si="72">P259*23.03</f>
        <v>1.7440158399999996E-2</v>
      </c>
      <c r="R259" s="25">
        <v>2.33E-3</v>
      </c>
      <c r="S259" s="25">
        <f t="shared" ref="S259:S322" si="73">R259-AC259</f>
        <v>2.5999999999999999E-3</v>
      </c>
      <c r="T259" s="25"/>
      <c r="U259" s="25">
        <f t="shared" ref="U259:U322" si="74">S259-0.00190813</f>
        <v>6.9186999999999981E-4</v>
      </c>
      <c r="V259" s="25">
        <f t="shared" ref="V259:V322" si="75">U259*23.03</f>
        <v>1.5933766099999996E-2</v>
      </c>
      <c r="W259" s="25">
        <v>5.6699999999999997E-3</v>
      </c>
      <c r="X259" s="25">
        <f t="shared" ref="X259:X322" si="76">W259-AC259</f>
        <v>5.94E-3</v>
      </c>
      <c r="Y259" s="25"/>
      <c r="Z259" s="25">
        <f t="shared" ref="Z259:Z322" si="77">X259-0.00449753</f>
        <v>1.4424700000000004E-3</v>
      </c>
      <c r="AA259" s="25">
        <f t="shared" ref="AA259:AA322" si="78">Z259*23.03</f>
        <v>3.3220084100000012E-2</v>
      </c>
      <c r="AB259" s="25">
        <v>-5.6999999999999998E-4</v>
      </c>
      <c r="AC259" s="25">
        <f t="shared" ref="AC259:AC322" si="79">(B259+AB259)/2</f>
        <v>-2.7E-4</v>
      </c>
    </row>
    <row r="260" spans="1:29" s="15" customFormat="1">
      <c r="A260" s="18">
        <v>508</v>
      </c>
      <c r="B260" s="25">
        <v>1.2E-4</v>
      </c>
      <c r="C260" s="25">
        <v>1.6800000000000001E-3</v>
      </c>
      <c r="D260" s="25">
        <f t="shared" si="64"/>
        <v>1.91E-3</v>
      </c>
      <c r="E260" s="25"/>
      <c r="F260" s="25">
        <f t="shared" si="65"/>
        <v>1.0200000000000001E-3</v>
      </c>
      <c r="G260" s="25">
        <f t="shared" si="66"/>
        <v>2.3490600000000004E-2</v>
      </c>
      <c r="H260" s="25">
        <v>3.5500000000000002E-3</v>
      </c>
      <c r="I260" s="25">
        <f t="shared" si="67"/>
        <v>3.7800000000000004E-3</v>
      </c>
      <c r="J260" s="25"/>
      <c r="K260" s="25">
        <f t="shared" si="68"/>
        <v>1.1376700000000003E-3</v>
      </c>
      <c r="L260" s="25">
        <f t="shared" si="69"/>
        <v>2.620054010000001E-2</v>
      </c>
      <c r="M260" s="25">
        <v>2.4199999999999998E-3</v>
      </c>
      <c r="N260" s="25">
        <f t="shared" si="70"/>
        <v>2.65E-3</v>
      </c>
      <c r="O260" s="25"/>
      <c r="P260" s="25">
        <f t="shared" si="71"/>
        <v>8.5727999999999998E-4</v>
      </c>
      <c r="Q260" s="25">
        <f t="shared" si="72"/>
        <v>1.9743158400000002E-2</v>
      </c>
      <c r="R260" s="25">
        <v>2.5400000000000002E-3</v>
      </c>
      <c r="S260" s="25">
        <f t="shared" si="73"/>
        <v>2.7700000000000003E-3</v>
      </c>
      <c r="T260" s="25"/>
      <c r="U260" s="25">
        <f t="shared" si="74"/>
        <v>8.6187000000000026E-4</v>
      </c>
      <c r="V260" s="25">
        <f t="shared" si="75"/>
        <v>1.9848866100000008E-2</v>
      </c>
      <c r="W260" s="25">
        <v>5.7299999999999999E-3</v>
      </c>
      <c r="X260" s="25">
        <f t="shared" si="76"/>
        <v>5.96E-3</v>
      </c>
      <c r="Y260" s="25"/>
      <c r="Z260" s="25">
        <f t="shared" si="77"/>
        <v>1.4624700000000004E-3</v>
      </c>
      <c r="AA260" s="25">
        <f t="shared" si="78"/>
        <v>3.3680684100000011E-2</v>
      </c>
      <c r="AB260" s="25">
        <v>-5.8E-4</v>
      </c>
      <c r="AC260" s="25">
        <f t="shared" si="79"/>
        <v>-2.3000000000000001E-4</v>
      </c>
    </row>
    <row r="261" spans="1:29" s="15" customFormat="1">
      <c r="A261" s="18">
        <v>509</v>
      </c>
      <c r="B261" s="25">
        <v>4.0000000000000003E-5</v>
      </c>
      <c r="C261" s="25">
        <v>1.5299999999999999E-3</v>
      </c>
      <c r="D261" s="25">
        <f t="shared" si="64"/>
        <v>1.7699999999999999E-3</v>
      </c>
      <c r="E261" s="25"/>
      <c r="F261" s="25">
        <f t="shared" si="65"/>
        <v>8.7999999999999992E-4</v>
      </c>
      <c r="G261" s="25">
        <f t="shared" si="66"/>
        <v>2.02664E-2</v>
      </c>
      <c r="H261" s="25">
        <v>3.4099999999999998E-3</v>
      </c>
      <c r="I261" s="25">
        <f t="shared" si="67"/>
        <v>3.6499999999999996E-3</v>
      </c>
      <c r="J261" s="25"/>
      <c r="K261" s="25">
        <f t="shared" si="68"/>
        <v>1.0076699999999996E-3</v>
      </c>
      <c r="L261" s="25">
        <f t="shared" si="69"/>
        <v>2.3206640099999992E-2</v>
      </c>
      <c r="M261" s="25">
        <v>2.4499999999999999E-3</v>
      </c>
      <c r="N261" s="25">
        <f t="shared" si="70"/>
        <v>2.6899999999999997E-3</v>
      </c>
      <c r="O261" s="25"/>
      <c r="P261" s="25">
        <f t="shared" si="71"/>
        <v>8.9727999999999965E-4</v>
      </c>
      <c r="Q261" s="25">
        <f t="shared" si="72"/>
        <v>2.0664358399999992E-2</v>
      </c>
      <c r="R261" s="25">
        <v>2.49E-3</v>
      </c>
      <c r="S261" s="25">
        <f t="shared" si="73"/>
        <v>2.7299999999999998E-3</v>
      </c>
      <c r="T261" s="25"/>
      <c r="U261" s="25">
        <f t="shared" si="74"/>
        <v>8.2186999999999972E-4</v>
      </c>
      <c r="V261" s="25">
        <f t="shared" si="75"/>
        <v>1.8927666099999994E-2</v>
      </c>
      <c r="W261" s="25">
        <v>5.5999999999999999E-3</v>
      </c>
      <c r="X261" s="25">
        <f t="shared" si="76"/>
        <v>5.8399999999999997E-3</v>
      </c>
      <c r="Y261" s="25"/>
      <c r="Z261" s="25">
        <f t="shared" si="77"/>
        <v>1.3424700000000001E-3</v>
      </c>
      <c r="AA261" s="25">
        <f t="shared" si="78"/>
        <v>3.0917084100000006E-2</v>
      </c>
      <c r="AB261" s="25">
        <v>-5.1999999999999995E-4</v>
      </c>
      <c r="AC261" s="25">
        <f t="shared" si="79"/>
        <v>-2.3999999999999998E-4</v>
      </c>
    </row>
    <row r="262" spans="1:29" s="15" customFormat="1">
      <c r="A262" s="18">
        <v>510</v>
      </c>
      <c r="B262" s="25">
        <v>6.8999999999999997E-5</v>
      </c>
      <c r="C262" s="25">
        <v>1.5299999999999999E-3</v>
      </c>
      <c r="D262" s="25">
        <f t="shared" si="64"/>
        <v>1.7654999999999999E-3</v>
      </c>
      <c r="E262" s="25"/>
      <c r="F262" s="25">
        <f t="shared" si="65"/>
        <v>8.7549999999999998E-4</v>
      </c>
      <c r="G262" s="25">
        <f t="shared" si="66"/>
        <v>2.0162764999999999E-2</v>
      </c>
      <c r="H262" s="25">
        <v>3.4399999999999999E-3</v>
      </c>
      <c r="I262" s="25">
        <f t="shared" si="67"/>
        <v>3.6754999999999999E-3</v>
      </c>
      <c r="J262" s="25"/>
      <c r="K262" s="25">
        <f t="shared" si="68"/>
        <v>1.0331699999999999E-3</v>
      </c>
      <c r="L262" s="25">
        <f t="shared" si="69"/>
        <v>2.3793905099999998E-2</v>
      </c>
      <c r="M262" s="25">
        <v>2.2899999999999999E-3</v>
      </c>
      <c r="N262" s="25">
        <f t="shared" si="70"/>
        <v>2.5255E-3</v>
      </c>
      <c r="O262" s="25"/>
      <c r="P262" s="25">
        <f t="shared" si="71"/>
        <v>7.3277999999999993E-4</v>
      </c>
      <c r="Q262" s="25">
        <f t="shared" si="72"/>
        <v>1.6875923399999999E-2</v>
      </c>
      <c r="R262" s="25">
        <v>2.49E-3</v>
      </c>
      <c r="S262" s="25">
        <f t="shared" si="73"/>
        <v>2.7255000000000001E-3</v>
      </c>
      <c r="T262" s="25"/>
      <c r="U262" s="25">
        <f t="shared" si="74"/>
        <v>8.1736999999999999E-4</v>
      </c>
      <c r="V262" s="25">
        <f t="shared" si="75"/>
        <v>1.8824031099999999E-2</v>
      </c>
      <c r="W262" s="25">
        <v>5.62E-3</v>
      </c>
      <c r="X262" s="25">
        <f t="shared" si="76"/>
        <v>5.8554999999999996E-3</v>
      </c>
      <c r="Y262" s="25"/>
      <c r="Z262" s="25">
        <f t="shared" si="77"/>
        <v>1.35797E-3</v>
      </c>
      <c r="AA262" s="25">
        <f t="shared" si="78"/>
        <v>3.12740491E-2</v>
      </c>
      <c r="AB262" s="25">
        <v>-5.4000000000000001E-4</v>
      </c>
      <c r="AC262" s="25">
        <f t="shared" si="79"/>
        <v>-2.3550000000000001E-4</v>
      </c>
    </row>
    <row r="263" spans="1:29" s="15" customFormat="1">
      <c r="A263" s="18">
        <v>511</v>
      </c>
      <c r="B263" s="25">
        <v>5.0000000000000002E-5</v>
      </c>
      <c r="C263" s="25">
        <v>1.56E-3</v>
      </c>
      <c r="D263" s="25">
        <f t="shared" si="64"/>
        <v>1.805E-3</v>
      </c>
      <c r="E263" s="25"/>
      <c r="F263" s="25">
        <f t="shared" si="65"/>
        <v>9.1500000000000001E-4</v>
      </c>
      <c r="G263" s="25">
        <f t="shared" si="66"/>
        <v>2.1072450000000003E-2</v>
      </c>
      <c r="H263" s="25">
        <v>3.5999999999999999E-3</v>
      </c>
      <c r="I263" s="25">
        <f t="shared" si="67"/>
        <v>3.8449999999999999E-3</v>
      </c>
      <c r="J263" s="25"/>
      <c r="K263" s="25">
        <f t="shared" si="68"/>
        <v>1.2026699999999999E-3</v>
      </c>
      <c r="L263" s="25">
        <f t="shared" si="69"/>
        <v>2.76974901E-2</v>
      </c>
      <c r="M263" s="25">
        <v>2.3600000000000001E-3</v>
      </c>
      <c r="N263" s="25">
        <f t="shared" si="70"/>
        <v>2.6050000000000001E-3</v>
      </c>
      <c r="O263" s="25"/>
      <c r="P263" s="25">
        <f t="shared" si="71"/>
        <v>8.1228000000000008E-4</v>
      </c>
      <c r="Q263" s="25">
        <f t="shared" si="72"/>
        <v>1.8706808400000004E-2</v>
      </c>
      <c r="R263" s="25">
        <v>2.4199999999999998E-3</v>
      </c>
      <c r="S263" s="25">
        <f t="shared" si="73"/>
        <v>2.6649999999999998E-3</v>
      </c>
      <c r="T263" s="25"/>
      <c r="U263" s="25">
        <f t="shared" si="74"/>
        <v>7.5686999999999977E-4</v>
      </c>
      <c r="V263" s="25">
        <f t="shared" si="75"/>
        <v>1.7430716099999997E-2</v>
      </c>
      <c r="W263" s="25">
        <v>5.5799999999999999E-3</v>
      </c>
      <c r="X263" s="25">
        <f t="shared" si="76"/>
        <v>5.8250000000000003E-3</v>
      </c>
      <c r="Y263" s="25"/>
      <c r="Z263" s="25">
        <f t="shared" si="77"/>
        <v>1.3274700000000007E-3</v>
      </c>
      <c r="AA263" s="25">
        <f t="shared" si="78"/>
        <v>3.0571634100000019E-2</v>
      </c>
      <c r="AB263" s="25">
        <v>-5.4000000000000001E-4</v>
      </c>
      <c r="AC263" s="25">
        <f t="shared" si="79"/>
        <v>-2.4499999999999999E-4</v>
      </c>
    </row>
    <row r="264" spans="1:29" s="15" customFormat="1">
      <c r="A264" s="18">
        <v>512</v>
      </c>
      <c r="B264" s="25">
        <v>0</v>
      </c>
      <c r="C264" s="25">
        <v>1.49E-3</v>
      </c>
      <c r="D264" s="25">
        <f t="shared" si="64"/>
        <v>1.825E-3</v>
      </c>
      <c r="E264" s="25"/>
      <c r="F264" s="25">
        <f t="shared" si="65"/>
        <v>9.3500000000000007E-4</v>
      </c>
      <c r="G264" s="25">
        <f t="shared" si="66"/>
        <v>2.1533050000000001E-2</v>
      </c>
      <c r="H264" s="25">
        <v>3.48E-3</v>
      </c>
      <c r="I264" s="25">
        <f t="shared" si="67"/>
        <v>3.8149999999999998E-3</v>
      </c>
      <c r="J264" s="25"/>
      <c r="K264" s="25">
        <f t="shared" si="68"/>
        <v>1.1726699999999998E-3</v>
      </c>
      <c r="L264" s="25">
        <f t="shared" si="69"/>
        <v>2.7006590099999995E-2</v>
      </c>
      <c r="M264" s="25">
        <v>2.2799999999999999E-3</v>
      </c>
      <c r="N264" s="25">
        <f t="shared" si="70"/>
        <v>2.6150000000000001E-3</v>
      </c>
      <c r="O264" s="25"/>
      <c r="P264" s="25">
        <f t="shared" si="71"/>
        <v>8.222800000000001E-4</v>
      </c>
      <c r="Q264" s="25">
        <f t="shared" si="72"/>
        <v>1.8937108400000003E-2</v>
      </c>
      <c r="R264" s="25">
        <v>2.3600000000000001E-3</v>
      </c>
      <c r="S264" s="25">
        <f t="shared" si="73"/>
        <v>2.6950000000000003E-3</v>
      </c>
      <c r="T264" s="25"/>
      <c r="U264" s="25">
        <f t="shared" si="74"/>
        <v>7.8687000000000028E-4</v>
      </c>
      <c r="V264" s="25">
        <f t="shared" si="75"/>
        <v>1.8121616100000008E-2</v>
      </c>
      <c r="W264" s="25">
        <v>5.7299999999999999E-3</v>
      </c>
      <c r="X264" s="25">
        <f t="shared" si="76"/>
        <v>6.0650000000000001E-3</v>
      </c>
      <c r="Y264" s="25"/>
      <c r="Z264" s="25">
        <f t="shared" si="77"/>
        <v>1.5674700000000005E-3</v>
      </c>
      <c r="AA264" s="25">
        <f t="shared" si="78"/>
        <v>3.6098834100000012E-2</v>
      </c>
      <c r="AB264" s="25">
        <v>-6.7000000000000002E-4</v>
      </c>
      <c r="AC264" s="25">
        <f t="shared" si="79"/>
        <v>-3.3500000000000001E-4</v>
      </c>
    </row>
    <row r="265" spans="1:29" s="15" customFormat="1">
      <c r="A265" s="18">
        <v>513</v>
      </c>
      <c r="B265" s="25">
        <v>4.0000000000000003E-5</v>
      </c>
      <c r="C265" s="25">
        <v>1.5E-3</v>
      </c>
      <c r="D265" s="25">
        <f t="shared" si="64"/>
        <v>1.81E-3</v>
      </c>
      <c r="E265" s="25"/>
      <c r="F265" s="25">
        <f t="shared" si="65"/>
        <v>9.2000000000000003E-4</v>
      </c>
      <c r="G265" s="25">
        <f t="shared" si="66"/>
        <v>2.1187600000000001E-2</v>
      </c>
      <c r="H265" s="25">
        <v>3.49E-3</v>
      </c>
      <c r="I265" s="25">
        <f t="shared" si="67"/>
        <v>3.8E-3</v>
      </c>
      <c r="J265" s="25"/>
      <c r="K265" s="25">
        <f t="shared" si="68"/>
        <v>1.15767E-3</v>
      </c>
      <c r="L265" s="25">
        <f t="shared" si="69"/>
        <v>2.6661140100000001E-2</v>
      </c>
      <c r="M265" s="25">
        <v>2.31E-3</v>
      </c>
      <c r="N265" s="25">
        <f t="shared" si="70"/>
        <v>2.6199999999999999E-3</v>
      </c>
      <c r="O265" s="25"/>
      <c r="P265" s="25">
        <f t="shared" si="71"/>
        <v>8.272799999999999E-4</v>
      </c>
      <c r="Q265" s="25">
        <f t="shared" si="72"/>
        <v>1.9052258399999997E-2</v>
      </c>
      <c r="R265" s="25">
        <v>2.32E-3</v>
      </c>
      <c r="S265" s="25">
        <f t="shared" si="73"/>
        <v>2.63E-3</v>
      </c>
      <c r="T265" s="25"/>
      <c r="U265" s="25">
        <f t="shared" si="74"/>
        <v>7.2186999999999989E-4</v>
      </c>
      <c r="V265" s="25">
        <f t="shared" si="75"/>
        <v>1.6624666099999998E-2</v>
      </c>
      <c r="W265" s="25">
        <v>5.5300000000000002E-3</v>
      </c>
      <c r="X265" s="25">
        <f t="shared" si="76"/>
        <v>5.8400000000000006E-3</v>
      </c>
      <c r="Y265" s="25"/>
      <c r="Z265" s="25">
        <f t="shared" si="77"/>
        <v>1.342470000000001E-3</v>
      </c>
      <c r="AA265" s="25">
        <f t="shared" si="78"/>
        <v>3.0917084100000023E-2</v>
      </c>
      <c r="AB265" s="25">
        <v>-6.6E-4</v>
      </c>
      <c r="AC265" s="25">
        <f t="shared" si="79"/>
        <v>-3.1E-4</v>
      </c>
    </row>
    <row r="266" spans="1:29" s="15" customFormat="1">
      <c r="A266" s="18">
        <v>514</v>
      </c>
      <c r="B266" s="25">
        <v>6.0000000000000002E-5</v>
      </c>
      <c r="C266" s="25">
        <v>1.47E-3</v>
      </c>
      <c r="D266" s="25">
        <f t="shared" si="64"/>
        <v>1.6999999999999999E-3</v>
      </c>
      <c r="E266" s="25"/>
      <c r="F266" s="25">
        <f t="shared" si="65"/>
        <v>8.0999999999999996E-4</v>
      </c>
      <c r="G266" s="25">
        <f t="shared" si="66"/>
        <v>1.8654299999999999E-2</v>
      </c>
      <c r="H266" s="25">
        <v>3.4399999999999999E-3</v>
      </c>
      <c r="I266" s="25">
        <f t="shared" si="67"/>
        <v>3.6700000000000001E-3</v>
      </c>
      <c r="J266" s="25"/>
      <c r="K266" s="25">
        <f t="shared" si="68"/>
        <v>1.0276700000000001E-3</v>
      </c>
      <c r="L266" s="25">
        <f t="shared" si="69"/>
        <v>2.3667240100000004E-2</v>
      </c>
      <c r="M266" s="25">
        <v>2.33E-3</v>
      </c>
      <c r="N266" s="25">
        <f t="shared" si="70"/>
        <v>2.5600000000000002E-3</v>
      </c>
      <c r="O266" s="25"/>
      <c r="P266" s="25">
        <f t="shared" si="71"/>
        <v>7.6728000000000018E-4</v>
      </c>
      <c r="Q266" s="25">
        <f t="shared" si="72"/>
        <v>1.7670458400000005E-2</v>
      </c>
      <c r="R266" s="25">
        <v>2.47E-3</v>
      </c>
      <c r="S266" s="25">
        <f t="shared" si="73"/>
        <v>2.7000000000000001E-3</v>
      </c>
      <c r="T266" s="25"/>
      <c r="U266" s="25">
        <f t="shared" si="74"/>
        <v>7.9187000000000007E-4</v>
      </c>
      <c r="V266" s="25">
        <f t="shared" si="75"/>
        <v>1.8236766100000003E-2</v>
      </c>
      <c r="W266" s="25">
        <v>5.5999999999999999E-3</v>
      </c>
      <c r="X266" s="25">
        <f t="shared" si="76"/>
        <v>5.8300000000000001E-3</v>
      </c>
      <c r="Y266" s="25"/>
      <c r="Z266" s="25">
        <f t="shared" si="77"/>
        <v>1.3324700000000005E-3</v>
      </c>
      <c r="AA266" s="25">
        <f t="shared" si="78"/>
        <v>3.0686784100000013E-2</v>
      </c>
      <c r="AB266" s="25">
        <v>-5.1999999999999995E-4</v>
      </c>
      <c r="AC266" s="25">
        <f t="shared" si="79"/>
        <v>-2.2999999999999998E-4</v>
      </c>
    </row>
    <row r="267" spans="1:29" s="15" customFormat="1">
      <c r="A267" s="18">
        <v>515</v>
      </c>
      <c r="B267" s="25">
        <v>-5.0000000000000002E-5</v>
      </c>
      <c r="C267" s="25">
        <v>1.48E-3</v>
      </c>
      <c r="D267" s="25">
        <f t="shared" si="64"/>
        <v>1.8045000000000001E-3</v>
      </c>
      <c r="E267" s="25"/>
      <c r="F267" s="25">
        <f t="shared" si="65"/>
        <v>9.1450000000000017E-4</v>
      </c>
      <c r="G267" s="25">
        <f t="shared" si="66"/>
        <v>2.1060935000000006E-2</v>
      </c>
      <c r="H267" s="25">
        <v>3.4199999999999999E-3</v>
      </c>
      <c r="I267" s="25">
        <f t="shared" si="67"/>
        <v>3.7445E-3</v>
      </c>
      <c r="J267" s="25"/>
      <c r="K267" s="25">
        <f t="shared" si="68"/>
        <v>1.10217E-3</v>
      </c>
      <c r="L267" s="25">
        <f t="shared" si="69"/>
        <v>2.53829751E-2</v>
      </c>
      <c r="M267" s="25">
        <v>2.2499999999999998E-3</v>
      </c>
      <c r="N267" s="25">
        <f t="shared" si="70"/>
        <v>2.5745E-3</v>
      </c>
      <c r="O267" s="25"/>
      <c r="P267" s="25">
        <f t="shared" si="71"/>
        <v>7.8177999999999993E-4</v>
      </c>
      <c r="Q267" s="25">
        <f t="shared" si="72"/>
        <v>1.8004393399999999E-2</v>
      </c>
      <c r="R267" s="25">
        <v>2.3E-3</v>
      </c>
      <c r="S267" s="25">
        <f t="shared" si="73"/>
        <v>2.6245000000000001E-3</v>
      </c>
      <c r="T267" s="25"/>
      <c r="U267" s="25">
        <f t="shared" si="74"/>
        <v>7.1637000000000003E-4</v>
      </c>
      <c r="V267" s="25">
        <f t="shared" si="75"/>
        <v>1.6498001100000003E-2</v>
      </c>
      <c r="W267" s="25">
        <v>5.45E-3</v>
      </c>
      <c r="X267" s="25">
        <f t="shared" si="76"/>
        <v>5.7745000000000001E-3</v>
      </c>
      <c r="Y267" s="25"/>
      <c r="Z267" s="25">
        <f t="shared" si="77"/>
        <v>1.2769700000000005E-3</v>
      </c>
      <c r="AA267" s="25">
        <f t="shared" si="78"/>
        <v>2.9408619100000012E-2</v>
      </c>
      <c r="AB267" s="25">
        <v>-5.9900000000000003E-4</v>
      </c>
      <c r="AC267" s="25">
        <f t="shared" si="79"/>
        <v>-3.2450000000000003E-4</v>
      </c>
    </row>
    <row r="268" spans="1:29" s="15" customFormat="1">
      <c r="A268" s="18">
        <v>516</v>
      </c>
      <c r="B268" s="25">
        <v>6.0000000000000002E-5</v>
      </c>
      <c r="C268" s="25">
        <v>1.4499999999999999E-3</v>
      </c>
      <c r="D268" s="25">
        <f t="shared" si="64"/>
        <v>1.7099999999999999E-3</v>
      </c>
      <c r="E268" s="25"/>
      <c r="F268" s="25">
        <f t="shared" si="65"/>
        <v>8.1999999999999998E-4</v>
      </c>
      <c r="G268" s="25">
        <f t="shared" si="66"/>
        <v>1.8884600000000001E-2</v>
      </c>
      <c r="H268" s="25">
        <v>3.3400000000000001E-3</v>
      </c>
      <c r="I268" s="25">
        <f t="shared" si="67"/>
        <v>3.5999999999999999E-3</v>
      </c>
      <c r="J268" s="25"/>
      <c r="K268" s="25">
        <f t="shared" si="68"/>
        <v>9.5766999999999988E-4</v>
      </c>
      <c r="L268" s="25">
        <f t="shared" si="69"/>
        <v>2.2055140099999999E-2</v>
      </c>
      <c r="M268" s="25">
        <v>2.1800000000000001E-3</v>
      </c>
      <c r="N268" s="25">
        <f t="shared" si="70"/>
        <v>2.4399999999999999E-3</v>
      </c>
      <c r="O268" s="25"/>
      <c r="P268" s="25">
        <f t="shared" si="71"/>
        <v>6.4727999999999986E-4</v>
      </c>
      <c r="Q268" s="25">
        <f t="shared" si="72"/>
        <v>1.4906858399999997E-2</v>
      </c>
      <c r="R268" s="25">
        <v>2.32E-3</v>
      </c>
      <c r="S268" s="25">
        <f t="shared" si="73"/>
        <v>2.5799999999999998E-3</v>
      </c>
      <c r="T268" s="25"/>
      <c r="U268" s="25">
        <f t="shared" si="74"/>
        <v>6.7186999999999976E-4</v>
      </c>
      <c r="V268" s="25">
        <f t="shared" si="75"/>
        <v>1.5473166099999994E-2</v>
      </c>
      <c r="W268" s="25">
        <v>5.3699999999999998E-3</v>
      </c>
      <c r="X268" s="25">
        <f t="shared" si="76"/>
        <v>5.6299999999999996E-3</v>
      </c>
      <c r="Y268" s="25"/>
      <c r="Z268" s="25">
        <f t="shared" si="77"/>
        <v>1.13247E-3</v>
      </c>
      <c r="AA268" s="25">
        <f t="shared" si="78"/>
        <v>2.6080784100000001E-2</v>
      </c>
      <c r="AB268" s="25">
        <v>-5.8E-4</v>
      </c>
      <c r="AC268" s="25">
        <f t="shared" si="79"/>
        <v>-2.5999999999999998E-4</v>
      </c>
    </row>
    <row r="269" spans="1:29" s="15" customFormat="1">
      <c r="A269" s="18">
        <v>517</v>
      </c>
      <c r="B269" s="25">
        <v>8.0000000000000007E-5</v>
      </c>
      <c r="C269" s="25">
        <v>1.4499999999999999E-3</v>
      </c>
      <c r="D269" s="25">
        <f t="shared" si="64"/>
        <v>1.6899999999999999E-3</v>
      </c>
      <c r="E269" s="25"/>
      <c r="F269" s="25">
        <f t="shared" si="65"/>
        <v>7.9999999999999993E-4</v>
      </c>
      <c r="G269" s="25">
        <f t="shared" si="66"/>
        <v>1.8423999999999999E-2</v>
      </c>
      <c r="H269" s="25">
        <v>3.32E-3</v>
      </c>
      <c r="I269" s="25">
        <f t="shared" si="67"/>
        <v>3.5599999999999998E-3</v>
      </c>
      <c r="J269" s="25"/>
      <c r="K269" s="25">
        <f t="shared" si="68"/>
        <v>9.1766999999999977E-4</v>
      </c>
      <c r="L269" s="25">
        <f t="shared" si="69"/>
        <v>2.1133940099999995E-2</v>
      </c>
      <c r="M269" s="25">
        <v>2.3E-3</v>
      </c>
      <c r="N269" s="25">
        <f t="shared" si="70"/>
        <v>2.5399999999999997E-3</v>
      </c>
      <c r="O269" s="25"/>
      <c r="P269" s="25">
        <f t="shared" si="71"/>
        <v>7.4727999999999969E-4</v>
      </c>
      <c r="Q269" s="25">
        <f t="shared" si="72"/>
        <v>1.7209858399999993E-2</v>
      </c>
      <c r="R269" s="25">
        <v>2.2899999999999999E-3</v>
      </c>
      <c r="S269" s="25">
        <f t="shared" si="73"/>
        <v>2.5300000000000001E-3</v>
      </c>
      <c r="T269" s="25"/>
      <c r="U269" s="25">
        <f t="shared" si="74"/>
        <v>6.2187000000000006E-4</v>
      </c>
      <c r="V269" s="25">
        <f t="shared" si="75"/>
        <v>1.4321666100000002E-2</v>
      </c>
      <c r="W269" s="25">
        <v>5.3899999999999998E-3</v>
      </c>
      <c r="X269" s="25">
        <f t="shared" si="76"/>
        <v>5.6299999999999996E-3</v>
      </c>
      <c r="Y269" s="25"/>
      <c r="Z269" s="25">
        <f t="shared" si="77"/>
        <v>1.13247E-3</v>
      </c>
      <c r="AA269" s="25">
        <f t="shared" si="78"/>
        <v>2.6080784100000001E-2</v>
      </c>
      <c r="AB269" s="25">
        <v>-5.5999999999999995E-4</v>
      </c>
      <c r="AC269" s="25">
        <f t="shared" si="79"/>
        <v>-2.3999999999999998E-4</v>
      </c>
    </row>
    <row r="270" spans="1:29" s="15" customFormat="1">
      <c r="A270" s="18">
        <v>518</v>
      </c>
      <c r="B270" s="25">
        <v>4.0000000000000003E-5</v>
      </c>
      <c r="C270" s="25">
        <v>1.47E-3</v>
      </c>
      <c r="D270" s="25">
        <f t="shared" si="64"/>
        <v>1.7699999999999999E-3</v>
      </c>
      <c r="E270" s="25"/>
      <c r="F270" s="25">
        <f t="shared" si="65"/>
        <v>8.7999999999999992E-4</v>
      </c>
      <c r="G270" s="25">
        <f t="shared" si="66"/>
        <v>2.02664E-2</v>
      </c>
      <c r="H270" s="25">
        <v>3.48E-3</v>
      </c>
      <c r="I270" s="25">
        <f t="shared" si="67"/>
        <v>3.7799999999999999E-3</v>
      </c>
      <c r="J270" s="25"/>
      <c r="K270" s="25">
        <f t="shared" si="68"/>
        <v>1.1376699999999999E-3</v>
      </c>
      <c r="L270" s="25">
        <f t="shared" si="69"/>
        <v>2.6200540099999999E-2</v>
      </c>
      <c r="M270" s="25">
        <v>2.2699999999999999E-3</v>
      </c>
      <c r="N270" s="25">
        <f t="shared" si="70"/>
        <v>2.5699999999999998E-3</v>
      </c>
      <c r="O270" s="25"/>
      <c r="P270" s="25">
        <f t="shared" si="71"/>
        <v>7.7727999999999977E-4</v>
      </c>
      <c r="Q270" s="25">
        <f t="shared" si="72"/>
        <v>1.7900758399999994E-2</v>
      </c>
      <c r="R270" s="25">
        <v>2.3500000000000001E-3</v>
      </c>
      <c r="S270" s="25">
        <f t="shared" si="73"/>
        <v>2.65E-3</v>
      </c>
      <c r="T270" s="25"/>
      <c r="U270" s="25">
        <f t="shared" si="74"/>
        <v>7.4186999999999994E-4</v>
      </c>
      <c r="V270" s="25">
        <f t="shared" si="75"/>
        <v>1.70852661E-2</v>
      </c>
      <c r="W270" s="25">
        <v>5.5599999999999998E-3</v>
      </c>
      <c r="X270" s="25">
        <f t="shared" si="76"/>
        <v>5.8599999999999998E-3</v>
      </c>
      <c r="Y270" s="25"/>
      <c r="Z270" s="25">
        <f t="shared" si="77"/>
        <v>1.3624700000000002E-3</v>
      </c>
      <c r="AA270" s="25">
        <f t="shared" si="78"/>
        <v>3.1377684100000004E-2</v>
      </c>
      <c r="AB270" s="25">
        <v>-6.4000000000000005E-4</v>
      </c>
      <c r="AC270" s="25">
        <f t="shared" si="79"/>
        <v>-3.0000000000000003E-4</v>
      </c>
    </row>
    <row r="271" spans="1:29" s="15" customFormat="1">
      <c r="A271" s="18">
        <v>519</v>
      </c>
      <c r="B271" s="25">
        <v>-3.0000000000000001E-5</v>
      </c>
      <c r="C271" s="25">
        <v>1.39E-3</v>
      </c>
      <c r="D271" s="25">
        <f t="shared" si="64"/>
        <v>1.7599999999999998E-3</v>
      </c>
      <c r="E271" s="25"/>
      <c r="F271" s="25">
        <f t="shared" si="65"/>
        <v>8.699999999999999E-4</v>
      </c>
      <c r="G271" s="25">
        <f t="shared" si="66"/>
        <v>2.0036099999999998E-2</v>
      </c>
      <c r="H271" s="25">
        <v>3.3600000000000001E-3</v>
      </c>
      <c r="I271" s="25">
        <f t="shared" si="67"/>
        <v>3.7300000000000002E-3</v>
      </c>
      <c r="J271" s="25"/>
      <c r="K271" s="25">
        <f t="shared" si="68"/>
        <v>1.0876700000000002E-3</v>
      </c>
      <c r="L271" s="25">
        <f t="shared" si="69"/>
        <v>2.5049040100000006E-2</v>
      </c>
      <c r="M271" s="25">
        <v>2.2799999999999999E-3</v>
      </c>
      <c r="N271" s="25">
        <f t="shared" si="70"/>
        <v>2.65E-3</v>
      </c>
      <c r="O271" s="25"/>
      <c r="P271" s="25">
        <f t="shared" si="71"/>
        <v>8.5727999999999998E-4</v>
      </c>
      <c r="Q271" s="25">
        <f t="shared" si="72"/>
        <v>1.9743158400000002E-2</v>
      </c>
      <c r="R271" s="25">
        <v>2.3500000000000001E-3</v>
      </c>
      <c r="S271" s="25">
        <f t="shared" si="73"/>
        <v>2.7200000000000002E-3</v>
      </c>
      <c r="T271" s="25"/>
      <c r="U271" s="25">
        <f t="shared" si="74"/>
        <v>8.1187000000000013E-4</v>
      </c>
      <c r="V271" s="25">
        <f t="shared" si="75"/>
        <v>1.8697366100000005E-2</v>
      </c>
      <c r="W271" s="25">
        <v>5.4400000000000004E-3</v>
      </c>
      <c r="X271" s="25">
        <f t="shared" si="76"/>
        <v>5.8100000000000001E-3</v>
      </c>
      <c r="Y271" s="25"/>
      <c r="Z271" s="25">
        <f t="shared" si="77"/>
        <v>1.3124700000000005E-3</v>
      </c>
      <c r="AA271" s="25">
        <f t="shared" si="78"/>
        <v>3.0226184100000011E-2</v>
      </c>
      <c r="AB271" s="25">
        <v>-7.1000000000000002E-4</v>
      </c>
      <c r="AC271" s="25">
        <f t="shared" si="79"/>
        <v>-3.6999999999999999E-4</v>
      </c>
    </row>
    <row r="272" spans="1:29" s="15" customFormat="1">
      <c r="A272" s="18">
        <v>520</v>
      </c>
      <c r="B272" s="25">
        <v>9.0000000000000006E-5</v>
      </c>
      <c r="C272" s="25">
        <v>1.3500000000000001E-3</v>
      </c>
      <c r="D272" s="25">
        <f t="shared" si="64"/>
        <v>1.6250000000000001E-3</v>
      </c>
      <c r="E272" s="25"/>
      <c r="F272" s="25">
        <f t="shared" si="65"/>
        <v>7.3500000000000019E-4</v>
      </c>
      <c r="G272" s="25">
        <f t="shared" si="66"/>
        <v>1.6927050000000006E-2</v>
      </c>
      <c r="H272" s="25">
        <v>3.2799999999999999E-3</v>
      </c>
      <c r="I272" s="25">
        <f t="shared" si="67"/>
        <v>3.555E-3</v>
      </c>
      <c r="J272" s="25"/>
      <c r="K272" s="25">
        <f t="shared" si="68"/>
        <v>9.1266999999999997E-4</v>
      </c>
      <c r="L272" s="25">
        <f t="shared" si="69"/>
        <v>2.10187901E-2</v>
      </c>
      <c r="M272" s="25">
        <v>2.2200000000000002E-3</v>
      </c>
      <c r="N272" s="25">
        <f t="shared" si="70"/>
        <v>2.4950000000000003E-3</v>
      </c>
      <c r="O272" s="25"/>
      <c r="P272" s="25">
        <f t="shared" si="71"/>
        <v>7.0228000000000022E-4</v>
      </c>
      <c r="Q272" s="25">
        <f t="shared" si="72"/>
        <v>1.6173508400000005E-2</v>
      </c>
      <c r="R272" s="25">
        <v>2.2899999999999999E-3</v>
      </c>
      <c r="S272" s="25">
        <f t="shared" si="73"/>
        <v>2.565E-3</v>
      </c>
      <c r="T272" s="25"/>
      <c r="U272" s="25">
        <f t="shared" si="74"/>
        <v>6.5686999999999994E-4</v>
      </c>
      <c r="V272" s="25">
        <f t="shared" si="75"/>
        <v>1.5127716099999999E-2</v>
      </c>
      <c r="W272" s="25">
        <v>5.45E-3</v>
      </c>
      <c r="X272" s="25">
        <f t="shared" si="76"/>
        <v>5.7250000000000001E-3</v>
      </c>
      <c r="Y272" s="25"/>
      <c r="Z272" s="25">
        <f t="shared" si="77"/>
        <v>1.2274700000000005E-3</v>
      </c>
      <c r="AA272" s="25">
        <f t="shared" si="78"/>
        <v>2.8268634100000013E-2</v>
      </c>
      <c r="AB272" s="25">
        <v>-6.4000000000000005E-4</v>
      </c>
      <c r="AC272" s="25">
        <f t="shared" si="79"/>
        <v>-2.7500000000000002E-4</v>
      </c>
    </row>
    <row r="273" spans="1:29" s="15" customFormat="1">
      <c r="A273" s="18">
        <v>521</v>
      </c>
      <c r="B273" s="25">
        <v>-5.0000000000000002E-5</v>
      </c>
      <c r="C273" s="25">
        <v>1.3500000000000001E-3</v>
      </c>
      <c r="D273" s="25">
        <f t="shared" si="64"/>
        <v>1.725E-3</v>
      </c>
      <c r="E273" s="25"/>
      <c r="F273" s="25">
        <f t="shared" si="65"/>
        <v>8.3500000000000002E-4</v>
      </c>
      <c r="G273" s="25">
        <f t="shared" si="66"/>
        <v>1.9230050000000002E-2</v>
      </c>
      <c r="H273" s="25">
        <v>3.3400000000000001E-3</v>
      </c>
      <c r="I273" s="25">
        <f t="shared" si="67"/>
        <v>3.715E-3</v>
      </c>
      <c r="J273" s="25"/>
      <c r="K273" s="25">
        <f t="shared" si="68"/>
        <v>1.07267E-3</v>
      </c>
      <c r="L273" s="25">
        <f t="shared" si="69"/>
        <v>2.4703590099999999E-2</v>
      </c>
      <c r="M273" s="25">
        <v>2.2499999999999998E-3</v>
      </c>
      <c r="N273" s="25">
        <f t="shared" si="70"/>
        <v>2.6249999999999997E-3</v>
      </c>
      <c r="O273" s="25"/>
      <c r="P273" s="25">
        <f t="shared" si="71"/>
        <v>8.322799999999997E-4</v>
      </c>
      <c r="Q273" s="25">
        <f t="shared" si="72"/>
        <v>1.9167408399999995E-2</v>
      </c>
      <c r="R273" s="25">
        <v>2.3E-3</v>
      </c>
      <c r="S273" s="25">
        <f t="shared" si="73"/>
        <v>2.6749999999999999E-3</v>
      </c>
      <c r="T273" s="25"/>
      <c r="U273" s="25">
        <f t="shared" si="74"/>
        <v>7.6686999999999979E-4</v>
      </c>
      <c r="V273" s="25">
        <f t="shared" si="75"/>
        <v>1.7661016099999996E-2</v>
      </c>
      <c r="W273" s="25">
        <v>5.4799999999999996E-3</v>
      </c>
      <c r="X273" s="25">
        <f t="shared" si="76"/>
        <v>5.855E-3</v>
      </c>
      <c r="Y273" s="25"/>
      <c r="Z273" s="25">
        <f t="shared" si="77"/>
        <v>1.3574700000000004E-3</v>
      </c>
      <c r="AA273" s="25">
        <f t="shared" si="78"/>
        <v>3.126253410000001E-2</v>
      </c>
      <c r="AB273" s="25">
        <v>-6.9999999999999999E-4</v>
      </c>
      <c r="AC273" s="25">
        <f t="shared" si="79"/>
        <v>-3.7500000000000001E-4</v>
      </c>
    </row>
    <row r="274" spans="1:29" s="15" customFormat="1">
      <c r="A274" s="18">
        <v>522</v>
      </c>
      <c r="B274" s="25">
        <v>1.7000000000000001E-4</v>
      </c>
      <c r="C274" s="25">
        <v>1.41E-3</v>
      </c>
      <c r="D274" s="25">
        <f t="shared" si="64"/>
        <v>1.5250000000000001E-3</v>
      </c>
      <c r="E274" s="25"/>
      <c r="F274" s="25">
        <f t="shared" si="65"/>
        <v>6.3500000000000015E-4</v>
      </c>
      <c r="G274" s="25">
        <f t="shared" si="66"/>
        <v>1.4624050000000005E-2</v>
      </c>
      <c r="H274" s="25">
        <v>3.3E-3</v>
      </c>
      <c r="I274" s="25">
        <f t="shared" si="67"/>
        <v>3.4150000000000001E-3</v>
      </c>
      <c r="J274" s="25"/>
      <c r="K274" s="25">
        <f t="shared" si="68"/>
        <v>7.7267000000000004E-4</v>
      </c>
      <c r="L274" s="25">
        <f t="shared" si="69"/>
        <v>1.77945901E-2</v>
      </c>
      <c r="M274" s="25">
        <v>2.1700000000000001E-3</v>
      </c>
      <c r="N274" s="25">
        <f t="shared" si="70"/>
        <v>2.2850000000000001E-3</v>
      </c>
      <c r="O274" s="25"/>
      <c r="P274" s="25">
        <f t="shared" si="71"/>
        <v>4.922800000000001E-4</v>
      </c>
      <c r="Q274" s="25">
        <f t="shared" si="72"/>
        <v>1.1337208400000003E-2</v>
      </c>
      <c r="R274" s="25">
        <v>2.2799999999999999E-3</v>
      </c>
      <c r="S274" s="25">
        <f t="shared" si="73"/>
        <v>2.395E-3</v>
      </c>
      <c r="T274" s="25"/>
      <c r="U274" s="25">
        <f t="shared" si="74"/>
        <v>4.8686999999999992E-4</v>
      </c>
      <c r="V274" s="25">
        <f t="shared" si="75"/>
        <v>1.12126161E-2</v>
      </c>
      <c r="W274" s="25">
        <v>5.3699999999999998E-3</v>
      </c>
      <c r="X274" s="25">
        <f t="shared" si="76"/>
        <v>5.4849999999999994E-3</v>
      </c>
      <c r="Y274" s="25"/>
      <c r="Z274" s="25">
        <f t="shared" si="77"/>
        <v>9.8746999999999984E-4</v>
      </c>
      <c r="AA274" s="25">
        <f t="shared" si="78"/>
        <v>2.2741434099999996E-2</v>
      </c>
      <c r="AB274" s="25">
        <v>-4.0000000000000002E-4</v>
      </c>
      <c r="AC274" s="25">
        <f t="shared" si="79"/>
        <v>-1.15E-4</v>
      </c>
    </row>
    <row r="275" spans="1:29" s="15" customFormat="1">
      <c r="A275" s="18">
        <v>523</v>
      </c>
      <c r="B275" s="25">
        <v>1.3999999999999999E-4</v>
      </c>
      <c r="C275" s="25">
        <v>1.4E-3</v>
      </c>
      <c r="D275" s="25">
        <f t="shared" si="64"/>
        <v>1.57E-3</v>
      </c>
      <c r="E275" s="25"/>
      <c r="F275" s="25">
        <f t="shared" si="65"/>
        <v>6.8000000000000005E-4</v>
      </c>
      <c r="G275" s="25">
        <f t="shared" si="66"/>
        <v>1.5660400000000001E-2</v>
      </c>
      <c r="H275" s="25">
        <v>3.3999999999999998E-3</v>
      </c>
      <c r="I275" s="25">
        <f t="shared" si="67"/>
        <v>3.5699999999999998E-3</v>
      </c>
      <c r="J275" s="25"/>
      <c r="K275" s="25">
        <f t="shared" si="68"/>
        <v>9.276699999999998E-4</v>
      </c>
      <c r="L275" s="25">
        <f t="shared" si="69"/>
        <v>2.1364240099999997E-2</v>
      </c>
      <c r="M275" s="25">
        <v>2.2100000000000002E-3</v>
      </c>
      <c r="N275" s="25">
        <f t="shared" si="70"/>
        <v>2.3800000000000002E-3</v>
      </c>
      <c r="O275" s="25"/>
      <c r="P275" s="25">
        <f t="shared" si="71"/>
        <v>5.8728000000000014E-4</v>
      </c>
      <c r="Q275" s="25">
        <f t="shared" si="72"/>
        <v>1.3525058400000003E-2</v>
      </c>
      <c r="R275" s="25">
        <v>2.4199999999999998E-3</v>
      </c>
      <c r="S275" s="25">
        <f t="shared" si="73"/>
        <v>2.5899999999999999E-3</v>
      </c>
      <c r="T275" s="25"/>
      <c r="U275" s="25">
        <f t="shared" si="74"/>
        <v>6.8186999999999979E-4</v>
      </c>
      <c r="V275" s="25">
        <f t="shared" si="75"/>
        <v>1.5703466099999997E-2</v>
      </c>
      <c r="W275" s="25">
        <v>5.4299999999999999E-3</v>
      </c>
      <c r="X275" s="25">
        <f t="shared" si="76"/>
        <v>5.5999999999999999E-3</v>
      </c>
      <c r="Y275" s="25"/>
      <c r="Z275" s="25">
        <f t="shared" si="77"/>
        <v>1.1024700000000004E-3</v>
      </c>
      <c r="AA275" s="25">
        <f t="shared" si="78"/>
        <v>2.538988410000001E-2</v>
      </c>
      <c r="AB275" s="25">
        <v>-4.8000000000000001E-4</v>
      </c>
      <c r="AC275" s="25">
        <f t="shared" si="79"/>
        <v>-1.7000000000000001E-4</v>
      </c>
    </row>
    <row r="276" spans="1:29" s="15" customFormat="1">
      <c r="A276" s="18">
        <v>524</v>
      </c>
      <c r="B276" s="25">
        <v>2.0000000000000002E-5</v>
      </c>
      <c r="C276" s="25">
        <v>1.3500000000000001E-3</v>
      </c>
      <c r="D276" s="25">
        <f t="shared" si="64"/>
        <v>1.6199999999999999E-3</v>
      </c>
      <c r="E276" s="25"/>
      <c r="F276" s="25">
        <f t="shared" si="65"/>
        <v>7.2999999999999996E-4</v>
      </c>
      <c r="G276" s="25">
        <f t="shared" si="66"/>
        <v>1.6811900000000001E-2</v>
      </c>
      <c r="H276" s="25">
        <v>3.3999999999999998E-3</v>
      </c>
      <c r="I276" s="25">
        <f t="shared" si="67"/>
        <v>3.6699999999999997E-3</v>
      </c>
      <c r="J276" s="25"/>
      <c r="K276" s="25">
        <f t="shared" si="68"/>
        <v>1.0276699999999996E-3</v>
      </c>
      <c r="L276" s="25">
        <f t="shared" si="69"/>
        <v>2.3667240099999994E-2</v>
      </c>
      <c r="M276" s="25">
        <v>2.2499999999999998E-3</v>
      </c>
      <c r="N276" s="25">
        <f t="shared" si="70"/>
        <v>2.5199999999999997E-3</v>
      </c>
      <c r="O276" s="25"/>
      <c r="P276" s="25">
        <f t="shared" si="71"/>
        <v>7.2727999999999964E-4</v>
      </c>
      <c r="Q276" s="25">
        <f t="shared" si="72"/>
        <v>1.6749258399999991E-2</v>
      </c>
      <c r="R276" s="25">
        <v>2.2899999999999999E-3</v>
      </c>
      <c r="S276" s="25">
        <f t="shared" si="73"/>
        <v>2.5599999999999998E-3</v>
      </c>
      <c r="T276" s="25"/>
      <c r="U276" s="25">
        <f t="shared" si="74"/>
        <v>6.5186999999999971E-4</v>
      </c>
      <c r="V276" s="25">
        <f t="shared" si="75"/>
        <v>1.5012566099999994E-2</v>
      </c>
      <c r="W276" s="25">
        <v>5.3800000000000002E-3</v>
      </c>
      <c r="X276" s="25">
        <f t="shared" si="76"/>
        <v>5.6500000000000005E-3</v>
      </c>
      <c r="Y276" s="25"/>
      <c r="Z276" s="25">
        <f t="shared" si="77"/>
        <v>1.1524700000000009E-3</v>
      </c>
      <c r="AA276" s="25">
        <f t="shared" si="78"/>
        <v>2.6541384100000023E-2</v>
      </c>
      <c r="AB276" s="25">
        <v>-5.5999999999999995E-4</v>
      </c>
      <c r="AC276" s="25">
        <f t="shared" si="79"/>
        <v>-2.6999999999999995E-4</v>
      </c>
    </row>
    <row r="277" spans="1:29" s="15" customFormat="1">
      <c r="A277" s="18">
        <v>525</v>
      </c>
      <c r="B277" s="25">
        <v>5.0000000000000002E-5</v>
      </c>
      <c r="C277" s="25">
        <v>1.3600000000000001E-3</v>
      </c>
      <c r="D277" s="25">
        <f t="shared" si="64"/>
        <v>1.64E-3</v>
      </c>
      <c r="E277" s="25"/>
      <c r="F277" s="25">
        <f t="shared" si="65"/>
        <v>7.5000000000000002E-4</v>
      </c>
      <c r="G277" s="25">
        <f t="shared" si="66"/>
        <v>1.72725E-2</v>
      </c>
      <c r="H277" s="25">
        <v>3.3300000000000001E-3</v>
      </c>
      <c r="I277" s="25">
        <f t="shared" si="67"/>
        <v>3.6099999999999999E-3</v>
      </c>
      <c r="J277" s="25"/>
      <c r="K277" s="25">
        <f t="shared" si="68"/>
        <v>9.676699999999999E-4</v>
      </c>
      <c r="L277" s="25">
        <f t="shared" si="69"/>
        <v>2.2285440099999998E-2</v>
      </c>
      <c r="M277" s="25">
        <v>2.1099999999999999E-3</v>
      </c>
      <c r="N277" s="25">
        <f t="shared" si="70"/>
        <v>2.3899999999999998E-3</v>
      </c>
      <c r="O277" s="25"/>
      <c r="P277" s="25">
        <f t="shared" si="71"/>
        <v>5.9727999999999973E-4</v>
      </c>
      <c r="Q277" s="25">
        <f t="shared" si="72"/>
        <v>1.3755358399999994E-2</v>
      </c>
      <c r="R277" s="25">
        <v>2.2499999999999998E-3</v>
      </c>
      <c r="S277" s="25">
        <f t="shared" si="73"/>
        <v>2.5299999999999997E-3</v>
      </c>
      <c r="T277" s="25"/>
      <c r="U277" s="25">
        <f t="shared" si="74"/>
        <v>6.2186999999999963E-4</v>
      </c>
      <c r="V277" s="25">
        <f t="shared" si="75"/>
        <v>1.4321666099999993E-2</v>
      </c>
      <c r="W277" s="25">
        <v>5.3699999999999998E-3</v>
      </c>
      <c r="X277" s="25">
        <f t="shared" si="76"/>
        <v>5.6499999999999996E-3</v>
      </c>
      <c r="Y277" s="25"/>
      <c r="Z277" s="25">
        <f t="shared" si="77"/>
        <v>1.1524700000000001E-3</v>
      </c>
      <c r="AA277" s="25">
        <f t="shared" si="78"/>
        <v>2.6541384100000003E-2</v>
      </c>
      <c r="AB277" s="25">
        <v>-6.0999999999999997E-4</v>
      </c>
      <c r="AC277" s="25">
        <f t="shared" si="79"/>
        <v>-2.7999999999999998E-4</v>
      </c>
    </row>
    <row r="278" spans="1:29" s="15" customFormat="1">
      <c r="A278" s="18">
        <v>526</v>
      </c>
      <c r="B278" s="25">
        <v>6.0000000000000002E-5</v>
      </c>
      <c r="C278" s="25">
        <v>1.4E-3</v>
      </c>
      <c r="D278" s="25">
        <f t="shared" si="64"/>
        <v>1.6800000000000001E-3</v>
      </c>
      <c r="E278" s="25"/>
      <c r="F278" s="25">
        <f t="shared" si="65"/>
        <v>7.9000000000000012E-4</v>
      </c>
      <c r="G278" s="25">
        <f t="shared" si="66"/>
        <v>1.8193700000000004E-2</v>
      </c>
      <c r="H278" s="25">
        <v>3.31E-3</v>
      </c>
      <c r="I278" s="25">
        <f t="shared" si="67"/>
        <v>3.5899999999999999E-3</v>
      </c>
      <c r="J278" s="25"/>
      <c r="K278" s="25">
        <f t="shared" si="68"/>
        <v>9.4766999999999985E-4</v>
      </c>
      <c r="L278" s="25">
        <f t="shared" si="69"/>
        <v>2.1824840099999996E-2</v>
      </c>
      <c r="M278" s="25">
        <v>2.16E-3</v>
      </c>
      <c r="N278" s="25">
        <f t="shared" si="70"/>
        <v>2.4399999999999999E-3</v>
      </c>
      <c r="O278" s="25"/>
      <c r="P278" s="25">
        <f t="shared" si="71"/>
        <v>6.4727999999999986E-4</v>
      </c>
      <c r="Q278" s="25">
        <f t="shared" si="72"/>
        <v>1.4906858399999997E-2</v>
      </c>
      <c r="R278" s="25">
        <v>2.2399999999999998E-3</v>
      </c>
      <c r="S278" s="25">
        <f t="shared" si="73"/>
        <v>2.5199999999999997E-3</v>
      </c>
      <c r="T278" s="25"/>
      <c r="U278" s="25">
        <f t="shared" si="74"/>
        <v>6.118699999999996E-4</v>
      </c>
      <c r="V278" s="25">
        <f t="shared" si="75"/>
        <v>1.4091366099999992E-2</v>
      </c>
      <c r="W278" s="25">
        <v>5.3800000000000002E-3</v>
      </c>
      <c r="X278" s="25">
        <f t="shared" si="76"/>
        <v>5.6600000000000001E-3</v>
      </c>
      <c r="Y278" s="25"/>
      <c r="Z278" s="25">
        <f t="shared" si="77"/>
        <v>1.1624700000000005E-3</v>
      </c>
      <c r="AA278" s="25">
        <f t="shared" si="78"/>
        <v>2.6771684100000012E-2</v>
      </c>
      <c r="AB278" s="25">
        <v>-6.2E-4</v>
      </c>
      <c r="AC278" s="25">
        <f t="shared" si="79"/>
        <v>-2.7999999999999998E-4</v>
      </c>
    </row>
    <row r="279" spans="1:29" s="15" customFormat="1">
      <c r="A279" s="18">
        <v>527</v>
      </c>
      <c r="B279" s="25">
        <v>8.0000000000000007E-5</v>
      </c>
      <c r="C279" s="25">
        <v>1.48E-3</v>
      </c>
      <c r="D279" s="25">
        <f t="shared" si="64"/>
        <v>1.72E-3</v>
      </c>
      <c r="E279" s="25"/>
      <c r="F279" s="25">
        <f t="shared" si="65"/>
        <v>8.3000000000000001E-4</v>
      </c>
      <c r="G279" s="25">
        <f t="shared" si="66"/>
        <v>1.9114900000000001E-2</v>
      </c>
      <c r="H279" s="25">
        <v>3.31E-3</v>
      </c>
      <c r="I279" s="25">
        <f t="shared" si="67"/>
        <v>3.5500000000000002E-3</v>
      </c>
      <c r="J279" s="25"/>
      <c r="K279" s="25">
        <f t="shared" si="68"/>
        <v>9.0767000000000018E-4</v>
      </c>
      <c r="L279" s="25">
        <f t="shared" si="69"/>
        <v>2.0903640100000006E-2</v>
      </c>
      <c r="M279" s="25">
        <v>2.3E-3</v>
      </c>
      <c r="N279" s="25">
        <f t="shared" si="70"/>
        <v>2.5399999999999997E-3</v>
      </c>
      <c r="O279" s="25"/>
      <c r="P279" s="25">
        <f t="shared" si="71"/>
        <v>7.4727999999999969E-4</v>
      </c>
      <c r="Q279" s="25">
        <f t="shared" si="72"/>
        <v>1.7209858399999993E-2</v>
      </c>
      <c r="R279" s="25">
        <v>2.33E-3</v>
      </c>
      <c r="S279" s="25">
        <f t="shared" si="73"/>
        <v>2.5700000000000002E-3</v>
      </c>
      <c r="T279" s="25"/>
      <c r="U279" s="25">
        <f t="shared" si="74"/>
        <v>6.6187000000000017E-4</v>
      </c>
      <c r="V279" s="25">
        <f t="shared" si="75"/>
        <v>1.5242866100000004E-2</v>
      </c>
      <c r="W279" s="25">
        <v>5.3800000000000002E-3</v>
      </c>
      <c r="X279" s="25">
        <f t="shared" si="76"/>
        <v>5.62E-3</v>
      </c>
      <c r="Y279" s="25"/>
      <c r="Z279" s="25">
        <f t="shared" si="77"/>
        <v>1.1224700000000004E-3</v>
      </c>
      <c r="AA279" s="25">
        <f t="shared" si="78"/>
        <v>2.5850484100000012E-2</v>
      </c>
      <c r="AB279" s="25">
        <v>-5.5999999999999995E-4</v>
      </c>
      <c r="AC279" s="25">
        <f t="shared" si="79"/>
        <v>-2.3999999999999998E-4</v>
      </c>
    </row>
    <row r="280" spans="1:29" s="15" customFormat="1">
      <c r="A280" s="18">
        <v>528</v>
      </c>
      <c r="B280" s="25">
        <v>2.0000000000000002E-5</v>
      </c>
      <c r="C280" s="25">
        <v>1.4599999999999999E-3</v>
      </c>
      <c r="D280" s="25">
        <f t="shared" si="64"/>
        <v>1.7399999999999998E-3</v>
      </c>
      <c r="E280" s="25"/>
      <c r="F280" s="25">
        <f t="shared" si="65"/>
        <v>8.4999999999999984E-4</v>
      </c>
      <c r="G280" s="25">
        <f t="shared" si="66"/>
        <v>1.9575499999999996E-2</v>
      </c>
      <c r="H280" s="25">
        <v>3.3500000000000001E-3</v>
      </c>
      <c r="I280" s="25">
        <f t="shared" si="67"/>
        <v>3.63E-3</v>
      </c>
      <c r="J280" s="25"/>
      <c r="K280" s="25">
        <f t="shared" si="68"/>
        <v>9.8766999999999995E-4</v>
      </c>
      <c r="L280" s="25">
        <f t="shared" si="69"/>
        <v>2.27460401E-2</v>
      </c>
      <c r="M280" s="25">
        <v>2.15E-3</v>
      </c>
      <c r="N280" s="25">
        <f t="shared" si="70"/>
        <v>2.4299999999999999E-3</v>
      </c>
      <c r="O280" s="25"/>
      <c r="P280" s="25">
        <f t="shared" si="71"/>
        <v>6.3727999999999983E-4</v>
      </c>
      <c r="Q280" s="25">
        <f t="shared" si="72"/>
        <v>1.4676558399999998E-2</v>
      </c>
      <c r="R280" s="25">
        <v>2.3400000000000001E-3</v>
      </c>
      <c r="S280" s="25">
        <f t="shared" si="73"/>
        <v>2.6199999999999999E-3</v>
      </c>
      <c r="T280" s="25"/>
      <c r="U280" s="25">
        <f t="shared" si="74"/>
        <v>7.1186999999999986E-4</v>
      </c>
      <c r="V280" s="25">
        <f t="shared" si="75"/>
        <v>1.6394366099999998E-2</v>
      </c>
      <c r="W280" s="25">
        <v>5.3899999999999998E-3</v>
      </c>
      <c r="X280" s="25">
        <f t="shared" si="76"/>
        <v>5.6699999999999997E-3</v>
      </c>
      <c r="Y280" s="25"/>
      <c r="Z280" s="25">
        <f t="shared" si="77"/>
        <v>1.1724700000000001E-3</v>
      </c>
      <c r="AA280" s="25">
        <f t="shared" si="78"/>
        <v>2.7001984100000005E-2</v>
      </c>
      <c r="AB280" s="25">
        <v>-5.8E-4</v>
      </c>
      <c r="AC280" s="25">
        <f t="shared" si="79"/>
        <v>-2.7999999999999998E-4</v>
      </c>
    </row>
    <row r="281" spans="1:29" s="15" customFormat="1">
      <c r="A281" s="18">
        <v>529</v>
      </c>
      <c r="B281" s="25">
        <v>1.0000000000000001E-5</v>
      </c>
      <c r="C281" s="25">
        <v>1.32E-3</v>
      </c>
      <c r="D281" s="25">
        <f t="shared" si="64"/>
        <v>1.655E-3</v>
      </c>
      <c r="E281" s="25"/>
      <c r="F281" s="25">
        <f t="shared" si="65"/>
        <v>7.6500000000000005E-4</v>
      </c>
      <c r="G281" s="25">
        <f t="shared" si="66"/>
        <v>1.7617950000000004E-2</v>
      </c>
      <c r="H281" s="25">
        <v>3.2499999999999999E-3</v>
      </c>
      <c r="I281" s="25">
        <f t="shared" si="67"/>
        <v>3.5849999999999996E-3</v>
      </c>
      <c r="J281" s="25"/>
      <c r="K281" s="25">
        <f t="shared" si="68"/>
        <v>9.4266999999999962E-4</v>
      </c>
      <c r="L281" s="25">
        <f t="shared" si="69"/>
        <v>2.1709690099999991E-2</v>
      </c>
      <c r="M281" s="25">
        <v>2.0699999999999998E-3</v>
      </c>
      <c r="N281" s="25">
        <f t="shared" si="70"/>
        <v>2.405E-3</v>
      </c>
      <c r="O281" s="25"/>
      <c r="P281" s="25">
        <f t="shared" si="71"/>
        <v>6.1227999999999999E-4</v>
      </c>
      <c r="Q281" s="25">
        <f t="shared" si="72"/>
        <v>1.41008084E-2</v>
      </c>
      <c r="R281" s="25">
        <v>2.1199999999999999E-3</v>
      </c>
      <c r="S281" s="25">
        <f t="shared" si="73"/>
        <v>2.4549999999999997E-3</v>
      </c>
      <c r="T281" s="25"/>
      <c r="U281" s="25">
        <f t="shared" si="74"/>
        <v>5.4686999999999965E-4</v>
      </c>
      <c r="V281" s="25">
        <f t="shared" si="75"/>
        <v>1.2594416099999993E-2</v>
      </c>
      <c r="W281" s="25">
        <v>5.28E-3</v>
      </c>
      <c r="X281" s="25">
        <f t="shared" si="76"/>
        <v>5.6150000000000002E-3</v>
      </c>
      <c r="Y281" s="25"/>
      <c r="Z281" s="25">
        <f t="shared" si="77"/>
        <v>1.1174700000000006E-3</v>
      </c>
      <c r="AA281" s="25">
        <f t="shared" si="78"/>
        <v>2.5735334100000014E-2</v>
      </c>
      <c r="AB281" s="25">
        <v>-6.8000000000000005E-4</v>
      </c>
      <c r="AC281" s="25">
        <f t="shared" si="79"/>
        <v>-3.3500000000000001E-4</v>
      </c>
    </row>
    <row r="282" spans="1:29" s="15" customFormat="1">
      <c r="A282" s="18">
        <v>530</v>
      </c>
      <c r="B282" s="25">
        <v>-2.0000000000000002E-5</v>
      </c>
      <c r="C282" s="25">
        <v>1.31E-3</v>
      </c>
      <c r="D282" s="25">
        <f t="shared" si="64"/>
        <v>1.6195000000000001E-3</v>
      </c>
      <c r="E282" s="25"/>
      <c r="F282" s="25">
        <f t="shared" si="65"/>
        <v>7.2950000000000011E-4</v>
      </c>
      <c r="G282" s="25">
        <f t="shared" si="66"/>
        <v>1.6800385000000004E-2</v>
      </c>
      <c r="H282" s="25">
        <v>3.13E-3</v>
      </c>
      <c r="I282" s="25">
        <f t="shared" si="67"/>
        <v>3.4394999999999998E-3</v>
      </c>
      <c r="J282" s="25"/>
      <c r="K282" s="25">
        <f t="shared" si="68"/>
        <v>7.9716999999999982E-4</v>
      </c>
      <c r="L282" s="25">
        <f t="shared" si="69"/>
        <v>1.8358825099999997E-2</v>
      </c>
      <c r="M282" s="25">
        <v>2.2000000000000001E-3</v>
      </c>
      <c r="N282" s="25">
        <f t="shared" si="70"/>
        <v>2.5095E-3</v>
      </c>
      <c r="O282" s="25"/>
      <c r="P282" s="25">
        <f t="shared" si="71"/>
        <v>7.1677999999999998E-4</v>
      </c>
      <c r="Q282" s="25">
        <f t="shared" si="72"/>
        <v>1.6507443400000002E-2</v>
      </c>
      <c r="R282" s="25">
        <v>2.2599999999999999E-3</v>
      </c>
      <c r="S282" s="25">
        <f t="shared" si="73"/>
        <v>2.5694999999999997E-3</v>
      </c>
      <c r="T282" s="25"/>
      <c r="U282" s="25">
        <f t="shared" si="74"/>
        <v>6.6136999999999967E-4</v>
      </c>
      <c r="V282" s="25">
        <f t="shared" si="75"/>
        <v>1.5231351099999993E-2</v>
      </c>
      <c r="W282" s="25">
        <v>5.2599999999999999E-3</v>
      </c>
      <c r="X282" s="25">
        <f t="shared" si="76"/>
        <v>5.5694999999999998E-3</v>
      </c>
      <c r="Y282" s="25"/>
      <c r="Z282" s="25">
        <f t="shared" si="77"/>
        <v>1.0719700000000002E-3</v>
      </c>
      <c r="AA282" s="25">
        <f t="shared" si="78"/>
        <v>2.4687469100000005E-2</v>
      </c>
      <c r="AB282" s="25">
        <v>-5.9900000000000003E-4</v>
      </c>
      <c r="AC282" s="25">
        <f t="shared" si="79"/>
        <v>-3.0950000000000004E-4</v>
      </c>
    </row>
    <row r="283" spans="1:29" s="15" customFormat="1">
      <c r="A283" s="18">
        <v>531</v>
      </c>
      <c r="B283" s="25">
        <v>1.3999999999999999E-4</v>
      </c>
      <c r="C283" s="25">
        <v>1.2800000000000001E-3</v>
      </c>
      <c r="D283" s="25">
        <f t="shared" si="64"/>
        <v>1.5300000000000001E-3</v>
      </c>
      <c r="E283" s="25"/>
      <c r="F283" s="25">
        <f t="shared" si="65"/>
        <v>6.4000000000000016E-4</v>
      </c>
      <c r="G283" s="25">
        <f t="shared" si="66"/>
        <v>1.4739200000000004E-2</v>
      </c>
      <c r="H283" s="25">
        <v>3.1700000000000001E-3</v>
      </c>
      <c r="I283" s="25">
        <f t="shared" si="67"/>
        <v>3.4200000000000003E-3</v>
      </c>
      <c r="J283" s="25"/>
      <c r="K283" s="25">
        <f t="shared" si="68"/>
        <v>7.7767000000000027E-4</v>
      </c>
      <c r="L283" s="25">
        <f t="shared" si="69"/>
        <v>1.7909740100000009E-2</v>
      </c>
      <c r="M283" s="25">
        <v>2.0300000000000001E-3</v>
      </c>
      <c r="N283" s="25">
        <f t="shared" si="70"/>
        <v>2.2799999999999999E-3</v>
      </c>
      <c r="O283" s="25"/>
      <c r="P283" s="25">
        <f t="shared" si="71"/>
        <v>4.8727999999999987E-4</v>
      </c>
      <c r="Q283" s="25">
        <f t="shared" si="72"/>
        <v>1.1222058399999998E-2</v>
      </c>
      <c r="R283" s="25">
        <v>2.1800000000000001E-3</v>
      </c>
      <c r="S283" s="25">
        <f t="shared" si="73"/>
        <v>2.4299999999999999E-3</v>
      </c>
      <c r="T283" s="25"/>
      <c r="U283" s="25">
        <f t="shared" si="74"/>
        <v>5.218699999999998E-4</v>
      </c>
      <c r="V283" s="25">
        <f t="shared" si="75"/>
        <v>1.2018666099999995E-2</v>
      </c>
      <c r="W283" s="25">
        <v>5.1399999999999996E-3</v>
      </c>
      <c r="X283" s="25">
        <f t="shared" si="76"/>
        <v>5.3899999999999998E-3</v>
      </c>
      <c r="Y283" s="25"/>
      <c r="Z283" s="25">
        <f t="shared" si="77"/>
        <v>8.9247000000000024E-4</v>
      </c>
      <c r="AA283" s="25">
        <f t="shared" si="78"/>
        <v>2.0553584100000008E-2</v>
      </c>
      <c r="AB283" s="25">
        <v>-6.4000000000000005E-4</v>
      </c>
      <c r="AC283" s="25">
        <f t="shared" si="79"/>
        <v>-2.5000000000000001E-4</v>
      </c>
    </row>
    <row r="284" spans="1:29" s="15" customFormat="1">
      <c r="A284" s="18">
        <v>532</v>
      </c>
      <c r="B284" s="25">
        <v>9.0000000000000006E-5</v>
      </c>
      <c r="C284" s="25">
        <v>1.34E-3</v>
      </c>
      <c r="D284" s="25">
        <f t="shared" si="64"/>
        <v>1.5500000000000002E-3</v>
      </c>
      <c r="E284" s="25"/>
      <c r="F284" s="25">
        <f t="shared" si="65"/>
        <v>6.6000000000000021E-4</v>
      </c>
      <c r="G284" s="25">
        <f t="shared" si="66"/>
        <v>1.5199800000000006E-2</v>
      </c>
      <c r="H284" s="25">
        <v>3.32E-3</v>
      </c>
      <c r="I284" s="25">
        <f t="shared" si="67"/>
        <v>3.5300000000000002E-3</v>
      </c>
      <c r="J284" s="25"/>
      <c r="K284" s="25">
        <f t="shared" si="68"/>
        <v>8.8767000000000013E-4</v>
      </c>
      <c r="L284" s="25">
        <f t="shared" si="69"/>
        <v>2.0443040100000004E-2</v>
      </c>
      <c r="M284" s="25">
        <v>2.0400000000000001E-3</v>
      </c>
      <c r="N284" s="25">
        <f t="shared" si="70"/>
        <v>2.2500000000000003E-3</v>
      </c>
      <c r="O284" s="25"/>
      <c r="P284" s="25">
        <f t="shared" si="71"/>
        <v>4.5728000000000023E-4</v>
      </c>
      <c r="Q284" s="25">
        <f t="shared" si="72"/>
        <v>1.0531158400000006E-2</v>
      </c>
      <c r="R284" s="25">
        <v>2.1900000000000001E-3</v>
      </c>
      <c r="S284" s="25">
        <f t="shared" si="73"/>
        <v>2.4000000000000002E-3</v>
      </c>
      <c r="T284" s="25"/>
      <c r="U284" s="25">
        <f t="shared" si="74"/>
        <v>4.9187000000000015E-4</v>
      </c>
      <c r="V284" s="25">
        <f t="shared" si="75"/>
        <v>1.1327766100000004E-2</v>
      </c>
      <c r="W284" s="25">
        <v>5.3400000000000001E-3</v>
      </c>
      <c r="X284" s="25">
        <f t="shared" si="76"/>
        <v>5.5500000000000002E-3</v>
      </c>
      <c r="Y284" s="25"/>
      <c r="Z284" s="25">
        <f t="shared" si="77"/>
        <v>1.0524700000000007E-3</v>
      </c>
      <c r="AA284" s="25">
        <f t="shared" si="78"/>
        <v>2.4238384100000017E-2</v>
      </c>
      <c r="AB284" s="25">
        <v>-5.1000000000000004E-4</v>
      </c>
      <c r="AC284" s="25">
        <f t="shared" si="79"/>
        <v>-2.1000000000000001E-4</v>
      </c>
    </row>
    <row r="285" spans="1:29" s="15" customFormat="1">
      <c r="A285" s="18">
        <v>533</v>
      </c>
      <c r="B285" s="25">
        <v>-5.0000000000000002E-5</v>
      </c>
      <c r="C285" s="25">
        <v>1.2800000000000001E-3</v>
      </c>
      <c r="D285" s="25">
        <f t="shared" si="64"/>
        <v>1.6450000000000002E-3</v>
      </c>
      <c r="E285" s="25"/>
      <c r="F285" s="25">
        <f t="shared" si="65"/>
        <v>7.5500000000000025E-4</v>
      </c>
      <c r="G285" s="25">
        <f t="shared" si="66"/>
        <v>1.7387650000000008E-2</v>
      </c>
      <c r="H285" s="25">
        <v>3.1800000000000001E-3</v>
      </c>
      <c r="I285" s="25">
        <f t="shared" si="67"/>
        <v>3.545E-3</v>
      </c>
      <c r="J285" s="25"/>
      <c r="K285" s="25">
        <f t="shared" si="68"/>
        <v>9.0266999999999995E-4</v>
      </c>
      <c r="L285" s="25">
        <f t="shared" si="69"/>
        <v>2.0788490100000001E-2</v>
      </c>
      <c r="M285" s="25">
        <v>2.1099999999999999E-3</v>
      </c>
      <c r="N285" s="25">
        <f t="shared" si="70"/>
        <v>2.4749999999999998E-3</v>
      </c>
      <c r="O285" s="25"/>
      <c r="P285" s="25">
        <f t="shared" si="71"/>
        <v>6.8227999999999974E-4</v>
      </c>
      <c r="Q285" s="25">
        <f t="shared" si="72"/>
        <v>1.5712908399999996E-2</v>
      </c>
      <c r="R285" s="25">
        <v>2.1800000000000001E-3</v>
      </c>
      <c r="S285" s="25">
        <f t="shared" si="73"/>
        <v>2.545E-3</v>
      </c>
      <c r="T285" s="25"/>
      <c r="U285" s="25">
        <f t="shared" si="74"/>
        <v>6.3686999999999988E-4</v>
      </c>
      <c r="V285" s="25">
        <f t="shared" si="75"/>
        <v>1.4667116099999999E-2</v>
      </c>
      <c r="W285" s="25">
        <v>5.2500000000000003E-3</v>
      </c>
      <c r="X285" s="25">
        <f t="shared" si="76"/>
        <v>5.6150000000000002E-3</v>
      </c>
      <c r="Y285" s="25"/>
      <c r="Z285" s="25">
        <f t="shared" si="77"/>
        <v>1.1174700000000006E-3</v>
      </c>
      <c r="AA285" s="25">
        <f t="shared" si="78"/>
        <v>2.5735334100000014E-2</v>
      </c>
      <c r="AB285" s="25">
        <v>-6.8000000000000005E-4</v>
      </c>
      <c r="AC285" s="25">
        <f t="shared" si="79"/>
        <v>-3.6500000000000004E-4</v>
      </c>
    </row>
    <row r="286" spans="1:29" s="15" customFormat="1">
      <c r="A286" s="18">
        <v>534</v>
      </c>
      <c r="B286" s="25">
        <v>-1.1E-4</v>
      </c>
      <c r="C286" s="25">
        <v>1.34E-3</v>
      </c>
      <c r="D286" s="25">
        <f t="shared" si="64"/>
        <v>1.7149999999999999E-3</v>
      </c>
      <c r="E286" s="25"/>
      <c r="F286" s="25">
        <f t="shared" si="65"/>
        <v>8.25E-4</v>
      </c>
      <c r="G286" s="25">
        <f t="shared" si="66"/>
        <v>1.8999749999999999E-2</v>
      </c>
      <c r="H286" s="25">
        <v>3.32E-3</v>
      </c>
      <c r="I286" s="25">
        <f t="shared" si="67"/>
        <v>3.6949999999999999E-3</v>
      </c>
      <c r="J286" s="25"/>
      <c r="K286" s="25">
        <f t="shared" si="68"/>
        <v>1.0526699999999999E-3</v>
      </c>
      <c r="L286" s="25">
        <f t="shared" si="69"/>
        <v>2.42429901E-2</v>
      </c>
      <c r="M286" s="25">
        <v>2.0899999999999998E-3</v>
      </c>
      <c r="N286" s="25">
        <f t="shared" si="70"/>
        <v>2.4649999999999997E-3</v>
      </c>
      <c r="O286" s="25"/>
      <c r="P286" s="25">
        <f t="shared" si="71"/>
        <v>6.7227999999999971E-4</v>
      </c>
      <c r="Q286" s="25">
        <f t="shared" si="72"/>
        <v>1.5482608399999993E-2</v>
      </c>
      <c r="R286" s="25">
        <v>2.31E-3</v>
      </c>
      <c r="S286" s="25">
        <f t="shared" si="73"/>
        <v>2.6849999999999999E-3</v>
      </c>
      <c r="T286" s="25"/>
      <c r="U286" s="25">
        <f t="shared" si="74"/>
        <v>7.7686999999999982E-4</v>
      </c>
      <c r="V286" s="25">
        <f t="shared" si="75"/>
        <v>1.7891316099999995E-2</v>
      </c>
      <c r="W286" s="25">
        <v>5.3400000000000001E-3</v>
      </c>
      <c r="X286" s="25">
        <f t="shared" si="76"/>
        <v>5.7150000000000005E-3</v>
      </c>
      <c r="Y286" s="25"/>
      <c r="Z286" s="25">
        <f t="shared" si="77"/>
        <v>1.2174700000000009E-3</v>
      </c>
      <c r="AA286" s="25">
        <f t="shared" si="78"/>
        <v>2.803833410000002E-2</v>
      </c>
      <c r="AB286" s="25">
        <v>-6.4000000000000005E-4</v>
      </c>
      <c r="AC286" s="25">
        <f t="shared" si="79"/>
        <v>-3.7500000000000001E-4</v>
      </c>
    </row>
    <row r="287" spans="1:29" s="15" customFormat="1">
      <c r="A287" s="18">
        <v>535</v>
      </c>
      <c r="B287" s="25">
        <v>8.0000000000000007E-5</v>
      </c>
      <c r="C287" s="25">
        <v>1.2899999999999999E-3</v>
      </c>
      <c r="D287" s="25">
        <f t="shared" si="64"/>
        <v>1.5899999999999998E-3</v>
      </c>
      <c r="E287" s="25"/>
      <c r="F287" s="25">
        <f t="shared" si="65"/>
        <v>6.9999999999999988E-4</v>
      </c>
      <c r="G287" s="25">
        <f t="shared" si="66"/>
        <v>1.6120999999999996E-2</v>
      </c>
      <c r="H287" s="25">
        <v>3.15E-3</v>
      </c>
      <c r="I287" s="25">
        <f t="shared" si="67"/>
        <v>3.4499999999999999E-3</v>
      </c>
      <c r="J287" s="25"/>
      <c r="K287" s="25">
        <f t="shared" si="68"/>
        <v>8.0766999999999992E-4</v>
      </c>
      <c r="L287" s="25">
        <f t="shared" si="69"/>
        <v>1.8600640099999999E-2</v>
      </c>
      <c r="M287" s="25">
        <v>2E-3</v>
      </c>
      <c r="N287" s="25">
        <f t="shared" si="70"/>
        <v>2.3E-3</v>
      </c>
      <c r="O287" s="25"/>
      <c r="P287" s="25">
        <f t="shared" si="71"/>
        <v>5.0727999999999993E-4</v>
      </c>
      <c r="Q287" s="25">
        <f t="shared" si="72"/>
        <v>1.1682658399999999E-2</v>
      </c>
      <c r="R287" s="25">
        <v>2.1299999999999999E-3</v>
      </c>
      <c r="S287" s="25">
        <f t="shared" si="73"/>
        <v>2.4299999999999999E-3</v>
      </c>
      <c r="T287" s="25"/>
      <c r="U287" s="25">
        <f t="shared" si="74"/>
        <v>5.218699999999998E-4</v>
      </c>
      <c r="V287" s="25">
        <f t="shared" si="75"/>
        <v>1.2018666099999995E-2</v>
      </c>
      <c r="W287" s="25">
        <v>5.2500000000000003E-3</v>
      </c>
      <c r="X287" s="25">
        <f t="shared" si="76"/>
        <v>5.5500000000000002E-3</v>
      </c>
      <c r="Y287" s="25"/>
      <c r="Z287" s="25">
        <f t="shared" si="77"/>
        <v>1.0524700000000007E-3</v>
      </c>
      <c r="AA287" s="25">
        <f t="shared" si="78"/>
        <v>2.4238384100000017E-2</v>
      </c>
      <c r="AB287" s="25">
        <v>-6.8000000000000005E-4</v>
      </c>
      <c r="AC287" s="25">
        <f t="shared" si="79"/>
        <v>-3.0000000000000003E-4</v>
      </c>
    </row>
    <row r="288" spans="1:29" s="15" customFormat="1">
      <c r="A288" s="18">
        <v>536</v>
      </c>
      <c r="B288" s="25">
        <v>1E-4</v>
      </c>
      <c r="C288" s="25">
        <v>1.4E-3</v>
      </c>
      <c r="D288" s="25">
        <f t="shared" si="64"/>
        <v>1.6099999999999999E-3</v>
      </c>
      <c r="E288" s="25"/>
      <c r="F288" s="25">
        <f t="shared" si="65"/>
        <v>7.1999999999999994E-4</v>
      </c>
      <c r="G288" s="25">
        <f t="shared" si="66"/>
        <v>1.6581599999999998E-2</v>
      </c>
      <c r="H288" s="25">
        <v>3.1900000000000001E-3</v>
      </c>
      <c r="I288" s="25">
        <f t="shared" si="67"/>
        <v>3.4000000000000002E-3</v>
      </c>
      <c r="J288" s="25"/>
      <c r="K288" s="25">
        <f t="shared" si="68"/>
        <v>7.5767000000000022E-4</v>
      </c>
      <c r="L288" s="25">
        <f t="shared" si="69"/>
        <v>1.7449140100000007E-2</v>
      </c>
      <c r="M288" s="25">
        <v>2.0300000000000001E-3</v>
      </c>
      <c r="N288" s="25">
        <f t="shared" si="70"/>
        <v>2.2400000000000002E-3</v>
      </c>
      <c r="O288" s="25"/>
      <c r="P288" s="25">
        <f t="shared" si="71"/>
        <v>4.472800000000002E-4</v>
      </c>
      <c r="Q288" s="25">
        <f t="shared" si="72"/>
        <v>1.0300858400000005E-2</v>
      </c>
      <c r="R288" s="25">
        <v>2.2200000000000002E-3</v>
      </c>
      <c r="S288" s="25">
        <f t="shared" si="73"/>
        <v>2.4300000000000003E-3</v>
      </c>
      <c r="T288" s="25"/>
      <c r="U288" s="25">
        <f t="shared" si="74"/>
        <v>5.2187000000000023E-4</v>
      </c>
      <c r="V288" s="25">
        <f t="shared" si="75"/>
        <v>1.2018666100000006E-2</v>
      </c>
      <c r="W288" s="25">
        <v>5.2100000000000002E-3</v>
      </c>
      <c r="X288" s="25">
        <f t="shared" si="76"/>
        <v>5.4200000000000003E-3</v>
      </c>
      <c r="Y288" s="25"/>
      <c r="Z288" s="25">
        <f t="shared" si="77"/>
        <v>9.2247000000000075E-4</v>
      </c>
      <c r="AA288" s="25">
        <f t="shared" si="78"/>
        <v>2.124448410000002E-2</v>
      </c>
      <c r="AB288" s="25">
        <v>-5.1999999999999995E-4</v>
      </c>
      <c r="AC288" s="25">
        <f t="shared" si="79"/>
        <v>-2.0999999999999998E-4</v>
      </c>
    </row>
    <row r="289" spans="1:29" s="15" customFormat="1">
      <c r="A289" s="18">
        <v>537</v>
      </c>
      <c r="B289" s="25">
        <v>4.0000000000000003E-5</v>
      </c>
      <c r="C289" s="25">
        <v>1.2600000000000001E-3</v>
      </c>
      <c r="D289" s="25">
        <f t="shared" si="64"/>
        <v>1.6100000000000001E-3</v>
      </c>
      <c r="E289" s="25"/>
      <c r="F289" s="25">
        <f t="shared" si="65"/>
        <v>7.2000000000000015E-4</v>
      </c>
      <c r="G289" s="25">
        <f t="shared" si="66"/>
        <v>1.6581600000000005E-2</v>
      </c>
      <c r="H289" s="25">
        <v>3.1900000000000001E-3</v>
      </c>
      <c r="I289" s="25">
        <f t="shared" si="67"/>
        <v>3.5400000000000002E-3</v>
      </c>
      <c r="J289" s="25"/>
      <c r="K289" s="25">
        <f t="shared" si="68"/>
        <v>8.9767000000000015E-4</v>
      </c>
      <c r="L289" s="25">
        <f t="shared" si="69"/>
        <v>2.0673340100000003E-2</v>
      </c>
      <c r="M289" s="25">
        <v>2.0799999999999998E-3</v>
      </c>
      <c r="N289" s="25">
        <f t="shared" si="70"/>
        <v>2.4299999999999999E-3</v>
      </c>
      <c r="O289" s="25"/>
      <c r="P289" s="25">
        <f t="shared" si="71"/>
        <v>6.3727999999999983E-4</v>
      </c>
      <c r="Q289" s="25">
        <f t="shared" si="72"/>
        <v>1.4676558399999998E-2</v>
      </c>
      <c r="R289" s="25">
        <v>2.2300000000000002E-3</v>
      </c>
      <c r="S289" s="25">
        <f t="shared" si="73"/>
        <v>2.5800000000000003E-3</v>
      </c>
      <c r="T289" s="25"/>
      <c r="U289" s="25">
        <f t="shared" si="74"/>
        <v>6.7187000000000019E-4</v>
      </c>
      <c r="V289" s="25">
        <f t="shared" si="75"/>
        <v>1.5473166100000005E-2</v>
      </c>
      <c r="W289" s="25">
        <v>5.2100000000000002E-3</v>
      </c>
      <c r="X289" s="25">
        <f t="shared" si="76"/>
        <v>5.5599999999999998E-3</v>
      </c>
      <c r="Y289" s="25"/>
      <c r="Z289" s="25">
        <f t="shared" si="77"/>
        <v>1.0624700000000003E-3</v>
      </c>
      <c r="AA289" s="25">
        <f t="shared" si="78"/>
        <v>2.4468684100000006E-2</v>
      </c>
      <c r="AB289" s="25">
        <v>-7.3999999999999999E-4</v>
      </c>
      <c r="AC289" s="25">
        <f t="shared" si="79"/>
        <v>-3.5E-4</v>
      </c>
    </row>
    <row r="290" spans="1:29" s="15" customFormat="1">
      <c r="A290" s="18">
        <v>538</v>
      </c>
      <c r="B290" s="25">
        <v>4.0000000000000003E-5</v>
      </c>
      <c r="C290" s="25">
        <v>1.17E-3</v>
      </c>
      <c r="D290" s="25">
        <f t="shared" si="64"/>
        <v>1.4400000000000001E-3</v>
      </c>
      <c r="E290" s="25"/>
      <c r="F290" s="25">
        <f t="shared" si="65"/>
        <v>5.5000000000000014E-4</v>
      </c>
      <c r="G290" s="25">
        <f t="shared" si="66"/>
        <v>1.2666500000000004E-2</v>
      </c>
      <c r="H290" s="25">
        <v>3.14E-3</v>
      </c>
      <c r="I290" s="25">
        <f t="shared" si="67"/>
        <v>3.4099999999999998E-3</v>
      </c>
      <c r="J290" s="25"/>
      <c r="K290" s="25">
        <f t="shared" si="68"/>
        <v>7.6766999999999981E-4</v>
      </c>
      <c r="L290" s="25">
        <f t="shared" si="69"/>
        <v>1.7679440099999996E-2</v>
      </c>
      <c r="M290" s="25">
        <v>2.0699999999999998E-3</v>
      </c>
      <c r="N290" s="25">
        <f t="shared" si="70"/>
        <v>2.3399999999999996E-3</v>
      </c>
      <c r="O290" s="25"/>
      <c r="P290" s="25">
        <f t="shared" si="71"/>
        <v>5.472799999999996E-4</v>
      </c>
      <c r="Q290" s="25">
        <f t="shared" si="72"/>
        <v>1.2603858399999992E-2</v>
      </c>
      <c r="R290" s="25">
        <v>1.9400000000000001E-3</v>
      </c>
      <c r="S290" s="25">
        <f t="shared" si="73"/>
        <v>2.2100000000000002E-3</v>
      </c>
      <c r="T290" s="25"/>
      <c r="U290" s="25">
        <f t="shared" si="74"/>
        <v>3.0187000000000009E-4</v>
      </c>
      <c r="V290" s="25">
        <f t="shared" si="75"/>
        <v>6.952066100000002E-3</v>
      </c>
      <c r="W290" s="25">
        <v>5.13E-3</v>
      </c>
      <c r="X290" s="25">
        <f t="shared" si="76"/>
        <v>5.4000000000000003E-3</v>
      </c>
      <c r="Y290" s="25"/>
      <c r="Z290" s="25">
        <f t="shared" si="77"/>
        <v>9.024700000000007E-4</v>
      </c>
      <c r="AA290" s="25">
        <f t="shared" si="78"/>
        <v>2.0783884100000018E-2</v>
      </c>
      <c r="AB290" s="25">
        <v>-5.8E-4</v>
      </c>
      <c r="AC290" s="25">
        <f t="shared" si="79"/>
        <v>-2.7E-4</v>
      </c>
    </row>
    <row r="291" spans="1:29" s="15" customFormat="1">
      <c r="A291" s="18">
        <v>539</v>
      </c>
      <c r="B291" s="25">
        <v>0</v>
      </c>
      <c r="C291" s="25">
        <v>1.2600000000000001E-3</v>
      </c>
      <c r="D291" s="25">
        <f t="shared" si="64"/>
        <v>1.6200000000000001E-3</v>
      </c>
      <c r="E291" s="25"/>
      <c r="F291" s="25">
        <f t="shared" si="65"/>
        <v>7.3000000000000018E-4</v>
      </c>
      <c r="G291" s="25">
        <f t="shared" si="66"/>
        <v>1.6811900000000005E-2</v>
      </c>
      <c r="H291" s="25">
        <v>3.1099999999999999E-3</v>
      </c>
      <c r="I291" s="25">
        <f t="shared" si="67"/>
        <v>3.47E-3</v>
      </c>
      <c r="J291" s="25"/>
      <c r="K291" s="25">
        <f t="shared" si="68"/>
        <v>8.2766999999999997E-4</v>
      </c>
      <c r="L291" s="25">
        <f t="shared" si="69"/>
        <v>1.9061240100000001E-2</v>
      </c>
      <c r="M291" s="25">
        <v>2.0400000000000001E-3</v>
      </c>
      <c r="N291" s="25">
        <f t="shared" si="70"/>
        <v>2.4000000000000002E-3</v>
      </c>
      <c r="O291" s="25"/>
      <c r="P291" s="25">
        <f t="shared" si="71"/>
        <v>6.0728000000000019E-4</v>
      </c>
      <c r="Q291" s="25">
        <f t="shared" si="72"/>
        <v>1.3985658400000005E-2</v>
      </c>
      <c r="R291" s="25">
        <v>2.0899999999999998E-3</v>
      </c>
      <c r="S291" s="25">
        <f t="shared" si="73"/>
        <v>2.4499999999999999E-3</v>
      </c>
      <c r="T291" s="25"/>
      <c r="U291" s="25">
        <f t="shared" si="74"/>
        <v>5.4186999999999985E-4</v>
      </c>
      <c r="V291" s="25">
        <f t="shared" si="75"/>
        <v>1.2479266099999997E-2</v>
      </c>
      <c r="W291" s="25">
        <v>5.1799999999999997E-3</v>
      </c>
      <c r="X291" s="25">
        <f t="shared" si="76"/>
        <v>5.5399999999999998E-3</v>
      </c>
      <c r="Y291" s="25"/>
      <c r="Z291" s="25">
        <f t="shared" si="77"/>
        <v>1.0424700000000002E-3</v>
      </c>
      <c r="AA291" s="25">
        <f t="shared" si="78"/>
        <v>2.4008084100000007E-2</v>
      </c>
      <c r="AB291" s="25">
        <v>-7.2000000000000005E-4</v>
      </c>
      <c r="AC291" s="25">
        <f t="shared" si="79"/>
        <v>-3.6000000000000002E-4</v>
      </c>
    </row>
    <row r="292" spans="1:29" s="15" customFormat="1">
      <c r="A292" s="18">
        <v>540</v>
      </c>
      <c r="B292" s="25">
        <v>3.0000000000000001E-5</v>
      </c>
      <c r="C292" s="25">
        <v>1.3699999999999999E-3</v>
      </c>
      <c r="D292" s="25">
        <f t="shared" si="64"/>
        <v>1.66E-3</v>
      </c>
      <c r="E292" s="25"/>
      <c r="F292" s="25">
        <f t="shared" si="65"/>
        <v>7.7000000000000007E-4</v>
      </c>
      <c r="G292" s="25">
        <f t="shared" si="66"/>
        <v>1.7733100000000002E-2</v>
      </c>
      <c r="H292" s="25">
        <v>3.2100000000000002E-3</v>
      </c>
      <c r="I292" s="25">
        <f t="shared" si="67"/>
        <v>3.5000000000000001E-3</v>
      </c>
      <c r="J292" s="25"/>
      <c r="K292" s="25">
        <f t="shared" si="68"/>
        <v>8.5767000000000005E-4</v>
      </c>
      <c r="L292" s="25">
        <f t="shared" si="69"/>
        <v>1.9752140100000003E-2</v>
      </c>
      <c r="M292" s="25">
        <v>2.1099999999999999E-3</v>
      </c>
      <c r="N292" s="25">
        <f t="shared" si="70"/>
        <v>2.3999999999999998E-3</v>
      </c>
      <c r="O292" s="25"/>
      <c r="P292" s="25">
        <f t="shared" si="71"/>
        <v>6.0727999999999976E-4</v>
      </c>
      <c r="Q292" s="25">
        <f t="shared" si="72"/>
        <v>1.3985658399999995E-2</v>
      </c>
      <c r="R292" s="25">
        <v>2.14E-3</v>
      </c>
      <c r="S292" s="25">
        <f t="shared" si="73"/>
        <v>2.4299999999999999E-3</v>
      </c>
      <c r="T292" s="25"/>
      <c r="U292" s="25">
        <f t="shared" si="74"/>
        <v>5.218699999999998E-4</v>
      </c>
      <c r="V292" s="25">
        <f t="shared" si="75"/>
        <v>1.2018666099999995E-2</v>
      </c>
      <c r="W292" s="25">
        <v>5.2300000000000003E-3</v>
      </c>
      <c r="X292" s="25">
        <f t="shared" si="76"/>
        <v>5.5200000000000006E-3</v>
      </c>
      <c r="Y292" s="25"/>
      <c r="Z292" s="25">
        <f t="shared" si="77"/>
        <v>1.022470000000001E-3</v>
      </c>
      <c r="AA292" s="25">
        <f t="shared" si="78"/>
        <v>2.3547484100000026E-2</v>
      </c>
      <c r="AB292" s="25">
        <v>-6.0999999999999997E-4</v>
      </c>
      <c r="AC292" s="25">
        <f t="shared" si="79"/>
        <v>-2.9E-4</v>
      </c>
    </row>
    <row r="293" spans="1:29" s="15" customFormat="1">
      <c r="A293" s="18">
        <v>541</v>
      </c>
      <c r="B293" s="25">
        <v>2.0000000000000002E-5</v>
      </c>
      <c r="C293" s="25">
        <v>1.23E-3</v>
      </c>
      <c r="D293" s="25">
        <f t="shared" si="64"/>
        <v>1.5299999999999999E-3</v>
      </c>
      <c r="E293" s="25"/>
      <c r="F293" s="25">
        <f t="shared" si="65"/>
        <v>6.3999999999999994E-4</v>
      </c>
      <c r="G293" s="25">
        <f t="shared" si="66"/>
        <v>1.4739199999999999E-2</v>
      </c>
      <c r="H293" s="25">
        <v>3.15E-3</v>
      </c>
      <c r="I293" s="25">
        <f t="shared" si="67"/>
        <v>3.4499999999999999E-3</v>
      </c>
      <c r="J293" s="25"/>
      <c r="K293" s="25">
        <f t="shared" si="68"/>
        <v>8.0766999999999992E-4</v>
      </c>
      <c r="L293" s="25">
        <f t="shared" si="69"/>
        <v>1.8600640099999999E-2</v>
      </c>
      <c r="M293" s="25">
        <v>2.0699999999999998E-3</v>
      </c>
      <c r="N293" s="25">
        <f t="shared" si="70"/>
        <v>2.3699999999999997E-3</v>
      </c>
      <c r="O293" s="25"/>
      <c r="P293" s="25">
        <f t="shared" si="71"/>
        <v>5.7727999999999968E-4</v>
      </c>
      <c r="Q293" s="25">
        <f t="shared" si="72"/>
        <v>1.3294758399999993E-2</v>
      </c>
      <c r="R293" s="25">
        <v>2.1299999999999999E-3</v>
      </c>
      <c r="S293" s="25">
        <f t="shared" si="73"/>
        <v>2.4299999999999999E-3</v>
      </c>
      <c r="T293" s="25"/>
      <c r="U293" s="25">
        <f t="shared" si="74"/>
        <v>5.218699999999998E-4</v>
      </c>
      <c r="V293" s="25">
        <f t="shared" si="75"/>
        <v>1.2018666099999995E-2</v>
      </c>
      <c r="W293" s="25">
        <v>5.13E-3</v>
      </c>
      <c r="X293" s="25">
        <f t="shared" si="76"/>
        <v>5.4299999999999999E-3</v>
      </c>
      <c r="Y293" s="25"/>
      <c r="Z293" s="25">
        <f t="shared" si="77"/>
        <v>9.3247000000000035E-4</v>
      </c>
      <c r="AA293" s="25">
        <f t="shared" si="78"/>
        <v>2.1474784100000009E-2</v>
      </c>
      <c r="AB293" s="25">
        <v>-6.2E-4</v>
      </c>
      <c r="AC293" s="25">
        <f t="shared" si="79"/>
        <v>-2.9999999999999997E-4</v>
      </c>
    </row>
    <row r="294" spans="1:29" s="15" customFormat="1">
      <c r="A294" s="18">
        <v>542</v>
      </c>
      <c r="B294" s="25">
        <v>5.0000000000000002E-5</v>
      </c>
      <c r="C294" s="25">
        <v>1.34E-3</v>
      </c>
      <c r="D294" s="25">
        <f t="shared" si="64"/>
        <v>1.585E-3</v>
      </c>
      <c r="E294" s="25"/>
      <c r="F294" s="25">
        <f t="shared" si="65"/>
        <v>6.9500000000000009E-4</v>
      </c>
      <c r="G294" s="25">
        <f t="shared" si="66"/>
        <v>1.6005850000000002E-2</v>
      </c>
      <c r="H294" s="25">
        <v>3.2000000000000002E-3</v>
      </c>
      <c r="I294" s="25">
        <f t="shared" si="67"/>
        <v>3.4450000000000001E-3</v>
      </c>
      <c r="J294" s="25"/>
      <c r="K294" s="25">
        <f t="shared" si="68"/>
        <v>8.0267000000000012E-4</v>
      </c>
      <c r="L294" s="25">
        <f t="shared" si="69"/>
        <v>1.8485490100000005E-2</v>
      </c>
      <c r="M294" s="25">
        <v>2.0500000000000002E-3</v>
      </c>
      <c r="N294" s="25">
        <f t="shared" si="70"/>
        <v>2.2950000000000002E-3</v>
      </c>
      <c r="O294" s="25"/>
      <c r="P294" s="25">
        <f t="shared" si="71"/>
        <v>5.0228000000000013E-4</v>
      </c>
      <c r="Q294" s="25">
        <f t="shared" si="72"/>
        <v>1.1567508400000004E-2</v>
      </c>
      <c r="R294" s="25">
        <v>2.16E-3</v>
      </c>
      <c r="S294" s="25">
        <f t="shared" si="73"/>
        <v>2.405E-3</v>
      </c>
      <c r="T294" s="25"/>
      <c r="U294" s="25">
        <f t="shared" si="74"/>
        <v>4.9686999999999995E-4</v>
      </c>
      <c r="V294" s="25">
        <f t="shared" si="75"/>
        <v>1.1442916099999999E-2</v>
      </c>
      <c r="W294" s="25">
        <v>5.0899999999999999E-3</v>
      </c>
      <c r="X294" s="25">
        <f t="shared" si="76"/>
        <v>5.3349999999999995E-3</v>
      </c>
      <c r="Y294" s="25"/>
      <c r="Z294" s="25">
        <f t="shared" si="77"/>
        <v>8.3746999999999988E-4</v>
      </c>
      <c r="AA294" s="25">
        <f t="shared" si="78"/>
        <v>1.9286934099999997E-2</v>
      </c>
      <c r="AB294" s="25">
        <v>-5.4000000000000001E-4</v>
      </c>
      <c r="AC294" s="25">
        <f t="shared" si="79"/>
        <v>-2.4499999999999999E-4</v>
      </c>
    </row>
    <row r="295" spans="1:29" s="15" customFormat="1">
      <c r="A295" s="18">
        <v>543</v>
      </c>
      <c r="B295" s="25">
        <v>1.0000000000000001E-5</v>
      </c>
      <c r="C295" s="25">
        <v>1.23E-3</v>
      </c>
      <c r="D295" s="25">
        <f t="shared" si="64"/>
        <v>1.555E-3</v>
      </c>
      <c r="E295" s="25"/>
      <c r="F295" s="25">
        <f t="shared" si="65"/>
        <v>6.6500000000000001E-4</v>
      </c>
      <c r="G295" s="25">
        <f t="shared" si="66"/>
        <v>1.5314950000000001E-2</v>
      </c>
      <c r="H295" s="25">
        <v>3.16E-3</v>
      </c>
      <c r="I295" s="25">
        <f t="shared" si="67"/>
        <v>3.4850000000000003E-3</v>
      </c>
      <c r="J295" s="25"/>
      <c r="K295" s="25">
        <f t="shared" si="68"/>
        <v>8.4267000000000022E-4</v>
      </c>
      <c r="L295" s="25">
        <f t="shared" si="69"/>
        <v>1.9406690100000006E-2</v>
      </c>
      <c r="M295" s="25">
        <v>1.98E-3</v>
      </c>
      <c r="N295" s="25">
        <f t="shared" si="70"/>
        <v>2.3049999999999998E-3</v>
      </c>
      <c r="O295" s="25"/>
      <c r="P295" s="25">
        <f t="shared" si="71"/>
        <v>5.1227999999999972E-4</v>
      </c>
      <c r="Q295" s="25">
        <f t="shared" si="72"/>
        <v>1.1797808399999995E-2</v>
      </c>
      <c r="R295" s="25">
        <v>2.15E-3</v>
      </c>
      <c r="S295" s="25">
        <f t="shared" si="73"/>
        <v>2.4749999999999998E-3</v>
      </c>
      <c r="T295" s="25"/>
      <c r="U295" s="25">
        <f t="shared" si="74"/>
        <v>5.668699999999997E-4</v>
      </c>
      <c r="V295" s="25">
        <f t="shared" si="75"/>
        <v>1.3055016099999994E-2</v>
      </c>
      <c r="W295" s="25">
        <v>5.1399999999999996E-3</v>
      </c>
      <c r="X295" s="25">
        <f t="shared" si="76"/>
        <v>5.4649999999999994E-3</v>
      </c>
      <c r="Y295" s="25"/>
      <c r="Z295" s="25">
        <f t="shared" si="77"/>
        <v>9.6746999999999979E-4</v>
      </c>
      <c r="AA295" s="25">
        <f t="shared" si="78"/>
        <v>2.2280834099999997E-2</v>
      </c>
      <c r="AB295" s="25">
        <v>-6.6E-4</v>
      </c>
      <c r="AC295" s="25">
        <f t="shared" si="79"/>
        <v>-3.2499999999999999E-4</v>
      </c>
    </row>
    <row r="296" spans="1:29" s="15" customFormat="1">
      <c r="A296" s="18">
        <v>544</v>
      </c>
      <c r="B296" s="25">
        <v>-1.4999999999999999E-4</v>
      </c>
      <c r="C296" s="25">
        <v>1.2199999999999999E-3</v>
      </c>
      <c r="D296" s="25">
        <f t="shared" si="64"/>
        <v>1.635E-3</v>
      </c>
      <c r="E296" s="25"/>
      <c r="F296" s="25">
        <f t="shared" si="65"/>
        <v>7.45E-4</v>
      </c>
      <c r="G296" s="25">
        <f t="shared" si="66"/>
        <v>1.7157350000000002E-2</v>
      </c>
      <c r="H296" s="25">
        <v>3.1099999999999999E-3</v>
      </c>
      <c r="I296" s="25">
        <f t="shared" si="67"/>
        <v>3.5249999999999999E-3</v>
      </c>
      <c r="J296" s="25"/>
      <c r="K296" s="25">
        <f t="shared" si="68"/>
        <v>8.826699999999999E-4</v>
      </c>
      <c r="L296" s="25">
        <f t="shared" si="69"/>
        <v>2.0327890099999999E-2</v>
      </c>
      <c r="M296" s="25">
        <v>2.0500000000000002E-3</v>
      </c>
      <c r="N296" s="25">
        <f t="shared" si="70"/>
        <v>2.4650000000000002E-3</v>
      </c>
      <c r="O296" s="25"/>
      <c r="P296" s="25">
        <f t="shared" si="71"/>
        <v>6.7228000000000014E-4</v>
      </c>
      <c r="Q296" s="25">
        <f t="shared" si="72"/>
        <v>1.5482608400000004E-2</v>
      </c>
      <c r="R296" s="25">
        <v>2.0899999999999998E-3</v>
      </c>
      <c r="S296" s="25">
        <f t="shared" si="73"/>
        <v>2.5049999999999998E-3</v>
      </c>
      <c r="T296" s="25"/>
      <c r="U296" s="25">
        <f t="shared" si="74"/>
        <v>5.9686999999999978E-4</v>
      </c>
      <c r="V296" s="25">
        <f t="shared" si="75"/>
        <v>1.3745916099999995E-2</v>
      </c>
      <c r="W296" s="25">
        <v>5.1500000000000001E-3</v>
      </c>
      <c r="X296" s="25">
        <f t="shared" si="76"/>
        <v>5.5650000000000005E-3</v>
      </c>
      <c r="Y296" s="25"/>
      <c r="Z296" s="25">
        <f t="shared" si="77"/>
        <v>1.0674700000000009E-3</v>
      </c>
      <c r="AA296" s="25">
        <f t="shared" si="78"/>
        <v>2.4583834100000021E-2</v>
      </c>
      <c r="AB296" s="25">
        <v>-6.8000000000000005E-4</v>
      </c>
      <c r="AC296" s="25">
        <f t="shared" si="79"/>
        <v>-4.15E-4</v>
      </c>
    </row>
    <row r="297" spans="1:29" s="15" customFormat="1">
      <c r="A297" s="18">
        <v>545</v>
      </c>
      <c r="B297" s="25">
        <v>6.8999999999999997E-5</v>
      </c>
      <c r="C297" s="25">
        <v>1.2199999999999999E-3</v>
      </c>
      <c r="D297" s="25">
        <f t="shared" si="64"/>
        <v>1.5104999999999999E-3</v>
      </c>
      <c r="E297" s="25"/>
      <c r="F297" s="25">
        <f t="shared" si="65"/>
        <v>6.2049999999999996E-4</v>
      </c>
      <c r="G297" s="25">
        <f t="shared" si="66"/>
        <v>1.4290114999999999E-2</v>
      </c>
      <c r="H297" s="25">
        <v>3.14E-3</v>
      </c>
      <c r="I297" s="25">
        <f t="shared" si="67"/>
        <v>3.4305E-3</v>
      </c>
      <c r="J297" s="25"/>
      <c r="K297" s="25">
        <f t="shared" si="68"/>
        <v>7.8816999999999993E-4</v>
      </c>
      <c r="L297" s="25">
        <f t="shared" si="69"/>
        <v>1.8151555099999998E-2</v>
      </c>
      <c r="M297" s="25">
        <v>2.0400000000000001E-3</v>
      </c>
      <c r="N297" s="25">
        <f t="shared" si="70"/>
        <v>2.3305000000000001E-3</v>
      </c>
      <c r="O297" s="25"/>
      <c r="P297" s="25">
        <f t="shared" si="71"/>
        <v>5.3778000000000007E-4</v>
      </c>
      <c r="Q297" s="25">
        <f t="shared" si="72"/>
        <v>1.2385073400000002E-2</v>
      </c>
      <c r="R297" s="25">
        <v>2.0400000000000001E-3</v>
      </c>
      <c r="S297" s="25">
        <f t="shared" si="73"/>
        <v>2.3305000000000001E-3</v>
      </c>
      <c r="T297" s="25"/>
      <c r="U297" s="25">
        <f t="shared" si="74"/>
        <v>4.2237000000000004E-4</v>
      </c>
      <c r="V297" s="25">
        <f t="shared" si="75"/>
        <v>9.727181100000001E-3</v>
      </c>
      <c r="W297" s="25">
        <v>5.11E-3</v>
      </c>
      <c r="X297" s="25">
        <f t="shared" si="76"/>
        <v>5.4004999999999999E-3</v>
      </c>
      <c r="Y297" s="25"/>
      <c r="Z297" s="25">
        <f t="shared" si="77"/>
        <v>9.0297000000000033E-4</v>
      </c>
      <c r="AA297" s="25">
        <f t="shared" si="78"/>
        <v>2.0795399100000007E-2</v>
      </c>
      <c r="AB297" s="25">
        <v>-6.4999999999999997E-4</v>
      </c>
      <c r="AC297" s="25">
        <f t="shared" si="79"/>
        <v>-2.9049999999999996E-4</v>
      </c>
    </row>
    <row r="298" spans="1:29" s="15" customFormat="1">
      <c r="A298" s="18">
        <v>546</v>
      </c>
      <c r="B298" s="25">
        <v>-5.0000000000000002E-5</v>
      </c>
      <c r="C298" s="25">
        <v>1.1900000000000001E-3</v>
      </c>
      <c r="D298" s="25">
        <f t="shared" si="64"/>
        <v>1.49E-3</v>
      </c>
      <c r="E298" s="25"/>
      <c r="F298" s="25">
        <f t="shared" si="65"/>
        <v>6.0000000000000006E-4</v>
      </c>
      <c r="G298" s="25">
        <f t="shared" si="66"/>
        <v>1.3818000000000002E-2</v>
      </c>
      <c r="H298" s="25">
        <v>2.99E-3</v>
      </c>
      <c r="I298" s="25">
        <f t="shared" si="67"/>
        <v>3.29E-3</v>
      </c>
      <c r="J298" s="25"/>
      <c r="K298" s="25">
        <f t="shared" si="68"/>
        <v>6.4766999999999993E-4</v>
      </c>
      <c r="L298" s="25">
        <f t="shared" si="69"/>
        <v>1.4915840099999999E-2</v>
      </c>
      <c r="M298" s="25">
        <v>1.89E-3</v>
      </c>
      <c r="N298" s="25">
        <f t="shared" si="70"/>
        <v>2.1900000000000001E-3</v>
      </c>
      <c r="O298" s="25"/>
      <c r="P298" s="25">
        <f t="shared" si="71"/>
        <v>3.9728000000000007E-4</v>
      </c>
      <c r="Q298" s="25">
        <f t="shared" si="72"/>
        <v>9.1493584000000017E-3</v>
      </c>
      <c r="R298" s="25">
        <v>2.0100000000000001E-3</v>
      </c>
      <c r="S298" s="25">
        <f t="shared" si="73"/>
        <v>2.31E-3</v>
      </c>
      <c r="T298" s="25"/>
      <c r="U298" s="25">
        <f t="shared" si="74"/>
        <v>4.0186999999999992E-4</v>
      </c>
      <c r="V298" s="25">
        <f t="shared" si="75"/>
        <v>9.2550660999999989E-3</v>
      </c>
      <c r="W298" s="25">
        <v>5.0000000000000001E-3</v>
      </c>
      <c r="X298" s="25">
        <f t="shared" si="76"/>
        <v>5.3E-3</v>
      </c>
      <c r="Y298" s="25"/>
      <c r="Z298" s="25">
        <f t="shared" si="77"/>
        <v>8.0247000000000044E-4</v>
      </c>
      <c r="AA298" s="25">
        <f t="shared" si="78"/>
        <v>1.8480884100000011E-2</v>
      </c>
      <c r="AB298" s="25">
        <v>-5.5000000000000003E-4</v>
      </c>
      <c r="AC298" s="25">
        <f t="shared" si="79"/>
        <v>-3.0000000000000003E-4</v>
      </c>
    </row>
    <row r="299" spans="1:29" s="15" customFormat="1">
      <c r="A299" s="18">
        <v>547</v>
      </c>
      <c r="B299" s="25">
        <v>3.0000000000000001E-5</v>
      </c>
      <c r="C299" s="25">
        <v>1.1299999999999999E-3</v>
      </c>
      <c r="D299" s="25">
        <f t="shared" si="64"/>
        <v>1.4350000000000001E-3</v>
      </c>
      <c r="E299" s="25"/>
      <c r="F299" s="25">
        <f t="shared" si="65"/>
        <v>5.4500000000000013E-4</v>
      </c>
      <c r="G299" s="25">
        <f t="shared" si="66"/>
        <v>1.2551350000000003E-2</v>
      </c>
      <c r="H299" s="25">
        <v>3.0000000000000001E-3</v>
      </c>
      <c r="I299" s="25">
        <f t="shared" si="67"/>
        <v>3.3050000000000002E-3</v>
      </c>
      <c r="J299" s="25"/>
      <c r="K299" s="25">
        <f t="shared" si="68"/>
        <v>6.6267000000000019E-4</v>
      </c>
      <c r="L299" s="25">
        <f t="shared" si="69"/>
        <v>1.5261290100000005E-2</v>
      </c>
      <c r="M299" s="25">
        <v>1.97E-3</v>
      </c>
      <c r="N299" s="25">
        <f t="shared" si="70"/>
        <v>2.2750000000000001E-3</v>
      </c>
      <c r="O299" s="25"/>
      <c r="P299" s="25">
        <f t="shared" si="71"/>
        <v>4.8228000000000008E-4</v>
      </c>
      <c r="Q299" s="25">
        <f t="shared" si="72"/>
        <v>1.1106908400000002E-2</v>
      </c>
      <c r="R299" s="25">
        <v>1.98E-3</v>
      </c>
      <c r="S299" s="25">
        <f t="shared" si="73"/>
        <v>2.2850000000000001E-3</v>
      </c>
      <c r="T299" s="25"/>
      <c r="U299" s="25">
        <f t="shared" si="74"/>
        <v>3.7687000000000007E-4</v>
      </c>
      <c r="V299" s="25">
        <f t="shared" si="75"/>
        <v>8.6793161000000025E-3</v>
      </c>
      <c r="W299" s="25">
        <v>4.96E-3</v>
      </c>
      <c r="X299" s="25">
        <f t="shared" si="76"/>
        <v>5.2649999999999997E-3</v>
      </c>
      <c r="Y299" s="25"/>
      <c r="Z299" s="25">
        <f t="shared" si="77"/>
        <v>7.6747000000000013E-4</v>
      </c>
      <c r="AA299" s="25">
        <f t="shared" si="78"/>
        <v>1.7674834100000005E-2</v>
      </c>
      <c r="AB299" s="25">
        <v>-6.4000000000000005E-4</v>
      </c>
      <c r="AC299" s="25">
        <f t="shared" si="79"/>
        <v>-3.0500000000000004E-4</v>
      </c>
    </row>
    <row r="300" spans="1:29" s="15" customFormat="1">
      <c r="A300" s="18">
        <v>548</v>
      </c>
      <c r="B300" s="25">
        <v>0</v>
      </c>
      <c r="C300" s="25">
        <v>1.15E-3</v>
      </c>
      <c r="D300" s="25">
        <f t="shared" si="64"/>
        <v>1.5100000000000001E-3</v>
      </c>
      <c r="E300" s="25"/>
      <c r="F300" s="25">
        <f t="shared" si="65"/>
        <v>6.2000000000000011E-4</v>
      </c>
      <c r="G300" s="25">
        <f t="shared" si="66"/>
        <v>1.4278600000000002E-2</v>
      </c>
      <c r="H300" s="25">
        <v>2.9499999999999999E-3</v>
      </c>
      <c r="I300" s="25">
        <f t="shared" si="67"/>
        <v>3.31E-3</v>
      </c>
      <c r="J300" s="25"/>
      <c r="K300" s="25">
        <f t="shared" si="68"/>
        <v>6.6766999999999998E-4</v>
      </c>
      <c r="L300" s="25">
        <f t="shared" si="69"/>
        <v>1.53764401E-2</v>
      </c>
      <c r="M300" s="25">
        <v>1.97E-3</v>
      </c>
      <c r="N300" s="25">
        <f t="shared" si="70"/>
        <v>2.33E-3</v>
      </c>
      <c r="O300" s="25"/>
      <c r="P300" s="25">
        <f t="shared" si="71"/>
        <v>5.3728000000000001E-4</v>
      </c>
      <c r="Q300" s="25">
        <f t="shared" si="72"/>
        <v>1.23735584E-2</v>
      </c>
      <c r="R300" s="25">
        <v>2.0699999999999998E-3</v>
      </c>
      <c r="S300" s="25">
        <f t="shared" si="73"/>
        <v>2.4299999999999999E-3</v>
      </c>
      <c r="T300" s="25"/>
      <c r="U300" s="25">
        <f t="shared" si="74"/>
        <v>5.218699999999998E-4</v>
      </c>
      <c r="V300" s="25">
        <f t="shared" si="75"/>
        <v>1.2018666099999995E-2</v>
      </c>
      <c r="W300" s="25">
        <v>5.11E-3</v>
      </c>
      <c r="X300" s="25">
        <f t="shared" si="76"/>
        <v>5.47E-3</v>
      </c>
      <c r="Y300" s="25"/>
      <c r="Z300" s="25">
        <f t="shared" si="77"/>
        <v>9.7247000000000045E-4</v>
      </c>
      <c r="AA300" s="25">
        <f t="shared" si="78"/>
        <v>2.2395984100000012E-2</v>
      </c>
      <c r="AB300" s="25">
        <v>-7.2000000000000005E-4</v>
      </c>
      <c r="AC300" s="25">
        <f t="shared" si="79"/>
        <v>-3.6000000000000002E-4</v>
      </c>
    </row>
    <row r="301" spans="1:29" s="15" customFormat="1">
      <c r="A301" s="18">
        <v>549</v>
      </c>
      <c r="B301" s="25">
        <v>1.3999999999999999E-4</v>
      </c>
      <c r="C301" s="25">
        <v>1.14E-3</v>
      </c>
      <c r="D301" s="25">
        <f t="shared" si="64"/>
        <v>1.4199999999999998E-3</v>
      </c>
      <c r="E301" s="25"/>
      <c r="F301" s="25">
        <f t="shared" si="65"/>
        <v>5.2999999999999987E-4</v>
      </c>
      <c r="G301" s="25">
        <f t="shared" si="66"/>
        <v>1.2205899999999997E-2</v>
      </c>
      <c r="H301" s="25">
        <v>3.0400000000000002E-3</v>
      </c>
      <c r="I301" s="25">
        <f t="shared" si="67"/>
        <v>3.32E-3</v>
      </c>
      <c r="J301" s="25"/>
      <c r="K301" s="25">
        <f t="shared" si="68"/>
        <v>6.7767000000000001E-4</v>
      </c>
      <c r="L301" s="25">
        <f t="shared" si="69"/>
        <v>1.56067401E-2</v>
      </c>
      <c r="M301" s="25">
        <v>1.9300000000000001E-3</v>
      </c>
      <c r="N301" s="25">
        <f t="shared" si="70"/>
        <v>2.2100000000000002E-3</v>
      </c>
      <c r="O301" s="25"/>
      <c r="P301" s="25">
        <f t="shared" si="71"/>
        <v>4.1728000000000012E-4</v>
      </c>
      <c r="Q301" s="25">
        <f t="shared" si="72"/>
        <v>9.6099584000000036E-3</v>
      </c>
      <c r="R301" s="25">
        <v>2.0100000000000001E-3</v>
      </c>
      <c r="S301" s="25">
        <f t="shared" si="73"/>
        <v>2.2899999999999999E-3</v>
      </c>
      <c r="T301" s="25"/>
      <c r="U301" s="25">
        <f t="shared" si="74"/>
        <v>3.8186999999999987E-4</v>
      </c>
      <c r="V301" s="25">
        <f t="shared" si="75"/>
        <v>8.7944660999999969E-3</v>
      </c>
      <c r="W301" s="25">
        <v>5.0000000000000001E-3</v>
      </c>
      <c r="X301" s="25">
        <f t="shared" si="76"/>
        <v>5.28E-3</v>
      </c>
      <c r="Y301" s="25"/>
      <c r="Z301" s="25">
        <f t="shared" si="77"/>
        <v>7.8247000000000039E-4</v>
      </c>
      <c r="AA301" s="25">
        <f t="shared" si="78"/>
        <v>1.8020284100000009E-2</v>
      </c>
      <c r="AB301" s="25">
        <v>-6.9999999999999999E-4</v>
      </c>
      <c r="AC301" s="25">
        <f t="shared" si="79"/>
        <v>-2.7999999999999998E-4</v>
      </c>
    </row>
    <row r="302" spans="1:29" s="15" customFormat="1">
      <c r="A302" s="18">
        <v>550</v>
      </c>
      <c r="B302" s="25">
        <v>9.0000000000000006E-5</v>
      </c>
      <c r="C302" s="25">
        <v>1.06E-3</v>
      </c>
      <c r="D302" s="25">
        <f t="shared" si="64"/>
        <v>1.2749999999999999E-3</v>
      </c>
      <c r="E302" s="25"/>
      <c r="F302" s="25">
        <f t="shared" si="65"/>
        <v>3.8499999999999993E-4</v>
      </c>
      <c r="G302" s="25">
        <f t="shared" si="66"/>
        <v>8.8665499999999991E-3</v>
      </c>
      <c r="H302" s="25">
        <v>2.9499999999999999E-3</v>
      </c>
      <c r="I302" s="25">
        <f t="shared" si="67"/>
        <v>3.1649999999999998E-3</v>
      </c>
      <c r="J302" s="25"/>
      <c r="K302" s="25">
        <f t="shared" si="68"/>
        <v>5.2266999999999982E-4</v>
      </c>
      <c r="L302" s="25">
        <f t="shared" si="69"/>
        <v>1.2037090099999996E-2</v>
      </c>
      <c r="M302" s="25">
        <v>1.83E-3</v>
      </c>
      <c r="N302" s="25">
        <f t="shared" si="70"/>
        <v>2.0449999999999999E-3</v>
      </c>
      <c r="O302" s="25"/>
      <c r="P302" s="25">
        <f t="shared" si="71"/>
        <v>2.5227999999999991E-4</v>
      </c>
      <c r="Q302" s="25">
        <f t="shared" si="72"/>
        <v>5.8100083999999986E-3</v>
      </c>
      <c r="R302" s="25">
        <v>2.0699999999999998E-3</v>
      </c>
      <c r="S302" s="25">
        <f t="shared" si="73"/>
        <v>2.2849999999999997E-3</v>
      </c>
      <c r="T302" s="25"/>
      <c r="U302" s="25">
        <f t="shared" si="74"/>
        <v>3.7686999999999964E-4</v>
      </c>
      <c r="V302" s="25">
        <f t="shared" si="75"/>
        <v>8.6793160999999921E-3</v>
      </c>
      <c r="W302" s="25">
        <v>5.0499999999999998E-3</v>
      </c>
      <c r="X302" s="25">
        <f t="shared" si="76"/>
        <v>5.2649999999999997E-3</v>
      </c>
      <c r="Y302" s="25"/>
      <c r="Z302" s="25">
        <f t="shared" si="77"/>
        <v>7.6747000000000013E-4</v>
      </c>
      <c r="AA302" s="25">
        <f t="shared" si="78"/>
        <v>1.7674834100000005E-2</v>
      </c>
      <c r="AB302" s="25">
        <v>-5.1999999999999995E-4</v>
      </c>
      <c r="AC302" s="25">
        <f t="shared" si="79"/>
        <v>-2.1499999999999997E-4</v>
      </c>
    </row>
    <row r="303" spans="1:29" s="15" customFormat="1">
      <c r="A303" s="18">
        <v>551</v>
      </c>
      <c r="B303" s="25">
        <v>-2.0000000000000002E-5</v>
      </c>
      <c r="C303" s="25">
        <v>1.1800000000000001E-3</v>
      </c>
      <c r="D303" s="25">
        <f t="shared" si="64"/>
        <v>1.5E-3</v>
      </c>
      <c r="E303" s="25"/>
      <c r="F303" s="25">
        <f t="shared" si="65"/>
        <v>6.1000000000000008E-4</v>
      </c>
      <c r="G303" s="25">
        <f t="shared" si="66"/>
        <v>1.4048300000000003E-2</v>
      </c>
      <c r="H303" s="25">
        <v>3.0999999999999999E-3</v>
      </c>
      <c r="I303" s="25">
        <f t="shared" si="67"/>
        <v>3.4199999999999999E-3</v>
      </c>
      <c r="J303" s="25"/>
      <c r="K303" s="25">
        <f t="shared" si="68"/>
        <v>7.7766999999999984E-4</v>
      </c>
      <c r="L303" s="25">
        <f t="shared" si="69"/>
        <v>1.7909740099999998E-2</v>
      </c>
      <c r="M303" s="25">
        <v>1.9499999999999999E-3</v>
      </c>
      <c r="N303" s="25">
        <f t="shared" si="70"/>
        <v>2.2699999999999999E-3</v>
      </c>
      <c r="O303" s="25"/>
      <c r="P303" s="25">
        <f t="shared" si="71"/>
        <v>4.7727999999999985E-4</v>
      </c>
      <c r="Q303" s="25">
        <f t="shared" si="72"/>
        <v>1.0991758399999997E-2</v>
      </c>
      <c r="R303" s="25">
        <v>2.0799999999999998E-3</v>
      </c>
      <c r="S303" s="25">
        <f t="shared" si="73"/>
        <v>2.3999999999999998E-3</v>
      </c>
      <c r="T303" s="25"/>
      <c r="U303" s="25">
        <f t="shared" si="74"/>
        <v>4.9186999999999972E-4</v>
      </c>
      <c r="V303" s="25">
        <f t="shared" si="75"/>
        <v>1.1327766099999994E-2</v>
      </c>
      <c r="W303" s="25">
        <v>4.9699999999999996E-3</v>
      </c>
      <c r="X303" s="25">
        <f t="shared" si="76"/>
        <v>5.2899999999999996E-3</v>
      </c>
      <c r="Y303" s="25"/>
      <c r="Z303" s="25">
        <f t="shared" si="77"/>
        <v>7.9246999999999998E-4</v>
      </c>
      <c r="AA303" s="25">
        <f t="shared" si="78"/>
        <v>1.8250584100000002E-2</v>
      </c>
      <c r="AB303" s="25">
        <v>-6.2E-4</v>
      </c>
      <c r="AC303" s="25">
        <f t="shared" si="79"/>
        <v>-3.2000000000000003E-4</v>
      </c>
    </row>
    <row r="304" spans="1:29" s="15" customFormat="1">
      <c r="A304" s="18">
        <v>552</v>
      </c>
      <c r="B304" s="25">
        <v>-3.0000000000000001E-5</v>
      </c>
      <c r="C304" s="25">
        <v>1.07E-3</v>
      </c>
      <c r="D304" s="25">
        <f t="shared" si="64"/>
        <v>1.3549999999999999E-3</v>
      </c>
      <c r="E304" s="25"/>
      <c r="F304" s="25">
        <f t="shared" si="65"/>
        <v>4.6499999999999992E-4</v>
      </c>
      <c r="G304" s="25">
        <f t="shared" si="66"/>
        <v>1.0708949999999998E-2</v>
      </c>
      <c r="H304" s="25">
        <v>3.0300000000000001E-3</v>
      </c>
      <c r="I304" s="25">
        <f t="shared" si="67"/>
        <v>3.3150000000000002E-3</v>
      </c>
      <c r="J304" s="25"/>
      <c r="K304" s="25">
        <f t="shared" si="68"/>
        <v>6.7267000000000021E-4</v>
      </c>
      <c r="L304" s="25">
        <f t="shared" si="69"/>
        <v>1.5491590100000006E-2</v>
      </c>
      <c r="M304" s="25">
        <v>1.81E-3</v>
      </c>
      <c r="N304" s="25">
        <f t="shared" si="70"/>
        <v>2.0950000000000001E-3</v>
      </c>
      <c r="O304" s="25"/>
      <c r="P304" s="25">
        <f t="shared" si="71"/>
        <v>3.0228000000000004E-4</v>
      </c>
      <c r="Q304" s="25">
        <f t="shared" si="72"/>
        <v>6.9615084000000009E-3</v>
      </c>
      <c r="R304" s="25">
        <v>2.0699999999999998E-3</v>
      </c>
      <c r="S304" s="25">
        <f t="shared" si="73"/>
        <v>2.3549999999999999E-3</v>
      </c>
      <c r="T304" s="25"/>
      <c r="U304" s="25">
        <f t="shared" si="74"/>
        <v>4.4686999999999982E-4</v>
      </c>
      <c r="V304" s="25">
        <f t="shared" si="75"/>
        <v>1.0291416099999996E-2</v>
      </c>
      <c r="W304" s="25">
        <v>5.0200000000000002E-3</v>
      </c>
      <c r="X304" s="25">
        <f t="shared" si="76"/>
        <v>5.3049999999999998E-3</v>
      </c>
      <c r="Y304" s="25"/>
      <c r="Z304" s="25">
        <f t="shared" si="77"/>
        <v>8.0747000000000024E-4</v>
      </c>
      <c r="AA304" s="25">
        <f t="shared" si="78"/>
        <v>1.8596034100000006E-2</v>
      </c>
      <c r="AB304" s="25">
        <v>-5.4000000000000001E-4</v>
      </c>
      <c r="AC304" s="25">
        <f t="shared" si="79"/>
        <v>-2.8499999999999999E-4</v>
      </c>
    </row>
    <row r="305" spans="1:29" s="15" customFormat="1">
      <c r="A305" s="18">
        <v>553</v>
      </c>
      <c r="B305" s="25">
        <v>1.0000000000000001E-5</v>
      </c>
      <c r="C305" s="25">
        <v>1.1999999999999999E-3</v>
      </c>
      <c r="D305" s="25">
        <f t="shared" si="64"/>
        <v>1.565E-3</v>
      </c>
      <c r="E305" s="25"/>
      <c r="F305" s="25">
        <f t="shared" si="65"/>
        <v>6.7500000000000004E-4</v>
      </c>
      <c r="G305" s="25">
        <f t="shared" si="66"/>
        <v>1.5545250000000002E-2</v>
      </c>
      <c r="H305" s="25">
        <v>3.0300000000000001E-3</v>
      </c>
      <c r="I305" s="25">
        <f t="shared" si="67"/>
        <v>3.395E-3</v>
      </c>
      <c r="J305" s="25"/>
      <c r="K305" s="25">
        <f t="shared" si="68"/>
        <v>7.5266999999999999E-4</v>
      </c>
      <c r="L305" s="25">
        <f t="shared" si="69"/>
        <v>1.7333990100000002E-2</v>
      </c>
      <c r="M305" s="25">
        <v>1.9400000000000001E-3</v>
      </c>
      <c r="N305" s="25">
        <f t="shared" si="70"/>
        <v>2.3050000000000002E-3</v>
      </c>
      <c r="O305" s="25"/>
      <c r="P305" s="25">
        <f t="shared" si="71"/>
        <v>5.1228000000000016E-4</v>
      </c>
      <c r="Q305" s="25">
        <f t="shared" si="72"/>
        <v>1.1797808400000004E-2</v>
      </c>
      <c r="R305" s="25">
        <v>1.91E-3</v>
      </c>
      <c r="S305" s="25">
        <f t="shared" si="73"/>
        <v>2.2750000000000001E-3</v>
      </c>
      <c r="T305" s="25"/>
      <c r="U305" s="25">
        <f t="shared" si="74"/>
        <v>3.6687000000000004E-4</v>
      </c>
      <c r="V305" s="25">
        <f t="shared" si="75"/>
        <v>8.4490161000000015E-3</v>
      </c>
      <c r="W305" s="25">
        <v>4.96E-3</v>
      </c>
      <c r="X305" s="25">
        <f t="shared" si="76"/>
        <v>5.3249999999999999E-3</v>
      </c>
      <c r="Y305" s="25"/>
      <c r="Z305" s="25">
        <f t="shared" si="77"/>
        <v>8.2747000000000029E-4</v>
      </c>
      <c r="AA305" s="25">
        <f t="shared" si="78"/>
        <v>1.9056634100000008E-2</v>
      </c>
      <c r="AB305" s="25">
        <v>-7.3999999999999999E-4</v>
      </c>
      <c r="AC305" s="25">
        <f t="shared" si="79"/>
        <v>-3.6499999999999998E-4</v>
      </c>
    </row>
    <row r="306" spans="1:29" s="15" customFormat="1">
      <c r="A306" s="18">
        <v>554</v>
      </c>
      <c r="B306" s="25">
        <v>-4.0000000000000003E-5</v>
      </c>
      <c r="C306" s="25">
        <v>1.0200000000000001E-3</v>
      </c>
      <c r="D306" s="25">
        <f t="shared" si="64"/>
        <v>1.3700000000000001E-3</v>
      </c>
      <c r="E306" s="25"/>
      <c r="F306" s="25">
        <f t="shared" si="65"/>
        <v>4.8000000000000017E-4</v>
      </c>
      <c r="G306" s="25">
        <f t="shared" si="66"/>
        <v>1.1054400000000004E-2</v>
      </c>
      <c r="H306" s="25">
        <v>3.0500000000000002E-3</v>
      </c>
      <c r="I306" s="25">
        <f t="shared" si="67"/>
        <v>3.4000000000000002E-3</v>
      </c>
      <c r="J306" s="25"/>
      <c r="K306" s="25">
        <f t="shared" si="68"/>
        <v>7.5767000000000022E-4</v>
      </c>
      <c r="L306" s="25">
        <f t="shared" si="69"/>
        <v>1.7449140100000007E-2</v>
      </c>
      <c r="M306" s="25">
        <v>1.8400000000000001E-3</v>
      </c>
      <c r="N306" s="25">
        <f t="shared" si="70"/>
        <v>2.1900000000000001E-3</v>
      </c>
      <c r="O306" s="25"/>
      <c r="P306" s="25">
        <f t="shared" si="71"/>
        <v>3.9728000000000007E-4</v>
      </c>
      <c r="Q306" s="25">
        <f t="shared" si="72"/>
        <v>9.1493584000000017E-3</v>
      </c>
      <c r="R306" s="25">
        <v>2.0400000000000001E-3</v>
      </c>
      <c r="S306" s="25">
        <f t="shared" si="73"/>
        <v>2.3900000000000002E-3</v>
      </c>
      <c r="T306" s="25"/>
      <c r="U306" s="25">
        <f t="shared" si="74"/>
        <v>4.8187000000000013E-4</v>
      </c>
      <c r="V306" s="25">
        <f t="shared" si="75"/>
        <v>1.1097466100000003E-2</v>
      </c>
      <c r="W306" s="25">
        <v>5.0099999999999997E-3</v>
      </c>
      <c r="X306" s="25">
        <f t="shared" si="76"/>
        <v>5.3599999999999993E-3</v>
      </c>
      <c r="Y306" s="25"/>
      <c r="Z306" s="25">
        <f t="shared" si="77"/>
        <v>8.6246999999999973E-4</v>
      </c>
      <c r="AA306" s="25">
        <f t="shared" si="78"/>
        <v>1.9862684099999996E-2</v>
      </c>
      <c r="AB306" s="25">
        <v>-6.6E-4</v>
      </c>
      <c r="AC306" s="25">
        <f t="shared" si="79"/>
        <v>-3.5E-4</v>
      </c>
    </row>
    <row r="307" spans="1:29" s="15" customFormat="1">
      <c r="A307" s="18">
        <v>555</v>
      </c>
      <c r="B307" s="25">
        <v>-5.0000000000000002E-5</v>
      </c>
      <c r="C307" s="25">
        <v>1.1299999999999999E-3</v>
      </c>
      <c r="D307" s="25">
        <f t="shared" si="64"/>
        <v>1.4599999999999999E-3</v>
      </c>
      <c r="E307" s="25"/>
      <c r="F307" s="25">
        <f t="shared" si="65"/>
        <v>5.6999999999999998E-4</v>
      </c>
      <c r="G307" s="25">
        <f t="shared" si="66"/>
        <v>1.3127100000000001E-2</v>
      </c>
      <c r="H307" s="25">
        <v>3.0899999999999999E-3</v>
      </c>
      <c r="I307" s="25">
        <f t="shared" si="67"/>
        <v>3.4199999999999999E-3</v>
      </c>
      <c r="J307" s="25"/>
      <c r="K307" s="25">
        <f t="shared" si="68"/>
        <v>7.7766999999999984E-4</v>
      </c>
      <c r="L307" s="25">
        <f t="shared" si="69"/>
        <v>1.7909740099999998E-2</v>
      </c>
      <c r="M307" s="25">
        <v>1.91E-3</v>
      </c>
      <c r="N307" s="25">
        <f t="shared" si="70"/>
        <v>2.2399999999999998E-3</v>
      </c>
      <c r="O307" s="25"/>
      <c r="P307" s="25">
        <f t="shared" si="71"/>
        <v>4.4727999999999977E-4</v>
      </c>
      <c r="Q307" s="25">
        <f t="shared" si="72"/>
        <v>1.0300858399999994E-2</v>
      </c>
      <c r="R307" s="25">
        <v>2.1099999999999999E-3</v>
      </c>
      <c r="S307" s="25">
        <f t="shared" si="73"/>
        <v>2.4399999999999999E-3</v>
      </c>
      <c r="T307" s="25"/>
      <c r="U307" s="25">
        <f t="shared" si="74"/>
        <v>5.3186999999999983E-4</v>
      </c>
      <c r="V307" s="25">
        <f t="shared" si="75"/>
        <v>1.2248966099999996E-2</v>
      </c>
      <c r="W307" s="25">
        <v>4.9800000000000001E-3</v>
      </c>
      <c r="X307" s="25">
        <f t="shared" si="76"/>
        <v>5.3100000000000005E-3</v>
      </c>
      <c r="Y307" s="25"/>
      <c r="Z307" s="25">
        <f t="shared" si="77"/>
        <v>8.124700000000009E-4</v>
      </c>
      <c r="AA307" s="25">
        <f t="shared" si="78"/>
        <v>1.8711184100000021E-2</v>
      </c>
      <c r="AB307" s="25">
        <v>-6.0999999999999997E-4</v>
      </c>
      <c r="AC307" s="25">
        <f t="shared" si="79"/>
        <v>-3.3E-4</v>
      </c>
    </row>
    <row r="308" spans="1:29" s="15" customFormat="1">
      <c r="A308" s="18">
        <v>556</v>
      </c>
      <c r="B308" s="25">
        <v>9.0000000000000006E-5</v>
      </c>
      <c r="C308" s="25">
        <v>1.2800000000000001E-3</v>
      </c>
      <c r="D308" s="25">
        <f t="shared" si="64"/>
        <v>1.5450000000000001E-3</v>
      </c>
      <c r="E308" s="25"/>
      <c r="F308" s="25">
        <f t="shared" si="65"/>
        <v>6.550000000000002E-4</v>
      </c>
      <c r="G308" s="25">
        <f t="shared" si="66"/>
        <v>1.5084650000000005E-2</v>
      </c>
      <c r="H308" s="25">
        <v>3.0100000000000001E-3</v>
      </c>
      <c r="I308" s="25">
        <f t="shared" si="67"/>
        <v>3.2750000000000001E-3</v>
      </c>
      <c r="J308" s="25"/>
      <c r="K308" s="25">
        <f t="shared" si="68"/>
        <v>6.3267000000000011E-4</v>
      </c>
      <c r="L308" s="25">
        <f t="shared" si="69"/>
        <v>1.4570390100000004E-2</v>
      </c>
      <c r="M308" s="25">
        <v>1.98E-3</v>
      </c>
      <c r="N308" s="25">
        <f t="shared" si="70"/>
        <v>2.245E-3</v>
      </c>
      <c r="O308" s="25"/>
      <c r="P308" s="25">
        <f t="shared" si="71"/>
        <v>4.5228E-4</v>
      </c>
      <c r="Q308" s="25">
        <f t="shared" si="72"/>
        <v>1.0416008400000001E-2</v>
      </c>
      <c r="R308" s="25">
        <v>2.2399999999999998E-3</v>
      </c>
      <c r="S308" s="25">
        <f t="shared" si="73"/>
        <v>2.5049999999999998E-3</v>
      </c>
      <c r="T308" s="25"/>
      <c r="U308" s="25">
        <f t="shared" si="74"/>
        <v>5.9686999999999978E-4</v>
      </c>
      <c r="V308" s="25">
        <f t="shared" si="75"/>
        <v>1.3745916099999995E-2</v>
      </c>
      <c r="W308" s="25">
        <v>5.11E-3</v>
      </c>
      <c r="X308" s="25">
        <f t="shared" si="76"/>
        <v>5.3749999999999996E-3</v>
      </c>
      <c r="Y308" s="25"/>
      <c r="Z308" s="25">
        <f t="shared" si="77"/>
        <v>8.7746999999999999E-4</v>
      </c>
      <c r="AA308" s="25">
        <f t="shared" si="78"/>
        <v>2.02081341E-2</v>
      </c>
      <c r="AB308" s="25">
        <v>-6.2E-4</v>
      </c>
      <c r="AC308" s="25">
        <f t="shared" si="79"/>
        <v>-2.6499999999999999E-4</v>
      </c>
    </row>
    <row r="309" spans="1:29" s="15" customFormat="1">
      <c r="A309" s="18">
        <v>557</v>
      </c>
      <c r="B309" s="25">
        <v>-1.0000000000000001E-5</v>
      </c>
      <c r="C309" s="25">
        <v>1.1800000000000001E-3</v>
      </c>
      <c r="D309" s="25">
        <f t="shared" si="64"/>
        <v>1.5200000000000001E-3</v>
      </c>
      <c r="E309" s="25"/>
      <c r="F309" s="25">
        <f t="shared" si="65"/>
        <v>6.3000000000000013E-4</v>
      </c>
      <c r="G309" s="25">
        <f t="shared" si="66"/>
        <v>1.4508900000000003E-2</v>
      </c>
      <c r="H309" s="25">
        <v>2.96E-3</v>
      </c>
      <c r="I309" s="25">
        <f t="shared" si="67"/>
        <v>3.3E-3</v>
      </c>
      <c r="J309" s="25"/>
      <c r="K309" s="25">
        <f t="shared" si="68"/>
        <v>6.5766999999999996E-4</v>
      </c>
      <c r="L309" s="25">
        <f t="shared" si="69"/>
        <v>1.51461401E-2</v>
      </c>
      <c r="M309" s="25">
        <v>1.82E-3</v>
      </c>
      <c r="N309" s="25">
        <f t="shared" si="70"/>
        <v>2.16E-3</v>
      </c>
      <c r="O309" s="25"/>
      <c r="P309" s="25">
        <f t="shared" si="71"/>
        <v>3.6727999999999999E-4</v>
      </c>
      <c r="Q309" s="25">
        <f t="shared" si="72"/>
        <v>8.4584584000000004E-3</v>
      </c>
      <c r="R309" s="25">
        <v>1.9E-3</v>
      </c>
      <c r="S309" s="25">
        <f t="shared" si="73"/>
        <v>2.2399999999999998E-3</v>
      </c>
      <c r="T309" s="25"/>
      <c r="U309" s="25">
        <f t="shared" si="74"/>
        <v>3.3186999999999973E-4</v>
      </c>
      <c r="V309" s="25">
        <f t="shared" si="75"/>
        <v>7.6429660999999946E-3</v>
      </c>
      <c r="W309" s="25">
        <v>4.9699999999999996E-3</v>
      </c>
      <c r="X309" s="25">
        <f t="shared" si="76"/>
        <v>5.3099999999999996E-3</v>
      </c>
      <c r="Y309" s="25"/>
      <c r="Z309" s="25">
        <f t="shared" si="77"/>
        <v>8.1247000000000003E-4</v>
      </c>
      <c r="AA309" s="25">
        <f t="shared" si="78"/>
        <v>1.87111841E-2</v>
      </c>
      <c r="AB309" s="25">
        <v>-6.7000000000000002E-4</v>
      </c>
      <c r="AC309" s="25">
        <f t="shared" si="79"/>
        <v>-3.4000000000000002E-4</v>
      </c>
    </row>
    <row r="310" spans="1:29" s="15" customFormat="1">
      <c r="A310" s="18">
        <v>558</v>
      </c>
      <c r="B310" s="25">
        <v>-1.2E-4</v>
      </c>
      <c r="C310" s="25">
        <v>1.07E-3</v>
      </c>
      <c r="D310" s="25">
        <f t="shared" si="64"/>
        <v>1.485E-3</v>
      </c>
      <c r="E310" s="25"/>
      <c r="F310" s="25">
        <f t="shared" si="65"/>
        <v>5.9500000000000004E-4</v>
      </c>
      <c r="G310" s="25">
        <f t="shared" si="66"/>
        <v>1.3702850000000001E-2</v>
      </c>
      <c r="H310" s="25">
        <v>3.0500000000000002E-3</v>
      </c>
      <c r="I310" s="25">
        <f t="shared" si="67"/>
        <v>3.4650000000000002E-3</v>
      </c>
      <c r="J310" s="25"/>
      <c r="K310" s="25">
        <f t="shared" si="68"/>
        <v>8.2267000000000017E-4</v>
      </c>
      <c r="L310" s="25">
        <f t="shared" si="69"/>
        <v>1.8946090100000004E-2</v>
      </c>
      <c r="M310" s="25">
        <v>1.9400000000000001E-3</v>
      </c>
      <c r="N310" s="25">
        <f t="shared" si="70"/>
        <v>2.3550000000000003E-3</v>
      </c>
      <c r="O310" s="25"/>
      <c r="P310" s="25">
        <f t="shared" si="71"/>
        <v>5.6228000000000029E-4</v>
      </c>
      <c r="Q310" s="25">
        <f t="shared" si="72"/>
        <v>1.2949308400000007E-2</v>
      </c>
      <c r="R310" s="25">
        <v>2.0500000000000002E-3</v>
      </c>
      <c r="S310" s="25">
        <f t="shared" si="73"/>
        <v>2.4650000000000002E-3</v>
      </c>
      <c r="T310" s="25"/>
      <c r="U310" s="25">
        <f t="shared" si="74"/>
        <v>5.5687000000000011E-4</v>
      </c>
      <c r="V310" s="25">
        <f t="shared" si="75"/>
        <v>1.2824716100000003E-2</v>
      </c>
      <c r="W310" s="25">
        <v>4.9399999999999999E-3</v>
      </c>
      <c r="X310" s="25">
        <f t="shared" si="76"/>
        <v>5.3550000000000004E-3</v>
      </c>
      <c r="Y310" s="25"/>
      <c r="Z310" s="25">
        <f t="shared" si="77"/>
        <v>8.574700000000008E-4</v>
      </c>
      <c r="AA310" s="25">
        <f t="shared" si="78"/>
        <v>1.9747534100000019E-2</v>
      </c>
      <c r="AB310" s="25">
        <v>-7.1000000000000002E-4</v>
      </c>
      <c r="AC310" s="25">
        <f t="shared" si="79"/>
        <v>-4.15E-4</v>
      </c>
    </row>
    <row r="311" spans="1:29" s="15" customFormat="1">
      <c r="A311" s="18">
        <v>559</v>
      </c>
      <c r="B311" s="25">
        <v>1.3999999999999999E-4</v>
      </c>
      <c r="C311" s="25">
        <v>9.8999999999999999E-4</v>
      </c>
      <c r="D311" s="25">
        <f t="shared" si="64"/>
        <v>1.17E-3</v>
      </c>
      <c r="E311" s="25"/>
      <c r="F311" s="25">
        <f t="shared" si="65"/>
        <v>2.8000000000000008E-4</v>
      </c>
      <c r="G311" s="25">
        <f t="shared" si="66"/>
        <v>6.4484000000000026E-3</v>
      </c>
      <c r="H311" s="25">
        <v>2.7799999999999999E-3</v>
      </c>
      <c r="I311" s="25">
        <f t="shared" si="67"/>
        <v>2.96E-3</v>
      </c>
      <c r="J311" s="25"/>
      <c r="K311" s="25">
        <f t="shared" si="68"/>
        <v>3.1766999999999993E-4</v>
      </c>
      <c r="L311" s="25">
        <f t="shared" si="69"/>
        <v>7.3159400999999987E-3</v>
      </c>
      <c r="M311" s="25">
        <v>1.65E-3</v>
      </c>
      <c r="N311" s="25">
        <f t="shared" si="70"/>
        <v>1.83E-3</v>
      </c>
      <c r="O311" s="25"/>
      <c r="P311" s="25">
        <f t="shared" si="71"/>
        <v>3.7279999999999995E-5</v>
      </c>
      <c r="Q311" s="25">
        <f t="shared" si="72"/>
        <v>8.5855839999999996E-4</v>
      </c>
      <c r="R311" s="25">
        <v>2.2599999999999999E-3</v>
      </c>
      <c r="S311" s="25">
        <f t="shared" si="73"/>
        <v>2.4399999999999999E-3</v>
      </c>
      <c r="T311" s="25"/>
      <c r="U311" s="25">
        <f t="shared" si="74"/>
        <v>5.3186999999999983E-4</v>
      </c>
      <c r="V311" s="25">
        <f t="shared" si="75"/>
        <v>1.2248966099999996E-2</v>
      </c>
      <c r="W311" s="25">
        <v>5.1999999999999998E-3</v>
      </c>
      <c r="X311" s="25">
        <f t="shared" si="76"/>
        <v>5.3799999999999994E-3</v>
      </c>
      <c r="Y311" s="25"/>
      <c r="Z311" s="25">
        <f t="shared" si="77"/>
        <v>8.8246999999999978E-4</v>
      </c>
      <c r="AA311" s="25">
        <f t="shared" si="78"/>
        <v>2.0323284099999995E-2</v>
      </c>
      <c r="AB311" s="25">
        <v>-5.0000000000000001E-4</v>
      </c>
      <c r="AC311" s="25">
        <f t="shared" si="79"/>
        <v>-1.8000000000000001E-4</v>
      </c>
    </row>
    <row r="312" spans="1:29" s="15" customFormat="1">
      <c r="A312" s="18">
        <v>560</v>
      </c>
      <c r="B312" s="25">
        <v>1.6000000000000001E-4</v>
      </c>
      <c r="C312" s="25">
        <v>8.7000000000000001E-4</v>
      </c>
      <c r="D312" s="25">
        <f t="shared" si="64"/>
        <v>1.0499999999999999E-3</v>
      </c>
      <c r="E312" s="25"/>
      <c r="F312" s="25">
        <f t="shared" si="65"/>
        <v>1.5999999999999999E-4</v>
      </c>
      <c r="G312" s="25">
        <f t="shared" si="66"/>
        <v>3.6847999999999998E-3</v>
      </c>
      <c r="H312" s="25">
        <v>3.0400000000000002E-3</v>
      </c>
      <c r="I312" s="25">
        <f t="shared" si="67"/>
        <v>3.2200000000000002E-3</v>
      </c>
      <c r="J312" s="25"/>
      <c r="K312" s="25">
        <f t="shared" si="68"/>
        <v>5.7767000000000018E-4</v>
      </c>
      <c r="L312" s="25">
        <f t="shared" si="69"/>
        <v>1.3303740100000004E-2</v>
      </c>
      <c r="M312" s="25">
        <v>2.0100000000000001E-3</v>
      </c>
      <c r="N312" s="25">
        <f t="shared" si="70"/>
        <v>2.1900000000000001E-3</v>
      </c>
      <c r="O312" s="25"/>
      <c r="P312" s="25">
        <f t="shared" si="71"/>
        <v>3.9728000000000007E-4</v>
      </c>
      <c r="Q312" s="25">
        <f t="shared" si="72"/>
        <v>9.1493584000000017E-3</v>
      </c>
      <c r="R312" s="25">
        <v>1.39E-3</v>
      </c>
      <c r="S312" s="25">
        <f t="shared" si="73"/>
        <v>1.57E-3</v>
      </c>
      <c r="T312" s="25"/>
      <c r="U312" s="25">
        <f t="shared" si="74"/>
        <v>-3.3813000000000007E-4</v>
      </c>
      <c r="V312" s="25">
        <f t="shared" si="75"/>
        <v>-7.7871339000000024E-3</v>
      </c>
      <c r="W312" s="25">
        <v>4.4900000000000001E-3</v>
      </c>
      <c r="X312" s="25">
        <f t="shared" si="76"/>
        <v>4.6699999999999997E-3</v>
      </c>
      <c r="Y312" s="25"/>
      <c r="Z312" s="25">
        <f t="shared" si="77"/>
        <v>1.7247000000000009E-4</v>
      </c>
      <c r="AA312" s="25">
        <f t="shared" si="78"/>
        <v>3.9719841000000027E-3</v>
      </c>
      <c r="AB312" s="25">
        <v>-5.1999999999999995E-4</v>
      </c>
      <c r="AC312" s="25">
        <f t="shared" si="79"/>
        <v>-1.7999999999999998E-4</v>
      </c>
    </row>
    <row r="313" spans="1:29" s="15" customFormat="1">
      <c r="A313" s="18">
        <v>561</v>
      </c>
      <c r="B313" s="25">
        <v>3.0000000000000001E-5</v>
      </c>
      <c r="C313" s="25">
        <v>1.08E-3</v>
      </c>
      <c r="D313" s="25">
        <f t="shared" si="64"/>
        <v>1.4E-3</v>
      </c>
      <c r="E313" s="25"/>
      <c r="F313" s="25">
        <f t="shared" si="65"/>
        <v>5.1000000000000004E-4</v>
      </c>
      <c r="G313" s="25">
        <f t="shared" si="66"/>
        <v>1.1745300000000002E-2</v>
      </c>
      <c r="H313" s="25">
        <v>2.7599999999999999E-3</v>
      </c>
      <c r="I313" s="25">
        <f t="shared" si="67"/>
        <v>3.0799999999999998E-3</v>
      </c>
      <c r="J313" s="25"/>
      <c r="K313" s="25">
        <f t="shared" si="68"/>
        <v>4.3766999999999981E-4</v>
      </c>
      <c r="L313" s="25">
        <f t="shared" si="69"/>
        <v>1.0079540099999996E-2</v>
      </c>
      <c r="M313" s="25">
        <v>1.6199999999999999E-3</v>
      </c>
      <c r="N313" s="25">
        <f t="shared" si="70"/>
        <v>1.9399999999999999E-3</v>
      </c>
      <c r="O313" s="25"/>
      <c r="P313" s="25">
        <f t="shared" si="71"/>
        <v>1.4727999999999985E-4</v>
      </c>
      <c r="Q313" s="25">
        <f t="shared" si="72"/>
        <v>3.3918583999999969E-3</v>
      </c>
      <c r="R313" s="25">
        <v>2.3E-3</v>
      </c>
      <c r="S313" s="25">
        <f t="shared" si="73"/>
        <v>2.6199999999999999E-3</v>
      </c>
      <c r="T313" s="25"/>
      <c r="U313" s="25">
        <f t="shared" si="74"/>
        <v>7.1186999999999986E-4</v>
      </c>
      <c r="V313" s="25">
        <f t="shared" si="75"/>
        <v>1.6394366099999998E-2</v>
      </c>
      <c r="W313" s="25">
        <v>5.13E-3</v>
      </c>
      <c r="X313" s="25">
        <f t="shared" si="76"/>
        <v>5.45E-3</v>
      </c>
      <c r="Y313" s="25"/>
      <c r="Z313" s="25">
        <f t="shared" si="77"/>
        <v>9.524700000000004E-4</v>
      </c>
      <c r="AA313" s="25">
        <f t="shared" si="78"/>
        <v>2.193538410000001E-2</v>
      </c>
      <c r="AB313" s="25">
        <v>-6.7000000000000002E-4</v>
      </c>
      <c r="AC313" s="25">
        <f t="shared" si="79"/>
        <v>-3.2000000000000003E-4</v>
      </c>
    </row>
    <row r="314" spans="1:29" s="15" customFormat="1">
      <c r="A314" s="18">
        <v>562</v>
      </c>
      <c r="B314" s="25">
        <v>1.4999999999999999E-4</v>
      </c>
      <c r="C314" s="25">
        <v>8.8900000000000003E-4</v>
      </c>
      <c r="D314" s="25">
        <f t="shared" si="64"/>
        <v>1.0740000000000001E-3</v>
      </c>
      <c r="E314" s="25"/>
      <c r="F314" s="25">
        <f t="shared" si="65"/>
        <v>1.8400000000000014E-4</v>
      </c>
      <c r="G314" s="25">
        <f t="shared" si="66"/>
        <v>4.2375200000000033E-3</v>
      </c>
      <c r="H314" s="25">
        <v>3.1099999999999999E-3</v>
      </c>
      <c r="I314" s="25">
        <f t="shared" si="67"/>
        <v>3.2949999999999998E-3</v>
      </c>
      <c r="J314" s="25"/>
      <c r="K314" s="25">
        <f t="shared" si="68"/>
        <v>6.5266999999999973E-4</v>
      </c>
      <c r="L314" s="25">
        <f t="shared" si="69"/>
        <v>1.5030990099999994E-2</v>
      </c>
      <c r="M314" s="25">
        <v>1.74E-3</v>
      </c>
      <c r="N314" s="25">
        <f t="shared" si="70"/>
        <v>1.9250000000000001E-3</v>
      </c>
      <c r="O314" s="25"/>
      <c r="P314" s="25">
        <f t="shared" si="71"/>
        <v>1.3228000000000003E-4</v>
      </c>
      <c r="Q314" s="25">
        <f t="shared" si="72"/>
        <v>3.0464084000000006E-3</v>
      </c>
      <c r="R314" s="25">
        <v>1.5399999999999999E-3</v>
      </c>
      <c r="S314" s="25">
        <f t="shared" si="73"/>
        <v>1.725E-3</v>
      </c>
      <c r="T314" s="25"/>
      <c r="U314" s="25">
        <f t="shared" si="74"/>
        <v>-1.831300000000001E-4</v>
      </c>
      <c r="V314" s="25">
        <f t="shared" si="75"/>
        <v>-4.2174839000000026E-3</v>
      </c>
      <c r="W314" s="25">
        <v>4.5500000000000002E-3</v>
      </c>
      <c r="X314" s="25">
        <f t="shared" si="76"/>
        <v>4.7350000000000005E-3</v>
      </c>
      <c r="Y314" s="25"/>
      <c r="Z314" s="25">
        <f t="shared" si="77"/>
        <v>2.3747000000000091E-4</v>
      </c>
      <c r="AA314" s="25">
        <f t="shared" si="78"/>
        <v>5.4689341000000212E-3</v>
      </c>
      <c r="AB314" s="25">
        <v>-5.1999999999999995E-4</v>
      </c>
      <c r="AC314" s="25">
        <f t="shared" si="79"/>
        <v>-1.85E-4</v>
      </c>
    </row>
    <row r="315" spans="1:29" s="15" customFormat="1">
      <c r="A315" s="18">
        <v>563</v>
      </c>
      <c r="B315" s="25">
        <v>6.0000000000000002E-5</v>
      </c>
      <c r="C315" s="25">
        <v>1E-3</v>
      </c>
      <c r="D315" s="25">
        <f t="shared" si="64"/>
        <v>1.325E-3</v>
      </c>
      <c r="E315" s="25"/>
      <c r="F315" s="25">
        <f t="shared" si="65"/>
        <v>4.3500000000000006E-4</v>
      </c>
      <c r="G315" s="25">
        <f t="shared" si="66"/>
        <v>1.0018050000000002E-2</v>
      </c>
      <c r="H315" s="25">
        <v>2.7799999999999999E-3</v>
      </c>
      <c r="I315" s="25">
        <f t="shared" si="67"/>
        <v>3.1050000000000001E-3</v>
      </c>
      <c r="J315" s="25"/>
      <c r="K315" s="25">
        <f t="shared" si="68"/>
        <v>4.626700000000001E-4</v>
      </c>
      <c r="L315" s="25">
        <f t="shared" si="69"/>
        <v>1.0655290100000003E-2</v>
      </c>
      <c r="M315" s="25">
        <v>1.6000000000000001E-3</v>
      </c>
      <c r="N315" s="25">
        <f t="shared" si="70"/>
        <v>1.9250000000000001E-3</v>
      </c>
      <c r="O315" s="25"/>
      <c r="P315" s="25">
        <f t="shared" si="71"/>
        <v>1.3228000000000003E-4</v>
      </c>
      <c r="Q315" s="25">
        <f t="shared" si="72"/>
        <v>3.0464084000000006E-3</v>
      </c>
      <c r="R315" s="25">
        <v>2E-3</v>
      </c>
      <c r="S315" s="25">
        <f t="shared" si="73"/>
        <v>2.3249999999999998E-3</v>
      </c>
      <c r="T315" s="25"/>
      <c r="U315" s="25">
        <f t="shared" si="74"/>
        <v>4.1686999999999974E-4</v>
      </c>
      <c r="V315" s="25">
        <f t="shared" si="75"/>
        <v>9.6005160999999943E-3</v>
      </c>
      <c r="W315" s="25">
        <v>5.0099999999999997E-3</v>
      </c>
      <c r="X315" s="25">
        <f t="shared" si="76"/>
        <v>5.3349999999999995E-3</v>
      </c>
      <c r="Y315" s="25"/>
      <c r="Z315" s="25">
        <f t="shared" si="77"/>
        <v>8.3746999999999988E-4</v>
      </c>
      <c r="AA315" s="25">
        <f t="shared" si="78"/>
        <v>1.9286934099999997E-2</v>
      </c>
      <c r="AB315" s="25">
        <v>-7.1000000000000002E-4</v>
      </c>
      <c r="AC315" s="25">
        <f t="shared" si="79"/>
        <v>-3.2499999999999999E-4</v>
      </c>
    </row>
    <row r="316" spans="1:29" s="15" customFormat="1">
      <c r="A316" s="18">
        <v>564</v>
      </c>
      <c r="B316" s="25">
        <v>5.0000000000000002E-5</v>
      </c>
      <c r="C316" s="25">
        <v>1.08E-3</v>
      </c>
      <c r="D316" s="25">
        <f t="shared" si="64"/>
        <v>1.3799999999999999E-3</v>
      </c>
      <c r="E316" s="25"/>
      <c r="F316" s="25">
        <f t="shared" si="65"/>
        <v>4.8999999999999998E-4</v>
      </c>
      <c r="G316" s="25">
        <f t="shared" si="66"/>
        <v>1.12847E-2</v>
      </c>
      <c r="H316" s="25">
        <v>3.2100000000000002E-3</v>
      </c>
      <c r="I316" s="25">
        <f t="shared" si="67"/>
        <v>3.5100000000000001E-3</v>
      </c>
      <c r="J316" s="25"/>
      <c r="K316" s="25">
        <f t="shared" si="68"/>
        <v>8.6767000000000007E-4</v>
      </c>
      <c r="L316" s="25">
        <f t="shared" si="69"/>
        <v>1.9982440100000002E-2</v>
      </c>
      <c r="M316" s="25">
        <v>2.0400000000000001E-3</v>
      </c>
      <c r="N316" s="25">
        <f t="shared" si="70"/>
        <v>2.3400000000000001E-3</v>
      </c>
      <c r="O316" s="25"/>
      <c r="P316" s="25">
        <f t="shared" si="71"/>
        <v>5.4728000000000003E-4</v>
      </c>
      <c r="Q316" s="25">
        <f t="shared" si="72"/>
        <v>1.2603858400000001E-2</v>
      </c>
      <c r="R316" s="25">
        <v>1.73E-3</v>
      </c>
      <c r="S316" s="25">
        <f t="shared" si="73"/>
        <v>2.0300000000000001E-3</v>
      </c>
      <c r="T316" s="25"/>
      <c r="U316" s="25">
        <f t="shared" si="74"/>
        <v>1.2187000000000005E-4</v>
      </c>
      <c r="V316" s="25">
        <f t="shared" si="75"/>
        <v>2.8066661000000015E-3</v>
      </c>
      <c r="W316" s="25">
        <v>4.7200000000000002E-3</v>
      </c>
      <c r="X316" s="25">
        <f t="shared" si="76"/>
        <v>5.0200000000000002E-3</v>
      </c>
      <c r="Y316" s="25"/>
      <c r="Z316" s="25">
        <f t="shared" si="77"/>
        <v>5.2247000000000057E-4</v>
      </c>
      <c r="AA316" s="25">
        <f t="shared" si="78"/>
        <v>1.2032484100000013E-2</v>
      </c>
      <c r="AB316" s="25">
        <v>-6.4999999999999997E-4</v>
      </c>
      <c r="AC316" s="25">
        <f t="shared" si="79"/>
        <v>-2.9999999999999997E-4</v>
      </c>
    </row>
    <row r="317" spans="1:29" s="15" customFormat="1">
      <c r="A317" s="18">
        <v>565</v>
      </c>
      <c r="B317" s="25">
        <v>6.0000000000000002E-5</v>
      </c>
      <c r="C317" s="25">
        <v>9.6000000000000002E-4</v>
      </c>
      <c r="D317" s="25">
        <f t="shared" si="64"/>
        <v>1.2049999999999999E-3</v>
      </c>
      <c r="E317" s="25"/>
      <c r="F317" s="25">
        <f t="shared" si="65"/>
        <v>3.1499999999999996E-4</v>
      </c>
      <c r="G317" s="25">
        <f t="shared" si="66"/>
        <v>7.2544499999999991E-3</v>
      </c>
      <c r="H317" s="25">
        <v>2.8300000000000001E-3</v>
      </c>
      <c r="I317" s="25">
        <f t="shared" si="67"/>
        <v>3.075E-3</v>
      </c>
      <c r="J317" s="25"/>
      <c r="K317" s="25">
        <f t="shared" si="68"/>
        <v>4.3267000000000002E-4</v>
      </c>
      <c r="L317" s="25">
        <f t="shared" si="69"/>
        <v>9.9643901000000014E-3</v>
      </c>
      <c r="M317" s="25">
        <v>1.75E-3</v>
      </c>
      <c r="N317" s="25">
        <f t="shared" si="70"/>
        <v>1.9950000000000002E-3</v>
      </c>
      <c r="O317" s="25"/>
      <c r="P317" s="25">
        <f t="shared" si="71"/>
        <v>2.0228000000000021E-4</v>
      </c>
      <c r="Q317" s="25">
        <f t="shared" si="72"/>
        <v>4.6585084000000049E-3</v>
      </c>
      <c r="R317" s="25">
        <v>2.1099999999999999E-3</v>
      </c>
      <c r="S317" s="25">
        <f t="shared" si="73"/>
        <v>2.3549999999999999E-3</v>
      </c>
      <c r="T317" s="25"/>
      <c r="U317" s="25">
        <f t="shared" si="74"/>
        <v>4.4686999999999982E-4</v>
      </c>
      <c r="V317" s="25">
        <f t="shared" si="75"/>
        <v>1.0291416099999996E-2</v>
      </c>
      <c r="W317" s="25">
        <v>4.8999999999999998E-3</v>
      </c>
      <c r="X317" s="25">
        <f t="shared" si="76"/>
        <v>5.1450000000000003E-3</v>
      </c>
      <c r="Y317" s="25"/>
      <c r="Z317" s="25">
        <f t="shared" si="77"/>
        <v>6.4747000000000068E-4</v>
      </c>
      <c r="AA317" s="25">
        <f t="shared" si="78"/>
        <v>1.4911234100000016E-2</v>
      </c>
      <c r="AB317" s="25">
        <v>-5.5000000000000003E-4</v>
      </c>
      <c r="AC317" s="25">
        <f t="shared" si="79"/>
        <v>-2.4499999999999999E-4</v>
      </c>
    </row>
    <row r="318" spans="1:29" s="15" customFormat="1">
      <c r="A318" s="18">
        <v>566</v>
      </c>
      <c r="B318" s="25">
        <v>-3.0000000000000001E-5</v>
      </c>
      <c r="C318" s="25">
        <v>8.9999999999999998E-4</v>
      </c>
      <c r="D318" s="25">
        <f t="shared" si="64"/>
        <v>1.145E-3</v>
      </c>
      <c r="E318" s="25"/>
      <c r="F318" s="25">
        <f t="shared" si="65"/>
        <v>2.5500000000000002E-4</v>
      </c>
      <c r="G318" s="25">
        <f t="shared" si="66"/>
        <v>5.872650000000001E-3</v>
      </c>
      <c r="H318" s="25">
        <v>2.8600000000000001E-3</v>
      </c>
      <c r="I318" s="25">
        <f t="shared" si="67"/>
        <v>3.1050000000000001E-3</v>
      </c>
      <c r="J318" s="25"/>
      <c r="K318" s="25">
        <f t="shared" si="68"/>
        <v>4.626700000000001E-4</v>
      </c>
      <c r="L318" s="25">
        <f t="shared" si="69"/>
        <v>1.0655290100000003E-2</v>
      </c>
      <c r="M318" s="25">
        <v>1.8E-3</v>
      </c>
      <c r="N318" s="25">
        <f t="shared" si="70"/>
        <v>2.0449999999999999E-3</v>
      </c>
      <c r="O318" s="25"/>
      <c r="P318" s="25">
        <f t="shared" si="71"/>
        <v>2.5227999999999991E-4</v>
      </c>
      <c r="Q318" s="25">
        <f t="shared" si="72"/>
        <v>5.8100083999999986E-3</v>
      </c>
      <c r="R318" s="25">
        <v>1.74E-3</v>
      </c>
      <c r="S318" s="25">
        <f t="shared" si="73"/>
        <v>1.9849999999999998E-3</v>
      </c>
      <c r="T318" s="25"/>
      <c r="U318" s="25">
        <f t="shared" si="74"/>
        <v>7.6869999999999716E-5</v>
      </c>
      <c r="V318" s="25">
        <f t="shared" si="75"/>
        <v>1.7703160999999936E-3</v>
      </c>
      <c r="W318" s="25">
        <v>4.6100000000000004E-3</v>
      </c>
      <c r="X318" s="25">
        <f t="shared" si="76"/>
        <v>4.8549999999999999E-3</v>
      </c>
      <c r="Y318" s="25"/>
      <c r="Z318" s="25">
        <f t="shared" si="77"/>
        <v>3.5747000000000036E-4</v>
      </c>
      <c r="AA318" s="25">
        <f t="shared" si="78"/>
        <v>8.232534100000008E-3</v>
      </c>
      <c r="AB318" s="25">
        <v>-4.6000000000000001E-4</v>
      </c>
      <c r="AC318" s="25">
        <f t="shared" si="79"/>
        <v>-2.4499999999999999E-4</v>
      </c>
    </row>
    <row r="319" spans="1:29" s="15" customFormat="1">
      <c r="A319" s="18">
        <v>567</v>
      </c>
      <c r="B319" s="25">
        <v>0</v>
      </c>
      <c r="C319" s="25">
        <v>9.8999999999999999E-4</v>
      </c>
      <c r="D319" s="25">
        <f t="shared" si="64"/>
        <v>1.2799999999999999E-3</v>
      </c>
      <c r="E319" s="25"/>
      <c r="F319" s="25">
        <f t="shared" si="65"/>
        <v>3.8999999999999994E-4</v>
      </c>
      <c r="G319" s="25">
        <f t="shared" si="66"/>
        <v>8.9816999999999987E-3</v>
      </c>
      <c r="H319" s="25">
        <v>2.7200000000000002E-3</v>
      </c>
      <c r="I319" s="25">
        <f t="shared" si="67"/>
        <v>3.0100000000000001E-3</v>
      </c>
      <c r="J319" s="25"/>
      <c r="K319" s="25">
        <f t="shared" si="68"/>
        <v>3.6767000000000006E-4</v>
      </c>
      <c r="L319" s="25">
        <f t="shared" si="69"/>
        <v>8.467440100000001E-3</v>
      </c>
      <c r="M319" s="25">
        <v>1.73E-3</v>
      </c>
      <c r="N319" s="25">
        <f t="shared" si="70"/>
        <v>2.0200000000000001E-3</v>
      </c>
      <c r="O319" s="25"/>
      <c r="P319" s="25">
        <f t="shared" si="71"/>
        <v>2.2728000000000006E-4</v>
      </c>
      <c r="Q319" s="25">
        <f t="shared" si="72"/>
        <v>5.2342584000000013E-3</v>
      </c>
      <c r="R319" s="25">
        <v>2.0699999999999998E-3</v>
      </c>
      <c r="S319" s="25">
        <f t="shared" si="73"/>
        <v>2.3599999999999997E-3</v>
      </c>
      <c r="T319" s="25"/>
      <c r="U319" s="25">
        <f t="shared" si="74"/>
        <v>4.5186999999999962E-4</v>
      </c>
      <c r="V319" s="25">
        <f t="shared" si="75"/>
        <v>1.0406566099999992E-2</v>
      </c>
      <c r="W319" s="25">
        <v>4.9300000000000004E-3</v>
      </c>
      <c r="X319" s="25">
        <f t="shared" si="76"/>
        <v>5.2200000000000007E-3</v>
      </c>
      <c r="Y319" s="25"/>
      <c r="Z319" s="25">
        <f t="shared" si="77"/>
        <v>7.224700000000011E-4</v>
      </c>
      <c r="AA319" s="25">
        <f t="shared" si="78"/>
        <v>1.6638484100000028E-2</v>
      </c>
      <c r="AB319" s="25">
        <v>-5.8E-4</v>
      </c>
      <c r="AC319" s="25">
        <f t="shared" si="79"/>
        <v>-2.9E-4</v>
      </c>
    </row>
    <row r="320" spans="1:29" s="15" customFormat="1">
      <c r="A320" s="18">
        <v>568</v>
      </c>
      <c r="B320" s="25">
        <v>4.0000000000000003E-5</v>
      </c>
      <c r="C320" s="25">
        <v>8.8900000000000003E-4</v>
      </c>
      <c r="D320" s="25">
        <f t="shared" si="64"/>
        <v>1.1840000000000002E-3</v>
      </c>
      <c r="E320" s="25"/>
      <c r="F320" s="25">
        <f t="shared" si="65"/>
        <v>2.9400000000000021E-4</v>
      </c>
      <c r="G320" s="25">
        <f t="shared" si="66"/>
        <v>6.7708200000000055E-3</v>
      </c>
      <c r="H320" s="25">
        <v>2.9499999999999999E-3</v>
      </c>
      <c r="I320" s="25">
        <f t="shared" si="67"/>
        <v>3.2450000000000001E-3</v>
      </c>
      <c r="J320" s="25"/>
      <c r="K320" s="25">
        <f t="shared" si="68"/>
        <v>6.0267000000000003E-4</v>
      </c>
      <c r="L320" s="25">
        <f t="shared" si="69"/>
        <v>1.3879490100000001E-2</v>
      </c>
      <c r="M320" s="25">
        <v>1.9499999999999999E-3</v>
      </c>
      <c r="N320" s="25">
        <f t="shared" si="70"/>
        <v>2.245E-3</v>
      </c>
      <c r="O320" s="25"/>
      <c r="P320" s="25">
        <f t="shared" si="71"/>
        <v>4.5228E-4</v>
      </c>
      <c r="Q320" s="25">
        <f t="shared" si="72"/>
        <v>1.0416008400000001E-2</v>
      </c>
      <c r="R320" s="25">
        <v>1.66E-3</v>
      </c>
      <c r="S320" s="25">
        <f t="shared" si="73"/>
        <v>1.9550000000000001E-3</v>
      </c>
      <c r="T320" s="25"/>
      <c r="U320" s="25">
        <f t="shared" si="74"/>
        <v>4.6870000000000071E-5</v>
      </c>
      <c r="V320" s="25">
        <f t="shared" si="75"/>
        <v>1.0794161000000017E-3</v>
      </c>
      <c r="W320" s="25">
        <v>4.64E-3</v>
      </c>
      <c r="X320" s="25">
        <f t="shared" si="76"/>
        <v>4.9350000000000002E-3</v>
      </c>
      <c r="Y320" s="25"/>
      <c r="Z320" s="25">
        <f t="shared" si="77"/>
        <v>4.3747000000000057E-4</v>
      </c>
      <c r="AA320" s="25">
        <f t="shared" si="78"/>
        <v>1.0074934100000014E-2</v>
      </c>
      <c r="AB320" s="25">
        <v>-6.3000000000000003E-4</v>
      </c>
      <c r="AC320" s="25">
        <f t="shared" si="79"/>
        <v>-2.9500000000000001E-4</v>
      </c>
    </row>
    <row r="321" spans="1:29" s="15" customFormat="1">
      <c r="A321" s="18">
        <v>569</v>
      </c>
      <c r="B321" s="25">
        <v>-1.4999999999999999E-4</v>
      </c>
      <c r="C321" s="25">
        <v>8.9999999999999998E-4</v>
      </c>
      <c r="D321" s="25">
        <f t="shared" si="64"/>
        <v>1.2849999999999999E-3</v>
      </c>
      <c r="E321" s="25"/>
      <c r="F321" s="25">
        <f t="shared" si="65"/>
        <v>3.9499999999999995E-4</v>
      </c>
      <c r="G321" s="25">
        <f t="shared" si="66"/>
        <v>9.0968500000000001E-3</v>
      </c>
      <c r="H321" s="25">
        <v>2.7000000000000001E-3</v>
      </c>
      <c r="I321" s="25">
        <f t="shared" si="67"/>
        <v>3.0850000000000001E-3</v>
      </c>
      <c r="J321" s="25"/>
      <c r="K321" s="25">
        <f t="shared" si="68"/>
        <v>4.4267000000000004E-4</v>
      </c>
      <c r="L321" s="25">
        <f t="shared" si="69"/>
        <v>1.0194690100000001E-2</v>
      </c>
      <c r="M321" s="25">
        <v>1.65E-3</v>
      </c>
      <c r="N321" s="25">
        <f t="shared" si="70"/>
        <v>2.0349999999999999E-3</v>
      </c>
      <c r="O321" s="25"/>
      <c r="P321" s="25">
        <f t="shared" si="71"/>
        <v>2.4227999999999988E-4</v>
      </c>
      <c r="Q321" s="25">
        <f t="shared" si="72"/>
        <v>5.5797083999999976E-3</v>
      </c>
      <c r="R321" s="25">
        <v>1.91E-3</v>
      </c>
      <c r="S321" s="25">
        <f t="shared" si="73"/>
        <v>2.2950000000000002E-3</v>
      </c>
      <c r="T321" s="25"/>
      <c r="U321" s="25">
        <f t="shared" si="74"/>
        <v>3.868700000000001E-4</v>
      </c>
      <c r="V321" s="25">
        <f t="shared" si="75"/>
        <v>8.9096161000000035E-3</v>
      </c>
      <c r="W321" s="25">
        <v>4.7800000000000004E-3</v>
      </c>
      <c r="X321" s="25">
        <f t="shared" si="76"/>
        <v>5.1650000000000003E-3</v>
      </c>
      <c r="Y321" s="25"/>
      <c r="Z321" s="25">
        <f t="shared" si="77"/>
        <v>6.6747000000000074E-4</v>
      </c>
      <c r="AA321" s="25">
        <f t="shared" si="78"/>
        <v>1.5371834100000018E-2</v>
      </c>
      <c r="AB321" s="25">
        <v>-6.2E-4</v>
      </c>
      <c r="AC321" s="25">
        <f t="shared" si="79"/>
        <v>-3.8499999999999998E-4</v>
      </c>
    </row>
    <row r="322" spans="1:29" s="15" customFormat="1">
      <c r="A322" s="18">
        <v>570</v>
      </c>
      <c r="B322" s="25">
        <v>1.6000000000000001E-4</v>
      </c>
      <c r="C322" s="25">
        <v>9.6000000000000002E-4</v>
      </c>
      <c r="D322" s="25">
        <f t="shared" si="64"/>
        <v>1.1900000000000001E-3</v>
      </c>
      <c r="E322" s="25"/>
      <c r="F322" s="25">
        <f t="shared" si="65"/>
        <v>3.0000000000000014E-4</v>
      </c>
      <c r="G322" s="25">
        <f t="shared" si="66"/>
        <v>6.9090000000000037E-3</v>
      </c>
      <c r="H322" s="25">
        <v>3.0000000000000001E-3</v>
      </c>
      <c r="I322" s="25">
        <f t="shared" si="67"/>
        <v>3.2300000000000002E-3</v>
      </c>
      <c r="J322" s="25"/>
      <c r="K322" s="25">
        <f t="shared" si="68"/>
        <v>5.8767000000000021E-4</v>
      </c>
      <c r="L322" s="25">
        <f t="shared" si="69"/>
        <v>1.3534040100000005E-2</v>
      </c>
      <c r="M322" s="25">
        <v>1.8699999999999999E-3</v>
      </c>
      <c r="N322" s="25">
        <f t="shared" si="70"/>
        <v>2.0999999999999999E-3</v>
      </c>
      <c r="O322" s="25"/>
      <c r="P322" s="25">
        <f t="shared" si="71"/>
        <v>3.0727999999999984E-4</v>
      </c>
      <c r="Q322" s="25">
        <f t="shared" si="72"/>
        <v>7.0766583999999962E-3</v>
      </c>
      <c r="R322" s="25">
        <v>1.7600000000000001E-3</v>
      </c>
      <c r="S322" s="25">
        <f t="shared" si="73"/>
        <v>1.99E-3</v>
      </c>
      <c r="T322" s="25"/>
      <c r="U322" s="25">
        <f t="shared" si="74"/>
        <v>8.1869999999999946E-5</v>
      </c>
      <c r="V322" s="25">
        <f t="shared" si="75"/>
        <v>1.8854660999999989E-3</v>
      </c>
      <c r="W322" s="25">
        <v>4.7400000000000003E-3</v>
      </c>
      <c r="X322" s="25">
        <f t="shared" si="76"/>
        <v>4.9700000000000005E-3</v>
      </c>
      <c r="Y322" s="25"/>
      <c r="Z322" s="25">
        <f t="shared" si="77"/>
        <v>4.7247000000000088E-4</v>
      </c>
      <c r="AA322" s="25">
        <f t="shared" si="78"/>
        <v>1.088098410000002E-2</v>
      </c>
      <c r="AB322" s="25">
        <v>-6.2E-4</v>
      </c>
      <c r="AC322" s="25">
        <f t="shared" si="79"/>
        <v>-2.3000000000000001E-4</v>
      </c>
    </row>
    <row r="323" spans="1:29" s="15" customFormat="1">
      <c r="A323" s="18">
        <v>571</v>
      </c>
      <c r="B323" s="25">
        <v>-1.4999999999999999E-4</v>
      </c>
      <c r="C323" s="25">
        <v>8.9999999999999998E-4</v>
      </c>
      <c r="D323" s="25">
        <f t="shared" ref="D323:D386" si="80">C323-AC323</f>
        <v>1.3500000000000001E-3</v>
      </c>
      <c r="E323" s="25"/>
      <c r="F323" s="25">
        <f t="shared" ref="F323:F351" si="81">D323-0.00089</f>
        <v>4.6000000000000012E-4</v>
      </c>
      <c r="G323" s="25">
        <f t="shared" ref="G323:G351" si="82">F323*23.03</f>
        <v>1.0593800000000004E-2</v>
      </c>
      <c r="H323" s="25">
        <v>2.7100000000000002E-3</v>
      </c>
      <c r="I323" s="25">
        <f t="shared" ref="I323:I386" si="83">H323-AC323</f>
        <v>3.16E-3</v>
      </c>
      <c r="J323" s="25"/>
      <c r="K323" s="25">
        <f t="shared" ref="K323:K351" si="84">I323-0.00264233</f>
        <v>5.1767000000000002E-4</v>
      </c>
      <c r="L323" s="25">
        <f t="shared" ref="L323:L351" si="85">K323*23.03</f>
        <v>1.19219401E-2</v>
      </c>
      <c r="M323" s="25">
        <v>1.65E-3</v>
      </c>
      <c r="N323" s="25">
        <f t="shared" ref="N323:N386" si="86">M323-AC323</f>
        <v>2.0999999999999999E-3</v>
      </c>
      <c r="O323" s="25"/>
      <c r="P323" s="25">
        <f t="shared" ref="P323:P351" si="87">N323-0.00179272</f>
        <v>3.0727999999999984E-4</v>
      </c>
      <c r="Q323" s="25">
        <f t="shared" ref="Q323:Q351" si="88">P323*23.03</f>
        <v>7.0766583999999962E-3</v>
      </c>
      <c r="R323" s="25">
        <v>1.98E-3</v>
      </c>
      <c r="S323" s="25">
        <f t="shared" ref="S323:S386" si="89">R323-AC323</f>
        <v>2.4299999999999999E-3</v>
      </c>
      <c r="T323" s="25"/>
      <c r="U323" s="25">
        <f t="shared" ref="U323:U351" si="90">S323-0.00190813</f>
        <v>5.218699999999998E-4</v>
      </c>
      <c r="V323" s="25">
        <f t="shared" ref="V323:V351" si="91">U323*23.03</f>
        <v>1.2018666099999995E-2</v>
      </c>
      <c r="W323" s="25">
        <v>4.8999999999999998E-3</v>
      </c>
      <c r="X323" s="25">
        <f t="shared" ref="X323:X386" si="92">W323-AC323</f>
        <v>5.3499999999999997E-3</v>
      </c>
      <c r="Y323" s="25"/>
      <c r="Z323" s="25">
        <f t="shared" ref="Z323:Z351" si="93">X323-0.00449753</f>
        <v>8.5247000000000014E-4</v>
      </c>
      <c r="AA323" s="25">
        <f t="shared" ref="AA323:AA351" si="94">Z323*23.03</f>
        <v>1.9632384100000004E-2</v>
      </c>
      <c r="AB323" s="25">
        <v>-7.5000000000000002E-4</v>
      </c>
      <c r="AC323" s="25">
        <f t="shared" ref="AC323:AC386" si="95">(B323+AB323)/2</f>
        <v>-4.4999999999999999E-4</v>
      </c>
    </row>
    <row r="324" spans="1:29" s="15" customFormat="1">
      <c r="A324" s="18">
        <v>572</v>
      </c>
      <c r="B324" s="25">
        <v>8.0000000000000007E-5</v>
      </c>
      <c r="C324" s="25">
        <v>8.8900000000000003E-4</v>
      </c>
      <c r="D324" s="25">
        <f t="shared" si="80"/>
        <v>1.1789999999999999E-3</v>
      </c>
      <c r="E324" s="25"/>
      <c r="F324" s="25">
        <f t="shared" si="81"/>
        <v>2.8899999999999998E-4</v>
      </c>
      <c r="G324" s="25">
        <f t="shared" si="82"/>
        <v>6.6556699999999998E-3</v>
      </c>
      <c r="H324" s="25">
        <v>2.9299999999999999E-3</v>
      </c>
      <c r="I324" s="25">
        <f t="shared" si="83"/>
        <v>3.2199999999999998E-3</v>
      </c>
      <c r="J324" s="25"/>
      <c r="K324" s="25">
        <f t="shared" si="84"/>
        <v>5.7766999999999975E-4</v>
      </c>
      <c r="L324" s="25">
        <f t="shared" si="85"/>
        <v>1.3303740099999994E-2</v>
      </c>
      <c r="M324" s="25">
        <v>1.8600000000000001E-3</v>
      </c>
      <c r="N324" s="25">
        <f t="shared" si="86"/>
        <v>2.15E-3</v>
      </c>
      <c r="O324" s="25"/>
      <c r="P324" s="25">
        <f t="shared" si="87"/>
        <v>3.5727999999999997E-4</v>
      </c>
      <c r="Q324" s="25">
        <f t="shared" si="88"/>
        <v>8.2281583999999994E-3</v>
      </c>
      <c r="R324" s="25">
        <v>1.8E-3</v>
      </c>
      <c r="S324" s="25">
        <f t="shared" si="89"/>
        <v>2.0899999999999998E-3</v>
      </c>
      <c r="T324" s="25"/>
      <c r="U324" s="25">
        <f t="shared" si="90"/>
        <v>1.8186999999999977E-4</v>
      </c>
      <c r="V324" s="25">
        <f t="shared" si="91"/>
        <v>4.1884660999999953E-3</v>
      </c>
      <c r="W324" s="25">
        <v>4.6299999999999996E-3</v>
      </c>
      <c r="X324" s="25">
        <f t="shared" si="92"/>
        <v>4.9199999999999999E-3</v>
      </c>
      <c r="Y324" s="25"/>
      <c r="Z324" s="25">
        <f t="shared" si="93"/>
        <v>4.2247000000000031E-4</v>
      </c>
      <c r="AA324" s="25">
        <f t="shared" si="94"/>
        <v>9.7294841000000083E-3</v>
      </c>
      <c r="AB324" s="25">
        <v>-6.6E-4</v>
      </c>
      <c r="AC324" s="25">
        <f t="shared" si="95"/>
        <v>-2.9E-4</v>
      </c>
    </row>
    <row r="325" spans="1:29" s="15" customFormat="1">
      <c r="A325" s="18">
        <v>573</v>
      </c>
      <c r="B325" s="25">
        <v>-5.0000000000000002E-5</v>
      </c>
      <c r="C325" s="25">
        <v>8.4000000000000003E-4</v>
      </c>
      <c r="D325" s="25">
        <f t="shared" si="80"/>
        <v>1.1850000000000001E-3</v>
      </c>
      <c r="E325" s="25"/>
      <c r="F325" s="25">
        <f t="shared" si="81"/>
        <v>2.9500000000000012E-4</v>
      </c>
      <c r="G325" s="25">
        <f t="shared" si="82"/>
        <v>6.7938500000000032E-3</v>
      </c>
      <c r="H325" s="25">
        <v>2.5699999999999998E-3</v>
      </c>
      <c r="I325" s="25">
        <f t="shared" si="83"/>
        <v>2.9150000000000001E-3</v>
      </c>
      <c r="J325" s="25"/>
      <c r="K325" s="25">
        <f t="shared" si="84"/>
        <v>2.7267000000000003E-4</v>
      </c>
      <c r="L325" s="25">
        <f t="shared" si="85"/>
        <v>6.2795901000000012E-3</v>
      </c>
      <c r="M325" s="25">
        <v>1.6800000000000001E-3</v>
      </c>
      <c r="N325" s="25">
        <f t="shared" si="86"/>
        <v>2.0249999999999999E-3</v>
      </c>
      <c r="O325" s="25"/>
      <c r="P325" s="25">
        <f t="shared" si="87"/>
        <v>2.3227999999999986E-4</v>
      </c>
      <c r="Q325" s="25">
        <f t="shared" si="88"/>
        <v>5.3494083999999966E-3</v>
      </c>
      <c r="R325" s="25">
        <v>1.7799999999999999E-3</v>
      </c>
      <c r="S325" s="25">
        <f t="shared" si="89"/>
        <v>2.1250000000000002E-3</v>
      </c>
      <c r="T325" s="25"/>
      <c r="U325" s="25">
        <f t="shared" si="90"/>
        <v>2.1687000000000008E-4</v>
      </c>
      <c r="V325" s="25">
        <f t="shared" si="91"/>
        <v>4.9945161000000023E-3</v>
      </c>
      <c r="W325" s="25">
        <v>4.81E-3</v>
      </c>
      <c r="X325" s="25">
        <f t="shared" si="92"/>
        <v>5.1549999999999999E-3</v>
      </c>
      <c r="Y325" s="25"/>
      <c r="Z325" s="25">
        <f t="shared" si="93"/>
        <v>6.5747000000000028E-4</v>
      </c>
      <c r="AA325" s="25">
        <f t="shared" si="94"/>
        <v>1.5141534100000006E-2</v>
      </c>
      <c r="AB325" s="25">
        <v>-6.4000000000000005E-4</v>
      </c>
      <c r="AC325" s="25">
        <f t="shared" si="95"/>
        <v>-3.4500000000000004E-4</v>
      </c>
    </row>
    <row r="326" spans="1:29" s="15" customFormat="1">
      <c r="A326" s="18">
        <v>574</v>
      </c>
      <c r="B326" s="25">
        <v>1.0000000000000001E-5</v>
      </c>
      <c r="C326" s="25">
        <v>8.5999999999999998E-4</v>
      </c>
      <c r="D326" s="25">
        <f t="shared" si="80"/>
        <v>1.31E-3</v>
      </c>
      <c r="E326" s="25"/>
      <c r="F326" s="25">
        <f t="shared" si="81"/>
        <v>4.2000000000000002E-4</v>
      </c>
      <c r="G326" s="25">
        <f t="shared" si="82"/>
        <v>9.6726000000000017E-3</v>
      </c>
      <c r="H326" s="25">
        <v>2.8400000000000001E-3</v>
      </c>
      <c r="I326" s="25">
        <f t="shared" si="83"/>
        <v>3.29E-3</v>
      </c>
      <c r="J326" s="25"/>
      <c r="K326" s="25">
        <f t="shared" si="84"/>
        <v>6.4766999999999993E-4</v>
      </c>
      <c r="L326" s="25">
        <f t="shared" si="85"/>
        <v>1.4915840099999999E-2</v>
      </c>
      <c r="M326" s="25">
        <v>1.8500000000000001E-3</v>
      </c>
      <c r="N326" s="25">
        <f t="shared" si="86"/>
        <v>2.3E-3</v>
      </c>
      <c r="O326" s="25"/>
      <c r="P326" s="25">
        <f t="shared" si="87"/>
        <v>5.0727999999999993E-4</v>
      </c>
      <c r="Q326" s="25">
        <f t="shared" si="88"/>
        <v>1.1682658399999999E-2</v>
      </c>
      <c r="R326" s="25">
        <v>1.67E-3</v>
      </c>
      <c r="S326" s="25">
        <f t="shared" si="89"/>
        <v>2.1199999999999999E-3</v>
      </c>
      <c r="T326" s="25"/>
      <c r="U326" s="25">
        <f t="shared" si="90"/>
        <v>2.1186999999999985E-4</v>
      </c>
      <c r="V326" s="25">
        <f t="shared" si="91"/>
        <v>4.8793660999999966E-3</v>
      </c>
      <c r="W326" s="25">
        <v>4.7200000000000002E-3</v>
      </c>
      <c r="X326" s="25">
        <f t="shared" si="92"/>
        <v>5.1700000000000001E-3</v>
      </c>
      <c r="Y326" s="25"/>
      <c r="Z326" s="25">
        <f t="shared" si="93"/>
        <v>6.7247000000000053E-4</v>
      </c>
      <c r="AA326" s="25">
        <f t="shared" si="94"/>
        <v>1.5486984100000012E-2</v>
      </c>
      <c r="AB326" s="25">
        <v>-9.1E-4</v>
      </c>
      <c r="AC326" s="25">
        <f t="shared" si="95"/>
        <v>-4.4999999999999999E-4</v>
      </c>
    </row>
    <row r="327" spans="1:29" s="15" customFormat="1">
      <c r="A327" s="18">
        <v>575</v>
      </c>
      <c r="B327" s="25">
        <v>-1.1E-4</v>
      </c>
      <c r="C327" s="25">
        <v>9.5E-4</v>
      </c>
      <c r="D327" s="25">
        <f t="shared" si="80"/>
        <v>1.4E-3</v>
      </c>
      <c r="E327" s="25"/>
      <c r="F327" s="25">
        <f t="shared" si="81"/>
        <v>5.1000000000000004E-4</v>
      </c>
      <c r="G327" s="25">
        <f t="shared" si="82"/>
        <v>1.1745300000000002E-2</v>
      </c>
      <c r="H327" s="25">
        <v>2.5200000000000001E-3</v>
      </c>
      <c r="I327" s="25">
        <f t="shared" si="83"/>
        <v>2.97E-3</v>
      </c>
      <c r="J327" s="25"/>
      <c r="K327" s="25">
        <f t="shared" si="84"/>
        <v>3.2766999999999996E-4</v>
      </c>
      <c r="L327" s="25">
        <f t="shared" si="85"/>
        <v>7.5462400999999997E-3</v>
      </c>
      <c r="M327" s="25">
        <v>1.56E-3</v>
      </c>
      <c r="N327" s="25">
        <f t="shared" si="86"/>
        <v>2.0100000000000001E-3</v>
      </c>
      <c r="O327" s="25"/>
      <c r="P327" s="25">
        <f t="shared" si="87"/>
        <v>2.1728000000000003E-4</v>
      </c>
      <c r="Q327" s="25">
        <f t="shared" si="88"/>
        <v>5.0039584000000012E-3</v>
      </c>
      <c r="R327" s="25">
        <v>1.8799999999999999E-3</v>
      </c>
      <c r="S327" s="25">
        <f t="shared" si="89"/>
        <v>2.33E-3</v>
      </c>
      <c r="T327" s="25"/>
      <c r="U327" s="25">
        <f t="shared" si="90"/>
        <v>4.2186999999999997E-4</v>
      </c>
      <c r="V327" s="25">
        <f t="shared" si="91"/>
        <v>9.7156660999999991E-3</v>
      </c>
      <c r="W327" s="25">
        <v>4.7600000000000003E-3</v>
      </c>
      <c r="X327" s="25">
        <f t="shared" si="92"/>
        <v>5.2100000000000002E-3</v>
      </c>
      <c r="Y327" s="25"/>
      <c r="Z327" s="25">
        <f t="shared" si="93"/>
        <v>7.1247000000000064E-4</v>
      </c>
      <c r="AA327" s="25">
        <f t="shared" si="94"/>
        <v>1.6408184100000014E-2</v>
      </c>
      <c r="AB327" s="25">
        <v>-7.9000000000000001E-4</v>
      </c>
      <c r="AC327" s="25">
        <f t="shared" si="95"/>
        <v>-4.4999999999999999E-4</v>
      </c>
    </row>
    <row r="328" spans="1:29" s="15" customFormat="1">
      <c r="A328" s="18">
        <v>576</v>
      </c>
      <c r="B328" s="25">
        <v>-6.8999999999999997E-5</v>
      </c>
      <c r="C328" s="25">
        <v>8.0999999999999996E-4</v>
      </c>
      <c r="D328" s="25">
        <f t="shared" si="80"/>
        <v>1.3295E-3</v>
      </c>
      <c r="E328" s="25"/>
      <c r="F328" s="25">
        <f t="shared" si="81"/>
        <v>4.395E-4</v>
      </c>
      <c r="G328" s="25">
        <f t="shared" si="82"/>
        <v>1.0121685E-2</v>
      </c>
      <c r="H328" s="25">
        <v>2.9099999999999998E-3</v>
      </c>
      <c r="I328" s="25">
        <f t="shared" si="83"/>
        <v>3.4294999999999998E-3</v>
      </c>
      <c r="J328" s="25"/>
      <c r="K328" s="25">
        <f t="shared" si="84"/>
        <v>7.871699999999998E-4</v>
      </c>
      <c r="L328" s="25">
        <f t="shared" si="85"/>
        <v>1.8128525099999997E-2</v>
      </c>
      <c r="M328" s="25">
        <v>1.8400000000000001E-3</v>
      </c>
      <c r="N328" s="25">
        <f t="shared" si="86"/>
        <v>2.3595000000000001E-3</v>
      </c>
      <c r="O328" s="25"/>
      <c r="P328" s="25">
        <f t="shared" si="87"/>
        <v>5.6678000000000002E-4</v>
      </c>
      <c r="Q328" s="25">
        <f t="shared" si="88"/>
        <v>1.3052943400000001E-2</v>
      </c>
      <c r="R328" s="25">
        <v>1.7600000000000001E-3</v>
      </c>
      <c r="S328" s="25">
        <f t="shared" si="89"/>
        <v>2.2795000000000003E-3</v>
      </c>
      <c r="T328" s="25"/>
      <c r="U328" s="25">
        <f t="shared" si="90"/>
        <v>3.7137000000000021E-4</v>
      </c>
      <c r="V328" s="25">
        <f t="shared" si="91"/>
        <v>8.5526511000000045E-3</v>
      </c>
      <c r="W328" s="25">
        <v>4.5900000000000003E-3</v>
      </c>
      <c r="X328" s="25">
        <f t="shared" si="92"/>
        <v>5.1095000000000003E-3</v>
      </c>
      <c r="Y328" s="25"/>
      <c r="Z328" s="25">
        <f t="shared" si="93"/>
        <v>6.1197000000000074E-4</v>
      </c>
      <c r="AA328" s="25">
        <f t="shared" si="94"/>
        <v>1.4093669100000018E-2</v>
      </c>
      <c r="AB328" s="25">
        <v>-9.7000000000000005E-4</v>
      </c>
      <c r="AC328" s="25">
        <f t="shared" si="95"/>
        <v>-5.195E-4</v>
      </c>
    </row>
    <row r="329" spans="1:29" s="15" customFormat="1">
      <c r="A329" s="18">
        <v>577</v>
      </c>
      <c r="B329" s="25">
        <v>-1.7000000000000001E-4</v>
      </c>
      <c r="C329" s="25">
        <v>7.3999999999999999E-4</v>
      </c>
      <c r="D329" s="25">
        <f t="shared" si="80"/>
        <v>1.2650000000000001E-3</v>
      </c>
      <c r="E329" s="25"/>
      <c r="F329" s="25">
        <f t="shared" si="81"/>
        <v>3.7500000000000012E-4</v>
      </c>
      <c r="G329" s="25">
        <f t="shared" si="82"/>
        <v>8.6362500000000033E-3</v>
      </c>
      <c r="H329" s="25">
        <v>2.47E-3</v>
      </c>
      <c r="I329" s="25">
        <f t="shared" si="83"/>
        <v>2.9950000000000003E-3</v>
      </c>
      <c r="J329" s="25"/>
      <c r="K329" s="25">
        <f t="shared" si="84"/>
        <v>3.5267000000000024E-4</v>
      </c>
      <c r="L329" s="25">
        <f t="shared" si="85"/>
        <v>8.1219901000000056E-3</v>
      </c>
      <c r="M329" s="25">
        <v>1.48E-3</v>
      </c>
      <c r="N329" s="25">
        <f t="shared" si="86"/>
        <v>2.0049999999999998E-3</v>
      </c>
      <c r="O329" s="25"/>
      <c r="P329" s="25">
        <f t="shared" si="87"/>
        <v>2.122799999999998E-4</v>
      </c>
      <c r="Q329" s="25">
        <f t="shared" si="88"/>
        <v>4.8888083999999955E-3</v>
      </c>
      <c r="R329" s="25">
        <v>1.73E-3</v>
      </c>
      <c r="S329" s="25">
        <f t="shared" si="89"/>
        <v>2.2550000000000001E-3</v>
      </c>
      <c r="T329" s="25"/>
      <c r="U329" s="25">
        <f t="shared" si="90"/>
        <v>3.4686999999999999E-4</v>
      </c>
      <c r="V329" s="25">
        <f t="shared" si="91"/>
        <v>7.9884160999999995E-3</v>
      </c>
      <c r="W329" s="25">
        <v>4.5599999999999998E-3</v>
      </c>
      <c r="X329" s="25">
        <f t="shared" si="92"/>
        <v>5.0850000000000001E-3</v>
      </c>
      <c r="Y329" s="25"/>
      <c r="Z329" s="25">
        <f t="shared" si="93"/>
        <v>5.8747000000000053E-4</v>
      </c>
      <c r="AA329" s="25">
        <f t="shared" si="94"/>
        <v>1.3529434100000013E-2</v>
      </c>
      <c r="AB329" s="25">
        <v>-8.8000000000000003E-4</v>
      </c>
      <c r="AC329" s="25">
        <f t="shared" si="95"/>
        <v>-5.2500000000000008E-4</v>
      </c>
    </row>
    <row r="330" spans="1:29" s="15" customFormat="1">
      <c r="A330" s="18">
        <v>578</v>
      </c>
      <c r="B330" s="25">
        <v>5.0000000000000002E-5</v>
      </c>
      <c r="C330" s="25">
        <v>8.9999999999999998E-4</v>
      </c>
      <c r="D330" s="25">
        <f t="shared" si="80"/>
        <v>1.3649999999999999E-3</v>
      </c>
      <c r="E330" s="25"/>
      <c r="F330" s="25">
        <f t="shared" si="81"/>
        <v>4.7499999999999994E-4</v>
      </c>
      <c r="G330" s="25">
        <f t="shared" si="82"/>
        <v>1.0939249999999999E-2</v>
      </c>
      <c r="H330" s="25">
        <v>2.9299999999999999E-3</v>
      </c>
      <c r="I330" s="25">
        <f t="shared" si="83"/>
        <v>3.395E-3</v>
      </c>
      <c r="J330" s="25"/>
      <c r="K330" s="25">
        <f t="shared" si="84"/>
        <v>7.5266999999999999E-4</v>
      </c>
      <c r="L330" s="25">
        <f t="shared" si="85"/>
        <v>1.7333990100000002E-2</v>
      </c>
      <c r="M330" s="25">
        <v>1.8400000000000001E-3</v>
      </c>
      <c r="N330" s="25">
        <f t="shared" si="86"/>
        <v>2.3050000000000002E-3</v>
      </c>
      <c r="O330" s="25"/>
      <c r="P330" s="25">
        <f t="shared" si="87"/>
        <v>5.1228000000000016E-4</v>
      </c>
      <c r="Q330" s="25">
        <f t="shared" si="88"/>
        <v>1.1797808400000004E-2</v>
      </c>
      <c r="R330" s="25">
        <v>1.7099999999999999E-3</v>
      </c>
      <c r="S330" s="25">
        <f t="shared" si="89"/>
        <v>2.1749999999999999E-3</v>
      </c>
      <c r="T330" s="25"/>
      <c r="U330" s="25">
        <f t="shared" si="90"/>
        <v>2.6686999999999978E-4</v>
      </c>
      <c r="V330" s="25">
        <f t="shared" si="91"/>
        <v>6.1460160999999951E-3</v>
      </c>
      <c r="W330" s="25">
        <v>4.6100000000000004E-3</v>
      </c>
      <c r="X330" s="25">
        <f t="shared" si="92"/>
        <v>5.0750000000000005E-3</v>
      </c>
      <c r="Y330" s="25"/>
      <c r="Z330" s="25">
        <f t="shared" si="93"/>
        <v>5.7747000000000093E-4</v>
      </c>
      <c r="AA330" s="25">
        <f t="shared" si="94"/>
        <v>1.3299134100000023E-2</v>
      </c>
      <c r="AB330" s="25">
        <v>-9.7999999999999997E-4</v>
      </c>
      <c r="AC330" s="25">
        <f t="shared" si="95"/>
        <v>-4.6499999999999997E-4</v>
      </c>
    </row>
    <row r="331" spans="1:29" s="15" customFormat="1">
      <c r="A331" s="18">
        <v>579</v>
      </c>
      <c r="B331" s="25">
        <v>-1.2999999999999999E-4</v>
      </c>
      <c r="C331" s="25">
        <v>8.8000000000000003E-4</v>
      </c>
      <c r="D331" s="25">
        <f t="shared" si="80"/>
        <v>1.23E-3</v>
      </c>
      <c r="E331" s="25"/>
      <c r="F331" s="25">
        <f t="shared" si="81"/>
        <v>3.4000000000000002E-4</v>
      </c>
      <c r="G331" s="25">
        <f t="shared" si="82"/>
        <v>7.8302000000000007E-3</v>
      </c>
      <c r="H331" s="25">
        <v>2.5699999999999998E-3</v>
      </c>
      <c r="I331" s="25">
        <f t="shared" si="83"/>
        <v>2.9199999999999999E-3</v>
      </c>
      <c r="J331" s="25"/>
      <c r="K331" s="25">
        <f t="shared" si="84"/>
        <v>2.7766999999999983E-4</v>
      </c>
      <c r="L331" s="25">
        <f t="shared" si="85"/>
        <v>6.3947400999999965E-3</v>
      </c>
      <c r="M331" s="25">
        <v>1.48E-3</v>
      </c>
      <c r="N331" s="25">
        <f t="shared" si="86"/>
        <v>1.83E-3</v>
      </c>
      <c r="O331" s="25"/>
      <c r="P331" s="25">
        <f t="shared" si="87"/>
        <v>3.7279999999999995E-5</v>
      </c>
      <c r="Q331" s="25">
        <f t="shared" si="88"/>
        <v>8.5855839999999996E-4</v>
      </c>
      <c r="R331" s="25">
        <v>1.74E-3</v>
      </c>
      <c r="S331" s="25">
        <f t="shared" si="89"/>
        <v>2.0899999999999998E-3</v>
      </c>
      <c r="T331" s="25"/>
      <c r="U331" s="25">
        <f t="shared" si="90"/>
        <v>1.8186999999999977E-4</v>
      </c>
      <c r="V331" s="25">
        <f t="shared" si="91"/>
        <v>4.1884660999999953E-3</v>
      </c>
      <c r="W331" s="25">
        <v>4.7000000000000002E-3</v>
      </c>
      <c r="X331" s="25">
        <f t="shared" si="92"/>
        <v>5.0499999999999998E-3</v>
      </c>
      <c r="Y331" s="25"/>
      <c r="Z331" s="25">
        <f t="shared" si="93"/>
        <v>5.5247000000000022E-4</v>
      </c>
      <c r="AA331" s="25">
        <f t="shared" si="94"/>
        <v>1.2723384100000006E-2</v>
      </c>
      <c r="AB331" s="25">
        <v>-5.6999999999999998E-4</v>
      </c>
      <c r="AC331" s="25">
        <f t="shared" si="95"/>
        <v>-3.5E-4</v>
      </c>
    </row>
    <row r="332" spans="1:29" s="15" customFormat="1">
      <c r="A332" s="18">
        <v>580</v>
      </c>
      <c r="B332" s="25">
        <v>9.0000000000000006E-5</v>
      </c>
      <c r="C332" s="25">
        <v>8.0000000000000004E-4</v>
      </c>
      <c r="D332" s="25">
        <f t="shared" si="80"/>
        <v>1.0950000000000001E-3</v>
      </c>
      <c r="E332" s="25"/>
      <c r="F332" s="25">
        <f t="shared" si="81"/>
        <v>2.050000000000001E-4</v>
      </c>
      <c r="G332" s="25">
        <f t="shared" si="82"/>
        <v>4.7211500000000029E-3</v>
      </c>
      <c r="H332" s="25">
        <v>2.8999999999999998E-3</v>
      </c>
      <c r="I332" s="25">
        <f t="shared" si="83"/>
        <v>3.1949999999999999E-3</v>
      </c>
      <c r="J332" s="25"/>
      <c r="K332" s="25">
        <f t="shared" si="84"/>
        <v>5.526699999999999E-4</v>
      </c>
      <c r="L332" s="25">
        <f t="shared" si="85"/>
        <v>1.2727990099999998E-2</v>
      </c>
      <c r="M332" s="25">
        <v>1.7700000000000001E-3</v>
      </c>
      <c r="N332" s="25">
        <f t="shared" si="86"/>
        <v>2.065E-3</v>
      </c>
      <c r="O332" s="25"/>
      <c r="P332" s="25">
        <f t="shared" si="87"/>
        <v>2.7227999999999996E-4</v>
      </c>
      <c r="Q332" s="25">
        <f t="shared" si="88"/>
        <v>6.2706083999999997E-3</v>
      </c>
      <c r="R332" s="25">
        <v>1.75E-3</v>
      </c>
      <c r="S332" s="25">
        <f t="shared" si="89"/>
        <v>2.0449999999999999E-3</v>
      </c>
      <c r="T332" s="25"/>
      <c r="U332" s="25">
        <f t="shared" si="90"/>
        <v>1.3686999999999987E-4</v>
      </c>
      <c r="V332" s="25">
        <f t="shared" si="91"/>
        <v>3.1521160999999974E-3</v>
      </c>
      <c r="W332" s="25">
        <v>4.5500000000000002E-3</v>
      </c>
      <c r="X332" s="25">
        <f t="shared" si="92"/>
        <v>4.8450000000000003E-3</v>
      </c>
      <c r="Y332" s="25"/>
      <c r="Z332" s="25">
        <f t="shared" si="93"/>
        <v>3.4747000000000076E-4</v>
      </c>
      <c r="AA332" s="25">
        <f t="shared" si="94"/>
        <v>8.0022341000000174E-3</v>
      </c>
      <c r="AB332" s="25">
        <v>-6.8000000000000005E-4</v>
      </c>
      <c r="AC332" s="25">
        <f t="shared" si="95"/>
        <v>-2.9500000000000001E-4</v>
      </c>
    </row>
    <row r="333" spans="1:29" s="15" customFormat="1">
      <c r="A333" s="18">
        <v>581</v>
      </c>
      <c r="B333" s="25">
        <v>-1E-4</v>
      </c>
      <c r="C333" s="25">
        <v>7.2000000000000005E-4</v>
      </c>
      <c r="D333" s="25">
        <f t="shared" si="80"/>
        <v>1.15E-3</v>
      </c>
      <c r="E333" s="25"/>
      <c r="F333" s="25">
        <f t="shared" si="81"/>
        <v>2.6000000000000003E-4</v>
      </c>
      <c r="G333" s="25">
        <f t="shared" si="82"/>
        <v>5.9878000000000006E-3</v>
      </c>
      <c r="H333" s="25">
        <v>2.47E-3</v>
      </c>
      <c r="I333" s="25">
        <f t="shared" si="83"/>
        <v>2.8999999999999998E-3</v>
      </c>
      <c r="J333" s="25"/>
      <c r="K333" s="25">
        <f t="shared" si="84"/>
        <v>2.5766999999999977E-4</v>
      </c>
      <c r="L333" s="25">
        <f t="shared" si="85"/>
        <v>5.9341400999999953E-3</v>
      </c>
      <c r="M333" s="25">
        <v>1.4599999999999999E-3</v>
      </c>
      <c r="N333" s="25">
        <f t="shared" si="86"/>
        <v>1.89E-3</v>
      </c>
      <c r="O333" s="25"/>
      <c r="P333" s="25">
        <f t="shared" si="87"/>
        <v>9.7279999999999936E-5</v>
      </c>
      <c r="Q333" s="25">
        <f t="shared" si="88"/>
        <v>2.2403583999999984E-3</v>
      </c>
      <c r="R333" s="25">
        <v>1.72E-3</v>
      </c>
      <c r="S333" s="25">
        <f t="shared" si="89"/>
        <v>2.15E-3</v>
      </c>
      <c r="T333" s="25"/>
      <c r="U333" s="25">
        <f t="shared" si="90"/>
        <v>2.4186999999999993E-4</v>
      </c>
      <c r="V333" s="25">
        <f t="shared" si="91"/>
        <v>5.5702660999999987E-3</v>
      </c>
      <c r="W333" s="25">
        <v>4.47E-3</v>
      </c>
      <c r="X333" s="25">
        <f t="shared" si="92"/>
        <v>4.8999999999999998E-3</v>
      </c>
      <c r="Y333" s="25"/>
      <c r="Z333" s="25">
        <f t="shared" si="93"/>
        <v>4.0247000000000026E-4</v>
      </c>
      <c r="AA333" s="25">
        <f t="shared" si="94"/>
        <v>9.2688841000000063E-3</v>
      </c>
      <c r="AB333" s="25">
        <v>-7.6000000000000004E-4</v>
      </c>
      <c r="AC333" s="25">
        <f t="shared" si="95"/>
        <v>-4.3000000000000004E-4</v>
      </c>
    </row>
    <row r="334" spans="1:29" s="15" customFormat="1">
      <c r="A334" s="18">
        <v>582</v>
      </c>
      <c r="B334" s="25">
        <v>1.0000000000000001E-5</v>
      </c>
      <c r="C334" s="25">
        <v>7.5000000000000002E-4</v>
      </c>
      <c r="D334" s="25">
        <f t="shared" si="80"/>
        <v>1.15E-3</v>
      </c>
      <c r="E334" s="25"/>
      <c r="F334" s="25">
        <f t="shared" si="81"/>
        <v>2.6000000000000003E-4</v>
      </c>
      <c r="G334" s="25">
        <f t="shared" si="82"/>
        <v>5.9878000000000006E-3</v>
      </c>
      <c r="H334" s="25">
        <v>2.7399999999999998E-3</v>
      </c>
      <c r="I334" s="25">
        <f t="shared" si="83"/>
        <v>3.1399999999999996E-3</v>
      </c>
      <c r="J334" s="25"/>
      <c r="K334" s="25">
        <f t="shared" si="84"/>
        <v>4.9766999999999954E-4</v>
      </c>
      <c r="L334" s="25">
        <f t="shared" si="85"/>
        <v>1.146134009999999E-2</v>
      </c>
      <c r="M334" s="25">
        <v>1.67E-3</v>
      </c>
      <c r="N334" s="25">
        <f t="shared" si="86"/>
        <v>2.0699999999999998E-3</v>
      </c>
      <c r="O334" s="25"/>
      <c r="P334" s="25">
        <f t="shared" si="87"/>
        <v>2.7727999999999976E-4</v>
      </c>
      <c r="Q334" s="25">
        <f t="shared" si="88"/>
        <v>6.385758399999995E-3</v>
      </c>
      <c r="R334" s="25">
        <v>1.75E-3</v>
      </c>
      <c r="S334" s="25">
        <f t="shared" si="89"/>
        <v>2.15E-3</v>
      </c>
      <c r="T334" s="25"/>
      <c r="U334" s="25">
        <f t="shared" si="90"/>
        <v>2.4186999999999993E-4</v>
      </c>
      <c r="V334" s="25">
        <f t="shared" si="91"/>
        <v>5.5702660999999987E-3</v>
      </c>
      <c r="W334" s="25">
        <v>4.62E-3</v>
      </c>
      <c r="X334" s="25">
        <f t="shared" si="92"/>
        <v>5.0200000000000002E-3</v>
      </c>
      <c r="Y334" s="25"/>
      <c r="Z334" s="25">
        <f t="shared" si="93"/>
        <v>5.2247000000000057E-4</v>
      </c>
      <c r="AA334" s="25">
        <f t="shared" si="94"/>
        <v>1.2032484100000013E-2</v>
      </c>
      <c r="AB334" s="25">
        <v>-8.0999999999999996E-4</v>
      </c>
      <c r="AC334" s="25">
        <f t="shared" si="95"/>
        <v>-3.9999999999999996E-4</v>
      </c>
    </row>
    <row r="335" spans="1:29" s="15" customFormat="1">
      <c r="A335" s="18">
        <v>583</v>
      </c>
      <c r="B335" s="25">
        <v>-1.7000000000000001E-4</v>
      </c>
      <c r="C335" s="25">
        <v>8.5999999999999998E-4</v>
      </c>
      <c r="D335" s="25">
        <f t="shared" si="80"/>
        <v>1.2850000000000001E-3</v>
      </c>
      <c r="E335" s="25"/>
      <c r="F335" s="25">
        <f t="shared" si="81"/>
        <v>3.9500000000000017E-4</v>
      </c>
      <c r="G335" s="25">
        <f t="shared" si="82"/>
        <v>9.0968500000000035E-3</v>
      </c>
      <c r="H335" s="25">
        <v>2.5600000000000002E-3</v>
      </c>
      <c r="I335" s="25">
        <f t="shared" si="83"/>
        <v>2.9850000000000002E-3</v>
      </c>
      <c r="J335" s="25"/>
      <c r="K335" s="25">
        <f t="shared" si="84"/>
        <v>3.4267000000000021E-4</v>
      </c>
      <c r="L335" s="25">
        <f t="shared" si="85"/>
        <v>7.8916901000000046E-3</v>
      </c>
      <c r="M335" s="25">
        <v>1.6100000000000001E-3</v>
      </c>
      <c r="N335" s="25">
        <f t="shared" si="86"/>
        <v>2.0350000000000004E-3</v>
      </c>
      <c r="O335" s="25"/>
      <c r="P335" s="25">
        <f t="shared" si="87"/>
        <v>2.4228000000000032E-4</v>
      </c>
      <c r="Q335" s="25">
        <f t="shared" si="88"/>
        <v>5.5797084000000071E-3</v>
      </c>
      <c r="R335" s="25">
        <v>1.7899999999999999E-3</v>
      </c>
      <c r="S335" s="25">
        <f t="shared" si="89"/>
        <v>2.215E-3</v>
      </c>
      <c r="T335" s="25"/>
      <c r="U335" s="25">
        <f t="shared" si="90"/>
        <v>3.0686999999999989E-4</v>
      </c>
      <c r="V335" s="25">
        <f t="shared" si="91"/>
        <v>7.0672160999999973E-3</v>
      </c>
      <c r="W335" s="25">
        <v>4.6299999999999996E-3</v>
      </c>
      <c r="X335" s="25">
        <f t="shared" si="92"/>
        <v>5.0549999999999996E-3</v>
      </c>
      <c r="Y335" s="25"/>
      <c r="Z335" s="25">
        <f t="shared" si="93"/>
        <v>5.5747000000000001E-4</v>
      </c>
      <c r="AA335" s="25">
        <f t="shared" si="94"/>
        <v>1.2838534100000002E-2</v>
      </c>
      <c r="AB335" s="25">
        <v>-6.8000000000000005E-4</v>
      </c>
      <c r="AC335" s="25">
        <f t="shared" si="95"/>
        <v>-4.2500000000000003E-4</v>
      </c>
    </row>
    <row r="336" spans="1:29" s="15" customFormat="1">
      <c r="A336" s="18">
        <v>584</v>
      </c>
      <c r="B336" s="25">
        <v>2.1000000000000001E-4</v>
      </c>
      <c r="C336" s="25">
        <v>8.1999999999999998E-4</v>
      </c>
      <c r="D336" s="25">
        <f t="shared" si="80"/>
        <v>1.07E-3</v>
      </c>
      <c r="E336" s="25"/>
      <c r="F336" s="25">
        <f t="shared" si="81"/>
        <v>1.8000000000000004E-4</v>
      </c>
      <c r="G336" s="25">
        <f t="shared" si="82"/>
        <v>4.1454000000000013E-3</v>
      </c>
      <c r="H336" s="25">
        <v>2.7499999999999998E-3</v>
      </c>
      <c r="I336" s="25">
        <f t="shared" si="83"/>
        <v>3.0000000000000001E-3</v>
      </c>
      <c r="J336" s="25"/>
      <c r="K336" s="25">
        <f t="shared" si="84"/>
        <v>3.5767000000000004E-4</v>
      </c>
      <c r="L336" s="25">
        <f t="shared" si="85"/>
        <v>8.2371401000000018E-3</v>
      </c>
      <c r="M336" s="25">
        <v>1.6900000000000001E-3</v>
      </c>
      <c r="N336" s="25">
        <f t="shared" si="86"/>
        <v>1.9400000000000001E-3</v>
      </c>
      <c r="O336" s="25"/>
      <c r="P336" s="25">
        <f t="shared" si="87"/>
        <v>1.4728000000000007E-4</v>
      </c>
      <c r="Q336" s="25">
        <f t="shared" si="88"/>
        <v>3.3918584000000016E-3</v>
      </c>
      <c r="R336" s="25">
        <v>1.75E-3</v>
      </c>
      <c r="S336" s="25">
        <f t="shared" si="89"/>
        <v>2E-3</v>
      </c>
      <c r="T336" s="25"/>
      <c r="U336" s="25">
        <f t="shared" si="90"/>
        <v>9.1869999999999973E-5</v>
      </c>
      <c r="V336" s="25">
        <f t="shared" si="91"/>
        <v>2.1157660999999994E-3</v>
      </c>
      <c r="W336" s="25">
        <v>4.6299999999999996E-3</v>
      </c>
      <c r="X336" s="25">
        <f t="shared" si="92"/>
        <v>4.8799999999999998E-3</v>
      </c>
      <c r="Y336" s="25"/>
      <c r="Z336" s="25">
        <f t="shared" si="93"/>
        <v>3.8247000000000021E-4</v>
      </c>
      <c r="AA336" s="25">
        <f t="shared" si="94"/>
        <v>8.8082841000000044E-3</v>
      </c>
      <c r="AB336" s="25">
        <v>-7.1000000000000002E-4</v>
      </c>
      <c r="AC336" s="25">
        <f t="shared" si="95"/>
        <v>-2.5000000000000001E-4</v>
      </c>
    </row>
    <row r="337" spans="1:29" s="15" customFormat="1">
      <c r="A337" s="18">
        <v>585</v>
      </c>
      <c r="B337" s="25">
        <v>0</v>
      </c>
      <c r="C337" s="25">
        <v>7.3999999999999999E-4</v>
      </c>
      <c r="D337" s="25">
        <f t="shared" si="80"/>
        <v>1.06E-3</v>
      </c>
      <c r="E337" s="25"/>
      <c r="F337" s="25">
        <f t="shared" si="81"/>
        <v>1.7000000000000001E-4</v>
      </c>
      <c r="G337" s="25">
        <f t="shared" si="82"/>
        <v>3.9151000000000004E-3</v>
      </c>
      <c r="H337" s="25">
        <v>2.5500000000000002E-3</v>
      </c>
      <c r="I337" s="25">
        <f t="shared" si="83"/>
        <v>2.8700000000000002E-3</v>
      </c>
      <c r="J337" s="25"/>
      <c r="K337" s="25">
        <f t="shared" si="84"/>
        <v>2.2767000000000013E-4</v>
      </c>
      <c r="L337" s="25">
        <f t="shared" si="85"/>
        <v>5.2432401000000036E-3</v>
      </c>
      <c r="M337" s="25">
        <v>1.5200000000000001E-3</v>
      </c>
      <c r="N337" s="25">
        <f t="shared" si="86"/>
        <v>1.8400000000000001E-3</v>
      </c>
      <c r="O337" s="25"/>
      <c r="P337" s="25">
        <f t="shared" si="87"/>
        <v>4.7280000000000022E-5</v>
      </c>
      <c r="Q337" s="25">
        <f t="shared" si="88"/>
        <v>1.0888584000000006E-3</v>
      </c>
      <c r="R337" s="25">
        <v>1.58E-3</v>
      </c>
      <c r="S337" s="25">
        <f t="shared" si="89"/>
        <v>1.9E-3</v>
      </c>
      <c r="T337" s="25"/>
      <c r="U337" s="25">
        <f t="shared" si="90"/>
        <v>-8.1300000000000729E-6</v>
      </c>
      <c r="V337" s="25">
        <f t="shared" si="91"/>
        <v>-1.8723390000000169E-4</v>
      </c>
      <c r="W337" s="25">
        <v>4.5599999999999998E-3</v>
      </c>
      <c r="X337" s="25">
        <f t="shared" si="92"/>
        <v>4.8799999999999998E-3</v>
      </c>
      <c r="Y337" s="25"/>
      <c r="Z337" s="25">
        <f t="shared" si="93"/>
        <v>3.8247000000000021E-4</v>
      </c>
      <c r="AA337" s="25">
        <f t="shared" si="94"/>
        <v>8.8082841000000044E-3</v>
      </c>
      <c r="AB337" s="25">
        <v>-6.4000000000000005E-4</v>
      </c>
      <c r="AC337" s="25">
        <f t="shared" si="95"/>
        <v>-3.2000000000000003E-4</v>
      </c>
    </row>
    <row r="338" spans="1:29" s="15" customFormat="1">
      <c r="A338" s="18">
        <v>586</v>
      </c>
      <c r="B338" s="25">
        <v>1.0000000000000001E-5</v>
      </c>
      <c r="C338" s="25">
        <v>8.7000000000000001E-4</v>
      </c>
      <c r="D338" s="25">
        <f t="shared" si="80"/>
        <v>1.2600000000000001E-3</v>
      </c>
      <c r="E338" s="25"/>
      <c r="F338" s="25">
        <f t="shared" si="81"/>
        <v>3.700000000000001E-4</v>
      </c>
      <c r="G338" s="25">
        <f t="shared" si="82"/>
        <v>8.5211000000000019E-3</v>
      </c>
      <c r="H338" s="25">
        <v>2.8300000000000001E-3</v>
      </c>
      <c r="I338" s="25">
        <f t="shared" si="83"/>
        <v>3.2200000000000002E-3</v>
      </c>
      <c r="J338" s="25"/>
      <c r="K338" s="25">
        <f t="shared" si="84"/>
        <v>5.7767000000000018E-4</v>
      </c>
      <c r="L338" s="25">
        <f t="shared" si="85"/>
        <v>1.3303740100000004E-2</v>
      </c>
      <c r="M338" s="25">
        <v>1.75E-3</v>
      </c>
      <c r="N338" s="25">
        <f t="shared" si="86"/>
        <v>2.14E-3</v>
      </c>
      <c r="O338" s="25"/>
      <c r="P338" s="25">
        <f t="shared" si="87"/>
        <v>3.4727999999999994E-4</v>
      </c>
      <c r="Q338" s="25">
        <f t="shared" si="88"/>
        <v>7.9978583999999985E-3</v>
      </c>
      <c r="R338" s="25">
        <v>1.91E-3</v>
      </c>
      <c r="S338" s="25">
        <f t="shared" si="89"/>
        <v>2.3E-3</v>
      </c>
      <c r="T338" s="25"/>
      <c r="U338" s="25">
        <f t="shared" si="90"/>
        <v>3.9186999999999989E-4</v>
      </c>
      <c r="V338" s="25">
        <f t="shared" si="91"/>
        <v>9.0247660999999979E-3</v>
      </c>
      <c r="W338" s="25">
        <v>4.7000000000000002E-3</v>
      </c>
      <c r="X338" s="25">
        <f t="shared" si="92"/>
        <v>5.0899999999999999E-3</v>
      </c>
      <c r="Y338" s="25"/>
      <c r="Z338" s="25">
        <f t="shared" si="93"/>
        <v>5.9247000000000032E-4</v>
      </c>
      <c r="AA338" s="25">
        <f t="shared" si="94"/>
        <v>1.3644584100000008E-2</v>
      </c>
      <c r="AB338" s="25">
        <v>-7.9000000000000001E-4</v>
      </c>
      <c r="AC338" s="25">
        <f t="shared" si="95"/>
        <v>-3.8999999999999999E-4</v>
      </c>
    </row>
    <row r="339" spans="1:29" s="15" customFormat="1">
      <c r="A339" s="18">
        <v>587</v>
      </c>
      <c r="B339" s="25">
        <v>-1.3999999999999999E-4</v>
      </c>
      <c r="C339" s="25">
        <v>6.9999999999999999E-4</v>
      </c>
      <c r="D339" s="25">
        <f t="shared" si="80"/>
        <v>1.09E-3</v>
      </c>
      <c r="E339" s="25"/>
      <c r="F339" s="25">
        <f t="shared" si="81"/>
        <v>2.0000000000000009E-4</v>
      </c>
      <c r="G339" s="25">
        <f t="shared" si="82"/>
        <v>4.6060000000000025E-3</v>
      </c>
      <c r="H339" s="25">
        <v>2.4199999999999998E-3</v>
      </c>
      <c r="I339" s="25">
        <f t="shared" si="83"/>
        <v>2.81E-3</v>
      </c>
      <c r="J339" s="25"/>
      <c r="K339" s="25">
        <f t="shared" si="84"/>
        <v>1.6766999999999997E-4</v>
      </c>
      <c r="L339" s="25">
        <f t="shared" si="85"/>
        <v>3.8614400999999994E-3</v>
      </c>
      <c r="M339" s="25">
        <v>1.5200000000000001E-3</v>
      </c>
      <c r="N339" s="25">
        <f t="shared" si="86"/>
        <v>1.9100000000000002E-3</v>
      </c>
      <c r="O339" s="25"/>
      <c r="P339" s="25">
        <f t="shared" si="87"/>
        <v>1.1728000000000021E-4</v>
      </c>
      <c r="Q339" s="25">
        <f t="shared" si="88"/>
        <v>2.7009584000000047E-3</v>
      </c>
      <c r="R339" s="25">
        <v>1.57E-3</v>
      </c>
      <c r="S339" s="25">
        <f t="shared" si="89"/>
        <v>1.9599999999999999E-3</v>
      </c>
      <c r="T339" s="25"/>
      <c r="U339" s="25">
        <f t="shared" si="90"/>
        <v>5.1869999999999868E-5</v>
      </c>
      <c r="V339" s="25">
        <f t="shared" si="91"/>
        <v>1.194566099999997E-3</v>
      </c>
      <c r="W339" s="25">
        <v>4.4400000000000004E-3</v>
      </c>
      <c r="X339" s="25">
        <f t="shared" si="92"/>
        <v>4.8300000000000001E-3</v>
      </c>
      <c r="Y339" s="25"/>
      <c r="Z339" s="25">
        <f t="shared" si="93"/>
        <v>3.3247000000000051E-4</v>
      </c>
      <c r="AA339" s="25">
        <f t="shared" si="94"/>
        <v>7.6567841000000124E-3</v>
      </c>
      <c r="AB339" s="25">
        <v>-6.4000000000000005E-4</v>
      </c>
      <c r="AC339" s="25">
        <f t="shared" si="95"/>
        <v>-3.9000000000000005E-4</v>
      </c>
    </row>
    <row r="340" spans="1:29" s="15" customFormat="1">
      <c r="A340" s="18">
        <v>588</v>
      </c>
      <c r="B340" s="25">
        <v>-5.0000000000000002E-5</v>
      </c>
      <c r="C340" s="25">
        <v>7.2999999999999996E-4</v>
      </c>
      <c r="D340" s="25">
        <f t="shared" si="80"/>
        <v>1.145E-3</v>
      </c>
      <c r="E340" s="25"/>
      <c r="F340" s="25">
        <f t="shared" si="81"/>
        <v>2.5500000000000002E-4</v>
      </c>
      <c r="G340" s="25">
        <f t="shared" si="82"/>
        <v>5.872650000000001E-3</v>
      </c>
      <c r="H340" s="25">
        <v>2.6900000000000001E-3</v>
      </c>
      <c r="I340" s="25">
        <f t="shared" si="83"/>
        <v>3.1050000000000001E-3</v>
      </c>
      <c r="J340" s="25"/>
      <c r="K340" s="25">
        <f t="shared" si="84"/>
        <v>4.626700000000001E-4</v>
      </c>
      <c r="L340" s="25">
        <f t="shared" si="85"/>
        <v>1.0655290100000003E-2</v>
      </c>
      <c r="M340" s="25">
        <v>1.72E-3</v>
      </c>
      <c r="N340" s="25">
        <f t="shared" si="86"/>
        <v>2.1349999999999997E-3</v>
      </c>
      <c r="O340" s="25"/>
      <c r="P340" s="25">
        <f t="shared" si="87"/>
        <v>3.4227999999999971E-4</v>
      </c>
      <c r="Q340" s="25">
        <f t="shared" si="88"/>
        <v>7.8827083999999936E-3</v>
      </c>
      <c r="R340" s="25">
        <v>1.7600000000000001E-3</v>
      </c>
      <c r="S340" s="25">
        <f t="shared" si="89"/>
        <v>2.1749999999999999E-3</v>
      </c>
      <c r="T340" s="25"/>
      <c r="U340" s="25">
        <f t="shared" si="90"/>
        <v>2.6686999999999978E-4</v>
      </c>
      <c r="V340" s="25">
        <f t="shared" si="91"/>
        <v>6.1460160999999951E-3</v>
      </c>
      <c r="W340" s="25">
        <v>4.5999999999999999E-3</v>
      </c>
      <c r="X340" s="25">
        <f t="shared" si="92"/>
        <v>5.0150000000000004E-3</v>
      </c>
      <c r="Y340" s="25"/>
      <c r="Z340" s="25">
        <f t="shared" si="93"/>
        <v>5.1747000000000078E-4</v>
      </c>
      <c r="AA340" s="25">
        <f t="shared" si="94"/>
        <v>1.1917334100000019E-2</v>
      </c>
      <c r="AB340" s="25">
        <v>-7.7999999999999999E-4</v>
      </c>
      <c r="AC340" s="25">
        <f t="shared" si="95"/>
        <v>-4.15E-4</v>
      </c>
    </row>
    <row r="341" spans="1:29" s="15" customFormat="1">
      <c r="A341" s="18">
        <v>589</v>
      </c>
      <c r="B341" s="25">
        <v>-6.8999999999999997E-5</v>
      </c>
      <c r="C341" s="25">
        <v>7.6999999999999996E-4</v>
      </c>
      <c r="D341" s="25">
        <f t="shared" si="80"/>
        <v>1.1695E-3</v>
      </c>
      <c r="E341" s="25"/>
      <c r="F341" s="25">
        <f t="shared" si="81"/>
        <v>2.7950000000000002E-4</v>
      </c>
      <c r="G341" s="25">
        <f t="shared" si="82"/>
        <v>6.4368850000000007E-3</v>
      </c>
      <c r="H341" s="25">
        <v>2.5999999999999999E-3</v>
      </c>
      <c r="I341" s="25">
        <f t="shared" si="83"/>
        <v>2.9995E-3</v>
      </c>
      <c r="J341" s="25"/>
      <c r="K341" s="25">
        <f t="shared" si="84"/>
        <v>3.5716999999999997E-4</v>
      </c>
      <c r="L341" s="25">
        <f t="shared" si="85"/>
        <v>8.2256250999999999E-3</v>
      </c>
      <c r="M341" s="25">
        <v>1.5900000000000001E-3</v>
      </c>
      <c r="N341" s="25">
        <f t="shared" si="86"/>
        <v>1.9894999999999999E-3</v>
      </c>
      <c r="O341" s="25"/>
      <c r="P341" s="25">
        <f t="shared" si="87"/>
        <v>1.9677999999999992E-4</v>
      </c>
      <c r="Q341" s="25">
        <f t="shared" si="88"/>
        <v>4.5318433999999982E-3</v>
      </c>
      <c r="R341" s="25">
        <v>1.65E-3</v>
      </c>
      <c r="S341" s="25">
        <f t="shared" si="89"/>
        <v>2.0495000000000001E-3</v>
      </c>
      <c r="T341" s="25"/>
      <c r="U341" s="25">
        <f t="shared" si="90"/>
        <v>1.4137000000000004E-4</v>
      </c>
      <c r="V341" s="25">
        <f t="shared" si="91"/>
        <v>3.2557511000000012E-3</v>
      </c>
      <c r="W341" s="25">
        <v>4.5100000000000001E-3</v>
      </c>
      <c r="X341" s="25">
        <f t="shared" si="92"/>
        <v>4.9094999999999998E-3</v>
      </c>
      <c r="Y341" s="25"/>
      <c r="Z341" s="25">
        <f t="shared" si="93"/>
        <v>4.1197000000000022E-4</v>
      </c>
      <c r="AA341" s="25">
        <f t="shared" si="94"/>
        <v>9.4876691000000055E-3</v>
      </c>
      <c r="AB341" s="25">
        <v>-7.2999999999999996E-4</v>
      </c>
      <c r="AC341" s="25">
        <f t="shared" si="95"/>
        <v>-3.9950000000000001E-4</v>
      </c>
    </row>
    <row r="342" spans="1:29" s="15" customFormat="1">
      <c r="A342" s="18">
        <v>590</v>
      </c>
      <c r="B342" s="25">
        <v>1.2999999999999999E-4</v>
      </c>
      <c r="C342" s="25">
        <v>7.7999999999999999E-4</v>
      </c>
      <c r="D342" s="25">
        <f t="shared" si="80"/>
        <v>1.085E-3</v>
      </c>
      <c r="E342" s="25"/>
      <c r="F342" s="25">
        <f t="shared" si="81"/>
        <v>1.9500000000000008E-4</v>
      </c>
      <c r="G342" s="25">
        <f t="shared" si="82"/>
        <v>4.490850000000002E-3</v>
      </c>
      <c r="H342" s="25">
        <v>2.7000000000000001E-3</v>
      </c>
      <c r="I342" s="25">
        <f t="shared" si="83"/>
        <v>3.0050000000000003E-3</v>
      </c>
      <c r="J342" s="25"/>
      <c r="K342" s="25">
        <f t="shared" si="84"/>
        <v>3.6267000000000027E-4</v>
      </c>
      <c r="L342" s="25">
        <f t="shared" si="85"/>
        <v>8.3522901000000066E-3</v>
      </c>
      <c r="M342" s="25">
        <v>1.65E-3</v>
      </c>
      <c r="N342" s="25">
        <f t="shared" si="86"/>
        <v>1.9550000000000001E-3</v>
      </c>
      <c r="O342" s="25"/>
      <c r="P342" s="25">
        <f t="shared" si="87"/>
        <v>1.6228000000000011E-4</v>
      </c>
      <c r="Q342" s="25">
        <f t="shared" si="88"/>
        <v>3.7373084000000027E-3</v>
      </c>
      <c r="R342" s="25">
        <v>1.7899999999999999E-3</v>
      </c>
      <c r="S342" s="25">
        <f t="shared" si="89"/>
        <v>2.0950000000000001E-3</v>
      </c>
      <c r="T342" s="25"/>
      <c r="U342" s="25">
        <f t="shared" si="90"/>
        <v>1.8687E-4</v>
      </c>
      <c r="V342" s="25">
        <f t="shared" si="91"/>
        <v>4.3036161000000002E-3</v>
      </c>
      <c r="W342" s="25">
        <v>4.62E-3</v>
      </c>
      <c r="X342" s="25">
        <f t="shared" si="92"/>
        <v>4.9249999999999997E-3</v>
      </c>
      <c r="Y342" s="25"/>
      <c r="Z342" s="25">
        <f t="shared" si="93"/>
        <v>4.2747000000000011E-4</v>
      </c>
      <c r="AA342" s="25">
        <f t="shared" si="94"/>
        <v>9.8446341000000027E-3</v>
      </c>
      <c r="AB342" s="25">
        <v>-7.3999999999999999E-4</v>
      </c>
      <c r="AC342" s="25">
        <f t="shared" si="95"/>
        <v>-3.0499999999999999E-4</v>
      </c>
    </row>
    <row r="343" spans="1:29" s="15" customFormat="1">
      <c r="A343" s="18">
        <v>591</v>
      </c>
      <c r="B343" s="25">
        <v>0</v>
      </c>
      <c r="C343" s="25">
        <v>7.7999999999999999E-4</v>
      </c>
      <c r="D343" s="25">
        <f t="shared" si="80"/>
        <v>1.065E-3</v>
      </c>
      <c r="E343" s="25"/>
      <c r="F343" s="25">
        <f t="shared" si="81"/>
        <v>1.7500000000000003E-4</v>
      </c>
      <c r="G343" s="25">
        <f t="shared" si="82"/>
        <v>4.0302500000000008E-3</v>
      </c>
      <c r="H343" s="25">
        <v>2.5699999999999998E-3</v>
      </c>
      <c r="I343" s="25">
        <f t="shared" si="83"/>
        <v>2.8549999999999999E-3</v>
      </c>
      <c r="J343" s="25"/>
      <c r="K343" s="25">
        <f t="shared" si="84"/>
        <v>2.1266999999999987E-4</v>
      </c>
      <c r="L343" s="25">
        <f t="shared" si="85"/>
        <v>4.897790099999997E-3</v>
      </c>
      <c r="M343" s="25">
        <v>1.58E-3</v>
      </c>
      <c r="N343" s="25">
        <f t="shared" si="86"/>
        <v>1.8649999999999999E-3</v>
      </c>
      <c r="O343" s="25"/>
      <c r="P343" s="25">
        <f t="shared" si="87"/>
        <v>7.227999999999987E-5</v>
      </c>
      <c r="Q343" s="25">
        <f t="shared" si="88"/>
        <v>1.664608399999997E-3</v>
      </c>
      <c r="R343" s="25">
        <v>1.6800000000000001E-3</v>
      </c>
      <c r="S343" s="25">
        <f t="shared" si="89"/>
        <v>1.9650000000000002E-3</v>
      </c>
      <c r="T343" s="25"/>
      <c r="U343" s="25">
        <f t="shared" si="90"/>
        <v>5.6870000000000098E-5</v>
      </c>
      <c r="V343" s="25">
        <f t="shared" si="91"/>
        <v>1.3097161000000023E-3</v>
      </c>
      <c r="W343" s="25">
        <v>4.4999999999999997E-3</v>
      </c>
      <c r="X343" s="25">
        <f t="shared" si="92"/>
        <v>4.7849999999999993E-3</v>
      </c>
      <c r="Y343" s="25"/>
      <c r="Z343" s="25">
        <f t="shared" si="93"/>
        <v>2.8746999999999974E-4</v>
      </c>
      <c r="AA343" s="25">
        <f t="shared" si="94"/>
        <v>6.6204340999999941E-3</v>
      </c>
      <c r="AB343" s="25">
        <v>-5.6999999999999998E-4</v>
      </c>
      <c r="AC343" s="25">
        <f t="shared" si="95"/>
        <v>-2.8499999999999999E-4</v>
      </c>
    </row>
    <row r="344" spans="1:29" s="15" customFormat="1">
      <c r="A344" s="18">
        <v>592</v>
      </c>
      <c r="B344" s="25">
        <v>-4.0000000000000003E-5</v>
      </c>
      <c r="C344" s="25">
        <v>7.2000000000000005E-4</v>
      </c>
      <c r="D344" s="25">
        <f t="shared" si="80"/>
        <v>1.165E-3</v>
      </c>
      <c r="E344" s="25"/>
      <c r="F344" s="25">
        <f t="shared" si="81"/>
        <v>2.7500000000000007E-4</v>
      </c>
      <c r="G344" s="25">
        <f t="shared" si="82"/>
        <v>6.3332500000000021E-3</v>
      </c>
      <c r="H344" s="25">
        <v>2.5500000000000002E-3</v>
      </c>
      <c r="I344" s="25">
        <f t="shared" si="83"/>
        <v>2.9950000000000003E-3</v>
      </c>
      <c r="J344" s="25"/>
      <c r="K344" s="25">
        <f t="shared" si="84"/>
        <v>3.5267000000000024E-4</v>
      </c>
      <c r="L344" s="25">
        <f t="shared" si="85"/>
        <v>8.1219901000000056E-3</v>
      </c>
      <c r="M344" s="25">
        <v>1.5299999999999999E-3</v>
      </c>
      <c r="N344" s="25">
        <f t="shared" si="86"/>
        <v>1.9749999999999998E-3</v>
      </c>
      <c r="O344" s="25"/>
      <c r="P344" s="25">
        <f t="shared" si="87"/>
        <v>1.8227999999999973E-4</v>
      </c>
      <c r="Q344" s="25">
        <f t="shared" si="88"/>
        <v>4.1979083999999943E-3</v>
      </c>
      <c r="R344" s="25">
        <v>1.72E-3</v>
      </c>
      <c r="S344" s="25">
        <f t="shared" si="89"/>
        <v>2.1649999999999998E-3</v>
      </c>
      <c r="T344" s="25"/>
      <c r="U344" s="25">
        <f t="shared" si="90"/>
        <v>2.5686999999999975E-4</v>
      </c>
      <c r="V344" s="25">
        <f t="shared" si="91"/>
        <v>5.9157160999999949E-3</v>
      </c>
      <c r="W344" s="25">
        <v>4.5399999999999998E-3</v>
      </c>
      <c r="X344" s="25">
        <f t="shared" si="92"/>
        <v>4.9849999999999998E-3</v>
      </c>
      <c r="Y344" s="25"/>
      <c r="Z344" s="25">
        <f t="shared" si="93"/>
        <v>4.8747000000000026E-4</v>
      </c>
      <c r="AA344" s="25">
        <f t="shared" si="94"/>
        <v>1.1226434100000007E-2</v>
      </c>
      <c r="AB344" s="25">
        <v>-8.4999999999999995E-4</v>
      </c>
      <c r="AC344" s="25">
        <f t="shared" si="95"/>
        <v>-4.4499999999999997E-4</v>
      </c>
    </row>
    <row r="345" spans="1:29" s="15" customFormat="1">
      <c r="A345" s="18">
        <v>593</v>
      </c>
      <c r="B345" s="25">
        <v>6.0000000000000002E-5</v>
      </c>
      <c r="C345" s="25">
        <v>6.8999999999999997E-4</v>
      </c>
      <c r="D345" s="25">
        <f t="shared" si="80"/>
        <v>9.2999999999999995E-4</v>
      </c>
      <c r="E345" s="25"/>
      <c r="F345" s="25">
        <f t="shared" si="81"/>
        <v>3.9999999999999996E-5</v>
      </c>
      <c r="G345" s="25">
        <f t="shared" si="82"/>
        <v>9.2119999999999995E-4</v>
      </c>
      <c r="H345" s="25">
        <v>2.5400000000000002E-3</v>
      </c>
      <c r="I345" s="25">
        <f t="shared" si="83"/>
        <v>2.7800000000000004E-3</v>
      </c>
      <c r="J345" s="25"/>
      <c r="K345" s="25">
        <f t="shared" si="84"/>
        <v>1.3767000000000033E-4</v>
      </c>
      <c r="L345" s="25">
        <f t="shared" si="85"/>
        <v>3.1705401000000077E-3</v>
      </c>
      <c r="M345" s="25">
        <v>1.4599999999999999E-3</v>
      </c>
      <c r="N345" s="25">
        <f t="shared" si="86"/>
        <v>1.6999999999999999E-3</v>
      </c>
      <c r="O345" s="25"/>
      <c r="P345" s="25">
        <f t="shared" si="87"/>
        <v>-9.2720000000000129E-5</v>
      </c>
      <c r="Q345" s="25">
        <f t="shared" si="88"/>
        <v>-2.135341600000003E-3</v>
      </c>
      <c r="R345" s="25">
        <v>1.6100000000000001E-3</v>
      </c>
      <c r="S345" s="25">
        <f t="shared" si="89"/>
        <v>1.8500000000000001E-3</v>
      </c>
      <c r="T345" s="25"/>
      <c r="U345" s="25">
        <f t="shared" si="90"/>
        <v>-5.8129999999999987E-5</v>
      </c>
      <c r="V345" s="25">
        <f t="shared" si="91"/>
        <v>-1.3387338999999998E-3</v>
      </c>
      <c r="W345" s="25">
        <v>4.4099999999999999E-3</v>
      </c>
      <c r="X345" s="25">
        <f t="shared" si="92"/>
        <v>4.6499999999999996E-3</v>
      </c>
      <c r="Y345" s="25"/>
      <c r="Z345" s="25">
        <f t="shared" si="93"/>
        <v>1.5247000000000004E-4</v>
      </c>
      <c r="AA345" s="25">
        <f t="shared" si="94"/>
        <v>3.5113841000000011E-3</v>
      </c>
      <c r="AB345" s="25">
        <v>-5.4000000000000001E-4</v>
      </c>
      <c r="AC345" s="25">
        <f t="shared" si="95"/>
        <v>-2.4000000000000001E-4</v>
      </c>
    </row>
    <row r="346" spans="1:29" s="15" customFormat="1">
      <c r="A346" s="18">
        <v>594</v>
      </c>
      <c r="B346" s="25">
        <v>6.0000000000000002E-5</v>
      </c>
      <c r="C346" s="25">
        <v>7.6000000000000004E-4</v>
      </c>
      <c r="D346" s="25">
        <f t="shared" si="80"/>
        <v>1.1199999999999999E-3</v>
      </c>
      <c r="E346" s="25"/>
      <c r="F346" s="25">
        <f t="shared" si="81"/>
        <v>2.2999999999999995E-4</v>
      </c>
      <c r="G346" s="25">
        <f t="shared" si="82"/>
        <v>5.2968999999999994E-3</v>
      </c>
      <c r="H346" s="25">
        <v>2.5699999999999998E-3</v>
      </c>
      <c r="I346" s="25">
        <f t="shared" si="83"/>
        <v>2.9299999999999999E-3</v>
      </c>
      <c r="J346" s="25"/>
      <c r="K346" s="25">
        <f t="shared" si="84"/>
        <v>2.8766999999999985E-4</v>
      </c>
      <c r="L346" s="25">
        <f t="shared" si="85"/>
        <v>6.6250400999999966E-3</v>
      </c>
      <c r="M346" s="25">
        <v>1.5100000000000001E-3</v>
      </c>
      <c r="N346" s="25">
        <f t="shared" si="86"/>
        <v>1.8700000000000001E-3</v>
      </c>
      <c r="O346" s="25"/>
      <c r="P346" s="25">
        <f t="shared" si="87"/>
        <v>7.72800000000001E-5</v>
      </c>
      <c r="Q346" s="25">
        <f t="shared" si="88"/>
        <v>1.7797584000000023E-3</v>
      </c>
      <c r="R346" s="25">
        <v>1.57E-3</v>
      </c>
      <c r="S346" s="25">
        <f t="shared" si="89"/>
        <v>1.9299999999999999E-3</v>
      </c>
      <c r="T346" s="25"/>
      <c r="U346" s="25">
        <f t="shared" si="90"/>
        <v>2.1869999999999789E-5</v>
      </c>
      <c r="V346" s="25">
        <f t="shared" si="91"/>
        <v>5.0366609999999521E-4</v>
      </c>
      <c r="W346" s="25">
        <v>4.5100000000000001E-3</v>
      </c>
      <c r="X346" s="25">
        <f t="shared" si="92"/>
        <v>4.8700000000000002E-3</v>
      </c>
      <c r="Y346" s="25"/>
      <c r="Z346" s="25">
        <f t="shared" si="93"/>
        <v>3.7247000000000061E-4</v>
      </c>
      <c r="AA346" s="25">
        <f t="shared" si="94"/>
        <v>8.5779841000000138E-3</v>
      </c>
      <c r="AB346" s="25">
        <v>-7.7999999999999999E-4</v>
      </c>
      <c r="AC346" s="25">
        <f t="shared" si="95"/>
        <v>-3.5999999999999997E-4</v>
      </c>
    </row>
    <row r="347" spans="1:29" s="15" customFormat="1">
      <c r="A347" s="18">
        <v>595</v>
      </c>
      <c r="B347" s="25">
        <v>-5.0000000000000002E-5</v>
      </c>
      <c r="C347" s="25">
        <v>6.9999999999999999E-4</v>
      </c>
      <c r="D347" s="25">
        <f t="shared" si="80"/>
        <v>1.01E-3</v>
      </c>
      <c r="E347" s="25"/>
      <c r="F347" s="25">
        <f t="shared" si="81"/>
        <v>1.200000000000001E-4</v>
      </c>
      <c r="G347" s="25">
        <f t="shared" si="82"/>
        <v>2.7636000000000023E-3</v>
      </c>
      <c r="H347" s="25">
        <v>2.4199999999999998E-3</v>
      </c>
      <c r="I347" s="25">
        <f t="shared" si="83"/>
        <v>2.7299999999999998E-3</v>
      </c>
      <c r="J347" s="25"/>
      <c r="K347" s="25">
        <f t="shared" si="84"/>
        <v>8.7669999999999762E-5</v>
      </c>
      <c r="L347" s="25">
        <f t="shared" si="85"/>
        <v>2.0190400999999946E-3</v>
      </c>
      <c r="M347" s="25">
        <v>1.49E-3</v>
      </c>
      <c r="N347" s="25">
        <f t="shared" si="86"/>
        <v>1.8E-3</v>
      </c>
      <c r="O347" s="25"/>
      <c r="P347" s="25">
        <f t="shared" si="87"/>
        <v>7.2799999999999167E-6</v>
      </c>
      <c r="Q347" s="25">
        <f t="shared" si="88"/>
        <v>1.676583999999981E-4</v>
      </c>
      <c r="R347" s="25">
        <v>1.6299999999999999E-3</v>
      </c>
      <c r="S347" s="25">
        <f t="shared" si="89"/>
        <v>1.9399999999999999E-3</v>
      </c>
      <c r="T347" s="25"/>
      <c r="U347" s="25">
        <f t="shared" si="90"/>
        <v>3.1869999999999815E-5</v>
      </c>
      <c r="V347" s="25">
        <f t="shared" si="91"/>
        <v>7.3396609999999576E-4</v>
      </c>
      <c r="W347" s="25">
        <v>4.3699999999999998E-3</v>
      </c>
      <c r="X347" s="25">
        <f t="shared" si="92"/>
        <v>4.6800000000000001E-3</v>
      </c>
      <c r="Y347" s="25"/>
      <c r="Z347" s="25">
        <f t="shared" si="93"/>
        <v>1.8247000000000055E-4</v>
      </c>
      <c r="AA347" s="25">
        <f t="shared" si="94"/>
        <v>4.2022841000000132E-3</v>
      </c>
      <c r="AB347" s="25">
        <v>-5.6999999999999998E-4</v>
      </c>
      <c r="AC347" s="25">
        <f t="shared" si="95"/>
        <v>-3.1E-4</v>
      </c>
    </row>
    <row r="348" spans="1:29" s="15" customFormat="1">
      <c r="A348" s="18">
        <v>596</v>
      </c>
      <c r="B348" s="25">
        <v>-1.0000000000000001E-5</v>
      </c>
      <c r="C348" s="25">
        <v>6.9999999999999999E-4</v>
      </c>
      <c r="D348" s="25">
        <f t="shared" si="80"/>
        <v>1.1000000000000001E-3</v>
      </c>
      <c r="E348" s="25"/>
      <c r="F348" s="25">
        <f t="shared" si="81"/>
        <v>2.1000000000000012E-4</v>
      </c>
      <c r="G348" s="25">
        <f t="shared" si="82"/>
        <v>4.8363000000000026E-3</v>
      </c>
      <c r="H348" s="25">
        <v>2.5200000000000001E-3</v>
      </c>
      <c r="I348" s="25">
        <f t="shared" si="83"/>
        <v>2.9200000000000003E-3</v>
      </c>
      <c r="J348" s="25"/>
      <c r="K348" s="25">
        <f t="shared" si="84"/>
        <v>2.7767000000000026E-4</v>
      </c>
      <c r="L348" s="25">
        <f t="shared" si="85"/>
        <v>6.394740100000006E-3</v>
      </c>
      <c r="M348" s="25">
        <v>1.49E-3</v>
      </c>
      <c r="N348" s="25">
        <f t="shared" si="86"/>
        <v>1.89E-3</v>
      </c>
      <c r="O348" s="25"/>
      <c r="P348" s="25">
        <f t="shared" si="87"/>
        <v>9.7279999999999936E-5</v>
      </c>
      <c r="Q348" s="25">
        <f t="shared" si="88"/>
        <v>2.2403583999999984E-3</v>
      </c>
      <c r="R348" s="25">
        <v>1.65E-3</v>
      </c>
      <c r="S348" s="25">
        <f t="shared" si="89"/>
        <v>2.0500000000000002E-3</v>
      </c>
      <c r="T348" s="25"/>
      <c r="U348" s="25">
        <f t="shared" si="90"/>
        <v>1.418700000000001E-4</v>
      </c>
      <c r="V348" s="25">
        <f t="shared" si="91"/>
        <v>3.2672661000000026E-3</v>
      </c>
      <c r="W348" s="25">
        <v>4.4299999999999999E-3</v>
      </c>
      <c r="X348" s="25">
        <f t="shared" si="92"/>
        <v>4.8300000000000001E-3</v>
      </c>
      <c r="Y348" s="25"/>
      <c r="Z348" s="25">
        <f t="shared" si="93"/>
        <v>3.3247000000000051E-4</v>
      </c>
      <c r="AA348" s="25">
        <f t="shared" si="94"/>
        <v>7.6567841000000124E-3</v>
      </c>
      <c r="AB348" s="25">
        <v>-7.9000000000000001E-4</v>
      </c>
      <c r="AC348" s="25">
        <f t="shared" si="95"/>
        <v>-4.0000000000000002E-4</v>
      </c>
    </row>
    <row r="349" spans="1:29" s="15" customFormat="1">
      <c r="A349" s="18">
        <v>597</v>
      </c>
      <c r="B349" s="25">
        <v>-1.0000000000000001E-5</v>
      </c>
      <c r="C349" s="25">
        <v>5.9900000000000003E-4</v>
      </c>
      <c r="D349" s="25">
        <f t="shared" si="80"/>
        <v>8.7399999999999999E-4</v>
      </c>
      <c r="E349" s="25"/>
      <c r="F349" s="25">
        <f t="shared" si="81"/>
        <v>-1.5999999999999955E-5</v>
      </c>
      <c r="G349" s="25">
        <f t="shared" si="82"/>
        <v>-3.6847999999999899E-4</v>
      </c>
      <c r="H349" s="25">
        <v>2.5500000000000002E-3</v>
      </c>
      <c r="I349" s="25">
        <f t="shared" si="83"/>
        <v>2.8250000000000003E-3</v>
      </c>
      <c r="J349" s="25"/>
      <c r="K349" s="25">
        <f t="shared" si="84"/>
        <v>1.8267000000000023E-4</v>
      </c>
      <c r="L349" s="25">
        <f t="shared" si="85"/>
        <v>4.2068901000000053E-3</v>
      </c>
      <c r="M349" s="25">
        <v>1.48E-3</v>
      </c>
      <c r="N349" s="25">
        <f t="shared" si="86"/>
        <v>1.755E-3</v>
      </c>
      <c r="O349" s="25"/>
      <c r="P349" s="25">
        <f t="shared" si="87"/>
        <v>-3.7719999999999984E-5</v>
      </c>
      <c r="Q349" s="25">
        <f t="shared" si="88"/>
        <v>-8.6869159999999966E-4</v>
      </c>
      <c r="R349" s="25">
        <v>1.6100000000000001E-3</v>
      </c>
      <c r="S349" s="25">
        <f t="shared" si="89"/>
        <v>1.8850000000000002E-3</v>
      </c>
      <c r="T349" s="25"/>
      <c r="U349" s="25">
        <f t="shared" si="90"/>
        <v>-2.3129999999999895E-5</v>
      </c>
      <c r="V349" s="25">
        <f t="shared" si="91"/>
        <v>-5.3268389999999765E-4</v>
      </c>
      <c r="W349" s="25">
        <v>4.4000000000000003E-3</v>
      </c>
      <c r="X349" s="25">
        <f t="shared" si="92"/>
        <v>4.6750000000000003E-3</v>
      </c>
      <c r="Y349" s="25"/>
      <c r="Z349" s="25">
        <f t="shared" si="93"/>
        <v>1.7747000000000075E-4</v>
      </c>
      <c r="AA349" s="25">
        <f t="shared" si="94"/>
        <v>4.0871341000000179E-3</v>
      </c>
      <c r="AB349" s="25">
        <v>-5.4000000000000001E-4</v>
      </c>
      <c r="AC349" s="25">
        <f t="shared" si="95"/>
        <v>-2.7500000000000002E-4</v>
      </c>
    </row>
    <row r="350" spans="1:29" s="15" customFormat="1">
      <c r="A350" s="18">
        <v>598</v>
      </c>
      <c r="B350" s="25">
        <v>1.9000000000000001E-4</v>
      </c>
      <c r="C350" s="25">
        <v>6.8000000000000005E-4</v>
      </c>
      <c r="D350" s="25">
        <f t="shared" si="80"/>
        <v>9.4500000000000009E-4</v>
      </c>
      <c r="E350" s="25"/>
      <c r="F350" s="25">
        <f t="shared" si="81"/>
        <v>5.5000000000000144E-5</v>
      </c>
      <c r="G350" s="25">
        <f t="shared" si="82"/>
        <v>1.2666500000000033E-3</v>
      </c>
      <c r="H350" s="25">
        <v>2.5000000000000001E-3</v>
      </c>
      <c r="I350" s="25">
        <f t="shared" si="83"/>
        <v>2.7650000000000001E-3</v>
      </c>
      <c r="J350" s="25"/>
      <c r="K350" s="25">
        <f t="shared" si="84"/>
        <v>1.2267000000000007E-4</v>
      </c>
      <c r="L350" s="25">
        <f t="shared" si="85"/>
        <v>2.8250901000000019E-3</v>
      </c>
      <c r="M350" s="25">
        <v>1.5100000000000001E-3</v>
      </c>
      <c r="N350" s="25">
        <f t="shared" si="86"/>
        <v>1.7750000000000001E-3</v>
      </c>
      <c r="O350" s="25"/>
      <c r="P350" s="25">
        <f t="shared" si="87"/>
        <v>-1.7719999999999932E-5</v>
      </c>
      <c r="Q350" s="25">
        <f t="shared" si="88"/>
        <v>-4.0809159999999844E-4</v>
      </c>
      <c r="R350" s="25">
        <v>1.6299999999999999E-3</v>
      </c>
      <c r="S350" s="25">
        <f t="shared" si="89"/>
        <v>1.895E-3</v>
      </c>
      <c r="T350" s="25"/>
      <c r="U350" s="25">
        <f t="shared" si="90"/>
        <v>-1.3130000000000086E-5</v>
      </c>
      <c r="V350" s="25">
        <f t="shared" si="91"/>
        <v>-3.0238390000000202E-4</v>
      </c>
      <c r="W350" s="25">
        <v>4.3699999999999998E-3</v>
      </c>
      <c r="X350" s="25">
        <f t="shared" si="92"/>
        <v>4.6350000000000002E-3</v>
      </c>
      <c r="Y350" s="25"/>
      <c r="Z350" s="25">
        <f t="shared" si="93"/>
        <v>1.3747000000000065E-4</v>
      </c>
      <c r="AA350" s="25">
        <f t="shared" si="94"/>
        <v>3.1659341000000152E-3</v>
      </c>
      <c r="AB350" s="25">
        <v>-7.2000000000000005E-4</v>
      </c>
      <c r="AC350" s="25">
        <f t="shared" si="95"/>
        <v>-2.6500000000000004E-4</v>
      </c>
    </row>
    <row r="351" spans="1:29" s="15" customFormat="1">
      <c r="A351" s="18">
        <v>599</v>
      </c>
      <c r="B351" s="25">
        <v>-1.0000000000000001E-5</v>
      </c>
      <c r="C351" s="25">
        <v>6.7000000000000002E-4</v>
      </c>
      <c r="D351" s="25">
        <f t="shared" si="80"/>
        <v>9.6000000000000002E-4</v>
      </c>
      <c r="E351" s="25"/>
      <c r="F351" s="25">
        <f t="shared" si="81"/>
        <v>7.0000000000000075E-5</v>
      </c>
      <c r="G351" s="25">
        <f t="shared" si="82"/>
        <v>1.6121000000000017E-3</v>
      </c>
      <c r="H351" s="25">
        <v>2.4499999999999999E-3</v>
      </c>
      <c r="I351" s="25">
        <f t="shared" si="83"/>
        <v>2.7399999999999998E-3</v>
      </c>
      <c r="J351" s="25"/>
      <c r="K351" s="25">
        <f t="shared" si="84"/>
        <v>9.7669999999999788E-5</v>
      </c>
      <c r="L351" s="25">
        <f t="shared" si="85"/>
        <v>2.2493400999999951E-3</v>
      </c>
      <c r="M351" s="25">
        <v>1.5299999999999999E-3</v>
      </c>
      <c r="N351" s="25">
        <f t="shared" si="86"/>
        <v>1.82E-3</v>
      </c>
      <c r="O351" s="25"/>
      <c r="P351" s="25">
        <f t="shared" si="87"/>
        <v>2.7279999999999969E-5</v>
      </c>
      <c r="Q351" s="25">
        <f t="shared" si="88"/>
        <v>6.282583999999993E-4</v>
      </c>
      <c r="R351" s="25">
        <v>1.6000000000000001E-3</v>
      </c>
      <c r="S351" s="25">
        <f t="shared" si="89"/>
        <v>1.8900000000000002E-3</v>
      </c>
      <c r="T351" s="25"/>
      <c r="U351" s="25">
        <f t="shared" si="90"/>
        <v>-1.8129999999999882E-5</v>
      </c>
      <c r="V351" s="25">
        <f t="shared" si="91"/>
        <v>-4.1753389999999731E-4</v>
      </c>
      <c r="W351" s="25">
        <v>4.45E-3</v>
      </c>
      <c r="X351" s="25">
        <f t="shared" si="92"/>
        <v>4.7400000000000003E-3</v>
      </c>
      <c r="Y351" s="25"/>
      <c r="Z351" s="25">
        <f t="shared" si="93"/>
        <v>2.4247000000000071E-4</v>
      </c>
      <c r="AA351" s="25">
        <f t="shared" si="94"/>
        <v>5.5840841000000165E-3</v>
      </c>
      <c r="AB351" s="25">
        <v>-5.6999999999999998E-4</v>
      </c>
      <c r="AC351" s="25">
        <f t="shared" si="95"/>
        <v>-2.9E-4</v>
      </c>
    </row>
    <row r="352" spans="1:29" s="15" customFormat="1">
      <c r="A352" s="18">
        <v>600</v>
      </c>
      <c r="B352" s="25">
        <v>1.2E-4</v>
      </c>
      <c r="C352" s="25">
        <v>5.8E-4</v>
      </c>
      <c r="D352" s="25">
        <f t="shared" si="80"/>
        <v>8.9999999999999998E-4</v>
      </c>
      <c r="E352" s="25"/>
      <c r="F352" s="25"/>
      <c r="G352" s="25"/>
      <c r="H352" s="25">
        <v>2.4099999999999998E-3</v>
      </c>
      <c r="I352" s="25">
        <f t="shared" si="83"/>
        <v>2.7299999999999998E-3</v>
      </c>
      <c r="J352" s="25"/>
      <c r="K352" s="25"/>
      <c r="L352" s="25"/>
      <c r="M352" s="25">
        <v>1.3799999999999999E-3</v>
      </c>
      <c r="N352" s="25">
        <f t="shared" si="86"/>
        <v>1.6999999999999999E-3</v>
      </c>
      <c r="O352" s="25"/>
      <c r="P352" s="25"/>
      <c r="Q352" s="25"/>
      <c r="R352" s="25">
        <v>1.4400000000000001E-3</v>
      </c>
      <c r="S352" s="25">
        <f t="shared" si="89"/>
        <v>1.7600000000000001E-3</v>
      </c>
      <c r="T352" s="25"/>
      <c r="U352" s="25"/>
      <c r="V352" s="25"/>
      <c r="W352" s="25">
        <v>4.15E-3</v>
      </c>
      <c r="X352" s="25">
        <f t="shared" si="92"/>
        <v>4.47E-3</v>
      </c>
      <c r="Y352" s="25"/>
      <c r="Z352" s="25"/>
      <c r="AA352" s="25"/>
      <c r="AB352" s="25">
        <v>-7.6000000000000004E-4</v>
      </c>
      <c r="AC352" s="25">
        <f t="shared" si="95"/>
        <v>-3.2000000000000003E-4</v>
      </c>
    </row>
    <row r="353" spans="1:29" s="15" customFormat="1">
      <c r="A353" s="18">
        <v>601</v>
      </c>
      <c r="B353" s="25">
        <v>1.2999999999999999E-4</v>
      </c>
      <c r="C353" s="25">
        <v>6.0999999999999997E-4</v>
      </c>
      <c r="D353" s="25">
        <f t="shared" si="80"/>
        <v>8.6499999999999999E-4</v>
      </c>
      <c r="E353" s="25"/>
      <c r="F353" s="25"/>
      <c r="G353" s="25"/>
      <c r="H353" s="25">
        <v>2.4099999999999998E-3</v>
      </c>
      <c r="I353" s="25">
        <f t="shared" si="83"/>
        <v>2.6649999999999998E-3</v>
      </c>
      <c r="J353" s="25"/>
      <c r="K353" s="25"/>
      <c r="L353" s="25"/>
      <c r="M353" s="25">
        <v>1.4E-3</v>
      </c>
      <c r="N353" s="25">
        <f t="shared" si="86"/>
        <v>1.655E-3</v>
      </c>
      <c r="O353" s="25"/>
      <c r="P353" s="25"/>
      <c r="Q353" s="25"/>
      <c r="R353" s="25">
        <v>1.5200000000000001E-3</v>
      </c>
      <c r="S353" s="25">
        <f t="shared" si="89"/>
        <v>1.7750000000000001E-3</v>
      </c>
      <c r="T353" s="25"/>
      <c r="U353" s="25"/>
      <c r="V353" s="25"/>
      <c r="W353" s="25">
        <v>4.2900000000000004E-3</v>
      </c>
      <c r="X353" s="25">
        <f t="shared" si="92"/>
        <v>4.5450000000000004E-3</v>
      </c>
      <c r="Y353" s="25"/>
      <c r="Z353" s="25"/>
      <c r="AA353" s="25"/>
      <c r="AB353" s="25">
        <v>-6.4000000000000005E-4</v>
      </c>
      <c r="AC353" s="25">
        <f t="shared" si="95"/>
        <v>-2.5500000000000002E-4</v>
      </c>
    </row>
    <row r="354" spans="1:29" s="15" customFormat="1">
      <c r="A354" s="18">
        <v>602</v>
      </c>
      <c r="B354" s="25">
        <v>-5.0000000000000002E-5</v>
      </c>
      <c r="C354" s="25">
        <v>6.8999999999999997E-4</v>
      </c>
      <c r="D354" s="25">
        <f t="shared" si="80"/>
        <v>1.1299999999999999E-3</v>
      </c>
      <c r="E354" s="25"/>
      <c r="F354" s="25"/>
      <c r="G354" s="25"/>
      <c r="H354" s="25">
        <v>2.48E-3</v>
      </c>
      <c r="I354" s="25">
        <f t="shared" si="83"/>
        <v>2.9199999999999999E-3</v>
      </c>
      <c r="J354" s="25"/>
      <c r="K354" s="25"/>
      <c r="L354" s="25"/>
      <c r="M354" s="25">
        <v>1.3799999999999999E-3</v>
      </c>
      <c r="N354" s="25">
        <f t="shared" si="86"/>
        <v>1.82E-3</v>
      </c>
      <c r="O354" s="25"/>
      <c r="P354" s="25"/>
      <c r="Q354" s="25"/>
      <c r="R354" s="25">
        <v>1.5E-3</v>
      </c>
      <c r="S354" s="25">
        <f t="shared" si="89"/>
        <v>1.9400000000000001E-3</v>
      </c>
      <c r="T354" s="25"/>
      <c r="U354" s="25"/>
      <c r="V354" s="25"/>
      <c r="W354" s="25">
        <v>4.3E-3</v>
      </c>
      <c r="X354" s="25">
        <f t="shared" si="92"/>
        <v>4.7400000000000003E-3</v>
      </c>
      <c r="Y354" s="25"/>
      <c r="Z354" s="25"/>
      <c r="AA354" s="25"/>
      <c r="AB354" s="25">
        <v>-8.3000000000000001E-4</v>
      </c>
      <c r="AC354" s="25">
        <f t="shared" si="95"/>
        <v>-4.4000000000000002E-4</v>
      </c>
    </row>
    <row r="355" spans="1:29" s="15" customFormat="1">
      <c r="A355" s="18">
        <v>603</v>
      </c>
      <c r="B355" s="25">
        <v>5.0000000000000002E-5</v>
      </c>
      <c r="C355" s="25">
        <v>5.9900000000000003E-4</v>
      </c>
      <c r="D355" s="25">
        <f t="shared" si="80"/>
        <v>8.8900000000000003E-4</v>
      </c>
      <c r="E355" s="25"/>
      <c r="F355" s="25"/>
      <c r="G355" s="25"/>
      <c r="H355" s="25">
        <v>2.3500000000000001E-3</v>
      </c>
      <c r="I355" s="25">
        <f t="shared" si="83"/>
        <v>2.64E-3</v>
      </c>
      <c r="J355" s="25"/>
      <c r="K355" s="25"/>
      <c r="L355" s="25"/>
      <c r="M355" s="25">
        <v>1.33E-3</v>
      </c>
      <c r="N355" s="25">
        <f t="shared" si="86"/>
        <v>1.6199999999999999E-3</v>
      </c>
      <c r="O355" s="25"/>
      <c r="P355" s="25"/>
      <c r="Q355" s="25"/>
      <c r="R355" s="25">
        <v>1.5100000000000001E-3</v>
      </c>
      <c r="S355" s="25">
        <f t="shared" si="89"/>
        <v>1.8E-3</v>
      </c>
      <c r="T355" s="25"/>
      <c r="U355" s="25"/>
      <c r="V355" s="25"/>
      <c r="W355" s="25">
        <v>4.3200000000000001E-3</v>
      </c>
      <c r="X355" s="25">
        <f t="shared" si="92"/>
        <v>4.6100000000000004E-3</v>
      </c>
      <c r="Y355" s="25"/>
      <c r="Z355" s="25"/>
      <c r="AA355" s="25"/>
      <c r="AB355" s="25">
        <v>-6.3000000000000003E-4</v>
      </c>
      <c r="AC355" s="25">
        <f t="shared" si="95"/>
        <v>-2.9E-4</v>
      </c>
    </row>
    <row r="356" spans="1:29" s="15" customFormat="1">
      <c r="A356" s="18">
        <v>604</v>
      </c>
      <c r="B356" s="25">
        <v>-6.8999999999999997E-5</v>
      </c>
      <c r="C356" s="25">
        <v>7.5000000000000002E-4</v>
      </c>
      <c r="D356" s="25">
        <f t="shared" si="80"/>
        <v>1.2195000000000001E-3</v>
      </c>
      <c r="E356" s="25"/>
      <c r="F356" s="25"/>
      <c r="G356" s="25"/>
      <c r="H356" s="25">
        <v>2.4499999999999999E-3</v>
      </c>
      <c r="I356" s="25">
        <f t="shared" si="83"/>
        <v>2.9194999999999998E-3</v>
      </c>
      <c r="J356" s="25"/>
      <c r="K356" s="25"/>
      <c r="L356" s="25"/>
      <c r="M356" s="25">
        <v>1.47E-3</v>
      </c>
      <c r="N356" s="25">
        <f t="shared" si="86"/>
        <v>1.9394999999999998E-3</v>
      </c>
      <c r="O356" s="25"/>
      <c r="P356" s="25"/>
      <c r="Q356" s="25"/>
      <c r="R356" s="25">
        <v>1.57E-3</v>
      </c>
      <c r="S356" s="25">
        <f t="shared" si="89"/>
        <v>2.0395000000000001E-3</v>
      </c>
      <c r="T356" s="25"/>
      <c r="U356" s="25"/>
      <c r="V356" s="25"/>
      <c r="W356" s="25">
        <v>4.3099999999999996E-3</v>
      </c>
      <c r="X356" s="25">
        <f t="shared" si="92"/>
        <v>4.7794999999999999E-3</v>
      </c>
      <c r="Y356" s="25"/>
      <c r="Z356" s="25"/>
      <c r="AA356" s="25"/>
      <c r="AB356" s="25">
        <v>-8.7000000000000001E-4</v>
      </c>
      <c r="AC356" s="25">
        <f t="shared" si="95"/>
        <v>-4.6949999999999997E-4</v>
      </c>
    </row>
    <row r="357" spans="1:29" s="15" customFormat="1">
      <c r="A357" s="18">
        <v>605</v>
      </c>
      <c r="B357" s="25">
        <v>1.3999999999999999E-4</v>
      </c>
      <c r="C357" s="25">
        <v>6.4000000000000005E-4</v>
      </c>
      <c r="D357" s="25">
        <f t="shared" si="80"/>
        <v>8.4500000000000005E-4</v>
      </c>
      <c r="E357" s="25"/>
      <c r="F357" s="25"/>
      <c r="G357" s="25"/>
      <c r="H357" s="25">
        <v>2.4299999999999999E-3</v>
      </c>
      <c r="I357" s="25">
        <f t="shared" si="83"/>
        <v>2.6349999999999998E-3</v>
      </c>
      <c r="J357" s="25"/>
      <c r="K357" s="25"/>
      <c r="L357" s="25"/>
      <c r="M357" s="25">
        <v>1.41E-3</v>
      </c>
      <c r="N357" s="25">
        <f t="shared" si="86"/>
        <v>1.6150000000000001E-3</v>
      </c>
      <c r="O357" s="25"/>
      <c r="P357" s="25"/>
      <c r="Q357" s="25"/>
      <c r="R357" s="25">
        <v>1.58E-3</v>
      </c>
      <c r="S357" s="25">
        <f t="shared" si="89"/>
        <v>1.7850000000000001E-3</v>
      </c>
      <c r="T357" s="25"/>
      <c r="U357" s="25"/>
      <c r="V357" s="25"/>
      <c r="W357" s="25">
        <v>4.4200000000000003E-3</v>
      </c>
      <c r="X357" s="25">
        <f t="shared" si="92"/>
        <v>4.6250000000000006E-3</v>
      </c>
      <c r="Y357" s="25"/>
      <c r="Z357" s="25"/>
      <c r="AA357" s="25"/>
      <c r="AB357" s="25">
        <v>-5.5000000000000003E-4</v>
      </c>
      <c r="AC357" s="25">
        <f t="shared" si="95"/>
        <v>-2.0500000000000002E-4</v>
      </c>
    </row>
    <row r="358" spans="1:29" s="15" customFormat="1">
      <c r="A358" s="18">
        <v>606</v>
      </c>
      <c r="B358" s="25">
        <v>2.3000000000000001E-4</v>
      </c>
      <c r="C358" s="25">
        <v>6.8999999999999997E-4</v>
      </c>
      <c r="D358" s="25">
        <f t="shared" si="80"/>
        <v>9.2499999999999993E-4</v>
      </c>
      <c r="E358" s="25"/>
      <c r="F358" s="25"/>
      <c r="G358" s="25"/>
      <c r="H358" s="25">
        <v>2.4599999999999999E-3</v>
      </c>
      <c r="I358" s="25">
        <f t="shared" si="83"/>
        <v>2.6949999999999999E-3</v>
      </c>
      <c r="J358" s="25"/>
      <c r="K358" s="25"/>
      <c r="L358" s="25"/>
      <c r="M358" s="25">
        <v>1.48E-3</v>
      </c>
      <c r="N358" s="25">
        <f t="shared" si="86"/>
        <v>1.7149999999999999E-3</v>
      </c>
      <c r="O358" s="25"/>
      <c r="P358" s="25"/>
      <c r="Q358" s="25"/>
      <c r="R358" s="25">
        <v>1.5399999999999999E-3</v>
      </c>
      <c r="S358" s="25">
        <f t="shared" si="89"/>
        <v>1.7749999999999999E-3</v>
      </c>
      <c r="T358" s="25"/>
      <c r="U358" s="25"/>
      <c r="V358" s="25"/>
      <c r="W358" s="25">
        <v>4.2700000000000004E-3</v>
      </c>
      <c r="X358" s="25">
        <f t="shared" si="92"/>
        <v>4.5050000000000003E-3</v>
      </c>
      <c r="Y358" s="25"/>
      <c r="Z358" s="25"/>
      <c r="AA358" s="25"/>
      <c r="AB358" s="25">
        <v>-6.9999999999999999E-4</v>
      </c>
      <c r="AC358" s="25">
        <f t="shared" si="95"/>
        <v>-2.3499999999999999E-4</v>
      </c>
    </row>
    <row r="359" spans="1:29" s="15" customFormat="1">
      <c r="A359" s="18">
        <v>607</v>
      </c>
      <c r="B359" s="25">
        <v>-6.0000000000000002E-5</v>
      </c>
      <c r="C359" s="25">
        <v>5.8E-4</v>
      </c>
      <c r="D359" s="25">
        <f t="shared" si="80"/>
        <v>9.7000000000000005E-4</v>
      </c>
      <c r="E359" s="25"/>
      <c r="F359" s="25"/>
      <c r="G359" s="25"/>
      <c r="H359" s="25">
        <v>2.3700000000000001E-3</v>
      </c>
      <c r="I359" s="25">
        <f t="shared" si="83"/>
        <v>2.7600000000000003E-3</v>
      </c>
      <c r="J359" s="25"/>
      <c r="K359" s="25"/>
      <c r="L359" s="25"/>
      <c r="M359" s="25">
        <v>1.41E-3</v>
      </c>
      <c r="N359" s="25">
        <f t="shared" si="86"/>
        <v>1.8E-3</v>
      </c>
      <c r="O359" s="25"/>
      <c r="P359" s="25"/>
      <c r="Q359" s="25"/>
      <c r="R359" s="25">
        <v>1.57E-3</v>
      </c>
      <c r="S359" s="25">
        <f t="shared" si="89"/>
        <v>1.9599999999999999E-3</v>
      </c>
      <c r="T359" s="25"/>
      <c r="U359" s="25"/>
      <c r="V359" s="25"/>
      <c r="W359" s="25">
        <v>4.3400000000000001E-3</v>
      </c>
      <c r="X359" s="25">
        <f t="shared" si="92"/>
        <v>4.7299999999999998E-3</v>
      </c>
      <c r="Y359" s="25"/>
      <c r="Z359" s="25"/>
      <c r="AA359" s="25"/>
      <c r="AB359" s="25">
        <v>-7.2000000000000005E-4</v>
      </c>
      <c r="AC359" s="25">
        <f t="shared" si="95"/>
        <v>-3.9000000000000005E-4</v>
      </c>
    </row>
    <row r="360" spans="1:29" s="15" customFormat="1">
      <c r="A360" s="18">
        <v>608</v>
      </c>
      <c r="B360" s="25">
        <v>2.5999999999999998E-4</v>
      </c>
      <c r="C360" s="25">
        <v>5.9900000000000003E-4</v>
      </c>
      <c r="D360" s="25">
        <f t="shared" si="80"/>
        <v>8.1400000000000005E-4</v>
      </c>
      <c r="E360" s="25"/>
      <c r="F360" s="25"/>
      <c r="G360" s="25"/>
      <c r="H360" s="25">
        <v>2.4299999999999999E-3</v>
      </c>
      <c r="I360" s="25">
        <f t="shared" si="83"/>
        <v>2.6449999999999998E-3</v>
      </c>
      <c r="J360" s="25"/>
      <c r="K360" s="25"/>
      <c r="L360" s="25"/>
      <c r="M360" s="25">
        <v>1.5100000000000001E-3</v>
      </c>
      <c r="N360" s="25">
        <f t="shared" si="86"/>
        <v>1.725E-3</v>
      </c>
      <c r="O360" s="25"/>
      <c r="P360" s="25"/>
      <c r="Q360" s="25"/>
      <c r="R360" s="25">
        <v>1.5299999999999999E-3</v>
      </c>
      <c r="S360" s="25">
        <f t="shared" si="89"/>
        <v>1.7449999999999998E-3</v>
      </c>
      <c r="T360" s="25"/>
      <c r="U360" s="25"/>
      <c r="V360" s="25"/>
      <c r="W360" s="25">
        <v>4.3499999999999997E-3</v>
      </c>
      <c r="X360" s="25">
        <f t="shared" si="92"/>
        <v>4.5649999999999996E-3</v>
      </c>
      <c r="Y360" s="25"/>
      <c r="Z360" s="25"/>
      <c r="AA360" s="25"/>
      <c r="AB360" s="25">
        <v>-6.8999999999999997E-4</v>
      </c>
      <c r="AC360" s="25">
        <f t="shared" si="95"/>
        <v>-2.1499999999999999E-4</v>
      </c>
    </row>
    <row r="361" spans="1:29" s="15" customFormat="1">
      <c r="A361" s="18">
        <v>609</v>
      </c>
      <c r="B361" s="25">
        <v>1E-4</v>
      </c>
      <c r="C361" s="25">
        <v>6.4000000000000005E-4</v>
      </c>
      <c r="D361" s="25">
        <f t="shared" si="80"/>
        <v>8.9499999999999996E-4</v>
      </c>
      <c r="E361" s="25"/>
      <c r="F361" s="25"/>
      <c r="G361" s="25"/>
      <c r="H361" s="25">
        <v>2.3999999999999998E-3</v>
      </c>
      <c r="I361" s="25">
        <f t="shared" si="83"/>
        <v>2.6549999999999998E-3</v>
      </c>
      <c r="J361" s="25"/>
      <c r="K361" s="25"/>
      <c r="L361" s="25"/>
      <c r="M361" s="25">
        <v>1.4E-3</v>
      </c>
      <c r="N361" s="25">
        <f t="shared" si="86"/>
        <v>1.655E-3</v>
      </c>
      <c r="O361" s="25"/>
      <c r="P361" s="25"/>
      <c r="Q361" s="25"/>
      <c r="R361" s="25">
        <v>1.6000000000000001E-3</v>
      </c>
      <c r="S361" s="25">
        <f t="shared" si="89"/>
        <v>1.8550000000000001E-3</v>
      </c>
      <c r="T361" s="25"/>
      <c r="U361" s="25"/>
      <c r="V361" s="25"/>
      <c r="W361" s="25">
        <v>4.3400000000000001E-3</v>
      </c>
      <c r="X361" s="25">
        <f t="shared" si="92"/>
        <v>4.5950000000000001E-3</v>
      </c>
      <c r="Y361" s="25"/>
      <c r="Z361" s="25"/>
      <c r="AA361" s="25"/>
      <c r="AB361" s="25">
        <v>-6.0999999999999997E-4</v>
      </c>
      <c r="AC361" s="25">
        <f t="shared" si="95"/>
        <v>-2.5499999999999996E-4</v>
      </c>
    </row>
    <row r="362" spans="1:29" s="15" customFormat="1">
      <c r="A362" s="18">
        <v>610</v>
      </c>
      <c r="B362" s="25">
        <v>1.0000000000000001E-5</v>
      </c>
      <c r="C362" s="25">
        <v>6.7000000000000002E-4</v>
      </c>
      <c r="D362" s="25">
        <f t="shared" si="80"/>
        <v>1.16E-3</v>
      </c>
      <c r="E362" s="25"/>
      <c r="F362" s="25"/>
      <c r="G362" s="25"/>
      <c r="H362" s="25">
        <v>2.47E-3</v>
      </c>
      <c r="I362" s="25">
        <f t="shared" si="83"/>
        <v>2.96E-3</v>
      </c>
      <c r="J362" s="25"/>
      <c r="K362" s="25"/>
      <c r="L362" s="25"/>
      <c r="M362" s="25">
        <v>1.5100000000000001E-3</v>
      </c>
      <c r="N362" s="25">
        <f t="shared" si="86"/>
        <v>2E-3</v>
      </c>
      <c r="O362" s="25"/>
      <c r="P362" s="25"/>
      <c r="Q362" s="25"/>
      <c r="R362" s="25">
        <v>1.47E-3</v>
      </c>
      <c r="S362" s="25">
        <f t="shared" si="89"/>
        <v>1.9599999999999999E-3</v>
      </c>
      <c r="T362" s="25"/>
      <c r="U362" s="25"/>
      <c r="V362" s="25"/>
      <c r="W362" s="25">
        <v>4.3E-3</v>
      </c>
      <c r="X362" s="25">
        <f t="shared" si="92"/>
        <v>4.79E-3</v>
      </c>
      <c r="Y362" s="25"/>
      <c r="Z362" s="25"/>
      <c r="AA362" s="25"/>
      <c r="AB362" s="25">
        <v>-9.8999999999999999E-4</v>
      </c>
      <c r="AC362" s="25">
        <f t="shared" si="95"/>
        <v>-4.8999999999999998E-4</v>
      </c>
    </row>
    <row r="363" spans="1:29" s="15" customFormat="1">
      <c r="A363" s="18">
        <v>611</v>
      </c>
      <c r="B363" s="25">
        <v>6.0000000000000002E-5</v>
      </c>
      <c r="C363" s="25">
        <v>6.4999999999999997E-4</v>
      </c>
      <c r="D363" s="25">
        <f t="shared" si="80"/>
        <v>9.4999999999999989E-4</v>
      </c>
      <c r="E363" s="25"/>
      <c r="F363" s="25"/>
      <c r="G363" s="25"/>
      <c r="H363" s="25">
        <v>2.3700000000000001E-3</v>
      </c>
      <c r="I363" s="25">
        <f t="shared" si="83"/>
        <v>2.6700000000000001E-3</v>
      </c>
      <c r="J363" s="25"/>
      <c r="K363" s="25"/>
      <c r="L363" s="25"/>
      <c r="M363" s="25">
        <v>1.3699999999999999E-3</v>
      </c>
      <c r="N363" s="25">
        <f t="shared" si="86"/>
        <v>1.6699999999999998E-3</v>
      </c>
      <c r="O363" s="25"/>
      <c r="P363" s="25"/>
      <c r="Q363" s="25"/>
      <c r="R363" s="25">
        <v>1.6100000000000001E-3</v>
      </c>
      <c r="S363" s="25">
        <f t="shared" si="89"/>
        <v>1.91E-3</v>
      </c>
      <c r="T363" s="25"/>
      <c r="U363" s="25"/>
      <c r="V363" s="25"/>
      <c r="W363" s="25">
        <v>4.4200000000000003E-3</v>
      </c>
      <c r="X363" s="25">
        <f t="shared" si="92"/>
        <v>4.7200000000000002E-3</v>
      </c>
      <c r="Y363" s="25"/>
      <c r="Z363" s="25"/>
      <c r="AA363" s="25"/>
      <c r="AB363" s="25">
        <v>-6.6E-4</v>
      </c>
      <c r="AC363" s="25">
        <f t="shared" si="95"/>
        <v>-2.9999999999999997E-4</v>
      </c>
    </row>
    <row r="364" spans="1:29" s="15" customFormat="1">
      <c r="A364" s="18">
        <v>612</v>
      </c>
      <c r="B364" s="25">
        <v>0</v>
      </c>
      <c r="C364" s="25">
        <v>7.2000000000000005E-4</v>
      </c>
      <c r="D364" s="25">
        <f t="shared" si="80"/>
        <v>1.155E-3</v>
      </c>
      <c r="E364" s="25"/>
      <c r="F364" s="25"/>
      <c r="G364" s="25"/>
      <c r="H364" s="25">
        <v>2.5200000000000001E-3</v>
      </c>
      <c r="I364" s="25">
        <f t="shared" si="83"/>
        <v>2.9550000000000002E-3</v>
      </c>
      <c r="J364" s="25"/>
      <c r="K364" s="25"/>
      <c r="L364" s="25"/>
      <c r="M364" s="25">
        <v>1.5299999999999999E-3</v>
      </c>
      <c r="N364" s="25">
        <f t="shared" si="86"/>
        <v>1.9649999999999997E-3</v>
      </c>
      <c r="O364" s="25"/>
      <c r="P364" s="25"/>
      <c r="Q364" s="25"/>
      <c r="R364" s="25">
        <v>1.64E-3</v>
      </c>
      <c r="S364" s="25">
        <f t="shared" si="89"/>
        <v>2.075E-3</v>
      </c>
      <c r="T364" s="25"/>
      <c r="U364" s="25"/>
      <c r="V364" s="25"/>
      <c r="W364" s="25">
        <v>4.2900000000000004E-3</v>
      </c>
      <c r="X364" s="25">
        <f t="shared" si="92"/>
        <v>4.725E-3</v>
      </c>
      <c r="Y364" s="25"/>
      <c r="Z364" s="25"/>
      <c r="AA364" s="25"/>
      <c r="AB364" s="25">
        <v>-8.7000000000000001E-4</v>
      </c>
      <c r="AC364" s="25">
        <f t="shared" si="95"/>
        <v>-4.35E-4</v>
      </c>
    </row>
    <row r="365" spans="1:29" s="15" customFormat="1">
      <c r="A365" s="18">
        <v>613</v>
      </c>
      <c r="B365" s="25">
        <v>1.3999999999999999E-4</v>
      </c>
      <c r="C365" s="25">
        <v>6.7000000000000002E-4</v>
      </c>
      <c r="D365" s="25">
        <f t="shared" si="80"/>
        <v>9.4000000000000008E-4</v>
      </c>
      <c r="E365" s="25"/>
      <c r="F365" s="25"/>
      <c r="G365" s="25"/>
      <c r="H365" s="25">
        <v>2.4499999999999999E-3</v>
      </c>
      <c r="I365" s="25">
        <f t="shared" si="83"/>
        <v>2.7200000000000002E-3</v>
      </c>
      <c r="J365" s="25"/>
      <c r="K365" s="25"/>
      <c r="L365" s="25"/>
      <c r="M365" s="25">
        <v>1.4599999999999999E-3</v>
      </c>
      <c r="N365" s="25">
        <f t="shared" si="86"/>
        <v>1.73E-3</v>
      </c>
      <c r="O365" s="25"/>
      <c r="P365" s="25"/>
      <c r="Q365" s="25"/>
      <c r="R365" s="25">
        <v>1.66E-3</v>
      </c>
      <c r="S365" s="25">
        <f t="shared" si="89"/>
        <v>1.9300000000000001E-3</v>
      </c>
      <c r="T365" s="25"/>
      <c r="U365" s="25"/>
      <c r="V365" s="25"/>
      <c r="W365" s="25">
        <v>4.4600000000000004E-3</v>
      </c>
      <c r="X365" s="25">
        <f t="shared" si="92"/>
        <v>4.7300000000000007E-3</v>
      </c>
      <c r="Y365" s="25"/>
      <c r="Z365" s="25"/>
      <c r="AA365" s="25"/>
      <c r="AB365" s="25">
        <v>-6.8000000000000005E-4</v>
      </c>
      <c r="AC365" s="25">
        <f t="shared" si="95"/>
        <v>-2.7000000000000006E-4</v>
      </c>
    </row>
    <row r="366" spans="1:29" s="15" customFormat="1">
      <c r="A366" s="18">
        <v>614</v>
      </c>
      <c r="B366" s="25">
        <v>-1.2E-4</v>
      </c>
      <c r="C366" s="25">
        <v>6.6E-4</v>
      </c>
      <c r="D366" s="25">
        <f t="shared" si="80"/>
        <v>1.2750000000000001E-3</v>
      </c>
      <c r="E366" s="25"/>
      <c r="F366" s="25"/>
      <c r="G366" s="25"/>
      <c r="H366" s="25">
        <v>2.5000000000000001E-3</v>
      </c>
      <c r="I366" s="25">
        <f t="shared" si="83"/>
        <v>3.1150000000000001E-3</v>
      </c>
      <c r="J366" s="25"/>
      <c r="K366" s="25"/>
      <c r="L366" s="25"/>
      <c r="M366" s="25">
        <v>1.5E-3</v>
      </c>
      <c r="N366" s="25">
        <f t="shared" si="86"/>
        <v>2.1150000000000001E-3</v>
      </c>
      <c r="O366" s="25"/>
      <c r="P366" s="25"/>
      <c r="Q366" s="25"/>
      <c r="R366" s="25">
        <v>1.57E-3</v>
      </c>
      <c r="S366" s="25">
        <f t="shared" si="89"/>
        <v>2.1850000000000003E-3</v>
      </c>
      <c r="T366" s="25"/>
      <c r="U366" s="25"/>
      <c r="V366" s="25"/>
      <c r="W366" s="25">
        <v>4.3E-3</v>
      </c>
      <c r="X366" s="25">
        <f t="shared" si="92"/>
        <v>4.9150000000000001E-3</v>
      </c>
      <c r="Y366" s="25"/>
      <c r="Z366" s="25"/>
      <c r="AA366" s="25"/>
      <c r="AB366" s="25">
        <v>-1.1100000000000001E-3</v>
      </c>
      <c r="AC366" s="25">
        <f t="shared" si="95"/>
        <v>-6.150000000000001E-4</v>
      </c>
    </row>
    <row r="367" spans="1:29" s="15" customFormat="1">
      <c r="A367" s="18">
        <v>615</v>
      </c>
      <c r="B367" s="25">
        <v>1.7000000000000001E-4</v>
      </c>
      <c r="C367" s="25">
        <v>6.4999999999999997E-4</v>
      </c>
      <c r="D367" s="25">
        <f t="shared" si="80"/>
        <v>8.1499999999999997E-4</v>
      </c>
      <c r="E367" s="25"/>
      <c r="F367" s="25"/>
      <c r="G367" s="25"/>
      <c r="H367" s="25">
        <v>2.48E-3</v>
      </c>
      <c r="I367" s="25">
        <f t="shared" si="83"/>
        <v>2.6449999999999998E-3</v>
      </c>
      <c r="J367" s="25"/>
      <c r="K367" s="25"/>
      <c r="L367" s="25"/>
      <c r="M367" s="25">
        <v>1.39E-3</v>
      </c>
      <c r="N367" s="25">
        <f t="shared" si="86"/>
        <v>1.555E-3</v>
      </c>
      <c r="O367" s="25"/>
      <c r="P367" s="25"/>
      <c r="Q367" s="25"/>
      <c r="R367" s="25">
        <v>1.6199999999999999E-3</v>
      </c>
      <c r="S367" s="25">
        <f t="shared" si="89"/>
        <v>1.7849999999999999E-3</v>
      </c>
      <c r="T367" s="25"/>
      <c r="U367" s="25"/>
      <c r="V367" s="25"/>
      <c r="W367" s="25">
        <v>4.4200000000000003E-3</v>
      </c>
      <c r="X367" s="25">
        <f t="shared" si="92"/>
        <v>4.5850000000000005E-3</v>
      </c>
      <c r="Y367" s="25"/>
      <c r="Z367" s="25"/>
      <c r="AA367" s="25"/>
      <c r="AB367" s="25">
        <v>-5.0000000000000001E-4</v>
      </c>
      <c r="AC367" s="25">
        <f t="shared" si="95"/>
        <v>-1.65E-4</v>
      </c>
    </row>
    <row r="368" spans="1:29" s="15" customFormat="1">
      <c r="A368" s="18">
        <v>616</v>
      </c>
      <c r="B368" s="25">
        <v>1.1E-4</v>
      </c>
      <c r="C368" s="25">
        <v>6.7000000000000002E-4</v>
      </c>
      <c r="D368" s="25">
        <f t="shared" si="80"/>
        <v>1.1000000000000001E-3</v>
      </c>
      <c r="E368" s="25"/>
      <c r="F368" s="25"/>
      <c r="G368" s="25"/>
      <c r="H368" s="25">
        <v>2.4399999999999999E-3</v>
      </c>
      <c r="I368" s="25">
        <f t="shared" si="83"/>
        <v>2.8700000000000002E-3</v>
      </c>
      <c r="J368" s="25"/>
      <c r="K368" s="25"/>
      <c r="L368" s="25"/>
      <c r="M368" s="25">
        <v>1.49E-3</v>
      </c>
      <c r="N368" s="25">
        <f t="shared" si="86"/>
        <v>1.92E-3</v>
      </c>
      <c r="O368" s="25"/>
      <c r="P368" s="25"/>
      <c r="Q368" s="25"/>
      <c r="R368" s="25">
        <v>1.5900000000000001E-3</v>
      </c>
      <c r="S368" s="25">
        <f t="shared" si="89"/>
        <v>2.0200000000000001E-3</v>
      </c>
      <c r="T368" s="25"/>
      <c r="U368" s="25"/>
      <c r="V368" s="25"/>
      <c r="W368" s="25">
        <v>4.3200000000000001E-3</v>
      </c>
      <c r="X368" s="25">
        <f t="shared" si="92"/>
        <v>4.7499999999999999E-3</v>
      </c>
      <c r="Y368" s="25"/>
      <c r="Z368" s="25"/>
      <c r="AA368" s="25"/>
      <c r="AB368" s="25">
        <v>-9.7000000000000005E-4</v>
      </c>
      <c r="AC368" s="25">
        <f t="shared" si="95"/>
        <v>-4.3000000000000004E-4</v>
      </c>
    </row>
    <row r="369" spans="1:29" s="15" customFormat="1">
      <c r="A369" s="18">
        <v>617</v>
      </c>
      <c r="B369" s="25">
        <v>1.0000000000000001E-5</v>
      </c>
      <c r="C369" s="25">
        <v>5.8E-4</v>
      </c>
      <c r="D369" s="25">
        <f t="shared" si="80"/>
        <v>9.8499999999999998E-4</v>
      </c>
      <c r="E369" s="25"/>
      <c r="F369" s="25"/>
      <c r="G369" s="25"/>
      <c r="H369" s="25">
        <v>2.3700000000000001E-3</v>
      </c>
      <c r="I369" s="25">
        <f t="shared" si="83"/>
        <v>2.7750000000000001E-3</v>
      </c>
      <c r="J369" s="25"/>
      <c r="K369" s="25"/>
      <c r="L369" s="25"/>
      <c r="M369" s="25">
        <v>1.41E-3</v>
      </c>
      <c r="N369" s="25">
        <f t="shared" si="86"/>
        <v>1.815E-3</v>
      </c>
      <c r="O369" s="25"/>
      <c r="P369" s="25"/>
      <c r="Q369" s="25"/>
      <c r="R369" s="25">
        <v>1.58E-3</v>
      </c>
      <c r="S369" s="25">
        <f t="shared" si="89"/>
        <v>1.9849999999999998E-3</v>
      </c>
      <c r="T369" s="25"/>
      <c r="U369" s="25"/>
      <c r="V369" s="25"/>
      <c r="W369" s="25">
        <v>4.3299999999999996E-3</v>
      </c>
      <c r="X369" s="25">
        <f t="shared" si="92"/>
        <v>4.7349999999999996E-3</v>
      </c>
      <c r="Y369" s="25"/>
      <c r="Z369" s="25"/>
      <c r="AA369" s="25"/>
      <c r="AB369" s="25">
        <v>-8.1999999999999998E-4</v>
      </c>
      <c r="AC369" s="25">
        <f t="shared" si="95"/>
        <v>-4.0499999999999998E-4</v>
      </c>
    </row>
    <row r="370" spans="1:29" s="15" customFormat="1">
      <c r="A370" s="18">
        <v>618</v>
      </c>
      <c r="B370" s="25">
        <v>-2.0000000000000001E-4</v>
      </c>
      <c r="C370" s="25">
        <v>6.7000000000000002E-4</v>
      </c>
      <c r="D370" s="25">
        <f t="shared" si="80"/>
        <v>1.2700000000000001E-3</v>
      </c>
      <c r="E370" s="25"/>
      <c r="F370" s="25"/>
      <c r="G370" s="25"/>
      <c r="H370" s="25">
        <v>2.5400000000000002E-3</v>
      </c>
      <c r="I370" s="25">
        <f t="shared" si="83"/>
        <v>3.1400000000000004E-3</v>
      </c>
      <c r="J370" s="25"/>
      <c r="K370" s="25"/>
      <c r="L370" s="25"/>
      <c r="M370" s="25">
        <v>1.58E-3</v>
      </c>
      <c r="N370" s="25">
        <f t="shared" si="86"/>
        <v>2.1800000000000001E-3</v>
      </c>
      <c r="O370" s="25"/>
      <c r="P370" s="25"/>
      <c r="Q370" s="25"/>
      <c r="R370" s="25">
        <v>1.6000000000000001E-3</v>
      </c>
      <c r="S370" s="25">
        <f t="shared" si="89"/>
        <v>2.2000000000000001E-3</v>
      </c>
      <c r="T370" s="25"/>
      <c r="U370" s="25"/>
      <c r="V370" s="25"/>
      <c r="W370" s="25">
        <v>4.3600000000000002E-3</v>
      </c>
      <c r="X370" s="25">
        <f t="shared" si="92"/>
        <v>4.96E-3</v>
      </c>
      <c r="Y370" s="25"/>
      <c r="Z370" s="25"/>
      <c r="AA370" s="25"/>
      <c r="AB370" s="25">
        <v>-1E-3</v>
      </c>
      <c r="AC370" s="25">
        <f t="shared" si="95"/>
        <v>-6.0000000000000006E-4</v>
      </c>
    </row>
    <row r="371" spans="1:29" s="15" customFormat="1">
      <c r="A371" s="18">
        <v>619</v>
      </c>
      <c r="B371" s="25">
        <v>9.0000000000000006E-5</v>
      </c>
      <c r="C371" s="25">
        <v>6.4000000000000005E-4</v>
      </c>
      <c r="D371" s="25">
        <f t="shared" si="80"/>
        <v>9.8999999999999999E-4</v>
      </c>
      <c r="E371" s="25"/>
      <c r="F371" s="25"/>
      <c r="G371" s="25"/>
      <c r="H371" s="25">
        <v>2.3400000000000001E-3</v>
      </c>
      <c r="I371" s="25">
        <f t="shared" si="83"/>
        <v>2.6900000000000001E-3</v>
      </c>
      <c r="J371" s="25"/>
      <c r="K371" s="25"/>
      <c r="L371" s="25"/>
      <c r="M371" s="25">
        <v>1.4400000000000001E-3</v>
      </c>
      <c r="N371" s="25">
        <f t="shared" si="86"/>
        <v>1.7900000000000001E-3</v>
      </c>
      <c r="O371" s="25"/>
      <c r="P371" s="25"/>
      <c r="Q371" s="25"/>
      <c r="R371" s="25">
        <v>1.6900000000000001E-3</v>
      </c>
      <c r="S371" s="25">
        <f t="shared" si="89"/>
        <v>2.0400000000000001E-3</v>
      </c>
      <c r="T371" s="25"/>
      <c r="U371" s="25"/>
      <c r="V371" s="25"/>
      <c r="W371" s="25">
        <v>4.3800000000000002E-3</v>
      </c>
      <c r="X371" s="25">
        <f t="shared" si="92"/>
        <v>4.7299999999999998E-3</v>
      </c>
      <c r="Y371" s="25"/>
      <c r="Z371" s="25"/>
      <c r="AA371" s="25"/>
      <c r="AB371" s="25">
        <v>-7.9000000000000001E-4</v>
      </c>
      <c r="AC371" s="25">
        <f t="shared" si="95"/>
        <v>-3.5E-4</v>
      </c>
    </row>
    <row r="372" spans="1:29" s="15" customFormat="1">
      <c r="A372" s="18">
        <v>620</v>
      </c>
      <c r="B372" s="25">
        <v>2.1000000000000001E-4</v>
      </c>
      <c r="C372" s="25">
        <v>6.9999999999999999E-4</v>
      </c>
      <c r="D372" s="25">
        <f t="shared" si="80"/>
        <v>9.3999999999999997E-4</v>
      </c>
      <c r="E372" s="25"/>
      <c r="F372" s="25"/>
      <c r="G372" s="25"/>
      <c r="H372" s="25">
        <v>2.5100000000000001E-3</v>
      </c>
      <c r="I372" s="25">
        <f t="shared" si="83"/>
        <v>2.7499999999999998E-3</v>
      </c>
      <c r="J372" s="25"/>
      <c r="K372" s="25"/>
      <c r="L372" s="25"/>
      <c r="M372" s="25">
        <v>1.5399999999999999E-3</v>
      </c>
      <c r="N372" s="25">
        <f t="shared" si="86"/>
        <v>1.7799999999999999E-3</v>
      </c>
      <c r="O372" s="25"/>
      <c r="P372" s="25"/>
      <c r="Q372" s="25"/>
      <c r="R372" s="25">
        <v>1.5900000000000001E-3</v>
      </c>
      <c r="S372" s="25">
        <f t="shared" si="89"/>
        <v>1.83E-3</v>
      </c>
      <c r="T372" s="25"/>
      <c r="U372" s="25"/>
      <c r="V372" s="25"/>
      <c r="W372" s="25">
        <v>4.3E-3</v>
      </c>
      <c r="X372" s="25">
        <f t="shared" si="92"/>
        <v>4.5399999999999998E-3</v>
      </c>
      <c r="Y372" s="25"/>
      <c r="Z372" s="25"/>
      <c r="AA372" s="25"/>
      <c r="AB372" s="25">
        <v>-6.8999999999999997E-4</v>
      </c>
      <c r="AC372" s="25">
        <f t="shared" si="95"/>
        <v>-2.3999999999999998E-4</v>
      </c>
    </row>
    <row r="373" spans="1:29" s="15" customFormat="1">
      <c r="A373" s="18">
        <v>621</v>
      </c>
      <c r="B373" s="25">
        <v>1.6000000000000001E-4</v>
      </c>
      <c r="C373" s="25">
        <v>6.0999999999999997E-4</v>
      </c>
      <c r="D373" s="25">
        <f t="shared" si="80"/>
        <v>8.0499999999999994E-4</v>
      </c>
      <c r="E373" s="25"/>
      <c r="F373" s="25"/>
      <c r="G373" s="25"/>
      <c r="H373" s="25">
        <v>2.33E-3</v>
      </c>
      <c r="I373" s="25">
        <f t="shared" si="83"/>
        <v>2.5249999999999999E-3</v>
      </c>
      <c r="J373" s="25"/>
      <c r="K373" s="25"/>
      <c r="L373" s="25"/>
      <c r="M373" s="25">
        <v>1.4499999999999999E-3</v>
      </c>
      <c r="N373" s="25">
        <f t="shared" si="86"/>
        <v>1.645E-3</v>
      </c>
      <c r="O373" s="25"/>
      <c r="P373" s="25"/>
      <c r="Q373" s="25"/>
      <c r="R373" s="25">
        <v>1.57E-3</v>
      </c>
      <c r="S373" s="25">
        <f t="shared" si="89"/>
        <v>1.7650000000000001E-3</v>
      </c>
      <c r="T373" s="25"/>
      <c r="U373" s="25"/>
      <c r="V373" s="25"/>
      <c r="W373" s="25">
        <v>4.2700000000000004E-3</v>
      </c>
      <c r="X373" s="25">
        <f t="shared" si="92"/>
        <v>4.4650000000000002E-3</v>
      </c>
      <c r="Y373" s="25"/>
      <c r="Z373" s="25"/>
      <c r="AA373" s="25"/>
      <c r="AB373" s="25">
        <v>-5.5000000000000003E-4</v>
      </c>
      <c r="AC373" s="25">
        <f t="shared" si="95"/>
        <v>-1.9500000000000002E-4</v>
      </c>
    </row>
    <row r="374" spans="1:29" s="15" customFormat="1">
      <c r="A374" s="18">
        <v>622</v>
      </c>
      <c r="B374" s="25">
        <v>-1.7000000000000001E-4</v>
      </c>
      <c r="C374" s="25">
        <v>7.3999999999999999E-4</v>
      </c>
      <c r="D374" s="25">
        <f t="shared" si="80"/>
        <v>1.235E-3</v>
      </c>
      <c r="E374" s="25"/>
      <c r="F374" s="25"/>
      <c r="G374" s="25"/>
      <c r="H374" s="25">
        <v>2.5600000000000002E-3</v>
      </c>
      <c r="I374" s="25">
        <f t="shared" si="83"/>
        <v>3.0550000000000004E-3</v>
      </c>
      <c r="J374" s="25"/>
      <c r="K374" s="25"/>
      <c r="L374" s="25"/>
      <c r="M374" s="25">
        <v>1.6299999999999999E-3</v>
      </c>
      <c r="N374" s="25">
        <f t="shared" si="86"/>
        <v>2.1250000000000002E-3</v>
      </c>
      <c r="O374" s="25"/>
      <c r="P374" s="25"/>
      <c r="Q374" s="25"/>
      <c r="R374" s="25">
        <v>1.6100000000000001E-3</v>
      </c>
      <c r="S374" s="25">
        <f t="shared" si="89"/>
        <v>2.1050000000000001E-3</v>
      </c>
      <c r="T374" s="25"/>
      <c r="U374" s="25"/>
      <c r="V374" s="25"/>
      <c r="W374" s="25">
        <v>4.3400000000000001E-3</v>
      </c>
      <c r="X374" s="25">
        <f t="shared" si="92"/>
        <v>4.8349999999999999E-3</v>
      </c>
      <c r="Y374" s="25"/>
      <c r="Z374" s="25"/>
      <c r="AA374" s="25"/>
      <c r="AB374" s="25">
        <v>-8.1999999999999998E-4</v>
      </c>
      <c r="AC374" s="25">
        <f t="shared" si="95"/>
        <v>-4.95E-4</v>
      </c>
    </row>
    <row r="375" spans="1:29" s="15" customFormat="1">
      <c r="A375" s="18">
        <v>623</v>
      </c>
      <c r="B375" s="25">
        <v>9.0000000000000006E-5</v>
      </c>
      <c r="C375" s="25">
        <v>6.9999999999999999E-4</v>
      </c>
      <c r="D375" s="25">
        <f t="shared" si="80"/>
        <v>1.09E-3</v>
      </c>
      <c r="E375" s="25"/>
      <c r="F375" s="25"/>
      <c r="G375" s="25"/>
      <c r="H375" s="25">
        <v>2.3500000000000001E-3</v>
      </c>
      <c r="I375" s="25">
        <f t="shared" si="83"/>
        <v>2.7400000000000002E-3</v>
      </c>
      <c r="J375" s="25"/>
      <c r="K375" s="25"/>
      <c r="L375" s="25"/>
      <c r="M375" s="25">
        <v>1.47E-3</v>
      </c>
      <c r="N375" s="25">
        <f t="shared" si="86"/>
        <v>1.8599999999999999E-3</v>
      </c>
      <c r="O375" s="25"/>
      <c r="P375" s="25"/>
      <c r="Q375" s="25"/>
      <c r="R375" s="25">
        <v>1.5900000000000001E-3</v>
      </c>
      <c r="S375" s="25">
        <f t="shared" si="89"/>
        <v>1.98E-3</v>
      </c>
      <c r="T375" s="25"/>
      <c r="U375" s="25"/>
      <c r="V375" s="25"/>
      <c r="W375" s="25">
        <v>4.3499999999999997E-3</v>
      </c>
      <c r="X375" s="25">
        <f t="shared" si="92"/>
        <v>4.7399999999999994E-3</v>
      </c>
      <c r="Y375" s="25"/>
      <c r="Z375" s="25"/>
      <c r="AA375" s="25"/>
      <c r="AB375" s="25">
        <v>-8.7000000000000001E-4</v>
      </c>
      <c r="AC375" s="25">
        <f t="shared" si="95"/>
        <v>-3.8999999999999999E-4</v>
      </c>
    </row>
    <row r="376" spans="1:29" s="15" customFormat="1">
      <c r="A376" s="18">
        <v>624</v>
      </c>
      <c r="B376" s="25">
        <v>6.8999999999999997E-5</v>
      </c>
      <c r="C376" s="25">
        <v>6.7000000000000002E-4</v>
      </c>
      <c r="D376" s="25">
        <f t="shared" si="80"/>
        <v>1.0054999999999999E-3</v>
      </c>
      <c r="E376" s="25"/>
      <c r="F376" s="25"/>
      <c r="G376" s="25"/>
      <c r="H376" s="25">
        <v>2.4399999999999999E-3</v>
      </c>
      <c r="I376" s="25">
        <f t="shared" si="83"/>
        <v>2.7754999999999998E-3</v>
      </c>
      <c r="J376" s="25"/>
      <c r="K376" s="25"/>
      <c r="L376" s="25"/>
      <c r="M376" s="25">
        <v>1.6299999999999999E-3</v>
      </c>
      <c r="N376" s="25">
        <f t="shared" si="86"/>
        <v>1.9654999999999998E-3</v>
      </c>
      <c r="O376" s="25"/>
      <c r="P376" s="25"/>
      <c r="Q376" s="25"/>
      <c r="R376" s="25">
        <v>1.58E-3</v>
      </c>
      <c r="S376" s="25">
        <f t="shared" si="89"/>
        <v>1.9155000000000001E-3</v>
      </c>
      <c r="T376" s="25"/>
      <c r="U376" s="25"/>
      <c r="V376" s="25"/>
      <c r="W376" s="25">
        <v>4.3299999999999996E-3</v>
      </c>
      <c r="X376" s="25">
        <f t="shared" si="92"/>
        <v>4.6654999999999995E-3</v>
      </c>
      <c r="Y376" s="25"/>
      <c r="Z376" s="25"/>
      <c r="AA376" s="25"/>
      <c r="AB376" s="25">
        <v>-7.3999999999999999E-4</v>
      </c>
      <c r="AC376" s="25">
        <f t="shared" si="95"/>
        <v>-3.3549999999999997E-4</v>
      </c>
    </row>
    <row r="377" spans="1:29" s="15" customFormat="1">
      <c r="A377" s="18">
        <v>625</v>
      </c>
      <c r="B377" s="25">
        <v>-6.0000000000000002E-5</v>
      </c>
      <c r="C377" s="25">
        <v>5.9000000000000003E-4</v>
      </c>
      <c r="D377" s="25">
        <f t="shared" si="80"/>
        <v>9.8999999999999999E-4</v>
      </c>
      <c r="E377" s="25"/>
      <c r="F377" s="25"/>
      <c r="G377" s="25"/>
      <c r="H377" s="25">
        <v>2.3600000000000001E-3</v>
      </c>
      <c r="I377" s="25">
        <f t="shared" si="83"/>
        <v>2.7600000000000003E-3</v>
      </c>
      <c r="J377" s="25"/>
      <c r="K377" s="25"/>
      <c r="L377" s="25"/>
      <c r="M377" s="25">
        <v>1.5499999999999999E-3</v>
      </c>
      <c r="N377" s="25">
        <f t="shared" si="86"/>
        <v>1.9499999999999999E-3</v>
      </c>
      <c r="O377" s="25"/>
      <c r="P377" s="25"/>
      <c r="Q377" s="25"/>
      <c r="R377" s="25">
        <v>1.6299999999999999E-3</v>
      </c>
      <c r="S377" s="25">
        <f t="shared" si="89"/>
        <v>2.0300000000000001E-3</v>
      </c>
      <c r="T377" s="25"/>
      <c r="U377" s="25"/>
      <c r="V377" s="25"/>
      <c r="W377" s="25">
        <v>4.3800000000000002E-3</v>
      </c>
      <c r="X377" s="25">
        <f t="shared" si="92"/>
        <v>4.7800000000000004E-3</v>
      </c>
      <c r="Y377" s="25"/>
      <c r="Z377" s="25"/>
      <c r="AA377" s="25"/>
      <c r="AB377" s="25">
        <v>-7.3999999999999999E-4</v>
      </c>
      <c r="AC377" s="25">
        <f t="shared" si="95"/>
        <v>-4.0000000000000002E-4</v>
      </c>
    </row>
    <row r="378" spans="1:29" s="15" customFormat="1">
      <c r="A378" s="18">
        <v>626</v>
      </c>
      <c r="B378" s="25">
        <v>-1.2999999999999999E-4</v>
      </c>
      <c r="C378" s="25">
        <v>5.4000000000000001E-4</v>
      </c>
      <c r="D378" s="25">
        <f t="shared" si="80"/>
        <v>1.005E-3</v>
      </c>
      <c r="E378" s="25"/>
      <c r="F378" s="25"/>
      <c r="G378" s="25"/>
      <c r="H378" s="25">
        <v>2.33E-3</v>
      </c>
      <c r="I378" s="25">
        <f t="shared" si="83"/>
        <v>2.7950000000000002E-3</v>
      </c>
      <c r="J378" s="25"/>
      <c r="K378" s="25"/>
      <c r="L378" s="25"/>
      <c r="M378" s="25">
        <v>1.4400000000000001E-3</v>
      </c>
      <c r="N378" s="25">
        <f t="shared" si="86"/>
        <v>1.905E-3</v>
      </c>
      <c r="O378" s="25"/>
      <c r="P378" s="25"/>
      <c r="Q378" s="25"/>
      <c r="R378" s="25">
        <v>1.5E-3</v>
      </c>
      <c r="S378" s="25">
        <f t="shared" si="89"/>
        <v>1.9650000000000002E-3</v>
      </c>
      <c r="T378" s="25"/>
      <c r="U378" s="25"/>
      <c r="V378" s="25"/>
      <c r="W378" s="25">
        <v>4.15E-3</v>
      </c>
      <c r="X378" s="25">
        <f t="shared" si="92"/>
        <v>4.6150000000000002E-3</v>
      </c>
      <c r="Y378" s="25"/>
      <c r="Z378" s="25"/>
      <c r="AA378" s="25"/>
      <c r="AB378" s="25">
        <v>-8.0000000000000004E-4</v>
      </c>
      <c r="AC378" s="25">
        <f t="shared" si="95"/>
        <v>-4.6500000000000003E-4</v>
      </c>
    </row>
    <row r="379" spans="1:29" s="15" customFormat="1">
      <c r="A379" s="18">
        <v>627</v>
      </c>
      <c r="B379" s="25">
        <v>1.7000000000000001E-4</v>
      </c>
      <c r="C379" s="25">
        <v>7.1000000000000002E-4</v>
      </c>
      <c r="D379" s="25">
        <f t="shared" si="80"/>
        <v>1.01E-3</v>
      </c>
      <c r="E379" s="25"/>
      <c r="F379" s="25"/>
      <c r="G379" s="25"/>
      <c r="H379" s="25">
        <v>2.4599999999999999E-3</v>
      </c>
      <c r="I379" s="25">
        <f t="shared" si="83"/>
        <v>2.7599999999999999E-3</v>
      </c>
      <c r="J379" s="25"/>
      <c r="K379" s="25"/>
      <c r="L379" s="25"/>
      <c r="M379" s="25">
        <v>1.5100000000000001E-3</v>
      </c>
      <c r="N379" s="25">
        <f t="shared" si="86"/>
        <v>1.81E-3</v>
      </c>
      <c r="O379" s="25"/>
      <c r="P379" s="25"/>
      <c r="Q379" s="25"/>
      <c r="R379" s="25">
        <v>1.6299999999999999E-3</v>
      </c>
      <c r="S379" s="25">
        <f t="shared" si="89"/>
        <v>1.9299999999999999E-3</v>
      </c>
      <c r="T379" s="25"/>
      <c r="U379" s="25"/>
      <c r="V379" s="25"/>
      <c r="W379" s="25">
        <v>4.3699999999999998E-3</v>
      </c>
      <c r="X379" s="25">
        <f t="shared" si="92"/>
        <v>4.6699999999999997E-3</v>
      </c>
      <c r="Y379" s="25"/>
      <c r="Z379" s="25"/>
      <c r="AA379" s="25"/>
      <c r="AB379" s="25">
        <v>-7.6999999999999996E-4</v>
      </c>
      <c r="AC379" s="25">
        <f t="shared" si="95"/>
        <v>-2.9999999999999997E-4</v>
      </c>
    </row>
    <row r="380" spans="1:29" s="15" customFormat="1">
      <c r="A380" s="18">
        <v>628</v>
      </c>
      <c r="B380" s="25">
        <v>-1.6000000000000001E-4</v>
      </c>
      <c r="C380" s="25">
        <v>6.0999999999999997E-4</v>
      </c>
      <c r="D380" s="25">
        <f t="shared" si="80"/>
        <v>1.08E-3</v>
      </c>
      <c r="E380" s="25"/>
      <c r="F380" s="25"/>
      <c r="G380" s="25"/>
      <c r="H380" s="25">
        <v>2.3900000000000002E-3</v>
      </c>
      <c r="I380" s="25">
        <f t="shared" si="83"/>
        <v>2.8600000000000001E-3</v>
      </c>
      <c r="J380" s="25"/>
      <c r="K380" s="25"/>
      <c r="L380" s="25"/>
      <c r="M380" s="25">
        <v>1.57E-3</v>
      </c>
      <c r="N380" s="25">
        <f t="shared" si="86"/>
        <v>2.0400000000000001E-3</v>
      </c>
      <c r="O380" s="25"/>
      <c r="P380" s="25"/>
      <c r="Q380" s="25"/>
      <c r="R380" s="25">
        <v>1.6999999999999999E-3</v>
      </c>
      <c r="S380" s="25">
        <f t="shared" si="89"/>
        <v>2.1700000000000001E-3</v>
      </c>
      <c r="T380" s="25"/>
      <c r="U380" s="25"/>
      <c r="V380" s="25"/>
      <c r="W380" s="25">
        <v>4.28E-3</v>
      </c>
      <c r="X380" s="25">
        <f t="shared" si="92"/>
        <v>4.7499999999999999E-3</v>
      </c>
      <c r="Y380" s="25"/>
      <c r="Z380" s="25"/>
      <c r="AA380" s="25"/>
      <c r="AB380" s="25">
        <v>-7.7999999999999999E-4</v>
      </c>
      <c r="AC380" s="25">
        <f t="shared" si="95"/>
        <v>-4.6999999999999999E-4</v>
      </c>
    </row>
    <row r="381" spans="1:29" s="15" customFormat="1">
      <c r="A381" s="18">
        <v>629</v>
      </c>
      <c r="B381" s="25">
        <v>-2.0000000000000002E-5</v>
      </c>
      <c r="C381" s="25">
        <v>6.7000000000000002E-4</v>
      </c>
      <c r="D381" s="25">
        <f t="shared" si="80"/>
        <v>1.1100000000000001E-3</v>
      </c>
      <c r="E381" s="25"/>
      <c r="F381" s="25"/>
      <c r="G381" s="25"/>
      <c r="H381" s="25">
        <v>2.3400000000000001E-3</v>
      </c>
      <c r="I381" s="25">
        <f t="shared" si="83"/>
        <v>2.7799999999999999E-3</v>
      </c>
      <c r="J381" s="25"/>
      <c r="K381" s="25"/>
      <c r="L381" s="25"/>
      <c r="M381" s="25">
        <v>1.4400000000000001E-3</v>
      </c>
      <c r="N381" s="25">
        <f t="shared" si="86"/>
        <v>1.8800000000000002E-3</v>
      </c>
      <c r="O381" s="25"/>
      <c r="P381" s="25"/>
      <c r="Q381" s="25"/>
      <c r="R381" s="25">
        <v>1.6100000000000001E-3</v>
      </c>
      <c r="S381" s="25">
        <f t="shared" si="89"/>
        <v>2.0500000000000002E-3</v>
      </c>
      <c r="T381" s="25"/>
      <c r="U381" s="25"/>
      <c r="V381" s="25"/>
      <c r="W381" s="25">
        <v>4.3800000000000002E-3</v>
      </c>
      <c r="X381" s="25">
        <f t="shared" si="92"/>
        <v>4.8200000000000005E-3</v>
      </c>
      <c r="Y381" s="25"/>
      <c r="Z381" s="25"/>
      <c r="AA381" s="25"/>
      <c r="AB381" s="25">
        <v>-8.5999999999999998E-4</v>
      </c>
      <c r="AC381" s="25">
        <f t="shared" si="95"/>
        <v>-4.4000000000000002E-4</v>
      </c>
    </row>
    <row r="382" spans="1:29" s="15" customFormat="1">
      <c r="A382" s="18">
        <v>630</v>
      </c>
      <c r="B382" s="25">
        <v>-4.0000000000000003E-5</v>
      </c>
      <c r="C382" s="25">
        <v>5.2999999999999998E-4</v>
      </c>
      <c r="D382" s="25">
        <f t="shared" si="80"/>
        <v>9.2500000000000004E-4</v>
      </c>
      <c r="E382" s="25"/>
      <c r="F382" s="25"/>
      <c r="G382" s="25"/>
      <c r="H382" s="25">
        <v>2.3999999999999998E-3</v>
      </c>
      <c r="I382" s="25">
        <f t="shared" si="83"/>
        <v>2.7949999999999997E-3</v>
      </c>
      <c r="J382" s="25"/>
      <c r="K382" s="25"/>
      <c r="L382" s="25"/>
      <c r="M382" s="25">
        <v>1.49E-3</v>
      </c>
      <c r="N382" s="25">
        <f t="shared" si="86"/>
        <v>1.885E-3</v>
      </c>
      <c r="O382" s="25"/>
      <c r="P382" s="25"/>
      <c r="Q382" s="25"/>
      <c r="R382" s="25">
        <v>1.5399999999999999E-3</v>
      </c>
      <c r="S382" s="25">
        <f t="shared" si="89"/>
        <v>1.9349999999999999E-3</v>
      </c>
      <c r="T382" s="25"/>
      <c r="U382" s="25"/>
      <c r="V382" s="25"/>
      <c r="W382" s="25">
        <v>4.2300000000000003E-3</v>
      </c>
      <c r="X382" s="25">
        <f t="shared" si="92"/>
        <v>4.6250000000000006E-3</v>
      </c>
      <c r="Y382" s="25"/>
      <c r="Z382" s="25"/>
      <c r="AA382" s="25"/>
      <c r="AB382" s="25">
        <v>-7.5000000000000002E-4</v>
      </c>
      <c r="AC382" s="25">
        <f t="shared" si="95"/>
        <v>-3.9500000000000001E-4</v>
      </c>
    </row>
    <row r="383" spans="1:29" s="15" customFormat="1">
      <c r="A383" s="18">
        <v>631</v>
      </c>
      <c r="B383" s="25">
        <v>1.4999999999999999E-4</v>
      </c>
      <c r="C383" s="25">
        <v>5.4000000000000001E-4</v>
      </c>
      <c r="D383" s="25">
        <f t="shared" si="80"/>
        <v>8.7500000000000002E-4</v>
      </c>
      <c r="E383" s="25"/>
      <c r="F383" s="25"/>
      <c r="G383" s="25"/>
      <c r="H383" s="25">
        <v>2.3E-3</v>
      </c>
      <c r="I383" s="25">
        <f t="shared" si="83"/>
        <v>2.6350000000000002E-3</v>
      </c>
      <c r="J383" s="25"/>
      <c r="K383" s="25"/>
      <c r="L383" s="25"/>
      <c r="M383" s="25">
        <v>1.3600000000000001E-3</v>
      </c>
      <c r="N383" s="25">
        <f t="shared" si="86"/>
        <v>1.6950000000000001E-3</v>
      </c>
      <c r="O383" s="25"/>
      <c r="P383" s="25"/>
      <c r="Q383" s="25"/>
      <c r="R383" s="25">
        <v>1.58E-3</v>
      </c>
      <c r="S383" s="25">
        <f t="shared" si="89"/>
        <v>1.915E-3</v>
      </c>
      <c r="T383" s="25"/>
      <c r="U383" s="25"/>
      <c r="V383" s="25"/>
      <c r="W383" s="25">
        <v>4.2399999999999998E-3</v>
      </c>
      <c r="X383" s="25">
        <f t="shared" si="92"/>
        <v>4.5750000000000001E-3</v>
      </c>
      <c r="Y383" s="25"/>
      <c r="Z383" s="25"/>
      <c r="AA383" s="25"/>
      <c r="AB383" s="25">
        <v>-8.1999999999999998E-4</v>
      </c>
      <c r="AC383" s="25">
        <f t="shared" si="95"/>
        <v>-3.3500000000000001E-4</v>
      </c>
    </row>
    <row r="384" spans="1:29" s="15" customFormat="1">
      <c r="A384" s="18">
        <v>632</v>
      </c>
      <c r="B384" s="25">
        <v>-1.4999999999999999E-4</v>
      </c>
      <c r="C384" s="25">
        <v>6.4999999999999997E-4</v>
      </c>
      <c r="D384" s="25">
        <f t="shared" si="80"/>
        <v>1.145E-3</v>
      </c>
      <c r="E384" s="25"/>
      <c r="F384" s="25"/>
      <c r="G384" s="25"/>
      <c r="H384" s="25">
        <v>2.3999999999999998E-3</v>
      </c>
      <c r="I384" s="25">
        <f t="shared" si="83"/>
        <v>2.895E-3</v>
      </c>
      <c r="J384" s="25"/>
      <c r="K384" s="25"/>
      <c r="L384" s="25"/>
      <c r="M384" s="25">
        <v>1.57E-3</v>
      </c>
      <c r="N384" s="25">
        <f t="shared" si="86"/>
        <v>2.065E-3</v>
      </c>
      <c r="O384" s="25"/>
      <c r="P384" s="25"/>
      <c r="Q384" s="25"/>
      <c r="R384" s="25">
        <v>1.72E-3</v>
      </c>
      <c r="S384" s="25">
        <f t="shared" si="89"/>
        <v>2.215E-3</v>
      </c>
      <c r="T384" s="25"/>
      <c r="U384" s="25"/>
      <c r="V384" s="25"/>
      <c r="W384" s="25">
        <v>4.3800000000000002E-3</v>
      </c>
      <c r="X384" s="25">
        <f t="shared" si="92"/>
        <v>4.875E-3</v>
      </c>
      <c r="Y384" s="25"/>
      <c r="Z384" s="25"/>
      <c r="AA384" s="25"/>
      <c r="AB384" s="25">
        <v>-8.4000000000000003E-4</v>
      </c>
      <c r="AC384" s="25">
        <f t="shared" si="95"/>
        <v>-4.95E-4</v>
      </c>
    </row>
    <row r="385" spans="1:29" s="15" customFormat="1">
      <c r="A385" s="18">
        <v>633</v>
      </c>
      <c r="B385" s="25">
        <v>1.3999999999999999E-4</v>
      </c>
      <c r="C385" s="25">
        <v>6.8000000000000005E-4</v>
      </c>
      <c r="D385" s="25">
        <f t="shared" si="80"/>
        <v>1.0349999999999999E-3</v>
      </c>
      <c r="E385" s="25"/>
      <c r="F385" s="25"/>
      <c r="G385" s="25"/>
      <c r="H385" s="25">
        <v>2.3400000000000001E-3</v>
      </c>
      <c r="I385" s="25">
        <f t="shared" si="83"/>
        <v>2.6949999999999999E-3</v>
      </c>
      <c r="J385" s="25"/>
      <c r="K385" s="25"/>
      <c r="L385" s="25"/>
      <c r="M385" s="25">
        <v>1.5200000000000001E-3</v>
      </c>
      <c r="N385" s="25">
        <f t="shared" si="86"/>
        <v>1.8749999999999999E-3</v>
      </c>
      <c r="O385" s="25"/>
      <c r="P385" s="25"/>
      <c r="Q385" s="25"/>
      <c r="R385" s="25">
        <v>1.72E-3</v>
      </c>
      <c r="S385" s="25">
        <f t="shared" si="89"/>
        <v>2.075E-3</v>
      </c>
      <c r="T385" s="25"/>
      <c r="U385" s="25"/>
      <c r="V385" s="25"/>
      <c r="W385" s="25">
        <v>4.3699999999999998E-3</v>
      </c>
      <c r="X385" s="25">
        <f t="shared" si="92"/>
        <v>4.725E-3</v>
      </c>
      <c r="Y385" s="25"/>
      <c r="Z385" s="25"/>
      <c r="AA385" s="25"/>
      <c r="AB385" s="25">
        <v>-8.4999999999999995E-4</v>
      </c>
      <c r="AC385" s="25">
        <f t="shared" si="95"/>
        <v>-3.5499999999999996E-4</v>
      </c>
    </row>
    <row r="386" spans="1:29" s="15" customFormat="1">
      <c r="A386" s="18">
        <v>634</v>
      </c>
      <c r="B386" s="25">
        <v>-1.7000000000000001E-4</v>
      </c>
      <c r="C386" s="25">
        <v>6.4000000000000005E-4</v>
      </c>
      <c r="D386" s="25">
        <f t="shared" si="80"/>
        <v>1.065E-3</v>
      </c>
      <c r="E386" s="25"/>
      <c r="F386" s="25"/>
      <c r="G386" s="25"/>
      <c r="H386" s="25">
        <v>2.5100000000000001E-3</v>
      </c>
      <c r="I386" s="25">
        <f t="shared" si="83"/>
        <v>2.9350000000000001E-3</v>
      </c>
      <c r="J386" s="25"/>
      <c r="K386" s="25"/>
      <c r="L386" s="25"/>
      <c r="M386" s="25">
        <v>1.6299999999999999E-3</v>
      </c>
      <c r="N386" s="25">
        <f t="shared" si="86"/>
        <v>2.055E-3</v>
      </c>
      <c r="O386" s="25"/>
      <c r="P386" s="25"/>
      <c r="Q386" s="25"/>
      <c r="R386" s="25">
        <v>1.6800000000000001E-3</v>
      </c>
      <c r="S386" s="25">
        <f t="shared" si="89"/>
        <v>2.1050000000000001E-3</v>
      </c>
      <c r="T386" s="25"/>
      <c r="U386" s="25"/>
      <c r="V386" s="25"/>
      <c r="W386" s="25">
        <v>4.3499999999999997E-3</v>
      </c>
      <c r="X386" s="25">
        <f t="shared" si="92"/>
        <v>4.7749999999999997E-3</v>
      </c>
      <c r="Y386" s="25"/>
      <c r="Z386" s="25"/>
      <c r="AA386" s="25"/>
      <c r="AB386" s="25">
        <v>-6.8000000000000005E-4</v>
      </c>
      <c r="AC386" s="25">
        <f t="shared" si="95"/>
        <v>-4.2500000000000003E-4</v>
      </c>
    </row>
    <row r="387" spans="1:29" s="15" customFormat="1">
      <c r="A387" s="18">
        <v>635</v>
      </c>
      <c r="B387" s="25">
        <v>1.2E-4</v>
      </c>
      <c r="C387" s="25">
        <v>5.9900000000000003E-4</v>
      </c>
      <c r="D387" s="25">
        <f t="shared" ref="D387:D450" si="96">C387-AC387</f>
        <v>9.8900000000000008E-4</v>
      </c>
      <c r="E387" s="25"/>
      <c r="F387" s="25"/>
      <c r="G387" s="25"/>
      <c r="H387" s="25">
        <v>2.3E-3</v>
      </c>
      <c r="I387" s="25">
        <f t="shared" ref="I387:I450" si="97">H387-AC387</f>
        <v>2.6900000000000001E-3</v>
      </c>
      <c r="J387" s="25"/>
      <c r="K387" s="25"/>
      <c r="L387" s="25"/>
      <c r="M387" s="25">
        <v>1.47E-3</v>
      </c>
      <c r="N387" s="25">
        <f t="shared" ref="N387:N450" si="98">M387-AC387</f>
        <v>1.8599999999999999E-3</v>
      </c>
      <c r="O387" s="25"/>
      <c r="P387" s="25"/>
      <c r="Q387" s="25"/>
      <c r="R387" s="25">
        <v>1.5399999999999999E-3</v>
      </c>
      <c r="S387" s="25">
        <f t="shared" ref="S387:S450" si="99">R387-AC387</f>
        <v>1.9299999999999999E-3</v>
      </c>
      <c r="T387" s="25"/>
      <c r="U387" s="25"/>
      <c r="V387" s="25"/>
      <c r="W387" s="25">
        <v>4.3E-3</v>
      </c>
      <c r="X387" s="25">
        <f t="shared" ref="X387:X450" si="100">W387-AC387</f>
        <v>4.6899999999999997E-3</v>
      </c>
      <c r="Y387" s="25"/>
      <c r="Z387" s="25"/>
      <c r="AA387" s="25"/>
      <c r="AB387" s="25">
        <v>-8.9999999999999998E-4</v>
      </c>
      <c r="AC387" s="25">
        <f t="shared" ref="AC387:AC450" si="101">(B387+AB387)/2</f>
        <v>-3.8999999999999999E-4</v>
      </c>
    </row>
    <row r="388" spans="1:29" s="15" customFormat="1">
      <c r="A388" s="18">
        <v>636</v>
      </c>
      <c r="B388" s="25">
        <v>-1.2E-4</v>
      </c>
      <c r="C388" s="25">
        <v>6.8000000000000005E-4</v>
      </c>
      <c r="D388" s="25">
        <f t="shared" si="96"/>
        <v>1.175E-3</v>
      </c>
      <c r="E388" s="25"/>
      <c r="F388" s="25"/>
      <c r="G388" s="25"/>
      <c r="H388" s="25">
        <v>2.48E-3</v>
      </c>
      <c r="I388" s="25">
        <f t="shared" si="97"/>
        <v>2.9750000000000002E-3</v>
      </c>
      <c r="J388" s="25"/>
      <c r="K388" s="25"/>
      <c r="L388" s="25"/>
      <c r="M388" s="25">
        <v>1.5100000000000001E-3</v>
      </c>
      <c r="N388" s="25">
        <f t="shared" si="98"/>
        <v>2.0049999999999998E-3</v>
      </c>
      <c r="O388" s="25"/>
      <c r="P388" s="25"/>
      <c r="Q388" s="25"/>
      <c r="R388" s="25">
        <v>1.6100000000000001E-3</v>
      </c>
      <c r="S388" s="25">
        <f t="shared" si="99"/>
        <v>2.1050000000000001E-3</v>
      </c>
      <c r="T388" s="25"/>
      <c r="U388" s="25"/>
      <c r="V388" s="25"/>
      <c r="W388" s="25">
        <v>4.3800000000000002E-3</v>
      </c>
      <c r="X388" s="25">
        <f t="shared" si="100"/>
        <v>4.875E-3</v>
      </c>
      <c r="Y388" s="25"/>
      <c r="Z388" s="25"/>
      <c r="AA388" s="25"/>
      <c r="AB388" s="25">
        <v>-8.7000000000000001E-4</v>
      </c>
      <c r="AC388" s="25">
        <f t="shared" si="101"/>
        <v>-4.95E-4</v>
      </c>
    </row>
    <row r="389" spans="1:29" s="15" customFormat="1">
      <c r="A389" s="18">
        <v>637</v>
      </c>
      <c r="B389" s="25">
        <v>8.0000000000000007E-5</v>
      </c>
      <c r="C389" s="25">
        <v>6.9999999999999999E-4</v>
      </c>
      <c r="D389" s="25">
        <f t="shared" si="96"/>
        <v>1.1045E-3</v>
      </c>
      <c r="E389" s="25"/>
      <c r="F389" s="25"/>
      <c r="G389" s="25"/>
      <c r="H389" s="25">
        <v>2.4299999999999999E-3</v>
      </c>
      <c r="I389" s="25">
        <f t="shared" si="97"/>
        <v>2.8344999999999998E-3</v>
      </c>
      <c r="J389" s="25"/>
      <c r="K389" s="25"/>
      <c r="L389" s="25"/>
      <c r="M389" s="25">
        <v>1.5900000000000001E-3</v>
      </c>
      <c r="N389" s="25">
        <f t="shared" si="98"/>
        <v>1.9945000000000002E-3</v>
      </c>
      <c r="O389" s="25"/>
      <c r="P389" s="25"/>
      <c r="Q389" s="25"/>
      <c r="R389" s="25">
        <v>1.6199999999999999E-3</v>
      </c>
      <c r="S389" s="25">
        <f t="shared" si="99"/>
        <v>2.0244999999999998E-3</v>
      </c>
      <c r="T389" s="25"/>
      <c r="U389" s="25"/>
      <c r="V389" s="25"/>
      <c r="W389" s="25">
        <v>4.3899999999999998E-3</v>
      </c>
      <c r="X389" s="25">
        <f t="shared" si="100"/>
        <v>4.7945000000000002E-3</v>
      </c>
      <c r="Y389" s="25"/>
      <c r="Z389" s="25"/>
      <c r="AA389" s="25"/>
      <c r="AB389" s="25">
        <v>-8.8900000000000003E-4</v>
      </c>
      <c r="AC389" s="25">
        <f t="shared" si="101"/>
        <v>-4.0450000000000002E-4</v>
      </c>
    </row>
    <row r="390" spans="1:29" s="15" customFormat="1">
      <c r="A390" s="18">
        <v>638</v>
      </c>
      <c r="B390" s="25">
        <v>-1.6000000000000001E-4</v>
      </c>
      <c r="C390" s="25">
        <v>6.4999999999999997E-4</v>
      </c>
      <c r="D390" s="25">
        <f t="shared" si="96"/>
        <v>1.075E-3</v>
      </c>
      <c r="E390" s="25"/>
      <c r="F390" s="25"/>
      <c r="G390" s="25"/>
      <c r="H390" s="25">
        <v>2.32E-3</v>
      </c>
      <c r="I390" s="25">
        <f t="shared" si="97"/>
        <v>2.745E-3</v>
      </c>
      <c r="J390" s="25"/>
      <c r="K390" s="25"/>
      <c r="L390" s="25"/>
      <c r="M390" s="25">
        <v>1.5E-3</v>
      </c>
      <c r="N390" s="25">
        <f t="shared" si="98"/>
        <v>1.9250000000000001E-3</v>
      </c>
      <c r="O390" s="25"/>
      <c r="P390" s="25"/>
      <c r="Q390" s="25"/>
      <c r="R390" s="25">
        <v>1.66E-3</v>
      </c>
      <c r="S390" s="25">
        <f t="shared" si="99"/>
        <v>2.085E-3</v>
      </c>
      <c r="T390" s="25"/>
      <c r="U390" s="25"/>
      <c r="V390" s="25"/>
      <c r="W390" s="25">
        <v>4.3099999999999996E-3</v>
      </c>
      <c r="X390" s="25">
        <f t="shared" si="100"/>
        <v>4.7349999999999996E-3</v>
      </c>
      <c r="Y390" s="25"/>
      <c r="Z390" s="25"/>
      <c r="AA390" s="25"/>
      <c r="AB390" s="25">
        <v>-6.8999999999999997E-4</v>
      </c>
      <c r="AC390" s="25">
        <f t="shared" si="101"/>
        <v>-4.2499999999999998E-4</v>
      </c>
    </row>
    <row r="391" spans="1:29" s="15" customFormat="1">
      <c r="A391" s="18">
        <v>639</v>
      </c>
      <c r="B391" s="25">
        <v>4.0000000000000003E-5</v>
      </c>
      <c r="C391" s="25">
        <v>6.0999999999999997E-4</v>
      </c>
      <c r="D391" s="25">
        <f t="shared" si="96"/>
        <v>1.0549999999999999E-3</v>
      </c>
      <c r="E391" s="25"/>
      <c r="F391" s="25"/>
      <c r="G391" s="25"/>
      <c r="H391" s="25">
        <v>2.33E-3</v>
      </c>
      <c r="I391" s="25">
        <f t="shared" si="97"/>
        <v>2.7750000000000001E-3</v>
      </c>
      <c r="J391" s="25"/>
      <c r="K391" s="25"/>
      <c r="L391" s="25"/>
      <c r="M391" s="25">
        <v>1.48E-3</v>
      </c>
      <c r="N391" s="25">
        <f t="shared" si="98"/>
        <v>1.9250000000000001E-3</v>
      </c>
      <c r="O391" s="25"/>
      <c r="P391" s="25"/>
      <c r="Q391" s="25"/>
      <c r="R391" s="25">
        <v>1.5399999999999999E-3</v>
      </c>
      <c r="S391" s="25">
        <f t="shared" si="99"/>
        <v>1.9849999999999998E-3</v>
      </c>
      <c r="T391" s="25"/>
      <c r="U391" s="25"/>
      <c r="V391" s="25"/>
      <c r="W391" s="25">
        <v>4.2599999999999999E-3</v>
      </c>
      <c r="X391" s="25">
        <f t="shared" si="100"/>
        <v>4.705E-3</v>
      </c>
      <c r="Y391" s="25"/>
      <c r="Z391" s="25"/>
      <c r="AA391" s="25"/>
      <c r="AB391" s="25">
        <v>-9.3000000000000005E-4</v>
      </c>
      <c r="AC391" s="25">
        <f t="shared" si="101"/>
        <v>-4.4500000000000003E-4</v>
      </c>
    </row>
    <row r="392" spans="1:29" s="15" customFormat="1">
      <c r="A392" s="18">
        <v>640</v>
      </c>
      <c r="B392" s="25">
        <v>-6.0000000000000002E-5</v>
      </c>
      <c r="C392" s="25">
        <v>6.7000000000000002E-4</v>
      </c>
      <c r="D392" s="25">
        <f t="shared" si="96"/>
        <v>1.065E-3</v>
      </c>
      <c r="E392" s="25"/>
      <c r="F392" s="25"/>
      <c r="G392" s="25"/>
      <c r="H392" s="25">
        <v>2.3999999999999998E-3</v>
      </c>
      <c r="I392" s="25">
        <f t="shared" si="97"/>
        <v>2.7949999999999997E-3</v>
      </c>
      <c r="J392" s="25"/>
      <c r="K392" s="25"/>
      <c r="L392" s="25"/>
      <c r="M392" s="25">
        <v>1.57E-3</v>
      </c>
      <c r="N392" s="25">
        <f t="shared" si="98"/>
        <v>1.9650000000000002E-3</v>
      </c>
      <c r="O392" s="25"/>
      <c r="P392" s="25"/>
      <c r="Q392" s="25"/>
      <c r="R392" s="25">
        <v>1.8400000000000001E-3</v>
      </c>
      <c r="S392" s="25">
        <f t="shared" si="99"/>
        <v>2.235E-3</v>
      </c>
      <c r="T392" s="25"/>
      <c r="U392" s="25"/>
      <c r="V392" s="25"/>
      <c r="W392" s="25">
        <v>4.3099999999999996E-3</v>
      </c>
      <c r="X392" s="25">
        <f t="shared" si="100"/>
        <v>4.705E-3</v>
      </c>
      <c r="Y392" s="25"/>
      <c r="Z392" s="25"/>
      <c r="AA392" s="25"/>
      <c r="AB392" s="25">
        <v>-7.2999999999999996E-4</v>
      </c>
      <c r="AC392" s="25">
        <f t="shared" si="101"/>
        <v>-3.9500000000000001E-4</v>
      </c>
    </row>
    <row r="393" spans="1:29" s="15" customFormat="1">
      <c r="A393" s="18">
        <v>641</v>
      </c>
      <c r="B393" s="25">
        <v>1.9000000000000001E-4</v>
      </c>
      <c r="C393" s="25">
        <v>6.6E-4</v>
      </c>
      <c r="D393" s="25">
        <f t="shared" si="96"/>
        <v>1.0300000000000001E-3</v>
      </c>
      <c r="E393" s="25"/>
      <c r="F393" s="25"/>
      <c r="G393" s="25"/>
      <c r="H393" s="25">
        <v>2.3800000000000002E-3</v>
      </c>
      <c r="I393" s="25">
        <f t="shared" si="97"/>
        <v>2.7500000000000003E-3</v>
      </c>
      <c r="J393" s="25"/>
      <c r="K393" s="25"/>
      <c r="L393" s="25"/>
      <c r="M393" s="25">
        <v>1.57E-3</v>
      </c>
      <c r="N393" s="25">
        <f t="shared" si="98"/>
        <v>1.9399999999999999E-3</v>
      </c>
      <c r="O393" s="25"/>
      <c r="P393" s="25"/>
      <c r="Q393" s="25"/>
      <c r="R393" s="25">
        <v>1.6199999999999999E-3</v>
      </c>
      <c r="S393" s="25">
        <f t="shared" si="99"/>
        <v>1.99E-3</v>
      </c>
      <c r="T393" s="25"/>
      <c r="U393" s="25"/>
      <c r="V393" s="25"/>
      <c r="W393" s="25">
        <v>4.3E-3</v>
      </c>
      <c r="X393" s="25">
        <f t="shared" si="100"/>
        <v>4.6699999999999997E-3</v>
      </c>
      <c r="Y393" s="25"/>
      <c r="Z393" s="25"/>
      <c r="AA393" s="25"/>
      <c r="AB393" s="25">
        <v>-9.3000000000000005E-4</v>
      </c>
      <c r="AC393" s="25">
        <f t="shared" si="101"/>
        <v>-3.6999999999999999E-4</v>
      </c>
    </row>
    <row r="394" spans="1:29" s="15" customFormat="1">
      <c r="A394" s="18">
        <v>642</v>
      </c>
      <c r="B394" s="25">
        <v>-1.3999999999999999E-4</v>
      </c>
      <c r="C394" s="25">
        <v>5.4000000000000001E-4</v>
      </c>
      <c r="D394" s="25">
        <f t="shared" si="96"/>
        <v>9.3499999999999996E-4</v>
      </c>
      <c r="E394" s="25"/>
      <c r="F394" s="25"/>
      <c r="G394" s="25"/>
      <c r="H394" s="25">
        <v>2.2499999999999998E-3</v>
      </c>
      <c r="I394" s="25">
        <f t="shared" si="97"/>
        <v>2.6449999999999998E-3</v>
      </c>
      <c r="J394" s="25"/>
      <c r="K394" s="25"/>
      <c r="L394" s="25"/>
      <c r="M394" s="25">
        <v>1.4599999999999999E-3</v>
      </c>
      <c r="N394" s="25">
        <f t="shared" si="98"/>
        <v>1.8549999999999999E-3</v>
      </c>
      <c r="O394" s="25"/>
      <c r="P394" s="25"/>
      <c r="Q394" s="25"/>
      <c r="R394" s="25">
        <v>1.58E-3</v>
      </c>
      <c r="S394" s="25">
        <f t="shared" si="99"/>
        <v>1.9750000000000002E-3</v>
      </c>
      <c r="T394" s="25"/>
      <c r="U394" s="25"/>
      <c r="V394" s="25"/>
      <c r="W394" s="25">
        <v>4.13E-3</v>
      </c>
      <c r="X394" s="25">
        <f t="shared" si="100"/>
        <v>4.5249999999999995E-3</v>
      </c>
      <c r="Y394" s="25"/>
      <c r="Z394" s="25"/>
      <c r="AA394" s="25"/>
      <c r="AB394" s="25">
        <v>-6.4999999999999997E-4</v>
      </c>
      <c r="AC394" s="25">
        <f t="shared" si="101"/>
        <v>-3.9499999999999995E-4</v>
      </c>
    </row>
    <row r="395" spans="1:29" s="15" customFormat="1">
      <c r="A395" s="18">
        <v>643</v>
      </c>
      <c r="B395" s="25">
        <v>1.2999999999999999E-4</v>
      </c>
      <c r="C395" s="25">
        <v>5.5999999999999995E-4</v>
      </c>
      <c r="D395" s="25">
        <f t="shared" si="96"/>
        <v>9.5999999999999992E-4</v>
      </c>
      <c r="E395" s="25"/>
      <c r="F395" s="25"/>
      <c r="G395" s="25"/>
      <c r="H395" s="25">
        <v>2.1800000000000001E-3</v>
      </c>
      <c r="I395" s="25">
        <f t="shared" si="97"/>
        <v>2.5800000000000003E-3</v>
      </c>
      <c r="J395" s="25"/>
      <c r="K395" s="25"/>
      <c r="L395" s="25"/>
      <c r="M395" s="25">
        <v>1.39E-3</v>
      </c>
      <c r="N395" s="25">
        <f t="shared" si="98"/>
        <v>1.7899999999999999E-3</v>
      </c>
      <c r="O395" s="25"/>
      <c r="P395" s="25"/>
      <c r="Q395" s="25"/>
      <c r="R395" s="25">
        <v>1.57E-3</v>
      </c>
      <c r="S395" s="25">
        <f t="shared" si="99"/>
        <v>1.97E-3</v>
      </c>
      <c r="T395" s="25"/>
      <c r="U395" s="25"/>
      <c r="V395" s="25"/>
      <c r="W395" s="25">
        <v>4.2399999999999998E-3</v>
      </c>
      <c r="X395" s="25">
        <f t="shared" si="100"/>
        <v>4.64E-3</v>
      </c>
      <c r="Y395" s="25"/>
      <c r="Z395" s="25"/>
      <c r="AA395" s="25"/>
      <c r="AB395" s="25">
        <v>-9.3000000000000005E-4</v>
      </c>
      <c r="AC395" s="25">
        <f t="shared" si="101"/>
        <v>-4.0000000000000002E-4</v>
      </c>
    </row>
    <row r="396" spans="1:29" s="15" customFormat="1">
      <c r="A396" s="18">
        <v>644</v>
      </c>
      <c r="B396" s="25">
        <v>-1.2E-4</v>
      </c>
      <c r="C396" s="25">
        <v>6.0999999999999997E-4</v>
      </c>
      <c r="D396" s="25">
        <f t="shared" si="96"/>
        <v>9.9500000000000001E-4</v>
      </c>
      <c r="E396" s="25"/>
      <c r="F396" s="25"/>
      <c r="G396" s="25"/>
      <c r="H396" s="25">
        <v>2.3700000000000001E-3</v>
      </c>
      <c r="I396" s="25">
        <f t="shared" si="97"/>
        <v>2.7550000000000001E-3</v>
      </c>
      <c r="J396" s="25"/>
      <c r="K396" s="25"/>
      <c r="L396" s="25"/>
      <c r="M396" s="25">
        <v>1.48E-3</v>
      </c>
      <c r="N396" s="25">
        <f t="shared" si="98"/>
        <v>1.8649999999999999E-3</v>
      </c>
      <c r="O396" s="25"/>
      <c r="P396" s="25"/>
      <c r="Q396" s="25"/>
      <c r="R396" s="25">
        <v>1.66E-3</v>
      </c>
      <c r="S396" s="25">
        <f t="shared" si="99"/>
        <v>2.0449999999999999E-3</v>
      </c>
      <c r="T396" s="25"/>
      <c r="U396" s="25"/>
      <c r="V396" s="25"/>
      <c r="W396" s="25">
        <v>4.2399999999999998E-3</v>
      </c>
      <c r="X396" s="25">
        <f t="shared" si="100"/>
        <v>4.6249999999999998E-3</v>
      </c>
      <c r="Y396" s="25"/>
      <c r="Z396" s="25"/>
      <c r="AA396" s="25"/>
      <c r="AB396" s="25">
        <v>-6.4999999999999997E-4</v>
      </c>
      <c r="AC396" s="25">
        <f t="shared" si="101"/>
        <v>-3.8499999999999998E-4</v>
      </c>
    </row>
    <row r="397" spans="1:29" s="15" customFormat="1">
      <c r="A397" s="18">
        <v>645</v>
      </c>
      <c r="B397" s="25">
        <v>3.0000000000000001E-5</v>
      </c>
      <c r="C397" s="25">
        <v>6.4000000000000005E-4</v>
      </c>
      <c r="D397" s="25">
        <f t="shared" si="96"/>
        <v>1.0695000000000001E-3</v>
      </c>
      <c r="E397" s="25"/>
      <c r="F397" s="25"/>
      <c r="G397" s="25"/>
      <c r="H397" s="25">
        <v>2.3400000000000001E-3</v>
      </c>
      <c r="I397" s="25">
        <f t="shared" si="97"/>
        <v>2.7695000000000003E-3</v>
      </c>
      <c r="J397" s="25"/>
      <c r="K397" s="25"/>
      <c r="L397" s="25"/>
      <c r="M397" s="25">
        <v>1.48E-3</v>
      </c>
      <c r="N397" s="25">
        <f t="shared" si="98"/>
        <v>1.9095E-3</v>
      </c>
      <c r="O397" s="25"/>
      <c r="P397" s="25"/>
      <c r="Q397" s="25"/>
      <c r="R397" s="25">
        <v>1.6100000000000001E-3</v>
      </c>
      <c r="S397" s="25">
        <f t="shared" si="99"/>
        <v>2.0395000000000001E-3</v>
      </c>
      <c r="T397" s="25"/>
      <c r="U397" s="25"/>
      <c r="V397" s="25"/>
      <c r="W397" s="25">
        <v>4.1900000000000001E-3</v>
      </c>
      <c r="X397" s="25">
        <f t="shared" si="100"/>
        <v>4.6195000000000003E-3</v>
      </c>
      <c r="Y397" s="25"/>
      <c r="Z397" s="25"/>
      <c r="AA397" s="25"/>
      <c r="AB397" s="25">
        <v>-8.8900000000000003E-4</v>
      </c>
      <c r="AC397" s="25">
        <f t="shared" si="101"/>
        <v>-4.2950000000000003E-4</v>
      </c>
    </row>
    <row r="398" spans="1:29" s="15" customFormat="1">
      <c r="A398" s="18">
        <v>646</v>
      </c>
      <c r="B398" s="25">
        <v>-1.3999999999999999E-4</v>
      </c>
      <c r="C398" s="25">
        <v>5.4000000000000001E-4</v>
      </c>
      <c r="D398" s="25">
        <f t="shared" si="96"/>
        <v>1E-3</v>
      </c>
      <c r="E398" s="25"/>
      <c r="F398" s="25"/>
      <c r="G398" s="25"/>
      <c r="H398" s="25">
        <v>2.2300000000000002E-3</v>
      </c>
      <c r="I398" s="25">
        <f t="shared" si="97"/>
        <v>2.6900000000000001E-3</v>
      </c>
      <c r="J398" s="25"/>
      <c r="K398" s="25"/>
      <c r="L398" s="25"/>
      <c r="M398" s="25">
        <v>1.49E-3</v>
      </c>
      <c r="N398" s="25">
        <f t="shared" si="98"/>
        <v>1.9499999999999999E-3</v>
      </c>
      <c r="O398" s="25"/>
      <c r="P398" s="25"/>
      <c r="Q398" s="25"/>
      <c r="R398" s="25">
        <v>1.6299999999999999E-3</v>
      </c>
      <c r="S398" s="25">
        <f t="shared" si="99"/>
        <v>2.0899999999999998E-3</v>
      </c>
      <c r="T398" s="25"/>
      <c r="U398" s="25"/>
      <c r="V398" s="25"/>
      <c r="W398" s="25">
        <v>4.1799999999999997E-3</v>
      </c>
      <c r="X398" s="25">
        <f t="shared" si="100"/>
        <v>4.64E-3</v>
      </c>
      <c r="Y398" s="25"/>
      <c r="Z398" s="25"/>
      <c r="AA398" s="25"/>
      <c r="AB398" s="25">
        <v>-7.7999999999999999E-4</v>
      </c>
      <c r="AC398" s="25">
        <f t="shared" si="101"/>
        <v>-4.6000000000000001E-4</v>
      </c>
    </row>
    <row r="399" spans="1:29" s="15" customFormat="1">
      <c r="A399" s="18">
        <v>647</v>
      </c>
      <c r="B399" s="25">
        <v>1.2E-4</v>
      </c>
      <c r="C399" s="25">
        <v>6.4999999999999997E-4</v>
      </c>
      <c r="D399" s="25">
        <f t="shared" si="96"/>
        <v>1.0549999999999999E-3</v>
      </c>
      <c r="E399" s="25"/>
      <c r="F399" s="25"/>
      <c r="G399" s="25"/>
      <c r="H399" s="25">
        <v>2.2799999999999999E-3</v>
      </c>
      <c r="I399" s="25">
        <f t="shared" si="97"/>
        <v>2.6849999999999999E-3</v>
      </c>
      <c r="J399" s="25"/>
      <c r="K399" s="25"/>
      <c r="L399" s="25"/>
      <c r="M399" s="25">
        <v>1.47E-3</v>
      </c>
      <c r="N399" s="25">
        <f t="shared" si="98"/>
        <v>1.8749999999999999E-3</v>
      </c>
      <c r="O399" s="25"/>
      <c r="P399" s="25"/>
      <c r="Q399" s="25"/>
      <c r="R399" s="25">
        <v>1.6100000000000001E-3</v>
      </c>
      <c r="S399" s="25">
        <f t="shared" si="99"/>
        <v>2.0150000000000003E-3</v>
      </c>
      <c r="T399" s="25"/>
      <c r="U399" s="25"/>
      <c r="V399" s="25"/>
      <c r="W399" s="25">
        <v>4.1399999999999996E-3</v>
      </c>
      <c r="X399" s="25">
        <f t="shared" si="100"/>
        <v>4.5449999999999996E-3</v>
      </c>
      <c r="Y399" s="25"/>
      <c r="Z399" s="25"/>
      <c r="AA399" s="25"/>
      <c r="AB399" s="25">
        <v>-9.3000000000000005E-4</v>
      </c>
      <c r="AC399" s="25">
        <f t="shared" si="101"/>
        <v>-4.0500000000000003E-4</v>
      </c>
    </row>
    <row r="400" spans="1:29" s="15" customFormat="1">
      <c r="A400" s="18">
        <v>648</v>
      </c>
      <c r="B400" s="25">
        <v>-2.3000000000000001E-4</v>
      </c>
      <c r="C400" s="25">
        <v>6.4999999999999997E-4</v>
      </c>
      <c r="D400" s="25">
        <f t="shared" si="96"/>
        <v>1.1150000000000001E-3</v>
      </c>
      <c r="E400" s="25"/>
      <c r="F400" s="25"/>
      <c r="G400" s="25"/>
      <c r="H400" s="25">
        <v>2.3700000000000001E-3</v>
      </c>
      <c r="I400" s="25">
        <f t="shared" si="97"/>
        <v>2.8350000000000003E-3</v>
      </c>
      <c r="J400" s="25"/>
      <c r="K400" s="25"/>
      <c r="L400" s="25"/>
      <c r="M400" s="25">
        <v>1.5299999999999999E-3</v>
      </c>
      <c r="N400" s="25">
        <f t="shared" si="98"/>
        <v>1.9949999999999998E-3</v>
      </c>
      <c r="O400" s="25"/>
      <c r="P400" s="25"/>
      <c r="Q400" s="25"/>
      <c r="R400" s="25">
        <v>1.72E-3</v>
      </c>
      <c r="S400" s="25">
        <f t="shared" si="99"/>
        <v>2.1849999999999999E-3</v>
      </c>
      <c r="T400" s="25"/>
      <c r="U400" s="25"/>
      <c r="V400" s="25"/>
      <c r="W400" s="25">
        <v>4.3299999999999996E-3</v>
      </c>
      <c r="X400" s="25">
        <f t="shared" si="100"/>
        <v>4.7949999999999998E-3</v>
      </c>
      <c r="Y400" s="25"/>
      <c r="Z400" s="25"/>
      <c r="AA400" s="25"/>
      <c r="AB400" s="25">
        <v>-6.9999999999999999E-4</v>
      </c>
      <c r="AC400" s="25">
        <f t="shared" si="101"/>
        <v>-4.6500000000000003E-4</v>
      </c>
    </row>
    <row r="401" spans="1:29" s="15" customFormat="1">
      <c r="A401" s="18">
        <v>649</v>
      </c>
      <c r="B401" s="25">
        <v>8.0000000000000007E-5</v>
      </c>
      <c r="C401" s="25">
        <v>5.5999999999999995E-4</v>
      </c>
      <c r="D401" s="25">
        <f t="shared" si="96"/>
        <v>9.549999999999999E-4</v>
      </c>
      <c r="E401" s="25"/>
      <c r="F401" s="25"/>
      <c r="G401" s="25"/>
      <c r="H401" s="25">
        <v>2.2000000000000001E-3</v>
      </c>
      <c r="I401" s="25">
        <f t="shared" si="97"/>
        <v>2.5950000000000001E-3</v>
      </c>
      <c r="J401" s="25"/>
      <c r="K401" s="25"/>
      <c r="L401" s="25"/>
      <c r="M401" s="25">
        <v>1.3699999999999999E-3</v>
      </c>
      <c r="N401" s="25">
        <f t="shared" si="98"/>
        <v>1.7649999999999999E-3</v>
      </c>
      <c r="O401" s="25"/>
      <c r="P401" s="25"/>
      <c r="Q401" s="25"/>
      <c r="R401" s="25">
        <v>1.4400000000000001E-3</v>
      </c>
      <c r="S401" s="25">
        <f t="shared" si="99"/>
        <v>1.835E-3</v>
      </c>
      <c r="T401" s="25"/>
      <c r="U401" s="25"/>
      <c r="V401" s="25"/>
      <c r="W401" s="25">
        <v>4.1000000000000003E-3</v>
      </c>
      <c r="X401" s="25">
        <f t="shared" si="100"/>
        <v>4.4950000000000007E-3</v>
      </c>
      <c r="Y401" s="25"/>
      <c r="Z401" s="25"/>
      <c r="AA401" s="25"/>
      <c r="AB401" s="25">
        <v>-8.7000000000000001E-4</v>
      </c>
      <c r="AC401" s="25">
        <f t="shared" si="101"/>
        <v>-3.9500000000000001E-4</v>
      </c>
    </row>
    <row r="402" spans="1:29" s="15" customFormat="1">
      <c r="A402" s="18">
        <v>650</v>
      </c>
      <c r="B402" s="25">
        <v>-2.5000000000000001E-4</v>
      </c>
      <c r="C402" s="25">
        <v>5.0000000000000001E-4</v>
      </c>
      <c r="D402" s="25">
        <f t="shared" si="96"/>
        <v>1.08E-3</v>
      </c>
      <c r="E402" s="25"/>
      <c r="F402" s="25"/>
      <c r="G402" s="25"/>
      <c r="H402" s="25">
        <v>2.2599999999999999E-3</v>
      </c>
      <c r="I402" s="25">
        <f t="shared" si="97"/>
        <v>2.8399999999999996E-3</v>
      </c>
      <c r="J402" s="25"/>
      <c r="K402" s="25"/>
      <c r="L402" s="25"/>
      <c r="M402" s="25">
        <v>1.5E-3</v>
      </c>
      <c r="N402" s="25">
        <f t="shared" si="98"/>
        <v>2.0800000000000003E-3</v>
      </c>
      <c r="O402" s="25"/>
      <c r="P402" s="25"/>
      <c r="Q402" s="25"/>
      <c r="R402" s="25">
        <v>1.5499999999999999E-3</v>
      </c>
      <c r="S402" s="25">
        <f t="shared" si="99"/>
        <v>2.1299999999999999E-3</v>
      </c>
      <c r="T402" s="25"/>
      <c r="U402" s="25"/>
      <c r="V402" s="25"/>
      <c r="W402" s="25">
        <v>4.2500000000000003E-3</v>
      </c>
      <c r="X402" s="25">
        <f t="shared" si="100"/>
        <v>4.8300000000000001E-3</v>
      </c>
      <c r="Y402" s="25"/>
      <c r="Z402" s="25"/>
      <c r="AA402" s="25"/>
      <c r="AB402" s="25">
        <v>-9.1E-4</v>
      </c>
      <c r="AC402" s="25">
        <f t="shared" si="101"/>
        <v>-5.8E-4</v>
      </c>
    </row>
    <row r="403" spans="1:29" s="15" customFormat="1">
      <c r="A403" s="18">
        <v>651</v>
      </c>
      <c r="B403" s="25">
        <v>-3.0000000000000001E-5</v>
      </c>
      <c r="C403" s="25">
        <v>5.4000000000000001E-4</v>
      </c>
      <c r="D403" s="25">
        <f t="shared" si="96"/>
        <v>1.01E-3</v>
      </c>
      <c r="E403" s="25"/>
      <c r="F403" s="25"/>
      <c r="G403" s="25"/>
      <c r="H403" s="25">
        <v>2.2300000000000002E-3</v>
      </c>
      <c r="I403" s="25">
        <f t="shared" si="97"/>
        <v>2.7000000000000001E-3</v>
      </c>
      <c r="J403" s="25"/>
      <c r="K403" s="25"/>
      <c r="L403" s="25"/>
      <c r="M403" s="25">
        <v>1.48E-3</v>
      </c>
      <c r="N403" s="25">
        <f t="shared" si="98"/>
        <v>1.9499999999999999E-3</v>
      </c>
      <c r="O403" s="25"/>
      <c r="P403" s="25"/>
      <c r="Q403" s="25"/>
      <c r="R403" s="25">
        <v>1.5E-3</v>
      </c>
      <c r="S403" s="25">
        <f t="shared" si="99"/>
        <v>1.97E-3</v>
      </c>
      <c r="T403" s="25"/>
      <c r="U403" s="25"/>
      <c r="V403" s="25"/>
      <c r="W403" s="25">
        <v>4.0699999999999998E-3</v>
      </c>
      <c r="X403" s="25">
        <f t="shared" si="100"/>
        <v>4.5399999999999998E-3</v>
      </c>
      <c r="Y403" s="25"/>
      <c r="Z403" s="25"/>
      <c r="AA403" s="25"/>
      <c r="AB403" s="25">
        <v>-9.1E-4</v>
      </c>
      <c r="AC403" s="25">
        <f t="shared" si="101"/>
        <v>-4.6999999999999999E-4</v>
      </c>
    </row>
    <row r="404" spans="1:29" s="15" customFormat="1">
      <c r="A404" s="18">
        <v>652</v>
      </c>
      <c r="B404" s="25">
        <v>-6.0000000000000002E-5</v>
      </c>
      <c r="C404" s="25">
        <v>5.1999999999999995E-4</v>
      </c>
      <c r="D404" s="25">
        <f t="shared" si="96"/>
        <v>8.25E-4</v>
      </c>
      <c r="E404" s="25"/>
      <c r="F404" s="25"/>
      <c r="G404" s="25"/>
      <c r="H404" s="25">
        <v>2.3600000000000001E-3</v>
      </c>
      <c r="I404" s="25">
        <f t="shared" si="97"/>
        <v>2.6650000000000003E-3</v>
      </c>
      <c r="J404" s="25"/>
      <c r="K404" s="25"/>
      <c r="L404" s="25"/>
      <c r="M404" s="25">
        <v>1.47E-3</v>
      </c>
      <c r="N404" s="25">
        <f t="shared" si="98"/>
        <v>1.7750000000000001E-3</v>
      </c>
      <c r="O404" s="25"/>
      <c r="P404" s="25"/>
      <c r="Q404" s="25"/>
      <c r="R404" s="25">
        <v>1.6299999999999999E-3</v>
      </c>
      <c r="S404" s="25">
        <f t="shared" si="99"/>
        <v>1.9350000000000001E-3</v>
      </c>
      <c r="T404" s="25"/>
      <c r="U404" s="25"/>
      <c r="V404" s="25"/>
      <c r="W404" s="25">
        <v>4.2399999999999998E-3</v>
      </c>
      <c r="X404" s="25">
        <f t="shared" si="100"/>
        <v>4.5449999999999996E-3</v>
      </c>
      <c r="Y404" s="25"/>
      <c r="Z404" s="25"/>
      <c r="AA404" s="25"/>
      <c r="AB404" s="25">
        <v>-5.5000000000000003E-4</v>
      </c>
      <c r="AC404" s="25">
        <f t="shared" si="101"/>
        <v>-3.0500000000000004E-4</v>
      </c>
    </row>
    <row r="405" spans="1:29" s="15" customFormat="1">
      <c r="A405" s="18">
        <v>653</v>
      </c>
      <c r="B405" s="25">
        <v>-3.0000000000000001E-5</v>
      </c>
      <c r="C405" s="25">
        <v>6.3000000000000003E-4</v>
      </c>
      <c r="D405" s="25">
        <f t="shared" si="96"/>
        <v>1.15E-3</v>
      </c>
      <c r="E405" s="25"/>
      <c r="F405" s="25"/>
      <c r="G405" s="25"/>
      <c r="H405" s="25">
        <v>2.2899999999999999E-3</v>
      </c>
      <c r="I405" s="25">
        <f t="shared" si="97"/>
        <v>2.81E-3</v>
      </c>
      <c r="J405" s="25"/>
      <c r="K405" s="25"/>
      <c r="L405" s="25"/>
      <c r="M405" s="25">
        <v>1.48E-3</v>
      </c>
      <c r="N405" s="25">
        <f t="shared" si="98"/>
        <v>2E-3</v>
      </c>
      <c r="O405" s="25"/>
      <c r="P405" s="25"/>
      <c r="Q405" s="25"/>
      <c r="R405" s="25">
        <v>1.5E-3</v>
      </c>
      <c r="S405" s="25">
        <f t="shared" si="99"/>
        <v>2.0200000000000001E-3</v>
      </c>
      <c r="T405" s="25"/>
      <c r="U405" s="25"/>
      <c r="V405" s="25"/>
      <c r="W405" s="25">
        <v>4.13E-3</v>
      </c>
      <c r="X405" s="25">
        <f t="shared" si="100"/>
        <v>4.6499999999999996E-3</v>
      </c>
      <c r="Y405" s="25"/>
      <c r="Z405" s="25"/>
      <c r="AA405" s="25"/>
      <c r="AB405" s="25">
        <v>-1.01E-3</v>
      </c>
      <c r="AC405" s="25">
        <f t="shared" si="101"/>
        <v>-5.2000000000000006E-4</v>
      </c>
    </row>
    <row r="406" spans="1:29" s="15" customFormat="1">
      <c r="A406" s="18">
        <v>654</v>
      </c>
      <c r="B406" s="25">
        <v>-2.3000000000000001E-4</v>
      </c>
      <c r="C406" s="25">
        <v>5.1000000000000004E-4</v>
      </c>
      <c r="D406" s="25">
        <f t="shared" si="96"/>
        <v>1.1250000000000001E-3</v>
      </c>
      <c r="E406" s="25"/>
      <c r="F406" s="25"/>
      <c r="G406" s="25"/>
      <c r="H406" s="25">
        <v>2.2200000000000002E-3</v>
      </c>
      <c r="I406" s="25">
        <f t="shared" si="97"/>
        <v>2.8350000000000003E-3</v>
      </c>
      <c r="J406" s="25"/>
      <c r="K406" s="25"/>
      <c r="L406" s="25"/>
      <c r="M406" s="25">
        <v>1.3799999999999999E-3</v>
      </c>
      <c r="N406" s="25">
        <f t="shared" si="98"/>
        <v>1.9949999999999998E-3</v>
      </c>
      <c r="O406" s="25"/>
      <c r="P406" s="25"/>
      <c r="Q406" s="25"/>
      <c r="R406" s="25">
        <v>1.57E-3</v>
      </c>
      <c r="S406" s="25">
        <f t="shared" si="99"/>
        <v>2.1849999999999999E-3</v>
      </c>
      <c r="T406" s="25"/>
      <c r="U406" s="25"/>
      <c r="V406" s="25"/>
      <c r="W406" s="25">
        <v>4.0800000000000003E-3</v>
      </c>
      <c r="X406" s="25">
        <f t="shared" si="100"/>
        <v>4.6950000000000004E-3</v>
      </c>
      <c r="Y406" s="25"/>
      <c r="Z406" s="25"/>
      <c r="AA406" s="25"/>
      <c r="AB406" s="25">
        <v>-1E-3</v>
      </c>
      <c r="AC406" s="25">
        <f t="shared" si="101"/>
        <v>-6.1499999999999999E-4</v>
      </c>
    </row>
    <row r="407" spans="1:29" s="15" customFormat="1">
      <c r="A407" s="18">
        <v>655</v>
      </c>
      <c r="B407" s="25">
        <v>-8.0000000000000007E-5</v>
      </c>
      <c r="C407" s="25">
        <v>4.4999999999999999E-4</v>
      </c>
      <c r="D407" s="25">
        <f t="shared" si="96"/>
        <v>1.08E-3</v>
      </c>
      <c r="E407" s="25"/>
      <c r="F407" s="25"/>
      <c r="G407" s="25"/>
      <c r="H407" s="25">
        <v>2.15E-3</v>
      </c>
      <c r="I407" s="25">
        <f t="shared" si="97"/>
        <v>2.7799999999999999E-3</v>
      </c>
      <c r="J407" s="25"/>
      <c r="K407" s="25"/>
      <c r="L407" s="25"/>
      <c r="M407" s="25">
        <v>1.4400000000000001E-3</v>
      </c>
      <c r="N407" s="25">
        <f t="shared" si="98"/>
        <v>2.0700000000000002E-3</v>
      </c>
      <c r="O407" s="25"/>
      <c r="P407" s="25"/>
      <c r="Q407" s="25"/>
      <c r="R407" s="25">
        <v>1.4599999999999999E-3</v>
      </c>
      <c r="S407" s="25">
        <f t="shared" si="99"/>
        <v>2.0899999999999998E-3</v>
      </c>
      <c r="T407" s="25"/>
      <c r="U407" s="25"/>
      <c r="V407" s="25"/>
      <c r="W407" s="25">
        <v>3.9699999999999996E-3</v>
      </c>
      <c r="X407" s="25">
        <f t="shared" si="100"/>
        <v>4.5999999999999999E-3</v>
      </c>
      <c r="Y407" s="25"/>
      <c r="Z407" s="25"/>
      <c r="AA407" s="25"/>
      <c r="AB407" s="25">
        <v>-1.1800000000000001E-3</v>
      </c>
      <c r="AC407" s="25">
        <f t="shared" si="101"/>
        <v>-6.3000000000000003E-4</v>
      </c>
    </row>
    <row r="408" spans="1:29" s="15" customFormat="1">
      <c r="A408" s="18">
        <v>656</v>
      </c>
      <c r="B408" s="25">
        <v>-1.0000000000000001E-5</v>
      </c>
      <c r="C408" s="25">
        <v>4.6000000000000001E-4</v>
      </c>
      <c r="D408" s="25">
        <f t="shared" si="96"/>
        <v>8.3000000000000001E-4</v>
      </c>
      <c r="E408" s="25"/>
      <c r="F408" s="25"/>
      <c r="G408" s="25"/>
      <c r="H408" s="25">
        <v>2.1199999999999999E-3</v>
      </c>
      <c r="I408" s="25">
        <f t="shared" si="97"/>
        <v>2.49E-3</v>
      </c>
      <c r="J408" s="25"/>
      <c r="K408" s="25"/>
      <c r="L408" s="25"/>
      <c r="M408" s="25">
        <v>1.3600000000000001E-3</v>
      </c>
      <c r="N408" s="25">
        <f t="shared" si="98"/>
        <v>1.7300000000000002E-3</v>
      </c>
      <c r="O408" s="25"/>
      <c r="P408" s="25"/>
      <c r="Q408" s="25"/>
      <c r="R408" s="25">
        <v>1.58E-3</v>
      </c>
      <c r="S408" s="25">
        <f t="shared" si="99"/>
        <v>1.9499999999999999E-3</v>
      </c>
      <c r="T408" s="25"/>
      <c r="U408" s="25"/>
      <c r="V408" s="25"/>
      <c r="W408" s="25">
        <v>4.0699999999999998E-3</v>
      </c>
      <c r="X408" s="25">
        <f t="shared" si="100"/>
        <v>4.4399999999999995E-3</v>
      </c>
      <c r="Y408" s="25"/>
      <c r="Z408" s="25"/>
      <c r="AA408" s="25"/>
      <c r="AB408" s="25">
        <v>-7.2999999999999996E-4</v>
      </c>
      <c r="AC408" s="25">
        <f t="shared" si="101"/>
        <v>-3.6999999999999999E-4</v>
      </c>
    </row>
    <row r="409" spans="1:29" s="15" customFormat="1">
      <c r="A409" s="18">
        <v>657</v>
      </c>
      <c r="B409" s="25">
        <v>3.0000000000000001E-5</v>
      </c>
      <c r="C409" s="25">
        <v>4.2999999999999999E-4</v>
      </c>
      <c r="D409" s="25">
        <f t="shared" si="96"/>
        <v>9.0499999999999999E-4</v>
      </c>
      <c r="E409" s="25"/>
      <c r="F409" s="25"/>
      <c r="G409" s="25"/>
      <c r="H409" s="25">
        <v>2.0600000000000002E-3</v>
      </c>
      <c r="I409" s="25">
        <f t="shared" si="97"/>
        <v>2.5350000000000004E-3</v>
      </c>
      <c r="J409" s="25"/>
      <c r="K409" s="25"/>
      <c r="L409" s="25"/>
      <c r="M409" s="25">
        <v>1.33E-3</v>
      </c>
      <c r="N409" s="25">
        <f t="shared" si="98"/>
        <v>1.805E-3</v>
      </c>
      <c r="O409" s="25"/>
      <c r="P409" s="25"/>
      <c r="Q409" s="25"/>
      <c r="R409" s="25">
        <v>1.3799999999999999E-3</v>
      </c>
      <c r="S409" s="25">
        <f t="shared" si="99"/>
        <v>1.8549999999999999E-3</v>
      </c>
      <c r="T409" s="25"/>
      <c r="U409" s="25"/>
      <c r="V409" s="25"/>
      <c r="W409" s="25">
        <v>4.0000000000000001E-3</v>
      </c>
      <c r="X409" s="25">
        <f t="shared" si="100"/>
        <v>4.4749999999999998E-3</v>
      </c>
      <c r="Y409" s="25"/>
      <c r="Z409" s="25"/>
      <c r="AA409" s="25"/>
      <c r="AB409" s="25">
        <v>-9.7999999999999997E-4</v>
      </c>
      <c r="AC409" s="25">
        <f t="shared" si="101"/>
        <v>-4.75E-4</v>
      </c>
    </row>
    <row r="410" spans="1:29" s="15" customFormat="1">
      <c r="A410" s="18">
        <v>658</v>
      </c>
      <c r="B410" s="25">
        <v>-1.0000000000000001E-5</v>
      </c>
      <c r="C410" s="25">
        <v>5.1000000000000004E-4</v>
      </c>
      <c r="D410" s="25">
        <f t="shared" si="96"/>
        <v>8.3500000000000002E-4</v>
      </c>
      <c r="E410" s="25"/>
      <c r="F410" s="25"/>
      <c r="G410" s="25"/>
      <c r="H410" s="25">
        <v>2.0600000000000002E-3</v>
      </c>
      <c r="I410" s="25">
        <f t="shared" si="97"/>
        <v>2.3850000000000004E-3</v>
      </c>
      <c r="J410" s="25"/>
      <c r="K410" s="25"/>
      <c r="L410" s="25"/>
      <c r="M410" s="25">
        <v>1.4E-3</v>
      </c>
      <c r="N410" s="25">
        <f t="shared" si="98"/>
        <v>1.725E-3</v>
      </c>
      <c r="O410" s="25"/>
      <c r="P410" s="25"/>
      <c r="Q410" s="25"/>
      <c r="R410" s="25">
        <v>1.5299999999999999E-3</v>
      </c>
      <c r="S410" s="25">
        <f t="shared" si="99"/>
        <v>1.8549999999999999E-3</v>
      </c>
      <c r="T410" s="25"/>
      <c r="U410" s="25"/>
      <c r="V410" s="25"/>
      <c r="W410" s="25">
        <v>4.0299999999999997E-3</v>
      </c>
      <c r="X410" s="25">
        <f t="shared" si="100"/>
        <v>4.3549999999999995E-3</v>
      </c>
      <c r="Y410" s="25"/>
      <c r="Z410" s="25"/>
      <c r="AA410" s="25"/>
      <c r="AB410" s="25">
        <v>-6.4000000000000005E-4</v>
      </c>
      <c r="AC410" s="25">
        <f t="shared" si="101"/>
        <v>-3.2500000000000004E-4</v>
      </c>
    </row>
    <row r="411" spans="1:29" s="15" customFormat="1">
      <c r="A411" s="18">
        <v>659</v>
      </c>
      <c r="B411" s="25">
        <v>-5.0000000000000002E-5</v>
      </c>
      <c r="C411" s="25">
        <v>3.8999999999999999E-4</v>
      </c>
      <c r="D411" s="25">
        <f t="shared" si="96"/>
        <v>8.7500000000000002E-4</v>
      </c>
      <c r="E411" s="25"/>
      <c r="F411" s="25"/>
      <c r="G411" s="25"/>
      <c r="H411" s="25">
        <v>2.0100000000000001E-3</v>
      </c>
      <c r="I411" s="25">
        <f t="shared" si="97"/>
        <v>2.4950000000000003E-3</v>
      </c>
      <c r="J411" s="25"/>
      <c r="K411" s="25"/>
      <c r="L411" s="25"/>
      <c r="M411" s="25">
        <v>1.3699999999999999E-3</v>
      </c>
      <c r="N411" s="25">
        <f t="shared" si="98"/>
        <v>1.8549999999999999E-3</v>
      </c>
      <c r="O411" s="25"/>
      <c r="P411" s="25"/>
      <c r="Q411" s="25"/>
      <c r="R411" s="25">
        <v>1.42E-3</v>
      </c>
      <c r="S411" s="25">
        <f t="shared" si="99"/>
        <v>1.905E-3</v>
      </c>
      <c r="T411" s="25"/>
      <c r="U411" s="25"/>
      <c r="V411" s="25"/>
      <c r="W411" s="25">
        <v>3.9399999999999999E-3</v>
      </c>
      <c r="X411" s="25">
        <f t="shared" si="100"/>
        <v>4.4250000000000001E-3</v>
      </c>
      <c r="Y411" s="25"/>
      <c r="Z411" s="25"/>
      <c r="AA411" s="25"/>
      <c r="AB411" s="25">
        <v>-9.2000000000000003E-4</v>
      </c>
      <c r="AC411" s="25">
        <f t="shared" si="101"/>
        <v>-4.8500000000000003E-4</v>
      </c>
    </row>
    <row r="412" spans="1:29" s="15" customFormat="1">
      <c r="A412" s="18">
        <v>660</v>
      </c>
      <c r="B412" s="25">
        <v>2.5000000000000001E-4</v>
      </c>
      <c r="C412" s="25">
        <v>4.6999999999999999E-4</v>
      </c>
      <c r="D412" s="25">
        <f t="shared" si="96"/>
        <v>6.3999999999999994E-4</v>
      </c>
      <c r="E412" s="25"/>
      <c r="F412" s="25"/>
      <c r="G412" s="25"/>
      <c r="H412" s="25">
        <v>2.2200000000000002E-3</v>
      </c>
      <c r="I412" s="25">
        <f t="shared" si="97"/>
        <v>2.3900000000000002E-3</v>
      </c>
      <c r="J412" s="25"/>
      <c r="K412" s="25"/>
      <c r="L412" s="25"/>
      <c r="M412" s="25">
        <v>1.33E-3</v>
      </c>
      <c r="N412" s="25">
        <f t="shared" si="98"/>
        <v>1.5E-3</v>
      </c>
      <c r="O412" s="25"/>
      <c r="P412" s="25"/>
      <c r="Q412" s="25"/>
      <c r="R412" s="25">
        <v>1.58E-3</v>
      </c>
      <c r="S412" s="25">
        <f t="shared" si="99"/>
        <v>1.75E-3</v>
      </c>
      <c r="T412" s="25"/>
      <c r="U412" s="25"/>
      <c r="V412" s="25"/>
      <c r="W412" s="25">
        <v>4.1700000000000001E-3</v>
      </c>
      <c r="X412" s="25">
        <f t="shared" si="100"/>
        <v>4.3400000000000001E-3</v>
      </c>
      <c r="Y412" s="25"/>
      <c r="Z412" s="25"/>
      <c r="AA412" s="25"/>
      <c r="AB412" s="25">
        <v>-5.9000000000000003E-4</v>
      </c>
      <c r="AC412" s="25">
        <f t="shared" si="101"/>
        <v>-1.7000000000000001E-4</v>
      </c>
    </row>
    <row r="413" spans="1:29" s="15" customFormat="1">
      <c r="A413" s="18">
        <v>661</v>
      </c>
      <c r="B413" s="25">
        <v>-6.0000000000000002E-5</v>
      </c>
      <c r="C413" s="25">
        <v>5.0000000000000001E-4</v>
      </c>
      <c r="D413" s="25">
        <f t="shared" si="96"/>
        <v>1.0400000000000001E-3</v>
      </c>
      <c r="E413" s="25"/>
      <c r="F413" s="25"/>
      <c r="G413" s="25"/>
      <c r="H413" s="25">
        <v>2.2000000000000001E-3</v>
      </c>
      <c r="I413" s="25">
        <f t="shared" si="97"/>
        <v>2.7400000000000002E-3</v>
      </c>
      <c r="J413" s="25"/>
      <c r="K413" s="25"/>
      <c r="L413" s="25"/>
      <c r="M413" s="25">
        <v>1.48E-3</v>
      </c>
      <c r="N413" s="25">
        <f t="shared" si="98"/>
        <v>2.0200000000000001E-3</v>
      </c>
      <c r="O413" s="25"/>
      <c r="P413" s="25"/>
      <c r="Q413" s="25"/>
      <c r="R413" s="25">
        <v>1.5299999999999999E-3</v>
      </c>
      <c r="S413" s="25">
        <f t="shared" si="99"/>
        <v>2.0699999999999998E-3</v>
      </c>
      <c r="T413" s="25"/>
      <c r="U413" s="25"/>
      <c r="V413" s="25"/>
      <c r="W413" s="25">
        <v>3.8800000000000002E-3</v>
      </c>
      <c r="X413" s="25">
        <f t="shared" si="100"/>
        <v>4.4200000000000003E-3</v>
      </c>
      <c r="Y413" s="25"/>
      <c r="Z413" s="25"/>
      <c r="AA413" s="25"/>
      <c r="AB413" s="25">
        <v>-1.0200000000000001E-3</v>
      </c>
      <c r="AC413" s="25">
        <f t="shared" si="101"/>
        <v>-5.4000000000000001E-4</v>
      </c>
    </row>
    <row r="414" spans="1:29" s="15" customFormat="1">
      <c r="A414" s="18">
        <v>662</v>
      </c>
      <c r="B414" s="25">
        <v>8.0000000000000007E-5</v>
      </c>
      <c r="C414" s="25">
        <v>5.9900000000000003E-4</v>
      </c>
      <c r="D414" s="25">
        <f t="shared" si="96"/>
        <v>8.4400000000000002E-4</v>
      </c>
      <c r="E414" s="25"/>
      <c r="F414" s="25"/>
      <c r="G414" s="25"/>
      <c r="H414" s="25">
        <v>2.1700000000000001E-3</v>
      </c>
      <c r="I414" s="25">
        <f t="shared" si="97"/>
        <v>2.415E-3</v>
      </c>
      <c r="J414" s="25"/>
      <c r="K414" s="25"/>
      <c r="L414" s="25"/>
      <c r="M414" s="25">
        <v>1.39E-3</v>
      </c>
      <c r="N414" s="25">
        <f t="shared" si="98"/>
        <v>1.635E-3</v>
      </c>
      <c r="O414" s="25"/>
      <c r="P414" s="25"/>
      <c r="Q414" s="25"/>
      <c r="R414" s="25">
        <v>1.47E-3</v>
      </c>
      <c r="S414" s="25">
        <f t="shared" si="99"/>
        <v>1.7149999999999999E-3</v>
      </c>
      <c r="T414" s="25"/>
      <c r="U414" s="25"/>
      <c r="V414" s="25"/>
      <c r="W414" s="25">
        <v>4.0299999999999997E-3</v>
      </c>
      <c r="X414" s="25">
        <f t="shared" si="100"/>
        <v>4.2749999999999993E-3</v>
      </c>
      <c r="Y414" s="25"/>
      <c r="Z414" s="25"/>
      <c r="AA414" s="25"/>
      <c r="AB414" s="25">
        <v>-5.6999999999999998E-4</v>
      </c>
      <c r="AC414" s="25">
        <f t="shared" si="101"/>
        <v>-2.4499999999999999E-4</v>
      </c>
    </row>
    <row r="415" spans="1:29" s="15" customFormat="1">
      <c r="A415" s="18">
        <v>663</v>
      </c>
      <c r="B415" s="25">
        <v>3.0000000000000001E-5</v>
      </c>
      <c r="C415" s="25">
        <v>3.8999999999999999E-4</v>
      </c>
      <c r="D415" s="25">
        <f t="shared" si="96"/>
        <v>8.0999999999999996E-4</v>
      </c>
      <c r="E415" s="25"/>
      <c r="F415" s="25"/>
      <c r="G415" s="25"/>
      <c r="H415" s="25">
        <v>2.15E-3</v>
      </c>
      <c r="I415" s="25">
        <f t="shared" si="97"/>
        <v>2.5700000000000002E-3</v>
      </c>
      <c r="J415" s="25"/>
      <c r="K415" s="25"/>
      <c r="L415" s="25"/>
      <c r="M415" s="25">
        <v>1.39E-3</v>
      </c>
      <c r="N415" s="25">
        <f t="shared" si="98"/>
        <v>1.81E-3</v>
      </c>
      <c r="O415" s="25"/>
      <c r="P415" s="25"/>
      <c r="Q415" s="25"/>
      <c r="R415" s="25">
        <v>1.4300000000000001E-3</v>
      </c>
      <c r="S415" s="25">
        <f t="shared" si="99"/>
        <v>1.8500000000000001E-3</v>
      </c>
      <c r="T415" s="25"/>
      <c r="U415" s="25"/>
      <c r="V415" s="25"/>
      <c r="W415" s="25">
        <v>3.8999999999999998E-3</v>
      </c>
      <c r="X415" s="25">
        <f t="shared" si="100"/>
        <v>4.3200000000000001E-3</v>
      </c>
      <c r="Y415" s="25"/>
      <c r="Z415" s="25"/>
      <c r="AA415" s="25"/>
      <c r="AB415" s="25">
        <v>-8.7000000000000001E-4</v>
      </c>
      <c r="AC415" s="25">
        <f t="shared" si="101"/>
        <v>-4.2000000000000002E-4</v>
      </c>
    </row>
    <row r="416" spans="1:29" s="15" customFormat="1">
      <c r="A416" s="18">
        <v>664</v>
      </c>
      <c r="B416" s="25">
        <v>5.0000000000000002E-5</v>
      </c>
      <c r="C416" s="25">
        <v>4.6000000000000001E-4</v>
      </c>
      <c r="D416" s="25">
        <f t="shared" si="96"/>
        <v>6.9000000000000008E-4</v>
      </c>
      <c r="E416" s="25"/>
      <c r="F416" s="25"/>
      <c r="G416" s="25"/>
      <c r="H416" s="25">
        <v>2.2599999999999999E-3</v>
      </c>
      <c r="I416" s="25">
        <f t="shared" si="97"/>
        <v>2.49E-3</v>
      </c>
      <c r="J416" s="25"/>
      <c r="K416" s="25"/>
      <c r="L416" s="25"/>
      <c r="M416" s="25">
        <v>1.41E-3</v>
      </c>
      <c r="N416" s="25">
        <f t="shared" si="98"/>
        <v>1.64E-3</v>
      </c>
      <c r="O416" s="25"/>
      <c r="P416" s="25"/>
      <c r="Q416" s="25"/>
      <c r="R416" s="25">
        <v>1.5499999999999999E-3</v>
      </c>
      <c r="S416" s="25">
        <f t="shared" si="99"/>
        <v>1.7799999999999999E-3</v>
      </c>
      <c r="T416" s="25"/>
      <c r="U416" s="25"/>
      <c r="V416" s="25"/>
      <c r="W416" s="25">
        <v>4.0899999999999999E-3</v>
      </c>
      <c r="X416" s="25">
        <f t="shared" si="100"/>
        <v>4.3200000000000001E-3</v>
      </c>
      <c r="Y416" s="25"/>
      <c r="Z416" s="25"/>
      <c r="AA416" s="25"/>
      <c r="AB416" s="25">
        <v>-5.1000000000000004E-4</v>
      </c>
      <c r="AC416" s="25">
        <f t="shared" si="101"/>
        <v>-2.3000000000000001E-4</v>
      </c>
    </row>
    <row r="417" spans="1:29" s="15" customFormat="1">
      <c r="A417" s="18">
        <v>665</v>
      </c>
      <c r="B417" s="25">
        <v>-9.0000000000000006E-5</v>
      </c>
      <c r="C417" s="25">
        <v>4.6000000000000001E-4</v>
      </c>
      <c r="D417" s="25">
        <f t="shared" si="96"/>
        <v>9.9500000000000001E-4</v>
      </c>
      <c r="E417" s="25"/>
      <c r="F417" s="25"/>
      <c r="G417" s="25"/>
      <c r="H417" s="25">
        <v>2.15E-3</v>
      </c>
      <c r="I417" s="25">
        <f t="shared" si="97"/>
        <v>2.6849999999999999E-3</v>
      </c>
      <c r="J417" s="25"/>
      <c r="K417" s="25"/>
      <c r="L417" s="25"/>
      <c r="M417" s="25">
        <v>1.4E-3</v>
      </c>
      <c r="N417" s="25">
        <f t="shared" si="98"/>
        <v>1.9350000000000001E-3</v>
      </c>
      <c r="O417" s="25"/>
      <c r="P417" s="25"/>
      <c r="Q417" s="25"/>
      <c r="R417" s="25">
        <v>1.42E-3</v>
      </c>
      <c r="S417" s="25">
        <f t="shared" si="99"/>
        <v>1.9550000000000001E-3</v>
      </c>
      <c r="T417" s="25"/>
      <c r="U417" s="25"/>
      <c r="V417" s="25"/>
      <c r="W417" s="25">
        <v>3.82E-3</v>
      </c>
      <c r="X417" s="25">
        <f t="shared" si="100"/>
        <v>4.3550000000000004E-3</v>
      </c>
      <c r="Y417" s="25"/>
      <c r="Z417" s="25"/>
      <c r="AA417" s="25"/>
      <c r="AB417" s="25">
        <v>-9.7999999999999997E-4</v>
      </c>
      <c r="AC417" s="25">
        <f t="shared" si="101"/>
        <v>-5.3499999999999999E-4</v>
      </c>
    </row>
    <row r="418" spans="1:29" s="15" customFormat="1">
      <c r="A418" s="18">
        <v>666</v>
      </c>
      <c r="B418" s="25">
        <v>2.0000000000000002E-5</v>
      </c>
      <c r="C418" s="25">
        <v>5.6999999999999998E-4</v>
      </c>
      <c r="D418" s="25">
        <f t="shared" si="96"/>
        <v>8.4999999999999995E-4</v>
      </c>
      <c r="E418" s="25"/>
      <c r="F418" s="25"/>
      <c r="G418" s="25"/>
      <c r="H418" s="25">
        <v>2.2300000000000002E-3</v>
      </c>
      <c r="I418" s="25">
        <f t="shared" si="97"/>
        <v>2.5100000000000001E-3</v>
      </c>
      <c r="J418" s="25"/>
      <c r="K418" s="25"/>
      <c r="L418" s="25"/>
      <c r="M418" s="25">
        <v>1.31E-3</v>
      </c>
      <c r="N418" s="25">
        <f t="shared" si="98"/>
        <v>1.5899999999999998E-3</v>
      </c>
      <c r="O418" s="25"/>
      <c r="P418" s="25"/>
      <c r="Q418" s="25"/>
      <c r="R418" s="25">
        <v>1.58E-3</v>
      </c>
      <c r="S418" s="25">
        <f t="shared" si="99"/>
        <v>1.8600000000000001E-3</v>
      </c>
      <c r="T418" s="25"/>
      <c r="U418" s="25"/>
      <c r="V418" s="25"/>
      <c r="W418" s="25">
        <v>4.1599999999999996E-3</v>
      </c>
      <c r="X418" s="25">
        <f t="shared" si="100"/>
        <v>4.4399999999999995E-3</v>
      </c>
      <c r="Y418" s="25"/>
      <c r="Z418" s="25"/>
      <c r="AA418" s="25"/>
      <c r="AB418" s="25">
        <v>-5.8E-4</v>
      </c>
      <c r="AC418" s="25">
        <f t="shared" si="101"/>
        <v>-2.7999999999999998E-4</v>
      </c>
    </row>
    <row r="419" spans="1:29" s="15" customFormat="1">
      <c r="A419" s="18">
        <v>667</v>
      </c>
      <c r="B419" s="25">
        <v>1.1199999999999999E-3</v>
      </c>
      <c r="C419" s="25">
        <v>5.1000000000000004E-4</v>
      </c>
      <c r="D419" s="25">
        <f t="shared" si="96"/>
        <v>1.3500000000000008E-4</v>
      </c>
      <c r="E419" s="25"/>
      <c r="F419" s="25"/>
      <c r="G419" s="25"/>
      <c r="H419" s="25">
        <v>2.1199999999999999E-3</v>
      </c>
      <c r="I419" s="25">
        <f t="shared" si="97"/>
        <v>1.745E-3</v>
      </c>
      <c r="J419" s="25"/>
      <c r="K419" s="25"/>
      <c r="L419" s="25"/>
      <c r="M419" s="25">
        <v>1.4E-3</v>
      </c>
      <c r="N419" s="25">
        <f t="shared" si="98"/>
        <v>1.0250000000000001E-3</v>
      </c>
      <c r="O419" s="25"/>
      <c r="P419" s="25"/>
      <c r="Q419" s="25"/>
      <c r="R419" s="25">
        <v>1.5499999999999999E-3</v>
      </c>
      <c r="S419" s="25">
        <f t="shared" si="99"/>
        <v>1.175E-3</v>
      </c>
      <c r="T419" s="25"/>
      <c r="U419" s="25"/>
      <c r="V419" s="25"/>
      <c r="W419" s="25">
        <v>3.9300000000000003E-3</v>
      </c>
      <c r="X419" s="25">
        <f t="shared" si="100"/>
        <v>3.5550000000000004E-3</v>
      </c>
      <c r="Y419" s="25"/>
      <c r="Z419" s="25"/>
      <c r="AA419" s="25"/>
      <c r="AB419" s="25">
        <v>-3.6999999999999999E-4</v>
      </c>
      <c r="AC419" s="25">
        <f t="shared" si="101"/>
        <v>3.7499999999999995E-4</v>
      </c>
    </row>
    <row r="420" spans="1:29" s="15" customFormat="1">
      <c r="A420" s="18">
        <v>668</v>
      </c>
      <c r="B420" s="25">
        <v>-6.4999999999999997E-4</v>
      </c>
      <c r="C420" s="25">
        <v>5.1000000000000004E-4</v>
      </c>
      <c r="D420" s="25">
        <f t="shared" si="96"/>
        <v>1.735E-3</v>
      </c>
      <c r="E420" s="25"/>
      <c r="F420" s="25"/>
      <c r="G420" s="25"/>
      <c r="H420" s="25">
        <v>2.2000000000000001E-3</v>
      </c>
      <c r="I420" s="25">
        <f t="shared" si="97"/>
        <v>3.4250000000000001E-3</v>
      </c>
      <c r="J420" s="25"/>
      <c r="K420" s="25"/>
      <c r="L420" s="25"/>
      <c r="M420" s="25">
        <v>1.47E-3</v>
      </c>
      <c r="N420" s="25">
        <f t="shared" si="98"/>
        <v>2.6949999999999999E-3</v>
      </c>
      <c r="O420" s="25"/>
      <c r="P420" s="25"/>
      <c r="Q420" s="25"/>
      <c r="R420" s="25">
        <v>1.64E-3</v>
      </c>
      <c r="S420" s="25">
        <f t="shared" si="99"/>
        <v>2.8649999999999999E-3</v>
      </c>
      <c r="T420" s="25"/>
      <c r="U420" s="25"/>
      <c r="V420" s="25"/>
      <c r="W420" s="25">
        <v>4.0200000000000001E-3</v>
      </c>
      <c r="X420" s="25">
        <f t="shared" si="100"/>
        <v>5.2449999999999997E-3</v>
      </c>
      <c r="Y420" s="25"/>
      <c r="Z420" s="25"/>
      <c r="AA420" s="25"/>
      <c r="AB420" s="25">
        <v>-1.8E-3</v>
      </c>
      <c r="AC420" s="25">
        <f t="shared" si="101"/>
        <v>-1.225E-3</v>
      </c>
    </row>
    <row r="421" spans="1:29" s="15" customFormat="1">
      <c r="A421" s="18">
        <v>669</v>
      </c>
      <c r="B421" s="25">
        <v>8.3000000000000001E-4</v>
      </c>
      <c r="C421" s="25">
        <v>4.4000000000000002E-4</v>
      </c>
      <c r="D421" s="25">
        <f t="shared" si="96"/>
        <v>-7.5000000000000034E-5</v>
      </c>
      <c r="E421" s="25"/>
      <c r="F421" s="25"/>
      <c r="G421" s="25"/>
      <c r="H421" s="25">
        <v>2.2499999999999998E-3</v>
      </c>
      <c r="I421" s="25">
        <f t="shared" si="97"/>
        <v>1.7349999999999998E-3</v>
      </c>
      <c r="J421" s="25"/>
      <c r="K421" s="25"/>
      <c r="L421" s="25"/>
      <c r="M421" s="25">
        <v>1.3699999999999999E-3</v>
      </c>
      <c r="N421" s="25">
        <f t="shared" si="98"/>
        <v>8.5499999999999986E-4</v>
      </c>
      <c r="O421" s="25"/>
      <c r="P421" s="25"/>
      <c r="Q421" s="25"/>
      <c r="R421" s="25">
        <v>1.56E-3</v>
      </c>
      <c r="S421" s="25">
        <f t="shared" si="99"/>
        <v>1.0449999999999999E-3</v>
      </c>
      <c r="T421" s="25"/>
      <c r="U421" s="25"/>
      <c r="V421" s="25"/>
      <c r="W421" s="25">
        <v>3.9300000000000003E-3</v>
      </c>
      <c r="X421" s="25">
        <f t="shared" si="100"/>
        <v>3.4150000000000005E-3</v>
      </c>
      <c r="Y421" s="25"/>
      <c r="Z421" s="25"/>
      <c r="AA421" s="25"/>
      <c r="AB421" s="25">
        <v>2.0000000000000001E-4</v>
      </c>
      <c r="AC421" s="25">
        <f t="shared" si="101"/>
        <v>5.1500000000000005E-4</v>
      </c>
    </row>
    <row r="422" spans="1:29" s="15" customFormat="1">
      <c r="A422" s="18">
        <v>670</v>
      </c>
      <c r="B422" s="25">
        <v>-7.2999999999999996E-4</v>
      </c>
      <c r="C422" s="25">
        <v>3.8000000000000002E-4</v>
      </c>
      <c r="D422" s="25">
        <f t="shared" si="96"/>
        <v>1.5149999999999999E-3</v>
      </c>
      <c r="E422" s="25"/>
      <c r="F422" s="25"/>
      <c r="G422" s="25"/>
      <c r="H422" s="25">
        <v>2.0600000000000002E-3</v>
      </c>
      <c r="I422" s="25">
        <f t="shared" si="97"/>
        <v>3.1949999999999999E-3</v>
      </c>
      <c r="J422" s="25"/>
      <c r="K422" s="25"/>
      <c r="L422" s="25"/>
      <c r="M422" s="25">
        <v>1.31E-3</v>
      </c>
      <c r="N422" s="25">
        <f t="shared" si="98"/>
        <v>2.4450000000000001E-3</v>
      </c>
      <c r="O422" s="25"/>
      <c r="P422" s="25"/>
      <c r="Q422" s="25"/>
      <c r="R422" s="25">
        <v>1.5499999999999999E-3</v>
      </c>
      <c r="S422" s="25">
        <f t="shared" si="99"/>
        <v>2.6849999999999999E-3</v>
      </c>
      <c r="T422" s="25"/>
      <c r="U422" s="25"/>
      <c r="V422" s="25"/>
      <c r="W422" s="25">
        <v>3.9699999999999996E-3</v>
      </c>
      <c r="X422" s="25">
        <f t="shared" si="100"/>
        <v>5.1049999999999993E-3</v>
      </c>
      <c r="Y422" s="25"/>
      <c r="Z422" s="25"/>
      <c r="AA422" s="25"/>
      <c r="AB422" s="25">
        <v>-1.5399999999999999E-3</v>
      </c>
      <c r="AC422" s="25">
        <f t="shared" si="101"/>
        <v>-1.1349999999999999E-3</v>
      </c>
    </row>
    <row r="423" spans="1:29" s="15" customFormat="1">
      <c r="A423" s="18">
        <v>671</v>
      </c>
      <c r="B423" s="25">
        <v>0</v>
      </c>
      <c r="C423" s="25">
        <v>4.6999999999999999E-4</v>
      </c>
      <c r="D423" s="25">
        <f t="shared" si="96"/>
        <v>6.8499999999999995E-4</v>
      </c>
      <c r="E423" s="25"/>
      <c r="F423" s="25"/>
      <c r="G423" s="25"/>
      <c r="H423" s="25">
        <v>2.1900000000000001E-3</v>
      </c>
      <c r="I423" s="25">
        <f t="shared" si="97"/>
        <v>2.405E-3</v>
      </c>
      <c r="J423" s="25"/>
      <c r="K423" s="25"/>
      <c r="L423" s="25"/>
      <c r="M423" s="25">
        <v>1.4599999999999999E-3</v>
      </c>
      <c r="N423" s="25">
        <f t="shared" si="98"/>
        <v>1.6749999999999998E-3</v>
      </c>
      <c r="O423" s="25"/>
      <c r="P423" s="25"/>
      <c r="Q423" s="25"/>
      <c r="R423" s="25">
        <v>1.5399999999999999E-3</v>
      </c>
      <c r="S423" s="25">
        <f t="shared" si="99"/>
        <v>1.7549999999999998E-3</v>
      </c>
      <c r="T423" s="25"/>
      <c r="U423" s="25"/>
      <c r="V423" s="25"/>
      <c r="W423" s="25">
        <v>3.98E-3</v>
      </c>
      <c r="X423" s="25">
        <f t="shared" si="100"/>
        <v>4.1949999999999999E-3</v>
      </c>
      <c r="Y423" s="25"/>
      <c r="Z423" s="25"/>
      <c r="AA423" s="25"/>
      <c r="AB423" s="25">
        <v>-4.2999999999999999E-4</v>
      </c>
      <c r="AC423" s="25">
        <f t="shared" si="101"/>
        <v>-2.1499999999999999E-4</v>
      </c>
    </row>
    <row r="424" spans="1:29" s="15" customFormat="1">
      <c r="A424" s="18">
        <v>672</v>
      </c>
      <c r="B424" s="25">
        <v>-2.4000000000000001E-4</v>
      </c>
      <c r="C424" s="25">
        <v>4.4999999999999999E-4</v>
      </c>
      <c r="D424" s="25">
        <f t="shared" si="96"/>
        <v>1.23E-3</v>
      </c>
      <c r="E424" s="25"/>
      <c r="F424" s="25"/>
      <c r="G424" s="25"/>
      <c r="H424" s="25">
        <v>2.0899999999999998E-3</v>
      </c>
      <c r="I424" s="25">
        <f t="shared" si="97"/>
        <v>2.8699999999999997E-3</v>
      </c>
      <c r="J424" s="25"/>
      <c r="K424" s="25"/>
      <c r="L424" s="25"/>
      <c r="M424" s="25">
        <v>1.33E-3</v>
      </c>
      <c r="N424" s="25">
        <f t="shared" si="98"/>
        <v>2.1099999999999999E-3</v>
      </c>
      <c r="O424" s="25"/>
      <c r="P424" s="25"/>
      <c r="Q424" s="25"/>
      <c r="R424" s="25">
        <v>1.5499999999999999E-3</v>
      </c>
      <c r="S424" s="25">
        <f t="shared" si="99"/>
        <v>2.33E-3</v>
      </c>
      <c r="T424" s="25"/>
      <c r="U424" s="25"/>
      <c r="V424" s="25"/>
      <c r="W424" s="25">
        <v>4.0099999999999997E-3</v>
      </c>
      <c r="X424" s="25">
        <f t="shared" si="100"/>
        <v>4.79E-3</v>
      </c>
      <c r="Y424" s="25"/>
      <c r="Z424" s="25"/>
      <c r="AA424" s="25"/>
      <c r="AB424" s="25">
        <v>-1.32E-3</v>
      </c>
      <c r="AC424" s="25">
        <f t="shared" si="101"/>
        <v>-7.7999999999999999E-4</v>
      </c>
    </row>
    <row r="425" spans="1:29" s="15" customFormat="1">
      <c r="A425" s="18">
        <v>673</v>
      </c>
      <c r="B425" s="25">
        <v>-8.0000000000000007E-5</v>
      </c>
      <c r="C425" s="25">
        <v>3.6000000000000002E-4</v>
      </c>
      <c r="D425" s="25">
        <f t="shared" si="96"/>
        <v>6.6500000000000001E-4</v>
      </c>
      <c r="E425" s="25"/>
      <c r="F425" s="25"/>
      <c r="G425" s="25"/>
      <c r="H425" s="25">
        <v>2.1199999999999999E-3</v>
      </c>
      <c r="I425" s="25">
        <f t="shared" si="97"/>
        <v>2.4250000000000001E-3</v>
      </c>
      <c r="J425" s="25"/>
      <c r="K425" s="25"/>
      <c r="L425" s="25"/>
      <c r="M425" s="25">
        <v>1.4300000000000001E-3</v>
      </c>
      <c r="N425" s="25">
        <f t="shared" si="98"/>
        <v>1.735E-3</v>
      </c>
      <c r="O425" s="25"/>
      <c r="P425" s="25"/>
      <c r="Q425" s="25"/>
      <c r="R425" s="25">
        <v>1.3600000000000001E-3</v>
      </c>
      <c r="S425" s="25">
        <f t="shared" si="99"/>
        <v>1.665E-3</v>
      </c>
      <c r="T425" s="25"/>
      <c r="U425" s="25"/>
      <c r="V425" s="25"/>
      <c r="W425" s="25">
        <v>3.8500000000000001E-3</v>
      </c>
      <c r="X425" s="25">
        <f t="shared" si="100"/>
        <v>4.1549999999999998E-3</v>
      </c>
      <c r="Y425" s="25"/>
      <c r="Z425" s="25"/>
      <c r="AA425" s="25"/>
      <c r="AB425" s="25">
        <v>-5.2999999999999998E-4</v>
      </c>
      <c r="AC425" s="25">
        <f t="shared" si="101"/>
        <v>-3.0499999999999999E-4</v>
      </c>
    </row>
    <row r="426" spans="1:29" s="15" customFormat="1">
      <c r="A426" s="18">
        <v>674</v>
      </c>
      <c r="B426" s="25">
        <v>-1.7000000000000001E-4</v>
      </c>
      <c r="C426" s="25">
        <v>3.2000000000000003E-4</v>
      </c>
      <c r="D426" s="25">
        <f t="shared" si="96"/>
        <v>9.7499999999999996E-4</v>
      </c>
      <c r="E426" s="25"/>
      <c r="F426" s="25"/>
      <c r="G426" s="25"/>
      <c r="H426" s="25">
        <v>1.97E-3</v>
      </c>
      <c r="I426" s="25">
        <f t="shared" si="97"/>
        <v>2.6249999999999997E-3</v>
      </c>
      <c r="J426" s="25"/>
      <c r="K426" s="25"/>
      <c r="L426" s="25"/>
      <c r="M426" s="25">
        <v>1.2899999999999999E-3</v>
      </c>
      <c r="N426" s="25">
        <f t="shared" si="98"/>
        <v>1.9449999999999999E-3</v>
      </c>
      <c r="O426" s="25"/>
      <c r="P426" s="25"/>
      <c r="Q426" s="25"/>
      <c r="R426" s="25">
        <v>1.4400000000000001E-3</v>
      </c>
      <c r="S426" s="25">
        <f t="shared" si="99"/>
        <v>2.0950000000000001E-3</v>
      </c>
      <c r="T426" s="25"/>
      <c r="U426" s="25"/>
      <c r="V426" s="25"/>
      <c r="W426" s="25">
        <v>3.9199999999999999E-3</v>
      </c>
      <c r="X426" s="25">
        <f t="shared" si="100"/>
        <v>4.5750000000000001E-3</v>
      </c>
      <c r="Y426" s="25"/>
      <c r="Z426" s="25"/>
      <c r="AA426" s="25"/>
      <c r="AB426" s="25">
        <v>-1.14E-3</v>
      </c>
      <c r="AC426" s="25">
        <f t="shared" si="101"/>
        <v>-6.5499999999999998E-4</v>
      </c>
    </row>
    <row r="427" spans="1:29" s="15" customFormat="1">
      <c r="A427" s="18">
        <v>675</v>
      </c>
      <c r="B427" s="25">
        <v>-2.0000000000000002E-5</v>
      </c>
      <c r="C427" s="25">
        <v>3.6000000000000002E-4</v>
      </c>
      <c r="D427" s="25">
        <f t="shared" si="96"/>
        <v>6.3500000000000004E-4</v>
      </c>
      <c r="E427" s="25"/>
      <c r="F427" s="25"/>
      <c r="G427" s="25"/>
      <c r="H427" s="25">
        <v>2.2000000000000001E-3</v>
      </c>
      <c r="I427" s="25">
        <f t="shared" si="97"/>
        <v>2.4750000000000002E-3</v>
      </c>
      <c r="J427" s="25"/>
      <c r="K427" s="25"/>
      <c r="L427" s="25"/>
      <c r="M427" s="25">
        <v>1.4E-3</v>
      </c>
      <c r="N427" s="25">
        <f t="shared" si="98"/>
        <v>1.6750000000000001E-3</v>
      </c>
      <c r="O427" s="25"/>
      <c r="P427" s="25"/>
      <c r="Q427" s="25"/>
      <c r="R427" s="25">
        <v>1.32E-3</v>
      </c>
      <c r="S427" s="25">
        <f t="shared" si="99"/>
        <v>1.5950000000000001E-3</v>
      </c>
      <c r="T427" s="25"/>
      <c r="U427" s="25"/>
      <c r="V427" s="25"/>
      <c r="W427" s="25">
        <v>3.8400000000000001E-3</v>
      </c>
      <c r="X427" s="25">
        <f t="shared" si="100"/>
        <v>4.1149999999999997E-3</v>
      </c>
      <c r="Y427" s="25"/>
      <c r="Z427" s="25"/>
      <c r="AA427" s="25"/>
      <c r="AB427" s="25">
        <v>-5.2999999999999998E-4</v>
      </c>
      <c r="AC427" s="25">
        <f t="shared" si="101"/>
        <v>-2.7500000000000002E-4</v>
      </c>
    </row>
    <row r="428" spans="1:29" s="15" customFormat="1">
      <c r="A428" s="18">
        <v>676</v>
      </c>
      <c r="B428" s="25">
        <v>-3.8000000000000002E-4</v>
      </c>
      <c r="C428" s="25">
        <v>5.1000000000000004E-4</v>
      </c>
      <c r="D428" s="25">
        <f t="shared" si="96"/>
        <v>1.23E-3</v>
      </c>
      <c r="E428" s="25"/>
      <c r="F428" s="25"/>
      <c r="G428" s="25"/>
      <c r="H428" s="25">
        <v>2.2499999999999998E-3</v>
      </c>
      <c r="I428" s="25">
        <f t="shared" si="97"/>
        <v>2.9699999999999996E-3</v>
      </c>
      <c r="J428" s="25"/>
      <c r="K428" s="25"/>
      <c r="L428" s="25"/>
      <c r="M428" s="25">
        <v>1.39E-3</v>
      </c>
      <c r="N428" s="25">
        <f t="shared" si="98"/>
        <v>2.1099999999999999E-3</v>
      </c>
      <c r="O428" s="25"/>
      <c r="P428" s="25"/>
      <c r="Q428" s="25"/>
      <c r="R428" s="25">
        <v>1.66E-3</v>
      </c>
      <c r="S428" s="25">
        <f t="shared" si="99"/>
        <v>2.3800000000000002E-3</v>
      </c>
      <c r="T428" s="25"/>
      <c r="U428" s="25"/>
      <c r="V428" s="25"/>
      <c r="W428" s="25">
        <v>4.0699999999999998E-3</v>
      </c>
      <c r="X428" s="25">
        <f t="shared" si="100"/>
        <v>4.79E-3</v>
      </c>
      <c r="Y428" s="25"/>
      <c r="Z428" s="25"/>
      <c r="AA428" s="25"/>
      <c r="AB428" s="25">
        <v>-1.06E-3</v>
      </c>
      <c r="AC428" s="25">
        <f t="shared" si="101"/>
        <v>-7.1999999999999994E-4</v>
      </c>
    </row>
    <row r="429" spans="1:29" s="15" customFormat="1">
      <c r="A429" s="18">
        <v>677</v>
      </c>
      <c r="B429" s="25">
        <v>3.3E-4</v>
      </c>
      <c r="C429" s="25">
        <v>3.3E-4</v>
      </c>
      <c r="D429" s="25">
        <f t="shared" si="96"/>
        <v>4.95E-4</v>
      </c>
      <c r="E429" s="25"/>
      <c r="F429" s="25"/>
      <c r="G429" s="25"/>
      <c r="H429" s="25">
        <v>2.0899999999999998E-3</v>
      </c>
      <c r="I429" s="25">
        <f t="shared" si="97"/>
        <v>2.2550000000000001E-3</v>
      </c>
      <c r="J429" s="25"/>
      <c r="K429" s="25"/>
      <c r="L429" s="25"/>
      <c r="M429" s="25">
        <v>1.32E-3</v>
      </c>
      <c r="N429" s="25">
        <f t="shared" si="98"/>
        <v>1.485E-3</v>
      </c>
      <c r="O429" s="25"/>
      <c r="P429" s="25"/>
      <c r="Q429" s="25"/>
      <c r="R429" s="25">
        <v>1.3600000000000001E-3</v>
      </c>
      <c r="S429" s="25">
        <f t="shared" si="99"/>
        <v>1.5250000000000001E-3</v>
      </c>
      <c r="T429" s="25"/>
      <c r="U429" s="25"/>
      <c r="V429" s="25"/>
      <c r="W429" s="25">
        <v>3.82E-3</v>
      </c>
      <c r="X429" s="25">
        <f t="shared" si="100"/>
        <v>3.9849999999999998E-3</v>
      </c>
      <c r="Y429" s="25"/>
      <c r="Z429" s="25"/>
      <c r="AA429" s="25"/>
      <c r="AB429" s="25">
        <v>-6.6E-4</v>
      </c>
      <c r="AC429" s="25">
        <f t="shared" si="101"/>
        <v>-1.65E-4</v>
      </c>
    </row>
    <row r="430" spans="1:29" s="15" customFormat="1">
      <c r="A430" s="18">
        <v>678</v>
      </c>
      <c r="B430" s="25">
        <v>-6.8999999999999997E-5</v>
      </c>
      <c r="C430" s="25">
        <v>4.0999999999999999E-4</v>
      </c>
      <c r="D430" s="25">
        <f t="shared" si="96"/>
        <v>8.6450000000000003E-4</v>
      </c>
      <c r="E430" s="25"/>
      <c r="F430" s="25"/>
      <c r="G430" s="25"/>
      <c r="H430" s="25">
        <v>2.0699999999999998E-3</v>
      </c>
      <c r="I430" s="25">
        <f t="shared" si="97"/>
        <v>2.5244999999999998E-3</v>
      </c>
      <c r="J430" s="25"/>
      <c r="K430" s="25"/>
      <c r="L430" s="25"/>
      <c r="M430" s="25">
        <v>1.2700000000000001E-3</v>
      </c>
      <c r="N430" s="25">
        <f t="shared" si="98"/>
        <v>1.7245000000000001E-3</v>
      </c>
      <c r="O430" s="25"/>
      <c r="P430" s="25"/>
      <c r="Q430" s="25"/>
      <c r="R430" s="25">
        <v>1.49E-3</v>
      </c>
      <c r="S430" s="25">
        <f t="shared" si="99"/>
        <v>1.9445E-3</v>
      </c>
      <c r="T430" s="25"/>
      <c r="U430" s="25"/>
      <c r="V430" s="25"/>
      <c r="W430" s="25">
        <v>4.0200000000000001E-3</v>
      </c>
      <c r="X430" s="25">
        <f t="shared" si="100"/>
        <v>4.4745000000000002E-3</v>
      </c>
      <c r="Y430" s="25"/>
      <c r="Z430" s="25"/>
      <c r="AA430" s="25"/>
      <c r="AB430" s="25">
        <v>-8.4000000000000003E-4</v>
      </c>
      <c r="AC430" s="25">
        <f t="shared" si="101"/>
        <v>-4.5450000000000004E-4</v>
      </c>
    </row>
    <row r="431" spans="1:29" s="15" customFormat="1">
      <c r="A431" s="18">
        <v>679</v>
      </c>
      <c r="B431" s="25">
        <v>1.1E-4</v>
      </c>
      <c r="C431" s="25">
        <v>3.6999999999999999E-4</v>
      </c>
      <c r="D431" s="25">
        <f t="shared" si="96"/>
        <v>5.9999999999999995E-4</v>
      </c>
      <c r="E431" s="25"/>
      <c r="F431" s="25"/>
      <c r="G431" s="25"/>
      <c r="H431" s="25">
        <v>2.1199999999999999E-3</v>
      </c>
      <c r="I431" s="25">
        <f t="shared" si="97"/>
        <v>2.3500000000000001E-3</v>
      </c>
      <c r="J431" s="25"/>
      <c r="K431" s="25"/>
      <c r="L431" s="25"/>
      <c r="M431" s="25">
        <v>1.4300000000000001E-3</v>
      </c>
      <c r="N431" s="25">
        <f t="shared" si="98"/>
        <v>1.66E-3</v>
      </c>
      <c r="O431" s="25"/>
      <c r="P431" s="25"/>
      <c r="Q431" s="25"/>
      <c r="R431" s="25">
        <v>1.33E-3</v>
      </c>
      <c r="S431" s="25">
        <f t="shared" si="99"/>
        <v>1.56E-3</v>
      </c>
      <c r="T431" s="25"/>
      <c r="U431" s="25"/>
      <c r="V431" s="25"/>
      <c r="W431" s="25">
        <v>3.8500000000000001E-3</v>
      </c>
      <c r="X431" s="25">
        <f t="shared" si="100"/>
        <v>4.0800000000000003E-3</v>
      </c>
      <c r="Y431" s="25"/>
      <c r="Z431" s="25"/>
      <c r="AA431" s="25"/>
      <c r="AB431" s="25">
        <v>-5.6999999999999998E-4</v>
      </c>
      <c r="AC431" s="25">
        <f t="shared" si="101"/>
        <v>-2.2999999999999998E-4</v>
      </c>
    </row>
    <row r="432" spans="1:29" s="15" customFormat="1">
      <c r="A432" s="18">
        <v>680</v>
      </c>
      <c r="B432" s="25">
        <v>-3.4000000000000002E-4</v>
      </c>
      <c r="C432" s="25">
        <v>3.1E-4</v>
      </c>
      <c r="D432" s="25">
        <f t="shared" si="96"/>
        <v>8.9499999999999996E-4</v>
      </c>
      <c r="E432" s="25"/>
      <c r="F432" s="25"/>
      <c r="G432" s="25"/>
      <c r="H432" s="25">
        <v>1.98E-3</v>
      </c>
      <c r="I432" s="25">
        <f t="shared" si="97"/>
        <v>2.565E-3</v>
      </c>
      <c r="J432" s="25"/>
      <c r="K432" s="25"/>
      <c r="L432" s="25"/>
      <c r="M432" s="25">
        <v>1.07E-3</v>
      </c>
      <c r="N432" s="25">
        <f t="shared" si="98"/>
        <v>1.655E-3</v>
      </c>
      <c r="O432" s="25"/>
      <c r="P432" s="25"/>
      <c r="Q432" s="25"/>
      <c r="R432" s="25">
        <v>1.2999999999999999E-3</v>
      </c>
      <c r="S432" s="25">
        <f t="shared" si="99"/>
        <v>1.885E-3</v>
      </c>
      <c r="T432" s="25"/>
      <c r="U432" s="25"/>
      <c r="V432" s="25"/>
      <c r="W432" s="25">
        <v>3.7699999999999999E-3</v>
      </c>
      <c r="X432" s="25">
        <f t="shared" si="100"/>
        <v>4.3549999999999995E-3</v>
      </c>
      <c r="Y432" s="25"/>
      <c r="Z432" s="25"/>
      <c r="AA432" s="25"/>
      <c r="AB432" s="25">
        <v>-8.3000000000000001E-4</v>
      </c>
      <c r="AC432" s="25">
        <f t="shared" si="101"/>
        <v>-5.8500000000000002E-4</v>
      </c>
    </row>
    <row r="433" spans="1:29" s="15" customFormat="1">
      <c r="A433" s="18">
        <v>681</v>
      </c>
      <c r="B433" s="25">
        <v>1.2999999999999999E-4</v>
      </c>
      <c r="C433" s="25">
        <v>4.0000000000000002E-4</v>
      </c>
      <c r="D433" s="25">
        <f t="shared" si="96"/>
        <v>6.5499999999999998E-4</v>
      </c>
      <c r="E433" s="25"/>
      <c r="F433" s="25"/>
      <c r="G433" s="25"/>
      <c r="H433" s="25">
        <v>2.16E-3</v>
      </c>
      <c r="I433" s="25">
        <f t="shared" si="97"/>
        <v>2.415E-3</v>
      </c>
      <c r="J433" s="25"/>
      <c r="K433" s="25"/>
      <c r="L433" s="25"/>
      <c r="M433" s="25">
        <v>1.31E-3</v>
      </c>
      <c r="N433" s="25">
        <f t="shared" si="98"/>
        <v>1.565E-3</v>
      </c>
      <c r="O433" s="25"/>
      <c r="P433" s="25"/>
      <c r="Q433" s="25"/>
      <c r="R433" s="25">
        <v>1.33E-3</v>
      </c>
      <c r="S433" s="25">
        <f t="shared" si="99"/>
        <v>1.585E-3</v>
      </c>
      <c r="T433" s="25"/>
      <c r="U433" s="25"/>
      <c r="V433" s="25"/>
      <c r="W433" s="25">
        <v>3.82E-3</v>
      </c>
      <c r="X433" s="25">
        <f t="shared" si="100"/>
        <v>4.0750000000000005E-3</v>
      </c>
      <c r="Y433" s="25"/>
      <c r="Z433" s="25"/>
      <c r="AA433" s="25"/>
      <c r="AB433" s="25">
        <v>-6.4000000000000005E-4</v>
      </c>
      <c r="AC433" s="25">
        <f t="shared" si="101"/>
        <v>-2.5500000000000002E-4</v>
      </c>
    </row>
    <row r="434" spans="1:29" s="15" customFormat="1">
      <c r="A434" s="18">
        <v>682</v>
      </c>
      <c r="B434" s="25">
        <v>-1.3999999999999999E-4</v>
      </c>
      <c r="C434" s="25">
        <v>2.9E-4</v>
      </c>
      <c r="D434" s="25">
        <f t="shared" si="96"/>
        <v>7.1000000000000002E-4</v>
      </c>
      <c r="E434" s="25"/>
      <c r="F434" s="25"/>
      <c r="G434" s="25"/>
      <c r="H434" s="25">
        <v>1.8400000000000001E-3</v>
      </c>
      <c r="I434" s="25">
        <f t="shared" si="97"/>
        <v>2.2599999999999999E-3</v>
      </c>
      <c r="J434" s="25"/>
      <c r="K434" s="25"/>
      <c r="L434" s="25"/>
      <c r="M434" s="25">
        <v>1.1299999999999999E-3</v>
      </c>
      <c r="N434" s="25">
        <f t="shared" si="98"/>
        <v>1.5499999999999999E-3</v>
      </c>
      <c r="O434" s="25"/>
      <c r="P434" s="25"/>
      <c r="Q434" s="25"/>
      <c r="R434" s="25">
        <v>1.3699999999999999E-3</v>
      </c>
      <c r="S434" s="25">
        <f t="shared" si="99"/>
        <v>1.7899999999999999E-3</v>
      </c>
      <c r="T434" s="25"/>
      <c r="U434" s="25"/>
      <c r="V434" s="25"/>
      <c r="W434" s="25">
        <v>3.7000000000000002E-3</v>
      </c>
      <c r="X434" s="25">
        <f t="shared" si="100"/>
        <v>4.1200000000000004E-3</v>
      </c>
      <c r="Y434" s="25"/>
      <c r="Z434" s="25"/>
      <c r="AA434" s="25"/>
      <c r="AB434" s="25">
        <v>-6.9999999999999999E-4</v>
      </c>
      <c r="AC434" s="25">
        <f t="shared" si="101"/>
        <v>-4.2000000000000002E-4</v>
      </c>
    </row>
    <row r="435" spans="1:29" s="15" customFormat="1">
      <c r="A435" s="18">
        <v>683</v>
      </c>
      <c r="B435" s="25">
        <v>-6.0000000000000002E-5</v>
      </c>
      <c r="C435" s="25">
        <v>3.8999999999999999E-4</v>
      </c>
      <c r="D435" s="25">
        <f t="shared" si="96"/>
        <v>8.0999999999999996E-4</v>
      </c>
      <c r="E435" s="25"/>
      <c r="F435" s="25"/>
      <c r="G435" s="25"/>
      <c r="H435" s="25">
        <v>2.1199999999999999E-3</v>
      </c>
      <c r="I435" s="25">
        <f t="shared" si="97"/>
        <v>2.5399999999999997E-3</v>
      </c>
      <c r="J435" s="25"/>
      <c r="K435" s="25"/>
      <c r="L435" s="25"/>
      <c r="M435" s="25">
        <v>1.2600000000000001E-3</v>
      </c>
      <c r="N435" s="25">
        <f t="shared" si="98"/>
        <v>1.6800000000000001E-3</v>
      </c>
      <c r="O435" s="25"/>
      <c r="P435" s="25"/>
      <c r="Q435" s="25"/>
      <c r="R435" s="25">
        <v>1.4499999999999999E-3</v>
      </c>
      <c r="S435" s="25">
        <f t="shared" si="99"/>
        <v>1.8699999999999999E-3</v>
      </c>
      <c r="T435" s="25"/>
      <c r="U435" s="25"/>
      <c r="V435" s="25"/>
      <c r="W435" s="25">
        <v>3.7299999999999998E-3</v>
      </c>
      <c r="X435" s="25">
        <f t="shared" si="100"/>
        <v>4.15E-3</v>
      </c>
      <c r="Y435" s="25"/>
      <c r="Z435" s="25"/>
      <c r="AA435" s="25"/>
      <c r="AB435" s="25">
        <v>-7.7999999999999999E-4</v>
      </c>
      <c r="AC435" s="25">
        <f t="shared" si="101"/>
        <v>-4.2000000000000002E-4</v>
      </c>
    </row>
    <row r="436" spans="1:29" s="15" customFormat="1">
      <c r="A436" s="18">
        <v>684</v>
      </c>
      <c r="B436" s="25">
        <v>-1.7000000000000001E-4</v>
      </c>
      <c r="C436" s="25">
        <v>2.7999999999999998E-4</v>
      </c>
      <c r="D436" s="25">
        <f t="shared" si="96"/>
        <v>8.5999999999999998E-4</v>
      </c>
      <c r="E436" s="25"/>
      <c r="F436" s="25"/>
      <c r="G436" s="25"/>
      <c r="H436" s="25">
        <v>2.0400000000000001E-3</v>
      </c>
      <c r="I436" s="25">
        <f t="shared" si="97"/>
        <v>2.6199999999999999E-3</v>
      </c>
      <c r="J436" s="25"/>
      <c r="K436" s="25"/>
      <c r="L436" s="25"/>
      <c r="M436" s="25">
        <v>1.3600000000000001E-3</v>
      </c>
      <c r="N436" s="25">
        <f t="shared" si="98"/>
        <v>1.9400000000000001E-3</v>
      </c>
      <c r="O436" s="25"/>
      <c r="P436" s="25"/>
      <c r="Q436" s="25"/>
      <c r="R436" s="25">
        <v>1.3699999999999999E-3</v>
      </c>
      <c r="S436" s="25">
        <f t="shared" si="99"/>
        <v>1.9499999999999999E-3</v>
      </c>
      <c r="T436" s="25"/>
      <c r="U436" s="25"/>
      <c r="V436" s="25"/>
      <c r="W436" s="25">
        <v>3.7100000000000002E-3</v>
      </c>
      <c r="X436" s="25">
        <f t="shared" si="100"/>
        <v>4.2900000000000004E-3</v>
      </c>
      <c r="Y436" s="25"/>
      <c r="Z436" s="25"/>
      <c r="AA436" s="25"/>
      <c r="AB436" s="25">
        <v>-9.8999999999999999E-4</v>
      </c>
      <c r="AC436" s="25">
        <f t="shared" si="101"/>
        <v>-5.8E-4</v>
      </c>
    </row>
    <row r="437" spans="1:29" s="15" customFormat="1">
      <c r="A437" s="18">
        <v>685</v>
      </c>
      <c r="B437" s="25">
        <v>-1.2E-4</v>
      </c>
      <c r="C437" s="25">
        <v>2.9999999999999997E-4</v>
      </c>
      <c r="D437" s="25">
        <f t="shared" si="96"/>
        <v>8.1499999999999997E-4</v>
      </c>
      <c r="E437" s="25"/>
      <c r="F437" s="25"/>
      <c r="G437" s="25"/>
      <c r="H437" s="25">
        <v>1.99E-3</v>
      </c>
      <c r="I437" s="25">
        <f t="shared" si="97"/>
        <v>2.5050000000000003E-3</v>
      </c>
      <c r="J437" s="25"/>
      <c r="K437" s="25"/>
      <c r="L437" s="25"/>
      <c r="M437" s="25">
        <v>1.2899999999999999E-3</v>
      </c>
      <c r="N437" s="25">
        <f t="shared" si="98"/>
        <v>1.805E-3</v>
      </c>
      <c r="O437" s="25"/>
      <c r="P437" s="25"/>
      <c r="Q437" s="25"/>
      <c r="R437" s="25">
        <v>1.3600000000000001E-3</v>
      </c>
      <c r="S437" s="25">
        <f t="shared" si="99"/>
        <v>1.8750000000000001E-3</v>
      </c>
      <c r="T437" s="25"/>
      <c r="U437" s="25"/>
      <c r="V437" s="25"/>
      <c r="W437" s="25">
        <v>3.6900000000000001E-3</v>
      </c>
      <c r="X437" s="25">
        <f t="shared" si="100"/>
        <v>4.2050000000000004E-3</v>
      </c>
      <c r="Y437" s="25"/>
      <c r="Z437" s="25"/>
      <c r="AA437" s="25"/>
      <c r="AB437" s="25">
        <v>-9.1E-4</v>
      </c>
      <c r="AC437" s="25">
        <f t="shared" si="101"/>
        <v>-5.1500000000000005E-4</v>
      </c>
    </row>
    <row r="438" spans="1:29" s="15" customFormat="1">
      <c r="A438" s="18">
        <v>686</v>
      </c>
      <c r="B438" s="25">
        <v>-1.2E-4</v>
      </c>
      <c r="C438" s="25">
        <v>3.5E-4</v>
      </c>
      <c r="D438" s="25">
        <f t="shared" si="96"/>
        <v>8.0999999999999996E-4</v>
      </c>
      <c r="E438" s="25"/>
      <c r="F438" s="25"/>
      <c r="G438" s="25"/>
      <c r="H438" s="25">
        <v>2.0999999999999999E-3</v>
      </c>
      <c r="I438" s="25">
        <f t="shared" si="97"/>
        <v>2.5599999999999998E-3</v>
      </c>
      <c r="J438" s="25"/>
      <c r="K438" s="25"/>
      <c r="L438" s="25"/>
      <c r="M438" s="25">
        <v>1.3799999999999999E-3</v>
      </c>
      <c r="N438" s="25">
        <f t="shared" si="98"/>
        <v>1.8400000000000001E-3</v>
      </c>
      <c r="O438" s="25"/>
      <c r="P438" s="25"/>
      <c r="Q438" s="25"/>
      <c r="R438" s="25">
        <v>1.49E-3</v>
      </c>
      <c r="S438" s="25">
        <f t="shared" si="99"/>
        <v>1.9499999999999999E-3</v>
      </c>
      <c r="T438" s="25"/>
      <c r="U438" s="25"/>
      <c r="V438" s="25"/>
      <c r="W438" s="25">
        <v>3.7299999999999998E-3</v>
      </c>
      <c r="X438" s="25">
        <f t="shared" si="100"/>
        <v>4.1900000000000001E-3</v>
      </c>
      <c r="Y438" s="25"/>
      <c r="Z438" s="25"/>
      <c r="AA438" s="25"/>
      <c r="AB438" s="25">
        <v>-8.0000000000000004E-4</v>
      </c>
      <c r="AC438" s="25">
        <f t="shared" si="101"/>
        <v>-4.6000000000000001E-4</v>
      </c>
    </row>
    <row r="439" spans="1:29" s="15" customFormat="1">
      <c r="A439" s="18">
        <v>687</v>
      </c>
      <c r="B439" s="25">
        <v>-8.0000000000000007E-5</v>
      </c>
      <c r="C439" s="25">
        <v>2.3000000000000001E-4</v>
      </c>
      <c r="D439" s="25">
        <f t="shared" si="96"/>
        <v>6.2E-4</v>
      </c>
      <c r="E439" s="25"/>
      <c r="F439" s="25"/>
      <c r="G439" s="25"/>
      <c r="H439" s="25">
        <v>1.97E-3</v>
      </c>
      <c r="I439" s="25">
        <f t="shared" si="97"/>
        <v>2.3600000000000001E-3</v>
      </c>
      <c r="J439" s="25"/>
      <c r="K439" s="25"/>
      <c r="L439" s="25"/>
      <c r="M439" s="25">
        <v>1.2800000000000001E-3</v>
      </c>
      <c r="N439" s="25">
        <f t="shared" si="98"/>
        <v>1.67E-3</v>
      </c>
      <c r="O439" s="25"/>
      <c r="P439" s="25"/>
      <c r="Q439" s="25"/>
      <c r="R439" s="25">
        <v>1.4E-3</v>
      </c>
      <c r="S439" s="25">
        <f t="shared" si="99"/>
        <v>1.7899999999999999E-3</v>
      </c>
      <c r="T439" s="25"/>
      <c r="U439" s="25"/>
      <c r="V439" s="25"/>
      <c r="W439" s="25">
        <v>3.7100000000000002E-3</v>
      </c>
      <c r="X439" s="25">
        <f t="shared" si="100"/>
        <v>4.1000000000000003E-3</v>
      </c>
      <c r="Y439" s="25"/>
      <c r="Z439" s="25"/>
      <c r="AA439" s="25"/>
      <c r="AB439" s="25">
        <v>-6.9999999999999999E-4</v>
      </c>
      <c r="AC439" s="25">
        <f t="shared" si="101"/>
        <v>-3.8999999999999999E-4</v>
      </c>
    </row>
    <row r="440" spans="1:29" s="15" customFormat="1">
      <c r="A440" s="18">
        <v>688</v>
      </c>
      <c r="B440" s="25">
        <v>1.6000000000000001E-4</v>
      </c>
      <c r="C440" s="25">
        <v>2.3000000000000001E-4</v>
      </c>
      <c r="D440" s="25">
        <f t="shared" si="96"/>
        <v>4.4950000000000003E-4</v>
      </c>
      <c r="E440" s="25"/>
      <c r="F440" s="25"/>
      <c r="G440" s="25"/>
      <c r="H440" s="25">
        <v>2E-3</v>
      </c>
      <c r="I440" s="25">
        <f t="shared" si="97"/>
        <v>2.2195000000000001E-3</v>
      </c>
      <c r="J440" s="25"/>
      <c r="K440" s="25"/>
      <c r="L440" s="25"/>
      <c r="M440" s="25">
        <v>1.2600000000000001E-3</v>
      </c>
      <c r="N440" s="25">
        <f t="shared" si="98"/>
        <v>1.4795000000000001E-3</v>
      </c>
      <c r="O440" s="25"/>
      <c r="P440" s="25"/>
      <c r="Q440" s="25"/>
      <c r="R440" s="25">
        <v>1.3600000000000001E-3</v>
      </c>
      <c r="S440" s="25">
        <f t="shared" si="99"/>
        <v>1.5795000000000002E-3</v>
      </c>
      <c r="T440" s="25"/>
      <c r="U440" s="25"/>
      <c r="V440" s="25"/>
      <c r="W440" s="25">
        <v>3.63E-3</v>
      </c>
      <c r="X440" s="25">
        <f t="shared" si="100"/>
        <v>3.8495000000000001E-3</v>
      </c>
      <c r="Y440" s="25"/>
      <c r="Z440" s="25"/>
      <c r="AA440" s="25"/>
      <c r="AB440" s="25">
        <v>-5.9900000000000003E-4</v>
      </c>
      <c r="AC440" s="25">
        <f t="shared" si="101"/>
        <v>-2.1950000000000002E-4</v>
      </c>
    </row>
    <row r="441" spans="1:29" s="15" customFormat="1">
      <c r="A441" s="18">
        <v>689</v>
      </c>
      <c r="B441" s="25">
        <v>2.1000000000000001E-4</v>
      </c>
      <c r="C441" s="25">
        <v>1.9000000000000001E-4</v>
      </c>
      <c r="D441" s="25">
        <f t="shared" si="96"/>
        <v>3.5E-4</v>
      </c>
      <c r="E441" s="25"/>
      <c r="F441" s="25"/>
      <c r="G441" s="25"/>
      <c r="H441" s="25">
        <v>1.9499999999999999E-3</v>
      </c>
      <c r="I441" s="25">
        <f t="shared" si="97"/>
        <v>2.1099999999999999E-3</v>
      </c>
      <c r="J441" s="25"/>
      <c r="K441" s="25"/>
      <c r="L441" s="25"/>
      <c r="M441" s="25">
        <v>1.15E-3</v>
      </c>
      <c r="N441" s="25">
        <f t="shared" si="98"/>
        <v>1.31E-3</v>
      </c>
      <c r="O441" s="25"/>
      <c r="P441" s="25"/>
      <c r="Q441" s="25"/>
      <c r="R441" s="25">
        <v>1.31E-3</v>
      </c>
      <c r="S441" s="25">
        <f t="shared" si="99"/>
        <v>1.47E-3</v>
      </c>
      <c r="T441" s="25"/>
      <c r="U441" s="25"/>
      <c r="V441" s="25"/>
      <c r="W441" s="25">
        <v>3.5999999999999999E-3</v>
      </c>
      <c r="X441" s="25">
        <f t="shared" si="100"/>
        <v>3.7599999999999999E-3</v>
      </c>
      <c r="Y441" s="25"/>
      <c r="Z441" s="25"/>
      <c r="AA441" s="25"/>
      <c r="AB441" s="25">
        <v>-5.2999999999999998E-4</v>
      </c>
      <c r="AC441" s="25">
        <f t="shared" si="101"/>
        <v>-1.5999999999999999E-4</v>
      </c>
    </row>
    <row r="442" spans="1:29" s="15" customFormat="1">
      <c r="A442" s="18">
        <v>690</v>
      </c>
      <c r="B442" s="25">
        <v>6.0000000000000002E-5</v>
      </c>
      <c r="C442" s="25">
        <v>1.3999999999999999E-4</v>
      </c>
      <c r="D442" s="25">
        <f t="shared" si="96"/>
        <v>4.8999999999999998E-4</v>
      </c>
      <c r="E442" s="25"/>
      <c r="F442" s="25"/>
      <c r="G442" s="25"/>
      <c r="H442" s="25">
        <v>1.97E-3</v>
      </c>
      <c r="I442" s="25">
        <f t="shared" si="97"/>
        <v>2.32E-3</v>
      </c>
      <c r="J442" s="25"/>
      <c r="K442" s="25"/>
      <c r="L442" s="25"/>
      <c r="M442" s="25">
        <v>1.1100000000000001E-3</v>
      </c>
      <c r="N442" s="25">
        <f t="shared" si="98"/>
        <v>1.4600000000000001E-3</v>
      </c>
      <c r="O442" s="25"/>
      <c r="P442" s="25"/>
      <c r="Q442" s="25"/>
      <c r="R442" s="25">
        <v>1.23E-3</v>
      </c>
      <c r="S442" s="25">
        <f t="shared" si="99"/>
        <v>1.58E-3</v>
      </c>
      <c r="T442" s="25"/>
      <c r="U442" s="25"/>
      <c r="V442" s="25"/>
      <c r="W442" s="25">
        <v>3.49E-3</v>
      </c>
      <c r="X442" s="25">
        <f t="shared" si="100"/>
        <v>3.8400000000000001E-3</v>
      </c>
      <c r="Y442" s="25"/>
      <c r="Z442" s="25"/>
      <c r="AA442" s="25"/>
      <c r="AB442" s="25">
        <v>-7.6000000000000004E-4</v>
      </c>
      <c r="AC442" s="25">
        <f t="shared" si="101"/>
        <v>-3.5E-4</v>
      </c>
    </row>
    <row r="443" spans="1:29" s="15" customFormat="1">
      <c r="A443" s="18">
        <v>691</v>
      </c>
      <c r="B443" s="25">
        <v>-3.0000000000000001E-5</v>
      </c>
      <c r="C443" s="25">
        <v>1.8000000000000001E-4</v>
      </c>
      <c r="D443" s="25">
        <f t="shared" si="96"/>
        <v>5.4500000000000002E-4</v>
      </c>
      <c r="E443" s="25"/>
      <c r="F443" s="25"/>
      <c r="G443" s="25"/>
      <c r="H443" s="25">
        <v>1.8699999999999999E-3</v>
      </c>
      <c r="I443" s="25">
        <f t="shared" si="97"/>
        <v>2.235E-3</v>
      </c>
      <c r="J443" s="25"/>
      <c r="K443" s="25"/>
      <c r="L443" s="25"/>
      <c r="M443" s="25">
        <v>1.07E-3</v>
      </c>
      <c r="N443" s="25">
        <f t="shared" si="98"/>
        <v>1.4350000000000001E-3</v>
      </c>
      <c r="O443" s="25"/>
      <c r="P443" s="25"/>
      <c r="Q443" s="25"/>
      <c r="R443" s="25">
        <v>1.1900000000000001E-3</v>
      </c>
      <c r="S443" s="25">
        <f t="shared" si="99"/>
        <v>1.555E-3</v>
      </c>
      <c r="T443" s="25"/>
      <c r="U443" s="25"/>
      <c r="V443" s="25"/>
      <c r="W443" s="25">
        <v>3.5100000000000001E-3</v>
      </c>
      <c r="X443" s="25">
        <f t="shared" si="100"/>
        <v>3.875E-3</v>
      </c>
      <c r="Y443" s="25"/>
      <c r="Z443" s="25"/>
      <c r="AA443" s="25"/>
      <c r="AB443" s="25">
        <v>-6.9999999999999999E-4</v>
      </c>
      <c r="AC443" s="25">
        <f t="shared" si="101"/>
        <v>-3.6499999999999998E-4</v>
      </c>
    </row>
    <row r="444" spans="1:29" s="15" customFormat="1">
      <c r="A444" s="18">
        <v>692</v>
      </c>
      <c r="B444" s="25">
        <v>-1.6000000000000001E-4</v>
      </c>
      <c r="C444" s="25">
        <v>1.9000000000000001E-4</v>
      </c>
      <c r="D444" s="25">
        <f t="shared" si="96"/>
        <v>6.4499999999999996E-4</v>
      </c>
      <c r="E444" s="25"/>
      <c r="F444" s="25"/>
      <c r="G444" s="25"/>
      <c r="H444" s="25">
        <v>1.91E-3</v>
      </c>
      <c r="I444" s="25">
        <f t="shared" si="97"/>
        <v>2.3649999999999999E-3</v>
      </c>
      <c r="J444" s="25"/>
      <c r="K444" s="25"/>
      <c r="L444" s="25"/>
      <c r="M444" s="25">
        <v>1.23E-3</v>
      </c>
      <c r="N444" s="25">
        <f t="shared" si="98"/>
        <v>1.6849999999999999E-3</v>
      </c>
      <c r="O444" s="25"/>
      <c r="P444" s="25"/>
      <c r="Q444" s="25"/>
      <c r="R444" s="25">
        <v>1.2600000000000001E-3</v>
      </c>
      <c r="S444" s="25">
        <f t="shared" si="99"/>
        <v>1.7149999999999999E-3</v>
      </c>
      <c r="T444" s="25"/>
      <c r="U444" s="25"/>
      <c r="V444" s="25"/>
      <c r="W444" s="25">
        <v>3.5500000000000002E-3</v>
      </c>
      <c r="X444" s="25">
        <f t="shared" si="100"/>
        <v>4.0049999999999999E-3</v>
      </c>
      <c r="Y444" s="25"/>
      <c r="Z444" s="25"/>
      <c r="AA444" s="25"/>
      <c r="AB444" s="25">
        <v>-7.5000000000000002E-4</v>
      </c>
      <c r="AC444" s="25">
        <f t="shared" si="101"/>
        <v>-4.55E-4</v>
      </c>
    </row>
    <row r="445" spans="1:29" s="15" customFormat="1">
      <c r="A445" s="18">
        <v>693</v>
      </c>
      <c r="B445" s="25">
        <v>-1.2E-4</v>
      </c>
      <c r="C445" s="25">
        <v>2.4000000000000001E-4</v>
      </c>
      <c r="D445" s="25">
        <f t="shared" si="96"/>
        <v>6.6500000000000001E-4</v>
      </c>
      <c r="E445" s="25"/>
      <c r="F445" s="25"/>
      <c r="G445" s="25"/>
      <c r="H445" s="25">
        <v>1.9400000000000001E-3</v>
      </c>
      <c r="I445" s="25">
        <f t="shared" si="97"/>
        <v>2.3649999999999999E-3</v>
      </c>
      <c r="J445" s="25"/>
      <c r="K445" s="25"/>
      <c r="L445" s="25"/>
      <c r="M445" s="25">
        <v>1.16E-3</v>
      </c>
      <c r="N445" s="25">
        <f t="shared" si="98"/>
        <v>1.585E-3</v>
      </c>
      <c r="O445" s="25"/>
      <c r="P445" s="25"/>
      <c r="Q445" s="25"/>
      <c r="R445" s="25">
        <v>1.24E-3</v>
      </c>
      <c r="S445" s="25">
        <f t="shared" si="99"/>
        <v>1.665E-3</v>
      </c>
      <c r="T445" s="25"/>
      <c r="U445" s="25"/>
      <c r="V445" s="25"/>
      <c r="W445" s="25">
        <v>3.63E-3</v>
      </c>
      <c r="X445" s="25">
        <f t="shared" si="100"/>
        <v>4.0549999999999996E-3</v>
      </c>
      <c r="Y445" s="25"/>
      <c r="Z445" s="25"/>
      <c r="AA445" s="25"/>
      <c r="AB445" s="25">
        <v>-7.2999999999999996E-4</v>
      </c>
      <c r="AC445" s="25">
        <f t="shared" si="101"/>
        <v>-4.2499999999999998E-4</v>
      </c>
    </row>
    <row r="446" spans="1:29" s="15" customFormat="1">
      <c r="A446" s="18">
        <v>694</v>
      </c>
      <c r="B446" s="25">
        <v>1E-4</v>
      </c>
      <c r="C446" s="25">
        <v>1.4999999999999999E-4</v>
      </c>
      <c r="D446" s="25">
        <f t="shared" si="96"/>
        <v>5.0000000000000001E-4</v>
      </c>
      <c r="E446" s="25"/>
      <c r="F446" s="25"/>
      <c r="G446" s="25"/>
      <c r="H446" s="25">
        <v>1.9499999999999999E-3</v>
      </c>
      <c r="I446" s="25">
        <f t="shared" si="97"/>
        <v>2.3E-3</v>
      </c>
      <c r="J446" s="25"/>
      <c r="K446" s="25"/>
      <c r="L446" s="25"/>
      <c r="M446" s="25">
        <v>1.1299999999999999E-3</v>
      </c>
      <c r="N446" s="25">
        <f t="shared" si="98"/>
        <v>1.48E-3</v>
      </c>
      <c r="O446" s="25"/>
      <c r="P446" s="25"/>
      <c r="Q446" s="25"/>
      <c r="R446" s="25">
        <v>1.24E-3</v>
      </c>
      <c r="S446" s="25">
        <f t="shared" si="99"/>
        <v>1.5900000000000001E-3</v>
      </c>
      <c r="T446" s="25"/>
      <c r="U446" s="25"/>
      <c r="V446" s="25"/>
      <c r="W446" s="25">
        <v>3.5999999999999999E-3</v>
      </c>
      <c r="X446" s="25">
        <f t="shared" si="100"/>
        <v>3.9499999999999995E-3</v>
      </c>
      <c r="Y446" s="25"/>
      <c r="Z446" s="25"/>
      <c r="AA446" s="25"/>
      <c r="AB446" s="25">
        <v>-8.0000000000000004E-4</v>
      </c>
      <c r="AC446" s="25">
        <f t="shared" si="101"/>
        <v>-3.5E-4</v>
      </c>
    </row>
    <row r="447" spans="1:29" s="15" customFormat="1">
      <c r="A447" s="18">
        <v>695</v>
      </c>
      <c r="B447" s="25">
        <v>-2.0000000000000002E-5</v>
      </c>
      <c r="C447" s="25">
        <v>1.2999999999999999E-4</v>
      </c>
      <c r="D447" s="25">
        <f t="shared" si="96"/>
        <v>4.95E-4</v>
      </c>
      <c r="E447" s="25"/>
      <c r="F447" s="25"/>
      <c r="G447" s="25"/>
      <c r="H447" s="25">
        <v>1.8600000000000001E-3</v>
      </c>
      <c r="I447" s="25">
        <f t="shared" si="97"/>
        <v>2.225E-3</v>
      </c>
      <c r="J447" s="25"/>
      <c r="K447" s="25"/>
      <c r="L447" s="25"/>
      <c r="M447" s="25">
        <v>1.08E-3</v>
      </c>
      <c r="N447" s="25">
        <f t="shared" si="98"/>
        <v>1.4450000000000001E-3</v>
      </c>
      <c r="O447" s="25"/>
      <c r="P447" s="25"/>
      <c r="Q447" s="25"/>
      <c r="R447" s="25">
        <v>1.2199999999999999E-3</v>
      </c>
      <c r="S447" s="25">
        <f t="shared" si="99"/>
        <v>1.585E-3</v>
      </c>
      <c r="T447" s="25"/>
      <c r="U447" s="25"/>
      <c r="V447" s="25"/>
      <c r="W447" s="25">
        <v>3.5000000000000001E-3</v>
      </c>
      <c r="X447" s="25">
        <f t="shared" si="100"/>
        <v>3.8649999999999999E-3</v>
      </c>
      <c r="Y447" s="25"/>
      <c r="Z447" s="25"/>
      <c r="AA447" s="25"/>
      <c r="AB447" s="25">
        <v>-7.1000000000000002E-4</v>
      </c>
      <c r="AC447" s="25">
        <f t="shared" si="101"/>
        <v>-3.6500000000000004E-4</v>
      </c>
    </row>
    <row r="448" spans="1:29" s="15" customFormat="1">
      <c r="A448" s="18">
        <v>696</v>
      </c>
      <c r="B448" s="25">
        <v>1.1E-4</v>
      </c>
      <c r="C448" s="25">
        <v>1.2999999999999999E-4</v>
      </c>
      <c r="D448" s="25">
        <f t="shared" si="96"/>
        <v>3.6999999999999999E-4</v>
      </c>
      <c r="E448" s="25"/>
      <c r="F448" s="25"/>
      <c r="G448" s="25"/>
      <c r="H448" s="25">
        <v>1.8E-3</v>
      </c>
      <c r="I448" s="25">
        <f t="shared" si="97"/>
        <v>2.0400000000000001E-3</v>
      </c>
      <c r="J448" s="25"/>
      <c r="K448" s="25"/>
      <c r="L448" s="25"/>
      <c r="M448" s="25">
        <v>1.08E-3</v>
      </c>
      <c r="N448" s="25">
        <f t="shared" si="98"/>
        <v>1.32E-3</v>
      </c>
      <c r="O448" s="25"/>
      <c r="P448" s="25"/>
      <c r="Q448" s="25"/>
      <c r="R448" s="25">
        <v>1.2099999999999999E-3</v>
      </c>
      <c r="S448" s="25">
        <f t="shared" si="99"/>
        <v>1.4499999999999999E-3</v>
      </c>
      <c r="T448" s="25"/>
      <c r="U448" s="25"/>
      <c r="V448" s="25"/>
      <c r="W448" s="25">
        <v>3.46E-3</v>
      </c>
      <c r="X448" s="25">
        <f t="shared" si="100"/>
        <v>3.7000000000000002E-3</v>
      </c>
      <c r="Y448" s="25"/>
      <c r="Z448" s="25"/>
      <c r="AA448" s="25"/>
      <c r="AB448" s="25">
        <v>-5.9000000000000003E-4</v>
      </c>
      <c r="AC448" s="25">
        <f t="shared" si="101"/>
        <v>-2.4000000000000001E-4</v>
      </c>
    </row>
    <row r="449" spans="1:29" s="15" customFormat="1">
      <c r="A449" s="18">
        <v>697</v>
      </c>
      <c r="B449" s="25">
        <v>-1.3999999999999999E-4</v>
      </c>
      <c r="C449" s="25">
        <v>0</v>
      </c>
      <c r="D449" s="25">
        <f t="shared" si="96"/>
        <v>3.4500000000000004E-4</v>
      </c>
      <c r="E449" s="25"/>
      <c r="F449" s="25"/>
      <c r="G449" s="25"/>
      <c r="H449" s="25">
        <v>1.73E-3</v>
      </c>
      <c r="I449" s="25">
        <f t="shared" si="97"/>
        <v>2.075E-3</v>
      </c>
      <c r="J449" s="25"/>
      <c r="K449" s="25"/>
      <c r="L449" s="25"/>
      <c r="M449" s="25">
        <v>9.5E-4</v>
      </c>
      <c r="N449" s="25">
        <f t="shared" si="98"/>
        <v>1.2950000000000001E-3</v>
      </c>
      <c r="O449" s="25"/>
      <c r="P449" s="25"/>
      <c r="Q449" s="25"/>
      <c r="R449" s="25">
        <v>1.14E-3</v>
      </c>
      <c r="S449" s="25">
        <f t="shared" si="99"/>
        <v>1.485E-3</v>
      </c>
      <c r="T449" s="25"/>
      <c r="U449" s="25"/>
      <c r="V449" s="25"/>
      <c r="W449" s="25">
        <v>3.4099999999999998E-3</v>
      </c>
      <c r="X449" s="25">
        <f t="shared" si="100"/>
        <v>3.7549999999999997E-3</v>
      </c>
      <c r="Y449" s="25"/>
      <c r="Z449" s="25"/>
      <c r="AA449" s="25"/>
      <c r="AB449" s="25">
        <v>-5.5000000000000003E-4</v>
      </c>
      <c r="AC449" s="25">
        <f t="shared" si="101"/>
        <v>-3.4500000000000004E-4</v>
      </c>
    </row>
    <row r="450" spans="1:29" s="15" customFormat="1">
      <c r="A450" s="18">
        <v>698</v>
      </c>
      <c r="B450" s="25">
        <v>6.0000000000000002E-5</v>
      </c>
      <c r="C450" s="25">
        <v>-1.0000000000000001E-5</v>
      </c>
      <c r="D450" s="25">
        <f t="shared" si="96"/>
        <v>3.6999999999999994E-4</v>
      </c>
      <c r="E450" s="25"/>
      <c r="F450" s="25"/>
      <c r="G450" s="25"/>
      <c r="H450" s="25">
        <v>1.8E-3</v>
      </c>
      <c r="I450" s="25">
        <f t="shared" si="97"/>
        <v>2.1800000000000001E-3</v>
      </c>
      <c r="J450" s="25"/>
      <c r="K450" s="25"/>
      <c r="L450" s="25"/>
      <c r="M450" s="25">
        <v>9.8999999999999999E-4</v>
      </c>
      <c r="N450" s="25">
        <f t="shared" si="98"/>
        <v>1.3699999999999999E-3</v>
      </c>
      <c r="O450" s="25"/>
      <c r="P450" s="25"/>
      <c r="Q450" s="25"/>
      <c r="R450" s="25">
        <v>1.01E-3</v>
      </c>
      <c r="S450" s="25">
        <f t="shared" si="99"/>
        <v>1.39E-3</v>
      </c>
      <c r="T450" s="25"/>
      <c r="U450" s="25"/>
      <c r="V450" s="25"/>
      <c r="W450" s="25">
        <v>3.3500000000000001E-3</v>
      </c>
      <c r="X450" s="25">
        <f t="shared" si="100"/>
        <v>3.7300000000000002E-3</v>
      </c>
      <c r="Y450" s="25"/>
      <c r="Z450" s="25"/>
      <c r="AA450" s="25"/>
      <c r="AB450" s="25">
        <v>-8.1999999999999998E-4</v>
      </c>
      <c r="AC450" s="25">
        <f t="shared" si="101"/>
        <v>-3.7999999999999997E-4</v>
      </c>
    </row>
    <row r="451" spans="1:29" s="15" customFormat="1">
      <c r="A451" s="18">
        <v>699</v>
      </c>
      <c r="B451" s="25">
        <v>-1.4999999999999999E-4</v>
      </c>
      <c r="C451" s="25">
        <v>-6.8999999999999997E-5</v>
      </c>
      <c r="D451" s="25">
        <f t="shared" ref="D451:D452" si="102">C451-AC451</f>
        <v>2.61E-4</v>
      </c>
      <c r="E451" s="25"/>
      <c r="F451" s="25"/>
      <c r="G451" s="25"/>
      <c r="H451" s="25">
        <v>1.75E-3</v>
      </c>
      <c r="I451" s="25">
        <f t="shared" ref="I451:I452" si="103">H451-AC451</f>
        <v>2.0800000000000003E-3</v>
      </c>
      <c r="J451" s="25"/>
      <c r="K451" s="25"/>
      <c r="L451" s="25"/>
      <c r="M451" s="25">
        <v>9.6000000000000002E-4</v>
      </c>
      <c r="N451" s="25">
        <f t="shared" ref="N451:N452" si="104">M451-AC451</f>
        <v>1.2899999999999999E-3</v>
      </c>
      <c r="O451" s="25"/>
      <c r="P451" s="25"/>
      <c r="Q451" s="25"/>
      <c r="R451" s="25">
        <v>1.09E-3</v>
      </c>
      <c r="S451" s="25">
        <f t="shared" ref="S451:S452" si="105">R451-AC451</f>
        <v>1.42E-3</v>
      </c>
      <c r="T451" s="25"/>
      <c r="U451" s="25"/>
      <c r="V451" s="25"/>
      <c r="W451" s="25">
        <v>3.3500000000000001E-3</v>
      </c>
      <c r="X451" s="25">
        <f t="shared" ref="X451:X452" si="106">W451-AC451</f>
        <v>3.6800000000000001E-3</v>
      </c>
      <c r="Y451" s="25"/>
      <c r="Z451" s="25"/>
      <c r="AA451" s="25"/>
      <c r="AB451" s="25">
        <v>-5.1000000000000004E-4</v>
      </c>
      <c r="AC451" s="25">
        <f t="shared" ref="AC451:AC452" si="107">(B451+AB451)/2</f>
        <v>-3.3E-4</v>
      </c>
    </row>
    <row r="452" spans="1:29" s="15" customFormat="1">
      <c r="A452" s="18">
        <v>700</v>
      </c>
      <c r="B452" s="25">
        <v>4.2999999999999999E-4</v>
      </c>
      <c r="C452" s="25">
        <v>-5.0000000000000002E-5</v>
      </c>
      <c r="D452" s="25">
        <f t="shared" si="102"/>
        <v>7.9999999999999993E-5</v>
      </c>
      <c r="E452" s="25"/>
      <c r="F452" s="25"/>
      <c r="G452" s="25"/>
      <c r="H452" s="25">
        <v>1.75E-3</v>
      </c>
      <c r="I452" s="25">
        <f t="shared" si="103"/>
        <v>1.8799999999999999E-3</v>
      </c>
      <c r="J452" s="25"/>
      <c r="K452" s="25"/>
      <c r="L452" s="25"/>
      <c r="M452" s="25">
        <v>8.8900000000000003E-4</v>
      </c>
      <c r="N452" s="25">
        <f t="shared" si="104"/>
        <v>1.0189999999999999E-3</v>
      </c>
      <c r="O452" s="25"/>
      <c r="P452" s="25"/>
      <c r="Q452" s="25"/>
      <c r="R452" s="25">
        <v>9.8999999999999999E-4</v>
      </c>
      <c r="S452" s="25">
        <f t="shared" si="105"/>
        <v>1.1199999999999999E-3</v>
      </c>
      <c r="T452" s="25"/>
      <c r="U452" s="25"/>
      <c r="V452" s="25"/>
      <c r="W452" s="25">
        <v>3.2499999999999999E-3</v>
      </c>
      <c r="X452" s="25">
        <f t="shared" si="106"/>
        <v>3.3799999999999998E-3</v>
      </c>
      <c r="Y452" s="25"/>
      <c r="Z452" s="25"/>
      <c r="AA452" s="25"/>
      <c r="AB452" s="25">
        <v>-6.8999999999999997E-4</v>
      </c>
      <c r="AC452" s="25">
        <f t="shared" si="107"/>
        <v>-1.2999999999999999E-4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8.8999999999999995E-4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2.6423300000000005E-3</v>
      </c>
      <c r="J453" s="25"/>
      <c r="K453" s="25"/>
      <c r="L453" s="25"/>
      <c r="M453" s="25"/>
      <c r="N453" s="25">
        <f t="shared" si="108"/>
        <v>1.7927199999999994E-3</v>
      </c>
      <c r="O453" s="25"/>
      <c r="P453" s="25"/>
      <c r="Q453" s="25"/>
      <c r="R453" s="25"/>
      <c r="S453" s="25">
        <f t="shared" si="108"/>
        <v>1.9081300000000007E-3</v>
      </c>
      <c r="T453" s="25"/>
      <c r="U453" s="25"/>
      <c r="V453" s="25"/>
      <c r="W453" s="25"/>
      <c r="X453" s="25">
        <f t="shared" si="108"/>
        <v>4.4975300000000005E-3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2" customFormat="1">
      <c r="G461" s="10"/>
      <c r="L461" s="10"/>
      <c r="Q461" s="10"/>
      <c r="V461" s="10"/>
      <c r="AA461" s="10"/>
    </row>
    <row r="462" spans="1:29" s="2" customFormat="1">
      <c r="G462" s="10"/>
      <c r="L462" s="10"/>
      <c r="Q462" s="10"/>
      <c r="V462" s="10"/>
      <c r="AA462" s="10"/>
    </row>
    <row r="463" spans="1:29" s="2" customFormat="1">
      <c r="G463" s="10"/>
      <c r="L463" s="10"/>
      <c r="Q463" s="10"/>
      <c r="V463" s="10"/>
      <c r="AA463" s="10"/>
    </row>
    <row r="464" spans="1:29" s="1" customFormat="1">
      <c r="G464" s="10"/>
      <c r="L464" s="10"/>
      <c r="Q464" s="10"/>
      <c r="V464" s="7"/>
      <c r="AA464" s="7"/>
    </row>
    <row r="465" spans="7:27" s="1" customFormat="1">
      <c r="G465" s="10"/>
      <c r="L465" s="10"/>
      <c r="Q465" s="10"/>
      <c r="V465" s="7"/>
      <c r="AA465" s="7"/>
    </row>
    <row r="466" spans="7:27" s="1" customFormat="1">
      <c r="G466" s="10"/>
      <c r="L466" s="10"/>
      <c r="Q466" s="10"/>
      <c r="V466" s="7"/>
      <c r="AA466" s="7"/>
    </row>
    <row r="467" spans="7:27" s="1" customFormat="1">
      <c r="G467" s="10"/>
      <c r="L467" s="10"/>
      <c r="Q467" s="10"/>
      <c r="V467" s="7"/>
      <c r="AA467" s="7"/>
    </row>
    <row r="468" spans="7:27" s="1" customFormat="1">
      <c r="G468" s="10"/>
      <c r="L468" s="10"/>
      <c r="Q468" s="10"/>
      <c r="V468" s="7"/>
      <c r="AA468" s="7"/>
    </row>
    <row r="469" spans="7:27" s="1" customFormat="1">
      <c r="G469" s="10"/>
      <c r="L469" s="10"/>
      <c r="Q469" s="10"/>
      <c r="V469" s="7"/>
      <c r="AA469" s="7"/>
    </row>
    <row r="470" spans="7:27" s="1" customFormat="1">
      <c r="G470" s="10"/>
      <c r="L470" s="10"/>
      <c r="Q470" s="10"/>
      <c r="V470" s="7"/>
      <c r="AA470" s="7"/>
    </row>
    <row r="471" spans="7:27" s="1" customFormat="1">
      <c r="G471" s="10"/>
      <c r="L471" s="10"/>
      <c r="Q471" s="10"/>
      <c r="V471" s="7"/>
      <c r="AA471" s="7"/>
    </row>
    <row r="472" spans="7:27" s="1" customFormat="1">
      <c r="G472" s="10"/>
      <c r="L472" s="10"/>
      <c r="Q472" s="10"/>
      <c r="V472" s="7"/>
      <c r="AA472" s="7"/>
    </row>
    <row r="473" spans="7:27" s="1" customFormat="1">
      <c r="G473" s="10"/>
      <c r="L473" s="10"/>
      <c r="Q473" s="10"/>
      <c r="V473" s="7"/>
      <c r="AA473" s="7"/>
    </row>
    <row r="474" spans="7:27" s="1" customFormat="1">
      <c r="G474" s="10"/>
      <c r="L474" s="10"/>
      <c r="Q474" s="10"/>
      <c r="V474" s="7"/>
      <c r="AA474" s="7"/>
    </row>
    <row r="475" spans="7:27" s="1" customFormat="1">
      <c r="G475" s="10"/>
      <c r="L475" s="10"/>
      <c r="Q475" s="10"/>
      <c r="V475" s="7"/>
      <c r="AA475" s="7"/>
    </row>
    <row r="476" spans="7:27" s="1" customFormat="1">
      <c r="G476" s="10"/>
      <c r="L476" s="10"/>
      <c r="Q476" s="10"/>
      <c r="V476" s="7"/>
      <c r="AA476" s="7"/>
    </row>
    <row r="477" spans="7:27" s="1" customFormat="1">
      <c r="G477" s="10"/>
      <c r="L477" s="10"/>
      <c r="Q477" s="10"/>
      <c r="V477" s="7"/>
      <c r="AA477" s="7"/>
    </row>
    <row r="478" spans="7:27" s="1" customFormat="1">
      <c r="G478" s="10"/>
      <c r="L478" s="10"/>
      <c r="Q478" s="10"/>
      <c r="V478" s="7"/>
      <c r="AA478" s="7"/>
    </row>
    <row r="479" spans="7:27" s="1" customFormat="1">
      <c r="G479" s="10"/>
      <c r="L479" s="10"/>
      <c r="Q479" s="10"/>
      <c r="V479" s="7"/>
      <c r="AA479" s="7"/>
    </row>
    <row r="480" spans="7:27" s="1" customFormat="1">
      <c r="G480" s="10"/>
      <c r="L480" s="10"/>
      <c r="Q480" s="10"/>
      <c r="V480" s="7"/>
      <c r="AA480" s="7"/>
    </row>
    <row r="481" spans="7:27" s="1" customFormat="1">
      <c r="G481" s="10"/>
      <c r="L481" s="10"/>
      <c r="Q481" s="10"/>
      <c r="V481" s="7"/>
      <c r="AA481" s="7"/>
    </row>
    <row r="482" spans="7:27" s="1" customFormat="1">
      <c r="G482" s="10"/>
      <c r="L482" s="10"/>
      <c r="Q482" s="10"/>
      <c r="V482" s="7"/>
      <c r="AA482" s="7"/>
    </row>
    <row r="483" spans="7:27" s="1" customFormat="1">
      <c r="G483" s="10"/>
      <c r="L483" s="10"/>
      <c r="Q483" s="10"/>
      <c r="V483" s="7"/>
      <c r="AA483" s="7"/>
    </row>
    <row r="484" spans="7:27" s="1" customFormat="1">
      <c r="G484" s="10"/>
      <c r="L484" s="10"/>
      <c r="Q484" s="10"/>
      <c r="V484" s="7"/>
      <c r="AA484" s="7"/>
    </row>
    <row r="485" spans="7:27" s="1" customFormat="1">
      <c r="G485" s="10"/>
      <c r="L485" s="10"/>
      <c r="Q485" s="10"/>
      <c r="V485" s="7"/>
      <c r="AA485" s="7"/>
    </row>
    <row r="486" spans="7:27" s="1" customFormat="1">
      <c r="G486" s="10"/>
      <c r="L486" s="10"/>
      <c r="Q486" s="10"/>
      <c r="V486" s="7"/>
      <c r="AA486" s="7"/>
    </row>
    <row r="487" spans="7:27" s="1" customFormat="1">
      <c r="G487" s="10"/>
      <c r="L487" s="10"/>
      <c r="Q487" s="10"/>
      <c r="V487" s="7"/>
      <c r="AA487" s="7"/>
    </row>
    <row r="488" spans="7:27" s="1" customFormat="1">
      <c r="G488" s="10"/>
      <c r="L488" s="10"/>
      <c r="Q488" s="10"/>
      <c r="V488" s="7"/>
      <c r="AA488" s="7"/>
    </row>
    <row r="489" spans="7:27" s="1" customFormat="1">
      <c r="G489" s="10"/>
      <c r="L489" s="10"/>
      <c r="Q489" s="10"/>
      <c r="V489" s="7"/>
      <c r="AA489" s="7"/>
    </row>
    <row r="490" spans="7:27" s="1" customFormat="1">
      <c r="G490" s="10"/>
      <c r="L490" s="10"/>
      <c r="Q490" s="10"/>
      <c r="V490" s="7"/>
      <c r="AA490" s="7"/>
    </row>
    <row r="491" spans="7:27" s="1" customFormat="1">
      <c r="G491" s="10"/>
      <c r="L491" s="10"/>
      <c r="Q491" s="10"/>
      <c r="V491" s="7"/>
      <c r="AA491" s="7"/>
    </row>
    <row r="492" spans="7:27" s="1" customFormat="1">
      <c r="G492" s="10"/>
      <c r="L492" s="10"/>
      <c r="Q492" s="10"/>
      <c r="V492" s="7"/>
      <c r="AA492" s="7"/>
    </row>
    <row r="493" spans="7:27" s="1" customFormat="1">
      <c r="G493" s="10"/>
      <c r="L493" s="10"/>
      <c r="Q493" s="10"/>
      <c r="V493" s="7"/>
      <c r="AA493" s="7"/>
    </row>
    <row r="494" spans="7:27" s="1" customFormat="1">
      <c r="G494" s="10"/>
      <c r="L494" s="10"/>
      <c r="Q494" s="10"/>
      <c r="V494" s="7"/>
      <c r="AA494" s="7"/>
    </row>
    <row r="495" spans="7:27" s="1" customFormat="1">
      <c r="G495" s="10"/>
      <c r="L495" s="10"/>
      <c r="Q495" s="10"/>
      <c r="V495" s="7"/>
      <c r="AA495" s="7"/>
    </row>
    <row r="496" spans="7:27" s="1" customFormat="1">
      <c r="G496" s="10"/>
      <c r="L496" s="10"/>
      <c r="Q496" s="10"/>
      <c r="V496" s="7"/>
      <c r="AA496" s="7"/>
    </row>
    <row r="497" spans="7:27" s="1" customFormat="1">
      <c r="G497" s="10"/>
      <c r="L497" s="10"/>
      <c r="Q497" s="10"/>
      <c r="V497" s="7"/>
      <c r="AA497" s="7"/>
    </row>
    <row r="498" spans="7:27" s="1" customFormat="1">
      <c r="G498" s="10"/>
      <c r="L498" s="10"/>
      <c r="Q498" s="10"/>
      <c r="V498" s="7"/>
      <c r="AA498" s="7"/>
    </row>
    <row r="499" spans="7:27" s="1" customFormat="1">
      <c r="G499" s="10"/>
      <c r="L499" s="10"/>
      <c r="Q499" s="10"/>
      <c r="V499" s="7"/>
      <c r="AA499" s="7"/>
    </row>
    <row r="500" spans="7:27" s="1" customFormat="1">
      <c r="G500" s="10"/>
      <c r="L500" s="10"/>
      <c r="Q500" s="10"/>
      <c r="V500" s="7"/>
      <c r="AA500" s="7"/>
    </row>
    <row r="501" spans="7:27" s="1" customFormat="1">
      <c r="G501" s="10"/>
      <c r="L501" s="10"/>
      <c r="Q501" s="10"/>
      <c r="V501" s="7"/>
      <c r="AA501" s="7"/>
    </row>
    <row r="502" spans="7:27" s="1" customFormat="1">
      <c r="G502" s="10"/>
      <c r="L502" s="10"/>
      <c r="Q502" s="10"/>
      <c r="V502" s="7"/>
      <c r="AA502" s="7"/>
    </row>
    <row r="503" spans="7:27" s="1" customFormat="1">
      <c r="G503" s="10"/>
      <c r="L503" s="10"/>
      <c r="Q503" s="10"/>
      <c r="V503" s="7"/>
      <c r="AA503" s="7"/>
    </row>
    <row r="504" spans="7:27" s="1" customFormat="1">
      <c r="G504" s="10"/>
      <c r="L504" s="10"/>
      <c r="Q504" s="10"/>
      <c r="V504" s="7"/>
      <c r="AA504" s="7"/>
    </row>
    <row r="505" spans="7:27" s="1" customFormat="1">
      <c r="G505" s="10"/>
      <c r="L505" s="10"/>
      <c r="Q505" s="10"/>
      <c r="V505" s="7"/>
      <c r="AA505" s="7"/>
    </row>
    <row r="506" spans="7:27" s="1" customFormat="1">
      <c r="G506" s="10"/>
      <c r="L506" s="10"/>
      <c r="Q506" s="10"/>
      <c r="V506" s="7"/>
      <c r="AA506" s="7"/>
    </row>
    <row r="507" spans="7:27" s="1" customFormat="1">
      <c r="G507" s="10"/>
      <c r="L507" s="10"/>
      <c r="Q507" s="10"/>
      <c r="V507" s="7"/>
      <c r="AA507" s="7"/>
    </row>
    <row r="508" spans="7:27" s="1" customFormat="1">
      <c r="G508" s="10"/>
      <c r="L508" s="10"/>
      <c r="Q508" s="10"/>
      <c r="V508" s="7"/>
      <c r="AA508" s="7"/>
    </row>
    <row r="509" spans="7:27" s="1" customFormat="1">
      <c r="G509" s="10"/>
      <c r="L509" s="10"/>
      <c r="Q509" s="10"/>
      <c r="V509" s="7"/>
      <c r="AA509" s="7"/>
    </row>
    <row r="510" spans="7:27" s="1" customFormat="1">
      <c r="G510" s="10"/>
      <c r="L510" s="10"/>
      <c r="Q510" s="10"/>
      <c r="V510" s="7"/>
      <c r="AA510" s="7"/>
    </row>
    <row r="511" spans="7:27" s="1" customFormat="1">
      <c r="G511" s="10"/>
      <c r="L511" s="10"/>
      <c r="Q511" s="10"/>
      <c r="V511" s="7"/>
      <c r="AA511" s="7"/>
    </row>
    <row r="512" spans="7:27" s="1" customFormat="1">
      <c r="G512" s="10"/>
      <c r="L512" s="10"/>
      <c r="Q512" s="10"/>
      <c r="V512" s="7"/>
      <c r="AA512" s="7"/>
    </row>
    <row r="513" spans="7:27" s="1" customFormat="1">
      <c r="G513" s="10"/>
      <c r="L513" s="10"/>
      <c r="Q513" s="10"/>
      <c r="V513" s="7"/>
      <c r="AA513" s="7"/>
    </row>
    <row r="514" spans="7:27" s="1" customFormat="1">
      <c r="G514" s="10"/>
      <c r="L514" s="10"/>
      <c r="Q514" s="10"/>
      <c r="V514" s="7"/>
      <c r="AA514" s="7"/>
    </row>
    <row r="515" spans="7:27" s="1" customFormat="1">
      <c r="G515" s="10"/>
      <c r="L515" s="10"/>
      <c r="Q515" s="10"/>
      <c r="V515" s="7"/>
      <c r="AA515" s="7"/>
    </row>
    <row r="516" spans="7:27" s="1" customFormat="1">
      <c r="G516" s="10"/>
      <c r="L516" s="10"/>
      <c r="Q516" s="10"/>
      <c r="V516" s="7"/>
      <c r="AA516" s="7"/>
    </row>
    <row r="517" spans="7:27" s="1" customFormat="1">
      <c r="G517" s="10"/>
      <c r="L517" s="10"/>
      <c r="Q517" s="10"/>
      <c r="V517" s="7"/>
      <c r="AA517" s="7"/>
    </row>
    <row r="518" spans="7:27" s="1" customFormat="1">
      <c r="G518" s="10"/>
      <c r="L518" s="10"/>
      <c r="Q518" s="10"/>
      <c r="V518" s="7"/>
      <c r="AA518" s="7"/>
    </row>
    <row r="519" spans="7:27" s="1" customFormat="1">
      <c r="G519" s="10"/>
      <c r="L519" s="10"/>
      <c r="Q519" s="10"/>
      <c r="V519" s="7"/>
      <c r="AA519" s="7"/>
    </row>
    <row r="520" spans="7:27" s="1" customFormat="1">
      <c r="G520" s="10"/>
      <c r="L520" s="10"/>
      <c r="Q520" s="10"/>
      <c r="V520" s="7"/>
      <c r="AA520" s="7"/>
    </row>
    <row r="521" spans="7:27" s="1" customFormat="1">
      <c r="G521" s="10"/>
      <c r="L521" s="10"/>
      <c r="Q521" s="10"/>
      <c r="V521" s="7"/>
      <c r="AA521" s="7"/>
    </row>
    <row r="522" spans="7:27" s="1" customFormat="1">
      <c r="G522" s="10"/>
      <c r="L522" s="10"/>
      <c r="Q522" s="10"/>
      <c r="V522" s="7"/>
      <c r="AA522" s="7"/>
    </row>
    <row r="523" spans="7:27" s="1" customFormat="1">
      <c r="G523" s="10"/>
      <c r="L523" s="10"/>
      <c r="Q523" s="10"/>
      <c r="V523" s="7"/>
      <c r="AA523" s="7"/>
    </row>
    <row r="524" spans="7:27" s="1" customFormat="1">
      <c r="G524" s="10"/>
      <c r="L524" s="10"/>
      <c r="Q524" s="10"/>
      <c r="V524" s="7"/>
      <c r="AA524" s="7"/>
    </row>
    <row r="525" spans="7:27" s="1" customFormat="1">
      <c r="G525" s="10"/>
      <c r="L525" s="10"/>
      <c r="Q525" s="10"/>
      <c r="V525" s="7"/>
      <c r="AA525" s="7"/>
    </row>
    <row r="526" spans="7:27" s="1" customFormat="1">
      <c r="G526" s="10"/>
      <c r="L526" s="10"/>
      <c r="Q526" s="10"/>
      <c r="V526" s="7"/>
      <c r="AA526" s="7"/>
    </row>
    <row r="527" spans="7:27" s="1" customFormat="1">
      <c r="G527" s="10"/>
      <c r="L527" s="10"/>
      <c r="Q527" s="10"/>
      <c r="V527" s="7"/>
      <c r="AA527" s="7"/>
    </row>
    <row r="528" spans="7:27" s="1" customFormat="1">
      <c r="G528" s="10"/>
      <c r="L528" s="10"/>
      <c r="Q528" s="10"/>
      <c r="V528" s="7"/>
      <c r="AA528" s="7"/>
    </row>
    <row r="529" spans="7:27" s="1" customFormat="1">
      <c r="G529" s="10"/>
      <c r="L529" s="10"/>
      <c r="Q529" s="10"/>
      <c r="V529" s="7"/>
      <c r="AA529" s="7"/>
    </row>
    <row r="530" spans="7:27" s="1" customFormat="1">
      <c r="G530" s="10"/>
      <c r="L530" s="10"/>
      <c r="Q530" s="10"/>
      <c r="V530" s="7"/>
      <c r="AA530" s="7"/>
    </row>
    <row r="531" spans="7:27" s="1" customFormat="1">
      <c r="G531" s="10"/>
      <c r="L531" s="10"/>
      <c r="Q531" s="10"/>
      <c r="V531" s="7"/>
      <c r="AA531" s="7"/>
    </row>
    <row r="532" spans="7:27" s="1" customFormat="1">
      <c r="G532" s="10"/>
      <c r="L532" s="10"/>
      <c r="Q532" s="10"/>
      <c r="V532" s="7"/>
      <c r="AA532" s="7"/>
    </row>
    <row r="533" spans="7:27" s="1" customFormat="1">
      <c r="G533" s="10"/>
      <c r="L533" s="10"/>
      <c r="Q533" s="10"/>
      <c r="V533" s="7"/>
      <c r="AA533" s="7"/>
    </row>
    <row r="534" spans="7:27" s="1" customFormat="1">
      <c r="G534" s="10"/>
      <c r="L534" s="10"/>
      <c r="Q534" s="10"/>
      <c r="V534" s="7"/>
      <c r="AA534" s="7"/>
    </row>
    <row r="535" spans="7:27" s="1" customFormat="1">
      <c r="G535" s="10"/>
      <c r="L535" s="10"/>
      <c r="Q535" s="10"/>
      <c r="V535" s="7"/>
      <c r="AA535" s="7"/>
    </row>
    <row r="536" spans="7:27" s="1" customFormat="1">
      <c r="G536" s="10"/>
      <c r="L536" s="10"/>
      <c r="Q536" s="10"/>
      <c r="V536" s="7"/>
      <c r="AA536" s="7"/>
    </row>
    <row r="537" spans="7:27" s="1" customFormat="1">
      <c r="G537" s="10"/>
      <c r="L537" s="10"/>
      <c r="Q537" s="10"/>
      <c r="V537" s="7"/>
      <c r="AA537" s="7"/>
    </row>
    <row r="538" spans="7:27" s="1" customFormat="1">
      <c r="G538" s="10"/>
      <c r="L538" s="10"/>
      <c r="Q538" s="10"/>
      <c r="V538" s="7"/>
      <c r="AA538" s="7"/>
    </row>
    <row r="539" spans="7:27" s="1" customFormat="1">
      <c r="G539" s="10"/>
      <c r="L539" s="10"/>
      <c r="Q539" s="10"/>
      <c r="V539" s="7"/>
      <c r="AA539" s="7"/>
    </row>
    <row r="540" spans="7:27" s="1" customFormat="1">
      <c r="G540" s="10"/>
      <c r="L540" s="10"/>
      <c r="Q540" s="10"/>
      <c r="V540" s="7"/>
      <c r="AA540" s="7"/>
    </row>
    <row r="541" spans="7:27" s="1" customFormat="1">
      <c r="G541" s="10"/>
      <c r="L541" s="10"/>
      <c r="Q541" s="10"/>
      <c r="V541" s="7"/>
      <c r="AA541" s="7"/>
    </row>
    <row r="542" spans="7:27" s="1" customFormat="1">
      <c r="G542" s="10"/>
      <c r="L542" s="10"/>
      <c r="Q542" s="10"/>
      <c r="V542" s="7"/>
      <c r="AA542" s="7"/>
    </row>
    <row r="543" spans="7:27" s="1" customFormat="1">
      <c r="G543" s="10"/>
      <c r="L543" s="10"/>
      <c r="Q543" s="10"/>
      <c r="V543" s="7"/>
      <c r="AA543" s="7"/>
    </row>
    <row r="544" spans="7:27" s="1" customFormat="1">
      <c r="G544" s="10"/>
      <c r="L544" s="10"/>
      <c r="Q544" s="10"/>
      <c r="V544" s="7"/>
      <c r="AA544" s="7"/>
    </row>
    <row r="545" spans="7:27" s="1" customFormat="1">
      <c r="G545" s="10"/>
      <c r="L545" s="10"/>
      <c r="Q545" s="10"/>
      <c r="V545" s="7"/>
      <c r="AA545" s="7"/>
    </row>
    <row r="546" spans="7:27" s="1" customFormat="1">
      <c r="G546" s="10"/>
      <c r="L546" s="10"/>
      <c r="Q546" s="10"/>
      <c r="V546" s="7"/>
      <c r="AA546" s="7"/>
    </row>
    <row r="547" spans="7:27" s="1" customFormat="1">
      <c r="G547" s="10"/>
      <c r="L547" s="10"/>
      <c r="Q547" s="10"/>
      <c r="V547" s="7"/>
      <c r="AA547" s="7"/>
    </row>
    <row r="548" spans="7:27" s="1" customFormat="1">
      <c r="G548" s="10"/>
      <c r="L548" s="10"/>
      <c r="Q548" s="10"/>
      <c r="V548" s="7"/>
      <c r="AA548" s="7"/>
    </row>
    <row r="549" spans="7:27" s="1" customFormat="1">
      <c r="G549" s="10"/>
      <c r="L549" s="10"/>
      <c r="Q549" s="10"/>
      <c r="V549" s="7"/>
      <c r="AA549" s="7"/>
    </row>
    <row r="550" spans="7:27" s="1" customFormat="1">
      <c r="G550" s="10"/>
      <c r="L550" s="10"/>
      <c r="Q550" s="10"/>
      <c r="V550" s="7"/>
      <c r="AA550" s="7"/>
    </row>
    <row r="551" spans="7:27" s="1" customFormat="1">
      <c r="G551" s="10"/>
      <c r="L551" s="10"/>
      <c r="Q551" s="10"/>
      <c r="V551" s="7"/>
      <c r="AA551" s="7"/>
    </row>
    <row r="552" spans="7:27" s="1" customFormat="1">
      <c r="G552" s="10"/>
      <c r="L552" s="10"/>
      <c r="Q552" s="10"/>
      <c r="V552" s="7"/>
      <c r="AA552" s="7"/>
    </row>
    <row r="553" spans="7:27" s="1" customFormat="1">
      <c r="G553" s="10"/>
      <c r="L553" s="10"/>
      <c r="Q553" s="10"/>
      <c r="V553" s="7"/>
      <c r="AA553" s="7"/>
    </row>
    <row r="554" spans="7:27" s="1" customFormat="1">
      <c r="G554" s="10"/>
      <c r="L554" s="10"/>
      <c r="Q554" s="10"/>
      <c r="V554" s="7"/>
      <c r="AA554" s="7"/>
    </row>
    <row r="555" spans="7:27" s="1" customFormat="1">
      <c r="G555" s="10"/>
      <c r="L555" s="10"/>
      <c r="Q555" s="10"/>
      <c r="V555" s="7"/>
      <c r="AA555" s="7"/>
    </row>
    <row r="556" spans="7:27" s="1" customFormat="1">
      <c r="G556" s="10"/>
      <c r="L556" s="10"/>
      <c r="Q556" s="10"/>
      <c r="V556" s="7"/>
      <c r="AA556" s="7"/>
    </row>
    <row r="557" spans="7:27" s="1" customFormat="1">
      <c r="G557" s="10"/>
      <c r="L557" s="10"/>
      <c r="Q557" s="10"/>
      <c r="V557" s="7"/>
      <c r="AA557" s="7"/>
    </row>
    <row r="558" spans="7:27" s="1" customFormat="1">
      <c r="G558" s="10"/>
      <c r="L558" s="10"/>
      <c r="Q558" s="10"/>
      <c r="V558" s="7"/>
      <c r="AA558" s="7"/>
    </row>
    <row r="559" spans="7:27" s="1" customFormat="1">
      <c r="G559" s="10"/>
      <c r="L559" s="10"/>
      <c r="Q559" s="10"/>
      <c r="V559" s="7"/>
      <c r="AA559" s="7"/>
    </row>
    <row r="560" spans="7:27" s="1" customFormat="1">
      <c r="G560" s="10"/>
      <c r="L560" s="10"/>
      <c r="Q560" s="10"/>
      <c r="V560" s="7"/>
      <c r="AA560" s="7"/>
    </row>
    <row r="561" spans="7:27" s="1" customFormat="1">
      <c r="G561" s="10"/>
      <c r="L561" s="10"/>
      <c r="Q561" s="10"/>
      <c r="V561" s="7"/>
      <c r="AA561" s="7"/>
    </row>
    <row r="562" spans="7:27" s="1" customFormat="1">
      <c r="G562" s="10"/>
      <c r="L562" s="10"/>
      <c r="Q562" s="10"/>
      <c r="V562" s="7"/>
      <c r="AA562" s="7"/>
    </row>
    <row r="563" spans="7:27" s="1" customFormat="1">
      <c r="G563" s="10"/>
      <c r="L563" s="10"/>
      <c r="Q563" s="10"/>
      <c r="V563" s="7"/>
      <c r="AA563" s="7"/>
    </row>
    <row r="564" spans="7:27" s="1" customFormat="1">
      <c r="G564" s="10"/>
      <c r="L564" s="10"/>
      <c r="Q564" s="10"/>
      <c r="V564" s="7"/>
      <c r="AA564" s="7"/>
    </row>
    <row r="565" spans="7:27" s="1" customFormat="1">
      <c r="G565" s="10"/>
      <c r="L565" s="10"/>
      <c r="Q565" s="10"/>
      <c r="V565" s="7"/>
      <c r="AA565" s="7"/>
    </row>
    <row r="566" spans="7:27" s="1" customFormat="1">
      <c r="G566" s="10"/>
      <c r="L566" s="10"/>
      <c r="Q566" s="10"/>
      <c r="V566" s="7"/>
      <c r="AA566" s="7"/>
    </row>
    <row r="567" spans="7:27" s="1" customFormat="1">
      <c r="G567" s="10"/>
      <c r="L567" s="10"/>
      <c r="Q567" s="10"/>
      <c r="V567" s="7"/>
      <c r="AA567" s="7"/>
    </row>
    <row r="568" spans="7:27" s="1" customFormat="1">
      <c r="G568" s="10"/>
      <c r="L568" s="10"/>
      <c r="Q568" s="10"/>
      <c r="V568" s="7"/>
      <c r="AA568" s="7"/>
    </row>
    <row r="569" spans="7:27" s="1" customFormat="1">
      <c r="G569" s="10"/>
      <c r="L569" s="10"/>
      <c r="Q569" s="10"/>
      <c r="V569" s="7"/>
      <c r="AA569" s="7"/>
    </row>
    <row r="570" spans="7:27" s="1" customFormat="1">
      <c r="G570" s="10"/>
      <c r="L570" s="10"/>
      <c r="Q570" s="10"/>
      <c r="V570" s="7"/>
      <c r="AA570" s="7"/>
    </row>
    <row r="571" spans="7:27" s="1" customFormat="1">
      <c r="G571" s="10"/>
      <c r="L571" s="10"/>
      <c r="Q571" s="10"/>
      <c r="V571" s="7"/>
      <c r="AA571" s="7"/>
    </row>
    <row r="572" spans="7:27" s="1" customFormat="1">
      <c r="G572" s="10"/>
      <c r="L572" s="10"/>
      <c r="Q572" s="10"/>
      <c r="V572" s="7"/>
      <c r="AA572" s="7"/>
    </row>
    <row r="573" spans="7:27" s="1" customFormat="1">
      <c r="G573" s="10"/>
      <c r="L573" s="10"/>
      <c r="Q573" s="10"/>
      <c r="V573" s="7"/>
      <c r="AA573" s="7"/>
    </row>
    <row r="574" spans="7:27" s="1" customFormat="1">
      <c r="G574" s="10"/>
      <c r="L574" s="10"/>
      <c r="Q574" s="10"/>
      <c r="V574" s="7"/>
      <c r="AA574" s="7"/>
    </row>
    <row r="575" spans="7:27" s="1" customFormat="1">
      <c r="G575" s="10"/>
      <c r="L575" s="10"/>
      <c r="Q575" s="10"/>
      <c r="V575" s="7"/>
      <c r="AA575" s="7"/>
    </row>
    <row r="576" spans="7:27" s="1" customFormat="1">
      <c r="G576" s="10"/>
      <c r="L576" s="10"/>
      <c r="Q576" s="10"/>
      <c r="V576" s="7"/>
      <c r="AA576" s="7"/>
    </row>
    <row r="577" spans="7:27" s="1" customFormat="1">
      <c r="G577" s="10"/>
      <c r="L577" s="10"/>
      <c r="Q577" s="10"/>
      <c r="V577" s="7"/>
      <c r="AA577" s="7"/>
    </row>
    <row r="578" spans="7:27" s="1" customFormat="1">
      <c r="G578" s="10"/>
      <c r="L578" s="10"/>
      <c r="Q578" s="10"/>
      <c r="V578" s="7"/>
      <c r="AA578" s="7"/>
    </row>
    <row r="579" spans="7:27" s="1" customFormat="1">
      <c r="G579" s="10"/>
      <c r="L579" s="10"/>
      <c r="Q579" s="10"/>
      <c r="V579" s="7"/>
      <c r="AA579" s="7"/>
    </row>
    <row r="580" spans="7:27" s="1" customFormat="1">
      <c r="G580" s="10"/>
      <c r="L580" s="10"/>
      <c r="Q580" s="10"/>
      <c r="V580" s="7"/>
      <c r="AA580" s="7"/>
    </row>
    <row r="581" spans="7:27" s="1" customFormat="1">
      <c r="G581" s="10"/>
      <c r="L581" s="10"/>
      <c r="Q581" s="10"/>
      <c r="V581" s="7"/>
      <c r="AA581" s="7"/>
    </row>
    <row r="582" spans="7:27" s="1" customFormat="1">
      <c r="G582" s="10"/>
      <c r="L582" s="10"/>
      <c r="Q582" s="10"/>
      <c r="V582" s="7"/>
      <c r="AA582" s="7"/>
    </row>
    <row r="583" spans="7:27" s="1" customFormat="1">
      <c r="G583" s="10"/>
      <c r="L583" s="10"/>
      <c r="Q583" s="10"/>
      <c r="V583" s="7"/>
      <c r="AA583" s="7"/>
    </row>
    <row r="584" spans="7:27" s="1" customFormat="1">
      <c r="G584" s="10"/>
      <c r="L584" s="10"/>
      <c r="Q584" s="10"/>
      <c r="V584" s="7"/>
      <c r="AA584" s="7"/>
    </row>
    <row r="585" spans="7:27" s="1" customFormat="1">
      <c r="G585" s="10"/>
      <c r="L585" s="10"/>
      <c r="Q585" s="10"/>
      <c r="V585" s="7"/>
      <c r="AA585" s="7"/>
    </row>
    <row r="586" spans="7:27" s="1" customFormat="1">
      <c r="G586" s="10"/>
      <c r="L586" s="10"/>
      <c r="Q586" s="10"/>
      <c r="V586" s="7"/>
      <c r="AA586" s="7"/>
    </row>
    <row r="587" spans="7:27" s="1" customFormat="1">
      <c r="G587" s="10"/>
      <c r="L587" s="10"/>
      <c r="Q587" s="10"/>
      <c r="V587" s="7"/>
      <c r="AA587" s="7"/>
    </row>
    <row r="588" spans="7:27" s="1" customFormat="1">
      <c r="G588" s="10"/>
      <c r="L588" s="10"/>
      <c r="Q588" s="10"/>
      <c r="V588" s="7"/>
      <c r="AA588" s="7"/>
    </row>
    <row r="589" spans="7:27" s="1" customFormat="1">
      <c r="G589" s="10"/>
      <c r="L589" s="10"/>
      <c r="Q589" s="10"/>
      <c r="V589" s="7"/>
      <c r="AA589" s="7"/>
    </row>
    <row r="590" spans="7:27" s="1" customFormat="1">
      <c r="G590" s="10"/>
      <c r="L590" s="10"/>
      <c r="Q590" s="10"/>
      <c r="V590" s="7"/>
      <c r="AA590" s="7"/>
    </row>
    <row r="591" spans="7:27" s="1" customFormat="1">
      <c r="G591" s="10"/>
      <c r="L591" s="10"/>
      <c r="Q591" s="10"/>
      <c r="V591" s="7"/>
      <c r="AA591" s="7"/>
    </row>
    <row r="592" spans="7:27" s="1" customFormat="1">
      <c r="G592" s="10"/>
      <c r="L592" s="10"/>
      <c r="Q592" s="10"/>
      <c r="V592" s="7"/>
      <c r="AA592" s="7"/>
    </row>
    <row r="593" spans="7:27" s="1" customFormat="1">
      <c r="G593" s="10"/>
      <c r="L593" s="10"/>
      <c r="Q593" s="10"/>
      <c r="V593" s="7"/>
      <c r="AA593" s="7"/>
    </row>
    <row r="594" spans="7:27" s="1" customFormat="1">
      <c r="G594" s="10"/>
      <c r="L594" s="10"/>
      <c r="Q594" s="10"/>
      <c r="V594" s="7"/>
      <c r="AA594" s="7"/>
    </row>
    <row r="595" spans="7:27" s="1" customFormat="1">
      <c r="G595" s="10"/>
      <c r="L595" s="10"/>
      <c r="Q595" s="10"/>
      <c r="V595" s="7"/>
      <c r="AA595" s="7"/>
    </row>
    <row r="596" spans="7:27" s="1" customFormat="1">
      <c r="G596" s="10"/>
      <c r="L596" s="10"/>
      <c r="Q596" s="10"/>
      <c r="V596" s="7"/>
      <c r="AA596" s="7"/>
    </row>
    <row r="597" spans="7:27" s="1" customFormat="1">
      <c r="G597" s="10"/>
      <c r="L597" s="10"/>
      <c r="Q597" s="10"/>
      <c r="V597" s="7"/>
      <c r="AA597" s="7"/>
    </row>
    <row r="598" spans="7:27" s="1" customFormat="1">
      <c r="G598" s="10"/>
      <c r="L598" s="10"/>
      <c r="Q598" s="10"/>
      <c r="V598" s="7"/>
      <c r="AA598" s="7"/>
    </row>
    <row r="599" spans="7:27" s="1" customFormat="1">
      <c r="G599" s="10"/>
      <c r="L599" s="10"/>
      <c r="Q599" s="10"/>
      <c r="V599" s="7"/>
      <c r="AA599" s="7"/>
    </row>
    <row r="600" spans="7:27" s="1" customFormat="1">
      <c r="G600" s="10"/>
      <c r="L600" s="10"/>
      <c r="Q600" s="10"/>
      <c r="V600" s="7"/>
      <c r="AA600" s="7"/>
    </row>
    <row r="601" spans="7:27" s="1" customFormat="1">
      <c r="G601" s="10"/>
      <c r="L601" s="10"/>
      <c r="Q601" s="10"/>
      <c r="V601" s="7"/>
      <c r="AA601" s="7"/>
    </row>
    <row r="602" spans="7:27" s="1" customFormat="1">
      <c r="G602" s="10"/>
      <c r="L602" s="10"/>
      <c r="Q602" s="10"/>
      <c r="V602" s="7"/>
      <c r="AA602" s="7"/>
    </row>
    <row r="603" spans="7:27" s="1" customFormat="1">
      <c r="G603" s="10"/>
      <c r="L603" s="10"/>
      <c r="Q603" s="10"/>
      <c r="V603" s="7"/>
      <c r="AA603" s="7"/>
    </row>
    <row r="604" spans="7:27" s="1" customFormat="1">
      <c r="G604" s="10"/>
      <c r="L604" s="10"/>
      <c r="Q604" s="10"/>
      <c r="V604" s="7"/>
      <c r="AA604" s="7"/>
    </row>
    <row r="605" spans="7:27" s="1" customFormat="1">
      <c r="G605" s="10"/>
      <c r="L605" s="10"/>
      <c r="Q605" s="10"/>
      <c r="V605" s="7"/>
      <c r="AA605" s="7"/>
    </row>
    <row r="606" spans="7:27" s="1" customFormat="1">
      <c r="G606" s="10"/>
      <c r="L606" s="10"/>
      <c r="Q606" s="10"/>
      <c r="V606" s="7"/>
      <c r="AA606" s="7"/>
    </row>
    <row r="607" spans="7:27" s="1" customFormat="1">
      <c r="G607" s="10"/>
      <c r="L607" s="10"/>
      <c r="Q607" s="10"/>
      <c r="V607" s="7"/>
      <c r="AA607" s="7"/>
    </row>
    <row r="608" spans="7:27" s="1" customFormat="1">
      <c r="G608" s="10"/>
      <c r="L608" s="10"/>
      <c r="Q608" s="10"/>
      <c r="V608" s="7"/>
      <c r="AA608" s="7"/>
    </row>
    <row r="609" spans="7:27" s="1" customFormat="1">
      <c r="G609" s="10"/>
      <c r="L609" s="10"/>
      <c r="Q609" s="10"/>
      <c r="V609" s="7"/>
      <c r="AA609" s="7"/>
    </row>
    <row r="610" spans="7:27" s="1" customFormat="1">
      <c r="G610" s="10"/>
      <c r="L610" s="10"/>
      <c r="Q610" s="10"/>
      <c r="V610" s="7"/>
      <c r="AA610" s="7"/>
    </row>
    <row r="611" spans="7:27" s="1" customFormat="1">
      <c r="G611" s="10"/>
      <c r="L611" s="10"/>
      <c r="Q611" s="10"/>
      <c r="V611" s="7"/>
      <c r="AA611" s="7"/>
    </row>
    <row r="612" spans="7:27" s="1" customFormat="1">
      <c r="G612" s="10"/>
      <c r="L612" s="10"/>
      <c r="Q612" s="10"/>
      <c r="V612" s="7"/>
      <c r="AA612" s="7"/>
    </row>
    <row r="613" spans="7:27" s="1" customFormat="1">
      <c r="G613" s="10"/>
      <c r="L613" s="10"/>
      <c r="Q613" s="10"/>
      <c r="V613" s="7"/>
      <c r="AA613" s="7"/>
    </row>
    <row r="614" spans="7:27" s="1" customFormat="1">
      <c r="G614" s="10"/>
      <c r="L614" s="10"/>
      <c r="Q614" s="10"/>
      <c r="V614" s="7"/>
      <c r="AA614" s="7"/>
    </row>
    <row r="615" spans="7:27" s="1" customFormat="1">
      <c r="G615" s="10"/>
      <c r="L615" s="10"/>
      <c r="Q615" s="10"/>
      <c r="V615" s="7"/>
      <c r="AA615" s="7"/>
    </row>
    <row r="616" spans="7:27" s="1" customFormat="1">
      <c r="G616" s="10"/>
      <c r="L616" s="10"/>
      <c r="Q616" s="10"/>
      <c r="V616" s="7"/>
      <c r="AA616" s="7"/>
    </row>
    <row r="617" spans="7:27" s="1" customFormat="1">
      <c r="G617" s="10"/>
      <c r="L617" s="10"/>
      <c r="Q617" s="10"/>
      <c r="V617" s="7"/>
      <c r="AA617" s="7"/>
    </row>
    <row r="618" spans="7:27" s="1" customFormat="1">
      <c r="G618" s="10"/>
      <c r="L618" s="10"/>
      <c r="Q618" s="10"/>
      <c r="V618" s="7"/>
      <c r="AA618" s="7"/>
    </row>
    <row r="619" spans="7:27" s="1" customFormat="1">
      <c r="G619" s="10"/>
      <c r="L619" s="10"/>
      <c r="Q619" s="10"/>
      <c r="V619" s="7"/>
      <c r="AA619" s="7"/>
    </row>
    <row r="620" spans="7:27" s="1" customFormat="1">
      <c r="G620" s="10"/>
      <c r="L620" s="10"/>
      <c r="Q620" s="10"/>
      <c r="V620" s="7"/>
      <c r="AA620" s="7"/>
    </row>
    <row r="621" spans="7:27" s="1" customFormat="1">
      <c r="G621" s="10"/>
      <c r="L621" s="10"/>
      <c r="Q621" s="10"/>
      <c r="V621" s="7"/>
      <c r="AA621" s="7"/>
    </row>
    <row r="622" spans="7:27" s="1" customFormat="1">
      <c r="G622" s="10"/>
      <c r="L622" s="10"/>
      <c r="Q622" s="10"/>
      <c r="V622" s="7"/>
      <c r="AA622" s="7"/>
    </row>
    <row r="623" spans="7:27" s="1" customFormat="1">
      <c r="G623" s="10"/>
      <c r="L623" s="10"/>
      <c r="Q623" s="10"/>
      <c r="V623" s="7"/>
      <c r="AA623" s="7"/>
    </row>
    <row r="624" spans="7:27" s="1" customFormat="1">
      <c r="G624" s="10"/>
      <c r="L624" s="10"/>
      <c r="Q624" s="10"/>
      <c r="V624" s="7"/>
      <c r="AA624" s="7"/>
    </row>
    <row r="625" spans="7:27" s="1" customFormat="1">
      <c r="G625" s="10"/>
      <c r="L625" s="10"/>
      <c r="Q625" s="10"/>
      <c r="V625" s="7"/>
      <c r="AA625" s="7"/>
    </row>
    <row r="626" spans="7:27" s="1" customFormat="1">
      <c r="G626" s="10"/>
      <c r="L626" s="10"/>
      <c r="Q626" s="10"/>
      <c r="V626" s="7"/>
      <c r="AA626" s="7"/>
    </row>
    <row r="627" spans="7:27" s="1" customFormat="1">
      <c r="G627" s="10"/>
      <c r="L627" s="10"/>
      <c r="Q627" s="10"/>
      <c r="V627" s="7"/>
      <c r="AA627" s="7"/>
    </row>
    <row r="628" spans="7:27" s="1" customFormat="1">
      <c r="G628" s="10"/>
      <c r="L628" s="10"/>
      <c r="Q628" s="10"/>
      <c r="V628" s="7"/>
      <c r="AA628" s="7"/>
    </row>
    <row r="629" spans="7:27" s="1" customFormat="1">
      <c r="G629" s="10"/>
      <c r="L629" s="10"/>
      <c r="Q629" s="10"/>
      <c r="V629" s="7"/>
      <c r="AA629" s="7"/>
    </row>
    <row r="630" spans="7:27" s="1" customFormat="1">
      <c r="G630" s="10"/>
      <c r="L630" s="10"/>
      <c r="Q630" s="10"/>
      <c r="V630" s="7"/>
      <c r="AA630" s="7"/>
    </row>
    <row r="631" spans="7:27" s="1" customFormat="1">
      <c r="G631" s="10"/>
      <c r="L631" s="10"/>
      <c r="Q631" s="10"/>
      <c r="V631" s="7"/>
      <c r="AA631" s="7"/>
    </row>
    <row r="632" spans="7:27" s="1" customFormat="1">
      <c r="G632" s="10"/>
      <c r="L632" s="10"/>
      <c r="Q632" s="10"/>
      <c r="V632" s="7"/>
      <c r="AA632" s="7"/>
    </row>
    <row r="633" spans="7:27" s="1" customFormat="1">
      <c r="G633" s="10"/>
      <c r="L633" s="10"/>
      <c r="Q633" s="10"/>
      <c r="V633" s="7"/>
      <c r="AA633" s="7"/>
    </row>
    <row r="634" spans="7:27" s="1" customFormat="1">
      <c r="G634" s="10"/>
      <c r="L634" s="10"/>
      <c r="Q634" s="10"/>
      <c r="V634" s="7"/>
      <c r="AA634" s="7"/>
    </row>
    <row r="635" spans="7:27" s="1" customFormat="1">
      <c r="G635" s="10"/>
      <c r="L635" s="10"/>
      <c r="Q635" s="10"/>
      <c r="V635" s="7"/>
      <c r="AA635" s="7"/>
    </row>
    <row r="636" spans="7:27" s="1" customFormat="1">
      <c r="G636" s="10"/>
      <c r="L636" s="10"/>
      <c r="Q636" s="10"/>
      <c r="V636" s="7"/>
      <c r="AA636" s="7"/>
    </row>
    <row r="637" spans="7:27" s="1" customFormat="1">
      <c r="G637" s="10"/>
      <c r="L637" s="10"/>
      <c r="Q637" s="10"/>
      <c r="V637" s="7"/>
      <c r="AA637" s="7"/>
    </row>
    <row r="638" spans="7:27" s="1" customFormat="1">
      <c r="G638" s="10"/>
      <c r="L638" s="10"/>
      <c r="Q638" s="10"/>
      <c r="V638" s="7"/>
      <c r="AA638" s="7"/>
    </row>
    <row r="639" spans="7:27" s="1" customFormat="1">
      <c r="G639" s="10"/>
      <c r="L639" s="10"/>
      <c r="Q639" s="10"/>
      <c r="V639" s="7"/>
      <c r="AA639" s="7"/>
    </row>
    <row r="640" spans="7:27" s="1" customFormat="1">
      <c r="G640" s="10"/>
      <c r="L640" s="10"/>
      <c r="Q640" s="10"/>
      <c r="V640" s="7"/>
      <c r="AA640" s="7"/>
    </row>
    <row r="641" spans="7:27" s="1" customFormat="1">
      <c r="G641" s="10"/>
      <c r="L641" s="10"/>
      <c r="Q641" s="10"/>
      <c r="V641" s="7"/>
      <c r="AA641" s="7"/>
    </row>
    <row r="642" spans="7:27" s="1" customFormat="1">
      <c r="G642" s="10"/>
      <c r="L642" s="10"/>
      <c r="Q642" s="10"/>
      <c r="V642" s="7"/>
      <c r="AA642" s="7"/>
    </row>
    <row r="643" spans="7:27" s="1" customFormat="1">
      <c r="G643" s="10"/>
      <c r="L643" s="10"/>
      <c r="Q643" s="10"/>
      <c r="V643" s="7"/>
      <c r="AA643" s="7"/>
    </row>
    <row r="644" spans="7:27" s="1" customFormat="1">
      <c r="G644" s="10"/>
      <c r="L644" s="10"/>
      <c r="Q644" s="10"/>
      <c r="V644" s="7"/>
      <c r="AA644" s="7"/>
    </row>
    <row r="645" spans="7:27" s="1" customFormat="1">
      <c r="G645" s="10"/>
      <c r="L645" s="10"/>
      <c r="Q645" s="10"/>
      <c r="V645" s="7"/>
      <c r="AA645" s="7"/>
    </row>
    <row r="646" spans="7:27" s="1" customFormat="1">
      <c r="G646" s="10"/>
      <c r="L646" s="10"/>
      <c r="Q646" s="10"/>
      <c r="V646" s="7"/>
      <c r="AA646" s="7"/>
    </row>
    <row r="647" spans="7:27" s="1" customFormat="1">
      <c r="G647" s="10"/>
      <c r="L647" s="10"/>
      <c r="Q647" s="10"/>
      <c r="V647" s="7"/>
      <c r="AA647" s="7"/>
    </row>
    <row r="648" spans="7:27" s="1" customFormat="1">
      <c r="G648" s="10"/>
      <c r="L648" s="10"/>
      <c r="Q648" s="10"/>
      <c r="V648" s="7"/>
      <c r="AA648" s="7"/>
    </row>
    <row r="649" spans="7:27" s="1" customFormat="1">
      <c r="G649" s="10"/>
      <c r="L649" s="10"/>
      <c r="Q649" s="10"/>
      <c r="V649" s="7"/>
      <c r="AA649" s="7"/>
    </row>
    <row r="650" spans="7:27" s="1" customFormat="1">
      <c r="G650" s="10"/>
      <c r="L650" s="10"/>
      <c r="Q650" s="10"/>
      <c r="V650" s="7"/>
      <c r="AA650" s="7"/>
    </row>
    <row r="651" spans="7:27" s="1" customFormat="1">
      <c r="G651" s="10"/>
      <c r="L651" s="10"/>
      <c r="Q651" s="10"/>
      <c r="V651" s="7"/>
      <c r="AA651" s="7"/>
    </row>
    <row r="652" spans="7:27" s="1" customFormat="1">
      <c r="G652" s="10"/>
      <c r="L652" s="10"/>
      <c r="Q652" s="10"/>
      <c r="V652" s="7"/>
      <c r="AA652" s="7"/>
    </row>
    <row r="653" spans="7:27" s="1" customFormat="1">
      <c r="G653" s="10"/>
      <c r="L653" s="10"/>
      <c r="Q653" s="10"/>
      <c r="V653" s="7"/>
      <c r="AA653" s="7"/>
    </row>
    <row r="654" spans="7:27" s="1" customFormat="1">
      <c r="G654" s="10"/>
      <c r="L654" s="10"/>
      <c r="Q654" s="10"/>
      <c r="V654" s="7"/>
      <c r="AA654" s="7"/>
    </row>
    <row r="655" spans="7:27" s="1" customFormat="1">
      <c r="G655" s="10"/>
      <c r="L655" s="10"/>
      <c r="Q655" s="10"/>
      <c r="V655" s="7"/>
      <c r="AA655" s="7"/>
    </row>
    <row r="656" spans="7:27" s="1" customFormat="1">
      <c r="G656" s="10"/>
      <c r="L656" s="10"/>
      <c r="Q656" s="10"/>
      <c r="V656" s="7"/>
      <c r="AA656" s="7"/>
    </row>
    <row r="657" spans="7:27" s="1" customFormat="1">
      <c r="G657" s="10"/>
      <c r="L657" s="10"/>
      <c r="Q657" s="10"/>
      <c r="V657" s="7"/>
      <c r="AA657" s="7"/>
    </row>
    <row r="658" spans="7:27" s="1" customFormat="1">
      <c r="G658" s="10"/>
      <c r="L658" s="10"/>
      <c r="Q658" s="10"/>
      <c r="V658" s="7"/>
      <c r="AA658" s="7"/>
    </row>
    <row r="659" spans="7:27" s="1" customFormat="1">
      <c r="G659" s="10"/>
      <c r="L659" s="10"/>
      <c r="Q659" s="10"/>
      <c r="V659" s="7"/>
      <c r="AA659" s="7"/>
    </row>
    <row r="660" spans="7:27" s="1" customFormat="1">
      <c r="G660" s="10"/>
      <c r="L660" s="10"/>
      <c r="Q660" s="10"/>
      <c r="V660" s="7"/>
      <c r="AA660" s="7"/>
    </row>
    <row r="661" spans="7:27" s="1" customFormat="1">
      <c r="G661" s="10"/>
      <c r="L661" s="10"/>
      <c r="Q661" s="10"/>
      <c r="V661" s="7"/>
      <c r="AA661" s="7"/>
    </row>
    <row r="662" spans="7:27" s="1" customFormat="1">
      <c r="G662" s="10"/>
      <c r="L662" s="10"/>
      <c r="Q662" s="10"/>
      <c r="V662" s="7"/>
      <c r="AA662" s="7"/>
    </row>
    <row r="663" spans="7:27" s="1" customFormat="1">
      <c r="G663" s="10"/>
      <c r="L663" s="10"/>
      <c r="Q663" s="10"/>
      <c r="V663" s="7"/>
      <c r="AA663" s="7"/>
    </row>
    <row r="664" spans="7:27" s="1" customFormat="1">
      <c r="G664" s="10"/>
      <c r="L664" s="10"/>
      <c r="Q664" s="10"/>
      <c r="V664" s="7"/>
      <c r="AA664" s="7"/>
    </row>
    <row r="665" spans="7:27" s="1" customFormat="1">
      <c r="G665" s="10"/>
      <c r="L665" s="10"/>
      <c r="Q665" s="10"/>
      <c r="V665" s="7"/>
      <c r="AA665" s="7"/>
    </row>
    <row r="666" spans="7:27" s="1" customFormat="1">
      <c r="G666" s="10"/>
      <c r="L666" s="10"/>
      <c r="Q666" s="10"/>
      <c r="V666" s="7"/>
      <c r="AA666" s="7"/>
    </row>
    <row r="667" spans="7:27" s="1" customFormat="1">
      <c r="G667" s="10"/>
      <c r="L667" s="10"/>
      <c r="Q667" s="10"/>
      <c r="V667" s="7"/>
      <c r="AA667" s="7"/>
    </row>
    <row r="668" spans="7:27" s="1" customFormat="1">
      <c r="G668" s="10"/>
      <c r="L668" s="10"/>
      <c r="Q668" s="10"/>
      <c r="V668" s="7"/>
      <c r="AA668" s="7"/>
    </row>
    <row r="669" spans="7:27" s="1" customFormat="1">
      <c r="G669" s="10"/>
      <c r="L669" s="10"/>
      <c r="Q669" s="10"/>
      <c r="V669" s="7"/>
      <c r="AA669" s="7"/>
    </row>
    <row r="670" spans="7:27" s="1" customFormat="1">
      <c r="G670" s="10"/>
      <c r="L670" s="10"/>
      <c r="Q670" s="10"/>
      <c r="V670" s="7"/>
      <c r="AA670" s="7"/>
    </row>
    <row r="671" spans="7:27" s="1" customFormat="1">
      <c r="G671" s="10"/>
      <c r="L671" s="10"/>
      <c r="Q671" s="10"/>
      <c r="V671" s="7"/>
      <c r="AA671" s="7"/>
    </row>
    <row r="672" spans="7:27" s="1" customFormat="1">
      <c r="G672" s="10"/>
      <c r="L672" s="10"/>
      <c r="Q672" s="10"/>
      <c r="V672" s="7"/>
      <c r="AA672" s="7"/>
    </row>
    <row r="673" spans="7:27" s="1" customFormat="1">
      <c r="G673" s="10"/>
      <c r="L673" s="10"/>
      <c r="Q673" s="10"/>
      <c r="V673" s="7"/>
      <c r="AA673" s="7"/>
    </row>
    <row r="674" spans="7:27" s="1" customFormat="1">
      <c r="G674" s="10"/>
      <c r="L674" s="10"/>
      <c r="Q674" s="10"/>
      <c r="V674" s="7"/>
      <c r="AA674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25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12.33203125" bestFit="1" customWidth="1"/>
    <col min="3" max="3" width="9.16406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4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9" max="29" width="12.6640625" bestFit="1" customWidth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1.2E-4</v>
      </c>
      <c r="C2" s="25">
        <v>7.2050000000000003E-2</v>
      </c>
      <c r="D2" s="25">
        <f>C2-AC2</f>
        <v>3.9180000000000006E-2</v>
      </c>
      <c r="E2" s="25">
        <v>6.0753999999999999E-3</v>
      </c>
      <c r="F2" s="25">
        <f>D2-0.0060754</f>
        <v>3.3104600000000005E-2</v>
      </c>
      <c r="G2" s="25">
        <f>F2*23.03</f>
        <v>0.76239893800000014</v>
      </c>
      <c r="H2" s="25">
        <v>6.3070000000000001E-2</v>
      </c>
      <c r="I2" s="25">
        <f>H2-AC2</f>
        <v>3.0200000000000005E-2</v>
      </c>
      <c r="J2" s="25">
        <v>1.683E-3</v>
      </c>
      <c r="K2" s="25">
        <f>I2-0.001683</f>
        <v>2.8517000000000004E-2</v>
      </c>
      <c r="L2" s="25">
        <f>K2*23.03</f>
        <v>0.65674651000000017</v>
      </c>
      <c r="M2" s="25">
        <v>6.4460000000000003E-2</v>
      </c>
      <c r="N2" s="25">
        <f>M2-AC2</f>
        <v>3.1590000000000007E-2</v>
      </c>
      <c r="O2" s="25">
        <v>8.897E-4</v>
      </c>
      <c r="P2" s="25">
        <f>N2-0.0008897</f>
        <v>3.0700300000000007E-2</v>
      </c>
      <c r="Q2" s="25">
        <f>P2*23.03</f>
        <v>0.70702790900000023</v>
      </c>
      <c r="R2" s="25">
        <v>6.6439999999999999E-2</v>
      </c>
      <c r="S2" s="25">
        <f>R2-AC2</f>
        <v>3.3570000000000003E-2</v>
      </c>
      <c r="T2" s="25">
        <v>1.5972E-3</v>
      </c>
      <c r="U2" s="25">
        <f>S2-0.0015972</f>
        <v>3.1972800000000003E-2</v>
      </c>
      <c r="V2" s="25">
        <f>U2*23.03</f>
        <v>0.73633358400000004</v>
      </c>
      <c r="W2" s="25">
        <v>6.5619999999999998E-2</v>
      </c>
      <c r="X2" s="25">
        <f>W2-AC2</f>
        <v>3.2750000000000001E-2</v>
      </c>
      <c r="Y2" s="25">
        <v>1.1214E-3</v>
      </c>
      <c r="Z2" s="25">
        <f>X2-0.0011214</f>
        <v>3.16286E-2</v>
      </c>
      <c r="AA2" s="25">
        <f>Z2*23.03</f>
        <v>0.72840665800000004</v>
      </c>
      <c r="AB2" s="25">
        <v>6.5619999999999998E-2</v>
      </c>
      <c r="AC2" s="25">
        <f>(B2+AB2)/2</f>
        <v>3.2869999999999996E-2</v>
      </c>
    </row>
    <row r="3" spans="1:29" s="15" customFormat="1">
      <c r="A3" s="18">
        <v>251</v>
      </c>
      <c r="B3" s="25">
        <v>-8.0000000000000007E-5</v>
      </c>
      <c r="C3" s="25">
        <v>7.0989999999999998E-2</v>
      </c>
      <c r="D3" s="25">
        <f t="shared" ref="D3:D66" si="0">C3-AC3</f>
        <v>3.8569999999999993E-2</v>
      </c>
      <c r="E3" s="25"/>
      <c r="F3" s="25">
        <f t="shared" ref="F3:F66" si="1">D3-0.0060754</f>
        <v>3.2494599999999992E-2</v>
      </c>
      <c r="G3" s="25">
        <f t="shared" ref="G3:G66" si="2">F3*23.03</f>
        <v>0.74835063799999979</v>
      </c>
      <c r="H3" s="25">
        <v>6.1629999999999997E-2</v>
      </c>
      <c r="I3" s="25">
        <f t="shared" ref="I3:I66" si="3">H3-AC3</f>
        <v>2.9209999999999993E-2</v>
      </c>
      <c r="J3" s="25"/>
      <c r="K3" s="25">
        <f t="shared" ref="K3:K66" si="4">I3-0.001683</f>
        <v>2.7526999999999992E-2</v>
      </c>
      <c r="L3" s="25">
        <f t="shared" ref="L3:L66" si="5">K3*23.03</f>
        <v>0.63394680999999986</v>
      </c>
      <c r="M3" s="25">
        <v>6.3450000000000006E-2</v>
      </c>
      <c r="N3" s="25">
        <f t="shared" ref="N3:N66" si="6">M3-AC3</f>
        <v>3.1030000000000002E-2</v>
      </c>
      <c r="O3" s="25"/>
      <c r="P3" s="25">
        <f t="shared" ref="P3:P66" si="7">N3-0.0008897</f>
        <v>3.0140300000000002E-2</v>
      </c>
      <c r="Q3" s="25">
        <f t="shared" ref="Q3:Q66" si="8">P3*23.03</f>
        <v>0.69413110900000008</v>
      </c>
      <c r="R3" s="25">
        <v>6.497E-2</v>
      </c>
      <c r="S3" s="25">
        <f t="shared" ref="S3:S66" si="9">R3-AC3</f>
        <v>3.2549999999999996E-2</v>
      </c>
      <c r="T3" s="25"/>
      <c r="U3" s="25">
        <f t="shared" ref="U3:U66" si="10">S3-0.0015972</f>
        <v>3.0952799999999996E-2</v>
      </c>
      <c r="V3" s="25">
        <f t="shared" ref="V3:V66" si="11">U3*23.03</f>
        <v>0.7128429839999999</v>
      </c>
      <c r="W3" s="25">
        <v>6.4920000000000005E-2</v>
      </c>
      <c r="X3" s="25">
        <f t="shared" ref="X3:X66" si="12">W3-AC3</f>
        <v>3.2500000000000001E-2</v>
      </c>
      <c r="Y3" s="25"/>
      <c r="Z3" s="25">
        <f t="shared" ref="Z3:Z66" si="13">X3-0.0011214</f>
        <v>3.13786E-2</v>
      </c>
      <c r="AA3" s="25">
        <f t="shared" ref="AA3:AA66" si="14">Z3*23.03</f>
        <v>0.72264915800000007</v>
      </c>
      <c r="AB3" s="25">
        <v>6.4920000000000005E-2</v>
      </c>
      <c r="AC3" s="25">
        <f t="shared" ref="AC3:AC66" si="15">(B3+AB3)/2</f>
        <v>3.2420000000000004E-2</v>
      </c>
    </row>
    <row r="4" spans="1:29" s="15" customFormat="1">
      <c r="A4" s="18">
        <v>252</v>
      </c>
      <c r="B4" s="25">
        <v>-6.0000000000000002E-5</v>
      </c>
      <c r="C4" s="25">
        <v>6.9040000000000004E-2</v>
      </c>
      <c r="D4" s="25">
        <f t="shared" si="0"/>
        <v>3.7610000000000005E-2</v>
      </c>
      <c r="E4" s="25"/>
      <c r="F4" s="25">
        <f t="shared" si="1"/>
        <v>3.1534600000000003E-2</v>
      </c>
      <c r="G4" s="25">
        <f t="shared" si="2"/>
        <v>0.72624183800000008</v>
      </c>
      <c r="H4" s="25">
        <v>6.0429999999999998E-2</v>
      </c>
      <c r="I4" s="25">
        <f t="shared" si="3"/>
        <v>2.8999999999999998E-2</v>
      </c>
      <c r="J4" s="25"/>
      <c r="K4" s="25">
        <f t="shared" si="4"/>
        <v>2.7316999999999998E-2</v>
      </c>
      <c r="L4" s="25">
        <f t="shared" si="5"/>
        <v>0.62911050999999996</v>
      </c>
      <c r="M4" s="25">
        <v>6.1940000000000002E-2</v>
      </c>
      <c r="N4" s="25">
        <f t="shared" si="6"/>
        <v>3.0510000000000002E-2</v>
      </c>
      <c r="O4" s="25"/>
      <c r="P4" s="25">
        <f t="shared" si="7"/>
        <v>2.9620300000000002E-2</v>
      </c>
      <c r="Q4" s="25">
        <f t="shared" si="8"/>
        <v>0.6821555090000001</v>
      </c>
      <c r="R4" s="25">
        <v>6.3658999999999993E-2</v>
      </c>
      <c r="S4" s="25">
        <f t="shared" si="9"/>
        <v>3.2228999999999994E-2</v>
      </c>
      <c r="T4" s="25"/>
      <c r="U4" s="25">
        <f t="shared" si="10"/>
        <v>3.0631799999999994E-2</v>
      </c>
      <c r="V4" s="25">
        <f t="shared" si="11"/>
        <v>0.70545035399999989</v>
      </c>
      <c r="W4" s="25">
        <v>6.2920000000000004E-2</v>
      </c>
      <c r="X4" s="25">
        <f t="shared" si="12"/>
        <v>3.1490000000000004E-2</v>
      </c>
      <c r="Y4" s="25"/>
      <c r="Z4" s="25">
        <f t="shared" si="13"/>
        <v>3.0368600000000003E-2</v>
      </c>
      <c r="AA4" s="25">
        <f t="shared" si="14"/>
        <v>0.69938885800000006</v>
      </c>
      <c r="AB4" s="25">
        <v>6.2920000000000004E-2</v>
      </c>
      <c r="AC4" s="25">
        <f t="shared" si="15"/>
        <v>3.143E-2</v>
      </c>
    </row>
    <row r="5" spans="1:29" s="15" customFormat="1">
      <c r="A5" s="18">
        <v>253</v>
      </c>
      <c r="B5" s="25">
        <v>-2.0000000000000002E-5</v>
      </c>
      <c r="C5" s="25">
        <v>6.8140000000000006E-2</v>
      </c>
      <c r="D5" s="25">
        <f t="shared" si="0"/>
        <v>3.7015000000000006E-2</v>
      </c>
      <c r="E5" s="25"/>
      <c r="F5" s="25">
        <f t="shared" si="1"/>
        <v>3.0939600000000005E-2</v>
      </c>
      <c r="G5" s="25">
        <f t="shared" si="2"/>
        <v>0.71253898800000015</v>
      </c>
      <c r="H5" s="25">
        <v>5.9150000000000001E-2</v>
      </c>
      <c r="I5" s="25">
        <f t="shared" si="3"/>
        <v>2.8025000000000001E-2</v>
      </c>
      <c r="J5" s="25"/>
      <c r="K5" s="25">
        <f t="shared" si="4"/>
        <v>2.6342000000000001E-2</v>
      </c>
      <c r="L5" s="25">
        <f t="shared" si="5"/>
        <v>0.60665626000000006</v>
      </c>
      <c r="M5" s="25">
        <v>6.1039999999999997E-2</v>
      </c>
      <c r="N5" s="25">
        <f t="shared" si="6"/>
        <v>2.9914999999999997E-2</v>
      </c>
      <c r="O5" s="25"/>
      <c r="P5" s="25">
        <f t="shared" si="7"/>
        <v>2.9025299999999997E-2</v>
      </c>
      <c r="Q5" s="25">
        <f t="shared" si="8"/>
        <v>0.66845265899999995</v>
      </c>
      <c r="R5" s="25">
        <v>6.2379999999999998E-2</v>
      </c>
      <c r="S5" s="25">
        <f t="shared" si="9"/>
        <v>3.1254999999999998E-2</v>
      </c>
      <c r="T5" s="25"/>
      <c r="U5" s="25">
        <f t="shared" si="10"/>
        <v>2.9657799999999998E-2</v>
      </c>
      <c r="V5" s="25">
        <f t="shared" si="11"/>
        <v>0.68301913400000003</v>
      </c>
      <c r="W5" s="25">
        <v>6.2269999999999999E-2</v>
      </c>
      <c r="X5" s="25">
        <f t="shared" si="12"/>
        <v>3.1144999999999999E-2</v>
      </c>
      <c r="Y5" s="25"/>
      <c r="Z5" s="25">
        <f t="shared" si="13"/>
        <v>3.0023599999999998E-2</v>
      </c>
      <c r="AA5" s="25">
        <f t="shared" si="14"/>
        <v>0.69144350799999998</v>
      </c>
      <c r="AB5" s="25">
        <v>6.2269999999999999E-2</v>
      </c>
      <c r="AC5" s="25">
        <f t="shared" si="15"/>
        <v>3.1125E-2</v>
      </c>
    </row>
    <row r="6" spans="1:29" s="15" customFormat="1">
      <c r="A6" s="18">
        <v>254</v>
      </c>
      <c r="B6" s="25">
        <v>-6.8999999999999997E-5</v>
      </c>
      <c r="C6" s="25">
        <v>6.6519999999999996E-2</v>
      </c>
      <c r="D6" s="25">
        <f t="shared" si="0"/>
        <v>3.6254499999999995E-2</v>
      </c>
      <c r="E6" s="25"/>
      <c r="F6" s="25">
        <f t="shared" si="1"/>
        <v>3.0179099999999993E-2</v>
      </c>
      <c r="G6" s="25">
        <f t="shared" si="2"/>
        <v>0.69502467299999993</v>
      </c>
      <c r="H6" s="25">
        <v>5.7709999999999997E-2</v>
      </c>
      <c r="I6" s="25">
        <f t="shared" si="3"/>
        <v>2.7444499999999997E-2</v>
      </c>
      <c r="J6" s="25"/>
      <c r="K6" s="25">
        <f t="shared" si="4"/>
        <v>2.5761499999999996E-2</v>
      </c>
      <c r="L6" s="25">
        <f t="shared" si="5"/>
        <v>0.59328734499999991</v>
      </c>
      <c r="M6" s="25">
        <v>5.9549999999999999E-2</v>
      </c>
      <c r="N6" s="25">
        <f t="shared" si="6"/>
        <v>2.9284499999999998E-2</v>
      </c>
      <c r="O6" s="25"/>
      <c r="P6" s="25">
        <f t="shared" si="7"/>
        <v>2.8394799999999998E-2</v>
      </c>
      <c r="Q6" s="25">
        <f t="shared" si="8"/>
        <v>0.65393224399999994</v>
      </c>
      <c r="R6" s="25">
        <v>6.1019999999999998E-2</v>
      </c>
      <c r="S6" s="25">
        <f t="shared" si="9"/>
        <v>3.0754499999999997E-2</v>
      </c>
      <c r="T6" s="25"/>
      <c r="U6" s="25">
        <f t="shared" si="10"/>
        <v>2.9157299999999997E-2</v>
      </c>
      <c r="V6" s="25">
        <f t="shared" si="11"/>
        <v>0.67149261900000001</v>
      </c>
      <c r="W6" s="25">
        <v>6.0600000000000001E-2</v>
      </c>
      <c r="X6" s="25">
        <f t="shared" si="12"/>
        <v>3.03345E-2</v>
      </c>
      <c r="Y6" s="25"/>
      <c r="Z6" s="25">
        <f t="shared" si="13"/>
        <v>2.9213099999999999E-2</v>
      </c>
      <c r="AA6" s="25">
        <f t="shared" si="14"/>
        <v>0.67277769300000001</v>
      </c>
      <c r="AB6" s="25">
        <v>6.0600000000000001E-2</v>
      </c>
      <c r="AC6" s="25">
        <f t="shared" si="15"/>
        <v>3.0265500000000001E-2</v>
      </c>
    </row>
    <row r="7" spans="1:29" s="15" customFormat="1">
      <c r="A7" s="18">
        <v>255</v>
      </c>
      <c r="B7" s="25">
        <v>1.2E-4</v>
      </c>
      <c r="C7" s="25">
        <v>6.5500000000000003E-2</v>
      </c>
      <c r="D7" s="25">
        <f t="shared" si="0"/>
        <v>3.5515000000000005E-2</v>
      </c>
      <c r="E7" s="25"/>
      <c r="F7" s="25">
        <f t="shared" si="1"/>
        <v>2.9439600000000003E-2</v>
      </c>
      <c r="G7" s="25">
        <f t="shared" si="2"/>
        <v>0.6779939880000001</v>
      </c>
      <c r="H7" s="25">
        <v>5.6750000000000002E-2</v>
      </c>
      <c r="I7" s="25">
        <f t="shared" si="3"/>
        <v>2.6765000000000001E-2</v>
      </c>
      <c r="J7" s="25"/>
      <c r="K7" s="25">
        <f t="shared" si="4"/>
        <v>2.5082E-2</v>
      </c>
      <c r="L7" s="25">
        <f t="shared" si="5"/>
        <v>0.57763846000000008</v>
      </c>
      <c r="M7" s="25">
        <v>5.8810000000000001E-2</v>
      </c>
      <c r="N7" s="25">
        <f t="shared" si="6"/>
        <v>2.8825E-2</v>
      </c>
      <c r="O7" s="25"/>
      <c r="P7" s="25">
        <f t="shared" si="7"/>
        <v>2.79353E-2</v>
      </c>
      <c r="Q7" s="25">
        <f t="shared" si="8"/>
        <v>0.64334995900000003</v>
      </c>
      <c r="R7" s="25">
        <v>5.9839999999999997E-2</v>
      </c>
      <c r="S7" s="25">
        <f t="shared" si="9"/>
        <v>2.9854999999999996E-2</v>
      </c>
      <c r="T7" s="25"/>
      <c r="U7" s="25">
        <f t="shared" si="10"/>
        <v>2.8257799999999996E-2</v>
      </c>
      <c r="V7" s="25">
        <f t="shared" si="11"/>
        <v>0.65077713399999992</v>
      </c>
      <c r="W7" s="25">
        <v>5.985E-2</v>
      </c>
      <c r="X7" s="25">
        <f t="shared" si="12"/>
        <v>2.9864999999999999E-2</v>
      </c>
      <c r="Y7" s="25"/>
      <c r="Z7" s="25">
        <f t="shared" si="13"/>
        <v>2.8743599999999998E-2</v>
      </c>
      <c r="AA7" s="25">
        <f t="shared" si="14"/>
        <v>0.66196510799999997</v>
      </c>
      <c r="AB7" s="25">
        <v>5.985E-2</v>
      </c>
      <c r="AC7" s="25">
        <f t="shared" si="15"/>
        <v>2.9985000000000001E-2</v>
      </c>
    </row>
    <row r="8" spans="1:29" s="15" customFormat="1">
      <c r="A8" s="18">
        <v>256</v>
      </c>
      <c r="B8" s="25">
        <v>-3.0000000000000001E-5</v>
      </c>
      <c r="C8" s="25">
        <v>6.4079999999999998E-2</v>
      </c>
      <c r="D8" s="25">
        <f t="shared" si="0"/>
        <v>3.4915000000000002E-2</v>
      </c>
      <c r="E8" s="25"/>
      <c r="F8" s="25">
        <f t="shared" si="1"/>
        <v>2.88396E-2</v>
      </c>
      <c r="G8" s="25">
        <f t="shared" si="2"/>
        <v>0.66417598799999999</v>
      </c>
      <c r="H8" s="25">
        <v>5.5829999999999998E-2</v>
      </c>
      <c r="I8" s="25">
        <f t="shared" si="3"/>
        <v>2.6664999999999998E-2</v>
      </c>
      <c r="J8" s="25"/>
      <c r="K8" s="25">
        <f t="shared" si="4"/>
        <v>2.4981999999999997E-2</v>
      </c>
      <c r="L8" s="25">
        <f t="shared" si="5"/>
        <v>0.57533546000000002</v>
      </c>
      <c r="M8" s="25">
        <v>5.7419999999999999E-2</v>
      </c>
      <c r="N8" s="25">
        <f t="shared" si="6"/>
        <v>2.8254999999999999E-2</v>
      </c>
      <c r="O8" s="25"/>
      <c r="P8" s="25">
        <f t="shared" si="7"/>
        <v>2.7365299999999999E-2</v>
      </c>
      <c r="Q8" s="25">
        <f t="shared" si="8"/>
        <v>0.63022285899999997</v>
      </c>
      <c r="R8" s="25">
        <v>5.8990000000000001E-2</v>
      </c>
      <c r="S8" s="25">
        <f t="shared" si="9"/>
        <v>2.9825000000000001E-2</v>
      </c>
      <c r="T8" s="25"/>
      <c r="U8" s="25">
        <f t="shared" si="10"/>
        <v>2.8227800000000001E-2</v>
      </c>
      <c r="V8" s="25">
        <f t="shared" si="11"/>
        <v>0.6500862340000001</v>
      </c>
      <c r="W8" s="25">
        <v>5.8360000000000002E-2</v>
      </c>
      <c r="X8" s="25">
        <f t="shared" si="12"/>
        <v>2.9195000000000002E-2</v>
      </c>
      <c r="Y8" s="25"/>
      <c r="Z8" s="25">
        <f t="shared" si="13"/>
        <v>2.8073600000000001E-2</v>
      </c>
      <c r="AA8" s="25">
        <f t="shared" si="14"/>
        <v>0.64653500800000008</v>
      </c>
      <c r="AB8" s="25">
        <v>5.8360000000000002E-2</v>
      </c>
      <c r="AC8" s="25">
        <f t="shared" si="15"/>
        <v>2.9165E-2</v>
      </c>
    </row>
    <row r="9" spans="1:29" s="15" customFormat="1">
      <c r="A9" s="18">
        <v>257</v>
      </c>
      <c r="B9" s="25">
        <v>1.2E-4</v>
      </c>
      <c r="C9" s="25">
        <v>6.3509999999999997E-2</v>
      </c>
      <c r="D9" s="25">
        <f t="shared" si="0"/>
        <v>3.4449999999999995E-2</v>
      </c>
      <c r="E9" s="25"/>
      <c r="F9" s="25">
        <f t="shared" si="1"/>
        <v>2.8374599999999993E-2</v>
      </c>
      <c r="G9" s="25">
        <f t="shared" si="2"/>
        <v>0.65346703799999983</v>
      </c>
      <c r="H9" s="25">
        <v>5.4969999999999998E-2</v>
      </c>
      <c r="I9" s="25">
        <f t="shared" si="3"/>
        <v>2.5909999999999996E-2</v>
      </c>
      <c r="J9" s="25"/>
      <c r="K9" s="25">
        <f t="shared" si="4"/>
        <v>2.4226999999999995E-2</v>
      </c>
      <c r="L9" s="25">
        <f t="shared" si="5"/>
        <v>0.55794780999999993</v>
      </c>
      <c r="M9" s="25">
        <v>5.6939999999999998E-2</v>
      </c>
      <c r="N9" s="25">
        <f t="shared" si="6"/>
        <v>2.7879999999999995E-2</v>
      </c>
      <c r="O9" s="25"/>
      <c r="P9" s="25">
        <f t="shared" si="7"/>
        <v>2.6990299999999995E-2</v>
      </c>
      <c r="Q9" s="25">
        <f t="shared" si="8"/>
        <v>0.62158660899999996</v>
      </c>
      <c r="R9" s="25">
        <v>5.7910000000000003E-2</v>
      </c>
      <c r="S9" s="25">
        <f t="shared" si="9"/>
        <v>2.8850000000000001E-2</v>
      </c>
      <c r="T9" s="25"/>
      <c r="U9" s="25">
        <f t="shared" si="10"/>
        <v>2.7252800000000001E-2</v>
      </c>
      <c r="V9" s="25">
        <f t="shared" si="11"/>
        <v>0.62763198400000009</v>
      </c>
      <c r="W9" s="25">
        <v>5.8000000000000003E-2</v>
      </c>
      <c r="X9" s="25">
        <f t="shared" si="12"/>
        <v>2.894E-2</v>
      </c>
      <c r="Y9" s="25"/>
      <c r="Z9" s="25">
        <f t="shared" si="13"/>
        <v>2.7818599999999999E-2</v>
      </c>
      <c r="AA9" s="25">
        <f t="shared" si="14"/>
        <v>0.64066235800000004</v>
      </c>
      <c r="AB9" s="25">
        <v>5.8000000000000003E-2</v>
      </c>
      <c r="AC9" s="25">
        <f t="shared" si="15"/>
        <v>2.9060000000000002E-2</v>
      </c>
    </row>
    <row r="10" spans="1:29" s="15" customFormat="1">
      <c r="A10" s="18">
        <v>258</v>
      </c>
      <c r="B10" s="25">
        <v>6.8999999999999997E-5</v>
      </c>
      <c r="C10" s="25">
        <v>6.2190000000000002E-2</v>
      </c>
      <c r="D10" s="25">
        <f t="shared" si="0"/>
        <v>3.3960500000000005E-2</v>
      </c>
      <c r="E10" s="25"/>
      <c r="F10" s="25">
        <f t="shared" si="1"/>
        <v>2.7885100000000003E-2</v>
      </c>
      <c r="G10" s="25">
        <f t="shared" si="2"/>
        <v>0.64219385300000009</v>
      </c>
      <c r="H10" s="25">
        <v>5.4269999999999999E-2</v>
      </c>
      <c r="I10" s="25">
        <f t="shared" si="3"/>
        <v>2.6040499999999998E-2</v>
      </c>
      <c r="J10" s="25"/>
      <c r="K10" s="25">
        <f t="shared" si="4"/>
        <v>2.4357499999999997E-2</v>
      </c>
      <c r="L10" s="25">
        <f t="shared" si="5"/>
        <v>0.560953225</v>
      </c>
      <c r="M10" s="25">
        <v>5.5690000000000003E-2</v>
      </c>
      <c r="N10" s="25">
        <f t="shared" si="6"/>
        <v>2.7460500000000002E-2</v>
      </c>
      <c r="O10" s="25"/>
      <c r="P10" s="25">
        <f t="shared" si="7"/>
        <v>2.6570800000000002E-2</v>
      </c>
      <c r="Q10" s="25">
        <f t="shared" si="8"/>
        <v>0.61192552400000011</v>
      </c>
      <c r="R10" s="25">
        <v>5.7140000000000003E-2</v>
      </c>
      <c r="S10" s="25">
        <f t="shared" si="9"/>
        <v>2.8910500000000002E-2</v>
      </c>
      <c r="T10" s="25"/>
      <c r="U10" s="25">
        <f t="shared" si="10"/>
        <v>2.7313300000000002E-2</v>
      </c>
      <c r="V10" s="25">
        <f t="shared" si="11"/>
        <v>0.62902529900000004</v>
      </c>
      <c r="W10" s="25">
        <v>5.6390000000000003E-2</v>
      </c>
      <c r="X10" s="25">
        <f t="shared" si="12"/>
        <v>2.8160500000000002E-2</v>
      </c>
      <c r="Y10" s="25"/>
      <c r="Z10" s="25">
        <f t="shared" si="13"/>
        <v>2.70391E-2</v>
      </c>
      <c r="AA10" s="25">
        <f t="shared" si="14"/>
        <v>0.62271047300000004</v>
      </c>
      <c r="AB10" s="25">
        <v>5.6390000000000003E-2</v>
      </c>
      <c r="AC10" s="25">
        <f t="shared" si="15"/>
        <v>2.8229500000000001E-2</v>
      </c>
    </row>
    <row r="11" spans="1:29" s="15" customFormat="1">
      <c r="A11" s="18">
        <v>259</v>
      </c>
      <c r="B11" s="25">
        <v>8.0000000000000007E-5</v>
      </c>
      <c r="C11" s="25">
        <v>6.1429999999999998E-2</v>
      </c>
      <c r="D11" s="25">
        <f t="shared" si="0"/>
        <v>3.3345E-2</v>
      </c>
      <c r="E11" s="25"/>
      <c r="F11" s="25">
        <f t="shared" si="1"/>
        <v>2.7269599999999998E-2</v>
      </c>
      <c r="G11" s="25">
        <f t="shared" si="2"/>
        <v>0.62801888799999994</v>
      </c>
      <c r="H11" s="25">
        <v>5.3100000000000001E-2</v>
      </c>
      <c r="I11" s="25">
        <f t="shared" si="3"/>
        <v>2.5015000000000003E-2</v>
      </c>
      <c r="J11" s="25"/>
      <c r="K11" s="25">
        <f t="shared" si="4"/>
        <v>2.3332000000000002E-2</v>
      </c>
      <c r="L11" s="25">
        <f t="shared" si="5"/>
        <v>0.53733596000000006</v>
      </c>
      <c r="M11" s="25">
        <v>5.5140000000000002E-2</v>
      </c>
      <c r="N11" s="25">
        <f t="shared" si="6"/>
        <v>2.7055000000000003E-2</v>
      </c>
      <c r="O11" s="25"/>
      <c r="P11" s="25">
        <f t="shared" si="7"/>
        <v>2.6165300000000002E-2</v>
      </c>
      <c r="Q11" s="25">
        <f t="shared" si="8"/>
        <v>0.60258685900000009</v>
      </c>
      <c r="R11" s="25">
        <v>5.6000000000000001E-2</v>
      </c>
      <c r="S11" s="25">
        <f t="shared" si="9"/>
        <v>2.7915000000000002E-2</v>
      </c>
      <c r="T11" s="25"/>
      <c r="U11" s="25">
        <f t="shared" si="10"/>
        <v>2.6317800000000002E-2</v>
      </c>
      <c r="V11" s="25">
        <f t="shared" si="11"/>
        <v>0.60609893400000003</v>
      </c>
      <c r="W11" s="25">
        <v>5.6090000000000001E-2</v>
      </c>
      <c r="X11" s="25">
        <f t="shared" si="12"/>
        <v>2.8005000000000002E-2</v>
      </c>
      <c r="Y11" s="25"/>
      <c r="Z11" s="25">
        <f t="shared" si="13"/>
        <v>2.6883600000000001E-2</v>
      </c>
      <c r="AA11" s="25">
        <f t="shared" si="14"/>
        <v>0.61912930799999999</v>
      </c>
      <c r="AB11" s="25">
        <v>5.6090000000000001E-2</v>
      </c>
      <c r="AC11" s="25">
        <f t="shared" si="15"/>
        <v>2.8084999999999999E-2</v>
      </c>
    </row>
    <row r="12" spans="1:29" s="15" customFormat="1">
      <c r="A12" s="18">
        <v>260</v>
      </c>
      <c r="B12" s="25">
        <v>-1.4999999999999999E-4</v>
      </c>
      <c r="C12" s="25">
        <v>6.0049999999999999E-2</v>
      </c>
      <c r="D12" s="25">
        <f t="shared" si="0"/>
        <v>3.2824999999999993E-2</v>
      </c>
      <c r="E12" s="25"/>
      <c r="F12" s="25">
        <f t="shared" si="1"/>
        <v>2.6749599999999991E-2</v>
      </c>
      <c r="G12" s="25">
        <f t="shared" si="2"/>
        <v>0.61604328799999986</v>
      </c>
      <c r="H12" s="25">
        <v>5.2319999999999998E-2</v>
      </c>
      <c r="I12" s="25">
        <f t="shared" si="3"/>
        <v>2.5094999999999996E-2</v>
      </c>
      <c r="J12" s="25"/>
      <c r="K12" s="25">
        <f t="shared" si="4"/>
        <v>2.3411999999999995E-2</v>
      </c>
      <c r="L12" s="25">
        <f t="shared" si="5"/>
        <v>0.53917835999999997</v>
      </c>
      <c r="M12" s="25">
        <v>5.382E-2</v>
      </c>
      <c r="N12" s="25">
        <f t="shared" si="6"/>
        <v>2.6594999999999997E-2</v>
      </c>
      <c r="O12" s="25"/>
      <c r="P12" s="25">
        <f t="shared" si="7"/>
        <v>2.5705299999999997E-2</v>
      </c>
      <c r="Q12" s="25">
        <f t="shared" si="8"/>
        <v>0.59199305899999999</v>
      </c>
      <c r="R12" s="25">
        <v>5.5149999999999998E-2</v>
      </c>
      <c r="S12" s="25">
        <f t="shared" si="9"/>
        <v>2.7924999999999995E-2</v>
      </c>
      <c r="T12" s="25"/>
      <c r="U12" s="25">
        <f t="shared" si="10"/>
        <v>2.6327799999999995E-2</v>
      </c>
      <c r="V12" s="25">
        <f t="shared" si="11"/>
        <v>0.60632923399999994</v>
      </c>
      <c r="W12" s="25">
        <v>5.4600000000000003E-2</v>
      </c>
      <c r="X12" s="25">
        <f t="shared" si="12"/>
        <v>2.7375E-2</v>
      </c>
      <c r="Y12" s="25"/>
      <c r="Z12" s="25">
        <f t="shared" si="13"/>
        <v>2.6253599999999998E-2</v>
      </c>
      <c r="AA12" s="25">
        <f t="shared" si="14"/>
        <v>0.60462040799999994</v>
      </c>
      <c r="AB12" s="25">
        <v>5.4600000000000003E-2</v>
      </c>
      <c r="AC12" s="25">
        <f t="shared" si="15"/>
        <v>2.7225000000000003E-2</v>
      </c>
    </row>
    <row r="13" spans="1:29" s="15" customFormat="1">
      <c r="A13" s="18">
        <v>261</v>
      </c>
      <c r="B13" s="25">
        <v>1.0000000000000001E-5</v>
      </c>
      <c r="C13" s="25">
        <v>5.9760000000000001E-2</v>
      </c>
      <c r="D13" s="25">
        <f t="shared" si="0"/>
        <v>3.2509999999999997E-2</v>
      </c>
      <c r="E13" s="25"/>
      <c r="F13" s="25">
        <f t="shared" si="1"/>
        <v>2.6434599999999996E-2</v>
      </c>
      <c r="G13" s="25">
        <f t="shared" si="2"/>
        <v>0.60878883799999994</v>
      </c>
      <c r="H13" s="25">
        <v>5.1589999999999997E-2</v>
      </c>
      <c r="I13" s="25">
        <f t="shared" si="3"/>
        <v>2.4339999999999997E-2</v>
      </c>
      <c r="J13" s="25"/>
      <c r="K13" s="25">
        <f t="shared" si="4"/>
        <v>2.2656999999999997E-2</v>
      </c>
      <c r="L13" s="25">
        <f t="shared" si="5"/>
        <v>0.52179070999999999</v>
      </c>
      <c r="M13" s="25">
        <v>5.3530000000000001E-2</v>
      </c>
      <c r="N13" s="25">
        <f t="shared" si="6"/>
        <v>2.6280000000000001E-2</v>
      </c>
      <c r="O13" s="25"/>
      <c r="P13" s="25">
        <f t="shared" si="7"/>
        <v>2.5390300000000001E-2</v>
      </c>
      <c r="Q13" s="25">
        <f t="shared" si="8"/>
        <v>0.58473860900000008</v>
      </c>
      <c r="R13" s="25">
        <v>5.45E-2</v>
      </c>
      <c r="S13" s="25">
        <f t="shared" si="9"/>
        <v>2.725E-2</v>
      </c>
      <c r="T13" s="25"/>
      <c r="U13" s="25">
        <f t="shared" si="10"/>
        <v>2.56528E-2</v>
      </c>
      <c r="V13" s="25">
        <f t="shared" si="11"/>
        <v>0.59078398399999998</v>
      </c>
      <c r="W13" s="25">
        <v>5.4489999999999997E-2</v>
      </c>
      <c r="X13" s="25">
        <f t="shared" si="12"/>
        <v>2.7239999999999997E-2</v>
      </c>
      <c r="Y13" s="25"/>
      <c r="Z13" s="25">
        <f t="shared" si="13"/>
        <v>2.6118599999999995E-2</v>
      </c>
      <c r="AA13" s="25">
        <f t="shared" si="14"/>
        <v>0.60151135799999988</v>
      </c>
      <c r="AB13" s="25">
        <v>5.4489999999999997E-2</v>
      </c>
      <c r="AC13" s="25">
        <f t="shared" si="15"/>
        <v>2.725E-2</v>
      </c>
    </row>
    <row r="14" spans="1:29" s="15" customFormat="1">
      <c r="A14" s="18">
        <v>262</v>
      </c>
      <c r="B14" s="25">
        <v>1.6000000000000001E-4</v>
      </c>
      <c r="C14" s="25">
        <v>5.8549999999999998E-2</v>
      </c>
      <c r="D14" s="25">
        <f t="shared" si="0"/>
        <v>3.1890000000000002E-2</v>
      </c>
      <c r="E14" s="25"/>
      <c r="F14" s="25">
        <f t="shared" si="1"/>
        <v>2.58146E-2</v>
      </c>
      <c r="G14" s="25">
        <f t="shared" si="2"/>
        <v>0.59451023800000002</v>
      </c>
      <c r="H14" s="25">
        <v>5.0700000000000002E-2</v>
      </c>
      <c r="I14" s="25">
        <f t="shared" si="3"/>
        <v>2.4040000000000002E-2</v>
      </c>
      <c r="J14" s="25"/>
      <c r="K14" s="25">
        <f t="shared" si="4"/>
        <v>2.2357000000000002E-2</v>
      </c>
      <c r="L14" s="25">
        <f t="shared" si="5"/>
        <v>0.51488171000000005</v>
      </c>
      <c r="M14" s="25">
        <v>5.2310000000000002E-2</v>
      </c>
      <c r="N14" s="25">
        <f t="shared" si="6"/>
        <v>2.5650000000000003E-2</v>
      </c>
      <c r="O14" s="25"/>
      <c r="P14" s="25">
        <f t="shared" si="7"/>
        <v>2.4760300000000002E-2</v>
      </c>
      <c r="Q14" s="25">
        <f t="shared" si="8"/>
        <v>0.57022970900000003</v>
      </c>
      <c r="R14" s="25">
        <v>5.3600000000000002E-2</v>
      </c>
      <c r="S14" s="25">
        <f t="shared" si="9"/>
        <v>2.6940000000000002E-2</v>
      </c>
      <c r="T14" s="25"/>
      <c r="U14" s="25">
        <f t="shared" si="10"/>
        <v>2.5342800000000002E-2</v>
      </c>
      <c r="V14" s="25">
        <f t="shared" si="11"/>
        <v>0.58364468400000002</v>
      </c>
      <c r="W14" s="25">
        <v>5.3159999999999999E-2</v>
      </c>
      <c r="X14" s="25">
        <f t="shared" si="12"/>
        <v>2.6499999999999999E-2</v>
      </c>
      <c r="Y14" s="25"/>
      <c r="Z14" s="25">
        <f t="shared" si="13"/>
        <v>2.5378599999999998E-2</v>
      </c>
      <c r="AA14" s="25">
        <f t="shared" si="14"/>
        <v>0.58446915799999999</v>
      </c>
      <c r="AB14" s="25">
        <v>5.3159999999999999E-2</v>
      </c>
      <c r="AC14" s="25">
        <f t="shared" si="15"/>
        <v>2.666E-2</v>
      </c>
    </row>
    <row r="15" spans="1:29" s="15" customFormat="1">
      <c r="A15" s="18">
        <v>263</v>
      </c>
      <c r="B15" s="25">
        <v>-3.0000000000000001E-5</v>
      </c>
      <c r="C15" s="25">
        <v>5.8009999999999999E-2</v>
      </c>
      <c r="D15" s="25">
        <f t="shared" si="0"/>
        <v>3.1539999999999999E-2</v>
      </c>
      <c r="E15" s="25"/>
      <c r="F15" s="25">
        <f t="shared" si="1"/>
        <v>2.5464599999999997E-2</v>
      </c>
      <c r="G15" s="25">
        <f t="shared" si="2"/>
        <v>0.586449738</v>
      </c>
      <c r="H15" s="25">
        <v>5.0029999999999998E-2</v>
      </c>
      <c r="I15" s="25">
        <f t="shared" si="3"/>
        <v>2.3559999999999998E-2</v>
      </c>
      <c r="J15" s="25"/>
      <c r="K15" s="25">
        <f t="shared" si="4"/>
        <v>2.1876999999999997E-2</v>
      </c>
      <c r="L15" s="25">
        <f t="shared" si="5"/>
        <v>0.50382730999999992</v>
      </c>
      <c r="M15" s="25">
        <v>5.1929999999999997E-2</v>
      </c>
      <c r="N15" s="25">
        <f t="shared" si="6"/>
        <v>2.5459999999999997E-2</v>
      </c>
      <c r="O15" s="25"/>
      <c r="P15" s="25">
        <f t="shared" si="7"/>
        <v>2.4570299999999996E-2</v>
      </c>
      <c r="Q15" s="25">
        <f t="shared" si="8"/>
        <v>0.56585400899999994</v>
      </c>
      <c r="R15" s="25">
        <v>5.2780000000000001E-2</v>
      </c>
      <c r="S15" s="25">
        <f t="shared" si="9"/>
        <v>2.631E-2</v>
      </c>
      <c r="T15" s="25"/>
      <c r="U15" s="25">
        <f t="shared" si="10"/>
        <v>2.47128E-2</v>
      </c>
      <c r="V15" s="25">
        <f t="shared" si="11"/>
        <v>0.56913578399999998</v>
      </c>
      <c r="W15" s="25">
        <v>5.2970000000000003E-2</v>
      </c>
      <c r="X15" s="25">
        <f t="shared" si="12"/>
        <v>2.6500000000000003E-2</v>
      </c>
      <c r="Y15" s="25"/>
      <c r="Z15" s="25">
        <f t="shared" si="13"/>
        <v>2.5378600000000001E-2</v>
      </c>
      <c r="AA15" s="25">
        <f t="shared" si="14"/>
        <v>0.5844691580000001</v>
      </c>
      <c r="AB15" s="25">
        <v>5.2970000000000003E-2</v>
      </c>
      <c r="AC15" s="25">
        <f t="shared" si="15"/>
        <v>2.647E-2</v>
      </c>
    </row>
    <row r="16" spans="1:29" s="15" customFormat="1">
      <c r="A16" s="18">
        <v>264</v>
      </c>
      <c r="B16" s="25">
        <v>-3.0000000000000001E-5</v>
      </c>
      <c r="C16" s="25">
        <v>5.688E-2</v>
      </c>
      <c r="D16" s="25">
        <f t="shared" si="0"/>
        <v>3.116E-2</v>
      </c>
      <c r="E16" s="25"/>
      <c r="F16" s="25">
        <f t="shared" si="1"/>
        <v>2.5084599999999999E-2</v>
      </c>
      <c r="G16" s="25">
        <f t="shared" si="2"/>
        <v>0.57769833800000003</v>
      </c>
      <c r="H16" s="25">
        <v>4.922E-2</v>
      </c>
      <c r="I16" s="25">
        <f t="shared" si="3"/>
        <v>2.35E-2</v>
      </c>
      <c r="J16" s="25"/>
      <c r="K16" s="25">
        <f t="shared" si="4"/>
        <v>2.1817E-2</v>
      </c>
      <c r="L16" s="25">
        <f t="shared" si="5"/>
        <v>0.50244551000000004</v>
      </c>
      <c r="M16" s="25">
        <v>5.0810000000000001E-2</v>
      </c>
      <c r="N16" s="25">
        <f t="shared" si="6"/>
        <v>2.5090000000000001E-2</v>
      </c>
      <c r="O16" s="25"/>
      <c r="P16" s="25">
        <f t="shared" si="7"/>
        <v>2.4200300000000001E-2</v>
      </c>
      <c r="Q16" s="25">
        <f t="shared" si="8"/>
        <v>0.5573329090000001</v>
      </c>
      <c r="R16" s="25">
        <v>5.2080000000000001E-2</v>
      </c>
      <c r="S16" s="25">
        <f t="shared" si="9"/>
        <v>2.6360000000000001E-2</v>
      </c>
      <c r="T16" s="25"/>
      <c r="U16" s="25">
        <f t="shared" si="10"/>
        <v>2.4762800000000001E-2</v>
      </c>
      <c r="V16" s="25">
        <f t="shared" si="11"/>
        <v>0.57028728400000006</v>
      </c>
      <c r="W16" s="25">
        <v>5.1470000000000002E-2</v>
      </c>
      <c r="X16" s="25">
        <f t="shared" si="12"/>
        <v>2.5750000000000002E-2</v>
      </c>
      <c r="Y16" s="25"/>
      <c r="Z16" s="25">
        <f t="shared" si="13"/>
        <v>2.46286E-2</v>
      </c>
      <c r="AA16" s="25">
        <f t="shared" si="14"/>
        <v>0.56719665800000008</v>
      </c>
      <c r="AB16" s="25">
        <v>5.1470000000000002E-2</v>
      </c>
      <c r="AC16" s="25">
        <f t="shared" si="15"/>
        <v>2.572E-2</v>
      </c>
    </row>
    <row r="17" spans="1:29" s="15" customFormat="1">
      <c r="A17" s="18">
        <v>265</v>
      </c>
      <c r="B17" s="25">
        <v>-8.0000000000000007E-5</v>
      </c>
      <c r="C17" s="25">
        <v>5.6189999999999997E-2</v>
      </c>
      <c r="D17" s="25">
        <f t="shared" si="0"/>
        <v>3.0679999999999995E-2</v>
      </c>
      <c r="E17" s="25"/>
      <c r="F17" s="25">
        <f t="shared" si="1"/>
        <v>2.4604599999999997E-2</v>
      </c>
      <c r="G17" s="25">
        <f t="shared" si="2"/>
        <v>0.56664393800000001</v>
      </c>
      <c r="H17" s="25">
        <v>4.8169999999999998E-2</v>
      </c>
      <c r="I17" s="25">
        <f t="shared" si="3"/>
        <v>2.2659999999999996E-2</v>
      </c>
      <c r="J17" s="25"/>
      <c r="K17" s="25">
        <f t="shared" si="4"/>
        <v>2.0976999999999996E-2</v>
      </c>
      <c r="L17" s="25">
        <f t="shared" si="5"/>
        <v>0.48310030999999992</v>
      </c>
      <c r="M17" s="25">
        <v>5.0090000000000003E-2</v>
      </c>
      <c r="N17" s="25">
        <f t="shared" si="6"/>
        <v>2.4580000000000001E-2</v>
      </c>
      <c r="O17" s="25"/>
      <c r="P17" s="25">
        <f t="shared" si="7"/>
        <v>2.3690300000000001E-2</v>
      </c>
      <c r="Q17" s="25">
        <f t="shared" si="8"/>
        <v>0.54558760900000003</v>
      </c>
      <c r="R17" s="25">
        <v>5.1049999999999998E-2</v>
      </c>
      <c r="S17" s="25">
        <f t="shared" si="9"/>
        <v>2.5539999999999997E-2</v>
      </c>
      <c r="T17" s="25"/>
      <c r="U17" s="25">
        <f t="shared" si="10"/>
        <v>2.3942799999999997E-2</v>
      </c>
      <c r="V17" s="25">
        <f t="shared" si="11"/>
        <v>0.55140268399999992</v>
      </c>
      <c r="W17" s="25">
        <v>5.11E-2</v>
      </c>
      <c r="X17" s="25">
        <f t="shared" si="12"/>
        <v>2.5589999999999998E-2</v>
      </c>
      <c r="Y17" s="25"/>
      <c r="Z17" s="25">
        <f t="shared" si="13"/>
        <v>2.4468599999999997E-2</v>
      </c>
      <c r="AA17" s="25">
        <f t="shared" si="14"/>
        <v>0.56351185799999992</v>
      </c>
      <c r="AB17" s="25">
        <v>5.11E-2</v>
      </c>
      <c r="AC17" s="25">
        <f t="shared" si="15"/>
        <v>2.5510000000000001E-2</v>
      </c>
    </row>
    <row r="18" spans="1:29" s="15" customFormat="1">
      <c r="A18" s="18">
        <v>266</v>
      </c>
      <c r="B18" s="25">
        <v>-9.0000000000000006E-5</v>
      </c>
      <c r="C18" s="25">
        <v>5.5100000000000003E-2</v>
      </c>
      <c r="D18" s="25">
        <f t="shared" si="0"/>
        <v>3.0280000000000001E-2</v>
      </c>
      <c r="E18" s="25"/>
      <c r="F18" s="25">
        <f t="shared" si="1"/>
        <v>2.42046E-2</v>
      </c>
      <c r="G18" s="25">
        <f t="shared" si="2"/>
        <v>0.55743193800000002</v>
      </c>
      <c r="H18" s="25">
        <v>4.7480000000000001E-2</v>
      </c>
      <c r="I18" s="25">
        <f t="shared" si="3"/>
        <v>2.266E-2</v>
      </c>
      <c r="J18" s="25"/>
      <c r="K18" s="25">
        <f t="shared" si="4"/>
        <v>2.0976999999999999E-2</v>
      </c>
      <c r="L18" s="25">
        <f t="shared" si="5"/>
        <v>0.48310030999999998</v>
      </c>
      <c r="M18" s="25">
        <v>4.888E-2</v>
      </c>
      <c r="N18" s="25">
        <f t="shared" si="6"/>
        <v>2.4059999999999998E-2</v>
      </c>
      <c r="O18" s="25"/>
      <c r="P18" s="25">
        <f t="shared" si="7"/>
        <v>2.3170299999999998E-2</v>
      </c>
      <c r="Q18" s="25">
        <f t="shared" si="8"/>
        <v>0.53361200899999994</v>
      </c>
      <c r="R18" s="25">
        <v>5.0209999999999998E-2</v>
      </c>
      <c r="S18" s="25">
        <f t="shared" si="9"/>
        <v>2.5389999999999996E-2</v>
      </c>
      <c r="T18" s="25"/>
      <c r="U18" s="25">
        <f t="shared" si="10"/>
        <v>2.3792799999999996E-2</v>
      </c>
      <c r="V18" s="25">
        <f t="shared" si="11"/>
        <v>0.54794818399999989</v>
      </c>
      <c r="W18" s="25">
        <v>4.9730000000000003E-2</v>
      </c>
      <c r="X18" s="25">
        <f t="shared" si="12"/>
        <v>2.4910000000000002E-2</v>
      </c>
      <c r="Y18" s="25"/>
      <c r="Z18" s="25">
        <f t="shared" si="13"/>
        <v>2.37886E-2</v>
      </c>
      <c r="AA18" s="25">
        <f t="shared" si="14"/>
        <v>0.54785145800000001</v>
      </c>
      <c r="AB18" s="25">
        <v>4.9730000000000003E-2</v>
      </c>
      <c r="AC18" s="25">
        <f t="shared" si="15"/>
        <v>2.4820000000000002E-2</v>
      </c>
    </row>
    <row r="19" spans="1:29" s="15" customFormat="1">
      <c r="A19" s="18">
        <v>267</v>
      </c>
      <c r="B19" s="25">
        <v>-1.4999999999999999E-4</v>
      </c>
      <c r="C19" s="25">
        <v>5.4429999999999999E-2</v>
      </c>
      <c r="D19" s="25">
        <f t="shared" si="0"/>
        <v>2.9819999999999999E-2</v>
      </c>
      <c r="E19" s="25"/>
      <c r="F19" s="25">
        <f t="shared" si="1"/>
        <v>2.3744599999999998E-2</v>
      </c>
      <c r="G19" s="25">
        <f t="shared" si="2"/>
        <v>0.54683813799999992</v>
      </c>
      <c r="H19" s="25">
        <v>4.6589999999999999E-2</v>
      </c>
      <c r="I19" s="25">
        <f t="shared" si="3"/>
        <v>2.198E-2</v>
      </c>
      <c r="J19" s="25"/>
      <c r="K19" s="25">
        <f t="shared" si="4"/>
        <v>2.0296999999999999E-2</v>
      </c>
      <c r="L19" s="25">
        <f t="shared" si="5"/>
        <v>0.46743991000000001</v>
      </c>
      <c r="M19" s="25">
        <v>4.8500000000000001E-2</v>
      </c>
      <c r="N19" s="25">
        <f t="shared" si="6"/>
        <v>2.3890000000000002E-2</v>
      </c>
      <c r="O19" s="25"/>
      <c r="P19" s="25">
        <f t="shared" si="7"/>
        <v>2.3000300000000001E-2</v>
      </c>
      <c r="Q19" s="25">
        <f t="shared" si="8"/>
        <v>0.5296969090000001</v>
      </c>
      <c r="R19" s="25">
        <v>4.938E-2</v>
      </c>
      <c r="S19" s="25">
        <f t="shared" si="9"/>
        <v>2.477E-2</v>
      </c>
      <c r="T19" s="25"/>
      <c r="U19" s="25">
        <f t="shared" si="10"/>
        <v>2.31728E-2</v>
      </c>
      <c r="V19" s="25">
        <f t="shared" si="11"/>
        <v>0.53366958400000009</v>
      </c>
      <c r="W19" s="25">
        <v>4.9369999999999997E-2</v>
      </c>
      <c r="X19" s="25">
        <f t="shared" si="12"/>
        <v>2.4759999999999997E-2</v>
      </c>
      <c r="Y19" s="25"/>
      <c r="Z19" s="25">
        <f t="shared" si="13"/>
        <v>2.3638599999999996E-2</v>
      </c>
      <c r="AA19" s="25">
        <f t="shared" si="14"/>
        <v>0.54439695799999988</v>
      </c>
      <c r="AB19" s="25">
        <v>4.9369999999999997E-2</v>
      </c>
      <c r="AC19" s="25">
        <f t="shared" si="15"/>
        <v>2.461E-2</v>
      </c>
    </row>
    <row r="20" spans="1:29" s="15" customFormat="1">
      <c r="A20" s="18">
        <v>268</v>
      </c>
      <c r="B20" s="25">
        <v>-1.1E-4</v>
      </c>
      <c r="C20" s="25">
        <v>5.3319999999999999E-2</v>
      </c>
      <c r="D20" s="25">
        <f t="shared" si="0"/>
        <v>2.9419999999999998E-2</v>
      </c>
      <c r="E20" s="25"/>
      <c r="F20" s="25">
        <f t="shared" si="1"/>
        <v>2.33446E-2</v>
      </c>
      <c r="G20" s="25">
        <f t="shared" si="2"/>
        <v>0.53762613800000003</v>
      </c>
      <c r="H20" s="25">
        <v>4.58E-2</v>
      </c>
      <c r="I20" s="25">
        <f t="shared" si="3"/>
        <v>2.1899999999999999E-2</v>
      </c>
      <c r="J20" s="25"/>
      <c r="K20" s="25">
        <f t="shared" si="4"/>
        <v>2.0216999999999999E-2</v>
      </c>
      <c r="L20" s="25">
        <f t="shared" si="5"/>
        <v>0.46559750999999999</v>
      </c>
      <c r="M20" s="25">
        <v>4.7210000000000002E-2</v>
      </c>
      <c r="N20" s="25">
        <f t="shared" si="6"/>
        <v>2.3310000000000001E-2</v>
      </c>
      <c r="O20" s="25"/>
      <c r="P20" s="25">
        <f t="shared" si="7"/>
        <v>2.2420300000000001E-2</v>
      </c>
      <c r="Q20" s="25">
        <f t="shared" si="8"/>
        <v>0.51633950900000003</v>
      </c>
      <c r="R20" s="25">
        <v>4.8579999999999998E-2</v>
      </c>
      <c r="S20" s="25">
        <f t="shared" si="9"/>
        <v>2.4679999999999997E-2</v>
      </c>
      <c r="T20" s="25"/>
      <c r="U20" s="25">
        <f t="shared" si="10"/>
        <v>2.3082799999999997E-2</v>
      </c>
      <c r="V20" s="25">
        <f t="shared" si="11"/>
        <v>0.53159688399999994</v>
      </c>
      <c r="W20" s="25">
        <v>4.7910000000000001E-2</v>
      </c>
      <c r="X20" s="25">
        <f t="shared" si="12"/>
        <v>2.401E-2</v>
      </c>
      <c r="Y20" s="25"/>
      <c r="Z20" s="25">
        <f t="shared" si="13"/>
        <v>2.2888599999999999E-2</v>
      </c>
      <c r="AA20" s="25">
        <f t="shared" si="14"/>
        <v>0.52712445799999996</v>
      </c>
      <c r="AB20" s="25">
        <v>4.7910000000000001E-2</v>
      </c>
      <c r="AC20" s="25">
        <f t="shared" si="15"/>
        <v>2.3900000000000001E-2</v>
      </c>
    </row>
    <row r="21" spans="1:29" s="15" customFormat="1">
      <c r="A21" s="18">
        <v>269</v>
      </c>
      <c r="B21" s="25">
        <v>-8.0000000000000007E-5</v>
      </c>
      <c r="C21" s="25">
        <v>5.2839999999999998E-2</v>
      </c>
      <c r="D21" s="25">
        <f t="shared" si="0"/>
        <v>2.9064999999999997E-2</v>
      </c>
      <c r="E21" s="25"/>
      <c r="F21" s="25">
        <f t="shared" si="1"/>
        <v>2.2989599999999999E-2</v>
      </c>
      <c r="G21" s="25">
        <f t="shared" si="2"/>
        <v>0.52945048800000005</v>
      </c>
      <c r="H21" s="25">
        <v>4.4990000000000002E-2</v>
      </c>
      <c r="I21" s="25">
        <f t="shared" si="3"/>
        <v>2.1215000000000001E-2</v>
      </c>
      <c r="J21" s="25"/>
      <c r="K21" s="25">
        <f t="shared" si="4"/>
        <v>1.9532000000000001E-2</v>
      </c>
      <c r="L21" s="25">
        <f t="shared" si="5"/>
        <v>0.44982196000000002</v>
      </c>
      <c r="M21" s="25">
        <v>4.6820000000000001E-2</v>
      </c>
      <c r="N21" s="25">
        <f t="shared" si="6"/>
        <v>2.3045E-2</v>
      </c>
      <c r="O21" s="25"/>
      <c r="P21" s="25">
        <f t="shared" si="7"/>
        <v>2.2155299999999999E-2</v>
      </c>
      <c r="Q21" s="25">
        <f t="shared" si="8"/>
        <v>0.51023655899999998</v>
      </c>
      <c r="R21" s="25">
        <v>4.7690000000000003E-2</v>
      </c>
      <c r="S21" s="25">
        <f t="shared" si="9"/>
        <v>2.3915000000000002E-2</v>
      </c>
      <c r="T21" s="25"/>
      <c r="U21" s="25">
        <f t="shared" si="10"/>
        <v>2.2317800000000002E-2</v>
      </c>
      <c r="V21" s="25">
        <f t="shared" si="11"/>
        <v>0.51397893400000005</v>
      </c>
      <c r="W21" s="25">
        <v>4.7629999999999999E-2</v>
      </c>
      <c r="X21" s="25">
        <f t="shared" si="12"/>
        <v>2.3854999999999998E-2</v>
      </c>
      <c r="Y21" s="25"/>
      <c r="Z21" s="25">
        <f t="shared" si="13"/>
        <v>2.2733599999999996E-2</v>
      </c>
      <c r="AA21" s="25">
        <f t="shared" si="14"/>
        <v>0.52355480799999998</v>
      </c>
      <c r="AB21" s="25">
        <v>4.7629999999999999E-2</v>
      </c>
      <c r="AC21" s="25">
        <f t="shared" si="15"/>
        <v>2.3775000000000001E-2</v>
      </c>
    </row>
    <row r="22" spans="1:29" s="15" customFormat="1">
      <c r="A22" s="18">
        <v>270</v>
      </c>
      <c r="B22" s="25">
        <v>1.0000000000000001E-5</v>
      </c>
      <c r="C22" s="25">
        <v>5.1749999999999997E-2</v>
      </c>
      <c r="D22" s="25">
        <f t="shared" si="0"/>
        <v>2.8454999999999994E-2</v>
      </c>
      <c r="E22" s="25"/>
      <c r="F22" s="25">
        <f t="shared" si="1"/>
        <v>2.2379599999999993E-2</v>
      </c>
      <c r="G22" s="25">
        <f t="shared" si="2"/>
        <v>0.51540218799999982</v>
      </c>
      <c r="H22" s="25">
        <v>4.3889999999999998E-2</v>
      </c>
      <c r="I22" s="25">
        <f t="shared" si="3"/>
        <v>2.0594999999999995E-2</v>
      </c>
      <c r="J22" s="25"/>
      <c r="K22" s="25">
        <f t="shared" si="4"/>
        <v>1.8911999999999995E-2</v>
      </c>
      <c r="L22" s="25">
        <f t="shared" si="5"/>
        <v>0.43554335999999988</v>
      </c>
      <c r="M22" s="25">
        <v>4.5589999999999999E-2</v>
      </c>
      <c r="N22" s="25">
        <f t="shared" si="6"/>
        <v>2.2294999999999995E-2</v>
      </c>
      <c r="O22" s="25"/>
      <c r="P22" s="25">
        <f t="shared" si="7"/>
        <v>2.1405299999999995E-2</v>
      </c>
      <c r="Q22" s="25">
        <f t="shared" si="8"/>
        <v>0.4929640589999999</v>
      </c>
      <c r="R22" s="25">
        <v>4.684E-2</v>
      </c>
      <c r="S22" s="25">
        <f t="shared" si="9"/>
        <v>2.3544999999999996E-2</v>
      </c>
      <c r="T22" s="25"/>
      <c r="U22" s="25">
        <f t="shared" si="10"/>
        <v>2.1947799999999996E-2</v>
      </c>
      <c r="V22" s="25">
        <f t="shared" si="11"/>
        <v>0.50545783399999999</v>
      </c>
      <c r="W22" s="25">
        <v>4.6580000000000003E-2</v>
      </c>
      <c r="X22" s="25">
        <f t="shared" si="12"/>
        <v>2.3285E-2</v>
      </c>
      <c r="Y22" s="25"/>
      <c r="Z22" s="25">
        <f t="shared" si="13"/>
        <v>2.2163599999999999E-2</v>
      </c>
      <c r="AA22" s="25">
        <f t="shared" si="14"/>
        <v>0.51042770800000004</v>
      </c>
      <c r="AB22" s="25">
        <v>4.6580000000000003E-2</v>
      </c>
      <c r="AC22" s="25">
        <f t="shared" si="15"/>
        <v>2.3295000000000003E-2</v>
      </c>
    </row>
    <row r="23" spans="1:29" s="15" customFormat="1">
      <c r="A23" s="18">
        <v>271</v>
      </c>
      <c r="B23" s="25">
        <v>-1.0000000000000001E-5</v>
      </c>
      <c r="C23" s="25">
        <v>5.108E-2</v>
      </c>
      <c r="D23" s="25">
        <f t="shared" si="0"/>
        <v>2.8055000000000004E-2</v>
      </c>
      <c r="E23" s="25"/>
      <c r="F23" s="25">
        <f t="shared" si="1"/>
        <v>2.1979600000000002E-2</v>
      </c>
      <c r="G23" s="25">
        <f t="shared" si="2"/>
        <v>0.50619018800000004</v>
      </c>
      <c r="H23" s="25">
        <v>4.3319999999999997E-2</v>
      </c>
      <c r="I23" s="25">
        <f t="shared" si="3"/>
        <v>2.0295000000000001E-2</v>
      </c>
      <c r="J23" s="25"/>
      <c r="K23" s="25">
        <f t="shared" si="4"/>
        <v>1.8612E-2</v>
      </c>
      <c r="L23" s="25">
        <f t="shared" si="5"/>
        <v>0.42863436000000005</v>
      </c>
      <c r="M23" s="25">
        <v>4.5199999999999997E-2</v>
      </c>
      <c r="N23" s="25">
        <f t="shared" si="6"/>
        <v>2.2175E-2</v>
      </c>
      <c r="O23" s="25"/>
      <c r="P23" s="25">
        <f t="shared" si="7"/>
        <v>2.12853E-2</v>
      </c>
      <c r="Q23" s="25">
        <f t="shared" si="8"/>
        <v>0.49020045900000003</v>
      </c>
      <c r="R23" s="25">
        <v>4.6080000000000003E-2</v>
      </c>
      <c r="S23" s="25">
        <f t="shared" si="9"/>
        <v>2.3055000000000006E-2</v>
      </c>
      <c r="T23" s="25"/>
      <c r="U23" s="25">
        <f t="shared" si="10"/>
        <v>2.1457800000000006E-2</v>
      </c>
      <c r="V23" s="25">
        <f t="shared" si="11"/>
        <v>0.49417313400000018</v>
      </c>
      <c r="W23" s="25">
        <v>4.6059999999999997E-2</v>
      </c>
      <c r="X23" s="25">
        <f t="shared" si="12"/>
        <v>2.3035E-2</v>
      </c>
      <c r="Y23" s="25"/>
      <c r="Z23" s="25">
        <f t="shared" si="13"/>
        <v>2.1913599999999998E-2</v>
      </c>
      <c r="AA23" s="25">
        <f t="shared" si="14"/>
        <v>0.50467020799999995</v>
      </c>
      <c r="AB23" s="25">
        <v>4.6059999999999997E-2</v>
      </c>
      <c r="AC23" s="25">
        <f t="shared" si="15"/>
        <v>2.3024999999999997E-2</v>
      </c>
    </row>
    <row r="24" spans="1:29" s="15" customFormat="1">
      <c r="A24" s="18">
        <v>272</v>
      </c>
      <c r="B24" s="25">
        <v>-6.0000000000000002E-5</v>
      </c>
      <c r="C24" s="25">
        <v>5.0139999999999997E-2</v>
      </c>
      <c r="D24" s="25">
        <f t="shared" si="0"/>
        <v>2.7719999999999995E-2</v>
      </c>
      <c r="E24" s="25"/>
      <c r="F24" s="25">
        <f t="shared" si="1"/>
        <v>2.1644599999999993E-2</v>
      </c>
      <c r="G24" s="25">
        <f t="shared" si="2"/>
        <v>0.49847513799999987</v>
      </c>
      <c r="H24" s="25">
        <v>4.2520000000000002E-2</v>
      </c>
      <c r="I24" s="25">
        <f t="shared" si="3"/>
        <v>2.01E-2</v>
      </c>
      <c r="J24" s="25"/>
      <c r="K24" s="25">
        <f t="shared" si="4"/>
        <v>1.8416999999999999E-2</v>
      </c>
      <c r="L24" s="25">
        <f t="shared" si="5"/>
        <v>0.42414351</v>
      </c>
      <c r="M24" s="25">
        <v>4.4040000000000003E-2</v>
      </c>
      <c r="N24" s="25">
        <f t="shared" si="6"/>
        <v>2.162E-2</v>
      </c>
      <c r="O24" s="25"/>
      <c r="P24" s="25">
        <f t="shared" si="7"/>
        <v>2.07303E-2</v>
      </c>
      <c r="Q24" s="25">
        <f t="shared" si="8"/>
        <v>0.477418809</v>
      </c>
      <c r="R24" s="25">
        <v>4.5159999999999999E-2</v>
      </c>
      <c r="S24" s="25">
        <f t="shared" si="9"/>
        <v>2.2739999999999996E-2</v>
      </c>
      <c r="T24" s="25"/>
      <c r="U24" s="25">
        <f t="shared" si="10"/>
        <v>2.1142799999999996E-2</v>
      </c>
      <c r="V24" s="25">
        <f t="shared" si="11"/>
        <v>0.48691868399999993</v>
      </c>
      <c r="W24" s="25">
        <v>4.4900000000000002E-2</v>
      </c>
      <c r="X24" s="25">
        <f t="shared" si="12"/>
        <v>2.248E-2</v>
      </c>
      <c r="Y24" s="25"/>
      <c r="Z24" s="25">
        <f t="shared" si="13"/>
        <v>2.1358599999999998E-2</v>
      </c>
      <c r="AA24" s="25">
        <f t="shared" si="14"/>
        <v>0.49188855799999998</v>
      </c>
      <c r="AB24" s="25">
        <v>4.4900000000000002E-2</v>
      </c>
      <c r="AC24" s="25">
        <f t="shared" si="15"/>
        <v>2.2420000000000002E-2</v>
      </c>
    </row>
    <row r="25" spans="1:29" s="15" customFormat="1">
      <c r="A25" s="18">
        <v>273</v>
      </c>
      <c r="B25" s="25">
        <v>1E-4</v>
      </c>
      <c r="C25" s="25">
        <v>4.9169999999999998E-2</v>
      </c>
      <c r="D25" s="25">
        <f t="shared" si="0"/>
        <v>2.7059999999999997E-2</v>
      </c>
      <c r="E25" s="25"/>
      <c r="F25" s="25">
        <f t="shared" si="1"/>
        <v>2.0984599999999999E-2</v>
      </c>
      <c r="G25" s="25">
        <f t="shared" si="2"/>
        <v>0.483275338</v>
      </c>
      <c r="H25" s="25">
        <v>4.1410000000000002E-2</v>
      </c>
      <c r="I25" s="25">
        <f t="shared" si="3"/>
        <v>1.9300000000000001E-2</v>
      </c>
      <c r="J25" s="25"/>
      <c r="K25" s="25">
        <f t="shared" si="4"/>
        <v>1.7617000000000001E-2</v>
      </c>
      <c r="L25" s="25">
        <f t="shared" si="5"/>
        <v>0.40571951000000006</v>
      </c>
      <c r="M25" s="25">
        <v>4.317E-2</v>
      </c>
      <c r="N25" s="25">
        <f t="shared" si="6"/>
        <v>2.1059999999999999E-2</v>
      </c>
      <c r="O25" s="25"/>
      <c r="P25" s="25">
        <f t="shared" si="7"/>
        <v>2.0170299999999999E-2</v>
      </c>
      <c r="Q25" s="25">
        <f t="shared" si="8"/>
        <v>0.46452200900000001</v>
      </c>
      <c r="R25" s="25">
        <v>4.4209999999999999E-2</v>
      </c>
      <c r="S25" s="25">
        <f t="shared" si="9"/>
        <v>2.2099999999999998E-2</v>
      </c>
      <c r="T25" s="25"/>
      <c r="U25" s="25">
        <f t="shared" si="10"/>
        <v>2.0502799999999998E-2</v>
      </c>
      <c r="V25" s="25">
        <f t="shared" si="11"/>
        <v>0.47217948399999998</v>
      </c>
      <c r="W25" s="25">
        <v>4.4119999999999999E-2</v>
      </c>
      <c r="X25" s="25">
        <f t="shared" si="12"/>
        <v>2.2009999999999998E-2</v>
      </c>
      <c r="Y25" s="25"/>
      <c r="Z25" s="25">
        <f t="shared" si="13"/>
        <v>2.0888599999999997E-2</v>
      </c>
      <c r="AA25" s="25">
        <f t="shared" si="14"/>
        <v>0.48106445799999997</v>
      </c>
      <c r="AB25" s="25">
        <v>4.4119999999999999E-2</v>
      </c>
      <c r="AC25" s="25">
        <f t="shared" si="15"/>
        <v>2.2110000000000001E-2</v>
      </c>
    </row>
    <row r="26" spans="1:29" s="15" customFormat="1">
      <c r="A26" s="18">
        <v>274</v>
      </c>
      <c r="B26" s="25">
        <v>-1.3999999999999999E-4</v>
      </c>
      <c r="C26" s="25">
        <v>4.802E-2</v>
      </c>
      <c r="D26" s="25">
        <f t="shared" si="0"/>
        <v>2.6705E-2</v>
      </c>
      <c r="E26" s="25"/>
      <c r="F26" s="25">
        <f t="shared" si="1"/>
        <v>2.0629599999999998E-2</v>
      </c>
      <c r="G26" s="25">
        <f t="shared" si="2"/>
        <v>0.47509968799999996</v>
      </c>
      <c r="H26" s="25">
        <v>4.0320000000000002E-2</v>
      </c>
      <c r="I26" s="25">
        <f t="shared" si="3"/>
        <v>1.9005000000000001E-2</v>
      </c>
      <c r="J26" s="25"/>
      <c r="K26" s="25">
        <f t="shared" si="4"/>
        <v>1.7322000000000001E-2</v>
      </c>
      <c r="L26" s="25">
        <f t="shared" si="5"/>
        <v>0.39892566000000002</v>
      </c>
      <c r="M26" s="25">
        <v>4.1910000000000003E-2</v>
      </c>
      <c r="N26" s="25">
        <f t="shared" si="6"/>
        <v>2.0595000000000002E-2</v>
      </c>
      <c r="O26" s="25"/>
      <c r="P26" s="25">
        <f t="shared" si="7"/>
        <v>1.9705300000000002E-2</v>
      </c>
      <c r="Q26" s="25">
        <f t="shared" si="8"/>
        <v>0.45381305900000007</v>
      </c>
      <c r="R26" s="25">
        <v>4.3279999999999999E-2</v>
      </c>
      <c r="S26" s="25">
        <f t="shared" si="9"/>
        <v>2.1964999999999998E-2</v>
      </c>
      <c r="T26" s="25"/>
      <c r="U26" s="25">
        <f t="shared" si="10"/>
        <v>2.0367799999999998E-2</v>
      </c>
      <c r="V26" s="25">
        <f t="shared" si="11"/>
        <v>0.46907043399999998</v>
      </c>
      <c r="W26" s="25">
        <v>4.2770000000000002E-2</v>
      </c>
      <c r="X26" s="25">
        <f t="shared" si="12"/>
        <v>2.1455000000000002E-2</v>
      </c>
      <c r="Y26" s="25"/>
      <c r="Z26" s="25">
        <f t="shared" si="13"/>
        <v>2.03336E-2</v>
      </c>
      <c r="AA26" s="25">
        <f t="shared" si="14"/>
        <v>0.46828280800000005</v>
      </c>
      <c r="AB26" s="25">
        <v>4.2770000000000002E-2</v>
      </c>
      <c r="AC26" s="25">
        <f t="shared" si="15"/>
        <v>2.1315000000000001E-2</v>
      </c>
    </row>
    <row r="27" spans="1:29" s="15" customFormat="1">
      <c r="A27" s="19">
        <v>275</v>
      </c>
      <c r="B27" s="25">
        <v>-9.0000000000000006E-5</v>
      </c>
      <c r="C27" s="25">
        <v>4.7460000000000002E-2</v>
      </c>
      <c r="D27" s="25">
        <f t="shared" si="0"/>
        <v>2.6385000000000002E-2</v>
      </c>
      <c r="E27" s="25"/>
      <c r="F27" s="25">
        <f t="shared" si="1"/>
        <v>2.0309600000000004E-2</v>
      </c>
      <c r="G27" s="25">
        <f t="shared" si="2"/>
        <v>0.4677300880000001</v>
      </c>
      <c r="H27" s="25">
        <v>3.9629999999999999E-2</v>
      </c>
      <c r="I27" s="25">
        <f t="shared" si="3"/>
        <v>1.8554999999999999E-2</v>
      </c>
      <c r="J27" s="25"/>
      <c r="K27" s="25">
        <f t="shared" si="4"/>
        <v>1.6871999999999998E-2</v>
      </c>
      <c r="L27" s="25">
        <f t="shared" si="5"/>
        <v>0.38856215999999999</v>
      </c>
      <c r="M27" s="25">
        <v>4.1520000000000001E-2</v>
      </c>
      <c r="N27" s="25">
        <f t="shared" si="6"/>
        <v>2.0445000000000001E-2</v>
      </c>
      <c r="O27" s="25"/>
      <c r="P27" s="25">
        <f t="shared" si="7"/>
        <v>1.9555300000000001E-2</v>
      </c>
      <c r="Q27" s="25">
        <f t="shared" si="8"/>
        <v>0.45035855900000005</v>
      </c>
      <c r="R27" s="25">
        <v>4.2380000000000001E-2</v>
      </c>
      <c r="S27" s="25">
        <f t="shared" si="9"/>
        <v>2.1305000000000001E-2</v>
      </c>
      <c r="T27" s="25"/>
      <c r="U27" s="25">
        <f t="shared" si="10"/>
        <v>1.9707800000000001E-2</v>
      </c>
      <c r="V27" s="25">
        <f t="shared" si="11"/>
        <v>0.45387063400000005</v>
      </c>
      <c r="W27" s="25">
        <v>4.224E-2</v>
      </c>
      <c r="X27" s="25">
        <f t="shared" si="12"/>
        <v>2.1165E-2</v>
      </c>
      <c r="Y27" s="25"/>
      <c r="Z27" s="25">
        <f t="shared" si="13"/>
        <v>2.0043599999999998E-2</v>
      </c>
      <c r="AA27" s="25">
        <f t="shared" si="14"/>
        <v>0.46160410799999996</v>
      </c>
      <c r="AB27" s="25">
        <v>4.224E-2</v>
      </c>
      <c r="AC27" s="25">
        <f t="shared" si="15"/>
        <v>2.1075E-2</v>
      </c>
    </row>
    <row r="28" spans="1:29" s="15" customFormat="1">
      <c r="A28" s="19">
        <v>276</v>
      </c>
      <c r="B28" s="25">
        <v>1.0000000000000001E-5</v>
      </c>
      <c r="C28" s="25">
        <v>4.6460000000000001E-2</v>
      </c>
      <c r="D28" s="25">
        <f t="shared" si="0"/>
        <v>2.5864999999999999E-2</v>
      </c>
      <c r="E28" s="25"/>
      <c r="F28" s="25">
        <f t="shared" si="1"/>
        <v>1.9789599999999997E-2</v>
      </c>
      <c r="G28" s="25">
        <f t="shared" si="2"/>
        <v>0.45575448799999996</v>
      </c>
      <c r="H28" s="25">
        <v>3.857E-2</v>
      </c>
      <c r="I28" s="25">
        <f t="shared" si="3"/>
        <v>1.7974999999999998E-2</v>
      </c>
      <c r="J28" s="25"/>
      <c r="K28" s="25">
        <f t="shared" si="4"/>
        <v>1.6291999999999997E-2</v>
      </c>
      <c r="L28" s="25">
        <f t="shared" si="5"/>
        <v>0.37520475999999997</v>
      </c>
      <c r="M28" s="25">
        <v>4.0349999999999997E-2</v>
      </c>
      <c r="N28" s="25">
        <f t="shared" si="6"/>
        <v>1.9754999999999995E-2</v>
      </c>
      <c r="O28" s="25"/>
      <c r="P28" s="25">
        <f t="shared" si="7"/>
        <v>1.8865299999999995E-2</v>
      </c>
      <c r="Q28" s="25">
        <f t="shared" si="8"/>
        <v>0.4344678589999999</v>
      </c>
      <c r="R28" s="25">
        <v>4.147E-2</v>
      </c>
      <c r="S28" s="25">
        <f t="shared" si="9"/>
        <v>2.0874999999999998E-2</v>
      </c>
      <c r="T28" s="25"/>
      <c r="U28" s="25">
        <f t="shared" si="10"/>
        <v>1.9277799999999998E-2</v>
      </c>
      <c r="V28" s="25">
        <f t="shared" si="11"/>
        <v>0.44396773399999995</v>
      </c>
      <c r="W28" s="25">
        <v>4.1180000000000001E-2</v>
      </c>
      <c r="X28" s="25">
        <f t="shared" si="12"/>
        <v>2.0584999999999999E-2</v>
      </c>
      <c r="Y28" s="25"/>
      <c r="Z28" s="25">
        <f t="shared" si="13"/>
        <v>1.9463599999999998E-2</v>
      </c>
      <c r="AA28" s="25">
        <f t="shared" si="14"/>
        <v>0.44824670799999999</v>
      </c>
      <c r="AB28" s="25">
        <v>4.1180000000000001E-2</v>
      </c>
      <c r="AC28" s="25">
        <f t="shared" si="15"/>
        <v>2.0595000000000002E-2</v>
      </c>
    </row>
    <row r="29" spans="1:29" s="15" customFormat="1">
      <c r="A29" s="19">
        <v>277</v>
      </c>
      <c r="B29" s="25">
        <v>-6.0000000000000002E-5</v>
      </c>
      <c r="C29" s="25">
        <v>4.5449999999999997E-2</v>
      </c>
      <c r="D29" s="25">
        <f t="shared" si="0"/>
        <v>2.5354999999999996E-2</v>
      </c>
      <c r="E29" s="25"/>
      <c r="F29" s="25">
        <f t="shared" si="1"/>
        <v>1.9279599999999994E-2</v>
      </c>
      <c r="G29" s="25">
        <f t="shared" si="2"/>
        <v>0.44400918799999989</v>
      </c>
      <c r="H29" s="25">
        <v>3.78E-2</v>
      </c>
      <c r="I29" s="25">
        <f t="shared" si="3"/>
        <v>1.7704999999999999E-2</v>
      </c>
      <c r="J29" s="25"/>
      <c r="K29" s="25">
        <f t="shared" si="4"/>
        <v>1.6021999999999998E-2</v>
      </c>
      <c r="L29" s="25">
        <f t="shared" si="5"/>
        <v>0.36898665999999997</v>
      </c>
      <c r="M29" s="25">
        <v>3.9410000000000001E-2</v>
      </c>
      <c r="N29" s="25">
        <f t="shared" si="6"/>
        <v>1.9314999999999999E-2</v>
      </c>
      <c r="O29" s="25"/>
      <c r="P29" s="25">
        <f t="shared" si="7"/>
        <v>1.8425299999999999E-2</v>
      </c>
      <c r="Q29" s="25">
        <f t="shared" si="8"/>
        <v>0.424334659</v>
      </c>
      <c r="R29" s="25">
        <v>4.0570000000000002E-2</v>
      </c>
      <c r="S29" s="25">
        <f t="shared" si="9"/>
        <v>2.0475E-2</v>
      </c>
      <c r="T29" s="25"/>
      <c r="U29" s="25">
        <f t="shared" si="10"/>
        <v>1.88778E-2</v>
      </c>
      <c r="V29" s="25">
        <f t="shared" si="11"/>
        <v>0.434755734</v>
      </c>
      <c r="W29" s="25">
        <v>4.0250000000000001E-2</v>
      </c>
      <c r="X29" s="25">
        <f t="shared" si="12"/>
        <v>2.0154999999999999E-2</v>
      </c>
      <c r="Y29" s="25"/>
      <c r="Z29" s="25">
        <f t="shared" si="13"/>
        <v>1.9033599999999998E-2</v>
      </c>
      <c r="AA29" s="25">
        <f t="shared" si="14"/>
        <v>0.43834380799999995</v>
      </c>
      <c r="AB29" s="25">
        <v>4.0250000000000001E-2</v>
      </c>
      <c r="AC29" s="25">
        <f t="shared" si="15"/>
        <v>2.0095000000000002E-2</v>
      </c>
    </row>
    <row r="30" spans="1:29" s="15" customFormat="1">
      <c r="A30" s="19">
        <v>278</v>
      </c>
      <c r="B30" s="25">
        <v>-8.0000000000000007E-5</v>
      </c>
      <c r="C30" s="25">
        <v>4.4600000000000001E-2</v>
      </c>
      <c r="D30" s="25">
        <f t="shared" si="0"/>
        <v>2.4889999999999999E-2</v>
      </c>
      <c r="E30" s="25"/>
      <c r="F30" s="25">
        <f t="shared" si="1"/>
        <v>1.8814600000000001E-2</v>
      </c>
      <c r="G30" s="25">
        <f t="shared" si="2"/>
        <v>0.43330023800000006</v>
      </c>
      <c r="H30" s="25">
        <v>3.703E-2</v>
      </c>
      <c r="I30" s="25">
        <f t="shared" si="3"/>
        <v>1.7319999999999999E-2</v>
      </c>
      <c r="J30" s="25"/>
      <c r="K30" s="25">
        <f t="shared" si="4"/>
        <v>1.5636999999999998E-2</v>
      </c>
      <c r="L30" s="25">
        <f t="shared" si="5"/>
        <v>0.36012010999999999</v>
      </c>
      <c r="M30" s="25">
        <v>3.8429999999999999E-2</v>
      </c>
      <c r="N30" s="25">
        <f t="shared" si="6"/>
        <v>1.8719999999999997E-2</v>
      </c>
      <c r="O30" s="25"/>
      <c r="P30" s="25">
        <f t="shared" si="7"/>
        <v>1.7830299999999997E-2</v>
      </c>
      <c r="Q30" s="25">
        <f t="shared" si="8"/>
        <v>0.41063180899999996</v>
      </c>
      <c r="R30" s="25">
        <v>3.9669999999999997E-2</v>
      </c>
      <c r="S30" s="25">
        <f t="shared" si="9"/>
        <v>1.9959999999999995E-2</v>
      </c>
      <c r="T30" s="25"/>
      <c r="U30" s="25">
        <f t="shared" si="10"/>
        <v>1.8362799999999995E-2</v>
      </c>
      <c r="V30" s="25">
        <f t="shared" si="11"/>
        <v>0.42289528399999993</v>
      </c>
      <c r="W30" s="25">
        <v>3.95E-2</v>
      </c>
      <c r="X30" s="25">
        <f t="shared" si="12"/>
        <v>1.9789999999999999E-2</v>
      </c>
      <c r="Y30" s="25"/>
      <c r="Z30" s="25">
        <f t="shared" si="13"/>
        <v>1.8668599999999997E-2</v>
      </c>
      <c r="AA30" s="25">
        <f t="shared" si="14"/>
        <v>0.42993785799999995</v>
      </c>
      <c r="AB30" s="25">
        <v>3.95E-2</v>
      </c>
      <c r="AC30" s="25">
        <f t="shared" si="15"/>
        <v>1.9710000000000002E-2</v>
      </c>
    </row>
    <row r="31" spans="1:29" s="15" customFormat="1">
      <c r="A31" s="19">
        <v>279</v>
      </c>
      <c r="B31" s="25">
        <v>-9.0000000000000006E-5</v>
      </c>
      <c r="C31" s="25">
        <v>4.3979999999999998E-2</v>
      </c>
      <c r="D31" s="25">
        <f t="shared" si="0"/>
        <v>2.479E-2</v>
      </c>
      <c r="E31" s="25"/>
      <c r="F31" s="25">
        <f t="shared" si="1"/>
        <v>1.8714599999999998E-2</v>
      </c>
      <c r="G31" s="25">
        <f t="shared" si="2"/>
        <v>0.43099723799999995</v>
      </c>
      <c r="H31" s="25">
        <v>3.6139999999999999E-2</v>
      </c>
      <c r="I31" s="25">
        <f t="shared" si="3"/>
        <v>1.695E-2</v>
      </c>
      <c r="J31" s="25"/>
      <c r="K31" s="25">
        <f t="shared" si="4"/>
        <v>1.5266999999999999E-2</v>
      </c>
      <c r="L31" s="25">
        <f t="shared" si="5"/>
        <v>0.35159900999999999</v>
      </c>
      <c r="M31" s="25">
        <v>3.7780000000000001E-2</v>
      </c>
      <c r="N31" s="25">
        <f t="shared" si="6"/>
        <v>1.8590000000000002E-2</v>
      </c>
      <c r="O31" s="25"/>
      <c r="P31" s="25">
        <f t="shared" si="7"/>
        <v>1.7700300000000002E-2</v>
      </c>
      <c r="Q31" s="25">
        <f t="shared" si="8"/>
        <v>0.40763790900000008</v>
      </c>
      <c r="R31" s="25">
        <v>3.8769999999999999E-2</v>
      </c>
      <c r="S31" s="25">
        <f t="shared" si="9"/>
        <v>1.958E-2</v>
      </c>
      <c r="T31" s="25"/>
      <c r="U31" s="25">
        <f t="shared" si="10"/>
        <v>1.79828E-2</v>
      </c>
      <c r="V31" s="25">
        <f t="shared" si="11"/>
        <v>0.41414388400000002</v>
      </c>
      <c r="W31" s="25">
        <v>3.8469999999999997E-2</v>
      </c>
      <c r="X31" s="25">
        <f t="shared" si="12"/>
        <v>1.9279999999999999E-2</v>
      </c>
      <c r="Y31" s="25"/>
      <c r="Z31" s="25">
        <f t="shared" si="13"/>
        <v>1.8158599999999997E-2</v>
      </c>
      <c r="AA31" s="25">
        <f t="shared" si="14"/>
        <v>0.41819255799999994</v>
      </c>
      <c r="AB31" s="25">
        <v>3.8469999999999997E-2</v>
      </c>
      <c r="AC31" s="25">
        <f t="shared" si="15"/>
        <v>1.9189999999999999E-2</v>
      </c>
    </row>
    <row r="32" spans="1:29" s="15" customFormat="1">
      <c r="A32" s="19">
        <v>280</v>
      </c>
      <c r="B32" s="25">
        <v>2.7E-4</v>
      </c>
      <c r="C32" s="25">
        <v>4.2900000000000001E-2</v>
      </c>
      <c r="D32" s="25">
        <f t="shared" si="0"/>
        <v>2.3980000000000001E-2</v>
      </c>
      <c r="E32" s="25"/>
      <c r="F32" s="25">
        <f t="shared" si="1"/>
        <v>1.79046E-2</v>
      </c>
      <c r="G32" s="25">
        <f t="shared" si="2"/>
        <v>0.41234293799999999</v>
      </c>
      <c r="H32" s="25">
        <v>3.5340000000000003E-2</v>
      </c>
      <c r="I32" s="25">
        <f t="shared" si="3"/>
        <v>1.6420000000000004E-2</v>
      </c>
      <c r="J32" s="25"/>
      <c r="K32" s="25">
        <f t="shared" si="4"/>
        <v>1.4737000000000004E-2</v>
      </c>
      <c r="L32" s="25">
        <f t="shared" si="5"/>
        <v>0.33939311000000011</v>
      </c>
      <c r="M32" s="25">
        <v>3.687E-2</v>
      </c>
      <c r="N32" s="25">
        <f t="shared" si="6"/>
        <v>1.7950000000000001E-2</v>
      </c>
      <c r="O32" s="25"/>
      <c r="P32" s="25">
        <f t="shared" si="7"/>
        <v>1.70603E-2</v>
      </c>
      <c r="Q32" s="25">
        <f t="shared" si="8"/>
        <v>0.39289870900000001</v>
      </c>
      <c r="R32" s="25">
        <v>3.7719999999999997E-2</v>
      </c>
      <c r="S32" s="25">
        <f t="shared" si="9"/>
        <v>1.8799999999999997E-2</v>
      </c>
      <c r="T32" s="25"/>
      <c r="U32" s="25">
        <f t="shared" si="10"/>
        <v>1.7202799999999997E-2</v>
      </c>
      <c r="V32" s="25">
        <f t="shared" si="11"/>
        <v>0.39618048399999994</v>
      </c>
      <c r="W32" s="25">
        <v>3.7569999999999999E-2</v>
      </c>
      <c r="X32" s="25">
        <f t="shared" si="12"/>
        <v>1.865E-2</v>
      </c>
      <c r="Y32" s="25"/>
      <c r="Z32" s="25">
        <f t="shared" si="13"/>
        <v>1.7528599999999998E-2</v>
      </c>
      <c r="AA32" s="25">
        <f t="shared" si="14"/>
        <v>0.403683658</v>
      </c>
      <c r="AB32" s="25">
        <v>3.7569999999999999E-2</v>
      </c>
      <c r="AC32" s="25">
        <f t="shared" si="15"/>
        <v>1.8919999999999999E-2</v>
      </c>
    </row>
    <row r="33" spans="1:29" s="15" customFormat="1">
      <c r="A33" s="19">
        <v>281</v>
      </c>
      <c r="B33" s="25">
        <v>5.0000000000000002E-5</v>
      </c>
      <c r="C33" s="25">
        <v>4.2220000000000001E-2</v>
      </c>
      <c r="D33" s="25">
        <f t="shared" si="0"/>
        <v>2.392E-2</v>
      </c>
      <c r="E33" s="25"/>
      <c r="F33" s="25">
        <f t="shared" si="1"/>
        <v>1.7844600000000002E-2</v>
      </c>
      <c r="G33" s="25">
        <f t="shared" si="2"/>
        <v>0.41096113800000006</v>
      </c>
      <c r="H33" s="25">
        <v>3.4320000000000003E-2</v>
      </c>
      <c r="I33" s="25">
        <f t="shared" si="3"/>
        <v>1.6020000000000003E-2</v>
      </c>
      <c r="J33" s="25"/>
      <c r="K33" s="25">
        <f t="shared" si="4"/>
        <v>1.4337000000000003E-2</v>
      </c>
      <c r="L33" s="25">
        <f t="shared" si="5"/>
        <v>0.33018111000000006</v>
      </c>
      <c r="M33" s="25">
        <v>3.5839999999999997E-2</v>
      </c>
      <c r="N33" s="25">
        <f t="shared" si="6"/>
        <v>1.7539999999999997E-2</v>
      </c>
      <c r="O33" s="25"/>
      <c r="P33" s="25">
        <f t="shared" si="7"/>
        <v>1.6650299999999996E-2</v>
      </c>
      <c r="Q33" s="25">
        <f t="shared" si="8"/>
        <v>0.38345640899999994</v>
      </c>
      <c r="R33" s="25">
        <v>3.6859999999999997E-2</v>
      </c>
      <c r="S33" s="25">
        <f t="shared" si="9"/>
        <v>1.8559999999999997E-2</v>
      </c>
      <c r="T33" s="25"/>
      <c r="U33" s="25">
        <f t="shared" si="10"/>
        <v>1.6962799999999997E-2</v>
      </c>
      <c r="V33" s="25">
        <f t="shared" si="11"/>
        <v>0.39065328399999993</v>
      </c>
      <c r="W33" s="25">
        <v>3.6549999999999999E-2</v>
      </c>
      <c r="X33" s="25">
        <f t="shared" si="12"/>
        <v>1.8249999999999999E-2</v>
      </c>
      <c r="Y33" s="25"/>
      <c r="Z33" s="25">
        <f t="shared" si="13"/>
        <v>1.7128599999999997E-2</v>
      </c>
      <c r="AA33" s="25">
        <f t="shared" si="14"/>
        <v>0.39447165799999995</v>
      </c>
      <c r="AB33" s="25">
        <v>3.6549999999999999E-2</v>
      </c>
      <c r="AC33" s="25">
        <f t="shared" si="15"/>
        <v>1.83E-2</v>
      </c>
    </row>
    <row r="34" spans="1:29" s="15" customFormat="1">
      <c r="A34" s="19">
        <v>282</v>
      </c>
      <c r="B34" s="25">
        <v>1.3999999999999999E-4</v>
      </c>
      <c r="C34" s="25">
        <v>4.1300000000000003E-2</v>
      </c>
      <c r="D34" s="25">
        <f t="shared" si="0"/>
        <v>2.3360000000000002E-2</v>
      </c>
      <c r="E34" s="25"/>
      <c r="F34" s="25">
        <f t="shared" si="1"/>
        <v>1.7284600000000004E-2</v>
      </c>
      <c r="G34" s="25">
        <f t="shared" si="2"/>
        <v>0.39806433800000013</v>
      </c>
      <c r="H34" s="25">
        <v>3.3430000000000001E-2</v>
      </c>
      <c r="I34" s="25">
        <f t="shared" si="3"/>
        <v>1.549E-2</v>
      </c>
      <c r="J34" s="25"/>
      <c r="K34" s="25">
        <f t="shared" si="4"/>
        <v>1.3807E-2</v>
      </c>
      <c r="L34" s="25">
        <f t="shared" si="5"/>
        <v>0.31797521000000001</v>
      </c>
      <c r="M34" s="25">
        <v>3.5130000000000002E-2</v>
      </c>
      <c r="N34" s="25">
        <f t="shared" si="6"/>
        <v>1.719E-2</v>
      </c>
      <c r="O34" s="25"/>
      <c r="P34" s="25">
        <f t="shared" si="7"/>
        <v>1.63003E-2</v>
      </c>
      <c r="Q34" s="25">
        <f t="shared" si="8"/>
        <v>0.37539590900000003</v>
      </c>
      <c r="R34" s="25">
        <v>3.5979999999999998E-2</v>
      </c>
      <c r="S34" s="25">
        <f t="shared" si="9"/>
        <v>1.8039999999999997E-2</v>
      </c>
      <c r="T34" s="25"/>
      <c r="U34" s="25">
        <f t="shared" si="10"/>
        <v>1.6442799999999997E-2</v>
      </c>
      <c r="V34" s="25">
        <f t="shared" si="11"/>
        <v>0.37867768399999996</v>
      </c>
      <c r="W34" s="25">
        <v>3.5740000000000001E-2</v>
      </c>
      <c r="X34" s="25">
        <f t="shared" si="12"/>
        <v>1.78E-2</v>
      </c>
      <c r="Y34" s="25"/>
      <c r="Z34" s="25">
        <f t="shared" si="13"/>
        <v>1.6678599999999998E-2</v>
      </c>
      <c r="AA34" s="25">
        <f t="shared" si="14"/>
        <v>0.38410815799999998</v>
      </c>
      <c r="AB34" s="25">
        <v>3.5740000000000001E-2</v>
      </c>
      <c r="AC34" s="25">
        <f t="shared" si="15"/>
        <v>1.7940000000000001E-2</v>
      </c>
    </row>
    <row r="35" spans="1:29" s="15" customFormat="1">
      <c r="A35" s="19">
        <v>283</v>
      </c>
      <c r="B35" s="25">
        <v>3.0000000000000001E-5</v>
      </c>
      <c r="C35" s="25">
        <v>4.0250000000000001E-2</v>
      </c>
      <c r="D35" s="25">
        <f t="shared" si="0"/>
        <v>2.2915000000000001E-2</v>
      </c>
      <c r="E35" s="25"/>
      <c r="F35" s="25">
        <f t="shared" si="1"/>
        <v>1.6839600000000003E-2</v>
      </c>
      <c r="G35" s="25">
        <f t="shared" si="2"/>
        <v>0.38781598800000011</v>
      </c>
      <c r="H35" s="25">
        <v>3.2509999999999997E-2</v>
      </c>
      <c r="I35" s="25">
        <f t="shared" si="3"/>
        <v>1.5174999999999998E-2</v>
      </c>
      <c r="J35" s="25"/>
      <c r="K35" s="25">
        <f t="shared" si="4"/>
        <v>1.3491999999999997E-2</v>
      </c>
      <c r="L35" s="25">
        <f t="shared" si="5"/>
        <v>0.31072075999999993</v>
      </c>
      <c r="M35" s="25">
        <v>3.3989999999999999E-2</v>
      </c>
      <c r="N35" s="25">
        <f t="shared" si="6"/>
        <v>1.6655E-2</v>
      </c>
      <c r="O35" s="25"/>
      <c r="P35" s="25">
        <f t="shared" si="7"/>
        <v>1.5765299999999999E-2</v>
      </c>
      <c r="Q35" s="25">
        <f t="shared" si="8"/>
        <v>0.36307485900000003</v>
      </c>
      <c r="R35" s="25">
        <v>3.4810000000000001E-2</v>
      </c>
      <c r="S35" s="25">
        <f t="shared" si="9"/>
        <v>1.7475000000000001E-2</v>
      </c>
      <c r="T35" s="25"/>
      <c r="U35" s="25">
        <f t="shared" si="10"/>
        <v>1.5877800000000001E-2</v>
      </c>
      <c r="V35" s="25">
        <f t="shared" si="11"/>
        <v>0.36566573400000002</v>
      </c>
      <c r="W35" s="25">
        <v>3.4639999999999997E-2</v>
      </c>
      <c r="X35" s="25">
        <f t="shared" si="12"/>
        <v>1.7304999999999997E-2</v>
      </c>
      <c r="Y35" s="25"/>
      <c r="Z35" s="25">
        <f t="shared" si="13"/>
        <v>1.6183599999999996E-2</v>
      </c>
      <c r="AA35" s="25">
        <f t="shared" si="14"/>
        <v>0.37270830799999993</v>
      </c>
      <c r="AB35" s="25">
        <v>3.4639999999999997E-2</v>
      </c>
      <c r="AC35" s="25">
        <f t="shared" si="15"/>
        <v>1.7335E-2</v>
      </c>
    </row>
    <row r="36" spans="1:29" s="15" customFormat="1">
      <c r="A36" s="19">
        <v>284</v>
      </c>
      <c r="B36" s="25">
        <v>5.0000000000000002E-5</v>
      </c>
      <c r="C36" s="25">
        <v>3.943E-2</v>
      </c>
      <c r="D36" s="25">
        <f t="shared" si="0"/>
        <v>2.2550000000000001E-2</v>
      </c>
      <c r="E36" s="25"/>
      <c r="F36" s="25">
        <f t="shared" si="1"/>
        <v>1.6474599999999999E-2</v>
      </c>
      <c r="G36" s="25">
        <f t="shared" si="2"/>
        <v>0.37941003800000001</v>
      </c>
      <c r="H36" s="25">
        <v>3.1570000000000001E-2</v>
      </c>
      <c r="I36" s="25">
        <f t="shared" si="3"/>
        <v>1.4690000000000002E-2</v>
      </c>
      <c r="J36" s="25"/>
      <c r="K36" s="25">
        <f t="shared" si="4"/>
        <v>1.3007000000000001E-2</v>
      </c>
      <c r="L36" s="25">
        <f t="shared" si="5"/>
        <v>0.29955121000000007</v>
      </c>
      <c r="M36" s="25">
        <v>3.322E-2</v>
      </c>
      <c r="N36" s="25">
        <f t="shared" si="6"/>
        <v>1.634E-2</v>
      </c>
      <c r="O36" s="25"/>
      <c r="P36" s="25">
        <f t="shared" si="7"/>
        <v>1.54503E-2</v>
      </c>
      <c r="Q36" s="25">
        <f t="shared" si="8"/>
        <v>0.355820409</v>
      </c>
      <c r="R36" s="25">
        <v>3.4759999999999999E-2</v>
      </c>
      <c r="S36" s="25">
        <f t="shared" si="9"/>
        <v>1.788E-2</v>
      </c>
      <c r="T36" s="25"/>
      <c r="U36" s="25">
        <f t="shared" si="10"/>
        <v>1.62828E-2</v>
      </c>
      <c r="V36" s="25">
        <f t="shared" si="11"/>
        <v>0.37499288400000003</v>
      </c>
      <c r="W36" s="25">
        <v>3.3709999999999997E-2</v>
      </c>
      <c r="X36" s="25">
        <f t="shared" si="12"/>
        <v>1.6829999999999998E-2</v>
      </c>
      <c r="Y36" s="25"/>
      <c r="Z36" s="25">
        <f t="shared" si="13"/>
        <v>1.5708599999999996E-2</v>
      </c>
      <c r="AA36" s="25">
        <f t="shared" si="14"/>
        <v>0.36176905799999992</v>
      </c>
      <c r="AB36" s="25">
        <v>3.3709999999999997E-2</v>
      </c>
      <c r="AC36" s="25">
        <f t="shared" si="15"/>
        <v>1.6879999999999999E-2</v>
      </c>
    </row>
    <row r="37" spans="1:29" s="15" customFormat="1">
      <c r="A37" s="19">
        <v>285</v>
      </c>
      <c r="B37" s="25">
        <v>-3.0000000000000001E-5</v>
      </c>
      <c r="C37" s="25">
        <v>3.8769999999999999E-2</v>
      </c>
      <c r="D37" s="25">
        <f t="shared" si="0"/>
        <v>2.2345E-2</v>
      </c>
      <c r="E37" s="25"/>
      <c r="F37" s="25">
        <f t="shared" si="1"/>
        <v>1.6269600000000002E-2</v>
      </c>
      <c r="G37" s="25">
        <f t="shared" si="2"/>
        <v>0.37468888800000005</v>
      </c>
      <c r="H37" s="25">
        <v>3.0810000000000001E-2</v>
      </c>
      <c r="I37" s="25">
        <f t="shared" si="3"/>
        <v>1.4385000000000002E-2</v>
      </c>
      <c r="J37" s="25"/>
      <c r="K37" s="25">
        <f t="shared" si="4"/>
        <v>1.2702000000000001E-2</v>
      </c>
      <c r="L37" s="25">
        <f t="shared" si="5"/>
        <v>0.29252706000000006</v>
      </c>
      <c r="M37" s="25">
        <v>3.2309999999999998E-2</v>
      </c>
      <c r="N37" s="25">
        <f t="shared" si="6"/>
        <v>1.5885E-2</v>
      </c>
      <c r="O37" s="25"/>
      <c r="P37" s="25">
        <f t="shared" si="7"/>
        <v>1.49953E-2</v>
      </c>
      <c r="Q37" s="25">
        <f t="shared" si="8"/>
        <v>0.34534175900000003</v>
      </c>
      <c r="R37" s="25">
        <v>3.4509999999999999E-2</v>
      </c>
      <c r="S37" s="25">
        <f t="shared" si="9"/>
        <v>1.8085E-2</v>
      </c>
      <c r="T37" s="25"/>
      <c r="U37" s="25">
        <f t="shared" si="10"/>
        <v>1.64878E-2</v>
      </c>
      <c r="V37" s="25">
        <f t="shared" si="11"/>
        <v>0.37971403400000003</v>
      </c>
      <c r="W37" s="25">
        <v>3.288E-2</v>
      </c>
      <c r="X37" s="25">
        <f t="shared" si="12"/>
        <v>1.6455000000000001E-2</v>
      </c>
      <c r="Y37" s="25"/>
      <c r="Z37" s="25">
        <f t="shared" si="13"/>
        <v>1.5333600000000001E-2</v>
      </c>
      <c r="AA37" s="25">
        <f t="shared" si="14"/>
        <v>0.35313280800000002</v>
      </c>
      <c r="AB37" s="25">
        <v>3.288E-2</v>
      </c>
      <c r="AC37" s="25">
        <f t="shared" si="15"/>
        <v>1.6424999999999999E-2</v>
      </c>
    </row>
    <row r="38" spans="1:29" s="15" customFormat="1">
      <c r="A38" s="19">
        <v>286</v>
      </c>
      <c r="B38" s="25">
        <v>-3.0000000000000001E-5</v>
      </c>
      <c r="C38" s="25">
        <v>3.7699999999999997E-2</v>
      </c>
      <c r="D38" s="25">
        <f t="shared" si="0"/>
        <v>2.1759999999999998E-2</v>
      </c>
      <c r="E38" s="25"/>
      <c r="F38" s="25">
        <f t="shared" si="1"/>
        <v>1.56846E-2</v>
      </c>
      <c r="G38" s="25">
        <f t="shared" si="2"/>
        <v>0.36121633800000003</v>
      </c>
      <c r="H38" s="25">
        <v>2.9819999999999999E-2</v>
      </c>
      <c r="I38" s="25">
        <f t="shared" si="3"/>
        <v>1.388E-2</v>
      </c>
      <c r="J38" s="25"/>
      <c r="K38" s="25">
        <f t="shared" si="4"/>
        <v>1.2197E-2</v>
      </c>
      <c r="L38" s="25">
        <f t="shared" si="5"/>
        <v>0.28089691</v>
      </c>
      <c r="M38" s="25">
        <v>3.1480000000000001E-2</v>
      </c>
      <c r="N38" s="25">
        <f t="shared" si="6"/>
        <v>1.5540000000000002E-2</v>
      </c>
      <c r="O38" s="25"/>
      <c r="P38" s="25">
        <f t="shared" si="7"/>
        <v>1.4650300000000002E-2</v>
      </c>
      <c r="Q38" s="25">
        <f t="shared" si="8"/>
        <v>0.33739640900000006</v>
      </c>
      <c r="R38" s="25">
        <v>3.4389999999999997E-2</v>
      </c>
      <c r="S38" s="25">
        <f t="shared" si="9"/>
        <v>1.8449999999999998E-2</v>
      </c>
      <c r="T38" s="25"/>
      <c r="U38" s="25">
        <f t="shared" si="10"/>
        <v>1.6852799999999998E-2</v>
      </c>
      <c r="V38" s="25">
        <f t="shared" si="11"/>
        <v>0.38811998399999997</v>
      </c>
      <c r="W38" s="25">
        <v>3.1910000000000001E-2</v>
      </c>
      <c r="X38" s="25">
        <f t="shared" si="12"/>
        <v>1.5970000000000002E-2</v>
      </c>
      <c r="Y38" s="25"/>
      <c r="Z38" s="25">
        <f t="shared" si="13"/>
        <v>1.4848600000000002E-2</v>
      </c>
      <c r="AA38" s="25">
        <f t="shared" si="14"/>
        <v>0.34196325800000005</v>
      </c>
      <c r="AB38" s="25">
        <v>3.1910000000000001E-2</v>
      </c>
      <c r="AC38" s="25">
        <f t="shared" si="15"/>
        <v>1.5939999999999999E-2</v>
      </c>
    </row>
    <row r="39" spans="1:29" s="15" customFormat="1">
      <c r="A39" s="19">
        <v>287</v>
      </c>
      <c r="B39" s="25">
        <v>-6.8999999999999997E-5</v>
      </c>
      <c r="C39" s="25">
        <v>3.6990000000000002E-2</v>
      </c>
      <c r="D39" s="25">
        <f t="shared" si="0"/>
        <v>2.1549500000000003E-2</v>
      </c>
      <c r="E39" s="25"/>
      <c r="F39" s="25">
        <f t="shared" si="1"/>
        <v>1.5474100000000003E-2</v>
      </c>
      <c r="G39" s="25">
        <f t="shared" si="2"/>
        <v>0.3563685230000001</v>
      </c>
      <c r="H39" s="25">
        <v>2.9149999999999999E-2</v>
      </c>
      <c r="I39" s="25">
        <f t="shared" si="3"/>
        <v>1.3709499999999999E-2</v>
      </c>
      <c r="J39" s="25"/>
      <c r="K39" s="25">
        <f t="shared" si="4"/>
        <v>1.2026499999999999E-2</v>
      </c>
      <c r="L39" s="25">
        <f t="shared" si="5"/>
        <v>0.27697029499999998</v>
      </c>
      <c r="M39" s="25">
        <v>3.0540000000000001E-2</v>
      </c>
      <c r="N39" s="25">
        <f t="shared" si="6"/>
        <v>1.5099500000000002E-2</v>
      </c>
      <c r="O39" s="25"/>
      <c r="P39" s="25">
        <f t="shared" si="7"/>
        <v>1.4209800000000002E-2</v>
      </c>
      <c r="Q39" s="25">
        <f t="shared" si="8"/>
        <v>0.32725169400000004</v>
      </c>
      <c r="R39" s="25">
        <v>3.4130000000000001E-2</v>
      </c>
      <c r="S39" s="25">
        <f t="shared" si="9"/>
        <v>1.8689500000000001E-2</v>
      </c>
      <c r="T39" s="25"/>
      <c r="U39" s="25">
        <f t="shared" si="10"/>
        <v>1.7092300000000001E-2</v>
      </c>
      <c r="V39" s="25">
        <f t="shared" si="11"/>
        <v>0.39363566900000002</v>
      </c>
      <c r="W39" s="25">
        <v>3.0949999999999998E-2</v>
      </c>
      <c r="X39" s="25">
        <f t="shared" si="12"/>
        <v>1.5509499999999999E-2</v>
      </c>
      <c r="Y39" s="25"/>
      <c r="Z39" s="25">
        <f t="shared" si="13"/>
        <v>1.4388099999999999E-2</v>
      </c>
      <c r="AA39" s="25">
        <f t="shared" si="14"/>
        <v>0.33135794299999999</v>
      </c>
      <c r="AB39" s="25">
        <v>3.0949999999999998E-2</v>
      </c>
      <c r="AC39" s="25">
        <f t="shared" si="15"/>
        <v>1.5440499999999999E-2</v>
      </c>
    </row>
    <row r="40" spans="1:29" s="15" customFormat="1">
      <c r="A40" s="19">
        <v>288</v>
      </c>
      <c r="B40" s="25">
        <v>4.0000000000000003E-5</v>
      </c>
      <c r="C40" s="25">
        <v>3.6220000000000002E-2</v>
      </c>
      <c r="D40" s="25">
        <f t="shared" si="0"/>
        <v>2.1095000000000003E-2</v>
      </c>
      <c r="E40" s="25"/>
      <c r="F40" s="25">
        <f t="shared" si="1"/>
        <v>1.5019600000000003E-2</v>
      </c>
      <c r="G40" s="25">
        <f t="shared" si="2"/>
        <v>0.34590138800000009</v>
      </c>
      <c r="H40" s="25">
        <v>2.862E-2</v>
      </c>
      <c r="I40" s="25">
        <f t="shared" si="3"/>
        <v>1.3495E-2</v>
      </c>
      <c r="J40" s="25"/>
      <c r="K40" s="25">
        <f t="shared" si="4"/>
        <v>1.1812E-2</v>
      </c>
      <c r="L40" s="25">
        <f t="shared" si="5"/>
        <v>0.27203036000000003</v>
      </c>
      <c r="M40" s="25">
        <v>2.98E-2</v>
      </c>
      <c r="N40" s="25">
        <f t="shared" si="6"/>
        <v>1.4675000000000001E-2</v>
      </c>
      <c r="O40" s="25"/>
      <c r="P40" s="25">
        <f t="shared" si="7"/>
        <v>1.37853E-2</v>
      </c>
      <c r="Q40" s="25">
        <f t="shared" si="8"/>
        <v>0.31747545900000002</v>
      </c>
      <c r="R40" s="25">
        <v>3.3419999999999998E-2</v>
      </c>
      <c r="S40" s="25">
        <f t="shared" si="9"/>
        <v>1.8294999999999999E-2</v>
      </c>
      <c r="T40" s="25"/>
      <c r="U40" s="25">
        <f t="shared" si="10"/>
        <v>1.6697799999999999E-2</v>
      </c>
      <c r="V40" s="25">
        <f t="shared" si="11"/>
        <v>0.38455033399999999</v>
      </c>
      <c r="W40" s="25">
        <v>3.0210000000000001E-2</v>
      </c>
      <c r="X40" s="25">
        <f t="shared" si="12"/>
        <v>1.5085000000000001E-2</v>
      </c>
      <c r="Y40" s="25"/>
      <c r="Z40" s="25">
        <f t="shared" si="13"/>
        <v>1.3963600000000001E-2</v>
      </c>
      <c r="AA40" s="25">
        <f t="shared" si="14"/>
        <v>0.32158170800000002</v>
      </c>
      <c r="AB40" s="25">
        <v>3.0210000000000001E-2</v>
      </c>
      <c r="AC40" s="25">
        <f t="shared" si="15"/>
        <v>1.5125E-2</v>
      </c>
    </row>
    <row r="41" spans="1:29" s="15" customFormat="1">
      <c r="A41" s="19">
        <v>289</v>
      </c>
      <c r="B41" s="25">
        <v>1.0000000000000001E-5</v>
      </c>
      <c r="C41" s="25">
        <v>3.5220000000000001E-2</v>
      </c>
      <c r="D41" s="25">
        <f t="shared" si="0"/>
        <v>2.0610000000000003E-2</v>
      </c>
      <c r="E41" s="25"/>
      <c r="F41" s="25">
        <f t="shared" si="1"/>
        <v>1.4534600000000003E-2</v>
      </c>
      <c r="G41" s="25">
        <f t="shared" si="2"/>
        <v>0.33473183800000011</v>
      </c>
      <c r="H41" s="25">
        <v>2.751E-2</v>
      </c>
      <c r="I41" s="25">
        <f t="shared" si="3"/>
        <v>1.29E-2</v>
      </c>
      <c r="J41" s="25"/>
      <c r="K41" s="25">
        <f t="shared" si="4"/>
        <v>1.1217E-2</v>
      </c>
      <c r="L41" s="25">
        <f t="shared" si="5"/>
        <v>0.25832750999999998</v>
      </c>
      <c r="M41" s="25">
        <v>2.8879999999999999E-2</v>
      </c>
      <c r="N41" s="25">
        <f t="shared" si="6"/>
        <v>1.427E-2</v>
      </c>
      <c r="O41" s="25"/>
      <c r="P41" s="25">
        <f t="shared" si="7"/>
        <v>1.3380299999999999E-2</v>
      </c>
      <c r="Q41" s="25">
        <f t="shared" si="8"/>
        <v>0.30814830900000001</v>
      </c>
      <c r="R41" s="25">
        <v>3.3110000000000001E-2</v>
      </c>
      <c r="S41" s="25">
        <f t="shared" si="9"/>
        <v>1.8500000000000003E-2</v>
      </c>
      <c r="T41" s="25"/>
      <c r="U41" s="25">
        <f t="shared" si="10"/>
        <v>1.6902800000000003E-2</v>
      </c>
      <c r="V41" s="25">
        <f t="shared" si="11"/>
        <v>0.38927148400000006</v>
      </c>
      <c r="W41" s="25">
        <v>2.921E-2</v>
      </c>
      <c r="X41" s="25">
        <f t="shared" si="12"/>
        <v>1.46E-2</v>
      </c>
      <c r="Y41" s="25"/>
      <c r="Z41" s="25">
        <f t="shared" si="13"/>
        <v>1.34786E-2</v>
      </c>
      <c r="AA41" s="25">
        <f t="shared" si="14"/>
        <v>0.31041215800000005</v>
      </c>
      <c r="AB41" s="25">
        <v>2.921E-2</v>
      </c>
      <c r="AC41" s="25">
        <f t="shared" si="15"/>
        <v>1.461E-2</v>
      </c>
    </row>
    <row r="42" spans="1:29" s="15" customFormat="1">
      <c r="A42" s="19">
        <v>290</v>
      </c>
      <c r="B42" s="25">
        <v>9.0000000000000006E-5</v>
      </c>
      <c r="C42" s="25">
        <v>3.4349999999999999E-2</v>
      </c>
      <c r="D42" s="25">
        <f t="shared" si="0"/>
        <v>2.0104999999999998E-2</v>
      </c>
      <c r="E42" s="25"/>
      <c r="F42" s="25">
        <f t="shared" si="1"/>
        <v>1.4029599999999998E-2</v>
      </c>
      <c r="G42" s="25">
        <f t="shared" si="2"/>
        <v>0.32310168799999994</v>
      </c>
      <c r="H42" s="25">
        <v>2.6689999999999998E-2</v>
      </c>
      <c r="I42" s="25">
        <f t="shared" si="3"/>
        <v>1.2444999999999998E-2</v>
      </c>
      <c r="J42" s="25"/>
      <c r="K42" s="25">
        <f t="shared" si="4"/>
        <v>1.0761999999999997E-2</v>
      </c>
      <c r="L42" s="25">
        <f t="shared" si="5"/>
        <v>0.24784885999999995</v>
      </c>
      <c r="M42" s="25">
        <v>2.8139999999999998E-2</v>
      </c>
      <c r="N42" s="25">
        <f t="shared" si="6"/>
        <v>1.3894999999999998E-2</v>
      </c>
      <c r="O42" s="25"/>
      <c r="P42" s="25">
        <f t="shared" si="7"/>
        <v>1.3005299999999997E-2</v>
      </c>
      <c r="Q42" s="25">
        <f t="shared" si="8"/>
        <v>0.29951205899999994</v>
      </c>
      <c r="R42" s="25">
        <v>3.3020000000000001E-2</v>
      </c>
      <c r="S42" s="25">
        <f t="shared" si="9"/>
        <v>1.8775E-2</v>
      </c>
      <c r="T42" s="25"/>
      <c r="U42" s="25">
        <f t="shared" si="10"/>
        <v>1.71778E-2</v>
      </c>
      <c r="V42" s="25">
        <f t="shared" si="11"/>
        <v>0.39560473400000001</v>
      </c>
      <c r="W42" s="25">
        <v>2.8400000000000002E-2</v>
      </c>
      <c r="X42" s="25">
        <f t="shared" si="12"/>
        <v>1.4155000000000001E-2</v>
      </c>
      <c r="Y42" s="25"/>
      <c r="Z42" s="25">
        <f t="shared" si="13"/>
        <v>1.3033600000000001E-2</v>
      </c>
      <c r="AA42" s="25">
        <f t="shared" si="14"/>
        <v>0.30016380800000003</v>
      </c>
      <c r="AB42" s="25">
        <v>2.8400000000000002E-2</v>
      </c>
      <c r="AC42" s="25">
        <f t="shared" si="15"/>
        <v>1.4245000000000001E-2</v>
      </c>
    </row>
    <row r="43" spans="1:29" s="15" customFormat="1">
      <c r="A43" s="19">
        <v>291</v>
      </c>
      <c r="B43" s="25">
        <v>1.0000000000000001E-5</v>
      </c>
      <c r="C43" s="25">
        <v>3.4079999999999999E-2</v>
      </c>
      <c r="D43" s="25">
        <f t="shared" si="0"/>
        <v>2.0139999999999998E-2</v>
      </c>
      <c r="E43" s="25"/>
      <c r="F43" s="25">
        <f t="shared" si="1"/>
        <v>1.4064599999999998E-2</v>
      </c>
      <c r="G43" s="25">
        <f t="shared" si="2"/>
        <v>0.323907738</v>
      </c>
      <c r="H43" s="25">
        <v>2.6200000000000001E-2</v>
      </c>
      <c r="I43" s="25">
        <f t="shared" si="3"/>
        <v>1.2260000000000002E-2</v>
      </c>
      <c r="J43" s="25"/>
      <c r="K43" s="25">
        <f t="shared" si="4"/>
        <v>1.0577000000000001E-2</v>
      </c>
      <c r="L43" s="25">
        <f t="shared" si="5"/>
        <v>0.24358831000000003</v>
      </c>
      <c r="M43" s="25">
        <v>2.7550000000000002E-2</v>
      </c>
      <c r="N43" s="25">
        <f t="shared" si="6"/>
        <v>1.3610000000000002E-2</v>
      </c>
      <c r="O43" s="25"/>
      <c r="P43" s="25">
        <f t="shared" si="7"/>
        <v>1.2720300000000002E-2</v>
      </c>
      <c r="Q43" s="25">
        <f t="shared" si="8"/>
        <v>0.29294850900000008</v>
      </c>
      <c r="R43" s="25">
        <v>3.3009999999999998E-2</v>
      </c>
      <c r="S43" s="25">
        <f t="shared" si="9"/>
        <v>1.9069999999999997E-2</v>
      </c>
      <c r="T43" s="25"/>
      <c r="U43" s="25">
        <f t="shared" si="10"/>
        <v>1.7472799999999997E-2</v>
      </c>
      <c r="V43" s="25">
        <f t="shared" si="11"/>
        <v>0.40239858399999995</v>
      </c>
      <c r="W43" s="25">
        <v>2.7869999999999999E-2</v>
      </c>
      <c r="X43" s="25">
        <f t="shared" si="12"/>
        <v>1.393E-2</v>
      </c>
      <c r="Y43" s="25"/>
      <c r="Z43" s="25">
        <f t="shared" si="13"/>
        <v>1.28086E-2</v>
      </c>
      <c r="AA43" s="25">
        <f t="shared" si="14"/>
        <v>0.29498205799999999</v>
      </c>
      <c r="AB43" s="25">
        <v>2.7869999999999999E-2</v>
      </c>
      <c r="AC43" s="25">
        <f t="shared" si="15"/>
        <v>1.3939999999999999E-2</v>
      </c>
    </row>
    <row r="44" spans="1:29" s="15" customFormat="1">
      <c r="A44" s="19">
        <v>292</v>
      </c>
      <c r="B44" s="25">
        <v>1.6000000000000001E-4</v>
      </c>
      <c r="C44" s="25">
        <v>3.3160000000000002E-2</v>
      </c>
      <c r="D44" s="25">
        <f t="shared" si="0"/>
        <v>1.9615E-2</v>
      </c>
      <c r="E44" s="25"/>
      <c r="F44" s="25">
        <f t="shared" si="1"/>
        <v>1.3539600000000001E-2</v>
      </c>
      <c r="G44" s="25">
        <f t="shared" si="2"/>
        <v>0.31181698800000002</v>
      </c>
      <c r="H44" s="25">
        <v>2.562E-2</v>
      </c>
      <c r="I44" s="25">
        <f t="shared" si="3"/>
        <v>1.2075000000000001E-2</v>
      </c>
      <c r="J44" s="25"/>
      <c r="K44" s="25">
        <f t="shared" si="4"/>
        <v>1.0392E-2</v>
      </c>
      <c r="L44" s="25">
        <f t="shared" si="5"/>
        <v>0.23932776000000003</v>
      </c>
      <c r="M44" s="25">
        <v>2.6689999999999998E-2</v>
      </c>
      <c r="N44" s="25">
        <f t="shared" si="6"/>
        <v>1.3144999999999999E-2</v>
      </c>
      <c r="O44" s="25"/>
      <c r="P44" s="25">
        <f t="shared" si="7"/>
        <v>1.2255299999999998E-2</v>
      </c>
      <c r="Q44" s="25">
        <f t="shared" si="8"/>
        <v>0.28223955899999997</v>
      </c>
      <c r="R44" s="25">
        <v>3.2750000000000001E-2</v>
      </c>
      <c r="S44" s="25">
        <f t="shared" si="9"/>
        <v>1.9205E-2</v>
      </c>
      <c r="T44" s="25"/>
      <c r="U44" s="25">
        <f t="shared" si="10"/>
        <v>1.76078E-2</v>
      </c>
      <c r="V44" s="25">
        <f t="shared" si="11"/>
        <v>0.40550763400000001</v>
      </c>
      <c r="W44" s="25">
        <v>2.6689999999999998E-2</v>
      </c>
      <c r="X44" s="25">
        <f t="shared" si="12"/>
        <v>1.3144999999999999E-2</v>
      </c>
      <c r="Y44" s="25"/>
      <c r="Z44" s="25">
        <f t="shared" si="13"/>
        <v>1.2023599999999999E-2</v>
      </c>
      <c r="AA44" s="25">
        <f t="shared" si="14"/>
        <v>0.27690350799999996</v>
      </c>
      <c r="AB44" s="25">
        <v>2.6929999999999999E-2</v>
      </c>
      <c r="AC44" s="25">
        <f t="shared" si="15"/>
        <v>1.3545E-2</v>
      </c>
    </row>
    <row r="45" spans="1:29" s="15" customFormat="1">
      <c r="A45" s="19">
        <v>293</v>
      </c>
      <c r="B45" s="25">
        <v>1.0000000000000001E-5</v>
      </c>
      <c r="C45" s="25">
        <v>3.2559999999999999E-2</v>
      </c>
      <c r="D45" s="25">
        <f t="shared" si="0"/>
        <v>1.9354999999999997E-2</v>
      </c>
      <c r="E45" s="25"/>
      <c r="F45" s="25">
        <f t="shared" si="1"/>
        <v>1.3279599999999997E-2</v>
      </c>
      <c r="G45" s="25">
        <f t="shared" si="2"/>
        <v>0.30582918799999997</v>
      </c>
      <c r="H45" s="25">
        <v>2.4920000000000001E-2</v>
      </c>
      <c r="I45" s="25">
        <f t="shared" si="3"/>
        <v>1.1715000000000001E-2</v>
      </c>
      <c r="J45" s="25"/>
      <c r="K45" s="25">
        <f t="shared" si="4"/>
        <v>1.0032000000000001E-2</v>
      </c>
      <c r="L45" s="25">
        <f t="shared" si="5"/>
        <v>0.23103696000000004</v>
      </c>
      <c r="M45" s="25">
        <v>2.6159999999999999E-2</v>
      </c>
      <c r="N45" s="25">
        <f t="shared" si="6"/>
        <v>1.2955E-2</v>
      </c>
      <c r="O45" s="25"/>
      <c r="P45" s="25">
        <f t="shared" si="7"/>
        <v>1.2065299999999999E-2</v>
      </c>
      <c r="Q45" s="25">
        <f t="shared" si="8"/>
        <v>0.27786385899999999</v>
      </c>
      <c r="R45" s="25">
        <v>3.2149999999999998E-2</v>
      </c>
      <c r="S45" s="25">
        <f t="shared" si="9"/>
        <v>1.8944999999999997E-2</v>
      </c>
      <c r="T45" s="25"/>
      <c r="U45" s="25">
        <f t="shared" si="10"/>
        <v>1.7347799999999997E-2</v>
      </c>
      <c r="V45" s="25">
        <f t="shared" si="11"/>
        <v>0.39951983399999996</v>
      </c>
      <c r="W45" s="25">
        <v>2.6429999999999999E-2</v>
      </c>
      <c r="X45" s="25">
        <f t="shared" si="12"/>
        <v>1.3224999999999999E-2</v>
      </c>
      <c r="Y45" s="25"/>
      <c r="Z45" s="25">
        <f t="shared" si="13"/>
        <v>1.2103599999999999E-2</v>
      </c>
      <c r="AA45" s="25">
        <f t="shared" si="14"/>
        <v>0.27874590799999999</v>
      </c>
      <c r="AB45" s="25">
        <v>2.64E-2</v>
      </c>
      <c r="AC45" s="25">
        <f t="shared" si="15"/>
        <v>1.3205E-2</v>
      </c>
    </row>
    <row r="46" spans="1:29" s="15" customFormat="1">
      <c r="A46" s="19">
        <v>294</v>
      </c>
      <c r="B46" s="25">
        <v>8.0000000000000007E-5</v>
      </c>
      <c r="C46" s="25">
        <v>3.1989999999999998E-2</v>
      </c>
      <c r="D46" s="25">
        <f t="shared" si="0"/>
        <v>1.9209999999999998E-2</v>
      </c>
      <c r="E46" s="25"/>
      <c r="F46" s="25">
        <f t="shared" si="1"/>
        <v>1.3134599999999998E-2</v>
      </c>
      <c r="G46" s="25">
        <f t="shared" si="2"/>
        <v>0.30248983799999996</v>
      </c>
      <c r="H46" s="25">
        <v>2.41E-2</v>
      </c>
      <c r="I46" s="25">
        <f t="shared" si="3"/>
        <v>1.132E-2</v>
      </c>
      <c r="J46" s="25"/>
      <c r="K46" s="25">
        <f t="shared" si="4"/>
        <v>9.6369999999999997E-3</v>
      </c>
      <c r="L46" s="25">
        <f t="shared" si="5"/>
        <v>0.22194011</v>
      </c>
      <c r="M46" s="25">
        <v>2.554E-2</v>
      </c>
      <c r="N46" s="25">
        <f t="shared" si="6"/>
        <v>1.2760000000000001E-2</v>
      </c>
      <c r="O46" s="25"/>
      <c r="P46" s="25">
        <f t="shared" si="7"/>
        <v>1.18703E-2</v>
      </c>
      <c r="Q46" s="25">
        <f t="shared" si="8"/>
        <v>0.273373009</v>
      </c>
      <c r="R46" s="25">
        <v>3.1919999999999997E-2</v>
      </c>
      <c r="S46" s="25">
        <f t="shared" si="9"/>
        <v>1.9139999999999997E-2</v>
      </c>
      <c r="T46" s="25"/>
      <c r="U46" s="25">
        <f t="shared" si="10"/>
        <v>1.7542799999999997E-2</v>
      </c>
      <c r="V46" s="25">
        <f t="shared" si="11"/>
        <v>0.40401068399999995</v>
      </c>
      <c r="W46" s="25">
        <v>2.6100000000000002E-2</v>
      </c>
      <c r="X46" s="25">
        <f t="shared" si="12"/>
        <v>1.3320000000000002E-2</v>
      </c>
      <c r="Y46" s="25"/>
      <c r="Z46" s="25">
        <f t="shared" si="13"/>
        <v>1.2198600000000002E-2</v>
      </c>
      <c r="AA46" s="25">
        <f t="shared" si="14"/>
        <v>0.28093375800000009</v>
      </c>
      <c r="AB46" s="25">
        <v>2.5479999999999999E-2</v>
      </c>
      <c r="AC46" s="25">
        <f t="shared" si="15"/>
        <v>1.278E-2</v>
      </c>
    </row>
    <row r="47" spans="1:29" s="15" customFormat="1">
      <c r="A47" s="19">
        <v>295</v>
      </c>
      <c r="B47" s="25">
        <v>-1.3999999999999999E-4</v>
      </c>
      <c r="C47" s="25">
        <v>3.124E-2</v>
      </c>
      <c r="D47" s="25">
        <f t="shared" si="0"/>
        <v>1.8895000000000002E-2</v>
      </c>
      <c r="E47" s="25"/>
      <c r="F47" s="25">
        <f t="shared" si="1"/>
        <v>1.2819600000000002E-2</v>
      </c>
      <c r="G47" s="25">
        <f t="shared" si="2"/>
        <v>0.29523538800000004</v>
      </c>
      <c r="H47" s="25">
        <v>2.3609999999999999E-2</v>
      </c>
      <c r="I47" s="25">
        <f t="shared" si="3"/>
        <v>1.1264999999999999E-2</v>
      </c>
      <c r="J47" s="25"/>
      <c r="K47" s="25">
        <f t="shared" si="4"/>
        <v>9.5819999999999985E-3</v>
      </c>
      <c r="L47" s="25">
        <f t="shared" si="5"/>
        <v>0.22067345999999999</v>
      </c>
      <c r="M47" s="25">
        <v>2.486E-2</v>
      </c>
      <c r="N47" s="25">
        <f t="shared" si="6"/>
        <v>1.2515E-2</v>
      </c>
      <c r="O47" s="25"/>
      <c r="P47" s="25">
        <f t="shared" si="7"/>
        <v>1.16253E-2</v>
      </c>
      <c r="Q47" s="25">
        <f t="shared" si="8"/>
        <v>0.26773065900000004</v>
      </c>
      <c r="R47" s="25">
        <v>3.1510000000000003E-2</v>
      </c>
      <c r="S47" s="25">
        <f t="shared" si="9"/>
        <v>1.9165000000000001E-2</v>
      </c>
      <c r="T47" s="25"/>
      <c r="U47" s="25">
        <f t="shared" si="10"/>
        <v>1.7567800000000001E-2</v>
      </c>
      <c r="V47" s="25">
        <f t="shared" si="11"/>
        <v>0.40458643400000005</v>
      </c>
      <c r="W47" s="25">
        <v>2.5420000000000002E-2</v>
      </c>
      <c r="X47" s="25">
        <f t="shared" si="12"/>
        <v>1.3075000000000002E-2</v>
      </c>
      <c r="Y47" s="25"/>
      <c r="Z47" s="25">
        <f t="shared" si="13"/>
        <v>1.1953600000000002E-2</v>
      </c>
      <c r="AA47" s="25">
        <f t="shared" si="14"/>
        <v>0.27529140800000007</v>
      </c>
      <c r="AB47" s="25">
        <v>2.4830000000000001E-2</v>
      </c>
      <c r="AC47" s="25">
        <f t="shared" si="15"/>
        <v>1.2345E-2</v>
      </c>
    </row>
    <row r="48" spans="1:29" s="15" customFormat="1">
      <c r="A48" s="18">
        <v>296</v>
      </c>
      <c r="B48" s="25">
        <v>1.2999999999999999E-4</v>
      </c>
      <c r="C48" s="25">
        <v>3.0700000000000002E-2</v>
      </c>
      <c r="D48" s="25">
        <f t="shared" si="0"/>
        <v>1.8454999999999999E-2</v>
      </c>
      <c r="E48" s="25"/>
      <c r="F48" s="25">
        <f t="shared" si="1"/>
        <v>1.2379599999999999E-2</v>
      </c>
      <c r="G48" s="25">
        <f t="shared" si="2"/>
        <v>0.28510218799999998</v>
      </c>
      <c r="H48" s="25">
        <v>2.2870000000000001E-2</v>
      </c>
      <c r="I48" s="25">
        <f t="shared" si="3"/>
        <v>1.0625000000000001E-2</v>
      </c>
      <c r="J48" s="25"/>
      <c r="K48" s="25">
        <f t="shared" si="4"/>
        <v>8.9420000000000003E-3</v>
      </c>
      <c r="L48" s="25">
        <f t="shared" si="5"/>
        <v>0.20593426000000001</v>
      </c>
      <c r="M48" s="25">
        <v>2.4150000000000001E-2</v>
      </c>
      <c r="N48" s="25">
        <f t="shared" si="6"/>
        <v>1.1905000000000001E-2</v>
      </c>
      <c r="O48" s="25"/>
      <c r="P48" s="25">
        <f t="shared" si="7"/>
        <v>1.10153E-2</v>
      </c>
      <c r="Q48" s="25">
        <f t="shared" si="8"/>
        <v>0.25368235900000002</v>
      </c>
      <c r="R48" s="25">
        <v>3.109E-2</v>
      </c>
      <c r="S48" s="25">
        <f t="shared" si="9"/>
        <v>1.8845000000000001E-2</v>
      </c>
      <c r="T48" s="25"/>
      <c r="U48" s="25">
        <f t="shared" si="10"/>
        <v>1.7247800000000001E-2</v>
      </c>
      <c r="V48" s="25">
        <f t="shared" si="11"/>
        <v>0.39721683400000002</v>
      </c>
      <c r="W48" s="25">
        <v>2.5409999999999999E-2</v>
      </c>
      <c r="X48" s="25">
        <f t="shared" si="12"/>
        <v>1.3164999999999998E-2</v>
      </c>
      <c r="Y48" s="25"/>
      <c r="Z48" s="25">
        <f t="shared" si="13"/>
        <v>1.2043599999999998E-2</v>
      </c>
      <c r="AA48" s="25">
        <f t="shared" si="14"/>
        <v>0.27736410799999994</v>
      </c>
      <c r="AB48" s="25">
        <v>2.436E-2</v>
      </c>
      <c r="AC48" s="25">
        <f t="shared" si="15"/>
        <v>1.2245000000000001E-2</v>
      </c>
    </row>
    <row r="49" spans="1:29" s="15" customFormat="1">
      <c r="A49" s="18">
        <v>297</v>
      </c>
      <c r="B49" s="25">
        <v>4.0000000000000003E-5</v>
      </c>
      <c r="C49" s="25">
        <v>2.9870000000000001E-2</v>
      </c>
      <c r="D49" s="25">
        <f t="shared" si="0"/>
        <v>1.8045000000000002E-2</v>
      </c>
      <c r="E49" s="25"/>
      <c r="F49" s="25">
        <f t="shared" si="1"/>
        <v>1.1969600000000002E-2</v>
      </c>
      <c r="G49" s="25">
        <f t="shared" si="2"/>
        <v>0.27565988800000008</v>
      </c>
      <c r="H49" s="25">
        <v>2.222E-2</v>
      </c>
      <c r="I49" s="25">
        <f t="shared" si="3"/>
        <v>1.0395000000000001E-2</v>
      </c>
      <c r="J49" s="25"/>
      <c r="K49" s="25">
        <f t="shared" si="4"/>
        <v>8.712000000000001E-3</v>
      </c>
      <c r="L49" s="25">
        <f t="shared" si="5"/>
        <v>0.20063736000000004</v>
      </c>
      <c r="M49" s="25">
        <v>2.3550000000000001E-2</v>
      </c>
      <c r="N49" s="25">
        <f t="shared" si="6"/>
        <v>1.1725000000000003E-2</v>
      </c>
      <c r="O49" s="25"/>
      <c r="P49" s="25">
        <f t="shared" si="7"/>
        <v>1.0835300000000003E-2</v>
      </c>
      <c r="Q49" s="25">
        <f t="shared" si="8"/>
        <v>0.24953695900000006</v>
      </c>
      <c r="R49" s="25">
        <v>3.066E-2</v>
      </c>
      <c r="S49" s="25">
        <f t="shared" si="9"/>
        <v>1.8835000000000001E-2</v>
      </c>
      <c r="T49" s="25"/>
      <c r="U49" s="25">
        <f t="shared" si="10"/>
        <v>1.7237800000000001E-2</v>
      </c>
      <c r="V49" s="25">
        <f t="shared" si="11"/>
        <v>0.39698653400000006</v>
      </c>
      <c r="W49" s="25">
        <v>2.5389999999999999E-2</v>
      </c>
      <c r="X49" s="25">
        <f t="shared" si="12"/>
        <v>1.3565000000000001E-2</v>
      </c>
      <c r="Y49" s="25"/>
      <c r="Z49" s="25">
        <f t="shared" si="13"/>
        <v>1.2443600000000001E-2</v>
      </c>
      <c r="AA49" s="25">
        <f t="shared" si="14"/>
        <v>0.28657610800000005</v>
      </c>
      <c r="AB49" s="25">
        <v>2.3609999999999999E-2</v>
      </c>
      <c r="AC49" s="25">
        <f t="shared" si="15"/>
        <v>1.1824999999999999E-2</v>
      </c>
    </row>
    <row r="50" spans="1:29" s="15" customFormat="1">
      <c r="A50" s="18">
        <v>298</v>
      </c>
      <c r="B50" s="25">
        <v>-9.0000000000000006E-5</v>
      </c>
      <c r="C50" s="25">
        <v>2.9590000000000002E-2</v>
      </c>
      <c r="D50" s="25">
        <f t="shared" si="0"/>
        <v>1.7985000000000001E-2</v>
      </c>
      <c r="E50" s="25"/>
      <c r="F50" s="25">
        <f t="shared" si="1"/>
        <v>1.1909600000000001E-2</v>
      </c>
      <c r="G50" s="25">
        <f t="shared" si="2"/>
        <v>0.27427808800000003</v>
      </c>
      <c r="H50" s="25">
        <v>2.1930000000000002E-2</v>
      </c>
      <c r="I50" s="25">
        <f t="shared" si="3"/>
        <v>1.0325000000000001E-2</v>
      </c>
      <c r="J50" s="25"/>
      <c r="K50" s="25">
        <f t="shared" si="4"/>
        <v>8.6420000000000004E-3</v>
      </c>
      <c r="L50" s="25">
        <f t="shared" si="5"/>
        <v>0.19902526000000001</v>
      </c>
      <c r="M50" s="25">
        <v>2.3269999999999999E-2</v>
      </c>
      <c r="N50" s="25">
        <f t="shared" si="6"/>
        <v>1.1664999999999998E-2</v>
      </c>
      <c r="O50" s="25"/>
      <c r="P50" s="25">
        <f t="shared" si="7"/>
        <v>1.0775299999999998E-2</v>
      </c>
      <c r="Q50" s="25">
        <f t="shared" si="8"/>
        <v>0.24815515899999996</v>
      </c>
      <c r="R50" s="25">
        <v>3.0429999999999999E-2</v>
      </c>
      <c r="S50" s="25">
        <f t="shared" si="9"/>
        <v>1.8824999999999998E-2</v>
      </c>
      <c r="T50" s="25"/>
      <c r="U50" s="25">
        <f t="shared" si="10"/>
        <v>1.7227799999999998E-2</v>
      </c>
      <c r="V50" s="25">
        <f t="shared" si="11"/>
        <v>0.39675623399999999</v>
      </c>
      <c r="W50" s="25">
        <v>2.5219999999999999E-2</v>
      </c>
      <c r="X50" s="25">
        <f t="shared" si="12"/>
        <v>1.3614999999999999E-2</v>
      </c>
      <c r="Y50" s="25"/>
      <c r="Z50" s="25">
        <f t="shared" si="13"/>
        <v>1.2493599999999999E-2</v>
      </c>
      <c r="AA50" s="25">
        <f t="shared" si="14"/>
        <v>0.28772760799999997</v>
      </c>
      <c r="AB50" s="25">
        <v>2.3300000000000001E-2</v>
      </c>
      <c r="AC50" s="25">
        <f t="shared" si="15"/>
        <v>1.1605000000000001E-2</v>
      </c>
    </row>
    <row r="51" spans="1:29" s="15" customFormat="1">
      <c r="A51" s="18">
        <v>299</v>
      </c>
      <c r="B51" s="25">
        <v>-6.0000000000000002E-5</v>
      </c>
      <c r="C51" s="25">
        <v>2.8799999999999999E-2</v>
      </c>
      <c r="D51" s="25">
        <f t="shared" si="0"/>
        <v>1.754E-2</v>
      </c>
      <c r="E51" s="25"/>
      <c r="F51" s="25">
        <f t="shared" si="1"/>
        <v>1.14646E-2</v>
      </c>
      <c r="G51" s="25">
        <f t="shared" si="2"/>
        <v>0.26402973800000001</v>
      </c>
      <c r="H51" s="25">
        <v>2.1340000000000001E-2</v>
      </c>
      <c r="I51" s="25">
        <f t="shared" si="3"/>
        <v>1.0080000000000002E-2</v>
      </c>
      <c r="J51" s="25"/>
      <c r="K51" s="25">
        <f t="shared" si="4"/>
        <v>8.3970000000000017E-3</v>
      </c>
      <c r="L51" s="25">
        <f t="shared" si="5"/>
        <v>0.19338291000000005</v>
      </c>
      <c r="M51" s="25">
        <v>2.249E-2</v>
      </c>
      <c r="N51" s="25">
        <f t="shared" si="6"/>
        <v>1.123E-2</v>
      </c>
      <c r="O51" s="25"/>
      <c r="P51" s="25">
        <f t="shared" si="7"/>
        <v>1.03403E-2</v>
      </c>
      <c r="Q51" s="25">
        <f t="shared" si="8"/>
        <v>0.23813710900000001</v>
      </c>
      <c r="R51" s="25">
        <v>3.006E-2</v>
      </c>
      <c r="S51" s="25">
        <f t="shared" si="9"/>
        <v>1.8800000000000001E-2</v>
      </c>
      <c r="T51" s="25"/>
      <c r="U51" s="25">
        <f t="shared" si="10"/>
        <v>1.7202800000000001E-2</v>
      </c>
      <c r="V51" s="25">
        <f t="shared" si="11"/>
        <v>0.39618048400000005</v>
      </c>
      <c r="W51" s="25">
        <v>2.5190000000000001E-2</v>
      </c>
      <c r="X51" s="25">
        <f t="shared" si="12"/>
        <v>1.3930000000000001E-2</v>
      </c>
      <c r="Y51" s="25"/>
      <c r="Z51" s="25">
        <f t="shared" si="13"/>
        <v>1.2808600000000002E-2</v>
      </c>
      <c r="AA51" s="25">
        <f t="shared" si="14"/>
        <v>0.29498205800000005</v>
      </c>
      <c r="AB51" s="25">
        <v>2.2579999999999999E-2</v>
      </c>
      <c r="AC51" s="25">
        <f t="shared" si="15"/>
        <v>1.1259999999999999E-2</v>
      </c>
    </row>
    <row r="52" spans="1:29" s="15" customFormat="1">
      <c r="A52" s="18">
        <v>300</v>
      </c>
      <c r="B52" s="25">
        <v>3.0000000000000001E-5</v>
      </c>
      <c r="C52" s="25">
        <v>2.8209999999999999E-2</v>
      </c>
      <c r="D52" s="25">
        <f t="shared" si="0"/>
        <v>1.7075E-2</v>
      </c>
      <c r="E52" s="25"/>
      <c r="F52" s="25">
        <f t="shared" si="1"/>
        <v>1.09996E-2</v>
      </c>
      <c r="G52" s="25">
        <f t="shared" si="2"/>
        <v>0.25332078800000002</v>
      </c>
      <c r="H52" s="25">
        <v>2.085E-2</v>
      </c>
      <c r="I52" s="25">
        <f t="shared" si="3"/>
        <v>9.7150000000000014E-3</v>
      </c>
      <c r="J52" s="25"/>
      <c r="K52" s="25">
        <f t="shared" si="4"/>
        <v>8.0320000000000009E-3</v>
      </c>
      <c r="L52" s="25">
        <f t="shared" si="5"/>
        <v>0.18497696000000002</v>
      </c>
      <c r="M52" s="25">
        <v>2.2210000000000001E-2</v>
      </c>
      <c r="N52" s="25">
        <f t="shared" si="6"/>
        <v>1.1075000000000002E-2</v>
      </c>
      <c r="O52" s="25"/>
      <c r="P52" s="25">
        <f t="shared" si="7"/>
        <v>1.0185300000000001E-2</v>
      </c>
      <c r="Q52" s="25">
        <f t="shared" si="8"/>
        <v>0.23456745900000003</v>
      </c>
      <c r="R52" s="25">
        <v>2.9559999999999999E-2</v>
      </c>
      <c r="S52" s="25">
        <f t="shared" si="9"/>
        <v>1.8425E-2</v>
      </c>
      <c r="T52" s="25"/>
      <c r="U52" s="25">
        <f t="shared" si="10"/>
        <v>1.68278E-2</v>
      </c>
      <c r="V52" s="25">
        <f t="shared" si="11"/>
        <v>0.38754423400000004</v>
      </c>
      <c r="W52" s="25">
        <v>2.5170000000000001E-2</v>
      </c>
      <c r="X52" s="25">
        <f t="shared" si="12"/>
        <v>1.4035000000000002E-2</v>
      </c>
      <c r="Y52" s="25"/>
      <c r="Z52" s="25">
        <f t="shared" si="13"/>
        <v>1.2913600000000003E-2</v>
      </c>
      <c r="AA52" s="25">
        <f t="shared" si="14"/>
        <v>0.29740020800000005</v>
      </c>
      <c r="AB52" s="25">
        <v>2.2239999999999999E-2</v>
      </c>
      <c r="AC52" s="25">
        <f t="shared" si="15"/>
        <v>1.1134999999999999E-2</v>
      </c>
    </row>
    <row r="53" spans="1:29" s="15" customFormat="1">
      <c r="A53" s="18">
        <v>301</v>
      </c>
      <c r="B53" s="25">
        <v>6.8999999999999997E-5</v>
      </c>
      <c r="C53" s="25">
        <v>2.7869999999999999E-2</v>
      </c>
      <c r="D53" s="25">
        <f t="shared" si="0"/>
        <v>1.69155E-2</v>
      </c>
      <c r="E53" s="25"/>
      <c r="F53" s="25">
        <f t="shared" si="1"/>
        <v>1.08401E-2</v>
      </c>
      <c r="G53" s="25">
        <f t="shared" si="2"/>
        <v>0.24964750300000002</v>
      </c>
      <c r="H53" s="25">
        <v>2.061E-2</v>
      </c>
      <c r="I53" s="25">
        <f t="shared" si="3"/>
        <v>9.6555000000000009E-3</v>
      </c>
      <c r="J53" s="25"/>
      <c r="K53" s="25">
        <f t="shared" si="4"/>
        <v>7.9725000000000004E-3</v>
      </c>
      <c r="L53" s="25">
        <f t="shared" si="5"/>
        <v>0.18360667500000002</v>
      </c>
      <c r="M53" s="25">
        <v>2.1739999999999999E-2</v>
      </c>
      <c r="N53" s="25">
        <f t="shared" si="6"/>
        <v>1.07855E-2</v>
      </c>
      <c r="O53" s="25"/>
      <c r="P53" s="25">
        <f t="shared" si="7"/>
        <v>9.8957999999999997E-3</v>
      </c>
      <c r="Q53" s="25">
        <f t="shared" si="8"/>
        <v>0.22790027400000001</v>
      </c>
      <c r="R53" s="25">
        <v>2.9870000000000001E-2</v>
      </c>
      <c r="S53" s="25">
        <f t="shared" si="9"/>
        <v>1.8915500000000002E-2</v>
      </c>
      <c r="T53" s="25"/>
      <c r="U53" s="25">
        <f t="shared" si="10"/>
        <v>1.7318300000000002E-2</v>
      </c>
      <c r="V53" s="25">
        <f t="shared" si="11"/>
        <v>0.39884044900000004</v>
      </c>
      <c r="W53" s="25">
        <v>2.5100000000000001E-2</v>
      </c>
      <c r="X53" s="25">
        <f t="shared" si="12"/>
        <v>1.4145500000000002E-2</v>
      </c>
      <c r="Y53" s="25"/>
      <c r="Z53" s="25">
        <f t="shared" si="13"/>
        <v>1.3024100000000002E-2</v>
      </c>
      <c r="AA53" s="25">
        <f t="shared" si="14"/>
        <v>0.29994502300000009</v>
      </c>
      <c r="AB53" s="25">
        <v>2.1839999999999998E-2</v>
      </c>
      <c r="AC53" s="25">
        <f t="shared" si="15"/>
        <v>1.0954499999999999E-2</v>
      </c>
    </row>
    <row r="54" spans="1:29" s="15" customFormat="1">
      <c r="A54" s="18">
        <v>302</v>
      </c>
      <c r="B54" s="25">
        <v>0</v>
      </c>
      <c r="C54" s="25">
        <v>2.7740000000000001E-2</v>
      </c>
      <c r="D54" s="25">
        <f t="shared" si="0"/>
        <v>1.704E-2</v>
      </c>
      <c r="E54" s="25"/>
      <c r="F54" s="25">
        <f t="shared" si="1"/>
        <v>1.09646E-2</v>
      </c>
      <c r="G54" s="25">
        <f t="shared" si="2"/>
        <v>0.25251473800000002</v>
      </c>
      <c r="H54" s="25">
        <v>2.019E-2</v>
      </c>
      <c r="I54" s="25">
        <f t="shared" si="3"/>
        <v>9.4900000000000002E-3</v>
      </c>
      <c r="J54" s="25"/>
      <c r="K54" s="25">
        <f t="shared" si="4"/>
        <v>7.8069999999999997E-3</v>
      </c>
      <c r="L54" s="25">
        <f t="shared" si="5"/>
        <v>0.17979521000000001</v>
      </c>
      <c r="M54" s="25">
        <v>2.128E-2</v>
      </c>
      <c r="N54" s="25">
        <f t="shared" si="6"/>
        <v>1.0580000000000001E-2</v>
      </c>
      <c r="O54" s="25"/>
      <c r="P54" s="25">
        <f t="shared" si="7"/>
        <v>9.6903000000000006E-3</v>
      </c>
      <c r="Q54" s="25">
        <f t="shared" si="8"/>
        <v>0.22316760900000002</v>
      </c>
      <c r="R54" s="25">
        <v>2.9860000000000001E-2</v>
      </c>
      <c r="S54" s="25">
        <f t="shared" si="9"/>
        <v>1.9160000000000003E-2</v>
      </c>
      <c r="T54" s="25"/>
      <c r="U54" s="25">
        <f t="shared" si="10"/>
        <v>1.7562800000000003E-2</v>
      </c>
      <c r="V54" s="25">
        <f t="shared" si="11"/>
        <v>0.4044712840000001</v>
      </c>
      <c r="W54" s="25">
        <v>2.4879999999999999E-2</v>
      </c>
      <c r="X54" s="25">
        <f t="shared" si="12"/>
        <v>1.418E-2</v>
      </c>
      <c r="Y54" s="25"/>
      <c r="Z54" s="25">
        <f t="shared" si="13"/>
        <v>1.30586E-2</v>
      </c>
      <c r="AA54" s="25">
        <f t="shared" si="14"/>
        <v>0.30073955800000002</v>
      </c>
      <c r="AB54" s="25">
        <v>2.1399999999999999E-2</v>
      </c>
      <c r="AC54" s="25">
        <f t="shared" si="15"/>
        <v>1.0699999999999999E-2</v>
      </c>
    </row>
    <row r="55" spans="1:29" s="15" customFormat="1">
      <c r="A55" s="18">
        <v>303</v>
      </c>
      <c r="B55" s="25">
        <v>6.8999999999999997E-5</v>
      </c>
      <c r="C55" s="25">
        <v>2.666E-2</v>
      </c>
      <c r="D55" s="25">
        <f t="shared" si="0"/>
        <v>1.6255499999999999E-2</v>
      </c>
      <c r="E55" s="25"/>
      <c r="F55" s="25">
        <f t="shared" si="1"/>
        <v>1.0180099999999999E-2</v>
      </c>
      <c r="G55" s="25">
        <f t="shared" si="2"/>
        <v>0.23444770300000001</v>
      </c>
      <c r="H55" s="25">
        <v>1.9769999999999999E-2</v>
      </c>
      <c r="I55" s="25">
        <f t="shared" si="3"/>
        <v>9.3654999999999988E-3</v>
      </c>
      <c r="J55" s="25"/>
      <c r="K55" s="25">
        <f t="shared" si="4"/>
        <v>7.6824999999999984E-3</v>
      </c>
      <c r="L55" s="25">
        <f t="shared" si="5"/>
        <v>0.17692797499999996</v>
      </c>
      <c r="M55" s="25">
        <v>2.0740000000000001E-2</v>
      </c>
      <c r="N55" s="25">
        <f t="shared" si="6"/>
        <v>1.0335500000000001E-2</v>
      </c>
      <c r="O55" s="25"/>
      <c r="P55" s="25">
        <f t="shared" si="7"/>
        <v>9.4458000000000007E-3</v>
      </c>
      <c r="Q55" s="25">
        <f t="shared" si="8"/>
        <v>0.21753677400000002</v>
      </c>
      <c r="R55" s="25">
        <v>2.911E-2</v>
      </c>
      <c r="S55" s="25">
        <f t="shared" si="9"/>
        <v>1.87055E-2</v>
      </c>
      <c r="T55" s="25"/>
      <c r="U55" s="25">
        <f t="shared" si="10"/>
        <v>1.71083E-2</v>
      </c>
      <c r="V55" s="25">
        <f t="shared" si="11"/>
        <v>0.39400414900000003</v>
      </c>
      <c r="W55" s="25">
        <v>2.4590000000000001E-2</v>
      </c>
      <c r="X55" s="25">
        <f t="shared" si="12"/>
        <v>1.41855E-2</v>
      </c>
      <c r="Y55" s="25"/>
      <c r="Z55" s="25">
        <f t="shared" si="13"/>
        <v>1.30641E-2</v>
      </c>
      <c r="AA55" s="25">
        <f t="shared" si="14"/>
        <v>0.30086622300000004</v>
      </c>
      <c r="AB55" s="25">
        <v>2.0740000000000001E-2</v>
      </c>
      <c r="AC55" s="25">
        <f t="shared" si="15"/>
        <v>1.0404500000000001E-2</v>
      </c>
    </row>
    <row r="56" spans="1:29" s="15" customFormat="1">
      <c r="A56" s="18">
        <v>304</v>
      </c>
      <c r="B56" s="25">
        <v>-1.0000000000000001E-5</v>
      </c>
      <c r="C56" s="25">
        <v>2.64E-2</v>
      </c>
      <c r="D56" s="25">
        <f t="shared" si="0"/>
        <v>1.619E-2</v>
      </c>
      <c r="E56" s="25"/>
      <c r="F56" s="25">
        <f t="shared" si="1"/>
        <v>1.01146E-2</v>
      </c>
      <c r="G56" s="25">
        <f t="shared" si="2"/>
        <v>0.23293923799999999</v>
      </c>
      <c r="H56" s="25">
        <v>1.9259999999999999E-2</v>
      </c>
      <c r="I56" s="25">
        <f t="shared" si="3"/>
        <v>9.049999999999999E-3</v>
      </c>
      <c r="J56" s="25"/>
      <c r="K56" s="25">
        <f t="shared" si="4"/>
        <v>7.3669999999999985E-3</v>
      </c>
      <c r="L56" s="25">
        <f t="shared" si="5"/>
        <v>0.16966200999999997</v>
      </c>
      <c r="M56" s="25">
        <v>2.043E-2</v>
      </c>
      <c r="N56" s="25">
        <f t="shared" si="6"/>
        <v>1.022E-2</v>
      </c>
      <c r="O56" s="25"/>
      <c r="P56" s="25">
        <f t="shared" si="7"/>
        <v>9.3302999999999997E-3</v>
      </c>
      <c r="Q56" s="25">
        <f t="shared" si="8"/>
        <v>0.214876809</v>
      </c>
      <c r="R56" s="25">
        <v>2.9100000000000001E-2</v>
      </c>
      <c r="S56" s="25">
        <f t="shared" si="9"/>
        <v>1.8890000000000001E-2</v>
      </c>
      <c r="T56" s="25"/>
      <c r="U56" s="25">
        <f t="shared" si="10"/>
        <v>1.7292800000000001E-2</v>
      </c>
      <c r="V56" s="25">
        <f t="shared" si="11"/>
        <v>0.39825318400000004</v>
      </c>
      <c r="W56" s="25">
        <v>2.4389999999999998E-2</v>
      </c>
      <c r="X56" s="25">
        <f t="shared" si="12"/>
        <v>1.4179999999999998E-2</v>
      </c>
      <c r="Y56" s="25"/>
      <c r="Z56" s="25">
        <f t="shared" si="13"/>
        <v>1.3058599999999998E-2</v>
      </c>
      <c r="AA56" s="25">
        <f t="shared" si="14"/>
        <v>0.30073955799999996</v>
      </c>
      <c r="AB56" s="25">
        <v>2.043E-2</v>
      </c>
      <c r="AC56" s="25">
        <f t="shared" si="15"/>
        <v>1.021E-2</v>
      </c>
    </row>
    <row r="57" spans="1:29" s="15" customFormat="1">
      <c r="A57" s="18">
        <v>305</v>
      </c>
      <c r="B57" s="25">
        <v>1.0000000000000001E-5</v>
      </c>
      <c r="C57" s="25">
        <v>2.588E-2</v>
      </c>
      <c r="D57" s="25">
        <f t="shared" si="0"/>
        <v>1.5859999999999999E-2</v>
      </c>
      <c r="E57" s="25"/>
      <c r="F57" s="25">
        <f t="shared" si="1"/>
        <v>9.7845999999999992E-3</v>
      </c>
      <c r="G57" s="25">
        <f t="shared" si="2"/>
        <v>0.225339338</v>
      </c>
      <c r="H57" s="25">
        <v>1.9009999999999999E-2</v>
      </c>
      <c r="I57" s="25">
        <f t="shared" si="3"/>
        <v>8.9899999999999997E-3</v>
      </c>
      <c r="J57" s="25"/>
      <c r="K57" s="25">
        <f t="shared" si="4"/>
        <v>7.3069999999999993E-3</v>
      </c>
      <c r="L57" s="25">
        <f t="shared" si="5"/>
        <v>0.16828020999999999</v>
      </c>
      <c r="M57" s="25">
        <v>1.9879999999999998E-2</v>
      </c>
      <c r="N57" s="25">
        <f t="shared" si="6"/>
        <v>9.859999999999999E-3</v>
      </c>
      <c r="O57" s="25"/>
      <c r="P57" s="25">
        <f t="shared" si="7"/>
        <v>8.9702999999999988E-3</v>
      </c>
      <c r="Q57" s="25">
        <f t="shared" si="8"/>
        <v>0.20658600899999999</v>
      </c>
      <c r="R57" s="25">
        <v>2.8490000000000001E-2</v>
      </c>
      <c r="S57" s="25">
        <f t="shared" si="9"/>
        <v>1.847E-2</v>
      </c>
      <c r="T57" s="25"/>
      <c r="U57" s="25">
        <f t="shared" si="10"/>
        <v>1.68728E-2</v>
      </c>
      <c r="V57" s="25">
        <f t="shared" si="11"/>
        <v>0.38858058400000001</v>
      </c>
      <c r="W57" s="25">
        <v>2.4170000000000001E-2</v>
      </c>
      <c r="X57" s="25">
        <f t="shared" si="12"/>
        <v>1.4150000000000001E-2</v>
      </c>
      <c r="Y57" s="25"/>
      <c r="Z57" s="25">
        <f t="shared" si="13"/>
        <v>1.3028600000000001E-2</v>
      </c>
      <c r="AA57" s="25">
        <f t="shared" si="14"/>
        <v>0.30004865800000002</v>
      </c>
      <c r="AB57" s="25">
        <v>2.0029999999999999E-2</v>
      </c>
      <c r="AC57" s="25">
        <f t="shared" si="15"/>
        <v>1.0019999999999999E-2</v>
      </c>
    </row>
    <row r="58" spans="1:29" s="15" customFormat="1">
      <c r="A58" s="18">
        <v>306</v>
      </c>
      <c r="B58" s="25">
        <v>-1.0000000000000001E-5</v>
      </c>
      <c r="C58" s="25">
        <v>2.547E-2</v>
      </c>
      <c r="D58" s="25">
        <f t="shared" si="0"/>
        <v>1.5574999999999999E-2</v>
      </c>
      <c r="E58" s="25"/>
      <c r="F58" s="25">
        <f t="shared" si="1"/>
        <v>9.4995999999999987E-3</v>
      </c>
      <c r="G58" s="25">
        <f t="shared" si="2"/>
        <v>0.21877578799999997</v>
      </c>
      <c r="H58" s="25">
        <v>1.8630000000000001E-2</v>
      </c>
      <c r="I58" s="25">
        <f t="shared" si="3"/>
        <v>8.7349999999999997E-3</v>
      </c>
      <c r="J58" s="25"/>
      <c r="K58" s="25">
        <f t="shared" si="4"/>
        <v>7.0519999999999992E-3</v>
      </c>
      <c r="L58" s="25">
        <f t="shared" si="5"/>
        <v>0.16240755999999998</v>
      </c>
      <c r="M58" s="25">
        <v>1.975E-2</v>
      </c>
      <c r="N58" s="25">
        <f t="shared" si="6"/>
        <v>9.8549999999999992E-3</v>
      </c>
      <c r="O58" s="25"/>
      <c r="P58" s="25">
        <f t="shared" si="7"/>
        <v>8.965299999999999E-3</v>
      </c>
      <c r="Q58" s="25">
        <f t="shared" si="8"/>
        <v>0.20647085899999998</v>
      </c>
      <c r="R58" s="25">
        <v>2.8330000000000001E-2</v>
      </c>
      <c r="S58" s="25">
        <f t="shared" si="9"/>
        <v>1.8435E-2</v>
      </c>
      <c r="T58" s="25"/>
      <c r="U58" s="25">
        <f t="shared" si="10"/>
        <v>1.68378E-2</v>
      </c>
      <c r="V58" s="25">
        <f t="shared" si="11"/>
        <v>0.387774534</v>
      </c>
      <c r="W58" s="25">
        <v>2.4150000000000001E-2</v>
      </c>
      <c r="X58" s="25">
        <f t="shared" si="12"/>
        <v>1.4255E-2</v>
      </c>
      <c r="Y58" s="25"/>
      <c r="Z58" s="25">
        <f t="shared" si="13"/>
        <v>1.31336E-2</v>
      </c>
      <c r="AA58" s="25">
        <f t="shared" si="14"/>
        <v>0.30246680800000003</v>
      </c>
      <c r="AB58" s="25">
        <v>1.9800000000000002E-2</v>
      </c>
      <c r="AC58" s="25">
        <f t="shared" si="15"/>
        <v>9.895000000000001E-3</v>
      </c>
    </row>
    <row r="59" spans="1:29" s="15" customFormat="1">
      <c r="A59" s="18">
        <v>307</v>
      </c>
      <c r="B59" s="25">
        <v>-2.0000000000000002E-5</v>
      </c>
      <c r="C59" s="25">
        <v>2.486E-2</v>
      </c>
      <c r="D59" s="25">
        <f t="shared" si="0"/>
        <v>1.5304999999999999E-2</v>
      </c>
      <c r="E59" s="25"/>
      <c r="F59" s="25">
        <f t="shared" si="1"/>
        <v>9.2295999999999993E-3</v>
      </c>
      <c r="G59" s="25">
        <f t="shared" si="2"/>
        <v>0.21255768799999999</v>
      </c>
      <c r="H59" s="25">
        <v>1.8280000000000001E-2</v>
      </c>
      <c r="I59" s="25">
        <f t="shared" si="3"/>
        <v>8.7250000000000001E-3</v>
      </c>
      <c r="J59" s="25"/>
      <c r="K59" s="25">
        <f t="shared" si="4"/>
        <v>7.0419999999999996E-3</v>
      </c>
      <c r="L59" s="25">
        <f t="shared" si="5"/>
        <v>0.16217725999999999</v>
      </c>
      <c r="M59" s="25">
        <v>1.915E-2</v>
      </c>
      <c r="N59" s="25">
        <f t="shared" si="6"/>
        <v>9.5949999999999994E-3</v>
      </c>
      <c r="O59" s="25"/>
      <c r="P59" s="25">
        <f t="shared" si="7"/>
        <v>8.7052999999999991E-3</v>
      </c>
      <c r="Q59" s="25">
        <f t="shared" si="8"/>
        <v>0.20048305899999999</v>
      </c>
      <c r="R59" s="25">
        <v>2.8170000000000001E-2</v>
      </c>
      <c r="S59" s="25">
        <f t="shared" si="9"/>
        <v>1.8615E-2</v>
      </c>
      <c r="T59" s="25"/>
      <c r="U59" s="25">
        <f t="shared" si="10"/>
        <v>1.70178E-2</v>
      </c>
      <c r="V59" s="25">
        <f t="shared" si="11"/>
        <v>0.39191993400000003</v>
      </c>
      <c r="W59" s="25">
        <v>2.3720000000000001E-2</v>
      </c>
      <c r="X59" s="25">
        <f t="shared" si="12"/>
        <v>1.4165000000000001E-2</v>
      </c>
      <c r="Y59" s="25"/>
      <c r="Z59" s="25">
        <f t="shared" si="13"/>
        <v>1.3043600000000001E-2</v>
      </c>
      <c r="AA59" s="25">
        <f t="shared" si="14"/>
        <v>0.30039410800000005</v>
      </c>
      <c r="AB59" s="25">
        <v>1.9130000000000001E-2</v>
      </c>
      <c r="AC59" s="25">
        <f t="shared" si="15"/>
        <v>9.555000000000001E-3</v>
      </c>
    </row>
    <row r="60" spans="1:29" s="15" customFormat="1">
      <c r="A60" s="18">
        <v>308</v>
      </c>
      <c r="B60" s="25">
        <v>3.0000000000000001E-5</v>
      </c>
      <c r="C60" s="25">
        <v>2.4629999999999999E-2</v>
      </c>
      <c r="D60" s="25">
        <f t="shared" si="0"/>
        <v>1.5105E-2</v>
      </c>
      <c r="E60" s="25"/>
      <c r="F60" s="25">
        <f t="shared" si="1"/>
        <v>9.0296000000000005E-3</v>
      </c>
      <c r="G60" s="25">
        <f t="shared" si="2"/>
        <v>0.20795168800000002</v>
      </c>
      <c r="H60" s="25">
        <v>1.787E-2</v>
      </c>
      <c r="I60" s="25">
        <f t="shared" si="3"/>
        <v>8.3450000000000017E-3</v>
      </c>
      <c r="J60" s="25"/>
      <c r="K60" s="25">
        <f t="shared" si="4"/>
        <v>6.6620000000000013E-3</v>
      </c>
      <c r="L60" s="25">
        <f t="shared" si="5"/>
        <v>0.15342586000000002</v>
      </c>
      <c r="M60" s="25">
        <v>1.899E-2</v>
      </c>
      <c r="N60" s="25">
        <f t="shared" si="6"/>
        <v>9.4650000000000012E-3</v>
      </c>
      <c r="O60" s="25"/>
      <c r="P60" s="25">
        <f t="shared" si="7"/>
        <v>8.575300000000001E-3</v>
      </c>
      <c r="Q60" s="25">
        <f t="shared" si="8"/>
        <v>0.19748915900000003</v>
      </c>
      <c r="R60" s="25">
        <v>2.8160000000000001E-2</v>
      </c>
      <c r="S60" s="25">
        <f t="shared" si="9"/>
        <v>1.8635000000000002E-2</v>
      </c>
      <c r="T60" s="25"/>
      <c r="U60" s="25">
        <f t="shared" si="10"/>
        <v>1.7037800000000002E-2</v>
      </c>
      <c r="V60" s="25">
        <f t="shared" si="11"/>
        <v>0.39238053400000006</v>
      </c>
      <c r="W60" s="25">
        <v>2.3709999999999998E-2</v>
      </c>
      <c r="X60" s="25">
        <f t="shared" si="12"/>
        <v>1.4185E-2</v>
      </c>
      <c r="Y60" s="25"/>
      <c r="Z60" s="25">
        <f t="shared" si="13"/>
        <v>1.30636E-2</v>
      </c>
      <c r="AA60" s="25">
        <f t="shared" si="14"/>
        <v>0.30085470800000003</v>
      </c>
      <c r="AB60" s="25">
        <v>1.9019999999999999E-2</v>
      </c>
      <c r="AC60" s="25">
        <f t="shared" si="15"/>
        <v>9.5249999999999987E-3</v>
      </c>
    </row>
    <row r="61" spans="1:29" s="15" customFormat="1">
      <c r="A61" s="18">
        <v>309</v>
      </c>
      <c r="B61" s="25">
        <v>5.0000000000000002E-5</v>
      </c>
      <c r="C61" s="25">
        <v>2.4389999999999998E-2</v>
      </c>
      <c r="D61" s="25">
        <f t="shared" si="0"/>
        <v>1.5124999999999998E-2</v>
      </c>
      <c r="E61" s="25"/>
      <c r="F61" s="25">
        <f t="shared" si="1"/>
        <v>9.0495999999999979E-3</v>
      </c>
      <c r="G61" s="25">
        <f t="shared" si="2"/>
        <v>0.20841228799999997</v>
      </c>
      <c r="H61" s="25">
        <v>1.7639999999999999E-2</v>
      </c>
      <c r="I61" s="25">
        <f t="shared" si="3"/>
        <v>8.3749999999999988E-3</v>
      </c>
      <c r="J61" s="25"/>
      <c r="K61" s="25">
        <f t="shared" si="4"/>
        <v>6.6919999999999983E-3</v>
      </c>
      <c r="L61" s="25">
        <f t="shared" si="5"/>
        <v>0.15411675999999996</v>
      </c>
      <c r="M61" s="25">
        <v>1.866E-2</v>
      </c>
      <c r="N61" s="25">
        <f t="shared" si="6"/>
        <v>9.3949999999999988E-3</v>
      </c>
      <c r="O61" s="25"/>
      <c r="P61" s="25">
        <f t="shared" si="7"/>
        <v>8.5052999999999986E-3</v>
      </c>
      <c r="Q61" s="25">
        <f t="shared" si="8"/>
        <v>0.19587705899999996</v>
      </c>
      <c r="R61" s="25">
        <v>2.8049999999999999E-2</v>
      </c>
      <c r="S61" s="25">
        <f t="shared" si="9"/>
        <v>1.8784999999999996E-2</v>
      </c>
      <c r="T61" s="25"/>
      <c r="U61" s="25">
        <f t="shared" si="10"/>
        <v>1.7187799999999996E-2</v>
      </c>
      <c r="V61" s="25">
        <f t="shared" si="11"/>
        <v>0.39583503399999992</v>
      </c>
      <c r="W61" s="25">
        <v>2.366E-2</v>
      </c>
      <c r="X61" s="25">
        <f t="shared" si="12"/>
        <v>1.4395E-2</v>
      </c>
      <c r="Y61" s="25"/>
      <c r="Z61" s="25">
        <f t="shared" si="13"/>
        <v>1.32736E-2</v>
      </c>
      <c r="AA61" s="25">
        <f t="shared" si="14"/>
        <v>0.30569100800000004</v>
      </c>
      <c r="AB61" s="25">
        <v>1.848E-2</v>
      </c>
      <c r="AC61" s="25">
        <f t="shared" si="15"/>
        <v>9.2650000000000007E-3</v>
      </c>
    </row>
    <row r="62" spans="1:29" s="15" customFormat="1">
      <c r="A62" s="18">
        <v>310</v>
      </c>
      <c r="B62" s="25">
        <v>2.0000000000000002E-5</v>
      </c>
      <c r="C62" s="25">
        <v>2.3959999999999999E-2</v>
      </c>
      <c r="D62" s="25">
        <f t="shared" si="0"/>
        <v>1.4749999999999999E-2</v>
      </c>
      <c r="E62" s="25"/>
      <c r="F62" s="25">
        <f t="shared" si="1"/>
        <v>8.6745999999999993E-3</v>
      </c>
      <c r="G62" s="25">
        <f t="shared" si="2"/>
        <v>0.19977603799999999</v>
      </c>
      <c r="H62" s="25">
        <v>1.7350000000000001E-2</v>
      </c>
      <c r="I62" s="25">
        <f t="shared" si="3"/>
        <v>8.1400000000000014E-3</v>
      </c>
      <c r="J62" s="25"/>
      <c r="K62" s="25">
        <f t="shared" si="4"/>
        <v>6.4570000000000009E-3</v>
      </c>
      <c r="L62" s="25">
        <f t="shared" si="5"/>
        <v>0.14870471000000002</v>
      </c>
      <c r="M62" s="25">
        <v>1.8370000000000001E-2</v>
      </c>
      <c r="N62" s="25">
        <f t="shared" si="6"/>
        <v>9.1600000000000015E-3</v>
      </c>
      <c r="O62" s="25"/>
      <c r="P62" s="25">
        <f t="shared" si="7"/>
        <v>8.2703000000000013E-3</v>
      </c>
      <c r="Q62" s="25">
        <f t="shared" si="8"/>
        <v>0.19046500900000005</v>
      </c>
      <c r="R62" s="25">
        <v>2.7910000000000001E-2</v>
      </c>
      <c r="S62" s="25">
        <f t="shared" si="9"/>
        <v>1.8700000000000001E-2</v>
      </c>
      <c r="T62" s="25"/>
      <c r="U62" s="25">
        <f t="shared" si="10"/>
        <v>1.7102800000000001E-2</v>
      </c>
      <c r="V62" s="25">
        <f t="shared" si="11"/>
        <v>0.39387748400000006</v>
      </c>
      <c r="W62" s="25">
        <v>2.3519999999999999E-2</v>
      </c>
      <c r="X62" s="25">
        <f t="shared" si="12"/>
        <v>1.431E-2</v>
      </c>
      <c r="Y62" s="25"/>
      <c r="Z62" s="25">
        <f t="shared" si="13"/>
        <v>1.31886E-2</v>
      </c>
      <c r="AA62" s="25">
        <f t="shared" si="14"/>
        <v>0.30373345800000001</v>
      </c>
      <c r="AB62" s="25">
        <v>1.84E-2</v>
      </c>
      <c r="AC62" s="25">
        <f t="shared" si="15"/>
        <v>9.2099999999999994E-3</v>
      </c>
    </row>
    <row r="63" spans="1:29" s="15" customFormat="1">
      <c r="A63" s="18">
        <v>311</v>
      </c>
      <c r="B63" s="25">
        <v>-1.2E-4</v>
      </c>
      <c r="C63" s="25">
        <v>2.351E-2</v>
      </c>
      <c r="D63" s="25">
        <f t="shared" si="0"/>
        <v>1.4629999999999999E-2</v>
      </c>
      <c r="E63" s="25"/>
      <c r="F63" s="25">
        <f t="shared" si="1"/>
        <v>8.554599999999999E-3</v>
      </c>
      <c r="G63" s="25">
        <f t="shared" si="2"/>
        <v>0.19701243799999998</v>
      </c>
      <c r="H63" s="25">
        <v>1.703E-2</v>
      </c>
      <c r="I63" s="25">
        <f t="shared" si="3"/>
        <v>8.1499999999999993E-3</v>
      </c>
      <c r="J63" s="25"/>
      <c r="K63" s="25">
        <f t="shared" si="4"/>
        <v>6.4669999999999988E-3</v>
      </c>
      <c r="L63" s="25">
        <f t="shared" si="5"/>
        <v>0.14893500999999998</v>
      </c>
      <c r="M63" s="25">
        <v>1.788E-2</v>
      </c>
      <c r="N63" s="25">
        <f t="shared" si="6"/>
        <v>8.9999999999999993E-3</v>
      </c>
      <c r="O63" s="25"/>
      <c r="P63" s="25">
        <f t="shared" si="7"/>
        <v>8.1102999999999991E-3</v>
      </c>
      <c r="Q63" s="25">
        <f t="shared" si="8"/>
        <v>0.18678020899999997</v>
      </c>
      <c r="R63" s="25">
        <v>2.7539999999999999E-2</v>
      </c>
      <c r="S63" s="25">
        <f t="shared" si="9"/>
        <v>1.8659999999999996E-2</v>
      </c>
      <c r="T63" s="25"/>
      <c r="U63" s="25">
        <f t="shared" si="10"/>
        <v>1.7062799999999996E-2</v>
      </c>
      <c r="V63" s="25">
        <f t="shared" si="11"/>
        <v>0.39295628399999993</v>
      </c>
      <c r="W63" s="25">
        <v>2.334E-2</v>
      </c>
      <c r="X63" s="25">
        <f t="shared" si="12"/>
        <v>1.4459999999999999E-2</v>
      </c>
      <c r="Y63" s="25"/>
      <c r="Z63" s="25">
        <f t="shared" si="13"/>
        <v>1.3338599999999999E-2</v>
      </c>
      <c r="AA63" s="25">
        <f t="shared" si="14"/>
        <v>0.30718795799999998</v>
      </c>
      <c r="AB63" s="25">
        <v>1.788E-2</v>
      </c>
      <c r="AC63" s="25">
        <f t="shared" si="15"/>
        <v>8.8800000000000007E-3</v>
      </c>
    </row>
    <row r="64" spans="1:29" s="15" customFormat="1">
      <c r="A64" s="18">
        <v>312</v>
      </c>
      <c r="B64" s="25">
        <v>-2.0000000000000002E-5</v>
      </c>
      <c r="C64" s="25">
        <v>2.3290000000000002E-2</v>
      </c>
      <c r="D64" s="25">
        <f t="shared" si="0"/>
        <v>1.4480000000000002E-2</v>
      </c>
      <c r="E64" s="25"/>
      <c r="F64" s="25">
        <f t="shared" si="1"/>
        <v>8.4046000000000017E-3</v>
      </c>
      <c r="G64" s="25">
        <f t="shared" si="2"/>
        <v>0.19355793800000004</v>
      </c>
      <c r="H64" s="25">
        <v>1.661E-2</v>
      </c>
      <c r="I64" s="25">
        <f t="shared" si="3"/>
        <v>7.7999999999999996E-3</v>
      </c>
      <c r="J64" s="25"/>
      <c r="K64" s="25">
        <f t="shared" si="4"/>
        <v>6.1169999999999992E-3</v>
      </c>
      <c r="L64" s="25">
        <f t="shared" si="5"/>
        <v>0.14087450999999998</v>
      </c>
      <c r="M64" s="25">
        <v>1.763E-2</v>
      </c>
      <c r="N64" s="25">
        <f t="shared" si="6"/>
        <v>8.8199999999999997E-3</v>
      </c>
      <c r="O64" s="25"/>
      <c r="P64" s="25">
        <f t="shared" si="7"/>
        <v>7.9302999999999995E-3</v>
      </c>
      <c r="Q64" s="25">
        <f t="shared" si="8"/>
        <v>0.18263480900000001</v>
      </c>
      <c r="R64" s="25">
        <v>2.7369999999999998E-2</v>
      </c>
      <c r="S64" s="25">
        <f t="shared" si="9"/>
        <v>1.856E-2</v>
      </c>
      <c r="T64" s="25"/>
      <c r="U64" s="25">
        <f t="shared" si="10"/>
        <v>1.69628E-2</v>
      </c>
      <c r="V64" s="25">
        <f t="shared" si="11"/>
        <v>0.39065328400000005</v>
      </c>
      <c r="W64" s="25">
        <v>2.2110000000000001E-2</v>
      </c>
      <c r="X64" s="25">
        <f t="shared" si="12"/>
        <v>1.3300000000000001E-2</v>
      </c>
      <c r="Y64" s="25"/>
      <c r="Z64" s="25">
        <f t="shared" si="13"/>
        <v>1.2178600000000001E-2</v>
      </c>
      <c r="AA64" s="25">
        <f t="shared" si="14"/>
        <v>0.28047315800000006</v>
      </c>
      <c r="AB64" s="25">
        <v>1.7639999999999999E-2</v>
      </c>
      <c r="AC64" s="25">
        <f t="shared" si="15"/>
        <v>8.8100000000000001E-3</v>
      </c>
    </row>
    <row r="65" spans="1:29" s="15" customFormat="1">
      <c r="A65" s="18">
        <v>313</v>
      </c>
      <c r="B65" s="25">
        <v>-1.1E-4</v>
      </c>
      <c r="C65" s="25">
        <v>2.2859999999999998E-2</v>
      </c>
      <c r="D65" s="25">
        <f t="shared" si="0"/>
        <v>1.4224999999999998E-2</v>
      </c>
      <c r="E65" s="25"/>
      <c r="F65" s="25">
        <f t="shared" si="1"/>
        <v>8.1495999999999982E-3</v>
      </c>
      <c r="G65" s="25">
        <f t="shared" si="2"/>
        <v>0.18768528799999998</v>
      </c>
      <c r="H65" s="25">
        <v>1.6490000000000001E-2</v>
      </c>
      <c r="I65" s="25">
        <f t="shared" si="3"/>
        <v>7.8550000000000009E-3</v>
      </c>
      <c r="J65" s="25"/>
      <c r="K65" s="25">
        <f t="shared" si="4"/>
        <v>6.1720000000000004E-3</v>
      </c>
      <c r="L65" s="25">
        <f t="shared" si="5"/>
        <v>0.14214116000000002</v>
      </c>
      <c r="M65" s="25">
        <v>1.72E-2</v>
      </c>
      <c r="N65" s="25">
        <f t="shared" si="6"/>
        <v>8.5649999999999997E-3</v>
      </c>
      <c r="O65" s="25"/>
      <c r="P65" s="25">
        <f t="shared" si="7"/>
        <v>7.6752999999999995E-3</v>
      </c>
      <c r="Q65" s="25">
        <f t="shared" si="8"/>
        <v>0.176762159</v>
      </c>
      <c r="R65" s="25">
        <v>2.716E-2</v>
      </c>
      <c r="S65" s="25">
        <f t="shared" si="9"/>
        <v>1.8525E-2</v>
      </c>
      <c r="T65" s="25"/>
      <c r="U65" s="25">
        <f t="shared" si="10"/>
        <v>1.69278E-2</v>
      </c>
      <c r="V65" s="25">
        <f t="shared" si="11"/>
        <v>0.38984723399999999</v>
      </c>
      <c r="W65" s="25">
        <v>2.264E-2</v>
      </c>
      <c r="X65" s="25">
        <f t="shared" si="12"/>
        <v>1.4005E-2</v>
      </c>
      <c r="Y65" s="25"/>
      <c r="Z65" s="25">
        <f t="shared" si="13"/>
        <v>1.28836E-2</v>
      </c>
      <c r="AA65" s="25">
        <f t="shared" si="14"/>
        <v>0.296709308</v>
      </c>
      <c r="AB65" s="25">
        <v>1.738E-2</v>
      </c>
      <c r="AC65" s="25">
        <f t="shared" si="15"/>
        <v>8.6350000000000003E-3</v>
      </c>
    </row>
    <row r="66" spans="1:29" s="15" customFormat="1">
      <c r="A66" s="18">
        <v>314</v>
      </c>
      <c r="B66" s="25">
        <v>-3.0000000000000001E-5</v>
      </c>
      <c r="C66" s="25">
        <v>2.256E-2</v>
      </c>
      <c r="D66" s="25">
        <f t="shared" si="0"/>
        <v>1.3944999999999999E-2</v>
      </c>
      <c r="E66" s="25"/>
      <c r="F66" s="25">
        <f t="shared" si="1"/>
        <v>7.8695999999999992E-3</v>
      </c>
      <c r="G66" s="25">
        <f t="shared" si="2"/>
        <v>0.18123688799999998</v>
      </c>
      <c r="H66" s="25">
        <v>1.6209999999999999E-2</v>
      </c>
      <c r="I66" s="25">
        <f t="shared" si="3"/>
        <v>7.5949999999999976E-3</v>
      </c>
      <c r="J66" s="25"/>
      <c r="K66" s="25">
        <f t="shared" si="4"/>
        <v>5.9119999999999971E-3</v>
      </c>
      <c r="L66" s="25">
        <f t="shared" si="5"/>
        <v>0.13615335999999995</v>
      </c>
      <c r="M66" s="25">
        <v>1.736E-2</v>
      </c>
      <c r="N66" s="25">
        <f t="shared" si="6"/>
        <v>8.7449999999999993E-3</v>
      </c>
      <c r="O66" s="25"/>
      <c r="P66" s="25">
        <f t="shared" si="7"/>
        <v>7.8552999999999991E-3</v>
      </c>
      <c r="Q66" s="25">
        <f t="shared" si="8"/>
        <v>0.180907559</v>
      </c>
      <c r="R66" s="25">
        <v>2.7009999999999999E-2</v>
      </c>
      <c r="S66" s="25">
        <f t="shared" si="9"/>
        <v>1.8394999999999998E-2</v>
      </c>
      <c r="T66" s="25"/>
      <c r="U66" s="25">
        <f t="shared" si="10"/>
        <v>1.6797799999999998E-2</v>
      </c>
      <c r="V66" s="25">
        <f t="shared" si="11"/>
        <v>0.38685333399999999</v>
      </c>
      <c r="W66" s="25">
        <v>2.232E-2</v>
      </c>
      <c r="X66" s="25">
        <f t="shared" si="12"/>
        <v>1.3704999999999998E-2</v>
      </c>
      <c r="Y66" s="25"/>
      <c r="Z66" s="25">
        <f t="shared" si="13"/>
        <v>1.2583599999999999E-2</v>
      </c>
      <c r="AA66" s="25">
        <f t="shared" si="14"/>
        <v>0.28980030800000001</v>
      </c>
      <c r="AB66" s="25">
        <v>1.7260000000000001E-2</v>
      </c>
      <c r="AC66" s="25">
        <f t="shared" si="15"/>
        <v>8.6150000000000011E-3</v>
      </c>
    </row>
    <row r="67" spans="1:29" s="15" customFormat="1">
      <c r="A67" s="18">
        <v>315</v>
      </c>
      <c r="B67" s="25">
        <v>-5.0000000000000002E-5</v>
      </c>
      <c r="C67" s="25">
        <v>2.2419999999999999E-2</v>
      </c>
      <c r="D67" s="25">
        <f t="shared" ref="D67:D130" si="16">C67-AC67</f>
        <v>1.4029999999999999E-2</v>
      </c>
      <c r="E67" s="25"/>
      <c r="F67" s="25">
        <f t="shared" ref="F67:F130" si="17">D67-0.0060754</f>
        <v>7.9545999999999992E-3</v>
      </c>
      <c r="G67" s="25">
        <f t="shared" ref="G67:G130" si="18">F67*23.03</f>
        <v>0.18319443799999999</v>
      </c>
      <c r="H67" s="25">
        <v>1.602E-2</v>
      </c>
      <c r="I67" s="25">
        <f t="shared" ref="I67:I130" si="19">H67-AC67</f>
        <v>7.6299999999999996E-3</v>
      </c>
      <c r="J67" s="25"/>
      <c r="K67" s="25">
        <f t="shared" ref="K67:K130" si="20">I67-0.001683</f>
        <v>5.9469999999999992E-3</v>
      </c>
      <c r="L67" s="25">
        <f t="shared" ref="L67:L130" si="21">K67*23.03</f>
        <v>0.13695940999999998</v>
      </c>
      <c r="M67" s="25">
        <v>1.6840000000000001E-2</v>
      </c>
      <c r="N67" s="25">
        <f t="shared" ref="N67:N130" si="22">M67-AC67</f>
        <v>8.4500000000000009E-3</v>
      </c>
      <c r="O67" s="25"/>
      <c r="P67" s="25">
        <f t="shared" ref="P67:P130" si="23">N67-0.0008897</f>
        <v>7.5603000000000007E-3</v>
      </c>
      <c r="Q67" s="25">
        <f t="shared" ref="Q67:Q130" si="24">P67*23.03</f>
        <v>0.17411370900000003</v>
      </c>
      <c r="R67" s="25">
        <v>2.6880000000000001E-2</v>
      </c>
      <c r="S67" s="25">
        <f t="shared" ref="S67:S130" si="25">R67-AC67</f>
        <v>1.8489999999999999E-2</v>
      </c>
      <c r="T67" s="25"/>
      <c r="U67" s="25">
        <f t="shared" ref="U67:U130" si="26">S67-0.0015972</f>
        <v>1.6892799999999999E-2</v>
      </c>
      <c r="V67" s="25">
        <f t="shared" ref="V67:V130" si="27">U67*23.03</f>
        <v>0.38904118399999998</v>
      </c>
      <c r="W67" s="25">
        <v>2.2290000000000001E-2</v>
      </c>
      <c r="X67" s="25">
        <f t="shared" ref="X67:X130" si="28">W67-AC67</f>
        <v>1.3900000000000001E-2</v>
      </c>
      <c r="Y67" s="25"/>
      <c r="Z67" s="25">
        <f t="shared" ref="Z67:Z130" si="29">X67-0.0011214</f>
        <v>1.2778600000000001E-2</v>
      </c>
      <c r="AA67" s="25">
        <f t="shared" ref="AA67:AA130" si="30">Z67*23.03</f>
        <v>0.29429115800000005</v>
      </c>
      <c r="AB67" s="25">
        <v>1.6830000000000001E-2</v>
      </c>
      <c r="AC67" s="25">
        <f t="shared" ref="AC67:AC130" si="31">(B67+AB67)/2</f>
        <v>8.3899999999999999E-3</v>
      </c>
    </row>
    <row r="68" spans="1:29" s="15" customFormat="1">
      <c r="A68" s="18">
        <v>316</v>
      </c>
      <c r="B68" s="25">
        <v>5.0000000000000002E-5</v>
      </c>
      <c r="C68" s="25">
        <v>2.1940000000000001E-2</v>
      </c>
      <c r="D68" s="25">
        <f t="shared" si="16"/>
        <v>1.3595000000000001E-2</v>
      </c>
      <c r="E68" s="25"/>
      <c r="F68" s="25">
        <f t="shared" si="17"/>
        <v>7.5196000000000013E-3</v>
      </c>
      <c r="G68" s="25">
        <f t="shared" si="18"/>
        <v>0.17317638800000004</v>
      </c>
      <c r="H68" s="25">
        <v>1.576E-2</v>
      </c>
      <c r="I68" s="25">
        <f t="shared" si="19"/>
        <v>7.4149999999999997E-3</v>
      </c>
      <c r="J68" s="25"/>
      <c r="K68" s="25">
        <f t="shared" si="20"/>
        <v>5.7319999999999992E-3</v>
      </c>
      <c r="L68" s="25">
        <f t="shared" si="21"/>
        <v>0.13200795999999998</v>
      </c>
      <c r="M68" s="25">
        <v>1.687E-2</v>
      </c>
      <c r="N68" s="25">
        <f t="shared" si="22"/>
        <v>8.5249999999999996E-3</v>
      </c>
      <c r="O68" s="25"/>
      <c r="P68" s="25">
        <f t="shared" si="23"/>
        <v>7.6352999999999994E-3</v>
      </c>
      <c r="Q68" s="25">
        <f t="shared" si="24"/>
        <v>0.17584095899999999</v>
      </c>
      <c r="R68" s="25">
        <v>2.681E-2</v>
      </c>
      <c r="S68" s="25">
        <f t="shared" si="25"/>
        <v>1.8465000000000002E-2</v>
      </c>
      <c r="T68" s="25"/>
      <c r="U68" s="25">
        <f t="shared" si="26"/>
        <v>1.6867800000000002E-2</v>
      </c>
      <c r="V68" s="25">
        <f t="shared" si="27"/>
        <v>0.38846543400000005</v>
      </c>
      <c r="W68" s="25">
        <v>2.2280000000000001E-2</v>
      </c>
      <c r="X68" s="25">
        <f t="shared" si="28"/>
        <v>1.3935000000000001E-2</v>
      </c>
      <c r="Y68" s="25"/>
      <c r="Z68" s="25">
        <f t="shared" si="29"/>
        <v>1.2813600000000001E-2</v>
      </c>
      <c r="AA68" s="25">
        <f t="shared" si="30"/>
        <v>0.29509720800000006</v>
      </c>
      <c r="AB68" s="25">
        <v>1.6639999999999999E-2</v>
      </c>
      <c r="AC68" s="25">
        <f t="shared" si="31"/>
        <v>8.345E-3</v>
      </c>
    </row>
    <row r="69" spans="1:29" s="15" customFormat="1">
      <c r="A69" s="18">
        <v>317</v>
      </c>
      <c r="B69" s="25">
        <v>1.0000000000000001E-5</v>
      </c>
      <c r="C69" s="25">
        <v>2.188E-2</v>
      </c>
      <c r="D69" s="25">
        <f t="shared" si="16"/>
        <v>1.3730000000000001E-2</v>
      </c>
      <c r="E69" s="25"/>
      <c r="F69" s="25">
        <f t="shared" si="17"/>
        <v>7.654600000000001E-3</v>
      </c>
      <c r="G69" s="25">
        <f t="shared" si="18"/>
        <v>0.17628543800000004</v>
      </c>
      <c r="H69" s="25">
        <v>1.5610000000000001E-2</v>
      </c>
      <c r="I69" s="25">
        <f t="shared" si="19"/>
        <v>7.4600000000000014E-3</v>
      </c>
      <c r="J69" s="25"/>
      <c r="K69" s="25">
        <f t="shared" si="20"/>
        <v>5.7770000000000009E-3</v>
      </c>
      <c r="L69" s="25">
        <f t="shared" si="21"/>
        <v>0.13304431000000003</v>
      </c>
      <c r="M69" s="25">
        <v>1.6369999999999999E-2</v>
      </c>
      <c r="N69" s="25">
        <f t="shared" si="22"/>
        <v>8.2199999999999999E-3</v>
      </c>
      <c r="O69" s="25"/>
      <c r="P69" s="25">
        <f t="shared" si="23"/>
        <v>7.3302999999999997E-3</v>
      </c>
      <c r="Q69" s="25">
        <f t="shared" si="24"/>
        <v>0.16881680900000001</v>
      </c>
      <c r="R69" s="25">
        <v>2.6700000000000002E-2</v>
      </c>
      <c r="S69" s="25">
        <f t="shared" si="25"/>
        <v>1.8550000000000004E-2</v>
      </c>
      <c r="T69" s="25"/>
      <c r="U69" s="25">
        <f t="shared" si="26"/>
        <v>1.6952800000000004E-2</v>
      </c>
      <c r="V69" s="25">
        <f t="shared" si="27"/>
        <v>0.39042298400000008</v>
      </c>
      <c r="W69" s="25">
        <v>2.2270000000000002E-2</v>
      </c>
      <c r="X69" s="25">
        <f t="shared" si="28"/>
        <v>1.4120000000000002E-2</v>
      </c>
      <c r="Y69" s="25"/>
      <c r="Z69" s="25">
        <f t="shared" si="29"/>
        <v>1.2998600000000003E-2</v>
      </c>
      <c r="AA69" s="25">
        <f t="shared" si="30"/>
        <v>0.29935775800000008</v>
      </c>
      <c r="AB69" s="25">
        <v>1.6289999999999999E-2</v>
      </c>
      <c r="AC69" s="25">
        <f t="shared" si="31"/>
        <v>8.1499999999999993E-3</v>
      </c>
    </row>
    <row r="70" spans="1:29" s="15" customFormat="1">
      <c r="A70" s="18">
        <v>318</v>
      </c>
      <c r="B70" s="25">
        <v>-4.0000000000000003E-5</v>
      </c>
      <c r="C70" s="25">
        <v>2.1850000000000001E-2</v>
      </c>
      <c r="D70" s="25">
        <f t="shared" si="16"/>
        <v>1.3705E-2</v>
      </c>
      <c r="E70" s="25"/>
      <c r="F70" s="25">
        <f t="shared" si="17"/>
        <v>7.6296000000000003E-3</v>
      </c>
      <c r="G70" s="25">
        <f t="shared" si="18"/>
        <v>0.175709688</v>
      </c>
      <c r="H70" s="25">
        <v>1.524E-2</v>
      </c>
      <c r="I70" s="25">
        <f t="shared" si="19"/>
        <v>7.0949999999999989E-3</v>
      </c>
      <c r="J70" s="25"/>
      <c r="K70" s="25">
        <f t="shared" si="20"/>
        <v>5.4119999999999984E-3</v>
      </c>
      <c r="L70" s="25">
        <f t="shared" si="21"/>
        <v>0.12463835999999998</v>
      </c>
      <c r="M70" s="25">
        <v>1.6119999999999999E-2</v>
      </c>
      <c r="N70" s="25">
        <f t="shared" si="22"/>
        <v>7.9749999999999977E-3</v>
      </c>
      <c r="O70" s="25"/>
      <c r="P70" s="25">
        <f t="shared" si="23"/>
        <v>7.0852999999999975E-3</v>
      </c>
      <c r="Q70" s="25">
        <f t="shared" si="24"/>
        <v>0.16317445899999994</v>
      </c>
      <c r="R70" s="25">
        <v>2.6599999999999999E-2</v>
      </c>
      <c r="S70" s="25">
        <f t="shared" si="25"/>
        <v>1.8454999999999999E-2</v>
      </c>
      <c r="T70" s="25"/>
      <c r="U70" s="25">
        <f t="shared" si="26"/>
        <v>1.6857799999999999E-2</v>
      </c>
      <c r="V70" s="25">
        <f t="shared" si="27"/>
        <v>0.38823513399999998</v>
      </c>
      <c r="W70" s="25">
        <v>2.2120000000000001E-2</v>
      </c>
      <c r="X70" s="25">
        <f t="shared" si="28"/>
        <v>1.3975E-2</v>
      </c>
      <c r="Y70" s="25"/>
      <c r="Z70" s="25">
        <f t="shared" si="29"/>
        <v>1.28536E-2</v>
      </c>
      <c r="AA70" s="25">
        <f t="shared" si="30"/>
        <v>0.29601840800000001</v>
      </c>
      <c r="AB70" s="25">
        <v>1.6330000000000001E-2</v>
      </c>
      <c r="AC70" s="25">
        <f t="shared" si="31"/>
        <v>8.1450000000000012E-3</v>
      </c>
    </row>
    <row r="71" spans="1:29" s="15" customFormat="1">
      <c r="A71" s="18">
        <v>319</v>
      </c>
      <c r="B71" s="25">
        <v>-2.0000000000000002E-5</v>
      </c>
      <c r="C71" s="25">
        <v>2.1389999999999999E-2</v>
      </c>
      <c r="D71" s="25">
        <f t="shared" si="16"/>
        <v>1.3514999999999999E-2</v>
      </c>
      <c r="E71" s="25"/>
      <c r="F71" s="25">
        <f t="shared" si="17"/>
        <v>7.4395999999999993E-3</v>
      </c>
      <c r="G71" s="25">
        <f t="shared" si="18"/>
        <v>0.17133398799999999</v>
      </c>
      <c r="H71" s="25">
        <v>1.5100000000000001E-2</v>
      </c>
      <c r="I71" s="25">
        <f t="shared" si="19"/>
        <v>7.2250000000000005E-3</v>
      </c>
      <c r="J71" s="25"/>
      <c r="K71" s="25">
        <f t="shared" si="20"/>
        <v>5.5420000000000001E-3</v>
      </c>
      <c r="L71" s="25">
        <f t="shared" si="21"/>
        <v>0.12763226</v>
      </c>
      <c r="M71" s="25">
        <v>1.5900000000000001E-2</v>
      </c>
      <c r="N71" s="25">
        <f t="shared" si="22"/>
        <v>8.0250000000000009E-3</v>
      </c>
      <c r="O71" s="25"/>
      <c r="P71" s="25">
        <f t="shared" si="23"/>
        <v>7.1353000000000007E-3</v>
      </c>
      <c r="Q71" s="25">
        <f t="shared" si="24"/>
        <v>0.16432595900000002</v>
      </c>
      <c r="R71" s="25">
        <v>2.6429999999999999E-2</v>
      </c>
      <c r="S71" s="25">
        <f t="shared" si="25"/>
        <v>1.8554999999999999E-2</v>
      </c>
      <c r="T71" s="25"/>
      <c r="U71" s="25">
        <f t="shared" si="26"/>
        <v>1.6957799999999999E-2</v>
      </c>
      <c r="V71" s="25">
        <f t="shared" si="27"/>
        <v>0.39053813399999998</v>
      </c>
      <c r="W71" s="25">
        <v>2.2110000000000001E-2</v>
      </c>
      <c r="X71" s="25">
        <f t="shared" si="28"/>
        <v>1.4235000000000001E-2</v>
      </c>
      <c r="Y71" s="25"/>
      <c r="Z71" s="25">
        <f t="shared" si="29"/>
        <v>1.3113600000000001E-2</v>
      </c>
      <c r="AA71" s="25">
        <f t="shared" si="30"/>
        <v>0.30200620800000005</v>
      </c>
      <c r="AB71" s="25">
        <v>1.5769999999999999E-2</v>
      </c>
      <c r="AC71" s="25">
        <f t="shared" si="31"/>
        <v>7.8750000000000001E-3</v>
      </c>
    </row>
    <row r="72" spans="1:29" s="15" customFormat="1">
      <c r="A72" s="18">
        <v>320</v>
      </c>
      <c r="B72" s="25">
        <v>0</v>
      </c>
      <c r="C72" s="25">
        <v>2.094E-2</v>
      </c>
      <c r="D72" s="25">
        <f t="shared" si="16"/>
        <v>1.3215000000000001E-2</v>
      </c>
      <c r="E72" s="25"/>
      <c r="F72" s="25">
        <f t="shared" si="17"/>
        <v>7.1396000000000012E-3</v>
      </c>
      <c r="G72" s="25">
        <f t="shared" si="18"/>
        <v>0.16442498800000002</v>
      </c>
      <c r="H72" s="25">
        <v>1.4630000000000001E-2</v>
      </c>
      <c r="I72" s="25">
        <f t="shared" si="19"/>
        <v>6.9050000000000005E-3</v>
      </c>
      <c r="J72" s="25"/>
      <c r="K72" s="25">
        <f t="shared" si="20"/>
        <v>5.2220000000000009E-3</v>
      </c>
      <c r="L72" s="25">
        <f t="shared" si="21"/>
        <v>0.12026266000000002</v>
      </c>
      <c r="M72" s="25">
        <v>1.5859999999999999E-2</v>
      </c>
      <c r="N72" s="25">
        <f t="shared" si="22"/>
        <v>8.1349999999999999E-3</v>
      </c>
      <c r="O72" s="25"/>
      <c r="P72" s="25">
        <f t="shared" si="23"/>
        <v>7.2452999999999997E-3</v>
      </c>
      <c r="Q72" s="25">
        <f t="shared" si="24"/>
        <v>0.16685925900000001</v>
      </c>
      <c r="R72" s="25">
        <v>2.614E-2</v>
      </c>
      <c r="S72" s="25">
        <f t="shared" si="25"/>
        <v>1.8415000000000001E-2</v>
      </c>
      <c r="T72" s="25"/>
      <c r="U72" s="25">
        <f t="shared" si="26"/>
        <v>1.6817800000000001E-2</v>
      </c>
      <c r="V72" s="25">
        <f t="shared" si="27"/>
        <v>0.38731393400000003</v>
      </c>
      <c r="W72" s="25">
        <v>2.2089999999999999E-2</v>
      </c>
      <c r="X72" s="25">
        <f t="shared" si="28"/>
        <v>1.4364999999999999E-2</v>
      </c>
      <c r="Y72" s="25"/>
      <c r="Z72" s="25">
        <f t="shared" si="29"/>
        <v>1.3243599999999999E-2</v>
      </c>
      <c r="AA72" s="25">
        <f t="shared" si="30"/>
        <v>0.30500010799999999</v>
      </c>
      <c r="AB72" s="25">
        <v>1.545E-2</v>
      </c>
      <c r="AC72" s="25">
        <f t="shared" si="31"/>
        <v>7.7250000000000001E-3</v>
      </c>
    </row>
    <row r="73" spans="1:29" s="15" customFormat="1">
      <c r="A73" s="18">
        <v>321</v>
      </c>
      <c r="B73" s="25">
        <v>1.0000000000000001E-5</v>
      </c>
      <c r="C73" s="25">
        <v>2.0580000000000001E-2</v>
      </c>
      <c r="D73" s="25">
        <f t="shared" si="16"/>
        <v>1.2950000000000001E-2</v>
      </c>
      <c r="E73" s="25"/>
      <c r="F73" s="25">
        <f t="shared" si="17"/>
        <v>6.8746000000000015E-3</v>
      </c>
      <c r="G73" s="25">
        <f t="shared" si="18"/>
        <v>0.15832203800000005</v>
      </c>
      <c r="H73" s="25">
        <v>1.447E-2</v>
      </c>
      <c r="I73" s="25">
        <f t="shared" si="19"/>
        <v>6.8400000000000006E-3</v>
      </c>
      <c r="J73" s="25"/>
      <c r="K73" s="25">
        <f t="shared" si="20"/>
        <v>5.1570000000000001E-3</v>
      </c>
      <c r="L73" s="25">
        <f t="shared" si="21"/>
        <v>0.11876571000000001</v>
      </c>
      <c r="M73" s="25">
        <v>1.5520000000000001E-2</v>
      </c>
      <c r="N73" s="25">
        <f t="shared" si="22"/>
        <v>7.8900000000000012E-3</v>
      </c>
      <c r="O73" s="25"/>
      <c r="P73" s="25">
        <f t="shared" si="23"/>
        <v>7.000300000000001E-3</v>
      </c>
      <c r="Q73" s="25">
        <f t="shared" si="24"/>
        <v>0.16121690900000002</v>
      </c>
      <c r="R73" s="25">
        <v>2.6089999999999999E-2</v>
      </c>
      <c r="S73" s="25">
        <f t="shared" si="25"/>
        <v>1.8459999999999997E-2</v>
      </c>
      <c r="T73" s="25"/>
      <c r="U73" s="25">
        <f t="shared" si="26"/>
        <v>1.6862799999999997E-2</v>
      </c>
      <c r="V73" s="25">
        <f t="shared" si="27"/>
        <v>0.38835028399999993</v>
      </c>
      <c r="W73" s="25">
        <v>2.155E-2</v>
      </c>
      <c r="X73" s="25">
        <f t="shared" si="28"/>
        <v>1.392E-2</v>
      </c>
      <c r="Y73" s="25"/>
      <c r="Z73" s="25">
        <f t="shared" si="29"/>
        <v>1.27986E-2</v>
      </c>
      <c r="AA73" s="25">
        <f t="shared" si="30"/>
        <v>0.29475175800000003</v>
      </c>
      <c r="AB73" s="25">
        <v>1.525E-2</v>
      </c>
      <c r="AC73" s="25">
        <f t="shared" si="31"/>
        <v>7.6299999999999996E-3</v>
      </c>
    </row>
    <row r="74" spans="1:29" s="15" customFormat="1">
      <c r="A74" s="18">
        <v>322</v>
      </c>
      <c r="B74" s="25">
        <v>-3.0000000000000001E-5</v>
      </c>
      <c r="C74" s="25">
        <v>2.0729999999999998E-2</v>
      </c>
      <c r="D74" s="25">
        <f t="shared" si="16"/>
        <v>1.3064999999999998E-2</v>
      </c>
      <c r="E74" s="25"/>
      <c r="F74" s="25">
        <f t="shared" si="17"/>
        <v>6.9895999999999986E-3</v>
      </c>
      <c r="G74" s="25">
        <f t="shared" si="18"/>
        <v>0.16097048799999997</v>
      </c>
      <c r="H74" s="25">
        <v>1.426E-2</v>
      </c>
      <c r="I74" s="25">
        <f t="shared" si="19"/>
        <v>6.5950000000000002E-3</v>
      </c>
      <c r="J74" s="25"/>
      <c r="K74" s="25">
        <f t="shared" si="20"/>
        <v>4.9119999999999997E-3</v>
      </c>
      <c r="L74" s="25">
        <f t="shared" si="21"/>
        <v>0.11312335999999999</v>
      </c>
      <c r="M74" s="25">
        <v>1.5339999999999999E-2</v>
      </c>
      <c r="N74" s="25">
        <f t="shared" si="22"/>
        <v>7.6749999999999995E-3</v>
      </c>
      <c r="O74" s="25"/>
      <c r="P74" s="25">
        <f t="shared" si="23"/>
        <v>6.7852999999999993E-3</v>
      </c>
      <c r="Q74" s="25">
        <f t="shared" si="24"/>
        <v>0.156265459</v>
      </c>
      <c r="R74" s="25">
        <v>2.529E-2</v>
      </c>
      <c r="S74" s="25">
        <f t="shared" si="25"/>
        <v>1.7625000000000002E-2</v>
      </c>
      <c r="T74" s="25"/>
      <c r="U74" s="25">
        <f t="shared" si="26"/>
        <v>1.6027800000000002E-2</v>
      </c>
      <c r="V74" s="25">
        <f t="shared" si="27"/>
        <v>0.36912023400000005</v>
      </c>
      <c r="W74" s="25">
        <v>2.103E-2</v>
      </c>
      <c r="X74" s="25">
        <f t="shared" si="28"/>
        <v>1.3365E-2</v>
      </c>
      <c r="Y74" s="25"/>
      <c r="Z74" s="25">
        <f t="shared" si="29"/>
        <v>1.22436E-2</v>
      </c>
      <c r="AA74" s="25">
        <f t="shared" si="30"/>
        <v>0.281970108</v>
      </c>
      <c r="AB74" s="25">
        <v>1.536E-2</v>
      </c>
      <c r="AC74" s="25">
        <f t="shared" si="31"/>
        <v>7.6649999999999999E-3</v>
      </c>
    </row>
    <row r="75" spans="1:29" s="15" customFormat="1">
      <c r="A75" s="18">
        <v>323</v>
      </c>
      <c r="B75" s="25">
        <v>-3.0000000000000001E-5</v>
      </c>
      <c r="C75" s="25">
        <v>1.54E-2</v>
      </c>
      <c r="D75" s="25">
        <f t="shared" si="16"/>
        <v>7.9749999999999995E-3</v>
      </c>
      <c r="E75" s="25"/>
      <c r="F75" s="25">
        <f t="shared" si="17"/>
        <v>1.8995999999999996E-3</v>
      </c>
      <c r="G75" s="25">
        <f t="shared" si="18"/>
        <v>4.3747787999999989E-2</v>
      </c>
      <c r="H75" s="25">
        <v>1.413E-2</v>
      </c>
      <c r="I75" s="25">
        <f t="shared" si="19"/>
        <v>6.705E-3</v>
      </c>
      <c r="J75" s="25"/>
      <c r="K75" s="25">
        <f t="shared" si="20"/>
        <v>5.0220000000000004E-3</v>
      </c>
      <c r="L75" s="25">
        <f t="shared" si="21"/>
        <v>0.11565666000000002</v>
      </c>
      <c r="M75" s="25">
        <v>1.4749999999999999E-2</v>
      </c>
      <c r="N75" s="25">
        <f t="shared" si="22"/>
        <v>7.324999999999999E-3</v>
      </c>
      <c r="O75" s="25"/>
      <c r="P75" s="25">
        <f t="shared" si="23"/>
        <v>6.4352999999999988E-3</v>
      </c>
      <c r="Q75" s="25">
        <f t="shared" si="24"/>
        <v>0.14820495899999997</v>
      </c>
      <c r="R75" s="25">
        <v>2.5180000000000001E-2</v>
      </c>
      <c r="S75" s="25">
        <f t="shared" si="25"/>
        <v>1.7755E-2</v>
      </c>
      <c r="T75" s="25"/>
      <c r="U75" s="25">
        <f t="shared" si="26"/>
        <v>1.61578E-2</v>
      </c>
      <c r="V75" s="25">
        <f t="shared" si="27"/>
        <v>0.37211413400000004</v>
      </c>
      <c r="W75" s="25">
        <v>2.0709999999999999E-2</v>
      </c>
      <c r="X75" s="25">
        <f t="shared" si="28"/>
        <v>1.3284999999999998E-2</v>
      </c>
      <c r="Y75" s="25"/>
      <c r="Z75" s="25">
        <f t="shared" si="29"/>
        <v>1.2163599999999998E-2</v>
      </c>
      <c r="AA75" s="25">
        <f t="shared" si="30"/>
        <v>0.28012770799999998</v>
      </c>
      <c r="AB75" s="25">
        <v>1.4880000000000001E-2</v>
      </c>
      <c r="AC75" s="25">
        <f t="shared" si="31"/>
        <v>7.4250000000000002E-3</v>
      </c>
    </row>
    <row r="76" spans="1:29" s="15" customFormat="1">
      <c r="A76" s="18">
        <v>324</v>
      </c>
      <c r="B76" s="25">
        <v>5.0000000000000002E-5</v>
      </c>
      <c r="C76" s="25">
        <v>1.336E-2</v>
      </c>
      <c r="D76" s="25">
        <f t="shared" si="16"/>
        <v>6.0350000000000004E-3</v>
      </c>
      <c r="E76" s="25"/>
      <c r="F76" s="25">
        <f t="shared" si="17"/>
        <v>-4.0399999999999464E-5</v>
      </c>
      <c r="G76" s="25">
        <f t="shared" si="18"/>
        <v>-9.3041199999998768E-4</v>
      </c>
      <c r="H76" s="25">
        <v>1.388E-2</v>
      </c>
      <c r="I76" s="25">
        <f t="shared" si="19"/>
        <v>6.5550000000000001E-3</v>
      </c>
      <c r="J76" s="25"/>
      <c r="K76" s="25">
        <f t="shared" si="20"/>
        <v>4.8719999999999996E-3</v>
      </c>
      <c r="L76" s="25">
        <f t="shared" si="21"/>
        <v>0.11220216</v>
      </c>
      <c r="M76" s="25">
        <v>1.359E-2</v>
      </c>
      <c r="N76" s="25">
        <f t="shared" si="22"/>
        <v>6.2649999999999997E-3</v>
      </c>
      <c r="O76" s="25"/>
      <c r="P76" s="25">
        <f t="shared" si="23"/>
        <v>5.3752999999999995E-3</v>
      </c>
      <c r="Q76" s="25">
        <f t="shared" si="24"/>
        <v>0.123793159</v>
      </c>
      <c r="R76" s="25">
        <v>2.5010000000000001E-2</v>
      </c>
      <c r="S76" s="25">
        <f t="shared" si="25"/>
        <v>1.7684999999999999E-2</v>
      </c>
      <c r="T76" s="25"/>
      <c r="U76" s="25">
        <f t="shared" si="26"/>
        <v>1.6087799999999999E-2</v>
      </c>
      <c r="V76" s="25">
        <f t="shared" si="27"/>
        <v>0.37050203399999998</v>
      </c>
      <c r="W76" s="25">
        <v>2.6159999999999999E-2</v>
      </c>
      <c r="X76" s="25">
        <f t="shared" si="28"/>
        <v>1.8834999999999998E-2</v>
      </c>
      <c r="Y76" s="25"/>
      <c r="Z76" s="25">
        <f t="shared" si="29"/>
        <v>1.7713599999999996E-2</v>
      </c>
      <c r="AA76" s="25">
        <f t="shared" si="30"/>
        <v>0.40794420799999992</v>
      </c>
      <c r="AB76" s="25">
        <v>1.46E-2</v>
      </c>
      <c r="AC76" s="25">
        <f t="shared" si="31"/>
        <v>7.3249999999999999E-3</v>
      </c>
    </row>
    <row r="77" spans="1:29" s="15" customFormat="1">
      <c r="A77" s="18">
        <v>325</v>
      </c>
      <c r="B77" s="25">
        <v>2.0000000000000002E-5</v>
      </c>
      <c r="C77" s="25">
        <v>1.227E-2</v>
      </c>
      <c r="D77" s="25">
        <f t="shared" si="16"/>
        <v>8.8850000000000005E-3</v>
      </c>
      <c r="E77" s="25"/>
      <c r="F77" s="25">
        <f t="shared" si="17"/>
        <v>2.8096000000000006E-3</v>
      </c>
      <c r="G77" s="25">
        <f t="shared" si="18"/>
        <v>6.4705088000000022E-2</v>
      </c>
      <c r="H77" s="25">
        <v>1.111E-2</v>
      </c>
      <c r="I77" s="25">
        <f t="shared" si="19"/>
        <v>7.7250000000000001E-3</v>
      </c>
      <c r="J77" s="25"/>
      <c r="K77" s="25">
        <f t="shared" si="20"/>
        <v>6.0420000000000005E-3</v>
      </c>
      <c r="L77" s="25">
        <f t="shared" si="21"/>
        <v>0.13914726000000002</v>
      </c>
      <c r="M77" s="25">
        <v>1.2619999999999999E-2</v>
      </c>
      <c r="N77" s="25">
        <v>9.1149999999999998E-3</v>
      </c>
      <c r="O77" s="25"/>
      <c r="P77" s="25">
        <v>3.0400000000000002E-3</v>
      </c>
      <c r="Q77" s="25">
        <f t="shared" si="24"/>
        <v>7.001120000000001E-2</v>
      </c>
      <c r="R77" s="25">
        <v>2.4E-2</v>
      </c>
      <c r="S77" s="25">
        <f t="shared" si="25"/>
        <v>2.0615000000000001E-2</v>
      </c>
      <c r="T77" s="25"/>
      <c r="U77" s="25">
        <f t="shared" si="26"/>
        <v>1.9017800000000001E-2</v>
      </c>
      <c r="V77" s="25">
        <f t="shared" si="27"/>
        <v>0.43797993400000007</v>
      </c>
      <c r="W77" s="25">
        <v>2.0490000000000001E-2</v>
      </c>
      <c r="X77" s="25">
        <f t="shared" si="28"/>
        <v>1.7105000000000002E-2</v>
      </c>
      <c r="Y77" s="25"/>
      <c r="Z77" s="25">
        <f t="shared" si="29"/>
        <v>1.5983600000000001E-2</v>
      </c>
      <c r="AA77" s="25">
        <f t="shared" si="30"/>
        <v>0.36810230800000004</v>
      </c>
      <c r="AB77" s="25">
        <v>6.7499999999999999E-3</v>
      </c>
      <c r="AC77" s="25">
        <v>3.385E-3</v>
      </c>
    </row>
    <row r="78" spans="1:29" s="15" customFormat="1">
      <c r="A78" s="18">
        <v>326</v>
      </c>
      <c r="B78" s="25">
        <v>2.0000000000000002E-5</v>
      </c>
      <c r="C78" s="25">
        <v>1.227E-2</v>
      </c>
      <c r="D78" s="25">
        <f t="shared" si="16"/>
        <v>5.0550000000000005E-3</v>
      </c>
      <c r="E78" s="25"/>
      <c r="F78" s="25">
        <f t="shared" si="17"/>
        <v>-1.0203999999999994E-3</v>
      </c>
      <c r="G78" s="25">
        <f t="shared" si="18"/>
        <v>-2.3499811999999988E-2</v>
      </c>
      <c r="H78" s="25">
        <v>1.11E-2</v>
      </c>
      <c r="I78" s="25">
        <f t="shared" si="19"/>
        <v>3.8850000000000013E-3</v>
      </c>
      <c r="J78" s="25"/>
      <c r="K78" s="25">
        <f t="shared" si="20"/>
        <v>2.2020000000000013E-3</v>
      </c>
      <c r="L78" s="25">
        <f t="shared" si="21"/>
        <v>5.0712060000000031E-2</v>
      </c>
      <c r="M78" s="25">
        <v>1.261E-2</v>
      </c>
      <c r="N78" s="25">
        <f t="shared" si="22"/>
        <v>5.3950000000000005E-3</v>
      </c>
      <c r="O78" s="25"/>
      <c r="P78" s="25">
        <f t="shared" si="23"/>
        <v>4.5053000000000003E-3</v>
      </c>
      <c r="Q78" s="25">
        <f t="shared" si="24"/>
        <v>0.10375705900000001</v>
      </c>
      <c r="R78" s="25">
        <v>2.367E-2</v>
      </c>
      <c r="S78" s="25">
        <f t="shared" si="25"/>
        <v>1.6455000000000001E-2</v>
      </c>
      <c r="T78" s="25"/>
      <c r="U78" s="25">
        <f t="shared" si="26"/>
        <v>1.4857800000000001E-2</v>
      </c>
      <c r="V78" s="25">
        <f t="shared" si="27"/>
        <v>0.34217513400000005</v>
      </c>
      <c r="W78" s="25">
        <v>1.941E-2</v>
      </c>
      <c r="X78" s="25">
        <f t="shared" si="28"/>
        <v>1.2195000000000001E-2</v>
      </c>
      <c r="Y78" s="25"/>
      <c r="Z78" s="25">
        <f t="shared" si="29"/>
        <v>1.1073600000000001E-2</v>
      </c>
      <c r="AA78" s="25">
        <f t="shared" si="30"/>
        <v>0.25502500800000005</v>
      </c>
      <c r="AB78" s="25">
        <v>1.4409999999999999E-2</v>
      </c>
      <c r="AC78" s="25">
        <f t="shared" si="31"/>
        <v>7.2149999999999992E-3</v>
      </c>
    </row>
    <row r="79" spans="1:29" s="15" customFormat="1">
      <c r="A79" s="18">
        <v>327</v>
      </c>
      <c r="B79" s="25">
        <v>1.1E-4</v>
      </c>
      <c r="C79" s="25">
        <v>1.226E-2</v>
      </c>
      <c r="D79" s="25">
        <f t="shared" si="16"/>
        <v>5.2199999999999998E-3</v>
      </c>
      <c r="E79" s="25"/>
      <c r="F79" s="25">
        <f t="shared" si="17"/>
        <v>-8.5540000000000008E-4</v>
      </c>
      <c r="G79" s="25">
        <f t="shared" si="18"/>
        <v>-1.9699862000000002E-2</v>
      </c>
      <c r="H79" s="25">
        <v>1.1089999999999999E-2</v>
      </c>
      <c r="I79" s="25">
        <f t="shared" si="19"/>
        <v>4.0499999999999989E-3</v>
      </c>
      <c r="J79" s="25"/>
      <c r="K79" s="25">
        <f t="shared" si="20"/>
        <v>2.3669999999999989E-3</v>
      </c>
      <c r="L79" s="25">
        <f t="shared" si="21"/>
        <v>5.4512009999999979E-2</v>
      </c>
      <c r="M79" s="25">
        <v>1.26E-2</v>
      </c>
      <c r="N79" s="25">
        <f t="shared" si="22"/>
        <v>5.5599999999999998E-3</v>
      </c>
      <c r="O79" s="25"/>
      <c r="P79" s="25">
        <f t="shared" si="23"/>
        <v>4.6702999999999996E-3</v>
      </c>
      <c r="Q79" s="25">
        <f t="shared" si="24"/>
        <v>0.107557009</v>
      </c>
      <c r="R79" s="25">
        <v>2.0580000000000001E-2</v>
      </c>
      <c r="S79" s="25">
        <f t="shared" si="25"/>
        <v>1.354E-2</v>
      </c>
      <c r="T79" s="25"/>
      <c r="U79" s="25">
        <f t="shared" si="26"/>
        <v>1.19428E-2</v>
      </c>
      <c r="V79" s="25">
        <f t="shared" si="27"/>
        <v>0.27504268400000004</v>
      </c>
      <c r="W79" s="25">
        <v>1.8970000000000001E-2</v>
      </c>
      <c r="X79" s="25">
        <f t="shared" si="28"/>
        <v>1.193E-2</v>
      </c>
      <c r="Y79" s="25"/>
      <c r="Z79" s="25">
        <f t="shared" si="29"/>
        <v>1.08086E-2</v>
      </c>
      <c r="AA79" s="25">
        <f t="shared" si="30"/>
        <v>0.248922058</v>
      </c>
      <c r="AB79" s="25">
        <v>1.397E-2</v>
      </c>
      <c r="AC79" s="25">
        <f t="shared" si="31"/>
        <v>7.0400000000000003E-3</v>
      </c>
    </row>
    <row r="80" spans="1:29" s="15" customFormat="1">
      <c r="A80" s="18">
        <v>328</v>
      </c>
      <c r="B80" s="25">
        <v>-5.0000000000000002E-5</v>
      </c>
      <c r="C80" s="25">
        <v>1.226E-2</v>
      </c>
      <c r="D80" s="25">
        <f t="shared" si="16"/>
        <v>5.2500000000000003E-3</v>
      </c>
      <c r="E80" s="25"/>
      <c r="F80" s="25">
        <f t="shared" si="17"/>
        <v>-8.2539999999999957E-4</v>
      </c>
      <c r="G80" s="25">
        <f t="shared" si="18"/>
        <v>-1.900896199999999E-2</v>
      </c>
      <c r="H80" s="25">
        <v>1.108E-2</v>
      </c>
      <c r="I80" s="25">
        <f t="shared" si="19"/>
        <v>4.0699999999999998E-3</v>
      </c>
      <c r="J80" s="25"/>
      <c r="K80" s="25">
        <f t="shared" si="20"/>
        <v>2.3869999999999998E-3</v>
      </c>
      <c r="L80" s="25">
        <f t="shared" si="21"/>
        <v>5.4972609999999998E-2</v>
      </c>
      <c r="M80" s="25">
        <v>1.259E-2</v>
      </c>
      <c r="N80" s="25">
        <f t="shared" si="22"/>
        <v>5.5800000000000008E-3</v>
      </c>
      <c r="O80" s="25"/>
      <c r="P80" s="25">
        <f t="shared" si="23"/>
        <v>4.6903000000000005E-3</v>
      </c>
      <c r="Q80" s="25">
        <f t="shared" si="24"/>
        <v>0.10801760900000001</v>
      </c>
      <c r="R80" s="25">
        <v>1.7770000000000001E-2</v>
      </c>
      <c r="S80" s="25">
        <f t="shared" si="25"/>
        <v>1.0760000000000002E-2</v>
      </c>
      <c r="T80" s="25"/>
      <c r="U80" s="25">
        <f t="shared" si="26"/>
        <v>9.1628000000000022E-3</v>
      </c>
      <c r="V80" s="25">
        <f t="shared" si="27"/>
        <v>0.21101928400000006</v>
      </c>
      <c r="W80" s="25">
        <v>1.6070000000000001E-2</v>
      </c>
      <c r="X80" s="25">
        <f t="shared" si="28"/>
        <v>9.0600000000000021E-3</v>
      </c>
      <c r="Y80" s="25"/>
      <c r="Z80" s="25">
        <f t="shared" si="29"/>
        <v>7.9386000000000023E-3</v>
      </c>
      <c r="AA80" s="25">
        <f t="shared" si="30"/>
        <v>0.18282595800000007</v>
      </c>
      <c r="AB80" s="25">
        <v>1.4069999999999999E-2</v>
      </c>
      <c r="AC80" s="25">
        <f t="shared" si="31"/>
        <v>7.0099999999999997E-3</v>
      </c>
    </row>
    <row r="81" spans="1:29" s="15" customFormat="1">
      <c r="A81" s="18">
        <v>329</v>
      </c>
      <c r="B81" s="25">
        <v>6.0000000000000002E-5</v>
      </c>
      <c r="C81" s="25">
        <v>1.226E-2</v>
      </c>
      <c r="D81" s="25">
        <f t="shared" si="16"/>
        <v>5.3550000000000004E-3</v>
      </c>
      <c r="E81" s="25"/>
      <c r="F81" s="25">
        <f t="shared" si="17"/>
        <v>-7.2039999999999951E-4</v>
      </c>
      <c r="G81" s="25">
        <f t="shared" si="18"/>
        <v>-1.659081199999999E-2</v>
      </c>
      <c r="H81" s="25">
        <v>1.108E-2</v>
      </c>
      <c r="I81" s="25">
        <f t="shared" si="19"/>
        <v>4.1749999999999999E-3</v>
      </c>
      <c r="J81" s="25"/>
      <c r="K81" s="25">
        <f t="shared" si="20"/>
        <v>2.4919999999999999E-3</v>
      </c>
      <c r="L81" s="25">
        <f t="shared" si="21"/>
        <v>5.7390759999999999E-2</v>
      </c>
      <c r="M81" s="25">
        <v>1.2579999999999999E-2</v>
      </c>
      <c r="N81" s="25">
        <f t="shared" si="22"/>
        <v>5.6749999999999995E-3</v>
      </c>
      <c r="O81" s="25"/>
      <c r="P81" s="25">
        <f t="shared" si="23"/>
        <v>4.7852999999999993E-3</v>
      </c>
      <c r="Q81" s="25">
        <f t="shared" si="24"/>
        <v>0.11020545899999999</v>
      </c>
      <c r="R81" s="25">
        <v>1.6719999999999999E-2</v>
      </c>
      <c r="S81" s="25">
        <f t="shared" si="25"/>
        <v>9.8149999999999991E-3</v>
      </c>
      <c r="T81" s="25"/>
      <c r="U81" s="25">
        <f t="shared" si="26"/>
        <v>8.2177999999999991E-3</v>
      </c>
      <c r="V81" s="25">
        <f t="shared" si="27"/>
        <v>0.18925593399999999</v>
      </c>
      <c r="W81" s="25">
        <v>1.575E-2</v>
      </c>
      <c r="X81" s="25">
        <f t="shared" si="28"/>
        <v>8.8450000000000004E-3</v>
      </c>
      <c r="Y81" s="25"/>
      <c r="Z81" s="25">
        <f t="shared" si="29"/>
        <v>7.7236000000000006E-3</v>
      </c>
      <c r="AA81" s="25">
        <f t="shared" si="30"/>
        <v>0.17787450800000001</v>
      </c>
      <c r="AB81" s="25">
        <v>1.375E-2</v>
      </c>
      <c r="AC81" s="25">
        <f t="shared" si="31"/>
        <v>6.9049999999999997E-3</v>
      </c>
    </row>
    <row r="82" spans="1:29" s="15" customFormat="1">
      <c r="A82" s="18">
        <v>330</v>
      </c>
      <c r="B82" s="25">
        <v>-1E-4</v>
      </c>
      <c r="C82" s="25">
        <v>1.225E-2</v>
      </c>
      <c r="D82" s="25">
        <f t="shared" si="16"/>
        <v>5.5950000000000001E-3</v>
      </c>
      <c r="E82" s="25"/>
      <c r="F82" s="25">
        <f t="shared" si="17"/>
        <v>-4.8039999999999975E-4</v>
      </c>
      <c r="G82" s="25">
        <f t="shared" si="18"/>
        <v>-1.1063611999999995E-2</v>
      </c>
      <c r="H82" s="25">
        <v>1.107E-2</v>
      </c>
      <c r="I82" s="25">
        <f t="shared" si="19"/>
        <v>4.4149999999999997E-3</v>
      </c>
      <c r="J82" s="25"/>
      <c r="K82" s="25">
        <f t="shared" si="20"/>
        <v>2.7319999999999996E-3</v>
      </c>
      <c r="L82" s="25">
        <f t="shared" si="21"/>
        <v>6.2917959999999995E-2</v>
      </c>
      <c r="M82" s="25">
        <v>1.257E-2</v>
      </c>
      <c r="N82" s="25">
        <f t="shared" si="22"/>
        <v>5.9149999999999993E-3</v>
      </c>
      <c r="O82" s="25"/>
      <c r="P82" s="25">
        <f t="shared" si="23"/>
        <v>5.025299999999999E-3</v>
      </c>
      <c r="Q82" s="25">
        <f t="shared" si="24"/>
        <v>0.11573265899999999</v>
      </c>
      <c r="R82" s="25">
        <v>1.43E-2</v>
      </c>
      <c r="S82" s="25">
        <f t="shared" si="25"/>
        <v>7.6449999999999999E-3</v>
      </c>
      <c r="T82" s="25"/>
      <c r="U82" s="25">
        <f t="shared" si="26"/>
        <v>6.0477999999999999E-3</v>
      </c>
      <c r="V82" s="25">
        <f t="shared" si="27"/>
        <v>0.13928083399999999</v>
      </c>
      <c r="W82" s="25">
        <v>1.4409999999999999E-2</v>
      </c>
      <c r="X82" s="25">
        <f t="shared" si="28"/>
        <v>7.7549999999999989E-3</v>
      </c>
      <c r="Y82" s="25"/>
      <c r="Z82" s="25">
        <f t="shared" si="29"/>
        <v>6.633599999999999E-3</v>
      </c>
      <c r="AA82" s="25">
        <f t="shared" si="30"/>
        <v>0.15277180799999998</v>
      </c>
      <c r="AB82" s="25">
        <v>1.341E-2</v>
      </c>
      <c r="AC82" s="25">
        <f t="shared" si="31"/>
        <v>6.6550000000000003E-3</v>
      </c>
    </row>
    <row r="83" spans="1:29" s="15" customFormat="1">
      <c r="A83" s="18">
        <v>331</v>
      </c>
      <c r="B83" s="25">
        <v>-4.0000000000000003E-5</v>
      </c>
      <c r="C83" s="25">
        <v>1.225E-2</v>
      </c>
      <c r="D83" s="25">
        <f t="shared" si="16"/>
        <v>5.6100000000000004E-3</v>
      </c>
      <c r="E83" s="25"/>
      <c r="F83" s="25">
        <f t="shared" si="17"/>
        <v>-4.6539999999999949E-4</v>
      </c>
      <c r="G83" s="25">
        <f t="shared" si="18"/>
        <v>-1.0718161999999989E-2</v>
      </c>
      <c r="H83" s="25">
        <v>1.106E-2</v>
      </c>
      <c r="I83" s="25">
        <f t="shared" si="19"/>
        <v>4.4200000000000003E-3</v>
      </c>
      <c r="J83" s="25"/>
      <c r="K83" s="25">
        <f t="shared" si="20"/>
        <v>2.7370000000000003E-3</v>
      </c>
      <c r="L83" s="25">
        <f t="shared" si="21"/>
        <v>6.3033110000000003E-2</v>
      </c>
      <c r="M83" s="25">
        <v>1.2489999999999999E-2</v>
      </c>
      <c r="N83" s="25">
        <f t="shared" si="22"/>
        <v>5.8499999999999993E-3</v>
      </c>
      <c r="O83" s="25"/>
      <c r="P83" s="25">
        <f t="shared" si="23"/>
        <v>4.9602999999999991E-3</v>
      </c>
      <c r="Q83" s="25">
        <f t="shared" si="24"/>
        <v>0.11423570899999999</v>
      </c>
      <c r="R83" s="25">
        <v>1.4080000000000001E-2</v>
      </c>
      <c r="S83" s="25">
        <f t="shared" si="25"/>
        <v>7.4400000000000004E-3</v>
      </c>
      <c r="T83" s="25"/>
      <c r="U83" s="25">
        <f t="shared" si="26"/>
        <v>5.8428000000000004E-3</v>
      </c>
      <c r="V83" s="25">
        <f t="shared" si="27"/>
        <v>0.13455968400000001</v>
      </c>
      <c r="W83" s="25">
        <v>1.332E-2</v>
      </c>
      <c r="X83" s="25">
        <f t="shared" si="28"/>
        <v>6.6800000000000002E-3</v>
      </c>
      <c r="Y83" s="25"/>
      <c r="Z83" s="25">
        <f t="shared" si="29"/>
        <v>5.5586000000000003E-3</v>
      </c>
      <c r="AA83" s="25">
        <f t="shared" si="30"/>
        <v>0.128014558</v>
      </c>
      <c r="AB83" s="25">
        <v>1.332E-2</v>
      </c>
      <c r="AC83" s="25">
        <f t="shared" si="31"/>
        <v>6.6400000000000001E-3</v>
      </c>
    </row>
    <row r="84" spans="1:29" s="15" customFormat="1">
      <c r="A84" s="18">
        <v>332</v>
      </c>
      <c r="B84" s="25">
        <v>-1.2E-4</v>
      </c>
      <c r="C84" s="25">
        <v>1.225E-2</v>
      </c>
      <c r="D84" s="25">
        <f t="shared" si="16"/>
        <v>5.8900000000000003E-3</v>
      </c>
      <c r="E84" s="25"/>
      <c r="F84" s="25">
        <f t="shared" si="17"/>
        <v>-1.8539999999999963E-4</v>
      </c>
      <c r="G84" s="25">
        <f t="shared" si="18"/>
        <v>-4.2697619999999921E-3</v>
      </c>
      <c r="H84" s="25">
        <v>1.1050000000000001E-2</v>
      </c>
      <c r="I84" s="25">
        <f t="shared" si="19"/>
        <v>4.6900000000000006E-3</v>
      </c>
      <c r="J84" s="25"/>
      <c r="K84" s="25">
        <f t="shared" si="20"/>
        <v>3.0070000000000006E-3</v>
      </c>
      <c r="L84" s="25">
        <f t="shared" si="21"/>
        <v>6.9251210000000021E-2</v>
      </c>
      <c r="M84" s="25">
        <v>1.2489999999999999E-2</v>
      </c>
      <c r="N84" s="25">
        <f t="shared" si="22"/>
        <v>6.1299999999999992E-3</v>
      </c>
      <c r="O84" s="25"/>
      <c r="P84" s="25">
        <f t="shared" si="23"/>
        <v>5.240299999999999E-3</v>
      </c>
      <c r="Q84" s="25">
        <f t="shared" si="24"/>
        <v>0.12068410899999998</v>
      </c>
      <c r="R84" s="25">
        <v>1.374E-2</v>
      </c>
      <c r="S84" s="25">
        <f t="shared" si="25"/>
        <v>7.3800000000000003E-3</v>
      </c>
      <c r="T84" s="25"/>
      <c r="U84" s="25">
        <f t="shared" si="26"/>
        <v>5.7828000000000003E-3</v>
      </c>
      <c r="V84" s="25">
        <f t="shared" si="27"/>
        <v>0.13317788400000002</v>
      </c>
      <c r="W84" s="25">
        <v>1.2840000000000001E-2</v>
      </c>
      <c r="X84" s="25">
        <f t="shared" si="28"/>
        <v>6.4800000000000005E-3</v>
      </c>
      <c r="Y84" s="25"/>
      <c r="Z84" s="25">
        <f t="shared" si="29"/>
        <v>5.3586000000000007E-3</v>
      </c>
      <c r="AA84" s="25">
        <f t="shared" si="30"/>
        <v>0.12340855800000002</v>
      </c>
      <c r="AB84" s="25">
        <v>1.2840000000000001E-2</v>
      </c>
      <c r="AC84" s="25">
        <f t="shared" si="31"/>
        <v>6.3600000000000002E-3</v>
      </c>
    </row>
    <row r="85" spans="1:29" s="15" customFormat="1">
      <c r="A85" s="18">
        <v>333</v>
      </c>
      <c r="B85" s="25">
        <v>8.0000000000000007E-5</v>
      </c>
      <c r="C85" s="25">
        <v>1.225E-2</v>
      </c>
      <c r="D85" s="25">
        <f t="shared" si="16"/>
        <v>5.7600000000000004E-3</v>
      </c>
      <c r="E85" s="25"/>
      <c r="F85" s="25">
        <f t="shared" si="17"/>
        <v>-3.1539999999999953E-4</v>
      </c>
      <c r="G85" s="25">
        <f t="shared" si="18"/>
        <v>-7.2636619999999893E-3</v>
      </c>
      <c r="H85" s="25">
        <v>1.1050000000000001E-2</v>
      </c>
      <c r="I85" s="25">
        <f t="shared" si="19"/>
        <v>4.5600000000000007E-3</v>
      </c>
      <c r="J85" s="25"/>
      <c r="K85" s="25">
        <f t="shared" si="20"/>
        <v>2.8770000000000007E-3</v>
      </c>
      <c r="L85" s="25">
        <f t="shared" si="21"/>
        <v>6.6257310000000014E-2</v>
      </c>
      <c r="M85" s="25">
        <v>1.248E-2</v>
      </c>
      <c r="N85" s="25">
        <f t="shared" si="22"/>
        <v>5.9899999999999997E-3</v>
      </c>
      <c r="O85" s="25"/>
      <c r="P85" s="25">
        <f t="shared" si="23"/>
        <v>5.1002999999999995E-3</v>
      </c>
      <c r="Q85" s="25">
        <f t="shared" si="24"/>
        <v>0.11745990899999999</v>
      </c>
      <c r="R85" s="25">
        <v>1.37E-2</v>
      </c>
      <c r="S85" s="25">
        <f t="shared" si="25"/>
        <v>7.2100000000000003E-3</v>
      </c>
      <c r="T85" s="25"/>
      <c r="U85" s="25">
        <f t="shared" si="26"/>
        <v>5.6128000000000003E-3</v>
      </c>
      <c r="V85" s="25">
        <f t="shared" si="27"/>
        <v>0.12926278400000002</v>
      </c>
      <c r="W85" s="25">
        <v>1.29E-2</v>
      </c>
      <c r="X85" s="25">
        <f t="shared" si="28"/>
        <v>6.4099999999999999E-3</v>
      </c>
      <c r="Y85" s="25"/>
      <c r="Z85" s="25">
        <f t="shared" si="29"/>
        <v>5.2886000000000001E-3</v>
      </c>
      <c r="AA85" s="25">
        <f t="shared" si="30"/>
        <v>0.12179645800000001</v>
      </c>
      <c r="AB85" s="25">
        <v>1.29E-2</v>
      </c>
      <c r="AC85" s="25">
        <f t="shared" si="31"/>
        <v>6.4900000000000001E-3</v>
      </c>
    </row>
    <row r="86" spans="1:29" s="15" customFormat="1">
      <c r="A86" s="18">
        <v>334</v>
      </c>
      <c r="B86" s="25">
        <v>-4.0000000000000003E-5</v>
      </c>
      <c r="C86" s="25">
        <v>1.225E-2</v>
      </c>
      <c r="D86" s="25">
        <f t="shared" si="16"/>
        <v>5.9200000000000008E-3</v>
      </c>
      <c r="E86" s="25"/>
      <c r="F86" s="25">
        <f t="shared" si="17"/>
        <v>-1.5539999999999912E-4</v>
      </c>
      <c r="G86" s="25">
        <f t="shared" si="18"/>
        <v>-3.57886199999998E-3</v>
      </c>
      <c r="H86" s="25">
        <v>1.1050000000000001E-2</v>
      </c>
      <c r="I86" s="25">
        <f t="shared" si="19"/>
        <v>4.7200000000000011E-3</v>
      </c>
      <c r="J86" s="25"/>
      <c r="K86" s="25">
        <f t="shared" si="20"/>
        <v>3.0370000000000011E-3</v>
      </c>
      <c r="L86" s="25">
        <f t="shared" si="21"/>
        <v>6.994211000000003E-2</v>
      </c>
      <c r="M86" s="25">
        <v>1.2449999999999999E-2</v>
      </c>
      <c r="N86" s="25">
        <f t="shared" si="22"/>
        <v>6.1199999999999996E-3</v>
      </c>
      <c r="O86" s="25"/>
      <c r="P86" s="25">
        <f t="shared" si="23"/>
        <v>5.2302999999999994E-3</v>
      </c>
      <c r="Q86" s="25">
        <f t="shared" si="24"/>
        <v>0.120453809</v>
      </c>
      <c r="R86" s="25">
        <v>1.3729999999999999E-2</v>
      </c>
      <c r="S86" s="25">
        <f t="shared" si="25"/>
        <v>7.3999999999999995E-3</v>
      </c>
      <c r="T86" s="25"/>
      <c r="U86" s="25">
        <f t="shared" si="26"/>
        <v>5.8027999999999995E-3</v>
      </c>
      <c r="V86" s="25">
        <f t="shared" si="27"/>
        <v>0.133638484</v>
      </c>
      <c r="W86" s="25">
        <v>1.2699999999999999E-2</v>
      </c>
      <c r="X86" s="25">
        <f t="shared" si="28"/>
        <v>6.3699999999999998E-3</v>
      </c>
      <c r="Y86" s="25"/>
      <c r="Z86" s="25">
        <f t="shared" si="29"/>
        <v>5.2486E-3</v>
      </c>
      <c r="AA86" s="25">
        <f t="shared" si="30"/>
        <v>0.120875258</v>
      </c>
      <c r="AB86" s="25">
        <v>1.2699999999999999E-2</v>
      </c>
      <c r="AC86" s="25">
        <f t="shared" si="31"/>
        <v>6.3299999999999997E-3</v>
      </c>
    </row>
    <row r="87" spans="1:29" s="15" customFormat="1">
      <c r="A87" s="18">
        <v>335</v>
      </c>
      <c r="B87" s="25">
        <v>9.0000000000000006E-5</v>
      </c>
      <c r="C87" s="25">
        <v>1.225E-2</v>
      </c>
      <c r="D87" s="25">
        <f t="shared" si="16"/>
        <v>5.8200000000000005E-3</v>
      </c>
      <c r="E87" s="25"/>
      <c r="F87" s="25">
        <f t="shared" si="17"/>
        <v>-2.5539999999999938E-4</v>
      </c>
      <c r="G87" s="25">
        <f t="shared" si="18"/>
        <v>-5.881861999999986E-3</v>
      </c>
      <c r="H87" s="25">
        <v>1.1039999999999999E-2</v>
      </c>
      <c r="I87" s="25">
        <f t="shared" si="19"/>
        <v>4.6099999999999995E-3</v>
      </c>
      <c r="J87" s="25"/>
      <c r="K87" s="25">
        <f t="shared" si="20"/>
        <v>2.9269999999999995E-3</v>
      </c>
      <c r="L87" s="25">
        <f t="shared" si="21"/>
        <v>6.7408809999999986E-2</v>
      </c>
      <c r="M87" s="25">
        <v>1.2449999999999999E-2</v>
      </c>
      <c r="N87" s="25">
        <f t="shared" si="22"/>
        <v>6.0199999999999993E-3</v>
      </c>
      <c r="O87" s="25"/>
      <c r="P87" s="25">
        <f t="shared" si="23"/>
        <v>5.1302999999999991E-3</v>
      </c>
      <c r="Q87" s="25">
        <f t="shared" si="24"/>
        <v>0.11815080899999998</v>
      </c>
      <c r="R87" s="25">
        <v>1.3509999999999999E-2</v>
      </c>
      <c r="S87" s="25">
        <f t="shared" si="25"/>
        <v>7.0799999999999995E-3</v>
      </c>
      <c r="T87" s="25"/>
      <c r="U87" s="25">
        <f t="shared" si="26"/>
        <v>5.4827999999999995E-3</v>
      </c>
      <c r="V87" s="25">
        <f t="shared" si="27"/>
        <v>0.126268884</v>
      </c>
      <c r="W87" s="25">
        <v>1.277E-2</v>
      </c>
      <c r="X87" s="25">
        <f t="shared" si="28"/>
        <v>6.3400000000000001E-3</v>
      </c>
      <c r="Y87" s="25"/>
      <c r="Z87" s="25">
        <f t="shared" si="29"/>
        <v>5.2186000000000003E-3</v>
      </c>
      <c r="AA87" s="25">
        <f t="shared" si="30"/>
        <v>0.12018435800000002</v>
      </c>
      <c r="AB87" s="25">
        <v>1.277E-2</v>
      </c>
      <c r="AC87" s="25">
        <f t="shared" si="31"/>
        <v>6.43E-3</v>
      </c>
    </row>
    <row r="88" spans="1:29" s="15" customFormat="1">
      <c r="A88" s="18">
        <v>336</v>
      </c>
      <c r="B88" s="25">
        <v>5.0000000000000002E-5</v>
      </c>
      <c r="C88" s="25">
        <v>1.2239999999999999E-2</v>
      </c>
      <c r="D88" s="25">
        <f t="shared" si="16"/>
        <v>6.1399999999999996E-3</v>
      </c>
      <c r="E88" s="25"/>
      <c r="F88" s="25">
        <f t="shared" si="17"/>
        <v>6.4599999999999727E-5</v>
      </c>
      <c r="G88" s="25">
        <f t="shared" si="18"/>
        <v>1.4877379999999939E-3</v>
      </c>
      <c r="H88" s="25">
        <v>1.1039999999999999E-2</v>
      </c>
      <c r="I88" s="25">
        <f t="shared" si="19"/>
        <v>4.9399999999999999E-3</v>
      </c>
      <c r="J88" s="25"/>
      <c r="K88" s="25">
        <f t="shared" si="20"/>
        <v>3.2569999999999999E-3</v>
      </c>
      <c r="L88" s="25">
        <f t="shared" si="21"/>
        <v>7.5008710000000006E-2</v>
      </c>
      <c r="M88" s="25">
        <v>1.244E-2</v>
      </c>
      <c r="N88" s="25">
        <f t="shared" si="22"/>
        <v>6.3400000000000001E-3</v>
      </c>
      <c r="O88" s="25"/>
      <c r="P88" s="25">
        <f t="shared" si="23"/>
        <v>5.4502999999999999E-3</v>
      </c>
      <c r="Q88" s="25">
        <f t="shared" si="24"/>
        <v>0.125520409</v>
      </c>
      <c r="R88" s="25">
        <v>1.3180000000000001E-2</v>
      </c>
      <c r="S88" s="25">
        <f t="shared" si="25"/>
        <v>7.0800000000000012E-3</v>
      </c>
      <c r="T88" s="25"/>
      <c r="U88" s="25">
        <f t="shared" si="26"/>
        <v>5.4828000000000012E-3</v>
      </c>
      <c r="V88" s="25">
        <f t="shared" si="27"/>
        <v>0.12626888400000003</v>
      </c>
      <c r="W88" s="25">
        <v>1.2149999999999999E-2</v>
      </c>
      <c r="X88" s="25">
        <f t="shared" si="28"/>
        <v>6.0499999999999998E-3</v>
      </c>
      <c r="Y88" s="25"/>
      <c r="Z88" s="25">
        <f t="shared" si="29"/>
        <v>4.9286E-3</v>
      </c>
      <c r="AA88" s="25">
        <f t="shared" si="30"/>
        <v>0.11350565800000001</v>
      </c>
      <c r="AB88" s="25">
        <v>1.2149999999999999E-2</v>
      </c>
      <c r="AC88" s="25">
        <f t="shared" si="31"/>
        <v>6.0999999999999995E-3</v>
      </c>
    </row>
    <row r="89" spans="1:29" s="15" customFormat="1">
      <c r="A89" s="18">
        <v>337</v>
      </c>
      <c r="B89" s="25">
        <v>0</v>
      </c>
      <c r="C89" s="25">
        <v>1.223E-2</v>
      </c>
      <c r="D89" s="25">
        <f t="shared" si="16"/>
        <v>5.9749999999999994E-3</v>
      </c>
      <c r="E89" s="25"/>
      <c r="F89" s="25">
        <f t="shared" si="17"/>
        <v>-1.0040000000000049E-4</v>
      </c>
      <c r="G89" s="25">
        <f t="shared" si="18"/>
        <v>-2.3122120000000114E-3</v>
      </c>
      <c r="H89" s="25">
        <v>1.1039999999999999E-2</v>
      </c>
      <c r="I89" s="25">
        <f t="shared" si="19"/>
        <v>4.7849999999999993E-3</v>
      </c>
      <c r="J89" s="25"/>
      <c r="K89" s="25">
        <f t="shared" si="20"/>
        <v>3.1019999999999993E-3</v>
      </c>
      <c r="L89" s="25">
        <f t="shared" si="21"/>
        <v>7.1439059999999985E-2</v>
      </c>
      <c r="M89" s="25">
        <v>1.24E-2</v>
      </c>
      <c r="N89" s="25">
        <f t="shared" si="22"/>
        <v>6.1449999999999994E-3</v>
      </c>
      <c r="O89" s="25"/>
      <c r="P89" s="25">
        <f t="shared" si="23"/>
        <v>5.2552999999999992E-3</v>
      </c>
      <c r="Q89" s="25">
        <f t="shared" si="24"/>
        <v>0.12102955899999998</v>
      </c>
      <c r="R89" s="25">
        <v>1.315E-2</v>
      </c>
      <c r="S89" s="25">
        <f t="shared" si="25"/>
        <v>6.8950000000000001E-3</v>
      </c>
      <c r="T89" s="25"/>
      <c r="U89" s="25">
        <f t="shared" si="26"/>
        <v>5.2978000000000001E-3</v>
      </c>
      <c r="V89" s="25">
        <f t="shared" si="27"/>
        <v>0.12200833400000001</v>
      </c>
      <c r="W89" s="25">
        <v>1.251E-2</v>
      </c>
      <c r="X89" s="25">
        <f t="shared" si="28"/>
        <v>6.2550000000000001E-3</v>
      </c>
      <c r="Y89" s="25"/>
      <c r="Z89" s="25">
        <f t="shared" si="29"/>
        <v>5.1336000000000003E-3</v>
      </c>
      <c r="AA89" s="25">
        <f t="shared" si="30"/>
        <v>0.11822680800000002</v>
      </c>
      <c r="AB89" s="25">
        <v>1.251E-2</v>
      </c>
      <c r="AC89" s="25">
        <f t="shared" si="31"/>
        <v>6.2550000000000001E-3</v>
      </c>
    </row>
    <row r="90" spans="1:29" s="15" customFormat="1">
      <c r="A90" s="18">
        <v>338</v>
      </c>
      <c r="B90" s="25">
        <v>-3.0000000000000001E-5</v>
      </c>
      <c r="C90" s="25">
        <v>1.223E-2</v>
      </c>
      <c r="D90" s="25">
        <f t="shared" si="16"/>
        <v>6.4050000000000001E-3</v>
      </c>
      <c r="E90" s="25"/>
      <c r="F90" s="25">
        <f t="shared" si="17"/>
        <v>3.2960000000000021E-4</v>
      </c>
      <c r="G90" s="25">
        <f t="shared" si="18"/>
        <v>7.5906880000000052E-3</v>
      </c>
      <c r="H90" s="25">
        <v>1.1039999999999999E-2</v>
      </c>
      <c r="I90" s="25">
        <f t="shared" si="19"/>
        <v>5.215E-3</v>
      </c>
      <c r="J90" s="25"/>
      <c r="K90" s="25">
        <f t="shared" si="20"/>
        <v>3.532E-3</v>
      </c>
      <c r="L90" s="25">
        <f t="shared" si="21"/>
        <v>8.1341960000000005E-2</v>
      </c>
      <c r="M90" s="25">
        <v>1.2290000000000001E-2</v>
      </c>
      <c r="N90" s="25">
        <f t="shared" si="22"/>
        <v>6.4650000000000011E-3</v>
      </c>
      <c r="O90" s="25"/>
      <c r="P90" s="25">
        <f t="shared" si="23"/>
        <v>5.5753000000000009E-3</v>
      </c>
      <c r="Q90" s="25">
        <f t="shared" si="24"/>
        <v>0.12839915900000004</v>
      </c>
      <c r="R90" s="25">
        <v>1.2959999999999999E-2</v>
      </c>
      <c r="S90" s="25">
        <f t="shared" si="25"/>
        <v>7.1349999999999998E-3</v>
      </c>
      <c r="T90" s="25"/>
      <c r="U90" s="25">
        <f t="shared" si="26"/>
        <v>5.5377999999999998E-3</v>
      </c>
      <c r="V90" s="25">
        <f t="shared" si="27"/>
        <v>0.12753553400000001</v>
      </c>
      <c r="W90" s="25">
        <v>1.1679999999999999E-2</v>
      </c>
      <c r="X90" s="25">
        <f t="shared" si="28"/>
        <v>5.855E-3</v>
      </c>
      <c r="Y90" s="25"/>
      <c r="Z90" s="25">
        <f t="shared" si="29"/>
        <v>4.7336000000000001E-3</v>
      </c>
      <c r="AA90" s="25">
        <f t="shared" si="30"/>
        <v>0.109014808</v>
      </c>
      <c r="AB90" s="25">
        <v>1.1679999999999999E-2</v>
      </c>
      <c r="AC90" s="25">
        <f t="shared" si="31"/>
        <v>5.8249999999999994E-3</v>
      </c>
    </row>
    <row r="91" spans="1:29" s="15" customFormat="1">
      <c r="A91" s="18">
        <v>339</v>
      </c>
      <c r="B91" s="25">
        <v>-3.0000000000000001E-5</v>
      </c>
      <c r="C91" s="25">
        <v>1.222E-2</v>
      </c>
      <c r="D91" s="25">
        <f t="shared" si="16"/>
        <v>6.0400000000000002E-3</v>
      </c>
      <c r="E91" s="25"/>
      <c r="F91" s="25">
        <f t="shared" si="17"/>
        <v>-3.5399999999999668E-5</v>
      </c>
      <c r="G91" s="25">
        <f t="shared" si="18"/>
        <v>-8.1526199999999239E-4</v>
      </c>
      <c r="H91" s="25">
        <v>1.103E-2</v>
      </c>
      <c r="I91" s="25">
        <f t="shared" si="19"/>
        <v>4.8500000000000001E-3</v>
      </c>
      <c r="J91" s="25"/>
      <c r="K91" s="25">
        <f t="shared" si="20"/>
        <v>3.1670000000000001E-3</v>
      </c>
      <c r="L91" s="25">
        <f t="shared" si="21"/>
        <v>7.2936010000000009E-2</v>
      </c>
      <c r="M91" s="25">
        <v>1.2319999999999999E-2</v>
      </c>
      <c r="N91" s="25">
        <f t="shared" si="22"/>
        <v>6.1399999999999996E-3</v>
      </c>
      <c r="O91" s="25"/>
      <c r="P91" s="25">
        <f t="shared" si="23"/>
        <v>5.2502999999999994E-3</v>
      </c>
      <c r="Q91" s="25">
        <f t="shared" si="24"/>
        <v>0.12091440899999999</v>
      </c>
      <c r="R91" s="25">
        <v>1.29E-2</v>
      </c>
      <c r="S91" s="25">
        <f t="shared" si="25"/>
        <v>6.7200000000000003E-3</v>
      </c>
      <c r="T91" s="25"/>
      <c r="U91" s="25">
        <f t="shared" si="26"/>
        <v>5.1228000000000003E-3</v>
      </c>
      <c r="V91" s="25">
        <f t="shared" si="27"/>
        <v>0.11797808400000001</v>
      </c>
      <c r="W91" s="25">
        <v>1.239E-2</v>
      </c>
      <c r="X91" s="25">
        <f t="shared" si="28"/>
        <v>6.2100000000000002E-3</v>
      </c>
      <c r="Y91" s="25"/>
      <c r="Z91" s="25">
        <f t="shared" si="29"/>
        <v>5.0886000000000004E-3</v>
      </c>
      <c r="AA91" s="25">
        <f t="shared" si="30"/>
        <v>0.11719045800000001</v>
      </c>
      <c r="AB91" s="25">
        <v>1.239E-2</v>
      </c>
      <c r="AC91" s="25">
        <f t="shared" si="31"/>
        <v>6.1799999999999997E-3</v>
      </c>
    </row>
    <row r="92" spans="1:29" s="15" customFormat="1">
      <c r="A92" s="18">
        <v>340</v>
      </c>
      <c r="B92" s="25">
        <v>1.0000000000000001E-5</v>
      </c>
      <c r="C92" s="25">
        <v>1.221E-2</v>
      </c>
      <c r="D92" s="25">
        <f t="shared" si="16"/>
        <v>6.4200000000000004E-3</v>
      </c>
      <c r="E92" s="25"/>
      <c r="F92" s="25">
        <f t="shared" si="17"/>
        <v>3.4460000000000046E-4</v>
      </c>
      <c r="G92" s="25">
        <f t="shared" si="18"/>
        <v>7.936138000000011E-3</v>
      </c>
      <c r="H92" s="25">
        <v>1.102E-2</v>
      </c>
      <c r="I92" s="25">
        <f t="shared" si="19"/>
        <v>5.2300000000000003E-3</v>
      </c>
      <c r="J92" s="25"/>
      <c r="K92" s="25">
        <f t="shared" si="20"/>
        <v>3.5470000000000002E-3</v>
      </c>
      <c r="L92" s="25">
        <f t="shared" si="21"/>
        <v>8.1687410000000016E-2</v>
      </c>
      <c r="M92" s="25">
        <v>1.184E-2</v>
      </c>
      <c r="N92" s="25">
        <f t="shared" si="22"/>
        <v>6.0499999999999998E-3</v>
      </c>
      <c r="O92" s="25"/>
      <c r="P92" s="25">
        <f t="shared" si="23"/>
        <v>5.1602999999999996E-3</v>
      </c>
      <c r="Q92" s="25">
        <f t="shared" si="24"/>
        <v>0.118841709</v>
      </c>
      <c r="R92" s="25">
        <v>1.2579999999999999E-2</v>
      </c>
      <c r="S92" s="25">
        <f t="shared" si="25"/>
        <v>6.7899999999999992E-3</v>
      </c>
      <c r="T92" s="25"/>
      <c r="U92" s="25">
        <f t="shared" si="26"/>
        <v>5.1927999999999992E-3</v>
      </c>
      <c r="V92" s="25">
        <f t="shared" si="27"/>
        <v>0.11959018399999999</v>
      </c>
      <c r="W92" s="25">
        <v>1.157E-2</v>
      </c>
      <c r="X92" s="25">
        <f t="shared" si="28"/>
        <v>5.7800000000000004E-3</v>
      </c>
      <c r="Y92" s="25"/>
      <c r="Z92" s="25">
        <f t="shared" si="29"/>
        <v>4.6586000000000006E-3</v>
      </c>
      <c r="AA92" s="25">
        <f t="shared" si="30"/>
        <v>0.10728755800000002</v>
      </c>
      <c r="AB92" s="25">
        <v>1.157E-2</v>
      </c>
      <c r="AC92" s="25">
        <f t="shared" si="31"/>
        <v>5.79E-3</v>
      </c>
    </row>
    <row r="93" spans="1:29" s="15" customFormat="1">
      <c r="A93" s="18">
        <v>341</v>
      </c>
      <c r="B93" s="25">
        <v>4.0000000000000003E-5</v>
      </c>
      <c r="C93" s="25">
        <v>1.221E-2</v>
      </c>
      <c r="D93" s="25">
        <f t="shared" si="16"/>
        <v>6.2700000000000004E-3</v>
      </c>
      <c r="E93" s="25"/>
      <c r="F93" s="25">
        <f t="shared" si="17"/>
        <v>1.946000000000005E-4</v>
      </c>
      <c r="G93" s="25">
        <f t="shared" si="18"/>
        <v>4.4816380000000117E-3</v>
      </c>
      <c r="H93" s="25">
        <v>1.102E-2</v>
      </c>
      <c r="I93" s="25">
        <f t="shared" si="19"/>
        <v>5.0800000000000003E-3</v>
      </c>
      <c r="J93" s="25"/>
      <c r="K93" s="25">
        <f t="shared" si="20"/>
        <v>3.3970000000000003E-3</v>
      </c>
      <c r="L93" s="25">
        <f t="shared" si="21"/>
        <v>7.8232910000000017E-2</v>
      </c>
      <c r="M93" s="25">
        <v>1.1780000000000001E-2</v>
      </c>
      <c r="N93" s="25">
        <f t="shared" si="22"/>
        <v>5.8400000000000006E-3</v>
      </c>
      <c r="O93" s="25"/>
      <c r="P93" s="25">
        <f t="shared" si="23"/>
        <v>4.9503000000000004E-3</v>
      </c>
      <c r="Q93" s="25">
        <f t="shared" si="24"/>
        <v>0.11400540900000002</v>
      </c>
      <c r="R93" s="25">
        <v>1.225E-2</v>
      </c>
      <c r="S93" s="25">
        <f t="shared" si="25"/>
        <v>6.3100000000000005E-3</v>
      </c>
      <c r="T93" s="25"/>
      <c r="U93" s="25">
        <f t="shared" si="26"/>
        <v>4.7128000000000005E-3</v>
      </c>
      <c r="V93" s="25">
        <f t="shared" si="27"/>
        <v>0.10853578400000001</v>
      </c>
      <c r="W93" s="25">
        <v>1.184E-2</v>
      </c>
      <c r="X93" s="25">
        <f t="shared" si="28"/>
        <v>5.8999999999999999E-3</v>
      </c>
      <c r="Y93" s="25"/>
      <c r="Z93" s="25">
        <f t="shared" si="29"/>
        <v>4.7786E-3</v>
      </c>
      <c r="AA93" s="25">
        <f t="shared" si="30"/>
        <v>0.11005115800000001</v>
      </c>
      <c r="AB93" s="25">
        <v>1.184E-2</v>
      </c>
      <c r="AC93" s="25">
        <f t="shared" si="31"/>
        <v>5.94E-3</v>
      </c>
    </row>
    <row r="94" spans="1:29" s="15" customFormat="1">
      <c r="A94" s="18">
        <v>342</v>
      </c>
      <c r="B94" s="25">
        <v>-1.0000000000000001E-5</v>
      </c>
      <c r="C94" s="25">
        <v>1.221E-2</v>
      </c>
      <c r="D94" s="25">
        <f t="shared" si="16"/>
        <v>6.5000000000000006E-3</v>
      </c>
      <c r="E94" s="25"/>
      <c r="F94" s="25">
        <f t="shared" si="17"/>
        <v>4.2460000000000067E-4</v>
      </c>
      <c r="G94" s="25">
        <f t="shared" si="18"/>
        <v>9.7785380000000154E-3</v>
      </c>
      <c r="H94" s="25">
        <v>1.102E-2</v>
      </c>
      <c r="I94" s="25">
        <f t="shared" si="19"/>
        <v>5.3100000000000005E-3</v>
      </c>
      <c r="J94" s="25"/>
      <c r="K94" s="25">
        <f t="shared" si="20"/>
        <v>3.6270000000000004E-3</v>
      </c>
      <c r="L94" s="25">
        <f t="shared" si="21"/>
        <v>8.352981000000001E-2</v>
      </c>
      <c r="M94" s="25">
        <v>1.162E-2</v>
      </c>
      <c r="N94" s="25">
        <f t="shared" si="22"/>
        <v>5.9100000000000003E-3</v>
      </c>
      <c r="O94" s="25"/>
      <c r="P94" s="25">
        <f t="shared" si="23"/>
        <v>5.0203000000000001E-3</v>
      </c>
      <c r="Q94" s="25">
        <f t="shared" si="24"/>
        <v>0.11561750900000001</v>
      </c>
      <c r="R94" s="25">
        <v>1.24E-2</v>
      </c>
      <c r="S94" s="25">
        <f t="shared" si="25"/>
        <v>6.6899999999999998E-3</v>
      </c>
      <c r="T94" s="25"/>
      <c r="U94" s="25">
        <f t="shared" si="26"/>
        <v>5.0927999999999998E-3</v>
      </c>
      <c r="V94" s="25">
        <f t="shared" si="27"/>
        <v>0.117287184</v>
      </c>
      <c r="W94" s="25">
        <v>1.1429999999999999E-2</v>
      </c>
      <c r="X94" s="25">
        <f t="shared" si="28"/>
        <v>5.7199999999999994E-3</v>
      </c>
      <c r="Y94" s="25"/>
      <c r="Z94" s="25">
        <f t="shared" si="29"/>
        <v>4.5985999999999996E-3</v>
      </c>
      <c r="AA94" s="25">
        <f t="shared" si="30"/>
        <v>0.10590575799999999</v>
      </c>
      <c r="AB94" s="25">
        <v>1.1429999999999999E-2</v>
      </c>
      <c r="AC94" s="25">
        <f t="shared" si="31"/>
        <v>5.7099999999999998E-3</v>
      </c>
    </row>
    <row r="95" spans="1:29" s="15" customFormat="1">
      <c r="A95" s="18">
        <v>343</v>
      </c>
      <c r="B95" s="25">
        <v>1E-4</v>
      </c>
      <c r="C95" s="25">
        <v>1.221E-2</v>
      </c>
      <c r="D95" s="25">
        <f t="shared" si="16"/>
        <v>6.2800000000000009E-3</v>
      </c>
      <c r="E95" s="25"/>
      <c r="F95" s="25">
        <f t="shared" si="17"/>
        <v>2.0460000000000096E-4</v>
      </c>
      <c r="G95" s="25">
        <f t="shared" si="18"/>
        <v>4.7119380000000223E-3</v>
      </c>
      <c r="H95" s="25">
        <v>1.1010000000000001E-2</v>
      </c>
      <c r="I95" s="25">
        <f t="shared" si="19"/>
        <v>5.0800000000000012E-3</v>
      </c>
      <c r="J95" s="25"/>
      <c r="K95" s="25">
        <f t="shared" si="20"/>
        <v>3.3970000000000011E-3</v>
      </c>
      <c r="L95" s="25">
        <f t="shared" si="21"/>
        <v>7.823291000000003E-2</v>
      </c>
      <c r="M95" s="25">
        <v>1.1639999999999999E-2</v>
      </c>
      <c r="N95" s="25">
        <f t="shared" si="22"/>
        <v>5.7099999999999998E-3</v>
      </c>
      <c r="O95" s="25"/>
      <c r="P95" s="25">
        <f t="shared" si="23"/>
        <v>4.8202999999999996E-3</v>
      </c>
      <c r="Q95" s="25">
        <f t="shared" si="24"/>
        <v>0.11101150899999999</v>
      </c>
      <c r="R95" s="25">
        <v>1.213E-2</v>
      </c>
      <c r="S95" s="25">
        <f t="shared" si="25"/>
        <v>6.2000000000000006E-3</v>
      </c>
      <c r="T95" s="25"/>
      <c r="U95" s="25">
        <f t="shared" si="26"/>
        <v>4.6028000000000006E-3</v>
      </c>
      <c r="V95" s="25">
        <f t="shared" si="27"/>
        <v>0.10600248400000002</v>
      </c>
      <c r="W95" s="25">
        <v>1.176E-2</v>
      </c>
      <c r="X95" s="25">
        <f t="shared" si="28"/>
        <v>5.8300000000000001E-3</v>
      </c>
      <c r="Y95" s="25"/>
      <c r="Z95" s="25">
        <f t="shared" si="29"/>
        <v>4.7086000000000003E-3</v>
      </c>
      <c r="AA95" s="25">
        <f t="shared" si="30"/>
        <v>0.10843905800000002</v>
      </c>
      <c r="AB95" s="25">
        <v>1.176E-2</v>
      </c>
      <c r="AC95" s="25">
        <f t="shared" si="31"/>
        <v>5.9299999999999995E-3</v>
      </c>
    </row>
    <row r="96" spans="1:29" s="15" customFormat="1">
      <c r="A96" s="18">
        <v>344</v>
      </c>
      <c r="B96" s="25">
        <v>0</v>
      </c>
      <c r="C96" s="25">
        <v>1.221E-2</v>
      </c>
      <c r="D96" s="25">
        <f t="shared" si="16"/>
        <v>6.6050000000000006E-3</v>
      </c>
      <c r="E96" s="25"/>
      <c r="F96" s="25">
        <f t="shared" si="17"/>
        <v>5.2960000000000073E-4</v>
      </c>
      <c r="G96" s="25">
        <f t="shared" si="18"/>
        <v>1.2196688000000018E-2</v>
      </c>
      <c r="H96" s="25">
        <v>1.0999999999999999E-2</v>
      </c>
      <c r="I96" s="25">
        <f t="shared" si="19"/>
        <v>5.3949999999999996E-3</v>
      </c>
      <c r="J96" s="25"/>
      <c r="K96" s="25">
        <f t="shared" si="20"/>
        <v>3.7119999999999996E-3</v>
      </c>
      <c r="L96" s="25">
        <f t="shared" si="21"/>
        <v>8.5487359999999998E-2</v>
      </c>
      <c r="M96" s="25">
        <v>1.1310000000000001E-2</v>
      </c>
      <c r="N96" s="25">
        <f t="shared" si="22"/>
        <v>5.7050000000000009E-3</v>
      </c>
      <c r="O96" s="25"/>
      <c r="P96" s="25">
        <f t="shared" si="23"/>
        <v>4.8153000000000007E-3</v>
      </c>
      <c r="Q96" s="25">
        <f t="shared" si="24"/>
        <v>0.11089635900000001</v>
      </c>
      <c r="R96" s="25">
        <v>1.222E-2</v>
      </c>
      <c r="S96" s="25">
        <f t="shared" si="25"/>
        <v>6.6150000000000002E-3</v>
      </c>
      <c r="T96" s="25"/>
      <c r="U96" s="25">
        <f t="shared" si="26"/>
        <v>5.0178000000000002E-3</v>
      </c>
      <c r="V96" s="25">
        <f t="shared" si="27"/>
        <v>0.11555993400000002</v>
      </c>
      <c r="W96" s="25">
        <v>1.1209999999999999E-2</v>
      </c>
      <c r="X96" s="25">
        <f t="shared" si="28"/>
        <v>5.6049999999999997E-3</v>
      </c>
      <c r="Y96" s="25"/>
      <c r="Z96" s="25">
        <f t="shared" si="29"/>
        <v>4.4835999999999999E-3</v>
      </c>
      <c r="AA96" s="25">
        <f t="shared" si="30"/>
        <v>0.10325730800000001</v>
      </c>
      <c r="AB96" s="25">
        <v>1.1209999999999999E-2</v>
      </c>
      <c r="AC96" s="25">
        <f t="shared" si="31"/>
        <v>5.6049999999999997E-3</v>
      </c>
    </row>
    <row r="97" spans="1:29" s="15" customFormat="1">
      <c r="A97" s="18">
        <v>345</v>
      </c>
      <c r="B97" s="25">
        <v>1.2999999999999999E-4</v>
      </c>
      <c r="C97" s="25">
        <v>1.221E-2</v>
      </c>
      <c r="D97" s="25">
        <f t="shared" si="16"/>
        <v>6.4900000000000001E-3</v>
      </c>
      <c r="E97" s="25"/>
      <c r="F97" s="25">
        <f t="shared" si="17"/>
        <v>4.1460000000000021E-4</v>
      </c>
      <c r="G97" s="25">
        <f t="shared" si="18"/>
        <v>9.5482380000000058E-3</v>
      </c>
      <c r="H97" s="25">
        <v>1.0659999999999999E-2</v>
      </c>
      <c r="I97" s="25">
        <f t="shared" si="19"/>
        <v>4.9399999999999991E-3</v>
      </c>
      <c r="J97" s="25"/>
      <c r="K97" s="25">
        <f t="shared" si="20"/>
        <v>3.256999999999999E-3</v>
      </c>
      <c r="L97" s="25">
        <f t="shared" si="21"/>
        <v>7.5008709999999978E-2</v>
      </c>
      <c r="M97" s="25">
        <v>1.133E-2</v>
      </c>
      <c r="N97" s="25">
        <f t="shared" si="22"/>
        <v>5.6099999999999995E-3</v>
      </c>
      <c r="O97" s="25"/>
      <c r="P97" s="25">
        <f t="shared" si="23"/>
        <v>4.7202999999999993E-3</v>
      </c>
      <c r="Q97" s="25">
        <f t="shared" si="24"/>
        <v>0.10870850899999999</v>
      </c>
      <c r="R97" s="25">
        <v>1.183E-2</v>
      </c>
      <c r="S97" s="25">
        <f t="shared" si="25"/>
        <v>6.11E-3</v>
      </c>
      <c r="T97" s="25"/>
      <c r="U97" s="25">
        <f t="shared" si="26"/>
        <v>4.5128E-3</v>
      </c>
      <c r="V97" s="25">
        <f t="shared" si="27"/>
        <v>0.10392978400000001</v>
      </c>
      <c r="W97" s="25">
        <v>1.1310000000000001E-2</v>
      </c>
      <c r="X97" s="25">
        <f t="shared" si="28"/>
        <v>5.5900000000000004E-3</v>
      </c>
      <c r="Y97" s="25"/>
      <c r="Z97" s="25">
        <f t="shared" si="29"/>
        <v>4.4686000000000005E-3</v>
      </c>
      <c r="AA97" s="25">
        <f t="shared" si="30"/>
        <v>0.10291185800000002</v>
      </c>
      <c r="AB97" s="25">
        <v>1.1310000000000001E-2</v>
      </c>
      <c r="AC97" s="25">
        <f t="shared" si="31"/>
        <v>5.7200000000000003E-3</v>
      </c>
    </row>
    <row r="98" spans="1:29" s="15" customFormat="1">
      <c r="A98" s="18">
        <v>346</v>
      </c>
      <c r="B98" s="25">
        <v>5.0000000000000002E-5</v>
      </c>
      <c r="C98" s="25">
        <v>1.221E-2</v>
      </c>
      <c r="D98" s="25">
        <f t="shared" si="16"/>
        <v>6.7450000000000001E-3</v>
      </c>
      <c r="E98" s="25"/>
      <c r="F98" s="25">
        <f t="shared" si="17"/>
        <v>6.6960000000000023E-4</v>
      </c>
      <c r="G98" s="25">
        <f t="shared" si="18"/>
        <v>1.5420888000000006E-2</v>
      </c>
      <c r="H98" s="25">
        <v>1.072E-2</v>
      </c>
      <c r="I98" s="25">
        <f t="shared" si="19"/>
        <v>5.2550000000000001E-3</v>
      </c>
      <c r="J98" s="25"/>
      <c r="K98" s="25">
        <f t="shared" si="20"/>
        <v>3.5720000000000001E-3</v>
      </c>
      <c r="L98" s="25">
        <f t="shared" si="21"/>
        <v>8.2263160000000002E-2</v>
      </c>
      <c r="M98" s="25">
        <v>1.102E-2</v>
      </c>
      <c r="N98" s="25">
        <f t="shared" si="22"/>
        <v>5.555E-3</v>
      </c>
      <c r="O98" s="25"/>
      <c r="P98" s="25">
        <f t="shared" si="23"/>
        <v>4.6652999999999998E-3</v>
      </c>
      <c r="Q98" s="25">
        <f t="shared" si="24"/>
        <v>0.107441859</v>
      </c>
      <c r="R98" s="25">
        <v>1.17E-2</v>
      </c>
      <c r="S98" s="25">
        <f t="shared" si="25"/>
        <v>6.2350000000000001E-3</v>
      </c>
      <c r="T98" s="25"/>
      <c r="U98" s="25">
        <f t="shared" si="26"/>
        <v>4.6378000000000001E-3</v>
      </c>
      <c r="V98" s="25">
        <f t="shared" si="27"/>
        <v>0.10680853400000001</v>
      </c>
      <c r="W98" s="25">
        <v>1.0880000000000001E-2</v>
      </c>
      <c r="X98" s="25">
        <f t="shared" si="28"/>
        <v>5.4150000000000005E-3</v>
      </c>
      <c r="Y98" s="25"/>
      <c r="Z98" s="25">
        <f t="shared" si="29"/>
        <v>4.2936000000000007E-3</v>
      </c>
      <c r="AA98" s="25">
        <f t="shared" si="30"/>
        <v>9.8881608000000024E-2</v>
      </c>
      <c r="AB98" s="25">
        <v>1.0880000000000001E-2</v>
      </c>
      <c r="AC98" s="25">
        <f t="shared" si="31"/>
        <v>5.4650000000000002E-3</v>
      </c>
    </row>
    <row r="99" spans="1:29" s="15" customFormat="1">
      <c r="A99" s="18">
        <v>347</v>
      </c>
      <c r="B99" s="25">
        <v>0</v>
      </c>
      <c r="C99" s="25">
        <v>1.2189999999999999E-2</v>
      </c>
      <c r="D99" s="25">
        <f t="shared" si="16"/>
        <v>6.5249999999999996E-3</v>
      </c>
      <c r="E99" s="25"/>
      <c r="F99" s="25">
        <f t="shared" si="17"/>
        <v>4.4959999999999965E-4</v>
      </c>
      <c r="G99" s="25">
        <f t="shared" si="18"/>
        <v>1.0354287999999993E-2</v>
      </c>
      <c r="H99" s="25">
        <v>1.0699999999999999E-2</v>
      </c>
      <c r="I99" s="25">
        <f t="shared" si="19"/>
        <v>5.0349999999999995E-3</v>
      </c>
      <c r="J99" s="25"/>
      <c r="K99" s="25">
        <f t="shared" si="20"/>
        <v>3.3519999999999995E-3</v>
      </c>
      <c r="L99" s="25">
        <f t="shared" si="21"/>
        <v>7.7196559999999997E-2</v>
      </c>
      <c r="M99" s="25">
        <v>1.108E-2</v>
      </c>
      <c r="N99" s="25">
        <f t="shared" si="22"/>
        <v>5.4149999999999997E-3</v>
      </c>
      <c r="O99" s="25"/>
      <c r="P99" s="25">
        <f t="shared" si="23"/>
        <v>4.5252999999999995E-3</v>
      </c>
      <c r="Q99" s="25">
        <f t="shared" si="24"/>
        <v>0.10421765899999999</v>
      </c>
      <c r="R99" s="25">
        <v>1.183E-2</v>
      </c>
      <c r="S99" s="25">
        <f t="shared" si="25"/>
        <v>6.1650000000000003E-3</v>
      </c>
      <c r="T99" s="25"/>
      <c r="U99" s="25">
        <f t="shared" si="26"/>
        <v>4.5678000000000003E-3</v>
      </c>
      <c r="V99" s="25">
        <f t="shared" si="27"/>
        <v>0.10519643400000002</v>
      </c>
      <c r="W99" s="25">
        <v>1.133E-2</v>
      </c>
      <c r="X99" s="25">
        <f t="shared" si="28"/>
        <v>5.6649999999999999E-3</v>
      </c>
      <c r="Y99" s="25"/>
      <c r="Z99" s="25">
        <f t="shared" si="29"/>
        <v>4.5436000000000001E-3</v>
      </c>
      <c r="AA99" s="25">
        <f t="shared" si="30"/>
        <v>0.10463910800000001</v>
      </c>
      <c r="AB99" s="25">
        <v>1.133E-2</v>
      </c>
      <c r="AC99" s="25">
        <f t="shared" si="31"/>
        <v>5.6649999999999999E-3</v>
      </c>
    </row>
    <row r="100" spans="1:29" s="15" customFormat="1">
      <c r="A100" s="18">
        <v>348</v>
      </c>
      <c r="B100" s="25">
        <v>4.0000000000000003E-5</v>
      </c>
      <c r="C100" s="25">
        <v>1.218E-2</v>
      </c>
      <c r="D100" s="25">
        <f t="shared" si="16"/>
        <v>6.8049999999999994E-3</v>
      </c>
      <c r="E100" s="25"/>
      <c r="F100" s="25">
        <f t="shared" si="17"/>
        <v>7.2959999999999952E-4</v>
      </c>
      <c r="G100" s="25">
        <f t="shared" si="18"/>
        <v>1.6802687999999989E-2</v>
      </c>
      <c r="H100" s="25">
        <v>1.0449999999999999E-2</v>
      </c>
      <c r="I100" s="25">
        <f t="shared" si="19"/>
        <v>5.0749999999999988E-3</v>
      </c>
      <c r="J100" s="25"/>
      <c r="K100" s="25">
        <f t="shared" si="20"/>
        <v>3.3919999999999987E-3</v>
      </c>
      <c r="L100" s="25">
        <f t="shared" si="21"/>
        <v>7.8117759999999981E-2</v>
      </c>
      <c r="M100" s="25">
        <v>1.064E-2</v>
      </c>
      <c r="N100" s="25">
        <f t="shared" si="22"/>
        <v>5.2649999999999997E-3</v>
      </c>
      <c r="O100" s="25"/>
      <c r="P100" s="25">
        <f t="shared" si="23"/>
        <v>4.3752999999999995E-3</v>
      </c>
      <c r="Q100" s="25">
        <f t="shared" si="24"/>
        <v>0.10076315899999999</v>
      </c>
      <c r="R100" s="25">
        <v>1.149E-2</v>
      </c>
      <c r="S100" s="25">
        <f t="shared" si="25"/>
        <v>6.1149999999999998E-3</v>
      </c>
      <c r="T100" s="25"/>
      <c r="U100" s="25">
        <f t="shared" si="26"/>
        <v>4.5177999999999998E-3</v>
      </c>
      <c r="V100" s="25">
        <f t="shared" si="27"/>
        <v>0.10404493400000001</v>
      </c>
      <c r="W100" s="25">
        <v>1.0710000000000001E-2</v>
      </c>
      <c r="X100" s="25">
        <f t="shared" si="28"/>
        <v>5.3350000000000003E-3</v>
      </c>
      <c r="Y100" s="25"/>
      <c r="Z100" s="25">
        <f t="shared" si="29"/>
        <v>4.2136000000000005E-3</v>
      </c>
      <c r="AA100" s="25">
        <f t="shared" si="30"/>
        <v>9.7039208000000016E-2</v>
      </c>
      <c r="AB100" s="25">
        <v>1.0710000000000001E-2</v>
      </c>
      <c r="AC100" s="25">
        <f t="shared" si="31"/>
        <v>5.3750000000000004E-3</v>
      </c>
    </row>
    <row r="101" spans="1:29" s="15" customFormat="1">
      <c r="A101" s="18">
        <v>349</v>
      </c>
      <c r="B101" s="25">
        <v>1.1E-4</v>
      </c>
      <c r="C101" s="25">
        <v>1.217E-2</v>
      </c>
      <c r="D101" s="25">
        <f t="shared" si="16"/>
        <v>6.6649999999999999E-3</v>
      </c>
      <c r="E101" s="25"/>
      <c r="F101" s="25">
        <f t="shared" si="17"/>
        <v>5.8960000000000002E-4</v>
      </c>
      <c r="G101" s="25">
        <f t="shared" si="18"/>
        <v>1.3578488000000001E-2</v>
      </c>
      <c r="H101" s="25">
        <v>1.0279999999999999E-2</v>
      </c>
      <c r="I101" s="25">
        <f t="shared" si="19"/>
        <v>4.7749999999999989E-3</v>
      </c>
      <c r="J101" s="25"/>
      <c r="K101" s="25">
        <f t="shared" si="20"/>
        <v>3.0919999999999988E-3</v>
      </c>
      <c r="L101" s="25">
        <f t="shared" si="21"/>
        <v>7.1208759999999982E-2</v>
      </c>
      <c r="M101" s="25">
        <v>1.077E-2</v>
      </c>
      <c r="N101" s="25">
        <f t="shared" si="22"/>
        <v>5.2649999999999997E-3</v>
      </c>
      <c r="O101" s="25"/>
      <c r="P101" s="25">
        <f t="shared" si="23"/>
        <v>4.3752999999999995E-3</v>
      </c>
      <c r="Q101" s="25">
        <f t="shared" si="24"/>
        <v>0.10076315899999999</v>
      </c>
      <c r="R101" s="25">
        <v>1.128E-2</v>
      </c>
      <c r="S101" s="25">
        <f t="shared" si="25"/>
        <v>5.7749999999999998E-3</v>
      </c>
      <c r="T101" s="25"/>
      <c r="U101" s="25">
        <f t="shared" si="26"/>
        <v>4.1777999999999997E-3</v>
      </c>
      <c r="V101" s="25">
        <f t="shared" si="27"/>
        <v>9.6214733999999996E-2</v>
      </c>
      <c r="W101" s="25">
        <v>1.09E-2</v>
      </c>
      <c r="X101" s="25">
        <f t="shared" si="28"/>
        <v>5.3949999999999996E-3</v>
      </c>
      <c r="Y101" s="25"/>
      <c r="Z101" s="25">
        <f t="shared" si="29"/>
        <v>4.2735999999999998E-3</v>
      </c>
      <c r="AA101" s="25">
        <f t="shared" si="30"/>
        <v>9.8421008000000004E-2</v>
      </c>
      <c r="AB101" s="25">
        <v>1.09E-2</v>
      </c>
      <c r="AC101" s="25">
        <f t="shared" si="31"/>
        <v>5.5050000000000003E-3</v>
      </c>
    </row>
    <row r="102" spans="1:29" s="15" customFormat="1">
      <c r="A102" s="18">
        <v>350</v>
      </c>
      <c r="B102" s="25">
        <v>1.0000000000000001E-5</v>
      </c>
      <c r="C102" s="25">
        <v>1.2160000000000001E-2</v>
      </c>
      <c r="D102" s="25">
        <f t="shared" si="16"/>
        <v>6.9050000000000005E-3</v>
      </c>
      <c r="E102" s="25"/>
      <c r="F102" s="25">
        <f t="shared" si="17"/>
        <v>8.2960000000000065E-4</v>
      </c>
      <c r="G102" s="25">
        <f t="shared" si="18"/>
        <v>1.9105688000000016E-2</v>
      </c>
      <c r="H102" s="25">
        <v>1.0160000000000001E-2</v>
      </c>
      <c r="I102" s="25">
        <f t="shared" si="19"/>
        <v>4.9050000000000005E-3</v>
      </c>
      <c r="J102" s="25"/>
      <c r="K102" s="25">
        <f t="shared" si="20"/>
        <v>3.2220000000000005E-3</v>
      </c>
      <c r="L102" s="25">
        <f t="shared" si="21"/>
        <v>7.4202660000000017E-2</v>
      </c>
      <c r="M102" s="25">
        <v>1.065E-2</v>
      </c>
      <c r="N102" s="25">
        <f t="shared" si="22"/>
        <v>5.3949999999999996E-3</v>
      </c>
      <c r="O102" s="25"/>
      <c r="P102" s="25">
        <f t="shared" si="23"/>
        <v>4.5052999999999994E-3</v>
      </c>
      <c r="Q102" s="25">
        <f t="shared" si="24"/>
        <v>0.10375705899999998</v>
      </c>
      <c r="R102" s="25">
        <v>1.1339999999999999E-2</v>
      </c>
      <c r="S102" s="25">
        <f t="shared" si="25"/>
        <v>6.0849999999999993E-3</v>
      </c>
      <c r="T102" s="25"/>
      <c r="U102" s="25">
        <f t="shared" si="26"/>
        <v>4.4877999999999993E-3</v>
      </c>
      <c r="V102" s="25">
        <f t="shared" si="27"/>
        <v>0.10335403399999998</v>
      </c>
      <c r="W102" s="25">
        <v>1.0500000000000001E-2</v>
      </c>
      <c r="X102" s="25">
        <f t="shared" si="28"/>
        <v>5.2450000000000005E-3</v>
      </c>
      <c r="Y102" s="25"/>
      <c r="Z102" s="25">
        <f t="shared" si="29"/>
        <v>4.1236000000000007E-3</v>
      </c>
      <c r="AA102" s="25">
        <f t="shared" si="30"/>
        <v>9.4966508000000019E-2</v>
      </c>
      <c r="AB102" s="25">
        <v>1.0500000000000001E-2</v>
      </c>
      <c r="AC102" s="25">
        <f t="shared" si="31"/>
        <v>5.2550000000000001E-3</v>
      </c>
    </row>
    <row r="103" spans="1:29" s="15" customFormat="1">
      <c r="A103" s="18">
        <v>351</v>
      </c>
      <c r="B103" s="25">
        <v>4.0000000000000003E-5</v>
      </c>
      <c r="C103" s="25">
        <v>1.2149999999999999E-2</v>
      </c>
      <c r="D103" s="25">
        <f t="shared" si="16"/>
        <v>6.6499999999999997E-3</v>
      </c>
      <c r="E103" s="25"/>
      <c r="F103" s="25">
        <f t="shared" si="17"/>
        <v>5.7459999999999976E-4</v>
      </c>
      <c r="G103" s="25">
        <f t="shared" si="18"/>
        <v>1.3233037999999996E-2</v>
      </c>
      <c r="H103" s="25">
        <v>1.0200000000000001E-2</v>
      </c>
      <c r="I103" s="25">
        <f t="shared" si="19"/>
        <v>4.7000000000000011E-3</v>
      </c>
      <c r="J103" s="25"/>
      <c r="K103" s="25">
        <f t="shared" si="20"/>
        <v>3.017000000000001E-3</v>
      </c>
      <c r="L103" s="25">
        <f t="shared" si="21"/>
        <v>6.9481510000000024E-2</v>
      </c>
      <c r="M103" s="25">
        <v>1.0710000000000001E-2</v>
      </c>
      <c r="N103" s="25">
        <f t="shared" si="22"/>
        <v>5.2100000000000011E-3</v>
      </c>
      <c r="O103" s="25"/>
      <c r="P103" s="25">
        <f t="shared" si="23"/>
        <v>4.3203000000000009E-3</v>
      </c>
      <c r="Q103" s="25">
        <f t="shared" si="24"/>
        <v>9.9496509000000025E-2</v>
      </c>
      <c r="R103" s="25">
        <v>1.1209999999999999E-2</v>
      </c>
      <c r="S103" s="25">
        <f t="shared" si="25"/>
        <v>5.7099999999999998E-3</v>
      </c>
      <c r="T103" s="25"/>
      <c r="U103" s="25">
        <f t="shared" si="26"/>
        <v>4.1127999999999998E-3</v>
      </c>
      <c r="V103" s="25">
        <f t="shared" si="27"/>
        <v>9.4717783999999999E-2</v>
      </c>
      <c r="W103" s="25">
        <v>1.0959999999999999E-2</v>
      </c>
      <c r="X103" s="25">
        <f t="shared" si="28"/>
        <v>5.4599999999999996E-3</v>
      </c>
      <c r="Y103" s="25"/>
      <c r="Z103" s="25">
        <f t="shared" si="29"/>
        <v>4.3385999999999997E-3</v>
      </c>
      <c r="AA103" s="25">
        <f t="shared" si="30"/>
        <v>9.9917958000000001E-2</v>
      </c>
      <c r="AB103" s="25">
        <v>1.0959999999999999E-2</v>
      </c>
      <c r="AC103" s="25">
        <f t="shared" si="31"/>
        <v>5.4999999999999997E-3</v>
      </c>
    </row>
    <row r="104" spans="1:29" s="15" customFormat="1">
      <c r="A104" s="18">
        <v>352</v>
      </c>
      <c r="B104" s="25">
        <v>-4.0000000000000003E-5</v>
      </c>
      <c r="C104" s="25">
        <v>1.2149999999999999E-2</v>
      </c>
      <c r="D104" s="25">
        <f t="shared" si="16"/>
        <v>7.0799999999999995E-3</v>
      </c>
      <c r="E104" s="25"/>
      <c r="F104" s="25">
        <f t="shared" si="17"/>
        <v>1.0045999999999996E-3</v>
      </c>
      <c r="G104" s="25">
        <f t="shared" si="18"/>
        <v>2.3135937999999991E-2</v>
      </c>
      <c r="H104" s="25">
        <v>9.8600000000000007E-3</v>
      </c>
      <c r="I104" s="25">
        <f t="shared" si="19"/>
        <v>4.7900000000000009E-3</v>
      </c>
      <c r="J104" s="25"/>
      <c r="K104" s="25">
        <f t="shared" si="20"/>
        <v>3.1070000000000008E-3</v>
      </c>
      <c r="L104" s="25">
        <f t="shared" si="21"/>
        <v>7.1554210000000021E-2</v>
      </c>
      <c r="M104" s="25">
        <v>1.0319999999999999E-2</v>
      </c>
      <c r="N104" s="25">
        <f t="shared" si="22"/>
        <v>5.2499999999999995E-3</v>
      </c>
      <c r="O104" s="25"/>
      <c r="P104" s="25">
        <f t="shared" si="23"/>
        <v>4.3602999999999992E-3</v>
      </c>
      <c r="Q104" s="25">
        <f t="shared" si="24"/>
        <v>0.10041770899999999</v>
      </c>
      <c r="R104" s="25">
        <v>1.098E-2</v>
      </c>
      <c r="S104" s="25">
        <f t="shared" si="25"/>
        <v>5.9100000000000003E-3</v>
      </c>
      <c r="T104" s="25"/>
      <c r="U104" s="25">
        <f t="shared" si="26"/>
        <v>4.3128000000000003E-3</v>
      </c>
      <c r="V104" s="25">
        <f t="shared" si="27"/>
        <v>9.9323784000000012E-2</v>
      </c>
      <c r="W104" s="25">
        <v>1.018E-2</v>
      </c>
      <c r="X104" s="25">
        <f t="shared" si="28"/>
        <v>5.11E-3</v>
      </c>
      <c r="Y104" s="25"/>
      <c r="Z104" s="25">
        <f t="shared" si="29"/>
        <v>3.9886000000000001E-3</v>
      </c>
      <c r="AA104" s="25">
        <f t="shared" si="30"/>
        <v>9.1857458000000003E-2</v>
      </c>
      <c r="AB104" s="25">
        <v>1.018E-2</v>
      </c>
      <c r="AC104" s="25">
        <f t="shared" si="31"/>
        <v>5.0699999999999999E-3</v>
      </c>
    </row>
    <row r="105" spans="1:29" s="15" customFormat="1">
      <c r="A105" s="18">
        <v>353</v>
      </c>
      <c r="B105" s="25">
        <v>4.0000000000000003E-5</v>
      </c>
      <c r="C105" s="25">
        <v>1.2149999999999999E-2</v>
      </c>
      <c r="D105" s="25">
        <f t="shared" si="16"/>
        <v>6.964999999999999E-3</v>
      </c>
      <c r="E105" s="25"/>
      <c r="F105" s="25">
        <f t="shared" si="17"/>
        <v>8.8959999999999907E-4</v>
      </c>
      <c r="G105" s="25">
        <f t="shared" si="18"/>
        <v>2.0487487999999981E-2</v>
      </c>
      <c r="H105" s="25">
        <v>9.8890000000000002E-3</v>
      </c>
      <c r="I105" s="25">
        <f t="shared" si="19"/>
        <v>4.7039999999999998E-3</v>
      </c>
      <c r="J105" s="25"/>
      <c r="K105" s="25">
        <f t="shared" si="20"/>
        <v>3.0209999999999998E-3</v>
      </c>
      <c r="L105" s="25">
        <f t="shared" si="21"/>
        <v>6.9573629999999997E-2</v>
      </c>
      <c r="M105" s="25">
        <v>1.0160000000000001E-2</v>
      </c>
      <c r="N105" s="25">
        <f t="shared" si="22"/>
        <v>4.9750000000000003E-3</v>
      </c>
      <c r="O105" s="25"/>
      <c r="P105" s="25">
        <f t="shared" si="23"/>
        <v>4.0853E-3</v>
      </c>
      <c r="Q105" s="25">
        <f t="shared" si="24"/>
        <v>9.4084459000000009E-2</v>
      </c>
      <c r="R105" s="25">
        <v>1.0800000000000001E-2</v>
      </c>
      <c r="S105" s="25">
        <f t="shared" si="25"/>
        <v>5.6150000000000002E-3</v>
      </c>
      <c r="T105" s="25"/>
      <c r="U105" s="25">
        <f t="shared" si="26"/>
        <v>4.0178000000000002E-3</v>
      </c>
      <c r="V105" s="25">
        <f t="shared" si="27"/>
        <v>9.2529934000000008E-2</v>
      </c>
      <c r="W105" s="25">
        <v>1.0330000000000001E-2</v>
      </c>
      <c r="X105" s="25">
        <f t="shared" si="28"/>
        <v>5.1450000000000003E-3</v>
      </c>
      <c r="Y105" s="25"/>
      <c r="Z105" s="25">
        <f t="shared" si="29"/>
        <v>4.0236000000000004E-3</v>
      </c>
      <c r="AA105" s="25">
        <f t="shared" si="30"/>
        <v>9.2663508000000019E-2</v>
      </c>
      <c r="AB105" s="25">
        <v>1.0330000000000001E-2</v>
      </c>
      <c r="AC105" s="25">
        <f t="shared" si="31"/>
        <v>5.1850000000000004E-3</v>
      </c>
    </row>
    <row r="106" spans="1:29" s="15" customFormat="1">
      <c r="A106" s="18">
        <v>354</v>
      </c>
      <c r="B106" s="25">
        <v>-3.0000000000000001E-5</v>
      </c>
      <c r="C106" s="25">
        <v>1.213E-2</v>
      </c>
      <c r="D106" s="25">
        <f t="shared" si="16"/>
        <v>7.0850000000000002E-3</v>
      </c>
      <c r="E106" s="25"/>
      <c r="F106" s="25">
        <f t="shared" si="17"/>
        <v>1.0096000000000003E-3</v>
      </c>
      <c r="G106" s="25">
        <f t="shared" si="18"/>
        <v>2.3251088000000007E-2</v>
      </c>
      <c r="H106" s="25">
        <v>9.7599999999999996E-3</v>
      </c>
      <c r="I106" s="25">
        <f t="shared" si="19"/>
        <v>4.7149999999999996E-3</v>
      </c>
      <c r="J106" s="25"/>
      <c r="K106" s="25">
        <f t="shared" si="20"/>
        <v>3.0319999999999995E-3</v>
      </c>
      <c r="L106" s="25">
        <f t="shared" si="21"/>
        <v>6.9826959999999993E-2</v>
      </c>
      <c r="M106" s="25">
        <v>1.0030000000000001E-2</v>
      </c>
      <c r="N106" s="25">
        <f t="shared" si="22"/>
        <v>4.9850000000000007E-3</v>
      </c>
      <c r="O106" s="25"/>
      <c r="P106" s="25">
        <f t="shared" si="23"/>
        <v>4.0953000000000005E-3</v>
      </c>
      <c r="Q106" s="25">
        <f t="shared" si="24"/>
        <v>9.4314759000000012E-2</v>
      </c>
      <c r="R106" s="25">
        <v>1.076E-2</v>
      </c>
      <c r="S106" s="25">
        <f t="shared" si="25"/>
        <v>5.7150000000000005E-3</v>
      </c>
      <c r="T106" s="25"/>
      <c r="U106" s="25">
        <f t="shared" si="26"/>
        <v>4.1178000000000005E-3</v>
      </c>
      <c r="V106" s="25">
        <f t="shared" si="27"/>
        <v>9.4832934000000021E-2</v>
      </c>
      <c r="W106" s="25">
        <v>1.0120000000000001E-2</v>
      </c>
      <c r="X106" s="25">
        <f t="shared" si="28"/>
        <v>5.0750000000000005E-3</v>
      </c>
      <c r="Y106" s="25"/>
      <c r="Z106" s="25">
        <f t="shared" si="29"/>
        <v>3.9536000000000007E-3</v>
      </c>
      <c r="AA106" s="25">
        <f t="shared" si="30"/>
        <v>9.1051408000000014E-2</v>
      </c>
      <c r="AB106" s="25">
        <v>1.0120000000000001E-2</v>
      </c>
      <c r="AC106" s="25">
        <f t="shared" si="31"/>
        <v>5.045E-3</v>
      </c>
    </row>
    <row r="107" spans="1:29" s="15" customFormat="1">
      <c r="A107" s="18">
        <v>355</v>
      </c>
      <c r="B107" s="25">
        <v>1.0000000000000001E-5</v>
      </c>
      <c r="C107" s="25">
        <v>1.2120000000000001E-2</v>
      </c>
      <c r="D107" s="25">
        <f t="shared" si="16"/>
        <v>7.0150000000000004E-3</v>
      </c>
      <c r="E107" s="25"/>
      <c r="F107" s="25">
        <f t="shared" si="17"/>
        <v>9.396000000000005E-4</v>
      </c>
      <c r="G107" s="25">
        <f t="shared" si="18"/>
        <v>2.1638988000000012E-2</v>
      </c>
      <c r="H107" s="25">
        <v>9.7000000000000003E-3</v>
      </c>
      <c r="I107" s="25">
        <f t="shared" si="19"/>
        <v>4.5950000000000001E-3</v>
      </c>
      <c r="J107" s="25"/>
      <c r="K107" s="25">
        <f t="shared" si="20"/>
        <v>2.9120000000000001E-3</v>
      </c>
      <c r="L107" s="25">
        <f t="shared" si="21"/>
        <v>6.7063360000000002E-2</v>
      </c>
      <c r="M107" s="25">
        <v>1.009E-2</v>
      </c>
      <c r="N107" s="25">
        <f t="shared" si="22"/>
        <v>4.9849999999999998E-3</v>
      </c>
      <c r="O107" s="25"/>
      <c r="P107" s="25">
        <f t="shared" si="23"/>
        <v>4.0952999999999996E-3</v>
      </c>
      <c r="Q107" s="25">
        <f t="shared" si="24"/>
        <v>9.4314758999999998E-2</v>
      </c>
      <c r="R107" s="25">
        <v>1.0529999999999999E-2</v>
      </c>
      <c r="S107" s="25">
        <f t="shared" si="25"/>
        <v>5.4249999999999993E-3</v>
      </c>
      <c r="T107" s="25"/>
      <c r="U107" s="25">
        <f t="shared" si="26"/>
        <v>3.8277999999999993E-3</v>
      </c>
      <c r="V107" s="25">
        <f t="shared" si="27"/>
        <v>8.8154233999999984E-2</v>
      </c>
      <c r="W107" s="25">
        <v>1.0200000000000001E-2</v>
      </c>
      <c r="X107" s="25">
        <f t="shared" si="28"/>
        <v>5.0950000000000006E-3</v>
      </c>
      <c r="Y107" s="25"/>
      <c r="Z107" s="25">
        <f t="shared" si="29"/>
        <v>3.9736000000000007E-3</v>
      </c>
      <c r="AA107" s="25">
        <f t="shared" si="30"/>
        <v>9.151200800000002E-2</v>
      </c>
      <c r="AB107" s="25">
        <v>1.0200000000000001E-2</v>
      </c>
      <c r="AC107" s="25">
        <f t="shared" si="31"/>
        <v>5.1050000000000002E-3</v>
      </c>
    </row>
    <row r="108" spans="1:29" s="15" customFormat="1">
      <c r="A108" s="18">
        <v>356</v>
      </c>
      <c r="B108" s="25">
        <v>6.0000000000000002E-5</v>
      </c>
      <c r="C108" s="25">
        <v>1.2120000000000001E-2</v>
      </c>
      <c r="D108" s="25">
        <f t="shared" si="16"/>
        <v>7.1300000000000009E-3</v>
      </c>
      <c r="E108" s="25"/>
      <c r="F108" s="25">
        <f t="shared" si="17"/>
        <v>1.054600000000001E-3</v>
      </c>
      <c r="G108" s="25">
        <f t="shared" si="18"/>
        <v>2.4287438000000026E-2</v>
      </c>
      <c r="H108" s="25">
        <v>9.6100000000000005E-3</v>
      </c>
      <c r="I108" s="25">
        <f t="shared" si="19"/>
        <v>4.6200000000000008E-3</v>
      </c>
      <c r="J108" s="25"/>
      <c r="K108" s="25">
        <f t="shared" si="20"/>
        <v>2.9370000000000008E-3</v>
      </c>
      <c r="L108" s="25">
        <f t="shared" si="21"/>
        <v>6.7639110000000016E-2</v>
      </c>
      <c r="M108" s="25">
        <v>9.9699999999999997E-3</v>
      </c>
      <c r="N108" s="25">
        <f t="shared" si="22"/>
        <v>4.9800000000000001E-3</v>
      </c>
      <c r="O108" s="25"/>
      <c r="P108" s="25">
        <f t="shared" si="23"/>
        <v>4.0902999999999998E-3</v>
      </c>
      <c r="Q108" s="25">
        <f t="shared" si="24"/>
        <v>9.4199609000000004E-2</v>
      </c>
      <c r="R108" s="25">
        <v>1.0699999999999999E-2</v>
      </c>
      <c r="S108" s="25">
        <f t="shared" si="25"/>
        <v>5.7099999999999998E-3</v>
      </c>
      <c r="T108" s="25"/>
      <c r="U108" s="25">
        <f t="shared" si="26"/>
        <v>4.1127999999999998E-3</v>
      </c>
      <c r="V108" s="25">
        <f t="shared" si="27"/>
        <v>9.4717783999999999E-2</v>
      </c>
      <c r="W108" s="25">
        <v>9.92E-3</v>
      </c>
      <c r="X108" s="25">
        <f t="shared" si="28"/>
        <v>4.9300000000000004E-3</v>
      </c>
      <c r="Y108" s="25"/>
      <c r="Z108" s="25">
        <f t="shared" si="29"/>
        <v>3.8086000000000005E-3</v>
      </c>
      <c r="AA108" s="25">
        <f t="shared" si="30"/>
        <v>8.7712058000000023E-2</v>
      </c>
      <c r="AB108" s="25">
        <v>9.92E-3</v>
      </c>
      <c r="AC108" s="25">
        <f t="shared" si="31"/>
        <v>4.9899999999999996E-3</v>
      </c>
    </row>
    <row r="109" spans="1:29" s="15" customFormat="1">
      <c r="A109" s="18">
        <v>357</v>
      </c>
      <c r="B109" s="25">
        <v>3.0000000000000001E-5</v>
      </c>
      <c r="C109" s="25">
        <v>1.2120000000000001E-2</v>
      </c>
      <c r="D109" s="25">
        <f t="shared" si="16"/>
        <v>7.0800000000000004E-3</v>
      </c>
      <c r="E109" s="25"/>
      <c r="F109" s="25">
        <f t="shared" si="17"/>
        <v>1.0046000000000005E-3</v>
      </c>
      <c r="G109" s="25">
        <f t="shared" si="18"/>
        <v>2.3135938000000012E-2</v>
      </c>
      <c r="H109" s="25">
        <v>9.6200000000000001E-3</v>
      </c>
      <c r="I109" s="25">
        <f t="shared" si="19"/>
        <v>4.5799999999999999E-3</v>
      </c>
      <c r="J109" s="25"/>
      <c r="K109" s="25">
        <f t="shared" si="20"/>
        <v>2.8969999999999998E-3</v>
      </c>
      <c r="L109" s="25">
        <f t="shared" si="21"/>
        <v>6.6717910000000005E-2</v>
      </c>
      <c r="M109" s="25">
        <v>9.7599999999999996E-3</v>
      </c>
      <c r="N109" s="25">
        <f t="shared" si="22"/>
        <v>4.7199999999999994E-3</v>
      </c>
      <c r="O109" s="25"/>
      <c r="P109" s="25">
        <f t="shared" si="23"/>
        <v>3.8302999999999992E-3</v>
      </c>
      <c r="Q109" s="25">
        <f t="shared" si="24"/>
        <v>8.8211808999999988E-2</v>
      </c>
      <c r="R109" s="25">
        <v>1.0670000000000001E-2</v>
      </c>
      <c r="S109" s="25">
        <f t="shared" si="25"/>
        <v>5.6300000000000005E-3</v>
      </c>
      <c r="T109" s="25"/>
      <c r="U109" s="25">
        <f t="shared" si="26"/>
        <v>4.0328000000000004E-3</v>
      </c>
      <c r="V109" s="25">
        <f t="shared" si="27"/>
        <v>9.2875384000000019E-2</v>
      </c>
      <c r="W109" s="25">
        <v>1.005E-2</v>
      </c>
      <c r="X109" s="25">
        <f t="shared" si="28"/>
        <v>5.0099999999999997E-3</v>
      </c>
      <c r="Y109" s="25"/>
      <c r="Z109" s="25">
        <f t="shared" si="29"/>
        <v>3.8885999999999999E-3</v>
      </c>
      <c r="AA109" s="25">
        <f t="shared" si="30"/>
        <v>8.9554458000000003E-2</v>
      </c>
      <c r="AB109" s="25">
        <v>1.005E-2</v>
      </c>
      <c r="AC109" s="25">
        <f t="shared" si="31"/>
        <v>5.0400000000000002E-3</v>
      </c>
    </row>
    <row r="110" spans="1:29" s="15" customFormat="1">
      <c r="A110" s="18">
        <v>358</v>
      </c>
      <c r="B110" s="25">
        <v>3.0000000000000001E-5</v>
      </c>
      <c r="C110" s="25">
        <v>1.2109999999999999E-2</v>
      </c>
      <c r="D110" s="25">
        <f t="shared" si="16"/>
        <v>7.1649999999999986E-3</v>
      </c>
      <c r="E110" s="25"/>
      <c r="F110" s="25">
        <f t="shared" si="17"/>
        <v>1.0895999999999987E-3</v>
      </c>
      <c r="G110" s="25">
        <f t="shared" si="18"/>
        <v>2.5093487999999973E-2</v>
      </c>
      <c r="H110" s="25">
        <v>9.469E-3</v>
      </c>
      <c r="I110" s="25">
        <f t="shared" si="19"/>
        <v>4.5239999999999994E-3</v>
      </c>
      <c r="J110" s="25"/>
      <c r="K110" s="25">
        <f t="shared" si="20"/>
        <v>2.8409999999999993E-3</v>
      </c>
      <c r="L110" s="25">
        <f t="shared" si="21"/>
        <v>6.542822999999999E-2</v>
      </c>
      <c r="M110" s="25">
        <v>9.7689999999999999E-3</v>
      </c>
      <c r="N110" s="25">
        <f t="shared" si="22"/>
        <v>4.8239999999999993E-3</v>
      </c>
      <c r="O110" s="25"/>
      <c r="P110" s="25">
        <f t="shared" si="23"/>
        <v>3.9342999999999991E-3</v>
      </c>
      <c r="Q110" s="25">
        <f t="shared" si="24"/>
        <v>9.0606928999999989E-2</v>
      </c>
      <c r="R110" s="25">
        <v>1.0580000000000001E-2</v>
      </c>
      <c r="S110" s="25">
        <f t="shared" si="25"/>
        <v>5.6350000000000003E-3</v>
      </c>
      <c r="T110" s="25"/>
      <c r="U110" s="25">
        <f t="shared" si="26"/>
        <v>4.0378000000000002E-3</v>
      </c>
      <c r="V110" s="25">
        <f t="shared" si="27"/>
        <v>9.2990534000000014E-2</v>
      </c>
      <c r="W110" s="25">
        <v>9.8600000000000007E-3</v>
      </c>
      <c r="X110" s="25">
        <f t="shared" si="28"/>
        <v>4.9150000000000001E-3</v>
      </c>
      <c r="Y110" s="25"/>
      <c r="Z110" s="25">
        <f t="shared" si="29"/>
        <v>3.7936000000000003E-3</v>
      </c>
      <c r="AA110" s="25">
        <f t="shared" si="30"/>
        <v>8.7366608000000012E-2</v>
      </c>
      <c r="AB110" s="25">
        <v>9.8600000000000007E-3</v>
      </c>
      <c r="AC110" s="25">
        <f t="shared" si="31"/>
        <v>4.9450000000000006E-3</v>
      </c>
    </row>
    <row r="111" spans="1:29" s="15" customFormat="1">
      <c r="A111" s="18">
        <v>359</v>
      </c>
      <c r="B111" s="25">
        <v>-1.0000000000000001E-5</v>
      </c>
      <c r="C111" s="25">
        <v>1.21E-2</v>
      </c>
      <c r="D111" s="25">
        <f t="shared" si="16"/>
        <v>7.2204999999999995E-3</v>
      </c>
      <c r="E111" s="25"/>
      <c r="F111" s="25">
        <f t="shared" si="17"/>
        <v>1.1450999999999996E-3</v>
      </c>
      <c r="G111" s="25">
        <f t="shared" si="18"/>
        <v>2.6371652999999991E-2</v>
      </c>
      <c r="H111" s="25">
        <v>9.3699999999999999E-3</v>
      </c>
      <c r="I111" s="25">
        <f t="shared" si="19"/>
        <v>4.4904999999999997E-3</v>
      </c>
      <c r="J111" s="25"/>
      <c r="K111" s="25">
        <f t="shared" si="20"/>
        <v>2.8074999999999997E-3</v>
      </c>
      <c r="L111" s="25">
        <f t="shared" si="21"/>
        <v>6.4656724999999998E-2</v>
      </c>
      <c r="M111" s="25">
        <v>9.5899999999999996E-3</v>
      </c>
      <c r="N111" s="25">
        <f t="shared" si="22"/>
        <v>4.7104999999999994E-3</v>
      </c>
      <c r="O111" s="25"/>
      <c r="P111" s="25">
        <f t="shared" si="23"/>
        <v>3.8207999999999992E-3</v>
      </c>
      <c r="Q111" s="25">
        <f t="shared" si="24"/>
        <v>8.7993023999999989E-2</v>
      </c>
      <c r="R111" s="25">
        <v>1.03E-2</v>
      </c>
      <c r="S111" s="25">
        <f t="shared" si="25"/>
        <v>5.4205E-3</v>
      </c>
      <c r="T111" s="25"/>
      <c r="U111" s="25">
        <f t="shared" si="26"/>
        <v>3.8233E-3</v>
      </c>
      <c r="V111" s="25">
        <f t="shared" si="27"/>
        <v>8.8050599000000007E-2</v>
      </c>
      <c r="W111" s="25">
        <v>9.7689999999999999E-3</v>
      </c>
      <c r="X111" s="25">
        <f t="shared" si="28"/>
        <v>4.8894999999999997E-3</v>
      </c>
      <c r="Y111" s="25"/>
      <c r="Z111" s="25">
        <f t="shared" si="29"/>
        <v>3.7680999999999999E-3</v>
      </c>
      <c r="AA111" s="25">
        <f t="shared" si="30"/>
        <v>8.6779343000000009E-2</v>
      </c>
      <c r="AB111" s="25">
        <v>9.7689999999999999E-3</v>
      </c>
      <c r="AC111" s="25">
        <f t="shared" si="31"/>
        <v>4.8795000000000002E-3</v>
      </c>
    </row>
    <row r="112" spans="1:29" s="15" customFormat="1">
      <c r="A112" s="18">
        <v>360</v>
      </c>
      <c r="B112" s="25">
        <v>2.0000000000000002E-5</v>
      </c>
      <c r="C112" s="25">
        <v>1.21E-2</v>
      </c>
      <c r="D112" s="25">
        <f t="shared" si="16"/>
        <v>7.1549999999999999E-3</v>
      </c>
      <c r="E112" s="25"/>
      <c r="F112" s="25">
        <f t="shared" si="17"/>
        <v>1.0796E-3</v>
      </c>
      <c r="G112" s="25">
        <f t="shared" si="18"/>
        <v>2.4863188000000001E-2</v>
      </c>
      <c r="H112" s="25">
        <v>9.5300000000000003E-3</v>
      </c>
      <c r="I112" s="25">
        <f t="shared" si="19"/>
        <v>4.5850000000000005E-3</v>
      </c>
      <c r="J112" s="25"/>
      <c r="K112" s="25">
        <f t="shared" si="20"/>
        <v>2.9020000000000005E-3</v>
      </c>
      <c r="L112" s="25">
        <f t="shared" si="21"/>
        <v>6.6833060000000014E-2</v>
      </c>
      <c r="M112" s="25">
        <v>9.7689999999999999E-3</v>
      </c>
      <c r="N112" s="25">
        <f t="shared" si="22"/>
        <v>4.8240000000000002E-3</v>
      </c>
      <c r="O112" s="25"/>
      <c r="P112" s="25">
        <f t="shared" si="23"/>
        <v>3.9342999999999999E-3</v>
      </c>
      <c r="Q112" s="25">
        <f t="shared" si="24"/>
        <v>9.0606929000000003E-2</v>
      </c>
      <c r="R112" s="25">
        <v>1.039E-2</v>
      </c>
      <c r="S112" s="25">
        <f t="shared" si="25"/>
        <v>5.4450000000000002E-3</v>
      </c>
      <c r="T112" s="25"/>
      <c r="U112" s="25">
        <f t="shared" si="26"/>
        <v>3.8478000000000002E-3</v>
      </c>
      <c r="V112" s="25">
        <f t="shared" si="27"/>
        <v>8.8614834000000003E-2</v>
      </c>
      <c r="W112" s="25">
        <v>9.8700000000000003E-3</v>
      </c>
      <c r="X112" s="25">
        <f t="shared" si="28"/>
        <v>4.9250000000000006E-3</v>
      </c>
      <c r="Y112" s="25"/>
      <c r="Z112" s="25">
        <f t="shared" si="29"/>
        <v>3.8036000000000007E-3</v>
      </c>
      <c r="AA112" s="25">
        <f t="shared" si="30"/>
        <v>8.7596908000000015E-2</v>
      </c>
      <c r="AB112" s="25">
        <v>9.8700000000000003E-3</v>
      </c>
      <c r="AC112" s="25">
        <f t="shared" si="31"/>
        <v>4.9449999999999997E-3</v>
      </c>
    </row>
    <row r="113" spans="1:29" s="15" customFormat="1">
      <c r="A113" s="18">
        <v>361</v>
      </c>
      <c r="B113" s="25">
        <v>6.8999999999999997E-5</v>
      </c>
      <c r="C113" s="25">
        <v>1.21E-2</v>
      </c>
      <c r="D113" s="25">
        <f t="shared" si="16"/>
        <v>7.2404999999999995E-3</v>
      </c>
      <c r="E113" s="25"/>
      <c r="F113" s="25">
        <f t="shared" si="17"/>
        <v>1.1650999999999996E-3</v>
      </c>
      <c r="G113" s="25">
        <f t="shared" si="18"/>
        <v>2.6832252999999993E-2</v>
      </c>
      <c r="H113" s="25">
        <v>9.3200000000000002E-3</v>
      </c>
      <c r="I113" s="25">
        <f t="shared" si="19"/>
        <v>4.4605000000000001E-3</v>
      </c>
      <c r="J113" s="25"/>
      <c r="K113" s="25">
        <f t="shared" si="20"/>
        <v>2.7775E-3</v>
      </c>
      <c r="L113" s="25">
        <f t="shared" si="21"/>
        <v>6.3965825000000004E-2</v>
      </c>
      <c r="M113" s="25">
        <v>9.5700000000000004E-3</v>
      </c>
      <c r="N113" s="25">
        <f t="shared" si="22"/>
        <v>4.7105000000000003E-3</v>
      </c>
      <c r="O113" s="25"/>
      <c r="P113" s="25">
        <f t="shared" si="23"/>
        <v>3.8208000000000001E-3</v>
      </c>
      <c r="Q113" s="25">
        <f t="shared" si="24"/>
        <v>8.7993024000000003E-2</v>
      </c>
      <c r="R113" s="25">
        <v>1.0189999999999999E-2</v>
      </c>
      <c r="S113" s="25">
        <f t="shared" si="25"/>
        <v>5.3304999999999993E-3</v>
      </c>
      <c r="T113" s="25"/>
      <c r="U113" s="25">
        <f t="shared" si="26"/>
        <v>3.7332999999999993E-3</v>
      </c>
      <c r="V113" s="25">
        <f t="shared" si="27"/>
        <v>8.5977898999999983E-2</v>
      </c>
      <c r="W113" s="25">
        <v>9.6500000000000006E-3</v>
      </c>
      <c r="X113" s="25">
        <f t="shared" si="28"/>
        <v>4.7905000000000005E-3</v>
      </c>
      <c r="Y113" s="25"/>
      <c r="Z113" s="25">
        <f t="shared" si="29"/>
        <v>3.6691000000000007E-3</v>
      </c>
      <c r="AA113" s="25">
        <f t="shared" si="30"/>
        <v>8.4499373000000016E-2</v>
      </c>
      <c r="AB113" s="25">
        <v>9.6500000000000006E-3</v>
      </c>
      <c r="AC113" s="25">
        <f t="shared" si="31"/>
        <v>4.8595000000000001E-3</v>
      </c>
    </row>
    <row r="114" spans="1:29" s="15" customFormat="1">
      <c r="A114" s="18">
        <v>362</v>
      </c>
      <c r="B114" s="25">
        <v>6.8999999999999997E-5</v>
      </c>
      <c r="C114" s="25">
        <v>1.209E-2</v>
      </c>
      <c r="D114" s="25">
        <f t="shared" si="16"/>
        <v>7.2560000000000003E-3</v>
      </c>
      <c r="E114" s="25"/>
      <c r="F114" s="25">
        <f t="shared" si="17"/>
        <v>1.1806000000000004E-3</v>
      </c>
      <c r="G114" s="25">
        <f t="shared" si="18"/>
        <v>2.7189218000000012E-2</v>
      </c>
      <c r="H114" s="25">
        <v>9.299E-3</v>
      </c>
      <c r="I114" s="25">
        <f t="shared" si="19"/>
        <v>4.4650000000000002E-3</v>
      </c>
      <c r="J114" s="25"/>
      <c r="K114" s="25">
        <f t="shared" si="20"/>
        <v>2.7820000000000002E-3</v>
      </c>
      <c r="L114" s="25">
        <f t="shared" si="21"/>
        <v>6.4069460000000009E-2</v>
      </c>
      <c r="M114" s="25">
        <v>9.5300000000000003E-3</v>
      </c>
      <c r="N114" s="25">
        <f t="shared" si="22"/>
        <v>4.6960000000000005E-3</v>
      </c>
      <c r="O114" s="25"/>
      <c r="P114" s="25">
        <f t="shared" si="23"/>
        <v>3.8063000000000003E-3</v>
      </c>
      <c r="Q114" s="25">
        <f t="shared" si="24"/>
        <v>8.7659089000000009E-2</v>
      </c>
      <c r="R114" s="25">
        <v>1.004E-2</v>
      </c>
      <c r="S114" s="25">
        <f t="shared" si="25"/>
        <v>5.2060000000000006E-3</v>
      </c>
      <c r="T114" s="25"/>
      <c r="U114" s="25">
        <f t="shared" si="26"/>
        <v>3.6088000000000005E-3</v>
      </c>
      <c r="V114" s="25">
        <f t="shared" si="27"/>
        <v>8.3110664000000015E-2</v>
      </c>
      <c r="W114" s="25">
        <v>9.5989999999999999E-3</v>
      </c>
      <c r="X114" s="25">
        <f t="shared" si="28"/>
        <v>4.7650000000000001E-3</v>
      </c>
      <c r="Y114" s="25"/>
      <c r="Z114" s="25">
        <f t="shared" si="29"/>
        <v>3.6436000000000003E-3</v>
      </c>
      <c r="AA114" s="25">
        <f t="shared" si="30"/>
        <v>8.3912108000000013E-2</v>
      </c>
      <c r="AB114" s="25">
        <v>9.5989999999999999E-3</v>
      </c>
      <c r="AC114" s="25">
        <f t="shared" si="31"/>
        <v>4.8339999999999998E-3</v>
      </c>
    </row>
    <row r="115" spans="1:29" s="15" customFormat="1">
      <c r="A115" s="18">
        <v>363</v>
      </c>
      <c r="B115" s="25">
        <v>1.0000000000000001E-5</v>
      </c>
      <c r="C115" s="25">
        <v>1.208E-2</v>
      </c>
      <c r="D115" s="25">
        <f t="shared" si="16"/>
        <v>7.4255000000000007E-3</v>
      </c>
      <c r="E115" s="25"/>
      <c r="F115" s="25">
        <f t="shared" si="17"/>
        <v>1.3501000000000008E-3</v>
      </c>
      <c r="G115" s="25">
        <f t="shared" si="18"/>
        <v>3.109280300000002E-2</v>
      </c>
      <c r="H115" s="25">
        <v>9.0799999999999995E-3</v>
      </c>
      <c r="I115" s="25">
        <f t="shared" si="19"/>
        <v>4.4254999999999997E-3</v>
      </c>
      <c r="J115" s="25"/>
      <c r="K115" s="25">
        <f t="shared" si="20"/>
        <v>2.7424999999999997E-3</v>
      </c>
      <c r="L115" s="25">
        <f t="shared" si="21"/>
        <v>6.3159775000000001E-2</v>
      </c>
      <c r="M115" s="25">
        <v>9.2800000000000001E-3</v>
      </c>
      <c r="N115" s="25">
        <f t="shared" si="22"/>
        <v>4.6255000000000003E-3</v>
      </c>
      <c r="O115" s="25"/>
      <c r="P115" s="25">
        <f t="shared" si="23"/>
        <v>3.7358000000000001E-3</v>
      </c>
      <c r="Q115" s="25">
        <f t="shared" si="24"/>
        <v>8.6035474000000001E-2</v>
      </c>
      <c r="R115" s="25">
        <v>1.0019999999999999E-2</v>
      </c>
      <c r="S115" s="25">
        <f t="shared" si="25"/>
        <v>5.3654999999999996E-3</v>
      </c>
      <c r="T115" s="25"/>
      <c r="U115" s="25">
        <f t="shared" si="26"/>
        <v>3.7682999999999996E-3</v>
      </c>
      <c r="V115" s="25">
        <f t="shared" si="27"/>
        <v>8.6783948999999999E-2</v>
      </c>
      <c r="W115" s="25">
        <v>9.299E-3</v>
      </c>
      <c r="X115" s="25">
        <f t="shared" si="28"/>
        <v>4.6445000000000002E-3</v>
      </c>
      <c r="Y115" s="25"/>
      <c r="Z115" s="25">
        <f t="shared" si="29"/>
        <v>3.5231000000000004E-3</v>
      </c>
      <c r="AA115" s="25">
        <f t="shared" si="30"/>
        <v>8.1136993000000018E-2</v>
      </c>
      <c r="AB115" s="25">
        <v>9.299E-3</v>
      </c>
      <c r="AC115" s="25">
        <f t="shared" si="31"/>
        <v>4.6544999999999998E-3</v>
      </c>
    </row>
    <row r="116" spans="1:29" s="15" customFormat="1">
      <c r="A116" s="18">
        <v>364</v>
      </c>
      <c r="B116" s="25">
        <v>0</v>
      </c>
      <c r="C116" s="25">
        <v>1.208E-2</v>
      </c>
      <c r="D116" s="25">
        <f t="shared" si="16"/>
        <v>7.3400000000000002E-3</v>
      </c>
      <c r="E116" s="25"/>
      <c r="F116" s="25">
        <f t="shared" si="17"/>
        <v>1.2646000000000003E-3</v>
      </c>
      <c r="G116" s="25">
        <f t="shared" si="18"/>
        <v>2.9123738000000007E-2</v>
      </c>
      <c r="H116" s="25">
        <v>8.94E-3</v>
      </c>
      <c r="I116" s="25">
        <f t="shared" si="19"/>
        <v>4.1999999999999997E-3</v>
      </c>
      <c r="J116" s="25"/>
      <c r="K116" s="25">
        <f t="shared" si="20"/>
        <v>2.5169999999999997E-3</v>
      </c>
      <c r="L116" s="25">
        <f t="shared" si="21"/>
        <v>5.7966509999999999E-2</v>
      </c>
      <c r="M116" s="25">
        <v>9.299E-3</v>
      </c>
      <c r="N116" s="25">
        <f t="shared" si="22"/>
        <v>4.5589999999999997E-3</v>
      </c>
      <c r="O116" s="25"/>
      <c r="P116" s="25">
        <f t="shared" si="23"/>
        <v>3.6692999999999995E-3</v>
      </c>
      <c r="Q116" s="25">
        <f t="shared" si="24"/>
        <v>8.4503978999999993E-2</v>
      </c>
      <c r="R116" s="25">
        <v>1.0019999999999999E-2</v>
      </c>
      <c r="S116" s="25">
        <f t="shared" si="25"/>
        <v>5.2799999999999991E-3</v>
      </c>
      <c r="T116" s="25"/>
      <c r="U116" s="25">
        <f t="shared" si="26"/>
        <v>3.6827999999999991E-3</v>
      </c>
      <c r="V116" s="25">
        <f t="shared" si="27"/>
        <v>8.4814883999999979E-2</v>
      </c>
      <c r="W116" s="25">
        <v>9.4800000000000006E-3</v>
      </c>
      <c r="X116" s="25">
        <f t="shared" si="28"/>
        <v>4.7400000000000003E-3</v>
      </c>
      <c r="Y116" s="25"/>
      <c r="Z116" s="25">
        <f t="shared" si="29"/>
        <v>3.6186000000000005E-3</v>
      </c>
      <c r="AA116" s="25">
        <f t="shared" si="30"/>
        <v>8.3336358000000013E-2</v>
      </c>
      <c r="AB116" s="25">
        <v>9.4800000000000006E-3</v>
      </c>
      <c r="AC116" s="25">
        <f t="shared" si="31"/>
        <v>4.7400000000000003E-3</v>
      </c>
    </row>
    <row r="117" spans="1:29" s="15" customFormat="1">
      <c r="A117" s="18">
        <v>365</v>
      </c>
      <c r="B117" s="25">
        <v>6.8999999999999997E-5</v>
      </c>
      <c r="C117" s="25">
        <v>1.2070000000000001E-2</v>
      </c>
      <c r="D117" s="25">
        <f t="shared" si="16"/>
        <v>7.4655000000000008E-3</v>
      </c>
      <c r="E117" s="25"/>
      <c r="F117" s="25">
        <f t="shared" si="17"/>
        <v>1.3901000000000009E-3</v>
      </c>
      <c r="G117" s="25">
        <f t="shared" si="18"/>
        <v>3.201400300000002E-2</v>
      </c>
      <c r="H117" s="25">
        <v>8.7799999999999996E-3</v>
      </c>
      <c r="I117" s="25">
        <f t="shared" si="19"/>
        <v>4.1754999999999995E-3</v>
      </c>
      <c r="J117" s="25"/>
      <c r="K117" s="25">
        <f t="shared" si="20"/>
        <v>2.4924999999999995E-3</v>
      </c>
      <c r="L117" s="25">
        <f t="shared" si="21"/>
        <v>5.7402274999999989E-2</v>
      </c>
      <c r="M117" s="25">
        <v>9.129E-3</v>
      </c>
      <c r="N117" s="25">
        <f t="shared" si="22"/>
        <v>4.5244999999999999E-3</v>
      </c>
      <c r="O117" s="25"/>
      <c r="P117" s="25">
        <f t="shared" si="23"/>
        <v>3.6347999999999997E-3</v>
      </c>
      <c r="Q117" s="25">
        <f t="shared" si="24"/>
        <v>8.3709443999999994E-2</v>
      </c>
      <c r="R117" s="25">
        <v>9.8600000000000007E-3</v>
      </c>
      <c r="S117" s="25">
        <f t="shared" si="25"/>
        <v>5.2555000000000006E-3</v>
      </c>
      <c r="T117" s="25"/>
      <c r="U117" s="25">
        <f t="shared" si="26"/>
        <v>3.6583000000000006E-3</v>
      </c>
      <c r="V117" s="25">
        <f t="shared" si="27"/>
        <v>8.4250649000000025E-2</v>
      </c>
      <c r="W117" s="25">
        <v>9.1400000000000006E-3</v>
      </c>
      <c r="X117" s="25">
        <f t="shared" si="28"/>
        <v>4.5355000000000005E-3</v>
      </c>
      <c r="Y117" s="25"/>
      <c r="Z117" s="25">
        <f t="shared" si="29"/>
        <v>3.4141000000000006E-3</v>
      </c>
      <c r="AA117" s="25">
        <f t="shared" si="30"/>
        <v>7.8626723000000023E-2</v>
      </c>
      <c r="AB117" s="25">
        <v>9.1400000000000006E-3</v>
      </c>
      <c r="AC117" s="25">
        <f t="shared" si="31"/>
        <v>4.6045000000000001E-3</v>
      </c>
    </row>
    <row r="118" spans="1:29" s="15" customFormat="1">
      <c r="A118" s="18">
        <v>366</v>
      </c>
      <c r="B118" s="25">
        <v>3.0000000000000001E-5</v>
      </c>
      <c r="C118" s="25">
        <v>1.206E-2</v>
      </c>
      <c r="D118" s="25">
        <f t="shared" si="16"/>
        <v>7.5099999999999993E-3</v>
      </c>
      <c r="E118" s="25"/>
      <c r="F118" s="25">
        <f t="shared" si="17"/>
        <v>1.4345999999999994E-3</v>
      </c>
      <c r="G118" s="25">
        <f t="shared" si="18"/>
        <v>3.3038837999999987E-2</v>
      </c>
      <c r="H118" s="25">
        <v>8.8999999999999999E-3</v>
      </c>
      <c r="I118" s="25">
        <f t="shared" si="19"/>
        <v>4.3499999999999997E-3</v>
      </c>
      <c r="J118" s="25"/>
      <c r="K118" s="25">
        <f t="shared" si="20"/>
        <v>2.6669999999999997E-3</v>
      </c>
      <c r="L118" s="25">
        <f t="shared" si="21"/>
        <v>6.1421009999999998E-2</v>
      </c>
      <c r="M118" s="25">
        <v>9.1800000000000007E-3</v>
      </c>
      <c r="N118" s="25">
        <f t="shared" si="22"/>
        <v>4.6300000000000004E-3</v>
      </c>
      <c r="O118" s="25"/>
      <c r="P118" s="25">
        <f t="shared" si="23"/>
        <v>3.7403000000000002E-3</v>
      </c>
      <c r="Q118" s="25">
        <f t="shared" si="24"/>
        <v>8.6139109000000005E-2</v>
      </c>
      <c r="R118" s="25">
        <v>9.6790000000000001E-3</v>
      </c>
      <c r="S118" s="25">
        <f t="shared" si="25"/>
        <v>5.1289999999999999E-3</v>
      </c>
      <c r="T118" s="25"/>
      <c r="U118" s="25">
        <f t="shared" si="26"/>
        <v>3.5317999999999999E-3</v>
      </c>
      <c r="V118" s="25">
        <f t="shared" si="27"/>
        <v>8.1337354000000001E-2</v>
      </c>
      <c r="W118" s="25">
        <v>9.0699999999999999E-3</v>
      </c>
      <c r="X118" s="25">
        <f t="shared" si="28"/>
        <v>4.5199999999999997E-3</v>
      </c>
      <c r="Y118" s="25"/>
      <c r="Z118" s="25">
        <f t="shared" si="29"/>
        <v>3.3985999999999999E-3</v>
      </c>
      <c r="AA118" s="25">
        <f t="shared" si="30"/>
        <v>7.8269757999999995E-2</v>
      </c>
      <c r="AB118" s="25">
        <v>9.0699999999999999E-3</v>
      </c>
      <c r="AC118" s="25">
        <f t="shared" si="31"/>
        <v>4.5500000000000002E-3</v>
      </c>
    </row>
    <row r="119" spans="1:29" s="15" customFormat="1">
      <c r="A119" s="18">
        <v>367</v>
      </c>
      <c r="B119" s="25">
        <v>-8.0000000000000007E-5</v>
      </c>
      <c r="C119" s="25">
        <v>1.206E-2</v>
      </c>
      <c r="D119" s="25">
        <f t="shared" si="16"/>
        <v>7.5699999999999995E-3</v>
      </c>
      <c r="E119" s="25"/>
      <c r="F119" s="25">
        <f t="shared" si="17"/>
        <v>1.4945999999999996E-3</v>
      </c>
      <c r="G119" s="25">
        <f t="shared" si="18"/>
        <v>3.442063799999999E-2</v>
      </c>
      <c r="H119" s="25">
        <v>8.6400000000000001E-3</v>
      </c>
      <c r="I119" s="25">
        <f t="shared" si="19"/>
        <v>4.15E-3</v>
      </c>
      <c r="J119" s="25"/>
      <c r="K119" s="25">
        <f t="shared" si="20"/>
        <v>2.467E-3</v>
      </c>
      <c r="L119" s="25">
        <f t="shared" si="21"/>
        <v>5.6815010000000006E-2</v>
      </c>
      <c r="M119" s="25">
        <v>8.9700000000000005E-3</v>
      </c>
      <c r="N119" s="25">
        <f t="shared" si="22"/>
        <v>4.4800000000000005E-3</v>
      </c>
      <c r="O119" s="25"/>
      <c r="P119" s="25">
        <f t="shared" si="23"/>
        <v>3.5903000000000003E-3</v>
      </c>
      <c r="Q119" s="25">
        <f t="shared" si="24"/>
        <v>8.2684609000000006E-2</v>
      </c>
      <c r="R119" s="25">
        <v>9.6600000000000002E-3</v>
      </c>
      <c r="S119" s="25">
        <f t="shared" si="25"/>
        <v>5.1700000000000001E-3</v>
      </c>
      <c r="T119" s="25"/>
      <c r="U119" s="25">
        <f t="shared" si="26"/>
        <v>3.5728000000000001E-3</v>
      </c>
      <c r="V119" s="25">
        <f t="shared" si="27"/>
        <v>8.2281584000000005E-2</v>
      </c>
      <c r="W119" s="25">
        <v>9.0600000000000003E-3</v>
      </c>
      <c r="X119" s="25">
        <f t="shared" si="28"/>
        <v>4.5700000000000003E-3</v>
      </c>
      <c r="Y119" s="25"/>
      <c r="Z119" s="25">
        <f t="shared" si="29"/>
        <v>3.4486000000000004E-3</v>
      </c>
      <c r="AA119" s="25">
        <f t="shared" si="30"/>
        <v>7.9421258000000008E-2</v>
      </c>
      <c r="AB119" s="25">
        <v>9.0600000000000003E-3</v>
      </c>
      <c r="AC119" s="25">
        <f t="shared" si="31"/>
        <v>4.4900000000000001E-3</v>
      </c>
    </row>
    <row r="120" spans="1:29" s="15" customFormat="1">
      <c r="A120" s="18">
        <v>368</v>
      </c>
      <c r="B120" s="25">
        <v>-1.2999999999999999E-4</v>
      </c>
      <c r="C120" s="25">
        <v>1.205E-2</v>
      </c>
      <c r="D120" s="25">
        <f t="shared" si="16"/>
        <v>7.6299999999999996E-3</v>
      </c>
      <c r="E120" s="25"/>
      <c r="F120" s="25">
        <f t="shared" si="17"/>
        <v>1.5545999999999997E-3</v>
      </c>
      <c r="G120" s="25">
        <f t="shared" si="18"/>
        <v>3.5802437999999999E-2</v>
      </c>
      <c r="H120" s="25">
        <v>8.6300000000000005E-3</v>
      </c>
      <c r="I120" s="25">
        <f t="shared" si="19"/>
        <v>4.2100000000000002E-3</v>
      </c>
      <c r="J120" s="25"/>
      <c r="K120" s="25">
        <f t="shared" si="20"/>
        <v>2.5270000000000002E-3</v>
      </c>
      <c r="L120" s="25">
        <f t="shared" si="21"/>
        <v>5.8196810000000009E-2</v>
      </c>
      <c r="M120" s="25">
        <v>8.8599999999999998E-3</v>
      </c>
      <c r="N120" s="25">
        <f t="shared" si="22"/>
        <v>4.4399999999999995E-3</v>
      </c>
      <c r="O120" s="25"/>
      <c r="P120" s="25">
        <f t="shared" si="23"/>
        <v>3.5502999999999993E-3</v>
      </c>
      <c r="Q120" s="25">
        <f t="shared" si="24"/>
        <v>8.1763408999999981E-2</v>
      </c>
      <c r="R120" s="25">
        <v>9.4900000000000002E-3</v>
      </c>
      <c r="S120" s="25">
        <f t="shared" si="25"/>
        <v>5.0699999999999999E-3</v>
      </c>
      <c r="T120" s="25"/>
      <c r="U120" s="25">
        <f t="shared" si="26"/>
        <v>3.4727999999999998E-3</v>
      </c>
      <c r="V120" s="25">
        <f t="shared" si="27"/>
        <v>7.9978584000000005E-2</v>
      </c>
      <c r="W120" s="25">
        <v>8.9700000000000005E-3</v>
      </c>
      <c r="X120" s="25">
        <f t="shared" si="28"/>
        <v>4.5500000000000002E-3</v>
      </c>
      <c r="Y120" s="25"/>
      <c r="Z120" s="25">
        <f t="shared" si="29"/>
        <v>3.4286000000000004E-3</v>
      </c>
      <c r="AA120" s="25">
        <f t="shared" si="30"/>
        <v>7.8960658000000017E-2</v>
      </c>
      <c r="AB120" s="25">
        <v>8.9700000000000005E-3</v>
      </c>
      <c r="AC120" s="25">
        <f t="shared" si="31"/>
        <v>4.4200000000000003E-3</v>
      </c>
    </row>
    <row r="121" spans="1:29" s="15" customFormat="1">
      <c r="A121" s="18">
        <v>369</v>
      </c>
      <c r="B121" s="25">
        <v>8.0000000000000007E-5</v>
      </c>
      <c r="C121" s="25">
        <v>1.204E-2</v>
      </c>
      <c r="D121" s="25">
        <f t="shared" si="16"/>
        <v>7.4850000000000003E-3</v>
      </c>
      <c r="E121" s="25"/>
      <c r="F121" s="25">
        <f t="shared" si="17"/>
        <v>1.4096000000000004E-3</v>
      </c>
      <c r="G121" s="25">
        <f t="shared" si="18"/>
        <v>3.2463088000000015E-2</v>
      </c>
      <c r="H121" s="25">
        <v>8.6899999999999998E-3</v>
      </c>
      <c r="I121" s="25">
        <f t="shared" si="19"/>
        <v>4.1349999999999998E-3</v>
      </c>
      <c r="J121" s="25"/>
      <c r="K121" s="25">
        <f t="shared" si="20"/>
        <v>2.4519999999999998E-3</v>
      </c>
      <c r="L121" s="25">
        <f t="shared" si="21"/>
        <v>5.6469559999999995E-2</v>
      </c>
      <c r="M121" s="25">
        <v>8.9300000000000004E-3</v>
      </c>
      <c r="N121" s="25">
        <f t="shared" si="22"/>
        <v>4.3750000000000004E-3</v>
      </c>
      <c r="O121" s="25"/>
      <c r="P121" s="25">
        <f t="shared" si="23"/>
        <v>3.4853000000000002E-3</v>
      </c>
      <c r="Q121" s="25">
        <f t="shared" si="24"/>
        <v>8.0266459000000012E-2</v>
      </c>
      <c r="R121" s="25">
        <v>9.5490000000000002E-3</v>
      </c>
      <c r="S121" s="25">
        <f t="shared" si="25"/>
        <v>4.9940000000000002E-3</v>
      </c>
      <c r="T121" s="25"/>
      <c r="U121" s="25">
        <f t="shared" si="26"/>
        <v>3.3968000000000002E-3</v>
      </c>
      <c r="V121" s="25">
        <f t="shared" si="27"/>
        <v>7.8228304000000012E-2</v>
      </c>
      <c r="W121" s="25">
        <v>9.0299999999999998E-3</v>
      </c>
      <c r="X121" s="25">
        <f t="shared" si="28"/>
        <v>4.4749999999999998E-3</v>
      </c>
      <c r="Y121" s="25"/>
      <c r="Z121" s="25">
        <f t="shared" si="29"/>
        <v>3.3536E-3</v>
      </c>
      <c r="AA121" s="25">
        <f t="shared" si="30"/>
        <v>7.7233408000000003E-2</v>
      </c>
      <c r="AB121" s="25">
        <v>9.0299999999999998E-3</v>
      </c>
      <c r="AC121" s="25">
        <f t="shared" si="31"/>
        <v>4.555E-3</v>
      </c>
    </row>
    <row r="122" spans="1:29" s="15" customFormat="1">
      <c r="A122" s="18">
        <v>370</v>
      </c>
      <c r="B122" s="25">
        <v>1.7000000000000001E-4</v>
      </c>
      <c r="C122" s="25">
        <v>1.204E-2</v>
      </c>
      <c r="D122" s="25">
        <f t="shared" si="16"/>
        <v>7.4755000000000004E-3</v>
      </c>
      <c r="E122" s="25"/>
      <c r="F122" s="25">
        <f t="shared" si="17"/>
        <v>1.4001000000000005E-3</v>
      </c>
      <c r="G122" s="25">
        <f t="shared" si="18"/>
        <v>3.2244303000000016E-2</v>
      </c>
      <c r="H122" s="25">
        <v>8.5100000000000002E-3</v>
      </c>
      <c r="I122" s="25">
        <f t="shared" si="19"/>
        <v>3.9455000000000002E-3</v>
      </c>
      <c r="J122" s="25"/>
      <c r="K122" s="25">
        <f t="shared" si="20"/>
        <v>2.2625000000000002E-3</v>
      </c>
      <c r="L122" s="25">
        <f t="shared" si="21"/>
        <v>5.2105375000000009E-2</v>
      </c>
      <c r="M122" s="25">
        <v>8.9300000000000004E-3</v>
      </c>
      <c r="N122" s="25">
        <f t="shared" si="22"/>
        <v>4.3655000000000005E-3</v>
      </c>
      <c r="O122" s="25"/>
      <c r="P122" s="25">
        <f t="shared" si="23"/>
        <v>3.4758000000000002E-3</v>
      </c>
      <c r="Q122" s="25">
        <f t="shared" si="24"/>
        <v>8.0047674000000013E-2</v>
      </c>
      <c r="R122" s="25">
        <v>9.4599999999999997E-3</v>
      </c>
      <c r="S122" s="25">
        <f t="shared" si="25"/>
        <v>4.8954999999999997E-3</v>
      </c>
      <c r="T122" s="25"/>
      <c r="U122" s="25">
        <f t="shared" si="26"/>
        <v>3.2982999999999997E-3</v>
      </c>
      <c r="V122" s="25">
        <f t="shared" si="27"/>
        <v>7.5959848999999996E-2</v>
      </c>
      <c r="W122" s="25">
        <v>8.9589999999999999E-3</v>
      </c>
      <c r="X122" s="25">
        <f t="shared" si="28"/>
        <v>4.3945E-3</v>
      </c>
      <c r="Y122" s="25"/>
      <c r="Z122" s="25">
        <f t="shared" si="29"/>
        <v>3.2731000000000001E-3</v>
      </c>
      <c r="AA122" s="25">
        <f t="shared" si="30"/>
        <v>7.5379493000000006E-2</v>
      </c>
      <c r="AB122" s="25">
        <v>8.9589999999999999E-3</v>
      </c>
      <c r="AC122" s="25">
        <f t="shared" si="31"/>
        <v>4.5645E-3</v>
      </c>
    </row>
    <row r="123" spans="1:29" s="15" customFormat="1">
      <c r="A123" s="18">
        <v>371</v>
      </c>
      <c r="B123" s="25">
        <v>8.0000000000000007E-5</v>
      </c>
      <c r="C123" s="25">
        <v>1.204E-2</v>
      </c>
      <c r="D123" s="25">
        <f t="shared" si="16"/>
        <v>7.6600000000000001E-3</v>
      </c>
      <c r="E123" s="25"/>
      <c r="F123" s="25">
        <f t="shared" si="17"/>
        <v>1.5846000000000002E-3</v>
      </c>
      <c r="G123" s="25">
        <f t="shared" si="18"/>
        <v>3.6493338000000007E-2</v>
      </c>
      <c r="H123" s="25">
        <v>8.4100000000000008E-3</v>
      </c>
      <c r="I123" s="25">
        <f t="shared" si="19"/>
        <v>4.0300000000000006E-3</v>
      </c>
      <c r="J123" s="25"/>
      <c r="K123" s="25">
        <f t="shared" si="20"/>
        <v>2.3470000000000006E-3</v>
      </c>
      <c r="L123" s="25">
        <f t="shared" si="21"/>
        <v>5.4051410000000015E-2</v>
      </c>
      <c r="M123" s="25">
        <v>8.6300000000000005E-3</v>
      </c>
      <c r="N123" s="25">
        <f t="shared" si="22"/>
        <v>4.2500000000000003E-3</v>
      </c>
      <c r="O123" s="25"/>
      <c r="P123" s="25">
        <f t="shared" si="23"/>
        <v>3.3603000000000001E-3</v>
      </c>
      <c r="Q123" s="25">
        <f t="shared" si="24"/>
        <v>7.7387709000000013E-2</v>
      </c>
      <c r="R123" s="25">
        <v>9.4599999999999997E-3</v>
      </c>
      <c r="S123" s="25">
        <f t="shared" si="25"/>
        <v>5.0799999999999994E-3</v>
      </c>
      <c r="T123" s="25"/>
      <c r="U123" s="25">
        <f t="shared" si="26"/>
        <v>3.4827999999999994E-3</v>
      </c>
      <c r="V123" s="25">
        <f t="shared" si="27"/>
        <v>8.0208883999999994E-2</v>
      </c>
      <c r="W123" s="25">
        <v>8.6800000000000002E-3</v>
      </c>
      <c r="X123" s="25">
        <f t="shared" si="28"/>
        <v>4.3E-3</v>
      </c>
      <c r="Y123" s="25"/>
      <c r="Z123" s="25">
        <f t="shared" si="29"/>
        <v>3.1786000000000002E-3</v>
      </c>
      <c r="AA123" s="25">
        <f t="shared" si="30"/>
        <v>7.3203158000000004E-2</v>
      </c>
      <c r="AB123" s="25">
        <v>8.6800000000000002E-3</v>
      </c>
      <c r="AC123" s="25">
        <f t="shared" si="31"/>
        <v>4.3800000000000002E-3</v>
      </c>
    </row>
    <row r="124" spans="1:29" s="15" customFormat="1">
      <c r="A124" s="18">
        <v>372</v>
      </c>
      <c r="B124" s="25">
        <v>-6.8999999999999997E-5</v>
      </c>
      <c r="C124" s="25">
        <v>1.204E-2</v>
      </c>
      <c r="D124" s="25">
        <f t="shared" si="16"/>
        <v>7.6195000000000004E-3</v>
      </c>
      <c r="E124" s="25"/>
      <c r="F124" s="25">
        <f t="shared" si="17"/>
        <v>1.5441000000000005E-3</v>
      </c>
      <c r="G124" s="25">
        <f t="shared" si="18"/>
        <v>3.5560623000000013E-2</v>
      </c>
      <c r="H124" s="25">
        <v>8.5400000000000007E-3</v>
      </c>
      <c r="I124" s="25">
        <f t="shared" si="19"/>
        <v>4.1195000000000008E-3</v>
      </c>
      <c r="J124" s="25"/>
      <c r="K124" s="25">
        <f t="shared" si="20"/>
        <v>2.4365000000000007E-3</v>
      </c>
      <c r="L124" s="25">
        <f t="shared" si="21"/>
        <v>5.6112595000000022E-2</v>
      </c>
      <c r="M124" s="25">
        <v>8.9990000000000001E-3</v>
      </c>
      <c r="N124" s="25">
        <f t="shared" si="22"/>
        <v>4.5785000000000001E-3</v>
      </c>
      <c r="O124" s="25"/>
      <c r="P124" s="25">
        <f t="shared" si="23"/>
        <v>3.6887999999999999E-3</v>
      </c>
      <c r="Q124" s="25">
        <f t="shared" si="24"/>
        <v>8.4953063999999995E-2</v>
      </c>
      <c r="R124" s="25">
        <v>9.469E-3</v>
      </c>
      <c r="S124" s="25">
        <f t="shared" si="25"/>
        <v>5.0485E-3</v>
      </c>
      <c r="T124" s="25"/>
      <c r="U124" s="25">
        <f t="shared" si="26"/>
        <v>3.4513E-3</v>
      </c>
      <c r="V124" s="25">
        <f t="shared" si="27"/>
        <v>7.9483439000000003E-2</v>
      </c>
      <c r="W124" s="25">
        <v>8.9099999999999995E-3</v>
      </c>
      <c r="X124" s="25">
        <f t="shared" si="28"/>
        <v>4.4894999999999996E-3</v>
      </c>
      <c r="Y124" s="25"/>
      <c r="Z124" s="25">
        <f t="shared" si="29"/>
        <v>3.3680999999999997E-3</v>
      </c>
      <c r="AA124" s="25">
        <f t="shared" si="30"/>
        <v>7.7567342999999997E-2</v>
      </c>
      <c r="AB124" s="25">
        <v>8.9099999999999995E-3</v>
      </c>
      <c r="AC124" s="25">
        <f t="shared" si="31"/>
        <v>4.4205E-3</v>
      </c>
    </row>
    <row r="125" spans="1:29" s="15" customFormat="1">
      <c r="A125" s="18">
        <v>373</v>
      </c>
      <c r="B125" s="25">
        <v>4.0000000000000003E-5</v>
      </c>
      <c r="C125" s="25">
        <v>1.204E-2</v>
      </c>
      <c r="D125" s="25">
        <f t="shared" si="16"/>
        <v>7.6300000000000005E-3</v>
      </c>
      <c r="E125" s="25"/>
      <c r="F125" s="25">
        <f t="shared" si="17"/>
        <v>1.5546000000000006E-3</v>
      </c>
      <c r="G125" s="25">
        <f t="shared" si="18"/>
        <v>3.5802438000000013E-2</v>
      </c>
      <c r="H125" s="25">
        <v>8.489E-3</v>
      </c>
      <c r="I125" s="25">
        <f t="shared" si="19"/>
        <v>4.0790000000000002E-3</v>
      </c>
      <c r="J125" s="25"/>
      <c r="K125" s="25">
        <f t="shared" si="20"/>
        <v>2.3960000000000001E-3</v>
      </c>
      <c r="L125" s="25">
        <f t="shared" si="21"/>
        <v>5.5179880000000008E-2</v>
      </c>
      <c r="M125" s="25">
        <v>8.6990000000000001E-3</v>
      </c>
      <c r="N125" s="25">
        <f t="shared" si="22"/>
        <v>4.2890000000000003E-3</v>
      </c>
      <c r="O125" s="25"/>
      <c r="P125" s="25">
        <f t="shared" si="23"/>
        <v>3.3993000000000001E-3</v>
      </c>
      <c r="Q125" s="25">
        <f t="shared" si="24"/>
        <v>7.8285879000000003E-2</v>
      </c>
      <c r="R125" s="25">
        <v>9.4000000000000004E-3</v>
      </c>
      <c r="S125" s="25">
        <f t="shared" si="25"/>
        <v>4.9900000000000005E-3</v>
      </c>
      <c r="T125" s="25"/>
      <c r="U125" s="25">
        <f t="shared" si="26"/>
        <v>3.3928000000000005E-3</v>
      </c>
      <c r="V125" s="25">
        <f t="shared" si="27"/>
        <v>7.8136184000000011E-2</v>
      </c>
      <c r="W125" s="25">
        <v>8.7799999999999996E-3</v>
      </c>
      <c r="X125" s="25">
        <f t="shared" si="28"/>
        <v>4.3699999999999998E-3</v>
      </c>
      <c r="Y125" s="25"/>
      <c r="Z125" s="25">
        <f t="shared" si="29"/>
        <v>3.2485999999999999E-3</v>
      </c>
      <c r="AA125" s="25">
        <f t="shared" si="30"/>
        <v>7.4815257999999996E-2</v>
      </c>
      <c r="AB125" s="25">
        <v>8.7799999999999996E-3</v>
      </c>
      <c r="AC125" s="25">
        <f t="shared" si="31"/>
        <v>4.4099999999999999E-3</v>
      </c>
    </row>
    <row r="126" spans="1:29" s="15" customFormat="1">
      <c r="A126" s="18">
        <v>374</v>
      </c>
      <c r="B126" s="25">
        <v>1.7000000000000001E-4</v>
      </c>
      <c r="C126" s="25">
        <v>1.2030000000000001E-2</v>
      </c>
      <c r="D126" s="25">
        <f t="shared" si="16"/>
        <v>7.8305000000000007E-3</v>
      </c>
      <c r="E126" s="25"/>
      <c r="F126" s="25">
        <f t="shared" si="17"/>
        <v>1.7551000000000008E-3</v>
      </c>
      <c r="G126" s="25">
        <f t="shared" si="18"/>
        <v>4.0419953000000022E-2</v>
      </c>
      <c r="H126" s="25">
        <v>8.3099999999999997E-3</v>
      </c>
      <c r="I126" s="25">
        <f t="shared" si="19"/>
        <v>4.1104999999999996E-3</v>
      </c>
      <c r="J126" s="25"/>
      <c r="K126" s="25">
        <f t="shared" si="20"/>
        <v>2.4274999999999995E-3</v>
      </c>
      <c r="L126" s="25">
        <f t="shared" si="21"/>
        <v>5.5905324999999992E-2</v>
      </c>
      <c r="M126" s="25">
        <v>8.829E-3</v>
      </c>
      <c r="N126" s="25">
        <f t="shared" si="22"/>
        <v>4.6294999999999999E-3</v>
      </c>
      <c r="O126" s="25"/>
      <c r="P126" s="25">
        <f t="shared" si="23"/>
        <v>3.7397999999999997E-3</v>
      </c>
      <c r="Q126" s="25">
        <f t="shared" si="24"/>
        <v>8.6127594000000002E-2</v>
      </c>
      <c r="R126" s="25">
        <v>9.0390000000000002E-3</v>
      </c>
      <c r="S126" s="25">
        <f t="shared" si="25"/>
        <v>4.8395000000000001E-3</v>
      </c>
      <c r="T126" s="25"/>
      <c r="U126" s="25">
        <f t="shared" si="26"/>
        <v>3.2423E-3</v>
      </c>
      <c r="V126" s="25">
        <f t="shared" si="27"/>
        <v>7.4670169000000008E-2</v>
      </c>
      <c r="W126" s="25">
        <v>8.2290000000000002E-3</v>
      </c>
      <c r="X126" s="25">
        <f t="shared" si="28"/>
        <v>4.0295000000000001E-3</v>
      </c>
      <c r="Y126" s="25"/>
      <c r="Z126" s="25">
        <f t="shared" si="29"/>
        <v>2.9081000000000003E-3</v>
      </c>
      <c r="AA126" s="25">
        <f t="shared" si="30"/>
        <v>6.697354300000001E-2</v>
      </c>
      <c r="AB126" s="25">
        <v>8.2290000000000002E-3</v>
      </c>
      <c r="AC126" s="25">
        <f t="shared" si="31"/>
        <v>4.1995000000000001E-3</v>
      </c>
    </row>
    <row r="127" spans="1:29" s="15" customFormat="1">
      <c r="A127" s="18">
        <v>375</v>
      </c>
      <c r="B127" s="25">
        <v>1.1E-4</v>
      </c>
      <c r="C127" s="25">
        <v>1.2019999999999999E-2</v>
      </c>
      <c r="D127" s="25">
        <f t="shared" si="16"/>
        <v>7.765499999999999E-3</v>
      </c>
      <c r="E127" s="25"/>
      <c r="F127" s="25">
        <f t="shared" si="17"/>
        <v>1.6900999999999991E-3</v>
      </c>
      <c r="G127" s="25">
        <f t="shared" si="18"/>
        <v>3.8923002999999984E-2</v>
      </c>
      <c r="H127" s="25">
        <v>8.26E-3</v>
      </c>
      <c r="I127" s="25">
        <f t="shared" si="19"/>
        <v>4.0054999999999995E-3</v>
      </c>
      <c r="J127" s="25"/>
      <c r="K127" s="25">
        <f t="shared" si="20"/>
        <v>2.3224999999999995E-3</v>
      </c>
      <c r="L127" s="25">
        <f t="shared" si="21"/>
        <v>5.3487174999999991E-2</v>
      </c>
      <c r="M127" s="25">
        <v>8.4100000000000008E-3</v>
      </c>
      <c r="N127" s="25">
        <f t="shared" si="22"/>
        <v>4.1555000000000003E-3</v>
      </c>
      <c r="O127" s="25"/>
      <c r="P127" s="25">
        <f t="shared" si="23"/>
        <v>3.2658000000000001E-3</v>
      </c>
      <c r="Q127" s="25">
        <f t="shared" si="24"/>
        <v>7.5211374000000011E-2</v>
      </c>
      <c r="R127" s="25">
        <v>9.4400000000000005E-3</v>
      </c>
      <c r="S127" s="25">
        <f t="shared" si="25"/>
        <v>5.1855E-3</v>
      </c>
      <c r="T127" s="25"/>
      <c r="U127" s="25">
        <f t="shared" si="26"/>
        <v>3.5883E-3</v>
      </c>
      <c r="V127" s="25">
        <f t="shared" si="27"/>
        <v>8.2638549000000006E-2</v>
      </c>
      <c r="W127" s="25">
        <v>8.3990000000000002E-3</v>
      </c>
      <c r="X127" s="25">
        <f t="shared" si="28"/>
        <v>4.1444999999999997E-3</v>
      </c>
      <c r="Y127" s="25"/>
      <c r="Z127" s="25">
        <f t="shared" si="29"/>
        <v>3.0230999999999999E-3</v>
      </c>
      <c r="AA127" s="25">
        <f t="shared" si="30"/>
        <v>6.9621993000000007E-2</v>
      </c>
      <c r="AB127" s="25">
        <v>8.3990000000000002E-3</v>
      </c>
      <c r="AC127" s="25">
        <f t="shared" si="31"/>
        <v>4.2545000000000005E-3</v>
      </c>
    </row>
    <row r="128" spans="1:29" s="15" customFormat="1">
      <c r="A128" s="18">
        <v>376</v>
      </c>
      <c r="B128" s="25">
        <v>1.6000000000000001E-4</v>
      </c>
      <c r="C128" s="25">
        <v>1.201E-2</v>
      </c>
      <c r="D128" s="25">
        <f t="shared" si="16"/>
        <v>7.7199999999999994E-3</v>
      </c>
      <c r="E128" s="25"/>
      <c r="F128" s="25">
        <f t="shared" si="17"/>
        <v>1.6445999999999995E-3</v>
      </c>
      <c r="G128" s="25">
        <f t="shared" si="18"/>
        <v>3.7875137999999989E-2</v>
      </c>
      <c r="H128" s="25">
        <v>8.0700000000000008E-3</v>
      </c>
      <c r="I128" s="25">
        <f t="shared" si="19"/>
        <v>3.7800000000000004E-3</v>
      </c>
      <c r="J128" s="25"/>
      <c r="K128" s="25">
        <f t="shared" si="20"/>
        <v>2.0970000000000003E-3</v>
      </c>
      <c r="L128" s="25">
        <f t="shared" si="21"/>
        <v>4.8293910000000009E-2</v>
      </c>
      <c r="M128" s="25">
        <v>8.8500000000000002E-3</v>
      </c>
      <c r="N128" s="25">
        <f t="shared" si="22"/>
        <v>4.5599999999999998E-3</v>
      </c>
      <c r="O128" s="25"/>
      <c r="P128" s="25">
        <f t="shared" si="23"/>
        <v>3.6702999999999996E-3</v>
      </c>
      <c r="Q128" s="25">
        <f t="shared" si="24"/>
        <v>8.4527009E-2</v>
      </c>
      <c r="R128" s="25">
        <v>8.9300000000000004E-3</v>
      </c>
      <c r="S128" s="25">
        <f t="shared" si="25"/>
        <v>4.64E-3</v>
      </c>
      <c r="T128" s="25"/>
      <c r="U128" s="25">
        <f t="shared" si="26"/>
        <v>3.0428E-3</v>
      </c>
      <c r="V128" s="25">
        <f t="shared" si="27"/>
        <v>7.0075683999999999E-2</v>
      </c>
      <c r="W128" s="25">
        <v>8.4200000000000004E-3</v>
      </c>
      <c r="X128" s="25">
        <f t="shared" si="28"/>
        <v>4.13E-3</v>
      </c>
      <c r="Y128" s="25"/>
      <c r="Z128" s="25">
        <f t="shared" si="29"/>
        <v>3.0086000000000002E-3</v>
      </c>
      <c r="AA128" s="25">
        <f t="shared" si="30"/>
        <v>6.9288058000000013E-2</v>
      </c>
      <c r="AB128" s="25">
        <v>8.4200000000000004E-3</v>
      </c>
      <c r="AC128" s="25">
        <f t="shared" si="31"/>
        <v>4.2900000000000004E-3</v>
      </c>
    </row>
    <row r="129" spans="1:29" s="15" customFormat="1">
      <c r="A129" s="18">
        <v>377</v>
      </c>
      <c r="B129" s="25">
        <v>1.2999999999999999E-4</v>
      </c>
      <c r="C129" s="25">
        <v>1.1990000000000001E-2</v>
      </c>
      <c r="D129" s="25">
        <f t="shared" si="16"/>
        <v>7.7350000000000006E-3</v>
      </c>
      <c r="E129" s="25"/>
      <c r="F129" s="25">
        <f t="shared" si="17"/>
        <v>1.6596000000000007E-3</v>
      </c>
      <c r="G129" s="25">
        <f t="shared" si="18"/>
        <v>3.8220588000000014E-2</v>
      </c>
      <c r="H129" s="25">
        <v>7.8100000000000001E-3</v>
      </c>
      <c r="I129" s="25">
        <f t="shared" si="19"/>
        <v>3.555E-3</v>
      </c>
      <c r="J129" s="25"/>
      <c r="K129" s="25">
        <f t="shared" si="20"/>
        <v>1.872E-3</v>
      </c>
      <c r="L129" s="25">
        <f t="shared" si="21"/>
        <v>4.3112160000000004E-2</v>
      </c>
      <c r="M129" s="25">
        <v>8.2199999999999999E-3</v>
      </c>
      <c r="N129" s="25">
        <f t="shared" si="22"/>
        <v>3.9649999999999998E-3</v>
      </c>
      <c r="O129" s="25"/>
      <c r="P129" s="25">
        <f t="shared" si="23"/>
        <v>3.0752999999999996E-3</v>
      </c>
      <c r="Q129" s="25">
        <f t="shared" si="24"/>
        <v>7.0824158999999998E-2</v>
      </c>
      <c r="R129" s="25">
        <v>8.7799999999999996E-3</v>
      </c>
      <c r="S129" s="25">
        <f t="shared" si="25"/>
        <v>4.5249999999999995E-3</v>
      </c>
      <c r="T129" s="25"/>
      <c r="U129" s="25">
        <f t="shared" si="26"/>
        <v>2.9277999999999995E-3</v>
      </c>
      <c r="V129" s="25">
        <f t="shared" si="27"/>
        <v>6.7427233999999989E-2</v>
      </c>
      <c r="W129" s="25">
        <v>8.3800000000000003E-3</v>
      </c>
      <c r="X129" s="25">
        <f t="shared" si="28"/>
        <v>4.1250000000000002E-3</v>
      </c>
      <c r="Y129" s="25"/>
      <c r="Z129" s="25">
        <f t="shared" si="29"/>
        <v>3.0036000000000004E-3</v>
      </c>
      <c r="AA129" s="25">
        <f t="shared" si="30"/>
        <v>6.9172908000000005E-2</v>
      </c>
      <c r="AB129" s="25">
        <v>8.3800000000000003E-3</v>
      </c>
      <c r="AC129" s="25">
        <f t="shared" si="31"/>
        <v>4.2550000000000001E-3</v>
      </c>
    </row>
    <row r="130" spans="1:29" s="15" customFormat="1">
      <c r="A130" s="18">
        <v>378</v>
      </c>
      <c r="B130" s="25">
        <v>-9.0000000000000006E-5</v>
      </c>
      <c r="C130" s="25">
        <v>1.1990000000000001E-2</v>
      </c>
      <c r="D130" s="25">
        <f t="shared" si="16"/>
        <v>8.0800000000000004E-3</v>
      </c>
      <c r="E130" s="25"/>
      <c r="F130" s="25">
        <f t="shared" si="17"/>
        <v>2.0046000000000005E-3</v>
      </c>
      <c r="G130" s="25">
        <f t="shared" si="18"/>
        <v>4.6165938000000011E-2</v>
      </c>
      <c r="H130" s="25">
        <v>7.9100000000000004E-3</v>
      </c>
      <c r="I130" s="25">
        <f t="shared" si="19"/>
        <v>4.0000000000000001E-3</v>
      </c>
      <c r="J130" s="25"/>
      <c r="K130" s="25">
        <f t="shared" si="20"/>
        <v>2.317E-3</v>
      </c>
      <c r="L130" s="25">
        <f t="shared" si="21"/>
        <v>5.3360510000000007E-2</v>
      </c>
      <c r="M130" s="25">
        <v>8.5100000000000002E-3</v>
      </c>
      <c r="N130" s="25">
        <f t="shared" si="22"/>
        <v>4.5999999999999999E-3</v>
      </c>
      <c r="O130" s="25"/>
      <c r="P130" s="25">
        <f t="shared" si="23"/>
        <v>3.7102999999999997E-3</v>
      </c>
      <c r="Q130" s="25">
        <f t="shared" si="24"/>
        <v>8.5448208999999997E-2</v>
      </c>
      <c r="R130" s="25">
        <v>9.0600000000000003E-3</v>
      </c>
      <c r="S130" s="25">
        <f t="shared" si="25"/>
        <v>5.1500000000000001E-3</v>
      </c>
      <c r="T130" s="25"/>
      <c r="U130" s="25">
        <f t="shared" si="26"/>
        <v>3.5528000000000001E-3</v>
      </c>
      <c r="V130" s="25">
        <f t="shared" si="27"/>
        <v>8.1820983999999999E-2</v>
      </c>
      <c r="W130" s="25">
        <v>7.9100000000000004E-3</v>
      </c>
      <c r="X130" s="25">
        <f t="shared" si="28"/>
        <v>4.0000000000000001E-3</v>
      </c>
      <c r="Y130" s="25"/>
      <c r="Z130" s="25">
        <f t="shared" si="29"/>
        <v>2.8786000000000003E-3</v>
      </c>
      <c r="AA130" s="25">
        <f t="shared" si="30"/>
        <v>6.6294158000000006E-2</v>
      </c>
      <c r="AB130" s="25">
        <v>7.9100000000000004E-3</v>
      </c>
      <c r="AC130" s="25">
        <f t="shared" si="31"/>
        <v>3.9100000000000003E-3</v>
      </c>
    </row>
    <row r="131" spans="1:29" s="15" customFormat="1">
      <c r="A131" s="18">
        <v>379</v>
      </c>
      <c r="B131" s="25">
        <v>1E-4</v>
      </c>
      <c r="C131" s="25">
        <v>1.1979999999999999E-2</v>
      </c>
      <c r="D131" s="25">
        <f t="shared" ref="D131:D194" si="32">C131-AC131</f>
        <v>7.6499999999999997E-3</v>
      </c>
      <c r="E131" s="25"/>
      <c r="F131" s="25">
        <f t="shared" ref="F131:F194" si="33">D131-0.0060754</f>
        <v>1.5745999999999998E-3</v>
      </c>
      <c r="G131" s="25">
        <f t="shared" ref="G131:G194" si="34">F131*23.03</f>
        <v>3.6263037999999997E-2</v>
      </c>
      <c r="H131" s="25">
        <v>8.1399999999999997E-3</v>
      </c>
      <c r="I131" s="25">
        <f t="shared" ref="I131:I194" si="35">H131-AC131</f>
        <v>3.81E-3</v>
      </c>
      <c r="J131" s="25"/>
      <c r="K131" s="25">
        <f t="shared" ref="K131:K194" si="36">I131-0.001683</f>
        <v>2.127E-3</v>
      </c>
      <c r="L131" s="25">
        <f t="shared" ref="L131:L194" si="37">K131*23.03</f>
        <v>4.8984810000000004E-2</v>
      </c>
      <c r="M131" s="25">
        <v>8.4200000000000004E-3</v>
      </c>
      <c r="N131" s="25">
        <f t="shared" ref="N131:N194" si="38">M131-AC131</f>
        <v>4.0900000000000008E-3</v>
      </c>
      <c r="O131" s="25"/>
      <c r="P131" s="25">
        <f t="shared" ref="P131:P194" si="39">N131-0.0008897</f>
        <v>3.2003000000000005E-3</v>
      </c>
      <c r="Q131" s="25">
        <f t="shared" ref="Q131:Q194" si="40">P131*23.03</f>
        <v>7.3702909000000011E-2</v>
      </c>
      <c r="R131" s="25">
        <v>9.0799999999999995E-3</v>
      </c>
      <c r="S131" s="25">
        <f t="shared" ref="S131:S194" si="41">R131-AC131</f>
        <v>4.7499999999999999E-3</v>
      </c>
      <c r="T131" s="25"/>
      <c r="U131" s="25">
        <f t="shared" ref="U131:U194" si="42">S131-0.0015972</f>
        <v>3.1527999999999999E-3</v>
      </c>
      <c r="V131" s="25">
        <f t="shared" ref="V131:V194" si="43">U131*23.03</f>
        <v>7.2608984000000001E-2</v>
      </c>
      <c r="W131" s="25">
        <v>8.5599999999999999E-3</v>
      </c>
      <c r="X131" s="25">
        <f t="shared" ref="X131:X194" si="44">W131-AC131</f>
        <v>4.2300000000000003E-3</v>
      </c>
      <c r="Y131" s="25"/>
      <c r="Z131" s="25">
        <f t="shared" ref="Z131:Z194" si="45">X131-0.0011214</f>
        <v>3.1086000000000004E-3</v>
      </c>
      <c r="AA131" s="25">
        <f t="shared" ref="AA131:AA194" si="46">Z131*23.03</f>
        <v>7.1591058000000013E-2</v>
      </c>
      <c r="AB131" s="25">
        <v>8.5599999999999999E-3</v>
      </c>
      <c r="AC131" s="25">
        <f t="shared" ref="AC131:AC194" si="47">(B131+AB131)/2</f>
        <v>4.3299999999999996E-3</v>
      </c>
    </row>
    <row r="132" spans="1:29" s="15" customFormat="1">
      <c r="A132" s="18">
        <v>380</v>
      </c>
      <c r="B132" s="25">
        <v>-2.0000000000000002E-5</v>
      </c>
      <c r="C132" s="25">
        <v>1.1950000000000001E-2</v>
      </c>
      <c r="D132" s="25">
        <f t="shared" si="32"/>
        <v>7.7450000000000001E-3</v>
      </c>
      <c r="E132" s="25"/>
      <c r="F132" s="25">
        <f t="shared" si="33"/>
        <v>1.6696000000000003E-3</v>
      </c>
      <c r="G132" s="25">
        <f t="shared" si="34"/>
        <v>3.8450888000000009E-2</v>
      </c>
      <c r="H132" s="25">
        <v>7.8799999999999999E-3</v>
      </c>
      <c r="I132" s="25">
        <f t="shared" si="35"/>
        <v>3.6749999999999994E-3</v>
      </c>
      <c r="J132" s="25"/>
      <c r="K132" s="25">
        <f t="shared" si="36"/>
        <v>1.9919999999999994E-3</v>
      </c>
      <c r="L132" s="25">
        <f t="shared" si="37"/>
        <v>4.5875759999999988E-2</v>
      </c>
      <c r="M132" s="25">
        <v>9.299E-3</v>
      </c>
      <c r="N132" s="25">
        <f t="shared" si="38"/>
        <v>5.0939999999999996E-3</v>
      </c>
      <c r="O132" s="25"/>
      <c r="P132" s="25">
        <f t="shared" si="39"/>
        <v>4.2042999999999994E-3</v>
      </c>
      <c r="Q132" s="25">
        <f t="shared" si="40"/>
        <v>9.6825028999999993E-2</v>
      </c>
      <c r="R132" s="25">
        <v>8.8500000000000002E-3</v>
      </c>
      <c r="S132" s="25">
        <f t="shared" si="41"/>
        <v>4.6449999999999998E-3</v>
      </c>
      <c r="T132" s="25"/>
      <c r="U132" s="25">
        <f t="shared" si="42"/>
        <v>3.0477999999999998E-3</v>
      </c>
      <c r="V132" s="25">
        <f t="shared" si="43"/>
        <v>7.0190833999999994E-2</v>
      </c>
      <c r="W132" s="25">
        <v>8.43E-3</v>
      </c>
      <c r="X132" s="25">
        <f t="shared" si="44"/>
        <v>4.2249999999999996E-3</v>
      </c>
      <c r="Y132" s="25"/>
      <c r="Z132" s="25">
        <f t="shared" si="45"/>
        <v>3.1035999999999998E-3</v>
      </c>
      <c r="AA132" s="25">
        <f t="shared" si="46"/>
        <v>7.1475908000000005E-2</v>
      </c>
      <c r="AB132" s="25">
        <v>8.43E-3</v>
      </c>
      <c r="AC132" s="25">
        <f t="shared" si="47"/>
        <v>4.2050000000000004E-3</v>
      </c>
    </row>
    <row r="133" spans="1:29" s="15" customFormat="1">
      <c r="A133" s="18">
        <v>381</v>
      </c>
      <c r="B133" s="25">
        <v>1.1E-4</v>
      </c>
      <c r="C133" s="25">
        <v>1.1939999999999999E-2</v>
      </c>
      <c r="D133" s="25">
        <f t="shared" si="32"/>
        <v>7.8499999999999993E-3</v>
      </c>
      <c r="E133" s="25"/>
      <c r="F133" s="25">
        <f t="shared" si="33"/>
        <v>1.7745999999999994E-3</v>
      </c>
      <c r="G133" s="25">
        <f t="shared" si="34"/>
        <v>4.0869037999999989E-2</v>
      </c>
      <c r="H133" s="25">
        <v>7.8100000000000001E-3</v>
      </c>
      <c r="I133" s="25">
        <f t="shared" si="35"/>
        <v>3.7199999999999993E-3</v>
      </c>
      <c r="J133" s="25"/>
      <c r="K133" s="25">
        <f t="shared" si="36"/>
        <v>2.0369999999999993E-3</v>
      </c>
      <c r="L133" s="25">
        <f t="shared" si="37"/>
        <v>4.6912109999999986E-2</v>
      </c>
      <c r="M133" s="25">
        <v>7.7600000000000004E-3</v>
      </c>
      <c r="N133" s="25">
        <f t="shared" si="38"/>
        <v>3.6699999999999997E-3</v>
      </c>
      <c r="O133" s="25"/>
      <c r="P133" s="25">
        <f t="shared" si="39"/>
        <v>2.7802999999999994E-3</v>
      </c>
      <c r="Q133" s="25">
        <f t="shared" si="40"/>
        <v>6.4030308999999994E-2</v>
      </c>
      <c r="R133" s="25">
        <v>8.5690000000000002E-3</v>
      </c>
      <c r="S133" s="25">
        <f t="shared" si="41"/>
        <v>4.4789999999999995E-3</v>
      </c>
      <c r="T133" s="25"/>
      <c r="U133" s="25">
        <f t="shared" si="42"/>
        <v>2.8817999999999995E-3</v>
      </c>
      <c r="V133" s="25">
        <f t="shared" si="43"/>
        <v>6.636785399999999E-2</v>
      </c>
      <c r="W133" s="25">
        <v>8.0700000000000008E-3</v>
      </c>
      <c r="X133" s="25">
        <f t="shared" si="44"/>
        <v>3.98E-3</v>
      </c>
      <c r="Y133" s="25"/>
      <c r="Z133" s="25">
        <f t="shared" si="45"/>
        <v>2.8586000000000002E-3</v>
      </c>
      <c r="AA133" s="25">
        <f t="shared" si="46"/>
        <v>6.5833558000000014E-2</v>
      </c>
      <c r="AB133" s="25">
        <v>8.0700000000000008E-3</v>
      </c>
      <c r="AC133" s="25">
        <f t="shared" si="47"/>
        <v>4.0900000000000008E-3</v>
      </c>
    </row>
    <row r="134" spans="1:29" s="15" customFormat="1">
      <c r="A134" s="18">
        <v>382</v>
      </c>
      <c r="B134" s="25">
        <v>-1.3999999999999999E-4</v>
      </c>
      <c r="C134" s="25">
        <v>1.193E-2</v>
      </c>
      <c r="D134" s="25">
        <f t="shared" si="32"/>
        <v>8.4200000000000004E-3</v>
      </c>
      <c r="E134" s="25"/>
      <c r="F134" s="25">
        <f t="shared" si="33"/>
        <v>2.3446000000000005E-3</v>
      </c>
      <c r="G134" s="25">
        <f t="shared" si="34"/>
        <v>5.3996138000000013E-2</v>
      </c>
      <c r="H134" s="25">
        <v>8.3300000000000006E-3</v>
      </c>
      <c r="I134" s="25">
        <f t="shared" si="35"/>
        <v>4.8200000000000014E-3</v>
      </c>
      <c r="J134" s="25"/>
      <c r="K134" s="25">
        <f t="shared" si="36"/>
        <v>3.1370000000000013E-3</v>
      </c>
      <c r="L134" s="25">
        <f t="shared" si="37"/>
        <v>7.2245110000000029E-2</v>
      </c>
      <c r="M134" s="25">
        <v>9.5600000000000008E-3</v>
      </c>
      <c r="N134" s="25">
        <f t="shared" si="38"/>
        <v>6.0500000000000016E-3</v>
      </c>
      <c r="O134" s="25"/>
      <c r="P134" s="25">
        <f t="shared" si="39"/>
        <v>5.1603000000000013E-3</v>
      </c>
      <c r="Q134" s="25">
        <f t="shared" si="40"/>
        <v>0.11884170900000003</v>
      </c>
      <c r="R134" s="25">
        <v>9.2899999999999996E-3</v>
      </c>
      <c r="S134" s="25">
        <f t="shared" si="41"/>
        <v>5.7800000000000004E-3</v>
      </c>
      <c r="T134" s="25"/>
      <c r="U134" s="25">
        <f t="shared" si="42"/>
        <v>4.1828000000000004E-3</v>
      </c>
      <c r="V134" s="25">
        <f t="shared" si="43"/>
        <v>9.6329884000000018E-2</v>
      </c>
      <c r="W134" s="25">
        <v>7.1599999999999997E-3</v>
      </c>
      <c r="X134" s="25">
        <f t="shared" si="44"/>
        <v>3.65E-3</v>
      </c>
      <c r="Y134" s="25"/>
      <c r="Z134" s="25">
        <f t="shared" si="45"/>
        <v>2.5285999999999998E-3</v>
      </c>
      <c r="AA134" s="25">
        <f t="shared" si="46"/>
        <v>5.8233658000000001E-2</v>
      </c>
      <c r="AB134" s="25">
        <v>7.1599999999999997E-3</v>
      </c>
      <c r="AC134" s="25">
        <f t="shared" si="47"/>
        <v>3.5099999999999997E-3</v>
      </c>
    </row>
    <row r="135" spans="1:29" s="15" customFormat="1">
      <c r="A135" s="18">
        <v>383</v>
      </c>
      <c r="B135" s="25">
        <v>-9.0000000000000006E-5</v>
      </c>
      <c r="C135" s="25">
        <v>1.193E-2</v>
      </c>
      <c r="D135" s="25">
        <f t="shared" si="32"/>
        <v>8.9449999999999998E-3</v>
      </c>
      <c r="E135" s="25"/>
      <c r="F135" s="25">
        <f t="shared" si="33"/>
        <v>2.8695999999999999E-3</v>
      </c>
      <c r="G135" s="25">
        <f t="shared" si="34"/>
        <v>6.6086887999999996E-2</v>
      </c>
      <c r="H135" s="25">
        <v>7.2100000000000003E-3</v>
      </c>
      <c r="I135" s="25">
        <f t="shared" si="35"/>
        <v>4.2249999999999996E-3</v>
      </c>
      <c r="J135" s="25"/>
      <c r="K135" s="25">
        <f t="shared" si="36"/>
        <v>2.5419999999999996E-3</v>
      </c>
      <c r="L135" s="25">
        <f t="shared" si="37"/>
        <v>5.8542259999999992E-2</v>
      </c>
      <c r="M135" s="25">
        <v>6.3200000000000001E-3</v>
      </c>
      <c r="N135" s="25">
        <f t="shared" si="38"/>
        <v>3.3349999999999999E-3</v>
      </c>
      <c r="O135" s="25"/>
      <c r="P135" s="25">
        <f t="shared" si="39"/>
        <v>2.4453000000000001E-3</v>
      </c>
      <c r="Q135" s="25">
        <f t="shared" si="40"/>
        <v>5.6315259000000006E-2</v>
      </c>
      <c r="R135" s="25">
        <v>8.2400000000000008E-3</v>
      </c>
      <c r="S135" s="25">
        <f t="shared" si="41"/>
        <v>5.255000000000001E-3</v>
      </c>
      <c r="T135" s="25"/>
      <c r="U135" s="25">
        <f t="shared" si="42"/>
        <v>3.657800000000001E-3</v>
      </c>
      <c r="V135" s="25">
        <f t="shared" si="43"/>
        <v>8.4239134000000021E-2</v>
      </c>
      <c r="W135" s="25">
        <v>6.0600000000000003E-3</v>
      </c>
      <c r="X135" s="25">
        <f t="shared" si="44"/>
        <v>3.075E-3</v>
      </c>
      <c r="Y135" s="25"/>
      <c r="Z135" s="25">
        <f t="shared" si="45"/>
        <v>1.9535999999999998E-3</v>
      </c>
      <c r="AA135" s="25">
        <f t="shared" si="46"/>
        <v>4.4991407999999997E-2</v>
      </c>
      <c r="AB135" s="25">
        <v>6.0600000000000003E-3</v>
      </c>
      <c r="AC135" s="25">
        <f t="shared" si="47"/>
        <v>2.9850000000000002E-3</v>
      </c>
    </row>
    <row r="136" spans="1:29" s="15" customFormat="1">
      <c r="A136" s="18">
        <v>384</v>
      </c>
      <c r="B136" s="25">
        <v>1.0000000000000001E-5</v>
      </c>
      <c r="C136" s="25">
        <v>1.193E-2</v>
      </c>
      <c r="D136" s="25">
        <f t="shared" si="32"/>
        <v>7.77E-3</v>
      </c>
      <c r="E136" s="25"/>
      <c r="F136" s="25">
        <f t="shared" si="33"/>
        <v>1.6946000000000001E-3</v>
      </c>
      <c r="G136" s="25">
        <f t="shared" si="34"/>
        <v>3.9026638000000002E-2</v>
      </c>
      <c r="H136" s="25">
        <v>7.7999999999999996E-3</v>
      </c>
      <c r="I136" s="25">
        <f t="shared" si="35"/>
        <v>3.64E-3</v>
      </c>
      <c r="J136" s="25"/>
      <c r="K136" s="25">
        <f t="shared" si="36"/>
        <v>1.957E-3</v>
      </c>
      <c r="L136" s="25">
        <f t="shared" si="37"/>
        <v>4.5069709999999999E-2</v>
      </c>
      <c r="M136" s="25">
        <v>7.8100000000000001E-3</v>
      </c>
      <c r="N136" s="25">
        <f t="shared" si="38"/>
        <v>3.6500000000000005E-3</v>
      </c>
      <c r="O136" s="25"/>
      <c r="P136" s="25">
        <f t="shared" si="39"/>
        <v>2.7603000000000003E-3</v>
      </c>
      <c r="Q136" s="25">
        <f t="shared" si="40"/>
        <v>6.3569709000000016E-2</v>
      </c>
      <c r="R136" s="25">
        <v>8.5199999999999998E-3</v>
      </c>
      <c r="S136" s="25">
        <f t="shared" si="41"/>
        <v>4.3600000000000002E-3</v>
      </c>
      <c r="T136" s="25"/>
      <c r="U136" s="25">
        <f t="shared" si="42"/>
        <v>2.7628000000000002E-3</v>
      </c>
      <c r="V136" s="25">
        <f t="shared" si="43"/>
        <v>6.3627284000000006E-2</v>
      </c>
      <c r="W136" s="25">
        <v>8.3099999999999997E-3</v>
      </c>
      <c r="X136" s="25">
        <f t="shared" si="44"/>
        <v>4.15E-3</v>
      </c>
      <c r="Y136" s="25"/>
      <c r="Z136" s="25">
        <f t="shared" si="45"/>
        <v>3.0286000000000002E-3</v>
      </c>
      <c r="AA136" s="25">
        <f t="shared" si="46"/>
        <v>6.9748658000000005E-2</v>
      </c>
      <c r="AB136" s="25">
        <v>8.3099999999999997E-3</v>
      </c>
      <c r="AC136" s="25">
        <f t="shared" si="47"/>
        <v>4.1599999999999996E-3</v>
      </c>
    </row>
    <row r="137" spans="1:29" s="15" customFormat="1">
      <c r="A137" s="18">
        <v>385</v>
      </c>
      <c r="B137" s="25">
        <v>-1.1E-4</v>
      </c>
      <c r="C137" s="25">
        <v>1.193E-2</v>
      </c>
      <c r="D137" s="25">
        <f t="shared" si="32"/>
        <v>8.1049999999999994E-3</v>
      </c>
      <c r="E137" s="25"/>
      <c r="F137" s="25">
        <f t="shared" si="33"/>
        <v>2.0295999999999995E-3</v>
      </c>
      <c r="G137" s="25">
        <f t="shared" si="34"/>
        <v>4.674168799999999E-2</v>
      </c>
      <c r="H137" s="25">
        <v>7.6400000000000001E-3</v>
      </c>
      <c r="I137" s="25">
        <f t="shared" si="35"/>
        <v>3.8149999999999998E-3</v>
      </c>
      <c r="J137" s="25"/>
      <c r="K137" s="25">
        <f t="shared" si="36"/>
        <v>2.1319999999999998E-3</v>
      </c>
      <c r="L137" s="25">
        <f t="shared" si="37"/>
        <v>4.9099959999999998E-2</v>
      </c>
      <c r="M137" s="25">
        <v>7.6800000000000002E-3</v>
      </c>
      <c r="N137" s="25">
        <f t="shared" si="38"/>
        <v>3.8549999999999999E-3</v>
      </c>
      <c r="O137" s="25"/>
      <c r="P137" s="25">
        <f t="shared" si="39"/>
        <v>2.9652999999999997E-3</v>
      </c>
      <c r="Q137" s="25">
        <f t="shared" si="40"/>
        <v>6.8290858999999995E-2</v>
      </c>
      <c r="R137" s="25">
        <v>8.3000000000000001E-3</v>
      </c>
      <c r="S137" s="25">
        <f t="shared" si="41"/>
        <v>4.4749999999999998E-3</v>
      </c>
      <c r="T137" s="25"/>
      <c r="U137" s="25">
        <f t="shared" si="42"/>
        <v>2.8777999999999998E-3</v>
      </c>
      <c r="V137" s="25">
        <f t="shared" si="43"/>
        <v>6.6275734000000003E-2</v>
      </c>
      <c r="W137" s="25">
        <v>7.7600000000000004E-3</v>
      </c>
      <c r="X137" s="25">
        <f t="shared" si="44"/>
        <v>3.9350000000000001E-3</v>
      </c>
      <c r="Y137" s="25"/>
      <c r="Z137" s="25">
        <f t="shared" si="45"/>
        <v>2.8136000000000003E-3</v>
      </c>
      <c r="AA137" s="25">
        <f t="shared" si="46"/>
        <v>6.4797208000000009E-2</v>
      </c>
      <c r="AB137" s="25">
        <v>7.7600000000000004E-3</v>
      </c>
      <c r="AC137" s="25">
        <f t="shared" si="47"/>
        <v>3.8250000000000003E-3</v>
      </c>
    </row>
    <row r="138" spans="1:29" s="15" customFormat="1">
      <c r="A138" s="18">
        <v>386</v>
      </c>
      <c r="B138" s="25">
        <v>0</v>
      </c>
      <c r="C138" s="25">
        <v>1.192E-2</v>
      </c>
      <c r="D138" s="25">
        <f t="shared" si="32"/>
        <v>7.8949999999999992E-3</v>
      </c>
      <c r="E138" s="25"/>
      <c r="F138" s="25">
        <f t="shared" si="33"/>
        <v>1.8195999999999993E-3</v>
      </c>
      <c r="G138" s="25">
        <f t="shared" si="34"/>
        <v>4.1905387999999988E-2</v>
      </c>
      <c r="H138" s="25">
        <v>7.62E-3</v>
      </c>
      <c r="I138" s="25">
        <f t="shared" si="35"/>
        <v>3.5950000000000001E-3</v>
      </c>
      <c r="J138" s="25"/>
      <c r="K138" s="25">
        <f t="shared" si="36"/>
        <v>1.9120000000000001E-3</v>
      </c>
      <c r="L138" s="25">
        <f t="shared" si="37"/>
        <v>4.4033360000000001E-2</v>
      </c>
      <c r="M138" s="25">
        <v>7.5900000000000004E-3</v>
      </c>
      <c r="N138" s="25">
        <f t="shared" si="38"/>
        <v>3.5650000000000005E-3</v>
      </c>
      <c r="O138" s="25"/>
      <c r="P138" s="25">
        <f t="shared" si="39"/>
        <v>2.6753000000000002E-3</v>
      </c>
      <c r="Q138" s="25">
        <f t="shared" si="40"/>
        <v>6.1612159000000007E-2</v>
      </c>
      <c r="R138" s="25">
        <v>8.3499999999999998E-3</v>
      </c>
      <c r="S138" s="25">
        <f t="shared" si="41"/>
        <v>4.3249999999999999E-3</v>
      </c>
      <c r="T138" s="25"/>
      <c r="U138" s="25">
        <f t="shared" si="42"/>
        <v>2.7277999999999998E-3</v>
      </c>
      <c r="V138" s="25">
        <f t="shared" si="43"/>
        <v>6.2821234000000004E-2</v>
      </c>
      <c r="W138" s="25">
        <v>8.0499999999999999E-3</v>
      </c>
      <c r="X138" s="25">
        <f t="shared" si="44"/>
        <v>4.0249999999999999E-3</v>
      </c>
      <c r="Y138" s="25"/>
      <c r="Z138" s="25">
        <f t="shared" si="45"/>
        <v>2.9036000000000001E-3</v>
      </c>
      <c r="AA138" s="25">
        <f t="shared" si="46"/>
        <v>6.6869908000000006E-2</v>
      </c>
      <c r="AB138" s="25">
        <v>8.0499999999999999E-3</v>
      </c>
      <c r="AC138" s="25">
        <f t="shared" si="47"/>
        <v>4.0249999999999999E-3</v>
      </c>
    </row>
    <row r="139" spans="1:29" s="15" customFormat="1">
      <c r="A139" s="18">
        <v>387</v>
      </c>
      <c r="B139" s="25">
        <v>3.0000000000000001E-5</v>
      </c>
      <c r="C139" s="25">
        <v>1.191E-2</v>
      </c>
      <c r="D139" s="25">
        <f t="shared" si="32"/>
        <v>8.0700000000000008E-3</v>
      </c>
      <c r="E139" s="25"/>
      <c r="F139" s="25">
        <f t="shared" si="33"/>
        <v>1.9946000000000009E-3</v>
      </c>
      <c r="G139" s="25">
        <f t="shared" si="34"/>
        <v>4.5935638000000022E-2</v>
      </c>
      <c r="H139" s="25">
        <v>7.4200000000000004E-3</v>
      </c>
      <c r="I139" s="25">
        <f t="shared" si="35"/>
        <v>3.5800000000000007E-3</v>
      </c>
      <c r="J139" s="25"/>
      <c r="K139" s="25">
        <f t="shared" si="36"/>
        <v>1.8970000000000007E-3</v>
      </c>
      <c r="L139" s="25">
        <f t="shared" si="37"/>
        <v>4.3687910000000017E-2</v>
      </c>
      <c r="M139" s="25">
        <v>7.5700000000000003E-3</v>
      </c>
      <c r="N139" s="25">
        <f t="shared" si="38"/>
        <v>3.7300000000000007E-3</v>
      </c>
      <c r="O139" s="25"/>
      <c r="P139" s="25">
        <f t="shared" si="39"/>
        <v>2.8403000000000005E-3</v>
      </c>
      <c r="Q139" s="25">
        <f t="shared" si="40"/>
        <v>6.541210900000001E-2</v>
      </c>
      <c r="R139" s="25">
        <v>8.1700000000000002E-3</v>
      </c>
      <c r="S139" s="25">
        <f t="shared" si="41"/>
        <v>4.3300000000000005E-3</v>
      </c>
      <c r="T139" s="25"/>
      <c r="U139" s="25">
        <f t="shared" si="42"/>
        <v>2.7328000000000005E-3</v>
      </c>
      <c r="V139" s="25">
        <f t="shared" si="43"/>
        <v>6.2936384000000012E-2</v>
      </c>
      <c r="W139" s="25">
        <v>7.6499999999999997E-3</v>
      </c>
      <c r="X139" s="25">
        <f t="shared" si="44"/>
        <v>3.81E-3</v>
      </c>
      <c r="Y139" s="25"/>
      <c r="Z139" s="25">
        <f t="shared" si="45"/>
        <v>2.6886000000000002E-3</v>
      </c>
      <c r="AA139" s="25">
        <f t="shared" si="46"/>
        <v>6.191845800000001E-2</v>
      </c>
      <c r="AB139" s="25">
        <v>7.6499999999999997E-3</v>
      </c>
      <c r="AC139" s="25">
        <f t="shared" si="47"/>
        <v>3.8399999999999997E-3</v>
      </c>
    </row>
    <row r="140" spans="1:29" s="15" customFormat="1">
      <c r="A140" s="18">
        <v>388</v>
      </c>
      <c r="B140" s="25">
        <v>9.0000000000000006E-5</v>
      </c>
      <c r="C140" s="25">
        <v>1.1900000000000001E-2</v>
      </c>
      <c r="D140" s="25">
        <f t="shared" si="32"/>
        <v>7.9305E-3</v>
      </c>
      <c r="E140" s="25"/>
      <c r="F140" s="25">
        <f t="shared" si="33"/>
        <v>1.8551000000000002E-3</v>
      </c>
      <c r="G140" s="25">
        <f t="shared" si="34"/>
        <v>4.2722953000000008E-2</v>
      </c>
      <c r="H140" s="25">
        <v>7.4999999999999997E-3</v>
      </c>
      <c r="I140" s="25">
        <f t="shared" si="35"/>
        <v>3.5304999999999998E-3</v>
      </c>
      <c r="J140" s="25"/>
      <c r="K140" s="25">
        <f t="shared" si="36"/>
        <v>1.8474999999999998E-3</v>
      </c>
      <c r="L140" s="25">
        <f t="shared" si="37"/>
        <v>4.2547924999999993E-2</v>
      </c>
      <c r="M140" s="25">
        <v>7.3800000000000003E-3</v>
      </c>
      <c r="N140" s="25">
        <f t="shared" si="38"/>
        <v>3.4105000000000003E-3</v>
      </c>
      <c r="O140" s="25"/>
      <c r="P140" s="25">
        <f t="shared" si="39"/>
        <v>2.5208000000000001E-3</v>
      </c>
      <c r="Q140" s="25">
        <f t="shared" si="40"/>
        <v>5.8054024000000003E-2</v>
      </c>
      <c r="R140" s="25">
        <v>8.2000000000000007E-3</v>
      </c>
      <c r="S140" s="25">
        <f t="shared" si="41"/>
        <v>4.2305000000000008E-3</v>
      </c>
      <c r="T140" s="25"/>
      <c r="U140" s="25">
        <f t="shared" si="42"/>
        <v>2.6333000000000007E-3</v>
      </c>
      <c r="V140" s="25">
        <f t="shared" si="43"/>
        <v>6.0644899000000023E-2</v>
      </c>
      <c r="W140" s="25">
        <v>7.8490000000000001E-3</v>
      </c>
      <c r="X140" s="25">
        <f t="shared" si="44"/>
        <v>3.8795000000000001E-3</v>
      </c>
      <c r="Y140" s="25"/>
      <c r="Z140" s="25">
        <f t="shared" si="45"/>
        <v>2.7581000000000003E-3</v>
      </c>
      <c r="AA140" s="25">
        <f t="shared" si="46"/>
        <v>6.3519043000000011E-2</v>
      </c>
      <c r="AB140" s="25">
        <v>7.8490000000000001E-3</v>
      </c>
      <c r="AC140" s="25">
        <f t="shared" si="47"/>
        <v>3.9694999999999999E-3</v>
      </c>
    </row>
    <row r="141" spans="1:29" s="15" customFormat="1">
      <c r="A141" s="18">
        <v>389</v>
      </c>
      <c r="B141" s="25">
        <v>9.0000000000000006E-5</v>
      </c>
      <c r="C141" s="25">
        <v>1.1900000000000001E-2</v>
      </c>
      <c r="D141" s="25">
        <f t="shared" si="32"/>
        <v>8.0600000000000012E-3</v>
      </c>
      <c r="E141" s="25"/>
      <c r="F141" s="25">
        <f t="shared" si="33"/>
        <v>1.9846000000000013E-3</v>
      </c>
      <c r="G141" s="25">
        <f t="shared" si="34"/>
        <v>4.5705338000000033E-2</v>
      </c>
      <c r="H141" s="25">
        <v>7.3400000000000002E-3</v>
      </c>
      <c r="I141" s="25">
        <f t="shared" si="35"/>
        <v>3.5000000000000001E-3</v>
      </c>
      <c r="J141" s="25"/>
      <c r="K141" s="25">
        <f t="shared" si="36"/>
        <v>1.817E-3</v>
      </c>
      <c r="L141" s="25">
        <f t="shared" si="37"/>
        <v>4.1845510000000002E-2</v>
      </c>
      <c r="M141" s="25">
        <v>7.3699999999999998E-3</v>
      </c>
      <c r="N141" s="25">
        <f t="shared" si="38"/>
        <v>3.5299999999999997E-3</v>
      </c>
      <c r="O141" s="25"/>
      <c r="P141" s="25">
        <f t="shared" si="39"/>
        <v>2.6402999999999999E-3</v>
      </c>
      <c r="Q141" s="25">
        <f t="shared" si="40"/>
        <v>6.0806109000000004E-2</v>
      </c>
      <c r="R141" s="25">
        <v>7.9699999999999997E-3</v>
      </c>
      <c r="S141" s="25">
        <f t="shared" si="41"/>
        <v>4.13E-3</v>
      </c>
      <c r="T141" s="25"/>
      <c r="U141" s="25">
        <f t="shared" si="42"/>
        <v>2.5328E-3</v>
      </c>
      <c r="V141" s="25">
        <f t="shared" si="43"/>
        <v>5.8330383999999999E-2</v>
      </c>
      <c r="W141" s="25">
        <v>7.5900000000000004E-3</v>
      </c>
      <c r="X141" s="25">
        <f t="shared" si="44"/>
        <v>3.7500000000000003E-3</v>
      </c>
      <c r="Y141" s="25"/>
      <c r="Z141" s="25">
        <f t="shared" si="45"/>
        <v>2.6286E-3</v>
      </c>
      <c r="AA141" s="25">
        <f t="shared" si="46"/>
        <v>6.0536658000000007E-2</v>
      </c>
      <c r="AB141" s="25">
        <v>7.5900000000000004E-3</v>
      </c>
      <c r="AC141" s="25">
        <f t="shared" si="47"/>
        <v>3.8400000000000001E-3</v>
      </c>
    </row>
    <row r="142" spans="1:29" s="15" customFormat="1">
      <c r="A142" s="18">
        <v>390</v>
      </c>
      <c r="B142" s="25">
        <v>2.0000000000000002E-5</v>
      </c>
      <c r="C142" s="25">
        <v>1.1900000000000001E-2</v>
      </c>
      <c r="D142" s="25">
        <f t="shared" si="32"/>
        <v>8.0300000000000007E-3</v>
      </c>
      <c r="E142" s="25"/>
      <c r="F142" s="25">
        <f t="shared" si="33"/>
        <v>1.9546000000000008E-3</v>
      </c>
      <c r="G142" s="25">
        <f t="shared" si="34"/>
        <v>4.5014438000000018E-2</v>
      </c>
      <c r="H142" s="25">
        <v>7.2700000000000004E-3</v>
      </c>
      <c r="I142" s="25">
        <f t="shared" si="35"/>
        <v>3.4000000000000002E-3</v>
      </c>
      <c r="J142" s="25"/>
      <c r="K142" s="25">
        <f t="shared" si="36"/>
        <v>1.7170000000000002E-3</v>
      </c>
      <c r="L142" s="25">
        <f t="shared" si="37"/>
        <v>3.954251000000001E-2</v>
      </c>
      <c r="M142" s="25">
        <v>7.3000000000000001E-3</v>
      </c>
      <c r="N142" s="25">
        <f t="shared" si="38"/>
        <v>3.4299999999999999E-3</v>
      </c>
      <c r="O142" s="25"/>
      <c r="P142" s="25">
        <f t="shared" si="39"/>
        <v>2.5402999999999997E-3</v>
      </c>
      <c r="Q142" s="25">
        <f t="shared" si="40"/>
        <v>5.8503108999999998E-2</v>
      </c>
      <c r="R142" s="25">
        <v>7.9900000000000006E-3</v>
      </c>
      <c r="S142" s="25">
        <f t="shared" si="41"/>
        <v>4.1200000000000004E-3</v>
      </c>
      <c r="T142" s="25"/>
      <c r="U142" s="25">
        <f t="shared" si="42"/>
        <v>2.5228000000000004E-3</v>
      </c>
      <c r="V142" s="25">
        <f t="shared" si="43"/>
        <v>5.810008400000001E-2</v>
      </c>
      <c r="W142" s="25">
        <v>7.7200000000000003E-3</v>
      </c>
      <c r="X142" s="25">
        <f t="shared" si="44"/>
        <v>3.8500000000000001E-3</v>
      </c>
      <c r="Y142" s="25"/>
      <c r="Z142" s="25">
        <f t="shared" si="45"/>
        <v>2.7286000000000003E-3</v>
      </c>
      <c r="AA142" s="25">
        <f t="shared" si="46"/>
        <v>6.2839658000000007E-2</v>
      </c>
      <c r="AB142" s="25">
        <v>7.7200000000000003E-3</v>
      </c>
      <c r="AC142" s="25">
        <f t="shared" si="47"/>
        <v>3.8700000000000002E-3</v>
      </c>
    </row>
    <row r="143" spans="1:29" s="15" customFormat="1">
      <c r="A143" s="18">
        <v>391</v>
      </c>
      <c r="B143" s="25">
        <v>-9.0000000000000006E-5</v>
      </c>
      <c r="C143" s="25">
        <v>1.1900000000000001E-2</v>
      </c>
      <c r="D143" s="25">
        <f t="shared" si="32"/>
        <v>8.1799999999999998E-3</v>
      </c>
      <c r="E143" s="25"/>
      <c r="F143" s="25">
        <f t="shared" si="33"/>
        <v>2.1045999999999999E-3</v>
      </c>
      <c r="G143" s="25">
        <f t="shared" si="34"/>
        <v>4.8468937999999996E-2</v>
      </c>
      <c r="H143" s="25">
        <v>7.2899999999999996E-3</v>
      </c>
      <c r="I143" s="25">
        <f t="shared" si="35"/>
        <v>3.5699999999999994E-3</v>
      </c>
      <c r="J143" s="25"/>
      <c r="K143" s="25">
        <f t="shared" si="36"/>
        <v>1.8869999999999994E-3</v>
      </c>
      <c r="L143" s="25">
        <f t="shared" si="37"/>
        <v>4.3457609999999987E-2</v>
      </c>
      <c r="M143" s="25">
        <v>7.3200000000000001E-3</v>
      </c>
      <c r="N143" s="25">
        <f t="shared" si="38"/>
        <v>3.5999999999999999E-3</v>
      </c>
      <c r="O143" s="25"/>
      <c r="P143" s="25">
        <f t="shared" si="39"/>
        <v>2.7102999999999997E-3</v>
      </c>
      <c r="Q143" s="25">
        <f t="shared" si="40"/>
        <v>6.2418208999999995E-2</v>
      </c>
      <c r="R143" s="25">
        <v>8.0000000000000002E-3</v>
      </c>
      <c r="S143" s="25">
        <f t="shared" si="41"/>
        <v>4.28E-3</v>
      </c>
      <c r="T143" s="25"/>
      <c r="U143" s="25">
        <f t="shared" si="42"/>
        <v>2.6827999999999999E-3</v>
      </c>
      <c r="V143" s="25">
        <f t="shared" si="43"/>
        <v>6.1784883999999998E-2</v>
      </c>
      <c r="W143" s="25">
        <v>7.5300000000000002E-3</v>
      </c>
      <c r="X143" s="25">
        <f t="shared" si="44"/>
        <v>3.81E-3</v>
      </c>
      <c r="Y143" s="25"/>
      <c r="Z143" s="25">
        <f t="shared" si="45"/>
        <v>2.6886000000000002E-3</v>
      </c>
      <c r="AA143" s="25">
        <f t="shared" si="46"/>
        <v>6.191845800000001E-2</v>
      </c>
      <c r="AB143" s="25">
        <v>7.5300000000000002E-3</v>
      </c>
      <c r="AC143" s="25">
        <f t="shared" si="47"/>
        <v>3.7200000000000002E-3</v>
      </c>
    </row>
    <row r="144" spans="1:29" s="15" customFormat="1">
      <c r="A144" s="18">
        <v>392</v>
      </c>
      <c r="B144" s="25">
        <v>2.5000000000000001E-4</v>
      </c>
      <c r="C144" s="25">
        <v>1.1900000000000001E-2</v>
      </c>
      <c r="D144" s="25">
        <f t="shared" si="32"/>
        <v>7.9500000000000022E-3</v>
      </c>
      <c r="E144" s="25"/>
      <c r="F144" s="25">
        <f t="shared" si="33"/>
        <v>1.8746000000000023E-3</v>
      </c>
      <c r="G144" s="25">
        <f t="shared" si="34"/>
        <v>4.3172038000000058E-2</v>
      </c>
      <c r="H144" s="25">
        <v>7.2399999999999999E-3</v>
      </c>
      <c r="I144" s="25">
        <f t="shared" si="35"/>
        <v>3.2900000000000004E-3</v>
      </c>
      <c r="J144" s="25"/>
      <c r="K144" s="25">
        <f t="shared" si="36"/>
        <v>1.6070000000000004E-3</v>
      </c>
      <c r="L144" s="25">
        <f t="shared" si="37"/>
        <v>3.7009210000000008E-2</v>
      </c>
      <c r="M144" s="25">
        <v>7.1799999999999998E-3</v>
      </c>
      <c r="N144" s="25">
        <f t="shared" si="38"/>
        <v>3.2300000000000002E-3</v>
      </c>
      <c r="O144" s="25"/>
      <c r="P144" s="25">
        <f t="shared" si="39"/>
        <v>2.3403E-3</v>
      </c>
      <c r="Q144" s="25">
        <f t="shared" si="40"/>
        <v>5.3897109000000006E-2</v>
      </c>
      <c r="R144" s="25">
        <v>7.8300000000000002E-3</v>
      </c>
      <c r="S144" s="25">
        <f t="shared" si="41"/>
        <v>3.8800000000000006E-3</v>
      </c>
      <c r="T144" s="25"/>
      <c r="U144" s="25">
        <f t="shared" si="42"/>
        <v>2.2828000000000006E-3</v>
      </c>
      <c r="V144" s="25">
        <f t="shared" si="43"/>
        <v>5.2572884000000014E-2</v>
      </c>
      <c r="W144" s="25">
        <v>7.6499999999999997E-3</v>
      </c>
      <c r="X144" s="25">
        <f t="shared" si="44"/>
        <v>3.7000000000000002E-3</v>
      </c>
      <c r="Y144" s="25"/>
      <c r="Z144" s="25">
        <f t="shared" si="45"/>
        <v>2.5786000000000003E-3</v>
      </c>
      <c r="AA144" s="25">
        <f t="shared" si="46"/>
        <v>5.9385158000000007E-2</v>
      </c>
      <c r="AB144" s="25">
        <v>7.6499999999999997E-3</v>
      </c>
      <c r="AC144" s="25">
        <f t="shared" si="47"/>
        <v>3.9499999999999995E-3</v>
      </c>
    </row>
    <row r="145" spans="1:29" s="15" customFormat="1">
      <c r="A145" s="18">
        <v>393</v>
      </c>
      <c r="B145" s="25">
        <v>-3.0000000000000001E-5</v>
      </c>
      <c r="C145" s="25">
        <v>1.1900000000000001E-2</v>
      </c>
      <c r="D145" s="25">
        <f t="shared" si="32"/>
        <v>8.2700000000000013E-3</v>
      </c>
      <c r="E145" s="25"/>
      <c r="F145" s="25">
        <f t="shared" si="33"/>
        <v>2.1946000000000014E-3</v>
      </c>
      <c r="G145" s="25">
        <f t="shared" si="34"/>
        <v>5.0541638000000035E-2</v>
      </c>
      <c r="H145" s="25">
        <v>7.0400000000000003E-3</v>
      </c>
      <c r="I145" s="25">
        <f t="shared" si="35"/>
        <v>3.4100000000000003E-3</v>
      </c>
      <c r="J145" s="25"/>
      <c r="K145" s="25">
        <f t="shared" si="36"/>
        <v>1.7270000000000002E-3</v>
      </c>
      <c r="L145" s="25">
        <f t="shared" si="37"/>
        <v>3.9772810000000006E-2</v>
      </c>
      <c r="M145" s="25">
        <v>7.1000000000000004E-3</v>
      </c>
      <c r="N145" s="25">
        <f t="shared" si="38"/>
        <v>3.4700000000000004E-3</v>
      </c>
      <c r="O145" s="25"/>
      <c r="P145" s="25">
        <f t="shared" si="39"/>
        <v>2.5803000000000006E-3</v>
      </c>
      <c r="Q145" s="25">
        <f t="shared" si="40"/>
        <v>5.9424309000000015E-2</v>
      </c>
      <c r="R145" s="25">
        <v>7.77E-3</v>
      </c>
      <c r="S145" s="25">
        <f t="shared" si="41"/>
        <v>4.1399999999999996E-3</v>
      </c>
      <c r="T145" s="25"/>
      <c r="U145" s="25">
        <f t="shared" si="42"/>
        <v>2.5427999999999996E-3</v>
      </c>
      <c r="V145" s="25">
        <f t="shared" si="43"/>
        <v>5.8560683999999995E-2</v>
      </c>
      <c r="W145" s="25">
        <v>7.2899999999999996E-3</v>
      </c>
      <c r="X145" s="25">
        <f t="shared" si="44"/>
        <v>3.6599999999999996E-3</v>
      </c>
      <c r="Y145" s="25"/>
      <c r="Z145" s="25">
        <f t="shared" si="45"/>
        <v>2.5385999999999994E-3</v>
      </c>
      <c r="AA145" s="25">
        <f t="shared" si="46"/>
        <v>5.8463957999999989E-2</v>
      </c>
      <c r="AB145" s="25">
        <v>7.2899999999999996E-3</v>
      </c>
      <c r="AC145" s="25">
        <f t="shared" si="47"/>
        <v>3.63E-3</v>
      </c>
    </row>
    <row r="146" spans="1:29" s="15" customFormat="1">
      <c r="A146" s="18">
        <v>394</v>
      </c>
      <c r="B146" s="25">
        <v>5.0000000000000002E-5</v>
      </c>
      <c r="C146" s="25">
        <v>1.1900000000000001E-2</v>
      </c>
      <c r="D146" s="25">
        <f t="shared" si="32"/>
        <v>8.0450000000000001E-3</v>
      </c>
      <c r="E146" s="25"/>
      <c r="F146" s="25">
        <f t="shared" si="33"/>
        <v>1.9696000000000002E-3</v>
      </c>
      <c r="G146" s="25">
        <f t="shared" si="34"/>
        <v>4.5359888000000008E-2</v>
      </c>
      <c r="H146" s="25">
        <v>7.0800000000000004E-3</v>
      </c>
      <c r="I146" s="25">
        <f t="shared" si="35"/>
        <v>3.2250000000000004E-3</v>
      </c>
      <c r="J146" s="25"/>
      <c r="K146" s="25">
        <f t="shared" si="36"/>
        <v>1.5420000000000004E-3</v>
      </c>
      <c r="L146" s="25">
        <f t="shared" si="37"/>
        <v>3.5512260000000011E-2</v>
      </c>
      <c r="M146" s="25">
        <v>7.1300000000000001E-3</v>
      </c>
      <c r="N146" s="25">
        <f t="shared" si="38"/>
        <v>3.2750000000000001E-3</v>
      </c>
      <c r="O146" s="25"/>
      <c r="P146" s="25">
        <f t="shared" si="39"/>
        <v>2.3852999999999999E-3</v>
      </c>
      <c r="Q146" s="25">
        <f t="shared" si="40"/>
        <v>5.4933459000000004E-2</v>
      </c>
      <c r="R146" s="25">
        <v>7.8700000000000003E-3</v>
      </c>
      <c r="S146" s="25">
        <f t="shared" si="41"/>
        <v>4.0150000000000003E-3</v>
      </c>
      <c r="T146" s="25"/>
      <c r="U146" s="25">
        <f t="shared" si="42"/>
        <v>2.4178000000000003E-3</v>
      </c>
      <c r="V146" s="25">
        <f t="shared" si="43"/>
        <v>5.5681934000000009E-2</v>
      </c>
      <c r="W146" s="25">
        <v>7.6600000000000001E-3</v>
      </c>
      <c r="X146" s="25">
        <f t="shared" si="44"/>
        <v>3.8050000000000002E-3</v>
      </c>
      <c r="Y146" s="25"/>
      <c r="Z146" s="25">
        <f t="shared" si="45"/>
        <v>2.6836000000000004E-3</v>
      </c>
      <c r="AA146" s="25">
        <f t="shared" si="46"/>
        <v>6.1803308000000015E-2</v>
      </c>
      <c r="AB146" s="25">
        <v>7.6600000000000001E-3</v>
      </c>
      <c r="AC146" s="25">
        <f t="shared" si="47"/>
        <v>3.8549999999999999E-3</v>
      </c>
    </row>
    <row r="147" spans="1:29" s="15" customFormat="1">
      <c r="A147" s="18">
        <v>395</v>
      </c>
      <c r="B147" s="25">
        <v>1E-4</v>
      </c>
      <c r="C147" s="25">
        <v>1.1900000000000001E-2</v>
      </c>
      <c r="D147" s="25">
        <f t="shared" si="32"/>
        <v>8.2249999999999997E-3</v>
      </c>
      <c r="E147" s="25"/>
      <c r="F147" s="25">
        <f t="shared" si="33"/>
        <v>2.1495999999999998E-3</v>
      </c>
      <c r="G147" s="25">
        <f t="shared" si="34"/>
        <v>4.9505287999999995E-2</v>
      </c>
      <c r="H147" s="25">
        <v>6.9499999999999996E-3</v>
      </c>
      <c r="I147" s="25">
        <f t="shared" si="35"/>
        <v>3.2749999999999993E-3</v>
      </c>
      <c r="J147" s="25"/>
      <c r="K147" s="25">
        <f t="shared" si="36"/>
        <v>1.5919999999999992E-3</v>
      </c>
      <c r="L147" s="25">
        <f t="shared" si="37"/>
        <v>3.6663759999999983E-2</v>
      </c>
      <c r="M147" s="25">
        <v>6.9300000000000004E-3</v>
      </c>
      <c r="N147" s="25">
        <f t="shared" si="38"/>
        <v>3.2550000000000001E-3</v>
      </c>
      <c r="O147" s="25"/>
      <c r="P147" s="25">
        <f t="shared" si="39"/>
        <v>2.3652999999999999E-3</v>
      </c>
      <c r="Q147" s="25">
        <f t="shared" si="40"/>
        <v>5.4472858999999998E-2</v>
      </c>
      <c r="R147" s="25">
        <v>7.7299999999999999E-3</v>
      </c>
      <c r="S147" s="25">
        <f t="shared" si="41"/>
        <v>4.0549999999999996E-3</v>
      </c>
      <c r="T147" s="25"/>
      <c r="U147" s="25">
        <f t="shared" si="42"/>
        <v>2.4577999999999996E-3</v>
      </c>
      <c r="V147" s="25">
        <f t="shared" si="43"/>
        <v>5.6603133999999992E-2</v>
      </c>
      <c r="W147" s="25">
        <v>7.2500000000000004E-3</v>
      </c>
      <c r="X147" s="25">
        <f t="shared" si="44"/>
        <v>3.5750000000000001E-3</v>
      </c>
      <c r="Y147" s="25"/>
      <c r="Z147" s="25">
        <f t="shared" si="45"/>
        <v>2.4536000000000002E-3</v>
      </c>
      <c r="AA147" s="25">
        <f t="shared" si="46"/>
        <v>5.6506408000000008E-2</v>
      </c>
      <c r="AB147" s="25">
        <v>7.2500000000000004E-3</v>
      </c>
      <c r="AC147" s="25">
        <f t="shared" si="47"/>
        <v>3.6750000000000003E-3</v>
      </c>
    </row>
    <row r="148" spans="1:29" s="15" customFormat="1">
      <c r="A148" s="18">
        <v>396</v>
      </c>
      <c r="B148" s="25">
        <v>9.0000000000000006E-5</v>
      </c>
      <c r="C148" s="25">
        <v>1.189E-2</v>
      </c>
      <c r="D148" s="25">
        <f t="shared" si="32"/>
        <v>8.0850000000000002E-3</v>
      </c>
      <c r="E148" s="25"/>
      <c r="F148" s="25">
        <f t="shared" si="33"/>
        <v>2.0096000000000003E-3</v>
      </c>
      <c r="G148" s="25">
        <f t="shared" si="34"/>
        <v>4.6281088000000012E-2</v>
      </c>
      <c r="H148" s="25">
        <v>7.0099999999999997E-3</v>
      </c>
      <c r="I148" s="25">
        <f t="shared" si="35"/>
        <v>3.2049999999999999E-3</v>
      </c>
      <c r="J148" s="25"/>
      <c r="K148" s="25">
        <f t="shared" si="36"/>
        <v>1.5219999999999999E-3</v>
      </c>
      <c r="L148" s="25">
        <f t="shared" si="37"/>
        <v>3.5051659999999998E-2</v>
      </c>
      <c r="M148" s="25">
        <v>7.0499999999999998E-3</v>
      </c>
      <c r="N148" s="25">
        <f t="shared" si="38"/>
        <v>3.2450000000000001E-3</v>
      </c>
      <c r="O148" s="25"/>
      <c r="P148" s="25">
        <f t="shared" si="39"/>
        <v>2.3553000000000003E-3</v>
      </c>
      <c r="Q148" s="25">
        <f t="shared" si="40"/>
        <v>5.424255900000001E-2</v>
      </c>
      <c r="R148" s="25">
        <v>7.6899999999999998E-3</v>
      </c>
      <c r="S148" s="25">
        <f t="shared" si="41"/>
        <v>3.885E-3</v>
      </c>
      <c r="T148" s="25"/>
      <c r="U148" s="25">
        <f t="shared" si="42"/>
        <v>2.2878E-3</v>
      </c>
      <c r="V148" s="25">
        <f t="shared" si="43"/>
        <v>5.2688034000000002E-2</v>
      </c>
      <c r="W148" s="25">
        <v>7.5199999999999998E-3</v>
      </c>
      <c r="X148" s="25">
        <f t="shared" si="44"/>
        <v>3.715E-3</v>
      </c>
      <c r="Y148" s="25"/>
      <c r="Z148" s="25">
        <f t="shared" si="45"/>
        <v>2.5935999999999997E-3</v>
      </c>
      <c r="AA148" s="25">
        <f t="shared" si="46"/>
        <v>5.9730607999999998E-2</v>
      </c>
      <c r="AB148" s="25">
        <v>7.5199999999999998E-3</v>
      </c>
      <c r="AC148" s="25">
        <f t="shared" si="47"/>
        <v>3.8049999999999998E-3</v>
      </c>
    </row>
    <row r="149" spans="1:29" s="15" customFormat="1">
      <c r="A149" s="18">
        <v>397</v>
      </c>
      <c r="B149" s="25">
        <v>-5.0000000000000002E-5</v>
      </c>
      <c r="C149" s="25">
        <v>1.188E-2</v>
      </c>
      <c r="D149" s="25">
        <f t="shared" si="32"/>
        <v>8.3350000000000004E-3</v>
      </c>
      <c r="E149" s="25"/>
      <c r="F149" s="25">
        <f t="shared" si="33"/>
        <v>2.2596000000000005E-3</v>
      </c>
      <c r="G149" s="25">
        <f t="shared" si="34"/>
        <v>5.2038588000000011E-2</v>
      </c>
      <c r="H149" s="25">
        <v>6.9499999999999996E-3</v>
      </c>
      <c r="I149" s="25">
        <f t="shared" si="35"/>
        <v>3.4049999999999996E-3</v>
      </c>
      <c r="J149" s="25"/>
      <c r="K149" s="25">
        <f t="shared" si="36"/>
        <v>1.7219999999999996E-3</v>
      </c>
      <c r="L149" s="25">
        <f t="shared" si="37"/>
        <v>3.965765999999999E-2</v>
      </c>
      <c r="M149" s="25">
        <v>6.8900000000000003E-3</v>
      </c>
      <c r="N149" s="25">
        <f t="shared" si="38"/>
        <v>3.3450000000000003E-3</v>
      </c>
      <c r="O149" s="25"/>
      <c r="P149" s="25">
        <f t="shared" si="39"/>
        <v>2.4553000000000005E-3</v>
      </c>
      <c r="Q149" s="25">
        <f t="shared" si="40"/>
        <v>5.6545559000000016E-2</v>
      </c>
      <c r="R149" s="25">
        <v>7.7299999999999999E-3</v>
      </c>
      <c r="S149" s="25">
        <f t="shared" si="41"/>
        <v>4.1849999999999995E-3</v>
      </c>
      <c r="T149" s="25"/>
      <c r="U149" s="25">
        <f t="shared" si="42"/>
        <v>2.5877999999999995E-3</v>
      </c>
      <c r="V149" s="25">
        <f t="shared" si="43"/>
        <v>5.9597033999999993E-2</v>
      </c>
      <c r="W149" s="25">
        <v>7.1399999999999996E-3</v>
      </c>
      <c r="X149" s="25">
        <f t="shared" si="44"/>
        <v>3.5949999999999997E-3</v>
      </c>
      <c r="Y149" s="25"/>
      <c r="Z149" s="25">
        <f t="shared" si="45"/>
        <v>2.4735999999999994E-3</v>
      </c>
      <c r="AA149" s="25">
        <f t="shared" si="46"/>
        <v>5.6967007999999993E-2</v>
      </c>
      <c r="AB149" s="25">
        <v>7.1399999999999996E-3</v>
      </c>
      <c r="AC149" s="25">
        <f t="shared" si="47"/>
        <v>3.545E-3</v>
      </c>
    </row>
    <row r="150" spans="1:29" s="15" customFormat="1">
      <c r="A150" s="18">
        <v>398</v>
      </c>
      <c r="B150" s="25">
        <v>1.1E-4</v>
      </c>
      <c r="C150" s="25">
        <v>1.187E-2</v>
      </c>
      <c r="D150" s="25">
        <f t="shared" si="32"/>
        <v>8.0949999999999998E-3</v>
      </c>
      <c r="E150" s="25"/>
      <c r="F150" s="25">
        <f t="shared" si="33"/>
        <v>2.0195999999999999E-3</v>
      </c>
      <c r="G150" s="25">
        <f t="shared" si="34"/>
        <v>4.6511388000000001E-2</v>
      </c>
      <c r="H150" s="25">
        <v>7.0299999999999998E-3</v>
      </c>
      <c r="I150" s="25">
        <f t="shared" si="35"/>
        <v>3.2549999999999996E-3</v>
      </c>
      <c r="J150" s="25"/>
      <c r="K150" s="25">
        <f t="shared" si="36"/>
        <v>1.5719999999999996E-3</v>
      </c>
      <c r="L150" s="25">
        <f t="shared" si="37"/>
        <v>3.6203159999999991E-2</v>
      </c>
      <c r="M150" s="25">
        <v>7.1599999999999997E-3</v>
      </c>
      <c r="N150" s="25">
        <f t="shared" si="38"/>
        <v>3.3849999999999996E-3</v>
      </c>
      <c r="O150" s="25"/>
      <c r="P150" s="25">
        <f t="shared" si="39"/>
        <v>2.4952999999999998E-3</v>
      </c>
      <c r="Q150" s="25">
        <f t="shared" si="40"/>
        <v>5.7466758999999999E-2</v>
      </c>
      <c r="R150" s="25">
        <v>7.7099999999999998E-3</v>
      </c>
      <c r="S150" s="25">
        <f t="shared" si="41"/>
        <v>3.9349999999999993E-3</v>
      </c>
      <c r="T150" s="25"/>
      <c r="U150" s="25">
        <f t="shared" si="42"/>
        <v>2.3377999999999993E-3</v>
      </c>
      <c r="V150" s="25">
        <f t="shared" si="43"/>
        <v>5.3839533999999988E-2</v>
      </c>
      <c r="W150" s="25">
        <v>7.4400000000000004E-3</v>
      </c>
      <c r="X150" s="25">
        <f t="shared" si="44"/>
        <v>3.6650000000000003E-3</v>
      </c>
      <c r="Y150" s="25"/>
      <c r="Z150" s="25">
        <f t="shared" si="45"/>
        <v>2.5436E-3</v>
      </c>
      <c r="AA150" s="25">
        <f t="shared" si="46"/>
        <v>5.8579108000000005E-2</v>
      </c>
      <c r="AB150" s="25">
        <v>7.4400000000000004E-3</v>
      </c>
      <c r="AC150" s="25">
        <f t="shared" si="47"/>
        <v>3.7750000000000001E-3</v>
      </c>
    </row>
    <row r="151" spans="1:29" s="15" customFormat="1">
      <c r="A151" s="18">
        <v>399</v>
      </c>
      <c r="B151" s="25">
        <v>0</v>
      </c>
      <c r="C151" s="25">
        <v>1.187E-2</v>
      </c>
      <c r="D151" s="25">
        <f t="shared" si="32"/>
        <v>8.3650000000000009E-3</v>
      </c>
      <c r="E151" s="25"/>
      <c r="F151" s="25">
        <f t="shared" si="33"/>
        <v>2.289600000000001E-3</v>
      </c>
      <c r="G151" s="25">
        <f t="shared" si="34"/>
        <v>5.2729488000000026E-2</v>
      </c>
      <c r="H151" s="25">
        <v>6.8799999999999998E-3</v>
      </c>
      <c r="I151" s="25">
        <f t="shared" si="35"/>
        <v>3.375E-3</v>
      </c>
      <c r="J151" s="25"/>
      <c r="K151" s="25">
        <f t="shared" si="36"/>
        <v>1.6919999999999999E-3</v>
      </c>
      <c r="L151" s="25">
        <f t="shared" si="37"/>
        <v>3.8966760000000003E-2</v>
      </c>
      <c r="M151" s="25">
        <v>6.8300000000000001E-3</v>
      </c>
      <c r="N151" s="25">
        <f t="shared" si="38"/>
        <v>3.3250000000000003E-3</v>
      </c>
      <c r="O151" s="25"/>
      <c r="P151" s="25">
        <f t="shared" si="39"/>
        <v>2.4353000000000005E-3</v>
      </c>
      <c r="Q151" s="25">
        <f t="shared" si="40"/>
        <v>5.6084959000000011E-2</v>
      </c>
      <c r="R151" s="25">
        <v>7.62E-3</v>
      </c>
      <c r="S151" s="25">
        <f t="shared" si="41"/>
        <v>4.1150000000000006E-3</v>
      </c>
      <c r="T151" s="25"/>
      <c r="U151" s="25">
        <f t="shared" si="42"/>
        <v>2.5178000000000006E-3</v>
      </c>
      <c r="V151" s="25">
        <f t="shared" si="43"/>
        <v>5.7984934000000016E-2</v>
      </c>
      <c r="W151" s="25">
        <v>7.0099999999999997E-3</v>
      </c>
      <c r="X151" s="25">
        <f t="shared" si="44"/>
        <v>3.5049999999999999E-3</v>
      </c>
      <c r="Y151" s="25"/>
      <c r="Z151" s="25">
        <f t="shared" si="45"/>
        <v>2.3835999999999996E-3</v>
      </c>
      <c r="AA151" s="25">
        <f t="shared" si="46"/>
        <v>5.4894307999999996E-2</v>
      </c>
      <c r="AB151" s="25">
        <v>7.0099999999999997E-3</v>
      </c>
      <c r="AC151" s="25">
        <f t="shared" si="47"/>
        <v>3.5049999999999999E-3</v>
      </c>
    </row>
    <row r="152" spans="1:29" s="15" customFormat="1">
      <c r="A152" s="18">
        <v>400</v>
      </c>
      <c r="B152" s="25">
        <v>1.8000000000000001E-4</v>
      </c>
      <c r="C152" s="25">
        <v>1.187E-2</v>
      </c>
      <c r="D152" s="25">
        <f t="shared" si="32"/>
        <v>8.175E-3</v>
      </c>
      <c r="E152" s="25"/>
      <c r="F152" s="25">
        <f t="shared" si="33"/>
        <v>2.0996000000000001E-3</v>
      </c>
      <c r="G152" s="25">
        <f t="shared" si="34"/>
        <v>4.8353788000000002E-2</v>
      </c>
      <c r="H152" s="25">
        <v>6.79E-3</v>
      </c>
      <c r="I152" s="25">
        <f t="shared" si="35"/>
        <v>3.0950000000000001E-3</v>
      </c>
      <c r="J152" s="25"/>
      <c r="K152" s="25">
        <f t="shared" si="36"/>
        <v>1.4120000000000001E-3</v>
      </c>
      <c r="L152" s="25">
        <f t="shared" si="37"/>
        <v>3.2518360000000003E-2</v>
      </c>
      <c r="M152" s="25">
        <v>6.8500000000000002E-3</v>
      </c>
      <c r="N152" s="25">
        <f t="shared" si="38"/>
        <v>3.1550000000000003E-3</v>
      </c>
      <c r="O152" s="25"/>
      <c r="P152" s="25">
        <f t="shared" si="39"/>
        <v>2.2653000000000005E-3</v>
      </c>
      <c r="Q152" s="25">
        <f t="shared" si="40"/>
        <v>5.2169859000000013E-2</v>
      </c>
      <c r="R152" s="25">
        <v>7.5199999999999998E-3</v>
      </c>
      <c r="S152" s="25">
        <f t="shared" si="41"/>
        <v>3.8249999999999998E-3</v>
      </c>
      <c r="T152" s="25"/>
      <c r="U152" s="25">
        <f t="shared" si="42"/>
        <v>2.2277999999999998E-3</v>
      </c>
      <c r="V152" s="25">
        <f t="shared" si="43"/>
        <v>5.1306233999999999E-2</v>
      </c>
      <c r="W152" s="25">
        <v>7.2100000000000003E-3</v>
      </c>
      <c r="X152" s="25">
        <f t="shared" si="44"/>
        <v>3.5150000000000003E-3</v>
      </c>
      <c r="Y152" s="25"/>
      <c r="Z152" s="25">
        <f t="shared" si="45"/>
        <v>2.3936000000000001E-3</v>
      </c>
      <c r="AA152" s="25">
        <f t="shared" si="46"/>
        <v>5.5124608000000005E-2</v>
      </c>
      <c r="AB152" s="25">
        <v>7.2100000000000003E-3</v>
      </c>
      <c r="AC152" s="25">
        <f t="shared" si="47"/>
        <v>3.6949999999999999E-3</v>
      </c>
    </row>
    <row r="153" spans="1:29" s="15" customFormat="1">
      <c r="A153" s="18">
        <v>401</v>
      </c>
      <c r="B153" s="25">
        <v>4.0000000000000003E-5</v>
      </c>
      <c r="C153" s="25">
        <v>1.1860000000000001E-2</v>
      </c>
      <c r="D153" s="25">
        <f t="shared" si="32"/>
        <v>8.3600000000000011E-3</v>
      </c>
      <c r="E153" s="25"/>
      <c r="F153" s="25">
        <f t="shared" si="33"/>
        <v>2.2846000000000012E-3</v>
      </c>
      <c r="G153" s="25">
        <f t="shared" si="34"/>
        <v>5.2614338000000031E-2</v>
      </c>
      <c r="H153" s="25">
        <v>6.9499999999999996E-3</v>
      </c>
      <c r="I153" s="25">
        <f t="shared" si="35"/>
        <v>3.4499999999999995E-3</v>
      </c>
      <c r="J153" s="25"/>
      <c r="K153" s="25">
        <f t="shared" si="36"/>
        <v>1.7669999999999995E-3</v>
      </c>
      <c r="L153" s="25">
        <f t="shared" si="37"/>
        <v>4.0694009999999989E-2</v>
      </c>
      <c r="M153" s="25">
        <v>6.6800000000000002E-3</v>
      </c>
      <c r="N153" s="25">
        <f t="shared" si="38"/>
        <v>3.1800000000000001E-3</v>
      </c>
      <c r="O153" s="25"/>
      <c r="P153" s="25">
        <f t="shared" si="39"/>
        <v>2.2903000000000003E-3</v>
      </c>
      <c r="Q153" s="25">
        <f t="shared" si="40"/>
        <v>5.2745609000000013E-2</v>
      </c>
      <c r="R153" s="25">
        <v>7.5900000000000004E-3</v>
      </c>
      <c r="S153" s="25">
        <f t="shared" si="41"/>
        <v>4.0899999999999999E-3</v>
      </c>
      <c r="T153" s="25"/>
      <c r="U153" s="25">
        <f t="shared" si="42"/>
        <v>2.4927999999999999E-3</v>
      </c>
      <c r="V153" s="25">
        <f t="shared" si="43"/>
        <v>5.7409184000000002E-2</v>
      </c>
      <c r="W153" s="25">
        <v>6.96E-3</v>
      </c>
      <c r="X153" s="25">
        <f t="shared" si="44"/>
        <v>3.46E-3</v>
      </c>
      <c r="Y153" s="25"/>
      <c r="Z153" s="25">
        <f t="shared" si="45"/>
        <v>2.3385999999999997E-3</v>
      </c>
      <c r="AA153" s="25">
        <f t="shared" si="46"/>
        <v>5.3857957999999997E-2</v>
      </c>
      <c r="AB153" s="25">
        <v>6.96E-3</v>
      </c>
      <c r="AC153" s="25">
        <f t="shared" si="47"/>
        <v>3.5000000000000001E-3</v>
      </c>
    </row>
    <row r="154" spans="1:29" s="15" customFormat="1">
      <c r="A154" s="18">
        <v>402</v>
      </c>
      <c r="B154" s="25">
        <v>-2.0000000000000002E-5</v>
      </c>
      <c r="C154" s="25">
        <v>1.1860000000000001E-2</v>
      </c>
      <c r="D154" s="25">
        <f t="shared" si="32"/>
        <v>8.2000000000000007E-3</v>
      </c>
      <c r="E154" s="25"/>
      <c r="F154" s="25">
        <f t="shared" si="33"/>
        <v>2.1246000000000008E-3</v>
      </c>
      <c r="G154" s="25">
        <f t="shared" si="34"/>
        <v>4.8929538000000022E-2</v>
      </c>
      <c r="H154" s="25">
        <v>6.5799999999999999E-3</v>
      </c>
      <c r="I154" s="25">
        <f t="shared" si="35"/>
        <v>2.9199999999999999E-3</v>
      </c>
      <c r="J154" s="25"/>
      <c r="K154" s="25">
        <f t="shared" si="36"/>
        <v>1.2369999999999998E-3</v>
      </c>
      <c r="L154" s="25">
        <f t="shared" si="37"/>
        <v>2.8488109999999997E-2</v>
      </c>
      <c r="M154" s="25">
        <v>6.8700000000000002E-3</v>
      </c>
      <c r="N154" s="25">
        <f t="shared" si="38"/>
        <v>3.2100000000000002E-3</v>
      </c>
      <c r="O154" s="25"/>
      <c r="P154" s="25">
        <f t="shared" si="39"/>
        <v>2.3203E-3</v>
      </c>
      <c r="Q154" s="25">
        <f t="shared" si="40"/>
        <v>5.3436509E-2</v>
      </c>
      <c r="R154" s="25">
        <v>7.3600000000000002E-3</v>
      </c>
      <c r="S154" s="25">
        <f t="shared" si="41"/>
        <v>3.7000000000000002E-3</v>
      </c>
      <c r="T154" s="25"/>
      <c r="U154" s="25">
        <f t="shared" si="42"/>
        <v>2.1028000000000002E-3</v>
      </c>
      <c r="V154" s="25">
        <f t="shared" si="43"/>
        <v>4.8427484000000007E-2</v>
      </c>
      <c r="W154" s="25">
        <v>7.3400000000000002E-3</v>
      </c>
      <c r="X154" s="25">
        <f t="shared" si="44"/>
        <v>3.6800000000000001E-3</v>
      </c>
      <c r="Y154" s="25"/>
      <c r="Z154" s="25">
        <f t="shared" si="45"/>
        <v>2.5586000000000003E-3</v>
      </c>
      <c r="AA154" s="25">
        <f t="shared" si="46"/>
        <v>5.8924558000000009E-2</v>
      </c>
      <c r="AB154" s="25">
        <v>7.3400000000000002E-3</v>
      </c>
      <c r="AC154" s="25">
        <f t="shared" si="47"/>
        <v>3.6600000000000001E-3</v>
      </c>
    </row>
    <row r="155" spans="1:29" s="15" customFormat="1">
      <c r="A155" s="18">
        <v>403</v>
      </c>
      <c r="B155" s="25">
        <v>-8.0000000000000007E-5</v>
      </c>
      <c r="C155" s="25">
        <v>1.1860000000000001E-2</v>
      </c>
      <c r="D155" s="25">
        <f t="shared" si="32"/>
        <v>8.4350000000000015E-3</v>
      </c>
      <c r="E155" s="25"/>
      <c r="F155" s="25">
        <f t="shared" si="33"/>
        <v>2.3596000000000016E-3</v>
      </c>
      <c r="G155" s="25">
        <f t="shared" si="34"/>
        <v>5.4341588000000038E-2</v>
      </c>
      <c r="H155" s="25">
        <v>6.7999999999999996E-3</v>
      </c>
      <c r="I155" s="25">
        <f t="shared" si="35"/>
        <v>3.3749999999999995E-3</v>
      </c>
      <c r="J155" s="25"/>
      <c r="K155" s="25">
        <f t="shared" si="36"/>
        <v>1.6919999999999995E-3</v>
      </c>
      <c r="L155" s="25">
        <f t="shared" si="37"/>
        <v>3.8966759999999989E-2</v>
      </c>
      <c r="M155" s="25">
        <v>6.7600000000000004E-3</v>
      </c>
      <c r="N155" s="25">
        <f t="shared" si="38"/>
        <v>3.3350000000000003E-3</v>
      </c>
      <c r="O155" s="25"/>
      <c r="P155" s="25">
        <f t="shared" si="39"/>
        <v>2.4453000000000001E-3</v>
      </c>
      <c r="Q155" s="25">
        <f t="shared" si="40"/>
        <v>5.6315259000000006E-2</v>
      </c>
      <c r="R155" s="25">
        <v>7.5199999999999998E-3</v>
      </c>
      <c r="S155" s="25">
        <f t="shared" si="41"/>
        <v>4.0949999999999997E-3</v>
      </c>
      <c r="T155" s="25"/>
      <c r="U155" s="25">
        <f t="shared" si="42"/>
        <v>2.4977999999999997E-3</v>
      </c>
      <c r="V155" s="25">
        <f t="shared" si="43"/>
        <v>5.7524333999999996E-2</v>
      </c>
      <c r="W155" s="25">
        <v>6.9300000000000004E-3</v>
      </c>
      <c r="X155" s="25">
        <f t="shared" si="44"/>
        <v>3.5050000000000003E-3</v>
      </c>
      <c r="Y155" s="25"/>
      <c r="Z155" s="25">
        <f t="shared" si="45"/>
        <v>2.3836000000000005E-3</v>
      </c>
      <c r="AA155" s="25">
        <f t="shared" si="46"/>
        <v>5.4894308000000017E-2</v>
      </c>
      <c r="AB155" s="25">
        <v>6.9300000000000004E-3</v>
      </c>
      <c r="AC155" s="25">
        <f t="shared" si="47"/>
        <v>3.4250000000000001E-3</v>
      </c>
    </row>
    <row r="156" spans="1:29" s="15" customFormat="1">
      <c r="A156" s="18">
        <v>404</v>
      </c>
      <c r="B156" s="25">
        <v>6.0000000000000002E-5</v>
      </c>
      <c r="C156" s="25">
        <v>1.1860000000000001E-2</v>
      </c>
      <c r="D156" s="25">
        <f t="shared" si="32"/>
        <v>8.2100000000000003E-3</v>
      </c>
      <c r="E156" s="25"/>
      <c r="F156" s="25">
        <f t="shared" si="33"/>
        <v>2.1346000000000004E-3</v>
      </c>
      <c r="G156" s="25">
        <f t="shared" si="34"/>
        <v>4.9159838000000011E-2</v>
      </c>
      <c r="H156" s="25">
        <v>6.8700000000000002E-3</v>
      </c>
      <c r="I156" s="25">
        <f t="shared" si="35"/>
        <v>3.2200000000000002E-3</v>
      </c>
      <c r="J156" s="25"/>
      <c r="K156" s="25">
        <f t="shared" si="36"/>
        <v>1.5370000000000002E-3</v>
      </c>
      <c r="L156" s="25">
        <f t="shared" si="37"/>
        <v>3.5397110000000002E-2</v>
      </c>
      <c r="M156" s="25">
        <v>6.8300000000000001E-3</v>
      </c>
      <c r="N156" s="25">
        <f t="shared" si="38"/>
        <v>3.1800000000000001E-3</v>
      </c>
      <c r="O156" s="25"/>
      <c r="P156" s="25">
        <f t="shared" si="39"/>
        <v>2.2903000000000003E-3</v>
      </c>
      <c r="Q156" s="25">
        <f t="shared" si="40"/>
        <v>5.2745609000000013E-2</v>
      </c>
      <c r="R156" s="25">
        <v>7.4900000000000001E-3</v>
      </c>
      <c r="S156" s="25">
        <f t="shared" si="41"/>
        <v>3.8400000000000001E-3</v>
      </c>
      <c r="T156" s="25"/>
      <c r="U156" s="25">
        <f t="shared" si="42"/>
        <v>2.2428000000000001E-3</v>
      </c>
      <c r="V156" s="25">
        <f t="shared" si="43"/>
        <v>5.1651684000000003E-2</v>
      </c>
      <c r="W156" s="25">
        <v>7.2399999999999999E-3</v>
      </c>
      <c r="X156" s="25">
        <f t="shared" si="44"/>
        <v>3.5899999999999999E-3</v>
      </c>
      <c r="Y156" s="25"/>
      <c r="Z156" s="25">
        <f t="shared" si="45"/>
        <v>2.4685999999999996E-3</v>
      </c>
      <c r="AA156" s="25">
        <f t="shared" si="46"/>
        <v>5.6851857999999991E-2</v>
      </c>
      <c r="AB156" s="25">
        <v>7.2399999999999999E-3</v>
      </c>
      <c r="AC156" s="25">
        <f t="shared" si="47"/>
        <v>3.65E-3</v>
      </c>
    </row>
    <row r="157" spans="1:29" s="15" customFormat="1">
      <c r="A157" s="18">
        <v>405</v>
      </c>
      <c r="B157" s="25">
        <v>2.0000000000000002E-5</v>
      </c>
      <c r="C157" s="25">
        <v>1.1860000000000001E-2</v>
      </c>
      <c r="D157" s="25">
        <f t="shared" si="32"/>
        <v>8.4749999999999999E-3</v>
      </c>
      <c r="E157" s="25"/>
      <c r="F157" s="25">
        <f t="shared" si="33"/>
        <v>2.3996E-3</v>
      </c>
      <c r="G157" s="25">
        <f t="shared" si="34"/>
        <v>5.5262788E-2</v>
      </c>
      <c r="H157" s="25">
        <v>6.5500000000000003E-3</v>
      </c>
      <c r="I157" s="25">
        <f t="shared" si="35"/>
        <v>3.1650000000000003E-3</v>
      </c>
      <c r="J157" s="25"/>
      <c r="K157" s="25">
        <f t="shared" si="36"/>
        <v>1.4820000000000002E-3</v>
      </c>
      <c r="L157" s="25">
        <f t="shared" si="37"/>
        <v>3.4130460000000008E-2</v>
      </c>
      <c r="M157" s="25">
        <v>6.3899999999999998E-3</v>
      </c>
      <c r="N157" s="25">
        <f t="shared" si="38"/>
        <v>3.0049999999999999E-3</v>
      </c>
      <c r="O157" s="25"/>
      <c r="P157" s="25">
        <f t="shared" si="39"/>
        <v>2.1152999999999996E-3</v>
      </c>
      <c r="Q157" s="25">
        <f t="shared" si="40"/>
        <v>4.8715358999999993E-2</v>
      </c>
      <c r="R157" s="25">
        <v>7.2700000000000004E-3</v>
      </c>
      <c r="S157" s="25">
        <f t="shared" si="41"/>
        <v>3.8850000000000004E-3</v>
      </c>
      <c r="T157" s="25"/>
      <c r="U157" s="25">
        <f t="shared" si="42"/>
        <v>2.2878000000000004E-3</v>
      </c>
      <c r="V157" s="25">
        <f t="shared" si="43"/>
        <v>5.2688034000000016E-2</v>
      </c>
      <c r="W157" s="25">
        <v>6.7499999999999999E-3</v>
      </c>
      <c r="X157" s="25">
        <f t="shared" si="44"/>
        <v>3.3649999999999999E-3</v>
      </c>
      <c r="Y157" s="25"/>
      <c r="Z157" s="25">
        <f t="shared" si="45"/>
        <v>2.2436000000000001E-3</v>
      </c>
      <c r="AA157" s="25">
        <f t="shared" si="46"/>
        <v>5.1670108000000006E-2</v>
      </c>
      <c r="AB157" s="25">
        <v>6.7499999999999999E-3</v>
      </c>
      <c r="AC157" s="25">
        <f t="shared" si="47"/>
        <v>3.385E-3</v>
      </c>
    </row>
    <row r="158" spans="1:29" s="15" customFormat="1">
      <c r="A158" s="18">
        <v>406</v>
      </c>
      <c r="B158" s="25">
        <v>3.0000000000000001E-5</v>
      </c>
      <c r="C158" s="25">
        <v>1.1860000000000001E-2</v>
      </c>
      <c r="D158" s="25">
        <f t="shared" si="32"/>
        <v>8.2100000000000003E-3</v>
      </c>
      <c r="E158" s="25"/>
      <c r="F158" s="25">
        <f t="shared" si="33"/>
        <v>2.1346000000000004E-3</v>
      </c>
      <c r="G158" s="25">
        <f t="shared" si="34"/>
        <v>4.9159838000000011E-2</v>
      </c>
      <c r="H158" s="25">
        <v>6.6899999999999998E-3</v>
      </c>
      <c r="I158" s="25">
        <f t="shared" si="35"/>
        <v>3.0399999999999997E-3</v>
      </c>
      <c r="J158" s="25"/>
      <c r="K158" s="25">
        <f t="shared" si="36"/>
        <v>1.3569999999999997E-3</v>
      </c>
      <c r="L158" s="25">
        <f t="shared" si="37"/>
        <v>3.1251709999999995E-2</v>
      </c>
      <c r="M158" s="25">
        <v>6.6699999999999997E-3</v>
      </c>
      <c r="N158" s="25">
        <f t="shared" si="38"/>
        <v>3.0199999999999997E-3</v>
      </c>
      <c r="O158" s="25"/>
      <c r="P158" s="25">
        <f t="shared" si="39"/>
        <v>2.1302999999999999E-3</v>
      </c>
      <c r="Q158" s="25">
        <f t="shared" si="40"/>
        <v>4.9060808999999997E-2</v>
      </c>
      <c r="R158" s="25">
        <v>7.3800000000000003E-3</v>
      </c>
      <c r="S158" s="25">
        <f t="shared" si="41"/>
        <v>3.7300000000000002E-3</v>
      </c>
      <c r="T158" s="25"/>
      <c r="U158" s="25">
        <f t="shared" si="42"/>
        <v>2.1328000000000002E-3</v>
      </c>
      <c r="V158" s="25">
        <f t="shared" si="43"/>
        <v>4.9118384000000008E-2</v>
      </c>
      <c r="W158" s="25">
        <v>7.2700000000000004E-3</v>
      </c>
      <c r="X158" s="25">
        <f t="shared" si="44"/>
        <v>3.6200000000000004E-3</v>
      </c>
      <c r="Y158" s="25"/>
      <c r="Z158" s="25">
        <f t="shared" si="45"/>
        <v>2.4986000000000001E-3</v>
      </c>
      <c r="AA158" s="25">
        <f t="shared" si="46"/>
        <v>5.7542758000000006E-2</v>
      </c>
      <c r="AB158" s="25">
        <v>7.2700000000000004E-3</v>
      </c>
      <c r="AC158" s="25">
        <f t="shared" si="47"/>
        <v>3.65E-3</v>
      </c>
    </row>
    <row r="159" spans="1:29" s="15" customFormat="1">
      <c r="A159" s="18">
        <v>407</v>
      </c>
      <c r="B159" s="25">
        <v>2.0000000000000002E-5</v>
      </c>
      <c r="C159" s="25">
        <v>1.1860000000000001E-2</v>
      </c>
      <c r="D159" s="25">
        <f t="shared" si="32"/>
        <v>8.5400000000000007E-3</v>
      </c>
      <c r="E159" s="25"/>
      <c r="F159" s="25">
        <f t="shared" si="33"/>
        <v>2.4646000000000008E-3</v>
      </c>
      <c r="G159" s="25">
        <f t="shared" si="34"/>
        <v>5.6759738000000025E-2</v>
      </c>
      <c r="H159" s="25">
        <v>6.4599999999999996E-3</v>
      </c>
      <c r="I159" s="25">
        <f t="shared" si="35"/>
        <v>3.1399999999999996E-3</v>
      </c>
      <c r="J159" s="25"/>
      <c r="K159" s="25">
        <f t="shared" si="36"/>
        <v>1.4569999999999995E-3</v>
      </c>
      <c r="L159" s="25">
        <f t="shared" si="37"/>
        <v>3.3554709999999988E-2</v>
      </c>
      <c r="M159" s="25">
        <v>6.3200000000000001E-3</v>
      </c>
      <c r="N159" s="25">
        <f t="shared" si="38"/>
        <v>3.0000000000000001E-3</v>
      </c>
      <c r="O159" s="25"/>
      <c r="P159" s="25">
        <f t="shared" si="39"/>
        <v>2.1102999999999998E-3</v>
      </c>
      <c r="Q159" s="25">
        <f t="shared" si="40"/>
        <v>4.8600208999999998E-2</v>
      </c>
      <c r="R159" s="25">
        <v>7.2100000000000003E-3</v>
      </c>
      <c r="S159" s="25">
        <f t="shared" si="41"/>
        <v>3.8900000000000002E-3</v>
      </c>
      <c r="T159" s="25"/>
      <c r="U159" s="25">
        <f t="shared" si="42"/>
        <v>2.2928000000000002E-3</v>
      </c>
      <c r="V159" s="25">
        <f t="shared" si="43"/>
        <v>5.280318400000001E-2</v>
      </c>
      <c r="W159" s="25">
        <v>6.62E-3</v>
      </c>
      <c r="X159" s="25">
        <f t="shared" si="44"/>
        <v>3.3E-3</v>
      </c>
      <c r="Y159" s="25"/>
      <c r="Z159" s="25">
        <f t="shared" si="45"/>
        <v>2.1786000000000002E-3</v>
      </c>
      <c r="AA159" s="25">
        <f t="shared" si="46"/>
        <v>5.0173158000000009E-2</v>
      </c>
      <c r="AB159" s="25">
        <v>6.62E-3</v>
      </c>
      <c r="AC159" s="25">
        <f t="shared" si="47"/>
        <v>3.32E-3</v>
      </c>
    </row>
    <row r="160" spans="1:29" s="15" customFormat="1">
      <c r="A160" s="18">
        <v>408</v>
      </c>
      <c r="B160" s="25">
        <v>3.0000000000000001E-5</v>
      </c>
      <c r="C160" s="25">
        <v>1.1860000000000001E-2</v>
      </c>
      <c r="D160" s="25">
        <f t="shared" si="32"/>
        <v>8.2900000000000005E-3</v>
      </c>
      <c r="E160" s="25"/>
      <c r="F160" s="25">
        <f t="shared" si="33"/>
        <v>2.2146000000000006E-3</v>
      </c>
      <c r="G160" s="25">
        <f t="shared" si="34"/>
        <v>5.1002238000000019E-2</v>
      </c>
      <c r="H160" s="25">
        <v>6.6100000000000004E-3</v>
      </c>
      <c r="I160" s="25">
        <f t="shared" si="35"/>
        <v>3.0400000000000006E-3</v>
      </c>
      <c r="J160" s="25"/>
      <c r="K160" s="25">
        <f t="shared" si="36"/>
        <v>1.3570000000000006E-3</v>
      </c>
      <c r="L160" s="25">
        <f t="shared" si="37"/>
        <v>3.1251710000000016E-2</v>
      </c>
      <c r="M160" s="25">
        <v>6.6600000000000001E-3</v>
      </c>
      <c r="N160" s="25">
        <f t="shared" si="38"/>
        <v>3.0900000000000003E-3</v>
      </c>
      <c r="O160" s="25"/>
      <c r="P160" s="25">
        <f t="shared" si="39"/>
        <v>2.2003000000000005E-3</v>
      </c>
      <c r="Q160" s="25">
        <f t="shared" si="40"/>
        <v>5.0672909000000016E-2</v>
      </c>
      <c r="R160" s="25">
        <v>7.2199999999999999E-3</v>
      </c>
      <c r="S160" s="25">
        <f t="shared" si="41"/>
        <v>3.65E-3</v>
      </c>
      <c r="T160" s="25"/>
      <c r="U160" s="25">
        <f t="shared" si="42"/>
        <v>2.0528E-3</v>
      </c>
      <c r="V160" s="25">
        <f t="shared" si="43"/>
        <v>4.7275984E-2</v>
      </c>
      <c r="W160" s="25">
        <v>7.11E-3</v>
      </c>
      <c r="X160" s="25">
        <f t="shared" si="44"/>
        <v>3.5400000000000002E-3</v>
      </c>
      <c r="Y160" s="25"/>
      <c r="Z160" s="25">
        <f t="shared" si="45"/>
        <v>2.4185999999999999E-3</v>
      </c>
      <c r="AA160" s="25">
        <f t="shared" si="46"/>
        <v>5.5700357999999998E-2</v>
      </c>
      <c r="AB160" s="25">
        <v>7.11E-3</v>
      </c>
      <c r="AC160" s="25">
        <f t="shared" si="47"/>
        <v>3.5699999999999998E-3</v>
      </c>
    </row>
    <row r="161" spans="1:29" s="15" customFormat="1">
      <c r="A161" s="18">
        <v>409</v>
      </c>
      <c r="B161" s="25">
        <v>5.0000000000000002E-5</v>
      </c>
      <c r="C161" s="25">
        <v>1.1849999999999999E-2</v>
      </c>
      <c r="D161" s="25">
        <f t="shared" si="32"/>
        <v>8.539999999999999E-3</v>
      </c>
      <c r="E161" s="25"/>
      <c r="F161" s="25">
        <f t="shared" si="33"/>
        <v>2.4645999999999991E-3</v>
      </c>
      <c r="G161" s="25">
        <f t="shared" si="34"/>
        <v>5.6759737999999983E-2</v>
      </c>
      <c r="H161" s="25">
        <v>6.4599999999999996E-3</v>
      </c>
      <c r="I161" s="25">
        <f t="shared" si="35"/>
        <v>3.1499999999999996E-3</v>
      </c>
      <c r="J161" s="25"/>
      <c r="K161" s="25">
        <f t="shared" si="36"/>
        <v>1.4669999999999996E-3</v>
      </c>
      <c r="L161" s="25">
        <f t="shared" si="37"/>
        <v>3.378500999999999E-2</v>
      </c>
      <c r="M161" s="25">
        <v>6.2700000000000004E-3</v>
      </c>
      <c r="N161" s="25">
        <f t="shared" si="38"/>
        <v>2.9600000000000004E-3</v>
      </c>
      <c r="O161" s="25"/>
      <c r="P161" s="25">
        <f t="shared" si="39"/>
        <v>2.0703000000000006E-3</v>
      </c>
      <c r="Q161" s="25">
        <f t="shared" si="40"/>
        <v>4.7679009000000015E-2</v>
      </c>
      <c r="R161" s="25">
        <v>7.1700000000000002E-3</v>
      </c>
      <c r="S161" s="25">
        <f t="shared" si="41"/>
        <v>3.8600000000000001E-3</v>
      </c>
      <c r="T161" s="25"/>
      <c r="U161" s="25">
        <f t="shared" si="42"/>
        <v>2.2628000000000001E-3</v>
      </c>
      <c r="V161" s="25">
        <f t="shared" si="43"/>
        <v>5.2112284000000009E-2</v>
      </c>
      <c r="W161" s="25">
        <v>6.5700000000000003E-3</v>
      </c>
      <c r="X161" s="25">
        <f t="shared" si="44"/>
        <v>3.2600000000000003E-3</v>
      </c>
      <c r="Y161" s="25"/>
      <c r="Z161" s="25">
        <f t="shared" si="45"/>
        <v>2.1386E-3</v>
      </c>
      <c r="AA161" s="25">
        <f t="shared" si="46"/>
        <v>4.9251958000000005E-2</v>
      </c>
      <c r="AB161" s="25">
        <v>6.5700000000000003E-3</v>
      </c>
      <c r="AC161" s="25">
        <f t="shared" si="47"/>
        <v>3.31E-3</v>
      </c>
    </row>
    <row r="162" spans="1:29" s="15" customFormat="1">
      <c r="A162" s="18">
        <v>410</v>
      </c>
      <c r="B162" s="25">
        <v>-1.3999999999999999E-4</v>
      </c>
      <c r="C162" s="25">
        <v>1.184E-2</v>
      </c>
      <c r="D162" s="25">
        <f t="shared" si="32"/>
        <v>8.4100000000000008E-3</v>
      </c>
      <c r="E162" s="25"/>
      <c r="F162" s="25">
        <f t="shared" si="33"/>
        <v>2.3346000000000009E-3</v>
      </c>
      <c r="G162" s="25">
        <f t="shared" si="34"/>
        <v>5.3765838000000024E-2</v>
      </c>
      <c r="H162" s="25">
        <v>6.3699999999999998E-3</v>
      </c>
      <c r="I162" s="25">
        <f t="shared" si="35"/>
        <v>2.9399999999999999E-3</v>
      </c>
      <c r="J162" s="25"/>
      <c r="K162" s="25">
        <f t="shared" si="36"/>
        <v>1.2569999999999999E-3</v>
      </c>
      <c r="L162" s="25">
        <f t="shared" si="37"/>
        <v>2.8948709999999999E-2</v>
      </c>
      <c r="M162" s="25">
        <v>6.43E-3</v>
      </c>
      <c r="N162" s="25">
        <f t="shared" si="38"/>
        <v>3.0000000000000001E-3</v>
      </c>
      <c r="O162" s="25"/>
      <c r="P162" s="25">
        <f t="shared" si="39"/>
        <v>2.1102999999999998E-3</v>
      </c>
      <c r="Q162" s="25">
        <f t="shared" si="40"/>
        <v>4.8600208999999998E-2</v>
      </c>
      <c r="R162" s="25">
        <v>7.0699999999999999E-3</v>
      </c>
      <c r="S162" s="25">
        <f t="shared" si="41"/>
        <v>3.64E-3</v>
      </c>
      <c r="T162" s="25"/>
      <c r="U162" s="25">
        <f t="shared" si="42"/>
        <v>2.0428E-3</v>
      </c>
      <c r="V162" s="25">
        <f t="shared" si="43"/>
        <v>4.7045684000000004E-2</v>
      </c>
      <c r="W162" s="25">
        <v>7.0000000000000001E-3</v>
      </c>
      <c r="X162" s="25">
        <f t="shared" si="44"/>
        <v>3.5700000000000003E-3</v>
      </c>
      <c r="Y162" s="25"/>
      <c r="Z162" s="25">
        <f t="shared" si="45"/>
        <v>2.4486000000000004E-3</v>
      </c>
      <c r="AA162" s="25">
        <f t="shared" si="46"/>
        <v>5.6391258000000014E-2</v>
      </c>
      <c r="AB162" s="25">
        <v>7.0000000000000001E-3</v>
      </c>
      <c r="AC162" s="25">
        <f t="shared" si="47"/>
        <v>3.4299999999999999E-3</v>
      </c>
    </row>
    <row r="163" spans="1:29" s="15" customFormat="1">
      <c r="A163" s="18">
        <v>411</v>
      </c>
      <c r="B163" s="25">
        <v>-1.0000000000000001E-5</v>
      </c>
      <c r="C163" s="25">
        <v>1.183E-2</v>
      </c>
      <c r="D163" s="25">
        <f t="shared" si="32"/>
        <v>8.5699999999999995E-3</v>
      </c>
      <c r="E163" s="25"/>
      <c r="F163" s="25">
        <f t="shared" si="33"/>
        <v>2.4945999999999996E-3</v>
      </c>
      <c r="G163" s="25">
        <f t="shared" si="34"/>
        <v>5.7450637999999991E-2</v>
      </c>
      <c r="H163" s="25">
        <v>6.4000000000000003E-3</v>
      </c>
      <c r="I163" s="25">
        <f t="shared" si="35"/>
        <v>3.14E-3</v>
      </c>
      <c r="J163" s="25"/>
      <c r="K163" s="25">
        <f t="shared" si="36"/>
        <v>1.457E-3</v>
      </c>
      <c r="L163" s="25">
        <f t="shared" si="37"/>
        <v>3.3554710000000001E-2</v>
      </c>
      <c r="M163" s="25">
        <v>6.1500000000000001E-3</v>
      </c>
      <c r="N163" s="25">
        <f t="shared" si="38"/>
        <v>2.8899999999999998E-3</v>
      </c>
      <c r="O163" s="25"/>
      <c r="P163" s="25">
        <f t="shared" si="39"/>
        <v>2.0003E-3</v>
      </c>
      <c r="Q163" s="25">
        <f t="shared" si="40"/>
        <v>4.6066909000000003E-2</v>
      </c>
      <c r="R163" s="25">
        <v>7.0400000000000003E-3</v>
      </c>
      <c r="S163" s="25">
        <f t="shared" si="41"/>
        <v>3.7799999999999999E-3</v>
      </c>
      <c r="T163" s="25"/>
      <c r="U163" s="25">
        <f t="shared" si="42"/>
        <v>2.1827999999999999E-3</v>
      </c>
      <c r="V163" s="25">
        <f t="shared" si="43"/>
        <v>5.0269884000000001E-2</v>
      </c>
      <c r="W163" s="25">
        <v>6.5300000000000002E-3</v>
      </c>
      <c r="X163" s="25">
        <f t="shared" si="44"/>
        <v>3.2699999999999999E-3</v>
      </c>
      <c r="Y163" s="25"/>
      <c r="Z163" s="25">
        <f t="shared" si="45"/>
        <v>2.1485999999999996E-3</v>
      </c>
      <c r="AA163" s="25">
        <f t="shared" si="46"/>
        <v>4.9482257999999994E-2</v>
      </c>
      <c r="AB163" s="25">
        <v>6.5300000000000002E-3</v>
      </c>
      <c r="AC163" s="25">
        <f t="shared" si="47"/>
        <v>3.2600000000000003E-3</v>
      </c>
    </row>
    <row r="164" spans="1:29" s="15" customFormat="1">
      <c r="A164" s="18">
        <v>412</v>
      </c>
      <c r="B164" s="25">
        <v>-1.0000000000000001E-5</v>
      </c>
      <c r="C164" s="25">
        <v>1.1820000000000001E-2</v>
      </c>
      <c r="D164" s="25">
        <f t="shared" si="32"/>
        <v>8.4150000000000006E-3</v>
      </c>
      <c r="E164" s="25"/>
      <c r="F164" s="25">
        <f t="shared" si="33"/>
        <v>2.3396000000000007E-3</v>
      </c>
      <c r="G164" s="25">
        <f t="shared" si="34"/>
        <v>5.3880988000000019E-2</v>
      </c>
      <c r="H164" s="25">
        <v>6.43E-3</v>
      </c>
      <c r="I164" s="25">
        <f t="shared" si="35"/>
        <v>3.0249999999999999E-3</v>
      </c>
      <c r="J164" s="25"/>
      <c r="K164" s="25">
        <f t="shared" si="36"/>
        <v>1.3419999999999999E-3</v>
      </c>
      <c r="L164" s="25">
        <f t="shared" si="37"/>
        <v>3.0906259999999998E-2</v>
      </c>
      <c r="M164" s="25">
        <v>6.4799999999999996E-3</v>
      </c>
      <c r="N164" s="25">
        <f t="shared" si="38"/>
        <v>3.0749999999999996E-3</v>
      </c>
      <c r="O164" s="25"/>
      <c r="P164" s="25">
        <f t="shared" si="39"/>
        <v>2.1852999999999994E-3</v>
      </c>
      <c r="Q164" s="25">
        <f t="shared" si="40"/>
        <v>5.0327458999999991E-2</v>
      </c>
      <c r="R164" s="25">
        <v>7.0800000000000004E-3</v>
      </c>
      <c r="S164" s="25">
        <f t="shared" si="41"/>
        <v>3.6750000000000003E-3</v>
      </c>
      <c r="T164" s="25"/>
      <c r="U164" s="25">
        <f t="shared" si="42"/>
        <v>2.0778000000000003E-3</v>
      </c>
      <c r="V164" s="25">
        <f t="shared" si="43"/>
        <v>4.7851734000000007E-2</v>
      </c>
      <c r="W164" s="25">
        <v>6.8199999999999997E-3</v>
      </c>
      <c r="X164" s="25">
        <f t="shared" si="44"/>
        <v>3.4149999999999996E-3</v>
      </c>
      <c r="Y164" s="25"/>
      <c r="Z164" s="25">
        <f t="shared" si="45"/>
        <v>2.2935999999999998E-3</v>
      </c>
      <c r="AA164" s="25">
        <f t="shared" si="46"/>
        <v>5.2821607999999999E-2</v>
      </c>
      <c r="AB164" s="25">
        <v>6.8199999999999997E-3</v>
      </c>
      <c r="AC164" s="25">
        <f t="shared" si="47"/>
        <v>3.405E-3</v>
      </c>
    </row>
    <row r="165" spans="1:29" s="15" customFormat="1">
      <c r="A165" s="18">
        <v>413</v>
      </c>
      <c r="B165" s="25">
        <v>0</v>
      </c>
      <c r="C165" s="25">
        <v>1.1820000000000001E-2</v>
      </c>
      <c r="D165" s="25">
        <f t="shared" si="32"/>
        <v>8.6300000000000005E-3</v>
      </c>
      <c r="E165" s="25"/>
      <c r="F165" s="25">
        <f t="shared" si="33"/>
        <v>2.5546000000000006E-3</v>
      </c>
      <c r="G165" s="25">
        <f t="shared" si="34"/>
        <v>5.8832438000000015E-2</v>
      </c>
      <c r="H165" s="25">
        <v>6.3099999999999996E-3</v>
      </c>
      <c r="I165" s="25">
        <f t="shared" si="35"/>
        <v>3.1199999999999995E-3</v>
      </c>
      <c r="J165" s="25"/>
      <c r="K165" s="25">
        <f t="shared" si="36"/>
        <v>1.4369999999999995E-3</v>
      </c>
      <c r="L165" s="25">
        <f t="shared" si="37"/>
        <v>3.3094109999999989E-2</v>
      </c>
      <c r="M165" s="25">
        <v>6.0600000000000003E-3</v>
      </c>
      <c r="N165" s="25">
        <f t="shared" si="38"/>
        <v>2.8700000000000002E-3</v>
      </c>
      <c r="O165" s="25"/>
      <c r="P165" s="25">
        <f t="shared" si="39"/>
        <v>1.9802999999999999E-3</v>
      </c>
      <c r="Q165" s="25">
        <f t="shared" si="40"/>
        <v>4.5606308999999998E-2</v>
      </c>
      <c r="R165" s="25">
        <v>6.94E-3</v>
      </c>
      <c r="S165" s="25">
        <f t="shared" si="41"/>
        <v>3.7499999999999999E-3</v>
      </c>
      <c r="T165" s="25"/>
      <c r="U165" s="25">
        <f t="shared" si="42"/>
        <v>2.1527999999999999E-3</v>
      </c>
      <c r="V165" s="25">
        <f t="shared" si="43"/>
        <v>4.9578984E-2</v>
      </c>
      <c r="W165" s="25">
        <v>6.3800000000000003E-3</v>
      </c>
      <c r="X165" s="25">
        <f t="shared" si="44"/>
        <v>3.1900000000000001E-3</v>
      </c>
      <c r="Y165" s="25"/>
      <c r="Z165" s="25">
        <f t="shared" si="45"/>
        <v>2.0686000000000003E-3</v>
      </c>
      <c r="AA165" s="25">
        <f t="shared" si="46"/>
        <v>4.7639858000000007E-2</v>
      </c>
      <c r="AB165" s="25">
        <v>6.3800000000000003E-3</v>
      </c>
      <c r="AC165" s="25">
        <f t="shared" si="47"/>
        <v>3.1900000000000001E-3</v>
      </c>
    </row>
    <row r="166" spans="1:29" s="15" customFormat="1">
      <c r="A166" s="18">
        <v>414</v>
      </c>
      <c r="B166" s="25">
        <v>1.3999999999999999E-4</v>
      </c>
      <c r="C166" s="25">
        <v>1.1820000000000001E-2</v>
      </c>
      <c r="D166" s="25">
        <f t="shared" si="32"/>
        <v>8.3850000000000001E-3</v>
      </c>
      <c r="E166" s="25"/>
      <c r="F166" s="25">
        <f t="shared" si="33"/>
        <v>2.3096000000000002E-3</v>
      </c>
      <c r="G166" s="25">
        <f t="shared" si="34"/>
        <v>5.319008800000001E-2</v>
      </c>
      <c r="H166" s="25">
        <v>6.4200000000000004E-3</v>
      </c>
      <c r="I166" s="25">
        <f t="shared" si="35"/>
        <v>2.9850000000000002E-3</v>
      </c>
      <c r="J166" s="25"/>
      <c r="K166" s="25">
        <f t="shared" si="36"/>
        <v>1.3020000000000002E-3</v>
      </c>
      <c r="L166" s="25">
        <f t="shared" si="37"/>
        <v>2.9985060000000008E-2</v>
      </c>
      <c r="M166" s="25">
        <v>6.45E-3</v>
      </c>
      <c r="N166" s="25">
        <f t="shared" si="38"/>
        <v>3.0149999999999999E-3</v>
      </c>
      <c r="O166" s="25"/>
      <c r="P166" s="25">
        <f t="shared" si="39"/>
        <v>2.1253000000000001E-3</v>
      </c>
      <c r="Q166" s="25">
        <f t="shared" si="40"/>
        <v>4.8945659000000002E-2</v>
      </c>
      <c r="R166" s="25">
        <v>6.9899999999999997E-3</v>
      </c>
      <c r="S166" s="25">
        <f t="shared" si="41"/>
        <v>3.5549999999999996E-3</v>
      </c>
      <c r="T166" s="25"/>
      <c r="U166" s="25">
        <f t="shared" si="42"/>
        <v>1.9577999999999996E-3</v>
      </c>
      <c r="V166" s="25">
        <f t="shared" si="43"/>
        <v>4.5088133999999995E-2</v>
      </c>
      <c r="W166" s="25">
        <v>6.7299999999999999E-3</v>
      </c>
      <c r="X166" s="25">
        <f t="shared" si="44"/>
        <v>3.2949999999999998E-3</v>
      </c>
      <c r="Y166" s="25"/>
      <c r="Z166" s="25">
        <f t="shared" si="45"/>
        <v>2.1735999999999995E-3</v>
      </c>
      <c r="AA166" s="25">
        <f t="shared" si="46"/>
        <v>5.0058007999999994E-2</v>
      </c>
      <c r="AB166" s="25">
        <v>6.7299999999999999E-3</v>
      </c>
      <c r="AC166" s="25">
        <f t="shared" si="47"/>
        <v>3.4350000000000001E-3</v>
      </c>
    </row>
    <row r="167" spans="1:29" s="15" customFormat="1">
      <c r="A167" s="18">
        <v>415</v>
      </c>
      <c r="B167" s="25">
        <v>-2.0000000000000002E-5</v>
      </c>
      <c r="C167" s="25">
        <v>1.1809999999999999E-2</v>
      </c>
      <c r="D167" s="25">
        <f t="shared" si="32"/>
        <v>8.6649999999999991E-3</v>
      </c>
      <c r="E167" s="25"/>
      <c r="F167" s="25">
        <f t="shared" si="33"/>
        <v>2.5895999999999992E-3</v>
      </c>
      <c r="G167" s="25">
        <f t="shared" si="34"/>
        <v>5.9638487999999983E-2</v>
      </c>
      <c r="H167" s="25">
        <v>6.2399999999999999E-3</v>
      </c>
      <c r="I167" s="25">
        <f t="shared" si="35"/>
        <v>3.0950000000000001E-3</v>
      </c>
      <c r="J167" s="25"/>
      <c r="K167" s="25">
        <f t="shared" si="36"/>
        <v>1.4120000000000001E-3</v>
      </c>
      <c r="L167" s="25">
        <f t="shared" si="37"/>
        <v>3.2518360000000003E-2</v>
      </c>
      <c r="M167" s="25">
        <v>6.0600000000000003E-3</v>
      </c>
      <c r="N167" s="25">
        <f t="shared" si="38"/>
        <v>2.9150000000000005E-3</v>
      </c>
      <c r="O167" s="25"/>
      <c r="P167" s="25">
        <f t="shared" si="39"/>
        <v>2.0253000000000007E-3</v>
      </c>
      <c r="Q167" s="25">
        <f t="shared" si="40"/>
        <v>4.6642659000000017E-2</v>
      </c>
      <c r="R167" s="25">
        <v>6.8500000000000002E-3</v>
      </c>
      <c r="S167" s="25">
        <f t="shared" si="41"/>
        <v>3.7050000000000004E-3</v>
      </c>
      <c r="T167" s="25"/>
      <c r="U167" s="25">
        <f t="shared" si="42"/>
        <v>2.1078000000000004E-3</v>
      </c>
      <c r="V167" s="25">
        <f t="shared" si="43"/>
        <v>4.8542634000000008E-2</v>
      </c>
      <c r="W167" s="25">
        <v>6.3099999999999996E-3</v>
      </c>
      <c r="X167" s="25">
        <f t="shared" si="44"/>
        <v>3.1649999999999998E-3</v>
      </c>
      <c r="Y167" s="25"/>
      <c r="Z167" s="25">
        <f t="shared" si="45"/>
        <v>2.0435999999999996E-3</v>
      </c>
      <c r="AA167" s="25">
        <f t="shared" si="46"/>
        <v>4.7064107999999993E-2</v>
      </c>
      <c r="AB167" s="25">
        <v>6.3099999999999996E-3</v>
      </c>
      <c r="AC167" s="25">
        <f t="shared" si="47"/>
        <v>3.1449999999999998E-3</v>
      </c>
    </row>
    <row r="168" spans="1:29" s="15" customFormat="1">
      <c r="A168" s="18">
        <v>416</v>
      </c>
      <c r="B168" s="25">
        <v>1.4999999999999999E-4</v>
      </c>
      <c r="C168" s="25">
        <v>1.1809999999999999E-2</v>
      </c>
      <c r="D168" s="25">
        <f t="shared" si="32"/>
        <v>8.3899999999999999E-3</v>
      </c>
      <c r="E168" s="25"/>
      <c r="F168" s="25">
        <f t="shared" si="33"/>
        <v>2.3146E-3</v>
      </c>
      <c r="G168" s="25">
        <f t="shared" si="34"/>
        <v>5.3305238000000005E-2</v>
      </c>
      <c r="H168" s="25">
        <v>6.3499999999999997E-3</v>
      </c>
      <c r="I168" s="25">
        <f t="shared" si="35"/>
        <v>2.9299999999999999E-3</v>
      </c>
      <c r="J168" s="25"/>
      <c r="K168" s="25">
        <f t="shared" si="36"/>
        <v>1.2469999999999998E-3</v>
      </c>
      <c r="L168" s="25">
        <f t="shared" si="37"/>
        <v>2.8718409999999996E-2</v>
      </c>
      <c r="M168" s="25">
        <v>6.3099999999999996E-3</v>
      </c>
      <c r="N168" s="25">
        <f t="shared" si="38"/>
        <v>2.8899999999999998E-3</v>
      </c>
      <c r="O168" s="25"/>
      <c r="P168" s="25">
        <f t="shared" si="39"/>
        <v>2.0003E-3</v>
      </c>
      <c r="Q168" s="25">
        <f t="shared" si="40"/>
        <v>4.6066909000000003E-2</v>
      </c>
      <c r="R168" s="25">
        <v>6.96E-3</v>
      </c>
      <c r="S168" s="25">
        <f t="shared" si="41"/>
        <v>3.5400000000000002E-3</v>
      </c>
      <c r="T168" s="25"/>
      <c r="U168" s="25">
        <f t="shared" si="42"/>
        <v>1.9428000000000002E-3</v>
      </c>
      <c r="V168" s="25">
        <f t="shared" si="43"/>
        <v>4.4742684000000005E-2</v>
      </c>
      <c r="W168" s="25">
        <v>6.6899999999999998E-3</v>
      </c>
      <c r="X168" s="25">
        <f t="shared" si="44"/>
        <v>3.2699999999999999E-3</v>
      </c>
      <c r="Y168" s="25"/>
      <c r="Z168" s="25">
        <f t="shared" si="45"/>
        <v>2.1485999999999996E-3</v>
      </c>
      <c r="AA168" s="25">
        <f t="shared" si="46"/>
        <v>4.9482257999999994E-2</v>
      </c>
      <c r="AB168" s="25">
        <v>6.6899999999999998E-3</v>
      </c>
      <c r="AC168" s="25">
        <f t="shared" si="47"/>
        <v>3.4199999999999999E-3</v>
      </c>
    </row>
    <row r="169" spans="1:29" s="15" customFormat="1">
      <c r="A169" s="18">
        <v>417</v>
      </c>
      <c r="B169" s="25">
        <v>4.0000000000000003E-5</v>
      </c>
      <c r="C169" s="25">
        <v>1.18E-2</v>
      </c>
      <c r="D169" s="25">
        <f t="shared" si="32"/>
        <v>8.6449999999999999E-3</v>
      </c>
      <c r="E169" s="25"/>
      <c r="F169" s="25">
        <f t="shared" si="33"/>
        <v>2.5696E-3</v>
      </c>
      <c r="G169" s="25">
        <f t="shared" si="34"/>
        <v>5.9177888000000005E-2</v>
      </c>
      <c r="H169" s="25">
        <v>6.2100000000000002E-3</v>
      </c>
      <c r="I169" s="25">
        <f t="shared" si="35"/>
        <v>3.055E-3</v>
      </c>
      <c r="J169" s="25"/>
      <c r="K169" s="25">
        <f t="shared" si="36"/>
        <v>1.372E-3</v>
      </c>
      <c r="L169" s="25">
        <f t="shared" si="37"/>
        <v>3.1597159999999999E-2</v>
      </c>
      <c r="M169" s="25">
        <v>5.9699999999999996E-3</v>
      </c>
      <c r="N169" s="25">
        <f t="shared" si="38"/>
        <v>2.8149999999999994E-3</v>
      </c>
      <c r="O169" s="25"/>
      <c r="P169" s="25">
        <f t="shared" si="39"/>
        <v>1.9252999999999994E-3</v>
      </c>
      <c r="Q169" s="25">
        <f t="shared" si="40"/>
        <v>4.433965899999999E-2</v>
      </c>
      <c r="R169" s="25">
        <v>6.8199999999999997E-3</v>
      </c>
      <c r="S169" s="25">
        <f t="shared" si="41"/>
        <v>3.6649999999999994E-3</v>
      </c>
      <c r="T169" s="25"/>
      <c r="U169" s="25">
        <f t="shared" si="42"/>
        <v>2.0677999999999994E-3</v>
      </c>
      <c r="V169" s="25">
        <f t="shared" si="43"/>
        <v>4.762143399999999E-2</v>
      </c>
      <c r="W169" s="25">
        <v>6.2700000000000004E-3</v>
      </c>
      <c r="X169" s="25">
        <f t="shared" si="44"/>
        <v>3.1150000000000001E-3</v>
      </c>
      <c r="Y169" s="25"/>
      <c r="Z169" s="25">
        <f t="shared" si="45"/>
        <v>1.9935999999999999E-3</v>
      </c>
      <c r="AA169" s="25">
        <f t="shared" si="46"/>
        <v>4.5912608000000001E-2</v>
      </c>
      <c r="AB169" s="25">
        <v>6.2700000000000004E-3</v>
      </c>
      <c r="AC169" s="25">
        <f t="shared" si="47"/>
        <v>3.1550000000000003E-3</v>
      </c>
    </row>
    <row r="170" spans="1:29" s="15" customFormat="1">
      <c r="A170" s="18">
        <v>418</v>
      </c>
      <c r="B170" s="25">
        <v>1E-4</v>
      </c>
      <c r="C170" s="25">
        <v>1.188E-2</v>
      </c>
      <c r="D170" s="25">
        <f t="shared" si="32"/>
        <v>8.6149999999999994E-3</v>
      </c>
      <c r="E170" s="25"/>
      <c r="F170" s="25">
        <f t="shared" si="33"/>
        <v>2.5395999999999995E-3</v>
      </c>
      <c r="G170" s="25">
        <f t="shared" si="34"/>
        <v>5.848698799999999E-2</v>
      </c>
      <c r="H170" s="25">
        <v>6.0299999999999998E-3</v>
      </c>
      <c r="I170" s="25">
        <f t="shared" si="35"/>
        <v>2.7649999999999997E-3</v>
      </c>
      <c r="J170" s="25"/>
      <c r="K170" s="25">
        <f t="shared" si="36"/>
        <v>1.0819999999999996E-3</v>
      </c>
      <c r="L170" s="25">
        <f t="shared" si="37"/>
        <v>2.4918459999999993E-2</v>
      </c>
      <c r="M170" s="25">
        <v>6.11E-3</v>
      </c>
      <c r="N170" s="25">
        <f t="shared" si="38"/>
        <v>2.8449999999999999E-3</v>
      </c>
      <c r="O170" s="25"/>
      <c r="P170" s="25">
        <f t="shared" si="39"/>
        <v>1.9553000000000001E-3</v>
      </c>
      <c r="Q170" s="25">
        <f t="shared" si="40"/>
        <v>4.5030559000000005E-2</v>
      </c>
      <c r="R170" s="25">
        <v>6.6400000000000001E-3</v>
      </c>
      <c r="S170" s="25">
        <f t="shared" si="41"/>
        <v>3.375E-3</v>
      </c>
      <c r="T170" s="25"/>
      <c r="U170" s="25">
        <f t="shared" si="42"/>
        <v>1.7778E-3</v>
      </c>
      <c r="V170" s="25">
        <f t="shared" si="43"/>
        <v>4.0942734000000001E-2</v>
      </c>
      <c r="W170" s="25">
        <v>6.43E-3</v>
      </c>
      <c r="X170" s="25">
        <f t="shared" si="44"/>
        <v>3.1649999999999998E-3</v>
      </c>
      <c r="Y170" s="25"/>
      <c r="Z170" s="25">
        <f t="shared" si="45"/>
        <v>2.0435999999999996E-3</v>
      </c>
      <c r="AA170" s="25">
        <f t="shared" si="46"/>
        <v>4.7064107999999993E-2</v>
      </c>
      <c r="AB170" s="25">
        <v>6.43E-3</v>
      </c>
      <c r="AC170" s="25">
        <f t="shared" si="47"/>
        <v>3.2650000000000001E-3</v>
      </c>
    </row>
    <row r="171" spans="1:29" s="15" customFormat="1">
      <c r="A171" s="18">
        <v>419</v>
      </c>
      <c r="B171" s="25">
        <v>5.0000000000000002E-5</v>
      </c>
      <c r="C171" s="25">
        <v>1.176E-2</v>
      </c>
      <c r="D171" s="25">
        <f t="shared" si="32"/>
        <v>8.685E-3</v>
      </c>
      <c r="E171" s="25"/>
      <c r="F171" s="25">
        <f t="shared" si="33"/>
        <v>2.6096000000000001E-3</v>
      </c>
      <c r="G171" s="25">
        <f t="shared" si="34"/>
        <v>6.0099088000000009E-2</v>
      </c>
      <c r="H171" s="25">
        <v>6.0699999999999999E-3</v>
      </c>
      <c r="I171" s="25">
        <f t="shared" si="35"/>
        <v>2.9949999999999998E-3</v>
      </c>
      <c r="J171" s="25"/>
      <c r="K171" s="25">
        <f t="shared" si="36"/>
        <v>1.3119999999999998E-3</v>
      </c>
      <c r="L171" s="25">
        <f t="shared" si="37"/>
        <v>3.0215359999999997E-2</v>
      </c>
      <c r="M171" s="25">
        <v>5.7600000000000004E-3</v>
      </c>
      <c r="N171" s="25">
        <f t="shared" si="38"/>
        <v>2.6850000000000003E-3</v>
      </c>
      <c r="O171" s="25"/>
      <c r="P171" s="25">
        <f t="shared" si="39"/>
        <v>1.7953000000000003E-3</v>
      </c>
      <c r="Q171" s="25">
        <f t="shared" si="40"/>
        <v>4.134575900000001E-2</v>
      </c>
      <c r="R171" s="25">
        <v>6.6699999999999997E-3</v>
      </c>
      <c r="S171" s="25">
        <f t="shared" si="41"/>
        <v>3.5949999999999997E-3</v>
      </c>
      <c r="T171" s="25"/>
      <c r="U171" s="25">
        <f t="shared" si="42"/>
        <v>1.9977999999999997E-3</v>
      </c>
      <c r="V171" s="25">
        <f t="shared" si="43"/>
        <v>4.6009333999999992E-2</v>
      </c>
      <c r="W171" s="25">
        <v>6.1000000000000004E-3</v>
      </c>
      <c r="X171" s="25">
        <f t="shared" si="44"/>
        <v>3.0250000000000003E-3</v>
      </c>
      <c r="Y171" s="25"/>
      <c r="Z171" s="25">
        <f t="shared" si="45"/>
        <v>1.9036000000000003E-3</v>
      </c>
      <c r="AA171" s="25">
        <f t="shared" si="46"/>
        <v>4.3839908000000011E-2</v>
      </c>
      <c r="AB171" s="25">
        <v>6.1000000000000004E-3</v>
      </c>
      <c r="AC171" s="25">
        <f t="shared" si="47"/>
        <v>3.075E-3</v>
      </c>
    </row>
    <row r="172" spans="1:29" s="15" customFormat="1">
      <c r="A172" s="18">
        <v>420</v>
      </c>
      <c r="B172" s="25">
        <v>1.3999999999999999E-4</v>
      </c>
      <c r="C172" s="25">
        <v>1.18E-2</v>
      </c>
      <c r="D172" s="25">
        <f t="shared" si="32"/>
        <v>8.539999999999999E-3</v>
      </c>
      <c r="E172" s="25"/>
      <c r="F172" s="25">
        <f t="shared" si="33"/>
        <v>2.4645999999999991E-3</v>
      </c>
      <c r="G172" s="25">
        <f t="shared" si="34"/>
        <v>5.6759737999999983E-2</v>
      </c>
      <c r="H172" s="25">
        <v>6.0299999999999998E-3</v>
      </c>
      <c r="I172" s="25">
        <f t="shared" si="35"/>
        <v>2.7699999999999995E-3</v>
      </c>
      <c r="J172" s="25"/>
      <c r="K172" s="25">
        <f t="shared" si="36"/>
        <v>1.0869999999999994E-3</v>
      </c>
      <c r="L172" s="25">
        <f t="shared" si="37"/>
        <v>2.5033609999999987E-2</v>
      </c>
      <c r="M172" s="25">
        <v>5.8999999999999999E-3</v>
      </c>
      <c r="N172" s="25">
        <f t="shared" si="38"/>
        <v>2.6399999999999996E-3</v>
      </c>
      <c r="O172" s="25"/>
      <c r="P172" s="25">
        <f t="shared" si="39"/>
        <v>1.7502999999999996E-3</v>
      </c>
      <c r="Q172" s="25">
        <f t="shared" si="40"/>
        <v>4.030940899999999E-2</v>
      </c>
      <c r="R172" s="25">
        <v>6.5599999999999999E-3</v>
      </c>
      <c r="S172" s="25">
        <f t="shared" si="41"/>
        <v>3.2999999999999995E-3</v>
      </c>
      <c r="T172" s="25"/>
      <c r="U172" s="25">
        <f t="shared" si="42"/>
        <v>1.7027999999999995E-3</v>
      </c>
      <c r="V172" s="25">
        <f t="shared" si="43"/>
        <v>3.9215483999999988E-2</v>
      </c>
      <c r="W172" s="25">
        <v>6.3800000000000003E-3</v>
      </c>
      <c r="X172" s="25">
        <f t="shared" si="44"/>
        <v>3.1199999999999999E-3</v>
      </c>
      <c r="Y172" s="25"/>
      <c r="Z172" s="25">
        <f t="shared" si="45"/>
        <v>1.9985999999999997E-3</v>
      </c>
      <c r="AA172" s="25">
        <f t="shared" si="46"/>
        <v>4.6027757999999995E-2</v>
      </c>
      <c r="AB172" s="25">
        <v>6.3800000000000003E-3</v>
      </c>
      <c r="AC172" s="25">
        <f t="shared" si="47"/>
        <v>3.2600000000000003E-3</v>
      </c>
    </row>
    <row r="173" spans="1:29" s="15" customFormat="1">
      <c r="A173" s="18">
        <v>421</v>
      </c>
      <c r="B173" s="25">
        <v>5.0000000000000002E-5</v>
      </c>
      <c r="C173" s="25">
        <v>1.157E-2</v>
      </c>
      <c r="D173" s="25">
        <f t="shared" si="32"/>
        <v>8.575000000000001E-3</v>
      </c>
      <c r="E173" s="25"/>
      <c r="F173" s="25">
        <f t="shared" si="33"/>
        <v>2.4996000000000011E-3</v>
      </c>
      <c r="G173" s="25">
        <f t="shared" si="34"/>
        <v>5.7565788000000027E-2</v>
      </c>
      <c r="H173" s="25">
        <v>5.94E-3</v>
      </c>
      <c r="I173" s="25">
        <f t="shared" si="35"/>
        <v>2.9450000000000001E-3</v>
      </c>
      <c r="J173" s="25"/>
      <c r="K173" s="25">
        <f t="shared" si="36"/>
        <v>1.2620000000000001E-3</v>
      </c>
      <c r="L173" s="25">
        <f t="shared" si="37"/>
        <v>2.9063860000000004E-2</v>
      </c>
      <c r="M173" s="25">
        <v>5.6699999999999997E-3</v>
      </c>
      <c r="N173" s="25">
        <f t="shared" si="38"/>
        <v>2.6749999999999999E-3</v>
      </c>
      <c r="O173" s="25"/>
      <c r="P173" s="25">
        <f t="shared" si="39"/>
        <v>1.7852999999999999E-3</v>
      </c>
      <c r="Q173" s="25">
        <f t="shared" si="40"/>
        <v>4.1115459E-2</v>
      </c>
      <c r="R173" s="25">
        <v>6.5599999999999999E-3</v>
      </c>
      <c r="S173" s="25">
        <f t="shared" si="41"/>
        <v>3.565E-3</v>
      </c>
      <c r="T173" s="25"/>
      <c r="U173" s="25">
        <f t="shared" si="42"/>
        <v>1.9678E-3</v>
      </c>
      <c r="V173" s="25">
        <f t="shared" si="43"/>
        <v>4.5318434000000005E-2</v>
      </c>
      <c r="W173" s="25">
        <v>5.94E-3</v>
      </c>
      <c r="X173" s="25">
        <f t="shared" si="44"/>
        <v>2.9450000000000001E-3</v>
      </c>
      <c r="Y173" s="25"/>
      <c r="Z173" s="25">
        <f t="shared" si="45"/>
        <v>1.8236000000000001E-3</v>
      </c>
      <c r="AA173" s="25">
        <f t="shared" si="46"/>
        <v>4.1997508000000003E-2</v>
      </c>
      <c r="AB173" s="25">
        <v>5.94E-3</v>
      </c>
      <c r="AC173" s="25">
        <f t="shared" si="47"/>
        <v>2.9949999999999998E-3</v>
      </c>
    </row>
    <row r="174" spans="1:29" s="15" customFormat="1">
      <c r="A174" s="18">
        <v>422</v>
      </c>
      <c r="B174" s="25">
        <v>4.0000000000000003E-5</v>
      </c>
      <c r="C174" s="25">
        <v>1.167E-2</v>
      </c>
      <c r="D174" s="25">
        <f t="shared" si="32"/>
        <v>8.5749999999999993E-3</v>
      </c>
      <c r="E174" s="25"/>
      <c r="F174" s="25">
        <f t="shared" si="33"/>
        <v>2.4995999999999994E-3</v>
      </c>
      <c r="G174" s="25">
        <f t="shared" si="34"/>
        <v>5.7565787999999986E-2</v>
      </c>
      <c r="H174" s="25">
        <v>6.0200000000000002E-3</v>
      </c>
      <c r="I174" s="25">
        <f t="shared" si="35"/>
        <v>2.9250000000000001E-3</v>
      </c>
      <c r="J174" s="25"/>
      <c r="K174" s="25">
        <f t="shared" si="36"/>
        <v>1.242E-3</v>
      </c>
      <c r="L174" s="25">
        <f t="shared" si="37"/>
        <v>2.8603260000000002E-2</v>
      </c>
      <c r="M174" s="25">
        <v>6.0200000000000002E-3</v>
      </c>
      <c r="N174" s="25">
        <f t="shared" si="38"/>
        <v>2.9250000000000001E-3</v>
      </c>
      <c r="O174" s="25"/>
      <c r="P174" s="25">
        <f t="shared" si="39"/>
        <v>2.0353000000000003E-3</v>
      </c>
      <c r="Q174" s="25">
        <f t="shared" si="40"/>
        <v>4.6872959000000013E-2</v>
      </c>
      <c r="R174" s="25">
        <v>6.6600000000000001E-3</v>
      </c>
      <c r="S174" s="25">
        <f t="shared" si="41"/>
        <v>3.565E-3</v>
      </c>
      <c r="T174" s="25"/>
      <c r="U174" s="25">
        <f t="shared" si="42"/>
        <v>1.9678E-3</v>
      </c>
      <c r="V174" s="25">
        <f t="shared" si="43"/>
        <v>4.5318434000000005E-2</v>
      </c>
      <c r="W174" s="25">
        <v>6.1500000000000001E-3</v>
      </c>
      <c r="X174" s="25">
        <f t="shared" si="44"/>
        <v>3.055E-3</v>
      </c>
      <c r="Y174" s="25"/>
      <c r="Z174" s="25">
        <f t="shared" si="45"/>
        <v>1.9335999999999999E-3</v>
      </c>
      <c r="AA174" s="25">
        <f t="shared" si="46"/>
        <v>4.4530807999999998E-2</v>
      </c>
      <c r="AB174" s="25">
        <v>6.1500000000000001E-3</v>
      </c>
      <c r="AC174" s="25">
        <f t="shared" si="47"/>
        <v>3.0950000000000001E-3</v>
      </c>
    </row>
    <row r="175" spans="1:29" s="15" customFormat="1">
      <c r="A175" s="18">
        <v>423</v>
      </c>
      <c r="B175" s="25">
        <v>-8.0000000000000007E-5</v>
      </c>
      <c r="C175" s="25">
        <v>1.146E-2</v>
      </c>
      <c r="D175" s="25">
        <f t="shared" si="32"/>
        <v>8.5599999999999999E-3</v>
      </c>
      <c r="E175" s="25"/>
      <c r="F175" s="25">
        <f t="shared" si="33"/>
        <v>2.4846E-3</v>
      </c>
      <c r="G175" s="25">
        <f t="shared" si="34"/>
        <v>5.7220338000000003E-2</v>
      </c>
      <c r="H175" s="25">
        <v>5.8999999999999999E-3</v>
      </c>
      <c r="I175" s="25">
        <f t="shared" si="35"/>
        <v>3.0000000000000001E-3</v>
      </c>
      <c r="J175" s="25"/>
      <c r="K175" s="25">
        <f t="shared" si="36"/>
        <v>1.317E-3</v>
      </c>
      <c r="L175" s="25">
        <f t="shared" si="37"/>
        <v>3.0330510000000001E-2</v>
      </c>
      <c r="M175" s="25">
        <v>5.5300000000000002E-3</v>
      </c>
      <c r="N175" s="25">
        <f t="shared" si="38"/>
        <v>2.6300000000000004E-3</v>
      </c>
      <c r="O175" s="25"/>
      <c r="P175" s="25">
        <f t="shared" si="39"/>
        <v>1.7403000000000004E-3</v>
      </c>
      <c r="Q175" s="25">
        <f t="shared" si="40"/>
        <v>4.0079109000000009E-2</v>
      </c>
      <c r="R175" s="25">
        <v>6.62E-3</v>
      </c>
      <c r="S175" s="25">
        <f t="shared" si="41"/>
        <v>3.7200000000000002E-3</v>
      </c>
      <c r="T175" s="25"/>
      <c r="U175" s="25">
        <f t="shared" si="42"/>
        <v>2.1228000000000002E-3</v>
      </c>
      <c r="V175" s="25">
        <f t="shared" si="43"/>
        <v>4.8888084000000005E-2</v>
      </c>
      <c r="W175" s="25">
        <v>5.8799999999999998E-3</v>
      </c>
      <c r="X175" s="25">
        <f t="shared" si="44"/>
        <v>2.98E-3</v>
      </c>
      <c r="Y175" s="25"/>
      <c r="Z175" s="25">
        <f t="shared" si="45"/>
        <v>1.8586E-3</v>
      </c>
      <c r="AA175" s="25">
        <f t="shared" si="46"/>
        <v>4.2803557999999998E-2</v>
      </c>
      <c r="AB175" s="25">
        <v>5.8799999999999998E-3</v>
      </c>
      <c r="AC175" s="25">
        <f t="shared" si="47"/>
        <v>2.8999999999999998E-3</v>
      </c>
    </row>
    <row r="176" spans="1:29" s="15" customFormat="1">
      <c r="A176" s="18">
        <v>424</v>
      </c>
      <c r="B176" s="25">
        <v>0</v>
      </c>
      <c r="C176" s="25">
        <v>1.15E-2</v>
      </c>
      <c r="D176" s="25">
        <f t="shared" si="32"/>
        <v>8.5100000000000002E-3</v>
      </c>
      <c r="E176" s="25"/>
      <c r="F176" s="25">
        <f t="shared" si="33"/>
        <v>2.4346000000000003E-3</v>
      </c>
      <c r="G176" s="25">
        <f t="shared" si="34"/>
        <v>5.606883800000001E-2</v>
      </c>
      <c r="H176" s="25">
        <v>5.8900000000000003E-3</v>
      </c>
      <c r="I176" s="25">
        <f t="shared" si="35"/>
        <v>2.9000000000000002E-3</v>
      </c>
      <c r="J176" s="25"/>
      <c r="K176" s="25">
        <f t="shared" si="36"/>
        <v>1.2170000000000002E-3</v>
      </c>
      <c r="L176" s="25">
        <f t="shared" si="37"/>
        <v>2.8027510000000005E-2</v>
      </c>
      <c r="M176" s="25">
        <v>5.7999999999999996E-3</v>
      </c>
      <c r="N176" s="25">
        <f t="shared" si="38"/>
        <v>2.8099999999999996E-3</v>
      </c>
      <c r="O176" s="25"/>
      <c r="P176" s="25">
        <f t="shared" si="39"/>
        <v>1.9202999999999996E-3</v>
      </c>
      <c r="Q176" s="25">
        <f t="shared" si="40"/>
        <v>4.4224508999999995E-2</v>
      </c>
      <c r="R176" s="25">
        <v>6.5399999999999998E-3</v>
      </c>
      <c r="S176" s="25">
        <f t="shared" si="41"/>
        <v>3.5499999999999998E-3</v>
      </c>
      <c r="T176" s="25"/>
      <c r="U176" s="25">
        <f t="shared" si="42"/>
        <v>1.9527999999999998E-3</v>
      </c>
      <c r="V176" s="25">
        <f t="shared" si="43"/>
        <v>4.4972983999999994E-2</v>
      </c>
      <c r="W176" s="25">
        <v>5.9800000000000001E-3</v>
      </c>
      <c r="X176" s="25">
        <f t="shared" si="44"/>
        <v>2.99E-3</v>
      </c>
      <c r="Y176" s="25"/>
      <c r="Z176" s="25">
        <f t="shared" si="45"/>
        <v>1.8686E-3</v>
      </c>
      <c r="AA176" s="25">
        <f t="shared" si="46"/>
        <v>4.3033858000000001E-2</v>
      </c>
      <c r="AB176" s="25">
        <v>5.9800000000000001E-3</v>
      </c>
      <c r="AC176" s="25">
        <f t="shared" si="47"/>
        <v>2.99E-3</v>
      </c>
    </row>
    <row r="177" spans="1:29" s="15" customFormat="1">
      <c r="A177" s="18">
        <v>425</v>
      </c>
      <c r="B177" s="25">
        <v>3.0000000000000001E-5</v>
      </c>
      <c r="C177" s="25">
        <v>1.1480000000000001E-2</v>
      </c>
      <c r="D177" s="25">
        <f t="shared" si="32"/>
        <v>8.5500000000000003E-3</v>
      </c>
      <c r="E177" s="25"/>
      <c r="F177" s="25">
        <f t="shared" si="33"/>
        <v>2.4746000000000004E-3</v>
      </c>
      <c r="G177" s="25">
        <f t="shared" si="34"/>
        <v>5.6990038000000014E-2</v>
      </c>
      <c r="H177" s="25">
        <v>5.64E-3</v>
      </c>
      <c r="I177" s="25">
        <f t="shared" si="35"/>
        <v>2.7100000000000002E-3</v>
      </c>
      <c r="J177" s="25"/>
      <c r="K177" s="25">
        <f t="shared" si="36"/>
        <v>1.0270000000000001E-3</v>
      </c>
      <c r="L177" s="25">
        <f t="shared" si="37"/>
        <v>2.3651810000000006E-2</v>
      </c>
      <c r="M177" s="25">
        <v>5.47E-3</v>
      </c>
      <c r="N177" s="25">
        <f t="shared" si="38"/>
        <v>2.5400000000000002E-3</v>
      </c>
      <c r="O177" s="25"/>
      <c r="P177" s="25">
        <f t="shared" si="39"/>
        <v>1.6503000000000002E-3</v>
      </c>
      <c r="Q177" s="25">
        <f t="shared" si="40"/>
        <v>3.8006409000000005E-2</v>
      </c>
      <c r="R177" s="25">
        <v>6.3499999999999997E-3</v>
      </c>
      <c r="S177" s="25">
        <f t="shared" si="41"/>
        <v>3.4199999999999999E-3</v>
      </c>
      <c r="T177" s="25"/>
      <c r="U177" s="25">
        <f t="shared" si="42"/>
        <v>1.8227999999999999E-3</v>
      </c>
      <c r="V177" s="25">
        <f t="shared" si="43"/>
        <v>4.1979084E-2</v>
      </c>
      <c r="W177" s="25">
        <v>5.8300000000000001E-3</v>
      </c>
      <c r="X177" s="25">
        <f t="shared" si="44"/>
        <v>2.9000000000000002E-3</v>
      </c>
      <c r="Y177" s="25"/>
      <c r="Z177" s="25">
        <f t="shared" si="45"/>
        <v>1.7786000000000002E-3</v>
      </c>
      <c r="AA177" s="25">
        <f t="shared" si="46"/>
        <v>4.0961158000000004E-2</v>
      </c>
      <c r="AB177" s="25">
        <v>5.8300000000000001E-3</v>
      </c>
      <c r="AC177" s="25">
        <f t="shared" si="47"/>
        <v>2.9299999999999999E-3</v>
      </c>
    </row>
    <row r="178" spans="1:29" s="15" customFormat="1">
      <c r="A178" s="18">
        <v>426</v>
      </c>
      <c r="B178" s="25">
        <v>-8.0000000000000007E-5</v>
      </c>
      <c r="C178" s="25">
        <v>1.124E-2</v>
      </c>
      <c r="D178" s="25">
        <f t="shared" si="32"/>
        <v>8.3850000000000001E-3</v>
      </c>
      <c r="E178" s="25"/>
      <c r="F178" s="25">
        <f t="shared" si="33"/>
        <v>2.3096000000000002E-3</v>
      </c>
      <c r="G178" s="25">
        <f t="shared" si="34"/>
        <v>5.319008800000001E-2</v>
      </c>
      <c r="H178" s="25">
        <v>5.7299999999999999E-3</v>
      </c>
      <c r="I178" s="25">
        <f t="shared" si="35"/>
        <v>2.875E-3</v>
      </c>
      <c r="J178" s="25"/>
      <c r="K178" s="25">
        <f t="shared" si="36"/>
        <v>1.1919999999999999E-3</v>
      </c>
      <c r="L178" s="25">
        <f t="shared" si="37"/>
        <v>2.7451759999999999E-2</v>
      </c>
      <c r="M178" s="25">
        <v>5.6899999999999997E-3</v>
      </c>
      <c r="N178" s="25">
        <f t="shared" si="38"/>
        <v>2.8349999999999998E-3</v>
      </c>
      <c r="O178" s="25"/>
      <c r="P178" s="25">
        <f t="shared" si="39"/>
        <v>1.9452999999999999E-3</v>
      </c>
      <c r="Q178" s="25">
        <f t="shared" si="40"/>
        <v>4.4800259000000002E-2</v>
      </c>
      <c r="R178" s="25">
        <v>6.3200000000000001E-3</v>
      </c>
      <c r="S178" s="25">
        <f t="shared" si="41"/>
        <v>3.4650000000000002E-3</v>
      </c>
      <c r="T178" s="25"/>
      <c r="U178" s="25">
        <f t="shared" si="42"/>
        <v>1.8678000000000002E-3</v>
      </c>
      <c r="V178" s="25">
        <f t="shared" si="43"/>
        <v>4.3015434000000005E-2</v>
      </c>
      <c r="W178" s="25">
        <v>5.79E-3</v>
      </c>
      <c r="X178" s="25">
        <f t="shared" si="44"/>
        <v>2.9350000000000001E-3</v>
      </c>
      <c r="Y178" s="25"/>
      <c r="Z178" s="25">
        <f t="shared" si="45"/>
        <v>1.8136000000000001E-3</v>
      </c>
      <c r="AA178" s="25">
        <f t="shared" si="46"/>
        <v>4.1767208E-2</v>
      </c>
      <c r="AB178" s="25">
        <v>5.79E-3</v>
      </c>
      <c r="AC178" s="25">
        <f t="shared" si="47"/>
        <v>2.8549999999999999E-3</v>
      </c>
    </row>
    <row r="179" spans="1:29" s="15" customFormat="1">
      <c r="A179" s="18">
        <v>427</v>
      </c>
      <c r="B179" s="25">
        <v>2.0000000000000002E-5</v>
      </c>
      <c r="C179" s="25">
        <v>1.1350000000000001E-2</v>
      </c>
      <c r="D179" s="25">
        <f t="shared" si="32"/>
        <v>8.490000000000001E-3</v>
      </c>
      <c r="E179" s="25"/>
      <c r="F179" s="25">
        <f t="shared" si="33"/>
        <v>2.4146000000000011E-3</v>
      </c>
      <c r="G179" s="25">
        <f t="shared" si="34"/>
        <v>5.5608238000000025E-2</v>
      </c>
      <c r="H179" s="25">
        <v>5.64E-3</v>
      </c>
      <c r="I179" s="25">
        <f t="shared" si="35"/>
        <v>2.7799999999999999E-3</v>
      </c>
      <c r="J179" s="25"/>
      <c r="K179" s="25">
        <f t="shared" si="36"/>
        <v>1.0969999999999999E-3</v>
      </c>
      <c r="L179" s="25">
        <f t="shared" si="37"/>
        <v>2.5263909999999997E-2</v>
      </c>
      <c r="M179" s="25">
        <v>5.3600000000000002E-3</v>
      </c>
      <c r="N179" s="25">
        <f t="shared" si="38"/>
        <v>2.5000000000000001E-3</v>
      </c>
      <c r="O179" s="25"/>
      <c r="P179" s="25">
        <f t="shared" si="39"/>
        <v>1.6103000000000001E-3</v>
      </c>
      <c r="Q179" s="25">
        <f t="shared" si="40"/>
        <v>3.7085209000000001E-2</v>
      </c>
      <c r="R179" s="25">
        <v>6.3499999999999997E-3</v>
      </c>
      <c r="S179" s="25">
        <f t="shared" si="41"/>
        <v>3.4899999999999996E-3</v>
      </c>
      <c r="T179" s="25"/>
      <c r="U179" s="25">
        <f t="shared" si="42"/>
        <v>1.8927999999999996E-3</v>
      </c>
      <c r="V179" s="25">
        <f t="shared" si="43"/>
        <v>4.3591183999999991E-2</v>
      </c>
      <c r="W179" s="25">
        <v>5.7000000000000002E-3</v>
      </c>
      <c r="X179" s="25">
        <f t="shared" si="44"/>
        <v>2.8400000000000001E-3</v>
      </c>
      <c r="Y179" s="25"/>
      <c r="Z179" s="25">
        <f t="shared" si="45"/>
        <v>1.7186E-3</v>
      </c>
      <c r="AA179" s="25">
        <f t="shared" si="46"/>
        <v>3.9579358000000002E-2</v>
      </c>
      <c r="AB179" s="25">
        <v>5.7000000000000002E-3</v>
      </c>
      <c r="AC179" s="25">
        <f t="shared" si="47"/>
        <v>2.8600000000000001E-3</v>
      </c>
    </row>
    <row r="180" spans="1:29" s="15" customFormat="1">
      <c r="A180" s="18">
        <v>428</v>
      </c>
      <c r="B180" s="25">
        <v>5.0000000000000002E-5</v>
      </c>
      <c r="C180" s="25">
        <v>1.1089999999999999E-2</v>
      </c>
      <c r="D180" s="25">
        <f t="shared" si="32"/>
        <v>8.2150000000000001E-3</v>
      </c>
      <c r="E180" s="25"/>
      <c r="F180" s="25">
        <f t="shared" si="33"/>
        <v>2.1396000000000002E-3</v>
      </c>
      <c r="G180" s="25">
        <f t="shared" si="34"/>
        <v>4.9274988000000006E-2</v>
      </c>
      <c r="H180" s="25">
        <v>5.5900000000000004E-3</v>
      </c>
      <c r="I180" s="25">
        <f t="shared" si="35"/>
        <v>2.7150000000000004E-3</v>
      </c>
      <c r="J180" s="25"/>
      <c r="K180" s="25">
        <f t="shared" si="36"/>
        <v>1.0320000000000004E-3</v>
      </c>
      <c r="L180" s="25">
        <f t="shared" si="37"/>
        <v>2.3766960000000011E-2</v>
      </c>
      <c r="M180" s="25">
        <v>5.5900000000000004E-3</v>
      </c>
      <c r="N180" s="25">
        <f t="shared" si="38"/>
        <v>2.7150000000000004E-3</v>
      </c>
      <c r="O180" s="25"/>
      <c r="P180" s="25">
        <f t="shared" si="39"/>
        <v>1.8253000000000004E-3</v>
      </c>
      <c r="Q180" s="25">
        <f t="shared" si="40"/>
        <v>4.2036659000000011E-2</v>
      </c>
      <c r="R180" s="25">
        <v>6.1999999999999998E-3</v>
      </c>
      <c r="S180" s="25">
        <f t="shared" si="41"/>
        <v>3.3249999999999998E-3</v>
      </c>
      <c r="T180" s="25"/>
      <c r="U180" s="25">
        <f t="shared" si="42"/>
        <v>1.7277999999999998E-3</v>
      </c>
      <c r="V180" s="25">
        <f t="shared" si="43"/>
        <v>3.9791233999999995E-2</v>
      </c>
      <c r="W180" s="25">
        <v>5.7000000000000002E-3</v>
      </c>
      <c r="X180" s="25">
        <f t="shared" si="44"/>
        <v>2.8250000000000003E-3</v>
      </c>
      <c r="Y180" s="25"/>
      <c r="Z180" s="25">
        <f t="shared" si="45"/>
        <v>1.7036000000000002E-3</v>
      </c>
      <c r="AA180" s="25">
        <f t="shared" si="46"/>
        <v>3.9233908000000005E-2</v>
      </c>
      <c r="AB180" s="25">
        <v>5.7000000000000002E-3</v>
      </c>
      <c r="AC180" s="25">
        <f t="shared" si="47"/>
        <v>2.875E-3</v>
      </c>
    </row>
    <row r="181" spans="1:29" s="15" customFormat="1">
      <c r="A181" s="18">
        <v>429</v>
      </c>
      <c r="B181" s="25">
        <v>-2.0000000000000002E-5</v>
      </c>
      <c r="C181" s="25">
        <v>1.125E-2</v>
      </c>
      <c r="D181" s="25">
        <f t="shared" si="32"/>
        <v>8.4749999999999999E-3</v>
      </c>
      <c r="E181" s="25"/>
      <c r="F181" s="25">
        <f t="shared" si="33"/>
        <v>2.3996E-3</v>
      </c>
      <c r="G181" s="25">
        <f t="shared" si="34"/>
        <v>5.5262788E-2</v>
      </c>
      <c r="H181" s="25">
        <v>5.5700000000000003E-3</v>
      </c>
      <c r="I181" s="25">
        <f t="shared" si="35"/>
        <v>2.7950000000000002E-3</v>
      </c>
      <c r="J181" s="25"/>
      <c r="K181" s="25">
        <f t="shared" si="36"/>
        <v>1.1120000000000001E-3</v>
      </c>
      <c r="L181" s="25">
        <f t="shared" si="37"/>
        <v>2.5609360000000005E-2</v>
      </c>
      <c r="M181" s="25">
        <v>5.2399999999999999E-3</v>
      </c>
      <c r="N181" s="25">
        <f t="shared" si="38"/>
        <v>2.4649999999999997E-3</v>
      </c>
      <c r="O181" s="25"/>
      <c r="P181" s="25">
        <f t="shared" si="39"/>
        <v>1.5752999999999997E-3</v>
      </c>
      <c r="Q181" s="25">
        <f t="shared" si="40"/>
        <v>3.6279158999999998E-2</v>
      </c>
      <c r="R181" s="25">
        <v>6.0400000000000002E-3</v>
      </c>
      <c r="S181" s="25">
        <f t="shared" si="41"/>
        <v>3.2650000000000001E-3</v>
      </c>
      <c r="T181" s="25"/>
      <c r="U181" s="25">
        <f t="shared" si="42"/>
        <v>1.6678000000000001E-3</v>
      </c>
      <c r="V181" s="25">
        <f t="shared" si="43"/>
        <v>3.8409434000000006E-2</v>
      </c>
      <c r="W181" s="25">
        <v>5.5700000000000003E-3</v>
      </c>
      <c r="X181" s="25">
        <f t="shared" si="44"/>
        <v>2.7950000000000002E-3</v>
      </c>
      <c r="Y181" s="25"/>
      <c r="Z181" s="25">
        <f t="shared" si="45"/>
        <v>1.6736000000000001E-3</v>
      </c>
      <c r="AA181" s="25">
        <f t="shared" si="46"/>
        <v>3.8543008000000004E-2</v>
      </c>
      <c r="AB181" s="25">
        <v>5.5700000000000003E-3</v>
      </c>
      <c r="AC181" s="25">
        <f t="shared" si="47"/>
        <v>2.7750000000000001E-3</v>
      </c>
    </row>
    <row r="182" spans="1:29" s="15" customFormat="1">
      <c r="A182" s="18">
        <v>430</v>
      </c>
      <c r="B182" s="25">
        <v>-5.0000000000000002E-5</v>
      </c>
      <c r="C182" s="25">
        <v>1.094E-2</v>
      </c>
      <c r="D182" s="25">
        <f t="shared" si="32"/>
        <v>8.2150000000000001E-3</v>
      </c>
      <c r="E182" s="25"/>
      <c r="F182" s="25">
        <f t="shared" si="33"/>
        <v>2.1396000000000002E-3</v>
      </c>
      <c r="G182" s="25">
        <f t="shared" si="34"/>
        <v>4.9274988000000006E-2</v>
      </c>
      <c r="H182" s="25">
        <v>5.45E-3</v>
      </c>
      <c r="I182" s="25">
        <f t="shared" si="35"/>
        <v>2.725E-3</v>
      </c>
      <c r="J182" s="25"/>
      <c r="K182" s="25">
        <f t="shared" si="36"/>
        <v>1.042E-3</v>
      </c>
      <c r="L182" s="25">
        <f t="shared" si="37"/>
        <v>2.3997259999999999E-2</v>
      </c>
      <c r="M182" s="25">
        <v>5.3600000000000002E-3</v>
      </c>
      <c r="N182" s="25">
        <f t="shared" si="38"/>
        <v>2.6350000000000002E-3</v>
      </c>
      <c r="O182" s="25"/>
      <c r="P182" s="25">
        <f t="shared" si="39"/>
        <v>1.7453000000000002E-3</v>
      </c>
      <c r="Q182" s="25">
        <f t="shared" si="40"/>
        <v>4.0194259000000003E-2</v>
      </c>
      <c r="R182" s="25">
        <v>6.1500000000000001E-3</v>
      </c>
      <c r="S182" s="25">
        <f t="shared" si="41"/>
        <v>3.4250000000000001E-3</v>
      </c>
      <c r="T182" s="25"/>
      <c r="U182" s="25">
        <f t="shared" si="42"/>
        <v>1.8278000000000001E-3</v>
      </c>
      <c r="V182" s="25">
        <f t="shared" si="43"/>
        <v>4.2094234000000001E-2</v>
      </c>
      <c r="W182" s="25">
        <v>5.4999999999999997E-3</v>
      </c>
      <c r="X182" s="25">
        <f t="shared" si="44"/>
        <v>2.7749999999999997E-3</v>
      </c>
      <c r="Y182" s="25"/>
      <c r="Z182" s="25">
        <f t="shared" si="45"/>
        <v>1.6535999999999996E-3</v>
      </c>
      <c r="AA182" s="25">
        <f t="shared" si="46"/>
        <v>3.8082407999999991E-2</v>
      </c>
      <c r="AB182" s="25">
        <v>5.4999999999999997E-3</v>
      </c>
      <c r="AC182" s="25">
        <f t="shared" si="47"/>
        <v>2.725E-3</v>
      </c>
    </row>
    <row r="183" spans="1:29" s="15" customFormat="1">
      <c r="A183" s="18">
        <v>431</v>
      </c>
      <c r="B183" s="25">
        <v>9.0000000000000006E-5</v>
      </c>
      <c r="C183" s="25">
        <v>1.116E-2</v>
      </c>
      <c r="D183" s="25">
        <f t="shared" si="32"/>
        <v>8.3850000000000001E-3</v>
      </c>
      <c r="E183" s="25"/>
      <c r="F183" s="25">
        <f t="shared" si="33"/>
        <v>2.3096000000000002E-3</v>
      </c>
      <c r="G183" s="25">
        <f t="shared" si="34"/>
        <v>5.319008800000001E-2</v>
      </c>
      <c r="H183" s="25">
        <v>5.5300000000000002E-3</v>
      </c>
      <c r="I183" s="25">
        <f t="shared" si="35"/>
        <v>2.7550000000000005E-3</v>
      </c>
      <c r="J183" s="25"/>
      <c r="K183" s="25">
        <f t="shared" si="36"/>
        <v>1.0720000000000005E-3</v>
      </c>
      <c r="L183" s="25">
        <f t="shared" si="37"/>
        <v>2.4688160000000011E-2</v>
      </c>
      <c r="M183" s="25">
        <v>5.3299999999999997E-3</v>
      </c>
      <c r="N183" s="25">
        <f t="shared" si="38"/>
        <v>2.555E-3</v>
      </c>
      <c r="O183" s="25"/>
      <c r="P183" s="25">
        <f t="shared" si="39"/>
        <v>1.6653E-3</v>
      </c>
      <c r="Q183" s="25">
        <f t="shared" si="40"/>
        <v>3.8351859000000002E-2</v>
      </c>
      <c r="R183" s="25">
        <v>6.0699999999999999E-3</v>
      </c>
      <c r="S183" s="25">
        <f t="shared" si="41"/>
        <v>3.2950000000000002E-3</v>
      </c>
      <c r="T183" s="25"/>
      <c r="U183" s="25">
        <f t="shared" si="42"/>
        <v>1.6978000000000002E-3</v>
      </c>
      <c r="V183" s="25">
        <f t="shared" si="43"/>
        <v>3.9100334000000007E-2</v>
      </c>
      <c r="W183" s="25">
        <v>5.4599999999999996E-3</v>
      </c>
      <c r="X183" s="25">
        <f t="shared" si="44"/>
        <v>2.6849999999999999E-3</v>
      </c>
      <c r="Y183" s="25"/>
      <c r="Z183" s="25">
        <f t="shared" si="45"/>
        <v>1.5635999999999998E-3</v>
      </c>
      <c r="AA183" s="25">
        <f t="shared" si="46"/>
        <v>3.6009708000000001E-2</v>
      </c>
      <c r="AB183" s="25">
        <v>5.4599999999999996E-3</v>
      </c>
      <c r="AC183" s="25">
        <f t="shared" si="47"/>
        <v>2.7749999999999997E-3</v>
      </c>
    </row>
    <row r="184" spans="1:29" s="15" customFormat="1">
      <c r="A184" s="18">
        <v>432</v>
      </c>
      <c r="B184" s="25">
        <v>-1E-4</v>
      </c>
      <c r="C184" s="25">
        <v>1.1010000000000001E-2</v>
      </c>
      <c r="D184" s="25">
        <f t="shared" si="32"/>
        <v>8.2800000000000009E-3</v>
      </c>
      <c r="E184" s="25"/>
      <c r="F184" s="25">
        <f t="shared" si="33"/>
        <v>2.204600000000001E-3</v>
      </c>
      <c r="G184" s="25">
        <f t="shared" si="34"/>
        <v>5.0771938000000023E-2</v>
      </c>
      <c r="H184" s="25">
        <v>5.5700000000000003E-3</v>
      </c>
      <c r="I184" s="25">
        <f t="shared" si="35"/>
        <v>2.8400000000000005E-3</v>
      </c>
      <c r="J184" s="25"/>
      <c r="K184" s="25">
        <f t="shared" si="36"/>
        <v>1.1570000000000005E-3</v>
      </c>
      <c r="L184" s="25">
        <f t="shared" si="37"/>
        <v>2.6645710000000013E-2</v>
      </c>
      <c r="M184" s="25">
        <v>5.3899999999999998E-3</v>
      </c>
      <c r="N184" s="25">
        <f t="shared" si="38"/>
        <v>2.66E-3</v>
      </c>
      <c r="O184" s="25"/>
      <c r="P184" s="25">
        <f t="shared" si="39"/>
        <v>1.7703E-3</v>
      </c>
      <c r="Q184" s="25">
        <f t="shared" si="40"/>
        <v>4.0770009000000003E-2</v>
      </c>
      <c r="R184" s="25">
        <v>6.0699999999999999E-3</v>
      </c>
      <c r="S184" s="25">
        <f t="shared" si="41"/>
        <v>3.3400000000000001E-3</v>
      </c>
      <c r="T184" s="25"/>
      <c r="U184" s="25">
        <f t="shared" si="42"/>
        <v>1.7428000000000001E-3</v>
      </c>
      <c r="V184" s="25">
        <f t="shared" si="43"/>
        <v>4.0136684000000006E-2</v>
      </c>
      <c r="W184" s="25">
        <v>5.5599999999999998E-3</v>
      </c>
      <c r="X184" s="25">
        <f t="shared" si="44"/>
        <v>2.8300000000000001E-3</v>
      </c>
      <c r="Y184" s="25"/>
      <c r="Z184" s="25">
        <f t="shared" si="45"/>
        <v>1.7086E-3</v>
      </c>
      <c r="AA184" s="25">
        <f t="shared" si="46"/>
        <v>3.9349057999999999E-2</v>
      </c>
      <c r="AB184" s="25">
        <v>5.5599999999999998E-3</v>
      </c>
      <c r="AC184" s="25">
        <f t="shared" si="47"/>
        <v>2.7299999999999998E-3</v>
      </c>
    </row>
    <row r="185" spans="1:29" s="15" customFormat="1">
      <c r="A185" s="18">
        <v>433</v>
      </c>
      <c r="B185" s="25">
        <v>-6.8999999999999997E-5</v>
      </c>
      <c r="C185" s="25">
        <v>1.125E-2</v>
      </c>
      <c r="D185" s="25">
        <f t="shared" si="32"/>
        <v>8.5094999999999997E-3</v>
      </c>
      <c r="E185" s="25"/>
      <c r="F185" s="25">
        <f t="shared" si="33"/>
        <v>2.4340999999999998E-3</v>
      </c>
      <c r="G185" s="25">
        <f t="shared" si="34"/>
        <v>5.6057322999999999E-2</v>
      </c>
      <c r="H185" s="25">
        <v>5.4099999999999999E-3</v>
      </c>
      <c r="I185" s="25">
        <f t="shared" si="35"/>
        <v>2.6694999999999996E-3</v>
      </c>
      <c r="J185" s="25"/>
      <c r="K185" s="25">
        <f t="shared" si="36"/>
        <v>9.8649999999999953E-4</v>
      </c>
      <c r="L185" s="25">
        <f t="shared" si="37"/>
        <v>2.2719094999999991E-2</v>
      </c>
      <c r="M185" s="25">
        <v>5.0800000000000003E-3</v>
      </c>
      <c r="N185" s="25">
        <f t="shared" si="38"/>
        <v>2.3395E-3</v>
      </c>
      <c r="O185" s="25"/>
      <c r="P185" s="25">
        <f t="shared" si="39"/>
        <v>1.4498E-3</v>
      </c>
      <c r="Q185" s="25">
        <f t="shared" si="40"/>
        <v>3.3388894000000002E-2</v>
      </c>
      <c r="R185" s="25">
        <v>6.0000000000000001E-3</v>
      </c>
      <c r="S185" s="25">
        <f t="shared" si="41"/>
        <v>3.2594999999999998E-3</v>
      </c>
      <c r="T185" s="25"/>
      <c r="U185" s="25">
        <f t="shared" si="42"/>
        <v>1.6622999999999998E-3</v>
      </c>
      <c r="V185" s="25">
        <f t="shared" si="43"/>
        <v>3.8282768999999994E-2</v>
      </c>
      <c r="W185" s="25">
        <v>5.5500000000000002E-3</v>
      </c>
      <c r="X185" s="25">
        <f t="shared" si="44"/>
        <v>2.8094999999999999E-3</v>
      </c>
      <c r="Y185" s="25"/>
      <c r="Z185" s="25">
        <f t="shared" si="45"/>
        <v>1.6880999999999999E-3</v>
      </c>
      <c r="AA185" s="25">
        <f t="shared" si="46"/>
        <v>3.8876942999999997E-2</v>
      </c>
      <c r="AB185" s="25">
        <v>5.5500000000000002E-3</v>
      </c>
      <c r="AC185" s="25">
        <f t="shared" si="47"/>
        <v>2.7405000000000003E-3</v>
      </c>
    </row>
    <row r="186" spans="1:29" s="15" customFormat="1">
      <c r="A186" s="18">
        <v>434</v>
      </c>
      <c r="B186" s="25">
        <v>3.0000000000000001E-5</v>
      </c>
      <c r="C186" s="25">
        <v>1.085E-2</v>
      </c>
      <c r="D186" s="25">
        <f t="shared" si="32"/>
        <v>8.2050000000000005E-3</v>
      </c>
      <c r="E186" s="25"/>
      <c r="F186" s="25">
        <f t="shared" si="33"/>
        <v>2.1296000000000006E-3</v>
      </c>
      <c r="G186" s="25">
        <f t="shared" si="34"/>
        <v>4.9044688000000017E-2</v>
      </c>
      <c r="H186" s="25">
        <v>5.4999999999999997E-3</v>
      </c>
      <c r="I186" s="25">
        <f t="shared" si="35"/>
        <v>2.8549999999999999E-3</v>
      </c>
      <c r="J186" s="25"/>
      <c r="K186" s="25">
        <f t="shared" si="36"/>
        <v>1.1719999999999999E-3</v>
      </c>
      <c r="L186" s="25">
        <f t="shared" si="37"/>
        <v>2.6991159999999997E-2</v>
      </c>
      <c r="M186" s="25">
        <v>5.2100000000000002E-3</v>
      </c>
      <c r="N186" s="25">
        <f t="shared" si="38"/>
        <v>2.5650000000000004E-3</v>
      </c>
      <c r="O186" s="25"/>
      <c r="P186" s="25">
        <f t="shared" si="39"/>
        <v>1.6753000000000004E-3</v>
      </c>
      <c r="Q186" s="25">
        <f t="shared" si="40"/>
        <v>3.8582159000000012E-2</v>
      </c>
      <c r="R186" s="25">
        <v>5.94E-3</v>
      </c>
      <c r="S186" s="25">
        <f t="shared" si="41"/>
        <v>3.2950000000000002E-3</v>
      </c>
      <c r="T186" s="25"/>
      <c r="U186" s="25">
        <f t="shared" si="42"/>
        <v>1.6978000000000002E-3</v>
      </c>
      <c r="V186" s="25">
        <f t="shared" si="43"/>
        <v>3.9100334000000007E-2</v>
      </c>
      <c r="W186" s="25">
        <v>5.2599999999999999E-3</v>
      </c>
      <c r="X186" s="25">
        <f t="shared" si="44"/>
        <v>2.6150000000000001E-3</v>
      </c>
      <c r="Y186" s="25"/>
      <c r="Z186" s="25">
        <f t="shared" si="45"/>
        <v>1.4936000000000001E-3</v>
      </c>
      <c r="AA186" s="25">
        <f t="shared" si="46"/>
        <v>3.4397608000000003E-2</v>
      </c>
      <c r="AB186" s="25">
        <v>5.2599999999999999E-3</v>
      </c>
      <c r="AC186" s="25">
        <f t="shared" si="47"/>
        <v>2.6449999999999998E-3</v>
      </c>
    </row>
    <row r="187" spans="1:29" s="15" customFormat="1">
      <c r="A187" s="18">
        <v>435</v>
      </c>
      <c r="B187" s="25">
        <v>-2.0000000000000002E-5</v>
      </c>
      <c r="C187" s="25">
        <v>1.1220000000000001E-2</v>
      </c>
      <c r="D187" s="25">
        <f t="shared" si="32"/>
        <v>8.4800000000000014E-3</v>
      </c>
      <c r="E187" s="25"/>
      <c r="F187" s="25">
        <f t="shared" si="33"/>
        <v>2.4046000000000015E-3</v>
      </c>
      <c r="G187" s="25">
        <f t="shared" si="34"/>
        <v>5.5377938000000036E-2</v>
      </c>
      <c r="H187" s="25">
        <v>5.3200000000000001E-3</v>
      </c>
      <c r="I187" s="25">
        <f t="shared" si="35"/>
        <v>2.5800000000000003E-3</v>
      </c>
      <c r="J187" s="25"/>
      <c r="K187" s="25">
        <f t="shared" si="36"/>
        <v>8.9700000000000023E-4</v>
      </c>
      <c r="L187" s="25">
        <f t="shared" si="37"/>
        <v>2.0657910000000005E-2</v>
      </c>
      <c r="M187" s="25">
        <v>5.1200000000000004E-3</v>
      </c>
      <c r="N187" s="25">
        <f t="shared" si="38"/>
        <v>2.3800000000000006E-3</v>
      </c>
      <c r="O187" s="25"/>
      <c r="P187" s="25">
        <f t="shared" si="39"/>
        <v>1.4903000000000006E-3</v>
      </c>
      <c r="Q187" s="25">
        <f t="shared" si="40"/>
        <v>3.4321609000000017E-2</v>
      </c>
      <c r="R187" s="25">
        <v>5.9800000000000001E-3</v>
      </c>
      <c r="S187" s="25">
        <f t="shared" si="41"/>
        <v>3.2400000000000003E-3</v>
      </c>
      <c r="T187" s="25"/>
      <c r="U187" s="25">
        <f t="shared" si="42"/>
        <v>1.6428000000000002E-3</v>
      </c>
      <c r="V187" s="25">
        <f t="shared" si="43"/>
        <v>3.7833684000000006E-2</v>
      </c>
      <c r="W187" s="25">
        <v>5.4999999999999997E-3</v>
      </c>
      <c r="X187" s="25">
        <f t="shared" si="44"/>
        <v>2.7599999999999999E-3</v>
      </c>
      <c r="Y187" s="25"/>
      <c r="Z187" s="25">
        <f t="shared" si="45"/>
        <v>1.6385999999999998E-3</v>
      </c>
      <c r="AA187" s="25">
        <f t="shared" si="46"/>
        <v>3.7736958000000001E-2</v>
      </c>
      <c r="AB187" s="25">
        <v>5.4999999999999997E-3</v>
      </c>
      <c r="AC187" s="25">
        <f t="shared" si="47"/>
        <v>2.7399999999999998E-3</v>
      </c>
    </row>
    <row r="188" spans="1:29" s="15" customFormat="1">
      <c r="A188" s="18">
        <v>436</v>
      </c>
      <c r="B188" s="25">
        <v>-6.0000000000000002E-5</v>
      </c>
      <c r="C188" s="25">
        <v>1.081E-2</v>
      </c>
      <c r="D188" s="25">
        <f t="shared" si="32"/>
        <v>8.1349999999999999E-3</v>
      </c>
      <c r="E188" s="25"/>
      <c r="F188" s="25">
        <f t="shared" si="33"/>
        <v>2.0596E-3</v>
      </c>
      <c r="G188" s="25">
        <f t="shared" si="34"/>
        <v>4.7432588000000005E-2</v>
      </c>
      <c r="H188" s="25">
        <v>5.5199999999999997E-3</v>
      </c>
      <c r="I188" s="25">
        <f t="shared" si="35"/>
        <v>2.8449999999999999E-3</v>
      </c>
      <c r="J188" s="25"/>
      <c r="K188" s="25">
        <f t="shared" si="36"/>
        <v>1.1619999999999998E-3</v>
      </c>
      <c r="L188" s="25">
        <f t="shared" si="37"/>
        <v>2.6760859999999997E-2</v>
      </c>
      <c r="M188" s="25">
        <v>5.1999999999999998E-3</v>
      </c>
      <c r="N188" s="25">
        <f t="shared" si="38"/>
        <v>2.5249999999999999E-3</v>
      </c>
      <c r="O188" s="25"/>
      <c r="P188" s="25">
        <f t="shared" si="39"/>
        <v>1.6352999999999999E-3</v>
      </c>
      <c r="Q188" s="25">
        <f t="shared" si="40"/>
        <v>3.7660959000000001E-2</v>
      </c>
      <c r="R188" s="25">
        <v>5.9699999999999996E-3</v>
      </c>
      <c r="S188" s="25">
        <f t="shared" si="41"/>
        <v>3.2949999999999998E-3</v>
      </c>
      <c r="T188" s="25"/>
      <c r="U188" s="25">
        <f t="shared" si="42"/>
        <v>1.6977999999999997E-3</v>
      </c>
      <c r="V188" s="25">
        <f t="shared" si="43"/>
        <v>3.9100333999999994E-2</v>
      </c>
      <c r="W188" s="25">
        <v>5.4099999999999999E-3</v>
      </c>
      <c r="X188" s="25">
        <f t="shared" si="44"/>
        <v>2.735E-3</v>
      </c>
      <c r="Y188" s="25"/>
      <c r="Z188" s="25">
        <f t="shared" si="45"/>
        <v>1.6136E-3</v>
      </c>
      <c r="AA188" s="25">
        <f t="shared" si="46"/>
        <v>3.7161208000000001E-2</v>
      </c>
      <c r="AB188" s="25">
        <v>5.4099999999999999E-3</v>
      </c>
      <c r="AC188" s="25">
        <f t="shared" si="47"/>
        <v>2.6749999999999999E-3</v>
      </c>
    </row>
    <row r="189" spans="1:29" s="15" customFormat="1">
      <c r="A189" s="18">
        <v>437</v>
      </c>
      <c r="B189" s="25">
        <v>3.0000000000000001E-5</v>
      </c>
      <c r="C189" s="25">
        <v>1.1039999999999999E-2</v>
      </c>
      <c r="D189" s="25">
        <f t="shared" si="32"/>
        <v>8.3899999999999999E-3</v>
      </c>
      <c r="E189" s="25"/>
      <c r="F189" s="25">
        <f t="shared" si="33"/>
        <v>2.3146E-3</v>
      </c>
      <c r="G189" s="25">
        <f t="shared" si="34"/>
        <v>5.3305238000000005E-2</v>
      </c>
      <c r="H189" s="25">
        <v>5.2399999999999999E-3</v>
      </c>
      <c r="I189" s="25">
        <f t="shared" si="35"/>
        <v>2.5899999999999999E-3</v>
      </c>
      <c r="J189" s="25"/>
      <c r="K189" s="25">
        <f t="shared" si="36"/>
        <v>9.0699999999999982E-4</v>
      </c>
      <c r="L189" s="25">
        <f t="shared" si="37"/>
        <v>2.0888209999999997E-2</v>
      </c>
      <c r="M189" s="25">
        <v>5.0499999999999998E-3</v>
      </c>
      <c r="N189" s="25">
        <f t="shared" si="38"/>
        <v>2.3999999999999998E-3</v>
      </c>
      <c r="O189" s="25"/>
      <c r="P189" s="25">
        <f t="shared" si="39"/>
        <v>1.5102999999999998E-3</v>
      </c>
      <c r="Q189" s="25">
        <f t="shared" si="40"/>
        <v>3.4782208999999994E-2</v>
      </c>
      <c r="R189" s="25">
        <v>5.8900000000000003E-3</v>
      </c>
      <c r="S189" s="25">
        <f t="shared" si="41"/>
        <v>3.2400000000000003E-3</v>
      </c>
      <c r="T189" s="25"/>
      <c r="U189" s="25">
        <f t="shared" si="42"/>
        <v>1.6428000000000002E-3</v>
      </c>
      <c r="V189" s="25">
        <f t="shared" si="43"/>
        <v>3.7833684000000006E-2</v>
      </c>
      <c r="W189" s="25">
        <v>5.2700000000000004E-3</v>
      </c>
      <c r="X189" s="25">
        <f t="shared" si="44"/>
        <v>2.6200000000000004E-3</v>
      </c>
      <c r="Y189" s="25"/>
      <c r="Z189" s="25">
        <f t="shared" si="45"/>
        <v>1.4986000000000003E-3</v>
      </c>
      <c r="AA189" s="25">
        <f t="shared" si="46"/>
        <v>3.4512758000000011E-2</v>
      </c>
      <c r="AB189" s="25">
        <v>5.2700000000000004E-3</v>
      </c>
      <c r="AC189" s="25">
        <f t="shared" si="47"/>
        <v>2.65E-3</v>
      </c>
    </row>
    <row r="190" spans="1:29" s="15" customFormat="1">
      <c r="A190" s="18">
        <v>438</v>
      </c>
      <c r="B190" s="25">
        <v>1E-4</v>
      </c>
      <c r="C190" s="25">
        <v>1.051E-2</v>
      </c>
      <c r="D190" s="25">
        <f t="shared" si="32"/>
        <v>7.8949999999999992E-3</v>
      </c>
      <c r="E190" s="25"/>
      <c r="F190" s="25">
        <f t="shared" si="33"/>
        <v>1.8195999999999993E-3</v>
      </c>
      <c r="G190" s="25">
        <f t="shared" si="34"/>
        <v>4.1905387999999988E-2</v>
      </c>
      <c r="H190" s="25">
        <v>5.3E-3</v>
      </c>
      <c r="I190" s="25">
        <f t="shared" si="35"/>
        <v>2.6849999999999999E-3</v>
      </c>
      <c r="J190" s="25"/>
      <c r="K190" s="25">
        <f t="shared" si="36"/>
        <v>1.0019999999999999E-3</v>
      </c>
      <c r="L190" s="25">
        <f t="shared" si="37"/>
        <v>2.3076059999999999E-2</v>
      </c>
      <c r="M190" s="25">
        <v>5.0299999999999997E-3</v>
      </c>
      <c r="N190" s="25">
        <f t="shared" si="38"/>
        <v>2.4149999999999996E-3</v>
      </c>
      <c r="O190" s="25"/>
      <c r="P190" s="25">
        <f t="shared" si="39"/>
        <v>1.5252999999999996E-3</v>
      </c>
      <c r="Q190" s="25">
        <f t="shared" si="40"/>
        <v>3.5127658999999992E-2</v>
      </c>
      <c r="R190" s="25">
        <v>5.8199999999999997E-3</v>
      </c>
      <c r="S190" s="25">
        <f t="shared" si="41"/>
        <v>3.2049999999999995E-3</v>
      </c>
      <c r="T190" s="25"/>
      <c r="U190" s="25">
        <f t="shared" si="42"/>
        <v>1.6077999999999995E-3</v>
      </c>
      <c r="V190" s="25">
        <f t="shared" si="43"/>
        <v>3.702763399999999E-2</v>
      </c>
      <c r="W190" s="25">
        <v>5.13E-3</v>
      </c>
      <c r="X190" s="25">
        <f t="shared" si="44"/>
        <v>2.5149999999999999E-3</v>
      </c>
      <c r="Y190" s="25"/>
      <c r="Z190" s="25">
        <f t="shared" si="45"/>
        <v>1.3935999999999998E-3</v>
      </c>
      <c r="AA190" s="25">
        <f t="shared" si="46"/>
        <v>3.2094607999999997E-2</v>
      </c>
      <c r="AB190" s="25">
        <v>5.13E-3</v>
      </c>
      <c r="AC190" s="25">
        <f t="shared" si="47"/>
        <v>2.6150000000000001E-3</v>
      </c>
    </row>
    <row r="191" spans="1:29" s="15" customFormat="1">
      <c r="A191" s="18">
        <v>439</v>
      </c>
      <c r="B191" s="25">
        <v>-4.0000000000000003E-5</v>
      </c>
      <c r="C191" s="25">
        <v>1.0999999999999999E-2</v>
      </c>
      <c r="D191" s="25">
        <f t="shared" si="32"/>
        <v>8.3299999999999989E-3</v>
      </c>
      <c r="E191" s="25"/>
      <c r="F191" s="25">
        <f t="shared" si="33"/>
        <v>2.254599999999999E-3</v>
      </c>
      <c r="G191" s="25">
        <f t="shared" si="34"/>
        <v>5.1923437999999981E-2</v>
      </c>
      <c r="H191" s="25">
        <v>5.1700000000000001E-3</v>
      </c>
      <c r="I191" s="25">
        <f t="shared" si="35"/>
        <v>2.5000000000000001E-3</v>
      </c>
      <c r="J191" s="25"/>
      <c r="K191" s="25">
        <f t="shared" si="36"/>
        <v>8.1700000000000002E-4</v>
      </c>
      <c r="L191" s="25">
        <f t="shared" si="37"/>
        <v>1.8815510000000001E-2</v>
      </c>
      <c r="M191" s="25">
        <v>4.9699999999999996E-3</v>
      </c>
      <c r="N191" s="25">
        <f t="shared" si="38"/>
        <v>2.2999999999999995E-3</v>
      </c>
      <c r="O191" s="25"/>
      <c r="P191" s="25">
        <f t="shared" si="39"/>
        <v>1.4102999999999995E-3</v>
      </c>
      <c r="Q191" s="25">
        <f t="shared" si="40"/>
        <v>3.2479208999999988E-2</v>
      </c>
      <c r="R191" s="25">
        <v>5.6800000000000002E-3</v>
      </c>
      <c r="S191" s="25">
        <f t="shared" si="41"/>
        <v>3.0100000000000001E-3</v>
      </c>
      <c r="T191" s="25"/>
      <c r="U191" s="25">
        <f t="shared" si="42"/>
        <v>1.4128000000000001E-3</v>
      </c>
      <c r="V191" s="25">
        <f t="shared" si="43"/>
        <v>3.2536784000000006E-2</v>
      </c>
      <c r="W191" s="25">
        <v>5.3800000000000002E-3</v>
      </c>
      <c r="X191" s="25">
        <f t="shared" si="44"/>
        <v>2.7100000000000002E-3</v>
      </c>
      <c r="Y191" s="25"/>
      <c r="Z191" s="25">
        <f t="shared" si="45"/>
        <v>1.5886000000000001E-3</v>
      </c>
      <c r="AA191" s="25">
        <f t="shared" si="46"/>
        <v>3.6585458000000001E-2</v>
      </c>
      <c r="AB191" s="25">
        <v>5.3800000000000002E-3</v>
      </c>
      <c r="AC191" s="25">
        <f t="shared" si="47"/>
        <v>2.6700000000000001E-3</v>
      </c>
    </row>
    <row r="192" spans="1:29" s="15" customFormat="1">
      <c r="A192" s="18">
        <v>440</v>
      </c>
      <c r="B192" s="25">
        <v>6.0000000000000002E-5</v>
      </c>
      <c r="C192" s="25">
        <v>1.057E-2</v>
      </c>
      <c r="D192" s="25">
        <f t="shared" si="32"/>
        <v>8.0849999999999984E-3</v>
      </c>
      <c r="E192" s="25"/>
      <c r="F192" s="25">
        <f t="shared" si="33"/>
        <v>2.0095999999999985E-3</v>
      </c>
      <c r="G192" s="25">
        <f t="shared" si="34"/>
        <v>4.628108799999997E-2</v>
      </c>
      <c r="H192" s="25">
        <v>4.9800000000000001E-3</v>
      </c>
      <c r="I192" s="25">
        <f t="shared" si="35"/>
        <v>2.4949999999999998E-3</v>
      </c>
      <c r="J192" s="25"/>
      <c r="K192" s="25">
        <f t="shared" si="36"/>
        <v>8.1199999999999979E-4</v>
      </c>
      <c r="L192" s="25">
        <f t="shared" si="37"/>
        <v>1.8700359999999996E-2</v>
      </c>
      <c r="M192" s="25">
        <v>4.8700000000000002E-3</v>
      </c>
      <c r="N192" s="25">
        <f t="shared" si="38"/>
        <v>2.385E-3</v>
      </c>
      <c r="O192" s="25"/>
      <c r="P192" s="25">
        <f t="shared" si="39"/>
        <v>1.4953E-3</v>
      </c>
      <c r="Q192" s="25">
        <f t="shared" si="40"/>
        <v>3.4436759000000004E-2</v>
      </c>
      <c r="R192" s="25">
        <v>5.6499999999999996E-3</v>
      </c>
      <c r="S192" s="25">
        <f t="shared" si="41"/>
        <v>3.1649999999999994E-3</v>
      </c>
      <c r="T192" s="25"/>
      <c r="U192" s="25">
        <f t="shared" si="42"/>
        <v>1.5677999999999994E-3</v>
      </c>
      <c r="V192" s="25">
        <f t="shared" si="43"/>
        <v>3.6106433999999986E-2</v>
      </c>
      <c r="W192" s="25">
        <v>4.9100000000000003E-3</v>
      </c>
      <c r="X192" s="25">
        <f t="shared" si="44"/>
        <v>2.4250000000000001E-3</v>
      </c>
      <c r="Y192" s="25"/>
      <c r="Z192" s="25">
        <f t="shared" si="45"/>
        <v>1.3036E-3</v>
      </c>
      <c r="AA192" s="25">
        <f t="shared" si="46"/>
        <v>3.0021908000000003E-2</v>
      </c>
      <c r="AB192" s="25">
        <v>4.9100000000000003E-3</v>
      </c>
      <c r="AC192" s="25">
        <f t="shared" si="47"/>
        <v>2.4850000000000002E-3</v>
      </c>
    </row>
    <row r="193" spans="1:29" s="15" customFormat="1">
      <c r="A193" s="18">
        <v>441</v>
      </c>
      <c r="B193" s="25">
        <v>1.1E-4</v>
      </c>
      <c r="C193" s="25">
        <v>1.0880000000000001E-2</v>
      </c>
      <c r="D193" s="25">
        <f t="shared" si="32"/>
        <v>8.2300000000000012E-3</v>
      </c>
      <c r="E193" s="25"/>
      <c r="F193" s="25">
        <f t="shared" si="33"/>
        <v>2.1546000000000013E-3</v>
      </c>
      <c r="G193" s="25">
        <f t="shared" si="34"/>
        <v>4.9620438000000031E-2</v>
      </c>
      <c r="H193" s="25">
        <v>5.0600000000000003E-3</v>
      </c>
      <c r="I193" s="25">
        <f t="shared" si="35"/>
        <v>2.4100000000000002E-3</v>
      </c>
      <c r="J193" s="25"/>
      <c r="K193" s="25">
        <f t="shared" si="36"/>
        <v>7.2700000000000022E-4</v>
      </c>
      <c r="L193" s="25">
        <f t="shared" si="37"/>
        <v>1.6742810000000007E-2</v>
      </c>
      <c r="M193" s="25">
        <v>4.79E-3</v>
      </c>
      <c r="N193" s="25">
        <f t="shared" si="38"/>
        <v>2.14E-3</v>
      </c>
      <c r="O193" s="25"/>
      <c r="P193" s="25">
        <f t="shared" si="39"/>
        <v>1.2503E-3</v>
      </c>
      <c r="Q193" s="25">
        <f t="shared" si="40"/>
        <v>2.8794409E-2</v>
      </c>
      <c r="R193" s="25">
        <v>5.5999999999999999E-3</v>
      </c>
      <c r="S193" s="25">
        <f t="shared" si="41"/>
        <v>2.9499999999999999E-3</v>
      </c>
      <c r="T193" s="25"/>
      <c r="U193" s="25">
        <f t="shared" si="42"/>
        <v>1.3527999999999999E-3</v>
      </c>
      <c r="V193" s="25">
        <f t="shared" si="43"/>
        <v>3.1154984E-2</v>
      </c>
      <c r="W193" s="25">
        <v>5.1900000000000002E-3</v>
      </c>
      <c r="X193" s="25">
        <f t="shared" si="44"/>
        <v>2.5400000000000002E-3</v>
      </c>
      <c r="Y193" s="25"/>
      <c r="Z193" s="25">
        <f t="shared" si="45"/>
        <v>1.4186000000000001E-3</v>
      </c>
      <c r="AA193" s="25">
        <f t="shared" si="46"/>
        <v>3.2670358000000004E-2</v>
      </c>
      <c r="AB193" s="25">
        <v>5.1900000000000002E-3</v>
      </c>
      <c r="AC193" s="25">
        <f t="shared" si="47"/>
        <v>2.65E-3</v>
      </c>
    </row>
    <row r="194" spans="1:29" s="15" customFormat="1">
      <c r="A194" s="18">
        <v>442</v>
      </c>
      <c r="B194" s="25">
        <v>-6.8999999999999997E-5</v>
      </c>
      <c r="C194" s="25">
        <v>1.0449999999999999E-2</v>
      </c>
      <c r="D194" s="25">
        <f t="shared" si="32"/>
        <v>8.0494999999999994E-3</v>
      </c>
      <c r="E194" s="25"/>
      <c r="F194" s="25">
        <f t="shared" si="33"/>
        <v>1.9740999999999995E-3</v>
      </c>
      <c r="G194" s="25">
        <f t="shared" si="34"/>
        <v>4.5463522999999992E-2</v>
      </c>
      <c r="H194" s="25">
        <v>4.7999999999999996E-3</v>
      </c>
      <c r="I194" s="25">
        <f t="shared" si="35"/>
        <v>2.3994999999999993E-3</v>
      </c>
      <c r="J194" s="25"/>
      <c r="K194" s="25">
        <f t="shared" si="36"/>
        <v>7.1649999999999926E-4</v>
      </c>
      <c r="L194" s="25">
        <f t="shared" si="37"/>
        <v>1.6500994999999984E-2</v>
      </c>
      <c r="M194" s="25">
        <v>4.8700000000000002E-3</v>
      </c>
      <c r="N194" s="25">
        <f t="shared" si="38"/>
        <v>2.4694999999999999E-3</v>
      </c>
      <c r="O194" s="25"/>
      <c r="P194" s="25">
        <f t="shared" si="39"/>
        <v>1.5797999999999999E-3</v>
      </c>
      <c r="Q194" s="25">
        <f t="shared" si="40"/>
        <v>3.6382794000000003E-2</v>
      </c>
      <c r="R194" s="25">
        <v>5.45E-3</v>
      </c>
      <c r="S194" s="25">
        <f t="shared" si="41"/>
        <v>3.0494999999999997E-3</v>
      </c>
      <c r="T194" s="25"/>
      <c r="U194" s="25">
        <f t="shared" si="42"/>
        <v>1.4522999999999997E-3</v>
      </c>
      <c r="V194" s="25">
        <f t="shared" si="43"/>
        <v>3.3446468999999993E-2</v>
      </c>
      <c r="W194" s="25">
        <v>4.8700000000000002E-3</v>
      </c>
      <c r="X194" s="25">
        <f t="shared" si="44"/>
        <v>2.4694999999999999E-3</v>
      </c>
      <c r="Y194" s="25"/>
      <c r="Z194" s="25">
        <f t="shared" si="45"/>
        <v>1.3480999999999999E-3</v>
      </c>
      <c r="AA194" s="25">
        <f t="shared" si="46"/>
        <v>3.1046742999999998E-2</v>
      </c>
      <c r="AB194" s="25">
        <v>4.8700000000000002E-3</v>
      </c>
      <c r="AC194" s="25">
        <f t="shared" si="47"/>
        <v>2.4005000000000003E-3</v>
      </c>
    </row>
    <row r="195" spans="1:29" s="15" customFormat="1">
      <c r="A195" s="18">
        <v>443</v>
      </c>
      <c r="B195" s="25">
        <v>-5.0000000000000002E-5</v>
      </c>
      <c r="C195" s="25">
        <v>1.0699999999999999E-2</v>
      </c>
      <c r="D195" s="25">
        <f t="shared" ref="D195:D258" si="48">C195-AC195</f>
        <v>8.1700000000000002E-3</v>
      </c>
      <c r="E195" s="25"/>
      <c r="F195" s="25">
        <f t="shared" ref="F195:F258" si="49">D195-0.0060754</f>
        <v>2.0946000000000003E-3</v>
      </c>
      <c r="G195" s="25">
        <f t="shared" ref="G195:G258" si="50">F195*23.03</f>
        <v>4.8238638000000007E-2</v>
      </c>
      <c r="H195" s="25">
        <v>4.9500000000000004E-3</v>
      </c>
      <c r="I195" s="25">
        <f t="shared" ref="I195:I258" si="51">H195-AC195</f>
        <v>2.4200000000000003E-3</v>
      </c>
      <c r="J195" s="25"/>
      <c r="K195" s="25">
        <f t="shared" ref="K195:K258" si="52">I195-0.001683</f>
        <v>7.3700000000000024E-4</v>
      </c>
      <c r="L195" s="25">
        <f t="shared" ref="L195:L258" si="53">K195*23.03</f>
        <v>1.6973110000000007E-2</v>
      </c>
      <c r="M195" s="25">
        <v>4.8300000000000001E-3</v>
      </c>
      <c r="N195" s="25">
        <f t="shared" ref="N195:N258" si="54">M195-AC195</f>
        <v>2.3E-3</v>
      </c>
      <c r="O195" s="25"/>
      <c r="P195" s="25">
        <f t="shared" ref="P195:P258" si="55">N195-0.0008897</f>
        <v>1.4103E-3</v>
      </c>
      <c r="Q195" s="25">
        <f t="shared" ref="Q195:Q258" si="56">P195*23.03</f>
        <v>3.2479209000000002E-2</v>
      </c>
      <c r="R195" s="25">
        <v>5.5100000000000001E-3</v>
      </c>
      <c r="S195" s="25">
        <f t="shared" ref="S195:S258" si="57">R195-AC195</f>
        <v>2.98E-3</v>
      </c>
      <c r="T195" s="25"/>
      <c r="U195" s="25">
        <f t="shared" ref="U195:U258" si="58">S195-0.0015972</f>
        <v>1.3828E-3</v>
      </c>
      <c r="V195" s="25">
        <f t="shared" ref="V195:V258" si="59">U195*23.03</f>
        <v>3.1845884000000005E-2</v>
      </c>
      <c r="W195" s="25">
        <v>5.11E-3</v>
      </c>
      <c r="X195" s="25">
        <f t="shared" ref="X195:X258" si="60">W195-AC195</f>
        <v>2.5799999999999998E-3</v>
      </c>
      <c r="Y195" s="25"/>
      <c r="Z195" s="25">
        <f t="shared" ref="Z195:Z258" si="61">X195-0.0011214</f>
        <v>1.4585999999999998E-3</v>
      </c>
      <c r="AA195" s="25">
        <f t="shared" ref="AA195:AA258" si="62">Z195*23.03</f>
        <v>3.3591557999999994E-2</v>
      </c>
      <c r="AB195" s="25">
        <v>5.11E-3</v>
      </c>
      <c r="AC195" s="25">
        <f t="shared" ref="AC195:AC258" si="63">(B195+AB195)/2</f>
        <v>2.5300000000000001E-3</v>
      </c>
    </row>
    <row r="196" spans="1:29" s="15" customFormat="1">
      <c r="A196" s="18">
        <v>444</v>
      </c>
      <c r="B196" s="25">
        <v>0</v>
      </c>
      <c r="C196" s="25">
        <v>1.034E-2</v>
      </c>
      <c r="D196" s="25">
        <f t="shared" si="48"/>
        <v>7.8849999999999996E-3</v>
      </c>
      <c r="E196" s="25"/>
      <c r="F196" s="25">
        <f t="shared" si="49"/>
        <v>1.8095999999999998E-3</v>
      </c>
      <c r="G196" s="25">
        <f t="shared" si="50"/>
        <v>4.1675087999999999E-2</v>
      </c>
      <c r="H196" s="25">
        <v>4.9100000000000003E-3</v>
      </c>
      <c r="I196" s="25">
        <f t="shared" si="51"/>
        <v>2.4550000000000002E-3</v>
      </c>
      <c r="J196" s="25"/>
      <c r="K196" s="25">
        <f t="shared" si="52"/>
        <v>7.7200000000000012E-4</v>
      </c>
      <c r="L196" s="25">
        <f t="shared" si="53"/>
        <v>1.7779160000000002E-2</v>
      </c>
      <c r="M196" s="25">
        <v>4.6899999999999997E-3</v>
      </c>
      <c r="N196" s="25">
        <f t="shared" si="54"/>
        <v>2.2349999999999996E-3</v>
      </c>
      <c r="O196" s="25"/>
      <c r="P196" s="25">
        <f t="shared" si="55"/>
        <v>1.3452999999999996E-3</v>
      </c>
      <c r="Q196" s="25">
        <f t="shared" si="56"/>
        <v>3.0982258999999991E-2</v>
      </c>
      <c r="R196" s="25">
        <v>5.3699999999999998E-3</v>
      </c>
      <c r="S196" s="25">
        <f t="shared" si="57"/>
        <v>2.9149999999999996E-3</v>
      </c>
      <c r="T196" s="25"/>
      <c r="U196" s="25">
        <f t="shared" si="58"/>
        <v>1.3177999999999996E-3</v>
      </c>
      <c r="V196" s="25">
        <f t="shared" si="59"/>
        <v>3.0348933999999994E-2</v>
      </c>
      <c r="W196" s="25">
        <v>4.9100000000000003E-3</v>
      </c>
      <c r="X196" s="25">
        <f t="shared" si="60"/>
        <v>2.4550000000000002E-3</v>
      </c>
      <c r="Y196" s="25"/>
      <c r="Z196" s="25">
        <f t="shared" si="61"/>
        <v>1.3336000000000001E-3</v>
      </c>
      <c r="AA196" s="25">
        <f t="shared" si="62"/>
        <v>3.0712808000000005E-2</v>
      </c>
      <c r="AB196" s="25">
        <v>4.9100000000000003E-3</v>
      </c>
      <c r="AC196" s="25">
        <f t="shared" si="63"/>
        <v>2.4550000000000002E-3</v>
      </c>
    </row>
    <row r="197" spans="1:29" s="15" customFormat="1">
      <c r="A197" s="18">
        <v>445</v>
      </c>
      <c r="B197" s="25">
        <v>-1.0000000000000001E-5</v>
      </c>
      <c r="C197" s="25">
        <v>1.055E-2</v>
      </c>
      <c r="D197" s="25">
        <f t="shared" si="48"/>
        <v>8.1300000000000001E-3</v>
      </c>
      <c r="E197" s="25"/>
      <c r="F197" s="25">
        <f t="shared" si="49"/>
        <v>2.0546000000000002E-3</v>
      </c>
      <c r="G197" s="25">
        <f t="shared" si="50"/>
        <v>4.7317438000000003E-2</v>
      </c>
      <c r="H197" s="25">
        <v>4.8399999999999997E-3</v>
      </c>
      <c r="I197" s="25">
        <f t="shared" si="51"/>
        <v>2.4199999999999994E-3</v>
      </c>
      <c r="J197" s="25"/>
      <c r="K197" s="25">
        <f t="shared" si="52"/>
        <v>7.3699999999999937E-4</v>
      </c>
      <c r="L197" s="25">
        <f t="shared" si="53"/>
        <v>1.6973109999999986E-2</v>
      </c>
      <c r="M197" s="25">
        <v>4.5799999999999999E-3</v>
      </c>
      <c r="N197" s="25">
        <f t="shared" si="54"/>
        <v>2.1599999999999996E-3</v>
      </c>
      <c r="O197" s="25"/>
      <c r="P197" s="25">
        <f t="shared" si="55"/>
        <v>1.2702999999999996E-3</v>
      </c>
      <c r="Q197" s="25">
        <f t="shared" si="56"/>
        <v>2.9255008999999992E-2</v>
      </c>
      <c r="R197" s="25">
        <v>5.3600000000000002E-3</v>
      </c>
      <c r="S197" s="25">
        <f t="shared" si="57"/>
        <v>2.9399999999999999E-3</v>
      </c>
      <c r="T197" s="25"/>
      <c r="U197" s="25">
        <f t="shared" si="58"/>
        <v>1.3427999999999999E-3</v>
      </c>
      <c r="V197" s="25">
        <f t="shared" si="59"/>
        <v>3.0924683999999997E-2</v>
      </c>
      <c r="W197" s="25">
        <v>4.8500000000000001E-3</v>
      </c>
      <c r="X197" s="25">
        <f t="shared" si="60"/>
        <v>2.4299999999999999E-3</v>
      </c>
      <c r="Y197" s="25"/>
      <c r="Z197" s="25">
        <f t="shared" si="61"/>
        <v>1.3085999999999998E-3</v>
      </c>
      <c r="AA197" s="25">
        <f t="shared" si="62"/>
        <v>3.0137057999999998E-2</v>
      </c>
      <c r="AB197" s="25">
        <v>4.8500000000000001E-3</v>
      </c>
      <c r="AC197" s="25">
        <f t="shared" si="63"/>
        <v>2.4200000000000003E-3</v>
      </c>
    </row>
    <row r="198" spans="1:29" s="15" customFormat="1">
      <c r="A198" s="18">
        <v>446</v>
      </c>
      <c r="B198" s="25">
        <v>2.0000000000000002E-5</v>
      </c>
      <c r="C198" s="25">
        <v>1.0109999999999999E-2</v>
      </c>
      <c r="D198" s="25">
        <f t="shared" si="48"/>
        <v>7.8049999999999994E-3</v>
      </c>
      <c r="E198" s="25"/>
      <c r="F198" s="25">
        <f t="shared" si="49"/>
        <v>1.7295999999999995E-3</v>
      </c>
      <c r="G198" s="25">
        <f t="shared" si="50"/>
        <v>3.9832687999999991E-2</v>
      </c>
      <c r="H198" s="25">
        <v>4.5700000000000003E-3</v>
      </c>
      <c r="I198" s="25">
        <f t="shared" si="51"/>
        <v>2.2650000000000001E-3</v>
      </c>
      <c r="J198" s="25"/>
      <c r="K198" s="25">
        <f t="shared" si="52"/>
        <v>5.8200000000000005E-4</v>
      </c>
      <c r="L198" s="25">
        <f t="shared" si="53"/>
        <v>1.3403460000000002E-2</v>
      </c>
      <c r="M198" s="25">
        <v>4.3800000000000002E-3</v>
      </c>
      <c r="N198" s="25">
        <f t="shared" si="54"/>
        <v>2.075E-3</v>
      </c>
      <c r="O198" s="25"/>
      <c r="P198" s="25">
        <f t="shared" si="55"/>
        <v>1.1853E-3</v>
      </c>
      <c r="Q198" s="25">
        <f t="shared" si="56"/>
        <v>2.7297459000000003E-2</v>
      </c>
      <c r="R198" s="25">
        <v>5.1500000000000001E-3</v>
      </c>
      <c r="S198" s="25">
        <f t="shared" si="57"/>
        <v>2.8449999999999999E-3</v>
      </c>
      <c r="T198" s="25"/>
      <c r="U198" s="25">
        <f t="shared" si="58"/>
        <v>1.2477999999999999E-3</v>
      </c>
      <c r="V198" s="25">
        <f t="shared" si="59"/>
        <v>2.8736833999999999E-2</v>
      </c>
      <c r="W198" s="25">
        <v>4.5900000000000003E-3</v>
      </c>
      <c r="X198" s="25">
        <f t="shared" si="60"/>
        <v>2.2850000000000001E-3</v>
      </c>
      <c r="Y198" s="25"/>
      <c r="Z198" s="25">
        <f t="shared" si="61"/>
        <v>1.1636000000000001E-3</v>
      </c>
      <c r="AA198" s="25">
        <f t="shared" si="62"/>
        <v>2.6797708000000003E-2</v>
      </c>
      <c r="AB198" s="25">
        <v>4.5900000000000003E-3</v>
      </c>
      <c r="AC198" s="25">
        <f t="shared" si="63"/>
        <v>2.3050000000000002E-3</v>
      </c>
    </row>
    <row r="199" spans="1:29" s="15" customFormat="1">
      <c r="A199" s="18">
        <v>447</v>
      </c>
      <c r="B199" s="25">
        <v>4.0000000000000003E-5</v>
      </c>
      <c r="C199" s="25">
        <v>1.065E-2</v>
      </c>
      <c r="D199" s="25">
        <f t="shared" si="48"/>
        <v>8.2449999999999989E-3</v>
      </c>
      <c r="E199" s="25"/>
      <c r="F199" s="25">
        <f t="shared" si="49"/>
        <v>2.169599999999999E-3</v>
      </c>
      <c r="G199" s="25">
        <f t="shared" si="50"/>
        <v>4.9965887999999979E-2</v>
      </c>
      <c r="H199" s="25">
        <v>4.7999999999999996E-3</v>
      </c>
      <c r="I199" s="25">
        <f t="shared" si="51"/>
        <v>2.3949999999999996E-3</v>
      </c>
      <c r="J199" s="25"/>
      <c r="K199" s="25">
        <f t="shared" si="52"/>
        <v>7.1199999999999953E-4</v>
      </c>
      <c r="L199" s="25">
        <f t="shared" si="53"/>
        <v>1.6397359999999989E-2</v>
      </c>
      <c r="M199" s="25">
        <v>4.5199999999999997E-3</v>
      </c>
      <c r="N199" s="25">
        <f t="shared" si="54"/>
        <v>2.1149999999999997E-3</v>
      </c>
      <c r="O199" s="25"/>
      <c r="P199" s="25">
        <f t="shared" si="55"/>
        <v>1.2252999999999997E-3</v>
      </c>
      <c r="Q199" s="25">
        <f t="shared" si="56"/>
        <v>2.8218658999999993E-2</v>
      </c>
      <c r="R199" s="25">
        <v>5.3800000000000002E-3</v>
      </c>
      <c r="S199" s="25">
        <f t="shared" si="57"/>
        <v>2.9750000000000002E-3</v>
      </c>
      <c r="T199" s="25"/>
      <c r="U199" s="25">
        <f t="shared" si="58"/>
        <v>1.3778000000000002E-3</v>
      </c>
      <c r="V199" s="25">
        <f t="shared" si="59"/>
        <v>3.1730734000000003E-2</v>
      </c>
      <c r="W199" s="25">
        <v>4.7699999999999999E-3</v>
      </c>
      <c r="X199" s="25">
        <f t="shared" si="60"/>
        <v>2.3649999999999999E-3</v>
      </c>
      <c r="Y199" s="25"/>
      <c r="Z199" s="25">
        <f t="shared" si="61"/>
        <v>1.2435999999999999E-3</v>
      </c>
      <c r="AA199" s="25">
        <f t="shared" si="62"/>
        <v>2.8640107999999997E-2</v>
      </c>
      <c r="AB199" s="25">
        <v>4.7699999999999999E-3</v>
      </c>
      <c r="AC199" s="25">
        <f t="shared" si="63"/>
        <v>2.405E-3</v>
      </c>
    </row>
    <row r="200" spans="1:29" s="15" customFormat="1">
      <c r="A200" s="18">
        <v>448</v>
      </c>
      <c r="B200" s="25">
        <v>-3.0000000000000001E-5</v>
      </c>
      <c r="C200" s="25">
        <v>1.031E-2</v>
      </c>
      <c r="D200" s="25">
        <f t="shared" si="48"/>
        <v>7.9150000000000002E-3</v>
      </c>
      <c r="E200" s="25"/>
      <c r="F200" s="25">
        <f t="shared" si="49"/>
        <v>1.8396000000000003E-3</v>
      </c>
      <c r="G200" s="25">
        <f t="shared" si="50"/>
        <v>4.2365988000000007E-2</v>
      </c>
      <c r="H200" s="25">
        <v>4.9199999999999999E-3</v>
      </c>
      <c r="I200" s="25">
        <f t="shared" si="51"/>
        <v>2.5249999999999999E-3</v>
      </c>
      <c r="J200" s="25"/>
      <c r="K200" s="25">
        <f t="shared" si="52"/>
        <v>8.4199999999999987E-4</v>
      </c>
      <c r="L200" s="25">
        <f t="shared" si="53"/>
        <v>1.9391259999999997E-2</v>
      </c>
      <c r="M200" s="25">
        <v>4.5500000000000002E-3</v>
      </c>
      <c r="N200" s="25">
        <f t="shared" si="54"/>
        <v>2.1550000000000002E-3</v>
      </c>
      <c r="O200" s="25"/>
      <c r="P200" s="25">
        <f t="shared" si="55"/>
        <v>1.2653000000000002E-3</v>
      </c>
      <c r="Q200" s="25">
        <f t="shared" si="56"/>
        <v>2.9139859000000008E-2</v>
      </c>
      <c r="R200" s="25">
        <v>5.4200000000000003E-3</v>
      </c>
      <c r="S200" s="25">
        <f t="shared" si="57"/>
        <v>3.0250000000000003E-3</v>
      </c>
      <c r="T200" s="25"/>
      <c r="U200" s="25">
        <f t="shared" si="58"/>
        <v>1.4278000000000003E-3</v>
      </c>
      <c r="V200" s="25">
        <f t="shared" si="59"/>
        <v>3.288223400000001E-2</v>
      </c>
      <c r="W200" s="25">
        <v>4.8199999999999996E-3</v>
      </c>
      <c r="X200" s="25">
        <f t="shared" si="60"/>
        <v>2.4249999999999996E-3</v>
      </c>
      <c r="Y200" s="25"/>
      <c r="Z200" s="25">
        <f t="shared" si="61"/>
        <v>1.3035999999999996E-3</v>
      </c>
      <c r="AA200" s="25">
        <f t="shared" si="62"/>
        <v>3.0021907999999993E-2</v>
      </c>
      <c r="AB200" s="25">
        <v>4.8199999999999996E-3</v>
      </c>
      <c r="AC200" s="25">
        <f t="shared" si="63"/>
        <v>2.395E-3</v>
      </c>
    </row>
    <row r="201" spans="1:29" s="15" customFormat="1">
      <c r="A201" s="18">
        <v>449</v>
      </c>
      <c r="B201" s="25">
        <v>1.2999999999999999E-4</v>
      </c>
      <c r="C201" s="25">
        <v>1.047E-2</v>
      </c>
      <c r="D201" s="25">
        <f t="shared" si="48"/>
        <v>8.0149999999999996E-3</v>
      </c>
      <c r="E201" s="25"/>
      <c r="F201" s="25">
        <f t="shared" si="49"/>
        <v>1.9395999999999997E-3</v>
      </c>
      <c r="G201" s="25">
        <f t="shared" si="50"/>
        <v>4.4668987999999993E-2</v>
      </c>
      <c r="H201" s="25">
        <v>4.7600000000000003E-3</v>
      </c>
      <c r="I201" s="25">
        <f t="shared" si="51"/>
        <v>2.3050000000000002E-3</v>
      </c>
      <c r="J201" s="25"/>
      <c r="K201" s="25">
        <f t="shared" si="52"/>
        <v>6.2200000000000016E-4</v>
      </c>
      <c r="L201" s="25">
        <f t="shared" si="53"/>
        <v>1.4324660000000005E-2</v>
      </c>
      <c r="M201" s="25">
        <v>4.5100000000000001E-3</v>
      </c>
      <c r="N201" s="25">
        <f t="shared" si="54"/>
        <v>2.055E-3</v>
      </c>
      <c r="O201" s="25"/>
      <c r="P201" s="25">
        <f t="shared" si="55"/>
        <v>1.1653E-3</v>
      </c>
      <c r="Q201" s="25">
        <f t="shared" si="56"/>
        <v>2.6836859000000001E-2</v>
      </c>
      <c r="R201" s="25">
        <v>5.2199999999999998E-3</v>
      </c>
      <c r="S201" s="25">
        <f t="shared" si="57"/>
        <v>2.7649999999999997E-3</v>
      </c>
      <c r="T201" s="25"/>
      <c r="U201" s="25">
        <f t="shared" si="58"/>
        <v>1.1677999999999997E-3</v>
      </c>
      <c r="V201" s="25">
        <f t="shared" si="59"/>
        <v>2.6894433999999995E-2</v>
      </c>
      <c r="W201" s="25">
        <v>4.7800000000000004E-3</v>
      </c>
      <c r="X201" s="25">
        <f t="shared" si="60"/>
        <v>2.3250000000000002E-3</v>
      </c>
      <c r="Y201" s="25"/>
      <c r="Z201" s="25">
        <f t="shared" si="61"/>
        <v>1.2036000000000002E-3</v>
      </c>
      <c r="AA201" s="25">
        <f t="shared" si="62"/>
        <v>2.7718908000000007E-2</v>
      </c>
      <c r="AB201" s="25">
        <v>4.7800000000000004E-3</v>
      </c>
      <c r="AC201" s="25">
        <f t="shared" si="63"/>
        <v>2.4550000000000002E-3</v>
      </c>
    </row>
    <row r="202" spans="1:29" s="15" customFormat="1">
      <c r="A202" s="18">
        <v>450</v>
      </c>
      <c r="B202" s="25">
        <v>-9.0000000000000006E-5</v>
      </c>
      <c r="C202" s="25">
        <v>1.023E-2</v>
      </c>
      <c r="D202" s="25">
        <f t="shared" si="48"/>
        <v>7.9449999999999989E-3</v>
      </c>
      <c r="E202" s="25"/>
      <c r="F202" s="25">
        <f t="shared" si="49"/>
        <v>1.869599999999999E-3</v>
      </c>
      <c r="G202" s="25">
        <f t="shared" si="50"/>
        <v>4.3056887999999981E-2</v>
      </c>
      <c r="H202" s="25">
        <v>4.6699999999999997E-3</v>
      </c>
      <c r="I202" s="25">
        <f t="shared" si="51"/>
        <v>2.3849999999999995E-3</v>
      </c>
      <c r="J202" s="25"/>
      <c r="K202" s="25">
        <f t="shared" si="52"/>
        <v>7.019999999999995E-4</v>
      </c>
      <c r="L202" s="25">
        <f t="shared" si="53"/>
        <v>1.616705999999999E-2</v>
      </c>
      <c r="M202" s="25">
        <v>4.3600000000000002E-3</v>
      </c>
      <c r="N202" s="25">
        <f t="shared" si="54"/>
        <v>2.075E-3</v>
      </c>
      <c r="O202" s="25"/>
      <c r="P202" s="25">
        <f t="shared" si="55"/>
        <v>1.1853E-3</v>
      </c>
      <c r="Q202" s="25">
        <f t="shared" si="56"/>
        <v>2.7297459000000003E-2</v>
      </c>
      <c r="R202" s="25">
        <v>5.11E-3</v>
      </c>
      <c r="S202" s="25">
        <f t="shared" si="57"/>
        <v>2.8249999999999998E-3</v>
      </c>
      <c r="T202" s="25"/>
      <c r="U202" s="25">
        <f t="shared" si="58"/>
        <v>1.2277999999999998E-3</v>
      </c>
      <c r="V202" s="25">
        <f t="shared" si="59"/>
        <v>2.8276233999999997E-2</v>
      </c>
      <c r="W202" s="25">
        <v>4.6600000000000001E-3</v>
      </c>
      <c r="X202" s="25">
        <f t="shared" si="60"/>
        <v>2.3749999999999999E-3</v>
      </c>
      <c r="Y202" s="25"/>
      <c r="Z202" s="25">
        <f t="shared" si="61"/>
        <v>1.2535999999999999E-3</v>
      </c>
      <c r="AA202" s="25">
        <f t="shared" si="62"/>
        <v>2.8870408E-2</v>
      </c>
      <c r="AB202" s="25">
        <v>4.6600000000000001E-3</v>
      </c>
      <c r="AC202" s="25">
        <f t="shared" si="63"/>
        <v>2.2850000000000001E-3</v>
      </c>
    </row>
    <row r="203" spans="1:29" s="15" customFormat="1">
      <c r="A203" s="18">
        <v>451</v>
      </c>
      <c r="B203" s="25">
        <v>-6.0000000000000002E-5</v>
      </c>
      <c r="C203" s="25">
        <v>1.0359999999999999E-2</v>
      </c>
      <c r="D203" s="25">
        <f t="shared" si="48"/>
        <v>8.0149999999999996E-3</v>
      </c>
      <c r="E203" s="25"/>
      <c r="F203" s="25">
        <f t="shared" si="49"/>
        <v>1.9395999999999997E-3</v>
      </c>
      <c r="G203" s="25">
        <f t="shared" si="50"/>
        <v>4.4668987999999993E-2</v>
      </c>
      <c r="H203" s="25">
        <v>4.64E-3</v>
      </c>
      <c r="I203" s="25">
        <f t="shared" si="51"/>
        <v>2.2950000000000002E-3</v>
      </c>
      <c r="J203" s="25"/>
      <c r="K203" s="25">
        <f t="shared" si="52"/>
        <v>6.1200000000000013E-4</v>
      </c>
      <c r="L203" s="25">
        <f t="shared" si="53"/>
        <v>1.4094360000000004E-2</v>
      </c>
      <c r="M203" s="25">
        <v>4.47E-3</v>
      </c>
      <c r="N203" s="25">
        <f t="shared" si="54"/>
        <v>2.1250000000000002E-3</v>
      </c>
      <c r="O203" s="25"/>
      <c r="P203" s="25">
        <f t="shared" si="55"/>
        <v>1.2353000000000002E-3</v>
      </c>
      <c r="Q203" s="25">
        <f t="shared" si="56"/>
        <v>2.8448959000000006E-2</v>
      </c>
      <c r="R203" s="25">
        <v>5.1200000000000004E-3</v>
      </c>
      <c r="S203" s="25">
        <f t="shared" si="57"/>
        <v>2.7750000000000006E-3</v>
      </c>
      <c r="T203" s="25"/>
      <c r="U203" s="25">
        <f t="shared" si="58"/>
        <v>1.1778000000000005E-3</v>
      </c>
      <c r="V203" s="25">
        <f t="shared" si="59"/>
        <v>2.7124734000000015E-2</v>
      </c>
      <c r="W203" s="25">
        <v>4.7499999999999999E-3</v>
      </c>
      <c r="X203" s="25">
        <f t="shared" si="60"/>
        <v>2.405E-3</v>
      </c>
      <c r="Y203" s="25"/>
      <c r="Z203" s="25">
        <f t="shared" si="61"/>
        <v>1.2836E-3</v>
      </c>
      <c r="AA203" s="25">
        <f t="shared" si="62"/>
        <v>2.9561308000000001E-2</v>
      </c>
      <c r="AB203" s="25">
        <v>4.7499999999999999E-3</v>
      </c>
      <c r="AC203" s="25">
        <f t="shared" si="63"/>
        <v>2.3449999999999999E-3</v>
      </c>
    </row>
    <row r="204" spans="1:29" s="15" customFormat="1">
      <c r="A204" s="18">
        <v>452</v>
      </c>
      <c r="B204" s="25">
        <v>-6.0000000000000002E-5</v>
      </c>
      <c r="C204" s="25">
        <v>9.9900000000000006E-3</v>
      </c>
      <c r="D204" s="25">
        <f t="shared" si="48"/>
        <v>7.7650000000000011E-3</v>
      </c>
      <c r="E204" s="25"/>
      <c r="F204" s="25">
        <f t="shared" si="49"/>
        <v>1.6896000000000012E-3</v>
      </c>
      <c r="G204" s="25">
        <f t="shared" si="50"/>
        <v>3.8911488000000029E-2</v>
      </c>
      <c r="H204" s="25">
        <v>4.6800000000000001E-3</v>
      </c>
      <c r="I204" s="25">
        <f t="shared" si="51"/>
        <v>2.4550000000000002E-3</v>
      </c>
      <c r="J204" s="25"/>
      <c r="K204" s="25">
        <f t="shared" si="52"/>
        <v>7.7200000000000012E-4</v>
      </c>
      <c r="L204" s="25">
        <f t="shared" si="53"/>
        <v>1.7779160000000002E-2</v>
      </c>
      <c r="M204" s="25">
        <v>4.3299999999999996E-3</v>
      </c>
      <c r="N204" s="25">
        <f t="shared" si="54"/>
        <v>2.1049999999999997E-3</v>
      </c>
      <c r="O204" s="25"/>
      <c r="P204" s="25">
        <f t="shared" si="55"/>
        <v>1.2152999999999997E-3</v>
      </c>
      <c r="Q204" s="25">
        <f t="shared" si="56"/>
        <v>2.7988358999999994E-2</v>
      </c>
      <c r="R204" s="25">
        <v>4.9800000000000001E-3</v>
      </c>
      <c r="S204" s="25">
        <f t="shared" si="57"/>
        <v>2.7550000000000001E-3</v>
      </c>
      <c r="T204" s="25"/>
      <c r="U204" s="25">
        <f t="shared" si="58"/>
        <v>1.1578000000000001E-3</v>
      </c>
      <c r="V204" s="25">
        <f t="shared" si="59"/>
        <v>2.6664134000000003E-2</v>
      </c>
      <c r="W204" s="25">
        <v>4.5100000000000001E-3</v>
      </c>
      <c r="X204" s="25">
        <f t="shared" si="60"/>
        <v>2.2850000000000001E-3</v>
      </c>
      <c r="Y204" s="25"/>
      <c r="Z204" s="25">
        <f t="shared" si="61"/>
        <v>1.1636000000000001E-3</v>
      </c>
      <c r="AA204" s="25">
        <f t="shared" si="62"/>
        <v>2.6797708000000003E-2</v>
      </c>
      <c r="AB204" s="25">
        <v>4.5100000000000001E-3</v>
      </c>
      <c r="AC204" s="25">
        <f t="shared" si="63"/>
        <v>2.225E-3</v>
      </c>
    </row>
    <row r="205" spans="1:29" s="15" customFormat="1">
      <c r="A205" s="18">
        <v>453</v>
      </c>
      <c r="B205" s="25">
        <v>-4.0000000000000003E-5</v>
      </c>
      <c r="C205" s="25">
        <v>1.005E-2</v>
      </c>
      <c r="D205" s="25">
        <f t="shared" si="48"/>
        <v>7.7850000000000003E-3</v>
      </c>
      <c r="E205" s="25"/>
      <c r="F205" s="25">
        <f t="shared" si="49"/>
        <v>1.7096000000000004E-3</v>
      </c>
      <c r="G205" s="25">
        <f t="shared" si="50"/>
        <v>3.9372088000000013E-2</v>
      </c>
      <c r="H205" s="25">
        <v>4.4900000000000001E-3</v>
      </c>
      <c r="I205" s="25">
        <f t="shared" si="51"/>
        <v>2.225E-3</v>
      </c>
      <c r="J205" s="25"/>
      <c r="K205" s="25">
        <f t="shared" si="52"/>
        <v>5.4199999999999995E-4</v>
      </c>
      <c r="L205" s="25">
        <f t="shared" si="53"/>
        <v>1.248226E-2</v>
      </c>
      <c r="M205" s="25">
        <v>4.3299999999999996E-3</v>
      </c>
      <c r="N205" s="25">
        <f t="shared" si="54"/>
        <v>2.0649999999999996E-3</v>
      </c>
      <c r="O205" s="25"/>
      <c r="P205" s="25">
        <f t="shared" si="55"/>
        <v>1.1752999999999996E-3</v>
      </c>
      <c r="Q205" s="25">
        <f t="shared" si="56"/>
        <v>2.706715899999999E-2</v>
      </c>
      <c r="R205" s="25">
        <v>5.0000000000000001E-3</v>
      </c>
      <c r="S205" s="25">
        <f t="shared" si="57"/>
        <v>2.735E-3</v>
      </c>
      <c r="T205" s="25"/>
      <c r="U205" s="25">
        <f t="shared" si="58"/>
        <v>1.1378E-3</v>
      </c>
      <c r="V205" s="25">
        <f t="shared" si="59"/>
        <v>2.6203534000000001E-2</v>
      </c>
      <c r="W205" s="25">
        <v>4.5700000000000003E-3</v>
      </c>
      <c r="X205" s="25">
        <f t="shared" si="60"/>
        <v>2.3050000000000002E-3</v>
      </c>
      <c r="Y205" s="25"/>
      <c r="Z205" s="25">
        <f t="shared" si="61"/>
        <v>1.1836000000000001E-3</v>
      </c>
      <c r="AA205" s="25">
        <f t="shared" si="62"/>
        <v>2.7258308000000005E-2</v>
      </c>
      <c r="AB205" s="25">
        <v>4.5700000000000003E-3</v>
      </c>
      <c r="AC205" s="25">
        <f t="shared" si="63"/>
        <v>2.2650000000000001E-3</v>
      </c>
    </row>
    <row r="206" spans="1:29" s="15" customFormat="1">
      <c r="A206" s="18">
        <v>454</v>
      </c>
      <c r="B206" s="25">
        <v>-2.0000000000000002E-5</v>
      </c>
      <c r="C206" s="25">
        <v>1.0149999999999999E-2</v>
      </c>
      <c r="D206" s="25">
        <f t="shared" si="48"/>
        <v>7.9100000000000004E-3</v>
      </c>
      <c r="E206" s="25"/>
      <c r="F206" s="25">
        <f t="shared" si="49"/>
        <v>1.8346000000000005E-3</v>
      </c>
      <c r="G206" s="25">
        <f t="shared" si="50"/>
        <v>4.2250838000000013E-2</v>
      </c>
      <c r="H206" s="25">
        <v>4.5799999999999999E-3</v>
      </c>
      <c r="I206" s="25">
        <f t="shared" si="51"/>
        <v>2.3400000000000001E-3</v>
      </c>
      <c r="J206" s="25"/>
      <c r="K206" s="25">
        <f t="shared" si="52"/>
        <v>6.5700000000000003E-4</v>
      </c>
      <c r="L206" s="25">
        <f t="shared" si="53"/>
        <v>1.5130710000000002E-2</v>
      </c>
      <c r="M206" s="25">
        <v>4.4099999999999999E-3</v>
      </c>
      <c r="N206" s="25">
        <f t="shared" si="54"/>
        <v>2.1700000000000001E-3</v>
      </c>
      <c r="O206" s="25"/>
      <c r="P206" s="25">
        <f t="shared" si="55"/>
        <v>1.2803000000000001E-3</v>
      </c>
      <c r="Q206" s="25">
        <f t="shared" si="56"/>
        <v>2.9485309000000001E-2</v>
      </c>
      <c r="R206" s="25">
        <v>5.0099999999999997E-3</v>
      </c>
      <c r="S206" s="25">
        <f t="shared" si="57"/>
        <v>2.7699999999999999E-3</v>
      </c>
      <c r="T206" s="25"/>
      <c r="U206" s="25">
        <f t="shared" si="58"/>
        <v>1.1727999999999999E-3</v>
      </c>
      <c r="V206" s="25">
        <f t="shared" si="59"/>
        <v>2.7009584E-2</v>
      </c>
      <c r="W206" s="25">
        <v>4.4999999999999997E-3</v>
      </c>
      <c r="X206" s="25">
        <f t="shared" si="60"/>
        <v>2.2599999999999999E-3</v>
      </c>
      <c r="Y206" s="25"/>
      <c r="Z206" s="25">
        <f t="shared" si="61"/>
        <v>1.1385999999999998E-3</v>
      </c>
      <c r="AA206" s="25">
        <f t="shared" si="62"/>
        <v>2.6221957999999997E-2</v>
      </c>
      <c r="AB206" s="25">
        <v>4.4999999999999997E-3</v>
      </c>
      <c r="AC206" s="25">
        <f t="shared" si="63"/>
        <v>2.2399999999999998E-3</v>
      </c>
    </row>
    <row r="207" spans="1:29" s="15" customFormat="1">
      <c r="A207" s="18">
        <v>455</v>
      </c>
      <c r="B207" s="25">
        <v>-4.0000000000000003E-5</v>
      </c>
      <c r="C207" s="25">
        <v>1.034E-2</v>
      </c>
      <c r="D207" s="25">
        <f t="shared" si="48"/>
        <v>8.0499999999999999E-3</v>
      </c>
      <c r="E207" s="25"/>
      <c r="F207" s="25">
        <f t="shared" si="49"/>
        <v>1.9746E-3</v>
      </c>
      <c r="G207" s="25">
        <f t="shared" si="50"/>
        <v>4.5475038000000002E-2</v>
      </c>
      <c r="H207" s="25">
        <v>4.5999999999999999E-3</v>
      </c>
      <c r="I207" s="25">
        <f t="shared" si="51"/>
        <v>2.31E-3</v>
      </c>
      <c r="J207" s="25"/>
      <c r="K207" s="25">
        <f t="shared" si="52"/>
        <v>6.2699999999999995E-4</v>
      </c>
      <c r="L207" s="25">
        <f t="shared" si="53"/>
        <v>1.4439809999999999E-2</v>
      </c>
      <c r="M207" s="25">
        <v>4.3299999999999996E-3</v>
      </c>
      <c r="N207" s="25">
        <f t="shared" si="54"/>
        <v>2.0399999999999997E-3</v>
      </c>
      <c r="O207" s="25"/>
      <c r="P207" s="25">
        <f t="shared" si="55"/>
        <v>1.1502999999999997E-3</v>
      </c>
      <c r="Q207" s="25">
        <f t="shared" si="56"/>
        <v>2.6491408999999994E-2</v>
      </c>
      <c r="R207" s="25">
        <v>4.9199999999999999E-3</v>
      </c>
      <c r="S207" s="25">
        <f t="shared" si="57"/>
        <v>2.63E-3</v>
      </c>
      <c r="T207" s="25"/>
      <c r="U207" s="25">
        <f t="shared" si="58"/>
        <v>1.0328E-3</v>
      </c>
      <c r="V207" s="25">
        <f t="shared" si="59"/>
        <v>2.3785384E-2</v>
      </c>
      <c r="W207" s="25">
        <v>4.62E-3</v>
      </c>
      <c r="X207" s="25">
        <f t="shared" si="60"/>
        <v>2.33E-3</v>
      </c>
      <c r="Y207" s="25"/>
      <c r="Z207" s="25">
        <f t="shared" si="61"/>
        <v>1.2086E-3</v>
      </c>
      <c r="AA207" s="25">
        <f t="shared" si="62"/>
        <v>2.7834058000000002E-2</v>
      </c>
      <c r="AB207" s="25">
        <v>4.62E-3</v>
      </c>
      <c r="AC207" s="25">
        <f t="shared" si="63"/>
        <v>2.2899999999999999E-3</v>
      </c>
    </row>
    <row r="208" spans="1:29" s="15" customFormat="1">
      <c r="A208" s="18">
        <v>456</v>
      </c>
      <c r="B208" s="25">
        <v>-1.0000000000000001E-5</v>
      </c>
      <c r="C208" s="25">
        <v>9.7800000000000005E-3</v>
      </c>
      <c r="D208" s="25">
        <f t="shared" si="48"/>
        <v>7.6649999999999999E-3</v>
      </c>
      <c r="E208" s="25"/>
      <c r="F208" s="25">
        <f t="shared" si="49"/>
        <v>1.5896E-3</v>
      </c>
      <c r="G208" s="25">
        <f t="shared" si="50"/>
        <v>3.6608488000000002E-2</v>
      </c>
      <c r="H208" s="25">
        <v>4.4400000000000004E-3</v>
      </c>
      <c r="I208" s="25">
        <f t="shared" si="51"/>
        <v>2.3250000000000002E-3</v>
      </c>
      <c r="J208" s="25"/>
      <c r="K208" s="25">
        <f t="shared" si="52"/>
        <v>6.4200000000000021E-4</v>
      </c>
      <c r="L208" s="25">
        <f t="shared" si="53"/>
        <v>1.4785260000000005E-2</v>
      </c>
      <c r="M208" s="25">
        <v>4.1599999999999996E-3</v>
      </c>
      <c r="N208" s="25">
        <f t="shared" si="54"/>
        <v>2.0449999999999995E-3</v>
      </c>
      <c r="O208" s="25"/>
      <c r="P208" s="25">
        <f t="shared" si="55"/>
        <v>1.1552999999999995E-3</v>
      </c>
      <c r="Q208" s="25">
        <f t="shared" si="56"/>
        <v>2.6606558999999991E-2</v>
      </c>
      <c r="R208" s="25">
        <v>4.8500000000000001E-3</v>
      </c>
      <c r="S208" s="25">
        <f t="shared" si="57"/>
        <v>2.735E-3</v>
      </c>
      <c r="T208" s="25"/>
      <c r="U208" s="25">
        <f t="shared" si="58"/>
        <v>1.1378E-3</v>
      </c>
      <c r="V208" s="25">
        <f t="shared" si="59"/>
        <v>2.6203534000000001E-2</v>
      </c>
      <c r="W208" s="25">
        <v>4.2399999999999998E-3</v>
      </c>
      <c r="X208" s="25">
        <f t="shared" si="60"/>
        <v>2.1249999999999997E-3</v>
      </c>
      <c r="Y208" s="25"/>
      <c r="Z208" s="25">
        <f t="shared" si="61"/>
        <v>1.0035999999999997E-3</v>
      </c>
      <c r="AA208" s="25">
        <f t="shared" si="62"/>
        <v>2.3112907999999995E-2</v>
      </c>
      <c r="AB208" s="25">
        <v>4.2399999999999998E-3</v>
      </c>
      <c r="AC208" s="25">
        <f t="shared" si="63"/>
        <v>2.1150000000000001E-3</v>
      </c>
    </row>
    <row r="209" spans="1:29" s="15" customFormat="1">
      <c r="A209" s="18">
        <v>457</v>
      </c>
      <c r="B209" s="25">
        <v>-1.6000000000000001E-4</v>
      </c>
      <c r="C209" s="25">
        <v>1.0030000000000001E-2</v>
      </c>
      <c r="D209" s="25">
        <f t="shared" si="48"/>
        <v>7.8600000000000007E-3</v>
      </c>
      <c r="E209" s="25"/>
      <c r="F209" s="25">
        <f t="shared" si="49"/>
        <v>1.7846000000000008E-3</v>
      </c>
      <c r="G209" s="25">
        <f t="shared" si="50"/>
        <v>4.109933800000002E-2</v>
      </c>
      <c r="H209" s="25">
        <v>4.45E-3</v>
      </c>
      <c r="I209" s="25">
        <f t="shared" si="51"/>
        <v>2.2800000000000003E-3</v>
      </c>
      <c r="J209" s="25"/>
      <c r="K209" s="25">
        <f t="shared" si="52"/>
        <v>5.9700000000000031E-4</v>
      </c>
      <c r="L209" s="25">
        <f t="shared" si="53"/>
        <v>1.3748910000000008E-2</v>
      </c>
      <c r="M209" s="25">
        <v>4.1900000000000001E-3</v>
      </c>
      <c r="N209" s="25">
        <f t="shared" si="54"/>
        <v>2.0200000000000005E-3</v>
      </c>
      <c r="O209" s="25"/>
      <c r="P209" s="25">
        <f t="shared" si="55"/>
        <v>1.1303000000000005E-3</v>
      </c>
      <c r="Q209" s="25">
        <f t="shared" si="56"/>
        <v>2.6030809000000012E-2</v>
      </c>
      <c r="R209" s="25">
        <v>4.8399999999999997E-3</v>
      </c>
      <c r="S209" s="25">
        <f t="shared" si="57"/>
        <v>2.6700000000000001E-3</v>
      </c>
      <c r="T209" s="25"/>
      <c r="U209" s="25">
        <f t="shared" si="58"/>
        <v>1.0728000000000001E-3</v>
      </c>
      <c r="V209" s="25">
        <f t="shared" si="59"/>
        <v>2.4706584000000004E-2</v>
      </c>
      <c r="W209" s="25">
        <v>4.4999999999999997E-3</v>
      </c>
      <c r="X209" s="25">
        <f t="shared" si="60"/>
        <v>2.33E-3</v>
      </c>
      <c r="Y209" s="25"/>
      <c r="Z209" s="25">
        <f t="shared" si="61"/>
        <v>1.2086E-3</v>
      </c>
      <c r="AA209" s="25">
        <f t="shared" si="62"/>
        <v>2.7834058000000002E-2</v>
      </c>
      <c r="AB209" s="25">
        <v>4.4999999999999997E-3</v>
      </c>
      <c r="AC209" s="25">
        <f t="shared" si="63"/>
        <v>2.1699999999999996E-3</v>
      </c>
    </row>
    <row r="210" spans="1:29" s="15" customFormat="1">
      <c r="A210" s="18">
        <v>458</v>
      </c>
      <c r="B210" s="25">
        <v>1.7000000000000001E-4</v>
      </c>
      <c r="C210" s="25">
        <v>9.979E-3</v>
      </c>
      <c r="D210" s="25">
        <f t="shared" si="48"/>
        <v>7.7590000000000003E-3</v>
      </c>
      <c r="E210" s="25"/>
      <c r="F210" s="25">
        <f t="shared" si="49"/>
        <v>1.6836000000000004E-3</v>
      </c>
      <c r="G210" s="25">
        <f t="shared" si="50"/>
        <v>3.8773308000000013E-2</v>
      </c>
      <c r="H210" s="25">
        <v>4.4799999999999996E-3</v>
      </c>
      <c r="I210" s="25">
        <f t="shared" si="51"/>
        <v>2.2599999999999994E-3</v>
      </c>
      <c r="J210" s="25"/>
      <c r="K210" s="25">
        <f t="shared" si="52"/>
        <v>5.7699999999999939E-4</v>
      </c>
      <c r="L210" s="25">
        <f t="shared" si="53"/>
        <v>1.3288309999999987E-2</v>
      </c>
      <c r="M210" s="25">
        <v>4.1399999999999996E-3</v>
      </c>
      <c r="N210" s="25">
        <f t="shared" si="54"/>
        <v>1.9199999999999994E-3</v>
      </c>
      <c r="O210" s="25"/>
      <c r="P210" s="25">
        <f t="shared" si="55"/>
        <v>1.0302999999999994E-3</v>
      </c>
      <c r="Q210" s="25">
        <f t="shared" si="56"/>
        <v>2.3727808999999989E-2</v>
      </c>
      <c r="R210" s="25">
        <v>4.9800000000000001E-3</v>
      </c>
      <c r="S210" s="25">
        <f t="shared" si="57"/>
        <v>2.7599999999999999E-3</v>
      </c>
      <c r="T210" s="25"/>
      <c r="U210" s="25">
        <f t="shared" si="58"/>
        <v>1.1627999999999999E-3</v>
      </c>
      <c r="V210" s="25">
        <f t="shared" si="59"/>
        <v>2.6779283999999997E-2</v>
      </c>
      <c r="W210" s="25">
        <v>4.2700000000000004E-3</v>
      </c>
      <c r="X210" s="25">
        <f t="shared" si="60"/>
        <v>2.0500000000000002E-3</v>
      </c>
      <c r="Y210" s="25"/>
      <c r="Z210" s="25">
        <f t="shared" si="61"/>
        <v>9.2860000000000013E-4</v>
      </c>
      <c r="AA210" s="25">
        <f t="shared" si="62"/>
        <v>2.1385658000000005E-2</v>
      </c>
      <c r="AB210" s="25">
        <v>4.2700000000000004E-3</v>
      </c>
      <c r="AC210" s="25">
        <f t="shared" si="63"/>
        <v>2.2200000000000002E-3</v>
      </c>
    </row>
    <row r="211" spans="1:29" s="15" customFormat="1">
      <c r="A211" s="18">
        <v>459</v>
      </c>
      <c r="B211" s="25">
        <v>-4.0000000000000003E-5</v>
      </c>
      <c r="C211" s="25">
        <v>1.005E-2</v>
      </c>
      <c r="D211" s="25">
        <f t="shared" si="48"/>
        <v>7.8650000000000005E-3</v>
      </c>
      <c r="E211" s="25"/>
      <c r="F211" s="25">
        <f t="shared" si="49"/>
        <v>1.7896000000000006E-3</v>
      </c>
      <c r="G211" s="25">
        <f t="shared" si="50"/>
        <v>4.1214488000000014E-2</v>
      </c>
      <c r="H211" s="25">
        <v>4.2900000000000004E-3</v>
      </c>
      <c r="I211" s="25">
        <f t="shared" si="51"/>
        <v>2.1050000000000005E-3</v>
      </c>
      <c r="J211" s="25"/>
      <c r="K211" s="25">
        <f t="shared" si="52"/>
        <v>4.220000000000005E-4</v>
      </c>
      <c r="L211" s="25">
        <f t="shared" si="53"/>
        <v>9.7186600000000126E-3</v>
      </c>
      <c r="M211" s="25">
        <v>4.15E-3</v>
      </c>
      <c r="N211" s="25">
        <f t="shared" si="54"/>
        <v>1.9650000000000002E-3</v>
      </c>
      <c r="O211" s="25"/>
      <c r="P211" s="25">
        <f t="shared" si="55"/>
        <v>1.0753000000000002E-3</v>
      </c>
      <c r="Q211" s="25">
        <f t="shared" si="56"/>
        <v>2.4764159000000004E-2</v>
      </c>
      <c r="R211" s="25">
        <v>4.7299999999999998E-3</v>
      </c>
      <c r="S211" s="25">
        <f t="shared" si="57"/>
        <v>2.545E-3</v>
      </c>
      <c r="T211" s="25"/>
      <c r="U211" s="25">
        <f t="shared" si="58"/>
        <v>9.4779999999999994E-4</v>
      </c>
      <c r="V211" s="25">
        <f t="shared" si="59"/>
        <v>2.1827834000000001E-2</v>
      </c>
      <c r="W211" s="25">
        <v>4.4099999999999999E-3</v>
      </c>
      <c r="X211" s="25">
        <f t="shared" si="60"/>
        <v>2.225E-3</v>
      </c>
      <c r="Y211" s="25"/>
      <c r="Z211" s="25">
        <f t="shared" si="61"/>
        <v>1.1035999999999999E-3</v>
      </c>
      <c r="AA211" s="25">
        <f t="shared" si="62"/>
        <v>2.5415908000000001E-2</v>
      </c>
      <c r="AB211" s="25">
        <v>4.4099999999999999E-3</v>
      </c>
      <c r="AC211" s="25">
        <f t="shared" si="63"/>
        <v>2.1849999999999999E-3</v>
      </c>
    </row>
    <row r="212" spans="1:29" s="15" customFormat="1">
      <c r="A212" s="18">
        <v>460</v>
      </c>
      <c r="B212" s="25">
        <v>6.8999999999999997E-5</v>
      </c>
      <c r="C212" s="25">
        <v>9.8300000000000002E-3</v>
      </c>
      <c r="D212" s="25">
        <f t="shared" si="48"/>
        <v>7.7355000000000002E-3</v>
      </c>
      <c r="E212" s="25"/>
      <c r="F212" s="25">
        <f t="shared" si="49"/>
        <v>1.6601000000000003E-3</v>
      </c>
      <c r="G212" s="25">
        <f t="shared" si="50"/>
        <v>3.823210300000001E-2</v>
      </c>
      <c r="H212" s="25">
        <v>4.2399999999999998E-3</v>
      </c>
      <c r="I212" s="25">
        <f t="shared" si="51"/>
        <v>2.1454999999999998E-3</v>
      </c>
      <c r="J212" s="25"/>
      <c r="K212" s="25">
        <f t="shared" si="52"/>
        <v>4.624999999999998E-4</v>
      </c>
      <c r="L212" s="25">
        <f t="shared" si="53"/>
        <v>1.0651374999999996E-2</v>
      </c>
      <c r="M212" s="25">
        <v>4.0299999999999997E-3</v>
      </c>
      <c r="N212" s="25">
        <f t="shared" si="54"/>
        <v>1.9354999999999997E-3</v>
      </c>
      <c r="O212" s="25"/>
      <c r="P212" s="25">
        <f t="shared" si="55"/>
        <v>1.0457999999999997E-3</v>
      </c>
      <c r="Q212" s="25">
        <f t="shared" si="56"/>
        <v>2.4084773999999996E-2</v>
      </c>
      <c r="R212" s="25">
        <v>4.6899999999999997E-3</v>
      </c>
      <c r="S212" s="25">
        <f t="shared" si="57"/>
        <v>2.5954999999999997E-3</v>
      </c>
      <c r="T212" s="25"/>
      <c r="U212" s="25">
        <f t="shared" si="58"/>
        <v>9.9829999999999971E-4</v>
      </c>
      <c r="V212" s="25">
        <f t="shared" si="59"/>
        <v>2.2990848999999994E-2</v>
      </c>
      <c r="W212" s="25">
        <v>4.1200000000000004E-3</v>
      </c>
      <c r="X212" s="25">
        <f t="shared" si="60"/>
        <v>2.0255000000000004E-3</v>
      </c>
      <c r="Y212" s="25"/>
      <c r="Z212" s="25">
        <f t="shared" si="61"/>
        <v>9.0410000000000035E-4</v>
      </c>
      <c r="AA212" s="25">
        <f t="shared" si="62"/>
        <v>2.0821423000000009E-2</v>
      </c>
      <c r="AB212" s="25">
        <v>4.1200000000000004E-3</v>
      </c>
      <c r="AC212" s="25">
        <f t="shared" si="63"/>
        <v>2.0945E-3</v>
      </c>
    </row>
    <row r="213" spans="1:29" s="15" customFormat="1">
      <c r="A213" s="18">
        <v>461</v>
      </c>
      <c r="B213" s="25">
        <v>-1.2999999999999999E-4</v>
      </c>
      <c r="C213" s="25">
        <v>1.005E-2</v>
      </c>
      <c r="D213" s="25">
        <f t="shared" si="48"/>
        <v>7.9049999999999988E-3</v>
      </c>
      <c r="E213" s="25"/>
      <c r="F213" s="25">
        <f t="shared" si="49"/>
        <v>1.8295999999999989E-3</v>
      </c>
      <c r="G213" s="25">
        <f t="shared" si="50"/>
        <v>4.2135687999999977E-2</v>
      </c>
      <c r="H213" s="25">
        <v>4.4299999999999999E-3</v>
      </c>
      <c r="I213" s="25">
        <f t="shared" si="51"/>
        <v>2.2849999999999997E-3</v>
      </c>
      <c r="J213" s="25"/>
      <c r="K213" s="25">
        <f t="shared" si="52"/>
        <v>6.0199999999999967E-4</v>
      </c>
      <c r="L213" s="25">
        <f t="shared" si="53"/>
        <v>1.3864059999999992E-2</v>
      </c>
      <c r="M213" s="25">
        <v>4.1900000000000001E-3</v>
      </c>
      <c r="N213" s="25">
        <f t="shared" si="54"/>
        <v>2.0449999999999999E-3</v>
      </c>
      <c r="O213" s="25"/>
      <c r="P213" s="25">
        <f t="shared" si="55"/>
        <v>1.1552999999999999E-3</v>
      </c>
      <c r="Q213" s="25">
        <f t="shared" si="56"/>
        <v>2.6606558999999998E-2</v>
      </c>
      <c r="R213" s="25">
        <v>4.8199999999999996E-3</v>
      </c>
      <c r="S213" s="25">
        <f t="shared" si="57"/>
        <v>2.6749999999999994E-3</v>
      </c>
      <c r="T213" s="25"/>
      <c r="U213" s="25">
        <f t="shared" si="58"/>
        <v>1.0777999999999994E-3</v>
      </c>
      <c r="V213" s="25">
        <f t="shared" si="59"/>
        <v>2.4821733999999988E-2</v>
      </c>
      <c r="W213" s="25">
        <v>4.4200000000000003E-3</v>
      </c>
      <c r="X213" s="25">
        <f t="shared" si="60"/>
        <v>2.2750000000000001E-3</v>
      </c>
      <c r="Y213" s="25"/>
      <c r="Z213" s="25">
        <f t="shared" si="61"/>
        <v>1.1536000000000001E-3</v>
      </c>
      <c r="AA213" s="25">
        <f t="shared" si="62"/>
        <v>2.6567408000000004E-2</v>
      </c>
      <c r="AB213" s="25">
        <v>4.4200000000000003E-3</v>
      </c>
      <c r="AC213" s="25">
        <f t="shared" si="63"/>
        <v>2.1450000000000002E-3</v>
      </c>
    </row>
    <row r="214" spans="1:29" s="15" customFormat="1">
      <c r="A214" s="18">
        <v>462</v>
      </c>
      <c r="B214" s="25">
        <v>1.9000000000000001E-4</v>
      </c>
      <c r="C214" s="25">
        <v>9.9389999999999999E-3</v>
      </c>
      <c r="D214" s="25">
        <f t="shared" si="48"/>
        <v>7.7389999999999994E-3</v>
      </c>
      <c r="E214" s="25"/>
      <c r="F214" s="25">
        <f t="shared" si="49"/>
        <v>1.6635999999999995E-3</v>
      </c>
      <c r="G214" s="25">
        <f t="shared" si="50"/>
        <v>3.8312707999999987E-2</v>
      </c>
      <c r="H214" s="25">
        <v>4.4000000000000003E-3</v>
      </c>
      <c r="I214" s="25">
        <f t="shared" si="51"/>
        <v>2.2000000000000001E-3</v>
      </c>
      <c r="J214" s="25"/>
      <c r="K214" s="25">
        <f t="shared" si="52"/>
        <v>5.170000000000001E-4</v>
      </c>
      <c r="L214" s="25">
        <f t="shared" si="53"/>
        <v>1.1906510000000002E-2</v>
      </c>
      <c r="M214" s="25">
        <v>3.98E-3</v>
      </c>
      <c r="N214" s="25">
        <f t="shared" si="54"/>
        <v>1.7799999999999999E-3</v>
      </c>
      <c r="O214" s="25"/>
      <c r="P214" s="25">
        <f t="shared" si="55"/>
        <v>8.902999999999999E-4</v>
      </c>
      <c r="Q214" s="25">
        <f t="shared" si="56"/>
        <v>2.0503608999999999E-2</v>
      </c>
      <c r="R214" s="25">
        <v>4.7800000000000004E-3</v>
      </c>
      <c r="S214" s="25">
        <f t="shared" si="57"/>
        <v>2.5800000000000003E-3</v>
      </c>
      <c r="T214" s="25"/>
      <c r="U214" s="25">
        <f t="shared" si="58"/>
        <v>9.8280000000000025E-4</v>
      </c>
      <c r="V214" s="25">
        <f t="shared" si="59"/>
        <v>2.2633884000000007E-2</v>
      </c>
      <c r="W214" s="25">
        <v>4.2100000000000002E-3</v>
      </c>
      <c r="X214" s="25">
        <f t="shared" si="60"/>
        <v>2.0100000000000001E-3</v>
      </c>
      <c r="Y214" s="25"/>
      <c r="Z214" s="25">
        <f t="shared" si="61"/>
        <v>8.8860000000000002E-4</v>
      </c>
      <c r="AA214" s="25">
        <f t="shared" si="62"/>
        <v>2.0464458000000001E-2</v>
      </c>
      <c r="AB214" s="25">
        <v>4.2100000000000002E-3</v>
      </c>
      <c r="AC214" s="25">
        <f t="shared" si="63"/>
        <v>2.2000000000000001E-3</v>
      </c>
    </row>
    <row r="215" spans="1:29" s="15" customFormat="1">
      <c r="A215" s="18">
        <v>463</v>
      </c>
      <c r="B215" s="25">
        <v>-5.0000000000000002E-5</v>
      </c>
      <c r="C215" s="25">
        <v>9.8799999999999999E-3</v>
      </c>
      <c r="D215" s="25">
        <f t="shared" si="48"/>
        <v>7.7299999999999999E-3</v>
      </c>
      <c r="E215" s="25"/>
      <c r="F215" s="25">
        <f t="shared" si="49"/>
        <v>1.6546E-3</v>
      </c>
      <c r="G215" s="25">
        <f t="shared" si="50"/>
        <v>3.8105437999999998E-2</v>
      </c>
      <c r="H215" s="25">
        <v>4.3699999999999998E-3</v>
      </c>
      <c r="I215" s="25">
        <f t="shared" si="51"/>
        <v>2.2199999999999998E-3</v>
      </c>
      <c r="J215" s="25"/>
      <c r="K215" s="25">
        <f t="shared" si="52"/>
        <v>5.3699999999999972E-4</v>
      </c>
      <c r="L215" s="25">
        <f t="shared" si="53"/>
        <v>1.2367109999999994E-2</v>
      </c>
      <c r="M215" s="25">
        <v>4.0899999999999999E-3</v>
      </c>
      <c r="N215" s="25">
        <f t="shared" si="54"/>
        <v>1.9399999999999999E-3</v>
      </c>
      <c r="O215" s="25"/>
      <c r="P215" s="25">
        <f t="shared" si="55"/>
        <v>1.0502999999999999E-3</v>
      </c>
      <c r="Q215" s="25">
        <f t="shared" si="56"/>
        <v>2.4188408999999998E-2</v>
      </c>
      <c r="R215" s="25">
        <v>4.6800000000000001E-3</v>
      </c>
      <c r="S215" s="25">
        <f t="shared" si="57"/>
        <v>2.5300000000000001E-3</v>
      </c>
      <c r="T215" s="25"/>
      <c r="U215" s="25">
        <f t="shared" si="58"/>
        <v>9.3280000000000012E-4</v>
      </c>
      <c r="V215" s="25">
        <f t="shared" si="59"/>
        <v>2.1482384000000004E-2</v>
      </c>
      <c r="W215" s="25">
        <v>4.3499999999999997E-3</v>
      </c>
      <c r="X215" s="25">
        <f t="shared" si="60"/>
        <v>2.1999999999999997E-3</v>
      </c>
      <c r="Y215" s="25"/>
      <c r="Z215" s="25">
        <f t="shared" si="61"/>
        <v>1.0785999999999997E-3</v>
      </c>
      <c r="AA215" s="25">
        <f t="shared" si="62"/>
        <v>2.4840157999999994E-2</v>
      </c>
      <c r="AB215" s="25">
        <v>4.3499999999999997E-3</v>
      </c>
      <c r="AC215" s="25">
        <f t="shared" si="63"/>
        <v>2.15E-3</v>
      </c>
    </row>
    <row r="216" spans="1:29" s="15" customFormat="1">
      <c r="A216" s="18">
        <v>464</v>
      </c>
      <c r="B216" s="25">
        <v>5.0000000000000002E-5</v>
      </c>
      <c r="C216" s="25">
        <v>9.7800000000000005E-3</v>
      </c>
      <c r="D216" s="25">
        <f t="shared" si="48"/>
        <v>7.7350000000000006E-3</v>
      </c>
      <c r="E216" s="25"/>
      <c r="F216" s="25">
        <f t="shared" si="49"/>
        <v>1.6596000000000007E-3</v>
      </c>
      <c r="G216" s="25">
        <f t="shared" si="50"/>
        <v>3.8220588000000014E-2</v>
      </c>
      <c r="H216" s="25">
        <v>4.1900000000000001E-3</v>
      </c>
      <c r="I216" s="25">
        <f t="shared" si="51"/>
        <v>2.1450000000000002E-3</v>
      </c>
      <c r="J216" s="25"/>
      <c r="K216" s="25">
        <f t="shared" si="52"/>
        <v>4.6200000000000017E-4</v>
      </c>
      <c r="L216" s="25">
        <f t="shared" si="53"/>
        <v>1.0639860000000004E-2</v>
      </c>
      <c r="M216" s="25">
        <v>3.9500000000000004E-3</v>
      </c>
      <c r="N216" s="25">
        <f t="shared" si="54"/>
        <v>1.9050000000000004E-3</v>
      </c>
      <c r="O216" s="25"/>
      <c r="P216" s="25">
        <f t="shared" si="55"/>
        <v>1.0153000000000004E-3</v>
      </c>
      <c r="Q216" s="25">
        <f t="shared" si="56"/>
        <v>2.3382359000000012E-2</v>
      </c>
      <c r="R216" s="25">
        <v>4.6299999999999996E-3</v>
      </c>
      <c r="S216" s="25">
        <f t="shared" si="57"/>
        <v>2.5849999999999996E-3</v>
      </c>
      <c r="T216" s="25"/>
      <c r="U216" s="25">
        <f t="shared" si="58"/>
        <v>9.8779999999999962E-4</v>
      </c>
      <c r="V216" s="25">
        <f t="shared" si="59"/>
        <v>2.2749033999999991E-2</v>
      </c>
      <c r="W216" s="25">
        <v>4.0400000000000002E-3</v>
      </c>
      <c r="X216" s="25">
        <f t="shared" si="60"/>
        <v>1.9950000000000002E-3</v>
      </c>
      <c r="Y216" s="25"/>
      <c r="Z216" s="25">
        <f t="shared" si="61"/>
        <v>8.736000000000002E-4</v>
      </c>
      <c r="AA216" s="25">
        <f t="shared" si="62"/>
        <v>2.0119008000000004E-2</v>
      </c>
      <c r="AB216" s="25">
        <v>4.0400000000000002E-3</v>
      </c>
      <c r="AC216" s="25">
        <f t="shared" si="63"/>
        <v>2.0449999999999999E-3</v>
      </c>
    </row>
    <row r="217" spans="1:29" s="15" customFormat="1">
      <c r="A217" s="18">
        <v>465</v>
      </c>
      <c r="B217" s="25">
        <v>-2.0000000000000001E-4</v>
      </c>
      <c r="C217" s="25">
        <v>9.7000000000000003E-3</v>
      </c>
      <c r="D217" s="25">
        <f t="shared" si="48"/>
        <v>7.6649999999999999E-3</v>
      </c>
      <c r="E217" s="25"/>
      <c r="F217" s="25">
        <f t="shared" si="49"/>
        <v>1.5896E-3</v>
      </c>
      <c r="G217" s="25">
        <f t="shared" si="50"/>
        <v>3.6608488000000002E-2</v>
      </c>
      <c r="H217" s="25">
        <v>4.2399999999999998E-3</v>
      </c>
      <c r="I217" s="25">
        <f t="shared" si="51"/>
        <v>2.2049999999999995E-3</v>
      </c>
      <c r="J217" s="25"/>
      <c r="K217" s="25">
        <f t="shared" si="52"/>
        <v>5.2199999999999946E-4</v>
      </c>
      <c r="L217" s="25">
        <f t="shared" si="53"/>
        <v>1.2021659999999988E-2</v>
      </c>
      <c r="M217" s="25">
        <v>4.0699999999999998E-3</v>
      </c>
      <c r="N217" s="25">
        <f t="shared" si="54"/>
        <v>2.0349999999999995E-3</v>
      </c>
      <c r="O217" s="25"/>
      <c r="P217" s="25">
        <f t="shared" si="55"/>
        <v>1.1452999999999995E-3</v>
      </c>
      <c r="Q217" s="25">
        <f t="shared" si="56"/>
        <v>2.6376258999999989E-2</v>
      </c>
      <c r="R217" s="25">
        <v>4.5900000000000003E-3</v>
      </c>
      <c r="S217" s="25">
        <f t="shared" si="57"/>
        <v>2.555E-3</v>
      </c>
      <c r="T217" s="25"/>
      <c r="U217" s="25">
        <f t="shared" si="58"/>
        <v>9.5779999999999997E-4</v>
      </c>
      <c r="V217" s="25">
        <f t="shared" si="59"/>
        <v>2.2058134E-2</v>
      </c>
      <c r="W217" s="25">
        <v>4.2700000000000004E-3</v>
      </c>
      <c r="X217" s="25">
        <f t="shared" si="60"/>
        <v>2.235E-3</v>
      </c>
      <c r="Y217" s="25"/>
      <c r="Z217" s="25">
        <f t="shared" si="61"/>
        <v>1.1136E-3</v>
      </c>
      <c r="AA217" s="25">
        <f t="shared" si="62"/>
        <v>2.5646208E-2</v>
      </c>
      <c r="AB217" s="25">
        <v>4.2700000000000004E-3</v>
      </c>
      <c r="AC217" s="25">
        <f t="shared" si="63"/>
        <v>2.0350000000000004E-3</v>
      </c>
    </row>
    <row r="218" spans="1:29" s="15" customFormat="1">
      <c r="A218" s="18">
        <v>466</v>
      </c>
      <c r="B218" s="25">
        <v>1.4999999999999999E-4</v>
      </c>
      <c r="C218" s="25">
        <v>9.6790000000000001E-3</v>
      </c>
      <c r="D218" s="25">
        <f t="shared" si="48"/>
        <v>7.5790000000000007E-3</v>
      </c>
      <c r="E218" s="25"/>
      <c r="F218" s="25">
        <f t="shared" si="49"/>
        <v>1.5036000000000008E-3</v>
      </c>
      <c r="G218" s="25">
        <f t="shared" si="50"/>
        <v>3.462790800000002E-2</v>
      </c>
      <c r="H218" s="25">
        <v>4.2700000000000004E-3</v>
      </c>
      <c r="I218" s="25">
        <f t="shared" si="51"/>
        <v>2.1700000000000005E-3</v>
      </c>
      <c r="J218" s="25"/>
      <c r="K218" s="25">
        <f t="shared" si="52"/>
        <v>4.8700000000000045E-4</v>
      </c>
      <c r="L218" s="25">
        <f t="shared" si="53"/>
        <v>1.1215610000000011E-2</v>
      </c>
      <c r="M218" s="25">
        <v>3.8600000000000001E-3</v>
      </c>
      <c r="N218" s="25">
        <f t="shared" si="54"/>
        <v>1.7600000000000003E-3</v>
      </c>
      <c r="O218" s="25"/>
      <c r="P218" s="25">
        <f t="shared" si="55"/>
        <v>8.7030000000000028E-4</v>
      </c>
      <c r="Q218" s="25">
        <f t="shared" si="56"/>
        <v>2.0043009000000007E-2</v>
      </c>
      <c r="R218" s="25">
        <v>4.5399999999999998E-3</v>
      </c>
      <c r="S218" s="25">
        <f t="shared" si="57"/>
        <v>2.4399999999999999E-3</v>
      </c>
      <c r="T218" s="25"/>
      <c r="U218" s="25">
        <f t="shared" si="58"/>
        <v>8.4279999999999989E-4</v>
      </c>
      <c r="V218" s="25">
        <f t="shared" si="59"/>
        <v>1.9409684E-2</v>
      </c>
      <c r="W218" s="25">
        <v>4.0499999999999998E-3</v>
      </c>
      <c r="X218" s="25">
        <f t="shared" si="60"/>
        <v>1.9499999999999999E-3</v>
      </c>
      <c r="Y218" s="25"/>
      <c r="Z218" s="25">
        <f t="shared" si="61"/>
        <v>8.2859999999999987E-4</v>
      </c>
      <c r="AA218" s="25">
        <f t="shared" si="62"/>
        <v>1.9082657999999999E-2</v>
      </c>
      <c r="AB218" s="25">
        <v>4.0499999999999998E-3</v>
      </c>
      <c r="AC218" s="25">
        <f t="shared" si="63"/>
        <v>2.0999999999999999E-3</v>
      </c>
    </row>
    <row r="219" spans="1:29" s="15" customFormat="1">
      <c r="A219" s="18">
        <v>467</v>
      </c>
      <c r="B219" s="25">
        <v>-8.0000000000000007E-5</v>
      </c>
      <c r="C219" s="25">
        <v>9.7099999999999999E-3</v>
      </c>
      <c r="D219" s="25">
        <f t="shared" si="48"/>
        <v>7.62E-3</v>
      </c>
      <c r="E219" s="25"/>
      <c r="F219" s="25">
        <f t="shared" si="49"/>
        <v>1.5446000000000001E-3</v>
      </c>
      <c r="G219" s="25">
        <f t="shared" si="50"/>
        <v>3.5572138000000003E-2</v>
      </c>
      <c r="H219" s="25">
        <v>4.3E-3</v>
      </c>
      <c r="I219" s="25">
        <f t="shared" si="51"/>
        <v>2.2100000000000002E-3</v>
      </c>
      <c r="J219" s="25"/>
      <c r="K219" s="25">
        <f t="shared" si="52"/>
        <v>5.2700000000000012E-4</v>
      </c>
      <c r="L219" s="25">
        <f t="shared" si="53"/>
        <v>1.2136810000000003E-2</v>
      </c>
      <c r="M219" s="25">
        <v>3.9899999999999996E-3</v>
      </c>
      <c r="N219" s="25">
        <f t="shared" si="54"/>
        <v>1.8999999999999998E-3</v>
      </c>
      <c r="O219" s="25"/>
      <c r="P219" s="25">
        <f t="shared" si="55"/>
        <v>1.0102999999999998E-3</v>
      </c>
      <c r="Q219" s="25">
        <f t="shared" si="56"/>
        <v>2.3267208999999997E-2</v>
      </c>
      <c r="R219" s="25">
        <v>4.5700000000000003E-3</v>
      </c>
      <c r="S219" s="25">
        <f t="shared" si="57"/>
        <v>2.4800000000000004E-3</v>
      </c>
      <c r="T219" s="25"/>
      <c r="U219" s="25">
        <f t="shared" si="58"/>
        <v>8.8280000000000042E-4</v>
      </c>
      <c r="V219" s="25">
        <f t="shared" si="59"/>
        <v>2.0330884000000011E-2</v>
      </c>
      <c r="W219" s="25">
        <v>4.2599999999999999E-3</v>
      </c>
      <c r="X219" s="25">
        <f t="shared" si="60"/>
        <v>2.1700000000000001E-3</v>
      </c>
      <c r="Y219" s="25"/>
      <c r="Z219" s="25">
        <f t="shared" si="61"/>
        <v>1.0486E-3</v>
      </c>
      <c r="AA219" s="25">
        <f t="shared" si="62"/>
        <v>2.4149258E-2</v>
      </c>
      <c r="AB219" s="25">
        <v>4.2599999999999999E-3</v>
      </c>
      <c r="AC219" s="25">
        <f t="shared" si="63"/>
        <v>2.0899999999999998E-3</v>
      </c>
    </row>
    <row r="220" spans="1:29" s="15" customFormat="1">
      <c r="A220" s="18">
        <v>468</v>
      </c>
      <c r="B220" s="25">
        <v>6.0000000000000002E-5</v>
      </c>
      <c r="C220" s="25">
        <v>9.6299999999999997E-3</v>
      </c>
      <c r="D220" s="25">
        <f t="shared" si="48"/>
        <v>7.62E-3</v>
      </c>
      <c r="E220" s="25"/>
      <c r="F220" s="25">
        <f t="shared" si="49"/>
        <v>1.5446000000000001E-3</v>
      </c>
      <c r="G220" s="25">
        <f t="shared" si="50"/>
        <v>3.5572138000000003E-2</v>
      </c>
      <c r="H220" s="25">
        <v>4.1900000000000001E-3</v>
      </c>
      <c r="I220" s="25">
        <f t="shared" si="51"/>
        <v>2.1800000000000001E-3</v>
      </c>
      <c r="J220" s="25"/>
      <c r="K220" s="25">
        <f t="shared" si="52"/>
        <v>4.9700000000000005E-4</v>
      </c>
      <c r="L220" s="25">
        <f t="shared" si="53"/>
        <v>1.1445910000000002E-2</v>
      </c>
      <c r="M220" s="25">
        <v>3.7499999999999999E-3</v>
      </c>
      <c r="N220" s="25">
        <f t="shared" si="54"/>
        <v>1.7399999999999998E-3</v>
      </c>
      <c r="O220" s="25"/>
      <c r="P220" s="25">
        <f t="shared" si="55"/>
        <v>8.502999999999998E-4</v>
      </c>
      <c r="Q220" s="25">
        <f t="shared" si="56"/>
        <v>1.9582408999999995E-2</v>
      </c>
      <c r="R220" s="25">
        <v>4.5399999999999998E-3</v>
      </c>
      <c r="S220" s="25">
        <f t="shared" si="57"/>
        <v>2.5299999999999997E-3</v>
      </c>
      <c r="T220" s="25"/>
      <c r="U220" s="25">
        <f t="shared" si="58"/>
        <v>9.3279999999999969E-4</v>
      </c>
      <c r="V220" s="25">
        <f t="shared" si="59"/>
        <v>2.1482383999999993E-2</v>
      </c>
      <c r="W220" s="25">
        <v>3.96E-3</v>
      </c>
      <c r="X220" s="25">
        <f t="shared" si="60"/>
        <v>1.9499999999999999E-3</v>
      </c>
      <c r="Y220" s="25"/>
      <c r="Z220" s="25">
        <f t="shared" si="61"/>
        <v>8.2859999999999987E-4</v>
      </c>
      <c r="AA220" s="25">
        <f t="shared" si="62"/>
        <v>1.9082657999999999E-2</v>
      </c>
      <c r="AB220" s="25">
        <v>3.96E-3</v>
      </c>
      <c r="AC220" s="25">
        <f t="shared" si="63"/>
        <v>2.0100000000000001E-3</v>
      </c>
    </row>
    <row r="221" spans="1:29" s="15" customFormat="1">
      <c r="A221" s="18">
        <v>469</v>
      </c>
      <c r="B221" s="25">
        <v>-9.0000000000000006E-5</v>
      </c>
      <c r="C221" s="25">
        <v>9.639E-3</v>
      </c>
      <c r="D221" s="25">
        <f t="shared" si="48"/>
        <v>7.6639999999999998E-3</v>
      </c>
      <c r="E221" s="25"/>
      <c r="F221" s="25">
        <f t="shared" si="49"/>
        <v>1.5885999999999999E-3</v>
      </c>
      <c r="G221" s="25">
        <f t="shared" si="50"/>
        <v>3.6585458000000001E-2</v>
      </c>
      <c r="H221" s="25">
        <v>4.0699999999999998E-3</v>
      </c>
      <c r="I221" s="25">
        <f t="shared" si="51"/>
        <v>2.0949999999999996E-3</v>
      </c>
      <c r="J221" s="25"/>
      <c r="K221" s="25">
        <f t="shared" si="52"/>
        <v>4.1199999999999961E-4</v>
      </c>
      <c r="L221" s="25">
        <f t="shared" si="53"/>
        <v>9.4883599999999908E-3</v>
      </c>
      <c r="M221" s="25">
        <v>4.0200000000000001E-3</v>
      </c>
      <c r="N221" s="25">
        <f t="shared" si="54"/>
        <v>2.0449999999999999E-3</v>
      </c>
      <c r="O221" s="25"/>
      <c r="P221" s="25">
        <f t="shared" si="55"/>
        <v>1.1552999999999999E-3</v>
      </c>
      <c r="Q221" s="25">
        <f t="shared" si="56"/>
        <v>2.6606558999999998E-2</v>
      </c>
      <c r="R221" s="25">
        <v>4.4299999999999999E-3</v>
      </c>
      <c r="S221" s="25">
        <f t="shared" si="57"/>
        <v>2.4549999999999997E-3</v>
      </c>
      <c r="T221" s="25"/>
      <c r="U221" s="25">
        <f t="shared" si="58"/>
        <v>8.5779999999999971E-4</v>
      </c>
      <c r="V221" s="25">
        <f t="shared" si="59"/>
        <v>1.9755133999999994E-2</v>
      </c>
      <c r="W221" s="25">
        <v>4.0400000000000002E-3</v>
      </c>
      <c r="X221" s="25">
        <f t="shared" si="60"/>
        <v>2.065E-3</v>
      </c>
      <c r="Y221" s="25"/>
      <c r="Z221" s="25">
        <f t="shared" si="61"/>
        <v>9.4359999999999995E-4</v>
      </c>
      <c r="AA221" s="25">
        <f t="shared" si="62"/>
        <v>2.1731107999999999E-2</v>
      </c>
      <c r="AB221" s="25">
        <v>4.0400000000000002E-3</v>
      </c>
      <c r="AC221" s="25">
        <f t="shared" si="63"/>
        <v>1.9750000000000002E-3</v>
      </c>
    </row>
    <row r="222" spans="1:29" s="15" customFormat="1">
      <c r="A222" s="18">
        <v>470</v>
      </c>
      <c r="B222" s="25">
        <v>1.1E-4</v>
      </c>
      <c r="C222" s="25">
        <v>9.639E-3</v>
      </c>
      <c r="D222" s="25">
        <f t="shared" si="48"/>
        <v>7.5339999999999999E-3</v>
      </c>
      <c r="E222" s="25"/>
      <c r="F222" s="25">
        <f t="shared" si="49"/>
        <v>1.4586E-3</v>
      </c>
      <c r="G222" s="25">
        <f t="shared" si="50"/>
        <v>3.3591558000000001E-2</v>
      </c>
      <c r="H222" s="25">
        <v>4.1799999999999997E-3</v>
      </c>
      <c r="I222" s="25">
        <f t="shared" si="51"/>
        <v>2.0749999999999996E-3</v>
      </c>
      <c r="J222" s="25"/>
      <c r="K222" s="25">
        <f t="shared" si="52"/>
        <v>3.9199999999999955E-4</v>
      </c>
      <c r="L222" s="25">
        <f t="shared" si="53"/>
        <v>9.0277599999999906E-3</v>
      </c>
      <c r="M222" s="25">
        <v>3.7499999999999999E-3</v>
      </c>
      <c r="N222" s="25">
        <f t="shared" si="54"/>
        <v>1.6449999999999998E-3</v>
      </c>
      <c r="O222" s="25"/>
      <c r="P222" s="25">
        <f t="shared" si="55"/>
        <v>7.5529999999999976E-4</v>
      </c>
      <c r="Q222" s="25">
        <f t="shared" si="56"/>
        <v>1.7394558999999997E-2</v>
      </c>
      <c r="R222" s="25">
        <v>4.5700000000000003E-3</v>
      </c>
      <c r="S222" s="25">
        <f t="shared" si="57"/>
        <v>2.4650000000000002E-3</v>
      </c>
      <c r="T222" s="25"/>
      <c r="U222" s="25">
        <f t="shared" si="58"/>
        <v>8.6780000000000017E-4</v>
      </c>
      <c r="V222" s="25">
        <f t="shared" si="59"/>
        <v>1.9985434000000003E-2</v>
      </c>
      <c r="W222" s="25">
        <v>4.1000000000000003E-3</v>
      </c>
      <c r="X222" s="25">
        <f t="shared" si="60"/>
        <v>1.9950000000000002E-3</v>
      </c>
      <c r="Y222" s="25"/>
      <c r="Z222" s="25">
        <f t="shared" si="61"/>
        <v>8.736000000000002E-4</v>
      </c>
      <c r="AA222" s="25">
        <f t="shared" si="62"/>
        <v>2.0119008000000004E-2</v>
      </c>
      <c r="AB222" s="25">
        <v>4.1000000000000003E-3</v>
      </c>
      <c r="AC222" s="25">
        <f t="shared" si="63"/>
        <v>2.1050000000000001E-3</v>
      </c>
    </row>
    <row r="223" spans="1:29" s="15" customFormat="1">
      <c r="A223" s="18">
        <v>471</v>
      </c>
      <c r="B223" s="25">
        <v>-1.1E-4</v>
      </c>
      <c r="C223" s="25">
        <v>9.6299999999999997E-3</v>
      </c>
      <c r="D223" s="25">
        <f t="shared" si="48"/>
        <v>7.62E-3</v>
      </c>
      <c r="E223" s="25"/>
      <c r="F223" s="25">
        <f t="shared" si="49"/>
        <v>1.5446000000000001E-3</v>
      </c>
      <c r="G223" s="25">
        <f t="shared" si="50"/>
        <v>3.5572138000000003E-2</v>
      </c>
      <c r="H223" s="25">
        <v>4.15E-3</v>
      </c>
      <c r="I223" s="25">
        <f t="shared" si="51"/>
        <v>2.14E-3</v>
      </c>
      <c r="J223" s="25"/>
      <c r="K223" s="25">
        <f t="shared" si="52"/>
        <v>4.5699999999999994E-4</v>
      </c>
      <c r="L223" s="25">
        <f t="shared" si="53"/>
        <v>1.052471E-2</v>
      </c>
      <c r="M223" s="25">
        <v>3.9100000000000003E-3</v>
      </c>
      <c r="N223" s="25">
        <f t="shared" si="54"/>
        <v>1.9000000000000002E-3</v>
      </c>
      <c r="O223" s="25"/>
      <c r="P223" s="25">
        <f t="shared" si="55"/>
        <v>1.0103000000000002E-3</v>
      </c>
      <c r="Q223" s="25">
        <f t="shared" si="56"/>
        <v>2.3267209000000007E-2</v>
      </c>
      <c r="R223" s="25">
        <v>4.4999999999999997E-3</v>
      </c>
      <c r="S223" s="25">
        <f t="shared" si="57"/>
        <v>2.4899999999999996E-3</v>
      </c>
      <c r="T223" s="25"/>
      <c r="U223" s="25">
        <f t="shared" si="58"/>
        <v>8.9279999999999958E-4</v>
      </c>
      <c r="V223" s="25">
        <f t="shared" si="59"/>
        <v>2.0561183999999993E-2</v>
      </c>
      <c r="W223" s="25">
        <v>4.13E-3</v>
      </c>
      <c r="X223" s="25">
        <f t="shared" si="60"/>
        <v>2.1199999999999999E-3</v>
      </c>
      <c r="Y223" s="25"/>
      <c r="Z223" s="25">
        <f t="shared" si="61"/>
        <v>9.9859999999999988E-4</v>
      </c>
      <c r="AA223" s="25">
        <f t="shared" si="62"/>
        <v>2.2997757999999997E-2</v>
      </c>
      <c r="AB223" s="25">
        <v>4.13E-3</v>
      </c>
      <c r="AC223" s="25">
        <f t="shared" si="63"/>
        <v>2.0100000000000001E-3</v>
      </c>
    </row>
    <row r="224" spans="1:29" s="15" customFormat="1">
      <c r="A224" s="18">
        <v>472</v>
      </c>
      <c r="B224" s="25">
        <v>-1.0000000000000001E-5</v>
      </c>
      <c r="C224" s="25">
        <v>9.3699999999999999E-3</v>
      </c>
      <c r="D224" s="25">
        <f t="shared" si="48"/>
        <v>7.4349999999999998E-3</v>
      </c>
      <c r="E224" s="25"/>
      <c r="F224" s="25">
        <f t="shared" si="49"/>
        <v>1.3595999999999999E-3</v>
      </c>
      <c r="G224" s="25">
        <f t="shared" si="50"/>
        <v>3.1311588000000001E-2</v>
      </c>
      <c r="H224" s="25">
        <v>4.0299999999999997E-3</v>
      </c>
      <c r="I224" s="25">
        <f t="shared" si="51"/>
        <v>2.0949999999999996E-3</v>
      </c>
      <c r="J224" s="25"/>
      <c r="K224" s="25">
        <f t="shared" si="52"/>
        <v>4.1199999999999961E-4</v>
      </c>
      <c r="L224" s="25">
        <f t="shared" si="53"/>
        <v>9.4883599999999908E-3</v>
      </c>
      <c r="M224" s="25">
        <v>3.5400000000000002E-3</v>
      </c>
      <c r="N224" s="25">
        <f t="shared" si="54"/>
        <v>1.6050000000000001E-3</v>
      </c>
      <c r="O224" s="25"/>
      <c r="P224" s="25">
        <f t="shared" si="55"/>
        <v>7.1530000000000009E-4</v>
      </c>
      <c r="Q224" s="25">
        <f t="shared" si="56"/>
        <v>1.6473359000000003E-2</v>
      </c>
      <c r="R224" s="25">
        <v>4.3E-3</v>
      </c>
      <c r="S224" s="25">
        <f t="shared" si="57"/>
        <v>2.3649999999999999E-3</v>
      </c>
      <c r="T224" s="25"/>
      <c r="U224" s="25">
        <f t="shared" si="58"/>
        <v>7.6779999999999991E-4</v>
      </c>
      <c r="V224" s="25">
        <f t="shared" si="59"/>
        <v>1.7682434E-2</v>
      </c>
      <c r="W224" s="25">
        <v>3.8800000000000002E-3</v>
      </c>
      <c r="X224" s="25">
        <f t="shared" si="60"/>
        <v>1.9450000000000001E-3</v>
      </c>
      <c r="Y224" s="25"/>
      <c r="Z224" s="25">
        <f t="shared" si="61"/>
        <v>8.2360000000000007E-4</v>
      </c>
      <c r="AA224" s="25">
        <f t="shared" si="62"/>
        <v>1.8967508000000001E-2</v>
      </c>
      <c r="AB224" s="25">
        <v>3.8800000000000002E-3</v>
      </c>
      <c r="AC224" s="25">
        <f t="shared" si="63"/>
        <v>1.9350000000000001E-3</v>
      </c>
    </row>
    <row r="225" spans="1:29" s="15" customFormat="1">
      <c r="A225" s="18">
        <v>473</v>
      </c>
      <c r="B225" s="25">
        <v>-1.0000000000000001E-5</v>
      </c>
      <c r="C225" s="25">
        <v>9.469E-3</v>
      </c>
      <c r="D225" s="25">
        <f t="shared" si="48"/>
        <v>7.424E-3</v>
      </c>
      <c r="E225" s="25"/>
      <c r="F225" s="25">
        <f t="shared" si="49"/>
        <v>1.3486000000000001E-3</v>
      </c>
      <c r="G225" s="25">
        <f t="shared" si="50"/>
        <v>3.1058258000000005E-2</v>
      </c>
      <c r="H225" s="25">
        <v>4.0600000000000002E-3</v>
      </c>
      <c r="I225" s="25">
        <f t="shared" si="51"/>
        <v>2.0149999999999999E-3</v>
      </c>
      <c r="J225" s="25"/>
      <c r="K225" s="25">
        <f t="shared" si="52"/>
        <v>3.3199999999999983E-4</v>
      </c>
      <c r="L225" s="25">
        <f t="shared" si="53"/>
        <v>7.6459599999999968E-3</v>
      </c>
      <c r="M225" s="25">
        <v>3.8600000000000001E-3</v>
      </c>
      <c r="N225" s="25">
        <f t="shared" si="54"/>
        <v>1.8149999999999998E-3</v>
      </c>
      <c r="O225" s="25"/>
      <c r="P225" s="25">
        <f t="shared" si="55"/>
        <v>9.2529999999999978E-4</v>
      </c>
      <c r="Q225" s="25">
        <f t="shared" si="56"/>
        <v>2.1309658999999995E-2</v>
      </c>
      <c r="R225" s="25">
        <v>4.4000000000000003E-3</v>
      </c>
      <c r="S225" s="25">
        <f t="shared" si="57"/>
        <v>2.3549999999999999E-3</v>
      </c>
      <c r="T225" s="25"/>
      <c r="U225" s="25">
        <f t="shared" si="58"/>
        <v>7.5779999999999988E-4</v>
      </c>
      <c r="V225" s="25">
        <f t="shared" si="59"/>
        <v>1.7452133999999998E-2</v>
      </c>
      <c r="W225" s="25">
        <v>4.1000000000000003E-3</v>
      </c>
      <c r="X225" s="25">
        <f t="shared" si="60"/>
        <v>2.055E-3</v>
      </c>
      <c r="Y225" s="25"/>
      <c r="Z225" s="25">
        <f t="shared" si="61"/>
        <v>9.3359999999999992E-4</v>
      </c>
      <c r="AA225" s="25">
        <f t="shared" si="62"/>
        <v>2.1500808E-2</v>
      </c>
      <c r="AB225" s="25">
        <v>4.1000000000000003E-3</v>
      </c>
      <c r="AC225" s="25">
        <f t="shared" si="63"/>
        <v>2.0450000000000004E-3</v>
      </c>
    </row>
    <row r="226" spans="1:29" s="15" customFormat="1">
      <c r="A226" s="18">
        <v>474</v>
      </c>
      <c r="B226" s="25">
        <v>1.4999999999999999E-4</v>
      </c>
      <c r="C226" s="25">
        <v>9.2589999999999999E-3</v>
      </c>
      <c r="D226" s="25">
        <f t="shared" si="48"/>
        <v>7.2989999999999999E-3</v>
      </c>
      <c r="E226" s="25"/>
      <c r="F226" s="25">
        <f t="shared" si="49"/>
        <v>1.2236E-3</v>
      </c>
      <c r="G226" s="25">
        <f t="shared" si="50"/>
        <v>2.8179508000000002E-2</v>
      </c>
      <c r="H226" s="25">
        <v>4.0800000000000003E-3</v>
      </c>
      <c r="I226" s="25">
        <f t="shared" si="51"/>
        <v>2.1200000000000004E-3</v>
      </c>
      <c r="J226" s="25"/>
      <c r="K226" s="25">
        <f t="shared" si="52"/>
        <v>4.3700000000000032E-4</v>
      </c>
      <c r="L226" s="25">
        <f t="shared" si="53"/>
        <v>1.0064110000000008E-2</v>
      </c>
      <c r="M226" s="25">
        <v>3.5300000000000002E-3</v>
      </c>
      <c r="N226" s="25">
        <f t="shared" si="54"/>
        <v>1.5700000000000002E-3</v>
      </c>
      <c r="O226" s="25"/>
      <c r="P226" s="25">
        <f t="shared" si="55"/>
        <v>6.8030000000000022E-4</v>
      </c>
      <c r="Q226" s="25">
        <f t="shared" si="56"/>
        <v>1.5667309000000004E-2</v>
      </c>
      <c r="R226" s="25">
        <v>4.2399999999999998E-3</v>
      </c>
      <c r="S226" s="25">
        <f t="shared" si="57"/>
        <v>2.2799999999999999E-3</v>
      </c>
      <c r="T226" s="25"/>
      <c r="U226" s="25">
        <f t="shared" si="58"/>
        <v>6.827999999999999E-4</v>
      </c>
      <c r="V226" s="25">
        <f t="shared" si="59"/>
        <v>1.5724883999999998E-2</v>
      </c>
      <c r="W226" s="25">
        <v>3.7699999999999999E-3</v>
      </c>
      <c r="X226" s="25">
        <f t="shared" si="60"/>
        <v>1.81E-3</v>
      </c>
      <c r="Y226" s="25"/>
      <c r="Z226" s="25">
        <f t="shared" si="61"/>
        <v>6.8859999999999993E-4</v>
      </c>
      <c r="AA226" s="25">
        <f t="shared" si="62"/>
        <v>1.5858457999999999E-2</v>
      </c>
      <c r="AB226" s="25">
        <v>3.7699999999999999E-3</v>
      </c>
      <c r="AC226" s="25">
        <f t="shared" si="63"/>
        <v>1.9599999999999999E-3</v>
      </c>
    </row>
    <row r="227" spans="1:29" s="15" customFormat="1">
      <c r="A227" s="18">
        <v>475</v>
      </c>
      <c r="B227" s="25">
        <v>0</v>
      </c>
      <c r="C227" s="25">
        <v>9.4400000000000005E-3</v>
      </c>
      <c r="D227" s="25">
        <f t="shared" si="48"/>
        <v>7.4650000000000003E-3</v>
      </c>
      <c r="E227" s="25"/>
      <c r="F227" s="25">
        <f t="shared" si="49"/>
        <v>1.3896000000000004E-3</v>
      </c>
      <c r="G227" s="25">
        <f t="shared" si="50"/>
        <v>3.2002488000000009E-2</v>
      </c>
      <c r="H227" s="25">
        <v>3.9199999999999999E-3</v>
      </c>
      <c r="I227" s="25">
        <f t="shared" si="51"/>
        <v>1.9449999999999997E-3</v>
      </c>
      <c r="J227" s="25"/>
      <c r="K227" s="25">
        <f t="shared" si="52"/>
        <v>2.6199999999999965E-4</v>
      </c>
      <c r="L227" s="25">
        <f t="shared" si="53"/>
        <v>6.0338599999999925E-3</v>
      </c>
      <c r="M227" s="25">
        <v>3.7200000000000002E-3</v>
      </c>
      <c r="N227" s="25">
        <f t="shared" si="54"/>
        <v>1.745E-3</v>
      </c>
      <c r="O227" s="25"/>
      <c r="P227" s="25">
        <f t="shared" si="55"/>
        <v>8.5530000000000003E-4</v>
      </c>
      <c r="Q227" s="25">
        <f t="shared" si="56"/>
        <v>1.9697559E-2</v>
      </c>
      <c r="R227" s="25">
        <v>4.3800000000000002E-3</v>
      </c>
      <c r="S227" s="25">
        <f t="shared" si="57"/>
        <v>2.405E-3</v>
      </c>
      <c r="T227" s="25"/>
      <c r="U227" s="25">
        <f t="shared" si="58"/>
        <v>8.0780000000000001E-4</v>
      </c>
      <c r="V227" s="25">
        <f t="shared" si="59"/>
        <v>1.8603634000000001E-2</v>
      </c>
      <c r="W227" s="25">
        <v>3.9500000000000004E-3</v>
      </c>
      <c r="X227" s="25">
        <f t="shared" si="60"/>
        <v>1.9750000000000002E-3</v>
      </c>
      <c r="Y227" s="25"/>
      <c r="Z227" s="25">
        <f t="shared" si="61"/>
        <v>8.5360000000000015E-4</v>
      </c>
      <c r="AA227" s="25">
        <f t="shared" si="62"/>
        <v>1.9658408000000006E-2</v>
      </c>
      <c r="AB227" s="25">
        <v>3.9500000000000004E-3</v>
      </c>
      <c r="AC227" s="25">
        <f t="shared" si="63"/>
        <v>1.9750000000000002E-3</v>
      </c>
    </row>
    <row r="228" spans="1:29" s="15" customFormat="1">
      <c r="A228" s="18">
        <v>476</v>
      </c>
      <c r="B228" s="25">
        <v>4.0000000000000003E-5</v>
      </c>
      <c r="C228" s="25">
        <v>9.4999999999999998E-3</v>
      </c>
      <c r="D228" s="25">
        <f t="shared" si="48"/>
        <v>7.5399999999999998E-3</v>
      </c>
      <c r="E228" s="25"/>
      <c r="F228" s="25">
        <f t="shared" si="49"/>
        <v>1.4645999999999999E-3</v>
      </c>
      <c r="G228" s="25">
        <f t="shared" si="50"/>
        <v>3.3729738000000002E-2</v>
      </c>
      <c r="H228" s="25">
        <v>4.0000000000000001E-3</v>
      </c>
      <c r="I228" s="25">
        <f t="shared" si="51"/>
        <v>2.0400000000000001E-3</v>
      </c>
      <c r="J228" s="25"/>
      <c r="K228" s="25">
        <f t="shared" si="52"/>
        <v>3.5700000000000011E-4</v>
      </c>
      <c r="L228" s="25">
        <f t="shared" si="53"/>
        <v>8.2217100000000036E-3</v>
      </c>
      <c r="M228" s="25">
        <v>3.63E-3</v>
      </c>
      <c r="N228" s="25">
        <f t="shared" si="54"/>
        <v>1.67E-3</v>
      </c>
      <c r="O228" s="25"/>
      <c r="P228" s="25">
        <f t="shared" si="55"/>
        <v>7.8030000000000005E-4</v>
      </c>
      <c r="Q228" s="25">
        <f t="shared" si="56"/>
        <v>1.7970309E-2</v>
      </c>
      <c r="R228" s="25">
        <v>4.4000000000000003E-3</v>
      </c>
      <c r="S228" s="25">
        <f t="shared" si="57"/>
        <v>2.4400000000000003E-3</v>
      </c>
      <c r="T228" s="25"/>
      <c r="U228" s="25">
        <f t="shared" si="58"/>
        <v>8.4280000000000032E-4</v>
      </c>
      <c r="V228" s="25">
        <f t="shared" si="59"/>
        <v>1.9409684000000007E-2</v>
      </c>
      <c r="W228" s="25">
        <v>3.8800000000000002E-3</v>
      </c>
      <c r="X228" s="25">
        <f t="shared" si="60"/>
        <v>1.9200000000000003E-3</v>
      </c>
      <c r="Y228" s="25"/>
      <c r="Z228" s="25">
        <f t="shared" si="61"/>
        <v>7.9860000000000022E-4</v>
      </c>
      <c r="AA228" s="25">
        <f t="shared" si="62"/>
        <v>1.8391758000000005E-2</v>
      </c>
      <c r="AB228" s="25">
        <v>3.8800000000000002E-3</v>
      </c>
      <c r="AC228" s="25">
        <f t="shared" si="63"/>
        <v>1.9599999999999999E-3</v>
      </c>
    </row>
    <row r="229" spans="1:29" s="15" customFormat="1">
      <c r="A229" s="18">
        <v>477</v>
      </c>
      <c r="B229" s="25">
        <v>3.0000000000000001E-5</v>
      </c>
      <c r="C229" s="25">
        <v>9.4000000000000004E-3</v>
      </c>
      <c r="D229" s="25">
        <f t="shared" si="48"/>
        <v>7.4400000000000004E-3</v>
      </c>
      <c r="E229" s="25"/>
      <c r="F229" s="25">
        <f t="shared" si="49"/>
        <v>1.3646000000000005E-3</v>
      </c>
      <c r="G229" s="25">
        <f t="shared" si="50"/>
        <v>3.1426738000000017E-2</v>
      </c>
      <c r="H229" s="25">
        <v>3.9899999999999996E-3</v>
      </c>
      <c r="I229" s="25">
        <f t="shared" si="51"/>
        <v>2.0299999999999997E-3</v>
      </c>
      <c r="J229" s="25"/>
      <c r="K229" s="25">
        <f t="shared" si="52"/>
        <v>3.4699999999999965E-4</v>
      </c>
      <c r="L229" s="25">
        <f t="shared" si="53"/>
        <v>7.9914099999999922E-3</v>
      </c>
      <c r="M229" s="25">
        <v>3.6600000000000001E-3</v>
      </c>
      <c r="N229" s="25">
        <f t="shared" si="54"/>
        <v>1.7000000000000001E-3</v>
      </c>
      <c r="O229" s="25"/>
      <c r="P229" s="25">
        <f t="shared" si="55"/>
        <v>8.1030000000000013E-4</v>
      </c>
      <c r="Q229" s="25">
        <f t="shared" si="56"/>
        <v>1.8661209000000005E-2</v>
      </c>
      <c r="R229" s="25">
        <v>4.3299999999999996E-3</v>
      </c>
      <c r="S229" s="25">
        <f t="shared" si="57"/>
        <v>2.3699999999999997E-3</v>
      </c>
      <c r="T229" s="25"/>
      <c r="U229" s="25">
        <f t="shared" si="58"/>
        <v>7.727999999999997E-4</v>
      </c>
      <c r="V229" s="25">
        <f t="shared" si="59"/>
        <v>1.7797583999999995E-2</v>
      </c>
      <c r="W229" s="25">
        <v>3.8899999999999998E-3</v>
      </c>
      <c r="X229" s="25">
        <f t="shared" si="60"/>
        <v>1.9299999999999999E-3</v>
      </c>
      <c r="Y229" s="25"/>
      <c r="Z229" s="25">
        <f t="shared" si="61"/>
        <v>8.0859999999999981E-4</v>
      </c>
      <c r="AA229" s="25">
        <f t="shared" si="62"/>
        <v>1.8622057999999997E-2</v>
      </c>
      <c r="AB229" s="25">
        <v>3.8899999999999998E-3</v>
      </c>
      <c r="AC229" s="25">
        <f t="shared" si="63"/>
        <v>1.9599999999999999E-3</v>
      </c>
    </row>
    <row r="230" spans="1:29" s="15" customFormat="1">
      <c r="A230" s="18">
        <v>478</v>
      </c>
      <c r="B230" s="25">
        <v>5.0000000000000002E-5</v>
      </c>
      <c r="C230" s="25">
        <v>9.5090000000000001E-3</v>
      </c>
      <c r="D230" s="25">
        <f t="shared" si="48"/>
        <v>7.574E-3</v>
      </c>
      <c r="E230" s="25"/>
      <c r="F230" s="25">
        <f t="shared" si="49"/>
        <v>1.4986000000000001E-3</v>
      </c>
      <c r="G230" s="25">
        <f t="shared" si="50"/>
        <v>3.4512758000000004E-2</v>
      </c>
      <c r="H230" s="25">
        <v>4.1000000000000003E-3</v>
      </c>
      <c r="I230" s="25">
        <f t="shared" si="51"/>
        <v>2.1650000000000003E-3</v>
      </c>
      <c r="J230" s="25"/>
      <c r="K230" s="25">
        <f t="shared" si="52"/>
        <v>4.8200000000000022E-4</v>
      </c>
      <c r="L230" s="25">
        <f t="shared" si="53"/>
        <v>1.1100460000000006E-2</v>
      </c>
      <c r="M230" s="25">
        <v>3.63E-3</v>
      </c>
      <c r="N230" s="25">
        <f t="shared" si="54"/>
        <v>1.6949999999999999E-3</v>
      </c>
      <c r="O230" s="25"/>
      <c r="P230" s="25">
        <f t="shared" si="55"/>
        <v>8.052999999999999E-4</v>
      </c>
      <c r="Q230" s="25">
        <f t="shared" si="56"/>
        <v>1.8546059E-2</v>
      </c>
      <c r="R230" s="25">
        <v>4.1599999999999996E-3</v>
      </c>
      <c r="S230" s="25">
        <f t="shared" si="57"/>
        <v>2.2249999999999995E-3</v>
      </c>
      <c r="T230" s="25"/>
      <c r="U230" s="25">
        <f t="shared" si="58"/>
        <v>6.2779999999999954E-4</v>
      </c>
      <c r="V230" s="25">
        <f t="shared" si="59"/>
        <v>1.445823399999999E-2</v>
      </c>
      <c r="W230" s="25">
        <v>3.82E-3</v>
      </c>
      <c r="X230" s="25">
        <f t="shared" si="60"/>
        <v>1.885E-3</v>
      </c>
      <c r="Y230" s="25"/>
      <c r="Z230" s="25">
        <f t="shared" si="61"/>
        <v>7.6359999999999991E-4</v>
      </c>
      <c r="AA230" s="25">
        <f t="shared" si="62"/>
        <v>1.7585707999999999E-2</v>
      </c>
      <c r="AB230" s="25">
        <v>3.82E-3</v>
      </c>
      <c r="AC230" s="25">
        <f t="shared" si="63"/>
        <v>1.9350000000000001E-3</v>
      </c>
    </row>
    <row r="231" spans="1:29" s="15" customFormat="1">
      <c r="A231" s="18">
        <v>479</v>
      </c>
      <c r="B231" s="25">
        <v>1.4999999999999999E-4</v>
      </c>
      <c r="C231" s="25">
        <v>9.2800000000000001E-3</v>
      </c>
      <c r="D231" s="25">
        <f t="shared" si="48"/>
        <v>7.28E-3</v>
      </c>
      <c r="E231" s="25"/>
      <c r="F231" s="25">
        <f t="shared" si="49"/>
        <v>1.2046000000000001E-3</v>
      </c>
      <c r="G231" s="25">
        <f t="shared" si="50"/>
        <v>2.7741938000000004E-2</v>
      </c>
      <c r="H231" s="25">
        <v>3.9899999999999996E-3</v>
      </c>
      <c r="I231" s="25">
        <f t="shared" si="51"/>
        <v>1.9899999999999996E-3</v>
      </c>
      <c r="J231" s="25"/>
      <c r="K231" s="25">
        <f t="shared" si="52"/>
        <v>3.0699999999999955E-4</v>
      </c>
      <c r="L231" s="25">
        <f t="shared" si="53"/>
        <v>7.07020999999999E-3</v>
      </c>
      <c r="M231" s="25">
        <v>3.65E-3</v>
      </c>
      <c r="N231" s="25">
        <f t="shared" si="54"/>
        <v>1.65E-3</v>
      </c>
      <c r="O231" s="25"/>
      <c r="P231" s="25">
        <f t="shared" si="55"/>
        <v>7.6029999999999999E-4</v>
      </c>
      <c r="Q231" s="25">
        <f t="shared" si="56"/>
        <v>1.7509709000000002E-2</v>
      </c>
      <c r="R231" s="25">
        <v>4.3299999999999996E-3</v>
      </c>
      <c r="S231" s="25">
        <f t="shared" si="57"/>
        <v>2.3299999999999996E-3</v>
      </c>
      <c r="T231" s="25"/>
      <c r="U231" s="25">
        <f t="shared" si="58"/>
        <v>7.327999999999996E-4</v>
      </c>
      <c r="V231" s="25">
        <f t="shared" si="59"/>
        <v>1.6876383999999991E-2</v>
      </c>
      <c r="W231" s="25">
        <v>3.8500000000000001E-3</v>
      </c>
      <c r="X231" s="25">
        <f t="shared" si="60"/>
        <v>1.8500000000000001E-3</v>
      </c>
      <c r="Y231" s="25"/>
      <c r="Z231" s="25">
        <f t="shared" si="61"/>
        <v>7.2860000000000004E-4</v>
      </c>
      <c r="AA231" s="25">
        <f t="shared" si="62"/>
        <v>1.6779658000000003E-2</v>
      </c>
      <c r="AB231" s="25">
        <v>3.8500000000000001E-3</v>
      </c>
      <c r="AC231" s="25">
        <f t="shared" si="63"/>
        <v>2E-3</v>
      </c>
    </row>
    <row r="232" spans="1:29" s="15" customFormat="1">
      <c r="A232" s="18">
        <v>480</v>
      </c>
      <c r="B232" s="25">
        <v>-6.8999999999999997E-5</v>
      </c>
      <c r="C232" s="25">
        <v>9.2800000000000001E-3</v>
      </c>
      <c r="D232" s="25">
        <f t="shared" si="48"/>
        <v>7.4595E-3</v>
      </c>
      <c r="E232" s="25"/>
      <c r="F232" s="25">
        <f t="shared" si="49"/>
        <v>1.3841000000000001E-3</v>
      </c>
      <c r="G232" s="25">
        <f t="shared" si="50"/>
        <v>3.1875823000000005E-2</v>
      </c>
      <c r="H232" s="25">
        <v>3.8400000000000001E-3</v>
      </c>
      <c r="I232" s="25">
        <f t="shared" si="51"/>
        <v>2.0195E-3</v>
      </c>
      <c r="J232" s="25"/>
      <c r="K232" s="25">
        <f t="shared" si="52"/>
        <v>3.3649999999999999E-4</v>
      </c>
      <c r="L232" s="25">
        <f t="shared" si="53"/>
        <v>7.7495950000000006E-3</v>
      </c>
      <c r="M232" s="25">
        <v>3.48E-3</v>
      </c>
      <c r="N232" s="25">
        <f t="shared" si="54"/>
        <v>1.6595E-3</v>
      </c>
      <c r="O232" s="25"/>
      <c r="P232" s="25">
        <f t="shared" si="55"/>
        <v>7.6979999999999995E-4</v>
      </c>
      <c r="Q232" s="25">
        <f t="shared" si="56"/>
        <v>1.7728494000000001E-2</v>
      </c>
      <c r="R232" s="25">
        <v>4.1599999999999996E-3</v>
      </c>
      <c r="S232" s="25">
        <f t="shared" si="57"/>
        <v>2.3394999999999996E-3</v>
      </c>
      <c r="T232" s="25"/>
      <c r="U232" s="25">
        <f t="shared" si="58"/>
        <v>7.4229999999999956E-4</v>
      </c>
      <c r="V232" s="25">
        <f t="shared" si="59"/>
        <v>1.709516899999999E-2</v>
      </c>
      <c r="W232" s="25">
        <v>3.7100000000000002E-3</v>
      </c>
      <c r="X232" s="25">
        <f t="shared" si="60"/>
        <v>1.8895000000000001E-3</v>
      </c>
      <c r="Y232" s="25"/>
      <c r="Z232" s="25">
        <f t="shared" si="61"/>
        <v>7.6810000000000008E-4</v>
      </c>
      <c r="AA232" s="25">
        <f t="shared" si="62"/>
        <v>1.7689343000000003E-2</v>
      </c>
      <c r="AB232" s="25">
        <v>3.7100000000000002E-3</v>
      </c>
      <c r="AC232" s="25">
        <f t="shared" si="63"/>
        <v>1.8205000000000001E-3</v>
      </c>
    </row>
    <row r="233" spans="1:29" s="15" customFormat="1">
      <c r="A233" s="18">
        <v>481</v>
      </c>
      <c r="B233" s="25">
        <v>-9.0000000000000006E-5</v>
      </c>
      <c r="C233" s="25">
        <v>9.1900000000000003E-3</v>
      </c>
      <c r="D233" s="25">
        <f t="shared" si="48"/>
        <v>7.345E-3</v>
      </c>
      <c r="E233" s="25"/>
      <c r="F233" s="25">
        <f t="shared" si="49"/>
        <v>1.2696000000000001E-3</v>
      </c>
      <c r="G233" s="25">
        <f t="shared" si="50"/>
        <v>2.9238888000000005E-2</v>
      </c>
      <c r="H233" s="25">
        <v>3.8600000000000001E-3</v>
      </c>
      <c r="I233" s="25">
        <f t="shared" si="51"/>
        <v>2.0150000000000003E-3</v>
      </c>
      <c r="J233" s="25"/>
      <c r="K233" s="25">
        <f t="shared" si="52"/>
        <v>3.3200000000000026E-4</v>
      </c>
      <c r="L233" s="25">
        <f t="shared" si="53"/>
        <v>7.6459600000000063E-3</v>
      </c>
      <c r="M233" s="25">
        <v>3.63E-3</v>
      </c>
      <c r="N233" s="25">
        <f t="shared" si="54"/>
        <v>1.7849999999999999E-3</v>
      </c>
      <c r="O233" s="25"/>
      <c r="P233" s="25">
        <f t="shared" si="55"/>
        <v>8.9529999999999992E-4</v>
      </c>
      <c r="Q233" s="25">
        <f t="shared" si="56"/>
        <v>2.0618759E-2</v>
      </c>
      <c r="R233" s="25">
        <v>4.2100000000000002E-3</v>
      </c>
      <c r="S233" s="25">
        <f t="shared" si="57"/>
        <v>2.3649999999999999E-3</v>
      </c>
      <c r="T233" s="25"/>
      <c r="U233" s="25">
        <f t="shared" si="58"/>
        <v>7.6779999999999991E-4</v>
      </c>
      <c r="V233" s="25">
        <f t="shared" si="59"/>
        <v>1.7682434E-2</v>
      </c>
      <c r="W233" s="25">
        <v>3.7799999999999999E-3</v>
      </c>
      <c r="X233" s="25">
        <f t="shared" si="60"/>
        <v>1.9349999999999999E-3</v>
      </c>
      <c r="Y233" s="25"/>
      <c r="Z233" s="25">
        <f t="shared" si="61"/>
        <v>8.1359999999999983E-4</v>
      </c>
      <c r="AA233" s="25">
        <f t="shared" si="62"/>
        <v>1.8737207999999998E-2</v>
      </c>
      <c r="AB233" s="25">
        <v>3.7799999999999999E-3</v>
      </c>
      <c r="AC233" s="25">
        <f t="shared" si="63"/>
        <v>1.8450000000000001E-3</v>
      </c>
    </row>
    <row r="234" spans="1:29" s="15" customFormat="1">
      <c r="A234" s="18">
        <v>482</v>
      </c>
      <c r="B234" s="25">
        <v>5.0000000000000002E-5</v>
      </c>
      <c r="C234" s="25">
        <v>9.2090000000000002E-3</v>
      </c>
      <c r="D234" s="25">
        <f t="shared" si="48"/>
        <v>7.3239999999999998E-3</v>
      </c>
      <c r="E234" s="25"/>
      <c r="F234" s="25">
        <f t="shared" si="49"/>
        <v>1.2485999999999999E-3</v>
      </c>
      <c r="G234" s="25">
        <f t="shared" si="50"/>
        <v>2.8755257999999999E-2</v>
      </c>
      <c r="H234" s="25">
        <v>3.7499999999999999E-3</v>
      </c>
      <c r="I234" s="25">
        <f t="shared" si="51"/>
        <v>1.8649999999999997E-3</v>
      </c>
      <c r="J234" s="25"/>
      <c r="K234" s="25">
        <f t="shared" si="52"/>
        <v>1.8199999999999965E-4</v>
      </c>
      <c r="L234" s="25">
        <f t="shared" si="53"/>
        <v>4.1914599999999923E-3</v>
      </c>
      <c r="M234" s="25">
        <v>3.4199999999999999E-3</v>
      </c>
      <c r="N234" s="25">
        <f t="shared" si="54"/>
        <v>1.5349999999999997E-3</v>
      </c>
      <c r="O234" s="25"/>
      <c r="P234" s="25">
        <f t="shared" si="55"/>
        <v>6.4529999999999969E-4</v>
      </c>
      <c r="Q234" s="25">
        <f t="shared" si="56"/>
        <v>1.4861258999999993E-2</v>
      </c>
      <c r="R234" s="25">
        <v>4.1900000000000001E-3</v>
      </c>
      <c r="S234" s="25">
        <f t="shared" si="57"/>
        <v>2.3049999999999998E-3</v>
      </c>
      <c r="T234" s="25"/>
      <c r="U234" s="25">
        <f t="shared" si="58"/>
        <v>7.0779999999999975E-4</v>
      </c>
      <c r="V234" s="25">
        <f t="shared" si="59"/>
        <v>1.6300633999999994E-2</v>
      </c>
      <c r="W234" s="25">
        <v>3.7200000000000002E-3</v>
      </c>
      <c r="X234" s="25">
        <f t="shared" si="60"/>
        <v>1.835E-3</v>
      </c>
      <c r="Y234" s="25"/>
      <c r="Z234" s="25">
        <f t="shared" si="61"/>
        <v>7.136E-4</v>
      </c>
      <c r="AA234" s="25">
        <f t="shared" si="62"/>
        <v>1.6434208000000002E-2</v>
      </c>
      <c r="AB234" s="25">
        <v>3.7200000000000002E-3</v>
      </c>
      <c r="AC234" s="25">
        <f t="shared" si="63"/>
        <v>1.8850000000000002E-3</v>
      </c>
    </row>
    <row r="235" spans="1:29" s="15" customFormat="1">
      <c r="A235" s="18">
        <v>483</v>
      </c>
      <c r="B235" s="25">
        <v>9.0000000000000006E-5</v>
      </c>
      <c r="C235" s="25">
        <v>9.2499999999999995E-3</v>
      </c>
      <c r="D235" s="25">
        <f t="shared" si="48"/>
        <v>7.3499999999999998E-3</v>
      </c>
      <c r="E235" s="25"/>
      <c r="F235" s="25">
        <f t="shared" si="49"/>
        <v>1.2745999999999999E-3</v>
      </c>
      <c r="G235" s="25">
        <f t="shared" si="50"/>
        <v>2.9354037999999999E-2</v>
      </c>
      <c r="H235" s="25">
        <v>3.8999999999999998E-3</v>
      </c>
      <c r="I235" s="25">
        <f t="shared" si="51"/>
        <v>2E-3</v>
      </c>
      <c r="J235" s="25"/>
      <c r="K235" s="25">
        <f t="shared" si="52"/>
        <v>3.1700000000000001E-4</v>
      </c>
      <c r="L235" s="25">
        <f t="shared" si="53"/>
        <v>7.3005100000000005E-3</v>
      </c>
      <c r="M235" s="25">
        <v>3.5699999999999998E-3</v>
      </c>
      <c r="N235" s="25">
        <f t="shared" si="54"/>
        <v>1.6699999999999998E-3</v>
      </c>
      <c r="O235" s="25"/>
      <c r="P235" s="25">
        <f t="shared" si="55"/>
        <v>7.8029999999999983E-4</v>
      </c>
      <c r="Q235" s="25">
        <f t="shared" si="56"/>
        <v>1.7970308999999997E-2</v>
      </c>
      <c r="R235" s="25">
        <v>4.13E-3</v>
      </c>
      <c r="S235" s="25">
        <f t="shared" si="57"/>
        <v>2.2300000000000002E-3</v>
      </c>
      <c r="T235" s="25"/>
      <c r="U235" s="25">
        <f t="shared" si="58"/>
        <v>6.328000000000002E-4</v>
      </c>
      <c r="V235" s="25">
        <f t="shared" si="59"/>
        <v>1.4573384000000005E-2</v>
      </c>
      <c r="W235" s="25">
        <v>3.7100000000000002E-3</v>
      </c>
      <c r="X235" s="25">
        <f t="shared" si="60"/>
        <v>1.8100000000000002E-3</v>
      </c>
      <c r="Y235" s="25"/>
      <c r="Z235" s="25">
        <f t="shared" si="61"/>
        <v>6.8860000000000015E-4</v>
      </c>
      <c r="AA235" s="25">
        <f t="shared" si="62"/>
        <v>1.5858458000000006E-2</v>
      </c>
      <c r="AB235" s="25">
        <v>3.7100000000000002E-3</v>
      </c>
      <c r="AC235" s="25">
        <f t="shared" si="63"/>
        <v>1.9E-3</v>
      </c>
    </row>
    <row r="236" spans="1:29" s="15" customFormat="1">
      <c r="A236" s="18">
        <v>484</v>
      </c>
      <c r="B236" s="25">
        <v>-4.0000000000000003E-5</v>
      </c>
      <c r="C236" s="25">
        <v>9.3100000000000006E-3</v>
      </c>
      <c r="D236" s="25">
        <f t="shared" si="48"/>
        <v>7.5700000000000003E-3</v>
      </c>
      <c r="E236" s="25"/>
      <c r="F236" s="25">
        <f t="shared" si="49"/>
        <v>1.4946000000000004E-3</v>
      </c>
      <c r="G236" s="25">
        <f t="shared" si="50"/>
        <v>3.442063800000001E-2</v>
      </c>
      <c r="H236" s="25">
        <v>3.8700000000000002E-3</v>
      </c>
      <c r="I236" s="25">
        <f t="shared" si="51"/>
        <v>2.1299999999999999E-3</v>
      </c>
      <c r="J236" s="25"/>
      <c r="K236" s="25">
        <f t="shared" si="52"/>
        <v>4.4699999999999991E-4</v>
      </c>
      <c r="L236" s="25">
        <f t="shared" si="53"/>
        <v>1.0294409999999999E-2</v>
      </c>
      <c r="M236" s="25">
        <v>3.4299999999999999E-3</v>
      </c>
      <c r="N236" s="25">
        <f t="shared" si="54"/>
        <v>1.6899999999999999E-3</v>
      </c>
      <c r="O236" s="25"/>
      <c r="P236" s="25">
        <f t="shared" si="55"/>
        <v>8.0029999999999988E-4</v>
      </c>
      <c r="Q236" s="25">
        <f t="shared" si="56"/>
        <v>1.8430908999999999E-2</v>
      </c>
      <c r="R236" s="25">
        <v>4.2100000000000002E-3</v>
      </c>
      <c r="S236" s="25">
        <f t="shared" si="57"/>
        <v>2.47E-3</v>
      </c>
      <c r="T236" s="25"/>
      <c r="U236" s="25">
        <f t="shared" si="58"/>
        <v>8.7279999999999996E-4</v>
      </c>
      <c r="V236" s="25">
        <f t="shared" si="59"/>
        <v>2.0100584000000001E-2</v>
      </c>
      <c r="W236" s="25">
        <v>3.5200000000000001E-3</v>
      </c>
      <c r="X236" s="25">
        <f t="shared" si="60"/>
        <v>1.7800000000000001E-3</v>
      </c>
      <c r="Y236" s="25"/>
      <c r="Z236" s="25">
        <f t="shared" si="61"/>
        <v>6.5860000000000007E-4</v>
      </c>
      <c r="AA236" s="25">
        <f t="shared" si="62"/>
        <v>1.5167558000000003E-2</v>
      </c>
      <c r="AB236" s="25">
        <v>3.5200000000000001E-3</v>
      </c>
      <c r="AC236" s="25">
        <f t="shared" si="63"/>
        <v>1.74E-3</v>
      </c>
    </row>
    <row r="237" spans="1:29" s="15" customFormat="1">
      <c r="A237" s="18">
        <v>485</v>
      </c>
      <c r="B237" s="25">
        <v>1.7000000000000001E-4</v>
      </c>
      <c r="C237" s="25">
        <v>9.2090000000000002E-3</v>
      </c>
      <c r="D237" s="25">
        <f t="shared" si="48"/>
        <v>7.2639999999999996E-3</v>
      </c>
      <c r="E237" s="25"/>
      <c r="F237" s="25">
        <f t="shared" si="49"/>
        <v>1.1885999999999997E-3</v>
      </c>
      <c r="G237" s="25">
        <f t="shared" si="50"/>
        <v>2.7373457999999996E-2</v>
      </c>
      <c r="H237" s="25">
        <v>3.8700000000000002E-3</v>
      </c>
      <c r="I237" s="25">
        <f t="shared" si="51"/>
        <v>1.9250000000000001E-3</v>
      </c>
      <c r="J237" s="25"/>
      <c r="K237" s="25">
        <f t="shared" si="52"/>
        <v>2.4200000000000003E-4</v>
      </c>
      <c r="L237" s="25">
        <f t="shared" si="53"/>
        <v>5.5732600000000009E-3</v>
      </c>
      <c r="M237" s="25">
        <v>3.46E-3</v>
      </c>
      <c r="N237" s="25">
        <f t="shared" si="54"/>
        <v>1.5149999999999999E-3</v>
      </c>
      <c r="O237" s="25"/>
      <c r="P237" s="25">
        <f t="shared" si="55"/>
        <v>6.2529999999999986E-4</v>
      </c>
      <c r="Q237" s="25">
        <f t="shared" si="56"/>
        <v>1.4400658999999998E-2</v>
      </c>
      <c r="R237" s="25">
        <v>4.1799999999999997E-3</v>
      </c>
      <c r="S237" s="25">
        <f t="shared" si="57"/>
        <v>2.2349999999999996E-3</v>
      </c>
      <c r="T237" s="25"/>
      <c r="U237" s="25">
        <f t="shared" si="58"/>
        <v>6.3779999999999957E-4</v>
      </c>
      <c r="V237" s="25">
        <f t="shared" si="59"/>
        <v>1.4688533999999991E-2</v>
      </c>
      <c r="W237" s="25">
        <v>3.7200000000000002E-3</v>
      </c>
      <c r="X237" s="25">
        <f t="shared" si="60"/>
        <v>1.7750000000000001E-3</v>
      </c>
      <c r="Y237" s="25"/>
      <c r="Z237" s="25">
        <f t="shared" si="61"/>
        <v>6.5360000000000006E-4</v>
      </c>
      <c r="AA237" s="25">
        <f t="shared" si="62"/>
        <v>1.5052408000000001E-2</v>
      </c>
      <c r="AB237" s="25">
        <v>3.7200000000000002E-3</v>
      </c>
      <c r="AC237" s="25">
        <f t="shared" si="63"/>
        <v>1.9450000000000001E-3</v>
      </c>
    </row>
    <row r="238" spans="1:29" s="15" customFormat="1">
      <c r="A238" s="18">
        <v>486</v>
      </c>
      <c r="B238" s="25">
        <v>-1.2999999999999999E-4</v>
      </c>
      <c r="C238" s="25">
        <v>9.1500000000000001E-3</v>
      </c>
      <c r="D238" s="25">
        <f t="shared" si="48"/>
        <v>7.4149999999999997E-3</v>
      </c>
      <c r="E238" s="25"/>
      <c r="F238" s="25">
        <f t="shared" si="49"/>
        <v>1.3395999999999998E-3</v>
      </c>
      <c r="G238" s="25">
        <f t="shared" si="50"/>
        <v>3.0850987999999996E-2</v>
      </c>
      <c r="H238" s="25">
        <v>3.65E-3</v>
      </c>
      <c r="I238" s="25">
        <f t="shared" si="51"/>
        <v>1.915E-3</v>
      </c>
      <c r="J238" s="25"/>
      <c r="K238" s="25">
        <f t="shared" si="52"/>
        <v>2.32E-4</v>
      </c>
      <c r="L238" s="25">
        <f t="shared" si="53"/>
        <v>5.3429599999999999E-3</v>
      </c>
      <c r="M238" s="25">
        <v>3.31E-3</v>
      </c>
      <c r="N238" s="25">
        <f t="shared" si="54"/>
        <v>1.575E-3</v>
      </c>
      <c r="O238" s="25"/>
      <c r="P238" s="25">
        <f t="shared" si="55"/>
        <v>6.8530000000000002E-4</v>
      </c>
      <c r="Q238" s="25">
        <f t="shared" si="56"/>
        <v>1.5782459000000002E-2</v>
      </c>
      <c r="R238" s="25">
        <v>4.0600000000000002E-3</v>
      </c>
      <c r="S238" s="25">
        <f t="shared" si="57"/>
        <v>2.3250000000000002E-3</v>
      </c>
      <c r="T238" s="25"/>
      <c r="U238" s="25">
        <f t="shared" si="58"/>
        <v>7.2780000000000023E-4</v>
      </c>
      <c r="V238" s="25">
        <f t="shared" si="59"/>
        <v>1.6761234000000007E-2</v>
      </c>
      <c r="W238" s="25">
        <v>3.5999999999999999E-3</v>
      </c>
      <c r="X238" s="25">
        <f t="shared" si="60"/>
        <v>1.8649999999999999E-3</v>
      </c>
      <c r="Y238" s="25"/>
      <c r="Z238" s="25">
        <f t="shared" si="61"/>
        <v>7.4359999999999986E-4</v>
      </c>
      <c r="AA238" s="25">
        <f t="shared" si="62"/>
        <v>1.7125107999999997E-2</v>
      </c>
      <c r="AB238" s="25">
        <v>3.5999999999999999E-3</v>
      </c>
      <c r="AC238" s="25">
        <f t="shared" si="63"/>
        <v>1.735E-3</v>
      </c>
    </row>
    <row r="239" spans="1:29" s="15" customFormat="1">
      <c r="A239" s="18">
        <v>487</v>
      </c>
      <c r="B239" s="25">
        <v>5.0000000000000002E-5</v>
      </c>
      <c r="C239" s="25">
        <v>9.129E-3</v>
      </c>
      <c r="D239" s="25">
        <f t="shared" si="48"/>
        <v>7.2689999999999994E-3</v>
      </c>
      <c r="E239" s="25"/>
      <c r="F239" s="25">
        <f t="shared" si="49"/>
        <v>1.1935999999999995E-3</v>
      </c>
      <c r="G239" s="25">
        <f t="shared" si="50"/>
        <v>2.7488607999999991E-2</v>
      </c>
      <c r="H239" s="25">
        <v>3.8400000000000001E-3</v>
      </c>
      <c r="I239" s="25">
        <f t="shared" si="51"/>
        <v>1.98E-3</v>
      </c>
      <c r="J239" s="25"/>
      <c r="K239" s="25">
        <f t="shared" si="52"/>
        <v>2.9699999999999996E-4</v>
      </c>
      <c r="L239" s="25">
        <f t="shared" si="53"/>
        <v>6.8399099999999994E-3</v>
      </c>
      <c r="M239" s="25">
        <v>3.5000000000000001E-3</v>
      </c>
      <c r="N239" s="25">
        <f t="shared" si="54"/>
        <v>1.64E-3</v>
      </c>
      <c r="O239" s="25"/>
      <c r="P239" s="25">
        <f t="shared" si="55"/>
        <v>7.5029999999999997E-4</v>
      </c>
      <c r="Q239" s="25">
        <f t="shared" si="56"/>
        <v>1.7279408999999999E-2</v>
      </c>
      <c r="R239" s="25">
        <v>4.1900000000000001E-3</v>
      </c>
      <c r="S239" s="25">
        <f t="shared" si="57"/>
        <v>2.33E-3</v>
      </c>
      <c r="T239" s="25"/>
      <c r="U239" s="25">
        <f t="shared" si="58"/>
        <v>7.3280000000000003E-4</v>
      </c>
      <c r="V239" s="25">
        <f t="shared" si="59"/>
        <v>1.6876384000000001E-2</v>
      </c>
      <c r="W239" s="25">
        <v>3.6700000000000001E-3</v>
      </c>
      <c r="X239" s="25">
        <f t="shared" si="60"/>
        <v>1.81E-3</v>
      </c>
      <c r="Y239" s="25"/>
      <c r="Z239" s="25">
        <f t="shared" si="61"/>
        <v>6.8859999999999993E-4</v>
      </c>
      <c r="AA239" s="25">
        <f t="shared" si="62"/>
        <v>1.5858457999999999E-2</v>
      </c>
      <c r="AB239" s="25">
        <v>3.6700000000000001E-3</v>
      </c>
      <c r="AC239" s="25">
        <f t="shared" si="63"/>
        <v>1.8600000000000001E-3</v>
      </c>
    </row>
    <row r="240" spans="1:29" s="15" customFormat="1">
      <c r="A240" s="18">
        <v>488</v>
      </c>
      <c r="B240" s="25">
        <v>-9.0000000000000006E-5</v>
      </c>
      <c r="C240" s="25">
        <v>9.2800000000000001E-3</v>
      </c>
      <c r="D240" s="25">
        <f t="shared" si="48"/>
        <v>7.5399999999999998E-3</v>
      </c>
      <c r="E240" s="25"/>
      <c r="F240" s="25">
        <f t="shared" si="49"/>
        <v>1.4645999999999999E-3</v>
      </c>
      <c r="G240" s="25">
        <f t="shared" si="50"/>
        <v>3.3729738000000002E-2</v>
      </c>
      <c r="H240" s="25">
        <v>3.9399999999999999E-3</v>
      </c>
      <c r="I240" s="25">
        <f t="shared" si="51"/>
        <v>2.1999999999999997E-3</v>
      </c>
      <c r="J240" s="25"/>
      <c r="K240" s="25">
        <f t="shared" si="52"/>
        <v>5.1699999999999966E-4</v>
      </c>
      <c r="L240" s="25">
        <f t="shared" si="53"/>
        <v>1.1906509999999993E-2</v>
      </c>
      <c r="M240" s="25">
        <v>3.47E-3</v>
      </c>
      <c r="N240" s="25">
        <f t="shared" si="54"/>
        <v>1.73E-3</v>
      </c>
      <c r="O240" s="25"/>
      <c r="P240" s="25">
        <f t="shared" si="55"/>
        <v>8.4029999999999999E-4</v>
      </c>
      <c r="Q240" s="25">
        <f t="shared" si="56"/>
        <v>1.9352108999999999E-2</v>
      </c>
      <c r="R240" s="25">
        <v>4.1399999999999996E-3</v>
      </c>
      <c r="S240" s="25">
        <f t="shared" si="57"/>
        <v>2.3999999999999994E-3</v>
      </c>
      <c r="T240" s="25"/>
      <c r="U240" s="25">
        <f t="shared" si="58"/>
        <v>8.0279999999999935E-4</v>
      </c>
      <c r="V240" s="25">
        <f t="shared" si="59"/>
        <v>1.8488483999999986E-2</v>
      </c>
      <c r="W240" s="25">
        <v>3.5699999999999998E-3</v>
      </c>
      <c r="X240" s="25">
        <f t="shared" si="60"/>
        <v>1.8299999999999998E-3</v>
      </c>
      <c r="Y240" s="25"/>
      <c r="Z240" s="25">
        <f t="shared" si="61"/>
        <v>7.0859999999999977E-4</v>
      </c>
      <c r="AA240" s="25">
        <f t="shared" si="62"/>
        <v>1.6319057999999994E-2</v>
      </c>
      <c r="AB240" s="25">
        <v>3.5699999999999998E-3</v>
      </c>
      <c r="AC240" s="25">
        <f t="shared" si="63"/>
        <v>1.74E-3</v>
      </c>
    </row>
    <row r="241" spans="1:29" s="15" customFormat="1">
      <c r="A241" s="18">
        <v>489</v>
      </c>
      <c r="B241" s="25">
        <v>2.0000000000000001E-4</v>
      </c>
      <c r="C241" s="25">
        <v>9.0699999999999999E-3</v>
      </c>
      <c r="D241" s="25">
        <f t="shared" si="48"/>
        <v>7.1199999999999996E-3</v>
      </c>
      <c r="E241" s="25"/>
      <c r="F241" s="25">
        <f t="shared" si="49"/>
        <v>1.0445999999999997E-3</v>
      </c>
      <c r="G241" s="25">
        <f t="shared" si="50"/>
        <v>2.4057137999999995E-2</v>
      </c>
      <c r="H241" s="25">
        <v>3.7699999999999999E-3</v>
      </c>
      <c r="I241" s="25">
        <f t="shared" si="51"/>
        <v>1.8199999999999998E-3</v>
      </c>
      <c r="J241" s="25"/>
      <c r="K241" s="25">
        <f t="shared" si="52"/>
        <v>1.3699999999999975E-4</v>
      </c>
      <c r="L241" s="25">
        <f t="shared" si="53"/>
        <v>3.1551099999999944E-3</v>
      </c>
      <c r="M241" s="25">
        <v>3.3800000000000002E-3</v>
      </c>
      <c r="N241" s="25">
        <f t="shared" si="54"/>
        <v>1.4300000000000001E-3</v>
      </c>
      <c r="O241" s="25"/>
      <c r="P241" s="25">
        <f t="shared" si="55"/>
        <v>5.4030000000000007E-4</v>
      </c>
      <c r="Q241" s="25">
        <f t="shared" si="56"/>
        <v>1.2443109000000003E-2</v>
      </c>
      <c r="R241" s="25">
        <v>4.0099999999999997E-3</v>
      </c>
      <c r="S241" s="25">
        <f t="shared" si="57"/>
        <v>2.0599999999999993E-3</v>
      </c>
      <c r="T241" s="25"/>
      <c r="U241" s="25">
        <f t="shared" si="58"/>
        <v>4.6279999999999932E-4</v>
      </c>
      <c r="V241" s="25">
        <f t="shared" si="59"/>
        <v>1.0658283999999985E-2</v>
      </c>
      <c r="W241" s="25">
        <v>3.7000000000000002E-3</v>
      </c>
      <c r="X241" s="25">
        <f t="shared" si="60"/>
        <v>1.75E-3</v>
      </c>
      <c r="Y241" s="25"/>
      <c r="Z241" s="25">
        <f t="shared" si="61"/>
        <v>6.2859999999999999E-4</v>
      </c>
      <c r="AA241" s="25">
        <f t="shared" si="62"/>
        <v>1.4476658E-2</v>
      </c>
      <c r="AB241" s="25">
        <v>3.7000000000000002E-3</v>
      </c>
      <c r="AC241" s="25">
        <f t="shared" si="63"/>
        <v>1.9500000000000001E-3</v>
      </c>
    </row>
    <row r="242" spans="1:29" s="15" customFormat="1">
      <c r="A242" s="18">
        <v>490</v>
      </c>
      <c r="B242" s="25">
        <v>-3.5E-4</v>
      </c>
      <c r="C242" s="25">
        <v>9.2700000000000005E-3</v>
      </c>
      <c r="D242" s="25">
        <f t="shared" si="48"/>
        <v>7.5850000000000006E-3</v>
      </c>
      <c r="E242" s="25"/>
      <c r="F242" s="25">
        <f t="shared" si="49"/>
        <v>1.5096000000000007E-3</v>
      </c>
      <c r="G242" s="25">
        <f t="shared" si="50"/>
        <v>3.4766088000000014E-2</v>
      </c>
      <c r="H242" s="25">
        <v>3.7799999999999999E-3</v>
      </c>
      <c r="I242" s="25">
        <f t="shared" si="51"/>
        <v>2.0949999999999996E-3</v>
      </c>
      <c r="J242" s="25"/>
      <c r="K242" s="25">
        <f t="shared" si="52"/>
        <v>4.1199999999999961E-4</v>
      </c>
      <c r="L242" s="25">
        <f t="shared" si="53"/>
        <v>9.4883599999999908E-3</v>
      </c>
      <c r="M242" s="25">
        <v>3.5000000000000001E-3</v>
      </c>
      <c r="N242" s="25">
        <f t="shared" si="54"/>
        <v>1.815E-3</v>
      </c>
      <c r="O242" s="25"/>
      <c r="P242" s="25">
        <f t="shared" si="55"/>
        <v>9.2529999999999999E-4</v>
      </c>
      <c r="Q242" s="25">
        <f t="shared" si="56"/>
        <v>2.1309659000000002E-2</v>
      </c>
      <c r="R242" s="25">
        <v>4.1200000000000004E-3</v>
      </c>
      <c r="S242" s="25">
        <f t="shared" si="57"/>
        <v>2.4350000000000005E-3</v>
      </c>
      <c r="T242" s="25"/>
      <c r="U242" s="25">
        <f t="shared" si="58"/>
        <v>8.3780000000000052E-4</v>
      </c>
      <c r="V242" s="25">
        <f t="shared" si="59"/>
        <v>1.9294534000000012E-2</v>
      </c>
      <c r="W242" s="25">
        <v>3.7200000000000002E-3</v>
      </c>
      <c r="X242" s="25">
        <f t="shared" si="60"/>
        <v>2.0350000000000004E-3</v>
      </c>
      <c r="Y242" s="25"/>
      <c r="Z242" s="25">
        <f t="shared" si="61"/>
        <v>9.1360000000000031E-4</v>
      </c>
      <c r="AA242" s="25">
        <f t="shared" si="62"/>
        <v>2.1040208000000008E-2</v>
      </c>
      <c r="AB242" s="25">
        <v>3.7200000000000002E-3</v>
      </c>
      <c r="AC242" s="25">
        <f t="shared" si="63"/>
        <v>1.6850000000000001E-3</v>
      </c>
    </row>
    <row r="243" spans="1:29" s="15" customFormat="1">
      <c r="A243" s="18">
        <v>491</v>
      </c>
      <c r="B243" s="25">
        <v>3.3E-4</v>
      </c>
      <c r="C243" s="25">
        <v>9.0299999999999998E-3</v>
      </c>
      <c r="D243" s="25">
        <f t="shared" si="48"/>
        <v>7.0099999999999997E-3</v>
      </c>
      <c r="E243" s="25"/>
      <c r="F243" s="25">
        <f t="shared" si="49"/>
        <v>9.3459999999999984E-4</v>
      </c>
      <c r="G243" s="25">
        <f t="shared" si="50"/>
        <v>2.1523837999999997E-2</v>
      </c>
      <c r="H243" s="25">
        <v>3.8600000000000001E-3</v>
      </c>
      <c r="I243" s="25">
        <f t="shared" si="51"/>
        <v>1.8400000000000001E-3</v>
      </c>
      <c r="J243" s="25"/>
      <c r="K243" s="25">
        <f t="shared" si="52"/>
        <v>1.5700000000000002E-4</v>
      </c>
      <c r="L243" s="25">
        <f t="shared" si="53"/>
        <v>3.6157100000000007E-3</v>
      </c>
      <c r="M243" s="25">
        <v>3.48E-3</v>
      </c>
      <c r="N243" s="25">
        <f t="shared" si="54"/>
        <v>1.4599999999999999E-3</v>
      </c>
      <c r="O243" s="25"/>
      <c r="P243" s="25">
        <f t="shared" si="55"/>
        <v>5.7029999999999993E-4</v>
      </c>
      <c r="Q243" s="25">
        <f t="shared" si="56"/>
        <v>1.3134008999999999E-2</v>
      </c>
      <c r="R243" s="25">
        <v>4.1000000000000003E-3</v>
      </c>
      <c r="S243" s="25">
        <f t="shared" si="57"/>
        <v>2.0800000000000003E-3</v>
      </c>
      <c r="T243" s="25"/>
      <c r="U243" s="25">
        <f t="shared" si="58"/>
        <v>4.8280000000000024E-4</v>
      </c>
      <c r="V243" s="25">
        <f t="shared" si="59"/>
        <v>1.1118884000000006E-2</v>
      </c>
      <c r="W243" s="25">
        <v>3.7100000000000002E-3</v>
      </c>
      <c r="X243" s="25">
        <f t="shared" si="60"/>
        <v>1.6900000000000001E-3</v>
      </c>
      <c r="Y243" s="25"/>
      <c r="Z243" s="25">
        <f t="shared" si="61"/>
        <v>5.6860000000000005E-4</v>
      </c>
      <c r="AA243" s="25">
        <f t="shared" si="62"/>
        <v>1.3094858000000003E-2</v>
      </c>
      <c r="AB243" s="25">
        <v>3.7100000000000002E-3</v>
      </c>
      <c r="AC243" s="25">
        <f t="shared" si="63"/>
        <v>2.0200000000000001E-3</v>
      </c>
    </row>
    <row r="244" spans="1:29" s="15" customFormat="1">
      <c r="A244" s="18">
        <v>492</v>
      </c>
      <c r="B244" s="25">
        <v>6.0000000000000002E-5</v>
      </c>
      <c r="C244" s="25">
        <v>9.2800000000000001E-3</v>
      </c>
      <c r="D244" s="25">
        <f t="shared" si="48"/>
        <v>7.3749999999999996E-3</v>
      </c>
      <c r="E244" s="25"/>
      <c r="F244" s="25">
        <f t="shared" si="49"/>
        <v>1.2995999999999997E-3</v>
      </c>
      <c r="G244" s="25">
        <f t="shared" si="50"/>
        <v>2.9929787999999995E-2</v>
      </c>
      <c r="H244" s="25">
        <v>3.8500000000000001E-3</v>
      </c>
      <c r="I244" s="25">
        <f t="shared" si="51"/>
        <v>1.9450000000000001E-3</v>
      </c>
      <c r="J244" s="25"/>
      <c r="K244" s="25">
        <f t="shared" si="52"/>
        <v>2.6200000000000008E-4</v>
      </c>
      <c r="L244" s="25">
        <f t="shared" si="53"/>
        <v>6.033860000000002E-3</v>
      </c>
      <c r="M244" s="25">
        <v>3.3700000000000002E-3</v>
      </c>
      <c r="N244" s="25">
        <f t="shared" si="54"/>
        <v>1.4650000000000002E-3</v>
      </c>
      <c r="O244" s="25"/>
      <c r="P244" s="25">
        <f t="shared" si="55"/>
        <v>5.7530000000000016E-4</v>
      </c>
      <c r="Q244" s="25">
        <f t="shared" si="56"/>
        <v>1.3249159000000005E-2</v>
      </c>
      <c r="R244" s="25">
        <v>4.13E-3</v>
      </c>
      <c r="S244" s="25">
        <f t="shared" si="57"/>
        <v>2.225E-3</v>
      </c>
      <c r="T244" s="25"/>
      <c r="U244" s="25">
        <f t="shared" si="58"/>
        <v>6.2779999999999997E-4</v>
      </c>
      <c r="V244" s="25">
        <f t="shared" si="59"/>
        <v>1.4458234E-2</v>
      </c>
      <c r="W244" s="25">
        <v>3.7499999999999999E-3</v>
      </c>
      <c r="X244" s="25">
        <f t="shared" si="60"/>
        <v>1.8449999999999999E-3</v>
      </c>
      <c r="Y244" s="25"/>
      <c r="Z244" s="25">
        <f t="shared" si="61"/>
        <v>7.2359999999999981E-4</v>
      </c>
      <c r="AA244" s="25">
        <f t="shared" si="62"/>
        <v>1.6664507999999998E-2</v>
      </c>
      <c r="AB244" s="25">
        <v>3.7499999999999999E-3</v>
      </c>
      <c r="AC244" s="25">
        <f t="shared" si="63"/>
        <v>1.905E-3</v>
      </c>
    </row>
    <row r="245" spans="1:29" s="15" customFormat="1">
      <c r="A245" s="18">
        <v>493</v>
      </c>
      <c r="B245" s="25">
        <v>-3.0000000000000001E-5</v>
      </c>
      <c r="C245" s="25">
        <v>8.8800000000000007E-3</v>
      </c>
      <c r="D245" s="25">
        <f t="shared" si="48"/>
        <v>7.1200000000000005E-3</v>
      </c>
      <c r="E245" s="25"/>
      <c r="F245" s="25">
        <f t="shared" si="49"/>
        <v>1.0446000000000006E-3</v>
      </c>
      <c r="G245" s="25">
        <f t="shared" si="50"/>
        <v>2.4057138000000013E-2</v>
      </c>
      <c r="H245" s="25">
        <v>3.6800000000000001E-3</v>
      </c>
      <c r="I245" s="25">
        <f t="shared" si="51"/>
        <v>1.92E-3</v>
      </c>
      <c r="J245" s="25"/>
      <c r="K245" s="25">
        <f t="shared" si="52"/>
        <v>2.3700000000000001E-4</v>
      </c>
      <c r="L245" s="25">
        <f t="shared" si="53"/>
        <v>5.4581100000000004E-3</v>
      </c>
      <c r="M245" s="25">
        <v>3.32E-3</v>
      </c>
      <c r="N245" s="25">
        <f t="shared" si="54"/>
        <v>1.56E-3</v>
      </c>
      <c r="O245" s="25"/>
      <c r="P245" s="25">
        <f t="shared" si="55"/>
        <v>6.7029999999999998E-4</v>
      </c>
      <c r="Q245" s="25">
        <f t="shared" si="56"/>
        <v>1.5437009E-2</v>
      </c>
      <c r="R245" s="25">
        <v>4.0699999999999998E-3</v>
      </c>
      <c r="S245" s="25">
        <f t="shared" si="57"/>
        <v>2.3099999999999996E-3</v>
      </c>
      <c r="T245" s="25"/>
      <c r="U245" s="25">
        <f t="shared" si="58"/>
        <v>7.1279999999999955E-4</v>
      </c>
      <c r="V245" s="25">
        <f t="shared" si="59"/>
        <v>1.6415783999999989E-2</v>
      </c>
      <c r="W245" s="25">
        <v>3.5500000000000002E-3</v>
      </c>
      <c r="X245" s="25">
        <f t="shared" si="60"/>
        <v>1.7900000000000001E-3</v>
      </c>
      <c r="Y245" s="25"/>
      <c r="Z245" s="25">
        <f t="shared" si="61"/>
        <v>6.686000000000001E-4</v>
      </c>
      <c r="AA245" s="25">
        <f t="shared" si="62"/>
        <v>1.5397858000000004E-2</v>
      </c>
      <c r="AB245" s="25">
        <v>3.5500000000000002E-3</v>
      </c>
      <c r="AC245" s="25">
        <f t="shared" si="63"/>
        <v>1.7600000000000001E-3</v>
      </c>
    </row>
    <row r="246" spans="1:29" s="15" customFormat="1">
      <c r="A246" s="18">
        <v>494</v>
      </c>
      <c r="B246" s="25">
        <v>-9.0000000000000006E-5</v>
      </c>
      <c r="C246" s="25">
        <v>8.9589999999999999E-3</v>
      </c>
      <c r="D246" s="25">
        <f t="shared" si="48"/>
        <v>7.2490000000000002E-3</v>
      </c>
      <c r="E246" s="25"/>
      <c r="F246" s="25">
        <f t="shared" si="49"/>
        <v>1.1736000000000003E-3</v>
      </c>
      <c r="G246" s="25">
        <f t="shared" si="50"/>
        <v>2.702800800000001E-2</v>
      </c>
      <c r="H246" s="25">
        <v>3.5999999999999999E-3</v>
      </c>
      <c r="I246" s="25">
        <f t="shared" si="51"/>
        <v>1.8899999999999998E-3</v>
      </c>
      <c r="J246" s="25"/>
      <c r="K246" s="25">
        <f t="shared" si="52"/>
        <v>2.0699999999999972E-4</v>
      </c>
      <c r="L246" s="25">
        <f t="shared" si="53"/>
        <v>4.767209999999994E-3</v>
      </c>
      <c r="M246" s="25">
        <v>3.3300000000000001E-3</v>
      </c>
      <c r="N246" s="25">
        <f t="shared" si="54"/>
        <v>1.6199999999999999E-3</v>
      </c>
      <c r="O246" s="25"/>
      <c r="P246" s="25">
        <f t="shared" si="55"/>
        <v>7.3029999999999992E-4</v>
      </c>
      <c r="Q246" s="25">
        <f t="shared" si="56"/>
        <v>1.6818809000000001E-2</v>
      </c>
      <c r="R246" s="25">
        <v>3.8899999999999998E-3</v>
      </c>
      <c r="S246" s="25">
        <f t="shared" si="57"/>
        <v>2.1799999999999996E-3</v>
      </c>
      <c r="T246" s="25"/>
      <c r="U246" s="25">
        <f t="shared" si="58"/>
        <v>5.8279999999999964E-4</v>
      </c>
      <c r="V246" s="25">
        <f t="shared" si="59"/>
        <v>1.3421883999999992E-2</v>
      </c>
      <c r="W246" s="25">
        <v>3.5100000000000001E-3</v>
      </c>
      <c r="X246" s="25">
        <f t="shared" si="60"/>
        <v>1.8E-3</v>
      </c>
      <c r="Y246" s="25"/>
      <c r="Z246" s="25">
        <f t="shared" si="61"/>
        <v>6.7859999999999991E-4</v>
      </c>
      <c r="AA246" s="25">
        <f t="shared" si="62"/>
        <v>1.5628158E-2</v>
      </c>
      <c r="AB246" s="25">
        <v>3.5100000000000001E-3</v>
      </c>
      <c r="AC246" s="25">
        <f t="shared" si="63"/>
        <v>1.7100000000000001E-3</v>
      </c>
    </row>
    <row r="247" spans="1:29" s="15" customFormat="1">
      <c r="A247" s="18">
        <v>495</v>
      </c>
      <c r="B247" s="25">
        <v>5.0000000000000002E-5</v>
      </c>
      <c r="C247" s="25">
        <v>9.0390000000000002E-3</v>
      </c>
      <c r="D247" s="25">
        <f t="shared" si="48"/>
        <v>7.2690000000000003E-3</v>
      </c>
      <c r="E247" s="25"/>
      <c r="F247" s="25">
        <f t="shared" si="49"/>
        <v>1.1936000000000004E-3</v>
      </c>
      <c r="G247" s="25">
        <f t="shared" si="50"/>
        <v>2.7488608000000012E-2</v>
      </c>
      <c r="H247" s="25">
        <v>3.8400000000000001E-3</v>
      </c>
      <c r="I247" s="25">
        <f t="shared" si="51"/>
        <v>2.0699999999999998E-3</v>
      </c>
      <c r="J247" s="25"/>
      <c r="K247" s="25">
        <f t="shared" si="52"/>
        <v>3.8699999999999976E-4</v>
      </c>
      <c r="L247" s="25">
        <f t="shared" si="53"/>
        <v>8.9126099999999944E-3</v>
      </c>
      <c r="M247" s="25">
        <v>3.4399999999999999E-3</v>
      </c>
      <c r="N247" s="25">
        <f t="shared" si="54"/>
        <v>1.6699999999999998E-3</v>
      </c>
      <c r="O247" s="25"/>
      <c r="P247" s="25">
        <f t="shared" si="55"/>
        <v>7.8029999999999983E-4</v>
      </c>
      <c r="Q247" s="25">
        <f t="shared" si="56"/>
        <v>1.7970308999999997E-2</v>
      </c>
      <c r="R247" s="25">
        <v>4.0099999999999997E-3</v>
      </c>
      <c r="S247" s="25">
        <f t="shared" si="57"/>
        <v>2.2399999999999998E-3</v>
      </c>
      <c r="T247" s="25"/>
      <c r="U247" s="25">
        <f t="shared" si="58"/>
        <v>6.427999999999998E-4</v>
      </c>
      <c r="V247" s="25">
        <f t="shared" si="59"/>
        <v>1.4803683999999996E-2</v>
      </c>
      <c r="W247" s="25">
        <v>3.49E-3</v>
      </c>
      <c r="X247" s="25">
        <f t="shared" si="60"/>
        <v>1.72E-3</v>
      </c>
      <c r="Y247" s="25"/>
      <c r="Z247" s="25">
        <f t="shared" si="61"/>
        <v>5.9859999999999991E-4</v>
      </c>
      <c r="AA247" s="25">
        <f t="shared" si="62"/>
        <v>1.3785757999999999E-2</v>
      </c>
      <c r="AB247" s="25">
        <v>3.49E-3</v>
      </c>
      <c r="AC247" s="25">
        <f t="shared" si="63"/>
        <v>1.7700000000000001E-3</v>
      </c>
    </row>
    <row r="248" spans="1:29" s="15" customFormat="1">
      <c r="A248" s="18">
        <v>496</v>
      </c>
      <c r="B248" s="25">
        <v>3.0000000000000001E-5</v>
      </c>
      <c r="C248" s="25">
        <v>9.0500000000000008E-3</v>
      </c>
      <c r="D248" s="25">
        <f t="shared" si="48"/>
        <v>7.3150000000000003E-3</v>
      </c>
      <c r="E248" s="25"/>
      <c r="F248" s="25">
        <f t="shared" si="49"/>
        <v>1.2396000000000004E-3</v>
      </c>
      <c r="G248" s="25">
        <f t="shared" si="50"/>
        <v>2.854798800000001E-2</v>
      </c>
      <c r="H248" s="25">
        <v>3.6600000000000001E-3</v>
      </c>
      <c r="I248" s="25">
        <f t="shared" si="51"/>
        <v>1.9250000000000001E-3</v>
      </c>
      <c r="J248" s="25"/>
      <c r="K248" s="25">
        <f t="shared" si="52"/>
        <v>2.4200000000000003E-4</v>
      </c>
      <c r="L248" s="25">
        <f t="shared" si="53"/>
        <v>5.5732600000000009E-3</v>
      </c>
      <c r="M248" s="25">
        <v>3.3500000000000001E-3</v>
      </c>
      <c r="N248" s="25">
        <f t="shared" si="54"/>
        <v>1.6150000000000001E-3</v>
      </c>
      <c r="O248" s="25"/>
      <c r="P248" s="25">
        <f t="shared" si="55"/>
        <v>7.2530000000000012E-4</v>
      </c>
      <c r="Q248" s="25">
        <f t="shared" si="56"/>
        <v>1.6703659000000003E-2</v>
      </c>
      <c r="R248" s="25">
        <v>3.9100000000000003E-3</v>
      </c>
      <c r="S248" s="25">
        <f t="shared" si="57"/>
        <v>2.1750000000000003E-3</v>
      </c>
      <c r="T248" s="25"/>
      <c r="U248" s="25">
        <f t="shared" si="58"/>
        <v>5.7780000000000028E-4</v>
      </c>
      <c r="V248" s="25">
        <f t="shared" si="59"/>
        <v>1.3306734000000008E-2</v>
      </c>
      <c r="W248" s="25">
        <v>3.4399999999999999E-3</v>
      </c>
      <c r="X248" s="25">
        <f t="shared" si="60"/>
        <v>1.7049999999999999E-3</v>
      </c>
      <c r="Y248" s="25"/>
      <c r="Z248" s="25">
        <f t="shared" si="61"/>
        <v>5.8359999999999987E-4</v>
      </c>
      <c r="AA248" s="25">
        <f t="shared" si="62"/>
        <v>1.3440307999999998E-2</v>
      </c>
      <c r="AB248" s="25">
        <v>3.4399999999999999E-3</v>
      </c>
      <c r="AC248" s="25">
        <f t="shared" si="63"/>
        <v>1.735E-3</v>
      </c>
    </row>
    <row r="249" spans="1:29" s="15" customFormat="1">
      <c r="A249" s="18">
        <v>497</v>
      </c>
      <c r="B249" s="25">
        <v>4.0000000000000003E-5</v>
      </c>
      <c r="C249" s="25">
        <v>8.7799999999999996E-3</v>
      </c>
      <c r="D249" s="25">
        <f t="shared" si="48"/>
        <v>7.0199999999999993E-3</v>
      </c>
      <c r="E249" s="25"/>
      <c r="F249" s="25">
        <f t="shared" si="49"/>
        <v>9.4459999999999943E-4</v>
      </c>
      <c r="G249" s="25">
        <f t="shared" si="50"/>
        <v>2.1754137999999989E-2</v>
      </c>
      <c r="H249" s="25">
        <v>3.5599999999999998E-3</v>
      </c>
      <c r="I249" s="25">
        <f t="shared" si="51"/>
        <v>1.7999999999999997E-3</v>
      </c>
      <c r="J249" s="25"/>
      <c r="K249" s="25">
        <f t="shared" si="52"/>
        <v>1.169999999999997E-4</v>
      </c>
      <c r="L249" s="25">
        <f t="shared" si="53"/>
        <v>2.6945099999999933E-3</v>
      </c>
      <c r="M249" s="25">
        <v>3.2799999999999999E-3</v>
      </c>
      <c r="N249" s="25">
        <f t="shared" si="54"/>
        <v>1.5199999999999999E-3</v>
      </c>
      <c r="O249" s="25"/>
      <c r="P249" s="25">
        <f t="shared" si="55"/>
        <v>6.3029999999999987E-4</v>
      </c>
      <c r="Q249" s="25">
        <f t="shared" si="56"/>
        <v>1.4515808999999998E-2</v>
      </c>
      <c r="R249" s="25">
        <v>3.8700000000000002E-3</v>
      </c>
      <c r="S249" s="25">
        <f t="shared" si="57"/>
        <v>2.1099999999999999E-3</v>
      </c>
      <c r="T249" s="25"/>
      <c r="U249" s="25">
        <f t="shared" si="58"/>
        <v>5.1279999999999989E-4</v>
      </c>
      <c r="V249" s="25">
        <f t="shared" si="59"/>
        <v>1.1809783999999999E-2</v>
      </c>
      <c r="W249" s="25">
        <v>3.48E-3</v>
      </c>
      <c r="X249" s="25">
        <f t="shared" si="60"/>
        <v>1.72E-3</v>
      </c>
      <c r="Y249" s="25"/>
      <c r="Z249" s="25">
        <f t="shared" si="61"/>
        <v>5.9859999999999991E-4</v>
      </c>
      <c r="AA249" s="25">
        <f t="shared" si="62"/>
        <v>1.3785757999999999E-2</v>
      </c>
      <c r="AB249" s="25">
        <v>3.48E-3</v>
      </c>
      <c r="AC249" s="25">
        <f t="shared" si="63"/>
        <v>1.7600000000000001E-3</v>
      </c>
    </row>
    <row r="250" spans="1:29" s="15" customFormat="1">
      <c r="A250" s="18">
        <v>498</v>
      </c>
      <c r="B250" s="25">
        <v>4.0000000000000003E-5</v>
      </c>
      <c r="C250" s="25">
        <v>8.8690000000000001E-3</v>
      </c>
      <c r="D250" s="25">
        <f t="shared" si="48"/>
        <v>7.1040000000000001E-3</v>
      </c>
      <c r="E250" s="25"/>
      <c r="F250" s="25">
        <f t="shared" si="49"/>
        <v>1.0286000000000002E-3</v>
      </c>
      <c r="G250" s="25">
        <f t="shared" si="50"/>
        <v>2.3688658000000005E-2</v>
      </c>
      <c r="H250" s="25">
        <v>3.63E-3</v>
      </c>
      <c r="I250" s="25">
        <f t="shared" si="51"/>
        <v>1.8649999999999999E-3</v>
      </c>
      <c r="J250" s="25"/>
      <c r="K250" s="25">
        <f t="shared" si="52"/>
        <v>1.8199999999999987E-4</v>
      </c>
      <c r="L250" s="25">
        <f t="shared" si="53"/>
        <v>4.1914599999999975E-3</v>
      </c>
      <c r="M250" s="25">
        <v>3.29E-3</v>
      </c>
      <c r="N250" s="25">
        <f t="shared" si="54"/>
        <v>1.5249999999999999E-3</v>
      </c>
      <c r="O250" s="25"/>
      <c r="P250" s="25">
        <f t="shared" si="55"/>
        <v>6.3529999999999988E-4</v>
      </c>
      <c r="Q250" s="25">
        <f t="shared" si="56"/>
        <v>1.4630958999999997E-2</v>
      </c>
      <c r="R250" s="25">
        <v>3.81E-3</v>
      </c>
      <c r="S250" s="25">
        <f t="shared" si="57"/>
        <v>2.0449999999999999E-3</v>
      </c>
      <c r="T250" s="25"/>
      <c r="U250" s="25">
        <f t="shared" si="58"/>
        <v>4.4779999999999993E-4</v>
      </c>
      <c r="V250" s="25">
        <f t="shared" si="59"/>
        <v>1.0312833999999998E-2</v>
      </c>
      <c r="W250" s="25">
        <v>3.49E-3</v>
      </c>
      <c r="X250" s="25">
        <f t="shared" si="60"/>
        <v>1.725E-3</v>
      </c>
      <c r="Y250" s="25"/>
      <c r="Z250" s="25">
        <f t="shared" si="61"/>
        <v>6.0359999999999993E-4</v>
      </c>
      <c r="AA250" s="25">
        <f t="shared" si="62"/>
        <v>1.3900907999999998E-2</v>
      </c>
      <c r="AB250" s="25">
        <v>3.49E-3</v>
      </c>
      <c r="AC250" s="25">
        <f t="shared" si="63"/>
        <v>1.7650000000000001E-3</v>
      </c>
    </row>
    <row r="251" spans="1:29" s="15" customFormat="1">
      <c r="A251" s="18">
        <v>499</v>
      </c>
      <c r="B251" s="25">
        <v>-6.8999999999999997E-5</v>
      </c>
      <c r="C251" s="25">
        <v>8.8199999999999997E-3</v>
      </c>
      <c r="D251" s="25">
        <f t="shared" si="48"/>
        <v>7.1144999999999993E-3</v>
      </c>
      <c r="E251" s="25"/>
      <c r="F251" s="25">
        <f t="shared" si="49"/>
        <v>1.0390999999999994E-3</v>
      </c>
      <c r="G251" s="25">
        <f t="shared" si="50"/>
        <v>2.3930472999999987E-2</v>
      </c>
      <c r="H251" s="25">
        <v>3.5599999999999998E-3</v>
      </c>
      <c r="I251" s="25">
        <f t="shared" si="51"/>
        <v>1.8544999999999998E-3</v>
      </c>
      <c r="J251" s="25"/>
      <c r="K251" s="25">
        <f t="shared" si="52"/>
        <v>1.7149999999999978E-4</v>
      </c>
      <c r="L251" s="25">
        <f t="shared" si="53"/>
        <v>3.9496449999999947E-3</v>
      </c>
      <c r="M251" s="25">
        <v>3.32E-3</v>
      </c>
      <c r="N251" s="25">
        <f t="shared" si="54"/>
        <v>1.6145E-3</v>
      </c>
      <c r="O251" s="25"/>
      <c r="P251" s="25">
        <f t="shared" si="55"/>
        <v>7.2480000000000005E-4</v>
      </c>
      <c r="Q251" s="25">
        <f t="shared" si="56"/>
        <v>1.6692144000000003E-2</v>
      </c>
      <c r="R251" s="25">
        <v>3.96E-3</v>
      </c>
      <c r="S251" s="25">
        <f t="shared" si="57"/>
        <v>2.2545E-3</v>
      </c>
      <c r="T251" s="25"/>
      <c r="U251" s="25">
        <f t="shared" si="58"/>
        <v>6.5729999999999998E-4</v>
      </c>
      <c r="V251" s="25">
        <f t="shared" si="59"/>
        <v>1.5137619E-2</v>
      </c>
      <c r="W251" s="25">
        <v>3.48E-3</v>
      </c>
      <c r="X251" s="25">
        <f t="shared" si="60"/>
        <v>1.7745E-3</v>
      </c>
      <c r="Y251" s="25"/>
      <c r="Z251" s="25">
        <f t="shared" si="61"/>
        <v>6.5309999999999999E-4</v>
      </c>
      <c r="AA251" s="25">
        <f t="shared" si="62"/>
        <v>1.5040893000000001E-2</v>
      </c>
      <c r="AB251" s="25">
        <v>3.48E-3</v>
      </c>
      <c r="AC251" s="25">
        <f t="shared" si="63"/>
        <v>1.7055E-3</v>
      </c>
    </row>
    <row r="252" spans="1:29" s="15" customFormat="1">
      <c r="A252" s="18">
        <v>500</v>
      </c>
      <c r="B252" s="25">
        <v>5.0000000000000002E-5</v>
      </c>
      <c r="C252" s="25">
        <v>8.8900000000000003E-3</v>
      </c>
      <c r="D252" s="25">
        <f t="shared" si="48"/>
        <v>7.1450000000000003E-3</v>
      </c>
      <c r="E252" s="25"/>
      <c r="F252" s="25">
        <f t="shared" si="49"/>
        <v>1.0696000000000004E-3</v>
      </c>
      <c r="G252" s="25">
        <f t="shared" si="50"/>
        <v>2.4632888000000009E-2</v>
      </c>
      <c r="H252" s="25">
        <v>3.63E-3</v>
      </c>
      <c r="I252" s="25">
        <f t="shared" si="51"/>
        <v>1.885E-3</v>
      </c>
      <c r="J252" s="25"/>
      <c r="K252" s="25">
        <f t="shared" si="52"/>
        <v>2.0199999999999992E-4</v>
      </c>
      <c r="L252" s="25">
        <f t="shared" si="53"/>
        <v>4.6520599999999987E-3</v>
      </c>
      <c r="M252" s="25">
        <v>3.2699999999999999E-3</v>
      </c>
      <c r="N252" s="25">
        <f t="shared" si="54"/>
        <v>1.5249999999999999E-3</v>
      </c>
      <c r="O252" s="25"/>
      <c r="P252" s="25">
        <f t="shared" si="55"/>
        <v>6.3529999999999988E-4</v>
      </c>
      <c r="Q252" s="25">
        <f t="shared" si="56"/>
        <v>1.4630958999999997E-2</v>
      </c>
      <c r="R252" s="25">
        <v>3.96E-3</v>
      </c>
      <c r="S252" s="25">
        <f t="shared" si="57"/>
        <v>2.215E-3</v>
      </c>
      <c r="T252" s="25"/>
      <c r="U252" s="25">
        <f t="shared" si="58"/>
        <v>6.1779999999999995E-4</v>
      </c>
      <c r="V252" s="25">
        <f t="shared" si="59"/>
        <v>1.4227933999999999E-2</v>
      </c>
      <c r="W252" s="25">
        <v>3.4399999999999999E-3</v>
      </c>
      <c r="X252" s="25">
        <f t="shared" si="60"/>
        <v>1.6949999999999999E-3</v>
      </c>
      <c r="Y252" s="25"/>
      <c r="Z252" s="25">
        <f t="shared" si="61"/>
        <v>5.7359999999999985E-4</v>
      </c>
      <c r="AA252" s="25">
        <f t="shared" si="62"/>
        <v>1.3210007999999997E-2</v>
      </c>
      <c r="AB252" s="25">
        <v>3.4399999999999999E-3</v>
      </c>
      <c r="AC252" s="25">
        <f t="shared" si="63"/>
        <v>1.745E-3</v>
      </c>
    </row>
    <row r="253" spans="1:29" s="15" customFormat="1">
      <c r="A253" s="18">
        <v>501</v>
      </c>
      <c r="B253" s="25">
        <v>-2.0000000000000002E-5</v>
      </c>
      <c r="C253" s="25">
        <v>8.7889999999999999E-3</v>
      </c>
      <c r="D253" s="25">
        <f t="shared" si="48"/>
        <v>7.0590000000000002E-3</v>
      </c>
      <c r="E253" s="25"/>
      <c r="F253" s="25">
        <f t="shared" si="49"/>
        <v>9.8360000000000027E-4</v>
      </c>
      <c r="G253" s="25">
        <f t="shared" si="50"/>
        <v>2.2652308000000006E-2</v>
      </c>
      <c r="H253" s="25">
        <v>3.64E-3</v>
      </c>
      <c r="I253" s="25">
        <f t="shared" si="51"/>
        <v>1.91E-3</v>
      </c>
      <c r="J253" s="25"/>
      <c r="K253" s="25">
        <f t="shared" si="52"/>
        <v>2.2699999999999999E-4</v>
      </c>
      <c r="L253" s="25">
        <f t="shared" si="53"/>
        <v>5.2278100000000003E-3</v>
      </c>
      <c r="M253" s="25">
        <v>3.1800000000000001E-3</v>
      </c>
      <c r="N253" s="25">
        <f t="shared" si="54"/>
        <v>1.4500000000000001E-3</v>
      </c>
      <c r="O253" s="25"/>
      <c r="P253" s="25">
        <f t="shared" si="55"/>
        <v>5.6030000000000012E-4</v>
      </c>
      <c r="Q253" s="25">
        <f t="shared" si="56"/>
        <v>1.2903709000000003E-2</v>
      </c>
      <c r="R253" s="25">
        <v>3.8899999999999998E-3</v>
      </c>
      <c r="S253" s="25">
        <f t="shared" si="57"/>
        <v>2.1599999999999996E-3</v>
      </c>
      <c r="T253" s="25"/>
      <c r="U253" s="25">
        <f t="shared" si="58"/>
        <v>5.6279999999999959E-4</v>
      </c>
      <c r="V253" s="25">
        <f t="shared" si="59"/>
        <v>1.2961283999999991E-2</v>
      </c>
      <c r="W253" s="25">
        <v>3.48E-3</v>
      </c>
      <c r="X253" s="25">
        <f t="shared" si="60"/>
        <v>1.75E-3</v>
      </c>
      <c r="Y253" s="25"/>
      <c r="Z253" s="25">
        <f t="shared" si="61"/>
        <v>6.2859999999999999E-4</v>
      </c>
      <c r="AA253" s="25">
        <f t="shared" si="62"/>
        <v>1.4476658E-2</v>
      </c>
      <c r="AB253" s="25">
        <v>3.48E-3</v>
      </c>
      <c r="AC253" s="25">
        <f t="shared" si="63"/>
        <v>1.73E-3</v>
      </c>
    </row>
    <row r="254" spans="1:29" s="15" customFormat="1">
      <c r="A254" s="18">
        <v>502</v>
      </c>
      <c r="B254" s="25">
        <v>1.0000000000000001E-5</v>
      </c>
      <c r="C254" s="25">
        <v>8.9200000000000008E-3</v>
      </c>
      <c r="D254" s="25">
        <f t="shared" si="48"/>
        <v>7.1550000000000008E-3</v>
      </c>
      <c r="E254" s="25"/>
      <c r="F254" s="25">
        <f t="shared" si="49"/>
        <v>1.0796000000000009E-3</v>
      </c>
      <c r="G254" s="25">
        <f t="shared" si="50"/>
        <v>2.4863188000000022E-2</v>
      </c>
      <c r="H254" s="25">
        <v>3.6600000000000001E-3</v>
      </c>
      <c r="I254" s="25">
        <f t="shared" si="51"/>
        <v>1.895E-3</v>
      </c>
      <c r="J254" s="25"/>
      <c r="K254" s="25">
        <f t="shared" si="52"/>
        <v>2.1199999999999995E-4</v>
      </c>
      <c r="L254" s="25">
        <f t="shared" si="53"/>
        <v>4.8823599999999988E-3</v>
      </c>
      <c r="M254" s="25">
        <v>3.1900000000000001E-3</v>
      </c>
      <c r="N254" s="25">
        <f t="shared" si="54"/>
        <v>1.4250000000000001E-3</v>
      </c>
      <c r="O254" s="25"/>
      <c r="P254" s="25">
        <f t="shared" si="55"/>
        <v>5.3530000000000006E-4</v>
      </c>
      <c r="Q254" s="25">
        <f t="shared" si="56"/>
        <v>1.2327959000000001E-2</v>
      </c>
      <c r="R254" s="25">
        <v>3.9300000000000003E-3</v>
      </c>
      <c r="S254" s="25">
        <f t="shared" si="57"/>
        <v>2.1650000000000003E-3</v>
      </c>
      <c r="T254" s="25"/>
      <c r="U254" s="25">
        <f t="shared" si="58"/>
        <v>5.6780000000000025E-4</v>
      </c>
      <c r="V254" s="25">
        <f t="shared" si="59"/>
        <v>1.3076434000000007E-2</v>
      </c>
      <c r="W254" s="25">
        <v>3.5200000000000001E-3</v>
      </c>
      <c r="X254" s="25">
        <f t="shared" si="60"/>
        <v>1.755E-3</v>
      </c>
      <c r="Y254" s="25"/>
      <c r="Z254" s="25">
        <f t="shared" si="61"/>
        <v>6.3360000000000001E-4</v>
      </c>
      <c r="AA254" s="25">
        <f t="shared" si="62"/>
        <v>1.4591808000000001E-2</v>
      </c>
      <c r="AB254" s="25">
        <v>3.5200000000000001E-3</v>
      </c>
      <c r="AC254" s="25">
        <f t="shared" si="63"/>
        <v>1.7650000000000001E-3</v>
      </c>
    </row>
    <row r="255" spans="1:29" s="15" customFormat="1">
      <c r="A255" s="18">
        <v>503</v>
      </c>
      <c r="B255" s="25">
        <v>2.0000000000000002E-5</v>
      </c>
      <c r="C255" s="25">
        <v>8.6990000000000001E-3</v>
      </c>
      <c r="D255" s="25">
        <f t="shared" si="48"/>
        <v>7.0239999999999999E-3</v>
      </c>
      <c r="E255" s="25"/>
      <c r="F255" s="25">
        <f t="shared" si="49"/>
        <v>9.4859999999999996E-4</v>
      </c>
      <c r="G255" s="25">
        <f t="shared" si="50"/>
        <v>2.1846258E-2</v>
      </c>
      <c r="H255" s="25">
        <v>3.5000000000000001E-3</v>
      </c>
      <c r="I255" s="25">
        <f t="shared" si="51"/>
        <v>1.825E-3</v>
      </c>
      <c r="J255" s="25"/>
      <c r="K255" s="25">
        <f t="shared" si="52"/>
        <v>1.4199999999999998E-4</v>
      </c>
      <c r="L255" s="25">
        <f t="shared" si="53"/>
        <v>3.2702599999999997E-3</v>
      </c>
      <c r="M255" s="25">
        <v>3.2299999999999998E-3</v>
      </c>
      <c r="N255" s="25">
        <f t="shared" si="54"/>
        <v>1.5549999999999997E-3</v>
      </c>
      <c r="O255" s="25"/>
      <c r="P255" s="25">
        <f t="shared" si="55"/>
        <v>6.6529999999999975E-4</v>
      </c>
      <c r="Q255" s="25">
        <f t="shared" si="56"/>
        <v>1.5321858999999995E-2</v>
      </c>
      <c r="R255" s="25">
        <v>3.81E-3</v>
      </c>
      <c r="S255" s="25">
        <f t="shared" si="57"/>
        <v>2.1349999999999997E-3</v>
      </c>
      <c r="T255" s="25"/>
      <c r="U255" s="25">
        <f t="shared" si="58"/>
        <v>5.3779999999999974E-4</v>
      </c>
      <c r="V255" s="25">
        <f t="shared" si="59"/>
        <v>1.2385533999999995E-2</v>
      </c>
      <c r="W255" s="25">
        <v>3.3300000000000001E-3</v>
      </c>
      <c r="X255" s="25">
        <f t="shared" si="60"/>
        <v>1.655E-3</v>
      </c>
      <c r="Y255" s="25"/>
      <c r="Z255" s="25">
        <f t="shared" si="61"/>
        <v>5.3359999999999996E-4</v>
      </c>
      <c r="AA255" s="25">
        <f t="shared" si="62"/>
        <v>1.2288808E-2</v>
      </c>
      <c r="AB255" s="25">
        <v>3.3300000000000001E-3</v>
      </c>
      <c r="AC255" s="25">
        <f t="shared" si="63"/>
        <v>1.6750000000000001E-3</v>
      </c>
    </row>
    <row r="256" spans="1:29" s="15" customFormat="1">
      <c r="A256" s="18">
        <v>504</v>
      </c>
      <c r="B256" s="25">
        <v>-9.0000000000000006E-5</v>
      </c>
      <c r="C256" s="25">
        <v>8.8599999999999998E-3</v>
      </c>
      <c r="D256" s="25">
        <f t="shared" si="48"/>
        <v>7.1050000000000002E-3</v>
      </c>
      <c r="E256" s="25"/>
      <c r="F256" s="25">
        <f t="shared" si="49"/>
        <v>1.0296000000000003E-3</v>
      </c>
      <c r="G256" s="25">
        <f t="shared" si="50"/>
        <v>2.3711688000000009E-2</v>
      </c>
      <c r="H256" s="25">
        <v>3.5899999999999999E-3</v>
      </c>
      <c r="I256" s="25">
        <f t="shared" si="51"/>
        <v>1.8349999999999998E-3</v>
      </c>
      <c r="J256" s="25"/>
      <c r="K256" s="25">
        <f t="shared" si="52"/>
        <v>1.5199999999999979E-4</v>
      </c>
      <c r="L256" s="25">
        <f t="shared" si="53"/>
        <v>3.5005599999999954E-3</v>
      </c>
      <c r="M256" s="25">
        <v>3.29E-3</v>
      </c>
      <c r="N256" s="25">
        <f t="shared" si="54"/>
        <v>1.5349999999999999E-3</v>
      </c>
      <c r="O256" s="25"/>
      <c r="P256" s="25">
        <f t="shared" si="55"/>
        <v>6.4529999999999991E-4</v>
      </c>
      <c r="Q256" s="25">
        <f t="shared" si="56"/>
        <v>1.4861258999999998E-2</v>
      </c>
      <c r="R256" s="25">
        <v>3.9300000000000003E-3</v>
      </c>
      <c r="S256" s="25">
        <f t="shared" si="57"/>
        <v>2.1750000000000003E-3</v>
      </c>
      <c r="T256" s="25"/>
      <c r="U256" s="25">
        <f t="shared" si="58"/>
        <v>5.7780000000000028E-4</v>
      </c>
      <c r="V256" s="25">
        <f t="shared" si="59"/>
        <v>1.3306734000000008E-2</v>
      </c>
      <c r="W256" s="25">
        <v>3.5999999999999999E-3</v>
      </c>
      <c r="X256" s="25">
        <f t="shared" si="60"/>
        <v>1.8449999999999999E-3</v>
      </c>
      <c r="Y256" s="25"/>
      <c r="Z256" s="25">
        <f t="shared" si="61"/>
        <v>7.2359999999999981E-4</v>
      </c>
      <c r="AA256" s="25">
        <f t="shared" si="62"/>
        <v>1.6664507999999998E-2</v>
      </c>
      <c r="AB256" s="25">
        <v>3.5999999999999999E-3</v>
      </c>
      <c r="AC256" s="25">
        <f t="shared" si="63"/>
        <v>1.755E-3</v>
      </c>
    </row>
    <row r="257" spans="1:29" s="15" customFormat="1">
      <c r="A257" s="18">
        <v>505</v>
      </c>
      <c r="B257" s="25">
        <v>-1.0000000000000001E-5</v>
      </c>
      <c r="C257" s="25">
        <v>8.7500000000000008E-3</v>
      </c>
      <c r="D257" s="25">
        <f t="shared" si="48"/>
        <v>7.0550000000000005E-3</v>
      </c>
      <c r="E257" s="25"/>
      <c r="F257" s="25">
        <f t="shared" si="49"/>
        <v>9.7960000000000061E-4</v>
      </c>
      <c r="G257" s="25">
        <f t="shared" si="50"/>
        <v>2.2560188000000016E-2</v>
      </c>
      <c r="H257" s="25">
        <v>3.6099999999999999E-3</v>
      </c>
      <c r="I257" s="25">
        <f t="shared" si="51"/>
        <v>1.915E-3</v>
      </c>
      <c r="J257" s="25"/>
      <c r="K257" s="25">
        <f t="shared" si="52"/>
        <v>2.32E-4</v>
      </c>
      <c r="L257" s="25">
        <f t="shared" si="53"/>
        <v>5.3429599999999999E-3</v>
      </c>
      <c r="M257" s="25">
        <v>3.15E-3</v>
      </c>
      <c r="N257" s="25">
        <f t="shared" si="54"/>
        <v>1.4550000000000001E-3</v>
      </c>
      <c r="O257" s="25"/>
      <c r="P257" s="25">
        <f t="shared" si="55"/>
        <v>5.6530000000000013E-4</v>
      </c>
      <c r="Q257" s="25">
        <f t="shared" si="56"/>
        <v>1.3018859000000004E-2</v>
      </c>
      <c r="R257" s="25">
        <v>3.8700000000000002E-3</v>
      </c>
      <c r="S257" s="25">
        <f t="shared" si="57"/>
        <v>2.1750000000000003E-3</v>
      </c>
      <c r="T257" s="25"/>
      <c r="U257" s="25">
        <f t="shared" si="58"/>
        <v>5.7780000000000028E-4</v>
      </c>
      <c r="V257" s="25">
        <f t="shared" si="59"/>
        <v>1.3306734000000008E-2</v>
      </c>
      <c r="W257" s="25">
        <v>3.3999999999999998E-3</v>
      </c>
      <c r="X257" s="25">
        <f t="shared" si="60"/>
        <v>1.7049999999999999E-3</v>
      </c>
      <c r="Y257" s="25"/>
      <c r="Z257" s="25">
        <f t="shared" si="61"/>
        <v>5.8359999999999987E-4</v>
      </c>
      <c r="AA257" s="25">
        <f t="shared" si="62"/>
        <v>1.3440307999999998E-2</v>
      </c>
      <c r="AB257" s="25">
        <v>3.3999999999999998E-3</v>
      </c>
      <c r="AC257" s="25">
        <f t="shared" si="63"/>
        <v>1.6949999999999999E-3</v>
      </c>
    </row>
    <row r="258" spans="1:29" s="15" customFormat="1">
      <c r="A258" s="18">
        <v>506</v>
      </c>
      <c r="B258" s="25">
        <v>6.8999999999999997E-5</v>
      </c>
      <c r="C258" s="25">
        <v>8.8500000000000002E-3</v>
      </c>
      <c r="D258" s="25">
        <f t="shared" si="48"/>
        <v>7.1254999999999999E-3</v>
      </c>
      <c r="E258" s="25"/>
      <c r="F258" s="25">
        <f t="shared" si="49"/>
        <v>1.0501E-3</v>
      </c>
      <c r="G258" s="25">
        <f t="shared" si="50"/>
        <v>2.4183803E-2</v>
      </c>
      <c r="H258" s="25">
        <v>3.6900000000000001E-3</v>
      </c>
      <c r="I258" s="25">
        <f t="shared" si="51"/>
        <v>1.9655000000000002E-3</v>
      </c>
      <c r="J258" s="25"/>
      <c r="K258" s="25">
        <f t="shared" si="52"/>
        <v>2.825000000000002E-4</v>
      </c>
      <c r="L258" s="25">
        <f t="shared" si="53"/>
        <v>6.505975000000005E-3</v>
      </c>
      <c r="M258" s="25">
        <v>3.2100000000000002E-3</v>
      </c>
      <c r="N258" s="25">
        <f t="shared" si="54"/>
        <v>1.4855000000000001E-3</v>
      </c>
      <c r="O258" s="25"/>
      <c r="P258" s="25">
        <f t="shared" si="55"/>
        <v>5.9580000000000006E-4</v>
      </c>
      <c r="Q258" s="25">
        <f t="shared" si="56"/>
        <v>1.3721274000000002E-2</v>
      </c>
      <c r="R258" s="25">
        <v>3.9100000000000003E-3</v>
      </c>
      <c r="S258" s="25">
        <f t="shared" si="57"/>
        <v>2.1854999999999999E-3</v>
      </c>
      <c r="T258" s="25"/>
      <c r="U258" s="25">
        <f t="shared" si="58"/>
        <v>5.8829999999999993E-4</v>
      </c>
      <c r="V258" s="25">
        <f t="shared" si="59"/>
        <v>1.3548549E-2</v>
      </c>
      <c r="W258" s="25">
        <v>3.3800000000000002E-3</v>
      </c>
      <c r="X258" s="25">
        <f t="shared" si="60"/>
        <v>1.6555000000000001E-3</v>
      </c>
      <c r="Y258" s="25"/>
      <c r="Z258" s="25">
        <f t="shared" si="61"/>
        <v>5.3410000000000003E-4</v>
      </c>
      <c r="AA258" s="25">
        <f t="shared" si="62"/>
        <v>1.2300323000000002E-2</v>
      </c>
      <c r="AB258" s="25">
        <v>3.3800000000000002E-3</v>
      </c>
      <c r="AC258" s="25">
        <f t="shared" si="63"/>
        <v>1.7245000000000001E-3</v>
      </c>
    </row>
    <row r="259" spans="1:29" s="15" customFormat="1">
      <c r="A259" s="18">
        <v>507</v>
      </c>
      <c r="B259" s="25">
        <v>-1.0000000000000001E-5</v>
      </c>
      <c r="C259" s="25">
        <v>8.7100000000000007E-3</v>
      </c>
      <c r="D259" s="25">
        <f t="shared" ref="D259:D322" si="64">C259-AC259</f>
        <v>7.0500000000000007E-3</v>
      </c>
      <c r="E259" s="25"/>
      <c r="F259" s="25">
        <f t="shared" ref="F259:F322" si="65">D259-0.0060754</f>
        <v>9.7460000000000081E-4</v>
      </c>
      <c r="G259" s="25">
        <f t="shared" ref="G259:G322" si="66">F259*23.03</f>
        <v>2.2445038000000021E-2</v>
      </c>
      <c r="H259" s="25">
        <v>3.5500000000000002E-3</v>
      </c>
      <c r="I259" s="25">
        <f t="shared" ref="I259:I322" si="67">H259-AC259</f>
        <v>1.8900000000000002E-3</v>
      </c>
      <c r="J259" s="25"/>
      <c r="K259" s="25">
        <f t="shared" ref="K259:K322" si="68">I259-0.001683</f>
        <v>2.0700000000000015E-4</v>
      </c>
      <c r="L259" s="25">
        <f t="shared" ref="L259:L322" si="69">K259*23.03</f>
        <v>4.7672100000000035E-3</v>
      </c>
      <c r="M259" s="25">
        <v>3.1199999999999999E-3</v>
      </c>
      <c r="N259" s="25">
        <f t="shared" ref="N259:N322" si="70">M259-AC259</f>
        <v>1.4599999999999999E-3</v>
      </c>
      <c r="O259" s="25"/>
      <c r="P259" s="25">
        <f t="shared" ref="P259:P322" si="71">N259-0.0008897</f>
        <v>5.7029999999999993E-4</v>
      </c>
      <c r="Q259" s="25">
        <f t="shared" ref="Q259:Q322" si="72">P259*23.03</f>
        <v>1.3134008999999999E-2</v>
      </c>
      <c r="R259" s="25">
        <v>3.8E-3</v>
      </c>
      <c r="S259" s="25">
        <f t="shared" ref="S259:S322" si="73">R259-AC259</f>
        <v>2.14E-3</v>
      </c>
      <c r="T259" s="25"/>
      <c r="U259" s="25">
        <f t="shared" ref="U259:U322" si="74">S259-0.0015972</f>
        <v>5.4279999999999997E-4</v>
      </c>
      <c r="V259" s="25">
        <f t="shared" ref="V259:V322" si="75">U259*23.03</f>
        <v>1.2500684E-2</v>
      </c>
      <c r="W259" s="25">
        <v>3.3300000000000001E-3</v>
      </c>
      <c r="X259" s="25">
        <f t="shared" ref="X259:X322" si="76">W259-AC259</f>
        <v>1.67E-3</v>
      </c>
      <c r="Y259" s="25"/>
      <c r="Z259" s="25">
        <f t="shared" ref="Z259:Z322" si="77">X259-0.0011214</f>
        <v>5.486E-4</v>
      </c>
      <c r="AA259" s="25">
        <f t="shared" ref="AA259:AA322" si="78">Z259*23.03</f>
        <v>1.2634258000000001E-2</v>
      </c>
      <c r="AB259" s="25">
        <v>3.3300000000000001E-3</v>
      </c>
      <c r="AC259" s="25">
        <f t="shared" ref="AC259:AC322" si="79">(B259+AB259)/2</f>
        <v>1.66E-3</v>
      </c>
    </row>
    <row r="260" spans="1:29" s="15" customFormat="1">
      <c r="A260" s="18">
        <v>508</v>
      </c>
      <c r="B260" s="25">
        <v>1.2999999999999999E-4</v>
      </c>
      <c r="C260" s="25">
        <v>8.8500000000000002E-3</v>
      </c>
      <c r="D260" s="25">
        <f t="shared" si="64"/>
        <v>7.0750000000000006E-3</v>
      </c>
      <c r="E260" s="25"/>
      <c r="F260" s="25">
        <f t="shared" si="65"/>
        <v>9.9960000000000066E-4</v>
      </c>
      <c r="G260" s="25">
        <f t="shared" si="66"/>
        <v>2.3020788000000018E-2</v>
      </c>
      <c r="H260" s="25">
        <v>3.6800000000000001E-3</v>
      </c>
      <c r="I260" s="25">
        <f t="shared" si="67"/>
        <v>1.9050000000000002E-3</v>
      </c>
      <c r="J260" s="25"/>
      <c r="K260" s="25">
        <f t="shared" si="68"/>
        <v>2.2200000000000019E-4</v>
      </c>
      <c r="L260" s="25">
        <f t="shared" si="69"/>
        <v>5.112660000000005E-3</v>
      </c>
      <c r="M260" s="25">
        <v>3.2000000000000002E-3</v>
      </c>
      <c r="N260" s="25">
        <f t="shared" si="70"/>
        <v>1.4250000000000003E-3</v>
      </c>
      <c r="O260" s="25"/>
      <c r="P260" s="25">
        <f t="shared" si="71"/>
        <v>5.3530000000000027E-4</v>
      </c>
      <c r="Q260" s="25">
        <f t="shared" si="72"/>
        <v>1.2327959000000006E-2</v>
      </c>
      <c r="R260" s="25">
        <v>3.9399999999999999E-3</v>
      </c>
      <c r="S260" s="25">
        <f t="shared" si="73"/>
        <v>2.1650000000000003E-3</v>
      </c>
      <c r="T260" s="25"/>
      <c r="U260" s="25">
        <f t="shared" si="74"/>
        <v>5.6780000000000025E-4</v>
      </c>
      <c r="V260" s="25">
        <f t="shared" si="75"/>
        <v>1.3076434000000007E-2</v>
      </c>
      <c r="W260" s="25">
        <v>3.4199999999999999E-3</v>
      </c>
      <c r="X260" s="25">
        <f t="shared" si="76"/>
        <v>1.645E-3</v>
      </c>
      <c r="Y260" s="25"/>
      <c r="Z260" s="25">
        <f t="shared" si="77"/>
        <v>5.2359999999999993E-4</v>
      </c>
      <c r="AA260" s="25">
        <f t="shared" si="78"/>
        <v>1.2058507999999999E-2</v>
      </c>
      <c r="AB260" s="25">
        <v>3.4199999999999999E-3</v>
      </c>
      <c r="AC260" s="25">
        <f t="shared" si="79"/>
        <v>1.7749999999999999E-3</v>
      </c>
    </row>
    <row r="261" spans="1:29" s="15" customFormat="1">
      <c r="A261" s="18">
        <v>509</v>
      </c>
      <c r="B261" s="25">
        <v>-2.0000000000000002E-5</v>
      </c>
      <c r="C261" s="25">
        <v>8.6400000000000001E-3</v>
      </c>
      <c r="D261" s="25">
        <f t="shared" si="64"/>
        <v>7.0150000000000004E-3</v>
      </c>
      <c r="E261" s="25"/>
      <c r="F261" s="25">
        <f t="shared" si="65"/>
        <v>9.396000000000005E-4</v>
      </c>
      <c r="G261" s="25">
        <f t="shared" si="66"/>
        <v>2.1638988000000012E-2</v>
      </c>
      <c r="H261" s="25">
        <v>3.48E-3</v>
      </c>
      <c r="I261" s="25">
        <f t="shared" si="67"/>
        <v>1.8550000000000001E-3</v>
      </c>
      <c r="J261" s="25"/>
      <c r="K261" s="25">
        <f t="shared" si="68"/>
        <v>1.7200000000000006E-4</v>
      </c>
      <c r="L261" s="25">
        <f t="shared" si="69"/>
        <v>3.9611600000000018E-3</v>
      </c>
      <c r="M261" s="25">
        <v>3.0400000000000002E-3</v>
      </c>
      <c r="N261" s="25">
        <f t="shared" si="70"/>
        <v>1.4150000000000002E-3</v>
      </c>
      <c r="O261" s="25"/>
      <c r="P261" s="25">
        <f t="shared" si="71"/>
        <v>5.2530000000000025E-4</v>
      </c>
      <c r="Q261" s="25">
        <f t="shared" si="72"/>
        <v>1.2097659000000005E-2</v>
      </c>
      <c r="R261" s="25">
        <v>3.6900000000000001E-3</v>
      </c>
      <c r="S261" s="25">
        <f t="shared" si="73"/>
        <v>2.065E-3</v>
      </c>
      <c r="T261" s="25"/>
      <c r="U261" s="25">
        <f t="shared" si="74"/>
        <v>4.6779999999999999E-4</v>
      </c>
      <c r="V261" s="25">
        <f t="shared" si="75"/>
        <v>1.0773434E-2</v>
      </c>
      <c r="W261" s="25">
        <v>3.2699999999999999E-3</v>
      </c>
      <c r="X261" s="25">
        <f t="shared" si="76"/>
        <v>1.645E-3</v>
      </c>
      <c r="Y261" s="25"/>
      <c r="Z261" s="25">
        <f t="shared" si="77"/>
        <v>5.2359999999999993E-4</v>
      </c>
      <c r="AA261" s="25">
        <f t="shared" si="78"/>
        <v>1.2058507999999999E-2</v>
      </c>
      <c r="AB261" s="25">
        <v>3.2699999999999999E-3</v>
      </c>
      <c r="AC261" s="25">
        <f t="shared" si="79"/>
        <v>1.6249999999999999E-3</v>
      </c>
    </row>
    <row r="262" spans="1:29" s="15" customFormat="1">
      <c r="A262" s="18">
        <v>510</v>
      </c>
      <c r="B262" s="25">
        <v>-4.0000000000000003E-5</v>
      </c>
      <c r="C262" s="25">
        <v>8.6899999999999998E-3</v>
      </c>
      <c r="D262" s="25">
        <f t="shared" si="64"/>
        <v>7.0799999999999995E-3</v>
      </c>
      <c r="E262" s="25"/>
      <c r="F262" s="25">
        <f t="shared" si="65"/>
        <v>1.0045999999999996E-3</v>
      </c>
      <c r="G262" s="25">
        <f t="shared" si="66"/>
        <v>2.3135937999999991E-2</v>
      </c>
      <c r="H262" s="25">
        <v>3.3800000000000002E-3</v>
      </c>
      <c r="I262" s="25">
        <f t="shared" si="67"/>
        <v>1.7700000000000003E-3</v>
      </c>
      <c r="J262" s="25"/>
      <c r="K262" s="25">
        <f t="shared" si="68"/>
        <v>8.7000000000000272E-5</v>
      </c>
      <c r="L262" s="25">
        <f t="shared" si="69"/>
        <v>2.0036100000000064E-3</v>
      </c>
      <c r="M262" s="25">
        <v>3.0100000000000001E-3</v>
      </c>
      <c r="N262" s="25">
        <f t="shared" si="70"/>
        <v>1.4000000000000002E-3</v>
      </c>
      <c r="O262" s="25"/>
      <c r="P262" s="25">
        <f t="shared" si="71"/>
        <v>5.1030000000000021E-4</v>
      </c>
      <c r="Q262" s="25">
        <f t="shared" si="72"/>
        <v>1.1752209000000005E-2</v>
      </c>
      <c r="R262" s="25">
        <v>3.62E-3</v>
      </c>
      <c r="S262" s="25">
        <f t="shared" si="73"/>
        <v>2.0100000000000001E-3</v>
      </c>
      <c r="T262" s="25"/>
      <c r="U262" s="25">
        <f t="shared" si="74"/>
        <v>4.1280000000000006E-4</v>
      </c>
      <c r="V262" s="25">
        <f t="shared" si="75"/>
        <v>9.5067840000000025E-3</v>
      </c>
      <c r="W262" s="25">
        <v>3.2599999999999999E-3</v>
      </c>
      <c r="X262" s="25">
        <f t="shared" si="76"/>
        <v>1.65E-3</v>
      </c>
      <c r="Y262" s="25"/>
      <c r="Z262" s="25">
        <f t="shared" si="77"/>
        <v>5.2859999999999995E-4</v>
      </c>
      <c r="AA262" s="25">
        <f t="shared" si="78"/>
        <v>1.2173657999999999E-2</v>
      </c>
      <c r="AB262" s="25">
        <v>3.2599999999999999E-3</v>
      </c>
      <c r="AC262" s="25">
        <f t="shared" si="79"/>
        <v>1.6099999999999999E-3</v>
      </c>
    </row>
    <row r="263" spans="1:29" s="15" customFormat="1">
      <c r="A263" s="18">
        <v>511</v>
      </c>
      <c r="B263" s="25">
        <v>-6.8999999999999997E-5</v>
      </c>
      <c r="C263" s="25">
        <v>8.7100000000000007E-3</v>
      </c>
      <c r="D263" s="25">
        <f t="shared" si="64"/>
        <v>7.1445000000000007E-3</v>
      </c>
      <c r="E263" s="25"/>
      <c r="F263" s="25">
        <f t="shared" si="65"/>
        <v>1.0691000000000008E-3</v>
      </c>
      <c r="G263" s="25">
        <f t="shared" si="66"/>
        <v>2.4621373000000019E-2</v>
      </c>
      <c r="H263" s="25">
        <v>3.5699999999999998E-3</v>
      </c>
      <c r="I263" s="25">
        <f t="shared" si="67"/>
        <v>2.0044999999999998E-3</v>
      </c>
      <c r="J263" s="25"/>
      <c r="K263" s="25">
        <f t="shared" si="68"/>
        <v>3.2149999999999974E-4</v>
      </c>
      <c r="L263" s="25">
        <f t="shared" si="69"/>
        <v>7.4041449999999939E-3</v>
      </c>
      <c r="M263" s="25">
        <v>3.0599999999999998E-3</v>
      </c>
      <c r="N263" s="25">
        <f t="shared" si="70"/>
        <v>1.4944999999999997E-3</v>
      </c>
      <c r="O263" s="25"/>
      <c r="P263" s="25">
        <f t="shared" si="71"/>
        <v>6.0479999999999974E-4</v>
      </c>
      <c r="Q263" s="25">
        <f t="shared" si="72"/>
        <v>1.3928543999999994E-2</v>
      </c>
      <c r="R263" s="25">
        <v>3.7000000000000002E-3</v>
      </c>
      <c r="S263" s="25">
        <f t="shared" si="73"/>
        <v>2.1345000000000001E-3</v>
      </c>
      <c r="T263" s="25"/>
      <c r="U263" s="25">
        <f t="shared" si="74"/>
        <v>5.373000000000001E-4</v>
      </c>
      <c r="V263" s="25">
        <f t="shared" si="75"/>
        <v>1.2374019000000003E-2</v>
      </c>
      <c r="W263" s="25">
        <v>3.2000000000000002E-3</v>
      </c>
      <c r="X263" s="25">
        <f t="shared" si="76"/>
        <v>1.6345000000000001E-3</v>
      </c>
      <c r="Y263" s="25"/>
      <c r="Z263" s="25">
        <f t="shared" si="77"/>
        <v>5.1310000000000006E-4</v>
      </c>
      <c r="AA263" s="25">
        <f t="shared" si="78"/>
        <v>1.1816693000000001E-2</v>
      </c>
      <c r="AB263" s="25">
        <v>3.2000000000000002E-3</v>
      </c>
      <c r="AC263" s="25">
        <f t="shared" si="79"/>
        <v>1.5655000000000001E-3</v>
      </c>
    </row>
    <row r="264" spans="1:29" s="15" customFormat="1">
      <c r="A264" s="18">
        <v>512</v>
      </c>
      <c r="B264" s="25">
        <v>-9.0000000000000006E-5</v>
      </c>
      <c r="C264" s="25">
        <v>8.9200000000000008E-3</v>
      </c>
      <c r="D264" s="25">
        <f t="shared" si="64"/>
        <v>7.2800000000000009E-3</v>
      </c>
      <c r="E264" s="25"/>
      <c r="F264" s="25">
        <f t="shared" si="65"/>
        <v>1.204600000000001E-3</v>
      </c>
      <c r="G264" s="25">
        <f t="shared" si="66"/>
        <v>2.7741938000000025E-2</v>
      </c>
      <c r="H264" s="25">
        <v>3.7100000000000002E-3</v>
      </c>
      <c r="I264" s="25">
        <f t="shared" si="67"/>
        <v>2.0699999999999998E-3</v>
      </c>
      <c r="J264" s="25"/>
      <c r="K264" s="25">
        <f t="shared" si="68"/>
        <v>3.8699999999999976E-4</v>
      </c>
      <c r="L264" s="25">
        <f t="shared" si="69"/>
        <v>8.9126099999999944E-3</v>
      </c>
      <c r="M264" s="25">
        <v>3.16E-3</v>
      </c>
      <c r="N264" s="25">
        <f t="shared" si="70"/>
        <v>1.5199999999999999E-3</v>
      </c>
      <c r="O264" s="25"/>
      <c r="P264" s="25">
        <f t="shared" si="71"/>
        <v>6.3029999999999987E-4</v>
      </c>
      <c r="Q264" s="25">
        <f t="shared" si="72"/>
        <v>1.4515808999999998E-2</v>
      </c>
      <c r="R264" s="25">
        <v>3.9699999999999996E-3</v>
      </c>
      <c r="S264" s="25">
        <f t="shared" si="73"/>
        <v>2.3299999999999996E-3</v>
      </c>
      <c r="T264" s="25"/>
      <c r="U264" s="25">
        <f t="shared" si="74"/>
        <v>7.327999999999996E-4</v>
      </c>
      <c r="V264" s="25">
        <f t="shared" si="75"/>
        <v>1.6876383999999991E-2</v>
      </c>
      <c r="W264" s="25">
        <v>3.3700000000000002E-3</v>
      </c>
      <c r="X264" s="25">
        <f t="shared" si="76"/>
        <v>1.73E-3</v>
      </c>
      <c r="Y264" s="25"/>
      <c r="Z264" s="25">
        <f t="shared" si="77"/>
        <v>6.0859999999999994E-4</v>
      </c>
      <c r="AA264" s="25">
        <f t="shared" si="78"/>
        <v>1.4016058E-2</v>
      </c>
      <c r="AB264" s="25">
        <v>3.3700000000000002E-3</v>
      </c>
      <c r="AC264" s="25">
        <f t="shared" si="79"/>
        <v>1.6400000000000002E-3</v>
      </c>
    </row>
    <row r="265" spans="1:29" s="15" customFormat="1">
      <c r="A265" s="18">
        <v>513</v>
      </c>
      <c r="B265" s="25">
        <v>-1.0000000000000001E-5</v>
      </c>
      <c r="C265" s="25">
        <v>8.6E-3</v>
      </c>
      <c r="D265" s="25">
        <f t="shared" si="64"/>
        <v>7.0400000000000003E-3</v>
      </c>
      <c r="E265" s="25"/>
      <c r="F265" s="25">
        <f t="shared" si="65"/>
        <v>9.6460000000000035E-4</v>
      </c>
      <c r="G265" s="25">
        <f t="shared" si="66"/>
        <v>2.2214738000000008E-2</v>
      </c>
      <c r="H265" s="25">
        <v>3.47E-3</v>
      </c>
      <c r="I265" s="25">
        <f t="shared" si="67"/>
        <v>1.91E-3</v>
      </c>
      <c r="J265" s="25"/>
      <c r="K265" s="25">
        <f t="shared" si="68"/>
        <v>2.2699999999999999E-4</v>
      </c>
      <c r="L265" s="25">
        <f t="shared" si="69"/>
        <v>5.2278100000000003E-3</v>
      </c>
      <c r="M265" s="25">
        <v>2.9399999999999999E-3</v>
      </c>
      <c r="N265" s="25">
        <f t="shared" si="70"/>
        <v>1.3799999999999999E-3</v>
      </c>
      <c r="O265" s="25"/>
      <c r="P265" s="25">
        <f t="shared" si="71"/>
        <v>4.9029999999999994E-4</v>
      </c>
      <c r="Q265" s="25">
        <f t="shared" si="72"/>
        <v>1.1291608999999999E-2</v>
      </c>
      <c r="R265" s="25">
        <v>3.6700000000000001E-3</v>
      </c>
      <c r="S265" s="25">
        <f t="shared" si="73"/>
        <v>2.1099999999999999E-3</v>
      </c>
      <c r="T265" s="25"/>
      <c r="U265" s="25">
        <f t="shared" si="74"/>
        <v>5.1279999999999989E-4</v>
      </c>
      <c r="V265" s="25">
        <f t="shared" si="75"/>
        <v>1.1809783999999999E-2</v>
      </c>
      <c r="W265" s="25">
        <v>3.13E-3</v>
      </c>
      <c r="X265" s="25">
        <f t="shared" si="76"/>
        <v>1.57E-3</v>
      </c>
      <c r="Y265" s="25"/>
      <c r="Z265" s="25">
        <f t="shared" si="77"/>
        <v>4.4859999999999995E-4</v>
      </c>
      <c r="AA265" s="25">
        <f t="shared" si="78"/>
        <v>1.0331257999999999E-2</v>
      </c>
      <c r="AB265" s="25">
        <v>3.13E-3</v>
      </c>
      <c r="AC265" s="25">
        <f t="shared" si="79"/>
        <v>1.56E-3</v>
      </c>
    </row>
    <row r="266" spans="1:29" s="15" customFormat="1">
      <c r="A266" s="18">
        <v>514</v>
      </c>
      <c r="B266" s="25">
        <v>9.0000000000000006E-5</v>
      </c>
      <c r="C266" s="25">
        <v>8.6800000000000002E-3</v>
      </c>
      <c r="D266" s="25">
        <f t="shared" si="64"/>
        <v>6.9650000000000007E-3</v>
      </c>
      <c r="E266" s="25"/>
      <c r="F266" s="25">
        <f t="shared" si="65"/>
        <v>8.8960000000000081E-4</v>
      </c>
      <c r="G266" s="25">
        <f t="shared" si="66"/>
        <v>2.0487488000000019E-2</v>
      </c>
      <c r="H266" s="25">
        <v>3.4399999999999999E-3</v>
      </c>
      <c r="I266" s="25">
        <f t="shared" si="67"/>
        <v>1.725E-3</v>
      </c>
      <c r="J266" s="25"/>
      <c r="K266" s="25">
        <f t="shared" si="68"/>
        <v>4.1999999999999937E-5</v>
      </c>
      <c r="L266" s="25">
        <f t="shared" si="69"/>
        <v>9.6725999999999854E-4</v>
      </c>
      <c r="M266" s="25">
        <v>3.14E-3</v>
      </c>
      <c r="N266" s="25">
        <f t="shared" si="70"/>
        <v>1.4250000000000001E-3</v>
      </c>
      <c r="O266" s="25"/>
      <c r="P266" s="25">
        <f t="shared" si="71"/>
        <v>5.3530000000000006E-4</v>
      </c>
      <c r="Q266" s="25">
        <f t="shared" si="72"/>
        <v>1.2327959000000001E-2</v>
      </c>
      <c r="R266" s="25">
        <v>3.8700000000000002E-3</v>
      </c>
      <c r="S266" s="25">
        <f t="shared" si="73"/>
        <v>2.1550000000000002E-3</v>
      </c>
      <c r="T266" s="25"/>
      <c r="U266" s="25">
        <f t="shared" si="74"/>
        <v>5.5780000000000022E-4</v>
      </c>
      <c r="V266" s="25">
        <f t="shared" si="75"/>
        <v>1.2846134000000006E-2</v>
      </c>
      <c r="W266" s="25">
        <v>3.3400000000000001E-3</v>
      </c>
      <c r="X266" s="25">
        <f t="shared" si="76"/>
        <v>1.6250000000000001E-3</v>
      </c>
      <c r="Y266" s="25"/>
      <c r="Z266" s="25">
        <f t="shared" si="77"/>
        <v>5.036000000000001E-4</v>
      </c>
      <c r="AA266" s="25">
        <f t="shared" si="78"/>
        <v>1.1597908000000002E-2</v>
      </c>
      <c r="AB266" s="25">
        <v>3.3400000000000001E-3</v>
      </c>
      <c r="AC266" s="25">
        <f t="shared" si="79"/>
        <v>1.7149999999999999E-3</v>
      </c>
    </row>
    <row r="267" spans="1:29" s="15" customFormat="1">
      <c r="A267" s="18">
        <v>515</v>
      </c>
      <c r="B267" s="25">
        <v>-6.0000000000000002E-5</v>
      </c>
      <c r="C267" s="25">
        <v>8.6400000000000001E-3</v>
      </c>
      <c r="D267" s="25">
        <f t="shared" si="64"/>
        <v>7.1000000000000004E-3</v>
      </c>
      <c r="E267" s="25"/>
      <c r="F267" s="25">
        <f t="shared" si="65"/>
        <v>1.0246000000000005E-3</v>
      </c>
      <c r="G267" s="25">
        <f t="shared" si="66"/>
        <v>2.3596538000000014E-2</v>
      </c>
      <c r="H267" s="25">
        <v>3.5100000000000001E-3</v>
      </c>
      <c r="I267" s="25">
        <f t="shared" si="67"/>
        <v>1.9700000000000004E-3</v>
      </c>
      <c r="J267" s="25"/>
      <c r="K267" s="25">
        <f t="shared" si="68"/>
        <v>2.8700000000000036E-4</v>
      </c>
      <c r="L267" s="25">
        <f t="shared" si="69"/>
        <v>6.6096100000000088E-3</v>
      </c>
      <c r="M267" s="25">
        <v>2.8999999999999998E-3</v>
      </c>
      <c r="N267" s="25">
        <f t="shared" si="70"/>
        <v>1.3599999999999999E-3</v>
      </c>
      <c r="O267" s="25"/>
      <c r="P267" s="25">
        <f t="shared" si="71"/>
        <v>4.7029999999999988E-4</v>
      </c>
      <c r="Q267" s="25">
        <f t="shared" si="72"/>
        <v>1.0831008999999997E-2</v>
      </c>
      <c r="R267" s="25">
        <v>3.7299999999999998E-3</v>
      </c>
      <c r="S267" s="25">
        <f t="shared" si="73"/>
        <v>2.1900000000000001E-3</v>
      </c>
      <c r="T267" s="25"/>
      <c r="U267" s="25">
        <f t="shared" si="74"/>
        <v>5.928000000000001E-4</v>
      </c>
      <c r="V267" s="25">
        <f t="shared" si="75"/>
        <v>1.3652184000000003E-2</v>
      </c>
      <c r="W267" s="25">
        <v>3.14E-3</v>
      </c>
      <c r="X267" s="25">
        <f t="shared" si="76"/>
        <v>1.6000000000000001E-3</v>
      </c>
      <c r="Y267" s="25"/>
      <c r="Z267" s="25">
        <f t="shared" si="77"/>
        <v>4.7860000000000003E-4</v>
      </c>
      <c r="AA267" s="25">
        <f t="shared" si="78"/>
        <v>1.1022158000000001E-2</v>
      </c>
      <c r="AB267" s="25">
        <v>3.14E-3</v>
      </c>
      <c r="AC267" s="25">
        <f t="shared" si="79"/>
        <v>1.5399999999999999E-3</v>
      </c>
    </row>
    <row r="268" spans="1:29" s="15" customFormat="1">
      <c r="A268" s="18">
        <v>516</v>
      </c>
      <c r="B268" s="25">
        <v>-9.0000000000000006E-5</v>
      </c>
      <c r="C268" s="25">
        <v>8.5000000000000006E-3</v>
      </c>
      <c r="D268" s="25">
        <f t="shared" si="64"/>
        <v>6.9750000000000003E-3</v>
      </c>
      <c r="E268" s="25"/>
      <c r="F268" s="25">
        <f t="shared" si="65"/>
        <v>8.996000000000004E-4</v>
      </c>
      <c r="G268" s="25">
        <f t="shared" si="66"/>
        <v>2.0717788000000011E-2</v>
      </c>
      <c r="H268" s="25">
        <v>3.4199999999999999E-3</v>
      </c>
      <c r="I268" s="25">
        <f t="shared" si="67"/>
        <v>1.8949999999999998E-3</v>
      </c>
      <c r="J268" s="25"/>
      <c r="K268" s="25">
        <f t="shared" si="68"/>
        <v>2.1199999999999973E-4</v>
      </c>
      <c r="L268" s="25">
        <f t="shared" si="69"/>
        <v>4.8823599999999944E-3</v>
      </c>
      <c r="M268" s="25">
        <v>2.9399999999999999E-3</v>
      </c>
      <c r="N268" s="25">
        <f t="shared" si="70"/>
        <v>1.4149999999999998E-3</v>
      </c>
      <c r="O268" s="25"/>
      <c r="P268" s="25">
        <f t="shared" si="71"/>
        <v>5.2529999999999981E-4</v>
      </c>
      <c r="Q268" s="25">
        <f t="shared" si="72"/>
        <v>1.2097658999999997E-2</v>
      </c>
      <c r="R268" s="25">
        <v>3.5400000000000002E-3</v>
      </c>
      <c r="S268" s="25">
        <f t="shared" si="73"/>
        <v>2.0150000000000003E-3</v>
      </c>
      <c r="T268" s="25"/>
      <c r="U268" s="25">
        <f t="shared" si="74"/>
        <v>4.1780000000000029E-4</v>
      </c>
      <c r="V268" s="25">
        <f t="shared" si="75"/>
        <v>9.6219340000000073E-3</v>
      </c>
      <c r="W268" s="25">
        <v>3.14E-3</v>
      </c>
      <c r="X268" s="25">
        <f t="shared" si="76"/>
        <v>1.6149999999999999E-3</v>
      </c>
      <c r="Y268" s="25"/>
      <c r="Z268" s="25">
        <f t="shared" si="77"/>
        <v>4.9359999999999985E-4</v>
      </c>
      <c r="AA268" s="25">
        <f t="shared" si="78"/>
        <v>1.1367607999999998E-2</v>
      </c>
      <c r="AB268" s="25">
        <v>3.14E-3</v>
      </c>
      <c r="AC268" s="25">
        <f t="shared" si="79"/>
        <v>1.5250000000000001E-3</v>
      </c>
    </row>
    <row r="269" spans="1:29" s="15" customFormat="1">
      <c r="A269" s="18">
        <v>517</v>
      </c>
      <c r="B269" s="25">
        <v>-9.0000000000000006E-5</v>
      </c>
      <c r="C269" s="25">
        <v>8.5400000000000007E-3</v>
      </c>
      <c r="D269" s="25">
        <f t="shared" si="64"/>
        <v>7.000000000000001E-3</v>
      </c>
      <c r="E269" s="25"/>
      <c r="F269" s="25">
        <f t="shared" si="65"/>
        <v>9.2460000000000112E-4</v>
      </c>
      <c r="G269" s="25">
        <f t="shared" si="66"/>
        <v>2.1293538000000025E-2</v>
      </c>
      <c r="H269" s="25">
        <v>3.4499999999999999E-3</v>
      </c>
      <c r="I269" s="25">
        <f t="shared" si="67"/>
        <v>1.9099999999999998E-3</v>
      </c>
      <c r="J269" s="25"/>
      <c r="K269" s="25">
        <f t="shared" si="68"/>
        <v>2.2699999999999977E-4</v>
      </c>
      <c r="L269" s="25">
        <f t="shared" si="69"/>
        <v>5.2278099999999951E-3</v>
      </c>
      <c r="M269" s="25">
        <v>2.99E-3</v>
      </c>
      <c r="N269" s="25">
        <f t="shared" si="70"/>
        <v>1.4499999999999999E-3</v>
      </c>
      <c r="O269" s="25"/>
      <c r="P269" s="25">
        <f t="shared" si="71"/>
        <v>5.602999999999999E-4</v>
      </c>
      <c r="Q269" s="25">
        <f t="shared" si="72"/>
        <v>1.2903708999999998E-2</v>
      </c>
      <c r="R269" s="25">
        <v>3.64E-3</v>
      </c>
      <c r="S269" s="25">
        <f t="shared" si="73"/>
        <v>2.0999999999999999E-3</v>
      </c>
      <c r="T269" s="25"/>
      <c r="U269" s="25">
        <f t="shared" si="74"/>
        <v>5.0279999999999986E-4</v>
      </c>
      <c r="V269" s="25">
        <f t="shared" si="75"/>
        <v>1.1579483999999998E-2</v>
      </c>
      <c r="W269" s="25">
        <v>3.1700000000000001E-3</v>
      </c>
      <c r="X269" s="25">
        <f t="shared" si="76"/>
        <v>1.6299999999999999E-3</v>
      </c>
      <c r="Y269" s="25"/>
      <c r="Z269" s="25">
        <f t="shared" si="77"/>
        <v>5.0859999999999989E-4</v>
      </c>
      <c r="AA269" s="25">
        <f t="shared" si="78"/>
        <v>1.1713057999999998E-2</v>
      </c>
      <c r="AB269" s="25">
        <v>3.1700000000000001E-3</v>
      </c>
      <c r="AC269" s="25">
        <f t="shared" si="79"/>
        <v>1.5400000000000001E-3</v>
      </c>
    </row>
    <row r="270" spans="1:29" s="15" customFormat="1">
      <c r="A270" s="18">
        <v>518</v>
      </c>
      <c r="B270" s="25">
        <v>-3.0000000000000001E-5</v>
      </c>
      <c r="C270" s="25">
        <v>8.5290000000000001E-3</v>
      </c>
      <c r="D270" s="25">
        <f t="shared" si="64"/>
        <v>6.9440000000000005E-3</v>
      </c>
      <c r="E270" s="25"/>
      <c r="F270" s="25">
        <f t="shared" si="65"/>
        <v>8.6860000000000062E-4</v>
      </c>
      <c r="G270" s="25">
        <f t="shared" si="66"/>
        <v>2.0003858000000017E-2</v>
      </c>
      <c r="H270" s="25">
        <v>3.3500000000000001E-3</v>
      </c>
      <c r="I270" s="25">
        <f t="shared" si="67"/>
        <v>1.7650000000000001E-3</v>
      </c>
      <c r="J270" s="25"/>
      <c r="K270" s="25">
        <f t="shared" si="68"/>
        <v>8.2000000000000042E-5</v>
      </c>
      <c r="L270" s="25">
        <f t="shared" si="69"/>
        <v>1.8884600000000011E-3</v>
      </c>
      <c r="M270" s="25">
        <v>2.97E-3</v>
      </c>
      <c r="N270" s="25">
        <f t="shared" si="70"/>
        <v>1.3849999999999999E-3</v>
      </c>
      <c r="O270" s="25"/>
      <c r="P270" s="25">
        <f t="shared" si="71"/>
        <v>4.9529999999999995E-4</v>
      </c>
      <c r="Q270" s="25">
        <f t="shared" si="72"/>
        <v>1.1406758999999999E-2</v>
      </c>
      <c r="R270" s="25">
        <v>3.5999999999999999E-3</v>
      </c>
      <c r="S270" s="25">
        <f t="shared" si="73"/>
        <v>2.0149999999999999E-3</v>
      </c>
      <c r="T270" s="25"/>
      <c r="U270" s="25">
        <f t="shared" si="74"/>
        <v>4.1779999999999986E-4</v>
      </c>
      <c r="V270" s="25">
        <f t="shared" si="75"/>
        <v>9.6219339999999969E-3</v>
      </c>
      <c r="W270" s="25">
        <v>3.2000000000000002E-3</v>
      </c>
      <c r="X270" s="25">
        <f t="shared" si="76"/>
        <v>1.6150000000000001E-3</v>
      </c>
      <c r="Y270" s="25"/>
      <c r="Z270" s="25">
        <f t="shared" si="77"/>
        <v>4.9360000000000007E-4</v>
      </c>
      <c r="AA270" s="25">
        <f t="shared" si="78"/>
        <v>1.1367608000000003E-2</v>
      </c>
      <c r="AB270" s="25">
        <v>3.2000000000000002E-3</v>
      </c>
      <c r="AC270" s="25">
        <f t="shared" si="79"/>
        <v>1.585E-3</v>
      </c>
    </row>
    <row r="271" spans="1:29" s="15" customFormat="1">
      <c r="A271" s="18">
        <v>519</v>
      </c>
      <c r="B271" s="25">
        <v>9.0000000000000006E-5</v>
      </c>
      <c r="C271" s="25">
        <v>8.43E-3</v>
      </c>
      <c r="D271" s="25">
        <f t="shared" si="64"/>
        <v>6.8500000000000002E-3</v>
      </c>
      <c r="E271" s="25"/>
      <c r="F271" s="25">
        <f t="shared" si="65"/>
        <v>7.7460000000000029E-4</v>
      </c>
      <c r="G271" s="25">
        <f t="shared" si="66"/>
        <v>1.7839038000000008E-2</v>
      </c>
      <c r="H271" s="25">
        <v>3.3600000000000001E-3</v>
      </c>
      <c r="I271" s="25">
        <f t="shared" si="67"/>
        <v>1.7800000000000003E-3</v>
      </c>
      <c r="J271" s="25"/>
      <c r="K271" s="25">
        <f t="shared" si="68"/>
        <v>9.7000000000000298E-5</v>
      </c>
      <c r="L271" s="25">
        <f t="shared" si="69"/>
        <v>2.2339100000000069E-3</v>
      </c>
      <c r="M271" s="25">
        <v>2.8500000000000001E-3</v>
      </c>
      <c r="N271" s="25">
        <f t="shared" si="70"/>
        <v>1.2700000000000003E-3</v>
      </c>
      <c r="O271" s="25"/>
      <c r="P271" s="25">
        <f t="shared" si="71"/>
        <v>3.803000000000003E-4</v>
      </c>
      <c r="Q271" s="25">
        <f t="shared" si="72"/>
        <v>8.7583090000000075E-3</v>
      </c>
      <c r="R271" s="25">
        <v>3.5599999999999998E-3</v>
      </c>
      <c r="S271" s="25">
        <f t="shared" si="73"/>
        <v>1.98E-3</v>
      </c>
      <c r="T271" s="25"/>
      <c r="U271" s="25">
        <f t="shared" si="74"/>
        <v>3.8279999999999998E-4</v>
      </c>
      <c r="V271" s="25">
        <f t="shared" si="75"/>
        <v>8.8158839999999995E-3</v>
      </c>
      <c r="W271" s="25">
        <v>3.0699999999999998E-3</v>
      </c>
      <c r="X271" s="25">
        <f t="shared" si="76"/>
        <v>1.49E-3</v>
      </c>
      <c r="Y271" s="25"/>
      <c r="Z271" s="25">
        <f t="shared" si="77"/>
        <v>3.6859999999999996E-4</v>
      </c>
      <c r="AA271" s="25">
        <f t="shared" si="78"/>
        <v>8.4888580000000002E-3</v>
      </c>
      <c r="AB271" s="25">
        <v>3.0699999999999998E-3</v>
      </c>
      <c r="AC271" s="25">
        <f t="shared" si="79"/>
        <v>1.5799999999999998E-3</v>
      </c>
    </row>
    <row r="272" spans="1:29" s="15" customFormat="1">
      <c r="A272" s="18">
        <v>520</v>
      </c>
      <c r="B272" s="25">
        <v>-8.0000000000000007E-5</v>
      </c>
      <c r="C272" s="25">
        <v>8.5100000000000002E-3</v>
      </c>
      <c r="D272" s="25">
        <f t="shared" si="64"/>
        <v>6.9650000000000007E-3</v>
      </c>
      <c r="E272" s="25"/>
      <c r="F272" s="25">
        <f t="shared" si="65"/>
        <v>8.8960000000000081E-4</v>
      </c>
      <c r="G272" s="25">
        <f t="shared" si="66"/>
        <v>2.0487488000000019E-2</v>
      </c>
      <c r="H272" s="25">
        <v>3.3999999999999998E-3</v>
      </c>
      <c r="I272" s="25">
        <f t="shared" si="67"/>
        <v>1.8549999999999999E-3</v>
      </c>
      <c r="J272" s="25"/>
      <c r="K272" s="25">
        <f t="shared" si="68"/>
        <v>1.7199999999999984E-4</v>
      </c>
      <c r="L272" s="25">
        <f t="shared" si="69"/>
        <v>3.9611599999999966E-3</v>
      </c>
      <c r="M272" s="25">
        <v>2.98E-3</v>
      </c>
      <c r="N272" s="25">
        <f t="shared" si="70"/>
        <v>1.4350000000000001E-3</v>
      </c>
      <c r="O272" s="25"/>
      <c r="P272" s="25">
        <f t="shared" si="71"/>
        <v>5.4530000000000008E-4</v>
      </c>
      <c r="Q272" s="25">
        <f t="shared" si="72"/>
        <v>1.2558259000000002E-2</v>
      </c>
      <c r="R272" s="25">
        <v>3.6800000000000001E-3</v>
      </c>
      <c r="S272" s="25">
        <f t="shared" si="73"/>
        <v>2.1350000000000002E-3</v>
      </c>
      <c r="T272" s="25"/>
      <c r="U272" s="25">
        <f t="shared" si="74"/>
        <v>5.3780000000000017E-4</v>
      </c>
      <c r="V272" s="25">
        <f t="shared" si="75"/>
        <v>1.2385534000000005E-2</v>
      </c>
      <c r="W272" s="25">
        <v>3.1700000000000001E-3</v>
      </c>
      <c r="X272" s="25">
        <f t="shared" si="76"/>
        <v>1.6250000000000001E-3</v>
      </c>
      <c r="Y272" s="25"/>
      <c r="Z272" s="25">
        <f t="shared" si="77"/>
        <v>5.036000000000001E-4</v>
      </c>
      <c r="AA272" s="25">
        <f t="shared" si="78"/>
        <v>1.1597908000000002E-2</v>
      </c>
      <c r="AB272" s="25">
        <v>3.1700000000000001E-3</v>
      </c>
      <c r="AC272" s="25">
        <f t="shared" si="79"/>
        <v>1.5449999999999999E-3</v>
      </c>
    </row>
    <row r="273" spans="1:29" s="15" customFormat="1">
      <c r="A273" s="18">
        <v>521</v>
      </c>
      <c r="B273" s="25">
        <v>6.8999999999999997E-5</v>
      </c>
      <c r="C273" s="25">
        <v>8.5000000000000006E-3</v>
      </c>
      <c r="D273" s="25">
        <f t="shared" si="64"/>
        <v>6.8955000000000006E-3</v>
      </c>
      <c r="E273" s="25"/>
      <c r="F273" s="25">
        <f t="shared" si="65"/>
        <v>8.2010000000000069E-4</v>
      </c>
      <c r="G273" s="25">
        <f t="shared" si="66"/>
        <v>1.8886903000000017E-2</v>
      </c>
      <c r="H273" s="25">
        <v>3.3600000000000001E-3</v>
      </c>
      <c r="I273" s="25">
        <f t="shared" si="67"/>
        <v>1.7555000000000001E-3</v>
      </c>
      <c r="J273" s="25"/>
      <c r="K273" s="25">
        <f t="shared" si="68"/>
        <v>7.2500000000000082E-5</v>
      </c>
      <c r="L273" s="25">
        <f t="shared" si="69"/>
        <v>1.669675000000002E-3</v>
      </c>
      <c r="M273" s="25">
        <v>2.96E-3</v>
      </c>
      <c r="N273" s="25">
        <f t="shared" si="70"/>
        <v>1.3554999999999999E-3</v>
      </c>
      <c r="O273" s="25"/>
      <c r="P273" s="25">
        <f t="shared" si="71"/>
        <v>4.6579999999999994E-4</v>
      </c>
      <c r="Q273" s="25">
        <f t="shared" si="72"/>
        <v>1.0727374E-2</v>
      </c>
      <c r="R273" s="25">
        <v>3.64E-3</v>
      </c>
      <c r="S273" s="25">
        <f t="shared" si="73"/>
        <v>2.0355E-3</v>
      </c>
      <c r="T273" s="25"/>
      <c r="U273" s="25">
        <f t="shared" si="74"/>
        <v>4.3829999999999997E-4</v>
      </c>
      <c r="V273" s="25">
        <f t="shared" si="75"/>
        <v>1.0094049000000001E-2</v>
      </c>
      <c r="W273" s="25">
        <v>3.14E-3</v>
      </c>
      <c r="X273" s="25">
        <f t="shared" si="76"/>
        <v>1.5355E-3</v>
      </c>
      <c r="Y273" s="25"/>
      <c r="Z273" s="25">
        <f t="shared" si="77"/>
        <v>4.1409999999999993E-4</v>
      </c>
      <c r="AA273" s="25">
        <f t="shared" si="78"/>
        <v>9.5367229999999987E-3</v>
      </c>
      <c r="AB273" s="25">
        <v>3.14E-3</v>
      </c>
      <c r="AC273" s="25">
        <f t="shared" si="79"/>
        <v>1.6045E-3</v>
      </c>
    </row>
    <row r="274" spans="1:29" s="15" customFormat="1">
      <c r="A274" s="18">
        <v>522</v>
      </c>
      <c r="B274" s="25">
        <v>4.0000000000000003E-5</v>
      </c>
      <c r="C274" s="25">
        <v>8.5800000000000008E-3</v>
      </c>
      <c r="D274" s="25">
        <f t="shared" si="64"/>
        <v>6.9600000000000009E-3</v>
      </c>
      <c r="E274" s="25"/>
      <c r="F274" s="25">
        <f t="shared" si="65"/>
        <v>8.8460000000000101E-4</v>
      </c>
      <c r="G274" s="25">
        <f t="shared" si="66"/>
        <v>2.0372338000000025E-2</v>
      </c>
      <c r="H274" s="25">
        <v>3.5000000000000001E-3</v>
      </c>
      <c r="I274" s="25">
        <f t="shared" si="67"/>
        <v>1.8799999999999999E-3</v>
      </c>
      <c r="J274" s="25"/>
      <c r="K274" s="25">
        <f t="shared" si="68"/>
        <v>1.9699999999999991E-4</v>
      </c>
      <c r="L274" s="25">
        <f t="shared" si="69"/>
        <v>4.5369099999999982E-3</v>
      </c>
      <c r="M274" s="25">
        <v>3.0500000000000002E-3</v>
      </c>
      <c r="N274" s="25">
        <f t="shared" si="70"/>
        <v>1.4300000000000001E-3</v>
      </c>
      <c r="O274" s="25"/>
      <c r="P274" s="25">
        <f t="shared" si="71"/>
        <v>5.4030000000000007E-4</v>
      </c>
      <c r="Q274" s="25">
        <f t="shared" si="72"/>
        <v>1.2443109000000003E-2</v>
      </c>
      <c r="R274" s="25">
        <v>3.62E-3</v>
      </c>
      <c r="S274" s="25">
        <f t="shared" si="73"/>
        <v>2E-3</v>
      </c>
      <c r="T274" s="25"/>
      <c r="U274" s="25">
        <f t="shared" si="74"/>
        <v>4.0280000000000003E-4</v>
      </c>
      <c r="V274" s="25">
        <f t="shared" si="75"/>
        <v>9.2764840000000015E-3</v>
      </c>
      <c r="W274" s="25">
        <v>3.2000000000000002E-3</v>
      </c>
      <c r="X274" s="25">
        <f t="shared" si="76"/>
        <v>1.58E-3</v>
      </c>
      <c r="Y274" s="25"/>
      <c r="Z274" s="25">
        <f t="shared" si="77"/>
        <v>4.5859999999999998E-4</v>
      </c>
      <c r="AA274" s="25">
        <f t="shared" si="78"/>
        <v>1.0561558E-2</v>
      </c>
      <c r="AB274" s="25">
        <v>3.2000000000000002E-3</v>
      </c>
      <c r="AC274" s="25">
        <f t="shared" si="79"/>
        <v>1.6200000000000001E-3</v>
      </c>
    </row>
    <row r="275" spans="1:29" s="15" customFormat="1">
      <c r="A275" s="18">
        <v>523</v>
      </c>
      <c r="B275" s="25">
        <v>4.0000000000000003E-5</v>
      </c>
      <c r="C275" s="25">
        <v>8.5290000000000001E-3</v>
      </c>
      <c r="D275" s="25">
        <f t="shared" si="64"/>
        <v>6.8890000000000002E-3</v>
      </c>
      <c r="E275" s="25"/>
      <c r="F275" s="25">
        <f t="shared" si="65"/>
        <v>8.1360000000000026E-4</v>
      </c>
      <c r="G275" s="25">
        <f t="shared" si="66"/>
        <v>1.8737208000000005E-2</v>
      </c>
      <c r="H275" s="25">
        <v>3.5300000000000002E-3</v>
      </c>
      <c r="I275" s="25">
        <f t="shared" si="67"/>
        <v>1.8900000000000002E-3</v>
      </c>
      <c r="J275" s="25"/>
      <c r="K275" s="25">
        <f t="shared" si="68"/>
        <v>2.0700000000000015E-4</v>
      </c>
      <c r="L275" s="25">
        <f t="shared" si="69"/>
        <v>4.7672100000000035E-3</v>
      </c>
      <c r="M275" s="25">
        <v>2.98E-3</v>
      </c>
      <c r="N275" s="25">
        <f t="shared" si="70"/>
        <v>1.34E-3</v>
      </c>
      <c r="O275" s="25"/>
      <c r="P275" s="25">
        <f t="shared" si="71"/>
        <v>4.5030000000000005E-4</v>
      </c>
      <c r="Q275" s="25">
        <f t="shared" si="72"/>
        <v>1.0370409000000002E-2</v>
      </c>
      <c r="R275" s="25">
        <v>3.7399999999999998E-3</v>
      </c>
      <c r="S275" s="25">
        <f t="shared" si="73"/>
        <v>2.0999999999999999E-3</v>
      </c>
      <c r="T275" s="25"/>
      <c r="U275" s="25">
        <f t="shared" si="74"/>
        <v>5.0279999999999986E-4</v>
      </c>
      <c r="V275" s="25">
        <f t="shared" si="75"/>
        <v>1.1579483999999998E-2</v>
      </c>
      <c r="W275" s="25">
        <v>3.2399999999999998E-3</v>
      </c>
      <c r="X275" s="25">
        <f t="shared" si="76"/>
        <v>1.5999999999999999E-3</v>
      </c>
      <c r="Y275" s="25"/>
      <c r="Z275" s="25">
        <f t="shared" si="77"/>
        <v>4.7859999999999982E-4</v>
      </c>
      <c r="AA275" s="25">
        <f t="shared" si="78"/>
        <v>1.1022157999999995E-2</v>
      </c>
      <c r="AB275" s="25">
        <v>3.2399999999999998E-3</v>
      </c>
      <c r="AC275" s="25">
        <f t="shared" si="79"/>
        <v>1.64E-3</v>
      </c>
    </row>
    <row r="276" spans="1:29" s="15" customFormat="1">
      <c r="A276" s="18">
        <v>524</v>
      </c>
      <c r="B276" s="25">
        <v>-8.0000000000000007E-5</v>
      </c>
      <c r="C276" s="25">
        <v>8.4799999999999997E-3</v>
      </c>
      <c r="D276" s="25">
        <f t="shared" si="64"/>
        <v>6.8799999999999998E-3</v>
      </c>
      <c r="E276" s="25"/>
      <c r="F276" s="25">
        <f t="shared" si="65"/>
        <v>8.0459999999999993E-4</v>
      </c>
      <c r="G276" s="25">
        <f t="shared" si="66"/>
        <v>1.8529937999999999E-2</v>
      </c>
      <c r="H276" s="25">
        <v>3.3899999999999998E-3</v>
      </c>
      <c r="I276" s="25">
        <f t="shared" si="67"/>
        <v>1.7899999999999999E-3</v>
      </c>
      <c r="J276" s="25"/>
      <c r="K276" s="25">
        <f t="shared" si="68"/>
        <v>1.0699999999999989E-4</v>
      </c>
      <c r="L276" s="25">
        <f t="shared" si="69"/>
        <v>2.4642099999999975E-3</v>
      </c>
      <c r="M276" s="25">
        <v>2.9299999999999999E-3</v>
      </c>
      <c r="N276" s="25">
        <f t="shared" si="70"/>
        <v>1.33E-3</v>
      </c>
      <c r="O276" s="25"/>
      <c r="P276" s="25">
        <f t="shared" si="71"/>
        <v>4.4030000000000002E-4</v>
      </c>
      <c r="Q276" s="25">
        <f t="shared" si="72"/>
        <v>1.0140109000000001E-2</v>
      </c>
      <c r="R276" s="25">
        <v>3.5799999999999998E-3</v>
      </c>
      <c r="S276" s="25">
        <f t="shared" si="73"/>
        <v>1.98E-3</v>
      </c>
      <c r="T276" s="25"/>
      <c r="U276" s="25">
        <f t="shared" si="74"/>
        <v>3.8279999999999998E-4</v>
      </c>
      <c r="V276" s="25">
        <f t="shared" si="75"/>
        <v>8.8158839999999995E-3</v>
      </c>
      <c r="W276" s="25">
        <v>3.2799999999999999E-3</v>
      </c>
      <c r="X276" s="25">
        <f t="shared" si="76"/>
        <v>1.6800000000000001E-3</v>
      </c>
      <c r="Y276" s="25"/>
      <c r="Z276" s="25">
        <f t="shared" si="77"/>
        <v>5.5860000000000003E-4</v>
      </c>
      <c r="AA276" s="25">
        <f t="shared" si="78"/>
        <v>1.2864558000000002E-2</v>
      </c>
      <c r="AB276" s="25">
        <v>3.2799999999999999E-3</v>
      </c>
      <c r="AC276" s="25">
        <f t="shared" si="79"/>
        <v>1.5999999999999999E-3</v>
      </c>
    </row>
    <row r="277" spans="1:29" s="15" customFormat="1">
      <c r="A277" s="18">
        <v>525</v>
      </c>
      <c r="B277" s="25">
        <v>-2.0000000000000002E-5</v>
      </c>
      <c r="C277" s="25">
        <v>8.4200000000000004E-3</v>
      </c>
      <c r="D277" s="25">
        <f t="shared" si="64"/>
        <v>6.8400000000000006E-3</v>
      </c>
      <c r="E277" s="25"/>
      <c r="F277" s="25">
        <f t="shared" si="65"/>
        <v>7.646000000000007E-4</v>
      </c>
      <c r="G277" s="25">
        <f t="shared" si="66"/>
        <v>1.7608738000000016E-2</v>
      </c>
      <c r="H277" s="25">
        <v>3.3899999999999998E-3</v>
      </c>
      <c r="I277" s="25">
        <f t="shared" si="67"/>
        <v>1.8099999999999998E-3</v>
      </c>
      <c r="J277" s="25"/>
      <c r="K277" s="25">
        <f t="shared" si="68"/>
        <v>1.2699999999999973E-4</v>
      </c>
      <c r="L277" s="25">
        <f t="shared" si="69"/>
        <v>2.9248099999999938E-3</v>
      </c>
      <c r="M277" s="25">
        <v>2.8500000000000001E-3</v>
      </c>
      <c r="N277" s="25">
        <f t="shared" si="70"/>
        <v>1.2700000000000001E-3</v>
      </c>
      <c r="O277" s="25"/>
      <c r="P277" s="25">
        <f t="shared" si="71"/>
        <v>3.8030000000000008E-4</v>
      </c>
      <c r="Q277" s="25">
        <f t="shared" si="72"/>
        <v>8.7583090000000023E-3</v>
      </c>
      <c r="R277" s="25">
        <v>3.63E-3</v>
      </c>
      <c r="S277" s="25">
        <f t="shared" si="73"/>
        <v>2.0499999999999997E-3</v>
      </c>
      <c r="T277" s="25"/>
      <c r="U277" s="25">
        <f t="shared" si="74"/>
        <v>4.5279999999999973E-4</v>
      </c>
      <c r="V277" s="25">
        <f t="shared" si="75"/>
        <v>1.0427983999999994E-2</v>
      </c>
      <c r="W277" s="25">
        <v>3.1800000000000001E-3</v>
      </c>
      <c r="X277" s="25">
        <f t="shared" si="76"/>
        <v>1.6000000000000001E-3</v>
      </c>
      <c r="Y277" s="25"/>
      <c r="Z277" s="25">
        <f t="shared" si="77"/>
        <v>4.7860000000000003E-4</v>
      </c>
      <c r="AA277" s="25">
        <f t="shared" si="78"/>
        <v>1.1022158000000001E-2</v>
      </c>
      <c r="AB277" s="25">
        <v>3.1800000000000001E-3</v>
      </c>
      <c r="AC277" s="25">
        <f t="shared" si="79"/>
        <v>1.58E-3</v>
      </c>
    </row>
    <row r="278" spans="1:29" s="15" customFormat="1">
      <c r="A278" s="18">
        <v>526</v>
      </c>
      <c r="B278" s="25">
        <v>5.0000000000000002E-5</v>
      </c>
      <c r="C278" s="25">
        <v>8.3990000000000002E-3</v>
      </c>
      <c r="D278" s="25">
        <f t="shared" si="64"/>
        <v>6.7990000000000004E-3</v>
      </c>
      <c r="E278" s="25"/>
      <c r="F278" s="25">
        <f t="shared" si="65"/>
        <v>7.2360000000000046E-4</v>
      </c>
      <c r="G278" s="25">
        <f t="shared" si="66"/>
        <v>1.6664508000000012E-2</v>
      </c>
      <c r="H278" s="25">
        <v>3.3600000000000001E-3</v>
      </c>
      <c r="I278" s="25">
        <f t="shared" si="67"/>
        <v>1.7600000000000001E-3</v>
      </c>
      <c r="J278" s="25"/>
      <c r="K278" s="25">
        <f t="shared" si="68"/>
        <v>7.7000000000000028E-5</v>
      </c>
      <c r="L278" s="25">
        <f t="shared" si="69"/>
        <v>1.7733100000000008E-3</v>
      </c>
      <c r="M278" s="25">
        <v>2.9399999999999999E-3</v>
      </c>
      <c r="N278" s="25">
        <f t="shared" si="70"/>
        <v>1.3399999999999998E-3</v>
      </c>
      <c r="O278" s="25"/>
      <c r="P278" s="25">
        <f t="shared" si="71"/>
        <v>4.5029999999999983E-4</v>
      </c>
      <c r="Q278" s="25">
        <f t="shared" si="72"/>
        <v>1.0370408999999997E-2</v>
      </c>
      <c r="R278" s="25">
        <v>3.5699999999999998E-3</v>
      </c>
      <c r="S278" s="25">
        <f t="shared" si="73"/>
        <v>1.9699999999999995E-3</v>
      </c>
      <c r="T278" s="25"/>
      <c r="U278" s="25">
        <f t="shared" si="74"/>
        <v>3.7279999999999952E-4</v>
      </c>
      <c r="V278" s="25">
        <f t="shared" si="75"/>
        <v>8.5855839999999899E-3</v>
      </c>
      <c r="W278" s="25">
        <v>3.15E-3</v>
      </c>
      <c r="X278" s="25">
        <f t="shared" si="76"/>
        <v>1.5499999999999999E-3</v>
      </c>
      <c r="Y278" s="25"/>
      <c r="Z278" s="25">
        <f t="shared" si="77"/>
        <v>4.285999999999999E-4</v>
      </c>
      <c r="AA278" s="25">
        <f t="shared" si="78"/>
        <v>9.8706579999999974E-3</v>
      </c>
      <c r="AB278" s="25">
        <v>3.15E-3</v>
      </c>
      <c r="AC278" s="25">
        <f t="shared" si="79"/>
        <v>1.6000000000000001E-3</v>
      </c>
    </row>
    <row r="279" spans="1:29" s="15" customFormat="1">
      <c r="A279" s="18">
        <v>527</v>
      </c>
      <c r="B279" s="25">
        <v>6.8999999999999997E-5</v>
      </c>
      <c r="C279" s="25">
        <v>8.4200000000000004E-3</v>
      </c>
      <c r="D279" s="25">
        <f t="shared" si="64"/>
        <v>6.8155000000000004E-3</v>
      </c>
      <c r="E279" s="25"/>
      <c r="F279" s="25">
        <f t="shared" si="65"/>
        <v>7.4010000000000048E-4</v>
      </c>
      <c r="G279" s="25">
        <f t="shared" si="66"/>
        <v>1.7044503000000013E-2</v>
      </c>
      <c r="H279" s="25">
        <v>3.4499999999999999E-3</v>
      </c>
      <c r="I279" s="25">
        <f t="shared" si="67"/>
        <v>1.8454999999999999E-3</v>
      </c>
      <c r="J279" s="25"/>
      <c r="K279" s="25">
        <f t="shared" si="68"/>
        <v>1.6249999999999988E-4</v>
      </c>
      <c r="L279" s="25">
        <f t="shared" si="69"/>
        <v>3.7423749999999974E-3</v>
      </c>
      <c r="M279" s="25">
        <v>2.9099999999999998E-3</v>
      </c>
      <c r="N279" s="25">
        <f t="shared" si="70"/>
        <v>1.3054999999999998E-3</v>
      </c>
      <c r="O279" s="25"/>
      <c r="P279" s="25">
        <f t="shared" si="71"/>
        <v>4.1579999999999981E-4</v>
      </c>
      <c r="Q279" s="25">
        <f t="shared" si="72"/>
        <v>9.5758739999999964E-3</v>
      </c>
      <c r="R279" s="25">
        <v>3.6099999999999999E-3</v>
      </c>
      <c r="S279" s="25">
        <f t="shared" si="73"/>
        <v>2.0054999999999999E-3</v>
      </c>
      <c r="T279" s="25"/>
      <c r="U279" s="25">
        <f t="shared" si="74"/>
        <v>4.082999999999999E-4</v>
      </c>
      <c r="V279" s="25">
        <f t="shared" si="75"/>
        <v>9.4031489999999978E-3</v>
      </c>
      <c r="W279" s="25">
        <v>3.14E-3</v>
      </c>
      <c r="X279" s="25">
        <f t="shared" si="76"/>
        <v>1.5355E-3</v>
      </c>
      <c r="Y279" s="25"/>
      <c r="Z279" s="25">
        <f t="shared" si="77"/>
        <v>4.1409999999999993E-4</v>
      </c>
      <c r="AA279" s="25">
        <f t="shared" si="78"/>
        <v>9.5367229999999987E-3</v>
      </c>
      <c r="AB279" s="25">
        <v>3.14E-3</v>
      </c>
      <c r="AC279" s="25">
        <f t="shared" si="79"/>
        <v>1.6045E-3</v>
      </c>
    </row>
    <row r="280" spans="1:29" s="15" customFormat="1">
      <c r="A280" s="18">
        <v>528</v>
      </c>
      <c r="B280" s="25">
        <v>5.0000000000000002E-5</v>
      </c>
      <c r="C280" s="25">
        <v>8.4489999999999999E-3</v>
      </c>
      <c r="D280" s="25">
        <f t="shared" si="64"/>
        <v>6.8339999999999998E-3</v>
      </c>
      <c r="E280" s="25"/>
      <c r="F280" s="25">
        <f t="shared" si="65"/>
        <v>7.585999999999999E-4</v>
      </c>
      <c r="G280" s="25">
        <f t="shared" si="66"/>
        <v>1.7470557999999997E-2</v>
      </c>
      <c r="H280" s="25">
        <v>3.4399999999999999E-3</v>
      </c>
      <c r="I280" s="25">
        <f t="shared" si="67"/>
        <v>1.8249999999999998E-3</v>
      </c>
      <c r="J280" s="25"/>
      <c r="K280" s="25">
        <f t="shared" si="68"/>
        <v>1.4199999999999977E-4</v>
      </c>
      <c r="L280" s="25">
        <f t="shared" si="69"/>
        <v>3.2702599999999949E-3</v>
      </c>
      <c r="M280" s="25">
        <v>3.0200000000000001E-3</v>
      </c>
      <c r="N280" s="25">
        <f t="shared" si="70"/>
        <v>1.405E-3</v>
      </c>
      <c r="O280" s="25"/>
      <c r="P280" s="25">
        <f t="shared" si="71"/>
        <v>5.153E-4</v>
      </c>
      <c r="Q280" s="25">
        <f t="shared" si="72"/>
        <v>1.1867359000000001E-2</v>
      </c>
      <c r="R280" s="25">
        <v>3.5899999999999999E-3</v>
      </c>
      <c r="S280" s="25">
        <f t="shared" si="73"/>
        <v>1.9749999999999998E-3</v>
      </c>
      <c r="T280" s="25"/>
      <c r="U280" s="25">
        <f t="shared" si="74"/>
        <v>3.7779999999999975E-4</v>
      </c>
      <c r="V280" s="25">
        <f t="shared" si="75"/>
        <v>8.7007339999999947E-3</v>
      </c>
      <c r="W280" s="25">
        <v>3.1800000000000001E-3</v>
      </c>
      <c r="X280" s="25">
        <f t="shared" si="76"/>
        <v>1.565E-3</v>
      </c>
      <c r="Y280" s="25"/>
      <c r="Z280" s="25">
        <f t="shared" si="77"/>
        <v>4.4359999999999994E-4</v>
      </c>
      <c r="AA280" s="25">
        <f t="shared" si="78"/>
        <v>1.0216108E-2</v>
      </c>
      <c r="AB280" s="25">
        <v>3.1800000000000001E-3</v>
      </c>
      <c r="AC280" s="25">
        <f t="shared" si="79"/>
        <v>1.6150000000000001E-3</v>
      </c>
    </row>
    <row r="281" spans="1:29" s="15" customFormat="1">
      <c r="A281" s="18">
        <v>529</v>
      </c>
      <c r="B281" s="25">
        <v>-6.0000000000000002E-5</v>
      </c>
      <c r="C281" s="25">
        <v>8.4700000000000001E-3</v>
      </c>
      <c r="D281" s="25">
        <f t="shared" si="64"/>
        <v>6.9100000000000003E-3</v>
      </c>
      <c r="E281" s="25"/>
      <c r="F281" s="25">
        <f t="shared" si="65"/>
        <v>8.3460000000000045E-4</v>
      </c>
      <c r="G281" s="25">
        <f t="shared" si="66"/>
        <v>1.9220838000000011E-2</v>
      </c>
      <c r="H281" s="25">
        <v>3.3700000000000002E-3</v>
      </c>
      <c r="I281" s="25">
        <f t="shared" si="67"/>
        <v>1.8100000000000002E-3</v>
      </c>
      <c r="J281" s="25"/>
      <c r="K281" s="25">
        <f t="shared" si="68"/>
        <v>1.2700000000000016E-4</v>
      </c>
      <c r="L281" s="25">
        <f t="shared" si="69"/>
        <v>2.9248100000000038E-3</v>
      </c>
      <c r="M281" s="25">
        <v>3.0100000000000001E-3</v>
      </c>
      <c r="N281" s="25">
        <f t="shared" si="70"/>
        <v>1.4500000000000001E-3</v>
      </c>
      <c r="O281" s="25"/>
      <c r="P281" s="25">
        <f t="shared" si="71"/>
        <v>5.6030000000000012E-4</v>
      </c>
      <c r="Q281" s="25">
        <f t="shared" si="72"/>
        <v>1.2903709000000003E-2</v>
      </c>
      <c r="R281" s="25">
        <v>3.6099999999999999E-3</v>
      </c>
      <c r="S281" s="25">
        <f t="shared" si="73"/>
        <v>2.0499999999999997E-3</v>
      </c>
      <c r="T281" s="25"/>
      <c r="U281" s="25">
        <f t="shared" si="74"/>
        <v>4.5279999999999973E-4</v>
      </c>
      <c r="V281" s="25">
        <f t="shared" si="75"/>
        <v>1.0427983999999994E-2</v>
      </c>
      <c r="W281" s="25">
        <v>3.1800000000000001E-3</v>
      </c>
      <c r="X281" s="25">
        <f t="shared" si="76"/>
        <v>1.6200000000000001E-3</v>
      </c>
      <c r="Y281" s="25"/>
      <c r="Z281" s="25">
        <f t="shared" si="77"/>
        <v>4.9860000000000008E-4</v>
      </c>
      <c r="AA281" s="25">
        <f t="shared" si="78"/>
        <v>1.1482758000000003E-2</v>
      </c>
      <c r="AB281" s="25">
        <v>3.1800000000000001E-3</v>
      </c>
      <c r="AC281" s="25">
        <f t="shared" si="79"/>
        <v>1.56E-3</v>
      </c>
    </row>
    <row r="282" spans="1:29" s="15" customFormat="1">
      <c r="A282" s="18">
        <v>530</v>
      </c>
      <c r="B282" s="25">
        <v>-8.0000000000000007E-5</v>
      </c>
      <c r="C282" s="25">
        <v>8.4489999999999999E-3</v>
      </c>
      <c r="D282" s="25">
        <f t="shared" si="64"/>
        <v>6.914E-3</v>
      </c>
      <c r="E282" s="25"/>
      <c r="F282" s="25">
        <f t="shared" si="65"/>
        <v>8.3860000000000011E-4</v>
      </c>
      <c r="G282" s="25">
        <f t="shared" si="66"/>
        <v>1.9312958000000005E-2</v>
      </c>
      <c r="H282" s="25">
        <v>3.3800000000000002E-3</v>
      </c>
      <c r="I282" s="25">
        <f t="shared" si="67"/>
        <v>1.8450000000000003E-3</v>
      </c>
      <c r="J282" s="25"/>
      <c r="K282" s="25">
        <f t="shared" si="68"/>
        <v>1.6200000000000025E-4</v>
      </c>
      <c r="L282" s="25">
        <f t="shared" si="69"/>
        <v>3.730860000000006E-3</v>
      </c>
      <c r="M282" s="25">
        <v>2.8999999999999998E-3</v>
      </c>
      <c r="N282" s="25">
        <f t="shared" si="70"/>
        <v>1.3649999999999999E-3</v>
      </c>
      <c r="O282" s="25"/>
      <c r="P282" s="25">
        <f t="shared" si="71"/>
        <v>4.752999999999999E-4</v>
      </c>
      <c r="Q282" s="25">
        <f t="shared" si="72"/>
        <v>1.0946158999999999E-2</v>
      </c>
      <c r="R282" s="25">
        <v>3.5899999999999999E-3</v>
      </c>
      <c r="S282" s="25">
        <f t="shared" si="73"/>
        <v>2.055E-3</v>
      </c>
      <c r="T282" s="25"/>
      <c r="U282" s="25">
        <f t="shared" si="74"/>
        <v>4.5779999999999996E-4</v>
      </c>
      <c r="V282" s="25">
        <f t="shared" si="75"/>
        <v>1.0543133999999999E-2</v>
      </c>
      <c r="W282" s="25">
        <v>3.15E-3</v>
      </c>
      <c r="X282" s="25">
        <f t="shared" si="76"/>
        <v>1.6150000000000001E-3</v>
      </c>
      <c r="Y282" s="25"/>
      <c r="Z282" s="25">
        <f t="shared" si="77"/>
        <v>4.9360000000000007E-4</v>
      </c>
      <c r="AA282" s="25">
        <f t="shared" si="78"/>
        <v>1.1367608000000003E-2</v>
      </c>
      <c r="AB282" s="25">
        <v>3.15E-3</v>
      </c>
      <c r="AC282" s="25">
        <f t="shared" si="79"/>
        <v>1.5349999999999999E-3</v>
      </c>
    </row>
    <row r="283" spans="1:29" s="15" customFormat="1">
      <c r="A283" s="18">
        <v>531</v>
      </c>
      <c r="B283" s="25">
        <v>-1E-4</v>
      </c>
      <c r="C283" s="25">
        <v>8.4200000000000004E-3</v>
      </c>
      <c r="D283" s="25">
        <f t="shared" si="64"/>
        <v>6.9150000000000001E-3</v>
      </c>
      <c r="E283" s="25"/>
      <c r="F283" s="25">
        <f t="shared" si="65"/>
        <v>8.3960000000000024E-4</v>
      </c>
      <c r="G283" s="25">
        <f t="shared" si="66"/>
        <v>1.9335988000000005E-2</v>
      </c>
      <c r="H283" s="25">
        <v>3.4399999999999999E-3</v>
      </c>
      <c r="I283" s="25">
        <f t="shared" si="67"/>
        <v>1.9349999999999999E-3</v>
      </c>
      <c r="J283" s="25"/>
      <c r="K283" s="25">
        <f t="shared" si="68"/>
        <v>2.5199999999999984E-4</v>
      </c>
      <c r="L283" s="25">
        <f t="shared" si="69"/>
        <v>5.8035599999999967E-3</v>
      </c>
      <c r="M283" s="25">
        <v>2.9499999999999999E-3</v>
      </c>
      <c r="N283" s="25">
        <f t="shared" si="70"/>
        <v>1.4449999999999999E-3</v>
      </c>
      <c r="O283" s="25"/>
      <c r="P283" s="25">
        <f t="shared" si="71"/>
        <v>5.5529999999999989E-4</v>
      </c>
      <c r="Q283" s="25">
        <f t="shared" si="72"/>
        <v>1.2788558999999998E-2</v>
      </c>
      <c r="R283" s="25">
        <v>3.65E-3</v>
      </c>
      <c r="S283" s="25">
        <f t="shared" si="73"/>
        <v>2.1450000000000002E-3</v>
      </c>
      <c r="T283" s="25"/>
      <c r="U283" s="25">
        <f t="shared" si="74"/>
        <v>5.478000000000002E-4</v>
      </c>
      <c r="V283" s="25">
        <f t="shared" si="75"/>
        <v>1.2615834000000005E-2</v>
      </c>
      <c r="W283" s="25">
        <v>3.1099999999999999E-3</v>
      </c>
      <c r="X283" s="25">
        <f t="shared" si="76"/>
        <v>1.6049999999999999E-3</v>
      </c>
      <c r="Y283" s="25"/>
      <c r="Z283" s="25">
        <f t="shared" si="77"/>
        <v>4.8359999999999983E-4</v>
      </c>
      <c r="AA283" s="25">
        <f t="shared" si="78"/>
        <v>1.1137307999999997E-2</v>
      </c>
      <c r="AB283" s="25">
        <v>3.1099999999999999E-3</v>
      </c>
      <c r="AC283" s="25">
        <f t="shared" si="79"/>
        <v>1.505E-3</v>
      </c>
    </row>
    <row r="284" spans="1:29" s="15" customFormat="1">
      <c r="A284" s="18">
        <v>532</v>
      </c>
      <c r="B284" s="25">
        <v>-3.0000000000000001E-5</v>
      </c>
      <c r="C284" s="25">
        <v>8.4700000000000001E-3</v>
      </c>
      <c r="D284" s="25">
        <f t="shared" si="64"/>
        <v>6.9100000000000003E-3</v>
      </c>
      <c r="E284" s="25"/>
      <c r="F284" s="25">
        <f t="shared" si="65"/>
        <v>8.3460000000000045E-4</v>
      </c>
      <c r="G284" s="25">
        <f t="shared" si="66"/>
        <v>1.9220838000000011E-2</v>
      </c>
      <c r="H284" s="25">
        <v>3.4399999999999999E-3</v>
      </c>
      <c r="I284" s="25">
        <f t="shared" si="67"/>
        <v>1.8799999999999999E-3</v>
      </c>
      <c r="J284" s="25"/>
      <c r="K284" s="25">
        <f t="shared" si="68"/>
        <v>1.9699999999999991E-4</v>
      </c>
      <c r="L284" s="25">
        <f t="shared" si="69"/>
        <v>4.5369099999999982E-3</v>
      </c>
      <c r="M284" s="25">
        <v>2.9399999999999999E-3</v>
      </c>
      <c r="N284" s="25">
        <f t="shared" si="70"/>
        <v>1.3799999999999999E-3</v>
      </c>
      <c r="O284" s="25"/>
      <c r="P284" s="25">
        <f t="shared" si="71"/>
        <v>4.9029999999999994E-4</v>
      </c>
      <c r="Q284" s="25">
        <f t="shared" si="72"/>
        <v>1.1291608999999999E-2</v>
      </c>
      <c r="R284" s="25">
        <v>3.64E-3</v>
      </c>
      <c r="S284" s="25">
        <f t="shared" si="73"/>
        <v>2.0800000000000003E-3</v>
      </c>
      <c r="T284" s="25"/>
      <c r="U284" s="25">
        <f t="shared" si="74"/>
        <v>4.8280000000000024E-4</v>
      </c>
      <c r="V284" s="25">
        <f t="shared" si="75"/>
        <v>1.1118884000000006E-2</v>
      </c>
      <c r="W284" s="25">
        <v>3.15E-3</v>
      </c>
      <c r="X284" s="25">
        <f t="shared" si="76"/>
        <v>1.5900000000000001E-3</v>
      </c>
      <c r="Y284" s="25"/>
      <c r="Z284" s="25">
        <f t="shared" si="77"/>
        <v>4.6860000000000001E-4</v>
      </c>
      <c r="AA284" s="25">
        <f t="shared" si="78"/>
        <v>1.0791858000000001E-2</v>
      </c>
      <c r="AB284" s="25">
        <v>3.15E-3</v>
      </c>
      <c r="AC284" s="25">
        <f t="shared" si="79"/>
        <v>1.56E-3</v>
      </c>
    </row>
    <row r="285" spans="1:29" s="15" customFormat="1">
      <c r="A285" s="18">
        <v>533</v>
      </c>
      <c r="B285" s="25">
        <v>-3.0000000000000001E-5</v>
      </c>
      <c r="C285" s="25">
        <v>8.2900000000000005E-3</v>
      </c>
      <c r="D285" s="25">
        <f t="shared" si="64"/>
        <v>6.7950000000000007E-3</v>
      </c>
      <c r="E285" s="25"/>
      <c r="F285" s="25">
        <f t="shared" si="65"/>
        <v>7.1960000000000079E-4</v>
      </c>
      <c r="G285" s="25">
        <f t="shared" si="66"/>
        <v>1.6572388000000018E-2</v>
      </c>
      <c r="H285" s="25">
        <v>3.4199999999999999E-3</v>
      </c>
      <c r="I285" s="25">
        <f t="shared" si="67"/>
        <v>1.9249999999999998E-3</v>
      </c>
      <c r="J285" s="25"/>
      <c r="K285" s="25">
        <f t="shared" si="68"/>
        <v>2.4199999999999981E-4</v>
      </c>
      <c r="L285" s="25">
        <f t="shared" si="69"/>
        <v>5.5732599999999957E-3</v>
      </c>
      <c r="M285" s="25">
        <v>2.8800000000000002E-3</v>
      </c>
      <c r="N285" s="25">
        <f t="shared" si="70"/>
        <v>1.3850000000000002E-3</v>
      </c>
      <c r="O285" s="25"/>
      <c r="P285" s="25">
        <f t="shared" si="71"/>
        <v>4.9530000000000017E-4</v>
      </c>
      <c r="Q285" s="25">
        <f t="shared" si="72"/>
        <v>1.1406759000000004E-2</v>
      </c>
      <c r="R285" s="25">
        <v>3.5799999999999998E-3</v>
      </c>
      <c r="S285" s="25">
        <f t="shared" si="73"/>
        <v>2.085E-3</v>
      </c>
      <c r="T285" s="25"/>
      <c r="U285" s="25">
        <f t="shared" si="74"/>
        <v>4.8780000000000004E-4</v>
      </c>
      <c r="V285" s="25">
        <f t="shared" si="75"/>
        <v>1.1234034000000002E-2</v>
      </c>
      <c r="W285" s="25">
        <v>3.0200000000000001E-3</v>
      </c>
      <c r="X285" s="25">
        <f t="shared" si="76"/>
        <v>1.5250000000000001E-3</v>
      </c>
      <c r="Y285" s="25"/>
      <c r="Z285" s="25">
        <f t="shared" si="77"/>
        <v>4.0360000000000005E-4</v>
      </c>
      <c r="AA285" s="25">
        <f t="shared" si="78"/>
        <v>9.294908000000001E-3</v>
      </c>
      <c r="AB285" s="25">
        <v>3.0200000000000001E-3</v>
      </c>
      <c r="AC285" s="25">
        <f t="shared" si="79"/>
        <v>1.495E-3</v>
      </c>
    </row>
    <row r="286" spans="1:29" s="15" customFormat="1">
      <c r="A286" s="18">
        <v>534</v>
      </c>
      <c r="B286" s="25">
        <v>-1.6000000000000001E-4</v>
      </c>
      <c r="C286" s="25">
        <v>8.3400000000000002E-3</v>
      </c>
      <c r="D286" s="25">
        <f t="shared" si="64"/>
        <v>6.8800000000000007E-3</v>
      </c>
      <c r="E286" s="25"/>
      <c r="F286" s="25">
        <f t="shared" si="65"/>
        <v>8.046000000000008E-4</v>
      </c>
      <c r="G286" s="25">
        <f t="shared" si="66"/>
        <v>1.852993800000002E-2</v>
      </c>
      <c r="H286" s="25">
        <v>3.32E-3</v>
      </c>
      <c r="I286" s="25">
        <f t="shared" si="67"/>
        <v>1.8600000000000001E-3</v>
      </c>
      <c r="J286" s="25"/>
      <c r="K286" s="25">
        <f t="shared" si="68"/>
        <v>1.7700000000000007E-4</v>
      </c>
      <c r="L286" s="25">
        <f t="shared" si="69"/>
        <v>4.0763100000000023E-3</v>
      </c>
      <c r="M286" s="25">
        <v>2.7699999999999999E-3</v>
      </c>
      <c r="N286" s="25">
        <f t="shared" si="70"/>
        <v>1.31E-3</v>
      </c>
      <c r="O286" s="25"/>
      <c r="P286" s="25">
        <f t="shared" si="71"/>
        <v>4.2029999999999997E-4</v>
      </c>
      <c r="Q286" s="25">
        <f t="shared" si="72"/>
        <v>9.6795089999999993E-3</v>
      </c>
      <c r="R286" s="25">
        <v>3.5200000000000001E-3</v>
      </c>
      <c r="S286" s="25">
        <f t="shared" si="73"/>
        <v>2.0600000000000002E-3</v>
      </c>
      <c r="T286" s="25"/>
      <c r="U286" s="25">
        <f t="shared" si="74"/>
        <v>4.6280000000000019E-4</v>
      </c>
      <c r="V286" s="25">
        <f t="shared" si="75"/>
        <v>1.0658284000000006E-2</v>
      </c>
      <c r="W286" s="25">
        <v>3.0799999999999998E-3</v>
      </c>
      <c r="X286" s="25">
        <f t="shared" si="76"/>
        <v>1.6199999999999999E-3</v>
      </c>
      <c r="Y286" s="25"/>
      <c r="Z286" s="25">
        <f t="shared" si="77"/>
        <v>4.9859999999999987E-4</v>
      </c>
      <c r="AA286" s="25">
        <f t="shared" si="78"/>
        <v>1.1482757999999997E-2</v>
      </c>
      <c r="AB286" s="25">
        <v>3.0799999999999998E-3</v>
      </c>
      <c r="AC286" s="25">
        <f t="shared" si="79"/>
        <v>1.4599999999999999E-3</v>
      </c>
    </row>
    <row r="287" spans="1:29" s="15" customFormat="1">
      <c r="A287" s="18">
        <v>535</v>
      </c>
      <c r="B287" s="25">
        <v>-3.0000000000000001E-5</v>
      </c>
      <c r="C287" s="25">
        <v>8.2400000000000008E-3</v>
      </c>
      <c r="D287" s="25">
        <f t="shared" si="64"/>
        <v>6.7750000000000006E-3</v>
      </c>
      <c r="E287" s="25"/>
      <c r="F287" s="25">
        <f t="shared" si="65"/>
        <v>6.9960000000000074E-4</v>
      </c>
      <c r="G287" s="25">
        <f t="shared" si="66"/>
        <v>1.6111788000000019E-2</v>
      </c>
      <c r="H287" s="25">
        <v>3.2799999999999999E-3</v>
      </c>
      <c r="I287" s="25">
        <f t="shared" si="67"/>
        <v>1.815E-3</v>
      </c>
      <c r="J287" s="25"/>
      <c r="K287" s="25">
        <f t="shared" si="68"/>
        <v>1.3199999999999996E-4</v>
      </c>
      <c r="L287" s="25">
        <f t="shared" si="69"/>
        <v>3.0399599999999991E-3</v>
      </c>
      <c r="M287" s="25">
        <v>2.7599999999999999E-3</v>
      </c>
      <c r="N287" s="25">
        <f t="shared" si="70"/>
        <v>1.2949999999999999E-3</v>
      </c>
      <c r="O287" s="25"/>
      <c r="P287" s="25">
        <f t="shared" si="71"/>
        <v>4.0529999999999993E-4</v>
      </c>
      <c r="Q287" s="25">
        <f t="shared" si="72"/>
        <v>9.3340589999999987E-3</v>
      </c>
      <c r="R287" s="25">
        <v>3.4499999999999999E-3</v>
      </c>
      <c r="S287" s="25">
        <f t="shared" si="73"/>
        <v>1.9849999999999998E-3</v>
      </c>
      <c r="T287" s="25"/>
      <c r="U287" s="25">
        <f t="shared" si="74"/>
        <v>3.8779999999999978E-4</v>
      </c>
      <c r="V287" s="25">
        <f t="shared" si="75"/>
        <v>8.9310339999999957E-3</v>
      </c>
      <c r="W287" s="25">
        <v>2.96E-3</v>
      </c>
      <c r="X287" s="25">
        <f t="shared" si="76"/>
        <v>1.495E-3</v>
      </c>
      <c r="Y287" s="25"/>
      <c r="Z287" s="25">
        <f t="shared" si="77"/>
        <v>3.7359999999999997E-4</v>
      </c>
      <c r="AA287" s="25">
        <f t="shared" si="78"/>
        <v>8.6040079999999998E-3</v>
      </c>
      <c r="AB287" s="25">
        <v>2.96E-3</v>
      </c>
      <c r="AC287" s="25">
        <f t="shared" si="79"/>
        <v>1.4649999999999999E-3</v>
      </c>
    </row>
    <row r="288" spans="1:29" s="15" customFormat="1">
      <c r="A288" s="18">
        <v>536</v>
      </c>
      <c r="B288" s="25">
        <v>2.0000000000000002E-5</v>
      </c>
      <c r="C288" s="25">
        <v>8.319E-3</v>
      </c>
      <c r="D288" s="25">
        <f t="shared" si="64"/>
        <v>6.7989999999999995E-3</v>
      </c>
      <c r="E288" s="25"/>
      <c r="F288" s="25">
        <f t="shared" si="65"/>
        <v>7.2359999999999959E-4</v>
      </c>
      <c r="G288" s="25">
        <f t="shared" si="66"/>
        <v>1.6664507999999991E-2</v>
      </c>
      <c r="H288" s="25">
        <v>3.3800000000000002E-3</v>
      </c>
      <c r="I288" s="25">
        <f t="shared" si="67"/>
        <v>1.8600000000000001E-3</v>
      </c>
      <c r="J288" s="25"/>
      <c r="K288" s="25">
        <f t="shared" si="68"/>
        <v>1.7700000000000007E-4</v>
      </c>
      <c r="L288" s="25">
        <f t="shared" si="69"/>
        <v>4.0763100000000023E-3</v>
      </c>
      <c r="M288" s="25">
        <v>2.7599999999999999E-3</v>
      </c>
      <c r="N288" s="25">
        <f t="shared" si="70"/>
        <v>1.2399999999999998E-3</v>
      </c>
      <c r="O288" s="25"/>
      <c r="P288" s="25">
        <f t="shared" si="71"/>
        <v>3.5029999999999979E-4</v>
      </c>
      <c r="Q288" s="25">
        <f t="shared" si="72"/>
        <v>8.0674089999999959E-3</v>
      </c>
      <c r="R288" s="25">
        <v>3.5699999999999998E-3</v>
      </c>
      <c r="S288" s="25">
        <f t="shared" si="73"/>
        <v>2.0499999999999997E-3</v>
      </c>
      <c r="T288" s="25"/>
      <c r="U288" s="25">
        <f t="shared" si="74"/>
        <v>4.5279999999999973E-4</v>
      </c>
      <c r="V288" s="25">
        <f t="shared" si="75"/>
        <v>1.0427983999999994E-2</v>
      </c>
      <c r="W288" s="25">
        <v>3.0200000000000001E-3</v>
      </c>
      <c r="X288" s="25">
        <f t="shared" si="76"/>
        <v>1.5E-3</v>
      </c>
      <c r="Y288" s="25"/>
      <c r="Z288" s="25">
        <f t="shared" si="77"/>
        <v>3.7859999999999999E-4</v>
      </c>
      <c r="AA288" s="25">
        <f t="shared" si="78"/>
        <v>8.7191579999999994E-3</v>
      </c>
      <c r="AB288" s="25">
        <v>3.0200000000000001E-3</v>
      </c>
      <c r="AC288" s="25">
        <f t="shared" si="79"/>
        <v>1.5200000000000001E-3</v>
      </c>
    </row>
    <row r="289" spans="1:29" s="15" customFormat="1">
      <c r="A289" s="18">
        <v>537</v>
      </c>
      <c r="B289" s="25">
        <v>-2.0000000000000001E-4</v>
      </c>
      <c r="C289" s="25">
        <v>8.3700000000000007E-3</v>
      </c>
      <c r="D289" s="25">
        <f t="shared" si="64"/>
        <v>6.9250000000000006E-3</v>
      </c>
      <c r="E289" s="25"/>
      <c r="F289" s="25">
        <f t="shared" si="65"/>
        <v>8.496000000000007E-4</v>
      </c>
      <c r="G289" s="25">
        <f t="shared" si="66"/>
        <v>1.9566288000000018E-2</v>
      </c>
      <c r="H289" s="25">
        <v>3.4199999999999999E-3</v>
      </c>
      <c r="I289" s="25">
        <f t="shared" si="67"/>
        <v>1.9750000000000002E-3</v>
      </c>
      <c r="J289" s="25"/>
      <c r="K289" s="25">
        <f t="shared" si="68"/>
        <v>2.9200000000000016E-4</v>
      </c>
      <c r="L289" s="25">
        <f t="shared" si="69"/>
        <v>6.7247600000000041E-3</v>
      </c>
      <c r="M289" s="25">
        <v>2.81E-3</v>
      </c>
      <c r="N289" s="25">
        <f t="shared" si="70"/>
        <v>1.3650000000000001E-3</v>
      </c>
      <c r="O289" s="25"/>
      <c r="P289" s="25">
        <f t="shared" si="71"/>
        <v>4.7530000000000011E-4</v>
      </c>
      <c r="Q289" s="25">
        <f t="shared" si="72"/>
        <v>1.0946159000000004E-2</v>
      </c>
      <c r="R289" s="25">
        <v>3.5599999999999998E-3</v>
      </c>
      <c r="S289" s="25">
        <f t="shared" si="73"/>
        <v>2.1149999999999997E-3</v>
      </c>
      <c r="T289" s="25"/>
      <c r="U289" s="25">
        <f t="shared" si="74"/>
        <v>5.1779999999999968E-4</v>
      </c>
      <c r="V289" s="25">
        <f t="shared" si="75"/>
        <v>1.1924933999999993E-2</v>
      </c>
      <c r="W289" s="25">
        <v>3.0899999999999999E-3</v>
      </c>
      <c r="X289" s="25">
        <f t="shared" si="76"/>
        <v>1.645E-3</v>
      </c>
      <c r="Y289" s="25"/>
      <c r="Z289" s="25">
        <f t="shared" si="77"/>
        <v>5.2359999999999993E-4</v>
      </c>
      <c r="AA289" s="25">
        <f t="shared" si="78"/>
        <v>1.2058507999999999E-2</v>
      </c>
      <c r="AB289" s="25">
        <v>3.0899999999999999E-3</v>
      </c>
      <c r="AC289" s="25">
        <f t="shared" si="79"/>
        <v>1.4449999999999999E-3</v>
      </c>
    </row>
    <row r="290" spans="1:29" s="15" customFormat="1">
      <c r="A290" s="18">
        <v>538</v>
      </c>
      <c r="B290" s="25">
        <v>9.0000000000000006E-5</v>
      </c>
      <c r="C290" s="25">
        <v>8.26E-3</v>
      </c>
      <c r="D290" s="25">
        <f t="shared" si="64"/>
        <v>6.7650000000000002E-3</v>
      </c>
      <c r="E290" s="25"/>
      <c r="F290" s="25">
        <f t="shared" si="65"/>
        <v>6.8960000000000028E-4</v>
      </c>
      <c r="G290" s="25">
        <f t="shared" si="66"/>
        <v>1.5881488000000006E-2</v>
      </c>
      <c r="H290" s="25">
        <v>3.2599999999999999E-3</v>
      </c>
      <c r="I290" s="25">
        <f t="shared" si="67"/>
        <v>1.7650000000000001E-3</v>
      </c>
      <c r="J290" s="25"/>
      <c r="K290" s="25">
        <f t="shared" si="68"/>
        <v>8.2000000000000042E-5</v>
      </c>
      <c r="L290" s="25">
        <f t="shared" si="69"/>
        <v>1.8884600000000011E-3</v>
      </c>
      <c r="M290" s="25">
        <v>2.7499999999999998E-3</v>
      </c>
      <c r="N290" s="25">
        <f t="shared" si="70"/>
        <v>1.255E-3</v>
      </c>
      <c r="O290" s="25"/>
      <c r="P290" s="25">
        <f t="shared" si="71"/>
        <v>3.6530000000000004E-4</v>
      </c>
      <c r="Q290" s="25">
        <f t="shared" si="72"/>
        <v>8.4128590000000017E-3</v>
      </c>
      <c r="R290" s="25">
        <v>3.4499999999999999E-3</v>
      </c>
      <c r="S290" s="25">
        <f t="shared" si="73"/>
        <v>1.9550000000000001E-3</v>
      </c>
      <c r="T290" s="25"/>
      <c r="U290" s="25">
        <f t="shared" si="74"/>
        <v>3.5780000000000013E-4</v>
      </c>
      <c r="V290" s="25">
        <f t="shared" si="75"/>
        <v>8.2401340000000031E-3</v>
      </c>
      <c r="W290" s="25">
        <v>2.8999999999999998E-3</v>
      </c>
      <c r="X290" s="25">
        <f t="shared" si="76"/>
        <v>1.405E-3</v>
      </c>
      <c r="Y290" s="25"/>
      <c r="Z290" s="25">
        <f t="shared" si="77"/>
        <v>2.8359999999999995E-4</v>
      </c>
      <c r="AA290" s="25">
        <f t="shared" si="78"/>
        <v>6.5313079999999996E-3</v>
      </c>
      <c r="AB290" s="25">
        <v>2.8999999999999998E-3</v>
      </c>
      <c r="AC290" s="25">
        <f t="shared" si="79"/>
        <v>1.4949999999999998E-3</v>
      </c>
    </row>
    <row r="291" spans="1:29" s="15" customFormat="1">
      <c r="A291" s="18">
        <v>539</v>
      </c>
      <c r="B291" s="25">
        <v>-2.0000000000000002E-5</v>
      </c>
      <c r="C291" s="25">
        <v>8.1799999999999998E-3</v>
      </c>
      <c r="D291" s="25">
        <f t="shared" si="64"/>
        <v>6.7099999999999998E-3</v>
      </c>
      <c r="E291" s="25"/>
      <c r="F291" s="25">
        <f t="shared" si="65"/>
        <v>6.3459999999999992E-4</v>
      </c>
      <c r="G291" s="25">
        <f t="shared" si="66"/>
        <v>1.4614837999999998E-2</v>
      </c>
      <c r="H291" s="25">
        <v>3.29E-3</v>
      </c>
      <c r="I291" s="25">
        <f t="shared" si="67"/>
        <v>1.82E-3</v>
      </c>
      <c r="J291" s="25"/>
      <c r="K291" s="25">
        <f t="shared" si="68"/>
        <v>1.3699999999999997E-4</v>
      </c>
      <c r="L291" s="25">
        <f t="shared" si="69"/>
        <v>3.1551099999999996E-3</v>
      </c>
      <c r="M291" s="25">
        <v>2.7000000000000001E-3</v>
      </c>
      <c r="N291" s="25">
        <f t="shared" si="70"/>
        <v>1.2300000000000002E-3</v>
      </c>
      <c r="O291" s="25"/>
      <c r="P291" s="25">
        <f t="shared" si="71"/>
        <v>3.4030000000000019E-4</v>
      </c>
      <c r="Q291" s="25">
        <f t="shared" si="72"/>
        <v>7.8371090000000053E-3</v>
      </c>
      <c r="R291" s="25">
        <v>3.4499999999999999E-3</v>
      </c>
      <c r="S291" s="25">
        <f t="shared" si="73"/>
        <v>1.98E-3</v>
      </c>
      <c r="T291" s="25"/>
      <c r="U291" s="25">
        <f t="shared" si="74"/>
        <v>3.8279999999999998E-4</v>
      </c>
      <c r="V291" s="25">
        <f t="shared" si="75"/>
        <v>8.8158839999999995E-3</v>
      </c>
      <c r="W291" s="25">
        <v>2.96E-3</v>
      </c>
      <c r="X291" s="25">
        <f t="shared" si="76"/>
        <v>1.49E-3</v>
      </c>
      <c r="Y291" s="25"/>
      <c r="Z291" s="25">
        <f t="shared" si="77"/>
        <v>3.6859999999999996E-4</v>
      </c>
      <c r="AA291" s="25">
        <f t="shared" si="78"/>
        <v>8.4888580000000002E-3</v>
      </c>
      <c r="AB291" s="25">
        <v>2.96E-3</v>
      </c>
      <c r="AC291" s="25">
        <f t="shared" si="79"/>
        <v>1.47E-3</v>
      </c>
    </row>
    <row r="292" spans="1:29" s="15" customFormat="1">
      <c r="A292" s="18">
        <v>540</v>
      </c>
      <c r="B292" s="25">
        <v>-1.1E-4</v>
      </c>
      <c r="C292" s="25">
        <v>8.1799999999999998E-3</v>
      </c>
      <c r="D292" s="25">
        <f t="shared" si="64"/>
        <v>6.7199999999999994E-3</v>
      </c>
      <c r="E292" s="25"/>
      <c r="F292" s="25">
        <f t="shared" si="65"/>
        <v>6.4459999999999951E-4</v>
      </c>
      <c r="G292" s="25">
        <f t="shared" si="66"/>
        <v>1.484513799999999E-2</v>
      </c>
      <c r="H292" s="25">
        <v>3.3800000000000002E-3</v>
      </c>
      <c r="I292" s="25">
        <f t="shared" si="67"/>
        <v>1.92E-3</v>
      </c>
      <c r="J292" s="25"/>
      <c r="K292" s="25">
        <f t="shared" si="68"/>
        <v>2.3700000000000001E-4</v>
      </c>
      <c r="L292" s="25">
        <f t="shared" si="69"/>
        <v>5.4581100000000004E-3</v>
      </c>
      <c r="M292" s="25">
        <v>2.7299999999999998E-3</v>
      </c>
      <c r="N292" s="25">
        <f t="shared" si="70"/>
        <v>1.2699999999999996E-3</v>
      </c>
      <c r="O292" s="25"/>
      <c r="P292" s="25">
        <f t="shared" si="71"/>
        <v>3.8029999999999965E-4</v>
      </c>
      <c r="Q292" s="25">
        <f t="shared" si="72"/>
        <v>8.7583089999999919E-3</v>
      </c>
      <c r="R292" s="25">
        <v>3.4199999999999999E-3</v>
      </c>
      <c r="S292" s="25">
        <f t="shared" si="73"/>
        <v>1.9599999999999999E-3</v>
      </c>
      <c r="T292" s="25"/>
      <c r="U292" s="25">
        <f t="shared" si="74"/>
        <v>3.6279999999999993E-4</v>
      </c>
      <c r="V292" s="25">
        <f t="shared" si="75"/>
        <v>8.3552839999999993E-3</v>
      </c>
      <c r="W292" s="25">
        <v>3.0300000000000001E-3</v>
      </c>
      <c r="X292" s="25">
        <f t="shared" si="76"/>
        <v>1.57E-3</v>
      </c>
      <c r="Y292" s="25"/>
      <c r="Z292" s="25">
        <f t="shared" si="77"/>
        <v>4.4859999999999995E-4</v>
      </c>
      <c r="AA292" s="25">
        <f t="shared" si="78"/>
        <v>1.0331257999999999E-2</v>
      </c>
      <c r="AB292" s="25">
        <v>3.0300000000000001E-3</v>
      </c>
      <c r="AC292" s="25">
        <f t="shared" si="79"/>
        <v>1.4600000000000001E-3</v>
      </c>
    </row>
    <row r="293" spans="1:29" s="15" customFormat="1">
      <c r="A293" s="18">
        <v>541</v>
      </c>
      <c r="B293" s="25">
        <v>-8.0000000000000007E-5</v>
      </c>
      <c r="C293" s="25">
        <v>8.2000000000000007E-3</v>
      </c>
      <c r="D293" s="25">
        <f t="shared" si="64"/>
        <v>6.7000000000000011E-3</v>
      </c>
      <c r="E293" s="25"/>
      <c r="F293" s="25">
        <f t="shared" si="65"/>
        <v>6.246000000000012E-4</v>
      </c>
      <c r="G293" s="25">
        <f t="shared" si="66"/>
        <v>1.4384538000000028E-2</v>
      </c>
      <c r="H293" s="25">
        <v>3.2699999999999999E-3</v>
      </c>
      <c r="I293" s="25">
        <f t="shared" si="67"/>
        <v>1.7700000000000001E-3</v>
      </c>
      <c r="J293" s="25"/>
      <c r="K293" s="25">
        <f t="shared" si="68"/>
        <v>8.7000000000000055E-5</v>
      </c>
      <c r="L293" s="25">
        <f t="shared" si="69"/>
        <v>2.0036100000000012E-3</v>
      </c>
      <c r="M293" s="25">
        <v>2.8E-3</v>
      </c>
      <c r="N293" s="25">
        <f t="shared" si="70"/>
        <v>1.3000000000000002E-3</v>
      </c>
      <c r="O293" s="25"/>
      <c r="P293" s="25">
        <f t="shared" si="71"/>
        <v>4.1030000000000016E-4</v>
      </c>
      <c r="Q293" s="25">
        <f t="shared" si="72"/>
        <v>9.4492090000000035E-3</v>
      </c>
      <c r="R293" s="25">
        <v>3.4299999999999999E-3</v>
      </c>
      <c r="S293" s="25">
        <f t="shared" si="73"/>
        <v>1.9300000000000001E-3</v>
      </c>
      <c r="T293" s="25"/>
      <c r="U293" s="25">
        <f t="shared" si="74"/>
        <v>3.3280000000000007E-4</v>
      </c>
      <c r="V293" s="25">
        <f t="shared" si="75"/>
        <v>7.6643840000000015E-3</v>
      </c>
      <c r="W293" s="25">
        <v>3.0799999999999998E-3</v>
      </c>
      <c r="X293" s="25">
        <f t="shared" si="76"/>
        <v>1.58E-3</v>
      </c>
      <c r="Y293" s="25"/>
      <c r="Z293" s="25">
        <f t="shared" si="77"/>
        <v>4.5859999999999998E-4</v>
      </c>
      <c r="AA293" s="25">
        <f t="shared" si="78"/>
        <v>1.0561558E-2</v>
      </c>
      <c r="AB293" s="25">
        <v>3.0799999999999998E-3</v>
      </c>
      <c r="AC293" s="25">
        <f t="shared" si="79"/>
        <v>1.4999999999999998E-3</v>
      </c>
    </row>
    <row r="294" spans="1:29" s="15" customFormat="1">
      <c r="A294" s="18">
        <v>542</v>
      </c>
      <c r="B294" s="25">
        <v>1.2E-4</v>
      </c>
      <c r="C294" s="25">
        <v>8.26E-3</v>
      </c>
      <c r="D294" s="25">
        <f t="shared" si="64"/>
        <v>6.6600000000000001E-3</v>
      </c>
      <c r="E294" s="25"/>
      <c r="F294" s="25">
        <f t="shared" si="65"/>
        <v>5.8460000000000022E-4</v>
      </c>
      <c r="G294" s="25">
        <f t="shared" si="66"/>
        <v>1.3463338000000005E-2</v>
      </c>
      <c r="H294" s="25">
        <v>3.3600000000000001E-3</v>
      </c>
      <c r="I294" s="25">
        <f t="shared" si="67"/>
        <v>1.7600000000000003E-3</v>
      </c>
      <c r="J294" s="25"/>
      <c r="K294" s="25">
        <f t="shared" si="68"/>
        <v>7.7000000000000245E-5</v>
      </c>
      <c r="L294" s="25">
        <f t="shared" si="69"/>
        <v>1.7733100000000058E-3</v>
      </c>
      <c r="M294" s="25">
        <v>2.7799999999999999E-3</v>
      </c>
      <c r="N294" s="25">
        <f t="shared" si="70"/>
        <v>1.1800000000000001E-3</v>
      </c>
      <c r="O294" s="25"/>
      <c r="P294" s="25">
        <f t="shared" si="71"/>
        <v>2.9030000000000006E-4</v>
      </c>
      <c r="Q294" s="25">
        <f t="shared" si="72"/>
        <v>6.6856090000000021E-3</v>
      </c>
      <c r="R294" s="25">
        <v>3.5699999999999998E-3</v>
      </c>
      <c r="S294" s="25">
        <f t="shared" si="73"/>
        <v>1.97E-3</v>
      </c>
      <c r="T294" s="25"/>
      <c r="U294" s="25">
        <f t="shared" si="74"/>
        <v>3.7279999999999995E-4</v>
      </c>
      <c r="V294" s="25">
        <f t="shared" si="75"/>
        <v>8.5855839999999985E-3</v>
      </c>
      <c r="W294" s="25">
        <v>3.0799999999999998E-3</v>
      </c>
      <c r="X294" s="25">
        <f t="shared" si="76"/>
        <v>1.48E-3</v>
      </c>
      <c r="Y294" s="25"/>
      <c r="Z294" s="25">
        <f t="shared" si="77"/>
        <v>3.5859999999999993E-4</v>
      </c>
      <c r="AA294" s="25">
        <f t="shared" si="78"/>
        <v>8.2585579999999992E-3</v>
      </c>
      <c r="AB294" s="25">
        <v>3.0799999999999998E-3</v>
      </c>
      <c r="AC294" s="25">
        <f t="shared" si="79"/>
        <v>1.5999999999999999E-3</v>
      </c>
    </row>
    <row r="295" spans="1:29" s="15" customFormat="1">
      <c r="A295" s="18">
        <v>543</v>
      </c>
      <c r="B295" s="25">
        <v>-4.0000000000000003E-5</v>
      </c>
      <c r="C295" s="25">
        <v>8.1089999999999999E-3</v>
      </c>
      <c r="D295" s="25">
        <f t="shared" si="64"/>
        <v>6.6540000000000002E-3</v>
      </c>
      <c r="E295" s="25"/>
      <c r="F295" s="25">
        <f t="shared" si="65"/>
        <v>5.7860000000000029E-4</v>
      </c>
      <c r="G295" s="25">
        <f t="shared" si="66"/>
        <v>1.3325158000000007E-2</v>
      </c>
      <c r="H295" s="25">
        <v>3.31E-3</v>
      </c>
      <c r="I295" s="25">
        <f t="shared" si="67"/>
        <v>1.8550000000000001E-3</v>
      </c>
      <c r="J295" s="25"/>
      <c r="K295" s="25">
        <f t="shared" si="68"/>
        <v>1.7200000000000006E-4</v>
      </c>
      <c r="L295" s="25">
        <f t="shared" si="69"/>
        <v>3.9611600000000018E-3</v>
      </c>
      <c r="M295" s="25">
        <v>2.7399999999999998E-3</v>
      </c>
      <c r="N295" s="25">
        <f t="shared" si="70"/>
        <v>1.2849999999999999E-3</v>
      </c>
      <c r="O295" s="25"/>
      <c r="P295" s="25">
        <f t="shared" si="71"/>
        <v>3.952999999999999E-4</v>
      </c>
      <c r="Q295" s="25">
        <f t="shared" si="72"/>
        <v>9.1037589999999977E-3</v>
      </c>
      <c r="R295" s="25">
        <v>3.4199999999999999E-3</v>
      </c>
      <c r="S295" s="25">
        <f t="shared" si="73"/>
        <v>1.9649999999999997E-3</v>
      </c>
      <c r="T295" s="25"/>
      <c r="U295" s="25">
        <f t="shared" si="74"/>
        <v>3.6779999999999972E-4</v>
      </c>
      <c r="V295" s="25">
        <f t="shared" si="75"/>
        <v>8.4704339999999937E-3</v>
      </c>
      <c r="W295" s="25">
        <v>2.9499999999999999E-3</v>
      </c>
      <c r="X295" s="25">
        <f t="shared" si="76"/>
        <v>1.495E-3</v>
      </c>
      <c r="Y295" s="25"/>
      <c r="Z295" s="25">
        <f t="shared" si="77"/>
        <v>3.7359999999999997E-4</v>
      </c>
      <c r="AA295" s="25">
        <f t="shared" si="78"/>
        <v>8.6040079999999998E-3</v>
      </c>
      <c r="AB295" s="25">
        <v>2.9499999999999999E-3</v>
      </c>
      <c r="AC295" s="25">
        <f t="shared" si="79"/>
        <v>1.4549999999999999E-3</v>
      </c>
    </row>
    <row r="296" spans="1:29" s="15" customFormat="1">
      <c r="A296" s="18">
        <v>544</v>
      </c>
      <c r="B296" s="25">
        <v>3.0000000000000001E-5</v>
      </c>
      <c r="C296" s="25">
        <v>8.2699999999999996E-3</v>
      </c>
      <c r="D296" s="25">
        <f t="shared" si="64"/>
        <v>6.7299999999999999E-3</v>
      </c>
      <c r="E296" s="25"/>
      <c r="F296" s="25">
        <f t="shared" si="65"/>
        <v>6.5459999999999997E-4</v>
      </c>
      <c r="G296" s="25">
        <f t="shared" si="66"/>
        <v>1.5075438E-2</v>
      </c>
      <c r="H296" s="25">
        <v>3.3E-3</v>
      </c>
      <c r="I296" s="25">
        <f t="shared" si="67"/>
        <v>1.7599999999999998E-3</v>
      </c>
      <c r="J296" s="25"/>
      <c r="K296" s="25">
        <f t="shared" si="68"/>
        <v>7.6999999999999812E-5</v>
      </c>
      <c r="L296" s="25">
        <f t="shared" si="69"/>
        <v>1.7733099999999958E-3</v>
      </c>
      <c r="M296" s="25">
        <v>2.7899999999999999E-3</v>
      </c>
      <c r="N296" s="25">
        <f t="shared" si="70"/>
        <v>1.2499999999999998E-3</v>
      </c>
      <c r="O296" s="25"/>
      <c r="P296" s="25">
        <f t="shared" si="71"/>
        <v>3.6029999999999981E-4</v>
      </c>
      <c r="Q296" s="25">
        <f t="shared" si="72"/>
        <v>8.2977089999999969E-3</v>
      </c>
      <c r="R296" s="25">
        <v>3.5200000000000001E-3</v>
      </c>
      <c r="S296" s="25">
        <f t="shared" si="73"/>
        <v>1.98E-3</v>
      </c>
      <c r="T296" s="25"/>
      <c r="U296" s="25">
        <f t="shared" si="74"/>
        <v>3.8279999999999998E-4</v>
      </c>
      <c r="V296" s="25">
        <f t="shared" si="75"/>
        <v>8.8158839999999995E-3</v>
      </c>
      <c r="W296" s="25">
        <v>3.0500000000000002E-3</v>
      </c>
      <c r="X296" s="25">
        <f t="shared" si="76"/>
        <v>1.5100000000000001E-3</v>
      </c>
      <c r="Y296" s="25"/>
      <c r="Z296" s="25">
        <f t="shared" si="77"/>
        <v>3.8860000000000001E-4</v>
      </c>
      <c r="AA296" s="25">
        <f t="shared" si="78"/>
        <v>8.9494580000000004E-3</v>
      </c>
      <c r="AB296" s="25">
        <v>3.0500000000000002E-3</v>
      </c>
      <c r="AC296" s="25">
        <f t="shared" si="79"/>
        <v>1.5400000000000001E-3</v>
      </c>
    </row>
    <row r="297" spans="1:29" s="15" customFormat="1">
      <c r="A297" s="18">
        <v>545</v>
      </c>
      <c r="B297" s="25">
        <v>1.0000000000000001E-5</v>
      </c>
      <c r="C297" s="25">
        <v>8.1600000000000006E-3</v>
      </c>
      <c r="D297" s="25">
        <f t="shared" si="64"/>
        <v>6.7150000000000005E-3</v>
      </c>
      <c r="E297" s="25"/>
      <c r="F297" s="25">
        <f t="shared" si="65"/>
        <v>6.3960000000000058E-4</v>
      </c>
      <c r="G297" s="25">
        <f t="shared" si="66"/>
        <v>1.4729988000000015E-2</v>
      </c>
      <c r="H297" s="25">
        <v>3.3E-3</v>
      </c>
      <c r="I297" s="25">
        <f t="shared" si="67"/>
        <v>1.8549999999999999E-3</v>
      </c>
      <c r="J297" s="25"/>
      <c r="K297" s="25">
        <f t="shared" si="68"/>
        <v>1.7199999999999984E-4</v>
      </c>
      <c r="L297" s="25">
        <f t="shared" si="69"/>
        <v>3.9611599999999966E-3</v>
      </c>
      <c r="M297" s="25">
        <v>2.6700000000000001E-3</v>
      </c>
      <c r="N297" s="25">
        <f t="shared" si="70"/>
        <v>1.225E-3</v>
      </c>
      <c r="O297" s="25"/>
      <c r="P297" s="25">
        <f t="shared" si="71"/>
        <v>3.3529999999999996E-4</v>
      </c>
      <c r="Q297" s="25">
        <f t="shared" si="72"/>
        <v>7.7219589999999996E-3</v>
      </c>
      <c r="R297" s="25">
        <v>3.4499999999999999E-3</v>
      </c>
      <c r="S297" s="25">
        <f t="shared" si="73"/>
        <v>2.0049999999999998E-3</v>
      </c>
      <c r="T297" s="25"/>
      <c r="U297" s="25">
        <f t="shared" si="74"/>
        <v>4.0779999999999983E-4</v>
      </c>
      <c r="V297" s="25">
        <f t="shared" si="75"/>
        <v>9.3916339999999959E-3</v>
      </c>
      <c r="W297" s="25">
        <v>2.8800000000000002E-3</v>
      </c>
      <c r="X297" s="25">
        <f t="shared" si="76"/>
        <v>1.4350000000000001E-3</v>
      </c>
      <c r="Y297" s="25"/>
      <c r="Z297" s="25">
        <f t="shared" si="77"/>
        <v>3.1360000000000003E-4</v>
      </c>
      <c r="AA297" s="25">
        <f t="shared" si="78"/>
        <v>7.2222080000000008E-3</v>
      </c>
      <c r="AB297" s="25">
        <v>2.8800000000000002E-3</v>
      </c>
      <c r="AC297" s="25">
        <f t="shared" si="79"/>
        <v>1.4450000000000001E-3</v>
      </c>
    </row>
    <row r="298" spans="1:29" s="15" customFormat="1">
      <c r="A298" s="18">
        <v>546</v>
      </c>
      <c r="B298" s="25">
        <v>1.4999999999999999E-4</v>
      </c>
      <c r="C298" s="25">
        <v>8.1200000000000005E-3</v>
      </c>
      <c r="D298" s="25">
        <f t="shared" si="64"/>
        <v>6.5800000000000008E-3</v>
      </c>
      <c r="E298" s="25"/>
      <c r="F298" s="25">
        <f t="shared" si="65"/>
        <v>5.0460000000000088E-4</v>
      </c>
      <c r="G298" s="25">
        <f t="shared" si="66"/>
        <v>1.1620938000000022E-2</v>
      </c>
      <c r="H298" s="25">
        <v>3.2200000000000002E-3</v>
      </c>
      <c r="I298" s="25">
        <f t="shared" si="67"/>
        <v>1.6800000000000003E-3</v>
      </c>
      <c r="J298" s="25"/>
      <c r="K298" s="25">
        <f t="shared" si="68"/>
        <v>-2.9999999999997477E-6</v>
      </c>
      <c r="L298" s="25">
        <f t="shared" si="69"/>
        <v>-6.908999999999419E-5</v>
      </c>
      <c r="M298" s="25">
        <v>2.6700000000000001E-3</v>
      </c>
      <c r="N298" s="25">
        <f t="shared" si="70"/>
        <v>1.1300000000000001E-3</v>
      </c>
      <c r="O298" s="25"/>
      <c r="P298" s="25">
        <f t="shared" si="71"/>
        <v>2.4030000000000015E-4</v>
      </c>
      <c r="Q298" s="25">
        <f t="shared" si="72"/>
        <v>5.5341090000000041E-3</v>
      </c>
      <c r="R298" s="25">
        <v>3.2399999999999998E-3</v>
      </c>
      <c r="S298" s="25">
        <f t="shared" si="73"/>
        <v>1.6999999999999999E-3</v>
      </c>
      <c r="T298" s="25"/>
      <c r="U298" s="25">
        <f t="shared" si="74"/>
        <v>1.027999999999999E-4</v>
      </c>
      <c r="V298" s="25">
        <f t="shared" si="75"/>
        <v>2.3674839999999978E-3</v>
      </c>
      <c r="W298" s="25">
        <v>2.9299999999999999E-3</v>
      </c>
      <c r="X298" s="25">
        <f t="shared" si="76"/>
        <v>1.39E-3</v>
      </c>
      <c r="Y298" s="25"/>
      <c r="Z298" s="25">
        <f t="shared" si="77"/>
        <v>2.6859999999999992E-4</v>
      </c>
      <c r="AA298" s="25">
        <f t="shared" si="78"/>
        <v>6.1858579999999981E-3</v>
      </c>
      <c r="AB298" s="25">
        <v>2.9299999999999999E-3</v>
      </c>
      <c r="AC298" s="25">
        <f t="shared" si="79"/>
        <v>1.5399999999999999E-3</v>
      </c>
    </row>
    <row r="299" spans="1:29" s="15" customFormat="1">
      <c r="A299" s="18">
        <v>547</v>
      </c>
      <c r="B299" s="25">
        <v>-4.0000000000000003E-5</v>
      </c>
      <c r="C299" s="25">
        <v>8.1700000000000002E-3</v>
      </c>
      <c r="D299" s="25">
        <f t="shared" si="64"/>
        <v>6.7100000000000007E-3</v>
      </c>
      <c r="E299" s="25"/>
      <c r="F299" s="25">
        <f t="shared" si="65"/>
        <v>6.3460000000000079E-4</v>
      </c>
      <c r="G299" s="25">
        <f t="shared" si="66"/>
        <v>1.4614838000000019E-2</v>
      </c>
      <c r="H299" s="25">
        <v>3.3400000000000001E-3</v>
      </c>
      <c r="I299" s="25">
        <f t="shared" si="67"/>
        <v>1.8800000000000002E-3</v>
      </c>
      <c r="J299" s="25"/>
      <c r="K299" s="25">
        <f t="shared" si="68"/>
        <v>1.9700000000000013E-4</v>
      </c>
      <c r="L299" s="25">
        <f t="shared" si="69"/>
        <v>4.5369100000000034E-3</v>
      </c>
      <c r="M299" s="25">
        <v>2.7599999999999999E-3</v>
      </c>
      <c r="N299" s="25">
        <f t="shared" si="70"/>
        <v>1.2999999999999999E-3</v>
      </c>
      <c r="O299" s="25"/>
      <c r="P299" s="25">
        <f t="shared" si="71"/>
        <v>4.1029999999999994E-4</v>
      </c>
      <c r="Q299" s="25">
        <f t="shared" si="72"/>
        <v>9.4492089999999983E-3</v>
      </c>
      <c r="R299" s="25">
        <v>3.4299999999999999E-3</v>
      </c>
      <c r="S299" s="25">
        <f t="shared" si="73"/>
        <v>1.97E-3</v>
      </c>
      <c r="T299" s="25"/>
      <c r="U299" s="25">
        <f t="shared" si="74"/>
        <v>3.7279999999999995E-4</v>
      </c>
      <c r="V299" s="25">
        <f t="shared" si="75"/>
        <v>8.5855839999999985E-3</v>
      </c>
      <c r="W299" s="25">
        <v>2.96E-3</v>
      </c>
      <c r="X299" s="25">
        <f t="shared" si="76"/>
        <v>1.5E-3</v>
      </c>
      <c r="Y299" s="25"/>
      <c r="Z299" s="25">
        <f t="shared" si="77"/>
        <v>3.7859999999999999E-4</v>
      </c>
      <c r="AA299" s="25">
        <f t="shared" si="78"/>
        <v>8.7191579999999994E-3</v>
      </c>
      <c r="AB299" s="25">
        <v>2.96E-3</v>
      </c>
      <c r="AC299" s="25">
        <f t="shared" si="79"/>
        <v>1.4599999999999999E-3</v>
      </c>
    </row>
    <row r="300" spans="1:29" s="15" customFormat="1">
      <c r="A300" s="18">
        <v>548</v>
      </c>
      <c r="B300" s="25">
        <v>1.0000000000000001E-5</v>
      </c>
      <c r="C300" s="25">
        <v>8.09E-3</v>
      </c>
      <c r="D300" s="25">
        <f t="shared" si="64"/>
        <v>6.6400000000000001E-3</v>
      </c>
      <c r="E300" s="25"/>
      <c r="F300" s="25">
        <f t="shared" si="65"/>
        <v>5.6460000000000017E-4</v>
      </c>
      <c r="G300" s="25">
        <f t="shared" si="66"/>
        <v>1.3002738000000005E-2</v>
      </c>
      <c r="H300" s="25">
        <v>3.2100000000000002E-3</v>
      </c>
      <c r="I300" s="25">
        <f t="shared" si="67"/>
        <v>1.7600000000000001E-3</v>
      </c>
      <c r="J300" s="25"/>
      <c r="K300" s="25">
        <f t="shared" si="68"/>
        <v>7.7000000000000028E-5</v>
      </c>
      <c r="L300" s="25">
        <f t="shared" si="69"/>
        <v>1.7733100000000008E-3</v>
      </c>
      <c r="M300" s="25">
        <v>2.63E-3</v>
      </c>
      <c r="N300" s="25">
        <f t="shared" si="70"/>
        <v>1.1799999999999998E-3</v>
      </c>
      <c r="O300" s="25"/>
      <c r="P300" s="25">
        <f t="shared" si="71"/>
        <v>2.9029999999999985E-4</v>
      </c>
      <c r="Q300" s="25">
        <f t="shared" si="72"/>
        <v>6.6856089999999969E-3</v>
      </c>
      <c r="R300" s="25">
        <v>3.3300000000000001E-3</v>
      </c>
      <c r="S300" s="25">
        <f t="shared" si="73"/>
        <v>1.8799999999999999E-3</v>
      </c>
      <c r="T300" s="25"/>
      <c r="U300" s="25">
        <f t="shared" si="74"/>
        <v>2.8279999999999994E-4</v>
      </c>
      <c r="V300" s="25">
        <f t="shared" si="75"/>
        <v>6.5128839999999992E-3</v>
      </c>
      <c r="W300" s="25">
        <v>2.8900000000000002E-3</v>
      </c>
      <c r="X300" s="25">
        <f t="shared" si="76"/>
        <v>1.4400000000000001E-3</v>
      </c>
      <c r="Y300" s="25"/>
      <c r="Z300" s="25">
        <f t="shared" si="77"/>
        <v>3.1860000000000005E-4</v>
      </c>
      <c r="AA300" s="25">
        <f t="shared" si="78"/>
        <v>7.3373580000000013E-3</v>
      </c>
      <c r="AB300" s="25">
        <v>2.8900000000000002E-3</v>
      </c>
      <c r="AC300" s="25">
        <f t="shared" si="79"/>
        <v>1.4500000000000001E-3</v>
      </c>
    </row>
    <row r="301" spans="1:29" s="15" customFormat="1">
      <c r="A301" s="18">
        <v>549</v>
      </c>
      <c r="B301" s="25">
        <v>-1E-4</v>
      </c>
      <c r="C301" s="25">
        <v>8.0190000000000001E-3</v>
      </c>
      <c r="D301" s="25">
        <f t="shared" si="64"/>
        <v>6.6439999999999997E-3</v>
      </c>
      <c r="E301" s="25"/>
      <c r="F301" s="25">
        <f t="shared" si="65"/>
        <v>5.6859999999999983E-4</v>
      </c>
      <c r="G301" s="25">
        <f t="shared" si="66"/>
        <v>1.3094857999999997E-2</v>
      </c>
      <c r="H301" s="25">
        <v>3.2299999999999998E-3</v>
      </c>
      <c r="I301" s="25">
        <f t="shared" si="67"/>
        <v>1.8549999999999997E-3</v>
      </c>
      <c r="J301" s="25"/>
      <c r="K301" s="25">
        <f t="shared" si="68"/>
        <v>1.7199999999999963E-4</v>
      </c>
      <c r="L301" s="25">
        <f t="shared" si="69"/>
        <v>3.9611599999999914E-3</v>
      </c>
      <c r="M301" s="25">
        <v>2.7000000000000001E-3</v>
      </c>
      <c r="N301" s="25">
        <f t="shared" si="70"/>
        <v>1.325E-3</v>
      </c>
      <c r="O301" s="25"/>
      <c r="P301" s="25">
        <f t="shared" si="71"/>
        <v>4.3530000000000001E-4</v>
      </c>
      <c r="Q301" s="25">
        <f t="shared" si="72"/>
        <v>1.0024959E-2</v>
      </c>
      <c r="R301" s="25">
        <v>3.3300000000000001E-3</v>
      </c>
      <c r="S301" s="25">
        <f t="shared" si="73"/>
        <v>1.9550000000000001E-3</v>
      </c>
      <c r="T301" s="25"/>
      <c r="U301" s="25">
        <f t="shared" si="74"/>
        <v>3.5780000000000013E-4</v>
      </c>
      <c r="V301" s="25">
        <f t="shared" si="75"/>
        <v>8.2401340000000031E-3</v>
      </c>
      <c r="W301" s="25">
        <v>2.8500000000000001E-3</v>
      </c>
      <c r="X301" s="25">
        <f t="shared" si="76"/>
        <v>1.475E-3</v>
      </c>
      <c r="Y301" s="25"/>
      <c r="Z301" s="25">
        <f t="shared" si="77"/>
        <v>3.5359999999999992E-4</v>
      </c>
      <c r="AA301" s="25">
        <f t="shared" si="78"/>
        <v>8.1434079999999978E-3</v>
      </c>
      <c r="AB301" s="25">
        <v>2.8500000000000001E-3</v>
      </c>
      <c r="AC301" s="25">
        <f t="shared" si="79"/>
        <v>1.3750000000000001E-3</v>
      </c>
    </row>
    <row r="302" spans="1:29" s="15" customFormat="1">
      <c r="A302" s="18">
        <v>550</v>
      </c>
      <c r="B302" s="25">
        <v>1.0000000000000001E-5</v>
      </c>
      <c r="C302" s="25">
        <v>8.2500000000000004E-3</v>
      </c>
      <c r="D302" s="25">
        <f t="shared" si="64"/>
        <v>6.7550000000000006E-3</v>
      </c>
      <c r="E302" s="25"/>
      <c r="F302" s="25">
        <f t="shared" si="65"/>
        <v>6.7960000000000069E-4</v>
      </c>
      <c r="G302" s="25">
        <f t="shared" si="66"/>
        <v>1.5651188000000017E-2</v>
      </c>
      <c r="H302" s="25">
        <v>3.31E-3</v>
      </c>
      <c r="I302" s="25">
        <f t="shared" si="67"/>
        <v>1.815E-3</v>
      </c>
      <c r="J302" s="25"/>
      <c r="K302" s="25">
        <f t="shared" si="68"/>
        <v>1.3199999999999996E-4</v>
      </c>
      <c r="L302" s="25">
        <f t="shared" si="69"/>
        <v>3.0399599999999991E-3</v>
      </c>
      <c r="M302" s="25">
        <v>2.7699999999999999E-3</v>
      </c>
      <c r="N302" s="25">
        <f t="shared" si="70"/>
        <v>1.2749999999999999E-3</v>
      </c>
      <c r="O302" s="25"/>
      <c r="P302" s="25">
        <f t="shared" si="71"/>
        <v>3.8529999999999988E-4</v>
      </c>
      <c r="Q302" s="25">
        <f t="shared" si="72"/>
        <v>8.8734589999999985E-3</v>
      </c>
      <c r="R302" s="25">
        <v>3.4099999999999998E-3</v>
      </c>
      <c r="S302" s="25">
        <f t="shared" si="73"/>
        <v>1.9149999999999998E-3</v>
      </c>
      <c r="T302" s="25"/>
      <c r="U302" s="25">
        <f t="shared" si="74"/>
        <v>3.1779999999999981E-4</v>
      </c>
      <c r="V302" s="25">
        <f t="shared" si="75"/>
        <v>7.3189339999999957E-3</v>
      </c>
      <c r="W302" s="25">
        <v>2.98E-3</v>
      </c>
      <c r="X302" s="25">
        <f t="shared" si="76"/>
        <v>1.485E-3</v>
      </c>
      <c r="Y302" s="25"/>
      <c r="Z302" s="25">
        <f t="shared" si="77"/>
        <v>3.6359999999999995E-4</v>
      </c>
      <c r="AA302" s="25">
        <f t="shared" si="78"/>
        <v>8.3737079999999988E-3</v>
      </c>
      <c r="AB302" s="25">
        <v>2.98E-3</v>
      </c>
      <c r="AC302" s="25">
        <f t="shared" si="79"/>
        <v>1.495E-3</v>
      </c>
    </row>
    <row r="303" spans="1:29" s="15" customFormat="1">
      <c r="A303" s="18">
        <v>551</v>
      </c>
      <c r="B303" s="25">
        <v>-2.0000000000000002E-5</v>
      </c>
      <c r="C303" s="25">
        <v>8.0099999999999998E-3</v>
      </c>
      <c r="D303" s="25">
        <f t="shared" si="64"/>
        <v>6.6E-3</v>
      </c>
      <c r="E303" s="25"/>
      <c r="F303" s="25">
        <f t="shared" si="65"/>
        <v>5.2460000000000007E-4</v>
      </c>
      <c r="G303" s="25">
        <f t="shared" si="66"/>
        <v>1.2081538000000003E-2</v>
      </c>
      <c r="H303" s="25">
        <v>3.2399999999999998E-3</v>
      </c>
      <c r="I303" s="25">
        <f t="shared" si="67"/>
        <v>1.8299999999999998E-3</v>
      </c>
      <c r="J303" s="25"/>
      <c r="K303" s="25">
        <f t="shared" si="68"/>
        <v>1.4699999999999978E-4</v>
      </c>
      <c r="L303" s="25">
        <f t="shared" si="69"/>
        <v>3.385409999999995E-3</v>
      </c>
      <c r="M303" s="25">
        <v>2.6199999999999999E-3</v>
      </c>
      <c r="N303" s="25">
        <f t="shared" si="70"/>
        <v>1.2099999999999999E-3</v>
      </c>
      <c r="O303" s="25"/>
      <c r="P303" s="25">
        <f t="shared" si="71"/>
        <v>3.2029999999999993E-4</v>
      </c>
      <c r="Q303" s="25">
        <f t="shared" si="72"/>
        <v>7.376508999999999E-3</v>
      </c>
      <c r="R303" s="25">
        <v>3.3E-3</v>
      </c>
      <c r="S303" s="25">
        <f t="shared" si="73"/>
        <v>1.89E-3</v>
      </c>
      <c r="T303" s="25"/>
      <c r="U303" s="25">
        <f t="shared" si="74"/>
        <v>2.9279999999999996E-4</v>
      </c>
      <c r="V303" s="25">
        <f t="shared" si="75"/>
        <v>6.7431839999999993E-3</v>
      </c>
      <c r="W303" s="25">
        <v>2.8400000000000001E-3</v>
      </c>
      <c r="X303" s="25">
        <f t="shared" si="76"/>
        <v>1.4300000000000001E-3</v>
      </c>
      <c r="Y303" s="25"/>
      <c r="Z303" s="25">
        <f t="shared" si="77"/>
        <v>3.0860000000000002E-4</v>
      </c>
      <c r="AA303" s="25">
        <f t="shared" si="78"/>
        <v>7.1070580000000012E-3</v>
      </c>
      <c r="AB303" s="25">
        <v>2.8400000000000001E-3</v>
      </c>
      <c r="AC303" s="25">
        <f t="shared" si="79"/>
        <v>1.41E-3</v>
      </c>
    </row>
    <row r="304" spans="1:29" s="15" customFormat="1">
      <c r="A304" s="18">
        <v>552</v>
      </c>
      <c r="B304" s="25">
        <v>1.0000000000000001E-5</v>
      </c>
      <c r="C304" s="25">
        <v>8.2290000000000002E-3</v>
      </c>
      <c r="D304" s="25">
        <f t="shared" si="64"/>
        <v>6.7190000000000001E-3</v>
      </c>
      <c r="E304" s="25"/>
      <c r="F304" s="25">
        <f t="shared" si="65"/>
        <v>6.4360000000000025E-4</v>
      </c>
      <c r="G304" s="25">
        <f t="shared" si="66"/>
        <v>1.4822108000000006E-2</v>
      </c>
      <c r="H304" s="25">
        <v>3.3E-3</v>
      </c>
      <c r="I304" s="25">
        <f t="shared" si="67"/>
        <v>1.7899999999999999E-3</v>
      </c>
      <c r="J304" s="25"/>
      <c r="K304" s="25">
        <f t="shared" si="68"/>
        <v>1.0699999999999989E-4</v>
      </c>
      <c r="L304" s="25">
        <f t="shared" si="69"/>
        <v>2.4642099999999975E-3</v>
      </c>
      <c r="M304" s="25">
        <v>2.6700000000000001E-3</v>
      </c>
      <c r="N304" s="25">
        <f t="shared" si="70"/>
        <v>1.16E-3</v>
      </c>
      <c r="O304" s="25"/>
      <c r="P304" s="25">
        <f t="shared" si="71"/>
        <v>2.7030000000000001E-4</v>
      </c>
      <c r="Q304" s="25">
        <f t="shared" si="72"/>
        <v>6.225009000000001E-3</v>
      </c>
      <c r="R304" s="25">
        <v>3.3999999999999998E-3</v>
      </c>
      <c r="S304" s="25">
        <f t="shared" si="73"/>
        <v>1.8899999999999998E-3</v>
      </c>
      <c r="T304" s="25"/>
      <c r="U304" s="25">
        <f t="shared" si="74"/>
        <v>2.9279999999999974E-4</v>
      </c>
      <c r="V304" s="25">
        <f t="shared" si="75"/>
        <v>6.7431839999999941E-3</v>
      </c>
      <c r="W304" s="25">
        <v>3.0100000000000001E-3</v>
      </c>
      <c r="X304" s="25">
        <f t="shared" si="76"/>
        <v>1.5E-3</v>
      </c>
      <c r="Y304" s="25"/>
      <c r="Z304" s="25">
        <f t="shared" si="77"/>
        <v>3.7859999999999999E-4</v>
      </c>
      <c r="AA304" s="25">
        <f t="shared" si="78"/>
        <v>8.7191579999999994E-3</v>
      </c>
      <c r="AB304" s="25">
        <v>3.0100000000000001E-3</v>
      </c>
      <c r="AC304" s="25">
        <f t="shared" si="79"/>
        <v>1.5100000000000001E-3</v>
      </c>
    </row>
    <row r="305" spans="1:29" s="15" customFormat="1">
      <c r="A305" s="18">
        <v>553</v>
      </c>
      <c r="B305" s="25">
        <v>-6.0000000000000002E-5</v>
      </c>
      <c r="C305" s="25">
        <v>7.979E-3</v>
      </c>
      <c r="D305" s="25">
        <f t="shared" si="64"/>
        <v>6.594E-3</v>
      </c>
      <c r="E305" s="25"/>
      <c r="F305" s="25">
        <f t="shared" si="65"/>
        <v>5.1860000000000014E-4</v>
      </c>
      <c r="G305" s="25">
        <f t="shared" si="66"/>
        <v>1.1943358000000005E-2</v>
      </c>
      <c r="H305" s="25">
        <v>3.29E-3</v>
      </c>
      <c r="I305" s="25">
        <f t="shared" si="67"/>
        <v>1.905E-3</v>
      </c>
      <c r="J305" s="25"/>
      <c r="K305" s="25">
        <f t="shared" si="68"/>
        <v>2.2199999999999998E-4</v>
      </c>
      <c r="L305" s="25">
        <f t="shared" si="69"/>
        <v>5.1126599999999998E-3</v>
      </c>
      <c r="M305" s="25">
        <v>2.6199999999999999E-3</v>
      </c>
      <c r="N305" s="25">
        <f t="shared" si="70"/>
        <v>1.235E-3</v>
      </c>
      <c r="O305" s="25"/>
      <c r="P305" s="25">
        <f t="shared" si="71"/>
        <v>3.4529999999999999E-4</v>
      </c>
      <c r="Q305" s="25">
        <f t="shared" si="72"/>
        <v>7.9522589999999997E-3</v>
      </c>
      <c r="R305" s="25">
        <v>3.3400000000000001E-3</v>
      </c>
      <c r="S305" s="25">
        <f t="shared" si="73"/>
        <v>1.9550000000000001E-3</v>
      </c>
      <c r="T305" s="25"/>
      <c r="U305" s="25">
        <f t="shared" si="74"/>
        <v>3.5780000000000013E-4</v>
      </c>
      <c r="V305" s="25">
        <f t="shared" si="75"/>
        <v>8.2401340000000031E-3</v>
      </c>
      <c r="W305" s="25">
        <v>2.8300000000000001E-3</v>
      </c>
      <c r="X305" s="25">
        <f t="shared" si="76"/>
        <v>1.4450000000000001E-3</v>
      </c>
      <c r="Y305" s="25"/>
      <c r="Z305" s="25">
        <f t="shared" si="77"/>
        <v>3.2360000000000006E-4</v>
      </c>
      <c r="AA305" s="25">
        <f t="shared" si="78"/>
        <v>7.4525080000000018E-3</v>
      </c>
      <c r="AB305" s="25">
        <v>2.8300000000000001E-3</v>
      </c>
      <c r="AC305" s="25">
        <f t="shared" si="79"/>
        <v>1.3849999999999999E-3</v>
      </c>
    </row>
    <row r="306" spans="1:29" s="15" customFormat="1">
      <c r="A306" s="18">
        <v>554</v>
      </c>
      <c r="B306" s="25">
        <v>1.2999999999999999E-4</v>
      </c>
      <c r="C306" s="25">
        <v>8.2100000000000003E-3</v>
      </c>
      <c r="D306" s="25">
        <f t="shared" si="64"/>
        <v>6.6700000000000006E-3</v>
      </c>
      <c r="E306" s="25"/>
      <c r="F306" s="25">
        <f t="shared" si="65"/>
        <v>5.9460000000000068E-4</v>
      </c>
      <c r="G306" s="25">
        <f t="shared" si="66"/>
        <v>1.3693638000000017E-2</v>
      </c>
      <c r="H306" s="25">
        <v>3.3300000000000001E-3</v>
      </c>
      <c r="I306" s="25">
        <f t="shared" si="67"/>
        <v>1.7900000000000001E-3</v>
      </c>
      <c r="J306" s="25"/>
      <c r="K306" s="25">
        <f t="shared" si="68"/>
        <v>1.0700000000000011E-4</v>
      </c>
      <c r="L306" s="25">
        <f t="shared" si="69"/>
        <v>2.4642100000000027E-3</v>
      </c>
      <c r="M306" s="25">
        <v>2.6199999999999999E-3</v>
      </c>
      <c r="N306" s="25">
        <f t="shared" si="70"/>
        <v>1.08E-3</v>
      </c>
      <c r="O306" s="25"/>
      <c r="P306" s="25">
        <f t="shared" si="71"/>
        <v>1.9030000000000002E-4</v>
      </c>
      <c r="Q306" s="25">
        <f t="shared" si="72"/>
        <v>4.3826090000000009E-3</v>
      </c>
      <c r="R306" s="25">
        <v>3.4099999999999998E-3</v>
      </c>
      <c r="S306" s="25">
        <f t="shared" si="73"/>
        <v>1.8699999999999999E-3</v>
      </c>
      <c r="T306" s="25"/>
      <c r="U306" s="25">
        <f t="shared" si="74"/>
        <v>2.7279999999999991E-4</v>
      </c>
      <c r="V306" s="25">
        <f t="shared" si="75"/>
        <v>6.2825839999999982E-3</v>
      </c>
      <c r="W306" s="25">
        <v>2.9499999999999999E-3</v>
      </c>
      <c r="X306" s="25">
        <f t="shared" si="76"/>
        <v>1.41E-3</v>
      </c>
      <c r="Y306" s="25"/>
      <c r="Z306" s="25">
        <f t="shared" si="77"/>
        <v>2.8859999999999997E-4</v>
      </c>
      <c r="AA306" s="25">
        <f t="shared" si="78"/>
        <v>6.6464579999999992E-3</v>
      </c>
      <c r="AB306" s="25">
        <v>2.9499999999999999E-3</v>
      </c>
      <c r="AC306" s="25">
        <f t="shared" si="79"/>
        <v>1.5399999999999999E-3</v>
      </c>
    </row>
    <row r="307" spans="1:29" s="15" customFormat="1">
      <c r="A307" s="18">
        <v>555</v>
      </c>
      <c r="B307" s="25">
        <v>-1.0000000000000001E-5</v>
      </c>
      <c r="C307" s="25">
        <v>8.0190000000000001E-3</v>
      </c>
      <c r="D307" s="25">
        <f t="shared" si="64"/>
        <v>6.6040000000000005E-3</v>
      </c>
      <c r="E307" s="25"/>
      <c r="F307" s="25">
        <f t="shared" si="65"/>
        <v>5.286000000000006E-4</v>
      </c>
      <c r="G307" s="25">
        <f t="shared" si="66"/>
        <v>1.2173658000000014E-2</v>
      </c>
      <c r="H307" s="25">
        <v>3.2699999999999999E-3</v>
      </c>
      <c r="I307" s="25">
        <f t="shared" si="67"/>
        <v>1.8549999999999999E-3</v>
      </c>
      <c r="J307" s="25"/>
      <c r="K307" s="25">
        <f t="shared" si="68"/>
        <v>1.7199999999999984E-4</v>
      </c>
      <c r="L307" s="25">
        <f t="shared" si="69"/>
        <v>3.9611599999999966E-3</v>
      </c>
      <c r="M307" s="25">
        <v>2.63E-3</v>
      </c>
      <c r="N307" s="25">
        <f t="shared" si="70"/>
        <v>1.2149999999999999E-3</v>
      </c>
      <c r="O307" s="25"/>
      <c r="P307" s="25">
        <f t="shared" si="71"/>
        <v>3.2529999999999994E-4</v>
      </c>
      <c r="Q307" s="25">
        <f t="shared" si="72"/>
        <v>7.4916589999999986E-3</v>
      </c>
      <c r="R307" s="25">
        <v>3.3600000000000001E-3</v>
      </c>
      <c r="S307" s="25">
        <f t="shared" si="73"/>
        <v>1.9450000000000001E-3</v>
      </c>
      <c r="T307" s="25"/>
      <c r="U307" s="25">
        <f t="shared" si="74"/>
        <v>3.4780000000000011E-4</v>
      </c>
      <c r="V307" s="25">
        <f t="shared" si="75"/>
        <v>8.0098340000000021E-3</v>
      </c>
      <c r="W307" s="25">
        <v>2.8400000000000001E-3</v>
      </c>
      <c r="X307" s="25">
        <f t="shared" si="76"/>
        <v>1.4250000000000001E-3</v>
      </c>
      <c r="Y307" s="25"/>
      <c r="Z307" s="25">
        <f t="shared" si="77"/>
        <v>3.0360000000000001E-4</v>
      </c>
      <c r="AA307" s="25">
        <f t="shared" si="78"/>
        <v>6.9919080000000007E-3</v>
      </c>
      <c r="AB307" s="25">
        <v>2.8400000000000001E-3</v>
      </c>
      <c r="AC307" s="25">
        <f t="shared" si="79"/>
        <v>1.415E-3</v>
      </c>
    </row>
    <row r="308" spans="1:29" s="15" customFormat="1">
      <c r="A308" s="18">
        <v>556</v>
      </c>
      <c r="B308" s="25">
        <v>1.0000000000000001E-5</v>
      </c>
      <c r="C308" s="25">
        <v>8.0190000000000001E-3</v>
      </c>
      <c r="D308" s="25">
        <f t="shared" si="64"/>
        <v>6.594E-3</v>
      </c>
      <c r="E308" s="25"/>
      <c r="F308" s="25">
        <f t="shared" si="65"/>
        <v>5.1860000000000014E-4</v>
      </c>
      <c r="G308" s="25">
        <f t="shared" si="66"/>
        <v>1.1943358000000005E-2</v>
      </c>
      <c r="H308" s="25">
        <v>3.29E-3</v>
      </c>
      <c r="I308" s="25">
        <f t="shared" si="67"/>
        <v>1.8649999999999999E-3</v>
      </c>
      <c r="J308" s="25"/>
      <c r="K308" s="25">
        <f t="shared" si="68"/>
        <v>1.8199999999999987E-4</v>
      </c>
      <c r="L308" s="25">
        <f t="shared" si="69"/>
        <v>4.1914599999999975E-3</v>
      </c>
      <c r="M308" s="25">
        <v>2.5100000000000001E-3</v>
      </c>
      <c r="N308" s="25">
        <f t="shared" si="70"/>
        <v>1.085E-3</v>
      </c>
      <c r="O308" s="25"/>
      <c r="P308" s="25">
        <f t="shared" si="71"/>
        <v>1.9530000000000003E-4</v>
      </c>
      <c r="Q308" s="25">
        <f t="shared" si="72"/>
        <v>4.4977590000000013E-3</v>
      </c>
      <c r="R308" s="25">
        <v>3.32E-3</v>
      </c>
      <c r="S308" s="25">
        <f t="shared" si="73"/>
        <v>1.895E-3</v>
      </c>
      <c r="T308" s="25"/>
      <c r="U308" s="25">
        <f t="shared" si="74"/>
        <v>2.9779999999999997E-4</v>
      </c>
      <c r="V308" s="25">
        <f t="shared" si="75"/>
        <v>6.8583339999999998E-3</v>
      </c>
      <c r="W308" s="25">
        <v>2.8400000000000001E-3</v>
      </c>
      <c r="X308" s="25">
        <f t="shared" si="76"/>
        <v>1.415E-3</v>
      </c>
      <c r="Y308" s="25"/>
      <c r="Z308" s="25">
        <f t="shared" si="77"/>
        <v>2.9359999999999998E-4</v>
      </c>
      <c r="AA308" s="25">
        <f t="shared" si="78"/>
        <v>6.7616079999999997E-3</v>
      </c>
      <c r="AB308" s="25">
        <v>2.8400000000000001E-3</v>
      </c>
      <c r="AC308" s="25">
        <f t="shared" si="79"/>
        <v>1.4250000000000001E-3</v>
      </c>
    </row>
    <row r="309" spans="1:29" s="15" customFormat="1">
      <c r="A309" s="18">
        <v>557</v>
      </c>
      <c r="B309" s="25">
        <v>-2.0000000000000002E-5</v>
      </c>
      <c r="C309" s="25">
        <v>7.9900000000000006E-3</v>
      </c>
      <c r="D309" s="25">
        <f t="shared" si="64"/>
        <v>6.6200000000000009E-3</v>
      </c>
      <c r="E309" s="25"/>
      <c r="F309" s="25">
        <f t="shared" si="65"/>
        <v>5.4460000000000099E-4</v>
      </c>
      <c r="G309" s="25">
        <f t="shared" si="66"/>
        <v>1.2542138000000024E-2</v>
      </c>
      <c r="H309" s="25">
        <v>3.32E-3</v>
      </c>
      <c r="I309" s="25">
        <f t="shared" si="67"/>
        <v>1.9500000000000001E-3</v>
      </c>
      <c r="J309" s="25"/>
      <c r="K309" s="25">
        <f t="shared" si="68"/>
        <v>2.6700000000000009E-4</v>
      </c>
      <c r="L309" s="25">
        <f t="shared" si="69"/>
        <v>6.1490100000000025E-3</v>
      </c>
      <c r="M309" s="25">
        <v>2.6700000000000001E-3</v>
      </c>
      <c r="N309" s="25">
        <f t="shared" si="70"/>
        <v>1.3000000000000002E-3</v>
      </c>
      <c r="O309" s="25"/>
      <c r="P309" s="25">
        <f t="shared" si="71"/>
        <v>4.1030000000000016E-4</v>
      </c>
      <c r="Q309" s="25">
        <f t="shared" si="72"/>
        <v>9.4492090000000035E-3</v>
      </c>
      <c r="R309" s="25">
        <v>3.3600000000000001E-3</v>
      </c>
      <c r="S309" s="25">
        <f t="shared" si="73"/>
        <v>1.9900000000000004E-3</v>
      </c>
      <c r="T309" s="25"/>
      <c r="U309" s="25">
        <f t="shared" si="74"/>
        <v>3.9280000000000044E-4</v>
      </c>
      <c r="V309" s="25">
        <f t="shared" si="75"/>
        <v>9.0461840000000109E-3</v>
      </c>
      <c r="W309" s="25">
        <v>2.7599999999999999E-3</v>
      </c>
      <c r="X309" s="25">
        <f t="shared" si="76"/>
        <v>1.39E-3</v>
      </c>
      <c r="Y309" s="25"/>
      <c r="Z309" s="25">
        <f t="shared" si="77"/>
        <v>2.6859999999999992E-4</v>
      </c>
      <c r="AA309" s="25">
        <f t="shared" si="78"/>
        <v>6.1858579999999981E-3</v>
      </c>
      <c r="AB309" s="25">
        <v>2.7599999999999999E-3</v>
      </c>
      <c r="AC309" s="25">
        <f t="shared" si="79"/>
        <v>1.3699999999999999E-3</v>
      </c>
    </row>
    <row r="310" spans="1:29" s="15" customFormat="1">
      <c r="A310" s="18">
        <v>558</v>
      </c>
      <c r="B310" s="25">
        <v>1.4999999999999999E-4</v>
      </c>
      <c r="C310" s="25">
        <v>8.09E-3</v>
      </c>
      <c r="D310" s="25">
        <f t="shared" si="64"/>
        <v>6.62E-3</v>
      </c>
      <c r="E310" s="25"/>
      <c r="F310" s="25">
        <f t="shared" si="65"/>
        <v>5.4460000000000012E-4</v>
      </c>
      <c r="G310" s="25">
        <f t="shared" si="66"/>
        <v>1.2542138000000003E-2</v>
      </c>
      <c r="H310" s="25">
        <v>3.1800000000000001E-3</v>
      </c>
      <c r="I310" s="25">
        <f t="shared" si="67"/>
        <v>1.7100000000000001E-3</v>
      </c>
      <c r="J310" s="25"/>
      <c r="K310" s="25">
        <f t="shared" si="68"/>
        <v>2.7000000000000114E-5</v>
      </c>
      <c r="L310" s="25">
        <f t="shared" si="69"/>
        <v>6.2181000000000269E-4</v>
      </c>
      <c r="M310" s="25">
        <v>2.5899999999999999E-3</v>
      </c>
      <c r="N310" s="25">
        <f t="shared" si="70"/>
        <v>1.1199999999999999E-3</v>
      </c>
      <c r="O310" s="25"/>
      <c r="P310" s="25">
        <f t="shared" si="71"/>
        <v>2.3029999999999991E-4</v>
      </c>
      <c r="Q310" s="25">
        <f t="shared" si="72"/>
        <v>5.3038089999999979E-3</v>
      </c>
      <c r="R310" s="25">
        <v>3.32E-3</v>
      </c>
      <c r="S310" s="25">
        <f t="shared" si="73"/>
        <v>1.8500000000000001E-3</v>
      </c>
      <c r="T310" s="25"/>
      <c r="U310" s="25">
        <f t="shared" si="74"/>
        <v>2.5280000000000007E-4</v>
      </c>
      <c r="V310" s="25">
        <f t="shared" si="75"/>
        <v>5.8219840000000023E-3</v>
      </c>
      <c r="W310" s="25">
        <v>2.7899999999999999E-3</v>
      </c>
      <c r="X310" s="25">
        <f t="shared" si="76"/>
        <v>1.32E-3</v>
      </c>
      <c r="Y310" s="25"/>
      <c r="Z310" s="25">
        <f t="shared" si="77"/>
        <v>1.9859999999999995E-4</v>
      </c>
      <c r="AA310" s="25">
        <f t="shared" si="78"/>
        <v>4.5737579999999989E-3</v>
      </c>
      <c r="AB310" s="25">
        <v>2.7899999999999999E-3</v>
      </c>
      <c r="AC310" s="25">
        <f t="shared" si="79"/>
        <v>1.47E-3</v>
      </c>
    </row>
    <row r="311" spans="1:29" s="15" customFormat="1">
      <c r="A311" s="18">
        <v>559</v>
      </c>
      <c r="B311" s="25">
        <v>-2.0000000000000002E-5</v>
      </c>
      <c r="C311" s="25">
        <v>8.5100000000000002E-3</v>
      </c>
      <c r="D311" s="25">
        <f t="shared" si="64"/>
        <v>6.8850000000000005E-3</v>
      </c>
      <c r="E311" s="25"/>
      <c r="F311" s="25">
        <f t="shared" si="65"/>
        <v>8.096000000000006E-4</v>
      </c>
      <c r="G311" s="25">
        <f t="shared" si="66"/>
        <v>1.8645088000000015E-2</v>
      </c>
      <c r="H311" s="25">
        <v>3.2799999999999999E-3</v>
      </c>
      <c r="I311" s="25">
        <f t="shared" si="67"/>
        <v>1.655E-3</v>
      </c>
      <c r="J311" s="25"/>
      <c r="K311" s="25">
        <f t="shared" si="68"/>
        <v>-2.800000000000003E-5</v>
      </c>
      <c r="L311" s="25">
        <f t="shared" si="69"/>
        <v>-6.4484000000000069E-4</v>
      </c>
      <c r="M311" s="25">
        <v>2.6700000000000001E-3</v>
      </c>
      <c r="N311" s="25">
        <f t="shared" si="70"/>
        <v>1.0450000000000001E-3</v>
      </c>
      <c r="O311" s="25"/>
      <c r="P311" s="25">
        <f t="shared" si="71"/>
        <v>1.5530000000000014E-4</v>
      </c>
      <c r="Q311" s="25">
        <f t="shared" si="72"/>
        <v>3.5765590000000035E-3</v>
      </c>
      <c r="R311" s="25">
        <v>3.3300000000000001E-3</v>
      </c>
      <c r="S311" s="25">
        <f t="shared" si="73"/>
        <v>1.7050000000000001E-3</v>
      </c>
      <c r="T311" s="25"/>
      <c r="U311" s="25">
        <f t="shared" si="74"/>
        <v>1.0780000000000013E-4</v>
      </c>
      <c r="V311" s="25">
        <f t="shared" si="75"/>
        <v>2.4826340000000031E-3</v>
      </c>
      <c r="W311" s="25">
        <v>3.2699999999999999E-3</v>
      </c>
      <c r="X311" s="25">
        <f t="shared" si="76"/>
        <v>1.645E-3</v>
      </c>
      <c r="Y311" s="25"/>
      <c r="Z311" s="25">
        <f t="shared" si="77"/>
        <v>5.2359999999999993E-4</v>
      </c>
      <c r="AA311" s="25">
        <f t="shared" si="78"/>
        <v>1.2058507999999999E-2</v>
      </c>
      <c r="AB311" s="25">
        <v>3.2699999999999999E-3</v>
      </c>
      <c r="AC311" s="25">
        <f t="shared" si="79"/>
        <v>1.6249999999999999E-3</v>
      </c>
    </row>
    <row r="312" spans="1:29" s="15" customFormat="1">
      <c r="A312" s="18">
        <v>560</v>
      </c>
      <c r="B312" s="25">
        <v>1.4999999999999999E-4</v>
      </c>
      <c r="C312" s="25">
        <v>7.3299999999999997E-3</v>
      </c>
      <c r="D312" s="25">
        <f t="shared" si="64"/>
        <v>6.1599999999999997E-3</v>
      </c>
      <c r="E312" s="25"/>
      <c r="F312" s="25">
        <f t="shared" si="65"/>
        <v>8.459999999999978E-5</v>
      </c>
      <c r="G312" s="25">
        <f t="shared" si="66"/>
        <v>1.948337999999995E-3</v>
      </c>
      <c r="H312" s="25">
        <v>3.2399999999999998E-3</v>
      </c>
      <c r="I312" s="25">
        <f t="shared" si="67"/>
        <v>2.0699999999999998E-3</v>
      </c>
      <c r="J312" s="25"/>
      <c r="K312" s="25">
        <f t="shared" si="68"/>
        <v>3.8699999999999976E-4</v>
      </c>
      <c r="L312" s="25">
        <f t="shared" si="69"/>
        <v>8.9126099999999944E-3</v>
      </c>
      <c r="M312" s="25">
        <v>2.3400000000000001E-3</v>
      </c>
      <c r="N312" s="25">
        <f t="shared" si="70"/>
        <v>1.17E-3</v>
      </c>
      <c r="O312" s="25"/>
      <c r="P312" s="25">
        <f t="shared" si="71"/>
        <v>2.8030000000000004E-4</v>
      </c>
      <c r="Q312" s="25">
        <f t="shared" si="72"/>
        <v>6.4553090000000011E-3</v>
      </c>
      <c r="R312" s="25">
        <v>3.14E-3</v>
      </c>
      <c r="S312" s="25">
        <f t="shared" si="73"/>
        <v>1.97E-3</v>
      </c>
      <c r="T312" s="25"/>
      <c r="U312" s="25">
        <f t="shared" si="74"/>
        <v>3.7279999999999995E-4</v>
      </c>
      <c r="V312" s="25">
        <f t="shared" si="75"/>
        <v>8.5855839999999985E-3</v>
      </c>
      <c r="W312" s="25">
        <v>2.1900000000000001E-3</v>
      </c>
      <c r="X312" s="25">
        <f t="shared" si="76"/>
        <v>1.0200000000000001E-3</v>
      </c>
      <c r="Y312" s="25"/>
      <c r="Z312" s="25">
        <f t="shared" si="77"/>
        <v>-1.0139999999999997E-4</v>
      </c>
      <c r="AA312" s="25">
        <f t="shared" si="78"/>
        <v>-2.3352419999999995E-3</v>
      </c>
      <c r="AB312" s="25">
        <v>2.1900000000000001E-3</v>
      </c>
      <c r="AC312" s="25">
        <f t="shared" si="79"/>
        <v>1.17E-3</v>
      </c>
    </row>
    <row r="313" spans="1:29" s="15" customFormat="1">
      <c r="A313" s="18">
        <v>561</v>
      </c>
      <c r="B313" s="25">
        <v>-1E-4</v>
      </c>
      <c r="C313" s="25">
        <v>8.2199999999999999E-3</v>
      </c>
      <c r="D313" s="25">
        <f t="shared" si="64"/>
        <v>6.6049999999999998E-3</v>
      </c>
      <c r="E313" s="25"/>
      <c r="F313" s="25">
        <f t="shared" si="65"/>
        <v>5.2959999999999986E-4</v>
      </c>
      <c r="G313" s="25">
        <f t="shared" si="66"/>
        <v>1.2196687999999997E-2</v>
      </c>
      <c r="H313" s="25">
        <v>3.2000000000000002E-3</v>
      </c>
      <c r="I313" s="25">
        <f t="shared" si="67"/>
        <v>1.585E-3</v>
      </c>
      <c r="J313" s="25"/>
      <c r="K313" s="25">
        <f t="shared" si="68"/>
        <v>-9.7999999999999997E-5</v>
      </c>
      <c r="L313" s="25">
        <f t="shared" si="69"/>
        <v>-2.2569400000000002E-3</v>
      </c>
      <c r="M313" s="25">
        <v>2.82E-3</v>
      </c>
      <c r="N313" s="25">
        <f t="shared" si="70"/>
        <v>1.2049999999999999E-3</v>
      </c>
      <c r="O313" s="25"/>
      <c r="P313" s="25">
        <f t="shared" si="71"/>
        <v>3.1529999999999991E-4</v>
      </c>
      <c r="Q313" s="25">
        <f t="shared" si="72"/>
        <v>7.2613589999999985E-3</v>
      </c>
      <c r="R313" s="25">
        <v>3.2799999999999999E-3</v>
      </c>
      <c r="S313" s="25">
        <f t="shared" si="73"/>
        <v>1.6649999999999998E-3</v>
      </c>
      <c r="T313" s="25"/>
      <c r="U313" s="25">
        <f t="shared" si="74"/>
        <v>6.7799999999999805E-5</v>
      </c>
      <c r="V313" s="25">
        <f t="shared" si="75"/>
        <v>1.5614339999999957E-3</v>
      </c>
      <c r="W313" s="25">
        <v>3.3300000000000001E-3</v>
      </c>
      <c r="X313" s="25">
        <f t="shared" si="76"/>
        <v>1.7149999999999999E-3</v>
      </c>
      <c r="Y313" s="25"/>
      <c r="Z313" s="25">
        <f t="shared" si="77"/>
        <v>5.935999999999999E-4</v>
      </c>
      <c r="AA313" s="25">
        <f t="shared" si="78"/>
        <v>1.3670607999999999E-2</v>
      </c>
      <c r="AB313" s="25">
        <v>3.3300000000000001E-3</v>
      </c>
      <c r="AC313" s="25">
        <f t="shared" si="79"/>
        <v>1.6150000000000001E-3</v>
      </c>
    </row>
    <row r="314" spans="1:29" s="15" customFormat="1">
      <c r="A314" s="18">
        <v>562</v>
      </c>
      <c r="B314" s="25">
        <v>1E-4</v>
      </c>
      <c r="C314" s="25">
        <v>7.4999999999999997E-3</v>
      </c>
      <c r="D314" s="25">
        <f t="shared" si="64"/>
        <v>6.2950000000000002E-3</v>
      </c>
      <c r="E314" s="25"/>
      <c r="F314" s="25">
        <f t="shared" si="65"/>
        <v>2.1960000000000035E-4</v>
      </c>
      <c r="G314" s="25">
        <f t="shared" si="66"/>
        <v>5.0573880000000081E-3</v>
      </c>
      <c r="H314" s="25">
        <v>3.2200000000000002E-3</v>
      </c>
      <c r="I314" s="25">
        <f t="shared" si="67"/>
        <v>2.0150000000000003E-3</v>
      </c>
      <c r="J314" s="25"/>
      <c r="K314" s="25">
        <f t="shared" si="68"/>
        <v>3.3200000000000026E-4</v>
      </c>
      <c r="L314" s="25">
        <f t="shared" si="69"/>
        <v>7.6459600000000063E-3</v>
      </c>
      <c r="M314" s="25">
        <v>2.33E-3</v>
      </c>
      <c r="N314" s="25">
        <f t="shared" si="70"/>
        <v>1.1250000000000001E-3</v>
      </c>
      <c r="O314" s="25"/>
      <c r="P314" s="25">
        <f t="shared" si="71"/>
        <v>2.3530000000000014E-4</v>
      </c>
      <c r="Q314" s="25">
        <f t="shared" si="72"/>
        <v>5.4189590000000036E-3</v>
      </c>
      <c r="R314" s="25">
        <v>3.0599999999999998E-3</v>
      </c>
      <c r="S314" s="25">
        <f t="shared" si="73"/>
        <v>1.8549999999999999E-3</v>
      </c>
      <c r="T314" s="25"/>
      <c r="U314" s="25">
        <f t="shared" si="74"/>
        <v>2.5779999999999987E-4</v>
      </c>
      <c r="V314" s="25">
        <f t="shared" si="75"/>
        <v>5.9371339999999976E-3</v>
      </c>
      <c r="W314" s="25">
        <v>2.31E-3</v>
      </c>
      <c r="X314" s="25">
        <f t="shared" si="76"/>
        <v>1.1050000000000001E-3</v>
      </c>
      <c r="Y314" s="25"/>
      <c r="Z314" s="25">
        <f t="shared" si="77"/>
        <v>-1.6399999999999965E-5</v>
      </c>
      <c r="AA314" s="25">
        <f t="shared" si="78"/>
        <v>-3.7769199999999919E-4</v>
      </c>
      <c r="AB314" s="25">
        <v>2.31E-3</v>
      </c>
      <c r="AC314" s="25">
        <f t="shared" si="79"/>
        <v>1.2049999999999999E-3</v>
      </c>
    </row>
    <row r="315" spans="1:29" s="15" customFormat="1">
      <c r="A315" s="18">
        <v>563</v>
      </c>
      <c r="B315" s="25">
        <v>-2.0000000000000002E-5</v>
      </c>
      <c r="C315" s="25">
        <v>8.2789999999999999E-3</v>
      </c>
      <c r="D315" s="25">
        <f t="shared" si="64"/>
        <v>6.8040000000000002E-3</v>
      </c>
      <c r="E315" s="25"/>
      <c r="F315" s="25">
        <f t="shared" si="65"/>
        <v>7.2860000000000025E-4</v>
      </c>
      <c r="G315" s="25">
        <f t="shared" si="66"/>
        <v>1.6779658000000006E-2</v>
      </c>
      <c r="H315" s="25">
        <v>3.2200000000000002E-3</v>
      </c>
      <c r="I315" s="25">
        <f t="shared" si="67"/>
        <v>1.7450000000000002E-3</v>
      </c>
      <c r="J315" s="25"/>
      <c r="K315" s="25">
        <f t="shared" si="68"/>
        <v>6.2000000000000206E-5</v>
      </c>
      <c r="L315" s="25">
        <f t="shared" si="69"/>
        <v>1.4278600000000048E-3</v>
      </c>
      <c r="M315" s="25">
        <v>2.3900000000000002E-3</v>
      </c>
      <c r="N315" s="25">
        <f t="shared" si="70"/>
        <v>9.1500000000000023E-4</v>
      </c>
      <c r="O315" s="25"/>
      <c r="P315" s="25">
        <f t="shared" si="71"/>
        <v>2.5300000000000235E-5</v>
      </c>
      <c r="Q315" s="25">
        <f t="shared" si="72"/>
        <v>5.8265900000000544E-4</v>
      </c>
      <c r="R315" s="25">
        <v>3.1700000000000001E-3</v>
      </c>
      <c r="S315" s="25">
        <f t="shared" si="73"/>
        <v>1.6950000000000001E-3</v>
      </c>
      <c r="T315" s="25"/>
      <c r="U315" s="25">
        <f t="shared" si="74"/>
        <v>9.78000000000001E-5</v>
      </c>
      <c r="V315" s="25">
        <f t="shared" si="75"/>
        <v>2.2523340000000025E-3</v>
      </c>
      <c r="W315" s="25">
        <v>2.97E-3</v>
      </c>
      <c r="X315" s="25">
        <f t="shared" si="76"/>
        <v>1.495E-3</v>
      </c>
      <c r="Y315" s="25"/>
      <c r="Z315" s="25">
        <f t="shared" si="77"/>
        <v>3.7359999999999997E-4</v>
      </c>
      <c r="AA315" s="25">
        <f t="shared" si="78"/>
        <v>8.6040079999999998E-3</v>
      </c>
      <c r="AB315" s="25">
        <v>2.97E-3</v>
      </c>
      <c r="AC315" s="25">
        <f t="shared" si="79"/>
        <v>1.475E-3</v>
      </c>
    </row>
    <row r="316" spans="1:29" s="15" customFormat="1">
      <c r="A316" s="18">
        <v>564</v>
      </c>
      <c r="B316" s="25">
        <v>-5.0000000000000002E-5</v>
      </c>
      <c r="C316" s="25">
        <v>7.5700000000000003E-3</v>
      </c>
      <c r="D316" s="25">
        <f t="shared" si="64"/>
        <v>6.3800000000000003E-3</v>
      </c>
      <c r="E316" s="25"/>
      <c r="F316" s="25">
        <f t="shared" si="65"/>
        <v>3.0460000000000036E-4</v>
      </c>
      <c r="G316" s="25">
        <f t="shared" si="66"/>
        <v>7.0149380000000087E-3</v>
      </c>
      <c r="H316" s="25">
        <v>3.29E-3</v>
      </c>
      <c r="I316" s="25">
        <f t="shared" si="67"/>
        <v>2.1000000000000003E-3</v>
      </c>
      <c r="J316" s="25"/>
      <c r="K316" s="25">
        <f t="shared" si="68"/>
        <v>4.1700000000000027E-4</v>
      </c>
      <c r="L316" s="25">
        <f t="shared" si="69"/>
        <v>9.6035100000000061E-3</v>
      </c>
      <c r="M316" s="25">
        <v>2.3E-3</v>
      </c>
      <c r="N316" s="25">
        <f t="shared" si="70"/>
        <v>1.1100000000000001E-3</v>
      </c>
      <c r="O316" s="25"/>
      <c r="P316" s="25">
        <f t="shared" si="71"/>
        <v>2.203000000000001E-4</v>
      </c>
      <c r="Q316" s="25">
        <f t="shared" si="72"/>
        <v>5.0735090000000021E-3</v>
      </c>
      <c r="R316" s="25">
        <v>3.31E-3</v>
      </c>
      <c r="S316" s="25">
        <f t="shared" si="73"/>
        <v>2.1200000000000004E-3</v>
      </c>
      <c r="T316" s="25"/>
      <c r="U316" s="25">
        <f t="shared" si="74"/>
        <v>5.2280000000000035E-4</v>
      </c>
      <c r="V316" s="25">
        <f t="shared" si="75"/>
        <v>1.2040084000000008E-2</v>
      </c>
      <c r="W316" s="25">
        <v>2.4299999999999999E-3</v>
      </c>
      <c r="X316" s="25">
        <f t="shared" si="76"/>
        <v>1.24E-3</v>
      </c>
      <c r="Y316" s="25"/>
      <c r="Z316" s="25">
        <f t="shared" si="77"/>
        <v>1.1859999999999996E-4</v>
      </c>
      <c r="AA316" s="25">
        <f t="shared" si="78"/>
        <v>2.7313579999999993E-3</v>
      </c>
      <c r="AB316" s="25">
        <v>2.4299999999999999E-3</v>
      </c>
      <c r="AC316" s="25">
        <f t="shared" si="79"/>
        <v>1.1899999999999999E-3</v>
      </c>
    </row>
    <row r="317" spans="1:29" s="15" customFormat="1">
      <c r="A317" s="18">
        <v>565</v>
      </c>
      <c r="B317" s="25">
        <v>-1E-4</v>
      </c>
      <c r="C317" s="25">
        <v>8.09E-3</v>
      </c>
      <c r="D317" s="25">
        <f t="shared" si="64"/>
        <v>6.6400000000000001E-3</v>
      </c>
      <c r="E317" s="25"/>
      <c r="F317" s="25">
        <f t="shared" si="65"/>
        <v>5.6460000000000017E-4</v>
      </c>
      <c r="G317" s="25">
        <f t="shared" si="66"/>
        <v>1.3002738000000005E-2</v>
      </c>
      <c r="H317" s="25">
        <v>3.2299999999999998E-3</v>
      </c>
      <c r="I317" s="25">
        <f t="shared" si="67"/>
        <v>1.7799999999999997E-3</v>
      </c>
      <c r="J317" s="25"/>
      <c r="K317" s="25">
        <f t="shared" si="68"/>
        <v>9.6999999999999647E-5</v>
      </c>
      <c r="L317" s="25">
        <f t="shared" si="69"/>
        <v>2.2339099999999922E-3</v>
      </c>
      <c r="M317" s="25">
        <v>2.5899999999999999E-3</v>
      </c>
      <c r="N317" s="25">
        <f t="shared" si="70"/>
        <v>1.1399999999999997E-3</v>
      </c>
      <c r="O317" s="25"/>
      <c r="P317" s="25">
        <f t="shared" si="71"/>
        <v>2.5029999999999974E-4</v>
      </c>
      <c r="Q317" s="25">
        <f t="shared" si="72"/>
        <v>5.7644089999999946E-3</v>
      </c>
      <c r="R317" s="25">
        <v>3.2399999999999998E-3</v>
      </c>
      <c r="S317" s="25">
        <f t="shared" si="73"/>
        <v>1.7899999999999997E-3</v>
      </c>
      <c r="T317" s="25"/>
      <c r="U317" s="25">
        <f t="shared" si="74"/>
        <v>1.927999999999997E-4</v>
      </c>
      <c r="V317" s="25">
        <f t="shared" si="75"/>
        <v>4.4401839999999929E-3</v>
      </c>
      <c r="W317" s="25">
        <v>3.0000000000000001E-3</v>
      </c>
      <c r="X317" s="25">
        <f t="shared" si="76"/>
        <v>1.5499999999999999E-3</v>
      </c>
      <c r="Y317" s="25"/>
      <c r="Z317" s="25">
        <f t="shared" si="77"/>
        <v>4.285999999999999E-4</v>
      </c>
      <c r="AA317" s="25">
        <f t="shared" si="78"/>
        <v>9.8706579999999974E-3</v>
      </c>
      <c r="AB317" s="25">
        <v>3.0000000000000001E-3</v>
      </c>
      <c r="AC317" s="25">
        <f t="shared" si="79"/>
        <v>1.4500000000000001E-3</v>
      </c>
    </row>
    <row r="318" spans="1:29" s="15" customFormat="1">
      <c r="A318" s="18">
        <v>566</v>
      </c>
      <c r="B318" s="25">
        <v>5.0000000000000002E-5</v>
      </c>
      <c r="C318" s="25">
        <v>7.5599999999999999E-3</v>
      </c>
      <c r="D318" s="25">
        <f t="shared" si="64"/>
        <v>6.3E-3</v>
      </c>
      <c r="E318" s="25"/>
      <c r="F318" s="25">
        <f t="shared" si="65"/>
        <v>2.2460000000000015E-4</v>
      </c>
      <c r="G318" s="25">
        <f t="shared" si="66"/>
        <v>5.1725380000000034E-3</v>
      </c>
      <c r="H318" s="25">
        <v>3.16E-3</v>
      </c>
      <c r="I318" s="25">
        <f t="shared" si="67"/>
        <v>1.9E-3</v>
      </c>
      <c r="J318" s="25"/>
      <c r="K318" s="25">
        <f t="shared" si="68"/>
        <v>2.1699999999999996E-4</v>
      </c>
      <c r="L318" s="25">
        <f t="shared" si="69"/>
        <v>4.9975099999999993E-3</v>
      </c>
      <c r="M318" s="25">
        <v>2.3500000000000001E-3</v>
      </c>
      <c r="N318" s="25">
        <f t="shared" si="70"/>
        <v>1.09E-3</v>
      </c>
      <c r="O318" s="25"/>
      <c r="P318" s="25">
        <f t="shared" si="71"/>
        <v>2.0030000000000004E-4</v>
      </c>
      <c r="Q318" s="25">
        <f t="shared" si="72"/>
        <v>4.612909000000001E-3</v>
      </c>
      <c r="R318" s="25">
        <v>3.14E-3</v>
      </c>
      <c r="S318" s="25">
        <f t="shared" si="73"/>
        <v>1.8799999999999999E-3</v>
      </c>
      <c r="T318" s="25"/>
      <c r="U318" s="25">
        <f t="shared" si="74"/>
        <v>2.8279999999999994E-4</v>
      </c>
      <c r="V318" s="25">
        <f t="shared" si="75"/>
        <v>6.5128839999999992E-3</v>
      </c>
      <c r="W318" s="25">
        <v>2.47E-3</v>
      </c>
      <c r="X318" s="25">
        <f t="shared" si="76"/>
        <v>1.2099999999999999E-3</v>
      </c>
      <c r="Y318" s="25"/>
      <c r="Z318" s="25">
        <f t="shared" si="77"/>
        <v>8.8599999999999877E-5</v>
      </c>
      <c r="AA318" s="25">
        <f t="shared" si="78"/>
        <v>2.0404579999999972E-3</v>
      </c>
      <c r="AB318" s="25">
        <v>2.47E-3</v>
      </c>
      <c r="AC318" s="25">
        <f t="shared" si="79"/>
        <v>1.2600000000000001E-3</v>
      </c>
    </row>
    <row r="319" spans="1:29" s="15" customFormat="1">
      <c r="A319" s="18">
        <v>567</v>
      </c>
      <c r="B319" s="25">
        <v>-6.0000000000000002E-5</v>
      </c>
      <c r="C319" s="25">
        <v>8.0300000000000007E-3</v>
      </c>
      <c r="D319" s="25">
        <f t="shared" si="64"/>
        <v>6.6300000000000005E-3</v>
      </c>
      <c r="E319" s="25"/>
      <c r="F319" s="25">
        <f t="shared" si="65"/>
        <v>5.5460000000000058E-4</v>
      </c>
      <c r="G319" s="25">
        <f t="shared" si="66"/>
        <v>1.2772438000000014E-2</v>
      </c>
      <c r="H319" s="25">
        <v>3.13E-3</v>
      </c>
      <c r="I319" s="25">
        <f t="shared" si="67"/>
        <v>1.73E-3</v>
      </c>
      <c r="J319" s="25"/>
      <c r="K319" s="25">
        <f t="shared" si="68"/>
        <v>4.699999999999995E-5</v>
      </c>
      <c r="L319" s="25">
        <f t="shared" si="69"/>
        <v>1.0824099999999989E-3</v>
      </c>
      <c r="M319" s="25">
        <v>2.63E-3</v>
      </c>
      <c r="N319" s="25">
        <f t="shared" si="70"/>
        <v>1.23E-3</v>
      </c>
      <c r="O319" s="25"/>
      <c r="P319" s="25">
        <f t="shared" si="71"/>
        <v>3.4029999999999998E-4</v>
      </c>
      <c r="Q319" s="25">
        <f t="shared" si="72"/>
        <v>7.8371090000000001E-3</v>
      </c>
      <c r="R319" s="25">
        <v>3.16E-3</v>
      </c>
      <c r="S319" s="25">
        <f t="shared" si="73"/>
        <v>1.7600000000000001E-3</v>
      </c>
      <c r="T319" s="25"/>
      <c r="U319" s="25">
        <f t="shared" si="74"/>
        <v>1.6280000000000005E-4</v>
      </c>
      <c r="V319" s="25">
        <f t="shared" si="75"/>
        <v>3.7492840000000016E-3</v>
      </c>
      <c r="W319" s="25">
        <v>2.8600000000000001E-3</v>
      </c>
      <c r="X319" s="25">
        <f t="shared" si="76"/>
        <v>1.4600000000000001E-3</v>
      </c>
      <c r="Y319" s="25"/>
      <c r="Z319" s="25">
        <f t="shared" si="77"/>
        <v>3.386000000000001E-4</v>
      </c>
      <c r="AA319" s="25">
        <f t="shared" si="78"/>
        <v>7.7979580000000024E-3</v>
      </c>
      <c r="AB319" s="25">
        <v>2.8600000000000001E-3</v>
      </c>
      <c r="AC319" s="25">
        <f t="shared" si="79"/>
        <v>1.4E-3</v>
      </c>
    </row>
    <row r="320" spans="1:29" s="15" customFormat="1">
      <c r="A320" s="18">
        <v>568</v>
      </c>
      <c r="B320" s="25">
        <v>6.8999999999999997E-5</v>
      </c>
      <c r="C320" s="25">
        <v>7.7400000000000004E-3</v>
      </c>
      <c r="D320" s="25">
        <f t="shared" si="64"/>
        <v>6.3955000000000001E-3</v>
      </c>
      <c r="E320" s="25"/>
      <c r="F320" s="25">
        <f t="shared" si="65"/>
        <v>3.2010000000000025E-4</v>
      </c>
      <c r="G320" s="25">
        <f t="shared" si="66"/>
        <v>7.371903000000006E-3</v>
      </c>
      <c r="H320" s="25">
        <v>3.2200000000000002E-3</v>
      </c>
      <c r="I320" s="25">
        <f t="shared" si="67"/>
        <v>1.8755000000000002E-3</v>
      </c>
      <c r="J320" s="25"/>
      <c r="K320" s="25">
        <f t="shared" si="68"/>
        <v>1.9250000000000018E-4</v>
      </c>
      <c r="L320" s="25">
        <f t="shared" si="69"/>
        <v>4.4332750000000047E-3</v>
      </c>
      <c r="M320" s="25">
        <v>2.49E-3</v>
      </c>
      <c r="N320" s="25">
        <f t="shared" si="70"/>
        <v>1.1455E-3</v>
      </c>
      <c r="O320" s="25"/>
      <c r="P320" s="25">
        <f t="shared" si="71"/>
        <v>2.5580000000000004E-4</v>
      </c>
      <c r="Q320" s="25">
        <f t="shared" si="72"/>
        <v>5.8910740000000014E-3</v>
      </c>
      <c r="R320" s="25">
        <v>3.3E-3</v>
      </c>
      <c r="S320" s="25">
        <f t="shared" si="73"/>
        <v>1.9554999999999998E-3</v>
      </c>
      <c r="T320" s="25"/>
      <c r="U320" s="25">
        <f t="shared" si="74"/>
        <v>3.5829999999999976E-4</v>
      </c>
      <c r="V320" s="25">
        <f t="shared" si="75"/>
        <v>8.2516489999999946E-3</v>
      </c>
      <c r="W320" s="25">
        <v>2.6199999999999999E-3</v>
      </c>
      <c r="X320" s="25">
        <f t="shared" si="76"/>
        <v>1.2754999999999999E-3</v>
      </c>
      <c r="Y320" s="25"/>
      <c r="Z320" s="25">
        <f t="shared" si="77"/>
        <v>1.540999999999999E-4</v>
      </c>
      <c r="AA320" s="25">
        <f t="shared" si="78"/>
        <v>3.5489229999999977E-3</v>
      </c>
      <c r="AB320" s="25">
        <v>2.6199999999999999E-3</v>
      </c>
      <c r="AC320" s="25">
        <f t="shared" si="79"/>
        <v>1.3445E-3</v>
      </c>
    </row>
    <row r="321" spans="1:29" s="15" customFormat="1">
      <c r="A321" s="18">
        <v>569</v>
      </c>
      <c r="B321" s="25">
        <v>-9.0000000000000006E-5</v>
      </c>
      <c r="C321" s="25">
        <v>8.0300000000000007E-3</v>
      </c>
      <c r="D321" s="25">
        <f t="shared" si="64"/>
        <v>6.6500000000000005E-3</v>
      </c>
      <c r="E321" s="25"/>
      <c r="F321" s="25">
        <f t="shared" si="65"/>
        <v>5.7460000000000063E-4</v>
      </c>
      <c r="G321" s="25">
        <f t="shared" si="66"/>
        <v>1.3233038000000015E-2</v>
      </c>
      <c r="H321" s="25">
        <v>3.0999999999999999E-3</v>
      </c>
      <c r="I321" s="25">
        <f t="shared" si="67"/>
        <v>1.7199999999999997E-3</v>
      </c>
      <c r="J321" s="25"/>
      <c r="K321" s="25">
        <f t="shared" si="68"/>
        <v>3.6999999999999707E-5</v>
      </c>
      <c r="L321" s="25">
        <f t="shared" si="69"/>
        <v>8.5210999999999328E-4</v>
      </c>
      <c r="M321" s="25">
        <v>2.6099999999999999E-3</v>
      </c>
      <c r="N321" s="25">
        <f t="shared" si="70"/>
        <v>1.2299999999999998E-3</v>
      </c>
      <c r="O321" s="25"/>
      <c r="P321" s="25">
        <f t="shared" si="71"/>
        <v>3.4029999999999976E-4</v>
      </c>
      <c r="Q321" s="25">
        <f t="shared" si="72"/>
        <v>7.8371089999999949E-3</v>
      </c>
      <c r="R321" s="25">
        <v>3.2599999999999999E-3</v>
      </c>
      <c r="S321" s="25">
        <f t="shared" si="73"/>
        <v>1.8799999999999997E-3</v>
      </c>
      <c r="T321" s="25"/>
      <c r="U321" s="25">
        <f t="shared" si="74"/>
        <v>2.8279999999999972E-4</v>
      </c>
      <c r="V321" s="25">
        <f t="shared" si="75"/>
        <v>6.512883999999994E-3</v>
      </c>
      <c r="W321" s="25">
        <v>2.8500000000000001E-3</v>
      </c>
      <c r="X321" s="25">
        <f t="shared" si="76"/>
        <v>1.47E-3</v>
      </c>
      <c r="Y321" s="25"/>
      <c r="Z321" s="25">
        <f t="shared" si="77"/>
        <v>3.4859999999999991E-4</v>
      </c>
      <c r="AA321" s="25">
        <f t="shared" si="78"/>
        <v>8.0282579999999982E-3</v>
      </c>
      <c r="AB321" s="25">
        <v>2.8500000000000001E-3</v>
      </c>
      <c r="AC321" s="25">
        <f t="shared" si="79"/>
        <v>1.3800000000000002E-3</v>
      </c>
    </row>
    <row r="322" spans="1:29" s="15" customFormat="1">
      <c r="A322" s="18">
        <v>570</v>
      </c>
      <c r="B322" s="25">
        <v>-4.0000000000000003E-5</v>
      </c>
      <c r="C322" s="25">
        <v>7.6800000000000002E-3</v>
      </c>
      <c r="D322" s="25">
        <f t="shared" si="64"/>
        <v>6.4850000000000003E-3</v>
      </c>
      <c r="E322" s="25"/>
      <c r="F322" s="25">
        <f t="shared" si="65"/>
        <v>4.0960000000000042E-4</v>
      </c>
      <c r="G322" s="25">
        <f t="shared" si="66"/>
        <v>9.4330880000000096E-3</v>
      </c>
      <c r="H322" s="25">
        <v>3.15E-3</v>
      </c>
      <c r="I322" s="25">
        <f t="shared" si="67"/>
        <v>1.9550000000000001E-3</v>
      </c>
      <c r="J322" s="25"/>
      <c r="K322" s="25">
        <f t="shared" si="68"/>
        <v>2.7200000000000011E-4</v>
      </c>
      <c r="L322" s="25">
        <f t="shared" si="69"/>
        <v>6.264160000000003E-3</v>
      </c>
      <c r="M322" s="25">
        <v>2.3999999999999998E-3</v>
      </c>
      <c r="N322" s="25">
        <f t="shared" si="70"/>
        <v>1.2049999999999999E-3</v>
      </c>
      <c r="O322" s="25"/>
      <c r="P322" s="25">
        <f t="shared" si="71"/>
        <v>3.1529999999999991E-4</v>
      </c>
      <c r="Q322" s="25">
        <f t="shared" si="72"/>
        <v>7.2613589999999985E-3</v>
      </c>
      <c r="R322" s="25">
        <v>3.2299999999999998E-3</v>
      </c>
      <c r="S322" s="25">
        <f t="shared" si="73"/>
        <v>2.0349999999999999E-3</v>
      </c>
      <c r="T322" s="25"/>
      <c r="U322" s="25">
        <f t="shared" si="74"/>
        <v>4.3779999999999991E-4</v>
      </c>
      <c r="V322" s="25">
        <f t="shared" si="75"/>
        <v>1.0082533999999999E-2</v>
      </c>
      <c r="W322" s="25">
        <v>2.4299999999999999E-3</v>
      </c>
      <c r="X322" s="25">
        <f t="shared" si="76"/>
        <v>1.235E-3</v>
      </c>
      <c r="Y322" s="25"/>
      <c r="Z322" s="25">
        <f t="shared" si="77"/>
        <v>1.1359999999999994E-4</v>
      </c>
      <c r="AA322" s="25">
        <f t="shared" si="78"/>
        <v>2.6162079999999988E-3</v>
      </c>
      <c r="AB322" s="25">
        <v>2.4299999999999999E-3</v>
      </c>
      <c r="AC322" s="25">
        <f t="shared" si="79"/>
        <v>1.1949999999999999E-3</v>
      </c>
    </row>
    <row r="323" spans="1:29" s="15" customFormat="1">
      <c r="A323" s="18">
        <v>571</v>
      </c>
      <c r="B323" s="25">
        <v>-5.0000000000000002E-5</v>
      </c>
      <c r="C323" s="25">
        <v>7.9500000000000005E-3</v>
      </c>
      <c r="D323" s="25">
        <f t="shared" ref="D323:D386" si="80">C323-AC323</f>
        <v>6.5300000000000002E-3</v>
      </c>
      <c r="E323" s="25"/>
      <c r="F323" s="25">
        <f t="shared" ref="F323:F351" si="81">D323-0.0060754</f>
        <v>4.5460000000000032E-4</v>
      </c>
      <c r="G323" s="25">
        <f t="shared" ref="G323:G351" si="82">F323*23.03</f>
        <v>1.0469438000000008E-2</v>
      </c>
      <c r="H323" s="25">
        <v>3.2000000000000002E-3</v>
      </c>
      <c r="I323" s="25">
        <f t="shared" ref="I323:I386" si="83">H323-AC323</f>
        <v>1.7800000000000001E-3</v>
      </c>
      <c r="J323" s="25"/>
      <c r="K323" s="25">
        <f t="shared" ref="K323:K351" si="84">I323-0.001683</f>
        <v>9.7000000000000081E-5</v>
      </c>
      <c r="L323" s="25">
        <f t="shared" ref="L323:L351" si="85">K323*23.03</f>
        <v>2.2339100000000021E-3</v>
      </c>
      <c r="M323" s="25">
        <v>2.5500000000000002E-3</v>
      </c>
      <c r="N323" s="25">
        <f t="shared" ref="N323:N386" si="86">M323-AC323</f>
        <v>1.1300000000000001E-3</v>
      </c>
      <c r="O323" s="25"/>
      <c r="P323" s="25">
        <f t="shared" ref="P323:P351" si="87">N323-0.0008897</f>
        <v>2.4030000000000015E-4</v>
      </c>
      <c r="Q323" s="25">
        <f t="shared" ref="Q323:Q351" si="88">P323*23.03</f>
        <v>5.5341090000000041E-3</v>
      </c>
      <c r="R323" s="25">
        <v>3.2399999999999998E-3</v>
      </c>
      <c r="S323" s="25">
        <f t="shared" ref="S323:S386" si="89">R323-AC323</f>
        <v>1.8199999999999998E-3</v>
      </c>
      <c r="T323" s="25"/>
      <c r="U323" s="25">
        <f t="shared" ref="U323:U351" si="90">S323-0.0015972</f>
        <v>2.2279999999999978E-4</v>
      </c>
      <c r="V323" s="25">
        <f t="shared" ref="V323:V351" si="91">U323*23.03</f>
        <v>5.131083999999995E-3</v>
      </c>
      <c r="W323" s="25">
        <v>2.8900000000000002E-3</v>
      </c>
      <c r="X323" s="25">
        <f t="shared" ref="X323:X386" si="92">W323-AC323</f>
        <v>1.4700000000000002E-3</v>
      </c>
      <c r="Y323" s="25"/>
      <c r="Z323" s="25">
        <f t="shared" ref="Z323:Z351" si="93">X323-0.0011214</f>
        <v>3.4860000000000013E-4</v>
      </c>
      <c r="AA323" s="25">
        <f t="shared" ref="AA323:AA351" si="94">Z323*23.03</f>
        <v>8.0282580000000034E-3</v>
      </c>
      <c r="AB323" s="25">
        <v>2.8900000000000002E-3</v>
      </c>
      <c r="AC323" s="25">
        <f t="shared" ref="AC323:AC386" si="95">(B323+AB323)/2</f>
        <v>1.42E-3</v>
      </c>
    </row>
    <row r="324" spans="1:29" s="15" customFormat="1">
      <c r="A324" s="18">
        <v>572</v>
      </c>
      <c r="B324" s="25">
        <v>6.0000000000000002E-5</v>
      </c>
      <c r="C324" s="25">
        <v>7.7400000000000004E-3</v>
      </c>
      <c r="D324" s="25">
        <f t="shared" si="80"/>
        <v>6.45E-3</v>
      </c>
      <c r="E324" s="25"/>
      <c r="F324" s="25">
        <f t="shared" si="81"/>
        <v>3.7460000000000011E-4</v>
      </c>
      <c r="G324" s="25">
        <f t="shared" si="82"/>
        <v>8.6270380000000035E-3</v>
      </c>
      <c r="H324" s="25">
        <v>3.15E-3</v>
      </c>
      <c r="I324" s="25">
        <f t="shared" si="83"/>
        <v>1.8599999999999999E-3</v>
      </c>
      <c r="J324" s="25"/>
      <c r="K324" s="25">
        <f t="shared" si="84"/>
        <v>1.7699999999999986E-4</v>
      </c>
      <c r="L324" s="25">
        <f t="shared" si="85"/>
        <v>4.0763099999999971E-3</v>
      </c>
      <c r="M324" s="25">
        <v>2.3500000000000001E-3</v>
      </c>
      <c r="N324" s="25">
        <f t="shared" si="86"/>
        <v>1.06E-3</v>
      </c>
      <c r="O324" s="25"/>
      <c r="P324" s="25">
        <f t="shared" si="87"/>
        <v>1.7029999999999997E-4</v>
      </c>
      <c r="Q324" s="25">
        <f t="shared" si="88"/>
        <v>3.9220089999999997E-3</v>
      </c>
      <c r="R324" s="25">
        <v>3.0500000000000002E-3</v>
      </c>
      <c r="S324" s="25">
        <f t="shared" si="89"/>
        <v>1.7600000000000001E-3</v>
      </c>
      <c r="T324" s="25"/>
      <c r="U324" s="25">
        <f t="shared" si="90"/>
        <v>1.6280000000000005E-4</v>
      </c>
      <c r="V324" s="25">
        <f t="shared" si="91"/>
        <v>3.7492840000000016E-3</v>
      </c>
      <c r="W324" s="25">
        <v>2.5200000000000001E-3</v>
      </c>
      <c r="X324" s="25">
        <f t="shared" si="92"/>
        <v>1.23E-3</v>
      </c>
      <c r="Y324" s="25"/>
      <c r="Z324" s="25">
        <f t="shared" si="93"/>
        <v>1.0859999999999993E-4</v>
      </c>
      <c r="AA324" s="25">
        <f t="shared" si="94"/>
        <v>2.5010579999999983E-3</v>
      </c>
      <c r="AB324" s="25">
        <v>2.5200000000000001E-3</v>
      </c>
      <c r="AC324" s="25">
        <f t="shared" si="95"/>
        <v>1.2900000000000001E-3</v>
      </c>
    </row>
    <row r="325" spans="1:29" s="15" customFormat="1">
      <c r="A325" s="18">
        <v>573</v>
      </c>
      <c r="B325" s="25">
        <v>-6.8999999999999997E-5</v>
      </c>
      <c r="C325" s="25">
        <v>7.8300000000000002E-3</v>
      </c>
      <c r="D325" s="25">
        <f t="shared" si="80"/>
        <v>6.4545000000000002E-3</v>
      </c>
      <c r="E325" s="25"/>
      <c r="F325" s="25">
        <f t="shared" si="81"/>
        <v>3.7910000000000027E-4</v>
      </c>
      <c r="G325" s="25">
        <f t="shared" si="82"/>
        <v>8.7306730000000065E-3</v>
      </c>
      <c r="H325" s="25">
        <v>3.0500000000000002E-3</v>
      </c>
      <c r="I325" s="25">
        <f t="shared" si="83"/>
        <v>1.6745000000000002E-3</v>
      </c>
      <c r="J325" s="25"/>
      <c r="K325" s="25">
        <f t="shared" si="84"/>
        <v>-8.4999999999998271E-6</v>
      </c>
      <c r="L325" s="25">
        <f t="shared" si="85"/>
        <v>-1.9575499999999603E-4</v>
      </c>
      <c r="M325" s="25">
        <v>2.5400000000000002E-3</v>
      </c>
      <c r="N325" s="25">
        <f t="shared" si="86"/>
        <v>1.1645000000000002E-3</v>
      </c>
      <c r="O325" s="25"/>
      <c r="P325" s="25">
        <f t="shared" si="87"/>
        <v>2.7480000000000017E-4</v>
      </c>
      <c r="Q325" s="25">
        <f t="shared" si="88"/>
        <v>6.3286440000000039E-3</v>
      </c>
      <c r="R325" s="25">
        <v>3.1099999999999999E-3</v>
      </c>
      <c r="S325" s="25">
        <f t="shared" si="89"/>
        <v>1.7344999999999999E-3</v>
      </c>
      <c r="T325" s="25"/>
      <c r="U325" s="25">
        <f t="shared" si="90"/>
        <v>1.3729999999999992E-4</v>
      </c>
      <c r="V325" s="25">
        <f t="shared" si="91"/>
        <v>3.1620189999999986E-3</v>
      </c>
      <c r="W325" s="25">
        <v>2.82E-3</v>
      </c>
      <c r="X325" s="25">
        <f t="shared" si="92"/>
        <v>1.4445E-3</v>
      </c>
      <c r="Y325" s="25"/>
      <c r="Z325" s="25">
        <f t="shared" si="93"/>
        <v>3.2309999999999999E-4</v>
      </c>
      <c r="AA325" s="25">
        <f t="shared" si="94"/>
        <v>7.4409929999999999E-3</v>
      </c>
      <c r="AB325" s="25">
        <v>2.82E-3</v>
      </c>
      <c r="AC325" s="25">
        <f t="shared" si="95"/>
        <v>1.3755E-3</v>
      </c>
    </row>
    <row r="326" spans="1:29" s="15" customFormat="1">
      <c r="A326" s="18">
        <v>574</v>
      </c>
      <c r="B326" s="25">
        <v>1E-4</v>
      </c>
      <c r="C326" s="25">
        <v>7.6499999999999997E-3</v>
      </c>
      <c r="D326" s="25">
        <f t="shared" si="80"/>
        <v>6.3499999999999997E-3</v>
      </c>
      <c r="E326" s="25"/>
      <c r="F326" s="25">
        <f t="shared" si="81"/>
        <v>2.7459999999999984E-4</v>
      </c>
      <c r="G326" s="25">
        <f t="shared" si="82"/>
        <v>6.3240379999999971E-3</v>
      </c>
      <c r="H326" s="25">
        <v>3.0799999999999998E-3</v>
      </c>
      <c r="I326" s="25">
        <f t="shared" si="83"/>
        <v>1.7799999999999999E-3</v>
      </c>
      <c r="J326" s="25"/>
      <c r="K326" s="25">
        <f t="shared" si="84"/>
        <v>9.6999999999999864E-5</v>
      </c>
      <c r="L326" s="25">
        <f t="shared" si="85"/>
        <v>2.2339099999999969E-3</v>
      </c>
      <c r="M326" s="25">
        <v>2.2699999999999999E-3</v>
      </c>
      <c r="N326" s="25">
        <f t="shared" si="86"/>
        <v>9.6999999999999994E-4</v>
      </c>
      <c r="O326" s="25"/>
      <c r="P326" s="25">
        <f t="shared" si="87"/>
        <v>8.0299999999999946E-5</v>
      </c>
      <c r="Q326" s="25">
        <f t="shared" si="88"/>
        <v>1.8493089999999989E-3</v>
      </c>
      <c r="R326" s="25">
        <v>3.1199999999999999E-3</v>
      </c>
      <c r="S326" s="25">
        <f t="shared" si="89"/>
        <v>1.82E-3</v>
      </c>
      <c r="T326" s="25"/>
      <c r="U326" s="25">
        <f t="shared" si="90"/>
        <v>2.2279999999999999E-4</v>
      </c>
      <c r="V326" s="25">
        <f t="shared" si="91"/>
        <v>5.1310840000000002E-3</v>
      </c>
      <c r="W326" s="25">
        <v>2.5000000000000001E-3</v>
      </c>
      <c r="X326" s="25">
        <f t="shared" si="92"/>
        <v>1.2000000000000001E-3</v>
      </c>
      <c r="Y326" s="25"/>
      <c r="Z326" s="25">
        <f t="shared" si="93"/>
        <v>7.8600000000000067E-5</v>
      </c>
      <c r="AA326" s="25">
        <f t="shared" si="94"/>
        <v>1.8101580000000016E-3</v>
      </c>
      <c r="AB326" s="25">
        <v>2.5000000000000001E-3</v>
      </c>
      <c r="AC326" s="25">
        <f t="shared" si="95"/>
        <v>1.2999999999999999E-3</v>
      </c>
    </row>
    <row r="327" spans="1:29" s="15" customFormat="1">
      <c r="A327" s="18">
        <v>575</v>
      </c>
      <c r="B327" s="25">
        <v>6.0000000000000002E-5</v>
      </c>
      <c r="C327" s="25">
        <v>7.9000000000000008E-3</v>
      </c>
      <c r="D327" s="25">
        <f t="shared" si="80"/>
        <v>6.490000000000001E-3</v>
      </c>
      <c r="E327" s="25"/>
      <c r="F327" s="25">
        <f t="shared" si="81"/>
        <v>4.1460000000000108E-4</v>
      </c>
      <c r="G327" s="25">
        <f t="shared" si="82"/>
        <v>9.5482380000000248E-3</v>
      </c>
      <c r="H327" s="25">
        <v>3.16E-3</v>
      </c>
      <c r="I327" s="25">
        <f t="shared" si="83"/>
        <v>1.75E-3</v>
      </c>
      <c r="J327" s="25"/>
      <c r="K327" s="25">
        <f t="shared" si="84"/>
        <v>6.7000000000000002E-5</v>
      </c>
      <c r="L327" s="25">
        <f t="shared" si="85"/>
        <v>1.54301E-3</v>
      </c>
      <c r="M327" s="25">
        <v>2.5100000000000001E-3</v>
      </c>
      <c r="N327" s="25">
        <f t="shared" si="86"/>
        <v>1.1000000000000001E-3</v>
      </c>
      <c r="O327" s="25"/>
      <c r="P327" s="25">
        <f t="shared" si="87"/>
        <v>2.1030000000000007E-4</v>
      </c>
      <c r="Q327" s="25">
        <f t="shared" si="88"/>
        <v>4.843209000000002E-3</v>
      </c>
      <c r="R327" s="25">
        <v>3.1900000000000001E-3</v>
      </c>
      <c r="S327" s="25">
        <f t="shared" si="89"/>
        <v>1.7800000000000001E-3</v>
      </c>
      <c r="T327" s="25"/>
      <c r="U327" s="25">
        <f t="shared" si="90"/>
        <v>1.8280000000000011E-4</v>
      </c>
      <c r="V327" s="25">
        <f t="shared" si="91"/>
        <v>4.2098840000000023E-3</v>
      </c>
      <c r="W327" s="25">
        <v>2.7599999999999999E-3</v>
      </c>
      <c r="X327" s="25">
        <f t="shared" si="92"/>
        <v>1.3499999999999999E-3</v>
      </c>
      <c r="Y327" s="25"/>
      <c r="Z327" s="25">
        <f t="shared" si="93"/>
        <v>2.2859999999999981E-4</v>
      </c>
      <c r="AA327" s="25">
        <f t="shared" si="94"/>
        <v>5.2646579999999958E-3</v>
      </c>
      <c r="AB327" s="25">
        <v>2.7599999999999999E-3</v>
      </c>
      <c r="AC327" s="25">
        <f t="shared" si="95"/>
        <v>1.41E-3</v>
      </c>
    </row>
    <row r="328" spans="1:29" s="15" customFormat="1">
      <c r="A328" s="18">
        <v>576</v>
      </c>
      <c r="B328" s="25">
        <v>1.0000000000000001E-5</v>
      </c>
      <c r="C328" s="25">
        <v>7.8100000000000001E-3</v>
      </c>
      <c r="D328" s="25">
        <f t="shared" si="80"/>
        <v>6.535E-3</v>
      </c>
      <c r="E328" s="25"/>
      <c r="F328" s="25">
        <f t="shared" si="81"/>
        <v>4.5960000000000011E-4</v>
      </c>
      <c r="G328" s="25">
        <f t="shared" si="82"/>
        <v>1.0584588000000002E-2</v>
      </c>
      <c r="H328" s="25">
        <v>3.29E-3</v>
      </c>
      <c r="I328" s="25">
        <f t="shared" si="83"/>
        <v>2.0149999999999999E-3</v>
      </c>
      <c r="J328" s="25"/>
      <c r="K328" s="25">
        <f t="shared" si="84"/>
        <v>3.3199999999999983E-4</v>
      </c>
      <c r="L328" s="25">
        <f t="shared" si="85"/>
        <v>7.6459599999999968E-3</v>
      </c>
      <c r="M328" s="25">
        <v>2.33E-3</v>
      </c>
      <c r="N328" s="25">
        <f t="shared" si="86"/>
        <v>1.0549999999999999E-3</v>
      </c>
      <c r="O328" s="25"/>
      <c r="P328" s="25">
        <f t="shared" si="87"/>
        <v>1.6529999999999995E-4</v>
      </c>
      <c r="Q328" s="25">
        <f t="shared" si="88"/>
        <v>3.8068589999999992E-3</v>
      </c>
      <c r="R328" s="25">
        <v>3.14E-3</v>
      </c>
      <c r="S328" s="25">
        <f t="shared" si="89"/>
        <v>1.8649999999999999E-3</v>
      </c>
      <c r="T328" s="25"/>
      <c r="U328" s="25">
        <f t="shared" si="90"/>
        <v>2.677999999999999E-4</v>
      </c>
      <c r="V328" s="25">
        <f t="shared" si="91"/>
        <v>6.1674339999999977E-3</v>
      </c>
      <c r="W328" s="25">
        <v>2.5400000000000002E-3</v>
      </c>
      <c r="X328" s="25">
        <f t="shared" si="92"/>
        <v>1.2650000000000001E-3</v>
      </c>
      <c r="Y328" s="25"/>
      <c r="Z328" s="25">
        <f t="shared" si="93"/>
        <v>1.4360000000000002E-4</v>
      </c>
      <c r="AA328" s="25">
        <f t="shared" si="94"/>
        <v>3.3071080000000004E-3</v>
      </c>
      <c r="AB328" s="25">
        <v>2.5400000000000002E-3</v>
      </c>
      <c r="AC328" s="25">
        <f t="shared" si="95"/>
        <v>1.2750000000000001E-3</v>
      </c>
    </row>
    <row r="329" spans="1:29" s="15" customFormat="1">
      <c r="A329" s="18">
        <v>577</v>
      </c>
      <c r="B329" s="25">
        <v>4.0000000000000003E-5</v>
      </c>
      <c r="C329" s="25">
        <v>7.8399999999999997E-3</v>
      </c>
      <c r="D329" s="25">
        <f t="shared" si="80"/>
        <v>6.4399999999999995E-3</v>
      </c>
      <c r="E329" s="25"/>
      <c r="F329" s="25">
        <f t="shared" si="81"/>
        <v>3.6459999999999965E-4</v>
      </c>
      <c r="G329" s="25">
        <f t="shared" si="82"/>
        <v>8.3967379999999921E-3</v>
      </c>
      <c r="H329" s="25">
        <v>3.0999999999999999E-3</v>
      </c>
      <c r="I329" s="25">
        <f t="shared" si="83"/>
        <v>1.6999999999999999E-3</v>
      </c>
      <c r="J329" s="25"/>
      <c r="K329" s="25">
        <f t="shared" si="84"/>
        <v>1.6999999999999871E-5</v>
      </c>
      <c r="L329" s="25">
        <f t="shared" si="85"/>
        <v>3.9150999999999704E-4</v>
      </c>
      <c r="M329" s="25">
        <v>2.63E-3</v>
      </c>
      <c r="N329" s="25">
        <f t="shared" si="86"/>
        <v>1.23E-3</v>
      </c>
      <c r="O329" s="25"/>
      <c r="P329" s="25">
        <f t="shared" si="87"/>
        <v>3.4029999999999998E-4</v>
      </c>
      <c r="Q329" s="25">
        <f t="shared" si="88"/>
        <v>7.8371090000000001E-3</v>
      </c>
      <c r="R329" s="25">
        <v>3.13E-3</v>
      </c>
      <c r="S329" s="25">
        <f t="shared" si="89"/>
        <v>1.73E-3</v>
      </c>
      <c r="T329" s="25"/>
      <c r="U329" s="25">
        <f t="shared" si="90"/>
        <v>1.3279999999999998E-4</v>
      </c>
      <c r="V329" s="25">
        <f t="shared" si="91"/>
        <v>3.0583839999999995E-3</v>
      </c>
      <c r="W329" s="25">
        <v>2.7599999999999999E-3</v>
      </c>
      <c r="X329" s="25">
        <f t="shared" si="92"/>
        <v>1.3599999999999999E-3</v>
      </c>
      <c r="Y329" s="25"/>
      <c r="Z329" s="25">
        <f t="shared" si="93"/>
        <v>2.3859999999999984E-4</v>
      </c>
      <c r="AA329" s="25">
        <f t="shared" si="94"/>
        <v>5.4949579999999968E-3</v>
      </c>
      <c r="AB329" s="25">
        <v>2.7599999999999999E-3</v>
      </c>
      <c r="AC329" s="25">
        <f t="shared" si="95"/>
        <v>1.4E-3</v>
      </c>
    </row>
    <row r="330" spans="1:29" s="15" customFormat="1">
      <c r="A330" s="18">
        <v>578</v>
      </c>
      <c r="B330" s="25">
        <v>-9.0000000000000006E-5</v>
      </c>
      <c r="C330" s="25">
        <v>7.6499999999999997E-3</v>
      </c>
      <c r="D330" s="25">
        <f t="shared" si="80"/>
        <v>6.5499999999999994E-3</v>
      </c>
      <c r="E330" s="25"/>
      <c r="F330" s="25">
        <f t="shared" si="81"/>
        <v>4.745999999999995E-4</v>
      </c>
      <c r="G330" s="25">
        <f t="shared" si="82"/>
        <v>1.0930037999999989E-2</v>
      </c>
      <c r="H330" s="25">
        <v>2.97E-3</v>
      </c>
      <c r="I330" s="25">
        <f t="shared" si="83"/>
        <v>1.8699999999999999E-3</v>
      </c>
      <c r="J330" s="25"/>
      <c r="K330" s="25">
        <f t="shared" si="84"/>
        <v>1.8699999999999988E-4</v>
      </c>
      <c r="L330" s="25">
        <f t="shared" si="85"/>
        <v>4.3066099999999972E-3</v>
      </c>
      <c r="M330" s="25">
        <v>2.1199999999999999E-3</v>
      </c>
      <c r="N330" s="25">
        <f t="shared" si="86"/>
        <v>1.0199999999999999E-3</v>
      </c>
      <c r="O330" s="25"/>
      <c r="P330" s="25">
        <f t="shared" si="87"/>
        <v>1.3029999999999986E-4</v>
      </c>
      <c r="Q330" s="25">
        <f t="shared" si="88"/>
        <v>3.0008089999999971E-3</v>
      </c>
      <c r="R330" s="25">
        <v>2.96E-3</v>
      </c>
      <c r="S330" s="25">
        <f t="shared" si="89"/>
        <v>1.8599999999999999E-3</v>
      </c>
      <c r="T330" s="25"/>
      <c r="U330" s="25">
        <f t="shared" si="90"/>
        <v>2.6279999999999988E-4</v>
      </c>
      <c r="V330" s="25">
        <f t="shared" si="91"/>
        <v>6.0522839999999972E-3</v>
      </c>
      <c r="W330" s="25">
        <v>2.2899999999999999E-3</v>
      </c>
      <c r="X330" s="25">
        <f t="shared" si="92"/>
        <v>1.1899999999999999E-3</v>
      </c>
      <c r="Y330" s="25"/>
      <c r="Z330" s="25">
        <f t="shared" si="93"/>
        <v>6.8599999999999824E-5</v>
      </c>
      <c r="AA330" s="25">
        <f t="shared" si="94"/>
        <v>1.5798579999999961E-3</v>
      </c>
      <c r="AB330" s="25">
        <v>2.2899999999999999E-3</v>
      </c>
      <c r="AC330" s="25">
        <f t="shared" si="95"/>
        <v>1.1000000000000001E-3</v>
      </c>
    </row>
    <row r="331" spans="1:29" s="15" customFormat="1">
      <c r="A331" s="18">
        <v>579</v>
      </c>
      <c r="B331" s="25">
        <v>-5.0000000000000002E-5</v>
      </c>
      <c r="C331" s="25">
        <v>7.7000000000000002E-3</v>
      </c>
      <c r="D331" s="25">
        <f t="shared" si="80"/>
        <v>6.3950000000000005E-3</v>
      </c>
      <c r="E331" s="25"/>
      <c r="F331" s="25">
        <f t="shared" si="81"/>
        <v>3.1960000000000061E-4</v>
      </c>
      <c r="G331" s="25">
        <f t="shared" si="82"/>
        <v>7.3603880000000146E-3</v>
      </c>
      <c r="H331" s="25">
        <v>3.0699999999999998E-3</v>
      </c>
      <c r="I331" s="25">
        <f t="shared" si="83"/>
        <v>1.7649999999999999E-3</v>
      </c>
      <c r="J331" s="25"/>
      <c r="K331" s="25">
        <f t="shared" si="84"/>
        <v>8.1999999999999825E-5</v>
      </c>
      <c r="L331" s="25">
        <f t="shared" si="85"/>
        <v>1.8884599999999961E-3</v>
      </c>
      <c r="M331" s="25">
        <v>2.5100000000000001E-3</v>
      </c>
      <c r="N331" s="25">
        <f t="shared" si="86"/>
        <v>1.2050000000000001E-3</v>
      </c>
      <c r="O331" s="25"/>
      <c r="P331" s="25">
        <f t="shared" si="87"/>
        <v>3.1530000000000013E-4</v>
      </c>
      <c r="Q331" s="25">
        <f t="shared" si="88"/>
        <v>7.2613590000000037E-3</v>
      </c>
      <c r="R331" s="25">
        <v>3.0599999999999998E-3</v>
      </c>
      <c r="S331" s="25">
        <f t="shared" si="89"/>
        <v>1.7549999999999998E-3</v>
      </c>
      <c r="T331" s="25"/>
      <c r="U331" s="25">
        <f t="shared" si="90"/>
        <v>1.5779999999999982E-4</v>
      </c>
      <c r="V331" s="25">
        <f t="shared" si="91"/>
        <v>3.6341339999999963E-3</v>
      </c>
      <c r="W331" s="25">
        <v>2.66E-3</v>
      </c>
      <c r="X331" s="25">
        <f t="shared" si="92"/>
        <v>1.3550000000000001E-3</v>
      </c>
      <c r="Y331" s="25"/>
      <c r="Z331" s="25">
        <f t="shared" si="93"/>
        <v>2.3360000000000004E-4</v>
      </c>
      <c r="AA331" s="25">
        <f t="shared" si="94"/>
        <v>5.3798080000000015E-3</v>
      </c>
      <c r="AB331" s="25">
        <v>2.66E-3</v>
      </c>
      <c r="AC331" s="25">
        <f t="shared" si="95"/>
        <v>1.305E-3</v>
      </c>
    </row>
    <row r="332" spans="1:29" s="15" customFormat="1">
      <c r="A332" s="18">
        <v>580</v>
      </c>
      <c r="B332" s="25">
        <v>1.6000000000000001E-4</v>
      </c>
      <c r="C332" s="25">
        <v>7.7400000000000004E-3</v>
      </c>
      <c r="D332" s="25">
        <f t="shared" si="80"/>
        <v>6.43E-3</v>
      </c>
      <c r="E332" s="25"/>
      <c r="F332" s="25">
        <f t="shared" si="81"/>
        <v>3.5460000000000005E-4</v>
      </c>
      <c r="G332" s="25">
        <f t="shared" si="82"/>
        <v>8.1664380000000016E-3</v>
      </c>
      <c r="H332" s="25">
        <v>3.0599999999999998E-3</v>
      </c>
      <c r="I332" s="25">
        <f t="shared" si="83"/>
        <v>1.7499999999999998E-3</v>
      </c>
      <c r="J332" s="25"/>
      <c r="K332" s="25">
        <f t="shared" si="84"/>
        <v>6.6999999999999785E-5</v>
      </c>
      <c r="L332" s="25">
        <f t="shared" si="85"/>
        <v>1.5430099999999951E-3</v>
      </c>
      <c r="M332" s="25">
        <v>2.2499999999999998E-3</v>
      </c>
      <c r="N332" s="25">
        <f t="shared" si="86"/>
        <v>9.3999999999999986E-4</v>
      </c>
      <c r="O332" s="25"/>
      <c r="P332" s="25">
        <f t="shared" si="87"/>
        <v>5.0299999999999867E-5</v>
      </c>
      <c r="Q332" s="25">
        <f t="shared" si="88"/>
        <v>1.158408999999997E-3</v>
      </c>
      <c r="R332" s="25">
        <v>3.0599999999999998E-3</v>
      </c>
      <c r="S332" s="25">
        <f t="shared" si="89"/>
        <v>1.7499999999999998E-3</v>
      </c>
      <c r="T332" s="25"/>
      <c r="U332" s="25">
        <f t="shared" si="90"/>
        <v>1.5279999999999981E-4</v>
      </c>
      <c r="V332" s="25">
        <f t="shared" si="91"/>
        <v>3.5189839999999958E-3</v>
      </c>
      <c r="W332" s="25">
        <v>2.4599999999999999E-3</v>
      </c>
      <c r="X332" s="25">
        <f t="shared" si="92"/>
        <v>1.15E-3</v>
      </c>
      <c r="Y332" s="25"/>
      <c r="Z332" s="25">
        <f t="shared" si="93"/>
        <v>2.8599999999999936E-5</v>
      </c>
      <c r="AA332" s="25">
        <f t="shared" si="94"/>
        <v>6.586579999999986E-4</v>
      </c>
      <c r="AB332" s="25">
        <v>2.4599999999999999E-3</v>
      </c>
      <c r="AC332" s="25">
        <f t="shared" si="95"/>
        <v>1.31E-3</v>
      </c>
    </row>
    <row r="333" spans="1:29" s="15" customFormat="1">
      <c r="A333" s="18">
        <v>581</v>
      </c>
      <c r="B333" s="25">
        <v>-6.0000000000000002E-5</v>
      </c>
      <c r="C333" s="25">
        <v>7.7600000000000004E-3</v>
      </c>
      <c r="D333" s="25">
        <f t="shared" si="80"/>
        <v>6.4150000000000006E-3</v>
      </c>
      <c r="E333" s="25"/>
      <c r="F333" s="25">
        <f t="shared" si="81"/>
        <v>3.3960000000000067E-4</v>
      </c>
      <c r="G333" s="25">
        <f t="shared" si="82"/>
        <v>7.8209880000000166E-3</v>
      </c>
      <c r="H333" s="25">
        <v>3.0599999999999998E-3</v>
      </c>
      <c r="I333" s="25">
        <f t="shared" si="83"/>
        <v>1.7149999999999999E-3</v>
      </c>
      <c r="J333" s="25"/>
      <c r="K333" s="25">
        <f t="shared" si="84"/>
        <v>3.199999999999991E-5</v>
      </c>
      <c r="L333" s="25">
        <f t="shared" si="85"/>
        <v>7.3695999999999799E-4</v>
      </c>
      <c r="M333" s="25">
        <v>2.49E-3</v>
      </c>
      <c r="N333" s="25">
        <f t="shared" si="86"/>
        <v>1.1450000000000002E-3</v>
      </c>
      <c r="O333" s="25"/>
      <c r="P333" s="25">
        <f t="shared" si="87"/>
        <v>2.5530000000000019E-4</v>
      </c>
      <c r="Q333" s="25">
        <f t="shared" si="88"/>
        <v>5.8795590000000047E-3</v>
      </c>
      <c r="R333" s="25">
        <v>2.8900000000000002E-3</v>
      </c>
      <c r="S333" s="25">
        <f t="shared" si="89"/>
        <v>1.5450000000000004E-3</v>
      </c>
      <c r="T333" s="25"/>
      <c r="U333" s="25">
        <f t="shared" si="90"/>
        <v>-5.2199999999999643E-5</v>
      </c>
      <c r="V333" s="25">
        <f t="shared" si="91"/>
        <v>-1.2021659999999919E-3</v>
      </c>
      <c r="W333" s="25">
        <v>2.7499999999999998E-3</v>
      </c>
      <c r="X333" s="25">
        <f t="shared" si="92"/>
        <v>1.405E-3</v>
      </c>
      <c r="Y333" s="25"/>
      <c r="Z333" s="25">
        <f t="shared" si="93"/>
        <v>2.8359999999999995E-4</v>
      </c>
      <c r="AA333" s="25">
        <f t="shared" si="94"/>
        <v>6.5313079999999996E-3</v>
      </c>
      <c r="AB333" s="25">
        <v>2.7499999999999998E-3</v>
      </c>
      <c r="AC333" s="25">
        <f t="shared" si="95"/>
        <v>1.3449999999999998E-3</v>
      </c>
    </row>
    <row r="334" spans="1:29" s="15" customFormat="1">
      <c r="A334" s="18">
        <v>582</v>
      </c>
      <c r="B334" s="25">
        <v>2.0000000000000002E-5</v>
      </c>
      <c r="C334" s="25">
        <v>7.6699999999999997E-3</v>
      </c>
      <c r="D334" s="25">
        <f t="shared" si="80"/>
        <v>6.45E-3</v>
      </c>
      <c r="E334" s="25"/>
      <c r="F334" s="25">
        <f t="shared" si="81"/>
        <v>3.7460000000000011E-4</v>
      </c>
      <c r="G334" s="25">
        <f t="shared" si="82"/>
        <v>8.6270380000000035E-3</v>
      </c>
      <c r="H334" s="25">
        <v>2.99E-3</v>
      </c>
      <c r="I334" s="25">
        <f t="shared" si="83"/>
        <v>1.7700000000000001E-3</v>
      </c>
      <c r="J334" s="25"/>
      <c r="K334" s="25">
        <f t="shared" si="84"/>
        <v>8.7000000000000055E-5</v>
      </c>
      <c r="L334" s="25">
        <f t="shared" si="85"/>
        <v>2.0036100000000012E-3</v>
      </c>
      <c r="M334" s="25">
        <v>2.2599999999999999E-3</v>
      </c>
      <c r="N334" s="25">
        <f t="shared" si="86"/>
        <v>1.0399999999999999E-3</v>
      </c>
      <c r="O334" s="25"/>
      <c r="P334" s="25">
        <f t="shared" si="87"/>
        <v>1.5029999999999991E-4</v>
      </c>
      <c r="Q334" s="25">
        <f t="shared" si="88"/>
        <v>3.4614089999999982E-3</v>
      </c>
      <c r="R334" s="25">
        <v>3.0300000000000001E-3</v>
      </c>
      <c r="S334" s="25">
        <f t="shared" si="89"/>
        <v>1.8100000000000002E-3</v>
      </c>
      <c r="T334" s="25"/>
      <c r="U334" s="25">
        <f t="shared" si="90"/>
        <v>2.1280000000000019E-4</v>
      </c>
      <c r="V334" s="25">
        <f t="shared" si="91"/>
        <v>4.9007840000000044E-3</v>
      </c>
      <c r="W334" s="25">
        <v>2.4199999999999998E-3</v>
      </c>
      <c r="X334" s="25">
        <f t="shared" si="92"/>
        <v>1.1999999999999999E-3</v>
      </c>
      <c r="Y334" s="25"/>
      <c r="Z334" s="25">
        <f t="shared" si="93"/>
        <v>7.8599999999999851E-5</v>
      </c>
      <c r="AA334" s="25">
        <f t="shared" si="94"/>
        <v>1.8101579999999966E-3</v>
      </c>
      <c r="AB334" s="25">
        <v>2.4199999999999998E-3</v>
      </c>
      <c r="AC334" s="25">
        <f t="shared" si="95"/>
        <v>1.2199999999999999E-3</v>
      </c>
    </row>
    <row r="335" spans="1:29" s="15" customFormat="1">
      <c r="A335" s="18">
        <v>583</v>
      </c>
      <c r="B335" s="25">
        <v>-8.0000000000000007E-5</v>
      </c>
      <c r="C335" s="25">
        <v>7.5900000000000004E-3</v>
      </c>
      <c r="D335" s="25">
        <f t="shared" si="80"/>
        <v>6.3750000000000005E-3</v>
      </c>
      <c r="E335" s="25"/>
      <c r="F335" s="25">
        <f t="shared" si="81"/>
        <v>2.9960000000000056E-4</v>
      </c>
      <c r="G335" s="25">
        <f t="shared" si="82"/>
        <v>6.8997880000000135E-3</v>
      </c>
      <c r="H335" s="25">
        <v>2.96E-3</v>
      </c>
      <c r="I335" s="25">
        <f t="shared" si="83"/>
        <v>1.745E-3</v>
      </c>
      <c r="J335" s="25"/>
      <c r="K335" s="25">
        <f t="shared" si="84"/>
        <v>6.1999999999999989E-5</v>
      </c>
      <c r="L335" s="25">
        <f t="shared" si="85"/>
        <v>1.4278599999999998E-3</v>
      </c>
      <c r="M335" s="25">
        <v>2.3600000000000001E-3</v>
      </c>
      <c r="N335" s="25">
        <f t="shared" si="86"/>
        <v>1.1450000000000002E-3</v>
      </c>
      <c r="O335" s="25"/>
      <c r="P335" s="25">
        <f t="shared" si="87"/>
        <v>2.5530000000000019E-4</v>
      </c>
      <c r="Q335" s="25">
        <f t="shared" si="88"/>
        <v>5.8795590000000047E-3</v>
      </c>
      <c r="R335" s="25">
        <v>2.8999999999999998E-3</v>
      </c>
      <c r="S335" s="25">
        <f t="shared" si="89"/>
        <v>1.6849999999999999E-3</v>
      </c>
      <c r="T335" s="25"/>
      <c r="U335" s="25">
        <f t="shared" si="90"/>
        <v>8.7799999999999857E-5</v>
      </c>
      <c r="V335" s="25">
        <f t="shared" si="91"/>
        <v>2.0220339999999968E-3</v>
      </c>
      <c r="W335" s="25">
        <v>2.5100000000000001E-3</v>
      </c>
      <c r="X335" s="25">
        <f t="shared" si="92"/>
        <v>1.2950000000000001E-3</v>
      </c>
      <c r="Y335" s="25"/>
      <c r="Z335" s="25">
        <f t="shared" si="93"/>
        <v>1.736000000000001E-4</v>
      </c>
      <c r="AA335" s="25">
        <f t="shared" si="94"/>
        <v>3.9980080000000025E-3</v>
      </c>
      <c r="AB335" s="25">
        <v>2.5100000000000001E-3</v>
      </c>
      <c r="AC335" s="25">
        <f t="shared" si="95"/>
        <v>1.2149999999999999E-3</v>
      </c>
    </row>
    <row r="336" spans="1:29" s="15" customFormat="1">
      <c r="A336" s="18">
        <v>584</v>
      </c>
      <c r="B336" s="25">
        <v>1.6000000000000001E-4</v>
      </c>
      <c r="C336" s="25">
        <v>7.7499999999999999E-3</v>
      </c>
      <c r="D336" s="25">
        <f t="shared" si="80"/>
        <v>6.4549999999999998E-3</v>
      </c>
      <c r="E336" s="25"/>
      <c r="F336" s="25">
        <f t="shared" si="81"/>
        <v>3.795999999999999E-4</v>
      </c>
      <c r="G336" s="25">
        <f t="shared" si="82"/>
        <v>8.742187999999998E-3</v>
      </c>
      <c r="H336" s="25">
        <v>3.0400000000000002E-3</v>
      </c>
      <c r="I336" s="25">
        <f t="shared" si="83"/>
        <v>1.7450000000000002E-3</v>
      </c>
      <c r="J336" s="25"/>
      <c r="K336" s="25">
        <f t="shared" si="84"/>
        <v>6.2000000000000206E-5</v>
      </c>
      <c r="L336" s="25">
        <f t="shared" si="85"/>
        <v>1.4278600000000048E-3</v>
      </c>
      <c r="M336" s="25">
        <v>2.1299999999999999E-3</v>
      </c>
      <c r="N336" s="25">
        <f t="shared" si="86"/>
        <v>8.3500000000000002E-4</v>
      </c>
      <c r="O336" s="25"/>
      <c r="P336" s="25">
        <f t="shared" si="87"/>
        <v>-5.4699999999999974E-5</v>
      </c>
      <c r="Q336" s="25">
        <f t="shared" si="88"/>
        <v>-1.2597409999999996E-3</v>
      </c>
      <c r="R336" s="25">
        <v>3.0000000000000001E-3</v>
      </c>
      <c r="S336" s="25">
        <f t="shared" si="89"/>
        <v>1.7050000000000001E-3</v>
      </c>
      <c r="T336" s="25"/>
      <c r="U336" s="25">
        <f t="shared" si="90"/>
        <v>1.0780000000000013E-4</v>
      </c>
      <c r="V336" s="25">
        <f t="shared" si="91"/>
        <v>2.4826340000000031E-3</v>
      </c>
      <c r="W336" s="25">
        <v>2.4299999999999999E-3</v>
      </c>
      <c r="X336" s="25">
        <f t="shared" si="92"/>
        <v>1.1349999999999999E-3</v>
      </c>
      <c r="Y336" s="25"/>
      <c r="Z336" s="25">
        <f t="shared" si="93"/>
        <v>1.3599999999999897E-5</v>
      </c>
      <c r="AA336" s="25">
        <f t="shared" si="94"/>
        <v>3.1320799999999766E-4</v>
      </c>
      <c r="AB336" s="25">
        <v>2.4299999999999999E-3</v>
      </c>
      <c r="AC336" s="25">
        <f t="shared" si="95"/>
        <v>1.2949999999999999E-3</v>
      </c>
    </row>
    <row r="337" spans="1:29" s="15" customFormat="1">
      <c r="A337" s="18">
        <v>585</v>
      </c>
      <c r="B337" s="25">
        <v>-6.0000000000000002E-5</v>
      </c>
      <c r="C337" s="25">
        <v>7.5399999999999998E-3</v>
      </c>
      <c r="D337" s="25">
        <f t="shared" si="80"/>
        <v>6.3400000000000001E-3</v>
      </c>
      <c r="E337" s="25"/>
      <c r="F337" s="25">
        <f t="shared" si="81"/>
        <v>2.6460000000000025E-4</v>
      </c>
      <c r="G337" s="25">
        <f t="shared" si="82"/>
        <v>6.0937380000000065E-3</v>
      </c>
      <c r="H337" s="25">
        <v>3.0000000000000001E-3</v>
      </c>
      <c r="I337" s="25">
        <f t="shared" si="83"/>
        <v>1.8000000000000002E-3</v>
      </c>
      <c r="J337" s="25"/>
      <c r="K337" s="25">
        <f t="shared" si="84"/>
        <v>1.1700000000000013E-4</v>
      </c>
      <c r="L337" s="25">
        <f t="shared" si="85"/>
        <v>2.6945100000000033E-3</v>
      </c>
      <c r="M337" s="25">
        <v>2.3600000000000001E-3</v>
      </c>
      <c r="N337" s="25">
        <f t="shared" si="86"/>
        <v>1.1600000000000002E-3</v>
      </c>
      <c r="O337" s="25"/>
      <c r="P337" s="25">
        <f t="shared" si="87"/>
        <v>2.7030000000000023E-4</v>
      </c>
      <c r="Q337" s="25">
        <f t="shared" si="88"/>
        <v>6.2250090000000053E-3</v>
      </c>
      <c r="R337" s="25">
        <v>2.8E-3</v>
      </c>
      <c r="S337" s="25">
        <f t="shared" si="89"/>
        <v>1.6000000000000001E-3</v>
      </c>
      <c r="T337" s="25"/>
      <c r="U337" s="25">
        <f t="shared" si="90"/>
        <v>2.8000000000000681E-6</v>
      </c>
      <c r="V337" s="25">
        <f t="shared" si="91"/>
        <v>6.4484000000001573E-5</v>
      </c>
      <c r="W337" s="25">
        <v>2.4599999999999999E-3</v>
      </c>
      <c r="X337" s="25">
        <f t="shared" si="92"/>
        <v>1.2600000000000001E-3</v>
      </c>
      <c r="Y337" s="25"/>
      <c r="Z337" s="25">
        <f t="shared" si="93"/>
        <v>1.3860000000000001E-4</v>
      </c>
      <c r="AA337" s="25">
        <f t="shared" si="94"/>
        <v>3.1919580000000004E-3</v>
      </c>
      <c r="AB337" s="25">
        <v>2.4599999999999999E-3</v>
      </c>
      <c r="AC337" s="25">
        <f t="shared" si="95"/>
        <v>1.1999999999999999E-3</v>
      </c>
    </row>
    <row r="338" spans="1:29" s="15" customFormat="1">
      <c r="A338" s="18">
        <v>586</v>
      </c>
      <c r="B338" s="25">
        <v>0</v>
      </c>
      <c r="C338" s="25">
        <v>7.7499999999999999E-3</v>
      </c>
      <c r="D338" s="25">
        <f t="shared" si="80"/>
        <v>6.5399999999999998E-3</v>
      </c>
      <c r="E338" s="25"/>
      <c r="F338" s="25">
        <f t="shared" si="81"/>
        <v>4.6459999999999991E-4</v>
      </c>
      <c r="G338" s="25">
        <f t="shared" si="82"/>
        <v>1.0699737999999999E-2</v>
      </c>
      <c r="H338" s="25">
        <v>3.0100000000000001E-3</v>
      </c>
      <c r="I338" s="25">
        <f t="shared" si="83"/>
        <v>1.8000000000000002E-3</v>
      </c>
      <c r="J338" s="25"/>
      <c r="K338" s="25">
        <f t="shared" si="84"/>
        <v>1.1700000000000013E-4</v>
      </c>
      <c r="L338" s="25">
        <f t="shared" si="85"/>
        <v>2.6945100000000033E-3</v>
      </c>
      <c r="M338" s="25">
        <v>2.1700000000000001E-3</v>
      </c>
      <c r="N338" s="25">
        <f t="shared" si="86"/>
        <v>9.6000000000000013E-4</v>
      </c>
      <c r="O338" s="25"/>
      <c r="P338" s="25">
        <f t="shared" si="87"/>
        <v>7.0300000000000137E-5</v>
      </c>
      <c r="Q338" s="25">
        <f t="shared" si="88"/>
        <v>1.6190090000000033E-3</v>
      </c>
      <c r="R338" s="25">
        <v>2.8400000000000001E-3</v>
      </c>
      <c r="S338" s="25">
        <f t="shared" si="89"/>
        <v>1.6300000000000002E-3</v>
      </c>
      <c r="T338" s="25"/>
      <c r="U338" s="25">
        <f t="shared" si="90"/>
        <v>3.2800000000000147E-5</v>
      </c>
      <c r="V338" s="25">
        <f t="shared" si="91"/>
        <v>7.5538400000000336E-4</v>
      </c>
      <c r="W338" s="25">
        <v>2.4199999999999998E-3</v>
      </c>
      <c r="X338" s="25">
        <f t="shared" si="92"/>
        <v>1.2099999999999999E-3</v>
      </c>
      <c r="Y338" s="25"/>
      <c r="Z338" s="25">
        <f t="shared" si="93"/>
        <v>8.8599999999999877E-5</v>
      </c>
      <c r="AA338" s="25">
        <f t="shared" si="94"/>
        <v>2.0404579999999972E-3</v>
      </c>
      <c r="AB338" s="25">
        <v>2.4199999999999998E-3</v>
      </c>
      <c r="AC338" s="25">
        <f t="shared" si="95"/>
        <v>1.2099999999999999E-3</v>
      </c>
    </row>
    <row r="339" spans="1:29" s="15" customFormat="1">
      <c r="A339" s="18">
        <v>587</v>
      </c>
      <c r="B339" s="25">
        <v>-6.0000000000000002E-5</v>
      </c>
      <c r="C339" s="25">
        <v>7.6400000000000001E-3</v>
      </c>
      <c r="D339" s="25">
        <f t="shared" si="80"/>
        <v>6.3850000000000001E-3</v>
      </c>
      <c r="E339" s="25"/>
      <c r="F339" s="25">
        <f t="shared" si="81"/>
        <v>3.0960000000000015E-4</v>
      </c>
      <c r="G339" s="25">
        <f t="shared" si="82"/>
        <v>7.130088000000004E-3</v>
      </c>
      <c r="H339" s="25">
        <v>2.99E-3</v>
      </c>
      <c r="I339" s="25">
        <f t="shared" si="83"/>
        <v>1.7350000000000002E-3</v>
      </c>
      <c r="J339" s="25"/>
      <c r="K339" s="25">
        <f t="shared" si="84"/>
        <v>5.200000000000018E-5</v>
      </c>
      <c r="L339" s="25">
        <f t="shared" si="85"/>
        <v>1.1975600000000042E-3</v>
      </c>
      <c r="M339" s="25">
        <v>2.3700000000000001E-3</v>
      </c>
      <c r="N339" s="25">
        <f t="shared" si="86"/>
        <v>1.1150000000000003E-3</v>
      </c>
      <c r="O339" s="25"/>
      <c r="P339" s="25">
        <f t="shared" si="87"/>
        <v>2.2530000000000033E-4</v>
      </c>
      <c r="Q339" s="25">
        <f t="shared" si="88"/>
        <v>5.1886590000000078E-3</v>
      </c>
      <c r="R339" s="25">
        <v>2.99E-3</v>
      </c>
      <c r="S339" s="25">
        <f t="shared" si="89"/>
        <v>1.7350000000000002E-3</v>
      </c>
      <c r="T339" s="25"/>
      <c r="U339" s="25">
        <f t="shared" si="90"/>
        <v>1.3780000000000021E-4</v>
      </c>
      <c r="V339" s="25">
        <f t="shared" si="91"/>
        <v>3.1735340000000048E-3</v>
      </c>
      <c r="W339" s="25">
        <v>2.5699999999999998E-3</v>
      </c>
      <c r="X339" s="25">
        <f t="shared" si="92"/>
        <v>1.315E-3</v>
      </c>
      <c r="Y339" s="25"/>
      <c r="Z339" s="25">
        <f t="shared" si="93"/>
        <v>1.9359999999999994E-4</v>
      </c>
      <c r="AA339" s="25">
        <f t="shared" si="94"/>
        <v>4.4586079999999985E-3</v>
      </c>
      <c r="AB339" s="25">
        <v>2.5699999999999998E-3</v>
      </c>
      <c r="AC339" s="25">
        <f t="shared" si="95"/>
        <v>1.2549999999999998E-3</v>
      </c>
    </row>
    <row r="340" spans="1:29" s="15" customFormat="1">
      <c r="A340" s="18">
        <v>588</v>
      </c>
      <c r="B340" s="25">
        <v>1E-4</v>
      </c>
      <c r="C340" s="25">
        <v>7.7200000000000003E-3</v>
      </c>
      <c r="D340" s="25">
        <f t="shared" si="80"/>
        <v>6.4800000000000005E-3</v>
      </c>
      <c r="E340" s="25"/>
      <c r="F340" s="25">
        <f t="shared" si="81"/>
        <v>4.0460000000000062E-4</v>
      </c>
      <c r="G340" s="25">
        <f t="shared" si="82"/>
        <v>9.3179380000000152E-3</v>
      </c>
      <c r="H340" s="25">
        <v>2.9399999999999999E-3</v>
      </c>
      <c r="I340" s="25">
        <f t="shared" si="83"/>
        <v>1.6999999999999999E-3</v>
      </c>
      <c r="J340" s="25"/>
      <c r="K340" s="25">
        <f t="shared" si="84"/>
        <v>1.6999999999999871E-5</v>
      </c>
      <c r="L340" s="25">
        <f t="shared" si="85"/>
        <v>3.9150999999999704E-4</v>
      </c>
      <c r="M340" s="25">
        <v>2.1700000000000001E-3</v>
      </c>
      <c r="N340" s="25">
        <f t="shared" si="86"/>
        <v>9.3000000000000005E-4</v>
      </c>
      <c r="O340" s="25"/>
      <c r="P340" s="25">
        <f t="shared" si="87"/>
        <v>4.0300000000000058E-5</v>
      </c>
      <c r="Q340" s="25">
        <f t="shared" si="88"/>
        <v>9.281090000000014E-4</v>
      </c>
      <c r="R340" s="25">
        <v>2.9399999999999999E-3</v>
      </c>
      <c r="S340" s="25">
        <f t="shared" si="89"/>
        <v>1.6999999999999999E-3</v>
      </c>
      <c r="T340" s="25"/>
      <c r="U340" s="25">
        <f t="shared" si="90"/>
        <v>1.027999999999999E-4</v>
      </c>
      <c r="V340" s="25">
        <f t="shared" si="91"/>
        <v>2.3674839999999978E-3</v>
      </c>
      <c r="W340" s="25">
        <v>2.3800000000000002E-3</v>
      </c>
      <c r="X340" s="25">
        <f t="shared" si="92"/>
        <v>1.1400000000000002E-3</v>
      </c>
      <c r="Y340" s="25"/>
      <c r="Z340" s="25">
        <f t="shared" si="93"/>
        <v>1.8600000000000127E-5</v>
      </c>
      <c r="AA340" s="25">
        <f t="shared" si="94"/>
        <v>4.2835800000000292E-4</v>
      </c>
      <c r="AB340" s="25">
        <v>2.3800000000000002E-3</v>
      </c>
      <c r="AC340" s="25">
        <f t="shared" si="95"/>
        <v>1.24E-3</v>
      </c>
    </row>
    <row r="341" spans="1:29" s="15" customFormat="1">
      <c r="A341" s="18">
        <v>589</v>
      </c>
      <c r="B341" s="25">
        <v>3.0000000000000001E-5</v>
      </c>
      <c r="C341" s="25">
        <v>7.5399999999999998E-3</v>
      </c>
      <c r="D341" s="25">
        <f t="shared" si="80"/>
        <v>6.3E-3</v>
      </c>
      <c r="E341" s="25"/>
      <c r="F341" s="25">
        <f t="shared" si="81"/>
        <v>2.2460000000000015E-4</v>
      </c>
      <c r="G341" s="25">
        <f t="shared" si="82"/>
        <v>5.1725380000000034E-3</v>
      </c>
      <c r="H341" s="25">
        <v>2.8900000000000002E-3</v>
      </c>
      <c r="I341" s="25">
        <f t="shared" si="83"/>
        <v>1.6500000000000002E-3</v>
      </c>
      <c r="J341" s="25"/>
      <c r="K341" s="25">
        <f t="shared" si="84"/>
        <v>-3.2999999999999826E-5</v>
      </c>
      <c r="L341" s="25">
        <f t="shared" si="85"/>
        <v>-7.5998999999999609E-4</v>
      </c>
      <c r="M341" s="25">
        <v>2.3E-3</v>
      </c>
      <c r="N341" s="25">
        <f t="shared" si="86"/>
        <v>1.06E-3</v>
      </c>
      <c r="O341" s="25"/>
      <c r="P341" s="25">
        <f t="shared" si="87"/>
        <v>1.7029999999999997E-4</v>
      </c>
      <c r="Q341" s="25">
        <f t="shared" si="88"/>
        <v>3.9220089999999997E-3</v>
      </c>
      <c r="R341" s="25">
        <v>2.8900000000000002E-3</v>
      </c>
      <c r="S341" s="25">
        <f t="shared" si="89"/>
        <v>1.6500000000000002E-3</v>
      </c>
      <c r="T341" s="25"/>
      <c r="U341" s="25">
        <f t="shared" si="90"/>
        <v>5.2800000000000199E-5</v>
      </c>
      <c r="V341" s="25">
        <f t="shared" si="91"/>
        <v>1.2159840000000046E-3</v>
      </c>
      <c r="W341" s="25">
        <v>2.4499999999999999E-3</v>
      </c>
      <c r="X341" s="25">
        <f t="shared" si="92"/>
        <v>1.2099999999999999E-3</v>
      </c>
      <c r="Y341" s="25"/>
      <c r="Z341" s="25">
        <f t="shared" si="93"/>
        <v>8.8599999999999877E-5</v>
      </c>
      <c r="AA341" s="25">
        <f t="shared" si="94"/>
        <v>2.0404579999999972E-3</v>
      </c>
      <c r="AB341" s="25">
        <v>2.4499999999999999E-3</v>
      </c>
      <c r="AC341" s="25">
        <f t="shared" si="95"/>
        <v>1.24E-3</v>
      </c>
    </row>
    <row r="342" spans="1:29" s="15" customFormat="1">
      <c r="A342" s="18">
        <v>590</v>
      </c>
      <c r="B342" s="25">
        <v>-2.0000000000000002E-5</v>
      </c>
      <c r="C342" s="25">
        <v>7.6499999999999997E-3</v>
      </c>
      <c r="D342" s="25">
        <f t="shared" si="80"/>
        <v>6.4149999999999997E-3</v>
      </c>
      <c r="E342" s="25"/>
      <c r="F342" s="25">
        <f t="shared" si="81"/>
        <v>3.395999999999998E-4</v>
      </c>
      <c r="G342" s="25">
        <f t="shared" si="82"/>
        <v>7.8209879999999957E-3</v>
      </c>
      <c r="H342" s="25">
        <v>2.9299999999999999E-3</v>
      </c>
      <c r="I342" s="25">
        <f t="shared" si="83"/>
        <v>1.6949999999999999E-3</v>
      </c>
      <c r="J342" s="25"/>
      <c r="K342" s="25">
        <f t="shared" si="84"/>
        <v>1.1999999999999858E-5</v>
      </c>
      <c r="L342" s="25">
        <f t="shared" si="85"/>
        <v>2.7635999999999676E-4</v>
      </c>
      <c r="M342" s="25">
        <v>2.1099999999999999E-3</v>
      </c>
      <c r="N342" s="25">
        <f t="shared" si="86"/>
        <v>8.7499999999999991E-4</v>
      </c>
      <c r="O342" s="25"/>
      <c r="P342" s="25">
        <f t="shared" si="87"/>
        <v>-1.4700000000000086E-5</v>
      </c>
      <c r="Q342" s="25">
        <f t="shared" si="88"/>
        <v>-3.3854100000000199E-4</v>
      </c>
      <c r="R342" s="25">
        <v>2.9399999999999999E-3</v>
      </c>
      <c r="S342" s="25">
        <f t="shared" si="89"/>
        <v>1.7049999999999999E-3</v>
      </c>
      <c r="T342" s="25"/>
      <c r="U342" s="25">
        <f t="shared" si="90"/>
        <v>1.0779999999999991E-4</v>
      </c>
      <c r="V342" s="25">
        <f t="shared" si="91"/>
        <v>2.4826339999999979E-3</v>
      </c>
      <c r="W342" s="25">
        <v>2.49E-3</v>
      </c>
      <c r="X342" s="25">
        <f t="shared" si="92"/>
        <v>1.255E-3</v>
      </c>
      <c r="Y342" s="25"/>
      <c r="Z342" s="25">
        <f t="shared" si="93"/>
        <v>1.3359999999999999E-4</v>
      </c>
      <c r="AA342" s="25">
        <f t="shared" si="94"/>
        <v>3.0768079999999999E-3</v>
      </c>
      <c r="AB342" s="25">
        <v>2.49E-3</v>
      </c>
      <c r="AC342" s="25">
        <f t="shared" si="95"/>
        <v>1.235E-3</v>
      </c>
    </row>
    <row r="343" spans="1:29" s="15" customFormat="1">
      <c r="A343" s="18">
        <v>591</v>
      </c>
      <c r="B343" s="25">
        <v>-1.2999999999999999E-4</v>
      </c>
      <c r="C343" s="25">
        <v>7.5199999999999998E-3</v>
      </c>
      <c r="D343" s="25">
        <f t="shared" si="80"/>
        <v>6.3449999999999999E-3</v>
      </c>
      <c r="E343" s="25"/>
      <c r="F343" s="25">
        <f t="shared" si="81"/>
        <v>2.6960000000000005E-4</v>
      </c>
      <c r="G343" s="25">
        <f t="shared" si="82"/>
        <v>6.2088880000000018E-3</v>
      </c>
      <c r="H343" s="25">
        <v>2.8999999999999998E-3</v>
      </c>
      <c r="I343" s="25">
        <f t="shared" si="83"/>
        <v>1.7249999999999998E-3</v>
      </c>
      <c r="J343" s="25"/>
      <c r="K343" s="25">
        <f t="shared" si="84"/>
        <v>4.199999999999972E-5</v>
      </c>
      <c r="L343" s="25">
        <f t="shared" si="85"/>
        <v>9.6725999999999355E-4</v>
      </c>
      <c r="M343" s="25">
        <v>2.3E-3</v>
      </c>
      <c r="N343" s="25">
        <f t="shared" si="86"/>
        <v>1.1249999999999999E-3</v>
      </c>
      <c r="O343" s="25"/>
      <c r="P343" s="25">
        <f t="shared" si="87"/>
        <v>2.3529999999999992E-4</v>
      </c>
      <c r="Q343" s="25">
        <f t="shared" si="88"/>
        <v>5.4189589999999984E-3</v>
      </c>
      <c r="R343" s="25">
        <v>2.8800000000000002E-3</v>
      </c>
      <c r="S343" s="25">
        <f t="shared" si="89"/>
        <v>1.7050000000000001E-3</v>
      </c>
      <c r="T343" s="25"/>
      <c r="U343" s="25">
        <f t="shared" si="90"/>
        <v>1.0780000000000013E-4</v>
      </c>
      <c r="V343" s="25">
        <f t="shared" si="91"/>
        <v>2.4826340000000031E-3</v>
      </c>
      <c r="W343" s="25">
        <v>2.48E-3</v>
      </c>
      <c r="X343" s="25">
        <f t="shared" si="92"/>
        <v>1.305E-3</v>
      </c>
      <c r="Y343" s="25"/>
      <c r="Z343" s="25">
        <f t="shared" si="93"/>
        <v>1.8359999999999991E-4</v>
      </c>
      <c r="AA343" s="25">
        <f t="shared" si="94"/>
        <v>4.2283079999999983E-3</v>
      </c>
      <c r="AB343" s="25">
        <v>2.48E-3</v>
      </c>
      <c r="AC343" s="25">
        <f t="shared" si="95"/>
        <v>1.175E-3</v>
      </c>
    </row>
    <row r="344" spans="1:29" s="15" customFormat="1">
      <c r="A344" s="18">
        <v>592</v>
      </c>
      <c r="B344" s="25">
        <v>-1.1E-4</v>
      </c>
      <c r="C344" s="25">
        <v>7.5900000000000004E-3</v>
      </c>
      <c r="D344" s="25">
        <f t="shared" si="80"/>
        <v>6.4250000000000002E-3</v>
      </c>
      <c r="E344" s="25"/>
      <c r="F344" s="25">
        <f t="shared" si="81"/>
        <v>3.4960000000000026E-4</v>
      </c>
      <c r="G344" s="25">
        <f t="shared" si="82"/>
        <v>8.0512880000000071E-3</v>
      </c>
      <c r="H344" s="25">
        <v>2.9099999999999998E-3</v>
      </c>
      <c r="I344" s="25">
        <f t="shared" si="83"/>
        <v>1.7449999999999998E-3</v>
      </c>
      <c r="J344" s="25"/>
      <c r="K344" s="25">
        <f t="shared" si="84"/>
        <v>6.1999999999999772E-5</v>
      </c>
      <c r="L344" s="25">
        <f t="shared" si="85"/>
        <v>1.4278599999999948E-3</v>
      </c>
      <c r="M344" s="25">
        <v>2.1900000000000001E-3</v>
      </c>
      <c r="N344" s="25">
        <f t="shared" si="86"/>
        <v>1.0250000000000001E-3</v>
      </c>
      <c r="O344" s="25"/>
      <c r="P344" s="25">
        <f t="shared" si="87"/>
        <v>1.3530000000000009E-4</v>
      </c>
      <c r="Q344" s="25">
        <f t="shared" si="88"/>
        <v>3.1159590000000023E-3</v>
      </c>
      <c r="R344" s="25">
        <v>2.8700000000000002E-3</v>
      </c>
      <c r="S344" s="25">
        <f t="shared" si="89"/>
        <v>1.7050000000000001E-3</v>
      </c>
      <c r="T344" s="25"/>
      <c r="U344" s="25">
        <f t="shared" si="90"/>
        <v>1.0780000000000013E-4</v>
      </c>
      <c r="V344" s="25">
        <f t="shared" si="91"/>
        <v>2.4826340000000031E-3</v>
      </c>
      <c r="W344" s="25">
        <v>2.4399999999999999E-3</v>
      </c>
      <c r="X344" s="25">
        <f t="shared" si="92"/>
        <v>1.2749999999999999E-3</v>
      </c>
      <c r="Y344" s="25"/>
      <c r="Z344" s="25">
        <f t="shared" si="93"/>
        <v>1.5359999999999983E-4</v>
      </c>
      <c r="AA344" s="25">
        <f t="shared" si="94"/>
        <v>3.5374079999999962E-3</v>
      </c>
      <c r="AB344" s="25">
        <v>2.4399999999999999E-3</v>
      </c>
      <c r="AC344" s="25">
        <f t="shared" si="95"/>
        <v>1.165E-3</v>
      </c>
    </row>
    <row r="345" spans="1:29" s="15" customFormat="1">
      <c r="A345" s="18">
        <v>593</v>
      </c>
      <c r="B345" s="25">
        <v>-5.0000000000000002E-5</v>
      </c>
      <c r="C345" s="25">
        <v>7.5100000000000002E-3</v>
      </c>
      <c r="D345" s="25">
        <f t="shared" si="80"/>
        <v>6.3800000000000003E-3</v>
      </c>
      <c r="E345" s="25"/>
      <c r="F345" s="25">
        <f t="shared" si="81"/>
        <v>3.0460000000000036E-4</v>
      </c>
      <c r="G345" s="25">
        <f t="shared" si="82"/>
        <v>7.0149380000000087E-3</v>
      </c>
      <c r="H345" s="25">
        <v>2.8700000000000002E-3</v>
      </c>
      <c r="I345" s="25">
        <f t="shared" si="83"/>
        <v>1.7400000000000002E-3</v>
      </c>
      <c r="J345" s="25"/>
      <c r="K345" s="25">
        <f t="shared" si="84"/>
        <v>5.7000000000000193E-5</v>
      </c>
      <c r="L345" s="25">
        <f t="shared" si="85"/>
        <v>1.3127100000000045E-3</v>
      </c>
      <c r="M345" s="25">
        <v>2.1900000000000001E-3</v>
      </c>
      <c r="N345" s="25">
        <f t="shared" si="86"/>
        <v>1.0600000000000002E-3</v>
      </c>
      <c r="O345" s="25"/>
      <c r="P345" s="25">
        <f t="shared" si="87"/>
        <v>1.7030000000000018E-4</v>
      </c>
      <c r="Q345" s="25">
        <f t="shared" si="88"/>
        <v>3.9220090000000041E-3</v>
      </c>
      <c r="R345" s="25">
        <v>2.7899999999999999E-3</v>
      </c>
      <c r="S345" s="25">
        <f t="shared" si="89"/>
        <v>1.66E-3</v>
      </c>
      <c r="T345" s="25"/>
      <c r="U345" s="25">
        <f t="shared" si="90"/>
        <v>6.2800000000000009E-5</v>
      </c>
      <c r="V345" s="25">
        <f t="shared" si="91"/>
        <v>1.4462840000000004E-3</v>
      </c>
      <c r="W345" s="25">
        <v>2.31E-3</v>
      </c>
      <c r="X345" s="25">
        <f t="shared" si="92"/>
        <v>1.1800000000000001E-3</v>
      </c>
      <c r="Y345" s="25"/>
      <c r="Z345" s="25">
        <f t="shared" si="93"/>
        <v>5.8600000000000015E-5</v>
      </c>
      <c r="AA345" s="25">
        <f t="shared" si="94"/>
        <v>1.3495580000000005E-3</v>
      </c>
      <c r="AB345" s="25">
        <v>2.31E-3</v>
      </c>
      <c r="AC345" s="25">
        <f t="shared" si="95"/>
        <v>1.1299999999999999E-3</v>
      </c>
    </row>
    <row r="346" spans="1:29" s="15" customFormat="1">
      <c r="A346" s="18">
        <v>594</v>
      </c>
      <c r="B346" s="25">
        <v>0</v>
      </c>
      <c r="C346" s="25">
        <v>7.5900000000000004E-3</v>
      </c>
      <c r="D346" s="25">
        <f t="shared" si="80"/>
        <v>6.3750000000000005E-3</v>
      </c>
      <c r="E346" s="25"/>
      <c r="F346" s="25">
        <f t="shared" si="81"/>
        <v>2.9960000000000056E-4</v>
      </c>
      <c r="G346" s="25">
        <f t="shared" si="82"/>
        <v>6.8997880000000135E-3</v>
      </c>
      <c r="H346" s="25">
        <v>2.9199999999999999E-3</v>
      </c>
      <c r="I346" s="25">
        <f t="shared" si="83"/>
        <v>1.7049999999999999E-3</v>
      </c>
      <c r="J346" s="25"/>
      <c r="K346" s="25">
        <f t="shared" si="84"/>
        <v>2.1999999999999884E-5</v>
      </c>
      <c r="L346" s="25">
        <f t="shared" si="85"/>
        <v>5.0665999999999732E-4</v>
      </c>
      <c r="M346" s="25">
        <v>2.1199999999999999E-3</v>
      </c>
      <c r="N346" s="25">
        <f t="shared" si="86"/>
        <v>9.0499999999999999E-4</v>
      </c>
      <c r="O346" s="25"/>
      <c r="P346" s="25">
        <f t="shared" si="87"/>
        <v>1.5299999999999992E-5</v>
      </c>
      <c r="Q346" s="25">
        <f t="shared" si="88"/>
        <v>3.5235899999999984E-4</v>
      </c>
      <c r="R346" s="25">
        <v>2.8800000000000002E-3</v>
      </c>
      <c r="S346" s="25">
        <f t="shared" si="89"/>
        <v>1.6650000000000002E-3</v>
      </c>
      <c r="T346" s="25"/>
      <c r="U346" s="25">
        <f t="shared" si="90"/>
        <v>6.7800000000000239E-5</v>
      </c>
      <c r="V346" s="25">
        <f t="shared" si="91"/>
        <v>1.5614340000000056E-3</v>
      </c>
      <c r="W346" s="25">
        <v>2.4299999999999999E-3</v>
      </c>
      <c r="X346" s="25">
        <f t="shared" si="92"/>
        <v>1.2149999999999999E-3</v>
      </c>
      <c r="Y346" s="25"/>
      <c r="Z346" s="25">
        <f t="shared" si="93"/>
        <v>9.359999999999989E-5</v>
      </c>
      <c r="AA346" s="25">
        <f t="shared" si="94"/>
        <v>2.1556079999999977E-3</v>
      </c>
      <c r="AB346" s="25">
        <v>2.4299999999999999E-3</v>
      </c>
      <c r="AC346" s="25">
        <f t="shared" si="95"/>
        <v>1.2149999999999999E-3</v>
      </c>
    </row>
    <row r="347" spans="1:29" s="15" customFormat="1">
      <c r="A347" s="18">
        <v>595</v>
      </c>
      <c r="B347" s="25">
        <v>1.3999999999999999E-4</v>
      </c>
      <c r="C347" s="25">
        <v>7.4700000000000001E-3</v>
      </c>
      <c r="D347" s="25">
        <f t="shared" si="80"/>
        <v>6.2100000000000002E-3</v>
      </c>
      <c r="E347" s="25"/>
      <c r="F347" s="25">
        <f t="shared" si="81"/>
        <v>1.3460000000000034E-4</v>
      </c>
      <c r="G347" s="25">
        <f t="shared" si="82"/>
        <v>3.099838000000008E-3</v>
      </c>
      <c r="H347" s="25">
        <v>2.81E-3</v>
      </c>
      <c r="I347" s="25">
        <f t="shared" si="83"/>
        <v>1.5499999999999999E-3</v>
      </c>
      <c r="J347" s="25"/>
      <c r="K347" s="25">
        <f t="shared" si="84"/>
        <v>-1.3300000000000009E-4</v>
      </c>
      <c r="L347" s="25">
        <f t="shared" si="85"/>
        <v>-3.062990000000002E-3</v>
      </c>
      <c r="M347" s="25">
        <v>2.1700000000000001E-3</v>
      </c>
      <c r="N347" s="25">
        <f t="shared" si="86"/>
        <v>9.1E-4</v>
      </c>
      <c r="O347" s="25"/>
      <c r="P347" s="25">
        <f t="shared" si="87"/>
        <v>2.0300000000000006E-5</v>
      </c>
      <c r="Q347" s="25">
        <f t="shared" si="88"/>
        <v>4.6750900000000018E-4</v>
      </c>
      <c r="R347" s="25">
        <v>2.7699999999999999E-3</v>
      </c>
      <c r="S347" s="25">
        <f t="shared" si="89"/>
        <v>1.5099999999999998E-3</v>
      </c>
      <c r="T347" s="25"/>
      <c r="U347" s="25">
        <f t="shared" si="90"/>
        <v>-8.7200000000000168E-5</v>
      </c>
      <c r="V347" s="25">
        <f t="shared" si="91"/>
        <v>-2.0082160000000041E-3</v>
      </c>
      <c r="W347" s="25">
        <v>2.3800000000000002E-3</v>
      </c>
      <c r="X347" s="25">
        <f t="shared" si="92"/>
        <v>1.1200000000000001E-3</v>
      </c>
      <c r="Y347" s="25"/>
      <c r="Z347" s="25">
        <f t="shared" si="93"/>
        <v>-1.3999999999999256E-6</v>
      </c>
      <c r="AA347" s="25">
        <f t="shared" si="94"/>
        <v>-3.2241999999998286E-5</v>
      </c>
      <c r="AB347" s="25">
        <v>2.3800000000000002E-3</v>
      </c>
      <c r="AC347" s="25">
        <f t="shared" si="95"/>
        <v>1.2600000000000001E-3</v>
      </c>
    </row>
    <row r="348" spans="1:29" s="15" customFormat="1">
      <c r="A348" s="18">
        <v>596</v>
      </c>
      <c r="B348" s="25">
        <v>1.0000000000000001E-5</v>
      </c>
      <c r="C348" s="25">
        <v>7.5300000000000002E-3</v>
      </c>
      <c r="D348" s="25">
        <f t="shared" si="80"/>
        <v>6.3350000000000004E-3</v>
      </c>
      <c r="E348" s="25"/>
      <c r="F348" s="25">
        <f t="shared" si="81"/>
        <v>2.5960000000000046E-4</v>
      </c>
      <c r="G348" s="25">
        <f t="shared" si="82"/>
        <v>5.9785880000000104E-3</v>
      </c>
      <c r="H348" s="25">
        <v>2.9499999999999999E-3</v>
      </c>
      <c r="I348" s="25">
        <f t="shared" si="83"/>
        <v>1.7549999999999998E-3</v>
      </c>
      <c r="J348" s="25"/>
      <c r="K348" s="25">
        <f t="shared" si="84"/>
        <v>7.1999999999999799E-5</v>
      </c>
      <c r="L348" s="25">
        <f t="shared" si="85"/>
        <v>1.6581599999999955E-3</v>
      </c>
      <c r="M348" s="25">
        <v>2.2499999999999998E-3</v>
      </c>
      <c r="N348" s="25">
        <f t="shared" si="86"/>
        <v>1.0549999999999997E-3</v>
      </c>
      <c r="O348" s="25"/>
      <c r="P348" s="25">
        <f t="shared" si="87"/>
        <v>1.6529999999999974E-4</v>
      </c>
      <c r="Q348" s="25">
        <f t="shared" si="88"/>
        <v>3.806858999999994E-3</v>
      </c>
      <c r="R348" s="25">
        <v>2.9199999999999999E-3</v>
      </c>
      <c r="S348" s="25">
        <f t="shared" si="89"/>
        <v>1.7249999999999998E-3</v>
      </c>
      <c r="T348" s="25"/>
      <c r="U348" s="25">
        <f t="shared" si="90"/>
        <v>1.2779999999999975E-4</v>
      </c>
      <c r="V348" s="25">
        <f t="shared" si="91"/>
        <v>2.9432339999999942E-3</v>
      </c>
      <c r="W348" s="25">
        <v>2.3800000000000002E-3</v>
      </c>
      <c r="X348" s="25">
        <f t="shared" si="92"/>
        <v>1.1850000000000001E-3</v>
      </c>
      <c r="Y348" s="25"/>
      <c r="Z348" s="25">
        <f t="shared" si="93"/>
        <v>6.3600000000000028E-5</v>
      </c>
      <c r="AA348" s="25">
        <f t="shared" si="94"/>
        <v>1.4647080000000008E-3</v>
      </c>
      <c r="AB348" s="25">
        <v>2.3800000000000002E-3</v>
      </c>
      <c r="AC348" s="25">
        <f t="shared" si="95"/>
        <v>1.1950000000000001E-3</v>
      </c>
    </row>
    <row r="349" spans="1:29" s="15" customFormat="1">
      <c r="A349" s="18">
        <v>597</v>
      </c>
      <c r="B349" s="25">
        <v>-1.1E-4</v>
      </c>
      <c r="C349" s="25">
        <v>7.6E-3</v>
      </c>
      <c r="D349" s="25">
        <f t="shared" si="80"/>
        <v>6.43E-3</v>
      </c>
      <c r="E349" s="25"/>
      <c r="F349" s="25">
        <f t="shared" si="81"/>
        <v>3.5460000000000005E-4</v>
      </c>
      <c r="G349" s="25">
        <f t="shared" si="82"/>
        <v>8.1664380000000016E-3</v>
      </c>
      <c r="H349" s="25">
        <v>2.8900000000000002E-3</v>
      </c>
      <c r="I349" s="25">
        <f t="shared" si="83"/>
        <v>1.7200000000000002E-3</v>
      </c>
      <c r="J349" s="25"/>
      <c r="K349" s="25">
        <f t="shared" si="84"/>
        <v>3.700000000000014E-5</v>
      </c>
      <c r="L349" s="25">
        <f t="shared" si="85"/>
        <v>8.5211000000000325E-4</v>
      </c>
      <c r="M349" s="25">
        <v>2.0699999999999998E-3</v>
      </c>
      <c r="N349" s="25">
        <f t="shared" si="86"/>
        <v>8.9999999999999976E-4</v>
      </c>
      <c r="O349" s="25"/>
      <c r="P349" s="25">
        <f t="shared" si="87"/>
        <v>1.0299999999999762E-5</v>
      </c>
      <c r="Q349" s="25">
        <f t="shared" si="88"/>
        <v>2.3720899999999455E-4</v>
      </c>
      <c r="R349" s="25">
        <v>2.8400000000000001E-3</v>
      </c>
      <c r="S349" s="25">
        <f t="shared" si="89"/>
        <v>1.67E-3</v>
      </c>
      <c r="T349" s="25"/>
      <c r="U349" s="25">
        <f t="shared" si="90"/>
        <v>7.2800000000000035E-5</v>
      </c>
      <c r="V349" s="25">
        <f t="shared" si="91"/>
        <v>1.6765840000000009E-3</v>
      </c>
      <c r="W349" s="25">
        <v>2.4499999999999999E-3</v>
      </c>
      <c r="X349" s="25">
        <f t="shared" si="92"/>
        <v>1.2799999999999999E-3</v>
      </c>
      <c r="Y349" s="25"/>
      <c r="Z349" s="25">
        <f t="shared" si="93"/>
        <v>1.5859999999999984E-4</v>
      </c>
      <c r="AA349" s="25">
        <f t="shared" si="94"/>
        <v>3.6525579999999967E-3</v>
      </c>
      <c r="AB349" s="25">
        <v>2.4499999999999999E-3</v>
      </c>
      <c r="AC349" s="25">
        <f t="shared" si="95"/>
        <v>1.17E-3</v>
      </c>
    </row>
    <row r="350" spans="1:29" s="15" customFormat="1">
      <c r="A350" s="18">
        <v>598</v>
      </c>
      <c r="B350" s="25">
        <v>-1.1E-4</v>
      </c>
      <c r="C350" s="25">
        <v>7.4400000000000004E-3</v>
      </c>
      <c r="D350" s="25">
        <f t="shared" si="80"/>
        <v>6.3200000000000001E-3</v>
      </c>
      <c r="E350" s="25"/>
      <c r="F350" s="25">
        <f t="shared" si="81"/>
        <v>2.446000000000002E-4</v>
      </c>
      <c r="G350" s="25">
        <f t="shared" si="82"/>
        <v>5.6331380000000045E-3</v>
      </c>
      <c r="H350" s="25">
        <v>2.7399999999999998E-3</v>
      </c>
      <c r="I350" s="25">
        <f t="shared" si="83"/>
        <v>1.6199999999999997E-3</v>
      </c>
      <c r="J350" s="25"/>
      <c r="K350" s="25">
        <f t="shared" si="84"/>
        <v>-6.3000000000000339E-5</v>
      </c>
      <c r="L350" s="25">
        <f t="shared" si="85"/>
        <v>-1.4508900000000078E-3</v>
      </c>
      <c r="M350" s="25">
        <v>2.0899999999999998E-3</v>
      </c>
      <c r="N350" s="25">
        <f t="shared" si="86"/>
        <v>9.6999999999999973E-4</v>
      </c>
      <c r="O350" s="25"/>
      <c r="P350" s="25">
        <f t="shared" si="87"/>
        <v>8.0299999999999729E-5</v>
      </c>
      <c r="Q350" s="25">
        <f t="shared" si="88"/>
        <v>1.8493089999999939E-3</v>
      </c>
      <c r="R350" s="25">
        <v>2.7599999999999999E-3</v>
      </c>
      <c r="S350" s="25">
        <f t="shared" si="89"/>
        <v>1.6399999999999997E-3</v>
      </c>
      <c r="T350" s="25"/>
      <c r="U350" s="25">
        <f t="shared" si="90"/>
        <v>4.2799999999999739E-5</v>
      </c>
      <c r="V350" s="25">
        <f t="shared" si="91"/>
        <v>9.8568399999999405E-4</v>
      </c>
      <c r="W350" s="25">
        <v>2.3500000000000001E-3</v>
      </c>
      <c r="X350" s="25">
        <f t="shared" si="92"/>
        <v>1.23E-3</v>
      </c>
      <c r="Y350" s="25"/>
      <c r="Z350" s="25">
        <f t="shared" si="93"/>
        <v>1.0859999999999993E-4</v>
      </c>
      <c r="AA350" s="25">
        <f t="shared" si="94"/>
        <v>2.5010579999999983E-3</v>
      </c>
      <c r="AB350" s="25">
        <v>2.3500000000000001E-3</v>
      </c>
      <c r="AC350" s="25">
        <f t="shared" si="95"/>
        <v>1.1200000000000001E-3</v>
      </c>
    </row>
    <row r="351" spans="1:29" s="15" customFormat="1">
      <c r="A351" s="18">
        <v>599</v>
      </c>
      <c r="B351" s="25">
        <v>-6.0000000000000002E-5</v>
      </c>
      <c r="C351" s="25">
        <v>7.4900000000000001E-3</v>
      </c>
      <c r="D351" s="25">
        <f t="shared" si="80"/>
        <v>6.3449999999999999E-3</v>
      </c>
      <c r="E351" s="25"/>
      <c r="F351" s="25">
        <f t="shared" si="81"/>
        <v>2.6960000000000005E-4</v>
      </c>
      <c r="G351" s="25">
        <f t="shared" si="82"/>
        <v>6.2088880000000018E-3</v>
      </c>
      <c r="H351" s="25">
        <v>2.7899999999999999E-3</v>
      </c>
      <c r="I351" s="25">
        <f t="shared" si="83"/>
        <v>1.645E-3</v>
      </c>
      <c r="J351" s="25"/>
      <c r="K351" s="25">
        <f t="shared" si="84"/>
        <v>-3.8000000000000056E-5</v>
      </c>
      <c r="L351" s="25">
        <f t="shared" si="85"/>
        <v>-8.7514000000000136E-4</v>
      </c>
      <c r="M351" s="25">
        <v>2.0899999999999998E-3</v>
      </c>
      <c r="N351" s="25">
        <f t="shared" si="86"/>
        <v>9.4499999999999988E-4</v>
      </c>
      <c r="O351" s="25"/>
      <c r="P351" s="25">
        <f t="shared" si="87"/>
        <v>5.5299999999999881E-5</v>
      </c>
      <c r="Q351" s="25">
        <f t="shared" si="88"/>
        <v>1.2735589999999972E-3</v>
      </c>
      <c r="R351" s="25">
        <v>2.8300000000000001E-3</v>
      </c>
      <c r="S351" s="25">
        <f t="shared" si="89"/>
        <v>1.6850000000000001E-3</v>
      </c>
      <c r="T351" s="25"/>
      <c r="U351" s="25">
        <f t="shared" si="90"/>
        <v>8.7800000000000074E-5</v>
      </c>
      <c r="V351" s="25">
        <f t="shared" si="91"/>
        <v>2.022034000000002E-3</v>
      </c>
      <c r="W351" s="25">
        <v>2.3500000000000001E-3</v>
      </c>
      <c r="X351" s="25">
        <f t="shared" si="92"/>
        <v>1.2050000000000001E-3</v>
      </c>
      <c r="Y351" s="25"/>
      <c r="Z351" s="25">
        <f t="shared" si="93"/>
        <v>8.360000000000008E-5</v>
      </c>
      <c r="AA351" s="25">
        <f t="shared" si="94"/>
        <v>1.9253080000000019E-3</v>
      </c>
      <c r="AB351" s="25">
        <v>2.3500000000000001E-3</v>
      </c>
      <c r="AC351" s="25">
        <f t="shared" si="95"/>
        <v>1.145E-3</v>
      </c>
    </row>
    <row r="352" spans="1:29" s="15" customFormat="1">
      <c r="A352" s="18">
        <v>600</v>
      </c>
      <c r="B352" s="25">
        <v>-1.0000000000000001E-5</v>
      </c>
      <c r="C352" s="25">
        <v>7.3400000000000002E-3</v>
      </c>
      <c r="D352" s="25">
        <f t="shared" si="80"/>
        <v>6.215E-3</v>
      </c>
      <c r="E352" s="25"/>
      <c r="F352" s="25"/>
      <c r="G352" s="25"/>
      <c r="H352" s="25">
        <v>2.8E-3</v>
      </c>
      <c r="I352" s="25">
        <f t="shared" si="83"/>
        <v>1.6750000000000001E-3</v>
      </c>
      <c r="J352" s="25"/>
      <c r="K352" s="25"/>
      <c r="L352" s="25"/>
      <c r="M352" s="25">
        <v>2.0500000000000002E-3</v>
      </c>
      <c r="N352" s="25">
        <f t="shared" si="86"/>
        <v>9.2500000000000026E-4</v>
      </c>
      <c r="O352" s="25"/>
      <c r="P352" s="25"/>
      <c r="Q352" s="25"/>
      <c r="R352" s="25">
        <v>2.7299999999999998E-3</v>
      </c>
      <c r="S352" s="25">
        <f t="shared" si="89"/>
        <v>1.6049999999999999E-3</v>
      </c>
      <c r="T352" s="25"/>
      <c r="U352" s="25"/>
      <c r="V352" s="25"/>
      <c r="W352" s="25">
        <v>2.2599999999999999E-3</v>
      </c>
      <c r="X352" s="25">
        <f t="shared" si="92"/>
        <v>1.1349999999999999E-3</v>
      </c>
      <c r="Y352" s="25"/>
      <c r="Z352" s="25"/>
      <c r="AA352" s="25"/>
      <c r="AB352" s="25">
        <v>2.2599999999999999E-3</v>
      </c>
      <c r="AC352" s="25">
        <f t="shared" si="95"/>
        <v>1.1249999999999999E-3</v>
      </c>
    </row>
    <row r="353" spans="1:29" s="15" customFormat="1">
      <c r="A353" s="18">
        <v>601</v>
      </c>
      <c r="B353" s="25">
        <v>6.0000000000000002E-5</v>
      </c>
      <c r="C353" s="25">
        <v>7.5799999999999999E-3</v>
      </c>
      <c r="D353" s="25">
        <f t="shared" si="80"/>
        <v>6.3599999999999993E-3</v>
      </c>
      <c r="E353" s="25"/>
      <c r="F353" s="25"/>
      <c r="G353" s="25"/>
      <c r="H353" s="25">
        <v>2.8E-3</v>
      </c>
      <c r="I353" s="25">
        <f t="shared" si="83"/>
        <v>1.5799999999999998E-3</v>
      </c>
      <c r="J353" s="25"/>
      <c r="K353" s="25"/>
      <c r="L353" s="25"/>
      <c r="M353" s="25">
        <v>2.1099999999999999E-3</v>
      </c>
      <c r="N353" s="25">
        <f t="shared" si="86"/>
        <v>8.8999999999999973E-4</v>
      </c>
      <c r="O353" s="25"/>
      <c r="P353" s="25"/>
      <c r="Q353" s="25"/>
      <c r="R353" s="25">
        <v>2.8500000000000001E-3</v>
      </c>
      <c r="S353" s="25">
        <f t="shared" si="89"/>
        <v>1.6299999999999999E-3</v>
      </c>
      <c r="T353" s="25"/>
      <c r="U353" s="25"/>
      <c r="V353" s="25"/>
      <c r="W353" s="25">
        <v>2.3800000000000002E-3</v>
      </c>
      <c r="X353" s="25">
        <f t="shared" si="92"/>
        <v>1.16E-3</v>
      </c>
      <c r="Y353" s="25"/>
      <c r="Z353" s="25"/>
      <c r="AA353" s="25"/>
      <c r="AB353" s="25">
        <v>2.3800000000000002E-3</v>
      </c>
      <c r="AC353" s="25">
        <f t="shared" si="95"/>
        <v>1.2200000000000002E-3</v>
      </c>
    </row>
    <row r="354" spans="1:29" s="15" customFormat="1">
      <c r="A354" s="18">
        <v>602</v>
      </c>
      <c r="B354" s="25">
        <v>-8.0000000000000007E-5</v>
      </c>
      <c r="C354" s="25">
        <v>7.4700000000000001E-3</v>
      </c>
      <c r="D354" s="25">
        <f t="shared" si="80"/>
        <v>6.4000000000000003E-3</v>
      </c>
      <c r="E354" s="25"/>
      <c r="F354" s="25"/>
      <c r="G354" s="25"/>
      <c r="H354" s="25">
        <v>2.7799999999999999E-3</v>
      </c>
      <c r="I354" s="25">
        <f t="shared" si="83"/>
        <v>1.7099999999999999E-3</v>
      </c>
      <c r="J354" s="25"/>
      <c r="K354" s="25"/>
      <c r="L354" s="25"/>
      <c r="M354" s="25">
        <v>2.1199999999999999E-3</v>
      </c>
      <c r="N354" s="25">
        <f t="shared" si="86"/>
        <v>1.0499999999999999E-3</v>
      </c>
      <c r="O354" s="25"/>
      <c r="P354" s="25"/>
      <c r="Q354" s="25"/>
      <c r="R354" s="25">
        <v>2.7299999999999998E-3</v>
      </c>
      <c r="S354" s="25">
        <f t="shared" si="89"/>
        <v>1.6599999999999998E-3</v>
      </c>
      <c r="T354" s="25"/>
      <c r="U354" s="25"/>
      <c r="V354" s="25"/>
      <c r="W354" s="25">
        <v>2.2200000000000002E-3</v>
      </c>
      <c r="X354" s="25">
        <f t="shared" si="92"/>
        <v>1.1500000000000002E-3</v>
      </c>
      <c r="Y354" s="25"/>
      <c r="Z354" s="25"/>
      <c r="AA354" s="25"/>
      <c r="AB354" s="25">
        <v>2.2200000000000002E-3</v>
      </c>
      <c r="AC354" s="25">
        <f t="shared" si="95"/>
        <v>1.07E-3</v>
      </c>
    </row>
    <row r="355" spans="1:29" s="15" customFormat="1">
      <c r="A355" s="18">
        <v>603</v>
      </c>
      <c r="B355" s="25">
        <v>-2.0000000000000002E-5</v>
      </c>
      <c r="C355" s="25">
        <v>7.5300000000000002E-3</v>
      </c>
      <c r="D355" s="25">
        <f t="shared" si="80"/>
        <v>6.365E-3</v>
      </c>
      <c r="E355" s="25"/>
      <c r="F355" s="25"/>
      <c r="G355" s="25"/>
      <c r="H355" s="25">
        <v>2.8E-3</v>
      </c>
      <c r="I355" s="25">
        <f t="shared" si="83"/>
        <v>1.635E-3</v>
      </c>
      <c r="J355" s="25"/>
      <c r="K355" s="25"/>
      <c r="L355" s="25"/>
      <c r="M355" s="25">
        <v>2.1099999999999999E-3</v>
      </c>
      <c r="N355" s="25">
        <f t="shared" si="86"/>
        <v>9.4499999999999988E-4</v>
      </c>
      <c r="O355" s="25"/>
      <c r="P355" s="25"/>
      <c r="Q355" s="25"/>
      <c r="R355" s="25">
        <v>2.7899999999999999E-3</v>
      </c>
      <c r="S355" s="25">
        <f t="shared" si="89"/>
        <v>1.6249999999999999E-3</v>
      </c>
      <c r="T355" s="25"/>
      <c r="U355" s="25"/>
      <c r="V355" s="25"/>
      <c r="W355" s="25">
        <v>2.3500000000000001E-3</v>
      </c>
      <c r="X355" s="25">
        <f t="shared" si="92"/>
        <v>1.1850000000000001E-3</v>
      </c>
      <c r="Y355" s="25"/>
      <c r="Z355" s="25"/>
      <c r="AA355" s="25"/>
      <c r="AB355" s="25">
        <v>2.3500000000000001E-3</v>
      </c>
      <c r="AC355" s="25">
        <f t="shared" si="95"/>
        <v>1.165E-3</v>
      </c>
    </row>
    <row r="356" spans="1:29" s="15" customFormat="1">
      <c r="A356" s="18">
        <v>604</v>
      </c>
      <c r="B356" s="25">
        <v>-2.5000000000000001E-4</v>
      </c>
      <c r="C356" s="25">
        <v>7.4099999999999999E-3</v>
      </c>
      <c r="D356" s="25">
        <f t="shared" si="80"/>
        <v>6.3899999999999998E-3</v>
      </c>
      <c r="E356" s="25"/>
      <c r="F356" s="25"/>
      <c r="G356" s="25"/>
      <c r="H356" s="25">
        <v>2.8E-3</v>
      </c>
      <c r="I356" s="25">
        <f t="shared" si="83"/>
        <v>1.7799999999999999E-3</v>
      </c>
      <c r="J356" s="25"/>
      <c r="K356" s="25"/>
      <c r="L356" s="25"/>
      <c r="M356" s="25">
        <v>2.14E-3</v>
      </c>
      <c r="N356" s="25">
        <f t="shared" si="86"/>
        <v>1.1199999999999999E-3</v>
      </c>
      <c r="O356" s="25"/>
      <c r="P356" s="25"/>
      <c r="Q356" s="25"/>
      <c r="R356" s="25">
        <v>2.8E-3</v>
      </c>
      <c r="S356" s="25">
        <f t="shared" si="89"/>
        <v>1.7799999999999999E-3</v>
      </c>
      <c r="T356" s="25"/>
      <c r="U356" s="25"/>
      <c r="V356" s="25"/>
      <c r="W356" s="25">
        <v>2.2899999999999999E-3</v>
      </c>
      <c r="X356" s="25">
        <f t="shared" si="92"/>
        <v>1.2699999999999999E-3</v>
      </c>
      <c r="Y356" s="25"/>
      <c r="Z356" s="25"/>
      <c r="AA356" s="25"/>
      <c r="AB356" s="25">
        <v>2.2899999999999999E-3</v>
      </c>
      <c r="AC356" s="25">
        <f t="shared" si="95"/>
        <v>1.0200000000000001E-3</v>
      </c>
    </row>
    <row r="357" spans="1:29" s="15" customFormat="1">
      <c r="A357" s="18">
        <v>605</v>
      </c>
      <c r="B357" s="25">
        <v>-8.0000000000000007E-5</v>
      </c>
      <c r="C357" s="25">
        <v>7.5199999999999998E-3</v>
      </c>
      <c r="D357" s="25">
        <f t="shared" si="80"/>
        <v>6.3749999999999996E-3</v>
      </c>
      <c r="E357" s="25"/>
      <c r="F357" s="25"/>
      <c r="G357" s="25"/>
      <c r="H357" s="25">
        <v>2.8800000000000002E-3</v>
      </c>
      <c r="I357" s="25">
        <f t="shared" si="83"/>
        <v>1.7350000000000002E-3</v>
      </c>
      <c r="J357" s="25"/>
      <c r="K357" s="25"/>
      <c r="L357" s="25"/>
      <c r="M357" s="25">
        <v>2.16E-3</v>
      </c>
      <c r="N357" s="25">
        <f t="shared" si="86"/>
        <v>1.0150000000000001E-3</v>
      </c>
      <c r="O357" s="25"/>
      <c r="P357" s="25"/>
      <c r="Q357" s="25"/>
      <c r="R357" s="25">
        <v>2.7499999999999998E-3</v>
      </c>
      <c r="S357" s="25">
        <f t="shared" si="89"/>
        <v>1.6049999999999999E-3</v>
      </c>
      <c r="T357" s="25"/>
      <c r="U357" s="25"/>
      <c r="V357" s="25"/>
      <c r="W357" s="25">
        <v>2.3700000000000001E-3</v>
      </c>
      <c r="X357" s="25">
        <f t="shared" si="92"/>
        <v>1.2250000000000002E-3</v>
      </c>
      <c r="Y357" s="25"/>
      <c r="Z357" s="25"/>
      <c r="AA357" s="25"/>
      <c r="AB357" s="25">
        <v>2.3700000000000001E-3</v>
      </c>
      <c r="AC357" s="25">
        <f t="shared" si="95"/>
        <v>1.145E-3</v>
      </c>
    </row>
    <row r="358" spans="1:29" s="15" customFormat="1">
      <c r="A358" s="18">
        <v>606</v>
      </c>
      <c r="B358" s="25">
        <v>-1.9000000000000001E-4</v>
      </c>
      <c r="C358" s="25">
        <v>7.3899999999999999E-3</v>
      </c>
      <c r="D358" s="25">
        <f t="shared" si="80"/>
        <v>6.3449999999999999E-3</v>
      </c>
      <c r="E358" s="25"/>
      <c r="F358" s="25"/>
      <c r="G358" s="25"/>
      <c r="H358" s="25">
        <v>2.8400000000000001E-3</v>
      </c>
      <c r="I358" s="25">
        <f t="shared" si="83"/>
        <v>1.7950000000000002E-3</v>
      </c>
      <c r="J358" s="25"/>
      <c r="K358" s="25"/>
      <c r="L358" s="25"/>
      <c r="M358" s="25">
        <v>2.14E-3</v>
      </c>
      <c r="N358" s="25">
        <f t="shared" si="86"/>
        <v>1.0950000000000001E-3</v>
      </c>
      <c r="O358" s="25"/>
      <c r="P358" s="25"/>
      <c r="Q358" s="25"/>
      <c r="R358" s="25">
        <v>2.8300000000000001E-3</v>
      </c>
      <c r="S358" s="25">
        <f t="shared" si="89"/>
        <v>1.7850000000000001E-3</v>
      </c>
      <c r="T358" s="25"/>
      <c r="U358" s="25"/>
      <c r="V358" s="25"/>
      <c r="W358" s="25">
        <v>2.2799999999999999E-3</v>
      </c>
      <c r="X358" s="25">
        <f t="shared" si="92"/>
        <v>1.235E-3</v>
      </c>
      <c r="Y358" s="25"/>
      <c r="Z358" s="25"/>
      <c r="AA358" s="25"/>
      <c r="AB358" s="25">
        <v>2.2799999999999999E-3</v>
      </c>
      <c r="AC358" s="25">
        <f t="shared" si="95"/>
        <v>1.0449999999999999E-3</v>
      </c>
    </row>
    <row r="359" spans="1:29" s="15" customFormat="1">
      <c r="A359" s="18">
        <v>607</v>
      </c>
      <c r="B359" s="25">
        <v>1.2999999999999999E-4</v>
      </c>
      <c r="C359" s="25">
        <v>7.5799999999999999E-3</v>
      </c>
      <c r="D359" s="25">
        <f t="shared" si="80"/>
        <v>6.3E-3</v>
      </c>
      <c r="E359" s="25"/>
      <c r="F359" s="25"/>
      <c r="G359" s="25"/>
      <c r="H359" s="25">
        <v>2.9199999999999999E-3</v>
      </c>
      <c r="I359" s="25">
        <f t="shared" si="83"/>
        <v>1.64E-3</v>
      </c>
      <c r="J359" s="25"/>
      <c r="K359" s="25"/>
      <c r="L359" s="25"/>
      <c r="M359" s="25">
        <v>2.2000000000000001E-3</v>
      </c>
      <c r="N359" s="25">
        <f t="shared" si="86"/>
        <v>9.2000000000000024E-4</v>
      </c>
      <c r="O359" s="25"/>
      <c r="P359" s="25"/>
      <c r="Q359" s="25"/>
      <c r="R359" s="25">
        <v>2.81E-3</v>
      </c>
      <c r="S359" s="25">
        <f t="shared" si="89"/>
        <v>1.5300000000000001E-3</v>
      </c>
      <c r="T359" s="25"/>
      <c r="U359" s="25"/>
      <c r="V359" s="25"/>
      <c r="W359" s="25">
        <v>2.4299999999999999E-3</v>
      </c>
      <c r="X359" s="25">
        <f t="shared" si="92"/>
        <v>1.15E-3</v>
      </c>
      <c r="Y359" s="25"/>
      <c r="Z359" s="25"/>
      <c r="AA359" s="25"/>
      <c r="AB359" s="25">
        <v>2.4299999999999999E-3</v>
      </c>
      <c r="AC359" s="25">
        <f t="shared" si="95"/>
        <v>1.2799999999999999E-3</v>
      </c>
    </row>
    <row r="360" spans="1:29" s="15" customFormat="1">
      <c r="A360" s="18">
        <v>608</v>
      </c>
      <c r="B360" s="25">
        <v>-2.1000000000000001E-4</v>
      </c>
      <c r="C360" s="25">
        <v>7.43E-3</v>
      </c>
      <c r="D360" s="25">
        <f t="shared" si="80"/>
        <v>6.365E-3</v>
      </c>
      <c r="E360" s="25"/>
      <c r="F360" s="25"/>
      <c r="G360" s="25"/>
      <c r="H360" s="25">
        <v>2.8300000000000001E-3</v>
      </c>
      <c r="I360" s="25">
        <f t="shared" si="83"/>
        <v>1.7650000000000001E-3</v>
      </c>
      <c r="J360" s="25"/>
      <c r="K360" s="25"/>
      <c r="L360" s="25"/>
      <c r="M360" s="25">
        <v>2.1199999999999999E-3</v>
      </c>
      <c r="N360" s="25">
        <f t="shared" si="86"/>
        <v>1.0549999999999999E-3</v>
      </c>
      <c r="O360" s="25"/>
      <c r="P360" s="25"/>
      <c r="Q360" s="25"/>
      <c r="R360" s="25">
        <v>2.7899999999999999E-3</v>
      </c>
      <c r="S360" s="25">
        <f t="shared" si="89"/>
        <v>1.725E-3</v>
      </c>
      <c r="T360" s="25"/>
      <c r="U360" s="25"/>
      <c r="V360" s="25"/>
      <c r="W360" s="25">
        <v>2.3400000000000001E-3</v>
      </c>
      <c r="X360" s="25">
        <f t="shared" si="92"/>
        <v>1.2750000000000001E-3</v>
      </c>
      <c r="Y360" s="25"/>
      <c r="Z360" s="25"/>
      <c r="AA360" s="25"/>
      <c r="AB360" s="25">
        <v>2.3400000000000001E-3</v>
      </c>
      <c r="AC360" s="25">
        <f t="shared" si="95"/>
        <v>1.065E-3</v>
      </c>
    </row>
    <row r="361" spans="1:29" s="15" customFormat="1">
      <c r="A361" s="18">
        <v>609</v>
      </c>
      <c r="B361" s="25">
        <v>1E-4</v>
      </c>
      <c r="C361" s="25">
        <v>7.6299999999999996E-3</v>
      </c>
      <c r="D361" s="25">
        <f t="shared" si="80"/>
        <v>6.3149999999999994E-3</v>
      </c>
      <c r="E361" s="25"/>
      <c r="F361" s="25"/>
      <c r="G361" s="25"/>
      <c r="H361" s="25">
        <v>2.9099999999999998E-3</v>
      </c>
      <c r="I361" s="25">
        <f t="shared" si="83"/>
        <v>1.5949999999999998E-3</v>
      </c>
      <c r="J361" s="25"/>
      <c r="K361" s="25"/>
      <c r="L361" s="25"/>
      <c r="M361" s="25">
        <v>2.2000000000000001E-3</v>
      </c>
      <c r="N361" s="25">
        <f t="shared" si="86"/>
        <v>8.8500000000000015E-4</v>
      </c>
      <c r="O361" s="25"/>
      <c r="P361" s="25"/>
      <c r="Q361" s="25"/>
      <c r="R361" s="25">
        <v>2.9099999999999998E-3</v>
      </c>
      <c r="S361" s="25">
        <f t="shared" si="89"/>
        <v>1.5949999999999998E-3</v>
      </c>
      <c r="T361" s="25"/>
      <c r="U361" s="25"/>
      <c r="V361" s="25"/>
      <c r="W361" s="25">
        <v>2.5300000000000001E-3</v>
      </c>
      <c r="X361" s="25">
        <f t="shared" si="92"/>
        <v>1.2150000000000002E-3</v>
      </c>
      <c r="Y361" s="25"/>
      <c r="Z361" s="25"/>
      <c r="AA361" s="25"/>
      <c r="AB361" s="25">
        <v>2.5300000000000001E-3</v>
      </c>
      <c r="AC361" s="25">
        <f t="shared" si="95"/>
        <v>1.315E-3</v>
      </c>
    </row>
    <row r="362" spans="1:29" s="15" customFormat="1">
      <c r="A362" s="18">
        <v>610</v>
      </c>
      <c r="B362" s="25">
        <v>-4.0000000000000003E-5</v>
      </c>
      <c r="C362" s="25">
        <v>7.4599999999999996E-3</v>
      </c>
      <c r="D362" s="25">
        <f t="shared" si="80"/>
        <v>6.2550000000000001E-3</v>
      </c>
      <c r="E362" s="25"/>
      <c r="F362" s="25"/>
      <c r="G362" s="25"/>
      <c r="H362" s="25">
        <v>2.9399999999999999E-3</v>
      </c>
      <c r="I362" s="25">
        <f t="shared" si="83"/>
        <v>1.735E-3</v>
      </c>
      <c r="J362" s="25"/>
      <c r="K362" s="25"/>
      <c r="L362" s="25"/>
      <c r="M362" s="25">
        <v>2.2399999999999998E-3</v>
      </c>
      <c r="N362" s="25">
        <f t="shared" si="86"/>
        <v>1.0349999999999999E-3</v>
      </c>
      <c r="O362" s="25"/>
      <c r="P362" s="25"/>
      <c r="Q362" s="25"/>
      <c r="R362" s="25">
        <v>2.97E-3</v>
      </c>
      <c r="S362" s="25">
        <f t="shared" si="89"/>
        <v>1.7650000000000001E-3</v>
      </c>
      <c r="T362" s="25"/>
      <c r="U362" s="25"/>
      <c r="V362" s="25"/>
      <c r="W362" s="25">
        <v>2.4499999999999999E-3</v>
      </c>
      <c r="X362" s="25">
        <f t="shared" si="92"/>
        <v>1.245E-3</v>
      </c>
      <c r="Y362" s="25"/>
      <c r="Z362" s="25"/>
      <c r="AA362" s="25"/>
      <c r="AB362" s="25">
        <v>2.4499999999999999E-3</v>
      </c>
      <c r="AC362" s="25">
        <f t="shared" si="95"/>
        <v>1.2049999999999999E-3</v>
      </c>
    </row>
    <row r="363" spans="1:29" s="15" customFormat="1">
      <c r="A363" s="18">
        <v>611</v>
      </c>
      <c r="B363" s="25">
        <v>1.9000000000000001E-4</v>
      </c>
      <c r="C363" s="25">
        <v>7.5300000000000002E-3</v>
      </c>
      <c r="D363" s="25">
        <f t="shared" si="80"/>
        <v>6.2050000000000004E-3</v>
      </c>
      <c r="E363" s="25"/>
      <c r="F363" s="25"/>
      <c r="G363" s="25"/>
      <c r="H363" s="25">
        <v>2.8400000000000001E-3</v>
      </c>
      <c r="I363" s="25">
        <f t="shared" si="83"/>
        <v>1.5150000000000001E-3</v>
      </c>
      <c r="J363" s="25"/>
      <c r="K363" s="25"/>
      <c r="L363" s="25"/>
      <c r="M363" s="25">
        <v>2.14E-3</v>
      </c>
      <c r="N363" s="25">
        <f t="shared" si="86"/>
        <v>8.1499999999999997E-4</v>
      </c>
      <c r="O363" s="25"/>
      <c r="P363" s="25"/>
      <c r="Q363" s="25"/>
      <c r="R363" s="25">
        <v>2.9199999999999999E-3</v>
      </c>
      <c r="S363" s="25">
        <f t="shared" si="89"/>
        <v>1.5949999999999998E-3</v>
      </c>
      <c r="T363" s="25"/>
      <c r="U363" s="25"/>
      <c r="V363" s="25"/>
      <c r="W363" s="25">
        <v>2.4599999999999999E-3</v>
      </c>
      <c r="X363" s="25">
        <f t="shared" si="92"/>
        <v>1.1349999999999999E-3</v>
      </c>
      <c r="Y363" s="25"/>
      <c r="Z363" s="25"/>
      <c r="AA363" s="25"/>
      <c r="AB363" s="25">
        <v>2.4599999999999999E-3</v>
      </c>
      <c r="AC363" s="25">
        <f t="shared" si="95"/>
        <v>1.325E-3</v>
      </c>
    </row>
    <row r="364" spans="1:29" s="15" customFormat="1">
      <c r="A364" s="18">
        <v>612</v>
      </c>
      <c r="B364" s="25">
        <v>-1E-4</v>
      </c>
      <c r="C364" s="25">
        <v>7.5100000000000002E-3</v>
      </c>
      <c r="D364" s="25">
        <f t="shared" si="80"/>
        <v>6.3699999999999998E-3</v>
      </c>
      <c r="E364" s="25"/>
      <c r="F364" s="25"/>
      <c r="G364" s="25"/>
      <c r="H364" s="25">
        <v>2.9099999999999998E-3</v>
      </c>
      <c r="I364" s="25">
        <f t="shared" si="83"/>
        <v>1.7699999999999997E-3</v>
      </c>
      <c r="J364" s="25"/>
      <c r="K364" s="25"/>
      <c r="L364" s="25"/>
      <c r="M364" s="25">
        <v>2.2100000000000002E-3</v>
      </c>
      <c r="N364" s="25">
        <f t="shared" si="86"/>
        <v>1.07E-3</v>
      </c>
      <c r="O364" s="25"/>
      <c r="P364" s="25"/>
      <c r="Q364" s="25"/>
      <c r="R364" s="25">
        <v>2.9099999999999998E-3</v>
      </c>
      <c r="S364" s="25">
        <f t="shared" si="89"/>
        <v>1.7699999999999997E-3</v>
      </c>
      <c r="T364" s="25"/>
      <c r="U364" s="25"/>
      <c r="V364" s="25"/>
      <c r="W364" s="25">
        <v>2.3800000000000002E-3</v>
      </c>
      <c r="X364" s="25">
        <f t="shared" si="92"/>
        <v>1.24E-3</v>
      </c>
      <c r="Y364" s="25"/>
      <c r="Z364" s="25"/>
      <c r="AA364" s="25"/>
      <c r="AB364" s="25">
        <v>2.3800000000000002E-3</v>
      </c>
      <c r="AC364" s="25">
        <f t="shared" si="95"/>
        <v>1.1400000000000002E-3</v>
      </c>
    </row>
    <row r="365" spans="1:29" s="15" customFormat="1">
      <c r="A365" s="18">
        <v>613</v>
      </c>
      <c r="B365" s="25">
        <v>-1.0000000000000001E-5</v>
      </c>
      <c r="C365" s="25">
        <v>7.6699999999999997E-3</v>
      </c>
      <c r="D365" s="25">
        <f t="shared" si="80"/>
        <v>6.4250000000000002E-3</v>
      </c>
      <c r="E365" s="25"/>
      <c r="F365" s="25"/>
      <c r="G365" s="25"/>
      <c r="H365" s="25">
        <v>2.96E-3</v>
      </c>
      <c r="I365" s="25">
        <f t="shared" si="83"/>
        <v>1.7149999999999999E-3</v>
      </c>
      <c r="J365" s="25"/>
      <c r="K365" s="25"/>
      <c r="L365" s="25"/>
      <c r="M365" s="25">
        <v>2.2599999999999999E-3</v>
      </c>
      <c r="N365" s="25">
        <f t="shared" si="86"/>
        <v>1.0149999999999998E-3</v>
      </c>
      <c r="O365" s="25"/>
      <c r="P365" s="25"/>
      <c r="Q365" s="25"/>
      <c r="R365" s="25">
        <v>2.9299999999999999E-3</v>
      </c>
      <c r="S365" s="25">
        <f t="shared" si="89"/>
        <v>1.6849999999999999E-3</v>
      </c>
      <c r="T365" s="25"/>
      <c r="U365" s="25"/>
      <c r="V365" s="25"/>
      <c r="W365" s="25">
        <v>2.5000000000000001E-3</v>
      </c>
      <c r="X365" s="25">
        <f t="shared" si="92"/>
        <v>1.255E-3</v>
      </c>
      <c r="Y365" s="25"/>
      <c r="Z365" s="25"/>
      <c r="AA365" s="25"/>
      <c r="AB365" s="25">
        <v>2.5000000000000001E-3</v>
      </c>
      <c r="AC365" s="25">
        <f t="shared" si="95"/>
        <v>1.245E-3</v>
      </c>
    </row>
    <row r="366" spans="1:29" s="15" customFormat="1">
      <c r="A366" s="18">
        <v>614</v>
      </c>
      <c r="B366" s="25">
        <v>2.0000000000000002E-5</v>
      </c>
      <c r="C366" s="25">
        <v>7.5300000000000002E-3</v>
      </c>
      <c r="D366" s="25">
        <f t="shared" si="80"/>
        <v>6.3300000000000006E-3</v>
      </c>
      <c r="E366" s="25"/>
      <c r="F366" s="25"/>
      <c r="G366" s="25"/>
      <c r="H366" s="25">
        <v>2.9199999999999999E-3</v>
      </c>
      <c r="I366" s="25">
        <f t="shared" si="83"/>
        <v>1.7199999999999997E-3</v>
      </c>
      <c r="J366" s="25"/>
      <c r="K366" s="25"/>
      <c r="L366" s="25"/>
      <c r="M366" s="25">
        <v>2.2000000000000001E-3</v>
      </c>
      <c r="N366" s="25">
        <f t="shared" si="86"/>
        <v>1E-3</v>
      </c>
      <c r="O366" s="25"/>
      <c r="P366" s="25"/>
      <c r="Q366" s="25"/>
      <c r="R366" s="25">
        <v>2.8800000000000002E-3</v>
      </c>
      <c r="S366" s="25">
        <f t="shared" si="89"/>
        <v>1.6800000000000001E-3</v>
      </c>
      <c r="T366" s="25"/>
      <c r="U366" s="25"/>
      <c r="V366" s="25"/>
      <c r="W366" s="25">
        <v>2.3800000000000002E-3</v>
      </c>
      <c r="X366" s="25">
        <f t="shared" si="92"/>
        <v>1.1800000000000001E-3</v>
      </c>
      <c r="Y366" s="25"/>
      <c r="Z366" s="25"/>
      <c r="AA366" s="25"/>
      <c r="AB366" s="25">
        <v>2.3800000000000002E-3</v>
      </c>
      <c r="AC366" s="25">
        <f t="shared" si="95"/>
        <v>1.2000000000000001E-3</v>
      </c>
    </row>
    <row r="367" spans="1:29" s="15" customFormat="1">
      <c r="A367" s="18">
        <v>615</v>
      </c>
      <c r="B367" s="25">
        <v>1.6000000000000001E-4</v>
      </c>
      <c r="C367" s="25">
        <v>7.5900000000000004E-3</v>
      </c>
      <c r="D367" s="25">
        <f t="shared" si="80"/>
        <v>6.3E-3</v>
      </c>
      <c r="E367" s="25"/>
      <c r="F367" s="25"/>
      <c r="G367" s="25"/>
      <c r="H367" s="25">
        <v>2.9099999999999998E-3</v>
      </c>
      <c r="I367" s="25">
        <f t="shared" si="83"/>
        <v>1.6199999999999999E-3</v>
      </c>
      <c r="J367" s="25"/>
      <c r="K367" s="25"/>
      <c r="L367" s="25"/>
      <c r="M367" s="25">
        <v>2.2699999999999999E-3</v>
      </c>
      <c r="N367" s="25">
        <f t="shared" si="86"/>
        <v>9.7999999999999997E-4</v>
      </c>
      <c r="O367" s="25"/>
      <c r="P367" s="25"/>
      <c r="Q367" s="25"/>
      <c r="R367" s="25">
        <v>2.8900000000000002E-3</v>
      </c>
      <c r="S367" s="25">
        <f t="shared" si="89"/>
        <v>1.6000000000000003E-3</v>
      </c>
      <c r="T367" s="25"/>
      <c r="U367" s="25"/>
      <c r="V367" s="25"/>
      <c r="W367" s="25">
        <v>2.4199999999999998E-3</v>
      </c>
      <c r="X367" s="25">
        <f t="shared" si="92"/>
        <v>1.1299999999999999E-3</v>
      </c>
      <c r="Y367" s="25"/>
      <c r="Z367" s="25"/>
      <c r="AA367" s="25"/>
      <c r="AB367" s="25">
        <v>2.4199999999999998E-3</v>
      </c>
      <c r="AC367" s="25">
        <f t="shared" si="95"/>
        <v>1.2899999999999999E-3</v>
      </c>
    </row>
    <row r="368" spans="1:29" s="15" customFormat="1">
      <c r="A368" s="18">
        <v>616</v>
      </c>
      <c r="B368" s="25">
        <v>-2.2000000000000001E-4</v>
      </c>
      <c r="C368" s="25">
        <v>7.4599999999999996E-3</v>
      </c>
      <c r="D368" s="25">
        <f t="shared" si="80"/>
        <v>6.4250000000000002E-3</v>
      </c>
      <c r="E368" s="25"/>
      <c r="F368" s="25"/>
      <c r="G368" s="25"/>
      <c r="H368" s="25">
        <v>2.8700000000000002E-3</v>
      </c>
      <c r="I368" s="25">
        <f t="shared" si="83"/>
        <v>1.8350000000000003E-3</v>
      </c>
      <c r="J368" s="25"/>
      <c r="K368" s="25"/>
      <c r="L368" s="25"/>
      <c r="M368" s="25">
        <v>2.1299999999999999E-3</v>
      </c>
      <c r="N368" s="25">
        <f t="shared" si="86"/>
        <v>1.0950000000000001E-3</v>
      </c>
      <c r="O368" s="25"/>
      <c r="P368" s="25"/>
      <c r="Q368" s="25"/>
      <c r="R368" s="25">
        <v>2.8E-3</v>
      </c>
      <c r="S368" s="25">
        <f t="shared" si="89"/>
        <v>1.7650000000000001E-3</v>
      </c>
      <c r="T368" s="25"/>
      <c r="U368" s="25"/>
      <c r="V368" s="25"/>
      <c r="W368" s="25">
        <v>2.2899999999999999E-3</v>
      </c>
      <c r="X368" s="25">
        <f t="shared" si="92"/>
        <v>1.255E-3</v>
      </c>
      <c r="Y368" s="25"/>
      <c r="Z368" s="25"/>
      <c r="AA368" s="25"/>
      <c r="AB368" s="25">
        <v>2.2899999999999999E-3</v>
      </c>
      <c r="AC368" s="25">
        <f t="shared" si="95"/>
        <v>1.0349999999999999E-3</v>
      </c>
    </row>
    <row r="369" spans="1:29" s="15" customFormat="1">
      <c r="A369" s="18">
        <v>617</v>
      </c>
      <c r="B369" s="25">
        <v>2.4000000000000001E-4</v>
      </c>
      <c r="C369" s="25">
        <v>7.5500000000000003E-3</v>
      </c>
      <c r="D369" s="25">
        <f t="shared" si="80"/>
        <v>6.1799999999999997E-3</v>
      </c>
      <c r="E369" s="25"/>
      <c r="F369" s="25"/>
      <c r="G369" s="25"/>
      <c r="H369" s="25">
        <v>2.8600000000000001E-3</v>
      </c>
      <c r="I369" s="25">
        <f t="shared" si="83"/>
        <v>1.49E-3</v>
      </c>
      <c r="J369" s="25"/>
      <c r="K369" s="25"/>
      <c r="L369" s="25"/>
      <c r="M369" s="25">
        <v>2.2399999999999998E-3</v>
      </c>
      <c r="N369" s="25">
        <f t="shared" si="86"/>
        <v>8.6999999999999968E-4</v>
      </c>
      <c r="O369" s="25"/>
      <c r="P369" s="25"/>
      <c r="Q369" s="25"/>
      <c r="R369" s="25">
        <v>2.81E-3</v>
      </c>
      <c r="S369" s="25">
        <f t="shared" si="89"/>
        <v>1.4399999999999999E-3</v>
      </c>
      <c r="T369" s="25"/>
      <c r="U369" s="25"/>
      <c r="V369" s="25"/>
      <c r="W369" s="25">
        <v>2.5000000000000001E-3</v>
      </c>
      <c r="X369" s="25">
        <f t="shared" si="92"/>
        <v>1.1299999999999999E-3</v>
      </c>
      <c r="Y369" s="25"/>
      <c r="Z369" s="25"/>
      <c r="AA369" s="25"/>
      <c r="AB369" s="25">
        <v>2.5000000000000001E-3</v>
      </c>
      <c r="AC369" s="25">
        <f t="shared" si="95"/>
        <v>1.3700000000000001E-3</v>
      </c>
    </row>
    <row r="370" spans="1:29" s="15" customFormat="1">
      <c r="A370" s="18">
        <v>618</v>
      </c>
      <c r="B370" s="25">
        <v>1.6000000000000001E-4</v>
      </c>
      <c r="C370" s="25">
        <v>7.4000000000000003E-3</v>
      </c>
      <c r="D370" s="25">
        <f t="shared" si="80"/>
        <v>6.1349999999999998E-3</v>
      </c>
      <c r="E370" s="25"/>
      <c r="F370" s="25"/>
      <c r="G370" s="25"/>
      <c r="H370" s="25">
        <v>2.8999999999999998E-3</v>
      </c>
      <c r="I370" s="25">
        <f t="shared" si="83"/>
        <v>1.6349999999999997E-3</v>
      </c>
      <c r="J370" s="25"/>
      <c r="K370" s="25"/>
      <c r="L370" s="25"/>
      <c r="M370" s="25">
        <v>2.0899999999999998E-3</v>
      </c>
      <c r="N370" s="25">
        <f t="shared" si="86"/>
        <v>8.2499999999999978E-4</v>
      </c>
      <c r="O370" s="25"/>
      <c r="P370" s="25"/>
      <c r="Q370" s="25"/>
      <c r="R370" s="25">
        <v>2.9199999999999999E-3</v>
      </c>
      <c r="S370" s="25">
        <f t="shared" si="89"/>
        <v>1.6549999999999998E-3</v>
      </c>
      <c r="T370" s="25"/>
      <c r="U370" s="25"/>
      <c r="V370" s="25"/>
      <c r="W370" s="25">
        <v>2.3700000000000001E-3</v>
      </c>
      <c r="X370" s="25">
        <f t="shared" si="92"/>
        <v>1.1050000000000001E-3</v>
      </c>
      <c r="Y370" s="25"/>
      <c r="Z370" s="25"/>
      <c r="AA370" s="25"/>
      <c r="AB370" s="25">
        <v>2.3700000000000001E-3</v>
      </c>
      <c r="AC370" s="25">
        <f t="shared" si="95"/>
        <v>1.2650000000000001E-3</v>
      </c>
    </row>
    <row r="371" spans="1:29" s="15" customFormat="1">
      <c r="A371" s="18">
        <v>619</v>
      </c>
      <c r="B371" s="25">
        <v>1.6000000000000001E-4</v>
      </c>
      <c r="C371" s="25">
        <v>7.5399999999999998E-3</v>
      </c>
      <c r="D371" s="25">
        <f t="shared" si="80"/>
        <v>6.2100000000000002E-3</v>
      </c>
      <c r="E371" s="25"/>
      <c r="F371" s="25"/>
      <c r="G371" s="25"/>
      <c r="H371" s="25">
        <v>2.8700000000000002E-3</v>
      </c>
      <c r="I371" s="25">
        <f t="shared" si="83"/>
        <v>1.5400000000000001E-3</v>
      </c>
      <c r="J371" s="25"/>
      <c r="K371" s="25"/>
      <c r="L371" s="25"/>
      <c r="M371" s="25">
        <v>2.2399999999999998E-3</v>
      </c>
      <c r="N371" s="25">
        <f t="shared" si="86"/>
        <v>9.0999999999999978E-4</v>
      </c>
      <c r="O371" s="25"/>
      <c r="P371" s="25"/>
      <c r="Q371" s="25"/>
      <c r="R371" s="25">
        <v>2.99E-3</v>
      </c>
      <c r="S371" s="25">
        <f t="shared" si="89"/>
        <v>1.66E-3</v>
      </c>
      <c r="T371" s="25"/>
      <c r="U371" s="25"/>
      <c r="V371" s="25"/>
      <c r="W371" s="25">
        <v>2.5000000000000001E-3</v>
      </c>
      <c r="X371" s="25">
        <f t="shared" si="92"/>
        <v>1.17E-3</v>
      </c>
      <c r="Y371" s="25"/>
      <c r="Z371" s="25"/>
      <c r="AA371" s="25"/>
      <c r="AB371" s="25">
        <v>2.5000000000000001E-3</v>
      </c>
      <c r="AC371" s="25">
        <f t="shared" si="95"/>
        <v>1.33E-3</v>
      </c>
    </row>
    <row r="372" spans="1:29" s="15" customFormat="1">
      <c r="A372" s="18">
        <v>620</v>
      </c>
      <c r="B372" s="25">
        <v>-1.1E-4</v>
      </c>
      <c r="C372" s="25">
        <v>7.3899999999999999E-3</v>
      </c>
      <c r="D372" s="25">
        <f t="shared" si="80"/>
        <v>6.2950000000000002E-3</v>
      </c>
      <c r="E372" s="25"/>
      <c r="F372" s="25"/>
      <c r="G372" s="25"/>
      <c r="H372" s="25">
        <v>2.8900000000000002E-3</v>
      </c>
      <c r="I372" s="25">
        <f t="shared" si="83"/>
        <v>1.7950000000000002E-3</v>
      </c>
      <c r="J372" s="25"/>
      <c r="K372" s="25"/>
      <c r="L372" s="25"/>
      <c r="M372" s="25">
        <v>2.0699999999999998E-3</v>
      </c>
      <c r="N372" s="25">
        <f t="shared" si="86"/>
        <v>9.7499999999999974E-4</v>
      </c>
      <c r="O372" s="25"/>
      <c r="P372" s="25"/>
      <c r="Q372" s="25"/>
      <c r="R372" s="25">
        <v>2.82E-3</v>
      </c>
      <c r="S372" s="25">
        <f t="shared" si="89"/>
        <v>1.725E-3</v>
      </c>
      <c r="T372" s="25"/>
      <c r="U372" s="25"/>
      <c r="V372" s="25"/>
      <c r="W372" s="25">
        <v>2.3E-3</v>
      </c>
      <c r="X372" s="25">
        <f t="shared" si="92"/>
        <v>1.2049999999999999E-3</v>
      </c>
      <c r="Y372" s="25"/>
      <c r="Z372" s="25"/>
      <c r="AA372" s="25"/>
      <c r="AB372" s="25">
        <v>2.3E-3</v>
      </c>
      <c r="AC372" s="25">
        <f t="shared" si="95"/>
        <v>1.0950000000000001E-3</v>
      </c>
    </row>
    <row r="373" spans="1:29" s="15" customFormat="1">
      <c r="A373" s="18">
        <v>621</v>
      </c>
      <c r="B373" s="25">
        <v>-2.0000000000000002E-5</v>
      </c>
      <c r="C373" s="25">
        <v>7.4900000000000001E-3</v>
      </c>
      <c r="D373" s="25">
        <f t="shared" si="80"/>
        <v>6.2399999999999999E-3</v>
      </c>
      <c r="E373" s="25"/>
      <c r="F373" s="25"/>
      <c r="G373" s="25"/>
      <c r="H373" s="25">
        <v>2.9199999999999999E-3</v>
      </c>
      <c r="I373" s="25">
        <f t="shared" si="83"/>
        <v>1.6699999999999998E-3</v>
      </c>
      <c r="J373" s="25"/>
      <c r="K373" s="25"/>
      <c r="L373" s="25"/>
      <c r="M373" s="25">
        <v>2.1700000000000001E-3</v>
      </c>
      <c r="N373" s="25">
        <f t="shared" si="86"/>
        <v>9.2000000000000003E-4</v>
      </c>
      <c r="O373" s="25"/>
      <c r="P373" s="25"/>
      <c r="Q373" s="25"/>
      <c r="R373" s="25">
        <v>2.8999999999999998E-3</v>
      </c>
      <c r="S373" s="25">
        <f t="shared" si="89"/>
        <v>1.6499999999999998E-3</v>
      </c>
      <c r="T373" s="25"/>
      <c r="U373" s="25"/>
      <c r="V373" s="25"/>
      <c r="W373" s="25">
        <v>2.5200000000000001E-3</v>
      </c>
      <c r="X373" s="25">
        <f t="shared" si="92"/>
        <v>1.2700000000000001E-3</v>
      </c>
      <c r="Y373" s="25"/>
      <c r="Z373" s="25"/>
      <c r="AA373" s="25"/>
      <c r="AB373" s="25">
        <v>2.5200000000000001E-3</v>
      </c>
      <c r="AC373" s="25">
        <f t="shared" si="95"/>
        <v>1.25E-3</v>
      </c>
    </row>
    <row r="374" spans="1:29" s="15" customFormat="1">
      <c r="A374" s="18">
        <v>622</v>
      </c>
      <c r="B374" s="25">
        <v>-1.7000000000000001E-4</v>
      </c>
      <c r="C374" s="25">
        <v>7.4700000000000001E-3</v>
      </c>
      <c r="D374" s="25">
        <f t="shared" si="80"/>
        <v>6.3850000000000001E-3</v>
      </c>
      <c r="E374" s="25"/>
      <c r="F374" s="25"/>
      <c r="G374" s="25"/>
      <c r="H374" s="25">
        <v>2.8800000000000002E-3</v>
      </c>
      <c r="I374" s="25">
        <f t="shared" si="83"/>
        <v>1.7950000000000002E-3</v>
      </c>
      <c r="J374" s="25"/>
      <c r="K374" s="25"/>
      <c r="L374" s="25"/>
      <c r="M374" s="25">
        <v>2.0999999999999999E-3</v>
      </c>
      <c r="N374" s="25">
        <f t="shared" si="86"/>
        <v>1.0149999999999998E-3</v>
      </c>
      <c r="O374" s="25"/>
      <c r="P374" s="25"/>
      <c r="Q374" s="25"/>
      <c r="R374" s="25">
        <v>2.9499999999999999E-3</v>
      </c>
      <c r="S374" s="25">
        <f t="shared" si="89"/>
        <v>1.8649999999999999E-3</v>
      </c>
      <c r="T374" s="25"/>
      <c r="U374" s="25"/>
      <c r="V374" s="25"/>
      <c r="W374" s="25">
        <v>2.3400000000000001E-3</v>
      </c>
      <c r="X374" s="25">
        <f t="shared" si="92"/>
        <v>1.255E-3</v>
      </c>
      <c r="Y374" s="25"/>
      <c r="Z374" s="25"/>
      <c r="AA374" s="25"/>
      <c r="AB374" s="25">
        <v>2.3400000000000001E-3</v>
      </c>
      <c r="AC374" s="25">
        <f t="shared" si="95"/>
        <v>1.085E-3</v>
      </c>
    </row>
    <row r="375" spans="1:29" s="15" customFormat="1">
      <c r="A375" s="18">
        <v>623</v>
      </c>
      <c r="B375" s="25">
        <v>8.0000000000000007E-5</v>
      </c>
      <c r="C375" s="25">
        <v>7.5100000000000002E-3</v>
      </c>
      <c r="D375" s="25">
        <f t="shared" si="80"/>
        <v>6.2550000000000001E-3</v>
      </c>
      <c r="E375" s="25"/>
      <c r="F375" s="25"/>
      <c r="G375" s="25"/>
      <c r="H375" s="25">
        <v>2.8600000000000001E-3</v>
      </c>
      <c r="I375" s="25">
        <f t="shared" si="83"/>
        <v>1.6050000000000001E-3</v>
      </c>
      <c r="J375" s="25"/>
      <c r="K375" s="25"/>
      <c r="L375" s="25"/>
      <c r="M375" s="25">
        <v>2.2499999999999998E-3</v>
      </c>
      <c r="N375" s="25">
        <f t="shared" si="86"/>
        <v>9.9499999999999979E-4</v>
      </c>
      <c r="O375" s="25"/>
      <c r="P375" s="25"/>
      <c r="Q375" s="25"/>
      <c r="R375" s="25">
        <v>2.8900000000000002E-3</v>
      </c>
      <c r="S375" s="25">
        <f t="shared" si="89"/>
        <v>1.6350000000000002E-3</v>
      </c>
      <c r="T375" s="25"/>
      <c r="U375" s="25"/>
      <c r="V375" s="25"/>
      <c r="W375" s="25">
        <v>2.4299999999999999E-3</v>
      </c>
      <c r="X375" s="25">
        <f t="shared" si="92"/>
        <v>1.1749999999999998E-3</v>
      </c>
      <c r="Y375" s="25"/>
      <c r="Z375" s="25"/>
      <c r="AA375" s="25"/>
      <c r="AB375" s="25">
        <v>2.4299999999999999E-3</v>
      </c>
      <c r="AC375" s="25">
        <f t="shared" si="95"/>
        <v>1.255E-3</v>
      </c>
    </row>
    <row r="376" spans="1:29" s="15" customFormat="1">
      <c r="A376" s="18">
        <v>624</v>
      </c>
      <c r="B376" s="25">
        <v>-2.0000000000000001E-4</v>
      </c>
      <c r="C376" s="25">
        <v>7.43E-3</v>
      </c>
      <c r="D376" s="25">
        <f t="shared" si="80"/>
        <v>6.365E-3</v>
      </c>
      <c r="E376" s="25"/>
      <c r="F376" s="25"/>
      <c r="G376" s="25"/>
      <c r="H376" s="25">
        <v>2.82E-3</v>
      </c>
      <c r="I376" s="25">
        <f t="shared" si="83"/>
        <v>1.755E-3</v>
      </c>
      <c r="J376" s="25"/>
      <c r="K376" s="25"/>
      <c r="L376" s="25"/>
      <c r="M376" s="25">
        <v>2.0899999999999998E-3</v>
      </c>
      <c r="N376" s="25">
        <f t="shared" si="86"/>
        <v>1.0249999999999999E-3</v>
      </c>
      <c r="O376" s="25"/>
      <c r="P376" s="25"/>
      <c r="Q376" s="25"/>
      <c r="R376" s="25">
        <v>2.8700000000000002E-3</v>
      </c>
      <c r="S376" s="25">
        <f t="shared" si="89"/>
        <v>1.8050000000000002E-3</v>
      </c>
      <c r="T376" s="25"/>
      <c r="U376" s="25"/>
      <c r="V376" s="25"/>
      <c r="W376" s="25">
        <v>2.33E-3</v>
      </c>
      <c r="X376" s="25">
        <f t="shared" si="92"/>
        <v>1.2650000000000001E-3</v>
      </c>
      <c r="Y376" s="25"/>
      <c r="Z376" s="25"/>
      <c r="AA376" s="25"/>
      <c r="AB376" s="25">
        <v>2.33E-3</v>
      </c>
      <c r="AC376" s="25">
        <f t="shared" si="95"/>
        <v>1.065E-3</v>
      </c>
    </row>
    <row r="377" spans="1:29" s="15" customFormat="1">
      <c r="A377" s="18">
        <v>625</v>
      </c>
      <c r="B377" s="25">
        <v>6.0000000000000002E-5</v>
      </c>
      <c r="C377" s="25">
        <v>7.4999999999999997E-3</v>
      </c>
      <c r="D377" s="25">
        <f t="shared" si="80"/>
        <v>6.2449999999999997E-3</v>
      </c>
      <c r="E377" s="25"/>
      <c r="F377" s="25"/>
      <c r="G377" s="25"/>
      <c r="H377" s="25">
        <v>2.8700000000000002E-3</v>
      </c>
      <c r="I377" s="25">
        <f t="shared" si="83"/>
        <v>1.6150000000000001E-3</v>
      </c>
      <c r="J377" s="25"/>
      <c r="K377" s="25"/>
      <c r="L377" s="25"/>
      <c r="M377" s="25">
        <v>2.14E-3</v>
      </c>
      <c r="N377" s="25">
        <f t="shared" si="86"/>
        <v>8.8499999999999994E-4</v>
      </c>
      <c r="O377" s="25"/>
      <c r="P377" s="25"/>
      <c r="Q377" s="25"/>
      <c r="R377" s="25">
        <v>2.8400000000000001E-3</v>
      </c>
      <c r="S377" s="25">
        <f t="shared" si="89"/>
        <v>1.585E-3</v>
      </c>
      <c r="T377" s="25"/>
      <c r="U377" s="25"/>
      <c r="V377" s="25"/>
      <c r="W377" s="25">
        <v>2.4499999999999999E-3</v>
      </c>
      <c r="X377" s="25">
        <f t="shared" si="92"/>
        <v>1.1949999999999999E-3</v>
      </c>
      <c r="Y377" s="25"/>
      <c r="Z377" s="25"/>
      <c r="AA377" s="25"/>
      <c r="AB377" s="25">
        <v>2.4499999999999999E-3</v>
      </c>
      <c r="AC377" s="25">
        <f t="shared" si="95"/>
        <v>1.255E-3</v>
      </c>
    </row>
    <row r="378" spans="1:29" s="15" customFormat="1">
      <c r="A378" s="18">
        <v>626</v>
      </c>
      <c r="B378" s="25">
        <v>-9.0000000000000006E-5</v>
      </c>
      <c r="C378" s="25">
        <v>7.3699999999999998E-3</v>
      </c>
      <c r="D378" s="25">
        <f t="shared" si="80"/>
        <v>6.2649999999999997E-3</v>
      </c>
      <c r="E378" s="25"/>
      <c r="F378" s="25"/>
      <c r="G378" s="25"/>
      <c r="H378" s="25">
        <v>2.8600000000000001E-3</v>
      </c>
      <c r="I378" s="25">
        <f t="shared" si="83"/>
        <v>1.755E-3</v>
      </c>
      <c r="J378" s="25"/>
      <c r="K378" s="25"/>
      <c r="L378" s="25"/>
      <c r="M378" s="25">
        <v>2.1299999999999999E-3</v>
      </c>
      <c r="N378" s="25">
        <f t="shared" si="86"/>
        <v>1.0249999999999999E-3</v>
      </c>
      <c r="O378" s="25"/>
      <c r="P378" s="25"/>
      <c r="Q378" s="25"/>
      <c r="R378" s="25">
        <v>2.8700000000000002E-3</v>
      </c>
      <c r="S378" s="25">
        <f t="shared" si="89"/>
        <v>1.7650000000000001E-3</v>
      </c>
      <c r="T378" s="25"/>
      <c r="U378" s="25"/>
      <c r="V378" s="25"/>
      <c r="W378" s="25">
        <v>2.3E-3</v>
      </c>
      <c r="X378" s="25">
        <f t="shared" si="92"/>
        <v>1.1949999999999999E-3</v>
      </c>
      <c r="Y378" s="25"/>
      <c r="Z378" s="25"/>
      <c r="AA378" s="25"/>
      <c r="AB378" s="25">
        <v>2.3E-3</v>
      </c>
      <c r="AC378" s="25">
        <f t="shared" si="95"/>
        <v>1.1050000000000001E-3</v>
      </c>
    </row>
    <row r="379" spans="1:29" s="15" customFormat="1">
      <c r="A379" s="18">
        <v>627</v>
      </c>
      <c r="B379" s="25">
        <v>9.0000000000000006E-5</v>
      </c>
      <c r="C379" s="25">
        <v>7.3499999999999998E-3</v>
      </c>
      <c r="D379" s="25">
        <f t="shared" si="80"/>
        <v>6.0999999999999995E-3</v>
      </c>
      <c r="E379" s="25"/>
      <c r="F379" s="25"/>
      <c r="G379" s="25"/>
      <c r="H379" s="25">
        <v>2.7599999999999999E-3</v>
      </c>
      <c r="I379" s="25">
        <f t="shared" si="83"/>
        <v>1.5100000000000001E-3</v>
      </c>
      <c r="J379" s="25"/>
      <c r="K379" s="25"/>
      <c r="L379" s="25"/>
      <c r="M379" s="25">
        <v>2.0999999999999999E-3</v>
      </c>
      <c r="N379" s="25">
        <f t="shared" si="86"/>
        <v>8.5000000000000006E-4</v>
      </c>
      <c r="O379" s="25"/>
      <c r="P379" s="25"/>
      <c r="Q379" s="25"/>
      <c r="R379" s="25">
        <v>2.7200000000000002E-3</v>
      </c>
      <c r="S379" s="25">
        <f t="shared" si="89"/>
        <v>1.4700000000000004E-3</v>
      </c>
      <c r="T379" s="25"/>
      <c r="U379" s="25"/>
      <c r="V379" s="25"/>
      <c r="W379" s="25">
        <v>2.4099999999999998E-3</v>
      </c>
      <c r="X379" s="25">
        <f t="shared" si="92"/>
        <v>1.16E-3</v>
      </c>
      <c r="Y379" s="25"/>
      <c r="Z379" s="25"/>
      <c r="AA379" s="25"/>
      <c r="AB379" s="25">
        <v>2.4099999999999998E-3</v>
      </c>
      <c r="AC379" s="25">
        <f t="shared" si="95"/>
        <v>1.2499999999999998E-3</v>
      </c>
    </row>
    <row r="380" spans="1:29" s="15" customFormat="1">
      <c r="A380" s="18">
        <v>628</v>
      </c>
      <c r="B380" s="25">
        <v>-3.0000000000000001E-5</v>
      </c>
      <c r="C380" s="25">
        <v>7.3800000000000003E-3</v>
      </c>
      <c r="D380" s="25">
        <f t="shared" si="80"/>
        <v>6.2350000000000001E-3</v>
      </c>
      <c r="E380" s="25"/>
      <c r="F380" s="25"/>
      <c r="G380" s="25"/>
      <c r="H380" s="25">
        <v>2.81E-3</v>
      </c>
      <c r="I380" s="25">
        <f t="shared" si="83"/>
        <v>1.665E-3</v>
      </c>
      <c r="J380" s="25"/>
      <c r="K380" s="25"/>
      <c r="L380" s="25"/>
      <c r="M380" s="25">
        <v>2.0999999999999999E-3</v>
      </c>
      <c r="N380" s="25">
        <f t="shared" si="86"/>
        <v>9.549999999999999E-4</v>
      </c>
      <c r="O380" s="25"/>
      <c r="P380" s="25"/>
      <c r="Q380" s="25"/>
      <c r="R380" s="25">
        <v>2.8800000000000002E-3</v>
      </c>
      <c r="S380" s="25">
        <f t="shared" si="89"/>
        <v>1.7350000000000002E-3</v>
      </c>
      <c r="T380" s="25"/>
      <c r="U380" s="25"/>
      <c r="V380" s="25"/>
      <c r="W380" s="25">
        <v>2.32E-3</v>
      </c>
      <c r="X380" s="25">
        <f t="shared" si="92"/>
        <v>1.175E-3</v>
      </c>
      <c r="Y380" s="25"/>
      <c r="Z380" s="25"/>
      <c r="AA380" s="25"/>
      <c r="AB380" s="25">
        <v>2.32E-3</v>
      </c>
      <c r="AC380" s="25">
        <f t="shared" si="95"/>
        <v>1.145E-3</v>
      </c>
    </row>
    <row r="381" spans="1:29" s="15" customFormat="1">
      <c r="A381" s="18">
        <v>629</v>
      </c>
      <c r="B381" s="25">
        <v>5.0000000000000002E-5</v>
      </c>
      <c r="C381" s="25">
        <v>7.4599999999999996E-3</v>
      </c>
      <c r="D381" s="25">
        <f t="shared" si="80"/>
        <v>6.1949999999999991E-3</v>
      </c>
      <c r="E381" s="25"/>
      <c r="F381" s="25"/>
      <c r="G381" s="25"/>
      <c r="H381" s="25">
        <v>2.8600000000000001E-3</v>
      </c>
      <c r="I381" s="25">
        <f t="shared" si="83"/>
        <v>1.5950000000000001E-3</v>
      </c>
      <c r="J381" s="25"/>
      <c r="K381" s="25"/>
      <c r="L381" s="25"/>
      <c r="M381" s="25">
        <v>2.1700000000000001E-3</v>
      </c>
      <c r="N381" s="25">
        <f t="shared" si="86"/>
        <v>9.0499999999999999E-4</v>
      </c>
      <c r="O381" s="25"/>
      <c r="P381" s="25"/>
      <c r="Q381" s="25"/>
      <c r="R381" s="25">
        <v>2.9299999999999999E-3</v>
      </c>
      <c r="S381" s="25">
        <f t="shared" si="89"/>
        <v>1.6649999999999998E-3</v>
      </c>
      <c r="T381" s="25"/>
      <c r="U381" s="25"/>
      <c r="V381" s="25"/>
      <c r="W381" s="25">
        <v>2.48E-3</v>
      </c>
      <c r="X381" s="25">
        <f t="shared" si="92"/>
        <v>1.2149999999999999E-3</v>
      </c>
      <c r="Y381" s="25"/>
      <c r="Z381" s="25"/>
      <c r="AA381" s="25"/>
      <c r="AB381" s="25">
        <v>2.48E-3</v>
      </c>
      <c r="AC381" s="25">
        <f t="shared" si="95"/>
        <v>1.2650000000000001E-3</v>
      </c>
    </row>
    <row r="382" spans="1:29" s="15" customFormat="1">
      <c r="A382" s="18">
        <v>630</v>
      </c>
      <c r="B382" s="25">
        <v>-1.7000000000000001E-4</v>
      </c>
      <c r="C382" s="25">
        <v>7.4000000000000003E-3</v>
      </c>
      <c r="D382" s="25">
        <f t="shared" si="80"/>
        <v>6.3300000000000006E-3</v>
      </c>
      <c r="E382" s="25"/>
      <c r="F382" s="25"/>
      <c r="G382" s="25"/>
      <c r="H382" s="25">
        <v>2.82E-3</v>
      </c>
      <c r="I382" s="25">
        <f t="shared" si="83"/>
        <v>1.75E-3</v>
      </c>
      <c r="J382" s="25"/>
      <c r="K382" s="25"/>
      <c r="L382" s="25"/>
      <c r="M382" s="25">
        <v>2.0999999999999999E-3</v>
      </c>
      <c r="N382" s="25">
        <f t="shared" si="86"/>
        <v>1.0299999999999999E-3</v>
      </c>
      <c r="O382" s="25"/>
      <c r="P382" s="25"/>
      <c r="Q382" s="25"/>
      <c r="R382" s="25">
        <v>2.8300000000000001E-3</v>
      </c>
      <c r="S382" s="25">
        <f t="shared" si="89"/>
        <v>1.7600000000000001E-3</v>
      </c>
      <c r="T382" s="25"/>
      <c r="U382" s="25"/>
      <c r="V382" s="25"/>
      <c r="W382" s="25">
        <v>2.31E-3</v>
      </c>
      <c r="X382" s="25">
        <f t="shared" si="92"/>
        <v>1.24E-3</v>
      </c>
      <c r="Y382" s="25"/>
      <c r="Z382" s="25"/>
      <c r="AA382" s="25"/>
      <c r="AB382" s="25">
        <v>2.31E-3</v>
      </c>
      <c r="AC382" s="25">
        <f t="shared" si="95"/>
        <v>1.07E-3</v>
      </c>
    </row>
    <row r="383" spans="1:29" s="15" customFormat="1">
      <c r="A383" s="18">
        <v>631</v>
      </c>
      <c r="B383" s="25">
        <v>-4.0000000000000003E-5</v>
      </c>
      <c r="C383" s="25">
        <v>7.4799999999999997E-3</v>
      </c>
      <c r="D383" s="25">
        <f t="shared" si="80"/>
        <v>6.2749999999999993E-3</v>
      </c>
      <c r="E383" s="25"/>
      <c r="F383" s="25"/>
      <c r="G383" s="25"/>
      <c r="H383" s="25">
        <v>2.8500000000000001E-3</v>
      </c>
      <c r="I383" s="25">
        <f t="shared" si="83"/>
        <v>1.6450000000000002E-3</v>
      </c>
      <c r="J383" s="25"/>
      <c r="K383" s="25"/>
      <c r="L383" s="25"/>
      <c r="M383" s="25">
        <v>2.2899999999999999E-3</v>
      </c>
      <c r="N383" s="25">
        <f t="shared" si="86"/>
        <v>1.085E-3</v>
      </c>
      <c r="O383" s="25"/>
      <c r="P383" s="25"/>
      <c r="Q383" s="25"/>
      <c r="R383" s="25">
        <v>2.8999999999999998E-3</v>
      </c>
      <c r="S383" s="25">
        <f t="shared" si="89"/>
        <v>1.6949999999999999E-3</v>
      </c>
      <c r="T383" s="25"/>
      <c r="U383" s="25"/>
      <c r="V383" s="25"/>
      <c r="W383" s="25">
        <v>2.4499999999999999E-3</v>
      </c>
      <c r="X383" s="25">
        <f t="shared" si="92"/>
        <v>1.245E-3</v>
      </c>
      <c r="Y383" s="25"/>
      <c r="Z383" s="25"/>
      <c r="AA383" s="25"/>
      <c r="AB383" s="25">
        <v>2.4499999999999999E-3</v>
      </c>
      <c r="AC383" s="25">
        <f t="shared" si="95"/>
        <v>1.2049999999999999E-3</v>
      </c>
    </row>
    <row r="384" spans="1:29" s="15" customFormat="1">
      <c r="A384" s="18">
        <v>632</v>
      </c>
      <c r="B384" s="25">
        <v>-8.0000000000000007E-5</v>
      </c>
      <c r="C384" s="25">
        <v>7.4999999999999997E-3</v>
      </c>
      <c r="D384" s="25">
        <f t="shared" si="80"/>
        <v>6.3499999999999997E-3</v>
      </c>
      <c r="E384" s="25"/>
      <c r="F384" s="25"/>
      <c r="G384" s="25"/>
      <c r="H384" s="25">
        <v>2.8900000000000002E-3</v>
      </c>
      <c r="I384" s="25">
        <f t="shared" si="83"/>
        <v>1.7400000000000002E-3</v>
      </c>
      <c r="J384" s="25"/>
      <c r="K384" s="25"/>
      <c r="L384" s="25"/>
      <c r="M384" s="25">
        <v>2.1199999999999999E-3</v>
      </c>
      <c r="N384" s="25">
        <f t="shared" si="86"/>
        <v>9.6999999999999994E-4</v>
      </c>
      <c r="O384" s="25"/>
      <c r="P384" s="25"/>
      <c r="Q384" s="25"/>
      <c r="R384" s="25">
        <v>2.82E-3</v>
      </c>
      <c r="S384" s="25">
        <f t="shared" si="89"/>
        <v>1.67E-3</v>
      </c>
      <c r="T384" s="25"/>
      <c r="U384" s="25"/>
      <c r="V384" s="25"/>
      <c r="W384" s="25">
        <v>2.3800000000000002E-3</v>
      </c>
      <c r="X384" s="25">
        <f t="shared" si="92"/>
        <v>1.2300000000000002E-3</v>
      </c>
      <c r="Y384" s="25"/>
      <c r="Z384" s="25"/>
      <c r="AA384" s="25"/>
      <c r="AB384" s="25">
        <v>2.3800000000000002E-3</v>
      </c>
      <c r="AC384" s="25">
        <f t="shared" si="95"/>
        <v>1.15E-3</v>
      </c>
    </row>
    <row r="385" spans="1:29" s="15" customFormat="1">
      <c r="A385" s="18">
        <v>633</v>
      </c>
      <c r="B385" s="25">
        <v>-3.0000000000000001E-5</v>
      </c>
      <c r="C385" s="25">
        <v>7.4000000000000003E-3</v>
      </c>
      <c r="D385" s="25">
        <f t="shared" si="80"/>
        <v>6.2250000000000005E-3</v>
      </c>
      <c r="E385" s="25"/>
      <c r="F385" s="25"/>
      <c r="G385" s="25"/>
      <c r="H385" s="25">
        <v>2.8E-3</v>
      </c>
      <c r="I385" s="25">
        <f t="shared" si="83"/>
        <v>1.6249999999999999E-3</v>
      </c>
      <c r="J385" s="25"/>
      <c r="K385" s="25"/>
      <c r="L385" s="25"/>
      <c r="M385" s="25">
        <v>2.1199999999999999E-3</v>
      </c>
      <c r="N385" s="25">
        <f t="shared" si="86"/>
        <v>9.4499999999999988E-4</v>
      </c>
      <c r="O385" s="25"/>
      <c r="P385" s="25"/>
      <c r="Q385" s="25"/>
      <c r="R385" s="25">
        <v>2.8E-3</v>
      </c>
      <c r="S385" s="25">
        <f t="shared" si="89"/>
        <v>1.6249999999999999E-3</v>
      </c>
      <c r="T385" s="25"/>
      <c r="U385" s="25"/>
      <c r="V385" s="25"/>
      <c r="W385" s="25">
        <v>2.3800000000000002E-3</v>
      </c>
      <c r="X385" s="25">
        <f t="shared" si="92"/>
        <v>1.2050000000000001E-3</v>
      </c>
      <c r="Y385" s="25"/>
      <c r="Z385" s="25"/>
      <c r="AA385" s="25"/>
      <c r="AB385" s="25">
        <v>2.3800000000000002E-3</v>
      </c>
      <c r="AC385" s="25">
        <f t="shared" si="95"/>
        <v>1.175E-3</v>
      </c>
    </row>
    <row r="386" spans="1:29" s="15" customFormat="1">
      <c r="A386" s="18">
        <v>634</v>
      </c>
      <c r="B386" s="25">
        <v>4.0000000000000003E-5</v>
      </c>
      <c r="C386" s="25">
        <v>7.4799999999999997E-3</v>
      </c>
      <c r="D386" s="25">
        <f t="shared" si="80"/>
        <v>6.2449999999999997E-3</v>
      </c>
      <c r="E386" s="25"/>
      <c r="F386" s="25"/>
      <c r="G386" s="25"/>
      <c r="H386" s="25">
        <v>2.8900000000000002E-3</v>
      </c>
      <c r="I386" s="25">
        <f t="shared" si="83"/>
        <v>1.6550000000000002E-3</v>
      </c>
      <c r="J386" s="25"/>
      <c r="K386" s="25"/>
      <c r="L386" s="25"/>
      <c r="M386" s="25">
        <v>2.1099999999999999E-3</v>
      </c>
      <c r="N386" s="25">
        <f t="shared" si="86"/>
        <v>8.7499999999999991E-4</v>
      </c>
      <c r="O386" s="25"/>
      <c r="P386" s="25"/>
      <c r="Q386" s="25"/>
      <c r="R386" s="25">
        <v>2.8999999999999998E-3</v>
      </c>
      <c r="S386" s="25">
        <f t="shared" si="89"/>
        <v>1.6649999999999998E-3</v>
      </c>
      <c r="T386" s="25"/>
      <c r="U386" s="25"/>
      <c r="V386" s="25"/>
      <c r="W386" s="25">
        <v>2.4299999999999999E-3</v>
      </c>
      <c r="X386" s="25">
        <f t="shared" si="92"/>
        <v>1.1949999999999999E-3</v>
      </c>
      <c r="Y386" s="25"/>
      <c r="Z386" s="25"/>
      <c r="AA386" s="25"/>
      <c r="AB386" s="25">
        <v>2.4299999999999999E-3</v>
      </c>
      <c r="AC386" s="25">
        <f t="shared" si="95"/>
        <v>1.235E-3</v>
      </c>
    </row>
    <row r="387" spans="1:29" s="15" customFormat="1">
      <c r="A387" s="18">
        <v>635</v>
      </c>
      <c r="B387" s="25">
        <v>-1.0000000000000001E-5</v>
      </c>
      <c r="C387" s="25">
        <v>7.3699999999999998E-3</v>
      </c>
      <c r="D387" s="25">
        <f t="shared" ref="D387:D450" si="96">C387-AC387</f>
        <v>6.1849999999999995E-3</v>
      </c>
      <c r="E387" s="25"/>
      <c r="F387" s="25"/>
      <c r="G387" s="25"/>
      <c r="H387" s="25">
        <v>2.8500000000000001E-3</v>
      </c>
      <c r="I387" s="25">
        <f t="shared" ref="I387:I450" si="97">H387-AC387</f>
        <v>1.665E-3</v>
      </c>
      <c r="J387" s="25"/>
      <c r="K387" s="25"/>
      <c r="L387" s="25"/>
      <c r="M387" s="25">
        <v>2.0899999999999998E-3</v>
      </c>
      <c r="N387" s="25">
        <f t="shared" ref="N387:N450" si="98">M387-AC387</f>
        <v>9.0499999999999977E-4</v>
      </c>
      <c r="O387" s="25"/>
      <c r="P387" s="25"/>
      <c r="Q387" s="25"/>
      <c r="R387" s="25">
        <v>2.81E-3</v>
      </c>
      <c r="S387" s="25">
        <f t="shared" ref="S387:S450" si="99">R387-AC387</f>
        <v>1.6249999999999999E-3</v>
      </c>
      <c r="T387" s="25"/>
      <c r="U387" s="25"/>
      <c r="V387" s="25"/>
      <c r="W387" s="25">
        <v>2.3800000000000002E-3</v>
      </c>
      <c r="X387" s="25">
        <f t="shared" ref="X387:X450" si="100">W387-AC387</f>
        <v>1.1950000000000001E-3</v>
      </c>
      <c r="Y387" s="25"/>
      <c r="Z387" s="25"/>
      <c r="AA387" s="25"/>
      <c r="AB387" s="25">
        <v>2.3800000000000002E-3</v>
      </c>
      <c r="AC387" s="25">
        <f t="shared" ref="AC387:AC450" si="101">(B387+AB387)/2</f>
        <v>1.1850000000000001E-3</v>
      </c>
    </row>
    <row r="388" spans="1:29" s="15" customFormat="1">
      <c r="A388" s="18">
        <v>636</v>
      </c>
      <c r="B388" s="25">
        <v>3.0000000000000001E-5</v>
      </c>
      <c r="C388" s="25">
        <v>7.4599999999999996E-3</v>
      </c>
      <c r="D388" s="25">
        <f t="shared" si="96"/>
        <v>6.2599999999999999E-3</v>
      </c>
      <c r="E388" s="25"/>
      <c r="F388" s="25"/>
      <c r="G388" s="25"/>
      <c r="H388" s="25">
        <v>2.8900000000000002E-3</v>
      </c>
      <c r="I388" s="25">
        <f t="shared" si="97"/>
        <v>1.6900000000000001E-3</v>
      </c>
      <c r="J388" s="25"/>
      <c r="K388" s="25"/>
      <c r="L388" s="25"/>
      <c r="M388" s="25">
        <v>2.1299999999999999E-3</v>
      </c>
      <c r="N388" s="25">
        <f t="shared" si="98"/>
        <v>9.2999999999999984E-4</v>
      </c>
      <c r="O388" s="25"/>
      <c r="P388" s="25"/>
      <c r="Q388" s="25"/>
      <c r="R388" s="25">
        <v>2.7799999999999999E-3</v>
      </c>
      <c r="S388" s="25">
        <f t="shared" si="99"/>
        <v>1.5799999999999998E-3</v>
      </c>
      <c r="T388" s="25"/>
      <c r="U388" s="25"/>
      <c r="V388" s="25"/>
      <c r="W388" s="25">
        <v>2.3700000000000001E-3</v>
      </c>
      <c r="X388" s="25">
        <f t="shared" si="100"/>
        <v>1.17E-3</v>
      </c>
      <c r="Y388" s="25"/>
      <c r="Z388" s="25"/>
      <c r="AA388" s="25"/>
      <c r="AB388" s="25">
        <v>2.3700000000000001E-3</v>
      </c>
      <c r="AC388" s="25">
        <f t="shared" si="101"/>
        <v>1.2000000000000001E-3</v>
      </c>
    </row>
    <row r="389" spans="1:29" s="15" customFormat="1">
      <c r="A389" s="18">
        <v>637</v>
      </c>
      <c r="B389" s="25">
        <v>6.0000000000000002E-5</v>
      </c>
      <c r="C389" s="25">
        <v>7.3499999999999998E-3</v>
      </c>
      <c r="D389" s="25">
        <f t="shared" si="96"/>
        <v>6.1649999999999995E-3</v>
      </c>
      <c r="E389" s="25"/>
      <c r="F389" s="25"/>
      <c r="G389" s="25"/>
      <c r="H389" s="25">
        <v>2.8700000000000002E-3</v>
      </c>
      <c r="I389" s="25">
        <f t="shared" si="97"/>
        <v>1.6850000000000001E-3</v>
      </c>
      <c r="J389" s="25"/>
      <c r="K389" s="25"/>
      <c r="L389" s="25"/>
      <c r="M389" s="25">
        <v>2.14E-3</v>
      </c>
      <c r="N389" s="25">
        <f t="shared" si="98"/>
        <v>9.549999999999999E-4</v>
      </c>
      <c r="O389" s="25"/>
      <c r="P389" s="25"/>
      <c r="Q389" s="25"/>
      <c r="R389" s="25">
        <v>2.81E-3</v>
      </c>
      <c r="S389" s="25">
        <f t="shared" si="99"/>
        <v>1.6249999999999999E-3</v>
      </c>
      <c r="T389" s="25"/>
      <c r="U389" s="25"/>
      <c r="V389" s="25"/>
      <c r="W389" s="25">
        <v>2.31E-3</v>
      </c>
      <c r="X389" s="25">
        <f t="shared" si="100"/>
        <v>1.1249999999999999E-3</v>
      </c>
      <c r="Y389" s="25"/>
      <c r="Z389" s="25"/>
      <c r="AA389" s="25"/>
      <c r="AB389" s="25">
        <v>2.31E-3</v>
      </c>
      <c r="AC389" s="25">
        <f t="shared" si="101"/>
        <v>1.1850000000000001E-3</v>
      </c>
    </row>
    <row r="390" spans="1:29" s="15" customFormat="1">
      <c r="A390" s="18">
        <v>638</v>
      </c>
      <c r="B390" s="25">
        <v>0</v>
      </c>
      <c r="C390" s="25">
        <v>7.3499999999999998E-3</v>
      </c>
      <c r="D390" s="25">
        <f t="shared" si="96"/>
        <v>6.1549999999999999E-3</v>
      </c>
      <c r="E390" s="25"/>
      <c r="F390" s="25"/>
      <c r="G390" s="25"/>
      <c r="H390" s="25">
        <v>2.7899999999999999E-3</v>
      </c>
      <c r="I390" s="25">
        <f t="shared" si="97"/>
        <v>1.5949999999999998E-3</v>
      </c>
      <c r="J390" s="25"/>
      <c r="K390" s="25"/>
      <c r="L390" s="25"/>
      <c r="M390" s="25">
        <v>2.0699999999999998E-3</v>
      </c>
      <c r="N390" s="25">
        <f t="shared" si="98"/>
        <v>8.7499999999999969E-4</v>
      </c>
      <c r="O390" s="25"/>
      <c r="P390" s="25"/>
      <c r="Q390" s="25"/>
      <c r="R390" s="25">
        <v>2.8400000000000001E-3</v>
      </c>
      <c r="S390" s="25">
        <f t="shared" si="99"/>
        <v>1.645E-3</v>
      </c>
      <c r="T390" s="25"/>
      <c r="U390" s="25"/>
      <c r="V390" s="25"/>
      <c r="W390" s="25">
        <v>2.3900000000000002E-3</v>
      </c>
      <c r="X390" s="25">
        <f t="shared" si="100"/>
        <v>1.1950000000000001E-3</v>
      </c>
      <c r="Y390" s="25"/>
      <c r="Z390" s="25"/>
      <c r="AA390" s="25"/>
      <c r="AB390" s="25">
        <v>2.3900000000000002E-3</v>
      </c>
      <c r="AC390" s="25">
        <f t="shared" si="101"/>
        <v>1.1950000000000001E-3</v>
      </c>
    </row>
    <row r="391" spans="1:29" s="15" customFormat="1">
      <c r="A391" s="18">
        <v>639</v>
      </c>
      <c r="B391" s="25">
        <v>-1.6000000000000001E-4</v>
      </c>
      <c r="C391" s="25">
        <v>7.3200000000000001E-3</v>
      </c>
      <c r="D391" s="25">
        <f t="shared" si="96"/>
        <v>6.1900000000000002E-3</v>
      </c>
      <c r="E391" s="25"/>
      <c r="F391" s="25"/>
      <c r="G391" s="25"/>
      <c r="H391" s="25">
        <v>2.7699999999999999E-3</v>
      </c>
      <c r="I391" s="25">
        <f t="shared" si="97"/>
        <v>1.64E-3</v>
      </c>
      <c r="J391" s="25"/>
      <c r="K391" s="25"/>
      <c r="L391" s="25"/>
      <c r="M391" s="25">
        <v>2.1099999999999999E-3</v>
      </c>
      <c r="N391" s="25">
        <f t="shared" si="98"/>
        <v>9.7999999999999997E-4</v>
      </c>
      <c r="O391" s="25"/>
      <c r="P391" s="25"/>
      <c r="Q391" s="25"/>
      <c r="R391" s="25">
        <v>2.82E-3</v>
      </c>
      <c r="S391" s="25">
        <f t="shared" si="99"/>
        <v>1.6900000000000001E-3</v>
      </c>
      <c r="T391" s="25"/>
      <c r="U391" s="25"/>
      <c r="V391" s="25"/>
      <c r="W391" s="25">
        <v>2.4199999999999998E-3</v>
      </c>
      <c r="X391" s="25">
        <f t="shared" si="100"/>
        <v>1.2899999999999999E-3</v>
      </c>
      <c r="Y391" s="25"/>
      <c r="Z391" s="25"/>
      <c r="AA391" s="25"/>
      <c r="AB391" s="25">
        <v>2.4199999999999998E-3</v>
      </c>
      <c r="AC391" s="25">
        <f t="shared" si="101"/>
        <v>1.1299999999999999E-3</v>
      </c>
    </row>
    <row r="392" spans="1:29" s="15" customFormat="1">
      <c r="A392" s="18">
        <v>640</v>
      </c>
      <c r="B392" s="25">
        <v>-1.1E-4</v>
      </c>
      <c r="C392" s="25">
        <v>7.2100000000000003E-3</v>
      </c>
      <c r="D392" s="25">
        <f t="shared" si="96"/>
        <v>6.1850000000000004E-3</v>
      </c>
      <c r="E392" s="25"/>
      <c r="F392" s="25"/>
      <c r="G392" s="25"/>
      <c r="H392" s="25">
        <v>2.5999999999999999E-3</v>
      </c>
      <c r="I392" s="25">
        <f t="shared" si="97"/>
        <v>1.5749999999999998E-3</v>
      </c>
      <c r="J392" s="25"/>
      <c r="K392" s="25"/>
      <c r="L392" s="25"/>
      <c r="M392" s="25">
        <v>1.99E-3</v>
      </c>
      <c r="N392" s="25">
        <f t="shared" si="98"/>
        <v>9.6499999999999993E-4</v>
      </c>
      <c r="O392" s="25"/>
      <c r="P392" s="25"/>
      <c r="Q392" s="25"/>
      <c r="R392" s="25">
        <v>2.65E-3</v>
      </c>
      <c r="S392" s="25">
        <f t="shared" si="99"/>
        <v>1.6249999999999999E-3</v>
      </c>
      <c r="T392" s="25"/>
      <c r="U392" s="25"/>
      <c r="V392" s="25"/>
      <c r="W392" s="25">
        <v>2.16E-3</v>
      </c>
      <c r="X392" s="25">
        <f t="shared" si="100"/>
        <v>1.1349999999999999E-3</v>
      </c>
      <c r="Y392" s="25"/>
      <c r="Z392" s="25"/>
      <c r="AA392" s="25"/>
      <c r="AB392" s="25">
        <v>2.16E-3</v>
      </c>
      <c r="AC392" s="25">
        <f t="shared" si="101"/>
        <v>1.0250000000000001E-3</v>
      </c>
    </row>
    <row r="393" spans="1:29" s="15" customFormat="1">
      <c r="A393" s="18">
        <v>641</v>
      </c>
      <c r="B393" s="25">
        <v>-6.0000000000000002E-5</v>
      </c>
      <c r="C393" s="25">
        <v>7.3000000000000001E-3</v>
      </c>
      <c r="D393" s="25">
        <f t="shared" si="96"/>
        <v>6.1749999999999999E-3</v>
      </c>
      <c r="E393" s="25"/>
      <c r="F393" s="25"/>
      <c r="G393" s="25"/>
      <c r="H393" s="25">
        <v>2.8900000000000002E-3</v>
      </c>
      <c r="I393" s="25">
        <f t="shared" si="97"/>
        <v>1.7650000000000003E-3</v>
      </c>
      <c r="J393" s="25"/>
      <c r="K393" s="25"/>
      <c r="L393" s="25"/>
      <c r="M393" s="25">
        <v>2.1700000000000001E-3</v>
      </c>
      <c r="N393" s="25">
        <f t="shared" si="98"/>
        <v>1.0450000000000001E-3</v>
      </c>
      <c r="O393" s="25"/>
      <c r="P393" s="25"/>
      <c r="Q393" s="25"/>
      <c r="R393" s="25">
        <v>2.8400000000000001E-3</v>
      </c>
      <c r="S393" s="25">
        <f t="shared" si="99"/>
        <v>1.7150000000000002E-3</v>
      </c>
      <c r="T393" s="25"/>
      <c r="U393" s="25"/>
      <c r="V393" s="25"/>
      <c r="W393" s="25">
        <v>2.31E-3</v>
      </c>
      <c r="X393" s="25">
        <f t="shared" si="100"/>
        <v>1.1850000000000001E-3</v>
      </c>
      <c r="Y393" s="25"/>
      <c r="Z393" s="25"/>
      <c r="AA393" s="25"/>
      <c r="AB393" s="25">
        <v>2.31E-3</v>
      </c>
      <c r="AC393" s="25">
        <f t="shared" si="101"/>
        <v>1.1249999999999999E-3</v>
      </c>
    </row>
    <row r="394" spans="1:29" s="15" customFormat="1">
      <c r="A394" s="18">
        <v>642</v>
      </c>
      <c r="B394" s="25">
        <v>9.0000000000000006E-5</v>
      </c>
      <c r="C394" s="25">
        <v>7.3200000000000001E-3</v>
      </c>
      <c r="D394" s="25">
        <f t="shared" si="96"/>
        <v>6.1200000000000004E-3</v>
      </c>
      <c r="E394" s="25"/>
      <c r="F394" s="25"/>
      <c r="G394" s="25"/>
      <c r="H394" s="25">
        <v>2.8500000000000001E-3</v>
      </c>
      <c r="I394" s="25">
        <f t="shared" si="97"/>
        <v>1.6500000000000002E-3</v>
      </c>
      <c r="J394" s="25"/>
      <c r="K394" s="25"/>
      <c r="L394" s="25"/>
      <c r="M394" s="25">
        <v>1.92E-3</v>
      </c>
      <c r="N394" s="25">
        <f t="shared" si="98"/>
        <v>7.2000000000000015E-4</v>
      </c>
      <c r="O394" s="25"/>
      <c r="P394" s="25"/>
      <c r="Q394" s="25"/>
      <c r="R394" s="25">
        <v>2.81E-3</v>
      </c>
      <c r="S394" s="25">
        <f t="shared" si="99"/>
        <v>1.6100000000000001E-3</v>
      </c>
      <c r="T394" s="25"/>
      <c r="U394" s="25"/>
      <c r="V394" s="25"/>
      <c r="W394" s="25">
        <v>2.31E-3</v>
      </c>
      <c r="X394" s="25">
        <f t="shared" si="100"/>
        <v>1.1100000000000001E-3</v>
      </c>
      <c r="Y394" s="25"/>
      <c r="Z394" s="25"/>
      <c r="AA394" s="25"/>
      <c r="AB394" s="25">
        <v>2.31E-3</v>
      </c>
      <c r="AC394" s="25">
        <f t="shared" si="101"/>
        <v>1.1999999999999999E-3</v>
      </c>
    </row>
    <row r="395" spans="1:29" s="15" customFormat="1">
      <c r="A395" s="18">
        <v>643</v>
      </c>
      <c r="B395" s="25">
        <v>-1.3999999999999999E-4</v>
      </c>
      <c r="C395" s="25">
        <v>7.2100000000000003E-3</v>
      </c>
      <c r="D395" s="25">
        <f t="shared" si="96"/>
        <v>6.1200000000000004E-3</v>
      </c>
      <c r="E395" s="25"/>
      <c r="F395" s="25"/>
      <c r="G395" s="25"/>
      <c r="H395" s="25">
        <v>2.8400000000000001E-3</v>
      </c>
      <c r="I395" s="25">
        <f t="shared" si="97"/>
        <v>1.75E-3</v>
      </c>
      <c r="J395" s="25"/>
      <c r="K395" s="25"/>
      <c r="L395" s="25"/>
      <c r="M395" s="25">
        <v>2.1800000000000001E-3</v>
      </c>
      <c r="N395" s="25">
        <f t="shared" si="98"/>
        <v>1.09E-3</v>
      </c>
      <c r="O395" s="25"/>
      <c r="P395" s="25"/>
      <c r="Q395" s="25"/>
      <c r="R395" s="25">
        <v>2.8600000000000001E-3</v>
      </c>
      <c r="S395" s="25">
        <f t="shared" si="99"/>
        <v>1.7700000000000001E-3</v>
      </c>
      <c r="T395" s="25"/>
      <c r="U395" s="25"/>
      <c r="V395" s="25"/>
      <c r="W395" s="25">
        <v>2.32E-3</v>
      </c>
      <c r="X395" s="25">
        <f t="shared" si="100"/>
        <v>1.23E-3</v>
      </c>
      <c r="Y395" s="25"/>
      <c r="Z395" s="25"/>
      <c r="AA395" s="25"/>
      <c r="AB395" s="25">
        <v>2.32E-3</v>
      </c>
      <c r="AC395" s="25">
        <f t="shared" si="101"/>
        <v>1.09E-3</v>
      </c>
    </row>
    <row r="396" spans="1:29" s="15" customFormat="1">
      <c r="A396" s="18">
        <v>644</v>
      </c>
      <c r="B396" s="25">
        <v>-6.0000000000000002E-5</v>
      </c>
      <c r="C396" s="25">
        <v>7.26E-3</v>
      </c>
      <c r="D396" s="25">
        <f t="shared" si="96"/>
        <v>6.1700000000000001E-3</v>
      </c>
      <c r="E396" s="25"/>
      <c r="F396" s="25"/>
      <c r="G396" s="25"/>
      <c r="H396" s="25">
        <v>2.6900000000000001E-3</v>
      </c>
      <c r="I396" s="25">
        <f t="shared" si="97"/>
        <v>1.6000000000000003E-3</v>
      </c>
      <c r="J396" s="25"/>
      <c r="K396" s="25"/>
      <c r="L396" s="25"/>
      <c r="M396" s="25">
        <v>1.9599999999999999E-3</v>
      </c>
      <c r="N396" s="25">
        <f t="shared" si="98"/>
        <v>8.7000000000000011E-4</v>
      </c>
      <c r="O396" s="25"/>
      <c r="P396" s="25"/>
      <c r="Q396" s="25"/>
      <c r="R396" s="25">
        <v>2.6199999999999999E-3</v>
      </c>
      <c r="S396" s="25">
        <f t="shared" si="99"/>
        <v>1.5300000000000001E-3</v>
      </c>
      <c r="T396" s="25"/>
      <c r="U396" s="25"/>
      <c r="V396" s="25"/>
      <c r="W396" s="25">
        <v>2.2399999999999998E-3</v>
      </c>
      <c r="X396" s="25">
        <f t="shared" si="100"/>
        <v>1.15E-3</v>
      </c>
      <c r="Y396" s="25"/>
      <c r="Z396" s="25"/>
      <c r="AA396" s="25"/>
      <c r="AB396" s="25">
        <v>2.2399999999999998E-3</v>
      </c>
      <c r="AC396" s="25">
        <f t="shared" si="101"/>
        <v>1.0899999999999998E-3</v>
      </c>
    </row>
    <row r="397" spans="1:29" s="15" customFormat="1">
      <c r="A397" s="18">
        <v>645</v>
      </c>
      <c r="B397" s="25">
        <v>-1.3999999999999999E-4</v>
      </c>
      <c r="C397" s="25">
        <v>7.2500000000000004E-3</v>
      </c>
      <c r="D397" s="25">
        <f t="shared" si="96"/>
        <v>6.1650000000000003E-3</v>
      </c>
      <c r="E397" s="25"/>
      <c r="F397" s="25"/>
      <c r="G397" s="25"/>
      <c r="H397" s="25">
        <v>2.8700000000000002E-3</v>
      </c>
      <c r="I397" s="25">
        <f t="shared" si="97"/>
        <v>1.7850000000000001E-3</v>
      </c>
      <c r="J397" s="25"/>
      <c r="K397" s="25"/>
      <c r="L397" s="25"/>
      <c r="M397" s="25">
        <v>2.16E-3</v>
      </c>
      <c r="N397" s="25">
        <f t="shared" si="98"/>
        <v>1.075E-3</v>
      </c>
      <c r="O397" s="25"/>
      <c r="P397" s="25"/>
      <c r="Q397" s="25"/>
      <c r="R397" s="25">
        <v>2.8500000000000001E-3</v>
      </c>
      <c r="S397" s="25">
        <f t="shared" si="99"/>
        <v>1.7650000000000001E-3</v>
      </c>
      <c r="T397" s="25"/>
      <c r="U397" s="25"/>
      <c r="V397" s="25"/>
      <c r="W397" s="25">
        <v>2.31E-3</v>
      </c>
      <c r="X397" s="25">
        <f t="shared" si="100"/>
        <v>1.225E-3</v>
      </c>
      <c r="Y397" s="25"/>
      <c r="Z397" s="25"/>
      <c r="AA397" s="25"/>
      <c r="AB397" s="25">
        <v>2.31E-3</v>
      </c>
      <c r="AC397" s="25">
        <f t="shared" si="101"/>
        <v>1.085E-3</v>
      </c>
    </row>
    <row r="398" spans="1:29" s="15" customFormat="1">
      <c r="A398" s="18">
        <v>646</v>
      </c>
      <c r="B398" s="25">
        <v>1.8000000000000001E-4</v>
      </c>
      <c r="C398" s="25">
        <v>7.3600000000000002E-3</v>
      </c>
      <c r="D398" s="25">
        <f t="shared" si="96"/>
        <v>6.1150000000000006E-3</v>
      </c>
      <c r="E398" s="25"/>
      <c r="F398" s="25"/>
      <c r="G398" s="25"/>
      <c r="H398" s="25">
        <v>2.81E-3</v>
      </c>
      <c r="I398" s="25">
        <f t="shared" si="97"/>
        <v>1.565E-3</v>
      </c>
      <c r="J398" s="25"/>
      <c r="K398" s="25"/>
      <c r="L398" s="25"/>
      <c r="M398" s="25">
        <v>2.0699999999999998E-3</v>
      </c>
      <c r="N398" s="25">
        <f t="shared" si="98"/>
        <v>8.2499999999999978E-4</v>
      </c>
      <c r="O398" s="25"/>
      <c r="P398" s="25"/>
      <c r="Q398" s="25"/>
      <c r="R398" s="25">
        <v>2.65E-3</v>
      </c>
      <c r="S398" s="25">
        <f t="shared" si="99"/>
        <v>1.405E-3</v>
      </c>
      <c r="T398" s="25"/>
      <c r="U398" s="25"/>
      <c r="V398" s="25"/>
      <c r="W398" s="25">
        <v>2.31E-3</v>
      </c>
      <c r="X398" s="25">
        <f t="shared" si="100"/>
        <v>1.065E-3</v>
      </c>
      <c r="Y398" s="25"/>
      <c r="Z398" s="25"/>
      <c r="AA398" s="25"/>
      <c r="AB398" s="25">
        <v>2.31E-3</v>
      </c>
      <c r="AC398" s="25">
        <f t="shared" si="101"/>
        <v>1.245E-3</v>
      </c>
    </row>
    <row r="399" spans="1:29" s="15" customFormat="1">
      <c r="A399" s="18">
        <v>647</v>
      </c>
      <c r="B399" s="25">
        <v>1.1E-4</v>
      </c>
      <c r="C399" s="25">
        <v>7.1799999999999998E-3</v>
      </c>
      <c r="D399" s="25">
        <f t="shared" si="96"/>
        <v>5.9849999999999999E-3</v>
      </c>
      <c r="E399" s="25"/>
      <c r="F399" s="25"/>
      <c r="G399" s="25"/>
      <c r="H399" s="25">
        <v>2.81E-3</v>
      </c>
      <c r="I399" s="25">
        <f t="shared" si="97"/>
        <v>1.6150000000000001E-3</v>
      </c>
      <c r="J399" s="25"/>
      <c r="K399" s="25"/>
      <c r="L399" s="25"/>
      <c r="M399" s="25">
        <v>2.0600000000000002E-3</v>
      </c>
      <c r="N399" s="25">
        <f t="shared" si="98"/>
        <v>8.6500000000000032E-4</v>
      </c>
      <c r="O399" s="25"/>
      <c r="P399" s="25"/>
      <c r="Q399" s="25"/>
      <c r="R399" s="25">
        <v>2.7200000000000002E-3</v>
      </c>
      <c r="S399" s="25">
        <f t="shared" si="99"/>
        <v>1.5250000000000003E-3</v>
      </c>
      <c r="T399" s="25"/>
      <c r="U399" s="25"/>
      <c r="V399" s="25"/>
      <c r="W399" s="25">
        <v>2.2799999999999999E-3</v>
      </c>
      <c r="X399" s="25">
        <f t="shared" si="100"/>
        <v>1.085E-3</v>
      </c>
      <c r="Y399" s="25"/>
      <c r="Z399" s="25"/>
      <c r="AA399" s="25"/>
      <c r="AB399" s="25">
        <v>2.2799999999999999E-3</v>
      </c>
      <c r="AC399" s="25">
        <f t="shared" si="101"/>
        <v>1.1949999999999999E-3</v>
      </c>
    </row>
    <row r="400" spans="1:29" s="15" customFormat="1">
      <c r="A400" s="18">
        <v>648</v>
      </c>
      <c r="B400" s="25">
        <v>3.0000000000000001E-5</v>
      </c>
      <c r="C400" s="25">
        <v>7.1900000000000002E-3</v>
      </c>
      <c r="D400" s="25">
        <f t="shared" si="96"/>
        <v>6.0600000000000003E-3</v>
      </c>
      <c r="E400" s="25"/>
      <c r="F400" s="25"/>
      <c r="G400" s="25"/>
      <c r="H400" s="25">
        <v>2.7399999999999998E-3</v>
      </c>
      <c r="I400" s="25">
        <f t="shared" si="97"/>
        <v>1.6099999999999997E-3</v>
      </c>
      <c r="J400" s="25"/>
      <c r="K400" s="25"/>
      <c r="L400" s="25"/>
      <c r="M400" s="25">
        <v>1.98E-3</v>
      </c>
      <c r="N400" s="25">
        <f t="shared" si="98"/>
        <v>8.4999999999999984E-4</v>
      </c>
      <c r="O400" s="25"/>
      <c r="P400" s="25"/>
      <c r="Q400" s="25"/>
      <c r="R400" s="25">
        <v>2.64E-3</v>
      </c>
      <c r="S400" s="25">
        <f t="shared" si="99"/>
        <v>1.5099999999999998E-3</v>
      </c>
      <c r="T400" s="25"/>
      <c r="U400" s="25"/>
      <c r="V400" s="25"/>
      <c r="W400" s="25">
        <v>2.2300000000000002E-3</v>
      </c>
      <c r="X400" s="25">
        <f t="shared" si="100"/>
        <v>1.1000000000000001E-3</v>
      </c>
      <c r="Y400" s="25"/>
      <c r="Z400" s="25"/>
      <c r="AA400" s="25"/>
      <c r="AB400" s="25">
        <v>2.2300000000000002E-3</v>
      </c>
      <c r="AC400" s="25">
        <f t="shared" si="101"/>
        <v>1.1300000000000001E-3</v>
      </c>
    </row>
    <row r="401" spans="1:29" s="15" customFormat="1">
      <c r="A401" s="18">
        <v>649</v>
      </c>
      <c r="B401" s="25">
        <v>-6.0000000000000002E-5</v>
      </c>
      <c r="C401" s="25">
        <v>7.1799999999999998E-3</v>
      </c>
      <c r="D401" s="25">
        <f t="shared" si="96"/>
        <v>6.0349999999999996E-3</v>
      </c>
      <c r="E401" s="25"/>
      <c r="F401" s="25"/>
      <c r="G401" s="25"/>
      <c r="H401" s="25">
        <v>2.8E-3</v>
      </c>
      <c r="I401" s="25">
        <f t="shared" si="97"/>
        <v>1.655E-3</v>
      </c>
      <c r="J401" s="25"/>
      <c r="K401" s="25"/>
      <c r="L401" s="25"/>
      <c r="M401" s="25">
        <v>2.15E-3</v>
      </c>
      <c r="N401" s="25">
        <f t="shared" si="98"/>
        <v>1.005E-3</v>
      </c>
      <c r="O401" s="25"/>
      <c r="P401" s="25"/>
      <c r="Q401" s="25"/>
      <c r="R401" s="25">
        <v>2.8E-3</v>
      </c>
      <c r="S401" s="25">
        <f t="shared" si="99"/>
        <v>1.655E-3</v>
      </c>
      <c r="T401" s="25"/>
      <c r="U401" s="25"/>
      <c r="V401" s="25"/>
      <c r="W401" s="25">
        <v>2.3500000000000001E-3</v>
      </c>
      <c r="X401" s="25">
        <f t="shared" si="100"/>
        <v>1.2050000000000001E-3</v>
      </c>
      <c r="Y401" s="25"/>
      <c r="Z401" s="25"/>
      <c r="AA401" s="25"/>
      <c r="AB401" s="25">
        <v>2.3500000000000001E-3</v>
      </c>
      <c r="AC401" s="25">
        <f t="shared" si="101"/>
        <v>1.145E-3</v>
      </c>
    </row>
    <row r="402" spans="1:29" s="15" customFormat="1">
      <c r="A402" s="18">
        <v>650</v>
      </c>
      <c r="B402" s="25">
        <v>0</v>
      </c>
      <c r="C402" s="25">
        <v>7.2700000000000004E-3</v>
      </c>
      <c r="D402" s="25">
        <f t="shared" si="96"/>
        <v>6.0500000000000007E-3</v>
      </c>
      <c r="E402" s="25"/>
      <c r="F402" s="25"/>
      <c r="G402" s="25"/>
      <c r="H402" s="25">
        <v>2.7599999999999999E-3</v>
      </c>
      <c r="I402" s="25">
        <f t="shared" si="97"/>
        <v>1.5399999999999999E-3</v>
      </c>
      <c r="J402" s="25"/>
      <c r="K402" s="25"/>
      <c r="L402" s="25"/>
      <c r="M402" s="25">
        <v>2.0799999999999998E-3</v>
      </c>
      <c r="N402" s="25">
        <f t="shared" si="98"/>
        <v>8.5999999999999987E-4</v>
      </c>
      <c r="O402" s="25"/>
      <c r="P402" s="25"/>
      <c r="Q402" s="25"/>
      <c r="R402" s="25">
        <v>2.7000000000000001E-3</v>
      </c>
      <c r="S402" s="25">
        <f t="shared" si="99"/>
        <v>1.4800000000000002E-3</v>
      </c>
      <c r="T402" s="25"/>
      <c r="U402" s="25"/>
      <c r="V402" s="25"/>
      <c r="W402" s="25">
        <v>2.4399999999999999E-3</v>
      </c>
      <c r="X402" s="25">
        <f t="shared" si="100"/>
        <v>1.2199999999999999E-3</v>
      </c>
      <c r="Y402" s="25"/>
      <c r="Z402" s="25"/>
      <c r="AA402" s="25"/>
      <c r="AB402" s="25">
        <v>2.4399999999999999E-3</v>
      </c>
      <c r="AC402" s="25">
        <f t="shared" si="101"/>
        <v>1.2199999999999999E-3</v>
      </c>
    </row>
    <row r="403" spans="1:29" s="15" customFormat="1">
      <c r="A403" s="18">
        <v>651</v>
      </c>
      <c r="B403" s="25">
        <v>-2.0000000000000002E-5</v>
      </c>
      <c r="C403" s="25">
        <v>7.1599999999999997E-3</v>
      </c>
      <c r="D403" s="25">
        <f t="shared" si="96"/>
        <v>6.0349999999999996E-3</v>
      </c>
      <c r="E403" s="25"/>
      <c r="F403" s="25"/>
      <c r="G403" s="25"/>
      <c r="H403" s="25">
        <v>2.8500000000000001E-3</v>
      </c>
      <c r="I403" s="25">
        <f t="shared" si="97"/>
        <v>1.7250000000000002E-3</v>
      </c>
      <c r="J403" s="25"/>
      <c r="K403" s="25"/>
      <c r="L403" s="25"/>
      <c r="M403" s="25">
        <v>2.1700000000000001E-3</v>
      </c>
      <c r="N403" s="25">
        <f t="shared" si="98"/>
        <v>1.0450000000000001E-3</v>
      </c>
      <c r="O403" s="25"/>
      <c r="P403" s="25"/>
      <c r="Q403" s="25"/>
      <c r="R403" s="25">
        <v>2.7899999999999999E-3</v>
      </c>
      <c r="S403" s="25">
        <f t="shared" si="99"/>
        <v>1.665E-3</v>
      </c>
      <c r="T403" s="25"/>
      <c r="U403" s="25"/>
      <c r="V403" s="25"/>
      <c r="W403" s="25">
        <v>2.2699999999999999E-3</v>
      </c>
      <c r="X403" s="25">
        <f t="shared" si="100"/>
        <v>1.145E-3</v>
      </c>
      <c r="Y403" s="25"/>
      <c r="Z403" s="25"/>
      <c r="AA403" s="25"/>
      <c r="AB403" s="25">
        <v>2.2699999999999999E-3</v>
      </c>
      <c r="AC403" s="25">
        <f t="shared" si="101"/>
        <v>1.1249999999999999E-3</v>
      </c>
    </row>
    <row r="404" spans="1:29" s="15" customFormat="1">
      <c r="A404" s="18">
        <v>652</v>
      </c>
      <c r="B404" s="25">
        <v>1.2999999999999999E-4</v>
      </c>
      <c r="C404" s="25">
        <v>7.28E-3</v>
      </c>
      <c r="D404" s="25">
        <f t="shared" si="96"/>
        <v>6.0800000000000003E-3</v>
      </c>
      <c r="E404" s="25"/>
      <c r="F404" s="25"/>
      <c r="G404" s="25"/>
      <c r="H404" s="25">
        <v>2.8400000000000001E-3</v>
      </c>
      <c r="I404" s="25">
        <f t="shared" si="97"/>
        <v>1.6400000000000002E-3</v>
      </c>
      <c r="J404" s="25"/>
      <c r="K404" s="25"/>
      <c r="L404" s="25"/>
      <c r="M404" s="25">
        <v>2.0200000000000001E-3</v>
      </c>
      <c r="N404" s="25">
        <f t="shared" si="98"/>
        <v>8.200000000000002E-4</v>
      </c>
      <c r="O404" s="25"/>
      <c r="P404" s="25"/>
      <c r="Q404" s="25"/>
      <c r="R404" s="25">
        <v>2.7699999999999999E-3</v>
      </c>
      <c r="S404" s="25">
        <f t="shared" si="99"/>
        <v>1.57E-3</v>
      </c>
      <c r="T404" s="25"/>
      <c r="U404" s="25"/>
      <c r="V404" s="25"/>
      <c r="W404" s="25">
        <v>2.2699999999999999E-3</v>
      </c>
      <c r="X404" s="25">
        <f t="shared" si="100"/>
        <v>1.07E-3</v>
      </c>
      <c r="Y404" s="25"/>
      <c r="Z404" s="25"/>
      <c r="AA404" s="25"/>
      <c r="AB404" s="25">
        <v>2.2699999999999999E-3</v>
      </c>
      <c r="AC404" s="25">
        <f t="shared" si="101"/>
        <v>1.1999999999999999E-3</v>
      </c>
    </row>
    <row r="405" spans="1:29" s="15" customFormat="1">
      <c r="A405" s="18">
        <v>653</v>
      </c>
      <c r="B405" s="25">
        <v>-1.2999999999999999E-4</v>
      </c>
      <c r="C405" s="25">
        <v>7.0600000000000003E-3</v>
      </c>
      <c r="D405" s="25">
        <f t="shared" si="96"/>
        <v>6.0899999999999999E-3</v>
      </c>
      <c r="E405" s="25"/>
      <c r="F405" s="25"/>
      <c r="G405" s="25"/>
      <c r="H405" s="25">
        <v>2.66E-3</v>
      </c>
      <c r="I405" s="25">
        <f t="shared" si="97"/>
        <v>1.6900000000000001E-3</v>
      </c>
      <c r="J405" s="25"/>
      <c r="K405" s="25"/>
      <c r="L405" s="25"/>
      <c r="M405" s="25">
        <v>1.8699999999999999E-3</v>
      </c>
      <c r="N405" s="25">
        <f t="shared" si="98"/>
        <v>8.9999999999999998E-4</v>
      </c>
      <c r="O405" s="25"/>
      <c r="P405" s="25"/>
      <c r="Q405" s="25"/>
      <c r="R405" s="25">
        <v>2.64E-3</v>
      </c>
      <c r="S405" s="25">
        <f t="shared" si="99"/>
        <v>1.67E-3</v>
      </c>
      <c r="T405" s="25"/>
      <c r="U405" s="25"/>
      <c r="V405" s="25"/>
      <c r="W405" s="25">
        <v>2.0699999999999998E-3</v>
      </c>
      <c r="X405" s="25">
        <f t="shared" si="100"/>
        <v>1.0999999999999998E-3</v>
      </c>
      <c r="Y405" s="25"/>
      <c r="Z405" s="25"/>
      <c r="AA405" s="25"/>
      <c r="AB405" s="25">
        <v>2.0699999999999998E-3</v>
      </c>
      <c r="AC405" s="25">
        <f t="shared" si="101"/>
        <v>9.6999999999999994E-4</v>
      </c>
    </row>
    <row r="406" spans="1:29" s="15" customFormat="1">
      <c r="A406" s="18">
        <v>654</v>
      </c>
      <c r="B406" s="25">
        <v>1.4999999999999999E-4</v>
      </c>
      <c r="C406" s="25">
        <v>7.2399999999999999E-3</v>
      </c>
      <c r="D406" s="25">
        <f t="shared" si="96"/>
        <v>6.0099999999999997E-3</v>
      </c>
      <c r="E406" s="25"/>
      <c r="F406" s="25"/>
      <c r="G406" s="25"/>
      <c r="H406" s="25">
        <v>2.7100000000000002E-3</v>
      </c>
      <c r="I406" s="25">
        <f t="shared" si="97"/>
        <v>1.4800000000000002E-3</v>
      </c>
      <c r="J406" s="25"/>
      <c r="K406" s="25"/>
      <c r="L406" s="25"/>
      <c r="M406" s="25">
        <v>2.1299999999999999E-3</v>
      </c>
      <c r="N406" s="25">
        <f t="shared" si="98"/>
        <v>8.9999999999999998E-4</v>
      </c>
      <c r="O406" s="25"/>
      <c r="P406" s="25"/>
      <c r="Q406" s="25"/>
      <c r="R406" s="25">
        <v>2.6700000000000001E-3</v>
      </c>
      <c r="S406" s="25">
        <f t="shared" si="99"/>
        <v>1.4400000000000001E-3</v>
      </c>
      <c r="T406" s="25"/>
      <c r="U406" s="25"/>
      <c r="V406" s="25"/>
      <c r="W406" s="25">
        <v>2.31E-3</v>
      </c>
      <c r="X406" s="25">
        <f t="shared" si="100"/>
        <v>1.08E-3</v>
      </c>
      <c r="Y406" s="25"/>
      <c r="Z406" s="25"/>
      <c r="AA406" s="25"/>
      <c r="AB406" s="25">
        <v>2.31E-3</v>
      </c>
      <c r="AC406" s="25">
        <f t="shared" si="101"/>
        <v>1.23E-3</v>
      </c>
    </row>
    <row r="407" spans="1:29" s="15" customFormat="1">
      <c r="A407" s="18">
        <v>655</v>
      </c>
      <c r="B407" s="25">
        <v>-1.1E-4</v>
      </c>
      <c r="C407" s="25">
        <v>7.0699999999999999E-3</v>
      </c>
      <c r="D407" s="25">
        <f t="shared" si="96"/>
        <v>5.9699999999999996E-3</v>
      </c>
      <c r="E407" s="25"/>
      <c r="F407" s="25"/>
      <c r="G407" s="25"/>
      <c r="H407" s="25">
        <v>2.8500000000000001E-3</v>
      </c>
      <c r="I407" s="25">
        <f t="shared" si="97"/>
        <v>1.75E-3</v>
      </c>
      <c r="J407" s="25"/>
      <c r="K407" s="25"/>
      <c r="L407" s="25"/>
      <c r="M407" s="25">
        <v>2.0899999999999998E-3</v>
      </c>
      <c r="N407" s="25">
        <f t="shared" si="98"/>
        <v>9.8999999999999978E-4</v>
      </c>
      <c r="O407" s="25"/>
      <c r="P407" s="25"/>
      <c r="Q407" s="25"/>
      <c r="R407" s="25">
        <v>2.8300000000000001E-3</v>
      </c>
      <c r="S407" s="25">
        <f t="shared" si="99"/>
        <v>1.73E-3</v>
      </c>
      <c r="T407" s="25"/>
      <c r="U407" s="25"/>
      <c r="V407" s="25"/>
      <c r="W407" s="25">
        <v>2.31E-3</v>
      </c>
      <c r="X407" s="25">
        <f t="shared" si="100"/>
        <v>1.2099999999999999E-3</v>
      </c>
      <c r="Y407" s="25"/>
      <c r="Z407" s="25"/>
      <c r="AA407" s="25"/>
      <c r="AB407" s="25">
        <v>2.31E-3</v>
      </c>
      <c r="AC407" s="25">
        <f t="shared" si="101"/>
        <v>1.1000000000000001E-3</v>
      </c>
    </row>
    <row r="408" spans="1:29" s="15" customFormat="1">
      <c r="A408" s="18">
        <v>656</v>
      </c>
      <c r="B408" s="25">
        <v>1.4999999999999999E-4</v>
      </c>
      <c r="C408" s="25">
        <v>7.1599999999999997E-3</v>
      </c>
      <c r="D408" s="25">
        <f t="shared" si="96"/>
        <v>5.96E-3</v>
      </c>
      <c r="E408" s="25"/>
      <c r="F408" s="25"/>
      <c r="G408" s="25"/>
      <c r="H408" s="25">
        <v>2.64E-3</v>
      </c>
      <c r="I408" s="25">
        <f t="shared" si="97"/>
        <v>1.4400000000000001E-3</v>
      </c>
      <c r="J408" s="25"/>
      <c r="K408" s="25"/>
      <c r="L408" s="25"/>
      <c r="M408" s="25">
        <v>1.8799999999999999E-3</v>
      </c>
      <c r="N408" s="25">
        <f t="shared" si="98"/>
        <v>6.8000000000000005E-4</v>
      </c>
      <c r="O408" s="25"/>
      <c r="P408" s="25"/>
      <c r="Q408" s="25"/>
      <c r="R408" s="25">
        <v>2.6700000000000001E-3</v>
      </c>
      <c r="S408" s="25">
        <f t="shared" si="99"/>
        <v>1.4700000000000002E-3</v>
      </c>
      <c r="T408" s="25"/>
      <c r="U408" s="25"/>
      <c r="V408" s="25"/>
      <c r="W408" s="25">
        <v>2.2499999999999998E-3</v>
      </c>
      <c r="X408" s="25">
        <f t="shared" si="100"/>
        <v>1.0499999999999999E-3</v>
      </c>
      <c r="Y408" s="25"/>
      <c r="Z408" s="25"/>
      <c r="AA408" s="25"/>
      <c r="AB408" s="25">
        <v>2.2499999999999998E-3</v>
      </c>
      <c r="AC408" s="25">
        <f t="shared" si="101"/>
        <v>1.1999999999999999E-3</v>
      </c>
    </row>
    <row r="409" spans="1:29" s="15" customFormat="1">
      <c r="A409" s="18">
        <v>657</v>
      </c>
      <c r="B409" s="25">
        <v>-2.1000000000000001E-4</v>
      </c>
      <c r="C409" s="25">
        <v>6.9899999999999997E-3</v>
      </c>
      <c r="D409" s="25">
        <f t="shared" si="96"/>
        <v>6.0599999999999994E-3</v>
      </c>
      <c r="E409" s="25"/>
      <c r="F409" s="25"/>
      <c r="G409" s="25"/>
      <c r="H409" s="25">
        <v>2.6700000000000001E-3</v>
      </c>
      <c r="I409" s="25">
        <f t="shared" si="97"/>
        <v>1.7400000000000002E-3</v>
      </c>
      <c r="J409" s="25"/>
      <c r="K409" s="25"/>
      <c r="L409" s="25"/>
      <c r="M409" s="25">
        <v>1.92E-3</v>
      </c>
      <c r="N409" s="25">
        <f t="shared" si="98"/>
        <v>9.9000000000000021E-4</v>
      </c>
      <c r="O409" s="25"/>
      <c r="P409" s="25"/>
      <c r="Q409" s="25"/>
      <c r="R409" s="25">
        <v>2.6199999999999999E-3</v>
      </c>
      <c r="S409" s="25">
        <f t="shared" si="99"/>
        <v>1.6900000000000001E-3</v>
      </c>
      <c r="T409" s="25"/>
      <c r="U409" s="25"/>
      <c r="V409" s="25"/>
      <c r="W409" s="25">
        <v>2.0699999999999998E-3</v>
      </c>
      <c r="X409" s="25">
        <f t="shared" si="100"/>
        <v>1.14E-3</v>
      </c>
      <c r="Y409" s="25"/>
      <c r="Z409" s="25"/>
      <c r="AA409" s="25"/>
      <c r="AB409" s="25">
        <v>2.0699999999999998E-3</v>
      </c>
      <c r="AC409" s="25">
        <f t="shared" si="101"/>
        <v>9.2999999999999984E-4</v>
      </c>
    </row>
    <row r="410" spans="1:29" s="15" customFormat="1">
      <c r="A410" s="18">
        <v>658</v>
      </c>
      <c r="B410" s="25">
        <v>2.3000000000000001E-4</v>
      </c>
      <c r="C410" s="25">
        <v>7.2500000000000004E-3</v>
      </c>
      <c r="D410" s="25">
        <f t="shared" si="96"/>
        <v>5.9850000000000007E-3</v>
      </c>
      <c r="E410" s="25"/>
      <c r="F410" s="25"/>
      <c r="G410" s="25"/>
      <c r="H410" s="25">
        <v>2.7799999999999999E-3</v>
      </c>
      <c r="I410" s="25">
        <f t="shared" si="97"/>
        <v>1.5149999999999999E-3</v>
      </c>
      <c r="J410" s="25"/>
      <c r="K410" s="25"/>
      <c r="L410" s="25"/>
      <c r="M410" s="25">
        <v>2.0999999999999999E-3</v>
      </c>
      <c r="N410" s="25">
        <f t="shared" si="98"/>
        <v>8.349999999999998E-4</v>
      </c>
      <c r="O410" s="25"/>
      <c r="P410" s="25"/>
      <c r="Q410" s="25"/>
      <c r="R410" s="25">
        <v>2.7100000000000002E-3</v>
      </c>
      <c r="S410" s="25">
        <f t="shared" si="99"/>
        <v>1.4450000000000001E-3</v>
      </c>
      <c r="T410" s="25"/>
      <c r="U410" s="25"/>
      <c r="V410" s="25"/>
      <c r="W410" s="25">
        <v>2.3E-3</v>
      </c>
      <c r="X410" s="25">
        <f t="shared" si="100"/>
        <v>1.0349999999999999E-3</v>
      </c>
      <c r="Y410" s="25"/>
      <c r="Z410" s="25"/>
      <c r="AA410" s="25"/>
      <c r="AB410" s="25">
        <v>2.3E-3</v>
      </c>
      <c r="AC410" s="25">
        <f t="shared" si="101"/>
        <v>1.2650000000000001E-3</v>
      </c>
    </row>
    <row r="411" spans="1:29" s="15" customFormat="1">
      <c r="A411" s="18">
        <v>659</v>
      </c>
      <c r="B411" s="25">
        <v>-1.3999999999999999E-4</v>
      </c>
      <c r="C411" s="25">
        <v>6.9800000000000001E-3</v>
      </c>
      <c r="D411" s="25">
        <f t="shared" si="96"/>
        <v>6.0000000000000001E-3</v>
      </c>
      <c r="E411" s="25"/>
      <c r="F411" s="25"/>
      <c r="G411" s="25"/>
      <c r="H411" s="25">
        <v>2.6900000000000001E-3</v>
      </c>
      <c r="I411" s="25">
        <f t="shared" si="97"/>
        <v>1.7100000000000001E-3</v>
      </c>
      <c r="J411" s="25"/>
      <c r="K411" s="25"/>
      <c r="L411" s="25"/>
      <c r="M411" s="25">
        <v>1.8E-3</v>
      </c>
      <c r="N411" s="25">
        <f t="shared" si="98"/>
        <v>8.1999999999999998E-4</v>
      </c>
      <c r="O411" s="25"/>
      <c r="P411" s="25"/>
      <c r="Q411" s="25"/>
      <c r="R411" s="25">
        <v>2.6199999999999999E-3</v>
      </c>
      <c r="S411" s="25">
        <f t="shared" si="99"/>
        <v>1.64E-3</v>
      </c>
      <c r="T411" s="25"/>
      <c r="U411" s="25"/>
      <c r="V411" s="25"/>
      <c r="W411" s="25">
        <v>2.0999999999999999E-3</v>
      </c>
      <c r="X411" s="25">
        <f t="shared" si="100"/>
        <v>1.1199999999999999E-3</v>
      </c>
      <c r="Y411" s="25"/>
      <c r="Z411" s="25"/>
      <c r="AA411" s="25"/>
      <c r="AB411" s="25">
        <v>2.0999999999999999E-3</v>
      </c>
      <c r="AC411" s="25">
        <f t="shared" si="101"/>
        <v>9.7999999999999997E-4</v>
      </c>
    </row>
    <row r="412" spans="1:29" s="15" customFormat="1">
      <c r="A412" s="18">
        <v>660</v>
      </c>
      <c r="B412" s="25">
        <v>2.4000000000000001E-4</v>
      </c>
      <c r="C412" s="25">
        <v>6.9199999999999999E-3</v>
      </c>
      <c r="D412" s="25">
        <f t="shared" si="96"/>
        <v>5.77E-3</v>
      </c>
      <c r="E412" s="25"/>
      <c r="F412" s="25"/>
      <c r="G412" s="25"/>
      <c r="H412" s="25">
        <v>2.5799999999999998E-3</v>
      </c>
      <c r="I412" s="25">
        <f t="shared" si="97"/>
        <v>1.4299999999999996E-3</v>
      </c>
      <c r="J412" s="25"/>
      <c r="K412" s="25"/>
      <c r="L412" s="25"/>
      <c r="M412" s="25">
        <v>1.81E-3</v>
      </c>
      <c r="N412" s="25">
        <f t="shared" si="98"/>
        <v>6.5999999999999978E-4</v>
      </c>
      <c r="O412" s="25"/>
      <c r="P412" s="25"/>
      <c r="Q412" s="25"/>
      <c r="R412" s="25">
        <v>2.5100000000000001E-3</v>
      </c>
      <c r="S412" s="25">
        <f t="shared" si="99"/>
        <v>1.3599999999999999E-3</v>
      </c>
      <c r="T412" s="25"/>
      <c r="U412" s="25"/>
      <c r="V412" s="25"/>
      <c r="W412" s="25">
        <v>2.0600000000000002E-3</v>
      </c>
      <c r="X412" s="25">
        <f t="shared" si="100"/>
        <v>9.1E-4</v>
      </c>
      <c r="Y412" s="25"/>
      <c r="Z412" s="25"/>
      <c r="AA412" s="25"/>
      <c r="AB412" s="25">
        <v>2.0600000000000002E-3</v>
      </c>
      <c r="AC412" s="25">
        <f t="shared" si="101"/>
        <v>1.1500000000000002E-3</v>
      </c>
    </row>
    <row r="413" spans="1:29" s="15" customFormat="1">
      <c r="A413" s="18">
        <v>661</v>
      </c>
      <c r="B413" s="25">
        <v>-1.7000000000000001E-4</v>
      </c>
      <c r="C413" s="25">
        <v>6.9499999999999996E-3</v>
      </c>
      <c r="D413" s="25">
        <f t="shared" si="96"/>
        <v>5.96E-3</v>
      </c>
      <c r="E413" s="25"/>
      <c r="F413" s="25"/>
      <c r="G413" s="25"/>
      <c r="H413" s="25">
        <v>2.7000000000000001E-3</v>
      </c>
      <c r="I413" s="25">
        <f t="shared" si="97"/>
        <v>1.7100000000000001E-3</v>
      </c>
      <c r="J413" s="25"/>
      <c r="K413" s="25"/>
      <c r="L413" s="25"/>
      <c r="M413" s="25">
        <v>2E-3</v>
      </c>
      <c r="N413" s="25">
        <f t="shared" si="98"/>
        <v>1.01E-3</v>
      </c>
      <c r="O413" s="25"/>
      <c r="P413" s="25"/>
      <c r="Q413" s="25"/>
      <c r="R413" s="25">
        <v>2.7499999999999998E-3</v>
      </c>
      <c r="S413" s="25">
        <f t="shared" si="99"/>
        <v>1.7599999999999998E-3</v>
      </c>
      <c r="T413" s="25"/>
      <c r="U413" s="25"/>
      <c r="V413" s="25"/>
      <c r="W413" s="25">
        <v>2.15E-3</v>
      </c>
      <c r="X413" s="25">
        <f t="shared" si="100"/>
        <v>1.16E-3</v>
      </c>
      <c r="Y413" s="25"/>
      <c r="Z413" s="25"/>
      <c r="AA413" s="25"/>
      <c r="AB413" s="25">
        <v>2.15E-3</v>
      </c>
      <c r="AC413" s="25">
        <f t="shared" si="101"/>
        <v>9.8999999999999999E-4</v>
      </c>
    </row>
    <row r="414" spans="1:29" s="15" customFormat="1">
      <c r="A414" s="18">
        <v>662</v>
      </c>
      <c r="B414" s="25">
        <v>2.2000000000000001E-4</v>
      </c>
      <c r="C414" s="25">
        <v>7.1000000000000004E-3</v>
      </c>
      <c r="D414" s="25">
        <f t="shared" si="96"/>
        <v>5.875E-3</v>
      </c>
      <c r="E414" s="25"/>
      <c r="F414" s="25"/>
      <c r="G414" s="25"/>
      <c r="H414" s="25">
        <v>2.6900000000000001E-3</v>
      </c>
      <c r="I414" s="25">
        <f t="shared" si="97"/>
        <v>1.4649999999999999E-3</v>
      </c>
      <c r="J414" s="25"/>
      <c r="K414" s="25"/>
      <c r="L414" s="25"/>
      <c r="M414" s="25">
        <v>2.0500000000000002E-3</v>
      </c>
      <c r="N414" s="25">
        <f t="shared" si="98"/>
        <v>8.25E-4</v>
      </c>
      <c r="O414" s="25"/>
      <c r="P414" s="25"/>
      <c r="Q414" s="25"/>
      <c r="R414" s="25">
        <v>2.6199999999999999E-3</v>
      </c>
      <c r="S414" s="25">
        <f t="shared" si="99"/>
        <v>1.3949999999999998E-3</v>
      </c>
      <c r="T414" s="25"/>
      <c r="U414" s="25"/>
      <c r="V414" s="25"/>
      <c r="W414" s="25">
        <v>2.2300000000000002E-3</v>
      </c>
      <c r="X414" s="25">
        <f t="shared" si="100"/>
        <v>1.005E-3</v>
      </c>
      <c r="Y414" s="25"/>
      <c r="Z414" s="25"/>
      <c r="AA414" s="25"/>
      <c r="AB414" s="25">
        <v>2.2300000000000002E-3</v>
      </c>
      <c r="AC414" s="25">
        <f t="shared" si="101"/>
        <v>1.2250000000000002E-3</v>
      </c>
    </row>
    <row r="415" spans="1:29" s="15" customFormat="1">
      <c r="A415" s="18">
        <v>663</v>
      </c>
      <c r="B415" s="25">
        <v>-1.9000000000000001E-4</v>
      </c>
      <c r="C415" s="25">
        <v>6.8999999999999999E-3</v>
      </c>
      <c r="D415" s="25">
        <f t="shared" si="96"/>
        <v>5.9249999999999997E-3</v>
      </c>
      <c r="E415" s="25"/>
      <c r="F415" s="25"/>
      <c r="G415" s="25"/>
      <c r="H415" s="25">
        <v>2.7799999999999999E-3</v>
      </c>
      <c r="I415" s="25">
        <f t="shared" si="97"/>
        <v>1.805E-3</v>
      </c>
      <c r="J415" s="25"/>
      <c r="K415" s="25"/>
      <c r="L415" s="25"/>
      <c r="M415" s="25">
        <v>1.92E-3</v>
      </c>
      <c r="N415" s="25">
        <f t="shared" si="98"/>
        <v>9.4500000000000009E-4</v>
      </c>
      <c r="O415" s="25"/>
      <c r="P415" s="25"/>
      <c r="Q415" s="25"/>
      <c r="R415" s="25">
        <v>2.7000000000000001E-3</v>
      </c>
      <c r="S415" s="25">
        <f t="shared" si="99"/>
        <v>1.7250000000000002E-3</v>
      </c>
      <c r="T415" s="25"/>
      <c r="U415" s="25"/>
      <c r="V415" s="25"/>
      <c r="W415" s="25">
        <v>2.14E-3</v>
      </c>
      <c r="X415" s="25">
        <f t="shared" si="100"/>
        <v>1.165E-3</v>
      </c>
      <c r="Y415" s="25"/>
      <c r="Z415" s="25"/>
      <c r="AA415" s="25"/>
      <c r="AB415" s="25">
        <v>2.14E-3</v>
      </c>
      <c r="AC415" s="25">
        <f t="shared" si="101"/>
        <v>9.7499999999999996E-4</v>
      </c>
    </row>
    <row r="416" spans="1:29" s="15" customFormat="1">
      <c r="A416" s="18">
        <v>664</v>
      </c>
      <c r="B416" s="25">
        <v>2.1000000000000001E-4</v>
      </c>
      <c r="C416" s="25">
        <v>7.1300000000000001E-3</v>
      </c>
      <c r="D416" s="25">
        <f t="shared" si="96"/>
        <v>5.8999999999999999E-3</v>
      </c>
      <c r="E416" s="25"/>
      <c r="F416" s="25"/>
      <c r="G416" s="25"/>
      <c r="H416" s="25">
        <v>2.6700000000000001E-3</v>
      </c>
      <c r="I416" s="25">
        <f t="shared" si="97"/>
        <v>1.4400000000000001E-3</v>
      </c>
      <c r="J416" s="25"/>
      <c r="K416" s="25"/>
      <c r="L416" s="25"/>
      <c r="M416" s="25">
        <v>1.9300000000000001E-3</v>
      </c>
      <c r="N416" s="25">
        <f t="shared" si="98"/>
        <v>7.000000000000001E-4</v>
      </c>
      <c r="O416" s="25"/>
      <c r="P416" s="25"/>
      <c r="Q416" s="25"/>
      <c r="R416" s="25">
        <v>2.65E-3</v>
      </c>
      <c r="S416" s="25">
        <f t="shared" si="99"/>
        <v>1.42E-3</v>
      </c>
      <c r="T416" s="25"/>
      <c r="U416" s="25"/>
      <c r="V416" s="25"/>
      <c r="W416" s="25">
        <v>2.2499999999999998E-3</v>
      </c>
      <c r="X416" s="25">
        <f t="shared" si="100"/>
        <v>1.0199999999999999E-3</v>
      </c>
      <c r="Y416" s="25"/>
      <c r="Z416" s="25"/>
      <c r="AA416" s="25"/>
      <c r="AB416" s="25">
        <v>2.2499999999999998E-3</v>
      </c>
      <c r="AC416" s="25">
        <f t="shared" si="101"/>
        <v>1.23E-3</v>
      </c>
    </row>
    <row r="417" spans="1:29" s="15" customFormat="1">
      <c r="A417" s="18">
        <v>665</v>
      </c>
      <c r="B417" s="25">
        <v>-1.8000000000000001E-4</v>
      </c>
      <c r="C417" s="25">
        <v>6.7999999999999996E-3</v>
      </c>
      <c r="D417" s="25">
        <f t="shared" si="96"/>
        <v>5.875E-3</v>
      </c>
      <c r="E417" s="25"/>
      <c r="F417" s="25"/>
      <c r="G417" s="25"/>
      <c r="H417" s="25">
        <v>2.65E-3</v>
      </c>
      <c r="I417" s="25">
        <f t="shared" si="97"/>
        <v>1.725E-3</v>
      </c>
      <c r="J417" s="25"/>
      <c r="K417" s="25"/>
      <c r="L417" s="25"/>
      <c r="M417" s="25">
        <v>1.8699999999999999E-3</v>
      </c>
      <c r="N417" s="25">
        <f t="shared" si="98"/>
        <v>9.4499999999999988E-4</v>
      </c>
      <c r="O417" s="25"/>
      <c r="P417" s="25"/>
      <c r="Q417" s="25"/>
      <c r="R417" s="25">
        <v>2.5799999999999998E-3</v>
      </c>
      <c r="S417" s="25">
        <f t="shared" si="99"/>
        <v>1.6549999999999998E-3</v>
      </c>
      <c r="T417" s="25"/>
      <c r="U417" s="25"/>
      <c r="V417" s="25"/>
      <c r="W417" s="25">
        <v>2.0300000000000001E-3</v>
      </c>
      <c r="X417" s="25">
        <f t="shared" si="100"/>
        <v>1.1050000000000001E-3</v>
      </c>
      <c r="Y417" s="25"/>
      <c r="Z417" s="25"/>
      <c r="AA417" s="25"/>
      <c r="AB417" s="25">
        <v>2.0300000000000001E-3</v>
      </c>
      <c r="AC417" s="25">
        <f t="shared" si="101"/>
        <v>9.2500000000000004E-4</v>
      </c>
    </row>
    <row r="418" spans="1:29" s="15" customFormat="1">
      <c r="A418" s="18">
        <v>666</v>
      </c>
      <c r="B418" s="25">
        <v>3.6000000000000002E-4</v>
      </c>
      <c r="C418" s="25">
        <v>7.11E-3</v>
      </c>
      <c r="D418" s="25">
        <f t="shared" si="96"/>
        <v>5.7749999999999998E-3</v>
      </c>
      <c r="E418" s="25"/>
      <c r="F418" s="25"/>
      <c r="G418" s="25"/>
      <c r="H418" s="25">
        <v>2.82E-3</v>
      </c>
      <c r="I418" s="25">
        <f t="shared" si="97"/>
        <v>1.485E-3</v>
      </c>
      <c r="J418" s="25"/>
      <c r="K418" s="25"/>
      <c r="L418" s="25"/>
      <c r="M418" s="25">
        <v>2.0100000000000001E-3</v>
      </c>
      <c r="N418" s="25">
        <f t="shared" si="98"/>
        <v>6.7500000000000004E-4</v>
      </c>
      <c r="O418" s="25"/>
      <c r="P418" s="25"/>
      <c r="Q418" s="25"/>
      <c r="R418" s="25">
        <v>2.5799999999999998E-3</v>
      </c>
      <c r="S418" s="25">
        <f t="shared" si="99"/>
        <v>1.2449999999999998E-3</v>
      </c>
      <c r="T418" s="25"/>
      <c r="U418" s="25"/>
      <c r="V418" s="25"/>
      <c r="W418" s="25">
        <v>2.31E-3</v>
      </c>
      <c r="X418" s="25">
        <f t="shared" si="100"/>
        <v>9.7499999999999996E-4</v>
      </c>
      <c r="Y418" s="25"/>
      <c r="Z418" s="25"/>
      <c r="AA418" s="25"/>
      <c r="AB418" s="25">
        <v>2.31E-3</v>
      </c>
      <c r="AC418" s="25">
        <f t="shared" si="101"/>
        <v>1.335E-3</v>
      </c>
    </row>
    <row r="419" spans="1:29" s="15" customFormat="1">
      <c r="A419" s="18">
        <v>667</v>
      </c>
      <c r="B419" s="25">
        <v>3.2000000000000003E-4</v>
      </c>
      <c r="C419" s="25">
        <v>6.9499999999999996E-3</v>
      </c>
      <c r="D419" s="25">
        <f t="shared" si="96"/>
        <v>5.6999999999999993E-3</v>
      </c>
      <c r="E419" s="25"/>
      <c r="F419" s="25"/>
      <c r="G419" s="25"/>
      <c r="H419" s="25">
        <v>2.7799999999999999E-3</v>
      </c>
      <c r="I419" s="25">
        <f t="shared" si="97"/>
        <v>1.5299999999999999E-3</v>
      </c>
      <c r="J419" s="25"/>
      <c r="K419" s="25"/>
      <c r="L419" s="25"/>
      <c r="M419" s="25">
        <v>1.99E-3</v>
      </c>
      <c r="N419" s="25">
        <f t="shared" si="98"/>
        <v>7.3999999999999999E-4</v>
      </c>
      <c r="O419" s="25"/>
      <c r="P419" s="25"/>
      <c r="Q419" s="25"/>
      <c r="R419" s="25">
        <v>2.7299999999999998E-3</v>
      </c>
      <c r="S419" s="25">
        <f t="shared" si="99"/>
        <v>1.4799999999999998E-3</v>
      </c>
      <c r="T419" s="25"/>
      <c r="U419" s="25"/>
      <c r="V419" s="25"/>
      <c r="W419" s="25">
        <v>2.1800000000000001E-3</v>
      </c>
      <c r="X419" s="25">
        <f t="shared" si="100"/>
        <v>9.3000000000000005E-4</v>
      </c>
      <c r="Y419" s="25"/>
      <c r="Z419" s="25"/>
      <c r="AA419" s="25"/>
      <c r="AB419" s="25">
        <v>2.1800000000000001E-3</v>
      </c>
      <c r="AC419" s="25">
        <f t="shared" si="101"/>
        <v>1.25E-3</v>
      </c>
    </row>
    <row r="420" spans="1:29" s="15" customFormat="1">
      <c r="A420" s="18">
        <v>668</v>
      </c>
      <c r="B420" s="25">
        <v>-8.4000000000000003E-4</v>
      </c>
      <c r="C420" s="25">
        <v>6.8199999999999997E-3</v>
      </c>
      <c r="D420" s="25">
        <f t="shared" si="96"/>
        <v>6.1999999999999998E-3</v>
      </c>
      <c r="E420" s="25"/>
      <c r="F420" s="25"/>
      <c r="G420" s="25"/>
      <c r="H420" s="25">
        <v>2.5999999999999999E-3</v>
      </c>
      <c r="I420" s="25">
        <f t="shared" si="97"/>
        <v>1.98E-3</v>
      </c>
      <c r="J420" s="25"/>
      <c r="K420" s="25"/>
      <c r="L420" s="25"/>
      <c r="M420" s="25">
        <v>1.89E-3</v>
      </c>
      <c r="N420" s="25">
        <f t="shared" si="98"/>
        <v>1.2700000000000001E-3</v>
      </c>
      <c r="O420" s="25"/>
      <c r="P420" s="25"/>
      <c r="Q420" s="25"/>
      <c r="R420" s="25">
        <v>2.5100000000000001E-3</v>
      </c>
      <c r="S420" s="25">
        <f t="shared" si="99"/>
        <v>1.8900000000000002E-3</v>
      </c>
      <c r="T420" s="25"/>
      <c r="U420" s="25"/>
      <c r="V420" s="25"/>
      <c r="W420" s="25">
        <v>2.0799999999999998E-3</v>
      </c>
      <c r="X420" s="25">
        <f t="shared" si="100"/>
        <v>1.4599999999999999E-3</v>
      </c>
      <c r="Y420" s="25"/>
      <c r="Z420" s="25"/>
      <c r="AA420" s="25"/>
      <c r="AB420" s="25">
        <v>2.0799999999999998E-3</v>
      </c>
      <c r="AC420" s="25">
        <f t="shared" si="101"/>
        <v>6.1999999999999989E-4</v>
      </c>
    </row>
    <row r="421" spans="1:29" s="15" customFormat="1">
      <c r="A421" s="18">
        <v>669</v>
      </c>
      <c r="B421" s="25">
        <v>9.1E-4</v>
      </c>
      <c r="C421" s="25">
        <v>6.9300000000000004E-3</v>
      </c>
      <c r="D421" s="25">
        <f t="shared" si="96"/>
        <v>5.4099999999999999E-3</v>
      </c>
      <c r="E421" s="25"/>
      <c r="F421" s="25"/>
      <c r="G421" s="25"/>
      <c r="H421" s="25">
        <v>2.7799999999999999E-3</v>
      </c>
      <c r="I421" s="25">
        <f t="shared" si="97"/>
        <v>1.2599999999999998E-3</v>
      </c>
      <c r="J421" s="25"/>
      <c r="K421" s="25"/>
      <c r="L421" s="25"/>
      <c r="M421" s="25">
        <v>1.9599999999999999E-3</v>
      </c>
      <c r="N421" s="25">
        <f t="shared" si="98"/>
        <v>4.3999999999999985E-4</v>
      </c>
      <c r="O421" s="25"/>
      <c r="P421" s="25"/>
      <c r="Q421" s="25"/>
      <c r="R421" s="25">
        <v>2.65E-3</v>
      </c>
      <c r="S421" s="25">
        <f t="shared" si="99"/>
        <v>1.1299999999999999E-3</v>
      </c>
      <c r="T421" s="25"/>
      <c r="U421" s="25"/>
      <c r="V421" s="25"/>
      <c r="W421" s="25">
        <v>2.1299999999999999E-3</v>
      </c>
      <c r="X421" s="25">
        <f t="shared" si="100"/>
        <v>6.0999999999999987E-4</v>
      </c>
      <c r="Y421" s="25"/>
      <c r="Z421" s="25"/>
      <c r="AA421" s="25"/>
      <c r="AB421" s="25">
        <v>2.1299999999999999E-3</v>
      </c>
      <c r="AC421" s="25">
        <f t="shared" si="101"/>
        <v>1.5200000000000001E-3</v>
      </c>
    </row>
    <row r="422" spans="1:29" s="15" customFormat="1">
      <c r="A422" s="18">
        <v>670</v>
      </c>
      <c r="B422" s="25">
        <v>-6.8000000000000005E-4</v>
      </c>
      <c r="C422" s="25">
        <v>6.9300000000000004E-3</v>
      </c>
      <c r="D422" s="25">
        <f t="shared" si="96"/>
        <v>6.1950000000000009E-3</v>
      </c>
      <c r="E422" s="25"/>
      <c r="F422" s="25"/>
      <c r="G422" s="25"/>
      <c r="H422" s="25">
        <v>2.7599999999999999E-3</v>
      </c>
      <c r="I422" s="25">
        <f t="shared" si="97"/>
        <v>2.0249999999999999E-3</v>
      </c>
      <c r="J422" s="25"/>
      <c r="K422" s="25"/>
      <c r="L422" s="25"/>
      <c r="M422" s="25">
        <v>2E-3</v>
      </c>
      <c r="N422" s="25">
        <f t="shared" si="98"/>
        <v>1.2650000000000001E-3</v>
      </c>
      <c r="O422" s="25"/>
      <c r="P422" s="25"/>
      <c r="Q422" s="25"/>
      <c r="R422" s="25">
        <v>2.7000000000000001E-3</v>
      </c>
      <c r="S422" s="25">
        <f t="shared" si="99"/>
        <v>1.9650000000000002E-3</v>
      </c>
      <c r="T422" s="25"/>
      <c r="U422" s="25"/>
      <c r="V422" s="25"/>
      <c r="W422" s="25">
        <v>2.15E-3</v>
      </c>
      <c r="X422" s="25">
        <f t="shared" si="100"/>
        <v>1.415E-3</v>
      </c>
      <c r="Y422" s="25"/>
      <c r="Z422" s="25"/>
      <c r="AA422" s="25"/>
      <c r="AB422" s="25">
        <v>2.15E-3</v>
      </c>
      <c r="AC422" s="25">
        <f t="shared" si="101"/>
        <v>7.3499999999999998E-4</v>
      </c>
    </row>
    <row r="423" spans="1:29" s="15" customFormat="1">
      <c r="A423" s="18">
        <v>671</v>
      </c>
      <c r="B423" s="25">
        <v>1.1999999999999999E-3</v>
      </c>
      <c r="C423" s="25">
        <v>6.8799999999999998E-3</v>
      </c>
      <c r="D423" s="25">
        <f t="shared" si="96"/>
        <v>5.2350000000000001E-3</v>
      </c>
      <c r="E423" s="25"/>
      <c r="F423" s="25"/>
      <c r="G423" s="25"/>
      <c r="H423" s="25">
        <v>2.7599999999999999E-3</v>
      </c>
      <c r="I423" s="25">
        <f t="shared" si="97"/>
        <v>1.1150000000000001E-3</v>
      </c>
      <c r="J423" s="25"/>
      <c r="K423" s="25"/>
      <c r="L423" s="25"/>
      <c r="M423" s="25">
        <v>1.9400000000000001E-3</v>
      </c>
      <c r="N423" s="25">
        <f t="shared" si="98"/>
        <v>2.9500000000000034E-4</v>
      </c>
      <c r="O423" s="25"/>
      <c r="P423" s="25"/>
      <c r="Q423" s="25"/>
      <c r="R423" s="25">
        <v>2.66E-3</v>
      </c>
      <c r="S423" s="25">
        <f t="shared" si="99"/>
        <v>1.0150000000000003E-3</v>
      </c>
      <c r="T423" s="25"/>
      <c r="U423" s="25"/>
      <c r="V423" s="25"/>
      <c r="W423" s="25">
        <v>2.0899999999999998E-3</v>
      </c>
      <c r="X423" s="25">
        <f t="shared" si="100"/>
        <v>4.4500000000000008E-4</v>
      </c>
      <c r="Y423" s="25"/>
      <c r="Z423" s="25"/>
      <c r="AA423" s="25"/>
      <c r="AB423" s="25">
        <v>2.0899999999999998E-3</v>
      </c>
      <c r="AC423" s="25">
        <f t="shared" si="101"/>
        <v>1.6449999999999998E-3</v>
      </c>
    </row>
    <row r="424" spans="1:29" s="15" customFormat="1">
      <c r="A424" s="18">
        <v>672</v>
      </c>
      <c r="B424" s="25">
        <v>-8.5999999999999998E-4</v>
      </c>
      <c r="C424" s="25">
        <v>6.8399999999999997E-3</v>
      </c>
      <c r="D424" s="25">
        <f t="shared" si="96"/>
        <v>6.2350000000000001E-3</v>
      </c>
      <c r="E424" s="25"/>
      <c r="F424" s="25"/>
      <c r="G424" s="25"/>
      <c r="H424" s="25">
        <v>2.7200000000000002E-3</v>
      </c>
      <c r="I424" s="25">
        <f t="shared" si="97"/>
        <v>2.1150000000000006E-3</v>
      </c>
      <c r="J424" s="25"/>
      <c r="K424" s="25"/>
      <c r="L424" s="25"/>
      <c r="M424" s="25">
        <v>1.89E-3</v>
      </c>
      <c r="N424" s="25">
        <f t="shared" si="98"/>
        <v>1.2850000000000001E-3</v>
      </c>
      <c r="O424" s="25"/>
      <c r="P424" s="25"/>
      <c r="Q424" s="25"/>
      <c r="R424" s="25">
        <v>2.48E-3</v>
      </c>
      <c r="S424" s="25">
        <f t="shared" si="99"/>
        <v>1.8750000000000001E-3</v>
      </c>
      <c r="T424" s="25"/>
      <c r="U424" s="25"/>
      <c r="V424" s="25"/>
      <c r="W424" s="25">
        <v>2.0699999999999998E-3</v>
      </c>
      <c r="X424" s="25">
        <f t="shared" si="100"/>
        <v>1.4649999999999999E-3</v>
      </c>
      <c r="Y424" s="25"/>
      <c r="Z424" s="25"/>
      <c r="AA424" s="25"/>
      <c r="AB424" s="25">
        <v>2.0699999999999998E-3</v>
      </c>
      <c r="AC424" s="25">
        <f t="shared" si="101"/>
        <v>6.0499999999999985E-4</v>
      </c>
    </row>
    <row r="425" spans="1:29" s="15" customFormat="1">
      <c r="A425" s="18">
        <v>673</v>
      </c>
      <c r="B425" s="25">
        <v>2.9999999999999997E-4</v>
      </c>
      <c r="C425" s="25">
        <v>6.8500000000000002E-3</v>
      </c>
      <c r="D425" s="25">
        <f t="shared" si="96"/>
        <v>5.6900000000000006E-3</v>
      </c>
      <c r="E425" s="25"/>
      <c r="F425" s="25"/>
      <c r="G425" s="25"/>
      <c r="H425" s="25">
        <v>2.7399999999999998E-3</v>
      </c>
      <c r="I425" s="25">
        <f t="shared" si="97"/>
        <v>1.5799999999999998E-3</v>
      </c>
      <c r="J425" s="25"/>
      <c r="K425" s="25"/>
      <c r="L425" s="25"/>
      <c r="M425" s="25">
        <v>1.8600000000000001E-3</v>
      </c>
      <c r="N425" s="25">
        <f t="shared" si="98"/>
        <v>7.000000000000001E-4</v>
      </c>
      <c r="O425" s="25"/>
      <c r="P425" s="25"/>
      <c r="Q425" s="25"/>
      <c r="R425" s="25">
        <v>2.6099999999999999E-3</v>
      </c>
      <c r="S425" s="25">
        <f t="shared" si="99"/>
        <v>1.4499999999999999E-3</v>
      </c>
      <c r="T425" s="25"/>
      <c r="U425" s="25"/>
      <c r="V425" s="25"/>
      <c r="W425" s="25">
        <v>2.0200000000000001E-3</v>
      </c>
      <c r="X425" s="25">
        <f t="shared" si="100"/>
        <v>8.6000000000000009E-4</v>
      </c>
      <c r="Y425" s="25"/>
      <c r="Z425" s="25"/>
      <c r="AA425" s="25"/>
      <c r="AB425" s="25">
        <v>2.0200000000000001E-3</v>
      </c>
      <c r="AC425" s="25">
        <f t="shared" si="101"/>
        <v>1.16E-3</v>
      </c>
    </row>
    <row r="426" spans="1:29" s="15" customFormat="1">
      <c r="A426" s="18">
        <v>674</v>
      </c>
      <c r="B426" s="25">
        <v>-4.4000000000000002E-4</v>
      </c>
      <c r="C426" s="25">
        <v>7.0600000000000003E-3</v>
      </c>
      <c r="D426" s="25">
        <f t="shared" si="96"/>
        <v>6.1400000000000005E-3</v>
      </c>
      <c r="E426" s="25"/>
      <c r="F426" s="25"/>
      <c r="G426" s="25"/>
      <c r="H426" s="25">
        <v>2.81E-3</v>
      </c>
      <c r="I426" s="25">
        <f t="shared" si="97"/>
        <v>1.8900000000000002E-3</v>
      </c>
      <c r="J426" s="25"/>
      <c r="K426" s="25"/>
      <c r="L426" s="25"/>
      <c r="M426" s="25">
        <v>2.0400000000000001E-3</v>
      </c>
      <c r="N426" s="25">
        <f t="shared" si="98"/>
        <v>1.1200000000000003E-3</v>
      </c>
      <c r="O426" s="25"/>
      <c r="P426" s="25"/>
      <c r="Q426" s="25"/>
      <c r="R426" s="25">
        <v>2.7399999999999998E-3</v>
      </c>
      <c r="S426" s="25">
        <f t="shared" si="99"/>
        <v>1.82E-3</v>
      </c>
      <c r="T426" s="25"/>
      <c r="U426" s="25"/>
      <c r="V426" s="25"/>
      <c r="W426" s="25">
        <v>2.2799999999999999E-3</v>
      </c>
      <c r="X426" s="25">
        <f t="shared" si="100"/>
        <v>1.3600000000000001E-3</v>
      </c>
      <c r="Y426" s="25"/>
      <c r="Z426" s="25"/>
      <c r="AA426" s="25"/>
      <c r="AB426" s="25">
        <v>2.2799999999999999E-3</v>
      </c>
      <c r="AC426" s="25">
        <f t="shared" si="101"/>
        <v>9.1999999999999992E-4</v>
      </c>
    </row>
    <row r="427" spans="1:29" s="15" customFormat="1">
      <c r="A427" s="18">
        <v>675</v>
      </c>
      <c r="B427" s="25">
        <v>4.2999999999999999E-4</v>
      </c>
      <c r="C427" s="25">
        <v>6.8500000000000002E-3</v>
      </c>
      <c r="D427" s="25">
        <f t="shared" si="96"/>
        <v>5.62E-3</v>
      </c>
      <c r="E427" s="25"/>
      <c r="F427" s="25"/>
      <c r="G427" s="25"/>
      <c r="H427" s="25">
        <v>2.82E-3</v>
      </c>
      <c r="I427" s="25">
        <f t="shared" si="97"/>
        <v>1.5900000000000001E-3</v>
      </c>
      <c r="J427" s="25"/>
      <c r="K427" s="25"/>
      <c r="L427" s="25"/>
      <c r="M427" s="25">
        <v>1.8600000000000001E-3</v>
      </c>
      <c r="N427" s="25">
        <f t="shared" si="98"/>
        <v>6.3000000000000013E-4</v>
      </c>
      <c r="O427" s="25"/>
      <c r="P427" s="25"/>
      <c r="Q427" s="25"/>
      <c r="R427" s="25">
        <v>2.6900000000000001E-3</v>
      </c>
      <c r="S427" s="25">
        <f t="shared" si="99"/>
        <v>1.4600000000000001E-3</v>
      </c>
      <c r="T427" s="25"/>
      <c r="U427" s="25"/>
      <c r="V427" s="25"/>
      <c r="W427" s="25">
        <v>2.0300000000000001E-3</v>
      </c>
      <c r="X427" s="25">
        <f t="shared" si="100"/>
        <v>8.0000000000000015E-4</v>
      </c>
      <c r="Y427" s="25"/>
      <c r="Z427" s="25"/>
      <c r="AA427" s="25"/>
      <c r="AB427" s="25">
        <v>2.0300000000000001E-3</v>
      </c>
      <c r="AC427" s="25">
        <f t="shared" si="101"/>
        <v>1.23E-3</v>
      </c>
    </row>
    <row r="428" spans="1:29" s="15" customFormat="1">
      <c r="A428" s="18">
        <v>676</v>
      </c>
      <c r="B428" s="25">
        <v>-4.4000000000000002E-4</v>
      </c>
      <c r="C428" s="25">
        <v>7.0000000000000001E-3</v>
      </c>
      <c r="D428" s="25">
        <f t="shared" si="96"/>
        <v>6.0600000000000003E-3</v>
      </c>
      <c r="E428" s="25"/>
      <c r="F428" s="25"/>
      <c r="G428" s="25"/>
      <c r="H428" s="25">
        <v>2.8600000000000001E-3</v>
      </c>
      <c r="I428" s="25">
        <f t="shared" si="97"/>
        <v>1.9200000000000003E-3</v>
      </c>
      <c r="J428" s="25"/>
      <c r="K428" s="25"/>
      <c r="L428" s="25"/>
      <c r="M428" s="25">
        <v>1.99E-3</v>
      </c>
      <c r="N428" s="25">
        <f t="shared" si="98"/>
        <v>1.0500000000000002E-3</v>
      </c>
      <c r="O428" s="25"/>
      <c r="P428" s="25"/>
      <c r="Q428" s="25"/>
      <c r="R428" s="25">
        <v>2.7299999999999998E-3</v>
      </c>
      <c r="S428" s="25">
        <f t="shared" si="99"/>
        <v>1.7899999999999999E-3</v>
      </c>
      <c r="T428" s="25"/>
      <c r="U428" s="25"/>
      <c r="V428" s="25"/>
      <c r="W428" s="25">
        <v>2.32E-3</v>
      </c>
      <c r="X428" s="25">
        <f t="shared" si="100"/>
        <v>1.3800000000000002E-3</v>
      </c>
      <c r="Y428" s="25"/>
      <c r="Z428" s="25"/>
      <c r="AA428" s="25"/>
      <c r="AB428" s="25">
        <v>2.32E-3</v>
      </c>
      <c r="AC428" s="25">
        <f t="shared" si="101"/>
        <v>9.3999999999999997E-4</v>
      </c>
    </row>
    <row r="429" spans="1:29" s="15" customFormat="1">
      <c r="A429" s="18">
        <v>677</v>
      </c>
      <c r="B429" s="25">
        <v>3.3E-4</v>
      </c>
      <c r="C429" s="25">
        <v>6.7600000000000004E-3</v>
      </c>
      <c r="D429" s="25">
        <f t="shared" si="96"/>
        <v>5.5650000000000005E-3</v>
      </c>
      <c r="E429" s="25"/>
      <c r="F429" s="25"/>
      <c r="G429" s="25"/>
      <c r="H429" s="25">
        <v>2.6700000000000001E-3</v>
      </c>
      <c r="I429" s="25">
        <f t="shared" si="97"/>
        <v>1.475E-3</v>
      </c>
      <c r="J429" s="25"/>
      <c r="K429" s="25"/>
      <c r="L429" s="25"/>
      <c r="M429" s="25">
        <v>1.92E-3</v>
      </c>
      <c r="N429" s="25">
        <f t="shared" si="98"/>
        <v>7.2499999999999995E-4</v>
      </c>
      <c r="O429" s="25"/>
      <c r="P429" s="25"/>
      <c r="Q429" s="25"/>
      <c r="R429" s="25">
        <v>2.5799999999999998E-3</v>
      </c>
      <c r="S429" s="25">
        <f t="shared" si="99"/>
        <v>1.3849999999999997E-3</v>
      </c>
      <c r="T429" s="25"/>
      <c r="U429" s="25"/>
      <c r="V429" s="25"/>
      <c r="W429" s="25">
        <v>2.0600000000000002E-3</v>
      </c>
      <c r="X429" s="25">
        <f t="shared" si="100"/>
        <v>8.650000000000001E-4</v>
      </c>
      <c r="Y429" s="25"/>
      <c r="Z429" s="25"/>
      <c r="AA429" s="25"/>
      <c r="AB429" s="25">
        <v>2.0600000000000002E-3</v>
      </c>
      <c r="AC429" s="25">
        <f t="shared" si="101"/>
        <v>1.1950000000000001E-3</v>
      </c>
    </row>
    <row r="430" spans="1:29" s="15" customFormat="1">
      <c r="A430" s="18">
        <v>678</v>
      </c>
      <c r="B430" s="25">
        <v>-5.0000000000000002E-5</v>
      </c>
      <c r="C430" s="25">
        <v>6.7799999999999996E-3</v>
      </c>
      <c r="D430" s="25">
        <f t="shared" si="96"/>
        <v>5.7249999999999992E-3</v>
      </c>
      <c r="E430" s="25"/>
      <c r="F430" s="25"/>
      <c r="G430" s="25"/>
      <c r="H430" s="25">
        <v>2.7000000000000001E-3</v>
      </c>
      <c r="I430" s="25">
        <f t="shared" si="97"/>
        <v>1.6450000000000002E-3</v>
      </c>
      <c r="J430" s="25"/>
      <c r="K430" s="25"/>
      <c r="L430" s="25"/>
      <c r="M430" s="25">
        <v>1.9E-3</v>
      </c>
      <c r="N430" s="25">
        <f t="shared" si="98"/>
        <v>8.4500000000000005E-4</v>
      </c>
      <c r="O430" s="25"/>
      <c r="P430" s="25"/>
      <c r="Q430" s="25"/>
      <c r="R430" s="25">
        <v>2.7100000000000002E-3</v>
      </c>
      <c r="S430" s="25">
        <f t="shared" si="99"/>
        <v>1.6550000000000002E-3</v>
      </c>
      <c r="T430" s="25"/>
      <c r="U430" s="25"/>
      <c r="V430" s="25"/>
      <c r="W430" s="25">
        <v>2.16E-3</v>
      </c>
      <c r="X430" s="25">
        <f t="shared" si="100"/>
        <v>1.1050000000000001E-3</v>
      </c>
      <c r="Y430" s="25"/>
      <c r="Z430" s="25"/>
      <c r="AA430" s="25"/>
      <c r="AB430" s="25">
        <v>2.16E-3</v>
      </c>
      <c r="AC430" s="25">
        <f t="shared" si="101"/>
        <v>1.0549999999999999E-3</v>
      </c>
    </row>
    <row r="431" spans="1:29" s="15" customFormat="1">
      <c r="A431" s="18">
        <v>679</v>
      </c>
      <c r="B431" s="25">
        <v>0</v>
      </c>
      <c r="C431" s="25">
        <v>6.8799999999999998E-3</v>
      </c>
      <c r="D431" s="25">
        <f t="shared" si="96"/>
        <v>5.9099999999999995E-3</v>
      </c>
      <c r="E431" s="25"/>
      <c r="F431" s="25"/>
      <c r="G431" s="25"/>
      <c r="H431" s="25">
        <v>2.7799999999999999E-3</v>
      </c>
      <c r="I431" s="25">
        <f t="shared" si="97"/>
        <v>1.81E-3</v>
      </c>
      <c r="J431" s="25"/>
      <c r="K431" s="25"/>
      <c r="L431" s="25"/>
      <c r="M431" s="25">
        <v>1.6900000000000001E-3</v>
      </c>
      <c r="N431" s="25">
        <f t="shared" si="98"/>
        <v>7.2000000000000005E-4</v>
      </c>
      <c r="O431" s="25"/>
      <c r="P431" s="25"/>
      <c r="Q431" s="25"/>
      <c r="R431" s="25">
        <v>2.5500000000000002E-3</v>
      </c>
      <c r="S431" s="25">
        <f t="shared" si="99"/>
        <v>1.5800000000000002E-3</v>
      </c>
      <c r="T431" s="25"/>
      <c r="U431" s="25"/>
      <c r="V431" s="25"/>
      <c r="W431" s="25">
        <v>1.9400000000000001E-3</v>
      </c>
      <c r="X431" s="25">
        <f t="shared" si="100"/>
        <v>9.7000000000000005E-4</v>
      </c>
      <c r="Y431" s="25"/>
      <c r="Z431" s="25"/>
      <c r="AA431" s="25"/>
      <c r="AB431" s="25">
        <v>1.9400000000000001E-3</v>
      </c>
      <c r="AC431" s="25">
        <f t="shared" si="101"/>
        <v>9.7000000000000005E-4</v>
      </c>
    </row>
    <row r="432" spans="1:29" s="15" customFormat="1">
      <c r="A432" s="18">
        <v>680</v>
      </c>
      <c r="B432" s="25">
        <v>-2.2000000000000001E-4</v>
      </c>
      <c r="C432" s="25">
        <v>6.77E-3</v>
      </c>
      <c r="D432" s="25">
        <f t="shared" si="96"/>
        <v>5.7850000000000002E-3</v>
      </c>
      <c r="E432" s="25"/>
      <c r="F432" s="25"/>
      <c r="G432" s="25"/>
      <c r="H432" s="25">
        <v>2.8400000000000001E-3</v>
      </c>
      <c r="I432" s="25">
        <f t="shared" si="97"/>
        <v>1.8550000000000001E-3</v>
      </c>
      <c r="J432" s="25"/>
      <c r="K432" s="25"/>
      <c r="L432" s="25"/>
      <c r="M432" s="25">
        <v>1.9499999999999999E-3</v>
      </c>
      <c r="N432" s="25">
        <f t="shared" si="98"/>
        <v>9.6499999999999993E-4</v>
      </c>
      <c r="O432" s="25"/>
      <c r="P432" s="25"/>
      <c r="Q432" s="25"/>
      <c r="R432" s="25">
        <v>2.4099999999999998E-3</v>
      </c>
      <c r="S432" s="25">
        <f t="shared" si="99"/>
        <v>1.4249999999999998E-3</v>
      </c>
      <c r="T432" s="25"/>
      <c r="U432" s="25"/>
      <c r="V432" s="25"/>
      <c r="W432" s="25">
        <v>2.1900000000000001E-3</v>
      </c>
      <c r="X432" s="25">
        <f t="shared" si="100"/>
        <v>1.2050000000000001E-3</v>
      </c>
      <c r="Y432" s="25"/>
      <c r="Z432" s="25"/>
      <c r="AA432" s="25"/>
      <c r="AB432" s="25">
        <v>2.1900000000000001E-3</v>
      </c>
      <c r="AC432" s="25">
        <f t="shared" si="101"/>
        <v>9.8499999999999998E-4</v>
      </c>
    </row>
    <row r="433" spans="1:29" s="15" customFormat="1">
      <c r="A433" s="18">
        <v>681</v>
      </c>
      <c r="B433" s="25">
        <v>1.4999999999999999E-4</v>
      </c>
      <c r="C433" s="25">
        <v>6.7400000000000003E-3</v>
      </c>
      <c r="D433" s="25">
        <f t="shared" si="96"/>
        <v>5.6500000000000005E-3</v>
      </c>
      <c r="E433" s="25"/>
      <c r="F433" s="25"/>
      <c r="G433" s="25"/>
      <c r="H433" s="25">
        <v>2.7399999999999998E-3</v>
      </c>
      <c r="I433" s="25">
        <f t="shared" si="97"/>
        <v>1.6499999999999998E-3</v>
      </c>
      <c r="J433" s="25"/>
      <c r="K433" s="25"/>
      <c r="L433" s="25"/>
      <c r="M433" s="25">
        <v>1.8699999999999999E-3</v>
      </c>
      <c r="N433" s="25">
        <f t="shared" si="98"/>
        <v>7.7999999999999988E-4</v>
      </c>
      <c r="O433" s="25"/>
      <c r="P433" s="25"/>
      <c r="Q433" s="25"/>
      <c r="R433" s="25">
        <v>2.5100000000000001E-3</v>
      </c>
      <c r="S433" s="25">
        <f t="shared" si="99"/>
        <v>1.42E-3</v>
      </c>
      <c r="T433" s="25"/>
      <c r="U433" s="25"/>
      <c r="V433" s="25"/>
      <c r="W433" s="25">
        <v>2.0300000000000001E-3</v>
      </c>
      <c r="X433" s="25">
        <f t="shared" si="100"/>
        <v>9.4000000000000008E-4</v>
      </c>
      <c r="Y433" s="25"/>
      <c r="Z433" s="25"/>
      <c r="AA433" s="25"/>
      <c r="AB433" s="25">
        <v>2.0300000000000001E-3</v>
      </c>
      <c r="AC433" s="25">
        <f t="shared" si="101"/>
        <v>1.09E-3</v>
      </c>
    </row>
    <row r="434" spans="1:29" s="15" customFormat="1">
      <c r="A434" s="18">
        <v>682</v>
      </c>
      <c r="B434" s="25">
        <v>-2.1000000000000001E-4</v>
      </c>
      <c r="C434" s="25">
        <v>6.7299999999999999E-3</v>
      </c>
      <c r="D434" s="25">
        <f t="shared" si="96"/>
        <v>5.8399999999999997E-3</v>
      </c>
      <c r="E434" s="25"/>
      <c r="F434" s="25"/>
      <c r="G434" s="25"/>
      <c r="H434" s="25">
        <v>2.6099999999999999E-3</v>
      </c>
      <c r="I434" s="25">
        <f t="shared" si="97"/>
        <v>1.72E-3</v>
      </c>
      <c r="J434" s="25"/>
      <c r="K434" s="25"/>
      <c r="L434" s="25"/>
      <c r="M434" s="25">
        <v>1.74E-3</v>
      </c>
      <c r="N434" s="25">
        <f t="shared" si="98"/>
        <v>8.5000000000000006E-4</v>
      </c>
      <c r="O434" s="25"/>
      <c r="P434" s="25"/>
      <c r="Q434" s="25"/>
      <c r="R434" s="25">
        <v>2.4199999999999998E-3</v>
      </c>
      <c r="S434" s="25">
        <f t="shared" si="99"/>
        <v>1.5299999999999999E-3</v>
      </c>
      <c r="T434" s="25"/>
      <c r="U434" s="25"/>
      <c r="V434" s="25"/>
      <c r="W434" s="25">
        <v>1.99E-3</v>
      </c>
      <c r="X434" s="25">
        <f t="shared" si="100"/>
        <v>1.1000000000000001E-3</v>
      </c>
      <c r="Y434" s="25"/>
      <c r="Z434" s="25"/>
      <c r="AA434" s="25"/>
      <c r="AB434" s="25">
        <v>1.99E-3</v>
      </c>
      <c r="AC434" s="25">
        <f t="shared" si="101"/>
        <v>8.8999999999999995E-4</v>
      </c>
    </row>
    <row r="435" spans="1:29" s="15" customFormat="1">
      <c r="A435" s="18">
        <v>683</v>
      </c>
      <c r="B435" s="25">
        <v>-4.0000000000000003E-5</v>
      </c>
      <c r="C435" s="25">
        <v>6.6100000000000004E-3</v>
      </c>
      <c r="D435" s="25">
        <f t="shared" si="96"/>
        <v>5.6700000000000006E-3</v>
      </c>
      <c r="E435" s="25"/>
      <c r="F435" s="25"/>
      <c r="G435" s="25"/>
      <c r="H435" s="25">
        <v>2.5999999999999999E-3</v>
      </c>
      <c r="I435" s="25">
        <f t="shared" si="97"/>
        <v>1.66E-3</v>
      </c>
      <c r="J435" s="25"/>
      <c r="K435" s="25"/>
      <c r="L435" s="25"/>
      <c r="M435" s="25">
        <v>1.7799999999999999E-3</v>
      </c>
      <c r="N435" s="25">
        <f t="shared" si="98"/>
        <v>8.3999999999999993E-4</v>
      </c>
      <c r="O435" s="25"/>
      <c r="P435" s="25"/>
      <c r="Q435" s="25"/>
      <c r="R435" s="25">
        <v>2.4299999999999999E-3</v>
      </c>
      <c r="S435" s="25">
        <f t="shared" si="99"/>
        <v>1.49E-3</v>
      </c>
      <c r="T435" s="25"/>
      <c r="U435" s="25"/>
      <c r="V435" s="25"/>
      <c r="W435" s="25">
        <v>1.92E-3</v>
      </c>
      <c r="X435" s="25">
        <f t="shared" si="100"/>
        <v>9.7999999999999997E-4</v>
      </c>
      <c r="Y435" s="25"/>
      <c r="Z435" s="25"/>
      <c r="AA435" s="25"/>
      <c r="AB435" s="25">
        <v>1.92E-3</v>
      </c>
      <c r="AC435" s="25">
        <f t="shared" si="101"/>
        <v>9.3999999999999997E-4</v>
      </c>
    </row>
    <row r="436" spans="1:29" s="15" customFormat="1">
      <c r="A436" s="18">
        <v>684</v>
      </c>
      <c r="B436" s="25">
        <v>-1E-4</v>
      </c>
      <c r="C436" s="25">
        <v>6.7099999999999998E-3</v>
      </c>
      <c r="D436" s="25">
        <f t="shared" si="96"/>
        <v>5.7799999999999995E-3</v>
      </c>
      <c r="E436" s="25"/>
      <c r="F436" s="25"/>
      <c r="G436" s="25"/>
      <c r="H436" s="25">
        <v>2.7899999999999999E-3</v>
      </c>
      <c r="I436" s="25">
        <f t="shared" si="97"/>
        <v>1.8600000000000001E-3</v>
      </c>
      <c r="J436" s="25"/>
      <c r="K436" s="25"/>
      <c r="L436" s="25"/>
      <c r="M436" s="25">
        <v>1.6900000000000001E-3</v>
      </c>
      <c r="N436" s="25">
        <f t="shared" si="98"/>
        <v>7.6000000000000015E-4</v>
      </c>
      <c r="O436" s="25"/>
      <c r="P436" s="25"/>
      <c r="Q436" s="25"/>
      <c r="R436" s="25">
        <v>2.5000000000000001E-3</v>
      </c>
      <c r="S436" s="25">
        <f t="shared" si="99"/>
        <v>1.5700000000000002E-3</v>
      </c>
      <c r="T436" s="25"/>
      <c r="U436" s="25"/>
      <c r="V436" s="25"/>
      <c r="W436" s="25">
        <v>1.9599999999999999E-3</v>
      </c>
      <c r="X436" s="25">
        <f t="shared" si="100"/>
        <v>1.0300000000000001E-3</v>
      </c>
      <c r="Y436" s="25"/>
      <c r="Z436" s="25"/>
      <c r="AA436" s="25"/>
      <c r="AB436" s="25">
        <v>1.9599999999999999E-3</v>
      </c>
      <c r="AC436" s="25">
        <f t="shared" si="101"/>
        <v>9.2999999999999995E-4</v>
      </c>
    </row>
    <row r="437" spans="1:29" s="15" customFormat="1">
      <c r="A437" s="18">
        <v>685</v>
      </c>
      <c r="B437" s="25">
        <v>1.0000000000000001E-5</v>
      </c>
      <c r="C437" s="25">
        <v>6.7400000000000003E-3</v>
      </c>
      <c r="D437" s="25">
        <f t="shared" si="96"/>
        <v>5.6950000000000004E-3</v>
      </c>
      <c r="E437" s="25"/>
      <c r="F437" s="25"/>
      <c r="G437" s="25"/>
      <c r="H437" s="25">
        <v>2.7000000000000001E-3</v>
      </c>
      <c r="I437" s="25">
        <f t="shared" si="97"/>
        <v>1.6550000000000002E-3</v>
      </c>
      <c r="J437" s="25"/>
      <c r="K437" s="25"/>
      <c r="L437" s="25"/>
      <c r="M437" s="25">
        <v>1.8799999999999999E-3</v>
      </c>
      <c r="N437" s="25">
        <f t="shared" si="98"/>
        <v>8.3500000000000002E-4</v>
      </c>
      <c r="O437" s="25"/>
      <c r="P437" s="25"/>
      <c r="Q437" s="25"/>
      <c r="R437" s="25">
        <v>2.5400000000000002E-3</v>
      </c>
      <c r="S437" s="25">
        <f t="shared" si="99"/>
        <v>1.4950000000000002E-3</v>
      </c>
      <c r="T437" s="25"/>
      <c r="U437" s="25"/>
      <c r="V437" s="25"/>
      <c r="W437" s="25">
        <v>2.0799999999999998E-3</v>
      </c>
      <c r="X437" s="25">
        <f t="shared" si="100"/>
        <v>1.0349999999999999E-3</v>
      </c>
      <c r="Y437" s="25"/>
      <c r="Z437" s="25"/>
      <c r="AA437" s="25"/>
      <c r="AB437" s="25">
        <v>2.0799999999999998E-3</v>
      </c>
      <c r="AC437" s="25">
        <f t="shared" si="101"/>
        <v>1.0449999999999999E-3</v>
      </c>
    </row>
    <row r="438" spans="1:29" s="15" customFormat="1">
      <c r="A438" s="18">
        <v>686</v>
      </c>
      <c r="B438" s="25">
        <v>-8.0000000000000007E-5</v>
      </c>
      <c r="C438" s="25">
        <v>6.7099999999999998E-3</v>
      </c>
      <c r="D438" s="25">
        <f t="shared" si="96"/>
        <v>5.7549999999999997E-3</v>
      </c>
      <c r="E438" s="25"/>
      <c r="F438" s="25"/>
      <c r="G438" s="25"/>
      <c r="H438" s="25">
        <v>2.65E-3</v>
      </c>
      <c r="I438" s="25">
        <f t="shared" si="97"/>
        <v>1.6949999999999999E-3</v>
      </c>
      <c r="J438" s="25"/>
      <c r="K438" s="25"/>
      <c r="L438" s="25"/>
      <c r="M438" s="25">
        <v>1.7600000000000001E-3</v>
      </c>
      <c r="N438" s="25">
        <f t="shared" si="98"/>
        <v>8.0500000000000005E-4</v>
      </c>
      <c r="O438" s="25"/>
      <c r="P438" s="25"/>
      <c r="Q438" s="25"/>
      <c r="R438" s="25">
        <v>2.5100000000000001E-3</v>
      </c>
      <c r="S438" s="25">
        <f t="shared" si="99"/>
        <v>1.555E-3</v>
      </c>
      <c r="T438" s="25"/>
      <c r="U438" s="25"/>
      <c r="V438" s="25"/>
      <c r="W438" s="25">
        <v>1.99E-3</v>
      </c>
      <c r="X438" s="25">
        <f t="shared" si="100"/>
        <v>1.0349999999999999E-3</v>
      </c>
      <c r="Y438" s="25"/>
      <c r="Z438" s="25"/>
      <c r="AA438" s="25"/>
      <c r="AB438" s="25">
        <v>1.99E-3</v>
      </c>
      <c r="AC438" s="25">
        <f t="shared" si="101"/>
        <v>9.5500000000000001E-4</v>
      </c>
    </row>
    <row r="439" spans="1:29" s="15" customFormat="1">
      <c r="A439" s="18">
        <v>687</v>
      </c>
      <c r="B439" s="25">
        <v>-5.0000000000000002E-5</v>
      </c>
      <c r="C439" s="25">
        <v>6.6400000000000001E-3</v>
      </c>
      <c r="D439" s="25">
        <f t="shared" si="96"/>
        <v>5.6649999999999999E-3</v>
      </c>
      <c r="E439" s="25"/>
      <c r="F439" s="25"/>
      <c r="G439" s="25"/>
      <c r="H439" s="25">
        <v>2.64E-3</v>
      </c>
      <c r="I439" s="25">
        <f t="shared" si="97"/>
        <v>1.6649999999999998E-3</v>
      </c>
      <c r="J439" s="25"/>
      <c r="K439" s="25"/>
      <c r="L439" s="25"/>
      <c r="M439" s="25">
        <v>1.75E-3</v>
      </c>
      <c r="N439" s="25">
        <f t="shared" si="98"/>
        <v>7.7499999999999997E-4</v>
      </c>
      <c r="O439" s="25"/>
      <c r="P439" s="25"/>
      <c r="Q439" s="25"/>
      <c r="R439" s="25">
        <v>2.4299999999999999E-3</v>
      </c>
      <c r="S439" s="25">
        <f t="shared" si="99"/>
        <v>1.4549999999999997E-3</v>
      </c>
      <c r="T439" s="25"/>
      <c r="U439" s="25"/>
      <c r="V439" s="25"/>
      <c r="W439" s="25">
        <v>2E-3</v>
      </c>
      <c r="X439" s="25">
        <f t="shared" si="100"/>
        <v>1.0249999999999999E-3</v>
      </c>
      <c r="Y439" s="25"/>
      <c r="Z439" s="25"/>
      <c r="AA439" s="25"/>
      <c r="AB439" s="25">
        <v>2E-3</v>
      </c>
      <c r="AC439" s="25">
        <f t="shared" si="101"/>
        <v>9.7500000000000006E-4</v>
      </c>
    </row>
    <row r="440" spans="1:29" s="15" customFormat="1">
      <c r="A440" s="18">
        <v>688</v>
      </c>
      <c r="B440" s="25">
        <v>-6.8999999999999997E-5</v>
      </c>
      <c r="C440" s="25">
        <v>6.6100000000000004E-3</v>
      </c>
      <c r="D440" s="25">
        <f t="shared" si="96"/>
        <v>5.6695000000000009E-3</v>
      </c>
      <c r="E440" s="25"/>
      <c r="F440" s="25"/>
      <c r="G440" s="25"/>
      <c r="H440" s="25">
        <v>2.7699999999999999E-3</v>
      </c>
      <c r="I440" s="25">
        <f t="shared" si="97"/>
        <v>1.8295E-3</v>
      </c>
      <c r="J440" s="25"/>
      <c r="K440" s="25"/>
      <c r="L440" s="25"/>
      <c r="M440" s="25">
        <v>1.6900000000000001E-3</v>
      </c>
      <c r="N440" s="25">
        <f t="shared" si="98"/>
        <v>7.4950000000000017E-4</v>
      </c>
      <c r="O440" s="25"/>
      <c r="P440" s="25"/>
      <c r="Q440" s="25"/>
      <c r="R440" s="25">
        <v>2.3999999999999998E-3</v>
      </c>
      <c r="S440" s="25">
        <f t="shared" si="99"/>
        <v>1.4594999999999999E-3</v>
      </c>
      <c r="T440" s="25"/>
      <c r="U440" s="25"/>
      <c r="V440" s="25"/>
      <c r="W440" s="25">
        <v>1.9499999999999999E-3</v>
      </c>
      <c r="X440" s="25">
        <f t="shared" si="100"/>
        <v>1.0095E-3</v>
      </c>
      <c r="Y440" s="25"/>
      <c r="Z440" s="25"/>
      <c r="AA440" s="25"/>
      <c r="AB440" s="25">
        <v>1.9499999999999999E-3</v>
      </c>
      <c r="AC440" s="25">
        <f t="shared" si="101"/>
        <v>9.4049999999999993E-4</v>
      </c>
    </row>
    <row r="441" spans="1:29" s="15" customFormat="1">
      <c r="A441" s="18">
        <v>689</v>
      </c>
      <c r="B441" s="25">
        <v>6.8999999999999997E-5</v>
      </c>
      <c r="C441" s="25">
        <v>6.7000000000000002E-3</v>
      </c>
      <c r="D441" s="25">
        <f t="shared" si="96"/>
        <v>5.6705000000000002E-3</v>
      </c>
      <c r="E441" s="25"/>
      <c r="F441" s="25"/>
      <c r="G441" s="25"/>
      <c r="H441" s="25">
        <v>2.7200000000000002E-3</v>
      </c>
      <c r="I441" s="25">
        <f t="shared" si="97"/>
        <v>1.6905000000000002E-3</v>
      </c>
      <c r="J441" s="25"/>
      <c r="K441" s="25"/>
      <c r="L441" s="25"/>
      <c r="M441" s="25">
        <v>1.73E-3</v>
      </c>
      <c r="N441" s="25">
        <f t="shared" si="98"/>
        <v>7.0049999999999995E-4</v>
      </c>
      <c r="O441" s="25"/>
      <c r="P441" s="25"/>
      <c r="Q441" s="25"/>
      <c r="R441" s="25">
        <v>2.4399999999999999E-3</v>
      </c>
      <c r="S441" s="25">
        <f t="shared" si="99"/>
        <v>1.4104999999999999E-3</v>
      </c>
      <c r="T441" s="25"/>
      <c r="U441" s="25"/>
      <c r="V441" s="25"/>
      <c r="W441" s="25">
        <v>1.99E-3</v>
      </c>
      <c r="X441" s="25">
        <f t="shared" si="100"/>
        <v>9.6049999999999998E-4</v>
      </c>
      <c r="Y441" s="25"/>
      <c r="Z441" s="25"/>
      <c r="AA441" s="25"/>
      <c r="AB441" s="25">
        <v>1.99E-3</v>
      </c>
      <c r="AC441" s="25">
        <f t="shared" si="101"/>
        <v>1.0295E-3</v>
      </c>
    </row>
    <row r="442" spans="1:29" s="15" customFormat="1">
      <c r="A442" s="18">
        <v>690</v>
      </c>
      <c r="B442" s="25">
        <v>2.9999999999999997E-4</v>
      </c>
      <c r="C442" s="25">
        <v>6.5199999999999998E-3</v>
      </c>
      <c r="D442" s="25">
        <f t="shared" si="96"/>
        <v>5.4099999999999999E-3</v>
      </c>
      <c r="E442" s="25"/>
      <c r="F442" s="25"/>
      <c r="G442" s="25"/>
      <c r="H442" s="25">
        <v>2.6099999999999999E-3</v>
      </c>
      <c r="I442" s="25">
        <f t="shared" si="97"/>
        <v>1.4999999999999998E-3</v>
      </c>
      <c r="J442" s="25"/>
      <c r="K442" s="25"/>
      <c r="L442" s="25"/>
      <c r="M442" s="25">
        <v>1.6000000000000001E-3</v>
      </c>
      <c r="N442" s="25">
        <f t="shared" si="98"/>
        <v>4.8999999999999998E-4</v>
      </c>
      <c r="O442" s="25"/>
      <c r="P442" s="25"/>
      <c r="Q442" s="25"/>
      <c r="R442" s="25">
        <v>2.32E-3</v>
      </c>
      <c r="S442" s="25">
        <f t="shared" si="99"/>
        <v>1.2099999999999999E-3</v>
      </c>
      <c r="T442" s="25"/>
      <c r="U442" s="25"/>
      <c r="V442" s="25"/>
      <c r="W442" s="25">
        <v>1.92E-3</v>
      </c>
      <c r="X442" s="25">
        <f t="shared" si="100"/>
        <v>8.0999999999999996E-4</v>
      </c>
      <c r="Y442" s="25"/>
      <c r="Z442" s="25"/>
      <c r="AA442" s="25"/>
      <c r="AB442" s="25">
        <v>1.92E-3</v>
      </c>
      <c r="AC442" s="25">
        <f t="shared" si="101"/>
        <v>1.1100000000000001E-3</v>
      </c>
    </row>
    <row r="443" spans="1:29" s="15" customFormat="1">
      <c r="A443" s="18">
        <v>691</v>
      </c>
      <c r="B443" s="25">
        <v>-1.1E-4</v>
      </c>
      <c r="C443" s="25">
        <v>6.5700000000000003E-3</v>
      </c>
      <c r="D443" s="25">
        <f t="shared" si="96"/>
        <v>5.6800000000000002E-3</v>
      </c>
      <c r="E443" s="25"/>
      <c r="F443" s="25"/>
      <c r="G443" s="25"/>
      <c r="H443" s="25">
        <v>2.5799999999999998E-3</v>
      </c>
      <c r="I443" s="25">
        <f t="shared" si="97"/>
        <v>1.6899999999999999E-3</v>
      </c>
      <c r="J443" s="25"/>
      <c r="K443" s="25"/>
      <c r="L443" s="25"/>
      <c r="M443" s="25">
        <v>1.66E-3</v>
      </c>
      <c r="N443" s="25">
        <f t="shared" si="98"/>
        <v>7.7000000000000007E-4</v>
      </c>
      <c r="O443" s="25"/>
      <c r="P443" s="25"/>
      <c r="Q443" s="25"/>
      <c r="R443" s="25">
        <v>2.3600000000000001E-3</v>
      </c>
      <c r="S443" s="25">
        <f t="shared" si="99"/>
        <v>1.4700000000000002E-3</v>
      </c>
      <c r="T443" s="25"/>
      <c r="U443" s="25"/>
      <c r="V443" s="25"/>
      <c r="W443" s="25">
        <v>1.89E-3</v>
      </c>
      <c r="X443" s="25">
        <f t="shared" si="100"/>
        <v>1E-3</v>
      </c>
      <c r="Y443" s="25"/>
      <c r="Z443" s="25"/>
      <c r="AA443" s="25"/>
      <c r="AB443" s="25">
        <v>1.89E-3</v>
      </c>
      <c r="AC443" s="25">
        <f t="shared" si="101"/>
        <v>8.8999999999999995E-4</v>
      </c>
    </row>
    <row r="444" spans="1:29" s="15" customFormat="1">
      <c r="A444" s="18">
        <v>692</v>
      </c>
      <c r="B444" s="25">
        <v>6.0000000000000002E-5</v>
      </c>
      <c r="C444" s="25">
        <v>6.4900000000000001E-3</v>
      </c>
      <c r="D444" s="25">
        <f t="shared" si="96"/>
        <v>5.5200000000000006E-3</v>
      </c>
      <c r="E444" s="25"/>
      <c r="F444" s="25"/>
      <c r="G444" s="25"/>
      <c r="H444" s="25">
        <v>2.63E-3</v>
      </c>
      <c r="I444" s="25">
        <f t="shared" si="97"/>
        <v>1.66E-3</v>
      </c>
      <c r="J444" s="25"/>
      <c r="K444" s="25"/>
      <c r="L444" s="25"/>
      <c r="M444" s="25">
        <v>1.58E-3</v>
      </c>
      <c r="N444" s="25">
        <f t="shared" si="98"/>
        <v>6.1000000000000008E-4</v>
      </c>
      <c r="O444" s="25"/>
      <c r="P444" s="25"/>
      <c r="Q444" s="25"/>
      <c r="R444" s="25">
        <v>2.3600000000000001E-3</v>
      </c>
      <c r="S444" s="25">
        <f t="shared" si="99"/>
        <v>1.3900000000000002E-3</v>
      </c>
      <c r="T444" s="25"/>
      <c r="U444" s="25"/>
      <c r="V444" s="25"/>
      <c r="W444" s="25">
        <v>1.8799999999999999E-3</v>
      </c>
      <c r="X444" s="25">
        <f t="shared" si="100"/>
        <v>9.1E-4</v>
      </c>
      <c r="Y444" s="25"/>
      <c r="Z444" s="25"/>
      <c r="AA444" s="25"/>
      <c r="AB444" s="25">
        <v>1.8799999999999999E-3</v>
      </c>
      <c r="AC444" s="25">
        <f t="shared" si="101"/>
        <v>9.6999999999999994E-4</v>
      </c>
    </row>
    <row r="445" spans="1:29" s="15" customFormat="1">
      <c r="A445" s="18">
        <v>693</v>
      </c>
      <c r="B445" s="25">
        <v>-5.0000000000000002E-5</v>
      </c>
      <c r="C445" s="25">
        <v>6.4999999999999997E-3</v>
      </c>
      <c r="D445" s="25">
        <f t="shared" si="96"/>
        <v>5.5899999999999995E-3</v>
      </c>
      <c r="E445" s="25"/>
      <c r="F445" s="25"/>
      <c r="G445" s="25"/>
      <c r="H445" s="25">
        <v>2.5600000000000002E-3</v>
      </c>
      <c r="I445" s="25">
        <f t="shared" si="97"/>
        <v>1.6500000000000002E-3</v>
      </c>
      <c r="J445" s="25"/>
      <c r="K445" s="25"/>
      <c r="L445" s="25"/>
      <c r="M445" s="25">
        <v>1.6100000000000001E-3</v>
      </c>
      <c r="N445" s="25">
        <f t="shared" si="98"/>
        <v>7.000000000000001E-4</v>
      </c>
      <c r="O445" s="25"/>
      <c r="P445" s="25"/>
      <c r="Q445" s="25"/>
      <c r="R445" s="25">
        <v>2.33E-3</v>
      </c>
      <c r="S445" s="25">
        <f t="shared" si="99"/>
        <v>1.42E-3</v>
      </c>
      <c r="T445" s="25"/>
      <c r="U445" s="25"/>
      <c r="V445" s="25"/>
      <c r="W445" s="25">
        <v>1.8699999999999999E-3</v>
      </c>
      <c r="X445" s="25">
        <f t="shared" si="100"/>
        <v>9.5999999999999992E-4</v>
      </c>
      <c r="Y445" s="25"/>
      <c r="Z445" s="25"/>
      <c r="AA445" s="25"/>
      <c r="AB445" s="25">
        <v>1.8699999999999999E-3</v>
      </c>
      <c r="AC445" s="25">
        <f t="shared" si="101"/>
        <v>9.1E-4</v>
      </c>
    </row>
    <row r="446" spans="1:29" s="15" customFormat="1">
      <c r="A446" s="18">
        <v>694</v>
      </c>
      <c r="B446" s="25">
        <v>-8.0000000000000007E-5</v>
      </c>
      <c r="C446" s="25">
        <v>6.45E-3</v>
      </c>
      <c r="D446" s="25">
        <f t="shared" si="96"/>
        <v>5.5950000000000001E-3</v>
      </c>
      <c r="E446" s="25"/>
      <c r="F446" s="25"/>
      <c r="G446" s="25"/>
      <c r="H446" s="25">
        <v>2.5899999999999999E-3</v>
      </c>
      <c r="I446" s="25">
        <f t="shared" si="97"/>
        <v>1.735E-3</v>
      </c>
      <c r="J446" s="25"/>
      <c r="K446" s="25"/>
      <c r="L446" s="25"/>
      <c r="M446" s="25">
        <v>1.6000000000000001E-3</v>
      </c>
      <c r="N446" s="25">
        <f t="shared" si="98"/>
        <v>7.4500000000000011E-4</v>
      </c>
      <c r="O446" s="25"/>
      <c r="P446" s="25"/>
      <c r="Q446" s="25"/>
      <c r="R446" s="25">
        <v>2.33E-3</v>
      </c>
      <c r="S446" s="25">
        <f t="shared" si="99"/>
        <v>1.4750000000000002E-3</v>
      </c>
      <c r="T446" s="25"/>
      <c r="U446" s="25"/>
      <c r="V446" s="25"/>
      <c r="W446" s="25">
        <v>1.7899999999999999E-3</v>
      </c>
      <c r="X446" s="25">
        <f t="shared" si="100"/>
        <v>9.3499999999999996E-4</v>
      </c>
      <c r="Y446" s="25"/>
      <c r="Z446" s="25"/>
      <c r="AA446" s="25"/>
      <c r="AB446" s="25">
        <v>1.7899999999999999E-3</v>
      </c>
      <c r="AC446" s="25">
        <f t="shared" si="101"/>
        <v>8.5499999999999997E-4</v>
      </c>
    </row>
    <row r="447" spans="1:29" s="15" customFormat="1">
      <c r="A447" s="18">
        <v>695</v>
      </c>
      <c r="B447" s="25">
        <v>-1.2E-4</v>
      </c>
      <c r="C447" s="25">
        <v>6.43E-3</v>
      </c>
      <c r="D447" s="25">
        <f t="shared" si="96"/>
        <v>5.6150000000000002E-3</v>
      </c>
      <c r="E447" s="25"/>
      <c r="F447" s="25"/>
      <c r="G447" s="25"/>
      <c r="H447" s="25">
        <v>2.5400000000000002E-3</v>
      </c>
      <c r="I447" s="25">
        <f t="shared" si="97"/>
        <v>1.7250000000000002E-3</v>
      </c>
      <c r="J447" s="25"/>
      <c r="K447" s="25"/>
      <c r="L447" s="25"/>
      <c r="M447" s="25">
        <v>1.5499999999999999E-3</v>
      </c>
      <c r="N447" s="25">
        <f t="shared" si="98"/>
        <v>7.3499999999999998E-4</v>
      </c>
      <c r="O447" s="25"/>
      <c r="P447" s="25"/>
      <c r="Q447" s="25"/>
      <c r="R447" s="25">
        <v>2.2599999999999999E-3</v>
      </c>
      <c r="S447" s="25">
        <f t="shared" si="99"/>
        <v>1.4449999999999999E-3</v>
      </c>
      <c r="T447" s="25"/>
      <c r="U447" s="25"/>
      <c r="V447" s="25"/>
      <c r="W447" s="25">
        <v>1.75E-3</v>
      </c>
      <c r="X447" s="25">
        <f t="shared" si="100"/>
        <v>9.3500000000000007E-4</v>
      </c>
      <c r="Y447" s="25"/>
      <c r="Z447" s="25"/>
      <c r="AA447" s="25"/>
      <c r="AB447" s="25">
        <v>1.75E-3</v>
      </c>
      <c r="AC447" s="25">
        <f t="shared" si="101"/>
        <v>8.1499999999999997E-4</v>
      </c>
    </row>
    <row r="448" spans="1:29" s="15" customFormat="1">
      <c r="A448" s="18">
        <v>696</v>
      </c>
      <c r="B448" s="25">
        <v>-1.6000000000000001E-4</v>
      </c>
      <c r="C448" s="25">
        <v>6.3899999999999998E-3</v>
      </c>
      <c r="D448" s="25">
        <f t="shared" si="96"/>
        <v>5.5700000000000003E-3</v>
      </c>
      <c r="E448" s="25"/>
      <c r="F448" s="25"/>
      <c r="G448" s="25"/>
      <c r="H448" s="25">
        <v>2.5100000000000001E-3</v>
      </c>
      <c r="I448" s="25">
        <f t="shared" si="97"/>
        <v>1.6900000000000001E-3</v>
      </c>
      <c r="J448" s="25"/>
      <c r="K448" s="25"/>
      <c r="L448" s="25"/>
      <c r="M448" s="25">
        <v>1.5200000000000001E-3</v>
      </c>
      <c r="N448" s="25">
        <f t="shared" si="98"/>
        <v>7.000000000000001E-4</v>
      </c>
      <c r="O448" s="25"/>
      <c r="P448" s="25"/>
      <c r="Q448" s="25"/>
      <c r="R448" s="25">
        <v>2.2200000000000002E-3</v>
      </c>
      <c r="S448" s="25">
        <f t="shared" si="99"/>
        <v>1.4000000000000002E-3</v>
      </c>
      <c r="T448" s="25"/>
      <c r="U448" s="25"/>
      <c r="V448" s="25"/>
      <c r="W448" s="25">
        <v>1.8E-3</v>
      </c>
      <c r="X448" s="25">
        <f t="shared" si="100"/>
        <v>9.7999999999999997E-4</v>
      </c>
      <c r="Y448" s="25"/>
      <c r="Z448" s="25"/>
      <c r="AA448" s="25"/>
      <c r="AB448" s="25">
        <v>1.8E-3</v>
      </c>
      <c r="AC448" s="25">
        <f t="shared" si="101"/>
        <v>8.1999999999999998E-4</v>
      </c>
    </row>
    <row r="449" spans="1:29" s="15" customFormat="1">
      <c r="A449" s="18">
        <v>697</v>
      </c>
      <c r="B449" s="25">
        <v>-9.0000000000000006E-5</v>
      </c>
      <c r="C449" s="25">
        <v>6.3600000000000002E-3</v>
      </c>
      <c r="D449" s="25">
        <f t="shared" si="96"/>
        <v>5.5200000000000006E-3</v>
      </c>
      <c r="E449" s="25"/>
      <c r="F449" s="25"/>
      <c r="G449" s="25"/>
      <c r="H449" s="25">
        <v>2.49E-3</v>
      </c>
      <c r="I449" s="25">
        <f t="shared" si="97"/>
        <v>1.65E-3</v>
      </c>
      <c r="J449" s="25"/>
      <c r="K449" s="25"/>
      <c r="L449" s="25"/>
      <c r="M449" s="25">
        <v>1.5E-3</v>
      </c>
      <c r="N449" s="25">
        <f t="shared" si="98"/>
        <v>6.6E-4</v>
      </c>
      <c r="O449" s="25"/>
      <c r="P449" s="25"/>
      <c r="Q449" s="25"/>
      <c r="R449" s="25">
        <v>2.2399999999999998E-3</v>
      </c>
      <c r="S449" s="25">
        <f t="shared" si="99"/>
        <v>1.3999999999999998E-3</v>
      </c>
      <c r="T449" s="25"/>
      <c r="U449" s="25"/>
      <c r="V449" s="25"/>
      <c r="W449" s="25">
        <v>1.7700000000000001E-3</v>
      </c>
      <c r="X449" s="25">
        <f t="shared" si="100"/>
        <v>9.3000000000000005E-4</v>
      </c>
      <c r="Y449" s="25"/>
      <c r="Z449" s="25"/>
      <c r="AA449" s="25"/>
      <c r="AB449" s="25">
        <v>1.7700000000000001E-3</v>
      </c>
      <c r="AC449" s="25">
        <f t="shared" si="101"/>
        <v>8.4000000000000003E-4</v>
      </c>
    </row>
    <row r="450" spans="1:29" s="15" customFormat="1">
      <c r="A450" s="18">
        <v>698</v>
      </c>
      <c r="B450" s="25">
        <v>-2.0000000000000001E-4</v>
      </c>
      <c r="C450" s="25">
        <v>6.3400000000000001E-3</v>
      </c>
      <c r="D450" s="25">
        <f t="shared" si="96"/>
        <v>5.5700000000000003E-3</v>
      </c>
      <c r="E450" s="25"/>
      <c r="F450" s="25"/>
      <c r="G450" s="25"/>
      <c r="H450" s="25">
        <v>2.49E-3</v>
      </c>
      <c r="I450" s="25">
        <f t="shared" si="97"/>
        <v>1.7200000000000002E-3</v>
      </c>
      <c r="J450" s="25"/>
      <c r="K450" s="25"/>
      <c r="L450" s="25"/>
      <c r="M450" s="25">
        <v>1.5299999999999999E-3</v>
      </c>
      <c r="N450" s="25">
        <f t="shared" si="98"/>
        <v>7.5999999999999993E-4</v>
      </c>
      <c r="O450" s="25"/>
      <c r="P450" s="25"/>
      <c r="Q450" s="25"/>
      <c r="R450" s="25">
        <v>2.1800000000000001E-3</v>
      </c>
      <c r="S450" s="25">
        <f t="shared" si="99"/>
        <v>1.4100000000000002E-3</v>
      </c>
      <c r="T450" s="25"/>
      <c r="U450" s="25"/>
      <c r="V450" s="25"/>
      <c r="W450" s="25">
        <v>1.74E-3</v>
      </c>
      <c r="X450" s="25">
        <f t="shared" si="100"/>
        <v>9.7000000000000005E-4</v>
      </c>
      <c r="Y450" s="25"/>
      <c r="Z450" s="25"/>
      <c r="AA450" s="25"/>
      <c r="AB450" s="25">
        <v>1.74E-3</v>
      </c>
      <c r="AC450" s="25">
        <f t="shared" si="101"/>
        <v>7.6999999999999996E-4</v>
      </c>
    </row>
    <row r="451" spans="1:29" s="15" customFormat="1">
      <c r="A451" s="18">
        <v>699</v>
      </c>
      <c r="B451" s="25">
        <v>3.0000000000000001E-5</v>
      </c>
      <c r="C451" s="25">
        <v>6.3800000000000003E-3</v>
      </c>
      <c r="D451" s="25">
        <f t="shared" ref="D451:D452" si="102">C451-AC451</f>
        <v>5.4850000000000003E-3</v>
      </c>
      <c r="E451" s="25"/>
      <c r="F451" s="25"/>
      <c r="G451" s="25"/>
      <c r="H451" s="25">
        <v>2.5600000000000002E-3</v>
      </c>
      <c r="I451" s="25">
        <f t="shared" ref="I451:I452" si="103">H451-AC451</f>
        <v>1.6650000000000002E-3</v>
      </c>
      <c r="J451" s="25"/>
      <c r="K451" s="25"/>
      <c r="L451" s="25"/>
      <c r="M451" s="25">
        <v>1.4499999999999999E-3</v>
      </c>
      <c r="N451" s="25">
        <f t="shared" ref="N451:N452" si="104">M451-AC451</f>
        <v>5.5499999999999983E-4</v>
      </c>
      <c r="O451" s="25"/>
      <c r="P451" s="25"/>
      <c r="Q451" s="25"/>
      <c r="R451" s="25">
        <v>2.2000000000000001E-3</v>
      </c>
      <c r="S451" s="25">
        <f t="shared" ref="S451:S452" si="105">R451-AC451</f>
        <v>1.3050000000000002E-3</v>
      </c>
      <c r="T451" s="25"/>
      <c r="U451" s="25"/>
      <c r="V451" s="25"/>
      <c r="W451" s="25">
        <v>1.7600000000000001E-3</v>
      </c>
      <c r="X451" s="25">
        <f t="shared" ref="X451:X452" si="106">W451-AC451</f>
        <v>8.6499999999999999E-4</v>
      </c>
      <c r="Y451" s="25"/>
      <c r="Z451" s="25"/>
      <c r="AA451" s="25"/>
      <c r="AB451" s="25">
        <v>1.7600000000000001E-3</v>
      </c>
      <c r="AC451" s="25">
        <f t="shared" ref="AC451:AC452" si="107">(B451+AB451)/2</f>
        <v>8.9500000000000007E-4</v>
      </c>
    </row>
    <row r="452" spans="1:29" s="15" customFormat="1">
      <c r="A452" s="18">
        <v>700</v>
      </c>
      <c r="B452" s="25">
        <v>4.0000000000000003E-5</v>
      </c>
      <c r="C452" s="25">
        <v>6.3E-3</v>
      </c>
      <c r="D452" s="25">
        <f t="shared" si="102"/>
        <v>5.4450000000000002E-3</v>
      </c>
      <c r="E452" s="25"/>
      <c r="F452" s="25"/>
      <c r="G452" s="25"/>
      <c r="H452" s="25">
        <v>2.4599999999999999E-3</v>
      </c>
      <c r="I452" s="25">
        <f t="shared" si="103"/>
        <v>1.6049999999999999E-3</v>
      </c>
      <c r="J452" s="25"/>
      <c r="K452" s="25"/>
      <c r="L452" s="25"/>
      <c r="M452" s="25">
        <v>1.4300000000000001E-3</v>
      </c>
      <c r="N452" s="25">
        <f t="shared" si="104"/>
        <v>5.7499999999999999E-4</v>
      </c>
      <c r="O452" s="25"/>
      <c r="P452" s="25"/>
      <c r="Q452" s="25"/>
      <c r="R452" s="25">
        <v>2.2399999999999998E-3</v>
      </c>
      <c r="S452" s="25">
        <f t="shared" si="105"/>
        <v>1.3849999999999997E-3</v>
      </c>
      <c r="T452" s="25"/>
      <c r="U452" s="25"/>
      <c r="V452" s="25"/>
      <c r="W452" s="25">
        <v>1.67E-3</v>
      </c>
      <c r="X452" s="25">
        <f t="shared" si="106"/>
        <v>8.1499999999999997E-4</v>
      </c>
      <c r="Y452" s="25"/>
      <c r="Z452" s="25"/>
      <c r="AA452" s="25"/>
      <c r="AB452" s="25">
        <v>1.67E-3</v>
      </c>
      <c r="AC452" s="25">
        <f t="shared" si="107"/>
        <v>8.5500000000000007E-4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6.0753999999999999E-3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1.6830000000000007E-3</v>
      </c>
      <c r="J453" s="25"/>
      <c r="K453" s="25"/>
      <c r="L453" s="25"/>
      <c r="M453" s="25"/>
      <c r="N453" s="25">
        <f t="shared" si="108"/>
        <v>8.897000000000001E-4</v>
      </c>
      <c r="O453" s="25"/>
      <c r="P453" s="25"/>
      <c r="Q453" s="25"/>
      <c r="R453" s="25"/>
      <c r="S453" s="25">
        <f t="shared" si="108"/>
        <v>1.5972000000000002E-3</v>
      </c>
      <c r="T453" s="25"/>
      <c r="U453" s="25"/>
      <c r="V453" s="25"/>
      <c r="W453" s="25"/>
      <c r="X453" s="25">
        <f t="shared" si="108"/>
        <v>1.1213999999999996E-3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2" customFormat="1">
      <c r="G461" s="10"/>
      <c r="L461" s="10"/>
      <c r="Q461" s="10"/>
      <c r="V461" s="10"/>
      <c r="AA461" s="10"/>
    </row>
    <row r="462" spans="1:29" s="2" customFormat="1">
      <c r="G462" s="10"/>
      <c r="L462" s="10"/>
      <c r="Q462" s="10"/>
      <c r="V462" s="10"/>
      <c r="AA462" s="10"/>
    </row>
    <row r="463" spans="1:29" s="1" customFormat="1">
      <c r="G463" s="10"/>
      <c r="L463" s="7"/>
      <c r="Q463" s="10"/>
      <c r="V463" s="7"/>
      <c r="AA463" s="7"/>
    </row>
    <row r="464" spans="1:29" s="1" customFormat="1">
      <c r="G464" s="10"/>
      <c r="L464" s="7"/>
      <c r="Q464" s="10"/>
      <c r="V464" s="7"/>
      <c r="AA464" s="7"/>
    </row>
    <row r="465" spans="7:27" s="1" customFormat="1">
      <c r="G465" s="10"/>
      <c r="L465" s="7"/>
      <c r="Q465" s="10"/>
      <c r="V465" s="7"/>
      <c r="AA465" s="7"/>
    </row>
    <row r="466" spans="7:27" s="1" customFormat="1">
      <c r="G466" s="10"/>
      <c r="L466" s="7"/>
      <c r="Q466" s="10"/>
      <c r="V466" s="7"/>
      <c r="AA466" s="7"/>
    </row>
    <row r="467" spans="7:27" s="1" customFormat="1">
      <c r="G467" s="10"/>
      <c r="L467" s="7"/>
      <c r="Q467" s="10"/>
      <c r="V467" s="7"/>
      <c r="AA467" s="7"/>
    </row>
    <row r="468" spans="7:27" s="1" customFormat="1">
      <c r="G468" s="10"/>
      <c r="L468" s="7"/>
      <c r="Q468" s="10"/>
      <c r="V468" s="7"/>
      <c r="AA468" s="7"/>
    </row>
    <row r="469" spans="7:27" s="1" customFormat="1">
      <c r="G469" s="10"/>
      <c r="L469" s="7"/>
      <c r="Q469" s="10"/>
      <c r="V469" s="7"/>
      <c r="AA469" s="7"/>
    </row>
    <row r="470" spans="7:27" s="1" customFormat="1">
      <c r="G470" s="10"/>
      <c r="L470" s="7"/>
      <c r="Q470" s="10"/>
      <c r="V470" s="7"/>
      <c r="AA470" s="7"/>
    </row>
    <row r="471" spans="7:27" s="1" customFormat="1">
      <c r="G471" s="10"/>
      <c r="L471" s="7"/>
      <c r="Q471" s="10"/>
      <c r="V471" s="7"/>
      <c r="AA471" s="7"/>
    </row>
    <row r="472" spans="7:27" s="1" customFormat="1">
      <c r="G472" s="10"/>
      <c r="L472" s="7"/>
      <c r="Q472" s="10"/>
      <c r="V472" s="7"/>
      <c r="AA472" s="7"/>
    </row>
    <row r="473" spans="7:27" s="1" customFormat="1">
      <c r="G473" s="10"/>
      <c r="L473" s="7"/>
      <c r="Q473" s="10"/>
      <c r="V473" s="7"/>
      <c r="AA473" s="7"/>
    </row>
    <row r="474" spans="7:27" s="1" customFormat="1">
      <c r="G474" s="10"/>
      <c r="L474" s="7"/>
      <c r="Q474" s="10"/>
      <c r="V474" s="7"/>
      <c r="AA474" s="7"/>
    </row>
    <row r="475" spans="7:27" s="1" customFormat="1">
      <c r="G475" s="10"/>
      <c r="L475" s="7"/>
      <c r="Q475" s="10"/>
      <c r="V475" s="7"/>
      <c r="AA475" s="7"/>
    </row>
    <row r="476" spans="7:27" s="1" customFormat="1">
      <c r="G476" s="10"/>
      <c r="L476" s="7"/>
      <c r="Q476" s="10"/>
      <c r="V476" s="7"/>
      <c r="AA476" s="7"/>
    </row>
    <row r="477" spans="7:27" s="1" customFormat="1">
      <c r="G477" s="10"/>
      <c r="L477" s="7"/>
      <c r="Q477" s="10"/>
      <c r="V477" s="7"/>
      <c r="AA477" s="7"/>
    </row>
    <row r="478" spans="7:27" s="1" customFormat="1">
      <c r="G478" s="10"/>
      <c r="L478" s="7"/>
      <c r="Q478" s="10"/>
      <c r="V478" s="7"/>
      <c r="AA478" s="7"/>
    </row>
    <row r="479" spans="7:27" s="1" customFormat="1">
      <c r="G479" s="10"/>
      <c r="L479" s="7"/>
      <c r="Q479" s="10"/>
      <c r="V479" s="7"/>
      <c r="AA479" s="7"/>
    </row>
    <row r="480" spans="7:27" s="1" customFormat="1">
      <c r="G480" s="10"/>
      <c r="L480" s="7"/>
      <c r="Q480" s="10"/>
      <c r="V480" s="7"/>
      <c r="AA480" s="7"/>
    </row>
    <row r="481" spans="7:27" s="1" customFormat="1">
      <c r="G481" s="10"/>
      <c r="L481" s="7"/>
      <c r="Q481" s="10"/>
      <c r="V481" s="7"/>
      <c r="AA481" s="7"/>
    </row>
    <row r="482" spans="7:27" s="1" customFormat="1">
      <c r="G482" s="10"/>
      <c r="L482" s="7"/>
      <c r="Q482" s="10"/>
      <c r="V482" s="7"/>
      <c r="AA482" s="7"/>
    </row>
    <row r="483" spans="7:27" s="1" customFormat="1">
      <c r="G483" s="10"/>
      <c r="L483" s="7"/>
      <c r="Q483" s="10"/>
      <c r="V483" s="7"/>
      <c r="AA483" s="7"/>
    </row>
    <row r="484" spans="7:27" s="1" customFormat="1">
      <c r="G484" s="10"/>
      <c r="L484" s="7"/>
      <c r="Q484" s="10"/>
      <c r="V484" s="7"/>
      <c r="AA484" s="7"/>
    </row>
    <row r="485" spans="7:27" s="1" customFormat="1">
      <c r="G485" s="10"/>
      <c r="L485" s="7"/>
      <c r="Q485" s="10"/>
      <c r="V485" s="7"/>
      <c r="AA485" s="7"/>
    </row>
    <row r="486" spans="7:27" s="1" customFormat="1">
      <c r="G486" s="10"/>
      <c r="L486" s="7"/>
      <c r="Q486" s="10"/>
      <c r="V486" s="7"/>
      <c r="AA486" s="7"/>
    </row>
    <row r="487" spans="7:27" s="1" customFormat="1">
      <c r="G487" s="10"/>
      <c r="L487" s="7"/>
      <c r="Q487" s="10"/>
      <c r="V487" s="7"/>
      <c r="AA487" s="7"/>
    </row>
    <row r="488" spans="7:27" s="1" customFormat="1">
      <c r="G488" s="10"/>
      <c r="L488" s="7"/>
      <c r="Q488" s="10"/>
      <c r="V488" s="7"/>
      <c r="AA488" s="7"/>
    </row>
    <row r="489" spans="7:27" s="1" customFormat="1">
      <c r="G489" s="10"/>
      <c r="L489" s="7"/>
      <c r="Q489" s="10"/>
      <c r="V489" s="7"/>
      <c r="AA489" s="7"/>
    </row>
    <row r="490" spans="7:27" s="1" customFormat="1">
      <c r="G490" s="10"/>
      <c r="L490" s="7"/>
      <c r="Q490" s="10"/>
      <c r="V490" s="7"/>
      <c r="AA490" s="7"/>
    </row>
    <row r="491" spans="7:27" s="1" customFormat="1">
      <c r="G491" s="10"/>
      <c r="L491" s="7"/>
      <c r="Q491" s="10"/>
      <c r="V491" s="7"/>
      <c r="AA491" s="7"/>
    </row>
    <row r="492" spans="7:27" s="1" customFormat="1">
      <c r="G492" s="10"/>
      <c r="L492" s="7"/>
      <c r="Q492" s="10"/>
      <c r="V492" s="7"/>
      <c r="AA492" s="7"/>
    </row>
    <row r="493" spans="7:27" s="1" customFormat="1">
      <c r="G493" s="10"/>
      <c r="L493" s="7"/>
      <c r="Q493" s="10"/>
      <c r="V493" s="7"/>
      <c r="AA493" s="7"/>
    </row>
    <row r="494" spans="7:27" s="1" customFormat="1">
      <c r="G494" s="10"/>
      <c r="L494" s="7"/>
      <c r="Q494" s="10"/>
      <c r="V494" s="7"/>
      <c r="AA494" s="7"/>
    </row>
    <row r="495" spans="7:27" s="1" customFormat="1">
      <c r="G495" s="10"/>
      <c r="L495" s="7"/>
      <c r="Q495" s="10"/>
      <c r="V495" s="7"/>
      <c r="AA495" s="7"/>
    </row>
    <row r="496" spans="7:27" s="1" customFormat="1">
      <c r="G496" s="10"/>
      <c r="L496" s="7"/>
      <c r="Q496" s="10"/>
      <c r="V496" s="7"/>
      <c r="AA496" s="7"/>
    </row>
    <row r="497" spans="7:27" s="1" customFormat="1">
      <c r="G497" s="10"/>
      <c r="L497" s="7"/>
      <c r="Q497" s="10"/>
      <c r="V497" s="7"/>
      <c r="AA497" s="7"/>
    </row>
    <row r="498" spans="7:27" s="1" customFormat="1">
      <c r="G498" s="10"/>
      <c r="L498" s="7"/>
      <c r="Q498" s="10"/>
      <c r="V498" s="7"/>
      <c r="AA498" s="7"/>
    </row>
    <row r="499" spans="7:27" s="1" customFormat="1">
      <c r="G499" s="10"/>
      <c r="L499" s="7"/>
      <c r="Q499" s="10"/>
      <c r="V499" s="7"/>
      <c r="AA499" s="7"/>
    </row>
    <row r="500" spans="7:27" s="1" customFormat="1">
      <c r="G500" s="10"/>
      <c r="L500" s="7"/>
      <c r="Q500" s="10"/>
      <c r="V500" s="7"/>
      <c r="AA500" s="7"/>
    </row>
    <row r="501" spans="7:27" s="1" customFormat="1">
      <c r="G501" s="10"/>
      <c r="L501" s="7"/>
      <c r="Q501" s="10"/>
      <c r="V501" s="7"/>
      <c r="AA501" s="7"/>
    </row>
    <row r="502" spans="7:27" s="1" customFormat="1">
      <c r="G502" s="10"/>
      <c r="L502" s="7"/>
      <c r="Q502" s="10"/>
      <c r="V502" s="7"/>
      <c r="AA502" s="7"/>
    </row>
    <row r="503" spans="7:27" s="1" customFormat="1">
      <c r="G503" s="10"/>
      <c r="L503" s="7"/>
      <c r="Q503" s="10"/>
      <c r="V503" s="7"/>
      <c r="AA503" s="7"/>
    </row>
    <row r="504" spans="7:27" s="1" customFormat="1">
      <c r="G504" s="10"/>
      <c r="L504" s="7"/>
      <c r="Q504" s="10"/>
      <c r="V504" s="7"/>
      <c r="AA504" s="7"/>
    </row>
    <row r="505" spans="7:27" s="1" customFormat="1">
      <c r="G505" s="10"/>
      <c r="L505" s="7"/>
      <c r="Q505" s="10"/>
      <c r="V505" s="7"/>
      <c r="AA505" s="7"/>
    </row>
    <row r="506" spans="7:27" s="1" customFormat="1">
      <c r="G506" s="10"/>
      <c r="L506" s="7"/>
      <c r="Q506" s="10"/>
      <c r="V506" s="7"/>
      <c r="AA506" s="7"/>
    </row>
    <row r="507" spans="7:27" s="1" customFormat="1">
      <c r="G507" s="10"/>
      <c r="L507" s="7"/>
      <c r="Q507" s="10"/>
      <c r="V507" s="7"/>
      <c r="AA507" s="7"/>
    </row>
    <row r="508" spans="7:27" s="1" customFormat="1">
      <c r="G508" s="10"/>
      <c r="L508" s="7"/>
      <c r="Q508" s="10"/>
      <c r="V508" s="7"/>
      <c r="AA508" s="7"/>
    </row>
    <row r="509" spans="7:27" s="1" customFormat="1">
      <c r="G509" s="10"/>
      <c r="L509" s="7"/>
      <c r="Q509" s="10"/>
      <c r="V509" s="7"/>
      <c r="AA509" s="7"/>
    </row>
    <row r="510" spans="7:27" s="1" customFormat="1">
      <c r="G510" s="10"/>
      <c r="L510" s="7"/>
      <c r="Q510" s="10"/>
      <c r="V510" s="7"/>
      <c r="AA510" s="7"/>
    </row>
    <row r="511" spans="7:27" s="1" customFormat="1">
      <c r="G511" s="10"/>
      <c r="L511" s="7"/>
      <c r="Q511" s="10"/>
      <c r="V511" s="7"/>
      <c r="AA511" s="7"/>
    </row>
    <row r="512" spans="7:27" s="1" customFormat="1">
      <c r="G512" s="10"/>
      <c r="L512" s="7"/>
      <c r="Q512" s="10"/>
      <c r="V512" s="7"/>
      <c r="AA512" s="7"/>
    </row>
    <row r="513" spans="7:27" s="1" customFormat="1">
      <c r="G513" s="10"/>
      <c r="L513" s="7"/>
      <c r="Q513" s="10"/>
      <c r="V513" s="7"/>
      <c r="AA513" s="7"/>
    </row>
    <row r="514" spans="7:27" s="1" customFormat="1">
      <c r="G514" s="10"/>
      <c r="L514" s="7"/>
      <c r="Q514" s="10"/>
      <c r="V514" s="7"/>
      <c r="AA514" s="7"/>
    </row>
    <row r="515" spans="7:27" s="1" customFormat="1">
      <c r="G515" s="10"/>
      <c r="L515" s="7"/>
      <c r="Q515" s="10"/>
      <c r="V515" s="7"/>
      <c r="AA515" s="7"/>
    </row>
    <row r="516" spans="7:27" s="1" customFormat="1">
      <c r="G516" s="10"/>
      <c r="L516" s="7"/>
      <c r="Q516" s="10"/>
      <c r="V516" s="7"/>
      <c r="AA516" s="7"/>
    </row>
    <row r="517" spans="7:27" s="1" customFormat="1">
      <c r="G517" s="10"/>
      <c r="L517" s="7"/>
      <c r="Q517" s="10"/>
      <c r="V517" s="7"/>
      <c r="AA517" s="7"/>
    </row>
    <row r="518" spans="7:27" s="1" customFormat="1">
      <c r="G518" s="10"/>
      <c r="L518" s="7"/>
      <c r="Q518" s="10"/>
      <c r="V518" s="7"/>
      <c r="AA518" s="7"/>
    </row>
    <row r="519" spans="7:27" s="1" customFormat="1">
      <c r="G519" s="10"/>
      <c r="L519" s="7"/>
      <c r="Q519" s="10"/>
      <c r="V519" s="7"/>
      <c r="AA519" s="7"/>
    </row>
    <row r="520" spans="7:27" s="1" customFormat="1">
      <c r="G520" s="10"/>
      <c r="L520" s="7"/>
      <c r="Q520" s="10"/>
      <c r="V520" s="7"/>
      <c r="AA520" s="7"/>
    </row>
    <row r="521" spans="7:27" s="1" customFormat="1">
      <c r="G521" s="10"/>
      <c r="L521" s="7"/>
      <c r="Q521" s="10"/>
      <c r="V521" s="7"/>
      <c r="AA521" s="7"/>
    </row>
    <row r="522" spans="7:27" s="1" customFormat="1">
      <c r="G522" s="10"/>
      <c r="L522" s="7"/>
      <c r="Q522" s="10"/>
      <c r="V522" s="7"/>
      <c r="AA522" s="7"/>
    </row>
    <row r="523" spans="7:27" s="1" customFormat="1">
      <c r="G523" s="10"/>
      <c r="L523" s="7"/>
      <c r="Q523" s="10"/>
      <c r="V523" s="7"/>
      <c r="AA523" s="7"/>
    </row>
    <row r="524" spans="7:27" s="1" customFormat="1">
      <c r="G524" s="10"/>
      <c r="L524" s="7"/>
      <c r="Q524" s="10"/>
      <c r="V524" s="7"/>
      <c r="AA524" s="7"/>
    </row>
    <row r="525" spans="7:27" s="1" customFormat="1">
      <c r="G525" s="10"/>
      <c r="L525" s="7"/>
      <c r="Q525" s="10"/>
      <c r="V525" s="7"/>
      <c r="AA525" s="7"/>
    </row>
    <row r="526" spans="7:27" s="1" customFormat="1">
      <c r="G526" s="10"/>
      <c r="L526" s="7"/>
      <c r="Q526" s="10"/>
      <c r="V526" s="7"/>
      <c r="AA526" s="7"/>
    </row>
    <row r="527" spans="7:27" s="1" customFormat="1">
      <c r="G527" s="10"/>
      <c r="L527" s="7"/>
      <c r="Q527" s="10"/>
      <c r="V527" s="7"/>
      <c r="AA527" s="7"/>
    </row>
    <row r="528" spans="7:27" s="1" customFormat="1">
      <c r="G528" s="10"/>
      <c r="L528" s="7"/>
      <c r="Q528" s="10"/>
      <c r="V528" s="7"/>
      <c r="AA528" s="7"/>
    </row>
    <row r="529" spans="7:27" s="1" customFormat="1">
      <c r="G529" s="10"/>
      <c r="L529" s="7"/>
      <c r="Q529" s="10"/>
      <c r="V529" s="7"/>
      <c r="AA529" s="7"/>
    </row>
    <row r="530" spans="7:27" s="1" customFormat="1">
      <c r="G530" s="10"/>
      <c r="L530" s="7"/>
      <c r="Q530" s="10"/>
      <c r="V530" s="7"/>
      <c r="AA530" s="7"/>
    </row>
    <row r="531" spans="7:27" s="1" customFormat="1">
      <c r="G531" s="10"/>
      <c r="L531" s="7"/>
      <c r="Q531" s="10"/>
      <c r="V531" s="7"/>
      <c r="AA531" s="7"/>
    </row>
    <row r="532" spans="7:27" s="1" customFormat="1">
      <c r="G532" s="10"/>
      <c r="L532" s="7"/>
      <c r="Q532" s="10"/>
      <c r="V532" s="7"/>
      <c r="AA532" s="7"/>
    </row>
    <row r="533" spans="7:27" s="1" customFormat="1">
      <c r="G533" s="10"/>
      <c r="L533" s="7"/>
      <c r="Q533" s="10"/>
      <c r="V533" s="7"/>
      <c r="AA533" s="7"/>
    </row>
    <row r="534" spans="7:27" s="1" customFormat="1">
      <c r="G534" s="10"/>
      <c r="L534" s="7"/>
      <c r="Q534" s="10"/>
      <c r="V534" s="7"/>
      <c r="AA534" s="7"/>
    </row>
    <row r="535" spans="7:27" s="1" customFormat="1">
      <c r="G535" s="10"/>
      <c r="L535" s="7"/>
      <c r="Q535" s="10"/>
      <c r="V535" s="7"/>
      <c r="AA535" s="7"/>
    </row>
    <row r="536" spans="7:27" s="1" customFormat="1">
      <c r="G536" s="10"/>
      <c r="L536" s="7"/>
      <c r="Q536" s="10"/>
      <c r="V536" s="7"/>
      <c r="AA536" s="7"/>
    </row>
    <row r="537" spans="7:27" s="1" customFormat="1">
      <c r="G537" s="10"/>
      <c r="L537" s="7"/>
      <c r="Q537" s="10"/>
      <c r="V537" s="7"/>
      <c r="AA537" s="7"/>
    </row>
    <row r="538" spans="7:27" s="1" customFormat="1">
      <c r="G538" s="10"/>
      <c r="L538" s="7"/>
      <c r="Q538" s="10"/>
      <c r="V538" s="7"/>
      <c r="AA538" s="7"/>
    </row>
    <row r="539" spans="7:27" s="1" customFormat="1">
      <c r="G539" s="10"/>
      <c r="L539" s="7"/>
      <c r="Q539" s="10"/>
      <c r="V539" s="7"/>
      <c r="AA539" s="7"/>
    </row>
    <row r="540" spans="7:27" s="1" customFormat="1">
      <c r="G540" s="10"/>
      <c r="L540" s="7"/>
      <c r="Q540" s="10"/>
      <c r="V540" s="7"/>
      <c r="AA540" s="7"/>
    </row>
    <row r="541" spans="7:27" s="1" customFormat="1">
      <c r="G541" s="10"/>
      <c r="L541" s="7"/>
      <c r="Q541" s="10"/>
      <c r="V541" s="7"/>
      <c r="AA541" s="7"/>
    </row>
    <row r="542" spans="7:27" s="1" customFormat="1">
      <c r="G542" s="10"/>
      <c r="L542" s="7"/>
      <c r="Q542" s="10"/>
      <c r="V542" s="7"/>
      <c r="AA542" s="7"/>
    </row>
    <row r="543" spans="7:27" s="1" customFormat="1">
      <c r="G543" s="10"/>
      <c r="L543" s="7"/>
      <c r="Q543" s="10"/>
      <c r="V543" s="7"/>
      <c r="AA543" s="7"/>
    </row>
    <row r="544" spans="7:27" s="1" customFormat="1">
      <c r="G544" s="10"/>
      <c r="L544" s="7"/>
      <c r="Q544" s="10"/>
      <c r="V544" s="7"/>
      <c r="AA544" s="7"/>
    </row>
    <row r="545" spans="7:27" s="1" customFormat="1">
      <c r="G545" s="10"/>
      <c r="L545" s="7"/>
      <c r="Q545" s="10"/>
      <c r="V545" s="7"/>
      <c r="AA545" s="7"/>
    </row>
    <row r="546" spans="7:27" s="1" customFormat="1">
      <c r="G546" s="10"/>
      <c r="L546" s="7"/>
      <c r="Q546" s="10"/>
      <c r="V546" s="7"/>
      <c r="AA546" s="7"/>
    </row>
    <row r="547" spans="7:27" s="1" customFormat="1">
      <c r="G547" s="10"/>
      <c r="L547" s="7"/>
      <c r="Q547" s="10"/>
      <c r="V547" s="7"/>
      <c r="AA547" s="7"/>
    </row>
    <row r="548" spans="7:27" s="1" customFormat="1">
      <c r="G548" s="10"/>
      <c r="L548" s="7"/>
      <c r="Q548" s="10"/>
      <c r="V548" s="7"/>
      <c r="AA548" s="7"/>
    </row>
    <row r="549" spans="7:27" s="1" customFormat="1">
      <c r="G549" s="10"/>
      <c r="L549" s="7"/>
      <c r="Q549" s="10"/>
      <c r="V549" s="7"/>
      <c r="AA549" s="7"/>
    </row>
    <row r="550" spans="7:27" s="1" customFormat="1">
      <c r="G550" s="10"/>
      <c r="L550" s="7"/>
      <c r="Q550" s="10"/>
      <c r="V550" s="7"/>
      <c r="AA550" s="7"/>
    </row>
    <row r="551" spans="7:27" s="1" customFormat="1">
      <c r="G551" s="10"/>
      <c r="L551" s="7"/>
      <c r="Q551" s="10"/>
      <c r="V551" s="7"/>
      <c r="AA551" s="7"/>
    </row>
    <row r="552" spans="7:27" s="1" customFormat="1">
      <c r="G552" s="10"/>
      <c r="L552" s="7"/>
      <c r="Q552" s="10"/>
      <c r="V552" s="7"/>
      <c r="AA552" s="7"/>
    </row>
    <row r="553" spans="7:27" s="1" customFormat="1">
      <c r="G553" s="10"/>
      <c r="L553" s="7"/>
      <c r="Q553" s="10"/>
      <c r="V553" s="7"/>
      <c r="AA553" s="7"/>
    </row>
    <row r="554" spans="7:27" s="1" customFormat="1">
      <c r="G554" s="10"/>
      <c r="L554" s="7"/>
      <c r="Q554" s="10"/>
      <c r="V554" s="7"/>
      <c r="AA554" s="7"/>
    </row>
    <row r="555" spans="7:27" s="1" customFormat="1">
      <c r="G555" s="10"/>
      <c r="L555" s="7"/>
      <c r="Q555" s="10"/>
      <c r="V555" s="7"/>
      <c r="AA555" s="7"/>
    </row>
    <row r="556" spans="7:27" s="1" customFormat="1">
      <c r="G556" s="10"/>
      <c r="L556" s="7"/>
      <c r="Q556" s="10"/>
      <c r="V556" s="7"/>
      <c r="AA556" s="7"/>
    </row>
    <row r="557" spans="7:27" s="1" customFormat="1">
      <c r="G557" s="10"/>
      <c r="L557" s="7"/>
      <c r="Q557" s="10"/>
      <c r="V557" s="7"/>
      <c r="AA557" s="7"/>
    </row>
    <row r="558" spans="7:27" s="1" customFormat="1">
      <c r="G558" s="10"/>
      <c r="L558" s="7"/>
      <c r="Q558" s="10"/>
      <c r="V558" s="7"/>
      <c r="AA558" s="7"/>
    </row>
    <row r="559" spans="7:27" s="1" customFormat="1">
      <c r="G559" s="10"/>
      <c r="L559" s="7"/>
      <c r="Q559" s="10"/>
      <c r="V559" s="7"/>
      <c r="AA559" s="7"/>
    </row>
    <row r="560" spans="7:27" s="1" customFormat="1">
      <c r="G560" s="10"/>
      <c r="L560" s="7"/>
      <c r="Q560" s="10"/>
      <c r="V560" s="7"/>
      <c r="AA560" s="7"/>
    </row>
    <row r="561" spans="7:27" s="1" customFormat="1">
      <c r="G561" s="10"/>
      <c r="L561" s="7"/>
      <c r="Q561" s="10"/>
      <c r="V561" s="7"/>
      <c r="AA561" s="7"/>
    </row>
    <row r="562" spans="7:27" s="1" customFormat="1">
      <c r="G562" s="10"/>
      <c r="L562" s="7"/>
      <c r="Q562" s="10"/>
      <c r="V562" s="7"/>
      <c r="AA562" s="7"/>
    </row>
    <row r="563" spans="7:27" s="1" customFormat="1">
      <c r="G563" s="10"/>
      <c r="L563" s="7"/>
      <c r="Q563" s="10"/>
      <c r="V563" s="7"/>
      <c r="AA563" s="7"/>
    </row>
    <row r="564" spans="7:27" s="1" customFormat="1">
      <c r="G564" s="10"/>
      <c r="L564" s="7"/>
      <c r="Q564" s="10"/>
      <c r="V564" s="7"/>
      <c r="AA564" s="7"/>
    </row>
    <row r="565" spans="7:27" s="1" customFormat="1">
      <c r="G565" s="10"/>
      <c r="L565" s="7"/>
      <c r="Q565" s="10"/>
      <c r="V565" s="7"/>
      <c r="AA565" s="7"/>
    </row>
    <row r="566" spans="7:27" s="1" customFormat="1">
      <c r="G566" s="10"/>
      <c r="L566" s="7"/>
      <c r="Q566" s="10"/>
      <c r="V566" s="7"/>
      <c r="AA566" s="7"/>
    </row>
    <row r="567" spans="7:27" s="1" customFormat="1">
      <c r="G567" s="10"/>
      <c r="L567" s="7"/>
      <c r="Q567" s="10"/>
      <c r="V567" s="7"/>
      <c r="AA567" s="7"/>
    </row>
    <row r="568" spans="7:27" s="1" customFormat="1">
      <c r="G568" s="10"/>
      <c r="L568" s="7"/>
      <c r="Q568" s="10"/>
      <c r="V568" s="7"/>
      <c r="AA568" s="7"/>
    </row>
    <row r="569" spans="7:27" s="1" customFormat="1">
      <c r="G569" s="10"/>
      <c r="L569" s="7"/>
      <c r="Q569" s="10"/>
      <c r="V569" s="7"/>
      <c r="AA569" s="7"/>
    </row>
    <row r="570" spans="7:27" s="1" customFormat="1">
      <c r="G570" s="10"/>
      <c r="L570" s="7"/>
      <c r="Q570" s="10"/>
      <c r="V570" s="7"/>
      <c r="AA570" s="7"/>
    </row>
    <row r="571" spans="7:27" s="1" customFormat="1">
      <c r="G571" s="10"/>
      <c r="L571" s="7"/>
      <c r="Q571" s="10"/>
      <c r="V571" s="7"/>
      <c r="AA571" s="7"/>
    </row>
    <row r="572" spans="7:27" s="1" customFormat="1">
      <c r="G572" s="10"/>
      <c r="L572" s="7"/>
      <c r="Q572" s="10"/>
      <c r="V572" s="7"/>
      <c r="AA572" s="7"/>
    </row>
    <row r="573" spans="7:27" s="1" customFormat="1">
      <c r="G573" s="10"/>
      <c r="L573" s="7"/>
      <c r="Q573" s="10"/>
      <c r="V573" s="7"/>
      <c r="AA573" s="7"/>
    </row>
    <row r="574" spans="7:27" s="1" customFormat="1">
      <c r="G574" s="10"/>
      <c r="L574" s="7"/>
      <c r="Q574" s="10"/>
      <c r="V574" s="7"/>
      <c r="AA574" s="7"/>
    </row>
    <row r="575" spans="7:27" s="1" customFormat="1">
      <c r="G575" s="10"/>
      <c r="L575" s="7"/>
      <c r="Q575" s="10"/>
      <c r="V575" s="7"/>
      <c r="AA575" s="7"/>
    </row>
    <row r="576" spans="7:27" s="1" customFormat="1">
      <c r="G576" s="10"/>
      <c r="L576" s="7"/>
      <c r="Q576" s="10"/>
      <c r="V576" s="7"/>
      <c r="AA576" s="7"/>
    </row>
    <row r="577" spans="7:27" s="1" customFormat="1">
      <c r="G577" s="10"/>
      <c r="L577" s="7"/>
      <c r="Q577" s="10"/>
      <c r="V577" s="7"/>
      <c r="AA577" s="7"/>
    </row>
    <row r="578" spans="7:27" s="1" customFormat="1">
      <c r="G578" s="10"/>
      <c r="L578" s="7"/>
      <c r="Q578" s="10"/>
      <c r="V578" s="7"/>
      <c r="AA578" s="7"/>
    </row>
    <row r="579" spans="7:27" s="1" customFormat="1">
      <c r="G579" s="10"/>
      <c r="L579" s="7"/>
      <c r="Q579" s="10"/>
      <c r="V579" s="7"/>
      <c r="AA579" s="7"/>
    </row>
    <row r="580" spans="7:27" s="1" customFormat="1">
      <c r="G580" s="10"/>
      <c r="L580" s="7"/>
      <c r="Q580" s="10"/>
      <c r="V580" s="7"/>
      <c r="AA580" s="7"/>
    </row>
    <row r="581" spans="7:27" s="1" customFormat="1">
      <c r="G581" s="10"/>
      <c r="L581" s="7"/>
      <c r="Q581" s="10"/>
      <c r="V581" s="7"/>
      <c r="AA581" s="7"/>
    </row>
    <row r="582" spans="7:27" s="1" customFormat="1">
      <c r="G582" s="10"/>
      <c r="L582" s="7"/>
      <c r="Q582" s="10"/>
      <c r="V582" s="7"/>
      <c r="AA582" s="7"/>
    </row>
    <row r="583" spans="7:27" s="1" customFormat="1">
      <c r="G583" s="10"/>
      <c r="L583" s="7"/>
      <c r="Q583" s="10"/>
      <c r="V583" s="7"/>
      <c r="AA583" s="7"/>
    </row>
    <row r="584" spans="7:27" s="1" customFormat="1">
      <c r="G584" s="10"/>
      <c r="L584" s="7"/>
      <c r="Q584" s="10"/>
      <c r="V584" s="7"/>
      <c r="AA584" s="7"/>
    </row>
    <row r="585" spans="7:27" s="1" customFormat="1">
      <c r="G585" s="10"/>
      <c r="L585" s="7"/>
      <c r="Q585" s="10"/>
      <c r="V585" s="7"/>
      <c r="AA585" s="7"/>
    </row>
    <row r="586" spans="7:27" s="1" customFormat="1">
      <c r="G586" s="10"/>
      <c r="L586" s="7"/>
      <c r="Q586" s="10"/>
      <c r="V586" s="7"/>
      <c r="AA586" s="7"/>
    </row>
    <row r="587" spans="7:27" s="1" customFormat="1">
      <c r="G587" s="10"/>
      <c r="L587" s="7"/>
      <c r="Q587" s="10"/>
      <c r="V587" s="7"/>
      <c r="AA587" s="7"/>
    </row>
    <row r="588" spans="7:27" s="1" customFormat="1">
      <c r="G588" s="10"/>
      <c r="L588" s="7"/>
      <c r="Q588" s="10"/>
      <c r="V588" s="7"/>
      <c r="AA588" s="7"/>
    </row>
    <row r="589" spans="7:27" s="1" customFormat="1">
      <c r="G589" s="10"/>
      <c r="L589" s="7"/>
      <c r="Q589" s="10"/>
      <c r="V589" s="7"/>
      <c r="AA589" s="7"/>
    </row>
    <row r="590" spans="7:27" s="1" customFormat="1">
      <c r="G590" s="10"/>
      <c r="L590" s="7"/>
      <c r="Q590" s="10"/>
      <c r="V590" s="7"/>
      <c r="AA590" s="7"/>
    </row>
    <row r="591" spans="7:27" s="1" customFormat="1">
      <c r="G591" s="10"/>
      <c r="L591" s="7"/>
      <c r="Q591" s="10"/>
      <c r="V591" s="7"/>
      <c r="AA591" s="7"/>
    </row>
    <row r="592" spans="7:27" s="1" customFormat="1">
      <c r="G592" s="10"/>
      <c r="L592" s="7"/>
      <c r="Q592" s="10"/>
      <c r="V592" s="7"/>
      <c r="AA592" s="7"/>
    </row>
    <row r="593" spans="7:27" s="1" customFormat="1">
      <c r="G593" s="10"/>
      <c r="L593" s="7"/>
      <c r="Q593" s="10"/>
      <c r="V593" s="7"/>
      <c r="AA593" s="7"/>
    </row>
    <row r="594" spans="7:27" s="1" customFormat="1">
      <c r="G594" s="10"/>
      <c r="L594" s="7"/>
      <c r="Q594" s="10"/>
      <c r="V594" s="7"/>
      <c r="AA594" s="7"/>
    </row>
    <row r="595" spans="7:27" s="1" customFormat="1">
      <c r="G595" s="10"/>
      <c r="L595" s="7"/>
      <c r="Q595" s="10"/>
      <c r="V595" s="7"/>
      <c r="AA595" s="7"/>
    </row>
    <row r="596" spans="7:27" s="1" customFormat="1">
      <c r="G596" s="10"/>
      <c r="L596" s="7"/>
      <c r="Q596" s="10"/>
      <c r="V596" s="7"/>
      <c r="AA596" s="7"/>
    </row>
    <row r="597" spans="7:27" s="1" customFormat="1">
      <c r="G597" s="10"/>
      <c r="L597" s="7"/>
      <c r="Q597" s="10"/>
      <c r="V597" s="7"/>
      <c r="AA597" s="7"/>
    </row>
    <row r="598" spans="7:27" s="1" customFormat="1">
      <c r="G598" s="10"/>
      <c r="L598" s="7"/>
      <c r="Q598" s="10"/>
      <c r="V598" s="7"/>
      <c r="AA598" s="7"/>
    </row>
    <row r="599" spans="7:27" s="1" customFormat="1">
      <c r="G599" s="10"/>
      <c r="L599" s="7"/>
      <c r="Q599" s="10"/>
      <c r="V599" s="7"/>
      <c r="AA599" s="7"/>
    </row>
    <row r="600" spans="7:27" s="1" customFormat="1">
      <c r="G600" s="10"/>
      <c r="L600" s="7"/>
      <c r="Q600" s="10"/>
      <c r="V600" s="7"/>
      <c r="AA600" s="7"/>
    </row>
    <row r="601" spans="7:27" s="1" customFormat="1">
      <c r="G601" s="10"/>
      <c r="L601" s="7"/>
      <c r="Q601" s="10"/>
      <c r="V601" s="7"/>
      <c r="AA601" s="7"/>
    </row>
    <row r="602" spans="7:27" s="1" customFormat="1">
      <c r="G602" s="10"/>
      <c r="L602" s="7"/>
      <c r="Q602" s="10"/>
      <c r="V602" s="7"/>
      <c r="AA602" s="7"/>
    </row>
    <row r="603" spans="7:27" s="1" customFormat="1">
      <c r="G603" s="10"/>
      <c r="L603" s="7"/>
      <c r="Q603" s="10"/>
      <c r="V603" s="7"/>
      <c r="AA603" s="7"/>
    </row>
    <row r="604" spans="7:27" s="1" customFormat="1">
      <c r="G604" s="10"/>
      <c r="L604" s="7"/>
      <c r="Q604" s="10"/>
      <c r="V604" s="7"/>
      <c r="AA604" s="7"/>
    </row>
    <row r="605" spans="7:27" s="1" customFormat="1">
      <c r="G605" s="10"/>
      <c r="L605" s="7"/>
      <c r="Q605" s="10"/>
      <c r="V605" s="7"/>
      <c r="AA605" s="7"/>
    </row>
    <row r="606" spans="7:27" s="1" customFormat="1">
      <c r="G606" s="10"/>
      <c r="L606" s="7"/>
      <c r="Q606" s="10"/>
      <c r="V606" s="7"/>
      <c r="AA606" s="7"/>
    </row>
    <row r="607" spans="7:27" s="1" customFormat="1">
      <c r="G607" s="10"/>
      <c r="L607" s="7"/>
      <c r="Q607" s="10"/>
      <c r="V607" s="7"/>
      <c r="AA607" s="7"/>
    </row>
    <row r="608" spans="7:27" s="1" customFormat="1">
      <c r="G608" s="10"/>
      <c r="L608" s="7"/>
      <c r="Q608" s="10"/>
      <c r="V608" s="7"/>
      <c r="AA608" s="7"/>
    </row>
    <row r="609" spans="7:27" s="1" customFormat="1">
      <c r="G609" s="10"/>
      <c r="L609" s="7"/>
      <c r="Q609" s="10"/>
      <c r="V609" s="7"/>
      <c r="AA609" s="7"/>
    </row>
    <row r="610" spans="7:27" s="1" customFormat="1">
      <c r="G610" s="10"/>
      <c r="L610" s="7"/>
      <c r="Q610" s="10"/>
      <c r="V610" s="7"/>
      <c r="AA610" s="7"/>
    </row>
    <row r="611" spans="7:27" s="1" customFormat="1">
      <c r="G611" s="10"/>
      <c r="L611" s="7"/>
      <c r="Q611" s="10"/>
      <c r="V611" s="7"/>
      <c r="AA611" s="7"/>
    </row>
    <row r="612" spans="7:27" s="1" customFormat="1">
      <c r="G612" s="10"/>
      <c r="L612" s="7"/>
      <c r="Q612" s="10"/>
      <c r="V612" s="7"/>
      <c r="AA612" s="7"/>
    </row>
    <row r="613" spans="7:27" s="1" customFormat="1">
      <c r="G613" s="10"/>
      <c r="L613" s="7"/>
      <c r="Q613" s="10"/>
      <c r="V613" s="7"/>
      <c r="AA613" s="7"/>
    </row>
    <row r="614" spans="7:27" s="1" customFormat="1">
      <c r="G614" s="10"/>
      <c r="L614" s="7"/>
      <c r="Q614" s="10"/>
      <c r="V614" s="7"/>
      <c r="AA614" s="7"/>
    </row>
    <row r="615" spans="7:27" s="1" customFormat="1">
      <c r="G615" s="10"/>
      <c r="L615" s="7"/>
      <c r="Q615" s="10"/>
      <c r="V615" s="7"/>
      <c r="AA615" s="7"/>
    </row>
    <row r="616" spans="7:27" s="1" customFormat="1">
      <c r="G616" s="10"/>
      <c r="L616" s="7"/>
      <c r="Q616" s="10"/>
      <c r="V616" s="7"/>
      <c r="AA616" s="7"/>
    </row>
    <row r="617" spans="7:27" s="1" customFormat="1">
      <c r="G617" s="10"/>
      <c r="L617" s="7"/>
      <c r="Q617" s="10"/>
      <c r="V617" s="7"/>
      <c r="AA617" s="7"/>
    </row>
    <row r="618" spans="7:27" s="1" customFormat="1">
      <c r="G618" s="10"/>
      <c r="L618" s="7"/>
      <c r="Q618" s="10"/>
      <c r="V618" s="7"/>
      <c r="AA618" s="7"/>
    </row>
    <row r="619" spans="7:27" s="1" customFormat="1">
      <c r="G619" s="10"/>
      <c r="L619" s="7"/>
      <c r="Q619" s="10"/>
      <c r="V619" s="7"/>
      <c r="AA619" s="7"/>
    </row>
    <row r="620" spans="7:27" s="1" customFormat="1">
      <c r="G620" s="10"/>
      <c r="L620" s="7"/>
      <c r="Q620" s="10"/>
      <c r="V620" s="7"/>
      <c r="AA620" s="7"/>
    </row>
    <row r="621" spans="7:27" s="1" customFormat="1">
      <c r="G621" s="10"/>
      <c r="L621" s="7"/>
      <c r="Q621" s="10"/>
      <c r="V621" s="7"/>
      <c r="AA621" s="7"/>
    </row>
    <row r="622" spans="7:27" s="1" customFormat="1">
      <c r="G622" s="10"/>
      <c r="L622" s="7"/>
      <c r="Q622" s="10"/>
      <c r="V622" s="7"/>
      <c r="AA622" s="7"/>
    </row>
    <row r="623" spans="7:27" s="1" customFormat="1">
      <c r="G623" s="10"/>
      <c r="L623" s="7"/>
      <c r="Q623" s="10"/>
      <c r="V623" s="7"/>
      <c r="AA623" s="7"/>
    </row>
    <row r="624" spans="7:27" s="1" customFormat="1">
      <c r="G624" s="10"/>
      <c r="L624" s="7"/>
      <c r="Q624" s="10"/>
      <c r="V624" s="7"/>
      <c r="AA624" s="7"/>
    </row>
    <row r="625" spans="7:27" s="1" customFormat="1">
      <c r="G625" s="10"/>
      <c r="L625" s="7"/>
      <c r="Q625" s="10"/>
      <c r="V625" s="7"/>
      <c r="AA625" s="7"/>
    </row>
    <row r="626" spans="7:27" s="1" customFormat="1">
      <c r="G626" s="10"/>
      <c r="L626" s="7"/>
      <c r="Q626" s="10"/>
      <c r="V626" s="7"/>
      <c r="AA626" s="7"/>
    </row>
    <row r="627" spans="7:27" s="1" customFormat="1">
      <c r="G627" s="10"/>
      <c r="L627" s="7"/>
      <c r="Q627" s="10"/>
      <c r="V627" s="7"/>
      <c r="AA627" s="7"/>
    </row>
    <row r="628" spans="7:27" s="1" customFormat="1">
      <c r="G628" s="10"/>
      <c r="L628" s="7"/>
      <c r="Q628" s="10"/>
      <c r="V628" s="7"/>
      <c r="AA628" s="7"/>
    </row>
    <row r="629" spans="7:27" s="1" customFormat="1">
      <c r="G629" s="10"/>
      <c r="L629" s="7"/>
      <c r="Q629" s="10"/>
      <c r="V629" s="7"/>
      <c r="AA629" s="7"/>
    </row>
    <row r="630" spans="7:27" s="1" customFormat="1">
      <c r="G630" s="10"/>
      <c r="L630" s="7"/>
      <c r="Q630" s="10"/>
      <c r="V630" s="7"/>
      <c r="AA630" s="7"/>
    </row>
    <row r="631" spans="7:27" s="1" customFormat="1">
      <c r="G631" s="10"/>
      <c r="L631" s="7"/>
      <c r="Q631" s="10"/>
      <c r="V631" s="7"/>
      <c r="AA631" s="7"/>
    </row>
    <row r="632" spans="7:27" s="1" customFormat="1">
      <c r="G632" s="10"/>
      <c r="L632" s="7"/>
      <c r="Q632" s="10"/>
      <c r="V632" s="7"/>
      <c r="AA632" s="7"/>
    </row>
    <row r="633" spans="7:27" s="1" customFormat="1">
      <c r="G633" s="10"/>
      <c r="L633" s="7"/>
      <c r="Q633" s="10"/>
      <c r="V633" s="7"/>
      <c r="AA633" s="7"/>
    </row>
    <row r="634" spans="7:27" s="1" customFormat="1">
      <c r="G634" s="10"/>
      <c r="L634" s="7"/>
      <c r="Q634" s="10"/>
      <c r="V634" s="7"/>
      <c r="AA634" s="7"/>
    </row>
    <row r="635" spans="7:27" s="1" customFormat="1">
      <c r="G635" s="10"/>
      <c r="L635" s="7"/>
      <c r="Q635" s="10"/>
      <c r="V635" s="7"/>
      <c r="AA635" s="7"/>
    </row>
    <row r="636" spans="7:27" s="1" customFormat="1">
      <c r="G636" s="10"/>
      <c r="L636" s="7"/>
      <c r="Q636" s="10"/>
      <c r="V636" s="7"/>
      <c r="AA636" s="7"/>
    </row>
    <row r="637" spans="7:27" s="1" customFormat="1">
      <c r="G637" s="10"/>
      <c r="L637" s="7"/>
      <c r="Q637" s="10"/>
      <c r="V637" s="7"/>
      <c r="AA637" s="7"/>
    </row>
    <row r="638" spans="7:27" s="1" customFormat="1">
      <c r="G638" s="10"/>
      <c r="L638" s="7"/>
      <c r="Q638" s="10"/>
      <c r="V638" s="7"/>
      <c r="AA638" s="7"/>
    </row>
    <row r="639" spans="7:27" s="1" customFormat="1">
      <c r="G639" s="10"/>
      <c r="L639" s="7"/>
      <c r="Q639" s="10"/>
      <c r="V639" s="7"/>
      <c r="AA639" s="7"/>
    </row>
    <row r="640" spans="7:27" s="1" customFormat="1">
      <c r="G640" s="10"/>
      <c r="L640" s="7"/>
      <c r="Q640" s="10"/>
      <c r="V640" s="7"/>
      <c r="AA640" s="7"/>
    </row>
    <row r="641" spans="7:27" s="1" customFormat="1">
      <c r="G641" s="10"/>
      <c r="L641" s="7"/>
      <c r="Q641" s="10"/>
      <c r="V641" s="7"/>
      <c r="AA641" s="7"/>
    </row>
    <row r="642" spans="7:27" s="1" customFormat="1">
      <c r="G642" s="10"/>
      <c r="L642" s="7"/>
      <c r="Q642" s="10"/>
      <c r="V642" s="7"/>
      <c r="AA642" s="7"/>
    </row>
    <row r="643" spans="7:27" s="1" customFormat="1">
      <c r="G643" s="10"/>
      <c r="L643" s="7"/>
      <c r="Q643" s="10"/>
      <c r="V643" s="7"/>
      <c r="AA643" s="7"/>
    </row>
    <row r="644" spans="7:27" s="1" customFormat="1">
      <c r="G644" s="10"/>
      <c r="L644" s="7"/>
      <c r="Q644" s="10"/>
      <c r="V644" s="7"/>
      <c r="AA644" s="7"/>
    </row>
    <row r="645" spans="7:27" s="1" customFormat="1">
      <c r="G645" s="10"/>
      <c r="L645" s="7"/>
      <c r="Q645" s="10"/>
      <c r="V645" s="7"/>
      <c r="AA645" s="7"/>
    </row>
    <row r="646" spans="7:27" s="1" customFormat="1">
      <c r="G646" s="10"/>
      <c r="L646" s="7"/>
      <c r="Q646" s="10"/>
      <c r="V646" s="7"/>
      <c r="AA646" s="7"/>
    </row>
    <row r="647" spans="7:27" s="1" customFormat="1">
      <c r="G647" s="10"/>
      <c r="L647" s="7"/>
      <c r="Q647" s="10"/>
      <c r="V647" s="7"/>
      <c r="AA647" s="7"/>
    </row>
    <row r="648" spans="7:27" s="1" customFormat="1">
      <c r="G648" s="10"/>
      <c r="L648" s="7"/>
      <c r="Q648" s="10"/>
      <c r="V648" s="7"/>
      <c r="AA648" s="7"/>
    </row>
    <row r="649" spans="7:27" s="1" customFormat="1">
      <c r="G649" s="10"/>
      <c r="L649" s="7"/>
      <c r="Q649" s="10"/>
      <c r="V649" s="7"/>
      <c r="AA649" s="7"/>
    </row>
    <row r="650" spans="7:27" s="1" customFormat="1">
      <c r="G650" s="10"/>
      <c r="L650" s="7"/>
      <c r="Q650" s="10"/>
      <c r="V650" s="7"/>
      <c r="AA650" s="7"/>
    </row>
    <row r="651" spans="7:27" s="1" customFormat="1">
      <c r="G651" s="10"/>
      <c r="L651" s="7"/>
      <c r="Q651" s="10"/>
      <c r="V651" s="7"/>
      <c r="AA651" s="7"/>
    </row>
    <row r="652" spans="7:27" s="1" customFormat="1">
      <c r="G652" s="10"/>
      <c r="L652" s="7"/>
      <c r="Q652" s="10"/>
      <c r="V652" s="7"/>
      <c r="AA652" s="7"/>
    </row>
    <row r="653" spans="7:27" s="1" customFormat="1">
      <c r="G653" s="10"/>
      <c r="L653" s="7"/>
      <c r="Q653" s="10"/>
      <c r="V653" s="7"/>
      <c r="AA653" s="7"/>
    </row>
    <row r="654" spans="7:27" s="1" customFormat="1">
      <c r="G654" s="10"/>
      <c r="L654" s="7"/>
      <c r="Q654" s="10"/>
      <c r="V654" s="7"/>
      <c r="AA654" s="7"/>
    </row>
    <row r="655" spans="7:27" s="1" customFormat="1">
      <c r="G655" s="10"/>
      <c r="L655" s="7"/>
      <c r="Q655" s="10"/>
      <c r="V655" s="7"/>
      <c r="AA655" s="7"/>
    </row>
    <row r="656" spans="7:27" s="1" customFormat="1">
      <c r="G656" s="10"/>
      <c r="L656" s="7"/>
      <c r="Q656" s="10"/>
      <c r="V656" s="7"/>
      <c r="AA656" s="7"/>
    </row>
    <row r="657" spans="7:27" s="1" customFormat="1">
      <c r="G657" s="10"/>
      <c r="L657" s="7"/>
      <c r="Q657" s="10"/>
      <c r="V657" s="7"/>
      <c r="AA657" s="7"/>
    </row>
    <row r="658" spans="7:27" s="1" customFormat="1">
      <c r="G658" s="10"/>
      <c r="L658" s="7"/>
      <c r="Q658" s="10"/>
      <c r="V658" s="7"/>
      <c r="AA658" s="7"/>
    </row>
    <row r="659" spans="7:27" s="1" customFormat="1">
      <c r="G659" s="10"/>
      <c r="L659" s="7"/>
      <c r="Q659" s="10"/>
      <c r="V659" s="7"/>
      <c r="AA659" s="7"/>
    </row>
    <row r="660" spans="7:27" s="1" customFormat="1">
      <c r="G660" s="10"/>
      <c r="L660" s="7"/>
      <c r="Q660" s="10"/>
      <c r="V660" s="7"/>
      <c r="AA660" s="7"/>
    </row>
    <row r="661" spans="7:27" s="1" customFormat="1">
      <c r="G661" s="10"/>
      <c r="L661" s="7"/>
      <c r="Q661" s="10"/>
      <c r="V661" s="7"/>
      <c r="AA661" s="7"/>
    </row>
    <row r="662" spans="7:27" s="1" customFormat="1">
      <c r="G662" s="10"/>
      <c r="L662" s="7"/>
      <c r="Q662" s="10"/>
      <c r="V662" s="7"/>
      <c r="AA662" s="7"/>
    </row>
    <row r="663" spans="7:27" s="1" customFormat="1">
      <c r="G663" s="10"/>
      <c r="L663" s="7"/>
      <c r="Q663" s="10"/>
      <c r="V663" s="7"/>
      <c r="AA663" s="7"/>
    </row>
    <row r="664" spans="7:27" s="1" customFormat="1">
      <c r="G664" s="10"/>
      <c r="L664" s="7"/>
      <c r="Q664" s="10"/>
      <c r="V664" s="7"/>
      <c r="AA664" s="7"/>
    </row>
    <row r="665" spans="7:27" s="1" customFormat="1">
      <c r="G665" s="10"/>
      <c r="L665" s="7"/>
      <c r="Q665" s="10"/>
      <c r="V665" s="7"/>
      <c r="AA665" s="7"/>
    </row>
    <row r="666" spans="7:27" s="1" customFormat="1">
      <c r="G666" s="10"/>
      <c r="L666" s="7"/>
      <c r="Q666" s="10"/>
      <c r="V666" s="7"/>
      <c r="AA666" s="7"/>
    </row>
    <row r="667" spans="7:27" s="1" customFormat="1">
      <c r="G667" s="10"/>
      <c r="L667" s="7"/>
      <c r="Q667" s="10"/>
      <c r="V667" s="7"/>
      <c r="AA667" s="7"/>
    </row>
    <row r="668" spans="7:27" s="1" customFormat="1">
      <c r="G668" s="10"/>
      <c r="L668" s="7"/>
      <c r="Q668" s="10"/>
      <c r="V668" s="7"/>
      <c r="AA668" s="7"/>
    </row>
    <row r="669" spans="7:27" s="1" customFormat="1">
      <c r="G669" s="10"/>
      <c r="L669" s="7"/>
      <c r="Q669" s="10"/>
      <c r="V669" s="7"/>
      <c r="AA669" s="7"/>
    </row>
    <row r="670" spans="7:27" s="1" customFormat="1">
      <c r="G670" s="10"/>
      <c r="L670" s="7"/>
      <c r="Q670" s="10"/>
      <c r="V670" s="7"/>
      <c r="AA670" s="7"/>
    </row>
    <row r="671" spans="7:27" s="1" customFormat="1">
      <c r="G671" s="10"/>
      <c r="L671" s="7"/>
      <c r="Q671" s="10"/>
      <c r="V671" s="7"/>
      <c r="AA671" s="7"/>
    </row>
    <row r="672" spans="7:27" s="1" customFormat="1">
      <c r="G672" s="10"/>
      <c r="L672" s="7"/>
      <c r="Q672" s="10"/>
      <c r="V672" s="7"/>
      <c r="AA672" s="7"/>
    </row>
    <row r="673" spans="7:27" s="1" customFormat="1">
      <c r="G673" s="10"/>
      <c r="L673" s="7"/>
      <c r="Q673" s="10"/>
      <c r="V673" s="7"/>
      <c r="AA673" s="7"/>
    </row>
    <row r="674" spans="7:27" s="1" customFormat="1">
      <c r="G674" s="10"/>
      <c r="L674" s="7"/>
      <c r="Q674" s="10"/>
      <c r="V674" s="7"/>
      <c r="AA674" s="7"/>
    </row>
    <row r="675" spans="7:27" s="1" customFormat="1">
      <c r="G675" s="10"/>
      <c r="L675" s="7"/>
      <c r="Q675" s="10"/>
      <c r="V675" s="7"/>
      <c r="AA675" s="7"/>
    </row>
    <row r="676" spans="7:27" s="1" customFormat="1">
      <c r="G676" s="10"/>
      <c r="L676" s="7"/>
      <c r="Q676" s="10"/>
      <c r="V676" s="7"/>
      <c r="AA676" s="7"/>
    </row>
    <row r="677" spans="7:27" s="1" customFormat="1">
      <c r="G677" s="10"/>
      <c r="L677" s="7"/>
      <c r="Q677" s="10"/>
      <c r="V677" s="7"/>
      <c r="AA677" s="7"/>
    </row>
    <row r="678" spans="7:27" s="1" customFormat="1">
      <c r="G678" s="10"/>
      <c r="L678" s="7"/>
      <c r="Q678" s="10"/>
      <c r="V678" s="7"/>
      <c r="AA678" s="7"/>
    </row>
    <row r="679" spans="7:27" s="1" customFormat="1">
      <c r="G679" s="10"/>
      <c r="L679" s="7"/>
      <c r="Q679" s="10"/>
      <c r="V679" s="7"/>
      <c r="AA679" s="7"/>
    </row>
    <row r="680" spans="7:27" s="1" customFormat="1">
      <c r="G680" s="10"/>
      <c r="L680" s="7"/>
      <c r="Q680" s="10"/>
      <c r="V680" s="7"/>
      <c r="AA680" s="7"/>
    </row>
    <row r="681" spans="7:27" s="1" customFormat="1">
      <c r="G681" s="10"/>
      <c r="L681" s="7"/>
      <c r="Q681" s="10"/>
      <c r="V681" s="7"/>
      <c r="AA681" s="7"/>
    </row>
    <row r="682" spans="7:27" s="1" customFormat="1">
      <c r="G682" s="10"/>
      <c r="L682" s="7"/>
      <c r="Q682" s="10"/>
      <c r="V682" s="7"/>
      <c r="AA682" s="7"/>
    </row>
    <row r="683" spans="7:27" s="1" customFormat="1">
      <c r="G683" s="10"/>
      <c r="L683" s="7"/>
      <c r="Q683" s="10"/>
      <c r="V683" s="7"/>
      <c r="AA683" s="7"/>
    </row>
    <row r="684" spans="7:27" s="1" customFormat="1">
      <c r="G684" s="10"/>
      <c r="L684" s="7"/>
      <c r="Q684" s="10"/>
      <c r="V684" s="7"/>
      <c r="AA684" s="7"/>
    </row>
    <row r="685" spans="7:27" s="1" customFormat="1">
      <c r="G685" s="10"/>
      <c r="L685" s="7"/>
      <c r="Q685" s="10"/>
      <c r="V685" s="7"/>
      <c r="AA685" s="7"/>
    </row>
    <row r="686" spans="7:27" s="1" customFormat="1">
      <c r="G686" s="10"/>
      <c r="L686" s="7"/>
      <c r="Q686" s="10"/>
      <c r="V686" s="7"/>
      <c r="AA686" s="7"/>
    </row>
    <row r="687" spans="7:27" s="1" customFormat="1">
      <c r="G687" s="10"/>
      <c r="L687" s="7"/>
      <c r="Q687" s="10"/>
      <c r="V687" s="7"/>
      <c r="AA687" s="7"/>
    </row>
    <row r="688" spans="7:27" s="1" customFormat="1">
      <c r="G688" s="10"/>
      <c r="L688" s="7"/>
      <c r="Q688" s="10"/>
      <c r="V688" s="7"/>
      <c r="AA688" s="7"/>
    </row>
    <row r="689" spans="7:27" s="1" customFormat="1">
      <c r="G689" s="10"/>
      <c r="L689" s="7"/>
      <c r="Q689" s="10"/>
      <c r="V689" s="7"/>
      <c r="AA689" s="7"/>
    </row>
    <row r="690" spans="7:27" s="1" customFormat="1">
      <c r="G690" s="10"/>
      <c r="L690" s="7"/>
      <c r="Q690" s="10"/>
      <c r="V690" s="7"/>
      <c r="AA690" s="7"/>
    </row>
    <row r="691" spans="7:27" s="1" customFormat="1">
      <c r="G691" s="10"/>
      <c r="L691" s="7"/>
      <c r="Q691" s="10"/>
      <c r="V691" s="7"/>
      <c r="AA691" s="7"/>
    </row>
    <row r="692" spans="7:27" s="1" customFormat="1">
      <c r="G692" s="10"/>
      <c r="L692" s="7"/>
      <c r="Q692" s="10"/>
      <c r="V692" s="7"/>
      <c r="AA692" s="7"/>
    </row>
    <row r="693" spans="7:27" s="1" customFormat="1">
      <c r="G693" s="10"/>
      <c r="L693" s="7"/>
      <c r="Q693" s="10"/>
      <c r="V693" s="7"/>
      <c r="AA693" s="7"/>
    </row>
    <row r="694" spans="7:27" s="1" customFormat="1">
      <c r="G694" s="10"/>
      <c r="L694" s="7"/>
      <c r="Q694" s="10"/>
      <c r="V694" s="7"/>
      <c r="AA694" s="7"/>
    </row>
    <row r="695" spans="7:27" s="1" customFormat="1">
      <c r="G695" s="10"/>
      <c r="L695" s="7"/>
      <c r="Q695" s="10"/>
      <c r="V695" s="7"/>
      <c r="AA695" s="7"/>
    </row>
    <row r="696" spans="7:27" s="1" customFormat="1">
      <c r="G696" s="10"/>
      <c r="L696" s="7"/>
      <c r="Q696" s="10"/>
      <c r="V696" s="7"/>
      <c r="AA696" s="7"/>
    </row>
    <row r="697" spans="7:27" s="1" customFormat="1">
      <c r="G697" s="10"/>
      <c r="L697" s="7"/>
      <c r="Q697" s="10"/>
      <c r="V697" s="7"/>
      <c r="AA697" s="7"/>
    </row>
    <row r="698" spans="7:27" s="1" customFormat="1">
      <c r="G698" s="10"/>
      <c r="L698" s="7"/>
      <c r="Q698" s="10"/>
      <c r="V698" s="7"/>
      <c r="AA698" s="7"/>
    </row>
    <row r="699" spans="7:27" s="1" customFormat="1">
      <c r="G699" s="10"/>
      <c r="L699" s="7"/>
      <c r="Q699" s="10"/>
      <c r="V699" s="7"/>
      <c r="AA699" s="7"/>
    </row>
    <row r="700" spans="7:27" s="1" customFormat="1">
      <c r="G700" s="10"/>
      <c r="L700" s="7"/>
      <c r="Q700" s="10"/>
      <c r="V700" s="7"/>
      <c r="AA700" s="7"/>
    </row>
    <row r="701" spans="7:27" s="1" customFormat="1">
      <c r="G701" s="10"/>
      <c r="L701" s="7"/>
      <c r="Q701" s="10"/>
      <c r="V701" s="7"/>
      <c r="AA701" s="7"/>
    </row>
    <row r="702" spans="7:27" s="1" customFormat="1">
      <c r="G702" s="10"/>
      <c r="L702" s="7"/>
      <c r="Q702" s="10"/>
      <c r="V702" s="7"/>
      <c r="AA702" s="7"/>
    </row>
    <row r="703" spans="7:27" s="1" customFormat="1">
      <c r="G703" s="10"/>
      <c r="L703" s="7"/>
      <c r="Q703" s="10"/>
      <c r="V703" s="7"/>
      <c r="AA703" s="7"/>
    </row>
    <row r="704" spans="7:27" s="1" customFormat="1">
      <c r="G704" s="10"/>
      <c r="L704" s="7"/>
      <c r="Q704" s="10"/>
      <c r="V704" s="7"/>
      <c r="AA704" s="7"/>
    </row>
    <row r="705" spans="7:27" s="1" customFormat="1">
      <c r="G705" s="10"/>
      <c r="L705" s="7"/>
      <c r="Q705" s="10"/>
      <c r="V705" s="7"/>
      <c r="AA705" s="7"/>
    </row>
    <row r="706" spans="7:27" s="1" customFormat="1">
      <c r="G706" s="10"/>
      <c r="L706" s="7"/>
      <c r="Q706" s="10"/>
      <c r="V706" s="7"/>
      <c r="AA706" s="7"/>
    </row>
    <row r="707" spans="7:27" s="1" customFormat="1">
      <c r="G707" s="10"/>
      <c r="L707" s="7"/>
      <c r="Q707" s="10"/>
      <c r="V707" s="7"/>
      <c r="AA707" s="7"/>
    </row>
    <row r="708" spans="7:27" s="1" customFormat="1">
      <c r="G708" s="10"/>
      <c r="L708" s="7"/>
      <c r="Q708" s="10"/>
      <c r="V708" s="7"/>
      <c r="AA708" s="7"/>
    </row>
    <row r="709" spans="7:27" s="1" customFormat="1">
      <c r="G709" s="10"/>
      <c r="L709" s="7"/>
      <c r="Q709" s="10"/>
      <c r="V709" s="7"/>
      <c r="AA709" s="7"/>
    </row>
    <row r="710" spans="7:27" s="1" customFormat="1">
      <c r="G710" s="10"/>
      <c r="L710" s="7"/>
      <c r="Q710" s="10"/>
      <c r="V710" s="7"/>
      <c r="AA710" s="7"/>
    </row>
    <row r="711" spans="7:27" s="1" customFormat="1">
      <c r="G711" s="10"/>
      <c r="L711" s="7"/>
      <c r="Q711" s="10"/>
      <c r="V711" s="7"/>
      <c r="AA711" s="7"/>
    </row>
    <row r="712" spans="7:27" s="1" customFormat="1">
      <c r="G712" s="10"/>
      <c r="L712" s="7"/>
      <c r="Q712" s="10"/>
      <c r="V712" s="7"/>
      <c r="AA712" s="7"/>
    </row>
    <row r="713" spans="7:27" s="1" customFormat="1">
      <c r="G713" s="10"/>
      <c r="L713" s="7"/>
      <c r="Q713" s="10"/>
      <c r="V713" s="7"/>
      <c r="AA713" s="7"/>
    </row>
    <row r="714" spans="7:27" s="1" customFormat="1">
      <c r="G714" s="10"/>
      <c r="L714" s="7"/>
      <c r="Q714" s="10"/>
      <c r="V714" s="7"/>
      <c r="AA714" s="7"/>
    </row>
    <row r="715" spans="7:27" s="1" customFormat="1">
      <c r="G715" s="10"/>
      <c r="L715" s="7"/>
      <c r="Q715" s="10"/>
      <c r="V715" s="7"/>
      <c r="AA715" s="7"/>
    </row>
    <row r="716" spans="7:27" s="1" customFormat="1">
      <c r="G716" s="10"/>
      <c r="L716" s="7"/>
      <c r="Q716" s="10"/>
      <c r="V716" s="7"/>
      <c r="AA716" s="7"/>
    </row>
    <row r="717" spans="7:27" s="1" customFormat="1">
      <c r="G717" s="10"/>
      <c r="L717" s="7"/>
      <c r="Q717" s="10"/>
      <c r="V717" s="7"/>
      <c r="AA717" s="7"/>
    </row>
    <row r="718" spans="7:27" s="1" customFormat="1">
      <c r="G718" s="10"/>
      <c r="L718" s="7"/>
      <c r="Q718" s="10"/>
      <c r="V718" s="7"/>
      <c r="AA718" s="7"/>
    </row>
    <row r="719" spans="7:27" s="1" customFormat="1">
      <c r="G719" s="10"/>
      <c r="L719" s="7"/>
      <c r="Q719" s="10"/>
      <c r="V719" s="7"/>
      <c r="AA719" s="7"/>
    </row>
    <row r="720" spans="7:27" s="1" customFormat="1">
      <c r="G720" s="10"/>
      <c r="L720" s="7"/>
      <c r="Q720" s="10"/>
      <c r="V720" s="7"/>
      <c r="AA720" s="7"/>
    </row>
    <row r="721" spans="7:27" s="1" customFormat="1">
      <c r="G721" s="10"/>
      <c r="L721" s="7"/>
      <c r="Q721" s="10"/>
      <c r="V721" s="7"/>
      <c r="AA721" s="7"/>
    </row>
    <row r="722" spans="7:27" s="1" customFormat="1">
      <c r="G722" s="10"/>
      <c r="L722" s="7"/>
      <c r="Q722" s="10"/>
      <c r="V722" s="7"/>
      <c r="AA722" s="7"/>
    </row>
    <row r="723" spans="7:27" s="1" customFormat="1">
      <c r="G723" s="10"/>
      <c r="L723" s="7"/>
      <c r="Q723" s="10"/>
      <c r="V723" s="7"/>
      <c r="AA723" s="7"/>
    </row>
    <row r="724" spans="7:27" s="1" customFormat="1">
      <c r="G724" s="10"/>
      <c r="L724" s="7"/>
      <c r="Q724" s="10"/>
      <c r="V724" s="7"/>
      <c r="AA724" s="7"/>
    </row>
    <row r="725" spans="7:27" s="1" customFormat="1">
      <c r="G725" s="10"/>
      <c r="L725" s="7"/>
      <c r="Q725" s="10"/>
      <c r="V725" s="7"/>
      <c r="AA725" s="7"/>
    </row>
    <row r="726" spans="7:27" s="1" customFormat="1">
      <c r="G726" s="10"/>
      <c r="L726" s="7"/>
      <c r="Q726" s="10"/>
      <c r="V726" s="7"/>
      <c r="AA726" s="7"/>
    </row>
    <row r="727" spans="7:27" s="1" customFormat="1">
      <c r="G727" s="10"/>
      <c r="L727" s="7"/>
      <c r="Q727" s="10"/>
      <c r="V727" s="7"/>
      <c r="AA727" s="7"/>
    </row>
    <row r="728" spans="7:27" s="1" customFormat="1">
      <c r="G728" s="10"/>
      <c r="L728" s="7"/>
      <c r="Q728" s="10"/>
      <c r="V728" s="7"/>
      <c r="AA728" s="7"/>
    </row>
    <row r="729" spans="7:27" s="1" customFormat="1">
      <c r="G729" s="10"/>
      <c r="L729" s="7"/>
      <c r="Q729" s="10"/>
      <c r="V729" s="7"/>
      <c r="AA729" s="7"/>
    </row>
    <row r="730" spans="7:27" s="1" customFormat="1">
      <c r="G730" s="10"/>
      <c r="L730" s="7"/>
      <c r="Q730" s="10"/>
      <c r="V730" s="7"/>
      <c r="AA730" s="7"/>
    </row>
    <row r="731" spans="7:27" s="1" customFormat="1">
      <c r="G731" s="10"/>
      <c r="L731" s="7"/>
      <c r="Q731" s="10"/>
      <c r="V731" s="7"/>
      <c r="AA731" s="7"/>
    </row>
    <row r="732" spans="7:27" s="1" customFormat="1">
      <c r="G732" s="10"/>
      <c r="L732" s="7"/>
      <c r="Q732" s="10"/>
      <c r="V732" s="7"/>
      <c r="AA732" s="7"/>
    </row>
    <row r="733" spans="7:27" s="1" customFormat="1">
      <c r="G733" s="10"/>
      <c r="L733" s="7"/>
      <c r="Q733" s="10"/>
      <c r="V733" s="7"/>
      <c r="AA733" s="7"/>
    </row>
    <row r="734" spans="7:27" s="1" customFormat="1">
      <c r="G734" s="10"/>
      <c r="L734" s="7"/>
      <c r="Q734" s="10"/>
      <c r="V734" s="7"/>
      <c r="AA734" s="7"/>
    </row>
    <row r="735" spans="7:27" s="1" customFormat="1">
      <c r="G735" s="10"/>
      <c r="L735" s="7"/>
      <c r="Q735" s="10"/>
      <c r="V735" s="7"/>
      <c r="AA735" s="7"/>
    </row>
    <row r="736" spans="7:27" s="1" customFormat="1">
      <c r="G736" s="10"/>
      <c r="L736" s="7"/>
      <c r="Q736" s="10"/>
      <c r="V736" s="7"/>
      <c r="AA736" s="7"/>
    </row>
    <row r="737" spans="7:27" s="1" customFormat="1">
      <c r="G737" s="10"/>
      <c r="L737" s="7"/>
      <c r="Q737" s="10"/>
      <c r="V737" s="7"/>
      <c r="AA737" s="7"/>
    </row>
    <row r="738" spans="7:27" s="1" customFormat="1">
      <c r="G738" s="10"/>
      <c r="L738" s="7"/>
      <c r="Q738" s="10"/>
      <c r="V738" s="7"/>
      <c r="AA738" s="7"/>
    </row>
    <row r="739" spans="7:27" s="1" customFormat="1">
      <c r="G739" s="10"/>
      <c r="L739" s="7"/>
      <c r="Q739" s="10"/>
      <c r="V739" s="7"/>
      <c r="AA739" s="7"/>
    </row>
    <row r="740" spans="7:27" s="1" customFormat="1">
      <c r="G740" s="10"/>
      <c r="L740" s="7"/>
      <c r="Q740" s="10"/>
      <c r="V740" s="7"/>
      <c r="AA740" s="7"/>
    </row>
    <row r="741" spans="7:27" s="1" customFormat="1">
      <c r="G741" s="10"/>
      <c r="L741" s="7"/>
      <c r="Q741" s="10"/>
      <c r="V741" s="7"/>
      <c r="AA741" s="7"/>
    </row>
    <row r="742" spans="7:27" s="1" customFormat="1">
      <c r="G742" s="10"/>
      <c r="L742" s="7"/>
      <c r="Q742" s="10"/>
      <c r="V742" s="7"/>
      <c r="AA742" s="7"/>
    </row>
    <row r="743" spans="7:27" s="1" customFormat="1">
      <c r="G743" s="10"/>
      <c r="L743" s="7"/>
      <c r="Q743" s="10"/>
      <c r="V743" s="7"/>
      <c r="AA743" s="7"/>
    </row>
    <row r="744" spans="7:27" s="1" customFormat="1">
      <c r="G744" s="10"/>
      <c r="L744" s="7"/>
      <c r="Q744" s="10"/>
      <c r="V744" s="7"/>
      <c r="AA744" s="7"/>
    </row>
    <row r="745" spans="7:27" s="1" customFormat="1">
      <c r="G745" s="10"/>
      <c r="L745" s="7"/>
      <c r="Q745" s="10"/>
      <c r="V745" s="7"/>
      <c r="AA745" s="7"/>
    </row>
    <row r="746" spans="7:27" s="1" customFormat="1">
      <c r="G746" s="10"/>
      <c r="L746" s="7"/>
      <c r="Q746" s="10"/>
      <c r="V746" s="7"/>
      <c r="AA746" s="7"/>
    </row>
    <row r="747" spans="7:27" s="1" customFormat="1">
      <c r="G747" s="10"/>
      <c r="L747" s="7"/>
      <c r="Q747" s="10"/>
      <c r="V747" s="7"/>
      <c r="AA747" s="7"/>
    </row>
    <row r="748" spans="7:27" s="1" customFormat="1">
      <c r="G748" s="10"/>
      <c r="L748" s="7"/>
      <c r="Q748" s="10"/>
      <c r="V748" s="7"/>
      <c r="AA748" s="7"/>
    </row>
    <row r="749" spans="7:27" s="1" customFormat="1">
      <c r="G749" s="10"/>
      <c r="L749" s="7"/>
      <c r="Q749" s="10"/>
      <c r="V749" s="7"/>
      <c r="AA749" s="7"/>
    </row>
    <row r="750" spans="7:27" s="1" customFormat="1">
      <c r="G750" s="10"/>
      <c r="L750" s="7"/>
      <c r="Q750" s="10"/>
      <c r="V750" s="7"/>
      <c r="AA750" s="7"/>
    </row>
    <row r="751" spans="7:27" s="1" customFormat="1">
      <c r="G751" s="10"/>
      <c r="L751" s="7"/>
      <c r="Q751" s="10"/>
      <c r="V751" s="7"/>
      <c r="AA751" s="7"/>
    </row>
    <row r="752" spans="7:27" s="1" customFormat="1">
      <c r="G752" s="10"/>
      <c r="L752" s="7"/>
      <c r="Q752" s="10"/>
      <c r="V752" s="7"/>
      <c r="AA752" s="7"/>
    </row>
    <row r="753" spans="7:27" s="1" customFormat="1">
      <c r="G753" s="10"/>
      <c r="L753" s="7"/>
      <c r="Q753" s="10"/>
      <c r="V753" s="7"/>
      <c r="AA753" s="7"/>
    </row>
    <row r="754" spans="7:27" s="1" customFormat="1">
      <c r="G754" s="10"/>
      <c r="L754" s="7"/>
      <c r="Q754" s="10"/>
      <c r="V754" s="7"/>
      <c r="AA754" s="7"/>
    </row>
    <row r="755" spans="7:27" s="1" customFormat="1">
      <c r="G755" s="10"/>
      <c r="L755" s="7"/>
      <c r="Q755" s="10"/>
      <c r="V755" s="7"/>
      <c r="AA755" s="7"/>
    </row>
    <row r="756" spans="7:27" s="1" customFormat="1">
      <c r="G756" s="10"/>
      <c r="L756" s="7"/>
      <c r="Q756" s="10"/>
      <c r="V756" s="7"/>
      <c r="AA756" s="7"/>
    </row>
    <row r="757" spans="7:27" s="1" customFormat="1">
      <c r="G757" s="10"/>
      <c r="L757" s="7"/>
      <c r="Q757" s="10"/>
      <c r="V757" s="7"/>
      <c r="AA757" s="7"/>
    </row>
    <row r="758" spans="7:27" s="1" customFormat="1">
      <c r="G758" s="10"/>
      <c r="L758" s="7"/>
      <c r="Q758" s="10"/>
      <c r="V758" s="7"/>
      <c r="AA758" s="7"/>
    </row>
    <row r="759" spans="7:27" s="1" customFormat="1">
      <c r="G759" s="10"/>
      <c r="L759" s="7"/>
      <c r="Q759" s="10"/>
      <c r="V759" s="7"/>
      <c r="AA759" s="7"/>
    </row>
    <row r="760" spans="7:27" s="1" customFormat="1">
      <c r="G760" s="10"/>
      <c r="L760" s="7"/>
      <c r="Q760" s="10"/>
      <c r="V760" s="7"/>
      <c r="AA760" s="7"/>
    </row>
    <row r="761" spans="7:27" s="1" customFormat="1">
      <c r="G761" s="10"/>
      <c r="L761" s="7"/>
      <c r="Q761" s="10"/>
      <c r="V761" s="7"/>
      <c r="AA761" s="7"/>
    </row>
    <row r="762" spans="7:27" s="1" customFormat="1">
      <c r="G762" s="10"/>
      <c r="L762" s="7"/>
      <c r="Q762" s="10"/>
      <c r="V762" s="7"/>
      <c r="AA762" s="7"/>
    </row>
    <row r="763" spans="7:27" s="1" customFormat="1">
      <c r="G763" s="10"/>
      <c r="L763" s="7"/>
      <c r="Q763" s="10"/>
      <c r="V763" s="7"/>
      <c r="AA763" s="7"/>
    </row>
    <row r="764" spans="7:27" s="1" customFormat="1">
      <c r="G764" s="10"/>
      <c r="L764" s="7"/>
      <c r="Q764" s="10"/>
      <c r="V764" s="7"/>
      <c r="AA764" s="7"/>
    </row>
    <row r="765" spans="7:27" s="1" customFormat="1">
      <c r="G765" s="10"/>
      <c r="L765" s="7"/>
      <c r="Q765" s="10"/>
      <c r="V765" s="7"/>
      <c r="AA765" s="7"/>
    </row>
    <row r="766" spans="7:27" s="1" customFormat="1">
      <c r="G766" s="10"/>
      <c r="L766" s="7"/>
      <c r="Q766" s="10"/>
      <c r="V766" s="7"/>
      <c r="AA766" s="7"/>
    </row>
    <row r="767" spans="7:27" s="1" customFormat="1">
      <c r="G767" s="10"/>
      <c r="L767" s="7"/>
      <c r="Q767" s="10"/>
      <c r="V767" s="7"/>
      <c r="AA767" s="7"/>
    </row>
    <row r="768" spans="7:27" s="1" customFormat="1">
      <c r="G768" s="10"/>
      <c r="L768" s="7"/>
      <c r="Q768" s="10"/>
      <c r="V768" s="7"/>
      <c r="AA768" s="7"/>
    </row>
    <row r="769" spans="7:27" s="1" customFormat="1">
      <c r="G769" s="10"/>
      <c r="L769" s="7"/>
      <c r="Q769" s="10"/>
      <c r="V769" s="7"/>
      <c r="AA769" s="7"/>
    </row>
    <row r="770" spans="7:27" s="1" customFormat="1">
      <c r="G770" s="10"/>
      <c r="L770" s="7"/>
      <c r="Q770" s="10"/>
      <c r="V770" s="7"/>
      <c r="AA770" s="7"/>
    </row>
    <row r="771" spans="7:27" s="1" customFormat="1">
      <c r="G771" s="10"/>
      <c r="L771" s="7"/>
      <c r="Q771" s="10"/>
      <c r="V771" s="7"/>
      <c r="AA771" s="7"/>
    </row>
    <row r="772" spans="7:27" s="1" customFormat="1">
      <c r="G772" s="10"/>
      <c r="L772" s="7"/>
      <c r="Q772" s="10"/>
      <c r="V772" s="7"/>
      <c r="AA772" s="7"/>
    </row>
    <row r="773" spans="7:27" s="1" customFormat="1">
      <c r="G773" s="10"/>
      <c r="L773" s="7"/>
      <c r="Q773" s="10"/>
      <c r="V773" s="7"/>
      <c r="AA773" s="7"/>
    </row>
    <row r="774" spans="7:27" s="1" customFormat="1">
      <c r="G774" s="10"/>
      <c r="L774" s="7"/>
      <c r="Q774" s="10"/>
      <c r="V774" s="7"/>
      <c r="AA774" s="7"/>
    </row>
    <row r="775" spans="7:27" s="1" customFormat="1">
      <c r="G775" s="10"/>
      <c r="L775" s="7"/>
      <c r="Q775" s="10"/>
      <c r="V775" s="7"/>
      <c r="AA775" s="7"/>
    </row>
    <row r="776" spans="7:27" s="1" customFormat="1">
      <c r="G776" s="10"/>
      <c r="L776" s="7"/>
      <c r="Q776" s="10"/>
      <c r="V776" s="7"/>
      <c r="AA776" s="7"/>
    </row>
    <row r="777" spans="7:27" s="1" customFormat="1">
      <c r="G777" s="10"/>
      <c r="L777" s="7"/>
      <c r="Q777" s="10"/>
      <c r="V777" s="7"/>
      <c r="AA777" s="7"/>
    </row>
    <row r="778" spans="7:27" s="1" customFormat="1">
      <c r="G778" s="10"/>
      <c r="L778" s="7"/>
      <c r="Q778" s="10"/>
      <c r="V778" s="7"/>
      <c r="AA778" s="7"/>
    </row>
    <row r="779" spans="7:27" s="1" customFormat="1">
      <c r="G779" s="10"/>
      <c r="L779" s="7"/>
      <c r="Q779" s="10"/>
      <c r="V779" s="7"/>
      <c r="AA779" s="7"/>
    </row>
    <row r="780" spans="7:27" s="1" customFormat="1">
      <c r="G780" s="10"/>
      <c r="L780" s="7"/>
      <c r="Q780" s="10"/>
      <c r="V780" s="7"/>
      <c r="AA780" s="7"/>
    </row>
    <row r="781" spans="7:27" s="1" customFormat="1">
      <c r="G781" s="10"/>
      <c r="L781" s="7"/>
      <c r="Q781" s="10"/>
      <c r="V781" s="7"/>
      <c r="AA781" s="7"/>
    </row>
    <row r="782" spans="7:27" s="1" customFormat="1">
      <c r="G782" s="10"/>
      <c r="L782" s="7"/>
      <c r="Q782" s="10"/>
      <c r="V782" s="7"/>
      <c r="AA782" s="7"/>
    </row>
    <row r="783" spans="7:27" s="1" customFormat="1">
      <c r="G783" s="10"/>
      <c r="L783" s="7"/>
      <c r="Q783" s="10"/>
      <c r="V783" s="7"/>
      <c r="AA783" s="7"/>
    </row>
    <row r="784" spans="7:27" s="1" customFormat="1">
      <c r="G784" s="10"/>
      <c r="L784" s="7"/>
      <c r="Q784" s="10"/>
      <c r="V784" s="7"/>
      <c r="AA784" s="7"/>
    </row>
    <row r="785" spans="7:27" s="1" customFormat="1">
      <c r="G785" s="10"/>
      <c r="L785" s="7"/>
      <c r="Q785" s="10"/>
      <c r="V785" s="7"/>
      <c r="AA785" s="7"/>
    </row>
    <row r="786" spans="7:27" s="1" customFormat="1">
      <c r="G786" s="10"/>
      <c r="L786" s="7"/>
      <c r="Q786" s="10"/>
      <c r="V786" s="7"/>
      <c r="AA786" s="7"/>
    </row>
    <row r="787" spans="7:27" s="1" customFormat="1">
      <c r="G787" s="10"/>
      <c r="L787" s="7"/>
      <c r="Q787" s="10"/>
      <c r="V787" s="7"/>
      <c r="AA787" s="7"/>
    </row>
    <row r="788" spans="7:27" s="1" customFormat="1">
      <c r="G788" s="10"/>
      <c r="L788" s="7"/>
      <c r="Q788" s="10"/>
      <c r="V788" s="7"/>
      <c r="AA788" s="7"/>
    </row>
    <row r="789" spans="7:27" s="1" customFormat="1">
      <c r="G789" s="10"/>
      <c r="L789" s="7"/>
      <c r="Q789" s="10"/>
      <c r="V789" s="7"/>
      <c r="AA789" s="7"/>
    </row>
    <row r="790" spans="7:27" s="1" customFormat="1">
      <c r="G790" s="10"/>
      <c r="L790" s="7"/>
      <c r="Q790" s="10"/>
      <c r="V790" s="7"/>
      <c r="AA790" s="7"/>
    </row>
    <row r="791" spans="7:27" s="1" customFormat="1">
      <c r="G791" s="10"/>
      <c r="L791" s="7"/>
      <c r="Q791" s="10"/>
      <c r="V791" s="7"/>
      <c r="AA791" s="7"/>
    </row>
    <row r="792" spans="7:27" s="1" customFormat="1">
      <c r="G792" s="10"/>
      <c r="L792" s="7"/>
      <c r="Q792" s="10"/>
      <c r="V792" s="7"/>
      <c r="AA792" s="7"/>
    </row>
    <row r="793" spans="7:27" s="1" customFormat="1">
      <c r="G793" s="10"/>
      <c r="L793" s="7"/>
      <c r="Q793" s="10"/>
      <c r="V793" s="7"/>
      <c r="AA793" s="7"/>
    </row>
    <row r="794" spans="7:27" s="1" customFormat="1">
      <c r="G794" s="10"/>
      <c r="L794" s="7"/>
      <c r="Q794" s="10"/>
      <c r="V794" s="7"/>
      <c r="AA794" s="7"/>
    </row>
    <row r="795" spans="7:27" s="1" customFormat="1">
      <c r="G795" s="10"/>
      <c r="L795" s="7"/>
      <c r="Q795" s="10"/>
      <c r="V795" s="7"/>
      <c r="AA795" s="7"/>
    </row>
    <row r="796" spans="7:27" s="1" customFormat="1">
      <c r="G796" s="10"/>
      <c r="L796" s="7"/>
      <c r="Q796" s="10"/>
      <c r="V796" s="7"/>
      <c r="AA796" s="7"/>
    </row>
    <row r="797" spans="7:27" s="1" customFormat="1">
      <c r="G797" s="10"/>
      <c r="L797" s="7"/>
      <c r="Q797" s="10"/>
      <c r="V797" s="7"/>
      <c r="AA797" s="7"/>
    </row>
    <row r="798" spans="7:27" s="1" customFormat="1">
      <c r="G798" s="10"/>
      <c r="L798" s="7"/>
      <c r="Q798" s="10"/>
      <c r="V798" s="7"/>
      <c r="AA798" s="7"/>
    </row>
    <row r="799" spans="7:27" s="1" customFormat="1">
      <c r="G799" s="10"/>
      <c r="L799" s="7"/>
      <c r="Q799" s="10"/>
      <c r="V799" s="7"/>
      <c r="AA799" s="7"/>
    </row>
    <row r="800" spans="7:27" s="1" customFormat="1">
      <c r="G800" s="10"/>
      <c r="L800" s="7"/>
      <c r="Q800" s="10"/>
      <c r="V800" s="7"/>
      <c r="AA800" s="7"/>
    </row>
    <row r="801" spans="7:27" s="1" customFormat="1">
      <c r="G801" s="10"/>
      <c r="L801" s="7"/>
      <c r="Q801" s="10"/>
      <c r="V801" s="7"/>
      <c r="AA801" s="7"/>
    </row>
    <row r="802" spans="7:27" s="1" customFormat="1">
      <c r="G802" s="10"/>
      <c r="L802" s="7"/>
      <c r="Q802" s="10"/>
      <c r="V802" s="7"/>
      <c r="AA802" s="7"/>
    </row>
    <row r="803" spans="7:27" s="1" customFormat="1">
      <c r="G803" s="10"/>
      <c r="L803" s="7"/>
      <c r="Q803" s="10"/>
      <c r="V803" s="7"/>
      <c r="AA803" s="7"/>
    </row>
    <row r="804" spans="7:27" s="1" customFormat="1">
      <c r="G804" s="10"/>
      <c r="L804" s="7"/>
      <c r="Q804" s="10"/>
      <c r="V804" s="7"/>
      <c r="AA804" s="7"/>
    </row>
    <row r="805" spans="7:27" s="1" customFormat="1">
      <c r="G805" s="10"/>
      <c r="L805" s="7"/>
      <c r="Q805" s="10"/>
      <c r="V805" s="7"/>
      <c r="AA805" s="7"/>
    </row>
    <row r="806" spans="7:27" s="1" customFormat="1">
      <c r="G806" s="10"/>
      <c r="L806" s="7"/>
      <c r="Q806" s="10"/>
      <c r="V806" s="7"/>
      <c r="AA806" s="7"/>
    </row>
    <row r="807" spans="7:27" s="1" customFormat="1">
      <c r="G807" s="10"/>
      <c r="L807" s="7"/>
      <c r="Q807" s="10"/>
      <c r="V807" s="7"/>
      <c r="AA807" s="7"/>
    </row>
    <row r="808" spans="7:27" s="1" customFormat="1">
      <c r="G808" s="10"/>
      <c r="L808" s="7"/>
      <c r="Q808" s="10"/>
      <c r="V808" s="7"/>
      <c r="AA808" s="7"/>
    </row>
    <row r="809" spans="7:27" s="1" customFormat="1">
      <c r="G809" s="10"/>
      <c r="L809" s="7"/>
      <c r="Q809" s="10"/>
      <c r="V809" s="7"/>
      <c r="AA809" s="7"/>
    </row>
    <row r="810" spans="7:27" s="1" customFormat="1">
      <c r="G810" s="10"/>
      <c r="L810" s="7"/>
      <c r="Q810" s="10"/>
      <c r="V810" s="7"/>
      <c r="AA810" s="7"/>
    </row>
    <row r="811" spans="7:27" s="1" customFormat="1">
      <c r="G811" s="10"/>
      <c r="L811" s="7"/>
      <c r="Q811" s="10"/>
      <c r="V811" s="7"/>
      <c r="AA811" s="7"/>
    </row>
    <row r="812" spans="7:27" s="1" customFormat="1">
      <c r="G812" s="10"/>
      <c r="L812" s="7"/>
      <c r="Q812" s="10"/>
      <c r="V812" s="7"/>
      <c r="AA812" s="7"/>
    </row>
    <row r="813" spans="7:27" s="1" customFormat="1">
      <c r="G813" s="10"/>
      <c r="L813" s="7"/>
      <c r="Q813" s="10"/>
      <c r="V813" s="7"/>
      <c r="AA813" s="7"/>
    </row>
    <row r="814" spans="7:27" s="1" customFormat="1">
      <c r="G814" s="10"/>
      <c r="L814" s="7"/>
      <c r="Q814" s="10"/>
      <c r="V814" s="7"/>
      <c r="AA814" s="7"/>
    </row>
    <row r="815" spans="7:27" s="1" customFormat="1">
      <c r="G815" s="10"/>
      <c r="L815" s="7"/>
      <c r="Q815" s="10"/>
      <c r="V815" s="7"/>
      <c r="AA815" s="7"/>
    </row>
    <row r="816" spans="7:27" s="1" customFormat="1">
      <c r="G816" s="10"/>
      <c r="L816" s="7"/>
      <c r="Q816" s="10"/>
      <c r="V816" s="7"/>
      <c r="AA816" s="7"/>
    </row>
    <row r="817" spans="7:27" s="1" customFormat="1">
      <c r="G817" s="10"/>
      <c r="L817" s="7"/>
      <c r="Q817" s="10"/>
      <c r="V817" s="7"/>
      <c r="AA817" s="7"/>
    </row>
    <row r="818" spans="7:27" s="1" customFormat="1">
      <c r="G818" s="10"/>
      <c r="L818" s="7"/>
      <c r="Q818" s="10"/>
      <c r="V818" s="7"/>
      <c r="AA818" s="7"/>
    </row>
    <row r="819" spans="7:27" s="1" customFormat="1">
      <c r="G819" s="10"/>
      <c r="L819" s="7"/>
      <c r="Q819" s="10"/>
      <c r="V819" s="7"/>
      <c r="AA819" s="7"/>
    </row>
    <row r="820" spans="7:27" s="1" customFormat="1">
      <c r="G820" s="10"/>
      <c r="L820" s="7"/>
      <c r="Q820" s="10"/>
      <c r="V820" s="7"/>
      <c r="AA820" s="7"/>
    </row>
    <row r="821" spans="7:27" s="1" customFormat="1">
      <c r="G821" s="10"/>
      <c r="L821" s="7"/>
      <c r="Q821" s="10"/>
      <c r="V821" s="7"/>
      <c r="AA821" s="7"/>
    </row>
    <row r="822" spans="7:27" s="1" customFormat="1">
      <c r="G822" s="10"/>
      <c r="L822" s="7"/>
      <c r="Q822" s="10"/>
      <c r="V822" s="7"/>
      <c r="AA822" s="7"/>
    </row>
    <row r="823" spans="7:27" s="1" customFormat="1">
      <c r="G823" s="10"/>
      <c r="L823" s="7"/>
      <c r="Q823" s="10"/>
      <c r="V823" s="7"/>
      <c r="AA823" s="7"/>
    </row>
    <row r="824" spans="7:27" s="1" customFormat="1">
      <c r="G824" s="10"/>
      <c r="L824" s="7"/>
      <c r="Q824" s="10"/>
      <c r="V824" s="7"/>
      <c r="AA824" s="7"/>
    </row>
    <row r="825" spans="7:27" s="1" customFormat="1">
      <c r="G825" s="10"/>
      <c r="L825" s="7"/>
      <c r="Q825" s="10"/>
      <c r="V825" s="7"/>
      <c r="AA825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00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20.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5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5" bestFit="1" customWidth="1"/>
    <col min="28" max="28" width="8.83203125" style="1"/>
    <col min="29" max="29" width="12.6640625" style="1" bestFit="1" customWidth="1"/>
    <col min="30" max="34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1.2E-4</v>
      </c>
      <c r="C2" s="25">
        <v>6.8500000000000005E-2</v>
      </c>
      <c r="D2" s="25">
        <f>C2-AC2</f>
        <v>3.5630000000000009E-2</v>
      </c>
      <c r="E2" s="25">
        <v>1.9660000000000001E-4</v>
      </c>
      <c r="F2" s="25">
        <f>D2-0.0001966</f>
        <v>3.5433400000000011E-2</v>
      </c>
      <c r="G2" s="25">
        <f>F2*23.03</f>
        <v>0.81603120200000023</v>
      </c>
      <c r="H2" s="25">
        <v>7.2510000000000005E-2</v>
      </c>
      <c r="I2" s="25">
        <f>H2-AC2</f>
        <v>3.9640000000000009E-2</v>
      </c>
      <c r="J2" s="25">
        <v>5.0549999999999998E-4</v>
      </c>
      <c r="K2" s="25">
        <f>I2-0.0005055</f>
        <v>3.913450000000001E-2</v>
      </c>
      <c r="L2" s="25">
        <f>K2*23.03</f>
        <v>0.90126753500000023</v>
      </c>
      <c r="M2" s="25">
        <v>7.2470000000000007E-2</v>
      </c>
      <c r="N2" s="25">
        <f>M2-AC2</f>
        <v>3.960000000000001E-2</v>
      </c>
      <c r="O2" s="25">
        <v>4.484E-4</v>
      </c>
      <c r="P2" s="25">
        <f>N2-0.0004484</f>
        <v>3.9151600000000009E-2</v>
      </c>
      <c r="Q2" s="25">
        <f>P2*23.03</f>
        <v>0.9016613480000002</v>
      </c>
      <c r="R2" s="25">
        <v>7.4459999999999998E-2</v>
      </c>
      <c r="S2" s="25">
        <f>R2-AC2</f>
        <v>4.1590000000000002E-2</v>
      </c>
      <c r="T2" s="25">
        <v>-2.0199999999999976E-5</v>
      </c>
      <c r="U2" s="25">
        <f>S2-0.0000202</f>
        <v>4.1569800000000004E-2</v>
      </c>
      <c r="V2" s="25">
        <f>U2*23.03</f>
        <v>0.95735249400000011</v>
      </c>
      <c r="W2" s="25">
        <v>7.6249999999999998E-2</v>
      </c>
      <c r="X2" s="25">
        <f>W2-AC2</f>
        <v>4.3380000000000002E-2</v>
      </c>
      <c r="Y2" s="25">
        <v>8.8060000000000005E-4</v>
      </c>
      <c r="Z2" s="25">
        <f>X2-0.0008806</f>
        <v>4.24994E-2</v>
      </c>
      <c r="AA2" s="25">
        <f>Z2*23.03</f>
        <v>0.97876118200000006</v>
      </c>
      <c r="AB2" s="25">
        <v>6.5619999999999998E-2</v>
      </c>
      <c r="AC2" s="25">
        <f t="shared" ref="AC2:AC65" si="0">(B2+AB2)/2</f>
        <v>3.2869999999999996E-2</v>
      </c>
    </row>
    <row r="3" spans="1:29" s="15" customFormat="1">
      <c r="A3" s="18">
        <v>251</v>
      </c>
      <c r="B3" s="25">
        <v>-8.0000000000000007E-5</v>
      </c>
      <c r="C3" s="25">
        <v>6.6839999999999997E-2</v>
      </c>
      <c r="D3" s="25">
        <f t="shared" ref="D3:D66" si="1">C3-AC3</f>
        <v>3.4419999999999992E-2</v>
      </c>
      <c r="E3" s="25"/>
      <c r="F3" s="25">
        <f t="shared" ref="F3:F66" si="2">D3-0.0001966</f>
        <v>3.4223399999999994E-2</v>
      </c>
      <c r="G3" s="25">
        <f t="shared" ref="G3:G66" si="3">F3*23.03</f>
        <v>0.78816490199999989</v>
      </c>
      <c r="H3" s="25">
        <v>7.0870000000000002E-2</v>
      </c>
      <c r="I3" s="25">
        <f t="shared" ref="I3:I66" si="4">H3-AC3</f>
        <v>3.8449999999999998E-2</v>
      </c>
      <c r="J3" s="25"/>
      <c r="K3" s="25">
        <f t="shared" ref="K3:K66" si="5">I3-0.0005055</f>
        <v>3.7944499999999999E-2</v>
      </c>
      <c r="L3" s="25">
        <f t="shared" ref="L3:L66" si="6">K3*23.03</f>
        <v>0.87386183500000003</v>
      </c>
      <c r="M3" s="25">
        <v>7.0790000000000006E-2</v>
      </c>
      <c r="N3" s="25">
        <f t="shared" ref="N3:N66" si="7">M3-AC3</f>
        <v>3.8370000000000001E-2</v>
      </c>
      <c r="O3" s="25"/>
      <c r="P3" s="25">
        <f t="shared" ref="P3:P66" si="8">N3-0.0004484</f>
        <v>3.79216E-2</v>
      </c>
      <c r="Q3" s="25">
        <f t="shared" ref="Q3:Q66" si="9">P3*23.03</f>
        <v>0.87333444800000004</v>
      </c>
      <c r="R3" s="25">
        <v>7.3190000000000005E-2</v>
      </c>
      <c r="S3" s="25">
        <f t="shared" ref="S3:S66" si="10">R3-AC3</f>
        <v>4.0770000000000001E-2</v>
      </c>
      <c r="T3" s="25"/>
      <c r="U3" s="25">
        <f t="shared" ref="U3:U66" si="11">S3-0.0000202</f>
        <v>4.0749800000000003E-2</v>
      </c>
      <c r="V3" s="25">
        <f t="shared" ref="V3:V66" si="12">U3*23.03</f>
        <v>0.93846789400000008</v>
      </c>
      <c r="W3" s="25">
        <v>7.4999999999999997E-2</v>
      </c>
      <c r="X3" s="25">
        <f t="shared" ref="X3:X66" si="13">W3-AC3</f>
        <v>4.2579999999999993E-2</v>
      </c>
      <c r="Y3" s="25"/>
      <c r="Z3" s="25">
        <f t="shared" ref="Z3:Z66" si="14">X3-0.0008806</f>
        <v>4.1699399999999991E-2</v>
      </c>
      <c r="AA3" s="25">
        <f t="shared" ref="AA3:AA66" si="15">Z3*23.03</f>
        <v>0.96033718199999984</v>
      </c>
      <c r="AB3" s="25">
        <v>6.4920000000000005E-2</v>
      </c>
      <c r="AC3" s="25">
        <f t="shared" si="0"/>
        <v>3.2420000000000004E-2</v>
      </c>
    </row>
    <row r="4" spans="1:29" s="15" customFormat="1">
      <c r="A4" s="18">
        <v>252</v>
      </c>
      <c r="B4" s="25">
        <v>-6.0000000000000002E-5</v>
      </c>
      <c r="C4" s="25">
        <v>6.5659999999999996E-2</v>
      </c>
      <c r="D4" s="25">
        <f t="shared" si="1"/>
        <v>3.4229999999999997E-2</v>
      </c>
      <c r="E4" s="25"/>
      <c r="F4" s="25">
        <f t="shared" si="2"/>
        <v>3.4033399999999998E-2</v>
      </c>
      <c r="G4" s="25">
        <f t="shared" si="3"/>
        <v>0.78378920200000002</v>
      </c>
      <c r="H4" s="25">
        <v>6.9760000000000003E-2</v>
      </c>
      <c r="I4" s="25">
        <f t="shared" si="4"/>
        <v>3.8330000000000003E-2</v>
      </c>
      <c r="J4" s="25"/>
      <c r="K4" s="25">
        <f t="shared" si="5"/>
        <v>3.7824500000000004E-2</v>
      </c>
      <c r="L4" s="25">
        <f t="shared" si="6"/>
        <v>0.87109823500000017</v>
      </c>
      <c r="M4" s="25">
        <v>6.9650000000000004E-2</v>
      </c>
      <c r="N4" s="25">
        <f t="shared" si="7"/>
        <v>3.8220000000000004E-2</v>
      </c>
      <c r="O4" s="25"/>
      <c r="P4" s="25">
        <f t="shared" si="8"/>
        <v>3.7771600000000002E-2</v>
      </c>
      <c r="Q4" s="25">
        <f t="shared" si="9"/>
        <v>0.86987994800000012</v>
      </c>
      <c r="R4" s="25">
        <v>7.1470000000000006E-2</v>
      </c>
      <c r="S4" s="25">
        <f t="shared" si="10"/>
        <v>4.0040000000000006E-2</v>
      </c>
      <c r="T4" s="25"/>
      <c r="U4" s="25">
        <f t="shared" si="11"/>
        <v>4.0019800000000008E-2</v>
      </c>
      <c r="V4" s="25">
        <f t="shared" si="12"/>
        <v>0.9216559940000002</v>
      </c>
      <c r="W4" s="25">
        <v>7.3450000000000001E-2</v>
      </c>
      <c r="X4" s="25">
        <f t="shared" si="13"/>
        <v>4.2020000000000002E-2</v>
      </c>
      <c r="Y4" s="25"/>
      <c r="Z4" s="25">
        <f t="shared" si="14"/>
        <v>4.11394E-2</v>
      </c>
      <c r="AA4" s="25">
        <f t="shared" si="15"/>
        <v>0.94744038200000003</v>
      </c>
      <c r="AB4" s="25">
        <v>6.2920000000000004E-2</v>
      </c>
      <c r="AC4" s="25">
        <f t="shared" si="0"/>
        <v>3.143E-2</v>
      </c>
    </row>
    <row r="5" spans="1:29" s="15" customFormat="1">
      <c r="A5" s="18">
        <v>253</v>
      </c>
      <c r="B5" s="25">
        <v>-2.0000000000000002E-5</v>
      </c>
      <c r="C5" s="25">
        <v>6.4158999999999994E-2</v>
      </c>
      <c r="D5" s="25">
        <f t="shared" si="1"/>
        <v>3.3033999999999994E-2</v>
      </c>
      <c r="E5" s="25"/>
      <c r="F5" s="25">
        <f t="shared" si="2"/>
        <v>3.2837399999999996E-2</v>
      </c>
      <c r="G5" s="25">
        <f t="shared" si="3"/>
        <v>0.75624532199999994</v>
      </c>
      <c r="H5" s="25">
        <v>6.8140000000000006E-2</v>
      </c>
      <c r="I5" s="25">
        <f t="shared" si="4"/>
        <v>3.7015000000000006E-2</v>
      </c>
      <c r="J5" s="25"/>
      <c r="K5" s="25">
        <f t="shared" si="5"/>
        <v>3.6509500000000007E-2</v>
      </c>
      <c r="L5" s="25">
        <f t="shared" si="6"/>
        <v>0.84081378500000026</v>
      </c>
      <c r="M5" s="25">
        <v>6.8089999999999998E-2</v>
      </c>
      <c r="N5" s="25">
        <f t="shared" si="7"/>
        <v>3.6964999999999998E-2</v>
      </c>
      <c r="O5" s="25"/>
      <c r="P5" s="25">
        <f t="shared" si="8"/>
        <v>3.6516599999999996E-2</v>
      </c>
      <c r="Q5" s="25">
        <f t="shared" si="9"/>
        <v>0.84097729799999998</v>
      </c>
      <c r="R5" s="25">
        <v>7.0470000000000005E-2</v>
      </c>
      <c r="S5" s="25">
        <f t="shared" si="10"/>
        <v>3.9345000000000005E-2</v>
      </c>
      <c r="T5" s="25"/>
      <c r="U5" s="25">
        <f t="shared" si="11"/>
        <v>3.9324800000000007E-2</v>
      </c>
      <c r="V5" s="25">
        <f t="shared" si="12"/>
        <v>0.90565014400000021</v>
      </c>
      <c r="W5" s="25">
        <v>7.2279999999999997E-2</v>
      </c>
      <c r="X5" s="25">
        <f t="shared" si="13"/>
        <v>4.1154999999999997E-2</v>
      </c>
      <c r="Y5" s="25"/>
      <c r="Z5" s="25">
        <f t="shared" si="14"/>
        <v>4.0274399999999995E-2</v>
      </c>
      <c r="AA5" s="25">
        <f t="shared" si="15"/>
        <v>0.92751943199999998</v>
      </c>
      <c r="AB5" s="25">
        <v>6.2269999999999999E-2</v>
      </c>
      <c r="AC5" s="25">
        <f t="shared" si="0"/>
        <v>3.1125E-2</v>
      </c>
    </row>
    <row r="6" spans="1:29" s="15" customFormat="1">
      <c r="A6" s="18">
        <v>254</v>
      </c>
      <c r="B6" s="25">
        <v>-6.8999999999999997E-5</v>
      </c>
      <c r="C6" s="25">
        <v>6.3109999999999999E-2</v>
      </c>
      <c r="D6" s="25">
        <f t="shared" si="1"/>
        <v>3.2844499999999999E-2</v>
      </c>
      <c r="E6" s="25"/>
      <c r="F6" s="25">
        <f t="shared" si="2"/>
        <v>3.2647900000000001E-2</v>
      </c>
      <c r="G6" s="25">
        <f t="shared" si="3"/>
        <v>0.75188113700000003</v>
      </c>
      <c r="H6" s="25">
        <v>6.7150000000000001E-2</v>
      </c>
      <c r="I6" s="25">
        <f t="shared" si="4"/>
        <v>3.6884500000000001E-2</v>
      </c>
      <c r="J6" s="25"/>
      <c r="K6" s="25">
        <f t="shared" si="5"/>
        <v>3.6379000000000002E-2</v>
      </c>
      <c r="L6" s="25">
        <f t="shared" si="6"/>
        <v>0.83780837000000008</v>
      </c>
      <c r="M6" s="25">
        <v>6.719E-2</v>
      </c>
      <c r="N6" s="25">
        <f t="shared" si="7"/>
        <v>3.6924499999999999E-2</v>
      </c>
      <c r="O6" s="25"/>
      <c r="P6" s="25">
        <f t="shared" si="8"/>
        <v>3.6476099999999997E-2</v>
      </c>
      <c r="Q6" s="25">
        <f t="shared" si="9"/>
        <v>0.84004458299999996</v>
      </c>
      <c r="R6" s="25">
        <v>6.9290000000000004E-2</v>
      </c>
      <c r="S6" s="25">
        <f t="shared" si="10"/>
        <v>3.9024500000000004E-2</v>
      </c>
      <c r="T6" s="25"/>
      <c r="U6" s="25">
        <f t="shared" si="11"/>
        <v>3.9004300000000006E-2</v>
      </c>
      <c r="V6" s="25">
        <f t="shared" si="12"/>
        <v>0.89826902900000016</v>
      </c>
      <c r="W6" s="25">
        <v>7.0870000000000002E-2</v>
      </c>
      <c r="X6" s="25">
        <f t="shared" si="13"/>
        <v>4.0604500000000002E-2</v>
      </c>
      <c r="Y6" s="25"/>
      <c r="Z6" s="25">
        <f t="shared" si="14"/>
        <v>3.9723899999999999E-2</v>
      </c>
      <c r="AA6" s="25">
        <f t="shared" si="15"/>
        <v>0.91484141699999999</v>
      </c>
      <c r="AB6" s="25">
        <v>6.0600000000000001E-2</v>
      </c>
      <c r="AC6" s="25">
        <f t="shared" si="0"/>
        <v>3.0265500000000001E-2</v>
      </c>
    </row>
    <row r="7" spans="1:29" s="15" customFormat="1">
      <c r="A7" s="18">
        <v>255</v>
      </c>
      <c r="B7" s="25">
        <v>1.2E-4</v>
      </c>
      <c r="C7" s="25">
        <v>6.1629999999999997E-2</v>
      </c>
      <c r="D7" s="25">
        <f t="shared" si="1"/>
        <v>3.1644999999999993E-2</v>
      </c>
      <c r="E7" s="25"/>
      <c r="F7" s="25">
        <f t="shared" si="2"/>
        <v>3.1448399999999994E-2</v>
      </c>
      <c r="G7" s="25">
        <f t="shared" si="3"/>
        <v>0.72425665199999989</v>
      </c>
      <c r="H7" s="25">
        <v>6.5600000000000006E-2</v>
      </c>
      <c r="I7" s="25">
        <f t="shared" si="4"/>
        <v>3.5615000000000008E-2</v>
      </c>
      <c r="J7" s="25"/>
      <c r="K7" s="25">
        <f t="shared" si="5"/>
        <v>3.5109500000000009E-2</v>
      </c>
      <c r="L7" s="25">
        <f t="shared" si="6"/>
        <v>0.80857178500000026</v>
      </c>
      <c r="M7" s="25">
        <v>6.5570000000000003E-2</v>
      </c>
      <c r="N7" s="25">
        <f t="shared" si="7"/>
        <v>3.5585000000000006E-2</v>
      </c>
      <c r="O7" s="25"/>
      <c r="P7" s="25">
        <f t="shared" si="8"/>
        <v>3.5136600000000004E-2</v>
      </c>
      <c r="Q7" s="25">
        <f t="shared" si="9"/>
        <v>0.80919589800000014</v>
      </c>
      <c r="R7" s="25">
        <v>6.769E-2</v>
      </c>
      <c r="S7" s="25">
        <f t="shared" si="10"/>
        <v>3.7705000000000002E-2</v>
      </c>
      <c r="T7" s="25"/>
      <c r="U7" s="25">
        <f t="shared" si="11"/>
        <v>3.7684800000000004E-2</v>
      </c>
      <c r="V7" s="25">
        <f t="shared" si="12"/>
        <v>0.86788094400000015</v>
      </c>
      <c r="W7" s="25">
        <v>6.9778999999999994E-2</v>
      </c>
      <c r="X7" s="25">
        <f t="shared" si="13"/>
        <v>3.9793999999999996E-2</v>
      </c>
      <c r="Y7" s="25"/>
      <c r="Z7" s="25">
        <f t="shared" si="14"/>
        <v>3.8913399999999994E-2</v>
      </c>
      <c r="AA7" s="25">
        <f t="shared" si="15"/>
        <v>0.8961756019999999</v>
      </c>
      <c r="AB7" s="25">
        <v>5.985E-2</v>
      </c>
      <c r="AC7" s="25">
        <f t="shared" si="0"/>
        <v>2.9985000000000001E-2</v>
      </c>
    </row>
    <row r="8" spans="1:29" s="15" customFormat="1">
      <c r="A8" s="18">
        <v>256</v>
      </c>
      <c r="B8" s="25">
        <v>-3.0000000000000001E-5</v>
      </c>
      <c r="C8" s="25">
        <v>6.1120000000000001E-2</v>
      </c>
      <c r="D8" s="25">
        <f t="shared" si="1"/>
        <v>3.1954999999999997E-2</v>
      </c>
      <c r="E8" s="25"/>
      <c r="F8" s="25">
        <f t="shared" si="2"/>
        <v>3.1758399999999999E-2</v>
      </c>
      <c r="G8" s="25">
        <f t="shared" si="3"/>
        <v>0.73139595200000007</v>
      </c>
      <c r="H8" s="25">
        <v>6.4920000000000005E-2</v>
      </c>
      <c r="I8" s="25">
        <f t="shared" si="4"/>
        <v>3.5755000000000009E-2</v>
      </c>
      <c r="J8" s="25"/>
      <c r="K8" s="25">
        <f t="shared" si="5"/>
        <v>3.524950000000001E-2</v>
      </c>
      <c r="L8" s="25">
        <f t="shared" si="6"/>
        <v>0.81179598500000028</v>
      </c>
      <c r="M8" s="25">
        <v>6.4939999999999998E-2</v>
      </c>
      <c r="N8" s="25">
        <f t="shared" si="7"/>
        <v>3.5775000000000001E-2</v>
      </c>
      <c r="O8" s="25"/>
      <c r="P8" s="25">
        <f t="shared" si="8"/>
        <v>3.53266E-2</v>
      </c>
      <c r="Q8" s="25">
        <f t="shared" si="9"/>
        <v>0.81357159800000001</v>
      </c>
      <c r="R8" s="25">
        <v>6.694E-2</v>
      </c>
      <c r="S8" s="25">
        <f t="shared" si="10"/>
        <v>3.7775000000000003E-2</v>
      </c>
      <c r="T8" s="25"/>
      <c r="U8" s="25">
        <f t="shared" si="11"/>
        <v>3.7754800000000005E-2</v>
      </c>
      <c r="V8" s="25">
        <f t="shared" si="12"/>
        <v>0.86949304400000016</v>
      </c>
      <c r="W8" s="25">
        <v>6.8729999999999999E-2</v>
      </c>
      <c r="X8" s="25">
        <f t="shared" si="13"/>
        <v>3.9565000000000003E-2</v>
      </c>
      <c r="Y8" s="25"/>
      <c r="Z8" s="25">
        <f t="shared" si="14"/>
        <v>3.8684400000000001E-2</v>
      </c>
      <c r="AA8" s="25">
        <f t="shared" si="15"/>
        <v>0.89090173200000011</v>
      </c>
      <c r="AB8" s="25">
        <v>5.8360000000000002E-2</v>
      </c>
      <c r="AC8" s="25">
        <f t="shared" si="0"/>
        <v>2.9165E-2</v>
      </c>
    </row>
    <row r="9" spans="1:29" s="15" customFormat="1">
      <c r="A9" s="18">
        <v>257</v>
      </c>
      <c r="B9" s="25">
        <v>1.2E-4</v>
      </c>
      <c r="C9" s="25">
        <v>5.9560000000000002E-2</v>
      </c>
      <c r="D9" s="25">
        <f t="shared" si="1"/>
        <v>3.0499999999999999E-2</v>
      </c>
      <c r="E9" s="25"/>
      <c r="F9" s="25">
        <f t="shared" si="2"/>
        <v>3.0303399999999998E-2</v>
      </c>
      <c r="G9" s="25">
        <f t="shared" si="3"/>
        <v>0.69788730199999993</v>
      </c>
      <c r="H9" s="25">
        <v>6.3519000000000006E-2</v>
      </c>
      <c r="I9" s="25">
        <f t="shared" si="4"/>
        <v>3.4459000000000004E-2</v>
      </c>
      <c r="J9" s="25"/>
      <c r="K9" s="25">
        <f t="shared" si="5"/>
        <v>3.3953500000000005E-2</v>
      </c>
      <c r="L9" s="25">
        <f t="shared" si="6"/>
        <v>0.78194910500000014</v>
      </c>
      <c r="M9" s="25">
        <v>6.3369999999999996E-2</v>
      </c>
      <c r="N9" s="25">
        <f t="shared" si="7"/>
        <v>3.4309999999999993E-2</v>
      </c>
      <c r="O9" s="25"/>
      <c r="P9" s="25">
        <f t="shared" si="8"/>
        <v>3.3861599999999992E-2</v>
      </c>
      <c r="Q9" s="25">
        <f t="shared" si="9"/>
        <v>0.77983264799999985</v>
      </c>
      <c r="R9" s="25">
        <v>6.5878999999999993E-2</v>
      </c>
      <c r="S9" s="25">
        <f t="shared" si="10"/>
        <v>3.6818999999999991E-2</v>
      </c>
      <c r="T9" s="25"/>
      <c r="U9" s="25">
        <f t="shared" si="11"/>
        <v>3.6798799999999993E-2</v>
      </c>
      <c r="V9" s="25">
        <f t="shared" si="12"/>
        <v>0.84747636399999993</v>
      </c>
      <c r="W9" s="25">
        <v>6.7720000000000002E-2</v>
      </c>
      <c r="X9" s="25">
        <f t="shared" si="13"/>
        <v>3.866E-2</v>
      </c>
      <c r="Y9" s="25"/>
      <c r="Z9" s="25">
        <f t="shared" si="14"/>
        <v>3.7779399999999998E-2</v>
      </c>
      <c r="AA9" s="25">
        <f t="shared" si="15"/>
        <v>0.870059582</v>
      </c>
      <c r="AB9" s="25">
        <v>5.8000000000000003E-2</v>
      </c>
      <c r="AC9" s="25">
        <f t="shared" si="0"/>
        <v>2.9060000000000002E-2</v>
      </c>
    </row>
    <row r="10" spans="1:29" s="15" customFormat="1">
      <c r="A10" s="18">
        <v>258</v>
      </c>
      <c r="B10" s="25">
        <v>6.8999999999999997E-5</v>
      </c>
      <c r="C10" s="25">
        <v>5.8799999999999998E-2</v>
      </c>
      <c r="D10" s="25">
        <f t="shared" si="1"/>
        <v>3.0570499999999997E-2</v>
      </c>
      <c r="E10" s="25"/>
      <c r="F10" s="25">
        <f t="shared" si="2"/>
        <v>3.0373899999999995E-2</v>
      </c>
      <c r="G10" s="25">
        <f t="shared" si="3"/>
        <v>0.6995109169999999</v>
      </c>
      <c r="H10" s="25">
        <v>6.2899999999999998E-2</v>
      </c>
      <c r="I10" s="25">
        <f t="shared" si="4"/>
        <v>3.4670499999999993E-2</v>
      </c>
      <c r="J10" s="25"/>
      <c r="K10" s="25">
        <f t="shared" si="5"/>
        <v>3.4164999999999994E-2</v>
      </c>
      <c r="L10" s="25">
        <f t="shared" si="6"/>
        <v>0.78681994999999993</v>
      </c>
      <c r="M10" s="25">
        <v>6.2869999999999995E-2</v>
      </c>
      <c r="N10" s="25">
        <f t="shared" si="7"/>
        <v>3.4640499999999991E-2</v>
      </c>
      <c r="O10" s="25"/>
      <c r="P10" s="25">
        <f t="shared" si="8"/>
        <v>3.4192099999999989E-2</v>
      </c>
      <c r="Q10" s="25">
        <f t="shared" si="9"/>
        <v>0.78744406299999981</v>
      </c>
      <c r="R10" s="25">
        <v>6.4930000000000002E-2</v>
      </c>
      <c r="S10" s="25">
        <f t="shared" si="10"/>
        <v>3.6700499999999997E-2</v>
      </c>
      <c r="T10" s="25"/>
      <c r="U10" s="25">
        <f t="shared" si="11"/>
        <v>3.6680299999999999E-2</v>
      </c>
      <c r="V10" s="25">
        <f t="shared" si="12"/>
        <v>0.84474730900000006</v>
      </c>
      <c r="W10" s="25">
        <v>6.6430000000000003E-2</v>
      </c>
      <c r="X10" s="25">
        <f t="shared" si="13"/>
        <v>3.8200499999999998E-2</v>
      </c>
      <c r="Y10" s="25"/>
      <c r="Z10" s="25">
        <f t="shared" si="14"/>
        <v>3.7319899999999996E-2</v>
      </c>
      <c r="AA10" s="25">
        <f t="shared" si="15"/>
        <v>0.85947729699999997</v>
      </c>
      <c r="AB10" s="25">
        <v>5.6390000000000003E-2</v>
      </c>
      <c r="AC10" s="25">
        <f t="shared" si="0"/>
        <v>2.8229500000000001E-2</v>
      </c>
    </row>
    <row r="11" spans="1:29" s="15" customFormat="1">
      <c r="A11" s="18">
        <v>259</v>
      </c>
      <c r="B11" s="25">
        <v>8.0000000000000007E-5</v>
      </c>
      <c r="C11" s="25">
        <v>5.7529999999999998E-2</v>
      </c>
      <c r="D11" s="25">
        <f t="shared" si="1"/>
        <v>2.9444999999999999E-2</v>
      </c>
      <c r="E11" s="25"/>
      <c r="F11" s="25">
        <f t="shared" si="2"/>
        <v>2.9248399999999997E-2</v>
      </c>
      <c r="G11" s="25">
        <f t="shared" si="3"/>
        <v>0.67359065200000001</v>
      </c>
      <c r="H11" s="25">
        <v>6.1559999999999997E-2</v>
      </c>
      <c r="I11" s="25">
        <f t="shared" si="4"/>
        <v>3.3474999999999998E-2</v>
      </c>
      <c r="J11" s="25"/>
      <c r="K11" s="25">
        <f t="shared" si="5"/>
        <v>3.2969499999999999E-2</v>
      </c>
      <c r="L11" s="25">
        <f t="shared" si="6"/>
        <v>0.75928758500000004</v>
      </c>
      <c r="M11" s="25">
        <v>6.1429999999999998E-2</v>
      </c>
      <c r="N11" s="25">
        <f t="shared" si="7"/>
        <v>3.3345E-2</v>
      </c>
      <c r="O11" s="25"/>
      <c r="P11" s="25">
        <f t="shared" si="8"/>
        <v>3.2896599999999998E-2</v>
      </c>
      <c r="Q11" s="25">
        <f t="shared" si="9"/>
        <v>0.75760869799999997</v>
      </c>
      <c r="R11" s="25">
        <v>6.3839000000000007E-2</v>
      </c>
      <c r="S11" s="25">
        <f t="shared" si="10"/>
        <v>3.5754000000000008E-2</v>
      </c>
      <c r="T11" s="25"/>
      <c r="U11" s="25">
        <f t="shared" si="11"/>
        <v>3.573380000000001E-2</v>
      </c>
      <c r="V11" s="25">
        <f t="shared" si="12"/>
        <v>0.82294941400000032</v>
      </c>
      <c r="W11" s="25">
        <v>6.5930000000000002E-2</v>
      </c>
      <c r="X11" s="25">
        <f t="shared" si="13"/>
        <v>3.7845000000000004E-2</v>
      </c>
      <c r="Y11" s="25"/>
      <c r="Z11" s="25">
        <f t="shared" si="14"/>
        <v>3.6964400000000001E-2</v>
      </c>
      <c r="AA11" s="25">
        <f t="shared" si="15"/>
        <v>0.85129013200000003</v>
      </c>
      <c r="AB11" s="25">
        <v>5.6090000000000001E-2</v>
      </c>
      <c r="AC11" s="25">
        <f t="shared" si="0"/>
        <v>2.8084999999999999E-2</v>
      </c>
    </row>
    <row r="12" spans="1:29" s="15" customFormat="1">
      <c r="A12" s="18">
        <v>260</v>
      </c>
      <c r="B12" s="25">
        <v>-1.4999999999999999E-4</v>
      </c>
      <c r="C12" s="25">
        <v>5.722E-2</v>
      </c>
      <c r="D12" s="25">
        <f t="shared" si="1"/>
        <v>2.9994999999999997E-2</v>
      </c>
      <c r="E12" s="25"/>
      <c r="F12" s="25">
        <f t="shared" si="2"/>
        <v>2.9798399999999996E-2</v>
      </c>
      <c r="G12" s="25">
        <f t="shared" si="3"/>
        <v>0.68625715199999993</v>
      </c>
      <c r="H12" s="25">
        <v>6.1069999999999999E-2</v>
      </c>
      <c r="I12" s="25">
        <f t="shared" si="4"/>
        <v>3.3845E-2</v>
      </c>
      <c r="J12" s="25"/>
      <c r="K12" s="25">
        <f t="shared" si="5"/>
        <v>3.3339500000000001E-2</v>
      </c>
      <c r="L12" s="25">
        <f t="shared" si="6"/>
        <v>0.7678086850000001</v>
      </c>
      <c r="M12" s="25">
        <v>6.0979999999999999E-2</v>
      </c>
      <c r="N12" s="25">
        <f t="shared" si="7"/>
        <v>3.3754999999999993E-2</v>
      </c>
      <c r="O12" s="25"/>
      <c r="P12" s="25">
        <f t="shared" si="8"/>
        <v>3.3306599999999992E-2</v>
      </c>
      <c r="Q12" s="25">
        <f t="shared" si="9"/>
        <v>0.76705099799999987</v>
      </c>
      <c r="R12" s="25">
        <v>6.2960000000000002E-2</v>
      </c>
      <c r="S12" s="25">
        <f t="shared" si="10"/>
        <v>3.5735000000000003E-2</v>
      </c>
      <c r="T12" s="25"/>
      <c r="U12" s="25">
        <f t="shared" si="11"/>
        <v>3.5714800000000005E-2</v>
      </c>
      <c r="V12" s="25">
        <f t="shared" si="12"/>
        <v>0.8225118440000001</v>
      </c>
      <c r="W12" s="25">
        <v>6.479E-2</v>
      </c>
      <c r="X12" s="25">
        <f t="shared" si="13"/>
        <v>3.7565000000000001E-2</v>
      </c>
      <c r="Y12" s="25"/>
      <c r="Z12" s="25">
        <f t="shared" si="14"/>
        <v>3.6684399999999999E-2</v>
      </c>
      <c r="AA12" s="25">
        <f t="shared" si="15"/>
        <v>0.84484173200000001</v>
      </c>
      <c r="AB12" s="25">
        <v>5.4600000000000003E-2</v>
      </c>
      <c r="AC12" s="25">
        <f t="shared" si="0"/>
        <v>2.7225000000000003E-2</v>
      </c>
    </row>
    <row r="13" spans="1:29" s="15" customFormat="1">
      <c r="A13" s="18">
        <v>261</v>
      </c>
      <c r="B13" s="25">
        <v>1.0000000000000001E-5</v>
      </c>
      <c r="C13" s="25">
        <v>5.5719999999999999E-2</v>
      </c>
      <c r="D13" s="25">
        <f t="shared" si="1"/>
        <v>2.8469999999999999E-2</v>
      </c>
      <c r="E13" s="25"/>
      <c r="F13" s="25">
        <f t="shared" si="2"/>
        <v>2.8273399999999997E-2</v>
      </c>
      <c r="G13" s="25">
        <f t="shared" si="3"/>
        <v>0.651136402</v>
      </c>
      <c r="H13" s="25">
        <v>5.9740000000000001E-2</v>
      </c>
      <c r="I13" s="25">
        <f t="shared" si="4"/>
        <v>3.2490000000000005E-2</v>
      </c>
      <c r="J13" s="25"/>
      <c r="K13" s="25">
        <f t="shared" si="5"/>
        <v>3.1984500000000006E-2</v>
      </c>
      <c r="L13" s="25">
        <f t="shared" si="6"/>
        <v>0.73660303500000013</v>
      </c>
      <c r="M13" s="25">
        <v>5.9479999999999998E-2</v>
      </c>
      <c r="N13" s="25">
        <f t="shared" si="7"/>
        <v>3.2229999999999995E-2</v>
      </c>
      <c r="O13" s="25"/>
      <c r="P13" s="25">
        <f t="shared" si="8"/>
        <v>3.1781599999999993E-2</v>
      </c>
      <c r="Q13" s="25">
        <f t="shared" si="9"/>
        <v>0.73193024799999984</v>
      </c>
      <c r="R13" s="25">
        <v>6.1929999999999999E-2</v>
      </c>
      <c r="S13" s="25">
        <f t="shared" si="10"/>
        <v>3.4680000000000002E-2</v>
      </c>
      <c r="T13" s="25"/>
      <c r="U13" s="25">
        <f t="shared" si="11"/>
        <v>3.4659800000000004E-2</v>
      </c>
      <c r="V13" s="25">
        <f t="shared" si="12"/>
        <v>0.79821519400000018</v>
      </c>
      <c r="W13" s="25">
        <v>6.3869999999999996E-2</v>
      </c>
      <c r="X13" s="25">
        <f t="shared" si="13"/>
        <v>3.662E-2</v>
      </c>
      <c r="Y13" s="25"/>
      <c r="Z13" s="25">
        <f t="shared" si="14"/>
        <v>3.5739399999999998E-2</v>
      </c>
      <c r="AA13" s="25">
        <f t="shared" si="15"/>
        <v>0.82307838199999994</v>
      </c>
      <c r="AB13" s="25">
        <v>5.4489999999999997E-2</v>
      </c>
      <c r="AC13" s="25">
        <f t="shared" si="0"/>
        <v>2.725E-2</v>
      </c>
    </row>
    <row r="14" spans="1:29" s="15" customFormat="1">
      <c r="A14" s="18">
        <v>262</v>
      </c>
      <c r="B14" s="25">
        <v>1.6000000000000001E-4</v>
      </c>
      <c r="C14" s="25">
        <v>5.525E-2</v>
      </c>
      <c r="D14" s="25">
        <f t="shared" si="1"/>
        <v>2.8590000000000001E-2</v>
      </c>
      <c r="E14" s="25"/>
      <c r="F14" s="25">
        <f t="shared" si="2"/>
        <v>2.8393399999999999E-2</v>
      </c>
      <c r="G14" s="25">
        <f t="shared" si="3"/>
        <v>0.65390000199999998</v>
      </c>
      <c r="H14" s="25">
        <v>5.9080000000000001E-2</v>
      </c>
      <c r="I14" s="25">
        <f t="shared" si="4"/>
        <v>3.2420000000000004E-2</v>
      </c>
      <c r="J14" s="25"/>
      <c r="K14" s="25">
        <f t="shared" si="5"/>
        <v>3.1914500000000005E-2</v>
      </c>
      <c r="L14" s="25">
        <f t="shared" si="6"/>
        <v>0.73499093500000012</v>
      </c>
      <c r="M14" s="25">
        <v>5.9060000000000001E-2</v>
      </c>
      <c r="N14" s="25">
        <f t="shared" si="7"/>
        <v>3.2399999999999998E-2</v>
      </c>
      <c r="O14" s="25"/>
      <c r="P14" s="25">
        <f t="shared" si="8"/>
        <v>3.1951599999999997E-2</v>
      </c>
      <c r="Q14" s="25">
        <f t="shared" si="9"/>
        <v>0.73584534800000001</v>
      </c>
      <c r="R14" s="25">
        <v>6.1210000000000001E-2</v>
      </c>
      <c r="S14" s="25">
        <f t="shared" si="10"/>
        <v>3.4549999999999997E-2</v>
      </c>
      <c r="T14" s="25"/>
      <c r="U14" s="25">
        <f t="shared" si="11"/>
        <v>3.4529799999999999E-2</v>
      </c>
      <c r="V14" s="25">
        <f t="shared" si="12"/>
        <v>0.79522129400000008</v>
      </c>
      <c r="W14" s="25">
        <v>6.2810000000000005E-2</v>
      </c>
      <c r="X14" s="25">
        <f t="shared" si="13"/>
        <v>3.6150000000000002E-2</v>
      </c>
      <c r="Y14" s="25"/>
      <c r="Z14" s="25">
        <f t="shared" si="14"/>
        <v>3.5269399999999999E-2</v>
      </c>
      <c r="AA14" s="25">
        <f t="shared" si="15"/>
        <v>0.81225428200000005</v>
      </c>
      <c r="AB14" s="25">
        <v>5.3159999999999999E-2</v>
      </c>
      <c r="AC14" s="25">
        <f t="shared" si="0"/>
        <v>2.666E-2</v>
      </c>
    </row>
    <row r="15" spans="1:29" s="15" customFormat="1">
      <c r="A15" s="18">
        <v>263</v>
      </c>
      <c r="B15" s="25">
        <v>-3.0000000000000001E-5</v>
      </c>
      <c r="C15" s="25">
        <v>5.3940000000000002E-2</v>
      </c>
      <c r="D15" s="25">
        <f t="shared" si="1"/>
        <v>2.7470000000000001E-2</v>
      </c>
      <c r="E15" s="25"/>
      <c r="F15" s="25">
        <f t="shared" si="2"/>
        <v>2.72734E-2</v>
      </c>
      <c r="G15" s="25">
        <f t="shared" si="3"/>
        <v>0.62810640200000001</v>
      </c>
      <c r="H15" s="25">
        <v>5.7910000000000003E-2</v>
      </c>
      <c r="I15" s="25">
        <f t="shared" si="4"/>
        <v>3.1440000000000003E-2</v>
      </c>
      <c r="J15" s="25"/>
      <c r="K15" s="25">
        <f t="shared" si="5"/>
        <v>3.0934500000000004E-2</v>
      </c>
      <c r="L15" s="25">
        <f t="shared" si="6"/>
        <v>0.71242153500000016</v>
      </c>
      <c r="M15" s="25">
        <v>5.7700000000000001E-2</v>
      </c>
      <c r="N15" s="25">
        <f t="shared" si="7"/>
        <v>3.1230000000000001E-2</v>
      </c>
      <c r="O15" s="25"/>
      <c r="P15" s="25">
        <f t="shared" si="8"/>
        <v>3.0781599999999999E-2</v>
      </c>
      <c r="Q15" s="25">
        <f t="shared" si="9"/>
        <v>0.70890024800000007</v>
      </c>
      <c r="R15" s="25">
        <v>6.0109999999999997E-2</v>
      </c>
      <c r="S15" s="25">
        <f t="shared" si="10"/>
        <v>3.3639999999999996E-2</v>
      </c>
      <c r="T15" s="25"/>
      <c r="U15" s="25">
        <f t="shared" si="11"/>
        <v>3.3619799999999998E-2</v>
      </c>
      <c r="V15" s="25">
        <f t="shared" si="12"/>
        <v>0.77426399400000001</v>
      </c>
      <c r="W15" s="25">
        <v>6.2100000000000002E-2</v>
      </c>
      <c r="X15" s="25">
        <f t="shared" si="13"/>
        <v>3.5630000000000002E-2</v>
      </c>
      <c r="Y15" s="25"/>
      <c r="Z15" s="25">
        <f t="shared" si="14"/>
        <v>3.47494E-2</v>
      </c>
      <c r="AA15" s="25">
        <f t="shared" si="15"/>
        <v>0.80027868200000007</v>
      </c>
      <c r="AB15" s="25">
        <v>5.2970000000000003E-2</v>
      </c>
      <c r="AC15" s="25">
        <f t="shared" si="0"/>
        <v>2.647E-2</v>
      </c>
    </row>
    <row r="16" spans="1:29" s="15" customFormat="1">
      <c r="A16" s="18">
        <v>264</v>
      </c>
      <c r="B16" s="25">
        <v>-3.0000000000000001E-5</v>
      </c>
      <c r="C16" s="25">
        <v>5.3370000000000001E-2</v>
      </c>
      <c r="D16" s="25">
        <f t="shared" si="1"/>
        <v>2.7650000000000001E-2</v>
      </c>
      <c r="E16" s="25"/>
      <c r="F16" s="25">
        <f t="shared" si="2"/>
        <v>2.7453399999999999E-2</v>
      </c>
      <c r="G16" s="25">
        <f t="shared" si="3"/>
        <v>0.63225180199999997</v>
      </c>
      <c r="H16" s="25">
        <v>5.7290000000000001E-2</v>
      </c>
      <c r="I16" s="25">
        <f t="shared" si="4"/>
        <v>3.1570000000000001E-2</v>
      </c>
      <c r="J16" s="25"/>
      <c r="K16" s="25">
        <f t="shared" si="5"/>
        <v>3.1064500000000002E-2</v>
      </c>
      <c r="L16" s="25">
        <f t="shared" si="6"/>
        <v>0.71541543500000004</v>
      </c>
      <c r="M16" s="25">
        <v>5.7169999999999999E-2</v>
      </c>
      <c r="N16" s="25">
        <f t="shared" si="7"/>
        <v>3.1449999999999999E-2</v>
      </c>
      <c r="O16" s="25"/>
      <c r="P16" s="25">
        <f t="shared" si="8"/>
        <v>3.1001599999999997E-2</v>
      </c>
      <c r="Q16" s="25">
        <f t="shared" si="9"/>
        <v>0.71396684799999999</v>
      </c>
      <c r="R16" s="25">
        <v>5.935E-2</v>
      </c>
      <c r="S16" s="25">
        <f t="shared" si="10"/>
        <v>3.363E-2</v>
      </c>
      <c r="T16" s="25"/>
      <c r="U16" s="25">
        <f t="shared" si="11"/>
        <v>3.3609800000000002E-2</v>
      </c>
      <c r="V16" s="25">
        <f t="shared" si="12"/>
        <v>0.77403369400000011</v>
      </c>
      <c r="W16" s="25">
        <v>6.0999999999999999E-2</v>
      </c>
      <c r="X16" s="25">
        <f t="shared" si="13"/>
        <v>3.5279999999999999E-2</v>
      </c>
      <c r="Y16" s="25"/>
      <c r="Z16" s="25">
        <f t="shared" si="14"/>
        <v>3.4399399999999997E-2</v>
      </c>
      <c r="AA16" s="25">
        <f t="shared" si="15"/>
        <v>0.79221818199999994</v>
      </c>
      <c r="AB16" s="25">
        <v>5.1470000000000002E-2</v>
      </c>
      <c r="AC16" s="25">
        <f t="shared" si="0"/>
        <v>2.572E-2</v>
      </c>
    </row>
    <row r="17" spans="1:29" s="15" customFormat="1">
      <c r="A17" s="18">
        <v>265</v>
      </c>
      <c r="B17" s="25">
        <v>-8.0000000000000007E-5</v>
      </c>
      <c r="C17" s="25">
        <v>5.1970000000000002E-2</v>
      </c>
      <c r="D17" s="25">
        <f t="shared" si="1"/>
        <v>2.6460000000000001E-2</v>
      </c>
      <c r="E17" s="25"/>
      <c r="F17" s="25">
        <f t="shared" si="2"/>
        <v>2.6263399999999999E-2</v>
      </c>
      <c r="G17" s="25">
        <f t="shared" si="3"/>
        <v>0.604846102</v>
      </c>
      <c r="H17" s="25">
        <v>5.5829999999999998E-2</v>
      </c>
      <c r="I17" s="25">
        <f t="shared" si="4"/>
        <v>3.0319999999999996E-2</v>
      </c>
      <c r="J17" s="25"/>
      <c r="K17" s="25">
        <f t="shared" si="5"/>
        <v>2.9814499999999997E-2</v>
      </c>
      <c r="L17" s="25">
        <f t="shared" si="6"/>
        <v>0.68662793499999997</v>
      </c>
      <c r="M17" s="25">
        <v>5.5599999999999997E-2</v>
      </c>
      <c r="N17" s="25">
        <f t="shared" si="7"/>
        <v>3.0089999999999995E-2</v>
      </c>
      <c r="O17" s="25"/>
      <c r="P17" s="25">
        <f t="shared" si="8"/>
        <v>2.9641599999999994E-2</v>
      </c>
      <c r="Q17" s="25">
        <f t="shared" si="9"/>
        <v>0.68264604799999984</v>
      </c>
      <c r="R17" s="25">
        <v>5.8000000000000003E-2</v>
      </c>
      <c r="S17" s="25">
        <f t="shared" si="10"/>
        <v>3.2490000000000005E-2</v>
      </c>
      <c r="T17" s="25"/>
      <c r="U17" s="25">
        <f t="shared" si="11"/>
        <v>3.2469800000000007E-2</v>
      </c>
      <c r="V17" s="25">
        <f t="shared" si="12"/>
        <v>0.74777949400000021</v>
      </c>
      <c r="W17" s="25">
        <v>6.0240000000000002E-2</v>
      </c>
      <c r="X17" s="25">
        <f t="shared" si="13"/>
        <v>3.4729999999999997E-2</v>
      </c>
      <c r="Y17" s="25"/>
      <c r="Z17" s="25">
        <f t="shared" si="14"/>
        <v>3.3849399999999995E-2</v>
      </c>
      <c r="AA17" s="25">
        <f t="shared" si="15"/>
        <v>0.77955168199999991</v>
      </c>
      <c r="AB17" s="25">
        <v>5.11E-2</v>
      </c>
      <c r="AC17" s="25">
        <f t="shared" si="0"/>
        <v>2.5510000000000001E-2</v>
      </c>
    </row>
    <row r="18" spans="1:29" s="15" customFormat="1">
      <c r="A18" s="18">
        <v>266</v>
      </c>
      <c r="B18" s="25">
        <v>-9.0000000000000006E-5</v>
      </c>
      <c r="C18" s="25">
        <v>5.1720000000000002E-2</v>
      </c>
      <c r="D18" s="25">
        <f t="shared" si="1"/>
        <v>2.69E-2</v>
      </c>
      <c r="E18" s="25"/>
      <c r="F18" s="25">
        <f t="shared" si="2"/>
        <v>2.6703399999999999E-2</v>
      </c>
      <c r="G18" s="25">
        <f t="shared" si="3"/>
        <v>0.61497930199999995</v>
      </c>
      <c r="H18" s="25">
        <v>5.5480000000000002E-2</v>
      </c>
      <c r="I18" s="25">
        <f t="shared" si="4"/>
        <v>3.066E-2</v>
      </c>
      <c r="J18" s="25"/>
      <c r="K18" s="25">
        <f t="shared" si="5"/>
        <v>3.0154500000000001E-2</v>
      </c>
      <c r="L18" s="25">
        <f t="shared" si="6"/>
        <v>0.69445813500000009</v>
      </c>
      <c r="M18" s="25">
        <v>5.5379999999999999E-2</v>
      </c>
      <c r="N18" s="25">
        <f t="shared" si="7"/>
        <v>3.0559999999999997E-2</v>
      </c>
      <c r="O18" s="25"/>
      <c r="P18" s="25">
        <f t="shared" si="8"/>
        <v>3.0111599999999995E-2</v>
      </c>
      <c r="Q18" s="25">
        <f t="shared" si="9"/>
        <v>0.69347014799999995</v>
      </c>
      <c r="R18" s="25">
        <v>5.7509999999999999E-2</v>
      </c>
      <c r="S18" s="25">
        <f t="shared" si="10"/>
        <v>3.2689999999999997E-2</v>
      </c>
      <c r="T18" s="25"/>
      <c r="U18" s="25">
        <f t="shared" si="11"/>
        <v>3.2669799999999999E-2</v>
      </c>
      <c r="V18" s="25">
        <f t="shared" si="12"/>
        <v>0.75238549399999999</v>
      </c>
      <c r="W18" s="25">
        <v>5.9279999999999999E-2</v>
      </c>
      <c r="X18" s="25">
        <f t="shared" si="13"/>
        <v>3.4459999999999998E-2</v>
      </c>
      <c r="Y18" s="25"/>
      <c r="Z18" s="25">
        <f t="shared" si="14"/>
        <v>3.3579399999999995E-2</v>
      </c>
      <c r="AA18" s="25">
        <f t="shared" si="15"/>
        <v>0.77333358199999991</v>
      </c>
      <c r="AB18" s="25">
        <v>4.9730000000000003E-2</v>
      </c>
      <c r="AC18" s="25">
        <f t="shared" si="0"/>
        <v>2.4820000000000002E-2</v>
      </c>
    </row>
    <row r="19" spans="1:29" s="15" customFormat="1">
      <c r="A19" s="18">
        <v>267</v>
      </c>
      <c r="B19" s="25">
        <v>-1.4999999999999999E-4</v>
      </c>
      <c r="C19" s="25">
        <v>5.006E-2</v>
      </c>
      <c r="D19" s="25">
        <f t="shared" si="1"/>
        <v>2.545E-2</v>
      </c>
      <c r="E19" s="25"/>
      <c r="F19" s="25">
        <f t="shared" si="2"/>
        <v>2.5253399999999999E-2</v>
      </c>
      <c r="G19" s="25">
        <f t="shared" si="3"/>
        <v>0.58158580199999999</v>
      </c>
      <c r="H19" s="25">
        <v>5.3859999999999998E-2</v>
      </c>
      <c r="I19" s="25">
        <f t="shared" si="4"/>
        <v>2.9249999999999998E-2</v>
      </c>
      <c r="J19" s="25"/>
      <c r="K19" s="25">
        <f t="shared" si="5"/>
        <v>2.8744499999999999E-2</v>
      </c>
      <c r="L19" s="25">
        <f t="shared" si="6"/>
        <v>0.66198583499999997</v>
      </c>
      <c r="M19" s="25">
        <v>5.389E-2</v>
      </c>
      <c r="N19" s="25">
        <f t="shared" si="7"/>
        <v>2.928E-2</v>
      </c>
      <c r="O19" s="25"/>
      <c r="P19" s="25">
        <f t="shared" si="8"/>
        <v>2.8831599999999999E-2</v>
      </c>
      <c r="Q19" s="25">
        <f t="shared" si="9"/>
        <v>0.66399174800000005</v>
      </c>
      <c r="R19" s="25">
        <v>5.6219999999999999E-2</v>
      </c>
      <c r="S19" s="25">
        <f t="shared" si="10"/>
        <v>3.1609999999999999E-2</v>
      </c>
      <c r="T19" s="25"/>
      <c r="U19" s="25">
        <f t="shared" si="11"/>
        <v>3.1589800000000001E-2</v>
      </c>
      <c r="V19" s="25">
        <f t="shared" si="12"/>
        <v>0.72751309400000008</v>
      </c>
      <c r="W19" s="25">
        <v>5.8279999999999998E-2</v>
      </c>
      <c r="X19" s="25">
        <f t="shared" si="13"/>
        <v>3.3669999999999999E-2</v>
      </c>
      <c r="Y19" s="25"/>
      <c r="Z19" s="25">
        <f t="shared" si="14"/>
        <v>3.2789399999999996E-2</v>
      </c>
      <c r="AA19" s="25">
        <f t="shared" si="15"/>
        <v>0.75513988199999993</v>
      </c>
      <c r="AB19" s="25">
        <v>4.9369999999999997E-2</v>
      </c>
      <c r="AC19" s="25">
        <f t="shared" si="0"/>
        <v>2.461E-2</v>
      </c>
    </row>
    <row r="20" spans="1:29" s="15" customFormat="1">
      <c r="A20" s="18">
        <v>268</v>
      </c>
      <c r="B20" s="25">
        <v>-1.1E-4</v>
      </c>
      <c r="C20" s="25">
        <v>4.9349999999999998E-2</v>
      </c>
      <c r="D20" s="25">
        <f t="shared" si="1"/>
        <v>2.5449999999999997E-2</v>
      </c>
      <c r="E20" s="25"/>
      <c r="F20" s="25">
        <f t="shared" si="2"/>
        <v>2.5253399999999995E-2</v>
      </c>
      <c r="G20" s="25">
        <f t="shared" si="3"/>
        <v>0.58158580199999987</v>
      </c>
      <c r="H20" s="25">
        <v>5.3280000000000001E-2</v>
      </c>
      <c r="I20" s="25">
        <f t="shared" si="4"/>
        <v>2.938E-2</v>
      </c>
      <c r="J20" s="25"/>
      <c r="K20" s="25">
        <f t="shared" si="5"/>
        <v>2.8874500000000001E-2</v>
      </c>
      <c r="L20" s="25">
        <f t="shared" si="6"/>
        <v>0.66497973500000007</v>
      </c>
      <c r="M20" s="25">
        <v>5.3350000000000002E-2</v>
      </c>
      <c r="N20" s="25">
        <f t="shared" si="7"/>
        <v>2.945E-2</v>
      </c>
      <c r="O20" s="25"/>
      <c r="P20" s="25">
        <f t="shared" si="8"/>
        <v>2.9001599999999999E-2</v>
      </c>
      <c r="Q20" s="25">
        <f t="shared" si="9"/>
        <v>0.667906848</v>
      </c>
      <c r="R20" s="25">
        <v>5.5419999999999997E-2</v>
      </c>
      <c r="S20" s="25">
        <f t="shared" si="10"/>
        <v>3.1519999999999992E-2</v>
      </c>
      <c r="T20" s="25"/>
      <c r="U20" s="25">
        <f t="shared" si="11"/>
        <v>3.1499799999999994E-2</v>
      </c>
      <c r="V20" s="25">
        <f t="shared" si="12"/>
        <v>0.72544039399999993</v>
      </c>
      <c r="W20" s="25">
        <v>5.7239999999999999E-2</v>
      </c>
      <c r="X20" s="25">
        <f t="shared" si="13"/>
        <v>3.3339999999999995E-2</v>
      </c>
      <c r="Y20" s="25"/>
      <c r="Z20" s="25">
        <f t="shared" si="14"/>
        <v>3.2459399999999992E-2</v>
      </c>
      <c r="AA20" s="25">
        <f t="shared" si="15"/>
        <v>0.74753998199999983</v>
      </c>
      <c r="AB20" s="25">
        <v>4.7910000000000001E-2</v>
      </c>
      <c r="AC20" s="25">
        <f t="shared" si="0"/>
        <v>2.3900000000000001E-2</v>
      </c>
    </row>
    <row r="21" spans="1:29" s="15" customFormat="1">
      <c r="A21" s="18">
        <v>269</v>
      </c>
      <c r="B21" s="25">
        <v>-8.0000000000000007E-5</v>
      </c>
      <c r="C21" s="25">
        <v>4.8300000000000003E-2</v>
      </c>
      <c r="D21" s="25">
        <f t="shared" si="1"/>
        <v>2.4525000000000002E-2</v>
      </c>
      <c r="E21" s="25"/>
      <c r="F21" s="25">
        <f t="shared" si="2"/>
        <v>2.43284E-2</v>
      </c>
      <c r="G21" s="25">
        <f t="shared" si="3"/>
        <v>0.56028305200000006</v>
      </c>
      <c r="H21" s="25">
        <v>5.2209999999999999E-2</v>
      </c>
      <c r="I21" s="25">
        <f t="shared" si="4"/>
        <v>2.8434999999999998E-2</v>
      </c>
      <c r="J21" s="25"/>
      <c r="K21" s="25">
        <f t="shared" si="5"/>
        <v>2.7929499999999999E-2</v>
      </c>
      <c r="L21" s="25">
        <f t="shared" si="6"/>
        <v>0.643216385</v>
      </c>
      <c r="M21" s="25">
        <v>5.2130000000000003E-2</v>
      </c>
      <c r="N21" s="25">
        <f t="shared" si="7"/>
        <v>2.8355000000000002E-2</v>
      </c>
      <c r="O21" s="25"/>
      <c r="P21" s="25">
        <f t="shared" si="8"/>
        <v>2.79066E-2</v>
      </c>
      <c r="Q21" s="25">
        <f t="shared" si="9"/>
        <v>0.64268899800000001</v>
      </c>
      <c r="R21" s="25">
        <v>5.4469999999999998E-2</v>
      </c>
      <c r="S21" s="25">
        <f t="shared" si="10"/>
        <v>3.0694999999999997E-2</v>
      </c>
      <c r="T21" s="25"/>
      <c r="U21" s="25">
        <f t="shared" si="11"/>
        <v>3.0674799999999995E-2</v>
      </c>
      <c r="V21" s="25">
        <f t="shared" si="12"/>
        <v>0.70644064399999995</v>
      </c>
      <c r="W21" s="25">
        <v>5.6590000000000001E-2</v>
      </c>
      <c r="X21" s="25">
        <f t="shared" si="13"/>
        <v>3.2814999999999997E-2</v>
      </c>
      <c r="Y21" s="25"/>
      <c r="Z21" s="25">
        <f t="shared" si="14"/>
        <v>3.1934399999999995E-2</v>
      </c>
      <c r="AA21" s="25">
        <f t="shared" si="15"/>
        <v>0.7354492319999999</v>
      </c>
      <c r="AB21" s="25">
        <v>4.7629999999999999E-2</v>
      </c>
      <c r="AC21" s="25">
        <f t="shared" si="0"/>
        <v>2.3775000000000001E-2</v>
      </c>
    </row>
    <row r="22" spans="1:29" s="15" customFormat="1">
      <c r="A22" s="18">
        <v>270</v>
      </c>
      <c r="B22" s="25">
        <v>1.0000000000000001E-5</v>
      </c>
      <c r="C22" s="25">
        <v>4.7780000000000003E-2</v>
      </c>
      <c r="D22" s="25">
        <f t="shared" si="1"/>
        <v>2.4485E-2</v>
      </c>
      <c r="E22" s="25"/>
      <c r="F22" s="25">
        <f t="shared" si="2"/>
        <v>2.4288399999999998E-2</v>
      </c>
      <c r="G22" s="25">
        <f t="shared" si="3"/>
        <v>0.55936185199999999</v>
      </c>
      <c r="H22" s="25">
        <v>5.1580000000000001E-2</v>
      </c>
      <c r="I22" s="25">
        <f t="shared" si="4"/>
        <v>2.8284999999999998E-2</v>
      </c>
      <c r="J22" s="25"/>
      <c r="K22" s="25">
        <f t="shared" si="5"/>
        <v>2.7779499999999999E-2</v>
      </c>
      <c r="L22" s="25">
        <f t="shared" si="6"/>
        <v>0.63976188499999997</v>
      </c>
      <c r="M22" s="25">
        <v>5.1389999999999998E-2</v>
      </c>
      <c r="N22" s="25">
        <f t="shared" si="7"/>
        <v>2.8094999999999995E-2</v>
      </c>
      <c r="O22" s="25"/>
      <c r="P22" s="25">
        <f t="shared" si="8"/>
        <v>2.7646599999999993E-2</v>
      </c>
      <c r="Q22" s="25">
        <f t="shared" si="9"/>
        <v>0.63670119799999991</v>
      </c>
      <c r="R22" s="25">
        <v>5.3780000000000001E-2</v>
      </c>
      <c r="S22" s="25">
        <f t="shared" si="10"/>
        <v>3.0484999999999998E-2</v>
      </c>
      <c r="T22" s="25"/>
      <c r="U22" s="25">
        <f t="shared" si="11"/>
        <v>3.0464799999999997E-2</v>
      </c>
      <c r="V22" s="25">
        <f t="shared" si="12"/>
        <v>0.70160434399999994</v>
      </c>
      <c r="W22" s="25">
        <v>5.5629999999999999E-2</v>
      </c>
      <c r="X22" s="25">
        <f t="shared" si="13"/>
        <v>3.2334999999999996E-2</v>
      </c>
      <c r="Y22" s="25"/>
      <c r="Z22" s="25">
        <f t="shared" si="14"/>
        <v>3.1454399999999993E-2</v>
      </c>
      <c r="AA22" s="25">
        <f t="shared" si="15"/>
        <v>0.72439483199999988</v>
      </c>
      <c r="AB22" s="25">
        <v>4.6580000000000003E-2</v>
      </c>
      <c r="AC22" s="25">
        <f t="shared" si="0"/>
        <v>2.3295000000000003E-2</v>
      </c>
    </row>
    <row r="23" spans="1:29" s="15" customFormat="1">
      <c r="A23" s="18">
        <v>271</v>
      </c>
      <c r="B23" s="25">
        <v>-1.0000000000000001E-5</v>
      </c>
      <c r="C23" s="25">
        <v>4.6420000000000003E-2</v>
      </c>
      <c r="D23" s="25">
        <f t="shared" si="1"/>
        <v>2.3395000000000006E-2</v>
      </c>
      <c r="E23" s="25"/>
      <c r="F23" s="25">
        <f t="shared" si="2"/>
        <v>2.3198400000000004E-2</v>
      </c>
      <c r="G23" s="25">
        <f t="shared" si="3"/>
        <v>0.53425915200000018</v>
      </c>
      <c r="H23" s="25">
        <v>5.0209999999999998E-2</v>
      </c>
      <c r="I23" s="25">
        <f t="shared" si="4"/>
        <v>2.7185000000000001E-2</v>
      </c>
      <c r="J23" s="25"/>
      <c r="K23" s="25">
        <f t="shared" si="5"/>
        <v>2.6679500000000002E-2</v>
      </c>
      <c r="L23" s="25">
        <f t="shared" si="6"/>
        <v>0.61442888500000004</v>
      </c>
      <c r="M23" s="25">
        <v>5.006E-2</v>
      </c>
      <c r="N23" s="25">
        <f t="shared" si="7"/>
        <v>2.7035000000000003E-2</v>
      </c>
      <c r="O23" s="25"/>
      <c r="P23" s="25">
        <f t="shared" si="8"/>
        <v>2.6586600000000002E-2</v>
      </c>
      <c r="Q23" s="25">
        <f t="shared" si="9"/>
        <v>0.61228939800000004</v>
      </c>
      <c r="R23" s="25">
        <v>5.2479999999999999E-2</v>
      </c>
      <c r="S23" s="25">
        <f t="shared" si="10"/>
        <v>2.9455000000000002E-2</v>
      </c>
      <c r="T23" s="25"/>
      <c r="U23" s="25">
        <f t="shared" si="11"/>
        <v>2.9434800000000001E-2</v>
      </c>
      <c r="V23" s="25">
        <f t="shared" si="12"/>
        <v>0.677883444</v>
      </c>
      <c r="W23" s="25">
        <v>5.4530000000000002E-2</v>
      </c>
      <c r="X23" s="25">
        <f t="shared" si="13"/>
        <v>3.1505000000000005E-2</v>
      </c>
      <c r="Y23" s="25"/>
      <c r="Z23" s="25">
        <f t="shared" si="14"/>
        <v>3.0624400000000006E-2</v>
      </c>
      <c r="AA23" s="25">
        <f t="shared" si="15"/>
        <v>0.70527993200000016</v>
      </c>
      <c r="AB23" s="25">
        <v>4.6059999999999997E-2</v>
      </c>
      <c r="AC23" s="25">
        <f t="shared" si="0"/>
        <v>2.3024999999999997E-2</v>
      </c>
    </row>
    <row r="24" spans="1:29" s="15" customFormat="1">
      <c r="A24" s="18">
        <v>272</v>
      </c>
      <c r="B24" s="25">
        <v>-6.0000000000000002E-5</v>
      </c>
      <c r="C24" s="25">
        <v>4.5589999999999999E-2</v>
      </c>
      <c r="D24" s="25">
        <f t="shared" si="1"/>
        <v>2.3169999999999996E-2</v>
      </c>
      <c r="E24" s="25"/>
      <c r="F24" s="25">
        <f t="shared" si="2"/>
        <v>2.2973399999999995E-2</v>
      </c>
      <c r="G24" s="25">
        <f t="shared" si="3"/>
        <v>0.52907740199999986</v>
      </c>
      <c r="H24" s="25">
        <v>4.9660000000000003E-2</v>
      </c>
      <c r="I24" s="25">
        <f t="shared" si="4"/>
        <v>2.724E-2</v>
      </c>
      <c r="J24" s="25"/>
      <c r="K24" s="25">
        <f t="shared" si="5"/>
        <v>2.6734500000000001E-2</v>
      </c>
      <c r="L24" s="25">
        <f t="shared" si="6"/>
        <v>0.61569553500000007</v>
      </c>
      <c r="M24" s="25">
        <v>4.9459999999999997E-2</v>
      </c>
      <c r="N24" s="25">
        <f t="shared" si="7"/>
        <v>2.7039999999999995E-2</v>
      </c>
      <c r="O24" s="25"/>
      <c r="P24" s="25">
        <f t="shared" si="8"/>
        <v>2.6591599999999993E-2</v>
      </c>
      <c r="Q24" s="25">
        <f t="shared" si="9"/>
        <v>0.61240454799999988</v>
      </c>
      <c r="R24" s="25">
        <v>5.1740000000000001E-2</v>
      </c>
      <c r="S24" s="25">
        <f t="shared" si="10"/>
        <v>2.9319999999999999E-2</v>
      </c>
      <c r="T24" s="25"/>
      <c r="U24" s="25">
        <f t="shared" si="11"/>
        <v>2.9299799999999997E-2</v>
      </c>
      <c r="V24" s="25">
        <f t="shared" si="12"/>
        <v>0.67477439399999994</v>
      </c>
      <c r="W24" s="25">
        <v>5.3519999999999998E-2</v>
      </c>
      <c r="X24" s="25">
        <f t="shared" si="13"/>
        <v>3.1099999999999996E-2</v>
      </c>
      <c r="Y24" s="25"/>
      <c r="Z24" s="25">
        <f t="shared" si="14"/>
        <v>3.0219399999999997E-2</v>
      </c>
      <c r="AA24" s="25">
        <f t="shared" si="15"/>
        <v>0.69595278199999999</v>
      </c>
      <c r="AB24" s="25">
        <v>4.4900000000000002E-2</v>
      </c>
      <c r="AC24" s="25">
        <f t="shared" si="0"/>
        <v>2.2420000000000002E-2</v>
      </c>
    </row>
    <row r="25" spans="1:29" s="15" customFormat="1">
      <c r="A25" s="18">
        <v>273</v>
      </c>
      <c r="B25" s="25">
        <v>1E-4</v>
      </c>
      <c r="C25" s="25">
        <v>4.446E-2</v>
      </c>
      <c r="D25" s="25">
        <f t="shared" si="1"/>
        <v>2.2349999999999998E-2</v>
      </c>
      <c r="E25" s="25"/>
      <c r="F25" s="25">
        <f t="shared" si="2"/>
        <v>2.2153399999999997E-2</v>
      </c>
      <c r="G25" s="25">
        <f t="shared" si="3"/>
        <v>0.51019280199999995</v>
      </c>
      <c r="H25" s="25">
        <v>4.8280000000000003E-2</v>
      </c>
      <c r="I25" s="25">
        <f t="shared" si="4"/>
        <v>2.6170000000000002E-2</v>
      </c>
      <c r="J25" s="25"/>
      <c r="K25" s="25">
        <f t="shared" si="5"/>
        <v>2.5664500000000003E-2</v>
      </c>
      <c r="L25" s="25">
        <f t="shared" si="6"/>
        <v>0.59105343500000007</v>
      </c>
      <c r="M25" s="25">
        <v>4.8239999999999998E-2</v>
      </c>
      <c r="N25" s="25">
        <f t="shared" si="7"/>
        <v>2.6129999999999997E-2</v>
      </c>
      <c r="O25" s="25"/>
      <c r="P25" s="25">
        <f t="shared" si="8"/>
        <v>2.5681599999999995E-2</v>
      </c>
      <c r="Q25" s="25">
        <f t="shared" si="9"/>
        <v>0.59144724799999993</v>
      </c>
      <c r="R25" s="25">
        <v>5.0389999999999997E-2</v>
      </c>
      <c r="S25" s="25">
        <f t="shared" si="10"/>
        <v>2.8279999999999996E-2</v>
      </c>
      <c r="T25" s="25"/>
      <c r="U25" s="25">
        <f t="shared" si="11"/>
        <v>2.8259799999999995E-2</v>
      </c>
      <c r="V25" s="25">
        <f t="shared" si="12"/>
        <v>0.65082319399999988</v>
      </c>
      <c r="W25" s="25">
        <v>5.2519999999999997E-2</v>
      </c>
      <c r="X25" s="25">
        <f t="shared" si="13"/>
        <v>3.0409999999999996E-2</v>
      </c>
      <c r="Y25" s="25"/>
      <c r="Z25" s="25">
        <f t="shared" si="14"/>
        <v>2.9529399999999997E-2</v>
      </c>
      <c r="AA25" s="25">
        <f t="shared" si="15"/>
        <v>0.68006208199999996</v>
      </c>
      <c r="AB25" s="25">
        <v>4.4119999999999999E-2</v>
      </c>
      <c r="AC25" s="25">
        <f t="shared" si="0"/>
        <v>2.2110000000000001E-2</v>
      </c>
    </row>
    <row r="26" spans="1:29" s="15" customFormat="1">
      <c r="A26" s="18">
        <v>274</v>
      </c>
      <c r="B26" s="25">
        <v>-1.3999999999999999E-4</v>
      </c>
      <c r="C26" s="25">
        <v>4.3830000000000001E-2</v>
      </c>
      <c r="D26" s="25">
        <f t="shared" si="1"/>
        <v>2.2515E-2</v>
      </c>
      <c r="E26" s="25"/>
      <c r="F26" s="25">
        <f t="shared" si="2"/>
        <v>2.2318399999999999E-2</v>
      </c>
      <c r="G26" s="25">
        <f t="shared" si="3"/>
        <v>0.51399275199999994</v>
      </c>
      <c r="H26" s="25">
        <v>4.761E-2</v>
      </c>
      <c r="I26" s="25">
        <f t="shared" si="4"/>
        <v>2.6294999999999999E-2</v>
      </c>
      <c r="J26" s="25"/>
      <c r="K26" s="25">
        <f t="shared" si="5"/>
        <v>2.57895E-2</v>
      </c>
      <c r="L26" s="25">
        <f t="shared" si="6"/>
        <v>0.593932185</v>
      </c>
      <c r="M26" s="25">
        <v>4.7559999999999998E-2</v>
      </c>
      <c r="N26" s="25">
        <f t="shared" si="7"/>
        <v>2.6244999999999997E-2</v>
      </c>
      <c r="O26" s="25"/>
      <c r="P26" s="25">
        <f t="shared" si="8"/>
        <v>2.5796599999999996E-2</v>
      </c>
      <c r="Q26" s="25">
        <f t="shared" si="9"/>
        <v>0.59409569799999995</v>
      </c>
      <c r="R26" s="25">
        <v>4.9709999999999997E-2</v>
      </c>
      <c r="S26" s="25">
        <f t="shared" si="10"/>
        <v>2.8394999999999997E-2</v>
      </c>
      <c r="T26" s="25"/>
      <c r="U26" s="25">
        <f t="shared" si="11"/>
        <v>2.8374799999999995E-2</v>
      </c>
      <c r="V26" s="25">
        <f t="shared" si="12"/>
        <v>0.65347164399999991</v>
      </c>
      <c r="W26" s="25">
        <v>5.1639999999999998E-2</v>
      </c>
      <c r="X26" s="25">
        <f t="shared" si="13"/>
        <v>3.0324999999999998E-2</v>
      </c>
      <c r="Y26" s="25"/>
      <c r="Z26" s="25">
        <f t="shared" si="14"/>
        <v>2.9444399999999999E-2</v>
      </c>
      <c r="AA26" s="25">
        <f t="shared" si="15"/>
        <v>0.67810453199999998</v>
      </c>
      <c r="AB26" s="25">
        <v>4.2770000000000002E-2</v>
      </c>
      <c r="AC26" s="25">
        <f t="shared" si="0"/>
        <v>2.1315000000000001E-2</v>
      </c>
    </row>
    <row r="27" spans="1:29" s="15" customFormat="1">
      <c r="A27" s="19">
        <v>275</v>
      </c>
      <c r="B27" s="25">
        <v>-9.0000000000000006E-5</v>
      </c>
      <c r="C27" s="25">
        <v>4.249E-2</v>
      </c>
      <c r="D27" s="25">
        <f t="shared" si="1"/>
        <v>2.1415E-2</v>
      </c>
      <c r="E27" s="25"/>
      <c r="F27" s="25">
        <f t="shared" si="2"/>
        <v>2.1218399999999998E-2</v>
      </c>
      <c r="G27" s="25">
        <f t="shared" si="3"/>
        <v>0.488659752</v>
      </c>
      <c r="H27" s="25">
        <v>4.65E-2</v>
      </c>
      <c r="I27" s="25">
        <f t="shared" si="4"/>
        <v>2.5425E-2</v>
      </c>
      <c r="J27" s="25"/>
      <c r="K27" s="25">
        <f t="shared" si="5"/>
        <v>2.4919500000000001E-2</v>
      </c>
      <c r="L27" s="25">
        <f t="shared" si="6"/>
        <v>0.573896085</v>
      </c>
      <c r="M27" s="25">
        <v>4.6199999999999998E-2</v>
      </c>
      <c r="N27" s="25">
        <f t="shared" si="7"/>
        <v>2.5124999999999998E-2</v>
      </c>
      <c r="O27" s="25"/>
      <c r="P27" s="25">
        <f t="shared" si="8"/>
        <v>2.4676599999999996E-2</v>
      </c>
      <c r="Q27" s="25">
        <f t="shared" si="9"/>
        <v>0.56830209799999998</v>
      </c>
      <c r="R27" s="25">
        <v>4.8439999999999997E-2</v>
      </c>
      <c r="S27" s="25">
        <f t="shared" si="10"/>
        <v>2.7364999999999997E-2</v>
      </c>
      <c r="T27" s="25"/>
      <c r="U27" s="25">
        <f t="shared" si="11"/>
        <v>2.7344799999999995E-2</v>
      </c>
      <c r="V27" s="25">
        <f t="shared" si="12"/>
        <v>0.62975074399999997</v>
      </c>
      <c r="W27" s="25">
        <v>5.0520000000000002E-2</v>
      </c>
      <c r="X27" s="25">
        <f t="shared" si="13"/>
        <v>2.9445000000000002E-2</v>
      </c>
      <c r="Y27" s="25"/>
      <c r="Z27" s="25">
        <f t="shared" si="14"/>
        <v>2.8564400000000004E-2</v>
      </c>
      <c r="AA27" s="25">
        <f t="shared" si="15"/>
        <v>0.65783813200000008</v>
      </c>
      <c r="AB27" s="25">
        <v>4.224E-2</v>
      </c>
      <c r="AC27" s="25">
        <f t="shared" si="0"/>
        <v>2.1075E-2</v>
      </c>
    </row>
    <row r="28" spans="1:29" s="15" customFormat="1">
      <c r="A28" s="19">
        <v>276</v>
      </c>
      <c r="B28" s="25">
        <v>1.0000000000000001E-5</v>
      </c>
      <c r="C28" s="25">
        <v>4.1610000000000001E-2</v>
      </c>
      <c r="D28" s="25">
        <f t="shared" si="1"/>
        <v>2.1014999999999999E-2</v>
      </c>
      <c r="E28" s="25"/>
      <c r="F28" s="25">
        <f t="shared" si="2"/>
        <v>2.0818399999999997E-2</v>
      </c>
      <c r="G28" s="25">
        <f t="shared" si="3"/>
        <v>0.47944775199999995</v>
      </c>
      <c r="H28" s="25">
        <v>4.548E-2</v>
      </c>
      <c r="I28" s="25">
        <f t="shared" si="4"/>
        <v>2.4884999999999997E-2</v>
      </c>
      <c r="J28" s="25"/>
      <c r="K28" s="25">
        <f t="shared" si="5"/>
        <v>2.4379499999999998E-2</v>
      </c>
      <c r="L28" s="25">
        <f t="shared" si="6"/>
        <v>0.56145988499999999</v>
      </c>
      <c r="M28" s="25">
        <v>4.5490000000000003E-2</v>
      </c>
      <c r="N28" s="25">
        <f t="shared" si="7"/>
        <v>2.4895E-2</v>
      </c>
      <c r="O28" s="25"/>
      <c r="P28" s="25">
        <f t="shared" si="8"/>
        <v>2.4446599999999999E-2</v>
      </c>
      <c r="Q28" s="25">
        <f t="shared" si="9"/>
        <v>0.56300519800000004</v>
      </c>
      <c r="R28" s="25">
        <v>4.7550000000000002E-2</v>
      </c>
      <c r="S28" s="25">
        <f t="shared" si="10"/>
        <v>2.6955E-2</v>
      </c>
      <c r="T28" s="25"/>
      <c r="U28" s="25">
        <f t="shared" si="11"/>
        <v>2.6934799999999998E-2</v>
      </c>
      <c r="V28" s="25">
        <f t="shared" si="12"/>
        <v>0.62030844399999996</v>
      </c>
      <c r="W28" s="25">
        <v>4.9419999999999999E-2</v>
      </c>
      <c r="X28" s="25">
        <f t="shared" si="13"/>
        <v>2.8824999999999996E-2</v>
      </c>
      <c r="Y28" s="25"/>
      <c r="Z28" s="25">
        <f t="shared" si="14"/>
        <v>2.7944399999999998E-2</v>
      </c>
      <c r="AA28" s="25">
        <f t="shared" si="15"/>
        <v>0.64355953199999993</v>
      </c>
      <c r="AB28" s="25">
        <v>4.1180000000000001E-2</v>
      </c>
      <c r="AC28" s="25">
        <f t="shared" si="0"/>
        <v>2.0595000000000002E-2</v>
      </c>
    </row>
    <row r="29" spans="1:29" s="15" customFormat="1">
      <c r="A29" s="19">
        <v>277</v>
      </c>
      <c r="B29" s="25">
        <v>-6.0000000000000002E-5</v>
      </c>
      <c r="C29" s="25">
        <v>4.079E-2</v>
      </c>
      <c r="D29" s="25">
        <f t="shared" si="1"/>
        <v>2.0694999999999998E-2</v>
      </c>
      <c r="E29" s="25"/>
      <c r="F29" s="25">
        <f t="shared" si="2"/>
        <v>2.0498399999999996E-2</v>
      </c>
      <c r="G29" s="25">
        <f t="shared" si="3"/>
        <v>0.47207815199999992</v>
      </c>
      <c r="H29" s="25">
        <v>4.4490000000000002E-2</v>
      </c>
      <c r="I29" s="25">
        <f t="shared" si="4"/>
        <v>2.4395E-2</v>
      </c>
      <c r="J29" s="25"/>
      <c r="K29" s="25">
        <f t="shared" si="5"/>
        <v>2.3889500000000001E-2</v>
      </c>
      <c r="L29" s="25">
        <f t="shared" si="6"/>
        <v>0.55017518500000007</v>
      </c>
      <c r="M29" s="25">
        <v>4.4409999999999998E-2</v>
      </c>
      <c r="N29" s="25">
        <f t="shared" si="7"/>
        <v>2.4314999999999996E-2</v>
      </c>
      <c r="O29" s="25"/>
      <c r="P29" s="25">
        <f t="shared" si="8"/>
        <v>2.3866599999999995E-2</v>
      </c>
      <c r="Q29" s="25">
        <f t="shared" si="9"/>
        <v>0.54964779799999985</v>
      </c>
      <c r="R29" s="25">
        <v>4.6589999999999999E-2</v>
      </c>
      <c r="S29" s="25">
        <f t="shared" si="10"/>
        <v>2.6494999999999998E-2</v>
      </c>
      <c r="T29" s="25"/>
      <c r="U29" s="25">
        <f t="shared" si="11"/>
        <v>2.6474799999999996E-2</v>
      </c>
      <c r="V29" s="25">
        <f t="shared" si="12"/>
        <v>0.60971464399999997</v>
      </c>
      <c r="W29" s="25">
        <v>4.8750000000000002E-2</v>
      </c>
      <c r="X29" s="25">
        <f t="shared" si="13"/>
        <v>2.8655E-2</v>
      </c>
      <c r="Y29" s="25"/>
      <c r="Z29" s="25">
        <f t="shared" si="14"/>
        <v>2.7774400000000001E-2</v>
      </c>
      <c r="AA29" s="25">
        <f t="shared" si="15"/>
        <v>0.6396444320000001</v>
      </c>
      <c r="AB29" s="25">
        <v>4.0250000000000001E-2</v>
      </c>
      <c r="AC29" s="25">
        <f t="shared" si="0"/>
        <v>2.0095000000000002E-2</v>
      </c>
    </row>
    <row r="30" spans="1:29" s="15" customFormat="1">
      <c r="A30" s="19">
        <v>278</v>
      </c>
      <c r="B30" s="25">
        <v>-8.0000000000000007E-5</v>
      </c>
      <c r="C30" s="25">
        <v>3.9730000000000001E-2</v>
      </c>
      <c r="D30" s="25">
        <f t="shared" si="1"/>
        <v>2.002E-2</v>
      </c>
      <c r="E30" s="25"/>
      <c r="F30" s="25">
        <f t="shared" si="2"/>
        <v>1.9823399999999998E-2</v>
      </c>
      <c r="G30" s="25">
        <f t="shared" si="3"/>
        <v>0.45653290199999996</v>
      </c>
      <c r="H30" s="25">
        <v>4.3560000000000001E-2</v>
      </c>
      <c r="I30" s="25">
        <f t="shared" si="4"/>
        <v>2.385E-2</v>
      </c>
      <c r="J30" s="25"/>
      <c r="K30" s="25">
        <f t="shared" si="5"/>
        <v>2.3344500000000001E-2</v>
      </c>
      <c r="L30" s="25">
        <f t="shared" si="6"/>
        <v>0.53762383499999999</v>
      </c>
      <c r="M30" s="25">
        <v>4.3290000000000002E-2</v>
      </c>
      <c r="N30" s="25">
        <f t="shared" si="7"/>
        <v>2.358E-2</v>
      </c>
      <c r="O30" s="25"/>
      <c r="P30" s="25">
        <f t="shared" si="8"/>
        <v>2.3131599999999999E-2</v>
      </c>
      <c r="Q30" s="25">
        <f t="shared" si="9"/>
        <v>0.53272074800000002</v>
      </c>
      <c r="R30" s="25">
        <v>4.5659999999999999E-2</v>
      </c>
      <c r="S30" s="25">
        <f t="shared" si="10"/>
        <v>2.5949999999999997E-2</v>
      </c>
      <c r="T30" s="25"/>
      <c r="U30" s="25">
        <f t="shared" si="11"/>
        <v>2.5929799999999996E-2</v>
      </c>
      <c r="V30" s="25">
        <f t="shared" si="12"/>
        <v>0.5971632939999999</v>
      </c>
      <c r="W30" s="25">
        <v>4.7419999999999997E-2</v>
      </c>
      <c r="X30" s="25">
        <f t="shared" si="13"/>
        <v>2.7709999999999995E-2</v>
      </c>
      <c r="Y30" s="25"/>
      <c r="Z30" s="25">
        <f t="shared" si="14"/>
        <v>2.6829399999999996E-2</v>
      </c>
      <c r="AA30" s="25">
        <f t="shared" si="15"/>
        <v>0.61788108199999991</v>
      </c>
      <c r="AB30" s="25">
        <v>3.95E-2</v>
      </c>
      <c r="AC30" s="25">
        <f t="shared" si="0"/>
        <v>1.9710000000000002E-2</v>
      </c>
    </row>
    <row r="31" spans="1:29" s="15" customFormat="1">
      <c r="A31" s="19">
        <v>279</v>
      </c>
      <c r="B31" s="25">
        <v>-9.0000000000000006E-5</v>
      </c>
      <c r="C31" s="25">
        <v>3.8589999999999999E-2</v>
      </c>
      <c r="D31" s="25">
        <f t="shared" si="1"/>
        <v>1.9400000000000001E-2</v>
      </c>
      <c r="E31" s="25"/>
      <c r="F31" s="25">
        <f t="shared" si="2"/>
        <v>1.9203399999999999E-2</v>
      </c>
      <c r="G31" s="25">
        <f t="shared" si="3"/>
        <v>0.44225430199999999</v>
      </c>
      <c r="H31" s="25">
        <v>4.2410000000000003E-2</v>
      </c>
      <c r="I31" s="25">
        <f t="shared" si="4"/>
        <v>2.3220000000000005E-2</v>
      </c>
      <c r="J31" s="25"/>
      <c r="K31" s="25">
        <f t="shared" si="5"/>
        <v>2.2714500000000006E-2</v>
      </c>
      <c r="L31" s="25">
        <f t="shared" si="6"/>
        <v>0.52311493500000017</v>
      </c>
      <c r="M31" s="25">
        <v>4.2200000000000001E-2</v>
      </c>
      <c r="N31" s="25">
        <f t="shared" si="7"/>
        <v>2.3010000000000003E-2</v>
      </c>
      <c r="O31" s="25"/>
      <c r="P31" s="25">
        <f t="shared" si="8"/>
        <v>2.2561600000000001E-2</v>
      </c>
      <c r="Q31" s="25">
        <f t="shared" si="9"/>
        <v>0.51959364800000007</v>
      </c>
      <c r="R31" s="25">
        <v>4.4269999999999997E-2</v>
      </c>
      <c r="S31" s="25">
        <f t="shared" si="10"/>
        <v>2.5079999999999998E-2</v>
      </c>
      <c r="T31" s="25"/>
      <c r="U31" s="25">
        <f t="shared" si="11"/>
        <v>2.5059799999999997E-2</v>
      </c>
      <c r="V31" s="25">
        <f t="shared" si="12"/>
        <v>0.5771271939999999</v>
      </c>
      <c r="W31" s="25">
        <v>4.6420000000000003E-2</v>
      </c>
      <c r="X31" s="25">
        <f t="shared" si="13"/>
        <v>2.7230000000000004E-2</v>
      </c>
      <c r="Y31" s="25"/>
      <c r="Z31" s="25">
        <f t="shared" si="14"/>
        <v>2.6349400000000005E-2</v>
      </c>
      <c r="AA31" s="25">
        <f t="shared" si="15"/>
        <v>0.60682668200000012</v>
      </c>
      <c r="AB31" s="25">
        <v>3.8469999999999997E-2</v>
      </c>
      <c r="AC31" s="25">
        <f t="shared" si="0"/>
        <v>1.9189999999999999E-2</v>
      </c>
    </row>
    <row r="32" spans="1:29" s="15" customFormat="1">
      <c r="A32" s="19">
        <v>280</v>
      </c>
      <c r="B32" s="25">
        <v>2.7E-4</v>
      </c>
      <c r="C32" s="25">
        <v>3.7600000000000001E-2</v>
      </c>
      <c r="D32" s="25">
        <f t="shared" si="1"/>
        <v>1.8680000000000002E-2</v>
      </c>
      <c r="E32" s="25"/>
      <c r="F32" s="25">
        <f t="shared" si="2"/>
        <v>1.8483400000000001E-2</v>
      </c>
      <c r="G32" s="25">
        <f t="shared" si="3"/>
        <v>0.42567270200000001</v>
      </c>
      <c r="H32" s="25">
        <v>4.1459999999999997E-2</v>
      </c>
      <c r="I32" s="25">
        <f t="shared" si="4"/>
        <v>2.2539999999999998E-2</v>
      </c>
      <c r="J32" s="25"/>
      <c r="K32" s="25">
        <f t="shared" si="5"/>
        <v>2.2034499999999999E-2</v>
      </c>
      <c r="L32" s="25">
        <f t="shared" si="6"/>
        <v>0.50745453500000004</v>
      </c>
      <c r="M32" s="25">
        <v>4.122E-2</v>
      </c>
      <c r="N32" s="25">
        <f t="shared" si="7"/>
        <v>2.23E-2</v>
      </c>
      <c r="O32" s="25"/>
      <c r="P32" s="25">
        <f t="shared" si="8"/>
        <v>2.1851599999999999E-2</v>
      </c>
      <c r="Q32" s="25">
        <f t="shared" si="9"/>
        <v>0.50324234800000001</v>
      </c>
      <c r="R32" s="25">
        <v>4.3310000000000001E-2</v>
      </c>
      <c r="S32" s="25">
        <f t="shared" si="10"/>
        <v>2.4390000000000002E-2</v>
      </c>
      <c r="T32" s="25"/>
      <c r="U32" s="25">
        <f t="shared" si="11"/>
        <v>2.43698E-2</v>
      </c>
      <c r="V32" s="25">
        <f t="shared" si="12"/>
        <v>0.56123649400000009</v>
      </c>
      <c r="W32" s="25">
        <v>4.5409999999999999E-2</v>
      </c>
      <c r="X32" s="25">
        <f t="shared" si="13"/>
        <v>2.649E-2</v>
      </c>
      <c r="Y32" s="25"/>
      <c r="Z32" s="25">
        <f t="shared" si="14"/>
        <v>2.5609400000000001E-2</v>
      </c>
      <c r="AA32" s="25">
        <f t="shared" si="15"/>
        <v>0.589784482</v>
      </c>
      <c r="AB32" s="25">
        <v>3.7569999999999999E-2</v>
      </c>
      <c r="AC32" s="25">
        <f t="shared" si="0"/>
        <v>1.8919999999999999E-2</v>
      </c>
    </row>
    <row r="33" spans="1:29" s="15" customFormat="1">
      <c r="A33" s="19">
        <v>281</v>
      </c>
      <c r="B33" s="25">
        <v>5.0000000000000002E-5</v>
      </c>
      <c r="C33" s="25">
        <v>3.6650000000000002E-2</v>
      </c>
      <c r="D33" s="25">
        <f t="shared" si="1"/>
        <v>1.8350000000000002E-2</v>
      </c>
      <c r="E33" s="25"/>
      <c r="F33" s="25">
        <f t="shared" si="2"/>
        <v>1.81534E-2</v>
      </c>
      <c r="G33" s="25">
        <f t="shared" si="3"/>
        <v>0.41807280200000002</v>
      </c>
      <c r="H33" s="25">
        <v>4.0289999999999999E-2</v>
      </c>
      <c r="I33" s="25">
        <f t="shared" si="4"/>
        <v>2.1989999999999999E-2</v>
      </c>
      <c r="J33" s="25"/>
      <c r="K33" s="25">
        <f t="shared" si="5"/>
        <v>2.14845E-2</v>
      </c>
      <c r="L33" s="25">
        <f t="shared" si="6"/>
        <v>0.49478803500000001</v>
      </c>
      <c r="M33" s="25">
        <v>4.0120000000000003E-2</v>
      </c>
      <c r="N33" s="25">
        <f t="shared" si="7"/>
        <v>2.1820000000000003E-2</v>
      </c>
      <c r="O33" s="25"/>
      <c r="P33" s="25">
        <f t="shared" si="8"/>
        <v>2.1371600000000001E-2</v>
      </c>
      <c r="Q33" s="25">
        <f t="shared" si="9"/>
        <v>0.49218794800000004</v>
      </c>
      <c r="R33" s="25">
        <v>4.231E-2</v>
      </c>
      <c r="S33" s="25">
        <f t="shared" si="10"/>
        <v>2.401E-2</v>
      </c>
      <c r="T33" s="25"/>
      <c r="U33" s="25">
        <f t="shared" si="11"/>
        <v>2.3989799999999999E-2</v>
      </c>
      <c r="V33" s="25">
        <f t="shared" si="12"/>
        <v>0.55248509400000001</v>
      </c>
      <c r="W33" s="25">
        <v>4.4299999999999999E-2</v>
      </c>
      <c r="X33" s="25">
        <f t="shared" si="13"/>
        <v>2.5999999999999999E-2</v>
      </c>
      <c r="Y33" s="25"/>
      <c r="Z33" s="25">
        <f t="shared" si="14"/>
        <v>2.51194E-2</v>
      </c>
      <c r="AA33" s="25">
        <f t="shared" si="15"/>
        <v>0.57849978200000007</v>
      </c>
      <c r="AB33" s="25">
        <v>3.6549999999999999E-2</v>
      </c>
      <c r="AC33" s="25">
        <f t="shared" si="0"/>
        <v>1.83E-2</v>
      </c>
    </row>
    <row r="34" spans="1:29" s="15" customFormat="1">
      <c r="A34" s="19">
        <v>282</v>
      </c>
      <c r="B34" s="25">
        <v>1.3999999999999999E-4</v>
      </c>
      <c r="C34" s="25">
        <v>3.5830000000000001E-2</v>
      </c>
      <c r="D34" s="25">
        <f t="shared" si="1"/>
        <v>1.789E-2</v>
      </c>
      <c r="E34" s="25"/>
      <c r="F34" s="25">
        <f t="shared" si="2"/>
        <v>1.7693399999999998E-2</v>
      </c>
      <c r="G34" s="25">
        <f t="shared" si="3"/>
        <v>0.40747900199999998</v>
      </c>
      <c r="H34" s="25">
        <v>3.9690000000000003E-2</v>
      </c>
      <c r="I34" s="25">
        <f t="shared" si="4"/>
        <v>2.1750000000000002E-2</v>
      </c>
      <c r="J34" s="25"/>
      <c r="K34" s="25">
        <f t="shared" si="5"/>
        <v>2.1244500000000003E-2</v>
      </c>
      <c r="L34" s="25">
        <f t="shared" si="6"/>
        <v>0.48926083500000012</v>
      </c>
      <c r="M34" s="25">
        <v>3.9449999999999999E-2</v>
      </c>
      <c r="N34" s="25">
        <f t="shared" si="7"/>
        <v>2.1509999999999998E-2</v>
      </c>
      <c r="O34" s="25"/>
      <c r="P34" s="25">
        <f t="shared" si="8"/>
        <v>2.1061599999999996E-2</v>
      </c>
      <c r="Q34" s="25">
        <f t="shared" si="9"/>
        <v>0.48504864799999992</v>
      </c>
      <c r="R34" s="25">
        <v>4.1759999999999999E-2</v>
      </c>
      <c r="S34" s="25">
        <f t="shared" si="10"/>
        <v>2.3819999999999997E-2</v>
      </c>
      <c r="T34" s="25"/>
      <c r="U34" s="25">
        <f t="shared" si="11"/>
        <v>2.3799799999999996E-2</v>
      </c>
      <c r="V34" s="25">
        <f t="shared" si="12"/>
        <v>0.54810939399999992</v>
      </c>
      <c r="W34" s="25">
        <v>4.3520000000000003E-2</v>
      </c>
      <c r="X34" s="25">
        <f t="shared" si="13"/>
        <v>2.5580000000000002E-2</v>
      </c>
      <c r="Y34" s="25"/>
      <c r="Z34" s="25">
        <f t="shared" si="14"/>
        <v>2.4699400000000003E-2</v>
      </c>
      <c r="AA34" s="25">
        <f t="shared" si="15"/>
        <v>0.56882718200000015</v>
      </c>
      <c r="AB34" s="25">
        <v>3.5740000000000001E-2</v>
      </c>
      <c r="AC34" s="25">
        <f t="shared" si="0"/>
        <v>1.7940000000000001E-2</v>
      </c>
    </row>
    <row r="35" spans="1:29" s="15" customFormat="1">
      <c r="A35" s="19">
        <v>283</v>
      </c>
      <c r="B35" s="25">
        <v>3.0000000000000001E-5</v>
      </c>
      <c r="C35" s="25">
        <v>3.4880000000000001E-2</v>
      </c>
      <c r="D35" s="25">
        <f t="shared" si="1"/>
        <v>1.7545000000000002E-2</v>
      </c>
      <c r="E35" s="25"/>
      <c r="F35" s="25">
        <f t="shared" si="2"/>
        <v>1.73484E-2</v>
      </c>
      <c r="G35" s="25">
        <f t="shared" si="3"/>
        <v>0.39953365200000002</v>
      </c>
      <c r="H35" s="25">
        <v>3.8530000000000002E-2</v>
      </c>
      <c r="I35" s="25">
        <f t="shared" si="4"/>
        <v>2.1195000000000002E-2</v>
      </c>
      <c r="J35" s="25"/>
      <c r="K35" s="25">
        <f t="shared" si="5"/>
        <v>2.0689500000000003E-2</v>
      </c>
      <c r="L35" s="25">
        <f t="shared" si="6"/>
        <v>0.47647918500000008</v>
      </c>
      <c r="M35" s="25">
        <v>3.8420000000000003E-2</v>
      </c>
      <c r="N35" s="25">
        <f t="shared" si="7"/>
        <v>2.1085000000000003E-2</v>
      </c>
      <c r="O35" s="25"/>
      <c r="P35" s="25">
        <f t="shared" si="8"/>
        <v>2.0636600000000001E-2</v>
      </c>
      <c r="Q35" s="25">
        <f t="shared" si="9"/>
        <v>0.47526089800000004</v>
      </c>
      <c r="R35" s="25">
        <v>4.0509999999999997E-2</v>
      </c>
      <c r="S35" s="25">
        <f t="shared" si="10"/>
        <v>2.3174999999999998E-2</v>
      </c>
      <c r="T35" s="25"/>
      <c r="U35" s="25">
        <f t="shared" si="11"/>
        <v>2.3154799999999996E-2</v>
      </c>
      <c r="V35" s="25">
        <f t="shared" si="12"/>
        <v>0.5332550439999999</v>
      </c>
      <c r="W35" s="25">
        <v>4.2369999999999998E-2</v>
      </c>
      <c r="X35" s="25">
        <f t="shared" si="13"/>
        <v>2.5034999999999998E-2</v>
      </c>
      <c r="Y35" s="25"/>
      <c r="Z35" s="25">
        <f t="shared" si="14"/>
        <v>2.4154399999999999E-2</v>
      </c>
      <c r="AA35" s="25">
        <f t="shared" si="15"/>
        <v>0.55627583199999997</v>
      </c>
      <c r="AB35" s="25">
        <v>3.4639999999999997E-2</v>
      </c>
      <c r="AC35" s="25">
        <f t="shared" si="0"/>
        <v>1.7335E-2</v>
      </c>
    </row>
    <row r="36" spans="1:29" s="15" customFormat="1">
      <c r="A36" s="19">
        <v>284</v>
      </c>
      <c r="B36" s="25">
        <v>5.0000000000000002E-5</v>
      </c>
      <c r="C36" s="25">
        <v>3.372E-2</v>
      </c>
      <c r="D36" s="25">
        <f t="shared" si="1"/>
        <v>1.6840000000000001E-2</v>
      </c>
      <c r="E36" s="25"/>
      <c r="F36" s="25">
        <f t="shared" si="2"/>
        <v>1.6643399999999999E-2</v>
      </c>
      <c r="G36" s="25">
        <f t="shared" si="3"/>
        <v>0.38329750200000001</v>
      </c>
      <c r="H36" s="25">
        <v>3.7510000000000002E-2</v>
      </c>
      <c r="I36" s="25">
        <f t="shared" si="4"/>
        <v>2.0630000000000003E-2</v>
      </c>
      <c r="J36" s="25"/>
      <c r="K36" s="25">
        <f t="shared" si="5"/>
        <v>2.0124500000000003E-2</v>
      </c>
      <c r="L36" s="25">
        <f t="shared" si="6"/>
        <v>0.46346723500000009</v>
      </c>
      <c r="M36" s="25">
        <v>3.7359999999999997E-2</v>
      </c>
      <c r="N36" s="25">
        <f t="shared" si="7"/>
        <v>2.0479999999999998E-2</v>
      </c>
      <c r="O36" s="25"/>
      <c r="P36" s="25">
        <f t="shared" si="8"/>
        <v>2.0031599999999997E-2</v>
      </c>
      <c r="Q36" s="25">
        <f t="shared" si="9"/>
        <v>0.46132774799999993</v>
      </c>
      <c r="R36" s="25">
        <v>3.9440000000000003E-2</v>
      </c>
      <c r="S36" s="25">
        <f t="shared" si="10"/>
        <v>2.2560000000000004E-2</v>
      </c>
      <c r="T36" s="25"/>
      <c r="U36" s="25">
        <f t="shared" si="11"/>
        <v>2.2539800000000002E-2</v>
      </c>
      <c r="V36" s="25">
        <f t="shared" si="12"/>
        <v>0.51909159400000005</v>
      </c>
      <c r="W36" s="25">
        <v>4.147E-2</v>
      </c>
      <c r="X36" s="25">
        <f t="shared" si="13"/>
        <v>2.4590000000000001E-2</v>
      </c>
      <c r="Y36" s="25"/>
      <c r="Z36" s="25">
        <f t="shared" si="14"/>
        <v>2.3709400000000002E-2</v>
      </c>
      <c r="AA36" s="25">
        <f t="shared" si="15"/>
        <v>0.54602748200000006</v>
      </c>
      <c r="AB36" s="25">
        <v>3.3709999999999997E-2</v>
      </c>
      <c r="AC36" s="25">
        <f t="shared" si="0"/>
        <v>1.6879999999999999E-2</v>
      </c>
    </row>
    <row r="37" spans="1:29" s="15" customFormat="1">
      <c r="A37" s="19">
        <v>285</v>
      </c>
      <c r="B37" s="25">
        <v>-3.0000000000000001E-5</v>
      </c>
      <c r="C37" s="25">
        <v>3.2960000000000003E-2</v>
      </c>
      <c r="D37" s="25">
        <f t="shared" si="1"/>
        <v>1.6535000000000005E-2</v>
      </c>
      <c r="E37" s="25"/>
      <c r="F37" s="25">
        <f t="shared" si="2"/>
        <v>1.6338400000000003E-2</v>
      </c>
      <c r="G37" s="25">
        <f t="shared" si="3"/>
        <v>0.37627335200000006</v>
      </c>
      <c r="H37" s="25">
        <v>3.6659999999999998E-2</v>
      </c>
      <c r="I37" s="25">
        <f t="shared" si="4"/>
        <v>2.0235E-2</v>
      </c>
      <c r="J37" s="25"/>
      <c r="K37" s="25">
        <f t="shared" si="5"/>
        <v>1.9729500000000001E-2</v>
      </c>
      <c r="L37" s="25">
        <f t="shared" si="6"/>
        <v>0.45437038500000004</v>
      </c>
      <c r="M37" s="25">
        <v>3.671E-2</v>
      </c>
      <c r="N37" s="25">
        <f t="shared" si="7"/>
        <v>2.0285000000000001E-2</v>
      </c>
      <c r="O37" s="25"/>
      <c r="P37" s="25">
        <f t="shared" si="8"/>
        <v>1.9836599999999999E-2</v>
      </c>
      <c r="Q37" s="25">
        <f t="shared" si="9"/>
        <v>0.45683689799999999</v>
      </c>
      <c r="R37" s="25">
        <v>3.857E-2</v>
      </c>
      <c r="S37" s="25">
        <f t="shared" si="10"/>
        <v>2.2145000000000001E-2</v>
      </c>
      <c r="T37" s="25"/>
      <c r="U37" s="25">
        <f t="shared" si="11"/>
        <v>2.21248E-2</v>
      </c>
      <c r="V37" s="25">
        <f t="shared" si="12"/>
        <v>0.50953414400000008</v>
      </c>
      <c r="W37" s="25">
        <v>4.0579999999999998E-2</v>
      </c>
      <c r="X37" s="25">
        <f t="shared" si="13"/>
        <v>2.4154999999999999E-2</v>
      </c>
      <c r="Y37" s="25"/>
      <c r="Z37" s="25">
        <f t="shared" si="14"/>
        <v>2.3274400000000001E-2</v>
      </c>
      <c r="AA37" s="25">
        <f t="shared" si="15"/>
        <v>0.53600943200000006</v>
      </c>
      <c r="AB37" s="25">
        <v>3.288E-2</v>
      </c>
      <c r="AC37" s="25">
        <f t="shared" si="0"/>
        <v>1.6424999999999999E-2</v>
      </c>
    </row>
    <row r="38" spans="1:29" s="15" customFormat="1">
      <c r="A38" s="19">
        <v>286</v>
      </c>
      <c r="B38" s="25">
        <v>-3.0000000000000001E-5</v>
      </c>
      <c r="C38" s="25">
        <v>3.184E-2</v>
      </c>
      <c r="D38" s="25">
        <f t="shared" si="1"/>
        <v>1.5900000000000001E-2</v>
      </c>
      <c r="E38" s="25"/>
      <c r="F38" s="25">
        <f t="shared" si="2"/>
        <v>1.5703399999999999E-2</v>
      </c>
      <c r="G38" s="25">
        <f t="shared" si="3"/>
        <v>0.36164930200000001</v>
      </c>
      <c r="H38" s="25">
        <v>3.5470000000000002E-2</v>
      </c>
      <c r="I38" s="25">
        <f t="shared" si="4"/>
        <v>1.9530000000000002E-2</v>
      </c>
      <c r="J38" s="25"/>
      <c r="K38" s="25">
        <f t="shared" si="5"/>
        <v>1.9024500000000003E-2</v>
      </c>
      <c r="L38" s="25">
        <f t="shared" si="6"/>
        <v>0.43813423500000009</v>
      </c>
      <c r="M38" s="25">
        <v>3.542E-2</v>
      </c>
      <c r="N38" s="25">
        <f t="shared" si="7"/>
        <v>1.9480000000000001E-2</v>
      </c>
      <c r="O38" s="25"/>
      <c r="P38" s="25">
        <f t="shared" si="8"/>
        <v>1.9031599999999999E-2</v>
      </c>
      <c r="Q38" s="25">
        <f t="shared" si="9"/>
        <v>0.43829774799999999</v>
      </c>
      <c r="R38" s="25">
        <v>3.8460000000000001E-2</v>
      </c>
      <c r="S38" s="25">
        <f t="shared" si="10"/>
        <v>2.2520000000000002E-2</v>
      </c>
      <c r="T38" s="25"/>
      <c r="U38" s="25">
        <f t="shared" si="11"/>
        <v>2.24998E-2</v>
      </c>
      <c r="V38" s="25">
        <f t="shared" si="12"/>
        <v>0.51817039399999998</v>
      </c>
      <c r="W38" s="25">
        <v>3.9329999999999997E-2</v>
      </c>
      <c r="X38" s="25">
        <f t="shared" si="13"/>
        <v>2.3389999999999998E-2</v>
      </c>
      <c r="Y38" s="25"/>
      <c r="Z38" s="25">
        <f t="shared" si="14"/>
        <v>2.2509399999999999E-2</v>
      </c>
      <c r="AA38" s="25">
        <f t="shared" si="15"/>
        <v>0.51839148199999996</v>
      </c>
      <c r="AB38" s="25">
        <v>3.1910000000000001E-2</v>
      </c>
      <c r="AC38" s="25">
        <f t="shared" si="0"/>
        <v>1.5939999999999999E-2</v>
      </c>
    </row>
    <row r="39" spans="1:29" s="15" customFormat="1">
      <c r="A39" s="19">
        <v>287</v>
      </c>
      <c r="B39" s="25">
        <v>-6.8999999999999997E-5</v>
      </c>
      <c r="C39" s="25">
        <v>3.109E-2</v>
      </c>
      <c r="D39" s="25">
        <f t="shared" si="1"/>
        <v>1.56495E-2</v>
      </c>
      <c r="E39" s="25"/>
      <c r="F39" s="25">
        <f t="shared" si="2"/>
        <v>1.54529E-2</v>
      </c>
      <c r="G39" s="25">
        <f t="shared" si="3"/>
        <v>0.35588028700000002</v>
      </c>
      <c r="H39" s="25">
        <v>3.4680000000000002E-2</v>
      </c>
      <c r="I39" s="25">
        <f t="shared" si="4"/>
        <v>1.9239500000000003E-2</v>
      </c>
      <c r="J39" s="25"/>
      <c r="K39" s="25">
        <f t="shared" si="5"/>
        <v>1.8734000000000004E-2</v>
      </c>
      <c r="L39" s="25">
        <f t="shared" si="6"/>
        <v>0.43144402000000009</v>
      </c>
      <c r="M39" s="25">
        <v>3.4639999999999997E-2</v>
      </c>
      <c r="N39" s="25">
        <f t="shared" si="7"/>
        <v>1.9199499999999998E-2</v>
      </c>
      <c r="O39" s="25"/>
      <c r="P39" s="25">
        <f t="shared" si="8"/>
        <v>1.8751099999999996E-2</v>
      </c>
      <c r="Q39" s="25">
        <f t="shared" si="9"/>
        <v>0.43183783299999995</v>
      </c>
      <c r="R39" s="25">
        <v>3.8390000000000001E-2</v>
      </c>
      <c r="S39" s="25">
        <f t="shared" si="10"/>
        <v>2.2949500000000001E-2</v>
      </c>
      <c r="T39" s="25"/>
      <c r="U39" s="25">
        <f t="shared" si="11"/>
        <v>2.29293E-2</v>
      </c>
      <c r="V39" s="25">
        <f t="shared" si="12"/>
        <v>0.52806177900000006</v>
      </c>
      <c r="W39" s="25">
        <v>3.8440000000000002E-2</v>
      </c>
      <c r="X39" s="25">
        <f t="shared" si="13"/>
        <v>2.2999500000000003E-2</v>
      </c>
      <c r="Y39" s="25"/>
      <c r="Z39" s="25">
        <f t="shared" si="14"/>
        <v>2.2118900000000004E-2</v>
      </c>
      <c r="AA39" s="25">
        <f t="shared" si="15"/>
        <v>0.50939826700000013</v>
      </c>
      <c r="AB39" s="25">
        <v>3.0949999999999998E-2</v>
      </c>
      <c r="AC39" s="25">
        <f t="shared" si="0"/>
        <v>1.5440499999999999E-2</v>
      </c>
    </row>
    <row r="40" spans="1:29" s="15" customFormat="1">
      <c r="A40" s="19">
        <v>288</v>
      </c>
      <c r="B40" s="25">
        <v>4.0000000000000003E-5</v>
      </c>
      <c r="C40" s="25">
        <v>3.023E-2</v>
      </c>
      <c r="D40" s="25">
        <f t="shared" si="1"/>
        <v>1.5105E-2</v>
      </c>
      <c r="E40" s="25"/>
      <c r="F40" s="25">
        <f t="shared" si="2"/>
        <v>1.49084E-2</v>
      </c>
      <c r="G40" s="25">
        <f t="shared" si="3"/>
        <v>0.34334045200000002</v>
      </c>
      <c r="H40" s="25">
        <v>3.4000000000000002E-2</v>
      </c>
      <c r="I40" s="25">
        <f t="shared" si="4"/>
        <v>1.8875000000000003E-2</v>
      </c>
      <c r="J40" s="25"/>
      <c r="K40" s="25">
        <f t="shared" si="5"/>
        <v>1.8369500000000004E-2</v>
      </c>
      <c r="L40" s="25">
        <f t="shared" si="6"/>
        <v>0.42304958500000012</v>
      </c>
      <c r="M40" s="25">
        <v>3.3790000000000001E-2</v>
      </c>
      <c r="N40" s="25">
        <f t="shared" si="7"/>
        <v>1.8665000000000001E-2</v>
      </c>
      <c r="O40" s="25"/>
      <c r="P40" s="25">
        <f t="shared" si="8"/>
        <v>1.8216599999999999E-2</v>
      </c>
      <c r="Q40" s="25">
        <f t="shared" si="9"/>
        <v>0.41952829800000002</v>
      </c>
      <c r="R40" s="25">
        <v>3.8210000000000001E-2</v>
      </c>
      <c r="S40" s="25">
        <f t="shared" si="10"/>
        <v>2.3085000000000001E-2</v>
      </c>
      <c r="T40" s="25"/>
      <c r="U40" s="25">
        <f t="shared" si="11"/>
        <v>2.30648E-2</v>
      </c>
      <c r="V40" s="25">
        <f t="shared" si="12"/>
        <v>0.53118234399999997</v>
      </c>
      <c r="W40" s="25">
        <v>3.739E-2</v>
      </c>
      <c r="X40" s="25">
        <f t="shared" si="13"/>
        <v>2.2265E-2</v>
      </c>
      <c r="Y40" s="25"/>
      <c r="Z40" s="25">
        <f t="shared" si="14"/>
        <v>2.1384400000000001E-2</v>
      </c>
      <c r="AA40" s="25">
        <f t="shared" si="15"/>
        <v>0.49248273200000003</v>
      </c>
      <c r="AB40" s="25">
        <v>3.0210000000000001E-2</v>
      </c>
      <c r="AC40" s="25">
        <f t="shared" si="0"/>
        <v>1.5125E-2</v>
      </c>
    </row>
    <row r="41" spans="1:29" s="15" customFormat="1">
      <c r="A41" s="19">
        <v>289</v>
      </c>
      <c r="B41" s="25">
        <v>1.0000000000000001E-5</v>
      </c>
      <c r="C41" s="25">
        <v>2.9260000000000001E-2</v>
      </c>
      <c r="D41" s="25">
        <f t="shared" si="1"/>
        <v>1.4650000000000002E-2</v>
      </c>
      <c r="E41" s="25"/>
      <c r="F41" s="25">
        <f t="shared" si="2"/>
        <v>1.4453400000000002E-2</v>
      </c>
      <c r="G41" s="25">
        <f t="shared" si="3"/>
        <v>0.33286180200000004</v>
      </c>
      <c r="H41" s="25">
        <v>3.3050000000000003E-2</v>
      </c>
      <c r="I41" s="25">
        <f t="shared" si="4"/>
        <v>1.8440000000000005E-2</v>
      </c>
      <c r="J41" s="25"/>
      <c r="K41" s="25">
        <f t="shared" si="5"/>
        <v>1.7934500000000006E-2</v>
      </c>
      <c r="L41" s="25">
        <f t="shared" si="6"/>
        <v>0.41303153500000017</v>
      </c>
      <c r="M41" s="25">
        <v>3.2840000000000001E-2</v>
      </c>
      <c r="N41" s="25">
        <f t="shared" si="7"/>
        <v>1.8230000000000003E-2</v>
      </c>
      <c r="O41" s="25"/>
      <c r="P41" s="25">
        <f t="shared" si="8"/>
        <v>1.7781600000000002E-2</v>
      </c>
      <c r="Q41" s="25">
        <f t="shared" si="9"/>
        <v>0.40951024800000008</v>
      </c>
      <c r="R41" s="25">
        <v>3.7990000000000003E-2</v>
      </c>
      <c r="S41" s="25">
        <f t="shared" si="10"/>
        <v>2.3380000000000005E-2</v>
      </c>
      <c r="T41" s="25"/>
      <c r="U41" s="25">
        <f t="shared" si="11"/>
        <v>2.3359800000000003E-2</v>
      </c>
      <c r="V41" s="25">
        <f t="shared" si="12"/>
        <v>0.53797619400000007</v>
      </c>
      <c r="W41" s="25">
        <v>3.6380000000000003E-2</v>
      </c>
      <c r="X41" s="25">
        <f t="shared" si="13"/>
        <v>2.1770000000000005E-2</v>
      </c>
      <c r="Y41" s="25"/>
      <c r="Z41" s="25">
        <f t="shared" si="14"/>
        <v>2.0889400000000006E-2</v>
      </c>
      <c r="AA41" s="25">
        <f t="shared" si="15"/>
        <v>0.48108288200000016</v>
      </c>
      <c r="AB41" s="25">
        <v>2.921E-2</v>
      </c>
      <c r="AC41" s="25">
        <f t="shared" si="0"/>
        <v>1.461E-2</v>
      </c>
    </row>
    <row r="42" spans="1:29" s="15" customFormat="1">
      <c r="A42" s="19">
        <v>290</v>
      </c>
      <c r="B42" s="25">
        <v>9.0000000000000006E-5</v>
      </c>
      <c r="C42" s="25">
        <v>2.8479999999999998E-2</v>
      </c>
      <c r="D42" s="25">
        <f t="shared" si="1"/>
        <v>1.4234999999999998E-2</v>
      </c>
      <c r="E42" s="25"/>
      <c r="F42" s="25">
        <f t="shared" si="2"/>
        <v>1.4038399999999998E-2</v>
      </c>
      <c r="G42" s="25">
        <f t="shared" si="3"/>
        <v>0.32330435199999996</v>
      </c>
      <c r="H42" s="25">
        <v>3.2120000000000003E-2</v>
      </c>
      <c r="I42" s="25">
        <f t="shared" si="4"/>
        <v>1.7875000000000002E-2</v>
      </c>
      <c r="J42" s="25"/>
      <c r="K42" s="25">
        <f t="shared" si="5"/>
        <v>1.7369500000000003E-2</v>
      </c>
      <c r="L42" s="25">
        <f t="shared" si="6"/>
        <v>0.40001958500000007</v>
      </c>
      <c r="M42" s="25">
        <v>3.1919999999999997E-2</v>
      </c>
      <c r="N42" s="25">
        <f t="shared" si="7"/>
        <v>1.7674999999999996E-2</v>
      </c>
      <c r="O42" s="25"/>
      <c r="P42" s="25">
        <f t="shared" si="8"/>
        <v>1.7226599999999995E-2</v>
      </c>
      <c r="Q42" s="25">
        <f t="shared" si="9"/>
        <v>0.39672859799999988</v>
      </c>
      <c r="R42" s="25">
        <v>3.7920000000000002E-2</v>
      </c>
      <c r="S42" s="25">
        <f t="shared" si="10"/>
        <v>2.3675000000000002E-2</v>
      </c>
      <c r="T42" s="25"/>
      <c r="U42" s="25">
        <f t="shared" si="11"/>
        <v>2.36548E-2</v>
      </c>
      <c r="V42" s="25">
        <f t="shared" si="12"/>
        <v>0.54477004400000006</v>
      </c>
      <c r="W42" s="25">
        <v>3.5709999999999999E-2</v>
      </c>
      <c r="X42" s="25">
        <f t="shared" si="13"/>
        <v>2.1464999999999998E-2</v>
      </c>
      <c r="Y42" s="25"/>
      <c r="Z42" s="25">
        <f t="shared" si="14"/>
        <v>2.0584399999999999E-2</v>
      </c>
      <c r="AA42" s="25">
        <f t="shared" si="15"/>
        <v>0.47405873199999998</v>
      </c>
      <c r="AB42" s="25">
        <v>2.8400000000000002E-2</v>
      </c>
      <c r="AC42" s="25">
        <f t="shared" si="0"/>
        <v>1.4245000000000001E-2</v>
      </c>
    </row>
    <row r="43" spans="1:29" s="15" customFormat="1">
      <c r="A43" s="19">
        <v>291</v>
      </c>
      <c r="B43" s="25">
        <v>1.0000000000000001E-5</v>
      </c>
      <c r="C43" s="25">
        <v>2.7910000000000001E-2</v>
      </c>
      <c r="D43" s="25">
        <f t="shared" si="1"/>
        <v>1.3970000000000002E-2</v>
      </c>
      <c r="E43" s="25"/>
      <c r="F43" s="25">
        <f t="shared" si="2"/>
        <v>1.3773400000000002E-2</v>
      </c>
      <c r="G43" s="25">
        <f t="shared" si="3"/>
        <v>0.31720140200000008</v>
      </c>
      <c r="H43" s="25">
        <v>3.1269999999999999E-2</v>
      </c>
      <c r="I43" s="25">
        <f t="shared" si="4"/>
        <v>1.7329999999999998E-2</v>
      </c>
      <c r="J43" s="25"/>
      <c r="K43" s="25">
        <f t="shared" si="5"/>
        <v>1.6824499999999999E-2</v>
      </c>
      <c r="L43" s="25">
        <f t="shared" si="6"/>
        <v>0.38746823499999999</v>
      </c>
      <c r="M43" s="25">
        <v>3.1280000000000002E-2</v>
      </c>
      <c r="N43" s="25">
        <f t="shared" si="7"/>
        <v>1.7340000000000001E-2</v>
      </c>
      <c r="O43" s="25"/>
      <c r="P43" s="25">
        <f t="shared" si="8"/>
        <v>1.68916E-2</v>
      </c>
      <c r="Q43" s="25">
        <f t="shared" si="9"/>
        <v>0.38901354799999999</v>
      </c>
      <c r="R43" s="25">
        <v>3.755E-2</v>
      </c>
      <c r="S43" s="25">
        <f t="shared" si="10"/>
        <v>2.3609999999999999E-2</v>
      </c>
      <c r="T43" s="25"/>
      <c r="U43" s="25">
        <f t="shared" si="11"/>
        <v>2.3589799999999998E-2</v>
      </c>
      <c r="V43" s="25">
        <f t="shared" si="12"/>
        <v>0.54327309400000001</v>
      </c>
      <c r="W43" s="25">
        <v>3.4680000000000002E-2</v>
      </c>
      <c r="X43" s="25">
        <f t="shared" si="13"/>
        <v>2.0740000000000001E-2</v>
      </c>
      <c r="Y43" s="25"/>
      <c r="Z43" s="25">
        <f t="shared" si="14"/>
        <v>1.9859400000000003E-2</v>
      </c>
      <c r="AA43" s="25">
        <f t="shared" si="15"/>
        <v>0.45736198200000011</v>
      </c>
      <c r="AB43" s="25">
        <v>2.7869999999999999E-2</v>
      </c>
      <c r="AC43" s="25">
        <f t="shared" si="0"/>
        <v>1.3939999999999999E-2</v>
      </c>
    </row>
    <row r="44" spans="1:29" s="15" customFormat="1">
      <c r="A44" s="19">
        <v>292</v>
      </c>
      <c r="B44" s="25">
        <v>1.6000000000000001E-4</v>
      </c>
      <c r="C44" s="25">
        <v>2.6960000000000001E-2</v>
      </c>
      <c r="D44" s="25">
        <f t="shared" si="1"/>
        <v>1.3415000000000002E-2</v>
      </c>
      <c r="E44" s="25"/>
      <c r="F44" s="25">
        <f t="shared" si="2"/>
        <v>1.3218400000000002E-2</v>
      </c>
      <c r="G44" s="25">
        <f t="shared" si="3"/>
        <v>0.30441975200000004</v>
      </c>
      <c r="H44" s="25">
        <v>3.0499999999999999E-2</v>
      </c>
      <c r="I44" s="25">
        <f t="shared" si="4"/>
        <v>1.6954999999999998E-2</v>
      </c>
      <c r="J44" s="25"/>
      <c r="K44" s="25">
        <f t="shared" si="5"/>
        <v>1.6449499999999999E-2</v>
      </c>
      <c r="L44" s="25">
        <f t="shared" si="6"/>
        <v>0.37883198499999998</v>
      </c>
      <c r="M44" s="25">
        <v>3.049E-2</v>
      </c>
      <c r="N44" s="25">
        <f t="shared" si="7"/>
        <v>1.6945000000000002E-2</v>
      </c>
      <c r="O44" s="25"/>
      <c r="P44" s="25">
        <f t="shared" si="8"/>
        <v>1.64966E-2</v>
      </c>
      <c r="Q44" s="25">
        <f t="shared" si="9"/>
        <v>0.379916698</v>
      </c>
      <c r="R44" s="25">
        <v>3.7310000000000003E-2</v>
      </c>
      <c r="S44" s="25">
        <f t="shared" si="10"/>
        <v>2.3765000000000001E-2</v>
      </c>
      <c r="T44" s="25"/>
      <c r="U44" s="25">
        <f t="shared" si="11"/>
        <v>2.37448E-2</v>
      </c>
      <c r="V44" s="25">
        <f t="shared" si="12"/>
        <v>0.54684274399999999</v>
      </c>
      <c r="W44" s="25">
        <v>3.3799999999999997E-2</v>
      </c>
      <c r="X44" s="25">
        <f t="shared" si="13"/>
        <v>2.0254999999999995E-2</v>
      </c>
      <c r="Y44" s="25"/>
      <c r="Z44" s="25">
        <f t="shared" si="14"/>
        <v>1.9374399999999996E-2</v>
      </c>
      <c r="AA44" s="25">
        <f t="shared" si="15"/>
        <v>0.44619243199999992</v>
      </c>
      <c r="AB44" s="25">
        <v>2.6929999999999999E-2</v>
      </c>
      <c r="AC44" s="25">
        <f t="shared" si="0"/>
        <v>1.3545E-2</v>
      </c>
    </row>
    <row r="45" spans="1:29" s="15" customFormat="1">
      <c r="A45" s="19">
        <v>293</v>
      </c>
      <c r="B45" s="25">
        <v>1.0000000000000001E-5</v>
      </c>
      <c r="C45" s="25">
        <v>2.2179999999999998E-2</v>
      </c>
      <c r="D45" s="25">
        <f t="shared" si="1"/>
        <v>8.9749999999999986E-3</v>
      </c>
      <c r="E45" s="25"/>
      <c r="F45" s="25">
        <f t="shared" si="2"/>
        <v>8.7783999999999987E-3</v>
      </c>
      <c r="G45" s="25">
        <f t="shared" si="3"/>
        <v>0.20216655199999997</v>
      </c>
      <c r="H45" s="25">
        <v>2.971E-2</v>
      </c>
      <c r="I45" s="25">
        <f t="shared" si="4"/>
        <v>1.6504999999999999E-2</v>
      </c>
      <c r="J45" s="25"/>
      <c r="K45" s="25">
        <f t="shared" si="5"/>
        <v>1.59995E-2</v>
      </c>
      <c r="L45" s="25">
        <f t="shared" si="6"/>
        <v>0.36846848500000001</v>
      </c>
      <c r="M45" s="25">
        <v>2.963E-2</v>
      </c>
      <c r="N45" s="25">
        <f t="shared" si="7"/>
        <v>1.6425000000000002E-2</v>
      </c>
      <c r="O45" s="25"/>
      <c r="P45" s="25">
        <f t="shared" si="8"/>
        <v>1.5976600000000001E-2</v>
      </c>
      <c r="Q45" s="25">
        <f t="shared" si="9"/>
        <v>0.36794109800000002</v>
      </c>
      <c r="R45" s="25">
        <v>3.7100000000000001E-2</v>
      </c>
      <c r="S45" s="25">
        <f t="shared" si="10"/>
        <v>2.3895E-2</v>
      </c>
      <c r="T45" s="25"/>
      <c r="U45" s="25">
        <f t="shared" si="11"/>
        <v>2.3874799999999998E-2</v>
      </c>
      <c r="V45" s="25">
        <f t="shared" si="12"/>
        <v>0.54983664399999999</v>
      </c>
      <c r="W45" s="25">
        <v>3.3009999999999998E-2</v>
      </c>
      <c r="X45" s="25">
        <f t="shared" si="13"/>
        <v>1.9804999999999996E-2</v>
      </c>
      <c r="Y45" s="25"/>
      <c r="Z45" s="25">
        <f t="shared" si="14"/>
        <v>1.8924399999999997E-2</v>
      </c>
      <c r="AA45" s="25">
        <f t="shared" si="15"/>
        <v>0.43582893199999995</v>
      </c>
      <c r="AB45" s="25">
        <v>2.64E-2</v>
      </c>
      <c r="AC45" s="25">
        <f t="shared" si="0"/>
        <v>1.3205E-2</v>
      </c>
    </row>
    <row r="46" spans="1:29" s="15" customFormat="1">
      <c r="A46" s="19">
        <v>294</v>
      </c>
      <c r="B46" s="25">
        <v>8.0000000000000007E-5</v>
      </c>
      <c r="C46" s="25">
        <v>2.06E-2</v>
      </c>
      <c r="D46" s="25">
        <f t="shared" si="1"/>
        <v>7.8200000000000006E-3</v>
      </c>
      <c r="E46" s="25"/>
      <c r="F46" s="25">
        <f t="shared" si="2"/>
        <v>7.6234000000000007E-3</v>
      </c>
      <c r="G46" s="25">
        <f t="shared" si="3"/>
        <v>0.17556690200000002</v>
      </c>
      <c r="H46" s="25">
        <v>2.8840000000000001E-2</v>
      </c>
      <c r="I46" s="25">
        <f t="shared" si="4"/>
        <v>1.6060000000000001E-2</v>
      </c>
      <c r="J46" s="25"/>
      <c r="K46" s="25">
        <f t="shared" si="5"/>
        <v>1.5554500000000001E-2</v>
      </c>
      <c r="L46" s="25">
        <f t="shared" si="6"/>
        <v>0.35822013500000005</v>
      </c>
      <c r="M46" s="25">
        <v>2.894E-2</v>
      </c>
      <c r="N46" s="25">
        <f t="shared" si="7"/>
        <v>1.6160000000000001E-2</v>
      </c>
      <c r="O46" s="25"/>
      <c r="P46" s="25">
        <f t="shared" si="8"/>
        <v>1.5711599999999999E-2</v>
      </c>
      <c r="Q46" s="25">
        <f t="shared" si="9"/>
        <v>0.36183814800000003</v>
      </c>
      <c r="R46" s="25">
        <v>3.5610000000000003E-2</v>
      </c>
      <c r="S46" s="25">
        <f t="shared" si="10"/>
        <v>2.2830000000000003E-2</v>
      </c>
      <c r="T46" s="25"/>
      <c r="U46" s="25">
        <f t="shared" si="11"/>
        <v>2.2809800000000002E-2</v>
      </c>
      <c r="V46" s="25">
        <f t="shared" si="12"/>
        <v>0.52530969400000005</v>
      </c>
      <c r="W46" s="25">
        <v>3.2289999999999999E-2</v>
      </c>
      <c r="X46" s="25">
        <f t="shared" si="13"/>
        <v>1.951E-2</v>
      </c>
      <c r="Y46" s="25"/>
      <c r="Z46" s="25">
        <f t="shared" si="14"/>
        <v>1.8629400000000001E-2</v>
      </c>
      <c r="AA46" s="25">
        <f t="shared" si="15"/>
        <v>0.42903508200000007</v>
      </c>
      <c r="AB46" s="25">
        <v>2.5479999999999999E-2</v>
      </c>
      <c r="AC46" s="25">
        <f t="shared" si="0"/>
        <v>1.278E-2</v>
      </c>
    </row>
    <row r="47" spans="1:29" s="15" customFormat="1">
      <c r="A47" s="19">
        <v>295</v>
      </c>
      <c r="B47" s="25">
        <v>-1.3999999999999999E-4</v>
      </c>
      <c r="C47" s="25">
        <v>1.9980000000000001E-2</v>
      </c>
      <c r="D47" s="25">
        <f t="shared" si="1"/>
        <v>7.6350000000000012E-3</v>
      </c>
      <c r="E47" s="25"/>
      <c r="F47" s="25">
        <f t="shared" si="2"/>
        <v>7.4384000000000013E-3</v>
      </c>
      <c r="G47" s="25">
        <f t="shared" si="3"/>
        <v>0.17130635200000005</v>
      </c>
      <c r="H47" s="25">
        <v>2.8389999999999999E-2</v>
      </c>
      <c r="I47" s="25">
        <f t="shared" si="4"/>
        <v>1.6044999999999997E-2</v>
      </c>
      <c r="J47" s="25"/>
      <c r="K47" s="25">
        <f t="shared" si="5"/>
        <v>1.5539499999999996E-2</v>
      </c>
      <c r="L47" s="25">
        <f t="shared" si="6"/>
        <v>0.35787468499999991</v>
      </c>
      <c r="M47" s="25">
        <v>2.8289999999999999E-2</v>
      </c>
      <c r="N47" s="25">
        <f t="shared" si="7"/>
        <v>1.5945000000000001E-2</v>
      </c>
      <c r="O47" s="25"/>
      <c r="P47" s="25">
        <f t="shared" si="8"/>
        <v>1.5496600000000001E-2</v>
      </c>
      <c r="Q47" s="25">
        <f t="shared" si="9"/>
        <v>0.35688669800000006</v>
      </c>
      <c r="R47" s="25">
        <v>3.5459999999999998E-2</v>
      </c>
      <c r="S47" s="25">
        <f t="shared" si="10"/>
        <v>2.3114999999999997E-2</v>
      </c>
      <c r="T47" s="25"/>
      <c r="U47" s="25">
        <f t="shared" si="11"/>
        <v>2.3094799999999995E-2</v>
      </c>
      <c r="V47" s="25">
        <f t="shared" si="12"/>
        <v>0.53187324399999991</v>
      </c>
      <c r="W47" s="25">
        <v>3.1609999999999999E-2</v>
      </c>
      <c r="X47" s="25">
        <f t="shared" si="13"/>
        <v>1.9264999999999997E-2</v>
      </c>
      <c r="Y47" s="25"/>
      <c r="Z47" s="25">
        <f t="shared" si="14"/>
        <v>1.8384399999999999E-2</v>
      </c>
      <c r="AA47" s="25">
        <f t="shared" si="15"/>
        <v>0.42339273199999999</v>
      </c>
      <c r="AB47" s="25">
        <v>2.4830000000000001E-2</v>
      </c>
      <c r="AC47" s="25">
        <f t="shared" si="0"/>
        <v>1.2345E-2</v>
      </c>
    </row>
    <row r="48" spans="1:29" s="15" customFormat="1">
      <c r="A48" s="18">
        <v>296</v>
      </c>
      <c r="B48" s="25">
        <v>1.2999999999999999E-4</v>
      </c>
      <c r="C48" s="25">
        <v>1.8319999999999999E-2</v>
      </c>
      <c r="D48" s="25">
        <f t="shared" si="1"/>
        <v>6.0749999999999988E-3</v>
      </c>
      <c r="E48" s="25"/>
      <c r="F48" s="25">
        <f t="shared" si="2"/>
        <v>5.8783999999999989E-3</v>
      </c>
      <c r="G48" s="25">
        <f t="shared" si="3"/>
        <v>0.13537955199999999</v>
      </c>
      <c r="H48" s="25">
        <v>2.7689999999999999E-2</v>
      </c>
      <c r="I48" s="25">
        <f t="shared" si="4"/>
        <v>1.5444999999999999E-2</v>
      </c>
      <c r="J48" s="25"/>
      <c r="K48" s="25">
        <f t="shared" si="5"/>
        <v>1.4939499999999998E-2</v>
      </c>
      <c r="L48" s="25">
        <f t="shared" si="6"/>
        <v>0.34405668499999997</v>
      </c>
      <c r="M48" s="25">
        <v>2.7609999999999999E-2</v>
      </c>
      <c r="N48" s="25">
        <f t="shared" si="7"/>
        <v>1.5364999999999998E-2</v>
      </c>
      <c r="O48" s="25"/>
      <c r="P48" s="25">
        <f t="shared" si="8"/>
        <v>1.4916599999999999E-2</v>
      </c>
      <c r="Q48" s="25">
        <f t="shared" si="9"/>
        <v>0.34352929799999998</v>
      </c>
      <c r="R48" s="25">
        <v>3.542E-2</v>
      </c>
      <c r="S48" s="25">
        <f t="shared" si="10"/>
        <v>2.3175000000000001E-2</v>
      </c>
      <c r="T48" s="25"/>
      <c r="U48" s="25">
        <f t="shared" si="11"/>
        <v>2.31548E-2</v>
      </c>
      <c r="V48" s="25">
        <f t="shared" si="12"/>
        <v>0.53325504400000001</v>
      </c>
      <c r="W48" s="25">
        <v>3.0890000000000001E-2</v>
      </c>
      <c r="X48" s="25">
        <f t="shared" si="13"/>
        <v>1.8645000000000002E-2</v>
      </c>
      <c r="Y48" s="25"/>
      <c r="Z48" s="25">
        <f t="shared" si="14"/>
        <v>1.7764400000000003E-2</v>
      </c>
      <c r="AA48" s="25">
        <f t="shared" si="15"/>
        <v>0.40911413200000007</v>
      </c>
      <c r="AB48" s="25">
        <v>2.436E-2</v>
      </c>
      <c r="AC48" s="25">
        <f t="shared" si="0"/>
        <v>1.2245000000000001E-2</v>
      </c>
    </row>
    <row r="49" spans="1:29" s="15" customFormat="1">
      <c r="A49" s="18">
        <v>297</v>
      </c>
      <c r="B49" s="25">
        <v>4.0000000000000003E-5</v>
      </c>
      <c r="C49" s="25">
        <v>1.77E-2</v>
      </c>
      <c r="D49" s="25">
        <f t="shared" si="1"/>
        <v>5.8750000000000017E-3</v>
      </c>
      <c r="E49" s="25"/>
      <c r="F49" s="25">
        <f t="shared" si="2"/>
        <v>5.6784000000000018E-3</v>
      </c>
      <c r="G49" s="25">
        <f t="shared" si="3"/>
        <v>0.13077355200000004</v>
      </c>
      <c r="H49" s="25">
        <v>2.6970000000000001E-2</v>
      </c>
      <c r="I49" s="25">
        <f t="shared" si="4"/>
        <v>1.5145000000000002E-2</v>
      </c>
      <c r="J49" s="25"/>
      <c r="K49" s="25">
        <f t="shared" si="5"/>
        <v>1.4639500000000001E-2</v>
      </c>
      <c r="L49" s="25">
        <f t="shared" si="6"/>
        <v>0.33714768500000003</v>
      </c>
      <c r="M49" s="25">
        <v>2.7060000000000001E-2</v>
      </c>
      <c r="N49" s="25">
        <f t="shared" si="7"/>
        <v>1.5235000000000002E-2</v>
      </c>
      <c r="O49" s="25"/>
      <c r="P49" s="25">
        <f t="shared" si="8"/>
        <v>1.4786600000000002E-2</v>
      </c>
      <c r="Q49" s="25">
        <f t="shared" si="9"/>
        <v>0.34053539800000004</v>
      </c>
      <c r="R49" s="25">
        <v>3.517E-2</v>
      </c>
      <c r="S49" s="25">
        <f t="shared" si="10"/>
        <v>2.3345000000000001E-2</v>
      </c>
      <c r="T49" s="25"/>
      <c r="U49" s="25">
        <f t="shared" si="11"/>
        <v>2.33248E-2</v>
      </c>
      <c r="V49" s="25">
        <f t="shared" si="12"/>
        <v>0.53717014400000007</v>
      </c>
      <c r="W49" s="25">
        <v>3.0159999999999999E-2</v>
      </c>
      <c r="X49" s="25">
        <f t="shared" si="13"/>
        <v>1.8335000000000001E-2</v>
      </c>
      <c r="Y49" s="25"/>
      <c r="Z49" s="25">
        <f t="shared" si="14"/>
        <v>1.7454400000000002E-2</v>
      </c>
      <c r="AA49" s="25">
        <f t="shared" si="15"/>
        <v>0.40197483200000006</v>
      </c>
      <c r="AB49" s="25">
        <v>2.3609999999999999E-2</v>
      </c>
      <c r="AC49" s="25">
        <f t="shared" si="0"/>
        <v>1.1824999999999999E-2</v>
      </c>
    </row>
    <row r="50" spans="1:29" s="15" customFormat="1">
      <c r="A50" s="18">
        <v>298</v>
      </c>
      <c r="B50" s="25">
        <v>-9.0000000000000006E-5</v>
      </c>
      <c r="C50" s="25">
        <v>1.6049999999999998E-2</v>
      </c>
      <c r="D50" s="25">
        <f t="shared" si="1"/>
        <v>4.4449999999999976E-3</v>
      </c>
      <c r="E50" s="25"/>
      <c r="F50" s="25">
        <f t="shared" si="2"/>
        <v>4.2483999999999977E-3</v>
      </c>
      <c r="G50" s="25">
        <f t="shared" si="3"/>
        <v>9.7840651999999945E-2</v>
      </c>
      <c r="H50" s="25">
        <v>2.6360000000000001E-2</v>
      </c>
      <c r="I50" s="25">
        <f t="shared" si="4"/>
        <v>1.4755000000000001E-2</v>
      </c>
      <c r="J50" s="25"/>
      <c r="K50" s="25">
        <f t="shared" si="5"/>
        <v>1.42495E-2</v>
      </c>
      <c r="L50" s="25">
        <f t="shared" si="6"/>
        <v>0.32816598499999999</v>
      </c>
      <c r="M50" s="25">
        <v>2.665E-2</v>
      </c>
      <c r="N50" s="25">
        <f t="shared" si="7"/>
        <v>1.5044999999999999E-2</v>
      </c>
      <c r="O50" s="25"/>
      <c r="P50" s="25">
        <f t="shared" si="8"/>
        <v>1.45966E-2</v>
      </c>
      <c r="Q50" s="25">
        <f t="shared" si="9"/>
        <v>0.33615969800000001</v>
      </c>
      <c r="R50" s="25">
        <v>3.5150000000000001E-2</v>
      </c>
      <c r="S50" s="25">
        <f t="shared" si="10"/>
        <v>2.3545E-2</v>
      </c>
      <c r="T50" s="25"/>
      <c r="U50" s="25">
        <f t="shared" si="11"/>
        <v>2.3524799999999998E-2</v>
      </c>
      <c r="V50" s="25">
        <f t="shared" si="12"/>
        <v>0.54177614399999996</v>
      </c>
      <c r="W50" s="25">
        <v>2.945E-2</v>
      </c>
      <c r="X50" s="25">
        <f t="shared" si="13"/>
        <v>1.7845E-2</v>
      </c>
      <c r="Y50" s="25"/>
      <c r="Z50" s="25">
        <f t="shared" si="14"/>
        <v>1.6964400000000001E-2</v>
      </c>
      <c r="AA50" s="25">
        <f t="shared" si="15"/>
        <v>0.39069013200000002</v>
      </c>
      <c r="AB50" s="25">
        <v>2.3300000000000001E-2</v>
      </c>
      <c r="AC50" s="25">
        <f t="shared" si="0"/>
        <v>1.1605000000000001E-2</v>
      </c>
    </row>
    <row r="51" spans="1:29" s="15" customFormat="1">
      <c r="A51" s="18">
        <v>299</v>
      </c>
      <c r="B51" s="25">
        <v>-6.0000000000000002E-5</v>
      </c>
      <c r="C51" s="25">
        <v>1.6830000000000001E-2</v>
      </c>
      <c r="D51" s="25">
        <f t="shared" si="1"/>
        <v>5.570000000000002E-3</v>
      </c>
      <c r="E51" s="25"/>
      <c r="F51" s="25">
        <f t="shared" si="2"/>
        <v>5.3734000000000021E-3</v>
      </c>
      <c r="G51" s="25">
        <f t="shared" si="3"/>
        <v>0.12374940200000005</v>
      </c>
      <c r="H51" s="25">
        <v>2.5909999999999999E-2</v>
      </c>
      <c r="I51" s="25">
        <f t="shared" si="4"/>
        <v>1.465E-2</v>
      </c>
      <c r="J51" s="25"/>
      <c r="K51" s="25">
        <f t="shared" si="5"/>
        <v>1.4144499999999999E-2</v>
      </c>
      <c r="L51" s="25">
        <f t="shared" si="6"/>
        <v>0.32574783499999999</v>
      </c>
      <c r="M51" s="25">
        <v>2.589E-2</v>
      </c>
      <c r="N51" s="25">
        <f t="shared" si="7"/>
        <v>1.4630000000000001E-2</v>
      </c>
      <c r="O51" s="25"/>
      <c r="P51" s="25">
        <f t="shared" si="8"/>
        <v>1.4181600000000001E-2</v>
      </c>
      <c r="Q51" s="25">
        <f t="shared" si="9"/>
        <v>0.32660224800000004</v>
      </c>
      <c r="R51" s="25">
        <v>3.5119999999999998E-2</v>
      </c>
      <c r="S51" s="25">
        <f t="shared" si="10"/>
        <v>2.3859999999999999E-2</v>
      </c>
      <c r="T51" s="25"/>
      <c r="U51" s="25">
        <f t="shared" si="11"/>
        <v>2.3839799999999998E-2</v>
      </c>
      <c r="V51" s="25">
        <f t="shared" si="12"/>
        <v>0.54903059399999998</v>
      </c>
      <c r="W51" s="25">
        <v>2.8879999999999999E-2</v>
      </c>
      <c r="X51" s="25">
        <f t="shared" si="13"/>
        <v>1.762E-2</v>
      </c>
      <c r="Y51" s="25"/>
      <c r="Z51" s="25">
        <f t="shared" si="14"/>
        <v>1.6739400000000002E-2</v>
      </c>
      <c r="AA51" s="25">
        <f t="shared" si="15"/>
        <v>0.38550838200000004</v>
      </c>
      <c r="AB51" s="25">
        <v>2.2579999999999999E-2</v>
      </c>
      <c r="AC51" s="25">
        <f t="shared" si="0"/>
        <v>1.1259999999999999E-2</v>
      </c>
    </row>
    <row r="52" spans="1:29" s="15" customFormat="1">
      <c r="A52" s="18">
        <v>300</v>
      </c>
      <c r="B52" s="25">
        <v>3.0000000000000001E-5</v>
      </c>
      <c r="C52" s="25">
        <v>1.6719999999999999E-2</v>
      </c>
      <c r="D52" s="25">
        <f t="shared" si="1"/>
        <v>5.5849999999999997E-3</v>
      </c>
      <c r="E52" s="25"/>
      <c r="F52" s="25">
        <f t="shared" si="2"/>
        <v>5.3883999999999998E-3</v>
      </c>
      <c r="G52" s="25">
        <f t="shared" si="3"/>
        <v>0.12409485200000001</v>
      </c>
      <c r="H52" s="25">
        <v>2.5229999999999999E-2</v>
      </c>
      <c r="I52" s="25">
        <f t="shared" si="4"/>
        <v>1.4095E-2</v>
      </c>
      <c r="J52" s="25"/>
      <c r="K52" s="25">
        <f t="shared" si="5"/>
        <v>1.3589499999999999E-2</v>
      </c>
      <c r="L52" s="25">
        <f t="shared" si="6"/>
        <v>0.31296618500000001</v>
      </c>
      <c r="M52" s="25">
        <v>2.5229999999999999E-2</v>
      </c>
      <c r="N52" s="25">
        <f t="shared" si="7"/>
        <v>1.4095E-2</v>
      </c>
      <c r="O52" s="25"/>
      <c r="P52" s="25">
        <f t="shared" si="8"/>
        <v>1.36466E-2</v>
      </c>
      <c r="Q52" s="25">
        <f t="shared" si="9"/>
        <v>0.31428119800000004</v>
      </c>
      <c r="R52" s="25">
        <v>3.4770000000000002E-2</v>
      </c>
      <c r="S52" s="25">
        <f t="shared" si="10"/>
        <v>2.3635000000000003E-2</v>
      </c>
      <c r="T52" s="25"/>
      <c r="U52" s="25">
        <f t="shared" si="11"/>
        <v>2.3614800000000002E-2</v>
      </c>
      <c r="V52" s="25">
        <f t="shared" si="12"/>
        <v>0.54384884400000011</v>
      </c>
      <c r="W52" s="25">
        <v>2.887E-2</v>
      </c>
      <c r="X52" s="25">
        <f t="shared" si="13"/>
        <v>1.7735000000000001E-2</v>
      </c>
      <c r="Y52" s="25"/>
      <c r="Z52" s="25">
        <f t="shared" si="14"/>
        <v>1.6854400000000002E-2</v>
      </c>
      <c r="AA52" s="25">
        <f t="shared" si="15"/>
        <v>0.38815683200000006</v>
      </c>
      <c r="AB52" s="25">
        <v>2.2239999999999999E-2</v>
      </c>
      <c r="AC52" s="25">
        <f t="shared" si="0"/>
        <v>1.1134999999999999E-2</v>
      </c>
    </row>
    <row r="53" spans="1:29" s="15" customFormat="1">
      <c r="A53" s="18">
        <v>301</v>
      </c>
      <c r="B53" s="25">
        <v>6.8999999999999997E-5</v>
      </c>
      <c r="C53" s="25">
        <v>1.6570000000000001E-2</v>
      </c>
      <c r="D53" s="25">
        <f t="shared" si="1"/>
        <v>5.6155000000000024E-3</v>
      </c>
      <c r="E53" s="25"/>
      <c r="F53" s="25">
        <f t="shared" si="2"/>
        <v>5.4189000000000025E-3</v>
      </c>
      <c r="G53" s="25">
        <f t="shared" si="3"/>
        <v>0.12479726700000006</v>
      </c>
      <c r="H53" s="25">
        <v>2.4729999999999999E-2</v>
      </c>
      <c r="I53" s="25">
        <f t="shared" si="4"/>
        <v>1.37755E-2</v>
      </c>
      <c r="J53" s="25"/>
      <c r="K53" s="25">
        <f t="shared" si="5"/>
        <v>1.3269999999999999E-2</v>
      </c>
      <c r="L53" s="25">
        <f t="shared" si="6"/>
        <v>0.30560809999999999</v>
      </c>
      <c r="M53" s="25">
        <v>2.4750000000000001E-2</v>
      </c>
      <c r="N53" s="25">
        <f t="shared" si="7"/>
        <v>1.3795500000000002E-2</v>
      </c>
      <c r="O53" s="25"/>
      <c r="P53" s="25">
        <f t="shared" si="8"/>
        <v>1.3347100000000002E-2</v>
      </c>
      <c r="Q53" s="25">
        <f t="shared" si="9"/>
        <v>0.30738371300000006</v>
      </c>
      <c r="R53" s="25">
        <v>3.4389999999999997E-2</v>
      </c>
      <c r="S53" s="25">
        <f t="shared" si="10"/>
        <v>2.3435499999999998E-2</v>
      </c>
      <c r="T53" s="25"/>
      <c r="U53" s="25">
        <f t="shared" si="11"/>
        <v>2.3415299999999997E-2</v>
      </c>
      <c r="V53" s="25">
        <f t="shared" si="12"/>
        <v>0.53925435899999996</v>
      </c>
      <c r="W53" s="25">
        <v>2.8709999999999999E-2</v>
      </c>
      <c r="X53" s="25">
        <f t="shared" si="13"/>
        <v>1.77555E-2</v>
      </c>
      <c r="Y53" s="25"/>
      <c r="Z53" s="25">
        <f t="shared" si="14"/>
        <v>1.6874900000000002E-2</v>
      </c>
      <c r="AA53" s="25">
        <f t="shared" si="15"/>
        <v>0.38862894700000006</v>
      </c>
      <c r="AB53" s="25">
        <v>2.1839999999999998E-2</v>
      </c>
      <c r="AC53" s="25">
        <f t="shared" si="0"/>
        <v>1.0954499999999999E-2</v>
      </c>
    </row>
    <row r="54" spans="1:29" s="15" customFormat="1">
      <c r="A54" s="18">
        <v>302</v>
      </c>
      <c r="B54" s="25">
        <v>0</v>
      </c>
      <c r="C54" s="25">
        <v>1.5180000000000001E-2</v>
      </c>
      <c r="D54" s="25">
        <f t="shared" si="1"/>
        <v>4.4800000000000013E-3</v>
      </c>
      <c r="E54" s="25"/>
      <c r="F54" s="25">
        <f t="shared" si="2"/>
        <v>4.2834000000000014E-3</v>
      </c>
      <c r="G54" s="25">
        <f t="shared" si="3"/>
        <v>9.8646702000000044E-2</v>
      </c>
      <c r="H54" s="25">
        <v>2.4340000000000001E-2</v>
      </c>
      <c r="I54" s="25">
        <f t="shared" si="4"/>
        <v>1.3640000000000001E-2</v>
      </c>
      <c r="J54" s="25"/>
      <c r="K54" s="25">
        <f t="shared" si="5"/>
        <v>1.31345E-2</v>
      </c>
      <c r="L54" s="25">
        <f t="shared" si="6"/>
        <v>0.30248753500000003</v>
      </c>
      <c r="M54" s="25">
        <v>2.427E-2</v>
      </c>
      <c r="N54" s="25">
        <f t="shared" si="7"/>
        <v>1.357E-2</v>
      </c>
      <c r="O54" s="25"/>
      <c r="P54" s="25">
        <f t="shared" si="8"/>
        <v>1.3121600000000001E-2</v>
      </c>
      <c r="Q54" s="25">
        <f t="shared" si="9"/>
        <v>0.30219044800000006</v>
      </c>
      <c r="R54" s="25">
        <v>3.4389999999999997E-2</v>
      </c>
      <c r="S54" s="25">
        <f t="shared" si="10"/>
        <v>2.3689999999999996E-2</v>
      </c>
      <c r="T54" s="25"/>
      <c r="U54" s="25">
        <f t="shared" si="11"/>
        <v>2.3669799999999994E-2</v>
      </c>
      <c r="V54" s="25">
        <f t="shared" si="12"/>
        <v>0.54511549399999992</v>
      </c>
      <c r="W54" s="25">
        <v>2.87E-2</v>
      </c>
      <c r="X54" s="25">
        <f t="shared" si="13"/>
        <v>1.8000000000000002E-2</v>
      </c>
      <c r="Y54" s="25"/>
      <c r="Z54" s="25">
        <f t="shared" si="14"/>
        <v>1.7119400000000003E-2</v>
      </c>
      <c r="AA54" s="25">
        <f t="shared" si="15"/>
        <v>0.39425978200000011</v>
      </c>
      <c r="AB54" s="25">
        <v>2.1399999999999999E-2</v>
      </c>
      <c r="AC54" s="25">
        <f t="shared" si="0"/>
        <v>1.0699999999999999E-2</v>
      </c>
    </row>
    <row r="55" spans="1:29" s="15" customFormat="1">
      <c r="A55" s="18">
        <v>303</v>
      </c>
      <c r="B55" s="25">
        <v>6.8999999999999997E-5</v>
      </c>
      <c r="C55" s="25">
        <v>1.508E-2</v>
      </c>
      <c r="D55" s="25">
        <f t="shared" si="1"/>
        <v>4.6754999999999991E-3</v>
      </c>
      <c r="E55" s="25"/>
      <c r="F55" s="25">
        <f t="shared" si="2"/>
        <v>4.4788999999999992E-3</v>
      </c>
      <c r="G55" s="25">
        <f t="shared" si="3"/>
        <v>0.10314906699999998</v>
      </c>
      <c r="H55" s="25">
        <v>2.3900000000000001E-2</v>
      </c>
      <c r="I55" s="25">
        <f t="shared" si="4"/>
        <v>1.3495500000000001E-2</v>
      </c>
      <c r="J55" s="25"/>
      <c r="K55" s="25">
        <f t="shared" si="5"/>
        <v>1.299E-2</v>
      </c>
      <c r="L55" s="25">
        <f t="shared" si="6"/>
        <v>0.29915970000000003</v>
      </c>
      <c r="M55" s="25">
        <v>2.3939999999999999E-2</v>
      </c>
      <c r="N55" s="25">
        <f t="shared" si="7"/>
        <v>1.3535499999999999E-2</v>
      </c>
      <c r="O55" s="25"/>
      <c r="P55" s="25">
        <f t="shared" si="8"/>
        <v>1.3087099999999999E-2</v>
      </c>
      <c r="Q55" s="25">
        <f t="shared" si="9"/>
        <v>0.30139591300000002</v>
      </c>
      <c r="R55" s="25">
        <v>3.422E-2</v>
      </c>
      <c r="S55" s="25">
        <f t="shared" si="10"/>
        <v>2.38155E-2</v>
      </c>
      <c r="T55" s="25"/>
      <c r="U55" s="25">
        <f t="shared" si="11"/>
        <v>2.3795299999999998E-2</v>
      </c>
      <c r="V55" s="25">
        <f t="shared" si="12"/>
        <v>0.54800575900000004</v>
      </c>
      <c r="W55" s="25">
        <v>2.8680000000000001E-2</v>
      </c>
      <c r="X55" s="25">
        <f t="shared" si="13"/>
        <v>1.82755E-2</v>
      </c>
      <c r="Y55" s="25"/>
      <c r="Z55" s="25">
        <f t="shared" si="14"/>
        <v>1.7394900000000001E-2</v>
      </c>
      <c r="AA55" s="25">
        <f t="shared" si="15"/>
        <v>0.40060454700000003</v>
      </c>
      <c r="AB55" s="25">
        <v>2.0740000000000001E-2</v>
      </c>
      <c r="AC55" s="25">
        <f t="shared" si="0"/>
        <v>1.0404500000000001E-2</v>
      </c>
    </row>
    <row r="56" spans="1:29" s="15" customFormat="1">
      <c r="A56" s="18">
        <v>304</v>
      </c>
      <c r="B56" s="25">
        <v>-1.0000000000000001E-5</v>
      </c>
      <c r="C56" s="25">
        <v>1.507E-2</v>
      </c>
      <c r="D56" s="25">
        <f t="shared" si="1"/>
        <v>4.8599999999999997E-3</v>
      </c>
      <c r="E56" s="25"/>
      <c r="F56" s="25">
        <f t="shared" si="2"/>
        <v>4.6633999999999998E-3</v>
      </c>
      <c r="G56" s="25">
        <f t="shared" si="3"/>
        <v>0.107398102</v>
      </c>
      <c r="H56" s="25">
        <v>2.342E-2</v>
      </c>
      <c r="I56" s="25">
        <f t="shared" si="4"/>
        <v>1.321E-2</v>
      </c>
      <c r="J56" s="25"/>
      <c r="K56" s="25">
        <f t="shared" si="5"/>
        <v>1.2704499999999999E-2</v>
      </c>
      <c r="L56" s="25">
        <f t="shared" si="6"/>
        <v>0.29258463499999998</v>
      </c>
      <c r="M56" s="25">
        <v>2.349E-2</v>
      </c>
      <c r="N56" s="25">
        <f t="shared" si="7"/>
        <v>1.328E-2</v>
      </c>
      <c r="O56" s="25"/>
      <c r="P56" s="25">
        <f t="shared" si="8"/>
        <v>1.28316E-2</v>
      </c>
      <c r="Q56" s="25">
        <f t="shared" si="9"/>
        <v>0.29551174800000002</v>
      </c>
      <c r="R56" s="25">
        <v>3.3529999999999997E-2</v>
      </c>
      <c r="S56" s="25">
        <f t="shared" si="10"/>
        <v>2.3319999999999997E-2</v>
      </c>
      <c r="T56" s="25"/>
      <c r="U56" s="25">
        <f t="shared" si="11"/>
        <v>2.3299799999999996E-2</v>
      </c>
      <c r="V56" s="25">
        <f t="shared" si="12"/>
        <v>0.53659439399999997</v>
      </c>
      <c r="W56" s="25">
        <v>2.8649999999999998E-2</v>
      </c>
      <c r="X56" s="25">
        <f t="shared" si="13"/>
        <v>1.8439999999999998E-2</v>
      </c>
      <c r="Y56" s="25"/>
      <c r="Z56" s="25">
        <f t="shared" si="14"/>
        <v>1.7559399999999999E-2</v>
      </c>
      <c r="AA56" s="25">
        <f t="shared" si="15"/>
        <v>0.40439298200000001</v>
      </c>
      <c r="AB56" s="25">
        <v>2.043E-2</v>
      </c>
      <c r="AC56" s="25">
        <f t="shared" si="0"/>
        <v>1.021E-2</v>
      </c>
    </row>
    <row r="57" spans="1:29" s="15" customFormat="1">
      <c r="A57" s="18">
        <v>305</v>
      </c>
      <c r="B57" s="25">
        <v>1.0000000000000001E-5</v>
      </c>
      <c r="C57" s="25">
        <v>1.504E-2</v>
      </c>
      <c r="D57" s="25">
        <f t="shared" si="1"/>
        <v>5.0200000000000002E-3</v>
      </c>
      <c r="E57" s="25"/>
      <c r="F57" s="25">
        <f t="shared" si="2"/>
        <v>4.8234000000000003E-3</v>
      </c>
      <c r="G57" s="25">
        <f t="shared" si="3"/>
        <v>0.11108290200000001</v>
      </c>
      <c r="H57" s="25">
        <v>2.316E-2</v>
      </c>
      <c r="I57" s="25">
        <f t="shared" si="4"/>
        <v>1.3140000000000001E-2</v>
      </c>
      <c r="J57" s="25"/>
      <c r="K57" s="25">
        <f t="shared" si="5"/>
        <v>1.26345E-2</v>
      </c>
      <c r="L57" s="25">
        <f t="shared" si="6"/>
        <v>0.29097253500000003</v>
      </c>
      <c r="M57" s="25">
        <v>2.2950000000000002E-2</v>
      </c>
      <c r="N57" s="25">
        <f t="shared" si="7"/>
        <v>1.2930000000000002E-2</v>
      </c>
      <c r="O57" s="25"/>
      <c r="P57" s="25">
        <f t="shared" si="8"/>
        <v>1.2481600000000002E-2</v>
      </c>
      <c r="Q57" s="25">
        <f t="shared" si="9"/>
        <v>0.28745124800000005</v>
      </c>
      <c r="R57" s="25">
        <v>3.3480000000000003E-2</v>
      </c>
      <c r="S57" s="25">
        <f t="shared" si="10"/>
        <v>2.3460000000000002E-2</v>
      </c>
      <c r="T57" s="25"/>
      <c r="U57" s="25">
        <f t="shared" si="11"/>
        <v>2.34398E-2</v>
      </c>
      <c r="V57" s="25">
        <f t="shared" si="12"/>
        <v>0.53981859399999998</v>
      </c>
      <c r="W57" s="25">
        <v>2.8639999999999999E-2</v>
      </c>
      <c r="X57" s="25">
        <f t="shared" si="13"/>
        <v>1.8619999999999998E-2</v>
      </c>
      <c r="Y57" s="25"/>
      <c r="Z57" s="25">
        <f t="shared" si="14"/>
        <v>1.7739399999999999E-2</v>
      </c>
      <c r="AA57" s="25">
        <f t="shared" si="15"/>
        <v>0.40853838199999998</v>
      </c>
      <c r="AB57" s="25">
        <v>2.0029999999999999E-2</v>
      </c>
      <c r="AC57" s="25">
        <f t="shared" si="0"/>
        <v>1.0019999999999999E-2</v>
      </c>
    </row>
    <row r="58" spans="1:29" s="15" customFormat="1">
      <c r="A58" s="18">
        <v>306</v>
      </c>
      <c r="B58" s="25">
        <v>-1.0000000000000001E-5</v>
      </c>
      <c r="C58" s="25">
        <v>1.499E-2</v>
      </c>
      <c r="D58" s="25">
        <f t="shared" si="1"/>
        <v>5.0949999999999988E-3</v>
      </c>
      <c r="E58" s="25"/>
      <c r="F58" s="25">
        <f t="shared" si="2"/>
        <v>4.8983999999999989E-3</v>
      </c>
      <c r="G58" s="25">
        <f t="shared" si="3"/>
        <v>0.11281015199999998</v>
      </c>
      <c r="H58" s="25">
        <v>2.2429999999999999E-2</v>
      </c>
      <c r="I58" s="25">
        <f t="shared" si="4"/>
        <v>1.2534999999999998E-2</v>
      </c>
      <c r="J58" s="25"/>
      <c r="K58" s="25">
        <f t="shared" si="5"/>
        <v>1.2029499999999997E-2</v>
      </c>
      <c r="L58" s="25">
        <f t="shared" si="6"/>
        <v>0.27703938499999992</v>
      </c>
      <c r="M58" s="25">
        <v>2.2499999999999999E-2</v>
      </c>
      <c r="N58" s="25">
        <f t="shared" si="7"/>
        <v>1.2604999999999998E-2</v>
      </c>
      <c r="O58" s="25"/>
      <c r="P58" s="25">
        <f t="shared" si="8"/>
        <v>1.2156599999999998E-2</v>
      </c>
      <c r="Q58" s="25">
        <f t="shared" si="9"/>
        <v>0.27996649799999995</v>
      </c>
      <c r="R58" s="25">
        <v>3.3070000000000002E-2</v>
      </c>
      <c r="S58" s="25">
        <f t="shared" si="10"/>
        <v>2.3175000000000001E-2</v>
      </c>
      <c r="T58" s="25"/>
      <c r="U58" s="25">
        <f t="shared" si="11"/>
        <v>2.31548E-2</v>
      </c>
      <c r="V58" s="25">
        <f t="shared" si="12"/>
        <v>0.53325504400000001</v>
      </c>
      <c r="W58" s="25">
        <v>2.862E-2</v>
      </c>
      <c r="X58" s="25">
        <f t="shared" si="13"/>
        <v>1.8724999999999999E-2</v>
      </c>
      <c r="Y58" s="25"/>
      <c r="Z58" s="25">
        <f t="shared" si="14"/>
        <v>1.78444E-2</v>
      </c>
      <c r="AA58" s="25">
        <f t="shared" si="15"/>
        <v>0.41095653200000004</v>
      </c>
      <c r="AB58" s="25">
        <v>1.9800000000000002E-2</v>
      </c>
      <c r="AC58" s="25">
        <f t="shared" si="0"/>
        <v>9.895000000000001E-3</v>
      </c>
    </row>
    <row r="59" spans="1:29" s="15" customFormat="1">
      <c r="A59" s="18">
        <v>307</v>
      </c>
      <c r="B59" s="25">
        <v>-2.0000000000000002E-5</v>
      </c>
      <c r="C59" s="25">
        <v>1.487E-2</v>
      </c>
      <c r="D59" s="25">
        <f t="shared" si="1"/>
        <v>5.3149999999999985E-3</v>
      </c>
      <c r="E59" s="25"/>
      <c r="F59" s="25">
        <f t="shared" si="2"/>
        <v>5.1183999999999986E-3</v>
      </c>
      <c r="G59" s="25">
        <f t="shared" si="3"/>
        <v>0.11787675199999997</v>
      </c>
      <c r="H59" s="25">
        <v>2.223E-2</v>
      </c>
      <c r="I59" s="25">
        <f t="shared" si="4"/>
        <v>1.2674999999999999E-2</v>
      </c>
      <c r="J59" s="25"/>
      <c r="K59" s="25">
        <f t="shared" si="5"/>
        <v>1.2169499999999998E-2</v>
      </c>
      <c r="L59" s="25">
        <f t="shared" si="6"/>
        <v>0.28026358499999998</v>
      </c>
      <c r="M59" s="25">
        <v>2.2280000000000001E-2</v>
      </c>
      <c r="N59" s="25">
        <f t="shared" si="7"/>
        <v>1.2725E-2</v>
      </c>
      <c r="O59" s="25"/>
      <c r="P59" s="25">
        <f t="shared" si="8"/>
        <v>1.22766E-2</v>
      </c>
      <c r="Q59" s="25">
        <f t="shared" si="9"/>
        <v>0.28273009800000004</v>
      </c>
      <c r="R59" s="25">
        <v>3.2599999999999997E-2</v>
      </c>
      <c r="S59" s="25">
        <f t="shared" si="10"/>
        <v>2.3044999999999996E-2</v>
      </c>
      <c r="T59" s="25"/>
      <c r="U59" s="25">
        <f t="shared" si="11"/>
        <v>2.3024799999999995E-2</v>
      </c>
      <c r="V59" s="25">
        <f t="shared" si="12"/>
        <v>0.53026114399999991</v>
      </c>
      <c r="W59" s="25">
        <v>2.8549999999999999E-2</v>
      </c>
      <c r="X59" s="25">
        <f t="shared" si="13"/>
        <v>1.8994999999999998E-2</v>
      </c>
      <c r="Y59" s="25"/>
      <c r="Z59" s="25">
        <f t="shared" si="14"/>
        <v>1.8114399999999999E-2</v>
      </c>
      <c r="AA59" s="25">
        <f t="shared" si="15"/>
        <v>0.41717463199999999</v>
      </c>
      <c r="AB59" s="25">
        <v>1.9130000000000001E-2</v>
      </c>
      <c r="AC59" s="25">
        <f t="shared" si="0"/>
        <v>9.555000000000001E-3</v>
      </c>
    </row>
    <row r="60" spans="1:29" s="15" customFormat="1">
      <c r="A60" s="18">
        <v>308</v>
      </c>
      <c r="B60" s="25">
        <v>3.0000000000000001E-5</v>
      </c>
      <c r="C60" s="25">
        <v>1.426E-2</v>
      </c>
      <c r="D60" s="25">
        <f t="shared" si="1"/>
        <v>4.7350000000000014E-3</v>
      </c>
      <c r="E60" s="25"/>
      <c r="F60" s="25">
        <f t="shared" si="2"/>
        <v>4.5384000000000015E-3</v>
      </c>
      <c r="G60" s="25">
        <f t="shared" si="3"/>
        <v>0.10451935200000004</v>
      </c>
      <c r="H60" s="25">
        <v>2.1659999999999999E-2</v>
      </c>
      <c r="I60" s="25">
        <f t="shared" si="4"/>
        <v>1.2135E-2</v>
      </c>
      <c r="J60" s="25"/>
      <c r="K60" s="25">
        <f t="shared" si="5"/>
        <v>1.1629499999999999E-2</v>
      </c>
      <c r="L60" s="25">
        <f t="shared" si="6"/>
        <v>0.26782738499999997</v>
      </c>
      <c r="M60" s="25">
        <v>2.164E-2</v>
      </c>
      <c r="N60" s="25">
        <f t="shared" si="7"/>
        <v>1.2115000000000001E-2</v>
      </c>
      <c r="O60" s="25"/>
      <c r="P60" s="25">
        <f t="shared" si="8"/>
        <v>1.1666600000000001E-2</v>
      </c>
      <c r="Q60" s="25">
        <f t="shared" si="9"/>
        <v>0.26868179800000003</v>
      </c>
      <c r="R60" s="25">
        <v>3.252E-2</v>
      </c>
      <c r="S60" s="25">
        <f t="shared" si="10"/>
        <v>2.2995000000000002E-2</v>
      </c>
      <c r="T60" s="25"/>
      <c r="U60" s="25">
        <f t="shared" si="11"/>
        <v>2.29748E-2</v>
      </c>
      <c r="V60" s="25">
        <f t="shared" si="12"/>
        <v>0.52910964400000005</v>
      </c>
      <c r="W60" s="25">
        <v>2.8340000000000001E-2</v>
      </c>
      <c r="X60" s="25">
        <f t="shared" si="13"/>
        <v>1.8815000000000002E-2</v>
      </c>
      <c r="Y60" s="25"/>
      <c r="Z60" s="25">
        <f t="shared" si="14"/>
        <v>1.7934400000000003E-2</v>
      </c>
      <c r="AA60" s="25">
        <f t="shared" si="15"/>
        <v>0.41302923200000008</v>
      </c>
      <c r="AB60" s="25">
        <v>1.9019999999999999E-2</v>
      </c>
      <c r="AC60" s="25">
        <f t="shared" si="0"/>
        <v>9.5249999999999987E-3</v>
      </c>
    </row>
    <row r="61" spans="1:29" s="15" customFormat="1">
      <c r="A61" s="18">
        <v>309</v>
      </c>
      <c r="B61" s="25">
        <v>5.0000000000000002E-5</v>
      </c>
      <c r="C61" s="25">
        <v>1.4109999999999999E-2</v>
      </c>
      <c r="D61" s="25">
        <f t="shared" si="1"/>
        <v>4.8449999999999986E-3</v>
      </c>
      <c r="E61" s="25"/>
      <c r="F61" s="25">
        <f t="shared" si="2"/>
        <v>4.6483999999999987E-3</v>
      </c>
      <c r="G61" s="25">
        <f t="shared" si="3"/>
        <v>0.10705265199999997</v>
      </c>
      <c r="H61" s="25">
        <v>2.1520000000000001E-2</v>
      </c>
      <c r="I61" s="25">
        <f t="shared" si="4"/>
        <v>1.2255E-2</v>
      </c>
      <c r="J61" s="25"/>
      <c r="K61" s="25">
        <f t="shared" si="5"/>
        <v>1.17495E-2</v>
      </c>
      <c r="L61" s="25">
        <f t="shared" si="6"/>
        <v>0.27059098500000001</v>
      </c>
      <c r="M61" s="25">
        <v>2.1399999999999999E-2</v>
      </c>
      <c r="N61" s="25">
        <f t="shared" si="7"/>
        <v>1.2134999999999998E-2</v>
      </c>
      <c r="O61" s="25"/>
      <c r="P61" s="25">
        <f t="shared" si="8"/>
        <v>1.1686599999999998E-2</v>
      </c>
      <c r="Q61" s="25">
        <f t="shared" si="9"/>
        <v>0.26914239799999995</v>
      </c>
      <c r="R61" s="25">
        <v>3.1359999999999999E-2</v>
      </c>
      <c r="S61" s="25">
        <f t="shared" si="10"/>
        <v>2.2094999999999997E-2</v>
      </c>
      <c r="T61" s="25"/>
      <c r="U61" s="25">
        <f t="shared" si="11"/>
        <v>2.2074799999999995E-2</v>
      </c>
      <c r="V61" s="25">
        <f t="shared" si="12"/>
        <v>0.50838264399999988</v>
      </c>
      <c r="W61" s="25">
        <v>2.8309999999999998E-2</v>
      </c>
      <c r="X61" s="25">
        <f t="shared" si="13"/>
        <v>1.9044999999999999E-2</v>
      </c>
      <c r="Y61" s="25"/>
      <c r="Z61" s="25">
        <f t="shared" si="14"/>
        <v>1.8164400000000001E-2</v>
      </c>
      <c r="AA61" s="25">
        <f t="shared" si="15"/>
        <v>0.41832613200000002</v>
      </c>
      <c r="AB61" s="25">
        <v>1.848E-2</v>
      </c>
      <c r="AC61" s="25">
        <f t="shared" si="0"/>
        <v>9.2650000000000007E-3</v>
      </c>
    </row>
    <row r="62" spans="1:29" s="15" customFormat="1">
      <c r="A62" s="18">
        <v>310</v>
      </c>
      <c r="B62" s="25">
        <v>2.0000000000000002E-5</v>
      </c>
      <c r="C62" s="25">
        <v>1.358E-2</v>
      </c>
      <c r="D62" s="25">
        <f t="shared" si="1"/>
        <v>4.3700000000000006E-3</v>
      </c>
      <c r="E62" s="25"/>
      <c r="F62" s="25">
        <f t="shared" si="2"/>
        <v>4.1734000000000007E-3</v>
      </c>
      <c r="G62" s="25">
        <f t="shared" si="3"/>
        <v>9.6113402000000014E-2</v>
      </c>
      <c r="H62" s="25">
        <v>2.1010000000000001E-2</v>
      </c>
      <c r="I62" s="25">
        <f t="shared" si="4"/>
        <v>1.1800000000000001E-2</v>
      </c>
      <c r="J62" s="25"/>
      <c r="K62" s="25">
        <f t="shared" si="5"/>
        <v>1.1294500000000001E-2</v>
      </c>
      <c r="L62" s="25">
        <f t="shared" si="6"/>
        <v>0.26011233500000003</v>
      </c>
      <c r="M62" s="25">
        <v>2.1080000000000002E-2</v>
      </c>
      <c r="N62" s="25">
        <f t="shared" si="7"/>
        <v>1.1870000000000002E-2</v>
      </c>
      <c r="O62" s="25"/>
      <c r="P62" s="25">
        <f t="shared" si="8"/>
        <v>1.1421600000000002E-2</v>
      </c>
      <c r="Q62" s="25">
        <f t="shared" si="9"/>
        <v>0.26303944800000006</v>
      </c>
      <c r="R62" s="25">
        <v>3.1210000000000002E-2</v>
      </c>
      <c r="S62" s="25">
        <f t="shared" si="10"/>
        <v>2.2000000000000002E-2</v>
      </c>
      <c r="T62" s="25"/>
      <c r="U62" s="25">
        <f t="shared" si="11"/>
        <v>2.1979800000000001E-2</v>
      </c>
      <c r="V62" s="25">
        <f t="shared" si="12"/>
        <v>0.506194794</v>
      </c>
      <c r="W62" s="25">
        <v>2.8289999999999999E-2</v>
      </c>
      <c r="X62" s="25">
        <f t="shared" si="13"/>
        <v>1.908E-2</v>
      </c>
      <c r="Y62" s="25"/>
      <c r="Z62" s="25">
        <f t="shared" si="14"/>
        <v>1.8199400000000001E-2</v>
      </c>
      <c r="AA62" s="25">
        <f t="shared" si="15"/>
        <v>0.41913218200000002</v>
      </c>
      <c r="AB62" s="25">
        <v>1.84E-2</v>
      </c>
      <c r="AC62" s="25">
        <f t="shared" si="0"/>
        <v>9.2099999999999994E-3</v>
      </c>
    </row>
    <row r="63" spans="1:29" s="15" customFormat="1">
      <c r="A63" s="18">
        <v>311</v>
      </c>
      <c r="B63" s="25">
        <v>-1.2E-4</v>
      </c>
      <c r="C63" s="25">
        <v>1.3310000000000001E-2</v>
      </c>
      <c r="D63" s="25">
        <f t="shared" si="1"/>
        <v>4.4299999999999999E-3</v>
      </c>
      <c r="E63" s="25"/>
      <c r="F63" s="25">
        <f t="shared" si="2"/>
        <v>4.2334E-3</v>
      </c>
      <c r="G63" s="25">
        <f t="shared" si="3"/>
        <v>9.7495202000000003E-2</v>
      </c>
      <c r="H63" s="25">
        <v>2.0650000000000002E-2</v>
      </c>
      <c r="I63" s="25">
        <f t="shared" si="4"/>
        <v>1.1770000000000001E-2</v>
      </c>
      <c r="J63" s="25"/>
      <c r="K63" s="25">
        <f t="shared" si="5"/>
        <v>1.12645E-2</v>
      </c>
      <c r="L63" s="25">
        <f t="shared" si="6"/>
        <v>0.25942143500000003</v>
      </c>
      <c r="M63" s="25">
        <v>2.0709999999999999E-2</v>
      </c>
      <c r="N63" s="25">
        <f t="shared" si="7"/>
        <v>1.1829999999999999E-2</v>
      </c>
      <c r="O63" s="25"/>
      <c r="P63" s="25">
        <f t="shared" si="8"/>
        <v>1.1381599999999999E-2</v>
      </c>
      <c r="Q63" s="25">
        <f t="shared" si="9"/>
        <v>0.262118248</v>
      </c>
      <c r="R63" s="25">
        <v>3.1179999999999999E-2</v>
      </c>
      <c r="S63" s="25">
        <f t="shared" si="10"/>
        <v>2.23E-2</v>
      </c>
      <c r="T63" s="25"/>
      <c r="U63" s="25">
        <f t="shared" si="11"/>
        <v>2.2279799999999999E-2</v>
      </c>
      <c r="V63" s="25">
        <f t="shared" si="12"/>
        <v>0.51310379399999995</v>
      </c>
      <c r="W63" s="25">
        <v>2.828E-2</v>
      </c>
      <c r="X63" s="25">
        <f t="shared" si="13"/>
        <v>1.9400000000000001E-2</v>
      </c>
      <c r="Y63" s="25"/>
      <c r="Z63" s="25">
        <f t="shared" si="14"/>
        <v>1.8519400000000002E-2</v>
      </c>
      <c r="AA63" s="25">
        <f t="shared" si="15"/>
        <v>0.42650178200000005</v>
      </c>
      <c r="AB63" s="25">
        <v>1.788E-2</v>
      </c>
      <c r="AC63" s="25">
        <f t="shared" si="0"/>
        <v>8.8800000000000007E-3</v>
      </c>
    </row>
    <row r="64" spans="1:29" s="15" customFormat="1">
      <c r="A64" s="18">
        <v>312</v>
      </c>
      <c r="B64" s="25">
        <v>-2.0000000000000002E-5</v>
      </c>
      <c r="C64" s="25">
        <v>1.3270000000000001E-2</v>
      </c>
      <c r="D64" s="25">
        <f t="shared" si="1"/>
        <v>4.4600000000000004E-3</v>
      </c>
      <c r="E64" s="25"/>
      <c r="F64" s="25">
        <f t="shared" si="2"/>
        <v>4.2634000000000005E-3</v>
      </c>
      <c r="G64" s="25">
        <f t="shared" si="3"/>
        <v>9.8186102000000011E-2</v>
      </c>
      <c r="H64" s="25">
        <v>2.0379999999999999E-2</v>
      </c>
      <c r="I64" s="25">
        <f t="shared" si="4"/>
        <v>1.1569999999999999E-2</v>
      </c>
      <c r="J64" s="25"/>
      <c r="K64" s="25">
        <f t="shared" si="5"/>
        <v>1.1064499999999998E-2</v>
      </c>
      <c r="L64" s="25">
        <f t="shared" si="6"/>
        <v>0.25481543499999998</v>
      </c>
      <c r="M64" s="25">
        <v>2.0199999999999999E-2</v>
      </c>
      <c r="N64" s="25">
        <f t="shared" si="7"/>
        <v>1.1389999999999999E-2</v>
      </c>
      <c r="O64" s="25"/>
      <c r="P64" s="25">
        <f t="shared" si="8"/>
        <v>1.0941599999999999E-2</v>
      </c>
      <c r="Q64" s="25">
        <f t="shared" si="9"/>
        <v>0.25198504799999999</v>
      </c>
      <c r="R64" s="25">
        <v>3.0620000000000001E-2</v>
      </c>
      <c r="S64" s="25">
        <f t="shared" si="10"/>
        <v>2.1810000000000003E-2</v>
      </c>
      <c r="T64" s="25"/>
      <c r="U64" s="25">
        <f t="shared" si="11"/>
        <v>2.1789800000000002E-2</v>
      </c>
      <c r="V64" s="25">
        <f t="shared" si="12"/>
        <v>0.50181909400000002</v>
      </c>
      <c r="W64" s="25">
        <v>2.8139999999999998E-2</v>
      </c>
      <c r="X64" s="25">
        <f t="shared" si="13"/>
        <v>1.933E-2</v>
      </c>
      <c r="Y64" s="25"/>
      <c r="Z64" s="25">
        <f t="shared" si="14"/>
        <v>1.8449400000000001E-2</v>
      </c>
      <c r="AA64" s="25">
        <f t="shared" si="15"/>
        <v>0.42488968200000005</v>
      </c>
      <c r="AB64" s="25">
        <v>1.7639999999999999E-2</v>
      </c>
      <c r="AC64" s="25">
        <f t="shared" si="0"/>
        <v>8.8100000000000001E-3</v>
      </c>
    </row>
    <row r="65" spans="1:29" s="15" customFormat="1">
      <c r="A65" s="18">
        <v>313</v>
      </c>
      <c r="B65" s="25">
        <v>-1.1E-4</v>
      </c>
      <c r="C65" s="25">
        <v>1.312E-2</v>
      </c>
      <c r="D65" s="25">
        <f t="shared" si="1"/>
        <v>4.4849999999999994E-3</v>
      </c>
      <c r="E65" s="25"/>
      <c r="F65" s="25">
        <f t="shared" si="2"/>
        <v>4.2883999999999995E-3</v>
      </c>
      <c r="G65" s="25">
        <f t="shared" si="3"/>
        <v>9.8761851999999997E-2</v>
      </c>
      <c r="H65" s="25">
        <v>2.0060000000000001E-2</v>
      </c>
      <c r="I65" s="25">
        <f t="shared" si="4"/>
        <v>1.1425000000000001E-2</v>
      </c>
      <c r="J65" s="25"/>
      <c r="K65" s="25">
        <f t="shared" si="5"/>
        <v>1.09195E-2</v>
      </c>
      <c r="L65" s="25">
        <f t="shared" si="6"/>
        <v>0.25147608500000002</v>
      </c>
      <c r="M65" s="25">
        <v>2.0140000000000002E-2</v>
      </c>
      <c r="N65" s="25">
        <f t="shared" si="7"/>
        <v>1.1505000000000001E-2</v>
      </c>
      <c r="O65" s="25"/>
      <c r="P65" s="25">
        <f t="shared" si="8"/>
        <v>1.1056600000000001E-2</v>
      </c>
      <c r="Q65" s="25">
        <f t="shared" si="9"/>
        <v>0.25463349800000007</v>
      </c>
      <c r="R65" s="25">
        <v>3.0470000000000001E-2</v>
      </c>
      <c r="S65" s="25">
        <f t="shared" si="10"/>
        <v>2.1835E-2</v>
      </c>
      <c r="T65" s="25"/>
      <c r="U65" s="25">
        <f t="shared" si="11"/>
        <v>2.1814799999999999E-2</v>
      </c>
      <c r="V65" s="25">
        <f t="shared" si="12"/>
        <v>0.50239484400000001</v>
      </c>
      <c r="W65" s="25">
        <v>2.7959999999999999E-2</v>
      </c>
      <c r="X65" s="25">
        <f t="shared" si="13"/>
        <v>1.9324999999999998E-2</v>
      </c>
      <c r="Y65" s="25"/>
      <c r="Z65" s="25">
        <f t="shared" si="14"/>
        <v>1.84444E-2</v>
      </c>
      <c r="AA65" s="25">
        <f t="shared" si="15"/>
        <v>0.42477453200000004</v>
      </c>
      <c r="AB65" s="25">
        <v>1.738E-2</v>
      </c>
      <c r="AC65" s="25">
        <f t="shared" si="0"/>
        <v>8.6350000000000003E-3</v>
      </c>
    </row>
    <row r="66" spans="1:29" s="15" customFormat="1">
      <c r="A66" s="18">
        <v>314</v>
      </c>
      <c r="B66" s="25">
        <v>-3.0000000000000001E-5</v>
      </c>
      <c r="C66" s="25">
        <v>1.261E-2</v>
      </c>
      <c r="D66" s="25">
        <f t="shared" si="1"/>
        <v>3.9949999999999986E-3</v>
      </c>
      <c r="E66" s="25"/>
      <c r="F66" s="25">
        <f t="shared" si="2"/>
        <v>3.7983999999999987E-3</v>
      </c>
      <c r="G66" s="25">
        <f t="shared" si="3"/>
        <v>8.7477151999999975E-2</v>
      </c>
      <c r="H66" s="25">
        <v>1.967E-2</v>
      </c>
      <c r="I66" s="25">
        <f t="shared" si="4"/>
        <v>1.1054999999999999E-2</v>
      </c>
      <c r="J66" s="25"/>
      <c r="K66" s="25">
        <f t="shared" si="5"/>
        <v>1.0549499999999998E-2</v>
      </c>
      <c r="L66" s="25">
        <f t="shared" si="6"/>
        <v>0.24295498499999996</v>
      </c>
      <c r="M66" s="25">
        <v>1.9519999999999999E-2</v>
      </c>
      <c r="N66" s="25">
        <f t="shared" si="7"/>
        <v>1.0904999999999998E-2</v>
      </c>
      <c r="O66" s="25"/>
      <c r="P66" s="25">
        <f t="shared" si="8"/>
        <v>1.0456599999999998E-2</v>
      </c>
      <c r="Q66" s="25">
        <f t="shared" si="9"/>
        <v>0.24081549799999996</v>
      </c>
      <c r="R66" s="25">
        <v>2.9219999999999999E-2</v>
      </c>
      <c r="S66" s="25">
        <f t="shared" si="10"/>
        <v>2.0604999999999998E-2</v>
      </c>
      <c r="T66" s="25"/>
      <c r="U66" s="25">
        <f t="shared" si="11"/>
        <v>2.0584799999999997E-2</v>
      </c>
      <c r="V66" s="25">
        <f t="shared" si="12"/>
        <v>0.47406794399999996</v>
      </c>
      <c r="W66" s="25">
        <v>2.7910000000000001E-2</v>
      </c>
      <c r="X66" s="25">
        <f t="shared" si="13"/>
        <v>1.9295E-2</v>
      </c>
      <c r="Y66" s="25"/>
      <c r="Z66" s="25">
        <f t="shared" si="14"/>
        <v>1.8414400000000001E-2</v>
      </c>
      <c r="AA66" s="25">
        <f t="shared" si="15"/>
        <v>0.42408363200000004</v>
      </c>
      <c r="AB66" s="25">
        <v>1.7260000000000001E-2</v>
      </c>
      <c r="AC66" s="25">
        <f t="shared" ref="AC66:AC129" si="16">(B66+AB66)/2</f>
        <v>8.6150000000000011E-3</v>
      </c>
    </row>
    <row r="67" spans="1:29" s="15" customFormat="1">
      <c r="A67" s="18">
        <v>315</v>
      </c>
      <c r="B67" s="25">
        <v>-5.0000000000000002E-5</v>
      </c>
      <c r="C67" s="25">
        <v>1.239E-2</v>
      </c>
      <c r="D67" s="25">
        <f t="shared" ref="D67:D130" si="17">C67-AC67</f>
        <v>4.0000000000000001E-3</v>
      </c>
      <c r="E67" s="25"/>
      <c r="F67" s="25">
        <f t="shared" ref="F67:F130" si="18">D67-0.0001966</f>
        <v>3.8034000000000002E-3</v>
      </c>
      <c r="G67" s="25">
        <f t="shared" ref="G67:G130" si="19">F67*23.03</f>
        <v>8.7592302000000011E-2</v>
      </c>
      <c r="H67" s="25">
        <v>1.9460000000000002E-2</v>
      </c>
      <c r="I67" s="25">
        <f t="shared" ref="I67:I130" si="20">H67-AC67</f>
        <v>1.1070000000000002E-2</v>
      </c>
      <c r="J67" s="25"/>
      <c r="K67" s="25">
        <f t="shared" ref="K67:K130" si="21">I67-0.0005055</f>
        <v>1.0564500000000001E-2</v>
      </c>
      <c r="L67" s="25">
        <f t="shared" ref="L67:L130" si="22">K67*23.03</f>
        <v>0.24330043500000004</v>
      </c>
      <c r="M67" s="25">
        <v>1.9519999999999999E-2</v>
      </c>
      <c r="N67" s="25">
        <f t="shared" ref="N67:N130" si="23">M67-AC67</f>
        <v>1.1129999999999999E-2</v>
      </c>
      <c r="O67" s="25"/>
      <c r="P67" s="25">
        <f t="shared" ref="P67:P130" si="24">N67-0.0004484</f>
        <v>1.0681599999999999E-2</v>
      </c>
      <c r="Q67" s="25">
        <f t="shared" ref="Q67:Q130" si="25">P67*23.03</f>
        <v>0.245997248</v>
      </c>
      <c r="R67" s="25">
        <v>2.912E-2</v>
      </c>
      <c r="S67" s="25">
        <f t="shared" ref="S67:S130" si="26">R67-AC67</f>
        <v>2.0729999999999998E-2</v>
      </c>
      <c r="T67" s="25"/>
      <c r="U67" s="25">
        <f t="shared" ref="U67:U130" si="27">S67-0.0000202</f>
        <v>2.0709799999999997E-2</v>
      </c>
      <c r="V67" s="25">
        <f t="shared" ref="V67:V130" si="28">U67*23.03</f>
        <v>0.47694669399999995</v>
      </c>
      <c r="W67" s="25">
        <v>2.7660000000000001E-2</v>
      </c>
      <c r="X67" s="25">
        <f t="shared" ref="X67:X130" si="29">W67-AC67</f>
        <v>1.9270000000000002E-2</v>
      </c>
      <c r="Y67" s="25"/>
      <c r="Z67" s="25">
        <f t="shared" ref="Z67:Z130" si="30">X67-0.0008806</f>
        <v>1.8389400000000004E-2</v>
      </c>
      <c r="AA67" s="25">
        <f t="shared" ref="AA67:AA130" si="31">Z67*23.03</f>
        <v>0.42350788200000011</v>
      </c>
      <c r="AB67" s="25">
        <v>1.6830000000000001E-2</v>
      </c>
      <c r="AC67" s="25">
        <f t="shared" si="16"/>
        <v>8.3899999999999999E-3</v>
      </c>
    </row>
    <row r="68" spans="1:29" s="15" customFormat="1">
      <c r="A68" s="18">
        <v>316</v>
      </c>
      <c r="B68" s="25">
        <v>5.0000000000000002E-5</v>
      </c>
      <c r="C68" s="25">
        <v>1.234E-2</v>
      </c>
      <c r="D68" s="25">
        <f t="shared" si="17"/>
        <v>3.9950000000000003E-3</v>
      </c>
      <c r="E68" s="25"/>
      <c r="F68" s="25">
        <f t="shared" si="18"/>
        <v>3.7984000000000004E-3</v>
      </c>
      <c r="G68" s="25">
        <f t="shared" si="19"/>
        <v>8.7477152000000016E-2</v>
      </c>
      <c r="H68" s="25">
        <v>1.8929999999999999E-2</v>
      </c>
      <c r="I68" s="25">
        <f t="shared" si="20"/>
        <v>1.0584999999999999E-2</v>
      </c>
      <c r="J68" s="25"/>
      <c r="K68" s="25">
        <f t="shared" si="21"/>
        <v>1.0079499999999998E-2</v>
      </c>
      <c r="L68" s="25">
        <f t="shared" si="22"/>
        <v>0.23213088499999998</v>
      </c>
      <c r="M68" s="25">
        <v>1.9130000000000001E-2</v>
      </c>
      <c r="N68" s="25">
        <f t="shared" si="23"/>
        <v>1.0785000000000001E-2</v>
      </c>
      <c r="O68" s="25"/>
      <c r="P68" s="25">
        <f t="shared" si="24"/>
        <v>1.0336600000000001E-2</v>
      </c>
      <c r="Q68" s="25">
        <f t="shared" si="25"/>
        <v>0.23805189800000004</v>
      </c>
      <c r="R68" s="25">
        <v>2.903E-2</v>
      </c>
      <c r="S68" s="25">
        <f t="shared" si="26"/>
        <v>2.0685000000000002E-2</v>
      </c>
      <c r="T68" s="25"/>
      <c r="U68" s="25">
        <f t="shared" si="27"/>
        <v>2.0664800000000001E-2</v>
      </c>
      <c r="V68" s="25">
        <f t="shared" si="28"/>
        <v>0.47591034400000004</v>
      </c>
      <c r="W68" s="25">
        <v>2.76E-2</v>
      </c>
      <c r="X68" s="25">
        <f t="shared" si="29"/>
        <v>1.9255000000000001E-2</v>
      </c>
      <c r="Y68" s="25"/>
      <c r="Z68" s="25">
        <f t="shared" si="30"/>
        <v>1.8374400000000003E-2</v>
      </c>
      <c r="AA68" s="25">
        <f t="shared" si="31"/>
        <v>0.42316243200000009</v>
      </c>
      <c r="AB68" s="25">
        <v>1.6639999999999999E-2</v>
      </c>
      <c r="AC68" s="25">
        <f t="shared" si="16"/>
        <v>8.345E-3</v>
      </c>
    </row>
    <row r="69" spans="1:29" s="15" customFormat="1">
      <c r="A69" s="18">
        <v>317</v>
      </c>
      <c r="B69" s="25">
        <v>1.0000000000000001E-5</v>
      </c>
      <c r="C69" s="25">
        <v>1.2109999999999999E-2</v>
      </c>
      <c r="D69" s="25">
        <f t="shared" si="17"/>
        <v>3.96E-3</v>
      </c>
      <c r="E69" s="25"/>
      <c r="F69" s="25">
        <f t="shared" si="18"/>
        <v>3.7634000000000001E-3</v>
      </c>
      <c r="G69" s="25">
        <f t="shared" si="19"/>
        <v>8.6671102E-2</v>
      </c>
      <c r="H69" s="25">
        <v>1.8950000000000002E-2</v>
      </c>
      <c r="I69" s="25">
        <f t="shared" si="20"/>
        <v>1.0800000000000002E-2</v>
      </c>
      <c r="J69" s="25"/>
      <c r="K69" s="25">
        <f t="shared" si="21"/>
        <v>1.0294500000000002E-2</v>
      </c>
      <c r="L69" s="25">
        <f t="shared" si="22"/>
        <v>0.23708233500000006</v>
      </c>
      <c r="M69" s="25">
        <v>1.8849999999999999E-2</v>
      </c>
      <c r="N69" s="25">
        <f t="shared" si="23"/>
        <v>1.0699999999999999E-2</v>
      </c>
      <c r="O69" s="25"/>
      <c r="P69" s="25">
        <f t="shared" si="24"/>
        <v>1.02516E-2</v>
      </c>
      <c r="Q69" s="25">
        <f t="shared" si="25"/>
        <v>0.23609434800000001</v>
      </c>
      <c r="R69" s="25">
        <v>2.895E-2</v>
      </c>
      <c r="S69" s="25">
        <f t="shared" si="26"/>
        <v>2.0799999999999999E-2</v>
      </c>
      <c r="T69" s="25"/>
      <c r="U69" s="25">
        <f t="shared" si="27"/>
        <v>2.0779799999999998E-2</v>
      </c>
      <c r="V69" s="25">
        <f t="shared" si="28"/>
        <v>0.47855879399999995</v>
      </c>
      <c r="W69" s="25">
        <v>2.742E-2</v>
      </c>
      <c r="X69" s="25">
        <f t="shared" si="29"/>
        <v>1.9270000000000002E-2</v>
      </c>
      <c r="Y69" s="25"/>
      <c r="Z69" s="25">
        <f t="shared" si="30"/>
        <v>1.8389400000000004E-2</v>
      </c>
      <c r="AA69" s="25">
        <f t="shared" si="31"/>
        <v>0.42350788200000011</v>
      </c>
      <c r="AB69" s="25">
        <v>1.6289999999999999E-2</v>
      </c>
      <c r="AC69" s="25">
        <f t="shared" si="16"/>
        <v>8.1499999999999993E-3</v>
      </c>
    </row>
    <row r="70" spans="1:29" s="15" customFormat="1">
      <c r="A70" s="18">
        <v>318</v>
      </c>
      <c r="B70" s="25">
        <v>-4.0000000000000003E-5</v>
      </c>
      <c r="C70" s="25">
        <v>1.179E-2</v>
      </c>
      <c r="D70" s="25">
        <f t="shared" si="17"/>
        <v>3.6449999999999989E-3</v>
      </c>
      <c r="E70" s="25"/>
      <c r="F70" s="25">
        <f t="shared" si="18"/>
        <v>3.448399999999999E-3</v>
      </c>
      <c r="G70" s="25">
        <f t="shared" si="19"/>
        <v>7.9416651999999976E-2</v>
      </c>
      <c r="H70" s="25">
        <v>1.8839999999999999E-2</v>
      </c>
      <c r="I70" s="25">
        <f t="shared" si="20"/>
        <v>1.0694999999999998E-2</v>
      </c>
      <c r="J70" s="25"/>
      <c r="K70" s="25">
        <f t="shared" si="21"/>
        <v>1.0189499999999997E-2</v>
      </c>
      <c r="L70" s="25">
        <f t="shared" si="22"/>
        <v>0.23466418499999994</v>
      </c>
      <c r="M70" s="25">
        <v>1.8669999999999999E-2</v>
      </c>
      <c r="N70" s="25">
        <f t="shared" si="23"/>
        <v>1.0524999999999998E-2</v>
      </c>
      <c r="O70" s="25"/>
      <c r="P70" s="25">
        <f t="shared" si="24"/>
        <v>1.0076599999999998E-2</v>
      </c>
      <c r="Q70" s="25">
        <f t="shared" si="25"/>
        <v>0.23206409799999997</v>
      </c>
      <c r="R70" s="25">
        <v>2.8910000000000002E-2</v>
      </c>
      <c r="S70" s="25">
        <f t="shared" si="26"/>
        <v>2.0764999999999999E-2</v>
      </c>
      <c r="T70" s="25"/>
      <c r="U70" s="25">
        <f t="shared" si="27"/>
        <v>2.0744799999999997E-2</v>
      </c>
      <c r="V70" s="25">
        <f t="shared" si="28"/>
        <v>0.47775274399999995</v>
      </c>
      <c r="W70" s="25">
        <v>2.7400000000000001E-2</v>
      </c>
      <c r="X70" s="25">
        <f t="shared" si="29"/>
        <v>1.9255000000000001E-2</v>
      </c>
      <c r="Y70" s="25"/>
      <c r="Z70" s="25">
        <f t="shared" si="30"/>
        <v>1.8374400000000003E-2</v>
      </c>
      <c r="AA70" s="25">
        <f t="shared" si="31"/>
        <v>0.42316243200000009</v>
      </c>
      <c r="AB70" s="25">
        <v>1.6330000000000001E-2</v>
      </c>
      <c r="AC70" s="25">
        <f t="shared" si="16"/>
        <v>8.1450000000000012E-3</v>
      </c>
    </row>
    <row r="71" spans="1:29" s="15" customFormat="1">
      <c r="A71" s="18">
        <v>319</v>
      </c>
      <c r="B71" s="25">
        <v>-2.0000000000000002E-5</v>
      </c>
      <c r="C71" s="25">
        <v>1.17E-2</v>
      </c>
      <c r="D71" s="25">
        <f t="shared" si="17"/>
        <v>3.8250000000000003E-3</v>
      </c>
      <c r="E71" s="25"/>
      <c r="F71" s="25">
        <f t="shared" si="18"/>
        <v>3.6284000000000004E-3</v>
      </c>
      <c r="G71" s="25">
        <f t="shared" si="19"/>
        <v>8.3562052000000012E-2</v>
      </c>
      <c r="H71" s="25">
        <v>1.8350000000000002E-2</v>
      </c>
      <c r="I71" s="25">
        <f t="shared" si="20"/>
        <v>1.0475000000000002E-2</v>
      </c>
      <c r="J71" s="25"/>
      <c r="K71" s="25">
        <f t="shared" si="21"/>
        <v>9.9695000000000009E-3</v>
      </c>
      <c r="L71" s="25">
        <f t="shared" si="22"/>
        <v>0.22959758500000002</v>
      </c>
      <c r="M71" s="25">
        <v>1.8460000000000001E-2</v>
      </c>
      <c r="N71" s="25">
        <f t="shared" si="23"/>
        <v>1.0585000000000001E-2</v>
      </c>
      <c r="O71" s="25"/>
      <c r="P71" s="25">
        <f t="shared" si="24"/>
        <v>1.0136600000000001E-2</v>
      </c>
      <c r="Q71" s="25">
        <f t="shared" si="25"/>
        <v>0.23344589800000004</v>
      </c>
      <c r="R71" s="25">
        <v>2.8729999999999999E-2</v>
      </c>
      <c r="S71" s="25">
        <f t="shared" si="26"/>
        <v>2.0854999999999999E-2</v>
      </c>
      <c r="T71" s="25"/>
      <c r="U71" s="25">
        <f t="shared" si="27"/>
        <v>2.0834799999999997E-2</v>
      </c>
      <c r="V71" s="25">
        <f t="shared" si="28"/>
        <v>0.47982544399999993</v>
      </c>
      <c r="W71" s="25">
        <v>2.7300000000000001E-2</v>
      </c>
      <c r="X71" s="25">
        <f t="shared" si="29"/>
        <v>1.9425000000000001E-2</v>
      </c>
      <c r="Y71" s="25"/>
      <c r="Z71" s="25">
        <f t="shared" si="30"/>
        <v>1.8544400000000003E-2</v>
      </c>
      <c r="AA71" s="25">
        <f t="shared" si="31"/>
        <v>0.42707753200000009</v>
      </c>
      <c r="AB71" s="25">
        <v>1.5769999999999999E-2</v>
      </c>
      <c r="AC71" s="25">
        <f t="shared" si="16"/>
        <v>7.8750000000000001E-3</v>
      </c>
    </row>
    <row r="72" spans="1:29" s="15" customFormat="1">
      <c r="A72" s="18">
        <v>320</v>
      </c>
      <c r="B72" s="25">
        <v>0</v>
      </c>
      <c r="C72" s="25">
        <v>1.12E-2</v>
      </c>
      <c r="D72" s="25">
        <f t="shared" si="17"/>
        <v>3.4749999999999998E-3</v>
      </c>
      <c r="E72" s="25"/>
      <c r="F72" s="25">
        <f t="shared" si="18"/>
        <v>3.2783999999999999E-3</v>
      </c>
      <c r="G72" s="25">
        <f t="shared" si="19"/>
        <v>7.5501552E-2</v>
      </c>
      <c r="H72" s="25">
        <v>1.821E-2</v>
      </c>
      <c r="I72" s="25">
        <f t="shared" si="20"/>
        <v>1.0485000000000001E-2</v>
      </c>
      <c r="J72" s="25"/>
      <c r="K72" s="25">
        <f t="shared" si="21"/>
        <v>9.9795000000000005E-3</v>
      </c>
      <c r="L72" s="25">
        <f t="shared" si="22"/>
        <v>0.22982788500000001</v>
      </c>
      <c r="M72" s="25">
        <v>1.729E-2</v>
      </c>
      <c r="N72" s="25">
        <f t="shared" si="23"/>
        <v>9.5650000000000006E-3</v>
      </c>
      <c r="O72" s="25"/>
      <c r="P72" s="25">
        <f t="shared" si="24"/>
        <v>9.1166000000000007E-3</v>
      </c>
      <c r="Q72" s="25">
        <f t="shared" si="25"/>
        <v>0.20995529800000004</v>
      </c>
      <c r="R72" s="25">
        <v>2.8719999999999999E-2</v>
      </c>
      <c r="S72" s="25">
        <f t="shared" si="26"/>
        <v>2.0995E-2</v>
      </c>
      <c r="T72" s="25"/>
      <c r="U72" s="25">
        <f t="shared" si="27"/>
        <v>2.0974799999999998E-2</v>
      </c>
      <c r="V72" s="25">
        <f t="shared" si="28"/>
        <v>0.483049644</v>
      </c>
      <c r="W72" s="25">
        <v>2.7189999999999999E-2</v>
      </c>
      <c r="X72" s="25">
        <f t="shared" si="29"/>
        <v>1.9465E-2</v>
      </c>
      <c r="Y72" s="25"/>
      <c r="Z72" s="25">
        <f t="shared" si="30"/>
        <v>1.8584400000000001E-2</v>
      </c>
      <c r="AA72" s="25">
        <f t="shared" si="31"/>
        <v>0.42799873200000005</v>
      </c>
      <c r="AB72" s="25">
        <v>1.545E-2</v>
      </c>
      <c r="AC72" s="25">
        <f t="shared" si="16"/>
        <v>7.7250000000000001E-3</v>
      </c>
    </row>
    <row r="73" spans="1:29" s="15" customFormat="1">
      <c r="A73" s="18">
        <v>321</v>
      </c>
      <c r="B73" s="25">
        <v>1.0000000000000001E-5</v>
      </c>
      <c r="C73" s="25">
        <v>1.1039999999999999E-2</v>
      </c>
      <c r="D73" s="25">
        <f t="shared" si="17"/>
        <v>3.4099999999999998E-3</v>
      </c>
      <c r="E73" s="25"/>
      <c r="F73" s="25">
        <f t="shared" si="18"/>
        <v>3.2133999999999999E-3</v>
      </c>
      <c r="G73" s="25">
        <f t="shared" si="19"/>
        <v>7.4004602000000003E-2</v>
      </c>
      <c r="H73" s="25">
        <v>1.788E-2</v>
      </c>
      <c r="I73" s="25">
        <f t="shared" si="20"/>
        <v>1.025E-2</v>
      </c>
      <c r="J73" s="25"/>
      <c r="K73" s="25">
        <f t="shared" si="21"/>
        <v>9.7444999999999997E-3</v>
      </c>
      <c r="L73" s="25">
        <f t="shared" si="22"/>
        <v>0.22441583500000001</v>
      </c>
      <c r="M73" s="25">
        <v>1.6070000000000001E-2</v>
      </c>
      <c r="N73" s="25">
        <f t="shared" si="23"/>
        <v>8.4400000000000013E-3</v>
      </c>
      <c r="O73" s="25"/>
      <c r="P73" s="25">
        <f t="shared" si="24"/>
        <v>7.9916000000000015E-3</v>
      </c>
      <c r="Q73" s="25">
        <f t="shared" si="25"/>
        <v>0.18404654800000003</v>
      </c>
      <c r="R73" s="25">
        <v>2.8549999999999999E-2</v>
      </c>
      <c r="S73" s="25">
        <f t="shared" si="26"/>
        <v>2.0920000000000001E-2</v>
      </c>
      <c r="T73" s="25"/>
      <c r="U73" s="25">
        <f t="shared" si="27"/>
        <v>2.08998E-2</v>
      </c>
      <c r="V73" s="25">
        <f t="shared" si="28"/>
        <v>0.48132239400000004</v>
      </c>
      <c r="W73" s="25">
        <v>2.7050000000000001E-2</v>
      </c>
      <c r="X73" s="25">
        <f t="shared" si="29"/>
        <v>1.942E-2</v>
      </c>
      <c r="Y73" s="25"/>
      <c r="Z73" s="25">
        <f t="shared" si="30"/>
        <v>1.8539400000000001E-2</v>
      </c>
      <c r="AA73" s="25">
        <f t="shared" si="31"/>
        <v>0.42696238200000003</v>
      </c>
      <c r="AB73" s="25">
        <v>1.525E-2</v>
      </c>
      <c r="AC73" s="25">
        <f t="shared" si="16"/>
        <v>7.6299999999999996E-3</v>
      </c>
    </row>
    <row r="74" spans="1:29" s="15" customFormat="1">
      <c r="A74" s="18">
        <v>322</v>
      </c>
      <c r="B74" s="25">
        <v>-3.0000000000000001E-5</v>
      </c>
      <c r="C74" s="25">
        <v>1.04E-2</v>
      </c>
      <c r="D74" s="25">
        <f t="shared" si="17"/>
        <v>2.7349999999999996E-3</v>
      </c>
      <c r="E74" s="25"/>
      <c r="F74" s="25">
        <f t="shared" si="18"/>
        <v>2.5383999999999997E-3</v>
      </c>
      <c r="G74" s="25">
        <f t="shared" si="19"/>
        <v>5.8459351999999992E-2</v>
      </c>
      <c r="H74" s="25">
        <v>1.7809999999999999E-2</v>
      </c>
      <c r="I74" s="25">
        <f t="shared" si="20"/>
        <v>1.0145E-2</v>
      </c>
      <c r="J74" s="25"/>
      <c r="K74" s="25">
        <f t="shared" si="21"/>
        <v>9.6394999999999988E-3</v>
      </c>
      <c r="L74" s="25">
        <f t="shared" si="22"/>
        <v>0.22199768499999997</v>
      </c>
      <c r="M74" s="25">
        <v>1.3729999999999999E-2</v>
      </c>
      <c r="N74" s="25">
        <f t="shared" si="23"/>
        <v>6.0649999999999992E-3</v>
      </c>
      <c r="O74" s="25"/>
      <c r="P74" s="25">
        <f t="shared" si="24"/>
        <v>5.6165999999999994E-3</v>
      </c>
      <c r="Q74" s="25">
        <f t="shared" si="25"/>
        <v>0.129350298</v>
      </c>
      <c r="R74" s="25">
        <v>2.836E-2</v>
      </c>
      <c r="S74" s="25">
        <f t="shared" si="26"/>
        <v>2.0694999999999998E-2</v>
      </c>
      <c r="T74" s="25"/>
      <c r="U74" s="25">
        <f t="shared" si="27"/>
        <v>2.0674799999999997E-2</v>
      </c>
      <c r="V74" s="25">
        <f t="shared" si="28"/>
        <v>0.47614064399999995</v>
      </c>
      <c r="W74" s="25">
        <v>2.6720000000000001E-2</v>
      </c>
      <c r="X74" s="25">
        <f t="shared" si="29"/>
        <v>1.9055000000000002E-2</v>
      </c>
      <c r="Y74" s="25"/>
      <c r="Z74" s="25">
        <f t="shared" si="30"/>
        <v>1.8174400000000004E-2</v>
      </c>
      <c r="AA74" s="25">
        <f t="shared" si="31"/>
        <v>0.41855643200000009</v>
      </c>
      <c r="AB74" s="25">
        <v>1.536E-2</v>
      </c>
      <c r="AC74" s="25">
        <f t="shared" si="16"/>
        <v>7.6649999999999999E-3</v>
      </c>
    </row>
    <row r="75" spans="1:29" s="15" customFormat="1">
      <c r="A75" s="18">
        <v>323</v>
      </c>
      <c r="B75" s="25">
        <v>-3.0000000000000001E-5</v>
      </c>
      <c r="C75" s="25">
        <v>1.031E-2</v>
      </c>
      <c r="D75" s="25">
        <f t="shared" si="17"/>
        <v>2.8849999999999995E-3</v>
      </c>
      <c r="E75" s="25"/>
      <c r="F75" s="25">
        <f t="shared" si="18"/>
        <v>2.6883999999999996E-3</v>
      </c>
      <c r="G75" s="25">
        <f t="shared" si="19"/>
        <v>6.1913851999999991E-2</v>
      </c>
      <c r="H75" s="25">
        <v>1.6590000000000001E-2</v>
      </c>
      <c r="I75" s="25">
        <f t="shared" si="20"/>
        <v>9.1649999999999995E-3</v>
      </c>
      <c r="J75" s="25"/>
      <c r="K75" s="25">
        <f t="shared" si="21"/>
        <v>8.6594999999999988E-3</v>
      </c>
      <c r="L75" s="25">
        <f t="shared" si="22"/>
        <v>0.19942828499999998</v>
      </c>
      <c r="M75" s="25">
        <v>1.366E-2</v>
      </c>
      <c r="N75" s="25">
        <f t="shared" si="23"/>
        <v>6.2350000000000001E-3</v>
      </c>
      <c r="O75" s="25"/>
      <c r="P75" s="25">
        <f t="shared" si="24"/>
        <v>5.7866000000000003E-3</v>
      </c>
      <c r="Q75" s="25">
        <f t="shared" si="25"/>
        <v>0.13326539800000001</v>
      </c>
      <c r="R75" s="25">
        <v>2.8119999999999999E-2</v>
      </c>
      <c r="S75" s="25">
        <f t="shared" si="26"/>
        <v>2.0694999999999998E-2</v>
      </c>
      <c r="T75" s="25"/>
      <c r="U75" s="25">
        <f t="shared" si="27"/>
        <v>2.0674799999999997E-2</v>
      </c>
      <c r="V75" s="25">
        <f t="shared" si="28"/>
        <v>0.47614064399999995</v>
      </c>
      <c r="W75" s="25">
        <v>2.649E-2</v>
      </c>
      <c r="X75" s="25">
        <f t="shared" si="29"/>
        <v>1.9064999999999999E-2</v>
      </c>
      <c r="Y75" s="25"/>
      <c r="Z75" s="25">
        <f t="shared" si="30"/>
        <v>1.81844E-2</v>
      </c>
      <c r="AA75" s="25">
        <f t="shared" si="31"/>
        <v>0.41878673199999999</v>
      </c>
      <c r="AB75" s="25">
        <v>1.4880000000000001E-2</v>
      </c>
      <c r="AC75" s="25">
        <f t="shared" si="16"/>
        <v>7.4250000000000002E-3</v>
      </c>
    </row>
    <row r="76" spans="1:29" s="15" customFormat="1">
      <c r="A76" s="18">
        <v>324</v>
      </c>
      <c r="B76" s="25">
        <v>5.0000000000000002E-5</v>
      </c>
      <c r="C76" s="25">
        <v>9.2700000000000005E-3</v>
      </c>
      <c r="D76" s="25">
        <f t="shared" si="17"/>
        <v>1.9450000000000005E-3</v>
      </c>
      <c r="E76" s="25"/>
      <c r="F76" s="25">
        <f t="shared" si="18"/>
        <v>1.7484000000000006E-3</v>
      </c>
      <c r="G76" s="25">
        <f t="shared" si="19"/>
        <v>4.026565200000002E-2</v>
      </c>
      <c r="H76" s="25">
        <v>1.5949999999999999E-2</v>
      </c>
      <c r="I76" s="25">
        <f t="shared" si="20"/>
        <v>8.624999999999999E-3</v>
      </c>
      <c r="J76" s="25"/>
      <c r="K76" s="25">
        <f t="shared" si="21"/>
        <v>8.1194999999999982E-3</v>
      </c>
      <c r="L76" s="25">
        <f t="shared" si="22"/>
        <v>0.18699208499999997</v>
      </c>
      <c r="M76" s="25">
        <v>1.146E-2</v>
      </c>
      <c r="N76" s="25">
        <f t="shared" si="23"/>
        <v>4.1349999999999998E-3</v>
      </c>
      <c r="O76" s="25"/>
      <c r="P76" s="25">
        <f t="shared" si="24"/>
        <v>3.6865999999999999E-3</v>
      </c>
      <c r="Q76" s="25">
        <f t="shared" si="25"/>
        <v>8.4902398000000004E-2</v>
      </c>
      <c r="R76" s="25">
        <v>2.811E-2</v>
      </c>
      <c r="S76" s="25">
        <f t="shared" si="26"/>
        <v>2.0784999999999998E-2</v>
      </c>
      <c r="T76" s="25"/>
      <c r="U76" s="25">
        <f t="shared" si="27"/>
        <v>2.0764799999999996E-2</v>
      </c>
      <c r="V76" s="25">
        <f t="shared" si="28"/>
        <v>0.47821334399999993</v>
      </c>
      <c r="W76" s="25">
        <v>2.649E-2</v>
      </c>
      <c r="X76" s="25">
        <f t="shared" si="29"/>
        <v>1.9165000000000001E-2</v>
      </c>
      <c r="Y76" s="25"/>
      <c r="Z76" s="25">
        <f t="shared" si="30"/>
        <v>1.8284400000000003E-2</v>
      </c>
      <c r="AA76" s="25">
        <f t="shared" si="31"/>
        <v>0.42108973200000011</v>
      </c>
      <c r="AB76" s="25">
        <v>1.46E-2</v>
      </c>
      <c r="AC76" s="25">
        <f t="shared" si="16"/>
        <v>7.3249999999999999E-3</v>
      </c>
    </row>
    <row r="77" spans="1:29" s="15" customFormat="1">
      <c r="A77" s="18">
        <v>325</v>
      </c>
      <c r="B77" s="25">
        <v>1.1E-4</v>
      </c>
      <c r="C77" s="25">
        <v>8.0800000000000004E-3</v>
      </c>
      <c r="D77" s="25">
        <f t="shared" si="17"/>
        <v>3.8255000000000008E-3</v>
      </c>
      <c r="E77" s="25"/>
      <c r="F77" s="25">
        <f t="shared" si="18"/>
        <v>3.6289000000000009E-3</v>
      </c>
      <c r="G77" s="25">
        <f t="shared" si="19"/>
        <v>8.3573567000000029E-2</v>
      </c>
      <c r="H77" s="25">
        <v>1.5389999999999999E-2</v>
      </c>
      <c r="I77" s="25">
        <f t="shared" si="20"/>
        <v>1.11355E-2</v>
      </c>
      <c r="J77" s="25"/>
      <c r="K77" s="25">
        <f t="shared" si="21"/>
        <v>1.0629999999999999E-2</v>
      </c>
      <c r="L77" s="25">
        <f t="shared" si="22"/>
        <v>0.2448089</v>
      </c>
      <c r="M77" s="25">
        <v>1.0789999999999999E-2</v>
      </c>
      <c r="N77" s="25">
        <f t="shared" si="23"/>
        <v>6.5354999999999996E-3</v>
      </c>
      <c r="O77" s="25"/>
      <c r="P77" s="25">
        <f t="shared" si="24"/>
        <v>6.0870999999999998E-3</v>
      </c>
      <c r="Q77" s="25">
        <f t="shared" si="25"/>
        <v>0.140185913</v>
      </c>
      <c r="R77" s="25">
        <v>2.775E-2</v>
      </c>
      <c r="S77" s="25">
        <f t="shared" si="26"/>
        <v>2.3495500000000002E-2</v>
      </c>
      <c r="T77" s="25"/>
      <c r="U77" s="25">
        <f t="shared" si="27"/>
        <v>2.3475300000000001E-2</v>
      </c>
      <c r="V77" s="25">
        <f t="shared" si="28"/>
        <v>0.54063615900000006</v>
      </c>
      <c r="W77" s="25">
        <v>2.648E-2</v>
      </c>
      <c r="X77" s="25">
        <f t="shared" si="29"/>
        <v>2.2225500000000002E-2</v>
      </c>
      <c r="Y77" s="25"/>
      <c r="Z77" s="25">
        <f t="shared" si="30"/>
        <v>2.1344900000000003E-2</v>
      </c>
      <c r="AA77" s="25">
        <f t="shared" si="31"/>
        <v>0.4915730470000001</v>
      </c>
      <c r="AB77" s="25">
        <v>8.3990000000000002E-3</v>
      </c>
      <c r="AC77" s="25">
        <v>4.2544999999999996E-3</v>
      </c>
    </row>
    <row r="78" spans="1:29" s="15" customFormat="1">
      <c r="A78" s="18">
        <v>326</v>
      </c>
      <c r="B78" s="25">
        <v>2.0000000000000002E-5</v>
      </c>
      <c r="C78" s="25">
        <v>8.0700000000000008E-3</v>
      </c>
      <c r="D78" s="25">
        <f t="shared" si="17"/>
        <v>8.5500000000000159E-4</v>
      </c>
      <c r="E78" s="25"/>
      <c r="F78" s="25">
        <f t="shared" si="18"/>
        <v>6.5840000000000158E-4</v>
      </c>
      <c r="G78" s="25">
        <f t="shared" si="19"/>
        <v>1.5162952000000037E-2</v>
      </c>
      <c r="H78" s="25">
        <v>1.538E-2</v>
      </c>
      <c r="I78" s="25">
        <f t="shared" si="20"/>
        <v>8.1650000000000004E-3</v>
      </c>
      <c r="J78" s="25"/>
      <c r="K78" s="25">
        <f t="shared" si="21"/>
        <v>7.6595000000000005E-3</v>
      </c>
      <c r="L78" s="25">
        <f t="shared" si="22"/>
        <v>0.17639828500000002</v>
      </c>
      <c r="M78" s="25">
        <v>1.078E-2</v>
      </c>
      <c r="N78" s="25">
        <f t="shared" si="23"/>
        <v>3.5650000000000005E-3</v>
      </c>
      <c r="O78" s="25"/>
      <c r="P78" s="25">
        <f t="shared" si="24"/>
        <v>3.1166000000000006E-3</v>
      </c>
      <c r="Q78" s="25">
        <f t="shared" si="25"/>
        <v>7.1775298000000015E-2</v>
      </c>
      <c r="R78" s="25">
        <v>1.7649999999999999E-2</v>
      </c>
      <c r="S78" s="25">
        <f t="shared" si="26"/>
        <v>1.0435E-2</v>
      </c>
      <c r="T78" s="25"/>
      <c r="U78" s="25">
        <f t="shared" si="27"/>
        <v>1.04148E-2</v>
      </c>
      <c r="V78" s="25">
        <f t="shared" si="28"/>
        <v>0.23985284400000001</v>
      </c>
      <c r="W78" s="25">
        <v>2.5190000000000001E-2</v>
      </c>
      <c r="X78" s="25">
        <f t="shared" si="29"/>
        <v>1.7975000000000001E-2</v>
      </c>
      <c r="Y78" s="25"/>
      <c r="Z78" s="25">
        <f t="shared" si="30"/>
        <v>1.7094400000000003E-2</v>
      </c>
      <c r="AA78" s="25">
        <f t="shared" si="31"/>
        <v>0.39368403200000007</v>
      </c>
      <c r="AB78" s="25">
        <v>1.4409999999999999E-2</v>
      </c>
      <c r="AC78" s="25">
        <f t="shared" si="16"/>
        <v>7.2149999999999992E-3</v>
      </c>
    </row>
    <row r="79" spans="1:29" s="15" customFormat="1">
      <c r="A79" s="18">
        <v>327</v>
      </c>
      <c r="B79" s="25">
        <v>1.1E-4</v>
      </c>
      <c r="C79" s="25">
        <v>8.0700000000000008E-3</v>
      </c>
      <c r="D79" s="25">
        <f t="shared" si="17"/>
        <v>1.0300000000000005E-3</v>
      </c>
      <c r="E79" s="25"/>
      <c r="F79" s="25">
        <f t="shared" si="18"/>
        <v>8.3340000000000052E-4</v>
      </c>
      <c r="G79" s="25">
        <f t="shared" si="19"/>
        <v>1.9193202000000013E-2</v>
      </c>
      <c r="H79" s="25">
        <v>1.537E-2</v>
      </c>
      <c r="I79" s="25">
        <f t="shared" si="20"/>
        <v>8.3300000000000006E-3</v>
      </c>
      <c r="J79" s="25"/>
      <c r="K79" s="25">
        <f t="shared" si="21"/>
        <v>7.8244999999999999E-3</v>
      </c>
      <c r="L79" s="25">
        <f t="shared" si="22"/>
        <v>0.18019823500000001</v>
      </c>
      <c r="M79" s="25">
        <v>1.078E-2</v>
      </c>
      <c r="N79" s="25">
        <f t="shared" si="23"/>
        <v>3.7399999999999994E-3</v>
      </c>
      <c r="O79" s="25"/>
      <c r="P79" s="25">
        <f t="shared" si="24"/>
        <v>3.2915999999999996E-3</v>
      </c>
      <c r="Q79" s="25">
        <f t="shared" si="25"/>
        <v>7.5805548E-2</v>
      </c>
      <c r="R79" s="25">
        <v>1.753E-2</v>
      </c>
      <c r="S79" s="25">
        <f t="shared" si="26"/>
        <v>1.0489999999999999E-2</v>
      </c>
      <c r="T79" s="25"/>
      <c r="U79" s="25">
        <f t="shared" si="27"/>
        <v>1.04698E-2</v>
      </c>
      <c r="V79" s="25">
        <f t="shared" si="28"/>
        <v>0.24111949399999999</v>
      </c>
      <c r="W79" s="25">
        <v>2.5139999999999999E-2</v>
      </c>
      <c r="X79" s="25">
        <f t="shared" si="29"/>
        <v>1.8099999999999998E-2</v>
      </c>
      <c r="Y79" s="25"/>
      <c r="Z79" s="25">
        <f t="shared" si="30"/>
        <v>1.7219399999999999E-2</v>
      </c>
      <c r="AA79" s="25">
        <f t="shared" si="31"/>
        <v>0.396562782</v>
      </c>
      <c r="AB79" s="25">
        <v>1.397E-2</v>
      </c>
      <c r="AC79" s="25">
        <f t="shared" si="16"/>
        <v>7.0400000000000003E-3</v>
      </c>
    </row>
    <row r="80" spans="1:29" s="15" customFormat="1">
      <c r="A80" s="18">
        <v>328</v>
      </c>
      <c r="B80" s="25">
        <v>-5.0000000000000002E-5</v>
      </c>
      <c r="C80" s="25">
        <v>8.0700000000000008E-3</v>
      </c>
      <c r="D80" s="25">
        <f t="shared" si="17"/>
        <v>1.060000000000001E-3</v>
      </c>
      <c r="E80" s="25"/>
      <c r="F80" s="25">
        <f t="shared" si="18"/>
        <v>8.6340000000000104E-4</v>
      </c>
      <c r="G80" s="25">
        <f t="shared" si="19"/>
        <v>1.9884102000000025E-2</v>
      </c>
      <c r="H80" s="25">
        <v>1.536E-2</v>
      </c>
      <c r="I80" s="25">
        <f t="shared" si="20"/>
        <v>8.3499999999999998E-3</v>
      </c>
      <c r="J80" s="25"/>
      <c r="K80" s="25">
        <f t="shared" si="21"/>
        <v>7.844499999999999E-3</v>
      </c>
      <c r="L80" s="25">
        <f t="shared" si="22"/>
        <v>0.18065883499999999</v>
      </c>
      <c r="M80" s="25">
        <v>1.077E-2</v>
      </c>
      <c r="N80" s="25">
        <f t="shared" si="23"/>
        <v>3.7600000000000003E-3</v>
      </c>
      <c r="O80" s="25"/>
      <c r="P80" s="25">
        <f t="shared" si="24"/>
        <v>3.3116000000000005E-3</v>
      </c>
      <c r="Q80" s="25">
        <f t="shared" si="25"/>
        <v>7.626614800000002E-2</v>
      </c>
      <c r="R80" s="25">
        <v>1.6559999999999998E-2</v>
      </c>
      <c r="S80" s="25">
        <f t="shared" si="26"/>
        <v>9.5499999999999995E-3</v>
      </c>
      <c r="T80" s="25"/>
      <c r="U80" s="25">
        <f t="shared" si="27"/>
        <v>9.5297999999999997E-3</v>
      </c>
      <c r="V80" s="25">
        <f t="shared" si="28"/>
        <v>0.21947129400000001</v>
      </c>
      <c r="W80" s="25">
        <v>2.2759999999999999E-2</v>
      </c>
      <c r="X80" s="25">
        <f t="shared" si="29"/>
        <v>1.575E-2</v>
      </c>
      <c r="Y80" s="25"/>
      <c r="Z80" s="25">
        <f t="shared" si="30"/>
        <v>1.48694E-2</v>
      </c>
      <c r="AA80" s="25">
        <f t="shared" si="31"/>
        <v>0.34244228199999999</v>
      </c>
      <c r="AB80" s="25">
        <v>1.4069999999999999E-2</v>
      </c>
      <c r="AC80" s="25">
        <f t="shared" si="16"/>
        <v>7.0099999999999997E-3</v>
      </c>
    </row>
    <row r="81" spans="1:29" s="15" customFormat="1">
      <c r="A81" s="18">
        <v>329</v>
      </c>
      <c r="B81" s="25">
        <v>6.0000000000000002E-5</v>
      </c>
      <c r="C81" s="25">
        <v>8.0700000000000008E-3</v>
      </c>
      <c r="D81" s="25">
        <f t="shared" si="17"/>
        <v>1.1650000000000011E-3</v>
      </c>
      <c r="E81" s="25"/>
      <c r="F81" s="25">
        <f t="shared" si="18"/>
        <v>9.684000000000011E-4</v>
      </c>
      <c r="G81" s="25">
        <f t="shared" si="19"/>
        <v>2.2302252000000026E-2</v>
      </c>
      <c r="H81" s="25">
        <v>1.5350000000000001E-2</v>
      </c>
      <c r="I81" s="25">
        <f t="shared" si="20"/>
        <v>8.4450000000000011E-3</v>
      </c>
      <c r="J81" s="25"/>
      <c r="K81" s="25">
        <f t="shared" si="21"/>
        <v>7.9395000000000004E-3</v>
      </c>
      <c r="L81" s="25">
        <f t="shared" si="22"/>
        <v>0.18284668500000001</v>
      </c>
      <c r="M81" s="25">
        <v>1.076E-2</v>
      </c>
      <c r="N81" s="25">
        <f t="shared" si="23"/>
        <v>3.8550000000000008E-3</v>
      </c>
      <c r="O81" s="25"/>
      <c r="P81" s="25">
        <f t="shared" si="24"/>
        <v>3.4066000000000009E-3</v>
      </c>
      <c r="Q81" s="25">
        <f t="shared" si="25"/>
        <v>7.8453998000000025E-2</v>
      </c>
      <c r="R81" s="25">
        <v>1.7010000000000001E-2</v>
      </c>
      <c r="S81" s="25">
        <f t="shared" si="26"/>
        <v>1.0105000000000001E-2</v>
      </c>
      <c r="T81" s="25"/>
      <c r="U81" s="25">
        <f t="shared" si="27"/>
        <v>1.0084800000000001E-2</v>
      </c>
      <c r="V81" s="25">
        <f t="shared" si="28"/>
        <v>0.23225294400000004</v>
      </c>
      <c r="W81" s="25">
        <v>1.9890000000000001E-2</v>
      </c>
      <c r="X81" s="25">
        <f t="shared" si="29"/>
        <v>1.2985000000000002E-2</v>
      </c>
      <c r="Y81" s="25"/>
      <c r="Z81" s="25">
        <f t="shared" si="30"/>
        <v>1.2104400000000001E-2</v>
      </c>
      <c r="AA81" s="25">
        <f t="shared" si="31"/>
        <v>0.27876433200000006</v>
      </c>
      <c r="AB81" s="25">
        <v>1.375E-2</v>
      </c>
      <c r="AC81" s="25">
        <f t="shared" si="16"/>
        <v>6.9049999999999997E-3</v>
      </c>
    </row>
    <row r="82" spans="1:29" s="15" customFormat="1">
      <c r="A82" s="18">
        <v>330</v>
      </c>
      <c r="B82" s="25">
        <v>-1E-4</v>
      </c>
      <c r="C82" s="25">
        <v>8.0700000000000008E-3</v>
      </c>
      <c r="D82" s="25">
        <f t="shared" si="17"/>
        <v>1.4150000000000005E-3</v>
      </c>
      <c r="E82" s="25"/>
      <c r="F82" s="25">
        <f t="shared" si="18"/>
        <v>1.2184000000000006E-3</v>
      </c>
      <c r="G82" s="25">
        <f t="shared" si="19"/>
        <v>2.8059752000000014E-2</v>
      </c>
      <c r="H82" s="25">
        <v>1.5339999999999999E-2</v>
      </c>
      <c r="I82" s="25">
        <f t="shared" si="20"/>
        <v>8.6849999999999983E-3</v>
      </c>
      <c r="J82" s="25"/>
      <c r="K82" s="25">
        <f t="shared" si="21"/>
        <v>8.1794999999999975E-3</v>
      </c>
      <c r="L82" s="25">
        <f t="shared" si="22"/>
        <v>0.18837388499999996</v>
      </c>
      <c r="M82" s="25">
        <v>1.076E-2</v>
      </c>
      <c r="N82" s="25">
        <f t="shared" si="23"/>
        <v>4.1050000000000001E-3</v>
      </c>
      <c r="O82" s="25"/>
      <c r="P82" s="25">
        <f t="shared" si="24"/>
        <v>3.6566000000000003E-3</v>
      </c>
      <c r="Q82" s="25">
        <f t="shared" si="25"/>
        <v>8.421149800000001E-2</v>
      </c>
      <c r="R82" s="25">
        <v>1.6619999999999999E-2</v>
      </c>
      <c r="S82" s="25">
        <f t="shared" si="26"/>
        <v>9.9649999999999982E-3</v>
      </c>
      <c r="T82" s="25"/>
      <c r="U82" s="25">
        <f t="shared" si="27"/>
        <v>9.9447999999999984E-3</v>
      </c>
      <c r="V82" s="25">
        <f t="shared" si="28"/>
        <v>0.22902874399999998</v>
      </c>
      <c r="W82" s="25">
        <v>1.7909999999999999E-2</v>
      </c>
      <c r="X82" s="25">
        <f t="shared" si="29"/>
        <v>1.1254999999999998E-2</v>
      </c>
      <c r="Y82" s="25"/>
      <c r="Z82" s="25">
        <f t="shared" si="30"/>
        <v>1.0374399999999997E-2</v>
      </c>
      <c r="AA82" s="25">
        <f t="shared" si="31"/>
        <v>0.23892243199999993</v>
      </c>
      <c r="AB82" s="25">
        <v>1.341E-2</v>
      </c>
      <c r="AC82" s="25">
        <f t="shared" si="16"/>
        <v>6.6550000000000003E-3</v>
      </c>
    </row>
    <row r="83" spans="1:29" s="15" customFormat="1">
      <c r="A83" s="18">
        <v>331</v>
      </c>
      <c r="B83" s="25">
        <v>-4.0000000000000003E-5</v>
      </c>
      <c r="C83" s="25">
        <v>8.0700000000000008E-3</v>
      </c>
      <c r="D83" s="25">
        <f t="shared" si="17"/>
        <v>1.4300000000000007E-3</v>
      </c>
      <c r="E83" s="25"/>
      <c r="F83" s="25">
        <f t="shared" si="18"/>
        <v>1.2334000000000008E-3</v>
      </c>
      <c r="G83" s="25">
        <f t="shared" si="19"/>
        <v>2.8405202000000022E-2</v>
      </c>
      <c r="H83" s="25">
        <v>1.521E-2</v>
      </c>
      <c r="I83" s="25">
        <f t="shared" si="20"/>
        <v>8.5699999999999995E-3</v>
      </c>
      <c r="J83" s="25"/>
      <c r="K83" s="25">
        <f t="shared" si="21"/>
        <v>8.0644999999999988E-3</v>
      </c>
      <c r="L83" s="25">
        <f t="shared" si="22"/>
        <v>0.18572543499999999</v>
      </c>
      <c r="M83" s="25">
        <v>1.0749999999999999E-2</v>
      </c>
      <c r="N83" s="25">
        <f t="shared" si="23"/>
        <v>4.1099999999999991E-3</v>
      </c>
      <c r="O83" s="25"/>
      <c r="P83" s="25">
        <f t="shared" si="24"/>
        <v>3.6615999999999992E-3</v>
      </c>
      <c r="Q83" s="25">
        <f t="shared" si="25"/>
        <v>8.432664799999999E-2</v>
      </c>
      <c r="R83" s="25">
        <v>1.685E-2</v>
      </c>
      <c r="S83" s="25">
        <f t="shared" si="26"/>
        <v>1.021E-2</v>
      </c>
      <c r="T83" s="25"/>
      <c r="U83" s="25">
        <f t="shared" si="27"/>
        <v>1.0189800000000001E-2</v>
      </c>
      <c r="V83" s="25">
        <f t="shared" si="28"/>
        <v>0.23467109400000002</v>
      </c>
      <c r="W83" s="25">
        <v>1.746E-2</v>
      </c>
      <c r="X83" s="25">
        <f t="shared" si="29"/>
        <v>1.082E-2</v>
      </c>
      <c r="Y83" s="25"/>
      <c r="Z83" s="25">
        <f t="shared" si="30"/>
        <v>9.9393999999999993E-3</v>
      </c>
      <c r="AA83" s="25">
        <f t="shared" si="31"/>
        <v>0.22890438199999999</v>
      </c>
      <c r="AB83" s="25">
        <v>1.332E-2</v>
      </c>
      <c r="AC83" s="25">
        <f t="shared" si="16"/>
        <v>6.6400000000000001E-3</v>
      </c>
    </row>
    <row r="84" spans="1:29" s="15" customFormat="1">
      <c r="A84" s="18">
        <v>332</v>
      </c>
      <c r="B84" s="25">
        <v>-1.2E-4</v>
      </c>
      <c r="C84" s="25">
        <v>8.0599999999999995E-3</v>
      </c>
      <c r="D84" s="25">
        <f t="shared" si="17"/>
        <v>1.6999999999999993E-3</v>
      </c>
      <c r="E84" s="25"/>
      <c r="F84" s="25">
        <f t="shared" si="18"/>
        <v>1.5033999999999994E-3</v>
      </c>
      <c r="G84" s="25">
        <f t="shared" si="19"/>
        <v>3.4623301999999988E-2</v>
      </c>
      <c r="H84" s="25">
        <v>1.516E-2</v>
      </c>
      <c r="I84" s="25">
        <f t="shared" si="20"/>
        <v>8.7999999999999988E-3</v>
      </c>
      <c r="J84" s="25"/>
      <c r="K84" s="25">
        <f t="shared" si="21"/>
        <v>8.2944999999999981E-3</v>
      </c>
      <c r="L84" s="25">
        <f t="shared" si="22"/>
        <v>0.19102233499999996</v>
      </c>
      <c r="M84" s="25">
        <v>1.074E-2</v>
      </c>
      <c r="N84" s="25">
        <f t="shared" si="23"/>
        <v>4.3799999999999993E-3</v>
      </c>
      <c r="O84" s="25"/>
      <c r="P84" s="25">
        <f t="shared" si="24"/>
        <v>3.9315999999999995E-3</v>
      </c>
      <c r="Q84" s="25">
        <f t="shared" si="25"/>
        <v>9.0544747999999994E-2</v>
      </c>
      <c r="R84" s="25">
        <v>1.576E-2</v>
      </c>
      <c r="S84" s="25">
        <f t="shared" si="26"/>
        <v>9.3999999999999986E-3</v>
      </c>
      <c r="T84" s="25"/>
      <c r="U84" s="25">
        <f t="shared" si="27"/>
        <v>9.3797999999999989E-3</v>
      </c>
      <c r="V84" s="25">
        <f t="shared" si="28"/>
        <v>0.21601679399999998</v>
      </c>
      <c r="W84" s="25">
        <v>1.6830000000000001E-2</v>
      </c>
      <c r="X84" s="25">
        <f t="shared" si="29"/>
        <v>1.047E-2</v>
      </c>
      <c r="Y84" s="25"/>
      <c r="Z84" s="25">
        <f t="shared" si="30"/>
        <v>9.5893999999999997E-3</v>
      </c>
      <c r="AA84" s="25">
        <f t="shared" si="31"/>
        <v>0.22084388199999999</v>
      </c>
      <c r="AB84" s="25">
        <v>1.2840000000000001E-2</v>
      </c>
      <c r="AC84" s="25">
        <f t="shared" si="16"/>
        <v>6.3600000000000002E-3</v>
      </c>
    </row>
    <row r="85" spans="1:29" s="15" customFormat="1">
      <c r="A85" s="18">
        <v>333</v>
      </c>
      <c r="B85" s="25">
        <v>8.0000000000000007E-5</v>
      </c>
      <c r="C85" s="25">
        <v>8.0599999999999995E-3</v>
      </c>
      <c r="D85" s="25">
        <f t="shared" si="17"/>
        <v>1.5699999999999993E-3</v>
      </c>
      <c r="E85" s="25"/>
      <c r="F85" s="25">
        <f t="shared" si="18"/>
        <v>1.3733999999999994E-3</v>
      </c>
      <c r="G85" s="25">
        <f t="shared" si="19"/>
        <v>3.1629401999999987E-2</v>
      </c>
      <c r="H85" s="25">
        <v>1.511E-2</v>
      </c>
      <c r="I85" s="25">
        <f t="shared" si="20"/>
        <v>8.6199999999999992E-3</v>
      </c>
      <c r="J85" s="25"/>
      <c r="K85" s="25">
        <f t="shared" si="21"/>
        <v>8.1144999999999985E-3</v>
      </c>
      <c r="L85" s="25">
        <f t="shared" si="22"/>
        <v>0.18687693499999997</v>
      </c>
      <c r="M85" s="25">
        <v>1.073E-2</v>
      </c>
      <c r="N85" s="25">
        <f t="shared" si="23"/>
        <v>4.2399999999999998E-3</v>
      </c>
      <c r="O85" s="25"/>
      <c r="P85" s="25">
        <f t="shared" si="24"/>
        <v>3.7916E-3</v>
      </c>
      <c r="Q85" s="25">
        <f t="shared" si="25"/>
        <v>8.7320547999999998E-2</v>
      </c>
      <c r="R85" s="25">
        <v>1.5890000000000001E-2</v>
      </c>
      <c r="S85" s="25">
        <f t="shared" si="26"/>
        <v>9.4000000000000021E-3</v>
      </c>
      <c r="T85" s="25"/>
      <c r="U85" s="25">
        <f t="shared" si="27"/>
        <v>9.3798000000000024E-3</v>
      </c>
      <c r="V85" s="25">
        <f t="shared" si="28"/>
        <v>0.21601679400000007</v>
      </c>
      <c r="W85" s="25">
        <v>1.7090000000000001E-2</v>
      </c>
      <c r="X85" s="25">
        <f t="shared" si="29"/>
        <v>1.0600000000000002E-2</v>
      </c>
      <c r="Y85" s="25"/>
      <c r="Z85" s="25">
        <f t="shared" si="30"/>
        <v>9.7194000000000013E-3</v>
      </c>
      <c r="AA85" s="25">
        <f t="shared" si="31"/>
        <v>0.22383778200000004</v>
      </c>
      <c r="AB85" s="25">
        <v>1.29E-2</v>
      </c>
      <c r="AC85" s="25">
        <f t="shared" si="16"/>
        <v>6.4900000000000001E-3</v>
      </c>
    </row>
    <row r="86" spans="1:29" s="15" customFormat="1">
      <c r="A86" s="18">
        <v>334</v>
      </c>
      <c r="B86" s="25">
        <v>-4.0000000000000003E-5</v>
      </c>
      <c r="C86" s="25">
        <v>8.0599999999999995E-3</v>
      </c>
      <c r="D86" s="25">
        <f t="shared" si="17"/>
        <v>1.7299999999999998E-3</v>
      </c>
      <c r="E86" s="25"/>
      <c r="F86" s="25">
        <f t="shared" si="18"/>
        <v>1.5333999999999999E-3</v>
      </c>
      <c r="G86" s="25">
        <f t="shared" si="19"/>
        <v>3.5314201999999996E-2</v>
      </c>
      <c r="H86" s="25">
        <v>1.5100000000000001E-2</v>
      </c>
      <c r="I86" s="25">
        <f t="shared" si="20"/>
        <v>8.77E-3</v>
      </c>
      <c r="J86" s="25"/>
      <c r="K86" s="25">
        <f t="shared" si="21"/>
        <v>8.2644999999999993E-3</v>
      </c>
      <c r="L86" s="25">
        <f t="shared" si="22"/>
        <v>0.19033143499999999</v>
      </c>
      <c r="M86" s="25">
        <v>1.073E-2</v>
      </c>
      <c r="N86" s="25">
        <f t="shared" si="23"/>
        <v>4.4000000000000003E-3</v>
      </c>
      <c r="O86" s="25"/>
      <c r="P86" s="25">
        <f t="shared" si="24"/>
        <v>3.9516000000000004E-3</v>
      </c>
      <c r="Q86" s="25">
        <f t="shared" si="25"/>
        <v>9.1005348000000014E-2</v>
      </c>
      <c r="R86" s="25">
        <v>1.555E-2</v>
      </c>
      <c r="S86" s="25">
        <f t="shared" si="26"/>
        <v>9.219999999999999E-3</v>
      </c>
      <c r="T86" s="25"/>
      <c r="U86" s="25">
        <f t="shared" si="27"/>
        <v>9.1997999999999993E-3</v>
      </c>
      <c r="V86" s="25">
        <f t="shared" si="28"/>
        <v>0.21187139399999999</v>
      </c>
      <c r="W86" s="25">
        <v>1.6650000000000002E-2</v>
      </c>
      <c r="X86" s="25">
        <f t="shared" si="29"/>
        <v>1.0320000000000003E-2</v>
      </c>
      <c r="Y86" s="25"/>
      <c r="Z86" s="25">
        <f t="shared" si="30"/>
        <v>9.4394000000000023E-3</v>
      </c>
      <c r="AA86" s="25">
        <f t="shared" si="31"/>
        <v>0.21738938200000008</v>
      </c>
      <c r="AB86" s="25">
        <v>1.2699999999999999E-2</v>
      </c>
      <c r="AC86" s="25">
        <f t="shared" si="16"/>
        <v>6.3299999999999997E-3</v>
      </c>
    </row>
    <row r="87" spans="1:29" s="15" customFormat="1">
      <c r="A87" s="18">
        <v>335</v>
      </c>
      <c r="B87" s="25">
        <v>9.0000000000000006E-5</v>
      </c>
      <c r="C87" s="25">
        <v>8.0599999999999995E-3</v>
      </c>
      <c r="D87" s="25">
        <f t="shared" si="17"/>
        <v>1.6299999999999995E-3</v>
      </c>
      <c r="E87" s="25"/>
      <c r="F87" s="25">
        <f t="shared" si="18"/>
        <v>1.4333999999999996E-3</v>
      </c>
      <c r="G87" s="25">
        <f t="shared" si="19"/>
        <v>3.3011201999999989E-2</v>
      </c>
      <c r="H87" s="25">
        <v>1.494E-2</v>
      </c>
      <c r="I87" s="25">
        <f t="shared" si="20"/>
        <v>8.5100000000000002E-3</v>
      </c>
      <c r="J87" s="25"/>
      <c r="K87" s="25">
        <f t="shared" si="21"/>
        <v>8.0044999999999995E-3</v>
      </c>
      <c r="L87" s="25">
        <f t="shared" si="22"/>
        <v>0.18434363500000001</v>
      </c>
      <c r="M87" s="25">
        <v>1.072E-2</v>
      </c>
      <c r="N87" s="25">
        <f t="shared" si="23"/>
        <v>4.2900000000000004E-3</v>
      </c>
      <c r="O87" s="25"/>
      <c r="P87" s="25">
        <f t="shared" si="24"/>
        <v>3.8416000000000006E-3</v>
      </c>
      <c r="Q87" s="25">
        <f t="shared" si="25"/>
        <v>8.8472048000000011E-2</v>
      </c>
      <c r="R87" s="25">
        <v>1.5910000000000001E-2</v>
      </c>
      <c r="S87" s="25">
        <f t="shared" si="26"/>
        <v>9.4800000000000006E-3</v>
      </c>
      <c r="T87" s="25"/>
      <c r="U87" s="25">
        <f t="shared" si="27"/>
        <v>9.4598000000000008E-3</v>
      </c>
      <c r="V87" s="25">
        <f t="shared" si="28"/>
        <v>0.21785919400000003</v>
      </c>
      <c r="W87" s="25">
        <v>1.6590000000000001E-2</v>
      </c>
      <c r="X87" s="25">
        <f t="shared" si="29"/>
        <v>1.0160000000000001E-2</v>
      </c>
      <c r="Y87" s="25"/>
      <c r="Z87" s="25">
        <f t="shared" si="30"/>
        <v>9.2794000000000001E-3</v>
      </c>
      <c r="AA87" s="25">
        <f t="shared" si="31"/>
        <v>0.213704582</v>
      </c>
      <c r="AB87" s="25">
        <v>1.277E-2</v>
      </c>
      <c r="AC87" s="25">
        <f t="shared" si="16"/>
        <v>6.43E-3</v>
      </c>
    </row>
    <row r="88" spans="1:29" s="15" customFormat="1">
      <c r="A88" s="18">
        <v>336</v>
      </c>
      <c r="B88" s="25">
        <v>5.0000000000000002E-5</v>
      </c>
      <c r="C88" s="25">
        <v>8.0599999999999995E-3</v>
      </c>
      <c r="D88" s="25">
        <f t="shared" si="17"/>
        <v>1.9599999999999999E-3</v>
      </c>
      <c r="E88" s="25"/>
      <c r="F88" s="25">
        <f t="shared" si="18"/>
        <v>1.7634E-3</v>
      </c>
      <c r="G88" s="25">
        <f t="shared" si="19"/>
        <v>4.0611102000000003E-2</v>
      </c>
      <c r="H88" s="25">
        <v>1.4970000000000001E-2</v>
      </c>
      <c r="I88" s="25">
        <f t="shared" si="20"/>
        <v>8.8700000000000011E-3</v>
      </c>
      <c r="J88" s="25"/>
      <c r="K88" s="25">
        <f t="shared" si="21"/>
        <v>8.3645000000000004E-3</v>
      </c>
      <c r="L88" s="25">
        <f t="shared" si="22"/>
        <v>0.19263443500000002</v>
      </c>
      <c r="M88" s="25">
        <v>1.072E-2</v>
      </c>
      <c r="N88" s="25">
        <f t="shared" si="23"/>
        <v>4.6200000000000008E-3</v>
      </c>
      <c r="O88" s="25"/>
      <c r="P88" s="25">
        <f t="shared" si="24"/>
        <v>4.171600000000001E-3</v>
      </c>
      <c r="Q88" s="25">
        <f t="shared" si="25"/>
        <v>9.6071948000000032E-2</v>
      </c>
      <c r="R88" s="25">
        <v>1.5219999999999999E-2</v>
      </c>
      <c r="S88" s="25">
        <f t="shared" si="26"/>
        <v>9.1199999999999996E-3</v>
      </c>
      <c r="T88" s="25"/>
      <c r="U88" s="25">
        <f t="shared" si="27"/>
        <v>9.0997999999999999E-3</v>
      </c>
      <c r="V88" s="25">
        <f t="shared" si="28"/>
        <v>0.20956839400000002</v>
      </c>
      <c r="W88" s="25">
        <v>1.6160000000000001E-2</v>
      </c>
      <c r="X88" s="25">
        <f t="shared" si="29"/>
        <v>1.0060000000000001E-2</v>
      </c>
      <c r="Y88" s="25"/>
      <c r="Z88" s="25">
        <f t="shared" si="30"/>
        <v>9.1794000000000008E-3</v>
      </c>
      <c r="AA88" s="25">
        <f t="shared" si="31"/>
        <v>0.21140158200000003</v>
      </c>
      <c r="AB88" s="25">
        <v>1.2149999999999999E-2</v>
      </c>
      <c r="AC88" s="25">
        <f t="shared" si="16"/>
        <v>6.0999999999999995E-3</v>
      </c>
    </row>
    <row r="89" spans="1:29" s="15" customFormat="1">
      <c r="A89" s="18">
        <v>337</v>
      </c>
      <c r="B89" s="25">
        <v>0</v>
      </c>
      <c r="C89" s="25">
        <v>8.0599999999999995E-3</v>
      </c>
      <c r="D89" s="25">
        <f t="shared" si="17"/>
        <v>1.8049999999999993E-3</v>
      </c>
      <c r="E89" s="25"/>
      <c r="F89" s="25">
        <f t="shared" si="18"/>
        <v>1.6083999999999994E-3</v>
      </c>
      <c r="G89" s="25">
        <f t="shared" si="19"/>
        <v>3.7041451999999989E-2</v>
      </c>
      <c r="H89" s="25">
        <v>1.447E-2</v>
      </c>
      <c r="I89" s="25">
        <f t="shared" si="20"/>
        <v>8.2150000000000001E-3</v>
      </c>
      <c r="J89" s="25"/>
      <c r="K89" s="25">
        <f t="shared" si="21"/>
        <v>7.7095000000000002E-3</v>
      </c>
      <c r="L89" s="25">
        <f t="shared" si="22"/>
        <v>0.17754978500000002</v>
      </c>
      <c r="M89" s="25">
        <v>1.0710000000000001E-2</v>
      </c>
      <c r="N89" s="25">
        <f t="shared" si="23"/>
        <v>4.4550000000000006E-3</v>
      </c>
      <c r="O89" s="25"/>
      <c r="P89" s="25">
        <f t="shared" si="24"/>
        <v>4.0066000000000008E-3</v>
      </c>
      <c r="Q89" s="25">
        <f t="shared" si="25"/>
        <v>9.2271998000000022E-2</v>
      </c>
      <c r="R89" s="25">
        <v>1.5440000000000001E-2</v>
      </c>
      <c r="S89" s="25">
        <f t="shared" si="26"/>
        <v>9.1850000000000005E-3</v>
      </c>
      <c r="T89" s="25"/>
      <c r="U89" s="25">
        <f t="shared" si="27"/>
        <v>9.1648000000000007E-3</v>
      </c>
      <c r="V89" s="25">
        <f t="shared" si="28"/>
        <v>0.21106534400000002</v>
      </c>
      <c r="W89" s="25">
        <v>1.6490000000000001E-2</v>
      </c>
      <c r="X89" s="25">
        <f t="shared" si="29"/>
        <v>1.0235000000000001E-2</v>
      </c>
      <c r="Y89" s="25"/>
      <c r="Z89" s="25">
        <f t="shared" si="30"/>
        <v>9.3544000000000006E-3</v>
      </c>
      <c r="AA89" s="25">
        <f t="shared" si="31"/>
        <v>0.21543183200000002</v>
      </c>
      <c r="AB89" s="25">
        <v>1.251E-2</v>
      </c>
      <c r="AC89" s="25">
        <f t="shared" si="16"/>
        <v>6.2550000000000001E-3</v>
      </c>
    </row>
    <row r="90" spans="1:29" s="15" customFormat="1">
      <c r="A90" s="18">
        <v>338</v>
      </c>
      <c r="B90" s="25">
        <v>-3.0000000000000001E-5</v>
      </c>
      <c r="C90" s="25">
        <v>8.0599999999999995E-3</v>
      </c>
      <c r="D90" s="25">
        <f t="shared" si="17"/>
        <v>2.235E-3</v>
      </c>
      <c r="E90" s="25"/>
      <c r="F90" s="25">
        <f t="shared" si="18"/>
        <v>2.0384000000000001E-3</v>
      </c>
      <c r="G90" s="25">
        <f t="shared" si="19"/>
        <v>4.6944352000000002E-2</v>
      </c>
      <c r="H90" s="25">
        <v>1.436E-2</v>
      </c>
      <c r="I90" s="25">
        <f t="shared" si="20"/>
        <v>8.5350000000000009E-3</v>
      </c>
      <c r="J90" s="25"/>
      <c r="K90" s="25">
        <f t="shared" si="21"/>
        <v>8.0295000000000002E-3</v>
      </c>
      <c r="L90" s="25">
        <f t="shared" si="22"/>
        <v>0.18491938500000002</v>
      </c>
      <c r="M90" s="25">
        <v>1.0699999999999999E-2</v>
      </c>
      <c r="N90" s="25">
        <f t="shared" si="23"/>
        <v>4.875E-3</v>
      </c>
      <c r="O90" s="25"/>
      <c r="P90" s="25">
        <f t="shared" si="24"/>
        <v>4.4266000000000002E-3</v>
      </c>
      <c r="Q90" s="25">
        <f t="shared" si="25"/>
        <v>0.10194459800000001</v>
      </c>
      <c r="R90" s="25">
        <v>1.49E-2</v>
      </c>
      <c r="S90" s="25">
        <f t="shared" si="26"/>
        <v>9.0749999999999997E-3</v>
      </c>
      <c r="T90" s="25"/>
      <c r="U90" s="25">
        <f t="shared" si="27"/>
        <v>9.0548E-3</v>
      </c>
      <c r="V90" s="25">
        <f t="shared" si="28"/>
        <v>0.208532044</v>
      </c>
      <c r="W90" s="25">
        <v>1.5789999999999998E-2</v>
      </c>
      <c r="X90" s="25">
        <f t="shared" si="29"/>
        <v>9.9649999999999982E-3</v>
      </c>
      <c r="Y90" s="25"/>
      <c r="Z90" s="25">
        <f t="shared" si="30"/>
        <v>9.0843999999999977E-3</v>
      </c>
      <c r="AA90" s="25">
        <f t="shared" si="31"/>
        <v>0.20921373199999996</v>
      </c>
      <c r="AB90" s="25">
        <v>1.1679999999999999E-2</v>
      </c>
      <c r="AC90" s="25">
        <f t="shared" si="16"/>
        <v>5.8249999999999994E-3</v>
      </c>
    </row>
    <row r="91" spans="1:29" s="15" customFormat="1">
      <c r="A91" s="18">
        <v>339</v>
      </c>
      <c r="B91" s="25">
        <v>-3.0000000000000001E-5</v>
      </c>
      <c r="C91" s="25">
        <v>8.0599999999999995E-3</v>
      </c>
      <c r="D91" s="25">
        <f t="shared" si="17"/>
        <v>1.8799999999999997E-3</v>
      </c>
      <c r="E91" s="25"/>
      <c r="F91" s="25">
        <f t="shared" si="18"/>
        <v>1.6833999999999998E-3</v>
      </c>
      <c r="G91" s="25">
        <f t="shared" si="19"/>
        <v>3.8768701999999995E-2</v>
      </c>
      <c r="H91" s="25">
        <v>1.404E-2</v>
      </c>
      <c r="I91" s="25">
        <f t="shared" si="20"/>
        <v>7.8600000000000007E-3</v>
      </c>
      <c r="J91" s="25"/>
      <c r="K91" s="25">
        <f t="shared" si="21"/>
        <v>7.3545000000000008E-3</v>
      </c>
      <c r="L91" s="25">
        <f t="shared" si="22"/>
        <v>0.16937413500000004</v>
      </c>
      <c r="M91" s="25">
        <v>1.069E-2</v>
      </c>
      <c r="N91" s="25">
        <f t="shared" si="23"/>
        <v>4.5100000000000001E-3</v>
      </c>
      <c r="O91" s="25"/>
      <c r="P91" s="25">
        <f t="shared" si="24"/>
        <v>4.0616000000000003E-3</v>
      </c>
      <c r="Q91" s="25">
        <f t="shared" si="25"/>
        <v>9.3538648000000016E-2</v>
      </c>
      <c r="R91" s="25">
        <v>1.499E-2</v>
      </c>
      <c r="S91" s="25">
        <f t="shared" si="26"/>
        <v>8.8100000000000001E-3</v>
      </c>
      <c r="T91" s="25"/>
      <c r="U91" s="25">
        <f t="shared" si="27"/>
        <v>8.7898000000000004E-3</v>
      </c>
      <c r="V91" s="25">
        <f t="shared" si="28"/>
        <v>0.20242909400000003</v>
      </c>
      <c r="W91" s="25">
        <v>1.5689999999999999E-2</v>
      </c>
      <c r="X91" s="25">
        <f t="shared" si="29"/>
        <v>9.5099999999999994E-3</v>
      </c>
      <c r="Y91" s="25"/>
      <c r="Z91" s="25">
        <f t="shared" si="30"/>
        <v>8.6293999999999989E-3</v>
      </c>
      <c r="AA91" s="25">
        <f t="shared" si="31"/>
        <v>0.19873508199999998</v>
      </c>
      <c r="AB91" s="25">
        <v>1.239E-2</v>
      </c>
      <c r="AC91" s="25">
        <f t="shared" si="16"/>
        <v>6.1799999999999997E-3</v>
      </c>
    </row>
    <row r="92" spans="1:29" s="15" customFormat="1">
      <c r="A92" s="18">
        <v>340</v>
      </c>
      <c r="B92" s="25">
        <v>1.0000000000000001E-5</v>
      </c>
      <c r="C92" s="25">
        <v>8.0599999999999995E-3</v>
      </c>
      <c r="D92" s="25">
        <f t="shared" si="17"/>
        <v>2.2699999999999994E-3</v>
      </c>
      <c r="E92" s="25"/>
      <c r="F92" s="25">
        <f t="shared" si="18"/>
        <v>2.0733999999999995E-3</v>
      </c>
      <c r="G92" s="25">
        <f t="shared" si="19"/>
        <v>4.775040199999999E-2</v>
      </c>
      <c r="H92" s="25">
        <v>1.43E-2</v>
      </c>
      <c r="I92" s="25">
        <f t="shared" si="20"/>
        <v>8.5100000000000002E-3</v>
      </c>
      <c r="J92" s="25"/>
      <c r="K92" s="25">
        <f t="shared" si="21"/>
        <v>8.0044999999999995E-3</v>
      </c>
      <c r="L92" s="25">
        <f t="shared" si="22"/>
        <v>0.18434363500000001</v>
      </c>
      <c r="M92" s="25">
        <v>1.069E-2</v>
      </c>
      <c r="N92" s="25">
        <f t="shared" si="23"/>
        <v>4.8999999999999998E-3</v>
      </c>
      <c r="O92" s="25"/>
      <c r="P92" s="25">
        <f t="shared" si="24"/>
        <v>4.4516E-3</v>
      </c>
      <c r="Q92" s="25">
        <f t="shared" si="25"/>
        <v>0.10252034800000001</v>
      </c>
      <c r="R92" s="25">
        <v>1.438E-2</v>
      </c>
      <c r="S92" s="25">
        <f t="shared" si="26"/>
        <v>8.5900000000000004E-3</v>
      </c>
      <c r="T92" s="25"/>
      <c r="U92" s="25">
        <f t="shared" si="27"/>
        <v>8.5698000000000007E-3</v>
      </c>
      <c r="V92" s="25">
        <f t="shared" si="28"/>
        <v>0.19736249400000003</v>
      </c>
      <c r="W92" s="25">
        <v>1.562E-2</v>
      </c>
      <c r="X92" s="25">
        <f t="shared" si="29"/>
        <v>9.8300000000000002E-3</v>
      </c>
      <c r="Y92" s="25"/>
      <c r="Z92" s="25">
        <f t="shared" si="30"/>
        <v>8.9493999999999997E-3</v>
      </c>
      <c r="AA92" s="25">
        <f t="shared" si="31"/>
        <v>0.20610468200000001</v>
      </c>
      <c r="AB92" s="25">
        <v>1.157E-2</v>
      </c>
      <c r="AC92" s="25">
        <f t="shared" si="16"/>
        <v>5.79E-3</v>
      </c>
    </row>
    <row r="93" spans="1:29" s="15" customFormat="1">
      <c r="A93" s="18">
        <v>341</v>
      </c>
      <c r="B93" s="25">
        <v>4.0000000000000003E-5</v>
      </c>
      <c r="C93" s="25">
        <v>8.0599999999999995E-3</v>
      </c>
      <c r="D93" s="25">
        <f t="shared" si="17"/>
        <v>2.1199999999999995E-3</v>
      </c>
      <c r="E93" s="25"/>
      <c r="F93" s="25">
        <f t="shared" si="18"/>
        <v>1.9233999999999996E-3</v>
      </c>
      <c r="G93" s="25">
        <f t="shared" si="19"/>
        <v>4.4295901999999991E-2</v>
      </c>
      <c r="H93" s="25">
        <v>1.396E-2</v>
      </c>
      <c r="I93" s="25">
        <f t="shared" si="20"/>
        <v>8.0199999999999994E-3</v>
      </c>
      <c r="J93" s="25"/>
      <c r="K93" s="25">
        <f t="shared" si="21"/>
        <v>7.5144999999999995E-3</v>
      </c>
      <c r="L93" s="25">
        <f t="shared" si="22"/>
        <v>0.173058935</v>
      </c>
      <c r="M93" s="25">
        <v>1.068E-2</v>
      </c>
      <c r="N93" s="25">
        <f t="shared" si="23"/>
        <v>4.7400000000000003E-3</v>
      </c>
      <c r="O93" s="25"/>
      <c r="P93" s="25">
        <f t="shared" si="24"/>
        <v>4.2916000000000004E-3</v>
      </c>
      <c r="Q93" s="25">
        <f t="shared" si="25"/>
        <v>9.8835548000000009E-2</v>
      </c>
      <c r="R93" s="25">
        <v>1.487E-2</v>
      </c>
      <c r="S93" s="25">
        <f t="shared" si="26"/>
        <v>8.9300000000000004E-3</v>
      </c>
      <c r="T93" s="25"/>
      <c r="U93" s="25">
        <f t="shared" si="27"/>
        <v>8.9098000000000007E-3</v>
      </c>
      <c r="V93" s="25">
        <f t="shared" si="28"/>
        <v>0.20519269400000004</v>
      </c>
      <c r="W93" s="25">
        <v>1.5730000000000001E-2</v>
      </c>
      <c r="X93" s="25">
        <f t="shared" si="29"/>
        <v>9.7900000000000001E-3</v>
      </c>
      <c r="Y93" s="25"/>
      <c r="Z93" s="25">
        <f t="shared" si="30"/>
        <v>8.9093999999999996E-3</v>
      </c>
      <c r="AA93" s="25">
        <f t="shared" si="31"/>
        <v>0.205183482</v>
      </c>
      <c r="AB93" s="25">
        <v>1.184E-2</v>
      </c>
      <c r="AC93" s="25">
        <f t="shared" si="16"/>
        <v>5.94E-3</v>
      </c>
    </row>
    <row r="94" spans="1:29" s="15" customFormat="1">
      <c r="A94" s="18">
        <v>342</v>
      </c>
      <c r="B94" s="25">
        <v>-1.0000000000000001E-5</v>
      </c>
      <c r="C94" s="25">
        <v>8.0599999999999995E-3</v>
      </c>
      <c r="D94" s="25">
        <f t="shared" si="17"/>
        <v>2.3499999999999997E-3</v>
      </c>
      <c r="E94" s="25"/>
      <c r="F94" s="25">
        <f t="shared" si="18"/>
        <v>2.1533999999999998E-3</v>
      </c>
      <c r="G94" s="25">
        <f t="shared" si="19"/>
        <v>4.9592801999999998E-2</v>
      </c>
      <c r="H94" s="25">
        <v>1.4109999999999999E-2</v>
      </c>
      <c r="I94" s="25">
        <f t="shared" si="20"/>
        <v>8.3999999999999995E-3</v>
      </c>
      <c r="J94" s="25"/>
      <c r="K94" s="25">
        <f t="shared" si="21"/>
        <v>7.8944999999999987E-3</v>
      </c>
      <c r="L94" s="25">
        <f t="shared" si="22"/>
        <v>0.18181033499999999</v>
      </c>
      <c r="M94" s="25">
        <v>1.064E-2</v>
      </c>
      <c r="N94" s="25">
        <f t="shared" si="23"/>
        <v>4.9300000000000004E-3</v>
      </c>
      <c r="O94" s="25"/>
      <c r="P94" s="25">
        <f t="shared" si="24"/>
        <v>4.4816000000000005E-3</v>
      </c>
      <c r="Q94" s="25">
        <f t="shared" si="25"/>
        <v>0.10321124800000002</v>
      </c>
      <c r="R94" s="25">
        <v>1.406E-2</v>
      </c>
      <c r="S94" s="25">
        <f t="shared" si="26"/>
        <v>8.3499999999999998E-3</v>
      </c>
      <c r="T94" s="25"/>
      <c r="U94" s="25">
        <f t="shared" si="27"/>
        <v>8.3298000000000001E-3</v>
      </c>
      <c r="V94" s="25">
        <f t="shared" si="28"/>
        <v>0.19183529400000002</v>
      </c>
      <c r="W94" s="25">
        <v>1.5129999999999999E-2</v>
      </c>
      <c r="X94" s="25">
        <f t="shared" si="29"/>
        <v>9.4199999999999996E-3</v>
      </c>
      <c r="Y94" s="25"/>
      <c r="Z94" s="25">
        <f t="shared" si="30"/>
        <v>8.5393999999999991E-3</v>
      </c>
      <c r="AA94" s="25">
        <f t="shared" si="31"/>
        <v>0.196662382</v>
      </c>
      <c r="AB94" s="25">
        <v>1.1429999999999999E-2</v>
      </c>
      <c r="AC94" s="25">
        <f t="shared" si="16"/>
        <v>5.7099999999999998E-3</v>
      </c>
    </row>
    <row r="95" spans="1:29" s="15" customFormat="1">
      <c r="A95" s="18">
        <v>343</v>
      </c>
      <c r="B95" s="25">
        <v>1E-4</v>
      </c>
      <c r="C95" s="25">
        <v>8.0599999999999995E-3</v>
      </c>
      <c r="D95" s="25">
        <f t="shared" si="17"/>
        <v>2.1299999999999999E-3</v>
      </c>
      <c r="E95" s="25"/>
      <c r="F95" s="25">
        <f t="shared" si="18"/>
        <v>1.9334E-3</v>
      </c>
      <c r="G95" s="25">
        <f t="shared" si="19"/>
        <v>4.4526202000000001E-2</v>
      </c>
      <c r="H95" s="25">
        <v>1.329E-2</v>
      </c>
      <c r="I95" s="25">
        <f t="shared" si="20"/>
        <v>7.3600000000000002E-3</v>
      </c>
      <c r="J95" s="25"/>
      <c r="K95" s="25">
        <f t="shared" si="21"/>
        <v>6.8545000000000003E-3</v>
      </c>
      <c r="L95" s="25">
        <f t="shared" si="22"/>
        <v>0.15785913500000001</v>
      </c>
      <c r="M95" s="25">
        <v>1.0630000000000001E-2</v>
      </c>
      <c r="N95" s="25">
        <f t="shared" si="23"/>
        <v>4.7000000000000011E-3</v>
      </c>
      <c r="O95" s="25"/>
      <c r="P95" s="25">
        <f t="shared" si="24"/>
        <v>4.2516000000000012E-3</v>
      </c>
      <c r="Q95" s="25">
        <f t="shared" si="25"/>
        <v>9.7914348000000026E-2</v>
      </c>
      <c r="R95" s="25">
        <v>1.423E-2</v>
      </c>
      <c r="S95" s="25">
        <f t="shared" si="26"/>
        <v>8.3000000000000001E-3</v>
      </c>
      <c r="T95" s="25"/>
      <c r="U95" s="25">
        <f t="shared" si="27"/>
        <v>8.2798000000000004E-3</v>
      </c>
      <c r="V95" s="25">
        <f t="shared" si="28"/>
        <v>0.19068379400000002</v>
      </c>
      <c r="W95" s="25">
        <v>1.5100000000000001E-2</v>
      </c>
      <c r="X95" s="25">
        <f t="shared" si="29"/>
        <v>9.1700000000000011E-3</v>
      </c>
      <c r="Y95" s="25"/>
      <c r="Z95" s="25">
        <f t="shared" si="30"/>
        <v>8.2894000000000006E-3</v>
      </c>
      <c r="AA95" s="25">
        <f t="shared" si="31"/>
        <v>0.19090488200000003</v>
      </c>
      <c r="AB95" s="25">
        <v>1.176E-2</v>
      </c>
      <c r="AC95" s="25">
        <f t="shared" si="16"/>
        <v>5.9299999999999995E-3</v>
      </c>
    </row>
    <row r="96" spans="1:29" s="15" customFormat="1">
      <c r="A96" s="18">
        <v>344</v>
      </c>
      <c r="B96" s="25">
        <v>0</v>
      </c>
      <c r="C96" s="25">
        <v>8.0599999999999995E-3</v>
      </c>
      <c r="D96" s="25">
        <f t="shared" si="17"/>
        <v>2.4549999999999997E-3</v>
      </c>
      <c r="E96" s="25"/>
      <c r="F96" s="25">
        <f t="shared" si="18"/>
        <v>2.2583999999999998E-3</v>
      </c>
      <c r="G96" s="25">
        <f t="shared" si="19"/>
        <v>5.2010951999999999E-2</v>
      </c>
      <c r="H96" s="25">
        <v>1.349E-2</v>
      </c>
      <c r="I96" s="25">
        <f t="shared" si="20"/>
        <v>7.8849999999999996E-3</v>
      </c>
      <c r="J96" s="25"/>
      <c r="K96" s="25">
        <f t="shared" si="21"/>
        <v>7.3794999999999998E-3</v>
      </c>
      <c r="L96" s="25">
        <f t="shared" si="22"/>
        <v>0.16994988499999999</v>
      </c>
      <c r="M96" s="25">
        <v>1.0619999999999999E-2</v>
      </c>
      <c r="N96" s="25">
        <f t="shared" si="23"/>
        <v>5.0149999999999995E-3</v>
      </c>
      <c r="O96" s="25"/>
      <c r="P96" s="25">
        <f t="shared" si="24"/>
        <v>4.5665999999999997E-3</v>
      </c>
      <c r="Q96" s="25">
        <f t="shared" si="25"/>
        <v>0.10516879799999999</v>
      </c>
      <c r="R96" s="25">
        <v>1.3559999999999999E-2</v>
      </c>
      <c r="S96" s="25">
        <f t="shared" si="26"/>
        <v>7.9550000000000003E-3</v>
      </c>
      <c r="T96" s="25"/>
      <c r="U96" s="25">
        <f t="shared" si="27"/>
        <v>7.9348000000000005E-3</v>
      </c>
      <c r="V96" s="25">
        <f t="shared" si="28"/>
        <v>0.18273844400000003</v>
      </c>
      <c r="W96" s="25">
        <v>1.464E-2</v>
      </c>
      <c r="X96" s="25">
        <f t="shared" si="29"/>
        <v>9.0350000000000014E-3</v>
      </c>
      <c r="Y96" s="25"/>
      <c r="Z96" s="25">
        <f t="shared" si="30"/>
        <v>8.1544000000000009E-3</v>
      </c>
      <c r="AA96" s="25">
        <f t="shared" si="31"/>
        <v>0.18779583200000002</v>
      </c>
      <c r="AB96" s="25">
        <v>1.1209999999999999E-2</v>
      </c>
      <c r="AC96" s="25">
        <f t="shared" si="16"/>
        <v>5.6049999999999997E-3</v>
      </c>
    </row>
    <row r="97" spans="1:29" s="15" customFormat="1">
      <c r="A97" s="18">
        <v>345</v>
      </c>
      <c r="B97" s="25">
        <v>1.2999999999999999E-4</v>
      </c>
      <c r="C97" s="25">
        <v>8.0599999999999995E-3</v>
      </c>
      <c r="D97" s="25">
        <f t="shared" si="17"/>
        <v>2.3399999999999992E-3</v>
      </c>
      <c r="E97" s="25"/>
      <c r="F97" s="25">
        <f t="shared" si="18"/>
        <v>2.1433999999999993E-3</v>
      </c>
      <c r="G97" s="25">
        <f t="shared" si="19"/>
        <v>4.9362501999999989E-2</v>
      </c>
      <c r="H97" s="25">
        <v>1.32E-2</v>
      </c>
      <c r="I97" s="25">
        <f t="shared" si="20"/>
        <v>7.4799999999999997E-3</v>
      </c>
      <c r="J97" s="25"/>
      <c r="K97" s="25">
        <f t="shared" si="21"/>
        <v>6.9744999999999998E-3</v>
      </c>
      <c r="L97" s="25">
        <f t="shared" si="22"/>
        <v>0.16062273500000002</v>
      </c>
      <c r="M97" s="25">
        <v>1.061E-2</v>
      </c>
      <c r="N97" s="25">
        <f t="shared" si="23"/>
        <v>4.8899999999999994E-3</v>
      </c>
      <c r="O97" s="25"/>
      <c r="P97" s="25">
        <f t="shared" si="24"/>
        <v>4.4415999999999995E-3</v>
      </c>
      <c r="Q97" s="25">
        <f t="shared" si="25"/>
        <v>0.10229004799999999</v>
      </c>
      <c r="R97" s="25">
        <v>1.4120000000000001E-2</v>
      </c>
      <c r="S97" s="25">
        <f t="shared" si="26"/>
        <v>8.4000000000000012E-3</v>
      </c>
      <c r="T97" s="25"/>
      <c r="U97" s="25">
        <f t="shared" si="27"/>
        <v>8.3798000000000015E-3</v>
      </c>
      <c r="V97" s="25">
        <f t="shared" si="28"/>
        <v>0.19298679400000004</v>
      </c>
      <c r="W97" s="25">
        <v>1.473E-2</v>
      </c>
      <c r="X97" s="25">
        <f t="shared" si="29"/>
        <v>9.0100000000000006E-3</v>
      </c>
      <c r="Y97" s="25"/>
      <c r="Z97" s="25">
        <f t="shared" si="30"/>
        <v>8.1294000000000002E-3</v>
      </c>
      <c r="AA97" s="25">
        <f t="shared" si="31"/>
        <v>0.18722008200000001</v>
      </c>
      <c r="AB97" s="25">
        <v>1.1310000000000001E-2</v>
      </c>
      <c r="AC97" s="25">
        <f t="shared" si="16"/>
        <v>5.7200000000000003E-3</v>
      </c>
    </row>
    <row r="98" spans="1:29" s="15" customFormat="1">
      <c r="A98" s="18">
        <v>346</v>
      </c>
      <c r="B98" s="25">
        <v>5.0000000000000002E-5</v>
      </c>
      <c r="C98" s="25">
        <v>8.0599999999999995E-3</v>
      </c>
      <c r="D98" s="25">
        <f t="shared" si="17"/>
        <v>2.5949999999999992E-3</v>
      </c>
      <c r="E98" s="25"/>
      <c r="F98" s="25">
        <f t="shared" si="18"/>
        <v>2.3983999999999993E-3</v>
      </c>
      <c r="G98" s="25">
        <f t="shared" si="19"/>
        <v>5.5235151999999989E-2</v>
      </c>
      <c r="H98" s="25">
        <v>1.3350000000000001E-2</v>
      </c>
      <c r="I98" s="25">
        <f t="shared" si="20"/>
        <v>7.8849999999999996E-3</v>
      </c>
      <c r="J98" s="25"/>
      <c r="K98" s="25">
        <f t="shared" si="21"/>
        <v>7.3794999999999998E-3</v>
      </c>
      <c r="L98" s="25">
        <f t="shared" si="22"/>
        <v>0.16994988499999999</v>
      </c>
      <c r="M98" s="25">
        <v>1.06E-2</v>
      </c>
      <c r="N98" s="25">
        <f t="shared" si="23"/>
        <v>5.1349999999999998E-3</v>
      </c>
      <c r="O98" s="25"/>
      <c r="P98" s="25">
        <f t="shared" si="24"/>
        <v>4.6866E-3</v>
      </c>
      <c r="Q98" s="25">
        <f t="shared" si="25"/>
        <v>0.107932398</v>
      </c>
      <c r="R98" s="25">
        <v>1.319E-2</v>
      </c>
      <c r="S98" s="25">
        <f t="shared" si="26"/>
        <v>7.7250000000000001E-3</v>
      </c>
      <c r="T98" s="25"/>
      <c r="U98" s="25">
        <f t="shared" si="27"/>
        <v>7.7048000000000004E-3</v>
      </c>
      <c r="V98" s="25">
        <f t="shared" si="28"/>
        <v>0.17744154400000001</v>
      </c>
      <c r="W98" s="25">
        <v>1.469E-2</v>
      </c>
      <c r="X98" s="25">
        <f t="shared" si="29"/>
        <v>9.2250000000000006E-3</v>
      </c>
      <c r="Y98" s="25"/>
      <c r="Z98" s="25">
        <f t="shared" si="30"/>
        <v>8.3444000000000001E-3</v>
      </c>
      <c r="AA98" s="25">
        <f t="shared" si="31"/>
        <v>0.19217153200000001</v>
      </c>
      <c r="AB98" s="25">
        <v>1.0880000000000001E-2</v>
      </c>
      <c r="AC98" s="25">
        <f t="shared" si="16"/>
        <v>5.4650000000000002E-3</v>
      </c>
    </row>
    <row r="99" spans="1:29" s="15" customFormat="1">
      <c r="A99" s="18">
        <v>347</v>
      </c>
      <c r="B99" s="25">
        <v>0</v>
      </c>
      <c r="C99" s="25">
        <v>8.0499999999999999E-3</v>
      </c>
      <c r="D99" s="25">
        <f t="shared" si="17"/>
        <v>2.385E-3</v>
      </c>
      <c r="E99" s="25"/>
      <c r="F99" s="25">
        <f t="shared" si="18"/>
        <v>2.1884000000000001E-3</v>
      </c>
      <c r="G99" s="25">
        <f t="shared" si="19"/>
        <v>5.0398852000000001E-2</v>
      </c>
      <c r="H99" s="25">
        <v>1.281E-2</v>
      </c>
      <c r="I99" s="25">
        <f t="shared" si="20"/>
        <v>7.1450000000000003E-3</v>
      </c>
      <c r="J99" s="25"/>
      <c r="K99" s="25">
        <f t="shared" si="21"/>
        <v>6.6395000000000004E-3</v>
      </c>
      <c r="L99" s="25">
        <f t="shared" si="22"/>
        <v>0.15290768500000002</v>
      </c>
      <c r="M99" s="25">
        <v>1.059E-2</v>
      </c>
      <c r="N99" s="25">
        <f t="shared" si="23"/>
        <v>4.9250000000000006E-3</v>
      </c>
      <c r="O99" s="25"/>
      <c r="P99" s="25">
        <f t="shared" si="24"/>
        <v>4.4766000000000007E-3</v>
      </c>
      <c r="Q99" s="25">
        <f t="shared" si="25"/>
        <v>0.10309609800000002</v>
      </c>
      <c r="R99" s="25">
        <v>1.338E-2</v>
      </c>
      <c r="S99" s="25">
        <f t="shared" si="26"/>
        <v>7.7149999999999996E-3</v>
      </c>
      <c r="T99" s="25"/>
      <c r="U99" s="25">
        <f t="shared" si="27"/>
        <v>7.6947999999999999E-3</v>
      </c>
      <c r="V99" s="25">
        <f t="shared" si="28"/>
        <v>0.17721124400000002</v>
      </c>
      <c r="W99" s="25">
        <v>1.4500000000000001E-2</v>
      </c>
      <c r="X99" s="25">
        <f t="shared" si="29"/>
        <v>8.8350000000000008E-3</v>
      </c>
      <c r="Y99" s="25"/>
      <c r="Z99" s="25">
        <f t="shared" si="30"/>
        <v>7.9544000000000004E-3</v>
      </c>
      <c r="AA99" s="25">
        <f t="shared" si="31"/>
        <v>0.18318983200000002</v>
      </c>
      <c r="AB99" s="25">
        <v>1.133E-2</v>
      </c>
      <c r="AC99" s="25">
        <f t="shared" si="16"/>
        <v>5.6649999999999999E-3</v>
      </c>
    </row>
    <row r="100" spans="1:29" s="15" customFormat="1">
      <c r="A100" s="18">
        <v>348</v>
      </c>
      <c r="B100" s="25">
        <v>4.0000000000000003E-5</v>
      </c>
      <c r="C100" s="25">
        <v>8.0499999999999999E-3</v>
      </c>
      <c r="D100" s="25">
        <f t="shared" si="17"/>
        <v>2.6749999999999994E-3</v>
      </c>
      <c r="E100" s="25"/>
      <c r="F100" s="25">
        <f t="shared" si="18"/>
        <v>2.4783999999999995E-3</v>
      </c>
      <c r="G100" s="25">
        <f t="shared" si="19"/>
        <v>5.707755199999999E-2</v>
      </c>
      <c r="H100" s="25">
        <v>1.265E-2</v>
      </c>
      <c r="I100" s="25">
        <f t="shared" si="20"/>
        <v>7.2749999999999993E-3</v>
      </c>
      <c r="J100" s="25"/>
      <c r="K100" s="25">
        <f t="shared" si="21"/>
        <v>6.7694999999999995E-3</v>
      </c>
      <c r="L100" s="25">
        <f t="shared" si="22"/>
        <v>0.15590158500000001</v>
      </c>
      <c r="M100" s="25">
        <v>1.0580000000000001E-2</v>
      </c>
      <c r="N100" s="25">
        <f t="shared" si="23"/>
        <v>5.2050000000000004E-3</v>
      </c>
      <c r="O100" s="25"/>
      <c r="P100" s="25">
        <f t="shared" si="24"/>
        <v>4.7566000000000006E-3</v>
      </c>
      <c r="Q100" s="25">
        <f t="shared" si="25"/>
        <v>0.10954449800000002</v>
      </c>
      <c r="R100" s="25">
        <v>1.3220000000000001E-2</v>
      </c>
      <c r="S100" s="25">
        <f t="shared" si="26"/>
        <v>7.8450000000000013E-3</v>
      </c>
      <c r="T100" s="25"/>
      <c r="U100" s="25">
        <f t="shared" si="27"/>
        <v>7.8248000000000015E-3</v>
      </c>
      <c r="V100" s="25">
        <f t="shared" si="28"/>
        <v>0.18020514400000004</v>
      </c>
      <c r="W100" s="25">
        <v>1.3979999999999999E-2</v>
      </c>
      <c r="X100" s="25">
        <f t="shared" si="29"/>
        <v>8.6049999999999981E-3</v>
      </c>
      <c r="Y100" s="25"/>
      <c r="Z100" s="25">
        <f t="shared" si="30"/>
        <v>7.7243999999999976E-3</v>
      </c>
      <c r="AA100" s="25">
        <f t="shared" si="31"/>
        <v>0.17789293199999995</v>
      </c>
      <c r="AB100" s="25">
        <v>1.0710000000000001E-2</v>
      </c>
      <c r="AC100" s="25">
        <f t="shared" si="16"/>
        <v>5.3750000000000004E-3</v>
      </c>
    </row>
    <row r="101" spans="1:29" s="15" customFormat="1">
      <c r="A101" s="18">
        <v>349</v>
      </c>
      <c r="B101" s="25">
        <v>1.1E-4</v>
      </c>
      <c r="C101" s="25">
        <v>8.0499999999999999E-3</v>
      </c>
      <c r="D101" s="25">
        <f t="shared" si="17"/>
        <v>2.5449999999999995E-3</v>
      </c>
      <c r="E101" s="25"/>
      <c r="F101" s="25">
        <f t="shared" si="18"/>
        <v>2.3483999999999996E-3</v>
      </c>
      <c r="G101" s="25">
        <f t="shared" si="19"/>
        <v>5.4083651999999996E-2</v>
      </c>
      <c r="H101" s="25">
        <v>1.2659999999999999E-2</v>
      </c>
      <c r="I101" s="25">
        <f t="shared" si="20"/>
        <v>7.154999999999999E-3</v>
      </c>
      <c r="J101" s="25"/>
      <c r="K101" s="25">
        <f t="shared" si="21"/>
        <v>6.6494999999999992E-3</v>
      </c>
      <c r="L101" s="25">
        <f t="shared" si="22"/>
        <v>0.15313798499999998</v>
      </c>
      <c r="M101" s="25">
        <v>1.057E-2</v>
      </c>
      <c r="N101" s="25">
        <f t="shared" si="23"/>
        <v>5.0649999999999992E-3</v>
      </c>
      <c r="O101" s="25"/>
      <c r="P101" s="25">
        <f t="shared" si="24"/>
        <v>4.6165999999999993E-3</v>
      </c>
      <c r="Q101" s="25">
        <f t="shared" si="25"/>
        <v>0.10632029799999999</v>
      </c>
      <c r="R101" s="25">
        <v>1.336E-2</v>
      </c>
      <c r="S101" s="25">
        <f t="shared" si="26"/>
        <v>7.8550000000000009E-3</v>
      </c>
      <c r="T101" s="25"/>
      <c r="U101" s="25">
        <f t="shared" si="27"/>
        <v>7.8348000000000011E-3</v>
      </c>
      <c r="V101" s="25">
        <f t="shared" si="28"/>
        <v>0.18043544400000003</v>
      </c>
      <c r="W101" s="25">
        <v>1.426E-2</v>
      </c>
      <c r="X101" s="25">
        <f t="shared" si="29"/>
        <v>8.7549999999999989E-3</v>
      </c>
      <c r="Y101" s="25"/>
      <c r="Z101" s="25">
        <f t="shared" si="30"/>
        <v>7.8743999999999984E-3</v>
      </c>
      <c r="AA101" s="25">
        <f t="shared" si="31"/>
        <v>0.18134743199999998</v>
      </c>
      <c r="AB101" s="25">
        <v>1.09E-2</v>
      </c>
      <c r="AC101" s="25">
        <f t="shared" si="16"/>
        <v>5.5050000000000003E-3</v>
      </c>
    </row>
    <row r="102" spans="1:29" s="15" customFormat="1">
      <c r="A102" s="18">
        <v>350</v>
      </c>
      <c r="B102" s="25">
        <v>1.0000000000000001E-5</v>
      </c>
      <c r="C102" s="25">
        <v>8.0499999999999999E-3</v>
      </c>
      <c r="D102" s="25">
        <f t="shared" si="17"/>
        <v>2.7949999999999997E-3</v>
      </c>
      <c r="E102" s="25"/>
      <c r="F102" s="25">
        <f t="shared" si="18"/>
        <v>2.5983999999999998E-3</v>
      </c>
      <c r="G102" s="25">
        <f t="shared" si="19"/>
        <v>5.9841152000000002E-2</v>
      </c>
      <c r="H102" s="25">
        <v>1.2659999999999999E-2</v>
      </c>
      <c r="I102" s="25">
        <f t="shared" si="20"/>
        <v>7.4049999999999993E-3</v>
      </c>
      <c r="J102" s="25"/>
      <c r="K102" s="25">
        <f t="shared" si="21"/>
        <v>6.8994999999999994E-3</v>
      </c>
      <c r="L102" s="25">
        <f t="shared" si="22"/>
        <v>0.158895485</v>
      </c>
      <c r="M102" s="25">
        <v>1.043E-2</v>
      </c>
      <c r="N102" s="25">
        <f t="shared" si="23"/>
        <v>5.1749999999999999E-3</v>
      </c>
      <c r="O102" s="25"/>
      <c r="P102" s="25">
        <f t="shared" si="24"/>
        <v>4.7266000000000001E-3</v>
      </c>
      <c r="Q102" s="25">
        <f t="shared" si="25"/>
        <v>0.10885359800000001</v>
      </c>
      <c r="R102" s="25">
        <v>1.2919999999999999E-2</v>
      </c>
      <c r="S102" s="25">
        <f t="shared" si="26"/>
        <v>7.6649999999999991E-3</v>
      </c>
      <c r="T102" s="25"/>
      <c r="U102" s="25">
        <f t="shared" si="27"/>
        <v>7.6447999999999993E-3</v>
      </c>
      <c r="V102" s="25">
        <f t="shared" si="28"/>
        <v>0.17605974399999999</v>
      </c>
      <c r="W102" s="25">
        <v>1.3860000000000001E-2</v>
      </c>
      <c r="X102" s="25">
        <f t="shared" si="29"/>
        <v>8.6050000000000015E-3</v>
      </c>
      <c r="Y102" s="25"/>
      <c r="Z102" s="25">
        <f t="shared" si="30"/>
        <v>7.7244000000000011E-3</v>
      </c>
      <c r="AA102" s="25">
        <f t="shared" si="31"/>
        <v>0.17789293200000003</v>
      </c>
      <c r="AB102" s="25">
        <v>1.0500000000000001E-2</v>
      </c>
      <c r="AC102" s="25">
        <f t="shared" si="16"/>
        <v>5.2550000000000001E-3</v>
      </c>
    </row>
    <row r="103" spans="1:29" s="15" customFormat="1">
      <c r="A103" s="18">
        <v>351</v>
      </c>
      <c r="B103" s="25">
        <v>4.0000000000000003E-5</v>
      </c>
      <c r="C103" s="25">
        <v>8.0499999999999999E-3</v>
      </c>
      <c r="D103" s="25">
        <f t="shared" si="17"/>
        <v>2.5500000000000002E-3</v>
      </c>
      <c r="E103" s="25"/>
      <c r="F103" s="25">
        <f t="shared" si="18"/>
        <v>2.3534000000000003E-3</v>
      </c>
      <c r="G103" s="25">
        <f t="shared" si="19"/>
        <v>5.4198802000000011E-2</v>
      </c>
      <c r="H103" s="25">
        <v>1.2239999999999999E-2</v>
      </c>
      <c r="I103" s="25">
        <f t="shared" si="20"/>
        <v>6.7399999999999995E-3</v>
      </c>
      <c r="J103" s="25"/>
      <c r="K103" s="25">
        <f t="shared" si="21"/>
        <v>6.2344999999999996E-3</v>
      </c>
      <c r="L103" s="25">
        <f t="shared" si="22"/>
        <v>0.14358053500000001</v>
      </c>
      <c r="M103" s="25">
        <v>1.042E-2</v>
      </c>
      <c r="N103" s="25">
        <f t="shared" si="23"/>
        <v>4.9200000000000008E-3</v>
      </c>
      <c r="O103" s="25"/>
      <c r="P103" s="25">
        <f t="shared" si="24"/>
        <v>4.4716000000000009E-3</v>
      </c>
      <c r="Q103" s="25">
        <f t="shared" si="25"/>
        <v>0.10298094800000003</v>
      </c>
      <c r="R103" s="25">
        <v>1.2760000000000001E-2</v>
      </c>
      <c r="S103" s="25">
        <f t="shared" si="26"/>
        <v>7.2600000000000008E-3</v>
      </c>
      <c r="T103" s="25"/>
      <c r="U103" s="25">
        <f t="shared" si="27"/>
        <v>7.2398000000000011E-3</v>
      </c>
      <c r="V103" s="25">
        <f t="shared" si="28"/>
        <v>0.16673259400000004</v>
      </c>
      <c r="W103" s="25">
        <v>1.3679999999999999E-2</v>
      </c>
      <c r="X103" s="25">
        <f t="shared" si="29"/>
        <v>8.1799999999999998E-3</v>
      </c>
      <c r="Y103" s="25"/>
      <c r="Z103" s="25">
        <f t="shared" si="30"/>
        <v>7.2993999999999993E-3</v>
      </c>
      <c r="AA103" s="25">
        <f t="shared" si="31"/>
        <v>0.16810518199999999</v>
      </c>
      <c r="AB103" s="25">
        <v>1.0959999999999999E-2</v>
      </c>
      <c r="AC103" s="25">
        <f t="shared" si="16"/>
        <v>5.4999999999999997E-3</v>
      </c>
    </row>
    <row r="104" spans="1:29" s="15" customFormat="1">
      <c r="A104" s="18">
        <v>352</v>
      </c>
      <c r="B104" s="25">
        <v>-4.0000000000000003E-5</v>
      </c>
      <c r="C104" s="25">
        <v>8.0499999999999999E-3</v>
      </c>
      <c r="D104" s="25">
        <f t="shared" si="17"/>
        <v>2.98E-3</v>
      </c>
      <c r="E104" s="25"/>
      <c r="F104" s="25">
        <f t="shared" si="18"/>
        <v>2.7834000000000001E-3</v>
      </c>
      <c r="G104" s="25">
        <f t="shared" si="19"/>
        <v>6.410170200000001E-2</v>
      </c>
      <c r="H104" s="25">
        <v>1.255E-2</v>
      </c>
      <c r="I104" s="25">
        <f t="shared" si="20"/>
        <v>7.4800000000000005E-3</v>
      </c>
      <c r="J104" s="25"/>
      <c r="K104" s="25">
        <f t="shared" si="21"/>
        <v>6.9745000000000007E-3</v>
      </c>
      <c r="L104" s="25">
        <f t="shared" si="22"/>
        <v>0.16062273500000002</v>
      </c>
      <c r="M104" s="25">
        <v>1.0410000000000001E-2</v>
      </c>
      <c r="N104" s="25">
        <f t="shared" si="23"/>
        <v>5.340000000000001E-3</v>
      </c>
      <c r="O104" s="25"/>
      <c r="P104" s="25">
        <f t="shared" si="24"/>
        <v>4.8916000000000012E-3</v>
      </c>
      <c r="Q104" s="25">
        <f t="shared" si="25"/>
        <v>0.11265354800000003</v>
      </c>
      <c r="R104" s="25">
        <v>1.2930000000000001E-2</v>
      </c>
      <c r="S104" s="25">
        <f t="shared" si="26"/>
        <v>7.8600000000000007E-3</v>
      </c>
      <c r="T104" s="25"/>
      <c r="U104" s="25">
        <f t="shared" si="27"/>
        <v>7.8398000000000009E-3</v>
      </c>
      <c r="V104" s="25">
        <f t="shared" si="28"/>
        <v>0.18055059400000004</v>
      </c>
      <c r="W104" s="25">
        <v>1.383E-2</v>
      </c>
      <c r="X104" s="25">
        <f t="shared" si="29"/>
        <v>8.7600000000000004E-3</v>
      </c>
      <c r="Y104" s="25"/>
      <c r="Z104" s="25">
        <f t="shared" si="30"/>
        <v>7.8793999999999999E-3</v>
      </c>
      <c r="AA104" s="25">
        <f t="shared" si="31"/>
        <v>0.18146258200000001</v>
      </c>
      <c r="AB104" s="25">
        <v>1.018E-2</v>
      </c>
      <c r="AC104" s="25">
        <f t="shared" si="16"/>
        <v>5.0699999999999999E-3</v>
      </c>
    </row>
    <row r="105" spans="1:29" s="15" customFormat="1">
      <c r="A105" s="18">
        <v>353</v>
      </c>
      <c r="B105" s="25">
        <v>4.0000000000000003E-5</v>
      </c>
      <c r="C105" s="25">
        <v>8.0499999999999999E-3</v>
      </c>
      <c r="D105" s="25">
        <f t="shared" si="17"/>
        <v>2.8649999999999995E-3</v>
      </c>
      <c r="E105" s="25"/>
      <c r="F105" s="25">
        <f t="shared" si="18"/>
        <v>2.6683999999999996E-3</v>
      </c>
      <c r="G105" s="25">
        <f t="shared" si="19"/>
        <v>6.1453251999999993E-2</v>
      </c>
      <c r="H105" s="25">
        <v>1.2279999999999999E-2</v>
      </c>
      <c r="I105" s="25">
        <f t="shared" si="20"/>
        <v>7.0949999999999989E-3</v>
      </c>
      <c r="J105" s="25"/>
      <c r="K105" s="25">
        <f t="shared" si="21"/>
        <v>6.589499999999999E-3</v>
      </c>
      <c r="L105" s="25">
        <f t="shared" si="22"/>
        <v>0.15175618499999999</v>
      </c>
      <c r="M105" s="25">
        <v>1.039E-2</v>
      </c>
      <c r="N105" s="25">
        <f t="shared" si="23"/>
        <v>5.2049999999999996E-3</v>
      </c>
      <c r="O105" s="25"/>
      <c r="P105" s="25">
        <f t="shared" si="24"/>
        <v>4.7565999999999997E-3</v>
      </c>
      <c r="Q105" s="25">
        <f t="shared" si="25"/>
        <v>0.109544498</v>
      </c>
      <c r="R105" s="25">
        <v>1.274E-2</v>
      </c>
      <c r="S105" s="25">
        <f t="shared" si="26"/>
        <v>7.5549999999999992E-3</v>
      </c>
      <c r="T105" s="25"/>
      <c r="U105" s="25">
        <f t="shared" si="27"/>
        <v>7.5347999999999995E-3</v>
      </c>
      <c r="V105" s="25">
        <f t="shared" si="28"/>
        <v>0.173526444</v>
      </c>
      <c r="W105" s="25">
        <v>1.3690000000000001E-2</v>
      </c>
      <c r="X105" s="25">
        <f t="shared" si="29"/>
        <v>8.5050000000000004E-3</v>
      </c>
      <c r="Y105" s="25"/>
      <c r="Z105" s="25">
        <f t="shared" si="30"/>
        <v>7.6243999999999999E-3</v>
      </c>
      <c r="AA105" s="25">
        <f t="shared" si="31"/>
        <v>0.175589932</v>
      </c>
      <c r="AB105" s="25">
        <v>1.0330000000000001E-2</v>
      </c>
      <c r="AC105" s="25">
        <f t="shared" si="16"/>
        <v>5.1850000000000004E-3</v>
      </c>
    </row>
    <row r="106" spans="1:29" s="15" customFormat="1">
      <c r="A106" s="18">
        <v>354</v>
      </c>
      <c r="B106" s="25">
        <v>-3.0000000000000001E-5</v>
      </c>
      <c r="C106" s="25">
        <v>8.0499999999999999E-3</v>
      </c>
      <c r="D106" s="25">
        <f t="shared" si="17"/>
        <v>3.0049999999999999E-3</v>
      </c>
      <c r="E106" s="25"/>
      <c r="F106" s="25">
        <f t="shared" si="18"/>
        <v>2.8084E-3</v>
      </c>
      <c r="G106" s="25">
        <f t="shared" si="19"/>
        <v>6.4677451999999996E-2</v>
      </c>
      <c r="H106" s="25">
        <v>1.226E-2</v>
      </c>
      <c r="I106" s="25">
        <f t="shared" si="20"/>
        <v>7.2150000000000001E-3</v>
      </c>
      <c r="J106" s="25"/>
      <c r="K106" s="25">
        <f t="shared" si="21"/>
        <v>6.7095000000000002E-3</v>
      </c>
      <c r="L106" s="25">
        <f t="shared" si="22"/>
        <v>0.15451978500000002</v>
      </c>
      <c r="M106" s="25">
        <v>1.038E-2</v>
      </c>
      <c r="N106" s="25">
        <f t="shared" si="23"/>
        <v>5.3350000000000003E-3</v>
      </c>
      <c r="O106" s="25"/>
      <c r="P106" s="25">
        <f t="shared" si="24"/>
        <v>4.8866000000000005E-3</v>
      </c>
      <c r="Q106" s="25">
        <f t="shared" si="25"/>
        <v>0.11253839800000001</v>
      </c>
      <c r="R106" s="25">
        <v>1.221E-2</v>
      </c>
      <c r="S106" s="25">
        <f t="shared" si="26"/>
        <v>7.1650000000000004E-3</v>
      </c>
      <c r="T106" s="25"/>
      <c r="U106" s="25">
        <f t="shared" si="27"/>
        <v>7.1448000000000006E-3</v>
      </c>
      <c r="V106" s="25">
        <f t="shared" si="28"/>
        <v>0.16454474400000002</v>
      </c>
      <c r="W106" s="25">
        <v>1.3350000000000001E-2</v>
      </c>
      <c r="X106" s="25">
        <f t="shared" si="29"/>
        <v>8.3049999999999999E-3</v>
      </c>
      <c r="Y106" s="25"/>
      <c r="Z106" s="25">
        <f t="shared" si="30"/>
        <v>7.4243999999999994E-3</v>
      </c>
      <c r="AA106" s="25">
        <f t="shared" si="31"/>
        <v>0.17098393200000001</v>
      </c>
      <c r="AB106" s="25">
        <v>1.0120000000000001E-2</v>
      </c>
      <c r="AC106" s="25">
        <f t="shared" si="16"/>
        <v>5.045E-3</v>
      </c>
    </row>
    <row r="107" spans="1:29" s="15" customFormat="1">
      <c r="A107" s="18">
        <v>355</v>
      </c>
      <c r="B107" s="25">
        <v>1.0000000000000001E-5</v>
      </c>
      <c r="C107" s="25">
        <v>8.0499999999999999E-3</v>
      </c>
      <c r="D107" s="25">
        <f t="shared" si="17"/>
        <v>2.9449999999999997E-3</v>
      </c>
      <c r="E107" s="25"/>
      <c r="F107" s="25">
        <f t="shared" si="18"/>
        <v>2.7483999999999998E-3</v>
      </c>
      <c r="G107" s="25">
        <f t="shared" si="19"/>
        <v>6.3295651999999994E-2</v>
      </c>
      <c r="H107" s="25">
        <v>1.201E-2</v>
      </c>
      <c r="I107" s="25">
        <f t="shared" si="20"/>
        <v>6.9049999999999997E-3</v>
      </c>
      <c r="J107" s="25"/>
      <c r="K107" s="25">
        <f t="shared" si="21"/>
        <v>6.3994999999999998E-3</v>
      </c>
      <c r="L107" s="25">
        <f t="shared" si="22"/>
        <v>0.14738048500000001</v>
      </c>
      <c r="M107" s="25">
        <v>1.0370000000000001E-2</v>
      </c>
      <c r="N107" s="25">
        <f t="shared" si="23"/>
        <v>5.2650000000000006E-3</v>
      </c>
      <c r="O107" s="25"/>
      <c r="P107" s="25">
        <f t="shared" si="24"/>
        <v>4.8166000000000007E-3</v>
      </c>
      <c r="Q107" s="25">
        <f t="shared" si="25"/>
        <v>0.11092629800000002</v>
      </c>
      <c r="R107" s="25">
        <v>1.23E-2</v>
      </c>
      <c r="S107" s="25">
        <f t="shared" si="26"/>
        <v>7.195E-3</v>
      </c>
      <c r="T107" s="25"/>
      <c r="U107" s="25">
        <f t="shared" si="27"/>
        <v>7.1748000000000003E-3</v>
      </c>
      <c r="V107" s="25">
        <f t="shared" si="28"/>
        <v>0.16523564400000001</v>
      </c>
      <c r="W107" s="25">
        <v>1.328E-2</v>
      </c>
      <c r="X107" s="25">
        <f t="shared" si="29"/>
        <v>8.175E-3</v>
      </c>
      <c r="Y107" s="25"/>
      <c r="Z107" s="25">
        <f t="shared" si="30"/>
        <v>7.2943999999999995E-3</v>
      </c>
      <c r="AA107" s="25">
        <f t="shared" si="31"/>
        <v>0.16799003199999998</v>
      </c>
      <c r="AB107" s="25">
        <v>1.0200000000000001E-2</v>
      </c>
      <c r="AC107" s="25">
        <f t="shared" si="16"/>
        <v>5.1050000000000002E-3</v>
      </c>
    </row>
    <row r="108" spans="1:29" s="15" customFormat="1">
      <c r="A108" s="18">
        <v>356</v>
      </c>
      <c r="B108" s="25">
        <v>6.0000000000000002E-5</v>
      </c>
      <c r="C108" s="25">
        <v>8.0499999999999999E-3</v>
      </c>
      <c r="D108" s="25">
        <f t="shared" si="17"/>
        <v>3.0600000000000002E-3</v>
      </c>
      <c r="E108" s="25"/>
      <c r="F108" s="25">
        <f t="shared" si="18"/>
        <v>2.8634000000000003E-3</v>
      </c>
      <c r="G108" s="25">
        <f t="shared" si="19"/>
        <v>6.5944102000000004E-2</v>
      </c>
      <c r="H108" s="25">
        <v>1.1690000000000001E-2</v>
      </c>
      <c r="I108" s="25">
        <f t="shared" si="20"/>
        <v>6.7000000000000011E-3</v>
      </c>
      <c r="J108" s="25"/>
      <c r="K108" s="25">
        <f t="shared" si="21"/>
        <v>6.1945000000000012E-3</v>
      </c>
      <c r="L108" s="25">
        <f t="shared" si="22"/>
        <v>0.14265933500000003</v>
      </c>
      <c r="M108" s="25">
        <v>1.0370000000000001E-2</v>
      </c>
      <c r="N108" s="25">
        <f t="shared" si="23"/>
        <v>5.3800000000000011E-3</v>
      </c>
      <c r="O108" s="25"/>
      <c r="P108" s="25">
        <f t="shared" si="24"/>
        <v>4.9316000000000013E-3</v>
      </c>
      <c r="Q108" s="25">
        <f t="shared" si="25"/>
        <v>0.11357474800000003</v>
      </c>
      <c r="R108" s="25">
        <v>1.201E-2</v>
      </c>
      <c r="S108" s="25">
        <f t="shared" si="26"/>
        <v>7.0200000000000002E-3</v>
      </c>
      <c r="T108" s="25"/>
      <c r="U108" s="25">
        <f t="shared" si="27"/>
        <v>6.9998000000000005E-3</v>
      </c>
      <c r="V108" s="25">
        <f t="shared" si="28"/>
        <v>0.16120539400000003</v>
      </c>
      <c r="W108" s="25">
        <v>1.2869999999999999E-2</v>
      </c>
      <c r="X108" s="25">
        <f t="shared" si="29"/>
        <v>7.8799999999999999E-3</v>
      </c>
      <c r="Y108" s="25"/>
      <c r="Z108" s="25">
        <f t="shared" si="30"/>
        <v>6.9993999999999994E-3</v>
      </c>
      <c r="AA108" s="25">
        <f t="shared" si="31"/>
        <v>0.16119618199999999</v>
      </c>
      <c r="AB108" s="25">
        <v>9.92E-3</v>
      </c>
      <c r="AC108" s="25">
        <f t="shared" si="16"/>
        <v>4.9899999999999996E-3</v>
      </c>
    </row>
    <row r="109" spans="1:29" s="15" customFormat="1">
      <c r="A109" s="18">
        <v>357</v>
      </c>
      <c r="B109" s="25">
        <v>3.0000000000000001E-5</v>
      </c>
      <c r="C109" s="25">
        <v>8.0499999999999999E-3</v>
      </c>
      <c r="D109" s="25">
        <f t="shared" si="17"/>
        <v>3.0099999999999997E-3</v>
      </c>
      <c r="E109" s="25"/>
      <c r="F109" s="25">
        <f t="shared" si="18"/>
        <v>2.8133999999999998E-3</v>
      </c>
      <c r="G109" s="25">
        <f t="shared" si="19"/>
        <v>6.4792601999999991E-2</v>
      </c>
      <c r="H109" s="25">
        <v>1.149E-2</v>
      </c>
      <c r="I109" s="25">
        <f t="shared" si="20"/>
        <v>6.45E-3</v>
      </c>
      <c r="J109" s="25"/>
      <c r="K109" s="25">
        <f t="shared" si="21"/>
        <v>5.9445000000000001E-3</v>
      </c>
      <c r="L109" s="25">
        <f t="shared" si="22"/>
        <v>0.136901835</v>
      </c>
      <c r="M109" s="25">
        <v>1.0370000000000001E-2</v>
      </c>
      <c r="N109" s="25">
        <f t="shared" si="23"/>
        <v>5.3300000000000005E-3</v>
      </c>
      <c r="O109" s="25"/>
      <c r="P109" s="25">
        <f t="shared" si="24"/>
        <v>4.8816000000000007E-3</v>
      </c>
      <c r="Q109" s="25">
        <f t="shared" si="25"/>
        <v>0.11242324800000002</v>
      </c>
      <c r="R109" s="25">
        <v>1.2120000000000001E-2</v>
      </c>
      <c r="S109" s="25">
        <f t="shared" si="26"/>
        <v>7.0800000000000004E-3</v>
      </c>
      <c r="T109" s="25"/>
      <c r="U109" s="25">
        <f t="shared" si="27"/>
        <v>7.0598000000000006E-3</v>
      </c>
      <c r="V109" s="25">
        <f t="shared" si="28"/>
        <v>0.16258719400000002</v>
      </c>
      <c r="W109" s="25">
        <v>1.304E-2</v>
      </c>
      <c r="X109" s="25">
        <f t="shared" si="29"/>
        <v>8.0000000000000002E-3</v>
      </c>
      <c r="Y109" s="25"/>
      <c r="Z109" s="25">
        <f t="shared" si="30"/>
        <v>7.1193999999999997E-3</v>
      </c>
      <c r="AA109" s="25">
        <f t="shared" si="31"/>
        <v>0.163959782</v>
      </c>
      <c r="AB109" s="25">
        <v>1.005E-2</v>
      </c>
      <c r="AC109" s="25">
        <f t="shared" si="16"/>
        <v>5.0400000000000002E-3</v>
      </c>
    </row>
    <row r="110" spans="1:29" s="15" customFormat="1">
      <c r="A110" s="18">
        <v>358</v>
      </c>
      <c r="B110" s="25">
        <v>3.0000000000000001E-5</v>
      </c>
      <c r="C110" s="25">
        <v>8.0499999999999999E-3</v>
      </c>
      <c r="D110" s="25">
        <f t="shared" si="17"/>
        <v>3.1049999999999993E-3</v>
      </c>
      <c r="E110" s="25"/>
      <c r="F110" s="25">
        <f t="shared" si="18"/>
        <v>2.9083999999999994E-3</v>
      </c>
      <c r="G110" s="25">
        <f t="shared" si="19"/>
        <v>6.6980451999999982E-2</v>
      </c>
      <c r="H110" s="25">
        <v>1.157E-2</v>
      </c>
      <c r="I110" s="25">
        <f t="shared" si="20"/>
        <v>6.6249999999999998E-3</v>
      </c>
      <c r="J110" s="25"/>
      <c r="K110" s="25">
        <f t="shared" si="21"/>
        <v>6.1194999999999999E-3</v>
      </c>
      <c r="L110" s="25">
        <f t="shared" si="22"/>
        <v>0.14093208500000001</v>
      </c>
      <c r="M110" s="25">
        <v>1.0370000000000001E-2</v>
      </c>
      <c r="N110" s="25">
        <f t="shared" si="23"/>
        <v>5.4250000000000001E-3</v>
      </c>
      <c r="O110" s="25"/>
      <c r="P110" s="25">
        <f t="shared" si="24"/>
        <v>4.9766000000000003E-3</v>
      </c>
      <c r="Q110" s="25">
        <f t="shared" si="25"/>
        <v>0.11461109800000001</v>
      </c>
      <c r="R110" s="25">
        <v>1.189E-2</v>
      </c>
      <c r="S110" s="25">
        <f t="shared" si="26"/>
        <v>6.9449999999999989E-3</v>
      </c>
      <c r="T110" s="25"/>
      <c r="U110" s="25">
        <f t="shared" si="27"/>
        <v>6.9247999999999992E-3</v>
      </c>
      <c r="V110" s="25">
        <f t="shared" si="28"/>
        <v>0.15947814399999999</v>
      </c>
      <c r="W110" s="25">
        <v>1.2710000000000001E-2</v>
      </c>
      <c r="X110" s="25">
        <f t="shared" si="29"/>
        <v>7.7650000000000002E-3</v>
      </c>
      <c r="Y110" s="25"/>
      <c r="Z110" s="25">
        <f t="shared" si="30"/>
        <v>6.8844000000000006E-3</v>
      </c>
      <c r="AA110" s="25">
        <f t="shared" si="31"/>
        <v>0.15854773200000002</v>
      </c>
      <c r="AB110" s="25">
        <v>9.8600000000000007E-3</v>
      </c>
      <c r="AC110" s="25">
        <f t="shared" si="16"/>
        <v>4.9450000000000006E-3</v>
      </c>
    </row>
    <row r="111" spans="1:29" s="15" customFormat="1">
      <c r="A111" s="18">
        <v>359</v>
      </c>
      <c r="B111" s="25">
        <v>-1.0000000000000001E-5</v>
      </c>
      <c r="C111" s="25">
        <v>8.0499999999999999E-3</v>
      </c>
      <c r="D111" s="25">
        <f t="shared" si="17"/>
        <v>3.1704999999999997E-3</v>
      </c>
      <c r="E111" s="25"/>
      <c r="F111" s="25">
        <f t="shared" si="18"/>
        <v>2.9738999999999998E-3</v>
      </c>
      <c r="G111" s="25">
        <f t="shared" si="19"/>
        <v>6.8488916999999996E-2</v>
      </c>
      <c r="H111" s="25">
        <v>1.172E-2</v>
      </c>
      <c r="I111" s="25">
        <f t="shared" si="20"/>
        <v>6.8404999999999994E-3</v>
      </c>
      <c r="J111" s="25"/>
      <c r="K111" s="25">
        <f t="shared" si="21"/>
        <v>6.3349999999999995E-3</v>
      </c>
      <c r="L111" s="25">
        <f t="shared" si="22"/>
        <v>0.14589505</v>
      </c>
      <c r="M111" s="25">
        <v>1.0359999999999999E-2</v>
      </c>
      <c r="N111" s="25">
        <f t="shared" si="23"/>
        <v>5.4804999999999993E-3</v>
      </c>
      <c r="O111" s="25"/>
      <c r="P111" s="25">
        <f t="shared" si="24"/>
        <v>5.0320999999999994E-3</v>
      </c>
      <c r="Q111" s="25">
        <f t="shared" si="25"/>
        <v>0.11588926299999999</v>
      </c>
      <c r="R111" s="25">
        <v>1.2120000000000001E-2</v>
      </c>
      <c r="S111" s="25">
        <f t="shared" si="26"/>
        <v>7.2405000000000004E-3</v>
      </c>
      <c r="T111" s="25"/>
      <c r="U111" s="25">
        <f t="shared" si="27"/>
        <v>7.2203000000000007E-3</v>
      </c>
      <c r="V111" s="25">
        <f t="shared" si="28"/>
        <v>0.16628350900000002</v>
      </c>
      <c r="W111" s="25">
        <v>1.273E-2</v>
      </c>
      <c r="X111" s="25">
        <f t="shared" si="29"/>
        <v>7.8504999999999998E-3</v>
      </c>
      <c r="Y111" s="25"/>
      <c r="Z111" s="25">
        <f t="shared" si="30"/>
        <v>6.9698999999999994E-3</v>
      </c>
      <c r="AA111" s="25">
        <f t="shared" si="31"/>
        <v>0.16051679699999999</v>
      </c>
      <c r="AB111" s="25">
        <v>9.7689999999999999E-3</v>
      </c>
      <c r="AC111" s="25">
        <f t="shared" si="16"/>
        <v>4.8795000000000002E-3</v>
      </c>
    </row>
    <row r="112" spans="1:29" s="15" customFormat="1">
      <c r="A112" s="18">
        <v>360</v>
      </c>
      <c r="B112" s="25">
        <v>2.0000000000000002E-5</v>
      </c>
      <c r="C112" s="25">
        <v>8.0499999999999999E-3</v>
      </c>
      <c r="D112" s="25">
        <f t="shared" si="17"/>
        <v>3.1050000000000001E-3</v>
      </c>
      <c r="E112" s="25"/>
      <c r="F112" s="25">
        <f t="shared" si="18"/>
        <v>2.9084000000000002E-3</v>
      </c>
      <c r="G112" s="25">
        <f t="shared" si="19"/>
        <v>6.698045200000001E-2</v>
      </c>
      <c r="H112" s="25">
        <v>1.1379999999999999E-2</v>
      </c>
      <c r="I112" s="25">
        <f t="shared" si="20"/>
        <v>6.4349999999999997E-3</v>
      </c>
      <c r="J112" s="25"/>
      <c r="K112" s="25">
        <f t="shared" si="21"/>
        <v>5.9294999999999999E-3</v>
      </c>
      <c r="L112" s="25">
        <f t="shared" si="22"/>
        <v>0.136556385</v>
      </c>
      <c r="M112" s="25">
        <v>1.035E-2</v>
      </c>
      <c r="N112" s="25">
        <f t="shared" si="23"/>
        <v>5.4050000000000001E-3</v>
      </c>
      <c r="O112" s="25"/>
      <c r="P112" s="25">
        <f t="shared" si="24"/>
        <v>4.9566000000000002E-3</v>
      </c>
      <c r="Q112" s="25">
        <f t="shared" si="25"/>
        <v>0.11415049800000002</v>
      </c>
      <c r="R112" s="25">
        <v>1.1690000000000001E-2</v>
      </c>
      <c r="S112" s="25">
        <f t="shared" si="26"/>
        <v>6.745000000000001E-3</v>
      </c>
      <c r="T112" s="25"/>
      <c r="U112" s="25">
        <f t="shared" si="27"/>
        <v>6.7248000000000013E-3</v>
      </c>
      <c r="V112" s="25">
        <f t="shared" si="28"/>
        <v>0.15487214400000004</v>
      </c>
      <c r="W112" s="25">
        <v>1.256E-2</v>
      </c>
      <c r="X112" s="25">
        <f t="shared" si="29"/>
        <v>7.6150000000000002E-3</v>
      </c>
      <c r="Y112" s="25"/>
      <c r="Z112" s="25">
        <f t="shared" si="30"/>
        <v>6.7343999999999998E-3</v>
      </c>
      <c r="AA112" s="25">
        <f t="shared" si="31"/>
        <v>0.155093232</v>
      </c>
      <c r="AB112" s="25">
        <v>9.8700000000000003E-3</v>
      </c>
      <c r="AC112" s="25">
        <f t="shared" si="16"/>
        <v>4.9449999999999997E-3</v>
      </c>
    </row>
    <row r="113" spans="1:29" s="15" customFormat="1">
      <c r="A113" s="18">
        <v>361</v>
      </c>
      <c r="B113" s="25">
        <v>6.8999999999999997E-5</v>
      </c>
      <c r="C113" s="25">
        <v>8.0499999999999999E-3</v>
      </c>
      <c r="D113" s="25">
        <f t="shared" si="17"/>
        <v>3.1904999999999998E-3</v>
      </c>
      <c r="E113" s="25"/>
      <c r="F113" s="25">
        <f t="shared" si="18"/>
        <v>2.9938999999999999E-3</v>
      </c>
      <c r="G113" s="25">
        <f t="shared" si="19"/>
        <v>6.8949517000000002E-2</v>
      </c>
      <c r="H113" s="25">
        <v>1.1390000000000001E-2</v>
      </c>
      <c r="I113" s="25">
        <f t="shared" si="20"/>
        <v>6.5305000000000007E-3</v>
      </c>
      <c r="J113" s="25"/>
      <c r="K113" s="25">
        <f t="shared" si="21"/>
        <v>6.0250000000000008E-3</v>
      </c>
      <c r="L113" s="25">
        <f t="shared" si="22"/>
        <v>0.13875575000000004</v>
      </c>
      <c r="M113" s="25">
        <v>1.034E-2</v>
      </c>
      <c r="N113" s="25">
        <f t="shared" si="23"/>
        <v>5.4805000000000001E-3</v>
      </c>
      <c r="O113" s="25"/>
      <c r="P113" s="25">
        <f t="shared" si="24"/>
        <v>5.0321000000000003E-3</v>
      </c>
      <c r="Q113" s="25">
        <f t="shared" si="25"/>
        <v>0.11588926300000001</v>
      </c>
      <c r="R113" s="25">
        <v>1.1809999999999999E-2</v>
      </c>
      <c r="S113" s="25">
        <f t="shared" si="26"/>
        <v>6.9504999999999992E-3</v>
      </c>
      <c r="T113" s="25"/>
      <c r="U113" s="25">
        <f t="shared" si="27"/>
        <v>6.9302999999999995E-3</v>
      </c>
      <c r="V113" s="25">
        <f t="shared" si="28"/>
        <v>0.15960480899999999</v>
      </c>
      <c r="W113" s="25">
        <v>1.2529999999999999E-2</v>
      </c>
      <c r="X113" s="25">
        <f t="shared" si="29"/>
        <v>7.6704999999999994E-3</v>
      </c>
      <c r="Y113" s="25"/>
      <c r="Z113" s="25">
        <f t="shared" si="30"/>
        <v>6.7898999999999998E-3</v>
      </c>
      <c r="AA113" s="25">
        <f t="shared" si="31"/>
        <v>0.156371397</v>
      </c>
      <c r="AB113" s="25">
        <v>9.6500000000000006E-3</v>
      </c>
      <c r="AC113" s="25">
        <f t="shared" si="16"/>
        <v>4.8595000000000001E-3</v>
      </c>
    </row>
    <row r="114" spans="1:29" s="15" customFormat="1">
      <c r="A114" s="18">
        <v>362</v>
      </c>
      <c r="B114" s="25">
        <v>6.8999999999999997E-5</v>
      </c>
      <c r="C114" s="25">
        <v>8.0499999999999999E-3</v>
      </c>
      <c r="D114" s="25">
        <f t="shared" si="17"/>
        <v>3.2160000000000001E-3</v>
      </c>
      <c r="E114" s="25"/>
      <c r="F114" s="25">
        <f t="shared" si="18"/>
        <v>3.0194000000000002E-3</v>
      </c>
      <c r="G114" s="25">
        <f t="shared" si="19"/>
        <v>6.9536782000000005E-2</v>
      </c>
      <c r="H114" s="25">
        <v>1.12E-2</v>
      </c>
      <c r="I114" s="25">
        <f t="shared" si="20"/>
        <v>6.3660000000000001E-3</v>
      </c>
      <c r="J114" s="25"/>
      <c r="K114" s="25">
        <f t="shared" si="21"/>
        <v>5.8605000000000003E-3</v>
      </c>
      <c r="L114" s="25">
        <f t="shared" si="22"/>
        <v>0.134967315</v>
      </c>
      <c r="M114" s="25">
        <v>1.0330000000000001E-2</v>
      </c>
      <c r="N114" s="25">
        <f t="shared" si="23"/>
        <v>5.4960000000000009E-3</v>
      </c>
      <c r="O114" s="25"/>
      <c r="P114" s="25">
        <f t="shared" si="24"/>
        <v>5.047600000000001E-3</v>
      </c>
      <c r="Q114" s="25">
        <f t="shared" si="25"/>
        <v>0.11624622800000003</v>
      </c>
      <c r="R114" s="25">
        <v>1.1650000000000001E-2</v>
      </c>
      <c r="S114" s="25">
        <f t="shared" si="26"/>
        <v>6.8160000000000009E-3</v>
      </c>
      <c r="T114" s="25"/>
      <c r="U114" s="25">
        <f t="shared" si="27"/>
        <v>6.7958000000000011E-3</v>
      </c>
      <c r="V114" s="25">
        <f t="shared" si="28"/>
        <v>0.15650727400000003</v>
      </c>
      <c r="W114" s="25">
        <v>1.235E-2</v>
      </c>
      <c r="X114" s="25">
        <f t="shared" si="29"/>
        <v>7.5160000000000001E-3</v>
      </c>
      <c r="Y114" s="25"/>
      <c r="Z114" s="25">
        <f t="shared" si="30"/>
        <v>6.6353999999999996E-3</v>
      </c>
      <c r="AA114" s="25">
        <f t="shared" si="31"/>
        <v>0.15281326200000001</v>
      </c>
      <c r="AB114" s="25">
        <v>9.5989999999999999E-3</v>
      </c>
      <c r="AC114" s="25">
        <f t="shared" si="16"/>
        <v>4.8339999999999998E-3</v>
      </c>
    </row>
    <row r="115" spans="1:29" s="15" customFormat="1">
      <c r="A115" s="18">
        <v>363</v>
      </c>
      <c r="B115" s="25">
        <v>1.0000000000000001E-5</v>
      </c>
      <c r="C115" s="25">
        <v>8.0499999999999999E-3</v>
      </c>
      <c r="D115" s="25">
        <f t="shared" si="17"/>
        <v>3.3955000000000001E-3</v>
      </c>
      <c r="E115" s="25"/>
      <c r="F115" s="25">
        <f t="shared" si="18"/>
        <v>3.1989000000000002E-3</v>
      </c>
      <c r="G115" s="25">
        <f t="shared" si="19"/>
        <v>7.3670667000000009E-2</v>
      </c>
      <c r="H115" s="25">
        <v>1.115E-2</v>
      </c>
      <c r="I115" s="25">
        <f t="shared" si="20"/>
        <v>6.4955000000000004E-3</v>
      </c>
      <c r="J115" s="25"/>
      <c r="K115" s="25">
        <f t="shared" si="21"/>
        <v>5.9900000000000005E-3</v>
      </c>
      <c r="L115" s="25">
        <f t="shared" si="22"/>
        <v>0.13794970000000001</v>
      </c>
      <c r="M115" s="25">
        <v>1.0319999999999999E-2</v>
      </c>
      <c r="N115" s="25">
        <f t="shared" si="23"/>
        <v>5.6654999999999995E-3</v>
      </c>
      <c r="O115" s="25"/>
      <c r="P115" s="25">
        <f t="shared" si="24"/>
        <v>5.2170999999999997E-3</v>
      </c>
      <c r="Q115" s="25">
        <f t="shared" si="25"/>
        <v>0.12014981299999999</v>
      </c>
      <c r="R115" s="25">
        <v>1.142E-2</v>
      </c>
      <c r="S115" s="25">
        <f t="shared" si="26"/>
        <v>6.7654999999999998E-3</v>
      </c>
      <c r="T115" s="25"/>
      <c r="U115" s="25">
        <f t="shared" si="27"/>
        <v>6.7453000000000001E-3</v>
      </c>
      <c r="V115" s="25">
        <f t="shared" si="28"/>
        <v>0.15534425900000001</v>
      </c>
      <c r="W115" s="25">
        <v>1.2189999999999999E-2</v>
      </c>
      <c r="X115" s="25">
        <f t="shared" si="29"/>
        <v>7.5354999999999997E-3</v>
      </c>
      <c r="Y115" s="25"/>
      <c r="Z115" s="25">
        <f t="shared" si="30"/>
        <v>6.6549000000000001E-3</v>
      </c>
      <c r="AA115" s="25">
        <f t="shared" si="31"/>
        <v>0.15326234700000002</v>
      </c>
      <c r="AB115" s="25">
        <v>9.299E-3</v>
      </c>
      <c r="AC115" s="25">
        <f t="shared" si="16"/>
        <v>4.6544999999999998E-3</v>
      </c>
    </row>
    <row r="116" spans="1:29" s="15" customFormat="1">
      <c r="A116" s="18">
        <v>364</v>
      </c>
      <c r="B116" s="25">
        <v>0</v>
      </c>
      <c r="C116" s="25">
        <v>8.0499999999999999E-3</v>
      </c>
      <c r="D116" s="25">
        <f t="shared" si="17"/>
        <v>3.3099999999999996E-3</v>
      </c>
      <c r="E116" s="25"/>
      <c r="F116" s="25">
        <f t="shared" si="18"/>
        <v>3.1133999999999997E-3</v>
      </c>
      <c r="G116" s="25">
        <f t="shared" si="19"/>
        <v>7.1701601999999989E-2</v>
      </c>
      <c r="H116" s="25">
        <v>1.099E-2</v>
      </c>
      <c r="I116" s="25">
        <f t="shared" si="20"/>
        <v>6.2499999999999995E-3</v>
      </c>
      <c r="J116" s="25"/>
      <c r="K116" s="25">
        <f t="shared" si="21"/>
        <v>5.7444999999999996E-3</v>
      </c>
      <c r="L116" s="25">
        <f t="shared" si="22"/>
        <v>0.132295835</v>
      </c>
      <c r="M116" s="25">
        <v>1.031E-2</v>
      </c>
      <c r="N116" s="25">
        <f t="shared" si="23"/>
        <v>5.5699999999999994E-3</v>
      </c>
      <c r="O116" s="25"/>
      <c r="P116" s="25">
        <f t="shared" si="24"/>
        <v>5.1215999999999996E-3</v>
      </c>
      <c r="Q116" s="25">
        <f t="shared" si="25"/>
        <v>0.117950448</v>
      </c>
      <c r="R116" s="25">
        <v>1.142E-2</v>
      </c>
      <c r="S116" s="25">
        <f t="shared" si="26"/>
        <v>6.6799999999999993E-3</v>
      </c>
      <c r="T116" s="25"/>
      <c r="U116" s="25">
        <f t="shared" si="27"/>
        <v>6.6597999999999996E-3</v>
      </c>
      <c r="V116" s="25">
        <f t="shared" si="28"/>
        <v>0.15337519399999999</v>
      </c>
      <c r="W116" s="25">
        <v>1.2290000000000001E-2</v>
      </c>
      <c r="X116" s="25">
        <f t="shared" si="29"/>
        <v>7.5500000000000003E-3</v>
      </c>
      <c r="Y116" s="25"/>
      <c r="Z116" s="25">
        <f t="shared" si="30"/>
        <v>6.6694000000000007E-3</v>
      </c>
      <c r="AA116" s="25">
        <f t="shared" si="31"/>
        <v>0.15359628200000003</v>
      </c>
      <c r="AB116" s="25">
        <v>9.4800000000000006E-3</v>
      </c>
      <c r="AC116" s="25">
        <f t="shared" si="16"/>
        <v>4.7400000000000003E-3</v>
      </c>
    </row>
    <row r="117" spans="1:29" s="15" customFormat="1">
      <c r="A117" s="18">
        <v>365</v>
      </c>
      <c r="B117" s="25">
        <v>6.8999999999999997E-5</v>
      </c>
      <c r="C117" s="25">
        <v>8.0400000000000003E-3</v>
      </c>
      <c r="D117" s="25">
        <f t="shared" si="17"/>
        <v>3.4355000000000002E-3</v>
      </c>
      <c r="E117" s="25"/>
      <c r="F117" s="25">
        <f t="shared" si="18"/>
        <v>3.2389000000000003E-3</v>
      </c>
      <c r="G117" s="25">
        <f t="shared" si="19"/>
        <v>7.4591867000000006E-2</v>
      </c>
      <c r="H117" s="25">
        <v>1.102E-2</v>
      </c>
      <c r="I117" s="25">
        <f t="shared" si="20"/>
        <v>6.4155000000000002E-3</v>
      </c>
      <c r="J117" s="25"/>
      <c r="K117" s="25">
        <f t="shared" si="21"/>
        <v>5.9100000000000003E-3</v>
      </c>
      <c r="L117" s="25">
        <f t="shared" si="22"/>
        <v>0.13610730000000001</v>
      </c>
      <c r="M117" s="25">
        <v>1.03E-2</v>
      </c>
      <c r="N117" s="25">
        <f t="shared" si="23"/>
        <v>5.6955E-3</v>
      </c>
      <c r="O117" s="25"/>
      <c r="P117" s="25">
        <f t="shared" si="24"/>
        <v>5.2471000000000002E-3</v>
      </c>
      <c r="Q117" s="25">
        <f t="shared" si="25"/>
        <v>0.12084071300000002</v>
      </c>
      <c r="R117" s="25">
        <v>1.1429999999999999E-2</v>
      </c>
      <c r="S117" s="25">
        <f t="shared" si="26"/>
        <v>6.8254999999999991E-3</v>
      </c>
      <c r="T117" s="25"/>
      <c r="U117" s="25">
        <f t="shared" si="27"/>
        <v>6.8052999999999994E-3</v>
      </c>
      <c r="V117" s="25">
        <f t="shared" si="28"/>
        <v>0.156726059</v>
      </c>
      <c r="W117" s="25">
        <v>1.243E-2</v>
      </c>
      <c r="X117" s="25">
        <f t="shared" si="29"/>
        <v>7.8254999999999991E-3</v>
      </c>
      <c r="Y117" s="25"/>
      <c r="Z117" s="25">
        <f t="shared" si="30"/>
        <v>6.9448999999999986E-3</v>
      </c>
      <c r="AA117" s="25">
        <f t="shared" si="31"/>
        <v>0.15994104699999998</v>
      </c>
      <c r="AB117" s="25">
        <v>9.1400000000000006E-3</v>
      </c>
      <c r="AC117" s="25">
        <f t="shared" si="16"/>
        <v>4.6045000000000001E-3</v>
      </c>
    </row>
    <row r="118" spans="1:29" s="15" customFormat="1">
      <c r="A118" s="18">
        <v>366</v>
      </c>
      <c r="B118" s="25">
        <v>3.0000000000000001E-5</v>
      </c>
      <c r="C118" s="25">
        <v>8.0400000000000003E-3</v>
      </c>
      <c r="D118" s="25">
        <f t="shared" si="17"/>
        <v>3.49E-3</v>
      </c>
      <c r="E118" s="25"/>
      <c r="F118" s="25">
        <f t="shared" si="18"/>
        <v>3.2934000000000001E-3</v>
      </c>
      <c r="G118" s="25">
        <f t="shared" si="19"/>
        <v>7.5847002000000011E-2</v>
      </c>
      <c r="H118" s="25">
        <v>1.064E-2</v>
      </c>
      <c r="I118" s="25">
        <f t="shared" si="20"/>
        <v>6.0899999999999999E-3</v>
      </c>
      <c r="J118" s="25"/>
      <c r="K118" s="25">
        <f t="shared" si="21"/>
        <v>5.5845000000000001E-3</v>
      </c>
      <c r="L118" s="25">
        <f t="shared" si="22"/>
        <v>0.12861103500000001</v>
      </c>
      <c r="M118" s="25">
        <v>1.03E-2</v>
      </c>
      <c r="N118" s="25">
        <f t="shared" si="23"/>
        <v>5.7499999999999999E-3</v>
      </c>
      <c r="O118" s="25"/>
      <c r="P118" s="25">
        <f t="shared" si="24"/>
        <v>5.3016000000000001E-3</v>
      </c>
      <c r="Q118" s="25">
        <f t="shared" si="25"/>
        <v>0.12209584800000001</v>
      </c>
      <c r="R118" s="25">
        <v>1.107E-2</v>
      </c>
      <c r="S118" s="25">
        <f t="shared" si="26"/>
        <v>6.5199999999999998E-3</v>
      </c>
      <c r="T118" s="25"/>
      <c r="U118" s="25">
        <f t="shared" si="27"/>
        <v>6.4998E-3</v>
      </c>
      <c r="V118" s="25">
        <f t="shared" si="28"/>
        <v>0.149690394</v>
      </c>
      <c r="W118" s="25">
        <v>1.1679999999999999E-2</v>
      </c>
      <c r="X118" s="25">
        <f t="shared" si="29"/>
        <v>7.1299999999999992E-3</v>
      </c>
      <c r="Y118" s="25"/>
      <c r="Z118" s="25">
        <f t="shared" si="30"/>
        <v>6.2493999999999987E-3</v>
      </c>
      <c r="AA118" s="25">
        <f t="shared" si="31"/>
        <v>0.14392368199999997</v>
      </c>
      <c r="AB118" s="25">
        <v>9.0699999999999999E-3</v>
      </c>
      <c r="AC118" s="25">
        <f t="shared" si="16"/>
        <v>4.5500000000000002E-3</v>
      </c>
    </row>
    <row r="119" spans="1:29" s="15" customFormat="1">
      <c r="A119" s="18">
        <v>367</v>
      </c>
      <c r="B119" s="25">
        <v>-8.0000000000000007E-5</v>
      </c>
      <c r="C119" s="25">
        <v>8.0400000000000003E-3</v>
      </c>
      <c r="D119" s="25">
        <f t="shared" si="17"/>
        <v>3.5500000000000002E-3</v>
      </c>
      <c r="E119" s="25"/>
      <c r="F119" s="25">
        <f t="shared" si="18"/>
        <v>3.3534000000000003E-3</v>
      </c>
      <c r="G119" s="25">
        <f t="shared" si="19"/>
        <v>7.7228802000000013E-2</v>
      </c>
      <c r="H119" s="25">
        <v>1.074E-2</v>
      </c>
      <c r="I119" s="25">
        <f t="shared" si="20"/>
        <v>6.2499999999999995E-3</v>
      </c>
      <c r="J119" s="25"/>
      <c r="K119" s="25">
        <f t="shared" si="21"/>
        <v>5.7444999999999996E-3</v>
      </c>
      <c r="L119" s="25">
        <f t="shared" si="22"/>
        <v>0.132295835</v>
      </c>
      <c r="M119" s="25">
        <v>1.03E-2</v>
      </c>
      <c r="N119" s="25">
        <f t="shared" si="23"/>
        <v>5.8100000000000001E-3</v>
      </c>
      <c r="O119" s="25"/>
      <c r="P119" s="25">
        <f t="shared" si="24"/>
        <v>5.3616000000000002E-3</v>
      </c>
      <c r="Q119" s="25">
        <f t="shared" si="25"/>
        <v>0.12347764800000001</v>
      </c>
      <c r="R119" s="25">
        <v>1.1310000000000001E-2</v>
      </c>
      <c r="S119" s="25">
        <f t="shared" si="26"/>
        <v>6.8200000000000005E-3</v>
      </c>
      <c r="T119" s="25"/>
      <c r="U119" s="25">
        <f t="shared" si="27"/>
        <v>6.7998000000000008E-3</v>
      </c>
      <c r="V119" s="25">
        <f t="shared" si="28"/>
        <v>0.15659939400000003</v>
      </c>
      <c r="W119" s="25">
        <v>1.189E-2</v>
      </c>
      <c r="X119" s="25">
        <f t="shared" si="29"/>
        <v>7.3999999999999995E-3</v>
      </c>
      <c r="Y119" s="25"/>
      <c r="Z119" s="25">
        <f t="shared" si="30"/>
        <v>6.5193999999999998E-3</v>
      </c>
      <c r="AA119" s="25">
        <f t="shared" si="31"/>
        <v>0.150141782</v>
      </c>
      <c r="AB119" s="25">
        <v>9.0600000000000003E-3</v>
      </c>
      <c r="AC119" s="25">
        <f t="shared" si="16"/>
        <v>4.4900000000000001E-3</v>
      </c>
    </row>
    <row r="120" spans="1:29" s="15" customFormat="1">
      <c r="A120" s="18">
        <v>368</v>
      </c>
      <c r="B120" s="25">
        <v>-1.2999999999999999E-4</v>
      </c>
      <c r="C120" s="25">
        <v>8.0400000000000003E-3</v>
      </c>
      <c r="D120" s="25">
        <f t="shared" si="17"/>
        <v>3.62E-3</v>
      </c>
      <c r="E120" s="25"/>
      <c r="F120" s="25">
        <f t="shared" si="18"/>
        <v>3.4234000000000001E-3</v>
      </c>
      <c r="G120" s="25">
        <f t="shared" si="19"/>
        <v>7.8840902000000004E-2</v>
      </c>
      <c r="H120" s="25">
        <v>1.0290000000000001E-2</v>
      </c>
      <c r="I120" s="25">
        <f t="shared" si="20"/>
        <v>5.8700000000000002E-3</v>
      </c>
      <c r="J120" s="25"/>
      <c r="K120" s="25">
        <f t="shared" si="21"/>
        <v>5.3645000000000003E-3</v>
      </c>
      <c r="L120" s="25">
        <f t="shared" si="22"/>
        <v>0.12354443500000001</v>
      </c>
      <c r="M120" s="25">
        <v>1.0279999999999999E-2</v>
      </c>
      <c r="N120" s="25">
        <f t="shared" si="23"/>
        <v>5.8599999999999989E-3</v>
      </c>
      <c r="O120" s="25"/>
      <c r="P120" s="25">
        <f t="shared" si="24"/>
        <v>5.411599999999999E-3</v>
      </c>
      <c r="Q120" s="25">
        <f t="shared" si="25"/>
        <v>0.12462914799999998</v>
      </c>
      <c r="R120" s="25">
        <v>1.051E-2</v>
      </c>
      <c r="S120" s="25">
        <f t="shared" si="26"/>
        <v>6.0899999999999999E-3</v>
      </c>
      <c r="T120" s="25"/>
      <c r="U120" s="25">
        <f t="shared" si="27"/>
        <v>6.0698000000000002E-3</v>
      </c>
      <c r="V120" s="25">
        <f t="shared" si="28"/>
        <v>0.13978749400000001</v>
      </c>
      <c r="W120" s="25">
        <v>1.1650000000000001E-2</v>
      </c>
      <c r="X120" s="25">
        <f t="shared" si="29"/>
        <v>7.2300000000000003E-3</v>
      </c>
      <c r="Y120" s="25"/>
      <c r="Z120" s="25">
        <f t="shared" si="30"/>
        <v>6.3493999999999998E-3</v>
      </c>
      <c r="AA120" s="25">
        <f t="shared" si="31"/>
        <v>0.146226682</v>
      </c>
      <c r="AB120" s="25">
        <v>8.9700000000000005E-3</v>
      </c>
      <c r="AC120" s="25">
        <f t="shared" si="16"/>
        <v>4.4200000000000003E-3</v>
      </c>
    </row>
    <row r="121" spans="1:29" s="15" customFormat="1">
      <c r="A121" s="18">
        <v>369</v>
      </c>
      <c r="B121" s="25">
        <v>8.0000000000000007E-5</v>
      </c>
      <c r="C121" s="25">
        <v>8.0400000000000003E-3</v>
      </c>
      <c r="D121" s="25">
        <f t="shared" si="17"/>
        <v>3.4850000000000003E-3</v>
      </c>
      <c r="E121" s="25"/>
      <c r="F121" s="25">
        <f t="shared" si="18"/>
        <v>3.2884000000000004E-3</v>
      </c>
      <c r="G121" s="25">
        <f t="shared" si="19"/>
        <v>7.5731852000000016E-2</v>
      </c>
      <c r="H121" s="25">
        <v>1.0619999999999999E-2</v>
      </c>
      <c r="I121" s="25">
        <f t="shared" si="20"/>
        <v>6.0649999999999992E-3</v>
      </c>
      <c r="J121" s="25"/>
      <c r="K121" s="25">
        <f t="shared" si="21"/>
        <v>5.5594999999999993E-3</v>
      </c>
      <c r="L121" s="25">
        <f t="shared" si="22"/>
        <v>0.128035285</v>
      </c>
      <c r="M121" s="25">
        <v>1.0279999999999999E-2</v>
      </c>
      <c r="N121" s="25">
        <f t="shared" si="23"/>
        <v>5.7249999999999992E-3</v>
      </c>
      <c r="O121" s="25"/>
      <c r="P121" s="25">
        <f t="shared" si="24"/>
        <v>5.2765999999999993E-3</v>
      </c>
      <c r="Q121" s="25">
        <f t="shared" si="25"/>
        <v>0.12152009799999999</v>
      </c>
      <c r="R121" s="25">
        <v>1.094E-2</v>
      </c>
      <c r="S121" s="25">
        <f t="shared" si="26"/>
        <v>6.3850000000000001E-3</v>
      </c>
      <c r="T121" s="25"/>
      <c r="U121" s="25">
        <f t="shared" si="27"/>
        <v>6.3648000000000003E-3</v>
      </c>
      <c r="V121" s="25">
        <f t="shared" si="28"/>
        <v>0.146581344</v>
      </c>
      <c r="W121" s="25">
        <v>1.1639999999999999E-2</v>
      </c>
      <c r="X121" s="25">
        <f t="shared" si="29"/>
        <v>7.0849999999999993E-3</v>
      </c>
      <c r="Y121" s="25"/>
      <c r="Z121" s="25">
        <f t="shared" si="30"/>
        <v>6.2043999999999988E-3</v>
      </c>
      <c r="AA121" s="25">
        <f t="shared" si="31"/>
        <v>0.14288733199999998</v>
      </c>
      <c r="AB121" s="25">
        <v>9.0299999999999998E-3</v>
      </c>
      <c r="AC121" s="25">
        <f t="shared" si="16"/>
        <v>4.555E-3</v>
      </c>
    </row>
    <row r="122" spans="1:29" s="15" customFormat="1">
      <c r="A122" s="18">
        <v>370</v>
      </c>
      <c r="B122" s="25">
        <v>1.7000000000000001E-4</v>
      </c>
      <c r="C122" s="25">
        <v>8.0400000000000003E-3</v>
      </c>
      <c r="D122" s="25">
        <f t="shared" si="17"/>
        <v>3.4755000000000003E-3</v>
      </c>
      <c r="E122" s="25"/>
      <c r="F122" s="25">
        <f t="shared" si="18"/>
        <v>3.2789000000000004E-3</v>
      </c>
      <c r="G122" s="25">
        <f t="shared" si="19"/>
        <v>7.5513067000000017E-2</v>
      </c>
      <c r="H122" s="25">
        <v>9.9699999999999997E-3</v>
      </c>
      <c r="I122" s="25">
        <f t="shared" si="20"/>
        <v>5.4054999999999997E-3</v>
      </c>
      <c r="J122" s="25"/>
      <c r="K122" s="25">
        <f t="shared" si="21"/>
        <v>4.8999999999999998E-3</v>
      </c>
      <c r="L122" s="25">
        <f t="shared" si="22"/>
        <v>0.112847</v>
      </c>
      <c r="M122" s="25">
        <v>1.0279999999999999E-2</v>
      </c>
      <c r="N122" s="25">
        <f t="shared" si="23"/>
        <v>5.7154999999999992E-3</v>
      </c>
      <c r="O122" s="25"/>
      <c r="P122" s="25">
        <f t="shared" si="24"/>
        <v>5.2670999999999994E-3</v>
      </c>
      <c r="Q122" s="25">
        <f t="shared" si="25"/>
        <v>0.12130131299999999</v>
      </c>
      <c r="R122" s="25">
        <v>1.021E-2</v>
      </c>
      <c r="S122" s="25">
        <f t="shared" si="26"/>
        <v>5.6455000000000003E-3</v>
      </c>
      <c r="T122" s="25"/>
      <c r="U122" s="25">
        <f t="shared" si="27"/>
        <v>5.6253000000000006E-3</v>
      </c>
      <c r="V122" s="25">
        <f t="shared" si="28"/>
        <v>0.12955065900000001</v>
      </c>
      <c r="W122" s="25">
        <v>1.1310000000000001E-2</v>
      </c>
      <c r="X122" s="25">
        <f t="shared" si="29"/>
        <v>6.7455000000000006E-3</v>
      </c>
      <c r="Y122" s="25"/>
      <c r="Z122" s="25">
        <f t="shared" si="30"/>
        <v>5.864900000000001E-3</v>
      </c>
      <c r="AA122" s="25">
        <f t="shared" si="31"/>
        <v>0.13506864700000004</v>
      </c>
      <c r="AB122" s="25">
        <v>8.9589999999999999E-3</v>
      </c>
      <c r="AC122" s="25">
        <f t="shared" si="16"/>
        <v>4.5645E-3</v>
      </c>
    </row>
    <row r="123" spans="1:29" s="15" customFormat="1">
      <c r="A123" s="18">
        <v>371</v>
      </c>
      <c r="B123" s="25">
        <v>8.0000000000000007E-5</v>
      </c>
      <c r="C123" s="25">
        <v>8.0400000000000003E-3</v>
      </c>
      <c r="D123" s="25">
        <f t="shared" si="17"/>
        <v>3.6600000000000001E-3</v>
      </c>
      <c r="E123" s="25"/>
      <c r="F123" s="25">
        <f t="shared" si="18"/>
        <v>3.4634000000000002E-3</v>
      </c>
      <c r="G123" s="25">
        <f t="shared" si="19"/>
        <v>7.9762102000000001E-2</v>
      </c>
      <c r="H123" s="25">
        <v>1.055E-2</v>
      </c>
      <c r="I123" s="25">
        <f t="shared" si="20"/>
        <v>6.1700000000000001E-3</v>
      </c>
      <c r="J123" s="25"/>
      <c r="K123" s="25">
        <f t="shared" si="21"/>
        <v>5.6645000000000003E-3</v>
      </c>
      <c r="L123" s="25">
        <f t="shared" si="22"/>
        <v>0.13045343500000001</v>
      </c>
      <c r="M123" s="25">
        <v>1.0279999999999999E-2</v>
      </c>
      <c r="N123" s="25">
        <f t="shared" si="23"/>
        <v>5.899999999999999E-3</v>
      </c>
      <c r="O123" s="25"/>
      <c r="P123" s="25">
        <f t="shared" si="24"/>
        <v>5.4515999999999992E-3</v>
      </c>
      <c r="Q123" s="25">
        <f t="shared" si="25"/>
        <v>0.12555034799999998</v>
      </c>
      <c r="R123" s="25">
        <v>1.102E-2</v>
      </c>
      <c r="S123" s="25">
        <f t="shared" si="26"/>
        <v>6.6400000000000001E-3</v>
      </c>
      <c r="T123" s="25"/>
      <c r="U123" s="25">
        <f t="shared" si="27"/>
        <v>6.6198000000000003E-3</v>
      </c>
      <c r="V123" s="25">
        <f t="shared" si="28"/>
        <v>0.15245399400000001</v>
      </c>
      <c r="W123" s="25">
        <v>1.167E-2</v>
      </c>
      <c r="X123" s="25">
        <f t="shared" si="29"/>
        <v>7.2899999999999996E-3</v>
      </c>
      <c r="Y123" s="25"/>
      <c r="Z123" s="25">
        <f t="shared" si="30"/>
        <v>6.4093999999999991E-3</v>
      </c>
      <c r="AA123" s="25">
        <f t="shared" si="31"/>
        <v>0.14760848199999999</v>
      </c>
      <c r="AB123" s="25">
        <v>8.6800000000000002E-3</v>
      </c>
      <c r="AC123" s="25">
        <f t="shared" si="16"/>
        <v>4.3800000000000002E-3</v>
      </c>
    </row>
    <row r="124" spans="1:29" s="15" customFormat="1">
      <c r="A124" s="18">
        <v>372</v>
      </c>
      <c r="B124" s="25">
        <v>-6.8999999999999997E-5</v>
      </c>
      <c r="C124" s="25">
        <v>8.0300000000000007E-3</v>
      </c>
      <c r="D124" s="25">
        <f t="shared" si="17"/>
        <v>3.6095000000000007E-3</v>
      </c>
      <c r="E124" s="25"/>
      <c r="F124" s="25">
        <f t="shared" si="18"/>
        <v>3.4129000000000008E-3</v>
      </c>
      <c r="G124" s="25">
        <f t="shared" si="19"/>
        <v>7.8599087000000026E-2</v>
      </c>
      <c r="H124" s="25">
        <v>1.0200000000000001E-2</v>
      </c>
      <c r="I124" s="25">
        <f t="shared" si="20"/>
        <v>5.7795000000000008E-3</v>
      </c>
      <c r="J124" s="25"/>
      <c r="K124" s="25">
        <f t="shared" si="21"/>
        <v>5.2740000000000009E-3</v>
      </c>
      <c r="L124" s="25">
        <f t="shared" si="22"/>
        <v>0.12146022000000002</v>
      </c>
      <c r="M124" s="25">
        <v>1.0279999999999999E-2</v>
      </c>
      <c r="N124" s="25">
        <f t="shared" si="23"/>
        <v>5.8594999999999993E-3</v>
      </c>
      <c r="O124" s="25"/>
      <c r="P124" s="25">
        <f t="shared" si="24"/>
        <v>5.4110999999999994E-3</v>
      </c>
      <c r="Q124" s="25">
        <f t="shared" si="25"/>
        <v>0.12461763299999999</v>
      </c>
      <c r="R124" s="25">
        <v>1.0240000000000001E-2</v>
      </c>
      <c r="S124" s="25">
        <f t="shared" si="26"/>
        <v>5.8195000000000009E-3</v>
      </c>
      <c r="T124" s="25"/>
      <c r="U124" s="25">
        <f t="shared" si="27"/>
        <v>5.7993000000000012E-3</v>
      </c>
      <c r="V124" s="25">
        <f t="shared" si="28"/>
        <v>0.13355787900000005</v>
      </c>
      <c r="W124" s="25">
        <v>1.1339999999999999E-2</v>
      </c>
      <c r="X124" s="25">
        <f t="shared" si="29"/>
        <v>6.9194999999999994E-3</v>
      </c>
      <c r="Y124" s="25"/>
      <c r="Z124" s="25">
        <f t="shared" si="30"/>
        <v>6.0388999999999998E-3</v>
      </c>
      <c r="AA124" s="25">
        <f t="shared" si="31"/>
        <v>0.13907586699999999</v>
      </c>
      <c r="AB124" s="25">
        <v>8.9099999999999995E-3</v>
      </c>
      <c r="AC124" s="25">
        <f t="shared" si="16"/>
        <v>4.4205E-3</v>
      </c>
    </row>
    <row r="125" spans="1:29" s="15" customFormat="1">
      <c r="A125" s="18">
        <v>373</v>
      </c>
      <c r="B125" s="25">
        <v>4.0000000000000003E-5</v>
      </c>
      <c r="C125" s="25">
        <v>8.0199999999999994E-3</v>
      </c>
      <c r="D125" s="25">
        <f t="shared" si="17"/>
        <v>3.6099999999999995E-3</v>
      </c>
      <c r="E125" s="25"/>
      <c r="F125" s="25">
        <f t="shared" si="18"/>
        <v>3.4133999999999996E-3</v>
      </c>
      <c r="G125" s="25">
        <f t="shared" si="19"/>
        <v>7.8610601999999988E-2</v>
      </c>
      <c r="H125" s="25">
        <v>1.025E-2</v>
      </c>
      <c r="I125" s="25">
        <f t="shared" si="20"/>
        <v>5.8400000000000006E-3</v>
      </c>
      <c r="J125" s="25"/>
      <c r="K125" s="25">
        <f t="shared" si="21"/>
        <v>5.3345000000000007E-3</v>
      </c>
      <c r="L125" s="25">
        <f t="shared" si="22"/>
        <v>0.12285353500000003</v>
      </c>
      <c r="M125" s="25">
        <v>1.0279999999999999E-2</v>
      </c>
      <c r="N125" s="25">
        <f t="shared" si="23"/>
        <v>5.8699999999999994E-3</v>
      </c>
      <c r="O125" s="25"/>
      <c r="P125" s="25">
        <f t="shared" si="24"/>
        <v>5.4215999999999995E-3</v>
      </c>
      <c r="Q125" s="25">
        <f t="shared" si="25"/>
        <v>0.124859448</v>
      </c>
      <c r="R125" s="25">
        <v>1.078E-2</v>
      </c>
      <c r="S125" s="25">
        <f t="shared" si="26"/>
        <v>6.3699999999999998E-3</v>
      </c>
      <c r="T125" s="25"/>
      <c r="U125" s="25">
        <f t="shared" si="27"/>
        <v>6.3498000000000001E-3</v>
      </c>
      <c r="V125" s="25">
        <f t="shared" si="28"/>
        <v>0.14623589400000001</v>
      </c>
      <c r="W125" s="25">
        <v>1.125E-2</v>
      </c>
      <c r="X125" s="25">
        <f t="shared" si="29"/>
        <v>6.8399999999999997E-3</v>
      </c>
      <c r="Y125" s="25"/>
      <c r="Z125" s="25">
        <f t="shared" si="30"/>
        <v>5.9594000000000001E-3</v>
      </c>
      <c r="AA125" s="25">
        <f t="shared" si="31"/>
        <v>0.13724498200000002</v>
      </c>
      <c r="AB125" s="25">
        <v>8.7799999999999996E-3</v>
      </c>
      <c r="AC125" s="25">
        <f t="shared" si="16"/>
        <v>4.4099999999999999E-3</v>
      </c>
    </row>
    <row r="126" spans="1:29" s="15" customFormat="1">
      <c r="A126" s="18">
        <v>374</v>
      </c>
      <c r="B126" s="25">
        <v>1.7000000000000001E-4</v>
      </c>
      <c r="C126" s="25">
        <v>8.0099999999999998E-3</v>
      </c>
      <c r="D126" s="25">
        <f t="shared" si="17"/>
        <v>3.8104999999999997E-3</v>
      </c>
      <c r="E126" s="25"/>
      <c r="F126" s="25">
        <f t="shared" si="18"/>
        <v>3.6138999999999998E-3</v>
      </c>
      <c r="G126" s="25">
        <f t="shared" si="19"/>
        <v>8.3228117000000004E-2</v>
      </c>
      <c r="H126" s="25">
        <v>9.7190000000000002E-3</v>
      </c>
      <c r="I126" s="25">
        <f t="shared" si="20"/>
        <v>5.5195000000000001E-3</v>
      </c>
      <c r="J126" s="25"/>
      <c r="K126" s="25">
        <f t="shared" si="21"/>
        <v>5.0140000000000002E-3</v>
      </c>
      <c r="L126" s="25">
        <f t="shared" si="22"/>
        <v>0.11547242000000001</v>
      </c>
      <c r="M126" s="25">
        <v>1.0279999999999999E-2</v>
      </c>
      <c r="N126" s="25">
        <f t="shared" si="23"/>
        <v>6.0804999999999991E-3</v>
      </c>
      <c r="O126" s="25"/>
      <c r="P126" s="25">
        <f t="shared" si="24"/>
        <v>5.6320999999999993E-3</v>
      </c>
      <c r="Q126" s="25">
        <f t="shared" si="25"/>
        <v>0.12970726299999999</v>
      </c>
      <c r="R126" s="25">
        <v>9.7999999999999997E-3</v>
      </c>
      <c r="S126" s="25">
        <f t="shared" si="26"/>
        <v>5.6004999999999996E-3</v>
      </c>
      <c r="T126" s="25"/>
      <c r="U126" s="25">
        <f t="shared" si="27"/>
        <v>5.5802999999999998E-3</v>
      </c>
      <c r="V126" s="25">
        <f t="shared" si="28"/>
        <v>0.12851430899999999</v>
      </c>
      <c r="W126" s="25">
        <v>1.119E-2</v>
      </c>
      <c r="X126" s="25">
        <f t="shared" si="29"/>
        <v>6.9905000000000002E-3</v>
      </c>
      <c r="Y126" s="25"/>
      <c r="Z126" s="25">
        <f t="shared" si="30"/>
        <v>6.1098999999999997E-3</v>
      </c>
      <c r="AA126" s="25">
        <f t="shared" si="31"/>
        <v>0.140710997</v>
      </c>
      <c r="AB126" s="25">
        <v>8.2290000000000002E-3</v>
      </c>
      <c r="AC126" s="25">
        <f t="shared" si="16"/>
        <v>4.1995000000000001E-3</v>
      </c>
    </row>
    <row r="127" spans="1:29" s="15" customFormat="1">
      <c r="A127" s="18">
        <v>375</v>
      </c>
      <c r="B127" s="25">
        <v>1.1E-4</v>
      </c>
      <c r="C127" s="25">
        <v>8.0000000000000002E-3</v>
      </c>
      <c r="D127" s="25">
        <f t="shared" si="17"/>
        <v>3.7454999999999997E-3</v>
      </c>
      <c r="E127" s="25"/>
      <c r="F127" s="25">
        <f t="shared" si="18"/>
        <v>3.5488999999999998E-3</v>
      </c>
      <c r="G127" s="25">
        <f t="shared" si="19"/>
        <v>8.1731166999999993E-2</v>
      </c>
      <c r="H127" s="25">
        <v>9.9900000000000006E-3</v>
      </c>
      <c r="I127" s="25">
        <f t="shared" si="20"/>
        <v>5.7355000000000001E-3</v>
      </c>
      <c r="J127" s="25"/>
      <c r="K127" s="25">
        <f t="shared" si="21"/>
        <v>5.2300000000000003E-3</v>
      </c>
      <c r="L127" s="25">
        <f t="shared" si="22"/>
        <v>0.12044690000000001</v>
      </c>
      <c r="M127" s="25">
        <v>1.027E-2</v>
      </c>
      <c r="N127" s="25">
        <f t="shared" si="23"/>
        <v>6.0154999999999991E-3</v>
      </c>
      <c r="O127" s="25"/>
      <c r="P127" s="25">
        <f t="shared" si="24"/>
        <v>5.5670999999999993E-3</v>
      </c>
      <c r="Q127" s="25">
        <f t="shared" si="25"/>
        <v>0.12821031299999999</v>
      </c>
      <c r="R127" s="25">
        <v>1.044E-2</v>
      </c>
      <c r="S127" s="25">
        <f t="shared" si="26"/>
        <v>6.1854999999999992E-3</v>
      </c>
      <c r="T127" s="25"/>
      <c r="U127" s="25">
        <f t="shared" si="27"/>
        <v>6.1652999999999994E-3</v>
      </c>
      <c r="V127" s="25">
        <f t="shared" si="28"/>
        <v>0.14198685899999999</v>
      </c>
      <c r="W127" s="25">
        <v>1.1390000000000001E-2</v>
      </c>
      <c r="X127" s="25">
        <f t="shared" si="29"/>
        <v>7.1355000000000003E-3</v>
      </c>
      <c r="Y127" s="25"/>
      <c r="Z127" s="25">
        <f t="shared" si="30"/>
        <v>6.2549000000000007E-3</v>
      </c>
      <c r="AA127" s="25">
        <f t="shared" si="31"/>
        <v>0.14405034700000002</v>
      </c>
      <c r="AB127" s="25">
        <v>8.3990000000000002E-3</v>
      </c>
      <c r="AC127" s="25">
        <f t="shared" si="16"/>
        <v>4.2545000000000005E-3</v>
      </c>
    </row>
    <row r="128" spans="1:29" s="15" customFormat="1">
      <c r="A128" s="18">
        <v>376</v>
      </c>
      <c r="B128" s="25">
        <v>1.6000000000000001E-4</v>
      </c>
      <c r="C128" s="25">
        <v>7.7099999999999998E-3</v>
      </c>
      <c r="D128" s="25">
        <f t="shared" si="17"/>
        <v>3.4199999999999994E-3</v>
      </c>
      <c r="E128" s="25"/>
      <c r="F128" s="25">
        <f t="shared" si="18"/>
        <v>3.2233999999999995E-3</v>
      </c>
      <c r="G128" s="25">
        <f t="shared" si="19"/>
        <v>7.4234901999999992E-2</v>
      </c>
      <c r="H128" s="25">
        <v>9.979E-3</v>
      </c>
      <c r="I128" s="25">
        <f t="shared" si="20"/>
        <v>5.6889999999999996E-3</v>
      </c>
      <c r="J128" s="25"/>
      <c r="K128" s="25">
        <f t="shared" si="21"/>
        <v>5.1834999999999997E-3</v>
      </c>
      <c r="L128" s="25">
        <f t="shared" si="22"/>
        <v>0.11937600499999999</v>
      </c>
      <c r="M128" s="25">
        <v>9.9500000000000005E-3</v>
      </c>
      <c r="N128" s="25">
        <f t="shared" si="23"/>
        <v>5.6600000000000001E-3</v>
      </c>
      <c r="O128" s="25"/>
      <c r="P128" s="25">
        <f t="shared" si="24"/>
        <v>5.2116000000000003E-3</v>
      </c>
      <c r="Q128" s="25">
        <f t="shared" si="25"/>
        <v>0.12002314800000001</v>
      </c>
      <c r="R128" s="25">
        <v>9.3790000000000002E-3</v>
      </c>
      <c r="S128" s="25">
        <f t="shared" si="26"/>
        <v>5.0889999999999998E-3</v>
      </c>
      <c r="T128" s="25"/>
      <c r="U128" s="25">
        <f t="shared" si="27"/>
        <v>5.0688E-3</v>
      </c>
      <c r="V128" s="25">
        <f t="shared" si="28"/>
        <v>0.11673446400000001</v>
      </c>
      <c r="W128" s="25">
        <v>1.076E-2</v>
      </c>
      <c r="X128" s="25">
        <f t="shared" si="29"/>
        <v>6.4700000000000001E-3</v>
      </c>
      <c r="Y128" s="25"/>
      <c r="Z128" s="25">
        <f t="shared" si="30"/>
        <v>5.5893999999999996E-3</v>
      </c>
      <c r="AA128" s="25">
        <f t="shared" si="31"/>
        <v>0.12872388199999998</v>
      </c>
      <c r="AB128" s="25">
        <v>8.4200000000000004E-3</v>
      </c>
      <c r="AC128" s="25">
        <f t="shared" si="16"/>
        <v>4.2900000000000004E-3</v>
      </c>
    </row>
    <row r="129" spans="1:29" s="15" customFormat="1">
      <c r="A129" s="18">
        <v>377</v>
      </c>
      <c r="B129" s="25">
        <v>1.2999999999999999E-4</v>
      </c>
      <c r="C129" s="25">
        <v>8.0000000000000002E-3</v>
      </c>
      <c r="D129" s="25">
        <f t="shared" si="17"/>
        <v>3.7450000000000001E-3</v>
      </c>
      <c r="E129" s="25"/>
      <c r="F129" s="25">
        <f t="shared" si="18"/>
        <v>3.5484000000000002E-3</v>
      </c>
      <c r="G129" s="25">
        <f t="shared" si="19"/>
        <v>8.1719652000000004E-2</v>
      </c>
      <c r="H129" s="25">
        <v>9.7800000000000005E-3</v>
      </c>
      <c r="I129" s="25">
        <f t="shared" si="20"/>
        <v>5.5250000000000004E-3</v>
      </c>
      <c r="J129" s="25"/>
      <c r="K129" s="25">
        <f t="shared" si="21"/>
        <v>5.0195000000000005E-3</v>
      </c>
      <c r="L129" s="25">
        <f t="shared" si="22"/>
        <v>0.11559908500000002</v>
      </c>
      <c r="M129" s="25">
        <v>0.01</v>
      </c>
      <c r="N129" s="25">
        <f t="shared" si="23"/>
        <v>5.7450000000000001E-3</v>
      </c>
      <c r="O129" s="25"/>
      <c r="P129" s="25">
        <f t="shared" si="24"/>
        <v>5.2966000000000003E-3</v>
      </c>
      <c r="Q129" s="25">
        <f t="shared" si="25"/>
        <v>0.12198069800000001</v>
      </c>
      <c r="R129" s="25">
        <v>1.119E-2</v>
      </c>
      <c r="S129" s="25">
        <f t="shared" si="26"/>
        <v>6.9350000000000002E-3</v>
      </c>
      <c r="T129" s="25"/>
      <c r="U129" s="25">
        <f t="shared" si="27"/>
        <v>6.9148000000000005E-3</v>
      </c>
      <c r="V129" s="25">
        <f t="shared" si="28"/>
        <v>0.15924784400000003</v>
      </c>
      <c r="W129" s="25">
        <v>1.141E-2</v>
      </c>
      <c r="X129" s="25">
        <f t="shared" si="29"/>
        <v>7.1549999999999999E-3</v>
      </c>
      <c r="Y129" s="25"/>
      <c r="Z129" s="25">
        <f t="shared" si="30"/>
        <v>6.2743999999999994E-3</v>
      </c>
      <c r="AA129" s="25">
        <f t="shared" si="31"/>
        <v>0.14449943199999998</v>
      </c>
      <c r="AB129" s="25">
        <v>8.3800000000000003E-3</v>
      </c>
      <c r="AC129" s="25">
        <f t="shared" si="16"/>
        <v>4.2550000000000001E-3</v>
      </c>
    </row>
    <row r="130" spans="1:29" s="15" customFormat="1">
      <c r="A130" s="18">
        <v>378</v>
      </c>
      <c r="B130" s="25">
        <v>-9.0000000000000006E-5</v>
      </c>
      <c r="C130" s="25">
        <v>7.77E-3</v>
      </c>
      <c r="D130" s="25">
        <f t="shared" si="17"/>
        <v>3.8599999999999997E-3</v>
      </c>
      <c r="E130" s="25"/>
      <c r="F130" s="25">
        <f t="shared" si="18"/>
        <v>3.6633999999999998E-3</v>
      </c>
      <c r="G130" s="25">
        <f t="shared" si="19"/>
        <v>8.4368102E-2</v>
      </c>
      <c r="H130" s="25">
        <v>9.5399999999999999E-3</v>
      </c>
      <c r="I130" s="25">
        <f t="shared" si="20"/>
        <v>5.6299999999999996E-3</v>
      </c>
      <c r="J130" s="25"/>
      <c r="K130" s="25">
        <f t="shared" si="21"/>
        <v>5.1244999999999997E-3</v>
      </c>
      <c r="L130" s="25">
        <f t="shared" si="22"/>
        <v>0.118017235</v>
      </c>
      <c r="M130" s="25">
        <v>9.7599999999999996E-3</v>
      </c>
      <c r="N130" s="25">
        <f t="shared" si="23"/>
        <v>5.8499999999999993E-3</v>
      </c>
      <c r="O130" s="25"/>
      <c r="P130" s="25">
        <f t="shared" si="24"/>
        <v>5.4015999999999995E-3</v>
      </c>
      <c r="Q130" s="25">
        <f t="shared" si="25"/>
        <v>0.12439884799999999</v>
      </c>
      <c r="R130" s="25">
        <v>8.7100000000000007E-3</v>
      </c>
      <c r="S130" s="25">
        <f t="shared" si="26"/>
        <v>4.8000000000000004E-3</v>
      </c>
      <c r="T130" s="25"/>
      <c r="U130" s="25">
        <f t="shared" si="27"/>
        <v>4.7798000000000007E-3</v>
      </c>
      <c r="V130" s="25">
        <f t="shared" si="28"/>
        <v>0.11007879400000002</v>
      </c>
      <c r="W130" s="25">
        <v>1.044E-2</v>
      </c>
      <c r="X130" s="25">
        <f t="shared" si="29"/>
        <v>6.5299999999999993E-3</v>
      </c>
      <c r="Y130" s="25"/>
      <c r="Z130" s="25">
        <f t="shared" si="30"/>
        <v>5.6493999999999989E-3</v>
      </c>
      <c r="AA130" s="25">
        <f t="shared" si="31"/>
        <v>0.13010568199999997</v>
      </c>
      <c r="AB130" s="25">
        <v>7.9100000000000004E-3</v>
      </c>
      <c r="AC130" s="25">
        <f t="shared" ref="AC130:AC193" si="32">(B130+AB130)/2</f>
        <v>3.9100000000000003E-3</v>
      </c>
    </row>
    <row r="131" spans="1:29" s="15" customFormat="1">
      <c r="A131" s="18">
        <v>379</v>
      </c>
      <c r="B131" s="25">
        <v>1E-4</v>
      </c>
      <c r="C131" s="25">
        <v>7.7499999999999999E-3</v>
      </c>
      <c r="D131" s="25">
        <f t="shared" ref="D131:D194" si="33">C131-AC131</f>
        <v>3.4200000000000003E-3</v>
      </c>
      <c r="E131" s="25"/>
      <c r="F131" s="25">
        <f t="shared" ref="F131:F194" si="34">D131-0.0001966</f>
        <v>3.2234000000000004E-3</v>
      </c>
      <c r="G131" s="25">
        <f t="shared" ref="G131:G194" si="35">F131*23.03</f>
        <v>7.4234902000000019E-2</v>
      </c>
      <c r="H131" s="25">
        <v>9.8399999999999998E-3</v>
      </c>
      <c r="I131" s="25">
        <f t="shared" ref="I131:I194" si="36">H131-AC131</f>
        <v>5.5100000000000001E-3</v>
      </c>
      <c r="J131" s="25"/>
      <c r="K131" s="25">
        <f t="shared" ref="K131:K194" si="37">I131-0.0005055</f>
        <v>5.0045000000000003E-3</v>
      </c>
      <c r="L131" s="25">
        <f t="shared" ref="L131:L194" si="38">K131*23.03</f>
        <v>0.11525363500000001</v>
      </c>
      <c r="M131" s="25">
        <v>1.017E-2</v>
      </c>
      <c r="N131" s="25">
        <f t="shared" ref="N131:N194" si="39">M131-AC131</f>
        <v>5.8400000000000006E-3</v>
      </c>
      <c r="O131" s="25"/>
      <c r="P131" s="25">
        <f t="shared" ref="P131:P194" si="40">N131-0.0004484</f>
        <v>5.3916000000000007E-3</v>
      </c>
      <c r="Q131" s="25">
        <f t="shared" ref="Q131:Q194" si="41">P131*23.03</f>
        <v>0.12416854800000002</v>
      </c>
      <c r="R131" s="25">
        <v>1.09E-2</v>
      </c>
      <c r="S131" s="25">
        <f t="shared" ref="S131:S194" si="42">R131-AC131</f>
        <v>6.5700000000000003E-3</v>
      </c>
      <c r="T131" s="25"/>
      <c r="U131" s="25">
        <f t="shared" ref="U131:U194" si="43">S131-0.0000202</f>
        <v>6.5498000000000006E-3</v>
      </c>
      <c r="V131" s="25">
        <f t="shared" ref="V131:V194" si="44">U131*23.03</f>
        <v>0.15084189400000003</v>
      </c>
      <c r="W131" s="25">
        <v>1.124E-2</v>
      </c>
      <c r="X131" s="25">
        <f t="shared" ref="X131:X194" si="45">W131-AC131</f>
        <v>6.9100000000000003E-3</v>
      </c>
      <c r="Y131" s="25"/>
      <c r="Z131" s="25">
        <f t="shared" ref="Z131:Z194" si="46">X131-0.0008806</f>
        <v>6.0294000000000007E-3</v>
      </c>
      <c r="AA131" s="25">
        <f t="shared" ref="AA131:AA194" si="47">Z131*23.03</f>
        <v>0.13885708200000002</v>
      </c>
      <c r="AB131" s="25">
        <v>8.5599999999999999E-3</v>
      </c>
      <c r="AC131" s="25">
        <f t="shared" si="32"/>
        <v>4.3299999999999996E-3</v>
      </c>
    </row>
    <row r="132" spans="1:29" s="15" customFormat="1">
      <c r="A132" s="18">
        <v>380</v>
      </c>
      <c r="B132" s="25">
        <v>-2.0000000000000002E-5</v>
      </c>
      <c r="C132" s="25">
        <v>6.8799999999999998E-3</v>
      </c>
      <c r="D132" s="25">
        <f t="shared" si="33"/>
        <v>2.6749999999999994E-3</v>
      </c>
      <c r="E132" s="25"/>
      <c r="F132" s="25">
        <f t="shared" si="34"/>
        <v>2.4783999999999995E-3</v>
      </c>
      <c r="G132" s="25">
        <f t="shared" si="35"/>
        <v>5.707755199999999E-2</v>
      </c>
      <c r="H132" s="25">
        <v>8.9300000000000004E-3</v>
      </c>
      <c r="I132" s="25">
        <f t="shared" si="36"/>
        <v>4.725E-3</v>
      </c>
      <c r="J132" s="25"/>
      <c r="K132" s="25">
        <f t="shared" si="37"/>
        <v>4.2195000000000002E-3</v>
      </c>
      <c r="L132" s="25">
        <f t="shared" si="38"/>
        <v>9.7175085000000008E-2</v>
      </c>
      <c r="M132" s="25">
        <v>9.0600000000000003E-3</v>
      </c>
      <c r="N132" s="25">
        <f t="shared" si="39"/>
        <v>4.8549999999999999E-3</v>
      </c>
      <c r="O132" s="25"/>
      <c r="P132" s="25">
        <f t="shared" si="40"/>
        <v>4.4066000000000001E-3</v>
      </c>
      <c r="Q132" s="25">
        <f t="shared" si="41"/>
        <v>0.10148399800000001</v>
      </c>
      <c r="R132" s="25">
        <v>8.2900000000000005E-3</v>
      </c>
      <c r="S132" s="25">
        <f t="shared" si="42"/>
        <v>4.0850000000000001E-3</v>
      </c>
      <c r="T132" s="25"/>
      <c r="U132" s="25">
        <f t="shared" si="43"/>
        <v>4.0648000000000004E-3</v>
      </c>
      <c r="V132" s="25">
        <f t="shared" si="44"/>
        <v>9.3612344000000014E-2</v>
      </c>
      <c r="W132" s="25">
        <v>9.6500000000000006E-3</v>
      </c>
      <c r="X132" s="25">
        <f t="shared" si="45"/>
        <v>5.4450000000000002E-3</v>
      </c>
      <c r="Y132" s="25"/>
      <c r="Z132" s="25">
        <f t="shared" si="46"/>
        <v>4.5643999999999997E-3</v>
      </c>
      <c r="AA132" s="25">
        <f t="shared" si="47"/>
        <v>0.105118132</v>
      </c>
      <c r="AB132" s="25">
        <v>8.43E-3</v>
      </c>
      <c r="AC132" s="25">
        <f t="shared" si="32"/>
        <v>4.2050000000000004E-3</v>
      </c>
    </row>
    <row r="133" spans="1:29" s="15" customFormat="1">
      <c r="A133" s="18">
        <v>381</v>
      </c>
      <c r="B133" s="25">
        <v>1.1E-4</v>
      </c>
      <c r="C133" s="25">
        <v>8.4489999999999999E-3</v>
      </c>
      <c r="D133" s="25">
        <f t="shared" si="33"/>
        <v>4.3589999999999992E-3</v>
      </c>
      <c r="E133" s="25"/>
      <c r="F133" s="25">
        <f t="shared" si="34"/>
        <v>4.1623999999999993E-3</v>
      </c>
      <c r="G133" s="25">
        <f t="shared" si="35"/>
        <v>9.5860071999999991E-2</v>
      </c>
      <c r="H133" s="25">
        <v>1.0449999999999999E-2</v>
      </c>
      <c r="I133" s="25">
        <f t="shared" si="36"/>
        <v>6.3599999999999985E-3</v>
      </c>
      <c r="J133" s="25"/>
      <c r="K133" s="25">
        <f t="shared" si="37"/>
        <v>5.8544999999999986E-3</v>
      </c>
      <c r="L133" s="25">
        <f t="shared" si="38"/>
        <v>0.13482913499999996</v>
      </c>
      <c r="M133" s="25">
        <v>1.1169999999999999E-2</v>
      </c>
      <c r="N133" s="25">
        <f t="shared" si="39"/>
        <v>7.0799999999999986E-3</v>
      </c>
      <c r="O133" s="25"/>
      <c r="P133" s="25">
        <f t="shared" si="40"/>
        <v>6.6315999999999988E-3</v>
      </c>
      <c r="Q133" s="25">
        <f t="shared" si="41"/>
        <v>0.15272574799999997</v>
      </c>
      <c r="R133" s="25">
        <v>1.244E-2</v>
      </c>
      <c r="S133" s="25">
        <f t="shared" si="42"/>
        <v>8.3499999999999998E-3</v>
      </c>
      <c r="T133" s="25"/>
      <c r="U133" s="25">
        <f t="shared" si="43"/>
        <v>8.3298000000000001E-3</v>
      </c>
      <c r="V133" s="25">
        <f t="shared" si="44"/>
        <v>0.19183529400000002</v>
      </c>
      <c r="W133" s="25">
        <v>1.1939999999999999E-2</v>
      </c>
      <c r="X133" s="25">
        <f t="shared" si="45"/>
        <v>7.8499999999999993E-3</v>
      </c>
      <c r="Y133" s="25"/>
      <c r="Z133" s="25">
        <f t="shared" si="46"/>
        <v>6.9693999999999989E-3</v>
      </c>
      <c r="AA133" s="25">
        <f t="shared" si="47"/>
        <v>0.16050528199999997</v>
      </c>
      <c r="AB133" s="25">
        <v>8.0700000000000008E-3</v>
      </c>
      <c r="AC133" s="25">
        <f t="shared" si="32"/>
        <v>4.0900000000000008E-3</v>
      </c>
    </row>
    <row r="134" spans="1:29" s="15" customFormat="1">
      <c r="A134" s="18">
        <v>382</v>
      </c>
      <c r="B134" s="25">
        <v>-1.3999999999999999E-4</v>
      </c>
      <c r="C134" s="25">
        <v>6.2300000000000003E-3</v>
      </c>
      <c r="D134" s="25">
        <f t="shared" si="33"/>
        <v>2.7200000000000006E-3</v>
      </c>
      <c r="E134" s="25"/>
      <c r="F134" s="25">
        <f t="shared" si="34"/>
        <v>2.5234000000000007E-3</v>
      </c>
      <c r="G134" s="25">
        <f t="shared" si="35"/>
        <v>5.8113902000000023E-2</v>
      </c>
      <c r="H134" s="25">
        <v>8.3499999999999998E-3</v>
      </c>
      <c r="I134" s="25">
        <f t="shared" si="36"/>
        <v>4.8400000000000006E-3</v>
      </c>
      <c r="J134" s="25"/>
      <c r="K134" s="25">
        <f t="shared" si="37"/>
        <v>4.3345000000000007E-3</v>
      </c>
      <c r="L134" s="25">
        <f t="shared" si="38"/>
        <v>9.9823535000000019E-2</v>
      </c>
      <c r="M134" s="25">
        <v>8.5500000000000003E-3</v>
      </c>
      <c r="N134" s="25">
        <f t="shared" si="39"/>
        <v>5.0400000000000011E-3</v>
      </c>
      <c r="O134" s="25"/>
      <c r="P134" s="25">
        <f t="shared" si="40"/>
        <v>4.5916000000000012E-3</v>
      </c>
      <c r="Q134" s="25">
        <f t="shared" si="41"/>
        <v>0.10574454800000004</v>
      </c>
      <c r="R134" s="25">
        <v>7.1000000000000004E-3</v>
      </c>
      <c r="S134" s="25">
        <f t="shared" si="42"/>
        <v>3.5900000000000007E-3</v>
      </c>
      <c r="T134" s="25"/>
      <c r="U134" s="25">
        <f t="shared" si="43"/>
        <v>3.5698000000000006E-3</v>
      </c>
      <c r="V134" s="25">
        <f t="shared" si="44"/>
        <v>8.2212494000000011E-2</v>
      </c>
      <c r="W134" s="25">
        <v>8.9589999999999999E-3</v>
      </c>
      <c r="X134" s="25">
        <f t="shared" si="45"/>
        <v>5.4490000000000007E-3</v>
      </c>
      <c r="Y134" s="25"/>
      <c r="Z134" s="25">
        <f t="shared" si="46"/>
        <v>4.5684000000000002E-3</v>
      </c>
      <c r="AA134" s="25">
        <f t="shared" si="47"/>
        <v>0.105210252</v>
      </c>
      <c r="AB134" s="25">
        <v>7.1599999999999997E-3</v>
      </c>
      <c r="AC134" s="25">
        <f t="shared" si="32"/>
        <v>3.5099999999999997E-3</v>
      </c>
    </row>
    <row r="135" spans="1:29" s="15" customFormat="1">
      <c r="A135" s="18">
        <v>383</v>
      </c>
      <c r="B135" s="25">
        <v>-9.0000000000000006E-5</v>
      </c>
      <c r="C135" s="25">
        <v>8.1600000000000006E-3</v>
      </c>
      <c r="D135" s="25">
        <f t="shared" si="33"/>
        <v>5.1750000000000008E-3</v>
      </c>
      <c r="E135" s="25"/>
      <c r="F135" s="25">
        <f t="shared" si="34"/>
        <v>4.9784000000000009E-3</v>
      </c>
      <c r="G135" s="25">
        <f t="shared" si="35"/>
        <v>0.11465255200000003</v>
      </c>
      <c r="H135" s="25">
        <v>1.048E-2</v>
      </c>
      <c r="I135" s="25">
        <f t="shared" si="36"/>
        <v>7.4949999999999999E-3</v>
      </c>
      <c r="J135" s="25"/>
      <c r="K135" s="25">
        <f t="shared" si="37"/>
        <v>6.9895000000000001E-3</v>
      </c>
      <c r="L135" s="25">
        <f t="shared" si="38"/>
        <v>0.16096818500000001</v>
      </c>
      <c r="M135" s="25">
        <v>1.085E-2</v>
      </c>
      <c r="N135" s="25">
        <f t="shared" si="39"/>
        <v>7.8650000000000005E-3</v>
      </c>
      <c r="O135" s="25"/>
      <c r="P135" s="25">
        <f t="shared" si="40"/>
        <v>7.4166000000000006E-3</v>
      </c>
      <c r="Q135" s="25">
        <f t="shared" si="41"/>
        <v>0.17080429800000002</v>
      </c>
      <c r="R135" s="25">
        <v>1.159E-2</v>
      </c>
      <c r="S135" s="25">
        <f t="shared" si="42"/>
        <v>8.6049999999999998E-3</v>
      </c>
      <c r="T135" s="25"/>
      <c r="U135" s="25">
        <f t="shared" si="43"/>
        <v>8.5848000000000001E-3</v>
      </c>
      <c r="V135" s="25">
        <f t="shared" si="44"/>
        <v>0.19770794400000002</v>
      </c>
      <c r="W135" s="25">
        <v>1.1270000000000001E-2</v>
      </c>
      <c r="X135" s="25">
        <f t="shared" si="45"/>
        <v>8.2850000000000007E-3</v>
      </c>
      <c r="Y135" s="25"/>
      <c r="Z135" s="25">
        <f t="shared" si="46"/>
        <v>7.4044000000000002E-3</v>
      </c>
      <c r="AA135" s="25">
        <f t="shared" si="47"/>
        <v>0.170523332</v>
      </c>
      <c r="AB135" s="25">
        <v>6.0600000000000003E-3</v>
      </c>
      <c r="AC135" s="25">
        <f t="shared" si="32"/>
        <v>2.9850000000000002E-3</v>
      </c>
    </row>
    <row r="136" spans="1:29" s="15" customFormat="1">
      <c r="A136" s="18">
        <v>384</v>
      </c>
      <c r="B136" s="25">
        <v>1.0000000000000001E-5</v>
      </c>
      <c r="C136" s="25">
        <v>7.1399999999999996E-3</v>
      </c>
      <c r="D136" s="25">
        <f t="shared" si="33"/>
        <v>2.98E-3</v>
      </c>
      <c r="E136" s="25"/>
      <c r="F136" s="25">
        <f t="shared" si="34"/>
        <v>2.7834000000000001E-3</v>
      </c>
      <c r="G136" s="25">
        <f t="shared" si="35"/>
        <v>6.410170200000001E-2</v>
      </c>
      <c r="H136" s="25">
        <v>9.0299999999999998E-3</v>
      </c>
      <c r="I136" s="25">
        <f t="shared" si="36"/>
        <v>4.8700000000000002E-3</v>
      </c>
      <c r="J136" s="25"/>
      <c r="K136" s="25">
        <f t="shared" si="37"/>
        <v>4.3645000000000003E-3</v>
      </c>
      <c r="L136" s="25">
        <f t="shared" si="38"/>
        <v>0.10051443500000001</v>
      </c>
      <c r="M136" s="25">
        <v>9.1599999999999997E-3</v>
      </c>
      <c r="N136" s="25">
        <f t="shared" si="39"/>
        <v>5.0000000000000001E-3</v>
      </c>
      <c r="O136" s="25"/>
      <c r="P136" s="25">
        <f t="shared" si="40"/>
        <v>4.5516000000000003E-3</v>
      </c>
      <c r="Q136" s="25">
        <f t="shared" si="41"/>
        <v>0.10482334800000001</v>
      </c>
      <c r="R136" s="25">
        <v>9.6699999999999998E-3</v>
      </c>
      <c r="S136" s="25">
        <f t="shared" si="42"/>
        <v>5.5100000000000001E-3</v>
      </c>
      <c r="T136" s="25"/>
      <c r="U136" s="25">
        <f t="shared" si="43"/>
        <v>5.4898000000000004E-3</v>
      </c>
      <c r="V136" s="25">
        <f t="shared" si="44"/>
        <v>0.12643009400000002</v>
      </c>
      <c r="W136" s="25">
        <v>1.042E-2</v>
      </c>
      <c r="X136" s="25">
        <f t="shared" si="45"/>
        <v>6.2600000000000008E-3</v>
      </c>
      <c r="Y136" s="25"/>
      <c r="Z136" s="25">
        <f t="shared" si="46"/>
        <v>5.3794000000000012E-3</v>
      </c>
      <c r="AA136" s="25">
        <f t="shared" si="47"/>
        <v>0.12388758200000004</v>
      </c>
      <c r="AB136" s="25">
        <v>8.3099999999999997E-3</v>
      </c>
      <c r="AC136" s="25">
        <f t="shared" si="32"/>
        <v>4.1599999999999996E-3</v>
      </c>
    </row>
    <row r="137" spans="1:29" s="15" customFormat="1">
      <c r="A137" s="18">
        <v>385</v>
      </c>
      <c r="B137" s="25">
        <v>-1.1E-4</v>
      </c>
      <c r="C137" s="25">
        <v>7.0899999999999999E-3</v>
      </c>
      <c r="D137" s="25">
        <f t="shared" si="33"/>
        <v>3.2649999999999997E-3</v>
      </c>
      <c r="E137" s="25"/>
      <c r="F137" s="25">
        <f t="shared" si="34"/>
        <v>3.0683999999999998E-3</v>
      </c>
      <c r="G137" s="25">
        <f t="shared" si="35"/>
        <v>7.0665251999999998E-2</v>
      </c>
      <c r="H137" s="25">
        <v>8.9099999999999995E-3</v>
      </c>
      <c r="I137" s="25">
        <f t="shared" si="36"/>
        <v>5.0849999999999992E-3</v>
      </c>
      <c r="J137" s="25"/>
      <c r="K137" s="25">
        <f t="shared" si="37"/>
        <v>4.5794999999999994E-3</v>
      </c>
      <c r="L137" s="25">
        <f t="shared" si="38"/>
        <v>0.105465885</v>
      </c>
      <c r="M137" s="25">
        <v>9.0200000000000002E-3</v>
      </c>
      <c r="N137" s="25">
        <f t="shared" si="39"/>
        <v>5.195E-3</v>
      </c>
      <c r="O137" s="25"/>
      <c r="P137" s="25">
        <f t="shared" si="40"/>
        <v>4.7466000000000001E-3</v>
      </c>
      <c r="Q137" s="25">
        <f t="shared" si="41"/>
        <v>0.10931419800000002</v>
      </c>
      <c r="R137" s="25">
        <v>8.8900000000000003E-3</v>
      </c>
      <c r="S137" s="25">
        <f t="shared" si="42"/>
        <v>5.0650000000000001E-3</v>
      </c>
      <c r="T137" s="25"/>
      <c r="U137" s="25">
        <f t="shared" si="43"/>
        <v>5.0448000000000003E-3</v>
      </c>
      <c r="V137" s="25">
        <f t="shared" si="44"/>
        <v>0.11618174400000002</v>
      </c>
      <c r="W137" s="25">
        <v>9.8700000000000003E-3</v>
      </c>
      <c r="X137" s="25">
        <f t="shared" si="45"/>
        <v>6.045E-3</v>
      </c>
      <c r="Y137" s="25"/>
      <c r="Z137" s="25">
        <f t="shared" si="46"/>
        <v>5.1643999999999995E-3</v>
      </c>
      <c r="AA137" s="25">
        <f t="shared" si="47"/>
        <v>0.118936132</v>
      </c>
      <c r="AB137" s="25">
        <v>7.7600000000000004E-3</v>
      </c>
      <c r="AC137" s="25">
        <f t="shared" si="32"/>
        <v>3.8250000000000003E-3</v>
      </c>
    </row>
    <row r="138" spans="1:29" s="15" customFormat="1">
      <c r="A138" s="18">
        <v>386</v>
      </c>
      <c r="B138" s="25">
        <v>0</v>
      </c>
      <c r="C138" s="25">
        <v>7.0800000000000004E-3</v>
      </c>
      <c r="D138" s="25">
        <f t="shared" si="33"/>
        <v>3.0550000000000004E-3</v>
      </c>
      <c r="E138" s="25"/>
      <c r="F138" s="25">
        <f t="shared" si="34"/>
        <v>2.8584000000000005E-3</v>
      </c>
      <c r="G138" s="25">
        <f t="shared" si="35"/>
        <v>6.582895200000001E-2</v>
      </c>
      <c r="H138" s="25">
        <v>8.9800000000000001E-3</v>
      </c>
      <c r="I138" s="25">
        <f t="shared" si="36"/>
        <v>4.9550000000000002E-3</v>
      </c>
      <c r="J138" s="25"/>
      <c r="K138" s="25">
        <f t="shared" si="37"/>
        <v>4.4495000000000003E-3</v>
      </c>
      <c r="L138" s="25">
        <f t="shared" si="38"/>
        <v>0.10247198500000002</v>
      </c>
      <c r="M138" s="25">
        <v>8.9899999999999997E-3</v>
      </c>
      <c r="N138" s="25">
        <f t="shared" si="39"/>
        <v>4.9649999999999998E-3</v>
      </c>
      <c r="O138" s="25"/>
      <c r="P138" s="25">
        <f t="shared" si="40"/>
        <v>4.5166E-3</v>
      </c>
      <c r="Q138" s="25">
        <f t="shared" si="41"/>
        <v>0.10401729800000001</v>
      </c>
      <c r="R138" s="25">
        <v>9.58E-3</v>
      </c>
      <c r="S138" s="25">
        <f t="shared" si="42"/>
        <v>5.555E-3</v>
      </c>
      <c r="T138" s="25"/>
      <c r="U138" s="25">
        <f t="shared" si="43"/>
        <v>5.5348000000000003E-3</v>
      </c>
      <c r="V138" s="25">
        <f t="shared" si="44"/>
        <v>0.12746644400000001</v>
      </c>
      <c r="W138" s="25">
        <v>1.0120000000000001E-2</v>
      </c>
      <c r="X138" s="25">
        <f t="shared" si="45"/>
        <v>6.0950000000000006E-3</v>
      </c>
      <c r="Y138" s="25"/>
      <c r="Z138" s="25">
        <f t="shared" si="46"/>
        <v>5.214400000000001E-3</v>
      </c>
      <c r="AA138" s="25">
        <f t="shared" si="47"/>
        <v>0.12008763200000003</v>
      </c>
      <c r="AB138" s="25">
        <v>8.0499999999999999E-3</v>
      </c>
      <c r="AC138" s="25">
        <f t="shared" si="32"/>
        <v>4.0249999999999999E-3</v>
      </c>
    </row>
    <row r="139" spans="1:29" s="15" customFormat="1">
      <c r="A139" s="18">
        <v>387</v>
      </c>
      <c r="B139" s="25">
        <v>3.0000000000000001E-5</v>
      </c>
      <c r="C139" s="25">
        <v>6.9300000000000004E-3</v>
      </c>
      <c r="D139" s="25">
        <f t="shared" si="33"/>
        <v>3.0900000000000007E-3</v>
      </c>
      <c r="E139" s="25"/>
      <c r="F139" s="25">
        <f t="shared" si="34"/>
        <v>2.8934000000000008E-3</v>
      </c>
      <c r="G139" s="25">
        <f t="shared" si="35"/>
        <v>6.6635002000000026E-2</v>
      </c>
      <c r="H139" s="25">
        <v>8.9099999999999995E-3</v>
      </c>
      <c r="I139" s="25">
        <f t="shared" si="36"/>
        <v>5.0699999999999999E-3</v>
      </c>
      <c r="J139" s="25"/>
      <c r="K139" s="25">
        <f t="shared" si="37"/>
        <v>4.5645E-3</v>
      </c>
      <c r="L139" s="25">
        <f t="shared" si="38"/>
        <v>0.105120435</v>
      </c>
      <c r="M139" s="25">
        <v>9.0390000000000002E-3</v>
      </c>
      <c r="N139" s="25">
        <f t="shared" si="39"/>
        <v>5.1990000000000005E-3</v>
      </c>
      <c r="O139" s="25"/>
      <c r="P139" s="25">
        <f t="shared" si="40"/>
        <v>4.7506000000000007E-3</v>
      </c>
      <c r="Q139" s="25">
        <f t="shared" si="41"/>
        <v>0.10940631800000002</v>
      </c>
      <c r="R139" s="25">
        <v>8.8999999999999999E-3</v>
      </c>
      <c r="S139" s="25">
        <f t="shared" si="42"/>
        <v>5.0600000000000003E-3</v>
      </c>
      <c r="T139" s="25"/>
      <c r="U139" s="25">
        <f t="shared" si="43"/>
        <v>5.0398000000000005E-3</v>
      </c>
      <c r="V139" s="25">
        <f t="shared" si="44"/>
        <v>0.11606659400000002</v>
      </c>
      <c r="W139" s="25">
        <v>9.7999999999999997E-3</v>
      </c>
      <c r="X139" s="25">
        <f t="shared" si="45"/>
        <v>5.96E-3</v>
      </c>
      <c r="Y139" s="25"/>
      <c r="Z139" s="25">
        <f t="shared" si="46"/>
        <v>5.0793999999999995E-3</v>
      </c>
      <c r="AA139" s="25">
        <f t="shared" si="47"/>
        <v>0.116978582</v>
      </c>
      <c r="AB139" s="25">
        <v>7.6499999999999997E-3</v>
      </c>
      <c r="AC139" s="25">
        <f t="shared" si="32"/>
        <v>3.8399999999999997E-3</v>
      </c>
    </row>
    <row r="140" spans="1:29" s="15" customFormat="1">
      <c r="A140" s="18">
        <v>388</v>
      </c>
      <c r="B140" s="25">
        <v>9.0000000000000006E-5</v>
      </c>
      <c r="C140" s="25">
        <v>7.0200000000000002E-3</v>
      </c>
      <c r="D140" s="25">
        <f t="shared" si="33"/>
        <v>3.0505000000000003E-3</v>
      </c>
      <c r="E140" s="25"/>
      <c r="F140" s="25">
        <f t="shared" si="34"/>
        <v>2.8539000000000004E-3</v>
      </c>
      <c r="G140" s="25">
        <f t="shared" si="35"/>
        <v>6.5725317000000005E-2</v>
      </c>
      <c r="H140" s="25">
        <v>8.9300000000000004E-3</v>
      </c>
      <c r="I140" s="25">
        <f t="shared" si="36"/>
        <v>4.9605000000000005E-3</v>
      </c>
      <c r="J140" s="25"/>
      <c r="K140" s="25">
        <f t="shared" si="37"/>
        <v>4.4550000000000006E-3</v>
      </c>
      <c r="L140" s="25">
        <f t="shared" si="38"/>
        <v>0.10259865000000001</v>
      </c>
      <c r="M140" s="25">
        <v>8.9099999999999995E-3</v>
      </c>
      <c r="N140" s="25">
        <f t="shared" si="39"/>
        <v>4.9404999999999996E-3</v>
      </c>
      <c r="O140" s="25"/>
      <c r="P140" s="25">
        <f t="shared" si="40"/>
        <v>4.4920999999999997E-3</v>
      </c>
      <c r="Q140" s="25">
        <f t="shared" si="41"/>
        <v>0.103453063</v>
      </c>
      <c r="R140" s="25">
        <v>9.3200000000000002E-3</v>
      </c>
      <c r="S140" s="25">
        <f t="shared" si="42"/>
        <v>5.3505000000000002E-3</v>
      </c>
      <c r="T140" s="25"/>
      <c r="U140" s="25">
        <f t="shared" si="43"/>
        <v>5.3303000000000005E-3</v>
      </c>
      <c r="V140" s="25">
        <f t="shared" si="44"/>
        <v>0.12275680900000002</v>
      </c>
      <c r="W140" s="25">
        <v>9.979E-3</v>
      </c>
      <c r="X140" s="25">
        <f t="shared" si="45"/>
        <v>6.0095000000000001E-3</v>
      </c>
      <c r="Y140" s="25"/>
      <c r="Z140" s="25">
        <f t="shared" si="46"/>
        <v>5.1289000000000005E-3</v>
      </c>
      <c r="AA140" s="25">
        <f t="shared" si="47"/>
        <v>0.11811856700000002</v>
      </c>
      <c r="AB140" s="25">
        <v>7.8490000000000001E-3</v>
      </c>
      <c r="AC140" s="25">
        <f t="shared" si="32"/>
        <v>3.9694999999999999E-3</v>
      </c>
    </row>
    <row r="141" spans="1:29" s="15" customFormat="1">
      <c r="A141" s="18">
        <v>389</v>
      </c>
      <c r="B141" s="25">
        <v>9.0000000000000006E-5</v>
      </c>
      <c r="C141" s="25">
        <v>6.8999999999999999E-3</v>
      </c>
      <c r="D141" s="25">
        <f t="shared" si="33"/>
        <v>3.0599999999999998E-3</v>
      </c>
      <c r="E141" s="25"/>
      <c r="F141" s="25">
        <f t="shared" si="34"/>
        <v>2.8633999999999999E-3</v>
      </c>
      <c r="G141" s="25">
        <f t="shared" si="35"/>
        <v>6.5944102000000004E-2</v>
      </c>
      <c r="H141" s="25">
        <v>8.8400000000000006E-3</v>
      </c>
      <c r="I141" s="25">
        <f t="shared" si="36"/>
        <v>5.000000000000001E-3</v>
      </c>
      <c r="J141" s="25"/>
      <c r="K141" s="25">
        <f t="shared" si="37"/>
        <v>4.4945000000000011E-3</v>
      </c>
      <c r="L141" s="25">
        <f t="shared" si="38"/>
        <v>0.10350833500000003</v>
      </c>
      <c r="M141" s="25">
        <v>8.8199999999999997E-3</v>
      </c>
      <c r="N141" s="25">
        <f t="shared" si="39"/>
        <v>4.9800000000000001E-3</v>
      </c>
      <c r="O141" s="25"/>
      <c r="P141" s="25">
        <f t="shared" si="40"/>
        <v>4.5316000000000002E-3</v>
      </c>
      <c r="Q141" s="25">
        <f t="shared" si="41"/>
        <v>0.10436274800000001</v>
      </c>
      <c r="R141" s="25">
        <v>8.8100000000000001E-3</v>
      </c>
      <c r="S141" s="25">
        <f t="shared" si="42"/>
        <v>4.9700000000000005E-3</v>
      </c>
      <c r="T141" s="25"/>
      <c r="U141" s="25">
        <f t="shared" si="43"/>
        <v>4.9498000000000007E-3</v>
      </c>
      <c r="V141" s="25">
        <f t="shared" si="44"/>
        <v>0.11399389400000003</v>
      </c>
      <c r="W141" s="25">
        <v>9.6299999999999997E-3</v>
      </c>
      <c r="X141" s="25">
        <f t="shared" si="45"/>
        <v>5.79E-3</v>
      </c>
      <c r="Y141" s="25"/>
      <c r="Z141" s="25">
        <f t="shared" si="46"/>
        <v>4.9093999999999995E-3</v>
      </c>
      <c r="AA141" s="25">
        <f t="shared" si="47"/>
        <v>0.11306348199999999</v>
      </c>
      <c r="AB141" s="25">
        <v>7.5900000000000004E-3</v>
      </c>
      <c r="AC141" s="25">
        <f t="shared" si="32"/>
        <v>3.8400000000000001E-3</v>
      </c>
    </row>
    <row r="142" spans="1:29" s="15" customFormat="1">
      <c r="A142" s="18">
        <v>390</v>
      </c>
      <c r="B142" s="25">
        <v>2.0000000000000002E-5</v>
      </c>
      <c r="C142" s="25">
        <v>6.8199999999999997E-3</v>
      </c>
      <c r="D142" s="25">
        <f t="shared" si="33"/>
        <v>2.9499999999999995E-3</v>
      </c>
      <c r="E142" s="25"/>
      <c r="F142" s="25">
        <f t="shared" si="34"/>
        <v>2.7533999999999996E-3</v>
      </c>
      <c r="G142" s="25">
        <f t="shared" si="35"/>
        <v>6.3410801999999988E-2</v>
      </c>
      <c r="H142" s="25">
        <v>8.8000000000000005E-3</v>
      </c>
      <c r="I142" s="25">
        <f t="shared" si="36"/>
        <v>4.9300000000000004E-3</v>
      </c>
      <c r="J142" s="25"/>
      <c r="K142" s="25">
        <f t="shared" si="37"/>
        <v>4.4245000000000005E-3</v>
      </c>
      <c r="L142" s="25">
        <f t="shared" si="38"/>
        <v>0.10189623500000002</v>
      </c>
      <c r="M142" s="25">
        <v>8.7500000000000008E-3</v>
      </c>
      <c r="N142" s="25">
        <f t="shared" si="39"/>
        <v>4.8800000000000007E-3</v>
      </c>
      <c r="O142" s="25"/>
      <c r="P142" s="25">
        <f t="shared" si="40"/>
        <v>4.4316000000000008E-3</v>
      </c>
      <c r="Q142" s="25">
        <f t="shared" si="41"/>
        <v>0.10205974800000002</v>
      </c>
      <c r="R142" s="25">
        <v>9.1690000000000001E-3</v>
      </c>
      <c r="S142" s="25">
        <f t="shared" si="42"/>
        <v>5.2989999999999999E-3</v>
      </c>
      <c r="T142" s="25"/>
      <c r="U142" s="25">
        <f t="shared" si="43"/>
        <v>5.2788000000000002E-3</v>
      </c>
      <c r="V142" s="25">
        <f t="shared" si="44"/>
        <v>0.12157076400000001</v>
      </c>
      <c r="W142" s="25">
        <v>9.8399999999999998E-3</v>
      </c>
      <c r="X142" s="25">
        <f t="shared" si="45"/>
        <v>5.9699999999999996E-3</v>
      </c>
      <c r="Y142" s="25"/>
      <c r="Z142" s="25">
        <f t="shared" si="46"/>
        <v>5.0893999999999991E-3</v>
      </c>
      <c r="AA142" s="25">
        <f t="shared" si="47"/>
        <v>0.11720888199999999</v>
      </c>
      <c r="AB142" s="25">
        <v>7.7200000000000003E-3</v>
      </c>
      <c r="AC142" s="25">
        <f t="shared" si="32"/>
        <v>3.8700000000000002E-3</v>
      </c>
    </row>
    <row r="143" spans="1:29" s="15" customFormat="1">
      <c r="A143" s="18">
        <v>391</v>
      </c>
      <c r="B143" s="25">
        <v>-9.0000000000000006E-5</v>
      </c>
      <c r="C143" s="25">
        <v>6.5900000000000004E-3</v>
      </c>
      <c r="D143" s="25">
        <f t="shared" si="33"/>
        <v>2.8700000000000002E-3</v>
      </c>
      <c r="E143" s="25"/>
      <c r="F143" s="25">
        <f t="shared" si="34"/>
        <v>2.6734000000000003E-3</v>
      </c>
      <c r="G143" s="25">
        <f t="shared" si="35"/>
        <v>6.1568402000000008E-2</v>
      </c>
      <c r="H143" s="25">
        <v>8.5900000000000004E-3</v>
      </c>
      <c r="I143" s="25">
        <f t="shared" si="36"/>
        <v>4.8700000000000002E-3</v>
      </c>
      <c r="J143" s="25"/>
      <c r="K143" s="25">
        <f t="shared" si="37"/>
        <v>4.3645000000000003E-3</v>
      </c>
      <c r="L143" s="25">
        <f t="shared" si="38"/>
        <v>0.10051443500000001</v>
      </c>
      <c r="M143" s="25">
        <v>8.6099999999999996E-3</v>
      </c>
      <c r="N143" s="25">
        <f t="shared" si="39"/>
        <v>4.8899999999999994E-3</v>
      </c>
      <c r="O143" s="25"/>
      <c r="P143" s="25">
        <f t="shared" si="40"/>
        <v>4.4415999999999995E-3</v>
      </c>
      <c r="Q143" s="25">
        <f t="shared" si="41"/>
        <v>0.10229004799999999</v>
      </c>
      <c r="R143" s="25">
        <v>8.6899999999999998E-3</v>
      </c>
      <c r="S143" s="25">
        <f t="shared" si="42"/>
        <v>4.9699999999999996E-3</v>
      </c>
      <c r="T143" s="25"/>
      <c r="U143" s="25">
        <f t="shared" si="43"/>
        <v>4.9497999999999999E-3</v>
      </c>
      <c r="V143" s="25">
        <f t="shared" si="44"/>
        <v>0.113993894</v>
      </c>
      <c r="W143" s="25">
        <v>9.4800000000000006E-3</v>
      </c>
      <c r="X143" s="25">
        <f t="shared" si="45"/>
        <v>5.7600000000000004E-3</v>
      </c>
      <c r="Y143" s="25"/>
      <c r="Z143" s="25">
        <f t="shared" si="46"/>
        <v>4.8794000000000008E-3</v>
      </c>
      <c r="AA143" s="25">
        <f t="shared" si="47"/>
        <v>0.11237258200000003</v>
      </c>
      <c r="AB143" s="25">
        <v>7.5300000000000002E-3</v>
      </c>
      <c r="AC143" s="25">
        <f t="shared" si="32"/>
        <v>3.7200000000000002E-3</v>
      </c>
    </row>
    <row r="144" spans="1:29" s="15" customFormat="1">
      <c r="A144" s="18">
        <v>392</v>
      </c>
      <c r="B144" s="25">
        <v>2.5000000000000001E-4</v>
      </c>
      <c r="C144" s="25">
        <v>6.6499999999999997E-3</v>
      </c>
      <c r="D144" s="25">
        <f t="shared" si="33"/>
        <v>2.7000000000000001E-3</v>
      </c>
      <c r="E144" s="25"/>
      <c r="F144" s="25">
        <f t="shared" si="34"/>
        <v>2.5034000000000002E-3</v>
      </c>
      <c r="G144" s="25">
        <f t="shared" si="35"/>
        <v>5.765330200000001E-2</v>
      </c>
      <c r="H144" s="25">
        <v>8.5800000000000008E-3</v>
      </c>
      <c r="I144" s="25">
        <f t="shared" si="36"/>
        <v>4.6300000000000013E-3</v>
      </c>
      <c r="J144" s="25"/>
      <c r="K144" s="25">
        <f t="shared" si="37"/>
        <v>4.1245000000000014E-3</v>
      </c>
      <c r="L144" s="25">
        <f t="shared" si="38"/>
        <v>9.4987235000000031E-2</v>
      </c>
      <c r="M144" s="25">
        <v>8.5690000000000002E-3</v>
      </c>
      <c r="N144" s="25">
        <f t="shared" si="39"/>
        <v>4.6190000000000007E-3</v>
      </c>
      <c r="O144" s="25"/>
      <c r="P144" s="25">
        <f t="shared" si="40"/>
        <v>4.1706000000000009E-3</v>
      </c>
      <c r="Q144" s="25">
        <f t="shared" si="41"/>
        <v>9.6048918000000025E-2</v>
      </c>
      <c r="R144" s="25">
        <v>8.9099999999999995E-3</v>
      </c>
      <c r="S144" s="25">
        <f t="shared" si="42"/>
        <v>4.96E-3</v>
      </c>
      <c r="T144" s="25"/>
      <c r="U144" s="25">
        <f t="shared" si="43"/>
        <v>4.9398000000000003E-3</v>
      </c>
      <c r="V144" s="25">
        <f t="shared" si="44"/>
        <v>0.11376359400000001</v>
      </c>
      <c r="W144" s="25">
        <v>9.6699999999999998E-3</v>
      </c>
      <c r="X144" s="25">
        <f t="shared" si="45"/>
        <v>5.7200000000000003E-3</v>
      </c>
      <c r="Y144" s="25"/>
      <c r="Z144" s="25">
        <f t="shared" si="46"/>
        <v>4.8394000000000006E-3</v>
      </c>
      <c r="AA144" s="25">
        <f t="shared" si="47"/>
        <v>0.11145138200000002</v>
      </c>
      <c r="AB144" s="25">
        <v>7.6499999999999997E-3</v>
      </c>
      <c r="AC144" s="25">
        <f t="shared" si="32"/>
        <v>3.9499999999999995E-3</v>
      </c>
    </row>
    <row r="145" spans="1:29" s="15" customFormat="1">
      <c r="A145" s="18">
        <v>393</v>
      </c>
      <c r="B145" s="25">
        <v>-3.0000000000000001E-5</v>
      </c>
      <c r="C145" s="25">
        <v>6.6400000000000001E-3</v>
      </c>
      <c r="D145" s="25">
        <f t="shared" si="33"/>
        <v>3.0100000000000001E-3</v>
      </c>
      <c r="E145" s="25"/>
      <c r="F145" s="25">
        <f t="shared" si="34"/>
        <v>2.8134000000000002E-3</v>
      </c>
      <c r="G145" s="25">
        <f t="shared" si="35"/>
        <v>6.4792602000000005E-2</v>
      </c>
      <c r="H145" s="25">
        <v>8.6400000000000001E-3</v>
      </c>
      <c r="I145" s="25">
        <f t="shared" si="36"/>
        <v>5.0100000000000006E-3</v>
      </c>
      <c r="J145" s="25"/>
      <c r="K145" s="25">
        <f t="shared" si="37"/>
        <v>4.5045000000000007E-3</v>
      </c>
      <c r="L145" s="25">
        <f t="shared" si="38"/>
        <v>0.10373863500000002</v>
      </c>
      <c r="M145" s="25">
        <v>8.5800000000000008E-3</v>
      </c>
      <c r="N145" s="25">
        <f t="shared" si="39"/>
        <v>4.9500000000000013E-3</v>
      </c>
      <c r="O145" s="25"/>
      <c r="P145" s="25">
        <f t="shared" si="40"/>
        <v>4.5016000000000014E-3</v>
      </c>
      <c r="Q145" s="25">
        <f t="shared" si="41"/>
        <v>0.10367184800000004</v>
      </c>
      <c r="R145" s="25">
        <v>8.4700000000000001E-3</v>
      </c>
      <c r="S145" s="25">
        <f t="shared" si="42"/>
        <v>4.8400000000000006E-3</v>
      </c>
      <c r="T145" s="25"/>
      <c r="U145" s="25">
        <f t="shared" si="43"/>
        <v>4.8198000000000008E-3</v>
      </c>
      <c r="V145" s="25">
        <f t="shared" si="44"/>
        <v>0.11099999400000002</v>
      </c>
      <c r="W145" s="25">
        <v>9.3299999999999998E-3</v>
      </c>
      <c r="X145" s="25">
        <f t="shared" si="45"/>
        <v>5.7000000000000002E-3</v>
      </c>
      <c r="Y145" s="25"/>
      <c r="Z145" s="25">
        <f t="shared" si="46"/>
        <v>4.8193999999999997E-3</v>
      </c>
      <c r="AA145" s="25">
        <f t="shared" si="47"/>
        <v>0.110990782</v>
      </c>
      <c r="AB145" s="25">
        <v>7.2899999999999996E-3</v>
      </c>
      <c r="AC145" s="25">
        <f t="shared" si="32"/>
        <v>3.63E-3</v>
      </c>
    </row>
    <row r="146" spans="1:29" s="15" customFormat="1">
      <c r="A146" s="18">
        <v>394</v>
      </c>
      <c r="B146" s="25">
        <v>5.0000000000000002E-5</v>
      </c>
      <c r="C146" s="25">
        <v>6.5900000000000004E-3</v>
      </c>
      <c r="D146" s="25">
        <f t="shared" si="33"/>
        <v>2.7350000000000005E-3</v>
      </c>
      <c r="E146" s="25"/>
      <c r="F146" s="25">
        <f t="shared" si="34"/>
        <v>2.5384000000000006E-3</v>
      </c>
      <c r="G146" s="25">
        <f t="shared" si="35"/>
        <v>5.8459352000000013E-2</v>
      </c>
      <c r="H146" s="25">
        <v>8.4489999999999999E-3</v>
      </c>
      <c r="I146" s="25">
        <f t="shared" si="36"/>
        <v>4.594E-3</v>
      </c>
      <c r="J146" s="25"/>
      <c r="K146" s="25">
        <f t="shared" si="37"/>
        <v>4.0885000000000001E-3</v>
      </c>
      <c r="L146" s="25">
        <f t="shared" si="38"/>
        <v>9.4158155000000007E-2</v>
      </c>
      <c r="M146" s="25">
        <v>8.3899999999999999E-3</v>
      </c>
      <c r="N146" s="25">
        <f t="shared" si="39"/>
        <v>4.535E-3</v>
      </c>
      <c r="O146" s="25"/>
      <c r="P146" s="25">
        <f t="shared" si="40"/>
        <v>4.0866000000000001E-3</v>
      </c>
      <c r="Q146" s="25">
        <f t="shared" si="41"/>
        <v>9.4114398000000002E-2</v>
      </c>
      <c r="R146" s="25">
        <v>8.8000000000000005E-3</v>
      </c>
      <c r="S146" s="25">
        <f t="shared" si="42"/>
        <v>4.9450000000000006E-3</v>
      </c>
      <c r="T146" s="25"/>
      <c r="U146" s="25">
        <f t="shared" si="43"/>
        <v>4.9248000000000009E-3</v>
      </c>
      <c r="V146" s="25">
        <f t="shared" si="44"/>
        <v>0.11341814400000003</v>
      </c>
      <c r="W146" s="25">
        <v>9.58E-3</v>
      </c>
      <c r="X146" s="25">
        <f t="shared" si="45"/>
        <v>5.7250000000000001E-3</v>
      </c>
      <c r="Y146" s="25"/>
      <c r="Z146" s="25">
        <f t="shared" si="46"/>
        <v>4.8444000000000004E-3</v>
      </c>
      <c r="AA146" s="25">
        <f t="shared" si="47"/>
        <v>0.11156653200000001</v>
      </c>
      <c r="AB146" s="25">
        <v>7.6600000000000001E-3</v>
      </c>
      <c r="AC146" s="25">
        <f t="shared" si="32"/>
        <v>3.8549999999999999E-3</v>
      </c>
    </row>
    <row r="147" spans="1:29" s="15" customFormat="1">
      <c r="A147" s="18">
        <v>395</v>
      </c>
      <c r="B147" s="25">
        <v>1E-4</v>
      </c>
      <c r="C147" s="25">
        <v>6.43E-3</v>
      </c>
      <c r="D147" s="25">
        <f t="shared" si="33"/>
        <v>2.7549999999999996E-3</v>
      </c>
      <c r="E147" s="25"/>
      <c r="F147" s="25">
        <f t="shared" si="34"/>
        <v>2.5583999999999997E-3</v>
      </c>
      <c r="G147" s="25">
        <f t="shared" si="35"/>
        <v>5.8919951999999998E-2</v>
      </c>
      <c r="H147" s="25">
        <v>8.2699999999999996E-3</v>
      </c>
      <c r="I147" s="25">
        <f t="shared" si="36"/>
        <v>4.5949999999999993E-3</v>
      </c>
      <c r="J147" s="25"/>
      <c r="K147" s="25">
        <f t="shared" si="37"/>
        <v>4.0894999999999994E-3</v>
      </c>
      <c r="L147" s="25">
        <f t="shared" si="38"/>
        <v>9.4181184999999987E-2</v>
      </c>
      <c r="M147" s="25">
        <v>8.3400000000000002E-3</v>
      </c>
      <c r="N147" s="25">
        <f t="shared" si="39"/>
        <v>4.6649999999999999E-3</v>
      </c>
      <c r="O147" s="25"/>
      <c r="P147" s="25">
        <f t="shared" si="40"/>
        <v>4.2166E-3</v>
      </c>
      <c r="Q147" s="25">
        <f t="shared" si="41"/>
        <v>9.710829800000001E-2</v>
      </c>
      <c r="R147" s="25">
        <v>8.1399999999999997E-3</v>
      </c>
      <c r="S147" s="25">
        <f t="shared" si="42"/>
        <v>4.4649999999999994E-3</v>
      </c>
      <c r="T147" s="25"/>
      <c r="U147" s="25">
        <f t="shared" si="43"/>
        <v>4.4447999999999996E-3</v>
      </c>
      <c r="V147" s="25">
        <f t="shared" si="44"/>
        <v>0.10236374399999999</v>
      </c>
      <c r="W147" s="25">
        <v>9.0200000000000002E-3</v>
      </c>
      <c r="X147" s="25">
        <f t="shared" si="45"/>
        <v>5.3449999999999999E-3</v>
      </c>
      <c r="Y147" s="25"/>
      <c r="Z147" s="25">
        <f t="shared" si="46"/>
        <v>4.4644000000000003E-3</v>
      </c>
      <c r="AA147" s="25">
        <f t="shared" si="47"/>
        <v>0.10281513200000002</v>
      </c>
      <c r="AB147" s="25">
        <v>7.2500000000000004E-3</v>
      </c>
      <c r="AC147" s="25">
        <f t="shared" si="32"/>
        <v>3.6750000000000003E-3</v>
      </c>
    </row>
    <row r="148" spans="1:29" s="15" customFormat="1">
      <c r="A148" s="18">
        <v>396</v>
      </c>
      <c r="B148" s="25">
        <v>9.0000000000000006E-5</v>
      </c>
      <c r="C148" s="25">
        <v>6.0099999999999997E-3</v>
      </c>
      <c r="D148" s="25">
        <f t="shared" si="33"/>
        <v>2.2049999999999999E-3</v>
      </c>
      <c r="E148" s="25"/>
      <c r="F148" s="25">
        <f t="shared" si="34"/>
        <v>2.0084E-3</v>
      </c>
      <c r="G148" s="25">
        <f t="shared" si="35"/>
        <v>4.6253452E-2</v>
      </c>
      <c r="H148" s="25">
        <v>8.0000000000000002E-3</v>
      </c>
      <c r="I148" s="25">
        <f t="shared" si="36"/>
        <v>4.1950000000000008E-3</v>
      </c>
      <c r="J148" s="25"/>
      <c r="K148" s="25">
        <f t="shared" si="37"/>
        <v>3.6895000000000009E-3</v>
      </c>
      <c r="L148" s="25">
        <f t="shared" si="38"/>
        <v>8.496918500000003E-2</v>
      </c>
      <c r="M148" s="25">
        <v>8.1799999999999998E-3</v>
      </c>
      <c r="N148" s="25">
        <f t="shared" si="39"/>
        <v>4.3750000000000004E-3</v>
      </c>
      <c r="O148" s="25"/>
      <c r="P148" s="25">
        <f t="shared" si="40"/>
        <v>3.9266000000000006E-3</v>
      </c>
      <c r="Q148" s="25">
        <f t="shared" si="41"/>
        <v>9.0429598000000014E-2</v>
      </c>
      <c r="R148" s="25">
        <v>8.4200000000000004E-3</v>
      </c>
      <c r="S148" s="25">
        <f t="shared" si="42"/>
        <v>4.615000000000001E-3</v>
      </c>
      <c r="T148" s="25"/>
      <c r="U148" s="25">
        <f t="shared" si="43"/>
        <v>4.5948000000000013E-3</v>
      </c>
      <c r="V148" s="25">
        <f t="shared" si="44"/>
        <v>0.10581824400000003</v>
      </c>
      <c r="W148" s="25">
        <v>9.129E-3</v>
      </c>
      <c r="X148" s="25">
        <f t="shared" si="45"/>
        <v>5.3240000000000006E-3</v>
      </c>
      <c r="Y148" s="25"/>
      <c r="Z148" s="25">
        <f t="shared" si="46"/>
        <v>4.4434000000000001E-3</v>
      </c>
      <c r="AA148" s="25">
        <f t="shared" si="47"/>
        <v>0.102331502</v>
      </c>
      <c r="AB148" s="25">
        <v>7.5199999999999998E-3</v>
      </c>
      <c r="AC148" s="25">
        <f t="shared" si="32"/>
        <v>3.8049999999999998E-3</v>
      </c>
    </row>
    <row r="149" spans="1:29" s="15" customFormat="1">
      <c r="A149" s="18">
        <v>397</v>
      </c>
      <c r="B149" s="25">
        <v>-5.0000000000000002E-5</v>
      </c>
      <c r="C149" s="25">
        <v>6.2100000000000002E-3</v>
      </c>
      <c r="D149" s="25">
        <f t="shared" si="33"/>
        <v>2.6650000000000003E-3</v>
      </c>
      <c r="E149" s="25"/>
      <c r="F149" s="25">
        <f t="shared" si="34"/>
        <v>2.4684000000000004E-3</v>
      </c>
      <c r="G149" s="25">
        <f t="shared" si="35"/>
        <v>5.6847252000000008E-2</v>
      </c>
      <c r="H149" s="25">
        <v>8.1300000000000001E-3</v>
      </c>
      <c r="I149" s="25">
        <f t="shared" si="36"/>
        <v>4.5850000000000005E-3</v>
      </c>
      <c r="J149" s="25"/>
      <c r="K149" s="25">
        <f t="shared" si="37"/>
        <v>4.0795000000000007E-3</v>
      </c>
      <c r="L149" s="25">
        <f t="shared" si="38"/>
        <v>9.3950885000000026E-2</v>
      </c>
      <c r="M149" s="25">
        <v>8.3400000000000002E-3</v>
      </c>
      <c r="N149" s="25">
        <f t="shared" si="39"/>
        <v>4.7950000000000007E-3</v>
      </c>
      <c r="O149" s="25"/>
      <c r="P149" s="25">
        <f t="shared" si="40"/>
        <v>4.3466000000000008E-3</v>
      </c>
      <c r="Q149" s="25">
        <f t="shared" si="41"/>
        <v>0.10010219800000002</v>
      </c>
      <c r="R149" s="25">
        <v>7.9600000000000001E-3</v>
      </c>
      <c r="S149" s="25">
        <f t="shared" si="42"/>
        <v>4.4150000000000005E-3</v>
      </c>
      <c r="T149" s="25"/>
      <c r="U149" s="25">
        <f t="shared" si="43"/>
        <v>4.3948000000000008E-3</v>
      </c>
      <c r="V149" s="25">
        <f t="shared" si="44"/>
        <v>0.10121224400000002</v>
      </c>
      <c r="W149" s="25">
        <v>8.8100000000000001E-3</v>
      </c>
      <c r="X149" s="25">
        <f t="shared" si="45"/>
        <v>5.2650000000000006E-3</v>
      </c>
      <c r="Y149" s="25"/>
      <c r="Z149" s="25">
        <f t="shared" si="46"/>
        <v>4.3844000000000001E-3</v>
      </c>
      <c r="AA149" s="25">
        <f t="shared" si="47"/>
        <v>0.10097273200000001</v>
      </c>
      <c r="AB149" s="25">
        <v>7.1399999999999996E-3</v>
      </c>
      <c r="AC149" s="25">
        <f t="shared" si="32"/>
        <v>3.545E-3</v>
      </c>
    </row>
    <row r="150" spans="1:29" s="15" customFormat="1">
      <c r="A150" s="18">
        <v>398</v>
      </c>
      <c r="B150" s="25">
        <v>1.1E-4</v>
      </c>
      <c r="C150" s="25">
        <v>6.2300000000000003E-3</v>
      </c>
      <c r="D150" s="25">
        <f t="shared" si="33"/>
        <v>2.4550000000000002E-3</v>
      </c>
      <c r="E150" s="25"/>
      <c r="F150" s="25">
        <f t="shared" si="34"/>
        <v>2.2584000000000003E-3</v>
      </c>
      <c r="G150" s="25">
        <f t="shared" si="35"/>
        <v>5.2010952000000006E-2</v>
      </c>
      <c r="H150" s="25">
        <v>8.0400000000000003E-3</v>
      </c>
      <c r="I150" s="25">
        <f t="shared" si="36"/>
        <v>4.2649999999999997E-3</v>
      </c>
      <c r="J150" s="25"/>
      <c r="K150" s="25">
        <f t="shared" si="37"/>
        <v>3.7594999999999998E-3</v>
      </c>
      <c r="L150" s="25">
        <f t="shared" si="38"/>
        <v>8.6581284999999994E-2</v>
      </c>
      <c r="M150" s="25">
        <v>8.2290000000000002E-3</v>
      </c>
      <c r="N150" s="25">
        <f t="shared" si="39"/>
        <v>4.4539999999999996E-3</v>
      </c>
      <c r="O150" s="25"/>
      <c r="P150" s="25">
        <f t="shared" si="40"/>
        <v>4.0055999999999998E-3</v>
      </c>
      <c r="Q150" s="25">
        <f t="shared" si="41"/>
        <v>9.2248968000000001E-2</v>
      </c>
      <c r="R150" s="25">
        <v>8.3990000000000002E-3</v>
      </c>
      <c r="S150" s="25">
        <f t="shared" si="42"/>
        <v>4.6239999999999996E-3</v>
      </c>
      <c r="T150" s="25"/>
      <c r="U150" s="25">
        <f t="shared" si="43"/>
        <v>4.6037999999999999E-3</v>
      </c>
      <c r="V150" s="25">
        <f t="shared" si="44"/>
        <v>0.106025514</v>
      </c>
      <c r="W150" s="25">
        <v>9.2300000000000004E-3</v>
      </c>
      <c r="X150" s="25">
        <f t="shared" si="45"/>
        <v>5.4549999999999998E-3</v>
      </c>
      <c r="Y150" s="25"/>
      <c r="Z150" s="25">
        <f t="shared" si="46"/>
        <v>4.5743999999999993E-3</v>
      </c>
      <c r="AA150" s="25">
        <f t="shared" si="47"/>
        <v>0.10534843199999999</v>
      </c>
      <c r="AB150" s="25">
        <v>7.4400000000000004E-3</v>
      </c>
      <c r="AC150" s="25">
        <f t="shared" si="32"/>
        <v>3.7750000000000001E-3</v>
      </c>
    </row>
    <row r="151" spans="1:29" s="15" customFormat="1">
      <c r="A151" s="18">
        <v>399</v>
      </c>
      <c r="B151" s="25">
        <v>0</v>
      </c>
      <c r="C151" s="25">
        <v>6.3600000000000002E-3</v>
      </c>
      <c r="D151" s="25">
        <f t="shared" si="33"/>
        <v>2.8550000000000003E-3</v>
      </c>
      <c r="E151" s="25"/>
      <c r="F151" s="25">
        <f t="shared" si="34"/>
        <v>2.6584000000000004E-3</v>
      </c>
      <c r="G151" s="25">
        <f t="shared" si="35"/>
        <v>6.1222952000000011E-2</v>
      </c>
      <c r="H151" s="25">
        <v>8.1890000000000001E-3</v>
      </c>
      <c r="I151" s="25">
        <f t="shared" si="36"/>
        <v>4.6840000000000007E-3</v>
      </c>
      <c r="J151" s="25"/>
      <c r="K151" s="25">
        <f t="shared" si="37"/>
        <v>4.1785000000000008E-3</v>
      </c>
      <c r="L151" s="25">
        <f t="shared" si="38"/>
        <v>9.6230855000000018E-2</v>
      </c>
      <c r="M151" s="25">
        <v>8.2699999999999996E-3</v>
      </c>
      <c r="N151" s="25">
        <f t="shared" si="39"/>
        <v>4.7650000000000001E-3</v>
      </c>
      <c r="O151" s="25"/>
      <c r="P151" s="25">
        <f t="shared" si="40"/>
        <v>4.3166000000000003E-3</v>
      </c>
      <c r="Q151" s="25">
        <f t="shared" si="41"/>
        <v>9.9411298000000009E-2</v>
      </c>
      <c r="R151" s="25">
        <v>8.1089999999999999E-3</v>
      </c>
      <c r="S151" s="25">
        <f t="shared" si="42"/>
        <v>4.6040000000000005E-3</v>
      </c>
      <c r="T151" s="25"/>
      <c r="U151" s="25">
        <f t="shared" si="43"/>
        <v>4.5838000000000007E-3</v>
      </c>
      <c r="V151" s="25">
        <f t="shared" si="44"/>
        <v>0.10556491400000002</v>
      </c>
      <c r="W151" s="25">
        <v>8.8999999999999999E-3</v>
      </c>
      <c r="X151" s="25">
        <f t="shared" si="45"/>
        <v>5.3950000000000005E-3</v>
      </c>
      <c r="Y151" s="25"/>
      <c r="Z151" s="25">
        <f t="shared" si="46"/>
        <v>4.5144E-3</v>
      </c>
      <c r="AA151" s="25">
        <f t="shared" si="47"/>
        <v>0.103966632</v>
      </c>
      <c r="AB151" s="25">
        <v>7.0099999999999997E-3</v>
      </c>
      <c r="AC151" s="25">
        <f t="shared" si="32"/>
        <v>3.5049999999999999E-3</v>
      </c>
    </row>
    <row r="152" spans="1:29" s="15" customFormat="1">
      <c r="A152" s="18">
        <v>400</v>
      </c>
      <c r="B152" s="25">
        <v>1.8000000000000001E-4</v>
      </c>
      <c r="C152" s="25">
        <v>6.0499999999999998E-3</v>
      </c>
      <c r="D152" s="25">
        <f t="shared" si="33"/>
        <v>2.3549999999999999E-3</v>
      </c>
      <c r="E152" s="25"/>
      <c r="F152" s="25">
        <f t="shared" si="34"/>
        <v>2.1584E-3</v>
      </c>
      <c r="G152" s="25">
        <f t="shared" si="35"/>
        <v>4.9707952E-2</v>
      </c>
      <c r="H152" s="25">
        <v>8.0499999999999999E-3</v>
      </c>
      <c r="I152" s="25">
        <f t="shared" si="36"/>
        <v>4.3549999999999995E-3</v>
      </c>
      <c r="J152" s="25"/>
      <c r="K152" s="25">
        <f t="shared" si="37"/>
        <v>3.8494999999999996E-3</v>
      </c>
      <c r="L152" s="25">
        <f t="shared" si="38"/>
        <v>8.8653984999999991E-2</v>
      </c>
      <c r="M152" s="25">
        <v>8.0499999999999999E-3</v>
      </c>
      <c r="N152" s="25">
        <f t="shared" si="39"/>
        <v>4.3549999999999995E-3</v>
      </c>
      <c r="O152" s="25"/>
      <c r="P152" s="25">
        <f t="shared" si="40"/>
        <v>3.9065999999999997E-3</v>
      </c>
      <c r="Q152" s="25">
        <f t="shared" si="41"/>
        <v>8.9968997999999994E-2</v>
      </c>
      <c r="R152" s="25">
        <v>8.3499999999999998E-3</v>
      </c>
      <c r="S152" s="25">
        <f t="shared" si="42"/>
        <v>4.6549999999999994E-3</v>
      </c>
      <c r="T152" s="25"/>
      <c r="U152" s="25">
        <f t="shared" si="43"/>
        <v>4.6347999999999997E-3</v>
      </c>
      <c r="V152" s="25">
        <f t="shared" si="44"/>
        <v>0.106739444</v>
      </c>
      <c r="W152" s="25">
        <v>9.1500000000000001E-3</v>
      </c>
      <c r="X152" s="25">
        <f t="shared" si="45"/>
        <v>5.4549999999999998E-3</v>
      </c>
      <c r="Y152" s="25"/>
      <c r="Z152" s="25">
        <f t="shared" si="46"/>
        <v>4.5743999999999993E-3</v>
      </c>
      <c r="AA152" s="25">
        <f t="shared" si="47"/>
        <v>0.10534843199999999</v>
      </c>
      <c r="AB152" s="25">
        <v>7.2100000000000003E-3</v>
      </c>
      <c r="AC152" s="25">
        <f t="shared" si="32"/>
        <v>3.6949999999999999E-3</v>
      </c>
    </row>
    <row r="153" spans="1:29" s="15" customFormat="1">
      <c r="A153" s="18">
        <v>401</v>
      </c>
      <c r="B153" s="25">
        <v>4.0000000000000003E-5</v>
      </c>
      <c r="C153" s="25">
        <v>6.13E-3</v>
      </c>
      <c r="D153" s="25">
        <f t="shared" si="33"/>
        <v>2.63E-3</v>
      </c>
      <c r="E153" s="25"/>
      <c r="F153" s="25">
        <f t="shared" si="34"/>
        <v>2.4334000000000001E-3</v>
      </c>
      <c r="G153" s="25">
        <f t="shared" si="35"/>
        <v>5.6041202000000005E-2</v>
      </c>
      <c r="H153" s="25">
        <v>8.0999999999999996E-3</v>
      </c>
      <c r="I153" s="25">
        <f t="shared" si="36"/>
        <v>4.5999999999999999E-3</v>
      </c>
      <c r="J153" s="25"/>
      <c r="K153" s="25">
        <f t="shared" si="37"/>
        <v>4.0945E-3</v>
      </c>
      <c r="L153" s="25">
        <f t="shared" si="38"/>
        <v>9.4296335000000009E-2</v>
      </c>
      <c r="M153" s="25">
        <v>8.2500000000000004E-3</v>
      </c>
      <c r="N153" s="25">
        <f t="shared" si="39"/>
        <v>4.7500000000000007E-3</v>
      </c>
      <c r="O153" s="25"/>
      <c r="P153" s="25">
        <f t="shared" si="40"/>
        <v>4.3016000000000009E-3</v>
      </c>
      <c r="Q153" s="25">
        <f t="shared" si="41"/>
        <v>9.9065848000000026E-2</v>
      </c>
      <c r="R153" s="25">
        <v>8.0590000000000002E-3</v>
      </c>
      <c r="S153" s="25">
        <f t="shared" si="42"/>
        <v>4.5590000000000006E-3</v>
      </c>
      <c r="T153" s="25"/>
      <c r="U153" s="25">
        <f t="shared" si="43"/>
        <v>4.5388000000000008E-3</v>
      </c>
      <c r="V153" s="25">
        <f t="shared" si="44"/>
        <v>0.10452856400000002</v>
      </c>
      <c r="W153" s="25">
        <v>8.77E-3</v>
      </c>
      <c r="X153" s="25">
        <f t="shared" si="45"/>
        <v>5.2700000000000004E-3</v>
      </c>
      <c r="Y153" s="25"/>
      <c r="Z153" s="25">
        <f t="shared" si="46"/>
        <v>4.3893999999999999E-3</v>
      </c>
      <c r="AA153" s="25">
        <f t="shared" si="47"/>
        <v>0.101087882</v>
      </c>
      <c r="AB153" s="25">
        <v>6.96E-3</v>
      </c>
      <c r="AC153" s="25">
        <f t="shared" si="32"/>
        <v>3.5000000000000001E-3</v>
      </c>
    </row>
    <row r="154" spans="1:29" s="15" customFormat="1">
      <c r="A154" s="18">
        <v>402</v>
      </c>
      <c r="B154" s="25">
        <v>-2.0000000000000002E-5</v>
      </c>
      <c r="C154" s="25">
        <v>5.9500000000000004E-3</v>
      </c>
      <c r="D154" s="25">
        <f t="shared" si="33"/>
        <v>2.2900000000000004E-3</v>
      </c>
      <c r="E154" s="25"/>
      <c r="F154" s="25">
        <f t="shared" si="34"/>
        <v>2.0934000000000005E-3</v>
      </c>
      <c r="G154" s="25">
        <f t="shared" si="35"/>
        <v>4.821100200000001E-2</v>
      </c>
      <c r="H154" s="25">
        <v>7.7400000000000004E-3</v>
      </c>
      <c r="I154" s="25">
        <f t="shared" si="36"/>
        <v>4.0800000000000003E-3</v>
      </c>
      <c r="J154" s="25"/>
      <c r="K154" s="25">
        <f t="shared" si="37"/>
        <v>3.5745000000000004E-3</v>
      </c>
      <c r="L154" s="25">
        <f t="shared" si="38"/>
        <v>8.232073500000002E-2</v>
      </c>
      <c r="M154" s="25">
        <v>7.79E-3</v>
      </c>
      <c r="N154" s="25">
        <f t="shared" si="39"/>
        <v>4.13E-3</v>
      </c>
      <c r="O154" s="25"/>
      <c r="P154" s="25">
        <f t="shared" si="40"/>
        <v>3.6816000000000002E-3</v>
      </c>
      <c r="Q154" s="25">
        <f t="shared" si="41"/>
        <v>8.4787248000000009E-2</v>
      </c>
      <c r="R154" s="25">
        <v>8.2699999999999996E-3</v>
      </c>
      <c r="S154" s="25">
        <f t="shared" si="42"/>
        <v>4.6099999999999995E-3</v>
      </c>
      <c r="T154" s="25"/>
      <c r="U154" s="25">
        <f t="shared" si="43"/>
        <v>4.5897999999999998E-3</v>
      </c>
      <c r="V154" s="25">
        <f t="shared" si="44"/>
        <v>0.105703094</v>
      </c>
      <c r="W154" s="25">
        <v>8.8999999999999999E-3</v>
      </c>
      <c r="X154" s="25">
        <f t="shared" si="45"/>
        <v>5.2399999999999999E-3</v>
      </c>
      <c r="Y154" s="25"/>
      <c r="Z154" s="25">
        <f t="shared" si="46"/>
        <v>4.3593999999999994E-3</v>
      </c>
      <c r="AA154" s="25">
        <f t="shared" si="47"/>
        <v>0.100396982</v>
      </c>
      <c r="AB154" s="25">
        <v>7.3400000000000002E-3</v>
      </c>
      <c r="AC154" s="25">
        <f t="shared" si="32"/>
        <v>3.6600000000000001E-3</v>
      </c>
    </row>
    <row r="155" spans="1:29" s="15" customFormat="1">
      <c r="A155" s="18">
        <v>403</v>
      </c>
      <c r="B155" s="25">
        <v>-8.0000000000000007E-5</v>
      </c>
      <c r="C155" s="25">
        <v>6.2300000000000003E-3</v>
      </c>
      <c r="D155" s="25">
        <f t="shared" si="33"/>
        <v>2.8050000000000002E-3</v>
      </c>
      <c r="E155" s="25"/>
      <c r="F155" s="25">
        <f t="shared" si="34"/>
        <v>2.6084000000000003E-3</v>
      </c>
      <c r="G155" s="25">
        <f t="shared" si="35"/>
        <v>6.0071452000000011E-2</v>
      </c>
      <c r="H155" s="25">
        <v>8.0190000000000001E-3</v>
      </c>
      <c r="I155" s="25">
        <f t="shared" si="36"/>
        <v>4.594E-3</v>
      </c>
      <c r="J155" s="25"/>
      <c r="K155" s="25">
        <f t="shared" si="37"/>
        <v>4.0885000000000001E-3</v>
      </c>
      <c r="L155" s="25">
        <f t="shared" si="38"/>
        <v>9.4158155000000007E-2</v>
      </c>
      <c r="M155" s="25">
        <v>8.1200000000000005E-3</v>
      </c>
      <c r="N155" s="25">
        <f t="shared" si="39"/>
        <v>4.6950000000000004E-3</v>
      </c>
      <c r="O155" s="25"/>
      <c r="P155" s="25">
        <f t="shared" si="40"/>
        <v>4.2466000000000005E-3</v>
      </c>
      <c r="Q155" s="25">
        <f t="shared" si="41"/>
        <v>9.7799198000000018E-2</v>
      </c>
      <c r="R155" s="25">
        <v>7.9000000000000008E-3</v>
      </c>
      <c r="S155" s="25">
        <f t="shared" si="42"/>
        <v>4.4750000000000007E-3</v>
      </c>
      <c r="T155" s="25"/>
      <c r="U155" s="25">
        <f t="shared" si="43"/>
        <v>4.4548000000000009E-3</v>
      </c>
      <c r="V155" s="25">
        <f t="shared" si="44"/>
        <v>0.10259404400000002</v>
      </c>
      <c r="W155" s="25">
        <v>8.6499999999999997E-3</v>
      </c>
      <c r="X155" s="25">
        <f t="shared" si="45"/>
        <v>5.2249999999999996E-3</v>
      </c>
      <c r="Y155" s="25"/>
      <c r="Z155" s="25">
        <f t="shared" si="46"/>
        <v>4.3444E-3</v>
      </c>
      <c r="AA155" s="25">
        <f t="shared" si="47"/>
        <v>0.100051532</v>
      </c>
      <c r="AB155" s="25">
        <v>6.9300000000000004E-3</v>
      </c>
      <c r="AC155" s="25">
        <f t="shared" si="32"/>
        <v>3.4250000000000001E-3</v>
      </c>
    </row>
    <row r="156" spans="1:29" s="15" customFormat="1">
      <c r="A156" s="18">
        <v>404</v>
      </c>
      <c r="B156" s="25">
        <v>6.0000000000000002E-5</v>
      </c>
      <c r="C156" s="25">
        <v>5.9800000000000001E-3</v>
      </c>
      <c r="D156" s="25">
        <f t="shared" si="33"/>
        <v>2.33E-3</v>
      </c>
      <c r="E156" s="25"/>
      <c r="F156" s="25">
        <f t="shared" si="34"/>
        <v>2.1334000000000001E-3</v>
      </c>
      <c r="G156" s="25">
        <f t="shared" si="35"/>
        <v>4.9132202000000007E-2</v>
      </c>
      <c r="H156" s="25">
        <v>7.8100000000000001E-3</v>
      </c>
      <c r="I156" s="25">
        <f t="shared" si="36"/>
        <v>4.1600000000000005E-3</v>
      </c>
      <c r="J156" s="25"/>
      <c r="K156" s="25">
        <f t="shared" si="37"/>
        <v>3.6545000000000006E-3</v>
      </c>
      <c r="L156" s="25">
        <f t="shared" si="38"/>
        <v>8.4163135000000014E-2</v>
      </c>
      <c r="M156" s="25">
        <v>7.6600000000000001E-3</v>
      </c>
      <c r="N156" s="25">
        <f t="shared" si="39"/>
        <v>4.0099999999999997E-3</v>
      </c>
      <c r="O156" s="25"/>
      <c r="P156" s="25">
        <f t="shared" si="40"/>
        <v>3.5615999999999998E-3</v>
      </c>
      <c r="Q156" s="25">
        <f t="shared" si="41"/>
        <v>8.2023648000000005E-2</v>
      </c>
      <c r="R156" s="25">
        <v>7.9900000000000006E-3</v>
      </c>
      <c r="S156" s="25">
        <f t="shared" si="42"/>
        <v>4.3400000000000001E-3</v>
      </c>
      <c r="T156" s="25"/>
      <c r="U156" s="25">
        <f t="shared" si="43"/>
        <v>4.3198000000000004E-3</v>
      </c>
      <c r="V156" s="25">
        <f t="shared" si="44"/>
        <v>9.9484994000000007E-2</v>
      </c>
      <c r="W156" s="25">
        <v>9.0600000000000003E-3</v>
      </c>
      <c r="X156" s="25">
        <f t="shared" si="45"/>
        <v>5.4099999999999999E-3</v>
      </c>
      <c r="Y156" s="25"/>
      <c r="Z156" s="25">
        <f t="shared" si="46"/>
        <v>4.5293999999999994E-3</v>
      </c>
      <c r="AA156" s="25">
        <f t="shared" si="47"/>
        <v>0.10431208199999999</v>
      </c>
      <c r="AB156" s="25">
        <v>7.2399999999999999E-3</v>
      </c>
      <c r="AC156" s="25">
        <f t="shared" si="32"/>
        <v>3.65E-3</v>
      </c>
    </row>
    <row r="157" spans="1:29" s="15" customFormat="1">
      <c r="A157" s="18">
        <v>405</v>
      </c>
      <c r="B157" s="25">
        <v>2.0000000000000002E-5</v>
      </c>
      <c r="C157" s="25">
        <v>6.0600000000000003E-3</v>
      </c>
      <c r="D157" s="25">
        <f t="shared" si="33"/>
        <v>2.6750000000000003E-3</v>
      </c>
      <c r="E157" s="25"/>
      <c r="F157" s="25">
        <f t="shared" si="34"/>
        <v>2.4784000000000004E-3</v>
      </c>
      <c r="G157" s="25">
        <f t="shared" si="35"/>
        <v>5.7077552000000011E-2</v>
      </c>
      <c r="H157" s="25">
        <v>7.979E-3</v>
      </c>
      <c r="I157" s="25">
        <f t="shared" si="36"/>
        <v>4.594E-3</v>
      </c>
      <c r="J157" s="25"/>
      <c r="K157" s="25">
        <f t="shared" si="37"/>
        <v>4.0885000000000001E-3</v>
      </c>
      <c r="L157" s="25">
        <f t="shared" si="38"/>
        <v>9.4158155000000007E-2</v>
      </c>
      <c r="M157" s="25">
        <v>7.9299999999999995E-3</v>
      </c>
      <c r="N157" s="25">
        <f t="shared" si="39"/>
        <v>4.5449999999999996E-3</v>
      </c>
      <c r="O157" s="25"/>
      <c r="P157" s="25">
        <f t="shared" si="40"/>
        <v>4.0965999999999997E-3</v>
      </c>
      <c r="Q157" s="25">
        <f t="shared" si="41"/>
        <v>9.4344698000000005E-2</v>
      </c>
      <c r="R157" s="25">
        <v>7.8600000000000007E-3</v>
      </c>
      <c r="S157" s="25">
        <f t="shared" si="42"/>
        <v>4.4750000000000007E-3</v>
      </c>
      <c r="T157" s="25"/>
      <c r="U157" s="25">
        <f t="shared" si="43"/>
        <v>4.4548000000000009E-3</v>
      </c>
      <c r="V157" s="25">
        <f t="shared" si="44"/>
        <v>0.10259404400000002</v>
      </c>
      <c r="W157" s="25">
        <v>8.5000000000000006E-3</v>
      </c>
      <c r="X157" s="25">
        <f t="shared" si="45"/>
        <v>5.1150000000000006E-3</v>
      </c>
      <c r="Y157" s="25"/>
      <c r="Z157" s="25">
        <f t="shared" si="46"/>
        <v>4.234400000000001E-3</v>
      </c>
      <c r="AA157" s="25">
        <f t="shared" si="47"/>
        <v>9.7518232000000024E-2</v>
      </c>
      <c r="AB157" s="25">
        <v>6.7499999999999999E-3</v>
      </c>
      <c r="AC157" s="25">
        <f t="shared" si="32"/>
        <v>3.385E-3</v>
      </c>
    </row>
    <row r="158" spans="1:29" s="15" customFormat="1">
      <c r="A158" s="18">
        <v>406</v>
      </c>
      <c r="B158" s="25">
        <v>3.0000000000000001E-5</v>
      </c>
      <c r="C158" s="25">
        <v>5.77E-3</v>
      </c>
      <c r="D158" s="25">
        <f t="shared" si="33"/>
        <v>2.1199999999999999E-3</v>
      </c>
      <c r="E158" s="25"/>
      <c r="F158" s="25">
        <f t="shared" si="34"/>
        <v>1.9234E-3</v>
      </c>
      <c r="G158" s="25">
        <f t="shared" si="35"/>
        <v>4.4295902000000005E-2</v>
      </c>
      <c r="H158" s="25">
        <v>7.6899999999999998E-3</v>
      </c>
      <c r="I158" s="25">
        <f t="shared" si="36"/>
        <v>4.0400000000000002E-3</v>
      </c>
      <c r="J158" s="25"/>
      <c r="K158" s="25">
        <f t="shared" si="37"/>
        <v>3.5345000000000003E-3</v>
      </c>
      <c r="L158" s="25">
        <f t="shared" si="38"/>
        <v>8.1399535000000009E-2</v>
      </c>
      <c r="M158" s="25">
        <v>7.6800000000000002E-3</v>
      </c>
      <c r="N158" s="25">
        <f t="shared" si="39"/>
        <v>4.0300000000000006E-3</v>
      </c>
      <c r="O158" s="25"/>
      <c r="P158" s="25">
        <f t="shared" si="40"/>
        <v>3.5816000000000008E-3</v>
      </c>
      <c r="Q158" s="25">
        <f t="shared" si="41"/>
        <v>8.2484248000000024E-2</v>
      </c>
      <c r="R158" s="25">
        <v>7.7299999999999999E-3</v>
      </c>
      <c r="S158" s="25">
        <f t="shared" si="42"/>
        <v>4.0800000000000003E-3</v>
      </c>
      <c r="T158" s="25"/>
      <c r="U158" s="25">
        <f t="shared" si="43"/>
        <v>4.0598000000000006E-3</v>
      </c>
      <c r="V158" s="25">
        <f t="shared" si="44"/>
        <v>9.349719400000002E-2</v>
      </c>
      <c r="W158" s="25">
        <v>8.6990000000000001E-3</v>
      </c>
      <c r="X158" s="25">
        <f t="shared" si="45"/>
        <v>5.0489999999999997E-3</v>
      </c>
      <c r="Y158" s="25"/>
      <c r="Z158" s="25">
        <f t="shared" si="46"/>
        <v>4.1683999999999992E-3</v>
      </c>
      <c r="AA158" s="25">
        <f t="shared" si="47"/>
        <v>9.5998251999999992E-2</v>
      </c>
      <c r="AB158" s="25">
        <v>7.2700000000000004E-3</v>
      </c>
      <c r="AC158" s="25">
        <f t="shared" si="32"/>
        <v>3.65E-3</v>
      </c>
    </row>
    <row r="159" spans="1:29" s="15" customFormat="1">
      <c r="A159" s="18">
        <v>407</v>
      </c>
      <c r="B159" s="25">
        <v>2.0000000000000002E-5</v>
      </c>
      <c r="C159" s="25">
        <v>6.0200000000000002E-3</v>
      </c>
      <c r="D159" s="25">
        <f t="shared" si="33"/>
        <v>2.7000000000000001E-3</v>
      </c>
      <c r="E159" s="25"/>
      <c r="F159" s="25">
        <f t="shared" si="34"/>
        <v>2.5034000000000002E-3</v>
      </c>
      <c r="G159" s="25">
        <f t="shared" si="35"/>
        <v>5.765330200000001E-2</v>
      </c>
      <c r="H159" s="25">
        <v>7.9500000000000005E-3</v>
      </c>
      <c r="I159" s="25">
        <f t="shared" si="36"/>
        <v>4.6300000000000004E-3</v>
      </c>
      <c r="J159" s="25"/>
      <c r="K159" s="25">
        <f t="shared" si="37"/>
        <v>4.1245000000000006E-3</v>
      </c>
      <c r="L159" s="25">
        <f t="shared" si="38"/>
        <v>9.4987235000000017E-2</v>
      </c>
      <c r="M159" s="25">
        <v>7.8700000000000003E-3</v>
      </c>
      <c r="N159" s="25">
        <f t="shared" si="39"/>
        <v>4.5500000000000002E-3</v>
      </c>
      <c r="O159" s="25"/>
      <c r="P159" s="25">
        <f t="shared" si="40"/>
        <v>4.1016000000000004E-3</v>
      </c>
      <c r="Q159" s="25">
        <f t="shared" si="41"/>
        <v>9.4459848000000013E-2</v>
      </c>
      <c r="R159" s="25">
        <v>7.8100000000000001E-3</v>
      </c>
      <c r="S159" s="25">
        <f t="shared" si="42"/>
        <v>4.4900000000000001E-3</v>
      </c>
      <c r="T159" s="25"/>
      <c r="U159" s="25">
        <f t="shared" si="43"/>
        <v>4.4698000000000003E-3</v>
      </c>
      <c r="V159" s="25">
        <f t="shared" si="44"/>
        <v>0.10293949400000001</v>
      </c>
      <c r="W159" s="25">
        <v>8.5100000000000002E-3</v>
      </c>
      <c r="X159" s="25">
        <f t="shared" si="45"/>
        <v>5.1900000000000002E-3</v>
      </c>
      <c r="Y159" s="25"/>
      <c r="Z159" s="25">
        <f t="shared" si="46"/>
        <v>4.3093999999999997E-3</v>
      </c>
      <c r="AA159" s="25">
        <f t="shared" si="47"/>
        <v>9.9245481999999996E-2</v>
      </c>
      <c r="AB159" s="25">
        <v>6.62E-3</v>
      </c>
      <c r="AC159" s="25">
        <f t="shared" si="32"/>
        <v>3.32E-3</v>
      </c>
    </row>
    <row r="160" spans="1:29" s="15" customFormat="1">
      <c r="A160" s="18">
        <v>408</v>
      </c>
      <c r="B160" s="25">
        <v>3.0000000000000001E-5</v>
      </c>
      <c r="C160" s="25">
        <v>5.4999999999999997E-3</v>
      </c>
      <c r="D160" s="25">
        <f t="shared" si="33"/>
        <v>1.9299999999999999E-3</v>
      </c>
      <c r="E160" s="25"/>
      <c r="F160" s="25">
        <f t="shared" si="34"/>
        <v>1.7334E-3</v>
      </c>
      <c r="G160" s="25">
        <f t="shared" si="35"/>
        <v>3.9920202000000002E-2</v>
      </c>
      <c r="H160" s="25">
        <v>7.3400000000000002E-3</v>
      </c>
      <c r="I160" s="25">
        <f t="shared" si="36"/>
        <v>3.7700000000000003E-3</v>
      </c>
      <c r="J160" s="25"/>
      <c r="K160" s="25">
        <f t="shared" si="37"/>
        <v>3.2645000000000005E-3</v>
      </c>
      <c r="L160" s="25">
        <f t="shared" si="38"/>
        <v>7.5181435000000019E-2</v>
      </c>
      <c r="M160" s="25">
        <v>7.4000000000000003E-3</v>
      </c>
      <c r="N160" s="25">
        <f t="shared" si="39"/>
        <v>3.8300000000000005E-3</v>
      </c>
      <c r="O160" s="25"/>
      <c r="P160" s="25">
        <f t="shared" si="40"/>
        <v>3.3816000000000007E-3</v>
      </c>
      <c r="Q160" s="25">
        <f t="shared" si="41"/>
        <v>7.7878248000000025E-2</v>
      </c>
      <c r="R160" s="25">
        <v>7.5599999999999999E-3</v>
      </c>
      <c r="S160" s="25">
        <f t="shared" si="42"/>
        <v>3.9900000000000005E-3</v>
      </c>
      <c r="T160" s="25"/>
      <c r="U160" s="25">
        <f t="shared" si="43"/>
        <v>3.9698000000000008E-3</v>
      </c>
      <c r="V160" s="25">
        <f t="shared" si="44"/>
        <v>9.1424494000000023E-2</v>
      </c>
      <c r="W160" s="25">
        <v>8.3700000000000007E-3</v>
      </c>
      <c r="X160" s="25">
        <f t="shared" si="45"/>
        <v>4.8000000000000004E-3</v>
      </c>
      <c r="Y160" s="25"/>
      <c r="Z160" s="25">
        <f t="shared" si="46"/>
        <v>3.9194E-3</v>
      </c>
      <c r="AA160" s="25">
        <f t="shared" si="47"/>
        <v>9.0263782000000001E-2</v>
      </c>
      <c r="AB160" s="25">
        <v>7.11E-3</v>
      </c>
      <c r="AC160" s="25">
        <f t="shared" si="32"/>
        <v>3.5699999999999998E-3</v>
      </c>
    </row>
    <row r="161" spans="1:29" s="15" customFormat="1">
      <c r="A161" s="18">
        <v>409</v>
      </c>
      <c r="B161" s="25">
        <v>5.0000000000000002E-5</v>
      </c>
      <c r="C161" s="25">
        <v>5.8999999999999999E-3</v>
      </c>
      <c r="D161" s="25">
        <f t="shared" si="33"/>
        <v>2.5899999999999999E-3</v>
      </c>
      <c r="E161" s="25"/>
      <c r="F161" s="25">
        <f t="shared" si="34"/>
        <v>2.3934E-3</v>
      </c>
      <c r="G161" s="25">
        <f t="shared" si="35"/>
        <v>5.5120002000000001E-2</v>
      </c>
      <c r="H161" s="25">
        <v>7.6800000000000002E-3</v>
      </c>
      <c r="I161" s="25">
        <f t="shared" si="36"/>
        <v>4.3700000000000006E-3</v>
      </c>
      <c r="J161" s="25"/>
      <c r="K161" s="25">
        <f t="shared" si="37"/>
        <v>3.8645000000000007E-3</v>
      </c>
      <c r="L161" s="25">
        <f t="shared" si="38"/>
        <v>8.8999435000000016E-2</v>
      </c>
      <c r="M161" s="25">
        <v>7.7499999999999999E-3</v>
      </c>
      <c r="N161" s="25">
        <f t="shared" si="39"/>
        <v>4.4399999999999995E-3</v>
      </c>
      <c r="O161" s="25"/>
      <c r="P161" s="25">
        <f t="shared" si="40"/>
        <v>3.9915999999999997E-3</v>
      </c>
      <c r="Q161" s="25">
        <f t="shared" si="41"/>
        <v>9.1926547999999997E-2</v>
      </c>
      <c r="R161" s="25">
        <v>7.7000000000000002E-3</v>
      </c>
      <c r="S161" s="25">
        <f t="shared" si="42"/>
        <v>4.3899999999999998E-3</v>
      </c>
      <c r="T161" s="25"/>
      <c r="U161" s="25">
        <f t="shared" si="43"/>
        <v>4.3698000000000001E-3</v>
      </c>
      <c r="V161" s="25">
        <f t="shared" si="44"/>
        <v>0.10063649400000001</v>
      </c>
      <c r="W161" s="25">
        <v>8.3800000000000003E-3</v>
      </c>
      <c r="X161" s="25">
        <f t="shared" si="45"/>
        <v>5.0699999999999999E-3</v>
      </c>
      <c r="Y161" s="25"/>
      <c r="Z161" s="25">
        <f t="shared" si="46"/>
        <v>4.1893999999999994E-3</v>
      </c>
      <c r="AA161" s="25">
        <f t="shared" si="47"/>
        <v>9.6481881999999991E-2</v>
      </c>
      <c r="AB161" s="25">
        <v>6.5700000000000003E-3</v>
      </c>
      <c r="AC161" s="25">
        <f t="shared" si="32"/>
        <v>3.31E-3</v>
      </c>
    </row>
    <row r="162" spans="1:29" s="15" customFormat="1">
      <c r="A162" s="18">
        <v>410</v>
      </c>
      <c r="B162" s="25">
        <v>-1.3999999999999999E-4</v>
      </c>
      <c r="C162" s="25">
        <v>5.5199999999999997E-3</v>
      </c>
      <c r="D162" s="25">
        <f t="shared" si="33"/>
        <v>2.0899999999999998E-3</v>
      </c>
      <c r="E162" s="25"/>
      <c r="F162" s="25">
        <f t="shared" si="34"/>
        <v>1.8933999999999999E-3</v>
      </c>
      <c r="G162" s="25">
        <f t="shared" si="35"/>
        <v>4.3605002000000004E-2</v>
      </c>
      <c r="H162" s="25">
        <v>7.4799999999999997E-3</v>
      </c>
      <c r="I162" s="25">
        <f t="shared" si="36"/>
        <v>4.0499999999999998E-3</v>
      </c>
      <c r="J162" s="25"/>
      <c r="K162" s="25">
        <f t="shared" si="37"/>
        <v>3.5444999999999999E-3</v>
      </c>
      <c r="L162" s="25">
        <f t="shared" si="38"/>
        <v>8.1629834999999998E-2</v>
      </c>
      <c r="M162" s="25">
        <v>7.4000000000000003E-3</v>
      </c>
      <c r="N162" s="25">
        <f t="shared" si="39"/>
        <v>3.9700000000000004E-3</v>
      </c>
      <c r="O162" s="25"/>
      <c r="P162" s="25">
        <f t="shared" si="40"/>
        <v>3.5216000000000006E-3</v>
      </c>
      <c r="Q162" s="25">
        <f t="shared" si="41"/>
        <v>8.1102448000000021E-2</v>
      </c>
      <c r="R162" s="25">
        <v>7.4400000000000004E-3</v>
      </c>
      <c r="S162" s="25">
        <f t="shared" si="42"/>
        <v>4.0100000000000005E-3</v>
      </c>
      <c r="T162" s="25"/>
      <c r="U162" s="25">
        <f t="shared" si="43"/>
        <v>3.9898000000000008E-3</v>
      </c>
      <c r="V162" s="25">
        <f t="shared" si="44"/>
        <v>9.1885094000000028E-2</v>
      </c>
      <c r="W162" s="25">
        <v>8.4799999999999997E-3</v>
      </c>
      <c r="X162" s="25">
        <f t="shared" si="45"/>
        <v>5.0499999999999998E-3</v>
      </c>
      <c r="Y162" s="25"/>
      <c r="Z162" s="25">
        <f t="shared" si="46"/>
        <v>4.1694000000000002E-3</v>
      </c>
      <c r="AA162" s="25">
        <f t="shared" si="47"/>
        <v>9.6021282000000013E-2</v>
      </c>
      <c r="AB162" s="25">
        <v>7.0000000000000001E-3</v>
      </c>
      <c r="AC162" s="25">
        <f t="shared" si="32"/>
        <v>3.4299999999999999E-3</v>
      </c>
    </row>
    <row r="163" spans="1:29" s="15" customFormat="1">
      <c r="A163" s="18">
        <v>411</v>
      </c>
      <c r="B163" s="25">
        <v>-1.0000000000000001E-5</v>
      </c>
      <c r="C163" s="25">
        <v>5.7200000000000003E-3</v>
      </c>
      <c r="D163" s="25">
        <f t="shared" si="33"/>
        <v>2.4599999999999999E-3</v>
      </c>
      <c r="E163" s="25"/>
      <c r="F163" s="25">
        <f t="shared" si="34"/>
        <v>2.2634E-3</v>
      </c>
      <c r="G163" s="25">
        <f t="shared" si="35"/>
        <v>5.2126102000000001E-2</v>
      </c>
      <c r="H163" s="25">
        <v>7.5700000000000003E-3</v>
      </c>
      <c r="I163" s="25">
        <f t="shared" si="36"/>
        <v>4.3099999999999996E-3</v>
      </c>
      <c r="J163" s="25"/>
      <c r="K163" s="25">
        <f t="shared" si="37"/>
        <v>3.8044999999999997E-3</v>
      </c>
      <c r="L163" s="25">
        <f t="shared" si="38"/>
        <v>8.7617634999999999E-2</v>
      </c>
      <c r="M163" s="25">
        <v>7.5700000000000003E-3</v>
      </c>
      <c r="N163" s="25">
        <f t="shared" si="39"/>
        <v>4.3099999999999996E-3</v>
      </c>
      <c r="O163" s="25"/>
      <c r="P163" s="25">
        <f t="shared" si="40"/>
        <v>3.8615999999999998E-3</v>
      </c>
      <c r="Q163" s="25">
        <f t="shared" si="41"/>
        <v>8.8932648000000003E-2</v>
      </c>
      <c r="R163" s="25">
        <v>7.4900000000000001E-3</v>
      </c>
      <c r="S163" s="25">
        <f t="shared" si="42"/>
        <v>4.2299999999999994E-3</v>
      </c>
      <c r="T163" s="25"/>
      <c r="U163" s="25">
        <f t="shared" si="43"/>
        <v>4.2097999999999997E-3</v>
      </c>
      <c r="V163" s="25">
        <f t="shared" si="44"/>
        <v>9.6951693999999991E-2</v>
      </c>
      <c r="W163" s="25">
        <v>8.1799999999999998E-3</v>
      </c>
      <c r="X163" s="25">
        <f t="shared" si="45"/>
        <v>4.919999999999999E-3</v>
      </c>
      <c r="Y163" s="25"/>
      <c r="Z163" s="25">
        <f t="shared" si="46"/>
        <v>4.0393999999999985E-3</v>
      </c>
      <c r="AA163" s="25">
        <f t="shared" si="47"/>
        <v>9.3027381999999978E-2</v>
      </c>
      <c r="AB163" s="25">
        <v>6.5300000000000002E-3</v>
      </c>
      <c r="AC163" s="25">
        <f t="shared" si="32"/>
        <v>3.2600000000000003E-3</v>
      </c>
    </row>
    <row r="164" spans="1:29" s="15" customFormat="1">
      <c r="A164" s="18">
        <v>412</v>
      </c>
      <c r="B164" s="25">
        <v>-1.0000000000000001E-5</v>
      </c>
      <c r="C164" s="25">
        <v>5.4299999999999999E-3</v>
      </c>
      <c r="D164" s="25">
        <f t="shared" si="33"/>
        <v>2.0249999999999999E-3</v>
      </c>
      <c r="E164" s="25"/>
      <c r="F164" s="25">
        <f t="shared" si="34"/>
        <v>1.8284E-3</v>
      </c>
      <c r="G164" s="25">
        <f t="shared" si="35"/>
        <v>4.2108052E-2</v>
      </c>
      <c r="H164" s="25">
        <v>7.1799999999999998E-3</v>
      </c>
      <c r="I164" s="25">
        <f t="shared" si="36"/>
        <v>3.7749999999999997E-3</v>
      </c>
      <c r="J164" s="25"/>
      <c r="K164" s="25">
        <f t="shared" si="37"/>
        <v>3.2694999999999998E-3</v>
      </c>
      <c r="L164" s="25">
        <f t="shared" si="38"/>
        <v>7.5296584999999999E-2</v>
      </c>
      <c r="M164" s="25">
        <v>7.2199999999999999E-3</v>
      </c>
      <c r="N164" s="25">
        <f t="shared" si="39"/>
        <v>3.8149999999999998E-3</v>
      </c>
      <c r="O164" s="25"/>
      <c r="P164" s="25">
        <f t="shared" si="40"/>
        <v>3.3666E-3</v>
      </c>
      <c r="Q164" s="25">
        <f t="shared" si="41"/>
        <v>7.7532798E-2</v>
      </c>
      <c r="R164" s="25">
        <v>7.2899999999999996E-3</v>
      </c>
      <c r="S164" s="25">
        <f t="shared" si="42"/>
        <v>3.8849999999999996E-3</v>
      </c>
      <c r="T164" s="25"/>
      <c r="U164" s="25">
        <f t="shared" si="43"/>
        <v>3.8647999999999994E-3</v>
      </c>
      <c r="V164" s="25">
        <f t="shared" si="44"/>
        <v>8.9006343999999987E-2</v>
      </c>
      <c r="W164" s="25">
        <v>8.2400000000000008E-3</v>
      </c>
      <c r="X164" s="25">
        <f t="shared" si="45"/>
        <v>4.8350000000000008E-3</v>
      </c>
      <c r="Y164" s="25"/>
      <c r="Z164" s="25">
        <f t="shared" si="46"/>
        <v>3.9544000000000003E-3</v>
      </c>
      <c r="AA164" s="25">
        <f t="shared" si="47"/>
        <v>9.1069832000000017E-2</v>
      </c>
      <c r="AB164" s="25">
        <v>6.8199999999999997E-3</v>
      </c>
      <c r="AC164" s="25">
        <f t="shared" si="32"/>
        <v>3.405E-3</v>
      </c>
    </row>
    <row r="165" spans="1:29" s="15" customFormat="1">
      <c r="A165" s="18">
        <v>413</v>
      </c>
      <c r="B165" s="25">
        <v>0</v>
      </c>
      <c r="C165" s="25">
        <v>5.5799999999999999E-3</v>
      </c>
      <c r="D165" s="25">
        <f t="shared" si="33"/>
        <v>2.3899999999999998E-3</v>
      </c>
      <c r="E165" s="25"/>
      <c r="F165" s="25">
        <f t="shared" si="34"/>
        <v>2.1933999999999999E-3</v>
      </c>
      <c r="G165" s="25">
        <f t="shared" si="35"/>
        <v>5.0514002000000002E-2</v>
      </c>
      <c r="H165" s="25">
        <v>7.4200000000000004E-3</v>
      </c>
      <c r="I165" s="25">
        <f t="shared" si="36"/>
        <v>4.2300000000000003E-3</v>
      </c>
      <c r="J165" s="25"/>
      <c r="K165" s="25">
        <f t="shared" si="37"/>
        <v>3.7245000000000004E-3</v>
      </c>
      <c r="L165" s="25">
        <f t="shared" si="38"/>
        <v>8.5775235000000019E-2</v>
      </c>
      <c r="M165" s="25">
        <v>7.3899999999999999E-3</v>
      </c>
      <c r="N165" s="25">
        <f t="shared" si="39"/>
        <v>4.1999999999999997E-3</v>
      </c>
      <c r="O165" s="25"/>
      <c r="P165" s="25">
        <f t="shared" si="40"/>
        <v>3.7515999999999999E-3</v>
      </c>
      <c r="Q165" s="25">
        <f t="shared" si="41"/>
        <v>8.6399348000000001E-2</v>
      </c>
      <c r="R165" s="25">
        <v>7.3099999999999997E-3</v>
      </c>
      <c r="S165" s="25">
        <f t="shared" si="42"/>
        <v>4.1199999999999995E-3</v>
      </c>
      <c r="T165" s="25"/>
      <c r="U165" s="25">
        <f t="shared" si="43"/>
        <v>4.0997999999999998E-3</v>
      </c>
      <c r="V165" s="25">
        <f t="shared" si="44"/>
        <v>9.4418394000000003E-2</v>
      </c>
      <c r="W165" s="25">
        <v>8.0099999999999998E-3</v>
      </c>
      <c r="X165" s="25">
        <f t="shared" si="45"/>
        <v>4.8199999999999996E-3</v>
      </c>
      <c r="Y165" s="25"/>
      <c r="Z165" s="25">
        <f t="shared" si="46"/>
        <v>3.9393999999999992E-3</v>
      </c>
      <c r="AA165" s="25">
        <f t="shared" si="47"/>
        <v>9.0724381999999978E-2</v>
      </c>
      <c r="AB165" s="25">
        <v>6.3800000000000003E-3</v>
      </c>
      <c r="AC165" s="25">
        <f t="shared" si="32"/>
        <v>3.1900000000000001E-3</v>
      </c>
    </row>
    <row r="166" spans="1:29" s="15" customFormat="1">
      <c r="A166" s="18">
        <v>414</v>
      </c>
      <c r="B166" s="25">
        <v>1.3999999999999999E-4</v>
      </c>
      <c r="C166" s="25">
        <v>5.45E-3</v>
      </c>
      <c r="D166" s="25">
        <f t="shared" si="33"/>
        <v>2.0149999999999999E-3</v>
      </c>
      <c r="E166" s="25"/>
      <c r="F166" s="25">
        <f t="shared" si="34"/>
        <v>1.8184E-3</v>
      </c>
      <c r="G166" s="25">
        <f t="shared" si="35"/>
        <v>4.1877752000000004E-2</v>
      </c>
      <c r="H166" s="25">
        <v>7.1599999999999997E-3</v>
      </c>
      <c r="I166" s="25">
        <f t="shared" si="36"/>
        <v>3.7249999999999996E-3</v>
      </c>
      <c r="J166" s="25"/>
      <c r="K166" s="25">
        <f t="shared" si="37"/>
        <v>3.2194999999999997E-3</v>
      </c>
      <c r="L166" s="25">
        <f t="shared" si="38"/>
        <v>7.4145084999999999E-2</v>
      </c>
      <c r="M166" s="25">
        <v>7.1799999999999998E-3</v>
      </c>
      <c r="N166" s="25">
        <f t="shared" si="39"/>
        <v>3.7449999999999996E-3</v>
      </c>
      <c r="O166" s="25"/>
      <c r="P166" s="25">
        <f t="shared" si="40"/>
        <v>3.2965999999999998E-3</v>
      </c>
      <c r="Q166" s="25">
        <f t="shared" si="41"/>
        <v>7.5920697999999995E-2</v>
      </c>
      <c r="R166" s="25">
        <v>7.26E-3</v>
      </c>
      <c r="S166" s="25">
        <f t="shared" si="42"/>
        <v>3.8249999999999998E-3</v>
      </c>
      <c r="T166" s="25"/>
      <c r="U166" s="25">
        <f t="shared" si="43"/>
        <v>3.8047999999999997E-3</v>
      </c>
      <c r="V166" s="25">
        <f t="shared" si="44"/>
        <v>8.7624543999999999E-2</v>
      </c>
      <c r="W166" s="25">
        <v>8.2199999999999999E-3</v>
      </c>
      <c r="X166" s="25">
        <f t="shared" si="45"/>
        <v>4.7849999999999993E-3</v>
      </c>
      <c r="Y166" s="25"/>
      <c r="Z166" s="25">
        <f t="shared" si="46"/>
        <v>3.9043999999999993E-3</v>
      </c>
      <c r="AA166" s="25">
        <f t="shared" si="47"/>
        <v>8.991833199999999E-2</v>
      </c>
      <c r="AB166" s="25">
        <v>6.7299999999999999E-3</v>
      </c>
      <c r="AC166" s="25">
        <f t="shared" si="32"/>
        <v>3.4350000000000001E-3</v>
      </c>
    </row>
    <row r="167" spans="1:29" s="15" customFormat="1">
      <c r="A167" s="18">
        <v>415</v>
      </c>
      <c r="B167" s="25">
        <v>-2.0000000000000002E-5</v>
      </c>
      <c r="C167" s="25">
        <v>5.4299999999999999E-3</v>
      </c>
      <c r="D167" s="25">
        <f t="shared" si="33"/>
        <v>2.2850000000000001E-3</v>
      </c>
      <c r="E167" s="25"/>
      <c r="F167" s="25">
        <f t="shared" si="34"/>
        <v>2.0884000000000002E-3</v>
      </c>
      <c r="G167" s="25">
        <f t="shared" si="35"/>
        <v>4.8095852000000008E-2</v>
      </c>
      <c r="H167" s="25">
        <v>7.26E-3</v>
      </c>
      <c r="I167" s="25">
        <f t="shared" si="36"/>
        <v>4.1150000000000006E-3</v>
      </c>
      <c r="J167" s="25"/>
      <c r="K167" s="25">
        <f t="shared" si="37"/>
        <v>3.6095000000000007E-3</v>
      </c>
      <c r="L167" s="25">
        <f t="shared" si="38"/>
        <v>8.3126785000000022E-2</v>
      </c>
      <c r="M167" s="25">
        <v>7.3099999999999997E-3</v>
      </c>
      <c r="N167" s="25">
        <f t="shared" si="39"/>
        <v>4.1650000000000003E-3</v>
      </c>
      <c r="O167" s="25"/>
      <c r="P167" s="25">
        <f t="shared" si="40"/>
        <v>3.7166000000000005E-3</v>
      </c>
      <c r="Q167" s="25">
        <f t="shared" si="41"/>
        <v>8.5593298000000012E-2</v>
      </c>
      <c r="R167" s="25">
        <v>7.1300000000000001E-3</v>
      </c>
      <c r="S167" s="25">
        <f t="shared" si="42"/>
        <v>3.9850000000000007E-3</v>
      </c>
      <c r="T167" s="25"/>
      <c r="U167" s="25">
        <f t="shared" si="43"/>
        <v>3.964800000000001E-3</v>
      </c>
      <c r="V167" s="25">
        <f t="shared" si="44"/>
        <v>9.1309344000000028E-2</v>
      </c>
      <c r="W167" s="25">
        <v>7.8799999999999999E-3</v>
      </c>
      <c r="X167" s="25">
        <f t="shared" si="45"/>
        <v>4.7349999999999996E-3</v>
      </c>
      <c r="Y167" s="25"/>
      <c r="Z167" s="25">
        <f t="shared" si="46"/>
        <v>3.8543999999999996E-3</v>
      </c>
      <c r="AA167" s="25">
        <f t="shared" si="47"/>
        <v>8.876683199999999E-2</v>
      </c>
      <c r="AB167" s="25">
        <v>6.3099999999999996E-3</v>
      </c>
      <c r="AC167" s="25">
        <f t="shared" si="32"/>
        <v>3.1449999999999998E-3</v>
      </c>
    </row>
    <row r="168" spans="1:29" s="15" customFormat="1">
      <c r="A168" s="18">
        <v>416</v>
      </c>
      <c r="B168" s="25">
        <v>1.4999999999999999E-4</v>
      </c>
      <c r="C168" s="25">
        <v>5.2900000000000004E-3</v>
      </c>
      <c r="D168" s="25">
        <f t="shared" si="33"/>
        <v>1.8700000000000006E-3</v>
      </c>
      <c r="E168" s="25"/>
      <c r="F168" s="25">
        <f t="shared" si="34"/>
        <v>1.6734000000000007E-3</v>
      </c>
      <c r="G168" s="25">
        <f t="shared" si="35"/>
        <v>3.853840200000002E-2</v>
      </c>
      <c r="H168" s="25">
        <v>6.9699999999999996E-3</v>
      </c>
      <c r="I168" s="25">
        <f t="shared" si="36"/>
        <v>3.5499999999999998E-3</v>
      </c>
      <c r="J168" s="25"/>
      <c r="K168" s="25">
        <f t="shared" si="37"/>
        <v>3.0444999999999999E-3</v>
      </c>
      <c r="L168" s="25">
        <f t="shared" si="38"/>
        <v>7.0114835E-2</v>
      </c>
      <c r="M168" s="25">
        <v>6.9699999999999996E-3</v>
      </c>
      <c r="N168" s="25">
        <f t="shared" si="39"/>
        <v>3.5499999999999998E-3</v>
      </c>
      <c r="O168" s="25"/>
      <c r="P168" s="25">
        <f t="shared" si="40"/>
        <v>3.1015999999999999E-3</v>
      </c>
      <c r="Q168" s="25">
        <f t="shared" si="41"/>
        <v>7.1429848000000004E-2</v>
      </c>
      <c r="R168" s="25">
        <v>7.0699999999999999E-3</v>
      </c>
      <c r="S168" s="25">
        <f t="shared" si="42"/>
        <v>3.65E-3</v>
      </c>
      <c r="T168" s="25"/>
      <c r="U168" s="25">
        <f t="shared" si="43"/>
        <v>3.6297999999999999E-3</v>
      </c>
      <c r="V168" s="25">
        <f t="shared" si="44"/>
        <v>8.3594294E-2</v>
      </c>
      <c r="W168" s="25">
        <v>8.0590000000000002E-3</v>
      </c>
      <c r="X168" s="25">
        <f t="shared" si="45"/>
        <v>4.6390000000000008E-3</v>
      </c>
      <c r="Y168" s="25"/>
      <c r="Z168" s="25">
        <f t="shared" si="46"/>
        <v>3.7584000000000007E-3</v>
      </c>
      <c r="AA168" s="25">
        <f t="shared" si="47"/>
        <v>8.6555952000000019E-2</v>
      </c>
      <c r="AB168" s="25">
        <v>6.6899999999999998E-3</v>
      </c>
      <c r="AC168" s="25">
        <f t="shared" si="32"/>
        <v>3.4199999999999999E-3</v>
      </c>
    </row>
    <row r="169" spans="1:29" s="15" customFormat="1">
      <c r="A169" s="18">
        <v>417</v>
      </c>
      <c r="B169" s="25">
        <v>4.0000000000000003E-5</v>
      </c>
      <c r="C169" s="25">
        <v>5.3099999999999996E-3</v>
      </c>
      <c r="D169" s="25">
        <f t="shared" si="33"/>
        <v>2.1549999999999994E-3</v>
      </c>
      <c r="E169" s="25"/>
      <c r="F169" s="25">
        <f t="shared" si="34"/>
        <v>1.9583999999999995E-3</v>
      </c>
      <c r="G169" s="25">
        <f t="shared" si="35"/>
        <v>4.5101951999999987E-2</v>
      </c>
      <c r="H169" s="25">
        <v>7.0800000000000004E-3</v>
      </c>
      <c r="I169" s="25">
        <f t="shared" si="36"/>
        <v>3.9249999999999997E-3</v>
      </c>
      <c r="J169" s="25"/>
      <c r="K169" s="25">
        <f t="shared" si="37"/>
        <v>3.4194999999999998E-3</v>
      </c>
      <c r="L169" s="25">
        <f t="shared" si="38"/>
        <v>7.8751084999999998E-2</v>
      </c>
      <c r="M169" s="25">
        <v>7.1399999999999996E-3</v>
      </c>
      <c r="N169" s="25">
        <f t="shared" si="39"/>
        <v>3.984999999999999E-3</v>
      </c>
      <c r="O169" s="25"/>
      <c r="P169" s="25">
        <f t="shared" si="40"/>
        <v>3.5365999999999991E-3</v>
      </c>
      <c r="Q169" s="25">
        <f t="shared" si="41"/>
        <v>8.1447897999999977E-2</v>
      </c>
      <c r="R169" s="25">
        <v>7.1000000000000004E-3</v>
      </c>
      <c r="S169" s="25">
        <f t="shared" si="42"/>
        <v>3.9450000000000006E-3</v>
      </c>
      <c r="T169" s="25"/>
      <c r="U169" s="25">
        <f t="shared" si="43"/>
        <v>3.9248000000000009E-3</v>
      </c>
      <c r="V169" s="25">
        <f t="shared" si="44"/>
        <v>9.0388144000000017E-2</v>
      </c>
      <c r="W169" s="25">
        <v>7.7400000000000004E-3</v>
      </c>
      <c r="X169" s="25">
        <f t="shared" si="45"/>
        <v>4.5850000000000005E-3</v>
      </c>
      <c r="Y169" s="25"/>
      <c r="Z169" s="25">
        <f t="shared" si="46"/>
        <v>3.7044000000000005E-3</v>
      </c>
      <c r="AA169" s="25">
        <f t="shared" si="47"/>
        <v>8.5312332000000018E-2</v>
      </c>
      <c r="AB169" s="25">
        <v>6.2700000000000004E-3</v>
      </c>
      <c r="AC169" s="25">
        <f t="shared" si="32"/>
        <v>3.1550000000000003E-3</v>
      </c>
    </row>
    <row r="170" spans="1:29" s="15" customFormat="1">
      <c r="A170" s="18">
        <v>418</v>
      </c>
      <c r="B170" s="25">
        <v>1E-4</v>
      </c>
      <c r="C170" s="25">
        <v>4.9800000000000001E-3</v>
      </c>
      <c r="D170" s="25">
        <f t="shared" si="33"/>
        <v>1.7149999999999999E-3</v>
      </c>
      <c r="E170" s="25"/>
      <c r="F170" s="25">
        <f t="shared" si="34"/>
        <v>1.5184E-3</v>
      </c>
      <c r="G170" s="25">
        <f t="shared" si="35"/>
        <v>3.4968752000000006E-2</v>
      </c>
      <c r="H170" s="25">
        <v>6.7799999999999996E-3</v>
      </c>
      <c r="I170" s="25">
        <f t="shared" si="36"/>
        <v>3.5149999999999995E-3</v>
      </c>
      <c r="J170" s="25"/>
      <c r="K170" s="25">
        <f t="shared" si="37"/>
        <v>3.0094999999999996E-3</v>
      </c>
      <c r="L170" s="25">
        <f t="shared" si="38"/>
        <v>6.9308784999999998E-2</v>
      </c>
      <c r="M170" s="25">
        <v>6.8500000000000002E-3</v>
      </c>
      <c r="N170" s="25">
        <f t="shared" si="39"/>
        <v>3.5850000000000001E-3</v>
      </c>
      <c r="O170" s="25"/>
      <c r="P170" s="25">
        <f t="shared" si="40"/>
        <v>3.1366000000000002E-3</v>
      </c>
      <c r="Q170" s="25">
        <f t="shared" si="41"/>
        <v>7.2235898000000007E-2</v>
      </c>
      <c r="R170" s="25">
        <v>6.8500000000000002E-3</v>
      </c>
      <c r="S170" s="25">
        <f t="shared" si="42"/>
        <v>3.5850000000000001E-3</v>
      </c>
      <c r="T170" s="25"/>
      <c r="U170" s="25">
        <f t="shared" si="43"/>
        <v>3.5647999999999999E-3</v>
      </c>
      <c r="V170" s="25">
        <f t="shared" si="44"/>
        <v>8.2097344000000003E-2</v>
      </c>
      <c r="W170" s="25">
        <v>7.6899999999999998E-3</v>
      </c>
      <c r="X170" s="25">
        <f t="shared" si="45"/>
        <v>4.4250000000000001E-3</v>
      </c>
      <c r="Y170" s="25"/>
      <c r="Z170" s="25">
        <f t="shared" si="46"/>
        <v>3.5444000000000001E-3</v>
      </c>
      <c r="AA170" s="25">
        <f t="shared" si="47"/>
        <v>8.1627532000000003E-2</v>
      </c>
      <c r="AB170" s="25">
        <v>6.43E-3</v>
      </c>
      <c r="AC170" s="25">
        <f t="shared" si="32"/>
        <v>3.2650000000000001E-3</v>
      </c>
    </row>
    <row r="171" spans="1:29" s="15" customFormat="1">
      <c r="A171" s="18">
        <v>419</v>
      </c>
      <c r="B171" s="25">
        <v>5.0000000000000002E-5</v>
      </c>
      <c r="C171" s="25">
        <v>5.1799999999999997E-3</v>
      </c>
      <c r="D171" s="25">
        <f t="shared" si="33"/>
        <v>2.1049999999999997E-3</v>
      </c>
      <c r="E171" s="25"/>
      <c r="F171" s="25">
        <f t="shared" si="34"/>
        <v>1.9083999999999998E-3</v>
      </c>
      <c r="G171" s="25">
        <f t="shared" si="35"/>
        <v>4.3950451999999994E-2</v>
      </c>
      <c r="H171" s="25">
        <v>6.9100000000000003E-3</v>
      </c>
      <c r="I171" s="25">
        <f t="shared" si="36"/>
        <v>3.8350000000000003E-3</v>
      </c>
      <c r="J171" s="25"/>
      <c r="K171" s="25">
        <f t="shared" si="37"/>
        <v>3.3295000000000004E-3</v>
      </c>
      <c r="L171" s="25">
        <f t="shared" si="38"/>
        <v>7.6678385000000016E-2</v>
      </c>
      <c r="M171" s="25">
        <v>6.9699999999999996E-3</v>
      </c>
      <c r="N171" s="25">
        <f t="shared" si="39"/>
        <v>3.8949999999999996E-3</v>
      </c>
      <c r="O171" s="25"/>
      <c r="P171" s="25">
        <f t="shared" si="40"/>
        <v>3.4465999999999998E-3</v>
      </c>
      <c r="Q171" s="25">
        <f t="shared" si="41"/>
        <v>7.9375197999999994E-2</v>
      </c>
      <c r="R171" s="25">
        <v>6.7000000000000002E-3</v>
      </c>
      <c r="S171" s="25">
        <f t="shared" si="42"/>
        <v>3.6250000000000002E-3</v>
      </c>
      <c r="T171" s="25"/>
      <c r="U171" s="25">
        <f t="shared" si="43"/>
        <v>3.6048E-3</v>
      </c>
      <c r="V171" s="25">
        <f t="shared" si="44"/>
        <v>8.3018544E-2</v>
      </c>
      <c r="W171" s="25">
        <v>7.5900000000000004E-3</v>
      </c>
      <c r="X171" s="25">
        <f t="shared" si="45"/>
        <v>4.5149999999999999E-3</v>
      </c>
      <c r="Y171" s="25"/>
      <c r="Z171" s="25">
        <f t="shared" si="46"/>
        <v>3.6343999999999999E-3</v>
      </c>
      <c r="AA171" s="25">
        <f t="shared" si="47"/>
        <v>8.3700231999999999E-2</v>
      </c>
      <c r="AB171" s="25">
        <v>6.1000000000000004E-3</v>
      </c>
      <c r="AC171" s="25">
        <f t="shared" si="32"/>
        <v>3.075E-3</v>
      </c>
    </row>
    <row r="172" spans="1:29" s="15" customFormat="1">
      <c r="A172" s="18">
        <v>420</v>
      </c>
      <c r="B172" s="25">
        <v>1.3999999999999999E-4</v>
      </c>
      <c r="C172" s="25">
        <v>5.0299999999999997E-3</v>
      </c>
      <c r="D172" s="25">
        <f t="shared" si="33"/>
        <v>1.7699999999999994E-3</v>
      </c>
      <c r="E172" s="25"/>
      <c r="F172" s="25">
        <f t="shared" si="34"/>
        <v>1.5733999999999995E-3</v>
      </c>
      <c r="G172" s="25">
        <f t="shared" si="35"/>
        <v>3.6235401999999993E-2</v>
      </c>
      <c r="H172" s="25">
        <v>6.7200000000000003E-3</v>
      </c>
      <c r="I172" s="25">
        <f t="shared" si="36"/>
        <v>3.46E-3</v>
      </c>
      <c r="J172" s="25"/>
      <c r="K172" s="25">
        <f t="shared" si="37"/>
        <v>2.9545000000000001E-3</v>
      </c>
      <c r="L172" s="25">
        <f t="shared" si="38"/>
        <v>6.8042135000000004E-2</v>
      </c>
      <c r="M172" s="25">
        <v>6.7299999999999999E-3</v>
      </c>
      <c r="N172" s="25">
        <f t="shared" si="39"/>
        <v>3.4699999999999996E-3</v>
      </c>
      <c r="O172" s="25"/>
      <c r="P172" s="25">
        <f t="shared" si="40"/>
        <v>3.0215999999999997E-3</v>
      </c>
      <c r="Q172" s="25">
        <f t="shared" si="41"/>
        <v>6.9587447999999996E-2</v>
      </c>
      <c r="R172" s="25">
        <v>6.7000000000000002E-3</v>
      </c>
      <c r="S172" s="25">
        <f t="shared" si="42"/>
        <v>3.4399999999999999E-3</v>
      </c>
      <c r="T172" s="25"/>
      <c r="U172" s="25">
        <f t="shared" si="43"/>
        <v>3.4197999999999997E-3</v>
      </c>
      <c r="V172" s="25">
        <f t="shared" si="44"/>
        <v>7.8757993999999998E-2</v>
      </c>
      <c r="W172" s="25">
        <v>7.62E-3</v>
      </c>
      <c r="X172" s="25">
        <f t="shared" si="45"/>
        <v>4.3599999999999993E-3</v>
      </c>
      <c r="Y172" s="25"/>
      <c r="Z172" s="25">
        <f t="shared" si="46"/>
        <v>3.4793999999999992E-3</v>
      </c>
      <c r="AA172" s="25">
        <f t="shared" si="47"/>
        <v>8.0130581999999992E-2</v>
      </c>
      <c r="AB172" s="25">
        <v>6.3800000000000003E-3</v>
      </c>
      <c r="AC172" s="25">
        <f t="shared" si="32"/>
        <v>3.2600000000000003E-3</v>
      </c>
    </row>
    <row r="173" spans="1:29" s="15" customFormat="1">
      <c r="A173" s="18">
        <v>421</v>
      </c>
      <c r="B173" s="25">
        <v>5.0000000000000002E-5</v>
      </c>
      <c r="C173" s="25">
        <v>4.9699999999999996E-3</v>
      </c>
      <c r="D173" s="25">
        <f t="shared" si="33"/>
        <v>1.9749999999999998E-3</v>
      </c>
      <c r="E173" s="25"/>
      <c r="F173" s="25">
        <f t="shared" si="34"/>
        <v>1.7783999999999999E-3</v>
      </c>
      <c r="G173" s="25">
        <f t="shared" si="35"/>
        <v>4.0956552E-2</v>
      </c>
      <c r="H173" s="25">
        <v>6.7999999999999996E-3</v>
      </c>
      <c r="I173" s="25">
        <f t="shared" si="36"/>
        <v>3.8049999999999998E-3</v>
      </c>
      <c r="J173" s="25"/>
      <c r="K173" s="25">
        <f t="shared" si="37"/>
        <v>3.2994999999999999E-3</v>
      </c>
      <c r="L173" s="25">
        <f t="shared" si="38"/>
        <v>7.5987485000000007E-2</v>
      </c>
      <c r="M173" s="25">
        <v>6.7999999999999996E-3</v>
      </c>
      <c r="N173" s="25">
        <f t="shared" si="39"/>
        <v>3.8049999999999998E-3</v>
      </c>
      <c r="O173" s="25"/>
      <c r="P173" s="25">
        <f t="shared" si="40"/>
        <v>3.3565999999999999E-3</v>
      </c>
      <c r="Q173" s="25">
        <f t="shared" si="41"/>
        <v>7.7302497999999997E-2</v>
      </c>
      <c r="R173" s="25">
        <v>6.5700000000000003E-3</v>
      </c>
      <c r="S173" s="25">
        <f t="shared" si="42"/>
        <v>3.5750000000000005E-3</v>
      </c>
      <c r="T173" s="25"/>
      <c r="U173" s="25">
        <f t="shared" si="43"/>
        <v>3.5548000000000003E-3</v>
      </c>
      <c r="V173" s="25">
        <f t="shared" si="44"/>
        <v>8.1867044000000014E-2</v>
      </c>
      <c r="W173" s="25">
        <v>7.4200000000000004E-3</v>
      </c>
      <c r="X173" s="25">
        <f t="shared" si="45"/>
        <v>4.4250000000000001E-3</v>
      </c>
      <c r="Y173" s="25"/>
      <c r="Z173" s="25">
        <f t="shared" si="46"/>
        <v>3.5444000000000001E-3</v>
      </c>
      <c r="AA173" s="25">
        <f t="shared" si="47"/>
        <v>8.1627532000000003E-2</v>
      </c>
      <c r="AB173" s="25">
        <v>5.94E-3</v>
      </c>
      <c r="AC173" s="25">
        <f t="shared" si="32"/>
        <v>2.9949999999999998E-3</v>
      </c>
    </row>
    <row r="174" spans="1:29" s="15" customFormat="1">
      <c r="A174" s="18">
        <v>422</v>
      </c>
      <c r="B174" s="25">
        <v>4.0000000000000003E-5</v>
      </c>
      <c r="C174" s="25">
        <v>4.9399999999999999E-3</v>
      </c>
      <c r="D174" s="25">
        <f t="shared" si="33"/>
        <v>1.8449999999999999E-3</v>
      </c>
      <c r="E174" s="25"/>
      <c r="F174" s="25">
        <f t="shared" si="34"/>
        <v>1.6484E-3</v>
      </c>
      <c r="G174" s="25">
        <f t="shared" si="35"/>
        <v>3.7962652E-2</v>
      </c>
      <c r="H174" s="25">
        <v>6.6499999999999997E-3</v>
      </c>
      <c r="I174" s="25">
        <f t="shared" si="36"/>
        <v>3.5549999999999996E-3</v>
      </c>
      <c r="J174" s="25"/>
      <c r="K174" s="25">
        <f t="shared" si="37"/>
        <v>3.0494999999999997E-3</v>
      </c>
      <c r="L174" s="25">
        <f t="shared" si="38"/>
        <v>7.0229984999999995E-2</v>
      </c>
      <c r="M174" s="25">
        <v>6.8300000000000001E-3</v>
      </c>
      <c r="N174" s="25">
        <f t="shared" si="39"/>
        <v>3.735E-3</v>
      </c>
      <c r="O174" s="25"/>
      <c r="P174" s="25">
        <f t="shared" si="40"/>
        <v>3.2866000000000002E-3</v>
      </c>
      <c r="Q174" s="25">
        <f t="shared" si="41"/>
        <v>7.5690398000000006E-2</v>
      </c>
      <c r="R174" s="25">
        <v>6.6E-3</v>
      </c>
      <c r="S174" s="25">
        <f t="shared" si="42"/>
        <v>3.5049999999999999E-3</v>
      </c>
      <c r="T174" s="25"/>
      <c r="U174" s="25">
        <f t="shared" si="43"/>
        <v>3.4847999999999997E-3</v>
      </c>
      <c r="V174" s="25">
        <f t="shared" si="44"/>
        <v>8.0254943999999995E-2</v>
      </c>
      <c r="W174" s="25">
        <v>7.5100000000000002E-3</v>
      </c>
      <c r="X174" s="25">
        <f t="shared" si="45"/>
        <v>4.4150000000000005E-3</v>
      </c>
      <c r="Y174" s="25"/>
      <c r="Z174" s="25">
        <f t="shared" si="46"/>
        <v>3.5344000000000005E-3</v>
      </c>
      <c r="AA174" s="25">
        <f t="shared" si="47"/>
        <v>8.1397232000000014E-2</v>
      </c>
      <c r="AB174" s="25">
        <v>6.1500000000000001E-3</v>
      </c>
      <c r="AC174" s="25">
        <f t="shared" si="32"/>
        <v>3.0950000000000001E-3</v>
      </c>
    </row>
    <row r="175" spans="1:29" s="15" customFormat="1">
      <c r="A175" s="18">
        <v>423</v>
      </c>
      <c r="B175" s="25">
        <v>-8.0000000000000007E-5</v>
      </c>
      <c r="C175" s="25">
        <v>4.8500000000000001E-3</v>
      </c>
      <c r="D175" s="25">
        <f t="shared" si="33"/>
        <v>1.9500000000000003E-3</v>
      </c>
      <c r="E175" s="25"/>
      <c r="F175" s="25">
        <f t="shared" si="34"/>
        <v>1.7534000000000004E-3</v>
      </c>
      <c r="G175" s="25">
        <f t="shared" si="35"/>
        <v>4.0380802000000014E-2</v>
      </c>
      <c r="H175" s="25">
        <v>6.6699999999999997E-3</v>
      </c>
      <c r="I175" s="25">
        <f t="shared" si="36"/>
        <v>3.7699999999999999E-3</v>
      </c>
      <c r="J175" s="25"/>
      <c r="K175" s="25">
        <f t="shared" si="37"/>
        <v>3.2645E-3</v>
      </c>
      <c r="L175" s="25">
        <f t="shared" si="38"/>
        <v>7.5181435000000005E-2</v>
      </c>
      <c r="M175" s="25">
        <v>6.7799999999999996E-3</v>
      </c>
      <c r="N175" s="25">
        <f t="shared" si="39"/>
        <v>3.8799999999999998E-3</v>
      </c>
      <c r="O175" s="25"/>
      <c r="P175" s="25">
        <f t="shared" si="40"/>
        <v>3.4315999999999999E-3</v>
      </c>
      <c r="Q175" s="25">
        <f t="shared" si="41"/>
        <v>7.9029747999999997E-2</v>
      </c>
      <c r="R175" s="25">
        <v>6.6299999999999996E-3</v>
      </c>
      <c r="S175" s="25">
        <f t="shared" si="42"/>
        <v>3.7299999999999998E-3</v>
      </c>
      <c r="T175" s="25"/>
      <c r="U175" s="25">
        <f t="shared" si="43"/>
        <v>3.7097999999999996E-3</v>
      </c>
      <c r="V175" s="25">
        <f t="shared" si="44"/>
        <v>8.5436693999999994E-2</v>
      </c>
      <c r="W175" s="25">
        <v>7.4799999999999997E-3</v>
      </c>
      <c r="X175" s="25">
        <f t="shared" si="45"/>
        <v>4.5799999999999999E-3</v>
      </c>
      <c r="Y175" s="25"/>
      <c r="Z175" s="25">
        <f t="shared" si="46"/>
        <v>3.6993999999999998E-3</v>
      </c>
      <c r="AA175" s="25">
        <f t="shared" si="47"/>
        <v>8.5197181999999996E-2</v>
      </c>
      <c r="AB175" s="25">
        <v>5.8799999999999998E-3</v>
      </c>
      <c r="AC175" s="25">
        <f t="shared" si="32"/>
        <v>2.8999999999999998E-3</v>
      </c>
    </row>
    <row r="176" spans="1:29" s="15" customFormat="1">
      <c r="A176" s="18">
        <v>424</v>
      </c>
      <c r="B176" s="25">
        <v>0</v>
      </c>
      <c r="C176" s="25">
        <v>4.7999999999999996E-3</v>
      </c>
      <c r="D176" s="25">
        <f t="shared" si="33"/>
        <v>1.8099999999999995E-3</v>
      </c>
      <c r="E176" s="25"/>
      <c r="F176" s="25">
        <f t="shared" si="34"/>
        <v>1.6133999999999996E-3</v>
      </c>
      <c r="G176" s="25">
        <f t="shared" si="35"/>
        <v>3.7156601999999997E-2</v>
      </c>
      <c r="H176" s="25">
        <v>6.3800000000000003E-3</v>
      </c>
      <c r="I176" s="25">
        <f t="shared" si="36"/>
        <v>3.3900000000000002E-3</v>
      </c>
      <c r="J176" s="25"/>
      <c r="K176" s="25">
        <f t="shared" si="37"/>
        <v>2.8845000000000003E-3</v>
      </c>
      <c r="L176" s="25">
        <f t="shared" si="38"/>
        <v>6.6430035000000012E-2</v>
      </c>
      <c r="M176" s="25">
        <v>6.45E-3</v>
      </c>
      <c r="N176" s="25">
        <f t="shared" si="39"/>
        <v>3.46E-3</v>
      </c>
      <c r="O176" s="25"/>
      <c r="P176" s="25">
        <f t="shared" si="40"/>
        <v>3.0116000000000001E-3</v>
      </c>
      <c r="Q176" s="25">
        <f t="shared" si="41"/>
        <v>6.9357148000000007E-2</v>
      </c>
      <c r="R176" s="25">
        <v>6.2399999999999999E-3</v>
      </c>
      <c r="S176" s="25">
        <f t="shared" si="42"/>
        <v>3.2499999999999999E-3</v>
      </c>
      <c r="T176" s="25"/>
      <c r="U176" s="25">
        <f t="shared" si="43"/>
        <v>3.2297999999999997E-3</v>
      </c>
      <c r="V176" s="25">
        <f t="shared" si="44"/>
        <v>7.4382294000000002E-2</v>
      </c>
      <c r="W176" s="25">
        <v>7.4200000000000004E-3</v>
      </c>
      <c r="X176" s="25">
        <f t="shared" si="45"/>
        <v>4.4299999999999999E-3</v>
      </c>
      <c r="Y176" s="25"/>
      <c r="Z176" s="25">
        <f t="shared" si="46"/>
        <v>3.5493999999999999E-3</v>
      </c>
      <c r="AA176" s="25">
        <f t="shared" si="47"/>
        <v>8.1742681999999997E-2</v>
      </c>
      <c r="AB176" s="25">
        <v>5.9800000000000001E-3</v>
      </c>
      <c r="AC176" s="25">
        <f t="shared" si="32"/>
        <v>2.99E-3</v>
      </c>
    </row>
    <row r="177" spans="1:29" s="15" customFormat="1">
      <c r="A177" s="18">
        <v>425</v>
      </c>
      <c r="B177" s="25">
        <v>3.0000000000000001E-5</v>
      </c>
      <c r="C177" s="25">
        <v>4.8599999999999997E-3</v>
      </c>
      <c r="D177" s="25">
        <f t="shared" si="33"/>
        <v>1.9299999999999999E-3</v>
      </c>
      <c r="E177" s="25"/>
      <c r="F177" s="25">
        <f t="shared" si="34"/>
        <v>1.7334E-3</v>
      </c>
      <c r="G177" s="25">
        <f t="shared" si="35"/>
        <v>3.9920202000000002E-2</v>
      </c>
      <c r="H177" s="25">
        <v>6.4900000000000001E-3</v>
      </c>
      <c r="I177" s="25">
        <f t="shared" si="36"/>
        <v>3.5600000000000002E-3</v>
      </c>
      <c r="J177" s="25"/>
      <c r="K177" s="25">
        <f t="shared" si="37"/>
        <v>3.0545000000000004E-3</v>
      </c>
      <c r="L177" s="25">
        <f t="shared" si="38"/>
        <v>7.0345135000000017E-2</v>
      </c>
      <c r="M177" s="25">
        <v>6.7000000000000002E-3</v>
      </c>
      <c r="N177" s="25">
        <f t="shared" si="39"/>
        <v>3.7700000000000003E-3</v>
      </c>
      <c r="O177" s="25"/>
      <c r="P177" s="25">
        <f t="shared" si="40"/>
        <v>3.3216000000000005E-3</v>
      </c>
      <c r="Q177" s="25">
        <f t="shared" si="41"/>
        <v>7.6496448000000009E-2</v>
      </c>
      <c r="R177" s="25">
        <v>6.5799999999999999E-3</v>
      </c>
      <c r="S177" s="25">
        <f t="shared" si="42"/>
        <v>3.65E-3</v>
      </c>
      <c r="T177" s="25"/>
      <c r="U177" s="25">
        <f t="shared" si="43"/>
        <v>3.6297999999999999E-3</v>
      </c>
      <c r="V177" s="25">
        <f t="shared" si="44"/>
        <v>8.3594294E-2</v>
      </c>
      <c r="W177" s="25">
        <v>7.4000000000000003E-3</v>
      </c>
      <c r="X177" s="25">
        <f t="shared" si="45"/>
        <v>4.47E-3</v>
      </c>
      <c r="Y177" s="25"/>
      <c r="Z177" s="25">
        <f t="shared" si="46"/>
        <v>3.5894E-3</v>
      </c>
      <c r="AA177" s="25">
        <f t="shared" si="47"/>
        <v>8.2663882000000008E-2</v>
      </c>
      <c r="AB177" s="25">
        <v>5.8300000000000001E-3</v>
      </c>
      <c r="AC177" s="25">
        <f t="shared" si="32"/>
        <v>2.9299999999999999E-3</v>
      </c>
    </row>
    <row r="178" spans="1:29" s="15" customFormat="1">
      <c r="A178" s="18">
        <v>426</v>
      </c>
      <c r="B178" s="25">
        <v>-8.0000000000000007E-5</v>
      </c>
      <c r="C178" s="25">
        <v>4.5500000000000002E-3</v>
      </c>
      <c r="D178" s="25">
        <f t="shared" si="33"/>
        <v>1.6950000000000003E-3</v>
      </c>
      <c r="E178" s="25"/>
      <c r="F178" s="25">
        <f t="shared" si="34"/>
        <v>1.4984000000000004E-3</v>
      </c>
      <c r="G178" s="25">
        <f t="shared" si="35"/>
        <v>3.4508152000000014E-2</v>
      </c>
      <c r="H178" s="25">
        <v>6.1799999999999997E-3</v>
      </c>
      <c r="I178" s="25">
        <f t="shared" si="36"/>
        <v>3.3249999999999998E-3</v>
      </c>
      <c r="J178" s="25"/>
      <c r="K178" s="25">
        <f t="shared" si="37"/>
        <v>2.8195E-3</v>
      </c>
      <c r="L178" s="25">
        <f t="shared" si="38"/>
        <v>6.4933085000000001E-2</v>
      </c>
      <c r="M178" s="25">
        <v>6.2300000000000003E-3</v>
      </c>
      <c r="N178" s="25">
        <f t="shared" si="39"/>
        <v>3.3750000000000004E-3</v>
      </c>
      <c r="O178" s="25"/>
      <c r="P178" s="25">
        <f t="shared" si="40"/>
        <v>2.9266000000000006E-3</v>
      </c>
      <c r="Q178" s="25">
        <f t="shared" si="41"/>
        <v>6.7399598000000019E-2</v>
      </c>
      <c r="R178" s="25">
        <v>6.0699999999999999E-3</v>
      </c>
      <c r="S178" s="25">
        <f t="shared" si="42"/>
        <v>3.215E-3</v>
      </c>
      <c r="T178" s="25"/>
      <c r="U178" s="25">
        <f t="shared" si="43"/>
        <v>3.1947999999999998E-3</v>
      </c>
      <c r="V178" s="25">
        <f t="shared" si="44"/>
        <v>7.3576243999999999E-2</v>
      </c>
      <c r="W178" s="25">
        <v>7.0800000000000004E-3</v>
      </c>
      <c r="X178" s="25">
        <f t="shared" si="45"/>
        <v>4.2250000000000005E-3</v>
      </c>
      <c r="Y178" s="25"/>
      <c r="Z178" s="25">
        <f t="shared" si="46"/>
        <v>3.3444000000000004E-3</v>
      </c>
      <c r="AA178" s="25">
        <f t="shared" si="47"/>
        <v>7.7021532000000018E-2</v>
      </c>
      <c r="AB178" s="25">
        <v>5.79E-3</v>
      </c>
      <c r="AC178" s="25">
        <f t="shared" si="32"/>
        <v>2.8549999999999999E-3</v>
      </c>
    </row>
    <row r="179" spans="1:29" s="15" customFormat="1">
      <c r="A179" s="18">
        <v>427</v>
      </c>
      <c r="B179" s="25">
        <v>2.0000000000000002E-5</v>
      </c>
      <c r="C179" s="25">
        <v>4.7499999999999999E-3</v>
      </c>
      <c r="D179" s="25">
        <f t="shared" si="33"/>
        <v>1.8899999999999998E-3</v>
      </c>
      <c r="E179" s="25"/>
      <c r="F179" s="25">
        <f t="shared" si="34"/>
        <v>1.6933999999999999E-3</v>
      </c>
      <c r="G179" s="25">
        <f t="shared" si="35"/>
        <v>3.8999001999999998E-2</v>
      </c>
      <c r="H179" s="25">
        <v>6.3699999999999998E-3</v>
      </c>
      <c r="I179" s="25">
        <f t="shared" si="36"/>
        <v>3.5099999999999997E-3</v>
      </c>
      <c r="J179" s="25"/>
      <c r="K179" s="25">
        <f t="shared" si="37"/>
        <v>3.0044999999999998E-3</v>
      </c>
      <c r="L179" s="25">
        <f t="shared" si="38"/>
        <v>6.9193635000000003E-2</v>
      </c>
      <c r="M179" s="25">
        <v>6.5300000000000002E-3</v>
      </c>
      <c r="N179" s="25">
        <f t="shared" si="39"/>
        <v>3.6700000000000001E-3</v>
      </c>
      <c r="O179" s="25"/>
      <c r="P179" s="25">
        <f t="shared" si="40"/>
        <v>3.2216000000000002E-3</v>
      </c>
      <c r="Q179" s="25">
        <f t="shared" si="41"/>
        <v>7.4193448000000009E-2</v>
      </c>
      <c r="R179" s="25">
        <v>6.4400000000000004E-3</v>
      </c>
      <c r="S179" s="25">
        <f t="shared" si="42"/>
        <v>3.5800000000000003E-3</v>
      </c>
      <c r="T179" s="25"/>
      <c r="U179" s="25">
        <f t="shared" si="43"/>
        <v>3.5598000000000001E-3</v>
      </c>
      <c r="V179" s="25">
        <f t="shared" si="44"/>
        <v>8.1982194000000008E-2</v>
      </c>
      <c r="W179" s="25">
        <v>7.1999999999999998E-3</v>
      </c>
      <c r="X179" s="25">
        <f t="shared" si="45"/>
        <v>4.3400000000000001E-3</v>
      </c>
      <c r="Y179" s="25"/>
      <c r="Z179" s="25">
        <f t="shared" si="46"/>
        <v>3.4594000000000001E-3</v>
      </c>
      <c r="AA179" s="25">
        <f t="shared" si="47"/>
        <v>7.9669982E-2</v>
      </c>
      <c r="AB179" s="25">
        <v>5.7000000000000002E-3</v>
      </c>
      <c r="AC179" s="25">
        <f t="shared" si="32"/>
        <v>2.8600000000000001E-3</v>
      </c>
    </row>
    <row r="180" spans="1:29" s="15" customFormat="1">
      <c r="A180" s="18">
        <v>428</v>
      </c>
      <c r="B180" s="25">
        <v>5.0000000000000002E-5</v>
      </c>
      <c r="C180" s="25">
        <v>4.6100000000000004E-3</v>
      </c>
      <c r="D180" s="25">
        <f t="shared" si="33"/>
        <v>1.7350000000000004E-3</v>
      </c>
      <c r="E180" s="25"/>
      <c r="F180" s="25">
        <f t="shared" si="34"/>
        <v>1.5384000000000005E-3</v>
      </c>
      <c r="G180" s="25">
        <f t="shared" si="35"/>
        <v>3.5429352000000011E-2</v>
      </c>
      <c r="H180" s="25">
        <v>6.2100000000000002E-3</v>
      </c>
      <c r="I180" s="25">
        <f t="shared" si="36"/>
        <v>3.3350000000000003E-3</v>
      </c>
      <c r="J180" s="25"/>
      <c r="K180" s="25">
        <f t="shared" si="37"/>
        <v>2.8295000000000004E-3</v>
      </c>
      <c r="L180" s="25">
        <f t="shared" si="38"/>
        <v>6.5163385000000018E-2</v>
      </c>
      <c r="M180" s="25">
        <v>6.2500000000000003E-3</v>
      </c>
      <c r="N180" s="25">
        <f t="shared" si="39"/>
        <v>3.3750000000000004E-3</v>
      </c>
      <c r="O180" s="25"/>
      <c r="P180" s="25">
        <f t="shared" si="40"/>
        <v>2.9266000000000006E-3</v>
      </c>
      <c r="Q180" s="25">
        <f t="shared" si="41"/>
        <v>6.7399598000000019E-2</v>
      </c>
      <c r="R180" s="25">
        <v>5.9199999999999999E-3</v>
      </c>
      <c r="S180" s="25">
        <f t="shared" si="42"/>
        <v>3.045E-3</v>
      </c>
      <c r="T180" s="25"/>
      <c r="U180" s="25">
        <f t="shared" si="43"/>
        <v>3.0247999999999998E-3</v>
      </c>
      <c r="V180" s="25">
        <f t="shared" si="44"/>
        <v>6.9661143999999994E-2</v>
      </c>
      <c r="W180" s="25">
        <v>6.9699999999999996E-3</v>
      </c>
      <c r="X180" s="25">
        <f t="shared" si="45"/>
        <v>4.0949999999999997E-3</v>
      </c>
      <c r="Y180" s="25"/>
      <c r="Z180" s="25">
        <f t="shared" si="46"/>
        <v>3.2143999999999996E-3</v>
      </c>
      <c r="AA180" s="25">
        <f t="shared" si="47"/>
        <v>7.4027631999999996E-2</v>
      </c>
      <c r="AB180" s="25">
        <v>5.7000000000000002E-3</v>
      </c>
      <c r="AC180" s="25">
        <f t="shared" si="32"/>
        <v>2.875E-3</v>
      </c>
    </row>
    <row r="181" spans="1:29" s="15" customFormat="1">
      <c r="A181" s="18">
        <v>429</v>
      </c>
      <c r="B181" s="25">
        <v>-2.0000000000000002E-5</v>
      </c>
      <c r="C181" s="25">
        <v>4.62E-3</v>
      </c>
      <c r="D181" s="25">
        <f t="shared" si="33"/>
        <v>1.8449999999999999E-3</v>
      </c>
      <c r="E181" s="25"/>
      <c r="F181" s="25">
        <f t="shared" si="34"/>
        <v>1.6484E-3</v>
      </c>
      <c r="G181" s="25">
        <f t="shared" si="35"/>
        <v>3.7962652E-2</v>
      </c>
      <c r="H181" s="25">
        <v>6.2700000000000004E-3</v>
      </c>
      <c r="I181" s="25">
        <f t="shared" si="36"/>
        <v>3.4950000000000003E-3</v>
      </c>
      <c r="J181" s="25"/>
      <c r="K181" s="25">
        <f t="shared" si="37"/>
        <v>2.9895000000000004E-3</v>
      </c>
      <c r="L181" s="25">
        <f t="shared" si="38"/>
        <v>6.8848185000000006E-2</v>
      </c>
      <c r="M181" s="25">
        <v>6.4000000000000003E-3</v>
      </c>
      <c r="N181" s="25">
        <f t="shared" si="39"/>
        <v>3.6250000000000002E-3</v>
      </c>
      <c r="O181" s="25"/>
      <c r="P181" s="25">
        <f t="shared" si="40"/>
        <v>3.1766000000000003E-3</v>
      </c>
      <c r="Q181" s="25">
        <f t="shared" si="41"/>
        <v>7.3157098000000018E-2</v>
      </c>
      <c r="R181" s="25">
        <v>6.2700000000000004E-3</v>
      </c>
      <c r="S181" s="25">
        <f t="shared" si="42"/>
        <v>3.4950000000000003E-3</v>
      </c>
      <c r="T181" s="25"/>
      <c r="U181" s="25">
        <f t="shared" si="43"/>
        <v>3.4748000000000001E-3</v>
      </c>
      <c r="V181" s="25">
        <f t="shared" si="44"/>
        <v>8.0024644000000006E-2</v>
      </c>
      <c r="W181" s="25">
        <v>7.11E-3</v>
      </c>
      <c r="X181" s="25">
        <f t="shared" si="45"/>
        <v>4.3350000000000003E-3</v>
      </c>
      <c r="Y181" s="25"/>
      <c r="Z181" s="25">
        <f t="shared" si="46"/>
        <v>3.4544000000000003E-3</v>
      </c>
      <c r="AA181" s="25">
        <f t="shared" si="47"/>
        <v>7.9554832000000006E-2</v>
      </c>
      <c r="AB181" s="25">
        <v>5.5700000000000003E-3</v>
      </c>
      <c r="AC181" s="25">
        <f t="shared" si="32"/>
        <v>2.7750000000000001E-3</v>
      </c>
    </row>
    <row r="182" spans="1:29" s="15" customFormat="1">
      <c r="A182" s="18">
        <v>430</v>
      </c>
      <c r="B182" s="25">
        <v>-5.0000000000000002E-5</v>
      </c>
      <c r="C182" s="25">
        <v>3.9399999999999999E-3</v>
      </c>
      <c r="D182" s="25">
        <f t="shared" si="33"/>
        <v>1.2149999999999999E-3</v>
      </c>
      <c r="E182" s="25"/>
      <c r="F182" s="25">
        <f t="shared" si="34"/>
        <v>1.0184E-3</v>
      </c>
      <c r="G182" s="25">
        <f t="shared" si="35"/>
        <v>2.3453752000000001E-2</v>
      </c>
      <c r="H182" s="25">
        <v>5.8100000000000001E-3</v>
      </c>
      <c r="I182" s="25">
        <f t="shared" si="36"/>
        <v>3.0850000000000001E-3</v>
      </c>
      <c r="J182" s="25"/>
      <c r="K182" s="25">
        <f t="shared" si="37"/>
        <v>2.5795000000000002E-3</v>
      </c>
      <c r="L182" s="25">
        <f t="shared" si="38"/>
        <v>5.9405885000000005E-2</v>
      </c>
      <c r="M182" s="25">
        <v>5.8199999999999997E-3</v>
      </c>
      <c r="N182" s="25">
        <f t="shared" si="39"/>
        <v>3.0949999999999997E-3</v>
      </c>
      <c r="O182" s="25"/>
      <c r="P182" s="25">
        <f t="shared" si="40"/>
        <v>2.6465999999999998E-3</v>
      </c>
      <c r="Q182" s="25">
        <f t="shared" si="41"/>
        <v>6.0951197999999998E-2</v>
      </c>
      <c r="R182" s="25">
        <v>5.4900000000000001E-3</v>
      </c>
      <c r="S182" s="25">
        <f t="shared" si="42"/>
        <v>2.7650000000000001E-3</v>
      </c>
      <c r="T182" s="25"/>
      <c r="U182" s="25">
        <f t="shared" si="43"/>
        <v>2.7447999999999999E-3</v>
      </c>
      <c r="V182" s="25">
        <f t="shared" si="44"/>
        <v>6.3212744000000001E-2</v>
      </c>
      <c r="W182" s="25">
        <v>6.7400000000000003E-3</v>
      </c>
      <c r="X182" s="25">
        <f t="shared" si="45"/>
        <v>4.0150000000000003E-3</v>
      </c>
      <c r="Y182" s="25"/>
      <c r="Z182" s="25">
        <f t="shared" si="46"/>
        <v>3.1344000000000003E-3</v>
      </c>
      <c r="AA182" s="25">
        <f t="shared" si="47"/>
        <v>7.2185232000000016E-2</v>
      </c>
      <c r="AB182" s="25">
        <v>5.4999999999999997E-3</v>
      </c>
      <c r="AC182" s="25">
        <f t="shared" si="32"/>
        <v>2.725E-3</v>
      </c>
    </row>
    <row r="183" spans="1:29" s="15" customFormat="1">
      <c r="A183" s="18">
        <v>431</v>
      </c>
      <c r="B183" s="25">
        <v>9.0000000000000006E-5</v>
      </c>
      <c r="C183" s="25">
        <v>4.5999999999999999E-3</v>
      </c>
      <c r="D183" s="25">
        <f t="shared" si="33"/>
        <v>1.8250000000000002E-3</v>
      </c>
      <c r="E183" s="25"/>
      <c r="F183" s="25">
        <f t="shared" si="34"/>
        <v>1.6284000000000003E-3</v>
      </c>
      <c r="G183" s="25">
        <f t="shared" si="35"/>
        <v>3.7502052000000008E-2</v>
      </c>
      <c r="H183" s="25">
        <v>6.2700000000000004E-3</v>
      </c>
      <c r="I183" s="25">
        <f t="shared" si="36"/>
        <v>3.4950000000000007E-3</v>
      </c>
      <c r="J183" s="25"/>
      <c r="K183" s="25">
        <f t="shared" si="37"/>
        <v>2.9895000000000008E-3</v>
      </c>
      <c r="L183" s="25">
        <f t="shared" si="38"/>
        <v>6.884818500000002E-2</v>
      </c>
      <c r="M183" s="25">
        <v>6.2899999999999996E-3</v>
      </c>
      <c r="N183" s="25">
        <f t="shared" si="39"/>
        <v>3.5149999999999999E-3</v>
      </c>
      <c r="O183" s="25"/>
      <c r="P183" s="25">
        <f t="shared" si="40"/>
        <v>3.0666000000000001E-3</v>
      </c>
      <c r="Q183" s="25">
        <f t="shared" si="41"/>
        <v>7.0623798000000002E-2</v>
      </c>
      <c r="R183" s="25">
        <v>5.9199999999999999E-3</v>
      </c>
      <c r="S183" s="25">
        <f t="shared" si="42"/>
        <v>3.1450000000000002E-3</v>
      </c>
      <c r="T183" s="25"/>
      <c r="U183" s="25">
        <f t="shared" si="43"/>
        <v>3.1248000000000001E-3</v>
      </c>
      <c r="V183" s="25">
        <f t="shared" si="44"/>
        <v>7.1964144000000008E-2</v>
      </c>
      <c r="W183" s="25">
        <v>6.7299999999999999E-3</v>
      </c>
      <c r="X183" s="25">
        <f t="shared" si="45"/>
        <v>3.9550000000000002E-3</v>
      </c>
      <c r="Y183" s="25"/>
      <c r="Z183" s="25">
        <f t="shared" si="46"/>
        <v>3.0744000000000001E-3</v>
      </c>
      <c r="AA183" s="25">
        <f t="shared" si="47"/>
        <v>7.0803432000000013E-2</v>
      </c>
      <c r="AB183" s="25">
        <v>5.4599999999999996E-3</v>
      </c>
      <c r="AC183" s="25">
        <f t="shared" si="32"/>
        <v>2.7749999999999997E-3</v>
      </c>
    </row>
    <row r="184" spans="1:29" s="15" customFormat="1">
      <c r="A184" s="18">
        <v>432</v>
      </c>
      <c r="B184" s="25">
        <v>-1E-4</v>
      </c>
      <c r="C184" s="25">
        <v>4.3600000000000002E-3</v>
      </c>
      <c r="D184" s="25">
        <f t="shared" si="33"/>
        <v>1.6300000000000004E-3</v>
      </c>
      <c r="E184" s="25"/>
      <c r="F184" s="25">
        <f t="shared" si="34"/>
        <v>1.4334000000000005E-3</v>
      </c>
      <c r="G184" s="25">
        <f t="shared" si="35"/>
        <v>3.301120200000001E-2</v>
      </c>
      <c r="H184" s="25">
        <v>5.6499999999999996E-3</v>
      </c>
      <c r="I184" s="25">
        <f t="shared" si="36"/>
        <v>2.9199999999999999E-3</v>
      </c>
      <c r="J184" s="25"/>
      <c r="K184" s="25">
        <f t="shared" si="37"/>
        <v>2.4145E-3</v>
      </c>
      <c r="L184" s="25">
        <f t="shared" si="38"/>
        <v>5.5605935000000002E-2</v>
      </c>
      <c r="M184" s="25">
        <v>5.9500000000000004E-3</v>
      </c>
      <c r="N184" s="25">
        <f t="shared" si="39"/>
        <v>3.2200000000000006E-3</v>
      </c>
      <c r="O184" s="25"/>
      <c r="P184" s="25">
        <f t="shared" si="40"/>
        <v>2.7716000000000008E-3</v>
      </c>
      <c r="Q184" s="25">
        <f t="shared" si="41"/>
        <v>6.3829948000000025E-2</v>
      </c>
      <c r="R184" s="25">
        <v>5.4200000000000003E-3</v>
      </c>
      <c r="S184" s="25">
        <f t="shared" si="42"/>
        <v>2.6900000000000006E-3</v>
      </c>
      <c r="T184" s="25"/>
      <c r="U184" s="25">
        <f t="shared" si="43"/>
        <v>2.6698000000000004E-3</v>
      </c>
      <c r="V184" s="25">
        <f t="shared" si="44"/>
        <v>6.1485494000000009E-2</v>
      </c>
      <c r="W184" s="25">
        <v>6.5799999999999999E-3</v>
      </c>
      <c r="X184" s="25">
        <f t="shared" si="45"/>
        <v>3.8500000000000001E-3</v>
      </c>
      <c r="Y184" s="25"/>
      <c r="Z184" s="25">
        <f t="shared" si="46"/>
        <v>2.9694000000000001E-3</v>
      </c>
      <c r="AA184" s="25">
        <f t="shared" si="47"/>
        <v>6.8385282000000006E-2</v>
      </c>
      <c r="AB184" s="25">
        <v>5.5599999999999998E-3</v>
      </c>
      <c r="AC184" s="25">
        <f t="shared" si="32"/>
        <v>2.7299999999999998E-3</v>
      </c>
    </row>
    <row r="185" spans="1:29" s="15" customFormat="1">
      <c r="A185" s="18">
        <v>433</v>
      </c>
      <c r="B185" s="25">
        <v>-6.8999999999999997E-5</v>
      </c>
      <c r="C185" s="25">
        <v>4.3E-3</v>
      </c>
      <c r="D185" s="25">
        <f t="shared" si="33"/>
        <v>1.5594999999999997E-3</v>
      </c>
      <c r="E185" s="25"/>
      <c r="F185" s="25">
        <f t="shared" si="34"/>
        <v>1.3628999999999998E-3</v>
      </c>
      <c r="G185" s="25">
        <f t="shared" si="35"/>
        <v>3.1387586999999995E-2</v>
      </c>
      <c r="H185" s="25">
        <v>5.7099999999999998E-3</v>
      </c>
      <c r="I185" s="25">
        <f t="shared" si="36"/>
        <v>2.9694999999999995E-3</v>
      </c>
      <c r="J185" s="25"/>
      <c r="K185" s="25">
        <f t="shared" si="37"/>
        <v>2.4639999999999996E-3</v>
      </c>
      <c r="L185" s="25">
        <f t="shared" si="38"/>
        <v>5.6745919999999991E-2</v>
      </c>
      <c r="M185" s="25">
        <v>5.9300000000000004E-3</v>
      </c>
      <c r="N185" s="25">
        <f t="shared" si="39"/>
        <v>3.1895000000000001E-3</v>
      </c>
      <c r="O185" s="25"/>
      <c r="P185" s="25">
        <f t="shared" si="40"/>
        <v>2.7411000000000002E-3</v>
      </c>
      <c r="Q185" s="25">
        <f t="shared" si="41"/>
        <v>6.3127533000000013E-2</v>
      </c>
      <c r="R185" s="25">
        <v>5.7600000000000004E-3</v>
      </c>
      <c r="S185" s="25">
        <f t="shared" si="42"/>
        <v>3.0195E-3</v>
      </c>
      <c r="T185" s="25"/>
      <c r="U185" s="25">
        <f t="shared" si="43"/>
        <v>2.9992999999999999E-3</v>
      </c>
      <c r="V185" s="25">
        <f t="shared" si="44"/>
        <v>6.9073879000000005E-2</v>
      </c>
      <c r="W185" s="25">
        <v>6.45E-3</v>
      </c>
      <c r="X185" s="25">
        <f t="shared" si="45"/>
        <v>3.7094999999999997E-3</v>
      </c>
      <c r="Y185" s="25"/>
      <c r="Z185" s="25">
        <f t="shared" si="46"/>
        <v>2.8288999999999996E-3</v>
      </c>
      <c r="AA185" s="25">
        <f t="shared" si="47"/>
        <v>6.5149566999999992E-2</v>
      </c>
      <c r="AB185" s="25">
        <v>5.5500000000000002E-3</v>
      </c>
      <c r="AC185" s="25">
        <f t="shared" si="32"/>
        <v>2.7405000000000003E-3</v>
      </c>
    </row>
    <row r="186" spans="1:29" s="15" customFormat="1">
      <c r="A186" s="18">
        <v>434</v>
      </c>
      <c r="B186" s="25">
        <v>3.0000000000000001E-5</v>
      </c>
      <c r="C186" s="25">
        <v>4.15E-3</v>
      </c>
      <c r="D186" s="25">
        <f t="shared" si="33"/>
        <v>1.5050000000000003E-3</v>
      </c>
      <c r="E186" s="25"/>
      <c r="F186" s="25">
        <f t="shared" si="34"/>
        <v>1.3084000000000004E-3</v>
      </c>
      <c r="G186" s="25">
        <f t="shared" si="35"/>
        <v>3.0132452000000011E-2</v>
      </c>
      <c r="H186" s="25">
        <v>5.64E-3</v>
      </c>
      <c r="I186" s="25">
        <f t="shared" si="36"/>
        <v>2.9950000000000003E-3</v>
      </c>
      <c r="J186" s="25"/>
      <c r="K186" s="25">
        <f t="shared" si="37"/>
        <v>2.4895000000000004E-3</v>
      </c>
      <c r="L186" s="25">
        <f t="shared" si="38"/>
        <v>5.7333185000000009E-2</v>
      </c>
      <c r="M186" s="25">
        <v>5.7299999999999999E-3</v>
      </c>
      <c r="N186" s="25">
        <f t="shared" si="39"/>
        <v>3.0850000000000001E-3</v>
      </c>
      <c r="O186" s="25"/>
      <c r="P186" s="25">
        <f t="shared" si="40"/>
        <v>2.6366000000000002E-3</v>
      </c>
      <c r="Q186" s="25">
        <f t="shared" si="41"/>
        <v>6.0720898000000009E-2</v>
      </c>
      <c r="R186" s="25">
        <v>5.28E-3</v>
      </c>
      <c r="S186" s="25">
        <f t="shared" si="42"/>
        <v>2.6350000000000002E-3</v>
      </c>
      <c r="T186" s="25"/>
      <c r="U186" s="25">
        <f t="shared" si="43"/>
        <v>2.6148E-3</v>
      </c>
      <c r="V186" s="25">
        <f t="shared" si="44"/>
        <v>6.0218844000000001E-2</v>
      </c>
      <c r="W186" s="25">
        <v>6.11E-3</v>
      </c>
      <c r="X186" s="25">
        <f t="shared" si="45"/>
        <v>3.4650000000000002E-3</v>
      </c>
      <c r="Y186" s="25"/>
      <c r="Z186" s="25">
        <f t="shared" si="46"/>
        <v>2.5844000000000002E-3</v>
      </c>
      <c r="AA186" s="25">
        <f t="shared" si="47"/>
        <v>5.9518732000000005E-2</v>
      </c>
      <c r="AB186" s="25">
        <v>5.2599999999999999E-3</v>
      </c>
      <c r="AC186" s="25">
        <f t="shared" si="32"/>
        <v>2.6449999999999998E-3</v>
      </c>
    </row>
    <row r="187" spans="1:29" s="15" customFormat="1">
      <c r="A187" s="18">
        <v>435</v>
      </c>
      <c r="B187" s="25">
        <v>-2.0000000000000002E-5</v>
      </c>
      <c r="C187" s="25">
        <v>4.3899999999999998E-3</v>
      </c>
      <c r="D187" s="25">
        <f t="shared" si="33"/>
        <v>1.65E-3</v>
      </c>
      <c r="E187" s="25"/>
      <c r="F187" s="25">
        <f t="shared" si="34"/>
        <v>1.4534000000000001E-3</v>
      </c>
      <c r="G187" s="25">
        <f t="shared" si="35"/>
        <v>3.3471802000000002E-2</v>
      </c>
      <c r="H187" s="25">
        <v>5.6600000000000001E-3</v>
      </c>
      <c r="I187" s="25">
        <f t="shared" si="36"/>
        <v>2.9200000000000003E-3</v>
      </c>
      <c r="J187" s="25"/>
      <c r="K187" s="25">
        <f t="shared" si="37"/>
        <v>2.4145000000000004E-3</v>
      </c>
      <c r="L187" s="25">
        <f t="shared" si="38"/>
        <v>5.5605935000000009E-2</v>
      </c>
      <c r="M187" s="25">
        <v>5.8599999999999998E-3</v>
      </c>
      <c r="N187" s="25">
        <f t="shared" si="39"/>
        <v>3.1199999999999999E-3</v>
      </c>
      <c r="O187" s="25"/>
      <c r="P187" s="25">
        <f t="shared" si="40"/>
        <v>2.6716000000000001E-3</v>
      </c>
      <c r="Q187" s="25">
        <f t="shared" si="41"/>
        <v>6.1526948000000005E-2</v>
      </c>
      <c r="R187" s="25">
        <v>5.8399999999999997E-3</v>
      </c>
      <c r="S187" s="25">
        <f t="shared" si="42"/>
        <v>3.0999999999999999E-3</v>
      </c>
      <c r="T187" s="25"/>
      <c r="U187" s="25">
        <f t="shared" si="43"/>
        <v>3.0797999999999997E-3</v>
      </c>
      <c r="V187" s="25">
        <f t="shared" si="44"/>
        <v>7.0927794000000002E-2</v>
      </c>
      <c r="W187" s="25">
        <v>6.5700000000000003E-3</v>
      </c>
      <c r="X187" s="25">
        <f t="shared" si="45"/>
        <v>3.8300000000000005E-3</v>
      </c>
      <c r="Y187" s="25"/>
      <c r="Z187" s="25">
        <f t="shared" si="46"/>
        <v>2.9494000000000005E-3</v>
      </c>
      <c r="AA187" s="25">
        <f t="shared" si="47"/>
        <v>6.7924682000000014E-2</v>
      </c>
      <c r="AB187" s="25">
        <v>5.4999999999999997E-3</v>
      </c>
      <c r="AC187" s="25">
        <f t="shared" si="32"/>
        <v>2.7399999999999998E-3</v>
      </c>
    </row>
    <row r="188" spans="1:29" s="15" customFormat="1">
      <c r="A188" s="18">
        <v>436</v>
      </c>
      <c r="B188" s="25">
        <v>-6.0000000000000002E-5</v>
      </c>
      <c r="C188" s="25">
        <v>4.0499999999999998E-3</v>
      </c>
      <c r="D188" s="25">
        <f t="shared" si="33"/>
        <v>1.3749999999999999E-3</v>
      </c>
      <c r="E188" s="25"/>
      <c r="F188" s="25">
        <f t="shared" si="34"/>
        <v>1.1784E-3</v>
      </c>
      <c r="G188" s="25">
        <f t="shared" si="35"/>
        <v>2.7138552000000003E-2</v>
      </c>
      <c r="H188" s="25">
        <v>5.5500000000000002E-3</v>
      </c>
      <c r="I188" s="25">
        <f t="shared" si="36"/>
        <v>2.8750000000000004E-3</v>
      </c>
      <c r="J188" s="25"/>
      <c r="K188" s="25">
        <f t="shared" si="37"/>
        <v>2.3695000000000005E-3</v>
      </c>
      <c r="L188" s="25">
        <f t="shared" si="38"/>
        <v>5.4569585000000018E-2</v>
      </c>
      <c r="M188" s="25">
        <v>5.7999999999999996E-3</v>
      </c>
      <c r="N188" s="25">
        <f t="shared" si="39"/>
        <v>3.1249999999999997E-3</v>
      </c>
      <c r="O188" s="25"/>
      <c r="P188" s="25">
        <f t="shared" si="40"/>
        <v>2.6765999999999999E-3</v>
      </c>
      <c r="Q188" s="25">
        <f t="shared" si="41"/>
        <v>6.1642097999999999E-2</v>
      </c>
      <c r="R188" s="25">
        <v>5.11E-3</v>
      </c>
      <c r="S188" s="25">
        <f t="shared" si="42"/>
        <v>2.4350000000000001E-3</v>
      </c>
      <c r="T188" s="25"/>
      <c r="U188" s="25">
        <f t="shared" si="43"/>
        <v>2.4147999999999999E-3</v>
      </c>
      <c r="V188" s="25">
        <f t="shared" si="44"/>
        <v>5.5612844000000002E-2</v>
      </c>
      <c r="W188" s="25">
        <v>6.1199999999999996E-3</v>
      </c>
      <c r="X188" s="25">
        <f t="shared" si="45"/>
        <v>3.4449999999999997E-3</v>
      </c>
      <c r="Y188" s="25"/>
      <c r="Z188" s="25">
        <f t="shared" si="46"/>
        <v>2.5643999999999997E-3</v>
      </c>
      <c r="AA188" s="25">
        <f t="shared" si="47"/>
        <v>5.9058131999999992E-2</v>
      </c>
      <c r="AB188" s="25">
        <v>5.4099999999999999E-3</v>
      </c>
      <c r="AC188" s="25">
        <f t="shared" si="32"/>
        <v>2.6749999999999999E-3</v>
      </c>
    </row>
    <row r="189" spans="1:29" s="15" customFormat="1">
      <c r="A189" s="18">
        <v>437</v>
      </c>
      <c r="B189" s="25">
        <v>3.0000000000000001E-5</v>
      </c>
      <c r="C189" s="25">
        <v>4.1099999999999999E-3</v>
      </c>
      <c r="D189" s="25">
        <f t="shared" si="33"/>
        <v>1.4599999999999999E-3</v>
      </c>
      <c r="E189" s="25"/>
      <c r="F189" s="25">
        <f t="shared" si="34"/>
        <v>1.2634E-3</v>
      </c>
      <c r="G189" s="25">
        <f t="shared" si="35"/>
        <v>2.9096102000000002E-2</v>
      </c>
      <c r="H189" s="25">
        <v>5.5500000000000002E-3</v>
      </c>
      <c r="I189" s="25">
        <f t="shared" si="36"/>
        <v>2.9000000000000002E-3</v>
      </c>
      <c r="J189" s="25"/>
      <c r="K189" s="25">
        <f t="shared" si="37"/>
        <v>2.3945000000000004E-3</v>
      </c>
      <c r="L189" s="25">
        <f t="shared" si="38"/>
        <v>5.5145335000000011E-2</v>
      </c>
      <c r="M189" s="25">
        <v>5.7200000000000003E-3</v>
      </c>
      <c r="N189" s="25">
        <f t="shared" si="39"/>
        <v>3.0700000000000002E-3</v>
      </c>
      <c r="O189" s="25"/>
      <c r="P189" s="25">
        <f t="shared" si="40"/>
        <v>2.6216000000000004E-3</v>
      </c>
      <c r="Q189" s="25">
        <f t="shared" si="41"/>
        <v>6.0375448000000012E-2</v>
      </c>
      <c r="R189" s="25">
        <v>5.6600000000000001E-3</v>
      </c>
      <c r="S189" s="25">
        <f t="shared" si="42"/>
        <v>3.0100000000000001E-3</v>
      </c>
      <c r="T189" s="25"/>
      <c r="U189" s="25">
        <f t="shared" si="43"/>
        <v>2.9897999999999999E-3</v>
      </c>
      <c r="V189" s="25">
        <f t="shared" si="44"/>
        <v>6.8855094000000006E-2</v>
      </c>
      <c r="W189" s="25">
        <v>6.4000000000000003E-3</v>
      </c>
      <c r="X189" s="25">
        <f t="shared" si="45"/>
        <v>3.7500000000000003E-3</v>
      </c>
      <c r="Y189" s="25"/>
      <c r="Z189" s="25">
        <f t="shared" si="46"/>
        <v>2.8694000000000002E-3</v>
      </c>
      <c r="AA189" s="25">
        <f t="shared" si="47"/>
        <v>6.6082282000000006E-2</v>
      </c>
      <c r="AB189" s="25">
        <v>5.2700000000000004E-3</v>
      </c>
      <c r="AC189" s="25">
        <f t="shared" si="32"/>
        <v>2.65E-3</v>
      </c>
    </row>
    <row r="190" spans="1:29" s="15" customFormat="1">
      <c r="A190" s="18">
        <v>438</v>
      </c>
      <c r="B190" s="25">
        <v>1E-4</v>
      </c>
      <c r="C190" s="25">
        <v>4.0699999999999998E-3</v>
      </c>
      <c r="D190" s="25">
        <f t="shared" si="33"/>
        <v>1.4549999999999997E-3</v>
      </c>
      <c r="E190" s="25"/>
      <c r="F190" s="25">
        <f t="shared" si="34"/>
        <v>1.2583999999999998E-3</v>
      </c>
      <c r="G190" s="25">
        <f t="shared" si="35"/>
        <v>2.8980951999999997E-2</v>
      </c>
      <c r="H190" s="25">
        <v>5.5500000000000002E-3</v>
      </c>
      <c r="I190" s="25">
        <f t="shared" si="36"/>
        <v>2.9350000000000001E-3</v>
      </c>
      <c r="J190" s="25"/>
      <c r="K190" s="25">
        <f t="shared" si="37"/>
        <v>2.4295000000000002E-3</v>
      </c>
      <c r="L190" s="25">
        <f t="shared" si="38"/>
        <v>5.5951385000000006E-2</v>
      </c>
      <c r="M190" s="25">
        <v>5.5700000000000003E-3</v>
      </c>
      <c r="N190" s="25">
        <f t="shared" si="39"/>
        <v>2.9550000000000002E-3</v>
      </c>
      <c r="O190" s="25"/>
      <c r="P190" s="25">
        <f t="shared" si="40"/>
        <v>2.5066000000000003E-3</v>
      </c>
      <c r="Q190" s="25">
        <f t="shared" si="41"/>
        <v>5.7726998000000009E-2</v>
      </c>
      <c r="R190" s="25">
        <v>5.0800000000000003E-3</v>
      </c>
      <c r="S190" s="25">
        <f t="shared" si="42"/>
        <v>2.4650000000000002E-3</v>
      </c>
      <c r="T190" s="25"/>
      <c r="U190" s="25">
        <f t="shared" si="43"/>
        <v>2.4448E-3</v>
      </c>
      <c r="V190" s="25">
        <f t="shared" si="44"/>
        <v>5.6303744000000003E-2</v>
      </c>
      <c r="W190" s="25">
        <v>6.1500000000000001E-3</v>
      </c>
      <c r="X190" s="25">
        <f t="shared" si="45"/>
        <v>3.5349999999999999E-3</v>
      </c>
      <c r="Y190" s="25"/>
      <c r="Z190" s="25">
        <f t="shared" si="46"/>
        <v>2.6543999999999999E-3</v>
      </c>
      <c r="AA190" s="25">
        <f t="shared" si="47"/>
        <v>6.1130832000000003E-2</v>
      </c>
      <c r="AB190" s="25">
        <v>5.13E-3</v>
      </c>
      <c r="AC190" s="25">
        <f t="shared" si="32"/>
        <v>2.6150000000000001E-3</v>
      </c>
    </row>
    <row r="191" spans="1:29" s="15" customFormat="1">
      <c r="A191" s="18">
        <v>439</v>
      </c>
      <c r="B191" s="25">
        <v>-4.0000000000000003E-5</v>
      </c>
      <c r="C191" s="25">
        <v>4.0299999999999997E-3</v>
      </c>
      <c r="D191" s="25">
        <f t="shared" si="33"/>
        <v>1.3599999999999997E-3</v>
      </c>
      <c r="E191" s="25"/>
      <c r="F191" s="25">
        <f t="shared" si="34"/>
        <v>1.1633999999999998E-3</v>
      </c>
      <c r="G191" s="25">
        <f t="shared" si="35"/>
        <v>2.6793101999999996E-2</v>
      </c>
      <c r="H191" s="25">
        <v>5.3800000000000002E-3</v>
      </c>
      <c r="I191" s="25">
        <f t="shared" si="36"/>
        <v>2.7100000000000002E-3</v>
      </c>
      <c r="J191" s="25"/>
      <c r="K191" s="25">
        <f t="shared" si="37"/>
        <v>2.2045000000000003E-3</v>
      </c>
      <c r="L191" s="25">
        <f t="shared" si="38"/>
        <v>5.0769635000000007E-2</v>
      </c>
      <c r="M191" s="25">
        <v>5.5300000000000002E-3</v>
      </c>
      <c r="N191" s="25">
        <f t="shared" si="39"/>
        <v>2.8600000000000001E-3</v>
      </c>
      <c r="O191" s="25"/>
      <c r="P191" s="25">
        <f t="shared" si="40"/>
        <v>2.4116000000000003E-3</v>
      </c>
      <c r="Q191" s="25">
        <f t="shared" si="41"/>
        <v>5.553914800000001E-2</v>
      </c>
      <c r="R191" s="25">
        <v>5.5399999999999998E-3</v>
      </c>
      <c r="S191" s="25">
        <f t="shared" si="42"/>
        <v>2.8699999999999997E-3</v>
      </c>
      <c r="T191" s="25"/>
      <c r="U191" s="25">
        <f t="shared" si="43"/>
        <v>2.8497999999999996E-3</v>
      </c>
      <c r="V191" s="25">
        <f t="shared" si="44"/>
        <v>6.5630893999999995E-2</v>
      </c>
      <c r="W191" s="25">
        <v>6.4099999999999999E-3</v>
      </c>
      <c r="X191" s="25">
        <f t="shared" si="45"/>
        <v>3.7399999999999998E-3</v>
      </c>
      <c r="Y191" s="25"/>
      <c r="Z191" s="25">
        <f t="shared" si="46"/>
        <v>2.8593999999999998E-3</v>
      </c>
      <c r="AA191" s="25">
        <f t="shared" si="47"/>
        <v>6.5851982000000003E-2</v>
      </c>
      <c r="AB191" s="25">
        <v>5.3800000000000002E-3</v>
      </c>
      <c r="AC191" s="25">
        <f t="shared" si="32"/>
        <v>2.6700000000000001E-3</v>
      </c>
    </row>
    <row r="192" spans="1:29" s="15" customFormat="1">
      <c r="A192" s="18">
        <v>440</v>
      </c>
      <c r="B192" s="25">
        <v>6.0000000000000002E-5</v>
      </c>
      <c r="C192" s="25">
        <v>4.0400000000000002E-3</v>
      </c>
      <c r="D192" s="25">
        <f t="shared" si="33"/>
        <v>1.555E-3</v>
      </c>
      <c r="E192" s="25"/>
      <c r="F192" s="25">
        <f t="shared" si="34"/>
        <v>1.3584000000000001E-3</v>
      </c>
      <c r="G192" s="25">
        <f t="shared" si="35"/>
        <v>3.1283952000000004E-2</v>
      </c>
      <c r="H192" s="25">
        <v>5.4900000000000001E-3</v>
      </c>
      <c r="I192" s="25">
        <f t="shared" si="36"/>
        <v>3.0049999999999999E-3</v>
      </c>
      <c r="J192" s="25"/>
      <c r="K192" s="25">
        <f t="shared" si="37"/>
        <v>2.4995E-3</v>
      </c>
      <c r="L192" s="25">
        <f t="shared" si="38"/>
        <v>5.7563485000000005E-2</v>
      </c>
      <c r="M192" s="25">
        <v>5.4000000000000003E-3</v>
      </c>
      <c r="N192" s="25">
        <f t="shared" si="39"/>
        <v>2.9150000000000001E-3</v>
      </c>
      <c r="O192" s="25"/>
      <c r="P192" s="25">
        <f t="shared" si="40"/>
        <v>2.4666000000000002E-3</v>
      </c>
      <c r="Q192" s="25">
        <f t="shared" si="41"/>
        <v>5.6805798000000005E-2</v>
      </c>
      <c r="R192" s="25">
        <v>5.0299999999999997E-3</v>
      </c>
      <c r="S192" s="25">
        <f t="shared" si="42"/>
        <v>2.5449999999999995E-3</v>
      </c>
      <c r="T192" s="25"/>
      <c r="U192" s="25">
        <f t="shared" si="43"/>
        <v>2.5247999999999994E-3</v>
      </c>
      <c r="V192" s="25">
        <f t="shared" si="44"/>
        <v>5.814614399999999E-2</v>
      </c>
      <c r="W192" s="25">
        <v>6.13E-3</v>
      </c>
      <c r="X192" s="25">
        <f t="shared" si="45"/>
        <v>3.6449999999999998E-3</v>
      </c>
      <c r="Y192" s="25"/>
      <c r="Z192" s="25">
        <f t="shared" si="46"/>
        <v>2.7643999999999998E-3</v>
      </c>
      <c r="AA192" s="25">
        <f t="shared" si="47"/>
        <v>6.3664131999999998E-2</v>
      </c>
      <c r="AB192" s="25">
        <v>4.9100000000000003E-3</v>
      </c>
      <c r="AC192" s="25">
        <f t="shared" si="32"/>
        <v>2.4850000000000002E-3</v>
      </c>
    </row>
    <row r="193" spans="1:29" s="15" customFormat="1">
      <c r="A193" s="18">
        <v>441</v>
      </c>
      <c r="B193" s="25">
        <v>1.1E-4</v>
      </c>
      <c r="C193" s="25">
        <v>4.1200000000000004E-3</v>
      </c>
      <c r="D193" s="25">
        <f t="shared" si="33"/>
        <v>1.4700000000000004E-3</v>
      </c>
      <c r="E193" s="25"/>
      <c r="F193" s="25">
        <f t="shared" si="34"/>
        <v>1.2734000000000005E-3</v>
      </c>
      <c r="G193" s="25">
        <f t="shared" si="35"/>
        <v>2.9326402000000012E-2</v>
      </c>
      <c r="H193" s="25">
        <v>5.4200000000000003E-3</v>
      </c>
      <c r="I193" s="25">
        <f t="shared" si="36"/>
        <v>2.7700000000000003E-3</v>
      </c>
      <c r="J193" s="25"/>
      <c r="K193" s="25">
        <f t="shared" si="37"/>
        <v>2.2645000000000005E-3</v>
      </c>
      <c r="L193" s="25">
        <f t="shared" si="38"/>
        <v>5.215143500000001E-2</v>
      </c>
      <c r="M193" s="25">
        <v>5.5500000000000002E-3</v>
      </c>
      <c r="N193" s="25">
        <f t="shared" si="39"/>
        <v>2.9000000000000002E-3</v>
      </c>
      <c r="O193" s="25"/>
      <c r="P193" s="25">
        <f t="shared" si="40"/>
        <v>2.4516000000000004E-3</v>
      </c>
      <c r="Q193" s="25">
        <f t="shared" si="41"/>
        <v>5.6460348000000014E-2</v>
      </c>
      <c r="R193" s="25">
        <v>5.3600000000000002E-3</v>
      </c>
      <c r="S193" s="25">
        <f t="shared" si="42"/>
        <v>2.7100000000000002E-3</v>
      </c>
      <c r="T193" s="25"/>
      <c r="U193" s="25">
        <f t="shared" si="43"/>
        <v>2.6898E-3</v>
      </c>
      <c r="V193" s="25">
        <f t="shared" si="44"/>
        <v>6.1946094E-2</v>
      </c>
      <c r="W193" s="25">
        <v>6.3299999999999997E-3</v>
      </c>
      <c r="X193" s="25">
        <f t="shared" si="45"/>
        <v>3.6799999999999997E-3</v>
      </c>
      <c r="Y193" s="25"/>
      <c r="Z193" s="25">
        <f t="shared" si="46"/>
        <v>2.7993999999999996E-3</v>
      </c>
      <c r="AA193" s="25">
        <f t="shared" si="47"/>
        <v>6.4470182000000001E-2</v>
      </c>
      <c r="AB193" s="25">
        <v>5.1900000000000002E-3</v>
      </c>
      <c r="AC193" s="25">
        <f t="shared" si="32"/>
        <v>2.65E-3</v>
      </c>
    </row>
    <row r="194" spans="1:29" s="15" customFormat="1">
      <c r="A194" s="18">
        <v>442</v>
      </c>
      <c r="B194" s="25">
        <v>-6.8999999999999997E-5</v>
      </c>
      <c r="C194" s="25">
        <v>3.81E-3</v>
      </c>
      <c r="D194" s="25">
        <f t="shared" si="33"/>
        <v>1.4094999999999997E-3</v>
      </c>
      <c r="E194" s="25"/>
      <c r="F194" s="25">
        <f t="shared" si="34"/>
        <v>1.2128999999999998E-3</v>
      </c>
      <c r="G194" s="25">
        <f t="shared" si="35"/>
        <v>2.7933086999999999E-2</v>
      </c>
      <c r="H194" s="25">
        <v>5.1700000000000001E-3</v>
      </c>
      <c r="I194" s="25">
        <f t="shared" si="36"/>
        <v>2.7694999999999998E-3</v>
      </c>
      <c r="J194" s="25"/>
      <c r="K194" s="25">
        <f t="shared" si="37"/>
        <v>2.264E-3</v>
      </c>
      <c r="L194" s="25">
        <f t="shared" si="38"/>
        <v>5.2139919999999999E-2</v>
      </c>
      <c r="M194" s="25">
        <v>5.3200000000000001E-3</v>
      </c>
      <c r="N194" s="25">
        <f t="shared" si="39"/>
        <v>2.9194999999999998E-3</v>
      </c>
      <c r="O194" s="25"/>
      <c r="P194" s="25">
        <f t="shared" si="40"/>
        <v>2.4710999999999999E-3</v>
      </c>
      <c r="Q194" s="25">
        <f t="shared" si="41"/>
        <v>5.6909433000000002E-2</v>
      </c>
      <c r="R194" s="25">
        <v>4.7699999999999999E-3</v>
      </c>
      <c r="S194" s="25">
        <f t="shared" si="42"/>
        <v>2.3694999999999996E-3</v>
      </c>
      <c r="T194" s="25"/>
      <c r="U194" s="25">
        <f t="shared" si="43"/>
        <v>2.3492999999999995E-3</v>
      </c>
      <c r="V194" s="25">
        <f t="shared" si="44"/>
        <v>5.4104378999999994E-2</v>
      </c>
      <c r="W194" s="25">
        <v>5.8900000000000003E-3</v>
      </c>
      <c r="X194" s="25">
        <f t="shared" si="45"/>
        <v>3.4895E-3</v>
      </c>
      <c r="Y194" s="25"/>
      <c r="Z194" s="25">
        <f t="shared" si="46"/>
        <v>2.6088999999999999E-3</v>
      </c>
      <c r="AA194" s="25">
        <f t="shared" si="47"/>
        <v>6.0082967000000001E-2</v>
      </c>
      <c r="AB194" s="25">
        <v>4.8700000000000002E-3</v>
      </c>
      <c r="AC194" s="25">
        <f t="shared" ref="AC194:AC257" si="48">(B194+AB194)/2</f>
        <v>2.4005000000000003E-3</v>
      </c>
    </row>
    <row r="195" spans="1:29" s="15" customFormat="1">
      <c r="A195" s="18">
        <v>443</v>
      </c>
      <c r="B195" s="25">
        <v>-5.0000000000000002E-5</v>
      </c>
      <c r="C195" s="25">
        <v>3.9300000000000003E-3</v>
      </c>
      <c r="D195" s="25">
        <f t="shared" ref="D195:D258" si="49">C195-AC195</f>
        <v>1.4000000000000002E-3</v>
      </c>
      <c r="E195" s="25"/>
      <c r="F195" s="25">
        <f t="shared" ref="F195:F258" si="50">D195-0.0001966</f>
        <v>1.2034000000000003E-3</v>
      </c>
      <c r="G195" s="25">
        <f t="shared" ref="G195:G258" si="51">F195*23.03</f>
        <v>2.7714302000000007E-2</v>
      </c>
      <c r="H195" s="25">
        <v>5.2399999999999999E-3</v>
      </c>
      <c r="I195" s="25">
        <f t="shared" ref="I195:I258" si="52">H195-AC195</f>
        <v>2.7099999999999997E-3</v>
      </c>
      <c r="J195" s="25"/>
      <c r="K195" s="25">
        <f t="shared" ref="K195:K258" si="53">I195-0.0005055</f>
        <v>2.2044999999999999E-3</v>
      </c>
      <c r="L195" s="25">
        <f t="shared" ref="L195:L258" si="54">K195*23.03</f>
        <v>5.0769635E-2</v>
      </c>
      <c r="M195" s="25">
        <v>5.28E-3</v>
      </c>
      <c r="N195" s="25">
        <f t="shared" ref="N195:N258" si="55">M195-AC195</f>
        <v>2.7499999999999998E-3</v>
      </c>
      <c r="O195" s="25"/>
      <c r="P195" s="25">
        <f t="shared" ref="P195:P258" si="56">N195-0.0004484</f>
        <v>2.3016E-3</v>
      </c>
      <c r="Q195" s="25">
        <f t="shared" ref="Q195:Q258" si="57">P195*23.03</f>
        <v>5.3005848000000001E-2</v>
      </c>
      <c r="R195" s="25">
        <v>5.2300000000000003E-3</v>
      </c>
      <c r="S195" s="25">
        <f t="shared" ref="S195:S258" si="58">R195-AC195</f>
        <v>2.7000000000000001E-3</v>
      </c>
      <c r="T195" s="25"/>
      <c r="U195" s="25">
        <f t="shared" ref="U195:U258" si="59">S195-0.0000202</f>
        <v>2.6798E-3</v>
      </c>
      <c r="V195" s="25">
        <f t="shared" ref="V195:V258" si="60">U195*23.03</f>
        <v>6.1715794000000004E-2</v>
      </c>
      <c r="W195" s="25">
        <v>6.1399999999999996E-3</v>
      </c>
      <c r="X195" s="25">
        <f t="shared" ref="X195:X258" si="61">W195-AC195</f>
        <v>3.6099999999999995E-3</v>
      </c>
      <c r="Y195" s="25"/>
      <c r="Z195" s="25">
        <f t="shared" ref="Z195:Z258" si="62">X195-0.0008806</f>
        <v>2.7293999999999994E-3</v>
      </c>
      <c r="AA195" s="25">
        <f t="shared" ref="AA195:AA258" si="63">Z195*23.03</f>
        <v>6.2858081999999996E-2</v>
      </c>
      <c r="AB195" s="25">
        <v>5.11E-3</v>
      </c>
      <c r="AC195" s="25">
        <f t="shared" si="48"/>
        <v>2.5300000000000001E-3</v>
      </c>
    </row>
    <row r="196" spans="1:29" s="15" customFormat="1">
      <c r="A196" s="18">
        <v>444</v>
      </c>
      <c r="B196" s="25">
        <v>0</v>
      </c>
      <c r="C196" s="25">
        <v>3.7200000000000002E-3</v>
      </c>
      <c r="D196" s="25">
        <f t="shared" si="49"/>
        <v>1.2650000000000001E-3</v>
      </c>
      <c r="E196" s="25"/>
      <c r="F196" s="25">
        <f t="shared" si="50"/>
        <v>1.0684000000000002E-3</v>
      </c>
      <c r="G196" s="25">
        <f t="shared" si="51"/>
        <v>2.4605252000000005E-2</v>
      </c>
      <c r="H196" s="25">
        <v>4.9399999999999999E-3</v>
      </c>
      <c r="I196" s="25">
        <f t="shared" si="52"/>
        <v>2.4849999999999998E-3</v>
      </c>
      <c r="J196" s="25"/>
      <c r="K196" s="25">
        <f t="shared" si="53"/>
        <v>1.9794999999999999E-3</v>
      </c>
      <c r="L196" s="25">
        <f t="shared" si="54"/>
        <v>4.5587885000000002E-2</v>
      </c>
      <c r="M196" s="25">
        <v>5.1000000000000004E-3</v>
      </c>
      <c r="N196" s="25">
        <f t="shared" si="55"/>
        <v>2.6450000000000002E-3</v>
      </c>
      <c r="O196" s="25"/>
      <c r="P196" s="25">
        <f t="shared" si="56"/>
        <v>2.1966000000000004E-3</v>
      </c>
      <c r="Q196" s="25">
        <f t="shared" si="57"/>
        <v>5.0587698000000014E-2</v>
      </c>
      <c r="R196" s="25">
        <v>4.6600000000000001E-3</v>
      </c>
      <c r="S196" s="25">
        <f t="shared" si="58"/>
        <v>2.2049999999999999E-3</v>
      </c>
      <c r="T196" s="25"/>
      <c r="U196" s="25">
        <f t="shared" si="59"/>
        <v>2.1847999999999998E-3</v>
      </c>
      <c r="V196" s="25">
        <f t="shared" si="60"/>
        <v>5.0315943999999994E-2</v>
      </c>
      <c r="W196" s="25">
        <v>5.8500000000000002E-3</v>
      </c>
      <c r="X196" s="25">
        <f t="shared" si="61"/>
        <v>3.395E-3</v>
      </c>
      <c r="Y196" s="25"/>
      <c r="Z196" s="25">
        <f t="shared" si="62"/>
        <v>2.5144E-3</v>
      </c>
      <c r="AA196" s="25">
        <f t="shared" si="63"/>
        <v>5.7906632E-2</v>
      </c>
      <c r="AB196" s="25">
        <v>4.9100000000000003E-3</v>
      </c>
      <c r="AC196" s="25">
        <f t="shared" si="48"/>
        <v>2.4550000000000002E-3</v>
      </c>
    </row>
    <row r="197" spans="1:29" s="15" customFormat="1">
      <c r="A197" s="18">
        <v>445</v>
      </c>
      <c r="B197" s="25">
        <v>-1.0000000000000001E-5</v>
      </c>
      <c r="C197" s="25">
        <v>3.8700000000000002E-3</v>
      </c>
      <c r="D197" s="25">
        <f t="shared" si="49"/>
        <v>1.4499999999999999E-3</v>
      </c>
      <c r="E197" s="25"/>
      <c r="F197" s="25">
        <f t="shared" si="50"/>
        <v>1.2534E-3</v>
      </c>
      <c r="G197" s="25">
        <f t="shared" si="51"/>
        <v>2.8865802000000003E-2</v>
      </c>
      <c r="H197" s="25">
        <v>5.2100000000000002E-3</v>
      </c>
      <c r="I197" s="25">
        <f t="shared" si="52"/>
        <v>2.7899999999999999E-3</v>
      </c>
      <c r="J197" s="25"/>
      <c r="K197" s="25">
        <f t="shared" si="53"/>
        <v>2.2845000000000001E-3</v>
      </c>
      <c r="L197" s="25">
        <f t="shared" si="54"/>
        <v>5.2612035000000001E-2</v>
      </c>
      <c r="M197" s="25">
        <v>5.1900000000000002E-3</v>
      </c>
      <c r="N197" s="25">
        <f t="shared" si="55"/>
        <v>2.7699999999999999E-3</v>
      </c>
      <c r="O197" s="25"/>
      <c r="P197" s="25">
        <f t="shared" si="56"/>
        <v>2.3216000000000001E-3</v>
      </c>
      <c r="Q197" s="25">
        <f t="shared" si="57"/>
        <v>5.3466448000000007E-2</v>
      </c>
      <c r="R197" s="25">
        <v>5.1599999999999997E-3</v>
      </c>
      <c r="S197" s="25">
        <f t="shared" si="58"/>
        <v>2.7399999999999994E-3</v>
      </c>
      <c r="T197" s="25"/>
      <c r="U197" s="25">
        <f t="shared" si="59"/>
        <v>2.7197999999999992E-3</v>
      </c>
      <c r="V197" s="25">
        <f t="shared" si="60"/>
        <v>6.2636993999999988E-2</v>
      </c>
      <c r="W197" s="25">
        <v>6.0299999999999998E-3</v>
      </c>
      <c r="X197" s="25">
        <f t="shared" si="61"/>
        <v>3.6099999999999995E-3</v>
      </c>
      <c r="Y197" s="25"/>
      <c r="Z197" s="25">
        <f t="shared" si="62"/>
        <v>2.7293999999999994E-3</v>
      </c>
      <c r="AA197" s="25">
        <f t="shared" si="63"/>
        <v>6.2858081999999996E-2</v>
      </c>
      <c r="AB197" s="25">
        <v>4.8500000000000001E-3</v>
      </c>
      <c r="AC197" s="25">
        <f t="shared" si="48"/>
        <v>2.4200000000000003E-3</v>
      </c>
    </row>
    <row r="198" spans="1:29" s="15" customFormat="1">
      <c r="A198" s="18">
        <v>446</v>
      </c>
      <c r="B198" s="25">
        <v>2.0000000000000002E-5</v>
      </c>
      <c r="C198" s="25">
        <v>3.7200000000000002E-3</v>
      </c>
      <c r="D198" s="25">
        <f t="shared" si="49"/>
        <v>1.415E-3</v>
      </c>
      <c r="E198" s="25"/>
      <c r="F198" s="25">
        <f t="shared" si="50"/>
        <v>1.2184000000000001E-3</v>
      </c>
      <c r="G198" s="25">
        <f t="shared" si="51"/>
        <v>2.8059752000000004E-2</v>
      </c>
      <c r="H198" s="25">
        <v>5.1000000000000004E-3</v>
      </c>
      <c r="I198" s="25">
        <f t="shared" si="52"/>
        <v>2.7950000000000002E-3</v>
      </c>
      <c r="J198" s="25"/>
      <c r="K198" s="25">
        <f t="shared" si="53"/>
        <v>2.2895000000000003E-3</v>
      </c>
      <c r="L198" s="25">
        <f t="shared" si="54"/>
        <v>5.272718500000001E-2</v>
      </c>
      <c r="M198" s="25">
        <v>5.1399999999999996E-3</v>
      </c>
      <c r="N198" s="25">
        <f t="shared" si="55"/>
        <v>2.8349999999999994E-3</v>
      </c>
      <c r="O198" s="25"/>
      <c r="P198" s="25">
        <f t="shared" si="56"/>
        <v>2.3865999999999996E-3</v>
      </c>
      <c r="Q198" s="25">
        <f t="shared" si="57"/>
        <v>5.496339799999999E-2</v>
      </c>
      <c r="R198" s="25">
        <v>4.6699999999999997E-3</v>
      </c>
      <c r="S198" s="25">
        <f t="shared" si="58"/>
        <v>2.3649999999999995E-3</v>
      </c>
      <c r="T198" s="25"/>
      <c r="U198" s="25">
        <f t="shared" si="59"/>
        <v>2.3447999999999993E-3</v>
      </c>
      <c r="V198" s="25">
        <f t="shared" si="60"/>
        <v>5.4000743999999989E-2</v>
      </c>
      <c r="W198" s="25">
        <v>5.8300000000000001E-3</v>
      </c>
      <c r="X198" s="25">
        <f t="shared" si="61"/>
        <v>3.5249999999999999E-3</v>
      </c>
      <c r="Y198" s="25"/>
      <c r="Z198" s="25">
        <f t="shared" si="62"/>
        <v>2.6443999999999999E-3</v>
      </c>
      <c r="AA198" s="25">
        <f t="shared" si="63"/>
        <v>6.0900532E-2</v>
      </c>
      <c r="AB198" s="25">
        <v>4.5900000000000003E-3</v>
      </c>
      <c r="AC198" s="25">
        <f t="shared" si="48"/>
        <v>2.3050000000000002E-3</v>
      </c>
    </row>
    <row r="199" spans="1:29" s="15" customFormat="1">
      <c r="A199" s="18">
        <v>447</v>
      </c>
      <c r="B199" s="25">
        <v>4.0000000000000003E-5</v>
      </c>
      <c r="C199" s="25">
        <v>3.7399999999999998E-3</v>
      </c>
      <c r="D199" s="25">
        <f t="shared" si="49"/>
        <v>1.3349999999999998E-3</v>
      </c>
      <c r="E199" s="25"/>
      <c r="F199" s="25">
        <f t="shared" si="50"/>
        <v>1.1383999999999999E-3</v>
      </c>
      <c r="G199" s="25">
        <f t="shared" si="51"/>
        <v>2.6217351999999999E-2</v>
      </c>
      <c r="H199" s="25">
        <v>4.96E-3</v>
      </c>
      <c r="I199" s="25">
        <f t="shared" si="52"/>
        <v>2.555E-3</v>
      </c>
      <c r="J199" s="25"/>
      <c r="K199" s="25">
        <f t="shared" si="53"/>
        <v>2.0495000000000001E-3</v>
      </c>
      <c r="L199" s="25">
        <f t="shared" si="54"/>
        <v>4.7199985000000007E-2</v>
      </c>
      <c r="M199" s="25">
        <v>5.0499999999999998E-3</v>
      </c>
      <c r="N199" s="25">
        <f t="shared" si="55"/>
        <v>2.6449999999999998E-3</v>
      </c>
      <c r="O199" s="25"/>
      <c r="P199" s="25">
        <f t="shared" si="56"/>
        <v>2.1965999999999999E-3</v>
      </c>
      <c r="Q199" s="25">
        <f t="shared" si="57"/>
        <v>5.0587698E-2</v>
      </c>
      <c r="R199" s="25">
        <v>4.9699999999999996E-3</v>
      </c>
      <c r="S199" s="25">
        <f t="shared" si="58"/>
        <v>2.5649999999999996E-3</v>
      </c>
      <c r="T199" s="25"/>
      <c r="U199" s="25">
        <f t="shared" si="59"/>
        <v>2.5447999999999994E-3</v>
      </c>
      <c r="V199" s="25">
        <f t="shared" si="60"/>
        <v>5.8606743999999988E-2</v>
      </c>
      <c r="W199" s="25">
        <v>5.9199999999999999E-3</v>
      </c>
      <c r="X199" s="25">
        <f t="shared" si="61"/>
        <v>3.5149999999999999E-3</v>
      </c>
      <c r="Y199" s="25"/>
      <c r="Z199" s="25">
        <f t="shared" si="62"/>
        <v>2.6343999999999998E-3</v>
      </c>
      <c r="AA199" s="25">
        <f t="shared" si="63"/>
        <v>6.0670231999999998E-2</v>
      </c>
      <c r="AB199" s="25">
        <v>4.7699999999999999E-3</v>
      </c>
      <c r="AC199" s="25">
        <f t="shared" si="48"/>
        <v>2.405E-3</v>
      </c>
    </row>
    <row r="200" spans="1:29" s="15" customFormat="1">
      <c r="A200" s="18">
        <v>448</v>
      </c>
      <c r="B200" s="25">
        <v>-3.0000000000000001E-5</v>
      </c>
      <c r="C200" s="25">
        <v>3.64E-3</v>
      </c>
      <c r="D200" s="25">
        <f t="shared" si="49"/>
        <v>1.245E-3</v>
      </c>
      <c r="E200" s="25"/>
      <c r="F200" s="25">
        <f t="shared" si="50"/>
        <v>1.0484000000000001E-3</v>
      </c>
      <c r="G200" s="25">
        <f t="shared" si="51"/>
        <v>2.4144652000000003E-2</v>
      </c>
      <c r="H200" s="25">
        <v>4.8500000000000001E-3</v>
      </c>
      <c r="I200" s="25">
        <f t="shared" si="52"/>
        <v>2.4550000000000002E-3</v>
      </c>
      <c r="J200" s="25"/>
      <c r="K200" s="25">
        <f t="shared" si="53"/>
        <v>1.9495000000000003E-3</v>
      </c>
      <c r="L200" s="25">
        <f t="shared" si="54"/>
        <v>4.4896985000000007E-2</v>
      </c>
      <c r="M200" s="25">
        <v>5.0099999999999997E-3</v>
      </c>
      <c r="N200" s="25">
        <f t="shared" si="55"/>
        <v>2.6149999999999997E-3</v>
      </c>
      <c r="O200" s="25"/>
      <c r="P200" s="25">
        <f t="shared" si="56"/>
        <v>2.1665999999999999E-3</v>
      </c>
      <c r="Q200" s="25">
        <f t="shared" si="57"/>
        <v>4.9896797999999999E-2</v>
      </c>
      <c r="R200" s="25">
        <v>4.5399999999999998E-3</v>
      </c>
      <c r="S200" s="25">
        <f t="shared" si="58"/>
        <v>2.1449999999999998E-3</v>
      </c>
      <c r="T200" s="25"/>
      <c r="U200" s="25">
        <f t="shared" si="59"/>
        <v>2.1247999999999996E-3</v>
      </c>
      <c r="V200" s="25">
        <f t="shared" si="60"/>
        <v>4.8934143999999992E-2</v>
      </c>
      <c r="W200" s="25">
        <v>5.8100000000000001E-3</v>
      </c>
      <c r="X200" s="25">
        <f t="shared" si="61"/>
        <v>3.4150000000000001E-3</v>
      </c>
      <c r="Y200" s="25"/>
      <c r="Z200" s="25">
        <f t="shared" si="62"/>
        <v>2.5344E-3</v>
      </c>
      <c r="AA200" s="25">
        <f t="shared" si="63"/>
        <v>5.8367232000000005E-2</v>
      </c>
      <c r="AB200" s="25">
        <v>4.8199999999999996E-3</v>
      </c>
      <c r="AC200" s="25">
        <f t="shared" si="48"/>
        <v>2.395E-3</v>
      </c>
    </row>
    <row r="201" spans="1:29" s="15" customFormat="1">
      <c r="A201" s="18">
        <v>449</v>
      </c>
      <c r="B201" s="25">
        <v>1.2999999999999999E-4</v>
      </c>
      <c r="C201" s="25">
        <v>3.6700000000000001E-3</v>
      </c>
      <c r="D201" s="25">
        <f t="shared" si="49"/>
        <v>1.2149999999999999E-3</v>
      </c>
      <c r="E201" s="25"/>
      <c r="F201" s="25">
        <f t="shared" si="50"/>
        <v>1.0184E-3</v>
      </c>
      <c r="G201" s="25">
        <f t="shared" si="51"/>
        <v>2.3453752000000001E-2</v>
      </c>
      <c r="H201" s="25">
        <v>4.8999999999999998E-3</v>
      </c>
      <c r="I201" s="25">
        <f t="shared" si="52"/>
        <v>2.4449999999999997E-3</v>
      </c>
      <c r="J201" s="25"/>
      <c r="K201" s="25">
        <f t="shared" si="53"/>
        <v>1.9394999999999998E-3</v>
      </c>
      <c r="L201" s="25">
        <f t="shared" si="54"/>
        <v>4.4666684999999998E-2</v>
      </c>
      <c r="M201" s="25">
        <v>5.1700000000000001E-3</v>
      </c>
      <c r="N201" s="25">
        <f t="shared" si="55"/>
        <v>2.715E-3</v>
      </c>
      <c r="O201" s="25"/>
      <c r="P201" s="25">
        <f t="shared" si="56"/>
        <v>2.2666000000000001E-3</v>
      </c>
      <c r="Q201" s="25">
        <f t="shared" si="57"/>
        <v>5.2199798000000006E-2</v>
      </c>
      <c r="R201" s="25">
        <v>4.8999999999999998E-3</v>
      </c>
      <c r="S201" s="25">
        <f t="shared" si="58"/>
        <v>2.4449999999999997E-3</v>
      </c>
      <c r="T201" s="25"/>
      <c r="U201" s="25">
        <f t="shared" si="59"/>
        <v>2.4247999999999995E-3</v>
      </c>
      <c r="V201" s="25">
        <f t="shared" si="60"/>
        <v>5.584314399999999E-2</v>
      </c>
      <c r="W201" s="25">
        <v>5.9199999999999999E-3</v>
      </c>
      <c r="X201" s="25">
        <f t="shared" si="61"/>
        <v>3.4649999999999998E-3</v>
      </c>
      <c r="Y201" s="25"/>
      <c r="Z201" s="25">
        <f t="shared" si="62"/>
        <v>2.5843999999999997E-3</v>
      </c>
      <c r="AA201" s="25">
        <f t="shared" si="63"/>
        <v>5.9518731999999998E-2</v>
      </c>
      <c r="AB201" s="25">
        <v>4.7800000000000004E-3</v>
      </c>
      <c r="AC201" s="25">
        <f t="shared" si="48"/>
        <v>2.4550000000000002E-3</v>
      </c>
    </row>
    <row r="202" spans="1:29" s="15" customFormat="1">
      <c r="A202" s="18">
        <v>450</v>
      </c>
      <c r="B202" s="25">
        <v>-9.0000000000000006E-5</v>
      </c>
      <c r="C202" s="25">
        <v>3.5799999999999998E-3</v>
      </c>
      <c r="D202" s="25">
        <f t="shared" si="49"/>
        <v>1.2949999999999997E-3</v>
      </c>
      <c r="E202" s="25"/>
      <c r="F202" s="25">
        <f t="shared" si="50"/>
        <v>1.0983999999999998E-3</v>
      </c>
      <c r="G202" s="25">
        <f t="shared" si="51"/>
        <v>2.5296151999999995E-2</v>
      </c>
      <c r="H202" s="25">
        <v>4.8900000000000002E-3</v>
      </c>
      <c r="I202" s="25">
        <f t="shared" si="52"/>
        <v>2.6050000000000001E-3</v>
      </c>
      <c r="J202" s="25"/>
      <c r="K202" s="25">
        <f t="shared" si="53"/>
        <v>2.0995000000000002E-3</v>
      </c>
      <c r="L202" s="25">
        <f t="shared" si="54"/>
        <v>4.8351485000000007E-2</v>
      </c>
      <c r="M202" s="25">
        <v>5.0299999999999997E-3</v>
      </c>
      <c r="N202" s="25">
        <f t="shared" si="55"/>
        <v>2.7449999999999996E-3</v>
      </c>
      <c r="O202" s="25"/>
      <c r="P202" s="25">
        <f t="shared" si="56"/>
        <v>2.2965999999999998E-3</v>
      </c>
      <c r="Q202" s="25">
        <f t="shared" si="57"/>
        <v>5.2890698E-2</v>
      </c>
      <c r="R202" s="25">
        <v>4.5599999999999998E-3</v>
      </c>
      <c r="S202" s="25">
        <f t="shared" si="58"/>
        <v>2.2749999999999997E-3</v>
      </c>
      <c r="T202" s="25"/>
      <c r="U202" s="25">
        <f t="shared" si="59"/>
        <v>2.2547999999999995E-3</v>
      </c>
      <c r="V202" s="25">
        <f t="shared" si="60"/>
        <v>5.1928043999999993E-2</v>
      </c>
      <c r="W202" s="25">
        <v>5.6899999999999997E-3</v>
      </c>
      <c r="X202" s="25">
        <f t="shared" si="61"/>
        <v>3.4049999999999996E-3</v>
      </c>
      <c r="Y202" s="25"/>
      <c r="Z202" s="25">
        <f t="shared" si="62"/>
        <v>2.5243999999999996E-3</v>
      </c>
      <c r="AA202" s="25">
        <f t="shared" si="63"/>
        <v>5.8136931999999995E-2</v>
      </c>
      <c r="AB202" s="25">
        <v>4.6600000000000001E-3</v>
      </c>
      <c r="AC202" s="25">
        <f t="shared" si="48"/>
        <v>2.2850000000000001E-3</v>
      </c>
    </row>
    <row r="203" spans="1:29" s="15" customFormat="1">
      <c r="A203" s="18">
        <v>451</v>
      </c>
      <c r="B203" s="25">
        <v>-6.0000000000000002E-5</v>
      </c>
      <c r="C203" s="25">
        <v>3.48E-3</v>
      </c>
      <c r="D203" s="25">
        <f t="shared" si="49"/>
        <v>1.1350000000000002E-3</v>
      </c>
      <c r="E203" s="25"/>
      <c r="F203" s="25">
        <f t="shared" si="50"/>
        <v>9.3840000000000015E-4</v>
      </c>
      <c r="G203" s="25">
        <f t="shared" si="51"/>
        <v>2.1611352000000004E-2</v>
      </c>
      <c r="H203" s="25">
        <v>4.7400000000000003E-3</v>
      </c>
      <c r="I203" s="25">
        <f t="shared" si="52"/>
        <v>2.3950000000000004E-3</v>
      </c>
      <c r="J203" s="25"/>
      <c r="K203" s="25">
        <f t="shared" si="53"/>
        <v>1.8895000000000006E-3</v>
      </c>
      <c r="L203" s="25">
        <f t="shared" si="54"/>
        <v>4.3515185000000012E-2</v>
      </c>
      <c r="M203" s="25">
        <v>4.8900000000000002E-3</v>
      </c>
      <c r="N203" s="25">
        <f t="shared" si="55"/>
        <v>2.5450000000000004E-3</v>
      </c>
      <c r="O203" s="25"/>
      <c r="P203" s="25">
        <f t="shared" si="56"/>
        <v>2.0966000000000005E-3</v>
      </c>
      <c r="Q203" s="25">
        <f t="shared" si="57"/>
        <v>4.8284698000000015E-2</v>
      </c>
      <c r="R203" s="25">
        <v>4.5799999999999999E-3</v>
      </c>
      <c r="S203" s="25">
        <f t="shared" si="58"/>
        <v>2.235E-3</v>
      </c>
      <c r="T203" s="25"/>
      <c r="U203" s="25">
        <f t="shared" si="59"/>
        <v>2.2147999999999998E-3</v>
      </c>
      <c r="V203" s="25">
        <f t="shared" si="60"/>
        <v>5.1006843999999996E-2</v>
      </c>
      <c r="W203" s="25">
        <v>5.8199999999999997E-3</v>
      </c>
      <c r="X203" s="25">
        <f t="shared" si="61"/>
        <v>3.4749999999999998E-3</v>
      </c>
      <c r="Y203" s="25"/>
      <c r="Z203" s="25">
        <f t="shared" si="62"/>
        <v>2.5943999999999997E-3</v>
      </c>
      <c r="AA203" s="25">
        <f t="shared" si="63"/>
        <v>5.9749032000000001E-2</v>
      </c>
      <c r="AB203" s="25">
        <v>4.7499999999999999E-3</v>
      </c>
      <c r="AC203" s="25">
        <f t="shared" si="48"/>
        <v>2.3449999999999999E-3</v>
      </c>
    </row>
    <row r="204" spans="1:29" s="15" customFormat="1">
      <c r="A204" s="18">
        <v>452</v>
      </c>
      <c r="B204" s="25">
        <v>-6.0000000000000002E-5</v>
      </c>
      <c r="C204" s="25">
        <v>3.4499999999999999E-3</v>
      </c>
      <c r="D204" s="25">
        <f t="shared" si="49"/>
        <v>1.225E-3</v>
      </c>
      <c r="E204" s="25"/>
      <c r="F204" s="25">
        <f t="shared" si="50"/>
        <v>1.0284000000000001E-3</v>
      </c>
      <c r="G204" s="25">
        <f t="shared" si="51"/>
        <v>2.3684052000000004E-2</v>
      </c>
      <c r="H204" s="25">
        <v>4.7499999999999999E-3</v>
      </c>
      <c r="I204" s="25">
        <f t="shared" si="52"/>
        <v>2.5249999999999999E-3</v>
      </c>
      <c r="J204" s="25"/>
      <c r="K204" s="25">
        <f t="shared" si="53"/>
        <v>2.0195E-3</v>
      </c>
      <c r="L204" s="25">
        <f t="shared" si="54"/>
        <v>4.6509085000000006E-2</v>
      </c>
      <c r="M204" s="25">
        <v>4.8900000000000002E-3</v>
      </c>
      <c r="N204" s="25">
        <f t="shared" si="55"/>
        <v>2.6650000000000003E-3</v>
      </c>
      <c r="O204" s="25"/>
      <c r="P204" s="25">
        <f t="shared" si="56"/>
        <v>2.2166000000000004E-3</v>
      </c>
      <c r="Q204" s="25">
        <f t="shared" si="57"/>
        <v>5.1048298000000013E-2</v>
      </c>
      <c r="R204" s="25">
        <v>4.3099999999999996E-3</v>
      </c>
      <c r="S204" s="25">
        <f t="shared" si="58"/>
        <v>2.0849999999999996E-3</v>
      </c>
      <c r="T204" s="25"/>
      <c r="U204" s="25">
        <f t="shared" si="59"/>
        <v>2.0647999999999994E-3</v>
      </c>
      <c r="V204" s="25">
        <f t="shared" si="60"/>
        <v>4.7552343999999989E-2</v>
      </c>
      <c r="W204" s="25">
        <v>5.5700000000000003E-3</v>
      </c>
      <c r="X204" s="25">
        <f t="shared" si="61"/>
        <v>3.3450000000000003E-3</v>
      </c>
      <c r="Y204" s="25"/>
      <c r="Z204" s="25">
        <f t="shared" si="62"/>
        <v>2.4644000000000003E-3</v>
      </c>
      <c r="AA204" s="25">
        <f t="shared" si="63"/>
        <v>5.6755132000000007E-2</v>
      </c>
      <c r="AB204" s="25">
        <v>4.5100000000000001E-3</v>
      </c>
      <c r="AC204" s="25">
        <f t="shared" si="48"/>
        <v>2.225E-3</v>
      </c>
    </row>
    <row r="205" spans="1:29" s="15" customFormat="1">
      <c r="A205" s="18">
        <v>453</v>
      </c>
      <c r="B205" s="25">
        <v>-4.0000000000000003E-5</v>
      </c>
      <c r="C205" s="25">
        <v>3.4299999999999999E-3</v>
      </c>
      <c r="D205" s="25">
        <f t="shared" si="49"/>
        <v>1.1649999999999998E-3</v>
      </c>
      <c r="E205" s="25"/>
      <c r="F205" s="25">
        <f t="shared" si="50"/>
        <v>9.6839999999999979E-4</v>
      </c>
      <c r="G205" s="25">
        <f t="shared" si="51"/>
        <v>2.2302251999999998E-2</v>
      </c>
      <c r="H205" s="25">
        <v>4.5700000000000003E-3</v>
      </c>
      <c r="I205" s="25">
        <f t="shared" si="52"/>
        <v>2.3050000000000002E-3</v>
      </c>
      <c r="J205" s="25"/>
      <c r="K205" s="25">
        <f t="shared" si="53"/>
        <v>1.7995000000000003E-3</v>
      </c>
      <c r="L205" s="25">
        <f t="shared" si="54"/>
        <v>4.1442485000000008E-2</v>
      </c>
      <c r="M205" s="25">
        <v>4.7699999999999999E-3</v>
      </c>
      <c r="N205" s="25">
        <f t="shared" si="55"/>
        <v>2.5049999999999998E-3</v>
      </c>
      <c r="O205" s="25"/>
      <c r="P205" s="25">
        <f t="shared" si="56"/>
        <v>2.0566E-3</v>
      </c>
      <c r="Q205" s="25">
        <f t="shared" si="57"/>
        <v>4.7363498000000004E-2</v>
      </c>
      <c r="R205" s="25">
        <v>4.5700000000000003E-3</v>
      </c>
      <c r="S205" s="25">
        <f t="shared" si="58"/>
        <v>2.3050000000000002E-3</v>
      </c>
      <c r="T205" s="25"/>
      <c r="U205" s="25">
        <f t="shared" si="59"/>
        <v>2.2848E-3</v>
      </c>
      <c r="V205" s="25">
        <f t="shared" si="60"/>
        <v>5.2618944000000001E-2</v>
      </c>
      <c r="W205" s="25">
        <v>5.6899999999999997E-3</v>
      </c>
      <c r="X205" s="25">
        <f t="shared" si="61"/>
        <v>3.4249999999999997E-3</v>
      </c>
      <c r="Y205" s="25"/>
      <c r="Z205" s="25">
        <f t="shared" si="62"/>
        <v>2.5443999999999996E-3</v>
      </c>
      <c r="AA205" s="25">
        <f t="shared" si="63"/>
        <v>5.8597531999999994E-2</v>
      </c>
      <c r="AB205" s="25">
        <v>4.5700000000000003E-3</v>
      </c>
      <c r="AC205" s="25">
        <f t="shared" si="48"/>
        <v>2.2650000000000001E-3</v>
      </c>
    </row>
    <row r="206" spans="1:29" s="15" customFormat="1">
      <c r="A206" s="18">
        <v>454</v>
      </c>
      <c r="B206" s="25">
        <v>-2.0000000000000002E-5</v>
      </c>
      <c r="C206" s="25">
        <v>3.5000000000000001E-3</v>
      </c>
      <c r="D206" s="25">
        <f t="shared" si="49"/>
        <v>1.2600000000000003E-3</v>
      </c>
      <c r="E206" s="25"/>
      <c r="F206" s="25">
        <f t="shared" si="50"/>
        <v>1.0634000000000004E-3</v>
      </c>
      <c r="G206" s="25">
        <f t="shared" si="51"/>
        <v>2.449010200000001E-2</v>
      </c>
      <c r="H206" s="25">
        <v>4.5599999999999998E-3</v>
      </c>
      <c r="I206" s="25">
        <f t="shared" si="52"/>
        <v>2.32E-3</v>
      </c>
      <c r="J206" s="25"/>
      <c r="K206" s="25">
        <f t="shared" si="53"/>
        <v>1.8145000000000001E-3</v>
      </c>
      <c r="L206" s="25">
        <f t="shared" si="54"/>
        <v>4.1787935000000005E-2</v>
      </c>
      <c r="M206" s="25">
        <v>4.6600000000000001E-3</v>
      </c>
      <c r="N206" s="25">
        <f t="shared" si="55"/>
        <v>2.4200000000000003E-3</v>
      </c>
      <c r="O206" s="25"/>
      <c r="P206" s="25">
        <f t="shared" si="56"/>
        <v>1.9716000000000004E-3</v>
      </c>
      <c r="Q206" s="25">
        <f t="shared" si="57"/>
        <v>4.5405948000000015E-2</v>
      </c>
      <c r="R206" s="25">
        <v>4.3600000000000002E-3</v>
      </c>
      <c r="S206" s="25">
        <f t="shared" si="58"/>
        <v>2.1200000000000004E-3</v>
      </c>
      <c r="T206" s="25"/>
      <c r="U206" s="25">
        <f t="shared" si="59"/>
        <v>2.0998000000000002E-3</v>
      </c>
      <c r="V206" s="25">
        <f t="shared" si="60"/>
        <v>4.8358394000000006E-2</v>
      </c>
      <c r="W206" s="25">
        <v>5.5399999999999998E-3</v>
      </c>
      <c r="X206" s="25">
        <f t="shared" si="61"/>
        <v>3.3E-3</v>
      </c>
      <c r="Y206" s="25"/>
      <c r="Z206" s="25">
        <f t="shared" si="62"/>
        <v>2.4193999999999999E-3</v>
      </c>
      <c r="AA206" s="25">
        <f t="shared" si="63"/>
        <v>5.5718782000000001E-2</v>
      </c>
      <c r="AB206" s="25">
        <v>4.4999999999999997E-3</v>
      </c>
      <c r="AC206" s="25">
        <f t="shared" si="48"/>
        <v>2.2399999999999998E-3</v>
      </c>
    </row>
    <row r="207" spans="1:29" s="15" customFormat="1">
      <c r="A207" s="18">
        <v>455</v>
      </c>
      <c r="B207" s="25">
        <v>-4.0000000000000003E-5</v>
      </c>
      <c r="C207" s="25">
        <v>3.3899999999999998E-3</v>
      </c>
      <c r="D207" s="25">
        <f t="shared" si="49"/>
        <v>1.0999999999999998E-3</v>
      </c>
      <c r="E207" s="25"/>
      <c r="F207" s="25">
        <f t="shared" si="50"/>
        <v>9.0339999999999984E-4</v>
      </c>
      <c r="G207" s="25">
        <f t="shared" si="51"/>
        <v>2.0805301999999998E-2</v>
      </c>
      <c r="H207" s="25">
        <v>4.64E-3</v>
      </c>
      <c r="I207" s="25">
        <f t="shared" si="52"/>
        <v>2.3500000000000001E-3</v>
      </c>
      <c r="J207" s="25"/>
      <c r="K207" s="25">
        <f t="shared" si="53"/>
        <v>1.8445000000000002E-3</v>
      </c>
      <c r="L207" s="25">
        <f t="shared" si="54"/>
        <v>4.2478835000000006E-2</v>
      </c>
      <c r="M207" s="25">
        <v>4.7699999999999999E-3</v>
      </c>
      <c r="N207" s="25">
        <f t="shared" si="55"/>
        <v>2.48E-3</v>
      </c>
      <c r="O207" s="25"/>
      <c r="P207" s="25">
        <f t="shared" si="56"/>
        <v>2.0316000000000002E-3</v>
      </c>
      <c r="Q207" s="25">
        <f t="shared" si="57"/>
        <v>4.6787748000000004E-2</v>
      </c>
      <c r="R207" s="25">
        <v>4.5900000000000003E-3</v>
      </c>
      <c r="S207" s="25">
        <f t="shared" si="58"/>
        <v>2.3000000000000004E-3</v>
      </c>
      <c r="T207" s="25"/>
      <c r="U207" s="25">
        <f t="shared" si="59"/>
        <v>2.2798000000000002E-3</v>
      </c>
      <c r="V207" s="25">
        <f t="shared" si="60"/>
        <v>5.2503794000000006E-2</v>
      </c>
      <c r="W207" s="25">
        <v>5.7200000000000003E-3</v>
      </c>
      <c r="X207" s="25">
        <f t="shared" si="61"/>
        <v>3.4300000000000003E-3</v>
      </c>
      <c r="Y207" s="25"/>
      <c r="Z207" s="25">
        <f t="shared" si="62"/>
        <v>2.5494000000000003E-3</v>
      </c>
      <c r="AA207" s="25">
        <f t="shared" si="63"/>
        <v>5.8712682000000009E-2</v>
      </c>
      <c r="AB207" s="25">
        <v>4.62E-3</v>
      </c>
      <c r="AC207" s="25">
        <f t="shared" si="48"/>
        <v>2.2899999999999999E-3</v>
      </c>
    </row>
    <row r="208" spans="1:29" s="15" customFormat="1">
      <c r="A208" s="18">
        <v>456</v>
      </c>
      <c r="B208" s="25">
        <v>-1.0000000000000001E-5</v>
      </c>
      <c r="C208" s="25">
        <v>3.5100000000000001E-3</v>
      </c>
      <c r="D208" s="25">
        <f t="shared" si="49"/>
        <v>1.395E-3</v>
      </c>
      <c r="E208" s="25"/>
      <c r="F208" s="25">
        <f t="shared" si="50"/>
        <v>1.1984000000000001E-3</v>
      </c>
      <c r="G208" s="25">
        <f t="shared" si="51"/>
        <v>2.7599152000000002E-2</v>
      </c>
      <c r="H208" s="25">
        <v>4.7200000000000002E-3</v>
      </c>
      <c r="I208" s="25">
        <f t="shared" si="52"/>
        <v>2.6050000000000001E-3</v>
      </c>
      <c r="J208" s="25"/>
      <c r="K208" s="25">
        <f t="shared" si="53"/>
        <v>2.0995000000000002E-3</v>
      </c>
      <c r="L208" s="25">
        <f t="shared" si="54"/>
        <v>4.8351485000000007E-2</v>
      </c>
      <c r="M208" s="25">
        <v>4.6800000000000001E-3</v>
      </c>
      <c r="N208" s="25">
        <f t="shared" si="55"/>
        <v>2.565E-3</v>
      </c>
      <c r="O208" s="25"/>
      <c r="P208" s="25">
        <f t="shared" si="56"/>
        <v>2.1166000000000002E-3</v>
      </c>
      <c r="Q208" s="25">
        <f t="shared" si="57"/>
        <v>4.8745298000000006E-2</v>
      </c>
      <c r="R208" s="25">
        <v>4.3299999999999996E-3</v>
      </c>
      <c r="S208" s="25">
        <f t="shared" si="58"/>
        <v>2.2149999999999995E-3</v>
      </c>
      <c r="T208" s="25"/>
      <c r="U208" s="25">
        <f t="shared" si="59"/>
        <v>2.1947999999999994E-3</v>
      </c>
      <c r="V208" s="25">
        <f t="shared" si="60"/>
        <v>5.054624399999999E-2</v>
      </c>
      <c r="W208" s="25">
        <v>5.5199999999999997E-3</v>
      </c>
      <c r="X208" s="25">
        <f t="shared" si="61"/>
        <v>3.4049999999999996E-3</v>
      </c>
      <c r="Y208" s="25"/>
      <c r="Z208" s="25">
        <f t="shared" si="62"/>
        <v>2.5243999999999996E-3</v>
      </c>
      <c r="AA208" s="25">
        <f t="shared" si="63"/>
        <v>5.8136931999999995E-2</v>
      </c>
      <c r="AB208" s="25">
        <v>4.2399999999999998E-3</v>
      </c>
      <c r="AC208" s="25">
        <f t="shared" si="48"/>
        <v>2.1150000000000001E-3</v>
      </c>
    </row>
    <row r="209" spans="1:29" s="15" customFormat="1">
      <c r="A209" s="18">
        <v>457</v>
      </c>
      <c r="B209" s="25">
        <v>-1.6000000000000001E-4</v>
      </c>
      <c r="C209" s="25">
        <v>3.2699999999999999E-3</v>
      </c>
      <c r="D209" s="25">
        <f t="shared" si="49"/>
        <v>1.1000000000000003E-3</v>
      </c>
      <c r="E209" s="25"/>
      <c r="F209" s="25">
        <f t="shared" si="50"/>
        <v>9.0340000000000027E-4</v>
      </c>
      <c r="G209" s="25">
        <f t="shared" si="51"/>
        <v>2.0805302000000008E-2</v>
      </c>
      <c r="H209" s="25">
        <v>4.5599999999999998E-3</v>
      </c>
      <c r="I209" s="25">
        <f t="shared" si="52"/>
        <v>2.3900000000000002E-3</v>
      </c>
      <c r="J209" s="25"/>
      <c r="K209" s="25">
        <f t="shared" si="53"/>
        <v>1.8845000000000003E-3</v>
      </c>
      <c r="L209" s="25">
        <f t="shared" si="54"/>
        <v>4.340003500000001E-2</v>
      </c>
      <c r="M209" s="25">
        <v>4.6299999999999996E-3</v>
      </c>
      <c r="N209" s="25">
        <f t="shared" si="55"/>
        <v>2.4599999999999999E-3</v>
      </c>
      <c r="O209" s="25"/>
      <c r="P209" s="25">
        <f t="shared" si="56"/>
        <v>2.0116000000000001E-3</v>
      </c>
      <c r="Q209" s="25">
        <f t="shared" si="57"/>
        <v>4.6327148000000005E-2</v>
      </c>
      <c r="R209" s="25">
        <v>4.4200000000000003E-3</v>
      </c>
      <c r="S209" s="25">
        <f t="shared" si="58"/>
        <v>2.2500000000000007E-3</v>
      </c>
      <c r="T209" s="25"/>
      <c r="U209" s="25">
        <f t="shared" si="59"/>
        <v>2.2298000000000005E-3</v>
      </c>
      <c r="V209" s="25">
        <f t="shared" si="60"/>
        <v>5.1352294000000014E-2</v>
      </c>
      <c r="W209" s="25">
        <v>5.5399999999999998E-3</v>
      </c>
      <c r="X209" s="25">
        <f t="shared" si="61"/>
        <v>3.3700000000000002E-3</v>
      </c>
      <c r="Y209" s="25"/>
      <c r="Z209" s="25">
        <f t="shared" si="62"/>
        <v>2.4894000000000001E-3</v>
      </c>
      <c r="AA209" s="25">
        <f t="shared" si="63"/>
        <v>5.7330882000000007E-2</v>
      </c>
      <c r="AB209" s="25">
        <v>4.4999999999999997E-3</v>
      </c>
      <c r="AC209" s="25">
        <f t="shared" si="48"/>
        <v>2.1699999999999996E-3</v>
      </c>
    </row>
    <row r="210" spans="1:29" s="15" customFormat="1">
      <c r="A210" s="18">
        <v>458</v>
      </c>
      <c r="B210" s="25">
        <v>1.7000000000000001E-4</v>
      </c>
      <c r="C210" s="25">
        <v>3.3899999999999998E-3</v>
      </c>
      <c r="D210" s="25">
        <f t="shared" si="49"/>
        <v>1.1699999999999996E-3</v>
      </c>
      <c r="E210" s="25"/>
      <c r="F210" s="25">
        <f t="shared" si="50"/>
        <v>9.7339999999999959E-4</v>
      </c>
      <c r="G210" s="25">
        <f t="shared" si="51"/>
        <v>2.2417401999999993E-2</v>
      </c>
      <c r="H210" s="25">
        <v>4.5300000000000002E-3</v>
      </c>
      <c r="I210" s="25">
        <f t="shared" si="52"/>
        <v>2.31E-3</v>
      </c>
      <c r="J210" s="25"/>
      <c r="K210" s="25">
        <f t="shared" si="53"/>
        <v>1.8045000000000001E-3</v>
      </c>
      <c r="L210" s="25">
        <f t="shared" si="54"/>
        <v>4.1557635000000002E-2</v>
      </c>
      <c r="M210" s="25">
        <v>4.6499999999999996E-3</v>
      </c>
      <c r="N210" s="25">
        <f t="shared" si="55"/>
        <v>2.4299999999999994E-3</v>
      </c>
      <c r="O210" s="25"/>
      <c r="P210" s="25">
        <f t="shared" si="56"/>
        <v>1.9815999999999996E-3</v>
      </c>
      <c r="Q210" s="25">
        <f t="shared" si="57"/>
        <v>4.563624799999999E-2</v>
      </c>
      <c r="R210" s="25">
        <v>4.28E-3</v>
      </c>
      <c r="S210" s="25">
        <f t="shared" si="58"/>
        <v>2.0599999999999998E-3</v>
      </c>
      <c r="T210" s="25"/>
      <c r="U210" s="25">
        <f t="shared" si="59"/>
        <v>2.0397999999999996E-3</v>
      </c>
      <c r="V210" s="25">
        <f t="shared" si="60"/>
        <v>4.6976593999999997E-2</v>
      </c>
      <c r="W210" s="25">
        <v>5.5100000000000001E-3</v>
      </c>
      <c r="X210" s="25">
        <f t="shared" si="61"/>
        <v>3.29E-3</v>
      </c>
      <c r="Y210" s="25"/>
      <c r="Z210" s="25">
        <f t="shared" si="62"/>
        <v>2.4093999999999999E-3</v>
      </c>
      <c r="AA210" s="25">
        <f t="shared" si="63"/>
        <v>5.5488481999999999E-2</v>
      </c>
      <c r="AB210" s="25">
        <v>4.2700000000000004E-3</v>
      </c>
      <c r="AC210" s="25">
        <f t="shared" si="48"/>
        <v>2.2200000000000002E-3</v>
      </c>
    </row>
    <row r="211" spans="1:29" s="15" customFormat="1">
      <c r="A211" s="18">
        <v>459</v>
      </c>
      <c r="B211" s="25">
        <v>-4.0000000000000003E-5</v>
      </c>
      <c r="C211" s="25">
        <v>3.0599999999999998E-3</v>
      </c>
      <c r="D211" s="25">
        <f t="shared" si="49"/>
        <v>8.7499999999999991E-4</v>
      </c>
      <c r="E211" s="25"/>
      <c r="F211" s="25">
        <f t="shared" si="50"/>
        <v>6.783999999999999E-4</v>
      </c>
      <c r="G211" s="25">
        <f t="shared" si="51"/>
        <v>1.5623551999999999E-2</v>
      </c>
      <c r="H211" s="25">
        <v>4.3299999999999996E-3</v>
      </c>
      <c r="I211" s="25">
        <f t="shared" si="52"/>
        <v>2.1449999999999998E-3</v>
      </c>
      <c r="J211" s="25"/>
      <c r="K211" s="25">
        <f t="shared" si="53"/>
        <v>1.6394999999999999E-3</v>
      </c>
      <c r="L211" s="25">
        <f t="shared" si="54"/>
        <v>3.7757684999999999E-2</v>
      </c>
      <c r="M211" s="25">
        <v>4.3499999999999997E-3</v>
      </c>
      <c r="N211" s="25">
        <f t="shared" si="55"/>
        <v>2.1649999999999998E-3</v>
      </c>
      <c r="O211" s="25"/>
      <c r="P211" s="25">
        <f t="shared" si="56"/>
        <v>1.7165999999999998E-3</v>
      </c>
      <c r="Q211" s="25">
        <f t="shared" si="57"/>
        <v>3.9533297999999994E-2</v>
      </c>
      <c r="R211" s="25">
        <v>4.3400000000000001E-3</v>
      </c>
      <c r="S211" s="25">
        <f t="shared" si="58"/>
        <v>2.1550000000000002E-3</v>
      </c>
      <c r="T211" s="25"/>
      <c r="U211" s="25">
        <f t="shared" si="59"/>
        <v>2.1348000000000001E-3</v>
      </c>
      <c r="V211" s="25">
        <f t="shared" si="60"/>
        <v>4.9164444000000002E-2</v>
      </c>
      <c r="W211" s="25">
        <v>5.4400000000000004E-3</v>
      </c>
      <c r="X211" s="25">
        <f t="shared" si="61"/>
        <v>3.2550000000000005E-3</v>
      </c>
      <c r="Y211" s="25"/>
      <c r="Z211" s="25">
        <f t="shared" si="62"/>
        <v>2.3744000000000005E-3</v>
      </c>
      <c r="AA211" s="25">
        <f t="shared" si="63"/>
        <v>5.4682432000000017E-2</v>
      </c>
      <c r="AB211" s="25">
        <v>4.4099999999999999E-3</v>
      </c>
      <c r="AC211" s="25">
        <f t="shared" si="48"/>
        <v>2.1849999999999999E-3</v>
      </c>
    </row>
    <row r="212" spans="1:29" s="15" customFormat="1">
      <c r="A212" s="18">
        <v>460</v>
      </c>
      <c r="B212" s="25">
        <v>6.8999999999999997E-5</v>
      </c>
      <c r="C212" s="25">
        <v>3.2399999999999998E-3</v>
      </c>
      <c r="D212" s="25">
        <f t="shared" si="49"/>
        <v>1.1454999999999998E-3</v>
      </c>
      <c r="E212" s="25"/>
      <c r="F212" s="25">
        <f t="shared" si="50"/>
        <v>9.4889999999999981E-4</v>
      </c>
      <c r="G212" s="25">
        <f t="shared" si="51"/>
        <v>2.1853166999999996E-2</v>
      </c>
      <c r="H212" s="25">
        <v>4.47E-3</v>
      </c>
      <c r="I212" s="25">
        <f t="shared" si="52"/>
        <v>2.3755E-3</v>
      </c>
      <c r="J212" s="25"/>
      <c r="K212" s="25">
        <f t="shared" si="53"/>
        <v>1.8700000000000001E-3</v>
      </c>
      <c r="L212" s="25">
        <f t="shared" si="54"/>
        <v>4.3066100000000003E-2</v>
      </c>
      <c r="M212" s="25">
        <v>4.5999999999999999E-3</v>
      </c>
      <c r="N212" s="25">
        <f t="shared" si="55"/>
        <v>2.5054999999999999E-3</v>
      </c>
      <c r="O212" s="25"/>
      <c r="P212" s="25">
        <f t="shared" si="56"/>
        <v>2.0571000000000001E-3</v>
      </c>
      <c r="Q212" s="25">
        <f t="shared" si="57"/>
        <v>4.7375013000000007E-2</v>
      </c>
      <c r="R212" s="25">
        <v>4.13E-3</v>
      </c>
      <c r="S212" s="25">
        <f t="shared" si="58"/>
        <v>2.0355E-3</v>
      </c>
      <c r="T212" s="25"/>
      <c r="U212" s="25">
        <f t="shared" si="59"/>
        <v>2.0152999999999998E-3</v>
      </c>
      <c r="V212" s="25">
        <f t="shared" si="60"/>
        <v>4.6412359E-2</v>
      </c>
      <c r="W212" s="25">
        <v>5.2399999999999999E-3</v>
      </c>
      <c r="X212" s="25">
        <f t="shared" si="61"/>
        <v>3.1454999999999999E-3</v>
      </c>
      <c r="Y212" s="25"/>
      <c r="Z212" s="25">
        <f t="shared" si="62"/>
        <v>2.2648999999999998E-3</v>
      </c>
      <c r="AA212" s="25">
        <f t="shared" si="63"/>
        <v>5.2160646999999997E-2</v>
      </c>
      <c r="AB212" s="25">
        <v>4.1200000000000004E-3</v>
      </c>
      <c r="AC212" s="25">
        <f t="shared" si="48"/>
        <v>2.0945E-3</v>
      </c>
    </row>
    <row r="213" spans="1:29" s="15" customFormat="1">
      <c r="A213" s="18">
        <v>461</v>
      </c>
      <c r="B213" s="25">
        <v>-1.2999999999999999E-4</v>
      </c>
      <c r="C213" s="25">
        <v>3.15E-3</v>
      </c>
      <c r="D213" s="25">
        <f t="shared" si="49"/>
        <v>1.0049999999999998E-3</v>
      </c>
      <c r="E213" s="25"/>
      <c r="F213" s="25">
        <f t="shared" si="50"/>
        <v>8.0839999999999981E-4</v>
      </c>
      <c r="G213" s="25">
        <f t="shared" si="51"/>
        <v>1.8617451999999996E-2</v>
      </c>
      <c r="H213" s="25">
        <v>4.28E-3</v>
      </c>
      <c r="I213" s="25">
        <f t="shared" si="52"/>
        <v>2.1349999999999997E-3</v>
      </c>
      <c r="J213" s="25"/>
      <c r="K213" s="25">
        <f t="shared" si="53"/>
        <v>1.6294999999999999E-3</v>
      </c>
      <c r="L213" s="25">
        <f t="shared" si="54"/>
        <v>3.7527384999999996E-2</v>
      </c>
      <c r="M213" s="25">
        <v>4.2900000000000004E-3</v>
      </c>
      <c r="N213" s="25">
        <f t="shared" si="55"/>
        <v>2.1450000000000002E-3</v>
      </c>
      <c r="O213" s="25"/>
      <c r="P213" s="25">
        <f t="shared" si="56"/>
        <v>1.6966000000000001E-3</v>
      </c>
      <c r="Q213" s="25">
        <f t="shared" si="57"/>
        <v>3.9072698000000003E-2</v>
      </c>
      <c r="R213" s="25">
        <v>4.0800000000000003E-3</v>
      </c>
      <c r="S213" s="25">
        <f t="shared" si="58"/>
        <v>1.9350000000000001E-3</v>
      </c>
      <c r="T213" s="25"/>
      <c r="U213" s="25">
        <f t="shared" si="59"/>
        <v>1.9148000000000001E-3</v>
      </c>
      <c r="V213" s="25">
        <f t="shared" si="60"/>
        <v>4.4097844000000004E-2</v>
      </c>
      <c r="W213" s="25">
        <v>5.2599999999999999E-3</v>
      </c>
      <c r="X213" s="25">
        <f t="shared" si="61"/>
        <v>3.1149999999999997E-3</v>
      </c>
      <c r="Y213" s="25"/>
      <c r="Z213" s="25">
        <f t="shared" si="62"/>
        <v>2.2343999999999997E-3</v>
      </c>
      <c r="AA213" s="25">
        <f t="shared" si="63"/>
        <v>5.1458231999999993E-2</v>
      </c>
      <c r="AB213" s="25">
        <v>4.4200000000000003E-3</v>
      </c>
      <c r="AC213" s="25">
        <f t="shared" si="48"/>
        <v>2.1450000000000002E-3</v>
      </c>
    </row>
    <row r="214" spans="1:29" s="15" customFormat="1">
      <c r="A214" s="18">
        <v>462</v>
      </c>
      <c r="B214" s="25">
        <v>1.9000000000000001E-4</v>
      </c>
      <c r="C214" s="25">
        <v>3.2699999999999999E-3</v>
      </c>
      <c r="D214" s="25">
        <f t="shared" si="49"/>
        <v>1.0699999999999998E-3</v>
      </c>
      <c r="E214" s="25"/>
      <c r="F214" s="25">
        <f t="shared" si="50"/>
        <v>8.7339999999999976E-4</v>
      </c>
      <c r="G214" s="25">
        <f t="shared" si="51"/>
        <v>2.0114401999999997E-2</v>
      </c>
      <c r="H214" s="25">
        <v>4.45E-3</v>
      </c>
      <c r="I214" s="25">
        <f t="shared" si="52"/>
        <v>2.2499999999999998E-3</v>
      </c>
      <c r="J214" s="25"/>
      <c r="K214" s="25">
        <f t="shared" si="53"/>
        <v>1.7445E-3</v>
      </c>
      <c r="L214" s="25">
        <f t="shared" si="54"/>
        <v>4.0175835E-2</v>
      </c>
      <c r="M214" s="25">
        <v>4.5199999999999997E-3</v>
      </c>
      <c r="N214" s="25">
        <f t="shared" si="55"/>
        <v>2.3199999999999996E-3</v>
      </c>
      <c r="O214" s="25"/>
      <c r="P214" s="25">
        <f t="shared" si="56"/>
        <v>1.8715999999999995E-3</v>
      </c>
      <c r="Q214" s="25">
        <f t="shared" si="57"/>
        <v>4.3102947999999988E-2</v>
      </c>
      <c r="R214" s="25">
        <v>4.15E-3</v>
      </c>
      <c r="S214" s="25">
        <f t="shared" si="58"/>
        <v>1.9499999999999999E-3</v>
      </c>
      <c r="T214" s="25"/>
      <c r="U214" s="25">
        <f t="shared" si="59"/>
        <v>1.9298E-3</v>
      </c>
      <c r="V214" s="25">
        <f t="shared" si="60"/>
        <v>4.4443294000000001E-2</v>
      </c>
      <c r="W214" s="25">
        <v>5.3E-3</v>
      </c>
      <c r="X214" s="25">
        <f t="shared" si="61"/>
        <v>3.0999999999999999E-3</v>
      </c>
      <c r="Y214" s="25"/>
      <c r="Z214" s="25">
        <f t="shared" si="62"/>
        <v>2.2193999999999998E-3</v>
      </c>
      <c r="AA214" s="25">
        <f t="shared" si="63"/>
        <v>5.1112781999999995E-2</v>
      </c>
      <c r="AB214" s="25">
        <v>4.2100000000000002E-3</v>
      </c>
      <c r="AC214" s="25">
        <f t="shared" si="48"/>
        <v>2.2000000000000001E-3</v>
      </c>
    </row>
    <row r="215" spans="1:29" s="15" customFormat="1">
      <c r="A215" s="18">
        <v>463</v>
      </c>
      <c r="B215" s="25">
        <v>-5.0000000000000002E-5</v>
      </c>
      <c r="C215" s="25">
        <v>2.9299999999999999E-3</v>
      </c>
      <c r="D215" s="25">
        <f t="shared" si="49"/>
        <v>7.7999999999999988E-4</v>
      </c>
      <c r="E215" s="25"/>
      <c r="F215" s="25">
        <f t="shared" si="50"/>
        <v>5.8339999999999987E-4</v>
      </c>
      <c r="G215" s="25">
        <f t="shared" si="51"/>
        <v>1.3435701999999997E-2</v>
      </c>
      <c r="H215" s="25">
        <v>4.2100000000000002E-3</v>
      </c>
      <c r="I215" s="25">
        <f t="shared" si="52"/>
        <v>2.0600000000000002E-3</v>
      </c>
      <c r="J215" s="25"/>
      <c r="K215" s="25">
        <f t="shared" si="53"/>
        <v>1.5545000000000003E-3</v>
      </c>
      <c r="L215" s="25">
        <f t="shared" si="54"/>
        <v>3.5800135000000011E-2</v>
      </c>
      <c r="M215" s="25">
        <v>4.2300000000000003E-3</v>
      </c>
      <c r="N215" s="25">
        <f t="shared" si="55"/>
        <v>2.0800000000000003E-3</v>
      </c>
      <c r="O215" s="25"/>
      <c r="P215" s="25">
        <f t="shared" si="56"/>
        <v>1.6316000000000002E-3</v>
      </c>
      <c r="Q215" s="25">
        <f t="shared" si="57"/>
        <v>3.7575748000000006E-2</v>
      </c>
      <c r="R215" s="25">
        <v>3.9500000000000004E-3</v>
      </c>
      <c r="S215" s="25">
        <f t="shared" si="58"/>
        <v>1.8000000000000004E-3</v>
      </c>
      <c r="T215" s="25"/>
      <c r="U215" s="25">
        <f t="shared" si="59"/>
        <v>1.7798000000000004E-3</v>
      </c>
      <c r="V215" s="25">
        <f t="shared" si="60"/>
        <v>4.0988794000000009E-2</v>
      </c>
      <c r="W215" s="25">
        <v>5.2599999999999999E-3</v>
      </c>
      <c r="X215" s="25">
        <f t="shared" si="61"/>
        <v>3.1099999999999999E-3</v>
      </c>
      <c r="Y215" s="25"/>
      <c r="Z215" s="25">
        <f t="shared" si="62"/>
        <v>2.2293999999999999E-3</v>
      </c>
      <c r="AA215" s="25">
        <f t="shared" si="63"/>
        <v>5.1343081999999998E-2</v>
      </c>
      <c r="AB215" s="25">
        <v>4.3499999999999997E-3</v>
      </c>
      <c r="AC215" s="25">
        <f t="shared" si="48"/>
        <v>2.15E-3</v>
      </c>
    </row>
    <row r="216" spans="1:29" s="15" customFormat="1">
      <c r="A216" s="18">
        <v>464</v>
      </c>
      <c r="B216" s="25">
        <v>5.0000000000000002E-5</v>
      </c>
      <c r="C216" s="25">
        <v>3.15E-3</v>
      </c>
      <c r="D216" s="25">
        <f t="shared" si="49"/>
        <v>1.1050000000000001E-3</v>
      </c>
      <c r="E216" s="25"/>
      <c r="F216" s="25">
        <f t="shared" si="50"/>
        <v>9.0840000000000007E-4</v>
      </c>
      <c r="G216" s="25">
        <f t="shared" si="51"/>
        <v>2.0920452000000003E-2</v>
      </c>
      <c r="H216" s="25">
        <v>4.3400000000000001E-3</v>
      </c>
      <c r="I216" s="25">
        <f t="shared" si="52"/>
        <v>2.2950000000000002E-3</v>
      </c>
      <c r="J216" s="25"/>
      <c r="K216" s="25">
        <f t="shared" si="53"/>
        <v>1.7895000000000003E-3</v>
      </c>
      <c r="L216" s="25">
        <f t="shared" si="54"/>
        <v>4.1212185000000005E-2</v>
      </c>
      <c r="M216" s="25">
        <v>4.3800000000000002E-3</v>
      </c>
      <c r="N216" s="25">
        <f t="shared" si="55"/>
        <v>2.3350000000000003E-3</v>
      </c>
      <c r="O216" s="25"/>
      <c r="P216" s="25">
        <f t="shared" si="56"/>
        <v>1.8866000000000002E-3</v>
      </c>
      <c r="Q216" s="25">
        <f t="shared" si="57"/>
        <v>4.3448398000000006E-2</v>
      </c>
      <c r="R216" s="25">
        <v>4.15E-3</v>
      </c>
      <c r="S216" s="25">
        <f t="shared" si="58"/>
        <v>2.1050000000000001E-3</v>
      </c>
      <c r="T216" s="25"/>
      <c r="U216" s="25">
        <f t="shared" si="59"/>
        <v>2.0847999999999999E-3</v>
      </c>
      <c r="V216" s="25">
        <f t="shared" si="60"/>
        <v>4.8012944000000002E-2</v>
      </c>
      <c r="W216" s="25">
        <v>5.1999999999999998E-3</v>
      </c>
      <c r="X216" s="25">
        <f t="shared" si="61"/>
        <v>3.1549999999999998E-3</v>
      </c>
      <c r="Y216" s="25"/>
      <c r="Z216" s="25">
        <f t="shared" si="62"/>
        <v>2.2743999999999998E-3</v>
      </c>
      <c r="AA216" s="25">
        <f t="shared" si="63"/>
        <v>5.2379431999999997E-2</v>
      </c>
      <c r="AB216" s="25">
        <v>4.0400000000000002E-3</v>
      </c>
      <c r="AC216" s="25">
        <f t="shared" si="48"/>
        <v>2.0449999999999999E-3</v>
      </c>
    </row>
    <row r="217" spans="1:29" s="15" customFormat="1">
      <c r="A217" s="18">
        <v>465</v>
      </c>
      <c r="B217" s="25">
        <v>-2.0000000000000001E-4</v>
      </c>
      <c r="C217" s="25">
        <v>3.0400000000000002E-3</v>
      </c>
      <c r="D217" s="25">
        <f t="shared" si="49"/>
        <v>1.0049999999999998E-3</v>
      </c>
      <c r="E217" s="25"/>
      <c r="F217" s="25">
        <f t="shared" si="50"/>
        <v>8.0839999999999981E-4</v>
      </c>
      <c r="G217" s="25">
        <f t="shared" si="51"/>
        <v>1.8617451999999996E-2</v>
      </c>
      <c r="H217" s="25">
        <v>4.1799999999999997E-3</v>
      </c>
      <c r="I217" s="25">
        <f t="shared" si="52"/>
        <v>2.1449999999999993E-3</v>
      </c>
      <c r="J217" s="25"/>
      <c r="K217" s="25">
        <f t="shared" si="53"/>
        <v>1.6394999999999995E-3</v>
      </c>
      <c r="L217" s="25">
        <f t="shared" si="54"/>
        <v>3.7757684999999992E-2</v>
      </c>
      <c r="M217" s="25">
        <v>4.2199999999999998E-3</v>
      </c>
      <c r="N217" s="25">
        <f t="shared" si="55"/>
        <v>2.1849999999999994E-3</v>
      </c>
      <c r="O217" s="25"/>
      <c r="P217" s="25">
        <f t="shared" si="56"/>
        <v>1.7365999999999994E-3</v>
      </c>
      <c r="Q217" s="25">
        <f t="shared" si="57"/>
        <v>3.9993897999999986E-2</v>
      </c>
      <c r="R217" s="25">
        <v>3.9100000000000003E-3</v>
      </c>
      <c r="S217" s="25">
        <f t="shared" si="58"/>
        <v>1.8749999999999999E-3</v>
      </c>
      <c r="T217" s="25"/>
      <c r="U217" s="25">
        <f t="shared" si="59"/>
        <v>1.8548E-3</v>
      </c>
      <c r="V217" s="25">
        <f t="shared" si="60"/>
        <v>4.2716044000000002E-2</v>
      </c>
      <c r="W217" s="25">
        <v>5.2300000000000003E-3</v>
      </c>
      <c r="X217" s="25">
        <f t="shared" si="61"/>
        <v>3.1949999999999999E-3</v>
      </c>
      <c r="Y217" s="25"/>
      <c r="Z217" s="25">
        <f t="shared" si="62"/>
        <v>2.3143999999999999E-3</v>
      </c>
      <c r="AA217" s="25">
        <f t="shared" si="63"/>
        <v>5.3300632000000001E-2</v>
      </c>
      <c r="AB217" s="25">
        <v>4.2700000000000004E-3</v>
      </c>
      <c r="AC217" s="25">
        <f t="shared" si="48"/>
        <v>2.0350000000000004E-3</v>
      </c>
    </row>
    <row r="218" spans="1:29" s="15" customFormat="1">
      <c r="A218" s="18">
        <v>466</v>
      </c>
      <c r="B218" s="25">
        <v>1.4999999999999999E-4</v>
      </c>
      <c r="C218" s="25">
        <v>3.2000000000000002E-3</v>
      </c>
      <c r="D218" s="25">
        <f t="shared" si="49"/>
        <v>1.1000000000000003E-3</v>
      </c>
      <c r="E218" s="25"/>
      <c r="F218" s="25">
        <f t="shared" si="50"/>
        <v>9.0340000000000027E-4</v>
      </c>
      <c r="G218" s="25">
        <f t="shared" si="51"/>
        <v>2.0805302000000008E-2</v>
      </c>
      <c r="H218" s="25">
        <v>4.3600000000000002E-3</v>
      </c>
      <c r="I218" s="25">
        <f t="shared" si="52"/>
        <v>2.2600000000000003E-3</v>
      </c>
      <c r="J218" s="25"/>
      <c r="K218" s="25">
        <f t="shared" si="53"/>
        <v>1.7545000000000004E-3</v>
      </c>
      <c r="L218" s="25">
        <f t="shared" si="54"/>
        <v>4.040613500000001E-2</v>
      </c>
      <c r="M218" s="25">
        <v>4.4200000000000003E-3</v>
      </c>
      <c r="N218" s="25">
        <f t="shared" si="55"/>
        <v>2.3200000000000004E-3</v>
      </c>
      <c r="O218" s="25"/>
      <c r="P218" s="25">
        <f t="shared" si="56"/>
        <v>1.8716000000000004E-3</v>
      </c>
      <c r="Q218" s="25">
        <f t="shared" si="57"/>
        <v>4.3102948000000009E-2</v>
      </c>
      <c r="R218" s="25">
        <v>3.9699999999999996E-3</v>
      </c>
      <c r="S218" s="25">
        <f t="shared" si="58"/>
        <v>1.8699999999999997E-3</v>
      </c>
      <c r="T218" s="25"/>
      <c r="U218" s="25">
        <f t="shared" si="59"/>
        <v>1.8497999999999998E-3</v>
      </c>
      <c r="V218" s="25">
        <f t="shared" si="60"/>
        <v>4.2600893999999993E-2</v>
      </c>
      <c r="W218" s="25">
        <v>5.2500000000000003E-3</v>
      </c>
      <c r="X218" s="25">
        <f t="shared" si="61"/>
        <v>3.1500000000000005E-3</v>
      </c>
      <c r="Y218" s="25"/>
      <c r="Z218" s="25">
        <f t="shared" si="62"/>
        <v>2.2694000000000004E-3</v>
      </c>
      <c r="AA218" s="25">
        <f t="shared" si="63"/>
        <v>5.2264282000000009E-2</v>
      </c>
      <c r="AB218" s="25">
        <v>4.0499999999999998E-3</v>
      </c>
      <c r="AC218" s="25">
        <f t="shared" si="48"/>
        <v>2.0999999999999999E-3</v>
      </c>
    </row>
    <row r="219" spans="1:29" s="15" customFormat="1">
      <c r="A219" s="18">
        <v>467</v>
      </c>
      <c r="B219" s="25">
        <v>-8.0000000000000007E-5</v>
      </c>
      <c r="C219" s="25">
        <v>2.8600000000000001E-3</v>
      </c>
      <c r="D219" s="25">
        <f t="shared" si="49"/>
        <v>7.7000000000000028E-4</v>
      </c>
      <c r="E219" s="25"/>
      <c r="F219" s="25">
        <f t="shared" si="50"/>
        <v>5.7340000000000028E-4</v>
      </c>
      <c r="G219" s="25">
        <f t="shared" si="51"/>
        <v>1.3205402000000007E-2</v>
      </c>
      <c r="H219" s="25">
        <v>4.0699999999999998E-3</v>
      </c>
      <c r="I219" s="25">
        <f t="shared" si="52"/>
        <v>1.98E-3</v>
      </c>
      <c r="J219" s="25"/>
      <c r="K219" s="25">
        <f t="shared" si="53"/>
        <v>1.4745000000000001E-3</v>
      </c>
      <c r="L219" s="25">
        <f t="shared" si="54"/>
        <v>3.3957735000000003E-2</v>
      </c>
      <c r="M219" s="25">
        <v>4.0899999999999999E-3</v>
      </c>
      <c r="N219" s="25">
        <f t="shared" si="55"/>
        <v>2E-3</v>
      </c>
      <c r="O219" s="25"/>
      <c r="P219" s="25">
        <f t="shared" si="56"/>
        <v>1.5516E-3</v>
      </c>
      <c r="Q219" s="25">
        <f t="shared" si="57"/>
        <v>3.5733347999999998E-2</v>
      </c>
      <c r="R219" s="25">
        <v>3.8800000000000002E-3</v>
      </c>
      <c r="S219" s="25">
        <f t="shared" si="58"/>
        <v>1.7900000000000004E-3</v>
      </c>
      <c r="T219" s="25"/>
      <c r="U219" s="25">
        <f t="shared" si="59"/>
        <v>1.7698000000000004E-3</v>
      </c>
      <c r="V219" s="25">
        <f t="shared" si="60"/>
        <v>4.0758494000000013E-2</v>
      </c>
      <c r="W219" s="25">
        <v>5.1000000000000004E-3</v>
      </c>
      <c r="X219" s="25">
        <f t="shared" si="61"/>
        <v>3.0100000000000005E-3</v>
      </c>
      <c r="Y219" s="25"/>
      <c r="Z219" s="25">
        <f t="shared" si="62"/>
        <v>2.1294000000000005E-3</v>
      </c>
      <c r="AA219" s="25">
        <f t="shared" si="63"/>
        <v>4.9040082000000013E-2</v>
      </c>
      <c r="AB219" s="25">
        <v>4.2599999999999999E-3</v>
      </c>
      <c r="AC219" s="25">
        <f t="shared" si="48"/>
        <v>2.0899999999999998E-3</v>
      </c>
    </row>
    <row r="220" spans="1:29" s="15" customFormat="1">
      <c r="A220" s="18">
        <v>468</v>
      </c>
      <c r="B220" s="25">
        <v>6.0000000000000002E-5</v>
      </c>
      <c r="C220" s="25">
        <v>2.9399999999999999E-3</v>
      </c>
      <c r="D220" s="25">
        <f t="shared" si="49"/>
        <v>9.2999999999999984E-4</v>
      </c>
      <c r="E220" s="25"/>
      <c r="F220" s="25">
        <f t="shared" si="50"/>
        <v>7.3339999999999983E-4</v>
      </c>
      <c r="G220" s="25">
        <f t="shared" si="51"/>
        <v>1.6890201999999997E-2</v>
      </c>
      <c r="H220" s="25">
        <v>4.1399999999999996E-3</v>
      </c>
      <c r="I220" s="25">
        <f t="shared" si="52"/>
        <v>2.1299999999999995E-3</v>
      </c>
      <c r="J220" s="25"/>
      <c r="K220" s="25">
        <f t="shared" si="53"/>
        <v>1.6244999999999996E-3</v>
      </c>
      <c r="L220" s="25">
        <f t="shared" si="54"/>
        <v>3.7412234999999995E-2</v>
      </c>
      <c r="M220" s="25">
        <v>4.2399999999999998E-3</v>
      </c>
      <c r="N220" s="25">
        <f t="shared" si="55"/>
        <v>2.2299999999999998E-3</v>
      </c>
      <c r="O220" s="25"/>
      <c r="P220" s="25">
        <f t="shared" si="56"/>
        <v>1.7815999999999997E-3</v>
      </c>
      <c r="Q220" s="25">
        <f t="shared" si="57"/>
        <v>4.1030247999999998E-2</v>
      </c>
      <c r="R220" s="25">
        <v>3.82E-3</v>
      </c>
      <c r="S220" s="25">
        <f t="shared" si="58"/>
        <v>1.81E-3</v>
      </c>
      <c r="T220" s="25"/>
      <c r="U220" s="25">
        <f t="shared" si="59"/>
        <v>1.7898E-3</v>
      </c>
      <c r="V220" s="25">
        <f t="shared" si="60"/>
        <v>4.1219094000000005E-2</v>
      </c>
      <c r="W220" s="25">
        <v>5.0600000000000003E-3</v>
      </c>
      <c r="X220" s="25">
        <f t="shared" si="61"/>
        <v>3.0500000000000002E-3</v>
      </c>
      <c r="Y220" s="25"/>
      <c r="Z220" s="25">
        <f t="shared" si="62"/>
        <v>2.1694000000000001E-3</v>
      </c>
      <c r="AA220" s="25">
        <f t="shared" si="63"/>
        <v>4.9961282000000003E-2</v>
      </c>
      <c r="AB220" s="25">
        <v>3.96E-3</v>
      </c>
      <c r="AC220" s="25">
        <f t="shared" si="48"/>
        <v>2.0100000000000001E-3</v>
      </c>
    </row>
    <row r="221" spans="1:29" s="15" customFormat="1">
      <c r="A221" s="18">
        <v>469</v>
      </c>
      <c r="B221" s="25">
        <v>-9.0000000000000006E-5</v>
      </c>
      <c r="C221" s="25">
        <v>2.8800000000000002E-3</v>
      </c>
      <c r="D221" s="25">
        <f t="shared" si="49"/>
        <v>9.0499999999999999E-4</v>
      </c>
      <c r="E221" s="25"/>
      <c r="F221" s="25">
        <f t="shared" si="50"/>
        <v>7.0839999999999998E-4</v>
      </c>
      <c r="G221" s="25">
        <f t="shared" si="51"/>
        <v>1.6314452E-2</v>
      </c>
      <c r="H221" s="25">
        <v>3.98E-3</v>
      </c>
      <c r="I221" s="25">
        <f t="shared" si="52"/>
        <v>2.0049999999999998E-3</v>
      </c>
      <c r="J221" s="25"/>
      <c r="K221" s="25">
        <f t="shared" si="53"/>
        <v>1.4995E-3</v>
      </c>
      <c r="L221" s="25">
        <f t="shared" si="54"/>
        <v>3.4533485000000003E-2</v>
      </c>
      <c r="M221" s="25">
        <v>4.0899999999999999E-3</v>
      </c>
      <c r="N221" s="25">
        <f t="shared" si="55"/>
        <v>2.1149999999999997E-3</v>
      </c>
      <c r="O221" s="25"/>
      <c r="P221" s="25">
        <f t="shared" si="56"/>
        <v>1.6665999999999996E-3</v>
      </c>
      <c r="Q221" s="25">
        <f t="shared" si="57"/>
        <v>3.8381797999999995E-2</v>
      </c>
      <c r="R221" s="25">
        <v>3.7499999999999999E-3</v>
      </c>
      <c r="S221" s="25">
        <f t="shared" si="58"/>
        <v>1.7749999999999997E-3</v>
      </c>
      <c r="T221" s="25"/>
      <c r="U221" s="25">
        <f t="shared" si="59"/>
        <v>1.7547999999999997E-3</v>
      </c>
      <c r="V221" s="25">
        <f t="shared" si="60"/>
        <v>4.0413043999999995E-2</v>
      </c>
      <c r="W221" s="25">
        <v>5.0400000000000002E-3</v>
      </c>
      <c r="X221" s="25">
        <f t="shared" si="61"/>
        <v>3.065E-3</v>
      </c>
      <c r="Y221" s="25"/>
      <c r="Z221" s="25">
        <f t="shared" si="62"/>
        <v>2.1844E-3</v>
      </c>
      <c r="AA221" s="25">
        <f t="shared" si="63"/>
        <v>5.0306732E-2</v>
      </c>
      <c r="AB221" s="25">
        <v>4.0400000000000002E-3</v>
      </c>
      <c r="AC221" s="25">
        <f t="shared" si="48"/>
        <v>1.9750000000000002E-3</v>
      </c>
    </row>
    <row r="222" spans="1:29" s="15" customFormat="1">
      <c r="A222" s="18">
        <v>470</v>
      </c>
      <c r="B222" s="25">
        <v>1.1E-4</v>
      </c>
      <c r="C222" s="25">
        <v>3.0400000000000002E-3</v>
      </c>
      <c r="D222" s="25">
        <f t="shared" si="49"/>
        <v>9.3500000000000007E-4</v>
      </c>
      <c r="E222" s="25"/>
      <c r="F222" s="25">
        <f t="shared" si="50"/>
        <v>7.3840000000000006E-4</v>
      </c>
      <c r="G222" s="25">
        <f t="shared" si="51"/>
        <v>1.7005352000000001E-2</v>
      </c>
      <c r="H222" s="25">
        <v>4.1200000000000004E-3</v>
      </c>
      <c r="I222" s="25">
        <f t="shared" si="52"/>
        <v>2.0150000000000003E-3</v>
      </c>
      <c r="J222" s="25"/>
      <c r="K222" s="25">
        <f t="shared" si="53"/>
        <v>1.5095000000000004E-3</v>
      </c>
      <c r="L222" s="25">
        <f t="shared" si="54"/>
        <v>3.4763785000000012E-2</v>
      </c>
      <c r="M222" s="25">
        <v>4.2900000000000004E-3</v>
      </c>
      <c r="N222" s="25">
        <f t="shared" si="55"/>
        <v>2.1850000000000003E-3</v>
      </c>
      <c r="O222" s="25"/>
      <c r="P222" s="25">
        <f t="shared" si="56"/>
        <v>1.7366000000000003E-3</v>
      </c>
      <c r="Q222" s="25">
        <f t="shared" si="57"/>
        <v>3.9993898000000007E-2</v>
      </c>
      <c r="R222" s="25">
        <v>3.8500000000000001E-3</v>
      </c>
      <c r="S222" s="25">
        <f t="shared" si="58"/>
        <v>1.745E-3</v>
      </c>
      <c r="T222" s="25"/>
      <c r="U222" s="25">
        <f t="shared" si="59"/>
        <v>1.7248000000000001E-3</v>
      </c>
      <c r="V222" s="25">
        <f t="shared" si="60"/>
        <v>3.9722144000000001E-2</v>
      </c>
      <c r="W222" s="25">
        <v>5.1700000000000001E-3</v>
      </c>
      <c r="X222" s="25">
        <f t="shared" si="61"/>
        <v>3.065E-3</v>
      </c>
      <c r="Y222" s="25"/>
      <c r="Z222" s="25">
        <f t="shared" si="62"/>
        <v>2.1844E-3</v>
      </c>
      <c r="AA222" s="25">
        <f t="shared" si="63"/>
        <v>5.0306732E-2</v>
      </c>
      <c r="AB222" s="25">
        <v>4.1000000000000003E-3</v>
      </c>
      <c r="AC222" s="25">
        <f t="shared" si="48"/>
        <v>2.1050000000000001E-3</v>
      </c>
    </row>
    <row r="223" spans="1:29" s="15" customFormat="1">
      <c r="A223" s="18">
        <v>471</v>
      </c>
      <c r="B223" s="25">
        <v>-1.1E-4</v>
      </c>
      <c r="C223" s="25">
        <v>2.7399999999999998E-3</v>
      </c>
      <c r="D223" s="25">
        <f t="shared" si="49"/>
        <v>7.2999999999999975E-4</v>
      </c>
      <c r="E223" s="25"/>
      <c r="F223" s="25">
        <f t="shared" si="50"/>
        <v>5.3339999999999974E-4</v>
      </c>
      <c r="G223" s="25">
        <f t="shared" si="51"/>
        <v>1.2284201999999994E-2</v>
      </c>
      <c r="H223" s="25">
        <v>3.96E-3</v>
      </c>
      <c r="I223" s="25">
        <f t="shared" si="52"/>
        <v>1.9499999999999999E-3</v>
      </c>
      <c r="J223" s="25"/>
      <c r="K223" s="25">
        <f t="shared" si="53"/>
        <v>1.4445E-3</v>
      </c>
      <c r="L223" s="25">
        <f t="shared" si="54"/>
        <v>3.3266835000000002E-2</v>
      </c>
      <c r="M223" s="25">
        <v>3.9100000000000003E-3</v>
      </c>
      <c r="N223" s="25">
        <f t="shared" si="55"/>
        <v>1.9000000000000002E-3</v>
      </c>
      <c r="O223" s="25"/>
      <c r="P223" s="25">
        <f t="shared" si="56"/>
        <v>1.4516000000000002E-3</v>
      </c>
      <c r="Q223" s="25">
        <f t="shared" si="57"/>
        <v>3.3430348000000006E-2</v>
      </c>
      <c r="R223" s="25">
        <v>3.5799999999999998E-3</v>
      </c>
      <c r="S223" s="25">
        <f t="shared" si="58"/>
        <v>1.5699999999999998E-3</v>
      </c>
      <c r="T223" s="25"/>
      <c r="U223" s="25">
        <f t="shared" si="59"/>
        <v>1.5497999999999998E-3</v>
      </c>
      <c r="V223" s="25">
        <f t="shared" si="60"/>
        <v>3.5691893999999995E-2</v>
      </c>
      <c r="W223" s="25">
        <v>5.0099999999999997E-3</v>
      </c>
      <c r="X223" s="25">
        <f t="shared" si="61"/>
        <v>2.9999999999999996E-3</v>
      </c>
      <c r="Y223" s="25"/>
      <c r="Z223" s="25">
        <f t="shared" si="62"/>
        <v>2.1193999999999996E-3</v>
      </c>
      <c r="AA223" s="25">
        <f t="shared" si="63"/>
        <v>4.8809781999999996E-2</v>
      </c>
      <c r="AB223" s="25">
        <v>4.13E-3</v>
      </c>
      <c r="AC223" s="25">
        <f t="shared" si="48"/>
        <v>2.0100000000000001E-3</v>
      </c>
    </row>
    <row r="224" spans="1:29" s="15" customFormat="1">
      <c r="A224" s="18">
        <v>472</v>
      </c>
      <c r="B224" s="25">
        <v>-1.0000000000000001E-5</v>
      </c>
      <c r="C224" s="25">
        <v>3.0699999999999998E-3</v>
      </c>
      <c r="D224" s="25">
        <f t="shared" si="49"/>
        <v>1.1349999999999997E-3</v>
      </c>
      <c r="E224" s="25"/>
      <c r="F224" s="25">
        <f t="shared" si="50"/>
        <v>9.3839999999999972E-4</v>
      </c>
      <c r="G224" s="25">
        <f t="shared" si="51"/>
        <v>2.1611351999999993E-2</v>
      </c>
      <c r="H224" s="25">
        <v>4.0200000000000001E-3</v>
      </c>
      <c r="I224" s="25">
        <f t="shared" si="52"/>
        <v>2.085E-3</v>
      </c>
      <c r="J224" s="25"/>
      <c r="K224" s="25">
        <f t="shared" si="53"/>
        <v>1.5795000000000002E-3</v>
      </c>
      <c r="L224" s="25">
        <f t="shared" si="54"/>
        <v>3.6375885000000004E-2</v>
      </c>
      <c r="M224" s="25">
        <v>4.1799999999999997E-3</v>
      </c>
      <c r="N224" s="25">
        <f t="shared" si="55"/>
        <v>2.2449999999999996E-3</v>
      </c>
      <c r="O224" s="25"/>
      <c r="P224" s="25">
        <f t="shared" si="56"/>
        <v>1.7965999999999995E-3</v>
      </c>
      <c r="Q224" s="25">
        <f t="shared" si="57"/>
        <v>4.1375697999999989E-2</v>
      </c>
      <c r="R224" s="25">
        <v>3.7699999999999999E-3</v>
      </c>
      <c r="S224" s="25">
        <f t="shared" si="58"/>
        <v>1.8349999999999998E-3</v>
      </c>
      <c r="T224" s="25"/>
      <c r="U224" s="25">
        <f t="shared" si="59"/>
        <v>1.8147999999999999E-3</v>
      </c>
      <c r="V224" s="25">
        <f t="shared" si="60"/>
        <v>4.1794843999999998E-2</v>
      </c>
      <c r="W224" s="25">
        <v>4.8900000000000002E-3</v>
      </c>
      <c r="X224" s="25">
        <f t="shared" si="61"/>
        <v>2.9550000000000002E-3</v>
      </c>
      <c r="Y224" s="25"/>
      <c r="Z224" s="25">
        <f t="shared" si="62"/>
        <v>2.0744000000000001E-3</v>
      </c>
      <c r="AA224" s="25">
        <f t="shared" si="63"/>
        <v>4.7773432000000005E-2</v>
      </c>
      <c r="AB224" s="25">
        <v>3.8800000000000002E-3</v>
      </c>
      <c r="AC224" s="25">
        <f t="shared" si="48"/>
        <v>1.9350000000000001E-3</v>
      </c>
    </row>
    <row r="225" spans="1:29" s="15" customFormat="1">
      <c r="A225" s="18">
        <v>473</v>
      </c>
      <c r="B225" s="25">
        <v>-1.0000000000000001E-5</v>
      </c>
      <c r="C225" s="25">
        <v>2.6700000000000001E-3</v>
      </c>
      <c r="D225" s="25">
        <f t="shared" si="49"/>
        <v>6.2499999999999969E-4</v>
      </c>
      <c r="E225" s="25"/>
      <c r="F225" s="25">
        <f t="shared" si="50"/>
        <v>4.2839999999999968E-4</v>
      </c>
      <c r="G225" s="25">
        <f t="shared" si="51"/>
        <v>9.8660519999999932E-3</v>
      </c>
      <c r="H225" s="25">
        <v>3.82E-3</v>
      </c>
      <c r="I225" s="25">
        <f t="shared" si="52"/>
        <v>1.7749999999999997E-3</v>
      </c>
      <c r="J225" s="25"/>
      <c r="K225" s="25">
        <f t="shared" si="53"/>
        <v>1.2694999999999998E-3</v>
      </c>
      <c r="L225" s="25">
        <f t="shared" si="54"/>
        <v>2.9236584999999995E-2</v>
      </c>
      <c r="M225" s="25">
        <v>3.8E-3</v>
      </c>
      <c r="N225" s="25">
        <f t="shared" si="55"/>
        <v>1.7549999999999996E-3</v>
      </c>
      <c r="O225" s="25"/>
      <c r="P225" s="25">
        <f t="shared" si="56"/>
        <v>1.3065999999999996E-3</v>
      </c>
      <c r="Q225" s="25">
        <f t="shared" si="57"/>
        <v>3.009099799999999E-2</v>
      </c>
      <c r="R225" s="25">
        <v>3.48E-3</v>
      </c>
      <c r="S225" s="25">
        <f t="shared" si="58"/>
        <v>1.4349999999999996E-3</v>
      </c>
      <c r="T225" s="25"/>
      <c r="U225" s="25">
        <f t="shared" si="59"/>
        <v>1.4147999999999997E-3</v>
      </c>
      <c r="V225" s="25">
        <f t="shared" si="60"/>
        <v>3.2582843999999993E-2</v>
      </c>
      <c r="W225" s="25">
        <v>4.8300000000000001E-3</v>
      </c>
      <c r="X225" s="25">
        <f t="shared" si="61"/>
        <v>2.7849999999999997E-3</v>
      </c>
      <c r="Y225" s="25"/>
      <c r="Z225" s="25">
        <f t="shared" si="62"/>
        <v>1.9043999999999997E-3</v>
      </c>
      <c r="AA225" s="25">
        <f t="shared" si="63"/>
        <v>4.3858331999999993E-2</v>
      </c>
      <c r="AB225" s="25">
        <v>4.1000000000000003E-3</v>
      </c>
      <c r="AC225" s="25">
        <f t="shared" si="48"/>
        <v>2.0450000000000004E-3</v>
      </c>
    </row>
    <row r="226" spans="1:29" s="15" customFormat="1">
      <c r="A226" s="18">
        <v>474</v>
      </c>
      <c r="B226" s="25">
        <v>1.4999999999999999E-4</v>
      </c>
      <c r="C226" s="25">
        <v>2.7399999999999998E-3</v>
      </c>
      <c r="D226" s="25">
        <f t="shared" si="49"/>
        <v>7.7999999999999988E-4</v>
      </c>
      <c r="E226" s="25"/>
      <c r="F226" s="25">
        <f t="shared" si="50"/>
        <v>5.8339999999999987E-4</v>
      </c>
      <c r="G226" s="25">
        <f t="shared" si="51"/>
        <v>1.3435701999999997E-2</v>
      </c>
      <c r="H226" s="25">
        <v>3.7499999999999999E-3</v>
      </c>
      <c r="I226" s="25">
        <f t="shared" si="52"/>
        <v>1.7899999999999999E-3</v>
      </c>
      <c r="J226" s="25"/>
      <c r="K226" s="25">
        <f t="shared" si="53"/>
        <v>1.2845000000000001E-3</v>
      </c>
      <c r="L226" s="25">
        <f t="shared" si="54"/>
        <v>2.9582035000000003E-2</v>
      </c>
      <c r="M226" s="25">
        <v>3.8800000000000002E-3</v>
      </c>
      <c r="N226" s="25">
        <f t="shared" si="55"/>
        <v>1.9200000000000003E-3</v>
      </c>
      <c r="O226" s="25"/>
      <c r="P226" s="25">
        <f t="shared" si="56"/>
        <v>1.4716000000000002E-3</v>
      </c>
      <c r="Q226" s="25">
        <f t="shared" si="57"/>
        <v>3.3890948000000004E-2</v>
      </c>
      <c r="R226" s="25">
        <v>3.2699999999999999E-3</v>
      </c>
      <c r="S226" s="25">
        <f t="shared" si="58"/>
        <v>1.31E-3</v>
      </c>
      <c r="T226" s="25"/>
      <c r="U226" s="25">
        <f t="shared" si="59"/>
        <v>1.2898E-3</v>
      </c>
      <c r="V226" s="25">
        <f t="shared" si="60"/>
        <v>2.9704094E-2</v>
      </c>
      <c r="W226" s="25">
        <v>4.5900000000000003E-3</v>
      </c>
      <c r="X226" s="25">
        <f t="shared" si="61"/>
        <v>2.6300000000000004E-3</v>
      </c>
      <c r="Y226" s="25"/>
      <c r="Z226" s="25">
        <f t="shared" si="62"/>
        <v>1.7494000000000003E-3</v>
      </c>
      <c r="AA226" s="25">
        <f t="shared" si="63"/>
        <v>4.0288682000000013E-2</v>
      </c>
      <c r="AB226" s="25">
        <v>3.7699999999999999E-3</v>
      </c>
      <c r="AC226" s="25">
        <f t="shared" si="48"/>
        <v>1.9599999999999999E-3</v>
      </c>
    </row>
    <row r="227" spans="1:29" s="15" customFormat="1">
      <c r="A227" s="18">
        <v>475</v>
      </c>
      <c r="B227" s="25">
        <v>0</v>
      </c>
      <c r="C227" s="25">
        <v>2.4199999999999998E-3</v>
      </c>
      <c r="D227" s="25">
        <f t="shared" si="49"/>
        <v>4.4499999999999965E-4</v>
      </c>
      <c r="E227" s="25"/>
      <c r="F227" s="25">
        <f t="shared" si="50"/>
        <v>2.4839999999999964E-4</v>
      </c>
      <c r="G227" s="25">
        <f t="shared" si="51"/>
        <v>5.7206519999999919E-3</v>
      </c>
      <c r="H227" s="25">
        <v>3.4399999999999999E-3</v>
      </c>
      <c r="I227" s="25">
        <f t="shared" si="52"/>
        <v>1.4649999999999997E-3</v>
      </c>
      <c r="J227" s="25"/>
      <c r="K227" s="25">
        <f t="shared" si="53"/>
        <v>9.5949999999999974E-4</v>
      </c>
      <c r="L227" s="25">
        <f t="shared" si="54"/>
        <v>2.2097284999999994E-2</v>
      </c>
      <c r="M227" s="25">
        <v>3.6600000000000001E-3</v>
      </c>
      <c r="N227" s="25">
        <f t="shared" si="55"/>
        <v>1.6849999999999999E-3</v>
      </c>
      <c r="O227" s="25"/>
      <c r="P227" s="25">
        <f t="shared" si="56"/>
        <v>1.2365999999999998E-3</v>
      </c>
      <c r="Q227" s="25">
        <f t="shared" si="57"/>
        <v>2.8478897999999996E-2</v>
      </c>
      <c r="R227" s="25">
        <v>3.0999999999999999E-3</v>
      </c>
      <c r="S227" s="25">
        <f t="shared" si="58"/>
        <v>1.1249999999999997E-3</v>
      </c>
      <c r="T227" s="25"/>
      <c r="U227" s="25">
        <f t="shared" si="59"/>
        <v>1.1047999999999997E-3</v>
      </c>
      <c r="V227" s="25">
        <f t="shared" si="60"/>
        <v>2.5443543999999995E-2</v>
      </c>
      <c r="W227" s="25">
        <v>4.5700000000000003E-3</v>
      </c>
      <c r="X227" s="25">
        <f t="shared" si="61"/>
        <v>2.5950000000000001E-3</v>
      </c>
      <c r="Y227" s="25"/>
      <c r="Z227" s="25">
        <f t="shared" si="62"/>
        <v>1.7144E-3</v>
      </c>
      <c r="AA227" s="25">
        <f t="shared" si="63"/>
        <v>3.9482632000000004E-2</v>
      </c>
      <c r="AB227" s="25">
        <v>3.9500000000000004E-3</v>
      </c>
      <c r="AC227" s="25">
        <f t="shared" si="48"/>
        <v>1.9750000000000002E-3</v>
      </c>
    </row>
    <row r="228" spans="1:29" s="15" customFormat="1">
      <c r="A228" s="18">
        <v>476</v>
      </c>
      <c r="B228" s="25">
        <v>4.0000000000000003E-5</v>
      </c>
      <c r="C228" s="25">
        <v>2.64E-3</v>
      </c>
      <c r="D228" s="25">
        <f t="shared" si="49"/>
        <v>6.8000000000000005E-4</v>
      </c>
      <c r="E228" s="25"/>
      <c r="F228" s="25">
        <f t="shared" si="50"/>
        <v>4.8340000000000004E-4</v>
      </c>
      <c r="G228" s="25">
        <f t="shared" si="51"/>
        <v>1.1132702000000001E-2</v>
      </c>
      <c r="H228" s="25">
        <v>3.7499999999999999E-3</v>
      </c>
      <c r="I228" s="25">
        <f t="shared" si="52"/>
        <v>1.7899999999999999E-3</v>
      </c>
      <c r="J228" s="25"/>
      <c r="K228" s="25">
        <f t="shared" si="53"/>
        <v>1.2845000000000001E-3</v>
      </c>
      <c r="L228" s="25">
        <f t="shared" si="54"/>
        <v>2.9582035000000003E-2</v>
      </c>
      <c r="M228" s="25">
        <v>3.8999999999999998E-3</v>
      </c>
      <c r="N228" s="25">
        <f t="shared" si="55"/>
        <v>1.9399999999999999E-3</v>
      </c>
      <c r="O228" s="25"/>
      <c r="P228" s="25">
        <f t="shared" si="56"/>
        <v>1.4915999999999998E-3</v>
      </c>
      <c r="Q228" s="25">
        <f t="shared" si="57"/>
        <v>3.4351547999999996E-2</v>
      </c>
      <c r="R228" s="25">
        <v>3.3999999999999998E-3</v>
      </c>
      <c r="S228" s="25">
        <f t="shared" si="58"/>
        <v>1.4399999999999999E-3</v>
      </c>
      <c r="T228" s="25"/>
      <c r="U228" s="25">
        <f t="shared" si="59"/>
        <v>1.4197999999999999E-3</v>
      </c>
      <c r="V228" s="25">
        <f t="shared" si="60"/>
        <v>3.2697994000000001E-2</v>
      </c>
      <c r="W228" s="25">
        <v>4.64E-3</v>
      </c>
      <c r="X228" s="25">
        <f t="shared" si="61"/>
        <v>2.6800000000000001E-3</v>
      </c>
      <c r="Y228" s="25"/>
      <c r="Z228" s="25">
        <f t="shared" si="62"/>
        <v>1.7994E-3</v>
      </c>
      <c r="AA228" s="25">
        <f t="shared" si="63"/>
        <v>4.1440182000000006E-2</v>
      </c>
      <c r="AB228" s="25">
        <v>3.8800000000000002E-3</v>
      </c>
      <c r="AC228" s="25">
        <f t="shared" si="48"/>
        <v>1.9599999999999999E-3</v>
      </c>
    </row>
    <row r="229" spans="1:29" s="15" customFormat="1">
      <c r="A229" s="18">
        <v>477</v>
      </c>
      <c r="B229" s="25">
        <v>3.0000000000000001E-5</v>
      </c>
      <c r="C229" s="25">
        <v>2.5100000000000001E-3</v>
      </c>
      <c r="D229" s="25">
        <f t="shared" si="49"/>
        <v>5.5000000000000014E-4</v>
      </c>
      <c r="E229" s="25"/>
      <c r="F229" s="25">
        <f t="shared" si="50"/>
        <v>3.5340000000000013E-4</v>
      </c>
      <c r="G229" s="25">
        <f t="shared" si="51"/>
        <v>8.138802000000004E-3</v>
      </c>
      <c r="H229" s="25">
        <v>3.49E-3</v>
      </c>
      <c r="I229" s="25">
        <f t="shared" si="52"/>
        <v>1.5300000000000001E-3</v>
      </c>
      <c r="J229" s="25"/>
      <c r="K229" s="25">
        <f t="shared" si="53"/>
        <v>1.0245000000000002E-3</v>
      </c>
      <c r="L229" s="25">
        <f t="shared" si="54"/>
        <v>2.3594235000000005E-2</v>
      </c>
      <c r="M229" s="25">
        <v>3.7499999999999999E-3</v>
      </c>
      <c r="N229" s="25">
        <f t="shared" si="55"/>
        <v>1.7899999999999999E-3</v>
      </c>
      <c r="O229" s="25"/>
      <c r="P229" s="25">
        <f t="shared" si="56"/>
        <v>1.3415999999999999E-3</v>
      </c>
      <c r="Q229" s="25">
        <f t="shared" si="57"/>
        <v>3.0897048E-2</v>
      </c>
      <c r="R229" s="25">
        <v>3.32E-3</v>
      </c>
      <c r="S229" s="25">
        <f t="shared" si="58"/>
        <v>1.3600000000000001E-3</v>
      </c>
      <c r="T229" s="25"/>
      <c r="U229" s="25">
        <f t="shared" si="59"/>
        <v>1.3398000000000001E-3</v>
      </c>
      <c r="V229" s="25">
        <f t="shared" si="60"/>
        <v>3.0855594000000004E-2</v>
      </c>
      <c r="W229" s="25">
        <v>4.6299999999999996E-3</v>
      </c>
      <c r="X229" s="25">
        <f t="shared" si="61"/>
        <v>2.6699999999999996E-3</v>
      </c>
      <c r="Y229" s="25"/>
      <c r="Z229" s="25">
        <f t="shared" si="62"/>
        <v>1.7893999999999996E-3</v>
      </c>
      <c r="AA229" s="25">
        <f t="shared" si="63"/>
        <v>4.1209881999999989E-2</v>
      </c>
      <c r="AB229" s="25">
        <v>3.8899999999999998E-3</v>
      </c>
      <c r="AC229" s="25">
        <f t="shared" si="48"/>
        <v>1.9599999999999999E-3</v>
      </c>
    </row>
    <row r="230" spans="1:29" s="15" customFormat="1">
      <c r="A230" s="18">
        <v>478</v>
      </c>
      <c r="B230" s="25">
        <v>5.0000000000000002E-5</v>
      </c>
      <c r="C230" s="25">
        <v>2.7799999999999999E-3</v>
      </c>
      <c r="D230" s="25">
        <f t="shared" si="49"/>
        <v>8.4499999999999983E-4</v>
      </c>
      <c r="E230" s="25"/>
      <c r="F230" s="25">
        <f t="shared" si="50"/>
        <v>6.4839999999999982E-4</v>
      </c>
      <c r="G230" s="25">
        <f t="shared" si="51"/>
        <v>1.4932651999999996E-2</v>
      </c>
      <c r="H230" s="25">
        <v>3.8899999999999998E-3</v>
      </c>
      <c r="I230" s="25">
        <f t="shared" si="52"/>
        <v>1.9549999999999997E-3</v>
      </c>
      <c r="J230" s="25"/>
      <c r="K230" s="25">
        <f t="shared" si="53"/>
        <v>1.4494999999999998E-3</v>
      </c>
      <c r="L230" s="25">
        <f t="shared" si="54"/>
        <v>3.3381984999999996E-2</v>
      </c>
      <c r="M230" s="25">
        <v>4.0499999999999998E-3</v>
      </c>
      <c r="N230" s="25">
        <f t="shared" si="55"/>
        <v>2.1149999999999997E-3</v>
      </c>
      <c r="O230" s="25"/>
      <c r="P230" s="25">
        <f t="shared" si="56"/>
        <v>1.6665999999999996E-3</v>
      </c>
      <c r="Q230" s="25">
        <f t="shared" si="57"/>
        <v>3.8381797999999995E-2</v>
      </c>
      <c r="R230" s="25">
        <v>3.5500000000000002E-3</v>
      </c>
      <c r="S230" s="25">
        <f t="shared" si="58"/>
        <v>1.6150000000000001E-3</v>
      </c>
      <c r="T230" s="25"/>
      <c r="U230" s="25">
        <f t="shared" si="59"/>
        <v>1.5948000000000002E-3</v>
      </c>
      <c r="V230" s="25">
        <f t="shared" si="60"/>
        <v>3.6728244000000007E-2</v>
      </c>
      <c r="W230" s="25">
        <v>4.81E-3</v>
      </c>
      <c r="X230" s="25">
        <f t="shared" si="61"/>
        <v>2.875E-3</v>
      </c>
      <c r="Y230" s="25"/>
      <c r="Z230" s="25">
        <f t="shared" si="62"/>
        <v>1.9943999999999999E-3</v>
      </c>
      <c r="AA230" s="25">
        <f t="shared" si="63"/>
        <v>4.5931031999999997E-2</v>
      </c>
      <c r="AB230" s="25">
        <v>3.82E-3</v>
      </c>
      <c r="AC230" s="25">
        <f t="shared" si="48"/>
        <v>1.9350000000000001E-3</v>
      </c>
    </row>
    <row r="231" spans="1:29" s="15" customFormat="1">
      <c r="A231" s="18">
        <v>479</v>
      </c>
      <c r="B231" s="25">
        <v>1.4999999999999999E-4</v>
      </c>
      <c r="C231" s="25">
        <v>2.5999999999999999E-3</v>
      </c>
      <c r="D231" s="25">
        <f t="shared" si="49"/>
        <v>5.9999999999999984E-4</v>
      </c>
      <c r="E231" s="25"/>
      <c r="F231" s="25">
        <f t="shared" si="50"/>
        <v>4.0339999999999983E-4</v>
      </c>
      <c r="G231" s="25">
        <f t="shared" si="51"/>
        <v>9.2903019999999968E-3</v>
      </c>
      <c r="H231" s="25">
        <v>3.7599999999999999E-3</v>
      </c>
      <c r="I231" s="25">
        <f t="shared" si="52"/>
        <v>1.7599999999999998E-3</v>
      </c>
      <c r="J231" s="25"/>
      <c r="K231" s="25">
        <f t="shared" si="53"/>
        <v>1.2545E-3</v>
      </c>
      <c r="L231" s="25">
        <f t="shared" si="54"/>
        <v>2.8891135000000002E-2</v>
      </c>
      <c r="M231" s="25">
        <v>3.7200000000000002E-3</v>
      </c>
      <c r="N231" s="25">
        <f t="shared" si="55"/>
        <v>1.7200000000000002E-3</v>
      </c>
      <c r="O231" s="25"/>
      <c r="P231" s="25">
        <f t="shared" si="56"/>
        <v>1.2716000000000001E-3</v>
      </c>
      <c r="Q231" s="25">
        <f t="shared" si="57"/>
        <v>2.9284948000000005E-2</v>
      </c>
      <c r="R231" s="25">
        <v>3.4499999999999999E-3</v>
      </c>
      <c r="S231" s="25">
        <f t="shared" si="58"/>
        <v>1.4499999999999999E-3</v>
      </c>
      <c r="T231" s="25"/>
      <c r="U231" s="25">
        <f t="shared" si="59"/>
        <v>1.4298E-3</v>
      </c>
      <c r="V231" s="25">
        <f t="shared" si="60"/>
        <v>3.2928294000000004E-2</v>
      </c>
      <c r="W231" s="25">
        <v>4.7999999999999996E-3</v>
      </c>
      <c r="X231" s="25">
        <f t="shared" si="61"/>
        <v>2.7999999999999995E-3</v>
      </c>
      <c r="Y231" s="25"/>
      <c r="Z231" s="25">
        <f t="shared" si="62"/>
        <v>1.9193999999999995E-3</v>
      </c>
      <c r="AA231" s="25">
        <f t="shared" si="63"/>
        <v>4.420378199999999E-2</v>
      </c>
      <c r="AB231" s="25">
        <v>3.8500000000000001E-3</v>
      </c>
      <c r="AC231" s="25">
        <f t="shared" si="48"/>
        <v>2E-3</v>
      </c>
    </row>
    <row r="232" spans="1:29" s="15" customFormat="1">
      <c r="A232" s="18">
        <v>480</v>
      </c>
      <c r="B232" s="25">
        <v>-6.8999999999999997E-5</v>
      </c>
      <c r="C232" s="25">
        <v>2.8E-3</v>
      </c>
      <c r="D232" s="25">
        <f t="shared" si="49"/>
        <v>9.794999999999999E-4</v>
      </c>
      <c r="E232" s="25"/>
      <c r="F232" s="25">
        <f t="shared" si="50"/>
        <v>7.8289999999999989E-4</v>
      </c>
      <c r="G232" s="25">
        <f t="shared" si="51"/>
        <v>1.8030187E-2</v>
      </c>
      <c r="H232" s="25">
        <v>3.7499999999999999E-3</v>
      </c>
      <c r="I232" s="25">
        <f t="shared" si="52"/>
        <v>1.9294999999999998E-3</v>
      </c>
      <c r="J232" s="25"/>
      <c r="K232" s="25">
        <f t="shared" si="53"/>
        <v>1.4239999999999999E-3</v>
      </c>
      <c r="L232" s="25">
        <f t="shared" si="54"/>
        <v>3.2794719999999999E-2</v>
      </c>
      <c r="M232" s="25">
        <v>3.8400000000000001E-3</v>
      </c>
      <c r="N232" s="25">
        <f t="shared" si="55"/>
        <v>2.0195E-3</v>
      </c>
      <c r="O232" s="25"/>
      <c r="P232" s="25">
        <f t="shared" si="56"/>
        <v>1.5711E-3</v>
      </c>
      <c r="Q232" s="25">
        <f t="shared" si="57"/>
        <v>3.6182433E-2</v>
      </c>
      <c r="R232" s="25">
        <v>3.5200000000000001E-3</v>
      </c>
      <c r="S232" s="25">
        <f t="shared" si="58"/>
        <v>1.6995000000000001E-3</v>
      </c>
      <c r="T232" s="25"/>
      <c r="U232" s="25">
        <f t="shared" si="59"/>
        <v>1.6793000000000001E-3</v>
      </c>
      <c r="V232" s="25">
        <f t="shared" si="60"/>
        <v>3.8674279000000006E-2</v>
      </c>
      <c r="W232" s="25">
        <v>4.6899999999999997E-3</v>
      </c>
      <c r="X232" s="25">
        <f t="shared" si="61"/>
        <v>2.8694999999999997E-3</v>
      </c>
      <c r="Y232" s="25"/>
      <c r="Z232" s="25">
        <f t="shared" si="62"/>
        <v>1.9888999999999996E-3</v>
      </c>
      <c r="AA232" s="25">
        <f t="shared" si="63"/>
        <v>4.5804366999999992E-2</v>
      </c>
      <c r="AB232" s="25">
        <v>3.7100000000000002E-3</v>
      </c>
      <c r="AC232" s="25">
        <f t="shared" si="48"/>
        <v>1.8205000000000001E-3</v>
      </c>
    </row>
    <row r="233" spans="1:29" s="15" customFormat="1">
      <c r="A233" s="18">
        <v>481</v>
      </c>
      <c r="B233" s="25">
        <v>-9.0000000000000006E-5</v>
      </c>
      <c r="C233" s="25">
        <v>2.6900000000000001E-3</v>
      </c>
      <c r="D233" s="25">
        <f t="shared" si="49"/>
        <v>8.4500000000000005E-4</v>
      </c>
      <c r="E233" s="25"/>
      <c r="F233" s="25">
        <f t="shared" si="50"/>
        <v>6.4840000000000004E-4</v>
      </c>
      <c r="G233" s="25">
        <f t="shared" si="51"/>
        <v>1.4932652000000001E-2</v>
      </c>
      <c r="H233" s="25">
        <v>3.62E-3</v>
      </c>
      <c r="I233" s="25">
        <f t="shared" si="52"/>
        <v>1.7749999999999999E-3</v>
      </c>
      <c r="J233" s="25"/>
      <c r="K233" s="25">
        <f t="shared" si="53"/>
        <v>1.2694999999999998E-3</v>
      </c>
      <c r="L233" s="25">
        <f t="shared" si="54"/>
        <v>2.9236584999999995E-2</v>
      </c>
      <c r="M233" s="25">
        <v>3.6700000000000001E-3</v>
      </c>
      <c r="N233" s="25">
        <f t="shared" si="55"/>
        <v>1.825E-3</v>
      </c>
      <c r="O233" s="25"/>
      <c r="P233" s="25">
        <f t="shared" si="56"/>
        <v>1.3766E-3</v>
      </c>
      <c r="Q233" s="25">
        <f t="shared" si="57"/>
        <v>3.1703097999999999E-2</v>
      </c>
      <c r="R233" s="25">
        <v>3.3999999999999998E-3</v>
      </c>
      <c r="S233" s="25">
        <f t="shared" si="58"/>
        <v>1.5549999999999997E-3</v>
      </c>
      <c r="T233" s="25"/>
      <c r="U233" s="25">
        <f t="shared" si="59"/>
        <v>1.5347999999999998E-3</v>
      </c>
      <c r="V233" s="25">
        <f t="shared" si="60"/>
        <v>3.5346443999999998E-2</v>
      </c>
      <c r="W233" s="25">
        <v>4.6600000000000001E-3</v>
      </c>
      <c r="X233" s="25">
        <f t="shared" si="61"/>
        <v>2.8149999999999998E-3</v>
      </c>
      <c r="Y233" s="25"/>
      <c r="Z233" s="25">
        <f t="shared" si="62"/>
        <v>1.9343999999999997E-3</v>
      </c>
      <c r="AA233" s="25">
        <f t="shared" si="63"/>
        <v>4.4549231999999994E-2</v>
      </c>
      <c r="AB233" s="25">
        <v>3.7799999999999999E-3</v>
      </c>
      <c r="AC233" s="25">
        <f t="shared" si="48"/>
        <v>1.8450000000000001E-3</v>
      </c>
    </row>
    <row r="234" spans="1:29" s="15" customFormat="1">
      <c r="A234" s="18">
        <v>482</v>
      </c>
      <c r="B234" s="25">
        <v>5.0000000000000002E-5</v>
      </c>
      <c r="C234" s="25">
        <v>2.5100000000000001E-3</v>
      </c>
      <c r="D234" s="25">
        <f t="shared" si="49"/>
        <v>6.249999999999999E-4</v>
      </c>
      <c r="E234" s="25"/>
      <c r="F234" s="25">
        <f t="shared" si="50"/>
        <v>4.283999999999999E-4</v>
      </c>
      <c r="G234" s="25">
        <f t="shared" si="51"/>
        <v>9.8660519999999984E-3</v>
      </c>
      <c r="H234" s="25">
        <v>3.6600000000000001E-3</v>
      </c>
      <c r="I234" s="25">
        <f t="shared" si="52"/>
        <v>1.7749999999999999E-3</v>
      </c>
      <c r="J234" s="25"/>
      <c r="K234" s="25">
        <f t="shared" si="53"/>
        <v>1.2694999999999998E-3</v>
      </c>
      <c r="L234" s="25">
        <f t="shared" si="54"/>
        <v>2.9236584999999995E-2</v>
      </c>
      <c r="M234" s="25">
        <v>3.6800000000000001E-3</v>
      </c>
      <c r="N234" s="25">
        <f t="shared" si="55"/>
        <v>1.7949999999999999E-3</v>
      </c>
      <c r="O234" s="25"/>
      <c r="P234" s="25">
        <f t="shared" si="56"/>
        <v>1.3465999999999999E-3</v>
      </c>
      <c r="Q234" s="25">
        <f t="shared" si="57"/>
        <v>3.1012197999999998E-2</v>
      </c>
      <c r="R234" s="25">
        <v>3.3899999999999998E-3</v>
      </c>
      <c r="S234" s="25">
        <f t="shared" si="58"/>
        <v>1.5049999999999996E-3</v>
      </c>
      <c r="T234" s="25"/>
      <c r="U234" s="25">
        <f t="shared" si="59"/>
        <v>1.4847999999999997E-3</v>
      </c>
      <c r="V234" s="25">
        <f t="shared" si="60"/>
        <v>3.4194943999999991E-2</v>
      </c>
      <c r="W234" s="25">
        <v>4.4999999999999997E-3</v>
      </c>
      <c r="X234" s="25">
        <f t="shared" si="61"/>
        <v>2.6149999999999993E-3</v>
      </c>
      <c r="Y234" s="25"/>
      <c r="Z234" s="25">
        <f t="shared" si="62"/>
        <v>1.7343999999999992E-3</v>
      </c>
      <c r="AA234" s="25">
        <f t="shared" si="63"/>
        <v>3.9943231999999981E-2</v>
      </c>
      <c r="AB234" s="25">
        <v>3.7200000000000002E-3</v>
      </c>
      <c r="AC234" s="25">
        <f t="shared" si="48"/>
        <v>1.8850000000000002E-3</v>
      </c>
    </row>
    <row r="235" spans="1:29" s="15" customFormat="1">
      <c r="A235" s="18">
        <v>483</v>
      </c>
      <c r="B235" s="25">
        <v>9.0000000000000006E-5</v>
      </c>
      <c r="C235" s="25">
        <v>2.5799999999999998E-3</v>
      </c>
      <c r="D235" s="25">
        <f t="shared" si="49"/>
        <v>6.7999999999999983E-4</v>
      </c>
      <c r="E235" s="25"/>
      <c r="F235" s="25">
        <f t="shared" si="50"/>
        <v>4.8339999999999982E-4</v>
      </c>
      <c r="G235" s="25">
        <f t="shared" si="51"/>
        <v>1.1132701999999996E-2</v>
      </c>
      <c r="H235" s="25">
        <v>3.6700000000000001E-3</v>
      </c>
      <c r="I235" s="25">
        <f t="shared" si="52"/>
        <v>1.7700000000000001E-3</v>
      </c>
      <c r="J235" s="25"/>
      <c r="K235" s="25">
        <f t="shared" si="53"/>
        <v>1.2645E-3</v>
      </c>
      <c r="L235" s="25">
        <f t="shared" si="54"/>
        <v>2.9121435000000001E-2</v>
      </c>
      <c r="M235" s="25">
        <v>3.62E-3</v>
      </c>
      <c r="N235" s="25">
        <f t="shared" si="55"/>
        <v>1.72E-3</v>
      </c>
      <c r="O235" s="25"/>
      <c r="P235" s="25">
        <f t="shared" si="56"/>
        <v>1.2715999999999999E-3</v>
      </c>
      <c r="Q235" s="25">
        <f t="shared" si="57"/>
        <v>2.9284947999999998E-2</v>
      </c>
      <c r="R235" s="25">
        <v>3.3500000000000001E-3</v>
      </c>
      <c r="S235" s="25">
        <f t="shared" si="58"/>
        <v>1.4500000000000001E-3</v>
      </c>
      <c r="T235" s="25"/>
      <c r="U235" s="25">
        <f t="shared" si="59"/>
        <v>1.4298000000000002E-3</v>
      </c>
      <c r="V235" s="25">
        <f t="shared" si="60"/>
        <v>3.2928294000000004E-2</v>
      </c>
      <c r="W235" s="25">
        <v>4.4999999999999997E-3</v>
      </c>
      <c r="X235" s="25">
        <f t="shared" si="61"/>
        <v>2.5999999999999999E-3</v>
      </c>
      <c r="Y235" s="25"/>
      <c r="Z235" s="25">
        <f t="shared" si="62"/>
        <v>1.7193999999999998E-3</v>
      </c>
      <c r="AA235" s="25">
        <f t="shared" si="63"/>
        <v>3.9597781999999998E-2</v>
      </c>
      <c r="AB235" s="25">
        <v>3.7100000000000002E-3</v>
      </c>
      <c r="AC235" s="25">
        <f t="shared" si="48"/>
        <v>1.9E-3</v>
      </c>
    </row>
    <row r="236" spans="1:29" s="15" customFormat="1">
      <c r="A236" s="18">
        <v>484</v>
      </c>
      <c r="B236" s="25">
        <v>-4.0000000000000003E-5</v>
      </c>
      <c r="C236" s="25">
        <v>2.6900000000000001E-3</v>
      </c>
      <c r="D236" s="25">
        <f t="shared" si="49"/>
        <v>9.5000000000000011E-4</v>
      </c>
      <c r="E236" s="25"/>
      <c r="F236" s="25">
        <f t="shared" si="50"/>
        <v>7.534000000000001E-4</v>
      </c>
      <c r="G236" s="25">
        <f t="shared" si="51"/>
        <v>1.7350802000000002E-2</v>
      </c>
      <c r="H236" s="25">
        <v>3.6800000000000001E-3</v>
      </c>
      <c r="I236" s="25">
        <f t="shared" si="52"/>
        <v>1.9400000000000001E-3</v>
      </c>
      <c r="J236" s="25"/>
      <c r="K236" s="25">
        <f t="shared" si="53"/>
        <v>1.4345E-3</v>
      </c>
      <c r="L236" s="25">
        <f t="shared" si="54"/>
        <v>3.3036534999999999E-2</v>
      </c>
      <c r="M236" s="25">
        <v>3.6700000000000001E-3</v>
      </c>
      <c r="N236" s="25">
        <f t="shared" si="55"/>
        <v>1.9300000000000001E-3</v>
      </c>
      <c r="O236" s="25"/>
      <c r="P236" s="25">
        <f t="shared" si="56"/>
        <v>1.4816E-3</v>
      </c>
      <c r="Q236" s="25">
        <f t="shared" si="57"/>
        <v>3.4121248E-2</v>
      </c>
      <c r="R236" s="25">
        <v>3.31E-3</v>
      </c>
      <c r="S236" s="25">
        <f t="shared" si="58"/>
        <v>1.57E-3</v>
      </c>
      <c r="T236" s="25"/>
      <c r="U236" s="25">
        <f t="shared" si="59"/>
        <v>1.5498E-3</v>
      </c>
      <c r="V236" s="25">
        <f t="shared" si="60"/>
        <v>3.5691894000000002E-2</v>
      </c>
      <c r="W236" s="25">
        <v>4.5799999999999999E-3</v>
      </c>
      <c r="X236" s="25">
        <f t="shared" si="61"/>
        <v>2.8399999999999996E-3</v>
      </c>
      <c r="Y236" s="25"/>
      <c r="Z236" s="25">
        <f t="shared" si="62"/>
        <v>1.9593999999999996E-3</v>
      </c>
      <c r="AA236" s="25">
        <f t="shared" si="63"/>
        <v>4.5124981999999994E-2</v>
      </c>
      <c r="AB236" s="25">
        <v>3.5200000000000001E-3</v>
      </c>
      <c r="AC236" s="25">
        <f t="shared" si="48"/>
        <v>1.74E-3</v>
      </c>
    </row>
    <row r="237" spans="1:29" s="15" customFormat="1">
      <c r="A237" s="18">
        <v>485</v>
      </c>
      <c r="B237" s="25">
        <v>1.7000000000000001E-4</v>
      </c>
      <c r="C237" s="25">
        <v>2.5300000000000001E-3</v>
      </c>
      <c r="D237" s="25">
        <f t="shared" si="49"/>
        <v>5.8500000000000002E-4</v>
      </c>
      <c r="E237" s="25"/>
      <c r="F237" s="25">
        <f t="shared" si="50"/>
        <v>3.8840000000000001E-4</v>
      </c>
      <c r="G237" s="25">
        <f t="shared" si="51"/>
        <v>8.9448520000000014E-3</v>
      </c>
      <c r="H237" s="25">
        <v>3.49E-3</v>
      </c>
      <c r="I237" s="25">
        <f t="shared" si="52"/>
        <v>1.5449999999999999E-3</v>
      </c>
      <c r="J237" s="25"/>
      <c r="K237" s="25">
        <f t="shared" si="53"/>
        <v>1.0395000000000001E-3</v>
      </c>
      <c r="L237" s="25">
        <f t="shared" si="54"/>
        <v>2.3939685000000002E-2</v>
      </c>
      <c r="M237" s="25">
        <v>3.6099999999999999E-3</v>
      </c>
      <c r="N237" s="25">
        <f t="shared" si="55"/>
        <v>1.6649999999999998E-3</v>
      </c>
      <c r="O237" s="25"/>
      <c r="P237" s="25">
        <f t="shared" si="56"/>
        <v>1.2165999999999998E-3</v>
      </c>
      <c r="Q237" s="25">
        <f t="shared" si="57"/>
        <v>2.8018297999999997E-2</v>
      </c>
      <c r="R237" s="25">
        <v>3.1900000000000001E-3</v>
      </c>
      <c r="S237" s="25">
        <f t="shared" si="58"/>
        <v>1.245E-3</v>
      </c>
      <c r="T237" s="25"/>
      <c r="U237" s="25">
        <f t="shared" si="59"/>
        <v>1.2248000000000001E-3</v>
      </c>
      <c r="V237" s="25">
        <f t="shared" si="60"/>
        <v>2.8207144000000003E-2</v>
      </c>
      <c r="W237" s="25">
        <v>4.4999999999999997E-3</v>
      </c>
      <c r="X237" s="25">
        <f t="shared" si="61"/>
        <v>2.5549999999999995E-3</v>
      </c>
      <c r="Y237" s="25"/>
      <c r="Z237" s="25">
        <f t="shared" si="62"/>
        <v>1.6743999999999995E-3</v>
      </c>
      <c r="AA237" s="25">
        <f t="shared" si="63"/>
        <v>3.8561431999999993E-2</v>
      </c>
      <c r="AB237" s="25">
        <v>3.7200000000000002E-3</v>
      </c>
      <c r="AC237" s="25">
        <f t="shared" si="48"/>
        <v>1.9450000000000001E-3</v>
      </c>
    </row>
    <row r="238" spans="1:29" s="15" customFormat="1">
      <c r="A238" s="18">
        <v>486</v>
      </c>
      <c r="B238" s="25">
        <v>-1.2999999999999999E-4</v>
      </c>
      <c r="C238" s="25">
        <v>2.5000000000000001E-3</v>
      </c>
      <c r="D238" s="25">
        <f t="shared" si="49"/>
        <v>7.6500000000000005E-4</v>
      </c>
      <c r="E238" s="25"/>
      <c r="F238" s="25">
        <f t="shared" si="50"/>
        <v>5.6840000000000005E-4</v>
      </c>
      <c r="G238" s="25">
        <f t="shared" si="51"/>
        <v>1.3090252000000002E-2</v>
      </c>
      <c r="H238" s="25">
        <v>3.7299999999999998E-3</v>
      </c>
      <c r="I238" s="25">
        <f t="shared" si="52"/>
        <v>1.9949999999999998E-3</v>
      </c>
      <c r="J238" s="25"/>
      <c r="K238" s="25">
        <f t="shared" si="53"/>
        <v>1.4894999999999999E-3</v>
      </c>
      <c r="L238" s="25">
        <f t="shared" si="54"/>
        <v>3.4303185E-2</v>
      </c>
      <c r="M238" s="25">
        <v>3.6700000000000001E-3</v>
      </c>
      <c r="N238" s="25">
        <f t="shared" si="55"/>
        <v>1.9350000000000001E-3</v>
      </c>
      <c r="O238" s="25"/>
      <c r="P238" s="25">
        <f t="shared" si="56"/>
        <v>1.4866E-3</v>
      </c>
      <c r="Q238" s="25">
        <f t="shared" si="57"/>
        <v>3.4236398000000001E-2</v>
      </c>
      <c r="R238" s="25">
        <v>3.4499999999999999E-3</v>
      </c>
      <c r="S238" s="25">
        <f t="shared" si="58"/>
        <v>1.7149999999999999E-3</v>
      </c>
      <c r="T238" s="25"/>
      <c r="U238" s="25">
        <f t="shared" si="59"/>
        <v>1.6948E-3</v>
      </c>
      <c r="V238" s="25">
        <f t="shared" si="60"/>
        <v>3.9031244E-2</v>
      </c>
      <c r="W238" s="25">
        <v>4.4600000000000004E-3</v>
      </c>
      <c r="X238" s="25">
        <f t="shared" si="61"/>
        <v>2.7250000000000004E-3</v>
      </c>
      <c r="Y238" s="25"/>
      <c r="Z238" s="25">
        <f t="shared" si="62"/>
        <v>1.8444000000000004E-3</v>
      </c>
      <c r="AA238" s="25">
        <f t="shared" si="63"/>
        <v>4.2476532000000011E-2</v>
      </c>
      <c r="AB238" s="25">
        <v>3.5999999999999999E-3</v>
      </c>
      <c r="AC238" s="25">
        <f t="shared" si="48"/>
        <v>1.735E-3</v>
      </c>
    </row>
    <row r="239" spans="1:29" s="15" customFormat="1">
      <c r="A239" s="18">
        <v>487</v>
      </c>
      <c r="B239" s="25">
        <v>5.0000000000000002E-5</v>
      </c>
      <c r="C239" s="25">
        <v>2.5200000000000001E-3</v>
      </c>
      <c r="D239" s="25">
        <f t="shared" si="49"/>
        <v>6.6E-4</v>
      </c>
      <c r="E239" s="25"/>
      <c r="F239" s="25">
        <f t="shared" si="50"/>
        <v>4.6339999999999999E-4</v>
      </c>
      <c r="G239" s="25">
        <f t="shared" si="51"/>
        <v>1.0672102000000001E-2</v>
      </c>
      <c r="H239" s="25">
        <v>3.5300000000000002E-3</v>
      </c>
      <c r="I239" s="25">
        <f t="shared" si="52"/>
        <v>1.67E-3</v>
      </c>
      <c r="J239" s="25"/>
      <c r="K239" s="25">
        <f t="shared" si="53"/>
        <v>1.1645000000000002E-3</v>
      </c>
      <c r="L239" s="25">
        <f t="shared" si="54"/>
        <v>2.6818435000000005E-2</v>
      </c>
      <c r="M239" s="25">
        <v>3.5999999999999999E-3</v>
      </c>
      <c r="N239" s="25">
        <f t="shared" si="55"/>
        <v>1.7399999999999998E-3</v>
      </c>
      <c r="O239" s="25"/>
      <c r="P239" s="25">
        <f t="shared" si="56"/>
        <v>1.2915999999999997E-3</v>
      </c>
      <c r="Q239" s="25">
        <f t="shared" si="57"/>
        <v>2.9745547999999997E-2</v>
      </c>
      <c r="R239" s="25">
        <v>3.1199999999999999E-3</v>
      </c>
      <c r="S239" s="25">
        <f t="shared" si="58"/>
        <v>1.2599999999999998E-3</v>
      </c>
      <c r="T239" s="25"/>
      <c r="U239" s="25">
        <f t="shared" si="59"/>
        <v>1.2397999999999999E-3</v>
      </c>
      <c r="V239" s="25">
        <f t="shared" si="60"/>
        <v>2.8552593999999997E-2</v>
      </c>
      <c r="W239" s="25">
        <v>4.4099999999999999E-3</v>
      </c>
      <c r="X239" s="25">
        <f t="shared" si="61"/>
        <v>2.5499999999999997E-3</v>
      </c>
      <c r="Y239" s="25"/>
      <c r="Z239" s="25">
        <f t="shared" si="62"/>
        <v>1.6693999999999997E-3</v>
      </c>
      <c r="AA239" s="25">
        <f t="shared" si="63"/>
        <v>3.8446281999999998E-2</v>
      </c>
      <c r="AB239" s="25">
        <v>3.6700000000000001E-3</v>
      </c>
      <c r="AC239" s="25">
        <f t="shared" si="48"/>
        <v>1.8600000000000001E-3</v>
      </c>
    </row>
    <row r="240" spans="1:29" s="15" customFormat="1">
      <c r="A240" s="18">
        <v>488</v>
      </c>
      <c r="B240" s="25">
        <v>-9.0000000000000006E-5</v>
      </c>
      <c r="C240" s="25">
        <v>2.65E-3</v>
      </c>
      <c r="D240" s="25">
        <f t="shared" si="49"/>
        <v>9.1E-4</v>
      </c>
      <c r="E240" s="25"/>
      <c r="F240" s="25">
        <f t="shared" si="50"/>
        <v>7.1339999999999999E-4</v>
      </c>
      <c r="G240" s="25">
        <f t="shared" si="51"/>
        <v>1.6429602000000001E-2</v>
      </c>
      <c r="H240" s="25">
        <v>3.5799999999999998E-3</v>
      </c>
      <c r="I240" s="25">
        <f t="shared" si="52"/>
        <v>1.8399999999999998E-3</v>
      </c>
      <c r="J240" s="25"/>
      <c r="K240" s="25">
        <f t="shared" si="53"/>
        <v>1.3344999999999997E-3</v>
      </c>
      <c r="L240" s="25">
        <f t="shared" si="54"/>
        <v>3.0733534999999996E-2</v>
      </c>
      <c r="M240" s="25">
        <v>3.5599999999999998E-3</v>
      </c>
      <c r="N240" s="25">
        <f t="shared" si="55"/>
        <v>1.8199999999999998E-3</v>
      </c>
      <c r="O240" s="25"/>
      <c r="P240" s="25">
        <f t="shared" si="56"/>
        <v>1.3715999999999997E-3</v>
      </c>
      <c r="Q240" s="25">
        <f t="shared" si="57"/>
        <v>3.1587947999999998E-2</v>
      </c>
      <c r="R240" s="25">
        <v>3.29E-3</v>
      </c>
      <c r="S240" s="25">
        <f t="shared" si="58"/>
        <v>1.5499999999999999E-3</v>
      </c>
      <c r="T240" s="25"/>
      <c r="U240" s="25">
        <f t="shared" si="59"/>
        <v>1.5298E-3</v>
      </c>
      <c r="V240" s="25">
        <f t="shared" si="60"/>
        <v>3.5231294000000003E-2</v>
      </c>
      <c r="W240" s="25">
        <v>4.45E-3</v>
      </c>
      <c r="X240" s="25">
        <f t="shared" si="61"/>
        <v>2.7099999999999997E-3</v>
      </c>
      <c r="Y240" s="25"/>
      <c r="Z240" s="25">
        <f t="shared" si="62"/>
        <v>1.8293999999999997E-3</v>
      </c>
      <c r="AA240" s="25">
        <f t="shared" si="63"/>
        <v>4.2131081999999993E-2</v>
      </c>
      <c r="AB240" s="25">
        <v>3.5699999999999998E-3</v>
      </c>
      <c r="AC240" s="25">
        <f t="shared" si="48"/>
        <v>1.74E-3</v>
      </c>
    </row>
    <row r="241" spans="1:29" s="15" customFormat="1">
      <c r="A241" s="18">
        <v>489</v>
      </c>
      <c r="B241" s="25">
        <v>2.0000000000000001E-4</v>
      </c>
      <c r="C241" s="25">
        <v>2.4099999999999998E-3</v>
      </c>
      <c r="D241" s="25">
        <f t="shared" si="49"/>
        <v>4.5999999999999969E-4</v>
      </c>
      <c r="E241" s="25"/>
      <c r="F241" s="25">
        <f t="shared" si="50"/>
        <v>2.6339999999999968E-4</v>
      </c>
      <c r="G241" s="25">
        <f t="shared" si="51"/>
        <v>6.0661019999999934E-3</v>
      </c>
      <c r="H241" s="25">
        <v>3.4199999999999999E-3</v>
      </c>
      <c r="I241" s="25">
        <f t="shared" si="52"/>
        <v>1.4699999999999997E-3</v>
      </c>
      <c r="J241" s="25"/>
      <c r="K241" s="25">
        <f t="shared" si="53"/>
        <v>9.6449999999999975E-4</v>
      </c>
      <c r="L241" s="25">
        <f t="shared" si="54"/>
        <v>2.2212434999999996E-2</v>
      </c>
      <c r="M241" s="25">
        <v>3.47E-3</v>
      </c>
      <c r="N241" s="25">
        <f t="shared" si="55"/>
        <v>1.5199999999999999E-3</v>
      </c>
      <c r="O241" s="25"/>
      <c r="P241" s="25">
        <f t="shared" si="56"/>
        <v>1.0715999999999998E-3</v>
      </c>
      <c r="Q241" s="25">
        <f t="shared" si="57"/>
        <v>2.4678947999999996E-2</v>
      </c>
      <c r="R241" s="25">
        <v>3.0100000000000001E-3</v>
      </c>
      <c r="S241" s="25">
        <f t="shared" si="58"/>
        <v>1.06E-3</v>
      </c>
      <c r="T241" s="25"/>
      <c r="U241" s="25">
        <f t="shared" si="59"/>
        <v>1.0398E-3</v>
      </c>
      <c r="V241" s="25">
        <f t="shared" si="60"/>
        <v>2.3946594000000002E-2</v>
      </c>
      <c r="W241" s="25">
        <v>4.3099999999999996E-3</v>
      </c>
      <c r="X241" s="25">
        <f t="shared" si="61"/>
        <v>2.3599999999999993E-3</v>
      </c>
      <c r="Y241" s="25"/>
      <c r="Z241" s="25">
        <f t="shared" si="62"/>
        <v>1.4793999999999992E-3</v>
      </c>
      <c r="AA241" s="25">
        <f t="shared" si="63"/>
        <v>3.4070581999999981E-2</v>
      </c>
      <c r="AB241" s="25">
        <v>3.7000000000000002E-3</v>
      </c>
      <c r="AC241" s="25">
        <f t="shared" si="48"/>
        <v>1.9500000000000001E-3</v>
      </c>
    </row>
    <row r="242" spans="1:29" s="15" customFormat="1">
      <c r="A242" s="18">
        <v>490</v>
      </c>
      <c r="B242" s="25">
        <v>-3.5E-4</v>
      </c>
      <c r="C242" s="25">
        <v>2.5200000000000001E-3</v>
      </c>
      <c r="D242" s="25">
        <f t="shared" si="49"/>
        <v>8.3500000000000002E-4</v>
      </c>
      <c r="E242" s="25"/>
      <c r="F242" s="25">
        <f t="shared" si="50"/>
        <v>6.3840000000000001E-4</v>
      </c>
      <c r="G242" s="25">
        <f t="shared" si="51"/>
        <v>1.4702352000000002E-2</v>
      </c>
      <c r="H242" s="25">
        <v>3.5999999999999999E-3</v>
      </c>
      <c r="I242" s="25">
        <f t="shared" si="52"/>
        <v>1.9149999999999998E-3</v>
      </c>
      <c r="J242" s="25"/>
      <c r="K242" s="25">
        <f t="shared" si="53"/>
        <v>1.4094999999999997E-3</v>
      </c>
      <c r="L242" s="25">
        <f t="shared" si="54"/>
        <v>3.2460784999999992E-2</v>
      </c>
      <c r="M242" s="25">
        <v>3.64E-3</v>
      </c>
      <c r="N242" s="25">
        <f t="shared" si="55"/>
        <v>1.9550000000000001E-3</v>
      </c>
      <c r="O242" s="25"/>
      <c r="P242" s="25">
        <f t="shared" si="56"/>
        <v>1.5066000000000001E-3</v>
      </c>
      <c r="Q242" s="25">
        <f t="shared" si="57"/>
        <v>3.4696998000000007E-2</v>
      </c>
      <c r="R242" s="25">
        <v>3.2599999999999999E-3</v>
      </c>
      <c r="S242" s="25">
        <f t="shared" si="58"/>
        <v>1.5749999999999998E-3</v>
      </c>
      <c r="T242" s="25"/>
      <c r="U242" s="25">
        <f t="shared" si="59"/>
        <v>1.5547999999999998E-3</v>
      </c>
      <c r="V242" s="25">
        <f t="shared" si="60"/>
        <v>3.5807043999999996E-2</v>
      </c>
      <c r="W242" s="25">
        <v>4.5999999999999999E-3</v>
      </c>
      <c r="X242" s="25">
        <f t="shared" si="61"/>
        <v>2.9150000000000001E-3</v>
      </c>
      <c r="Y242" s="25"/>
      <c r="Z242" s="25">
        <f t="shared" si="62"/>
        <v>2.0344E-3</v>
      </c>
      <c r="AA242" s="25">
        <f t="shared" si="63"/>
        <v>4.6852232000000001E-2</v>
      </c>
      <c r="AB242" s="25">
        <v>3.7200000000000002E-3</v>
      </c>
      <c r="AC242" s="25">
        <f t="shared" si="48"/>
        <v>1.6850000000000001E-3</v>
      </c>
    </row>
    <row r="243" spans="1:29" s="15" customFormat="1">
      <c r="A243" s="18">
        <v>491</v>
      </c>
      <c r="B243" s="25">
        <v>3.3E-4</v>
      </c>
      <c r="C243" s="25">
        <v>2.3900000000000002E-3</v>
      </c>
      <c r="D243" s="25">
        <f t="shared" si="49"/>
        <v>3.700000000000001E-4</v>
      </c>
      <c r="E243" s="25"/>
      <c r="F243" s="25">
        <f t="shared" si="50"/>
        <v>1.7340000000000009E-4</v>
      </c>
      <c r="G243" s="25">
        <f t="shared" si="51"/>
        <v>3.9934020000000027E-3</v>
      </c>
      <c r="H243" s="25">
        <v>3.4399999999999999E-3</v>
      </c>
      <c r="I243" s="25">
        <f t="shared" si="52"/>
        <v>1.4199999999999998E-3</v>
      </c>
      <c r="J243" s="25"/>
      <c r="K243" s="25">
        <f t="shared" si="53"/>
        <v>9.1449999999999984E-4</v>
      </c>
      <c r="L243" s="25">
        <f t="shared" si="54"/>
        <v>2.1060934999999996E-2</v>
      </c>
      <c r="M243" s="25">
        <v>3.3899999999999998E-3</v>
      </c>
      <c r="N243" s="25">
        <f t="shared" si="55"/>
        <v>1.3699999999999997E-3</v>
      </c>
      <c r="O243" s="25"/>
      <c r="P243" s="25">
        <f t="shared" si="56"/>
        <v>9.2159999999999963E-4</v>
      </c>
      <c r="Q243" s="25">
        <f t="shared" si="57"/>
        <v>2.1224447999999993E-2</v>
      </c>
      <c r="R243" s="25">
        <v>3.0000000000000001E-3</v>
      </c>
      <c r="S243" s="25">
        <f t="shared" si="58"/>
        <v>9.7999999999999997E-4</v>
      </c>
      <c r="T243" s="25"/>
      <c r="U243" s="25">
        <f t="shared" si="59"/>
        <v>9.5980000000000002E-4</v>
      </c>
      <c r="V243" s="25">
        <f t="shared" si="60"/>
        <v>2.2104194000000001E-2</v>
      </c>
      <c r="W243" s="25">
        <v>4.1799999999999997E-3</v>
      </c>
      <c r="X243" s="25">
        <f t="shared" si="61"/>
        <v>2.1599999999999996E-3</v>
      </c>
      <c r="Y243" s="25"/>
      <c r="Z243" s="25">
        <f t="shared" si="62"/>
        <v>1.2793999999999995E-3</v>
      </c>
      <c r="AA243" s="25">
        <f t="shared" si="63"/>
        <v>2.9464581999999993E-2</v>
      </c>
      <c r="AB243" s="25">
        <v>3.7100000000000002E-3</v>
      </c>
      <c r="AC243" s="25">
        <f t="shared" si="48"/>
        <v>2.0200000000000001E-3</v>
      </c>
    </row>
    <row r="244" spans="1:29" s="15" customFormat="1">
      <c r="A244" s="18">
        <v>492</v>
      </c>
      <c r="B244" s="25">
        <v>6.0000000000000002E-5</v>
      </c>
      <c r="C244" s="25">
        <v>2.3999999999999998E-3</v>
      </c>
      <c r="D244" s="25">
        <f t="shared" si="49"/>
        <v>4.9499999999999978E-4</v>
      </c>
      <c r="E244" s="25"/>
      <c r="F244" s="25">
        <f t="shared" si="50"/>
        <v>2.9839999999999977E-4</v>
      </c>
      <c r="G244" s="25">
        <f t="shared" si="51"/>
        <v>6.8721519999999951E-3</v>
      </c>
      <c r="H244" s="25">
        <v>3.5599999999999998E-3</v>
      </c>
      <c r="I244" s="25">
        <f t="shared" si="52"/>
        <v>1.6549999999999998E-3</v>
      </c>
      <c r="J244" s="25"/>
      <c r="K244" s="25">
        <f t="shared" si="53"/>
        <v>1.1494999999999999E-3</v>
      </c>
      <c r="L244" s="25">
        <f t="shared" si="54"/>
        <v>2.6472985000000001E-2</v>
      </c>
      <c r="M244" s="25">
        <v>3.5799999999999998E-3</v>
      </c>
      <c r="N244" s="25">
        <f t="shared" si="55"/>
        <v>1.6749999999999998E-3</v>
      </c>
      <c r="O244" s="25"/>
      <c r="P244" s="25">
        <f t="shared" si="56"/>
        <v>1.2265999999999998E-3</v>
      </c>
      <c r="Q244" s="25">
        <f t="shared" si="57"/>
        <v>2.8248597999999996E-2</v>
      </c>
      <c r="R244" s="25">
        <v>3.0799999999999998E-3</v>
      </c>
      <c r="S244" s="25">
        <f t="shared" si="58"/>
        <v>1.1749999999999998E-3</v>
      </c>
      <c r="T244" s="25"/>
      <c r="U244" s="25">
        <f t="shared" si="59"/>
        <v>1.1547999999999999E-3</v>
      </c>
      <c r="V244" s="25">
        <f t="shared" si="60"/>
        <v>2.6595043999999998E-2</v>
      </c>
      <c r="W244" s="25">
        <v>4.3200000000000001E-3</v>
      </c>
      <c r="X244" s="25">
        <f t="shared" si="61"/>
        <v>2.415E-3</v>
      </c>
      <c r="Y244" s="25"/>
      <c r="Z244" s="25">
        <f t="shared" si="62"/>
        <v>1.5344E-3</v>
      </c>
      <c r="AA244" s="25">
        <f t="shared" si="63"/>
        <v>3.5337232000000003E-2</v>
      </c>
      <c r="AB244" s="25">
        <v>3.7499999999999999E-3</v>
      </c>
      <c r="AC244" s="25">
        <f t="shared" si="48"/>
        <v>1.905E-3</v>
      </c>
    </row>
    <row r="245" spans="1:29" s="15" customFormat="1">
      <c r="A245" s="18">
        <v>493</v>
      </c>
      <c r="B245" s="25">
        <v>-3.0000000000000001E-5</v>
      </c>
      <c r="C245" s="25">
        <v>2.2899999999999999E-3</v>
      </c>
      <c r="D245" s="25">
        <f t="shared" si="49"/>
        <v>5.2999999999999987E-4</v>
      </c>
      <c r="E245" s="25"/>
      <c r="F245" s="25">
        <f t="shared" si="50"/>
        <v>3.3339999999999986E-4</v>
      </c>
      <c r="G245" s="25">
        <f t="shared" si="51"/>
        <v>7.6782019999999968E-3</v>
      </c>
      <c r="H245" s="25">
        <v>3.4199999999999999E-3</v>
      </c>
      <c r="I245" s="25">
        <f t="shared" si="52"/>
        <v>1.6599999999999998E-3</v>
      </c>
      <c r="J245" s="25"/>
      <c r="K245" s="25">
        <f t="shared" si="53"/>
        <v>1.1544999999999997E-3</v>
      </c>
      <c r="L245" s="25">
        <f t="shared" si="54"/>
        <v>2.6588134999999995E-2</v>
      </c>
      <c r="M245" s="25">
        <v>3.4199999999999999E-3</v>
      </c>
      <c r="N245" s="25">
        <f t="shared" si="55"/>
        <v>1.6599999999999998E-3</v>
      </c>
      <c r="O245" s="25"/>
      <c r="P245" s="25">
        <f t="shared" si="56"/>
        <v>1.2115999999999997E-3</v>
      </c>
      <c r="Q245" s="25">
        <f t="shared" si="57"/>
        <v>2.7903147999999996E-2</v>
      </c>
      <c r="R245" s="25">
        <v>2.96E-3</v>
      </c>
      <c r="S245" s="25">
        <f t="shared" si="58"/>
        <v>1.1999999999999999E-3</v>
      </c>
      <c r="T245" s="25"/>
      <c r="U245" s="25">
        <f t="shared" si="59"/>
        <v>1.1797999999999999E-3</v>
      </c>
      <c r="V245" s="25">
        <f t="shared" si="60"/>
        <v>2.7170794000000002E-2</v>
      </c>
      <c r="W245" s="25">
        <v>4.1900000000000001E-3</v>
      </c>
      <c r="X245" s="25">
        <f t="shared" si="61"/>
        <v>2.4299999999999999E-3</v>
      </c>
      <c r="Y245" s="25"/>
      <c r="Z245" s="25">
        <f t="shared" si="62"/>
        <v>1.5493999999999998E-3</v>
      </c>
      <c r="AA245" s="25">
        <f t="shared" si="63"/>
        <v>3.5682682E-2</v>
      </c>
      <c r="AB245" s="25">
        <v>3.5500000000000002E-3</v>
      </c>
      <c r="AC245" s="25">
        <f t="shared" si="48"/>
        <v>1.7600000000000001E-3</v>
      </c>
    </row>
    <row r="246" spans="1:29" s="15" customFormat="1">
      <c r="A246" s="18">
        <v>494</v>
      </c>
      <c r="B246" s="25">
        <v>-9.0000000000000006E-5</v>
      </c>
      <c r="C246" s="25">
        <v>2.2200000000000002E-3</v>
      </c>
      <c r="D246" s="25">
        <f t="shared" si="49"/>
        <v>5.1000000000000004E-4</v>
      </c>
      <c r="E246" s="25"/>
      <c r="F246" s="25">
        <f t="shared" si="50"/>
        <v>3.1340000000000003E-4</v>
      </c>
      <c r="G246" s="25">
        <f t="shared" si="51"/>
        <v>7.2176020000000009E-3</v>
      </c>
      <c r="H246" s="25">
        <v>3.4199999999999999E-3</v>
      </c>
      <c r="I246" s="25">
        <f t="shared" si="52"/>
        <v>1.7099999999999997E-3</v>
      </c>
      <c r="J246" s="25"/>
      <c r="K246" s="25">
        <f t="shared" si="53"/>
        <v>1.2044999999999998E-3</v>
      </c>
      <c r="L246" s="25">
        <f t="shared" si="54"/>
        <v>2.7739634999999999E-2</v>
      </c>
      <c r="M246" s="25">
        <v>3.4499999999999999E-3</v>
      </c>
      <c r="N246" s="25">
        <f t="shared" si="55"/>
        <v>1.7399999999999998E-3</v>
      </c>
      <c r="O246" s="25"/>
      <c r="P246" s="25">
        <f t="shared" si="56"/>
        <v>1.2915999999999997E-3</v>
      </c>
      <c r="Q246" s="25">
        <f t="shared" si="57"/>
        <v>2.9745547999999997E-2</v>
      </c>
      <c r="R246" s="25">
        <v>3.1700000000000001E-3</v>
      </c>
      <c r="S246" s="25">
        <f t="shared" si="58"/>
        <v>1.4599999999999999E-3</v>
      </c>
      <c r="T246" s="25"/>
      <c r="U246" s="25">
        <f t="shared" si="59"/>
        <v>1.4398E-3</v>
      </c>
      <c r="V246" s="25">
        <f t="shared" si="60"/>
        <v>3.3158594E-2</v>
      </c>
      <c r="W246" s="25">
        <v>4.2500000000000003E-3</v>
      </c>
      <c r="X246" s="25">
        <f t="shared" si="61"/>
        <v>2.5400000000000002E-3</v>
      </c>
      <c r="Y246" s="25"/>
      <c r="Z246" s="25">
        <f t="shared" si="62"/>
        <v>1.6594000000000001E-3</v>
      </c>
      <c r="AA246" s="25">
        <f t="shared" si="63"/>
        <v>3.8215982000000003E-2</v>
      </c>
      <c r="AB246" s="25">
        <v>3.5100000000000001E-3</v>
      </c>
      <c r="AC246" s="25">
        <f t="shared" si="48"/>
        <v>1.7100000000000001E-3</v>
      </c>
    </row>
    <row r="247" spans="1:29" s="15" customFormat="1">
      <c r="A247" s="18">
        <v>495</v>
      </c>
      <c r="B247" s="25">
        <v>5.0000000000000002E-5</v>
      </c>
      <c r="C247" s="25">
        <v>2.3600000000000001E-3</v>
      </c>
      <c r="D247" s="25">
        <f t="shared" si="49"/>
        <v>5.9000000000000003E-4</v>
      </c>
      <c r="E247" s="25"/>
      <c r="F247" s="25">
        <f t="shared" si="50"/>
        <v>3.9340000000000002E-4</v>
      </c>
      <c r="G247" s="25">
        <f t="shared" si="51"/>
        <v>9.060002000000001E-3</v>
      </c>
      <c r="H247" s="25">
        <v>3.4499999999999999E-3</v>
      </c>
      <c r="I247" s="25">
        <f t="shared" si="52"/>
        <v>1.6799999999999999E-3</v>
      </c>
      <c r="J247" s="25"/>
      <c r="K247" s="25">
        <f t="shared" si="53"/>
        <v>1.1744999999999998E-3</v>
      </c>
      <c r="L247" s="25">
        <f t="shared" si="54"/>
        <v>2.7048734999999997E-2</v>
      </c>
      <c r="M247" s="25">
        <v>3.3600000000000001E-3</v>
      </c>
      <c r="N247" s="25">
        <f t="shared" si="55"/>
        <v>1.5900000000000001E-3</v>
      </c>
      <c r="O247" s="25"/>
      <c r="P247" s="25">
        <f t="shared" si="56"/>
        <v>1.1416E-3</v>
      </c>
      <c r="Q247" s="25">
        <f t="shared" si="57"/>
        <v>2.6291048000000001E-2</v>
      </c>
      <c r="R247" s="25">
        <v>3.1199999999999999E-3</v>
      </c>
      <c r="S247" s="25">
        <f t="shared" si="58"/>
        <v>1.3499999999999999E-3</v>
      </c>
      <c r="T247" s="25"/>
      <c r="U247" s="25">
        <f t="shared" si="59"/>
        <v>1.3297999999999999E-3</v>
      </c>
      <c r="V247" s="25">
        <f t="shared" si="60"/>
        <v>3.0625294000000001E-2</v>
      </c>
      <c r="W247" s="25">
        <v>4.2399999999999998E-3</v>
      </c>
      <c r="X247" s="25">
        <f t="shared" si="61"/>
        <v>2.47E-3</v>
      </c>
      <c r="Y247" s="25"/>
      <c r="Z247" s="25">
        <f t="shared" si="62"/>
        <v>1.5893999999999999E-3</v>
      </c>
      <c r="AA247" s="25">
        <f t="shared" si="63"/>
        <v>3.6603881999999997E-2</v>
      </c>
      <c r="AB247" s="25">
        <v>3.49E-3</v>
      </c>
      <c r="AC247" s="25">
        <f t="shared" si="48"/>
        <v>1.7700000000000001E-3</v>
      </c>
    </row>
    <row r="248" spans="1:29" s="15" customFormat="1">
      <c r="A248" s="18">
        <v>496</v>
      </c>
      <c r="B248" s="25">
        <v>3.0000000000000001E-5</v>
      </c>
      <c r="C248" s="25">
        <v>2.2599999999999999E-3</v>
      </c>
      <c r="D248" s="25">
        <f t="shared" si="49"/>
        <v>5.2499999999999986E-4</v>
      </c>
      <c r="E248" s="25"/>
      <c r="F248" s="25">
        <f t="shared" si="50"/>
        <v>3.2839999999999985E-4</v>
      </c>
      <c r="G248" s="25">
        <f t="shared" si="51"/>
        <v>7.5630519999999972E-3</v>
      </c>
      <c r="H248" s="25">
        <v>3.31E-3</v>
      </c>
      <c r="I248" s="25">
        <f t="shared" si="52"/>
        <v>1.575E-3</v>
      </c>
      <c r="J248" s="25"/>
      <c r="K248" s="25">
        <f t="shared" si="53"/>
        <v>1.0695000000000001E-3</v>
      </c>
      <c r="L248" s="25">
        <f t="shared" si="54"/>
        <v>2.4630585000000003E-2</v>
      </c>
      <c r="M248" s="25">
        <v>3.3400000000000001E-3</v>
      </c>
      <c r="N248" s="25">
        <f t="shared" si="55"/>
        <v>1.6050000000000001E-3</v>
      </c>
      <c r="O248" s="25"/>
      <c r="P248" s="25">
        <f t="shared" si="56"/>
        <v>1.1566E-3</v>
      </c>
      <c r="Q248" s="25">
        <f t="shared" si="57"/>
        <v>2.6636498000000002E-2</v>
      </c>
      <c r="R248" s="25">
        <v>3.0100000000000001E-3</v>
      </c>
      <c r="S248" s="25">
        <f t="shared" si="58"/>
        <v>1.2750000000000001E-3</v>
      </c>
      <c r="T248" s="25"/>
      <c r="U248" s="25">
        <f t="shared" si="59"/>
        <v>1.2548000000000001E-3</v>
      </c>
      <c r="V248" s="25">
        <f t="shared" si="60"/>
        <v>2.8898044000000005E-2</v>
      </c>
      <c r="W248" s="25">
        <v>4.1700000000000001E-3</v>
      </c>
      <c r="X248" s="25">
        <f t="shared" si="61"/>
        <v>2.4350000000000001E-3</v>
      </c>
      <c r="Y248" s="25"/>
      <c r="Z248" s="25">
        <f t="shared" si="62"/>
        <v>1.5544000000000001E-3</v>
      </c>
      <c r="AA248" s="25">
        <f t="shared" si="63"/>
        <v>3.5797832000000002E-2</v>
      </c>
      <c r="AB248" s="25">
        <v>3.4399999999999999E-3</v>
      </c>
      <c r="AC248" s="25">
        <f t="shared" si="48"/>
        <v>1.735E-3</v>
      </c>
    </row>
    <row r="249" spans="1:29" s="15" customFormat="1">
      <c r="A249" s="18">
        <v>497</v>
      </c>
      <c r="B249" s="25">
        <v>4.0000000000000003E-5</v>
      </c>
      <c r="C249" s="25">
        <v>2.3600000000000001E-3</v>
      </c>
      <c r="D249" s="25">
        <f t="shared" si="49"/>
        <v>6.0000000000000006E-4</v>
      </c>
      <c r="E249" s="25"/>
      <c r="F249" s="25">
        <f t="shared" si="50"/>
        <v>4.0340000000000005E-4</v>
      </c>
      <c r="G249" s="25">
        <f t="shared" si="51"/>
        <v>9.290302000000002E-3</v>
      </c>
      <c r="H249" s="25">
        <v>3.3800000000000002E-3</v>
      </c>
      <c r="I249" s="25">
        <f t="shared" si="52"/>
        <v>1.6200000000000001E-3</v>
      </c>
      <c r="J249" s="25"/>
      <c r="K249" s="25">
        <f t="shared" si="53"/>
        <v>1.1145E-3</v>
      </c>
      <c r="L249" s="25">
        <f t="shared" si="54"/>
        <v>2.5666935000000002E-2</v>
      </c>
      <c r="M249" s="25">
        <v>3.3400000000000001E-3</v>
      </c>
      <c r="N249" s="25">
        <f t="shared" si="55"/>
        <v>1.58E-3</v>
      </c>
      <c r="O249" s="25"/>
      <c r="P249" s="25">
        <f t="shared" si="56"/>
        <v>1.1316E-3</v>
      </c>
      <c r="Q249" s="25">
        <f t="shared" si="57"/>
        <v>2.6060748000000002E-2</v>
      </c>
      <c r="R249" s="25">
        <v>2.8999999999999998E-3</v>
      </c>
      <c r="S249" s="25">
        <f t="shared" si="58"/>
        <v>1.1399999999999997E-3</v>
      </c>
      <c r="T249" s="25"/>
      <c r="U249" s="25">
        <f t="shared" si="59"/>
        <v>1.1197999999999998E-3</v>
      </c>
      <c r="V249" s="25">
        <f t="shared" si="60"/>
        <v>2.5788993999999996E-2</v>
      </c>
      <c r="W249" s="25">
        <v>4.2399999999999998E-3</v>
      </c>
      <c r="X249" s="25">
        <f t="shared" si="61"/>
        <v>2.4799999999999996E-3</v>
      </c>
      <c r="Y249" s="25"/>
      <c r="Z249" s="25">
        <f t="shared" si="62"/>
        <v>1.5993999999999995E-3</v>
      </c>
      <c r="AA249" s="25">
        <f t="shared" si="63"/>
        <v>3.6834181999999993E-2</v>
      </c>
      <c r="AB249" s="25">
        <v>3.48E-3</v>
      </c>
      <c r="AC249" s="25">
        <f t="shared" si="48"/>
        <v>1.7600000000000001E-3</v>
      </c>
    </row>
    <row r="250" spans="1:29" s="15" customFormat="1">
      <c r="A250" s="18">
        <v>498</v>
      </c>
      <c r="B250" s="25">
        <v>4.0000000000000003E-5</v>
      </c>
      <c r="C250" s="25">
        <v>2.2300000000000002E-3</v>
      </c>
      <c r="D250" s="25">
        <f t="shared" si="49"/>
        <v>4.6500000000000014E-4</v>
      </c>
      <c r="E250" s="25"/>
      <c r="F250" s="25">
        <f t="shared" si="50"/>
        <v>2.6840000000000013E-4</v>
      </c>
      <c r="G250" s="25">
        <f t="shared" si="51"/>
        <v>6.1812520000000034E-3</v>
      </c>
      <c r="H250" s="25">
        <v>3.2200000000000002E-3</v>
      </c>
      <c r="I250" s="25">
        <f t="shared" si="52"/>
        <v>1.4550000000000001E-3</v>
      </c>
      <c r="J250" s="25"/>
      <c r="K250" s="25">
        <f t="shared" si="53"/>
        <v>9.4950000000000015E-4</v>
      </c>
      <c r="L250" s="25">
        <f t="shared" si="54"/>
        <v>2.1866985000000005E-2</v>
      </c>
      <c r="M250" s="25">
        <v>3.2299999999999998E-3</v>
      </c>
      <c r="N250" s="25">
        <f t="shared" si="55"/>
        <v>1.4649999999999997E-3</v>
      </c>
      <c r="O250" s="25"/>
      <c r="P250" s="25">
        <f t="shared" si="56"/>
        <v>1.0165999999999997E-3</v>
      </c>
      <c r="Q250" s="25">
        <f t="shared" si="57"/>
        <v>2.3412297999999995E-2</v>
      </c>
      <c r="R250" s="25">
        <v>2.98E-3</v>
      </c>
      <c r="S250" s="25">
        <f t="shared" si="58"/>
        <v>1.2149999999999999E-3</v>
      </c>
      <c r="T250" s="25"/>
      <c r="U250" s="25">
        <f t="shared" si="59"/>
        <v>1.1948E-3</v>
      </c>
      <c r="V250" s="25">
        <f t="shared" si="60"/>
        <v>2.7516244000000002E-2</v>
      </c>
      <c r="W250" s="25">
        <v>3.96E-3</v>
      </c>
      <c r="X250" s="25">
        <f t="shared" si="61"/>
        <v>2.1949999999999999E-3</v>
      </c>
      <c r="Y250" s="25"/>
      <c r="Z250" s="25">
        <f t="shared" si="62"/>
        <v>1.3143999999999999E-3</v>
      </c>
      <c r="AA250" s="25">
        <f t="shared" si="63"/>
        <v>3.0270631999999999E-2</v>
      </c>
      <c r="AB250" s="25">
        <v>3.49E-3</v>
      </c>
      <c r="AC250" s="25">
        <f t="shared" si="48"/>
        <v>1.7650000000000001E-3</v>
      </c>
    </row>
    <row r="251" spans="1:29" s="15" customFormat="1">
      <c r="A251" s="18">
        <v>499</v>
      </c>
      <c r="B251" s="25">
        <v>-6.8999999999999997E-5</v>
      </c>
      <c r="C251" s="25">
        <v>2.31E-3</v>
      </c>
      <c r="D251" s="25">
        <f t="shared" si="49"/>
        <v>6.045E-4</v>
      </c>
      <c r="E251" s="25"/>
      <c r="F251" s="25">
        <f t="shared" si="50"/>
        <v>4.0789999999999999E-4</v>
      </c>
      <c r="G251" s="25">
        <f t="shared" si="51"/>
        <v>9.3939369999999998E-3</v>
      </c>
      <c r="H251" s="25">
        <v>3.31E-3</v>
      </c>
      <c r="I251" s="25">
        <f t="shared" si="52"/>
        <v>1.6045E-3</v>
      </c>
      <c r="J251" s="25"/>
      <c r="K251" s="25">
        <f t="shared" si="53"/>
        <v>1.0990000000000002E-3</v>
      </c>
      <c r="L251" s="25">
        <f t="shared" si="54"/>
        <v>2.5309970000000005E-2</v>
      </c>
      <c r="M251" s="25">
        <v>3.1900000000000001E-3</v>
      </c>
      <c r="N251" s="25">
        <f t="shared" si="55"/>
        <v>1.4845000000000001E-3</v>
      </c>
      <c r="O251" s="25"/>
      <c r="P251" s="25">
        <f t="shared" si="56"/>
        <v>1.0361000000000001E-3</v>
      </c>
      <c r="Q251" s="25">
        <f t="shared" si="57"/>
        <v>2.3861383000000003E-2</v>
      </c>
      <c r="R251" s="25">
        <v>2.8700000000000002E-3</v>
      </c>
      <c r="S251" s="25">
        <f t="shared" si="58"/>
        <v>1.1645000000000002E-3</v>
      </c>
      <c r="T251" s="25"/>
      <c r="U251" s="25">
        <f t="shared" si="59"/>
        <v>1.1443000000000002E-3</v>
      </c>
      <c r="V251" s="25">
        <f t="shared" si="60"/>
        <v>2.6353229000000006E-2</v>
      </c>
      <c r="W251" s="25">
        <v>3.9899999999999996E-3</v>
      </c>
      <c r="X251" s="25">
        <f t="shared" si="61"/>
        <v>2.2844999999999996E-3</v>
      </c>
      <c r="Y251" s="25"/>
      <c r="Z251" s="25">
        <f t="shared" si="62"/>
        <v>1.4038999999999996E-3</v>
      </c>
      <c r="AA251" s="25">
        <f t="shared" si="63"/>
        <v>3.2331816999999992E-2</v>
      </c>
      <c r="AB251" s="25">
        <v>3.48E-3</v>
      </c>
      <c r="AC251" s="25">
        <f t="shared" si="48"/>
        <v>1.7055E-3</v>
      </c>
    </row>
    <row r="252" spans="1:29" s="15" customFormat="1">
      <c r="A252" s="18">
        <v>500</v>
      </c>
      <c r="B252" s="25">
        <v>5.0000000000000002E-5</v>
      </c>
      <c r="C252" s="25">
        <v>2.14E-3</v>
      </c>
      <c r="D252" s="25">
        <f t="shared" si="49"/>
        <v>3.9499999999999995E-4</v>
      </c>
      <c r="E252" s="25"/>
      <c r="F252" s="25">
        <f t="shared" si="50"/>
        <v>1.9839999999999994E-4</v>
      </c>
      <c r="G252" s="25">
        <f t="shared" si="51"/>
        <v>4.5691519999999991E-3</v>
      </c>
      <c r="H252" s="25">
        <v>3.2499999999999999E-3</v>
      </c>
      <c r="I252" s="25">
        <f t="shared" si="52"/>
        <v>1.5049999999999998E-3</v>
      </c>
      <c r="J252" s="25"/>
      <c r="K252" s="25">
        <f t="shared" si="53"/>
        <v>9.9949999999999995E-4</v>
      </c>
      <c r="L252" s="25">
        <f t="shared" si="54"/>
        <v>2.3018485000000002E-2</v>
      </c>
      <c r="M252" s="25">
        <v>3.29E-3</v>
      </c>
      <c r="N252" s="25">
        <f t="shared" si="55"/>
        <v>1.5449999999999999E-3</v>
      </c>
      <c r="O252" s="25"/>
      <c r="P252" s="25">
        <f t="shared" si="56"/>
        <v>1.0965999999999999E-3</v>
      </c>
      <c r="Q252" s="25">
        <f t="shared" si="57"/>
        <v>2.5254697999999999E-2</v>
      </c>
      <c r="R252" s="25">
        <v>2.96E-3</v>
      </c>
      <c r="S252" s="25">
        <f t="shared" si="58"/>
        <v>1.2149999999999999E-3</v>
      </c>
      <c r="T252" s="25"/>
      <c r="U252" s="25">
        <f t="shared" si="59"/>
        <v>1.1948E-3</v>
      </c>
      <c r="V252" s="25">
        <f t="shared" si="60"/>
        <v>2.7516244000000002E-2</v>
      </c>
      <c r="W252" s="25">
        <v>4.0699999999999998E-3</v>
      </c>
      <c r="X252" s="25">
        <f t="shared" si="61"/>
        <v>2.3249999999999998E-3</v>
      </c>
      <c r="Y252" s="25"/>
      <c r="Z252" s="25">
        <f t="shared" si="62"/>
        <v>1.4443999999999998E-3</v>
      </c>
      <c r="AA252" s="25">
        <f t="shared" si="63"/>
        <v>3.3264531999999999E-2</v>
      </c>
      <c r="AB252" s="25">
        <v>3.4399999999999999E-3</v>
      </c>
      <c r="AC252" s="25">
        <f t="shared" si="48"/>
        <v>1.745E-3</v>
      </c>
    </row>
    <row r="253" spans="1:29" s="15" customFormat="1">
      <c r="A253" s="18">
        <v>501</v>
      </c>
      <c r="B253" s="25">
        <v>-2.0000000000000002E-5</v>
      </c>
      <c r="C253" s="25">
        <v>2.1700000000000001E-3</v>
      </c>
      <c r="D253" s="25">
        <f t="shared" si="49"/>
        <v>4.4000000000000007E-4</v>
      </c>
      <c r="E253" s="25"/>
      <c r="F253" s="25">
        <f t="shared" si="50"/>
        <v>2.4340000000000006E-4</v>
      </c>
      <c r="G253" s="25">
        <f t="shared" si="51"/>
        <v>5.6055020000000018E-3</v>
      </c>
      <c r="H253" s="25">
        <v>3.15E-3</v>
      </c>
      <c r="I253" s="25">
        <f t="shared" si="52"/>
        <v>1.42E-3</v>
      </c>
      <c r="J253" s="25"/>
      <c r="K253" s="25">
        <f t="shared" si="53"/>
        <v>9.1450000000000006E-4</v>
      </c>
      <c r="L253" s="25">
        <f t="shared" si="54"/>
        <v>2.1060935000000003E-2</v>
      </c>
      <c r="M253" s="25">
        <v>3.14E-3</v>
      </c>
      <c r="N253" s="25">
        <f t="shared" si="55"/>
        <v>1.41E-3</v>
      </c>
      <c r="O253" s="25"/>
      <c r="P253" s="25">
        <f t="shared" si="56"/>
        <v>9.6159999999999995E-4</v>
      </c>
      <c r="Q253" s="25">
        <f t="shared" si="57"/>
        <v>2.2145648E-2</v>
      </c>
      <c r="R253" s="25">
        <v>2.7299999999999998E-3</v>
      </c>
      <c r="S253" s="25">
        <f t="shared" si="58"/>
        <v>9.999999999999998E-4</v>
      </c>
      <c r="T253" s="25"/>
      <c r="U253" s="25">
        <f t="shared" si="59"/>
        <v>9.7979999999999986E-4</v>
      </c>
      <c r="V253" s="25">
        <f t="shared" si="60"/>
        <v>2.2564793999999999E-2</v>
      </c>
      <c r="W253" s="25">
        <v>3.8899999999999998E-3</v>
      </c>
      <c r="X253" s="25">
        <f t="shared" si="61"/>
        <v>2.1599999999999996E-3</v>
      </c>
      <c r="Y253" s="25"/>
      <c r="Z253" s="25">
        <f t="shared" si="62"/>
        <v>1.2793999999999995E-3</v>
      </c>
      <c r="AA253" s="25">
        <f t="shared" si="63"/>
        <v>2.9464581999999993E-2</v>
      </c>
      <c r="AB253" s="25">
        <v>3.48E-3</v>
      </c>
      <c r="AC253" s="25">
        <f t="shared" si="48"/>
        <v>1.73E-3</v>
      </c>
    </row>
    <row r="254" spans="1:29" s="15" customFormat="1">
      <c r="A254" s="18">
        <v>502</v>
      </c>
      <c r="B254" s="25">
        <v>1.0000000000000001E-5</v>
      </c>
      <c r="C254" s="25">
        <v>2.16E-3</v>
      </c>
      <c r="D254" s="25">
        <f t="shared" si="49"/>
        <v>3.9499999999999995E-4</v>
      </c>
      <c r="E254" s="25"/>
      <c r="F254" s="25">
        <f t="shared" si="50"/>
        <v>1.9839999999999994E-4</v>
      </c>
      <c r="G254" s="25">
        <f t="shared" si="51"/>
        <v>4.5691519999999991E-3</v>
      </c>
      <c r="H254" s="25">
        <v>3.1099999999999999E-3</v>
      </c>
      <c r="I254" s="25">
        <f t="shared" si="52"/>
        <v>1.3449999999999998E-3</v>
      </c>
      <c r="J254" s="25"/>
      <c r="K254" s="25">
        <f t="shared" si="53"/>
        <v>8.3949999999999986E-4</v>
      </c>
      <c r="L254" s="25">
        <f t="shared" si="54"/>
        <v>1.9333684999999996E-2</v>
      </c>
      <c r="M254" s="25">
        <v>3.13E-3</v>
      </c>
      <c r="N254" s="25">
        <f t="shared" si="55"/>
        <v>1.3649999999999999E-3</v>
      </c>
      <c r="O254" s="25"/>
      <c r="P254" s="25">
        <f t="shared" si="56"/>
        <v>9.1659999999999984E-4</v>
      </c>
      <c r="Q254" s="25">
        <f t="shared" si="57"/>
        <v>2.1109297999999999E-2</v>
      </c>
      <c r="R254" s="25">
        <v>2.8900000000000002E-3</v>
      </c>
      <c r="S254" s="25">
        <f t="shared" si="58"/>
        <v>1.1250000000000001E-3</v>
      </c>
      <c r="T254" s="25"/>
      <c r="U254" s="25">
        <f t="shared" si="59"/>
        <v>1.1048000000000002E-3</v>
      </c>
      <c r="V254" s="25">
        <f t="shared" si="60"/>
        <v>2.5443544000000005E-2</v>
      </c>
      <c r="W254" s="25">
        <v>3.9100000000000003E-3</v>
      </c>
      <c r="X254" s="25">
        <f t="shared" si="61"/>
        <v>2.1450000000000002E-3</v>
      </c>
      <c r="Y254" s="25"/>
      <c r="Z254" s="25">
        <f t="shared" si="62"/>
        <v>1.2644000000000002E-3</v>
      </c>
      <c r="AA254" s="25">
        <f t="shared" si="63"/>
        <v>2.9119132000000006E-2</v>
      </c>
      <c r="AB254" s="25">
        <v>3.5200000000000001E-3</v>
      </c>
      <c r="AC254" s="25">
        <f t="shared" si="48"/>
        <v>1.7650000000000001E-3</v>
      </c>
    </row>
    <row r="255" spans="1:29" s="15" customFormat="1">
      <c r="A255" s="18">
        <v>503</v>
      </c>
      <c r="B255" s="25">
        <v>2.0000000000000002E-5</v>
      </c>
      <c r="C255" s="25">
        <v>2.1900000000000001E-3</v>
      </c>
      <c r="D255" s="25">
        <f t="shared" si="49"/>
        <v>5.1500000000000005E-4</v>
      </c>
      <c r="E255" s="25"/>
      <c r="F255" s="25">
        <f t="shared" si="50"/>
        <v>3.1840000000000004E-4</v>
      </c>
      <c r="G255" s="25">
        <f t="shared" si="51"/>
        <v>7.3327520000000014E-3</v>
      </c>
      <c r="H255" s="25">
        <v>3.15E-3</v>
      </c>
      <c r="I255" s="25">
        <f t="shared" si="52"/>
        <v>1.475E-3</v>
      </c>
      <c r="J255" s="25"/>
      <c r="K255" s="25">
        <f t="shared" si="53"/>
        <v>9.6949999999999998E-4</v>
      </c>
      <c r="L255" s="25">
        <f t="shared" si="54"/>
        <v>2.2327585E-2</v>
      </c>
      <c r="M255" s="25">
        <v>3.1199999999999999E-3</v>
      </c>
      <c r="N255" s="25">
        <f t="shared" si="55"/>
        <v>1.4449999999999999E-3</v>
      </c>
      <c r="O255" s="25"/>
      <c r="P255" s="25">
        <f t="shared" si="56"/>
        <v>9.9659999999999983E-4</v>
      </c>
      <c r="Q255" s="25">
        <f t="shared" si="57"/>
        <v>2.2951697999999996E-2</v>
      </c>
      <c r="R255" s="25">
        <v>2.6800000000000001E-3</v>
      </c>
      <c r="S255" s="25">
        <f t="shared" si="58"/>
        <v>1.005E-3</v>
      </c>
      <c r="T255" s="25"/>
      <c r="U255" s="25">
        <f t="shared" si="59"/>
        <v>9.8480000000000009E-4</v>
      </c>
      <c r="V255" s="25">
        <f t="shared" si="60"/>
        <v>2.2679944000000004E-2</v>
      </c>
      <c r="W255" s="25">
        <v>3.8800000000000002E-3</v>
      </c>
      <c r="X255" s="25">
        <f t="shared" si="61"/>
        <v>2.2050000000000004E-3</v>
      </c>
      <c r="Y255" s="25"/>
      <c r="Z255" s="25">
        <f t="shared" si="62"/>
        <v>1.3244000000000003E-3</v>
      </c>
      <c r="AA255" s="25">
        <f t="shared" si="63"/>
        <v>3.0500932000000008E-2</v>
      </c>
      <c r="AB255" s="25">
        <v>3.3300000000000001E-3</v>
      </c>
      <c r="AC255" s="25">
        <f t="shared" si="48"/>
        <v>1.6750000000000001E-3</v>
      </c>
    </row>
    <row r="256" spans="1:29" s="15" customFormat="1">
      <c r="A256" s="18">
        <v>504</v>
      </c>
      <c r="B256" s="25">
        <v>-9.0000000000000006E-5</v>
      </c>
      <c r="C256" s="25">
        <v>2.14E-3</v>
      </c>
      <c r="D256" s="25">
        <f t="shared" si="49"/>
        <v>3.8499999999999993E-4</v>
      </c>
      <c r="E256" s="25"/>
      <c r="F256" s="25">
        <f t="shared" si="50"/>
        <v>1.8839999999999992E-4</v>
      </c>
      <c r="G256" s="25">
        <f t="shared" si="51"/>
        <v>4.3388519999999981E-3</v>
      </c>
      <c r="H256" s="25">
        <v>3.2399999999999998E-3</v>
      </c>
      <c r="I256" s="25">
        <f t="shared" si="52"/>
        <v>1.4849999999999998E-3</v>
      </c>
      <c r="J256" s="25"/>
      <c r="K256" s="25">
        <f t="shared" si="53"/>
        <v>9.794999999999999E-4</v>
      </c>
      <c r="L256" s="25">
        <f t="shared" si="54"/>
        <v>2.2557885E-2</v>
      </c>
      <c r="M256" s="25">
        <v>3.2699999999999999E-3</v>
      </c>
      <c r="N256" s="25">
        <f t="shared" si="55"/>
        <v>1.5149999999999999E-3</v>
      </c>
      <c r="O256" s="25"/>
      <c r="P256" s="25">
        <f t="shared" si="56"/>
        <v>1.0665999999999998E-3</v>
      </c>
      <c r="Q256" s="25">
        <f t="shared" si="57"/>
        <v>2.4563797999999998E-2</v>
      </c>
      <c r="R256" s="25">
        <v>2.8600000000000001E-3</v>
      </c>
      <c r="S256" s="25">
        <f t="shared" si="58"/>
        <v>1.1050000000000001E-3</v>
      </c>
      <c r="T256" s="25"/>
      <c r="U256" s="25">
        <f t="shared" si="59"/>
        <v>1.0848000000000001E-3</v>
      </c>
      <c r="V256" s="25">
        <f t="shared" si="60"/>
        <v>2.4982944000000003E-2</v>
      </c>
      <c r="W256" s="25">
        <v>3.8700000000000002E-3</v>
      </c>
      <c r="X256" s="25">
        <f t="shared" si="61"/>
        <v>2.1150000000000001E-3</v>
      </c>
      <c r="Y256" s="25"/>
      <c r="Z256" s="25">
        <f t="shared" si="62"/>
        <v>1.2344000000000001E-3</v>
      </c>
      <c r="AA256" s="25">
        <f t="shared" si="63"/>
        <v>2.8428232000000005E-2</v>
      </c>
      <c r="AB256" s="25">
        <v>3.5999999999999999E-3</v>
      </c>
      <c r="AC256" s="25">
        <f t="shared" si="48"/>
        <v>1.755E-3</v>
      </c>
    </row>
    <row r="257" spans="1:29" s="15" customFormat="1">
      <c r="A257" s="18">
        <v>505</v>
      </c>
      <c r="B257" s="25">
        <v>-1.0000000000000001E-5</v>
      </c>
      <c r="C257" s="25">
        <v>2.2300000000000002E-3</v>
      </c>
      <c r="D257" s="25">
        <f t="shared" si="49"/>
        <v>5.3500000000000032E-4</v>
      </c>
      <c r="E257" s="25"/>
      <c r="F257" s="25">
        <f t="shared" si="50"/>
        <v>3.3840000000000031E-4</v>
      </c>
      <c r="G257" s="25">
        <f t="shared" si="51"/>
        <v>7.7933520000000077E-3</v>
      </c>
      <c r="H257" s="25">
        <v>3.2399999999999998E-3</v>
      </c>
      <c r="I257" s="25">
        <f t="shared" si="52"/>
        <v>1.5449999999999999E-3</v>
      </c>
      <c r="J257" s="25"/>
      <c r="K257" s="25">
        <f t="shared" si="53"/>
        <v>1.0395000000000001E-3</v>
      </c>
      <c r="L257" s="25">
        <f t="shared" si="54"/>
        <v>2.3939685000000002E-2</v>
      </c>
      <c r="M257" s="25">
        <v>3.1800000000000001E-3</v>
      </c>
      <c r="N257" s="25">
        <f t="shared" si="55"/>
        <v>1.4850000000000002E-3</v>
      </c>
      <c r="O257" s="25"/>
      <c r="P257" s="25">
        <f t="shared" si="56"/>
        <v>1.0366000000000002E-3</v>
      </c>
      <c r="Q257" s="25">
        <f t="shared" si="57"/>
        <v>2.3872898000000004E-2</v>
      </c>
      <c r="R257" s="25">
        <v>2.7899999999999999E-3</v>
      </c>
      <c r="S257" s="25">
        <f t="shared" si="58"/>
        <v>1.0950000000000001E-3</v>
      </c>
      <c r="T257" s="25"/>
      <c r="U257" s="25">
        <f t="shared" si="59"/>
        <v>1.0748000000000001E-3</v>
      </c>
      <c r="V257" s="25">
        <f t="shared" si="60"/>
        <v>2.4752644000000004E-2</v>
      </c>
      <c r="W257" s="25">
        <v>3.9399999999999999E-3</v>
      </c>
      <c r="X257" s="25">
        <f t="shared" si="61"/>
        <v>2.245E-3</v>
      </c>
      <c r="Y257" s="25"/>
      <c r="Z257" s="25">
        <f t="shared" si="62"/>
        <v>1.3644E-3</v>
      </c>
      <c r="AA257" s="25">
        <f t="shared" si="63"/>
        <v>3.1422131999999998E-2</v>
      </c>
      <c r="AB257" s="25">
        <v>3.3999999999999998E-3</v>
      </c>
      <c r="AC257" s="25">
        <f t="shared" si="48"/>
        <v>1.6949999999999999E-3</v>
      </c>
    </row>
    <row r="258" spans="1:29" s="15" customFormat="1">
      <c r="A258" s="18">
        <v>506</v>
      </c>
      <c r="B258" s="25">
        <v>6.8999999999999997E-5</v>
      </c>
      <c r="C258" s="25">
        <v>2.14E-3</v>
      </c>
      <c r="D258" s="25">
        <f t="shared" si="49"/>
        <v>4.1549999999999985E-4</v>
      </c>
      <c r="E258" s="25"/>
      <c r="F258" s="25">
        <f t="shared" si="50"/>
        <v>2.1889999999999985E-4</v>
      </c>
      <c r="G258" s="25">
        <f t="shared" si="51"/>
        <v>5.0412669999999968E-3</v>
      </c>
      <c r="H258" s="25">
        <v>3.16E-3</v>
      </c>
      <c r="I258" s="25">
        <f t="shared" si="52"/>
        <v>1.4354999999999999E-3</v>
      </c>
      <c r="J258" s="25"/>
      <c r="K258" s="25">
        <f t="shared" si="53"/>
        <v>9.2999999999999995E-4</v>
      </c>
      <c r="L258" s="25">
        <f t="shared" si="54"/>
        <v>2.14179E-2</v>
      </c>
      <c r="M258" s="25">
        <v>3.0999999999999999E-3</v>
      </c>
      <c r="N258" s="25">
        <f t="shared" si="55"/>
        <v>1.3754999999999998E-3</v>
      </c>
      <c r="O258" s="25"/>
      <c r="P258" s="25">
        <f t="shared" si="56"/>
        <v>9.2709999999999971E-4</v>
      </c>
      <c r="Q258" s="25">
        <f t="shared" si="57"/>
        <v>2.1351112999999994E-2</v>
      </c>
      <c r="R258" s="25">
        <v>2.9299999999999999E-3</v>
      </c>
      <c r="S258" s="25">
        <f t="shared" si="58"/>
        <v>1.2054999999999998E-3</v>
      </c>
      <c r="T258" s="25"/>
      <c r="U258" s="25">
        <f t="shared" si="59"/>
        <v>1.1852999999999998E-3</v>
      </c>
      <c r="V258" s="25">
        <f t="shared" si="60"/>
        <v>2.7297458999999996E-2</v>
      </c>
      <c r="W258" s="25">
        <v>3.9199999999999999E-3</v>
      </c>
      <c r="X258" s="25">
        <f t="shared" si="61"/>
        <v>2.1954999999999995E-3</v>
      </c>
      <c r="Y258" s="25"/>
      <c r="Z258" s="25">
        <f t="shared" si="62"/>
        <v>1.3148999999999995E-3</v>
      </c>
      <c r="AA258" s="25">
        <f t="shared" si="63"/>
        <v>3.0282146999999988E-2</v>
      </c>
      <c r="AB258" s="25">
        <v>3.3800000000000002E-3</v>
      </c>
      <c r="AC258" s="25">
        <f t="shared" ref="AC258:AC321" si="64">(B258+AB258)/2</f>
        <v>1.7245000000000001E-3</v>
      </c>
    </row>
    <row r="259" spans="1:29" s="15" customFormat="1">
      <c r="A259" s="18">
        <v>507</v>
      </c>
      <c r="B259" s="25">
        <v>-1.0000000000000001E-5</v>
      </c>
      <c r="C259" s="25">
        <v>2.2200000000000002E-3</v>
      </c>
      <c r="D259" s="25">
        <f t="shared" ref="D259:D322" si="65">C259-AC259</f>
        <v>5.6000000000000017E-4</v>
      </c>
      <c r="E259" s="25"/>
      <c r="F259" s="25">
        <f t="shared" ref="F259:F322" si="66">D259-0.0001966</f>
        <v>3.6340000000000016E-4</v>
      </c>
      <c r="G259" s="25">
        <f t="shared" ref="G259:G322" si="67">F259*23.03</f>
        <v>8.3691020000000033E-3</v>
      </c>
      <c r="H259" s="25">
        <v>3.1900000000000001E-3</v>
      </c>
      <c r="I259" s="25">
        <f t="shared" ref="I259:I322" si="68">H259-AC259</f>
        <v>1.5300000000000001E-3</v>
      </c>
      <c r="J259" s="25"/>
      <c r="K259" s="25">
        <f t="shared" ref="K259:K322" si="69">I259-0.0005055</f>
        <v>1.0245000000000002E-3</v>
      </c>
      <c r="L259" s="25">
        <f t="shared" ref="L259:L322" si="70">K259*23.03</f>
        <v>2.3594235000000005E-2</v>
      </c>
      <c r="M259" s="25">
        <v>3.1700000000000001E-3</v>
      </c>
      <c r="N259" s="25">
        <f t="shared" ref="N259:N322" si="71">M259-AC259</f>
        <v>1.5100000000000001E-3</v>
      </c>
      <c r="O259" s="25"/>
      <c r="P259" s="25">
        <f t="shared" ref="P259:P322" si="72">N259-0.0004484</f>
        <v>1.0616E-3</v>
      </c>
      <c r="Q259" s="25">
        <f t="shared" ref="Q259:Q322" si="73">P259*23.03</f>
        <v>2.4448648E-2</v>
      </c>
      <c r="R259" s="25">
        <v>2.7100000000000002E-3</v>
      </c>
      <c r="S259" s="25">
        <f t="shared" ref="S259:S322" si="74">R259-AC259</f>
        <v>1.0500000000000002E-3</v>
      </c>
      <c r="T259" s="25"/>
      <c r="U259" s="25">
        <f t="shared" ref="U259:U322" si="75">S259-0.0000202</f>
        <v>1.0298000000000002E-3</v>
      </c>
      <c r="V259" s="25">
        <f t="shared" ref="V259:V322" si="76">U259*23.03</f>
        <v>2.3716294000000006E-2</v>
      </c>
      <c r="W259" s="25">
        <v>3.8500000000000001E-3</v>
      </c>
      <c r="X259" s="25">
        <f t="shared" ref="X259:X322" si="77">W259-AC259</f>
        <v>2.1900000000000001E-3</v>
      </c>
      <c r="Y259" s="25"/>
      <c r="Z259" s="25">
        <f t="shared" ref="Z259:Z322" si="78">X259-0.0008806</f>
        <v>1.3094000000000001E-3</v>
      </c>
      <c r="AA259" s="25">
        <f t="shared" ref="AA259:AA322" si="79">Z259*23.03</f>
        <v>3.0155482000000004E-2</v>
      </c>
      <c r="AB259" s="25">
        <v>3.3300000000000001E-3</v>
      </c>
      <c r="AC259" s="25">
        <f t="shared" si="64"/>
        <v>1.66E-3</v>
      </c>
    </row>
    <row r="260" spans="1:29" s="15" customFormat="1">
      <c r="A260" s="18">
        <v>508</v>
      </c>
      <c r="B260" s="25">
        <v>1.2999999999999999E-4</v>
      </c>
      <c r="C260" s="25">
        <v>2.0600000000000002E-3</v>
      </c>
      <c r="D260" s="25">
        <f t="shared" si="65"/>
        <v>2.8500000000000031E-4</v>
      </c>
      <c r="E260" s="25"/>
      <c r="F260" s="25">
        <f t="shared" si="66"/>
        <v>8.8400000000000306E-5</v>
      </c>
      <c r="G260" s="25">
        <f t="shared" si="67"/>
        <v>2.0358520000000073E-3</v>
      </c>
      <c r="H260" s="25">
        <v>2.99E-3</v>
      </c>
      <c r="I260" s="25">
        <f t="shared" si="68"/>
        <v>1.2150000000000002E-3</v>
      </c>
      <c r="J260" s="25"/>
      <c r="K260" s="25">
        <f t="shared" si="69"/>
        <v>7.0950000000000017E-4</v>
      </c>
      <c r="L260" s="25">
        <f t="shared" si="70"/>
        <v>1.6339785000000006E-2</v>
      </c>
      <c r="M260" s="25">
        <v>3.0400000000000002E-3</v>
      </c>
      <c r="N260" s="25">
        <f t="shared" si="71"/>
        <v>1.2650000000000003E-3</v>
      </c>
      <c r="O260" s="25"/>
      <c r="P260" s="25">
        <f t="shared" si="72"/>
        <v>8.1660000000000022E-4</v>
      </c>
      <c r="Q260" s="25">
        <f t="shared" si="73"/>
        <v>1.8806298000000006E-2</v>
      </c>
      <c r="R260" s="25">
        <v>2.82E-3</v>
      </c>
      <c r="S260" s="25">
        <f t="shared" si="74"/>
        <v>1.0450000000000001E-3</v>
      </c>
      <c r="T260" s="25"/>
      <c r="U260" s="25">
        <f t="shared" si="75"/>
        <v>1.0248000000000002E-3</v>
      </c>
      <c r="V260" s="25">
        <f t="shared" si="76"/>
        <v>2.3601144000000004E-2</v>
      </c>
      <c r="W260" s="25">
        <v>3.8999999999999998E-3</v>
      </c>
      <c r="X260" s="25">
        <f t="shared" si="77"/>
        <v>2.1250000000000002E-3</v>
      </c>
      <c r="Y260" s="25"/>
      <c r="Z260" s="25">
        <f t="shared" si="78"/>
        <v>1.2444000000000001E-3</v>
      </c>
      <c r="AA260" s="25">
        <f t="shared" si="79"/>
        <v>2.8658532000000004E-2</v>
      </c>
      <c r="AB260" s="25">
        <v>3.4199999999999999E-3</v>
      </c>
      <c r="AC260" s="25">
        <f t="shared" si="64"/>
        <v>1.7749999999999999E-3</v>
      </c>
    </row>
    <row r="261" spans="1:29" s="15" customFormat="1">
      <c r="A261" s="18">
        <v>509</v>
      </c>
      <c r="B261" s="25">
        <v>-2.0000000000000002E-5</v>
      </c>
      <c r="C261" s="25">
        <v>2.0400000000000001E-3</v>
      </c>
      <c r="D261" s="25">
        <f t="shared" si="65"/>
        <v>4.1500000000000022E-4</v>
      </c>
      <c r="E261" s="25"/>
      <c r="F261" s="25">
        <f t="shared" si="66"/>
        <v>2.1840000000000021E-4</v>
      </c>
      <c r="G261" s="25">
        <f t="shared" si="67"/>
        <v>5.0297520000000054E-3</v>
      </c>
      <c r="H261" s="25">
        <v>3.0899999999999999E-3</v>
      </c>
      <c r="I261" s="25">
        <f t="shared" si="68"/>
        <v>1.4649999999999999E-3</v>
      </c>
      <c r="J261" s="25"/>
      <c r="K261" s="25">
        <f t="shared" si="69"/>
        <v>9.5949999999999996E-4</v>
      </c>
      <c r="L261" s="25">
        <f t="shared" si="70"/>
        <v>2.2097285000000001E-2</v>
      </c>
      <c r="M261" s="25">
        <v>3.0100000000000001E-3</v>
      </c>
      <c r="N261" s="25">
        <f t="shared" si="71"/>
        <v>1.3850000000000002E-3</v>
      </c>
      <c r="O261" s="25"/>
      <c r="P261" s="25">
        <f t="shared" si="72"/>
        <v>9.3660000000000011E-4</v>
      </c>
      <c r="Q261" s="25">
        <f t="shared" si="73"/>
        <v>2.1569898000000004E-2</v>
      </c>
      <c r="R261" s="25">
        <v>2.5400000000000002E-3</v>
      </c>
      <c r="S261" s="25">
        <f t="shared" si="74"/>
        <v>9.1500000000000023E-4</v>
      </c>
      <c r="T261" s="25"/>
      <c r="U261" s="25">
        <f t="shared" si="75"/>
        <v>8.9480000000000028E-4</v>
      </c>
      <c r="V261" s="25">
        <f t="shared" si="76"/>
        <v>2.0607244000000007E-2</v>
      </c>
      <c r="W261" s="25">
        <v>3.6900000000000001E-3</v>
      </c>
      <c r="X261" s="25">
        <f t="shared" si="77"/>
        <v>2.065E-3</v>
      </c>
      <c r="Y261" s="25"/>
      <c r="Z261" s="25">
        <f t="shared" si="78"/>
        <v>1.1843999999999999E-3</v>
      </c>
      <c r="AA261" s="25">
        <f t="shared" si="79"/>
        <v>2.7276732000000001E-2</v>
      </c>
      <c r="AB261" s="25">
        <v>3.2699999999999999E-3</v>
      </c>
      <c r="AC261" s="25">
        <f t="shared" si="64"/>
        <v>1.6249999999999999E-3</v>
      </c>
    </row>
    <row r="262" spans="1:29" s="15" customFormat="1">
      <c r="A262" s="18">
        <v>510</v>
      </c>
      <c r="B262" s="25">
        <v>-4.0000000000000003E-5</v>
      </c>
      <c r="C262" s="25">
        <v>2.0699999999999998E-3</v>
      </c>
      <c r="D262" s="25">
        <f t="shared" si="65"/>
        <v>4.5999999999999991E-4</v>
      </c>
      <c r="E262" s="25"/>
      <c r="F262" s="25">
        <f t="shared" si="66"/>
        <v>2.633999999999999E-4</v>
      </c>
      <c r="G262" s="25">
        <f t="shared" si="67"/>
        <v>6.0661019999999977E-3</v>
      </c>
      <c r="H262" s="25">
        <v>2.97E-3</v>
      </c>
      <c r="I262" s="25">
        <f t="shared" si="68"/>
        <v>1.3600000000000001E-3</v>
      </c>
      <c r="J262" s="25"/>
      <c r="K262" s="25">
        <f t="shared" si="69"/>
        <v>8.5450000000000012E-4</v>
      </c>
      <c r="L262" s="25">
        <f t="shared" si="70"/>
        <v>1.9679135000000004E-2</v>
      </c>
      <c r="M262" s="25">
        <v>3.0799999999999998E-3</v>
      </c>
      <c r="N262" s="25">
        <f t="shared" si="71"/>
        <v>1.47E-3</v>
      </c>
      <c r="O262" s="25"/>
      <c r="P262" s="25">
        <f t="shared" si="72"/>
        <v>1.0215999999999999E-3</v>
      </c>
      <c r="Q262" s="25">
        <f t="shared" si="73"/>
        <v>2.3527447999999999E-2</v>
      </c>
      <c r="R262" s="25">
        <v>2.7499999999999998E-3</v>
      </c>
      <c r="S262" s="25">
        <f t="shared" si="74"/>
        <v>1.14E-3</v>
      </c>
      <c r="T262" s="25"/>
      <c r="U262" s="25">
        <f t="shared" si="75"/>
        <v>1.1198E-3</v>
      </c>
      <c r="V262" s="25">
        <f t="shared" si="76"/>
        <v>2.5788994000000003E-2</v>
      </c>
      <c r="W262" s="25">
        <v>3.7799999999999999E-3</v>
      </c>
      <c r="X262" s="25">
        <f t="shared" si="77"/>
        <v>2.1700000000000001E-3</v>
      </c>
      <c r="Y262" s="25"/>
      <c r="Z262" s="25">
        <f t="shared" si="78"/>
        <v>1.2894E-3</v>
      </c>
      <c r="AA262" s="25">
        <f t="shared" si="79"/>
        <v>2.9694882000000002E-2</v>
      </c>
      <c r="AB262" s="25">
        <v>3.2599999999999999E-3</v>
      </c>
      <c r="AC262" s="25">
        <f t="shared" si="64"/>
        <v>1.6099999999999999E-3</v>
      </c>
    </row>
    <row r="263" spans="1:29" s="15" customFormat="1">
      <c r="A263" s="18">
        <v>511</v>
      </c>
      <c r="B263" s="25">
        <v>-6.8999999999999997E-5</v>
      </c>
      <c r="C263" s="25">
        <v>2.0899999999999998E-3</v>
      </c>
      <c r="D263" s="25">
        <f t="shared" si="65"/>
        <v>5.2449999999999979E-4</v>
      </c>
      <c r="E263" s="25"/>
      <c r="F263" s="25">
        <f t="shared" si="66"/>
        <v>3.2789999999999978E-4</v>
      </c>
      <c r="G263" s="25">
        <f t="shared" si="67"/>
        <v>7.5515369999999953E-3</v>
      </c>
      <c r="H263" s="25">
        <v>3.0000000000000001E-3</v>
      </c>
      <c r="I263" s="25">
        <f t="shared" si="68"/>
        <v>1.4345E-3</v>
      </c>
      <c r="J263" s="25"/>
      <c r="K263" s="25">
        <f t="shared" si="69"/>
        <v>9.2900000000000003E-4</v>
      </c>
      <c r="L263" s="25">
        <f t="shared" si="70"/>
        <v>2.1394870000000003E-2</v>
      </c>
      <c r="M263" s="25">
        <v>3.0699999999999998E-3</v>
      </c>
      <c r="N263" s="25">
        <f t="shared" si="71"/>
        <v>1.5044999999999998E-3</v>
      </c>
      <c r="O263" s="25"/>
      <c r="P263" s="25">
        <f t="shared" si="72"/>
        <v>1.0560999999999997E-3</v>
      </c>
      <c r="Q263" s="25">
        <f t="shared" si="73"/>
        <v>2.4321982999999995E-2</v>
      </c>
      <c r="R263" s="25">
        <v>2.5899999999999999E-3</v>
      </c>
      <c r="S263" s="25">
        <f t="shared" si="74"/>
        <v>1.0244999999999998E-3</v>
      </c>
      <c r="T263" s="25"/>
      <c r="U263" s="25">
        <f t="shared" si="75"/>
        <v>1.0042999999999999E-3</v>
      </c>
      <c r="V263" s="25">
        <f t="shared" si="76"/>
        <v>2.3129028999999999E-2</v>
      </c>
      <c r="W263" s="25">
        <v>3.7100000000000002E-3</v>
      </c>
      <c r="X263" s="25">
        <f t="shared" si="77"/>
        <v>2.1445000000000001E-3</v>
      </c>
      <c r="Y263" s="25"/>
      <c r="Z263" s="25">
        <f t="shared" si="78"/>
        <v>1.2639000000000001E-3</v>
      </c>
      <c r="AA263" s="25">
        <f t="shared" si="79"/>
        <v>2.9107617000000002E-2</v>
      </c>
      <c r="AB263" s="25">
        <v>3.2000000000000002E-3</v>
      </c>
      <c r="AC263" s="25">
        <f t="shared" si="64"/>
        <v>1.5655000000000001E-3</v>
      </c>
    </row>
    <row r="264" spans="1:29" s="15" customFormat="1">
      <c r="A264" s="18">
        <v>512</v>
      </c>
      <c r="B264" s="25">
        <v>-9.0000000000000006E-5</v>
      </c>
      <c r="C264" s="25">
        <v>2.0200000000000001E-3</v>
      </c>
      <c r="D264" s="25">
        <f t="shared" si="65"/>
        <v>3.7999999999999991E-4</v>
      </c>
      <c r="E264" s="25"/>
      <c r="F264" s="25">
        <f t="shared" si="66"/>
        <v>1.833999999999999E-4</v>
      </c>
      <c r="G264" s="25">
        <f t="shared" si="67"/>
        <v>4.2237019999999976E-3</v>
      </c>
      <c r="H264" s="25">
        <v>2.99E-3</v>
      </c>
      <c r="I264" s="25">
        <f t="shared" si="68"/>
        <v>1.3499999999999999E-3</v>
      </c>
      <c r="J264" s="25"/>
      <c r="K264" s="25">
        <f t="shared" si="69"/>
        <v>8.4449999999999987E-4</v>
      </c>
      <c r="L264" s="25">
        <f t="shared" si="70"/>
        <v>1.9448834999999998E-2</v>
      </c>
      <c r="M264" s="25">
        <v>2.8500000000000001E-3</v>
      </c>
      <c r="N264" s="25">
        <f t="shared" si="71"/>
        <v>1.2099999999999999E-3</v>
      </c>
      <c r="O264" s="25"/>
      <c r="P264" s="25">
        <f t="shared" si="72"/>
        <v>7.6159999999999986E-4</v>
      </c>
      <c r="Q264" s="25">
        <f t="shared" si="73"/>
        <v>1.7539647999999998E-2</v>
      </c>
      <c r="R264" s="25">
        <v>2.5999999999999999E-3</v>
      </c>
      <c r="S264" s="25">
        <f t="shared" si="74"/>
        <v>9.599999999999997E-4</v>
      </c>
      <c r="T264" s="25"/>
      <c r="U264" s="25">
        <f t="shared" si="75"/>
        <v>9.3979999999999975E-4</v>
      </c>
      <c r="V264" s="25">
        <f t="shared" si="76"/>
        <v>2.1643593999999995E-2</v>
      </c>
      <c r="W264" s="25">
        <v>3.6900000000000001E-3</v>
      </c>
      <c r="X264" s="25">
        <f t="shared" si="77"/>
        <v>2.0499999999999997E-3</v>
      </c>
      <c r="Y264" s="25"/>
      <c r="Z264" s="25">
        <f t="shared" si="78"/>
        <v>1.1693999999999997E-3</v>
      </c>
      <c r="AA264" s="25">
        <f t="shared" si="79"/>
        <v>2.6931281999999994E-2</v>
      </c>
      <c r="AB264" s="25">
        <v>3.3700000000000002E-3</v>
      </c>
      <c r="AC264" s="25">
        <f t="shared" si="64"/>
        <v>1.6400000000000002E-3</v>
      </c>
    </row>
    <row r="265" spans="1:29" s="15" customFormat="1">
      <c r="A265" s="18">
        <v>513</v>
      </c>
      <c r="B265" s="25">
        <v>-1.0000000000000001E-5</v>
      </c>
      <c r="C265" s="25">
        <v>2.0699999999999998E-3</v>
      </c>
      <c r="D265" s="25">
        <f t="shared" si="65"/>
        <v>5.0999999999999982E-4</v>
      </c>
      <c r="E265" s="25"/>
      <c r="F265" s="25">
        <f t="shared" si="66"/>
        <v>3.1339999999999981E-4</v>
      </c>
      <c r="G265" s="25">
        <f t="shared" si="67"/>
        <v>7.2176019999999957E-3</v>
      </c>
      <c r="H265" s="25">
        <v>2.97E-3</v>
      </c>
      <c r="I265" s="25">
        <f t="shared" si="68"/>
        <v>1.41E-3</v>
      </c>
      <c r="J265" s="25"/>
      <c r="K265" s="25">
        <f t="shared" si="69"/>
        <v>9.0450000000000003E-4</v>
      </c>
      <c r="L265" s="25">
        <f t="shared" si="70"/>
        <v>2.0830635E-2</v>
      </c>
      <c r="M265" s="25">
        <v>3.0500000000000002E-3</v>
      </c>
      <c r="N265" s="25">
        <f t="shared" si="71"/>
        <v>1.4900000000000002E-3</v>
      </c>
      <c r="O265" s="25"/>
      <c r="P265" s="25">
        <f t="shared" si="72"/>
        <v>1.0416000000000002E-3</v>
      </c>
      <c r="Q265" s="25">
        <f t="shared" si="73"/>
        <v>2.3988048000000005E-2</v>
      </c>
      <c r="R265" s="25">
        <v>2.5400000000000002E-3</v>
      </c>
      <c r="S265" s="25">
        <f t="shared" si="74"/>
        <v>9.8000000000000019E-4</v>
      </c>
      <c r="T265" s="25"/>
      <c r="U265" s="25">
        <f t="shared" si="75"/>
        <v>9.5980000000000024E-4</v>
      </c>
      <c r="V265" s="25">
        <f t="shared" si="76"/>
        <v>2.2104194000000008E-2</v>
      </c>
      <c r="W265" s="25">
        <v>3.65E-3</v>
      </c>
      <c r="X265" s="25">
        <f t="shared" si="77"/>
        <v>2.0899999999999998E-3</v>
      </c>
      <c r="Y265" s="25"/>
      <c r="Z265" s="25">
        <f t="shared" si="78"/>
        <v>1.2093999999999998E-3</v>
      </c>
      <c r="AA265" s="25">
        <f t="shared" si="79"/>
        <v>2.7852481999999998E-2</v>
      </c>
      <c r="AB265" s="25">
        <v>3.13E-3</v>
      </c>
      <c r="AC265" s="25">
        <f t="shared" si="64"/>
        <v>1.56E-3</v>
      </c>
    </row>
    <row r="266" spans="1:29" s="15" customFormat="1">
      <c r="A266" s="18">
        <v>514</v>
      </c>
      <c r="B266" s="25">
        <v>9.0000000000000006E-5</v>
      </c>
      <c r="C266" s="25">
        <v>1.9400000000000001E-3</v>
      </c>
      <c r="D266" s="25">
        <f t="shared" si="65"/>
        <v>2.2500000000000016E-4</v>
      </c>
      <c r="E266" s="25"/>
      <c r="F266" s="25">
        <f t="shared" si="66"/>
        <v>2.8400000000000148E-5</v>
      </c>
      <c r="G266" s="25">
        <f t="shared" si="67"/>
        <v>6.5405200000000349E-4</v>
      </c>
      <c r="H266" s="25">
        <v>2.96E-3</v>
      </c>
      <c r="I266" s="25">
        <f t="shared" si="68"/>
        <v>1.245E-3</v>
      </c>
      <c r="J266" s="25"/>
      <c r="K266" s="25">
        <f t="shared" si="69"/>
        <v>7.3950000000000003E-4</v>
      </c>
      <c r="L266" s="25">
        <f t="shared" si="70"/>
        <v>1.7030685E-2</v>
      </c>
      <c r="M266" s="25">
        <v>2.9499999999999999E-3</v>
      </c>
      <c r="N266" s="25">
        <f t="shared" si="71"/>
        <v>1.235E-3</v>
      </c>
      <c r="O266" s="25"/>
      <c r="P266" s="25">
        <f t="shared" si="72"/>
        <v>7.8659999999999993E-4</v>
      </c>
      <c r="Q266" s="25">
        <f t="shared" si="73"/>
        <v>1.8115397999999998E-2</v>
      </c>
      <c r="R266" s="25">
        <v>2.5799999999999998E-3</v>
      </c>
      <c r="S266" s="25">
        <f t="shared" si="74"/>
        <v>8.6499999999999988E-4</v>
      </c>
      <c r="T266" s="25"/>
      <c r="U266" s="25">
        <f t="shared" si="75"/>
        <v>8.4479999999999993E-4</v>
      </c>
      <c r="V266" s="25">
        <f t="shared" si="76"/>
        <v>1.9455744000000001E-2</v>
      </c>
      <c r="W266" s="25">
        <v>3.5999999999999999E-3</v>
      </c>
      <c r="X266" s="25">
        <f t="shared" si="77"/>
        <v>1.885E-3</v>
      </c>
      <c r="Y266" s="25"/>
      <c r="Z266" s="25">
        <f t="shared" si="78"/>
        <v>1.0043999999999999E-3</v>
      </c>
      <c r="AA266" s="25">
        <f t="shared" si="79"/>
        <v>2.3131331999999998E-2</v>
      </c>
      <c r="AB266" s="25">
        <v>3.3400000000000001E-3</v>
      </c>
      <c r="AC266" s="25">
        <f t="shared" si="64"/>
        <v>1.7149999999999999E-3</v>
      </c>
    </row>
    <row r="267" spans="1:29" s="15" customFormat="1">
      <c r="A267" s="18">
        <v>515</v>
      </c>
      <c r="B267" s="25">
        <v>-6.0000000000000002E-5</v>
      </c>
      <c r="C267" s="25">
        <v>1.99E-3</v>
      </c>
      <c r="D267" s="25">
        <f t="shared" si="65"/>
        <v>4.500000000000001E-4</v>
      </c>
      <c r="E267" s="25"/>
      <c r="F267" s="25">
        <f t="shared" si="66"/>
        <v>2.5340000000000009E-4</v>
      </c>
      <c r="G267" s="25">
        <f t="shared" si="67"/>
        <v>5.8358020000000019E-3</v>
      </c>
      <c r="H267" s="25">
        <v>2.9199999999999999E-3</v>
      </c>
      <c r="I267" s="25">
        <f t="shared" si="68"/>
        <v>1.3799999999999999E-3</v>
      </c>
      <c r="J267" s="25"/>
      <c r="K267" s="25">
        <f t="shared" si="69"/>
        <v>8.7449999999999995E-4</v>
      </c>
      <c r="L267" s="25">
        <f t="shared" si="70"/>
        <v>2.0139734999999999E-2</v>
      </c>
      <c r="M267" s="25">
        <v>3.0200000000000001E-3</v>
      </c>
      <c r="N267" s="25">
        <f t="shared" si="71"/>
        <v>1.4800000000000002E-3</v>
      </c>
      <c r="O267" s="25"/>
      <c r="P267" s="25">
        <f t="shared" si="72"/>
        <v>1.0316000000000001E-3</v>
      </c>
      <c r="Q267" s="25">
        <f t="shared" si="73"/>
        <v>2.3757748000000006E-2</v>
      </c>
      <c r="R267" s="25">
        <v>2.5500000000000002E-3</v>
      </c>
      <c r="S267" s="25">
        <f t="shared" si="74"/>
        <v>1.0100000000000003E-3</v>
      </c>
      <c r="T267" s="25"/>
      <c r="U267" s="25">
        <f t="shared" si="75"/>
        <v>9.8980000000000031E-4</v>
      </c>
      <c r="V267" s="25">
        <f t="shared" si="76"/>
        <v>2.2795094000000009E-2</v>
      </c>
      <c r="W267" s="25">
        <v>3.5699999999999998E-3</v>
      </c>
      <c r="X267" s="25">
        <f t="shared" si="77"/>
        <v>2.0299999999999997E-3</v>
      </c>
      <c r="Y267" s="25"/>
      <c r="Z267" s="25">
        <f t="shared" si="78"/>
        <v>1.1493999999999996E-3</v>
      </c>
      <c r="AA267" s="25">
        <f t="shared" si="79"/>
        <v>2.6470681999999992E-2</v>
      </c>
      <c r="AB267" s="25">
        <v>3.14E-3</v>
      </c>
      <c r="AC267" s="25">
        <f t="shared" si="64"/>
        <v>1.5399999999999999E-3</v>
      </c>
    </row>
    <row r="268" spans="1:29" s="15" customFormat="1">
      <c r="A268" s="18">
        <v>516</v>
      </c>
      <c r="B268" s="25">
        <v>-9.0000000000000006E-5</v>
      </c>
      <c r="C268" s="25">
        <v>1.91E-3</v>
      </c>
      <c r="D268" s="25">
        <f t="shared" si="65"/>
        <v>3.8499999999999993E-4</v>
      </c>
      <c r="E268" s="25"/>
      <c r="F268" s="25">
        <f t="shared" si="66"/>
        <v>1.8839999999999992E-4</v>
      </c>
      <c r="G268" s="25">
        <f t="shared" si="67"/>
        <v>4.3388519999999981E-3</v>
      </c>
      <c r="H268" s="25">
        <v>2.8700000000000002E-3</v>
      </c>
      <c r="I268" s="25">
        <f t="shared" si="68"/>
        <v>1.3450000000000001E-3</v>
      </c>
      <c r="J268" s="25"/>
      <c r="K268" s="25">
        <f t="shared" si="69"/>
        <v>8.3950000000000008E-4</v>
      </c>
      <c r="L268" s="25">
        <f t="shared" si="70"/>
        <v>1.9333685000000003E-2</v>
      </c>
      <c r="M268" s="25">
        <v>2.7899999999999999E-3</v>
      </c>
      <c r="N268" s="25">
        <f t="shared" si="71"/>
        <v>1.2649999999999998E-3</v>
      </c>
      <c r="O268" s="25"/>
      <c r="P268" s="25">
        <f t="shared" si="72"/>
        <v>8.1659999999999979E-4</v>
      </c>
      <c r="Q268" s="25">
        <f t="shared" si="73"/>
        <v>1.8806297999999996E-2</v>
      </c>
      <c r="R268" s="25">
        <v>2.5500000000000002E-3</v>
      </c>
      <c r="S268" s="25">
        <f t="shared" si="74"/>
        <v>1.0250000000000001E-3</v>
      </c>
      <c r="T268" s="25"/>
      <c r="U268" s="25">
        <f t="shared" si="75"/>
        <v>1.0048000000000001E-3</v>
      </c>
      <c r="V268" s="25">
        <f t="shared" si="76"/>
        <v>2.3140544000000006E-2</v>
      </c>
      <c r="W268" s="25">
        <v>3.5799999999999998E-3</v>
      </c>
      <c r="X268" s="25">
        <f t="shared" si="77"/>
        <v>2.0549999999999995E-3</v>
      </c>
      <c r="Y268" s="25"/>
      <c r="Z268" s="25">
        <f t="shared" si="78"/>
        <v>1.1743999999999995E-3</v>
      </c>
      <c r="AA268" s="25">
        <f t="shared" si="79"/>
        <v>2.7046431999999988E-2</v>
      </c>
      <c r="AB268" s="25">
        <v>3.14E-3</v>
      </c>
      <c r="AC268" s="25">
        <f t="shared" si="64"/>
        <v>1.5250000000000001E-3</v>
      </c>
    </row>
    <row r="269" spans="1:29" s="15" customFormat="1">
      <c r="A269" s="18">
        <v>517</v>
      </c>
      <c r="B269" s="25">
        <v>-9.0000000000000006E-5</v>
      </c>
      <c r="C269" s="25">
        <v>1.89E-3</v>
      </c>
      <c r="D269" s="25">
        <f t="shared" si="65"/>
        <v>3.4999999999999983E-4</v>
      </c>
      <c r="E269" s="25"/>
      <c r="F269" s="25">
        <f t="shared" si="66"/>
        <v>1.5339999999999983E-4</v>
      </c>
      <c r="G269" s="25">
        <f t="shared" si="67"/>
        <v>3.5328019999999963E-3</v>
      </c>
      <c r="H269" s="25">
        <v>2.9299999999999999E-3</v>
      </c>
      <c r="I269" s="25">
        <f t="shared" si="68"/>
        <v>1.3899999999999997E-3</v>
      </c>
      <c r="J269" s="25"/>
      <c r="K269" s="25">
        <f t="shared" si="69"/>
        <v>8.8449999999999976E-4</v>
      </c>
      <c r="L269" s="25">
        <f t="shared" si="70"/>
        <v>2.0370034999999995E-2</v>
      </c>
      <c r="M269" s="25">
        <v>2.8800000000000002E-3</v>
      </c>
      <c r="N269" s="25">
        <f t="shared" si="71"/>
        <v>1.34E-3</v>
      </c>
      <c r="O269" s="25"/>
      <c r="P269" s="25">
        <f t="shared" si="72"/>
        <v>8.9159999999999999E-4</v>
      </c>
      <c r="Q269" s="25">
        <f t="shared" si="73"/>
        <v>2.0533548000000002E-2</v>
      </c>
      <c r="R269" s="25">
        <v>2.4299999999999999E-3</v>
      </c>
      <c r="S269" s="25">
        <f t="shared" si="74"/>
        <v>8.8999999999999973E-4</v>
      </c>
      <c r="T269" s="25"/>
      <c r="U269" s="25">
        <f t="shared" si="75"/>
        <v>8.6979999999999978E-4</v>
      </c>
      <c r="V269" s="25">
        <f t="shared" si="76"/>
        <v>2.0031493999999997E-2</v>
      </c>
      <c r="W269" s="25">
        <v>3.62E-3</v>
      </c>
      <c r="X269" s="25">
        <f t="shared" si="77"/>
        <v>2.0799999999999998E-3</v>
      </c>
      <c r="Y269" s="25"/>
      <c r="Z269" s="25">
        <f t="shared" si="78"/>
        <v>1.1993999999999998E-3</v>
      </c>
      <c r="AA269" s="25">
        <f t="shared" si="79"/>
        <v>2.7622181999999995E-2</v>
      </c>
      <c r="AB269" s="25">
        <v>3.1700000000000001E-3</v>
      </c>
      <c r="AC269" s="25">
        <f t="shared" si="64"/>
        <v>1.5400000000000001E-3</v>
      </c>
    </row>
    <row r="270" spans="1:29" s="15" customFormat="1">
      <c r="A270" s="18">
        <v>518</v>
      </c>
      <c r="B270" s="25">
        <v>-3.0000000000000001E-5</v>
      </c>
      <c r="C270" s="25">
        <v>1.89E-3</v>
      </c>
      <c r="D270" s="25">
        <f t="shared" si="65"/>
        <v>3.0499999999999993E-4</v>
      </c>
      <c r="E270" s="25"/>
      <c r="F270" s="25">
        <f t="shared" si="66"/>
        <v>1.0839999999999992E-4</v>
      </c>
      <c r="G270" s="25">
        <f t="shared" si="67"/>
        <v>2.4964519999999984E-3</v>
      </c>
      <c r="H270" s="25">
        <v>2.8500000000000001E-3</v>
      </c>
      <c r="I270" s="25">
        <f t="shared" si="68"/>
        <v>1.2650000000000001E-3</v>
      </c>
      <c r="J270" s="25"/>
      <c r="K270" s="25">
        <f t="shared" si="69"/>
        <v>7.5950000000000008E-4</v>
      </c>
      <c r="L270" s="25">
        <f t="shared" si="70"/>
        <v>1.7491285000000002E-2</v>
      </c>
      <c r="M270" s="25">
        <v>2.8600000000000001E-3</v>
      </c>
      <c r="N270" s="25">
        <f t="shared" si="71"/>
        <v>1.2750000000000001E-3</v>
      </c>
      <c r="O270" s="25"/>
      <c r="P270" s="25">
        <f t="shared" si="72"/>
        <v>8.2660000000000003E-4</v>
      </c>
      <c r="Q270" s="25">
        <f t="shared" si="73"/>
        <v>1.9036598000000002E-2</v>
      </c>
      <c r="R270" s="25">
        <v>2.49E-3</v>
      </c>
      <c r="S270" s="25">
        <f t="shared" si="74"/>
        <v>9.0499999999999999E-4</v>
      </c>
      <c r="T270" s="25"/>
      <c r="U270" s="25">
        <f t="shared" si="75"/>
        <v>8.8480000000000004E-4</v>
      </c>
      <c r="V270" s="25">
        <f t="shared" si="76"/>
        <v>2.0376944000000001E-2</v>
      </c>
      <c r="W270" s="25">
        <v>3.5899999999999999E-3</v>
      </c>
      <c r="X270" s="25">
        <f t="shared" si="77"/>
        <v>2.0049999999999998E-3</v>
      </c>
      <c r="Y270" s="25"/>
      <c r="Z270" s="25">
        <f t="shared" si="78"/>
        <v>1.1243999999999998E-3</v>
      </c>
      <c r="AA270" s="25">
        <f t="shared" si="79"/>
        <v>2.5894931999999996E-2</v>
      </c>
      <c r="AB270" s="25">
        <v>3.2000000000000002E-3</v>
      </c>
      <c r="AC270" s="25">
        <f t="shared" si="64"/>
        <v>1.585E-3</v>
      </c>
    </row>
    <row r="271" spans="1:29" s="15" customFormat="1">
      <c r="A271" s="18">
        <v>519</v>
      </c>
      <c r="B271" s="25">
        <v>9.0000000000000006E-5</v>
      </c>
      <c r="C271" s="25">
        <v>1.9499999999999999E-3</v>
      </c>
      <c r="D271" s="25">
        <f t="shared" si="65"/>
        <v>3.700000000000001E-4</v>
      </c>
      <c r="E271" s="25"/>
      <c r="F271" s="25">
        <f t="shared" si="66"/>
        <v>1.7340000000000009E-4</v>
      </c>
      <c r="G271" s="25">
        <f t="shared" si="67"/>
        <v>3.9934020000000027E-3</v>
      </c>
      <c r="H271" s="25">
        <v>2.8500000000000001E-3</v>
      </c>
      <c r="I271" s="25">
        <f t="shared" si="68"/>
        <v>1.2700000000000003E-3</v>
      </c>
      <c r="J271" s="25"/>
      <c r="K271" s="25">
        <f t="shared" si="69"/>
        <v>7.6450000000000031E-4</v>
      </c>
      <c r="L271" s="25">
        <f t="shared" si="70"/>
        <v>1.7606435000000007E-2</v>
      </c>
      <c r="M271" s="25">
        <v>2.8500000000000001E-3</v>
      </c>
      <c r="N271" s="25">
        <f t="shared" si="71"/>
        <v>1.2700000000000003E-3</v>
      </c>
      <c r="O271" s="25"/>
      <c r="P271" s="25">
        <f t="shared" si="72"/>
        <v>8.2160000000000024E-4</v>
      </c>
      <c r="Q271" s="25">
        <f t="shared" si="73"/>
        <v>1.8921448000000007E-2</v>
      </c>
      <c r="R271" s="25">
        <v>2.4099999999999998E-3</v>
      </c>
      <c r="S271" s="25">
        <f t="shared" si="74"/>
        <v>8.3000000000000001E-4</v>
      </c>
      <c r="T271" s="25"/>
      <c r="U271" s="25">
        <f t="shared" si="75"/>
        <v>8.0980000000000006E-4</v>
      </c>
      <c r="V271" s="25">
        <f t="shared" si="76"/>
        <v>1.8649694000000001E-2</v>
      </c>
      <c r="W271" s="25">
        <v>3.5000000000000001E-3</v>
      </c>
      <c r="X271" s="25">
        <f t="shared" si="77"/>
        <v>1.9200000000000003E-3</v>
      </c>
      <c r="Y271" s="25"/>
      <c r="Z271" s="25">
        <f t="shared" si="78"/>
        <v>1.0394000000000002E-3</v>
      </c>
      <c r="AA271" s="25">
        <f t="shared" si="79"/>
        <v>2.3937382000000007E-2</v>
      </c>
      <c r="AB271" s="25">
        <v>3.0699999999999998E-3</v>
      </c>
      <c r="AC271" s="25">
        <f t="shared" si="64"/>
        <v>1.5799999999999998E-3</v>
      </c>
    </row>
    <row r="272" spans="1:29" s="15" customFormat="1">
      <c r="A272" s="18">
        <v>520</v>
      </c>
      <c r="B272" s="25">
        <v>-8.0000000000000007E-5</v>
      </c>
      <c r="C272" s="25">
        <v>1.8E-3</v>
      </c>
      <c r="D272" s="25">
        <f t="shared" si="65"/>
        <v>2.5500000000000002E-4</v>
      </c>
      <c r="E272" s="25"/>
      <c r="F272" s="25">
        <f t="shared" si="66"/>
        <v>5.840000000000001E-5</v>
      </c>
      <c r="G272" s="25">
        <f t="shared" si="67"/>
        <v>1.3449520000000004E-3</v>
      </c>
      <c r="H272" s="25">
        <v>2.82E-3</v>
      </c>
      <c r="I272" s="25">
        <f t="shared" si="68"/>
        <v>1.2750000000000001E-3</v>
      </c>
      <c r="J272" s="25"/>
      <c r="K272" s="25">
        <f t="shared" si="69"/>
        <v>7.6950000000000011E-4</v>
      </c>
      <c r="L272" s="25">
        <f t="shared" si="70"/>
        <v>1.7721585000000005E-2</v>
      </c>
      <c r="M272" s="25">
        <v>2.7699999999999999E-3</v>
      </c>
      <c r="N272" s="25">
        <f t="shared" si="71"/>
        <v>1.225E-3</v>
      </c>
      <c r="O272" s="25"/>
      <c r="P272" s="25">
        <f t="shared" si="72"/>
        <v>7.765999999999999E-4</v>
      </c>
      <c r="Q272" s="25">
        <f t="shared" si="73"/>
        <v>1.7885097999999999E-2</v>
      </c>
      <c r="R272" s="25">
        <v>2.33E-3</v>
      </c>
      <c r="S272" s="25">
        <f t="shared" si="74"/>
        <v>7.8500000000000011E-4</v>
      </c>
      <c r="T272" s="25"/>
      <c r="U272" s="25">
        <f t="shared" si="75"/>
        <v>7.6480000000000016E-4</v>
      </c>
      <c r="V272" s="25">
        <f t="shared" si="76"/>
        <v>1.7613344000000003E-2</v>
      </c>
      <c r="W272" s="25">
        <v>3.46E-3</v>
      </c>
      <c r="X272" s="25">
        <f t="shared" si="77"/>
        <v>1.915E-3</v>
      </c>
      <c r="Y272" s="25"/>
      <c r="Z272" s="25">
        <f t="shared" si="78"/>
        <v>1.0344E-3</v>
      </c>
      <c r="AA272" s="25">
        <f t="shared" si="79"/>
        <v>2.3822232000000002E-2</v>
      </c>
      <c r="AB272" s="25">
        <v>3.1700000000000001E-3</v>
      </c>
      <c r="AC272" s="25">
        <f t="shared" si="64"/>
        <v>1.5449999999999999E-3</v>
      </c>
    </row>
    <row r="273" spans="1:29" s="15" customFormat="1">
      <c r="A273" s="18">
        <v>521</v>
      </c>
      <c r="B273" s="25">
        <v>6.8999999999999997E-5</v>
      </c>
      <c r="C273" s="25">
        <v>2.0100000000000001E-3</v>
      </c>
      <c r="D273" s="25">
        <f t="shared" si="65"/>
        <v>4.0550000000000004E-4</v>
      </c>
      <c r="E273" s="25"/>
      <c r="F273" s="25">
        <f t="shared" si="66"/>
        <v>2.0890000000000004E-4</v>
      </c>
      <c r="G273" s="25">
        <f t="shared" si="67"/>
        <v>4.8109670000000011E-3</v>
      </c>
      <c r="H273" s="25">
        <v>2.8700000000000002E-3</v>
      </c>
      <c r="I273" s="25">
        <f t="shared" si="68"/>
        <v>1.2655000000000001E-3</v>
      </c>
      <c r="J273" s="25"/>
      <c r="K273" s="25">
        <f t="shared" si="69"/>
        <v>7.6000000000000015E-4</v>
      </c>
      <c r="L273" s="25">
        <f t="shared" si="70"/>
        <v>1.7502800000000006E-2</v>
      </c>
      <c r="M273" s="25">
        <v>2.8600000000000001E-3</v>
      </c>
      <c r="N273" s="25">
        <f t="shared" si="71"/>
        <v>1.2555000000000001E-3</v>
      </c>
      <c r="O273" s="25"/>
      <c r="P273" s="25">
        <f t="shared" si="72"/>
        <v>8.0710000000000005E-4</v>
      </c>
      <c r="Q273" s="25">
        <f t="shared" si="73"/>
        <v>1.8587513000000003E-2</v>
      </c>
      <c r="R273" s="25">
        <v>2.4599999999999999E-3</v>
      </c>
      <c r="S273" s="25">
        <f t="shared" si="74"/>
        <v>8.5549999999999992E-4</v>
      </c>
      <c r="T273" s="25"/>
      <c r="U273" s="25">
        <f t="shared" si="75"/>
        <v>8.3529999999999997E-4</v>
      </c>
      <c r="V273" s="25">
        <f t="shared" si="76"/>
        <v>1.9236959000000001E-2</v>
      </c>
      <c r="W273" s="25">
        <v>3.4399999999999999E-3</v>
      </c>
      <c r="X273" s="25">
        <f t="shared" si="77"/>
        <v>1.8354999999999999E-3</v>
      </c>
      <c r="Y273" s="25"/>
      <c r="Z273" s="25">
        <f t="shared" si="78"/>
        <v>9.5489999999999985E-4</v>
      </c>
      <c r="AA273" s="25">
        <f t="shared" si="79"/>
        <v>2.1991346999999998E-2</v>
      </c>
      <c r="AB273" s="25">
        <v>3.14E-3</v>
      </c>
      <c r="AC273" s="25">
        <f t="shared" si="64"/>
        <v>1.6045E-3</v>
      </c>
    </row>
    <row r="274" spans="1:29" s="15" customFormat="1">
      <c r="A274" s="18">
        <v>522</v>
      </c>
      <c r="B274" s="25">
        <v>4.0000000000000003E-5</v>
      </c>
      <c r="C274" s="25">
        <v>1.9599999999999999E-3</v>
      </c>
      <c r="D274" s="25">
        <f t="shared" si="65"/>
        <v>3.3999999999999981E-4</v>
      </c>
      <c r="E274" s="25"/>
      <c r="F274" s="25">
        <f t="shared" si="66"/>
        <v>1.433999999999998E-4</v>
      </c>
      <c r="G274" s="25">
        <f t="shared" si="67"/>
        <v>3.3025019999999954E-3</v>
      </c>
      <c r="H274" s="25">
        <v>2.7799999999999999E-3</v>
      </c>
      <c r="I274" s="25">
        <f t="shared" si="68"/>
        <v>1.1599999999999998E-3</v>
      </c>
      <c r="J274" s="25"/>
      <c r="K274" s="25">
        <f t="shared" si="69"/>
        <v>6.5449999999999981E-4</v>
      </c>
      <c r="L274" s="25">
        <f t="shared" si="70"/>
        <v>1.5073134999999996E-2</v>
      </c>
      <c r="M274" s="25">
        <v>2.7699999999999999E-3</v>
      </c>
      <c r="N274" s="25">
        <f t="shared" si="71"/>
        <v>1.1499999999999998E-3</v>
      </c>
      <c r="O274" s="25"/>
      <c r="P274" s="25">
        <f t="shared" si="72"/>
        <v>7.0159999999999971E-4</v>
      </c>
      <c r="Q274" s="25">
        <f t="shared" si="73"/>
        <v>1.6157847999999995E-2</v>
      </c>
      <c r="R274" s="25">
        <v>2.3999999999999998E-3</v>
      </c>
      <c r="S274" s="25">
        <f t="shared" si="74"/>
        <v>7.7999999999999966E-4</v>
      </c>
      <c r="T274" s="25"/>
      <c r="U274" s="25">
        <f t="shared" si="75"/>
        <v>7.5979999999999971E-4</v>
      </c>
      <c r="V274" s="25">
        <f t="shared" si="76"/>
        <v>1.7498193999999995E-2</v>
      </c>
      <c r="W274" s="25">
        <v>3.4299999999999999E-3</v>
      </c>
      <c r="X274" s="25">
        <f t="shared" si="77"/>
        <v>1.8099999999999998E-3</v>
      </c>
      <c r="Y274" s="25"/>
      <c r="Z274" s="25">
        <f t="shared" si="78"/>
        <v>9.2939999999999971E-4</v>
      </c>
      <c r="AA274" s="25">
        <f t="shared" si="79"/>
        <v>2.1404081999999994E-2</v>
      </c>
      <c r="AB274" s="25">
        <v>3.2000000000000002E-3</v>
      </c>
      <c r="AC274" s="25">
        <f t="shared" si="64"/>
        <v>1.6200000000000001E-3</v>
      </c>
    </row>
    <row r="275" spans="1:29" s="15" customFormat="1">
      <c r="A275" s="18">
        <v>523</v>
      </c>
      <c r="B275" s="25">
        <v>4.0000000000000003E-5</v>
      </c>
      <c r="C275" s="25">
        <v>1.9599999999999999E-3</v>
      </c>
      <c r="D275" s="25">
        <f t="shared" si="65"/>
        <v>3.1999999999999997E-4</v>
      </c>
      <c r="E275" s="25"/>
      <c r="F275" s="25">
        <f t="shared" si="66"/>
        <v>1.2339999999999996E-4</v>
      </c>
      <c r="G275" s="25">
        <f t="shared" si="67"/>
        <v>2.8419019999999994E-3</v>
      </c>
      <c r="H275" s="25">
        <v>2.81E-3</v>
      </c>
      <c r="I275" s="25">
        <f t="shared" si="68"/>
        <v>1.17E-3</v>
      </c>
      <c r="J275" s="25"/>
      <c r="K275" s="25">
        <f t="shared" si="69"/>
        <v>6.6450000000000005E-4</v>
      </c>
      <c r="L275" s="25">
        <f t="shared" si="70"/>
        <v>1.5303435000000002E-2</v>
      </c>
      <c r="M275" s="25">
        <v>2.8300000000000001E-3</v>
      </c>
      <c r="N275" s="25">
        <f t="shared" si="71"/>
        <v>1.1900000000000001E-3</v>
      </c>
      <c r="O275" s="25"/>
      <c r="P275" s="25">
        <f t="shared" si="72"/>
        <v>7.4160000000000003E-4</v>
      </c>
      <c r="Q275" s="25">
        <f t="shared" si="73"/>
        <v>1.7079048000000003E-2</v>
      </c>
      <c r="R275" s="25">
        <v>2.4199999999999998E-3</v>
      </c>
      <c r="S275" s="25">
        <f t="shared" si="74"/>
        <v>7.7999999999999988E-4</v>
      </c>
      <c r="T275" s="25"/>
      <c r="U275" s="25">
        <f t="shared" si="75"/>
        <v>7.5979999999999993E-4</v>
      </c>
      <c r="V275" s="25">
        <f t="shared" si="76"/>
        <v>1.7498193999999998E-2</v>
      </c>
      <c r="W275" s="25">
        <v>3.49E-3</v>
      </c>
      <c r="X275" s="25">
        <f t="shared" si="77"/>
        <v>1.8500000000000001E-3</v>
      </c>
      <c r="Y275" s="25"/>
      <c r="Z275" s="25">
        <f t="shared" si="78"/>
        <v>9.6940000000000004E-4</v>
      </c>
      <c r="AA275" s="25">
        <f t="shared" si="79"/>
        <v>2.2325282000000002E-2</v>
      </c>
      <c r="AB275" s="25">
        <v>3.2399999999999998E-3</v>
      </c>
      <c r="AC275" s="25">
        <f t="shared" si="64"/>
        <v>1.64E-3</v>
      </c>
    </row>
    <row r="276" spans="1:29" s="15" customFormat="1">
      <c r="A276" s="18">
        <v>524</v>
      </c>
      <c r="B276" s="25">
        <v>-8.0000000000000007E-5</v>
      </c>
      <c r="C276" s="25">
        <v>1.8799999999999999E-3</v>
      </c>
      <c r="D276" s="25">
        <f t="shared" si="65"/>
        <v>2.8000000000000008E-4</v>
      </c>
      <c r="E276" s="25"/>
      <c r="F276" s="25">
        <f t="shared" si="66"/>
        <v>8.3400000000000076E-5</v>
      </c>
      <c r="G276" s="25">
        <f t="shared" si="67"/>
        <v>1.9207020000000018E-3</v>
      </c>
      <c r="H276" s="25">
        <v>2.7000000000000001E-3</v>
      </c>
      <c r="I276" s="25">
        <f t="shared" si="68"/>
        <v>1.1000000000000003E-3</v>
      </c>
      <c r="J276" s="25"/>
      <c r="K276" s="25">
        <f t="shared" si="69"/>
        <v>5.945000000000003E-4</v>
      </c>
      <c r="L276" s="25">
        <f t="shared" si="70"/>
        <v>1.3691335000000008E-2</v>
      </c>
      <c r="M276" s="25">
        <v>2.7299999999999998E-3</v>
      </c>
      <c r="N276" s="25">
        <f t="shared" si="71"/>
        <v>1.1299999999999999E-3</v>
      </c>
      <c r="O276" s="25"/>
      <c r="P276" s="25">
        <f t="shared" si="72"/>
        <v>6.8159999999999987E-4</v>
      </c>
      <c r="Q276" s="25">
        <f t="shared" si="73"/>
        <v>1.5697247999999997E-2</v>
      </c>
      <c r="R276" s="25">
        <v>2.3600000000000001E-3</v>
      </c>
      <c r="S276" s="25">
        <f t="shared" si="74"/>
        <v>7.6000000000000026E-4</v>
      </c>
      <c r="T276" s="25"/>
      <c r="U276" s="25">
        <f t="shared" si="75"/>
        <v>7.3980000000000031E-4</v>
      </c>
      <c r="V276" s="25">
        <f t="shared" si="76"/>
        <v>1.7037594000000007E-2</v>
      </c>
      <c r="W276" s="25">
        <v>3.3400000000000001E-3</v>
      </c>
      <c r="X276" s="25">
        <f t="shared" si="77"/>
        <v>1.7400000000000002E-3</v>
      </c>
      <c r="Y276" s="25"/>
      <c r="Z276" s="25">
        <f t="shared" si="78"/>
        <v>8.5940000000000018E-4</v>
      </c>
      <c r="AA276" s="25">
        <f t="shared" si="79"/>
        <v>1.9791982000000007E-2</v>
      </c>
      <c r="AB276" s="25">
        <v>3.2799999999999999E-3</v>
      </c>
      <c r="AC276" s="25">
        <f t="shared" si="64"/>
        <v>1.5999999999999999E-3</v>
      </c>
    </row>
    <row r="277" spans="1:29" s="15" customFormat="1">
      <c r="A277" s="18">
        <v>525</v>
      </c>
      <c r="B277" s="25">
        <v>-2.0000000000000002E-5</v>
      </c>
      <c r="C277" s="25">
        <v>1.91E-3</v>
      </c>
      <c r="D277" s="25">
        <f t="shared" si="65"/>
        <v>3.3E-4</v>
      </c>
      <c r="E277" s="25"/>
      <c r="F277" s="25">
        <f t="shared" si="66"/>
        <v>1.3339999999999999E-4</v>
      </c>
      <c r="G277" s="25">
        <f t="shared" si="67"/>
        <v>3.072202E-3</v>
      </c>
      <c r="H277" s="25">
        <v>2.8500000000000001E-3</v>
      </c>
      <c r="I277" s="25">
        <f t="shared" si="68"/>
        <v>1.2700000000000001E-3</v>
      </c>
      <c r="J277" s="25"/>
      <c r="K277" s="25">
        <f t="shared" si="69"/>
        <v>7.645000000000001E-4</v>
      </c>
      <c r="L277" s="25">
        <f t="shared" si="70"/>
        <v>1.7606435000000004E-2</v>
      </c>
      <c r="M277" s="25">
        <v>2.8400000000000001E-3</v>
      </c>
      <c r="N277" s="25">
        <f t="shared" si="71"/>
        <v>1.2600000000000001E-3</v>
      </c>
      <c r="O277" s="25"/>
      <c r="P277" s="25">
        <f t="shared" si="72"/>
        <v>8.116E-4</v>
      </c>
      <c r="Q277" s="25">
        <f t="shared" si="73"/>
        <v>1.8691148000000001E-2</v>
      </c>
      <c r="R277" s="25">
        <v>2.3500000000000001E-3</v>
      </c>
      <c r="S277" s="25">
        <f t="shared" si="74"/>
        <v>7.7000000000000007E-4</v>
      </c>
      <c r="T277" s="25"/>
      <c r="U277" s="25">
        <f t="shared" si="75"/>
        <v>7.4980000000000012E-4</v>
      </c>
      <c r="V277" s="25">
        <f t="shared" si="76"/>
        <v>1.7267894000000002E-2</v>
      </c>
      <c r="W277" s="25">
        <v>3.4499999999999999E-3</v>
      </c>
      <c r="X277" s="25">
        <f t="shared" si="77"/>
        <v>1.8699999999999999E-3</v>
      </c>
      <c r="Y277" s="25"/>
      <c r="Z277" s="25">
        <f t="shared" si="78"/>
        <v>9.8939999999999987E-4</v>
      </c>
      <c r="AA277" s="25">
        <f t="shared" si="79"/>
        <v>2.2785881999999997E-2</v>
      </c>
      <c r="AB277" s="25">
        <v>3.1800000000000001E-3</v>
      </c>
      <c r="AC277" s="25">
        <f t="shared" si="64"/>
        <v>1.58E-3</v>
      </c>
    </row>
    <row r="278" spans="1:29" s="15" customFormat="1">
      <c r="A278" s="18">
        <v>526</v>
      </c>
      <c r="B278" s="25">
        <v>5.0000000000000002E-5</v>
      </c>
      <c r="C278" s="25">
        <v>1.72E-3</v>
      </c>
      <c r="D278" s="25">
        <f t="shared" si="65"/>
        <v>1.1999999999999988E-4</v>
      </c>
      <c r="E278" s="25"/>
      <c r="F278" s="25">
        <f t="shared" si="66"/>
        <v>-7.6600000000000127E-5</v>
      </c>
      <c r="G278" s="25">
        <f t="shared" si="67"/>
        <v>-1.764098000000003E-3</v>
      </c>
      <c r="H278" s="25">
        <v>2.7499999999999998E-3</v>
      </c>
      <c r="I278" s="25">
        <f t="shared" si="68"/>
        <v>1.1499999999999998E-3</v>
      </c>
      <c r="J278" s="25"/>
      <c r="K278" s="25">
        <f t="shared" si="69"/>
        <v>6.4449999999999978E-4</v>
      </c>
      <c r="L278" s="25">
        <f t="shared" si="70"/>
        <v>1.4842834999999995E-2</v>
      </c>
      <c r="M278" s="25">
        <v>2.6900000000000001E-3</v>
      </c>
      <c r="N278" s="25">
        <f t="shared" si="71"/>
        <v>1.09E-3</v>
      </c>
      <c r="O278" s="25"/>
      <c r="P278" s="25">
        <f t="shared" si="72"/>
        <v>6.4159999999999998E-4</v>
      </c>
      <c r="Q278" s="25">
        <f t="shared" si="73"/>
        <v>1.4776048E-2</v>
      </c>
      <c r="R278" s="25">
        <v>2.3500000000000001E-3</v>
      </c>
      <c r="S278" s="25">
        <f t="shared" si="74"/>
        <v>7.5000000000000002E-4</v>
      </c>
      <c r="T278" s="25"/>
      <c r="U278" s="25">
        <f t="shared" si="75"/>
        <v>7.2980000000000007E-4</v>
      </c>
      <c r="V278" s="25">
        <f t="shared" si="76"/>
        <v>1.6807294000000004E-2</v>
      </c>
      <c r="W278" s="25">
        <v>3.3999999999999998E-3</v>
      </c>
      <c r="X278" s="25">
        <f t="shared" si="77"/>
        <v>1.7999999999999997E-3</v>
      </c>
      <c r="Y278" s="25"/>
      <c r="Z278" s="25">
        <f t="shared" si="78"/>
        <v>9.1939999999999969E-4</v>
      </c>
      <c r="AA278" s="25">
        <f t="shared" si="79"/>
        <v>2.1173781999999995E-2</v>
      </c>
      <c r="AB278" s="25">
        <v>3.15E-3</v>
      </c>
      <c r="AC278" s="25">
        <f t="shared" si="64"/>
        <v>1.6000000000000001E-3</v>
      </c>
    </row>
    <row r="279" spans="1:29" s="15" customFormat="1">
      <c r="A279" s="18">
        <v>527</v>
      </c>
      <c r="B279" s="25">
        <v>6.8999999999999997E-5</v>
      </c>
      <c r="C279" s="25">
        <v>1.8699999999999999E-3</v>
      </c>
      <c r="D279" s="25">
        <f t="shared" si="65"/>
        <v>2.6549999999999989E-4</v>
      </c>
      <c r="E279" s="25"/>
      <c r="F279" s="25">
        <f t="shared" si="66"/>
        <v>6.8899999999999886E-5</v>
      </c>
      <c r="G279" s="25">
        <f t="shared" si="67"/>
        <v>1.5867669999999974E-3</v>
      </c>
      <c r="H279" s="25">
        <v>2.81E-3</v>
      </c>
      <c r="I279" s="25">
        <f t="shared" si="68"/>
        <v>1.2055E-3</v>
      </c>
      <c r="J279" s="25"/>
      <c r="K279" s="25">
        <f t="shared" si="69"/>
        <v>6.9999999999999999E-4</v>
      </c>
      <c r="L279" s="25">
        <f t="shared" si="70"/>
        <v>1.6121E-2</v>
      </c>
      <c r="M279" s="25">
        <v>2.7899999999999999E-3</v>
      </c>
      <c r="N279" s="25">
        <f t="shared" si="71"/>
        <v>1.1854999999999999E-3</v>
      </c>
      <c r="O279" s="25"/>
      <c r="P279" s="25">
        <f t="shared" si="72"/>
        <v>7.3709999999999986E-4</v>
      </c>
      <c r="Q279" s="25">
        <f t="shared" si="73"/>
        <v>1.6975412999999998E-2</v>
      </c>
      <c r="R279" s="25">
        <v>2.3900000000000002E-3</v>
      </c>
      <c r="S279" s="25">
        <f t="shared" si="74"/>
        <v>7.8550000000000017E-4</v>
      </c>
      <c r="T279" s="25"/>
      <c r="U279" s="25">
        <f t="shared" si="75"/>
        <v>7.6530000000000022E-4</v>
      </c>
      <c r="V279" s="25">
        <f t="shared" si="76"/>
        <v>1.7624859000000007E-2</v>
      </c>
      <c r="W279" s="25">
        <v>3.3700000000000002E-3</v>
      </c>
      <c r="X279" s="25">
        <f t="shared" si="77"/>
        <v>1.7655000000000001E-3</v>
      </c>
      <c r="Y279" s="25"/>
      <c r="Z279" s="25">
        <f t="shared" si="78"/>
        <v>8.849000000000001E-4</v>
      </c>
      <c r="AA279" s="25">
        <f t="shared" si="79"/>
        <v>2.0379247000000003E-2</v>
      </c>
      <c r="AB279" s="25">
        <v>3.14E-3</v>
      </c>
      <c r="AC279" s="25">
        <f t="shared" si="64"/>
        <v>1.6045E-3</v>
      </c>
    </row>
    <row r="280" spans="1:29" s="15" customFormat="1">
      <c r="A280" s="18">
        <v>528</v>
      </c>
      <c r="B280" s="25">
        <v>5.0000000000000002E-5</v>
      </c>
      <c r="C280" s="25">
        <v>1.89E-3</v>
      </c>
      <c r="D280" s="25">
        <f t="shared" si="65"/>
        <v>2.7499999999999985E-4</v>
      </c>
      <c r="E280" s="25"/>
      <c r="F280" s="25">
        <f t="shared" si="66"/>
        <v>7.8399999999999846E-5</v>
      </c>
      <c r="G280" s="25">
        <f t="shared" si="67"/>
        <v>1.8055519999999965E-3</v>
      </c>
      <c r="H280" s="25">
        <v>2.8400000000000001E-3</v>
      </c>
      <c r="I280" s="25">
        <f t="shared" si="68"/>
        <v>1.225E-3</v>
      </c>
      <c r="J280" s="25"/>
      <c r="K280" s="25">
        <f t="shared" si="69"/>
        <v>7.1949999999999998E-4</v>
      </c>
      <c r="L280" s="25">
        <f t="shared" si="70"/>
        <v>1.6570085000000002E-2</v>
      </c>
      <c r="M280" s="25">
        <v>2.7699999999999999E-3</v>
      </c>
      <c r="N280" s="25">
        <f t="shared" si="71"/>
        <v>1.1549999999999998E-3</v>
      </c>
      <c r="O280" s="25"/>
      <c r="P280" s="25">
        <f t="shared" si="72"/>
        <v>7.0659999999999972E-4</v>
      </c>
      <c r="Q280" s="25">
        <f t="shared" si="73"/>
        <v>1.6272997999999993E-2</v>
      </c>
      <c r="R280" s="25">
        <v>2.4299999999999999E-3</v>
      </c>
      <c r="S280" s="25">
        <f t="shared" si="74"/>
        <v>8.1499999999999975E-4</v>
      </c>
      <c r="T280" s="25"/>
      <c r="U280" s="25">
        <f t="shared" si="75"/>
        <v>7.947999999999998E-4</v>
      </c>
      <c r="V280" s="25">
        <f t="shared" si="76"/>
        <v>1.8304243999999997E-2</v>
      </c>
      <c r="W280" s="25">
        <v>3.4299999999999999E-3</v>
      </c>
      <c r="X280" s="25">
        <f t="shared" si="77"/>
        <v>1.8149999999999998E-3</v>
      </c>
      <c r="Y280" s="25"/>
      <c r="Z280" s="25">
        <f t="shared" si="78"/>
        <v>9.3439999999999973E-4</v>
      </c>
      <c r="AA280" s="25">
        <f t="shared" si="79"/>
        <v>2.1519231999999996E-2</v>
      </c>
      <c r="AB280" s="25">
        <v>3.1800000000000001E-3</v>
      </c>
      <c r="AC280" s="25">
        <f t="shared" si="64"/>
        <v>1.6150000000000001E-3</v>
      </c>
    </row>
    <row r="281" spans="1:29" s="15" customFormat="1">
      <c r="A281" s="18">
        <v>529</v>
      </c>
      <c r="B281" s="25">
        <v>-6.0000000000000002E-5</v>
      </c>
      <c r="C281" s="25">
        <v>1.81E-3</v>
      </c>
      <c r="D281" s="25">
        <f t="shared" si="65"/>
        <v>2.5000000000000001E-4</v>
      </c>
      <c r="E281" s="25"/>
      <c r="F281" s="25">
        <f t="shared" si="66"/>
        <v>5.3399999999999997E-5</v>
      </c>
      <c r="G281" s="25">
        <f t="shared" si="67"/>
        <v>1.2298019999999999E-3</v>
      </c>
      <c r="H281" s="25">
        <v>2.7599999999999999E-3</v>
      </c>
      <c r="I281" s="25">
        <f t="shared" si="68"/>
        <v>1.1999999999999999E-3</v>
      </c>
      <c r="J281" s="25"/>
      <c r="K281" s="25">
        <f t="shared" si="69"/>
        <v>6.9449999999999991E-4</v>
      </c>
      <c r="L281" s="25">
        <f t="shared" si="70"/>
        <v>1.5994334999999998E-2</v>
      </c>
      <c r="M281" s="25">
        <v>2.7499999999999998E-3</v>
      </c>
      <c r="N281" s="25">
        <f t="shared" si="71"/>
        <v>1.1899999999999999E-3</v>
      </c>
      <c r="O281" s="25"/>
      <c r="P281" s="25">
        <f t="shared" si="72"/>
        <v>7.4159999999999981E-4</v>
      </c>
      <c r="Q281" s="25">
        <f t="shared" si="73"/>
        <v>1.7079047999999996E-2</v>
      </c>
      <c r="R281" s="25">
        <v>2.32E-3</v>
      </c>
      <c r="S281" s="25">
        <f t="shared" si="74"/>
        <v>7.6000000000000004E-4</v>
      </c>
      <c r="T281" s="25"/>
      <c r="U281" s="25">
        <f t="shared" si="75"/>
        <v>7.3980000000000009E-4</v>
      </c>
      <c r="V281" s="25">
        <f t="shared" si="76"/>
        <v>1.7037594000000003E-2</v>
      </c>
      <c r="W281" s="25">
        <v>3.3E-3</v>
      </c>
      <c r="X281" s="25">
        <f t="shared" si="77"/>
        <v>1.74E-3</v>
      </c>
      <c r="Y281" s="25"/>
      <c r="Z281" s="25">
        <f t="shared" si="78"/>
        <v>8.5939999999999996E-4</v>
      </c>
      <c r="AA281" s="25">
        <f t="shared" si="79"/>
        <v>1.9791982E-2</v>
      </c>
      <c r="AB281" s="25">
        <v>3.1800000000000001E-3</v>
      </c>
      <c r="AC281" s="25">
        <f t="shared" si="64"/>
        <v>1.56E-3</v>
      </c>
    </row>
    <row r="282" spans="1:29" s="15" customFormat="1">
      <c r="A282" s="18">
        <v>530</v>
      </c>
      <c r="B282" s="25">
        <v>-8.0000000000000007E-5</v>
      </c>
      <c r="C282" s="25">
        <v>1.8600000000000001E-3</v>
      </c>
      <c r="D282" s="25">
        <f t="shared" si="65"/>
        <v>3.250000000000002E-4</v>
      </c>
      <c r="E282" s="25"/>
      <c r="F282" s="25">
        <f t="shared" si="66"/>
        <v>1.2840000000000019E-4</v>
      </c>
      <c r="G282" s="25">
        <f t="shared" si="67"/>
        <v>2.9570520000000047E-3</v>
      </c>
      <c r="H282" s="25">
        <v>2.7000000000000001E-3</v>
      </c>
      <c r="I282" s="25">
        <f t="shared" si="68"/>
        <v>1.1650000000000002E-3</v>
      </c>
      <c r="J282" s="25"/>
      <c r="K282" s="25">
        <f t="shared" si="69"/>
        <v>6.5950000000000026E-4</v>
      </c>
      <c r="L282" s="25">
        <f t="shared" si="70"/>
        <v>1.5188285000000006E-2</v>
      </c>
      <c r="M282" s="25">
        <v>2.7299999999999998E-3</v>
      </c>
      <c r="N282" s="25">
        <f t="shared" si="71"/>
        <v>1.1949999999999999E-3</v>
      </c>
      <c r="O282" s="25"/>
      <c r="P282" s="25">
        <f t="shared" si="72"/>
        <v>7.4659999999999982E-4</v>
      </c>
      <c r="Q282" s="25">
        <f t="shared" si="73"/>
        <v>1.7194197999999997E-2</v>
      </c>
      <c r="R282" s="25">
        <v>2.3800000000000002E-3</v>
      </c>
      <c r="S282" s="25">
        <f t="shared" si="74"/>
        <v>8.4500000000000026E-4</v>
      </c>
      <c r="T282" s="25"/>
      <c r="U282" s="25">
        <f t="shared" si="75"/>
        <v>8.2480000000000032E-4</v>
      </c>
      <c r="V282" s="25">
        <f t="shared" si="76"/>
        <v>1.8995144000000009E-2</v>
      </c>
      <c r="W282" s="25">
        <v>3.3800000000000002E-3</v>
      </c>
      <c r="X282" s="25">
        <f t="shared" si="77"/>
        <v>1.8450000000000003E-3</v>
      </c>
      <c r="Y282" s="25"/>
      <c r="Z282" s="25">
        <f t="shared" si="78"/>
        <v>9.6440000000000024E-4</v>
      </c>
      <c r="AA282" s="25">
        <f t="shared" si="79"/>
        <v>2.2210132000000007E-2</v>
      </c>
      <c r="AB282" s="25">
        <v>3.15E-3</v>
      </c>
      <c r="AC282" s="25">
        <f t="shared" si="64"/>
        <v>1.5349999999999999E-3</v>
      </c>
    </row>
    <row r="283" spans="1:29" s="15" customFormat="1">
      <c r="A283" s="18">
        <v>531</v>
      </c>
      <c r="B283" s="25">
        <v>-1E-4</v>
      </c>
      <c r="C283" s="25">
        <v>1.8699999999999999E-3</v>
      </c>
      <c r="D283" s="25">
        <f t="shared" si="65"/>
        <v>3.6499999999999987E-4</v>
      </c>
      <c r="E283" s="25"/>
      <c r="F283" s="25">
        <f t="shared" si="66"/>
        <v>1.6839999999999986E-4</v>
      </c>
      <c r="G283" s="25">
        <f t="shared" si="67"/>
        <v>3.878251999999997E-3</v>
      </c>
      <c r="H283" s="25">
        <v>2.6800000000000001E-3</v>
      </c>
      <c r="I283" s="25">
        <f t="shared" si="68"/>
        <v>1.175E-3</v>
      </c>
      <c r="J283" s="25"/>
      <c r="K283" s="25">
        <f t="shared" si="69"/>
        <v>6.6950000000000006E-4</v>
      </c>
      <c r="L283" s="25">
        <f t="shared" si="70"/>
        <v>1.5418585000000002E-2</v>
      </c>
      <c r="M283" s="25">
        <v>2.7299999999999998E-3</v>
      </c>
      <c r="N283" s="25">
        <f t="shared" si="71"/>
        <v>1.2249999999999997E-3</v>
      </c>
      <c r="O283" s="25"/>
      <c r="P283" s="25">
        <f t="shared" si="72"/>
        <v>7.7659999999999969E-4</v>
      </c>
      <c r="Q283" s="25">
        <f t="shared" si="73"/>
        <v>1.7885097999999995E-2</v>
      </c>
      <c r="R283" s="25">
        <v>2.3600000000000001E-3</v>
      </c>
      <c r="S283" s="25">
        <f t="shared" si="74"/>
        <v>8.5500000000000007E-4</v>
      </c>
      <c r="T283" s="25"/>
      <c r="U283" s="25">
        <f t="shared" si="75"/>
        <v>8.3480000000000013E-4</v>
      </c>
      <c r="V283" s="25">
        <f t="shared" si="76"/>
        <v>1.9225444000000005E-2</v>
      </c>
      <c r="W283" s="25">
        <v>3.2799999999999999E-3</v>
      </c>
      <c r="X283" s="25">
        <f t="shared" si="77"/>
        <v>1.7749999999999999E-3</v>
      </c>
      <c r="Y283" s="25"/>
      <c r="Z283" s="25">
        <f t="shared" si="78"/>
        <v>8.9439999999999984E-4</v>
      </c>
      <c r="AA283" s="25">
        <f t="shared" si="79"/>
        <v>2.0598031999999999E-2</v>
      </c>
      <c r="AB283" s="25">
        <v>3.1099999999999999E-3</v>
      </c>
      <c r="AC283" s="25">
        <f t="shared" si="64"/>
        <v>1.505E-3</v>
      </c>
    </row>
    <row r="284" spans="1:29" s="15" customFormat="1">
      <c r="A284" s="18">
        <v>532</v>
      </c>
      <c r="B284" s="25">
        <v>-3.0000000000000001E-5</v>
      </c>
      <c r="C284" s="25">
        <v>1.8600000000000001E-3</v>
      </c>
      <c r="D284" s="25">
        <f t="shared" si="65"/>
        <v>3.0000000000000014E-4</v>
      </c>
      <c r="E284" s="25"/>
      <c r="F284" s="25">
        <f t="shared" si="66"/>
        <v>1.0340000000000013E-4</v>
      </c>
      <c r="G284" s="25">
        <f t="shared" si="67"/>
        <v>2.3813020000000031E-3</v>
      </c>
      <c r="H284" s="25">
        <v>2.7399999999999998E-3</v>
      </c>
      <c r="I284" s="25">
        <f t="shared" si="68"/>
        <v>1.1799999999999998E-3</v>
      </c>
      <c r="J284" s="25"/>
      <c r="K284" s="25">
        <f t="shared" si="69"/>
        <v>6.7449999999999986E-4</v>
      </c>
      <c r="L284" s="25">
        <f t="shared" si="70"/>
        <v>1.5533734999999998E-2</v>
      </c>
      <c r="M284" s="25">
        <v>2.7899999999999999E-3</v>
      </c>
      <c r="N284" s="25">
        <f t="shared" si="71"/>
        <v>1.23E-3</v>
      </c>
      <c r="O284" s="25"/>
      <c r="P284" s="25">
        <f t="shared" si="72"/>
        <v>7.8159999999999992E-4</v>
      </c>
      <c r="Q284" s="25">
        <f t="shared" si="73"/>
        <v>1.8000248E-2</v>
      </c>
      <c r="R284" s="25">
        <v>2.4099999999999998E-3</v>
      </c>
      <c r="S284" s="25">
        <f t="shared" si="74"/>
        <v>8.4999999999999984E-4</v>
      </c>
      <c r="T284" s="25"/>
      <c r="U284" s="25">
        <f t="shared" si="75"/>
        <v>8.297999999999999E-4</v>
      </c>
      <c r="V284" s="25">
        <f t="shared" si="76"/>
        <v>1.9110294E-2</v>
      </c>
      <c r="W284" s="25">
        <v>3.3700000000000002E-3</v>
      </c>
      <c r="X284" s="25">
        <f t="shared" si="77"/>
        <v>1.8100000000000002E-3</v>
      </c>
      <c r="Y284" s="25"/>
      <c r="Z284" s="25">
        <f t="shared" si="78"/>
        <v>9.2940000000000015E-4</v>
      </c>
      <c r="AA284" s="25">
        <f t="shared" si="79"/>
        <v>2.1404082000000005E-2</v>
      </c>
      <c r="AB284" s="25">
        <v>3.15E-3</v>
      </c>
      <c r="AC284" s="25">
        <f t="shared" si="64"/>
        <v>1.56E-3</v>
      </c>
    </row>
    <row r="285" spans="1:29" s="15" customFormat="1">
      <c r="A285" s="18">
        <v>533</v>
      </c>
      <c r="B285" s="25">
        <v>-3.0000000000000001E-5</v>
      </c>
      <c r="C285" s="25">
        <v>1.7600000000000001E-3</v>
      </c>
      <c r="D285" s="25">
        <f t="shared" si="65"/>
        <v>2.6500000000000004E-4</v>
      </c>
      <c r="E285" s="25"/>
      <c r="F285" s="25">
        <f t="shared" si="66"/>
        <v>6.8400000000000036E-5</v>
      </c>
      <c r="G285" s="25">
        <f t="shared" si="67"/>
        <v>1.5752520000000009E-3</v>
      </c>
      <c r="H285" s="25">
        <v>2.7000000000000001E-3</v>
      </c>
      <c r="I285" s="25">
        <f t="shared" si="68"/>
        <v>1.2050000000000001E-3</v>
      </c>
      <c r="J285" s="25"/>
      <c r="K285" s="25">
        <f t="shared" si="69"/>
        <v>6.9950000000000014E-4</v>
      </c>
      <c r="L285" s="25">
        <f t="shared" si="70"/>
        <v>1.6109485000000003E-2</v>
      </c>
      <c r="M285" s="25">
        <v>2.63E-3</v>
      </c>
      <c r="N285" s="25">
        <f t="shared" si="71"/>
        <v>1.1349999999999999E-3</v>
      </c>
      <c r="O285" s="25"/>
      <c r="P285" s="25">
        <f t="shared" si="72"/>
        <v>6.8659999999999988E-4</v>
      </c>
      <c r="Q285" s="25">
        <f t="shared" si="73"/>
        <v>1.5812397999999998E-2</v>
      </c>
      <c r="R285" s="25">
        <v>2.2499999999999998E-3</v>
      </c>
      <c r="S285" s="25">
        <f t="shared" si="74"/>
        <v>7.5499999999999981E-4</v>
      </c>
      <c r="T285" s="25"/>
      <c r="U285" s="25">
        <f t="shared" si="75"/>
        <v>7.3479999999999986E-4</v>
      </c>
      <c r="V285" s="25">
        <f t="shared" si="76"/>
        <v>1.6922443999999998E-2</v>
      </c>
      <c r="W285" s="25">
        <v>3.2599999999999999E-3</v>
      </c>
      <c r="X285" s="25">
        <f t="shared" si="77"/>
        <v>1.7649999999999999E-3</v>
      </c>
      <c r="Y285" s="25"/>
      <c r="Z285" s="25">
        <f t="shared" si="78"/>
        <v>8.8439999999999981E-4</v>
      </c>
      <c r="AA285" s="25">
        <f t="shared" si="79"/>
        <v>2.0367731999999996E-2</v>
      </c>
      <c r="AB285" s="25">
        <v>3.0200000000000001E-3</v>
      </c>
      <c r="AC285" s="25">
        <f t="shared" si="64"/>
        <v>1.495E-3</v>
      </c>
    </row>
    <row r="286" spans="1:29" s="15" customFormat="1">
      <c r="A286" s="18">
        <v>534</v>
      </c>
      <c r="B286" s="25">
        <v>-1.6000000000000001E-4</v>
      </c>
      <c r="C286" s="25">
        <v>1.67E-3</v>
      </c>
      <c r="D286" s="25">
        <f t="shared" si="65"/>
        <v>2.1000000000000012E-4</v>
      </c>
      <c r="E286" s="25"/>
      <c r="F286" s="25">
        <f t="shared" si="66"/>
        <v>1.3400000000000109E-5</v>
      </c>
      <c r="G286" s="25">
        <f t="shared" si="67"/>
        <v>3.0860200000000255E-4</v>
      </c>
      <c r="H286" s="25">
        <v>2.6700000000000001E-3</v>
      </c>
      <c r="I286" s="25">
        <f t="shared" si="68"/>
        <v>1.2100000000000001E-3</v>
      </c>
      <c r="J286" s="25"/>
      <c r="K286" s="25">
        <f t="shared" si="69"/>
        <v>7.0450000000000016E-4</v>
      </c>
      <c r="L286" s="25">
        <f t="shared" si="70"/>
        <v>1.6224635000000005E-2</v>
      </c>
      <c r="M286" s="25">
        <v>2.66E-3</v>
      </c>
      <c r="N286" s="25">
        <f t="shared" si="71"/>
        <v>1.2000000000000001E-3</v>
      </c>
      <c r="O286" s="25"/>
      <c r="P286" s="25">
        <f t="shared" si="72"/>
        <v>7.5160000000000005E-4</v>
      </c>
      <c r="Q286" s="25">
        <f t="shared" si="73"/>
        <v>1.7309348000000002E-2</v>
      </c>
      <c r="R286" s="25">
        <v>2.2799999999999999E-3</v>
      </c>
      <c r="S286" s="25">
        <f t="shared" si="74"/>
        <v>8.1999999999999998E-4</v>
      </c>
      <c r="T286" s="25"/>
      <c r="U286" s="25">
        <f t="shared" si="75"/>
        <v>7.9980000000000003E-4</v>
      </c>
      <c r="V286" s="25">
        <f t="shared" si="76"/>
        <v>1.8419394000000002E-2</v>
      </c>
      <c r="W286" s="25">
        <v>3.2000000000000002E-3</v>
      </c>
      <c r="X286" s="25">
        <f t="shared" si="77"/>
        <v>1.7400000000000002E-3</v>
      </c>
      <c r="Y286" s="25"/>
      <c r="Z286" s="25">
        <f t="shared" si="78"/>
        <v>8.5940000000000018E-4</v>
      </c>
      <c r="AA286" s="25">
        <f t="shared" si="79"/>
        <v>1.9791982000000007E-2</v>
      </c>
      <c r="AB286" s="25">
        <v>3.0799999999999998E-3</v>
      </c>
      <c r="AC286" s="25">
        <f t="shared" si="64"/>
        <v>1.4599999999999999E-3</v>
      </c>
    </row>
    <row r="287" spans="1:29" s="15" customFormat="1">
      <c r="A287" s="18">
        <v>535</v>
      </c>
      <c r="B287" s="25">
        <v>-3.0000000000000001E-5</v>
      </c>
      <c r="C287" s="25">
        <v>1.6000000000000001E-3</v>
      </c>
      <c r="D287" s="25">
        <f t="shared" si="65"/>
        <v>1.3500000000000014E-4</v>
      </c>
      <c r="E287" s="25"/>
      <c r="F287" s="25">
        <f t="shared" si="66"/>
        <v>-6.1599999999999871E-5</v>
      </c>
      <c r="G287" s="25">
        <f t="shared" si="67"/>
        <v>-1.4186479999999972E-3</v>
      </c>
      <c r="H287" s="25">
        <v>2.5100000000000001E-3</v>
      </c>
      <c r="I287" s="25">
        <f t="shared" si="68"/>
        <v>1.0450000000000001E-3</v>
      </c>
      <c r="J287" s="25"/>
      <c r="K287" s="25">
        <f t="shared" si="69"/>
        <v>5.3950000000000016E-4</v>
      </c>
      <c r="L287" s="25">
        <f t="shared" si="70"/>
        <v>1.2424685000000005E-2</v>
      </c>
      <c r="M287" s="25">
        <v>2.6199999999999999E-3</v>
      </c>
      <c r="N287" s="25">
        <f t="shared" si="71"/>
        <v>1.155E-3</v>
      </c>
      <c r="O287" s="25"/>
      <c r="P287" s="25">
        <f t="shared" si="72"/>
        <v>7.0659999999999994E-4</v>
      </c>
      <c r="Q287" s="25">
        <f t="shared" si="73"/>
        <v>1.6272998E-2</v>
      </c>
      <c r="R287" s="25">
        <v>2.1800000000000001E-3</v>
      </c>
      <c r="S287" s="25">
        <f t="shared" si="74"/>
        <v>7.1500000000000014E-4</v>
      </c>
      <c r="T287" s="25"/>
      <c r="U287" s="25">
        <f t="shared" si="75"/>
        <v>6.9480000000000019E-4</v>
      </c>
      <c r="V287" s="25">
        <f t="shared" si="76"/>
        <v>1.6001244000000005E-2</v>
      </c>
      <c r="W287" s="25">
        <v>3.13E-3</v>
      </c>
      <c r="X287" s="25">
        <f t="shared" si="77"/>
        <v>1.665E-3</v>
      </c>
      <c r="Y287" s="25"/>
      <c r="Z287" s="25">
        <f t="shared" si="78"/>
        <v>7.8439999999999998E-4</v>
      </c>
      <c r="AA287" s="25">
        <f t="shared" si="79"/>
        <v>1.8064732E-2</v>
      </c>
      <c r="AB287" s="25">
        <v>2.96E-3</v>
      </c>
      <c r="AC287" s="25">
        <f t="shared" si="64"/>
        <v>1.4649999999999999E-3</v>
      </c>
    </row>
    <row r="288" spans="1:29" s="15" customFormat="1">
      <c r="A288" s="18">
        <v>536</v>
      </c>
      <c r="B288" s="25">
        <v>2.0000000000000002E-5</v>
      </c>
      <c r="C288" s="25">
        <v>1.67E-3</v>
      </c>
      <c r="D288" s="25">
        <f t="shared" si="65"/>
        <v>1.4999999999999996E-4</v>
      </c>
      <c r="E288" s="25"/>
      <c r="F288" s="25">
        <f t="shared" si="66"/>
        <v>-4.6600000000000049E-5</v>
      </c>
      <c r="G288" s="25">
        <f t="shared" si="67"/>
        <v>-1.0731980000000011E-3</v>
      </c>
      <c r="H288" s="25">
        <v>2.6700000000000001E-3</v>
      </c>
      <c r="I288" s="25">
        <f t="shared" si="68"/>
        <v>1.15E-3</v>
      </c>
      <c r="J288" s="25"/>
      <c r="K288" s="25">
        <f t="shared" si="69"/>
        <v>6.445E-4</v>
      </c>
      <c r="L288" s="25">
        <f t="shared" si="70"/>
        <v>1.4842835E-2</v>
      </c>
      <c r="M288" s="25">
        <v>2.65E-3</v>
      </c>
      <c r="N288" s="25">
        <f t="shared" si="71"/>
        <v>1.1299999999999999E-3</v>
      </c>
      <c r="O288" s="25"/>
      <c r="P288" s="25">
        <f t="shared" si="72"/>
        <v>6.8159999999999987E-4</v>
      </c>
      <c r="Q288" s="25">
        <f t="shared" si="73"/>
        <v>1.5697247999999997E-2</v>
      </c>
      <c r="R288" s="25">
        <v>2.16E-3</v>
      </c>
      <c r="S288" s="25">
        <f t="shared" si="74"/>
        <v>6.3999999999999994E-4</v>
      </c>
      <c r="T288" s="25"/>
      <c r="U288" s="25">
        <f t="shared" si="75"/>
        <v>6.198E-4</v>
      </c>
      <c r="V288" s="25">
        <f t="shared" si="76"/>
        <v>1.4273994E-2</v>
      </c>
      <c r="W288" s="25">
        <v>3.2499999999999999E-3</v>
      </c>
      <c r="X288" s="25">
        <f t="shared" si="77"/>
        <v>1.7299999999999998E-3</v>
      </c>
      <c r="Y288" s="25"/>
      <c r="Z288" s="25">
        <f t="shared" si="78"/>
        <v>8.4939999999999972E-4</v>
      </c>
      <c r="AA288" s="25">
        <f t="shared" si="79"/>
        <v>1.9561681999999993E-2</v>
      </c>
      <c r="AB288" s="25">
        <v>3.0200000000000001E-3</v>
      </c>
      <c r="AC288" s="25">
        <f t="shared" si="64"/>
        <v>1.5200000000000001E-3</v>
      </c>
    </row>
    <row r="289" spans="1:29" s="15" customFormat="1">
      <c r="A289" s="18">
        <v>537</v>
      </c>
      <c r="B289" s="25">
        <v>-2.0000000000000001E-4</v>
      </c>
      <c r="C289" s="25">
        <v>1.72E-3</v>
      </c>
      <c r="D289" s="25">
        <f t="shared" si="65"/>
        <v>2.7500000000000007E-4</v>
      </c>
      <c r="E289" s="25"/>
      <c r="F289" s="25">
        <f t="shared" si="66"/>
        <v>7.8400000000000063E-5</v>
      </c>
      <c r="G289" s="25">
        <f t="shared" si="67"/>
        <v>1.8055520000000015E-3</v>
      </c>
      <c r="H289" s="25">
        <v>2.5899999999999999E-3</v>
      </c>
      <c r="I289" s="25">
        <f t="shared" si="68"/>
        <v>1.145E-3</v>
      </c>
      <c r="J289" s="25"/>
      <c r="K289" s="25">
        <f t="shared" si="69"/>
        <v>6.3949999999999999E-4</v>
      </c>
      <c r="L289" s="25">
        <f t="shared" si="70"/>
        <v>1.4727685000000001E-2</v>
      </c>
      <c r="M289" s="25">
        <v>2.5699999999999998E-3</v>
      </c>
      <c r="N289" s="25">
        <f t="shared" si="71"/>
        <v>1.1249999999999999E-3</v>
      </c>
      <c r="O289" s="25"/>
      <c r="P289" s="25">
        <f t="shared" si="72"/>
        <v>6.7659999999999986E-4</v>
      </c>
      <c r="Q289" s="25">
        <f t="shared" si="73"/>
        <v>1.5582097999999997E-2</v>
      </c>
      <c r="R289" s="25">
        <v>2.2300000000000002E-3</v>
      </c>
      <c r="S289" s="25">
        <f t="shared" si="74"/>
        <v>7.8500000000000032E-4</v>
      </c>
      <c r="T289" s="25"/>
      <c r="U289" s="25">
        <f t="shared" si="75"/>
        <v>7.6480000000000038E-4</v>
      </c>
      <c r="V289" s="25">
        <f t="shared" si="76"/>
        <v>1.761334400000001E-2</v>
      </c>
      <c r="W289" s="25">
        <v>3.1800000000000001E-3</v>
      </c>
      <c r="X289" s="25">
        <f t="shared" si="77"/>
        <v>1.7350000000000002E-3</v>
      </c>
      <c r="Y289" s="25"/>
      <c r="Z289" s="25">
        <f t="shared" si="78"/>
        <v>8.5440000000000017E-4</v>
      </c>
      <c r="AA289" s="25">
        <f t="shared" si="79"/>
        <v>1.9676832000000005E-2</v>
      </c>
      <c r="AB289" s="25">
        <v>3.0899999999999999E-3</v>
      </c>
      <c r="AC289" s="25">
        <f t="shared" si="64"/>
        <v>1.4449999999999999E-3</v>
      </c>
    </row>
    <row r="290" spans="1:29" s="15" customFormat="1">
      <c r="A290" s="18">
        <v>538</v>
      </c>
      <c r="B290" s="25">
        <v>9.0000000000000006E-5</v>
      </c>
      <c r="C290" s="25">
        <v>1.6900000000000001E-3</v>
      </c>
      <c r="D290" s="25">
        <f t="shared" si="65"/>
        <v>1.9500000000000029E-4</v>
      </c>
      <c r="E290" s="25"/>
      <c r="F290" s="25">
        <f t="shared" si="66"/>
        <v>-1.5999999999997136E-6</v>
      </c>
      <c r="G290" s="25">
        <f t="shared" si="67"/>
        <v>-3.6847999999993404E-5</v>
      </c>
      <c r="H290" s="25">
        <v>2.5999999999999999E-3</v>
      </c>
      <c r="I290" s="25">
        <f t="shared" si="68"/>
        <v>1.1050000000000001E-3</v>
      </c>
      <c r="J290" s="25"/>
      <c r="K290" s="25">
        <f t="shared" si="69"/>
        <v>5.995000000000001E-4</v>
      </c>
      <c r="L290" s="25">
        <f t="shared" si="70"/>
        <v>1.3806485000000004E-2</v>
      </c>
      <c r="M290" s="25">
        <v>2.6900000000000001E-3</v>
      </c>
      <c r="N290" s="25">
        <f t="shared" si="71"/>
        <v>1.1950000000000003E-3</v>
      </c>
      <c r="O290" s="25"/>
      <c r="P290" s="25">
        <f t="shared" si="72"/>
        <v>7.4660000000000026E-4</v>
      </c>
      <c r="Q290" s="25">
        <f t="shared" si="73"/>
        <v>1.7194198000000008E-2</v>
      </c>
      <c r="R290" s="25">
        <v>2.2000000000000001E-3</v>
      </c>
      <c r="S290" s="25">
        <f t="shared" si="74"/>
        <v>7.0500000000000033E-4</v>
      </c>
      <c r="T290" s="25"/>
      <c r="U290" s="25">
        <f t="shared" si="75"/>
        <v>6.8480000000000038E-4</v>
      </c>
      <c r="V290" s="25">
        <f t="shared" si="76"/>
        <v>1.5770944000000009E-2</v>
      </c>
      <c r="W290" s="25">
        <v>3.14E-3</v>
      </c>
      <c r="X290" s="25">
        <f t="shared" si="77"/>
        <v>1.6450000000000002E-3</v>
      </c>
      <c r="Y290" s="25"/>
      <c r="Z290" s="25">
        <f t="shared" si="78"/>
        <v>7.6440000000000015E-4</v>
      </c>
      <c r="AA290" s="25">
        <f t="shared" si="79"/>
        <v>1.7604132000000005E-2</v>
      </c>
      <c r="AB290" s="25">
        <v>2.8999999999999998E-3</v>
      </c>
      <c r="AC290" s="25">
        <f t="shared" si="64"/>
        <v>1.4949999999999998E-3</v>
      </c>
    </row>
    <row r="291" spans="1:29" s="15" customFormat="1">
      <c r="A291" s="18">
        <v>539</v>
      </c>
      <c r="B291" s="25">
        <v>-2.0000000000000002E-5</v>
      </c>
      <c r="C291" s="25">
        <v>1.6900000000000001E-3</v>
      </c>
      <c r="D291" s="25">
        <f t="shared" si="65"/>
        <v>2.2000000000000014E-4</v>
      </c>
      <c r="E291" s="25"/>
      <c r="F291" s="25">
        <f t="shared" si="66"/>
        <v>2.3400000000000135E-5</v>
      </c>
      <c r="G291" s="25">
        <f t="shared" si="67"/>
        <v>5.389020000000031E-4</v>
      </c>
      <c r="H291" s="25">
        <v>2.6099999999999999E-3</v>
      </c>
      <c r="I291" s="25">
        <f t="shared" si="68"/>
        <v>1.14E-3</v>
      </c>
      <c r="J291" s="25"/>
      <c r="K291" s="25">
        <f t="shared" si="69"/>
        <v>6.3449999999999997E-4</v>
      </c>
      <c r="L291" s="25">
        <f t="shared" si="70"/>
        <v>1.4612534999999999E-2</v>
      </c>
      <c r="M291" s="25">
        <v>2.5400000000000002E-3</v>
      </c>
      <c r="N291" s="25">
        <f t="shared" si="71"/>
        <v>1.0700000000000002E-3</v>
      </c>
      <c r="O291" s="25"/>
      <c r="P291" s="25">
        <f t="shared" si="72"/>
        <v>6.2160000000000015E-4</v>
      </c>
      <c r="Q291" s="25">
        <f t="shared" si="73"/>
        <v>1.4315448000000005E-2</v>
      </c>
      <c r="R291" s="25">
        <v>2.0999999999999999E-3</v>
      </c>
      <c r="S291" s="25">
        <f t="shared" si="74"/>
        <v>6.2999999999999992E-4</v>
      </c>
      <c r="T291" s="25"/>
      <c r="U291" s="25">
        <f t="shared" si="75"/>
        <v>6.0979999999999997E-4</v>
      </c>
      <c r="V291" s="25">
        <f t="shared" si="76"/>
        <v>1.4043694000000001E-2</v>
      </c>
      <c r="W291" s="25">
        <v>3.2100000000000002E-3</v>
      </c>
      <c r="X291" s="25">
        <f t="shared" si="77"/>
        <v>1.7400000000000002E-3</v>
      </c>
      <c r="Y291" s="25"/>
      <c r="Z291" s="25">
        <f t="shared" si="78"/>
        <v>8.5940000000000018E-4</v>
      </c>
      <c r="AA291" s="25">
        <f t="shared" si="79"/>
        <v>1.9791982000000007E-2</v>
      </c>
      <c r="AB291" s="25">
        <v>2.96E-3</v>
      </c>
      <c r="AC291" s="25">
        <f t="shared" si="64"/>
        <v>1.47E-3</v>
      </c>
    </row>
    <row r="292" spans="1:29" s="15" customFormat="1">
      <c r="A292" s="18">
        <v>540</v>
      </c>
      <c r="B292" s="25">
        <v>-1.1E-4</v>
      </c>
      <c r="C292" s="25">
        <v>1.7099999999999999E-3</v>
      </c>
      <c r="D292" s="25">
        <f t="shared" si="65"/>
        <v>2.4999999999999979E-4</v>
      </c>
      <c r="E292" s="25"/>
      <c r="F292" s="25">
        <f t="shared" si="66"/>
        <v>5.339999999999978E-5</v>
      </c>
      <c r="G292" s="25">
        <f t="shared" si="67"/>
        <v>1.2298019999999949E-3</v>
      </c>
      <c r="H292" s="25">
        <v>2.5500000000000002E-3</v>
      </c>
      <c r="I292" s="25">
        <f t="shared" si="68"/>
        <v>1.09E-3</v>
      </c>
      <c r="J292" s="25"/>
      <c r="K292" s="25">
        <f t="shared" si="69"/>
        <v>5.8450000000000006E-4</v>
      </c>
      <c r="L292" s="25">
        <f t="shared" si="70"/>
        <v>1.3461035000000001E-2</v>
      </c>
      <c r="M292" s="25">
        <v>2.64E-3</v>
      </c>
      <c r="N292" s="25">
        <f t="shared" si="71"/>
        <v>1.1799999999999998E-3</v>
      </c>
      <c r="O292" s="25"/>
      <c r="P292" s="25">
        <f t="shared" si="72"/>
        <v>7.3159999999999979E-4</v>
      </c>
      <c r="Q292" s="25">
        <f t="shared" si="73"/>
        <v>1.6848747999999997E-2</v>
      </c>
      <c r="R292" s="25">
        <v>2.0799999999999998E-3</v>
      </c>
      <c r="S292" s="25">
        <f t="shared" si="74"/>
        <v>6.1999999999999967E-4</v>
      </c>
      <c r="T292" s="25"/>
      <c r="U292" s="25">
        <f t="shared" si="75"/>
        <v>5.9979999999999973E-4</v>
      </c>
      <c r="V292" s="25">
        <f t="shared" si="76"/>
        <v>1.3813393999999994E-2</v>
      </c>
      <c r="W292" s="25">
        <v>3.16E-3</v>
      </c>
      <c r="X292" s="25">
        <f t="shared" si="77"/>
        <v>1.6999999999999999E-3</v>
      </c>
      <c r="Y292" s="25"/>
      <c r="Z292" s="25">
        <f t="shared" si="78"/>
        <v>8.1939999999999986E-4</v>
      </c>
      <c r="AA292" s="25">
        <f t="shared" si="79"/>
        <v>1.8870781999999999E-2</v>
      </c>
      <c r="AB292" s="25">
        <v>3.0300000000000001E-3</v>
      </c>
      <c r="AC292" s="25">
        <f t="shared" si="64"/>
        <v>1.4600000000000001E-3</v>
      </c>
    </row>
    <row r="293" spans="1:29" s="15" customFormat="1">
      <c r="A293" s="18">
        <v>541</v>
      </c>
      <c r="B293" s="25">
        <v>-8.0000000000000007E-5</v>
      </c>
      <c r="C293" s="25">
        <v>1.5299999999999999E-3</v>
      </c>
      <c r="D293" s="25">
        <f t="shared" si="65"/>
        <v>3.0000000000000079E-5</v>
      </c>
      <c r="E293" s="25"/>
      <c r="F293" s="25">
        <f t="shared" si="66"/>
        <v>-1.6659999999999993E-4</v>
      </c>
      <c r="G293" s="25">
        <f t="shared" si="67"/>
        <v>-3.8367979999999985E-3</v>
      </c>
      <c r="H293" s="25">
        <v>2.49E-3</v>
      </c>
      <c r="I293" s="25">
        <f t="shared" si="68"/>
        <v>9.9000000000000021E-4</v>
      </c>
      <c r="J293" s="25"/>
      <c r="K293" s="25">
        <f t="shared" si="69"/>
        <v>4.8450000000000023E-4</v>
      </c>
      <c r="L293" s="25">
        <f t="shared" si="70"/>
        <v>1.1158035000000005E-2</v>
      </c>
      <c r="M293" s="25">
        <v>2.4399999999999999E-3</v>
      </c>
      <c r="N293" s="25">
        <f t="shared" si="71"/>
        <v>9.4000000000000008E-4</v>
      </c>
      <c r="O293" s="25"/>
      <c r="P293" s="25">
        <f t="shared" si="72"/>
        <v>4.9160000000000002E-4</v>
      </c>
      <c r="Q293" s="25">
        <f t="shared" si="73"/>
        <v>1.1321548000000001E-2</v>
      </c>
      <c r="R293" s="25">
        <v>1.97E-3</v>
      </c>
      <c r="S293" s="25">
        <f t="shared" si="74"/>
        <v>4.7000000000000015E-4</v>
      </c>
      <c r="T293" s="25"/>
      <c r="U293" s="25">
        <f t="shared" si="75"/>
        <v>4.4980000000000015E-4</v>
      </c>
      <c r="V293" s="25">
        <f t="shared" si="76"/>
        <v>1.0358894000000004E-2</v>
      </c>
      <c r="W293" s="25">
        <v>2.98E-3</v>
      </c>
      <c r="X293" s="25">
        <f t="shared" si="77"/>
        <v>1.4800000000000002E-3</v>
      </c>
      <c r="Y293" s="25"/>
      <c r="Z293" s="25">
        <f t="shared" si="78"/>
        <v>5.9940000000000015E-4</v>
      </c>
      <c r="AA293" s="25">
        <f t="shared" si="79"/>
        <v>1.3804182000000003E-2</v>
      </c>
      <c r="AB293" s="25">
        <v>3.0799999999999998E-3</v>
      </c>
      <c r="AC293" s="25">
        <f t="shared" si="64"/>
        <v>1.4999999999999998E-3</v>
      </c>
    </row>
    <row r="294" spans="1:29" s="15" customFormat="1">
      <c r="A294" s="18">
        <v>542</v>
      </c>
      <c r="B294" s="25">
        <v>1.2E-4</v>
      </c>
      <c r="C294" s="25">
        <v>1.67E-3</v>
      </c>
      <c r="D294" s="25">
        <f t="shared" si="65"/>
        <v>7.0000000000000184E-5</v>
      </c>
      <c r="E294" s="25"/>
      <c r="F294" s="25">
        <f t="shared" si="66"/>
        <v>-1.2659999999999982E-4</v>
      </c>
      <c r="G294" s="25">
        <f t="shared" si="67"/>
        <v>-2.9155979999999962E-3</v>
      </c>
      <c r="H294" s="25">
        <v>2.5999999999999999E-3</v>
      </c>
      <c r="I294" s="25">
        <f t="shared" si="68"/>
        <v>1E-3</v>
      </c>
      <c r="J294" s="25"/>
      <c r="K294" s="25">
        <f t="shared" si="69"/>
        <v>4.9450000000000004E-4</v>
      </c>
      <c r="L294" s="25">
        <f t="shared" si="70"/>
        <v>1.1388335000000001E-2</v>
      </c>
      <c r="M294" s="25">
        <v>2.5200000000000001E-3</v>
      </c>
      <c r="N294" s="25">
        <f t="shared" si="71"/>
        <v>9.2000000000000024E-4</v>
      </c>
      <c r="O294" s="25"/>
      <c r="P294" s="25">
        <f t="shared" si="72"/>
        <v>4.7160000000000024E-4</v>
      </c>
      <c r="Q294" s="25">
        <f t="shared" si="73"/>
        <v>1.0860948000000006E-2</v>
      </c>
      <c r="R294" s="25">
        <v>2.0999999999999999E-3</v>
      </c>
      <c r="S294" s="25">
        <f t="shared" si="74"/>
        <v>5.0000000000000001E-4</v>
      </c>
      <c r="T294" s="25"/>
      <c r="U294" s="25">
        <f t="shared" si="75"/>
        <v>4.7980000000000001E-4</v>
      </c>
      <c r="V294" s="25">
        <f t="shared" si="76"/>
        <v>1.1049794E-2</v>
      </c>
      <c r="W294" s="25">
        <v>3.0899999999999999E-3</v>
      </c>
      <c r="X294" s="25">
        <f t="shared" si="77"/>
        <v>1.49E-3</v>
      </c>
      <c r="Y294" s="25"/>
      <c r="Z294" s="25">
        <f t="shared" si="78"/>
        <v>6.0939999999999996E-4</v>
      </c>
      <c r="AA294" s="25">
        <f t="shared" si="79"/>
        <v>1.4034481999999999E-2</v>
      </c>
      <c r="AB294" s="25">
        <v>3.0799999999999998E-3</v>
      </c>
      <c r="AC294" s="25">
        <f t="shared" si="64"/>
        <v>1.5999999999999999E-3</v>
      </c>
    </row>
    <row r="295" spans="1:29" s="15" customFormat="1">
      <c r="A295" s="18">
        <v>543</v>
      </c>
      <c r="B295" s="25">
        <v>-4.0000000000000003E-5</v>
      </c>
      <c r="C295" s="25">
        <v>1.5399999999999999E-3</v>
      </c>
      <c r="D295" s="25">
        <f t="shared" si="65"/>
        <v>8.5000000000000006E-5</v>
      </c>
      <c r="E295" s="25"/>
      <c r="F295" s="25">
        <f t="shared" si="66"/>
        <v>-1.116E-4</v>
      </c>
      <c r="G295" s="25">
        <f t="shared" si="67"/>
        <v>-2.570148E-3</v>
      </c>
      <c r="H295" s="25">
        <v>2.48E-3</v>
      </c>
      <c r="I295" s="25">
        <f t="shared" si="68"/>
        <v>1.0250000000000001E-3</v>
      </c>
      <c r="J295" s="25"/>
      <c r="K295" s="25">
        <f t="shared" si="69"/>
        <v>5.195000000000001E-4</v>
      </c>
      <c r="L295" s="25">
        <f t="shared" si="70"/>
        <v>1.1964085000000003E-2</v>
      </c>
      <c r="M295" s="25">
        <v>2.4599999999999999E-3</v>
      </c>
      <c r="N295" s="25">
        <f t="shared" si="71"/>
        <v>1.005E-3</v>
      </c>
      <c r="O295" s="25"/>
      <c r="P295" s="25">
        <f t="shared" si="72"/>
        <v>5.5659999999999998E-4</v>
      </c>
      <c r="Q295" s="25">
        <f t="shared" si="73"/>
        <v>1.2818497999999999E-2</v>
      </c>
      <c r="R295" s="25">
        <v>2.0100000000000001E-3</v>
      </c>
      <c r="S295" s="25">
        <f t="shared" si="74"/>
        <v>5.5500000000000015E-4</v>
      </c>
      <c r="T295" s="25"/>
      <c r="U295" s="25">
        <f t="shared" si="75"/>
        <v>5.3480000000000021E-4</v>
      </c>
      <c r="V295" s="25">
        <f t="shared" si="76"/>
        <v>1.2316444000000005E-2</v>
      </c>
      <c r="W295" s="25">
        <v>3.0400000000000002E-3</v>
      </c>
      <c r="X295" s="25">
        <f t="shared" si="77"/>
        <v>1.5850000000000003E-3</v>
      </c>
      <c r="Y295" s="25"/>
      <c r="Z295" s="25">
        <f t="shared" si="78"/>
        <v>7.0440000000000021E-4</v>
      </c>
      <c r="AA295" s="25">
        <f t="shared" si="79"/>
        <v>1.6222332000000006E-2</v>
      </c>
      <c r="AB295" s="25">
        <v>2.9499999999999999E-3</v>
      </c>
      <c r="AC295" s="25">
        <f t="shared" si="64"/>
        <v>1.4549999999999999E-3</v>
      </c>
    </row>
    <row r="296" spans="1:29" s="15" customFormat="1">
      <c r="A296" s="18">
        <v>544</v>
      </c>
      <c r="B296" s="25">
        <v>3.0000000000000001E-5</v>
      </c>
      <c r="C296" s="25">
        <v>1.5399999999999999E-3</v>
      </c>
      <c r="D296" s="25">
        <f t="shared" si="65"/>
        <v>0</v>
      </c>
      <c r="E296" s="25"/>
      <c r="F296" s="25">
        <f t="shared" si="66"/>
        <v>-1.9660000000000001E-4</v>
      </c>
      <c r="G296" s="25">
        <f t="shared" si="67"/>
        <v>-4.5276980000000001E-3</v>
      </c>
      <c r="H296" s="25">
        <v>2.5100000000000001E-3</v>
      </c>
      <c r="I296" s="25">
        <f t="shared" si="68"/>
        <v>9.6999999999999994E-4</v>
      </c>
      <c r="J296" s="25"/>
      <c r="K296" s="25">
        <f t="shared" si="69"/>
        <v>4.6449999999999996E-4</v>
      </c>
      <c r="L296" s="25">
        <f t="shared" si="70"/>
        <v>1.0697435E-2</v>
      </c>
      <c r="M296" s="25">
        <v>2.4599999999999999E-3</v>
      </c>
      <c r="N296" s="25">
        <f t="shared" si="71"/>
        <v>9.1999999999999981E-4</v>
      </c>
      <c r="O296" s="25"/>
      <c r="P296" s="25">
        <f t="shared" si="72"/>
        <v>4.7159999999999981E-4</v>
      </c>
      <c r="Q296" s="25">
        <f t="shared" si="73"/>
        <v>1.0860947999999995E-2</v>
      </c>
      <c r="R296" s="25">
        <v>2.0799999999999998E-3</v>
      </c>
      <c r="S296" s="25">
        <f t="shared" si="74"/>
        <v>5.3999999999999968E-4</v>
      </c>
      <c r="T296" s="25"/>
      <c r="U296" s="25">
        <f t="shared" si="75"/>
        <v>5.1979999999999973E-4</v>
      </c>
      <c r="V296" s="25">
        <f t="shared" si="76"/>
        <v>1.1970993999999995E-2</v>
      </c>
      <c r="W296" s="25">
        <v>3.0500000000000002E-3</v>
      </c>
      <c r="X296" s="25">
        <f t="shared" si="77"/>
        <v>1.5100000000000001E-3</v>
      </c>
      <c r="Y296" s="25"/>
      <c r="Z296" s="25">
        <f t="shared" si="78"/>
        <v>6.2940000000000001E-4</v>
      </c>
      <c r="AA296" s="25">
        <f t="shared" si="79"/>
        <v>1.4495082000000001E-2</v>
      </c>
      <c r="AB296" s="25">
        <v>3.0500000000000002E-3</v>
      </c>
      <c r="AC296" s="25">
        <f t="shared" si="64"/>
        <v>1.5400000000000001E-3</v>
      </c>
    </row>
    <row r="297" spans="1:29" s="15" customFormat="1">
      <c r="A297" s="18">
        <v>545</v>
      </c>
      <c r="B297" s="25">
        <v>1.0000000000000001E-5</v>
      </c>
      <c r="C297" s="25">
        <v>1.5499999999999999E-3</v>
      </c>
      <c r="D297" s="25">
        <f t="shared" si="65"/>
        <v>1.0499999999999984E-4</v>
      </c>
      <c r="E297" s="25"/>
      <c r="F297" s="25">
        <f t="shared" si="66"/>
        <v>-9.1600000000000167E-5</v>
      </c>
      <c r="G297" s="25">
        <f t="shared" si="67"/>
        <v>-2.1095480000000041E-3</v>
      </c>
      <c r="H297" s="25">
        <v>2.4499999999999999E-3</v>
      </c>
      <c r="I297" s="25">
        <f t="shared" si="68"/>
        <v>1.0049999999999998E-3</v>
      </c>
      <c r="J297" s="25"/>
      <c r="K297" s="25">
        <f t="shared" si="69"/>
        <v>4.9949999999999984E-4</v>
      </c>
      <c r="L297" s="25">
        <f t="shared" si="70"/>
        <v>1.1503484999999997E-2</v>
      </c>
      <c r="M297" s="25">
        <v>2.5200000000000001E-3</v>
      </c>
      <c r="N297" s="25">
        <f t="shared" si="71"/>
        <v>1.075E-3</v>
      </c>
      <c r="O297" s="25"/>
      <c r="P297" s="25">
        <f t="shared" si="72"/>
        <v>6.2659999999999994E-4</v>
      </c>
      <c r="Q297" s="25">
        <f t="shared" si="73"/>
        <v>1.4430597999999999E-2</v>
      </c>
      <c r="R297" s="25">
        <v>1.97E-3</v>
      </c>
      <c r="S297" s="25">
        <f t="shared" si="74"/>
        <v>5.2499999999999986E-4</v>
      </c>
      <c r="T297" s="25"/>
      <c r="U297" s="25">
        <f t="shared" si="75"/>
        <v>5.0479999999999991E-4</v>
      </c>
      <c r="V297" s="25">
        <f t="shared" si="76"/>
        <v>1.1625543999999998E-2</v>
      </c>
      <c r="W297" s="25">
        <v>2.98E-3</v>
      </c>
      <c r="X297" s="25">
        <f t="shared" si="77"/>
        <v>1.5349999999999999E-3</v>
      </c>
      <c r="Y297" s="25"/>
      <c r="Z297" s="25">
        <f t="shared" si="78"/>
        <v>6.5439999999999986E-4</v>
      </c>
      <c r="AA297" s="25">
        <f t="shared" si="79"/>
        <v>1.5070831999999998E-2</v>
      </c>
      <c r="AB297" s="25">
        <v>2.8800000000000002E-3</v>
      </c>
      <c r="AC297" s="25">
        <f t="shared" si="64"/>
        <v>1.4450000000000001E-3</v>
      </c>
    </row>
    <row r="298" spans="1:29" s="15" customFormat="1">
      <c r="A298" s="18">
        <v>546</v>
      </c>
      <c r="B298" s="25">
        <v>1.4999999999999999E-4</v>
      </c>
      <c r="C298" s="25">
        <v>1.5100000000000001E-3</v>
      </c>
      <c r="D298" s="25">
        <f t="shared" si="65"/>
        <v>-2.9999999999999862E-5</v>
      </c>
      <c r="E298" s="25"/>
      <c r="F298" s="25">
        <f t="shared" si="66"/>
        <v>-2.2659999999999987E-4</v>
      </c>
      <c r="G298" s="25">
        <f t="shared" si="67"/>
        <v>-5.218597999999997E-3</v>
      </c>
      <c r="H298" s="25">
        <v>2.5000000000000001E-3</v>
      </c>
      <c r="I298" s="25">
        <f t="shared" si="68"/>
        <v>9.6000000000000013E-4</v>
      </c>
      <c r="J298" s="25"/>
      <c r="K298" s="25">
        <f t="shared" si="69"/>
        <v>4.5450000000000015E-4</v>
      </c>
      <c r="L298" s="25">
        <f t="shared" si="70"/>
        <v>1.0467135000000004E-2</v>
      </c>
      <c r="M298" s="25">
        <v>2.5100000000000001E-3</v>
      </c>
      <c r="N298" s="25">
        <f t="shared" si="71"/>
        <v>9.7000000000000016E-4</v>
      </c>
      <c r="O298" s="25"/>
      <c r="P298" s="25">
        <f t="shared" si="72"/>
        <v>5.216000000000001E-4</v>
      </c>
      <c r="Q298" s="25">
        <f t="shared" si="73"/>
        <v>1.2012448000000004E-2</v>
      </c>
      <c r="R298" s="25">
        <v>2.1299999999999999E-3</v>
      </c>
      <c r="S298" s="25">
        <f t="shared" si="74"/>
        <v>5.9000000000000003E-4</v>
      </c>
      <c r="T298" s="25"/>
      <c r="U298" s="25">
        <f t="shared" si="75"/>
        <v>5.6980000000000008E-4</v>
      </c>
      <c r="V298" s="25">
        <f t="shared" si="76"/>
        <v>1.3122494000000002E-2</v>
      </c>
      <c r="W298" s="25">
        <v>3.0699999999999998E-3</v>
      </c>
      <c r="X298" s="25">
        <f t="shared" si="77"/>
        <v>1.5299999999999999E-3</v>
      </c>
      <c r="Y298" s="25"/>
      <c r="Z298" s="25">
        <f t="shared" si="78"/>
        <v>6.4939999999999985E-4</v>
      </c>
      <c r="AA298" s="25">
        <f t="shared" si="79"/>
        <v>1.4955681999999998E-2</v>
      </c>
      <c r="AB298" s="25">
        <v>2.9299999999999999E-3</v>
      </c>
      <c r="AC298" s="25">
        <f t="shared" si="64"/>
        <v>1.5399999999999999E-3</v>
      </c>
    </row>
    <row r="299" spans="1:29" s="15" customFormat="1">
      <c r="A299" s="18">
        <v>547</v>
      </c>
      <c r="B299" s="25">
        <v>-4.0000000000000003E-5</v>
      </c>
      <c r="C299" s="25">
        <v>1.6900000000000001E-3</v>
      </c>
      <c r="D299" s="25">
        <f t="shared" si="65"/>
        <v>2.3000000000000017E-4</v>
      </c>
      <c r="E299" s="25"/>
      <c r="F299" s="25">
        <f t="shared" si="66"/>
        <v>3.3400000000000161E-5</v>
      </c>
      <c r="G299" s="25">
        <f t="shared" si="67"/>
        <v>7.6920200000000377E-4</v>
      </c>
      <c r="H299" s="25">
        <v>2.3999999999999998E-3</v>
      </c>
      <c r="I299" s="25">
        <f t="shared" si="68"/>
        <v>9.3999999999999986E-4</v>
      </c>
      <c r="J299" s="25"/>
      <c r="K299" s="25">
        <f t="shared" si="69"/>
        <v>4.3449999999999988E-4</v>
      </c>
      <c r="L299" s="25">
        <f t="shared" si="70"/>
        <v>1.0006534999999997E-2</v>
      </c>
      <c r="M299" s="25">
        <v>2.49E-3</v>
      </c>
      <c r="N299" s="25">
        <f t="shared" si="71"/>
        <v>1.0300000000000001E-3</v>
      </c>
      <c r="O299" s="25"/>
      <c r="P299" s="25">
        <f t="shared" si="72"/>
        <v>5.8160000000000004E-4</v>
      </c>
      <c r="Q299" s="25">
        <f t="shared" si="73"/>
        <v>1.3394248000000001E-2</v>
      </c>
      <c r="R299" s="25">
        <v>1.98E-3</v>
      </c>
      <c r="S299" s="25">
        <f t="shared" si="74"/>
        <v>5.2000000000000006E-4</v>
      </c>
      <c r="T299" s="25"/>
      <c r="U299" s="25">
        <f t="shared" si="75"/>
        <v>4.9980000000000011E-4</v>
      </c>
      <c r="V299" s="25">
        <f t="shared" si="76"/>
        <v>1.1510394000000004E-2</v>
      </c>
      <c r="W299" s="25">
        <v>2.99E-3</v>
      </c>
      <c r="X299" s="25">
        <f t="shared" si="77"/>
        <v>1.5300000000000001E-3</v>
      </c>
      <c r="Y299" s="25"/>
      <c r="Z299" s="25">
        <f t="shared" si="78"/>
        <v>6.4940000000000006E-4</v>
      </c>
      <c r="AA299" s="25">
        <f t="shared" si="79"/>
        <v>1.4955682000000001E-2</v>
      </c>
      <c r="AB299" s="25">
        <v>2.96E-3</v>
      </c>
      <c r="AC299" s="25">
        <f t="shared" si="64"/>
        <v>1.4599999999999999E-3</v>
      </c>
    </row>
    <row r="300" spans="1:29" s="15" customFormat="1">
      <c r="A300" s="18">
        <v>548</v>
      </c>
      <c r="B300" s="25">
        <v>1.0000000000000001E-5</v>
      </c>
      <c r="C300" s="25">
        <v>1.57E-3</v>
      </c>
      <c r="D300" s="25">
        <f t="shared" si="65"/>
        <v>1.1999999999999988E-4</v>
      </c>
      <c r="E300" s="25"/>
      <c r="F300" s="25">
        <f t="shared" si="66"/>
        <v>-7.6600000000000127E-5</v>
      </c>
      <c r="G300" s="25">
        <f t="shared" si="67"/>
        <v>-1.764098000000003E-3</v>
      </c>
      <c r="H300" s="25">
        <v>2.3600000000000001E-3</v>
      </c>
      <c r="I300" s="25">
        <f t="shared" si="68"/>
        <v>9.1E-4</v>
      </c>
      <c r="J300" s="25"/>
      <c r="K300" s="25">
        <f t="shared" si="69"/>
        <v>4.0450000000000002E-4</v>
      </c>
      <c r="L300" s="25">
        <f t="shared" si="70"/>
        <v>9.3156350000000009E-3</v>
      </c>
      <c r="M300" s="25">
        <v>2.4499999999999999E-3</v>
      </c>
      <c r="N300" s="25">
        <f t="shared" si="71"/>
        <v>9.999999999999998E-4</v>
      </c>
      <c r="O300" s="25"/>
      <c r="P300" s="25">
        <f t="shared" si="72"/>
        <v>5.5159999999999975E-4</v>
      </c>
      <c r="Q300" s="25">
        <f t="shared" si="73"/>
        <v>1.2703347999999995E-2</v>
      </c>
      <c r="R300" s="25">
        <v>2.0100000000000001E-3</v>
      </c>
      <c r="S300" s="25">
        <f t="shared" si="74"/>
        <v>5.5999999999999995E-4</v>
      </c>
      <c r="T300" s="25"/>
      <c r="U300" s="25">
        <f t="shared" si="75"/>
        <v>5.398E-4</v>
      </c>
      <c r="V300" s="25">
        <f t="shared" si="76"/>
        <v>1.2431594000000001E-2</v>
      </c>
      <c r="W300" s="25">
        <v>3.0200000000000001E-3</v>
      </c>
      <c r="X300" s="25">
        <f t="shared" si="77"/>
        <v>1.57E-3</v>
      </c>
      <c r="Y300" s="25"/>
      <c r="Z300" s="25">
        <f t="shared" si="78"/>
        <v>6.8939999999999995E-4</v>
      </c>
      <c r="AA300" s="25">
        <f t="shared" si="79"/>
        <v>1.5876881999999998E-2</v>
      </c>
      <c r="AB300" s="25">
        <v>2.8900000000000002E-3</v>
      </c>
      <c r="AC300" s="25">
        <f t="shared" si="64"/>
        <v>1.4500000000000001E-3</v>
      </c>
    </row>
    <row r="301" spans="1:29" s="15" customFormat="1">
      <c r="A301" s="18">
        <v>549</v>
      </c>
      <c r="B301" s="25">
        <v>-1E-4</v>
      </c>
      <c r="C301" s="25">
        <v>1.4599999999999999E-3</v>
      </c>
      <c r="D301" s="25">
        <f t="shared" si="65"/>
        <v>8.4999999999999789E-5</v>
      </c>
      <c r="E301" s="25"/>
      <c r="F301" s="25">
        <f t="shared" si="66"/>
        <v>-1.1160000000000022E-4</v>
      </c>
      <c r="G301" s="25">
        <f t="shared" si="67"/>
        <v>-2.5701480000000052E-3</v>
      </c>
      <c r="H301" s="25">
        <v>2.3700000000000001E-3</v>
      </c>
      <c r="I301" s="25">
        <f t="shared" si="68"/>
        <v>9.9500000000000001E-4</v>
      </c>
      <c r="J301" s="25"/>
      <c r="K301" s="25">
        <f t="shared" si="69"/>
        <v>4.8950000000000003E-4</v>
      </c>
      <c r="L301" s="25">
        <f t="shared" si="70"/>
        <v>1.1273185000000002E-2</v>
      </c>
      <c r="M301" s="25">
        <v>2.33E-3</v>
      </c>
      <c r="N301" s="25">
        <f t="shared" si="71"/>
        <v>9.549999999999999E-4</v>
      </c>
      <c r="O301" s="25"/>
      <c r="P301" s="25">
        <f t="shared" si="72"/>
        <v>5.0659999999999985E-4</v>
      </c>
      <c r="Q301" s="25">
        <f t="shared" si="73"/>
        <v>1.1666997999999998E-2</v>
      </c>
      <c r="R301" s="25">
        <v>1.9E-3</v>
      </c>
      <c r="S301" s="25">
        <f t="shared" si="74"/>
        <v>5.2499999999999986E-4</v>
      </c>
      <c r="T301" s="25"/>
      <c r="U301" s="25">
        <f t="shared" si="75"/>
        <v>5.0479999999999991E-4</v>
      </c>
      <c r="V301" s="25">
        <f t="shared" si="76"/>
        <v>1.1625543999999998E-2</v>
      </c>
      <c r="W301" s="25">
        <v>2.8500000000000001E-3</v>
      </c>
      <c r="X301" s="25">
        <f t="shared" si="77"/>
        <v>1.475E-3</v>
      </c>
      <c r="Y301" s="25"/>
      <c r="Z301" s="25">
        <f t="shared" si="78"/>
        <v>5.9439999999999992E-4</v>
      </c>
      <c r="AA301" s="25">
        <f t="shared" si="79"/>
        <v>1.3689031999999999E-2</v>
      </c>
      <c r="AB301" s="25">
        <v>2.8500000000000001E-3</v>
      </c>
      <c r="AC301" s="25">
        <f t="shared" si="64"/>
        <v>1.3750000000000001E-3</v>
      </c>
    </row>
    <row r="302" spans="1:29" s="15" customFormat="1">
      <c r="A302" s="18">
        <v>550</v>
      </c>
      <c r="B302" s="25">
        <v>1.0000000000000001E-5</v>
      </c>
      <c r="C302" s="25">
        <v>1.57E-3</v>
      </c>
      <c r="D302" s="25">
        <f t="shared" si="65"/>
        <v>7.499999999999998E-5</v>
      </c>
      <c r="E302" s="25"/>
      <c r="F302" s="25">
        <f t="shared" si="66"/>
        <v>-1.2160000000000003E-4</v>
      </c>
      <c r="G302" s="25">
        <f t="shared" si="67"/>
        <v>-2.800448000000001E-3</v>
      </c>
      <c r="H302" s="25">
        <v>2.47E-3</v>
      </c>
      <c r="I302" s="25">
        <f t="shared" si="68"/>
        <v>9.7499999999999996E-4</v>
      </c>
      <c r="J302" s="25"/>
      <c r="K302" s="25">
        <f t="shared" si="69"/>
        <v>4.6949999999999997E-4</v>
      </c>
      <c r="L302" s="25">
        <f t="shared" si="70"/>
        <v>1.0812585E-2</v>
      </c>
      <c r="M302" s="25">
        <v>2.4399999999999999E-3</v>
      </c>
      <c r="N302" s="25">
        <f t="shared" si="71"/>
        <v>9.4499999999999988E-4</v>
      </c>
      <c r="O302" s="25"/>
      <c r="P302" s="25">
        <f t="shared" si="72"/>
        <v>4.9659999999999982E-4</v>
      </c>
      <c r="Q302" s="25">
        <f t="shared" si="73"/>
        <v>1.1436697999999997E-2</v>
      </c>
      <c r="R302" s="25">
        <v>2.0799999999999998E-3</v>
      </c>
      <c r="S302" s="25">
        <f t="shared" si="74"/>
        <v>5.849999999999998E-4</v>
      </c>
      <c r="T302" s="25"/>
      <c r="U302" s="25">
        <f t="shared" si="75"/>
        <v>5.6479999999999985E-4</v>
      </c>
      <c r="V302" s="25">
        <f t="shared" si="76"/>
        <v>1.3007343999999997E-2</v>
      </c>
      <c r="W302" s="25">
        <v>3.0699999999999998E-3</v>
      </c>
      <c r="X302" s="25">
        <f t="shared" si="77"/>
        <v>1.5749999999999998E-3</v>
      </c>
      <c r="Y302" s="25"/>
      <c r="Z302" s="25">
        <f t="shared" si="78"/>
        <v>6.9439999999999975E-4</v>
      </c>
      <c r="AA302" s="25">
        <f t="shared" si="79"/>
        <v>1.5992031999999996E-2</v>
      </c>
      <c r="AB302" s="25">
        <v>2.98E-3</v>
      </c>
      <c r="AC302" s="25">
        <f t="shared" si="64"/>
        <v>1.495E-3</v>
      </c>
    </row>
    <row r="303" spans="1:29" s="15" customFormat="1">
      <c r="A303" s="18">
        <v>551</v>
      </c>
      <c r="B303" s="25">
        <v>-2.0000000000000002E-5</v>
      </c>
      <c r="C303" s="25">
        <v>1.6100000000000001E-3</v>
      </c>
      <c r="D303" s="25">
        <f t="shared" si="65"/>
        <v>2.0000000000000009E-4</v>
      </c>
      <c r="E303" s="25"/>
      <c r="F303" s="25">
        <f t="shared" si="66"/>
        <v>3.4000000000000826E-6</v>
      </c>
      <c r="G303" s="25">
        <f t="shared" si="67"/>
        <v>7.8302000000001908E-5</v>
      </c>
      <c r="H303" s="25">
        <v>2.5000000000000001E-3</v>
      </c>
      <c r="I303" s="25">
        <f t="shared" si="68"/>
        <v>1.09E-3</v>
      </c>
      <c r="J303" s="25"/>
      <c r="K303" s="25">
        <f t="shared" si="69"/>
        <v>5.8450000000000006E-4</v>
      </c>
      <c r="L303" s="25">
        <f t="shared" si="70"/>
        <v>1.3461035000000001E-2</v>
      </c>
      <c r="M303" s="25">
        <v>2.4399999999999999E-3</v>
      </c>
      <c r="N303" s="25">
        <f t="shared" si="71"/>
        <v>1.0299999999999999E-3</v>
      </c>
      <c r="O303" s="25"/>
      <c r="P303" s="25">
        <f t="shared" si="72"/>
        <v>5.8159999999999983E-4</v>
      </c>
      <c r="Q303" s="25">
        <f t="shared" si="73"/>
        <v>1.3394247999999997E-2</v>
      </c>
      <c r="R303" s="25">
        <v>1.9300000000000001E-3</v>
      </c>
      <c r="S303" s="25">
        <f t="shared" si="74"/>
        <v>5.2000000000000006E-4</v>
      </c>
      <c r="T303" s="25"/>
      <c r="U303" s="25">
        <f t="shared" si="75"/>
        <v>4.9980000000000011E-4</v>
      </c>
      <c r="V303" s="25">
        <f t="shared" si="76"/>
        <v>1.1510394000000004E-2</v>
      </c>
      <c r="W303" s="25">
        <v>2.97E-3</v>
      </c>
      <c r="X303" s="25">
        <f t="shared" si="77"/>
        <v>1.56E-3</v>
      </c>
      <c r="Y303" s="25"/>
      <c r="Z303" s="25">
        <f t="shared" si="78"/>
        <v>6.7939999999999993E-4</v>
      </c>
      <c r="AA303" s="25">
        <f t="shared" si="79"/>
        <v>1.5646581999999999E-2</v>
      </c>
      <c r="AB303" s="25">
        <v>2.8400000000000001E-3</v>
      </c>
      <c r="AC303" s="25">
        <f t="shared" si="64"/>
        <v>1.41E-3</v>
      </c>
    </row>
    <row r="304" spans="1:29" s="15" customFormat="1">
      <c r="A304" s="18">
        <v>552</v>
      </c>
      <c r="B304" s="25">
        <v>1.0000000000000001E-5</v>
      </c>
      <c r="C304" s="25">
        <v>1.67E-3</v>
      </c>
      <c r="D304" s="25">
        <f t="shared" si="65"/>
        <v>1.5999999999999999E-4</v>
      </c>
      <c r="E304" s="25"/>
      <c r="F304" s="25">
        <f t="shared" si="66"/>
        <v>-3.6600000000000022E-5</v>
      </c>
      <c r="G304" s="25">
        <f t="shared" si="67"/>
        <v>-8.4289800000000056E-4</v>
      </c>
      <c r="H304" s="25">
        <v>2.4399999999999999E-3</v>
      </c>
      <c r="I304" s="25">
        <f t="shared" si="68"/>
        <v>9.2999999999999984E-4</v>
      </c>
      <c r="J304" s="25"/>
      <c r="K304" s="25">
        <f t="shared" si="69"/>
        <v>4.2449999999999986E-4</v>
      </c>
      <c r="L304" s="25">
        <f t="shared" si="70"/>
        <v>9.7762349999999977E-3</v>
      </c>
      <c r="M304" s="25">
        <v>2.4299999999999999E-3</v>
      </c>
      <c r="N304" s="25">
        <f t="shared" si="71"/>
        <v>9.1999999999999981E-4</v>
      </c>
      <c r="O304" s="25"/>
      <c r="P304" s="25">
        <f t="shared" si="72"/>
        <v>4.7159999999999981E-4</v>
      </c>
      <c r="Q304" s="25">
        <f t="shared" si="73"/>
        <v>1.0860947999999995E-2</v>
      </c>
      <c r="R304" s="25">
        <v>2.1299999999999999E-3</v>
      </c>
      <c r="S304" s="25">
        <f t="shared" si="74"/>
        <v>6.1999999999999989E-4</v>
      </c>
      <c r="T304" s="25"/>
      <c r="U304" s="25">
        <f t="shared" si="75"/>
        <v>5.9979999999999994E-4</v>
      </c>
      <c r="V304" s="25">
        <f t="shared" si="76"/>
        <v>1.3813394E-2</v>
      </c>
      <c r="W304" s="25">
        <v>3.1199999999999999E-3</v>
      </c>
      <c r="X304" s="25">
        <f t="shared" si="77"/>
        <v>1.6099999999999999E-3</v>
      </c>
      <c r="Y304" s="25"/>
      <c r="Z304" s="25">
        <f t="shared" si="78"/>
        <v>7.2939999999999984E-4</v>
      </c>
      <c r="AA304" s="25">
        <f t="shared" si="79"/>
        <v>1.6798081999999995E-2</v>
      </c>
      <c r="AB304" s="25">
        <v>3.0100000000000001E-3</v>
      </c>
      <c r="AC304" s="25">
        <f t="shared" si="64"/>
        <v>1.5100000000000001E-3</v>
      </c>
    </row>
    <row r="305" spans="1:29" s="15" customFormat="1">
      <c r="A305" s="18">
        <v>553</v>
      </c>
      <c r="B305" s="25">
        <v>-6.0000000000000002E-5</v>
      </c>
      <c r="C305" s="25">
        <v>1.64E-3</v>
      </c>
      <c r="D305" s="25">
        <f t="shared" si="65"/>
        <v>2.5500000000000002E-4</v>
      </c>
      <c r="E305" s="25"/>
      <c r="F305" s="25">
        <f t="shared" si="66"/>
        <v>5.840000000000001E-5</v>
      </c>
      <c r="G305" s="25">
        <f t="shared" si="67"/>
        <v>1.3449520000000004E-3</v>
      </c>
      <c r="H305" s="25">
        <v>2.5600000000000002E-3</v>
      </c>
      <c r="I305" s="25">
        <f t="shared" si="68"/>
        <v>1.1750000000000003E-3</v>
      </c>
      <c r="J305" s="25"/>
      <c r="K305" s="25">
        <f t="shared" si="69"/>
        <v>6.6950000000000028E-4</v>
      </c>
      <c r="L305" s="25">
        <f t="shared" si="70"/>
        <v>1.5418585000000007E-2</v>
      </c>
      <c r="M305" s="25">
        <v>2.48E-3</v>
      </c>
      <c r="N305" s="25">
        <f t="shared" si="71"/>
        <v>1.0950000000000001E-3</v>
      </c>
      <c r="O305" s="25"/>
      <c r="P305" s="25">
        <f t="shared" si="72"/>
        <v>6.466E-4</v>
      </c>
      <c r="Q305" s="25">
        <f t="shared" si="73"/>
        <v>1.4891198000000001E-2</v>
      </c>
      <c r="R305" s="25">
        <v>2.0200000000000001E-3</v>
      </c>
      <c r="S305" s="25">
        <f t="shared" si="74"/>
        <v>6.3500000000000015E-4</v>
      </c>
      <c r="T305" s="25"/>
      <c r="U305" s="25">
        <f t="shared" si="75"/>
        <v>6.148000000000002E-4</v>
      </c>
      <c r="V305" s="25">
        <f t="shared" si="76"/>
        <v>1.4158844000000005E-2</v>
      </c>
      <c r="W305" s="25">
        <v>2.9399999999999999E-3</v>
      </c>
      <c r="X305" s="25">
        <f t="shared" si="77"/>
        <v>1.555E-3</v>
      </c>
      <c r="Y305" s="25"/>
      <c r="Z305" s="25">
        <f t="shared" si="78"/>
        <v>6.7439999999999991E-4</v>
      </c>
      <c r="AA305" s="25">
        <f t="shared" si="79"/>
        <v>1.5531432E-2</v>
      </c>
      <c r="AB305" s="25">
        <v>2.8300000000000001E-3</v>
      </c>
      <c r="AC305" s="25">
        <f t="shared" si="64"/>
        <v>1.3849999999999999E-3</v>
      </c>
    </row>
    <row r="306" spans="1:29" s="15" customFormat="1">
      <c r="A306" s="18">
        <v>554</v>
      </c>
      <c r="B306" s="25">
        <v>1.2999999999999999E-4</v>
      </c>
      <c r="C306" s="25">
        <v>1.5900000000000001E-3</v>
      </c>
      <c r="D306" s="25">
        <f t="shared" si="65"/>
        <v>5.0000000000000131E-5</v>
      </c>
      <c r="E306" s="25"/>
      <c r="F306" s="25">
        <f t="shared" si="66"/>
        <v>-1.4659999999999988E-4</v>
      </c>
      <c r="G306" s="25">
        <f t="shared" si="67"/>
        <v>-3.3761979999999974E-3</v>
      </c>
      <c r="H306" s="25">
        <v>2.3999999999999998E-3</v>
      </c>
      <c r="I306" s="25">
        <f t="shared" si="68"/>
        <v>8.5999999999999987E-4</v>
      </c>
      <c r="J306" s="25"/>
      <c r="K306" s="25">
        <f t="shared" si="69"/>
        <v>3.5449999999999989E-4</v>
      </c>
      <c r="L306" s="25">
        <f t="shared" si="70"/>
        <v>8.1641349999999977E-3</v>
      </c>
      <c r="M306" s="25">
        <v>2.4299999999999999E-3</v>
      </c>
      <c r="N306" s="25">
        <f t="shared" si="71"/>
        <v>8.8999999999999995E-4</v>
      </c>
      <c r="O306" s="25"/>
      <c r="P306" s="25">
        <f t="shared" si="72"/>
        <v>4.4159999999999995E-4</v>
      </c>
      <c r="Q306" s="25">
        <f t="shared" si="73"/>
        <v>1.0170047999999999E-2</v>
      </c>
      <c r="R306" s="25">
        <v>1.98E-3</v>
      </c>
      <c r="S306" s="25">
        <f t="shared" si="74"/>
        <v>4.4000000000000007E-4</v>
      </c>
      <c r="T306" s="25"/>
      <c r="U306" s="25">
        <f t="shared" si="75"/>
        <v>4.1980000000000007E-4</v>
      </c>
      <c r="V306" s="25">
        <f t="shared" si="76"/>
        <v>9.6679940000000027E-3</v>
      </c>
      <c r="W306" s="25">
        <v>3.0200000000000001E-3</v>
      </c>
      <c r="X306" s="25">
        <f t="shared" si="77"/>
        <v>1.4800000000000002E-3</v>
      </c>
      <c r="Y306" s="25"/>
      <c r="Z306" s="25">
        <f t="shared" si="78"/>
        <v>5.9940000000000015E-4</v>
      </c>
      <c r="AA306" s="25">
        <f t="shared" si="79"/>
        <v>1.3804182000000003E-2</v>
      </c>
      <c r="AB306" s="25">
        <v>2.9499999999999999E-3</v>
      </c>
      <c r="AC306" s="25">
        <f t="shared" si="64"/>
        <v>1.5399999999999999E-3</v>
      </c>
    </row>
    <row r="307" spans="1:29" s="15" customFormat="1">
      <c r="A307" s="18">
        <v>555</v>
      </c>
      <c r="B307" s="25">
        <v>-1.0000000000000001E-5</v>
      </c>
      <c r="C307" s="25">
        <v>1.64E-3</v>
      </c>
      <c r="D307" s="25">
        <f t="shared" si="65"/>
        <v>2.2499999999999994E-4</v>
      </c>
      <c r="E307" s="25"/>
      <c r="F307" s="25">
        <f t="shared" si="66"/>
        <v>2.8399999999999931E-5</v>
      </c>
      <c r="G307" s="25">
        <f t="shared" si="67"/>
        <v>6.540519999999985E-4</v>
      </c>
      <c r="H307" s="25">
        <v>2.4599999999999999E-3</v>
      </c>
      <c r="I307" s="25">
        <f t="shared" si="68"/>
        <v>1.0449999999999999E-3</v>
      </c>
      <c r="J307" s="25"/>
      <c r="K307" s="25">
        <f t="shared" si="69"/>
        <v>5.3949999999999994E-4</v>
      </c>
      <c r="L307" s="25">
        <f t="shared" si="70"/>
        <v>1.2424685E-2</v>
      </c>
      <c r="M307" s="25">
        <v>2.4599999999999999E-3</v>
      </c>
      <c r="N307" s="25">
        <f t="shared" si="71"/>
        <v>1.0449999999999999E-3</v>
      </c>
      <c r="O307" s="25"/>
      <c r="P307" s="25">
        <f t="shared" si="72"/>
        <v>5.9659999999999986E-4</v>
      </c>
      <c r="Q307" s="25">
        <f t="shared" si="73"/>
        <v>1.3739697999999998E-2</v>
      </c>
      <c r="R307" s="25">
        <v>1.97E-3</v>
      </c>
      <c r="S307" s="25">
        <f t="shared" si="74"/>
        <v>5.5499999999999994E-4</v>
      </c>
      <c r="T307" s="25"/>
      <c r="U307" s="25">
        <f t="shared" si="75"/>
        <v>5.3479999999999999E-4</v>
      </c>
      <c r="V307" s="25">
        <f t="shared" si="76"/>
        <v>1.2316444000000001E-2</v>
      </c>
      <c r="W307" s="25">
        <v>2.96E-3</v>
      </c>
      <c r="X307" s="25">
        <f t="shared" si="77"/>
        <v>1.5449999999999999E-3</v>
      </c>
      <c r="Y307" s="25"/>
      <c r="Z307" s="25">
        <f t="shared" si="78"/>
        <v>6.6439999999999989E-4</v>
      </c>
      <c r="AA307" s="25">
        <f t="shared" si="79"/>
        <v>1.5301131999999999E-2</v>
      </c>
      <c r="AB307" s="25">
        <v>2.8400000000000001E-3</v>
      </c>
      <c r="AC307" s="25">
        <f t="shared" si="64"/>
        <v>1.415E-3</v>
      </c>
    </row>
    <row r="308" spans="1:29" s="15" customFormat="1">
      <c r="A308" s="18">
        <v>556</v>
      </c>
      <c r="B308" s="25">
        <v>1.0000000000000001E-5</v>
      </c>
      <c r="C308" s="25">
        <v>1.5299999999999999E-3</v>
      </c>
      <c r="D308" s="25">
        <f t="shared" si="65"/>
        <v>1.0499999999999984E-4</v>
      </c>
      <c r="E308" s="25"/>
      <c r="F308" s="25">
        <f t="shared" si="66"/>
        <v>-9.1600000000000167E-5</v>
      </c>
      <c r="G308" s="25">
        <f t="shared" si="67"/>
        <v>-2.1095480000000041E-3</v>
      </c>
      <c r="H308" s="25">
        <v>2.4599999999999999E-3</v>
      </c>
      <c r="I308" s="25">
        <f t="shared" si="68"/>
        <v>1.0349999999999999E-3</v>
      </c>
      <c r="J308" s="25"/>
      <c r="K308" s="25">
        <f t="shared" si="69"/>
        <v>5.2949999999999991E-4</v>
      </c>
      <c r="L308" s="25">
        <f t="shared" si="70"/>
        <v>1.2194384999999999E-2</v>
      </c>
      <c r="M308" s="25">
        <v>2.3900000000000002E-3</v>
      </c>
      <c r="N308" s="25">
        <f t="shared" si="71"/>
        <v>9.6500000000000015E-4</v>
      </c>
      <c r="O308" s="25"/>
      <c r="P308" s="25">
        <f t="shared" si="72"/>
        <v>5.1660000000000009E-4</v>
      </c>
      <c r="Q308" s="25">
        <f t="shared" si="73"/>
        <v>1.1897298000000002E-2</v>
      </c>
      <c r="R308" s="25">
        <v>1.92E-3</v>
      </c>
      <c r="S308" s="25">
        <f t="shared" si="74"/>
        <v>4.95E-4</v>
      </c>
      <c r="T308" s="25"/>
      <c r="U308" s="25">
        <f t="shared" si="75"/>
        <v>4.7479999999999999E-4</v>
      </c>
      <c r="V308" s="25">
        <f t="shared" si="76"/>
        <v>1.0934644E-2</v>
      </c>
      <c r="W308" s="25">
        <v>2.9099999999999998E-3</v>
      </c>
      <c r="X308" s="25">
        <f t="shared" si="77"/>
        <v>1.4849999999999998E-3</v>
      </c>
      <c r="Y308" s="25"/>
      <c r="Z308" s="25">
        <f t="shared" si="78"/>
        <v>6.0439999999999973E-4</v>
      </c>
      <c r="AA308" s="25">
        <f t="shared" si="79"/>
        <v>1.3919331999999994E-2</v>
      </c>
      <c r="AB308" s="25">
        <v>2.8400000000000001E-3</v>
      </c>
      <c r="AC308" s="25">
        <f t="shared" si="64"/>
        <v>1.4250000000000001E-3</v>
      </c>
    </row>
    <row r="309" spans="1:29" s="15" customFormat="1">
      <c r="A309" s="18">
        <v>557</v>
      </c>
      <c r="B309" s="25">
        <v>-2.0000000000000002E-5</v>
      </c>
      <c r="C309" s="25">
        <v>1.5100000000000001E-3</v>
      </c>
      <c r="D309" s="25">
        <f t="shared" si="65"/>
        <v>1.4000000000000015E-4</v>
      </c>
      <c r="E309" s="25"/>
      <c r="F309" s="25">
        <f t="shared" si="66"/>
        <v>-5.6599999999999858E-5</v>
      </c>
      <c r="G309" s="25">
        <f t="shared" si="67"/>
        <v>-1.3034979999999967E-3</v>
      </c>
      <c r="H309" s="25">
        <v>2.3600000000000001E-3</v>
      </c>
      <c r="I309" s="25">
        <f t="shared" si="68"/>
        <v>9.9000000000000021E-4</v>
      </c>
      <c r="J309" s="25"/>
      <c r="K309" s="25">
        <f t="shared" si="69"/>
        <v>4.8450000000000023E-4</v>
      </c>
      <c r="L309" s="25">
        <f t="shared" si="70"/>
        <v>1.1158035000000005E-2</v>
      </c>
      <c r="M309" s="25">
        <v>2.3E-3</v>
      </c>
      <c r="N309" s="25">
        <f t="shared" si="71"/>
        <v>9.3000000000000005E-4</v>
      </c>
      <c r="O309" s="25"/>
      <c r="P309" s="25">
        <f t="shared" si="72"/>
        <v>4.8160000000000005E-4</v>
      </c>
      <c r="Q309" s="25">
        <f t="shared" si="73"/>
        <v>1.1091248000000001E-2</v>
      </c>
      <c r="R309" s="25">
        <v>1.81E-3</v>
      </c>
      <c r="S309" s="25">
        <f t="shared" si="74"/>
        <v>4.4000000000000007E-4</v>
      </c>
      <c r="T309" s="25"/>
      <c r="U309" s="25">
        <f t="shared" si="75"/>
        <v>4.1980000000000007E-4</v>
      </c>
      <c r="V309" s="25">
        <f t="shared" si="76"/>
        <v>9.6679940000000027E-3</v>
      </c>
      <c r="W309" s="25">
        <v>2.8900000000000002E-3</v>
      </c>
      <c r="X309" s="25">
        <f t="shared" si="77"/>
        <v>1.5200000000000003E-3</v>
      </c>
      <c r="Y309" s="25"/>
      <c r="Z309" s="25">
        <f t="shared" si="78"/>
        <v>6.3940000000000025E-4</v>
      </c>
      <c r="AA309" s="25">
        <f t="shared" si="79"/>
        <v>1.4725382000000007E-2</v>
      </c>
      <c r="AB309" s="25">
        <v>2.7599999999999999E-3</v>
      </c>
      <c r="AC309" s="25">
        <f t="shared" si="64"/>
        <v>1.3699999999999999E-3</v>
      </c>
    </row>
    <row r="310" spans="1:29" s="15" customFormat="1">
      <c r="A310" s="18">
        <v>558</v>
      </c>
      <c r="B310" s="25">
        <v>1.4999999999999999E-4</v>
      </c>
      <c r="C310" s="25">
        <v>1.58E-3</v>
      </c>
      <c r="D310" s="25">
        <f t="shared" si="65"/>
        <v>1.1000000000000007E-4</v>
      </c>
      <c r="E310" s="25"/>
      <c r="F310" s="25">
        <f t="shared" si="66"/>
        <v>-8.6599999999999937E-5</v>
      </c>
      <c r="G310" s="25">
        <f t="shared" si="67"/>
        <v>-1.9943979999999988E-3</v>
      </c>
      <c r="H310" s="25">
        <v>2.3800000000000002E-3</v>
      </c>
      <c r="I310" s="25">
        <f t="shared" si="68"/>
        <v>9.1000000000000022E-4</v>
      </c>
      <c r="J310" s="25"/>
      <c r="K310" s="25">
        <f t="shared" si="69"/>
        <v>4.0450000000000024E-4</v>
      </c>
      <c r="L310" s="25">
        <f t="shared" si="70"/>
        <v>9.3156350000000061E-3</v>
      </c>
      <c r="M310" s="25">
        <v>2.3700000000000001E-3</v>
      </c>
      <c r="N310" s="25">
        <f t="shared" si="71"/>
        <v>9.0000000000000019E-4</v>
      </c>
      <c r="O310" s="25"/>
      <c r="P310" s="25">
        <f t="shared" si="72"/>
        <v>4.5160000000000019E-4</v>
      </c>
      <c r="Q310" s="25">
        <f t="shared" si="73"/>
        <v>1.0400348000000005E-2</v>
      </c>
      <c r="R310" s="25">
        <v>1.8600000000000001E-3</v>
      </c>
      <c r="S310" s="25">
        <f t="shared" si="74"/>
        <v>3.9000000000000016E-4</v>
      </c>
      <c r="T310" s="25"/>
      <c r="U310" s="25">
        <f t="shared" si="75"/>
        <v>3.6980000000000015E-4</v>
      </c>
      <c r="V310" s="25">
        <f t="shared" si="76"/>
        <v>8.5164940000000047E-3</v>
      </c>
      <c r="W310" s="25">
        <v>2.8700000000000002E-3</v>
      </c>
      <c r="X310" s="25">
        <f t="shared" si="77"/>
        <v>1.4000000000000002E-3</v>
      </c>
      <c r="Y310" s="25"/>
      <c r="Z310" s="25">
        <f t="shared" si="78"/>
        <v>5.1940000000000016E-4</v>
      </c>
      <c r="AA310" s="25">
        <f t="shared" si="79"/>
        <v>1.1961782000000004E-2</v>
      </c>
      <c r="AB310" s="25">
        <v>2.7899999999999999E-3</v>
      </c>
      <c r="AC310" s="25">
        <f t="shared" si="64"/>
        <v>1.47E-3</v>
      </c>
    </row>
    <row r="311" spans="1:29" s="15" customFormat="1">
      <c r="A311" s="18">
        <v>559</v>
      </c>
      <c r="B311" s="25">
        <v>-2.0000000000000002E-5</v>
      </c>
      <c r="C311" s="25">
        <v>1.1199999999999999E-3</v>
      </c>
      <c r="D311" s="25">
        <f t="shared" si="65"/>
        <v>-5.0500000000000002E-4</v>
      </c>
      <c r="E311" s="25"/>
      <c r="F311" s="25">
        <f t="shared" si="66"/>
        <v>-7.0160000000000003E-4</v>
      </c>
      <c r="G311" s="25">
        <f t="shared" si="67"/>
        <v>-1.6157848000000002E-2</v>
      </c>
      <c r="H311" s="25">
        <v>2.0999999999999999E-3</v>
      </c>
      <c r="I311" s="25">
        <f t="shared" si="68"/>
        <v>4.7499999999999994E-4</v>
      </c>
      <c r="J311" s="25"/>
      <c r="K311" s="25">
        <f t="shared" si="69"/>
        <v>-3.0500000000000037E-5</v>
      </c>
      <c r="L311" s="25">
        <f t="shared" si="70"/>
        <v>-7.0241500000000083E-4</v>
      </c>
      <c r="M311" s="25">
        <v>2.0799999999999998E-3</v>
      </c>
      <c r="N311" s="25">
        <f t="shared" si="71"/>
        <v>4.5499999999999989E-4</v>
      </c>
      <c r="O311" s="25"/>
      <c r="P311" s="25">
        <f t="shared" si="72"/>
        <v>6.5999999999998894E-6</v>
      </c>
      <c r="Q311" s="25">
        <f t="shared" si="73"/>
        <v>1.5199799999999746E-4</v>
      </c>
      <c r="R311" s="25">
        <v>2.2300000000000002E-3</v>
      </c>
      <c r="S311" s="25">
        <f t="shared" si="74"/>
        <v>6.0500000000000029E-4</v>
      </c>
      <c r="T311" s="25"/>
      <c r="U311" s="25">
        <f t="shared" si="75"/>
        <v>5.8480000000000034E-4</v>
      </c>
      <c r="V311" s="25">
        <f t="shared" si="76"/>
        <v>1.3467944000000008E-2</v>
      </c>
      <c r="W311" s="25">
        <v>3.2399999999999998E-3</v>
      </c>
      <c r="X311" s="25">
        <f t="shared" si="77"/>
        <v>1.6149999999999999E-3</v>
      </c>
      <c r="Y311" s="25"/>
      <c r="Z311" s="25">
        <f t="shared" si="78"/>
        <v>7.3439999999999985E-4</v>
      </c>
      <c r="AA311" s="25">
        <f t="shared" si="79"/>
        <v>1.6913231999999997E-2</v>
      </c>
      <c r="AB311" s="25">
        <v>3.2699999999999999E-3</v>
      </c>
      <c r="AC311" s="25">
        <f t="shared" si="64"/>
        <v>1.6249999999999999E-3</v>
      </c>
    </row>
    <row r="312" spans="1:29" s="15" customFormat="1">
      <c r="A312" s="18">
        <v>560</v>
      </c>
      <c r="B312" s="25">
        <v>1.4999999999999999E-4</v>
      </c>
      <c r="C312" s="25">
        <v>1.5900000000000001E-3</v>
      </c>
      <c r="D312" s="25">
        <f t="shared" si="65"/>
        <v>4.2000000000000002E-4</v>
      </c>
      <c r="E312" s="25"/>
      <c r="F312" s="25">
        <f t="shared" si="66"/>
        <v>2.2340000000000001E-4</v>
      </c>
      <c r="G312" s="25">
        <f t="shared" si="67"/>
        <v>5.1449020000000007E-3</v>
      </c>
      <c r="H312" s="25">
        <v>2.63E-3</v>
      </c>
      <c r="I312" s="25">
        <f t="shared" si="68"/>
        <v>1.4599999999999999E-3</v>
      </c>
      <c r="J312" s="25"/>
      <c r="K312" s="25">
        <f t="shared" si="69"/>
        <v>9.5449999999999994E-4</v>
      </c>
      <c r="L312" s="25">
        <f t="shared" si="70"/>
        <v>2.1982135E-2</v>
      </c>
      <c r="M312" s="25">
        <v>2.5699999999999998E-3</v>
      </c>
      <c r="N312" s="25">
        <f t="shared" si="71"/>
        <v>1.3999999999999998E-3</v>
      </c>
      <c r="O312" s="25"/>
      <c r="P312" s="25">
        <f t="shared" si="72"/>
        <v>9.5159999999999971E-4</v>
      </c>
      <c r="Q312" s="25">
        <f t="shared" si="73"/>
        <v>2.1915347999999994E-2</v>
      </c>
      <c r="R312" s="25">
        <v>1.4E-3</v>
      </c>
      <c r="S312" s="25">
        <f t="shared" si="74"/>
        <v>2.2999999999999995E-4</v>
      </c>
      <c r="T312" s="25"/>
      <c r="U312" s="25">
        <f t="shared" si="75"/>
        <v>2.0979999999999995E-4</v>
      </c>
      <c r="V312" s="25">
        <f t="shared" si="76"/>
        <v>4.8316939999999992E-3</v>
      </c>
      <c r="W312" s="25">
        <v>2.3900000000000002E-3</v>
      </c>
      <c r="X312" s="25">
        <f t="shared" si="77"/>
        <v>1.2200000000000002E-3</v>
      </c>
      <c r="Y312" s="25"/>
      <c r="Z312" s="25">
        <f t="shared" si="78"/>
        <v>3.3940000000000012E-4</v>
      </c>
      <c r="AA312" s="25">
        <f t="shared" si="79"/>
        <v>7.8163820000000037E-3</v>
      </c>
      <c r="AB312" s="25">
        <v>2.1900000000000001E-3</v>
      </c>
      <c r="AC312" s="25">
        <f t="shared" si="64"/>
        <v>1.17E-3</v>
      </c>
    </row>
    <row r="313" spans="1:29" s="15" customFormat="1">
      <c r="A313" s="18">
        <v>561</v>
      </c>
      <c r="B313" s="25">
        <v>-1E-4</v>
      </c>
      <c r="C313" s="25">
        <v>1.42E-3</v>
      </c>
      <c r="D313" s="25">
        <f t="shared" si="65"/>
        <v>-1.9500000000000008E-4</v>
      </c>
      <c r="E313" s="25"/>
      <c r="F313" s="25">
        <f t="shared" si="66"/>
        <v>-3.9160000000000009E-4</v>
      </c>
      <c r="G313" s="25">
        <f t="shared" si="67"/>
        <v>-9.018548000000003E-3</v>
      </c>
      <c r="H313" s="25">
        <v>2.3E-3</v>
      </c>
      <c r="I313" s="25">
        <f t="shared" si="68"/>
        <v>6.8499999999999985E-4</v>
      </c>
      <c r="J313" s="25"/>
      <c r="K313" s="25">
        <f t="shared" si="69"/>
        <v>1.7949999999999986E-4</v>
      </c>
      <c r="L313" s="25">
        <f t="shared" si="70"/>
        <v>4.1338849999999969E-3</v>
      </c>
      <c r="M313" s="25">
        <v>2.31E-3</v>
      </c>
      <c r="N313" s="25">
        <f t="shared" si="71"/>
        <v>6.9499999999999987E-4</v>
      </c>
      <c r="O313" s="25"/>
      <c r="P313" s="25">
        <f t="shared" si="72"/>
        <v>2.4659999999999987E-4</v>
      </c>
      <c r="Q313" s="25">
        <f t="shared" si="73"/>
        <v>5.6791979999999973E-3</v>
      </c>
      <c r="R313" s="25">
        <v>2.2899999999999999E-3</v>
      </c>
      <c r="S313" s="25">
        <f t="shared" si="74"/>
        <v>6.7499999999999982E-4</v>
      </c>
      <c r="T313" s="25"/>
      <c r="U313" s="25">
        <f t="shared" si="75"/>
        <v>6.5479999999999987E-4</v>
      </c>
      <c r="V313" s="25">
        <f t="shared" si="76"/>
        <v>1.5080043999999997E-2</v>
      </c>
      <c r="W313" s="25">
        <v>3.3E-3</v>
      </c>
      <c r="X313" s="25">
        <f t="shared" si="77"/>
        <v>1.6849999999999999E-3</v>
      </c>
      <c r="Y313" s="25"/>
      <c r="Z313" s="25">
        <f t="shared" si="78"/>
        <v>8.0439999999999982E-4</v>
      </c>
      <c r="AA313" s="25">
        <f t="shared" si="79"/>
        <v>1.8525331999999995E-2</v>
      </c>
      <c r="AB313" s="25">
        <v>3.3300000000000001E-3</v>
      </c>
      <c r="AC313" s="25">
        <f t="shared" si="64"/>
        <v>1.6150000000000001E-3</v>
      </c>
    </row>
    <row r="314" spans="1:29" s="15" customFormat="1">
      <c r="A314" s="18">
        <v>562</v>
      </c>
      <c r="B314" s="25">
        <v>1E-4</v>
      </c>
      <c r="C314" s="25">
        <v>1.4300000000000001E-3</v>
      </c>
      <c r="D314" s="25">
        <f t="shared" si="65"/>
        <v>2.2500000000000016E-4</v>
      </c>
      <c r="E314" s="25"/>
      <c r="F314" s="25">
        <f t="shared" si="66"/>
        <v>2.8400000000000148E-5</v>
      </c>
      <c r="G314" s="25">
        <f t="shared" si="67"/>
        <v>6.5405200000000349E-4</v>
      </c>
      <c r="H314" s="25">
        <v>2.2300000000000002E-3</v>
      </c>
      <c r="I314" s="25">
        <f t="shared" si="68"/>
        <v>1.0250000000000003E-3</v>
      </c>
      <c r="J314" s="25"/>
      <c r="K314" s="25">
        <f t="shared" si="69"/>
        <v>5.1950000000000032E-4</v>
      </c>
      <c r="L314" s="25">
        <f t="shared" si="70"/>
        <v>1.1964085000000008E-2</v>
      </c>
      <c r="M314" s="25">
        <v>2.2300000000000002E-3</v>
      </c>
      <c r="N314" s="25">
        <f t="shared" si="71"/>
        <v>1.0250000000000003E-3</v>
      </c>
      <c r="O314" s="25"/>
      <c r="P314" s="25">
        <f t="shared" si="72"/>
        <v>5.7660000000000025E-4</v>
      </c>
      <c r="Q314" s="25">
        <f t="shared" si="73"/>
        <v>1.3279098000000007E-2</v>
      </c>
      <c r="R314" s="25">
        <v>1.3600000000000001E-3</v>
      </c>
      <c r="S314" s="25">
        <f t="shared" si="74"/>
        <v>1.5500000000000019E-4</v>
      </c>
      <c r="T314" s="25"/>
      <c r="U314" s="25">
        <f t="shared" si="75"/>
        <v>1.3480000000000019E-4</v>
      </c>
      <c r="V314" s="25">
        <f t="shared" si="76"/>
        <v>3.1044440000000044E-3</v>
      </c>
      <c r="W314" s="25">
        <v>2.47E-3</v>
      </c>
      <c r="X314" s="25">
        <f t="shared" si="77"/>
        <v>1.2650000000000001E-3</v>
      </c>
      <c r="Y314" s="25"/>
      <c r="Z314" s="25">
        <f t="shared" si="78"/>
        <v>3.8440000000000002E-4</v>
      </c>
      <c r="AA314" s="25">
        <f t="shared" si="79"/>
        <v>8.8527320000000003E-3</v>
      </c>
      <c r="AB314" s="25">
        <v>2.31E-3</v>
      </c>
      <c r="AC314" s="25">
        <f t="shared" si="64"/>
        <v>1.2049999999999999E-3</v>
      </c>
    </row>
    <row r="315" spans="1:29" s="15" customFormat="1">
      <c r="A315" s="18">
        <v>563</v>
      </c>
      <c r="B315" s="25">
        <v>-2.0000000000000002E-5</v>
      </c>
      <c r="C315" s="25">
        <v>1.2199999999999999E-3</v>
      </c>
      <c r="D315" s="25">
        <f t="shared" si="65"/>
        <v>-2.5500000000000002E-4</v>
      </c>
      <c r="E315" s="25"/>
      <c r="F315" s="25">
        <f t="shared" si="66"/>
        <v>-4.5160000000000003E-4</v>
      </c>
      <c r="G315" s="25">
        <f t="shared" si="67"/>
        <v>-1.0400348000000002E-2</v>
      </c>
      <c r="H315" s="25">
        <v>2.2100000000000002E-3</v>
      </c>
      <c r="I315" s="25">
        <f t="shared" si="68"/>
        <v>7.3500000000000019E-4</v>
      </c>
      <c r="J315" s="25"/>
      <c r="K315" s="25">
        <f t="shared" si="69"/>
        <v>2.2950000000000021E-4</v>
      </c>
      <c r="L315" s="25">
        <f t="shared" si="70"/>
        <v>5.2853850000000053E-3</v>
      </c>
      <c r="M315" s="25">
        <v>2.0899999999999998E-3</v>
      </c>
      <c r="N315" s="25">
        <f t="shared" si="71"/>
        <v>6.1499999999999988E-4</v>
      </c>
      <c r="O315" s="25"/>
      <c r="P315" s="25">
        <f t="shared" si="72"/>
        <v>1.6659999999999988E-4</v>
      </c>
      <c r="Q315" s="25">
        <f t="shared" si="73"/>
        <v>3.8367979999999972E-3</v>
      </c>
      <c r="R315" s="25">
        <v>1.89E-3</v>
      </c>
      <c r="S315" s="25">
        <f t="shared" si="74"/>
        <v>4.15E-4</v>
      </c>
      <c r="T315" s="25"/>
      <c r="U315" s="25">
        <f t="shared" si="75"/>
        <v>3.948E-4</v>
      </c>
      <c r="V315" s="25">
        <f t="shared" si="76"/>
        <v>9.0922440000000011E-3</v>
      </c>
      <c r="W315" s="25">
        <v>2.9299999999999999E-3</v>
      </c>
      <c r="X315" s="25">
        <f t="shared" si="77"/>
        <v>1.4549999999999999E-3</v>
      </c>
      <c r="Y315" s="25"/>
      <c r="Z315" s="25">
        <f t="shared" si="78"/>
        <v>5.7439999999999987E-4</v>
      </c>
      <c r="AA315" s="25">
        <f t="shared" si="79"/>
        <v>1.3228431999999998E-2</v>
      </c>
      <c r="AB315" s="25">
        <v>2.97E-3</v>
      </c>
      <c r="AC315" s="25">
        <f t="shared" si="64"/>
        <v>1.475E-3</v>
      </c>
    </row>
    <row r="316" spans="1:29" s="15" customFormat="1">
      <c r="A316" s="18">
        <v>564</v>
      </c>
      <c r="B316" s="25">
        <v>-5.0000000000000002E-5</v>
      </c>
      <c r="C316" s="25">
        <v>1.5900000000000001E-3</v>
      </c>
      <c r="D316" s="25">
        <f t="shared" si="65"/>
        <v>4.0000000000000018E-4</v>
      </c>
      <c r="E316" s="25"/>
      <c r="F316" s="25">
        <f t="shared" si="66"/>
        <v>2.0340000000000017E-4</v>
      </c>
      <c r="G316" s="25">
        <f t="shared" si="67"/>
        <v>4.6843020000000039E-3</v>
      </c>
      <c r="H316" s="25">
        <v>2.5200000000000001E-3</v>
      </c>
      <c r="I316" s="25">
        <f t="shared" si="68"/>
        <v>1.3300000000000002E-3</v>
      </c>
      <c r="J316" s="25"/>
      <c r="K316" s="25">
        <f t="shared" si="69"/>
        <v>8.2450000000000025E-4</v>
      </c>
      <c r="L316" s="25">
        <f t="shared" si="70"/>
        <v>1.8988235000000006E-2</v>
      </c>
      <c r="M316" s="25">
        <v>2.3900000000000002E-3</v>
      </c>
      <c r="N316" s="25">
        <f t="shared" si="71"/>
        <v>1.2000000000000003E-3</v>
      </c>
      <c r="O316" s="25"/>
      <c r="P316" s="25">
        <f t="shared" si="72"/>
        <v>7.5160000000000027E-4</v>
      </c>
      <c r="Q316" s="25">
        <f t="shared" si="73"/>
        <v>1.7309348000000006E-2</v>
      </c>
      <c r="R316" s="25">
        <v>1.6999999999999999E-3</v>
      </c>
      <c r="S316" s="25">
        <f t="shared" si="74"/>
        <v>5.1000000000000004E-4</v>
      </c>
      <c r="T316" s="25"/>
      <c r="U316" s="25">
        <f t="shared" si="75"/>
        <v>4.8980000000000009E-4</v>
      </c>
      <c r="V316" s="25">
        <f t="shared" si="76"/>
        <v>1.1280094000000003E-2</v>
      </c>
      <c r="W316" s="25">
        <v>2.5000000000000001E-3</v>
      </c>
      <c r="X316" s="25">
        <f t="shared" si="77"/>
        <v>1.3100000000000002E-3</v>
      </c>
      <c r="Y316" s="25"/>
      <c r="Z316" s="25">
        <f t="shared" si="78"/>
        <v>4.2940000000000014E-4</v>
      </c>
      <c r="AA316" s="25">
        <f t="shared" si="79"/>
        <v>9.8890820000000039E-3</v>
      </c>
      <c r="AB316" s="25">
        <v>2.4299999999999999E-3</v>
      </c>
      <c r="AC316" s="25">
        <f t="shared" si="64"/>
        <v>1.1899999999999999E-3</v>
      </c>
    </row>
    <row r="317" spans="1:29" s="15" customFormat="1">
      <c r="A317" s="18">
        <v>565</v>
      </c>
      <c r="B317" s="25">
        <v>-1E-4</v>
      </c>
      <c r="C317" s="25">
        <v>1.2600000000000001E-3</v>
      </c>
      <c r="D317" s="25">
        <f t="shared" si="65"/>
        <v>-1.9000000000000006E-4</v>
      </c>
      <c r="E317" s="25"/>
      <c r="F317" s="25">
        <f t="shared" si="66"/>
        <v>-3.8660000000000007E-4</v>
      </c>
      <c r="G317" s="25">
        <f t="shared" si="67"/>
        <v>-8.9033980000000016E-3</v>
      </c>
      <c r="H317" s="25">
        <v>2.16E-3</v>
      </c>
      <c r="I317" s="25">
        <f t="shared" si="68"/>
        <v>7.0999999999999991E-4</v>
      </c>
      <c r="J317" s="25"/>
      <c r="K317" s="25">
        <f t="shared" si="69"/>
        <v>2.0449999999999993E-4</v>
      </c>
      <c r="L317" s="25">
        <f t="shared" si="70"/>
        <v>4.7096349999999985E-3</v>
      </c>
      <c r="M317" s="25">
        <v>2.1800000000000001E-3</v>
      </c>
      <c r="N317" s="25">
        <f t="shared" si="71"/>
        <v>7.2999999999999996E-4</v>
      </c>
      <c r="O317" s="25"/>
      <c r="P317" s="25">
        <f t="shared" si="72"/>
        <v>2.8159999999999996E-4</v>
      </c>
      <c r="Q317" s="25">
        <f t="shared" si="73"/>
        <v>6.485247999999999E-3</v>
      </c>
      <c r="R317" s="25">
        <v>1.8799999999999999E-3</v>
      </c>
      <c r="S317" s="25">
        <f t="shared" si="74"/>
        <v>4.2999999999999983E-4</v>
      </c>
      <c r="T317" s="25"/>
      <c r="U317" s="25">
        <f t="shared" si="75"/>
        <v>4.0979999999999982E-4</v>
      </c>
      <c r="V317" s="25">
        <f t="shared" si="76"/>
        <v>9.4376939999999965E-3</v>
      </c>
      <c r="W317" s="25">
        <v>2.9499999999999999E-3</v>
      </c>
      <c r="X317" s="25">
        <f t="shared" si="77"/>
        <v>1.4999999999999998E-3</v>
      </c>
      <c r="Y317" s="25"/>
      <c r="Z317" s="25">
        <f t="shared" si="78"/>
        <v>6.1939999999999977E-4</v>
      </c>
      <c r="AA317" s="25">
        <f t="shared" si="79"/>
        <v>1.4264781999999995E-2</v>
      </c>
      <c r="AB317" s="25">
        <v>3.0000000000000001E-3</v>
      </c>
      <c r="AC317" s="25">
        <f t="shared" si="64"/>
        <v>1.4500000000000001E-3</v>
      </c>
    </row>
    <row r="318" spans="1:29" s="15" customFormat="1">
      <c r="A318" s="18">
        <v>566</v>
      </c>
      <c r="B318" s="25">
        <v>5.0000000000000002E-5</v>
      </c>
      <c r="C318" s="25">
        <v>1.6800000000000001E-3</v>
      </c>
      <c r="D318" s="25">
        <f t="shared" si="65"/>
        <v>4.2000000000000002E-4</v>
      </c>
      <c r="E318" s="25"/>
      <c r="F318" s="25">
        <f t="shared" si="66"/>
        <v>2.2340000000000001E-4</v>
      </c>
      <c r="G318" s="25">
        <f t="shared" si="67"/>
        <v>5.1449020000000007E-3</v>
      </c>
      <c r="H318" s="25">
        <v>2.3900000000000002E-3</v>
      </c>
      <c r="I318" s="25">
        <f t="shared" si="68"/>
        <v>1.1300000000000001E-3</v>
      </c>
      <c r="J318" s="25"/>
      <c r="K318" s="25">
        <f t="shared" si="69"/>
        <v>6.2450000000000016E-4</v>
      </c>
      <c r="L318" s="25">
        <f t="shared" si="70"/>
        <v>1.4382235000000004E-2</v>
      </c>
      <c r="M318" s="25">
        <v>2.3600000000000001E-3</v>
      </c>
      <c r="N318" s="25">
        <f t="shared" si="71"/>
        <v>1.1000000000000001E-3</v>
      </c>
      <c r="O318" s="25"/>
      <c r="P318" s="25">
        <f t="shared" si="72"/>
        <v>6.5160000000000001E-4</v>
      </c>
      <c r="Q318" s="25">
        <f t="shared" si="73"/>
        <v>1.5006348000000001E-2</v>
      </c>
      <c r="R318" s="25">
        <v>1.7700000000000001E-3</v>
      </c>
      <c r="S318" s="25">
        <f t="shared" si="74"/>
        <v>5.1000000000000004E-4</v>
      </c>
      <c r="T318" s="25"/>
      <c r="U318" s="25">
        <f t="shared" si="75"/>
        <v>4.8980000000000009E-4</v>
      </c>
      <c r="V318" s="25">
        <f t="shared" si="76"/>
        <v>1.1280094000000003E-2</v>
      </c>
      <c r="W318" s="25">
        <v>2.66E-3</v>
      </c>
      <c r="X318" s="25">
        <f t="shared" si="77"/>
        <v>1.4E-3</v>
      </c>
      <c r="Y318" s="25"/>
      <c r="Z318" s="25">
        <f t="shared" si="78"/>
        <v>5.1939999999999994E-4</v>
      </c>
      <c r="AA318" s="25">
        <f t="shared" si="79"/>
        <v>1.1961781999999999E-2</v>
      </c>
      <c r="AB318" s="25">
        <v>2.47E-3</v>
      </c>
      <c r="AC318" s="25">
        <f t="shared" si="64"/>
        <v>1.2600000000000001E-3</v>
      </c>
    </row>
    <row r="319" spans="1:29" s="15" customFormat="1">
      <c r="A319" s="18">
        <v>567</v>
      </c>
      <c r="B319" s="25">
        <v>-6.0000000000000002E-5</v>
      </c>
      <c r="C319" s="25">
        <v>1.3600000000000001E-3</v>
      </c>
      <c r="D319" s="25">
        <f t="shared" si="65"/>
        <v>-3.9999999999999888E-5</v>
      </c>
      <c r="E319" s="25"/>
      <c r="F319" s="25">
        <f t="shared" si="66"/>
        <v>-2.365999999999999E-4</v>
      </c>
      <c r="G319" s="25">
        <f t="shared" si="67"/>
        <v>-5.448897999999998E-3</v>
      </c>
      <c r="H319" s="25">
        <v>2.2100000000000002E-3</v>
      </c>
      <c r="I319" s="25">
        <f t="shared" si="68"/>
        <v>8.1000000000000017E-4</v>
      </c>
      <c r="J319" s="25"/>
      <c r="K319" s="25">
        <f t="shared" si="69"/>
        <v>3.0450000000000019E-4</v>
      </c>
      <c r="L319" s="25">
        <f t="shared" si="70"/>
        <v>7.0126350000000049E-3</v>
      </c>
      <c r="M319" s="25">
        <v>2.15E-3</v>
      </c>
      <c r="N319" s="25">
        <f t="shared" si="71"/>
        <v>7.5000000000000002E-4</v>
      </c>
      <c r="O319" s="25"/>
      <c r="P319" s="25">
        <f t="shared" si="72"/>
        <v>3.0160000000000001E-4</v>
      </c>
      <c r="Q319" s="25">
        <f t="shared" si="73"/>
        <v>6.945848000000001E-3</v>
      </c>
      <c r="R319" s="25">
        <v>1.9499999999999999E-3</v>
      </c>
      <c r="S319" s="25">
        <f t="shared" si="74"/>
        <v>5.4999999999999992E-4</v>
      </c>
      <c r="T319" s="25"/>
      <c r="U319" s="25">
        <f t="shared" si="75"/>
        <v>5.2979999999999998E-4</v>
      </c>
      <c r="V319" s="25">
        <f t="shared" si="76"/>
        <v>1.2201294E-2</v>
      </c>
      <c r="W319" s="25">
        <v>2.9499999999999999E-3</v>
      </c>
      <c r="X319" s="25">
        <f t="shared" si="77"/>
        <v>1.5499999999999999E-3</v>
      </c>
      <c r="Y319" s="25"/>
      <c r="Z319" s="25">
        <f t="shared" si="78"/>
        <v>6.693999999999999E-4</v>
      </c>
      <c r="AA319" s="25">
        <f t="shared" si="79"/>
        <v>1.5416281999999998E-2</v>
      </c>
      <c r="AB319" s="25">
        <v>2.8600000000000001E-3</v>
      </c>
      <c r="AC319" s="25">
        <f t="shared" si="64"/>
        <v>1.4E-3</v>
      </c>
    </row>
    <row r="320" spans="1:29" s="15" customFormat="1">
      <c r="A320" s="18">
        <v>568</v>
      </c>
      <c r="B320" s="25">
        <v>6.8999999999999997E-5</v>
      </c>
      <c r="C320" s="25">
        <v>1.5E-3</v>
      </c>
      <c r="D320" s="25">
        <f t="shared" si="65"/>
        <v>1.5550000000000004E-4</v>
      </c>
      <c r="E320" s="25"/>
      <c r="F320" s="25">
        <f t="shared" si="66"/>
        <v>-4.1099999999999969E-5</v>
      </c>
      <c r="G320" s="25">
        <f t="shared" si="67"/>
        <v>-9.4653299999999929E-4</v>
      </c>
      <c r="H320" s="25">
        <v>2.31E-3</v>
      </c>
      <c r="I320" s="25">
        <f t="shared" si="68"/>
        <v>9.655E-4</v>
      </c>
      <c r="J320" s="25"/>
      <c r="K320" s="25">
        <f t="shared" si="69"/>
        <v>4.6000000000000001E-4</v>
      </c>
      <c r="L320" s="25">
        <f t="shared" si="70"/>
        <v>1.05938E-2</v>
      </c>
      <c r="M320" s="25">
        <v>2.31E-3</v>
      </c>
      <c r="N320" s="25">
        <f t="shared" si="71"/>
        <v>9.655E-4</v>
      </c>
      <c r="O320" s="25"/>
      <c r="P320" s="25">
        <f t="shared" si="72"/>
        <v>5.1709999999999994E-4</v>
      </c>
      <c r="Q320" s="25">
        <f t="shared" si="73"/>
        <v>1.1908812999999999E-2</v>
      </c>
      <c r="R320" s="25">
        <v>1.66E-3</v>
      </c>
      <c r="S320" s="25">
        <f t="shared" si="74"/>
        <v>3.1550000000000003E-4</v>
      </c>
      <c r="T320" s="25"/>
      <c r="U320" s="25">
        <f t="shared" si="75"/>
        <v>2.9530000000000002E-4</v>
      </c>
      <c r="V320" s="25">
        <f t="shared" si="76"/>
        <v>6.8007590000000008E-3</v>
      </c>
      <c r="W320" s="25">
        <v>2.6199999999999999E-3</v>
      </c>
      <c r="X320" s="25">
        <f t="shared" si="77"/>
        <v>1.2754999999999999E-3</v>
      </c>
      <c r="Y320" s="25"/>
      <c r="Z320" s="25">
        <f t="shared" si="78"/>
        <v>3.948999999999999E-4</v>
      </c>
      <c r="AA320" s="25">
        <f t="shared" si="79"/>
        <v>9.094546999999998E-3</v>
      </c>
      <c r="AB320" s="25">
        <v>2.6199999999999999E-3</v>
      </c>
      <c r="AC320" s="25">
        <f t="shared" si="64"/>
        <v>1.3445E-3</v>
      </c>
    </row>
    <row r="321" spans="1:29" s="15" customFormat="1">
      <c r="A321" s="18">
        <v>569</v>
      </c>
      <c r="B321" s="25">
        <v>-9.0000000000000006E-5</v>
      </c>
      <c r="C321" s="25">
        <v>1.2999999999999999E-3</v>
      </c>
      <c r="D321" s="25">
        <f t="shared" si="65"/>
        <v>-8.000000000000021E-5</v>
      </c>
      <c r="E321" s="25"/>
      <c r="F321" s="25">
        <f t="shared" si="66"/>
        <v>-2.7660000000000022E-4</v>
      </c>
      <c r="G321" s="25">
        <f t="shared" si="67"/>
        <v>-6.3700980000000055E-3</v>
      </c>
      <c r="H321" s="25">
        <v>2.0500000000000002E-3</v>
      </c>
      <c r="I321" s="25">
        <f t="shared" si="68"/>
        <v>6.7000000000000002E-4</v>
      </c>
      <c r="J321" s="25"/>
      <c r="K321" s="25">
        <f t="shared" si="69"/>
        <v>1.6450000000000004E-4</v>
      </c>
      <c r="L321" s="25">
        <f t="shared" si="70"/>
        <v>3.788435000000001E-3</v>
      </c>
      <c r="M321" s="25">
        <v>2.1199999999999999E-3</v>
      </c>
      <c r="N321" s="25">
        <f t="shared" si="71"/>
        <v>7.3999999999999977E-4</v>
      </c>
      <c r="O321" s="25"/>
      <c r="P321" s="25">
        <f t="shared" si="72"/>
        <v>2.9159999999999977E-4</v>
      </c>
      <c r="Q321" s="25">
        <f t="shared" si="73"/>
        <v>6.7155479999999948E-3</v>
      </c>
      <c r="R321" s="25">
        <v>1.75E-3</v>
      </c>
      <c r="S321" s="25">
        <f t="shared" si="74"/>
        <v>3.6999999999999989E-4</v>
      </c>
      <c r="T321" s="25"/>
      <c r="U321" s="25">
        <f t="shared" si="75"/>
        <v>3.4979999999999988E-4</v>
      </c>
      <c r="V321" s="25">
        <f t="shared" si="76"/>
        <v>8.0558939999999975E-3</v>
      </c>
      <c r="W321" s="25">
        <v>2.8800000000000002E-3</v>
      </c>
      <c r="X321" s="25">
        <f t="shared" si="77"/>
        <v>1.5E-3</v>
      </c>
      <c r="Y321" s="25"/>
      <c r="Z321" s="25">
        <f t="shared" si="78"/>
        <v>6.1939999999999999E-4</v>
      </c>
      <c r="AA321" s="25">
        <f t="shared" si="79"/>
        <v>1.4264782E-2</v>
      </c>
      <c r="AB321" s="25">
        <v>2.8500000000000001E-3</v>
      </c>
      <c r="AC321" s="25">
        <f t="shared" si="64"/>
        <v>1.3800000000000002E-3</v>
      </c>
    </row>
    <row r="322" spans="1:29" s="15" customFormat="1">
      <c r="A322" s="18">
        <v>570</v>
      </c>
      <c r="B322" s="25">
        <v>-4.0000000000000003E-5</v>
      </c>
      <c r="C322" s="25">
        <v>1.4E-3</v>
      </c>
      <c r="D322" s="25">
        <f t="shared" si="65"/>
        <v>2.050000000000001E-4</v>
      </c>
      <c r="E322" s="25"/>
      <c r="F322" s="25">
        <f t="shared" si="66"/>
        <v>8.4000000000000958E-6</v>
      </c>
      <c r="G322" s="25">
        <f t="shared" si="67"/>
        <v>1.9345200000000221E-4</v>
      </c>
      <c r="H322" s="25">
        <v>2.3E-3</v>
      </c>
      <c r="I322" s="25">
        <f t="shared" si="68"/>
        <v>1.1050000000000001E-3</v>
      </c>
      <c r="J322" s="25"/>
      <c r="K322" s="25">
        <f t="shared" si="69"/>
        <v>5.995000000000001E-4</v>
      </c>
      <c r="L322" s="25">
        <f t="shared" si="70"/>
        <v>1.3806485000000004E-2</v>
      </c>
      <c r="M322" s="25">
        <v>2.2499999999999998E-3</v>
      </c>
      <c r="N322" s="25">
        <f t="shared" si="71"/>
        <v>1.0549999999999999E-3</v>
      </c>
      <c r="O322" s="25"/>
      <c r="P322" s="25">
        <f t="shared" si="72"/>
        <v>6.0659999999999989E-4</v>
      </c>
      <c r="Q322" s="25">
        <f t="shared" si="73"/>
        <v>1.3969997999999997E-2</v>
      </c>
      <c r="R322" s="25">
        <v>1.6999999999999999E-3</v>
      </c>
      <c r="S322" s="25">
        <f t="shared" si="74"/>
        <v>5.0500000000000002E-4</v>
      </c>
      <c r="T322" s="25"/>
      <c r="U322" s="25">
        <f t="shared" si="75"/>
        <v>4.8480000000000002E-4</v>
      </c>
      <c r="V322" s="25">
        <f t="shared" si="76"/>
        <v>1.1164944000000001E-2</v>
      </c>
      <c r="W322" s="25">
        <v>2.5699999999999998E-3</v>
      </c>
      <c r="X322" s="25">
        <f t="shared" si="77"/>
        <v>1.3749999999999999E-3</v>
      </c>
      <c r="Y322" s="25"/>
      <c r="Z322" s="25">
        <f t="shared" si="78"/>
        <v>4.9439999999999987E-4</v>
      </c>
      <c r="AA322" s="25">
        <f t="shared" si="79"/>
        <v>1.1386031999999997E-2</v>
      </c>
      <c r="AB322" s="25">
        <v>2.4299999999999999E-3</v>
      </c>
      <c r="AC322" s="25">
        <f t="shared" ref="AC322:AC385" si="80">(B322+AB322)/2</f>
        <v>1.1949999999999999E-3</v>
      </c>
    </row>
    <row r="323" spans="1:29" s="15" customFormat="1">
      <c r="A323" s="18">
        <v>571</v>
      </c>
      <c r="B323" s="25">
        <v>-5.0000000000000002E-5</v>
      </c>
      <c r="C323" s="25">
        <v>1.32E-3</v>
      </c>
      <c r="D323" s="25">
        <f t="shared" ref="D323:D386" si="81">C323-AC323</f>
        <v>-1.0000000000000005E-4</v>
      </c>
      <c r="E323" s="25"/>
      <c r="F323" s="25">
        <f t="shared" ref="F323:F351" si="82">D323-0.0001966</f>
        <v>-2.9660000000000005E-4</v>
      </c>
      <c r="G323" s="25">
        <f t="shared" ref="G323:G351" si="83">F323*23.03</f>
        <v>-6.8306980000000014E-3</v>
      </c>
      <c r="H323" s="25">
        <v>2.0999999999999999E-3</v>
      </c>
      <c r="I323" s="25">
        <f t="shared" ref="I323:I386" si="84">H323-AC323</f>
        <v>6.7999999999999983E-4</v>
      </c>
      <c r="J323" s="25"/>
      <c r="K323" s="25">
        <f t="shared" ref="K323:K351" si="85">I323-0.0005055</f>
        <v>1.7449999999999985E-4</v>
      </c>
      <c r="L323" s="25">
        <f t="shared" ref="L323:L351" si="86">K323*23.03</f>
        <v>4.0187349999999964E-3</v>
      </c>
      <c r="M323" s="25">
        <v>2.0799999999999998E-3</v>
      </c>
      <c r="N323" s="25">
        <f t="shared" ref="N323:N386" si="87">M323-AC323</f>
        <v>6.5999999999999978E-4</v>
      </c>
      <c r="O323" s="25"/>
      <c r="P323" s="25">
        <f t="shared" ref="P323:P351" si="88">N323-0.0004484</f>
        <v>2.1159999999999978E-4</v>
      </c>
      <c r="Q323" s="25">
        <f t="shared" ref="Q323:Q351" si="89">P323*23.03</f>
        <v>4.8731479999999947E-3</v>
      </c>
      <c r="R323" s="25">
        <v>1.8500000000000001E-3</v>
      </c>
      <c r="S323" s="25">
        <f t="shared" ref="S323:S386" si="90">R323-AC323</f>
        <v>4.3000000000000004E-4</v>
      </c>
      <c r="T323" s="25"/>
      <c r="U323" s="25">
        <f t="shared" ref="U323:U351" si="91">S323-0.0000202</f>
        <v>4.0980000000000004E-4</v>
      </c>
      <c r="V323" s="25">
        <f t="shared" ref="V323:V351" si="92">U323*23.03</f>
        <v>9.4376940000000017E-3</v>
      </c>
      <c r="W323" s="25">
        <v>2.8500000000000001E-3</v>
      </c>
      <c r="X323" s="25">
        <f t="shared" ref="X323:X386" si="93">W323-AC323</f>
        <v>1.4300000000000001E-3</v>
      </c>
      <c r="Y323" s="25"/>
      <c r="Z323" s="25">
        <f t="shared" ref="Z323:Z351" si="94">X323-0.0008806</f>
        <v>5.4940000000000002E-4</v>
      </c>
      <c r="AA323" s="25">
        <f t="shared" ref="AA323:AA351" si="95">Z323*23.03</f>
        <v>1.2652682000000002E-2</v>
      </c>
      <c r="AB323" s="25">
        <v>2.8900000000000002E-3</v>
      </c>
      <c r="AC323" s="25">
        <f t="shared" si="80"/>
        <v>1.42E-3</v>
      </c>
    </row>
    <row r="324" spans="1:29" s="15" customFormat="1">
      <c r="A324" s="18">
        <v>572</v>
      </c>
      <c r="B324" s="25">
        <v>6.0000000000000002E-5</v>
      </c>
      <c r="C324" s="25">
        <v>1.5900000000000001E-3</v>
      </c>
      <c r="D324" s="25">
        <f t="shared" si="81"/>
        <v>2.9999999999999992E-4</v>
      </c>
      <c r="E324" s="25"/>
      <c r="F324" s="25">
        <f t="shared" si="82"/>
        <v>1.0339999999999991E-4</v>
      </c>
      <c r="G324" s="25">
        <f t="shared" si="83"/>
        <v>2.3813019999999979E-3</v>
      </c>
      <c r="H324" s="25">
        <v>2.3500000000000001E-3</v>
      </c>
      <c r="I324" s="25">
        <f t="shared" si="84"/>
        <v>1.06E-3</v>
      </c>
      <c r="J324" s="25"/>
      <c r="K324" s="25">
        <f t="shared" si="85"/>
        <v>5.5449999999999998E-4</v>
      </c>
      <c r="L324" s="25">
        <f t="shared" si="86"/>
        <v>1.2770135E-2</v>
      </c>
      <c r="M324" s="25">
        <v>2.2799999999999999E-3</v>
      </c>
      <c r="N324" s="25">
        <f t="shared" si="87"/>
        <v>9.8999999999999978E-4</v>
      </c>
      <c r="O324" s="25"/>
      <c r="P324" s="25">
        <f t="shared" si="88"/>
        <v>5.4159999999999972E-4</v>
      </c>
      <c r="Q324" s="25">
        <f t="shared" si="89"/>
        <v>1.2473047999999994E-2</v>
      </c>
      <c r="R324" s="25">
        <v>1.82E-3</v>
      </c>
      <c r="S324" s="25">
        <f t="shared" si="90"/>
        <v>5.2999999999999987E-4</v>
      </c>
      <c r="T324" s="25"/>
      <c r="U324" s="25">
        <f t="shared" si="91"/>
        <v>5.0979999999999992E-4</v>
      </c>
      <c r="V324" s="25">
        <f t="shared" si="92"/>
        <v>1.1740693999999999E-2</v>
      </c>
      <c r="W324" s="25">
        <v>2.6700000000000001E-3</v>
      </c>
      <c r="X324" s="25">
        <f t="shared" si="93"/>
        <v>1.3799999999999999E-3</v>
      </c>
      <c r="Y324" s="25"/>
      <c r="Z324" s="25">
        <f t="shared" si="94"/>
        <v>4.9939999999999989E-4</v>
      </c>
      <c r="AA324" s="25">
        <f t="shared" si="95"/>
        <v>1.1501181999999999E-2</v>
      </c>
      <c r="AB324" s="25">
        <v>2.5200000000000001E-3</v>
      </c>
      <c r="AC324" s="25">
        <f t="shared" si="80"/>
        <v>1.2900000000000001E-3</v>
      </c>
    </row>
    <row r="325" spans="1:29" s="15" customFormat="1">
      <c r="A325" s="18">
        <v>573</v>
      </c>
      <c r="B325" s="25">
        <v>-6.8999999999999997E-5</v>
      </c>
      <c r="C325" s="25">
        <v>1.0499999999999999E-3</v>
      </c>
      <c r="D325" s="25">
        <f t="shared" si="81"/>
        <v>-3.2550000000000005E-4</v>
      </c>
      <c r="E325" s="25"/>
      <c r="F325" s="25">
        <f t="shared" si="82"/>
        <v>-5.2210000000000006E-4</v>
      </c>
      <c r="G325" s="25">
        <f t="shared" si="83"/>
        <v>-1.2023963000000002E-2</v>
      </c>
      <c r="H325" s="25">
        <v>1.98E-3</v>
      </c>
      <c r="I325" s="25">
        <f t="shared" si="84"/>
        <v>6.045E-4</v>
      </c>
      <c r="J325" s="25"/>
      <c r="K325" s="25">
        <f t="shared" si="85"/>
        <v>9.9000000000000021E-5</v>
      </c>
      <c r="L325" s="25">
        <f t="shared" si="86"/>
        <v>2.2799700000000005E-3</v>
      </c>
      <c r="M325" s="25">
        <v>1.91E-3</v>
      </c>
      <c r="N325" s="25">
        <f t="shared" si="87"/>
        <v>5.3450000000000004E-4</v>
      </c>
      <c r="O325" s="25"/>
      <c r="P325" s="25">
        <f t="shared" si="88"/>
        <v>8.6100000000000033E-5</v>
      </c>
      <c r="Q325" s="25">
        <f t="shared" si="89"/>
        <v>1.9828830000000008E-3</v>
      </c>
      <c r="R325" s="25">
        <v>1.5E-3</v>
      </c>
      <c r="S325" s="25">
        <f t="shared" si="90"/>
        <v>1.2450000000000004E-4</v>
      </c>
      <c r="T325" s="25"/>
      <c r="U325" s="25">
        <f t="shared" si="91"/>
        <v>1.0430000000000004E-4</v>
      </c>
      <c r="V325" s="25">
        <f t="shared" si="92"/>
        <v>2.4020290000000013E-3</v>
      </c>
      <c r="W325" s="25">
        <v>2.6099999999999999E-3</v>
      </c>
      <c r="X325" s="25">
        <f t="shared" si="93"/>
        <v>1.2344999999999999E-3</v>
      </c>
      <c r="Y325" s="25"/>
      <c r="Z325" s="25">
        <f t="shared" si="94"/>
        <v>3.5389999999999987E-4</v>
      </c>
      <c r="AA325" s="25">
        <f t="shared" si="95"/>
        <v>8.1503169999999972E-3</v>
      </c>
      <c r="AB325" s="25">
        <v>2.82E-3</v>
      </c>
      <c r="AC325" s="25">
        <f t="shared" si="80"/>
        <v>1.3755E-3</v>
      </c>
    </row>
    <row r="326" spans="1:29" s="15" customFormat="1">
      <c r="A326" s="18">
        <v>574</v>
      </c>
      <c r="B326" s="25">
        <v>1E-4</v>
      </c>
      <c r="C326" s="25">
        <v>1.5100000000000001E-3</v>
      </c>
      <c r="D326" s="25">
        <f t="shared" si="81"/>
        <v>2.1000000000000012E-4</v>
      </c>
      <c r="E326" s="25"/>
      <c r="F326" s="25">
        <f t="shared" si="82"/>
        <v>1.3400000000000109E-5</v>
      </c>
      <c r="G326" s="25">
        <f t="shared" si="83"/>
        <v>3.0860200000000255E-4</v>
      </c>
      <c r="H326" s="25">
        <v>2.2000000000000001E-3</v>
      </c>
      <c r="I326" s="25">
        <f t="shared" si="84"/>
        <v>9.0000000000000019E-4</v>
      </c>
      <c r="J326" s="25"/>
      <c r="K326" s="25">
        <f t="shared" si="85"/>
        <v>3.9450000000000021E-4</v>
      </c>
      <c r="L326" s="25">
        <f t="shared" si="86"/>
        <v>9.0853350000000051E-3</v>
      </c>
      <c r="M326" s="25">
        <v>2.16E-3</v>
      </c>
      <c r="N326" s="25">
        <f t="shared" si="87"/>
        <v>8.6000000000000009E-4</v>
      </c>
      <c r="O326" s="25"/>
      <c r="P326" s="25">
        <f t="shared" si="88"/>
        <v>4.1160000000000008E-4</v>
      </c>
      <c r="Q326" s="25">
        <f t="shared" si="89"/>
        <v>9.4791480000000032E-3</v>
      </c>
      <c r="R326" s="25">
        <v>1.8699999999999999E-3</v>
      </c>
      <c r="S326" s="25">
        <f t="shared" si="90"/>
        <v>5.6999999999999998E-4</v>
      </c>
      <c r="T326" s="25"/>
      <c r="U326" s="25">
        <f t="shared" si="91"/>
        <v>5.4980000000000003E-4</v>
      </c>
      <c r="V326" s="25">
        <f t="shared" si="92"/>
        <v>1.2661894000000002E-2</v>
      </c>
      <c r="W326" s="25">
        <v>2.5999999999999999E-3</v>
      </c>
      <c r="X326" s="25">
        <f t="shared" si="93"/>
        <v>1.2999999999999999E-3</v>
      </c>
      <c r="Y326" s="25"/>
      <c r="Z326" s="25">
        <f t="shared" si="94"/>
        <v>4.1939999999999989E-4</v>
      </c>
      <c r="AA326" s="25">
        <f t="shared" si="95"/>
        <v>9.6587819999999977E-3</v>
      </c>
      <c r="AB326" s="25">
        <v>2.5000000000000001E-3</v>
      </c>
      <c r="AC326" s="25">
        <f t="shared" si="80"/>
        <v>1.2999999999999999E-3</v>
      </c>
    </row>
    <row r="327" spans="1:29" s="15" customFormat="1">
      <c r="A327" s="18">
        <v>575</v>
      </c>
      <c r="B327" s="25">
        <v>6.0000000000000002E-5</v>
      </c>
      <c r="C327" s="25">
        <v>1.1299999999999999E-3</v>
      </c>
      <c r="D327" s="25">
        <f t="shared" si="81"/>
        <v>-2.8000000000000008E-4</v>
      </c>
      <c r="E327" s="25"/>
      <c r="F327" s="25">
        <f t="shared" si="82"/>
        <v>-4.7660000000000009E-4</v>
      </c>
      <c r="G327" s="25">
        <f t="shared" si="83"/>
        <v>-1.0976098000000002E-2</v>
      </c>
      <c r="H327" s="25">
        <v>2.0100000000000001E-3</v>
      </c>
      <c r="I327" s="25">
        <f t="shared" si="84"/>
        <v>6.0000000000000006E-4</v>
      </c>
      <c r="J327" s="25"/>
      <c r="K327" s="25">
        <f t="shared" si="85"/>
        <v>9.4500000000000074E-5</v>
      </c>
      <c r="L327" s="25">
        <f t="shared" si="86"/>
        <v>2.1763350000000019E-3</v>
      </c>
      <c r="M327" s="25">
        <v>1.9300000000000001E-3</v>
      </c>
      <c r="N327" s="25">
        <f t="shared" si="87"/>
        <v>5.2000000000000006E-4</v>
      </c>
      <c r="O327" s="25"/>
      <c r="P327" s="25">
        <f t="shared" si="88"/>
        <v>7.160000000000006E-5</v>
      </c>
      <c r="Q327" s="25">
        <f t="shared" si="89"/>
        <v>1.6489480000000014E-3</v>
      </c>
      <c r="R327" s="25">
        <v>1.56E-3</v>
      </c>
      <c r="S327" s="25">
        <f t="shared" si="90"/>
        <v>1.4999999999999996E-4</v>
      </c>
      <c r="T327" s="25"/>
      <c r="U327" s="25">
        <f t="shared" si="91"/>
        <v>1.2979999999999996E-4</v>
      </c>
      <c r="V327" s="25">
        <f t="shared" si="92"/>
        <v>2.9892939999999991E-3</v>
      </c>
      <c r="W327" s="25">
        <v>2.7599999999999999E-3</v>
      </c>
      <c r="X327" s="25">
        <f t="shared" si="93"/>
        <v>1.3499999999999999E-3</v>
      </c>
      <c r="Y327" s="25"/>
      <c r="Z327" s="25">
        <f t="shared" si="94"/>
        <v>4.6939999999999981E-4</v>
      </c>
      <c r="AA327" s="25">
        <f t="shared" si="95"/>
        <v>1.0810281999999996E-2</v>
      </c>
      <c r="AB327" s="25">
        <v>2.7599999999999999E-3</v>
      </c>
      <c r="AC327" s="25">
        <f t="shared" si="80"/>
        <v>1.41E-3</v>
      </c>
    </row>
    <row r="328" spans="1:29" s="15" customFormat="1">
      <c r="A328" s="18">
        <v>576</v>
      </c>
      <c r="B328" s="25">
        <v>1.0000000000000001E-5</v>
      </c>
      <c r="C328" s="25">
        <v>1.66E-3</v>
      </c>
      <c r="D328" s="25">
        <f t="shared" si="81"/>
        <v>3.8499999999999993E-4</v>
      </c>
      <c r="E328" s="25"/>
      <c r="F328" s="25">
        <f t="shared" si="82"/>
        <v>1.8839999999999992E-4</v>
      </c>
      <c r="G328" s="25">
        <f t="shared" si="83"/>
        <v>4.3388519999999981E-3</v>
      </c>
      <c r="H328" s="25">
        <v>2.5600000000000002E-3</v>
      </c>
      <c r="I328" s="25">
        <f t="shared" si="84"/>
        <v>1.2850000000000001E-3</v>
      </c>
      <c r="J328" s="25"/>
      <c r="K328" s="25">
        <f t="shared" si="85"/>
        <v>7.7950000000000014E-4</v>
      </c>
      <c r="L328" s="25">
        <f t="shared" si="86"/>
        <v>1.7951885000000004E-2</v>
      </c>
      <c r="M328" s="25">
        <v>2.4199999999999998E-3</v>
      </c>
      <c r="N328" s="25">
        <f t="shared" si="87"/>
        <v>1.1449999999999998E-3</v>
      </c>
      <c r="O328" s="25"/>
      <c r="P328" s="25">
        <f t="shared" si="88"/>
        <v>6.9659999999999969E-4</v>
      </c>
      <c r="Q328" s="25">
        <f t="shared" si="89"/>
        <v>1.6042697999999994E-2</v>
      </c>
      <c r="R328" s="25">
        <v>1.9599999999999999E-3</v>
      </c>
      <c r="S328" s="25">
        <f t="shared" si="90"/>
        <v>6.8499999999999985E-4</v>
      </c>
      <c r="T328" s="25"/>
      <c r="U328" s="25">
        <f t="shared" si="91"/>
        <v>6.647999999999999E-4</v>
      </c>
      <c r="V328" s="25">
        <f t="shared" si="92"/>
        <v>1.5310343999999998E-2</v>
      </c>
      <c r="W328" s="25">
        <v>2.8600000000000001E-3</v>
      </c>
      <c r="X328" s="25">
        <f t="shared" si="93"/>
        <v>1.585E-3</v>
      </c>
      <c r="Y328" s="25"/>
      <c r="Z328" s="25">
        <f t="shared" si="94"/>
        <v>7.0439999999999999E-4</v>
      </c>
      <c r="AA328" s="25">
        <f t="shared" si="95"/>
        <v>1.6222331999999999E-2</v>
      </c>
      <c r="AB328" s="25">
        <v>2.5400000000000002E-3</v>
      </c>
      <c r="AC328" s="25">
        <f t="shared" si="80"/>
        <v>1.2750000000000001E-3</v>
      </c>
    </row>
    <row r="329" spans="1:29" s="15" customFormat="1">
      <c r="A329" s="18">
        <v>577</v>
      </c>
      <c r="B329" s="25">
        <v>4.0000000000000003E-5</v>
      </c>
      <c r="C329" s="25">
        <v>1.16E-3</v>
      </c>
      <c r="D329" s="25">
        <f t="shared" si="81"/>
        <v>-2.3999999999999998E-4</v>
      </c>
      <c r="E329" s="25"/>
      <c r="F329" s="25">
        <f t="shared" si="82"/>
        <v>-4.3659999999999999E-4</v>
      </c>
      <c r="G329" s="25">
        <f t="shared" si="83"/>
        <v>-1.0054898E-2</v>
      </c>
      <c r="H329" s="25">
        <v>2.0300000000000001E-3</v>
      </c>
      <c r="I329" s="25">
        <f t="shared" si="84"/>
        <v>6.3000000000000013E-4</v>
      </c>
      <c r="J329" s="25"/>
      <c r="K329" s="25">
        <f t="shared" si="85"/>
        <v>1.2450000000000015E-4</v>
      </c>
      <c r="L329" s="25">
        <f t="shared" si="86"/>
        <v>2.8672350000000036E-3</v>
      </c>
      <c r="M329" s="25">
        <v>1.8799999999999999E-3</v>
      </c>
      <c r="N329" s="25">
        <f t="shared" si="87"/>
        <v>4.7999999999999996E-4</v>
      </c>
      <c r="O329" s="25"/>
      <c r="P329" s="25">
        <f t="shared" si="88"/>
        <v>3.1599999999999955E-5</v>
      </c>
      <c r="Q329" s="25">
        <f t="shared" si="89"/>
        <v>7.2774799999999898E-4</v>
      </c>
      <c r="R329" s="25">
        <v>1.6199999999999999E-3</v>
      </c>
      <c r="S329" s="25">
        <f t="shared" si="90"/>
        <v>2.1999999999999993E-4</v>
      </c>
      <c r="T329" s="25"/>
      <c r="U329" s="25">
        <f t="shared" si="91"/>
        <v>1.9979999999999992E-4</v>
      </c>
      <c r="V329" s="25">
        <f t="shared" si="92"/>
        <v>4.6013939999999982E-3</v>
      </c>
      <c r="W329" s="25">
        <v>2.66E-3</v>
      </c>
      <c r="X329" s="25">
        <f t="shared" si="93"/>
        <v>1.2600000000000001E-3</v>
      </c>
      <c r="Y329" s="25"/>
      <c r="Z329" s="25">
        <f t="shared" si="94"/>
        <v>3.7940000000000001E-4</v>
      </c>
      <c r="AA329" s="25">
        <f t="shared" si="95"/>
        <v>8.7375820000000007E-3</v>
      </c>
      <c r="AB329" s="25">
        <v>2.7599999999999999E-3</v>
      </c>
      <c r="AC329" s="25">
        <f t="shared" si="80"/>
        <v>1.4E-3</v>
      </c>
    </row>
    <row r="330" spans="1:29" s="15" customFormat="1">
      <c r="A330" s="18">
        <v>578</v>
      </c>
      <c r="B330" s="25">
        <v>-9.0000000000000006E-5</v>
      </c>
      <c r="C330" s="25">
        <v>1.4499999999999999E-3</v>
      </c>
      <c r="D330" s="25">
        <f t="shared" si="81"/>
        <v>3.4999999999999983E-4</v>
      </c>
      <c r="E330" s="25"/>
      <c r="F330" s="25">
        <f t="shared" si="82"/>
        <v>1.5339999999999983E-4</v>
      </c>
      <c r="G330" s="25">
        <f t="shared" si="83"/>
        <v>3.5328019999999963E-3</v>
      </c>
      <c r="H330" s="25">
        <v>2.3E-3</v>
      </c>
      <c r="I330" s="25">
        <f t="shared" si="84"/>
        <v>1.1999999999999999E-3</v>
      </c>
      <c r="J330" s="25"/>
      <c r="K330" s="25">
        <f t="shared" si="85"/>
        <v>6.9449999999999991E-4</v>
      </c>
      <c r="L330" s="25">
        <f t="shared" si="86"/>
        <v>1.5994334999999998E-2</v>
      </c>
      <c r="M330" s="25">
        <v>2.14E-3</v>
      </c>
      <c r="N330" s="25">
        <f t="shared" si="87"/>
        <v>1.0399999999999999E-3</v>
      </c>
      <c r="O330" s="25"/>
      <c r="P330" s="25">
        <f t="shared" si="88"/>
        <v>5.9159999999999985E-4</v>
      </c>
      <c r="Q330" s="25">
        <f t="shared" si="89"/>
        <v>1.3624547999999997E-2</v>
      </c>
      <c r="R330" s="25">
        <v>1.7799999999999999E-3</v>
      </c>
      <c r="S330" s="25">
        <f t="shared" si="90"/>
        <v>6.7999999999999983E-4</v>
      </c>
      <c r="T330" s="25"/>
      <c r="U330" s="25">
        <f t="shared" si="91"/>
        <v>6.5979999999999988E-4</v>
      </c>
      <c r="V330" s="25">
        <f t="shared" si="92"/>
        <v>1.5195193999999999E-2</v>
      </c>
      <c r="W330" s="25">
        <v>2.5600000000000002E-3</v>
      </c>
      <c r="X330" s="25">
        <f t="shared" si="93"/>
        <v>1.4600000000000001E-3</v>
      </c>
      <c r="Y330" s="25"/>
      <c r="Z330" s="25">
        <f t="shared" si="94"/>
        <v>5.794000000000001E-4</v>
      </c>
      <c r="AA330" s="25">
        <f t="shared" si="95"/>
        <v>1.3343582000000003E-2</v>
      </c>
      <c r="AB330" s="25">
        <v>2.2899999999999999E-3</v>
      </c>
      <c r="AC330" s="25">
        <f t="shared" si="80"/>
        <v>1.1000000000000001E-3</v>
      </c>
    </row>
    <row r="331" spans="1:29" s="15" customFormat="1">
      <c r="A331" s="18">
        <v>579</v>
      </c>
      <c r="B331" s="25">
        <v>-5.0000000000000002E-5</v>
      </c>
      <c r="C331" s="25">
        <v>1.1800000000000001E-3</v>
      </c>
      <c r="D331" s="25">
        <f t="shared" si="81"/>
        <v>-1.2499999999999989E-4</v>
      </c>
      <c r="E331" s="25"/>
      <c r="F331" s="25">
        <f t="shared" si="82"/>
        <v>-3.215999999999999E-4</v>
      </c>
      <c r="G331" s="25">
        <f t="shared" si="83"/>
        <v>-7.4064479999999978E-3</v>
      </c>
      <c r="H331" s="25">
        <v>1.98E-3</v>
      </c>
      <c r="I331" s="25">
        <f t="shared" si="84"/>
        <v>6.7500000000000004E-4</v>
      </c>
      <c r="J331" s="25"/>
      <c r="K331" s="25">
        <f t="shared" si="85"/>
        <v>1.6950000000000005E-4</v>
      </c>
      <c r="L331" s="25">
        <f t="shared" si="86"/>
        <v>3.9035850000000015E-3</v>
      </c>
      <c r="M331" s="25">
        <v>1.9300000000000001E-3</v>
      </c>
      <c r="N331" s="25">
        <f t="shared" si="87"/>
        <v>6.2500000000000012E-4</v>
      </c>
      <c r="O331" s="25"/>
      <c r="P331" s="25">
        <f t="shared" si="88"/>
        <v>1.7660000000000012E-4</v>
      </c>
      <c r="Q331" s="25">
        <f t="shared" si="89"/>
        <v>4.0670980000000025E-3</v>
      </c>
      <c r="R331" s="25">
        <v>1.6000000000000001E-3</v>
      </c>
      <c r="S331" s="25">
        <f t="shared" si="90"/>
        <v>2.9500000000000012E-4</v>
      </c>
      <c r="T331" s="25"/>
      <c r="U331" s="25">
        <f t="shared" si="91"/>
        <v>2.7480000000000012E-4</v>
      </c>
      <c r="V331" s="25">
        <f t="shared" si="92"/>
        <v>6.3286440000000031E-3</v>
      </c>
      <c r="W331" s="25">
        <v>2.64E-3</v>
      </c>
      <c r="X331" s="25">
        <f t="shared" si="93"/>
        <v>1.335E-3</v>
      </c>
      <c r="Y331" s="25"/>
      <c r="Z331" s="25">
        <f t="shared" si="94"/>
        <v>4.5439999999999999E-4</v>
      </c>
      <c r="AA331" s="25">
        <f t="shared" si="95"/>
        <v>1.0464832E-2</v>
      </c>
      <c r="AB331" s="25">
        <v>2.66E-3</v>
      </c>
      <c r="AC331" s="25">
        <f t="shared" si="80"/>
        <v>1.305E-3</v>
      </c>
    </row>
    <row r="332" spans="1:29" s="15" customFormat="1">
      <c r="A332" s="18">
        <v>580</v>
      </c>
      <c r="B332" s="25">
        <v>1.6000000000000001E-4</v>
      </c>
      <c r="C332" s="25">
        <v>1.5100000000000001E-3</v>
      </c>
      <c r="D332" s="25">
        <f t="shared" si="81"/>
        <v>2.0000000000000009E-4</v>
      </c>
      <c r="E332" s="25"/>
      <c r="F332" s="25">
        <f t="shared" si="82"/>
        <v>3.4000000000000826E-6</v>
      </c>
      <c r="G332" s="25">
        <f t="shared" si="83"/>
        <v>7.8302000000001908E-5</v>
      </c>
      <c r="H332" s="25">
        <v>2.31E-3</v>
      </c>
      <c r="I332" s="25">
        <f t="shared" si="84"/>
        <v>1E-3</v>
      </c>
      <c r="J332" s="25"/>
      <c r="K332" s="25">
        <f t="shared" si="85"/>
        <v>4.9450000000000004E-4</v>
      </c>
      <c r="L332" s="25">
        <f t="shared" si="86"/>
        <v>1.1388335000000001E-2</v>
      </c>
      <c r="M332" s="25">
        <v>2.2799999999999999E-3</v>
      </c>
      <c r="N332" s="25">
        <f t="shared" si="87"/>
        <v>9.6999999999999994E-4</v>
      </c>
      <c r="O332" s="25"/>
      <c r="P332" s="25">
        <f t="shared" si="88"/>
        <v>5.2159999999999988E-4</v>
      </c>
      <c r="Q332" s="25">
        <f t="shared" si="89"/>
        <v>1.2012447999999998E-2</v>
      </c>
      <c r="R332" s="25">
        <v>1.83E-3</v>
      </c>
      <c r="S332" s="25">
        <f t="shared" si="90"/>
        <v>5.2000000000000006E-4</v>
      </c>
      <c r="T332" s="25"/>
      <c r="U332" s="25">
        <f t="shared" si="91"/>
        <v>4.9980000000000011E-4</v>
      </c>
      <c r="V332" s="25">
        <f t="shared" si="92"/>
        <v>1.1510394000000004E-2</v>
      </c>
      <c r="W332" s="25">
        <v>2.5799999999999998E-3</v>
      </c>
      <c r="X332" s="25">
        <f t="shared" si="93"/>
        <v>1.2699999999999999E-3</v>
      </c>
      <c r="Y332" s="25"/>
      <c r="Z332" s="25">
        <f t="shared" si="94"/>
        <v>3.8939999999999982E-4</v>
      </c>
      <c r="AA332" s="25">
        <f t="shared" si="95"/>
        <v>8.9678819999999965E-3</v>
      </c>
      <c r="AB332" s="25">
        <v>2.4599999999999999E-3</v>
      </c>
      <c r="AC332" s="25">
        <f t="shared" si="80"/>
        <v>1.31E-3</v>
      </c>
    </row>
    <row r="333" spans="1:29" s="15" customFormat="1">
      <c r="A333" s="18">
        <v>581</v>
      </c>
      <c r="B333" s="25">
        <v>-6.0000000000000002E-5</v>
      </c>
      <c r="C333" s="25">
        <v>1.16E-3</v>
      </c>
      <c r="D333" s="25">
        <f t="shared" si="81"/>
        <v>-1.8499999999999983E-4</v>
      </c>
      <c r="E333" s="25"/>
      <c r="F333" s="25">
        <f t="shared" si="82"/>
        <v>-3.8159999999999984E-4</v>
      </c>
      <c r="G333" s="25">
        <f t="shared" si="83"/>
        <v>-8.7882479999999968E-3</v>
      </c>
      <c r="H333" s="25">
        <v>1.8600000000000001E-3</v>
      </c>
      <c r="I333" s="25">
        <f t="shared" si="84"/>
        <v>5.1500000000000027E-4</v>
      </c>
      <c r="J333" s="25"/>
      <c r="K333" s="25">
        <f t="shared" si="85"/>
        <v>9.5000000000002851E-6</v>
      </c>
      <c r="L333" s="25">
        <f t="shared" si="86"/>
        <v>2.1878500000000657E-4</v>
      </c>
      <c r="M333" s="25">
        <v>1.9400000000000001E-3</v>
      </c>
      <c r="N333" s="25">
        <f t="shared" si="87"/>
        <v>5.9500000000000026E-4</v>
      </c>
      <c r="O333" s="25"/>
      <c r="P333" s="25">
        <f t="shared" si="88"/>
        <v>1.4660000000000026E-4</v>
      </c>
      <c r="Q333" s="25">
        <f t="shared" si="89"/>
        <v>3.376198000000006E-3</v>
      </c>
      <c r="R333" s="25">
        <v>1.5E-3</v>
      </c>
      <c r="S333" s="25">
        <f t="shared" si="90"/>
        <v>1.5500000000000019E-4</v>
      </c>
      <c r="T333" s="25"/>
      <c r="U333" s="25">
        <f t="shared" si="91"/>
        <v>1.3480000000000019E-4</v>
      </c>
      <c r="V333" s="25">
        <f t="shared" si="92"/>
        <v>3.1044440000000044E-3</v>
      </c>
      <c r="W333" s="25">
        <v>2.5300000000000001E-3</v>
      </c>
      <c r="X333" s="25">
        <f t="shared" si="93"/>
        <v>1.1850000000000003E-3</v>
      </c>
      <c r="Y333" s="25"/>
      <c r="Z333" s="25">
        <f t="shared" si="94"/>
        <v>3.0440000000000024E-4</v>
      </c>
      <c r="AA333" s="25">
        <f t="shared" si="95"/>
        <v>7.0103320000000063E-3</v>
      </c>
      <c r="AB333" s="25">
        <v>2.7499999999999998E-3</v>
      </c>
      <c r="AC333" s="25">
        <f t="shared" si="80"/>
        <v>1.3449999999999998E-3</v>
      </c>
    </row>
    <row r="334" spans="1:29" s="15" customFormat="1">
      <c r="A334" s="18">
        <v>582</v>
      </c>
      <c r="B334" s="25">
        <v>2.0000000000000002E-5</v>
      </c>
      <c r="C334" s="25">
        <v>1.41E-3</v>
      </c>
      <c r="D334" s="25">
        <f t="shared" si="81"/>
        <v>1.9000000000000006E-4</v>
      </c>
      <c r="E334" s="25"/>
      <c r="F334" s="25">
        <f t="shared" si="82"/>
        <v>-6.5999999999999436E-6</v>
      </c>
      <c r="G334" s="25">
        <f t="shared" si="83"/>
        <v>-1.519979999999987E-4</v>
      </c>
      <c r="H334" s="25">
        <v>2.1299999999999999E-3</v>
      </c>
      <c r="I334" s="25">
        <f t="shared" si="84"/>
        <v>9.1E-4</v>
      </c>
      <c r="J334" s="25"/>
      <c r="K334" s="25">
        <f t="shared" si="85"/>
        <v>4.0450000000000002E-4</v>
      </c>
      <c r="L334" s="25">
        <f t="shared" si="86"/>
        <v>9.3156350000000009E-3</v>
      </c>
      <c r="M334" s="25">
        <v>2.1199999999999999E-3</v>
      </c>
      <c r="N334" s="25">
        <f t="shared" si="87"/>
        <v>8.9999999999999998E-4</v>
      </c>
      <c r="O334" s="25"/>
      <c r="P334" s="25">
        <f t="shared" si="88"/>
        <v>4.5159999999999997E-4</v>
      </c>
      <c r="Q334" s="25">
        <f t="shared" si="89"/>
        <v>1.0400348E-2</v>
      </c>
      <c r="R334" s="25">
        <v>1.5299999999999999E-3</v>
      </c>
      <c r="S334" s="25">
        <f t="shared" si="90"/>
        <v>3.0999999999999995E-4</v>
      </c>
      <c r="T334" s="25"/>
      <c r="U334" s="25">
        <f t="shared" si="91"/>
        <v>2.8979999999999994E-4</v>
      </c>
      <c r="V334" s="25">
        <f t="shared" si="92"/>
        <v>6.6740939999999993E-3</v>
      </c>
      <c r="W334" s="25">
        <v>2.4199999999999998E-3</v>
      </c>
      <c r="X334" s="25">
        <f t="shared" si="93"/>
        <v>1.1999999999999999E-3</v>
      </c>
      <c r="Y334" s="25"/>
      <c r="Z334" s="25">
        <f t="shared" si="94"/>
        <v>3.1939999999999985E-4</v>
      </c>
      <c r="AA334" s="25">
        <f t="shared" si="95"/>
        <v>7.3557819999999965E-3</v>
      </c>
      <c r="AB334" s="25">
        <v>2.4199999999999998E-3</v>
      </c>
      <c r="AC334" s="25">
        <f t="shared" si="80"/>
        <v>1.2199999999999999E-3</v>
      </c>
    </row>
    <row r="335" spans="1:29" s="15" customFormat="1">
      <c r="A335" s="18">
        <v>583</v>
      </c>
      <c r="B335" s="25">
        <v>-8.0000000000000007E-5</v>
      </c>
      <c r="C335" s="25">
        <v>1.1900000000000001E-3</v>
      </c>
      <c r="D335" s="25">
        <f t="shared" si="81"/>
        <v>-2.4999999999999849E-5</v>
      </c>
      <c r="E335" s="25"/>
      <c r="F335" s="25">
        <f t="shared" si="82"/>
        <v>-2.2159999999999986E-4</v>
      </c>
      <c r="G335" s="25">
        <f t="shared" si="83"/>
        <v>-5.1034479999999965E-3</v>
      </c>
      <c r="H335" s="25">
        <v>1.8500000000000001E-3</v>
      </c>
      <c r="I335" s="25">
        <f t="shared" si="84"/>
        <v>6.3500000000000015E-4</v>
      </c>
      <c r="J335" s="25"/>
      <c r="K335" s="25">
        <f t="shared" si="85"/>
        <v>1.2950000000000017E-4</v>
      </c>
      <c r="L335" s="25">
        <f t="shared" si="86"/>
        <v>2.9823850000000041E-3</v>
      </c>
      <c r="M335" s="25">
        <v>1.9E-3</v>
      </c>
      <c r="N335" s="25">
        <f t="shared" si="87"/>
        <v>6.8500000000000006E-4</v>
      </c>
      <c r="O335" s="25"/>
      <c r="P335" s="25">
        <f t="shared" si="88"/>
        <v>2.3660000000000006E-4</v>
      </c>
      <c r="Q335" s="25">
        <f t="shared" si="89"/>
        <v>5.4488980000000015E-3</v>
      </c>
      <c r="R335" s="25">
        <v>1.48E-3</v>
      </c>
      <c r="S335" s="25">
        <f t="shared" si="90"/>
        <v>2.6500000000000004E-4</v>
      </c>
      <c r="T335" s="25"/>
      <c r="U335" s="25">
        <f t="shared" si="91"/>
        <v>2.4480000000000004E-4</v>
      </c>
      <c r="V335" s="25">
        <f t="shared" si="92"/>
        <v>5.637744000000001E-3</v>
      </c>
      <c r="W335" s="25">
        <v>2.5100000000000001E-3</v>
      </c>
      <c r="X335" s="25">
        <f t="shared" si="93"/>
        <v>1.2950000000000001E-3</v>
      </c>
      <c r="Y335" s="25"/>
      <c r="Z335" s="25">
        <f t="shared" si="94"/>
        <v>4.144000000000001E-4</v>
      </c>
      <c r="AA335" s="25">
        <f t="shared" si="95"/>
        <v>9.5436320000000033E-3</v>
      </c>
      <c r="AB335" s="25">
        <v>2.5100000000000001E-3</v>
      </c>
      <c r="AC335" s="25">
        <f t="shared" si="80"/>
        <v>1.2149999999999999E-3</v>
      </c>
    </row>
    <row r="336" spans="1:29" s="15" customFormat="1">
      <c r="A336" s="18">
        <v>584</v>
      </c>
      <c r="B336" s="25">
        <v>1.6000000000000001E-4</v>
      </c>
      <c r="C336" s="25">
        <v>1.3699999999999999E-3</v>
      </c>
      <c r="D336" s="25">
        <f t="shared" si="81"/>
        <v>7.499999999999998E-5</v>
      </c>
      <c r="E336" s="25"/>
      <c r="F336" s="25">
        <f t="shared" si="82"/>
        <v>-1.2160000000000003E-4</v>
      </c>
      <c r="G336" s="25">
        <f t="shared" si="83"/>
        <v>-2.800448000000001E-3</v>
      </c>
      <c r="H336" s="25">
        <v>2.1099999999999999E-3</v>
      </c>
      <c r="I336" s="25">
        <f t="shared" si="84"/>
        <v>8.1499999999999997E-4</v>
      </c>
      <c r="J336" s="25"/>
      <c r="K336" s="25">
        <f t="shared" si="85"/>
        <v>3.0949999999999999E-4</v>
      </c>
      <c r="L336" s="25">
        <f t="shared" si="86"/>
        <v>7.1277850000000002E-3</v>
      </c>
      <c r="M336" s="25">
        <v>2.0500000000000002E-3</v>
      </c>
      <c r="N336" s="25">
        <f t="shared" si="87"/>
        <v>7.5500000000000025E-4</v>
      </c>
      <c r="O336" s="25"/>
      <c r="P336" s="25">
        <f t="shared" si="88"/>
        <v>3.0660000000000024E-4</v>
      </c>
      <c r="Q336" s="25">
        <f t="shared" si="89"/>
        <v>7.0609980000000058E-3</v>
      </c>
      <c r="R336" s="25">
        <v>1.8400000000000001E-3</v>
      </c>
      <c r="S336" s="25">
        <f t="shared" si="90"/>
        <v>5.4500000000000013E-4</v>
      </c>
      <c r="T336" s="25"/>
      <c r="U336" s="25">
        <f t="shared" si="91"/>
        <v>5.2480000000000018E-4</v>
      </c>
      <c r="V336" s="25">
        <f t="shared" si="92"/>
        <v>1.2086144000000005E-2</v>
      </c>
      <c r="W336" s="25">
        <v>2.6700000000000001E-3</v>
      </c>
      <c r="X336" s="25">
        <f t="shared" si="93"/>
        <v>1.3750000000000001E-3</v>
      </c>
      <c r="Y336" s="25"/>
      <c r="Z336" s="25">
        <f t="shared" si="94"/>
        <v>4.9440000000000009E-4</v>
      </c>
      <c r="AA336" s="25">
        <f t="shared" si="95"/>
        <v>1.1386032000000003E-2</v>
      </c>
      <c r="AB336" s="25">
        <v>2.4299999999999999E-3</v>
      </c>
      <c r="AC336" s="25">
        <f t="shared" si="80"/>
        <v>1.2949999999999999E-3</v>
      </c>
    </row>
    <row r="337" spans="1:29" s="15" customFormat="1">
      <c r="A337" s="18">
        <v>585</v>
      </c>
      <c r="B337" s="25">
        <v>-6.0000000000000002E-5</v>
      </c>
      <c r="C337" s="25">
        <v>1.07E-3</v>
      </c>
      <c r="D337" s="25">
        <f t="shared" si="81"/>
        <v>-1.2999999999999991E-4</v>
      </c>
      <c r="E337" s="25"/>
      <c r="F337" s="25">
        <f t="shared" si="82"/>
        <v>-3.2659999999999992E-4</v>
      </c>
      <c r="G337" s="25">
        <f t="shared" si="83"/>
        <v>-7.5215979999999983E-3</v>
      </c>
      <c r="H337" s="25">
        <v>1.8400000000000001E-3</v>
      </c>
      <c r="I337" s="25">
        <f t="shared" si="84"/>
        <v>6.4000000000000016E-4</v>
      </c>
      <c r="J337" s="25"/>
      <c r="K337" s="25">
        <f t="shared" si="85"/>
        <v>1.3450000000000018E-4</v>
      </c>
      <c r="L337" s="25">
        <f t="shared" si="86"/>
        <v>3.0975350000000041E-3</v>
      </c>
      <c r="M337" s="25">
        <v>1.8600000000000001E-3</v>
      </c>
      <c r="N337" s="25">
        <f t="shared" si="87"/>
        <v>6.6000000000000021E-4</v>
      </c>
      <c r="O337" s="25"/>
      <c r="P337" s="25">
        <f t="shared" si="88"/>
        <v>2.1160000000000021E-4</v>
      </c>
      <c r="Q337" s="25">
        <f t="shared" si="89"/>
        <v>4.8731480000000051E-3</v>
      </c>
      <c r="R337" s="25">
        <v>1.23E-3</v>
      </c>
      <c r="S337" s="25">
        <f t="shared" si="90"/>
        <v>3.0000000000000079E-5</v>
      </c>
      <c r="T337" s="25"/>
      <c r="U337" s="25">
        <f t="shared" si="91"/>
        <v>9.800000000000079E-6</v>
      </c>
      <c r="V337" s="25">
        <f t="shared" si="92"/>
        <v>2.2569400000000184E-4</v>
      </c>
      <c r="W337" s="25">
        <v>2.3800000000000002E-3</v>
      </c>
      <c r="X337" s="25">
        <f t="shared" si="93"/>
        <v>1.1800000000000003E-3</v>
      </c>
      <c r="Y337" s="25"/>
      <c r="Z337" s="25">
        <f t="shared" si="94"/>
        <v>2.9940000000000023E-4</v>
      </c>
      <c r="AA337" s="25">
        <f t="shared" si="95"/>
        <v>6.8951820000000058E-3</v>
      </c>
      <c r="AB337" s="25">
        <v>2.4599999999999999E-3</v>
      </c>
      <c r="AC337" s="25">
        <f t="shared" si="80"/>
        <v>1.1999999999999999E-3</v>
      </c>
    </row>
    <row r="338" spans="1:29" s="15" customFormat="1">
      <c r="A338" s="18">
        <v>586</v>
      </c>
      <c r="B338" s="25">
        <v>0</v>
      </c>
      <c r="C338" s="25">
        <v>1.24E-3</v>
      </c>
      <c r="D338" s="25">
        <f t="shared" si="81"/>
        <v>3.0000000000000079E-5</v>
      </c>
      <c r="E338" s="25"/>
      <c r="F338" s="25">
        <f t="shared" si="82"/>
        <v>-1.6659999999999993E-4</v>
      </c>
      <c r="G338" s="25">
        <f t="shared" si="83"/>
        <v>-3.8367979999999985E-3</v>
      </c>
      <c r="H338" s="25">
        <v>2.0300000000000001E-3</v>
      </c>
      <c r="I338" s="25">
        <f t="shared" si="84"/>
        <v>8.200000000000002E-4</v>
      </c>
      <c r="J338" s="25"/>
      <c r="K338" s="25">
        <f t="shared" si="85"/>
        <v>3.1450000000000022E-4</v>
      </c>
      <c r="L338" s="25">
        <f t="shared" si="86"/>
        <v>7.242935000000005E-3</v>
      </c>
      <c r="M338" s="25">
        <v>2E-3</v>
      </c>
      <c r="N338" s="25">
        <f t="shared" si="87"/>
        <v>7.9000000000000012E-4</v>
      </c>
      <c r="O338" s="25"/>
      <c r="P338" s="25">
        <f t="shared" si="88"/>
        <v>3.4160000000000012E-4</v>
      </c>
      <c r="Q338" s="25">
        <f t="shared" si="89"/>
        <v>7.8670480000000032E-3</v>
      </c>
      <c r="R338" s="25">
        <v>1.6299999999999999E-3</v>
      </c>
      <c r="S338" s="25">
        <f t="shared" si="90"/>
        <v>4.2000000000000002E-4</v>
      </c>
      <c r="T338" s="25"/>
      <c r="U338" s="25">
        <f t="shared" si="91"/>
        <v>3.9980000000000001E-4</v>
      </c>
      <c r="V338" s="25">
        <f t="shared" si="92"/>
        <v>9.2073940000000007E-3</v>
      </c>
      <c r="W338" s="25">
        <v>2.65E-3</v>
      </c>
      <c r="X338" s="25">
        <f t="shared" si="93"/>
        <v>1.4400000000000001E-3</v>
      </c>
      <c r="Y338" s="25"/>
      <c r="Z338" s="25">
        <f t="shared" si="94"/>
        <v>5.5940000000000004E-4</v>
      </c>
      <c r="AA338" s="25">
        <f t="shared" si="95"/>
        <v>1.2882982000000001E-2</v>
      </c>
      <c r="AB338" s="25">
        <v>2.4199999999999998E-3</v>
      </c>
      <c r="AC338" s="25">
        <f t="shared" si="80"/>
        <v>1.2099999999999999E-3</v>
      </c>
    </row>
    <row r="339" spans="1:29" s="15" customFormat="1">
      <c r="A339" s="18">
        <v>587</v>
      </c>
      <c r="B339" s="25">
        <v>-6.0000000000000002E-5</v>
      </c>
      <c r="C339" s="25">
        <v>1.16E-3</v>
      </c>
      <c r="D339" s="25">
        <f t="shared" si="81"/>
        <v>-9.4999999999999815E-5</v>
      </c>
      <c r="E339" s="25"/>
      <c r="F339" s="25">
        <f t="shared" si="82"/>
        <v>-2.9159999999999982E-4</v>
      </c>
      <c r="G339" s="25">
        <f t="shared" si="83"/>
        <v>-6.7155479999999965E-3</v>
      </c>
      <c r="H339" s="25">
        <v>1.91E-3</v>
      </c>
      <c r="I339" s="25">
        <f t="shared" si="84"/>
        <v>6.550000000000002E-4</v>
      </c>
      <c r="J339" s="25"/>
      <c r="K339" s="25">
        <f t="shared" si="85"/>
        <v>1.4950000000000022E-4</v>
      </c>
      <c r="L339" s="25">
        <f t="shared" si="86"/>
        <v>3.4429850000000052E-3</v>
      </c>
      <c r="M339" s="25">
        <v>1.81E-3</v>
      </c>
      <c r="N339" s="25">
        <f t="shared" si="87"/>
        <v>5.5500000000000015E-4</v>
      </c>
      <c r="O339" s="25"/>
      <c r="P339" s="25">
        <f t="shared" si="88"/>
        <v>1.0660000000000015E-4</v>
      </c>
      <c r="Q339" s="25">
        <f t="shared" si="89"/>
        <v>2.4549980000000038E-3</v>
      </c>
      <c r="R339" s="25">
        <v>1.2999999999999999E-3</v>
      </c>
      <c r="S339" s="25">
        <f t="shared" si="90"/>
        <v>4.5000000000000118E-5</v>
      </c>
      <c r="T339" s="25"/>
      <c r="U339" s="25">
        <f t="shared" si="91"/>
        <v>2.4800000000000118E-5</v>
      </c>
      <c r="V339" s="25">
        <f t="shared" si="92"/>
        <v>5.711440000000027E-4</v>
      </c>
      <c r="W339" s="25">
        <v>2.3500000000000001E-3</v>
      </c>
      <c r="X339" s="25">
        <f t="shared" si="93"/>
        <v>1.0950000000000003E-3</v>
      </c>
      <c r="Y339" s="25"/>
      <c r="Z339" s="25">
        <f t="shared" si="94"/>
        <v>2.1440000000000022E-4</v>
      </c>
      <c r="AA339" s="25">
        <f t="shared" si="95"/>
        <v>4.9376320000000052E-3</v>
      </c>
      <c r="AB339" s="25">
        <v>2.5699999999999998E-3</v>
      </c>
      <c r="AC339" s="25">
        <f t="shared" si="80"/>
        <v>1.2549999999999998E-3</v>
      </c>
    </row>
    <row r="340" spans="1:29" s="15" customFormat="1">
      <c r="A340" s="18">
        <v>588</v>
      </c>
      <c r="B340" s="25">
        <v>1E-4</v>
      </c>
      <c r="C340" s="25">
        <v>1.33E-3</v>
      </c>
      <c r="D340" s="25">
        <f t="shared" si="81"/>
        <v>9.0000000000000019E-5</v>
      </c>
      <c r="E340" s="25"/>
      <c r="F340" s="25">
        <f t="shared" si="82"/>
        <v>-1.0659999999999999E-4</v>
      </c>
      <c r="G340" s="25">
        <f t="shared" si="83"/>
        <v>-2.4549979999999999E-3</v>
      </c>
      <c r="H340" s="25">
        <v>2.1900000000000001E-3</v>
      </c>
      <c r="I340" s="25">
        <f t="shared" si="84"/>
        <v>9.5000000000000011E-4</v>
      </c>
      <c r="J340" s="25"/>
      <c r="K340" s="25">
        <f t="shared" si="85"/>
        <v>4.4450000000000013E-4</v>
      </c>
      <c r="L340" s="25">
        <f t="shared" si="86"/>
        <v>1.0236835000000003E-2</v>
      </c>
      <c r="M340" s="25">
        <v>2.0699999999999998E-3</v>
      </c>
      <c r="N340" s="25">
        <f t="shared" si="87"/>
        <v>8.2999999999999979E-4</v>
      </c>
      <c r="O340" s="25"/>
      <c r="P340" s="25">
        <f t="shared" si="88"/>
        <v>3.8159999999999979E-4</v>
      </c>
      <c r="Q340" s="25">
        <f t="shared" si="89"/>
        <v>8.788247999999995E-3</v>
      </c>
      <c r="R340" s="25">
        <v>1.73E-3</v>
      </c>
      <c r="S340" s="25">
        <f t="shared" si="90"/>
        <v>4.8999999999999998E-4</v>
      </c>
      <c r="T340" s="25"/>
      <c r="U340" s="25">
        <f t="shared" si="91"/>
        <v>4.6979999999999998E-4</v>
      </c>
      <c r="V340" s="25">
        <f t="shared" si="92"/>
        <v>1.0819494000000001E-2</v>
      </c>
      <c r="W340" s="25">
        <v>2.5400000000000002E-3</v>
      </c>
      <c r="X340" s="25">
        <f t="shared" si="93"/>
        <v>1.3000000000000002E-3</v>
      </c>
      <c r="Y340" s="25"/>
      <c r="Z340" s="25">
        <f t="shared" si="94"/>
        <v>4.1940000000000011E-4</v>
      </c>
      <c r="AA340" s="25">
        <f t="shared" si="95"/>
        <v>9.6587820000000029E-3</v>
      </c>
      <c r="AB340" s="25">
        <v>2.3800000000000002E-3</v>
      </c>
      <c r="AC340" s="25">
        <f t="shared" si="80"/>
        <v>1.24E-3</v>
      </c>
    </row>
    <row r="341" spans="1:29" s="15" customFormat="1">
      <c r="A341" s="18">
        <v>589</v>
      </c>
      <c r="B341" s="25">
        <v>3.0000000000000001E-5</v>
      </c>
      <c r="C341" s="25">
        <v>1.07E-3</v>
      </c>
      <c r="D341" s="25">
        <f t="shared" si="81"/>
        <v>-1.7000000000000001E-4</v>
      </c>
      <c r="E341" s="25"/>
      <c r="F341" s="25">
        <f t="shared" si="82"/>
        <v>-3.6660000000000002E-4</v>
      </c>
      <c r="G341" s="25">
        <f t="shared" si="83"/>
        <v>-8.4427980000000014E-3</v>
      </c>
      <c r="H341" s="25">
        <v>1.8699999999999999E-3</v>
      </c>
      <c r="I341" s="25">
        <f t="shared" si="84"/>
        <v>6.2999999999999992E-4</v>
      </c>
      <c r="J341" s="25"/>
      <c r="K341" s="25">
        <f t="shared" si="85"/>
        <v>1.2449999999999994E-4</v>
      </c>
      <c r="L341" s="25">
        <f t="shared" si="86"/>
        <v>2.8672349999999988E-3</v>
      </c>
      <c r="M341" s="25">
        <v>1.82E-3</v>
      </c>
      <c r="N341" s="25">
        <f t="shared" si="87"/>
        <v>5.8E-4</v>
      </c>
      <c r="O341" s="25"/>
      <c r="P341" s="25">
        <f t="shared" si="88"/>
        <v>1.316E-4</v>
      </c>
      <c r="Q341" s="25">
        <f t="shared" si="89"/>
        <v>3.0307480000000002E-3</v>
      </c>
      <c r="R341" s="25">
        <v>1.3500000000000001E-3</v>
      </c>
      <c r="S341" s="25">
        <f t="shared" si="90"/>
        <v>1.1000000000000007E-4</v>
      </c>
      <c r="T341" s="25"/>
      <c r="U341" s="25">
        <f t="shared" si="91"/>
        <v>8.9800000000000069E-5</v>
      </c>
      <c r="V341" s="25">
        <f t="shared" si="92"/>
        <v>2.0680940000000017E-3</v>
      </c>
      <c r="W341" s="25">
        <v>2.4399999999999999E-3</v>
      </c>
      <c r="X341" s="25">
        <f t="shared" si="93"/>
        <v>1.1999999999999999E-3</v>
      </c>
      <c r="Y341" s="25"/>
      <c r="Z341" s="25">
        <f t="shared" si="94"/>
        <v>3.1939999999999985E-4</v>
      </c>
      <c r="AA341" s="25">
        <f t="shared" si="95"/>
        <v>7.3557819999999965E-3</v>
      </c>
      <c r="AB341" s="25">
        <v>2.4499999999999999E-3</v>
      </c>
      <c r="AC341" s="25">
        <f t="shared" si="80"/>
        <v>1.24E-3</v>
      </c>
    </row>
    <row r="342" spans="1:29" s="15" customFormat="1">
      <c r="A342" s="18">
        <v>590</v>
      </c>
      <c r="B342" s="25">
        <v>-2.0000000000000002E-5</v>
      </c>
      <c r="C342" s="25">
        <v>1.3500000000000001E-3</v>
      </c>
      <c r="D342" s="25">
        <f t="shared" si="81"/>
        <v>1.1500000000000008E-4</v>
      </c>
      <c r="E342" s="25"/>
      <c r="F342" s="25">
        <f t="shared" si="82"/>
        <v>-8.1599999999999923E-5</v>
      </c>
      <c r="G342" s="25">
        <f t="shared" si="83"/>
        <v>-1.8792479999999983E-3</v>
      </c>
      <c r="H342" s="25">
        <v>2.0600000000000002E-3</v>
      </c>
      <c r="I342" s="25">
        <f t="shared" si="84"/>
        <v>8.2500000000000021E-4</v>
      </c>
      <c r="J342" s="25"/>
      <c r="K342" s="25">
        <f t="shared" si="85"/>
        <v>3.1950000000000023E-4</v>
      </c>
      <c r="L342" s="25">
        <f t="shared" si="86"/>
        <v>7.3580850000000055E-3</v>
      </c>
      <c r="M342" s="25">
        <v>2.0200000000000001E-3</v>
      </c>
      <c r="N342" s="25">
        <f t="shared" si="87"/>
        <v>7.8500000000000011E-4</v>
      </c>
      <c r="O342" s="25"/>
      <c r="P342" s="25">
        <f t="shared" si="88"/>
        <v>3.366000000000001E-4</v>
      </c>
      <c r="Q342" s="25">
        <f t="shared" si="89"/>
        <v>7.7518980000000027E-3</v>
      </c>
      <c r="R342" s="25">
        <v>1.65E-3</v>
      </c>
      <c r="S342" s="25">
        <f t="shared" si="90"/>
        <v>4.15E-4</v>
      </c>
      <c r="T342" s="25"/>
      <c r="U342" s="25">
        <f t="shared" si="91"/>
        <v>3.948E-4</v>
      </c>
      <c r="V342" s="25">
        <f t="shared" si="92"/>
        <v>9.0922440000000011E-3</v>
      </c>
      <c r="W342" s="25">
        <v>2.5200000000000001E-3</v>
      </c>
      <c r="X342" s="25">
        <f t="shared" si="93"/>
        <v>1.2850000000000001E-3</v>
      </c>
      <c r="Y342" s="25"/>
      <c r="Z342" s="25">
        <f t="shared" si="94"/>
        <v>4.0440000000000007E-4</v>
      </c>
      <c r="AA342" s="25">
        <f t="shared" si="95"/>
        <v>9.3133320000000023E-3</v>
      </c>
      <c r="AB342" s="25">
        <v>2.49E-3</v>
      </c>
      <c r="AC342" s="25">
        <f t="shared" si="80"/>
        <v>1.235E-3</v>
      </c>
    </row>
    <row r="343" spans="1:29" s="15" customFormat="1">
      <c r="A343" s="18">
        <v>591</v>
      </c>
      <c r="B343" s="25">
        <v>-1.2999999999999999E-4</v>
      </c>
      <c r="C343" s="25">
        <v>1.1299999999999999E-3</v>
      </c>
      <c r="D343" s="25">
        <f t="shared" si="81"/>
        <v>-4.5000000000000118E-5</v>
      </c>
      <c r="E343" s="25"/>
      <c r="F343" s="25">
        <f t="shared" si="82"/>
        <v>-2.4160000000000013E-4</v>
      </c>
      <c r="G343" s="25">
        <f t="shared" si="83"/>
        <v>-5.5640480000000029E-3</v>
      </c>
      <c r="H343" s="25">
        <v>1.8600000000000001E-3</v>
      </c>
      <c r="I343" s="25">
        <f t="shared" si="84"/>
        <v>6.8500000000000006E-4</v>
      </c>
      <c r="J343" s="25"/>
      <c r="K343" s="25">
        <f t="shared" si="85"/>
        <v>1.7950000000000008E-4</v>
      </c>
      <c r="L343" s="25">
        <f t="shared" si="86"/>
        <v>4.1338850000000021E-3</v>
      </c>
      <c r="M343" s="25">
        <v>1.7700000000000001E-3</v>
      </c>
      <c r="N343" s="25">
        <f t="shared" si="87"/>
        <v>5.9500000000000004E-4</v>
      </c>
      <c r="O343" s="25"/>
      <c r="P343" s="25">
        <f t="shared" si="88"/>
        <v>1.4660000000000004E-4</v>
      </c>
      <c r="Q343" s="25">
        <f t="shared" si="89"/>
        <v>3.3761980000000013E-3</v>
      </c>
      <c r="R343" s="25">
        <v>1.32E-3</v>
      </c>
      <c r="S343" s="25">
        <f t="shared" si="90"/>
        <v>1.4499999999999995E-4</v>
      </c>
      <c r="T343" s="25"/>
      <c r="U343" s="25">
        <f t="shared" si="91"/>
        <v>1.2479999999999994E-4</v>
      </c>
      <c r="V343" s="25">
        <f t="shared" si="92"/>
        <v>2.8741439999999991E-3</v>
      </c>
      <c r="W343" s="25">
        <v>2.3999999999999998E-3</v>
      </c>
      <c r="X343" s="25">
        <f t="shared" si="93"/>
        <v>1.2249999999999997E-3</v>
      </c>
      <c r="Y343" s="25"/>
      <c r="Z343" s="25">
        <f t="shared" si="94"/>
        <v>3.443999999999997E-4</v>
      </c>
      <c r="AA343" s="25">
        <f t="shared" si="95"/>
        <v>7.9315319999999929E-3</v>
      </c>
      <c r="AB343" s="25">
        <v>2.48E-3</v>
      </c>
      <c r="AC343" s="25">
        <f t="shared" si="80"/>
        <v>1.175E-3</v>
      </c>
    </row>
    <row r="344" spans="1:29" s="15" customFormat="1">
      <c r="A344" s="18">
        <v>592</v>
      </c>
      <c r="B344" s="25">
        <v>-1.1E-4</v>
      </c>
      <c r="C344" s="25">
        <v>1.14E-3</v>
      </c>
      <c r="D344" s="25">
        <f t="shared" si="81"/>
        <v>-2.5000000000000066E-5</v>
      </c>
      <c r="E344" s="25"/>
      <c r="F344" s="25">
        <f t="shared" si="82"/>
        <v>-2.2160000000000007E-4</v>
      </c>
      <c r="G344" s="25">
        <f t="shared" si="83"/>
        <v>-5.1034480000000017E-3</v>
      </c>
      <c r="H344" s="25">
        <v>1.91E-3</v>
      </c>
      <c r="I344" s="25">
        <f t="shared" si="84"/>
        <v>7.45E-4</v>
      </c>
      <c r="J344" s="25"/>
      <c r="K344" s="25">
        <f t="shared" si="85"/>
        <v>2.3950000000000002E-4</v>
      </c>
      <c r="L344" s="25">
        <f t="shared" si="86"/>
        <v>5.5156850000000011E-3</v>
      </c>
      <c r="M344" s="25">
        <v>1.8600000000000001E-3</v>
      </c>
      <c r="N344" s="25">
        <f t="shared" si="87"/>
        <v>6.9500000000000009E-4</v>
      </c>
      <c r="O344" s="25"/>
      <c r="P344" s="25">
        <f t="shared" si="88"/>
        <v>2.4660000000000009E-4</v>
      </c>
      <c r="Q344" s="25">
        <f t="shared" si="89"/>
        <v>5.6791980000000025E-3</v>
      </c>
      <c r="R344" s="25">
        <v>1.5499999999999999E-3</v>
      </c>
      <c r="S344" s="25">
        <f t="shared" si="90"/>
        <v>3.8499999999999993E-4</v>
      </c>
      <c r="T344" s="25"/>
      <c r="U344" s="25">
        <f t="shared" si="91"/>
        <v>3.6479999999999992E-4</v>
      </c>
      <c r="V344" s="25">
        <f t="shared" si="92"/>
        <v>8.4013439999999981E-3</v>
      </c>
      <c r="W344" s="25">
        <v>2.47E-3</v>
      </c>
      <c r="X344" s="25">
        <f t="shared" si="93"/>
        <v>1.305E-3</v>
      </c>
      <c r="Y344" s="25"/>
      <c r="Z344" s="25">
        <f t="shared" si="94"/>
        <v>4.2439999999999991E-4</v>
      </c>
      <c r="AA344" s="25">
        <f t="shared" si="95"/>
        <v>9.7739319999999991E-3</v>
      </c>
      <c r="AB344" s="25">
        <v>2.4399999999999999E-3</v>
      </c>
      <c r="AC344" s="25">
        <f t="shared" si="80"/>
        <v>1.165E-3</v>
      </c>
    </row>
    <row r="345" spans="1:29" s="15" customFormat="1">
      <c r="A345" s="18">
        <v>593</v>
      </c>
      <c r="B345" s="25">
        <v>-5.0000000000000002E-5</v>
      </c>
      <c r="C345" s="25">
        <v>1.1800000000000001E-3</v>
      </c>
      <c r="D345" s="25">
        <f t="shared" si="81"/>
        <v>5.0000000000000131E-5</v>
      </c>
      <c r="E345" s="25"/>
      <c r="F345" s="25">
        <f t="shared" si="82"/>
        <v>-1.4659999999999988E-4</v>
      </c>
      <c r="G345" s="25">
        <f t="shared" si="83"/>
        <v>-3.3761979999999974E-3</v>
      </c>
      <c r="H345" s="25">
        <v>1.9E-3</v>
      </c>
      <c r="I345" s="25">
        <f t="shared" si="84"/>
        <v>7.7000000000000007E-4</v>
      </c>
      <c r="J345" s="25"/>
      <c r="K345" s="25">
        <f t="shared" si="85"/>
        <v>2.6450000000000009E-4</v>
      </c>
      <c r="L345" s="25">
        <f t="shared" si="86"/>
        <v>6.0914350000000027E-3</v>
      </c>
      <c r="M345" s="25">
        <v>1.8500000000000001E-3</v>
      </c>
      <c r="N345" s="25">
        <f t="shared" si="87"/>
        <v>7.2000000000000015E-4</v>
      </c>
      <c r="O345" s="25"/>
      <c r="P345" s="25">
        <f t="shared" si="88"/>
        <v>2.7160000000000015E-4</v>
      </c>
      <c r="Q345" s="25">
        <f t="shared" si="89"/>
        <v>6.2549480000000041E-3</v>
      </c>
      <c r="R345" s="25">
        <v>1.41E-3</v>
      </c>
      <c r="S345" s="25">
        <f t="shared" si="90"/>
        <v>2.8000000000000008E-4</v>
      </c>
      <c r="T345" s="25"/>
      <c r="U345" s="25">
        <f t="shared" si="91"/>
        <v>2.5980000000000008E-4</v>
      </c>
      <c r="V345" s="25">
        <f t="shared" si="92"/>
        <v>5.9831940000000024E-3</v>
      </c>
      <c r="W345" s="25">
        <v>2.3999999999999998E-3</v>
      </c>
      <c r="X345" s="25">
        <f t="shared" si="93"/>
        <v>1.2699999999999999E-3</v>
      </c>
      <c r="Y345" s="25"/>
      <c r="Z345" s="25">
        <f t="shared" si="94"/>
        <v>3.8939999999999982E-4</v>
      </c>
      <c r="AA345" s="25">
        <f t="shared" si="95"/>
        <v>8.9678819999999965E-3</v>
      </c>
      <c r="AB345" s="25">
        <v>2.31E-3</v>
      </c>
      <c r="AC345" s="25">
        <f t="shared" si="80"/>
        <v>1.1299999999999999E-3</v>
      </c>
    </row>
    <row r="346" spans="1:29" s="15" customFormat="1">
      <c r="A346" s="18">
        <v>594</v>
      </c>
      <c r="B346" s="25">
        <v>0</v>
      </c>
      <c r="C346" s="25">
        <v>1.06E-3</v>
      </c>
      <c r="D346" s="25">
        <f t="shared" si="81"/>
        <v>-1.5499999999999997E-4</v>
      </c>
      <c r="E346" s="25"/>
      <c r="F346" s="25">
        <f t="shared" si="82"/>
        <v>-3.5159999999999998E-4</v>
      </c>
      <c r="G346" s="25">
        <f t="shared" si="83"/>
        <v>-8.0973480000000007E-3</v>
      </c>
      <c r="H346" s="25">
        <v>1.92E-3</v>
      </c>
      <c r="I346" s="25">
        <f t="shared" si="84"/>
        <v>7.0500000000000011E-4</v>
      </c>
      <c r="J346" s="25"/>
      <c r="K346" s="25">
        <f t="shared" si="85"/>
        <v>1.9950000000000013E-4</v>
      </c>
      <c r="L346" s="25">
        <f t="shared" si="86"/>
        <v>4.5944850000000032E-3</v>
      </c>
      <c r="M346" s="25">
        <v>1.9300000000000001E-3</v>
      </c>
      <c r="N346" s="25">
        <f t="shared" si="87"/>
        <v>7.1500000000000014E-4</v>
      </c>
      <c r="O346" s="25"/>
      <c r="P346" s="25">
        <f t="shared" si="88"/>
        <v>2.6660000000000014E-4</v>
      </c>
      <c r="Q346" s="25">
        <f t="shared" si="89"/>
        <v>6.1397980000000036E-3</v>
      </c>
      <c r="R346" s="25">
        <v>1.4499999999999999E-3</v>
      </c>
      <c r="S346" s="25">
        <f t="shared" si="90"/>
        <v>2.3499999999999997E-4</v>
      </c>
      <c r="T346" s="25"/>
      <c r="U346" s="25">
        <f t="shared" si="91"/>
        <v>2.1479999999999996E-4</v>
      </c>
      <c r="V346" s="25">
        <f t="shared" si="92"/>
        <v>4.9468439999999997E-3</v>
      </c>
      <c r="W346" s="25">
        <v>2.4199999999999998E-3</v>
      </c>
      <c r="X346" s="25">
        <f t="shared" si="93"/>
        <v>1.2049999999999999E-3</v>
      </c>
      <c r="Y346" s="25"/>
      <c r="Z346" s="25">
        <f t="shared" si="94"/>
        <v>3.2439999999999986E-4</v>
      </c>
      <c r="AA346" s="25">
        <f t="shared" si="95"/>
        <v>7.470931999999997E-3</v>
      </c>
      <c r="AB346" s="25">
        <v>2.4299999999999999E-3</v>
      </c>
      <c r="AC346" s="25">
        <f t="shared" si="80"/>
        <v>1.2149999999999999E-3</v>
      </c>
    </row>
    <row r="347" spans="1:29" s="15" customFormat="1">
      <c r="A347" s="18">
        <v>595</v>
      </c>
      <c r="B347" s="25">
        <v>1.3999999999999999E-4</v>
      </c>
      <c r="C347" s="25">
        <v>1.06E-3</v>
      </c>
      <c r="D347" s="25">
        <f t="shared" si="81"/>
        <v>-2.0000000000000009E-4</v>
      </c>
      <c r="E347" s="25"/>
      <c r="F347" s="25">
        <f t="shared" si="82"/>
        <v>-3.966000000000001E-4</v>
      </c>
      <c r="G347" s="25">
        <f t="shared" si="83"/>
        <v>-9.1336980000000026E-3</v>
      </c>
      <c r="H347" s="25">
        <v>1.8E-3</v>
      </c>
      <c r="I347" s="25">
        <f t="shared" si="84"/>
        <v>5.399999999999999E-4</v>
      </c>
      <c r="J347" s="25"/>
      <c r="K347" s="25">
        <f t="shared" si="85"/>
        <v>3.4499999999999917E-5</v>
      </c>
      <c r="L347" s="25">
        <f t="shared" si="86"/>
        <v>7.9453499999999812E-4</v>
      </c>
      <c r="M347" s="25">
        <v>1.7899999999999999E-3</v>
      </c>
      <c r="N347" s="25">
        <f t="shared" si="87"/>
        <v>5.2999999999999987E-4</v>
      </c>
      <c r="O347" s="25"/>
      <c r="P347" s="25">
        <f t="shared" si="88"/>
        <v>8.1599999999999869E-5</v>
      </c>
      <c r="Q347" s="25">
        <f t="shared" si="89"/>
        <v>1.879247999999997E-3</v>
      </c>
      <c r="R347" s="25">
        <v>1.2999999999999999E-3</v>
      </c>
      <c r="S347" s="25">
        <f t="shared" si="90"/>
        <v>3.9999999999999888E-5</v>
      </c>
      <c r="T347" s="25"/>
      <c r="U347" s="25">
        <f t="shared" si="91"/>
        <v>1.9799999999999888E-5</v>
      </c>
      <c r="V347" s="25">
        <f t="shared" si="92"/>
        <v>4.5599399999999744E-4</v>
      </c>
      <c r="W347" s="25">
        <v>2.32E-3</v>
      </c>
      <c r="X347" s="25">
        <f t="shared" si="93"/>
        <v>1.06E-3</v>
      </c>
      <c r="Y347" s="25"/>
      <c r="Z347" s="25">
        <f t="shared" si="94"/>
        <v>1.7939999999999992E-4</v>
      </c>
      <c r="AA347" s="25">
        <f t="shared" si="95"/>
        <v>4.1315819999999982E-3</v>
      </c>
      <c r="AB347" s="25">
        <v>2.3800000000000002E-3</v>
      </c>
      <c r="AC347" s="25">
        <f t="shared" si="80"/>
        <v>1.2600000000000001E-3</v>
      </c>
    </row>
    <row r="348" spans="1:29" s="15" customFormat="1">
      <c r="A348" s="18">
        <v>596</v>
      </c>
      <c r="B348" s="25">
        <v>1.0000000000000001E-5</v>
      </c>
      <c r="C348" s="25">
        <v>1.1100000000000001E-3</v>
      </c>
      <c r="D348" s="25">
        <f t="shared" si="81"/>
        <v>-8.5000000000000006E-5</v>
      </c>
      <c r="E348" s="25"/>
      <c r="F348" s="25">
        <f t="shared" si="82"/>
        <v>-2.8160000000000001E-4</v>
      </c>
      <c r="G348" s="25">
        <f t="shared" si="83"/>
        <v>-6.4852480000000007E-3</v>
      </c>
      <c r="H348" s="25">
        <v>1.7899999999999999E-3</v>
      </c>
      <c r="I348" s="25">
        <f t="shared" si="84"/>
        <v>5.9499999999999983E-4</v>
      </c>
      <c r="J348" s="25"/>
      <c r="K348" s="25">
        <f t="shared" si="85"/>
        <v>8.9499999999999844E-5</v>
      </c>
      <c r="L348" s="25">
        <f t="shared" si="86"/>
        <v>2.0611849999999966E-3</v>
      </c>
      <c r="M348" s="25">
        <v>1.8400000000000001E-3</v>
      </c>
      <c r="N348" s="25">
        <f t="shared" si="87"/>
        <v>6.4499999999999996E-4</v>
      </c>
      <c r="O348" s="25"/>
      <c r="P348" s="25">
        <f t="shared" si="88"/>
        <v>1.9659999999999995E-4</v>
      </c>
      <c r="Q348" s="25">
        <f t="shared" si="89"/>
        <v>4.5276979999999993E-3</v>
      </c>
      <c r="R348" s="25">
        <v>1.3799999999999999E-3</v>
      </c>
      <c r="S348" s="25">
        <f t="shared" si="90"/>
        <v>1.8499999999999983E-4</v>
      </c>
      <c r="T348" s="25"/>
      <c r="U348" s="25">
        <f t="shared" si="91"/>
        <v>1.6479999999999983E-4</v>
      </c>
      <c r="V348" s="25">
        <f t="shared" si="92"/>
        <v>3.7953439999999965E-3</v>
      </c>
      <c r="W348" s="25">
        <v>2.3800000000000002E-3</v>
      </c>
      <c r="X348" s="25">
        <f t="shared" si="93"/>
        <v>1.1850000000000001E-3</v>
      </c>
      <c r="Y348" s="25"/>
      <c r="Z348" s="25">
        <f t="shared" si="94"/>
        <v>3.0440000000000003E-4</v>
      </c>
      <c r="AA348" s="25">
        <f t="shared" si="95"/>
        <v>7.0103320000000011E-3</v>
      </c>
      <c r="AB348" s="25">
        <v>2.3800000000000002E-3</v>
      </c>
      <c r="AC348" s="25">
        <f t="shared" si="80"/>
        <v>1.1950000000000001E-3</v>
      </c>
    </row>
    <row r="349" spans="1:29" s="15" customFormat="1">
      <c r="A349" s="18">
        <v>597</v>
      </c>
      <c r="B349" s="25">
        <v>-1.1E-4</v>
      </c>
      <c r="C349" s="25">
        <v>1.0499999999999999E-3</v>
      </c>
      <c r="D349" s="25">
        <f t="shared" si="81"/>
        <v>-1.200000000000001E-4</v>
      </c>
      <c r="E349" s="25"/>
      <c r="F349" s="25">
        <f t="shared" si="82"/>
        <v>-3.1660000000000011E-4</v>
      </c>
      <c r="G349" s="25">
        <f t="shared" si="83"/>
        <v>-7.2912980000000025E-3</v>
      </c>
      <c r="H349" s="25">
        <v>1.7899999999999999E-3</v>
      </c>
      <c r="I349" s="25">
        <f t="shared" si="84"/>
        <v>6.1999999999999989E-4</v>
      </c>
      <c r="J349" s="25"/>
      <c r="K349" s="25">
        <f t="shared" si="85"/>
        <v>1.1449999999999991E-4</v>
      </c>
      <c r="L349" s="25">
        <f t="shared" si="86"/>
        <v>2.6369349999999982E-3</v>
      </c>
      <c r="M349" s="25">
        <v>1.8E-3</v>
      </c>
      <c r="N349" s="25">
        <f t="shared" si="87"/>
        <v>6.2999999999999992E-4</v>
      </c>
      <c r="O349" s="25"/>
      <c r="P349" s="25">
        <f t="shared" si="88"/>
        <v>1.8159999999999991E-4</v>
      </c>
      <c r="Q349" s="25">
        <f t="shared" si="89"/>
        <v>4.1822479999999987E-3</v>
      </c>
      <c r="R349" s="25">
        <v>1.3500000000000001E-3</v>
      </c>
      <c r="S349" s="25">
        <f t="shared" si="90"/>
        <v>1.8000000000000004E-4</v>
      </c>
      <c r="T349" s="25"/>
      <c r="U349" s="25">
        <f t="shared" si="91"/>
        <v>1.5980000000000004E-4</v>
      </c>
      <c r="V349" s="25">
        <f t="shared" si="92"/>
        <v>3.6801940000000008E-3</v>
      </c>
      <c r="W349" s="25">
        <v>2.3400000000000001E-3</v>
      </c>
      <c r="X349" s="25">
        <f t="shared" si="93"/>
        <v>1.17E-3</v>
      </c>
      <c r="Y349" s="25"/>
      <c r="Z349" s="25">
        <f t="shared" si="94"/>
        <v>2.8939999999999999E-4</v>
      </c>
      <c r="AA349" s="25">
        <f t="shared" si="95"/>
        <v>6.6648820000000004E-3</v>
      </c>
      <c r="AB349" s="25">
        <v>2.4499999999999999E-3</v>
      </c>
      <c r="AC349" s="25">
        <f t="shared" si="80"/>
        <v>1.17E-3</v>
      </c>
    </row>
    <row r="350" spans="1:29" s="15" customFormat="1">
      <c r="A350" s="18">
        <v>598</v>
      </c>
      <c r="B350" s="25">
        <v>-1.1E-4</v>
      </c>
      <c r="C350" s="25">
        <v>9.6000000000000002E-4</v>
      </c>
      <c r="D350" s="25">
        <f t="shared" si="81"/>
        <v>-1.6000000000000009E-4</v>
      </c>
      <c r="E350" s="25"/>
      <c r="F350" s="25">
        <f t="shared" si="82"/>
        <v>-3.566000000000001E-4</v>
      </c>
      <c r="G350" s="25">
        <f t="shared" si="83"/>
        <v>-8.2124980000000021E-3</v>
      </c>
      <c r="H350" s="25">
        <v>1.7600000000000001E-3</v>
      </c>
      <c r="I350" s="25">
        <f t="shared" si="84"/>
        <v>6.3999999999999994E-4</v>
      </c>
      <c r="J350" s="25"/>
      <c r="K350" s="25">
        <f t="shared" si="85"/>
        <v>1.3449999999999996E-4</v>
      </c>
      <c r="L350" s="25">
        <f t="shared" si="86"/>
        <v>3.0975349999999994E-3</v>
      </c>
      <c r="M350" s="25">
        <v>1.6800000000000001E-3</v>
      </c>
      <c r="N350" s="25">
        <f t="shared" si="87"/>
        <v>5.5999999999999995E-4</v>
      </c>
      <c r="O350" s="25"/>
      <c r="P350" s="25">
        <f t="shared" si="88"/>
        <v>1.1159999999999995E-4</v>
      </c>
      <c r="Q350" s="25">
        <f t="shared" si="89"/>
        <v>2.5701479999999991E-3</v>
      </c>
      <c r="R350" s="25">
        <v>1.2800000000000001E-3</v>
      </c>
      <c r="S350" s="25">
        <f t="shared" si="90"/>
        <v>1.5999999999999999E-4</v>
      </c>
      <c r="T350" s="25"/>
      <c r="U350" s="25">
        <f t="shared" si="91"/>
        <v>1.3979999999999998E-4</v>
      </c>
      <c r="V350" s="25">
        <f t="shared" si="92"/>
        <v>3.2195939999999997E-3</v>
      </c>
      <c r="W350" s="25">
        <v>2.1800000000000001E-3</v>
      </c>
      <c r="X350" s="25">
        <f t="shared" si="93"/>
        <v>1.06E-3</v>
      </c>
      <c r="Y350" s="25"/>
      <c r="Z350" s="25">
        <f t="shared" si="94"/>
        <v>1.7939999999999992E-4</v>
      </c>
      <c r="AA350" s="25">
        <f t="shared" si="95"/>
        <v>4.1315819999999982E-3</v>
      </c>
      <c r="AB350" s="25">
        <v>2.3500000000000001E-3</v>
      </c>
      <c r="AC350" s="25">
        <f t="shared" si="80"/>
        <v>1.1200000000000001E-3</v>
      </c>
    </row>
    <row r="351" spans="1:29" s="15" customFormat="1">
      <c r="A351" s="18">
        <v>599</v>
      </c>
      <c r="B351" s="25">
        <v>-6.0000000000000002E-5</v>
      </c>
      <c r="C351" s="25">
        <v>1E-3</v>
      </c>
      <c r="D351" s="25">
        <f t="shared" si="81"/>
        <v>-1.4499999999999995E-4</v>
      </c>
      <c r="E351" s="25"/>
      <c r="F351" s="25">
        <f t="shared" si="82"/>
        <v>-3.4159999999999995E-4</v>
      </c>
      <c r="G351" s="25">
        <f t="shared" si="83"/>
        <v>-7.8670479999999997E-3</v>
      </c>
      <c r="H351" s="25">
        <v>1.7600000000000001E-3</v>
      </c>
      <c r="I351" s="25">
        <f t="shared" si="84"/>
        <v>6.150000000000001E-4</v>
      </c>
      <c r="J351" s="25"/>
      <c r="K351" s="25">
        <f t="shared" si="85"/>
        <v>1.0950000000000011E-4</v>
      </c>
      <c r="L351" s="25">
        <f t="shared" si="86"/>
        <v>2.5217850000000029E-3</v>
      </c>
      <c r="M351" s="25">
        <v>1.7099999999999999E-3</v>
      </c>
      <c r="N351" s="25">
        <f t="shared" si="87"/>
        <v>5.6499999999999996E-4</v>
      </c>
      <c r="O351" s="25"/>
      <c r="P351" s="25">
        <f t="shared" si="88"/>
        <v>1.1659999999999996E-4</v>
      </c>
      <c r="Q351" s="25">
        <f t="shared" si="89"/>
        <v>2.6852979999999992E-3</v>
      </c>
      <c r="R351" s="25">
        <v>1.32E-3</v>
      </c>
      <c r="S351" s="25">
        <f t="shared" si="90"/>
        <v>1.7500000000000003E-4</v>
      </c>
      <c r="T351" s="25"/>
      <c r="U351" s="25">
        <f t="shared" si="91"/>
        <v>1.5480000000000002E-4</v>
      </c>
      <c r="V351" s="25">
        <f t="shared" si="92"/>
        <v>3.5650440000000007E-3</v>
      </c>
      <c r="W351" s="25">
        <v>2.2399999999999998E-3</v>
      </c>
      <c r="X351" s="25">
        <f t="shared" si="93"/>
        <v>1.0949999999999998E-3</v>
      </c>
      <c r="Y351" s="25"/>
      <c r="Z351" s="25">
        <f t="shared" si="94"/>
        <v>2.1439999999999979E-4</v>
      </c>
      <c r="AA351" s="25">
        <f t="shared" si="95"/>
        <v>4.9376319999999956E-3</v>
      </c>
      <c r="AB351" s="25">
        <v>2.3500000000000001E-3</v>
      </c>
      <c r="AC351" s="25">
        <f t="shared" si="80"/>
        <v>1.145E-3</v>
      </c>
    </row>
    <row r="352" spans="1:29" s="15" customFormat="1">
      <c r="A352" s="18">
        <v>600</v>
      </c>
      <c r="B352" s="25">
        <v>-1.0000000000000001E-5</v>
      </c>
      <c r="C352" s="25">
        <v>9.5E-4</v>
      </c>
      <c r="D352" s="25">
        <f t="shared" si="81"/>
        <v>-1.7499999999999992E-4</v>
      </c>
      <c r="E352" s="25"/>
      <c r="F352" s="25"/>
      <c r="G352" s="25"/>
      <c r="H352" s="25">
        <v>1.7600000000000001E-3</v>
      </c>
      <c r="I352" s="25">
        <f t="shared" si="84"/>
        <v>6.3500000000000015E-4</v>
      </c>
      <c r="J352" s="25"/>
      <c r="K352" s="25"/>
      <c r="L352" s="25"/>
      <c r="M352" s="25">
        <v>1.72E-3</v>
      </c>
      <c r="N352" s="25">
        <f t="shared" si="87"/>
        <v>5.9500000000000004E-4</v>
      </c>
      <c r="O352" s="25"/>
      <c r="P352" s="25"/>
      <c r="Q352" s="25"/>
      <c r="R352" s="25">
        <v>1.15E-3</v>
      </c>
      <c r="S352" s="25">
        <f t="shared" si="90"/>
        <v>2.5000000000000066E-5</v>
      </c>
      <c r="T352" s="25"/>
      <c r="U352" s="25"/>
      <c r="V352" s="25"/>
      <c r="W352" s="25">
        <v>2.0899999999999998E-3</v>
      </c>
      <c r="X352" s="25">
        <f t="shared" si="93"/>
        <v>9.6499999999999993E-4</v>
      </c>
      <c r="Y352" s="25"/>
      <c r="Z352" s="25"/>
      <c r="AA352" s="25"/>
      <c r="AB352" s="25">
        <v>2.2599999999999999E-3</v>
      </c>
      <c r="AC352" s="25">
        <f t="shared" si="80"/>
        <v>1.1249999999999999E-3</v>
      </c>
    </row>
    <row r="353" spans="1:29" s="15" customFormat="1">
      <c r="A353" s="18">
        <v>601</v>
      </c>
      <c r="B353" s="25">
        <v>6.0000000000000002E-5</v>
      </c>
      <c r="C353" s="25">
        <v>9.3999999999999997E-4</v>
      </c>
      <c r="D353" s="25">
        <f t="shared" si="81"/>
        <v>-2.8000000000000019E-4</v>
      </c>
      <c r="E353" s="25"/>
      <c r="F353" s="25"/>
      <c r="G353" s="25"/>
      <c r="H353" s="25">
        <v>1.7799999999999999E-3</v>
      </c>
      <c r="I353" s="25">
        <f t="shared" si="84"/>
        <v>5.5999999999999973E-4</v>
      </c>
      <c r="J353" s="25"/>
      <c r="K353" s="25"/>
      <c r="L353" s="25"/>
      <c r="M353" s="25">
        <v>1.72E-3</v>
      </c>
      <c r="N353" s="25">
        <f t="shared" si="87"/>
        <v>4.9999999999999979E-4</v>
      </c>
      <c r="O353" s="25"/>
      <c r="P353" s="25"/>
      <c r="Q353" s="25"/>
      <c r="R353" s="25">
        <v>1.32E-3</v>
      </c>
      <c r="S353" s="25">
        <f t="shared" si="90"/>
        <v>9.9999999999999829E-5</v>
      </c>
      <c r="T353" s="25"/>
      <c r="U353" s="25"/>
      <c r="V353" s="25"/>
      <c r="W353" s="25">
        <v>2.1299999999999999E-3</v>
      </c>
      <c r="X353" s="25">
        <f t="shared" si="93"/>
        <v>9.0999999999999978E-4</v>
      </c>
      <c r="Y353" s="25"/>
      <c r="Z353" s="25"/>
      <c r="AA353" s="25"/>
      <c r="AB353" s="25">
        <v>2.3800000000000002E-3</v>
      </c>
      <c r="AC353" s="25">
        <f t="shared" si="80"/>
        <v>1.2200000000000002E-3</v>
      </c>
    </row>
    <row r="354" spans="1:29" s="15" customFormat="1">
      <c r="A354" s="18">
        <v>602</v>
      </c>
      <c r="B354" s="25">
        <v>-8.0000000000000007E-5</v>
      </c>
      <c r="C354" s="25">
        <v>9.2000000000000003E-4</v>
      </c>
      <c r="D354" s="25">
        <f t="shared" si="81"/>
        <v>-1.4999999999999996E-4</v>
      </c>
      <c r="E354" s="25"/>
      <c r="F354" s="25"/>
      <c r="G354" s="25"/>
      <c r="H354" s="25">
        <v>1.7600000000000001E-3</v>
      </c>
      <c r="I354" s="25">
        <f t="shared" si="84"/>
        <v>6.9000000000000008E-4</v>
      </c>
      <c r="J354" s="25"/>
      <c r="K354" s="25"/>
      <c r="L354" s="25"/>
      <c r="M354" s="25">
        <v>1.6800000000000001E-3</v>
      </c>
      <c r="N354" s="25">
        <f t="shared" si="87"/>
        <v>6.1000000000000008E-4</v>
      </c>
      <c r="O354" s="25"/>
      <c r="P354" s="25"/>
      <c r="Q354" s="25"/>
      <c r="R354" s="25">
        <v>1.17E-3</v>
      </c>
      <c r="S354" s="25">
        <f t="shared" si="90"/>
        <v>1.0000000000000005E-4</v>
      </c>
      <c r="T354" s="25"/>
      <c r="U354" s="25"/>
      <c r="V354" s="25"/>
      <c r="W354" s="25">
        <v>2.0699999999999998E-3</v>
      </c>
      <c r="X354" s="25">
        <f t="shared" si="93"/>
        <v>9.999999999999998E-4</v>
      </c>
      <c r="Y354" s="25"/>
      <c r="Z354" s="25"/>
      <c r="AA354" s="25"/>
      <c r="AB354" s="25">
        <v>2.2200000000000002E-3</v>
      </c>
      <c r="AC354" s="25">
        <f t="shared" si="80"/>
        <v>1.07E-3</v>
      </c>
    </row>
    <row r="355" spans="1:29" s="15" customFormat="1">
      <c r="A355" s="18">
        <v>603</v>
      </c>
      <c r="B355" s="25">
        <v>-2.0000000000000002E-5</v>
      </c>
      <c r="C355" s="25">
        <v>9.6000000000000002E-4</v>
      </c>
      <c r="D355" s="25">
        <f t="shared" si="81"/>
        <v>-2.05E-4</v>
      </c>
      <c r="E355" s="25"/>
      <c r="F355" s="25"/>
      <c r="G355" s="25"/>
      <c r="H355" s="25">
        <v>1.7600000000000001E-3</v>
      </c>
      <c r="I355" s="25">
        <f t="shared" si="84"/>
        <v>5.9500000000000004E-4</v>
      </c>
      <c r="J355" s="25"/>
      <c r="K355" s="25"/>
      <c r="L355" s="25"/>
      <c r="M355" s="25">
        <v>1.7099999999999999E-3</v>
      </c>
      <c r="N355" s="25">
        <f t="shared" si="87"/>
        <v>5.4499999999999991E-4</v>
      </c>
      <c r="O355" s="25"/>
      <c r="P355" s="25"/>
      <c r="Q355" s="25"/>
      <c r="R355" s="25">
        <v>1.2700000000000001E-3</v>
      </c>
      <c r="S355" s="25">
        <f t="shared" si="90"/>
        <v>1.0500000000000006E-4</v>
      </c>
      <c r="T355" s="25"/>
      <c r="U355" s="25"/>
      <c r="V355" s="25"/>
      <c r="W355" s="25">
        <v>2.2200000000000002E-3</v>
      </c>
      <c r="X355" s="25">
        <f t="shared" si="93"/>
        <v>1.0550000000000002E-3</v>
      </c>
      <c r="Y355" s="25"/>
      <c r="Z355" s="25"/>
      <c r="AA355" s="25"/>
      <c r="AB355" s="25">
        <v>2.3500000000000001E-3</v>
      </c>
      <c r="AC355" s="25">
        <f t="shared" si="80"/>
        <v>1.165E-3</v>
      </c>
    </row>
    <row r="356" spans="1:29" s="15" customFormat="1">
      <c r="A356" s="18">
        <v>604</v>
      </c>
      <c r="B356" s="25">
        <v>-2.5000000000000001E-4</v>
      </c>
      <c r="C356" s="25">
        <v>1.08E-3</v>
      </c>
      <c r="D356" s="25">
        <f t="shared" si="81"/>
        <v>5.9999999999999941E-5</v>
      </c>
      <c r="E356" s="25"/>
      <c r="F356" s="25"/>
      <c r="G356" s="25"/>
      <c r="H356" s="25">
        <v>1.82E-3</v>
      </c>
      <c r="I356" s="25">
        <f t="shared" si="84"/>
        <v>7.9999999999999993E-4</v>
      </c>
      <c r="J356" s="25"/>
      <c r="K356" s="25"/>
      <c r="L356" s="25"/>
      <c r="M356" s="25">
        <v>1.73E-3</v>
      </c>
      <c r="N356" s="25">
        <f t="shared" si="87"/>
        <v>7.0999999999999991E-4</v>
      </c>
      <c r="O356" s="25"/>
      <c r="P356" s="25"/>
      <c r="Q356" s="25"/>
      <c r="R356" s="25">
        <v>1.2700000000000001E-3</v>
      </c>
      <c r="S356" s="25">
        <f t="shared" si="90"/>
        <v>2.5000000000000001E-4</v>
      </c>
      <c r="T356" s="25"/>
      <c r="U356" s="25"/>
      <c r="V356" s="25"/>
      <c r="W356" s="25">
        <v>2.2300000000000002E-3</v>
      </c>
      <c r="X356" s="25">
        <f t="shared" si="93"/>
        <v>1.2100000000000001E-3</v>
      </c>
      <c r="Y356" s="25"/>
      <c r="Z356" s="25"/>
      <c r="AA356" s="25"/>
      <c r="AB356" s="25">
        <v>2.2899999999999999E-3</v>
      </c>
      <c r="AC356" s="25">
        <f t="shared" si="80"/>
        <v>1.0200000000000001E-3</v>
      </c>
    </row>
    <row r="357" spans="1:29" s="15" customFormat="1">
      <c r="A357" s="18">
        <v>605</v>
      </c>
      <c r="B357" s="25">
        <v>-8.0000000000000007E-5</v>
      </c>
      <c r="C357" s="25">
        <v>1.01E-3</v>
      </c>
      <c r="D357" s="25">
        <f t="shared" si="81"/>
        <v>-1.3499999999999992E-4</v>
      </c>
      <c r="E357" s="25"/>
      <c r="F357" s="25"/>
      <c r="G357" s="25"/>
      <c r="H357" s="25">
        <v>1.6999999999999999E-3</v>
      </c>
      <c r="I357" s="25">
        <f t="shared" si="84"/>
        <v>5.5499999999999994E-4</v>
      </c>
      <c r="J357" s="25"/>
      <c r="K357" s="25"/>
      <c r="L357" s="25"/>
      <c r="M357" s="25">
        <v>1.6999999999999999E-3</v>
      </c>
      <c r="N357" s="25">
        <f t="shared" si="87"/>
        <v>5.5499999999999994E-4</v>
      </c>
      <c r="O357" s="25"/>
      <c r="P357" s="25"/>
      <c r="Q357" s="25"/>
      <c r="R357" s="25">
        <v>1.33E-3</v>
      </c>
      <c r="S357" s="25">
        <f t="shared" si="90"/>
        <v>1.8500000000000005E-4</v>
      </c>
      <c r="T357" s="25"/>
      <c r="U357" s="25"/>
      <c r="V357" s="25"/>
      <c r="W357" s="25">
        <v>2.2300000000000002E-3</v>
      </c>
      <c r="X357" s="25">
        <f t="shared" si="93"/>
        <v>1.0850000000000002E-3</v>
      </c>
      <c r="Y357" s="25"/>
      <c r="Z357" s="25"/>
      <c r="AA357" s="25"/>
      <c r="AB357" s="25">
        <v>2.3700000000000001E-3</v>
      </c>
      <c r="AC357" s="25">
        <f t="shared" si="80"/>
        <v>1.145E-3</v>
      </c>
    </row>
    <row r="358" spans="1:29" s="15" customFormat="1">
      <c r="A358" s="18">
        <v>606</v>
      </c>
      <c r="B358" s="25">
        <v>-1.9000000000000001E-4</v>
      </c>
      <c r="C358" s="25">
        <v>1.01E-3</v>
      </c>
      <c r="D358" s="25">
        <f t="shared" si="81"/>
        <v>-3.4999999999999875E-5</v>
      </c>
      <c r="E358" s="25"/>
      <c r="F358" s="25"/>
      <c r="G358" s="25"/>
      <c r="H358" s="25">
        <v>1.81E-3</v>
      </c>
      <c r="I358" s="25">
        <f t="shared" si="84"/>
        <v>7.6500000000000005E-4</v>
      </c>
      <c r="J358" s="25"/>
      <c r="K358" s="25"/>
      <c r="L358" s="25"/>
      <c r="M358" s="25">
        <v>1.8400000000000001E-3</v>
      </c>
      <c r="N358" s="25">
        <f t="shared" si="87"/>
        <v>7.9500000000000013E-4</v>
      </c>
      <c r="O358" s="25"/>
      <c r="P358" s="25"/>
      <c r="Q358" s="25"/>
      <c r="R358" s="25">
        <v>1.2199999999999999E-3</v>
      </c>
      <c r="S358" s="25">
        <f t="shared" si="90"/>
        <v>1.7500000000000003E-4</v>
      </c>
      <c r="T358" s="25"/>
      <c r="U358" s="25"/>
      <c r="V358" s="25"/>
      <c r="W358" s="25">
        <v>2.1900000000000001E-3</v>
      </c>
      <c r="X358" s="25">
        <f t="shared" si="93"/>
        <v>1.1450000000000002E-3</v>
      </c>
      <c r="Y358" s="25"/>
      <c r="Z358" s="25"/>
      <c r="AA358" s="25"/>
      <c r="AB358" s="25">
        <v>2.2799999999999999E-3</v>
      </c>
      <c r="AC358" s="25">
        <f t="shared" si="80"/>
        <v>1.0449999999999999E-3</v>
      </c>
    </row>
    <row r="359" spans="1:29" s="15" customFormat="1">
      <c r="A359" s="18">
        <v>607</v>
      </c>
      <c r="B359" s="25">
        <v>1.2999999999999999E-4</v>
      </c>
      <c r="C359" s="25">
        <v>1.08E-3</v>
      </c>
      <c r="D359" s="25">
        <f t="shared" si="81"/>
        <v>-1.9999999999999987E-4</v>
      </c>
      <c r="E359" s="25"/>
      <c r="F359" s="25"/>
      <c r="G359" s="25"/>
      <c r="H359" s="25">
        <v>1.8699999999999999E-3</v>
      </c>
      <c r="I359" s="25">
        <f t="shared" si="84"/>
        <v>5.9000000000000003E-4</v>
      </c>
      <c r="J359" s="25"/>
      <c r="K359" s="25"/>
      <c r="L359" s="25"/>
      <c r="M359" s="25">
        <v>1.74E-3</v>
      </c>
      <c r="N359" s="25">
        <f t="shared" si="87"/>
        <v>4.6000000000000012E-4</v>
      </c>
      <c r="O359" s="25"/>
      <c r="P359" s="25"/>
      <c r="Q359" s="25"/>
      <c r="R359" s="25">
        <v>1.2800000000000001E-3</v>
      </c>
      <c r="S359" s="25">
        <f t="shared" si="90"/>
        <v>0</v>
      </c>
      <c r="T359" s="25"/>
      <c r="U359" s="25"/>
      <c r="V359" s="25"/>
      <c r="W359" s="25">
        <v>2.2699999999999999E-3</v>
      </c>
      <c r="X359" s="25">
        <f t="shared" si="93"/>
        <v>9.8999999999999999E-4</v>
      </c>
      <c r="Y359" s="25"/>
      <c r="Z359" s="25"/>
      <c r="AA359" s="25"/>
      <c r="AB359" s="25">
        <v>2.4299999999999999E-3</v>
      </c>
      <c r="AC359" s="25">
        <f t="shared" si="80"/>
        <v>1.2799999999999999E-3</v>
      </c>
    </row>
    <row r="360" spans="1:29" s="15" customFormat="1">
      <c r="A360" s="18">
        <v>608</v>
      </c>
      <c r="B360" s="25">
        <v>-2.1000000000000001E-4</v>
      </c>
      <c r="C360" s="25">
        <v>1.1100000000000001E-3</v>
      </c>
      <c r="D360" s="25">
        <f t="shared" si="81"/>
        <v>4.5000000000000118E-5</v>
      </c>
      <c r="E360" s="25"/>
      <c r="F360" s="25"/>
      <c r="G360" s="25"/>
      <c r="H360" s="25">
        <v>1.83E-3</v>
      </c>
      <c r="I360" s="25">
        <f t="shared" si="84"/>
        <v>7.6500000000000005E-4</v>
      </c>
      <c r="J360" s="25"/>
      <c r="K360" s="25"/>
      <c r="L360" s="25"/>
      <c r="M360" s="25">
        <v>1.81E-3</v>
      </c>
      <c r="N360" s="25">
        <f t="shared" si="87"/>
        <v>7.45E-4</v>
      </c>
      <c r="O360" s="25"/>
      <c r="P360" s="25"/>
      <c r="Q360" s="25"/>
      <c r="R360" s="25">
        <v>1.2800000000000001E-3</v>
      </c>
      <c r="S360" s="25">
        <f t="shared" si="90"/>
        <v>2.1500000000000013E-4</v>
      </c>
      <c r="T360" s="25"/>
      <c r="U360" s="25"/>
      <c r="V360" s="25"/>
      <c r="W360" s="25">
        <v>2.0999999999999999E-3</v>
      </c>
      <c r="X360" s="25">
        <f t="shared" si="93"/>
        <v>1.0349999999999999E-3</v>
      </c>
      <c r="Y360" s="25"/>
      <c r="Z360" s="25"/>
      <c r="AA360" s="25"/>
      <c r="AB360" s="25">
        <v>2.3400000000000001E-3</v>
      </c>
      <c r="AC360" s="25">
        <f t="shared" si="80"/>
        <v>1.065E-3</v>
      </c>
    </row>
    <row r="361" spans="1:29" s="15" customFormat="1">
      <c r="A361" s="18">
        <v>609</v>
      </c>
      <c r="B361" s="25">
        <v>1E-4</v>
      </c>
      <c r="C361" s="25">
        <v>1.14E-3</v>
      </c>
      <c r="D361" s="25">
        <f t="shared" si="81"/>
        <v>-1.7500000000000003E-4</v>
      </c>
      <c r="E361" s="25"/>
      <c r="F361" s="25"/>
      <c r="G361" s="25"/>
      <c r="H361" s="25">
        <v>1.8400000000000001E-3</v>
      </c>
      <c r="I361" s="25">
        <f t="shared" si="84"/>
        <v>5.2500000000000008E-4</v>
      </c>
      <c r="J361" s="25"/>
      <c r="K361" s="25"/>
      <c r="L361" s="25"/>
      <c r="M361" s="25">
        <v>1.8E-3</v>
      </c>
      <c r="N361" s="25">
        <f t="shared" si="87"/>
        <v>4.8499999999999997E-4</v>
      </c>
      <c r="O361" s="25"/>
      <c r="P361" s="25"/>
      <c r="Q361" s="25"/>
      <c r="R361" s="25">
        <v>1.33E-3</v>
      </c>
      <c r="S361" s="25">
        <f t="shared" si="90"/>
        <v>1.5000000000000039E-5</v>
      </c>
      <c r="T361" s="25"/>
      <c r="U361" s="25"/>
      <c r="V361" s="25"/>
      <c r="W361" s="25">
        <v>2.2599999999999999E-3</v>
      </c>
      <c r="X361" s="25">
        <f t="shared" si="93"/>
        <v>9.4499999999999988E-4</v>
      </c>
      <c r="Y361" s="25"/>
      <c r="Z361" s="25"/>
      <c r="AA361" s="25"/>
      <c r="AB361" s="25">
        <v>2.5300000000000001E-3</v>
      </c>
      <c r="AC361" s="25">
        <f t="shared" si="80"/>
        <v>1.315E-3</v>
      </c>
    </row>
    <row r="362" spans="1:29" s="15" customFormat="1">
      <c r="A362" s="18">
        <v>610</v>
      </c>
      <c r="B362" s="25">
        <v>-4.0000000000000003E-5</v>
      </c>
      <c r="C362" s="25">
        <v>1.1000000000000001E-3</v>
      </c>
      <c r="D362" s="25">
        <f t="shared" si="81"/>
        <v>-1.0499999999999984E-4</v>
      </c>
      <c r="E362" s="25"/>
      <c r="F362" s="25"/>
      <c r="G362" s="25"/>
      <c r="H362" s="25">
        <v>1.7899999999999999E-3</v>
      </c>
      <c r="I362" s="25">
        <f t="shared" si="84"/>
        <v>5.8500000000000002E-4</v>
      </c>
      <c r="J362" s="25"/>
      <c r="K362" s="25"/>
      <c r="L362" s="25"/>
      <c r="M362" s="25">
        <v>1.7700000000000001E-3</v>
      </c>
      <c r="N362" s="25">
        <f t="shared" si="87"/>
        <v>5.6500000000000018E-4</v>
      </c>
      <c r="O362" s="25"/>
      <c r="P362" s="25"/>
      <c r="Q362" s="25"/>
      <c r="R362" s="25">
        <v>1.2800000000000001E-3</v>
      </c>
      <c r="S362" s="25">
        <f t="shared" si="90"/>
        <v>7.5000000000000197E-5</v>
      </c>
      <c r="T362" s="25"/>
      <c r="U362" s="25"/>
      <c r="V362" s="25"/>
      <c r="W362" s="25">
        <v>2.1700000000000001E-3</v>
      </c>
      <c r="X362" s="25">
        <f t="shared" si="93"/>
        <v>9.6500000000000015E-4</v>
      </c>
      <c r="Y362" s="25"/>
      <c r="Z362" s="25"/>
      <c r="AA362" s="25"/>
      <c r="AB362" s="25">
        <v>2.4499999999999999E-3</v>
      </c>
      <c r="AC362" s="25">
        <f t="shared" si="80"/>
        <v>1.2049999999999999E-3</v>
      </c>
    </row>
    <row r="363" spans="1:29" s="15" customFormat="1">
      <c r="A363" s="18">
        <v>611</v>
      </c>
      <c r="B363" s="25">
        <v>1.9000000000000001E-4</v>
      </c>
      <c r="C363" s="25">
        <v>1.0499999999999999E-3</v>
      </c>
      <c r="D363" s="25">
        <f t="shared" si="81"/>
        <v>-2.7500000000000007E-4</v>
      </c>
      <c r="E363" s="25"/>
      <c r="F363" s="25"/>
      <c r="G363" s="25"/>
      <c r="H363" s="25">
        <v>1.8799999999999999E-3</v>
      </c>
      <c r="I363" s="25">
        <f t="shared" si="84"/>
        <v>5.5499999999999994E-4</v>
      </c>
      <c r="J363" s="25"/>
      <c r="K363" s="25"/>
      <c r="L363" s="25"/>
      <c r="M363" s="25">
        <v>1.82E-3</v>
      </c>
      <c r="N363" s="25">
        <f t="shared" si="87"/>
        <v>4.95E-4</v>
      </c>
      <c r="O363" s="25"/>
      <c r="P363" s="25"/>
      <c r="Q363" s="25"/>
      <c r="R363" s="25">
        <v>1.39E-3</v>
      </c>
      <c r="S363" s="25">
        <f t="shared" si="90"/>
        <v>6.4999999999999954E-5</v>
      </c>
      <c r="T363" s="25"/>
      <c r="U363" s="25"/>
      <c r="V363" s="25"/>
      <c r="W363" s="25">
        <v>2.2599999999999999E-3</v>
      </c>
      <c r="X363" s="25">
        <f t="shared" si="93"/>
        <v>9.3499999999999985E-4</v>
      </c>
      <c r="Y363" s="25"/>
      <c r="Z363" s="25"/>
      <c r="AA363" s="25"/>
      <c r="AB363" s="25">
        <v>2.4599999999999999E-3</v>
      </c>
      <c r="AC363" s="25">
        <f t="shared" si="80"/>
        <v>1.325E-3</v>
      </c>
    </row>
    <row r="364" spans="1:29" s="15" customFormat="1">
      <c r="A364" s="18">
        <v>612</v>
      </c>
      <c r="B364" s="25">
        <v>-1E-4</v>
      </c>
      <c r="C364" s="25">
        <v>1.1299999999999999E-3</v>
      </c>
      <c r="D364" s="25">
        <f t="shared" si="81"/>
        <v>-1.0000000000000243E-5</v>
      </c>
      <c r="E364" s="25"/>
      <c r="F364" s="25"/>
      <c r="G364" s="25"/>
      <c r="H364" s="25">
        <v>1.9E-3</v>
      </c>
      <c r="I364" s="25">
        <f t="shared" si="84"/>
        <v>7.5999999999999983E-4</v>
      </c>
      <c r="J364" s="25"/>
      <c r="K364" s="25"/>
      <c r="L364" s="25"/>
      <c r="M364" s="25">
        <v>1.8500000000000001E-3</v>
      </c>
      <c r="N364" s="25">
        <f t="shared" si="87"/>
        <v>7.0999999999999991E-4</v>
      </c>
      <c r="O364" s="25"/>
      <c r="P364" s="25"/>
      <c r="Q364" s="25"/>
      <c r="R364" s="25">
        <v>1.3600000000000001E-3</v>
      </c>
      <c r="S364" s="25">
        <f t="shared" si="90"/>
        <v>2.1999999999999993E-4</v>
      </c>
      <c r="T364" s="25"/>
      <c r="U364" s="25"/>
      <c r="V364" s="25"/>
      <c r="W364" s="25">
        <v>2.1800000000000001E-3</v>
      </c>
      <c r="X364" s="25">
        <f t="shared" si="93"/>
        <v>1.0399999999999999E-3</v>
      </c>
      <c r="Y364" s="25"/>
      <c r="Z364" s="25"/>
      <c r="AA364" s="25"/>
      <c r="AB364" s="25">
        <v>2.3800000000000002E-3</v>
      </c>
      <c r="AC364" s="25">
        <f t="shared" si="80"/>
        <v>1.1400000000000002E-3</v>
      </c>
    </row>
    <row r="365" spans="1:29" s="15" customFormat="1">
      <c r="A365" s="18">
        <v>613</v>
      </c>
      <c r="B365" s="25">
        <v>-1.0000000000000001E-5</v>
      </c>
      <c r="C365" s="25">
        <v>1.0499999999999999E-3</v>
      </c>
      <c r="D365" s="25">
        <f t="shared" si="81"/>
        <v>-1.9500000000000008E-4</v>
      </c>
      <c r="E365" s="25"/>
      <c r="F365" s="25"/>
      <c r="G365" s="25"/>
      <c r="H365" s="25">
        <v>1.8500000000000001E-3</v>
      </c>
      <c r="I365" s="25">
        <f t="shared" si="84"/>
        <v>6.0500000000000007E-4</v>
      </c>
      <c r="J365" s="25"/>
      <c r="K365" s="25"/>
      <c r="L365" s="25"/>
      <c r="M365" s="25">
        <v>1.74E-3</v>
      </c>
      <c r="N365" s="25">
        <f t="shared" si="87"/>
        <v>4.95E-4</v>
      </c>
      <c r="O365" s="25"/>
      <c r="P365" s="25"/>
      <c r="Q365" s="25"/>
      <c r="R365" s="25">
        <v>1.42E-3</v>
      </c>
      <c r="S365" s="25">
        <f t="shared" si="90"/>
        <v>1.7500000000000003E-4</v>
      </c>
      <c r="T365" s="25"/>
      <c r="U365" s="25"/>
      <c r="V365" s="25"/>
      <c r="W365" s="25">
        <v>2.2599999999999999E-3</v>
      </c>
      <c r="X365" s="25">
        <f t="shared" si="93"/>
        <v>1.0149999999999998E-3</v>
      </c>
      <c r="Y365" s="25"/>
      <c r="Z365" s="25"/>
      <c r="AA365" s="25"/>
      <c r="AB365" s="25">
        <v>2.5000000000000001E-3</v>
      </c>
      <c r="AC365" s="25">
        <f t="shared" si="80"/>
        <v>1.245E-3</v>
      </c>
    </row>
    <row r="366" spans="1:29" s="15" customFormat="1">
      <c r="A366" s="18">
        <v>614</v>
      </c>
      <c r="B366" s="25">
        <v>2.0000000000000002E-5</v>
      </c>
      <c r="C366" s="25">
        <v>1.08E-3</v>
      </c>
      <c r="D366" s="25">
        <f t="shared" si="81"/>
        <v>-1.200000000000001E-4</v>
      </c>
      <c r="E366" s="25"/>
      <c r="F366" s="25"/>
      <c r="G366" s="25"/>
      <c r="H366" s="25">
        <v>1.89E-3</v>
      </c>
      <c r="I366" s="25">
        <f t="shared" si="84"/>
        <v>6.8999999999999986E-4</v>
      </c>
      <c r="J366" s="25"/>
      <c r="K366" s="25"/>
      <c r="L366" s="25"/>
      <c r="M366" s="25">
        <v>1.89E-3</v>
      </c>
      <c r="N366" s="25">
        <f t="shared" si="87"/>
        <v>6.8999999999999986E-4</v>
      </c>
      <c r="O366" s="25"/>
      <c r="P366" s="25"/>
      <c r="Q366" s="25"/>
      <c r="R366" s="25">
        <v>1.33E-3</v>
      </c>
      <c r="S366" s="25">
        <f t="shared" si="90"/>
        <v>1.2999999999999991E-4</v>
      </c>
      <c r="T366" s="25"/>
      <c r="U366" s="25"/>
      <c r="V366" s="25"/>
      <c r="W366" s="25">
        <v>2.1800000000000001E-3</v>
      </c>
      <c r="X366" s="25">
        <f t="shared" si="93"/>
        <v>9.7999999999999997E-4</v>
      </c>
      <c r="Y366" s="25"/>
      <c r="Z366" s="25"/>
      <c r="AA366" s="25"/>
      <c r="AB366" s="25">
        <v>2.3800000000000002E-3</v>
      </c>
      <c r="AC366" s="25">
        <f t="shared" si="80"/>
        <v>1.2000000000000001E-3</v>
      </c>
    </row>
    <row r="367" spans="1:29" s="15" customFormat="1">
      <c r="A367" s="18">
        <v>615</v>
      </c>
      <c r="B367" s="25">
        <v>1.6000000000000001E-4</v>
      </c>
      <c r="C367" s="25">
        <v>1.0200000000000001E-3</v>
      </c>
      <c r="D367" s="25">
        <f t="shared" si="81"/>
        <v>-2.6999999999999984E-4</v>
      </c>
      <c r="E367" s="25"/>
      <c r="F367" s="25"/>
      <c r="G367" s="25"/>
      <c r="H367" s="25">
        <v>1.8E-3</v>
      </c>
      <c r="I367" s="25">
        <f t="shared" si="84"/>
        <v>5.1000000000000004E-4</v>
      </c>
      <c r="J367" s="25"/>
      <c r="K367" s="25"/>
      <c r="L367" s="25"/>
      <c r="M367" s="25">
        <v>1.74E-3</v>
      </c>
      <c r="N367" s="25">
        <f t="shared" si="87"/>
        <v>4.500000000000001E-4</v>
      </c>
      <c r="O367" s="25"/>
      <c r="P367" s="25"/>
      <c r="Q367" s="25"/>
      <c r="R367" s="25">
        <v>1.33E-3</v>
      </c>
      <c r="S367" s="25">
        <f t="shared" si="90"/>
        <v>4.0000000000000105E-5</v>
      </c>
      <c r="T367" s="25"/>
      <c r="U367" s="25"/>
      <c r="V367" s="25"/>
      <c r="W367" s="25">
        <v>2.2000000000000001E-3</v>
      </c>
      <c r="X367" s="25">
        <f t="shared" si="93"/>
        <v>9.1000000000000022E-4</v>
      </c>
      <c r="Y367" s="25"/>
      <c r="Z367" s="25"/>
      <c r="AA367" s="25"/>
      <c r="AB367" s="25">
        <v>2.4199999999999998E-3</v>
      </c>
      <c r="AC367" s="25">
        <f t="shared" si="80"/>
        <v>1.2899999999999999E-3</v>
      </c>
    </row>
    <row r="368" spans="1:29" s="15" customFormat="1">
      <c r="A368" s="18">
        <v>616</v>
      </c>
      <c r="B368" s="25">
        <v>-2.2000000000000001E-4</v>
      </c>
      <c r="C368" s="25">
        <v>1.1900000000000001E-3</v>
      </c>
      <c r="D368" s="25">
        <f t="shared" si="81"/>
        <v>1.5500000000000019E-4</v>
      </c>
      <c r="E368" s="25"/>
      <c r="F368" s="25"/>
      <c r="G368" s="25"/>
      <c r="H368" s="25">
        <v>1.92E-3</v>
      </c>
      <c r="I368" s="25">
        <f t="shared" si="84"/>
        <v>8.8500000000000015E-4</v>
      </c>
      <c r="J368" s="25"/>
      <c r="K368" s="25"/>
      <c r="L368" s="25"/>
      <c r="M368" s="25">
        <v>1.9599999999999999E-3</v>
      </c>
      <c r="N368" s="25">
        <f t="shared" si="87"/>
        <v>9.2500000000000004E-4</v>
      </c>
      <c r="O368" s="25"/>
      <c r="P368" s="25"/>
      <c r="Q368" s="25"/>
      <c r="R368" s="25">
        <v>1.3699999999999999E-3</v>
      </c>
      <c r="S368" s="25">
        <f t="shared" si="90"/>
        <v>3.3500000000000001E-4</v>
      </c>
      <c r="T368" s="25"/>
      <c r="U368" s="25"/>
      <c r="V368" s="25"/>
      <c r="W368" s="25">
        <v>2.1900000000000001E-3</v>
      </c>
      <c r="X368" s="25">
        <f t="shared" si="93"/>
        <v>1.1550000000000002E-3</v>
      </c>
      <c r="Y368" s="25"/>
      <c r="Z368" s="25"/>
      <c r="AA368" s="25"/>
      <c r="AB368" s="25">
        <v>2.2899999999999999E-3</v>
      </c>
      <c r="AC368" s="25">
        <f t="shared" si="80"/>
        <v>1.0349999999999999E-3</v>
      </c>
    </row>
    <row r="369" spans="1:29" s="15" customFormat="1">
      <c r="A369" s="18">
        <v>617</v>
      </c>
      <c r="B369" s="25">
        <v>2.4000000000000001E-4</v>
      </c>
      <c r="C369" s="25">
        <v>1.09E-3</v>
      </c>
      <c r="D369" s="25">
        <f t="shared" si="81"/>
        <v>-2.8000000000000008E-4</v>
      </c>
      <c r="E369" s="25"/>
      <c r="F369" s="25"/>
      <c r="G369" s="25"/>
      <c r="H369" s="25">
        <v>1.8600000000000001E-3</v>
      </c>
      <c r="I369" s="25">
        <f t="shared" si="84"/>
        <v>4.8999999999999998E-4</v>
      </c>
      <c r="J369" s="25"/>
      <c r="K369" s="25"/>
      <c r="L369" s="25"/>
      <c r="M369" s="25">
        <v>1.8500000000000001E-3</v>
      </c>
      <c r="N369" s="25">
        <f t="shared" si="87"/>
        <v>4.7999999999999996E-4</v>
      </c>
      <c r="O369" s="25"/>
      <c r="P369" s="25"/>
      <c r="Q369" s="25"/>
      <c r="R369" s="25">
        <v>1.4300000000000001E-3</v>
      </c>
      <c r="S369" s="25">
        <f t="shared" si="90"/>
        <v>5.9999999999999941E-5</v>
      </c>
      <c r="T369" s="25"/>
      <c r="U369" s="25"/>
      <c r="V369" s="25"/>
      <c r="W369" s="25">
        <v>2.2899999999999999E-3</v>
      </c>
      <c r="X369" s="25">
        <f t="shared" si="93"/>
        <v>9.1999999999999981E-4</v>
      </c>
      <c r="Y369" s="25"/>
      <c r="Z369" s="25"/>
      <c r="AA369" s="25"/>
      <c r="AB369" s="25">
        <v>2.5000000000000001E-3</v>
      </c>
      <c r="AC369" s="25">
        <f t="shared" si="80"/>
        <v>1.3700000000000001E-3</v>
      </c>
    </row>
    <row r="370" spans="1:29" s="15" customFormat="1">
      <c r="A370" s="18">
        <v>618</v>
      </c>
      <c r="B370" s="25">
        <v>1.6000000000000001E-4</v>
      </c>
      <c r="C370" s="25">
        <v>1.17E-3</v>
      </c>
      <c r="D370" s="25">
        <f t="shared" si="81"/>
        <v>-9.5000000000000032E-5</v>
      </c>
      <c r="E370" s="25"/>
      <c r="F370" s="25"/>
      <c r="G370" s="25"/>
      <c r="H370" s="25">
        <v>1.82E-3</v>
      </c>
      <c r="I370" s="25">
        <f t="shared" si="84"/>
        <v>5.5499999999999994E-4</v>
      </c>
      <c r="J370" s="25"/>
      <c r="K370" s="25"/>
      <c r="L370" s="25"/>
      <c r="M370" s="25">
        <v>1.82E-3</v>
      </c>
      <c r="N370" s="25">
        <f t="shared" si="87"/>
        <v>5.5499999999999994E-4</v>
      </c>
      <c r="O370" s="25"/>
      <c r="P370" s="25"/>
      <c r="Q370" s="25"/>
      <c r="R370" s="25">
        <v>1.24E-3</v>
      </c>
      <c r="S370" s="25">
        <f t="shared" si="90"/>
        <v>-2.5000000000000066E-5</v>
      </c>
      <c r="T370" s="25"/>
      <c r="U370" s="25"/>
      <c r="V370" s="25"/>
      <c r="W370" s="25">
        <v>2.1199999999999999E-3</v>
      </c>
      <c r="X370" s="25">
        <f t="shared" si="93"/>
        <v>8.5499999999999986E-4</v>
      </c>
      <c r="Y370" s="25"/>
      <c r="Z370" s="25"/>
      <c r="AA370" s="25"/>
      <c r="AB370" s="25">
        <v>2.3700000000000001E-3</v>
      </c>
      <c r="AC370" s="25">
        <f t="shared" si="80"/>
        <v>1.2650000000000001E-3</v>
      </c>
    </row>
    <row r="371" spans="1:29" s="15" customFormat="1">
      <c r="A371" s="18">
        <v>619</v>
      </c>
      <c r="B371" s="25">
        <v>1.6000000000000001E-4</v>
      </c>
      <c r="C371" s="25">
        <v>1.0200000000000001E-3</v>
      </c>
      <c r="D371" s="25">
        <f t="shared" si="81"/>
        <v>-3.0999999999999995E-4</v>
      </c>
      <c r="E371" s="25"/>
      <c r="F371" s="25"/>
      <c r="G371" s="25"/>
      <c r="H371" s="25">
        <v>1.7899999999999999E-3</v>
      </c>
      <c r="I371" s="25">
        <f t="shared" si="84"/>
        <v>4.5999999999999991E-4</v>
      </c>
      <c r="J371" s="25"/>
      <c r="K371" s="25"/>
      <c r="L371" s="25"/>
      <c r="M371" s="25">
        <v>1.6900000000000001E-3</v>
      </c>
      <c r="N371" s="25">
        <f t="shared" si="87"/>
        <v>3.6000000000000008E-4</v>
      </c>
      <c r="O371" s="25"/>
      <c r="P371" s="25"/>
      <c r="Q371" s="25"/>
      <c r="R371" s="25">
        <v>1.2700000000000001E-3</v>
      </c>
      <c r="S371" s="25">
        <f t="shared" si="90"/>
        <v>-5.9999999999999941E-5</v>
      </c>
      <c r="T371" s="25"/>
      <c r="U371" s="25"/>
      <c r="V371" s="25"/>
      <c r="W371" s="25">
        <v>2.14E-3</v>
      </c>
      <c r="X371" s="25">
        <f t="shared" si="93"/>
        <v>8.0999999999999996E-4</v>
      </c>
      <c r="Y371" s="25"/>
      <c r="Z371" s="25"/>
      <c r="AA371" s="25"/>
      <c r="AB371" s="25">
        <v>2.5000000000000001E-3</v>
      </c>
      <c r="AC371" s="25">
        <f t="shared" si="80"/>
        <v>1.33E-3</v>
      </c>
    </row>
    <row r="372" spans="1:29" s="15" customFormat="1">
      <c r="A372" s="18">
        <v>620</v>
      </c>
      <c r="B372" s="25">
        <v>-1.1E-4</v>
      </c>
      <c r="C372" s="25">
        <v>1.06E-3</v>
      </c>
      <c r="D372" s="25">
        <f t="shared" si="81"/>
        <v>-3.5000000000000092E-5</v>
      </c>
      <c r="E372" s="25"/>
      <c r="F372" s="25"/>
      <c r="G372" s="25"/>
      <c r="H372" s="25">
        <v>1.91E-3</v>
      </c>
      <c r="I372" s="25">
        <f t="shared" si="84"/>
        <v>8.1499999999999997E-4</v>
      </c>
      <c r="J372" s="25"/>
      <c r="K372" s="25"/>
      <c r="L372" s="25"/>
      <c r="M372" s="25">
        <v>1.91E-3</v>
      </c>
      <c r="N372" s="25">
        <f t="shared" si="87"/>
        <v>8.1499999999999997E-4</v>
      </c>
      <c r="O372" s="25"/>
      <c r="P372" s="25"/>
      <c r="Q372" s="25"/>
      <c r="R372" s="25">
        <v>1.2700000000000001E-3</v>
      </c>
      <c r="S372" s="25">
        <f t="shared" si="90"/>
        <v>1.7500000000000003E-4</v>
      </c>
      <c r="T372" s="25"/>
      <c r="U372" s="25"/>
      <c r="V372" s="25"/>
      <c r="W372" s="25">
        <v>2.2100000000000002E-3</v>
      </c>
      <c r="X372" s="25">
        <f t="shared" si="93"/>
        <v>1.1150000000000001E-3</v>
      </c>
      <c r="Y372" s="25"/>
      <c r="Z372" s="25"/>
      <c r="AA372" s="25"/>
      <c r="AB372" s="25">
        <v>2.3E-3</v>
      </c>
      <c r="AC372" s="25">
        <f t="shared" si="80"/>
        <v>1.0950000000000001E-3</v>
      </c>
    </row>
    <row r="373" spans="1:29" s="15" customFormat="1">
      <c r="A373" s="18">
        <v>621</v>
      </c>
      <c r="B373" s="25">
        <v>-2.0000000000000002E-5</v>
      </c>
      <c r="C373" s="25">
        <v>1.0200000000000001E-3</v>
      </c>
      <c r="D373" s="25">
        <f t="shared" si="81"/>
        <v>-2.2999999999999995E-4</v>
      </c>
      <c r="E373" s="25"/>
      <c r="F373" s="25"/>
      <c r="G373" s="25"/>
      <c r="H373" s="25">
        <v>1.74E-3</v>
      </c>
      <c r="I373" s="25">
        <f t="shared" si="84"/>
        <v>4.8999999999999998E-4</v>
      </c>
      <c r="J373" s="25"/>
      <c r="K373" s="25"/>
      <c r="L373" s="25"/>
      <c r="M373" s="25">
        <v>1.72E-3</v>
      </c>
      <c r="N373" s="25">
        <f t="shared" si="87"/>
        <v>4.6999999999999993E-4</v>
      </c>
      <c r="O373" s="25"/>
      <c r="P373" s="25"/>
      <c r="Q373" s="25"/>
      <c r="R373" s="25">
        <v>1.2999999999999999E-3</v>
      </c>
      <c r="S373" s="25">
        <f t="shared" si="90"/>
        <v>4.9999999999999914E-5</v>
      </c>
      <c r="T373" s="25"/>
      <c r="U373" s="25"/>
      <c r="V373" s="25"/>
      <c r="W373" s="25">
        <v>2.15E-3</v>
      </c>
      <c r="X373" s="25">
        <f t="shared" si="93"/>
        <v>8.9999999999999998E-4</v>
      </c>
      <c r="Y373" s="25"/>
      <c r="Z373" s="25"/>
      <c r="AA373" s="25"/>
      <c r="AB373" s="25">
        <v>2.5200000000000001E-3</v>
      </c>
      <c r="AC373" s="25">
        <f t="shared" si="80"/>
        <v>1.25E-3</v>
      </c>
    </row>
    <row r="374" spans="1:29" s="15" customFormat="1">
      <c r="A374" s="18">
        <v>622</v>
      </c>
      <c r="B374" s="25">
        <v>-1.7000000000000001E-4</v>
      </c>
      <c r="C374" s="25">
        <v>1.15E-3</v>
      </c>
      <c r="D374" s="25">
        <f t="shared" si="81"/>
        <v>6.4999999999999954E-5</v>
      </c>
      <c r="E374" s="25"/>
      <c r="F374" s="25"/>
      <c r="G374" s="25"/>
      <c r="H374" s="25">
        <v>1.91E-3</v>
      </c>
      <c r="I374" s="25">
        <f t="shared" si="84"/>
        <v>8.25E-4</v>
      </c>
      <c r="J374" s="25"/>
      <c r="K374" s="25"/>
      <c r="L374" s="25"/>
      <c r="M374" s="25">
        <v>1.7799999999999999E-3</v>
      </c>
      <c r="N374" s="25">
        <f t="shared" si="87"/>
        <v>6.9499999999999987E-4</v>
      </c>
      <c r="O374" s="25"/>
      <c r="P374" s="25"/>
      <c r="Q374" s="25"/>
      <c r="R374" s="25">
        <v>1.2800000000000001E-3</v>
      </c>
      <c r="S374" s="25">
        <f t="shared" si="90"/>
        <v>1.9500000000000008E-4</v>
      </c>
      <c r="T374" s="25"/>
      <c r="U374" s="25"/>
      <c r="V374" s="25"/>
      <c r="W374" s="25">
        <v>2.2300000000000002E-3</v>
      </c>
      <c r="X374" s="25">
        <f t="shared" si="93"/>
        <v>1.1450000000000002E-3</v>
      </c>
      <c r="Y374" s="25"/>
      <c r="Z374" s="25"/>
      <c r="AA374" s="25"/>
      <c r="AB374" s="25">
        <v>2.3400000000000001E-3</v>
      </c>
      <c r="AC374" s="25">
        <f t="shared" si="80"/>
        <v>1.085E-3</v>
      </c>
    </row>
    <row r="375" spans="1:29" s="15" customFormat="1">
      <c r="A375" s="18">
        <v>623</v>
      </c>
      <c r="B375" s="25">
        <v>8.0000000000000007E-5</v>
      </c>
      <c r="C375" s="25">
        <v>1.1000000000000001E-3</v>
      </c>
      <c r="D375" s="25">
        <f t="shared" si="81"/>
        <v>-1.5499999999999997E-4</v>
      </c>
      <c r="E375" s="25"/>
      <c r="F375" s="25"/>
      <c r="G375" s="25"/>
      <c r="H375" s="25">
        <v>1.82E-3</v>
      </c>
      <c r="I375" s="25">
        <f t="shared" si="84"/>
        <v>5.6499999999999996E-4</v>
      </c>
      <c r="J375" s="25"/>
      <c r="K375" s="25"/>
      <c r="L375" s="25"/>
      <c r="M375" s="25">
        <v>1.73E-3</v>
      </c>
      <c r="N375" s="25">
        <f t="shared" si="87"/>
        <v>4.7499999999999994E-4</v>
      </c>
      <c r="O375" s="25"/>
      <c r="P375" s="25"/>
      <c r="Q375" s="25"/>
      <c r="R375" s="25">
        <v>1.3799999999999999E-3</v>
      </c>
      <c r="S375" s="25">
        <f t="shared" si="90"/>
        <v>1.2499999999999989E-4</v>
      </c>
      <c r="T375" s="25"/>
      <c r="U375" s="25"/>
      <c r="V375" s="25"/>
      <c r="W375" s="25">
        <v>2.3E-3</v>
      </c>
      <c r="X375" s="25">
        <f t="shared" si="93"/>
        <v>1.0449999999999999E-3</v>
      </c>
      <c r="Y375" s="25"/>
      <c r="Z375" s="25"/>
      <c r="AA375" s="25"/>
      <c r="AB375" s="25">
        <v>2.4299999999999999E-3</v>
      </c>
      <c r="AC375" s="25">
        <f t="shared" si="80"/>
        <v>1.255E-3</v>
      </c>
    </row>
    <row r="376" spans="1:29" s="15" customFormat="1">
      <c r="A376" s="18">
        <v>624</v>
      </c>
      <c r="B376" s="25">
        <v>-2.0000000000000001E-4</v>
      </c>
      <c r="C376" s="25">
        <v>1.17E-3</v>
      </c>
      <c r="D376" s="25">
        <f t="shared" si="81"/>
        <v>1.0500000000000006E-4</v>
      </c>
      <c r="E376" s="25"/>
      <c r="F376" s="25"/>
      <c r="G376" s="25"/>
      <c r="H376" s="25">
        <v>1.9400000000000001E-3</v>
      </c>
      <c r="I376" s="25">
        <f t="shared" si="84"/>
        <v>8.7500000000000013E-4</v>
      </c>
      <c r="J376" s="25"/>
      <c r="K376" s="25"/>
      <c r="L376" s="25"/>
      <c r="M376" s="25">
        <v>1.8400000000000001E-3</v>
      </c>
      <c r="N376" s="25">
        <f t="shared" si="87"/>
        <v>7.7500000000000008E-4</v>
      </c>
      <c r="O376" s="25"/>
      <c r="P376" s="25"/>
      <c r="Q376" s="25"/>
      <c r="R376" s="25">
        <v>1.3500000000000001E-3</v>
      </c>
      <c r="S376" s="25">
        <f t="shared" si="90"/>
        <v>2.850000000000001E-4</v>
      </c>
      <c r="T376" s="25"/>
      <c r="U376" s="25"/>
      <c r="V376" s="25"/>
      <c r="W376" s="25">
        <v>2.2000000000000001E-3</v>
      </c>
      <c r="X376" s="25">
        <f t="shared" si="93"/>
        <v>1.1350000000000002E-3</v>
      </c>
      <c r="Y376" s="25"/>
      <c r="Z376" s="25"/>
      <c r="AA376" s="25"/>
      <c r="AB376" s="25">
        <v>2.33E-3</v>
      </c>
      <c r="AC376" s="25">
        <f t="shared" si="80"/>
        <v>1.065E-3</v>
      </c>
    </row>
    <row r="377" spans="1:29" s="15" customFormat="1">
      <c r="A377" s="18">
        <v>625</v>
      </c>
      <c r="B377" s="25">
        <v>6.0000000000000002E-5</v>
      </c>
      <c r="C377" s="25">
        <v>1.0399999999999999E-3</v>
      </c>
      <c r="D377" s="25">
        <f t="shared" si="81"/>
        <v>-2.1500000000000013E-4</v>
      </c>
      <c r="E377" s="25"/>
      <c r="F377" s="25"/>
      <c r="G377" s="25"/>
      <c r="H377" s="25">
        <v>1.9E-3</v>
      </c>
      <c r="I377" s="25">
        <f t="shared" si="84"/>
        <v>6.4499999999999996E-4</v>
      </c>
      <c r="J377" s="25"/>
      <c r="K377" s="25"/>
      <c r="L377" s="25"/>
      <c r="M377" s="25">
        <v>1.74E-3</v>
      </c>
      <c r="N377" s="25">
        <f t="shared" si="87"/>
        <v>4.8499999999999997E-4</v>
      </c>
      <c r="O377" s="25"/>
      <c r="P377" s="25"/>
      <c r="Q377" s="25"/>
      <c r="R377" s="25">
        <v>1.3600000000000001E-3</v>
      </c>
      <c r="S377" s="25">
        <f t="shared" si="90"/>
        <v>1.0500000000000006E-4</v>
      </c>
      <c r="T377" s="25"/>
      <c r="U377" s="25"/>
      <c r="V377" s="25"/>
      <c r="W377" s="25">
        <v>2.2200000000000002E-3</v>
      </c>
      <c r="X377" s="25">
        <f t="shared" si="93"/>
        <v>9.6500000000000015E-4</v>
      </c>
      <c r="Y377" s="25"/>
      <c r="Z377" s="25"/>
      <c r="AA377" s="25"/>
      <c r="AB377" s="25">
        <v>2.4499999999999999E-3</v>
      </c>
      <c r="AC377" s="25">
        <f t="shared" si="80"/>
        <v>1.255E-3</v>
      </c>
    </row>
    <row r="378" spans="1:29" s="15" customFormat="1">
      <c r="A378" s="18">
        <v>626</v>
      </c>
      <c r="B378" s="25">
        <v>-9.0000000000000006E-5</v>
      </c>
      <c r="C378" s="25">
        <v>1.2600000000000001E-3</v>
      </c>
      <c r="D378" s="25">
        <f t="shared" si="81"/>
        <v>1.5499999999999997E-4</v>
      </c>
      <c r="E378" s="25"/>
      <c r="F378" s="25"/>
      <c r="G378" s="25"/>
      <c r="H378" s="25">
        <v>1.99E-3</v>
      </c>
      <c r="I378" s="25">
        <f t="shared" si="84"/>
        <v>8.8499999999999994E-4</v>
      </c>
      <c r="J378" s="25"/>
      <c r="K378" s="25"/>
      <c r="L378" s="25"/>
      <c r="M378" s="25">
        <v>1.91E-3</v>
      </c>
      <c r="N378" s="25">
        <f t="shared" si="87"/>
        <v>8.0499999999999994E-4</v>
      </c>
      <c r="O378" s="25"/>
      <c r="P378" s="25"/>
      <c r="Q378" s="25"/>
      <c r="R378" s="25">
        <v>1.3799999999999999E-3</v>
      </c>
      <c r="S378" s="25">
        <f t="shared" si="90"/>
        <v>2.7499999999999985E-4</v>
      </c>
      <c r="T378" s="25"/>
      <c r="U378" s="25"/>
      <c r="V378" s="25"/>
      <c r="W378" s="25">
        <v>2.2599999999999999E-3</v>
      </c>
      <c r="X378" s="25">
        <f t="shared" si="93"/>
        <v>1.1549999999999998E-3</v>
      </c>
      <c r="Y378" s="25"/>
      <c r="Z378" s="25"/>
      <c r="AA378" s="25"/>
      <c r="AB378" s="25">
        <v>2.3E-3</v>
      </c>
      <c r="AC378" s="25">
        <f t="shared" si="80"/>
        <v>1.1050000000000001E-3</v>
      </c>
    </row>
    <row r="379" spans="1:29" s="15" customFormat="1">
      <c r="A379" s="18">
        <v>627</v>
      </c>
      <c r="B379" s="25">
        <v>9.0000000000000006E-5</v>
      </c>
      <c r="C379" s="25">
        <v>1.0200000000000001E-3</v>
      </c>
      <c r="D379" s="25">
        <f t="shared" si="81"/>
        <v>-2.2999999999999974E-4</v>
      </c>
      <c r="E379" s="25"/>
      <c r="F379" s="25"/>
      <c r="G379" s="25"/>
      <c r="H379" s="25">
        <v>1.6999999999999999E-3</v>
      </c>
      <c r="I379" s="25">
        <f t="shared" si="84"/>
        <v>4.500000000000001E-4</v>
      </c>
      <c r="J379" s="25"/>
      <c r="K379" s="25"/>
      <c r="L379" s="25"/>
      <c r="M379" s="25">
        <v>1.6999999999999999E-3</v>
      </c>
      <c r="N379" s="25">
        <f t="shared" si="87"/>
        <v>4.500000000000001E-4</v>
      </c>
      <c r="O379" s="25"/>
      <c r="P379" s="25"/>
      <c r="Q379" s="25"/>
      <c r="R379" s="25">
        <v>1.2700000000000001E-3</v>
      </c>
      <c r="S379" s="25">
        <f t="shared" si="90"/>
        <v>2.0000000000000269E-5</v>
      </c>
      <c r="T379" s="25"/>
      <c r="U379" s="25"/>
      <c r="V379" s="25"/>
      <c r="W379" s="25">
        <v>2.0799999999999998E-3</v>
      </c>
      <c r="X379" s="25">
        <f t="shared" si="93"/>
        <v>8.3000000000000001E-4</v>
      </c>
      <c r="Y379" s="25"/>
      <c r="Z379" s="25"/>
      <c r="AA379" s="25"/>
      <c r="AB379" s="25">
        <v>2.4099999999999998E-3</v>
      </c>
      <c r="AC379" s="25">
        <f t="shared" si="80"/>
        <v>1.2499999999999998E-3</v>
      </c>
    </row>
    <row r="380" spans="1:29" s="15" customFormat="1">
      <c r="A380" s="18">
        <v>628</v>
      </c>
      <c r="B380" s="25">
        <v>-3.0000000000000001E-5</v>
      </c>
      <c r="C380" s="25">
        <v>1.17E-3</v>
      </c>
      <c r="D380" s="25">
        <f t="shared" si="81"/>
        <v>2.5000000000000066E-5</v>
      </c>
      <c r="E380" s="25"/>
      <c r="F380" s="25"/>
      <c r="G380" s="25"/>
      <c r="H380" s="25">
        <v>1.8400000000000001E-3</v>
      </c>
      <c r="I380" s="25">
        <f t="shared" si="84"/>
        <v>6.9500000000000009E-4</v>
      </c>
      <c r="J380" s="25"/>
      <c r="K380" s="25"/>
      <c r="L380" s="25"/>
      <c r="M380" s="25">
        <v>1.81E-3</v>
      </c>
      <c r="N380" s="25">
        <f t="shared" si="87"/>
        <v>6.6500000000000001E-4</v>
      </c>
      <c r="O380" s="25"/>
      <c r="P380" s="25"/>
      <c r="Q380" s="25"/>
      <c r="R380" s="25">
        <v>1.2700000000000001E-3</v>
      </c>
      <c r="S380" s="25">
        <f t="shared" si="90"/>
        <v>1.2500000000000011E-4</v>
      </c>
      <c r="T380" s="25"/>
      <c r="U380" s="25"/>
      <c r="V380" s="25"/>
      <c r="W380" s="25">
        <v>2.1299999999999999E-3</v>
      </c>
      <c r="X380" s="25">
        <f t="shared" si="93"/>
        <v>9.8499999999999998E-4</v>
      </c>
      <c r="Y380" s="25"/>
      <c r="Z380" s="25"/>
      <c r="AA380" s="25"/>
      <c r="AB380" s="25">
        <v>2.32E-3</v>
      </c>
      <c r="AC380" s="25">
        <f t="shared" si="80"/>
        <v>1.145E-3</v>
      </c>
    </row>
    <row r="381" spans="1:29" s="15" customFormat="1">
      <c r="A381" s="18">
        <v>629</v>
      </c>
      <c r="B381" s="25">
        <v>5.0000000000000002E-5</v>
      </c>
      <c r="C381" s="25">
        <v>9.7999999999999997E-4</v>
      </c>
      <c r="D381" s="25">
        <f t="shared" si="81"/>
        <v>-2.850000000000001E-4</v>
      </c>
      <c r="E381" s="25"/>
      <c r="F381" s="25"/>
      <c r="G381" s="25"/>
      <c r="H381" s="25">
        <v>1.72E-3</v>
      </c>
      <c r="I381" s="25">
        <f t="shared" si="84"/>
        <v>4.5499999999999989E-4</v>
      </c>
      <c r="J381" s="25"/>
      <c r="K381" s="25"/>
      <c r="L381" s="25"/>
      <c r="M381" s="25">
        <v>1.6999999999999999E-3</v>
      </c>
      <c r="N381" s="25">
        <f t="shared" si="87"/>
        <v>4.3499999999999984E-4</v>
      </c>
      <c r="O381" s="25"/>
      <c r="P381" s="25"/>
      <c r="Q381" s="25"/>
      <c r="R381" s="25">
        <v>1.2800000000000001E-3</v>
      </c>
      <c r="S381" s="25">
        <f t="shared" si="90"/>
        <v>1.5000000000000039E-5</v>
      </c>
      <c r="T381" s="25"/>
      <c r="U381" s="25"/>
      <c r="V381" s="25"/>
      <c r="W381" s="25">
        <v>2.15E-3</v>
      </c>
      <c r="X381" s="25">
        <f t="shared" si="93"/>
        <v>8.8499999999999994E-4</v>
      </c>
      <c r="Y381" s="25"/>
      <c r="Z381" s="25"/>
      <c r="AA381" s="25"/>
      <c r="AB381" s="25">
        <v>2.48E-3</v>
      </c>
      <c r="AC381" s="25">
        <f t="shared" si="80"/>
        <v>1.2650000000000001E-3</v>
      </c>
    </row>
    <row r="382" spans="1:29" s="15" customFormat="1">
      <c r="A382" s="18">
        <v>630</v>
      </c>
      <c r="B382" s="25">
        <v>-1.7000000000000001E-4</v>
      </c>
      <c r="C382" s="25">
        <v>1.06E-3</v>
      </c>
      <c r="D382" s="25">
        <f t="shared" si="81"/>
        <v>-1.0000000000000026E-5</v>
      </c>
      <c r="E382" s="25"/>
      <c r="F382" s="25"/>
      <c r="G382" s="25"/>
      <c r="H382" s="25">
        <v>1.7600000000000001E-3</v>
      </c>
      <c r="I382" s="25">
        <f t="shared" si="84"/>
        <v>6.9000000000000008E-4</v>
      </c>
      <c r="J382" s="25"/>
      <c r="K382" s="25"/>
      <c r="L382" s="25"/>
      <c r="M382" s="25">
        <v>1.6999999999999999E-3</v>
      </c>
      <c r="N382" s="25">
        <f t="shared" si="87"/>
        <v>6.2999999999999992E-4</v>
      </c>
      <c r="O382" s="25"/>
      <c r="P382" s="25"/>
      <c r="Q382" s="25"/>
      <c r="R382" s="25">
        <v>1.17E-3</v>
      </c>
      <c r="S382" s="25">
        <f t="shared" si="90"/>
        <v>1.0000000000000005E-4</v>
      </c>
      <c r="T382" s="25"/>
      <c r="U382" s="25"/>
      <c r="V382" s="25"/>
      <c r="W382" s="25">
        <v>2.0100000000000001E-3</v>
      </c>
      <c r="X382" s="25">
        <f t="shared" si="93"/>
        <v>9.4000000000000008E-4</v>
      </c>
      <c r="Y382" s="25"/>
      <c r="Z382" s="25"/>
      <c r="AA382" s="25"/>
      <c r="AB382" s="25">
        <v>2.31E-3</v>
      </c>
      <c r="AC382" s="25">
        <f t="shared" si="80"/>
        <v>1.07E-3</v>
      </c>
    </row>
    <row r="383" spans="1:29" s="15" customFormat="1">
      <c r="A383" s="18">
        <v>631</v>
      </c>
      <c r="B383" s="25">
        <v>-4.0000000000000003E-5</v>
      </c>
      <c r="C383" s="25">
        <v>1.08E-3</v>
      </c>
      <c r="D383" s="25">
        <f t="shared" si="81"/>
        <v>-1.2499999999999989E-4</v>
      </c>
      <c r="E383" s="25"/>
      <c r="F383" s="25"/>
      <c r="G383" s="25"/>
      <c r="H383" s="25">
        <v>1.7899999999999999E-3</v>
      </c>
      <c r="I383" s="25">
        <f t="shared" si="84"/>
        <v>5.8500000000000002E-4</v>
      </c>
      <c r="J383" s="25"/>
      <c r="K383" s="25"/>
      <c r="L383" s="25"/>
      <c r="M383" s="25">
        <v>1.7799999999999999E-3</v>
      </c>
      <c r="N383" s="25">
        <f t="shared" si="87"/>
        <v>5.7499999999999999E-4</v>
      </c>
      <c r="O383" s="25"/>
      <c r="P383" s="25"/>
      <c r="Q383" s="25"/>
      <c r="R383" s="25">
        <v>1.2700000000000001E-3</v>
      </c>
      <c r="S383" s="25">
        <f t="shared" si="90"/>
        <v>6.500000000000017E-5</v>
      </c>
      <c r="T383" s="25"/>
      <c r="U383" s="25"/>
      <c r="V383" s="25"/>
      <c r="W383" s="25">
        <v>2.1299999999999999E-3</v>
      </c>
      <c r="X383" s="25">
        <f t="shared" si="93"/>
        <v>9.2500000000000004E-4</v>
      </c>
      <c r="Y383" s="25"/>
      <c r="Z383" s="25"/>
      <c r="AA383" s="25"/>
      <c r="AB383" s="25">
        <v>2.4499999999999999E-3</v>
      </c>
      <c r="AC383" s="25">
        <f t="shared" si="80"/>
        <v>1.2049999999999999E-3</v>
      </c>
    </row>
    <row r="384" spans="1:29" s="15" customFormat="1">
      <c r="A384" s="18">
        <v>632</v>
      </c>
      <c r="B384" s="25">
        <v>-8.0000000000000007E-5</v>
      </c>
      <c r="C384" s="25">
        <v>1.0200000000000001E-3</v>
      </c>
      <c r="D384" s="25">
        <f t="shared" si="81"/>
        <v>-1.2999999999999991E-4</v>
      </c>
      <c r="E384" s="25"/>
      <c r="F384" s="25"/>
      <c r="G384" s="25"/>
      <c r="H384" s="25">
        <v>1.92E-3</v>
      </c>
      <c r="I384" s="25">
        <f t="shared" si="84"/>
        <v>7.7000000000000007E-4</v>
      </c>
      <c r="J384" s="25"/>
      <c r="K384" s="25"/>
      <c r="L384" s="25"/>
      <c r="M384" s="25">
        <v>1.89E-3</v>
      </c>
      <c r="N384" s="25">
        <f t="shared" si="87"/>
        <v>7.3999999999999999E-4</v>
      </c>
      <c r="O384" s="25"/>
      <c r="P384" s="25"/>
      <c r="Q384" s="25"/>
      <c r="R384" s="25">
        <v>1.2700000000000001E-3</v>
      </c>
      <c r="S384" s="25">
        <f t="shared" si="90"/>
        <v>1.200000000000001E-4</v>
      </c>
      <c r="T384" s="25"/>
      <c r="U384" s="25"/>
      <c r="V384" s="25"/>
      <c r="W384" s="25">
        <v>2.1199999999999999E-3</v>
      </c>
      <c r="X384" s="25">
        <f t="shared" si="93"/>
        <v>9.6999999999999994E-4</v>
      </c>
      <c r="Y384" s="25"/>
      <c r="Z384" s="25"/>
      <c r="AA384" s="25"/>
      <c r="AB384" s="25">
        <v>2.3800000000000002E-3</v>
      </c>
      <c r="AC384" s="25">
        <f t="shared" si="80"/>
        <v>1.15E-3</v>
      </c>
    </row>
    <row r="385" spans="1:29" s="15" customFormat="1">
      <c r="A385" s="18">
        <v>633</v>
      </c>
      <c r="B385" s="25">
        <v>-3.0000000000000001E-5</v>
      </c>
      <c r="C385" s="25">
        <v>9.8999999999999999E-4</v>
      </c>
      <c r="D385" s="25">
        <f t="shared" si="81"/>
        <v>-1.8500000000000005E-4</v>
      </c>
      <c r="E385" s="25"/>
      <c r="F385" s="25"/>
      <c r="G385" s="25"/>
      <c r="H385" s="25">
        <v>1.8E-3</v>
      </c>
      <c r="I385" s="25">
        <f t="shared" si="84"/>
        <v>6.249999999999999E-4</v>
      </c>
      <c r="J385" s="25"/>
      <c r="K385" s="25"/>
      <c r="L385" s="25"/>
      <c r="M385" s="25">
        <v>1.6999999999999999E-3</v>
      </c>
      <c r="N385" s="25">
        <f t="shared" si="87"/>
        <v>5.2499999999999986E-4</v>
      </c>
      <c r="O385" s="25"/>
      <c r="P385" s="25"/>
      <c r="Q385" s="25"/>
      <c r="R385" s="25">
        <v>1.24E-3</v>
      </c>
      <c r="S385" s="25">
        <f t="shared" si="90"/>
        <v>6.4999999999999954E-5</v>
      </c>
      <c r="T385" s="25"/>
      <c r="U385" s="25"/>
      <c r="V385" s="25"/>
      <c r="W385" s="25">
        <v>2.0699999999999998E-3</v>
      </c>
      <c r="X385" s="25">
        <f t="shared" si="93"/>
        <v>8.9499999999999975E-4</v>
      </c>
      <c r="Y385" s="25"/>
      <c r="Z385" s="25"/>
      <c r="AA385" s="25"/>
      <c r="AB385" s="25">
        <v>2.3800000000000002E-3</v>
      </c>
      <c r="AC385" s="25">
        <f t="shared" si="80"/>
        <v>1.175E-3</v>
      </c>
    </row>
    <row r="386" spans="1:29" s="15" customFormat="1">
      <c r="A386" s="18">
        <v>634</v>
      </c>
      <c r="B386" s="25">
        <v>4.0000000000000003E-5</v>
      </c>
      <c r="C386" s="25">
        <v>9.2000000000000003E-4</v>
      </c>
      <c r="D386" s="25">
        <f t="shared" si="81"/>
        <v>-3.1499999999999996E-4</v>
      </c>
      <c r="E386" s="25"/>
      <c r="F386" s="25"/>
      <c r="G386" s="25"/>
      <c r="H386" s="25">
        <v>1.7099999999999999E-3</v>
      </c>
      <c r="I386" s="25">
        <f t="shared" si="84"/>
        <v>4.7499999999999994E-4</v>
      </c>
      <c r="J386" s="25"/>
      <c r="K386" s="25"/>
      <c r="L386" s="25"/>
      <c r="M386" s="25">
        <v>1.7099999999999999E-3</v>
      </c>
      <c r="N386" s="25">
        <f t="shared" si="87"/>
        <v>4.7499999999999994E-4</v>
      </c>
      <c r="O386" s="25"/>
      <c r="P386" s="25"/>
      <c r="Q386" s="25"/>
      <c r="R386" s="25">
        <v>1.2199999999999999E-3</v>
      </c>
      <c r="S386" s="25">
        <f t="shared" si="90"/>
        <v>-1.5000000000000039E-5</v>
      </c>
      <c r="T386" s="25"/>
      <c r="U386" s="25"/>
      <c r="V386" s="25"/>
      <c r="W386" s="25">
        <v>2.0600000000000002E-3</v>
      </c>
      <c r="X386" s="25">
        <f t="shared" si="93"/>
        <v>8.2500000000000021E-4</v>
      </c>
      <c r="Y386" s="25"/>
      <c r="Z386" s="25"/>
      <c r="AA386" s="25"/>
      <c r="AB386" s="25">
        <v>2.4299999999999999E-3</v>
      </c>
      <c r="AC386" s="25">
        <f t="shared" ref="AC386:AC449" si="96">(B386+AB386)/2</f>
        <v>1.235E-3</v>
      </c>
    </row>
    <row r="387" spans="1:29" s="15" customFormat="1">
      <c r="A387" s="18">
        <v>635</v>
      </c>
      <c r="B387" s="25">
        <v>-1.0000000000000001E-5</v>
      </c>
      <c r="C387" s="25">
        <v>9.5E-4</v>
      </c>
      <c r="D387" s="25">
        <f t="shared" ref="D387:D450" si="97">C387-AC387</f>
        <v>-2.3500000000000007E-4</v>
      </c>
      <c r="E387" s="25"/>
      <c r="F387" s="25"/>
      <c r="G387" s="25"/>
      <c r="H387" s="25">
        <v>1.7099999999999999E-3</v>
      </c>
      <c r="I387" s="25">
        <f t="shared" ref="I387:I450" si="98">H387-AC387</f>
        <v>5.2499999999999986E-4</v>
      </c>
      <c r="J387" s="25"/>
      <c r="K387" s="25"/>
      <c r="L387" s="25"/>
      <c r="M387" s="25">
        <v>1.7099999999999999E-3</v>
      </c>
      <c r="N387" s="25">
        <f t="shared" ref="N387:N450" si="99">M387-AC387</f>
        <v>5.2499999999999986E-4</v>
      </c>
      <c r="O387" s="25"/>
      <c r="P387" s="25"/>
      <c r="Q387" s="25"/>
      <c r="R387" s="25">
        <v>1.1100000000000001E-3</v>
      </c>
      <c r="S387" s="25">
        <f t="shared" ref="S387:S450" si="100">R387-AC387</f>
        <v>-7.499999999999998E-5</v>
      </c>
      <c r="T387" s="25"/>
      <c r="U387" s="25"/>
      <c r="V387" s="25"/>
      <c r="W387" s="25">
        <v>2.1199999999999999E-3</v>
      </c>
      <c r="X387" s="25">
        <f t="shared" ref="X387:X450" si="101">W387-AC387</f>
        <v>9.3499999999999985E-4</v>
      </c>
      <c r="Y387" s="25"/>
      <c r="Z387" s="25"/>
      <c r="AA387" s="25"/>
      <c r="AB387" s="25">
        <v>2.3800000000000002E-3</v>
      </c>
      <c r="AC387" s="25">
        <f t="shared" si="96"/>
        <v>1.1850000000000001E-3</v>
      </c>
    </row>
    <row r="388" spans="1:29" s="15" customFormat="1">
      <c r="A388" s="18">
        <v>636</v>
      </c>
      <c r="B388" s="25">
        <v>3.0000000000000001E-5</v>
      </c>
      <c r="C388" s="25">
        <v>1.1199999999999999E-3</v>
      </c>
      <c r="D388" s="25">
        <f t="shared" si="97"/>
        <v>-8.000000000000021E-5</v>
      </c>
      <c r="E388" s="25"/>
      <c r="F388" s="25"/>
      <c r="G388" s="25"/>
      <c r="H388" s="25">
        <v>1.8E-3</v>
      </c>
      <c r="I388" s="25">
        <f t="shared" si="98"/>
        <v>5.9999999999999984E-4</v>
      </c>
      <c r="J388" s="25"/>
      <c r="K388" s="25"/>
      <c r="L388" s="25"/>
      <c r="M388" s="25">
        <v>1.7600000000000001E-3</v>
      </c>
      <c r="N388" s="25">
        <f t="shared" si="99"/>
        <v>5.5999999999999995E-4</v>
      </c>
      <c r="O388" s="25"/>
      <c r="P388" s="25"/>
      <c r="Q388" s="25"/>
      <c r="R388" s="25">
        <v>1.3600000000000001E-3</v>
      </c>
      <c r="S388" s="25">
        <f t="shared" si="100"/>
        <v>1.5999999999999999E-4</v>
      </c>
      <c r="T388" s="25"/>
      <c r="U388" s="25"/>
      <c r="V388" s="25"/>
      <c r="W388" s="25">
        <v>2.16E-3</v>
      </c>
      <c r="X388" s="25">
        <f t="shared" si="101"/>
        <v>9.5999999999999992E-4</v>
      </c>
      <c r="Y388" s="25"/>
      <c r="Z388" s="25"/>
      <c r="AA388" s="25"/>
      <c r="AB388" s="25">
        <v>2.3700000000000001E-3</v>
      </c>
      <c r="AC388" s="25">
        <f t="shared" si="96"/>
        <v>1.2000000000000001E-3</v>
      </c>
    </row>
    <row r="389" spans="1:29" s="15" customFormat="1">
      <c r="A389" s="18">
        <v>637</v>
      </c>
      <c r="B389" s="25">
        <v>6.0000000000000002E-5</v>
      </c>
      <c r="C389" s="25">
        <v>1.0200000000000001E-3</v>
      </c>
      <c r="D389" s="25">
        <f t="shared" si="97"/>
        <v>-1.65E-4</v>
      </c>
      <c r="E389" s="25"/>
      <c r="F389" s="25"/>
      <c r="G389" s="25"/>
      <c r="H389" s="25">
        <v>1.75E-3</v>
      </c>
      <c r="I389" s="25">
        <f t="shared" si="98"/>
        <v>5.6499999999999996E-4</v>
      </c>
      <c r="J389" s="25"/>
      <c r="K389" s="25"/>
      <c r="L389" s="25"/>
      <c r="M389" s="25">
        <v>1.64E-3</v>
      </c>
      <c r="N389" s="25">
        <f t="shared" si="99"/>
        <v>4.5499999999999989E-4</v>
      </c>
      <c r="O389" s="25"/>
      <c r="P389" s="25"/>
      <c r="Q389" s="25"/>
      <c r="R389" s="25">
        <v>1.14E-3</v>
      </c>
      <c r="S389" s="25">
        <f t="shared" si="100"/>
        <v>-4.5000000000000118E-5</v>
      </c>
      <c r="T389" s="25"/>
      <c r="U389" s="25"/>
      <c r="V389" s="25"/>
      <c r="W389" s="25">
        <v>2.0999999999999999E-3</v>
      </c>
      <c r="X389" s="25">
        <f t="shared" si="101"/>
        <v>9.149999999999998E-4</v>
      </c>
      <c r="Y389" s="25"/>
      <c r="Z389" s="25"/>
      <c r="AA389" s="25"/>
      <c r="AB389" s="25">
        <v>2.31E-3</v>
      </c>
      <c r="AC389" s="25">
        <f t="shared" si="96"/>
        <v>1.1850000000000001E-3</v>
      </c>
    </row>
    <row r="390" spans="1:29" s="15" customFormat="1">
      <c r="A390" s="18">
        <v>638</v>
      </c>
      <c r="B390" s="25">
        <v>0</v>
      </c>
      <c r="C390" s="25">
        <v>1.01E-3</v>
      </c>
      <c r="D390" s="25">
        <f t="shared" si="97"/>
        <v>-1.8500000000000005E-4</v>
      </c>
      <c r="E390" s="25"/>
      <c r="F390" s="25"/>
      <c r="G390" s="25"/>
      <c r="H390" s="25">
        <v>1.65E-3</v>
      </c>
      <c r="I390" s="25">
        <f t="shared" si="98"/>
        <v>4.5499999999999989E-4</v>
      </c>
      <c r="J390" s="25"/>
      <c r="K390" s="25"/>
      <c r="L390" s="25"/>
      <c r="M390" s="25">
        <v>1.57E-3</v>
      </c>
      <c r="N390" s="25">
        <f t="shared" si="99"/>
        <v>3.749999999999999E-4</v>
      </c>
      <c r="O390" s="25"/>
      <c r="P390" s="25"/>
      <c r="Q390" s="25"/>
      <c r="R390" s="25">
        <v>1.2099999999999999E-3</v>
      </c>
      <c r="S390" s="25">
        <f t="shared" si="100"/>
        <v>1.4999999999999823E-5</v>
      </c>
      <c r="T390" s="25"/>
      <c r="U390" s="25"/>
      <c r="V390" s="25"/>
      <c r="W390" s="25">
        <v>2.0200000000000001E-3</v>
      </c>
      <c r="X390" s="25">
        <f t="shared" si="101"/>
        <v>8.25E-4</v>
      </c>
      <c r="Y390" s="25"/>
      <c r="Z390" s="25"/>
      <c r="AA390" s="25"/>
      <c r="AB390" s="25">
        <v>2.3900000000000002E-3</v>
      </c>
      <c r="AC390" s="25">
        <f t="shared" si="96"/>
        <v>1.1950000000000001E-3</v>
      </c>
    </row>
    <row r="391" spans="1:29" s="15" customFormat="1">
      <c r="A391" s="18">
        <v>639</v>
      </c>
      <c r="B391" s="25">
        <v>-1.6000000000000001E-4</v>
      </c>
      <c r="C391" s="25">
        <v>9.7999999999999997E-4</v>
      </c>
      <c r="D391" s="25">
        <f t="shared" si="97"/>
        <v>-1.4999999999999996E-4</v>
      </c>
      <c r="E391" s="25"/>
      <c r="F391" s="25"/>
      <c r="G391" s="25"/>
      <c r="H391" s="25">
        <v>1.7600000000000001E-3</v>
      </c>
      <c r="I391" s="25">
        <f t="shared" si="98"/>
        <v>6.3000000000000013E-4</v>
      </c>
      <c r="J391" s="25"/>
      <c r="K391" s="25"/>
      <c r="L391" s="25"/>
      <c r="M391" s="25">
        <v>1.73E-3</v>
      </c>
      <c r="N391" s="25">
        <f t="shared" si="99"/>
        <v>6.0000000000000006E-4</v>
      </c>
      <c r="O391" s="25"/>
      <c r="P391" s="25"/>
      <c r="Q391" s="25"/>
      <c r="R391" s="25">
        <v>1.1199999999999999E-3</v>
      </c>
      <c r="S391" s="25">
        <f t="shared" si="100"/>
        <v>-1.0000000000000026E-5</v>
      </c>
      <c r="T391" s="25"/>
      <c r="U391" s="25"/>
      <c r="V391" s="25"/>
      <c r="W391" s="25">
        <v>2.0699999999999998E-3</v>
      </c>
      <c r="X391" s="25">
        <f t="shared" si="101"/>
        <v>9.3999999999999986E-4</v>
      </c>
      <c r="Y391" s="25"/>
      <c r="Z391" s="25"/>
      <c r="AA391" s="25"/>
      <c r="AB391" s="25">
        <v>2.4199999999999998E-3</v>
      </c>
      <c r="AC391" s="25">
        <f t="shared" si="96"/>
        <v>1.1299999999999999E-3</v>
      </c>
    </row>
    <row r="392" spans="1:29" s="15" customFormat="1">
      <c r="A392" s="18">
        <v>640</v>
      </c>
      <c r="B392" s="25">
        <v>-1.1E-4</v>
      </c>
      <c r="C392" s="25">
        <v>1.08E-3</v>
      </c>
      <c r="D392" s="25">
        <f t="shared" si="97"/>
        <v>5.4999999999999927E-5</v>
      </c>
      <c r="E392" s="25"/>
      <c r="F392" s="25"/>
      <c r="G392" s="25"/>
      <c r="H392" s="25">
        <v>1.8799999999999999E-3</v>
      </c>
      <c r="I392" s="25">
        <f t="shared" si="98"/>
        <v>8.5499999999999986E-4</v>
      </c>
      <c r="J392" s="25"/>
      <c r="K392" s="25"/>
      <c r="L392" s="25"/>
      <c r="M392" s="25">
        <v>1.64E-3</v>
      </c>
      <c r="N392" s="25">
        <f t="shared" si="99"/>
        <v>6.1499999999999988E-4</v>
      </c>
      <c r="O392" s="25"/>
      <c r="P392" s="25"/>
      <c r="Q392" s="25"/>
      <c r="R392" s="25">
        <v>1.34E-3</v>
      </c>
      <c r="S392" s="25">
        <f t="shared" si="100"/>
        <v>3.1499999999999996E-4</v>
      </c>
      <c r="T392" s="25"/>
      <c r="U392" s="25"/>
      <c r="V392" s="25"/>
      <c r="W392" s="25">
        <v>2.2100000000000002E-3</v>
      </c>
      <c r="X392" s="25">
        <f t="shared" si="101"/>
        <v>1.1850000000000001E-3</v>
      </c>
      <c r="Y392" s="25"/>
      <c r="Z392" s="25"/>
      <c r="AA392" s="25"/>
      <c r="AB392" s="25">
        <v>2.16E-3</v>
      </c>
      <c r="AC392" s="25">
        <f t="shared" si="96"/>
        <v>1.0250000000000001E-3</v>
      </c>
    </row>
    <row r="393" spans="1:29" s="15" customFormat="1">
      <c r="A393" s="18">
        <v>641</v>
      </c>
      <c r="B393" s="25">
        <v>-6.0000000000000002E-5</v>
      </c>
      <c r="C393" s="25">
        <v>1.06E-3</v>
      </c>
      <c r="D393" s="25">
        <f t="shared" si="97"/>
        <v>-6.4999999999999954E-5</v>
      </c>
      <c r="E393" s="25"/>
      <c r="F393" s="25"/>
      <c r="G393" s="25"/>
      <c r="H393" s="25">
        <v>1.6800000000000001E-3</v>
      </c>
      <c r="I393" s="25">
        <f t="shared" si="98"/>
        <v>5.5500000000000015E-4</v>
      </c>
      <c r="J393" s="25"/>
      <c r="K393" s="25"/>
      <c r="L393" s="25"/>
      <c r="M393" s="25">
        <v>1.56E-3</v>
      </c>
      <c r="N393" s="25">
        <f t="shared" si="99"/>
        <v>4.3500000000000006E-4</v>
      </c>
      <c r="O393" s="25"/>
      <c r="P393" s="25"/>
      <c r="Q393" s="25"/>
      <c r="R393" s="25">
        <v>1.1199999999999999E-3</v>
      </c>
      <c r="S393" s="25">
        <f t="shared" si="100"/>
        <v>-5.0000000000000131E-6</v>
      </c>
      <c r="T393" s="25"/>
      <c r="U393" s="25"/>
      <c r="V393" s="25"/>
      <c r="W393" s="25">
        <v>1.9499999999999999E-3</v>
      </c>
      <c r="X393" s="25">
        <f t="shared" si="101"/>
        <v>8.25E-4</v>
      </c>
      <c r="Y393" s="25"/>
      <c r="Z393" s="25"/>
      <c r="AA393" s="25"/>
      <c r="AB393" s="25">
        <v>2.31E-3</v>
      </c>
      <c r="AC393" s="25">
        <f t="shared" si="96"/>
        <v>1.1249999999999999E-3</v>
      </c>
    </row>
    <row r="394" spans="1:29" s="15" customFormat="1">
      <c r="A394" s="18">
        <v>642</v>
      </c>
      <c r="B394" s="25">
        <v>9.0000000000000006E-5</v>
      </c>
      <c r="C394" s="25">
        <v>9.7000000000000005E-4</v>
      </c>
      <c r="D394" s="25">
        <f t="shared" si="97"/>
        <v>-2.2999999999999984E-4</v>
      </c>
      <c r="E394" s="25"/>
      <c r="F394" s="25"/>
      <c r="G394" s="25"/>
      <c r="H394" s="25">
        <v>1.6000000000000001E-3</v>
      </c>
      <c r="I394" s="25">
        <f t="shared" si="98"/>
        <v>4.0000000000000018E-4</v>
      </c>
      <c r="J394" s="25"/>
      <c r="K394" s="25"/>
      <c r="L394" s="25"/>
      <c r="M394" s="25">
        <v>1.66E-3</v>
      </c>
      <c r="N394" s="25">
        <f t="shared" si="99"/>
        <v>4.6000000000000012E-4</v>
      </c>
      <c r="O394" s="25"/>
      <c r="P394" s="25"/>
      <c r="Q394" s="25"/>
      <c r="R394" s="25">
        <v>1.23E-3</v>
      </c>
      <c r="S394" s="25">
        <f t="shared" si="100"/>
        <v>3.0000000000000079E-5</v>
      </c>
      <c r="T394" s="25"/>
      <c r="U394" s="25"/>
      <c r="V394" s="25"/>
      <c r="W394" s="25">
        <v>2.0699999999999998E-3</v>
      </c>
      <c r="X394" s="25">
        <f t="shared" si="101"/>
        <v>8.699999999999999E-4</v>
      </c>
      <c r="Y394" s="25"/>
      <c r="Z394" s="25"/>
      <c r="AA394" s="25"/>
      <c r="AB394" s="25">
        <v>2.31E-3</v>
      </c>
      <c r="AC394" s="25">
        <f t="shared" si="96"/>
        <v>1.1999999999999999E-3</v>
      </c>
    </row>
    <row r="395" spans="1:29" s="15" customFormat="1">
      <c r="A395" s="18">
        <v>643</v>
      </c>
      <c r="B395" s="25">
        <v>-1.3999999999999999E-4</v>
      </c>
      <c r="C395" s="25">
        <v>9.8999999999999999E-4</v>
      </c>
      <c r="D395" s="25">
        <f t="shared" si="97"/>
        <v>-1.0000000000000005E-4</v>
      </c>
      <c r="E395" s="25"/>
      <c r="F395" s="25"/>
      <c r="G395" s="25"/>
      <c r="H395" s="25">
        <v>1.73E-3</v>
      </c>
      <c r="I395" s="25">
        <f t="shared" si="98"/>
        <v>6.3999999999999994E-4</v>
      </c>
      <c r="J395" s="25"/>
      <c r="K395" s="25"/>
      <c r="L395" s="25"/>
      <c r="M395" s="25">
        <v>1.65E-3</v>
      </c>
      <c r="N395" s="25">
        <f t="shared" si="99"/>
        <v>5.5999999999999995E-4</v>
      </c>
      <c r="O395" s="25"/>
      <c r="P395" s="25"/>
      <c r="Q395" s="25"/>
      <c r="R395" s="25">
        <v>1.0499999999999999E-3</v>
      </c>
      <c r="S395" s="25">
        <f t="shared" si="100"/>
        <v>-4.0000000000000105E-5</v>
      </c>
      <c r="T395" s="25"/>
      <c r="U395" s="25"/>
      <c r="V395" s="25"/>
      <c r="W395" s="25">
        <v>1.98E-3</v>
      </c>
      <c r="X395" s="25">
        <f t="shared" si="101"/>
        <v>8.8999999999999995E-4</v>
      </c>
      <c r="Y395" s="25"/>
      <c r="Z395" s="25"/>
      <c r="AA395" s="25"/>
      <c r="AB395" s="25">
        <v>2.32E-3</v>
      </c>
      <c r="AC395" s="25">
        <f t="shared" si="96"/>
        <v>1.09E-3</v>
      </c>
    </row>
    <row r="396" spans="1:29" s="15" customFormat="1">
      <c r="A396" s="18">
        <v>644</v>
      </c>
      <c r="B396" s="25">
        <v>-6.0000000000000002E-5</v>
      </c>
      <c r="C396" s="25">
        <v>1.14E-3</v>
      </c>
      <c r="D396" s="25">
        <f t="shared" si="97"/>
        <v>5.0000000000000131E-5</v>
      </c>
      <c r="E396" s="25"/>
      <c r="F396" s="25"/>
      <c r="G396" s="25"/>
      <c r="H396" s="25">
        <v>1.74E-3</v>
      </c>
      <c r="I396" s="25">
        <f t="shared" si="98"/>
        <v>6.5000000000000019E-4</v>
      </c>
      <c r="J396" s="25"/>
      <c r="K396" s="25"/>
      <c r="L396" s="25"/>
      <c r="M396" s="25">
        <v>1.67E-3</v>
      </c>
      <c r="N396" s="25">
        <f t="shared" si="99"/>
        <v>5.8000000000000022E-4</v>
      </c>
      <c r="O396" s="25"/>
      <c r="P396" s="25"/>
      <c r="Q396" s="25"/>
      <c r="R396" s="25">
        <v>1.2600000000000001E-3</v>
      </c>
      <c r="S396" s="25">
        <f t="shared" si="100"/>
        <v>1.7000000000000023E-4</v>
      </c>
      <c r="T396" s="25"/>
      <c r="U396" s="25"/>
      <c r="V396" s="25"/>
      <c r="W396" s="25">
        <v>2.0699999999999998E-3</v>
      </c>
      <c r="X396" s="25">
        <f t="shared" si="101"/>
        <v>9.7999999999999997E-4</v>
      </c>
      <c r="Y396" s="25"/>
      <c r="Z396" s="25"/>
      <c r="AA396" s="25"/>
      <c r="AB396" s="25">
        <v>2.2399999999999998E-3</v>
      </c>
      <c r="AC396" s="25">
        <f t="shared" si="96"/>
        <v>1.0899999999999998E-3</v>
      </c>
    </row>
    <row r="397" spans="1:29" s="15" customFormat="1">
      <c r="A397" s="18">
        <v>645</v>
      </c>
      <c r="B397" s="25">
        <v>-1.3999999999999999E-4</v>
      </c>
      <c r="C397" s="25">
        <v>9.7000000000000005E-4</v>
      </c>
      <c r="D397" s="25">
        <f t="shared" si="97"/>
        <v>-1.1499999999999998E-4</v>
      </c>
      <c r="E397" s="25"/>
      <c r="F397" s="25"/>
      <c r="G397" s="25"/>
      <c r="H397" s="25">
        <v>1.6900000000000001E-3</v>
      </c>
      <c r="I397" s="25">
        <f t="shared" si="98"/>
        <v>6.0500000000000007E-4</v>
      </c>
      <c r="J397" s="25"/>
      <c r="K397" s="25"/>
      <c r="L397" s="25"/>
      <c r="M397" s="25">
        <v>1.6100000000000001E-3</v>
      </c>
      <c r="N397" s="25">
        <f t="shared" si="99"/>
        <v>5.2500000000000008E-4</v>
      </c>
      <c r="O397" s="25"/>
      <c r="P397" s="25"/>
      <c r="Q397" s="25"/>
      <c r="R397" s="25">
        <v>1.16E-3</v>
      </c>
      <c r="S397" s="25">
        <f t="shared" si="100"/>
        <v>7.499999999999998E-5</v>
      </c>
      <c r="T397" s="25"/>
      <c r="U397" s="25"/>
      <c r="V397" s="25"/>
      <c r="W397" s="25">
        <v>2.1099999999999999E-3</v>
      </c>
      <c r="X397" s="25">
        <f t="shared" si="101"/>
        <v>1.0249999999999999E-3</v>
      </c>
      <c r="Y397" s="25"/>
      <c r="Z397" s="25"/>
      <c r="AA397" s="25"/>
      <c r="AB397" s="25">
        <v>2.31E-3</v>
      </c>
      <c r="AC397" s="25">
        <f t="shared" si="96"/>
        <v>1.085E-3</v>
      </c>
    </row>
    <row r="398" spans="1:29" s="15" customFormat="1">
      <c r="A398" s="18">
        <v>646</v>
      </c>
      <c r="B398" s="25">
        <v>1.8000000000000001E-4</v>
      </c>
      <c r="C398" s="25">
        <v>1.01E-3</v>
      </c>
      <c r="D398" s="25">
        <f t="shared" si="97"/>
        <v>-2.3499999999999997E-4</v>
      </c>
      <c r="E398" s="25"/>
      <c r="F398" s="25"/>
      <c r="G398" s="25"/>
      <c r="H398" s="25">
        <v>1.6800000000000001E-3</v>
      </c>
      <c r="I398" s="25">
        <f t="shared" si="98"/>
        <v>4.3500000000000006E-4</v>
      </c>
      <c r="J398" s="25"/>
      <c r="K398" s="25"/>
      <c r="L398" s="25"/>
      <c r="M398" s="25">
        <v>1.6199999999999999E-3</v>
      </c>
      <c r="N398" s="25">
        <f t="shared" si="99"/>
        <v>3.749999999999999E-4</v>
      </c>
      <c r="O398" s="25"/>
      <c r="P398" s="25"/>
      <c r="Q398" s="25"/>
      <c r="R398" s="25">
        <v>1.1800000000000001E-3</v>
      </c>
      <c r="S398" s="25">
        <f t="shared" si="100"/>
        <v>-6.4999999999999954E-5</v>
      </c>
      <c r="T398" s="25"/>
      <c r="U398" s="25"/>
      <c r="V398" s="25"/>
      <c r="W398" s="25">
        <v>2.14E-3</v>
      </c>
      <c r="X398" s="25">
        <f t="shared" si="101"/>
        <v>8.9499999999999996E-4</v>
      </c>
      <c r="Y398" s="25"/>
      <c r="Z398" s="25"/>
      <c r="AA398" s="25"/>
      <c r="AB398" s="25">
        <v>2.31E-3</v>
      </c>
      <c r="AC398" s="25">
        <f t="shared" si="96"/>
        <v>1.245E-3</v>
      </c>
    </row>
    <row r="399" spans="1:29" s="15" customFormat="1">
      <c r="A399" s="18">
        <v>647</v>
      </c>
      <c r="B399" s="25">
        <v>1.1E-4</v>
      </c>
      <c r="C399" s="25">
        <v>1.01E-3</v>
      </c>
      <c r="D399" s="25">
        <f t="shared" si="97"/>
        <v>-1.8499999999999983E-4</v>
      </c>
      <c r="E399" s="25"/>
      <c r="F399" s="25"/>
      <c r="G399" s="25"/>
      <c r="H399" s="25">
        <v>1.66E-3</v>
      </c>
      <c r="I399" s="25">
        <f t="shared" si="98"/>
        <v>4.6500000000000014E-4</v>
      </c>
      <c r="J399" s="25"/>
      <c r="K399" s="25"/>
      <c r="L399" s="25"/>
      <c r="M399" s="25">
        <v>1.67E-3</v>
      </c>
      <c r="N399" s="25">
        <f t="shared" si="99"/>
        <v>4.7500000000000016E-4</v>
      </c>
      <c r="O399" s="25"/>
      <c r="P399" s="25"/>
      <c r="Q399" s="25"/>
      <c r="R399" s="25">
        <v>1.1199999999999999E-3</v>
      </c>
      <c r="S399" s="25">
        <f t="shared" si="100"/>
        <v>-7.499999999999998E-5</v>
      </c>
      <c r="T399" s="25"/>
      <c r="U399" s="25"/>
      <c r="V399" s="25"/>
      <c r="W399" s="25">
        <v>1.98E-3</v>
      </c>
      <c r="X399" s="25">
        <f t="shared" si="101"/>
        <v>7.8500000000000011E-4</v>
      </c>
      <c r="Y399" s="25"/>
      <c r="Z399" s="25"/>
      <c r="AA399" s="25"/>
      <c r="AB399" s="25">
        <v>2.2799999999999999E-3</v>
      </c>
      <c r="AC399" s="25">
        <f t="shared" si="96"/>
        <v>1.1949999999999999E-3</v>
      </c>
    </row>
    <row r="400" spans="1:29" s="15" customFormat="1">
      <c r="A400" s="18">
        <v>648</v>
      </c>
      <c r="B400" s="25">
        <v>3.0000000000000001E-5</v>
      </c>
      <c r="C400" s="25">
        <v>9.7000000000000005E-4</v>
      </c>
      <c r="D400" s="25">
        <f t="shared" si="97"/>
        <v>-1.6000000000000009E-4</v>
      </c>
      <c r="E400" s="25"/>
      <c r="F400" s="25"/>
      <c r="G400" s="25"/>
      <c r="H400" s="25">
        <v>1.7799999999999999E-3</v>
      </c>
      <c r="I400" s="25">
        <f t="shared" si="98"/>
        <v>6.4999999999999975E-4</v>
      </c>
      <c r="J400" s="25"/>
      <c r="K400" s="25"/>
      <c r="L400" s="25"/>
      <c r="M400" s="25">
        <v>1.6800000000000001E-3</v>
      </c>
      <c r="N400" s="25">
        <f t="shared" si="99"/>
        <v>5.4999999999999992E-4</v>
      </c>
      <c r="O400" s="25"/>
      <c r="P400" s="25"/>
      <c r="Q400" s="25"/>
      <c r="R400" s="25">
        <v>1.1900000000000001E-3</v>
      </c>
      <c r="S400" s="25">
        <f t="shared" si="100"/>
        <v>5.9999999999999941E-5</v>
      </c>
      <c r="T400" s="25"/>
      <c r="U400" s="25"/>
      <c r="V400" s="25"/>
      <c r="W400" s="25">
        <v>2.14E-3</v>
      </c>
      <c r="X400" s="25">
        <f t="shared" si="101"/>
        <v>1.0099999999999998E-3</v>
      </c>
      <c r="Y400" s="25"/>
      <c r="Z400" s="25"/>
      <c r="AA400" s="25"/>
      <c r="AB400" s="25">
        <v>2.2300000000000002E-3</v>
      </c>
      <c r="AC400" s="25">
        <f t="shared" si="96"/>
        <v>1.1300000000000001E-3</v>
      </c>
    </row>
    <row r="401" spans="1:29" s="15" customFormat="1">
      <c r="A401" s="18">
        <v>649</v>
      </c>
      <c r="B401" s="25">
        <v>-6.0000000000000002E-5</v>
      </c>
      <c r="C401" s="25">
        <v>1.0200000000000001E-3</v>
      </c>
      <c r="D401" s="25">
        <f t="shared" si="97"/>
        <v>-1.2499999999999989E-4</v>
      </c>
      <c r="E401" s="25"/>
      <c r="F401" s="25"/>
      <c r="G401" s="25"/>
      <c r="H401" s="25">
        <v>1.6999999999999999E-3</v>
      </c>
      <c r="I401" s="25">
        <f t="shared" si="98"/>
        <v>5.5499999999999994E-4</v>
      </c>
      <c r="J401" s="25"/>
      <c r="K401" s="25"/>
      <c r="L401" s="25"/>
      <c r="M401" s="25">
        <v>1.64E-3</v>
      </c>
      <c r="N401" s="25">
        <f t="shared" si="99"/>
        <v>4.95E-4</v>
      </c>
      <c r="O401" s="25"/>
      <c r="P401" s="25"/>
      <c r="Q401" s="25"/>
      <c r="R401" s="25">
        <v>1.09E-3</v>
      </c>
      <c r="S401" s="25">
        <f t="shared" si="100"/>
        <v>-5.4999999999999927E-5</v>
      </c>
      <c r="T401" s="25"/>
      <c r="U401" s="25"/>
      <c r="V401" s="25"/>
      <c r="W401" s="25">
        <v>1.99E-3</v>
      </c>
      <c r="X401" s="25">
        <f t="shared" si="101"/>
        <v>8.4500000000000005E-4</v>
      </c>
      <c r="Y401" s="25"/>
      <c r="Z401" s="25"/>
      <c r="AA401" s="25"/>
      <c r="AB401" s="25">
        <v>2.3500000000000001E-3</v>
      </c>
      <c r="AC401" s="25">
        <f t="shared" si="96"/>
        <v>1.145E-3</v>
      </c>
    </row>
    <row r="402" spans="1:29" s="15" customFormat="1">
      <c r="A402" s="18">
        <v>650</v>
      </c>
      <c r="B402" s="25">
        <v>0</v>
      </c>
      <c r="C402" s="25">
        <v>1.01E-3</v>
      </c>
      <c r="D402" s="25">
        <f t="shared" si="97"/>
        <v>-2.099999999999999E-4</v>
      </c>
      <c r="E402" s="25"/>
      <c r="F402" s="25"/>
      <c r="G402" s="25"/>
      <c r="H402" s="25">
        <v>1.67E-3</v>
      </c>
      <c r="I402" s="25">
        <f t="shared" si="98"/>
        <v>4.500000000000001E-4</v>
      </c>
      <c r="J402" s="25"/>
      <c r="K402" s="25"/>
      <c r="L402" s="25"/>
      <c r="M402" s="25">
        <v>1.6000000000000001E-3</v>
      </c>
      <c r="N402" s="25">
        <f t="shared" si="99"/>
        <v>3.8000000000000013E-4</v>
      </c>
      <c r="O402" s="25"/>
      <c r="P402" s="25"/>
      <c r="Q402" s="25"/>
      <c r="R402" s="25">
        <v>1.31E-3</v>
      </c>
      <c r="S402" s="25">
        <f t="shared" si="100"/>
        <v>9.0000000000000019E-5</v>
      </c>
      <c r="T402" s="25"/>
      <c r="U402" s="25"/>
      <c r="V402" s="25"/>
      <c r="W402" s="25">
        <v>2.16E-3</v>
      </c>
      <c r="X402" s="25">
        <f t="shared" si="101"/>
        <v>9.4000000000000008E-4</v>
      </c>
      <c r="Y402" s="25"/>
      <c r="Z402" s="25"/>
      <c r="AA402" s="25"/>
      <c r="AB402" s="25">
        <v>2.4399999999999999E-3</v>
      </c>
      <c r="AC402" s="25">
        <f t="shared" si="96"/>
        <v>1.2199999999999999E-3</v>
      </c>
    </row>
    <row r="403" spans="1:29" s="15" customFormat="1">
      <c r="A403" s="18">
        <v>651</v>
      </c>
      <c r="B403" s="25">
        <v>-2.0000000000000002E-5</v>
      </c>
      <c r="C403" s="25">
        <v>9.1E-4</v>
      </c>
      <c r="D403" s="25">
        <f t="shared" si="97"/>
        <v>-2.1499999999999991E-4</v>
      </c>
      <c r="E403" s="25"/>
      <c r="F403" s="25"/>
      <c r="G403" s="25"/>
      <c r="H403" s="25">
        <v>1.6800000000000001E-3</v>
      </c>
      <c r="I403" s="25">
        <f t="shared" si="98"/>
        <v>5.5500000000000015E-4</v>
      </c>
      <c r="J403" s="25"/>
      <c r="K403" s="25"/>
      <c r="L403" s="25"/>
      <c r="M403" s="25">
        <v>1.56E-3</v>
      </c>
      <c r="N403" s="25">
        <f t="shared" si="99"/>
        <v>4.3500000000000006E-4</v>
      </c>
      <c r="O403" s="25"/>
      <c r="P403" s="25"/>
      <c r="Q403" s="25"/>
      <c r="R403" s="25">
        <v>1.0300000000000001E-3</v>
      </c>
      <c r="S403" s="25">
        <f t="shared" si="100"/>
        <v>-9.4999999999999815E-5</v>
      </c>
      <c r="T403" s="25"/>
      <c r="U403" s="25"/>
      <c r="V403" s="25"/>
      <c r="W403" s="25">
        <v>2E-3</v>
      </c>
      <c r="X403" s="25">
        <f t="shared" si="101"/>
        <v>8.7500000000000013E-4</v>
      </c>
      <c r="Y403" s="25"/>
      <c r="Z403" s="25"/>
      <c r="AA403" s="25"/>
      <c r="AB403" s="25">
        <v>2.2699999999999999E-3</v>
      </c>
      <c r="AC403" s="25">
        <f t="shared" si="96"/>
        <v>1.1249999999999999E-3</v>
      </c>
    </row>
    <row r="404" spans="1:29" s="15" customFormat="1">
      <c r="A404" s="18">
        <v>652</v>
      </c>
      <c r="B404" s="25">
        <v>1.2999999999999999E-4</v>
      </c>
      <c r="C404" s="25">
        <v>9.8999999999999999E-4</v>
      </c>
      <c r="D404" s="25">
        <f t="shared" si="97"/>
        <v>-2.099999999999999E-4</v>
      </c>
      <c r="E404" s="25"/>
      <c r="F404" s="25"/>
      <c r="G404" s="25"/>
      <c r="H404" s="25">
        <v>1.6800000000000001E-3</v>
      </c>
      <c r="I404" s="25">
        <f t="shared" si="98"/>
        <v>4.8000000000000017E-4</v>
      </c>
      <c r="J404" s="25"/>
      <c r="K404" s="25"/>
      <c r="L404" s="25"/>
      <c r="M404" s="25">
        <v>1.6199999999999999E-3</v>
      </c>
      <c r="N404" s="25">
        <f t="shared" si="99"/>
        <v>4.2000000000000002E-4</v>
      </c>
      <c r="O404" s="25"/>
      <c r="P404" s="25"/>
      <c r="Q404" s="25"/>
      <c r="R404" s="25">
        <v>1.1999999999999999E-3</v>
      </c>
      <c r="S404" s="25">
        <f t="shared" si="100"/>
        <v>0</v>
      </c>
      <c r="T404" s="25"/>
      <c r="U404" s="25"/>
      <c r="V404" s="25"/>
      <c r="W404" s="25">
        <v>2.0400000000000001E-3</v>
      </c>
      <c r="X404" s="25">
        <f t="shared" si="101"/>
        <v>8.4000000000000025E-4</v>
      </c>
      <c r="Y404" s="25"/>
      <c r="Z404" s="25"/>
      <c r="AA404" s="25"/>
      <c r="AB404" s="25">
        <v>2.2699999999999999E-3</v>
      </c>
      <c r="AC404" s="25">
        <f t="shared" si="96"/>
        <v>1.1999999999999999E-3</v>
      </c>
    </row>
    <row r="405" spans="1:29" s="15" customFormat="1">
      <c r="A405" s="18">
        <v>653</v>
      </c>
      <c r="B405" s="25">
        <v>-1.2999999999999999E-4</v>
      </c>
      <c r="C405" s="25">
        <v>1.1199999999999999E-3</v>
      </c>
      <c r="D405" s="25">
        <f t="shared" si="97"/>
        <v>1.4999999999999996E-4</v>
      </c>
      <c r="E405" s="25"/>
      <c r="F405" s="25"/>
      <c r="G405" s="25"/>
      <c r="H405" s="25">
        <v>1.65E-3</v>
      </c>
      <c r="I405" s="25">
        <f t="shared" si="98"/>
        <v>6.8000000000000005E-4</v>
      </c>
      <c r="J405" s="25"/>
      <c r="K405" s="25"/>
      <c r="L405" s="25"/>
      <c r="M405" s="25">
        <v>1.64E-3</v>
      </c>
      <c r="N405" s="25">
        <f t="shared" si="99"/>
        <v>6.7000000000000002E-4</v>
      </c>
      <c r="O405" s="25"/>
      <c r="P405" s="25"/>
      <c r="Q405" s="25"/>
      <c r="R405" s="25">
        <v>1.0399999999999999E-3</v>
      </c>
      <c r="S405" s="25">
        <f t="shared" si="100"/>
        <v>6.9999999999999967E-5</v>
      </c>
      <c r="T405" s="25"/>
      <c r="U405" s="25"/>
      <c r="V405" s="25"/>
      <c r="W405" s="25">
        <v>1.97E-3</v>
      </c>
      <c r="X405" s="25">
        <f t="shared" si="101"/>
        <v>1E-3</v>
      </c>
      <c r="Y405" s="25"/>
      <c r="Z405" s="25"/>
      <c r="AA405" s="25"/>
      <c r="AB405" s="25">
        <v>2.0699999999999998E-3</v>
      </c>
      <c r="AC405" s="25">
        <f t="shared" si="96"/>
        <v>9.6999999999999994E-4</v>
      </c>
    </row>
    <row r="406" spans="1:29" s="15" customFormat="1">
      <c r="A406" s="18">
        <v>654</v>
      </c>
      <c r="B406" s="25">
        <v>1.4999999999999999E-4</v>
      </c>
      <c r="C406" s="25">
        <v>8.7000000000000001E-4</v>
      </c>
      <c r="D406" s="25">
        <f t="shared" si="97"/>
        <v>-3.5999999999999997E-4</v>
      </c>
      <c r="E406" s="25"/>
      <c r="F406" s="25"/>
      <c r="G406" s="25"/>
      <c r="H406" s="25">
        <v>1.6100000000000001E-3</v>
      </c>
      <c r="I406" s="25">
        <f t="shared" si="98"/>
        <v>3.8000000000000013E-4</v>
      </c>
      <c r="J406" s="25"/>
      <c r="K406" s="25"/>
      <c r="L406" s="25"/>
      <c r="M406" s="25">
        <v>1.6199999999999999E-3</v>
      </c>
      <c r="N406" s="25">
        <f t="shared" si="99"/>
        <v>3.8999999999999994E-4</v>
      </c>
      <c r="O406" s="25"/>
      <c r="P406" s="25"/>
      <c r="Q406" s="25"/>
      <c r="R406" s="25">
        <v>1.1800000000000001E-3</v>
      </c>
      <c r="S406" s="25">
        <f t="shared" si="100"/>
        <v>-4.9999999999999914E-5</v>
      </c>
      <c r="T406" s="25"/>
      <c r="U406" s="25"/>
      <c r="V406" s="25"/>
      <c r="W406" s="25">
        <v>2.0500000000000002E-3</v>
      </c>
      <c r="X406" s="25">
        <f t="shared" si="101"/>
        <v>8.200000000000002E-4</v>
      </c>
      <c r="Y406" s="25"/>
      <c r="Z406" s="25"/>
      <c r="AA406" s="25"/>
      <c r="AB406" s="25">
        <v>2.31E-3</v>
      </c>
      <c r="AC406" s="25">
        <f t="shared" si="96"/>
        <v>1.23E-3</v>
      </c>
    </row>
    <row r="407" spans="1:29" s="15" customFormat="1">
      <c r="A407" s="18">
        <v>655</v>
      </c>
      <c r="B407" s="25">
        <v>-1.1E-4</v>
      </c>
      <c r="C407" s="25">
        <v>9.2000000000000003E-4</v>
      </c>
      <c r="D407" s="25">
        <f t="shared" si="97"/>
        <v>-1.8000000000000004E-4</v>
      </c>
      <c r="E407" s="25"/>
      <c r="F407" s="25"/>
      <c r="G407" s="25"/>
      <c r="H407" s="25">
        <v>1.6299999999999999E-3</v>
      </c>
      <c r="I407" s="25">
        <f t="shared" si="98"/>
        <v>5.2999999999999987E-4</v>
      </c>
      <c r="J407" s="25"/>
      <c r="K407" s="25"/>
      <c r="L407" s="25"/>
      <c r="M407" s="25">
        <v>1.49E-3</v>
      </c>
      <c r="N407" s="25">
        <f t="shared" si="99"/>
        <v>3.8999999999999994E-4</v>
      </c>
      <c r="O407" s="25"/>
      <c r="P407" s="25"/>
      <c r="Q407" s="25"/>
      <c r="R407" s="25">
        <v>1.1100000000000001E-3</v>
      </c>
      <c r="S407" s="25">
        <f t="shared" si="100"/>
        <v>1.0000000000000026E-5</v>
      </c>
      <c r="T407" s="25"/>
      <c r="U407" s="25"/>
      <c r="V407" s="25"/>
      <c r="W407" s="25">
        <v>1.8699999999999999E-3</v>
      </c>
      <c r="X407" s="25">
        <f t="shared" si="101"/>
        <v>7.6999999999999985E-4</v>
      </c>
      <c r="Y407" s="25"/>
      <c r="Z407" s="25"/>
      <c r="AA407" s="25"/>
      <c r="AB407" s="25">
        <v>2.31E-3</v>
      </c>
      <c r="AC407" s="25">
        <f t="shared" si="96"/>
        <v>1.1000000000000001E-3</v>
      </c>
    </row>
    <row r="408" spans="1:29" s="15" customFormat="1">
      <c r="A408" s="18">
        <v>656</v>
      </c>
      <c r="B408" s="25">
        <v>1.4999999999999999E-4</v>
      </c>
      <c r="C408" s="25">
        <v>9.2000000000000003E-4</v>
      </c>
      <c r="D408" s="25">
        <f t="shared" si="97"/>
        <v>-2.7999999999999987E-4</v>
      </c>
      <c r="E408" s="25"/>
      <c r="F408" s="25"/>
      <c r="G408" s="25"/>
      <c r="H408" s="25">
        <v>1.6000000000000001E-3</v>
      </c>
      <c r="I408" s="25">
        <f t="shared" si="98"/>
        <v>4.0000000000000018E-4</v>
      </c>
      <c r="J408" s="25"/>
      <c r="K408" s="25"/>
      <c r="L408" s="25"/>
      <c r="M408" s="25">
        <v>1.4599999999999999E-3</v>
      </c>
      <c r="N408" s="25">
        <f t="shared" si="99"/>
        <v>2.6000000000000003E-4</v>
      </c>
      <c r="O408" s="25"/>
      <c r="P408" s="25"/>
      <c r="Q408" s="25"/>
      <c r="R408" s="25">
        <v>1.1100000000000001E-3</v>
      </c>
      <c r="S408" s="25">
        <f t="shared" si="100"/>
        <v>-8.9999999999999802E-5</v>
      </c>
      <c r="T408" s="25"/>
      <c r="U408" s="25"/>
      <c r="V408" s="25"/>
      <c r="W408" s="25">
        <v>1.9499999999999999E-3</v>
      </c>
      <c r="X408" s="25">
        <f t="shared" si="101"/>
        <v>7.5000000000000002E-4</v>
      </c>
      <c r="Y408" s="25"/>
      <c r="Z408" s="25"/>
      <c r="AA408" s="25"/>
      <c r="AB408" s="25">
        <v>2.2499999999999998E-3</v>
      </c>
      <c r="AC408" s="25">
        <f t="shared" si="96"/>
        <v>1.1999999999999999E-3</v>
      </c>
    </row>
    <row r="409" spans="1:29" s="15" customFormat="1">
      <c r="A409" s="18">
        <v>657</v>
      </c>
      <c r="B409" s="25">
        <v>-2.1000000000000001E-4</v>
      </c>
      <c r="C409" s="25">
        <v>7.9000000000000001E-4</v>
      </c>
      <c r="D409" s="25">
        <f t="shared" si="97"/>
        <v>-1.3999999999999983E-4</v>
      </c>
      <c r="E409" s="25"/>
      <c r="F409" s="25"/>
      <c r="G409" s="25"/>
      <c r="H409" s="25">
        <v>1.4499999999999999E-3</v>
      </c>
      <c r="I409" s="25">
        <f t="shared" si="98"/>
        <v>5.2000000000000006E-4</v>
      </c>
      <c r="J409" s="25"/>
      <c r="K409" s="25"/>
      <c r="L409" s="25"/>
      <c r="M409" s="25">
        <v>1.41E-3</v>
      </c>
      <c r="N409" s="25">
        <f t="shared" si="99"/>
        <v>4.8000000000000017E-4</v>
      </c>
      <c r="O409" s="25"/>
      <c r="P409" s="25"/>
      <c r="Q409" s="25"/>
      <c r="R409" s="25">
        <v>8.5999999999999998E-4</v>
      </c>
      <c r="S409" s="25">
        <f t="shared" si="100"/>
        <v>-6.9999999999999858E-5</v>
      </c>
      <c r="T409" s="25"/>
      <c r="U409" s="25"/>
      <c r="V409" s="25"/>
      <c r="W409" s="25">
        <v>1.8E-3</v>
      </c>
      <c r="X409" s="25">
        <f t="shared" si="101"/>
        <v>8.7000000000000011E-4</v>
      </c>
      <c r="Y409" s="25"/>
      <c r="Z409" s="25"/>
      <c r="AA409" s="25"/>
      <c r="AB409" s="25">
        <v>2.0699999999999998E-3</v>
      </c>
      <c r="AC409" s="25">
        <f t="shared" si="96"/>
        <v>9.2999999999999984E-4</v>
      </c>
    </row>
    <row r="410" spans="1:29" s="15" customFormat="1">
      <c r="A410" s="18">
        <v>658</v>
      </c>
      <c r="B410" s="25">
        <v>2.3000000000000001E-4</v>
      </c>
      <c r="C410" s="25">
        <v>8.3000000000000001E-4</v>
      </c>
      <c r="D410" s="25">
        <f t="shared" si="97"/>
        <v>-4.3500000000000006E-4</v>
      </c>
      <c r="E410" s="25"/>
      <c r="F410" s="25"/>
      <c r="G410" s="25"/>
      <c r="H410" s="25">
        <v>1.4300000000000001E-3</v>
      </c>
      <c r="I410" s="25">
        <f t="shared" si="98"/>
        <v>1.65E-4</v>
      </c>
      <c r="J410" s="25"/>
      <c r="K410" s="25"/>
      <c r="L410" s="25"/>
      <c r="M410" s="25">
        <v>1.2999999999999999E-3</v>
      </c>
      <c r="N410" s="25">
        <f t="shared" si="99"/>
        <v>3.4999999999999875E-5</v>
      </c>
      <c r="O410" s="25"/>
      <c r="P410" s="25"/>
      <c r="Q410" s="25"/>
      <c r="R410" s="25">
        <v>9.7999999999999997E-4</v>
      </c>
      <c r="S410" s="25">
        <f t="shared" si="100"/>
        <v>-2.850000000000001E-4</v>
      </c>
      <c r="T410" s="25"/>
      <c r="U410" s="25"/>
      <c r="V410" s="25"/>
      <c r="W410" s="25">
        <v>1.8E-3</v>
      </c>
      <c r="X410" s="25">
        <f t="shared" si="101"/>
        <v>5.3499999999999989E-4</v>
      </c>
      <c r="Y410" s="25"/>
      <c r="Z410" s="25"/>
      <c r="AA410" s="25"/>
      <c r="AB410" s="25">
        <v>2.3E-3</v>
      </c>
      <c r="AC410" s="25">
        <f t="shared" si="96"/>
        <v>1.2650000000000001E-3</v>
      </c>
    </row>
    <row r="411" spans="1:29" s="15" customFormat="1">
      <c r="A411" s="18">
        <v>659</v>
      </c>
      <c r="B411" s="25">
        <v>-1.3999999999999999E-4</v>
      </c>
      <c r="C411" s="25">
        <v>8.0000000000000004E-4</v>
      </c>
      <c r="D411" s="25">
        <f t="shared" si="97"/>
        <v>-1.7999999999999993E-4</v>
      </c>
      <c r="E411" s="25"/>
      <c r="F411" s="25"/>
      <c r="G411" s="25"/>
      <c r="H411" s="25">
        <v>1.48E-3</v>
      </c>
      <c r="I411" s="25">
        <f t="shared" si="98"/>
        <v>5.0000000000000001E-4</v>
      </c>
      <c r="J411" s="25"/>
      <c r="K411" s="25"/>
      <c r="L411" s="25"/>
      <c r="M411" s="25">
        <v>1.42E-3</v>
      </c>
      <c r="N411" s="25">
        <f t="shared" si="99"/>
        <v>4.4000000000000007E-4</v>
      </c>
      <c r="O411" s="25"/>
      <c r="P411" s="25"/>
      <c r="Q411" s="25"/>
      <c r="R411" s="25">
        <v>8.5999999999999998E-4</v>
      </c>
      <c r="S411" s="25">
        <f t="shared" si="100"/>
        <v>-1.1999999999999999E-4</v>
      </c>
      <c r="T411" s="25"/>
      <c r="U411" s="25"/>
      <c r="V411" s="25"/>
      <c r="W411" s="25">
        <v>1.8500000000000001E-3</v>
      </c>
      <c r="X411" s="25">
        <f t="shared" si="101"/>
        <v>8.7000000000000011E-4</v>
      </c>
      <c r="Y411" s="25"/>
      <c r="Z411" s="25"/>
      <c r="AA411" s="25"/>
      <c r="AB411" s="25">
        <v>2.0999999999999999E-3</v>
      </c>
      <c r="AC411" s="25">
        <f t="shared" si="96"/>
        <v>9.7999999999999997E-4</v>
      </c>
    </row>
    <row r="412" spans="1:29" s="15" customFormat="1">
      <c r="A412" s="18">
        <v>660</v>
      </c>
      <c r="B412" s="25">
        <v>2.4000000000000001E-4</v>
      </c>
      <c r="C412" s="25">
        <v>9.1E-4</v>
      </c>
      <c r="D412" s="25">
        <f t="shared" si="97"/>
        <v>-2.400000000000002E-4</v>
      </c>
      <c r="E412" s="25"/>
      <c r="F412" s="25"/>
      <c r="G412" s="25"/>
      <c r="H412" s="25">
        <v>1.6000000000000001E-3</v>
      </c>
      <c r="I412" s="25">
        <f t="shared" si="98"/>
        <v>4.4999999999999988E-4</v>
      </c>
      <c r="J412" s="25"/>
      <c r="K412" s="25"/>
      <c r="L412" s="25"/>
      <c r="M412" s="25">
        <v>1.4400000000000001E-3</v>
      </c>
      <c r="N412" s="25">
        <f t="shared" si="99"/>
        <v>2.8999999999999989E-4</v>
      </c>
      <c r="O412" s="25"/>
      <c r="P412" s="25"/>
      <c r="Q412" s="25"/>
      <c r="R412" s="25">
        <v>1.1299999999999999E-3</v>
      </c>
      <c r="S412" s="25">
        <f t="shared" si="100"/>
        <v>-2.0000000000000269E-5</v>
      </c>
      <c r="T412" s="25"/>
      <c r="U412" s="25"/>
      <c r="V412" s="25"/>
      <c r="W412" s="25">
        <v>1.9499999999999999E-3</v>
      </c>
      <c r="X412" s="25">
        <f t="shared" si="101"/>
        <v>7.9999999999999971E-4</v>
      </c>
      <c r="Y412" s="25"/>
      <c r="Z412" s="25"/>
      <c r="AA412" s="25"/>
      <c r="AB412" s="25">
        <v>2.0600000000000002E-3</v>
      </c>
      <c r="AC412" s="25">
        <f t="shared" si="96"/>
        <v>1.1500000000000002E-3</v>
      </c>
    </row>
    <row r="413" spans="1:29" s="15" customFormat="1">
      <c r="A413" s="18">
        <v>661</v>
      </c>
      <c r="B413" s="25">
        <v>-1.7000000000000001E-4</v>
      </c>
      <c r="C413" s="25">
        <v>9.7999999999999997E-4</v>
      </c>
      <c r="D413" s="25">
        <f t="shared" si="97"/>
        <v>-1.0000000000000026E-5</v>
      </c>
      <c r="E413" s="25"/>
      <c r="F413" s="25"/>
      <c r="G413" s="25"/>
      <c r="H413" s="25">
        <v>1.58E-3</v>
      </c>
      <c r="I413" s="25">
        <f t="shared" si="98"/>
        <v>5.9000000000000003E-4</v>
      </c>
      <c r="J413" s="25"/>
      <c r="K413" s="25"/>
      <c r="L413" s="25"/>
      <c r="M413" s="25">
        <v>1.48E-3</v>
      </c>
      <c r="N413" s="25">
        <f t="shared" si="99"/>
        <v>4.8999999999999998E-4</v>
      </c>
      <c r="O413" s="25"/>
      <c r="P413" s="25"/>
      <c r="Q413" s="25"/>
      <c r="R413" s="25">
        <v>1E-3</v>
      </c>
      <c r="S413" s="25">
        <f t="shared" si="100"/>
        <v>1.0000000000000026E-5</v>
      </c>
      <c r="T413" s="25"/>
      <c r="U413" s="25"/>
      <c r="V413" s="25"/>
      <c r="W413" s="25">
        <v>1.8600000000000001E-3</v>
      </c>
      <c r="X413" s="25">
        <f t="shared" si="101"/>
        <v>8.7000000000000011E-4</v>
      </c>
      <c r="Y413" s="25"/>
      <c r="Z413" s="25"/>
      <c r="AA413" s="25"/>
      <c r="AB413" s="25">
        <v>2.15E-3</v>
      </c>
      <c r="AC413" s="25">
        <f t="shared" si="96"/>
        <v>9.8999999999999999E-4</v>
      </c>
    </row>
    <row r="414" spans="1:29" s="15" customFormat="1">
      <c r="A414" s="18">
        <v>662</v>
      </c>
      <c r="B414" s="25">
        <v>2.2000000000000001E-4</v>
      </c>
      <c r="C414" s="25">
        <v>7.2999999999999996E-4</v>
      </c>
      <c r="D414" s="25">
        <f t="shared" si="97"/>
        <v>-4.9500000000000021E-4</v>
      </c>
      <c r="E414" s="25"/>
      <c r="F414" s="25"/>
      <c r="G414" s="25"/>
      <c r="H414" s="25">
        <v>1.5E-3</v>
      </c>
      <c r="I414" s="25">
        <f t="shared" si="98"/>
        <v>2.7499999999999985E-4</v>
      </c>
      <c r="J414" s="25"/>
      <c r="K414" s="25"/>
      <c r="L414" s="25"/>
      <c r="M414" s="25">
        <v>1.4E-3</v>
      </c>
      <c r="N414" s="25">
        <f t="shared" si="99"/>
        <v>1.7499999999999981E-4</v>
      </c>
      <c r="O414" s="25"/>
      <c r="P414" s="25"/>
      <c r="Q414" s="25"/>
      <c r="R414" s="25">
        <v>9.3999999999999997E-4</v>
      </c>
      <c r="S414" s="25">
        <f t="shared" si="100"/>
        <v>-2.8500000000000021E-4</v>
      </c>
      <c r="T414" s="25"/>
      <c r="U414" s="25"/>
      <c r="V414" s="25"/>
      <c r="W414" s="25">
        <v>1.99E-3</v>
      </c>
      <c r="X414" s="25">
        <f t="shared" si="101"/>
        <v>7.6499999999999984E-4</v>
      </c>
      <c r="Y414" s="25"/>
      <c r="Z414" s="25"/>
      <c r="AA414" s="25"/>
      <c r="AB414" s="25">
        <v>2.2300000000000002E-3</v>
      </c>
      <c r="AC414" s="25">
        <f t="shared" si="96"/>
        <v>1.2250000000000002E-3</v>
      </c>
    </row>
    <row r="415" spans="1:29" s="15" customFormat="1">
      <c r="A415" s="18">
        <v>663</v>
      </c>
      <c r="B415" s="25">
        <v>-1.9000000000000001E-4</v>
      </c>
      <c r="C415" s="25">
        <v>9.3000000000000005E-4</v>
      </c>
      <c r="D415" s="25">
        <f t="shared" si="97"/>
        <v>-4.4999999999999901E-5</v>
      </c>
      <c r="E415" s="25"/>
      <c r="F415" s="25"/>
      <c r="G415" s="25"/>
      <c r="H415" s="25">
        <v>1.6000000000000001E-3</v>
      </c>
      <c r="I415" s="25">
        <f t="shared" si="98"/>
        <v>6.2500000000000012E-4</v>
      </c>
      <c r="J415" s="25"/>
      <c r="K415" s="25"/>
      <c r="L415" s="25"/>
      <c r="M415" s="25">
        <v>1.47E-3</v>
      </c>
      <c r="N415" s="25">
        <f t="shared" si="99"/>
        <v>4.95E-4</v>
      </c>
      <c r="O415" s="25"/>
      <c r="P415" s="25"/>
      <c r="Q415" s="25"/>
      <c r="R415" s="25">
        <v>1.0499999999999999E-3</v>
      </c>
      <c r="S415" s="25">
        <f t="shared" si="100"/>
        <v>7.499999999999998E-5</v>
      </c>
      <c r="T415" s="25"/>
      <c r="U415" s="25"/>
      <c r="V415" s="25"/>
      <c r="W415" s="25">
        <v>1.8600000000000001E-3</v>
      </c>
      <c r="X415" s="25">
        <f t="shared" si="101"/>
        <v>8.8500000000000015E-4</v>
      </c>
      <c r="Y415" s="25"/>
      <c r="Z415" s="25"/>
      <c r="AA415" s="25"/>
      <c r="AB415" s="25">
        <v>2.14E-3</v>
      </c>
      <c r="AC415" s="25">
        <f t="shared" si="96"/>
        <v>9.7499999999999996E-4</v>
      </c>
    </row>
    <row r="416" spans="1:29" s="15" customFormat="1">
      <c r="A416" s="18">
        <v>664</v>
      </c>
      <c r="B416" s="25">
        <v>2.1000000000000001E-4</v>
      </c>
      <c r="C416" s="25">
        <v>7.9000000000000001E-4</v>
      </c>
      <c r="D416" s="25">
        <f t="shared" si="97"/>
        <v>-4.3999999999999996E-4</v>
      </c>
      <c r="E416" s="25"/>
      <c r="F416" s="25"/>
      <c r="G416" s="25"/>
      <c r="H416" s="25">
        <v>1.56E-3</v>
      </c>
      <c r="I416" s="25">
        <f t="shared" si="98"/>
        <v>3.3E-4</v>
      </c>
      <c r="J416" s="25"/>
      <c r="K416" s="25"/>
      <c r="L416" s="25"/>
      <c r="M416" s="25">
        <v>1.34E-3</v>
      </c>
      <c r="N416" s="25">
        <f t="shared" si="99"/>
        <v>1.1000000000000007E-4</v>
      </c>
      <c r="O416" s="25"/>
      <c r="P416" s="25"/>
      <c r="Q416" s="25"/>
      <c r="R416" s="25">
        <v>1.1199999999999999E-3</v>
      </c>
      <c r="S416" s="25">
        <f t="shared" si="100"/>
        <v>-1.1000000000000007E-4</v>
      </c>
      <c r="T416" s="25"/>
      <c r="U416" s="25"/>
      <c r="V416" s="25"/>
      <c r="W416" s="25">
        <v>1.8699999999999999E-3</v>
      </c>
      <c r="X416" s="25">
        <f t="shared" si="101"/>
        <v>6.3999999999999994E-4</v>
      </c>
      <c r="Y416" s="25"/>
      <c r="Z416" s="25"/>
      <c r="AA416" s="25"/>
      <c r="AB416" s="25">
        <v>2.2499999999999998E-3</v>
      </c>
      <c r="AC416" s="25">
        <f t="shared" si="96"/>
        <v>1.23E-3</v>
      </c>
    </row>
    <row r="417" spans="1:29" s="15" customFormat="1">
      <c r="A417" s="18">
        <v>665</v>
      </c>
      <c r="B417" s="25">
        <v>-1.8000000000000001E-4</v>
      </c>
      <c r="C417" s="25">
        <v>9.3000000000000005E-4</v>
      </c>
      <c r="D417" s="25">
        <f t="shared" si="97"/>
        <v>5.0000000000000131E-6</v>
      </c>
      <c r="E417" s="25"/>
      <c r="F417" s="25"/>
      <c r="G417" s="25"/>
      <c r="H417" s="25">
        <v>1.56E-3</v>
      </c>
      <c r="I417" s="25">
        <f t="shared" si="98"/>
        <v>6.3499999999999993E-4</v>
      </c>
      <c r="J417" s="25"/>
      <c r="K417" s="25"/>
      <c r="L417" s="25"/>
      <c r="M417" s="25">
        <v>1.5200000000000001E-3</v>
      </c>
      <c r="N417" s="25">
        <f t="shared" si="99"/>
        <v>5.9500000000000004E-4</v>
      </c>
      <c r="O417" s="25"/>
      <c r="P417" s="25"/>
      <c r="Q417" s="25"/>
      <c r="R417" s="25">
        <v>1.06E-3</v>
      </c>
      <c r="S417" s="25">
        <f t="shared" si="100"/>
        <v>1.3499999999999992E-4</v>
      </c>
      <c r="T417" s="25"/>
      <c r="U417" s="25"/>
      <c r="V417" s="25"/>
      <c r="W417" s="25">
        <v>1.7899999999999999E-3</v>
      </c>
      <c r="X417" s="25">
        <f t="shared" si="101"/>
        <v>8.6499999999999988E-4</v>
      </c>
      <c r="Y417" s="25"/>
      <c r="Z417" s="25"/>
      <c r="AA417" s="25"/>
      <c r="AB417" s="25">
        <v>2.0300000000000001E-3</v>
      </c>
      <c r="AC417" s="25">
        <f t="shared" si="96"/>
        <v>9.2500000000000004E-4</v>
      </c>
    </row>
    <row r="418" spans="1:29" s="15" customFormat="1">
      <c r="A418" s="18">
        <v>666</v>
      </c>
      <c r="B418" s="25">
        <v>3.6000000000000002E-4</v>
      </c>
      <c r="C418" s="25">
        <v>8.7000000000000001E-4</v>
      </c>
      <c r="D418" s="25">
        <f t="shared" si="97"/>
        <v>-4.6500000000000003E-4</v>
      </c>
      <c r="E418" s="25"/>
      <c r="F418" s="25"/>
      <c r="G418" s="25"/>
      <c r="H418" s="25">
        <v>1.5399999999999999E-3</v>
      </c>
      <c r="I418" s="25">
        <f t="shared" si="98"/>
        <v>2.0499999999999989E-4</v>
      </c>
      <c r="J418" s="25"/>
      <c r="K418" s="25"/>
      <c r="L418" s="25"/>
      <c r="M418" s="25">
        <v>1.57E-3</v>
      </c>
      <c r="N418" s="25">
        <f t="shared" si="99"/>
        <v>2.3499999999999997E-4</v>
      </c>
      <c r="O418" s="25"/>
      <c r="P418" s="25"/>
      <c r="Q418" s="25"/>
      <c r="R418" s="25">
        <v>1.2600000000000001E-3</v>
      </c>
      <c r="S418" s="25">
        <f t="shared" si="100"/>
        <v>-7.499999999999998E-5</v>
      </c>
      <c r="T418" s="25"/>
      <c r="U418" s="25"/>
      <c r="V418" s="25"/>
      <c r="W418" s="25">
        <v>2.0799999999999998E-3</v>
      </c>
      <c r="X418" s="25">
        <f t="shared" si="101"/>
        <v>7.4499999999999979E-4</v>
      </c>
      <c r="Y418" s="25"/>
      <c r="Z418" s="25"/>
      <c r="AA418" s="25"/>
      <c r="AB418" s="25">
        <v>2.31E-3</v>
      </c>
      <c r="AC418" s="25">
        <f t="shared" si="96"/>
        <v>1.335E-3</v>
      </c>
    </row>
    <row r="419" spans="1:29" s="15" customFormat="1">
      <c r="A419" s="18">
        <v>667</v>
      </c>
      <c r="B419" s="25">
        <v>3.2000000000000003E-4</v>
      </c>
      <c r="C419" s="25">
        <v>8.0000000000000004E-4</v>
      </c>
      <c r="D419" s="25">
        <f t="shared" si="97"/>
        <v>-4.4999999999999999E-4</v>
      </c>
      <c r="E419" s="25"/>
      <c r="F419" s="25"/>
      <c r="G419" s="25"/>
      <c r="H419" s="25">
        <v>1.5100000000000001E-3</v>
      </c>
      <c r="I419" s="25">
        <f t="shared" si="98"/>
        <v>2.6000000000000003E-4</v>
      </c>
      <c r="J419" s="25"/>
      <c r="K419" s="25"/>
      <c r="L419" s="25"/>
      <c r="M419" s="25">
        <v>1.4499999999999999E-3</v>
      </c>
      <c r="N419" s="25">
        <f t="shared" si="99"/>
        <v>1.9999999999999987E-4</v>
      </c>
      <c r="O419" s="25"/>
      <c r="P419" s="25"/>
      <c r="Q419" s="25"/>
      <c r="R419" s="25">
        <v>9.8999999999999999E-4</v>
      </c>
      <c r="S419" s="25">
        <f t="shared" si="100"/>
        <v>-2.6000000000000003E-4</v>
      </c>
      <c r="T419" s="25"/>
      <c r="U419" s="25"/>
      <c r="V419" s="25"/>
      <c r="W419" s="25">
        <v>1.81E-3</v>
      </c>
      <c r="X419" s="25">
        <f t="shared" si="101"/>
        <v>5.5999999999999995E-4</v>
      </c>
      <c r="Y419" s="25"/>
      <c r="Z419" s="25"/>
      <c r="AA419" s="25"/>
      <c r="AB419" s="25">
        <v>2.1800000000000001E-3</v>
      </c>
      <c r="AC419" s="25">
        <f t="shared" si="96"/>
        <v>1.25E-3</v>
      </c>
    </row>
    <row r="420" spans="1:29" s="15" customFormat="1">
      <c r="A420" s="18">
        <v>668</v>
      </c>
      <c r="B420" s="25">
        <v>-8.4000000000000003E-4</v>
      </c>
      <c r="C420" s="25">
        <v>7.9000000000000001E-4</v>
      </c>
      <c r="D420" s="25">
        <f t="shared" si="97"/>
        <v>1.7000000000000012E-4</v>
      </c>
      <c r="E420" s="25"/>
      <c r="F420" s="25"/>
      <c r="G420" s="25"/>
      <c r="H420" s="25">
        <v>1.4499999999999999E-3</v>
      </c>
      <c r="I420" s="25">
        <f t="shared" si="98"/>
        <v>8.3000000000000001E-4</v>
      </c>
      <c r="J420" s="25"/>
      <c r="K420" s="25"/>
      <c r="L420" s="25"/>
      <c r="M420" s="25">
        <v>1.39E-3</v>
      </c>
      <c r="N420" s="25">
        <f t="shared" si="99"/>
        <v>7.7000000000000007E-4</v>
      </c>
      <c r="O420" s="25"/>
      <c r="P420" s="25"/>
      <c r="Q420" s="25"/>
      <c r="R420" s="25">
        <v>1.0499999999999999E-3</v>
      </c>
      <c r="S420" s="25">
        <f t="shared" si="100"/>
        <v>4.3000000000000004E-4</v>
      </c>
      <c r="T420" s="25"/>
      <c r="U420" s="25"/>
      <c r="V420" s="25"/>
      <c r="W420" s="25">
        <v>1.9300000000000001E-3</v>
      </c>
      <c r="X420" s="25">
        <f t="shared" si="101"/>
        <v>1.3100000000000002E-3</v>
      </c>
      <c r="Y420" s="25"/>
      <c r="Z420" s="25"/>
      <c r="AA420" s="25"/>
      <c r="AB420" s="25">
        <v>2.0799999999999998E-3</v>
      </c>
      <c r="AC420" s="25">
        <f t="shared" si="96"/>
        <v>6.1999999999999989E-4</v>
      </c>
    </row>
    <row r="421" spans="1:29" s="15" customFormat="1">
      <c r="A421" s="18">
        <v>669</v>
      </c>
      <c r="B421" s="25">
        <v>9.1E-4</v>
      </c>
      <c r="C421" s="25">
        <v>9.7000000000000005E-4</v>
      </c>
      <c r="D421" s="25">
        <f t="shared" si="97"/>
        <v>-5.5000000000000003E-4</v>
      </c>
      <c r="E421" s="25"/>
      <c r="F421" s="25"/>
      <c r="G421" s="25"/>
      <c r="H421" s="25">
        <v>1.5200000000000001E-3</v>
      </c>
      <c r="I421" s="25">
        <f t="shared" si="98"/>
        <v>0</v>
      </c>
      <c r="J421" s="25"/>
      <c r="K421" s="25"/>
      <c r="L421" s="25"/>
      <c r="M421" s="25">
        <v>1.4400000000000001E-3</v>
      </c>
      <c r="N421" s="25">
        <f t="shared" si="99"/>
        <v>-7.9999999999999993E-5</v>
      </c>
      <c r="O421" s="25"/>
      <c r="P421" s="25"/>
      <c r="Q421" s="25"/>
      <c r="R421" s="25">
        <v>9.8999999999999999E-4</v>
      </c>
      <c r="S421" s="25">
        <f t="shared" si="100"/>
        <v>-5.3000000000000009E-4</v>
      </c>
      <c r="T421" s="25"/>
      <c r="U421" s="25"/>
      <c r="V421" s="25"/>
      <c r="W421" s="25">
        <v>1.8699999999999999E-3</v>
      </c>
      <c r="X421" s="25">
        <f t="shared" si="101"/>
        <v>3.4999999999999983E-4</v>
      </c>
      <c r="Y421" s="25"/>
      <c r="Z421" s="25"/>
      <c r="AA421" s="25"/>
      <c r="AB421" s="25">
        <v>2.1299999999999999E-3</v>
      </c>
      <c r="AC421" s="25">
        <f t="shared" si="96"/>
        <v>1.5200000000000001E-3</v>
      </c>
    </row>
    <row r="422" spans="1:29" s="15" customFormat="1">
      <c r="A422" s="18">
        <v>670</v>
      </c>
      <c r="B422" s="25">
        <v>-6.8000000000000005E-4</v>
      </c>
      <c r="C422" s="25">
        <v>7.6000000000000004E-4</v>
      </c>
      <c r="D422" s="25">
        <f t="shared" si="97"/>
        <v>2.5000000000000066E-5</v>
      </c>
      <c r="E422" s="25"/>
      <c r="F422" s="25"/>
      <c r="G422" s="25"/>
      <c r="H422" s="25">
        <v>1.32E-3</v>
      </c>
      <c r="I422" s="25">
        <f t="shared" si="98"/>
        <v>5.8500000000000002E-4</v>
      </c>
      <c r="J422" s="25"/>
      <c r="K422" s="25"/>
      <c r="L422" s="25"/>
      <c r="M422" s="25">
        <v>1.2999999999999999E-3</v>
      </c>
      <c r="N422" s="25">
        <f t="shared" si="99"/>
        <v>5.6499999999999996E-4</v>
      </c>
      <c r="O422" s="25"/>
      <c r="P422" s="25"/>
      <c r="Q422" s="25"/>
      <c r="R422" s="25">
        <v>7.9000000000000001E-4</v>
      </c>
      <c r="S422" s="25">
        <f t="shared" si="100"/>
        <v>5.5000000000000036E-5</v>
      </c>
      <c r="T422" s="25"/>
      <c r="U422" s="25"/>
      <c r="V422" s="25"/>
      <c r="W422" s="25">
        <v>1.81E-3</v>
      </c>
      <c r="X422" s="25">
        <f t="shared" si="101"/>
        <v>1.075E-3</v>
      </c>
      <c r="Y422" s="25"/>
      <c r="Z422" s="25"/>
      <c r="AA422" s="25"/>
      <c r="AB422" s="25">
        <v>2.15E-3</v>
      </c>
      <c r="AC422" s="25">
        <f t="shared" si="96"/>
        <v>7.3499999999999998E-4</v>
      </c>
    </row>
    <row r="423" spans="1:29" s="15" customFormat="1">
      <c r="A423" s="18">
        <v>671</v>
      </c>
      <c r="B423" s="25">
        <v>1.1999999999999999E-3</v>
      </c>
      <c r="C423" s="25">
        <v>8.7000000000000001E-4</v>
      </c>
      <c r="D423" s="25">
        <f t="shared" si="97"/>
        <v>-7.7499999999999976E-4</v>
      </c>
      <c r="E423" s="25"/>
      <c r="F423" s="25"/>
      <c r="G423" s="25"/>
      <c r="H423" s="25">
        <v>1.64E-3</v>
      </c>
      <c r="I423" s="25">
        <f t="shared" si="98"/>
        <v>-4.9999999999997963E-6</v>
      </c>
      <c r="J423" s="25"/>
      <c r="K423" s="25"/>
      <c r="L423" s="25"/>
      <c r="M423" s="25">
        <v>1.47E-3</v>
      </c>
      <c r="N423" s="25">
        <f t="shared" si="99"/>
        <v>-1.7499999999999981E-4</v>
      </c>
      <c r="O423" s="25"/>
      <c r="P423" s="25"/>
      <c r="Q423" s="25"/>
      <c r="R423" s="25">
        <v>1.0200000000000001E-3</v>
      </c>
      <c r="S423" s="25">
        <f t="shared" si="100"/>
        <v>-6.2499999999999969E-4</v>
      </c>
      <c r="T423" s="25"/>
      <c r="U423" s="25"/>
      <c r="V423" s="25"/>
      <c r="W423" s="25">
        <v>1.82E-3</v>
      </c>
      <c r="X423" s="25">
        <f t="shared" si="101"/>
        <v>1.7500000000000024E-4</v>
      </c>
      <c r="Y423" s="25"/>
      <c r="Z423" s="25"/>
      <c r="AA423" s="25"/>
      <c r="AB423" s="25">
        <v>2.0899999999999998E-3</v>
      </c>
      <c r="AC423" s="25">
        <f t="shared" si="96"/>
        <v>1.6449999999999998E-3</v>
      </c>
    </row>
    <row r="424" spans="1:29" s="15" customFormat="1">
      <c r="A424" s="18">
        <v>672</v>
      </c>
      <c r="B424" s="25">
        <v>-8.5999999999999998E-4</v>
      </c>
      <c r="C424" s="25">
        <v>8.0999999999999996E-4</v>
      </c>
      <c r="D424" s="25">
        <f t="shared" si="97"/>
        <v>2.050000000000001E-4</v>
      </c>
      <c r="E424" s="25"/>
      <c r="F424" s="25"/>
      <c r="G424" s="25"/>
      <c r="H424" s="25">
        <v>1.47E-3</v>
      </c>
      <c r="I424" s="25">
        <f t="shared" si="98"/>
        <v>8.650000000000001E-4</v>
      </c>
      <c r="J424" s="25"/>
      <c r="K424" s="25"/>
      <c r="L424" s="25"/>
      <c r="M424" s="25">
        <v>1.5100000000000001E-3</v>
      </c>
      <c r="N424" s="25">
        <f t="shared" si="99"/>
        <v>9.0500000000000021E-4</v>
      </c>
      <c r="O424" s="25"/>
      <c r="P424" s="25"/>
      <c r="Q424" s="25"/>
      <c r="R424" s="25">
        <v>9.6000000000000002E-4</v>
      </c>
      <c r="S424" s="25">
        <f t="shared" si="100"/>
        <v>3.5500000000000017E-4</v>
      </c>
      <c r="T424" s="25"/>
      <c r="U424" s="25"/>
      <c r="V424" s="25"/>
      <c r="W424" s="25">
        <v>1.9599999999999999E-3</v>
      </c>
      <c r="X424" s="25">
        <f t="shared" si="101"/>
        <v>1.3550000000000001E-3</v>
      </c>
      <c r="Y424" s="25"/>
      <c r="Z424" s="25"/>
      <c r="AA424" s="25"/>
      <c r="AB424" s="25">
        <v>2.0699999999999998E-3</v>
      </c>
      <c r="AC424" s="25">
        <f t="shared" si="96"/>
        <v>6.0499999999999985E-4</v>
      </c>
    </row>
    <row r="425" spans="1:29" s="15" customFormat="1">
      <c r="A425" s="18">
        <v>673</v>
      </c>
      <c r="B425" s="25">
        <v>2.9999999999999997E-4</v>
      </c>
      <c r="C425" s="25">
        <v>9.5E-4</v>
      </c>
      <c r="D425" s="25">
        <f t="shared" si="97"/>
        <v>-2.1000000000000001E-4</v>
      </c>
      <c r="E425" s="25"/>
      <c r="F425" s="25"/>
      <c r="G425" s="25"/>
      <c r="H425" s="25">
        <v>1.5900000000000001E-3</v>
      </c>
      <c r="I425" s="25">
        <f t="shared" si="98"/>
        <v>4.3000000000000004E-4</v>
      </c>
      <c r="J425" s="25"/>
      <c r="K425" s="25"/>
      <c r="L425" s="25"/>
      <c r="M425" s="25">
        <v>1.5200000000000001E-3</v>
      </c>
      <c r="N425" s="25">
        <f t="shared" si="99"/>
        <v>3.6000000000000008E-4</v>
      </c>
      <c r="O425" s="25"/>
      <c r="P425" s="25"/>
      <c r="Q425" s="25"/>
      <c r="R425" s="25">
        <v>1.14E-3</v>
      </c>
      <c r="S425" s="25">
        <f t="shared" si="100"/>
        <v>-2.0000000000000052E-5</v>
      </c>
      <c r="T425" s="25"/>
      <c r="U425" s="25"/>
      <c r="V425" s="25"/>
      <c r="W425" s="25">
        <v>1.9300000000000001E-3</v>
      </c>
      <c r="X425" s="25">
        <f t="shared" si="101"/>
        <v>7.7000000000000007E-4</v>
      </c>
      <c r="Y425" s="25"/>
      <c r="Z425" s="25"/>
      <c r="AA425" s="25"/>
      <c r="AB425" s="25">
        <v>2.0200000000000001E-3</v>
      </c>
      <c r="AC425" s="25">
        <f t="shared" si="96"/>
        <v>1.16E-3</v>
      </c>
    </row>
    <row r="426" spans="1:29" s="15" customFormat="1">
      <c r="A426" s="18">
        <v>674</v>
      </c>
      <c r="B426" s="25">
        <v>-4.4000000000000002E-4</v>
      </c>
      <c r="C426" s="25">
        <v>7.6000000000000004E-4</v>
      </c>
      <c r="D426" s="25">
        <f t="shared" si="97"/>
        <v>-1.5999999999999988E-4</v>
      </c>
      <c r="E426" s="25"/>
      <c r="F426" s="25"/>
      <c r="G426" s="25"/>
      <c r="H426" s="25">
        <v>1.3500000000000001E-3</v>
      </c>
      <c r="I426" s="25">
        <f t="shared" si="98"/>
        <v>4.3000000000000015E-4</v>
      </c>
      <c r="J426" s="25"/>
      <c r="K426" s="25"/>
      <c r="L426" s="25"/>
      <c r="M426" s="25">
        <v>1.3500000000000001E-3</v>
      </c>
      <c r="N426" s="25">
        <f t="shared" si="99"/>
        <v>4.3000000000000015E-4</v>
      </c>
      <c r="O426" s="25"/>
      <c r="P426" s="25"/>
      <c r="Q426" s="25"/>
      <c r="R426" s="25">
        <v>8.8000000000000003E-4</v>
      </c>
      <c r="S426" s="25">
        <f t="shared" si="100"/>
        <v>-3.9999999999999888E-5</v>
      </c>
      <c r="T426" s="25"/>
      <c r="U426" s="25"/>
      <c r="V426" s="25"/>
      <c r="W426" s="25">
        <v>1.8799999999999999E-3</v>
      </c>
      <c r="X426" s="25">
        <f t="shared" si="101"/>
        <v>9.6000000000000002E-4</v>
      </c>
      <c r="Y426" s="25"/>
      <c r="Z426" s="25"/>
      <c r="AA426" s="25"/>
      <c r="AB426" s="25">
        <v>2.2799999999999999E-3</v>
      </c>
      <c r="AC426" s="25">
        <f t="shared" si="96"/>
        <v>9.1999999999999992E-4</v>
      </c>
    </row>
    <row r="427" spans="1:29" s="15" customFormat="1">
      <c r="A427" s="18">
        <v>675</v>
      </c>
      <c r="B427" s="25">
        <v>4.2999999999999999E-4</v>
      </c>
      <c r="C427" s="25">
        <v>8.1999999999999998E-4</v>
      </c>
      <c r="D427" s="25">
        <f t="shared" si="97"/>
        <v>-4.0999999999999999E-4</v>
      </c>
      <c r="E427" s="25"/>
      <c r="F427" s="25"/>
      <c r="G427" s="25"/>
      <c r="H427" s="25">
        <v>1.4300000000000001E-3</v>
      </c>
      <c r="I427" s="25">
        <f t="shared" si="98"/>
        <v>2.0000000000000009E-4</v>
      </c>
      <c r="J427" s="25"/>
      <c r="K427" s="25"/>
      <c r="L427" s="25"/>
      <c r="M427" s="25">
        <v>1.4499999999999999E-3</v>
      </c>
      <c r="N427" s="25">
        <f t="shared" si="99"/>
        <v>2.1999999999999993E-4</v>
      </c>
      <c r="O427" s="25"/>
      <c r="P427" s="25"/>
      <c r="Q427" s="25"/>
      <c r="R427" s="25">
        <v>9.6000000000000002E-4</v>
      </c>
      <c r="S427" s="25">
        <f t="shared" si="100"/>
        <v>-2.6999999999999995E-4</v>
      </c>
      <c r="T427" s="25"/>
      <c r="U427" s="25"/>
      <c r="V427" s="25"/>
      <c r="W427" s="25">
        <v>1.7799999999999999E-3</v>
      </c>
      <c r="X427" s="25">
        <f t="shared" si="101"/>
        <v>5.4999999999999992E-4</v>
      </c>
      <c r="Y427" s="25"/>
      <c r="Z427" s="25"/>
      <c r="AA427" s="25"/>
      <c r="AB427" s="25">
        <v>2.0300000000000001E-3</v>
      </c>
      <c r="AC427" s="25">
        <f t="shared" si="96"/>
        <v>1.23E-3</v>
      </c>
    </row>
    <row r="428" spans="1:29" s="15" customFormat="1">
      <c r="A428" s="18">
        <v>676</v>
      </c>
      <c r="B428" s="25">
        <v>-4.4000000000000002E-4</v>
      </c>
      <c r="C428" s="25">
        <v>7.6000000000000004E-4</v>
      </c>
      <c r="D428" s="25">
        <f t="shared" si="97"/>
        <v>-1.7999999999999993E-4</v>
      </c>
      <c r="E428" s="25"/>
      <c r="F428" s="25"/>
      <c r="G428" s="25"/>
      <c r="H428" s="25">
        <v>1.41E-3</v>
      </c>
      <c r="I428" s="25">
        <f t="shared" si="98"/>
        <v>4.7000000000000004E-4</v>
      </c>
      <c r="J428" s="25"/>
      <c r="K428" s="25"/>
      <c r="L428" s="25"/>
      <c r="M428" s="25">
        <v>1.4400000000000001E-3</v>
      </c>
      <c r="N428" s="25">
        <f t="shared" si="99"/>
        <v>5.0000000000000012E-4</v>
      </c>
      <c r="O428" s="25"/>
      <c r="P428" s="25"/>
      <c r="Q428" s="25"/>
      <c r="R428" s="25">
        <v>1.1100000000000001E-3</v>
      </c>
      <c r="S428" s="25">
        <f t="shared" si="100"/>
        <v>1.7000000000000012E-4</v>
      </c>
      <c r="T428" s="25"/>
      <c r="U428" s="25"/>
      <c r="V428" s="25"/>
      <c r="W428" s="25">
        <v>1.9E-3</v>
      </c>
      <c r="X428" s="25">
        <f t="shared" si="101"/>
        <v>9.6000000000000002E-4</v>
      </c>
      <c r="Y428" s="25"/>
      <c r="Z428" s="25"/>
      <c r="AA428" s="25"/>
      <c r="AB428" s="25">
        <v>2.32E-3</v>
      </c>
      <c r="AC428" s="25">
        <f t="shared" si="96"/>
        <v>9.3999999999999997E-4</v>
      </c>
    </row>
    <row r="429" spans="1:29" s="15" customFormat="1">
      <c r="A429" s="18">
        <v>677</v>
      </c>
      <c r="B429" s="25">
        <v>3.3E-4</v>
      </c>
      <c r="C429" s="25">
        <v>1.0399999999999999E-3</v>
      </c>
      <c r="D429" s="25">
        <f t="shared" si="97"/>
        <v>-1.5500000000000019E-4</v>
      </c>
      <c r="E429" s="25"/>
      <c r="F429" s="25"/>
      <c r="G429" s="25"/>
      <c r="H429" s="25">
        <v>1.7700000000000001E-3</v>
      </c>
      <c r="I429" s="25">
        <f t="shared" si="98"/>
        <v>5.7499999999999999E-4</v>
      </c>
      <c r="J429" s="25"/>
      <c r="K429" s="25"/>
      <c r="L429" s="25"/>
      <c r="M429" s="25">
        <v>1.5900000000000001E-3</v>
      </c>
      <c r="N429" s="25">
        <f t="shared" si="99"/>
        <v>3.9499999999999995E-4</v>
      </c>
      <c r="O429" s="25"/>
      <c r="P429" s="25"/>
      <c r="Q429" s="25"/>
      <c r="R429" s="25">
        <v>1.1000000000000001E-3</v>
      </c>
      <c r="S429" s="25">
        <f t="shared" si="100"/>
        <v>-9.5000000000000032E-5</v>
      </c>
      <c r="T429" s="25"/>
      <c r="U429" s="25"/>
      <c r="V429" s="25"/>
      <c r="W429" s="25">
        <v>1.9599999999999999E-3</v>
      </c>
      <c r="X429" s="25">
        <f t="shared" si="101"/>
        <v>7.6499999999999984E-4</v>
      </c>
      <c r="Y429" s="25"/>
      <c r="Z429" s="25"/>
      <c r="AA429" s="25"/>
      <c r="AB429" s="25">
        <v>2.0600000000000002E-3</v>
      </c>
      <c r="AC429" s="25">
        <f t="shared" si="96"/>
        <v>1.1950000000000001E-3</v>
      </c>
    </row>
    <row r="430" spans="1:29" s="15" customFormat="1">
      <c r="A430" s="18">
        <v>678</v>
      </c>
      <c r="B430" s="25">
        <v>-5.0000000000000002E-5</v>
      </c>
      <c r="C430" s="25">
        <v>7.2999999999999996E-4</v>
      </c>
      <c r="D430" s="25">
        <f t="shared" si="97"/>
        <v>-3.2499999999999999E-4</v>
      </c>
      <c r="E430" s="25"/>
      <c r="F430" s="25"/>
      <c r="G430" s="25"/>
      <c r="H430" s="25">
        <v>1.4499999999999999E-3</v>
      </c>
      <c r="I430" s="25">
        <f t="shared" si="98"/>
        <v>3.9499999999999995E-4</v>
      </c>
      <c r="J430" s="25"/>
      <c r="K430" s="25"/>
      <c r="L430" s="25"/>
      <c r="M430" s="25">
        <v>1.33E-3</v>
      </c>
      <c r="N430" s="25">
        <f t="shared" si="99"/>
        <v>2.7500000000000007E-4</v>
      </c>
      <c r="O430" s="25"/>
      <c r="P430" s="25"/>
      <c r="Q430" s="25"/>
      <c r="R430" s="25">
        <v>8.5999999999999998E-4</v>
      </c>
      <c r="S430" s="25">
        <f t="shared" si="100"/>
        <v>-1.9499999999999997E-4</v>
      </c>
      <c r="T430" s="25"/>
      <c r="U430" s="25"/>
      <c r="V430" s="25"/>
      <c r="W430" s="25">
        <v>1.8600000000000001E-3</v>
      </c>
      <c r="X430" s="25">
        <f t="shared" si="101"/>
        <v>8.0500000000000016E-4</v>
      </c>
      <c r="Y430" s="25"/>
      <c r="Z430" s="25"/>
      <c r="AA430" s="25"/>
      <c r="AB430" s="25">
        <v>2.16E-3</v>
      </c>
      <c r="AC430" s="25">
        <f t="shared" si="96"/>
        <v>1.0549999999999999E-3</v>
      </c>
    </row>
    <row r="431" spans="1:29" s="15" customFormat="1">
      <c r="A431" s="18">
        <v>679</v>
      </c>
      <c r="B431" s="25">
        <v>0</v>
      </c>
      <c r="C431" s="25">
        <v>8.1999999999999998E-4</v>
      </c>
      <c r="D431" s="25">
        <f t="shared" si="97"/>
        <v>-1.5000000000000007E-4</v>
      </c>
      <c r="E431" s="25"/>
      <c r="F431" s="25"/>
      <c r="G431" s="25"/>
      <c r="H431" s="25">
        <v>1.5399999999999999E-3</v>
      </c>
      <c r="I431" s="25">
        <f t="shared" si="98"/>
        <v>5.6999999999999987E-4</v>
      </c>
      <c r="J431" s="25"/>
      <c r="K431" s="25"/>
      <c r="L431" s="25"/>
      <c r="M431" s="25">
        <v>1.47E-3</v>
      </c>
      <c r="N431" s="25">
        <f t="shared" si="99"/>
        <v>4.999999999999999E-4</v>
      </c>
      <c r="O431" s="25"/>
      <c r="P431" s="25"/>
      <c r="Q431" s="25"/>
      <c r="R431" s="25">
        <v>8.7000000000000001E-4</v>
      </c>
      <c r="S431" s="25">
        <f t="shared" si="100"/>
        <v>-1.0000000000000005E-4</v>
      </c>
      <c r="T431" s="25"/>
      <c r="U431" s="25"/>
      <c r="V431" s="25"/>
      <c r="W431" s="25">
        <v>1.73E-3</v>
      </c>
      <c r="X431" s="25">
        <f t="shared" si="101"/>
        <v>7.5999999999999993E-4</v>
      </c>
      <c r="Y431" s="25"/>
      <c r="Z431" s="25"/>
      <c r="AA431" s="25"/>
      <c r="AB431" s="25">
        <v>1.9400000000000001E-3</v>
      </c>
      <c r="AC431" s="25">
        <f t="shared" si="96"/>
        <v>9.7000000000000005E-4</v>
      </c>
    </row>
    <row r="432" spans="1:29" s="15" customFormat="1">
      <c r="A432" s="18">
        <v>680</v>
      </c>
      <c r="B432" s="25">
        <v>-2.2000000000000001E-4</v>
      </c>
      <c r="C432" s="25">
        <v>7.5000000000000002E-4</v>
      </c>
      <c r="D432" s="25">
        <f t="shared" si="97"/>
        <v>-2.3499999999999997E-4</v>
      </c>
      <c r="E432" s="25"/>
      <c r="F432" s="25"/>
      <c r="G432" s="25"/>
      <c r="H432" s="25">
        <v>1.2999999999999999E-3</v>
      </c>
      <c r="I432" s="25">
        <f t="shared" si="98"/>
        <v>3.1499999999999996E-4</v>
      </c>
      <c r="J432" s="25"/>
      <c r="K432" s="25"/>
      <c r="L432" s="25"/>
      <c r="M432" s="25">
        <v>1.3799999999999999E-3</v>
      </c>
      <c r="N432" s="25">
        <f t="shared" si="99"/>
        <v>3.9499999999999995E-4</v>
      </c>
      <c r="O432" s="25"/>
      <c r="P432" s="25"/>
      <c r="Q432" s="25"/>
      <c r="R432" s="25">
        <v>7.2999999999999996E-4</v>
      </c>
      <c r="S432" s="25">
        <f t="shared" si="100"/>
        <v>-2.5500000000000002E-4</v>
      </c>
      <c r="T432" s="25"/>
      <c r="U432" s="25"/>
      <c r="V432" s="25"/>
      <c r="W432" s="25">
        <v>1.8400000000000001E-3</v>
      </c>
      <c r="X432" s="25">
        <f t="shared" si="101"/>
        <v>8.5500000000000007E-4</v>
      </c>
      <c r="Y432" s="25"/>
      <c r="Z432" s="25"/>
      <c r="AA432" s="25"/>
      <c r="AB432" s="25">
        <v>2.1900000000000001E-3</v>
      </c>
      <c r="AC432" s="25">
        <f t="shared" si="96"/>
        <v>9.8499999999999998E-4</v>
      </c>
    </row>
    <row r="433" spans="1:29" s="15" customFormat="1">
      <c r="A433" s="18">
        <v>681</v>
      </c>
      <c r="B433" s="25">
        <v>1.4999999999999999E-4</v>
      </c>
      <c r="C433" s="25">
        <v>9.7999999999999997E-4</v>
      </c>
      <c r="D433" s="25">
        <f t="shared" si="97"/>
        <v>-1.1000000000000007E-4</v>
      </c>
      <c r="E433" s="25"/>
      <c r="F433" s="25"/>
      <c r="G433" s="25"/>
      <c r="H433" s="25">
        <v>1.6199999999999999E-3</v>
      </c>
      <c r="I433" s="25">
        <f t="shared" si="98"/>
        <v>5.2999999999999987E-4</v>
      </c>
      <c r="J433" s="25"/>
      <c r="K433" s="25"/>
      <c r="L433" s="25"/>
      <c r="M433" s="25">
        <v>1.6299999999999999E-3</v>
      </c>
      <c r="N433" s="25">
        <f t="shared" si="99"/>
        <v>5.399999999999999E-4</v>
      </c>
      <c r="O433" s="25"/>
      <c r="P433" s="25"/>
      <c r="Q433" s="25"/>
      <c r="R433" s="25">
        <v>1.0499999999999999E-3</v>
      </c>
      <c r="S433" s="25">
        <f t="shared" si="100"/>
        <v>-4.0000000000000105E-5</v>
      </c>
      <c r="T433" s="25"/>
      <c r="U433" s="25"/>
      <c r="V433" s="25"/>
      <c r="W433" s="25">
        <v>1.92E-3</v>
      </c>
      <c r="X433" s="25">
        <f t="shared" si="101"/>
        <v>8.3000000000000001E-4</v>
      </c>
      <c r="Y433" s="25"/>
      <c r="Z433" s="25"/>
      <c r="AA433" s="25"/>
      <c r="AB433" s="25">
        <v>2.0300000000000001E-3</v>
      </c>
      <c r="AC433" s="25">
        <f t="shared" si="96"/>
        <v>1.09E-3</v>
      </c>
    </row>
    <row r="434" spans="1:29" s="15" customFormat="1">
      <c r="A434" s="18">
        <v>682</v>
      </c>
      <c r="B434" s="25">
        <v>-2.1000000000000001E-4</v>
      </c>
      <c r="C434" s="25">
        <v>6.4000000000000005E-4</v>
      </c>
      <c r="D434" s="25">
        <f t="shared" si="97"/>
        <v>-2.499999999999999E-4</v>
      </c>
      <c r="E434" s="25"/>
      <c r="F434" s="25"/>
      <c r="G434" s="25"/>
      <c r="H434" s="25">
        <v>1.1999999999999999E-3</v>
      </c>
      <c r="I434" s="25">
        <f t="shared" si="98"/>
        <v>3.0999999999999995E-4</v>
      </c>
      <c r="J434" s="25"/>
      <c r="K434" s="25"/>
      <c r="L434" s="25"/>
      <c r="M434" s="25">
        <v>1.1000000000000001E-3</v>
      </c>
      <c r="N434" s="25">
        <f t="shared" si="99"/>
        <v>2.1000000000000012E-4</v>
      </c>
      <c r="O434" s="25"/>
      <c r="P434" s="25"/>
      <c r="Q434" s="25"/>
      <c r="R434" s="25">
        <v>8.1999999999999998E-4</v>
      </c>
      <c r="S434" s="25">
        <f t="shared" si="100"/>
        <v>-6.9999999999999967E-5</v>
      </c>
      <c r="T434" s="25"/>
      <c r="U434" s="25"/>
      <c r="V434" s="25"/>
      <c r="W434" s="25">
        <v>1.8799999999999999E-3</v>
      </c>
      <c r="X434" s="25">
        <f t="shared" si="101"/>
        <v>9.8999999999999999E-4</v>
      </c>
      <c r="Y434" s="25"/>
      <c r="Z434" s="25"/>
      <c r="AA434" s="25"/>
      <c r="AB434" s="25">
        <v>1.99E-3</v>
      </c>
      <c r="AC434" s="25">
        <f t="shared" si="96"/>
        <v>8.8999999999999995E-4</v>
      </c>
    </row>
    <row r="435" spans="1:29" s="15" customFormat="1">
      <c r="A435" s="18">
        <v>683</v>
      </c>
      <c r="B435" s="25">
        <v>-4.0000000000000003E-5</v>
      </c>
      <c r="C435" s="25">
        <v>7.6999999999999996E-4</v>
      </c>
      <c r="D435" s="25">
        <f t="shared" si="97"/>
        <v>-1.7000000000000001E-4</v>
      </c>
      <c r="E435" s="25"/>
      <c r="F435" s="25"/>
      <c r="G435" s="25"/>
      <c r="H435" s="25">
        <v>1.42E-3</v>
      </c>
      <c r="I435" s="25">
        <f t="shared" si="98"/>
        <v>4.8000000000000007E-4</v>
      </c>
      <c r="J435" s="25"/>
      <c r="K435" s="25"/>
      <c r="L435" s="25"/>
      <c r="M435" s="25">
        <v>1.3699999999999999E-3</v>
      </c>
      <c r="N435" s="25">
        <f t="shared" si="99"/>
        <v>4.2999999999999994E-4</v>
      </c>
      <c r="O435" s="25"/>
      <c r="P435" s="25"/>
      <c r="Q435" s="25"/>
      <c r="R435" s="25">
        <v>8.9999999999999998E-4</v>
      </c>
      <c r="S435" s="25">
        <f t="shared" si="100"/>
        <v>-3.9999999999999996E-5</v>
      </c>
      <c r="T435" s="25"/>
      <c r="U435" s="25"/>
      <c r="V435" s="25"/>
      <c r="W435" s="25">
        <v>1.92E-3</v>
      </c>
      <c r="X435" s="25">
        <f t="shared" si="101"/>
        <v>9.7999999999999997E-4</v>
      </c>
      <c r="Y435" s="25"/>
      <c r="Z435" s="25"/>
      <c r="AA435" s="25"/>
      <c r="AB435" s="25">
        <v>1.92E-3</v>
      </c>
      <c r="AC435" s="25">
        <f t="shared" si="96"/>
        <v>9.3999999999999997E-4</v>
      </c>
    </row>
    <row r="436" spans="1:29" s="15" customFormat="1">
      <c r="A436" s="18">
        <v>684</v>
      </c>
      <c r="B436" s="25">
        <v>-1E-4</v>
      </c>
      <c r="C436" s="25">
        <v>8.1999999999999998E-4</v>
      </c>
      <c r="D436" s="25">
        <f t="shared" si="97"/>
        <v>-1.0999999999999996E-4</v>
      </c>
      <c r="E436" s="25"/>
      <c r="F436" s="25"/>
      <c r="G436" s="25"/>
      <c r="H436" s="25">
        <v>1.4E-3</v>
      </c>
      <c r="I436" s="25">
        <f t="shared" si="98"/>
        <v>4.7000000000000004E-4</v>
      </c>
      <c r="J436" s="25"/>
      <c r="K436" s="25"/>
      <c r="L436" s="25"/>
      <c r="M436" s="25">
        <v>1.4E-3</v>
      </c>
      <c r="N436" s="25">
        <f t="shared" si="99"/>
        <v>4.7000000000000004E-4</v>
      </c>
      <c r="O436" s="25"/>
      <c r="P436" s="25"/>
      <c r="Q436" s="25"/>
      <c r="R436" s="25">
        <v>8.0999999999999996E-4</v>
      </c>
      <c r="S436" s="25">
        <f t="shared" si="100"/>
        <v>-1.1999999999999999E-4</v>
      </c>
      <c r="T436" s="25"/>
      <c r="U436" s="25"/>
      <c r="V436" s="25"/>
      <c r="W436" s="25">
        <v>1.7899999999999999E-3</v>
      </c>
      <c r="X436" s="25">
        <f t="shared" si="101"/>
        <v>8.5999999999999998E-4</v>
      </c>
      <c r="Y436" s="25"/>
      <c r="Z436" s="25"/>
      <c r="AA436" s="25"/>
      <c r="AB436" s="25">
        <v>1.9599999999999999E-3</v>
      </c>
      <c r="AC436" s="25">
        <f t="shared" si="96"/>
        <v>9.2999999999999995E-4</v>
      </c>
    </row>
    <row r="437" spans="1:29" s="15" customFormat="1">
      <c r="A437" s="18">
        <v>685</v>
      </c>
      <c r="B437" s="25">
        <v>1.0000000000000001E-5</v>
      </c>
      <c r="C437" s="25">
        <v>6.2E-4</v>
      </c>
      <c r="D437" s="25">
        <f t="shared" si="97"/>
        <v>-4.2499999999999992E-4</v>
      </c>
      <c r="E437" s="25"/>
      <c r="F437" s="25"/>
      <c r="G437" s="25"/>
      <c r="H437" s="25">
        <v>1.32E-3</v>
      </c>
      <c r="I437" s="25">
        <f t="shared" si="98"/>
        <v>2.7500000000000007E-4</v>
      </c>
      <c r="J437" s="25"/>
      <c r="K437" s="25"/>
      <c r="L437" s="25"/>
      <c r="M437" s="25">
        <v>1.2700000000000001E-3</v>
      </c>
      <c r="N437" s="25">
        <f t="shared" si="99"/>
        <v>2.2500000000000016E-4</v>
      </c>
      <c r="O437" s="25"/>
      <c r="P437" s="25"/>
      <c r="Q437" s="25"/>
      <c r="R437" s="25">
        <v>7.6000000000000004E-4</v>
      </c>
      <c r="S437" s="25">
        <f t="shared" si="100"/>
        <v>-2.8499999999999988E-4</v>
      </c>
      <c r="T437" s="25"/>
      <c r="U437" s="25"/>
      <c r="V437" s="25"/>
      <c r="W437" s="25">
        <v>1.7600000000000001E-3</v>
      </c>
      <c r="X437" s="25">
        <f t="shared" si="101"/>
        <v>7.1500000000000014E-4</v>
      </c>
      <c r="Y437" s="25"/>
      <c r="Z437" s="25"/>
      <c r="AA437" s="25"/>
      <c r="AB437" s="25">
        <v>2.0799999999999998E-3</v>
      </c>
      <c r="AC437" s="25">
        <f t="shared" si="96"/>
        <v>1.0449999999999999E-3</v>
      </c>
    </row>
    <row r="438" spans="1:29" s="15" customFormat="1">
      <c r="A438" s="18">
        <v>686</v>
      </c>
      <c r="B438" s="25">
        <v>-8.0000000000000007E-5</v>
      </c>
      <c r="C438" s="25">
        <v>6.8000000000000005E-4</v>
      </c>
      <c r="D438" s="25">
        <f t="shared" si="97"/>
        <v>-2.7499999999999996E-4</v>
      </c>
      <c r="E438" s="25"/>
      <c r="F438" s="25"/>
      <c r="G438" s="25"/>
      <c r="H438" s="25">
        <v>1.25E-3</v>
      </c>
      <c r="I438" s="25">
        <f t="shared" si="98"/>
        <v>2.9500000000000001E-4</v>
      </c>
      <c r="J438" s="25"/>
      <c r="K438" s="25"/>
      <c r="L438" s="25"/>
      <c r="M438" s="25">
        <v>1.2800000000000001E-3</v>
      </c>
      <c r="N438" s="25">
        <f t="shared" si="99"/>
        <v>3.2500000000000009E-4</v>
      </c>
      <c r="O438" s="25"/>
      <c r="P438" s="25"/>
      <c r="Q438" s="25"/>
      <c r="R438" s="25">
        <v>8.4000000000000003E-4</v>
      </c>
      <c r="S438" s="25">
        <f t="shared" si="100"/>
        <v>-1.1499999999999998E-4</v>
      </c>
      <c r="T438" s="25"/>
      <c r="U438" s="25"/>
      <c r="V438" s="25"/>
      <c r="W438" s="25">
        <v>1.73E-3</v>
      </c>
      <c r="X438" s="25">
        <f t="shared" si="101"/>
        <v>7.7499999999999997E-4</v>
      </c>
      <c r="Y438" s="25"/>
      <c r="Z438" s="25"/>
      <c r="AA438" s="25"/>
      <c r="AB438" s="25">
        <v>1.99E-3</v>
      </c>
      <c r="AC438" s="25">
        <f t="shared" si="96"/>
        <v>9.5500000000000001E-4</v>
      </c>
    </row>
    <row r="439" spans="1:29" s="15" customFormat="1">
      <c r="A439" s="18">
        <v>687</v>
      </c>
      <c r="B439" s="25">
        <v>-5.0000000000000002E-5</v>
      </c>
      <c r="C439" s="25">
        <v>5.8E-4</v>
      </c>
      <c r="D439" s="25">
        <f t="shared" si="97"/>
        <v>-3.9500000000000006E-4</v>
      </c>
      <c r="E439" s="25"/>
      <c r="F439" s="25"/>
      <c r="G439" s="25"/>
      <c r="H439" s="25">
        <v>1.2099999999999999E-3</v>
      </c>
      <c r="I439" s="25">
        <f t="shared" si="98"/>
        <v>2.3499999999999986E-4</v>
      </c>
      <c r="J439" s="25"/>
      <c r="K439" s="25"/>
      <c r="L439" s="25"/>
      <c r="M439" s="25">
        <v>1.16E-3</v>
      </c>
      <c r="N439" s="25">
        <f t="shared" si="99"/>
        <v>1.8499999999999994E-4</v>
      </c>
      <c r="O439" s="25"/>
      <c r="P439" s="25"/>
      <c r="Q439" s="25"/>
      <c r="R439" s="25">
        <v>7.9000000000000001E-4</v>
      </c>
      <c r="S439" s="25">
        <f t="shared" si="100"/>
        <v>-1.8500000000000005E-4</v>
      </c>
      <c r="T439" s="25"/>
      <c r="U439" s="25"/>
      <c r="V439" s="25"/>
      <c r="W439" s="25">
        <v>1.6800000000000001E-3</v>
      </c>
      <c r="X439" s="25">
        <f t="shared" si="101"/>
        <v>7.0500000000000001E-4</v>
      </c>
      <c r="Y439" s="25"/>
      <c r="Z439" s="25"/>
      <c r="AA439" s="25"/>
      <c r="AB439" s="25">
        <v>2E-3</v>
      </c>
      <c r="AC439" s="25">
        <f t="shared" si="96"/>
        <v>9.7500000000000006E-4</v>
      </c>
    </row>
    <row r="440" spans="1:29" s="15" customFormat="1">
      <c r="A440" s="18">
        <v>688</v>
      </c>
      <c r="B440" s="25">
        <v>-6.8999999999999997E-5</v>
      </c>
      <c r="C440" s="25">
        <v>6.9999999999999999E-4</v>
      </c>
      <c r="D440" s="25">
        <f t="shared" si="97"/>
        <v>-2.4049999999999994E-4</v>
      </c>
      <c r="E440" s="25"/>
      <c r="F440" s="25"/>
      <c r="G440" s="25"/>
      <c r="H440" s="25">
        <v>1.33E-3</v>
      </c>
      <c r="I440" s="25">
        <f t="shared" si="98"/>
        <v>3.8950000000000009E-4</v>
      </c>
      <c r="J440" s="25"/>
      <c r="K440" s="25"/>
      <c r="L440" s="25"/>
      <c r="M440" s="25">
        <v>1.2199999999999999E-3</v>
      </c>
      <c r="N440" s="25">
        <f t="shared" si="99"/>
        <v>2.7950000000000002E-4</v>
      </c>
      <c r="O440" s="25"/>
      <c r="P440" s="25"/>
      <c r="Q440" s="25"/>
      <c r="R440" s="25">
        <v>7.6999999999999996E-4</v>
      </c>
      <c r="S440" s="25">
        <f t="shared" si="100"/>
        <v>-1.7049999999999997E-4</v>
      </c>
      <c r="T440" s="25"/>
      <c r="U440" s="25"/>
      <c r="V440" s="25"/>
      <c r="W440" s="25">
        <v>1.73E-3</v>
      </c>
      <c r="X440" s="25">
        <f t="shared" si="101"/>
        <v>7.8950000000000005E-4</v>
      </c>
      <c r="Y440" s="25"/>
      <c r="Z440" s="25"/>
      <c r="AA440" s="25"/>
      <c r="AB440" s="25">
        <v>1.9499999999999999E-3</v>
      </c>
      <c r="AC440" s="25">
        <f t="shared" si="96"/>
        <v>9.4049999999999993E-4</v>
      </c>
    </row>
    <row r="441" spans="1:29" s="15" customFormat="1">
      <c r="A441" s="18">
        <v>689</v>
      </c>
      <c r="B441" s="25">
        <v>6.8999999999999997E-5</v>
      </c>
      <c r="C441" s="25">
        <v>6.8000000000000005E-4</v>
      </c>
      <c r="D441" s="25">
        <f t="shared" si="97"/>
        <v>-3.4949999999999998E-4</v>
      </c>
      <c r="E441" s="25"/>
      <c r="F441" s="25"/>
      <c r="G441" s="25"/>
      <c r="H441" s="25">
        <v>1.32E-3</v>
      </c>
      <c r="I441" s="25">
        <f t="shared" si="98"/>
        <v>2.9049999999999996E-4</v>
      </c>
      <c r="J441" s="25"/>
      <c r="K441" s="25"/>
      <c r="L441" s="25"/>
      <c r="M441" s="25">
        <v>1.24E-3</v>
      </c>
      <c r="N441" s="25">
        <f t="shared" si="99"/>
        <v>2.1049999999999997E-4</v>
      </c>
      <c r="O441" s="25"/>
      <c r="P441" s="25"/>
      <c r="Q441" s="25"/>
      <c r="R441" s="25">
        <v>7.7999999999999999E-4</v>
      </c>
      <c r="S441" s="25">
        <f t="shared" si="100"/>
        <v>-2.4950000000000005E-4</v>
      </c>
      <c r="T441" s="25"/>
      <c r="U441" s="25"/>
      <c r="V441" s="25"/>
      <c r="W441" s="25">
        <v>1.67E-3</v>
      </c>
      <c r="X441" s="25">
        <f t="shared" si="101"/>
        <v>6.4050000000000001E-4</v>
      </c>
      <c r="Y441" s="25"/>
      <c r="Z441" s="25"/>
      <c r="AA441" s="25"/>
      <c r="AB441" s="25">
        <v>1.99E-3</v>
      </c>
      <c r="AC441" s="25">
        <f t="shared" si="96"/>
        <v>1.0295E-3</v>
      </c>
    </row>
    <row r="442" spans="1:29" s="15" customFormat="1">
      <c r="A442" s="18">
        <v>690</v>
      </c>
      <c r="B442" s="25">
        <v>2.9999999999999997E-4</v>
      </c>
      <c r="C442" s="25">
        <v>6.8999999999999997E-4</v>
      </c>
      <c r="D442" s="25">
        <f t="shared" si="97"/>
        <v>-4.2000000000000013E-4</v>
      </c>
      <c r="E442" s="25"/>
      <c r="F442" s="25"/>
      <c r="G442" s="25"/>
      <c r="H442" s="25">
        <v>1.2899999999999999E-3</v>
      </c>
      <c r="I442" s="25">
        <f t="shared" si="98"/>
        <v>1.7999999999999982E-4</v>
      </c>
      <c r="J442" s="25"/>
      <c r="K442" s="25"/>
      <c r="L442" s="25"/>
      <c r="M442" s="25">
        <v>1.2700000000000001E-3</v>
      </c>
      <c r="N442" s="25">
        <f t="shared" si="99"/>
        <v>1.5999999999999999E-4</v>
      </c>
      <c r="O442" s="25"/>
      <c r="P442" s="25"/>
      <c r="Q442" s="25"/>
      <c r="R442" s="25">
        <v>8.4999999999999995E-4</v>
      </c>
      <c r="S442" s="25">
        <f t="shared" si="100"/>
        <v>-2.6000000000000014E-4</v>
      </c>
      <c r="T442" s="25"/>
      <c r="U442" s="25"/>
      <c r="V442" s="25"/>
      <c r="W442" s="25">
        <v>1.7899999999999999E-3</v>
      </c>
      <c r="X442" s="25">
        <f t="shared" si="101"/>
        <v>6.7999999999999983E-4</v>
      </c>
      <c r="Y442" s="25"/>
      <c r="Z442" s="25"/>
      <c r="AA442" s="25"/>
      <c r="AB442" s="25">
        <v>1.92E-3</v>
      </c>
      <c r="AC442" s="25">
        <f t="shared" si="96"/>
        <v>1.1100000000000001E-3</v>
      </c>
    </row>
    <row r="443" spans="1:29" s="15" customFormat="1">
      <c r="A443" s="18">
        <v>691</v>
      </c>
      <c r="B443" s="25">
        <v>-1.1E-4</v>
      </c>
      <c r="C443" s="25">
        <v>5.1999999999999995E-4</v>
      </c>
      <c r="D443" s="25">
        <f t="shared" si="97"/>
        <v>-3.6999999999999999E-4</v>
      </c>
      <c r="E443" s="25"/>
      <c r="F443" s="25"/>
      <c r="G443" s="25"/>
      <c r="H443" s="25">
        <v>1.1800000000000001E-3</v>
      </c>
      <c r="I443" s="25">
        <f t="shared" si="98"/>
        <v>2.9000000000000011E-4</v>
      </c>
      <c r="J443" s="25"/>
      <c r="K443" s="25"/>
      <c r="L443" s="25"/>
      <c r="M443" s="25">
        <v>1.08E-3</v>
      </c>
      <c r="N443" s="25">
        <f t="shared" si="99"/>
        <v>1.9000000000000006E-4</v>
      </c>
      <c r="O443" s="25"/>
      <c r="P443" s="25"/>
      <c r="Q443" s="25"/>
      <c r="R443" s="25">
        <v>7.1000000000000002E-4</v>
      </c>
      <c r="S443" s="25">
        <f t="shared" si="100"/>
        <v>-1.7999999999999993E-4</v>
      </c>
      <c r="T443" s="25"/>
      <c r="U443" s="25"/>
      <c r="V443" s="25"/>
      <c r="W443" s="25">
        <v>1.6199999999999999E-3</v>
      </c>
      <c r="X443" s="25">
        <f t="shared" si="101"/>
        <v>7.2999999999999996E-4</v>
      </c>
      <c r="Y443" s="25"/>
      <c r="Z443" s="25"/>
      <c r="AA443" s="25"/>
      <c r="AB443" s="25">
        <v>1.89E-3</v>
      </c>
      <c r="AC443" s="25">
        <f t="shared" si="96"/>
        <v>8.8999999999999995E-4</v>
      </c>
    </row>
    <row r="444" spans="1:29" s="15" customFormat="1">
      <c r="A444" s="18">
        <v>692</v>
      </c>
      <c r="B444" s="25">
        <v>6.0000000000000002E-5</v>
      </c>
      <c r="C444" s="25">
        <v>5.2999999999999998E-4</v>
      </c>
      <c r="D444" s="25">
        <f t="shared" si="97"/>
        <v>-4.3999999999999996E-4</v>
      </c>
      <c r="E444" s="25"/>
      <c r="F444" s="25"/>
      <c r="G444" s="25"/>
      <c r="H444" s="25">
        <v>1.1800000000000001E-3</v>
      </c>
      <c r="I444" s="25">
        <f t="shared" si="98"/>
        <v>2.1000000000000012E-4</v>
      </c>
      <c r="J444" s="25"/>
      <c r="K444" s="25"/>
      <c r="L444" s="25"/>
      <c r="M444" s="25">
        <v>1.16E-3</v>
      </c>
      <c r="N444" s="25">
        <f t="shared" si="99"/>
        <v>1.9000000000000006E-4</v>
      </c>
      <c r="O444" s="25"/>
      <c r="P444" s="25"/>
      <c r="Q444" s="25"/>
      <c r="R444" s="25">
        <v>6.8999999999999997E-4</v>
      </c>
      <c r="S444" s="25">
        <f t="shared" si="100"/>
        <v>-2.7999999999999998E-4</v>
      </c>
      <c r="T444" s="25"/>
      <c r="U444" s="25"/>
      <c r="V444" s="25"/>
      <c r="W444" s="25">
        <v>1.5900000000000001E-3</v>
      </c>
      <c r="X444" s="25">
        <f t="shared" si="101"/>
        <v>6.2000000000000011E-4</v>
      </c>
      <c r="Y444" s="25"/>
      <c r="Z444" s="25"/>
      <c r="AA444" s="25"/>
      <c r="AB444" s="25">
        <v>1.8799999999999999E-3</v>
      </c>
      <c r="AC444" s="25">
        <f t="shared" si="96"/>
        <v>9.6999999999999994E-4</v>
      </c>
    </row>
    <row r="445" spans="1:29" s="15" customFormat="1">
      <c r="A445" s="18">
        <v>693</v>
      </c>
      <c r="B445" s="25">
        <v>-5.0000000000000002E-5</v>
      </c>
      <c r="C445" s="25">
        <v>5.8E-4</v>
      </c>
      <c r="D445" s="25">
        <f t="shared" si="97"/>
        <v>-3.3E-4</v>
      </c>
      <c r="E445" s="25"/>
      <c r="F445" s="25"/>
      <c r="G445" s="25"/>
      <c r="H445" s="25">
        <v>1.16E-3</v>
      </c>
      <c r="I445" s="25">
        <f t="shared" si="98"/>
        <v>2.5000000000000001E-4</v>
      </c>
      <c r="J445" s="25"/>
      <c r="K445" s="25"/>
      <c r="L445" s="25"/>
      <c r="M445" s="25">
        <v>1.1100000000000001E-3</v>
      </c>
      <c r="N445" s="25">
        <f t="shared" si="99"/>
        <v>2.0000000000000009E-4</v>
      </c>
      <c r="O445" s="25"/>
      <c r="P445" s="25"/>
      <c r="Q445" s="25"/>
      <c r="R445" s="25">
        <v>6.7000000000000002E-4</v>
      </c>
      <c r="S445" s="25">
        <f t="shared" si="100"/>
        <v>-2.3999999999999998E-4</v>
      </c>
      <c r="T445" s="25"/>
      <c r="U445" s="25"/>
      <c r="V445" s="25"/>
      <c r="W445" s="25">
        <v>1.6199999999999999E-3</v>
      </c>
      <c r="X445" s="25">
        <f t="shared" si="101"/>
        <v>7.0999999999999991E-4</v>
      </c>
      <c r="Y445" s="25"/>
      <c r="Z445" s="25"/>
      <c r="AA445" s="25"/>
      <c r="AB445" s="25">
        <v>1.8699999999999999E-3</v>
      </c>
      <c r="AC445" s="25">
        <f t="shared" si="96"/>
        <v>9.1E-4</v>
      </c>
    </row>
    <row r="446" spans="1:29" s="15" customFormat="1">
      <c r="A446" s="18">
        <v>694</v>
      </c>
      <c r="B446" s="25">
        <v>-8.0000000000000007E-5</v>
      </c>
      <c r="C446" s="25">
        <v>4.4999999999999999E-4</v>
      </c>
      <c r="D446" s="25">
        <f t="shared" si="97"/>
        <v>-4.0499999999999998E-4</v>
      </c>
      <c r="E446" s="25"/>
      <c r="F446" s="25"/>
      <c r="G446" s="25"/>
      <c r="H446" s="25">
        <v>1.06E-3</v>
      </c>
      <c r="I446" s="25">
        <f t="shared" si="98"/>
        <v>2.05E-4</v>
      </c>
      <c r="J446" s="25"/>
      <c r="K446" s="25"/>
      <c r="L446" s="25"/>
      <c r="M446" s="25">
        <v>1.06E-3</v>
      </c>
      <c r="N446" s="25">
        <f t="shared" si="99"/>
        <v>2.05E-4</v>
      </c>
      <c r="O446" s="25"/>
      <c r="P446" s="25"/>
      <c r="Q446" s="25"/>
      <c r="R446" s="25">
        <v>5.5999999999999995E-4</v>
      </c>
      <c r="S446" s="25">
        <f t="shared" si="100"/>
        <v>-2.9500000000000001E-4</v>
      </c>
      <c r="T446" s="25"/>
      <c r="U446" s="25"/>
      <c r="V446" s="25"/>
      <c r="W446" s="25">
        <v>1.47E-3</v>
      </c>
      <c r="X446" s="25">
        <f t="shared" si="101"/>
        <v>6.1499999999999999E-4</v>
      </c>
      <c r="Y446" s="25"/>
      <c r="Z446" s="25"/>
      <c r="AA446" s="25"/>
      <c r="AB446" s="25">
        <v>1.7899999999999999E-3</v>
      </c>
      <c r="AC446" s="25">
        <f t="shared" si="96"/>
        <v>8.5499999999999997E-4</v>
      </c>
    </row>
    <row r="447" spans="1:29" s="15" customFormat="1">
      <c r="A447" s="18">
        <v>695</v>
      </c>
      <c r="B447" s="25">
        <v>-1.2E-4</v>
      </c>
      <c r="C447" s="25">
        <v>4.8999999999999998E-4</v>
      </c>
      <c r="D447" s="25">
        <f t="shared" si="97"/>
        <v>-3.2499999999999999E-4</v>
      </c>
      <c r="E447" s="25"/>
      <c r="F447" s="25"/>
      <c r="G447" s="25"/>
      <c r="H447" s="25">
        <v>1.14E-3</v>
      </c>
      <c r="I447" s="25">
        <f t="shared" si="98"/>
        <v>3.2499999999999999E-4</v>
      </c>
      <c r="J447" s="25"/>
      <c r="K447" s="25"/>
      <c r="L447" s="25"/>
      <c r="M447" s="25">
        <v>1.01E-3</v>
      </c>
      <c r="N447" s="25">
        <f t="shared" si="99"/>
        <v>1.9500000000000008E-4</v>
      </c>
      <c r="O447" s="25"/>
      <c r="P447" s="25"/>
      <c r="Q447" s="25"/>
      <c r="R447" s="25">
        <v>5.5000000000000003E-4</v>
      </c>
      <c r="S447" s="25">
        <f t="shared" si="100"/>
        <v>-2.6499999999999994E-4</v>
      </c>
      <c r="T447" s="25"/>
      <c r="U447" s="25"/>
      <c r="V447" s="25"/>
      <c r="W447" s="25">
        <v>1.49E-3</v>
      </c>
      <c r="X447" s="25">
        <f t="shared" si="101"/>
        <v>6.7500000000000004E-4</v>
      </c>
      <c r="Y447" s="25"/>
      <c r="Z447" s="25"/>
      <c r="AA447" s="25"/>
      <c r="AB447" s="25">
        <v>1.75E-3</v>
      </c>
      <c r="AC447" s="25">
        <f t="shared" si="96"/>
        <v>8.1499999999999997E-4</v>
      </c>
    </row>
    <row r="448" spans="1:29" s="15" customFormat="1">
      <c r="A448" s="18">
        <v>696</v>
      </c>
      <c r="B448" s="25">
        <v>-1.6000000000000001E-4</v>
      </c>
      <c r="C448" s="25">
        <v>6.4000000000000005E-4</v>
      </c>
      <c r="D448" s="25">
        <f t="shared" si="97"/>
        <v>-1.7999999999999993E-4</v>
      </c>
      <c r="E448" s="25"/>
      <c r="F448" s="25"/>
      <c r="G448" s="25"/>
      <c r="H448" s="25">
        <v>1.1900000000000001E-3</v>
      </c>
      <c r="I448" s="25">
        <f t="shared" si="98"/>
        <v>3.700000000000001E-4</v>
      </c>
      <c r="J448" s="25"/>
      <c r="K448" s="25"/>
      <c r="L448" s="25"/>
      <c r="M448" s="25">
        <v>1.14E-3</v>
      </c>
      <c r="N448" s="25">
        <f t="shared" si="99"/>
        <v>3.1999999999999997E-4</v>
      </c>
      <c r="O448" s="25"/>
      <c r="P448" s="25"/>
      <c r="Q448" s="25"/>
      <c r="R448" s="25">
        <v>6.3000000000000003E-4</v>
      </c>
      <c r="S448" s="25">
        <f t="shared" si="100"/>
        <v>-1.8999999999999996E-4</v>
      </c>
      <c r="T448" s="25"/>
      <c r="U448" s="25"/>
      <c r="V448" s="25"/>
      <c r="W448" s="25">
        <v>1.5299999999999999E-3</v>
      </c>
      <c r="X448" s="25">
        <f t="shared" si="101"/>
        <v>7.0999999999999991E-4</v>
      </c>
      <c r="Y448" s="25"/>
      <c r="Z448" s="25"/>
      <c r="AA448" s="25"/>
      <c r="AB448" s="25">
        <v>1.8E-3</v>
      </c>
      <c r="AC448" s="25">
        <f t="shared" si="96"/>
        <v>8.1999999999999998E-4</v>
      </c>
    </row>
    <row r="449" spans="1:29" s="15" customFormat="1">
      <c r="A449" s="18">
        <v>697</v>
      </c>
      <c r="B449" s="25">
        <v>-9.0000000000000006E-5</v>
      </c>
      <c r="C449" s="25">
        <v>4.8999999999999998E-4</v>
      </c>
      <c r="D449" s="25">
        <f t="shared" si="97"/>
        <v>-3.5000000000000005E-4</v>
      </c>
      <c r="E449" s="25"/>
      <c r="F449" s="25"/>
      <c r="G449" s="25"/>
      <c r="H449" s="25">
        <v>1.1299999999999999E-3</v>
      </c>
      <c r="I449" s="25">
        <f t="shared" si="98"/>
        <v>2.8999999999999989E-4</v>
      </c>
      <c r="J449" s="25"/>
      <c r="K449" s="25"/>
      <c r="L449" s="25"/>
      <c r="M449" s="25">
        <v>1.09E-3</v>
      </c>
      <c r="N449" s="25">
        <f t="shared" si="99"/>
        <v>2.5000000000000001E-4</v>
      </c>
      <c r="O449" s="25"/>
      <c r="P449" s="25"/>
      <c r="Q449" s="25"/>
      <c r="R449" s="25">
        <v>6.0999999999999997E-4</v>
      </c>
      <c r="S449" s="25">
        <f t="shared" si="100"/>
        <v>-2.3000000000000006E-4</v>
      </c>
      <c r="T449" s="25"/>
      <c r="U449" s="25"/>
      <c r="V449" s="25"/>
      <c r="W449" s="25">
        <v>1.5100000000000001E-3</v>
      </c>
      <c r="X449" s="25">
        <f t="shared" si="101"/>
        <v>6.7000000000000002E-4</v>
      </c>
      <c r="Y449" s="25"/>
      <c r="Z449" s="25"/>
      <c r="AA449" s="25"/>
      <c r="AB449" s="25">
        <v>1.7700000000000001E-3</v>
      </c>
      <c r="AC449" s="25">
        <f t="shared" si="96"/>
        <v>8.4000000000000003E-4</v>
      </c>
    </row>
    <row r="450" spans="1:29" s="15" customFormat="1">
      <c r="A450" s="18">
        <v>698</v>
      </c>
      <c r="B450" s="25">
        <v>-2.0000000000000001E-4</v>
      </c>
      <c r="C450" s="25">
        <v>4.4000000000000002E-4</v>
      </c>
      <c r="D450" s="25">
        <f t="shared" si="97"/>
        <v>-3.2999999999999994E-4</v>
      </c>
      <c r="E450" s="25"/>
      <c r="F450" s="25"/>
      <c r="G450" s="25"/>
      <c r="H450" s="25">
        <v>1.0200000000000001E-3</v>
      </c>
      <c r="I450" s="25">
        <f t="shared" si="98"/>
        <v>2.5000000000000011E-4</v>
      </c>
      <c r="J450" s="25"/>
      <c r="K450" s="25"/>
      <c r="L450" s="25"/>
      <c r="M450" s="25">
        <v>9.8999999999999999E-4</v>
      </c>
      <c r="N450" s="25">
        <f t="shared" si="99"/>
        <v>2.2000000000000003E-4</v>
      </c>
      <c r="O450" s="25"/>
      <c r="P450" s="25"/>
      <c r="Q450" s="25"/>
      <c r="R450" s="25">
        <v>5.6999999999999998E-4</v>
      </c>
      <c r="S450" s="25">
        <f t="shared" si="100"/>
        <v>-1.9999999999999998E-4</v>
      </c>
      <c r="T450" s="25"/>
      <c r="U450" s="25"/>
      <c r="V450" s="25"/>
      <c r="W450" s="25">
        <v>1.5100000000000001E-3</v>
      </c>
      <c r="X450" s="25">
        <f t="shared" si="101"/>
        <v>7.400000000000001E-4</v>
      </c>
      <c r="Y450" s="25"/>
      <c r="Z450" s="25"/>
      <c r="AA450" s="25"/>
      <c r="AB450" s="25">
        <v>1.74E-3</v>
      </c>
      <c r="AC450" s="25">
        <f t="shared" ref="AC450:AC452" si="102">(B450+AB450)/2</f>
        <v>7.6999999999999996E-4</v>
      </c>
    </row>
    <row r="451" spans="1:29" s="15" customFormat="1">
      <c r="A451" s="18">
        <v>699</v>
      </c>
      <c r="B451" s="25">
        <v>3.0000000000000001E-5</v>
      </c>
      <c r="C451" s="25">
        <v>4.6000000000000001E-4</v>
      </c>
      <c r="D451" s="25">
        <f t="shared" ref="D451:D452" si="103">C451-AC451</f>
        <v>-4.3500000000000006E-4</v>
      </c>
      <c r="E451" s="25"/>
      <c r="F451" s="25"/>
      <c r="G451" s="25"/>
      <c r="H451" s="25">
        <v>1.0399999999999999E-3</v>
      </c>
      <c r="I451" s="25">
        <f t="shared" ref="I451:I452" si="104">H451-AC451</f>
        <v>1.4499999999999984E-4</v>
      </c>
      <c r="J451" s="25"/>
      <c r="K451" s="25"/>
      <c r="L451" s="25"/>
      <c r="M451" s="25">
        <v>1.0499999999999999E-3</v>
      </c>
      <c r="N451" s="25">
        <f t="shared" ref="N451:N452" si="105">M451-AC451</f>
        <v>1.5499999999999986E-4</v>
      </c>
      <c r="O451" s="25"/>
      <c r="P451" s="25"/>
      <c r="Q451" s="25"/>
      <c r="R451" s="25">
        <v>6.0999999999999997E-4</v>
      </c>
      <c r="S451" s="25">
        <f t="shared" ref="S451:S452" si="106">R451-AC451</f>
        <v>-2.850000000000001E-4</v>
      </c>
      <c r="T451" s="25"/>
      <c r="U451" s="25"/>
      <c r="V451" s="25"/>
      <c r="W451" s="25">
        <v>1.4400000000000001E-3</v>
      </c>
      <c r="X451" s="25">
        <f t="shared" ref="X451:X452" si="107">W451-AC451</f>
        <v>5.4500000000000002E-4</v>
      </c>
      <c r="Y451" s="25"/>
      <c r="Z451" s="25"/>
      <c r="AA451" s="25"/>
      <c r="AB451" s="25">
        <v>1.7600000000000001E-3</v>
      </c>
      <c r="AC451" s="25">
        <f t="shared" si="102"/>
        <v>8.9500000000000007E-4</v>
      </c>
    </row>
    <row r="452" spans="1:29" s="15" customFormat="1">
      <c r="A452" s="18">
        <v>700</v>
      </c>
      <c r="B452" s="25">
        <v>4.0000000000000003E-5</v>
      </c>
      <c r="C452" s="25">
        <v>2.9999999999999997E-4</v>
      </c>
      <c r="D452" s="25">
        <f t="shared" si="103"/>
        <v>-5.5500000000000015E-4</v>
      </c>
      <c r="E452" s="25"/>
      <c r="F452" s="25"/>
      <c r="G452" s="25"/>
      <c r="H452" s="25">
        <v>9.2000000000000003E-4</v>
      </c>
      <c r="I452" s="25">
        <f t="shared" si="104"/>
        <v>6.4999999999999954E-5</v>
      </c>
      <c r="J452" s="25"/>
      <c r="K452" s="25"/>
      <c r="L452" s="25"/>
      <c r="M452" s="25">
        <v>8.5999999999999998E-4</v>
      </c>
      <c r="N452" s="25">
        <f t="shared" si="105"/>
        <v>4.9999999999999047E-6</v>
      </c>
      <c r="O452" s="25"/>
      <c r="P452" s="25"/>
      <c r="Q452" s="25"/>
      <c r="R452" s="25">
        <v>3.8000000000000002E-4</v>
      </c>
      <c r="S452" s="25">
        <f t="shared" si="106"/>
        <v>-4.7500000000000005E-4</v>
      </c>
      <c r="T452" s="25"/>
      <c r="U452" s="25"/>
      <c r="V452" s="25"/>
      <c r="W452" s="25">
        <v>1.32E-3</v>
      </c>
      <c r="X452" s="25">
        <f t="shared" si="107"/>
        <v>4.6499999999999992E-4</v>
      </c>
      <c r="Y452" s="25"/>
      <c r="Z452" s="25"/>
      <c r="AA452" s="25"/>
      <c r="AB452" s="25">
        <v>1.67E-3</v>
      </c>
      <c r="AC452" s="25">
        <f t="shared" si="102"/>
        <v>8.5500000000000007E-4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-1.9660000000000001E-4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5.0549999999999987E-4</v>
      </c>
      <c r="J453" s="25"/>
      <c r="K453" s="25"/>
      <c r="L453" s="25"/>
      <c r="M453" s="25"/>
      <c r="N453" s="25">
        <f t="shared" si="108"/>
        <v>4.4840000000000011E-4</v>
      </c>
      <c r="O453" s="25"/>
      <c r="P453" s="25"/>
      <c r="Q453" s="25"/>
      <c r="R453" s="25"/>
      <c r="S453" s="25">
        <f t="shared" si="108"/>
        <v>-2.0199999999999976E-5</v>
      </c>
      <c r="T453" s="25"/>
      <c r="U453" s="25"/>
      <c r="V453" s="25"/>
      <c r="W453" s="25"/>
      <c r="X453" s="25">
        <f t="shared" si="108"/>
        <v>8.8060000000000015E-4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2" customFormat="1">
      <c r="G461" s="10"/>
      <c r="L461" s="10"/>
      <c r="Q461" s="10"/>
      <c r="V461" s="10"/>
      <c r="AA461" s="10"/>
    </row>
    <row r="462" spans="1:29" s="2" customFormat="1">
      <c r="G462" s="10"/>
      <c r="L462" s="10"/>
      <c r="Q462" s="10"/>
      <c r="V462" s="10"/>
      <c r="AA462" s="10"/>
    </row>
    <row r="463" spans="1:29" s="2" customFormat="1">
      <c r="G463" s="10"/>
      <c r="L463" s="10"/>
      <c r="Q463" s="10"/>
      <c r="V463" s="10"/>
      <c r="AA463" s="10"/>
    </row>
    <row r="464" spans="1:29" s="2" customFormat="1">
      <c r="G464" s="10"/>
      <c r="L464" s="10"/>
      <c r="Q464" s="10"/>
      <c r="V464" s="10"/>
      <c r="AA464" s="10"/>
    </row>
    <row r="465" spans="7:27" s="2" customFormat="1">
      <c r="G465" s="10"/>
      <c r="L465" s="10"/>
      <c r="Q465" s="10"/>
      <c r="V465" s="10"/>
      <c r="AA465" s="10"/>
    </row>
    <row r="466" spans="7:27" s="2" customFormat="1">
      <c r="G466" s="10"/>
      <c r="L466" s="10"/>
      <c r="Q466" s="10"/>
      <c r="V466" s="10"/>
      <c r="AA466" s="10"/>
    </row>
    <row r="467" spans="7:27" s="2" customFormat="1">
      <c r="G467" s="10"/>
      <c r="L467" s="10"/>
      <c r="Q467" s="10"/>
      <c r="V467" s="10"/>
      <c r="AA467" s="10"/>
    </row>
    <row r="468" spans="7:27" s="2" customFormat="1">
      <c r="G468" s="10"/>
      <c r="L468" s="10"/>
      <c r="Q468" s="10"/>
      <c r="V468" s="10"/>
      <c r="AA468" s="10"/>
    </row>
    <row r="469" spans="7:27" s="2" customFormat="1">
      <c r="G469" s="10"/>
      <c r="L469" s="10"/>
      <c r="Q469" s="10"/>
      <c r="V469" s="10"/>
      <c r="AA469" s="10"/>
    </row>
    <row r="470" spans="7:27" s="1" customFormat="1">
      <c r="G470" s="10"/>
      <c r="L470" s="10"/>
      <c r="Q470" s="10"/>
      <c r="V470" s="10"/>
      <c r="AA470" s="10"/>
    </row>
    <row r="471" spans="7:27" s="1" customFormat="1">
      <c r="G471" s="10"/>
      <c r="L471" s="10"/>
      <c r="Q471" s="10"/>
      <c r="V471" s="10"/>
      <c r="AA471" s="10"/>
    </row>
    <row r="472" spans="7:27" s="1" customFormat="1">
      <c r="G472" s="10"/>
      <c r="L472" s="10"/>
      <c r="Q472" s="10"/>
      <c r="V472" s="10"/>
      <c r="AA472" s="10"/>
    </row>
    <row r="473" spans="7:27" s="1" customFormat="1">
      <c r="G473" s="10"/>
      <c r="L473" s="10"/>
      <c r="Q473" s="10"/>
      <c r="V473" s="10"/>
      <c r="AA473" s="10"/>
    </row>
    <row r="474" spans="7:27" s="1" customFormat="1">
      <c r="G474" s="10"/>
      <c r="L474" s="10"/>
      <c r="Q474" s="10"/>
      <c r="V474" s="10"/>
      <c r="AA474" s="10"/>
    </row>
    <row r="475" spans="7:27" s="1" customFormat="1">
      <c r="G475" s="10"/>
      <c r="L475" s="10"/>
      <c r="Q475" s="10"/>
      <c r="V475" s="10"/>
      <c r="AA475" s="10"/>
    </row>
    <row r="476" spans="7:27" s="1" customFormat="1">
      <c r="G476" s="10"/>
      <c r="L476" s="10"/>
      <c r="Q476" s="10"/>
      <c r="V476" s="10"/>
      <c r="AA476" s="10"/>
    </row>
    <row r="477" spans="7:27" s="1" customFormat="1">
      <c r="G477" s="10"/>
      <c r="L477" s="10"/>
      <c r="Q477" s="10"/>
      <c r="V477" s="10"/>
      <c r="AA477" s="10"/>
    </row>
    <row r="478" spans="7:27" s="1" customFormat="1">
      <c r="G478" s="10"/>
      <c r="L478" s="10"/>
      <c r="Q478" s="10"/>
      <c r="V478" s="10"/>
      <c r="AA478" s="10"/>
    </row>
    <row r="479" spans="7:27" s="1" customFormat="1">
      <c r="G479" s="10"/>
      <c r="L479" s="10"/>
      <c r="Q479" s="10"/>
      <c r="V479" s="10"/>
      <c r="AA479" s="10"/>
    </row>
    <row r="480" spans="7:27" s="1" customFormat="1">
      <c r="G480" s="10"/>
      <c r="L480" s="10"/>
      <c r="Q480" s="10"/>
      <c r="V480" s="10"/>
      <c r="AA480" s="10"/>
    </row>
    <row r="481" spans="7:27" s="1" customFormat="1">
      <c r="G481" s="10"/>
      <c r="L481" s="10"/>
      <c r="Q481" s="10"/>
      <c r="V481" s="10"/>
      <c r="AA481" s="10"/>
    </row>
    <row r="482" spans="7:27" s="1" customFormat="1">
      <c r="G482" s="10"/>
      <c r="L482" s="10"/>
      <c r="Q482" s="10"/>
      <c r="V482" s="10"/>
      <c r="AA482" s="10"/>
    </row>
    <row r="483" spans="7:27" s="1" customFormat="1">
      <c r="G483" s="10"/>
      <c r="L483" s="10"/>
      <c r="Q483" s="10"/>
      <c r="V483" s="10"/>
      <c r="AA483" s="10"/>
    </row>
    <row r="484" spans="7:27" s="1" customFormat="1">
      <c r="G484" s="10"/>
      <c r="L484" s="10"/>
      <c r="Q484" s="10"/>
      <c r="V484" s="10"/>
      <c r="AA484" s="10"/>
    </row>
    <row r="485" spans="7:27" s="1" customFormat="1">
      <c r="G485" s="10"/>
      <c r="L485" s="10"/>
      <c r="Q485" s="10"/>
      <c r="V485" s="10"/>
      <c r="AA485" s="10"/>
    </row>
    <row r="486" spans="7:27" s="1" customFormat="1">
      <c r="G486" s="10"/>
      <c r="L486" s="10"/>
      <c r="Q486" s="10"/>
      <c r="V486" s="10"/>
      <c r="AA486" s="10"/>
    </row>
    <row r="487" spans="7:27" s="1" customFormat="1">
      <c r="G487" s="10"/>
      <c r="L487" s="10"/>
      <c r="Q487" s="10"/>
      <c r="V487" s="10"/>
      <c r="AA487" s="10"/>
    </row>
    <row r="488" spans="7:27" s="1" customFormat="1">
      <c r="G488" s="10"/>
      <c r="L488" s="10"/>
      <c r="Q488" s="10"/>
      <c r="V488" s="10"/>
      <c r="AA488" s="10"/>
    </row>
    <row r="489" spans="7:27" s="1" customFormat="1">
      <c r="G489" s="10"/>
      <c r="L489" s="10"/>
      <c r="Q489" s="10"/>
      <c r="V489" s="10"/>
      <c r="AA489" s="10"/>
    </row>
    <row r="490" spans="7:27" s="1" customFormat="1">
      <c r="G490" s="10"/>
      <c r="L490" s="10"/>
      <c r="Q490" s="10"/>
      <c r="V490" s="10"/>
      <c r="AA490" s="10"/>
    </row>
    <row r="491" spans="7:27" s="1" customFormat="1">
      <c r="G491" s="10"/>
      <c r="L491" s="10"/>
      <c r="Q491" s="10"/>
      <c r="V491" s="10"/>
      <c r="AA491" s="10"/>
    </row>
    <row r="492" spans="7:27" s="1" customFormat="1">
      <c r="G492" s="10"/>
      <c r="L492" s="10"/>
      <c r="Q492" s="10"/>
      <c r="V492" s="10"/>
      <c r="AA492" s="10"/>
    </row>
    <row r="493" spans="7:27" s="1" customFormat="1">
      <c r="G493" s="10"/>
      <c r="L493" s="10"/>
      <c r="Q493" s="10"/>
      <c r="V493" s="10"/>
      <c r="AA493" s="10"/>
    </row>
    <row r="494" spans="7:27" s="1" customFormat="1">
      <c r="G494" s="10"/>
      <c r="L494" s="10"/>
      <c r="Q494" s="10"/>
      <c r="V494" s="10"/>
      <c r="AA494" s="10"/>
    </row>
    <row r="495" spans="7:27" s="1" customFormat="1">
      <c r="G495" s="10"/>
      <c r="L495" s="10"/>
      <c r="Q495" s="10"/>
      <c r="V495" s="10"/>
      <c r="AA495" s="10"/>
    </row>
    <row r="496" spans="7:27" s="1" customFormat="1">
      <c r="G496" s="10"/>
      <c r="L496" s="10"/>
      <c r="Q496" s="10"/>
      <c r="V496" s="10"/>
      <c r="AA496" s="10"/>
    </row>
    <row r="497" spans="7:27" s="1" customFormat="1">
      <c r="G497" s="10"/>
      <c r="L497" s="10"/>
      <c r="Q497" s="10"/>
      <c r="V497" s="10"/>
      <c r="AA497" s="10"/>
    </row>
    <row r="498" spans="7:27" s="1" customFormat="1">
      <c r="G498" s="10"/>
      <c r="L498" s="10"/>
      <c r="Q498" s="10"/>
      <c r="V498" s="10"/>
      <c r="AA498" s="10"/>
    </row>
    <row r="499" spans="7:27" s="1" customFormat="1">
      <c r="G499" s="10"/>
      <c r="L499" s="10"/>
      <c r="Q499" s="10"/>
      <c r="V499" s="10"/>
      <c r="AA499" s="10"/>
    </row>
    <row r="500" spans="7:27" s="1" customFormat="1">
      <c r="G500" s="10"/>
      <c r="L500" s="10"/>
      <c r="Q500" s="10"/>
      <c r="V500" s="10"/>
      <c r="AA500" s="10"/>
    </row>
    <row r="501" spans="7:27" s="1" customFormat="1">
      <c r="G501" s="10"/>
      <c r="L501" s="10"/>
      <c r="Q501" s="10"/>
      <c r="V501" s="10"/>
      <c r="AA501" s="10"/>
    </row>
    <row r="502" spans="7:27" s="1" customFormat="1">
      <c r="G502" s="10"/>
      <c r="L502" s="10"/>
      <c r="Q502" s="10"/>
      <c r="V502" s="10"/>
      <c r="AA502" s="10"/>
    </row>
    <row r="503" spans="7:27" s="1" customFormat="1">
      <c r="G503" s="10"/>
      <c r="L503" s="10"/>
      <c r="Q503" s="10"/>
      <c r="V503" s="10"/>
      <c r="AA503" s="10"/>
    </row>
    <row r="504" spans="7:27" s="1" customFormat="1">
      <c r="G504" s="10"/>
      <c r="L504" s="10"/>
      <c r="Q504" s="10"/>
      <c r="V504" s="10"/>
      <c r="AA504" s="10"/>
    </row>
    <row r="505" spans="7:27" s="1" customFormat="1">
      <c r="G505" s="10"/>
      <c r="L505" s="10"/>
      <c r="Q505" s="10"/>
      <c r="V505" s="10"/>
      <c r="AA505" s="10"/>
    </row>
    <row r="506" spans="7:27" s="1" customFormat="1">
      <c r="G506" s="10"/>
      <c r="L506" s="10"/>
      <c r="Q506" s="10"/>
      <c r="V506" s="10"/>
      <c r="AA506" s="10"/>
    </row>
    <row r="507" spans="7:27" s="1" customFormat="1">
      <c r="G507" s="10"/>
      <c r="L507" s="10"/>
      <c r="Q507" s="10"/>
      <c r="V507" s="10"/>
      <c r="AA507" s="10"/>
    </row>
    <row r="508" spans="7:27" s="1" customFormat="1">
      <c r="G508" s="10"/>
      <c r="L508" s="10"/>
      <c r="Q508" s="10"/>
      <c r="V508" s="10"/>
      <c r="AA508" s="10"/>
    </row>
    <row r="509" spans="7:27" s="1" customFormat="1">
      <c r="G509" s="10"/>
      <c r="L509" s="10"/>
      <c r="Q509" s="10"/>
      <c r="V509" s="10"/>
      <c r="AA509" s="10"/>
    </row>
    <row r="510" spans="7:27" s="1" customFormat="1">
      <c r="G510" s="10"/>
      <c r="L510" s="10"/>
      <c r="Q510" s="10"/>
      <c r="V510" s="10"/>
      <c r="AA510" s="10"/>
    </row>
    <row r="511" spans="7:27" s="1" customFormat="1">
      <c r="G511" s="10"/>
      <c r="L511" s="10"/>
      <c r="Q511" s="10"/>
      <c r="V511" s="10"/>
      <c r="AA511" s="10"/>
    </row>
    <row r="512" spans="7:27" s="1" customFormat="1">
      <c r="G512" s="10"/>
      <c r="L512" s="10"/>
      <c r="Q512" s="10"/>
      <c r="V512" s="10"/>
      <c r="AA512" s="10"/>
    </row>
    <row r="513" spans="7:27" s="1" customFormat="1">
      <c r="G513" s="10"/>
      <c r="L513" s="10"/>
      <c r="Q513" s="10"/>
      <c r="V513" s="10"/>
      <c r="AA513" s="10"/>
    </row>
    <row r="514" spans="7:27" s="1" customFormat="1">
      <c r="G514" s="10"/>
      <c r="L514" s="10"/>
      <c r="Q514" s="10"/>
      <c r="V514" s="10"/>
      <c r="AA514" s="10"/>
    </row>
    <row r="515" spans="7:27" s="1" customFormat="1">
      <c r="G515" s="10"/>
      <c r="L515" s="10"/>
      <c r="Q515" s="10"/>
      <c r="V515" s="10"/>
      <c r="AA515" s="10"/>
    </row>
    <row r="516" spans="7:27" s="1" customFormat="1">
      <c r="G516" s="10"/>
      <c r="L516" s="10"/>
      <c r="Q516" s="10"/>
      <c r="V516" s="10"/>
      <c r="AA516" s="10"/>
    </row>
    <row r="517" spans="7:27" s="1" customFormat="1">
      <c r="G517" s="10"/>
      <c r="L517" s="10"/>
      <c r="Q517" s="10"/>
      <c r="V517" s="10"/>
      <c r="AA517" s="10"/>
    </row>
    <row r="518" spans="7:27" s="1" customFormat="1">
      <c r="G518" s="10"/>
      <c r="L518" s="10"/>
      <c r="Q518" s="10"/>
      <c r="V518" s="10"/>
      <c r="AA518" s="10"/>
    </row>
    <row r="519" spans="7:27" s="1" customFormat="1">
      <c r="G519" s="10"/>
      <c r="L519" s="10"/>
      <c r="Q519" s="10"/>
      <c r="V519" s="10"/>
      <c r="AA519" s="10"/>
    </row>
    <row r="520" spans="7:27" s="1" customFormat="1">
      <c r="G520" s="10"/>
      <c r="L520" s="10"/>
      <c r="Q520" s="10"/>
      <c r="V520" s="10"/>
      <c r="AA520" s="10"/>
    </row>
    <row r="521" spans="7:27" s="1" customFormat="1">
      <c r="G521" s="10"/>
      <c r="L521" s="10"/>
      <c r="Q521" s="10"/>
      <c r="V521" s="10"/>
      <c r="AA521" s="10"/>
    </row>
    <row r="522" spans="7:27" s="1" customFormat="1">
      <c r="G522" s="10"/>
      <c r="L522" s="10"/>
      <c r="Q522" s="10"/>
      <c r="V522" s="10"/>
      <c r="AA522" s="10"/>
    </row>
    <row r="523" spans="7:27" s="1" customFormat="1">
      <c r="G523" s="10"/>
      <c r="L523" s="10"/>
      <c r="Q523" s="10"/>
      <c r="V523" s="10"/>
      <c r="AA523" s="10"/>
    </row>
    <row r="524" spans="7:27" s="1" customFormat="1">
      <c r="G524" s="10"/>
      <c r="L524" s="10"/>
      <c r="Q524" s="10"/>
      <c r="V524" s="10"/>
      <c r="AA524" s="10"/>
    </row>
    <row r="525" spans="7:27" s="1" customFormat="1">
      <c r="G525" s="10"/>
      <c r="L525" s="10"/>
      <c r="Q525" s="10"/>
      <c r="V525" s="10"/>
      <c r="AA525" s="10"/>
    </row>
    <row r="526" spans="7:27" s="1" customFormat="1">
      <c r="G526" s="10"/>
      <c r="L526" s="10"/>
      <c r="Q526" s="10"/>
      <c r="V526" s="10"/>
      <c r="AA526" s="10"/>
    </row>
    <row r="527" spans="7:27" s="1" customFormat="1">
      <c r="G527" s="10"/>
      <c r="L527" s="10"/>
      <c r="Q527" s="10"/>
      <c r="V527" s="10"/>
      <c r="AA527" s="10"/>
    </row>
    <row r="528" spans="7:27" s="1" customFormat="1">
      <c r="G528" s="10"/>
      <c r="L528" s="10"/>
      <c r="Q528" s="10"/>
      <c r="V528" s="10"/>
      <c r="AA528" s="10"/>
    </row>
    <row r="529" spans="7:27" s="1" customFormat="1">
      <c r="G529" s="10"/>
      <c r="L529" s="10"/>
      <c r="Q529" s="10"/>
      <c r="V529" s="10"/>
      <c r="AA529" s="10"/>
    </row>
    <row r="530" spans="7:27" s="1" customFormat="1">
      <c r="G530" s="10"/>
      <c r="L530" s="10"/>
      <c r="Q530" s="10"/>
      <c r="V530" s="10"/>
      <c r="AA530" s="10"/>
    </row>
    <row r="531" spans="7:27" s="1" customFormat="1">
      <c r="G531" s="10"/>
      <c r="L531" s="10"/>
      <c r="Q531" s="10"/>
      <c r="V531" s="10"/>
      <c r="AA531" s="10"/>
    </row>
    <row r="532" spans="7:27" s="1" customFormat="1">
      <c r="G532" s="10"/>
      <c r="L532" s="10"/>
      <c r="Q532" s="10"/>
      <c r="V532" s="10"/>
      <c r="AA532" s="10"/>
    </row>
    <row r="533" spans="7:27" s="1" customFormat="1">
      <c r="G533" s="10"/>
      <c r="L533" s="10"/>
      <c r="Q533" s="10"/>
      <c r="V533" s="10"/>
      <c r="AA533" s="10"/>
    </row>
    <row r="534" spans="7:27" s="1" customFormat="1">
      <c r="G534" s="10"/>
      <c r="L534" s="10"/>
      <c r="Q534" s="10"/>
      <c r="V534" s="10"/>
      <c r="AA534" s="10"/>
    </row>
    <row r="535" spans="7:27" s="1" customFormat="1">
      <c r="G535" s="10"/>
      <c r="L535" s="10"/>
      <c r="Q535" s="10"/>
      <c r="V535" s="10"/>
      <c r="AA535" s="10"/>
    </row>
    <row r="536" spans="7:27" s="1" customFormat="1">
      <c r="G536" s="10"/>
      <c r="L536" s="10"/>
      <c r="Q536" s="10"/>
      <c r="V536" s="10"/>
      <c r="AA536" s="10"/>
    </row>
    <row r="537" spans="7:27" s="1" customFormat="1">
      <c r="G537" s="10"/>
      <c r="L537" s="10"/>
      <c r="Q537" s="10"/>
      <c r="V537" s="10"/>
      <c r="AA537" s="10"/>
    </row>
    <row r="538" spans="7:27" s="1" customFormat="1">
      <c r="G538" s="10"/>
      <c r="L538" s="10"/>
      <c r="Q538" s="10"/>
      <c r="V538" s="10"/>
      <c r="AA538" s="10"/>
    </row>
    <row r="539" spans="7:27" s="1" customFormat="1">
      <c r="G539" s="10"/>
      <c r="L539" s="10"/>
      <c r="Q539" s="10"/>
      <c r="V539" s="10"/>
      <c r="AA539" s="10"/>
    </row>
    <row r="540" spans="7:27" s="1" customFormat="1">
      <c r="G540" s="10"/>
      <c r="L540" s="10"/>
      <c r="Q540" s="10"/>
      <c r="V540" s="10"/>
      <c r="AA540" s="10"/>
    </row>
    <row r="541" spans="7:27" s="1" customFormat="1">
      <c r="G541" s="10"/>
      <c r="L541" s="10"/>
      <c r="Q541" s="10"/>
      <c r="V541" s="10"/>
      <c r="AA541" s="10"/>
    </row>
    <row r="542" spans="7:27" s="1" customFormat="1">
      <c r="G542" s="10"/>
      <c r="L542" s="10"/>
      <c r="Q542" s="10"/>
      <c r="V542" s="10"/>
      <c r="AA542" s="10"/>
    </row>
    <row r="543" spans="7:27" s="1" customFormat="1">
      <c r="G543" s="10"/>
      <c r="L543" s="10"/>
      <c r="Q543" s="10"/>
      <c r="V543" s="10"/>
      <c r="AA543" s="10"/>
    </row>
    <row r="544" spans="7:27" s="1" customFormat="1">
      <c r="G544" s="10"/>
      <c r="L544" s="10"/>
      <c r="Q544" s="10"/>
      <c r="V544" s="10"/>
      <c r="AA544" s="10"/>
    </row>
    <row r="545" spans="7:27" s="1" customFormat="1">
      <c r="G545" s="10"/>
      <c r="L545" s="10"/>
      <c r="Q545" s="10"/>
      <c r="V545" s="10"/>
      <c r="AA545" s="10"/>
    </row>
    <row r="546" spans="7:27" s="1" customFormat="1">
      <c r="G546" s="10"/>
      <c r="L546" s="10"/>
      <c r="Q546" s="10"/>
      <c r="V546" s="10"/>
      <c r="AA546" s="10"/>
    </row>
    <row r="547" spans="7:27" s="1" customFormat="1">
      <c r="G547" s="10"/>
      <c r="L547" s="10"/>
      <c r="Q547" s="10"/>
      <c r="V547" s="10"/>
      <c r="AA547" s="10"/>
    </row>
    <row r="548" spans="7:27" s="1" customFormat="1">
      <c r="G548" s="10"/>
      <c r="L548" s="10"/>
      <c r="Q548" s="10"/>
      <c r="V548" s="10"/>
      <c r="AA548" s="10"/>
    </row>
    <row r="549" spans="7:27" s="1" customFormat="1">
      <c r="G549" s="10"/>
      <c r="L549" s="10"/>
      <c r="Q549" s="10"/>
      <c r="V549" s="10"/>
      <c r="AA549" s="10"/>
    </row>
    <row r="550" spans="7:27" s="1" customFormat="1">
      <c r="G550" s="10"/>
      <c r="L550" s="10"/>
      <c r="Q550" s="10"/>
      <c r="V550" s="10"/>
      <c r="AA550" s="10"/>
    </row>
    <row r="551" spans="7:27" s="1" customFormat="1">
      <c r="G551" s="10"/>
      <c r="L551" s="10"/>
      <c r="Q551" s="10"/>
      <c r="V551" s="10"/>
      <c r="AA551" s="10"/>
    </row>
    <row r="552" spans="7:27" s="1" customFormat="1">
      <c r="G552" s="10"/>
      <c r="L552" s="10"/>
      <c r="Q552" s="10"/>
      <c r="V552" s="10"/>
      <c r="AA552" s="10"/>
    </row>
    <row r="553" spans="7:27" s="1" customFormat="1">
      <c r="G553" s="10"/>
      <c r="L553" s="10"/>
      <c r="Q553" s="10"/>
      <c r="V553" s="10"/>
      <c r="AA553" s="10"/>
    </row>
    <row r="554" spans="7:27" s="1" customFormat="1">
      <c r="G554" s="10"/>
      <c r="L554" s="10"/>
      <c r="Q554" s="10"/>
      <c r="V554" s="10"/>
      <c r="AA554" s="10"/>
    </row>
    <row r="555" spans="7:27" s="1" customFormat="1">
      <c r="G555" s="10"/>
      <c r="L555" s="10"/>
      <c r="Q555" s="10"/>
      <c r="V555" s="10"/>
      <c r="AA555" s="10"/>
    </row>
    <row r="556" spans="7:27" s="1" customFormat="1">
      <c r="G556" s="10"/>
      <c r="L556" s="10"/>
      <c r="Q556" s="10"/>
      <c r="V556" s="10"/>
      <c r="AA556" s="10"/>
    </row>
    <row r="557" spans="7:27" s="1" customFormat="1">
      <c r="G557" s="10"/>
      <c r="L557" s="10"/>
      <c r="Q557" s="10"/>
      <c r="V557" s="10"/>
      <c r="AA557" s="10"/>
    </row>
    <row r="558" spans="7:27" s="1" customFormat="1">
      <c r="G558" s="10"/>
      <c r="L558" s="10"/>
      <c r="Q558" s="10"/>
      <c r="V558" s="10"/>
      <c r="AA558" s="10"/>
    </row>
    <row r="559" spans="7:27" s="1" customFormat="1">
      <c r="G559" s="10"/>
      <c r="L559" s="10"/>
      <c r="Q559" s="10"/>
      <c r="V559" s="10"/>
      <c r="AA559" s="10"/>
    </row>
    <row r="560" spans="7:27" s="1" customFormat="1">
      <c r="G560" s="10"/>
      <c r="L560" s="10"/>
      <c r="Q560" s="10"/>
      <c r="V560" s="10"/>
      <c r="AA560" s="10"/>
    </row>
    <row r="561" spans="7:27" s="1" customFormat="1">
      <c r="G561" s="10"/>
      <c r="L561" s="10"/>
      <c r="Q561" s="10"/>
      <c r="V561" s="10"/>
      <c r="AA561" s="10"/>
    </row>
    <row r="562" spans="7:27" s="1" customFormat="1">
      <c r="G562" s="10"/>
      <c r="L562" s="10"/>
      <c r="Q562" s="10"/>
      <c r="V562" s="10"/>
      <c r="AA562" s="10"/>
    </row>
    <row r="563" spans="7:27" s="1" customFormat="1">
      <c r="G563" s="10"/>
      <c r="L563" s="10"/>
      <c r="Q563" s="10"/>
      <c r="V563" s="10"/>
      <c r="AA563" s="10"/>
    </row>
    <row r="564" spans="7:27" s="1" customFormat="1">
      <c r="G564" s="10"/>
      <c r="L564" s="10"/>
      <c r="Q564" s="10"/>
      <c r="V564" s="10"/>
      <c r="AA564" s="10"/>
    </row>
    <row r="565" spans="7:27" s="1" customFormat="1">
      <c r="G565" s="10"/>
      <c r="L565" s="10"/>
      <c r="Q565" s="10"/>
      <c r="V565" s="10"/>
      <c r="AA565" s="10"/>
    </row>
    <row r="566" spans="7:27" s="1" customFormat="1">
      <c r="G566" s="10"/>
      <c r="L566" s="10"/>
      <c r="Q566" s="10"/>
      <c r="V566" s="10"/>
      <c r="AA566" s="10"/>
    </row>
    <row r="567" spans="7:27" s="1" customFormat="1">
      <c r="G567" s="10"/>
      <c r="L567" s="10"/>
      <c r="Q567" s="10"/>
      <c r="V567" s="10"/>
      <c r="AA567" s="10"/>
    </row>
    <row r="568" spans="7:27" s="1" customFormat="1">
      <c r="G568" s="10"/>
      <c r="L568" s="10"/>
      <c r="Q568" s="10"/>
      <c r="V568" s="10"/>
      <c r="AA568" s="10"/>
    </row>
    <row r="569" spans="7:27" s="1" customFormat="1">
      <c r="G569" s="10"/>
      <c r="L569" s="10"/>
      <c r="Q569" s="10"/>
      <c r="V569" s="10"/>
      <c r="AA569" s="10"/>
    </row>
    <row r="570" spans="7:27" s="1" customFormat="1">
      <c r="G570" s="10"/>
      <c r="L570" s="10"/>
      <c r="Q570" s="10"/>
      <c r="V570" s="10"/>
      <c r="AA570" s="10"/>
    </row>
    <row r="571" spans="7:27" s="1" customFormat="1">
      <c r="G571" s="10"/>
      <c r="L571" s="10"/>
      <c r="Q571" s="10"/>
      <c r="V571" s="10"/>
      <c r="AA571" s="10"/>
    </row>
    <row r="572" spans="7:27" s="1" customFormat="1">
      <c r="G572" s="10"/>
      <c r="L572" s="10"/>
      <c r="Q572" s="10"/>
      <c r="V572" s="10"/>
      <c r="AA572" s="10"/>
    </row>
    <row r="573" spans="7:27" s="1" customFormat="1">
      <c r="G573" s="10"/>
      <c r="L573" s="10"/>
      <c r="Q573" s="10"/>
      <c r="V573" s="10"/>
      <c r="AA573" s="10"/>
    </row>
    <row r="574" spans="7:27" s="1" customFormat="1">
      <c r="G574" s="10"/>
      <c r="L574" s="10"/>
      <c r="Q574" s="10"/>
      <c r="V574" s="10"/>
      <c r="AA574" s="10"/>
    </row>
    <row r="575" spans="7:27" s="1" customFormat="1">
      <c r="G575" s="10"/>
      <c r="L575" s="10"/>
      <c r="Q575" s="10"/>
      <c r="V575" s="10"/>
      <c r="AA575" s="10"/>
    </row>
    <row r="576" spans="7:27" s="1" customFormat="1">
      <c r="G576" s="10"/>
      <c r="L576" s="10"/>
      <c r="Q576" s="10"/>
      <c r="V576" s="10"/>
      <c r="AA576" s="10"/>
    </row>
    <row r="577" spans="7:27" s="1" customFormat="1">
      <c r="G577" s="10"/>
      <c r="L577" s="10"/>
      <c r="Q577" s="10"/>
      <c r="V577" s="10"/>
      <c r="AA577" s="10"/>
    </row>
    <row r="578" spans="7:27" s="1" customFormat="1">
      <c r="G578" s="10"/>
      <c r="L578" s="10"/>
      <c r="Q578" s="10"/>
      <c r="V578" s="10"/>
      <c r="AA578" s="10"/>
    </row>
    <row r="579" spans="7:27" s="1" customFormat="1">
      <c r="G579" s="10"/>
      <c r="L579" s="10"/>
      <c r="Q579" s="10"/>
      <c r="V579" s="10"/>
      <c r="AA579" s="10"/>
    </row>
    <row r="580" spans="7:27" s="1" customFormat="1">
      <c r="G580" s="10"/>
      <c r="L580" s="10"/>
      <c r="Q580" s="10"/>
      <c r="V580" s="10"/>
      <c r="AA580" s="10"/>
    </row>
    <row r="581" spans="7:27" s="1" customFormat="1">
      <c r="G581" s="10"/>
      <c r="L581" s="10"/>
      <c r="Q581" s="10"/>
      <c r="V581" s="10"/>
      <c r="AA581" s="10"/>
    </row>
    <row r="582" spans="7:27" s="1" customFormat="1">
      <c r="G582" s="10"/>
      <c r="L582" s="10"/>
      <c r="Q582" s="10"/>
      <c r="V582" s="10"/>
      <c r="AA582" s="10"/>
    </row>
    <row r="583" spans="7:27" s="1" customFormat="1">
      <c r="G583" s="10"/>
      <c r="L583" s="10"/>
      <c r="Q583" s="10"/>
      <c r="V583" s="10"/>
      <c r="AA583" s="10"/>
    </row>
    <row r="584" spans="7:27" s="1" customFormat="1">
      <c r="G584" s="10"/>
      <c r="L584" s="10"/>
      <c r="Q584" s="10"/>
      <c r="V584" s="10"/>
      <c r="AA584" s="10"/>
    </row>
    <row r="585" spans="7:27" s="1" customFormat="1">
      <c r="G585" s="10"/>
      <c r="L585" s="10"/>
      <c r="Q585" s="10"/>
      <c r="V585" s="10"/>
      <c r="AA585" s="10"/>
    </row>
    <row r="586" spans="7:27" s="1" customFormat="1">
      <c r="G586" s="10"/>
      <c r="L586" s="10"/>
      <c r="Q586" s="10"/>
      <c r="V586" s="10"/>
      <c r="AA586" s="10"/>
    </row>
    <row r="587" spans="7:27" s="1" customFormat="1">
      <c r="G587" s="10"/>
      <c r="L587" s="10"/>
      <c r="Q587" s="10"/>
      <c r="V587" s="10"/>
      <c r="AA587" s="10"/>
    </row>
    <row r="588" spans="7:27" s="1" customFormat="1">
      <c r="G588" s="10"/>
      <c r="L588" s="10"/>
      <c r="Q588" s="10"/>
      <c r="V588" s="10"/>
      <c r="AA588" s="10"/>
    </row>
    <row r="589" spans="7:27" s="1" customFormat="1">
      <c r="G589" s="10"/>
      <c r="L589" s="10"/>
      <c r="Q589" s="10"/>
      <c r="V589" s="10"/>
      <c r="AA589" s="10"/>
    </row>
    <row r="590" spans="7:27" s="1" customFormat="1">
      <c r="G590" s="10"/>
      <c r="L590" s="10"/>
      <c r="Q590" s="10"/>
      <c r="V590" s="10"/>
      <c r="AA590" s="10"/>
    </row>
    <row r="591" spans="7:27" s="1" customFormat="1">
      <c r="G591" s="10"/>
      <c r="L591" s="10"/>
      <c r="Q591" s="10"/>
      <c r="V591" s="10"/>
      <c r="AA591" s="10"/>
    </row>
    <row r="592" spans="7:27" s="1" customFormat="1">
      <c r="G592" s="10"/>
      <c r="L592" s="10"/>
      <c r="Q592" s="10"/>
      <c r="V592" s="10"/>
      <c r="AA592" s="10"/>
    </row>
    <row r="593" spans="7:27" s="1" customFormat="1">
      <c r="G593" s="10"/>
      <c r="L593" s="10"/>
      <c r="Q593" s="10"/>
      <c r="V593" s="10"/>
      <c r="AA593" s="10"/>
    </row>
    <row r="594" spans="7:27" s="1" customFormat="1">
      <c r="G594" s="10"/>
      <c r="L594" s="10"/>
      <c r="Q594" s="10"/>
      <c r="V594" s="10"/>
      <c r="AA594" s="10"/>
    </row>
    <row r="595" spans="7:27" s="1" customFormat="1">
      <c r="G595" s="10"/>
      <c r="L595" s="10"/>
      <c r="Q595" s="10"/>
      <c r="V595" s="10"/>
      <c r="AA595" s="10"/>
    </row>
    <row r="596" spans="7:27" s="1" customFormat="1">
      <c r="G596" s="10"/>
      <c r="L596" s="10"/>
      <c r="Q596" s="10"/>
      <c r="V596" s="10"/>
      <c r="AA596" s="10"/>
    </row>
    <row r="597" spans="7:27" s="1" customFormat="1">
      <c r="G597" s="10"/>
      <c r="L597" s="10"/>
      <c r="Q597" s="10"/>
      <c r="V597" s="10"/>
      <c r="AA597" s="10"/>
    </row>
    <row r="598" spans="7:27" s="1" customFormat="1">
      <c r="G598" s="10"/>
      <c r="L598" s="10"/>
      <c r="Q598" s="10"/>
      <c r="V598" s="10"/>
      <c r="AA598" s="10"/>
    </row>
    <row r="599" spans="7:27" s="1" customFormat="1">
      <c r="G599" s="10"/>
      <c r="L599" s="10"/>
      <c r="Q599" s="10"/>
      <c r="V599" s="10"/>
      <c r="AA599" s="10"/>
    </row>
    <row r="600" spans="7:27" s="1" customFormat="1">
      <c r="G600" s="10"/>
      <c r="L600" s="10"/>
      <c r="Q600" s="10"/>
      <c r="V600" s="10"/>
      <c r="AA600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20"/>
  <sheetViews>
    <sheetView workbookViewId="0">
      <selection activeCell="B2" sqref="B2:S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8.83203125" style="1"/>
    <col min="19" max="19" width="13.1640625" style="1" bestFit="1" customWidth="1"/>
    <col min="20" max="34" width="8.83203125" style="1"/>
  </cols>
  <sheetData>
    <row r="1" spans="1:1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</v>
      </c>
      <c r="S1" s="15" t="s">
        <v>2</v>
      </c>
    </row>
    <row r="2" spans="1:19" s="15" customFormat="1">
      <c r="A2" s="18">
        <v>250</v>
      </c>
      <c r="B2" s="25">
        <v>1.2E-4</v>
      </c>
      <c r="C2" s="25">
        <v>7.4468999999999994E-2</v>
      </c>
      <c r="D2" s="25">
        <f t="shared" ref="D2:D65" si="0">C2-S2</f>
        <v>4.1598999999999997E-2</v>
      </c>
      <c r="E2" s="25">
        <v>1.0032999999999999E-3</v>
      </c>
      <c r="F2" s="25">
        <f>D2-0.0010033</f>
        <v>4.0595699999999998E-2</v>
      </c>
      <c r="G2" s="25">
        <f>F2*23.03</f>
        <v>0.93491897099999999</v>
      </c>
      <c r="H2" s="25">
        <v>8.4750000000000006E-2</v>
      </c>
      <c r="I2" s="25">
        <f t="shared" ref="I2:I65" si="1">H2-S2</f>
        <v>5.1880000000000009E-2</v>
      </c>
      <c r="J2" s="25">
        <v>5.2239000000000001E-3</v>
      </c>
      <c r="K2" s="25">
        <f>I2-0.0052239</f>
        <v>4.6656100000000006E-2</v>
      </c>
      <c r="L2" s="25">
        <f>K2*23.03</f>
        <v>1.0744899830000001</v>
      </c>
      <c r="M2" s="25">
        <v>8.4500000000000006E-2</v>
      </c>
      <c r="N2" s="25">
        <f t="shared" ref="N2:N65" si="2">M2-S2</f>
        <v>5.1630000000000009E-2</v>
      </c>
      <c r="O2" s="25">
        <v>6.9294400000000003E-3</v>
      </c>
      <c r="P2" s="25">
        <f>N2-0.00692944</f>
        <v>4.4700560000000007E-2</v>
      </c>
      <c r="Q2" s="25">
        <f>P2*23.03</f>
        <v>1.0294538968000002</v>
      </c>
      <c r="R2" s="25">
        <v>6.5619999999999998E-2</v>
      </c>
      <c r="S2" s="25">
        <f t="shared" ref="S2:S33" si="3">(B2+R2)/2</f>
        <v>3.2869999999999996E-2</v>
      </c>
    </row>
    <row r="3" spans="1:19" s="15" customFormat="1">
      <c r="A3" s="18">
        <v>251</v>
      </c>
      <c r="B3" s="25">
        <v>-8.0000000000000007E-5</v>
      </c>
      <c r="C3" s="25">
        <v>7.2480000000000003E-2</v>
      </c>
      <c r="D3" s="25">
        <f t="shared" si="0"/>
        <v>4.0059999999999998E-2</v>
      </c>
      <c r="E3" s="25"/>
      <c r="F3" s="25">
        <f t="shared" ref="F3:F66" si="4">D3-0.0010033</f>
        <v>3.90567E-2</v>
      </c>
      <c r="G3" s="25">
        <f t="shared" ref="G3:G66" si="5">F3*23.03</f>
        <v>0.89947580100000002</v>
      </c>
      <c r="H3" s="25">
        <v>8.319E-2</v>
      </c>
      <c r="I3" s="25">
        <f t="shared" si="1"/>
        <v>5.0769999999999996E-2</v>
      </c>
      <c r="J3" s="25"/>
      <c r="K3" s="25">
        <f t="shared" ref="K3:K66" si="6">I3-0.0052239</f>
        <v>4.5546099999999992E-2</v>
      </c>
      <c r="L3" s="25">
        <f t="shared" ref="L3:L66" si="7">K3*23.03</f>
        <v>1.0489266829999999</v>
      </c>
      <c r="M3" s="25">
        <v>8.2580000000000001E-2</v>
      </c>
      <c r="N3" s="25">
        <f t="shared" si="2"/>
        <v>5.0159999999999996E-2</v>
      </c>
      <c r="O3" s="25"/>
      <c r="P3" s="25">
        <f t="shared" ref="P3:P66" si="8">N3-0.00692944</f>
        <v>4.3230559999999994E-2</v>
      </c>
      <c r="Q3" s="25">
        <f t="shared" ref="Q3:Q66" si="9">P3*23.03</f>
        <v>0.99559979679999988</v>
      </c>
      <c r="R3" s="25">
        <v>6.4920000000000005E-2</v>
      </c>
      <c r="S3" s="25">
        <f t="shared" si="3"/>
        <v>3.2420000000000004E-2</v>
      </c>
    </row>
    <row r="4" spans="1:19" s="15" customFormat="1">
      <c r="A4" s="18">
        <v>252</v>
      </c>
      <c r="B4" s="25">
        <v>-6.0000000000000002E-5</v>
      </c>
      <c r="C4" s="25">
        <v>7.127E-2</v>
      </c>
      <c r="D4" s="25">
        <f t="shared" si="0"/>
        <v>3.984E-2</v>
      </c>
      <c r="E4" s="25"/>
      <c r="F4" s="25">
        <f t="shared" si="4"/>
        <v>3.8836700000000002E-2</v>
      </c>
      <c r="G4" s="25">
        <f t="shared" si="5"/>
        <v>0.8944092010000001</v>
      </c>
      <c r="H4" s="25">
        <v>8.1460000000000005E-2</v>
      </c>
      <c r="I4" s="25">
        <f t="shared" si="1"/>
        <v>5.0030000000000005E-2</v>
      </c>
      <c r="J4" s="25"/>
      <c r="K4" s="25">
        <f t="shared" si="6"/>
        <v>4.4806100000000001E-2</v>
      </c>
      <c r="L4" s="25">
        <f t="shared" si="7"/>
        <v>1.031884483</v>
      </c>
      <c r="M4" s="25">
        <v>8.0740000000000006E-2</v>
      </c>
      <c r="N4" s="25">
        <f t="shared" si="2"/>
        <v>4.9310000000000007E-2</v>
      </c>
      <c r="O4" s="25"/>
      <c r="P4" s="25">
        <f t="shared" si="8"/>
        <v>4.2380560000000005E-2</v>
      </c>
      <c r="Q4" s="25">
        <f t="shared" si="9"/>
        <v>0.97602429680000014</v>
      </c>
      <c r="R4" s="25">
        <v>6.2920000000000004E-2</v>
      </c>
      <c r="S4" s="25">
        <f t="shared" si="3"/>
        <v>3.143E-2</v>
      </c>
    </row>
    <row r="5" spans="1:19" s="15" customFormat="1">
      <c r="A5" s="18">
        <v>253</v>
      </c>
      <c r="B5" s="25">
        <v>-2.0000000000000002E-5</v>
      </c>
      <c r="C5" s="25">
        <v>6.9360000000000005E-2</v>
      </c>
      <c r="D5" s="25">
        <f t="shared" si="0"/>
        <v>3.8235000000000005E-2</v>
      </c>
      <c r="E5" s="25"/>
      <c r="F5" s="25">
        <f t="shared" si="4"/>
        <v>3.7231700000000006E-2</v>
      </c>
      <c r="G5" s="25">
        <f t="shared" si="5"/>
        <v>0.85744605100000015</v>
      </c>
      <c r="H5" s="25">
        <v>7.9880000000000007E-2</v>
      </c>
      <c r="I5" s="25">
        <f t="shared" si="1"/>
        <v>4.8755000000000007E-2</v>
      </c>
      <c r="J5" s="25"/>
      <c r="K5" s="25">
        <f t="shared" si="6"/>
        <v>4.3531100000000003E-2</v>
      </c>
      <c r="L5" s="25">
        <f t="shared" si="7"/>
        <v>1.0025212330000002</v>
      </c>
      <c r="M5" s="25">
        <v>7.9060000000000005E-2</v>
      </c>
      <c r="N5" s="25">
        <f t="shared" si="2"/>
        <v>4.7935000000000005E-2</v>
      </c>
      <c r="O5" s="25"/>
      <c r="P5" s="25">
        <f t="shared" si="8"/>
        <v>4.1005560000000003E-2</v>
      </c>
      <c r="Q5" s="25">
        <f t="shared" si="9"/>
        <v>0.94435804680000013</v>
      </c>
      <c r="R5" s="25">
        <v>6.2269999999999999E-2</v>
      </c>
      <c r="S5" s="25">
        <f t="shared" si="3"/>
        <v>3.1125E-2</v>
      </c>
    </row>
    <row r="6" spans="1:19" s="15" customFormat="1">
      <c r="A6" s="18">
        <v>254</v>
      </c>
      <c r="B6" s="25">
        <v>-6.8999999999999997E-5</v>
      </c>
      <c r="C6" s="25">
        <v>6.8529000000000007E-2</v>
      </c>
      <c r="D6" s="25">
        <f t="shared" si="0"/>
        <v>3.8263500000000006E-2</v>
      </c>
      <c r="E6" s="25"/>
      <c r="F6" s="25">
        <f t="shared" si="4"/>
        <v>3.7260200000000007E-2</v>
      </c>
      <c r="G6" s="25">
        <f t="shared" si="5"/>
        <v>0.85810240600000021</v>
      </c>
      <c r="H6" s="25">
        <v>7.8548999999999994E-2</v>
      </c>
      <c r="I6" s="25">
        <f t="shared" si="1"/>
        <v>4.8283499999999993E-2</v>
      </c>
      <c r="J6" s="25"/>
      <c r="K6" s="25">
        <f t="shared" si="6"/>
        <v>4.305959999999999E-2</v>
      </c>
      <c r="L6" s="25">
        <f t="shared" si="7"/>
        <v>0.99166258799999984</v>
      </c>
      <c r="M6" s="25">
        <v>7.7719999999999997E-2</v>
      </c>
      <c r="N6" s="25">
        <f t="shared" si="2"/>
        <v>4.7454499999999997E-2</v>
      </c>
      <c r="O6" s="25"/>
      <c r="P6" s="25">
        <f t="shared" si="8"/>
        <v>4.0525059999999995E-2</v>
      </c>
      <c r="Q6" s="25">
        <f t="shared" si="9"/>
        <v>0.93329213179999992</v>
      </c>
      <c r="R6" s="25">
        <v>6.0600000000000001E-2</v>
      </c>
      <c r="S6" s="25">
        <f t="shared" si="3"/>
        <v>3.0265500000000001E-2</v>
      </c>
    </row>
    <row r="7" spans="1:19" s="15" customFormat="1">
      <c r="A7" s="18">
        <v>255</v>
      </c>
      <c r="B7" s="25">
        <v>1.2E-4</v>
      </c>
      <c r="C7" s="25">
        <v>6.6879999999999995E-2</v>
      </c>
      <c r="D7" s="25">
        <f t="shared" si="0"/>
        <v>3.6894999999999997E-2</v>
      </c>
      <c r="E7" s="25"/>
      <c r="F7" s="25">
        <f t="shared" si="4"/>
        <v>3.5891699999999999E-2</v>
      </c>
      <c r="G7" s="25">
        <f t="shared" si="5"/>
        <v>0.82658585100000004</v>
      </c>
      <c r="H7" s="25">
        <v>7.7259999999999995E-2</v>
      </c>
      <c r="I7" s="25">
        <f t="shared" si="1"/>
        <v>4.7274999999999998E-2</v>
      </c>
      <c r="J7" s="25"/>
      <c r="K7" s="25">
        <f t="shared" si="6"/>
        <v>4.2051099999999994E-2</v>
      </c>
      <c r="L7" s="25">
        <f t="shared" si="7"/>
        <v>0.96843683299999994</v>
      </c>
      <c r="M7" s="25">
        <v>7.6100000000000001E-2</v>
      </c>
      <c r="N7" s="25">
        <f t="shared" si="2"/>
        <v>4.6115000000000003E-2</v>
      </c>
      <c r="O7" s="25"/>
      <c r="P7" s="25">
        <f t="shared" si="8"/>
        <v>3.9185560000000001E-2</v>
      </c>
      <c r="Q7" s="25">
        <f t="shared" si="9"/>
        <v>0.9024434468000001</v>
      </c>
      <c r="R7" s="25">
        <v>5.985E-2</v>
      </c>
      <c r="S7" s="25">
        <f t="shared" si="3"/>
        <v>2.9985000000000001E-2</v>
      </c>
    </row>
    <row r="8" spans="1:19" s="15" customFormat="1">
      <c r="A8" s="18">
        <v>256</v>
      </c>
      <c r="B8" s="25">
        <v>-3.0000000000000001E-5</v>
      </c>
      <c r="C8" s="25">
        <v>6.6110000000000002E-2</v>
      </c>
      <c r="D8" s="25">
        <f t="shared" si="0"/>
        <v>3.6945000000000006E-2</v>
      </c>
      <c r="E8" s="25"/>
      <c r="F8" s="25">
        <f t="shared" si="4"/>
        <v>3.5941700000000007E-2</v>
      </c>
      <c r="G8" s="25">
        <f t="shared" si="5"/>
        <v>0.82773735100000023</v>
      </c>
      <c r="H8" s="25">
        <v>7.5929999999999997E-2</v>
      </c>
      <c r="I8" s="25">
        <f t="shared" si="1"/>
        <v>4.6765000000000001E-2</v>
      </c>
      <c r="J8" s="25"/>
      <c r="K8" s="25">
        <f t="shared" si="6"/>
        <v>4.1541099999999997E-2</v>
      </c>
      <c r="L8" s="25">
        <f t="shared" si="7"/>
        <v>0.95669153299999998</v>
      </c>
      <c r="M8" s="25">
        <v>7.4910000000000004E-2</v>
      </c>
      <c r="N8" s="25">
        <f t="shared" si="2"/>
        <v>4.5745000000000008E-2</v>
      </c>
      <c r="O8" s="25"/>
      <c r="P8" s="25">
        <f t="shared" si="8"/>
        <v>3.8815560000000006E-2</v>
      </c>
      <c r="Q8" s="25">
        <f t="shared" si="9"/>
        <v>0.89392234680000016</v>
      </c>
      <c r="R8" s="25">
        <v>5.8360000000000002E-2</v>
      </c>
      <c r="S8" s="25">
        <f t="shared" si="3"/>
        <v>2.9165E-2</v>
      </c>
    </row>
    <row r="9" spans="1:19" s="15" customFormat="1">
      <c r="A9" s="18">
        <v>257</v>
      </c>
      <c r="B9" s="25">
        <v>1.2E-4</v>
      </c>
      <c r="C9" s="25">
        <v>6.4570000000000002E-2</v>
      </c>
      <c r="D9" s="25">
        <f t="shared" si="0"/>
        <v>3.551E-2</v>
      </c>
      <c r="E9" s="25"/>
      <c r="F9" s="25">
        <f t="shared" si="4"/>
        <v>3.4506700000000001E-2</v>
      </c>
      <c r="G9" s="25">
        <f t="shared" si="5"/>
        <v>0.79468930100000001</v>
      </c>
      <c r="H9" s="25">
        <v>7.4880000000000002E-2</v>
      </c>
      <c r="I9" s="25">
        <f t="shared" si="1"/>
        <v>4.582E-2</v>
      </c>
      <c r="J9" s="25"/>
      <c r="K9" s="25">
        <f t="shared" si="6"/>
        <v>4.0596099999999996E-2</v>
      </c>
      <c r="L9" s="25">
        <f t="shared" si="7"/>
        <v>0.93492818299999991</v>
      </c>
      <c r="M9" s="25">
        <v>7.3219000000000006E-2</v>
      </c>
      <c r="N9" s="25">
        <f t="shared" si="2"/>
        <v>4.4159000000000004E-2</v>
      </c>
      <c r="O9" s="25"/>
      <c r="P9" s="25">
        <f t="shared" si="8"/>
        <v>3.7229560000000002E-2</v>
      </c>
      <c r="Q9" s="25">
        <f t="shared" si="9"/>
        <v>0.8573967668000001</v>
      </c>
      <c r="R9" s="25">
        <v>5.8000000000000003E-2</v>
      </c>
      <c r="S9" s="25">
        <f t="shared" si="3"/>
        <v>2.9060000000000002E-2</v>
      </c>
    </row>
    <row r="10" spans="1:19" s="15" customFormat="1">
      <c r="A10" s="18">
        <v>258</v>
      </c>
      <c r="B10" s="25">
        <v>6.8999999999999997E-5</v>
      </c>
      <c r="C10" s="25">
        <v>6.4479999999999996E-2</v>
      </c>
      <c r="D10" s="25">
        <f t="shared" si="0"/>
        <v>3.6250499999999991E-2</v>
      </c>
      <c r="E10" s="25"/>
      <c r="F10" s="25">
        <f t="shared" si="4"/>
        <v>3.5247199999999992E-2</v>
      </c>
      <c r="G10" s="25">
        <f t="shared" si="5"/>
        <v>0.81174301599999987</v>
      </c>
      <c r="H10" s="25">
        <v>7.3830000000000007E-2</v>
      </c>
      <c r="I10" s="25">
        <f t="shared" si="1"/>
        <v>4.5600500000000002E-2</v>
      </c>
      <c r="J10" s="25"/>
      <c r="K10" s="25">
        <f t="shared" si="6"/>
        <v>4.0376599999999999E-2</v>
      </c>
      <c r="L10" s="25">
        <f t="shared" si="7"/>
        <v>0.92987309800000006</v>
      </c>
      <c r="M10" s="25">
        <v>7.2700000000000001E-2</v>
      </c>
      <c r="N10" s="25">
        <f t="shared" si="2"/>
        <v>4.4470499999999996E-2</v>
      </c>
      <c r="O10" s="25"/>
      <c r="P10" s="25">
        <f t="shared" si="8"/>
        <v>3.7541059999999994E-2</v>
      </c>
      <c r="Q10" s="25">
        <f t="shared" si="9"/>
        <v>0.86457061179999994</v>
      </c>
      <c r="R10" s="25">
        <v>5.6390000000000003E-2</v>
      </c>
      <c r="S10" s="25">
        <f t="shared" si="3"/>
        <v>2.8229500000000001E-2</v>
      </c>
    </row>
    <row r="11" spans="1:19" s="15" customFormat="1">
      <c r="A11" s="18">
        <v>259</v>
      </c>
      <c r="B11" s="25">
        <v>8.0000000000000007E-5</v>
      </c>
      <c r="C11" s="25">
        <v>6.2798999999999994E-2</v>
      </c>
      <c r="D11" s="25">
        <f t="shared" si="0"/>
        <v>3.4713999999999995E-2</v>
      </c>
      <c r="E11" s="25"/>
      <c r="F11" s="25">
        <f t="shared" si="4"/>
        <v>3.3710699999999996E-2</v>
      </c>
      <c r="G11" s="25">
        <f t="shared" si="5"/>
        <v>0.77635742099999994</v>
      </c>
      <c r="H11" s="25">
        <v>7.2858999999999993E-2</v>
      </c>
      <c r="I11" s="25">
        <f t="shared" si="1"/>
        <v>4.4773999999999994E-2</v>
      </c>
      <c r="J11" s="25"/>
      <c r="K11" s="25">
        <f t="shared" si="6"/>
        <v>3.9550099999999991E-2</v>
      </c>
      <c r="L11" s="25">
        <f t="shared" si="7"/>
        <v>0.91083880299999986</v>
      </c>
      <c r="M11" s="25">
        <v>7.0870000000000002E-2</v>
      </c>
      <c r="N11" s="25">
        <f t="shared" si="2"/>
        <v>4.2785000000000004E-2</v>
      </c>
      <c r="O11" s="25"/>
      <c r="P11" s="25">
        <f t="shared" si="8"/>
        <v>3.5855560000000002E-2</v>
      </c>
      <c r="Q11" s="25">
        <f t="shared" si="9"/>
        <v>0.82575354680000013</v>
      </c>
      <c r="R11" s="25">
        <v>5.6090000000000001E-2</v>
      </c>
      <c r="S11" s="25">
        <f t="shared" si="3"/>
        <v>2.8084999999999999E-2</v>
      </c>
    </row>
    <row r="12" spans="1:19" s="15" customFormat="1">
      <c r="A12" s="18">
        <v>260</v>
      </c>
      <c r="B12" s="25">
        <v>-1.4999999999999999E-4</v>
      </c>
      <c r="C12" s="25">
        <v>6.2619999999999995E-2</v>
      </c>
      <c r="D12" s="25">
        <f t="shared" si="0"/>
        <v>3.5394999999999996E-2</v>
      </c>
      <c r="E12" s="25"/>
      <c r="F12" s="25">
        <f t="shared" si="4"/>
        <v>3.4391699999999997E-2</v>
      </c>
      <c r="G12" s="25">
        <f t="shared" si="5"/>
        <v>0.79204085099999999</v>
      </c>
      <c r="H12" s="25">
        <v>7.1919999999999998E-2</v>
      </c>
      <c r="I12" s="25">
        <f t="shared" si="1"/>
        <v>4.4694999999999999E-2</v>
      </c>
      <c r="J12" s="25"/>
      <c r="K12" s="25">
        <f t="shared" si="6"/>
        <v>3.9471099999999995E-2</v>
      </c>
      <c r="L12" s="25">
        <f t="shared" si="7"/>
        <v>0.90901943299999988</v>
      </c>
      <c r="M12" s="25">
        <v>7.059E-2</v>
      </c>
      <c r="N12" s="25">
        <f t="shared" si="2"/>
        <v>4.3365000000000001E-2</v>
      </c>
      <c r="O12" s="25"/>
      <c r="P12" s="25">
        <f t="shared" si="8"/>
        <v>3.6435559999999999E-2</v>
      </c>
      <c r="Q12" s="25">
        <f t="shared" si="9"/>
        <v>0.83911094679999998</v>
      </c>
      <c r="R12" s="25">
        <v>5.4600000000000003E-2</v>
      </c>
      <c r="S12" s="25">
        <f t="shared" si="3"/>
        <v>2.7225000000000003E-2</v>
      </c>
    </row>
    <row r="13" spans="1:19" s="15" customFormat="1">
      <c r="A13" s="18">
        <v>261</v>
      </c>
      <c r="B13" s="25">
        <v>1.0000000000000001E-5</v>
      </c>
      <c r="C13" s="25">
        <v>6.1080000000000002E-2</v>
      </c>
      <c r="D13" s="25">
        <f t="shared" si="0"/>
        <v>3.3829999999999999E-2</v>
      </c>
      <c r="E13" s="25"/>
      <c r="F13" s="25">
        <f t="shared" si="4"/>
        <v>3.28267E-2</v>
      </c>
      <c r="G13" s="25">
        <f t="shared" si="5"/>
        <v>0.755998901</v>
      </c>
      <c r="H13" s="25">
        <v>7.0809999999999998E-2</v>
      </c>
      <c r="I13" s="25">
        <f t="shared" si="1"/>
        <v>4.3560000000000001E-2</v>
      </c>
      <c r="J13" s="25"/>
      <c r="K13" s="25">
        <f t="shared" si="6"/>
        <v>3.8336099999999998E-2</v>
      </c>
      <c r="L13" s="25">
        <f t="shared" si="7"/>
        <v>0.88288038300000005</v>
      </c>
      <c r="M13" s="25">
        <v>6.8720000000000003E-2</v>
      </c>
      <c r="N13" s="25">
        <f t="shared" si="2"/>
        <v>4.1470000000000007E-2</v>
      </c>
      <c r="O13" s="25"/>
      <c r="P13" s="25">
        <f t="shared" si="8"/>
        <v>3.4540560000000005E-2</v>
      </c>
      <c r="Q13" s="25">
        <f t="shared" si="9"/>
        <v>0.79546909680000011</v>
      </c>
      <c r="R13" s="25">
        <v>5.4489999999999997E-2</v>
      </c>
      <c r="S13" s="25">
        <f t="shared" si="3"/>
        <v>2.725E-2</v>
      </c>
    </row>
    <row r="14" spans="1:19" s="15" customFormat="1">
      <c r="A14" s="18">
        <v>262</v>
      </c>
      <c r="B14" s="25">
        <v>1.6000000000000001E-4</v>
      </c>
      <c r="C14" s="25">
        <v>6.0769999999999998E-2</v>
      </c>
      <c r="D14" s="25">
        <f t="shared" si="0"/>
        <v>3.4110000000000001E-2</v>
      </c>
      <c r="E14" s="25"/>
      <c r="F14" s="25">
        <f t="shared" si="4"/>
        <v>3.3106700000000003E-2</v>
      </c>
      <c r="G14" s="25">
        <f t="shared" si="5"/>
        <v>0.76244730100000013</v>
      </c>
      <c r="H14" s="25">
        <v>6.9879999999999998E-2</v>
      </c>
      <c r="I14" s="25">
        <f t="shared" si="1"/>
        <v>4.3219999999999995E-2</v>
      </c>
      <c r="J14" s="25"/>
      <c r="K14" s="25">
        <f t="shared" si="6"/>
        <v>3.7996099999999991E-2</v>
      </c>
      <c r="L14" s="25">
        <f t="shared" si="7"/>
        <v>0.87505018299999981</v>
      </c>
      <c r="M14" s="25">
        <v>6.8229999999999999E-2</v>
      </c>
      <c r="N14" s="25">
        <f t="shared" si="2"/>
        <v>4.1569999999999996E-2</v>
      </c>
      <c r="O14" s="25"/>
      <c r="P14" s="25">
        <f t="shared" si="8"/>
        <v>3.4640559999999994E-2</v>
      </c>
      <c r="Q14" s="25">
        <f t="shared" si="9"/>
        <v>0.79777209679999994</v>
      </c>
      <c r="R14" s="25">
        <v>5.3159999999999999E-2</v>
      </c>
      <c r="S14" s="25">
        <f t="shared" si="3"/>
        <v>2.666E-2</v>
      </c>
    </row>
    <row r="15" spans="1:19" s="15" customFormat="1">
      <c r="A15" s="18">
        <v>263</v>
      </c>
      <c r="B15" s="25">
        <v>-3.0000000000000001E-5</v>
      </c>
      <c r="C15" s="25">
        <v>5.9319999999999998E-2</v>
      </c>
      <c r="D15" s="25">
        <f t="shared" si="0"/>
        <v>3.2849999999999997E-2</v>
      </c>
      <c r="E15" s="25"/>
      <c r="F15" s="25">
        <f t="shared" si="4"/>
        <v>3.1846699999999999E-2</v>
      </c>
      <c r="G15" s="25">
        <f t="shared" si="5"/>
        <v>0.73342950100000004</v>
      </c>
      <c r="H15" s="25">
        <v>6.8860000000000005E-2</v>
      </c>
      <c r="I15" s="25">
        <f t="shared" si="1"/>
        <v>4.2390000000000004E-2</v>
      </c>
      <c r="J15" s="25"/>
      <c r="K15" s="25">
        <f t="shared" si="6"/>
        <v>3.7166100000000007E-2</v>
      </c>
      <c r="L15" s="25">
        <f t="shared" si="7"/>
        <v>0.85593528300000021</v>
      </c>
      <c r="M15" s="25">
        <v>6.6619999999999999E-2</v>
      </c>
      <c r="N15" s="25">
        <f t="shared" si="2"/>
        <v>4.0149999999999998E-2</v>
      </c>
      <c r="O15" s="25"/>
      <c r="P15" s="25">
        <f t="shared" si="8"/>
        <v>3.3220559999999996E-2</v>
      </c>
      <c r="Q15" s="25">
        <f t="shared" si="9"/>
        <v>0.76506949679999992</v>
      </c>
      <c r="R15" s="25">
        <v>5.2970000000000003E-2</v>
      </c>
      <c r="S15" s="25">
        <f t="shared" si="3"/>
        <v>2.647E-2</v>
      </c>
    </row>
    <row r="16" spans="1:19" s="15" customFormat="1">
      <c r="A16" s="18">
        <v>264</v>
      </c>
      <c r="B16" s="25">
        <v>-3.0000000000000001E-5</v>
      </c>
      <c r="C16" s="25">
        <v>5.919E-2</v>
      </c>
      <c r="D16" s="25">
        <f t="shared" si="0"/>
        <v>3.347E-2</v>
      </c>
      <c r="E16" s="25"/>
      <c r="F16" s="25">
        <f t="shared" si="4"/>
        <v>3.2466700000000001E-2</v>
      </c>
      <c r="G16" s="25">
        <f t="shared" si="5"/>
        <v>0.74770810100000007</v>
      </c>
      <c r="H16" s="25">
        <v>6.7900000000000002E-2</v>
      </c>
      <c r="I16" s="25">
        <f t="shared" si="1"/>
        <v>4.2180000000000002E-2</v>
      </c>
      <c r="J16" s="25"/>
      <c r="K16" s="25">
        <f t="shared" si="6"/>
        <v>3.6956100000000006E-2</v>
      </c>
      <c r="L16" s="25">
        <f t="shared" si="7"/>
        <v>0.8510989830000002</v>
      </c>
      <c r="M16" s="25">
        <v>6.6350000000000006E-2</v>
      </c>
      <c r="N16" s="25">
        <f t="shared" si="2"/>
        <v>4.0630000000000006E-2</v>
      </c>
      <c r="O16" s="25"/>
      <c r="P16" s="25">
        <f t="shared" si="8"/>
        <v>3.3700560000000004E-2</v>
      </c>
      <c r="Q16" s="25">
        <f t="shared" si="9"/>
        <v>0.77612389680000016</v>
      </c>
      <c r="R16" s="25">
        <v>5.1470000000000002E-2</v>
      </c>
      <c r="S16" s="25">
        <f t="shared" si="3"/>
        <v>2.572E-2</v>
      </c>
    </row>
    <row r="17" spans="1:19" s="15" customFormat="1">
      <c r="A17" s="18">
        <v>265</v>
      </c>
      <c r="B17" s="25">
        <v>-8.0000000000000007E-5</v>
      </c>
      <c r="C17" s="25">
        <v>5.7860000000000002E-2</v>
      </c>
      <c r="D17" s="25">
        <f t="shared" si="0"/>
        <v>3.2350000000000004E-2</v>
      </c>
      <c r="E17" s="25"/>
      <c r="F17" s="25">
        <f t="shared" si="4"/>
        <v>3.1346700000000005E-2</v>
      </c>
      <c r="G17" s="25">
        <f t="shared" si="5"/>
        <v>0.72191450100000021</v>
      </c>
      <c r="H17" s="25">
        <v>6.6979999999999998E-2</v>
      </c>
      <c r="I17" s="25">
        <f t="shared" si="1"/>
        <v>4.1469999999999993E-2</v>
      </c>
      <c r="J17" s="25"/>
      <c r="K17" s="25">
        <f t="shared" si="6"/>
        <v>3.6246099999999989E-2</v>
      </c>
      <c r="L17" s="25">
        <f t="shared" si="7"/>
        <v>0.8347476829999998</v>
      </c>
      <c r="M17" s="25">
        <v>6.4670000000000005E-2</v>
      </c>
      <c r="N17" s="25">
        <f t="shared" si="2"/>
        <v>3.916E-2</v>
      </c>
      <c r="O17" s="25"/>
      <c r="P17" s="25">
        <f t="shared" si="8"/>
        <v>3.2230559999999998E-2</v>
      </c>
      <c r="Q17" s="25">
        <f t="shared" si="9"/>
        <v>0.74226979680000005</v>
      </c>
      <c r="R17" s="25">
        <v>5.11E-2</v>
      </c>
      <c r="S17" s="25">
        <f t="shared" si="3"/>
        <v>2.5510000000000001E-2</v>
      </c>
    </row>
    <row r="18" spans="1:19" s="15" customFormat="1">
      <c r="A18" s="18">
        <v>266</v>
      </c>
      <c r="B18" s="25">
        <v>-9.0000000000000006E-5</v>
      </c>
      <c r="C18" s="25">
        <v>5.7389999999999997E-2</v>
      </c>
      <c r="D18" s="25">
        <f t="shared" si="0"/>
        <v>3.2569999999999995E-2</v>
      </c>
      <c r="E18" s="25"/>
      <c r="F18" s="25">
        <f t="shared" si="4"/>
        <v>3.1566699999999996E-2</v>
      </c>
      <c r="G18" s="25">
        <f t="shared" si="5"/>
        <v>0.72698110099999991</v>
      </c>
      <c r="H18" s="25">
        <v>6.5989000000000006E-2</v>
      </c>
      <c r="I18" s="25">
        <f t="shared" si="1"/>
        <v>4.1169000000000004E-2</v>
      </c>
      <c r="J18" s="25"/>
      <c r="K18" s="25">
        <f t="shared" si="6"/>
        <v>3.5945100000000008E-2</v>
      </c>
      <c r="L18" s="25">
        <f t="shared" si="7"/>
        <v>0.82781565300000026</v>
      </c>
      <c r="M18" s="25">
        <v>6.4259999999999998E-2</v>
      </c>
      <c r="N18" s="25">
        <f t="shared" si="2"/>
        <v>3.9439999999999996E-2</v>
      </c>
      <c r="O18" s="25"/>
      <c r="P18" s="25">
        <f t="shared" si="8"/>
        <v>3.2510559999999994E-2</v>
      </c>
      <c r="Q18" s="25">
        <f t="shared" si="9"/>
        <v>0.74871819679999985</v>
      </c>
      <c r="R18" s="25">
        <v>4.9730000000000003E-2</v>
      </c>
      <c r="S18" s="25">
        <f t="shared" si="3"/>
        <v>2.4820000000000002E-2</v>
      </c>
    </row>
    <row r="19" spans="1:19" s="15" customFormat="1">
      <c r="A19" s="18">
        <v>267</v>
      </c>
      <c r="B19" s="25">
        <v>-1.4999999999999999E-4</v>
      </c>
      <c r="C19" s="25">
        <v>5.6030000000000003E-2</v>
      </c>
      <c r="D19" s="25">
        <f t="shared" si="0"/>
        <v>3.1420000000000003E-2</v>
      </c>
      <c r="E19" s="25"/>
      <c r="F19" s="25">
        <f t="shared" si="4"/>
        <v>3.0416700000000005E-2</v>
      </c>
      <c r="G19" s="25">
        <f t="shared" si="5"/>
        <v>0.70049660100000011</v>
      </c>
      <c r="H19" s="25">
        <v>6.4829999999999999E-2</v>
      </c>
      <c r="I19" s="25">
        <f t="shared" si="1"/>
        <v>4.0219999999999999E-2</v>
      </c>
      <c r="J19" s="25"/>
      <c r="K19" s="25">
        <f t="shared" si="6"/>
        <v>3.4996100000000002E-2</v>
      </c>
      <c r="L19" s="25">
        <f t="shared" si="7"/>
        <v>0.80596018300000005</v>
      </c>
      <c r="M19" s="25">
        <v>6.2710000000000002E-2</v>
      </c>
      <c r="N19" s="25">
        <f t="shared" si="2"/>
        <v>3.8100000000000002E-2</v>
      </c>
      <c r="O19" s="25"/>
      <c r="P19" s="25">
        <f t="shared" si="8"/>
        <v>3.117056E-2</v>
      </c>
      <c r="Q19" s="25">
        <f t="shared" si="9"/>
        <v>0.71785799680000006</v>
      </c>
      <c r="R19" s="25">
        <v>4.9369999999999997E-2</v>
      </c>
      <c r="S19" s="25">
        <f t="shared" si="3"/>
        <v>2.461E-2</v>
      </c>
    </row>
    <row r="20" spans="1:19" s="15" customFormat="1">
      <c r="A20" s="18">
        <v>268</v>
      </c>
      <c r="B20" s="25">
        <v>-1.1E-4</v>
      </c>
      <c r="C20" s="25">
        <v>5.5629999999999999E-2</v>
      </c>
      <c r="D20" s="25">
        <f t="shared" si="0"/>
        <v>3.1729999999999994E-2</v>
      </c>
      <c r="E20" s="25"/>
      <c r="F20" s="25">
        <f t="shared" si="4"/>
        <v>3.0726699999999996E-2</v>
      </c>
      <c r="G20" s="25">
        <f t="shared" si="5"/>
        <v>0.70763590099999996</v>
      </c>
      <c r="H20" s="25">
        <v>6.3908999999999994E-2</v>
      </c>
      <c r="I20" s="25">
        <f t="shared" si="1"/>
        <v>4.0008999999999989E-2</v>
      </c>
      <c r="J20" s="25"/>
      <c r="K20" s="25">
        <f t="shared" si="6"/>
        <v>3.4785099999999985E-2</v>
      </c>
      <c r="L20" s="25">
        <f t="shared" si="7"/>
        <v>0.80110085299999967</v>
      </c>
      <c r="M20" s="25">
        <v>6.1990000000000003E-2</v>
      </c>
      <c r="N20" s="25">
        <f t="shared" si="2"/>
        <v>3.8089999999999999E-2</v>
      </c>
      <c r="O20" s="25"/>
      <c r="P20" s="25">
        <f t="shared" si="8"/>
        <v>3.1160559999999997E-2</v>
      </c>
      <c r="Q20" s="25">
        <f t="shared" si="9"/>
        <v>0.71762769679999994</v>
      </c>
      <c r="R20" s="25">
        <v>4.7910000000000001E-2</v>
      </c>
      <c r="S20" s="25">
        <f t="shared" si="3"/>
        <v>2.3900000000000001E-2</v>
      </c>
    </row>
    <row r="21" spans="1:19" s="15" customFormat="1">
      <c r="A21" s="18">
        <v>269</v>
      </c>
      <c r="B21" s="25">
        <v>-8.0000000000000007E-5</v>
      </c>
      <c r="C21" s="25">
        <v>5.4339999999999999E-2</v>
      </c>
      <c r="D21" s="25">
        <f t="shared" si="0"/>
        <v>3.0564999999999998E-2</v>
      </c>
      <c r="E21" s="25"/>
      <c r="F21" s="25">
        <f t="shared" si="4"/>
        <v>2.95617E-2</v>
      </c>
      <c r="G21" s="25">
        <f t="shared" si="5"/>
        <v>0.68080595100000008</v>
      </c>
      <c r="H21" s="25">
        <v>6.3070000000000001E-2</v>
      </c>
      <c r="I21" s="25">
        <f t="shared" si="1"/>
        <v>3.9294999999999997E-2</v>
      </c>
      <c r="J21" s="25"/>
      <c r="K21" s="25">
        <f t="shared" si="6"/>
        <v>3.4071099999999993E-2</v>
      </c>
      <c r="L21" s="25">
        <f t="shared" si="7"/>
        <v>0.7846574329999999</v>
      </c>
      <c r="M21" s="25">
        <v>6.0699999999999997E-2</v>
      </c>
      <c r="N21" s="25">
        <f t="shared" si="2"/>
        <v>3.6924999999999999E-2</v>
      </c>
      <c r="O21" s="25"/>
      <c r="P21" s="25">
        <f t="shared" si="8"/>
        <v>2.9995559999999998E-2</v>
      </c>
      <c r="Q21" s="25">
        <f t="shared" si="9"/>
        <v>0.69079774679999995</v>
      </c>
      <c r="R21" s="25">
        <v>4.7629999999999999E-2</v>
      </c>
      <c r="S21" s="25">
        <f t="shared" si="3"/>
        <v>2.3775000000000001E-2</v>
      </c>
    </row>
    <row r="22" spans="1:19" s="15" customFormat="1">
      <c r="A22" s="18">
        <v>270</v>
      </c>
      <c r="B22" s="25">
        <v>1.0000000000000001E-5</v>
      </c>
      <c r="C22" s="25">
        <v>5.3749999999999999E-2</v>
      </c>
      <c r="D22" s="25">
        <f t="shared" si="0"/>
        <v>3.0454999999999996E-2</v>
      </c>
      <c r="E22" s="25"/>
      <c r="F22" s="25">
        <f t="shared" si="4"/>
        <v>2.9451699999999997E-2</v>
      </c>
      <c r="G22" s="25">
        <f t="shared" si="5"/>
        <v>0.678272651</v>
      </c>
      <c r="H22" s="25">
        <v>6.207E-2</v>
      </c>
      <c r="I22" s="25">
        <f t="shared" si="1"/>
        <v>3.8774999999999997E-2</v>
      </c>
      <c r="J22" s="25"/>
      <c r="K22" s="25">
        <f t="shared" si="6"/>
        <v>3.35511E-2</v>
      </c>
      <c r="L22" s="25">
        <f t="shared" si="7"/>
        <v>0.77268183300000004</v>
      </c>
      <c r="M22" s="25">
        <v>6.0150000000000002E-2</v>
      </c>
      <c r="N22" s="25">
        <f t="shared" si="2"/>
        <v>3.6854999999999999E-2</v>
      </c>
      <c r="O22" s="25"/>
      <c r="P22" s="25">
        <f t="shared" si="8"/>
        <v>2.9925559999999997E-2</v>
      </c>
      <c r="Q22" s="25">
        <f t="shared" si="9"/>
        <v>0.68918564679999994</v>
      </c>
      <c r="R22" s="25">
        <v>4.6580000000000003E-2</v>
      </c>
      <c r="S22" s="25">
        <f t="shared" si="3"/>
        <v>2.3295000000000003E-2</v>
      </c>
    </row>
    <row r="23" spans="1:19" s="15" customFormat="1">
      <c r="A23" s="18">
        <v>271</v>
      </c>
      <c r="B23" s="25">
        <v>-1.0000000000000001E-5</v>
      </c>
      <c r="C23" s="25">
        <v>5.262E-2</v>
      </c>
      <c r="D23" s="25">
        <f t="shared" si="0"/>
        <v>2.9595000000000003E-2</v>
      </c>
      <c r="E23" s="25"/>
      <c r="F23" s="25">
        <f t="shared" si="4"/>
        <v>2.8591700000000005E-2</v>
      </c>
      <c r="G23" s="25">
        <f t="shared" si="5"/>
        <v>0.65846685100000013</v>
      </c>
      <c r="H23" s="25">
        <v>6.0979999999999999E-2</v>
      </c>
      <c r="I23" s="25">
        <f t="shared" si="1"/>
        <v>3.7955000000000003E-2</v>
      </c>
      <c r="J23" s="25"/>
      <c r="K23" s="25">
        <f t="shared" si="6"/>
        <v>3.2731099999999999E-2</v>
      </c>
      <c r="L23" s="25">
        <f t="shared" si="7"/>
        <v>0.75379723300000001</v>
      </c>
      <c r="M23" s="25">
        <v>5.8819999999999997E-2</v>
      </c>
      <c r="N23" s="25">
        <f t="shared" si="2"/>
        <v>3.5795E-2</v>
      </c>
      <c r="O23" s="25"/>
      <c r="P23" s="25">
        <f t="shared" si="8"/>
        <v>2.8865559999999998E-2</v>
      </c>
      <c r="Q23" s="25">
        <f t="shared" si="9"/>
        <v>0.66477384679999996</v>
      </c>
      <c r="R23" s="25">
        <v>4.6059999999999997E-2</v>
      </c>
      <c r="S23" s="25">
        <f t="shared" si="3"/>
        <v>2.3024999999999997E-2</v>
      </c>
    </row>
    <row r="24" spans="1:19" s="15" customFormat="1">
      <c r="A24" s="18">
        <v>272</v>
      </c>
      <c r="B24" s="25">
        <v>-6.0000000000000002E-5</v>
      </c>
      <c r="C24" s="25">
        <v>5.1799999999999999E-2</v>
      </c>
      <c r="D24" s="25">
        <f t="shared" si="0"/>
        <v>2.9379999999999996E-2</v>
      </c>
      <c r="E24" s="25"/>
      <c r="F24" s="25">
        <f t="shared" si="4"/>
        <v>2.8376699999999998E-2</v>
      </c>
      <c r="G24" s="25">
        <f t="shared" si="5"/>
        <v>0.65351540099999994</v>
      </c>
      <c r="H24" s="25">
        <v>5.9909999999999998E-2</v>
      </c>
      <c r="I24" s="25">
        <f t="shared" si="1"/>
        <v>3.7489999999999996E-2</v>
      </c>
      <c r="J24" s="25"/>
      <c r="K24" s="25">
        <f t="shared" si="6"/>
        <v>3.2266099999999992E-2</v>
      </c>
      <c r="L24" s="25">
        <f t="shared" si="7"/>
        <v>0.74308828299999985</v>
      </c>
      <c r="M24" s="25">
        <v>5.8139999999999997E-2</v>
      </c>
      <c r="N24" s="25">
        <f t="shared" si="2"/>
        <v>3.5719999999999995E-2</v>
      </c>
      <c r="O24" s="25"/>
      <c r="P24" s="25">
        <f t="shared" si="8"/>
        <v>2.8790559999999993E-2</v>
      </c>
      <c r="Q24" s="25">
        <f t="shared" si="9"/>
        <v>0.66304659679999989</v>
      </c>
      <c r="R24" s="25">
        <v>4.4900000000000002E-2</v>
      </c>
      <c r="S24" s="25">
        <f t="shared" si="3"/>
        <v>2.2420000000000002E-2</v>
      </c>
    </row>
    <row r="25" spans="1:19" s="15" customFormat="1">
      <c r="A25" s="18">
        <v>273</v>
      </c>
      <c r="B25" s="25">
        <v>1E-4</v>
      </c>
      <c r="C25" s="25">
        <v>5.0720000000000001E-2</v>
      </c>
      <c r="D25" s="25">
        <f t="shared" si="0"/>
        <v>2.861E-2</v>
      </c>
      <c r="E25" s="25"/>
      <c r="F25" s="25">
        <f t="shared" si="4"/>
        <v>2.7606700000000001E-2</v>
      </c>
      <c r="G25" s="25">
        <f t="shared" si="5"/>
        <v>0.63578230100000011</v>
      </c>
      <c r="H25" s="25">
        <v>5.8889999999999998E-2</v>
      </c>
      <c r="I25" s="25">
        <f t="shared" si="1"/>
        <v>3.6779999999999993E-2</v>
      </c>
      <c r="J25" s="25"/>
      <c r="K25" s="25">
        <f t="shared" si="6"/>
        <v>3.155609999999999E-2</v>
      </c>
      <c r="L25" s="25">
        <f t="shared" si="7"/>
        <v>0.72673698299999978</v>
      </c>
      <c r="M25" s="25">
        <v>5.6649999999999999E-2</v>
      </c>
      <c r="N25" s="25">
        <f t="shared" si="2"/>
        <v>3.4540000000000001E-2</v>
      </c>
      <c r="O25" s="25"/>
      <c r="P25" s="25">
        <f t="shared" si="8"/>
        <v>2.7610559999999999E-2</v>
      </c>
      <c r="Q25" s="25">
        <f t="shared" si="9"/>
        <v>0.63587119680000004</v>
      </c>
      <c r="R25" s="25">
        <v>4.4119999999999999E-2</v>
      </c>
      <c r="S25" s="25">
        <f t="shared" si="3"/>
        <v>2.2110000000000001E-2</v>
      </c>
    </row>
    <row r="26" spans="1:19" s="15" customFormat="1">
      <c r="A26" s="18">
        <v>274</v>
      </c>
      <c r="B26" s="25">
        <v>-1.3999999999999999E-4</v>
      </c>
      <c r="C26" s="25">
        <v>5.0110000000000002E-2</v>
      </c>
      <c r="D26" s="25">
        <f t="shared" si="0"/>
        <v>2.8795000000000001E-2</v>
      </c>
      <c r="E26" s="25"/>
      <c r="F26" s="25">
        <f t="shared" si="4"/>
        <v>2.7791700000000003E-2</v>
      </c>
      <c r="G26" s="25">
        <f t="shared" si="5"/>
        <v>0.64004285100000013</v>
      </c>
      <c r="H26" s="25">
        <v>5.8000000000000003E-2</v>
      </c>
      <c r="I26" s="25">
        <f t="shared" si="1"/>
        <v>3.6685000000000002E-2</v>
      </c>
      <c r="J26" s="25"/>
      <c r="K26" s="25">
        <f t="shared" si="6"/>
        <v>3.1461100000000006E-2</v>
      </c>
      <c r="L26" s="25">
        <f t="shared" si="7"/>
        <v>0.72454913300000012</v>
      </c>
      <c r="M26" s="25">
        <v>5.6090000000000001E-2</v>
      </c>
      <c r="N26" s="25">
        <f t="shared" si="2"/>
        <v>3.4775E-2</v>
      </c>
      <c r="O26" s="25"/>
      <c r="P26" s="25">
        <f t="shared" si="8"/>
        <v>2.7845559999999998E-2</v>
      </c>
      <c r="Q26" s="25">
        <f t="shared" si="9"/>
        <v>0.64128324680000004</v>
      </c>
      <c r="R26" s="25">
        <v>4.2770000000000002E-2</v>
      </c>
      <c r="S26" s="25">
        <f t="shared" si="3"/>
        <v>2.1315000000000001E-2</v>
      </c>
    </row>
    <row r="27" spans="1:19" s="15" customFormat="1">
      <c r="A27" s="19">
        <v>275</v>
      </c>
      <c r="B27" s="25">
        <v>-9.0000000000000006E-5</v>
      </c>
      <c r="C27" s="25">
        <v>4.8730000000000002E-2</v>
      </c>
      <c r="D27" s="25">
        <f t="shared" si="0"/>
        <v>2.7655000000000002E-2</v>
      </c>
      <c r="E27" s="25"/>
      <c r="F27" s="25">
        <f t="shared" si="4"/>
        <v>2.6651700000000004E-2</v>
      </c>
      <c r="G27" s="25">
        <f t="shared" si="5"/>
        <v>0.61378865100000013</v>
      </c>
      <c r="H27" s="25">
        <v>5.663E-2</v>
      </c>
      <c r="I27" s="25">
        <f t="shared" si="1"/>
        <v>3.5555000000000003E-2</v>
      </c>
      <c r="J27" s="25"/>
      <c r="K27" s="25">
        <f t="shared" si="6"/>
        <v>3.0331100000000003E-2</v>
      </c>
      <c r="L27" s="25">
        <f t="shared" si="7"/>
        <v>0.69852523300000013</v>
      </c>
      <c r="M27" s="25">
        <v>5.4559999999999997E-2</v>
      </c>
      <c r="N27" s="25">
        <f t="shared" si="2"/>
        <v>3.3485000000000001E-2</v>
      </c>
      <c r="O27" s="25"/>
      <c r="P27" s="25">
        <f t="shared" si="8"/>
        <v>2.6555559999999999E-2</v>
      </c>
      <c r="Q27" s="25">
        <f t="shared" si="9"/>
        <v>0.61157454680000001</v>
      </c>
      <c r="R27" s="25">
        <v>4.224E-2</v>
      </c>
      <c r="S27" s="25">
        <f t="shared" si="3"/>
        <v>2.1075E-2</v>
      </c>
    </row>
    <row r="28" spans="1:19" s="15" customFormat="1">
      <c r="A28" s="19">
        <v>276</v>
      </c>
      <c r="B28" s="25">
        <v>1.0000000000000001E-5</v>
      </c>
      <c r="C28" s="25">
        <v>4.7960000000000003E-2</v>
      </c>
      <c r="D28" s="25">
        <f t="shared" si="0"/>
        <v>2.7365E-2</v>
      </c>
      <c r="E28" s="25"/>
      <c r="F28" s="25">
        <f t="shared" si="4"/>
        <v>2.6361700000000002E-2</v>
      </c>
      <c r="G28" s="25">
        <f t="shared" si="5"/>
        <v>0.60710995100000009</v>
      </c>
      <c r="H28" s="25">
        <v>5.5809999999999998E-2</v>
      </c>
      <c r="I28" s="25">
        <f t="shared" si="1"/>
        <v>3.5214999999999996E-2</v>
      </c>
      <c r="J28" s="25"/>
      <c r="K28" s="25">
        <f t="shared" si="6"/>
        <v>2.9991099999999996E-2</v>
      </c>
      <c r="L28" s="25">
        <f t="shared" si="7"/>
        <v>0.6906950329999999</v>
      </c>
      <c r="M28" s="25">
        <v>5.391E-2</v>
      </c>
      <c r="N28" s="25">
        <f t="shared" si="2"/>
        <v>3.3314999999999997E-2</v>
      </c>
      <c r="O28" s="25"/>
      <c r="P28" s="25">
        <f t="shared" si="8"/>
        <v>2.6385559999999995E-2</v>
      </c>
      <c r="Q28" s="25">
        <f t="shared" si="9"/>
        <v>0.60765944679999995</v>
      </c>
      <c r="R28" s="25">
        <v>4.1180000000000001E-2</v>
      </c>
      <c r="S28" s="25">
        <f t="shared" si="3"/>
        <v>2.0595000000000002E-2</v>
      </c>
    </row>
    <row r="29" spans="1:19" s="15" customFormat="1">
      <c r="A29" s="19">
        <v>277</v>
      </c>
      <c r="B29" s="25">
        <v>-6.0000000000000002E-5</v>
      </c>
      <c r="C29" s="25">
        <v>4.6730000000000001E-2</v>
      </c>
      <c r="D29" s="25">
        <f t="shared" si="0"/>
        <v>2.6634999999999999E-2</v>
      </c>
      <c r="E29" s="25"/>
      <c r="F29" s="25">
        <f t="shared" si="4"/>
        <v>2.56317E-2</v>
      </c>
      <c r="G29" s="25">
        <f t="shared" si="5"/>
        <v>0.59029805099999999</v>
      </c>
      <c r="H29" s="25">
        <v>5.4640000000000001E-2</v>
      </c>
      <c r="I29" s="25">
        <f t="shared" si="1"/>
        <v>3.4544999999999999E-2</v>
      </c>
      <c r="J29" s="25"/>
      <c r="K29" s="25">
        <f t="shared" si="6"/>
        <v>2.9321099999999999E-2</v>
      </c>
      <c r="L29" s="25">
        <f t="shared" si="7"/>
        <v>0.67526493300000001</v>
      </c>
      <c r="M29" s="25">
        <v>5.2729999999999999E-2</v>
      </c>
      <c r="N29" s="25">
        <f t="shared" si="2"/>
        <v>3.2634999999999997E-2</v>
      </c>
      <c r="O29" s="25"/>
      <c r="P29" s="25">
        <f t="shared" si="8"/>
        <v>2.5705559999999995E-2</v>
      </c>
      <c r="Q29" s="25">
        <f t="shared" si="9"/>
        <v>0.59199904679999993</v>
      </c>
      <c r="R29" s="25">
        <v>4.0250000000000001E-2</v>
      </c>
      <c r="S29" s="25">
        <f t="shared" si="3"/>
        <v>2.0095000000000002E-2</v>
      </c>
    </row>
    <row r="30" spans="1:19" s="15" customFormat="1">
      <c r="A30" s="19">
        <v>278</v>
      </c>
      <c r="B30" s="25">
        <v>-8.0000000000000007E-5</v>
      </c>
      <c r="C30" s="25">
        <v>4.5659999999999999E-2</v>
      </c>
      <c r="D30" s="25">
        <f t="shared" si="0"/>
        <v>2.5949999999999997E-2</v>
      </c>
      <c r="E30" s="25"/>
      <c r="F30" s="25">
        <f t="shared" si="4"/>
        <v>2.4946699999999999E-2</v>
      </c>
      <c r="G30" s="25">
        <f t="shared" si="5"/>
        <v>0.57452250100000002</v>
      </c>
      <c r="H30" s="25">
        <v>5.3659999999999999E-2</v>
      </c>
      <c r="I30" s="25">
        <f t="shared" si="1"/>
        <v>3.3949999999999994E-2</v>
      </c>
      <c r="J30" s="25"/>
      <c r="K30" s="25">
        <f t="shared" si="6"/>
        <v>2.8726099999999994E-2</v>
      </c>
      <c r="L30" s="25">
        <f t="shared" si="7"/>
        <v>0.66156208299999986</v>
      </c>
      <c r="M30" s="25">
        <v>5.1610000000000003E-2</v>
      </c>
      <c r="N30" s="25">
        <f t="shared" si="2"/>
        <v>3.1899999999999998E-2</v>
      </c>
      <c r="O30" s="25"/>
      <c r="P30" s="25">
        <f t="shared" si="8"/>
        <v>2.4970559999999996E-2</v>
      </c>
      <c r="Q30" s="25">
        <f t="shared" si="9"/>
        <v>0.57507199679999998</v>
      </c>
      <c r="R30" s="25">
        <v>3.95E-2</v>
      </c>
      <c r="S30" s="25">
        <f t="shared" si="3"/>
        <v>1.9710000000000002E-2</v>
      </c>
    </row>
    <row r="31" spans="1:19" s="15" customFormat="1">
      <c r="A31" s="19">
        <v>279</v>
      </c>
      <c r="B31" s="25">
        <v>-9.0000000000000006E-5</v>
      </c>
      <c r="C31" s="25">
        <v>4.4679999999999997E-2</v>
      </c>
      <c r="D31" s="25">
        <f t="shared" si="0"/>
        <v>2.5489999999999999E-2</v>
      </c>
      <c r="E31" s="25"/>
      <c r="F31" s="25">
        <f t="shared" si="4"/>
        <v>2.44867E-2</v>
      </c>
      <c r="G31" s="25">
        <f t="shared" si="5"/>
        <v>0.56392870100000003</v>
      </c>
      <c r="H31" s="25">
        <v>5.2409999999999998E-2</v>
      </c>
      <c r="I31" s="25">
        <f t="shared" si="1"/>
        <v>3.322E-2</v>
      </c>
      <c r="J31" s="25"/>
      <c r="K31" s="25">
        <f t="shared" si="6"/>
        <v>2.7996099999999999E-2</v>
      </c>
      <c r="L31" s="25">
        <f t="shared" si="7"/>
        <v>0.64475018299999998</v>
      </c>
      <c r="M31" s="25">
        <v>5.0340000000000003E-2</v>
      </c>
      <c r="N31" s="25">
        <f t="shared" si="2"/>
        <v>3.1150000000000004E-2</v>
      </c>
      <c r="O31" s="25"/>
      <c r="P31" s="25">
        <f t="shared" si="8"/>
        <v>2.4220560000000002E-2</v>
      </c>
      <c r="Q31" s="25">
        <f t="shared" si="9"/>
        <v>0.55779949680000007</v>
      </c>
      <c r="R31" s="25">
        <v>3.8469999999999997E-2</v>
      </c>
      <c r="S31" s="25">
        <f t="shared" si="3"/>
        <v>1.9189999999999999E-2</v>
      </c>
    </row>
    <row r="32" spans="1:19" s="15" customFormat="1">
      <c r="A32" s="19">
        <v>280</v>
      </c>
      <c r="B32" s="25">
        <v>2.7E-4</v>
      </c>
      <c r="C32" s="25">
        <v>4.3679999999999997E-2</v>
      </c>
      <c r="D32" s="25">
        <f t="shared" si="0"/>
        <v>2.4759999999999997E-2</v>
      </c>
      <c r="E32" s="25"/>
      <c r="F32" s="25">
        <f t="shared" si="4"/>
        <v>2.3756699999999999E-2</v>
      </c>
      <c r="G32" s="25">
        <f t="shared" si="5"/>
        <v>0.54711680100000004</v>
      </c>
      <c r="H32" s="25">
        <v>5.1529999999999999E-2</v>
      </c>
      <c r="I32" s="25">
        <f t="shared" si="1"/>
        <v>3.261E-2</v>
      </c>
      <c r="J32" s="25"/>
      <c r="K32" s="25">
        <f t="shared" si="6"/>
        <v>2.73861E-2</v>
      </c>
      <c r="L32" s="25">
        <f t="shared" si="7"/>
        <v>0.63070188300000007</v>
      </c>
      <c r="M32" s="25">
        <v>4.9709999999999997E-2</v>
      </c>
      <c r="N32" s="25">
        <f t="shared" si="2"/>
        <v>3.0789999999999998E-2</v>
      </c>
      <c r="O32" s="25"/>
      <c r="P32" s="25">
        <f t="shared" si="8"/>
        <v>2.3860559999999996E-2</v>
      </c>
      <c r="Q32" s="25">
        <f t="shared" si="9"/>
        <v>0.54950869679999992</v>
      </c>
      <c r="R32" s="25">
        <v>3.7569999999999999E-2</v>
      </c>
      <c r="S32" s="25">
        <f t="shared" si="3"/>
        <v>1.8919999999999999E-2</v>
      </c>
    </row>
    <row r="33" spans="1:19" s="15" customFormat="1">
      <c r="A33" s="19">
        <v>281</v>
      </c>
      <c r="B33" s="25">
        <v>5.0000000000000002E-5</v>
      </c>
      <c r="C33" s="25">
        <v>4.2509999999999999E-2</v>
      </c>
      <c r="D33" s="25">
        <f t="shared" si="0"/>
        <v>2.4209999999999999E-2</v>
      </c>
      <c r="E33" s="25"/>
      <c r="F33" s="25">
        <f t="shared" si="4"/>
        <v>2.32067E-2</v>
      </c>
      <c r="G33" s="25">
        <f t="shared" si="5"/>
        <v>0.53445030100000002</v>
      </c>
      <c r="H33" s="25">
        <v>5.0349999999999999E-2</v>
      </c>
      <c r="I33" s="25">
        <f t="shared" si="1"/>
        <v>3.2049999999999995E-2</v>
      </c>
      <c r="J33" s="25"/>
      <c r="K33" s="25">
        <f t="shared" si="6"/>
        <v>2.6826099999999995E-2</v>
      </c>
      <c r="L33" s="25">
        <f t="shared" si="7"/>
        <v>0.61780508299999992</v>
      </c>
      <c r="M33" s="25">
        <v>4.8390000000000002E-2</v>
      </c>
      <c r="N33" s="25">
        <f t="shared" si="2"/>
        <v>3.0090000000000002E-2</v>
      </c>
      <c r="O33" s="25"/>
      <c r="P33" s="25">
        <f t="shared" si="8"/>
        <v>2.3160560000000004E-2</v>
      </c>
      <c r="Q33" s="25">
        <f t="shared" si="9"/>
        <v>0.53338769680000009</v>
      </c>
      <c r="R33" s="25">
        <v>3.6549999999999999E-2</v>
      </c>
      <c r="S33" s="25">
        <f t="shared" si="3"/>
        <v>1.83E-2</v>
      </c>
    </row>
    <row r="34" spans="1:19" s="15" customFormat="1">
      <c r="A34" s="19">
        <v>282</v>
      </c>
      <c r="B34" s="25">
        <v>1.3999999999999999E-4</v>
      </c>
      <c r="C34" s="25">
        <v>4.1430000000000002E-2</v>
      </c>
      <c r="D34" s="25">
        <f t="shared" si="0"/>
        <v>2.349E-2</v>
      </c>
      <c r="E34" s="25"/>
      <c r="F34" s="25">
        <f t="shared" si="4"/>
        <v>2.2486700000000002E-2</v>
      </c>
      <c r="G34" s="25">
        <f t="shared" si="5"/>
        <v>0.51786870100000004</v>
      </c>
      <c r="H34" s="25">
        <v>4.9189999999999998E-2</v>
      </c>
      <c r="I34" s="25">
        <f t="shared" si="1"/>
        <v>3.1249999999999997E-2</v>
      </c>
      <c r="J34" s="25"/>
      <c r="K34" s="25">
        <f t="shared" si="6"/>
        <v>2.6026099999999996E-2</v>
      </c>
      <c r="L34" s="25">
        <f t="shared" si="7"/>
        <v>0.59938108299999993</v>
      </c>
      <c r="M34" s="25">
        <v>4.725E-2</v>
      </c>
      <c r="N34" s="25">
        <f t="shared" si="2"/>
        <v>2.9309999999999999E-2</v>
      </c>
      <c r="O34" s="25"/>
      <c r="P34" s="25">
        <f t="shared" si="8"/>
        <v>2.2380560000000001E-2</v>
      </c>
      <c r="Q34" s="25">
        <f t="shared" si="9"/>
        <v>0.51542429680000001</v>
      </c>
      <c r="R34" s="25">
        <v>3.5740000000000001E-2</v>
      </c>
      <c r="S34" s="25">
        <f t="shared" ref="S34:S65" si="10">(B34+R34)/2</f>
        <v>1.7940000000000001E-2</v>
      </c>
    </row>
    <row r="35" spans="1:19" s="15" customFormat="1">
      <c r="A35" s="19">
        <v>283</v>
      </c>
      <c r="B35" s="25">
        <v>3.0000000000000001E-5</v>
      </c>
      <c r="C35" s="25">
        <v>4.0460000000000003E-2</v>
      </c>
      <c r="D35" s="25">
        <f t="shared" si="0"/>
        <v>2.3125000000000003E-2</v>
      </c>
      <c r="E35" s="25"/>
      <c r="F35" s="25">
        <f t="shared" si="4"/>
        <v>2.2121700000000005E-2</v>
      </c>
      <c r="G35" s="25">
        <f t="shared" si="5"/>
        <v>0.50946275100000016</v>
      </c>
      <c r="H35" s="25">
        <v>4.8259999999999997E-2</v>
      </c>
      <c r="I35" s="25">
        <f t="shared" si="1"/>
        <v>3.0924999999999998E-2</v>
      </c>
      <c r="J35" s="25"/>
      <c r="K35" s="25">
        <f t="shared" si="6"/>
        <v>2.5701099999999998E-2</v>
      </c>
      <c r="L35" s="25">
        <f t="shared" si="7"/>
        <v>0.591896333</v>
      </c>
      <c r="M35" s="25">
        <v>4.6390000000000001E-2</v>
      </c>
      <c r="N35" s="25">
        <f t="shared" si="2"/>
        <v>2.9055000000000001E-2</v>
      </c>
      <c r="O35" s="25"/>
      <c r="P35" s="25">
        <f t="shared" si="8"/>
        <v>2.2125560000000002E-2</v>
      </c>
      <c r="Q35" s="25">
        <f t="shared" si="9"/>
        <v>0.50955164680000009</v>
      </c>
      <c r="R35" s="25">
        <v>3.4639999999999997E-2</v>
      </c>
      <c r="S35" s="25">
        <f t="shared" si="10"/>
        <v>1.7335E-2</v>
      </c>
    </row>
    <row r="36" spans="1:19" s="15" customFormat="1">
      <c r="A36" s="19">
        <v>284</v>
      </c>
      <c r="B36" s="25">
        <v>5.0000000000000002E-5</v>
      </c>
      <c r="C36" s="25">
        <v>3.9359999999999999E-2</v>
      </c>
      <c r="D36" s="25">
        <f t="shared" si="0"/>
        <v>2.248E-2</v>
      </c>
      <c r="E36" s="25"/>
      <c r="F36" s="25">
        <f t="shared" si="4"/>
        <v>2.1476700000000001E-2</v>
      </c>
      <c r="G36" s="25">
        <f t="shared" si="5"/>
        <v>0.49460840100000003</v>
      </c>
      <c r="H36" s="25">
        <v>4.7449999999999999E-2</v>
      </c>
      <c r="I36" s="25">
        <f t="shared" si="1"/>
        <v>3.057E-2</v>
      </c>
      <c r="J36" s="25"/>
      <c r="K36" s="25">
        <f t="shared" si="6"/>
        <v>2.53461E-2</v>
      </c>
      <c r="L36" s="25">
        <f t="shared" si="7"/>
        <v>0.58372068300000002</v>
      </c>
      <c r="M36" s="25">
        <v>4.5260000000000002E-2</v>
      </c>
      <c r="N36" s="25">
        <f t="shared" si="2"/>
        <v>2.8380000000000002E-2</v>
      </c>
      <c r="O36" s="25"/>
      <c r="P36" s="25">
        <f t="shared" si="8"/>
        <v>2.145056E-2</v>
      </c>
      <c r="Q36" s="25">
        <f t="shared" si="9"/>
        <v>0.49400639680000002</v>
      </c>
      <c r="R36" s="25">
        <v>3.3709999999999997E-2</v>
      </c>
      <c r="S36" s="25">
        <f t="shared" si="10"/>
        <v>1.6879999999999999E-2</v>
      </c>
    </row>
    <row r="37" spans="1:19" s="15" customFormat="1">
      <c r="A37" s="19">
        <v>285</v>
      </c>
      <c r="B37" s="25">
        <v>-3.0000000000000001E-5</v>
      </c>
      <c r="C37" s="25">
        <v>3.8359999999999998E-2</v>
      </c>
      <c r="D37" s="25">
        <f t="shared" si="0"/>
        <v>2.1935E-2</v>
      </c>
      <c r="E37" s="25"/>
      <c r="F37" s="25">
        <f t="shared" si="4"/>
        <v>2.0931700000000001E-2</v>
      </c>
      <c r="G37" s="25">
        <f t="shared" si="5"/>
        <v>0.48205705100000007</v>
      </c>
      <c r="H37" s="25">
        <v>4.6330000000000003E-2</v>
      </c>
      <c r="I37" s="25">
        <f t="shared" si="1"/>
        <v>2.9905000000000004E-2</v>
      </c>
      <c r="J37" s="25"/>
      <c r="K37" s="25">
        <f t="shared" si="6"/>
        <v>2.4681100000000004E-2</v>
      </c>
      <c r="L37" s="25">
        <f t="shared" si="7"/>
        <v>0.56840573300000008</v>
      </c>
      <c r="M37" s="25">
        <v>4.4040000000000003E-2</v>
      </c>
      <c r="N37" s="25">
        <f t="shared" si="2"/>
        <v>2.7615000000000004E-2</v>
      </c>
      <c r="O37" s="25"/>
      <c r="P37" s="25">
        <f t="shared" si="8"/>
        <v>2.0685560000000006E-2</v>
      </c>
      <c r="Q37" s="25">
        <f t="shared" si="9"/>
        <v>0.47638844680000014</v>
      </c>
      <c r="R37" s="25">
        <v>3.288E-2</v>
      </c>
      <c r="S37" s="25">
        <f t="shared" si="10"/>
        <v>1.6424999999999999E-2</v>
      </c>
    </row>
    <row r="38" spans="1:19" s="15" customFormat="1">
      <c r="A38" s="19">
        <v>286</v>
      </c>
      <c r="B38" s="25">
        <v>-3.0000000000000001E-5</v>
      </c>
      <c r="C38" s="25">
        <v>3.7249999999999998E-2</v>
      </c>
      <c r="D38" s="25">
        <f t="shared" si="0"/>
        <v>2.1309999999999999E-2</v>
      </c>
      <c r="E38" s="25"/>
      <c r="F38" s="25">
        <f t="shared" si="4"/>
        <v>2.03067E-2</v>
      </c>
      <c r="G38" s="25">
        <f t="shared" si="5"/>
        <v>0.46766330100000003</v>
      </c>
      <c r="H38" s="25">
        <v>4.5449999999999997E-2</v>
      </c>
      <c r="I38" s="25">
        <f t="shared" si="1"/>
        <v>2.9509999999999998E-2</v>
      </c>
      <c r="J38" s="25"/>
      <c r="K38" s="25">
        <f t="shared" si="6"/>
        <v>2.4286099999999998E-2</v>
      </c>
      <c r="L38" s="25">
        <f t="shared" si="7"/>
        <v>0.55930888300000003</v>
      </c>
      <c r="M38" s="25">
        <v>4.292E-2</v>
      </c>
      <c r="N38" s="25">
        <f t="shared" si="2"/>
        <v>2.6980000000000001E-2</v>
      </c>
      <c r="O38" s="25"/>
      <c r="P38" s="25">
        <f t="shared" si="8"/>
        <v>2.0050560000000002E-2</v>
      </c>
      <c r="Q38" s="25">
        <f t="shared" si="9"/>
        <v>0.46176439680000009</v>
      </c>
      <c r="R38" s="25">
        <v>3.1910000000000001E-2</v>
      </c>
      <c r="S38" s="25">
        <f t="shared" si="10"/>
        <v>1.5939999999999999E-2</v>
      </c>
    </row>
    <row r="39" spans="1:19" s="15" customFormat="1">
      <c r="A39" s="19">
        <v>287</v>
      </c>
      <c r="B39" s="25">
        <v>-6.8999999999999997E-5</v>
      </c>
      <c r="C39" s="25">
        <v>3.6319999999999998E-2</v>
      </c>
      <c r="D39" s="25">
        <f t="shared" si="0"/>
        <v>2.0879499999999999E-2</v>
      </c>
      <c r="E39" s="25"/>
      <c r="F39" s="25">
        <f t="shared" si="4"/>
        <v>1.98762E-2</v>
      </c>
      <c r="G39" s="25">
        <f t="shared" si="5"/>
        <v>0.45774888600000002</v>
      </c>
      <c r="H39" s="25">
        <v>4.4380000000000003E-2</v>
      </c>
      <c r="I39" s="25">
        <f t="shared" si="1"/>
        <v>2.8939500000000003E-2</v>
      </c>
      <c r="J39" s="25"/>
      <c r="K39" s="25">
        <f t="shared" si="6"/>
        <v>2.3715600000000003E-2</v>
      </c>
      <c r="L39" s="25">
        <f t="shared" si="7"/>
        <v>0.54617026800000013</v>
      </c>
      <c r="M39" s="25">
        <v>4.206E-2</v>
      </c>
      <c r="N39" s="25">
        <f t="shared" si="2"/>
        <v>2.6619500000000001E-2</v>
      </c>
      <c r="O39" s="25"/>
      <c r="P39" s="25">
        <f t="shared" si="8"/>
        <v>1.9690060000000002E-2</v>
      </c>
      <c r="Q39" s="25">
        <f t="shared" si="9"/>
        <v>0.45346208180000008</v>
      </c>
      <c r="R39" s="25">
        <v>3.0949999999999998E-2</v>
      </c>
      <c r="S39" s="25">
        <f t="shared" si="10"/>
        <v>1.5440499999999999E-2</v>
      </c>
    </row>
    <row r="40" spans="1:19" s="15" customFormat="1">
      <c r="A40" s="19">
        <v>288</v>
      </c>
      <c r="B40" s="25">
        <v>4.0000000000000003E-5</v>
      </c>
      <c r="C40" s="25">
        <v>3.5290000000000002E-2</v>
      </c>
      <c r="D40" s="25">
        <f t="shared" si="0"/>
        <v>2.0165000000000002E-2</v>
      </c>
      <c r="E40" s="25"/>
      <c r="F40" s="25">
        <f t="shared" si="4"/>
        <v>1.9161700000000004E-2</v>
      </c>
      <c r="G40" s="25">
        <f t="shared" si="5"/>
        <v>0.44129395100000013</v>
      </c>
      <c r="H40" s="25">
        <v>4.3270000000000003E-2</v>
      </c>
      <c r="I40" s="25">
        <f t="shared" si="1"/>
        <v>2.8145000000000003E-2</v>
      </c>
      <c r="J40" s="25"/>
      <c r="K40" s="25">
        <f t="shared" si="6"/>
        <v>2.2921100000000003E-2</v>
      </c>
      <c r="L40" s="25">
        <f t="shared" si="7"/>
        <v>0.52787293300000016</v>
      </c>
      <c r="M40" s="25">
        <v>4.1110000000000001E-2</v>
      </c>
      <c r="N40" s="25">
        <f t="shared" si="2"/>
        <v>2.5985000000000001E-2</v>
      </c>
      <c r="O40" s="25"/>
      <c r="P40" s="25">
        <f t="shared" si="8"/>
        <v>1.9055559999999999E-2</v>
      </c>
      <c r="Q40" s="25">
        <f t="shared" si="9"/>
        <v>0.43884954679999999</v>
      </c>
      <c r="R40" s="25">
        <v>3.0210000000000001E-2</v>
      </c>
      <c r="S40" s="25">
        <f t="shared" si="10"/>
        <v>1.5125E-2</v>
      </c>
    </row>
    <row r="41" spans="1:19" s="15" customFormat="1">
      <c r="A41" s="19">
        <v>289</v>
      </c>
      <c r="B41" s="25">
        <v>1.0000000000000001E-5</v>
      </c>
      <c r="C41" s="25">
        <v>3.4090000000000002E-2</v>
      </c>
      <c r="D41" s="25">
        <f t="shared" si="0"/>
        <v>1.9480000000000004E-2</v>
      </c>
      <c r="E41" s="25"/>
      <c r="F41" s="25">
        <f t="shared" si="4"/>
        <v>1.8476700000000006E-2</v>
      </c>
      <c r="G41" s="25">
        <f t="shared" si="5"/>
        <v>0.42551840100000016</v>
      </c>
      <c r="H41" s="25">
        <v>4.2479999999999997E-2</v>
      </c>
      <c r="I41" s="25">
        <f t="shared" si="1"/>
        <v>2.7869999999999999E-2</v>
      </c>
      <c r="J41" s="25"/>
      <c r="K41" s="25">
        <f t="shared" si="6"/>
        <v>2.2646099999999999E-2</v>
      </c>
      <c r="L41" s="25">
        <f t="shared" si="7"/>
        <v>0.52153968299999998</v>
      </c>
      <c r="M41" s="25">
        <v>4.0009999999999997E-2</v>
      </c>
      <c r="N41" s="25">
        <f t="shared" si="2"/>
        <v>2.5399999999999999E-2</v>
      </c>
      <c r="O41" s="25"/>
      <c r="P41" s="25">
        <f t="shared" si="8"/>
        <v>1.8470559999999997E-2</v>
      </c>
      <c r="Q41" s="25">
        <f t="shared" si="9"/>
        <v>0.42537699679999996</v>
      </c>
      <c r="R41" s="25">
        <v>2.921E-2</v>
      </c>
      <c r="S41" s="25">
        <f t="shared" si="10"/>
        <v>1.461E-2</v>
      </c>
    </row>
    <row r="42" spans="1:19" s="15" customFormat="1">
      <c r="A42" s="19">
        <v>290</v>
      </c>
      <c r="B42" s="25">
        <v>9.0000000000000006E-5</v>
      </c>
      <c r="C42" s="25">
        <v>3.32E-2</v>
      </c>
      <c r="D42" s="25">
        <f t="shared" si="0"/>
        <v>1.8955E-2</v>
      </c>
      <c r="E42" s="25"/>
      <c r="F42" s="25">
        <f t="shared" si="4"/>
        <v>1.7951700000000001E-2</v>
      </c>
      <c r="G42" s="25">
        <f t="shared" si="5"/>
        <v>0.41342765100000006</v>
      </c>
      <c r="H42" s="25">
        <v>4.1329999999999999E-2</v>
      </c>
      <c r="I42" s="25">
        <f t="shared" si="1"/>
        <v>2.7084999999999998E-2</v>
      </c>
      <c r="J42" s="25"/>
      <c r="K42" s="25">
        <f t="shared" si="6"/>
        <v>2.1861099999999998E-2</v>
      </c>
      <c r="L42" s="25">
        <f t="shared" si="7"/>
        <v>0.50346113299999995</v>
      </c>
      <c r="M42" s="25">
        <v>3.9E-2</v>
      </c>
      <c r="N42" s="25">
        <f t="shared" si="2"/>
        <v>2.4754999999999999E-2</v>
      </c>
      <c r="O42" s="25"/>
      <c r="P42" s="25">
        <f t="shared" si="8"/>
        <v>1.7825559999999997E-2</v>
      </c>
      <c r="Q42" s="25">
        <f t="shared" si="9"/>
        <v>0.41052264679999995</v>
      </c>
      <c r="R42" s="25">
        <v>2.8400000000000002E-2</v>
      </c>
      <c r="S42" s="25">
        <f t="shared" si="10"/>
        <v>1.4245000000000001E-2</v>
      </c>
    </row>
    <row r="43" spans="1:19" s="15" customFormat="1">
      <c r="A43" s="19">
        <v>291</v>
      </c>
      <c r="B43" s="25">
        <v>1.0000000000000001E-5</v>
      </c>
      <c r="C43" s="25">
        <v>3.2309999999999998E-2</v>
      </c>
      <c r="D43" s="25">
        <f t="shared" si="0"/>
        <v>1.8369999999999997E-2</v>
      </c>
      <c r="E43" s="25"/>
      <c r="F43" s="25">
        <f t="shared" si="4"/>
        <v>1.7366699999999999E-2</v>
      </c>
      <c r="G43" s="25">
        <f t="shared" si="5"/>
        <v>0.39995510099999998</v>
      </c>
      <c r="H43" s="25">
        <v>4.0669999999999998E-2</v>
      </c>
      <c r="I43" s="25">
        <f t="shared" si="1"/>
        <v>2.6729999999999997E-2</v>
      </c>
      <c r="J43" s="25"/>
      <c r="K43" s="25">
        <f t="shared" si="6"/>
        <v>2.1506099999999997E-2</v>
      </c>
      <c r="L43" s="25">
        <f t="shared" si="7"/>
        <v>0.49528548299999997</v>
      </c>
      <c r="M43" s="25">
        <v>3.823E-2</v>
      </c>
      <c r="N43" s="25">
        <f t="shared" si="2"/>
        <v>2.4289999999999999E-2</v>
      </c>
      <c r="O43" s="25"/>
      <c r="P43" s="25">
        <f t="shared" si="8"/>
        <v>1.7360559999999997E-2</v>
      </c>
      <c r="Q43" s="25">
        <f t="shared" si="9"/>
        <v>0.39981369679999995</v>
      </c>
      <c r="R43" s="25">
        <v>2.7869999999999999E-2</v>
      </c>
      <c r="S43" s="25">
        <f t="shared" si="10"/>
        <v>1.3939999999999999E-2</v>
      </c>
    </row>
    <row r="44" spans="1:19" s="15" customFormat="1">
      <c r="A44" s="19">
        <v>292</v>
      </c>
      <c r="B44" s="25">
        <v>1.6000000000000001E-4</v>
      </c>
      <c r="C44" s="25">
        <v>3.134E-2</v>
      </c>
      <c r="D44" s="25">
        <f t="shared" si="0"/>
        <v>1.7794999999999998E-2</v>
      </c>
      <c r="E44" s="25"/>
      <c r="F44" s="25">
        <f t="shared" si="4"/>
        <v>1.67917E-2</v>
      </c>
      <c r="G44" s="25">
        <f t="shared" si="5"/>
        <v>0.38671285100000002</v>
      </c>
      <c r="H44" s="25">
        <v>3.9690000000000003E-2</v>
      </c>
      <c r="I44" s="25">
        <f t="shared" si="1"/>
        <v>2.6145000000000002E-2</v>
      </c>
      <c r="J44" s="25"/>
      <c r="K44" s="25">
        <f t="shared" si="6"/>
        <v>2.0921100000000002E-2</v>
      </c>
      <c r="L44" s="25">
        <f t="shared" si="7"/>
        <v>0.48181293300000005</v>
      </c>
      <c r="M44" s="25">
        <v>3.7139999999999999E-2</v>
      </c>
      <c r="N44" s="25">
        <f t="shared" si="2"/>
        <v>2.3594999999999998E-2</v>
      </c>
      <c r="O44" s="25"/>
      <c r="P44" s="25">
        <f t="shared" si="8"/>
        <v>1.6665559999999996E-2</v>
      </c>
      <c r="Q44" s="25">
        <f t="shared" si="9"/>
        <v>0.38380784679999991</v>
      </c>
      <c r="R44" s="25">
        <v>2.6929999999999999E-2</v>
      </c>
      <c r="S44" s="25">
        <f t="shared" si="10"/>
        <v>1.3545E-2</v>
      </c>
    </row>
    <row r="45" spans="1:19" s="15" customFormat="1">
      <c r="A45" s="19">
        <v>293</v>
      </c>
      <c r="B45" s="25">
        <v>1.0000000000000001E-5</v>
      </c>
      <c r="C45" s="25">
        <v>3.0370000000000001E-2</v>
      </c>
      <c r="D45" s="25">
        <f t="shared" si="0"/>
        <v>1.7165E-2</v>
      </c>
      <c r="E45" s="25"/>
      <c r="F45" s="25">
        <f t="shared" si="4"/>
        <v>1.6161700000000001E-2</v>
      </c>
      <c r="G45" s="25">
        <f t="shared" si="5"/>
        <v>0.37220395100000003</v>
      </c>
      <c r="H45" s="25">
        <v>3.8809999999999997E-2</v>
      </c>
      <c r="I45" s="25">
        <f t="shared" si="1"/>
        <v>2.5604999999999996E-2</v>
      </c>
      <c r="J45" s="25"/>
      <c r="K45" s="25">
        <f t="shared" si="6"/>
        <v>2.0381099999999996E-2</v>
      </c>
      <c r="L45" s="25">
        <f t="shared" si="7"/>
        <v>0.46937673299999993</v>
      </c>
      <c r="M45" s="25">
        <v>3.637E-2</v>
      </c>
      <c r="N45" s="25">
        <f t="shared" si="2"/>
        <v>2.3164999999999998E-2</v>
      </c>
      <c r="O45" s="25"/>
      <c r="P45" s="25">
        <f t="shared" si="8"/>
        <v>1.6235559999999996E-2</v>
      </c>
      <c r="Q45" s="25">
        <f t="shared" si="9"/>
        <v>0.37390494679999992</v>
      </c>
      <c r="R45" s="25">
        <v>2.64E-2</v>
      </c>
      <c r="S45" s="25">
        <f t="shared" si="10"/>
        <v>1.3205E-2</v>
      </c>
    </row>
    <row r="46" spans="1:19" s="15" customFormat="1">
      <c r="A46" s="19">
        <v>294</v>
      </c>
      <c r="B46" s="25">
        <v>8.0000000000000007E-5</v>
      </c>
      <c r="C46" s="25">
        <v>2.945E-2</v>
      </c>
      <c r="D46" s="25">
        <f t="shared" si="0"/>
        <v>1.6670000000000001E-2</v>
      </c>
      <c r="E46" s="25"/>
      <c r="F46" s="25">
        <f t="shared" si="4"/>
        <v>1.5666700000000002E-2</v>
      </c>
      <c r="G46" s="25">
        <f t="shared" si="5"/>
        <v>0.36080410100000004</v>
      </c>
      <c r="H46" s="25">
        <v>3.8039999999999997E-2</v>
      </c>
      <c r="I46" s="25">
        <f t="shared" si="1"/>
        <v>2.5259999999999998E-2</v>
      </c>
      <c r="J46" s="25"/>
      <c r="K46" s="25">
        <f t="shared" si="6"/>
        <v>2.0036099999999998E-2</v>
      </c>
      <c r="L46" s="25">
        <f t="shared" si="7"/>
        <v>0.46143138299999997</v>
      </c>
      <c r="M46" s="25">
        <v>3.5450000000000002E-2</v>
      </c>
      <c r="N46" s="25">
        <f t="shared" si="2"/>
        <v>2.2670000000000003E-2</v>
      </c>
      <c r="O46" s="25"/>
      <c r="P46" s="25">
        <f t="shared" si="8"/>
        <v>1.5740560000000001E-2</v>
      </c>
      <c r="Q46" s="25">
        <f t="shared" si="9"/>
        <v>0.36250509680000004</v>
      </c>
      <c r="R46" s="25">
        <v>2.5479999999999999E-2</v>
      </c>
      <c r="S46" s="25">
        <f t="shared" si="10"/>
        <v>1.278E-2</v>
      </c>
    </row>
    <row r="47" spans="1:19" s="15" customFormat="1">
      <c r="A47" s="19">
        <v>295</v>
      </c>
      <c r="B47" s="25">
        <v>-1.3999999999999999E-4</v>
      </c>
      <c r="C47" s="25">
        <v>2.8639999999999999E-2</v>
      </c>
      <c r="D47" s="25">
        <f t="shared" si="0"/>
        <v>1.6294999999999997E-2</v>
      </c>
      <c r="E47" s="25"/>
      <c r="F47" s="25">
        <f t="shared" si="4"/>
        <v>1.5291699999999997E-2</v>
      </c>
      <c r="G47" s="25">
        <f t="shared" si="5"/>
        <v>0.35216785099999992</v>
      </c>
      <c r="H47" s="25">
        <v>3.7339999999999998E-2</v>
      </c>
      <c r="I47" s="25">
        <f t="shared" si="1"/>
        <v>2.4994999999999996E-2</v>
      </c>
      <c r="J47" s="25"/>
      <c r="K47" s="25">
        <f t="shared" si="6"/>
        <v>1.9771099999999996E-2</v>
      </c>
      <c r="L47" s="25">
        <f t="shared" si="7"/>
        <v>0.45532843299999992</v>
      </c>
      <c r="M47" s="25">
        <v>3.4520000000000002E-2</v>
      </c>
      <c r="N47" s="25">
        <f t="shared" si="2"/>
        <v>2.2175E-2</v>
      </c>
      <c r="O47" s="25"/>
      <c r="P47" s="25">
        <f t="shared" si="8"/>
        <v>1.524556E-2</v>
      </c>
      <c r="Q47" s="25">
        <f t="shared" si="9"/>
        <v>0.35110524679999999</v>
      </c>
      <c r="R47" s="25">
        <v>2.4830000000000001E-2</v>
      </c>
      <c r="S47" s="25">
        <f t="shared" si="10"/>
        <v>1.2345E-2</v>
      </c>
    </row>
    <row r="48" spans="1:19" s="15" customFormat="1">
      <c r="A48" s="18">
        <v>296</v>
      </c>
      <c r="B48" s="25">
        <v>1.2999999999999999E-4</v>
      </c>
      <c r="C48" s="25">
        <v>2.7959999999999999E-2</v>
      </c>
      <c r="D48" s="25">
        <f t="shared" si="0"/>
        <v>1.5715E-2</v>
      </c>
      <c r="E48" s="25"/>
      <c r="F48" s="25">
        <f t="shared" si="4"/>
        <v>1.4711699999999999E-2</v>
      </c>
      <c r="G48" s="25">
        <f t="shared" si="5"/>
        <v>0.33881045100000001</v>
      </c>
      <c r="H48" s="25">
        <v>3.6580000000000001E-2</v>
      </c>
      <c r="I48" s="25">
        <f t="shared" si="1"/>
        <v>2.4335000000000002E-2</v>
      </c>
      <c r="J48" s="25"/>
      <c r="K48" s="25">
        <f t="shared" si="6"/>
        <v>1.9111100000000002E-2</v>
      </c>
      <c r="L48" s="25">
        <f t="shared" si="7"/>
        <v>0.4401286330000001</v>
      </c>
      <c r="M48" s="25">
        <v>3.3820000000000003E-2</v>
      </c>
      <c r="N48" s="25">
        <f t="shared" si="2"/>
        <v>2.1575000000000004E-2</v>
      </c>
      <c r="O48" s="25"/>
      <c r="P48" s="25">
        <f t="shared" si="8"/>
        <v>1.4645560000000004E-2</v>
      </c>
      <c r="Q48" s="25">
        <f t="shared" si="9"/>
        <v>0.33728724680000011</v>
      </c>
      <c r="R48" s="25">
        <v>2.436E-2</v>
      </c>
      <c r="S48" s="25">
        <f t="shared" si="10"/>
        <v>1.2245000000000001E-2</v>
      </c>
    </row>
    <row r="49" spans="1:19" s="15" customFormat="1">
      <c r="A49" s="18">
        <v>297</v>
      </c>
      <c r="B49" s="25">
        <v>4.0000000000000003E-5</v>
      </c>
      <c r="C49" s="25">
        <v>2.7560000000000001E-2</v>
      </c>
      <c r="D49" s="25">
        <f t="shared" si="0"/>
        <v>1.5735000000000002E-2</v>
      </c>
      <c r="E49" s="25"/>
      <c r="F49" s="25">
        <f t="shared" si="4"/>
        <v>1.4731700000000002E-2</v>
      </c>
      <c r="G49" s="25">
        <f t="shared" si="5"/>
        <v>0.33927105100000005</v>
      </c>
      <c r="H49" s="25">
        <v>3.6150000000000002E-2</v>
      </c>
      <c r="I49" s="25">
        <f t="shared" si="1"/>
        <v>2.4325000000000003E-2</v>
      </c>
      <c r="J49" s="25"/>
      <c r="K49" s="25">
        <f t="shared" si="6"/>
        <v>1.9101100000000003E-2</v>
      </c>
      <c r="L49" s="25">
        <f t="shared" si="7"/>
        <v>0.43989833300000009</v>
      </c>
      <c r="M49" s="25">
        <v>3.3250000000000002E-2</v>
      </c>
      <c r="N49" s="25">
        <f t="shared" si="2"/>
        <v>2.1425000000000003E-2</v>
      </c>
      <c r="O49" s="25"/>
      <c r="P49" s="25">
        <f t="shared" si="8"/>
        <v>1.4495560000000003E-2</v>
      </c>
      <c r="Q49" s="25">
        <f t="shared" si="9"/>
        <v>0.33383274680000008</v>
      </c>
      <c r="R49" s="25">
        <v>2.3609999999999999E-2</v>
      </c>
      <c r="S49" s="25">
        <f t="shared" si="10"/>
        <v>1.1824999999999999E-2</v>
      </c>
    </row>
    <row r="50" spans="1:19" s="15" customFormat="1">
      <c r="A50" s="18">
        <v>298</v>
      </c>
      <c r="B50" s="25">
        <v>-9.0000000000000006E-5</v>
      </c>
      <c r="C50" s="25">
        <v>2.7189999999999999E-2</v>
      </c>
      <c r="D50" s="25">
        <f t="shared" si="0"/>
        <v>1.5584999999999998E-2</v>
      </c>
      <c r="E50" s="25"/>
      <c r="F50" s="25">
        <f t="shared" si="4"/>
        <v>1.4581699999999998E-2</v>
      </c>
      <c r="G50" s="25">
        <f t="shared" si="5"/>
        <v>0.33581655099999996</v>
      </c>
      <c r="H50" s="25">
        <v>3.517E-2</v>
      </c>
      <c r="I50" s="25">
        <f t="shared" si="1"/>
        <v>2.3564999999999999E-2</v>
      </c>
      <c r="J50" s="25"/>
      <c r="K50" s="25">
        <f t="shared" si="6"/>
        <v>1.8341099999999999E-2</v>
      </c>
      <c r="L50" s="25">
        <f t="shared" si="7"/>
        <v>0.42239553299999999</v>
      </c>
      <c r="M50" s="25">
        <v>3.2149999999999998E-2</v>
      </c>
      <c r="N50" s="25">
        <f t="shared" si="2"/>
        <v>2.0544999999999997E-2</v>
      </c>
      <c r="O50" s="25"/>
      <c r="P50" s="25">
        <f t="shared" si="8"/>
        <v>1.3615559999999997E-2</v>
      </c>
      <c r="Q50" s="25">
        <f t="shared" si="9"/>
        <v>0.31356634679999995</v>
      </c>
      <c r="R50" s="25">
        <v>2.3300000000000001E-2</v>
      </c>
      <c r="S50" s="25">
        <f t="shared" si="10"/>
        <v>1.1605000000000001E-2</v>
      </c>
    </row>
    <row r="51" spans="1:19" s="15" customFormat="1">
      <c r="A51" s="18">
        <v>299</v>
      </c>
      <c r="B51" s="25">
        <v>-6.0000000000000002E-5</v>
      </c>
      <c r="C51" s="25">
        <v>2.7060000000000001E-2</v>
      </c>
      <c r="D51" s="25">
        <f t="shared" si="0"/>
        <v>1.5800000000000002E-2</v>
      </c>
      <c r="E51" s="25"/>
      <c r="F51" s="25">
        <f t="shared" si="4"/>
        <v>1.4796700000000001E-2</v>
      </c>
      <c r="G51" s="25">
        <f t="shared" si="5"/>
        <v>0.34076800100000004</v>
      </c>
      <c r="H51" s="25">
        <v>3.4660000000000003E-2</v>
      </c>
      <c r="I51" s="25">
        <f t="shared" si="1"/>
        <v>2.3400000000000004E-2</v>
      </c>
      <c r="J51" s="25"/>
      <c r="K51" s="25">
        <f t="shared" si="6"/>
        <v>1.8176100000000004E-2</v>
      </c>
      <c r="L51" s="25">
        <f t="shared" si="7"/>
        <v>0.4185955830000001</v>
      </c>
      <c r="M51" s="25">
        <v>3.177E-2</v>
      </c>
      <c r="N51" s="25">
        <f t="shared" si="2"/>
        <v>2.051E-2</v>
      </c>
      <c r="O51" s="25"/>
      <c r="P51" s="25">
        <f t="shared" si="8"/>
        <v>1.358056E-2</v>
      </c>
      <c r="Q51" s="25">
        <f t="shared" si="9"/>
        <v>0.3127602968</v>
      </c>
      <c r="R51" s="25">
        <v>2.2579999999999999E-2</v>
      </c>
      <c r="S51" s="25">
        <f t="shared" si="10"/>
        <v>1.1259999999999999E-2</v>
      </c>
    </row>
    <row r="52" spans="1:19" s="15" customFormat="1">
      <c r="A52" s="18">
        <v>300</v>
      </c>
      <c r="B52" s="25">
        <v>3.0000000000000001E-5</v>
      </c>
      <c r="C52" s="25">
        <v>2.7009999999999999E-2</v>
      </c>
      <c r="D52" s="25">
        <f t="shared" si="0"/>
        <v>1.5875E-2</v>
      </c>
      <c r="E52" s="25"/>
      <c r="F52" s="25">
        <f t="shared" si="4"/>
        <v>1.48717E-2</v>
      </c>
      <c r="G52" s="25">
        <f t="shared" si="5"/>
        <v>0.342495251</v>
      </c>
      <c r="H52" s="25">
        <v>3.4279999999999998E-2</v>
      </c>
      <c r="I52" s="25">
        <f t="shared" si="1"/>
        <v>2.3144999999999999E-2</v>
      </c>
      <c r="J52" s="25"/>
      <c r="K52" s="25">
        <f t="shared" si="6"/>
        <v>1.7921099999999999E-2</v>
      </c>
      <c r="L52" s="25">
        <f t="shared" si="7"/>
        <v>0.41272293300000001</v>
      </c>
      <c r="M52" s="25">
        <v>3.1050000000000001E-2</v>
      </c>
      <c r="N52" s="25">
        <f t="shared" si="2"/>
        <v>1.9915000000000002E-2</v>
      </c>
      <c r="O52" s="25"/>
      <c r="P52" s="25">
        <f t="shared" si="8"/>
        <v>1.2985560000000002E-2</v>
      </c>
      <c r="Q52" s="25">
        <f t="shared" si="9"/>
        <v>0.29905744680000007</v>
      </c>
      <c r="R52" s="25">
        <v>2.2239999999999999E-2</v>
      </c>
      <c r="S52" s="25">
        <f t="shared" si="10"/>
        <v>1.1134999999999999E-2</v>
      </c>
    </row>
    <row r="53" spans="1:19" s="15" customFormat="1">
      <c r="A53" s="18">
        <v>301</v>
      </c>
      <c r="B53" s="25">
        <v>6.8999999999999997E-5</v>
      </c>
      <c r="C53" s="25">
        <v>2.681E-2</v>
      </c>
      <c r="D53" s="25">
        <f t="shared" si="0"/>
        <v>1.5855500000000002E-2</v>
      </c>
      <c r="E53" s="25"/>
      <c r="F53" s="25">
        <f t="shared" si="4"/>
        <v>1.4852200000000001E-2</v>
      </c>
      <c r="G53" s="25">
        <f t="shared" si="5"/>
        <v>0.34204616600000004</v>
      </c>
      <c r="H53" s="25">
        <v>3.3689999999999998E-2</v>
      </c>
      <c r="I53" s="25">
        <f t="shared" si="1"/>
        <v>2.2735499999999999E-2</v>
      </c>
      <c r="J53" s="25"/>
      <c r="K53" s="25">
        <f t="shared" si="6"/>
        <v>1.7511599999999999E-2</v>
      </c>
      <c r="L53" s="25">
        <f t="shared" si="7"/>
        <v>0.40329214800000002</v>
      </c>
      <c r="M53" s="25">
        <v>3.066E-2</v>
      </c>
      <c r="N53" s="25">
        <f t="shared" si="2"/>
        <v>1.9705500000000001E-2</v>
      </c>
      <c r="O53" s="25"/>
      <c r="P53" s="25">
        <f t="shared" si="8"/>
        <v>1.2776060000000001E-2</v>
      </c>
      <c r="Q53" s="25">
        <f t="shared" si="9"/>
        <v>0.29423266180000002</v>
      </c>
      <c r="R53" s="25">
        <v>2.1839999999999998E-2</v>
      </c>
      <c r="S53" s="25">
        <f t="shared" si="10"/>
        <v>1.0954499999999999E-2</v>
      </c>
    </row>
    <row r="54" spans="1:19" s="15" customFormat="1">
      <c r="A54" s="18">
        <v>302</v>
      </c>
      <c r="B54" s="25">
        <v>0</v>
      </c>
      <c r="C54" s="25">
        <v>2.6800000000000001E-2</v>
      </c>
      <c r="D54" s="25">
        <f t="shared" si="0"/>
        <v>1.6100000000000003E-2</v>
      </c>
      <c r="E54" s="25"/>
      <c r="F54" s="25">
        <f t="shared" si="4"/>
        <v>1.5096700000000003E-2</v>
      </c>
      <c r="G54" s="25">
        <f t="shared" si="5"/>
        <v>0.3476770010000001</v>
      </c>
      <c r="H54" s="25">
        <v>3.3140000000000003E-2</v>
      </c>
      <c r="I54" s="25">
        <f t="shared" si="1"/>
        <v>2.2440000000000002E-2</v>
      </c>
      <c r="J54" s="25"/>
      <c r="K54" s="25">
        <f t="shared" si="6"/>
        <v>1.7216100000000002E-2</v>
      </c>
      <c r="L54" s="25">
        <f t="shared" si="7"/>
        <v>0.39648678300000006</v>
      </c>
      <c r="M54" s="25">
        <v>2.9780000000000001E-2</v>
      </c>
      <c r="N54" s="25">
        <f t="shared" si="2"/>
        <v>1.908E-2</v>
      </c>
      <c r="O54" s="25"/>
      <c r="P54" s="25">
        <f t="shared" si="8"/>
        <v>1.2150559999999999E-2</v>
      </c>
      <c r="Q54" s="25">
        <f t="shared" si="9"/>
        <v>0.27982739680000002</v>
      </c>
      <c r="R54" s="25">
        <v>2.1399999999999999E-2</v>
      </c>
      <c r="S54" s="25">
        <f t="shared" si="10"/>
        <v>1.0699999999999999E-2</v>
      </c>
    </row>
    <row r="55" spans="1:19" s="15" customFormat="1">
      <c r="A55" s="18">
        <v>303</v>
      </c>
      <c r="B55" s="25">
        <v>6.8999999999999997E-5</v>
      </c>
      <c r="C55" s="25">
        <v>2.6339999999999999E-2</v>
      </c>
      <c r="D55" s="25">
        <f t="shared" si="0"/>
        <v>1.5935499999999998E-2</v>
      </c>
      <c r="E55" s="25"/>
      <c r="F55" s="25">
        <f t="shared" si="4"/>
        <v>1.4932199999999998E-2</v>
      </c>
      <c r="G55" s="25">
        <f t="shared" si="5"/>
        <v>0.34388856599999995</v>
      </c>
      <c r="H55" s="25">
        <v>3.2559999999999999E-2</v>
      </c>
      <c r="I55" s="25">
        <f t="shared" si="1"/>
        <v>2.2155499999999998E-2</v>
      </c>
      <c r="J55" s="25"/>
      <c r="K55" s="25">
        <f t="shared" si="6"/>
        <v>1.6931599999999998E-2</v>
      </c>
      <c r="L55" s="25">
        <f t="shared" si="7"/>
        <v>0.389934748</v>
      </c>
      <c r="M55" s="25">
        <v>2.945E-2</v>
      </c>
      <c r="N55" s="25">
        <f t="shared" si="2"/>
        <v>1.90455E-2</v>
      </c>
      <c r="O55" s="25"/>
      <c r="P55" s="25">
        <f t="shared" si="8"/>
        <v>1.211606E-2</v>
      </c>
      <c r="Q55" s="25">
        <f t="shared" si="9"/>
        <v>0.27903286180000003</v>
      </c>
      <c r="R55" s="25">
        <v>2.0740000000000001E-2</v>
      </c>
      <c r="S55" s="25">
        <f t="shared" si="10"/>
        <v>1.0404500000000001E-2</v>
      </c>
    </row>
    <row r="56" spans="1:19" s="15" customFormat="1">
      <c r="A56" s="18">
        <v>304</v>
      </c>
      <c r="B56" s="25">
        <v>-1.0000000000000001E-5</v>
      </c>
      <c r="C56" s="25">
        <v>2.6110000000000001E-2</v>
      </c>
      <c r="D56" s="25">
        <f t="shared" si="0"/>
        <v>1.5900000000000001E-2</v>
      </c>
      <c r="E56" s="25"/>
      <c r="F56" s="25">
        <f t="shared" si="4"/>
        <v>1.4896700000000001E-2</v>
      </c>
      <c r="G56" s="25">
        <f t="shared" si="5"/>
        <v>0.34307100100000004</v>
      </c>
      <c r="H56" s="25">
        <v>3.209E-2</v>
      </c>
      <c r="I56" s="25">
        <f t="shared" si="1"/>
        <v>2.188E-2</v>
      </c>
      <c r="J56" s="25"/>
      <c r="K56" s="25">
        <f t="shared" si="6"/>
        <v>1.66561E-2</v>
      </c>
      <c r="L56" s="25">
        <f t="shared" si="7"/>
        <v>0.38358998300000002</v>
      </c>
      <c r="M56" s="25">
        <v>2.8740000000000002E-2</v>
      </c>
      <c r="N56" s="25">
        <f t="shared" si="2"/>
        <v>1.8530000000000001E-2</v>
      </c>
      <c r="O56" s="25"/>
      <c r="P56" s="25">
        <f t="shared" si="8"/>
        <v>1.1600560000000001E-2</v>
      </c>
      <c r="Q56" s="25">
        <f t="shared" si="9"/>
        <v>0.26716089680000005</v>
      </c>
      <c r="R56" s="25">
        <v>2.043E-2</v>
      </c>
      <c r="S56" s="25">
        <f t="shared" si="10"/>
        <v>1.021E-2</v>
      </c>
    </row>
    <row r="57" spans="1:19" s="15" customFormat="1">
      <c r="A57" s="18">
        <v>305</v>
      </c>
      <c r="B57" s="25">
        <v>1.0000000000000001E-5</v>
      </c>
      <c r="C57" s="25">
        <v>2.555E-2</v>
      </c>
      <c r="D57" s="25">
        <f t="shared" si="0"/>
        <v>1.553E-2</v>
      </c>
      <c r="E57" s="25"/>
      <c r="F57" s="25">
        <f t="shared" si="4"/>
        <v>1.45267E-2</v>
      </c>
      <c r="G57" s="25">
        <f t="shared" si="5"/>
        <v>0.33454990100000004</v>
      </c>
      <c r="H57" s="25">
        <v>3.1649999999999998E-2</v>
      </c>
      <c r="I57" s="25">
        <f t="shared" si="1"/>
        <v>2.1629999999999996E-2</v>
      </c>
      <c r="J57" s="25"/>
      <c r="K57" s="25">
        <f t="shared" si="6"/>
        <v>1.6406099999999996E-2</v>
      </c>
      <c r="L57" s="25">
        <f t="shared" si="7"/>
        <v>0.37783248299999994</v>
      </c>
      <c r="M57" s="25">
        <v>2.8469999999999999E-2</v>
      </c>
      <c r="N57" s="25">
        <f t="shared" si="2"/>
        <v>1.8450000000000001E-2</v>
      </c>
      <c r="O57" s="25"/>
      <c r="P57" s="25">
        <f t="shared" si="8"/>
        <v>1.1520560000000001E-2</v>
      </c>
      <c r="Q57" s="25">
        <f t="shared" si="9"/>
        <v>0.26531849680000003</v>
      </c>
      <c r="R57" s="25">
        <v>2.0029999999999999E-2</v>
      </c>
      <c r="S57" s="25">
        <f t="shared" si="10"/>
        <v>1.0019999999999999E-2</v>
      </c>
    </row>
    <row r="58" spans="1:19" s="15" customFormat="1">
      <c r="A58" s="18">
        <v>306</v>
      </c>
      <c r="B58" s="25">
        <v>-1.0000000000000001E-5</v>
      </c>
      <c r="C58" s="25">
        <v>2.5149999999999999E-2</v>
      </c>
      <c r="D58" s="25">
        <f t="shared" si="0"/>
        <v>1.5254999999999998E-2</v>
      </c>
      <c r="E58" s="25"/>
      <c r="F58" s="25">
        <f t="shared" si="4"/>
        <v>1.4251699999999997E-2</v>
      </c>
      <c r="G58" s="25">
        <f t="shared" si="5"/>
        <v>0.32821665099999997</v>
      </c>
      <c r="H58" s="25">
        <v>3.0980000000000001E-2</v>
      </c>
      <c r="I58" s="25">
        <f t="shared" si="1"/>
        <v>2.1085E-2</v>
      </c>
      <c r="J58" s="25"/>
      <c r="K58" s="25">
        <f t="shared" si="6"/>
        <v>1.58611E-2</v>
      </c>
      <c r="L58" s="25">
        <f t="shared" si="7"/>
        <v>0.36528113299999998</v>
      </c>
      <c r="M58" s="25">
        <v>2.7830000000000001E-2</v>
      </c>
      <c r="N58" s="25">
        <f t="shared" si="2"/>
        <v>1.7935E-2</v>
      </c>
      <c r="O58" s="25"/>
      <c r="P58" s="25">
        <f t="shared" si="8"/>
        <v>1.1005559999999999E-2</v>
      </c>
      <c r="Q58" s="25">
        <f t="shared" si="9"/>
        <v>0.2534580468</v>
      </c>
      <c r="R58" s="25">
        <v>1.9800000000000002E-2</v>
      </c>
      <c r="S58" s="25">
        <f t="shared" si="10"/>
        <v>9.895000000000001E-3</v>
      </c>
    </row>
    <row r="59" spans="1:19" s="15" customFormat="1">
      <c r="A59" s="18">
        <v>307</v>
      </c>
      <c r="B59" s="25">
        <v>-2.0000000000000002E-5</v>
      </c>
      <c r="C59" s="25">
        <v>2.4389999999999998E-2</v>
      </c>
      <c r="D59" s="25">
        <f t="shared" si="0"/>
        <v>1.4834999999999997E-2</v>
      </c>
      <c r="E59" s="25"/>
      <c r="F59" s="25">
        <f t="shared" si="4"/>
        <v>1.3831699999999997E-2</v>
      </c>
      <c r="G59" s="25">
        <f t="shared" si="5"/>
        <v>0.31854405099999994</v>
      </c>
      <c r="H59" s="25">
        <v>3.073E-2</v>
      </c>
      <c r="I59" s="25">
        <f t="shared" si="1"/>
        <v>2.1174999999999999E-2</v>
      </c>
      <c r="J59" s="25"/>
      <c r="K59" s="25">
        <f t="shared" si="6"/>
        <v>1.5951099999999999E-2</v>
      </c>
      <c r="L59" s="25">
        <f t="shared" si="7"/>
        <v>0.36735383300000002</v>
      </c>
      <c r="M59" s="25">
        <v>2.751E-2</v>
      </c>
      <c r="N59" s="25">
        <f t="shared" si="2"/>
        <v>1.7954999999999999E-2</v>
      </c>
      <c r="O59" s="25"/>
      <c r="P59" s="25">
        <f t="shared" si="8"/>
        <v>1.1025559999999998E-2</v>
      </c>
      <c r="Q59" s="25">
        <f t="shared" si="9"/>
        <v>0.25391864679999998</v>
      </c>
      <c r="R59" s="25">
        <v>1.9130000000000001E-2</v>
      </c>
      <c r="S59" s="25">
        <f t="shared" si="10"/>
        <v>9.555000000000001E-3</v>
      </c>
    </row>
    <row r="60" spans="1:19" s="15" customFormat="1">
      <c r="A60" s="18">
        <v>308</v>
      </c>
      <c r="B60" s="25">
        <v>3.0000000000000001E-5</v>
      </c>
      <c r="C60" s="25">
        <v>2.4379999999999999E-2</v>
      </c>
      <c r="D60" s="25">
        <f t="shared" si="0"/>
        <v>1.4855E-2</v>
      </c>
      <c r="E60" s="25"/>
      <c r="F60" s="25">
        <f t="shared" si="4"/>
        <v>1.38517E-2</v>
      </c>
      <c r="G60" s="25">
        <f t="shared" si="5"/>
        <v>0.31900465100000003</v>
      </c>
      <c r="H60" s="25">
        <v>3.032E-2</v>
      </c>
      <c r="I60" s="25">
        <f t="shared" si="1"/>
        <v>2.0795000000000001E-2</v>
      </c>
      <c r="J60" s="25"/>
      <c r="K60" s="25">
        <f t="shared" si="6"/>
        <v>1.5571100000000001E-2</v>
      </c>
      <c r="L60" s="25">
        <f t="shared" si="7"/>
        <v>0.35860243300000005</v>
      </c>
      <c r="M60" s="25">
        <v>2.7019999999999999E-2</v>
      </c>
      <c r="N60" s="25">
        <f t="shared" si="2"/>
        <v>1.7495E-2</v>
      </c>
      <c r="O60" s="25"/>
      <c r="P60" s="25">
        <f t="shared" si="8"/>
        <v>1.056556E-2</v>
      </c>
      <c r="Q60" s="25">
        <f t="shared" si="9"/>
        <v>0.24332484680000002</v>
      </c>
      <c r="R60" s="25">
        <v>1.9019999999999999E-2</v>
      </c>
      <c r="S60" s="25">
        <f t="shared" si="10"/>
        <v>9.5249999999999987E-3</v>
      </c>
    </row>
    <row r="61" spans="1:19" s="15" customFormat="1">
      <c r="A61" s="18">
        <v>309</v>
      </c>
      <c r="B61" s="25">
        <v>5.0000000000000002E-5</v>
      </c>
      <c r="C61" s="25">
        <v>2.4309999999999998E-2</v>
      </c>
      <c r="D61" s="25">
        <f t="shared" si="0"/>
        <v>1.5044999999999998E-2</v>
      </c>
      <c r="E61" s="25"/>
      <c r="F61" s="25">
        <f t="shared" si="4"/>
        <v>1.4041699999999997E-2</v>
      </c>
      <c r="G61" s="25">
        <f t="shared" si="5"/>
        <v>0.32338035099999995</v>
      </c>
      <c r="H61" s="25">
        <v>2.9760000000000002E-2</v>
      </c>
      <c r="I61" s="25">
        <f t="shared" si="1"/>
        <v>2.0494999999999999E-2</v>
      </c>
      <c r="J61" s="25"/>
      <c r="K61" s="25">
        <f t="shared" si="6"/>
        <v>1.5271099999999999E-2</v>
      </c>
      <c r="L61" s="25">
        <f t="shared" si="7"/>
        <v>0.351693433</v>
      </c>
      <c r="M61" s="25">
        <v>2.6759999999999999E-2</v>
      </c>
      <c r="N61" s="25">
        <f t="shared" si="2"/>
        <v>1.7494999999999997E-2</v>
      </c>
      <c r="O61" s="25"/>
      <c r="P61" s="25">
        <f t="shared" si="8"/>
        <v>1.0565559999999996E-2</v>
      </c>
      <c r="Q61" s="25">
        <f t="shared" si="9"/>
        <v>0.24332484679999994</v>
      </c>
      <c r="R61" s="25">
        <v>1.848E-2</v>
      </c>
      <c r="S61" s="25">
        <f t="shared" si="10"/>
        <v>9.2650000000000007E-3</v>
      </c>
    </row>
    <row r="62" spans="1:19" s="15" customFormat="1">
      <c r="A62" s="18">
        <v>310</v>
      </c>
      <c r="B62" s="25">
        <v>2.0000000000000002E-5</v>
      </c>
      <c r="C62" s="25">
        <v>2.3879999999999998E-2</v>
      </c>
      <c r="D62" s="25">
        <f t="shared" si="0"/>
        <v>1.4669999999999999E-2</v>
      </c>
      <c r="E62" s="25"/>
      <c r="F62" s="25">
        <f t="shared" si="4"/>
        <v>1.3666699999999999E-2</v>
      </c>
      <c r="G62" s="25">
        <f t="shared" si="5"/>
        <v>0.314744101</v>
      </c>
      <c r="H62" s="25">
        <v>2.9270000000000001E-2</v>
      </c>
      <c r="I62" s="25">
        <f t="shared" si="1"/>
        <v>2.0060000000000001E-2</v>
      </c>
      <c r="J62" s="25"/>
      <c r="K62" s="25">
        <f t="shared" si="6"/>
        <v>1.4836100000000001E-2</v>
      </c>
      <c r="L62" s="25">
        <f t="shared" si="7"/>
        <v>0.34167538300000005</v>
      </c>
      <c r="M62" s="25">
        <v>2.598E-2</v>
      </c>
      <c r="N62" s="25">
        <f t="shared" si="2"/>
        <v>1.677E-2</v>
      </c>
      <c r="O62" s="25"/>
      <c r="P62" s="25">
        <f t="shared" si="8"/>
        <v>9.8405599999999999E-3</v>
      </c>
      <c r="Q62" s="25">
        <f t="shared" si="9"/>
        <v>0.22662809680000001</v>
      </c>
      <c r="R62" s="25">
        <v>1.84E-2</v>
      </c>
      <c r="S62" s="25">
        <f t="shared" si="10"/>
        <v>9.2099999999999994E-3</v>
      </c>
    </row>
    <row r="63" spans="1:19" s="15" customFormat="1">
      <c r="A63" s="18">
        <v>311</v>
      </c>
      <c r="B63" s="25">
        <v>-1.2E-4</v>
      </c>
      <c r="C63" s="25">
        <v>2.3300000000000001E-2</v>
      </c>
      <c r="D63" s="25">
        <f t="shared" si="0"/>
        <v>1.4420000000000001E-2</v>
      </c>
      <c r="E63" s="25"/>
      <c r="F63" s="25">
        <f t="shared" si="4"/>
        <v>1.34167E-2</v>
      </c>
      <c r="G63" s="25">
        <f t="shared" si="5"/>
        <v>0.30898660100000003</v>
      </c>
      <c r="H63" s="25">
        <v>2.895E-2</v>
      </c>
      <c r="I63" s="25">
        <f t="shared" si="1"/>
        <v>2.0069999999999998E-2</v>
      </c>
      <c r="J63" s="25"/>
      <c r="K63" s="25">
        <f t="shared" si="6"/>
        <v>1.4846099999999997E-2</v>
      </c>
      <c r="L63" s="25">
        <f t="shared" si="7"/>
        <v>0.34190568299999996</v>
      </c>
      <c r="M63" s="25">
        <v>2.5739999999999999E-2</v>
      </c>
      <c r="N63" s="25">
        <f t="shared" si="2"/>
        <v>1.686E-2</v>
      </c>
      <c r="O63" s="25"/>
      <c r="P63" s="25">
        <f t="shared" si="8"/>
        <v>9.9305599999999997E-3</v>
      </c>
      <c r="Q63" s="25">
        <f t="shared" si="9"/>
        <v>0.22870079679999999</v>
      </c>
      <c r="R63" s="25">
        <v>1.788E-2</v>
      </c>
      <c r="S63" s="25">
        <f t="shared" si="10"/>
        <v>8.8800000000000007E-3</v>
      </c>
    </row>
    <row r="64" spans="1:19" s="15" customFormat="1">
      <c r="A64" s="18">
        <v>312</v>
      </c>
      <c r="B64" s="25">
        <v>-2.0000000000000002E-5</v>
      </c>
      <c r="C64" s="25">
        <v>2.2550000000000001E-2</v>
      </c>
      <c r="D64" s="25">
        <f t="shared" si="0"/>
        <v>1.374E-2</v>
      </c>
      <c r="E64" s="25"/>
      <c r="F64" s="25">
        <f t="shared" si="4"/>
        <v>1.27367E-2</v>
      </c>
      <c r="G64" s="25">
        <f t="shared" si="5"/>
        <v>0.29332620100000001</v>
      </c>
      <c r="H64" s="25">
        <v>2.8459999999999999E-2</v>
      </c>
      <c r="I64" s="25">
        <f t="shared" si="1"/>
        <v>1.9650000000000001E-2</v>
      </c>
      <c r="J64" s="25"/>
      <c r="K64" s="25">
        <f t="shared" si="6"/>
        <v>1.4426100000000001E-2</v>
      </c>
      <c r="L64" s="25">
        <f t="shared" si="7"/>
        <v>0.33223308300000004</v>
      </c>
      <c r="M64" s="25">
        <v>2.545E-2</v>
      </c>
      <c r="N64" s="25">
        <f t="shared" si="2"/>
        <v>1.6640000000000002E-2</v>
      </c>
      <c r="O64" s="25"/>
      <c r="P64" s="25">
        <f t="shared" si="8"/>
        <v>9.7105600000000018E-3</v>
      </c>
      <c r="Q64" s="25">
        <f t="shared" si="9"/>
        <v>0.22363419680000005</v>
      </c>
      <c r="R64" s="25">
        <v>1.7639999999999999E-2</v>
      </c>
      <c r="S64" s="25">
        <f t="shared" si="10"/>
        <v>8.8100000000000001E-3</v>
      </c>
    </row>
    <row r="65" spans="1:19" s="15" customFormat="1">
      <c r="A65" s="18">
        <v>313</v>
      </c>
      <c r="B65" s="25">
        <v>-1.1E-4</v>
      </c>
      <c r="C65" s="25">
        <v>1.8550000000000001E-2</v>
      </c>
      <c r="D65" s="25">
        <f t="shared" si="0"/>
        <v>9.9150000000000002E-3</v>
      </c>
      <c r="E65" s="25"/>
      <c r="F65" s="25">
        <f t="shared" si="4"/>
        <v>8.9116999999999998E-3</v>
      </c>
      <c r="G65" s="25">
        <f t="shared" si="5"/>
        <v>0.20523645100000001</v>
      </c>
      <c r="H65" s="25">
        <v>2.8340000000000001E-2</v>
      </c>
      <c r="I65" s="25">
        <f t="shared" si="1"/>
        <v>1.9705E-2</v>
      </c>
      <c r="J65" s="25"/>
      <c r="K65" s="25">
        <f t="shared" si="6"/>
        <v>1.44811E-2</v>
      </c>
      <c r="L65" s="25">
        <f t="shared" si="7"/>
        <v>0.33349973300000002</v>
      </c>
      <c r="M65" s="25">
        <v>2.53E-2</v>
      </c>
      <c r="N65" s="25">
        <f t="shared" si="2"/>
        <v>1.6664999999999999E-2</v>
      </c>
      <c r="O65" s="25"/>
      <c r="P65" s="25">
        <f t="shared" si="8"/>
        <v>9.735559999999999E-3</v>
      </c>
      <c r="Q65" s="25">
        <f t="shared" si="9"/>
        <v>0.22420994679999998</v>
      </c>
      <c r="R65" s="25">
        <v>1.738E-2</v>
      </c>
      <c r="S65" s="25">
        <f t="shared" si="10"/>
        <v>8.6350000000000003E-3</v>
      </c>
    </row>
    <row r="66" spans="1:19" s="15" customFormat="1">
      <c r="A66" s="18">
        <v>314</v>
      </c>
      <c r="B66" s="25">
        <v>-3.0000000000000001E-5</v>
      </c>
      <c r="C66" s="25">
        <v>1.5959999999999998E-2</v>
      </c>
      <c r="D66" s="25">
        <f t="shared" ref="D66:D129" si="11">C66-S66</f>
        <v>7.3449999999999974E-3</v>
      </c>
      <c r="E66" s="25"/>
      <c r="F66" s="25">
        <f t="shared" si="4"/>
        <v>6.341699999999997E-3</v>
      </c>
      <c r="G66" s="25">
        <f t="shared" si="5"/>
        <v>0.14604935099999994</v>
      </c>
      <c r="H66" s="25">
        <v>2.7980000000000001E-2</v>
      </c>
      <c r="I66" s="25">
        <f t="shared" ref="I66:I129" si="12">H66-S66</f>
        <v>1.9365E-2</v>
      </c>
      <c r="J66" s="25"/>
      <c r="K66" s="25">
        <f t="shared" si="6"/>
        <v>1.41411E-2</v>
      </c>
      <c r="L66" s="25">
        <f t="shared" si="7"/>
        <v>0.32566953300000001</v>
      </c>
      <c r="M66" s="25">
        <v>2.4830000000000001E-2</v>
      </c>
      <c r="N66" s="25">
        <f t="shared" ref="N66:N129" si="13">M66-S66</f>
        <v>1.6215E-2</v>
      </c>
      <c r="O66" s="25"/>
      <c r="P66" s="25">
        <f t="shared" si="8"/>
        <v>9.28556E-3</v>
      </c>
      <c r="Q66" s="25">
        <f t="shared" si="9"/>
        <v>0.21384644680000001</v>
      </c>
      <c r="R66" s="25">
        <v>1.7260000000000001E-2</v>
      </c>
      <c r="S66" s="25">
        <f t="shared" ref="S66:S76" si="14">(B66+R66)/2</f>
        <v>8.6150000000000011E-3</v>
      </c>
    </row>
    <row r="67" spans="1:19" s="15" customFormat="1">
      <c r="A67" s="18">
        <v>315</v>
      </c>
      <c r="B67" s="25">
        <v>-5.0000000000000002E-5</v>
      </c>
      <c r="C67" s="25">
        <v>1.2959999999999999E-2</v>
      </c>
      <c r="D67" s="25">
        <f t="shared" si="11"/>
        <v>4.5699999999999994E-3</v>
      </c>
      <c r="E67" s="25"/>
      <c r="F67" s="25">
        <f t="shared" ref="F67:F130" si="15">D67-0.0010033</f>
        <v>3.5666999999999995E-3</v>
      </c>
      <c r="G67" s="25">
        <f t="shared" ref="G67:G130" si="16">F67*23.03</f>
        <v>8.2141100999999994E-2</v>
      </c>
      <c r="H67" s="25">
        <v>2.767E-2</v>
      </c>
      <c r="I67" s="25">
        <f t="shared" si="12"/>
        <v>1.9279999999999999E-2</v>
      </c>
      <c r="J67" s="25"/>
      <c r="K67" s="25">
        <f t="shared" ref="K67:K130" si="17">I67-0.0052239</f>
        <v>1.4056099999999998E-2</v>
      </c>
      <c r="L67" s="25">
        <f t="shared" ref="L67:L130" si="18">K67*23.03</f>
        <v>0.32371198299999998</v>
      </c>
      <c r="M67" s="25">
        <v>2.4400000000000002E-2</v>
      </c>
      <c r="N67" s="25">
        <f t="shared" si="13"/>
        <v>1.6010000000000003E-2</v>
      </c>
      <c r="O67" s="25"/>
      <c r="P67" s="25">
        <f t="shared" ref="P67:P130" si="19">N67-0.00692944</f>
        <v>9.0805600000000031E-3</v>
      </c>
      <c r="Q67" s="25">
        <f t="shared" ref="Q67:Q130" si="20">P67*23.03</f>
        <v>0.20912529680000008</v>
      </c>
      <c r="R67" s="25">
        <v>1.6830000000000001E-2</v>
      </c>
      <c r="S67" s="25">
        <f t="shared" si="14"/>
        <v>8.3899999999999999E-3</v>
      </c>
    </row>
    <row r="68" spans="1:19" s="15" customFormat="1">
      <c r="A68" s="18">
        <v>316</v>
      </c>
      <c r="B68" s="25">
        <v>5.0000000000000002E-5</v>
      </c>
      <c r="C68" s="25">
        <v>1.191E-2</v>
      </c>
      <c r="D68" s="25">
        <f t="shared" si="11"/>
        <v>3.5650000000000005E-3</v>
      </c>
      <c r="E68" s="25"/>
      <c r="F68" s="25">
        <f t="shared" si="15"/>
        <v>2.5617000000000005E-3</v>
      </c>
      <c r="G68" s="25">
        <f t="shared" si="16"/>
        <v>5.8995951000000012E-2</v>
      </c>
      <c r="H68" s="25">
        <v>2.733E-2</v>
      </c>
      <c r="I68" s="25">
        <f t="shared" si="12"/>
        <v>1.8985000000000002E-2</v>
      </c>
      <c r="J68" s="25"/>
      <c r="K68" s="25">
        <f t="shared" si="17"/>
        <v>1.3761100000000002E-2</v>
      </c>
      <c r="L68" s="25">
        <f t="shared" si="18"/>
        <v>0.31691813300000005</v>
      </c>
      <c r="M68" s="25">
        <v>2.4209999999999999E-2</v>
      </c>
      <c r="N68" s="25">
        <f t="shared" si="13"/>
        <v>1.5864999999999997E-2</v>
      </c>
      <c r="O68" s="25"/>
      <c r="P68" s="25">
        <f t="shared" si="19"/>
        <v>8.9355599999999969E-3</v>
      </c>
      <c r="Q68" s="25">
        <f t="shared" si="20"/>
        <v>0.20578594679999995</v>
      </c>
      <c r="R68" s="25">
        <v>1.6639999999999999E-2</v>
      </c>
      <c r="S68" s="25">
        <f t="shared" si="14"/>
        <v>8.345E-3</v>
      </c>
    </row>
    <row r="69" spans="1:19" s="15" customFormat="1">
      <c r="A69" s="18">
        <v>317</v>
      </c>
      <c r="B69" s="25">
        <v>1.0000000000000001E-5</v>
      </c>
      <c r="C69" s="25">
        <v>1.17E-2</v>
      </c>
      <c r="D69" s="25">
        <f t="shared" si="11"/>
        <v>3.5500000000000011E-3</v>
      </c>
      <c r="E69" s="25"/>
      <c r="F69" s="25">
        <f t="shared" si="15"/>
        <v>2.5467000000000011E-3</v>
      </c>
      <c r="G69" s="25">
        <f t="shared" si="16"/>
        <v>5.8650501000000028E-2</v>
      </c>
      <c r="H69" s="25">
        <v>2.682E-2</v>
      </c>
      <c r="I69" s="25">
        <f t="shared" si="12"/>
        <v>1.8669999999999999E-2</v>
      </c>
      <c r="J69" s="25"/>
      <c r="K69" s="25">
        <f t="shared" si="17"/>
        <v>1.3446099999999999E-2</v>
      </c>
      <c r="L69" s="25">
        <f t="shared" si="18"/>
        <v>0.30966368299999997</v>
      </c>
      <c r="M69" s="25">
        <v>2.3740000000000001E-2</v>
      </c>
      <c r="N69" s="25">
        <f t="shared" si="13"/>
        <v>1.5590000000000001E-2</v>
      </c>
      <c r="O69" s="25"/>
      <c r="P69" s="25">
        <f t="shared" si="19"/>
        <v>8.6605600000000012E-3</v>
      </c>
      <c r="Q69" s="25">
        <f t="shared" si="20"/>
        <v>0.19945269680000002</v>
      </c>
      <c r="R69" s="25">
        <v>1.6289999999999999E-2</v>
      </c>
      <c r="S69" s="25">
        <f t="shared" si="14"/>
        <v>8.1499999999999993E-3</v>
      </c>
    </row>
    <row r="70" spans="1:19" s="15" customFormat="1">
      <c r="A70" s="18">
        <v>318</v>
      </c>
      <c r="B70" s="25">
        <v>-4.0000000000000003E-5</v>
      </c>
      <c r="C70" s="25">
        <v>1.1509999999999999E-2</v>
      </c>
      <c r="D70" s="25">
        <f t="shared" si="11"/>
        <v>3.3649999999999982E-3</v>
      </c>
      <c r="E70" s="25"/>
      <c r="F70" s="25">
        <f t="shared" si="15"/>
        <v>2.3616999999999983E-3</v>
      </c>
      <c r="G70" s="25">
        <f t="shared" si="16"/>
        <v>5.4389950999999964E-2</v>
      </c>
      <c r="H70" s="25">
        <v>2.6460000000000001E-2</v>
      </c>
      <c r="I70" s="25">
        <f t="shared" si="12"/>
        <v>1.8314999999999998E-2</v>
      </c>
      <c r="J70" s="25"/>
      <c r="K70" s="25">
        <f t="shared" si="17"/>
        <v>1.3091099999999998E-2</v>
      </c>
      <c r="L70" s="25">
        <f t="shared" si="18"/>
        <v>0.30148803299999999</v>
      </c>
      <c r="M70" s="25">
        <v>2.247E-2</v>
      </c>
      <c r="N70" s="25">
        <f t="shared" si="13"/>
        <v>1.4324999999999999E-2</v>
      </c>
      <c r="O70" s="25"/>
      <c r="P70" s="25">
        <f t="shared" si="19"/>
        <v>7.3955599999999989E-3</v>
      </c>
      <c r="Q70" s="25">
        <f t="shared" si="20"/>
        <v>0.17031974679999998</v>
      </c>
      <c r="R70" s="25">
        <v>1.6330000000000001E-2</v>
      </c>
      <c r="S70" s="25">
        <f t="shared" si="14"/>
        <v>8.1450000000000012E-3</v>
      </c>
    </row>
    <row r="71" spans="1:19" s="15" customFormat="1">
      <c r="A71" s="18">
        <v>319</v>
      </c>
      <c r="B71" s="25">
        <v>-2.0000000000000002E-5</v>
      </c>
      <c r="C71" s="25">
        <v>1.1220000000000001E-2</v>
      </c>
      <c r="D71" s="25">
        <f t="shared" si="11"/>
        <v>3.3450000000000008E-3</v>
      </c>
      <c r="E71" s="25"/>
      <c r="F71" s="25">
        <f t="shared" si="15"/>
        <v>2.3417000000000008E-3</v>
      </c>
      <c r="G71" s="25">
        <f t="shared" si="16"/>
        <v>5.3929351000000021E-2</v>
      </c>
      <c r="H71" s="25">
        <v>2.6190000000000001E-2</v>
      </c>
      <c r="I71" s="25">
        <f t="shared" si="12"/>
        <v>1.8315000000000001E-2</v>
      </c>
      <c r="J71" s="25"/>
      <c r="K71" s="25">
        <f t="shared" si="17"/>
        <v>1.3091100000000001E-2</v>
      </c>
      <c r="L71" s="25">
        <f t="shared" si="18"/>
        <v>0.30148803300000004</v>
      </c>
      <c r="M71" s="25">
        <v>2.1180000000000001E-2</v>
      </c>
      <c r="N71" s="25">
        <f t="shared" si="13"/>
        <v>1.3305000000000001E-2</v>
      </c>
      <c r="O71" s="25"/>
      <c r="P71" s="25">
        <f t="shared" si="19"/>
        <v>6.3755600000000006E-3</v>
      </c>
      <c r="Q71" s="25">
        <f t="shared" si="20"/>
        <v>0.14682914680000003</v>
      </c>
      <c r="R71" s="25">
        <v>1.5769999999999999E-2</v>
      </c>
      <c r="S71" s="25">
        <f t="shared" si="14"/>
        <v>7.8750000000000001E-3</v>
      </c>
    </row>
    <row r="72" spans="1:19" s="15" customFormat="1">
      <c r="A72" s="18">
        <v>320</v>
      </c>
      <c r="B72" s="25">
        <v>0</v>
      </c>
      <c r="C72" s="25">
        <v>1.111E-2</v>
      </c>
      <c r="D72" s="25">
        <f t="shared" si="11"/>
        <v>3.385E-3</v>
      </c>
      <c r="E72" s="25"/>
      <c r="F72" s="25">
        <f t="shared" si="15"/>
        <v>2.3817E-3</v>
      </c>
      <c r="G72" s="25">
        <f t="shared" si="16"/>
        <v>5.4850551000000004E-2</v>
      </c>
      <c r="H72" s="25">
        <v>2.6079999999999999E-2</v>
      </c>
      <c r="I72" s="25">
        <f t="shared" si="12"/>
        <v>1.8355E-2</v>
      </c>
      <c r="J72" s="25"/>
      <c r="K72" s="25">
        <f t="shared" si="17"/>
        <v>1.31311E-2</v>
      </c>
      <c r="L72" s="25">
        <f t="shared" si="18"/>
        <v>0.302409233</v>
      </c>
      <c r="M72" s="25">
        <v>1.9980000000000001E-2</v>
      </c>
      <c r="N72" s="25">
        <f t="shared" si="13"/>
        <v>1.2255000000000002E-2</v>
      </c>
      <c r="O72" s="25"/>
      <c r="P72" s="25">
        <f t="shared" si="19"/>
        <v>5.3255600000000018E-3</v>
      </c>
      <c r="Q72" s="25">
        <f t="shared" si="20"/>
        <v>0.12264764680000005</v>
      </c>
      <c r="R72" s="25">
        <v>1.545E-2</v>
      </c>
      <c r="S72" s="25">
        <f t="shared" si="14"/>
        <v>7.7250000000000001E-3</v>
      </c>
    </row>
    <row r="73" spans="1:19" s="15" customFormat="1">
      <c r="A73" s="18">
        <v>321</v>
      </c>
      <c r="B73" s="25">
        <v>1.0000000000000001E-5</v>
      </c>
      <c r="C73" s="25">
        <v>1.1089999999999999E-2</v>
      </c>
      <c r="D73" s="25">
        <f t="shared" si="11"/>
        <v>3.4599999999999995E-3</v>
      </c>
      <c r="E73" s="25"/>
      <c r="F73" s="25">
        <f t="shared" si="15"/>
        <v>2.4566999999999996E-3</v>
      </c>
      <c r="G73" s="25">
        <f t="shared" si="16"/>
        <v>5.657780099999999E-2</v>
      </c>
      <c r="H73" s="25">
        <v>2.5700000000000001E-2</v>
      </c>
      <c r="I73" s="25">
        <f t="shared" si="12"/>
        <v>1.8070000000000003E-2</v>
      </c>
      <c r="J73" s="25"/>
      <c r="K73" s="25">
        <f t="shared" si="17"/>
        <v>1.2846100000000003E-2</v>
      </c>
      <c r="L73" s="25">
        <f t="shared" si="18"/>
        <v>0.29584568300000008</v>
      </c>
      <c r="M73" s="25">
        <v>1.9570000000000001E-2</v>
      </c>
      <c r="N73" s="25">
        <f t="shared" si="13"/>
        <v>1.1940000000000001E-2</v>
      </c>
      <c r="O73" s="25"/>
      <c r="P73" s="25">
        <f t="shared" si="19"/>
        <v>5.0105600000000007E-3</v>
      </c>
      <c r="Q73" s="25">
        <f t="shared" si="20"/>
        <v>0.11539319680000003</v>
      </c>
      <c r="R73" s="25">
        <v>1.525E-2</v>
      </c>
      <c r="S73" s="25">
        <f t="shared" si="14"/>
        <v>7.6299999999999996E-3</v>
      </c>
    </row>
    <row r="74" spans="1:19" s="15" customFormat="1">
      <c r="A74" s="18">
        <v>322</v>
      </c>
      <c r="B74" s="25">
        <v>-3.0000000000000001E-5</v>
      </c>
      <c r="C74" s="25">
        <v>1.072E-2</v>
      </c>
      <c r="D74" s="25">
        <f t="shared" si="11"/>
        <v>3.0550000000000004E-3</v>
      </c>
      <c r="E74" s="25"/>
      <c r="F74" s="25">
        <f t="shared" si="15"/>
        <v>2.0517000000000005E-3</v>
      </c>
      <c r="G74" s="25">
        <f t="shared" si="16"/>
        <v>4.7250651000000012E-2</v>
      </c>
      <c r="H74" s="25">
        <v>2.5530000000000001E-2</v>
      </c>
      <c r="I74" s="25">
        <f t="shared" si="12"/>
        <v>1.7864999999999999E-2</v>
      </c>
      <c r="J74" s="25"/>
      <c r="K74" s="25">
        <f t="shared" si="17"/>
        <v>1.2641099999999999E-2</v>
      </c>
      <c r="L74" s="25">
        <f t="shared" si="18"/>
        <v>0.29112453299999996</v>
      </c>
      <c r="M74" s="25">
        <v>1.8380000000000001E-2</v>
      </c>
      <c r="N74" s="25">
        <f t="shared" si="13"/>
        <v>1.0715000000000001E-2</v>
      </c>
      <c r="O74" s="25"/>
      <c r="P74" s="25">
        <f t="shared" si="19"/>
        <v>3.7855600000000003E-3</v>
      </c>
      <c r="Q74" s="25">
        <f t="shared" si="20"/>
        <v>8.7181446800000006E-2</v>
      </c>
      <c r="R74" s="25">
        <v>1.536E-2</v>
      </c>
      <c r="S74" s="25">
        <f t="shared" si="14"/>
        <v>7.6649999999999999E-3</v>
      </c>
    </row>
    <row r="75" spans="1:19" s="15" customFormat="1">
      <c r="A75" s="18">
        <v>323</v>
      </c>
      <c r="B75" s="25">
        <v>-3.0000000000000001E-5</v>
      </c>
      <c r="C75" s="25">
        <v>9.4800000000000006E-3</v>
      </c>
      <c r="D75" s="25">
        <f t="shared" si="11"/>
        <v>2.0550000000000004E-3</v>
      </c>
      <c r="E75" s="25"/>
      <c r="F75" s="25">
        <f t="shared" si="15"/>
        <v>1.0517000000000005E-3</v>
      </c>
      <c r="G75" s="25">
        <f t="shared" si="16"/>
        <v>2.4220651000000013E-2</v>
      </c>
      <c r="H75" s="25">
        <v>2.537E-2</v>
      </c>
      <c r="I75" s="25">
        <f t="shared" si="12"/>
        <v>1.7944999999999999E-2</v>
      </c>
      <c r="J75" s="25"/>
      <c r="K75" s="25">
        <f t="shared" si="17"/>
        <v>1.2721099999999999E-2</v>
      </c>
      <c r="L75" s="25">
        <f t="shared" si="18"/>
        <v>0.29296693299999998</v>
      </c>
      <c r="M75" s="25">
        <v>1.7350000000000001E-2</v>
      </c>
      <c r="N75" s="25">
        <f t="shared" si="13"/>
        <v>9.9249999999999998E-3</v>
      </c>
      <c r="O75" s="25"/>
      <c r="P75" s="25">
        <f t="shared" si="19"/>
        <v>2.9955599999999995E-3</v>
      </c>
      <c r="Q75" s="25">
        <f t="shared" si="20"/>
        <v>6.8987746799999999E-2</v>
      </c>
      <c r="R75" s="25">
        <v>1.4880000000000001E-2</v>
      </c>
      <c r="S75" s="25">
        <f t="shared" si="14"/>
        <v>7.4250000000000002E-3</v>
      </c>
    </row>
    <row r="76" spans="1:19" s="15" customFormat="1">
      <c r="A76" s="18">
        <v>324</v>
      </c>
      <c r="B76" s="25">
        <v>5.0000000000000002E-5</v>
      </c>
      <c r="C76" s="25">
        <v>1E-3</v>
      </c>
      <c r="D76" s="25">
        <f t="shared" si="11"/>
        <v>-6.3249999999999999E-3</v>
      </c>
      <c r="E76" s="25"/>
      <c r="F76" s="25">
        <f t="shared" si="15"/>
        <v>-7.3282999999999994E-3</v>
      </c>
      <c r="G76" s="25">
        <f t="shared" si="16"/>
        <v>-0.168770749</v>
      </c>
      <c r="H76" s="25">
        <v>2.5149999999999999E-2</v>
      </c>
      <c r="I76" s="25">
        <f t="shared" si="12"/>
        <v>1.7825000000000001E-2</v>
      </c>
      <c r="J76" s="25"/>
      <c r="K76" s="25">
        <f t="shared" si="17"/>
        <v>1.26011E-2</v>
      </c>
      <c r="L76" s="25">
        <f t="shared" si="18"/>
        <v>0.29020333300000001</v>
      </c>
      <c r="M76" s="25">
        <v>1.6330000000000001E-2</v>
      </c>
      <c r="N76" s="25">
        <f t="shared" si="13"/>
        <v>9.0050000000000009E-3</v>
      </c>
      <c r="O76" s="25"/>
      <c r="P76" s="25">
        <f t="shared" si="19"/>
        <v>2.0755600000000006E-3</v>
      </c>
      <c r="Q76" s="25">
        <f t="shared" si="20"/>
        <v>4.7800146800000019E-2</v>
      </c>
      <c r="R76" s="25">
        <v>1.46E-2</v>
      </c>
      <c r="S76" s="25">
        <f t="shared" si="14"/>
        <v>7.3249999999999999E-3</v>
      </c>
    </row>
    <row r="77" spans="1:19" s="15" customFormat="1">
      <c r="A77" s="18">
        <v>325</v>
      </c>
      <c r="B77" s="25">
        <v>4.0000000000000003E-5</v>
      </c>
      <c r="C77" s="25">
        <v>8.2199999999999999E-3</v>
      </c>
      <c r="D77" s="25">
        <f t="shared" si="11"/>
        <v>3.81E-3</v>
      </c>
      <c r="E77" s="25"/>
      <c r="F77" s="25">
        <f t="shared" si="15"/>
        <v>2.8067000000000001E-3</v>
      </c>
      <c r="G77" s="25">
        <f>F77*23.03</f>
        <v>6.4638301000000009E-2</v>
      </c>
      <c r="H77" s="25">
        <v>2.3349999999999999E-2</v>
      </c>
      <c r="I77" s="25">
        <f t="shared" si="12"/>
        <v>1.8939999999999999E-2</v>
      </c>
      <c r="J77" s="25"/>
      <c r="K77" s="25">
        <f t="shared" si="17"/>
        <v>1.3716099999999998E-2</v>
      </c>
      <c r="L77" s="25">
        <f t="shared" si="18"/>
        <v>0.31588178299999997</v>
      </c>
      <c r="M77" s="25">
        <v>1.5769999999999999E-2</v>
      </c>
      <c r="N77" s="25">
        <f t="shared" si="13"/>
        <v>1.1359999999999999E-2</v>
      </c>
      <c r="O77" s="25"/>
      <c r="P77" s="25">
        <f t="shared" si="19"/>
        <v>4.4305599999999983E-3</v>
      </c>
      <c r="Q77" s="25">
        <f t="shared" si="20"/>
        <v>0.10203579679999997</v>
      </c>
      <c r="R77" s="25">
        <v>8.7799999999999996E-3</v>
      </c>
      <c r="S77" s="25">
        <v>4.4099999999999999E-3</v>
      </c>
    </row>
    <row r="78" spans="1:19" s="15" customFormat="1">
      <c r="A78" s="18">
        <v>326</v>
      </c>
      <c r="B78" s="25">
        <v>2.0000000000000002E-5</v>
      </c>
      <c r="C78" s="25">
        <v>8.2199999999999999E-3</v>
      </c>
      <c r="D78" s="25">
        <f t="shared" si="11"/>
        <v>1.0050000000000007E-3</v>
      </c>
      <c r="E78" s="25"/>
      <c r="F78" s="25">
        <f t="shared" si="15"/>
        <v>1.7000000000007461E-6</v>
      </c>
      <c r="G78" s="25">
        <f t="shared" si="16"/>
        <v>3.9151000000017183E-5</v>
      </c>
      <c r="H78" s="25">
        <v>2.3300000000000001E-2</v>
      </c>
      <c r="I78" s="25">
        <f t="shared" si="12"/>
        <v>1.6085000000000002E-2</v>
      </c>
      <c r="J78" s="25"/>
      <c r="K78" s="25">
        <f t="shared" si="17"/>
        <v>1.0861100000000002E-2</v>
      </c>
      <c r="L78" s="25">
        <f t="shared" si="18"/>
        <v>0.25013113300000006</v>
      </c>
      <c r="M78" s="25">
        <v>1.5769999999999999E-2</v>
      </c>
      <c r="N78" s="25">
        <f t="shared" si="13"/>
        <v>8.5550000000000001E-3</v>
      </c>
      <c r="O78" s="25"/>
      <c r="P78" s="25">
        <f t="shared" si="19"/>
        <v>1.6255599999999999E-3</v>
      </c>
      <c r="Q78" s="25">
        <f t="shared" si="20"/>
        <v>3.7436646800000001E-2</v>
      </c>
      <c r="R78" s="25">
        <v>1.4409999999999999E-2</v>
      </c>
      <c r="S78" s="25">
        <f t="shared" ref="S78:S141" si="21">(B78+R78)/2</f>
        <v>7.2149999999999992E-3</v>
      </c>
    </row>
    <row r="79" spans="1:19" s="15" customFormat="1">
      <c r="A79" s="18">
        <v>327</v>
      </c>
      <c r="B79" s="25">
        <v>1.1E-4</v>
      </c>
      <c r="C79" s="25">
        <v>8.2100000000000003E-3</v>
      </c>
      <c r="D79" s="25">
        <f t="shared" si="11"/>
        <v>1.17E-3</v>
      </c>
      <c r="E79" s="25"/>
      <c r="F79" s="25">
        <f t="shared" si="15"/>
        <v>1.6670000000000009E-4</v>
      </c>
      <c r="G79" s="25">
        <f t="shared" si="16"/>
        <v>3.8391010000000023E-3</v>
      </c>
      <c r="H79" s="25">
        <v>2.375E-2</v>
      </c>
      <c r="I79" s="25">
        <f t="shared" si="12"/>
        <v>1.6709999999999999E-2</v>
      </c>
      <c r="J79" s="25"/>
      <c r="K79" s="25">
        <f t="shared" si="17"/>
        <v>1.1486099999999999E-2</v>
      </c>
      <c r="L79" s="25">
        <f t="shared" si="18"/>
        <v>0.26452488299999999</v>
      </c>
      <c r="M79" s="25">
        <v>1.576E-2</v>
      </c>
      <c r="N79" s="25">
        <f t="shared" si="13"/>
        <v>8.7199999999999986E-3</v>
      </c>
      <c r="O79" s="25"/>
      <c r="P79" s="25">
        <f t="shared" si="19"/>
        <v>1.7905599999999983E-3</v>
      </c>
      <c r="Q79" s="25">
        <f t="shared" si="20"/>
        <v>4.1236596799999962E-2</v>
      </c>
      <c r="R79" s="25">
        <v>1.397E-2</v>
      </c>
      <c r="S79" s="25">
        <f t="shared" si="21"/>
        <v>7.0400000000000003E-3</v>
      </c>
    </row>
    <row r="80" spans="1:19" s="15" customFormat="1">
      <c r="A80" s="18">
        <v>328</v>
      </c>
      <c r="B80" s="25">
        <v>-5.0000000000000002E-5</v>
      </c>
      <c r="C80" s="25">
        <v>8.2000000000000007E-3</v>
      </c>
      <c r="D80" s="25">
        <f t="shared" si="11"/>
        <v>1.190000000000001E-3</v>
      </c>
      <c r="E80" s="25"/>
      <c r="F80" s="25">
        <f t="shared" si="15"/>
        <v>1.8670000000000101E-4</v>
      </c>
      <c r="G80" s="25">
        <f t="shared" si="16"/>
        <v>4.2997010000000238E-3</v>
      </c>
      <c r="H80" s="25">
        <v>2.3619999999999999E-2</v>
      </c>
      <c r="I80" s="25">
        <f t="shared" si="12"/>
        <v>1.661E-2</v>
      </c>
      <c r="J80" s="25"/>
      <c r="K80" s="25">
        <f t="shared" si="17"/>
        <v>1.13861E-2</v>
      </c>
      <c r="L80" s="25">
        <f t="shared" si="18"/>
        <v>0.26222188299999999</v>
      </c>
      <c r="M80" s="25">
        <v>1.575E-2</v>
      </c>
      <c r="N80" s="25">
        <f t="shared" si="13"/>
        <v>8.7400000000000012E-3</v>
      </c>
      <c r="O80" s="25"/>
      <c r="P80" s="25">
        <f t="shared" si="19"/>
        <v>1.810560000000001E-3</v>
      </c>
      <c r="Q80" s="25">
        <f t="shared" si="20"/>
        <v>4.1697196800000023E-2</v>
      </c>
      <c r="R80" s="25">
        <v>1.4069999999999999E-2</v>
      </c>
      <c r="S80" s="25">
        <f t="shared" si="21"/>
        <v>7.0099999999999997E-3</v>
      </c>
    </row>
    <row r="81" spans="1:19" s="15" customFormat="1">
      <c r="A81" s="18">
        <v>329</v>
      </c>
      <c r="B81" s="25">
        <v>6.0000000000000002E-5</v>
      </c>
      <c r="C81" s="25">
        <v>8.2000000000000007E-3</v>
      </c>
      <c r="D81" s="25">
        <f t="shared" si="11"/>
        <v>1.295000000000001E-3</v>
      </c>
      <c r="E81" s="25"/>
      <c r="F81" s="25">
        <f t="shared" si="15"/>
        <v>2.9170000000000107E-4</v>
      </c>
      <c r="G81" s="25">
        <f t="shared" si="16"/>
        <v>6.7178510000000247E-3</v>
      </c>
      <c r="H81" s="25">
        <v>2.3310000000000001E-2</v>
      </c>
      <c r="I81" s="25">
        <f t="shared" si="12"/>
        <v>1.6405000000000003E-2</v>
      </c>
      <c r="J81" s="25"/>
      <c r="K81" s="25">
        <f t="shared" si="17"/>
        <v>1.1181100000000003E-2</v>
      </c>
      <c r="L81" s="25">
        <f t="shared" si="18"/>
        <v>0.25750073300000009</v>
      </c>
      <c r="M81" s="25">
        <v>1.575E-2</v>
      </c>
      <c r="N81" s="25">
        <f t="shared" si="13"/>
        <v>8.8450000000000004E-3</v>
      </c>
      <c r="O81" s="25"/>
      <c r="P81" s="25">
        <f t="shared" si="19"/>
        <v>1.9155600000000002E-3</v>
      </c>
      <c r="Q81" s="25">
        <f t="shared" si="20"/>
        <v>4.4115346800000003E-2</v>
      </c>
      <c r="R81" s="25">
        <v>1.375E-2</v>
      </c>
      <c r="S81" s="25">
        <f t="shared" si="21"/>
        <v>6.9049999999999997E-3</v>
      </c>
    </row>
    <row r="82" spans="1:19" s="15" customFormat="1">
      <c r="A82" s="18">
        <v>330</v>
      </c>
      <c r="B82" s="25">
        <v>-1E-4</v>
      </c>
      <c r="C82" s="25">
        <v>8.2000000000000007E-3</v>
      </c>
      <c r="D82" s="25">
        <f t="shared" si="11"/>
        <v>1.5450000000000004E-3</v>
      </c>
      <c r="E82" s="25"/>
      <c r="F82" s="25">
        <f t="shared" si="15"/>
        <v>5.4170000000000043E-4</v>
      </c>
      <c r="G82" s="25">
        <f t="shared" si="16"/>
        <v>1.2475351000000011E-2</v>
      </c>
      <c r="H82" s="25">
        <v>2.3179999999999999E-2</v>
      </c>
      <c r="I82" s="25">
        <f t="shared" si="12"/>
        <v>1.6524999999999998E-2</v>
      </c>
      <c r="J82" s="25"/>
      <c r="K82" s="25">
        <f t="shared" si="17"/>
        <v>1.1301099999999998E-2</v>
      </c>
      <c r="L82" s="25">
        <f t="shared" si="18"/>
        <v>0.26026433299999996</v>
      </c>
      <c r="M82" s="25">
        <v>1.575E-2</v>
      </c>
      <c r="N82" s="25">
        <f t="shared" si="13"/>
        <v>9.0949999999999989E-3</v>
      </c>
      <c r="O82" s="25"/>
      <c r="P82" s="25">
        <f t="shared" si="19"/>
        <v>2.1655599999999987E-3</v>
      </c>
      <c r="Q82" s="25">
        <f t="shared" si="20"/>
        <v>4.9872846799999974E-2</v>
      </c>
      <c r="R82" s="25">
        <v>1.341E-2</v>
      </c>
      <c r="S82" s="25">
        <f t="shared" si="21"/>
        <v>6.6550000000000003E-3</v>
      </c>
    </row>
    <row r="83" spans="1:19" s="15" customFormat="1">
      <c r="A83" s="18">
        <v>331</v>
      </c>
      <c r="B83" s="25">
        <v>-4.0000000000000003E-5</v>
      </c>
      <c r="C83" s="25">
        <v>8.1899999999999994E-3</v>
      </c>
      <c r="D83" s="25">
        <f t="shared" si="11"/>
        <v>1.5499999999999993E-3</v>
      </c>
      <c r="E83" s="25"/>
      <c r="F83" s="25">
        <f t="shared" si="15"/>
        <v>5.4669999999999936E-4</v>
      </c>
      <c r="G83" s="25">
        <f t="shared" si="16"/>
        <v>1.2590500999999987E-2</v>
      </c>
      <c r="H83" s="25">
        <v>2.2870000000000001E-2</v>
      </c>
      <c r="I83" s="25">
        <f t="shared" si="12"/>
        <v>1.6230000000000001E-2</v>
      </c>
      <c r="J83" s="25"/>
      <c r="K83" s="25">
        <f t="shared" si="17"/>
        <v>1.1006100000000001E-2</v>
      </c>
      <c r="L83" s="25">
        <f t="shared" si="18"/>
        <v>0.25347048300000002</v>
      </c>
      <c r="M83" s="25">
        <v>1.5740000000000001E-2</v>
      </c>
      <c r="N83" s="25">
        <f t="shared" si="13"/>
        <v>9.1000000000000004E-3</v>
      </c>
      <c r="O83" s="25"/>
      <c r="P83" s="25">
        <f t="shared" si="19"/>
        <v>2.1705600000000002E-3</v>
      </c>
      <c r="Q83" s="25">
        <f t="shared" si="20"/>
        <v>4.9987996800000004E-2</v>
      </c>
      <c r="R83" s="25">
        <v>1.332E-2</v>
      </c>
      <c r="S83" s="25">
        <f t="shared" si="21"/>
        <v>6.6400000000000001E-3</v>
      </c>
    </row>
    <row r="84" spans="1:19" s="15" customFormat="1">
      <c r="A84" s="18">
        <v>332</v>
      </c>
      <c r="B84" s="25">
        <v>-1.2E-4</v>
      </c>
      <c r="C84" s="25">
        <v>8.1799999999999998E-3</v>
      </c>
      <c r="D84" s="25">
        <f t="shared" si="11"/>
        <v>1.8199999999999996E-3</v>
      </c>
      <c r="E84" s="25"/>
      <c r="F84" s="25">
        <f t="shared" si="15"/>
        <v>8.1669999999999963E-4</v>
      </c>
      <c r="G84" s="25">
        <f t="shared" si="16"/>
        <v>1.8808600999999991E-2</v>
      </c>
      <c r="H84" s="25">
        <v>2.249E-2</v>
      </c>
      <c r="I84" s="25">
        <f t="shared" si="12"/>
        <v>1.6129999999999999E-2</v>
      </c>
      <c r="J84" s="25"/>
      <c r="K84" s="25">
        <f t="shared" si="17"/>
        <v>1.0906099999999998E-2</v>
      </c>
      <c r="L84" s="25">
        <f t="shared" si="18"/>
        <v>0.25116748299999997</v>
      </c>
      <c r="M84" s="25">
        <v>1.5730000000000001E-2</v>
      </c>
      <c r="N84" s="25">
        <f t="shared" si="13"/>
        <v>9.3699999999999999E-3</v>
      </c>
      <c r="O84" s="25"/>
      <c r="P84" s="25">
        <f t="shared" si="19"/>
        <v>2.4405599999999996E-3</v>
      </c>
      <c r="Q84" s="25">
        <f t="shared" si="20"/>
        <v>5.6206096799999994E-2</v>
      </c>
      <c r="R84" s="25">
        <v>1.2840000000000001E-2</v>
      </c>
      <c r="S84" s="25">
        <f t="shared" si="21"/>
        <v>6.3600000000000002E-3</v>
      </c>
    </row>
    <row r="85" spans="1:19" s="15" customFormat="1">
      <c r="A85" s="18">
        <v>333</v>
      </c>
      <c r="B85" s="25">
        <v>8.0000000000000007E-5</v>
      </c>
      <c r="C85" s="25">
        <v>8.1700000000000002E-3</v>
      </c>
      <c r="D85" s="25">
        <f t="shared" si="11"/>
        <v>1.6800000000000001E-3</v>
      </c>
      <c r="E85" s="25"/>
      <c r="F85" s="25">
        <f t="shared" si="15"/>
        <v>6.7670000000000013E-4</v>
      </c>
      <c r="G85" s="25">
        <f t="shared" si="16"/>
        <v>1.5584401000000003E-2</v>
      </c>
      <c r="H85" s="25">
        <v>2.2599999999999999E-2</v>
      </c>
      <c r="I85" s="25">
        <f t="shared" si="12"/>
        <v>1.6109999999999999E-2</v>
      </c>
      <c r="J85" s="25"/>
      <c r="K85" s="25">
        <f t="shared" si="17"/>
        <v>1.0886099999999999E-2</v>
      </c>
      <c r="L85" s="25">
        <f t="shared" si="18"/>
        <v>0.25070688299999999</v>
      </c>
      <c r="M85" s="25">
        <v>1.5720000000000001E-2</v>
      </c>
      <c r="N85" s="25">
        <f t="shared" si="13"/>
        <v>9.2300000000000021E-3</v>
      </c>
      <c r="O85" s="25"/>
      <c r="P85" s="25">
        <f t="shared" si="19"/>
        <v>2.3005600000000018E-3</v>
      </c>
      <c r="Q85" s="25">
        <f t="shared" si="20"/>
        <v>5.2981896800000046E-2</v>
      </c>
      <c r="R85" s="25">
        <v>1.29E-2</v>
      </c>
      <c r="S85" s="25">
        <f t="shared" si="21"/>
        <v>6.4900000000000001E-3</v>
      </c>
    </row>
    <row r="86" spans="1:19" s="15" customFormat="1">
      <c r="A86" s="18">
        <v>334</v>
      </c>
      <c r="B86" s="25">
        <v>-4.0000000000000003E-5</v>
      </c>
      <c r="C86" s="25">
        <v>8.1600000000000006E-3</v>
      </c>
      <c r="D86" s="25">
        <f t="shared" si="11"/>
        <v>1.8300000000000009E-3</v>
      </c>
      <c r="E86" s="25"/>
      <c r="F86" s="25">
        <f t="shared" si="15"/>
        <v>8.2670000000000096E-4</v>
      </c>
      <c r="G86" s="25">
        <f t="shared" si="16"/>
        <v>1.9038901000000025E-2</v>
      </c>
      <c r="H86" s="25">
        <v>2.2349999999999998E-2</v>
      </c>
      <c r="I86" s="25">
        <f t="shared" si="12"/>
        <v>1.602E-2</v>
      </c>
      <c r="J86" s="25"/>
      <c r="K86" s="25">
        <f t="shared" si="17"/>
        <v>1.0796099999999999E-2</v>
      </c>
      <c r="L86" s="25">
        <f t="shared" si="18"/>
        <v>0.24863418300000001</v>
      </c>
      <c r="M86" s="25">
        <v>1.5709999999999998E-2</v>
      </c>
      <c r="N86" s="25">
        <f t="shared" si="13"/>
        <v>9.3799999999999994E-3</v>
      </c>
      <c r="O86" s="25"/>
      <c r="P86" s="25">
        <f t="shared" si="19"/>
        <v>2.4505599999999992E-3</v>
      </c>
      <c r="Q86" s="25">
        <f t="shared" si="20"/>
        <v>5.6436396799999983E-2</v>
      </c>
      <c r="R86" s="25">
        <v>1.2699999999999999E-2</v>
      </c>
      <c r="S86" s="25">
        <f t="shared" si="21"/>
        <v>6.3299999999999997E-3</v>
      </c>
    </row>
    <row r="87" spans="1:19" s="15" customFormat="1">
      <c r="A87" s="18">
        <v>335</v>
      </c>
      <c r="B87" s="25">
        <v>9.0000000000000006E-5</v>
      </c>
      <c r="C87" s="25">
        <v>8.1499999999999993E-3</v>
      </c>
      <c r="D87" s="25">
        <f t="shared" si="11"/>
        <v>1.7199999999999993E-3</v>
      </c>
      <c r="E87" s="25"/>
      <c r="F87" s="25">
        <f t="shared" si="15"/>
        <v>7.1669999999999937E-4</v>
      </c>
      <c r="G87" s="25">
        <f t="shared" si="16"/>
        <v>1.6505600999999988E-2</v>
      </c>
      <c r="H87" s="25">
        <v>2.188E-2</v>
      </c>
      <c r="I87" s="25">
        <f t="shared" si="12"/>
        <v>1.545E-2</v>
      </c>
      <c r="J87" s="25"/>
      <c r="K87" s="25">
        <f t="shared" si="17"/>
        <v>1.02261E-2</v>
      </c>
      <c r="L87" s="25">
        <f t="shared" si="18"/>
        <v>0.23550708300000001</v>
      </c>
      <c r="M87" s="25">
        <v>1.5699999999999999E-2</v>
      </c>
      <c r="N87" s="25">
        <f t="shared" si="13"/>
        <v>9.2699999999999987E-3</v>
      </c>
      <c r="O87" s="25"/>
      <c r="P87" s="25">
        <f t="shared" si="19"/>
        <v>2.3405599999999985E-3</v>
      </c>
      <c r="Q87" s="25">
        <f t="shared" si="20"/>
        <v>5.3903096799999967E-2</v>
      </c>
      <c r="R87" s="25">
        <v>1.277E-2</v>
      </c>
      <c r="S87" s="25">
        <f t="shared" si="21"/>
        <v>6.43E-3</v>
      </c>
    </row>
    <row r="88" spans="1:19" s="15" customFormat="1">
      <c r="A88" s="18">
        <v>336</v>
      </c>
      <c r="B88" s="25">
        <v>5.0000000000000002E-5</v>
      </c>
      <c r="C88" s="25">
        <v>8.1499999999999993E-3</v>
      </c>
      <c r="D88" s="25">
        <f t="shared" si="11"/>
        <v>2.0499999999999997E-3</v>
      </c>
      <c r="E88" s="25"/>
      <c r="F88" s="25">
        <f t="shared" si="15"/>
        <v>1.0466999999999998E-3</v>
      </c>
      <c r="G88" s="25">
        <f t="shared" si="16"/>
        <v>2.4105500999999998E-2</v>
      </c>
      <c r="H88" s="25">
        <v>2.1819999999999999E-2</v>
      </c>
      <c r="I88" s="25">
        <f t="shared" si="12"/>
        <v>1.5719999999999998E-2</v>
      </c>
      <c r="J88" s="25"/>
      <c r="K88" s="25">
        <f t="shared" si="17"/>
        <v>1.0496099999999998E-2</v>
      </c>
      <c r="L88" s="25">
        <f t="shared" si="18"/>
        <v>0.24172518299999995</v>
      </c>
      <c r="M88" s="25">
        <v>1.5689999999999999E-2</v>
      </c>
      <c r="N88" s="25">
        <f t="shared" si="13"/>
        <v>9.5899999999999996E-3</v>
      </c>
      <c r="O88" s="25"/>
      <c r="P88" s="25">
        <f t="shared" si="19"/>
        <v>2.6605599999999993E-3</v>
      </c>
      <c r="Q88" s="25">
        <f t="shared" si="20"/>
        <v>6.1272696799999984E-2</v>
      </c>
      <c r="R88" s="25">
        <v>1.2149999999999999E-2</v>
      </c>
      <c r="S88" s="25">
        <f t="shared" si="21"/>
        <v>6.0999999999999995E-3</v>
      </c>
    </row>
    <row r="89" spans="1:19" s="15" customFormat="1">
      <c r="A89" s="18">
        <v>337</v>
      </c>
      <c r="B89" s="25">
        <v>0</v>
      </c>
      <c r="C89" s="25">
        <v>8.1499999999999993E-3</v>
      </c>
      <c r="D89" s="25">
        <f t="shared" si="11"/>
        <v>1.8949999999999991E-3</v>
      </c>
      <c r="E89" s="25"/>
      <c r="F89" s="25">
        <f t="shared" si="15"/>
        <v>8.9169999999999918E-4</v>
      </c>
      <c r="G89" s="25">
        <f t="shared" si="16"/>
        <v>2.0535850999999983E-2</v>
      </c>
      <c r="H89" s="25">
        <v>2.1600000000000001E-2</v>
      </c>
      <c r="I89" s="25">
        <f t="shared" si="12"/>
        <v>1.5345000000000001E-2</v>
      </c>
      <c r="J89" s="25"/>
      <c r="K89" s="25">
        <f t="shared" si="17"/>
        <v>1.0121100000000001E-2</v>
      </c>
      <c r="L89" s="25">
        <f t="shared" si="18"/>
        <v>0.23308893300000003</v>
      </c>
      <c r="M89" s="25">
        <v>1.5679999999999999E-2</v>
      </c>
      <c r="N89" s="25">
        <f t="shared" si="13"/>
        <v>9.4249999999999994E-3</v>
      </c>
      <c r="O89" s="25"/>
      <c r="P89" s="25">
        <f t="shared" si="19"/>
        <v>2.4955599999999991E-3</v>
      </c>
      <c r="Q89" s="25">
        <f t="shared" si="20"/>
        <v>5.7472746799999981E-2</v>
      </c>
      <c r="R89" s="25">
        <v>1.251E-2</v>
      </c>
      <c r="S89" s="25">
        <f t="shared" si="21"/>
        <v>6.2550000000000001E-3</v>
      </c>
    </row>
    <row r="90" spans="1:19" s="15" customFormat="1">
      <c r="A90" s="18">
        <v>338</v>
      </c>
      <c r="B90" s="25">
        <v>-3.0000000000000001E-5</v>
      </c>
      <c r="C90" s="25">
        <v>8.1499999999999993E-3</v>
      </c>
      <c r="D90" s="25">
        <f t="shared" si="11"/>
        <v>2.3249999999999998E-3</v>
      </c>
      <c r="E90" s="25"/>
      <c r="F90" s="25">
        <f t="shared" si="15"/>
        <v>1.3216999999999999E-3</v>
      </c>
      <c r="G90" s="25">
        <f t="shared" si="16"/>
        <v>3.0438751E-2</v>
      </c>
      <c r="H90" s="25">
        <v>2.1409999999999998E-2</v>
      </c>
      <c r="I90" s="25">
        <f t="shared" si="12"/>
        <v>1.5584999999999998E-2</v>
      </c>
      <c r="J90" s="25"/>
      <c r="K90" s="25">
        <f t="shared" si="17"/>
        <v>1.0361099999999998E-2</v>
      </c>
      <c r="L90" s="25">
        <f t="shared" si="18"/>
        <v>0.23861613299999998</v>
      </c>
      <c r="M90" s="25">
        <v>1.5650000000000001E-2</v>
      </c>
      <c r="N90" s="25">
        <f t="shared" si="13"/>
        <v>9.8250000000000004E-3</v>
      </c>
      <c r="O90" s="25"/>
      <c r="P90" s="25">
        <f t="shared" si="19"/>
        <v>2.8955600000000001E-3</v>
      </c>
      <c r="Q90" s="25">
        <f t="shared" si="20"/>
        <v>6.66847468E-2</v>
      </c>
      <c r="R90" s="25">
        <v>1.1679999999999999E-2</v>
      </c>
      <c r="S90" s="25">
        <f t="shared" si="21"/>
        <v>5.8249999999999994E-3</v>
      </c>
    </row>
    <row r="91" spans="1:19" s="15" customFormat="1">
      <c r="A91" s="18">
        <v>339</v>
      </c>
      <c r="B91" s="25">
        <v>-3.0000000000000001E-5</v>
      </c>
      <c r="C91" s="25">
        <v>8.1399999999999997E-3</v>
      </c>
      <c r="D91" s="25">
        <f t="shared" si="11"/>
        <v>1.9599999999999999E-3</v>
      </c>
      <c r="E91" s="25"/>
      <c r="F91" s="25">
        <f t="shared" si="15"/>
        <v>9.567E-4</v>
      </c>
      <c r="G91" s="25">
        <f t="shared" si="16"/>
        <v>2.2032801000000001E-2</v>
      </c>
      <c r="H91" s="25">
        <v>2.145E-2</v>
      </c>
      <c r="I91" s="25">
        <f t="shared" si="12"/>
        <v>1.5270000000000001E-2</v>
      </c>
      <c r="J91" s="25"/>
      <c r="K91" s="25">
        <f t="shared" si="17"/>
        <v>1.0046100000000001E-2</v>
      </c>
      <c r="L91" s="25">
        <f t="shared" si="18"/>
        <v>0.23136168300000001</v>
      </c>
      <c r="M91" s="25">
        <v>1.5640000000000001E-2</v>
      </c>
      <c r="N91" s="25">
        <f t="shared" si="13"/>
        <v>9.4600000000000014E-3</v>
      </c>
      <c r="O91" s="25"/>
      <c r="P91" s="25">
        <f t="shared" si="19"/>
        <v>2.5305600000000011E-3</v>
      </c>
      <c r="Q91" s="25">
        <f t="shared" si="20"/>
        <v>5.8278796800000032E-2</v>
      </c>
      <c r="R91" s="25">
        <v>1.239E-2</v>
      </c>
      <c r="S91" s="25">
        <f t="shared" si="21"/>
        <v>6.1799999999999997E-3</v>
      </c>
    </row>
    <row r="92" spans="1:19" s="15" customFormat="1">
      <c r="A92" s="18">
        <v>340</v>
      </c>
      <c r="B92" s="25">
        <v>1.0000000000000001E-5</v>
      </c>
      <c r="C92" s="25">
        <v>8.1300000000000001E-3</v>
      </c>
      <c r="D92" s="25">
        <f t="shared" si="11"/>
        <v>2.3400000000000001E-3</v>
      </c>
      <c r="E92" s="25"/>
      <c r="F92" s="25">
        <f t="shared" si="15"/>
        <v>1.3367000000000001E-3</v>
      </c>
      <c r="G92" s="25">
        <f t="shared" si="16"/>
        <v>3.0784201000000004E-2</v>
      </c>
      <c r="H92" s="25">
        <v>2.1010000000000001E-2</v>
      </c>
      <c r="I92" s="25">
        <f t="shared" si="12"/>
        <v>1.5220000000000001E-2</v>
      </c>
      <c r="J92" s="25"/>
      <c r="K92" s="25">
        <f t="shared" si="17"/>
        <v>9.9961000000000008E-3</v>
      </c>
      <c r="L92" s="25">
        <f t="shared" si="18"/>
        <v>0.23021018300000004</v>
      </c>
      <c r="M92" s="25">
        <v>1.5630000000000002E-2</v>
      </c>
      <c r="N92" s="25">
        <f t="shared" si="13"/>
        <v>9.8400000000000015E-3</v>
      </c>
      <c r="O92" s="25"/>
      <c r="P92" s="25">
        <f t="shared" si="19"/>
        <v>2.9105600000000013E-3</v>
      </c>
      <c r="Q92" s="25">
        <f t="shared" si="20"/>
        <v>6.7030196800000039E-2</v>
      </c>
      <c r="R92" s="25">
        <v>1.157E-2</v>
      </c>
      <c r="S92" s="25">
        <f t="shared" si="21"/>
        <v>5.79E-3</v>
      </c>
    </row>
    <row r="93" spans="1:19" s="15" customFormat="1">
      <c r="A93" s="18">
        <v>341</v>
      </c>
      <c r="B93" s="25">
        <v>4.0000000000000003E-5</v>
      </c>
      <c r="C93" s="25">
        <v>8.1200000000000005E-3</v>
      </c>
      <c r="D93" s="25">
        <f t="shared" si="11"/>
        <v>2.1800000000000005E-3</v>
      </c>
      <c r="E93" s="25"/>
      <c r="F93" s="25">
        <f t="shared" si="15"/>
        <v>1.1767000000000006E-3</v>
      </c>
      <c r="G93" s="25">
        <f t="shared" si="16"/>
        <v>2.7099401000000016E-2</v>
      </c>
      <c r="H93" s="25">
        <v>2.061E-2</v>
      </c>
      <c r="I93" s="25">
        <f t="shared" si="12"/>
        <v>1.4669999999999999E-2</v>
      </c>
      <c r="J93" s="25"/>
      <c r="K93" s="25">
        <f t="shared" si="17"/>
        <v>9.4460999999999989E-3</v>
      </c>
      <c r="L93" s="25">
        <f t="shared" si="18"/>
        <v>0.21754368299999999</v>
      </c>
      <c r="M93" s="25">
        <v>1.562E-2</v>
      </c>
      <c r="N93" s="25">
        <f t="shared" si="13"/>
        <v>9.6800000000000011E-3</v>
      </c>
      <c r="O93" s="25"/>
      <c r="P93" s="25">
        <f t="shared" si="19"/>
        <v>2.7505600000000009E-3</v>
      </c>
      <c r="Q93" s="25">
        <f t="shared" si="20"/>
        <v>6.3345396800000023E-2</v>
      </c>
      <c r="R93" s="25">
        <v>1.184E-2</v>
      </c>
      <c r="S93" s="25">
        <f t="shared" si="21"/>
        <v>5.94E-3</v>
      </c>
    </row>
    <row r="94" spans="1:19" s="15" customFormat="1">
      <c r="A94" s="18">
        <v>342</v>
      </c>
      <c r="B94" s="25">
        <v>-1.0000000000000001E-5</v>
      </c>
      <c r="C94" s="25">
        <v>8.1099999999999992E-3</v>
      </c>
      <c r="D94" s="25">
        <f t="shared" si="11"/>
        <v>2.3999999999999994E-3</v>
      </c>
      <c r="E94" s="25"/>
      <c r="F94" s="25">
        <f t="shared" si="15"/>
        <v>1.3966999999999994E-3</v>
      </c>
      <c r="G94" s="25">
        <f t="shared" si="16"/>
        <v>3.2166000999999986E-2</v>
      </c>
      <c r="H94" s="25">
        <v>2.0570000000000001E-2</v>
      </c>
      <c r="I94" s="25">
        <f t="shared" si="12"/>
        <v>1.4860000000000002E-2</v>
      </c>
      <c r="J94" s="25"/>
      <c r="K94" s="25">
        <f t="shared" si="17"/>
        <v>9.6361000000000016E-3</v>
      </c>
      <c r="L94" s="25">
        <f t="shared" si="18"/>
        <v>0.22191938300000005</v>
      </c>
      <c r="M94" s="25">
        <v>1.558E-2</v>
      </c>
      <c r="N94" s="25">
        <f t="shared" si="13"/>
        <v>9.8700000000000003E-3</v>
      </c>
      <c r="O94" s="25"/>
      <c r="P94" s="25">
        <f t="shared" si="19"/>
        <v>2.94056E-3</v>
      </c>
      <c r="Q94" s="25">
        <f t="shared" si="20"/>
        <v>6.7721096800000005E-2</v>
      </c>
      <c r="R94" s="25">
        <v>1.1429999999999999E-2</v>
      </c>
      <c r="S94" s="25">
        <f t="shared" si="21"/>
        <v>5.7099999999999998E-3</v>
      </c>
    </row>
    <row r="95" spans="1:19" s="15" customFormat="1">
      <c r="A95" s="18">
        <v>343</v>
      </c>
      <c r="B95" s="25">
        <v>1E-4</v>
      </c>
      <c r="C95" s="25">
        <v>8.0999999999999996E-3</v>
      </c>
      <c r="D95" s="25">
        <f t="shared" si="11"/>
        <v>2.1700000000000001E-3</v>
      </c>
      <c r="E95" s="25"/>
      <c r="F95" s="25">
        <f t="shared" si="15"/>
        <v>1.1667000000000001E-3</v>
      </c>
      <c r="G95" s="25">
        <f t="shared" si="16"/>
        <v>2.6869101000000003E-2</v>
      </c>
      <c r="H95" s="25">
        <v>2.0369999999999999E-2</v>
      </c>
      <c r="I95" s="25">
        <f t="shared" si="12"/>
        <v>1.444E-2</v>
      </c>
      <c r="J95" s="25"/>
      <c r="K95" s="25">
        <f t="shared" si="17"/>
        <v>9.2160999999999996E-3</v>
      </c>
      <c r="L95" s="25">
        <f t="shared" si="18"/>
        <v>0.21224678299999999</v>
      </c>
      <c r="M95" s="25">
        <v>1.5570000000000001E-2</v>
      </c>
      <c r="N95" s="25">
        <f t="shared" si="13"/>
        <v>9.640000000000001E-3</v>
      </c>
      <c r="O95" s="25"/>
      <c r="P95" s="25">
        <f t="shared" si="19"/>
        <v>2.7105600000000007E-3</v>
      </c>
      <c r="Q95" s="25">
        <f t="shared" si="20"/>
        <v>6.2424196800000019E-2</v>
      </c>
      <c r="R95" s="25">
        <v>1.176E-2</v>
      </c>
      <c r="S95" s="25">
        <f t="shared" si="21"/>
        <v>5.9299999999999995E-3</v>
      </c>
    </row>
    <row r="96" spans="1:19" s="15" customFormat="1">
      <c r="A96" s="18">
        <v>344</v>
      </c>
      <c r="B96" s="25">
        <v>0</v>
      </c>
      <c r="C96" s="25">
        <v>8.0999999999999996E-3</v>
      </c>
      <c r="D96" s="25">
        <f t="shared" si="11"/>
        <v>2.4949999999999998E-3</v>
      </c>
      <c r="E96" s="25"/>
      <c r="F96" s="25">
        <f t="shared" si="15"/>
        <v>1.4916999999999999E-3</v>
      </c>
      <c r="G96" s="25">
        <f t="shared" si="16"/>
        <v>3.4353850999999998E-2</v>
      </c>
      <c r="H96" s="25">
        <v>2.0310000000000002E-2</v>
      </c>
      <c r="I96" s="25">
        <f t="shared" si="12"/>
        <v>1.4705000000000003E-2</v>
      </c>
      <c r="J96" s="25"/>
      <c r="K96" s="25">
        <f t="shared" si="17"/>
        <v>9.4811000000000027E-3</v>
      </c>
      <c r="L96" s="25">
        <f t="shared" si="18"/>
        <v>0.21834973300000007</v>
      </c>
      <c r="M96" s="25">
        <v>1.5559999999999999E-2</v>
      </c>
      <c r="N96" s="25">
        <f t="shared" si="13"/>
        <v>9.9549999999999986E-3</v>
      </c>
      <c r="O96" s="25"/>
      <c r="P96" s="25">
        <f t="shared" si="19"/>
        <v>3.0255599999999983E-3</v>
      </c>
      <c r="Q96" s="25">
        <f t="shared" si="20"/>
        <v>6.9678646799999966E-2</v>
      </c>
      <c r="R96" s="25">
        <v>1.1209999999999999E-2</v>
      </c>
      <c r="S96" s="25">
        <f t="shared" si="21"/>
        <v>5.6049999999999997E-3</v>
      </c>
    </row>
    <row r="97" spans="1:19" s="15" customFormat="1">
      <c r="A97" s="18">
        <v>345</v>
      </c>
      <c r="B97" s="25">
        <v>1.2999999999999999E-4</v>
      </c>
      <c r="C97" s="25">
        <v>8.0999999999999996E-3</v>
      </c>
      <c r="D97" s="25">
        <f t="shared" si="11"/>
        <v>2.3799999999999993E-3</v>
      </c>
      <c r="E97" s="25"/>
      <c r="F97" s="25">
        <f t="shared" si="15"/>
        <v>1.3766999999999994E-3</v>
      </c>
      <c r="G97" s="25">
        <f t="shared" si="16"/>
        <v>3.1705400999999987E-2</v>
      </c>
      <c r="H97" s="25">
        <v>1.9990000000000001E-2</v>
      </c>
      <c r="I97" s="25">
        <f t="shared" si="12"/>
        <v>1.4270000000000001E-2</v>
      </c>
      <c r="J97" s="25"/>
      <c r="K97" s="25">
        <f t="shared" si="17"/>
        <v>9.0461000000000014E-3</v>
      </c>
      <c r="L97" s="25">
        <f t="shared" si="18"/>
        <v>0.20833168300000005</v>
      </c>
      <c r="M97" s="25">
        <v>1.555E-2</v>
      </c>
      <c r="N97" s="25">
        <f t="shared" si="13"/>
        <v>9.8299999999999985E-3</v>
      </c>
      <c r="O97" s="25"/>
      <c r="P97" s="25">
        <f t="shared" si="19"/>
        <v>2.9005599999999982E-3</v>
      </c>
      <c r="Q97" s="25">
        <f t="shared" si="20"/>
        <v>6.6799896799999967E-2</v>
      </c>
      <c r="R97" s="25">
        <v>1.1310000000000001E-2</v>
      </c>
      <c r="S97" s="25">
        <f t="shared" si="21"/>
        <v>5.7200000000000003E-3</v>
      </c>
    </row>
    <row r="98" spans="1:19" s="15" customFormat="1">
      <c r="A98" s="18">
        <v>346</v>
      </c>
      <c r="B98" s="25">
        <v>5.0000000000000002E-5</v>
      </c>
      <c r="C98" s="25">
        <v>8.09E-3</v>
      </c>
      <c r="D98" s="25">
        <f t="shared" si="11"/>
        <v>2.6249999999999997E-3</v>
      </c>
      <c r="E98" s="25"/>
      <c r="F98" s="25">
        <f t="shared" si="15"/>
        <v>1.6216999999999998E-3</v>
      </c>
      <c r="G98" s="25">
        <f t="shared" si="16"/>
        <v>3.7347750999999998E-2</v>
      </c>
      <c r="H98" s="25">
        <v>1.9970000000000002E-2</v>
      </c>
      <c r="I98" s="25">
        <f t="shared" si="12"/>
        <v>1.4505000000000001E-2</v>
      </c>
      <c r="J98" s="25"/>
      <c r="K98" s="25">
        <f t="shared" si="17"/>
        <v>9.2811000000000005E-3</v>
      </c>
      <c r="L98" s="25">
        <f t="shared" si="18"/>
        <v>0.21374373300000002</v>
      </c>
      <c r="M98" s="25">
        <v>1.554E-2</v>
      </c>
      <c r="N98" s="25">
        <f t="shared" si="13"/>
        <v>1.0075000000000001E-2</v>
      </c>
      <c r="O98" s="25"/>
      <c r="P98" s="25">
        <f t="shared" si="19"/>
        <v>3.1455600000000004E-3</v>
      </c>
      <c r="Q98" s="25">
        <f t="shared" si="20"/>
        <v>7.2442246800000012E-2</v>
      </c>
      <c r="R98" s="25">
        <v>1.0880000000000001E-2</v>
      </c>
      <c r="S98" s="25">
        <f t="shared" si="21"/>
        <v>5.4650000000000002E-3</v>
      </c>
    </row>
    <row r="99" spans="1:19" s="15" customFormat="1">
      <c r="A99" s="18">
        <v>347</v>
      </c>
      <c r="B99" s="25">
        <v>0</v>
      </c>
      <c r="C99" s="25">
        <v>8.0800000000000004E-3</v>
      </c>
      <c r="D99" s="25">
        <f t="shared" si="11"/>
        <v>2.4150000000000005E-3</v>
      </c>
      <c r="E99" s="25"/>
      <c r="F99" s="25">
        <f t="shared" si="15"/>
        <v>1.4117000000000005E-3</v>
      </c>
      <c r="G99" s="25">
        <f t="shared" si="16"/>
        <v>3.2511451000000011E-2</v>
      </c>
      <c r="H99" s="25">
        <v>1.9570000000000001E-2</v>
      </c>
      <c r="I99" s="25">
        <f t="shared" si="12"/>
        <v>1.3905000000000001E-2</v>
      </c>
      <c r="J99" s="25"/>
      <c r="K99" s="25">
        <f t="shared" si="17"/>
        <v>8.6811000000000006E-3</v>
      </c>
      <c r="L99" s="25">
        <f t="shared" si="18"/>
        <v>0.19992573300000002</v>
      </c>
      <c r="M99" s="25">
        <v>1.553E-2</v>
      </c>
      <c r="N99" s="25">
        <f t="shared" si="13"/>
        <v>9.8650000000000005E-3</v>
      </c>
      <c r="O99" s="25"/>
      <c r="P99" s="25">
        <f t="shared" si="19"/>
        <v>2.9355600000000003E-3</v>
      </c>
      <c r="Q99" s="25">
        <f t="shared" si="20"/>
        <v>6.7605946800000011E-2</v>
      </c>
      <c r="R99" s="25">
        <v>1.133E-2</v>
      </c>
      <c r="S99" s="25">
        <f t="shared" si="21"/>
        <v>5.6649999999999999E-3</v>
      </c>
    </row>
    <row r="100" spans="1:19" s="15" customFormat="1">
      <c r="A100" s="18">
        <v>348</v>
      </c>
      <c r="B100" s="25">
        <v>4.0000000000000003E-5</v>
      </c>
      <c r="C100" s="25">
        <v>8.0700000000000008E-3</v>
      </c>
      <c r="D100" s="25">
        <f t="shared" si="11"/>
        <v>2.6950000000000003E-3</v>
      </c>
      <c r="E100" s="25"/>
      <c r="F100" s="25">
        <f t="shared" si="15"/>
        <v>1.6917000000000004E-3</v>
      </c>
      <c r="G100" s="25">
        <f t="shared" si="16"/>
        <v>3.8959851000000011E-2</v>
      </c>
      <c r="H100" s="25">
        <v>1.95E-2</v>
      </c>
      <c r="I100" s="25">
        <f t="shared" si="12"/>
        <v>1.4124999999999999E-2</v>
      </c>
      <c r="J100" s="25"/>
      <c r="K100" s="25">
        <f t="shared" si="17"/>
        <v>8.9010999999999986E-3</v>
      </c>
      <c r="L100" s="25">
        <f t="shared" si="18"/>
        <v>0.20499233299999997</v>
      </c>
      <c r="M100" s="25">
        <v>1.5520000000000001E-2</v>
      </c>
      <c r="N100" s="25">
        <f t="shared" si="13"/>
        <v>1.0145000000000001E-2</v>
      </c>
      <c r="O100" s="25"/>
      <c r="P100" s="25">
        <f t="shared" si="19"/>
        <v>3.215560000000001E-3</v>
      </c>
      <c r="Q100" s="25">
        <f t="shared" si="20"/>
        <v>7.4054346800000032E-2</v>
      </c>
      <c r="R100" s="25">
        <v>1.0710000000000001E-2</v>
      </c>
      <c r="S100" s="25">
        <f t="shared" si="21"/>
        <v>5.3750000000000004E-3</v>
      </c>
    </row>
    <row r="101" spans="1:19" s="15" customFormat="1">
      <c r="A101" s="18">
        <v>349</v>
      </c>
      <c r="B101" s="25">
        <v>1.1E-4</v>
      </c>
      <c r="C101" s="25">
        <v>8.0599999999999995E-3</v>
      </c>
      <c r="D101" s="25">
        <f t="shared" si="11"/>
        <v>2.5549999999999991E-3</v>
      </c>
      <c r="E101" s="25"/>
      <c r="F101" s="25">
        <f t="shared" si="15"/>
        <v>1.5516999999999992E-3</v>
      </c>
      <c r="G101" s="25">
        <f t="shared" si="16"/>
        <v>3.5735650999999979E-2</v>
      </c>
      <c r="H101" s="25">
        <v>1.951E-2</v>
      </c>
      <c r="I101" s="25">
        <f t="shared" si="12"/>
        <v>1.4005E-2</v>
      </c>
      <c r="J101" s="25"/>
      <c r="K101" s="25">
        <f t="shared" si="17"/>
        <v>8.7811E-3</v>
      </c>
      <c r="L101" s="25">
        <f t="shared" si="18"/>
        <v>0.20222873300000002</v>
      </c>
      <c r="M101" s="25">
        <v>1.5509999999999999E-2</v>
      </c>
      <c r="N101" s="25">
        <f t="shared" si="13"/>
        <v>1.0005E-2</v>
      </c>
      <c r="O101" s="25"/>
      <c r="P101" s="25">
        <f t="shared" si="19"/>
        <v>3.0755599999999998E-3</v>
      </c>
      <c r="Q101" s="25">
        <f t="shared" si="20"/>
        <v>7.0830146799999993E-2</v>
      </c>
      <c r="R101" s="25">
        <v>1.09E-2</v>
      </c>
      <c r="S101" s="25">
        <f t="shared" si="21"/>
        <v>5.5050000000000003E-3</v>
      </c>
    </row>
    <row r="102" spans="1:19" s="15" customFormat="1">
      <c r="A102" s="18">
        <v>350</v>
      </c>
      <c r="B102" s="25">
        <v>1.0000000000000001E-5</v>
      </c>
      <c r="C102" s="25">
        <v>8.0499999999999999E-3</v>
      </c>
      <c r="D102" s="25">
        <f t="shared" si="11"/>
        <v>2.7949999999999997E-3</v>
      </c>
      <c r="E102" s="25"/>
      <c r="F102" s="25">
        <f t="shared" si="15"/>
        <v>1.7916999999999998E-3</v>
      </c>
      <c r="G102" s="25">
        <f t="shared" si="16"/>
        <v>4.1262850999999996E-2</v>
      </c>
      <c r="H102" s="25">
        <v>1.9529999999999999E-2</v>
      </c>
      <c r="I102" s="25">
        <f t="shared" si="12"/>
        <v>1.4274999999999999E-2</v>
      </c>
      <c r="J102" s="25"/>
      <c r="K102" s="25">
        <f t="shared" si="17"/>
        <v>9.0510999999999994E-3</v>
      </c>
      <c r="L102" s="25">
        <f t="shared" si="18"/>
        <v>0.208446833</v>
      </c>
      <c r="M102" s="25">
        <v>1.55E-2</v>
      </c>
      <c r="N102" s="25">
        <f t="shared" si="13"/>
        <v>1.0245000000000001E-2</v>
      </c>
      <c r="O102" s="25"/>
      <c r="P102" s="25">
        <f t="shared" si="19"/>
        <v>3.3155600000000004E-3</v>
      </c>
      <c r="Q102" s="25">
        <f t="shared" si="20"/>
        <v>7.6357346800000017E-2</v>
      </c>
      <c r="R102" s="25">
        <v>1.0500000000000001E-2</v>
      </c>
      <c r="S102" s="25">
        <f t="shared" si="21"/>
        <v>5.2550000000000001E-3</v>
      </c>
    </row>
    <row r="103" spans="1:19" s="15" customFormat="1">
      <c r="A103" s="18">
        <v>351</v>
      </c>
      <c r="B103" s="25">
        <v>4.0000000000000003E-5</v>
      </c>
      <c r="C103" s="25">
        <v>8.0400000000000003E-3</v>
      </c>
      <c r="D103" s="25">
        <f t="shared" si="11"/>
        <v>2.5400000000000006E-3</v>
      </c>
      <c r="E103" s="25"/>
      <c r="F103" s="25">
        <f t="shared" si="15"/>
        <v>1.5367000000000007E-3</v>
      </c>
      <c r="G103" s="25">
        <f t="shared" si="16"/>
        <v>3.5390201000000017E-2</v>
      </c>
      <c r="H103" s="25">
        <v>1.9050000000000001E-2</v>
      </c>
      <c r="I103" s="25">
        <f t="shared" si="12"/>
        <v>1.3550000000000001E-2</v>
      </c>
      <c r="J103" s="25"/>
      <c r="K103" s="25">
        <f t="shared" si="17"/>
        <v>8.3261000000000012E-3</v>
      </c>
      <c r="L103" s="25">
        <f t="shared" si="18"/>
        <v>0.19175008300000004</v>
      </c>
      <c r="M103" s="25">
        <v>1.554E-2</v>
      </c>
      <c r="N103" s="25">
        <f t="shared" si="13"/>
        <v>1.004E-2</v>
      </c>
      <c r="O103" s="25"/>
      <c r="P103" s="25">
        <f t="shared" si="19"/>
        <v>3.1105600000000001E-3</v>
      </c>
      <c r="Q103" s="25">
        <f t="shared" si="20"/>
        <v>7.163619680000001E-2</v>
      </c>
      <c r="R103" s="25">
        <v>1.0959999999999999E-2</v>
      </c>
      <c r="S103" s="25">
        <f t="shared" si="21"/>
        <v>5.4999999999999997E-3</v>
      </c>
    </row>
    <row r="104" spans="1:19" s="15" customFormat="1">
      <c r="A104" s="18">
        <v>352</v>
      </c>
      <c r="B104" s="25">
        <v>-4.0000000000000003E-5</v>
      </c>
      <c r="C104" s="25">
        <v>8.0300000000000007E-3</v>
      </c>
      <c r="D104" s="25">
        <f t="shared" si="11"/>
        <v>2.9600000000000008E-3</v>
      </c>
      <c r="E104" s="25"/>
      <c r="F104" s="25">
        <f t="shared" si="15"/>
        <v>1.9567000000000009E-3</v>
      </c>
      <c r="G104" s="25">
        <f t="shared" si="16"/>
        <v>4.506280100000002E-2</v>
      </c>
      <c r="H104" s="25">
        <v>1.8689999999999998E-2</v>
      </c>
      <c r="I104" s="25">
        <f t="shared" si="12"/>
        <v>1.3619999999999998E-2</v>
      </c>
      <c r="J104" s="25"/>
      <c r="K104" s="25">
        <f t="shared" si="17"/>
        <v>8.3960999999999984E-3</v>
      </c>
      <c r="L104" s="25">
        <f t="shared" si="18"/>
        <v>0.19336218299999997</v>
      </c>
      <c r="M104" s="25">
        <v>1.553E-2</v>
      </c>
      <c r="N104" s="25">
        <f t="shared" si="13"/>
        <v>1.0460000000000001E-2</v>
      </c>
      <c r="O104" s="25"/>
      <c r="P104" s="25">
        <f t="shared" si="19"/>
        <v>3.5305600000000003E-3</v>
      </c>
      <c r="Q104" s="25">
        <f t="shared" si="20"/>
        <v>8.1308796800000013E-2</v>
      </c>
      <c r="R104" s="25">
        <v>1.018E-2</v>
      </c>
      <c r="S104" s="25">
        <f t="shared" si="21"/>
        <v>5.0699999999999999E-3</v>
      </c>
    </row>
    <row r="105" spans="1:19" s="15" customFormat="1">
      <c r="A105" s="18">
        <v>353</v>
      </c>
      <c r="B105" s="25">
        <v>4.0000000000000003E-5</v>
      </c>
      <c r="C105" s="25">
        <v>8.0199999999999994E-3</v>
      </c>
      <c r="D105" s="25">
        <f t="shared" si="11"/>
        <v>2.834999999999999E-3</v>
      </c>
      <c r="E105" s="25"/>
      <c r="F105" s="25">
        <f t="shared" si="15"/>
        <v>1.831699999999999E-3</v>
      </c>
      <c r="G105" s="25">
        <f t="shared" si="16"/>
        <v>4.2184050999999979E-2</v>
      </c>
      <c r="H105" s="25">
        <v>1.874E-2</v>
      </c>
      <c r="I105" s="25">
        <f t="shared" si="12"/>
        <v>1.3554999999999999E-2</v>
      </c>
      <c r="J105" s="25"/>
      <c r="K105" s="25">
        <f t="shared" si="17"/>
        <v>8.3310999999999993E-3</v>
      </c>
      <c r="L105" s="25">
        <f t="shared" si="18"/>
        <v>0.191865233</v>
      </c>
      <c r="M105" s="25">
        <v>1.5520000000000001E-2</v>
      </c>
      <c r="N105" s="25">
        <f t="shared" si="13"/>
        <v>1.0335E-2</v>
      </c>
      <c r="O105" s="25"/>
      <c r="P105" s="25">
        <f t="shared" si="19"/>
        <v>3.4055600000000002E-3</v>
      </c>
      <c r="Q105" s="25">
        <f t="shared" si="20"/>
        <v>7.8430046800000014E-2</v>
      </c>
      <c r="R105" s="25">
        <v>1.0330000000000001E-2</v>
      </c>
      <c r="S105" s="25">
        <f t="shared" si="21"/>
        <v>5.1850000000000004E-3</v>
      </c>
    </row>
    <row r="106" spans="1:19" s="15" customFormat="1">
      <c r="A106" s="18">
        <v>354</v>
      </c>
      <c r="B106" s="25">
        <v>-3.0000000000000001E-5</v>
      </c>
      <c r="C106" s="25">
        <v>7.92E-3</v>
      </c>
      <c r="D106" s="25">
        <f t="shared" si="11"/>
        <v>2.875E-3</v>
      </c>
      <c r="E106" s="25"/>
      <c r="F106" s="25">
        <f t="shared" si="15"/>
        <v>1.8717E-3</v>
      </c>
      <c r="G106" s="25">
        <f t="shared" si="16"/>
        <v>4.3105251000000004E-2</v>
      </c>
      <c r="H106" s="25">
        <v>1.873E-2</v>
      </c>
      <c r="I106" s="25">
        <f t="shared" si="12"/>
        <v>1.3684999999999999E-2</v>
      </c>
      <c r="J106" s="25"/>
      <c r="K106" s="25">
        <f t="shared" si="17"/>
        <v>8.4610999999999992E-3</v>
      </c>
      <c r="L106" s="25">
        <f t="shared" si="18"/>
        <v>0.19485913299999999</v>
      </c>
      <c r="M106" s="25">
        <v>1.5509999999999999E-2</v>
      </c>
      <c r="N106" s="25">
        <f t="shared" si="13"/>
        <v>1.0464999999999999E-2</v>
      </c>
      <c r="O106" s="25"/>
      <c r="P106" s="25">
        <f t="shared" si="19"/>
        <v>3.5355599999999984E-3</v>
      </c>
      <c r="Q106" s="25">
        <f t="shared" si="20"/>
        <v>8.1423946799999966E-2</v>
      </c>
      <c r="R106" s="25">
        <v>1.0120000000000001E-2</v>
      </c>
      <c r="S106" s="25">
        <f t="shared" si="21"/>
        <v>5.045E-3</v>
      </c>
    </row>
    <row r="107" spans="1:19" s="15" customFormat="1">
      <c r="A107" s="18">
        <v>355</v>
      </c>
      <c r="B107" s="25">
        <v>1.0000000000000001E-5</v>
      </c>
      <c r="C107" s="25">
        <v>7.9100000000000004E-3</v>
      </c>
      <c r="D107" s="25">
        <f t="shared" si="11"/>
        <v>2.8050000000000002E-3</v>
      </c>
      <c r="E107" s="25"/>
      <c r="F107" s="25">
        <f t="shared" si="15"/>
        <v>1.8017000000000003E-3</v>
      </c>
      <c r="G107" s="25">
        <f t="shared" si="16"/>
        <v>4.1493151000000006E-2</v>
      </c>
      <c r="H107" s="25">
        <v>1.8280000000000001E-2</v>
      </c>
      <c r="I107" s="25">
        <f t="shared" si="12"/>
        <v>1.3175000000000001E-2</v>
      </c>
      <c r="J107" s="25"/>
      <c r="K107" s="25">
        <f t="shared" si="17"/>
        <v>7.9511000000000009E-3</v>
      </c>
      <c r="L107" s="25">
        <f t="shared" si="18"/>
        <v>0.18311383300000003</v>
      </c>
      <c r="M107" s="25">
        <v>1.549E-2</v>
      </c>
      <c r="N107" s="25">
        <f t="shared" si="13"/>
        <v>1.0385E-2</v>
      </c>
      <c r="O107" s="25"/>
      <c r="P107" s="25">
        <f t="shared" si="19"/>
        <v>3.4555599999999999E-3</v>
      </c>
      <c r="Q107" s="25">
        <f t="shared" si="20"/>
        <v>7.95815468E-2</v>
      </c>
      <c r="R107" s="25">
        <v>1.0200000000000001E-2</v>
      </c>
      <c r="S107" s="25">
        <f t="shared" si="21"/>
        <v>5.1050000000000002E-3</v>
      </c>
    </row>
    <row r="108" spans="1:19" s="15" customFormat="1">
      <c r="A108" s="18">
        <v>356</v>
      </c>
      <c r="B108" s="25">
        <v>6.0000000000000002E-5</v>
      </c>
      <c r="C108" s="25">
        <v>7.8799999999999999E-3</v>
      </c>
      <c r="D108" s="25">
        <f t="shared" si="11"/>
        <v>2.8900000000000002E-3</v>
      </c>
      <c r="E108" s="25"/>
      <c r="F108" s="25">
        <f t="shared" si="15"/>
        <v>1.8867000000000003E-3</v>
      </c>
      <c r="G108" s="25">
        <f t="shared" si="16"/>
        <v>4.3450701000000008E-2</v>
      </c>
      <c r="H108" s="25">
        <v>1.848E-2</v>
      </c>
      <c r="I108" s="25">
        <f t="shared" si="12"/>
        <v>1.349E-2</v>
      </c>
      <c r="J108" s="25"/>
      <c r="K108" s="25">
        <f t="shared" si="17"/>
        <v>8.2661000000000002E-3</v>
      </c>
      <c r="L108" s="25">
        <f t="shared" si="18"/>
        <v>0.19036828300000003</v>
      </c>
      <c r="M108" s="25">
        <v>1.5469999999999999E-2</v>
      </c>
      <c r="N108" s="25">
        <f t="shared" si="13"/>
        <v>1.048E-2</v>
      </c>
      <c r="O108" s="25"/>
      <c r="P108" s="25">
        <f t="shared" si="19"/>
        <v>3.5505599999999995E-3</v>
      </c>
      <c r="Q108" s="25">
        <f t="shared" si="20"/>
        <v>8.1769396799999991E-2</v>
      </c>
      <c r="R108" s="25">
        <v>9.92E-3</v>
      </c>
      <c r="S108" s="25">
        <f t="shared" si="21"/>
        <v>4.9899999999999996E-3</v>
      </c>
    </row>
    <row r="109" spans="1:19" s="15" customFormat="1">
      <c r="A109" s="18">
        <v>357</v>
      </c>
      <c r="B109" s="25">
        <v>3.0000000000000001E-5</v>
      </c>
      <c r="C109" s="25">
        <v>7.8700000000000003E-3</v>
      </c>
      <c r="D109" s="25">
        <f t="shared" si="11"/>
        <v>2.8300000000000001E-3</v>
      </c>
      <c r="E109" s="25"/>
      <c r="F109" s="25">
        <f t="shared" si="15"/>
        <v>1.8267000000000001E-3</v>
      </c>
      <c r="G109" s="25">
        <f t="shared" si="16"/>
        <v>4.2068901000000006E-2</v>
      </c>
      <c r="H109" s="25">
        <v>1.8280000000000001E-2</v>
      </c>
      <c r="I109" s="25">
        <f t="shared" si="12"/>
        <v>1.3240000000000002E-2</v>
      </c>
      <c r="J109" s="25"/>
      <c r="K109" s="25">
        <f t="shared" si="17"/>
        <v>8.0161000000000017E-3</v>
      </c>
      <c r="L109" s="25">
        <f t="shared" si="18"/>
        <v>0.18461078300000006</v>
      </c>
      <c r="M109" s="25">
        <v>1.546E-2</v>
      </c>
      <c r="N109" s="25">
        <f t="shared" si="13"/>
        <v>1.0419999999999999E-2</v>
      </c>
      <c r="O109" s="25"/>
      <c r="P109" s="25">
        <f t="shared" si="19"/>
        <v>3.4905599999999985E-3</v>
      </c>
      <c r="Q109" s="25">
        <f t="shared" si="20"/>
        <v>8.0387596799999975E-2</v>
      </c>
      <c r="R109" s="25">
        <v>1.005E-2</v>
      </c>
      <c r="S109" s="25">
        <f t="shared" si="21"/>
        <v>5.0400000000000002E-3</v>
      </c>
    </row>
    <row r="110" spans="1:19" s="15" customFormat="1">
      <c r="A110" s="18">
        <v>358</v>
      </c>
      <c r="B110" s="25">
        <v>3.0000000000000001E-5</v>
      </c>
      <c r="C110" s="25">
        <v>7.8600000000000007E-3</v>
      </c>
      <c r="D110" s="25">
        <f t="shared" si="11"/>
        <v>2.9150000000000001E-3</v>
      </c>
      <c r="E110" s="25"/>
      <c r="F110" s="25">
        <f t="shared" si="15"/>
        <v>1.9117000000000001E-3</v>
      </c>
      <c r="G110" s="25">
        <f t="shared" si="16"/>
        <v>4.4026451000000008E-2</v>
      </c>
      <c r="H110" s="25">
        <v>1.8270000000000002E-2</v>
      </c>
      <c r="I110" s="25">
        <f t="shared" si="12"/>
        <v>1.3325E-2</v>
      </c>
      <c r="J110" s="25"/>
      <c r="K110" s="25">
        <f t="shared" si="17"/>
        <v>8.1011E-3</v>
      </c>
      <c r="L110" s="25">
        <f t="shared" si="18"/>
        <v>0.186568333</v>
      </c>
      <c r="M110" s="25">
        <v>1.5429999999999999E-2</v>
      </c>
      <c r="N110" s="25">
        <f t="shared" si="13"/>
        <v>1.0484999999999998E-2</v>
      </c>
      <c r="O110" s="25"/>
      <c r="P110" s="25">
        <f t="shared" si="19"/>
        <v>3.5555599999999975E-3</v>
      </c>
      <c r="Q110" s="25">
        <f t="shared" si="20"/>
        <v>8.1884546799999944E-2</v>
      </c>
      <c r="R110" s="25">
        <v>9.8600000000000007E-3</v>
      </c>
      <c r="S110" s="25">
        <f t="shared" si="21"/>
        <v>4.9450000000000006E-3</v>
      </c>
    </row>
    <row r="111" spans="1:19" s="15" customFormat="1">
      <c r="A111" s="18">
        <v>359</v>
      </c>
      <c r="B111" s="25">
        <v>-1.0000000000000001E-5</v>
      </c>
      <c r="C111" s="25">
        <v>7.8499999999999993E-3</v>
      </c>
      <c r="D111" s="25">
        <f t="shared" si="11"/>
        <v>2.9704999999999992E-3</v>
      </c>
      <c r="E111" s="25"/>
      <c r="F111" s="25">
        <f t="shared" si="15"/>
        <v>1.9671999999999992E-3</v>
      </c>
      <c r="G111" s="25">
        <f t="shared" si="16"/>
        <v>4.5304615999999985E-2</v>
      </c>
      <c r="H111" s="25">
        <v>1.788E-2</v>
      </c>
      <c r="I111" s="25">
        <f t="shared" si="12"/>
        <v>1.30005E-2</v>
      </c>
      <c r="J111" s="25"/>
      <c r="K111" s="25">
        <f t="shared" si="17"/>
        <v>7.7765999999999998E-3</v>
      </c>
      <c r="L111" s="25">
        <f t="shared" si="18"/>
        <v>0.17909509800000001</v>
      </c>
      <c r="M111" s="25">
        <v>1.54E-2</v>
      </c>
      <c r="N111" s="25">
        <f t="shared" si="13"/>
        <v>1.05205E-2</v>
      </c>
      <c r="O111" s="25"/>
      <c r="P111" s="25">
        <f t="shared" si="19"/>
        <v>3.5910600000000001E-3</v>
      </c>
      <c r="Q111" s="25">
        <f t="shared" si="20"/>
        <v>8.2702111800000006E-2</v>
      </c>
      <c r="R111" s="25">
        <v>9.7689999999999999E-3</v>
      </c>
      <c r="S111" s="25">
        <f t="shared" si="21"/>
        <v>4.8795000000000002E-3</v>
      </c>
    </row>
    <row r="112" spans="1:19" s="15" customFormat="1">
      <c r="A112" s="18">
        <v>360</v>
      </c>
      <c r="B112" s="25">
        <v>2.0000000000000002E-5</v>
      </c>
      <c r="C112" s="25">
        <v>7.8399999999999997E-3</v>
      </c>
      <c r="D112" s="25">
        <f t="shared" si="11"/>
        <v>2.895E-3</v>
      </c>
      <c r="E112" s="25"/>
      <c r="F112" s="25">
        <f t="shared" si="15"/>
        <v>1.8917000000000001E-3</v>
      </c>
      <c r="G112" s="25">
        <f t="shared" si="16"/>
        <v>4.3565851000000003E-2</v>
      </c>
      <c r="H112" s="25">
        <v>1.7749999999999998E-2</v>
      </c>
      <c r="I112" s="25">
        <f t="shared" si="12"/>
        <v>1.2804999999999999E-2</v>
      </c>
      <c r="J112" s="25"/>
      <c r="K112" s="25">
        <f t="shared" si="17"/>
        <v>7.5810999999999986E-3</v>
      </c>
      <c r="L112" s="25">
        <f t="shared" si="18"/>
        <v>0.17459273299999997</v>
      </c>
      <c r="M112" s="25">
        <v>1.54E-2</v>
      </c>
      <c r="N112" s="25">
        <f t="shared" si="13"/>
        <v>1.0455000000000001E-2</v>
      </c>
      <c r="O112" s="25"/>
      <c r="P112" s="25">
        <f t="shared" si="19"/>
        <v>3.5255600000000005E-3</v>
      </c>
      <c r="Q112" s="25">
        <f t="shared" si="20"/>
        <v>8.1193646800000019E-2</v>
      </c>
      <c r="R112" s="25">
        <v>9.8700000000000003E-3</v>
      </c>
      <c r="S112" s="25">
        <f t="shared" si="21"/>
        <v>4.9449999999999997E-3</v>
      </c>
    </row>
    <row r="113" spans="1:19" s="15" customFormat="1">
      <c r="A113" s="18">
        <v>361</v>
      </c>
      <c r="B113" s="25">
        <v>6.8999999999999997E-5</v>
      </c>
      <c r="C113" s="25">
        <v>7.8300000000000002E-3</v>
      </c>
      <c r="D113" s="25">
        <f t="shared" si="11"/>
        <v>2.9705000000000001E-3</v>
      </c>
      <c r="E113" s="25"/>
      <c r="F113" s="25">
        <f t="shared" si="15"/>
        <v>1.9672000000000001E-3</v>
      </c>
      <c r="G113" s="25">
        <f t="shared" si="16"/>
        <v>4.5304616000000006E-2</v>
      </c>
      <c r="H113" s="25">
        <v>1.7809999999999999E-2</v>
      </c>
      <c r="I113" s="25">
        <f t="shared" si="12"/>
        <v>1.29505E-2</v>
      </c>
      <c r="J113" s="25"/>
      <c r="K113" s="25">
        <f t="shared" si="17"/>
        <v>7.7266000000000001E-3</v>
      </c>
      <c r="L113" s="25">
        <f t="shared" si="18"/>
        <v>0.17794359800000001</v>
      </c>
      <c r="M113" s="25">
        <v>1.5469999999999999E-2</v>
      </c>
      <c r="N113" s="25">
        <f t="shared" si="13"/>
        <v>1.0610499999999998E-2</v>
      </c>
      <c r="O113" s="25"/>
      <c r="P113" s="25">
        <f t="shared" si="19"/>
        <v>3.6810599999999982E-3</v>
      </c>
      <c r="Q113" s="25">
        <f t="shared" si="20"/>
        <v>8.4774811799999961E-2</v>
      </c>
      <c r="R113" s="25">
        <v>9.6500000000000006E-3</v>
      </c>
      <c r="S113" s="25">
        <f t="shared" si="21"/>
        <v>4.8595000000000001E-3</v>
      </c>
    </row>
    <row r="114" spans="1:19" s="15" customFormat="1">
      <c r="A114" s="18">
        <v>362</v>
      </c>
      <c r="B114" s="25">
        <v>6.8999999999999997E-5</v>
      </c>
      <c r="C114" s="25">
        <v>7.8200000000000006E-3</v>
      </c>
      <c r="D114" s="25">
        <f t="shared" si="11"/>
        <v>2.9860000000000008E-3</v>
      </c>
      <c r="E114" s="25"/>
      <c r="F114" s="25">
        <f t="shared" si="15"/>
        <v>1.9827000000000009E-3</v>
      </c>
      <c r="G114" s="25">
        <f t="shared" si="16"/>
        <v>4.5661581000000021E-2</v>
      </c>
      <c r="H114" s="25">
        <v>1.755E-2</v>
      </c>
      <c r="I114" s="25">
        <f t="shared" si="12"/>
        <v>1.2716E-2</v>
      </c>
      <c r="J114" s="25"/>
      <c r="K114" s="25">
        <f t="shared" si="17"/>
        <v>7.4920999999999998E-3</v>
      </c>
      <c r="L114" s="25">
        <f t="shared" si="18"/>
        <v>0.172543063</v>
      </c>
      <c r="M114" s="25">
        <v>1.512E-2</v>
      </c>
      <c r="N114" s="25">
        <f t="shared" si="13"/>
        <v>1.0286E-2</v>
      </c>
      <c r="O114" s="25"/>
      <c r="P114" s="25">
        <f t="shared" si="19"/>
        <v>3.3565599999999998E-3</v>
      </c>
      <c r="Q114" s="25">
        <f t="shared" si="20"/>
        <v>7.7301576799999994E-2</v>
      </c>
      <c r="R114" s="25">
        <v>9.5989999999999999E-3</v>
      </c>
      <c r="S114" s="25">
        <f t="shared" si="21"/>
        <v>4.8339999999999998E-3</v>
      </c>
    </row>
    <row r="115" spans="1:19" s="15" customFormat="1">
      <c r="A115" s="18">
        <v>363</v>
      </c>
      <c r="B115" s="25">
        <v>1.0000000000000001E-5</v>
      </c>
      <c r="C115" s="25">
        <v>7.8200000000000006E-3</v>
      </c>
      <c r="D115" s="25">
        <f t="shared" si="11"/>
        <v>3.1655000000000008E-3</v>
      </c>
      <c r="E115" s="25"/>
      <c r="F115" s="25">
        <f t="shared" si="15"/>
        <v>2.1622000000000008E-3</v>
      </c>
      <c r="G115" s="25">
        <f t="shared" si="16"/>
        <v>4.9795466000000024E-2</v>
      </c>
      <c r="H115" s="25">
        <v>1.7510000000000001E-2</v>
      </c>
      <c r="I115" s="25">
        <f t="shared" si="12"/>
        <v>1.2855500000000002E-2</v>
      </c>
      <c r="J115" s="25"/>
      <c r="K115" s="25">
        <f t="shared" si="17"/>
        <v>7.6316000000000023E-3</v>
      </c>
      <c r="L115" s="25">
        <f t="shared" si="18"/>
        <v>0.17575574800000007</v>
      </c>
      <c r="M115" s="25">
        <v>1.52E-2</v>
      </c>
      <c r="N115" s="25">
        <f t="shared" si="13"/>
        <v>1.0545499999999999E-2</v>
      </c>
      <c r="O115" s="25"/>
      <c r="P115" s="25">
        <f t="shared" si="19"/>
        <v>3.6160599999999991E-3</v>
      </c>
      <c r="Q115" s="25">
        <f t="shared" si="20"/>
        <v>8.3277861799999978E-2</v>
      </c>
      <c r="R115" s="25">
        <v>9.299E-3</v>
      </c>
      <c r="S115" s="25">
        <f t="shared" si="21"/>
        <v>4.6544999999999998E-3</v>
      </c>
    </row>
    <row r="116" spans="1:19" s="15" customFormat="1">
      <c r="A116" s="18">
        <v>364</v>
      </c>
      <c r="B116" s="25">
        <v>0</v>
      </c>
      <c r="C116" s="25">
        <v>7.8100000000000001E-3</v>
      </c>
      <c r="D116" s="25">
        <f t="shared" si="11"/>
        <v>3.0699999999999998E-3</v>
      </c>
      <c r="E116" s="25"/>
      <c r="F116" s="25">
        <f t="shared" si="15"/>
        <v>2.0666999999999999E-3</v>
      </c>
      <c r="G116" s="25">
        <f t="shared" si="16"/>
        <v>4.7596101000000002E-2</v>
      </c>
      <c r="H116" s="25">
        <v>1.7440000000000001E-2</v>
      </c>
      <c r="I116" s="25">
        <f t="shared" si="12"/>
        <v>1.2699999999999999E-2</v>
      </c>
      <c r="J116" s="25"/>
      <c r="K116" s="25">
        <f t="shared" si="17"/>
        <v>7.4760999999999994E-3</v>
      </c>
      <c r="L116" s="25">
        <f t="shared" si="18"/>
        <v>0.17217458299999999</v>
      </c>
      <c r="M116" s="25">
        <v>1.525E-2</v>
      </c>
      <c r="N116" s="25">
        <f t="shared" si="13"/>
        <v>1.0509999999999999E-2</v>
      </c>
      <c r="O116" s="25"/>
      <c r="P116" s="25">
        <f t="shared" si="19"/>
        <v>3.5805599999999983E-3</v>
      </c>
      <c r="Q116" s="25">
        <f t="shared" si="20"/>
        <v>8.2460296799999958E-2</v>
      </c>
      <c r="R116" s="25">
        <v>9.4800000000000006E-3</v>
      </c>
      <c r="S116" s="25">
        <f t="shared" si="21"/>
        <v>4.7400000000000003E-3</v>
      </c>
    </row>
    <row r="117" spans="1:19" s="15" customFormat="1">
      <c r="A117" s="18">
        <v>365</v>
      </c>
      <c r="B117" s="25">
        <v>6.8999999999999997E-5</v>
      </c>
      <c r="C117" s="25">
        <v>7.7999999999999996E-3</v>
      </c>
      <c r="D117" s="25">
        <f t="shared" si="11"/>
        <v>3.1954999999999996E-3</v>
      </c>
      <c r="E117" s="25"/>
      <c r="F117" s="25">
        <f t="shared" si="15"/>
        <v>2.1921999999999996E-3</v>
      </c>
      <c r="G117" s="25">
        <f t="shared" si="16"/>
        <v>5.0486365999999991E-2</v>
      </c>
      <c r="H117" s="25">
        <v>1.7239999999999998E-2</v>
      </c>
      <c r="I117" s="25">
        <f t="shared" si="12"/>
        <v>1.2635499999999997E-2</v>
      </c>
      <c r="J117" s="25"/>
      <c r="K117" s="25">
        <f t="shared" si="17"/>
        <v>7.4115999999999974E-3</v>
      </c>
      <c r="L117" s="25">
        <f t="shared" si="18"/>
        <v>0.17068914799999996</v>
      </c>
      <c r="M117" s="25">
        <v>1.494E-2</v>
      </c>
      <c r="N117" s="25">
        <f t="shared" si="13"/>
        <v>1.0335500000000001E-2</v>
      </c>
      <c r="O117" s="25"/>
      <c r="P117" s="25">
        <f t="shared" si="19"/>
        <v>3.4060600000000007E-3</v>
      </c>
      <c r="Q117" s="25">
        <f t="shared" si="20"/>
        <v>7.8441561800000018E-2</v>
      </c>
      <c r="R117" s="25">
        <v>9.1400000000000006E-3</v>
      </c>
      <c r="S117" s="25">
        <f t="shared" si="21"/>
        <v>4.6045000000000001E-3</v>
      </c>
    </row>
    <row r="118" spans="1:19" s="15" customFormat="1">
      <c r="A118" s="18">
        <v>366</v>
      </c>
      <c r="B118" s="25">
        <v>3.0000000000000001E-5</v>
      </c>
      <c r="C118" s="25">
        <v>7.79E-3</v>
      </c>
      <c r="D118" s="25">
        <f t="shared" si="11"/>
        <v>3.2399999999999998E-3</v>
      </c>
      <c r="E118" s="25"/>
      <c r="F118" s="25">
        <f t="shared" si="15"/>
        <v>2.2366999999999999E-3</v>
      </c>
      <c r="G118" s="25">
        <f t="shared" si="16"/>
        <v>5.1511201E-2</v>
      </c>
      <c r="H118" s="25">
        <v>1.7170000000000001E-2</v>
      </c>
      <c r="I118" s="25">
        <f t="shared" si="12"/>
        <v>1.2620000000000001E-2</v>
      </c>
      <c r="J118" s="25"/>
      <c r="K118" s="25">
        <f t="shared" si="17"/>
        <v>7.3961000000000009E-3</v>
      </c>
      <c r="L118" s="25">
        <f t="shared" si="18"/>
        <v>0.17033218300000003</v>
      </c>
      <c r="M118" s="25">
        <v>1.5049999999999999E-2</v>
      </c>
      <c r="N118" s="25">
        <f t="shared" si="13"/>
        <v>1.0499999999999999E-2</v>
      </c>
      <c r="O118" s="25"/>
      <c r="P118" s="25">
        <f t="shared" si="19"/>
        <v>3.5705599999999987E-3</v>
      </c>
      <c r="Q118" s="25">
        <f t="shared" si="20"/>
        <v>8.2229996799999969E-2</v>
      </c>
      <c r="R118" s="25">
        <v>9.0699999999999999E-3</v>
      </c>
      <c r="S118" s="25">
        <f t="shared" si="21"/>
        <v>4.5500000000000002E-3</v>
      </c>
    </row>
    <row r="119" spans="1:19" s="15" customFormat="1">
      <c r="A119" s="18">
        <v>367</v>
      </c>
      <c r="B119" s="25">
        <v>-8.0000000000000007E-5</v>
      </c>
      <c r="C119" s="25">
        <v>7.7799999999999996E-3</v>
      </c>
      <c r="D119" s="25">
        <f t="shared" si="11"/>
        <v>3.2899999999999995E-3</v>
      </c>
      <c r="E119" s="25"/>
      <c r="F119" s="25">
        <f t="shared" si="15"/>
        <v>2.2866999999999996E-3</v>
      </c>
      <c r="G119" s="25">
        <f t="shared" si="16"/>
        <v>5.2662700999999992E-2</v>
      </c>
      <c r="H119" s="25">
        <v>1.7010000000000001E-2</v>
      </c>
      <c r="I119" s="25">
        <f t="shared" si="12"/>
        <v>1.252E-2</v>
      </c>
      <c r="J119" s="25"/>
      <c r="K119" s="25">
        <f t="shared" si="17"/>
        <v>7.2960999999999998E-3</v>
      </c>
      <c r="L119" s="25">
        <f t="shared" si="18"/>
        <v>0.168029183</v>
      </c>
      <c r="M119" s="25">
        <v>1.4800000000000001E-2</v>
      </c>
      <c r="N119" s="25">
        <f t="shared" si="13"/>
        <v>1.031E-2</v>
      </c>
      <c r="O119" s="25"/>
      <c r="P119" s="25">
        <f t="shared" si="19"/>
        <v>3.3805599999999995E-3</v>
      </c>
      <c r="Q119" s="25">
        <f t="shared" si="20"/>
        <v>7.7854296799999986E-2</v>
      </c>
      <c r="R119" s="25">
        <v>9.0600000000000003E-3</v>
      </c>
      <c r="S119" s="25">
        <f t="shared" si="21"/>
        <v>4.4900000000000001E-3</v>
      </c>
    </row>
    <row r="120" spans="1:19" s="15" customFormat="1">
      <c r="A120" s="18">
        <v>368</v>
      </c>
      <c r="B120" s="25">
        <v>-1.2999999999999999E-4</v>
      </c>
      <c r="C120" s="25">
        <v>7.6899999999999998E-3</v>
      </c>
      <c r="D120" s="25">
        <f t="shared" si="11"/>
        <v>3.2699999999999995E-3</v>
      </c>
      <c r="E120" s="25"/>
      <c r="F120" s="25">
        <f t="shared" si="15"/>
        <v>2.2666999999999995E-3</v>
      </c>
      <c r="G120" s="25">
        <f t="shared" si="16"/>
        <v>5.2202100999999994E-2</v>
      </c>
      <c r="H120" s="25">
        <v>1.668E-2</v>
      </c>
      <c r="I120" s="25">
        <f t="shared" si="12"/>
        <v>1.226E-2</v>
      </c>
      <c r="J120" s="25"/>
      <c r="K120" s="25">
        <f t="shared" si="17"/>
        <v>7.0361E-3</v>
      </c>
      <c r="L120" s="25">
        <f t="shared" si="18"/>
        <v>0.16204138300000001</v>
      </c>
      <c r="M120" s="25">
        <v>1.464E-2</v>
      </c>
      <c r="N120" s="25">
        <f t="shared" si="13"/>
        <v>1.022E-2</v>
      </c>
      <c r="O120" s="25"/>
      <c r="P120" s="25">
        <f t="shared" si="19"/>
        <v>3.2905599999999997E-3</v>
      </c>
      <c r="Q120" s="25">
        <f t="shared" si="20"/>
        <v>7.578159679999999E-2</v>
      </c>
      <c r="R120" s="25">
        <v>8.9700000000000005E-3</v>
      </c>
      <c r="S120" s="25">
        <f t="shared" si="21"/>
        <v>4.4200000000000003E-3</v>
      </c>
    </row>
    <row r="121" spans="1:19" s="15" customFormat="1">
      <c r="A121" s="18">
        <v>369</v>
      </c>
      <c r="B121" s="25">
        <v>8.0000000000000007E-5</v>
      </c>
      <c r="C121" s="25">
        <v>7.6800000000000002E-3</v>
      </c>
      <c r="D121" s="25">
        <f t="shared" si="11"/>
        <v>3.1250000000000002E-3</v>
      </c>
      <c r="E121" s="25"/>
      <c r="F121" s="25">
        <f t="shared" si="15"/>
        <v>2.1217000000000002E-3</v>
      </c>
      <c r="G121" s="25">
        <f t="shared" si="16"/>
        <v>4.886275100000001E-2</v>
      </c>
      <c r="H121" s="25">
        <v>1.6979999999999999E-2</v>
      </c>
      <c r="I121" s="25">
        <f t="shared" si="12"/>
        <v>1.2424999999999999E-2</v>
      </c>
      <c r="J121" s="25"/>
      <c r="K121" s="25">
        <f t="shared" si="17"/>
        <v>7.2010999999999985E-3</v>
      </c>
      <c r="L121" s="25">
        <f t="shared" si="18"/>
        <v>0.16584133299999998</v>
      </c>
      <c r="M121" s="25">
        <v>1.472E-2</v>
      </c>
      <c r="N121" s="25">
        <f t="shared" si="13"/>
        <v>1.0165E-2</v>
      </c>
      <c r="O121" s="25"/>
      <c r="P121" s="25">
        <f t="shared" si="19"/>
        <v>3.2355600000000002E-3</v>
      </c>
      <c r="Q121" s="25">
        <f t="shared" si="20"/>
        <v>7.4514946800000009E-2</v>
      </c>
      <c r="R121" s="25">
        <v>9.0299999999999998E-3</v>
      </c>
      <c r="S121" s="25">
        <f t="shared" si="21"/>
        <v>4.555E-3</v>
      </c>
    </row>
    <row r="122" spans="1:19" s="15" customFormat="1">
      <c r="A122" s="18">
        <v>370</v>
      </c>
      <c r="B122" s="25">
        <v>1.7000000000000001E-4</v>
      </c>
      <c r="C122" s="25">
        <v>7.5500000000000003E-3</v>
      </c>
      <c r="D122" s="25">
        <f t="shared" si="11"/>
        <v>2.9855000000000003E-3</v>
      </c>
      <c r="E122" s="25"/>
      <c r="F122" s="25">
        <f t="shared" si="15"/>
        <v>1.9822000000000004E-3</v>
      </c>
      <c r="G122" s="25">
        <f t="shared" si="16"/>
        <v>4.565006600000001E-2</v>
      </c>
      <c r="H122" s="25">
        <v>1.6410000000000001E-2</v>
      </c>
      <c r="I122" s="25">
        <f t="shared" si="12"/>
        <v>1.1845500000000002E-2</v>
      </c>
      <c r="J122" s="25"/>
      <c r="K122" s="25">
        <f t="shared" si="17"/>
        <v>6.6216000000000018E-3</v>
      </c>
      <c r="L122" s="25">
        <f t="shared" si="18"/>
        <v>0.15249544800000006</v>
      </c>
      <c r="M122" s="25">
        <v>1.443E-2</v>
      </c>
      <c r="N122" s="25">
        <f t="shared" si="13"/>
        <v>9.8654999999999993E-3</v>
      </c>
      <c r="O122" s="25"/>
      <c r="P122" s="25">
        <f t="shared" si="19"/>
        <v>2.936059999999999E-3</v>
      </c>
      <c r="Q122" s="25">
        <f t="shared" si="20"/>
        <v>6.7617461799999987E-2</v>
      </c>
      <c r="R122" s="25">
        <v>8.9589999999999999E-3</v>
      </c>
      <c r="S122" s="25">
        <f t="shared" si="21"/>
        <v>4.5645E-3</v>
      </c>
    </row>
    <row r="123" spans="1:19" s="15" customFormat="1">
      <c r="A123" s="18">
        <v>371</v>
      </c>
      <c r="B123" s="25">
        <v>8.0000000000000007E-5</v>
      </c>
      <c r="C123" s="25">
        <v>7.5399999999999998E-3</v>
      </c>
      <c r="D123" s="25">
        <f t="shared" si="11"/>
        <v>3.1599999999999996E-3</v>
      </c>
      <c r="E123" s="25"/>
      <c r="F123" s="25">
        <f t="shared" si="15"/>
        <v>2.1566999999999997E-3</v>
      </c>
      <c r="G123" s="25">
        <f t="shared" si="16"/>
        <v>4.9668800999999992E-2</v>
      </c>
      <c r="H123" s="25">
        <v>1.6729999999999998E-2</v>
      </c>
      <c r="I123" s="25">
        <f t="shared" si="12"/>
        <v>1.2349999999999998E-2</v>
      </c>
      <c r="J123" s="25"/>
      <c r="K123" s="25">
        <f t="shared" si="17"/>
        <v>7.1260999999999981E-3</v>
      </c>
      <c r="L123" s="25">
        <f t="shared" si="18"/>
        <v>0.16411408299999997</v>
      </c>
      <c r="M123" s="25">
        <v>1.457E-2</v>
      </c>
      <c r="N123" s="25">
        <f t="shared" si="13"/>
        <v>1.0189999999999999E-2</v>
      </c>
      <c r="O123" s="25"/>
      <c r="P123" s="25">
        <f t="shared" si="19"/>
        <v>3.2605599999999992E-3</v>
      </c>
      <c r="Q123" s="25">
        <f t="shared" si="20"/>
        <v>7.5090696799999981E-2</v>
      </c>
      <c r="R123" s="25">
        <v>8.6800000000000002E-3</v>
      </c>
      <c r="S123" s="25">
        <f t="shared" si="21"/>
        <v>4.3800000000000002E-3</v>
      </c>
    </row>
    <row r="124" spans="1:19" s="15" customFormat="1">
      <c r="A124" s="18">
        <v>372</v>
      </c>
      <c r="B124" s="25">
        <v>-6.8999999999999997E-5</v>
      </c>
      <c r="C124" s="25">
        <v>7.5399999999999998E-3</v>
      </c>
      <c r="D124" s="25">
        <f t="shared" si="11"/>
        <v>3.1194999999999999E-3</v>
      </c>
      <c r="E124" s="25"/>
      <c r="F124" s="25">
        <f t="shared" si="15"/>
        <v>2.1161999999999999E-3</v>
      </c>
      <c r="G124" s="25">
        <f t="shared" si="16"/>
        <v>4.8736085999999998E-2</v>
      </c>
      <c r="H124" s="25">
        <v>1.6389999999999998E-2</v>
      </c>
      <c r="I124" s="25">
        <f t="shared" si="12"/>
        <v>1.1969499999999998E-2</v>
      </c>
      <c r="J124" s="25"/>
      <c r="K124" s="25">
        <f t="shared" si="17"/>
        <v>6.7455999999999974E-3</v>
      </c>
      <c r="L124" s="25">
        <f t="shared" si="18"/>
        <v>0.15535116799999996</v>
      </c>
      <c r="M124" s="25">
        <v>1.4250000000000001E-2</v>
      </c>
      <c r="N124" s="25">
        <f t="shared" si="13"/>
        <v>9.8295000000000014E-3</v>
      </c>
      <c r="O124" s="25"/>
      <c r="P124" s="25">
        <f t="shared" si="19"/>
        <v>2.9000600000000012E-3</v>
      </c>
      <c r="Q124" s="25">
        <f t="shared" si="20"/>
        <v>6.6788381800000032E-2</v>
      </c>
      <c r="R124" s="25">
        <v>8.9099999999999995E-3</v>
      </c>
      <c r="S124" s="25">
        <f t="shared" si="21"/>
        <v>4.4205E-3</v>
      </c>
    </row>
    <row r="125" spans="1:19" s="15" customFormat="1">
      <c r="A125" s="18">
        <v>373</v>
      </c>
      <c r="B125" s="25">
        <v>4.0000000000000003E-5</v>
      </c>
      <c r="C125" s="25">
        <v>7.5300000000000002E-3</v>
      </c>
      <c r="D125" s="25">
        <f t="shared" si="11"/>
        <v>3.1200000000000004E-3</v>
      </c>
      <c r="E125" s="25"/>
      <c r="F125" s="25">
        <f t="shared" si="15"/>
        <v>2.1167000000000004E-3</v>
      </c>
      <c r="G125" s="25">
        <f t="shared" si="16"/>
        <v>4.8747601000000015E-2</v>
      </c>
      <c r="H125" s="25">
        <v>1.6420000000000001E-2</v>
      </c>
      <c r="I125" s="25">
        <f t="shared" si="12"/>
        <v>1.201E-2</v>
      </c>
      <c r="J125" s="25"/>
      <c r="K125" s="25">
        <f t="shared" si="17"/>
        <v>6.7860999999999998E-3</v>
      </c>
      <c r="L125" s="25">
        <f t="shared" si="18"/>
        <v>0.15628388300000001</v>
      </c>
      <c r="M125" s="25">
        <v>1.4109999999999999E-2</v>
      </c>
      <c r="N125" s="25">
        <f t="shared" si="13"/>
        <v>9.7000000000000003E-3</v>
      </c>
      <c r="O125" s="25"/>
      <c r="P125" s="25">
        <f t="shared" si="19"/>
        <v>2.77056E-3</v>
      </c>
      <c r="Q125" s="25">
        <f t="shared" si="20"/>
        <v>6.3805996800000001E-2</v>
      </c>
      <c r="R125" s="25">
        <v>8.7799999999999996E-3</v>
      </c>
      <c r="S125" s="25">
        <f t="shared" si="21"/>
        <v>4.4099999999999999E-3</v>
      </c>
    </row>
    <row r="126" spans="1:19" s="15" customFormat="1">
      <c r="A126" s="18">
        <v>374</v>
      </c>
      <c r="B126" s="25">
        <v>1.7000000000000001E-4</v>
      </c>
      <c r="C126" s="25">
        <v>7.4999999999999997E-3</v>
      </c>
      <c r="D126" s="25">
        <f t="shared" si="11"/>
        <v>3.3004999999999996E-3</v>
      </c>
      <c r="E126" s="25"/>
      <c r="F126" s="25">
        <f t="shared" si="15"/>
        <v>2.2971999999999997E-3</v>
      </c>
      <c r="G126" s="25">
        <f t="shared" si="16"/>
        <v>5.2904515999999992E-2</v>
      </c>
      <c r="H126" s="25">
        <v>1.6310000000000002E-2</v>
      </c>
      <c r="I126" s="25">
        <f t="shared" si="12"/>
        <v>1.2110500000000001E-2</v>
      </c>
      <c r="J126" s="25"/>
      <c r="K126" s="25">
        <f t="shared" si="17"/>
        <v>6.8866000000000014E-3</v>
      </c>
      <c r="L126" s="25">
        <f t="shared" si="18"/>
        <v>0.15859839800000003</v>
      </c>
      <c r="M126" s="25">
        <v>1.392E-2</v>
      </c>
      <c r="N126" s="25">
        <f t="shared" si="13"/>
        <v>9.7205E-3</v>
      </c>
      <c r="O126" s="25"/>
      <c r="P126" s="25">
        <f t="shared" si="19"/>
        <v>2.7910599999999997E-3</v>
      </c>
      <c r="Q126" s="25">
        <f t="shared" si="20"/>
        <v>6.4278111799999996E-2</v>
      </c>
      <c r="R126" s="25">
        <v>8.2290000000000002E-3</v>
      </c>
      <c r="S126" s="25">
        <f t="shared" si="21"/>
        <v>4.1995000000000001E-3</v>
      </c>
    </row>
    <row r="127" spans="1:19" s="15" customFormat="1">
      <c r="A127" s="18">
        <v>375</v>
      </c>
      <c r="B127" s="25">
        <v>1.1E-4</v>
      </c>
      <c r="C127" s="25">
        <v>7.4900000000000001E-3</v>
      </c>
      <c r="D127" s="25">
        <f t="shared" si="11"/>
        <v>3.2354999999999997E-3</v>
      </c>
      <c r="E127" s="25"/>
      <c r="F127" s="25">
        <f t="shared" si="15"/>
        <v>2.2321999999999997E-3</v>
      </c>
      <c r="G127" s="25">
        <f t="shared" si="16"/>
        <v>5.1407565999999995E-2</v>
      </c>
      <c r="H127" s="25">
        <v>1.6070000000000001E-2</v>
      </c>
      <c r="I127" s="25">
        <f t="shared" si="12"/>
        <v>1.18155E-2</v>
      </c>
      <c r="J127" s="25"/>
      <c r="K127" s="25">
        <f t="shared" si="17"/>
        <v>6.5915999999999995E-3</v>
      </c>
      <c r="L127" s="25">
        <f t="shared" si="18"/>
        <v>0.15180454799999998</v>
      </c>
      <c r="M127" s="25">
        <v>1.444E-2</v>
      </c>
      <c r="N127" s="25">
        <f t="shared" si="13"/>
        <v>1.01855E-2</v>
      </c>
      <c r="O127" s="25"/>
      <c r="P127" s="25">
        <f t="shared" si="19"/>
        <v>3.2560599999999999E-3</v>
      </c>
      <c r="Q127" s="25">
        <f t="shared" si="20"/>
        <v>7.4987061800000004E-2</v>
      </c>
      <c r="R127" s="25">
        <v>8.3990000000000002E-3</v>
      </c>
      <c r="S127" s="25">
        <f t="shared" si="21"/>
        <v>4.2545000000000005E-3</v>
      </c>
    </row>
    <row r="128" spans="1:19" s="15" customFormat="1">
      <c r="A128" s="18">
        <v>376</v>
      </c>
      <c r="B128" s="25">
        <v>1.6000000000000001E-4</v>
      </c>
      <c r="C128" s="25">
        <v>7.2300000000000003E-3</v>
      </c>
      <c r="D128" s="25">
        <f t="shared" si="11"/>
        <v>2.9399999999999999E-3</v>
      </c>
      <c r="E128" s="25"/>
      <c r="F128" s="25">
        <f t="shared" si="15"/>
        <v>1.9367E-3</v>
      </c>
      <c r="G128" s="25">
        <f t="shared" si="16"/>
        <v>4.4602201000000001E-2</v>
      </c>
      <c r="H128" s="25">
        <v>1.6310000000000002E-2</v>
      </c>
      <c r="I128" s="25">
        <f t="shared" si="12"/>
        <v>1.2020000000000001E-2</v>
      </c>
      <c r="J128" s="25"/>
      <c r="K128" s="25">
        <f t="shared" si="17"/>
        <v>6.7961000000000011E-3</v>
      </c>
      <c r="L128" s="25">
        <f t="shared" si="18"/>
        <v>0.15651418300000003</v>
      </c>
      <c r="M128" s="25">
        <v>1.3639999999999999E-2</v>
      </c>
      <c r="N128" s="25">
        <f t="shared" si="13"/>
        <v>9.3499999999999989E-3</v>
      </c>
      <c r="O128" s="25"/>
      <c r="P128" s="25">
        <f t="shared" si="19"/>
        <v>2.4205599999999987E-3</v>
      </c>
      <c r="Q128" s="25">
        <f t="shared" si="20"/>
        <v>5.5745496799999975E-2</v>
      </c>
      <c r="R128" s="25">
        <v>8.4200000000000004E-3</v>
      </c>
      <c r="S128" s="25">
        <f t="shared" si="21"/>
        <v>4.2900000000000004E-3</v>
      </c>
    </row>
    <row r="129" spans="1:19" s="15" customFormat="1">
      <c r="A129" s="18">
        <v>377</v>
      </c>
      <c r="B129" s="25">
        <v>1.2999999999999999E-4</v>
      </c>
      <c r="C129" s="25">
        <v>8.5100000000000002E-3</v>
      </c>
      <c r="D129" s="25">
        <f t="shared" si="11"/>
        <v>4.2550000000000001E-3</v>
      </c>
      <c r="E129" s="25"/>
      <c r="F129" s="25">
        <f t="shared" si="15"/>
        <v>3.2517000000000002E-3</v>
      </c>
      <c r="G129" s="25">
        <f t="shared" si="16"/>
        <v>7.4886651000000012E-2</v>
      </c>
      <c r="H129" s="25">
        <v>1.5939999999999999E-2</v>
      </c>
      <c r="I129" s="25">
        <f t="shared" si="12"/>
        <v>1.1684999999999999E-2</v>
      </c>
      <c r="J129" s="25"/>
      <c r="K129" s="25">
        <f t="shared" si="17"/>
        <v>6.4610999999999991E-3</v>
      </c>
      <c r="L129" s="25">
        <f t="shared" si="18"/>
        <v>0.148799133</v>
      </c>
      <c r="M129" s="25">
        <v>1.4460000000000001E-2</v>
      </c>
      <c r="N129" s="25">
        <f t="shared" si="13"/>
        <v>1.0205000000000001E-2</v>
      </c>
      <c r="O129" s="25"/>
      <c r="P129" s="25">
        <f t="shared" si="19"/>
        <v>3.2755600000000003E-3</v>
      </c>
      <c r="Q129" s="25">
        <f t="shared" si="20"/>
        <v>7.5436146800000006E-2</v>
      </c>
      <c r="R129" s="25">
        <v>8.3800000000000003E-3</v>
      </c>
      <c r="S129" s="25">
        <f t="shared" si="21"/>
        <v>4.2550000000000001E-3</v>
      </c>
    </row>
    <row r="130" spans="1:19" s="15" customFormat="1">
      <c r="A130" s="18">
        <v>378</v>
      </c>
      <c r="B130" s="25">
        <v>-9.0000000000000006E-5</v>
      </c>
      <c r="C130" s="25">
        <v>6.6100000000000004E-3</v>
      </c>
      <c r="D130" s="25">
        <f t="shared" ref="D130:D193" si="22">C130-S130</f>
        <v>2.7000000000000001E-3</v>
      </c>
      <c r="E130" s="25"/>
      <c r="F130" s="25">
        <f t="shared" si="15"/>
        <v>1.6967000000000002E-3</v>
      </c>
      <c r="G130" s="25">
        <f t="shared" si="16"/>
        <v>3.9075001000000005E-2</v>
      </c>
      <c r="H130" s="25">
        <v>1.609E-2</v>
      </c>
      <c r="I130" s="25">
        <f t="shared" ref="I130:I193" si="23">H130-S130</f>
        <v>1.218E-2</v>
      </c>
      <c r="J130" s="25"/>
      <c r="K130" s="25">
        <f t="shared" si="17"/>
        <v>6.9560999999999998E-3</v>
      </c>
      <c r="L130" s="25">
        <f t="shared" si="18"/>
        <v>0.16019898299999999</v>
      </c>
      <c r="M130" s="25">
        <v>1.323E-2</v>
      </c>
      <c r="N130" s="25">
        <f t="shared" ref="N130:N193" si="24">M130-S130</f>
        <v>9.3200000000000002E-3</v>
      </c>
      <c r="O130" s="25"/>
      <c r="P130" s="25">
        <f t="shared" si="19"/>
        <v>2.3905599999999999E-3</v>
      </c>
      <c r="Q130" s="25">
        <f t="shared" si="20"/>
        <v>5.5054596800000001E-2</v>
      </c>
      <c r="R130" s="25">
        <v>7.9100000000000004E-3</v>
      </c>
      <c r="S130" s="25">
        <f t="shared" si="21"/>
        <v>3.9100000000000003E-3</v>
      </c>
    </row>
    <row r="131" spans="1:19" s="15" customFormat="1">
      <c r="A131" s="18">
        <v>379</v>
      </c>
      <c r="B131" s="25">
        <v>1E-4</v>
      </c>
      <c r="C131" s="25">
        <v>9.1500000000000001E-3</v>
      </c>
      <c r="D131" s="25">
        <f t="shared" si="22"/>
        <v>4.8200000000000005E-3</v>
      </c>
      <c r="E131" s="25"/>
      <c r="F131" s="25">
        <f t="shared" ref="F131:F194" si="25">D131-0.0010033</f>
        <v>3.8167000000000006E-3</v>
      </c>
      <c r="G131" s="25">
        <f t="shared" ref="G131:G194" si="26">F131*23.03</f>
        <v>8.7898601000000021E-2</v>
      </c>
      <c r="H131" s="25">
        <v>1.5689999999999999E-2</v>
      </c>
      <c r="I131" s="25">
        <f t="shared" si="23"/>
        <v>1.1359999999999999E-2</v>
      </c>
      <c r="J131" s="25"/>
      <c r="K131" s="25">
        <f t="shared" ref="K131:K194" si="27">I131-0.0052239</f>
        <v>6.1360999999999985E-3</v>
      </c>
      <c r="L131" s="25">
        <f t="shared" ref="L131:L194" si="28">K131*23.03</f>
        <v>0.14131438299999996</v>
      </c>
      <c r="M131" s="25">
        <v>1.455E-2</v>
      </c>
      <c r="N131" s="25">
        <f t="shared" si="24"/>
        <v>1.022E-2</v>
      </c>
      <c r="O131" s="25"/>
      <c r="P131" s="25">
        <f t="shared" ref="P131:P194" si="29">N131-0.00692944</f>
        <v>3.2905599999999997E-3</v>
      </c>
      <c r="Q131" s="25">
        <f t="shared" ref="Q131:Q194" si="30">P131*23.03</f>
        <v>7.578159679999999E-2</v>
      </c>
      <c r="R131" s="25">
        <v>8.5599999999999999E-3</v>
      </c>
      <c r="S131" s="25">
        <f t="shared" si="21"/>
        <v>4.3299999999999996E-3</v>
      </c>
    </row>
    <row r="132" spans="1:19" s="15" customFormat="1">
      <c r="A132" s="18">
        <v>380</v>
      </c>
      <c r="B132" s="25">
        <v>-2.0000000000000002E-5</v>
      </c>
      <c r="C132" s="25">
        <v>6.2899999999999996E-3</v>
      </c>
      <c r="D132" s="25">
        <f t="shared" si="22"/>
        <v>2.0849999999999992E-3</v>
      </c>
      <c r="E132" s="25"/>
      <c r="F132" s="25">
        <f t="shared" si="25"/>
        <v>1.0816999999999992E-3</v>
      </c>
      <c r="G132" s="25">
        <f t="shared" si="26"/>
        <v>2.4911550999999983E-2</v>
      </c>
      <c r="H132" s="25">
        <v>1.585E-2</v>
      </c>
      <c r="I132" s="25">
        <f t="shared" si="23"/>
        <v>1.1644999999999999E-2</v>
      </c>
      <c r="J132" s="25"/>
      <c r="K132" s="25">
        <f t="shared" si="27"/>
        <v>6.421099999999999E-3</v>
      </c>
      <c r="L132" s="25">
        <f t="shared" si="28"/>
        <v>0.14787793299999999</v>
      </c>
      <c r="M132" s="25">
        <v>1.2659999999999999E-2</v>
      </c>
      <c r="N132" s="25">
        <f t="shared" si="24"/>
        <v>8.454999999999999E-3</v>
      </c>
      <c r="O132" s="25"/>
      <c r="P132" s="25">
        <f t="shared" si="29"/>
        <v>1.5255599999999987E-3</v>
      </c>
      <c r="Q132" s="25">
        <f t="shared" si="30"/>
        <v>3.5133646799999974E-2</v>
      </c>
      <c r="R132" s="25">
        <v>8.43E-3</v>
      </c>
      <c r="S132" s="25">
        <f t="shared" si="21"/>
        <v>4.2050000000000004E-3</v>
      </c>
    </row>
    <row r="133" spans="1:19" s="15" customFormat="1">
      <c r="A133" s="18">
        <v>381</v>
      </c>
      <c r="B133" s="25">
        <v>1.1E-4</v>
      </c>
      <c r="C133" s="25">
        <v>9.3900000000000008E-3</v>
      </c>
      <c r="D133" s="25">
        <f t="shared" si="22"/>
        <v>5.3E-3</v>
      </c>
      <c r="E133" s="25"/>
      <c r="F133" s="25">
        <f t="shared" si="25"/>
        <v>4.2967000000000005E-3</v>
      </c>
      <c r="G133" s="25">
        <f t="shared" si="26"/>
        <v>9.8953001000000013E-2</v>
      </c>
      <c r="H133" s="25">
        <v>1.5509999999999999E-2</v>
      </c>
      <c r="I133" s="25">
        <f t="shared" si="23"/>
        <v>1.142E-2</v>
      </c>
      <c r="J133" s="25"/>
      <c r="K133" s="25">
        <f t="shared" si="27"/>
        <v>6.1960999999999995E-3</v>
      </c>
      <c r="L133" s="25">
        <f t="shared" si="28"/>
        <v>0.142696183</v>
      </c>
      <c r="M133" s="25">
        <v>1.4579999999999999E-2</v>
      </c>
      <c r="N133" s="25">
        <f t="shared" si="24"/>
        <v>1.0489999999999999E-2</v>
      </c>
      <c r="O133" s="25"/>
      <c r="P133" s="25">
        <f t="shared" si="29"/>
        <v>3.5605599999999991E-3</v>
      </c>
      <c r="Q133" s="25">
        <f t="shared" si="30"/>
        <v>8.199969679999998E-2</v>
      </c>
      <c r="R133" s="25">
        <v>8.0700000000000008E-3</v>
      </c>
      <c r="S133" s="25">
        <f t="shared" si="21"/>
        <v>4.0900000000000008E-3</v>
      </c>
    </row>
    <row r="134" spans="1:19" s="15" customFormat="1">
      <c r="A134" s="18">
        <v>382</v>
      </c>
      <c r="B134" s="25">
        <v>-1.3999999999999999E-4</v>
      </c>
      <c r="C134" s="25">
        <v>5.8399999999999997E-3</v>
      </c>
      <c r="D134" s="25">
        <f t="shared" si="22"/>
        <v>2.33E-3</v>
      </c>
      <c r="E134" s="25"/>
      <c r="F134" s="25">
        <f t="shared" si="25"/>
        <v>1.3267000000000001E-3</v>
      </c>
      <c r="G134" s="25">
        <f t="shared" si="26"/>
        <v>3.0553901000000005E-2</v>
      </c>
      <c r="H134" s="25">
        <v>1.5709999999999998E-2</v>
      </c>
      <c r="I134" s="25">
        <f t="shared" si="23"/>
        <v>1.2199999999999999E-2</v>
      </c>
      <c r="J134" s="25"/>
      <c r="K134" s="25">
        <f t="shared" si="27"/>
        <v>6.976099999999999E-3</v>
      </c>
      <c r="L134" s="25">
        <f t="shared" si="28"/>
        <v>0.16065958299999999</v>
      </c>
      <c r="M134" s="25">
        <v>1.217E-2</v>
      </c>
      <c r="N134" s="25">
        <f t="shared" si="24"/>
        <v>8.660000000000001E-3</v>
      </c>
      <c r="O134" s="25"/>
      <c r="P134" s="25">
        <f t="shared" si="29"/>
        <v>1.7305600000000008E-3</v>
      </c>
      <c r="Q134" s="25">
        <f t="shared" si="30"/>
        <v>3.9854796800000022E-2</v>
      </c>
      <c r="R134" s="25">
        <v>7.1599999999999997E-3</v>
      </c>
      <c r="S134" s="25">
        <f t="shared" si="21"/>
        <v>3.5099999999999997E-3</v>
      </c>
    </row>
    <row r="135" spans="1:19" s="15" customFormat="1">
      <c r="A135" s="18">
        <v>383</v>
      </c>
      <c r="B135" s="25">
        <v>-9.0000000000000006E-5</v>
      </c>
      <c r="C135" s="25">
        <v>9.11E-3</v>
      </c>
      <c r="D135" s="25">
        <f t="shared" si="22"/>
        <v>6.1250000000000002E-3</v>
      </c>
      <c r="E135" s="25"/>
      <c r="F135" s="25">
        <f t="shared" si="25"/>
        <v>5.1216999999999999E-3</v>
      </c>
      <c r="G135" s="25">
        <f t="shared" si="26"/>
        <v>0.11795275100000001</v>
      </c>
      <c r="H135" s="25">
        <v>1.486E-2</v>
      </c>
      <c r="I135" s="25">
        <f t="shared" si="23"/>
        <v>1.1875E-2</v>
      </c>
      <c r="J135" s="25"/>
      <c r="K135" s="25">
        <f t="shared" si="27"/>
        <v>6.6511000000000001E-3</v>
      </c>
      <c r="L135" s="25">
        <f t="shared" si="28"/>
        <v>0.15317483300000001</v>
      </c>
      <c r="M135" s="25">
        <v>1.355E-2</v>
      </c>
      <c r="N135" s="25">
        <f t="shared" si="24"/>
        <v>1.0565E-2</v>
      </c>
      <c r="O135" s="25"/>
      <c r="P135" s="25">
        <f t="shared" si="29"/>
        <v>3.6355599999999995E-3</v>
      </c>
      <c r="Q135" s="25">
        <f t="shared" si="30"/>
        <v>8.3726946799999993E-2</v>
      </c>
      <c r="R135" s="25">
        <v>6.0600000000000003E-3</v>
      </c>
      <c r="S135" s="25">
        <f t="shared" si="21"/>
        <v>2.9850000000000002E-3</v>
      </c>
    </row>
    <row r="136" spans="1:19" s="15" customFormat="1">
      <c r="A136" s="18">
        <v>384</v>
      </c>
      <c r="B136" s="25">
        <v>1.0000000000000001E-5</v>
      </c>
      <c r="C136" s="25">
        <v>8.2500000000000004E-3</v>
      </c>
      <c r="D136" s="25">
        <f t="shared" si="22"/>
        <v>4.0900000000000008E-3</v>
      </c>
      <c r="E136" s="25"/>
      <c r="F136" s="25">
        <f t="shared" si="25"/>
        <v>3.0867000000000008E-3</v>
      </c>
      <c r="G136" s="25">
        <f t="shared" si="26"/>
        <v>7.1086701000000016E-2</v>
      </c>
      <c r="H136" s="25">
        <v>1.5350000000000001E-2</v>
      </c>
      <c r="I136" s="25">
        <f t="shared" si="23"/>
        <v>1.1190000000000002E-2</v>
      </c>
      <c r="J136" s="25"/>
      <c r="K136" s="25">
        <f t="shared" si="27"/>
        <v>5.966100000000002E-3</v>
      </c>
      <c r="L136" s="25">
        <f t="shared" si="28"/>
        <v>0.13739928300000004</v>
      </c>
      <c r="M136" s="25">
        <v>1.397E-2</v>
      </c>
      <c r="N136" s="25">
        <f t="shared" si="24"/>
        <v>9.8099999999999993E-3</v>
      </c>
      <c r="O136" s="25"/>
      <c r="P136" s="25">
        <f t="shared" si="29"/>
        <v>2.880559999999999E-3</v>
      </c>
      <c r="Q136" s="25">
        <f t="shared" si="30"/>
        <v>6.6339296799999975E-2</v>
      </c>
      <c r="R136" s="25">
        <v>8.3099999999999997E-3</v>
      </c>
      <c r="S136" s="25">
        <f t="shared" si="21"/>
        <v>4.1599999999999996E-3</v>
      </c>
    </row>
    <row r="137" spans="1:19" s="15" customFormat="1">
      <c r="A137" s="18">
        <v>385</v>
      </c>
      <c r="B137" s="25">
        <v>-1.1E-4</v>
      </c>
      <c r="C137" s="25">
        <v>7.2399999999999999E-3</v>
      </c>
      <c r="D137" s="25">
        <f t="shared" si="22"/>
        <v>3.4149999999999996E-3</v>
      </c>
      <c r="E137" s="25"/>
      <c r="F137" s="25">
        <f t="shared" si="25"/>
        <v>2.4116999999999997E-3</v>
      </c>
      <c r="G137" s="25">
        <f t="shared" si="26"/>
        <v>5.5541450999999999E-2</v>
      </c>
      <c r="H137" s="25">
        <v>1.525E-2</v>
      </c>
      <c r="I137" s="25">
        <f t="shared" si="23"/>
        <v>1.1424999999999999E-2</v>
      </c>
      <c r="J137" s="25"/>
      <c r="K137" s="25">
        <f t="shared" si="27"/>
        <v>6.2010999999999993E-3</v>
      </c>
      <c r="L137" s="25">
        <f t="shared" si="28"/>
        <v>0.14281133299999998</v>
      </c>
      <c r="M137" s="25">
        <v>1.316E-2</v>
      </c>
      <c r="N137" s="25">
        <f t="shared" si="24"/>
        <v>9.3349999999999995E-3</v>
      </c>
      <c r="O137" s="25"/>
      <c r="P137" s="25">
        <f t="shared" si="29"/>
        <v>2.4055599999999993E-3</v>
      </c>
      <c r="Q137" s="25">
        <f t="shared" si="30"/>
        <v>5.5400046799999984E-2</v>
      </c>
      <c r="R137" s="25">
        <v>7.7600000000000004E-3</v>
      </c>
      <c r="S137" s="25">
        <f t="shared" si="21"/>
        <v>3.8250000000000003E-3</v>
      </c>
    </row>
    <row r="138" spans="1:19" s="15" customFormat="1">
      <c r="A138" s="18">
        <v>386</v>
      </c>
      <c r="B138" s="25">
        <v>0</v>
      </c>
      <c r="C138" s="25">
        <v>7.5900000000000004E-3</v>
      </c>
      <c r="D138" s="25">
        <f t="shared" si="22"/>
        <v>3.5650000000000005E-3</v>
      </c>
      <c r="E138" s="25"/>
      <c r="F138" s="25">
        <f t="shared" si="25"/>
        <v>2.5617000000000005E-3</v>
      </c>
      <c r="G138" s="25">
        <f t="shared" si="26"/>
        <v>5.8995951000000012E-2</v>
      </c>
      <c r="H138" s="25">
        <v>1.5100000000000001E-2</v>
      </c>
      <c r="I138" s="25">
        <f t="shared" si="23"/>
        <v>1.1075000000000002E-2</v>
      </c>
      <c r="J138" s="25"/>
      <c r="K138" s="25">
        <f t="shared" si="27"/>
        <v>5.8511000000000014E-3</v>
      </c>
      <c r="L138" s="25">
        <f t="shared" si="28"/>
        <v>0.13475083300000004</v>
      </c>
      <c r="M138" s="25">
        <v>1.355E-2</v>
      </c>
      <c r="N138" s="25">
        <f t="shared" si="24"/>
        <v>9.5249999999999987E-3</v>
      </c>
      <c r="O138" s="25"/>
      <c r="P138" s="25">
        <f t="shared" si="29"/>
        <v>2.5955599999999985E-3</v>
      </c>
      <c r="Q138" s="25">
        <f t="shared" si="30"/>
        <v>5.9775746799999967E-2</v>
      </c>
      <c r="R138" s="25">
        <v>8.0499999999999999E-3</v>
      </c>
      <c r="S138" s="25">
        <f t="shared" si="21"/>
        <v>4.0249999999999999E-3</v>
      </c>
    </row>
    <row r="139" spans="1:19" s="15" customFormat="1">
      <c r="A139" s="18">
        <v>387</v>
      </c>
      <c r="B139" s="25">
        <v>3.0000000000000001E-5</v>
      </c>
      <c r="C139" s="25">
        <v>6.9899999999999997E-3</v>
      </c>
      <c r="D139" s="25">
        <f t="shared" si="22"/>
        <v>3.15E-3</v>
      </c>
      <c r="E139" s="25"/>
      <c r="F139" s="25">
        <f t="shared" si="25"/>
        <v>2.1467000000000001E-3</v>
      </c>
      <c r="G139" s="25">
        <f t="shared" si="26"/>
        <v>4.9438501000000003E-2</v>
      </c>
      <c r="H139" s="25">
        <v>1.504E-2</v>
      </c>
      <c r="I139" s="25">
        <f t="shared" si="23"/>
        <v>1.12E-2</v>
      </c>
      <c r="J139" s="25"/>
      <c r="K139" s="25">
        <f t="shared" si="27"/>
        <v>5.9760999999999998E-3</v>
      </c>
      <c r="L139" s="25">
        <f t="shared" si="28"/>
        <v>0.137629583</v>
      </c>
      <c r="M139" s="25">
        <v>1.3010000000000001E-2</v>
      </c>
      <c r="N139" s="25">
        <f t="shared" si="24"/>
        <v>9.1700000000000011E-3</v>
      </c>
      <c r="O139" s="25"/>
      <c r="P139" s="25">
        <f t="shared" si="29"/>
        <v>2.2405600000000008E-3</v>
      </c>
      <c r="Q139" s="25">
        <f t="shared" si="30"/>
        <v>5.1600096800000023E-2</v>
      </c>
      <c r="R139" s="25">
        <v>7.6499999999999997E-3</v>
      </c>
      <c r="S139" s="25">
        <f t="shared" si="21"/>
        <v>3.8399999999999997E-3</v>
      </c>
    </row>
    <row r="140" spans="1:19" s="15" customFormat="1">
      <c r="A140" s="18">
        <v>388</v>
      </c>
      <c r="B140" s="25">
        <v>9.0000000000000006E-5</v>
      </c>
      <c r="C140" s="25">
        <v>7.45E-3</v>
      </c>
      <c r="D140" s="25">
        <f t="shared" si="22"/>
        <v>3.4805000000000001E-3</v>
      </c>
      <c r="E140" s="25"/>
      <c r="F140" s="25">
        <f t="shared" si="25"/>
        <v>2.4772000000000001E-3</v>
      </c>
      <c r="G140" s="25">
        <f t="shared" si="26"/>
        <v>5.7049916000000006E-2</v>
      </c>
      <c r="H140" s="25">
        <v>1.5010000000000001E-2</v>
      </c>
      <c r="I140" s="25">
        <f t="shared" si="23"/>
        <v>1.1040500000000002E-2</v>
      </c>
      <c r="J140" s="25"/>
      <c r="K140" s="25">
        <f t="shared" si="27"/>
        <v>5.8166000000000016E-3</v>
      </c>
      <c r="L140" s="25">
        <f t="shared" si="28"/>
        <v>0.13395629800000006</v>
      </c>
      <c r="M140" s="25">
        <v>1.3299999999999999E-2</v>
      </c>
      <c r="N140" s="25">
        <f t="shared" si="24"/>
        <v>9.3304999999999985E-3</v>
      </c>
      <c r="O140" s="25"/>
      <c r="P140" s="25">
        <f t="shared" si="29"/>
        <v>2.4010599999999983E-3</v>
      </c>
      <c r="Q140" s="25">
        <f t="shared" si="30"/>
        <v>5.5296411799999966E-2</v>
      </c>
      <c r="R140" s="25">
        <v>7.8490000000000001E-3</v>
      </c>
      <c r="S140" s="25">
        <f t="shared" si="21"/>
        <v>3.9694999999999999E-3</v>
      </c>
    </row>
    <row r="141" spans="1:19" s="15" customFormat="1">
      <c r="A141" s="18">
        <v>389</v>
      </c>
      <c r="B141" s="25">
        <v>9.0000000000000006E-5</v>
      </c>
      <c r="C141" s="25">
        <v>6.8999999999999999E-3</v>
      </c>
      <c r="D141" s="25">
        <f t="shared" si="22"/>
        <v>3.0599999999999998E-3</v>
      </c>
      <c r="E141" s="25"/>
      <c r="F141" s="25">
        <f t="shared" si="25"/>
        <v>2.0566999999999998E-3</v>
      </c>
      <c r="G141" s="25">
        <f t="shared" si="26"/>
        <v>4.7365800999999999E-2</v>
      </c>
      <c r="H141" s="25">
        <v>1.4999999999999999E-2</v>
      </c>
      <c r="I141" s="25">
        <f t="shared" si="23"/>
        <v>1.116E-2</v>
      </c>
      <c r="J141" s="25"/>
      <c r="K141" s="25">
        <f t="shared" si="27"/>
        <v>5.9360999999999997E-3</v>
      </c>
      <c r="L141" s="25">
        <f t="shared" si="28"/>
        <v>0.13670838299999999</v>
      </c>
      <c r="M141" s="25">
        <v>1.2699999999999999E-2</v>
      </c>
      <c r="N141" s="25">
        <f t="shared" si="24"/>
        <v>8.8599999999999998E-3</v>
      </c>
      <c r="O141" s="25"/>
      <c r="P141" s="25">
        <f t="shared" si="29"/>
        <v>1.9305599999999996E-3</v>
      </c>
      <c r="Q141" s="25">
        <f t="shared" si="30"/>
        <v>4.4460796799999994E-2</v>
      </c>
      <c r="R141" s="25">
        <v>7.5900000000000004E-3</v>
      </c>
      <c r="S141" s="25">
        <f t="shared" si="21"/>
        <v>3.8400000000000001E-3</v>
      </c>
    </row>
    <row r="142" spans="1:19" s="15" customFormat="1">
      <c r="A142" s="18">
        <v>390</v>
      </c>
      <c r="B142" s="25">
        <v>2.0000000000000002E-5</v>
      </c>
      <c r="C142" s="25">
        <v>7.4799999999999997E-3</v>
      </c>
      <c r="D142" s="25">
        <f t="shared" si="22"/>
        <v>3.6099999999999995E-3</v>
      </c>
      <c r="E142" s="25"/>
      <c r="F142" s="25">
        <f t="shared" si="25"/>
        <v>2.6066999999999996E-3</v>
      </c>
      <c r="G142" s="25">
        <f t="shared" si="26"/>
        <v>6.0032300999999989E-2</v>
      </c>
      <c r="H142" s="25">
        <v>1.506E-2</v>
      </c>
      <c r="I142" s="25">
        <f t="shared" si="23"/>
        <v>1.119E-2</v>
      </c>
      <c r="J142" s="25"/>
      <c r="K142" s="25">
        <f t="shared" si="27"/>
        <v>5.9661000000000002E-3</v>
      </c>
      <c r="L142" s="25">
        <f t="shared" si="28"/>
        <v>0.13739928300000001</v>
      </c>
      <c r="M142" s="25">
        <v>1.34E-2</v>
      </c>
      <c r="N142" s="25">
        <f t="shared" si="24"/>
        <v>9.5300000000000003E-3</v>
      </c>
      <c r="O142" s="25"/>
      <c r="P142" s="25">
        <f t="shared" si="29"/>
        <v>2.60056E-3</v>
      </c>
      <c r="Q142" s="25">
        <f t="shared" si="30"/>
        <v>5.9890896800000003E-2</v>
      </c>
      <c r="R142" s="25">
        <v>7.7200000000000003E-3</v>
      </c>
      <c r="S142" s="25">
        <f t="shared" ref="S142:S205" si="31">(B142+R142)/2</f>
        <v>3.8700000000000002E-3</v>
      </c>
    </row>
    <row r="143" spans="1:19" s="15" customFormat="1">
      <c r="A143" s="18">
        <v>391</v>
      </c>
      <c r="B143" s="25">
        <v>-9.0000000000000006E-5</v>
      </c>
      <c r="C143" s="25">
        <v>6.8500000000000002E-3</v>
      </c>
      <c r="D143" s="25">
        <f t="shared" si="22"/>
        <v>3.13E-3</v>
      </c>
      <c r="E143" s="25"/>
      <c r="F143" s="25">
        <f t="shared" si="25"/>
        <v>2.1267E-3</v>
      </c>
      <c r="G143" s="25">
        <f t="shared" si="26"/>
        <v>4.8977901000000004E-2</v>
      </c>
      <c r="H143" s="25">
        <v>1.4760000000000001E-2</v>
      </c>
      <c r="I143" s="25">
        <f t="shared" si="23"/>
        <v>1.1040000000000001E-2</v>
      </c>
      <c r="J143" s="25"/>
      <c r="K143" s="25">
        <f t="shared" si="27"/>
        <v>5.8161000000000011E-3</v>
      </c>
      <c r="L143" s="25">
        <f t="shared" si="28"/>
        <v>0.13394478300000004</v>
      </c>
      <c r="M143" s="25">
        <v>1.2699999999999999E-2</v>
      </c>
      <c r="N143" s="25">
        <f t="shared" si="24"/>
        <v>8.9799999999999984E-3</v>
      </c>
      <c r="O143" s="25"/>
      <c r="P143" s="25">
        <f t="shared" si="29"/>
        <v>2.0505599999999981E-3</v>
      </c>
      <c r="Q143" s="25">
        <f t="shared" si="30"/>
        <v>4.7224396799999957E-2</v>
      </c>
      <c r="R143" s="25">
        <v>7.5300000000000002E-3</v>
      </c>
      <c r="S143" s="25">
        <f t="shared" si="31"/>
        <v>3.7200000000000002E-3</v>
      </c>
    </row>
    <row r="144" spans="1:19" s="15" customFormat="1">
      <c r="A144" s="18">
        <v>392</v>
      </c>
      <c r="B144" s="25">
        <v>2.5000000000000001E-4</v>
      </c>
      <c r="C144" s="25">
        <v>7.1999999999999998E-3</v>
      </c>
      <c r="D144" s="25">
        <f t="shared" si="22"/>
        <v>3.2500000000000003E-3</v>
      </c>
      <c r="E144" s="25"/>
      <c r="F144" s="25">
        <f t="shared" si="25"/>
        <v>2.2467000000000003E-3</v>
      </c>
      <c r="G144" s="25">
        <f t="shared" si="26"/>
        <v>5.1741501000000009E-2</v>
      </c>
      <c r="H144" s="25">
        <v>1.468E-2</v>
      </c>
      <c r="I144" s="25">
        <f t="shared" si="23"/>
        <v>1.073E-2</v>
      </c>
      <c r="J144" s="25"/>
      <c r="K144" s="25">
        <f t="shared" si="27"/>
        <v>5.5060999999999999E-3</v>
      </c>
      <c r="L144" s="25">
        <f t="shared" si="28"/>
        <v>0.126805483</v>
      </c>
      <c r="M144" s="25">
        <v>1.329E-2</v>
      </c>
      <c r="N144" s="25">
        <f t="shared" si="24"/>
        <v>9.3400000000000011E-3</v>
      </c>
      <c r="O144" s="25"/>
      <c r="P144" s="25">
        <f t="shared" si="29"/>
        <v>2.4105600000000008E-3</v>
      </c>
      <c r="Q144" s="25">
        <f t="shared" si="30"/>
        <v>5.551519680000002E-2</v>
      </c>
      <c r="R144" s="25">
        <v>7.6499999999999997E-3</v>
      </c>
      <c r="S144" s="25">
        <f t="shared" si="31"/>
        <v>3.9499999999999995E-3</v>
      </c>
    </row>
    <row r="145" spans="1:19" s="15" customFormat="1">
      <c r="A145" s="18">
        <v>393</v>
      </c>
      <c r="B145" s="25">
        <v>-3.0000000000000001E-5</v>
      </c>
      <c r="C145" s="25">
        <v>6.6499999999999997E-3</v>
      </c>
      <c r="D145" s="25">
        <f t="shared" si="22"/>
        <v>3.0199999999999997E-3</v>
      </c>
      <c r="E145" s="25"/>
      <c r="F145" s="25">
        <f t="shared" si="25"/>
        <v>2.0166999999999997E-3</v>
      </c>
      <c r="G145" s="25">
        <f t="shared" si="26"/>
        <v>4.6444600999999995E-2</v>
      </c>
      <c r="H145" s="25">
        <v>1.461E-2</v>
      </c>
      <c r="I145" s="25">
        <f t="shared" si="23"/>
        <v>1.098E-2</v>
      </c>
      <c r="J145" s="25"/>
      <c r="K145" s="25">
        <f t="shared" si="27"/>
        <v>5.7561000000000001E-3</v>
      </c>
      <c r="L145" s="25">
        <f t="shared" si="28"/>
        <v>0.132562983</v>
      </c>
      <c r="M145" s="25">
        <v>1.261E-2</v>
      </c>
      <c r="N145" s="25">
        <f t="shared" si="24"/>
        <v>8.9800000000000001E-3</v>
      </c>
      <c r="O145" s="25"/>
      <c r="P145" s="25">
        <f t="shared" si="29"/>
        <v>2.0505599999999999E-3</v>
      </c>
      <c r="Q145" s="25">
        <f t="shared" si="30"/>
        <v>4.7224396799999999E-2</v>
      </c>
      <c r="R145" s="25">
        <v>7.2899999999999996E-3</v>
      </c>
      <c r="S145" s="25">
        <f t="shared" si="31"/>
        <v>3.63E-3</v>
      </c>
    </row>
    <row r="146" spans="1:19" s="15" customFormat="1">
      <c r="A146" s="18">
        <v>394</v>
      </c>
      <c r="B146" s="25">
        <v>5.0000000000000002E-5</v>
      </c>
      <c r="C146" s="25">
        <v>7.0000000000000001E-3</v>
      </c>
      <c r="D146" s="25">
        <f t="shared" si="22"/>
        <v>3.1450000000000002E-3</v>
      </c>
      <c r="E146" s="25"/>
      <c r="F146" s="25">
        <f t="shared" si="25"/>
        <v>2.1417000000000003E-3</v>
      </c>
      <c r="G146" s="25">
        <f t="shared" si="26"/>
        <v>4.9323351000000008E-2</v>
      </c>
      <c r="H146" s="25">
        <v>1.436E-2</v>
      </c>
      <c r="I146" s="25">
        <f t="shared" si="23"/>
        <v>1.0505E-2</v>
      </c>
      <c r="J146" s="25"/>
      <c r="K146" s="25">
        <f t="shared" si="27"/>
        <v>5.2811000000000004E-3</v>
      </c>
      <c r="L146" s="25">
        <f t="shared" si="28"/>
        <v>0.12162373300000001</v>
      </c>
      <c r="M146" s="25">
        <v>1.2999999999999999E-2</v>
      </c>
      <c r="N146" s="25">
        <f t="shared" si="24"/>
        <v>9.1450000000000004E-3</v>
      </c>
      <c r="O146" s="25"/>
      <c r="P146" s="25">
        <f t="shared" si="29"/>
        <v>2.2155600000000001E-3</v>
      </c>
      <c r="Q146" s="25">
        <f t="shared" si="30"/>
        <v>5.1024346800000002E-2</v>
      </c>
      <c r="R146" s="25">
        <v>7.6600000000000001E-3</v>
      </c>
      <c r="S146" s="25">
        <f t="shared" si="31"/>
        <v>3.8549999999999999E-3</v>
      </c>
    </row>
    <row r="147" spans="1:19" s="15" customFormat="1">
      <c r="A147" s="18">
        <v>395</v>
      </c>
      <c r="B147" s="25">
        <v>1E-4</v>
      </c>
      <c r="C147" s="25">
        <v>6.6100000000000004E-3</v>
      </c>
      <c r="D147" s="25">
        <f t="shared" si="22"/>
        <v>2.9350000000000001E-3</v>
      </c>
      <c r="E147" s="25"/>
      <c r="F147" s="25">
        <f t="shared" si="25"/>
        <v>1.9317000000000002E-3</v>
      </c>
      <c r="G147" s="25">
        <f t="shared" si="26"/>
        <v>4.4487051000000007E-2</v>
      </c>
      <c r="H147" s="25">
        <v>1.4420000000000001E-2</v>
      </c>
      <c r="I147" s="25">
        <f t="shared" si="23"/>
        <v>1.0745000000000001E-2</v>
      </c>
      <c r="J147" s="25"/>
      <c r="K147" s="25">
        <f t="shared" si="27"/>
        <v>5.521100000000001E-3</v>
      </c>
      <c r="L147" s="25">
        <f t="shared" si="28"/>
        <v>0.12715093300000002</v>
      </c>
      <c r="M147" s="25">
        <v>1.2500000000000001E-2</v>
      </c>
      <c r="N147" s="25">
        <f t="shared" si="24"/>
        <v>8.8249999999999995E-3</v>
      </c>
      <c r="O147" s="25"/>
      <c r="P147" s="25">
        <f t="shared" si="29"/>
        <v>1.8955599999999993E-3</v>
      </c>
      <c r="Q147" s="25">
        <f t="shared" si="30"/>
        <v>4.3654746799999984E-2</v>
      </c>
      <c r="R147" s="25">
        <v>7.2500000000000004E-3</v>
      </c>
      <c r="S147" s="25">
        <f t="shared" si="31"/>
        <v>3.6750000000000003E-3</v>
      </c>
    </row>
    <row r="148" spans="1:19" s="15" customFormat="1">
      <c r="A148" s="18">
        <v>396</v>
      </c>
      <c r="B148" s="25">
        <v>9.0000000000000006E-5</v>
      </c>
      <c r="C148" s="25">
        <v>6.8999999999999999E-3</v>
      </c>
      <c r="D148" s="25">
        <f t="shared" si="22"/>
        <v>3.0950000000000001E-3</v>
      </c>
      <c r="E148" s="25"/>
      <c r="F148" s="25">
        <f t="shared" si="25"/>
        <v>2.0917000000000002E-3</v>
      </c>
      <c r="G148" s="25">
        <f t="shared" si="26"/>
        <v>4.8171851000000009E-2</v>
      </c>
      <c r="H148" s="25">
        <v>1.438E-2</v>
      </c>
      <c r="I148" s="25">
        <f t="shared" si="23"/>
        <v>1.0575000000000001E-2</v>
      </c>
      <c r="J148" s="25"/>
      <c r="K148" s="25">
        <f t="shared" si="27"/>
        <v>5.351100000000001E-3</v>
      </c>
      <c r="L148" s="25">
        <f t="shared" si="28"/>
        <v>0.12323583300000003</v>
      </c>
      <c r="M148" s="25">
        <v>1.2880000000000001E-2</v>
      </c>
      <c r="N148" s="25">
        <f t="shared" si="24"/>
        <v>9.0750000000000015E-3</v>
      </c>
      <c r="O148" s="25"/>
      <c r="P148" s="25">
        <f t="shared" si="29"/>
        <v>2.1455600000000012E-3</v>
      </c>
      <c r="Q148" s="25">
        <f t="shared" si="30"/>
        <v>4.9412246800000031E-2</v>
      </c>
      <c r="R148" s="25">
        <v>7.5199999999999998E-3</v>
      </c>
      <c r="S148" s="25">
        <f t="shared" si="31"/>
        <v>3.8049999999999998E-3</v>
      </c>
    </row>
    <row r="149" spans="1:19" s="15" customFormat="1">
      <c r="A149" s="18">
        <v>397</v>
      </c>
      <c r="B149" s="25">
        <v>-5.0000000000000002E-5</v>
      </c>
      <c r="C149" s="25">
        <v>6.7600000000000004E-3</v>
      </c>
      <c r="D149" s="25">
        <f t="shared" si="22"/>
        <v>3.2150000000000004E-3</v>
      </c>
      <c r="E149" s="25"/>
      <c r="F149" s="25">
        <f t="shared" si="25"/>
        <v>2.2117000000000005E-3</v>
      </c>
      <c r="G149" s="25">
        <f t="shared" si="26"/>
        <v>5.0935451000000014E-2</v>
      </c>
      <c r="H149" s="25">
        <v>1.456E-2</v>
      </c>
      <c r="I149" s="25">
        <f t="shared" si="23"/>
        <v>1.1015E-2</v>
      </c>
      <c r="J149" s="25"/>
      <c r="K149" s="25">
        <f t="shared" si="27"/>
        <v>5.7911000000000004E-3</v>
      </c>
      <c r="L149" s="25">
        <f t="shared" si="28"/>
        <v>0.13336903300000003</v>
      </c>
      <c r="M149" s="25">
        <v>1.2630000000000001E-2</v>
      </c>
      <c r="N149" s="25">
        <f t="shared" si="24"/>
        <v>9.0850000000000011E-3</v>
      </c>
      <c r="O149" s="25"/>
      <c r="P149" s="25">
        <f t="shared" si="29"/>
        <v>2.1555600000000008E-3</v>
      </c>
      <c r="Q149" s="25">
        <f t="shared" si="30"/>
        <v>4.964254680000002E-2</v>
      </c>
      <c r="R149" s="25">
        <v>7.1399999999999996E-3</v>
      </c>
      <c r="S149" s="25">
        <f t="shared" si="31"/>
        <v>3.545E-3</v>
      </c>
    </row>
    <row r="150" spans="1:19" s="15" customFormat="1">
      <c r="A150" s="18">
        <v>398</v>
      </c>
      <c r="B150" s="25">
        <v>1.1E-4</v>
      </c>
      <c r="C150" s="25">
        <v>6.6899999999999998E-3</v>
      </c>
      <c r="D150" s="25">
        <f t="shared" si="22"/>
        <v>2.9149999999999996E-3</v>
      </c>
      <c r="E150" s="25"/>
      <c r="F150" s="25">
        <f t="shared" si="25"/>
        <v>1.9116999999999997E-3</v>
      </c>
      <c r="G150" s="25">
        <f t="shared" si="26"/>
        <v>4.4026450999999994E-2</v>
      </c>
      <c r="H150" s="25">
        <v>1.448E-2</v>
      </c>
      <c r="I150" s="25">
        <f t="shared" si="23"/>
        <v>1.0704999999999999E-2</v>
      </c>
      <c r="J150" s="25"/>
      <c r="K150" s="25">
        <f t="shared" si="27"/>
        <v>5.4810999999999992E-3</v>
      </c>
      <c r="L150" s="25">
        <f t="shared" si="28"/>
        <v>0.12622973299999998</v>
      </c>
      <c r="M150" s="25">
        <v>1.286E-2</v>
      </c>
      <c r="N150" s="25">
        <f t="shared" si="24"/>
        <v>9.0849999999999993E-3</v>
      </c>
      <c r="O150" s="25"/>
      <c r="P150" s="25">
        <f t="shared" si="29"/>
        <v>2.1555599999999991E-3</v>
      </c>
      <c r="Q150" s="25">
        <f t="shared" si="30"/>
        <v>4.9642546799999979E-2</v>
      </c>
      <c r="R150" s="25">
        <v>7.4400000000000004E-3</v>
      </c>
      <c r="S150" s="25">
        <f t="shared" si="31"/>
        <v>3.7750000000000001E-3</v>
      </c>
    </row>
    <row r="151" spans="1:19" s="15" customFormat="1">
      <c r="A151" s="18">
        <v>399</v>
      </c>
      <c r="B151" s="25">
        <v>0</v>
      </c>
      <c r="C151" s="25">
        <v>6.5900000000000004E-3</v>
      </c>
      <c r="D151" s="25">
        <f t="shared" si="22"/>
        <v>3.0850000000000005E-3</v>
      </c>
      <c r="E151" s="25"/>
      <c r="F151" s="25">
        <f t="shared" si="25"/>
        <v>2.0817000000000006E-3</v>
      </c>
      <c r="G151" s="25">
        <f t="shared" si="26"/>
        <v>4.7941551000000013E-2</v>
      </c>
      <c r="H151" s="25">
        <v>1.43E-2</v>
      </c>
      <c r="I151" s="25">
        <f t="shared" si="23"/>
        <v>1.0795000000000001E-2</v>
      </c>
      <c r="J151" s="25"/>
      <c r="K151" s="25">
        <f t="shared" si="27"/>
        <v>5.5711000000000007E-3</v>
      </c>
      <c r="L151" s="25">
        <f t="shared" si="28"/>
        <v>0.12830243300000002</v>
      </c>
      <c r="M151" s="25">
        <v>1.242E-2</v>
      </c>
      <c r="N151" s="25">
        <f t="shared" si="24"/>
        <v>8.915000000000001E-3</v>
      </c>
      <c r="O151" s="25"/>
      <c r="P151" s="25">
        <f t="shared" si="29"/>
        <v>1.9855600000000008E-3</v>
      </c>
      <c r="Q151" s="25">
        <f t="shared" si="30"/>
        <v>4.5727446800000023E-2</v>
      </c>
      <c r="R151" s="25">
        <v>7.0099999999999997E-3</v>
      </c>
      <c r="S151" s="25">
        <f t="shared" si="31"/>
        <v>3.5049999999999999E-3</v>
      </c>
    </row>
    <row r="152" spans="1:19" s="15" customFormat="1">
      <c r="A152" s="18">
        <v>400</v>
      </c>
      <c r="B152" s="25">
        <v>1.8000000000000001E-4</v>
      </c>
      <c r="C152" s="25">
        <v>6.6699999999999997E-3</v>
      </c>
      <c r="D152" s="25">
        <f t="shared" si="22"/>
        <v>2.9749999999999998E-3</v>
      </c>
      <c r="E152" s="25"/>
      <c r="F152" s="25">
        <f t="shared" si="25"/>
        <v>1.9716999999999998E-3</v>
      </c>
      <c r="G152" s="25">
        <f t="shared" si="26"/>
        <v>4.5408250999999997E-2</v>
      </c>
      <c r="H152" s="25">
        <v>1.4149999999999999E-2</v>
      </c>
      <c r="I152" s="25">
        <f t="shared" si="23"/>
        <v>1.0454999999999999E-2</v>
      </c>
      <c r="J152" s="25"/>
      <c r="K152" s="25">
        <f t="shared" si="27"/>
        <v>5.2310999999999989E-3</v>
      </c>
      <c r="L152" s="25">
        <f t="shared" si="28"/>
        <v>0.12047223299999998</v>
      </c>
      <c r="M152" s="25">
        <v>1.268E-2</v>
      </c>
      <c r="N152" s="25">
        <f t="shared" si="24"/>
        <v>8.9849999999999999E-3</v>
      </c>
      <c r="O152" s="25"/>
      <c r="P152" s="25">
        <f t="shared" si="29"/>
        <v>2.0555599999999997E-3</v>
      </c>
      <c r="Q152" s="25">
        <f t="shared" si="30"/>
        <v>4.7339546799999993E-2</v>
      </c>
      <c r="R152" s="25">
        <v>7.2100000000000003E-3</v>
      </c>
      <c r="S152" s="25">
        <f t="shared" si="31"/>
        <v>3.6949999999999999E-3</v>
      </c>
    </row>
    <row r="153" spans="1:19" s="15" customFormat="1">
      <c r="A153" s="18">
        <v>401</v>
      </c>
      <c r="B153" s="25">
        <v>4.0000000000000003E-5</v>
      </c>
      <c r="C153" s="25">
        <v>6.6899999999999998E-3</v>
      </c>
      <c r="D153" s="25">
        <f t="shared" si="22"/>
        <v>3.1899999999999997E-3</v>
      </c>
      <c r="E153" s="25"/>
      <c r="F153" s="25">
        <f t="shared" si="25"/>
        <v>2.1866999999999998E-3</v>
      </c>
      <c r="G153" s="25">
        <f t="shared" si="26"/>
        <v>5.0359701E-2</v>
      </c>
      <c r="H153" s="25">
        <v>1.426E-2</v>
      </c>
      <c r="I153" s="25">
        <f t="shared" si="23"/>
        <v>1.076E-2</v>
      </c>
      <c r="J153" s="25"/>
      <c r="K153" s="25">
        <f t="shared" si="27"/>
        <v>5.5361000000000004E-3</v>
      </c>
      <c r="L153" s="25">
        <f t="shared" si="28"/>
        <v>0.12749638300000002</v>
      </c>
      <c r="M153" s="25">
        <v>1.2409999999999999E-2</v>
      </c>
      <c r="N153" s="25">
        <f t="shared" si="24"/>
        <v>8.9099999999999995E-3</v>
      </c>
      <c r="O153" s="25"/>
      <c r="P153" s="25">
        <f t="shared" si="29"/>
        <v>1.9805599999999993E-3</v>
      </c>
      <c r="Q153" s="25">
        <f t="shared" si="30"/>
        <v>4.5612296799999986E-2</v>
      </c>
      <c r="R153" s="25">
        <v>6.96E-3</v>
      </c>
      <c r="S153" s="25">
        <f t="shared" si="31"/>
        <v>3.5000000000000001E-3</v>
      </c>
    </row>
    <row r="154" spans="1:19" s="15" customFormat="1">
      <c r="A154" s="18">
        <v>402</v>
      </c>
      <c r="B154" s="25">
        <v>-2.0000000000000002E-5</v>
      </c>
      <c r="C154" s="25">
        <v>6.3600000000000002E-3</v>
      </c>
      <c r="D154" s="25">
        <f t="shared" si="22"/>
        <v>2.7000000000000001E-3</v>
      </c>
      <c r="E154" s="25"/>
      <c r="F154" s="25">
        <f t="shared" si="25"/>
        <v>1.6967000000000002E-3</v>
      </c>
      <c r="G154" s="25">
        <f t="shared" si="26"/>
        <v>3.9075001000000005E-2</v>
      </c>
      <c r="H154" s="25">
        <v>1.41E-2</v>
      </c>
      <c r="I154" s="25">
        <f t="shared" si="23"/>
        <v>1.044E-2</v>
      </c>
      <c r="J154" s="25"/>
      <c r="K154" s="25">
        <f t="shared" si="27"/>
        <v>5.2160999999999996E-3</v>
      </c>
      <c r="L154" s="25">
        <f t="shared" si="28"/>
        <v>0.120126783</v>
      </c>
      <c r="M154" s="25">
        <v>1.2489999999999999E-2</v>
      </c>
      <c r="N154" s="25">
        <f t="shared" si="24"/>
        <v>8.8299999999999993E-3</v>
      </c>
      <c r="O154" s="25"/>
      <c r="P154" s="25">
        <f t="shared" si="29"/>
        <v>1.9005599999999991E-3</v>
      </c>
      <c r="Q154" s="25">
        <f t="shared" si="30"/>
        <v>4.3769896799999979E-2</v>
      </c>
      <c r="R154" s="25">
        <v>7.3400000000000002E-3</v>
      </c>
      <c r="S154" s="25">
        <f t="shared" si="31"/>
        <v>3.6600000000000001E-3</v>
      </c>
    </row>
    <row r="155" spans="1:19" s="15" customFormat="1">
      <c r="A155" s="18">
        <v>403</v>
      </c>
      <c r="B155" s="25">
        <v>-8.0000000000000007E-5</v>
      </c>
      <c r="C155" s="25">
        <v>6.7200000000000003E-3</v>
      </c>
      <c r="D155" s="25">
        <f t="shared" si="22"/>
        <v>3.2950000000000002E-3</v>
      </c>
      <c r="E155" s="25"/>
      <c r="F155" s="25">
        <f t="shared" si="25"/>
        <v>2.2917000000000002E-3</v>
      </c>
      <c r="G155" s="25">
        <f t="shared" si="26"/>
        <v>5.2777851000000008E-2</v>
      </c>
      <c r="H155" s="25">
        <v>1.404E-2</v>
      </c>
      <c r="I155" s="25">
        <f t="shared" si="23"/>
        <v>1.0614999999999999E-2</v>
      </c>
      <c r="J155" s="25"/>
      <c r="K155" s="25">
        <f t="shared" si="27"/>
        <v>5.3910999999999994E-3</v>
      </c>
      <c r="L155" s="25">
        <f t="shared" si="28"/>
        <v>0.12415703299999999</v>
      </c>
      <c r="M155" s="25">
        <v>1.248E-2</v>
      </c>
      <c r="N155" s="25">
        <f t="shared" si="24"/>
        <v>9.0550000000000005E-3</v>
      </c>
      <c r="O155" s="25"/>
      <c r="P155" s="25">
        <f t="shared" si="29"/>
        <v>2.1255600000000003E-3</v>
      </c>
      <c r="Q155" s="25">
        <f t="shared" si="30"/>
        <v>4.8951646800000012E-2</v>
      </c>
      <c r="R155" s="25">
        <v>6.9300000000000004E-3</v>
      </c>
      <c r="S155" s="25">
        <f t="shared" si="31"/>
        <v>3.4250000000000001E-3</v>
      </c>
    </row>
    <row r="156" spans="1:19" s="15" customFormat="1">
      <c r="A156" s="18">
        <v>404</v>
      </c>
      <c r="B156" s="25">
        <v>6.0000000000000002E-5</v>
      </c>
      <c r="C156" s="25">
        <v>6.3099999999999996E-3</v>
      </c>
      <c r="D156" s="25">
        <f t="shared" si="22"/>
        <v>2.6599999999999996E-3</v>
      </c>
      <c r="E156" s="25"/>
      <c r="F156" s="25">
        <f t="shared" si="25"/>
        <v>1.6566999999999997E-3</v>
      </c>
      <c r="G156" s="25">
        <f t="shared" si="26"/>
        <v>3.8153800999999994E-2</v>
      </c>
      <c r="H156" s="25">
        <v>1.379E-2</v>
      </c>
      <c r="I156" s="25">
        <f t="shared" si="23"/>
        <v>1.014E-2</v>
      </c>
      <c r="J156" s="25"/>
      <c r="K156" s="25">
        <f t="shared" si="27"/>
        <v>4.9160999999999996E-3</v>
      </c>
      <c r="L156" s="25">
        <f t="shared" si="28"/>
        <v>0.113217783</v>
      </c>
      <c r="M156" s="25">
        <v>1.2239999999999999E-2</v>
      </c>
      <c r="N156" s="25">
        <f t="shared" si="24"/>
        <v>8.5899999999999987E-3</v>
      </c>
      <c r="O156" s="25"/>
      <c r="P156" s="25">
        <f t="shared" si="29"/>
        <v>1.6605599999999984E-3</v>
      </c>
      <c r="Q156" s="25">
        <f t="shared" si="30"/>
        <v>3.8242696799999969E-2</v>
      </c>
      <c r="R156" s="25">
        <v>7.2399999999999999E-3</v>
      </c>
      <c r="S156" s="25">
        <f t="shared" si="31"/>
        <v>3.65E-3</v>
      </c>
    </row>
    <row r="157" spans="1:19" s="15" customFormat="1">
      <c r="A157" s="18">
        <v>405</v>
      </c>
      <c r="B157" s="25">
        <v>2.0000000000000002E-5</v>
      </c>
      <c r="C157" s="25">
        <v>6.4999999999999997E-3</v>
      </c>
      <c r="D157" s="25">
        <f t="shared" si="22"/>
        <v>3.1149999999999997E-3</v>
      </c>
      <c r="E157" s="25"/>
      <c r="F157" s="25">
        <f t="shared" si="25"/>
        <v>2.1116999999999998E-3</v>
      </c>
      <c r="G157" s="25">
        <f t="shared" si="26"/>
        <v>4.8632451E-2</v>
      </c>
      <c r="H157" s="25">
        <v>1.4069999999999999E-2</v>
      </c>
      <c r="I157" s="25">
        <f t="shared" si="23"/>
        <v>1.0685E-2</v>
      </c>
      <c r="J157" s="25"/>
      <c r="K157" s="25">
        <f t="shared" si="27"/>
        <v>5.4611E-3</v>
      </c>
      <c r="L157" s="25">
        <f t="shared" si="28"/>
        <v>0.12576913300000001</v>
      </c>
      <c r="M157" s="25">
        <v>1.23E-2</v>
      </c>
      <c r="N157" s="25">
        <f t="shared" si="24"/>
        <v>8.9149999999999993E-3</v>
      </c>
      <c r="O157" s="25"/>
      <c r="P157" s="25">
        <f t="shared" si="29"/>
        <v>1.9855599999999991E-3</v>
      </c>
      <c r="Q157" s="25">
        <f t="shared" si="30"/>
        <v>4.5727446799999981E-2</v>
      </c>
      <c r="R157" s="25">
        <v>6.7499999999999999E-3</v>
      </c>
      <c r="S157" s="25">
        <f t="shared" si="31"/>
        <v>3.385E-3</v>
      </c>
    </row>
    <row r="158" spans="1:19" s="15" customFormat="1">
      <c r="A158" s="18">
        <v>406</v>
      </c>
      <c r="B158" s="25">
        <v>3.0000000000000001E-5</v>
      </c>
      <c r="C158" s="25">
        <v>6.3800000000000003E-3</v>
      </c>
      <c r="D158" s="25">
        <f t="shared" si="22"/>
        <v>2.7300000000000002E-3</v>
      </c>
      <c r="E158" s="25"/>
      <c r="F158" s="25">
        <f t="shared" si="25"/>
        <v>1.7267000000000003E-3</v>
      </c>
      <c r="G158" s="25">
        <f t="shared" si="26"/>
        <v>3.9765901000000006E-2</v>
      </c>
      <c r="H158" s="25">
        <v>1.388E-2</v>
      </c>
      <c r="I158" s="25">
        <f t="shared" si="23"/>
        <v>1.023E-2</v>
      </c>
      <c r="J158" s="25"/>
      <c r="K158" s="25">
        <f t="shared" si="27"/>
        <v>5.0060999999999994E-3</v>
      </c>
      <c r="L158" s="25">
        <f t="shared" si="28"/>
        <v>0.115290483</v>
      </c>
      <c r="M158" s="25">
        <v>1.2279999999999999E-2</v>
      </c>
      <c r="N158" s="25">
        <f t="shared" si="24"/>
        <v>8.6299999999999988E-3</v>
      </c>
      <c r="O158" s="25"/>
      <c r="P158" s="25">
        <f t="shared" si="29"/>
        <v>1.7005599999999985E-3</v>
      </c>
      <c r="Q158" s="25">
        <f t="shared" si="30"/>
        <v>3.9163896799999966E-2</v>
      </c>
      <c r="R158" s="25">
        <v>7.2700000000000004E-3</v>
      </c>
      <c r="S158" s="25">
        <f t="shared" si="31"/>
        <v>3.65E-3</v>
      </c>
    </row>
    <row r="159" spans="1:19" s="15" customFormat="1">
      <c r="A159" s="18">
        <v>407</v>
      </c>
      <c r="B159" s="25">
        <v>2.0000000000000002E-5</v>
      </c>
      <c r="C159" s="25">
        <v>6.4200000000000004E-3</v>
      </c>
      <c r="D159" s="25">
        <f t="shared" si="22"/>
        <v>3.1000000000000003E-3</v>
      </c>
      <c r="E159" s="25"/>
      <c r="F159" s="25">
        <f t="shared" si="25"/>
        <v>2.0967000000000004E-3</v>
      </c>
      <c r="G159" s="25">
        <f t="shared" si="26"/>
        <v>4.828700100000001E-2</v>
      </c>
      <c r="H159" s="25">
        <v>1.372E-2</v>
      </c>
      <c r="I159" s="25">
        <f t="shared" si="23"/>
        <v>1.04E-2</v>
      </c>
      <c r="J159" s="25"/>
      <c r="K159" s="25">
        <f t="shared" si="27"/>
        <v>5.1760999999999995E-3</v>
      </c>
      <c r="L159" s="25">
        <f t="shared" si="28"/>
        <v>0.11920558299999999</v>
      </c>
      <c r="M159" s="25">
        <v>1.218E-2</v>
      </c>
      <c r="N159" s="25">
        <f t="shared" si="24"/>
        <v>8.8599999999999998E-3</v>
      </c>
      <c r="O159" s="25"/>
      <c r="P159" s="25">
        <f t="shared" si="29"/>
        <v>1.9305599999999996E-3</v>
      </c>
      <c r="Q159" s="25">
        <f t="shared" si="30"/>
        <v>4.4460796799999994E-2</v>
      </c>
      <c r="R159" s="25">
        <v>6.62E-3</v>
      </c>
      <c r="S159" s="25">
        <f t="shared" si="31"/>
        <v>3.32E-3</v>
      </c>
    </row>
    <row r="160" spans="1:19" s="15" customFormat="1">
      <c r="A160" s="18">
        <v>408</v>
      </c>
      <c r="B160" s="25">
        <v>3.0000000000000001E-5</v>
      </c>
      <c r="C160" s="25">
        <v>6.0899999999999999E-3</v>
      </c>
      <c r="D160" s="25">
        <f t="shared" si="22"/>
        <v>2.5200000000000001E-3</v>
      </c>
      <c r="E160" s="25"/>
      <c r="F160" s="25">
        <f t="shared" si="25"/>
        <v>1.5167000000000002E-3</v>
      </c>
      <c r="G160" s="25">
        <f t="shared" si="26"/>
        <v>3.4929601000000005E-2</v>
      </c>
      <c r="H160" s="25">
        <v>1.357E-2</v>
      </c>
      <c r="I160" s="25">
        <f t="shared" si="23"/>
        <v>0.01</v>
      </c>
      <c r="J160" s="25"/>
      <c r="K160" s="25">
        <f t="shared" si="27"/>
        <v>4.7761000000000001E-3</v>
      </c>
      <c r="L160" s="25">
        <f t="shared" si="28"/>
        <v>0.10999358300000001</v>
      </c>
      <c r="M160" s="25">
        <v>1.21E-2</v>
      </c>
      <c r="N160" s="25">
        <f t="shared" si="24"/>
        <v>8.5299999999999994E-3</v>
      </c>
      <c r="O160" s="25"/>
      <c r="P160" s="25">
        <f t="shared" si="29"/>
        <v>1.6005599999999991E-3</v>
      </c>
      <c r="Q160" s="25">
        <f t="shared" si="30"/>
        <v>3.686089679999998E-2</v>
      </c>
      <c r="R160" s="25">
        <v>7.11E-3</v>
      </c>
      <c r="S160" s="25">
        <f t="shared" si="31"/>
        <v>3.5699999999999998E-3</v>
      </c>
    </row>
    <row r="161" spans="1:19" s="15" customFormat="1">
      <c r="A161" s="18">
        <v>409</v>
      </c>
      <c r="B161" s="25">
        <v>5.0000000000000002E-5</v>
      </c>
      <c r="C161" s="25">
        <v>6.3499999999999997E-3</v>
      </c>
      <c r="D161" s="25">
        <f t="shared" si="22"/>
        <v>3.0399999999999997E-3</v>
      </c>
      <c r="E161" s="25"/>
      <c r="F161" s="25">
        <f t="shared" si="25"/>
        <v>2.0366999999999998E-3</v>
      </c>
      <c r="G161" s="25">
        <f t="shared" si="26"/>
        <v>4.6905201000000001E-2</v>
      </c>
      <c r="H161" s="25">
        <v>1.367E-2</v>
      </c>
      <c r="I161" s="25">
        <f t="shared" si="23"/>
        <v>1.0359999999999999E-2</v>
      </c>
      <c r="J161" s="25"/>
      <c r="K161" s="25">
        <f t="shared" si="27"/>
        <v>5.1360999999999993E-3</v>
      </c>
      <c r="L161" s="25">
        <f t="shared" si="28"/>
        <v>0.11828438299999999</v>
      </c>
      <c r="M161" s="25">
        <v>1.218E-2</v>
      </c>
      <c r="N161" s="25">
        <f t="shared" si="24"/>
        <v>8.8699999999999994E-3</v>
      </c>
      <c r="O161" s="25"/>
      <c r="P161" s="25">
        <f t="shared" si="29"/>
        <v>1.9405599999999992E-3</v>
      </c>
      <c r="Q161" s="25">
        <f t="shared" si="30"/>
        <v>4.4691096799999983E-2</v>
      </c>
      <c r="R161" s="25">
        <v>6.5700000000000003E-3</v>
      </c>
      <c r="S161" s="25">
        <f t="shared" si="31"/>
        <v>3.31E-3</v>
      </c>
    </row>
    <row r="162" spans="1:19" s="15" customFormat="1">
      <c r="A162" s="18">
        <v>410</v>
      </c>
      <c r="B162" s="25">
        <v>-1.3999999999999999E-4</v>
      </c>
      <c r="C162" s="25">
        <v>5.9199999999999999E-3</v>
      </c>
      <c r="D162" s="25">
        <f t="shared" si="22"/>
        <v>2.49E-3</v>
      </c>
      <c r="E162" s="25"/>
      <c r="F162" s="25">
        <f t="shared" si="25"/>
        <v>1.4867000000000001E-3</v>
      </c>
      <c r="G162" s="25">
        <f t="shared" si="26"/>
        <v>3.4238701000000003E-2</v>
      </c>
      <c r="H162" s="25">
        <v>1.3440000000000001E-2</v>
      </c>
      <c r="I162" s="25">
        <f t="shared" si="23"/>
        <v>1.0010000000000002E-2</v>
      </c>
      <c r="J162" s="25"/>
      <c r="K162" s="25">
        <f t="shared" si="27"/>
        <v>4.7861000000000015E-3</v>
      </c>
      <c r="L162" s="25">
        <f t="shared" si="28"/>
        <v>0.11022388300000004</v>
      </c>
      <c r="M162" s="25">
        <v>1.1950000000000001E-2</v>
      </c>
      <c r="N162" s="25">
        <f t="shared" si="24"/>
        <v>8.5199999999999998E-3</v>
      </c>
      <c r="O162" s="25"/>
      <c r="P162" s="25">
        <f t="shared" si="29"/>
        <v>1.5905599999999995E-3</v>
      </c>
      <c r="Q162" s="25">
        <f t="shared" si="30"/>
        <v>3.6630596799999991E-2</v>
      </c>
      <c r="R162" s="25">
        <v>7.0000000000000001E-3</v>
      </c>
      <c r="S162" s="25">
        <f t="shared" si="31"/>
        <v>3.4299999999999999E-3</v>
      </c>
    </row>
    <row r="163" spans="1:19" s="15" customFormat="1">
      <c r="A163" s="18">
        <v>411</v>
      </c>
      <c r="B163" s="25">
        <v>-1.0000000000000001E-5</v>
      </c>
      <c r="C163" s="25">
        <v>6.1999999999999998E-3</v>
      </c>
      <c r="D163" s="25">
        <f t="shared" si="22"/>
        <v>2.9399999999999995E-3</v>
      </c>
      <c r="E163" s="25"/>
      <c r="F163" s="25">
        <f t="shared" si="25"/>
        <v>1.9366999999999995E-3</v>
      </c>
      <c r="G163" s="25">
        <f t="shared" si="26"/>
        <v>4.4602200999999994E-2</v>
      </c>
      <c r="H163" s="25">
        <v>1.341E-2</v>
      </c>
      <c r="I163" s="25">
        <f t="shared" si="23"/>
        <v>1.0149999999999999E-2</v>
      </c>
      <c r="J163" s="25"/>
      <c r="K163" s="25">
        <f t="shared" si="27"/>
        <v>4.9260999999999992E-3</v>
      </c>
      <c r="L163" s="25">
        <f t="shared" si="28"/>
        <v>0.11344808299999999</v>
      </c>
      <c r="M163" s="25">
        <v>1.208E-2</v>
      </c>
      <c r="N163" s="25">
        <f t="shared" si="24"/>
        <v>8.8199999999999997E-3</v>
      </c>
      <c r="O163" s="25"/>
      <c r="P163" s="25">
        <f t="shared" si="29"/>
        <v>1.8905599999999995E-3</v>
      </c>
      <c r="Q163" s="25">
        <f t="shared" si="30"/>
        <v>4.353959679999999E-2</v>
      </c>
      <c r="R163" s="25">
        <v>6.5300000000000002E-3</v>
      </c>
      <c r="S163" s="25">
        <f t="shared" si="31"/>
        <v>3.2600000000000003E-3</v>
      </c>
    </row>
    <row r="164" spans="1:19" s="15" customFormat="1">
      <c r="A164" s="18">
        <v>412</v>
      </c>
      <c r="B164" s="25">
        <v>-1.0000000000000001E-5</v>
      </c>
      <c r="C164" s="25">
        <v>5.8700000000000002E-3</v>
      </c>
      <c r="D164" s="25">
        <f t="shared" si="22"/>
        <v>2.4650000000000002E-3</v>
      </c>
      <c r="E164" s="25"/>
      <c r="F164" s="25">
        <f t="shared" si="25"/>
        <v>1.4617000000000002E-3</v>
      </c>
      <c r="G164" s="25">
        <f t="shared" si="26"/>
        <v>3.366295100000001E-2</v>
      </c>
      <c r="H164" s="25">
        <v>1.341E-2</v>
      </c>
      <c r="I164" s="25">
        <f t="shared" si="23"/>
        <v>1.0005E-2</v>
      </c>
      <c r="J164" s="25"/>
      <c r="K164" s="25">
        <f t="shared" si="27"/>
        <v>4.7810999999999999E-3</v>
      </c>
      <c r="L164" s="25">
        <f t="shared" si="28"/>
        <v>0.110108733</v>
      </c>
      <c r="M164" s="25">
        <v>1.1769999999999999E-2</v>
      </c>
      <c r="N164" s="25">
        <f t="shared" si="24"/>
        <v>8.3649999999999992E-3</v>
      </c>
      <c r="O164" s="25"/>
      <c r="P164" s="25">
        <f t="shared" si="29"/>
        <v>1.4355599999999989E-3</v>
      </c>
      <c r="Q164" s="25">
        <f t="shared" si="30"/>
        <v>3.3060946799999977E-2</v>
      </c>
      <c r="R164" s="25">
        <v>6.8199999999999997E-3</v>
      </c>
      <c r="S164" s="25">
        <f t="shared" si="31"/>
        <v>3.405E-3</v>
      </c>
    </row>
    <row r="165" spans="1:19" s="15" customFormat="1">
      <c r="A165" s="18">
        <v>413</v>
      </c>
      <c r="B165" s="25">
        <v>0</v>
      </c>
      <c r="C165" s="25">
        <v>6.1900000000000002E-3</v>
      </c>
      <c r="D165" s="25">
        <f t="shared" si="22"/>
        <v>3.0000000000000001E-3</v>
      </c>
      <c r="E165" s="25"/>
      <c r="F165" s="25">
        <f t="shared" si="25"/>
        <v>1.9967000000000001E-3</v>
      </c>
      <c r="G165" s="25">
        <f t="shared" si="26"/>
        <v>4.5984001000000004E-2</v>
      </c>
      <c r="H165" s="25">
        <v>1.333E-2</v>
      </c>
      <c r="I165" s="25">
        <f t="shared" si="23"/>
        <v>1.014E-2</v>
      </c>
      <c r="J165" s="25"/>
      <c r="K165" s="25">
        <f t="shared" si="27"/>
        <v>4.9160999999999996E-3</v>
      </c>
      <c r="L165" s="25">
        <f t="shared" si="28"/>
        <v>0.113217783</v>
      </c>
      <c r="M165" s="25">
        <v>1.1900000000000001E-2</v>
      </c>
      <c r="N165" s="25">
        <f t="shared" si="24"/>
        <v>8.7100000000000007E-3</v>
      </c>
      <c r="O165" s="25"/>
      <c r="P165" s="25">
        <f t="shared" si="29"/>
        <v>1.7805600000000005E-3</v>
      </c>
      <c r="Q165" s="25">
        <f t="shared" si="30"/>
        <v>4.1006296800000015E-2</v>
      </c>
      <c r="R165" s="25">
        <v>6.3800000000000003E-3</v>
      </c>
      <c r="S165" s="25">
        <f t="shared" si="31"/>
        <v>3.1900000000000001E-3</v>
      </c>
    </row>
    <row r="166" spans="1:19" s="15" customFormat="1">
      <c r="A166" s="18">
        <v>414</v>
      </c>
      <c r="B166" s="25">
        <v>1.3999999999999999E-4</v>
      </c>
      <c r="C166" s="25">
        <v>5.8500000000000002E-3</v>
      </c>
      <c r="D166" s="25">
        <f t="shared" si="22"/>
        <v>2.415E-3</v>
      </c>
      <c r="E166" s="25"/>
      <c r="F166" s="25">
        <f t="shared" si="25"/>
        <v>1.4117000000000001E-3</v>
      </c>
      <c r="G166" s="25">
        <f t="shared" si="26"/>
        <v>3.2511451000000004E-2</v>
      </c>
      <c r="H166" s="25">
        <v>1.3310000000000001E-2</v>
      </c>
      <c r="I166" s="25">
        <f t="shared" si="23"/>
        <v>9.8750000000000001E-3</v>
      </c>
      <c r="J166" s="25"/>
      <c r="K166" s="25">
        <f t="shared" si="27"/>
        <v>4.6511E-3</v>
      </c>
      <c r="L166" s="25">
        <f t="shared" si="28"/>
        <v>0.10711483300000001</v>
      </c>
      <c r="M166" s="25">
        <v>1.171E-2</v>
      </c>
      <c r="N166" s="25">
        <f t="shared" si="24"/>
        <v>8.2749999999999994E-3</v>
      </c>
      <c r="O166" s="25"/>
      <c r="P166" s="25">
        <f t="shared" si="29"/>
        <v>1.3455599999999991E-3</v>
      </c>
      <c r="Q166" s="25">
        <f t="shared" si="30"/>
        <v>3.098824679999998E-2</v>
      </c>
      <c r="R166" s="25">
        <v>6.7299999999999999E-3</v>
      </c>
      <c r="S166" s="25">
        <f t="shared" si="31"/>
        <v>3.4350000000000001E-3</v>
      </c>
    </row>
    <row r="167" spans="1:19" s="15" customFormat="1">
      <c r="A167" s="18">
        <v>415</v>
      </c>
      <c r="B167" s="25">
        <v>-2.0000000000000002E-5</v>
      </c>
      <c r="C167" s="25">
        <v>6.0600000000000003E-3</v>
      </c>
      <c r="D167" s="25">
        <f t="shared" si="22"/>
        <v>2.9150000000000005E-3</v>
      </c>
      <c r="E167" s="25"/>
      <c r="F167" s="25">
        <f t="shared" si="25"/>
        <v>1.9117000000000006E-3</v>
      </c>
      <c r="G167" s="25">
        <f t="shared" si="26"/>
        <v>4.4026451000000015E-2</v>
      </c>
      <c r="H167" s="25">
        <v>1.329E-2</v>
      </c>
      <c r="I167" s="25">
        <f t="shared" si="23"/>
        <v>1.0145E-2</v>
      </c>
      <c r="J167" s="25"/>
      <c r="K167" s="25">
        <f t="shared" si="27"/>
        <v>4.9210999999999994E-3</v>
      </c>
      <c r="L167" s="25">
        <f t="shared" si="28"/>
        <v>0.113332933</v>
      </c>
      <c r="M167" s="25">
        <v>1.193E-2</v>
      </c>
      <c r="N167" s="25">
        <f t="shared" si="24"/>
        <v>8.7849999999999994E-3</v>
      </c>
      <c r="O167" s="25"/>
      <c r="P167" s="25">
        <f t="shared" si="29"/>
        <v>1.8555599999999992E-3</v>
      </c>
      <c r="Q167" s="25">
        <f t="shared" si="30"/>
        <v>4.273354679999998E-2</v>
      </c>
      <c r="R167" s="25">
        <v>6.3099999999999996E-3</v>
      </c>
      <c r="S167" s="25">
        <f t="shared" si="31"/>
        <v>3.1449999999999998E-3</v>
      </c>
    </row>
    <row r="168" spans="1:19" s="15" customFormat="1">
      <c r="A168" s="18">
        <v>416</v>
      </c>
      <c r="B168" s="25">
        <v>1.4999999999999999E-4</v>
      </c>
      <c r="C168" s="25">
        <v>5.8100000000000001E-3</v>
      </c>
      <c r="D168" s="25">
        <f t="shared" si="22"/>
        <v>2.3900000000000002E-3</v>
      </c>
      <c r="E168" s="25"/>
      <c r="F168" s="25">
        <f t="shared" si="25"/>
        <v>1.3867000000000003E-3</v>
      </c>
      <c r="G168" s="25">
        <f t="shared" si="26"/>
        <v>3.1935701000000011E-2</v>
      </c>
      <c r="H168" s="25">
        <v>1.315E-2</v>
      </c>
      <c r="I168" s="25">
        <f t="shared" si="23"/>
        <v>9.7300000000000008E-3</v>
      </c>
      <c r="J168" s="25"/>
      <c r="K168" s="25">
        <f t="shared" si="27"/>
        <v>4.5061000000000007E-3</v>
      </c>
      <c r="L168" s="25">
        <f t="shared" si="28"/>
        <v>0.10377548300000002</v>
      </c>
      <c r="M168" s="25">
        <v>1.158E-2</v>
      </c>
      <c r="N168" s="25">
        <f t="shared" si="24"/>
        <v>8.1600000000000006E-3</v>
      </c>
      <c r="O168" s="25"/>
      <c r="P168" s="25">
        <f t="shared" si="29"/>
        <v>1.2305600000000003E-3</v>
      </c>
      <c r="Q168" s="25">
        <f t="shared" si="30"/>
        <v>2.8339796800000008E-2</v>
      </c>
      <c r="R168" s="25">
        <v>6.6899999999999998E-3</v>
      </c>
      <c r="S168" s="25">
        <f t="shared" si="31"/>
        <v>3.4199999999999999E-3</v>
      </c>
    </row>
    <row r="169" spans="1:19" s="15" customFormat="1">
      <c r="A169" s="18">
        <v>417</v>
      </c>
      <c r="B169" s="25">
        <v>4.0000000000000003E-5</v>
      </c>
      <c r="C169" s="25">
        <v>6.0899999999999999E-3</v>
      </c>
      <c r="D169" s="25">
        <f t="shared" si="22"/>
        <v>2.9349999999999997E-3</v>
      </c>
      <c r="E169" s="25"/>
      <c r="F169" s="25">
        <f t="shared" si="25"/>
        <v>1.9316999999999997E-3</v>
      </c>
      <c r="G169" s="25">
        <f t="shared" si="26"/>
        <v>4.4487050999999993E-2</v>
      </c>
      <c r="H169" s="25">
        <v>1.3100000000000001E-2</v>
      </c>
      <c r="I169" s="25">
        <f t="shared" si="23"/>
        <v>9.9450000000000007E-3</v>
      </c>
      <c r="J169" s="25"/>
      <c r="K169" s="25">
        <f t="shared" si="27"/>
        <v>4.7211000000000006E-3</v>
      </c>
      <c r="L169" s="25">
        <f t="shared" si="28"/>
        <v>0.10872693300000003</v>
      </c>
      <c r="M169" s="25">
        <v>1.183E-2</v>
      </c>
      <c r="N169" s="25">
        <f t="shared" si="24"/>
        <v>8.6750000000000004E-3</v>
      </c>
      <c r="O169" s="25"/>
      <c r="P169" s="25">
        <f t="shared" si="29"/>
        <v>1.7455600000000002E-3</v>
      </c>
      <c r="Q169" s="25">
        <f t="shared" si="30"/>
        <v>4.0200246800000006E-2</v>
      </c>
      <c r="R169" s="25">
        <v>6.2700000000000004E-3</v>
      </c>
      <c r="S169" s="25">
        <f t="shared" si="31"/>
        <v>3.1550000000000003E-3</v>
      </c>
    </row>
    <row r="170" spans="1:19" s="15" customFormat="1">
      <c r="A170" s="18">
        <v>418</v>
      </c>
      <c r="B170" s="25">
        <v>1E-4</v>
      </c>
      <c r="C170" s="25">
        <v>5.6699999999999997E-3</v>
      </c>
      <c r="D170" s="25">
        <f t="shared" si="22"/>
        <v>2.4049999999999996E-3</v>
      </c>
      <c r="E170" s="25"/>
      <c r="F170" s="25">
        <f t="shared" si="25"/>
        <v>1.4016999999999996E-3</v>
      </c>
      <c r="G170" s="25">
        <f t="shared" si="26"/>
        <v>3.2281150999999994E-2</v>
      </c>
      <c r="H170" s="25">
        <v>1.3140000000000001E-2</v>
      </c>
      <c r="I170" s="25">
        <f t="shared" si="23"/>
        <v>9.8750000000000001E-3</v>
      </c>
      <c r="J170" s="25"/>
      <c r="K170" s="25">
        <f t="shared" si="27"/>
        <v>4.6511E-3</v>
      </c>
      <c r="L170" s="25">
        <f t="shared" si="28"/>
        <v>0.10711483300000001</v>
      </c>
      <c r="M170" s="25">
        <v>1.149E-2</v>
      </c>
      <c r="N170" s="25">
        <f t="shared" si="24"/>
        <v>8.2249999999999997E-3</v>
      </c>
      <c r="O170" s="25"/>
      <c r="P170" s="25">
        <f t="shared" si="29"/>
        <v>1.2955599999999994E-3</v>
      </c>
      <c r="Q170" s="25">
        <f t="shared" si="30"/>
        <v>2.9836746799999987E-2</v>
      </c>
      <c r="R170" s="25">
        <v>6.43E-3</v>
      </c>
      <c r="S170" s="25">
        <f t="shared" si="31"/>
        <v>3.2650000000000001E-3</v>
      </c>
    </row>
    <row r="171" spans="1:19" s="15" customFormat="1">
      <c r="A171" s="18">
        <v>419</v>
      </c>
      <c r="B171" s="25">
        <v>5.0000000000000002E-5</v>
      </c>
      <c r="C171" s="25">
        <v>6.0400000000000002E-3</v>
      </c>
      <c r="D171" s="25">
        <f t="shared" si="22"/>
        <v>2.9650000000000002E-3</v>
      </c>
      <c r="E171" s="25"/>
      <c r="F171" s="25">
        <f t="shared" si="25"/>
        <v>1.9617000000000002E-3</v>
      </c>
      <c r="G171" s="25">
        <f t="shared" si="26"/>
        <v>4.5177951000000008E-2</v>
      </c>
      <c r="H171" s="25">
        <v>1.303E-2</v>
      </c>
      <c r="I171" s="25">
        <f t="shared" si="23"/>
        <v>9.9550000000000003E-3</v>
      </c>
      <c r="J171" s="25"/>
      <c r="K171" s="25">
        <f t="shared" si="27"/>
        <v>4.7311000000000002E-3</v>
      </c>
      <c r="L171" s="25">
        <f t="shared" si="28"/>
        <v>0.10895723300000001</v>
      </c>
      <c r="M171" s="25">
        <v>1.1679999999999999E-2</v>
      </c>
      <c r="N171" s="25">
        <f t="shared" si="24"/>
        <v>8.6049999999999998E-3</v>
      </c>
      <c r="O171" s="25"/>
      <c r="P171" s="25">
        <f t="shared" si="29"/>
        <v>1.6755599999999995E-3</v>
      </c>
      <c r="Q171" s="25">
        <f t="shared" si="30"/>
        <v>3.8588146799999994E-2</v>
      </c>
      <c r="R171" s="25">
        <v>6.1000000000000004E-3</v>
      </c>
      <c r="S171" s="25">
        <f t="shared" si="31"/>
        <v>3.075E-3</v>
      </c>
    </row>
    <row r="172" spans="1:19" s="15" customFormat="1">
      <c r="A172" s="18">
        <v>420</v>
      </c>
      <c r="B172" s="25">
        <v>1.3999999999999999E-4</v>
      </c>
      <c r="C172" s="25">
        <v>5.4000000000000003E-3</v>
      </c>
      <c r="D172" s="25">
        <f t="shared" si="22"/>
        <v>2.14E-3</v>
      </c>
      <c r="E172" s="25"/>
      <c r="F172" s="25">
        <f t="shared" si="25"/>
        <v>1.1367E-3</v>
      </c>
      <c r="G172" s="25">
        <f t="shared" si="26"/>
        <v>2.6178201000000002E-2</v>
      </c>
      <c r="H172" s="25">
        <v>1.2880000000000001E-2</v>
      </c>
      <c r="I172" s="25">
        <f t="shared" si="23"/>
        <v>9.6200000000000001E-3</v>
      </c>
      <c r="J172" s="25"/>
      <c r="K172" s="25">
        <f t="shared" si="27"/>
        <v>4.3961E-3</v>
      </c>
      <c r="L172" s="25">
        <f t="shared" si="28"/>
        <v>0.101242183</v>
      </c>
      <c r="M172" s="25">
        <v>1.1169999999999999E-2</v>
      </c>
      <c r="N172" s="25">
        <f t="shared" si="24"/>
        <v>7.9099999999999986E-3</v>
      </c>
      <c r="O172" s="25"/>
      <c r="P172" s="25">
        <f t="shared" si="29"/>
        <v>9.8055999999999838E-4</v>
      </c>
      <c r="Q172" s="25">
        <f t="shared" si="30"/>
        <v>2.2582296799999964E-2</v>
      </c>
      <c r="R172" s="25">
        <v>6.3800000000000003E-3</v>
      </c>
      <c r="S172" s="25">
        <f t="shared" si="31"/>
        <v>3.2600000000000003E-3</v>
      </c>
    </row>
    <row r="173" spans="1:19" s="15" customFormat="1">
      <c r="A173" s="18">
        <v>421</v>
      </c>
      <c r="B173" s="25">
        <v>5.0000000000000002E-5</v>
      </c>
      <c r="C173" s="25">
        <v>5.77E-3</v>
      </c>
      <c r="D173" s="25">
        <f t="shared" si="22"/>
        <v>2.7750000000000001E-3</v>
      </c>
      <c r="E173" s="25"/>
      <c r="F173" s="25">
        <f t="shared" si="25"/>
        <v>1.7717000000000002E-3</v>
      </c>
      <c r="G173" s="25">
        <f t="shared" si="26"/>
        <v>4.0802251000000005E-2</v>
      </c>
      <c r="H173" s="25">
        <v>1.2789999999999999E-2</v>
      </c>
      <c r="I173" s="25">
        <f t="shared" si="23"/>
        <v>9.7949999999999999E-3</v>
      </c>
      <c r="J173" s="25"/>
      <c r="K173" s="25">
        <f t="shared" si="27"/>
        <v>4.5710999999999998E-3</v>
      </c>
      <c r="L173" s="25">
        <f t="shared" si="28"/>
        <v>0.105272433</v>
      </c>
      <c r="M173" s="25">
        <v>1.1379999999999999E-2</v>
      </c>
      <c r="N173" s="25">
        <f t="shared" si="24"/>
        <v>8.3850000000000001E-3</v>
      </c>
      <c r="O173" s="25"/>
      <c r="P173" s="25">
        <f t="shared" si="29"/>
        <v>1.4555599999999998E-3</v>
      </c>
      <c r="Q173" s="25">
        <f t="shared" si="30"/>
        <v>3.3521546799999996E-2</v>
      </c>
      <c r="R173" s="25">
        <v>5.94E-3</v>
      </c>
      <c r="S173" s="25">
        <f t="shared" si="31"/>
        <v>2.9949999999999998E-3</v>
      </c>
    </row>
    <row r="174" spans="1:19" s="15" customFormat="1">
      <c r="A174" s="18">
        <v>422</v>
      </c>
      <c r="B174" s="25">
        <v>4.0000000000000003E-5</v>
      </c>
      <c r="C174" s="25">
        <v>5.5399999999999998E-3</v>
      </c>
      <c r="D174" s="25">
        <f t="shared" si="22"/>
        <v>2.4449999999999997E-3</v>
      </c>
      <c r="E174" s="25"/>
      <c r="F174" s="25">
        <f t="shared" si="25"/>
        <v>1.4416999999999998E-3</v>
      </c>
      <c r="G174" s="25">
        <f t="shared" si="26"/>
        <v>3.3202350999999998E-2</v>
      </c>
      <c r="H174" s="25">
        <v>1.272E-2</v>
      </c>
      <c r="I174" s="25">
        <f t="shared" si="23"/>
        <v>9.6249999999999999E-3</v>
      </c>
      <c r="J174" s="25"/>
      <c r="K174" s="25">
        <f t="shared" si="27"/>
        <v>4.4010999999999998E-3</v>
      </c>
      <c r="L174" s="25">
        <f t="shared" si="28"/>
        <v>0.10135733299999999</v>
      </c>
      <c r="M174" s="25">
        <v>1.112E-2</v>
      </c>
      <c r="N174" s="25">
        <f t="shared" si="24"/>
        <v>8.0249999999999991E-3</v>
      </c>
      <c r="O174" s="25"/>
      <c r="P174" s="25">
        <f t="shared" si="29"/>
        <v>1.0955599999999989E-3</v>
      </c>
      <c r="Q174" s="25">
        <f t="shared" si="30"/>
        <v>2.5230746799999974E-2</v>
      </c>
      <c r="R174" s="25">
        <v>6.1500000000000001E-3</v>
      </c>
      <c r="S174" s="25">
        <f t="shared" si="31"/>
        <v>3.0950000000000001E-3</v>
      </c>
    </row>
    <row r="175" spans="1:19" s="15" customFormat="1">
      <c r="A175" s="18">
        <v>423</v>
      </c>
      <c r="B175" s="25">
        <v>-8.0000000000000007E-5</v>
      </c>
      <c r="C175" s="25">
        <v>5.6699999999999997E-3</v>
      </c>
      <c r="D175" s="25">
        <f t="shared" si="22"/>
        <v>2.7699999999999999E-3</v>
      </c>
      <c r="E175" s="25"/>
      <c r="F175" s="25">
        <f t="shared" si="25"/>
        <v>1.7667E-3</v>
      </c>
      <c r="G175" s="25">
        <f t="shared" si="26"/>
        <v>4.0687101000000003E-2</v>
      </c>
      <c r="H175" s="25">
        <v>1.24E-2</v>
      </c>
      <c r="I175" s="25">
        <f t="shared" si="23"/>
        <v>9.4999999999999998E-3</v>
      </c>
      <c r="J175" s="25"/>
      <c r="K175" s="25">
        <f t="shared" si="27"/>
        <v>4.2760999999999997E-3</v>
      </c>
      <c r="L175" s="25">
        <f t="shared" si="28"/>
        <v>9.8478582999999995E-2</v>
      </c>
      <c r="M175" s="25">
        <v>1.136E-2</v>
      </c>
      <c r="N175" s="25">
        <f t="shared" si="24"/>
        <v>8.4600000000000005E-3</v>
      </c>
      <c r="O175" s="25"/>
      <c r="P175" s="25">
        <f t="shared" si="29"/>
        <v>1.5305600000000003E-3</v>
      </c>
      <c r="Q175" s="25">
        <f t="shared" si="30"/>
        <v>3.524879680000001E-2</v>
      </c>
      <c r="R175" s="25">
        <v>5.8799999999999998E-3</v>
      </c>
      <c r="S175" s="25">
        <f t="shared" si="31"/>
        <v>2.8999999999999998E-3</v>
      </c>
    </row>
    <row r="176" spans="1:19" s="15" customFormat="1">
      <c r="A176" s="18">
        <v>424</v>
      </c>
      <c r="B176" s="25">
        <v>0</v>
      </c>
      <c r="C176" s="25">
        <v>5.1599999999999997E-3</v>
      </c>
      <c r="D176" s="25">
        <f t="shared" si="22"/>
        <v>2.1699999999999996E-3</v>
      </c>
      <c r="E176" s="25"/>
      <c r="F176" s="25">
        <f t="shared" si="25"/>
        <v>1.1666999999999997E-3</v>
      </c>
      <c r="G176" s="25">
        <f t="shared" si="26"/>
        <v>2.6869100999999992E-2</v>
      </c>
      <c r="H176" s="25">
        <v>1.23E-2</v>
      </c>
      <c r="I176" s="25">
        <f t="shared" si="23"/>
        <v>9.3100000000000006E-3</v>
      </c>
      <c r="J176" s="25"/>
      <c r="K176" s="25">
        <f t="shared" si="27"/>
        <v>4.0861000000000005E-3</v>
      </c>
      <c r="L176" s="25">
        <f t="shared" si="28"/>
        <v>9.4102883000000012E-2</v>
      </c>
      <c r="M176" s="25">
        <v>1.0880000000000001E-2</v>
      </c>
      <c r="N176" s="25">
        <f t="shared" si="24"/>
        <v>7.8900000000000012E-3</v>
      </c>
      <c r="O176" s="25"/>
      <c r="P176" s="25">
        <f t="shared" si="29"/>
        <v>9.6056000000000093E-4</v>
      </c>
      <c r="Q176" s="25">
        <f t="shared" si="30"/>
        <v>2.2121696800000021E-2</v>
      </c>
      <c r="R176" s="25">
        <v>5.9800000000000001E-3</v>
      </c>
      <c r="S176" s="25">
        <f t="shared" si="31"/>
        <v>2.99E-3</v>
      </c>
    </row>
    <row r="177" spans="1:19" s="15" customFormat="1">
      <c r="A177" s="18">
        <v>425</v>
      </c>
      <c r="B177" s="25">
        <v>3.0000000000000001E-5</v>
      </c>
      <c r="C177" s="25">
        <v>5.5399999999999998E-3</v>
      </c>
      <c r="D177" s="25">
        <f t="shared" si="22"/>
        <v>2.6099999999999999E-3</v>
      </c>
      <c r="E177" s="25"/>
      <c r="F177" s="25">
        <f t="shared" si="25"/>
        <v>1.6067E-3</v>
      </c>
      <c r="G177" s="25">
        <f t="shared" si="26"/>
        <v>3.7002301000000001E-2</v>
      </c>
      <c r="H177" s="25">
        <v>1.234E-2</v>
      </c>
      <c r="I177" s="25">
        <f t="shared" si="23"/>
        <v>9.41E-3</v>
      </c>
      <c r="J177" s="25"/>
      <c r="K177" s="25">
        <f t="shared" si="27"/>
        <v>4.1860999999999999E-3</v>
      </c>
      <c r="L177" s="25">
        <f t="shared" si="28"/>
        <v>9.6405882999999998E-2</v>
      </c>
      <c r="M177" s="25">
        <v>1.1259999999999999E-2</v>
      </c>
      <c r="N177" s="25">
        <f t="shared" si="24"/>
        <v>8.3299999999999989E-3</v>
      </c>
      <c r="O177" s="25"/>
      <c r="P177" s="25">
        <f t="shared" si="29"/>
        <v>1.4005599999999986E-3</v>
      </c>
      <c r="Q177" s="25">
        <f t="shared" si="30"/>
        <v>3.2254896799999967E-2</v>
      </c>
      <c r="R177" s="25">
        <v>5.8300000000000001E-3</v>
      </c>
      <c r="S177" s="25">
        <f t="shared" si="31"/>
        <v>2.9299999999999999E-3</v>
      </c>
    </row>
    <row r="178" spans="1:19" s="15" customFormat="1">
      <c r="A178" s="18">
        <v>426</v>
      </c>
      <c r="B178" s="25">
        <v>-8.0000000000000007E-5</v>
      </c>
      <c r="C178" s="25">
        <v>5.1700000000000001E-3</v>
      </c>
      <c r="D178" s="25">
        <f t="shared" si="22"/>
        <v>2.3150000000000002E-3</v>
      </c>
      <c r="E178" s="25"/>
      <c r="F178" s="25">
        <f t="shared" si="25"/>
        <v>1.3117000000000003E-3</v>
      </c>
      <c r="G178" s="25">
        <f t="shared" si="26"/>
        <v>3.0208451000000008E-2</v>
      </c>
      <c r="H178" s="25">
        <v>1.2279999999999999E-2</v>
      </c>
      <c r="I178" s="25">
        <f t="shared" si="23"/>
        <v>9.4249999999999994E-3</v>
      </c>
      <c r="J178" s="25"/>
      <c r="K178" s="25">
        <f t="shared" si="27"/>
        <v>4.2010999999999993E-3</v>
      </c>
      <c r="L178" s="25">
        <f t="shared" si="28"/>
        <v>9.6751332999999995E-2</v>
      </c>
      <c r="M178" s="25">
        <v>1.0789999999999999E-2</v>
      </c>
      <c r="N178" s="25">
        <f t="shared" si="24"/>
        <v>7.9349999999999993E-3</v>
      </c>
      <c r="O178" s="25"/>
      <c r="P178" s="25">
        <f t="shared" si="29"/>
        <v>1.0055599999999991E-3</v>
      </c>
      <c r="Q178" s="25">
        <f t="shared" si="30"/>
        <v>2.3158046799999981E-2</v>
      </c>
      <c r="R178" s="25">
        <v>5.79E-3</v>
      </c>
      <c r="S178" s="25">
        <f t="shared" si="31"/>
        <v>2.8549999999999999E-3</v>
      </c>
    </row>
    <row r="179" spans="1:19" s="15" customFormat="1">
      <c r="A179" s="18">
        <v>427</v>
      </c>
      <c r="B179" s="25">
        <v>2.0000000000000002E-5</v>
      </c>
      <c r="C179" s="25">
        <v>5.3E-3</v>
      </c>
      <c r="D179" s="25">
        <f t="shared" si="22"/>
        <v>2.4399999999999999E-3</v>
      </c>
      <c r="E179" s="25"/>
      <c r="F179" s="25">
        <f t="shared" si="25"/>
        <v>1.4367E-3</v>
      </c>
      <c r="G179" s="25">
        <f t="shared" si="26"/>
        <v>3.3087201000000004E-2</v>
      </c>
      <c r="H179" s="25">
        <v>1.221E-2</v>
      </c>
      <c r="I179" s="25">
        <f t="shared" si="23"/>
        <v>9.3500000000000007E-3</v>
      </c>
      <c r="J179" s="25"/>
      <c r="K179" s="25">
        <f t="shared" si="27"/>
        <v>4.1261000000000006E-3</v>
      </c>
      <c r="L179" s="25">
        <f t="shared" si="28"/>
        <v>9.5024083000000023E-2</v>
      </c>
      <c r="M179" s="25">
        <v>1.1010000000000001E-2</v>
      </c>
      <c r="N179" s="25">
        <f t="shared" si="24"/>
        <v>8.150000000000001E-3</v>
      </c>
      <c r="O179" s="25"/>
      <c r="P179" s="25">
        <f t="shared" si="29"/>
        <v>1.2205600000000007E-3</v>
      </c>
      <c r="Q179" s="25">
        <f t="shared" si="30"/>
        <v>2.8109496800000019E-2</v>
      </c>
      <c r="R179" s="25">
        <v>5.7000000000000002E-3</v>
      </c>
      <c r="S179" s="25">
        <f t="shared" si="31"/>
        <v>2.8600000000000001E-3</v>
      </c>
    </row>
    <row r="180" spans="1:19" s="15" customFormat="1">
      <c r="A180" s="18">
        <v>428</v>
      </c>
      <c r="B180" s="25">
        <v>5.0000000000000002E-5</v>
      </c>
      <c r="C180" s="25">
        <v>5.1799999999999997E-3</v>
      </c>
      <c r="D180" s="25">
        <f t="shared" si="22"/>
        <v>2.3049999999999998E-3</v>
      </c>
      <c r="E180" s="25"/>
      <c r="F180" s="25">
        <f t="shared" si="25"/>
        <v>1.3016999999999998E-3</v>
      </c>
      <c r="G180" s="25">
        <f t="shared" si="26"/>
        <v>2.9978150999999998E-2</v>
      </c>
      <c r="H180" s="25">
        <v>1.2160000000000001E-2</v>
      </c>
      <c r="I180" s="25">
        <f t="shared" si="23"/>
        <v>9.2850000000000016E-3</v>
      </c>
      <c r="J180" s="25"/>
      <c r="K180" s="25">
        <f t="shared" si="27"/>
        <v>4.0611000000000015E-3</v>
      </c>
      <c r="L180" s="25">
        <f t="shared" si="28"/>
        <v>9.352713300000004E-2</v>
      </c>
      <c r="M180" s="25">
        <v>1.0699999999999999E-2</v>
      </c>
      <c r="N180" s="25">
        <f t="shared" si="24"/>
        <v>7.8249999999999986E-3</v>
      </c>
      <c r="O180" s="25"/>
      <c r="P180" s="25">
        <f t="shared" si="29"/>
        <v>8.9555999999999837E-4</v>
      </c>
      <c r="Q180" s="25">
        <f t="shared" si="30"/>
        <v>2.0624746799999965E-2</v>
      </c>
      <c r="R180" s="25">
        <v>5.7000000000000002E-3</v>
      </c>
      <c r="S180" s="25">
        <f t="shared" si="31"/>
        <v>2.875E-3</v>
      </c>
    </row>
    <row r="181" spans="1:19" s="15" customFormat="1">
      <c r="A181" s="18">
        <v>429</v>
      </c>
      <c r="B181" s="25">
        <v>-2.0000000000000002E-5</v>
      </c>
      <c r="C181" s="25">
        <v>5.2100000000000002E-3</v>
      </c>
      <c r="D181" s="25">
        <f t="shared" si="22"/>
        <v>2.4350000000000001E-3</v>
      </c>
      <c r="E181" s="25"/>
      <c r="F181" s="25">
        <f t="shared" si="25"/>
        <v>1.4317000000000002E-3</v>
      </c>
      <c r="G181" s="25">
        <f t="shared" si="26"/>
        <v>3.2972051000000002E-2</v>
      </c>
      <c r="H181" s="25">
        <v>1.208E-2</v>
      </c>
      <c r="I181" s="25">
        <f t="shared" si="23"/>
        <v>9.3050000000000008E-3</v>
      </c>
      <c r="J181" s="25"/>
      <c r="K181" s="25">
        <f t="shared" si="27"/>
        <v>4.0811000000000007E-3</v>
      </c>
      <c r="L181" s="25">
        <f t="shared" si="28"/>
        <v>9.3987733000000018E-2</v>
      </c>
      <c r="M181" s="25">
        <v>1.107E-2</v>
      </c>
      <c r="N181" s="25">
        <f t="shared" si="24"/>
        <v>8.2950000000000003E-3</v>
      </c>
      <c r="O181" s="25"/>
      <c r="P181" s="25">
        <f t="shared" si="29"/>
        <v>1.36556E-3</v>
      </c>
      <c r="Q181" s="25">
        <f t="shared" si="30"/>
        <v>3.1448846799999999E-2</v>
      </c>
      <c r="R181" s="25">
        <v>5.5700000000000003E-3</v>
      </c>
      <c r="S181" s="25">
        <f t="shared" si="31"/>
        <v>2.7750000000000001E-3</v>
      </c>
    </row>
    <row r="182" spans="1:19" s="15" customFormat="1">
      <c r="A182" s="18">
        <v>430</v>
      </c>
      <c r="B182" s="25">
        <v>-5.0000000000000002E-5</v>
      </c>
      <c r="C182" s="25">
        <v>5.11E-3</v>
      </c>
      <c r="D182" s="25">
        <f t="shared" si="22"/>
        <v>2.385E-3</v>
      </c>
      <c r="E182" s="25"/>
      <c r="F182" s="25">
        <f t="shared" si="25"/>
        <v>1.3817E-3</v>
      </c>
      <c r="G182" s="25">
        <f t="shared" si="26"/>
        <v>3.1820551000000002E-2</v>
      </c>
      <c r="H182" s="25">
        <v>1.2019999999999999E-2</v>
      </c>
      <c r="I182" s="25">
        <f t="shared" si="23"/>
        <v>9.2949999999999994E-3</v>
      </c>
      <c r="J182" s="25"/>
      <c r="K182" s="25">
        <f t="shared" si="27"/>
        <v>4.0710999999999994E-3</v>
      </c>
      <c r="L182" s="25">
        <f t="shared" si="28"/>
        <v>9.3757432999999987E-2</v>
      </c>
      <c r="M182" s="25">
        <v>1.0670000000000001E-2</v>
      </c>
      <c r="N182" s="25">
        <f t="shared" si="24"/>
        <v>7.9450000000000007E-3</v>
      </c>
      <c r="O182" s="25"/>
      <c r="P182" s="25">
        <f t="shared" si="29"/>
        <v>1.0155600000000004E-3</v>
      </c>
      <c r="Q182" s="25">
        <f t="shared" si="30"/>
        <v>2.3388346800000012E-2</v>
      </c>
      <c r="R182" s="25">
        <v>5.4999999999999997E-3</v>
      </c>
      <c r="S182" s="25">
        <f t="shared" si="31"/>
        <v>2.725E-3</v>
      </c>
    </row>
    <row r="183" spans="1:19" s="15" customFormat="1">
      <c r="A183" s="18">
        <v>431</v>
      </c>
      <c r="B183" s="25">
        <v>9.0000000000000006E-5</v>
      </c>
      <c r="C183" s="25">
        <v>5.28E-3</v>
      </c>
      <c r="D183" s="25">
        <f t="shared" si="22"/>
        <v>2.5050000000000003E-3</v>
      </c>
      <c r="E183" s="25"/>
      <c r="F183" s="25">
        <f t="shared" si="25"/>
        <v>1.5017000000000003E-3</v>
      </c>
      <c r="G183" s="25">
        <f t="shared" si="26"/>
        <v>3.4584151000000007E-2</v>
      </c>
      <c r="H183" s="25">
        <v>1.1950000000000001E-2</v>
      </c>
      <c r="I183" s="25">
        <f t="shared" si="23"/>
        <v>9.1750000000000009E-3</v>
      </c>
      <c r="J183" s="25"/>
      <c r="K183" s="25">
        <f t="shared" si="27"/>
        <v>3.9511000000000008E-3</v>
      </c>
      <c r="L183" s="25">
        <f t="shared" si="28"/>
        <v>9.0993833000000024E-2</v>
      </c>
      <c r="M183" s="25">
        <v>1.0880000000000001E-2</v>
      </c>
      <c r="N183" s="25">
        <f t="shared" si="24"/>
        <v>8.1050000000000011E-3</v>
      </c>
      <c r="O183" s="25"/>
      <c r="P183" s="25">
        <f t="shared" si="29"/>
        <v>1.1755600000000008E-3</v>
      </c>
      <c r="Q183" s="25">
        <f t="shared" si="30"/>
        <v>2.707314680000002E-2</v>
      </c>
      <c r="R183" s="25">
        <v>5.4599999999999996E-3</v>
      </c>
      <c r="S183" s="25">
        <f t="shared" si="31"/>
        <v>2.7749999999999997E-3</v>
      </c>
    </row>
    <row r="184" spans="1:19" s="15" customFormat="1">
      <c r="A184" s="18">
        <v>432</v>
      </c>
      <c r="B184" s="25">
        <v>-1E-4</v>
      </c>
      <c r="C184" s="25">
        <v>5.3400000000000001E-3</v>
      </c>
      <c r="D184" s="25">
        <f t="shared" si="22"/>
        <v>2.6100000000000003E-3</v>
      </c>
      <c r="E184" s="25"/>
      <c r="F184" s="25">
        <f t="shared" si="25"/>
        <v>1.6067000000000004E-3</v>
      </c>
      <c r="G184" s="25">
        <f t="shared" si="26"/>
        <v>3.7002301000000008E-2</v>
      </c>
      <c r="H184" s="25">
        <v>1.1849999999999999E-2</v>
      </c>
      <c r="I184" s="25">
        <f t="shared" si="23"/>
        <v>9.1199999999999996E-3</v>
      </c>
      <c r="J184" s="25"/>
      <c r="K184" s="25">
        <f t="shared" si="27"/>
        <v>3.8960999999999996E-3</v>
      </c>
      <c r="L184" s="25">
        <f t="shared" si="28"/>
        <v>8.9727182999999988E-2</v>
      </c>
      <c r="M184" s="25">
        <v>1.0460000000000001E-2</v>
      </c>
      <c r="N184" s="25">
        <f t="shared" si="24"/>
        <v>7.7300000000000008E-3</v>
      </c>
      <c r="O184" s="25"/>
      <c r="P184" s="25">
        <f t="shared" si="29"/>
        <v>8.0056000000000051E-4</v>
      </c>
      <c r="Q184" s="25">
        <f t="shared" si="30"/>
        <v>1.8436896800000012E-2</v>
      </c>
      <c r="R184" s="25">
        <v>5.5599999999999998E-3</v>
      </c>
      <c r="S184" s="25">
        <f t="shared" si="31"/>
        <v>2.7299999999999998E-3</v>
      </c>
    </row>
    <row r="185" spans="1:19" s="15" customFormat="1">
      <c r="A185" s="18">
        <v>433</v>
      </c>
      <c r="B185" s="25">
        <v>-6.8999999999999997E-5</v>
      </c>
      <c r="C185" s="25">
        <v>5.13E-3</v>
      </c>
      <c r="D185" s="25">
        <f t="shared" si="22"/>
        <v>2.3894999999999997E-3</v>
      </c>
      <c r="E185" s="25"/>
      <c r="F185" s="25">
        <f t="shared" si="25"/>
        <v>1.3861999999999998E-3</v>
      </c>
      <c r="G185" s="25">
        <f t="shared" si="26"/>
        <v>3.1924185999999993E-2</v>
      </c>
      <c r="H185" s="25">
        <v>1.1809999999999999E-2</v>
      </c>
      <c r="I185" s="25">
        <f t="shared" si="23"/>
        <v>9.0694999999999994E-3</v>
      </c>
      <c r="J185" s="25"/>
      <c r="K185" s="25">
        <f t="shared" si="27"/>
        <v>3.8455999999999994E-3</v>
      </c>
      <c r="L185" s="25">
        <f t="shared" si="28"/>
        <v>8.8564167999999985E-2</v>
      </c>
      <c r="M185" s="25">
        <v>1.085E-2</v>
      </c>
      <c r="N185" s="25">
        <f t="shared" si="24"/>
        <v>8.1095000000000004E-3</v>
      </c>
      <c r="O185" s="25"/>
      <c r="P185" s="25">
        <f t="shared" si="29"/>
        <v>1.1800600000000001E-3</v>
      </c>
      <c r="Q185" s="25">
        <f t="shared" si="30"/>
        <v>2.7176781800000004E-2</v>
      </c>
      <c r="R185" s="25">
        <v>5.5500000000000002E-3</v>
      </c>
      <c r="S185" s="25">
        <f t="shared" si="31"/>
        <v>2.7405000000000003E-3</v>
      </c>
    </row>
    <row r="186" spans="1:19" s="15" customFormat="1">
      <c r="A186" s="18">
        <v>434</v>
      </c>
      <c r="B186" s="25">
        <v>3.0000000000000001E-5</v>
      </c>
      <c r="C186" s="25">
        <v>5.2700000000000004E-3</v>
      </c>
      <c r="D186" s="25">
        <f t="shared" si="22"/>
        <v>2.6250000000000006E-3</v>
      </c>
      <c r="E186" s="25"/>
      <c r="F186" s="25">
        <f t="shared" si="25"/>
        <v>1.6217000000000007E-3</v>
      </c>
      <c r="G186" s="25">
        <f t="shared" si="26"/>
        <v>3.7347751000000019E-2</v>
      </c>
      <c r="H186" s="25">
        <v>1.1860000000000001E-2</v>
      </c>
      <c r="I186" s="25">
        <f t="shared" si="23"/>
        <v>9.215000000000001E-3</v>
      </c>
      <c r="J186" s="25"/>
      <c r="K186" s="25">
        <f t="shared" si="27"/>
        <v>3.9911000000000009E-3</v>
      </c>
      <c r="L186" s="25">
        <f t="shared" si="28"/>
        <v>9.1915033000000021E-2</v>
      </c>
      <c r="M186" s="25">
        <v>1.042E-2</v>
      </c>
      <c r="N186" s="25">
        <f t="shared" si="24"/>
        <v>7.7750000000000007E-3</v>
      </c>
      <c r="O186" s="25"/>
      <c r="P186" s="25">
        <f t="shared" si="29"/>
        <v>8.4556000000000041E-4</v>
      </c>
      <c r="Q186" s="25">
        <f t="shared" si="30"/>
        <v>1.947324680000001E-2</v>
      </c>
      <c r="R186" s="25">
        <v>5.2599999999999999E-3</v>
      </c>
      <c r="S186" s="25">
        <f t="shared" si="31"/>
        <v>2.6449999999999998E-3</v>
      </c>
    </row>
    <row r="187" spans="1:19" s="15" customFormat="1">
      <c r="A187" s="18">
        <v>435</v>
      </c>
      <c r="B187" s="25">
        <v>-2.0000000000000002E-5</v>
      </c>
      <c r="C187" s="25">
        <v>4.96E-3</v>
      </c>
      <c r="D187" s="25">
        <f t="shared" si="22"/>
        <v>2.2200000000000002E-3</v>
      </c>
      <c r="E187" s="25"/>
      <c r="F187" s="25">
        <f t="shared" si="25"/>
        <v>1.2167000000000002E-3</v>
      </c>
      <c r="G187" s="25">
        <f t="shared" si="26"/>
        <v>2.8020601000000006E-2</v>
      </c>
      <c r="H187" s="25">
        <v>1.1769999999999999E-2</v>
      </c>
      <c r="I187" s="25">
        <f t="shared" si="23"/>
        <v>9.0299999999999998E-3</v>
      </c>
      <c r="J187" s="25"/>
      <c r="K187" s="25">
        <f t="shared" si="27"/>
        <v>3.8060999999999998E-3</v>
      </c>
      <c r="L187" s="25">
        <f t="shared" si="28"/>
        <v>8.7654483000000005E-2</v>
      </c>
      <c r="M187" s="25">
        <v>1.0630000000000001E-2</v>
      </c>
      <c r="N187" s="25">
        <f t="shared" si="24"/>
        <v>7.8900000000000012E-3</v>
      </c>
      <c r="O187" s="25"/>
      <c r="P187" s="25">
        <f t="shared" si="29"/>
        <v>9.6056000000000093E-4</v>
      </c>
      <c r="Q187" s="25">
        <f t="shared" si="30"/>
        <v>2.2121696800000021E-2</v>
      </c>
      <c r="R187" s="25">
        <v>5.4999999999999997E-3</v>
      </c>
      <c r="S187" s="25">
        <f t="shared" si="31"/>
        <v>2.7399999999999998E-3</v>
      </c>
    </row>
    <row r="188" spans="1:19" s="15" customFormat="1">
      <c r="A188" s="18">
        <v>436</v>
      </c>
      <c r="B188" s="25">
        <v>-6.0000000000000002E-5</v>
      </c>
      <c r="C188" s="25">
        <v>5.2199999999999998E-3</v>
      </c>
      <c r="D188" s="25">
        <f t="shared" si="22"/>
        <v>2.545E-3</v>
      </c>
      <c r="E188" s="25"/>
      <c r="F188" s="25">
        <f t="shared" si="25"/>
        <v>1.5417E-3</v>
      </c>
      <c r="G188" s="25">
        <f t="shared" si="26"/>
        <v>3.5505351000000004E-2</v>
      </c>
      <c r="H188" s="25">
        <v>1.179E-2</v>
      </c>
      <c r="I188" s="25">
        <f t="shared" si="23"/>
        <v>9.1149999999999998E-3</v>
      </c>
      <c r="J188" s="25"/>
      <c r="K188" s="25">
        <f t="shared" si="27"/>
        <v>3.8910999999999998E-3</v>
      </c>
      <c r="L188" s="25">
        <f t="shared" si="28"/>
        <v>8.9612032999999994E-2</v>
      </c>
      <c r="M188" s="25">
        <v>1.052E-2</v>
      </c>
      <c r="N188" s="25">
        <f t="shared" si="24"/>
        <v>7.8449999999999995E-3</v>
      </c>
      <c r="O188" s="25"/>
      <c r="P188" s="25">
        <f t="shared" si="29"/>
        <v>9.1555999999999929E-4</v>
      </c>
      <c r="Q188" s="25">
        <f t="shared" si="30"/>
        <v>2.1085346799999984E-2</v>
      </c>
      <c r="R188" s="25">
        <v>5.4099999999999999E-3</v>
      </c>
      <c r="S188" s="25">
        <f t="shared" si="31"/>
        <v>2.6749999999999999E-3</v>
      </c>
    </row>
    <row r="189" spans="1:19" s="15" customFormat="1">
      <c r="A189" s="18">
        <v>437</v>
      </c>
      <c r="B189" s="25">
        <v>3.0000000000000001E-5</v>
      </c>
      <c r="C189" s="25">
        <v>4.9500000000000004E-3</v>
      </c>
      <c r="D189" s="25">
        <f t="shared" si="22"/>
        <v>2.3000000000000004E-3</v>
      </c>
      <c r="E189" s="25"/>
      <c r="F189" s="25">
        <f t="shared" si="25"/>
        <v>1.2967000000000005E-3</v>
      </c>
      <c r="G189" s="25">
        <f t="shared" si="26"/>
        <v>2.9863001000000011E-2</v>
      </c>
      <c r="H189" s="25">
        <v>1.166E-2</v>
      </c>
      <c r="I189" s="25">
        <f t="shared" si="23"/>
        <v>9.0100000000000006E-3</v>
      </c>
      <c r="J189" s="25"/>
      <c r="K189" s="25">
        <f t="shared" si="27"/>
        <v>3.7861000000000006E-3</v>
      </c>
      <c r="L189" s="25">
        <f t="shared" si="28"/>
        <v>8.7193883000000014E-2</v>
      </c>
      <c r="M189" s="25">
        <v>1.052E-2</v>
      </c>
      <c r="N189" s="25">
        <f t="shared" si="24"/>
        <v>7.8700000000000003E-3</v>
      </c>
      <c r="O189" s="25"/>
      <c r="P189" s="25">
        <f t="shared" si="29"/>
        <v>9.4056000000000001E-4</v>
      </c>
      <c r="Q189" s="25">
        <f t="shared" si="30"/>
        <v>2.1661096800000001E-2</v>
      </c>
      <c r="R189" s="25">
        <v>5.2700000000000004E-3</v>
      </c>
      <c r="S189" s="25">
        <f t="shared" si="31"/>
        <v>2.65E-3</v>
      </c>
    </row>
    <row r="190" spans="1:19" s="15" customFormat="1">
      <c r="A190" s="18">
        <v>438</v>
      </c>
      <c r="B190" s="25">
        <v>1E-4</v>
      </c>
      <c r="C190" s="25">
        <v>5.1999999999999998E-3</v>
      </c>
      <c r="D190" s="25">
        <f t="shared" si="22"/>
        <v>2.5849999999999996E-3</v>
      </c>
      <c r="E190" s="25"/>
      <c r="F190" s="25">
        <f t="shared" si="25"/>
        <v>1.5816999999999997E-3</v>
      </c>
      <c r="G190" s="25">
        <f t="shared" si="26"/>
        <v>3.6426550999999995E-2</v>
      </c>
      <c r="H190" s="25">
        <v>1.154E-2</v>
      </c>
      <c r="I190" s="25">
        <f t="shared" si="23"/>
        <v>8.9249999999999989E-3</v>
      </c>
      <c r="J190" s="25"/>
      <c r="K190" s="25">
        <f t="shared" si="27"/>
        <v>3.7010999999999988E-3</v>
      </c>
      <c r="L190" s="25">
        <f t="shared" si="28"/>
        <v>8.5236332999999984E-2</v>
      </c>
      <c r="M190" s="25">
        <v>1.044E-2</v>
      </c>
      <c r="N190" s="25">
        <f t="shared" si="24"/>
        <v>7.8249999999999986E-3</v>
      </c>
      <c r="O190" s="25"/>
      <c r="P190" s="25">
        <f t="shared" si="29"/>
        <v>8.9555999999999837E-4</v>
      </c>
      <c r="Q190" s="25">
        <f t="shared" si="30"/>
        <v>2.0624746799999965E-2</v>
      </c>
      <c r="R190" s="25">
        <v>5.13E-3</v>
      </c>
      <c r="S190" s="25">
        <f t="shared" si="31"/>
        <v>2.6150000000000001E-3</v>
      </c>
    </row>
    <row r="191" spans="1:19" s="15" customFormat="1">
      <c r="A191" s="18">
        <v>439</v>
      </c>
      <c r="B191" s="25">
        <v>-4.0000000000000003E-5</v>
      </c>
      <c r="C191" s="25">
        <v>4.7699999999999999E-3</v>
      </c>
      <c r="D191" s="25">
        <f t="shared" si="22"/>
        <v>2.0999999999999999E-3</v>
      </c>
      <c r="E191" s="25"/>
      <c r="F191" s="25">
        <f t="shared" si="25"/>
        <v>1.0966999999999999E-3</v>
      </c>
      <c r="G191" s="25">
        <f t="shared" si="26"/>
        <v>2.5257001000000001E-2</v>
      </c>
      <c r="H191" s="25">
        <v>1.154E-2</v>
      </c>
      <c r="I191" s="25">
        <f t="shared" si="23"/>
        <v>8.8699999999999994E-3</v>
      </c>
      <c r="J191" s="25"/>
      <c r="K191" s="25">
        <f t="shared" si="27"/>
        <v>3.6460999999999993E-3</v>
      </c>
      <c r="L191" s="25">
        <f t="shared" si="28"/>
        <v>8.3969682999999989E-2</v>
      </c>
      <c r="M191" s="25">
        <v>1.043E-2</v>
      </c>
      <c r="N191" s="25">
        <f t="shared" si="24"/>
        <v>7.7599999999999995E-3</v>
      </c>
      <c r="O191" s="25"/>
      <c r="P191" s="25">
        <f t="shared" si="29"/>
        <v>8.3055999999999928E-4</v>
      </c>
      <c r="Q191" s="25">
        <f t="shared" si="30"/>
        <v>1.9127796799999985E-2</v>
      </c>
      <c r="R191" s="25">
        <v>5.3800000000000002E-3</v>
      </c>
      <c r="S191" s="25">
        <f t="shared" si="31"/>
        <v>2.6700000000000001E-3</v>
      </c>
    </row>
    <row r="192" spans="1:19" s="15" customFormat="1">
      <c r="A192" s="18">
        <v>440</v>
      </c>
      <c r="B192" s="25">
        <v>6.0000000000000002E-5</v>
      </c>
      <c r="C192" s="25">
        <v>4.9699999999999996E-3</v>
      </c>
      <c r="D192" s="25">
        <f t="shared" si="22"/>
        <v>2.4849999999999994E-3</v>
      </c>
      <c r="E192" s="25"/>
      <c r="F192" s="25">
        <f t="shared" si="25"/>
        <v>1.4816999999999994E-3</v>
      </c>
      <c r="G192" s="25">
        <f t="shared" si="26"/>
        <v>3.4123550999999988E-2</v>
      </c>
      <c r="H192" s="25">
        <v>1.146E-2</v>
      </c>
      <c r="I192" s="25">
        <f t="shared" si="23"/>
        <v>8.9750000000000003E-3</v>
      </c>
      <c r="J192" s="25"/>
      <c r="K192" s="25">
        <f t="shared" si="27"/>
        <v>3.7511000000000003E-3</v>
      </c>
      <c r="L192" s="25">
        <f t="shared" si="28"/>
        <v>8.6387833000000011E-2</v>
      </c>
      <c r="M192" s="25">
        <v>1.035E-2</v>
      </c>
      <c r="N192" s="25">
        <f t="shared" si="24"/>
        <v>7.8650000000000005E-3</v>
      </c>
      <c r="O192" s="25"/>
      <c r="P192" s="25">
        <f t="shared" si="29"/>
        <v>9.3556000000000021E-4</v>
      </c>
      <c r="Q192" s="25">
        <f t="shared" si="30"/>
        <v>2.1545946800000007E-2</v>
      </c>
      <c r="R192" s="25">
        <v>4.9100000000000003E-3</v>
      </c>
      <c r="S192" s="25">
        <f t="shared" si="31"/>
        <v>2.4850000000000002E-3</v>
      </c>
    </row>
    <row r="193" spans="1:19" s="15" customFormat="1">
      <c r="A193" s="18">
        <v>441</v>
      </c>
      <c r="B193" s="25">
        <v>1.1E-4</v>
      </c>
      <c r="C193" s="25">
        <v>4.6299999999999996E-3</v>
      </c>
      <c r="D193" s="25">
        <f t="shared" si="22"/>
        <v>1.9799999999999996E-3</v>
      </c>
      <c r="E193" s="25"/>
      <c r="F193" s="25">
        <f t="shared" si="25"/>
        <v>9.7669999999999962E-4</v>
      </c>
      <c r="G193" s="25">
        <f t="shared" si="26"/>
        <v>2.2493400999999993E-2</v>
      </c>
      <c r="H193" s="25">
        <v>1.1379999999999999E-2</v>
      </c>
      <c r="I193" s="25">
        <f t="shared" si="23"/>
        <v>8.7299999999999999E-3</v>
      </c>
      <c r="J193" s="25"/>
      <c r="K193" s="25">
        <f t="shared" si="27"/>
        <v>3.5060999999999998E-3</v>
      </c>
      <c r="L193" s="25">
        <f t="shared" si="28"/>
        <v>8.0745483000000007E-2</v>
      </c>
      <c r="M193" s="25">
        <v>1.027E-2</v>
      </c>
      <c r="N193" s="25">
        <f t="shared" si="24"/>
        <v>7.62E-3</v>
      </c>
      <c r="O193" s="25"/>
      <c r="P193" s="25">
        <f t="shared" si="29"/>
        <v>6.9055999999999979E-4</v>
      </c>
      <c r="Q193" s="25">
        <f t="shared" si="30"/>
        <v>1.5903596799999996E-2</v>
      </c>
      <c r="R193" s="25">
        <v>5.1900000000000002E-3</v>
      </c>
      <c r="S193" s="25">
        <f t="shared" si="31"/>
        <v>2.65E-3</v>
      </c>
    </row>
    <row r="194" spans="1:19" s="15" customFormat="1">
      <c r="A194" s="18">
        <v>442</v>
      </c>
      <c r="B194" s="25">
        <v>-6.8999999999999997E-5</v>
      </c>
      <c r="C194" s="25">
        <v>4.9500000000000004E-3</v>
      </c>
      <c r="D194" s="25">
        <f t="shared" ref="D194:D257" si="32">C194-S194</f>
        <v>2.5495000000000001E-3</v>
      </c>
      <c r="E194" s="25"/>
      <c r="F194" s="25">
        <f t="shared" si="25"/>
        <v>1.5462000000000002E-3</v>
      </c>
      <c r="G194" s="25">
        <f t="shared" si="26"/>
        <v>3.5608986000000009E-2</v>
      </c>
      <c r="H194" s="25">
        <v>1.136E-2</v>
      </c>
      <c r="I194" s="25">
        <f t="shared" ref="I194:I257" si="33">H194-S194</f>
        <v>8.9595000000000004E-3</v>
      </c>
      <c r="J194" s="25"/>
      <c r="K194" s="25">
        <f t="shared" si="27"/>
        <v>3.7356000000000004E-3</v>
      </c>
      <c r="L194" s="25">
        <f t="shared" si="28"/>
        <v>8.603086800000001E-2</v>
      </c>
      <c r="M194" s="25">
        <v>1.025E-2</v>
      </c>
      <c r="N194" s="25">
        <f t="shared" ref="N194:N257" si="34">M194-S194</f>
        <v>7.8495000000000006E-3</v>
      </c>
      <c r="O194" s="25"/>
      <c r="P194" s="25">
        <f t="shared" si="29"/>
        <v>9.2006000000000032E-4</v>
      </c>
      <c r="Q194" s="25">
        <f t="shared" si="30"/>
        <v>2.118898180000001E-2</v>
      </c>
      <c r="R194" s="25">
        <v>4.8700000000000002E-3</v>
      </c>
      <c r="S194" s="25">
        <f t="shared" si="31"/>
        <v>2.4005000000000003E-3</v>
      </c>
    </row>
    <row r="195" spans="1:19" s="15" customFormat="1">
      <c r="A195" s="18">
        <v>443</v>
      </c>
      <c r="B195" s="25">
        <v>-5.0000000000000002E-5</v>
      </c>
      <c r="C195" s="25">
        <v>4.8399999999999997E-3</v>
      </c>
      <c r="D195" s="25">
        <f t="shared" si="32"/>
        <v>2.3099999999999996E-3</v>
      </c>
      <c r="E195" s="25"/>
      <c r="F195" s="25">
        <f t="shared" ref="F195:F258" si="35">D195-0.0010033</f>
        <v>1.3066999999999996E-3</v>
      </c>
      <c r="G195" s="25">
        <f t="shared" ref="G195:G258" si="36">F195*23.03</f>
        <v>3.0093300999999992E-2</v>
      </c>
      <c r="H195" s="25">
        <v>1.137E-2</v>
      </c>
      <c r="I195" s="25">
        <f t="shared" si="33"/>
        <v>8.8400000000000006E-3</v>
      </c>
      <c r="J195" s="25"/>
      <c r="K195" s="25">
        <f t="shared" ref="K195:K258" si="37">I195-0.0052239</f>
        <v>3.6161000000000006E-3</v>
      </c>
      <c r="L195" s="25">
        <f t="shared" ref="L195:L258" si="38">K195*23.03</f>
        <v>8.3278783000000023E-2</v>
      </c>
      <c r="M195" s="25">
        <v>1.0330000000000001E-2</v>
      </c>
      <c r="N195" s="25">
        <f t="shared" si="34"/>
        <v>7.8000000000000005E-3</v>
      </c>
      <c r="O195" s="25"/>
      <c r="P195" s="25">
        <f t="shared" ref="P195:P258" si="39">N195-0.00692944</f>
        <v>8.7056000000000026E-4</v>
      </c>
      <c r="Q195" s="25">
        <f t="shared" ref="Q195:Q258" si="40">P195*23.03</f>
        <v>2.0048996800000007E-2</v>
      </c>
      <c r="R195" s="25">
        <v>5.11E-3</v>
      </c>
      <c r="S195" s="25">
        <f t="shared" si="31"/>
        <v>2.5300000000000001E-3</v>
      </c>
    </row>
    <row r="196" spans="1:19" s="15" customFormat="1">
      <c r="A196" s="18">
        <v>444</v>
      </c>
      <c r="B196" s="25">
        <v>0</v>
      </c>
      <c r="C196" s="25">
        <v>4.7000000000000002E-3</v>
      </c>
      <c r="D196" s="25">
        <f t="shared" si="32"/>
        <v>2.245E-3</v>
      </c>
      <c r="E196" s="25"/>
      <c r="F196" s="25">
        <f t="shared" si="35"/>
        <v>1.2417000000000001E-3</v>
      </c>
      <c r="G196" s="25">
        <f t="shared" si="36"/>
        <v>2.8596351000000002E-2</v>
      </c>
      <c r="H196" s="25">
        <v>1.1140000000000001E-2</v>
      </c>
      <c r="I196" s="25">
        <f t="shared" si="33"/>
        <v>8.685E-3</v>
      </c>
      <c r="J196" s="25"/>
      <c r="K196" s="25">
        <f t="shared" si="37"/>
        <v>3.4610999999999999E-3</v>
      </c>
      <c r="L196" s="25">
        <f t="shared" si="38"/>
        <v>7.9709133000000001E-2</v>
      </c>
      <c r="M196" s="25">
        <v>1.01E-2</v>
      </c>
      <c r="N196" s="25">
        <f t="shared" si="34"/>
        <v>7.644999999999999E-3</v>
      </c>
      <c r="O196" s="25"/>
      <c r="P196" s="25">
        <f t="shared" si="39"/>
        <v>7.1555999999999877E-4</v>
      </c>
      <c r="Q196" s="25">
        <f t="shared" si="40"/>
        <v>1.6479346799999971E-2</v>
      </c>
      <c r="R196" s="25">
        <v>4.9100000000000003E-3</v>
      </c>
      <c r="S196" s="25">
        <f t="shared" si="31"/>
        <v>2.4550000000000002E-3</v>
      </c>
    </row>
    <row r="197" spans="1:19" s="15" customFormat="1">
      <c r="A197" s="18">
        <v>445</v>
      </c>
      <c r="B197" s="25">
        <v>-1.0000000000000001E-5</v>
      </c>
      <c r="C197" s="25">
        <v>4.5999999999999999E-3</v>
      </c>
      <c r="D197" s="25">
        <f t="shared" si="32"/>
        <v>2.1799999999999996E-3</v>
      </c>
      <c r="E197" s="25"/>
      <c r="F197" s="25">
        <f t="shared" si="35"/>
        <v>1.1766999999999997E-3</v>
      </c>
      <c r="G197" s="25">
        <f t="shared" si="36"/>
        <v>2.7099400999999995E-2</v>
      </c>
      <c r="H197" s="25">
        <v>1.116E-2</v>
      </c>
      <c r="I197" s="25">
        <f t="shared" si="33"/>
        <v>8.7399999999999995E-3</v>
      </c>
      <c r="J197" s="25"/>
      <c r="K197" s="25">
        <f t="shared" si="37"/>
        <v>3.5160999999999994E-3</v>
      </c>
      <c r="L197" s="25">
        <f t="shared" si="38"/>
        <v>8.0975782999999996E-2</v>
      </c>
      <c r="M197" s="25">
        <v>9.9900000000000006E-3</v>
      </c>
      <c r="N197" s="25">
        <f t="shared" si="34"/>
        <v>7.5700000000000003E-3</v>
      </c>
      <c r="O197" s="25"/>
      <c r="P197" s="25">
        <f t="shared" si="39"/>
        <v>6.4056000000000009E-4</v>
      </c>
      <c r="Q197" s="25">
        <f t="shared" si="40"/>
        <v>1.4752096800000003E-2</v>
      </c>
      <c r="R197" s="25">
        <v>4.8500000000000001E-3</v>
      </c>
      <c r="S197" s="25">
        <f t="shared" si="31"/>
        <v>2.4200000000000003E-3</v>
      </c>
    </row>
    <row r="198" spans="1:19" s="15" customFormat="1">
      <c r="A198" s="18">
        <v>446</v>
      </c>
      <c r="B198" s="25">
        <v>2.0000000000000002E-5</v>
      </c>
      <c r="C198" s="25">
        <v>4.8300000000000001E-3</v>
      </c>
      <c r="D198" s="25">
        <f t="shared" si="32"/>
        <v>2.5249999999999999E-3</v>
      </c>
      <c r="E198" s="25"/>
      <c r="F198" s="25">
        <f t="shared" si="35"/>
        <v>1.5217E-3</v>
      </c>
      <c r="G198" s="25">
        <f t="shared" si="36"/>
        <v>3.5044750999999999E-2</v>
      </c>
      <c r="H198" s="25">
        <v>1.1089999999999999E-2</v>
      </c>
      <c r="I198" s="25">
        <f t="shared" si="33"/>
        <v>8.7849999999999994E-3</v>
      </c>
      <c r="J198" s="25"/>
      <c r="K198" s="25">
        <f t="shared" si="37"/>
        <v>3.5610999999999993E-3</v>
      </c>
      <c r="L198" s="25">
        <f t="shared" si="38"/>
        <v>8.2012132999999987E-2</v>
      </c>
      <c r="M198" s="25">
        <v>1.0160000000000001E-2</v>
      </c>
      <c r="N198" s="25">
        <f t="shared" si="34"/>
        <v>7.8550000000000009E-3</v>
      </c>
      <c r="O198" s="25"/>
      <c r="P198" s="25">
        <f t="shared" si="39"/>
        <v>9.2556000000000062E-4</v>
      </c>
      <c r="Q198" s="25">
        <f t="shared" si="40"/>
        <v>2.1315646800000015E-2</v>
      </c>
      <c r="R198" s="25">
        <v>4.5900000000000003E-3</v>
      </c>
      <c r="S198" s="25">
        <f t="shared" si="31"/>
        <v>2.3050000000000002E-3</v>
      </c>
    </row>
    <row r="199" spans="1:19" s="15" customFormat="1">
      <c r="A199" s="18">
        <v>447</v>
      </c>
      <c r="B199" s="25">
        <v>4.0000000000000003E-5</v>
      </c>
      <c r="C199" s="25">
        <v>4.5900000000000003E-3</v>
      </c>
      <c r="D199" s="25">
        <f t="shared" si="32"/>
        <v>2.1850000000000003E-3</v>
      </c>
      <c r="E199" s="25"/>
      <c r="F199" s="25">
        <f t="shared" si="35"/>
        <v>1.1817000000000004E-3</v>
      </c>
      <c r="G199" s="25">
        <f t="shared" si="36"/>
        <v>2.721455100000001E-2</v>
      </c>
      <c r="H199" s="25">
        <v>1.1169999999999999E-2</v>
      </c>
      <c r="I199" s="25">
        <f t="shared" si="33"/>
        <v>8.7649999999999985E-3</v>
      </c>
      <c r="J199" s="25"/>
      <c r="K199" s="25">
        <f t="shared" si="37"/>
        <v>3.5410999999999984E-3</v>
      </c>
      <c r="L199" s="25">
        <f t="shared" si="38"/>
        <v>8.1551532999999968E-2</v>
      </c>
      <c r="M199" s="25">
        <v>9.979E-3</v>
      </c>
      <c r="N199" s="25">
        <f t="shared" si="34"/>
        <v>7.574E-3</v>
      </c>
      <c r="O199" s="25"/>
      <c r="P199" s="25">
        <f t="shared" si="39"/>
        <v>6.4455999999999975E-4</v>
      </c>
      <c r="Q199" s="25">
        <f t="shared" si="40"/>
        <v>1.4844216799999995E-2</v>
      </c>
      <c r="R199" s="25">
        <v>4.7699999999999999E-3</v>
      </c>
      <c r="S199" s="25">
        <f t="shared" si="31"/>
        <v>2.405E-3</v>
      </c>
    </row>
    <row r="200" spans="1:19" s="15" customFormat="1">
      <c r="A200" s="18">
        <v>448</v>
      </c>
      <c r="B200" s="25">
        <v>-3.0000000000000001E-5</v>
      </c>
      <c r="C200" s="25">
        <v>4.6899999999999997E-3</v>
      </c>
      <c r="D200" s="25">
        <f t="shared" si="32"/>
        <v>2.2949999999999997E-3</v>
      </c>
      <c r="E200" s="25"/>
      <c r="F200" s="25">
        <f t="shared" si="35"/>
        <v>1.2916999999999998E-3</v>
      </c>
      <c r="G200" s="25">
        <f t="shared" si="36"/>
        <v>2.9747850999999995E-2</v>
      </c>
      <c r="H200" s="25">
        <v>1.098E-2</v>
      </c>
      <c r="I200" s="25">
        <f t="shared" si="33"/>
        <v>8.5850000000000006E-3</v>
      </c>
      <c r="J200" s="25"/>
      <c r="K200" s="25">
        <f t="shared" si="37"/>
        <v>3.3611000000000005E-3</v>
      </c>
      <c r="L200" s="25">
        <f t="shared" si="38"/>
        <v>7.7406133000000016E-2</v>
      </c>
      <c r="M200" s="25">
        <v>9.9500000000000005E-3</v>
      </c>
      <c r="N200" s="25">
        <f t="shared" si="34"/>
        <v>7.555000000000001E-3</v>
      </c>
      <c r="O200" s="25"/>
      <c r="P200" s="25">
        <f t="shared" si="39"/>
        <v>6.255600000000007E-4</v>
      </c>
      <c r="Q200" s="25">
        <f t="shared" si="40"/>
        <v>1.4406646800000016E-2</v>
      </c>
      <c r="R200" s="25">
        <v>4.8199999999999996E-3</v>
      </c>
      <c r="S200" s="25">
        <f t="shared" si="31"/>
        <v>2.395E-3</v>
      </c>
    </row>
    <row r="201" spans="1:19" s="15" customFormat="1">
      <c r="A201" s="18">
        <v>449</v>
      </c>
      <c r="B201" s="25">
        <v>1.2999999999999999E-4</v>
      </c>
      <c r="C201" s="25">
        <v>4.5100000000000001E-3</v>
      </c>
      <c r="D201" s="25">
        <f t="shared" si="32"/>
        <v>2.055E-3</v>
      </c>
      <c r="E201" s="25"/>
      <c r="F201" s="25">
        <f t="shared" si="35"/>
        <v>1.0517E-3</v>
      </c>
      <c r="G201" s="25">
        <f t="shared" si="36"/>
        <v>2.4220651000000003E-2</v>
      </c>
      <c r="H201" s="25">
        <v>1.093E-2</v>
      </c>
      <c r="I201" s="25">
        <f t="shared" si="33"/>
        <v>8.4749999999999999E-3</v>
      </c>
      <c r="J201" s="25"/>
      <c r="K201" s="25">
        <f t="shared" si="37"/>
        <v>3.2510999999999998E-3</v>
      </c>
      <c r="L201" s="25">
        <f t="shared" si="38"/>
        <v>7.4872833E-2</v>
      </c>
      <c r="M201" s="25">
        <v>9.9100000000000004E-3</v>
      </c>
      <c r="N201" s="25">
        <f t="shared" si="34"/>
        <v>7.4549999999999998E-3</v>
      </c>
      <c r="O201" s="25"/>
      <c r="P201" s="25">
        <f t="shared" si="39"/>
        <v>5.2555999999999957E-4</v>
      </c>
      <c r="Q201" s="25">
        <f t="shared" si="40"/>
        <v>1.2103646799999991E-2</v>
      </c>
      <c r="R201" s="25">
        <v>4.7800000000000004E-3</v>
      </c>
      <c r="S201" s="25">
        <f t="shared" si="31"/>
        <v>2.4550000000000002E-3</v>
      </c>
    </row>
    <row r="202" spans="1:19" s="15" customFormat="1">
      <c r="A202" s="18">
        <v>450</v>
      </c>
      <c r="B202" s="25">
        <v>-9.0000000000000006E-5</v>
      </c>
      <c r="C202" s="25">
        <v>4.7600000000000003E-3</v>
      </c>
      <c r="D202" s="25">
        <f t="shared" si="32"/>
        <v>2.4750000000000002E-3</v>
      </c>
      <c r="E202" s="25"/>
      <c r="F202" s="25">
        <f t="shared" si="35"/>
        <v>1.4717000000000003E-3</v>
      </c>
      <c r="G202" s="25">
        <f t="shared" si="36"/>
        <v>3.3893251000000006E-2</v>
      </c>
      <c r="H202" s="25">
        <v>1.094E-2</v>
      </c>
      <c r="I202" s="25">
        <f t="shared" si="33"/>
        <v>8.6549999999999995E-3</v>
      </c>
      <c r="J202" s="25"/>
      <c r="K202" s="25">
        <f t="shared" si="37"/>
        <v>3.4310999999999994E-3</v>
      </c>
      <c r="L202" s="25">
        <f t="shared" si="38"/>
        <v>7.9018232999999993E-2</v>
      </c>
      <c r="M202" s="25">
        <v>1.001E-2</v>
      </c>
      <c r="N202" s="25">
        <f t="shared" si="34"/>
        <v>7.7249999999999992E-3</v>
      </c>
      <c r="O202" s="25"/>
      <c r="P202" s="25">
        <f t="shared" si="39"/>
        <v>7.9555999999999898E-4</v>
      </c>
      <c r="Q202" s="25">
        <f t="shared" si="40"/>
        <v>1.8321746799999976E-2</v>
      </c>
      <c r="R202" s="25">
        <v>4.6600000000000001E-3</v>
      </c>
      <c r="S202" s="25">
        <f t="shared" si="31"/>
        <v>2.2850000000000001E-3</v>
      </c>
    </row>
    <row r="203" spans="1:19" s="15" customFormat="1">
      <c r="A203" s="18">
        <v>451</v>
      </c>
      <c r="B203" s="25">
        <v>-6.0000000000000002E-5</v>
      </c>
      <c r="C203" s="25">
        <v>4.4900000000000001E-3</v>
      </c>
      <c r="D203" s="25">
        <f t="shared" si="32"/>
        <v>2.1450000000000002E-3</v>
      </c>
      <c r="E203" s="25"/>
      <c r="F203" s="25">
        <f t="shared" si="35"/>
        <v>1.1417000000000003E-3</v>
      </c>
      <c r="G203" s="25">
        <f t="shared" si="36"/>
        <v>2.6293351000000006E-2</v>
      </c>
      <c r="H203" s="25">
        <v>1.086E-2</v>
      </c>
      <c r="I203" s="25">
        <f t="shared" si="33"/>
        <v>8.515E-3</v>
      </c>
      <c r="J203" s="25"/>
      <c r="K203" s="25">
        <f t="shared" si="37"/>
        <v>3.2910999999999999E-3</v>
      </c>
      <c r="L203" s="25">
        <f t="shared" si="38"/>
        <v>7.5794032999999997E-2</v>
      </c>
      <c r="M203" s="25">
        <v>9.7689999999999999E-3</v>
      </c>
      <c r="N203" s="25">
        <f t="shared" si="34"/>
        <v>7.424E-3</v>
      </c>
      <c r="O203" s="25"/>
      <c r="P203" s="25">
        <f t="shared" si="39"/>
        <v>4.9455999999999979E-4</v>
      </c>
      <c r="Q203" s="25">
        <f t="shared" si="40"/>
        <v>1.1389716799999996E-2</v>
      </c>
      <c r="R203" s="25">
        <v>4.7499999999999999E-3</v>
      </c>
      <c r="S203" s="25">
        <f t="shared" si="31"/>
        <v>2.3449999999999999E-3</v>
      </c>
    </row>
    <row r="204" spans="1:19" s="15" customFormat="1">
      <c r="A204" s="18">
        <v>452</v>
      </c>
      <c r="B204" s="25">
        <v>-6.0000000000000002E-5</v>
      </c>
      <c r="C204" s="25">
        <v>4.6100000000000004E-3</v>
      </c>
      <c r="D204" s="25">
        <f t="shared" si="32"/>
        <v>2.3850000000000004E-3</v>
      </c>
      <c r="E204" s="25"/>
      <c r="F204" s="25">
        <f t="shared" si="35"/>
        <v>1.3817000000000005E-3</v>
      </c>
      <c r="G204" s="25">
        <f t="shared" si="36"/>
        <v>3.1820551000000009E-2</v>
      </c>
      <c r="H204" s="25">
        <v>1.0789999999999999E-2</v>
      </c>
      <c r="I204" s="25">
        <f t="shared" si="33"/>
        <v>8.5649999999999997E-3</v>
      </c>
      <c r="J204" s="25"/>
      <c r="K204" s="25">
        <f t="shared" si="37"/>
        <v>3.3410999999999996E-3</v>
      </c>
      <c r="L204" s="25">
        <f t="shared" si="38"/>
        <v>7.6945532999999997E-2</v>
      </c>
      <c r="M204" s="25">
        <v>1.0059999999999999E-2</v>
      </c>
      <c r="N204" s="25">
        <f t="shared" si="34"/>
        <v>7.835E-3</v>
      </c>
      <c r="O204" s="25"/>
      <c r="P204" s="25">
        <f t="shared" si="39"/>
        <v>9.055599999999997E-4</v>
      </c>
      <c r="Q204" s="25">
        <f t="shared" si="40"/>
        <v>2.0855046799999995E-2</v>
      </c>
      <c r="R204" s="25">
        <v>4.5100000000000001E-3</v>
      </c>
      <c r="S204" s="25">
        <f t="shared" si="31"/>
        <v>2.225E-3</v>
      </c>
    </row>
    <row r="205" spans="1:19" s="15" customFormat="1">
      <c r="A205" s="18">
        <v>453</v>
      </c>
      <c r="B205" s="25">
        <v>-4.0000000000000003E-5</v>
      </c>
      <c r="C205" s="25">
        <v>4.3099999999999996E-3</v>
      </c>
      <c r="D205" s="25">
        <f t="shared" si="32"/>
        <v>2.0449999999999995E-3</v>
      </c>
      <c r="E205" s="25"/>
      <c r="F205" s="25">
        <f t="shared" si="35"/>
        <v>1.0416999999999996E-3</v>
      </c>
      <c r="G205" s="25">
        <f t="shared" si="36"/>
        <v>2.399035099999999E-2</v>
      </c>
      <c r="H205" s="25">
        <v>1.0710000000000001E-2</v>
      </c>
      <c r="I205" s="25">
        <f t="shared" si="33"/>
        <v>8.4450000000000011E-3</v>
      </c>
      <c r="J205" s="25"/>
      <c r="K205" s="25">
        <f t="shared" si="37"/>
        <v>3.221100000000001E-3</v>
      </c>
      <c r="L205" s="25">
        <f t="shared" si="38"/>
        <v>7.4181933000000033E-2</v>
      </c>
      <c r="M205" s="25">
        <v>9.7099999999999999E-3</v>
      </c>
      <c r="N205" s="25">
        <f t="shared" si="34"/>
        <v>7.4450000000000002E-3</v>
      </c>
      <c r="O205" s="25"/>
      <c r="P205" s="25">
        <f t="shared" si="39"/>
        <v>5.1555999999999998E-4</v>
      </c>
      <c r="Q205" s="25">
        <f t="shared" si="40"/>
        <v>1.18733468E-2</v>
      </c>
      <c r="R205" s="25">
        <v>4.5700000000000003E-3</v>
      </c>
      <c r="S205" s="25">
        <f t="shared" si="31"/>
        <v>2.2650000000000001E-3</v>
      </c>
    </row>
    <row r="206" spans="1:19" s="15" customFormat="1">
      <c r="A206" s="18">
        <v>454</v>
      </c>
      <c r="B206" s="25">
        <v>-2.0000000000000002E-5</v>
      </c>
      <c r="C206" s="25">
        <v>4.6499999999999996E-3</v>
      </c>
      <c r="D206" s="25">
        <f t="shared" si="32"/>
        <v>2.4099999999999998E-3</v>
      </c>
      <c r="E206" s="25"/>
      <c r="F206" s="25">
        <f t="shared" si="35"/>
        <v>1.4066999999999999E-3</v>
      </c>
      <c r="G206" s="25">
        <f t="shared" si="36"/>
        <v>3.2396300999999995E-2</v>
      </c>
      <c r="H206" s="25">
        <v>1.073E-2</v>
      </c>
      <c r="I206" s="25">
        <f t="shared" si="33"/>
        <v>8.490000000000001E-3</v>
      </c>
      <c r="J206" s="25"/>
      <c r="K206" s="25">
        <f t="shared" si="37"/>
        <v>3.2661000000000009E-3</v>
      </c>
      <c r="L206" s="25">
        <f t="shared" si="38"/>
        <v>7.5218283000000025E-2</v>
      </c>
      <c r="M206" s="25">
        <v>9.9000000000000008E-3</v>
      </c>
      <c r="N206" s="25">
        <f t="shared" si="34"/>
        <v>7.660000000000001E-3</v>
      </c>
      <c r="O206" s="25"/>
      <c r="P206" s="25">
        <f t="shared" si="39"/>
        <v>7.3056000000000076E-4</v>
      </c>
      <c r="Q206" s="25">
        <f t="shared" si="40"/>
        <v>1.6824796800000017E-2</v>
      </c>
      <c r="R206" s="25">
        <v>4.4999999999999997E-3</v>
      </c>
      <c r="S206" s="25">
        <f t="shared" ref="S206:S269" si="41">(B206+R206)/2</f>
        <v>2.2399999999999998E-3</v>
      </c>
    </row>
    <row r="207" spans="1:19" s="15" customFormat="1">
      <c r="A207" s="18">
        <v>455</v>
      </c>
      <c r="B207" s="25">
        <v>-4.0000000000000003E-5</v>
      </c>
      <c r="C207" s="25">
        <v>4.28E-3</v>
      </c>
      <c r="D207" s="25">
        <f t="shared" si="32"/>
        <v>1.99E-3</v>
      </c>
      <c r="E207" s="25"/>
      <c r="F207" s="25">
        <f t="shared" si="35"/>
        <v>9.8670000000000008E-4</v>
      </c>
      <c r="G207" s="25">
        <f t="shared" si="36"/>
        <v>2.2723701000000002E-2</v>
      </c>
      <c r="H207" s="25">
        <v>1.0659999999999999E-2</v>
      </c>
      <c r="I207" s="25">
        <f t="shared" si="33"/>
        <v>8.369999999999999E-3</v>
      </c>
      <c r="J207" s="25"/>
      <c r="K207" s="25">
        <f t="shared" si="37"/>
        <v>3.1460999999999989E-3</v>
      </c>
      <c r="L207" s="25">
        <f t="shared" si="38"/>
        <v>7.2454682999999978E-2</v>
      </c>
      <c r="M207" s="25">
        <v>9.58E-3</v>
      </c>
      <c r="N207" s="25">
        <f t="shared" si="34"/>
        <v>7.2899999999999996E-3</v>
      </c>
      <c r="O207" s="25"/>
      <c r="P207" s="25">
        <f t="shared" si="39"/>
        <v>3.6055999999999935E-4</v>
      </c>
      <c r="Q207" s="25">
        <f t="shared" si="40"/>
        <v>8.3036967999999857E-3</v>
      </c>
      <c r="R207" s="25">
        <v>4.62E-3</v>
      </c>
      <c r="S207" s="25">
        <f t="shared" si="41"/>
        <v>2.2899999999999999E-3</v>
      </c>
    </row>
    <row r="208" spans="1:19" s="15" customFormat="1">
      <c r="A208" s="18">
        <v>456</v>
      </c>
      <c r="B208" s="25">
        <v>-1.0000000000000001E-5</v>
      </c>
      <c r="C208" s="25">
        <v>4.7000000000000002E-3</v>
      </c>
      <c r="D208" s="25">
        <f t="shared" si="32"/>
        <v>2.5850000000000001E-3</v>
      </c>
      <c r="E208" s="25"/>
      <c r="F208" s="25">
        <f t="shared" si="35"/>
        <v>1.5817000000000001E-3</v>
      </c>
      <c r="G208" s="25">
        <f t="shared" si="36"/>
        <v>3.6426551000000001E-2</v>
      </c>
      <c r="H208" s="25">
        <v>1.0670000000000001E-2</v>
      </c>
      <c r="I208" s="25">
        <f t="shared" si="33"/>
        <v>8.5550000000000001E-3</v>
      </c>
      <c r="J208" s="25"/>
      <c r="K208" s="25">
        <f t="shared" si="37"/>
        <v>3.3311E-3</v>
      </c>
      <c r="L208" s="25">
        <f t="shared" si="38"/>
        <v>7.6715233000000008E-2</v>
      </c>
      <c r="M208" s="25">
        <v>1.0070000000000001E-2</v>
      </c>
      <c r="N208" s="25">
        <f t="shared" si="34"/>
        <v>7.9550000000000003E-3</v>
      </c>
      <c r="O208" s="25"/>
      <c r="P208" s="25">
        <f t="shared" si="39"/>
        <v>1.02556E-3</v>
      </c>
      <c r="Q208" s="25">
        <f t="shared" si="40"/>
        <v>2.36186468E-2</v>
      </c>
      <c r="R208" s="25">
        <v>4.2399999999999998E-3</v>
      </c>
      <c r="S208" s="25">
        <f t="shared" si="41"/>
        <v>2.1150000000000001E-3</v>
      </c>
    </row>
    <row r="209" spans="1:19" s="15" customFormat="1">
      <c r="A209" s="18">
        <v>457</v>
      </c>
      <c r="B209" s="25">
        <v>-1.6000000000000001E-4</v>
      </c>
      <c r="C209" s="25">
        <v>4.2300000000000003E-3</v>
      </c>
      <c r="D209" s="25">
        <f t="shared" si="32"/>
        <v>2.0600000000000006E-3</v>
      </c>
      <c r="E209" s="25"/>
      <c r="F209" s="25">
        <f t="shared" si="35"/>
        <v>1.0567000000000007E-3</v>
      </c>
      <c r="G209" s="25">
        <f t="shared" si="36"/>
        <v>2.4335801000000018E-2</v>
      </c>
      <c r="H209" s="25">
        <v>1.0659999999999999E-2</v>
      </c>
      <c r="I209" s="25">
        <f t="shared" si="33"/>
        <v>8.4899999999999993E-3</v>
      </c>
      <c r="J209" s="25"/>
      <c r="K209" s="25">
        <f t="shared" si="37"/>
        <v>3.2660999999999992E-3</v>
      </c>
      <c r="L209" s="25">
        <f t="shared" si="38"/>
        <v>7.5218282999999983E-2</v>
      </c>
      <c r="M209" s="25">
        <v>9.6100000000000005E-3</v>
      </c>
      <c r="N209" s="25">
        <f t="shared" si="34"/>
        <v>7.4400000000000004E-3</v>
      </c>
      <c r="O209" s="25"/>
      <c r="P209" s="25">
        <f t="shared" si="39"/>
        <v>5.1056000000000018E-4</v>
      </c>
      <c r="Q209" s="25">
        <f t="shared" si="40"/>
        <v>1.1758196800000004E-2</v>
      </c>
      <c r="R209" s="25">
        <v>4.4999999999999997E-3</v>
      </c>
      <c r="S209" s="25">
        <f t="shared" si="41"/>
        <v>2.1699999999999996E-3</v>
      </c>
    </row>
    <row r="210" spans="1:19" s="15" customFormat="1">
      <c r="A210" s="18">
        <v>458</v>
      </c>
      <c r="B210" s="25">
        <v>1.7000000000000001E-4</v>
      </c>
      <c r="C210" s="25">
        <v>4.5300000000000002E-3</v>
      </c>
      <c r="D210" s="25">
        <f t="shared" si="32"/>
        <v>2.31E-3</v>
      </c>
      <c r="E210" s="25"/>
      <c r="F210" s="25">
        <f t="shared" si="35"/>
        <v>1.3067E-3</v>
      </c>
      <c r="G210" s="25">
        <f t="shared" si="36"/>
        <v>3.0093301000000003E-2</v>
      </c>
      <c r="H210" s="25">
        <v>1.044E-2</v>
      </c>
      <c r="I210" s="25">
        <f t="shared" si="33"/>
        <v>8.2199999999999999E-3</v>
      </c>
      <c r="J210" s="25"/>
      <c r="K210" s="25">
        <f t="shared" si="37"/>
        <v>2.9960999999999998E-3</v>
      </c>
      <c r="L210" s="25">
        <f t="shared" si="38"/>
        <v>6.9000182999999993E-2</v>
      </c>
      <c r="M210" s="25">
        <v>9.9000000000000008E-3</v>
      </c>
      <c r="N210" s="25">
        <f t="shared" si="34"/>
        <v>7.6800000000000011E-3</v>
      </c>
      <c r="O210" s="25"/>
      <c r="P210" s="25">
        <f t="shared" si="39"/>
        <v>7.5056000000000081E-4</v>
      </c>
      <c r="Q210" s="25">
        <f t="shared" si="40"/>
        <v>1.7285396800000019E-2</v>
      </c>
      <c r="R210" s="25">
        <v>4.2700000000000004E-3</v>
      </c>
      <c r="S210" s="25">
        <f t="shared" si="41"/>
        <v>2.2200000000000002E-3</v>
      </c>
    </row>
    <row r="211" spans="1:19" s="15" customFormat="1">
      <c r="A211" s="18">
        <v>459</v>
      </c>
      <c r="B211" s="25">
        <v>-4.0000000000000003E-5</v>
      </c>
      <c r="C211" s="25">
        <v>4.3099999999999996E-3</v>
      </c>
      <c r="D211" s="25">
        <f t="shared" si="32"/>
        <v>2.1249999999999997E-3</v>
      </c>
      <c r="E211" s="25"/>
      <c r="F211" s="25">
        <f t="shared" si="35"/>
        <v>1.1216999999999998E-3</v>
      </c>
      <c r="G211" s="25">
        <f t="shared" si="36"/>
        <v>2.5832750999999998E-2</v>
      </c>
      <c r="H211" s="25">
        <v>1.06E-2</v>
      </c>
      <c r="I211" s="25">
        <f t="shared" si="33"/>
        <v>8.4150000000000006E-3</v>
      </c>
      <c r="J211" s="25"/>
      <c r="K211" s="25">
        <f t="shared" si="37"/>
        <v>3.1911000000000005E-3</v>
      </c>
      <c r="L211" s="25">
        <f t="shared" si="38"/>
        <v>7.3491033000000011E-2</v>
      </c>
      <c r="M211" s="25">
        <v>9.6900000000000007E-3</v>
      </c>
      <c r="N211" s="25">
        <f t="shared" si="34"/>
        <v>7.5050000000000013E-3</v>
      </c>
      <c r="O211" s="25"/>
      <c r="P211" s="25">
        <f t="shared" si="39"/>
        <v>5.75560000000001E-4</v>
      </c>
      <c r="Q211" s="25">
        <f t="shared" si="40"/>
        <v>1.3255146800000023E-2</v>
      </c>
      <c r="R211" s="25">
        <v>4.4099999999999999E-3</v>
      </c>
      <c r="S211" s="25">
        <f t="shared" si="41"/>
        <v>2.1849999999999999E-3</v>
      </c>
    </row>
    <row r="212" spans="1:19" s="15" customFormat="1">
      <c r="A212" s="18">
        <v>460</v>
      </c>
      <c r="B212" s="25">
        <v>6.8999999999999997E-5</v>
      </c>
      <c r="C212" s="25">
        <v>4.4799999999999996E-3</v>
      </c>
      <c r="D212" s="25">
        <f t="shared" si="32"/>
        <v>2.3854999999999996E-3</v>
      </c>
      <c r="E212" s="25"/>
      <c r="F212" s="25">
        <f t="shared" si="35"/>
        <v>1.3821999999999997E-3</v>
      </c>
      <c r="G212" s="25">
        <f t="shared" si="36"/>
        <v>3.1832065999999992E-2</v>
      </c>
      <c r="H212" s="25">
        <v>1.047E-2</v>
      </c>
      <c r="I212" s="25">
        <f t="shared" si="33"/>
        <v>8.375500000000001E-3</v>
      </c>
      <c r="J212" s="25"/>
      <c r="K212" s="25">
        <f t="shared" si="37"/>
        <v>3.1516000000000009E-3</v>
      </c>
      <c r="L212" s="25">
        <f t="shared" si="38"/>
        <v>7.2581348000000032E-2</v>
      </c>
      <c r="M212" s="25">
        <v>9.9000000000000008E-3</v>
      </c>
      <c r="N212" s="25">
        <f t="shared" si="34"/>
        <v>7.8055000000000008E-3</v>
      </c>
      <c r="O212" s="25"/>
      <c r="P212" s="25">
        <f t="shared" si="39"/>
        <v>8.7606000000000055E-4</v>
      </c>
      <c r="Q212" s="25">
        <f t="shared" si="40"/>
        <v>2.0175661800000015E-2</v>
      </c>
      <c r="R212" s="25">
        <v>4.1200000000000004E-3</v>
      </c>
      <c r="S212" s="25">
        <f t="shared" si="41"/>
        <v>2.0945E-3</v>
      </c>
    </row>
    <row r="213" spans="1:19" s="15" customFormat="1">
      <c r="A213" s="18">
        <v>461</v>
      </c>
      <c r="B213" s="25">
        <v>-1.2999999999999999E-4</v>
      </c>
      <c r="C213" s="25">
        <v>4.2399999999999998E-3</v>
      </c>
      <c r="D213" s="25">
        <f t="shared" si="32"/>
        <v>2.0949999999999996E-3</v>
      </c>
      <c r="E213" s="25"/>
      <c r="F213" s="25">
        <f t="shared" si="35"/>
        <v>1.0916999999999997E-3</v>
      </c>
      <c r="G213" s="25">
        <f t="shared" si="36"/>
        <v>2.5141850999999993E-2</v>
      </c>
      <c r="H213" s="25">
        <v>1.044E-2</v>
      </c>
      <c r="I213" s="25">
        <f t="shared" si="33"/>
        <v>8.2950000000000003E-3</v>
      </c>
      <c r="J213" s="25"/>
      <c r="K213" s="25">
        <f t="shared" si="37"/>
        <v>3.0711000000000002E-3</v>
      </c>
      <c r="L213" s="25">
        <f t="shared" si="38"/>
        <v>7.0727433000000006E-2</v>
      </c>
      <c r="M213" s="25">
        <v>9.5399999999999999E-3</v>
      </c>
      <c r="N213" s="25">
        <f t="shared" si="34"/>
        <v>7.3949999999999997E-3</v>
      </c>
      <c r="O213" s="25"/>
      <c r="P213" s="25">
        <f t="shared" si="39"/>
        <v>4.6555999999999941E-4</v>
      </c>
      <c r="Q213" s="25">
        <f t="shared" si="40"/>
        <v>1.0721846799999987E-2</v>
      </c>
      <c r="R213" s="25">
        <v>4.4200000000000003E-3</v>
      </c>
      <c r="S213" s="25">
        <f t="shared" si="41"/>
        <v>2.1450000000000002E-3</v>
      </c>
    </row>
    <row r="214" spans="1:19" s="15" customFormat="1">
      <c r="A214" s="18">
        <v>462</v>
      </c>
      <c r="B214" s="25">
        <v>1.9000000000000001E-4</v>
      </c>
      <c r="C214" s="25">
        <v>4.2199999999999998E-3</v>
      </c>
      <c r="D214" s="25">
        <f t="shared" si="32"/>
        <v>2.0199999999999997E-3</v>
      </c>
      <c r="E214" s="25"/>
      <c r="F214" s="25">
        <f t="shared" si="35"/>
        <v>1.0166999999999997E-3</v>
      </c>
      <c r="G214" s="25">
        <f t="shared" si="36"/>
        <v>2.3414600999999993E-2</v>
      </c>
      <c r="H214" s="25">
        <v>1.048E-2</v>
      </c>
      <c r="I214" s="25">
        <f t="shared" si="33"/>
        <v>8.2799999999999992E-3</v>
      </c>
      <c r="J214" s="25"/>
      <c r="K214" s="25">
        <f t="shared" si="37"/>
        <v>3.0560999999999991E-3</v>
      </c>
      <c r="L214" s="25">
        <f t="shared" si="38"/>
        <v>7.0381982999999981E-2</v>
      </c>
      <c r="M214" s="25">
        <v>9.7800000000000005E-3</v>
      </c>
      <c r="N214" s="25">
        <f t="shared" si="34"/>
        <v>7.5799999999999999E-3</v>
      </c>
      <c r="O214" s="25"/>
      <c r="P214" s="25">
        <f t="shared" si="39"/>
        <v>6.5055999999999968E-4</v>
      </c>
      <c r="Q214" s="25">
        <f t="shared" si="40"/>
        <v>1.4982396799999994E-2</v>
      </c>
      <c r="R214" s="25">
        <v>4.2100000000000002E-3</v>
      </c>
      <c r="S214" s="25">
        <f t="shared" si="41"/>
        <v>2.2000000000000001E-3</v>
      </c>
    </row>
    <row r="215" spans="1:19" s="15" customFormat="1">
      <c r="A215" s="18">
        <v>463</v>
      </c>
      <c r="B215" s="25">
        <v>-5.0000000000000002E-5</v>
      </c>
      <c r="C215" s="25">
        <v>4.1200000000000004E-3</v>
      </c>
      <c r="D215" s="25">
        <f t="shared" si="32"/>
        <v>1.9700000000000004E-3</v>
      </c>
      <c r="E215" s="25"/>
      <c r="F215" s="25">
        <f t="shared" si="35"/>
        <v>9.6670000000000046E-4</v>
      </c>
      <c r="G215" s="25">
        <f t="shared" si="36"/>
        <v>2.2263101000000011E-2</v>
      </c>
      <c r="H215" s="25">
        <v>1.0240000000000001E-2</v>
      </c>
      <c r="I215" s="25">
        <f t="shared" si="33"/>
        <v>8.09E-3</v>
      </c>
      <c r="J215" s="25"/>
      <c r="K215" s="25">
        <f t="shared" si="37"/>
        <v>2.8660999999999999E-3</v>
      </c>
      <c r="L215" s="25">
        <f t="shared" si="38"/>
        <v>6.6006282999999999E-2</v>
      </c>
      <c r="M215" s="25">
        <v>9.3900000000000008E-3</v>
      </c>
      <c r="N215" s="25">
        <f t="shared" si="34"/>
        <v>7.2400000000000008E-3</v>
      </c>
      <c r="O215" s="25"/>
      <c r="P215" s="25">
        <f t="shared" si="39"/>
        <v>3.1056000000000052E-4</v>
      </c>
      <c r="Q215" s="25">
        <f t="shared" si="40"/>
        <v>7.152196800000012E-3</v>
      </c>
      <c r="R215" s="25">
        <v>4.3499999999999997E-3</v>
      </c>
      <c r="S215" s="25">
        <f t="shared" si="41"/>
        <v>2.15E-3</v>
      </c>
    </row>
    <row r="216" spans="1:19" s="15" customFormat="1">
      <c r="A216" s="18">
        <v>464</v>
      </c>
      <c r="B216" s="25">
        <v>5.0000000000000002E-5</v>
      </c>
      <c r="C216" s="25">
        <v>4.2300000000000003E-3</v>
      </c>
      <c r="D216" s="25">
        <f t="shared" si="32"/>
        <v>2.1850000000000003E-3</v>
      </c>
      <c r="E216" s="25"/>
      <c r="F216" s="25">
        <f t="shared" si="35"/>
        <v>1.1817000000000004E-3</v>
      </c>
      <c r="G216" s="25">
        <f t="shared" si="36"/>
        <v>2.721455100000001E-2</v>
      </c>
      <c r="H216" s="25">
        <v>1.035E-2</v>
      </c>
      <c r="I216" s="25">
        <f t="shared" si="33"/>
        <v>8.3049999999999999E-3</v>
      </c>
      <c r="J216" s="25"/>
      <c r="K216" s="25">
        <f t="shared" si="37"/>
        <v>3.0810999999999998E-3</v>
      </c>
      <c r="L216" s="25">
        <f t="shared" si="38"/>
        <v>7.0957732999999995E-2</v>
      </c>
      <c r="M216" s="25">
        <v>9.7300000000000008E-3</v>
      </c>
      <c r="N216" s="25">
        <f t="shared" si="34"/>
        <v>7.6850000000000009E-3</v>
      </c>
      <c r="O216" s="25"/>
      <c r="P216" s="25">
        <f t="shared" si="39"/>
        <v>7.5556000000000061E-4</v>
      </c>
      <c r="Q216" s="25">
        <f t="shared" si="40"/>
        <v>1.7400546800000014E-2</v>
      </c>
      <c r="R216" s="25">
        <v>4.0400000000000002E-3</v>
      </c>
      <c r="S216" s="25">
        <f t="shared" si="41"/>
        <v>2.0449999999999999E-3</v>
      </c>
    </row>
    <row r="217" spans="1:19" s="15" customFormat="1">
      <c r="A217" s="18">
        <v>465</v>
      </c>
      <c r="B217" s="25">
        <v>-2.0000000000000001E-4</v>
      </c>
      <c r="C217" s="25">
        <v>4.1799999999999997E-3</v>
      </c>
      <c r="D217" s="25">
        <f t="shared" si="32"/>
        <v>2.1449999999999993E-3</v>
      </c>
      <c r="E217" s="25"/>
      <c r="F217" s="25">
        <f t="shared" si="35"/>
        <v>1.1416999999999994E-3</v>
      </c>
      <c r="G217" s="25">
        <f t="shared" si="36"/>
        <v>2.6293350999999989E-2</v>
      </c>
      <c r="H217" s="25">
        <v>1.022E-2</v>
      </c>
      <c r="I217" s="25">
        <f t="shared" si="33"/>
        <v>8.1849999999999996E-3</v>
      </c>
      <c r="J217" s="25"/>
      <c r="K217" s="25">
        <f t="shared" si="37"/>
        <v>2.9610999999999995E-3</v>
      </c>
      <c r="L217" s="25">
        <f t="shared" si="38"/>
        <v>6.819413299999999E-2</v>
      </c>
      <c r="M217" s="25">
        <v>9.4000000000000004E-3</v>
      </c>
      <c r="N217" s="25">
        <f t="shared" si="34"/>
        <v>7.365E-3</v>
      </c>
      <c r="O217" s="25"/>
      <c r="P217" s="25">
        <f t="shared" si="39"/>
        <v>4.3555999999999977E-4</v>
      </c>
      <c r="Q217" s="25">
        <f t="shared" si="40"/>
        <v>1.0030946799999996E-2</v>
      </c>
      <c r="R217" s="25">
        <v>4.2700000000000004E-3</v>
      </c>
      <c r="S217" s="25">
        <f t="shared" si="41"/>
        <v>2.0350000000000004E-3</v>
      </c>
    </row>
    <row r="218" spans="1:19" s="15" customFormat="1">
      <c r="A218" s="18">
        <v>466</v>
      </c>
      <c r="B218" s="25">
        <v>1.4999999999999999E-4</v>
      </c>
      <c r="C218" s="25">
        <v>3.98E-3</v>
      </c>
      <c r="D218" s="25">
        <f t="shared" si="32"/>
        <v>1.8800000000000002E-3</v>
      </c>
      <c r="E218" s="25"/>
      <c r="F218" s="25">
        <f t="shared" si="35"/>
        <v>8.7670000000000022E-4</v>
      </c>
      <c r="G218" s="25">
        <f t="shared" si="36"/>
        <v>2.0190401000000007E-2</v>
      </c>
      <c r="H218" s="25">
        <v>1.0189999999999999E-2</v>
      </c>
      <c r="I218" s="25">
        <f t="shared" si="33"/>
        <v>8.09E-3</v>
      </c>
      <c r="J218" s="25"/>
      <c r="K218" s="25">
        <f t="shared" si="37"/>
        <v>2.8660999999999999E-3</v>
      </c>
      <c r="L218" s="25">
        <f t="shared" si="38"/>
        <v>6.6006282999999999E-2</v>
      </c>
      <c r="M218" s="25">
        <v>9.5899999999999996E-3</v>
      </c>
      <c r="N218" s="25">
        <f t="shared" si="34"/>
        <v>7.4900000000000001E-3</v>
      </c>
      <c r="O218" s="25"/>
      <c r="P218" s="25">
        <f t="shared" si="39"/>
        <v>5.6055999999999988E-4</v>
      </c>
      <c r="Q218" s="25">
        <f t="shared" si="40"/>
        <v>1.2909696799999999E-2</v>
      </c>
      <c r="R218" s="25">
        <v>4.0499999999999998E-3</v>
      </c>
      <c r="S218" s="25">
        <f t="shared" si="41"/>
        <v>2.0999999999999999E-3</v>
      </c>
    </row>
    <row r="219" spans="1:19" s="15" customFormat="1">
      <c r="A219" s="18">
        <v>467</v>
      </c>
      <c r="B219" s="25">
        <v>-8.0000000000000007E-5</v>
      </c>
      <c r="C219" s="25">
        <v>4.0800000000000003E-3</v>
      </c>
      <c r="D219" s="25">
        <f t="shared" si="32"/>
        <v>1.9900000000000004E-3</v>
      </c>
      <c r="E219" s="25"/>
      <c r="F219" s="25">
        <f t="shared" si="35"/>
        <v>9.8670000000000051E-4</v>
      </c>
      <c r="G219" s="25">
        <f t="shared" si="36"/>
        <v>2.2723701000000013E-2</v>
      </c>
      <c r="H219" s="25">
        <v>1.0059999999999999E-2</v>
      </c>
      <c r="I219" s="25">
        <f t="shared" si="33"/>
        <v>7.9699999999999997E-3</v>
      </c>
      <c r="J219" s="25"/>
      <c r="K219" s="25">
        <f t="shared" si="37"/>
        <v>2.7460999999999996E-3</v>
      </c>
      <c r="L219" s="25">
        <f t="shared" si="38"/>
        <v>6.3242682999999994E-2</v>
      </c>
      <c r="M219" s="25">
        <v>9.3600000000000003E-3</v>
      </c>
      <c r="N219" s="25">
        <f t="shared" si="34"/>
        <v>7.2700000000000004E-3</v>
      </c>
      <c r="O219" s="25"/>
      <c r="P219" s="25">
        <f t="shared" si="39"/>
        <v>3.4056000000000017E-4</v>
      </c>
      <c r="Q219" s="25">
        <f t="shared" si="40"/>
        <v>7.8430968000000045E-3</v>
      </c>
      <c r="R219" s="25">
        <v>4.2599999999999999E-3</v>
      </c>
      <c r="S219" s="25">
        <f t="shared" si="41"/>
        <v>2.0899999999999998E-3</v>
      </c>
    </row>
    <row r="220" spans="1:19" s="15" customFormat="1">
      <c r="A220" s="18">
        <v>468</v>
      </c>
      <c r="B220" s="25">
        <v>6.0000000000000002E-5</v>
      </c>
      <c r="C220" s="25">
        <v>3.9300000000000003E-3</v>
      </c>
      <c r="D220" s="25">
        <f t="shared" si="32"/>
        <v>1.9200000000000003E-3</v>
      </c>
      <c r="E220" s="25"/>
      <c r="F220" s="25">
        <f t="shared" si="35"/>
        <v>9.1670000000000033E-4</v>
      </c>
      <c r="G220" s="25">
        <f t="shared" si="36"/>
        <v>2.1111601000000008E-2</v>
      </c>
      <c r="H220" s="25">
        <v>1.005E-2</v>
      </c>
      <c r="I220" s="25">
        <f t="shared" si="33"/>
        <v>8.0400000000000003E-3</v>
      </c>
      <c r="J220" s="25"/>
      <c r="K220" s="25">
        <f t="shared" si="37"/>
        <v>2.8161000000000002E-3</v>
      </c>
      <c r="L220" s="25">
        <f t="shared" si="38"/>
        <v>6.4854783000000013E-2</v>
      </c>
      <c r="M220" s="25">
        <v>9.4500000000000001E-3</v>
      </c>
      <c r="N220" s="25">
        <f t="shared" si="34"/>
        <v>7.4400000000000004E-3</v>
      </c>
      <c r="O220" s="25"/>
      <c r="P220" s="25">
        <f t="shared" si="39"/>
        <v>5.1056000000000018E-4</v>
      </c>
      <c r="Q220" s="25">
        <f t="shared" si="40"/>
        <v>1.1758196800000004E-2</v>
      </c>
      <c r="R220" s="25">
        <v>3.96E-3</v>
      </c>
      <c r="S220" s="25">
        <f t="shared" si="41"/>
        <v>2.0100000000000001E-3</v>
      </c>
    </row>
    <row r="221" spans="1:19" s="15" customFormat="1">
      <c r="A221" s="18">
        <v>469</v>
      </c>
      <c r="B221" s="25">
        <v>-9.0000000000000006E-5</v>
      </c>
      <c r="C221" s="25">
        <v>4.0400000000000002E-3</v>
      </c>
      <c r="D221" s="25">
        <f t="shared" si="32"/>
        <v>2.065E-3</v>
      </c>
      <c r="E221" s="25"/>
      <c r="F221" s="25">
        <f t="shared" si="35"/>
        <v>1.0617000000000001E-3</v>
      </c>
      <c r="G221" s="25">
        <f t="shared" si="36"/>
        <v>2.4450951000000002E-2</v>
      </c>
      <c r="H221" s="25">
        <v>1.004E-2</v>
      </c>
      <c r="I221" s="25">
        <f t="shared" si="33"/>
        <v>8.0649999999999993E-3</v>
      </c>
      <c r="J221" s="25"/>
      <c r="K221" s="25">
        <f t="shared" si="37"/>
        <v>2.8410999999999992E-3</v>
      </c>
      <c r="L221" s="25">
        <f t="shared" si="38"/>
        <v>6.5430532999999985E-2</v>
      </c>
      <c r="M221" s="25">
        <v>9.3500000000000007E-3</v>
      </c>
      <c r="N221" s="25">
        <f t="shared" si="34"/>
        <v>7.3750000000000005E-3</v>
      </c>
      <c r="O221" s="25"/>
      <c r="P221" s="25">
        <f t="shared" si="39"/>
        <v>4.4556000000000023E-4</v>
      </c>
      <c r="Q221" s="25">
        <f t="shared" si="40"/>
        <v>1.0261246800000005E-2</v>
      </c>
      <c r="R221" s="25">
        <v>4.0400000000000002E-3</v>
      </c>
      <c r="S221" s="25">
        <f t="shared" si="41"/>
        <v>1.9750000000000002E-3</v>
      </c>
    </row>
    <row r="222" spans="1:19" s="15" customFormat="1">
      <c r="A222" s="18">
        <v>470</v>
      </c>
      <c r="B222" s="25">
        <v>1.1E-4</v>
      </c>
      <c r="C222" s="25">
        <v>4.0600000000000002E-3</v>
      </c>
      <c r="D222" s="25">
        <f t="shared" si="32"/>
        <v>1.9550000000000001E-3</v>
      </c>
      <c r="E222" s="25"/>
      <c r="F222" s="25">
        <f t="shared" si="35"/>
        <v>9.517000000000002E-4</v>
      </c>
      <c r="G222" s="25">
        <f t="shared" si="36"/>
        <v>2.1917651000000007E-2</v>
      </c>
      <c r="H222" s="25">
        <v>1.004E-2</v>
      </c>
      <c r="I222" s="25">
        <f t="shared" si="33"/>
        <v>7.9350000000000011E-3</v>
      </c>
      <c r="J222" s="25"/>
      <c r="K222" s="25">
        <f t="shared" si="37"/>
        <v>2.711100000000001E-3</v>
      </c>
      <c r="L222" s="25">
        <f t="shared" si="38"/>
        <v>6.2436633000000026E-2</v>
      </c>
      <c r="M222" s="25">
        <v>9.5600000000000008E-3</v>
      </c>
      <c r="N222" s="25">
        <f t="shared" si="34"/>
        <v>7.4550000000000007E-3</v>
      </c>
      <c r="O222" s="25"/>
      <c r="P222" s="25">
        <f t="shared" si="39"/>
        <v>5.2556000000000044E-4</v>
      </c>
      <c r="Q222" s="25">
        <f t="shared" si="40"/>
        <v>1.210364680000001E-2</v>
      </c>
      <c r="R222" s="25">
        <v>4.1000000000000003E-3</v>
      </c>
      <c r="S222" s="25">
        <f t="shared" si="41"/>
        <v>2.1050000000000001E-3</v>
      </c>
    </row>
    <row r="223" spans="1:19" s="15" customFormat="1">
      <c r="A223" s="18">
        <v>471</v>
      </c>
      <c r="B223" s="25">
        <v>-1.1E-4</v>
      </c>
      <c r="C223" s="25">
        <v>4.0000000000000001E-3</v>
      </c>
      <c r="D223" s="25">
        <f t="shared" si="32"/>
        <v>1.99E-3</v>
      </c>
      <c r="E223" s="25"/>
      <c r="F223" s="25">
        <f t="shared" si="35"/>
        <v>9.8670000000000008E-4</v>
      </c>
      <c r="G223" s="25">
        <f t="shared" si="36"/>
        <v>2.2723701000000002E-2</v>
      </c>
      <c r="H223" s="25">
        <v>9.9500000000000005E-3</v>
      </c>
      <c r="I223" s="25">
        <f t="shared" si="33"/>
        <v>7.9400000000000009E-3</v>
      </c>
      <c r="J223" s="25"/>
      <c r="K223" s="25">
        <f t="shared" si="37"/>
        <v>2.7161000000000008E-3</v>
      </c>
      <c r="L223" s="25">
        <f t="shared" si="38"/>
        <v>6.2551783000000027E-2</v>
      </c>
      <c r="M223" s="25">
        <v>9.3790000000000002E-3</v>
      </c>
      <c r="N223" s="25">
        <f t="shared" si="34"/>
        <v>7.3690000000000005E-3</v>
      </c>
      <c r="O223" s="25"/>
      <c r="P223" s="25">
        <f t="shared" si="39"/>
        <v>4.395600000000003E-4</v>
      </c>
      <c r="Q223" s="25">
        <f t="shared" si="40"/>
        <v>1.0123066800000007E-2</v>
      </c>
      <c r="R223" s="25">
        <v>4.13E-3</v>
      </c>
      <c r="S223" s="25">
        <f t="shared" si="41"/>
        <v>2.0100000000000001E-3</v>
      </c>
    </row>
    <row r="224" spans="1:19" s="15" customFormat="1">
      <c r="A224" s="18">
        <v>472</v>
      </c>
      <c r="B224" s="25">
        <v>-1.0000000000000001E-5</v>
      </c>
      <c r="C224" s="25">
        <v>3.8E-3</v>
      </c>
      <c r="D224" s="25">
        <f t="shared" si="32"/>
        <v>1.8649999999999999E-3</v>
      </c>
      <c r="E224" s="25"/>
      <c r="F224" s="25">
        <f t="shared" si="35"/>
        <v>8.6169999999999997E-4</v>
      </c>
      <c r="G224" s="25">
        <f t="shared" si="36"/>
        <v>1.9844951E-2</v>
      </c>
      <c r="H224" s="25">
        <v>9.8700000000000003E-3</v>
      </c>
      <c r="I224" s="25">
        <f t="shared" si="33"/>
        <v>7.9350000000000011E-3</v>
      </c>
      <c r="J224" s="25"/>
      <c r="K224" s="25">
        <f t="shared" si="37"/>
        <v>2.711100000000001E-3</v>
      </c>
      <c r="L224" s="25">
        <f t="shared" si="38"/>
        <v>6.2436633000000026E-2</v>
      </c>
      <c r="M224" s="25">
        <v>9.3600000000000003E-3</v>
      </c>
      <c r="N224" s="25">
        <f t="shared" si="34"/>
        <v>7.4250000000000002E-3</v>
      </c>
      <c r="O224" s="25"/>
      <c r="P224" s="25">
        <f t="shared" si="39"/>
        <v>4.9555999999999992E-4</v>
      </c>
      <c r="Q224" s="25">
        <f t="shared" si="40"/>
        <v>1.1412746799999998E-2</v>
      </c>
      <c r="R224" s="25">
        <v>3.8800000000000002E-3</v>
      </c>
      <c r="S224" s="25">
        <f t="shared" si="41"/>
        <v>1.9350000000000001E-3</v>
      </c>
    </row>
    <row r="225" spans="1:19" s="15" customFormat="1">
      <c r="A225" s="18">
        <v>473</v>
      </c>
      <c r="B225" s="25">
        <v>-1.0000000000000001E-5</v>
      </c>
      <c r="C225" s="25">
        <v>4.0000000000000001E-3</v>
      </c>
      <c r="D225" s="25">
        <f t="shared" si="32"/>
        <v>1.9549999999999997E-3</v>
      </c>
      <c r="E225" s="25"/>
      <c r="F225" s="25">
        <f t="shared" si="35"/>
        <v>9.5169999999999977E-4</v>
      </c>
      <c r="G225" s="25">
        <f t="shared" si="36"/>
        <v>2.1917650999999996E-2</v>
      </c>
      <c r="H225" s="25">
        <v>9.8890000000000002E-3</v>
      </c>
      <c r="I225" s="25">
        <f t="shared" si="33"/>
        <v>7.8440000000000003E-3</v>
      </c>
      <c r="J225" s="25"/>
      <c r="K225" s="25">
        <f t="shared" si="37"/>
        <v>2.6201000000000002E-3</v>
      </c>
      <c r="L225" s="25">
        <f t="shared" si="38"/>
        <v>6.0340903000000008E-2</v>
      </c>
      <c r="M225" s="25">
        <v>9.3390000000000001E-3</v>
      </c>
      <c r="N225" s="25">
        <f t="shared" si="34"/>
        <v>7.2940000000000001E-3</v>
      </c>
      <c r="O225" s="25"/>
      <c r="P225" s="25">
        <f t="shared" si="39"/>
        <v>3.6455999999999988E-4</v>
      </c>
      <c r="Q225" s="25">
        <f t="shared" si="40"/>
        <v>8.3958167999999972E-3</v>
      </c>
      <c r="R225" s="25">
        <v>4.1000000000000003E-3</v>
      </c>
      <c r="S225" s="25">
        <f t="shared" si="41"/>
        <v>2.0450000000000004E-3</v>
      </c>
    </row>
    <row r="226" spans="1:19" s="15" customFormat="1">
      <c r="A226" s="18">
        <v>474</v>
      </c>
      <c r="B226" s="25">
        <v>1.4999999999999999E-4</v>
      </c>
      <c r="C226" s="25">
        <v>3.8E-3</v>
      </c>
      <c r="D226" s="25">
        <f t="shared" si="32"/>
        <v>1.8400000000000001E-3</v>
      </c>
      <c r="E226" s="25"/>
      <c r="F226" s="25">
        <f t="shared" si="35"/>
        <v>8.3670000000000012E-4</v>
      </c>
      <c r="G226" s="25">
        <f t="shared" si="36"/>
        <v>1.9269201000000003E-2</v>
      </c>
      <c r="H226" s="25">
        <v>9.809E-3</v>
      </c>
      <c r="I226" s="25">
        <f t="shared" si="33"/>
        <v>7.8490000000000001E-3</v>
      </c>
      <c r="J226" s="25"/>
      <c r="K226" s="25">
        <f t="shared" si="37"/>
        <v>2.6251E-3</v>
      </c>
      <c r="L226" s="25">
        <f t="shared" si="38"/>
        <v>6.0456053000000003E-2</v>
      </c>
      <c r="M226" s="25">
        <v>9.3790000000000002E-3</v>
      </c>
      <c r="N226" s="25">
        <f t="shared" si="34"/>
        <v>7.4190000000000002E-3</v>
      </c>
      <c r="O226" s="25"/>
      <c r="P226" s="25">
        <f t="shared" si="39"/>
        <v>4.8956E-4</v>
      </c>
      <c r="Q226" s="25">
        <f t="shared" si="40"/>
        <v>1.12745668E-2</v>
      </c>
      <c r="R226" s="25">
        <v>3.7699999999999999E-3</v>
      </c>
      <c r="S226" s="25">
        <f t="shared" si="41"/>
        <v>1.9599999999999999E-3</v>
      </c>
    </row>
    <row r="227" spans="1:19" s="15" customFormat="1">
      <c r="A227" s="18">
        <v>475</v>
      </c>
      <c r="B227" s="25">
        <v>0</v>
      </c>
      <c r="C227" s="25">
        <v>4.1000000000000003E-3</v>
      </c>
      <c r="D227" s="25">
        <f t="shared" si="32"/>
        <v>2.1250000000000002E-3</v>
      </c>
      <c r="E227" s="25"/>
      <c r="F227" s="25">
        <f t="shared" si="35"/>
        <v>1.1217000000000002E-3</v>
      </c>
      <c r="G227" s="25">
        <f t="shared" si="36"/>
        <v>2.5832751000000004E-2</v>
      </c>
      <c r="H227" s="25">
        <v>9.9000000000000008E-3</v>
      </c>
      <c r="I227" s="25">
        <f t="shared" si="33"/>
        <v>7.9250000000000015E-3</v>
      </c>
      <c r="J227" s="25"/>
      <c r="K227" s="25">
        <f t="shared" si="37"/>
        <v>2.7011000000000014E-3</v>
      </c>
      <c r="L227" s="25">
        <f t="shared" si="38"/>
        <v>6.2206333000000037E-2</v>
      </c>
      <c r="M227" s="25">
        <v>9.3500000000000007E-3</v>
      </c>
      <c r="N227" s="25">
        <f t="shared" si="34"/>
        <v>7.3750000000000005E-3</v>
      </c>
      <c r="O227" s="25"/>
      <c r="P227" s="25">
        <f t="shared" si="39"/>
        <v>4.4556000000000023E-4</v>
      </c>
      <c r="Q227" s="25">
        <f t="shared" si="40"/>
        <v>1.0261246800000005E-2</v>
      </c>
      <c r="R227" s="25">
        <v>3.9500000000000004E-3</v>
      </c>
      <c r="S227" s="25">
        <f t="shared" si="41"/>
        <v>1.9750000000000002E-3</v>
      </c>
    </row>
    <row r="228" spans="1:19" s="15" customFormat="1">
      <c r="A228" s="18">
        <v>476</v>
      </c>
      <c r="B228" s="25">
        <v>4.0000000000000003E-5</v>
      </c>
      <c r="C228" s="25">
        <v>3.9399999999999999E-3</v>
      </c>
      <c r="D228" s="25">
        <f t="shared" si="32"/>
        <v>1.98E-3</v>
      </c>
      <c r="E228" s="25"/>
      <c r="F228" s="25">
        <f t="shared" si="35"/>
        <v>9.7670000000000005E-4</v>
      </c>
      <c r="G228" s="25">
        <f t="shared" si="36"/>
        <v>2.2493401000000003E-2</v>
      </c>
      <c r="H228" s="25">
        <v>9.8399999999999998E-3</v>
      </c>
      <c r="I228" s="25">
        <f t="shared" si="33"/>
        <v>7.8799999999999999E-3</v>
      </c>
      <c r="J228" s="25"/>
      <c r="K228" s="25">
        <f t="shared" si="37"/>
        <v>2.6560999999999998E-3</v>
      </c>
      <c r="L228" s="25">
        <f t="shared" si="38"/>
        <v>6.1169982999999997E-2</v>
      </c>
      <c r="M228" s="25">
        <v>9.3699999999999999E-3</v>
      </c>
      <c r="N228" s="25">
        <f t="shared" si="34"/>
        <v>7.4099999999999999E-3</v>
      </c>
      <c r="O228" s="25"/>
      <c r="P228" s="25">
        <f t="shared" si="39"/>
        <v>4.8055999999999967E-4</v>
      </c>
      <c r="Q228" s="25">
        <f t="shared" si="40"/>
        <v>1.1067296799999992E-2</v>
      </c>
      <c r="R228" s="25">
        <v>3.8800000000000002E-3</v>
      </c>
      <c r="S228" s="25">
        <f t="shared" si="41"/>
        <v>1.9599999999999999E-3</v>
      </c>
    </row>
    <row r="229" spans="1:19" s="15" customFormat="1">
      <c r="A229" s="18">
        <v>477</v>
      </c>
      <c r="B229" s="25">
        <v>3.0000000000000001E-5</v>
      </c>
      <c r="C229" s="25">
        <v>3.8899999999999998E-3</v>
      </c>
      <c r="D229" s="25">
        <f t="shared" si="32"/>
        <v>1.9299999999999999E-3</v>
      </c>
      <c r="E229" s="25"/>
      <c r="F229" s="25">
        <f t="shared" si="35"/>
        <v>9.2669999999999992E-4</v>
      </c>
      <c r="G229" s="25">
        <f t="shared" si="36"/>
        <v>2.1341901E-2</v>
      </c>
      <c r="H229" s="25">
        <v>9.9299999999999996E-3</v>
      </c>
      <c r="I229" s="25">
        <f t="shared" si="33"/>
        <v>7.9699999999999997E-3</v>
      </c>
      <c r="J229" s="25"/>
      <c r="K229" s="25">
        <f t="shared" si="37"/>
        <v>2.7460999999999996E-3</v>
      </c>
      <c r="L229" s="25">
        <f t="shared" si="38"/>
        <v>6.3242682999999994E-2</v>
      </c>
      <c r="M229" s="25">
        <v>9.3100000000000006E-3</v>
      </c>
      <c r="N229" s="25">
        <f t="shared" si="34"/>
        <v>7.3500000000000006E-3</v>
      </c>
      <c r="O229" s="25"/>
      <c r="P229" s="25">
        <f t="shared" si="39"/>
        <v>4.2056000000000038E-4</v>
      </c>
      <c r="Q229" s="25">
        <f t="shared" si="40"/>
        <v>9.685496800000009E-3</v>
      </c>
      <c r="R229" s="25">
        <v>3.8899999999999998E-3</v>
      </c>
      <c r="S229" s="25">
        <f t="shared" si="41"/>
        <v>1.9599999999999999E-3</v>
      </c>
    </row>
    <row r="230" spans="1:19" s="15" customFormat="1">
      <c r="A230" s="18">
        <v>478</v>
      </c>
      <c r="B230" s="25">
        <v>5.0000000000000002E-5</v>
      </c>
      <c r="C230" s="25">
        <v>3.82E-3</v>
      </c>
      <c r="D230" s="25">
        <f t="shared" si="32"/>
        <v>1.885E-3</v>
      </c>
      <c r="E230" s="25"/>
      <c r="F230" s="25">
        <f t="shared" si="35"/>
        <v>8.8170000000000002E-4</v>
      </c>
      <c r="G230" s="25">
        <f t="shared" si="36"/>
        <v>2.0305551000000002E-2</v>
      </c>
      <c r="H230" s="25">
        <v>9.639E-3</v>
      </c>
      <c r="I230" s="25">
        <f t="shared" si="33"/>
        <v>7.7039999999999999E-3</v>
      </c>
      <c r="J230" s="25"/>
      <c r="K230" s="25">
        <f t="shared" si="37"/>
        <v>2.4800999999999998E-3</v>
      </c>
      <c r="L230" s="25">
        <f t="shared" si="38"/>
        <v>5.7116702999999998E-2</v>
      </c>
      <c r="M230" s="25">
        <v>9.1400000000000006E-3</v>
      </c>
      <c r="N230" s="25">
        <f t="shared" si="34"/>
        <v>7.2050000000000005E-3</v>
      </c>
      <c r="O230" s="25"/>
      <c r="P230" s="25">
        <f t="shared" si="39"/>
        <v>2.7556000000000021E-4</v>
      </c>
      <c r="Q230" s="25">
        <f t="shared" si="40"/>
        <v>6.346146800000005E-3</v>
      </c>
      <c r="R230" s="25">
        <v>3.82E-3</v>
      </c>
      <c r="S230" s="25">
        <f t="shared" si="41"/>
        <v>1.9350000000000001E-3</v>
      </c>
    </row>
    <row r="231" spans="1:19" s="15" customFormat="1">
      <c r="A231" s="18">
        <v>479</v>
      </c>
      <c r="B231" s="25">
        <v>1.4999999999999999E-4</v>
      </c>
      <c r="C231" s="25">
        <v>4.0800000000000003E-3</v>
      </c>
      <c r="D231" s="25">
        <f t="shared" si="32"/>
        <v>2.0800000000000003E-3</v>
      </c>
      <c r="E231" s="25"/>
      <c r="F231" s="25">
        <f t="shared" si="35"/>
        <v>1.0767000000000003E-3</v>
      </c>
      <c r="G231" s="25">
        <f t="shared" si="36"/>
        <v>2.479640100000001E-2</v>
      </c>
      <c r="H231" s="25">
        <v>9.7400000000000004E-3</v>
      </c>
      <c r="I231" s="25">
        <f t="shared" si="33"/>
        <v>7.7400000000000004E-3</v>
      </c>
      <c r="J231" s="25"/>
      <c r="K231" s="25">
        <f t="shared" si="37"/>
        <v>2.5161000000000003E-3</v>
      </c>
      <c r="L231" s="25">
        <f t="shared" si="38"/>
        <v>5.7945783000000008E-2</v>
      </c>
      <c r="M231" s="25">
        <v>9.2200000000000008E-3</v>
      </c>
      <c r="N231" s="25">
        <f t="shared" si="34"/>
        <v>7.2200000000000007E-3</v>
      </c>
      <c r="O231" s="25"/>
      <c r="P231" s="25">
        <f t="shared" si="39"/>
        <v>2.9056000000000047E-4</v>
      </c>
      <c r="Q231" s="25">
        <f t="shared" si="40"/>
        <v>6.6915968000000109E-3</v>
      </c>
      <c r="R231" s="25">
        <v>3.8500000000000001E-3</v>
      </c>
      <c r="S231" s="25">
        <f t="shared" si="41"/>
        <v>2E-3</v>
      </c>
    </row>
    <row r="232" spans="1:19" s="15" customFormat="1">
      <c r="A232" s="18">
        <v>480</v>
      </c>
      <c r="B232" s="25">
        <v>-6.8999999999999997E-5</v>
      </c>
      <c r="C232" s="25">
        <v>3.6900000000000001E-3</v>
      </c>
      <c r="D232" s="25">
        <f t="shared" si="32"/>
        <v>1.8695000000000001E-3</v>
      </c>
      <c r="E232" s="25"/>
      <c r="F232" s="25">
        <f t="shared" si="35"/>
        <v>8.6620000000000013E-4</v>
      </c>
      <c r="G232" s="25">
        <f t="shared" si="36"/>
        <v>1.9948586000000004E-2</v>
      </c>
      <c r="H232" s="25">
        <v>9.6500000000000006E-3</v>
      </c>
      <c r="I232" s="25">
        <f t="shared" si="33"/>
        <v>7.8294999999999997E-3</v>
      </c>
      <c r="J232" s="25"/>
      <c r="K232" s="25">
        <f t="shared" si="37"/>
        <v>2.6055999999999996E-3</v>
      </c>
      <c r="L232" s="25">
        <f t="shared" si="38"/>
        <v>6.0006967999999994E-2</v>
      </c>
      <c r="M232" s="25">
        <v>9.0900000000000009E-3</v>
      </c>
      <c r="N232" s="25">
        <f t="shared" si="34"/>
        <v>7.2695000000000008E-3</v>
      </c>
      <c r="O232" s="25"/>
      <c r="P232" s="25">
        <f t="shared" si="39"/>
        <v>3.4006000000000054E-4</v>
      </c>
      <c r="Q232" s="25">
        <f t="shared" si="40"/>
        <v>7.8315818000000131E-3</v>
      </c>
      <c r="R232" s="25">
        <v>3.7100000000000002E-3</v>
      </c>
      <c r="S232" s="25">
        <f t="shared" si="41"/>
        <v>1.8205000000000001E-3</v>
      </c>
    </row>
    <row r="233" spans="1:19" s="15" customFormat="1">
      <c r="A233" s="18">
        <v>481</v>
      </c>
      <c r="B233" s="25">
        <v>-9.0000000000000006E-5</v>
      </c>
      <c r="C233" s="25">
        <v>3.8800000000000002E-3</v>
      </c>
      <c r="D233" s="25">
        <f t="shared" si="32"/>
        <v>2.0350000000000004E-3</v>
      </c>
      <c r="E233" s="25"/>
      <c r="F233" s="25">
        <f t="shared" si="35"/>
        <v>1.0317000000000004E-3</v>
      </c>
      <c r="G233" s="25">
        <f t="shared" si="36"/>
        <v>2.3760051000000011E-2</v>
      </c>
      <c r="H233" s="25">
        <v>9.5989999999999999E-3</v>
      </c>
      <c r="I233" s="25">
        <f t="shared" si="33"/>
        <v>7.7539999999999996E-3</v>
      </c>
      <c r="J233" s="25"/>
      <c r="K233" s="25">
        <f t="shared" si="37"/>
        <v>2.5300999999999995E-3</v>
      </c>
      <c r="L233" s="25">
        <f t="shared" si="38"/>
        <v>5.8268202999999991E-2</v>
      </c>
      <c r="M233" s="25">
        <v>9.2200000000000008E-3</v>
      </c>
      <c r="N233" s="25">
        <f t="shared" si="34"/>
        <v>7.3750000000000005E-3</v>
      </c>
      <c r="O233" s="25"/>
      <c r="P233" s="25">
        <f t="shared" si="39"/>
        <v>4.4556000000000023E-4</v>
      </c>
      <c r="Q233" s="25">
        <f t="shared" si="40"/>
        <v>1.0261246800000005E-2</v>
      </c>
      <c r="R233" s="25">
        <v>3.7799999999999999E-3</v>
      </c>
      <c r="S233" s="25">
        <f t="shared" si="41"/>
        <v>1.8450000000000001E-3</v>
      </c>
    </row>
    <row r="234" spans="1:19" s="15" customFormat="1">
      <c r="A234" s="18">
        <v>482</v>
      </c>
      <c r="B234" s="25">
        <v>5.0000000000000002E-5</v>
      </c>
      <c r="C234" s="25">
        <v>3.4199999999999999E-3</v>
      </c>
      <c r="D234" s="25">
        <f t="shared" si="32"/>
        <v>1.5349999999999997E-3</v>
      </c>
      <c r="E234" s="25"/>
      <c r="F234" s="25">
        <f t="shared" si="35"/>
        <v>5.3169999999999975E-4</v>
      </c>
      <c r="G234" s="25">
        <f t="shared" si="36"/>
        <v>1.2245050999999995E-2</v>
      </c>
      <c r="H234" s="25">
        <v>9.3500000000000007E-3</v>
      </c>
      <c r="I234" s="25">
        <f t="shared" si="33"/>
        <v>7.4650000000000003E-3</v>
      </c>
      <c r="J234" s="25"/>
      <c r="K234" s="25">
        <f t="shared" si="37"/>
        <v>2.2411000000000002E-3</v>
      </c>
      <c r="L234" s="25">
        <f t="shared" si="38"/>
        <v>5.1612533000000009E-2</v>
      </c>
      <c r="M234" s="25">
        <v>8.7799999999999996E-3</v>
      </c>
      <c r="N234" s="25">
        <f t="shared" si="34"/>
        <v>6.8949999999999992E-3</v>
      </c>
      <c r="O234" s="25"/>
      <c r="P234" s="25">
        <f t="shared" si="39"/>
        <v>-3.4440000000001032E-5</v>
      </c>
      <c r="Q234" s="25">
        <f t="shared" si="40"/>
        <v>-7.9315320000002381E-4</v>
      </c>
      <c r="R234" s="25">
        <v>3.7200000000000002E-3</v>
      </c>
      <c r="S234" s="25">
        <f t="shared" si="41"/>
        <v>1.8850000000000002E-3</v>
      </c>
    </row>
    <row r="235" spans="1:19" s="15" customFormat="1">
      <c r="A235" s="18">
        <v>483</v>
      </c>
      <c r="B235" s="25">
        <v>9.0000000000000006E-5</v>
      </c>
      <c r="C235" s="25">
        <v>3.8300000000000001E-3</v>
      </c>
      <c r="D235" s="25">
        <f t="shared" si="32"/>
        <v>1.9300000000000001E-3</v>
      </c>
      <c r="E235" s="25"/>
      <c r="F235" s="25">
        <f t="shared" si="35"/>
        <v>9.2670000000000014E-4</v>
      </c>
      <c r="G235" s="25">
        <f t="shared" si="36"/>
        <v>2.1341901000000003E-2</v>
      </c>
      <c r="H235" s="25">
        <v>9.4289999999999999E-3</v>
      </c>
      <c r="I235" s="25">
        <f t="shared" si="33"/>
        <v>7.5290000000000001E-3</v>
      </c>
      <c r="J235" s="25"/>
      <c r="K235" s="25">
        <f t="shared" si="37"/>
        <v>2.3051E-3</v>
      </c>
      <c r="L235" s="25">
        <f t="shared" si="38"/>
        <v>5.3086453000000006E-2</v>
      </c>
      <c r="M235" s="25">
        <v>9.1900000000000003E-3</v>
      </c>
      <c r="N235" s="25">
        <f t="shared" si="34"/>
        <v>7.2900000000000005E-3</v>
      </c>
      <c r="O235" s="25"/>
      <c r="P235" s="25">
        <f t="shared" si="39"/>
        <v>3.6056000000000022E-4</v>
      </c>
      <c r="Q235" s="25">
        <f t="shared" si="40"/>
        <v>8.3036968000000048E-3</v>
      </c>
      <c r="R235" s="25">
        <v>3.7100000000000002E-3</v>
      </c>
      <c r="S235" s="25">
        <f t="shared" si="41"/>
        <v>1.9E-3</v>
      </c>
    </row>
    <row r="236" spans="1:19" s="15" customFormat="1">
      <c r="A236" s="18">
        <v>484</v>
      </c>
      <c r="B236" s="25">
        <v>-4.0000000000000003E-5</v>
      </c>
      <c r="C236" s="25">
        <v>3.5100000000000001E-3</v>
      </c>
      <c r="D236" s="25">
        <f t="shared" si="32"/>
        <v>1.7700000000000001E-3</v>
      </c>
      <c r="E236" s="25"/>
      <c r="F236" s="25">
        <f t="shared" si="35"/>
        <v>7.6670000000000015E-4</v>
      </c>
      <c r="G236" s="25">
        <f t="shared" si="36"/>
        <v>1.7657101000000005E-2</v>
      </c>
      <c r="H236" s="25">
        <v>9.41E-3</v>
      </c>
      <c r="I236" s="25">
        <f t="shared" si="33"/>
        <v>7.6699999999999997E-3</v>
      </c>
      <c r="J236" s="25"/>
      <c r="K236" s="25">
        <f t="shared" si="37"/>
        <v>2.4460999999999997E-3</v>
      </c>
      <c r="L236" s="25">
        <f t="shared" si="38"/>
        <v>5.6333682999999996E-2</v>
      </c>
      <c r="M236" s="25">
        <v>8.9589999999999999E-3</v>
      </c>
      <c r="N236" s="25">
        <f t="shared" si="34"/>
        <v>7.2189999999999997E-3</v>
      </c>
      <c r="O236" s="25"/>
      <c r="P236" s="25">
        <f t="shared" si="39"/>
        <v>2.8955999999999947E-4</v>
      </c>
      <c r="Q236" s="25">
        <f t="shared" si="40"/>
        <v>6.668566799999988E-3</v>
      </c>
      <c r="R236" s="25">
        <v>3.5200000000000001E-3</v>
      </c>
      <c r="S236" s="25">
        <f t="shared" si="41"/>
        <v>1.74E-3</v>
      </c>
    </row>
    <row r="237" spans="1:19" s="15" customFormat="1">
      <c r="A237" s="18">
        <v>485</v>
      </c>
      <c r="B237" s="25">
        <v>1.7000000000000001E-4</v>
      </c>
      <c r="C237" s="25">
        <v>3.6600000000000001E-3</v>
      </c>
      <c r="D237" s="25">
        <f t="shared" si="32"/>
        <v>1.7149999999999999E-3</v>
      </c>
      <c r="E237" s="25"/>
      <c r="F237" s="25">
        <f t="shared" si="35"/>
        <v>7.1170000000000001E-4</v>
      </c>
      <c r="G237" s="25">
        <f t="shared" si="36"/>
        <v>1.6390451E-2</v>
      </c>
      <c r="H237" s="25">
        <v>9.3299999999999998E-3</v>
      </c>
      <c r="I237" s="25">
        <f t="shared" si="33"/>
        <v>7.3849999999999992E-3</v>
      </c>
      <c r="J237" s="25"/>
      <c r="K237" s="25">
        <f t="shared" si="37"/>
        <v>2.1610999999999991E-3</v>
      </c>
      <c r="L237" s="25">
        <f t="shared" si="38"/>
        <v>4.977013299999998E-2</v>
      </c>
      <c r="M237" s="25">
        <v>9.1599999999999997E-3</v>
      </c>
      <c r="N237" s="25">
        <f t="shared" si="34"/>
        <v>7.2149999999999992E-3</v>
      </c>
      <c r="O237" s="25"/>
      <c r="P237" s="25">
        <f t="shared" si="39"/>
        <v>2.8555999999999894E-4</v>
      </c>
      <c r="Q237" s="25">
        <f t="shared" si="40"/>
        <v>6.5764467999999757E-3</v>
      </c>
      <c r="R237" s="25">
        <v>3.7200000000000002E-3</v>
      </c>
      <c r="S237" s="25">
        <f t="shared" si="41"/>
        <v>1.9450000000000001E-3</v>
      </c>
    </row>
    <row r="238" spans="1:19" s="15" customFormat="1">
      <c r="A238" s="18">
        <v>486</v>
      </c>
      <c r="B238" s="25">
        <v>-1.2999999999999999E-4</v>
      </c>
      <c r="C238" s="25">
        <v>3.63E-3</v>
      </c>
      <c r="D238" s="25">
        <f t="shared" si="32"/>
        <v>1.895E-3</v>
      </c>
      <c r="E238" s="25"/>
      <c r="F238" s="25">
        <f t="shared" si="35"/>
        <v>8.9170000000000004E-4</v>
      </c>
      <c r="G238" s="25">
        <f t="shared" si="36"/>
        <v>2.0535851000000001E-2</v>
      </c>
      <c r="H238" s="25">
        <v>9.4999999999999998E-3</v>
      </c>
      <c r="I238" s="25">
        <f t="shared" si="33"/>
        <v>7.7649999999999993E-3</v>
      </c>
      <c r="J238" s="25"/>
      <c r="K238" s="25">
        <f t="shared" si="37"/>
        <v>2.5410999999999993E-3</v>
      </c>
      <c r="L238" s="25">
        <f t="shared" si="38"/>
        <v>5.8521532999999987E-2</v>
      </c>
      <c r="M238" s="25">
        <v>9.0200000000000002E-3</v>
      </c>
      <c r="N238" s="25">
        <f t="shared" si="34"/>
        <v>7.2849999999999998E-3</v>
      </c>
      <c r="O238" s="25"/>
      <c r="P238" s="25">
        <f t="shared" si="39"/>
        <v>3.5555999999999956E-4</v>
      </c>
      <c r="Q238" s="25">
        <f t="shared" si="40"/>
        <v>8.1885467999999895E-3</v>
      </c>
      <c r="R238" s="25">
        <v>3.5999999999999999E-3</v>
      </c>
      <c r="S238" s="25">
        <f t="shared" si="41"/>
        <v>1.735E-3</v>
      </c>
    </row>
    <row r="239" spans="1:19" s="15" customFormat="1">
      <c r="A239" s="18">
        <v>487</v>
      </c>
      <c r="B239" s="25">
        <v>5.0000000000000002E-5</v>
      </c>
      <c r="C239" s="25">
        <v>3.63E-3</v>
      </c>
      <c r="D239" s="25">
        <f t="shared" si="32"/>
        <v>1.7699999999999999E-3</v>
      </c>
      <c r="E239" s="25"/>
      <c r="F239" s="25">
        <f t="shared" si="35"/>
        <v>7.6669999999999993E-4</v>
      </c>
      <c r="G239" s="25">
        <f t="shared" si="36"/>
        <v>1.7657100999999998E-2</v>
      </c>
      <c r="H239" s="25">
        <v>9.2700000000000005E-3</v>
      </c>
      <c r="I239" s="25">
        <f t="shared" si="33"/>
        <v>7.4099999999999999E-3</v>
      </c>
      <c r="J239" s="25"/>
      <c r="K239" s="25">
        <f t="shared" si="37"/>
        <v>2.1860999999999998E-3</v>
      </c>
      <c r="L239" s="25">
        <f t="shared" si="38"/>
        <v>5.0345883000000001E-2</v>
      </c>
      <c r="M239" s="25">
        <v>9.0500000000000008E-3</v>
      </c>
      <c r="N239" s="25">
        <f t="shared" si="34"/>
        <v>7.1900000000000002E-3</v>
      </c>
      <c r="O239" s="25"/>
      <c r="P239" s="25">
        <f t="shared" si="39"/>
        <v>2.6055999999999996E-4</v>
      </c>
      <c r="Q239" s="25">
        <f t="shared" si="40"/>
        <v>6.0006967999999992E-3</v>
      </c>
      <c r="R239" s="25">
        <v>3.6700000000000001E-3</v>
      </c>
      <c r="S239" s="25">
        <f t="shared" si="41"/>
        <v>1.8600000000000001E-3</v>
      </c>
    </row>
    <row r="240" spans="1:19" s="15" customFormat="1">
      <c r="A240" s="18">
        <v>488</v>
      </c>
      <c r="B240" s="25">
        <v>-9.0000000000000006E-5</v>
      </c>
      <c r="C240" s="25">
        <v>3.5000000000000001E-3</v>
      </c>
      <c r="D240" s="25">
        <f t="shared" si="32"/>
        <v>1.7600000000000001E-3</v>
      </c>
      <c r="E240" s="25"/>
      <c r="F240" s="25">
        <f t="shared" si="35"/>
        <v>7.5670000000000012E-4</v>
      </c>
      <c r="G240" s="25">
        <f t="shared" si="36"/>
        <v>1.7426801000000002E-2</v>
      </c>
      <c r="H240" s="25">
        <v>9.299E-3</v>
      </c>
      <c r="I240" s="25">
        <f t="shared" si="33"/>
        <v>7.5589999999999997E-3</v>
      </c>
      <c r="J240" s="25"/>
      <c r="K240" s="25">
        <f t="shared" si="37"/>
        <v>2.3350999999999997E-3</v>
      </c>
      <c r="L240" s="25">
        <f t="shared" si="38"/>
        <v>5.3777352999999993E-2</v>
      </c>
      <c r="M240" s="25">
        <v>8.9589999999999999E-3</v>
      </c>
      <c r="N240" s="25">
        <f t="shared" si="34"/>
        <v>7.2189999999999997E-3</v>
      </c>
      <c r="O240" s="25"/>
      <c r="P240" s="25">
        <f t="shared" si="39"/>
        <v>2.8955999999999947E-4</v>
      </c>
      <c r="Q240" s="25">
        <f t="shared" si="40"/>
        <v>6.668566799999988E-3</v>
      </c>
      <c r="R240" s="25">
        <v>3.5699999999999998E-3</v>
      </c>
      <c r="S240" s="25">
        <f t="shared" si="41"/>
        <v>1.74E-3</v>
      </c>
    </row>
    <row r="241" spans="1:19" s="15" customFormat="1">
      <c r="A241" s="18">
        <v>489</v>
      </c>
      <c r="B241" s="25">
        <v>2.0000000000000001E-4</v>
      </c>
      <c r="C241" s="25">
        <v>3.6900000000000001E-3</v>
      </c>
      <c r="D241" s="25">
        <f t="shared" si="32"/>
        <v>1.74E-3</v>
      </c>
      <c r="E241" s="25"/>
      <c r="F241" s="25">
        <f t="shared" si="35"/>
        <v>7.3670000000000007E-4</v>
      </c>
      <c r="G241" s="25">
        <f t="shared" si="36"/>
        <v>1.6966201000000004E-2</v>
      </c>
      <c r="H241" s="25">
        <v>9.2399999999999999E-3</v>
      </c>
      <c r="I241" s="25">
        <f t="shared" si="33"/>
        <v>7.2899999999999996E-3</v>
      </c>
      <c r="J241" s="25"/>
      <c r="K241" s="25">
        <f t="shared" si="37"/>
        <v>2.0660999999999995E-3</v>
      </c>
      <c r="L241" s="25">
        <f t="shared" si="38"/>
        <v>4.7582282999999989E-2</v>
      </c>
      <c r="M241" s="25">
        <v>9.11E-3</v>
      </c>
      <c r="N241" s="25">
        <f t="shared" si="34"/>
        <v>7.1599999999999997E-3</v>
      </c>
      <c r="O241" s="25"/>
      <c r="P241" s="25">
        <f t="shared" si="39"/>
        <v>2.3055999999999945E-4</v>
      </c>
      <c r="Q241" s="25">
        <f t="shared" si="40"/>
        <v>5.3097967999999876E-3</v>
      </c>
      <c r="R241" s="25">
        <v>3.7000000000000002E-3</v>
      </c>
      <c r="S241" s="25">
        <f t="shared" si="41"/>
        <v>1.9500000000000001E-3</v>
      </c>
    </row>
    <row r="242" spans="1:19" s="15" customFormat="1">
      <c r="A242" s="18">
        <v>490</v>
      </c>
      <c r="B242" s="25">
        <v>-3.5E-4</v>
      </c>
      <c r="C242" s="25">
        <v>3.5999999999999999E-3</v>
      </c>
      <c r="D242" s="25">
        <f t="shared" si="32"/>
        <v>1.9149999999999998E-3</v>
      </c>
      <c r="E242" s="25"/>
      <c r="F242" s="25">
        <f t="shared" si="35"/>
        <v>9.1169999999999988E-4</v>
      </c>
      <c r="G242" s="25">
        <f t="shared" si="36"/>
        <v>2.0996450999999999E-2</v>
      </c>
      <c r="H242" s="25">
        <v>9.5300000000000003E-3</v>
      </c>
      <c r="I242" s="25">
        <f t="shared" si="33"/>
        <v>7.8449999999999995E-3</v>
      </c>
      <c r="J242" s="25"/>
      <c r="K242" s="25">
        <f t="shared" si="37"/>
        <v>2.6210999999999995E-3</v>
      </c>
      <c r="L242" s="25">
        <f t="shared" si="38"/>
        <v>6.0363932999999988E-2</v>
      </c>
      <c r="M242" s="25">
        <v>8.9800000000000001E-3</v>
      </c>
      <c r="N242" s="25">
        <f t="shared" si="34"/>
        <v>7.2950000000000003E-3</v>
      </c>
      <c r="O242" s="25"/>
      <c r="P242" s="25">
        <f t="shared" si="39"/>
        <v>3.6556000000000002E-4</v>
      </c>
      <c r="Q242" s="25">
        <f t="shared" si="40"/>
        <v>8.4188468000000009E-3</v>
      </c>
      <c r="R242" s="25">
        <v>3.7200000000000002E-3</v>
      </c>
      <c r="S242" s="25">
        <f t="shared" si="41"/>
        <v>1.6850000000000001E-3</v>
      </c>
    </row>
    <row r="243" spans="1:19" s="15" customFormat="1">
      <c r="A243" s="18">
        <v>491</v>
      </c>
      <c r="B243" s="25">
        <v>3.3E-4</v>
      </c>
      <c r="C243" s="25">
        <v>3.5799999999999998E-3</v>
      </c>
      <c r="D243" s="25">
        <f t="shared" si="32"/>
        <v>1.5599999999999998E-3</v>
      </c>
      <c r="E243" s="25"/>
      <c r="F243" s="25">
        <f t="shared" si="35"/>
        <v>5.5669999999999982E-4</v>
      </c>
      <c r="G243" s="25">
        <f t="shared" si="36"/>
        <v>1.2820800999999996E-2</v>
      </c>
      <c r="H243" s="25">
        <v>9.2499999999999995E-3</v>
      </c>
      <c r="I243" s="25">
        <f t="shared" si="33"/>
        <v>7.2299999999999994E-3</v>
      </c>
      <c r="J243" s="25"/>
      <c r="K243" s="25">
        <f t="shared" si="37"/>
        <v>2.0060999999999994E-3</v>
      </c>
      <c r="L243" s="25">
        <f t="shared" si="38"/>
        <v>4.6200482999999987E-2</v>
      </c>
      <c r="M243" s="25">
        <v>9.0500000000000008E-3</v>
      </c>
      <c r="N243" s="25">
        <f t="shared" si="34"/>
        <v>7.0300000000000007E-3</v>
      </c>
      <c r="O243" s="25"/>
      <c r="P243" s="25">
        <f t="shared" si="39"/>
        <v>1.0056000000000041E-4</v>
      </c>
      <c r="Q243" s="25">
        <f t="shared" si="40"/>
        <v>2.3158968000000094E-3</v>
      </c>
      <c r="R243" s="25">
        <v>3.7100000000000002E-3</v>
      </c>
      <c r="S243" s="25">
        <f t="shared" si="41"/>
        <v>2.0200000000000001E-3</v>
      </c>
    </row>
    <row r="244" spans="1:19" s="15" customFormat="1">
      <c r="A244" s="18">
        <v>492</v>
      </c>
      <c r="B244" s="25">
        <v>6.0000000000000002E-5</v>
      </c>
      <c r="C244" s="25">
        <v>3.4499999999999999E-3</v>
      </c>
      <c r="D244" s="25">
        <f t="shared" si="32"/>
        <v>1.5449999999999999E-3</v>
      </c>
      <c r="E244" s="25"/>
      <c r="F244" s="25">
        <f t="shared" si="35"/>
        <v>5.4169999999999999E-4</v>
      </c>
      <c r="G244" s="25">
        <f t="shared" si="36"/>
        <v>1.2475351000000001E-2</v>
      </c>
      <c r="H244" s="25">
        <v>9.1599999999999997E-3</v>
      </c>
      <c r="I244" s="25">
        <f t="shared" si="33"/>
        <v>7.2549999999999993E-3</v>
      </c>
      <c r="J244" s="25"/>
      <c r="K244" s="25">
        <f t="shared" si="37"/>
        <v>2.0310999999999992E-3</v>
      </c>
      <c r="L244" s="25">
        <f t="shared" si="38"/>
        <v>4.6776232999999987E-2</v>
      </c>
      <c r="M244" s="25">
        <v>8.7399999999999995E-3</v>
      </c>
      <c r="N244" s="25">
        <f t="shared" si="34"/>
        <v>6.8349999999999991E-3</v>
      </c>
      <c r="O244" s="25"/>
      <c r="P244" s="25">
        <f t="shared" si="39"/>
        <v>-9.444000000000119E-5</v>
      </c>
      <c r="Q244" s="25">
        <f t="shared" si="40"/>
        <v>-2.1749532000000277E-3</v>
      </c>
      <c r="R244" s="25">
        <v>3.7499999999999999E-3</v>
      </c>
      <c r="S244" s="25">
        <f t="shared" si="41"/>
        <v>1.905E-3</v>
      </c>
    </row>
    <row r="245" spans="1:19" s="15" customFormat="1">
      <c r="A245" s="18">
        <v>493</v>
      </c>
      <c r="B245" s="25">
        <v>-3.0000000000000001E-5</v>
      </c>
      <c r="C245" s="25">
        <v>3.5100000000000001E-3</v>
      </c>
      <c r="D245" s="25">
        <f t="shared" si="32"/>
        <v>1.75E-3</v>
      </c>
      <c r="E245" s="25"/>
      <c r="F245" s="25">
        <f t="shared" si="35"/>
        <v>7.467000000000001E-4</v>
      </c>
      <c r="G245" s="25">
        <f t="shared" si="36"/>
        <v>1.7196501000000003E-2</v>
      </c>
      <c r="H245" s="25">
        <v>9.1999999999999998E-3</v>
      </c>
      <c r="I245" s="25">
        <f t="shared" si="33"/>
        <v>7.4399999999999996E-3</v>
      </c>
      <c r="J245" s="25"/>
      <c r="K245" s="25">
        <f t="shared" si="37"/>
        <v>2.2160999999999995E-3</v>
      </c>
      <c r="L245" s="25">
        <f t="shared" si="38"/>
        <v>5.1036782999999988E-2</v>
      </c>
      <c r="M245" s="25">
        <v>9.0900000000000009E-3</v>
      </c>
      <c r="N245" s="25">
        <f t="shared" si="34"/>
        <v>7.3300000000000006E-3</v>
      </c>
      <c r="O245" s="25"/>
      <c r="P245" s="25">
        <f t="shared" si="39"/>
        <v>4.0056000000000033E-4</v>
      </c>
      <c r="Q245" s="25">
        <f t="shared" si="40"/>
        <v>9.2248968000000087E-3</v>
      </c>
      <c r="R245" s="25">
        <v>3.5500000000000002E-3</v>
      </c>
      <c r="S245" s="25">
        <f t="shared" si="41"/>
        <v>1.7600000000000001E-3</v>
      </c>
    </row>
    <row r="246" spans="1:19" s="15" customFormat="1">
      <c r="A246" s="18">
        <v>494</v>
      </c>
      <c r="B246" s="25">
        <v>-9.0000000000000006E-5</v>
      </c>
      <c r="C246" s="25">
        <v>3.3999999999999998E-3</v>
      </c>
      <c r="D246" s="25">
        <f t="shared" si="32"/>
        <v>1.6899999999999997E-3</v>
      </c>
      <c r="E246" s="25"/>
      <c r="F246" s="25">
        <f t="shared" si="35"/>
        <v>6.8669999999999972E-4</v>
      </c>
      <c r="G246" s="25">
        <f t="shared" si="36"/>
        <v>1.5814700999999994E-2</v>
      </c>
      <c r="H246" s="25">
        <v>9.1500000000000001E-3</v>
      </c>
      <c r="I246" s="25">
        <f t="shared" si="33"/>
        <v>7.4400000000000004E-3</v>
      </c>
      <c r="J246" s="25"/>
      <c r="K246" s="25">
        <f t="shared" si="37"/>
        <v>2.2161000000000004E-3</v>
      </c>
      <c r="L246" s="25">
        <f t="shared" si="38"/>
        <v>5.1036783000000009E-2</v>
      </c>
      <c r="M246" s="25">
        <v>8.9099999999999995E-3</v>
      </c>
      <c r="N246" s="25">
        <f t="shared" si="34"/>
        <v>7.1999999999999998E-3</v>
      </c>
      <c r="O246" s="25"/>
      <c r="P246" s="25">
        <f t="shared" si="39"/>
        <v>2.7055999999999955E-4</v>
      </c>
      <c r="Q246" s="25">
        <f t="shared" si="40"/>
        <v>6.2309967999999898E-3</v>
      </c>
      <c r="R246" s="25">
        <v>3.5100000000000001E-3</v>
      </c>
      <c r="S246" s="25">
        <f t="shared" si="41"/>
        <v>1.7100000000000001E-3</v>
      </c>
    </row>
    <row r="247" spans="1:19" s="15" customFormat="1">
      <c r="A247" s="18">
        <v>495</v>
      </c>
      <c r="B247" s="25">
        <v>5.0000000000000002E-5</v>
      </c>
      <c r="C247" s="25">
        <v>3.5799999999999998E-3</v>
      </c>
      <c r="D247" s="25">
        <f t="shared" si="32"/>
        <v>1.8099999999999998E-3</v>
      </c>
      <c r="E247" s="25"/>
      <c r="F247" s="25">
        <f t="shared" si="35"/>
        <v>8.0669999999999982E-4</v>
      </c>
      <c r="G247" s="25">
        <f t="shared" si="36"/>
        <v>1.8578300999999998E-2</v>
      </c>
      <c r="H247" s="25">
        <v>9.1690000000000001E-3</v>
      </c>
      <c r="I247" s="25">
        <f t="shared" si="33"/>
        <v>7.3990000000000002E-3</v>
      </c>
      <c r="J247" s="25"/>
      <c r="K247" s="25">
        <f t="shared" si="37"/>
        <v>2.1751000000000001E-3</v>
      </c>
      <c r="L247" s="25">
        <f t="shared" si="38"/>
        <v>5.0092553000000005E-2</v>
      </c>
      <c r="M247" s="25">
        <v>9.0500000000000008E-3</v>
      </c>
      <c r="N247" s="25">
        <f t="shared" si="34"/>
        <v>7.2800000000000009E-3</v>
      </c>
      <c r="O247" s="25"/>
      <c r="P247" s="25">
        <f t="shared" si="39"/>
        <v>3.5056000000000063E-4</v>
      </c>
      <c r="Q247" s="25">
        <f t="shared" si="40"/>
        <v>8.0733968000000142E-3</v>
      </c>
      <c r="R247" s="25">
        <v>3.49E-3</v>
      </c>
      <c r="S247" s="25">
        <f t="shared" si="41"/>
        <v>1.7700000000000001E-3</v>
      </c>
    </row>
    <row r="248" spans="1:19" s="15" customFormat="1">
      <c r="A248" s="18">
        <v>496</v>
      </c>
      <c r="B248" s="25">
        <v>3.0000000000000001E-5</v>
      </c>
      <c r="C248" s="25">
        <v>3.4499999999999999E-3</v>
      </c>
      <c r="D248" s="25">
        <f t="shared" si="32"/>
        <v>1.7149999999999999E-3</v>
      </c>
      <c r="E248" s="25"/>
      <c r="F248" s="25">
        <f t="shared" si="35"/>
        <v>7.1170000000000001E-4</v>
      </c>
      <c r="G248" s="25">
        <f t="shared" si="36"/>
        <v>1.6390451E-2</v>
      </c>
      <c r="H248" s="25">
        <v>9.1900000000000003E-3</v>
      </c>
      <c r="I248" s="25">
        <f t="shared" si="33"/>
        <v>7.4549999999999998E-3</v>
      </c>
      <c r="J248" s="25"/>
      <c r="K248" s="25">
        <f t="shared" si="37"/>
        <v>2.2310999999999998E-3</v>
      </c>
      <c r="L248" s="25">
        <f t="shared" si="38"/>
        <v>5.1382232999999999E-2</v>
      </c>
      <c r="M248" s="25">
        <v>8.829E-3</v>
      </c>
      <c r="N248" s="25">
        <f t="shared" si="34"/>
        <v>7.0939999999999996E-3</v>
      </c>
      <c r="O248" s="25"/>
      <c r="P248" s="25">
        <f t="shared" si="39"/>
        <v>1.6455999999999936E-4</v>
      </c>
      <c r="Q248" s="25">
        <f t="shared" si="40"/>
        <v>3.7898167999999856E-3</v>
      </c>
      <c r="R248" s="25">
        <v>3.4399999999999999E-3</v>
      </c>
      <c r="S248" s="25">
        <f t="shared" si="41"/>
        <v>1.735E-3</v>
      </c>
    </row>
    <row r="249" spans="1:19" s="15" customFormat="1">
      <c r="A249" s="18">
        <v>497</v>
      </c>
      <c r="B249" s="25">
        <v>4.0000000000000003E-5</v>
      </c>
      <c r="C249" s="25">
        <v>3.4399999999999999E-3</v>
      </c>
      <c r="D249" s="25">
        <f t="shared" si="32"/>
        <v>1.6799999999999999E-3</v>
      </c>
      <c r="E249" s="25"/>
      <c r="F249" s="25">
        <f t="shared" si="35"/>
        <v>6.7669999999999991E-4</v>
      </c>
      <c r="G249" s="25">
        <f t="shared" si="36"/>
        <v>1.5584400999999999E-2</v>
      </c>
      <c r="H249" s="25">
        <v>9.1400000000000006E-3</v>
      </c>
      <c r="I249" s="25">
        <f t="shared" si="33"/>
        <v>7.3800000000000003E-3</v>
      </c>
      <c r="J249" s="25"/>
      <c r="K249" s="25">
        <f t="shared" si="37"/>
        <v>2.1561000000000002E-3</v>
      </c>
      <c r="L249" s="25">
        <f t="shared" si="38"/>
        <v>4.9654983000000007E-2</v>
      </c>
      <c r="M249" s="25">
        <v>8.9589999999999999E-3</v>
      </c>
      <c r="N249" s="25">
        <f t="shared" si="34"/>
        <v>7.1989999999999997E-3</v>
      </c>
      <c r="O249" s="25"/>
      <c r="P249" s="25">
        <f t="shared" si="39"/>
        <v>2.6955999999999942E-4</v>
      </c>
      <c r="Q249" s="25">
        <f t="shared" si="40"/>
        <v>6.2079667999999869E-3</v>
      </c>
      <c r="R249" s="25">
        <v>3.48E-3</v>
      </c>
      <c r="S249" s="25">
        <f t="shared" si="41"/>
        <v>1.7600000000000001E-3</v>
      </c>
    </row>
    <row r="250" spans="1:19" s="15" customFormat="1">
      <c r="A250" s="18">
        <v>498</v>
      </c>
      <c r="B250" s="25">
        <v>4.0000000000000003E-5</v>
      </c>
      <c r="C250" s="25">
        <v>3.48E-3</v>
      </c>
      <c r="D250" s="25">
        <f t="shared" si="32"/>
        <v>1.7149999999999999E-3</v>
      </c>
      <c r="E250" s="25"/>
      <c r="F250" s="25">
        <f t="shared" si="35"/>
        <v>7.1170000000000001E-4</v>
      </c>
      <c r="G250" s="25">
        <f t="shared" si="36"/>
        <v>1.6390451E-2</v>
      </c>
      <c r="H250" s="25">
        <v>9.0900000000000009E-3</v>
      </c>
      <c r="I250" s="25">
        <f t="shared" si="33"/>
        <v>7.3250000000000008E-3</v>
      </c>
      <c r="J250" s="25"/>
      <c r="K250" s="25">
        <f t="shared" si="37"/>
        <v>2.1011000000000007E-3</v>
      </c>
      <c r="L250" s="25">
        <f t="shared" si="38"/>
        <v>4.8388333000000019E-2</v>
      </c>
      <c r="M250" s="25">
        <v>8.9300000000000004E-3</v>
      </c>
      <c r="N250" s="25">
        <f t="shared" si="34"/>
        <v>7.1650000000000004E-3</v>
      </c>
      <c r="O250" s="25"/>
      <c r="P250" s="25">
        <f t="shared" si="39"/>
        <v>2.3556000000000011E-4</v>
      </c>
      <c r="Q250" s="25">
        <f t="shared" si="40"/>
        <v>5.4249468000000028E-3</v>
      </c>
      <c r="R250" s="25">
        <v>3.49E-3</v>
      </c>
      <c r="S250" s="25">
        <f t="shared" si="41"/>
        <v>1.7650000000000001E-3</v>
      </c>
    </row>
    <row r="251" spans="1:19" s="15" customFormat="1">
      <c r="A251" s="18">
        <v>499</v>
      </c>
      <c r="B251" s="25">
        <v>-6.8999999999999997E-5</v>
      </c>
      <c r="C251" s="25">
        <v>3.4499999999999999E-3</v>
      </c>
      <c r="D251" s="25">
        <f t="shared" si="32"/>
        <v>1.7445E-3</v>
      </c>
      <c r="E251" s="25"/>
      <c r="F251" s="25">
        <f t="shared" si="35"/>
        <v>7.4120000000000002E-4</v>
      </c>
      <c r="G251" s="25">
        <f t="shared" si="36"/>
        <v>1.7069836000000001E-2</v>
      </c>
      <c r="H251" s="25">
        <v>9.0200000000000002E-3</v>
      </c>
      <c r="I251" s="25">
        <f t="shared" si="33"/>
        <v>7.3144999999999998E-3</v>
      </c>
      <c r="J251" s="25"/>
      <c r="K251" s="25">
        <f t="shared" si="37"/>
        <v>2.0905999999999998E-3</v>
      </c>
      <c r="L251" s="25">
        <f t="shared" si="38"/>
        <v>4.8146517999999999E-2</v>
      </c>
      <c r="M251" s="25">
        <v>8.9589999999999999E-3</v>
      </c>
      <c r="N251" s="25">
        <f t="shared" si="34"/>
        <v>7.2534999999999995E-3</v>
      </c>
      <c r="O251" s="25"/>
      <c r="P251" s="25">
        <f t="shared" si="39"/>
        <v>3.2405999999999928E-4</v>
      </c>
      <c r="Q251" s="25">
        <f t="shared" si="40"/>
        <v>7.4631017999999836E-3</v>
      </c>
      <c r="R251" s="25">
        <v>3.48E-3</v>
      </c>
      <c r="S251" s="25">
        <f t="shared" si="41"/>
        <v>1.7055E-3</v>
      </c>
    </row>
    <row r="252" spans="1:19" s="15" customFormat="1">
      <c r="A252" s="18">
        <v>500</v>
      </c>
      <c r="B252" s="25">
        <v>5.0000000000000002E-5</v>
      </c>
      <c r="C252" s="25">
        <v>3.3899999999999998E-3</v>
      </c>
      <c r="D252" s="25">
        <f t="shared" si="32"/>
        <v>1.6449999999999998E-3</v>
      </c>
      <c r="E252" s="25"/>
      <c r="F252" s="25">
        <f t="shared" si="35"/>
        <v>6.4169999999999982E-4</v>
      </c>
      <c r="G252" s="25">
        <f t="shared" si="36"/>
        <v>1.4778350999999997E-2</v>
      </c>
      <c r="H252" s="25">
        <v>9.0200000000000002E-3</v>
      </c>
      <c r="I252" s="25">
        <f t="shared" si="33"/>
        <v>7.2750000000000002E-3</v>
      </c>
      <c r="J252" s="25"/>
      <c r="K252" s="25">
        <f t="shared" si="37"/>
        <v>2.0511000000000001E-3</v>
      </c>
      <c r="L252" s="25">
        <f t="shared" si="38"/>
        <v>4.7236833000000006E-2</v>
      </c>
      <c r="M252" s="25">
        <v>8.8000000000000005E-3</v>
      </c>
      <c r="N252" s="25">
        <f t="shared" si="34"/>
        <v>7.0550000000000005E-3</v>
      </c>
      <c r="O252" s="25"/>
      <c r="P252" s="25">
        <f t="shared" si="39"/>
        <v>1.2556000000000025E-4</v>
      </c>
      <c r="Q252" s="25">
        <f t="shared" si="40"/>
        <v>2.8916468000000058E-3</v>
      </c>
      <c r="R252" s="25">
        <v>3.4399999999999999E-3</v>
      </c>
      <c r="S252" s="25">
        <f t="shared" si="41"/>
        <v>1.745E-3</v>
      </c>
    </row>
    <row r="253" spans="1:19" s="15" customFormat="1">
      <c r="A253" s="18">
        <v>501</v>
      </c>
      <c r="B253" s="25">
        <v>-2.0000000000000002E-5</v>
      </c>
      <c r="C253" s="25">
        <v>3.48E-3</v>
      </c>
      <c r="D253" s="25">
        <f t="shared" si="32"/>
        <v>1.75E-3</v>
      </c>
      <c r="E253" s="25"/>
      <c r="F253" s="25">
        <f t="shared" si="35"/>
        <v>7.467000000000001E-4</v>
      </c>
      <c r="G253" s="25">
        <f t="shared" si="36"/>
        <v>1.7196501000000003E-2</v>
      </c>
      <c r="H253" s="25">
        <v>8.9300000000000004E-3</v>
      </c>
      <c r="I253" s="25">
        <f t="shared" si="33"/>
        <v>7.2000000000000007E-3</v>
      </c>
      <c r="J253" s="25"/>
      <c r="K253" s="25">
        <f t="shared" si="37"/>
        <v>1.9761000000000006E-3</v>
      </c>
      <c r="L253" s="25">
        <f t="shared" si="38"/>
        <v>4.5509583000000013E-2</v>
      </c>
      <c r="M253" s="25">
        <v>8.9099999999999995E-3</v>
      </c>
      <c r="N253" s="25">
        <f t="shared" si="34"/>
        <v>7.1799999999999998E-3</v>
      </c>
      <c r="O253" s="25"/>
      <c r="P253" s="25">
        <f t="shared" si="39"/>
        <v>2.505599999999995E-4</v>
      </c>
      <c r="Q253" s="25">
        <f t="shared" si="40"/>
        <v>5.7703967999999887E-3</v>
      </c>
      <c r="R253" s="25">
        <v>3.48E-3</v>
      </c>
      <c r="S253" s="25">
        <f t="shared" si="41"/>
        <v>1.73E-3</v>
      </c>
    </row>
    <row r="254" spans="1:19" s="15" customFormat="1">
      <c r="A254" s="18">
        <v>502</v>
      </c>
      <c r="B254" s="25">
        <v>1.0000000000000001E-5</v>
      </c>
      <c r="C254" s="25">
        <v>3.3899999999999998E-3</v>
      </c>
      <c r="D254" s="25">
        <f t="shared" si="32"/>
        <v>1.6249999999999997E-3</v>
      </c>
      <c r="E254" s="25"/>
      <c r="F254" s="25">
        <f t="shared" si="35"/>
        <v>6.2169999999999977E-4</v>
      </c>
      <c r="G254" s="25">
        <f t="shared" si="36"/>
        <v>1.4317750999999995E-2</v>
      </c>
      <c r="H254" s="25">
        <v>8.8999999999999999E-3</v>
      </c>
      <c r="I254" s="25">
        <f t="shared" si="33"/>
        <v>7.1349999999999998E-3</v>
      </c>
      <c r="J254" s="25"/>
      <c r="K254" s="25">
        <f t="shared" si="37"/>
        <v>1.9110999999999998E-3</v>
      </c>
      <c r="L254" s="25">
        <f t="shared" si="38"/>
        <v>4.4012632999999995E-2</v>
      </c>
      <c r="M254" s="25">
        <v>8.7600000000000004E-3</v>
      </c>
      <c r="N254" s="25">
        <f t="shared" si="34"/>
        <v>6.9950000000000003E-3</v>
      </c>
      <c r="O254" s="25"/>
      <c r="P254" s="25">
        <f t="shared" si="39"/>
        <v>6.5560000000000097E-5</v>
      </c>
      <c r="Q254" s="25">
        <f t="shared" si="40"/>
        <v>1.5098468000000022E-3</v>
      </c>
      <c r="R254" s="25">
        <v>3.5200000000000001E-3</v>
      </c>
      <c r="S254" s="25">
        <f t="shared" si="41"/>
        <v>1.7650000000000001E-3</v>
      </c>
    </row>
    <row r="255" spans="1:19" s="15" customFormat="1">
      <c r="A255" s="18">
        <v>503</v>
      </c>
      <c r="B255" s="25">
        <v>2.0000000000000002E-5</v>
      </c>
      <c r="C255" s="25">
        <v>3.3300000000000001E-3</v>
      </c>
      <c r="D255" s="25">
        <f t="shared" si="32"/>
        <v>1.655E-3</v>
      </c>
      <c r="E255" s="25"/>
      <c r="F255" s="25">
        <f t="shared" si="35"/>
        <v>6.5170000000000007E-4</v>
      </c>
      <c r="G255" s="25">
        <f t="shared" si="36"/>
        <v>1.5008651000000003E-2</v>
      </c>
      <c r="H255" s="25">
        <v>8.7799999999999996E-3</v>
      </c>
      <c r="I255" s="25">
        <f t="shared" si="33"/>
        <v>7.1049999999999993E-3</v>
      </c>
      <c r="J255" s="25"/>
      <c r="K255" s="25">
        <f t="shared" si="37"/>
        <v>1.8810999999999993E-3</v>
      </c>
      <c r="L255" s="25">
        <f t="shared" si="38"/>
        <v>4.3321732999999987E-2</v>
      </c>
      <c r="M255" s="25">
        <v>8.77E-3</v>
      </c>
      <c r="N255" s="25">
        <f t="shared" si="34"/>
        <v>7.0949999999999997E-3</v>
      </c>
      <c r="O255" s="25"/>
      <c r="P255" s="25">
        <f t="shared" si="39"/>
        <v>1.6555999999999949E-4</v>
      </c>
      <c r="Q255" s="25">
        <f t="shared" si="40"/>
        <v>3.8128467999999885E-3</v>
      </c>
      <c r="R255" s="25">
        <v>3.3300000000000001E-3</v>
      </c>
      <c r="S255" s="25">
        <f t="shared" si="41"/>
        <v>1.6750000000000001E-3</v>
      </c>
    </row>
    <row r="256" spans="1:19" s="15" customFormat="1">
      <c r="A256" s="18">
        <v>504</v>
      </c>
      <c r="B256" s="25">
        <v>-9.0000000000000006E-5</v>
      </c>
      <c r="C256" s="25">
        <v>3.3400000000000001E-3</v>
      </c>
      <c r="D256" s="25">
        <f t="shared" si="32"/>
        <v>1.585E-3</v>
      </c>
      <c r="E256" s="25"/>
      <c r="F256" s="25">
        <f t="shared" si="35"/>
        <v>5.817000000000001E-4</v>
      </c>
      <c r="G256" s="25">
        <f t="shared" si="36"/>
        <v>1.3396551000000003E-2</v>
      </c>
      <c r="H256" s="25">
        <v>8.8500000000000002E-3</v>
      </c>
      <c r="I256" s="25">
        <f t="shared" si="33"/>
        <v>7.0950000000000006E-3</v>
      </c>
      <c r="J256" s="25"/>
      <c r="K256" s="25">
        <f t="shared" si="37"/>
        <v>1.8711000000000005E-3</v>
      </c>
      <c r="L256" s="25">
        <f t="shared" si="38"/>
        <v>4.3091433000000012E-2</v>
      </c>
      <c r="M256" s="25">
        <v>8.6990000000000001E-3</v>
      </c>
      <c r="N256" s="25">
        <f t="shared" si="34"/>
        <v>6.9440000000000005E-3</v>
      </c>
      <c r="O256" s="25"/>
      <c r="P256" s="25">
        <f t="shared" si="39"/>
        <v>1.4560000000000267E-5</v>
      </c>
      <c r="Q256" s="25">
        <f t="shared" si="40"/>
        <v>3.3531680000000618E-4</v>
      </c>
      <c r="R256" s="25">
        <v>3.5999999999999999E-3</v>
      </c>
      <c r="S256" s="25">
        <f t="shared" si="41"/>
        <v>1.755E-3</v>
      </c>
    </row>
    <row r="257" spans="1:19" s="15" customFormat="1">
      <c r="A257" s="18">
        <v>505</v>
      </c>
      <c r="B257" s="25">
        <v>-1.0000000000000001E-5</v>
      </c>
      <c r="C257" s="25">
        <v>3.2599999999999999E-3</v>
      </c>
      <c r="D257" s="25">
        <f t="shared" si="32"/>
        <v>1.565E-3</v>
      </c>
      <c r="E257" s="25"/>
      <c r="F257" s="25">
        <f t="shared" si="35"/>
        <v>5.6170000000000005E-4</v>
      </c>
      <c r="G257" s="25">
        <f t="shared" si="36"/>
        <v>1.2935951000000001E-2</v>
      </c>
      <c r="H257" s="25">
        <v>8.8900000000000003E-3</v>
      </c>
      <c r="I257" s="25">
        <f t="shared" si="33"/>
        <v>7.195E-3</v>
      </c>
      <c r="J257" s="25"/>
      <c r="K257" s="25">
        <f t="shared" si="37"/>
        <v>1.9710999999999999E-3</v>
      </c>
      <c r="L257" s="25">
        <f t="shared" si="38"/>
        <v>4.5394432999999998E-2</v>
      </c>
      <c r="M257" s="25">
        <v>8.8400000000000006E-3</v>
      </c>
      <c r="N257" s="25">
        <f t="shared" si="34"/>
        <v>7.1450000000000003E-3</v>
      </c>
      <c r="O257" s="25"/>
      <c r="P257" s="25">
        <f t="shared" si="39"/>
        <v>2.1556000000000006E-4</v>
      </c>
      <c r="Q257" s="25">
        <f t="shared" si="40"/>
        <v>4.9643468000000017E-3</v>
      </c>
      <c r="R257" s="25">
        <v>3.3999999999999998E-3</v>
      </c>
      <c r="S257" s="25">
        <f t="shared" si="41"/>
        <v>1.6949999999999999E-3</v>
      </c>
    </row>
    <row r="258" spans="1:19" s="15" customFormat="1">
      <c r="A258" s="18">
        <v>506</v>
      </c>
      <c r="B258" s="25">
        <v>6.8999999999999997E-5</v>
      </c>
      <c r="C258" s="25">
        <v>3.3E-3</v>
      </c>
      <c r="D258" s="25">
        <f t="shared" ref="D258:D321" si="42">C258-S258</f>
        <v>1.5754999999999999E-3</v>
      </c>
      <c r="E258" s="25"/>
      <c r="F258" s="25">
        <f t="shared" si="35"/>
        <v>5.7219999999999992E-4</v>
      </c>
      <c r="G258" s="25">
        <f t="shared" si="36"/>
        <v>1.3177765999999999E-2</v>
      </c>
      <c r="H258" s="25">
        <v>8.8900000000000003E-3</v>
      </c>
      <c r="I258" s="25">
        <f t="shared" ref="I258:I321" si="43">H258-S258</f>
        <v>7.1655E-3</v>
      </c>
      <c r="J258" s="25"/>
      <c r="K258" s="25">
        <f t="shared" si="37"/>
        <v>1.9415999999999999E-3</v>
      </c>
      <c r="L258" s="25">
        <f t="shared" si="38"/>
        <v>4.4715048E-2</v>
      </c>
      <c r="M258" s="25">
        <v>8.8690000000000001E-3</v>
      </c>
      <c r="N258" s="25">
        <f t="shared" ref="N258:N321" si="44">M258-S258</f>
        <v>7.1444999999999998E-3</v>
      </c>
      <c r="O258" s="25"/>
      <c r="P258" s="25">
        <f t="shared" si="39"/>
        <v>2.1505999999999956E-4</v>
      </c>
      <c r="Q258" s="25">
        <f t="shared" si="40"/>
        <v>4.9528317999999903E-3</v>
      </c>
      <c r="R258" s="25">
        <v>3.3800000000000002E-3</v>
      </c>
      <c r="S258" s="25">
        <f t="shared" si="41"/>
        <v>1.7245000000000001E-3</v>
      </c>
    </row>
    <row r="259" spans="1:19" s="15" customFormat="1">
      <c r="A259" s="18">
        <v>507</v>
      </c>
      <c r="B259" s="25">
        <v>-1.0000000000000001E-5</v>
      </c>
      <c r="C259" s="25">
        <v>3.32E-3</v>
      </c>
      <c r="D259" s="25">
        <f t="shared" si="42"/>
        <v>1.66E-3</v>
      </c>
      <c r="E259" s="25"/>
      <c r="F259" s="25">
        <f t="shared" ref="F259:F322" si="45">D259-0.0010033</f>
        <v>6.5670000000000008E-4</v>
      </c>
      <c r="G259" s="25">
        <f t="shared" ref="G259:G322" si="46">F259*23.03</f>
        <v>1.5123801000000003E-2</v>
      </c>
      <c r="H259" s="25">
        <v>8.8900000000000003E-3</v>
      </c>
      <c r="I259" s="25">
        <f t="shared" si="43"/>
        <v>7.2300000000000003E-3</v>
      </c>
      <c r="J259" s="25"/>
      <c r="K259" s="25">
        <f t="shared" ref="K259:K322" si="47">I259-0.0052239</f>
        <v>2.0061000000000002E-3</v>
      </c>
      <c r="L259" s="25">
        <f t="shared" ref="L259:L322" si="48">K259*23.03</f>
        <v>4.6200483000000007E-2</v>
      </c>
      <c r="M259" s="25">
        <v>8.9200000000000008E-3</v>
      </c>
      <c r="N259" s="25">
        <f t="shared" si="44"/>
        <v>7.2600000000000008E-3</v>
      </c>
      <c r="O259" s="25"/>
      <c r="P259" s="25">
        <f t="shared" ref="P259:P322" si="49">N259-0.00692944</f>
        <v>3.3056000000000058E-4</v>
      </c>
      <c r="Q259" s="25">
        <f t="shared" ref="Q259:Q322" si="50">P259*23.03</f>
        <v>7.6127968000000139E-3</v>
      </c>
      <c r="R259" s="25">
        <v>3.3300000000000001E-3</v>
      </c>
      <c r="S259" s="25">
        <f t="shared" si="41"/>
        <v>1.66E-3</v>
      </c>
    </row>
    <row r="260" spans="1:19" s="15" customFormat="1">
      <c r="A260" s="18">
        <v>508</v>
      </c>
      <c r="B260" s="25">
        <v>1.2999999999999999E-4</v>
      </c>
      <c r="C260" s="25">
        <v>3.3700000000000002E-3</v>
      </c>
      <c r="D260" s="25">
        <f t="shared" si="42"/>
        <v>1.5950000000000003E-3</v>
      </c>
      <c r="E260" s="25"/>
      <c r="F260" s="25">
        <f t="shared" si="45"/>
        <v>5.9170000000000034E-4</v>
      </c>
      <c r="G260" s="25">
        <f t="shared" si="46"/>
        <v>1.3626851000000009E-2</v>
      </c>
      <c r="H260" s="25">
        <v>8.7799999999999996E-3</v>
      </c>
      <c r="I260" s="25">
        <f t="shared" si="43"/>
        <v>7.0049999999999999E-3</v>
      </c>
      <c r="J260" s="25"/>
      <c r="K260" s="25">
        <f t="shared" si="47"/>
        <v>1.7810999999999999E-3</v>
      </c>
      <c r="L260" s="25">
        <f t="shared" si="48"/>
        <v>4.1018733000000002E-2</v>
      </c>
      <c r="M260" s="25">
        <v>8.7799999999999996E-3</v>
      </c>
      <c r="N260" s="25">
        <f t="shared" si="44"/>
        <v>7.0049999999999999E-3</v>
      </c>
      <c r="O260" s="25"/>
      <c r="P260" s="25">
        <f t="shared" si="49"/>
        <v>7.555999999999969E-5</v>
      </c>
      <c r="Q260" s="25">
        <f t="shared" si="50"/>
        <v>1.740146799999993E-3</v>
      </c>
      <c r="R260" s="25">
        <v>3.4199999999999999E-3</v>
      </c>
      <c r="S260" s="25">
        <f t="shared" si="41"/>
        <v>1.7749999999999999E-3</v>
      </c>
    </row>
    <row r="261" spans="1:19" s="15" customFormat="1">
      <c r="A261" s="18">
        <v>509</v>
      </c>
      <c r="B261" s="25">
        <v>-2.0000000000000002E-5</v>
      </c>
      <c r="C261" s="25">
        <v>3.3E-3</v>
      </c>
      <c r="D261" s="25">
        <f t="shared" si="42"/>
        <v>1.6750000000000001E-3</v>
      </c>
      <c r="E261" s="25"/>
      <c r="F261" s="25">
        <f t="shared" si="45"/>
        <v>6.7170000000000012E-4</v>
      </c>
      <c r="G261" s="25">
        <f t="shared" si="46"/>
        <v>1.5469251000000003E-2</v>
      </c>
      <c r="H261" s="25">
        <v>8.7299999999999999E-3</v>
      </c>
      <c r="I261" s="25">
        <f t="shared" si="43"/>
        <v>7.1050000000000002E-3</v>
      </c>
      <c r="J261" s="25"/>
      <c r="K261" s="25">
        <f t="shared" si="47"/>
        <v>1.8811000000000001E-3</v>
      </c>
      <c r="L261" s="25">
        <f t="shared" si="48"/>
        <v>4.3321733000000008E-2</v>
      </c>
      <c r="M261" s="25">
        <v>8.8999999999999999E-3</v>
      </c>
      <c r="N261" s="25">
        <f t="shared" si="44"/>
        <v>7.2750000000000002E-3</v>
      </c>
      <c r="O261" s="25"/>
      <c r="P261" s="25">
        <f t="shared" si="49"/>
        <v>3.4555999999999996E-4</v>
      </c>
      <c r="Q261" s="25">
        <f t="shared" si="50"/>
        <v>7.958246799999999E-3</v>
      </c>
      <c r="R261" s="25">
        <v>3.2699999999999999E-3</v>
      </c>
      <c r="S261" s="25">
        <f t="shared" si="41"/>
        <v>1.6249999999999999E-3</v>
      </c>
    </row>
    <row r="262" spans="1:19" s="15" customFormat="1">
      <c r="A262" s="18">
        <v>510</v>
      </c>
      <c r="B262" s="25">
        <v>-4.0000000000000003E-5</v>
      </c>
      <c r="C262" s="25">
        <v>3.15E-3</v>
      </c>
      <c r="D262" s="25">
        <f t="shared" si="42"/>
        <v>1.5400000000000001E-3</v>
      </c>
      <c r="E262" s="25"/>
      <c r="F262" s="25">
        <f t="shared" si="45"/>
        <v>5.367000000000002E-4</v>
      </c>
      <c r="G262" s="25">
        <f t="shared" si="46"/>
        <v>1.2360201000000005E-2</v>
      </c>
      <c r="H262" s="25">
        <v>8.6189999999999999E-3</v>
      </c>
      <c r="I262" s="25">
        <f t="shared" si="43"/>
        <v>7.0089999999999996E-3</v>
      </c>
      <c r="J262" s="25"/>
      <c r="K262" s="25">
        <f t="shared" si="47"/>
        <v>1.7850999999999995E-3</v>
      </c>
      <c r="L262" s="25">
        <f t="shared" si="48"/>
        <v>4.1110852999999989E-2</v>
      </c>
      <c r="M262" s="25">
        <v>8.8199999999999997E-3</v>
      </c>
      <c r="N262" s="25">
        <f t="shared" si="44"/>
        <v>7.2099999999999994E-3</v>
      </c>
      <c r="O262" s="25"/>
      <c r="P262" s="25">
        <f t="shared" si="49"/>
        <v>2.8055999999999914E-4</v>
      </c>
      <c r="Q262" s="25">
        <f t="shared" si="50"/>
        <v>6.4612967999999804E-3</v>
      </c>
      <c r="R262" s="25">
        <v>3.2599999999999999E-3</v>
      </c>
      <c r="S262" s="25">
        <f t="shared" si="41"/>
        <v>1.6099999999999999E-3</v>
      </c>
    </row>
    <row r="263" spans="1:19" s="15" customFormat="1">
      <c r="A263" s="18">
        <v>511</v>
      </c>
      <c r="B263" s="25">
        <v>-6.8999999999999997E-5</v>
      </c>
      <c r="C263" s="25">
        <v>3.2299999999999998E-3</v>
      </c>
      <c r="D263" s="25">
        <f t="shared" si="42"/>
        <v>1.6644999999999997E-3</v>
      </c>
      <c r="E263" s="25"/>
      <c r="F263" s="25">
        <f t="shared" si="45"/>
        <v>6.6119999999999981E-4</v>
      </c>
      <c r="G263" s="25">
        <f t="shared" si="46"/>
        <v>1.5227435999999997E-2</v>
      </c>
      <c r="H263" s="25">
        <v>8.6700000000000006E-3</v>
      </c>
      <c r="I263" s="25">
        <f t="shared" si="43"/>
        <v>7.1045000000000006E-3</v>
      </c>
      <c r="J263" s="25"/>
      <c r="K263" s="25">
        <f t="shared" si="47"/>
        <v>1.8806000000000005E-3</v>
      </c>
      <c r="L263" s="25">
        <f t="shared" si="48"/>
        <v>4.3310218000000011E-2</v>
      </c>
      <c r="M263" s="25">
        <v>8.7399999999999995E-3</v>
      </c>
      <c r="N263" s="25">
        <f t="shared" si="44"/>
        <v>7.1744999999999995E-3</v>
      </c>
      <c r="O263" s="25"/>
      <c r="P263" s="25">
        <f t="shared" si="49"/>
        <v>2.450599999999992E-4</v>
      </c>
      <c r="Q263" s="25">
        <f t="shared" si="50"/>
        <v>5.643731799999982E-3</v>
      </c>
      <c r="R263" s="25">
        <v>3.2000000000000002E-3</v>
      </c>
      <c r="S263" s="25">
        <f t="shared" si="41"/>
        <v>1.5655000000000001E-3</v>
      </c>
    </row>
    <row r="264" spans="1:19" s="15" customFormat="1">
      <c r="A264" s="18">
        <v>512</v>
      </c>
      <c r="B264" s="25">
        <v>-9.0000000000000006E-5</v>
      </c>
      <c r="C264" s="25">
        <v>3.31E-3</v>
      </c>
      <c r="D264" s="25">
        <f t="shared" si="42"/>
        <v>1.6699999999999998E-3</v>
      </c>
      <c r="E264" s="25"/>
      <c r="F264" s="25">
        <f t="shared" si="45"/>
        <v>6.6669999999999989E-4</v>
      </c>
      <c r="G264" s="25">
        <f t="shared" si="46"/>
        <v>1.5354100999999998E-2</v>
      </c>
      <c r="H264" s="25">
        <v>8.659E-3</v>
      </c>
      <c r="I264" s="25">
        <f t="shared" si="43"/>
        <v>7.0190000000000001E-3</v>
      </c>
      <c r="J264" s="25"/>
      <c r="K264" s="25">
        <f t="shared" si="47"/>
        <v>1.7951E-3</v>
      </c>
      <c r="L264" s="25">
        <f t="shared" si="48"/>
        <v>4.1341152999999999E-2</v>
      </c>
      <c r="M264" s="25">
        <v>8.7200000000000003E-3</v>
      </c>
      <c r="N264" s="25">
        <f t="shared" si="44"/>
        <v>7.0800000000000004E-3</v>
      </c>
      <c r="O264" s="25"/>
      <c r="P264" s="25">
        <f t="shared" si="49"/>
        <v>1.505600000000001E-4</v>
      </c>
      <c r="Q264" s="25">
        <f t="shared" si="50"/>
        <v>3.4673968000000026E-3</v>
      </c>
      <c r="R264" s="25">
        <v>3.3700000000000002E-3</v>
      </c>
      <c r="S264" s="25">
        <f t="shared" si="41"/>
        <v>1.6400000000000002E-3</v>
      </c>
    </row>
    <row r="265" spans="1:19" s="15" customFormat="1">
      <c r="A265" s="18">
        <v>513</v>
      </c>
      <c r="B265" s="25">
        <v>-1.0000000000000001E-5</v>
      </c>
      <c r="C265" s="25">
        <v>3.1199999999999999E-3</v>
      </c>
      <c r="D265" s="25">
        <f t="shared" si="42"/>
        <v>1.56E-3</v>
      </c>
      <c r="E265" s="25"/>
      <c r="F265" s="25">
        <f t="shared" si="45"/>
        <v>5.5670000000000003E-4</v>
      </c>
      <c r="G265" s="25">
        <f t="shared" si="46"/>
        <v>1.2820801000000001E-2</v>
      </c>
      <c r="H265" s="25">
        <v>8.6300000000000005E-3</v>
      </c>
      <c r="I265" s="25">
        <f t="shared" si="43"/>
        <v>7.0700000000000008E-3</v>
      </c>
      <c r="J265" s="25"/>
      <c r="K265" s="25">
        <f t="shared" si="47"/>
        <v>1.8461000000000007E-3</v>
      </c>
      <c r="L265" s="25">
        <f t="shared" si="48"/>
        <v>4.2515683000000019E-2</v>
      </c>
      <c r="M265" s="25">
        <v>8.6300000000000005E-3</v>
      </c>
      <c r="N265" s="25">
        <f t="shared" si="44"/>
        <v>7.0700000000000008E-3</v>
      </c>
      <c r="O265" s="25"/>
      <c r="P265" s="25">
        <f t="shared" si="49"/>
        <v>1.4056000000000051E-4</v>
      </c>
      <c r="Q265" s="25">
        <f t="shared" si="50"/>
        <v>3.2370968000000121E-3</v>
      </c>
      <c r="R265" s="25">
        <v>3.13E-3</v>
      </c>
      <c r="S265" s="25">
        <f t="shared" si="41"/>
        <v>1.56E-3</v>
      </c>
    </row>
    <row r="266" spans="1:19" s="15" customFormat="1">
      <c r="A266" s="18">
        <v>514</v>
      </c>
      <c r="B266" s="25">
        <v>9.0000000000000006E-5</v>
      </c>
      <c r="C266" s="25">
        <v>3.2499999999999999E-3</v>
      </c>
      <c r="D266" s="25">
        <f t="shared" si="42"/>
        <v>1.5349999999999999E-3</v>
      </c>
      <c r="E266" s="25"/>
      <c r="F266" s="25">
        <f t="shared" si="45"/>
        <v>5.3169999999999997E-4</v>
      </c>
      <c r="G266" s="25">
        <f t="shared" si="46"/>
        <v>1.2245051E-2</v>
      </c>
      <c r="H266" s="25">
        <v>8.6700000000000006E-3</v>
      </c>
      <c r="I266" s="25">
        <f t="shared" si="43"/>
        <v>6.9550000000000011E-3</v>
      </c>
      <c r="J266" s="25"/>
      <c r="K266" s="25">
        <f t="shared" si="47"/>
        <v>1.731100000000001E-3</v>
      </c>
      <c r="L266" s="25">
        <f t="shared" si="48"/>
        <v>3.9867233000000023E-2</v>
      </c>
      <c r="M266" s="25">
        <v>8.6700000000000006E-3</v>
      </c>
      <c r="N266" s="25">
        <f t="shared" si="44"/>
        <v>6.9550000000000011E-3</v>
      </c>
      <c r="O266" s="25"/>
      <c r="P266" s="25">
        <f t="shared" si="49"/>
        <v>2.556000000000086E-5</v>
      </c>
      <c r="Q266" s="25">
        <f t="shared" si="50"/>
        <v>5.8864680000001986E-4</v>
      </c>
      <c r="R266" s="25">
        <v>3.3400000000000001E-3</v>
      </c>
      <c r="S266" s="25">
        <f t="shared" si="41"/>
        <v>1.7149999999999999E-3</v>
      </c>
    </row>
    <row r="267" spans="1:19" s="15" customFormat="1">
      <c r="A267" s="18">
        <v>515</v>
      </c>
      <c r="B267" s="25">
        <v>-6.0000000000000002E-5</v>
      </c>
      <c r="C267" s="25">
        <v>3.2299999999999998E-3</v>
      </c>
      <c r="D267" s="25">
        <f t="shared" si="42"/>
        <v>1.6899999999999999E-3</v>
      </c>
      <c r="E267" s="25"/>
      <c r="F267" s="25">
        <f t="shared" si="45"/>
        <v>6.8669999999999994E-4</v>
      </c>
      <c r="G267" s="25">
        <f t="shared" si="46"/>
        <v>1.5814701E-2</v>
      </c>
      <c r="H267" s="25">
        <v>8.659E-3</v>
      </c>
      <c r="I267" s="25">
        <f t="shared" si="43"/>
        <v>7.1190000000000003E-3</v>
      </c>
      <c r="J267" s="25"/>
      <c r="K267" s="25">
        <f t="shared" si="47"/>
        <v>1.8951000000000003E-3</v>
      </c>
      <c r="L267" s="25">
        <f t="shared" si="48"/>
        <v>4.3644153000000005E-2</v>
      </c>
      <c r="M267" s="25">
        <v>8.7100000000000007E-3</v>
      </c>
      <c r="N267" s="25">
        <f t="shared" si="44"/>
        <v>7.170000000000001E-3</v>
      </c>
      <c r="O267" s="25"/>
      <c r="P267" s="25">
        <f t="shared" si="49"/>
        <v>2.4056000000000077E-4</v>
      </c>
      <c r="Q267" s="25">
        <f t="shared" si="50"/>
        <v>5.540096800000018E-3</v>
      </c>
      <c r="R267" s="25">
        <v>3.14E-3</v>
      </c>
      <c r="S267" s="25">
        <f t="shared" si="41"/>
        <v>1.5399999999999999E-3</v>
      </c>
    </row>
    <row r="268" spans="1:19" s="15" customFormat="1">
      <c r="A268" s="18">
        <v>516</v>
      </c>
      <c r="B268" s="25">
        <v>-9.0000000000000006E-5</v>
      </c>
      <c r="C268" s="25">
        <v>3.32E-3</v>
      </c>
      <c r="D268" s="25">
        <f t="shared" si="42"/>
        <v>1.7949999999999999E-3</v>
      </c>
      <c r="E268" s="25"/>
      <c r="F268" s="25">
        <f t="shared" si="45"/>
        <v>7.917E-4</v>
      </c>
      <c r="G268" s="25">
        <f t="shared" si="46"/>
        <v>1.8232851000000001E-2</v>
      </c>
      <c r="H268" s="25">
        <v>8.6099999999999996E-3</v>
      </c>
      <c r="I268" s="25">
        <f t="shared" si="43"/>
        <v>7.0849999999999993E-3</v>
      </c>
      <c r="J268" s="25"/>
      <c r="K268" s="25">
        <f t="shared" si="47"/>
        <v>1.8610999999999992E-3</v>
      </c>
      <c r="L268" s="25">
        <f t="shared" si="48"/>
        <v>4.2861132999999982E-2</v>
      </c>
      <c r="M268" s="25">
        <v>8.8500000000000002E-3</v>
      </c>
      <c r="N268" s="25">
        <f t="shared" si="44"/>
        <v>7.3249999999999999E-3</v>
      </c>
      <c r="O268" s="25"/>
      <c r="P268" s="25">
        <f t="shared" si="49"/>
        <v>3.9555999999999966E-4</v>
      </c>
      <c r="Q268" s="25">
        <f t="shared" si="50"/>
        <v>9.1097467999999935E-3</v>
      </c>
      <c r="R268" s="25">
        <v>3.14E-3</v>
      </c>
      <c r="S268" s="25">
        <f t="shared" si="41"/>
        <v>1.5250000000000001E-3</v>
      </c>
    </row>
    <row r="269" spans="1:19" s="15" customFormat="1">
      <c r="A269" s="18">
        <v>517</v>
      </c>
      <c r="B269" s="25">
        <v>-9.0000000000000006E-5</v>
      </c>
      <c r="C269" s="25">
        <v>3.1800000000000001E-3</v>
      </c>
      <c r="D269" s="25">
        <f t="shared" si="42"/>
        <v>1.64E-3</v>
      </c>
      <c r="E269" s="25"/>
      <c r="F269" s="25">
        <f t="shared" si="45"/>
        <v>6.3670000000000003E-4</v>
      </c>
      <c r="G269" s="25">
        <f t="shared" si="46"/>
        <v>1.4663201000000001E-2</v>
      </c>
      <c r="H269" s="25">
        <v>8.7100000000000007E-3</v>
      </c>
      <c r="I269" s="25">
        <f t="shared" si="43"/>
        <v>7.170000000000001E-3</v>
      </c>
      <c r="J269" s="25"/>
      <c r="K269" s="25">
        <f t="shared" si="47"/>
        <v>1.946100000000001E-3</v>
      </c>
      <c r="L269" s="25">
        <f t="shared" si="48"/>
        <v>4.4818683000000026E-2</v>
      </c>
      <c r="M269" s="25">
        <v>8.7399999999999995E-3</v>
      </c>
      <c r="N269" s="25">
        <f t="shared" si="44"/>
        <v>7.1999999999999998E-3</v>
      </c>
      <c r="O269" s="25"/>
      <c r="P269" s="25">
        <f t="shared" si="49"/>
        <v>2.7055999999999955E-4</v>
      </c>
      <c r="Q269" s="25">
        <f t="shared" si="50"/>
        <v>6.2309967999999898E-3</v>
      </c>
      <c r="R269" s="25">
        <v>3.1700000000000001E-3</v>
      </c>
      <c r="S269" s="25">
        <f t="shared" si="41"/>
        <v>1.5400000000000001E-3</v>
      </c>
    </row>
    <row r="270" spans="1:19" s="15" customFormat="1">
      <c r="A270" s="18">
        <v>518</v>
      </c>
      <c r="B270" s="25">
        <v>-3.0000000000000001E-5</v>
      </c>
      <c r="C270" s="25">
        <v>3.2499999999999999E-3</v>
      </c>
      <c r="D270" s="25">
        <f t="shared" si="42"/>
        <v>1.6649999999999998E-3</v>
      </c>
      <c r="E270" s="25"/>
      <c r="F270" s="25">
        <f t="shared" si="45"/>
        <v>6.6169999999999988E-4</v>
      </c>
      <c r="G270" s="25">
        <f t="shared" si="46"/>
        <v>1.5238950999999997E-2</v>
      </c>
      <c r="H270" s="25">
        <v>8.659E-3</v>
      </c>
      <c r="I270" s="25">
        <f t="shared" si="43"/>
        <v>7.0740000000000004E-3</v>
      </c>
      <c r="J270" s="25"/>
      <c r="K270" s="25">
        <f t="shared" si="47"/>
        <v>1.8501000000000004E-3</v>
      </c>
      <c r="L270" s="25">
        <f t="shared" si="48"/>
        <v>4.2607803000000014E-2</v>
      </c>
      <c r="M270" s="25">
        <v>8.829E-3</v>
      </c>
      <c r="N270" s="25">
        <f t="shared" si="44"/>
        <v>7.2440000000000004E-3</v>
      </c>
      <c r="O270" s="25"/>
      <c r="P270" s="25">
        <f t="shared" si="49"/>
        <v>3.1456000000000019E-4</v>
      </c>
      <c r="Q270" s="25">
        <f t="shared" si="50"/>
        <v>7.2443168000000044E-3</v>
      </c>
      <c r="R270" s="25">
        <v>3.2000000000000002E-3</v>
      </c>
      <c r="S270" s="25">
        <f t="shared" ref="S270:S333" si="51">(B270+R270)/2</f>
        <v>1.585E-3</v>
      </c>
    </row>
    <row r="271" spans="1:19" s="15" customFormat="1">
      <c r="A271" s="18">
        <v>519</v>
      </c>
      <c r="B271" s="25">
        <v>9.0000000000000006E-5</v>
      </c>
      <c r="C271" s="25">
        <v>3.1199999999999999E-3</v>
      </c>
      <c r="D271" s="25">
        <f t="shared" si="42"/>
        <v>1.5400000000000001E-3</v>
      </c>
      <c r="E271" s="25"/>
      <c r="F271" s="25">
        <f t="shared" si="45"/>
        <v>5.367000000000002E-4</v>
      </c>
      <c r="G271" s="25">
        <f t="shared" si="46"/>
        <v>1.2360201000000005E-2</v>
      </c>
      <c r="H271" s="25">
        <v>8.5690000000000002E-3</v>
      </c>
      <c r="I271" s="25">
        <f t="shared" si="43"/>
        <v>6.9890000000000004E-3</v>
      </c>
      <c r="J271" s="25"/>
      <c r="K271" s="25">
        <f t="shared" si="47"/>
        <v>1.7651000000000003E-3</v>
      </c>
      <c r="L271" s="25">
        <f t="shared" si="48"/>
        <v>4.0650253000000011E-2</v>
      </c>
      <c r="M271" s="25">
        <v>8.6700000000000006E-3</v>
      </c>
      <c r="N271" s="25">
        <f t="shared" si="44"/>
        <v>7.0900000000000008E-3</v>
      </c>
      <c r="O271" s="25"/>
      <c r="P271" s="25">
        <f t="shared" si="49"/>
        <v>1.6056000000000056E-4</v>
      </c>
      <c r="Q271" s="25">
        <f t="shared" si="50"/>
        <v>3.6976968000000132E-3</v>
      </c>
      <c r="R271" s="25">
        <v>3.0699999999999998E-3</v>
      </c>
      <c r="S271" s="25">
        <f t="shared" si="51"/>
        <v>1.5799999999999998E-3</v>
      </c>
    </row>
    <row r="272" spans="1:19" s="15" customFormat="1">
      <c r="A272" s="18">
        <v>520</v>
      </c>
      <c r="B272" s="25">
        <v>-8.0000000000000007E-5</v>
      </c>
      <c r="C272" s="25">
        <v>3.2399999999999998E-3</v>
      </c>
      <c r="D272" s="25">
        <f t="shared" si="42"/>
        <v>1.6949999999999999E-3</v>
      </c>
      <c r="E272" s="25"/>
      <c r="F272" s="25">
        <f t="shared" si="45"/>
        <v>6.9169999999999995E-4</v>
      </c>
      <c r="G272" s="25">
        <f t="shared" si="46"/>
        <v>1.5929850999999998E-2</v>
      </c>
      <c r="H272" s="25">
        <v>8.6990000000000001E-3</v>
      </c>
      <c r="I272" s="25">
        <f t="shared" si="43"/>
        <v>7.1540000000000006E-3</v>
      </c>
      <c r="J272" s="25"/>
      <c r="K272" s="25">
        <f t="shared" si="47"/>
        <v>1.9301000000000006E-3</v>
      </c>
      <c r="L272" s="25">
        <f t="shared" si="48"/>
        <v>4.4450203000000015E-2</v>
      </c>
      <c r="M272" s="25">
        <v>8.7600000000000004E-3</v>
      </c>
      <c r="N272" s="25">
        <f t="shared" si="44"/>
        <v>7.2150000000000009E-3</v>
      </c>
      <c r="O272" s="25"/>
      <c r="P272" s="25">
        <f t="shared" si="49"/>
        <v>2.8556000000000067E-4</v>
      </c>
      <c r="Q272" s="25">
        <f t="shared" si="50"/>
        <v>6.5764468000000156E-3</v>
      </c>
      <c r="R272" s="25">
        <v>3.1700000000000001E-3</v>
      </c>
      <c r="S272" s="25">
        <f t="shared" si="51"/>
        <v>1.5449999999999999E-3</v>
      </c>
    </row>
    <row r="273" spans="1:19" s="15" customFormat="1">
      <c r="A273" s="18">
        <v>521</v>
      </c>
      <c r="B273" s="25">
        <v>6.8999999999999997E-5</v>
      </c>
      <c r="C273" s="25">
        <v>3.0899999999999999E-3</v>
      </c>
      <c r="D273" s="25">
        <f t="shared" si="42"/>
        <v>1.4854999999999998E-3</v>
      </c>
      <c r="E273" s="25"/>
      <c r="F273" s="25">
        <f t="shared" si="45"/>
        <v>4.821999999999999E-4</v>
      </c>
      <c r="G273" s="25">
        <f t="shared" si="46"/>
        <v>1.1105065999999999E-2</v>
      </c>
      <c r="H273" s="25">
        <v>8.4489999999999999E-3</v>
      </c>
      <c r="I273" s="25">
        <f t="shared" si="43"/>
        <v>6.8444999999999999E-3</v>
      </c>
      <c r="J273" s="25"/>
      <c r="K273" s="25">
        <f t="shared" si="47"/>
        <v>1.6205999999999998E-3</v>
      </c>
      <c r="L273" s="25">
        <f t="shared" si="48"/>
        <v>3.7322417999999996E-2</v>
      </c>
      <c r="M273" s="25">
        <v>8.6499999999999997E-3</v>
      </c>
      <c r="N273" s="25">
        <f t="shared" si="44"/>
        <v>7.0454999999999997E-3</v>
      </c>
      <c r="O273" s="25"/>
      <c r="P273" s="25">
        <f t="shared" si="49"/>
        <v>1.1605999999999943E-4</v>
      </c>
      <c r="Q273" s="25">
        <f t="shared" si="50"/>
        <v>2.6728617999999872E-3</v>
      </c>
      <c r="R273" s="25">
        <v>3.14E-3</v>
      </c>
      <c r="S273" s="25">
        <f t="shared" si="51"/>
        <v>1.6045E-3</v>
      </c>
    </row>
    <row r="274" spans="1:19" s="15" customFormat="1">
      <c r="A274" s="18">
        <v>522</v>
      </c>
      <c r="B274" s="25">
        <v>4.0000000000000003E-5</v>
      </c>
      <c r="C274" s="25">
        <v>3.32E-3</v>
      </c>
      <c r="D274" s="25">
        <f t="shared" si="42"/>
        <v>1.6999999999999999E-3</v>
      </c>
      <c r="E274" s="25"/>
      <c r="F274" s="25">
        <f t="shared" si="45"/>
        <v>6.9669999999999997E-4</v>
      </c>
      <c r="G274" s="25">
        <f t="shared" si="46"/>
        <v>1.6045001E-2</v>
      </c>
      <c r="H274" s="25">
        <v>8.489E-3</v>
      </c>
      <c r="I274" s="25">
        <f t="shared" si="43"/>
        <v>6.8690000000000001E-3</v>
      </c>
      <c r="J274" s="25"/>
      <c r="K274" s="25">
        <f t="shared" si="47"/>
        <v>1.6451E-3</v>
      </c>
      <c r="L274" s="25">
        <f t="shared" si="48"/>
        <v>3.7886652999999999E-2</v>
      </c>
      <c r="M274" s="25">
        <v>8.7600000000000004E-3</v>
      </c>
      <c r="N274" s="25">
        <f t="shared" si="44"/>
        <v>7.1400000000000005E-3</v>
      </c>
      <c r="O274" s="25"/>
      <c r="P274" s="25">
        <f t="shared" si="49"/>
        <v>2.1056000000000026E-4</v>
      </c>
      <c r="Q274" s="25">
        <f t="shared" si="50"/>
        <v>4.8491968000000064E-3</v>
      </c>
      <c r="R274" s="25">
        <v>3.2000000000000002E-3</v>
      </c>
      <c r="S274" s="25">
        <f t="shared" si="51"/>
        <v>1.6200000000000001E-3</v>
      </c>
    </row>
    <row r="275" spans="1:19" s="15" customFormat="1">
      <c r="A275" s="18">
        <v>523</v>
      </c>
      <c r="B275" s="25">
        <v>4.0000000000000003E-5</v>
      </c>
      <c r="C275" s="25">
        <v>3.0999999999999999E-3</v>
      </c>
      <c r="D275" s="25">
        <f t="shared" si="42"/>
        <v>1.4599999999999999E-3</v>
      </c>
      <c r="E275" s="25"/>
      <c r="F275" s="25">
        <f t="shared" si="45"/>
        <v>4.5669999999999999E-4</v>
      </c>
      <c r="G275" s="25">
        <f t="shared" si="46"/>
        <v>1.0517801E-2</v>
      </c>
      <c r="H275" s="25">
        <v>8.5400000000000007E-3</v>
      </c>
      <c r="I275" s="25">
        <f t="shared" si="43"/>
        <v>6.9000000000000008E-3</v>
      </c>
      <c r="J275" s="25"/>
      <c r="K275" s="25">
        <f t="shared" si="47"/>
        <v>1.6761000000000007E-3</v>
      </c>
      <c r="L275" s="25">
        <f t="shared" si="48"/>
        <v>3.8600583000000015E-2</v>
      </c>
      <c r="M275" s="25">
        <v>8.6499999999999997E-3</v>
      </c>
      <c r="N275" s="25">
        <f t="shared" si="44"/>
        <v>7.0099999999999997E-3</v>
      </c>
      <c r="O275" s="25"/>
      <c r="P275" s="25">
        <f t="shared" si="49"/>
        <v>8.0559999999999486E-5</v>
      </c>
      <c r="Q275" s="25">
        <f t="shared" si="50"/>
        <v>1.8552967999999883E-3</v>
      </c>
      <c r="R275" s="25">
        <v>3.2399999999999998E-3</v>
      </c>
      <c r="S275" s="25">
        <f t="shared" si="51"/>
        <v>1.64E-3</v>
      </c>
    </row>
    <row r="276" spans="1:19" s="15" customFormat="1">
      <c r="A276" s="18">
        <v>524</v>
      </c>
      <c r="B276" s="25">
        <v>-8.0000000000000007E-5</v>
      </c>
      <c r="C276" s="25">
        <v>3.2299999999999998E-3</v>
      </c>
      <c r="D276" s="25">
        <f t="shared" si="42"/>
        <v>1.6299999999999999E-3</v>
      </c>
      <c r="E276" s="25"/>
      <c r="F276" s="25">
        <f t="shared" si="45"/>
        <v>6.267E-4</v>
      </c>
      <c r="G276" s="25">
        <f t="shared" si="46"/>
        <v>1.4432901000000001E-2</v>
      </c>
      <c r="H276" s="25">
        <v>8.4600000000000005E-3</v>
      </c>
      <c r="I276" s="25">
        <f t="shared" si="43"/>
        <v>6.8600000000000006E-3</v>
      </c>
      <c r="J276" s="25"/>
      <c r="K276" s="25">
        <f t="shared" si="47"/>
        <v>1.6361000000000006E-3</v>
      </c>
      <c r="L276" s="25">
        <f t="shared" si="48"/>
        <v>3.7679383000000018E-2</v>
      </c>
      <c r="M276" s="25">
        <v>8.6990000000000001E-3</v>
      </c>
      <c r="N276" s="25">
        <f t="shared" si="44"/>
        <v>7.0990000000000003E-3</v>
      </c>
      <c r="O276" s="25"/>
      <c r="P276" s="25">
        <f t="shared" si="49"/>
        <v>1.6956000000000002E-4</v>
      </c>
      <c r="Q276" s="25">
        <f t="shared" si="50"/>
        <v>3.9049668000000009E-3</v>
      </c>
      <c r="R276" s="25">
        <v>3.2799999999999999E-3</v>
      </c>
      <c r="S276" s="25">
        <f t="shared" si="51"/>
        <v>1.5999999999999999E-3</v>
      </c>
    </row>
    <row r="277" spans="1:19" s="15" customFormat="1">
      <c r="A277" s="18">
        <v>525</v>
      </c>
      <c r="B277" s="25">
        <v>-2.0000000000000002E-5</v>
      </c>
      <c r="C277" s="25">
        <v>3.0599999999999998E-3</v>
      </c>
      <c r="D277" s="25">
        <f t="shared" si="42"/>
        <v>1.4799999999999998E-3</v>
      </c>
      <c r="E277" s="25"/>
      <c r="F277" s="25">
        <f t="shared" si="45"/>
        <v>4.7669999999999982E-4</v>
      </c>
      <c r="G277" s="25">
        <f t="shared" si="46"/>
        <v>1.0978400999999997E-2</v>
      </c>
      <c r="H277" s="25">
        <v>8.3700000000000007E-3</v>
      </c>
      <c r="I277" s="25">
        <f t="shared" si="43"/>
        <v>6.7900000000000009E-3</v>
      </c>
      <c r="J277" s="25"/>
      <c r="K277" s="25">
        <f t="shared" si="47"/>
        <v>1.5661000000000008E-3</v>
      </c>
      <c r="L277" s="25">
        <f t="shared" si="48"/>
        <v>3.6067283000000019E-2</v>
      </c>
      <c r="M277" s="25">
        <v>8.5599999999999999E-3</v>
      </c>
      <c r="N277" s="25">
        <f t="shared" si="44"/>
        <v>6.9800000000000001E-3</v>
      </c>
      <c r="O277" s="25"/>
      <c r="P277" s="25">
        <f t="shared" si="49"/>
        <v>5.0559999999999841E-5</v>
      </c>
      <c r="Q277" s="25">
        <f t="shared" si="50"/>
        <v>1.1643967999999964E-3</v>
      </c>
      <c r="R277" s="25">
        <v>3.1800000000000001E-3</v>
      </c>
      <c r="S277" s="25">
        <f t="shared" si="51"/>
        <v>1.58E-3</v>
      </c>
    </row>
    <row r="278" spans="1:19" s="15" customFormat="1">
      <c r="A278" s="18">
        <v>526</v>
      </c>
      <c r="B278" s="25">
        <v>5.0000000000000002E-5</v>
      </c>
      <c r="C278" s="25">
        <v>3.16E-3</v>
      </c>
      <c r="D278" s="25">
        <f t="shared" si="42"/>
        <v>1.56E-3</v>
      </c>
      <c r="E278" s="25"/>
      <c r="F278" s="25">
        <f t="shared" si="45"/>
        <v>5.5670000000000003E-4</v>
      </c>
      <c r="G278" s="25">
        <f t="shared" si="46"/>
        <v>1.2820801000000001E-2</v>
      </c>
      <c r="H278" s="25">
        <v>8.4600000000000005E-3</v>
      </c>
      <c r="I278" s="25">
        <f t="shared" si="43"/>
        <v>6.8600000000000006E-3</v>
      </c>
      <c r="J278" s="25"/>
      <c r="K278" s="25">
        <f t="shared" si="47"/>
        <v>1.6361000000000006E-3</v>
      </c>
      <c r="L278" s="25">
        <f t="shared" si="48"/>
        <v>3.7679383000000018E-2</v>
      </c>
      <c r="M278" s="25">
        <v>8.8000000000000005E-3</v>
      </c>
      <c r="N278" s="25">
        <f t="shared" si="44"/>
        <v>7.2000000000000007E-3</v>
      </c>
      <c r="O278" s="25"/>
      <c r="P278" s="25">
        <f t="shared" si="49"/>
        <v>2.7056000000000042E-4</v>
      </c>
      <c r="Q278" s="25">
        <f t="shared" si="50"/>
        <v>6.2309968000000097E-3</v>
      </c>
      <c r="R278" s="25">
        <v>3.15E-3</v>
      </c>
      <c r="S278" s="25">
        <f t="shared" si="51"/>
        <v>1.6000000000000001E-3</v>
      </c>
    </row>
    <row r="279" spans="1:19" s="15" customFormat="1">
      <c r="A279" s="18">
        <v>527</v>
      </c>
      <c r="B279" s="25">
        <v>6.8999999999999997E-5</v>
      </c>
      <c r="C279" s="25">
        <v>3.1199999999999999E-3</v>
      </c>
      <c r="D279" s="25">
        <f t="shared" si="42"/>
        <v>1.5154999999999999E-3</v>
      </c>
      <c r="E279" s="25"/>
      <c r="F279" s="25">
        <f t="shared" si="45"/>
        <v>5.1219999999999998E-4</v>
      </c>
      <c r="G279" s="25">
        <f t="shared" si="46"/>
        <v>1.1795966E-2</v>
      </c>
      <c r="H279" s="25">
        <v>8.43E-3</v>
      </c>
      <c r="I279" s="25">
        <f t="shared" si="43"/>
        <v>6.8255E-3</v>
      </c>
      <c r="J279" s="25"/>
      <c r="K279" s="25">
        <f t="shared" si="47"/>
        <v>1.6015999999999999E-3</v>
      </c>
      <c r="L279" s="25">
        <f t="shared" si="48"/>
        <v>3.6884847999999998E-2</v>
      </c>
      <c r="M279" s="25">
        <v>8.6899999999999998E-3</v>
      </c>
      <c r="N279" s="25">
        <f t="shared" si="44"/>
        <v>7.0854999999999998E-3</v>
      </c>
      <c r="O279" s="25"/>
      <c r="P279" s="25">
        <f t="shared" si="49"/>
        <v>1.5605999999999953E-4</v>
      </c>
      <c r="Q279" s="25">
        <f t="shared" si="50"/>
        <v>3.5940617999999894E-3</v>
      </c>
      <c r="R279" s="25">
        <v>3.14E-3</v>
      </c>
      <c r="S279" s="25">
        <f t="shared" si="51"/>
        <v>1.6045E-3</v>
      </c>
    </row>
    <row r="280" spans="1:19" s="15" customFormat="1">
      <c r="A280" s="18">
        <v>528</v>
      </c>
      <c r="B280" s="25">
        <v>5.0000000000000002E-5</v>
      </c>
      <c r="C280" s="25">
        <v>3.1700000000000001E-3</v>
      </c>
      <c r="D280" s="25">
        <f t="shared" si="42"/>
        <v>1.555E-3</v>
      </c>
      <c r="E280" s="25"/>
      <c r="F280" s="25">
        <f t="shared" si="45"/>
        <v>5.5170000000000002E-4</v>
      </c>
      <c r="G280" s="25">
        <f t="shared" si="46"/>
        <v>1.2705651000000002E-2</v>
      </c>
      <c r="H280" s="25">
        <v>8.3000000000000001E-3</v>
      </c>
      <c r="I280" s="25">
        <f t="shared" si="43"/>
        <v>6.685E-3</v>
      </c>
      <c r="J280" s="25"/>
      <c r="K280" s="25">
        <f t="shared" si="47"/>
        <v>1.4610999999999999E-3</v>
      </c>
      <c r="L280" s="25">
        <f t="shared" si="48"/>
        <v>3.3649132999999998E-2</v>
      </c>
      <c r="M280" s="25">
        <v>8.659E-3</v>
      </c>
      <c r="N280" s="25">
        <f t="shared" si="44"/>
        <v>7.0439999999999999E-3</v>
      </c>
      <c r="O280" s="25"/>
      <c r="P280" s="25">
        <f t="shared" si="49"/>
        <v>1.1455999999999966E-4</v>
      </c>
      <c r="Q280" s="25">
        <f t="shared" si="50"/>
        <v>2.6383167999999924E-3</v>
      </c>
      <c r="R280" s="25">
        <v>3.1800000000000001E-3</v>
      </c>
      <c r="S280" s="25">
        <f t="shared" si="51"/>
        <v>1.6150000000000001E-3</v>
      </c>
    </row>
    <row r="281" spans="1:19" s="15" customFormat="1">
      <c r="A281" s="18">
        <v>529</v>
      </c>
      <c r="B281" s="25">
        <v>-6.0000000000000002E-5</v>
      </c>
      <c r="C281" s="25">
        <v>3.0500000000000002E-3</v>
      </c>
      <c r="D281" s="25">
        <f t="shared" si="42"/>
        <v>1.4900000000000002E-3</v>
      </c>
      <c r="E281" s="25"/>
      <c r="F281" s="25">
        <f t="shared" si="45"/>
        <v>4.8670000000000028E-4</v>
      </c>
      <c r="G281" s="25">
        <f t="shared" si="46"/>
        <v>1.1208701000000007E-2</v>
      </c>
      <c r="H281" s="25">
        <v>8.3590000000000001E-3</v>
      </c>
      <c r="I281" s="25">
        <f t="shared" si="43"/>
        <v>6.7990000000000004E-3</v>
      </c>
      <c r="J281" s="25"/>
      <c r="K281" s="25">
        <f t="shared" si="47"/>
        <v>1.5751000000000003E-3</v>
      </c>
      <c r="L281" s="25">
        <f t="shared" si="48"/>
        <v>3.6274553000000008E-2</v>
      </c>
      <c r="M281" s="25">
        <v>8.6700000000000006E-3</v>
      </c>
      <c r="N281" s="25">
        <f t="shared" si="44"/>
        <v>7.1100000000000009E-3</v>
      </c>
      <c r="O281" s="25"/>
      <c r="P281" s="25">
        <f t="shared" si="49"/>
        <v>1.8056000000000062E-4</v>
      </c>
      <c r="Q281" s="25">
        <f t="shared" si="50"/>
        <v>4.1582968000000147E-3</v>
      </c>
      <c r="R281" s="25">
        <v>3.1800000000000001E-3</v>
      </c>
      <c r="S281" s="25">
        <f t="shared" si="51"/>
        <v>1.56E-3</v>
      </c>
    </row>
    <row r="282" spans="1:19" s="15" customFormat="1">
      <c r="A282" s="18">
        <v>530</v>
      </c>
      <c r="B282" s="25">
        <v>-8.0000000000000007E-5</v>
      </c>
      <c r="C282" s="25">
        <v>3.0500000000000002E-3</v>
      </c>
      <c r="D282" s="25">
        <f t="shared" si="42"/>
        <v>1.5150000000000003E-3</v>
      </c>
      <c r="E282" s="25"/>
      <c r="F282" s="25">
        <f t="shared" si="45"/>
        <v>5.1170000000000035E-4</v>
      </c>
      <c r="G282" s="25">
        <f t="shared" si="46"/>
        <v>1.1784451000000008E-2</v>
      </c>
      <c r="H282" s="25">
        <v>8.2199999999999999E-3</v>
      </c>
      <c r="I282" s="25">
        <f t="shared" si="43"/>
        <v>6.685E-3</v>
      </c>
      <c r="J282" s="25"/>
      <c r="K282" s="25">
        <f t="shared" si="47"/>
        <v>1.4610999999999999E-3</v>
      </c>
      <c r="L282" s="25">
        <f t="shared" si="48"/>
        <v>3.3649132999999998E-2</v>
      </c>
      <c r="M282" s="25">
        <v>8.5599999999999999E-3</v>
      </c>
      <c r="N282" s="25">
        <f t="shared" si="44"/>
        <v>7.025E-3</v>
      </c>
      <c r="O282" s="25"/>
      <c r="P282" s="25">
        <f t="shared" si="49"/>
        <v>9.5559999999999742E-5</v>
      </c>
      <c r="Q282" s="25">
        <f t="shared" si="50"/>
        <v>2.2007467999999942E-3</v>
      </c>
      <c r="R282" s="25">
        <v>3.15E-3</v>
      </c>
      <c r="S282" s="25">
        <f t="shared" si="51"/>
        <v>1.5349999999999999E-3</v>
      </c>
    </row>
    <row r="283" spans="1:19" s="15" customFormat="1">
      <c r="A283" s="18">
        <v>531</v>
      </c>
      <c r="B283" s="25">
        <v>-1E-4</v>
      </c>
      <c r="C283" s="25">
        <v>3.0999999999999999E-3</v>
      </c>
      <c r="D283" s="25">
        <f t="shared" si="42"/>
        <v>1.5949999999999998E-3</v>
      </c>
      <c r="E283" s="25"/>
      <c r="F283" s="25">
        <f t="shared" si="45"/>
        <v>5.9169999999999991E-4</v>
      </c>
      <c r="G283" s="25">
        <f t="shared" si="46"/>
        <v>1.3626850999999999E-2</v>
      </c>
      <c r="H283" s="25">
        <v>8.3800000000000003E-3</v>
      </c>
      <c r="I283" s="25">
        <f t="shared" si="43"/>
        <v>6.875E-3</v>
      </c>
      <c r="J283" s="25"/>
      <c r="K283" s="25">
        <f t="shared" si="47"/>
        <v>1.6511E-3</v>
      </c>
      <c r="L283" s="25">
        <f t="shared" si="48"/>
        <v>3.8024833000000001E-2</v>
      </c>
      <c r="M283" s="25">
        <v>8.6800000000000002E-3</v>
      </c>
      <c r="N283" s="25">
        <f t="shared" si="44"/>
        <v>7.175E-3</v>
      </c>
      <c r="O283" s="25"/>
      <c r="P283" s="25">
        <f t="shared" si="49"/>
        <v>2.455599999999997E-4</v>
      </c>
      <c r="Q283" s="25">
        <f t="shared" si="50"/>
        <v>5.6552467999999934E-3</v>
      </c>
      <c r="R283" s="25">
        <v>3.1099999999999999E-3</v>
      </c>
      <c r="S283" s="25">
        <f t="shared" si="51"/>
        <v>1.505E-3</v>
      </c>
    </row>
    <row r="284" spans="1:19" s="15" customFormat="1">
      <c r="A284" s="18">
        <v>532</v>
      </c>
      <c r="B284" s="25">
        <v>-3.0000000000000001E-5</v>
      </c>
      <c r="C284" s="25">
        <v>3.0200000000000001E-3</v>
      </c>
      <c r="D284" s="25">
        <f t="shared" si="42"/>
        <v>1.4600000000000001E-3</v>
      </c>
      <c r="E284" s="25"/>
      <c r="F284" s="25">
        <f t="shared" si="45"/>
        <v>4.567000000000002E-4</v>
      </c>
      <c r="G284" s="25">
        <f t="shared" si="46"/>
        <v>1.0517801000000005E-2</v>
      </c>
      <c r="H284" s="25">
        <v>8.1200000000000005E-3</v>
      </c>
      <c r="I284" s="25">
        <f t="shared" si="43"/>
        <v>6.5600000000000007E-3</v>
      </c>
      <c r="J284" s="25"/>
      <c r="K284" s="25">
        <f t="shared" si="47"/>
        <v>1.3361000000000007E-3</v>
      </c>
      <c r="L284" s="25">
        <f t="shared" si="48"/>
        <v>3.0770383000000016E-2</v>
      </c>
      <c r="M284" s="25">
        <v>8.5000000000000006E-3</v>
      </c>
      <c r="N284" s="25">
        <f t="shared" si="44"/>
        <v>6.9400000000000009E-3</v>
      </c>
      <c r="O284" s="25"/>
      <c r="P284" s="25">
        <f t="shared" si="49"/>
        <v>1.0560000000000604E-5</v>
      </c>
      <c r="Q284" s="25">
        <f t="shared" si="50"/>
        <v>2.431968000000139E-4</v>
      </c>
      <c r="R284" s="25">
        <v>3.15E-3</v>
      </c>
      <c r="S284" s="25">
        <f t="shared" si="51"/>
        <v>1.56E-3</v>
      </c>
    </row>
    <row r="285" spans="1:19" s="15" customFormat="1">
      <c r="A285" s="18">
        <v>533</v>
      </c>
      <c r="B285" s="25">
        <v>-3.0000000000000001E-5</v>
      </c>
      <c r="C285" s="25">
        <v>3.0599999999999998E-3</v>
      </c>
      <c r="D285" s="25">
        <f t="shared" si="42"/>
        <v>1.5649999999999998E-3</v>
      </c>
      <c r="E285" s="25"/>
      <c r="F285" s="25">
        <f t="shared" si="45"/>
        <v>5.6169999999999983E-4</v>
      </c>
      <c r="G285" s="25">
        <f t="shared" si="46"/>
        <v>1.2935950999999996E-2</v>
      </c>
      <c r="H285" s="25">
        <v>8.26E-3</v>
      </c>
      <c r="I285" s="25">
        <f t="shared" si="43"/>
        <v>6.7650000000000002E-3</v>
      </c>
      <c r="J285" s="25"/>
      <c r="K285" s="25">
        <f t="shared" si="47"/>
        <v>1.5411000000000001E-3</v>
      </c>
      <c r="L285" s="25">
        <f t="shared" si="48"/>
        <v>3.5491533000000006E-2</v>
      </c>
      <c r="M285" s="25">
        <v>8.6300000000000005E-3</v>
      </c>
      <c r="N285" s="25">
        <f t="shared" si="44"/>
        <v>7.1350000000000007E-3</v>
      </c>
      <c r="O285" s="25"/>
      <c r="P285" s="25">
        <f t="shared" si="49"/>
        <v>2.0556000000000046E-4</v>
      </c>
      <c r="Q285" s="25">
        <f t="shared" si="50"/>
        <v>4.7340468000000111E-3</v>
      </c>
      <c r="R285" s="25">
        <v>3.0200000000000001E-3</v>
      </c>
      <c r="S285" s="25">
        <f t="shared" si="51"/>
        <v>1.495E-3</v>
      </c>
    </row>
    <row r="286" spans="1:19" s="15" customFormat="1">
      <c r="A286" s="18">
        <v>534</v>
      </c>
      <c r="B286" s="25">
        <v>-1.6000000000000001E-4</v>
      </c>
      <c r="C286" s="25">
        <v>3.0899999999999999E-3</v>
      </c>
      <c r="D286" s="25">
        <f t="shared" si="42"/>
        <v>1.6299999999999999E-3</v>
      </c>
      <c r="E286" s="25"/>
      <c r="F286" s="25">
        <f t="shared" si="45"/>
        <v>6.267E-4</v>
      </c>
      <c r="G286" s="25">
        <f t="shared" si="46"/>
        <v>1.4432901000000001E-2</v>
      </c>
      <c r="H286" s="25">
        <v>8.3499999999999998E-3</v>
      </c>
      <c r="I286" s="25">
        <f t="shared" si="43"/>
        <v>6.8900000000000003E-3</v>
      </c>
      <c r="J286" s="25"/>
      <c r="K286" s="25">
        <f t="shared" si="47"/>
        <v>1.6661000000000002E-3</v>
      </c>
      <c r="L286" s="25">
        <f t="shared" si="48"/>
        <v>3.8370283000000005E-2</v>
      </c>
      <c r="M286" s="25">
        <v>8.7889999999999999E-3</v>
      </c>
      <c r="N286" s="25">
        <f t="shared" si="44"/>
        <v>7.3290000000000004E-3</v>
      </c>
      <c r="O286" s="25"/>
      <c r="P286" s="25">
        <f t="shared" si="49"/>
        <v>3.9956000000000019E-4</v>
      </c>
      <c r="Q286" s="25">
        <f t="shared" si="50"/>
        <v>9.201866800000005E-3</v>
      </c>
      <c r="R286" s="25">
        <v>3.0799999999999998E-3</v>
      </c>
      <c r="S286" s="25">
        <f t="shared" si="51"/>
        <v>1.4599999999999999E-3</v>
      </c>
    </row>
    <row r="287" spans="1:19" s="15" customFormat="1">
      <c r="A287" s="18">
        <v>535</v>
      </c>
      <c r="B287" s="25">
        <v>-3.0000000000000001E-5</v>
      </c>
      <c r="C287" s="25">
        <v>3.0400000000000002E-3</v>
      </c>
      <c r="D287" s="25">
        <f t="shared" si="42"/>
        <v>1.5750000000000002E-3</v>
      </c>
      <c r="E287" s="25"/>
      <c r="F287" s="25">
        <f t="shared" si="45"/>
        <v>5.7170000000000029E-4</v>
      </c>
      <c r="G287" s="25">
        <f t="shared" si="46"/>
        <v>1.3166251000000007E-2</v>
      </c>
      <c r="H287" s="25">
        <v>8.1700000000000002E-3</v>
      </c>
      <c r="I287" s="25">
        <f t="shared" si="43"/>
        <v>6.705E-3</v>
      </c>
      <c r="J287" s="25"/>
      <c r="K287" s="25">
        <f t="shared" si="47"/>
        <v>1.4811E-3</v>
      </c>
      <c r="L287" s="25">
        <f t="shared" si="48"/>
        <v>3.4109733000000003E-2</v>
      </c>
      <c r="M287" s="25">
        <v>8.5599999999999999E-3</v>
      </c>
      <c r="N287" s="25">
        <f t="shared" si="44"/>
        <v>7.0949999999999997E-3</v>
      </c>
      <c r="O287" s="25"/>
      <c r="P287" s="25">
        <f t="shared" si="49"/>
        <v>1.6555999999999949E-4</v>
      </c>
      <c r="Q287" s="25">
        <f t="shared" si="50"/>
        <v>3.8128467999999885E-3</v>
      </c>
      <c r="R287" s="25">
        <v>2.96E-3</v>
      </c>
      <c r="S287" s="25">
        <f t="shared" si="51"/>
        <v>1.4649999999999999E-3</v>
      </c>
    </row>
    <row r="288" spans="1:19" s="15" customFormat="1">
      <c r="A288" s="18">
        <v>536</v>
      </c>
      <c r="B288" s="25">
        <v>2.0000000000000002E-5</v>
      </c>
      <c r="C288" s="25">
        <v>3.1700000000000001E-3</v>
      </c>
      <c r="D288" s="25">
        <f t="shared" si="42"/>
        <v>1.65E-3</v>
      </c>
      <c r="E288" s="25"/>
      <c r="F288" s="25">
        <f t="shared" si="45"/>
        <v>6.4670000000000005E-4</v>
      </c>
      <c r="G288" s="25">
        <f t="shared" si="46"/>
        <v>1.4893501000000002E-2</v>
      </c>
      <c r="H288" s="25">
        <v>8.1700000000000002E-3</v>
      </c>
      <c r="I288" s="25">
        <f t="shared" si="43"/>
        <v>6.6499999999999997E-3</v>
      </c>
      <c r="J288" s="25"/>
      <c r="K288" s="25">
        <f t="shared" si="47"/>
        <v>1.4260999999999996E-3</v>
      </c>
      <c r="L288" s="25">
        <f t="shared" si="48"/>
        <v>3.2843082999999995E-2</v>
      </c>
      <c r="M288" s="25">
        <v>8.5599999999999999E-3</v>
      </c>
      <c r="N288" s="25">
        <f t="shared" si="44"/>
        <v>7.0399999999999994E-3</v>
      </c>
      <c r="O288" s="25"/>
      <c r="P288" s="25">
        <f t="shared" si="49"/>
        <v>1.1055999999999913E-4</v>
      </c>
      <c r="Q288" s="25">
        <f t="shared" si="50"/>
        <v>2.54619679999998E-3</v>
      </c>
      <c r="R288" s="25">
        <v>3.0200000000000001E-3</v>
      </c>
      <c r="S288" s="25">
        <f t="shared" si="51"/>
        <v>1.5200000000000001E-3</v>
      </c>
    </row>
    <row r="289" spans="1:19" s="15" customFormat="1">
      <c r="A289" s="18">
        <v>537</v>
      </c>
      <c r="B289" s="25">
        <v>-2.0000000000000001E-4</v>
      </c>
      <c r="C289" s="25">
        <v>3.0799999999999998E-3</v>
      </c>
      <c r="D289" s="25">
        <f t="shared" si="42"/>
        <v>1.635E-3</v>
      </c>
      <c r="E289" s="25"/>
      <c r="F289" s="25">
        <f t="shared" si="45"/>
        <v>6.3170000000000001E-4</v>
      </c>
      <c r="G289" s="25">
        <f t="shared" si="46"/>
        <v>1.4548051000000001E-2</v>
      </c>
      <c r="H289" s="25">
        <v>8.1600000000000006E-3</v>
      </c>
      <c r="I289" s="25">
        <f t="shared" si="43"/>
        <v>6.7150000000000005E-3</v>
      </c>
      <c r="J289" s="25"/>
      <c r="K289" s="25">
        <f t="shared" si="47"/>
        <v>1.4911000000000004E-3</v>
      </c>
      <c r="L289" s="25">
        <f t="shared" si="48"/>
        <v>3.4340033000000013E-2</v>
      </c>
      <c r="M289" s="25">
        <v>8.4600000000000005E-3</v>
      </c>
      <c r="N289" s="25">
        <f t="shared" si="44"/>
        <v>7.0150000000000004E-3</v>
      </c>
      <c r="O289" s="25"/>
      <c r="P289" s="25">
        <f t="shared" si="49"/>
        <v>8.556000000000015E-5</v>
      </c>
      <c r="Q289" s="25">
        <f t="shared" si="50"/>
        <v>1.9704468000000036E-3</v>
      </c>
      <c r="R289" s="25">
        <v>3.0899999999999999E-3</v>
      </c>
      <c r="S289" s="25">
        <f t="shared" si="51"/>
        <v>1.4449999999999999E-3</v>
      </c>
    </row>
    <row r="290" spans="1:19" s="15" customFormat="1">
      <c r="A290" s="18">
        <v>538</v>
      </c>
      <c r="B290" s="25">
        <v>9.0000000000000006E-5</v>
      </c>
      <c r="C290" s="25">
        <v>3.0100000000000001E-3</v>
      </c>
      <c r="D290" s="25">
        <f t="shared" si="42"/>
        <v>1.5150000000000003E-3</v>
      </c>
      <c r="E290" s="25"/>
      <c r="F290" s="25">
        <f t="shared" si="45"/>
        <v>5.1170000000000035E-4</v>
      </c>
      <c r="G290" s="25">
        <f t="shared" si="46"/>
        <v>1.1784451000000008E-2</v>
      </c>
      <c r="H290" s="25">
        <v>8.0999999999999996E-3</v>
      </c>
      <c r="I290" s="25">
        <f t="shared" si="43"/>
        <v>6.6049999999999998E-3</v>
      </c>
      <c r="J290" s="25"/>
      <c r="K290" s="25">
        <f t="shared" si="47"/>
        <v>1.3810999999999997E-3</v>
      </c>
      <c r="L290" s="25">
        <f t="shared" si="48"/>
        <v>3.1806732999999997E-2</v>
      </c>
      <c r="M290" s="25">
        <v>8.4600000000000005E-3</v>
      </c>
      <c r="N290" s="25">
        <f t="shared" si="44"/>
        <v>6.9650000000000007E-3</v>
      </c>
      <c r="O290" s="25"/>
      <c r="P290" s="25">
        <f t="shared" si="49"/>
        <v>3.5560000000000452E-5</v>
      </c>
      <c r="Q290" s="25">
        <f t="shared" si="50"/>
        <v>8.1894680000001044E-4</v>
      </c>
      <c r="R290" s="25">
        <v>2.8999999999999998E-3</v>
      </c>
      <c r="S290" s="25">
        <f t="shared" si="51"/>
        <v>1.4949999999999998E-3</v>
      </c>
    </row>
    <row r="291" spans="1:19" s="15" customFormat="1">
      <c r="A291" s="18">
        <v>539</v>
      </c>
      <c r="B291" s="25">
        <v>-2.0000000000000002E-5</v>
      </c>
      <c r="C291" s="25">
        <v>2.9299999999999999E-3</v>
      </c>
      <c r="D291" s="25">
        <f t="shared" si="42"/>
        <v>1.4599999999999999E-3</v>
      </c>
      <c r="E291" s="25"/>
      <c r="F291" s="25">
        <f t="shared" si="45"/>
        <v>4.5669999999999999E-4</v>
      </c>
      <c r="G291" s="25">
        <f t="shared" si="46"/>
        <v>1.0517801E-2</v>
      </c>
      <c r="H291" s="25">
        <v>7.9600000000000001E-3</v>
      </c>
      <c r="I291" s="25">
        <f t="shared" si="43"/>
        <v>6.4900000000000001E-3</v>
      </c>
      <c r="J291" s="25"/>
      <c r="K291" s="25">
        <f t="shared" si="47"/>
        <v>1.2661E-3</v>
      </c>
      <c r="L291" s="25">
        <f t="shared" si="48"/>
        <v>2.9158283000000004E-2</v>
      </c>
      <c r="M291" s="25">
        <v>8.4399999999999996E-3</v>
      </c>
      <c r="N291" s="25">
        <f t="shared" si="44"/>
        <v>6.9699999999999996E-3</v>
      </c>
      <c r="O291" s="25"/>
      <c r="P291" s="25">
        <f t="shared" si="49"/>
        <v>4.0559999999999381E-5</v>
      </c>
      <c r="Q291" s="25">
        <f t="shared" si="50"/>
        <v>9.3409679999998578E-4</v>
      </c>
      <c r="R291" s="25">
        <v>2.96E-3</v>
      </c>
      <c r="S291" s="25">
        <f t="shared" si="51"/>
        <v>1.47E-3</v>
      </c>
    </row>
    <row r="292" spans="1:19" s="15" customFormat="1">
      <c r="A292" s="18">
        <v>540</v>
      </c>
      <c r="B292" s="25">
        <v>-1.1E-4</v>
      </c>
      <c r="C292" s="25">
        <v>2.98E-3</v>
      </c>
      <c r="D292" s="25">
        <f t="shared" si="42"/>
        <v>1.5199999999999999E-3</v>
      </c>
      <c r="E292" s="25"/>
      <c r="F292" s="25">
        <f t="shared" si="45"/>
        <v>5.1669999999999993E-4</v>
      </c>
      <c r="G292" s="25">
        <f t="shared" si="46"/>
        <v>1.1899600999999999E-2</v>
      </c>
      <c r="H292" s="25">
        <v>8.1089999999999999E-3</v>
      </c>
      <c r="I292" s="25">
        <f t="shared" si="43"/>
        <v>6.6489999999999995E-3</v>
      </c>
      <c r="J292" s="25"/>
      <c r="K292" s="25">
        <f t="shared" si="47"/>
        <v>1.4250999999999995E-3</v>
      </c>
      <c r="L292" s="25">
        <f t="shared" si="48"/>
        <v>3.2820052999999988E-2</v>
      </c>
      <c r="M292" s="25">
        <v>8.6E-3</v>
      </c>
      <c r="N292" s="25">
        <f t="shared" si="44"/>
        <v>7.1399999999999996E-3</v>
      </c>
      <c r="O292" s="25"/>
      <c r="P292" s="25">
        <f t="shared" si="49"/>
        <v>2.1055999999999939E-4</v>
      </c>
      <c r="Q292" s="25">
        <f t="shared" si="50"/>
        <v>4.8491967999999865E-3</v>
      </c>
      <c r="R292" s="25">
        <v>3.0300000000000001E-3</v>
      </c>
      <c r="S292" s="25">
        <f t="shared" si="51"/>
        <v>1.4600000000000001E-3</v>
      </c>
    </row>
    <row r="293" spans="1:19" s="15" customFormat="1">
      <c r="A293" s="18">
        <v>541</v>
      </c>
      <c r="B293" s="25">
        <v>-8.0000000000000007E-5</v>
      </c>
      <c r="C293" s="25">
        <v>2.8999999999999998E-3</v>
      </c>
      <c r="D293" s="25">
        <f t="shared" si="42"/>
        <v>1.4E-3</v>
      </c>
      <c r="E293" s="25"/>
      <c r="F293" s="25">
        <f t="shared" si="45"/>
        <v>3.9670000000000005E-4</v>
      </c>
      <c r="G293" s="25">
        <f t="shared" si="46"/>
        <v>9.1360010000000012E-3</v>
      </c>
      <c r="H293" s="25">
        <v>7.9900000000000006E-3</v>
      </c>
      <c r="I293" s="25">
        <f t="shared" si="43"/>
        <v>6.490000000000001E-3</v>
      </c>
      <c r="J293" s="25"/>
      <c r="K293" s="25">
        <f t="shared" si="47"/>
        <v>1.2661000000000009E-3</v>
      </c>
      <c r="L293" s="25">
        <f t="shared" si="48"/>
        <v>2.9158283000000021E-2</v>
      </c>
      <c r="M293" s="25">
        <v>8.4799999999999997E-3</v>
      </c>
      <c r="N293" s="25">
        <f t="shared" si="44"/>
        <v>6.9800000000000001E-3</v>
      </c>
      <c r="O293" s="25"/>
      <c r="P293" s="25">
        <f t="shared" si="49"/>
        <v>5.0559999999999841E-5</v>
      </c>
      <c r="Q293" s="25">
        <f t="shared" si="50"/>
        <v>1.1643967999999964E-3</v>
      </c>
      <c r="R293" s="25">
        <v>3.0799999999999998E-3</v>
      </c>
      <c r="S293" s="25">
        <f t="shared" si="51"/>
        <v>1.4999999999999998E-3</v>
      </c>
    </row>
    <row r="294" spans="1:19" s="15" customFormat="1">
      <c r="A294" s="18">
        <v>542</v>
      </c>
      <c r="B294" s="25">
        <v>1.2E-4</v>
      </c>
      <c r="C294" s="25">
        <v>2.9499999999999999E-3</v>
      </c>
      <c r="D294" s="25">
        <f t="shared" si="42"/>
        <v>1.3500000000000001E-3</v>
      </c>
      <c r="E294" s="25"/>
      <c r="F294" s="25">
        <f t="shared" si="45"/>
        <v>3.4670000000000013E-4</v>
      </c>
      <c r="G294" s="25">
        <f t="shared" si="46"/>
        <v>7.9845010000000032E-3</v>
      </c>
      <c r="H294" s="25">
        <v>7.9900000000000006E-3</v>
      </c>
      <c r="I294" s="25">
        <f t="shared" si="43"/>
        <v>6.3900000000000007E-3</v>
      </c>
      <c r="J294" s="25"/>
      <c r="K294" s="25">
        <f t="shared" si="47"/>
        <v>1.1661000000000006E-3</v>
      </c>
      <c r="L294" s="25">
        <f t="shared" si="48"/>
        <v>2.6855283000000015E-2</v>
      </c>
      <c r="M294" s="25">
        <v>8.5290000000000001E-3</v>
      </c>
      <c r="N294" s="25">
        <f t="shared" si="44"/>
        <v>6.9290000000000003E-3</v>
      </c>
      <c r="O294" s="25"/>
      <c r="P294" s="25">
        <f t="shared" si="49"/>
        <v>-4.3999999999998901E-7</v>
      </c>
      <c r="Q294" s="25">
        <f t="shared" si="50"/>
        <v>-1.0133199999999747E-5</v>
      </c>
      <c r="R294" s="25">
        <v>3.0799999999999998E-3</v>
      </c>
      <c r="S294" s="25">
        <f t="shared" si="51"/>
        <v>1.5999999999999999E-3</v>
      </c>
    </row>
    <row r="295" spans="1:19" s="15" customFormat="1">
      <c r="A295" s="18">
        <v>543</v>
      </c>
      <c r="B295" s="25">
        <v>-4.0000000000000003E-5</v>
      </c>
      <c r="C295" s="25">
        <v>2.7599999999999999E-3</v>
      </c>
      <c r="D295" s="25">
        <f t="shared" si="42"/>
        <v>1.305E-3</v>
      </c>
      <c r="E295" s="25"/>
      <c r="F295" s="25">
        <f t="shared" si="45"/>
        <v>3.0170000000000002E-4</v>
      </c>
      <c r="G295" s="25">
        <f t="shared" si="46"/>
        <v>6.9481510000000005E-3</v>
      </c>
      <c r="H295" s="25">
        <v>7.9389999999999999E-3</v>
      </c>
      <c r="I295" s="25">
        <f t="shared" si="43"/>
        <v>6.4840000000000002E-3</v>
      </c>
      <c r="J295" s="25"/>
      <c r="K295" s="25">
        <f t="shared" si="47"/>
        <v>1.2601000000000001E-3</v>
      </c>
      <c r="L295" s="25">
        <f t="shared" si="48"/>
        <v>2.9020103000000005E-2</v>
      </c>
      <c r="M295" s="25">
        <v>8.3990000000000002E-3</v>
      </c>
      <c r="N295" s="25">
        <f t="shared" si="44"/>
        <v>6.9440000000000005E-3</v>
      </c>
      <c r="O295" s="25"/>
      <c r="P295" s="25">
        <f t="shared" si="49"/>
        <v>1.4560000000000267E-5</v>
      </c>
      <c r="Q295" s="25">
        <f t="shared" si="50"/>
        <v>3.3531680000000618E-4</v>
      </c>
      <c r="R295" s="25">
        <v>2.9499999999999999E-3</v>
      </c>
      <c r="S295" s="25">
        <f t="shared" si="51"/>
        <v>1.4549999999999999E-3</v>
      </c>
    </row>
    <row r="296" spans="1:19" s="15" customFormat="1">
      <c r="A296" s="18">
        <v>544</v>
      </c>
      <c r="B296" s="25">
        <v>3.0000000000000001E-5</v>
      </c>
      <c r="C296" s="25">
        <v>2.9199999999999999E-3</v>
      </c>
      <c r="D296" s="25">
        <f t="shared" si="42"/>
        <v>1.3799999999999997E-3</v>
      </c>
      <c r="E296" s="25"/>
      <c r="F296" s="25">
        <f t="shared" si="45"/>
        <v>3.7669999999999978E-4</v>
      </c>
      <c r="G296" s="25">
        <f t="shared" si="46"/>
        <v>8.6754009999999958E-3</v>
      </c>
      <c r="H296" s="25">
        <v>8.0190000000000001E-3</v>
      </c>
      <c r="I296" s="25">
        <f t="shared" si="43"/>
        <v>6.4790000000000004E-3</v>
      </c>
      <c r="J296" s="25"/>
      <c r="K296" s="25">
        <f t="shared" si="47"/>
        <v>1.2551000000000003E-3</v>
      </c>
      <c r="L296" s="25">
        <f t="shared" si="48"/>
        <v>2.8904953000000008E-2</v>
      </c>
      <c r="M296" s="25">
        <v>8.4399999999999996E-3</v>
      </c>
      <c r="N296" s="25">
        <f t="shared" si="44"/>
        <v>6.8999999999999999E-3</v>
      </c>
      <c r="O296" s="25"/>
      <c r="P296" s="25">
        <f t="shared" si="49"/>
        <v>-2.9440000000000369E-5</v>
      </c>
      <c r="Q296" s="25">
        <f t="shared" si="50"/>
        <v>-6.7800320000000857E-4</v>
      </c>
      <c r="R296" s="25">
        <v>3.0500000000000002E-3</v>
      </c>
      <c r="S296" s="25">
        <f t="shared" si="51"/>
        <v>1.5400000000000001E-3</v>
      </c>
    </row>
    <row r="297" spans="1:19" s="15" customFormat="1">
      <c r="A297" s="18">
        <v>545</v>
      </c>
      <c r="B297" s="25">
        <v>1.0000000000000001E-5</v>
      </c>
      <c r="C297" s="25">
        <v>2.96E-3</v>
      </c>
      <c r="D297" s="25">
        <f t="shared" si="42"/>
        <v>1.5149999999999999E-3</v>
      </c>
      <c r="E297" s="25"/>
      <c r="F297" s="25">
        <f t="shared" si="45"/>
        <v>5.1169999999999992E-4</v>
      </c>
      <c r="G297" s="25">
        <f t="shared" si="46"/>
        <v>1.1784450999999998E-2</v>
      </c>
      <c r="H297" s="25">
        <v>8.0400000000000003E-3</v>
      </c>
      <c r="I297" s="25">
        <f t="shared" si="43"/>
        <v>6.5950000000000002E-3</v>
      </c>
      <c r="J297" s="25"/>
      <c r="K297" s="25">
        <f t="shared" si="47"/>
        <v>1.3711000000000001E-3</v>
      </c>
      <c r="L297" s="25">
        <f t="shared" si="48"/>
        <v>3.1576433000000001E-2</v>
      </c>
      <c r="M297" s="25">
        <v>8.3800000000000003E-3</v>
      </c>
      <c r="N297" s="25">
        <f t="shared" si="44"/>
        <v>6.9350000000000002E-3</v>
      </c>
      <c r="O297" s="25"/>
      <c r="P297" s="25">
        <f t="shared" si="49"/>
        <v>5.55999999999994E-6</v>
      </c>
      <c r="Q297" s="25">
        <f t="shared" si="50"/>
        <v>1.2804679999999863E-4</v>
      </c>
      <c r="R297" s="25">
        <v>2.8800000000000002E-3</v>
      </c>
      <c r="S297" s="25">
        <f t="shared" si="51"/>
        <v>1.4450000000000001E-3</v>
      </c>
    </row>
    <row r="298" spans="1:19" s="15" customFormat="1">
      <c r="A298" s="18">
        <v>546</v>
      </c>
      <c r="B298" s="25">
        <v>1.4999999999999999E-4</v>
      </c>
      <c r="C298" s="25">
        <v>3.0599999999999998E-3</v>
      </c>
      <c r="D298" s="25">
        <f t="shared" si="42"/>
        <v>1.5199999999999999E-3</v>
      </c>
      <c r="E298" s="25"/>
      <c r="F298" s="25">
        <f t="shared" si="45"/>
        <v>5.1669999999999993E-4</v>
      </c>
      <c r="G298" s="25">
        <f t="shared" si="46"/>
        <v>1.1899600999999999E-2</v>
      </c>
      <c r="H298" s="25">
        <v>8.0300000000000007E-3</v>
      </c>
      <c r="I298" s="25">
        <f t="shared" si="43"/>
        <v>6.490000000000001E-3</v>
      </c>
      <c r="J298" s="25"/>
      <c r="K298" s="25">
        <f t="shared" si="47"/>
        <v>1.2661000000000009E-3</v>
      </c>
      <c r="L298" s="25">
        <f t="shared" si="48"/>
        <v>2.9158283000000021E-2</v>
      </c>
      <c r="M298" s="25">
        <v>8.5900000000000004E-3</v>
      </c>
      <c r="N298" s="25">
        <f t="shared" si="44"/>
        <v>7.0500000000000007E-3</v>
      </c>
      <c r="O298" s="25"/>
      <c r="P298" s="25">
        <f t="shared" si="49"/>
        <v>1.2056000000000046E-4</v>
      </c>
      <c r="Q298" s="25">
        <f t="shared" si="50"/>
        <v>2.7764968000000105E-3</v>
      </c>
      <c r="R298" s="25">
        <v>2.9299999999999999E-3</v>
      </c>
      <c r="S298" s="25">
        <f t="shared" si="51"/>
        <v>1.5399999999999999E-3</v>
      </c>
    </row>
    <row r="299" spans="1:19" s="15" customFormat="1">
      <c r="A299" s="18">
        <v>547</v>
      </c>
      <c r="B299" s="25">
        <v>-4.0000000000000003E-5</v>
      </c>
      <c r="C299" s="25">
        <v>2.9399999999999999E-3</v>
      </c>
      <c r="D299" s="25">
        <f t="shared" si="42"/>
        <v>1.48E-3</v>
      </c>
      <c r="E299" s="25"/>
      <c r="F299" s="25">
        <f t="shared" si="45"/>
        <v>4.7670000000000004E-4</v>
      </c>
      <c r="G299" s="25">
        <f t="shared" si="46"/>
        <v>1.0978401000000002E-2</v>
      </c>
      <c r="H299" s="25">
        <v>7.9699999999999997E-3</v>
      </c>
      <c r="I299" s="25">
        <f t="shared" si="43"/>
        <v>6.5100000000000002E-3</v>
      </c>
      <c r="J299" s="25"/>
      <c r="K299" s="25">
        <f t="shared" si="47"/>
        <v>1.2861000000000001E-3</v>
      </c>
      <c r="L299" s="25">
        <f t="shared" si="48"/>
        <v>2.9618883000000002E-2</v>
      </c>
      <c r="M299" s="25">
        <v>8.4700000000000001E-3</v>
      </c>
      <c r="N299" s="25">
        <f t="shared" si="44"/>
        <v>7.0100000000000006E-3</v>
      </c>
      <c r="O299" s="25"/>
      <c r="P299" s="25">
        <f t="shared" si="49"/>
        <v>8.0560000000000354E-5</v>
      </c>
      <c r="Q299" s="25">
        <f t="shared" si="50"/>
        <v>1.8552968000000083E-3</v>
      </c>
      <c r="R299" s="25">
        <v>2.96E-3</v>
      </c>
      <c r="S299" s="25">
        <f t="shared" si="51"/>
        <v>1.4599999999999999E-3</v>
      </c>
    </row>
    <row r="300" spans="1:19" s="15" customFormat="1">
      <c r="A300" s="18">
        <v>548</v>
      </c>
      <c r="B300" s="25">
        <v>1.0000000000000001E-5</v>
      </c>
      <c r="C300" s="25">
        <v>3.0100000000000001E-3</v>
      </c>
      <c r="D300" s="25">
        <f t="shared" si="42"/>
        <v>1.56E-3</v>
      </c>
      <c r="E300" s="25"/>
      <c r="F300" s="25">
        <f t="shared" si="45"/>
        <v>5.5670000000000003E-4</v>
      </c>
      <c r="G300" s="25">
        <f t="shared" si="46"/>
        <v>1.2820801000000001E-2</v>
      </c>
      <c r="H300" s="25">
        <v>7.92E-3</v>
      </c>
      <c r="I300" s="25">
        <f t="shared" si="43"/>
        <v>6.4700000000000001E-3</v>
      </c>
      <c r="J300" s="25"/>
      <c r="K300" s="25">
        <f t="shared" si="47"/>
        <v>1.2461E-3</v>
      </c>
      <c r="L300" s="25">
        <f t="shared" si="48"/>
        <v>2.8697683000000002E-2</v>
      </c>
      <c r="M300" s="25">
        <v>8.489E-3</v>
      </c>
      <c r="N300" s="25">
        <f t="shared" si="44"/>
        <v>7.0390000000000001E-3</v>
      </c>
      <c r="O300" s="25"/>
      <c r="P300" s="25">
        <f t="shared" si="49"/>
        <v>1.0955999999999987E-4</v>
      </c>
      <c r="Q300" s="25">
        <f t="shared" si="50"/>
        <v>2.5231667999999971E-3</v>
      </c>
      <c r="R300" s="25">
        <v>2.8900000000000002E-3</v>
      </c>
      <c r="S300" s="25">
        <f t="shared" si="51"/>
        <v>1.4500000000000001E-3</v>
      </c>
    </row>
    <row r="301" spans="1:19" s="15" customFormat="1">
      <c r="A301" s="18">
        <v>549</v>
      </c>
      <c r="B301" s="25">
        <v>-1E-4</v>
      </c>
      <c r="C301" s="25">
        <v>2.8600000000000001E-3</v>
      </c>
      <c r="D301" s="25">
        <f t="shared" si="42"/>
        <v>1.485E-3</v>
      </c>
      <c r="E301" s="25"/>
      <c r="F301" s="25">
        <f t="shared" si="45"/>
        <v>4.8170000000000005E-4</v>
      </c>
      <c r="G301" s="25">
        <f t="shared" si="46"/>
        <v>1.1093551000000002E-2</v>
      </c>
      <c r="H301" s="25">
        <v>7.8600000000000007E-3</v>
      </c>
      <c r="I301" s="25">
        <f t="shared" si="43"/>
        <v>6.4850000000000003E-3</v>
      </c>
      <c r="J301" s="25"/>
      <c r="K301" s="25">
        <f t="shared" si="47"/>
        <v>1.2611000000000002E-3</v>
      </c>
      <c r="L301" s="25">
        <f t="shared" si="48"/>
        <v>2.9043133000000006E-2</v>
      </c>
      <c r="M301" s="25">
        <v>8.3590000000000001E-3</v>
      </c>
      <c r="N301" s="25">
        <f t="shared" si="44"/>
        <v>6.9839999999999998E-3</v>
      </c>
      <c r="O301" s="25"/>
      <c r="P301" s="25">
        <f t="shared" si="49"/>
        <v>5.4559999999999505E-5</v>
      </c>
      <c r="Q301" s="25">
        <f t="shared" si="50"/>
        <v>1.2565167999999886E-3</v>
      </c>
      <c r="R301" s="25">
        <v>2.8500000000000001E-3</v>
      </c>
      <c r="S301" s="25">
        <f t="shared" si="51"/>
        <v>1.3750000000000001E-3</v>
      </c>
    </row>
    <row r="302" spans="1:19" s="15" customFormat="1">
      <c r="A302" s="18">
        <v>550</v>
      </c>
      <c r="B302" s="25">
        <v>1.0000000000000001E-5</v>
      </c>
      <c r="C302" s="25">
        <v>2.98E-3</v>
      </c>
      <c r="D302" s="25">
        <f t="shared" si="42"/>
        <v>1.485E-3</v>
      </c>
      <c r="E302" s="25"/>
      <c r="F302" s="25">
        <f t="shared" si="45"/>
        <v>4.8170000000000005E-4</v>
      </c>
      <c r="G302" s="25">
        <f t="shared" si="46"/>
        <v>1.1093551000000002E-2</v>
      </c>
      <c r="H302" s="25">
        <v>7.9299999999999995E-3</v>
      </c>
      <c r="I302" s="25">
        <f t="shared" si="43"/>
        <v>6.4349999999999997E-3</v>
      </c>
      <c r="J302" s="25"/>
      <c r="K302" s="25">
        <f t="shared" si="47"/>
        <v>1.2110999999999997E-3</v>
      </c>
      <c r="L302" s="25">
        <f t="shared" si="48"/>
        <v>2.7891632999999996E-2</v>
      </c>
      <c r="M302" s="25">
        <v>8.4489999999999999E-3</v>
      </c>
      <c r="N302" s="25">
        <f t="shared" si="44"/>
        <v>6.9540000000000001E-3</v>
      </c>
      <c r="O302" s="25"/>
      <c r="P302" s="25">
        <f t="shared" si="49"/>
        <v>2.455999999999986E-5</v>
      </c>
      <c r="Q302" s="25">
        <f t="shared" si="50"/>
        <v>5.6561679999999682E-4</v>
      </c>
      <c r="R302" s="25">
        <v>2.98E-3</v>
      </c>
      <c r="S302" s="25">
        <f t="shared" si="51"/>
        <v>1.495E-3</v>
      </c>
    </row>
    <row r="303" spans="1:19" s="15" customFormat="1">
      <c r="A303" s="18">
        <v>551</v>
      </c>
      <c r="B303" s="25">
        <v>-2.0000000000000002E-5</v>
      </c>
      <c r="C303" s="25">
        <v>2.9399999999999999E-3</v>
      </c>
      <c r="D303" s="25">
        <f t="shared" si="42"/>
        <v>1.5299999999999999E-3</v>
      </c>
      <c r="E303" s="25"/>
      <c r="F303" s="25">
        <f t="shared" si="45"/>
        <v>5.2669999999999995E-4</v>
      </c>
      <c r="G303" s="25">
        <f t="shared" si="46"/>
        <v>1.2129901E-2</v>
      </c>
      <c r="H303" s="25">
        <v>7.979E-3</v>
      </c>
      <c r="I303" s="25">
        <f t="shared" si="43"/>
        <v>6.5690000000000002E-3</v>
      </c>
      <c r="J303" s="25"/>
      <c r="K303" s="25">
        <f t="shared" si="47"/>
        <v>1.3451000000000001E-3</v>
      </c>
      <c r="L303" s="25">
        <f t="shared" si="48"/>
        <v>3.0977653000000004E-2</v>
      </c>
      <c r="M303" s="25">
        <v>8.5199999999999998E-3</v>
      </c>
      <c r="N303" s="25">
        <f t="shared" si="44"/>
        <v>7.11E-3</v>
      </c>
      <c r="O303" s="25"/>
      <c r="P303" s="25">
        <f t="shared" si="49"/>
        <v>1.8055999999999975E-4</v>
      </c>
      <c r="Q303" s="25">
        <f t="shared" si="50"/>
        <v>4.1582967999999948E-3</v>
      </c>
      <c r="R303" s="25">
        <v>2.8400000000000001E-3</v>
      </c>
      <c r="S303" s="25">
        <f t="shared" si="51"/>
        <v>1.41E-3</v>
      </c>
    </row>
    <row r="304" spans="1:19" s="15" customFormat="1">
      <c r="A304" s="18">
        <v>552</v>
      </c>
      <c r="B304" s="25">
        <v>1.0000000000000001E-5</v>
      </c>
      <c r="C304" s="25">
        <v>2.8800000000000002E-3</v>
      </c>
      <c r="D304" s="25">
        <f t="shared" si="42"/>
        <v>1.3700000000000001E-3</v>
      </c>
      <c r="E304" s="25"/>
      <c r="F304" s="25">
        <f t="shared" si="45"/>
        <v>3.6670000000000019E-4</v>
      </c>
      <c r="G304" s="25">
        <f t="shared" si="46"/>
        <v>8.4451010000000052E-3</v>
      </c>
      <c r="H304" s="25">
        <v>7.7799999999999996E-3</v>
      </c>
      <c r="I304" s="25">
        <f t="shared" si="43"/>
        <v>6.2699999999999995E-3</v>
      </c>
      <c r="J304" s="25"/>
      <c r="K304" s="25">
        <f t="shared" si="47"/>
        <v>1.0460999999999995E-3</v>
      </c>
      <c r="L304" s="25">
        <f t="shared" si="48"/>
        <v>2.4091682999999989E-2</v>
      </c>
      <c r="M304" s="25">
        <v>8.4600000000000005E-3</v>
      </c>
      <c r="N304" s="25">
        <f t="shared" si="44"/>
        <v>6.9500000000000004E-3</v>
      </c>
      <c r="O304" s="25"/>
      <c r="P304" s="25">
        <f t="shared" si="49"/>
        <v>2.0560000000000196E-5</v>
      </c>
      <c r="Q304" s="25">
        <f t="shared" si="50"/>
        <v>4.7349680000000456E-4</v>
      </c>
      <c r="R304" s="25">
        <v>3.0100000000000001E-3</v>
      </c>
      <c r="S304" s="25">
        <f t="shared" si="51"/>
        <v>1.5100000000000001E-3</v>
      </c>
    </row>
    <row r="305" spans="1:19" s="15" customFormat="1">
      <c r="A305" s="18">
        <v>553</v>
      </c>
      <c r="B305" s="25">
        <v>-6.0000000000000002E-5</v>
      </c>
      <c r="C305" s="25">
        <v>2.8300000000000001E-3</v>
      </c>
      <c r="D305" s="25">
        <f t="shared" si="42"/>
        <v>1.4450000000000001E-3</v>
      </c>
      <c r="E305" s="25"/>
      <c r="F305" s="25">
        <f t="shared" si="45"/>
        <v>4.4170000000000017E-4</v>
      </c>
      <c r="G305" s="25">
        <f t="shared" si="46"/>
        <v>1.0172351000000005E-2</v>
      </c>
      <c r="H305" s="25">
        <v>7.8200000000000006E-3</v>
      </c>
      <c r="I305" s="25">
        <f t="shared" si="43"/>
        <v>6.4350000000000006E-3</v>
      </c>
      <c r="J305" s="25"/>
      <c r="K305" s="25">
        <f t="shared" si="47"/>
        <v>1.2111000000000005E-3</v>
      </c>
      <c r="L305" s="25">
        <f t="shared" si="48"/>
        <v>2.7891633000000013E-2</v>
      </c>
      <c r="M305" s="25">
        <v>8.3700000000000007E-3</v>
      </c>
      <c r="N305" s="25">
        <f t="shared" si="44"/>
        <v>6.9850000000000008E-3</v>
      </c>
      <c r="O305" s="25"/>
      <c r="P305" s="25">
        <f t="shared" si="49"/>
        <v>5.5560000000000505E-5</v>
      </c>
      <c r="Q305" s="25">
        <f t="shared" si="50"/>
        <v>1.2795468000000117E-3</v>
      </c>
      <c r="R305" s="25">
        <v>2.8300000000000001E-3</v>
      </c>
      <c r="S305" s="25">
        <f t="shared" si="51"/>
        <v>1.3849999999999999E-3</v>
      </c>
    </row>
    <row r="306" spans="1:19" s="15" customFormat="1">
      <c r="A306" s="18">
        <v>554</v>
      </c>
      <c r="B306" s="25">
        <v>1.2999999999999999E-4</v>
      </c>
      <c r="C306" s="25">
        <v>2.8400000000000001E-3</v>
      </c>
      <c r="D306" s="25">
        <f t="shared" si="42"/>
        <v>1.3000000000000002E-3</v>
      </c>
      <c r="E306" s="25"/>
      <c r="F306" s="25">
        <f t="shared" si="45"/>
        <v>2.9670000000000022E-4</v>
      </c>
      <c r="G306" s="25">
        <f t="shared" si="46"/>
        <v>6.8330010000000052E-3</v>
      </c>
      <c r="H306" s="25">
        <v>7.6699999999999997E-3</v>
      </c>
      <c r="I306" s="25">
        <f t="shared" si="43"/>
        <v>6.13E-3</v>
      </c>
      <c r="J306" s="25"/>
      <c r="K306" s="25">
        <f t="shared" si="47"/>
        <v>9.0609999999999996E-4</v>
      </c>
      <c r="L306" s="25">
        <f t="shared" si="48"/>
        <v>2.0867482999999999E-2</v>
      </c>
      <c r="M306" s="25">
        <v>8.3899999999999999E-3</v>
      </c>
      <c r="N306" s="25">
        <f t="shared" si="44"/>
        <v>6.8500000000000002E-3</v>
      </c>
      <c r="O306" s="25"/>
      <c r="P306" s="25">
        <f t="shared" si="49"/>
        <v>-7.9440000000000066E-5</v>
      </c>
      <c r="Q306" s="25">
        <f t="shared" si="50"/>
        <v>-1.8295032000000017E-3</v>
      </c>
      <c r="R306" s="25">
        <v>2.9499999999999999E-3</v>
      </c>
      <c r="S306" s="25">
        <f t="shared" si="51"/>
        <v>1.5399999999999999E-3</v>
      </c>
    </row>
    <row r="307" spans="1:19" s="15" customFormat="1">
      <c r="A307" s="18">
        <v>555</v>
      </c>
      <c r="B307" s="25">
        <v>-1.0000000000000001E-5</v>
      </c>
      <c r="C307" s="25">
        <v>2.8E-3</v>
      </c>
      <c r="D307" s="25">
        <f t="shared" si="42"/>
        <v>1.3849999999999999E-3</v>
      </c>
      <c r="E307" s="25"/>
      <c r="F307" s="25">
        <f t="shared" si="45"/>
        <v>3.8170000000000001E-4</v>
      </c>
      <c r="G307" s="25">
        <f t="shared" si="46"/>
        <v>8.7905510000000006E-3</v>
      </c>
      <c r="H307" s="25">
        <v>7.8600000000000007E-3</v>
      </c>
      <c r="I307" s="25">
        <f t="shared" si="43"/>
        <v>6.4450000000000011E-3</v>
      </c>
      <c r="J307" s="25"/>
      <c r="K307" s="25">
        <f t="shared" si="47"/>
        <v>1.221100000000001E-3</v>
      </c>
      <c r="L307" s="25">
        <f t="shared" si="48"/>
        <v>2.8121933000000026E-2</v>
      </c>
      <c r="M307" s="25">
        <v>8.3099999999999997E-3</v>
      </c>
      <c r="N307" s="25">
        <f t="shared" si="44"/>
        <v>6.8950000000000001E-3</v>
      </c>
      <c r="O307" s="25"/>
      <c r="P307" s="25">
        <f t="shared" si="49"/>
        <v>-3.4440000000000165E-5</v>
      </c>
      <c r="Q307" s="25">
        <f t="shared" si="50"/>
        <v>-7.9315320000000386E-4</v>
      </c>
      <c r="R307" s="25">
        <v>2.8400000000000001E-3</v>
      </c>
      <c r="S307" s="25">
        <f t="shared" si="51"/>
        <v>1.415E-3</v>
      </c>
    </row>
    <row r="308" spans="1:19" s="15" customFormat="1">
      <c r="A308" s="18">
        <v>556</v>
      </c>
      <c r="B308" s="25">
        <v>1.0000000000000001E-5</v>
      </c>
      <c r="C308" s="25">
        <v>2.7699999999999999E-3</v>
      </c>
      <c r="D308" s="25">
        <f t="shared" si="42"/>
        <v>1.3449999999999998E-3</v>
      </c>
      <c r="E308" s="25"/>
      <c r="F308" s="25">
        <f t="shared" si="45"/>
        <v>3.416999999999999E-4</v>
      </c>
      <c r="G308" s="25">
        <f t="shared" si="46"/>
        <v>7.8693509999999984E-3</v>
      </c>
      <c r="H308" s="25">
        <v>7.62E-3</v>
      </c>
      <c r="I308" s="25">
        <f t="shared" si="43"/>
        <v>6.195E-3</v>
      </c>
      <c r="J308" s="25"/>
      <c r="K308" s="25">
        <f t="shared" si="47"/>
        <v>9.7109999999999991E-4</v>
      </c>
      <c r="L308" s="25">
        <f t="shared" si="48"/>
        <v>2.2364433E-2</v>
      </c>
      <c r="M308" s="25">
        <v>8.43E-3</v>
      </c>
      <c r="N308" s="25">
        <f t="shared" si="44"/>
        <v>7.0049999999999999E-3</v>
      </c>
      <c r="O308" s="25"/>
      <c r="P308" s="25">
        <f t="shared" si="49"/>
        <v>7.555999999999969E-5</v>
      </c>
      <c r="Q308" s="25">
        <f t="shared" si="50"/>
        <v>1.740146799999993E-3</v>
      </c>
      <c r="R308" s="25">
        <v>2.8400000000000001E-3</v>
      </c>
      <c r="S308" s="25">
        <f t="shared" si="51"/>
        <v>1.4250000000000001E-3</v>
      </c>
    </row>
    <row r="309" spans="1:19" s="15" customFormat="1">
      <c r="A309" s="18">
        <v>557</v>
      </c>
      <c r="B309" s="25">
        <v>-2.0000000000000002E-5</v>
      </c>
      <c r="C309" s="25">
        <v>2.82E-3</v>
      </c>
      <c r="D309" s="25">
        <f t="shared" si="42"/>
        <v>1.4500000000000001E-3</v>
      </c>
      <c r="E309" s="25"/>
      <c r="F309" s="25">
        <f t="shared" si="45"/>
        <v>4.4670000000000018E-4</v>
      </c>
      <c r="G309" s="25">
        <f t="shared" si="46"/>
        <v>1.0287501000000004E-2</v>
      </c>
      <c r="H309" s="25">
        <v>7.7000000000000002E-3</v>
      </c>
      <c r="I309" s="25">
        <f t="shared" si="43"/>
        <v>6.3300000000000006E-3</v>
      </c>
      <c r="J309" s="25"/>
      <c r="K309" s="25">
        <f t="shared" si="47"/>
        <v>1.1061000000000005E-3</v>
      </c>
      <c r="L309" s="25">
        <f t="shared" si="48"/>
        <v>2.5473483000000012E-2</v>
      </c>
      <c r="M309" s="25">
        <v>8.3400000000000002E-3</v>
      </c>
      <c r="N309" s="25">
        <f t="shared" si="44"/>
        <v>6.9700000000000005E-3</v>
      </c>
      <c r="O309" s="25"/>
      <c r="P309" s="25">
        <f t="shared" si="49"/>
        <v>4.0560000000000249E-5</v>
      </c>
      <c r="Q309" s="25">
        <f t="shared" si="50"/>
        <v>9.3409680000000573E-4</v>
      </c>
      <c r="R309" s="25">
        <v>2.7599999999999999E-3</v>
      </c>
      <c r="S309" s="25">
        <f t="shared" si="51"/>
        <v>1.3699999999999999E-3</v>
      </c>
    </row>
    <row r="310" spans="1:19" s="15" customFormat="1">
      <c r="A310" s="18">
        <v>558</v>
      </c>
      <c r="B310" s="25">
        <v>1.4999999999999999E-4</v>
      </c>
      <c r="C310" s="25">
        <v>2.82E-3</v>
      </c>
      <c r="D310" s="25">
        <f t="shared" si="42"/>
        <v>1.3500000000000001E-3</v>
      </c>
      <c r="E310" s="25"/>
      <c r="F310" s="25">
        <f t="shared" si="45"/>
        <v>3.4670000000000013E-4</v>
      </c>
      <c r="G310" s="25">
        <f t="shared" si="46"/>
        <v>7.9845010000000032E-3</v>
      </c>
      <c r="H310" s="25">
        <v>7.6499999999999997E-3</v>
      </c>
      <c r="I310" s="25">
        <f t="shared" si="43"/>
        <v>6.1799999999999997E-3</v>
      </c>
      <c r="J310" s="25"/>
      <c r="K310" s="25">
        <f t="shared" si="47"/>
        <v>9.5609999999999966E-4</v>
      </c>
      <c r="L310" s="25">
        <f t="shared" si="48"/>
        <v>2.2018982999999992E-2</v>
      </c>
      <c r="M310" s="25">
        <v>8.3400000000000002E-3</v>
      </c>
      <c r="N310" s="25">
        <f t="shared" si="44"/>
        <v>6.8700000000000002E-3</v>
      </c>
      <c r="O310" s="25"/>
      <c r="P310" s="25">
        <f t="shared" si="49"/>
        <v>-5.9440000000000014E-5</v>
      </c>
      <c r="Q310" s="25">
        <f t="shared" si="50"/>
        <v>-1.3689032000000004E-3</v>
      </c>
      <c r="R310" s="25">
        <v>2.7899999999999999E-3</v>
      </c>
      <c r="S310" s="25">
        <f t="shared" si="51"/>
        <v>1.47E-3</v>
      </c>
    </row>
    <row r="311" spans="1:19" s="15" customFormat="1">
      <c r="A311" s="18">
        <v>559</v>
      </c>
      <c r="B311" s="25">
        <v>-2.0000000000000002E-5</v>
      </c>
      <c r="C311" s="25">
        <v>2.7799999999999999E-3</v>
      </c>
      <c r="D311" s="25">
        <f t="shared" si="42"/>
        <v>1.155E-3</v>
      </c>
      <c r="E311" s="25"/>
      <c r="F311" s="25">
        <f t="shared" si="45"/>
        <v>1.5170000000000006E-4</v>
      </c>
      <c r="G311" s="25">
        <f t="shared" si="46"/>
        <v>3.4936510000000013E-3</v>
      </c>
      <c r="H311" s="25">
        <v>7.45E-3</v>
      </c>
      <c r="I311" s="25">
        <f t="shared" si="43"/>
        <v>5.8250000000000003E-3</v>
      </c>
      <c r="J311" s="25"/>
      <c r="K311" s="25">
        <f t="shared" si="47"/>
        <v>6.0110000000000025E-4</v>
      </c>
      <c r="L311" s="25">
        <f t="shared" si="48"/>
        <v>1.3843333000000006E-2</v>
      </c>
      <c r="M311" s="25">
        <v>8.5290000000000001E-3</v>
      </c>
      <c r="N311" s="25">
        <f t="shared" si="44"/>
        <v>6.9040000000000004E-3</v>
      </c>
      <c r="O311" s="25"/>
      <c r="P311" s="25">
        <f t="shared" si="49"/>
        <v>-2.5439999999999838E-5</v>
      </c>
      <c r="Q311" s="25">
        <f t="shared" si="50"/>
        <v>-5.8588319999999632E-4</v>
      </c>
      <c r="R311" s="25">
        <v>3.2699999999999999E-3</v>
      </c>
      <c r="S311" s="25">
        <f t="shared" si="51"/>
        <v>1.6249999999999999E-3</v>
      </c>
    </row>
    <row r="312" spans="1:19" s="15" customFormat="1">
      <c r="A312" s="18">
        <v>560</v>
      </c>
      <c r="B312" s="25">
        <v>1.4999999999999999E-4</v>
      </c>
      <c r="C312" s="25">
        <v>2.5600000000000002E-3</v>
      </c>
      <c r="D312" s="25">
        <f t="shared" si="42"/>
        <v>1.3900000000000002E-3</v>
      </c>
      <c r="E312" s="25"/>
      <c r="F312" s="25">
        <f t="shared" si="45"/>
        <v>3.8670000000000024E-4</v>
      </c>
      <c r="G312" s="25">
        <f t="shared" si="46"/>
        <v>8.9057010000000054E-3</v>
      </c>
      <c r="H312" s="25">
        <v>7.7999999999999996E-3</v>
      </c>
      <c r="I312" s="25">
        <f t="shared" si="43"/>
        <v>6.6299999999999996E-3</v>
      </c>
      <c r="J312" s="25"/>
      <c r="K312" s="25">
        <f t="shared" si="47"/>
        <v>1.4060999999999995E-3</v>
      </c>
      <c r="L312" s="25">
        <f t="shared" si="48"/>
        <v>3.238248299999999E-2</v>
      </c>
      <c r="M312" s="25">
        <v>8.09E-3</v>
      </c>
      <c r="N312" s="25">
        <f t="shared" si="44"/>
        <v>6.9199999999999999E-3</v>
      </c>
      <c r="O312" s="25"/>
      <c r="P312" s="25">
        <f t="shared" si="49"/>
        <v>-9.4400000000003162E-6</v>
      </c>
      <c r="Q312" s="25">
        <f t="shared" si="50"/>
        <v>-2.174032000000073E-4</v>
      </c>
      <c r="R312" s="25">
        <v>2.1900000000000001E-3</v>
      </c>
      <c r="S312" s="25">
        <f t="shared" si="51"/>
        <v>1.17E-3</v>
      </c>
    </row>
    <row r="313" spans="1:19" s="15" customFormat="1">
      <c r="A313" s="18">
        <v>561</v>
      </c>
      <c r="B313" s="25">
        <v>-1E-4</v>
      </c>
      <c r="C313" s="25">
        <v>3.0400000000000002E-3</v>
      </c>
      <c r="D313" s="25">
        <f t="shared" si="42"/>
        <v>1.4250000000000001E-3</v>
      </c>
      <c r="E313" s="25"/>
      <c r="F313" s="25">
        <f t="shared" si="45"/>
        <v>4.2170000000000011E-4</v>
      </c>
      <c r="G313" s="25">
        <f t="shared" si="46"/>
        <v>9.7117510000000028E-3</v>
      </c>
      <c r="H313" s="25">
        <v>7.5700000000000003E-3</v>
      </c>
      <c r="I313" s="25">
        <f t="shared" si="43"/>
        <v>5.9550000000000002E-3</v>
      </c>
      <c r="J313" s="25"/>
      <c r="K313" s="25">
        <f t="shared" si="47"/>
        <v>7.3110000000000015E-4</v>
      </c>
      <c r="L313" s="25">
        <f t="shared" si="48"/>
        <v>1.6837233000000004E-2</v>
      </c>
      <c r="M313" s="25">
        <v>8.5500000000000003E-3</v>
      </c>
      <c r="N313" s="25">
        <f t="shared" si="44"/>
        <v>6.9350000000000002E-3</v>
      </c>
      <c r="O313" s="25"/>
      <c r="P313" s="25">
        <f t="shared" si="49"/>
        <v>5.55999999999994E-6</v>
      </c>
      <c r="Q313" s="25">
        <f t="shared" si="50"/>
        <v>1.2804679999999863E-4</v>
      </c>
      <c r="R313" s="25">
        <v>3.3300000000000001E-3</v>
      </c>
      <c r="S313" s="25">
        <f t="shared" si="51"/>
        <v>1.6150000000000001E-3</v>
      </c>
    </row>
    <row r="314" spans="1:19" s="15" customFormat="1">
      <c r="A314" s="18">
        <v>562</v>
      </c>
      <c r="B314" s="25">
        <v>1E-4</v>
      </c>
      <c r="C314" s="25">
        <v>2.7000000000000001E-3</v>
      </c>
      <c r="D314" s="25">
        <f t="shared" si="42"/>
        <v>1.4950000000000002E-3</v>
      </c>
      <c r="E314" s="25"/>
      <c r="F314" s="25">
        <f t="shared" si="45"/>
        <v>4.917000000000003E-4</v>
      </c>
      <c r="G314" s="25">
        <f t="shared" si="46"/>
        <v>1.1323851000000008E-2</v>
      </c>
      <c r="H314" s="25">
        <v>7.6899999999999998E-3</v>
      </c>
      <c r="I314" s="25">
        <f t="shared" si="43"/>
        <v>6.4849999999999994E-3</v>
      </c>
      <c r="J314" s="25"/>
      <c r="K314" s="25">
        <f t="shared" si="47"/>
        <v>1.2610999999999994E-3</v>
      </c>
      <c r="L314" s="25">
        <f t="shared" si="48"/>
        <v>2.9043132999999988E-2</v>
      </c>
      <c r="M314" s="25">
        <v>8.1600000000000006E-3</v>
      </c>
      <c r="N314" s="25">
        <f t="shared" si="44"/>
        <v>6.9550000000000011E-3</v>
      </c>
      <c r="O314" s="25"/>
      <c r="P314" s="25">
        <f t="shared" si="49"/>
        <v>2.556000000000086E-5</v>
      </c>
      <c r="Q314" s="25">
        <f t="shared" si="50"/>
        <v>5.8864680000001986E-4</v>
      </c>
      <c r="R314" s="25">
        <v>2.31E-3</v>
      </c>
      <c r="S314" s="25">
        <f t="shared" si="51"/>
        <v>1.2049999999999999E-3</v>
      </c>
    </row>
    <row r="315" spans="1:19" s="15" customFormat="1">
      <c r="A315" s="18">
        <v>563</v>
      </c>
      <c r="B315" s="25">
        <v>-2.0000000000000002E-5</v>
      </c>
      <c r="C315" s="25">
        <v>2.8E-3</v>
      </c>
      <c r="D315" s="25">
        <f t="shared" si="42"/>
        <v>1.325E-3</v>
      </c>
      <c r="E315" s="25"/>
      <c r="F315" s="25">
        <f t="shared" si="45"/>
        <v>3.2170000000000007E-4</v>
      </c>
      <c r="G315" s="25">
        <f t="shared" si="46"/>
        <v>7.4087510000000016E-3</v>
      </c>
      <c r="H315" s="25">
        <v>7.3899999999999999E-3</v>
      </c>
      <c r="I315" s="25">
        <f t="shared" si="43"/>
        <v>5.9150000000000001E-3</v>
      </c>
      <c r="J315" s="25"/>
      <c r="K315" s="25">
        <f t="shared" si="47"/>
        <v>6.9110000000000005E-4</v>
      </c>
      <c r="L315" s="25">
        <f t="shared" si="48"/>
        <v>1.5916033000000003E-2</v>
      </c>
      <c r="M315" s="25">
        <v>8.3700000000000007E-3</v>
      </c>
      <c r="N315" s="25">
        <f t="shared" si="44"/>
        <v>6.895000000000001E-3</v>
      </c>
      <c r="O315" s="25"/>
      <c r="P315" s="25">
        <f t="shared" si="49"/>
        <v>-3.4439999999999298E-5</v>
      </c>
      <c r="Q315" s="25">
        <f t="shared" si="50"/>
        <v>-7.9315319999998391E-4</v>
      </c>
      <c r="R315" s="25">
        <v>2.97E-3</v>
      </c>
      <c r="S315" s="25">
        <f t="shared" si="51"/>
        <v>1.475E-3</v>
      </c>
    </row>
    <row r="316" spans="1:19" s="15" customFormat="1">
      <c r="A316" s="18">
        <v>564</v>
      </c>
      <c r="B316" s="25">
        <v>-5.0000000000000002E-5</v>
      </c>
      <c r="C316" s="25">
        <v>2.5999999999999999E-3</v>
      </c>
      <c r="D316" s="25">
        <f t="shared" si="42"/>
        <v>1.41E-3</v>
      </c>
      <c r="E316" s="25"/>
      <c r="F316" s="25">
        <f t="shared" si="45"/>
        <v>4.0670000000000007E-4</v>
      </c>
      <c r="G316" s="25">
        <f t="shared" si="46"/>
        <v>9.3663010000000022E-3</v>
      </c>
      <c r="H316" s="25">
        <v>7.5399999999999998E-3</v>
      </c>
      <c r="I316" s="25">
        <f t="shared" si="43"/>
        <v>6.3499999999999997E-3</v>
      </c>
      <c r="J316" s="25"/>
      <c r="K316" s="25">
        <f t="shared" si="47"/>
        <v>1.1260999999999997E-3</v>
      </c>
      <c r="L316" s="25">
        <f t="shared" si="48"/>
        <v>2.5934082999999993E-2</v>
      </c>
      <c r="M316" s="25">
        <v>8.1300000000000001E-3</v>
      </c>
      <c r="N316" s="25">
        <f t="shared" si="44"/>
        <v>6.94E-3</v>
      </c>
      <c r="O316" s="25"/>
      <c r="P316" s="25">
        <f t="shared" si="49"/>
        <v>1.0559999999999736E-5</v>
      </c>
      <c r="Q316" s="25">
        <f t="shared" si="50"/>
        <v>2.4319679999999395E-4</v>
      </c>
      <c r="R316" s="25">
        <v>2.4299999999999999E-3</v>
      </c>
      <c r="S316" s="25">
        <f t="shared" si="51"/>
        <v>1.1899999999999999E-3</v>
      </c>
    </row>
    <row r="317" spans="1:19" s="15" customFormat="1">
      <c r="A317" s="18">
        <v>565</v>
      </c>
      <c r="B317" s="25">
        <v>-1E-4</v>
      </c>
      <c r="C317" s="25">
        <v>2.7899999999999999E-3</v>
      </c>
      <c r="D317" s="25">
        <f t="shared" si="42"/>
        <v>1.3399999999999998E-3</v>
      </c>
      <c r="E317" s="25"/>
      <c r="F317" s="25">
        <f t="shared" si="45"/>
        <v>3.3669999999999989E-4</v>
      </c>
      <c r="G317" s="25">
        <f t="shared" si="46"/>
        <v>7.7542009999999979E-3</v>
      </c>
      <c r="H317" s="25">
        <v>7.4900000000000001E-3</v>
      </c>
      <c r="I317" s="25">
        <f t="shared" si="43"/>
        <v>6.0400000000000002E-3</v>
      </c>
      <c r="J317" s="25"/>
      <c r="K317" s="25">
        <f t="shared" si="47"/>
        <v>8.1610000000000016E-4</v>
      </c>
      <c r="L317" s="25">
        <f t="shared" si="48"/>
        <v>1.8794783000000006E-2</v>
      </c>
      <c r="M317" s="25">
        <v>8.5000000000000006E-3</v>
      </c>
      <c r="N317" s="25">
        <f t="shared" si="44"/>
        <v>7.0500000000000007E-3</v>
      </c>
      <c r="O317" s="25"/>
      <c r="P317" s="25">
        <f t="shared" si="49"/>
        <v>1.2056000000000046E-4</v>
      </c>
      <c r="Q317" s="25">
        <f t="shared" si="50"/>
        <v>2.7764968000000105E-3</v>
      </c>
      <c r="R317" s="25">
        <v>3.0000000000000001E-3</v>
      </c>
      <c r="S317" s="25">
        <f t="shared" si="51"/>
        <v>1.4500000000000001E-3</v>
      </c>
    </row>
    <row r="318" spans="1:19" s="15" customFormat="1">
      <c r="A318" s="18">
        <v>566</v>
      </c>
      <c r="B318" s="25">
        <v>5.0000000000000002E-5</v>
      </c>
      <c r="C318" s="25">
        <v>2.7599999999999999E-3</v>
      </c>
      <c r="D318" s="25">
        <f t="shared" si="42"/>
        <v>1.4999999999999998E-3</v>
      </c>
      <c r="E318" s="25"/>
      <c r="F318" s="25">
        <f t="shared" si="45"/>
        <v>4.9669999999999988E-4</v>
      </c>
      <c r="G318" s="25">
        <f t="shared" si="46"/>
        <v>1.1439000999999997E-2</v>
      </c>
      <c r="H318" s="25">
        <v>7.45E-3</v>
      </c>
      <c r="I318" s="25">
        <f t="shared" si="43"/>
        <v>6.1900000000000002E-3</v>
      </c>
      <c r="J318" s="25"/>
      <c r="K318" s="25">
        <f t="shared" si="47"/>
        <v>9.6610000000000012E-4</v>
      </c>
      <c r="L318" s="25">
        <f t="shared" si="48"/>
        <v>2.2249283000000005E-2</v>
      </c>
      <c r="M318" s="25">
        <v>8.1890000000000001E-3</v>
      </c>
      <c r="N318" s="25">
        <f t="shared" si="44"/>
        <v>6.9290000000000003E-3</v>
      </c>
      <c r="O318" s="25"/>
      <c r="P318" s="25">
        <f t="shared" si="49"/>
        <v>-4.3999999999998901E-7</v>
      </c>
      <c r="Q318" s="25">
        <f t="shared" si="50"/>
        <v>-1.0133199999999747E-5</v>
      </c>
      <c r="R318" s="25">
        <v>2.47E-3</v>
      </c>
      <c r="S318" s="25">
        <f t="shared" si="51"/>
        <v>1.2600000000000001E-3</v>
      </c>
    </row>
    <row r="319" spans="1:19" s="15" customFormat="1">
      <c r="A319" s="18">
        <v>567</v>
      </c>
      <c r="B319" s="25">
        <v>-6.0000000000000002E-5</v>
      </c>
      <c r="C319" s="25">
        <v>2.65E-3</v>
      </c>
      <c r="D319" s="25">
        <f t="shared" si="42"/>
        <v>1.25E-3</v>
      </c>
      <c r="E319" s="25"/>
      <c r="F319" s="25">
        <f t="shared" si="45"/>
        <v>2.4670000000000009E-4</v>
      </c>
      <c r="G319" s="25">
        <f t="shared" si="46"/>
        <v>5.681501000000002E-3</v>
      </c>
      <c r="H319" s="25">
        <v>7.4400000000000004E-3</v>
      </c>
      <c r="I319" s="25">
        <f t="shared" si="43"/>
        <v>6.0400000000000002E-3</v>
      </c>
      <c r="J319" s="25"/>
      <c r="K319" s="25">
        <f t="shared" si="47"/>
        <v>8.1610000000000016E-4</v>
      </c>
      <c r="L319" s="25">
        <f t="shared" si="48"/>
        <v>1.8794783000000006E-2</v>
      </c>
      <c r="M319" s="25">
        <v>8.2789999999999999E-3</v>
      </c>
      <c r="N319" s="25">
        <f t="shared" si="44"/>
        <v>6.8789999999999997E-3</v>
      </c>
      <c r="O319" s="25"/>
      <c r="P319" s="25">
        <f t="shared" si="49"/>
        <v>-5.0440000000000554E-5</v>
      </c>
      <c r="Q319" s="25">
        <f t="shared" si="50"/>
        <v>-1.1616332000000129E-3</v>
      </c>
      <c r="R319" s="25">
        <v>2.8600000000000001E-3</v>
      </c>
      <c r="S319" s="25">
        <f t="shared" si="51"/>
        <v>1.4E-3</v>
      </c>
    </row>
    <row r="320" spans="1:19" s="15" customFormat="1">
      <c r="A320" s="18">
        <v>568</v>
      </c>
      <c r="B320" s="25">
        <v>6.8999999999999997E-5</v>
      </c>
      <c r="C320" s="25">
        <v>2.7499999999999998E-3</v>
      </c>
      <c r="D320" s="25">
        <f t="shared" si="42"/>
        <v>1.4054999999999998E-3</v>
      </c>
      <c r="E320" s="25"/>
      <c r="F320" s="25">
        <f t="shared" si="45"/>
        <v>4.0219999999999991E-4</v>
      </c>
      <c r="G320" s="25">
        <f t="shared" si="46"/>
        <v>9.2626659999999975E-3</v>
      </c>
      <c r="H320" s="25">
        <v>7.43E-3</v>
      </c>
      <c r="I320" s="25">
        <f t="shared" si="43"/>
        <v>6.0854999999999998E-3</v>
      </c>
      <c r="J320" s="25"/>
      <c r="K320" s="25">
        <f t="shared" si="47"/>
        <v>8.6159999999999969E-4</v>
      </c>
      <c r="L320" s="25">
        <f t="shared" si="48"/>
        <v>1.9842647999999994E-2</v>
      </c>
      <c r="M320" s="25">
        <v>8.1600000000000006E-3</v>
      </c>
      <c r="N320" s="25">
        <f t="shared" si="44"/>
        <v>6.8155000000000004E-3</v>
      </c>
      <c r="O320" s="25"/>
      <c r="P320" s="25">
        <f t="shared" si="49"/>
        <v>-1.1393999999999987E-4</v>
      </c>
      <c r="Q320" s="25">
        <f t="shared" si="50"/>
        <v>-2.6240381999999974E-3</v>
      </c>
      <c r="R320" s="25">
        <v>2.6199999999999999E-3</v>
      </c>
      <c r="S320" s="25">
        <f t="shared" si="51"/>
        <v>1.3445E-3</v>
      </c>
    </row>
    <row r="321" spans="1:19" s="15" customFormat="1">
      <c r="A321" s="18">
        <v>569</v>
      </c>
      <c r="B321" s="25">
        <v>-9.0000000000000006E-5</v>
      </c>
      <c r="C321" s="25">
        <v>2.6800000000000001E-3</v>
      </c>
      <c r="D321" s="25">
        <f t="shared" si="42"/>
        <v>1.2999999999999999E-3</v>
      </c>
      <c r="E321" s="25"/>
      <c r="F321" s="25">
        <f t="shared" si="45"/>
        <v>2.967E-4</v>
      </c>
      <c r="G321" s="25">
        <f t="shared" si="46"/>
        <v>6.833001E-3</v>
      </c>
      <c r="H321" s="25">
        <v>7.45E-3</v>
      </c>
      <c r="I321" s="25">
        <f t="shared" si="43"/>
        <v>6.0699999999999999E-3</v>
      </c>
      <c r="J321" s="25"/>
      <c r="K321" s="25">
        <f t="shared" si="47"/>
        <v>8.460999999999998E-4</v>
      </c>
      <c r="L321" s="25">
        <f t="shared" si="48"/>
        <v>1.9485682999999997E-2</v>
      </c>
      <c r="M321" s="25">
        <v>8.3590000000000001E-3</v>
      </c>
      <c r="N321" s="25">
        <f t="shared" si="44"/>
        <v>6.979E-3</v>
      </c>
      <c r="O321" s="25"/>
      <c r="P321" s="25">
        <f t="shared" si="49"/>
        <v>4.9559999999999708E-5</v>
      </c>
      <c r="Q321" s="25">
        <f t="shared" si="50"/>
        <v>1.1413667999999933E-3</v>
      </c>
      <c r="R321" s="25">
        <v>2.8500000000000001E-3</v>
      </c>
      <c r="S321" s="25">
        <f t="shared" si="51"/>
        <v>1.3800000000000002E-3</v>
      </c>
    </row>
    <row r="322" spans="1:19" s="15" customFormat="1">
      <c r="A322" s="18">
        <v>570</v>
      </c>
      <c r="B322" s="25">
        <v>-4.0000000000000003E-5</v>
      </c>
      <c r="C322" s="25">
        <v>2.6900000000000001E-3</v>
      </c>
      <c r="D322" s="25">
        <f t="shared" ref="D322:D385" si="52">C322-S322</f>
        <v>1.4950000000000002E-3</v>
      </c>
      <c r="E322" s="25"/>
      <c r="F322" s="25">
        <f t="shared" si="45"/>
        <v>4.917000000000003E-4</v>
      </c>
      <c r="G322" s="25">
        <f t="shared" si="46"/>
        <v>1.1323851000000008E-2</v>
      </c>
      <c r="H322" s="25">
        <v>7.3499999999999998E-3</v>
      </c>
      <c r="I322" s="25">
        <f t="shared" ref="I322:I385" si="53">H322-S322</f>
        <v>6.1549999999999999E-3</v>
      </c>
      <c r="J322" s="25"/>
      <c r="K322" s="25">
        <f t="shared" si="47"/>
        <v>9.3109999999999981E-4</v>
      </c>
      <c r="L322" s="25">
        <f t="shared" si="48"/>
        <v>2.1443232999999996E-2</v>
      </c>
      <c r="M322" s="25">
        <v>8.1200000000000005E-3</v>
      </c>
      <c r="N322" s="25">
        <f t="shared" ref="N322:N385" si="54">M322-S322</f>
        <v>6.9250000000000006E-3</v>
      </c>
      <c r="O322" s="25"/>
      <c r="P322" s="25">
        <f t="shared" si="49"/>
        <v>-4.4399999999996526E-6</v>
      </c>
      <c r="Q322" s="25">
        <f t="shared" si="50"/>
        <v>-1.02253199999992E-4</v>
      </c>
      <c r="R322" s="25">
        <v>2.4299999999999999E-3</v>
      </c>
      <c r="S322" s="25">
        <f t="shared" si="51"/>
        <v>1.1949999999999999E-3</v>
      </c>
    </row>
    <row r="323" spans="1:19" s="15" customFormat="1">
      <c r="A323" s="18">
        <v>571</v>
      </c>
      <c r="B323" s="25">
        <v>-5.0000000000000002E-5</v>
      </c>
      <c r="C323" s="25">
        <v>2.5600000000000002E-3</v>
      </c>
      <c r="D323" s="25">
        <f t="shared" si="52"/>
        <v>1.1400000000000002E-3</v>
      </c>
      <c r="E323" s="25"/>
      <c r="F323" s="25">
        <f t="shared" ref="F323:F351" si="55">D323-0.0010033</f>
        <v>1.3670000000000023E-4</v>
      </c>
      <c r="G323" s="25">
        <f t="shared" ref="G323:G351" si="56">F323*23.03</f>
        <v>3.1482010000000054E-3</v>
      </c>
      <c r="H323" s="25">
        <v>7.4099999999999999E-3</v>
      </c>
      <c r="I323" s="25">
        <f t="shared" si="53"/>
        <v>5.9899999999999997E-3</v>
      </c>
      <c r="J323" s="25"/>
      <c r="K323" s="25">
        <f t="shared" ref="K323:K351" si="57">I323-0.0052239</f>
        <v>7.6609999999999959E-4</v>
      </c>
      <c r="L323" s="25">
        <f t="shared" ref="L323:L351" si="58">K323*23.03</f>
        <v>1.7643282999999992E-2</v>
      </c>
      <c r="M323" s="25">
        <v>8.2290000000000002E-3</v>
      </c>
      <c r="N323" s="25">
        <f t="shared" si="54"/>
        <v>6.8089999999999999E-3</v>
      </c>
      <c r="O323" s="25"/>
      <c r="P323" s="25">
        <f t="shared" ref="P323:P351" si="59">N323-0.00692944</f>
        <v>-1.204400000000003E-4</v>
      </c>
      <c r="Q323" s="25">
        <f t="shared" ref="Q323:Q351" si="60">P323*23.03</f>
        <v>-2.773733200000007E-3</v>
      </c>
      <c r="R323" s="25">
        <v>2.8900000000000002E-3</v>
      </c>
      <c r="S323" s="25">
        <f t="shared" si="51"/>
        <v>1.42E-3</v>
      </c>
    </row>
    <row r="324" spans="1:19" s="15" customFormat="1">
      <c r="A324" s="18">
        <v>572</v>
      </c>
      <c r="B324" s="25">
        <v>6.0000000000000002E-5</v>
      </c>
      <c r="C324" s="25">
        <v>2.7599999999999999E-3</v>
      </c>
      <c r="D324" s="25">
        <f t="shared" si="52"/>
        <v>1.4699999999999997E-3</v>
      </c>
      <c r="E324" s="25"/>
      <c r="F324" s="25">
        <f t="shared" si="55"/>
        <v>4.666999999999998E-4</v>
      </c>
      <c r="G324" s="25">
        <f t="shared" si="56"/>
        <v>1.0748100999999996E-2</v>
      </c>
      <c r="H324" s="25">
        <v>7.4400000000000004E-3</v>
      </c>
      <c r="I324" s="25">
        <f t="shared" si="53"/>
        <v>6.1500000000000001E-3</v>
      </c>
      <c r="J324" s="25"/>
      <c r="K324" s="25">
        <f t="shared" si="57"/>
        <v>9.2610000000000001E-4</v>
      </c>
      <c r="L324" s="25">
        <f t="shared" si="58"/>
        <v>2.1328083000000001E-2</v>
      </c>
      <c r="M324" s="25">
        <v>8.319E-3</v>
      </c>
      <c r="N324" s="25">
        <f t="shared" si="54"/>
        <v>7.0289999999999997E-3</v>
      </c>
      <c r="O324" s="25"/>
      <c r="P324" s="25">
        <f t="shared" si="59"/>
        <v>9.9559999999999406E-5</v>
      </c>
      <c r="Q324" s="25">
        <f t="shared" si="60"/>
        <v>2.2928667999999866E-3</v>
      </c>
      <c r="R324" s="25">
        <v>2.5200000000000001E-3</v>
      </c>
      <c r="S324" s="25">
        <f t="shared" si="51"/>
        <v>1.2900000000000001E-3</v>
      </c>
    </row>
    <row r="325" spans="1:19" s="15" customFormat="1">
      <c r="A325" s="18">
        <v>573</v>
      </c>
      <c r="B325" s="25">
        <v>-6.8999999999999997E-5</v>
      </c>
      <c r="C325" s="25">
        <v>2.5799999999999998E-3</v>
      </c>
      <c r="D325" s="25">
        <f t="shared" si="52"/>
        <v>1.2044999999999998E-3</v>
      </c>
      <c r="E325" s="25"/>
      <c r="F325" s="25">
        <f t="shared" si="55"/>
        <v>2.011999999999999E-4</v>
      </c>
      <c r="G325" s="25">
        <f t="shared" si="56"/>
        <v>4.6336359999999983E-3</v>
      </c>
      <c r="H325" s="25">
        <v>7.4200000000000004E-3</v>
      </c>
      <c r="I325" s="25">
        <f t="shared" si="53"/>
        <v>6.0445000000000004E-3</v>
      </c>
      <c r="J325" s="25"/>
      <c r="K325" s="25">
        <f t="shared" si="57"/>
        <v>8.2060000000000032E-4</v>
      </c>
      <c r="L325" s="25">
        <f t="shared" si="58"/>
        <v>1.8898418000000007E-2</v>
      </c>
      <c r="M325" s="25">
        <v>8.2290000000000002E-3</v>
      </c>
      <c r="N325" s="25">
        <f t="shared" si="54"/>
        <v>6.8535000000000002E-3</v>
      </c>
      <c r="O325" s="25"/>
      <c r="P325" s="25">
        <f t="shared" si="59"/>
        <v>-7.5940000000000035E-5</v>
      </c>
      <c r="Q325" s="25">
        <f t="shared" si="60"/>
        <v>-1.748898200000001E-3</v>
      </c>
      <c r="R325" s="25">
        <v>2.82E-3</v>
      </c>
      <c r="S325" s="25">
        <f t="shared" si="51"/>
        <v>1.3755E-3</v>
      </c>
    </row>
    <row r="326" spans="1:19" s="15" customFormat="1">
      <c r="A326" s="18">
        <v>574</v>
      </c>
      <c r="B326" s="25">
        <v>1E-4</v>
      </c>
      <c r="C326" s="25">
        <v>2.9299999999999999E-3</v>
      </c>
      <c r="D326" s="25">
        <f t="shared" si="52"/>
        <v>1.6299999999999999E-3</v>
      </c>
      <c r="E326" s="25"/>
      <c r="F326" s="25">
        <f t="shared" si="55"/>
        <v>6.267E-4</v>
      </c>
      <c r="G326" s="25">
        <f t="shared" si="56"/>
        <v>1.4432901000000001E-2</v>
      </c>
      <c r="H326" s="25">
        <v>7.43E-3</v>
      </c>
      <c r="I326" s="25">
        <f t="shared" si="53"/>
        <v>6.13E-3</v>
      </c>
      <c r="J326" s="25"/>
      <c r="K326" s="25">
        <f t="shared" si="57"/>
        <v>9.0609999999999996E-4</v>
      </c>
      <c r="L326" s="25">
        <f t="shared" si="58"/>
        <v>2.0867482999999999E-2</v>
      </c>
      <c r="M326" s="25">
        <v>8.2699999999999996E-3</v>
      </c>
      <c r="N326" s="25">
        <f t="shared" si="54"/>
        <v>6.9699999999999996E-3</v>
      </c>
      <c r="O326" s="25"/>
      <c r="P326" s="25">
        <f t="shared" si="59"/>
        <v>4.0559999999999381E-5</v>
      </c>
      <c r="Q326" s="25">
        <f t="shared" si="60"/>
        <v>9.3409679999998578E-4</v>
      </c>
      <c r="R326" s="25">
        <v>2.5000000000000001E-3</v>
      </c>
      <c r="S326" s="25">
        <f t="shared" si="51"/>
        <v>1.2999999999999999E-3</v>
      </c>
    </row>
    <row r="327" spans="1:19" s="15" customFormat="1">
      <c r="A327" s="18">
        <v>575</v>
      </c>
      <c r="B327" s="25">
        <v>6.0000000000000002E-5</v>
      </c>
      <c r="C327" s="25">
        <v>2.4499999999999999E-3</v>
      </c>
      <c r="D327" s="25">
        <f t="shared" si="52"/>
        <v>1.0399999999999999E-3</v>
      </c>
      <c r="E327" s="25"/>
      <c r="F327" s="25">
        <f t="shared" si="55"/>
        <v>3.669999999999997E-5</v>
      </c>
      <c r="G327" s="25">
        <f t="shared" si="56"/>
        <v>8.4520099999999931E-4</v>
      </c>
      <c r="H327" s="25">
        <v>7.3099999999999997E-3</v>
      </c>
      <c r="I327" s="25">
        <f t="shared" si="53"/>
        <v>5.8999999999999999E-3</v>
      </c>
      <c r="J327" s="25"/>
      <c r="K327" s="25">
        <f t="shared" si="57"/>
        <v>6.7609999999999979E-4</v>
      </c>
      <c r="L327" s="25">
        <f t="shared" si="58"/>
        <v>1.5570582999999995E-2</v>
      </c>
      <c r="M327" s="25">
        <v>8.0300000000000007E-3</v>
      </c>
      <c r="N327" s="25">
        <f t="shared" si="54"/>
        <v>6.6200000000000009E-3</v>
      </c>
      <c r="O327" s="25"/>
      <c r="P327" s="25">
        <f t="shared" si="59"/>
        <v>-3.0943999999999937E-4</v>
      </c>
      <c r="Q327" s="25">
        <f t="shared" si="60"/>
        <v>-7.1264031999999861E-3</v>
      </c>
      <c r="R327" s="25">
        <v>2.7599999999999999E-3</v>
      </c>
      <c r="S327" s="25">
        <f t="shared" si="51"/>
        <v>1.41E-3</v>
      </c>
    </row>
    <row r="328" spans="1:19" s="15" customFormat="1">
      <c r="A328" s="18">
        <v>576</v>
      </c>
      <c r="B328" s="25">
        <v>1.0000000000000001E-5</v>
      </c>
      <c r="C328" s="25">
        <v>3.0000000000000001E-3</v>
      </c>
      <c r="D328" s="25">
        <f t="shared" si="52"/>
        <v>1.725E-3</v>
      </c>
      <c r="E328" s="25"/>
      <c r="F328" s="25">
        <f t="shared" si="55"/>
        <v>7.2170000000000003E-4</v>
      </c>
      <c r="G328" s="25">
        <f t="shared" si="56"/>
        <v>1.6620751000000003E-2</v>
      </c>
      <c r="H328" s="25">
        <v>7.2700000000000004E-3</v>
      </c>
      <c r="I328" s="25">
        <f t="shared" si="53"/>
        <v>5.9950000000000003E-3</v>
      </c>
      <c r="J328" s="25"/>
      <c r="K328" s="25">
        <f t="shared" si="57"/>
        <v>7.7110000000000026E-4</v>
      </c>
      <c r="L328" s="25">
        <f t="shared" si="58"/>
        <v>1.7758433000000007E-2</v>
      </c>
      <c r="M328" s="25">
        <v>8.4600000000000005E-3</v>
      </c>
      <c r="N328" s="25">
        <f t="shared" si="54"/>
        <v>7.1850000000000004E-3</v>
      </c>
      <c r="O328" s="25"/>
      <c r="P328" s="25">
        <f t="shared" si="59"/>
        <v>2.5556000000000016E-4</v>
      </c>
      <c r="Q328" s="25">
        <f t="shared" si="60"/>
        <v>5.8855468000000039E-3</v>
      </c>
      <c r="R328" s="25">
        <v>2.5400000000000002E-3</v>
      </c>
      <c r="S328" s="25">
        <f t="shared" si="51"/>
        <v>1.2750000000000001E-3</v>
      </c>
    </row>
    <row r="329" spans="1:19" s="15" customFormat="1">
      <c r="A329" s="18">
        <v>577</v>
      </c>
      <c r="B329" s="25">
        <v>4.0000000000000003E-5</v>
      </c>
      <c r="C329" s="25">
        <v>2.3700000000000001E-3</v>
      </c>
      <c r="D329" s="25">
        <f t="shared" si="52"/>
        <v>9.7000000000000016E-4</v>
      </c>
      <c r="E329" s="25"/>
      <c r="F329" s="25">
        <f t="shared" si="55"/>
        <v>-3.3299999999999779E-5</v>
      </c>
      <c r="G329" s="25">
        <f t="shared" si="56"/>
        <v>-7.6689899999999494E-4</v>
      </c>
      <c r="H329" s="25">
        <v>7.3600000000000002E-3</v>
      </c>
      <c r="I329" s="25">
        <f t="shared" si="53"/>
        <v>5.96E-3</v>
      </c>
      <c r="J329" s="25"/>
      <c r="K329" s="25">
        <f t="shared" si="57"/>
        <v>7.3609999999999995E-4</v>
      </c>
      <c r="L329" s="25">
        <f t="shared" si="58"/>
        <v>1.6952382999999998E-2</v>
      </c>
      <c r="M329" s="25">
        <v>8.0000000000000002E-3</v>
      </c>
      <c r="N329" s="25">
        <f t="shared" si="54"/>
        <v>6.6E-3</v>
      </c>
      <c r="O329" s="25"/>
      <c r="P329" s="25">
        <f t="shared" si="59"/>
        <v>-3.2944000000000029E-4</v>
      </c>
      <c r="Q329" s="25">
        <f t="shared" si="60"/>
        <v>-7.5870032000000072E-3</v>
      </c>
      <c r="R329" s="25">
        <v>2.7599999999999999E-3</v>
      </c>
      <c r="S329" s="25">
        <f t="shared" si="51"/>
        <v>1.4E-3</v>
      </c>
    </row>
    <row r="330" spans="1:19" s="15" customFormat="1">
      <c r="A330" s="18">
        <v>578</v>
      </c>
      <c r="B330" s="25">
        <v>-9.0000000000000006E-5</v>
      </c>
      <c r="C330" s="25">
        <v>2.99E-3</v>
      </c>
      <c r="D330" s="25">
        <f t="shared" si="52"/>
        <v>1.89E-3</v>
      </c>
      <c r="E330" s="25"/>
      <c r="F330" s="25">
        <f t="shared" si="55"/>
        <v>8.8670000000000003E-4</v>
      </c>
      <c r="G330" s="25">
        <f t="shared" si="56"/>
        <v>2.0420701000000003E-2</v>
      </c>
      <c r="H330" s="25">
        <v>7.3099999999999997E-3</v>
      </c>
      <c r="I330" s="25">
        <f t="shared" si="53"/>
        <v>6.2099999999999994E-3</v>
      </c>
      <c r="J330" s="25"/>
      <c r="K330" s="25">
        <f t="shared" si="57"/>
        <v>9.860999999999993E-4</v>
      </c>
      <c r="L330" s="25">
        <f t="shared" si="58"/>
        <v>2.2709882999999986E-2</v>
      </c>
      <c r="M330" s="25">
        <v>8.4399999999999996E-3</v>
      </c>
      <c r="N330" s="25">
        <f t="shared" si="54"/>
        <v>7.3399999999999993E-3</v>
      </c>
      <c r="O330" s="25"/>
      <c r="P330" s="25">
        <f t="shared" si="59"/>
        <v>4.1055999999999905E-4</v>
      </c>
      <c r="Q330" s="25">
        <f t="shared" si="60"/>
        <v>9.4551967999999785E-3</v>
      </c>
      <c r="R330" s="25">
        <v>2.2899999999999999E-3</v>
      </c>
      <c r="S330" s="25">
        <f t="shared" si="51"/>
        <v>1.1000000000000001E-3</v>
      </c>
    </row>
    <row r="331" spans="1:19" s="15" customFormat="1">
      <c r="A331" s="18">
        <v>579</v>
      </c>
      <c r="B331" s="25">
        <v>-5.0000000000000002E-5</v>
      </c>
      <c r="C331" s="25">
        <v>2.3600000000000001E-3</v>
      </c>
      <c r="D331" s="25">
        <f t="shared" si="52"/>
        <v>1.0550000000000002E-3</v>
      </c>
      <c r="E331" s="25"/>
      <c r="F331" s="25">
        <f t="shared" si="55"/>
        <v>5.1700000000000227E-5</v>
      </c>
      <c r="G331" s="25">
        <f t="shared" si="56"/>
        <v>1.1906510000000052E-3</v>
      </c>
      <c r="H331" s="25">
        <v>7.2300000000000003E-3</v>
      </c>
      <c r="I331" s="25">
        <f t="shared" si="53"/>
        <v>5.9250000000000006E-3</v>
      </c>
      <c r="J331" s="25"/>
      <c r="K331" s="25">
        <f t="shared" si="57"/>
        <v>7.0110000000000051E-4</v>
      </c>
      <c r="L331" s="25">
        <f t="shared" si="58"/>
        <v>1.6146333000000013E-2</v>
      </c>
      <c r="M331" s="25">
        <v>8.0300000000000007E-3</v>
      </c>
      <c r="N331" s="25">
        <f t="shared" si="54"/>
        <v>6.7250000000000009E-3</v>
      </c>
      <c r="O331" s="25"/>
      <c r="P331" s="25">
        <f t="shared" si="59"/>
        <v>-2.0443999999999931E-4</v>
      </c>
      <c r="Q331" s="25">
        <f t="shared" si="60"/>
        <v>-4.7082531999999844E-3</v>
      </c>
      <c r="R331" s="25">
        <v>2.66E-3</v>
      </c>
      <c r="S331" s="25">
        <f t="shared" si="51"/>
        <v>1.305E-3</v>
      </c>
    </row>
    <row r="332" spans="1:19" s="15" customFormat="1">
      <c r="A332" s="18">
        <v>580</v>
      </c>
      <c r="B332" s="25">
        <v>1.6000000000000001E-4</v>
      </c>
      <c r="C332" s="25">
        <v>2.7799999999999999E-3</v>
      </c>
      <c r="D332" s="25">
        <f t="shared" si="52"/>
        <v>1.47E-3</v>
      </c>
      <c r="E332" s="25"/>
      <c r="F332" s="25">
        <f t="shared" si="55"/>
        <v>4.6670000000000001E-4</v>
      </c>
      <c r="G332" s="25">
        <f t="shared" si="56"/>
        <v>1.0748101000000001E-2</v>
      </c>
      <c r="H332" s="25">
        <v>7.1799999999999998E-3</v>
      </c>
      <c r="I332" s="25">
        <f t="shared" si="53"/>
        <v>5.8700000000000002E-3</v>
      </c>
      <c r="J332" s="25"/>
      <c r="K332" s="25">
        <f t="shared" si="57"/>
        <v>6.4610000000000015E-4</v>
      </c>
      <c r="L332" s="25">
        <f t="shared" si="58"/>
        <v>1.4879683000000005E-2</v>
      </c>
      <c r="M332" s="25">
        <v>8.3800000000000003E-3</v>
      </c>
      <c r="N332" s="25">
        <f t="shared" si="54"/>
        <v>7.0699999999999999E-3</v>
      </c>
      <c r="O332" s="25"/>
      <c r="P332" s="25">
        <f t="shared" si="59"/>
        <v>1.4055999999999964E-4</v>
      </c>
      <c r="Q332" s="25">
        <f t="shared" si="60"/>
        <v>3.2370967999999921E-3</v>
      </c>
      <c r="R332" s="25">
        <v>2.4599999999999999E-3</v>
      </c>
      <c r="S332" s="25">
        <f t="shared" si="51"/>
        <v>1.31E-3</v>
      </c>
    </row>
    <row r="333" spans="1:19" s="15" customFormat="1">
      <c r="A333" s="18">
        <v>581</v>
      </c>
      <c r="B333" s="25">
        <v>-6.0000000000000002E-5</v>
      </c>
      <c r="C333" s="25">
        <v>2.3800000000000002E-3</v>
      </c>
      <c r="D333" s="25">
        <f t="shared" si="52"/>
        <v>1.0350000000000003E-3</v>
      </c>
      <c r="E333" s="25"/>
      <c r="F333" s="25">
        <f t="shared" si="55"/>
        <v>3.1700000000000391E-5</v>
      </c>
      <c r="G333" s="25">
        <f t="shared" si="56"/>
        <v>7.3005100000000901E-4</v>
      </c>
      <c r="H333" s="25">
        <v>7.1999999999999998E-3</v>
      </c>
      <c r="I333" s="25">
        <f t="shared" si="53"/>
        <v>5.855E-3</v>
      </c>
      <c r="J333" s="25"/>
      <c r="K333" s="25">
        <f t="shared" si="57"/>
        <v>6.3109999999999989E-4</v>
      </c>
      <c r="L333" s="25">
        <f t="shared" si="58"/>
        <v>1.4534232999999999E-2</v>
      </c>
      <c r="M333" s="25">
        <v>8.0300000000000007E-3</v>
      </c>
      <c r="N333" s="25">
        <f t="shared" si="54"/>
        <v>6.6850000000000008E-3</v>
      </c>
      <c r="O333" s="25"/>
      <c r="P333" s="25">
        <f t="shared" si="59"/>
        <v>-2.4443999999999941E-4</v>
      </c>
      <c r="Q333" s="25">
        <f t="shared" si="60"/>
        <v>-5.6294531999999866E-3</v>
      </c>
      <c r="R333" s="25">
        <v>2.7499999999999998E-3</v>
      </c>
      <c r="S333" s="25">
        <f t="shared" si="51"/>
        <v>1.3449999999999998E-3</v>
      </c>
    </row>
    <row r="334" spans="1:19" s="15" customFormat="1">
      <c r="A334" s="18">
        <v>582</v>
      </c>
      <c r="B334" s="25">
        <v>2.0000000000000002E-5</v>
      </c>
      <c r="C334" s="25">
        <v>2.7299999999999998E-3</v>
      </c>
      <c r="D334" s="25">
        <f t="shared" si="52"/>
        <v>1.5099999999999998E-3</v>
      </c>
      <c r="E334" s="25"/>
      <c r="F334" s="25">
        <f t="shared" si="55"/>
        <v>5.066999999999999E-4</v>
      </c>
      <c r="G334" s="25">
        <f t="shared" si="56"/>
        <v>1.1669300999999998E-2</v>
      </c>
      <c r="H334" s="25">
        <v>7.2399999999999999E-3</v>
      </c>
      <c r="I334" s="25">
        <f t="shared" si="53"/>
        <v>6.0200000000000002E-3</v>
      </c>
      <c r="J334" s="25"/>
      <c r="K334" s="25">
        <f t="shared" si="57"/>
        <v>7.9610000000000011E-4</v>
      </c>
      <c r="L334" s="25">
        <f t="shared" si="58"/>
        <v>1.8334183000000004E-2</v>
      </c>
      <c r="M334" s="25">
        <v>8.43E-3</v>
      </c>
      <c r="N334" s="25">
        <f t="shared" si="54"/>
        <v>7.2100000000000003E-3</v>
      </c>
      <c r="O334" s="25"/>
      <c r="P334" s="25">
        <f t="shared" si="59"/>
        <v>2.8056000000000001E-4</v>
      </c>
      <c r="Q334" s="25">
        <f t="shared" si="60"/>
        <v>6.4612968000000003E-3</v>
      </c>
      <c r="R334" s="25">
        <v>2.4199999999999998E-3</v>
      </c>
      <c r="S334" s="25">
        <f t="shared" ref="S334:S397" si="61">(B334+R334)/2</f>
        <v>1.2199999999999999E-3</v>
      </c>
    </row>
    <row r="335" spans="1:19" s="15" customFormat="1">
      <c r="A335" s="18">
        <v>583</v>
      </c>
      <c r="B335" s="25">
        <v>-8.0000000000000007E-5</v>
      </c>
      <c r="C335" s="25">
        <v>2.2699999999999999E-3</v>
      </c>
      <c r="D335" s="25">
        <f t="shared" si="52"/>
        <v>1.0549999999999999E-3</v>
      </c>
      <c r="E335" s="25"/>
      <c r="F335" s="25">
        <f t="shared" si="55"/>
        <v>5.170000000000001E-5</v>
      </c>
      <c r="G335" s="25">
        <f t="shared" si="56"/>
        <v>1.1906510000000003E-3</v>
      </c>
      <c r="H335" s="25">
        <v>7.1000000000000004E-3</v>
      </c>
      <c r="I335" s="25">
        <f t="shared" si="53"/>
        <v>5.8850000000000005E-3</v>
      </c>
      <c r="J335" s="25"/>
      <c r="K335" s="25">
        <f t="shared" si="57"/>
        <v>6.611000000000004E-4</v>
      </c>
      <c r="L335" s="25">
        <f t="shared" si="58"/>
        <v>1.522513300000001E-2</v>
      </c>
      <c r="M335" s="25">
        <v>7.9389999999999999E-3</v>
      </c>
      <c r="N335" s="25">
        <f t="shared" si="54"/>
        <v>6.7239999999999999E-3</v>
      </c>
      <c r="O335" s="25"/>
      <c r="P335" s="25">
        <f t="shared" si="59"/>
        <v>-2.0544000000000031E-4</v>
      </c>
      <c r="Q335" s="25">
        <f t="shared" si="60"/>
        <v>-4.7312832000000072E-3</v>
      </c>
      <c r="R335" s="25">
        <v>2.5100000000000001E-3</v>
      </c>
      <c r="S335" s="25">
        <f t="shared" si="61"/>
        <v>1.2149999999999999E-3</v>
      </c>
    </row>
    <row r="336" spans="1:19" s="15" customFormat="1">
      <c r="A336" s="18">
        <v>584</v>
      </c>
      <c r="B336" s="25">
        <v>1.6000000000000001E-4</v>
      </c>
      <c r="C336" s="25">
        <v>2.8300000000000001E-3</v>
      </c>
      <c r="D336" s="25">
        <f t="shared" si="52"/>
        <v>1.5350000000000001E-3</v>
      </c>
      <c r="E336" s="25"/>
      <c r="F336" s="25">
        <f t="shared" si="55"/>
        <v>5.3170000000000018E-4</v>
      </c>
      <c r="G336" s="25">
        <f t="shared" si="56"/>
        <v>1.2245051000000005E-2</v>
      </c>
      <c r="H336" s="25">
        <v>7.1399999999999996E-3</v>
      </c>
      <c r="I336" s="25">
        <f t="shared" si="53"/>
        <v>5.8449999999999995E-3</v>
      </c>
      <c r="J336" s="25"/>
      <c r="K336" s="25">
        <f t="shared" si="57"/>
        <v>6.2109999999999943E-4</v>
      </c>
      <c r="L336" s="25">
        <f t="shared" si="58"/>
        <v>1.4303932999999987E-2</v>
      </c>
      <c r="M336" s="25">
        <v>8.4399999999999996E-3</v>
      </c>
      <c r="N336" s="25">
        <f t="shared" si="54"/>
        <v>7.1449999999999994E-3</v>
      </c>
      <c r="O336" s="25"/>
      <c r="P336" s="25">
        <f t="shared" si="59"/>
        <v>2.1555999999999919E-4</v>
      </c>
      <c r="Q336" s="25">
        <f t="shared" si="60"/>
        <v>4.9643467999999817E-3</v>
      </c>
      <c r="R336" s="25">
        <v>2.4299999999999999E-3</v>
      </c>
      <c r="S336" s="25">
        <f t="shared" si="61"/>
        <v>1.2949999999999999E-3</v>
      </c>
    </row>
    <row r="337" spans="1:19" s="15" customFormat="1">
      <c r="A337" s="18">
        <v>585</v>
      </c>
      <c r="B337" s="25">
        <v>-6.0000000000000002E-5</v>
      </c>
      <c r="C337" s="25">
        <v>2.4099999999999998E-3</v>
      </c>
      <c r="D337" s="25">
        <f t="shared" si="52"/>
        <v>1.2099999999999999E-3</v>
      </c>
      <c r="E337" s="25"/>
      <c r="F337" s="25">
        <f t="shared" si="55"/>
        <v>2.0669999999999998E-4</v>
      </c>
      <c r="G337" s="25">
        <f t="shared" si="56"/>
        <v>4.7603009999999998E-3</v>
      </c>
      <c r="H337" s="25">
        <v>7.1399999999999996E-3</v>
      </c>
      <c r="I337" s="25">
        <f t="shared" si="53"/>
        <v>5.94E-3</v>
      </c>
      <c r="J337" s="25"/>
      <c r="K337" s="25">
        <f t="shared" si="57"/>
        <v>7.160999999999999E-4</v>
      </c>
      <c r="L337" s="25">
        <f t="shared" si="58"/>
        <v>1.6491782999999999E-2</v>
      </c>
      <c r="M337" s="25">
        <v>7.979E-3</v>
      </c>
      <c r="N337" s="25">
        <f t="shared" si="54"/>
        <v>6.7790000000000003E-3</v>
      </c>
      <c r="O337" s="25"/>
      <c r="P337" s="25">
        <f t="shared" si="59"/>
        <v>-1.5043999999999995E-4</v>
      </c>
      <c r="Q337" s="25">
        <f t="shared" si="60"/>
        <v>-3.4646331999999991E-3</v>
      </c>
      <c r="R337" s="25">
        <v>2.4599999999999999E-3</v>
      </c>
      <c r="S337" s="25">
        <f t="shared" si="61"/>
        <v>1.1999999999999999E-3</v>
      </c>
    </row>
    <row r="338" spans="1:19" s="15" customFormat="1">
      <c r="A338" s="18">
        <v>586</v>
      </c>
      <c r="B338" s="25">
        <v>0</v>
      </c>
      <c r="C338" s="25">
        <v>2.8500000000000001E-3</v>
      </c>
      <c r="D338" s="25">
        <f t="shared" si="52"/>
        <v>1.6400000000000002E-3</v>
      </c>
      <c r="E338" s="25"/>
      <c r="F338" s="25">
        <f t="shared" si="55"/>
        <v>6.3670000000000024E-4</v>
      </c>
      <c r="G338" s="25">
        <f t="shared" si="56"/>
        <v>1.4663201000000006E-2</v>
      </c>
      <c r="H338" s="25">
        <v>7.1199999999999996E-3</v>
      </c>
      <c r="I338" s="25">
        <f t="shared" si="53"/>
        <v>5.9099999999999995E-3</v>
      </c>
      <c r="J338" s="25"/>
      <c r="K338" s="25">
        <f t="shared" si="57"/>
        <v>6.8609999999999938E-4</v>
      </c>
      <c r="L338" s="25">
        <f t="shared" si="58"/>
        <v>1.5800882999999988E-2</v>
      </c>
      <c r="M338" s="25">
        <v>8.4700000000000001E-3</v>
      </c>
      <c r="N338" s="25">
        <f t="shared" si="54"/>
        <v>7.26E-3</v>
      </c>
      <c r="O338" s="25"/>
      <c r="P338" s="25">
        <f t="shared" si="59"/>
        <v>3.3055999999999971E-4</v>
      </c>
      <c r="Q338" s="25">
        <f t="shared" si="60"/>
        <v>7.612796799999994E-3</v>
      </c>
      <c r="R338" s="25">
        <v>2.4199999999999998E-3</v>
      </c>
      <c r="S338" s="25">
        <f t="shared" si="61"/>
        <v>1.2099999999999999E-3</v>
      </c>
    </row>
    <row r="339" spans="1:19" s="15" customFormat="1">
      <c r="A339" s="18">
        <v>587</v>
      </c>
      <c r="B339" s="25">
        <v>-6.0000000000000002E-5</v>
      </c>
      <c r="C339" s="25">
        <v>2.3800000000000002E-3</v>
      </c>
      <c r="D339" s="25">
        <f t="shared" si="52"/>
        <v>1.1250000000000003E-3</v>
      </c>
      <c r="E339" s="25"/>
      <c r="F339" s="25">
        <f t="shared" si="55"/>
        <v>1.2170000000000041E-4</v>
      </c>
      <c r="G339" s="25">
        <f t="shared" si="56"/>
        <v>2.8027510000000096E-3</v>
      </c>
      <c r="H339" s="25">
        <v>7.1000000000000004E-3</v>
      </c>
      <c r="I339" s="25">
        <f t="shared" si="53"/>
        <v>5.8450000000000004E-3</v>
      </c>
      <c r="J339" s="25"/>
      <c r="K339" s="25">
        <f t="shared" si="57"/>
        <v>6.211000000000003E-4</v>
      </c>
      <c r="L339" s="25">
        <f t="shared" si="58"/>
        <v>1.4303933000000008E-2</v>
      </c>
      <c r="M339" s="25">
        <v>8.0300000000000007E-3</v>
      </c>
      <c r="N339" s="25">
        <f t="shared" si="54"/>
        <v>6.7750000000000006E-3</v>
      </c>
      <c r="O339" s="25"/>
      <c r="P339" s="25">
        <f t="shared" si="59"/>
        <v>-1.5443999999999961E-4</v>
      </c>
      <c r="Q339" s="25">
        <f t="shared" si="60"/>
        <v>-3.5567531999999911E-3</v>
      </c>
      <c r="R339" s="25">
        <v>2.5699999999999998E-3</v>
      </c>
      <c r="S339" s="25">
        <f t="shared" si="61"/>
        <v>1.2549999999999998E-3</v>
      </c>
    </row>
    <row r="340" spans="1:19" s="15" customFormat="1">
      <c r="A340" s="18">
        <v>588</v>
      </c>
      <c r="B340" s="25">
        <v>1E-4</v>
      </c>
      <c r="C340" s="25">
        <v>2.7899999999999999E-3</v>
      </c>
      <c r="D340" s="25">
        <f t="shared" si="52"/>
        <v>1.5499999999999999E-3</v>
      </c>
      <c r="E340" s="25"/>
      <c r="F340" s="25">
        <f t="shared" si="55"/>
        <v>5.4670000000000001E-4</v>
      </c>
      <c r="G340" s="25">
        <f t="shared" si="56"/>
        <v>1.2590501E-2</v>
      </c>
      <c r="H340" s="25">
        <v>7.11E-3</v>
      </c>
      <c r="I340" s="25">
        <f t="shared" si="53"/>
        <v>5.8700000000000002E-3</v>
      </c>
      <c r="J340" s="25"/>
      <c r="K340" s="25">
        <f t="shared" si="57"/>
        <v>6.4610000000000015E-4</v>
      </c>
      <c r="L340" s="25">
        <f t="shared" si="58"/>
        <v>1.4879683000000005E-2</v>
      </c>
      <c r="M340" s="25">
        <v>8.3300000000000006E-3</v>
      </c>
      <c r="N340" s="25">
        <f t="shared" si="54"/>
        <v>7.0900000000000008E-3</v>
      </c>
      <c r="O340" s="25"/>
      <c r="P340" s="25">
        <f t="shared" si="59"/>
        <v>1.6056000000000056E-4</v>
      </c>
      <c r="Q340" s="25">
        <f t="shared" si="60"/>
        <v>3.6976968000000132E-3</v>
      </c>
      <c r="R340" s="25">
        <v>2.3800000000000002E-3</v>
      </c>
      <c r="S340" s="25">
        <f t="shared" si="61"/>
        <v>1.24E-3</v>
      </c>
    </row>
    <row r="341" spans="1:19" s="15" customFormat="1">
      <c r="A341" s="18">
        <v>589</v>
      </c>
      <c r="B341" s="25">
        <v>3.0000000000000001E-5</v>
      </c>
      <c r="C341" s="25">
        <v>2.4599999999999999E-3</v>
      </c>
      <c r="D341" s="25">
        <f t="shared" si="52"/>
        <v>1.2199999999999999E-3</v>
      </c>
      <c r="E341" s="25"/>
      <c r="F341" s="25">
        <f t="shared" si="55"/>
        <v>2.1670000000000001E-4</v>
      </c>
      <c r="G341" s="25">
        <f t="shared" si="56"/>
        <v>4.9906010000000008E-3</v>
      </c>
      <c r="H341" s="25">
        <v>7.0200000000000002E-3</v>
      </c>
      <c r="I341" s="25">
        <f t="shared" si="53"/>
        <v>5.7800000000000004E-3</v>
      </c>
      <c r="J341" s="25"/>
      <c r="K341" s="25">
        <f t="shared" si="57"/>
        <v>5.5610000000000034E-4</v>
      </c>
      <c r="L341" s="25">
        <f t="shared" si="58"/>
        <v>1.2806983000000008E-2</v>
      </c>
      <c r="M341" s="25">
        <v>8.0590000000000002E-3</v>
      </c>
      <c r="N341" s="25">
        <f t="shared" si="54"/>
        <v>6.8190000000000004E-3</v>
      </c>
      <c r="O341" s="25"/>
      <c r="P341" s="25">
        <f t="shared" si="59"/>
        <v>-1.1043999999999984E-4</v>
      </c>
      <c r="Q341" s="25">
        <f t="shared" si="60"/>
        <v>-2.5434331999999965E-3</v>
      </c>
      <c r="R341" s="25">
        <v>2.4499999999999999E-3</v>
      </c>
      <c r="S341" s="25">
        <f t="shared" si="61"/>
        <v>1.24E-3</v>
      </c>
    </row>
    <row r="342" spans="1:19" s="15" customFormat="1">
      <c r="A342" s="18">
        <v>590</v>
      </c>
      <c r="B342" s="25">
        <v>-2.0000000000000002E-5</v>
      </c>
      <c r="C342" s="25">
        <v>2.5999999999999999E-3</v>
      </c>
      <c r="D342" s="25">
        <f t="shared" si="52"/>
        <v>1.3649999999999999E-3</v>
      </c>
      <c r="E342" s="25"/>
      <c r="F342" s="25">
        <f t="shared" si="55"/>
        <v>3.6169999999999996E-4</v>
      </c>
      <c r="G342" s="25">
        <f t="shared" si="56"/>
        <v>8.3299509999999986E-3</v>
      </c>
      <c r="H342" s="25">
        <v>7.1199999999999996E-3</v>
      </c>
      <c r="I342" s="25">
        <f t="shared" si="53"/>
        <v>5.8849999999999996E-3</v>
      </c>
      <c r="J342" s="25"/>
      <c r="K342" s="25">
        <f t="shared" si="57"/>
        <v>6.6109999999999954E-4</v>
      </c>
      <c r="L342" s="25">
        <f t="shared" si="58"/>
        <v>1.522513299999999E-2</v>
      </c>
      <c r="M342" s="25">
        <v>8.3590000000000001E-3</v>
      </c>
      <c r="N342" s="25">
        <f t="shared" si="54"/>
        <v>7.1240000000000001E-3</v>
      </c>
      <c r="O342" s="25"/>
      <c r="P342" s="25">
        <f t="shared" si="59"/>
        <v>1.9455999999999987E-4</v>
      </c>
      <c r="Q342" s="25">
        <f t="shared" si="60"/>
        <v>4.4807167999999968E-3</v>
      </c>
      <c r="R342" s="25">
        <v>2.49E-3</v>
      </c>
      <c r="S342" s="25">
        <f t="shared" si="61"/>
        <v>1.235E-3</v>
      </c>
    </row>
    <row r="343" spans="1:19" s="15" customFormat="1">
      <c r="A343" s="18">
        <v>591</v>
      </c>
      <c r="B343" s="25">
        <v>-1.2999999999999999E-4</v>
      </c>
      <c r="C343" s="25">
        <v>2.5000000000000001E-3</v>
      </c>
      <c r="D343" s="25">
        <f t="shared" si="52"/>
        <v>1.325E-3</v>
      </c>
      <c r="E343" s="25"/>
      <c r="F343" s="25">
        <f t="shared" si="55"/>
        <v>3.2170000000000007E-4</v>
      </c>
      <c r="G343" s="25">
        <f t="shared" si="56"/>
        <v>7.4087510000000016E-3</v>
      </c>
      <c r="H343" s="25">
        <v>7.1300000000000001E-3</v>
      </c>
      <c r="I343" s="25">
        <f t="shared" si="53"/>
        <v>5.9550000000000002E-3</v>
      </c>
      <c r="J343" s="25"/>
      <c r="K343" s="25">
        <f t="shared" si="57"/>
        <v>7.3110000000000015E-4</v>
      </c>
      <c r="L343" s="25">
        <f t="shared" si="58"/>
        <v>1.6837233000000004E-2</v>
      </c>
      <c r="M343" s="25">
        <v>8.1399999999999997E-3</v>
      </c>
      <c r="N343" s="25">
        <f t="shared" si="54"/>
        <v>6.9649999999999998E-3</v>
      </c>
      <c r="O343" s="25"/>
      <c r="P343" s="25">
        <f t="shared" si="59"/>
        <v>3.5559999999999585E-5</v>
      </c>
      <c r="Q343" s="25">
        <f t="shared" si="60"/>
        <v>8.1894679999999049E-4</v>
      </c>
      <c r="R343" s="25">
        <v>2.48E-3</v>
      </c>
      <c r="S343" s="25">
        <f t="shared" si="61"/>
        <v>1.175E-3</v>
      </c>
    </row>
    <row r="344" spans="1:19" s="15" customFormat="1">
      <c r="A344" s="18">
        <v>592</v>
      </c>
      <c r="B344" s="25">
        <v>-1.1E-4</v>
      </c>
      <c r="C344" s="25">
        <v>2.5799999999999998E-3</v>
      </c>
      <c r="D344" s="25">
        <f t="shared" si="52"/>
        <v>1.4149999999999998E-3</v>
      </c>
      <c r="E344" s="25"/>
      <c r="F344" s="25">
        <f t="shared" si="55"/>
        <v>4.1169999999999987E-4</v>
      </c>
      <c r="G344" s="25">
        <f t="shared" si="56"/>
        <v>9.4814509999999966E-3</v>
      </c>
      <c r="H344" s="25">
        <v>7.11E-3</v>
      </c>
      <c r="I344" s="25">
        <f t="shared" si="53"/>
        <v>5.9449999999999998E-3</v>
      </c>
      <c r="J344" s="25"/>
      <c r="K344" s="25">
        <f t="shared" si="57"/>
        <v>7.2109999999999969E-4</v>
      </c>
      <c r="L344" s="25">
        <f t="shared" si="58"/>
        <v>1.6606932999999994E-2</v>
      </c>
      <c r="M344" s="25">
        <v>8.1700000000000002E-3</v>
      </c>
      <c r="N344" s="25">
        <f t="shared" si="54"/>
        <v>7.0049999999999999E-3</v>
      </c>
      <c r="O344" s="25"/>
      <c r="P344" s="25">
        <f t="shared" si="59"/>
        <v>7.555999999999969E-5</v>
      </c>
      <c r="Q344" s="25">
        <f t="shared" si="60"/>
        <v>1.740146799999993E-3</v>
      </c>
      <c r="R344" s="25">
        <v>2.4399999999999999E-3</v>
      </c>
      <c r="S344" s="25">
        <f t="shared" si="61"/>
        <v>1.165E-3</v>
      </c>
    </row>
    <row r="345" spans="1:19" s="15" customFormat="1">
      <c r="A345" s="18">
        <v>593</v>
      </c>
      <c r="B345" s="25">
        <v>-5.0000000000000002E-5</v>
      </c>
      <c r="C345" s="25">
        <v>2.5300000000000001E-3</v>
      </c>
      <c r="D345" s="25">
        <f t="shared" si="52"/>
        <v>1.4000000000000002E-3</v>
      </c>
      <c r="E345" s="25"/>
      <c r="F345" s="25">
        <f t="shared" si="55"/>
        <v>3.9670000000000026E-4</v>
      </c>
      <c r="G345" s="25">
        <f t="shared" si="56"/>
        <v>9.1360010000000064E-3</v>
      </c>
      <c r="H345" s="25">
        <v>7.0699999999999999E-3</v>
      </c>
      <c r="I345" s="25">
        <f t="shared" si="53"/>
        <v>5.94E-3</v>
      </c>
      <c r="J345" s="25"/>
      <c r="K345" s="25">
        <f t="shared" si="57"/>
        <v>7.160999999999999E-4</v>
      </c>
      <c r="L345" s="25">
        <f t="shared" si="58"/>
        <v>1.6491782999999999E-2</v>
      </c>
      <c r="M345" s="25">
        <v>8.1700000000000002E-3</v>
      </c>
      <c r="N345" s="25">
        <f t="shared" si="54"/>
        <v>7.0400000000000003E-3</v>
      </c>
      <c r="O345" s="25"/>
      <c r="P345" s="25">
        <f t="shared" si="59"/>
        <v>1.1056E-4</v>
      </c>
      <c r="Q345" s="25">
        <f t="shared" si="60"/>
        <v>2.5461968E-3</v>
      </c>
      <c r="R345" s="25">
        <v>2.31E-3</v>
      </c>
      <c r="S345" s="25">
        <f t="shared" si="61"/>
        <v>1.1299999999999999E-3</v>
      </c>
    </row>
    <row r="346" spans="1:19" s="15" customFormat="1">
      <c r="A346" s="18">
        <v>594</v>
      </c>
      <c r="B346" s="25">
        <v>0</v>
      </c>
      <c r="C346" s="25">
        <v>2.5100000000000001E-3</v>
      </c>
      <c r="D346" s="25">
        <f t="shared" si="52"/>
        <v>1.2950000000000001E-3</v>
      </c>
      <c r="E346" s="25"/>
      <c r="F346" s="25">
        <f t="shared" si="55"/>
        <v>2.9170000000000021E-4</v>
      </c>
      <c r="G346" s="25">
        <f t="shared" si="56"/>
        <v>6.7178510000000047E-3</v>
      </c>
      <c r="H346" s="25">
        <v>7.0099999999999997E-3</v>
      </c>
      <c r="I346" s="25">
        <f t="shared" si="53"/>
        <v>5.7949999999999998E-3</v>
      </c>
      <c r="J346" s="25"/>
      <c r="K346" s="25">
        <f t="shared" si="57"/>
        <v>5.7109999999999973E-4</v>
      </c>
      <c r="L346" s="25">
        <f t="shared" si="58"/>
        <v>1.3152432999999995E-2</v>
      </c>
      <c r="M346" s="25">
        <v>8.1300000000000001E-3</v>
      </c>
      <c r="N346" s="25">
        <f t="shared" si="54"/>
        <v>6.9150000000000001E-3</v>
      </c>
      <c r="O346" s="25"/>
      <c r="P346" s="25">
        <f t="shared" si="59"/>
        <v>-1.4440000000000112E-5</v>
      </c>
      <c r="Q346" s="25">
        <f t="shared" si="60"/>
        <v>-3.3255320000000259E-4</v>
      </c>
      <c r="R346" s="25">
        <v>2.4299999999999999E-3</v>
      </c>
      <c r="S346" s="25">
        <f t="shared" si="61"/>
        <v>1.2149999999999999E-3</v>
      </c>
    </row>
    <row r="347" spans="1:19" s="15" customFormat="1">
      <c r="A347" s="18">
        <v>595</v>
      </c>
      <c r="B347" s="25">
        <v>1.3999999999999999E-4</v>
      </c>
      <c r="C347" s="25">
        <v>2.4599999999999999E-3</v>
      </c>
      <c r="D347" s="25">
        <f t="shared" si="52"/>
        <v>1.1999999999999999E-3</v>
      </c>
      <c r="E347" s="25"/>
      <c r="F347" s="25">
        <f t="shared" si="55"/>
        <v>1.9669999999999996E-4</v>
      </c>
      <c r="G347" s="25">
        <f t="shared" si="56"/>
        <v>4.5300009999999996E-3</v>
      </c>
      <c r="H347" s="25">
        <v>7.0099999999999997E-3</v>
      </c>
      <c r="I347" s="25">
        <f t="shared" si="53"/>
        <v>5.7499999999999999E-3</v>
      </c>
      <c r="J347" s="25"/>
      <c r="K347" s="25">
        <f t="shared" si="57"/>
        <v>5.2609999999999983E-4</v>
      </c>
      <c r="L347" s="25">
        <f t="shared" si="58"/>
        <v>1.2116082999999996E-2</v>
      </c>
      <c r="M347" s="25">
        <v>8.09E-3</v>
      </c>
      <c r="N347" s="25">
        <f t="shared" si="54"/>
        <v>6.8300000000000001E-3</v>
      </c>
      <c r="O347" s="25"/>
      <c r="P347" s="25">
        <f t="shared" si="59"/>
        <v>-9.9440000000000119E-5</v>
      </c>
      <c r="Q347" s="25">
        <f t="shared" si="60"/>
        <v>-2.290103200000003E-3</v>
      </c>
      <c r="R347" s="25">
        <v>2.3800000000000002E-3</v>
      </c>
      <c r="S347" s="25">
        <f t="shared" si="61"/>
        <v>1.2600000000000001E-3</v>
      </c>
    </row>
    <row r="348" spans="1:19" s="15" customFormat="1">
      <c r="A348" s="18">
        <v>596</v>
      </c>
      <c r="B348" s="25">
        <v>1.0000000000000001E-5</v>
      </c>
      <c r="C348" s="25">
        <v>2.47E-3</v>
      </c>
      <c r="D348" s="25">
        <f t="shared" si="52"/>
        <v>1.2749999999999999E-3</v>
      </c>
      <c r="E348" s="25"/>
      <c r="F348" s="25">
        <f t="shared" si="55"/>
        <v>2.7169999999999994E-4</v>
      </c>
      <c r="G348" s="25">
        <f t="shared" si="56"/>
        <v>6.2572509999999993E-3</v>
      </c>
      <c r="H348" s="25">
        <v>7.0600000000000003E-3</v>
      </c>
      <c r="I348" s="25">
        <f t="shared" si="53"/>
        <v>5.8650000000000004E-3</v>
      </c>
      <c r="J348" s="25"/>
      <c r="K348" s="25">
        <f t="shared" si="57"/>
        <v>6.4110000000000035E-4</v>
      </c>
      <c r="L348" s="25">
        <f t="shared" si="58"/>
        <v>1.4764533000000008E-2</v>
      </c>
      <c r="M348" s="25">
        <v>8.1089999999999999E-3</v>
      </c>
      <c r="N348" s="25">
        <f t="shared" si="54"/>
        <v>6.914E-3</v>
      </c>
      <c r="O348" s="25"/>
      <c r="P348" s="25">
        <f t="shared" si="59"/>
        <v>-1.5440000000000245E-5</v>
      </c>
      <c r="Q348" s="25">
        <f t="shared" si="60"/>
        <v>-3.5558320000000568E-4</v>
      </c>
      <c r="R348" s="25">
        <v>2.3800000000000002E-3</v>
      </c>
      <c r="S348" s="25">
        <f t="shared" si="61"/>
        <v>1.1950000000000001E-3</v>
      </c>
    </row>
    <row r="349" spans="1:19" s="15" customFormat="1">
      <c r="A349" s="18">
        <v>597</v>
      </c>
      <c r="B349" s="25">
        <v>-1.1E-4</v>
      </c>
      <c r="C349" s="25">
        <v>2.47E-3</v>
      </c>
      <c r="D349" s="25">
        <f t="shared" si="52"/>
        <v>1.2999999999999999E-3</v>
      </c>
      <c r="E349" s="25"/>
      <c r="F349" s="25">
        <f t="shared" si="55"/>
        <v>2.967E-4</v>
      </c>
      <c r="G349" s="25">
        <f t="shared" si="56"/>
        <v>6.833001E-3</v>
      </c>
      <c r="H349" s="25">
        <v>6.8700000000000002E-3</v>
      </c>
      <c r="I349" s="25">
        <f t="shared" si="53"/>
        <v>5.7000000000000002E-3</v>
      </c>
      <c r="J349" s="25"/>
      <c r="K349" s="25">
        <f t="shared" si="57"/>
        <v>4.7610000000000013E-4</v>
      </c>
      <c r="L349" s="25">
        <f t="shared" si="58"/>
        <v>1.0964583000000003E-2</v>
      </c>
      <c r="M349" s="25">
        <v>8.0590000000000002E-3</v>
      </c>
      <c r="N349" s="25">
        <f t="shared" si="54"/>
        <v>6.8890000000000002E-3</v>
      </c>
      <c r="O349" s="25"/>
      <c r="P349" s="25">
        <f t="shared" si="59"/>
        <v>-4.0440000000000094E-5</v>
      </c>
      <c r="Q349" s="25">
        <f t="shared" si="60"/>
        <v>-9.3133320000000225E-4</v>
      </c>
      <c r="R349" s="25">
        <v>2.4499999999999999E-3</v>
      </c>
      <c r="S349" s="25">
        <f t="shared" si="61"/>
        <v>1.17E-3</v>
      </c>
    </row>
    <row r="350" spans="1:19" s="15" customFormat="1">
      <c r="A350" s="18">
        <v>598</v>
      </c>
      <c r="B350" s="25">
        <v>-1.1E-4</v>
      </c>
      <c r="C350" s="25">
        <v>2.33E-3</v>
      </c>
      <c r="D350" s="25">
        <f t="shared" si="52"/>
        <v>1.2099999999999999E-3</v>
      </c>
      <c r="E350" s="25"/>
      <c r="F350" s="25">
        <f t="shared" si="55"/>
        <v>2.0669999999999998E-4</v>
      </c>
      <c r="G350" s="25">
        <f t="shared" si="56"/>
        <v>4.7603009999999998E-3</v>
      </c>
      <c r="H350" s="25">
        <v>6.8999999999999999E-3</v>
      </c>
      <c r="I350" s="25">
        <f t="shared" si="53"/>
        <v>5.7799999999999995E-3</v>
      </c>
      <c r="J350" s="25"/>
      <c r="K350" s="25">
        <f t="shared" si="57"/>
        <v>5.5609999999999948E-4</v>
      </c>
      <c r="L350" s="25">
        <f t="shared" si="58"/>
        <v>1.2806982999999989E-2</v>
      </c>
      <c r="M350" s="25">
        <v>8.0590000000000002E-3</v>
      </c>
      <c r="N350" s="25">
        <f t="shared" si="54"/>
        <v>6.9389999999999999E-3</v>
      </c>
      <c r="O350" s="25"/>
      <c r="P350" s="25">
        <f t="shared" si="59"/>
        <v>9.5599999999996035E-6</v>
      </c>
      <c r="Q350" s="25">
        <f t="shared" si="60"/>
        <v>2.2016679999999089E-4</v>
      </c>
      <c r="R350" s="25">
        <v>2.3500000000000001E-3</v>
      </c>
      <c r="S350" s="25">
        <f t="shared" si="61"/>
        <v>1.1200000000000001E-3</v>
      </c>
    </row>
    <row r="351" spans="1:19" s="15" customFormat="1">
      <c r="A351" s="18">
        <v>599</v>
      </c>
      <c r="B351" s="25">
        <v>-6.0000000000000002E-5</v>
      </c>
      <c r="C351" s="25">
        <v>2.3800000000000002E-3</v>
      </c>
      <c r="D351" s="25">
        <f t="shared" si="52"/>
        <v>1.2350000000000002E-3</v>
      </c>
      <c r="E351" s="25"/>
      <c r="F351" s="25">
        <f t="shared" si="55"/>
        <v>2.3170000000000027E-4</v>
      </c>
      <c r="G351" s="25">
        <f t="shared" si="56"/>
        <v>5.3360510000000066E-3</v>
      </c>
      <c r="H351" s="25">
        <v>6.8900000000000003E-3</v>
      </c>
      <c r="I351" s="25">
        <f t="shared" si="53"/>
        <v>5.7450000000000001E-3</v>
      </c>
      <c r="J351" s="25"/>
      <c r="K351" s="25">
        <f t="shared" si="57"/>
        <v>5.2110000000000004E-4</v>
      </c>
      <c r="L351" s="25">
        <f t="shared" si="58"/>
        <v>1.2000933000000002E-2</v>
      </c>
      <c r="M351" s="25">
        <v>8.0300000000000007E-3</v>
      </c>
      <c r="N351" s="25">
        <f t="shared" si="54"/>
        <v>6.8850000000000005E-3</v>
      </c>
      <c r="O351" s="25"/>
      <c r="P351" s="25">
        <f t="shared" si="59"/>
        <v>-4.4439999999999757E-5</v>
      </c>
      <c r="Q351" s="25">
        <f t="shared" si="60"/>
        <v>-1.0234531999999946E-3</v>
      </c>
      <c r="R351" s="25">
        <v>2.3500000000000001E-3</v>
      </c>
      <c r="S351" s="25">
        <f t="shared" si="61"/>
        <v>1.145E-3</v>
      </c>
    </row>
    <row r="352" spans="1:19" s="15" customFormat="1">
      <c r="A352" s="18">
        <v>600</v>
      </c>
      <c r="B352" s="25">
        <v>-1.0000000000000001E-5</v>
      </c>
      <c r="C352" s="25">
        <v>2.4499999999999999E-3</v>
      </c>
      <c r="D352" s="25">
        <f t="shared" si="52"/>
        <v>1.325E-3</v>
      </c>
      <c r="E352" s="25"/>
      <c r="F352" s="25"/>
      <c r="G352" s="25"/>
      <c r="H352" s="25">
        <v>6.8999999999999999E-3</v>
      </c>
      <c r="I352" s="25">
        <f t="shared" si="53"/>
        <v>5.7749999999999998E-3</v>
      </c>
      <c r="J352" s="25"/>
      <c r="K352" s="25"/>
      <c r="L352" s="25"/>
      <c r="M352" s="25">
        <v>8.149E-3</v>
      </c>
      <c r="N352" s="25">
        <f t="shared" si="54"/>
        <v>7.0239999999999999E-3</v>
      </c>
      <c r="O352" s="25"/>
      <c r="P352" s="25"/>
      <c r="Q352" s="25"/>
      <c r="R352" s="25">
        <v>2.2599999999999999E-3</v>
      </c>
      <c r="S352" s="25">
        <f t="shared" si="61"/>
        <v>1.1249999999999999E-3</v>
      </c>
    </row>
    <row r="353" spans="1:19" s="15" customFormat="1">
      <c r="A353" s="18">
        <v>601</v>
      </c>
      <c r="B353" s="25">
        <v>6.0000000000000002E-5</v>
      </c>
      <c r="C353" s="25">
        <v>2.5300000000000001E-3</v>
      </c>
      <c r="D353" s="25">
        <f t="shared" si="52"/>
        <v>1.31E-3</v>
      </c>
      <c r="E353" s="25"/>
      <c r="F353" s="25"/>
      <c r="G353" s="25"/>
      <c r="H353" s="25">
        <v>6.9899999999999997E-3</v>
      </c>
      <c r="I353" s="25">
        <f t="shared" si="53"/>
        <v>5.7699999999999991E-3</v>
      </c>
      <c r="J353" s="25"/>
      <c r="K353" s="25"/>
      <c r="L353" s="25"/>
      <c r="M353" s="25">
        <v>8.2000000000000007E-3</v>
      </c>
      <c r="N353" s="25">
        <f t="shared" si="54"/>
        <v>6.9800000000000001E-3</v>
      </c>
      <c r="O353" s="25"/>
      <c r="P353" s="25"/>
      <c r="Q353" s="25"/>
      <c r="R353" s="25">
        <v>2.3800000000000002E-3</v>
      </c>
      <c r="S353" s="25">
        <f t="shared" si="61"/>
        <v>1.2200000000000002E-3</v>
      </c>
    </row>
    <row r="354" spans="1:19" s="15" customFormat="1">
      <c r="A354" s="18">
        <v>602</v>
      </c>
      <c r="B354" s="25">
        <v>-8.0000000000000007E-5</v>
      </c>
      <c r="C354" s="25">
        <v>2.3800000000000002E-3</v>
      </c>
      <c r="D354" s="25">
        <f t="shared" si="52"/>
        <v>1.3100000000000002E-3</v>
      </c>
      <c r="E354" s="25"/>
      <c r="F354" s="25"/>
      <c r="G354" s="25"/>
      <c r="H354" s="25">
        <v>6.9300000000000004E-3</v>
      </c>
      <c r="I354" s="25">
        <f t="shared" si="53"/>
        <v>5.8600000000000006E-3</v>
      </c>
      <c r="J354" s="25"/>
      <c r="K354" s="25"/>
      <c r="L354" s="25"/>
      <c r="M354" s="25">
        <v>8.0300000000000007E-3</v>
      </c>
      <c r="N354" s="25">
        <f t="shared" si="54"/>
        <v>6.9600000000000009E-3</v>
      </c>
      <c r="O354" s="25"/>
      <c r="P354" s="25"/>
      <c r="Q354" s="25"/>
      <c r="R354" s="25">
        <v>2.2200000000000002E-3</v>
      </c>
      <c r="S354" s="25">
        <f t="shared" si="61"/>
        <v>1.07E-3</v>
      </c>
    </row>
    <row r="355" spans="1:19" s="15" customFormat="1">
      <c r="A355" s="18">
        <v>603</v>
      </c>
      <c r="B355" s="25">
        <v>-2.0000000000000002E-5</v>
      </c>
      <c r="C355" s="25">
        <v>2.4199999999999998E-3</v>
      </c>
      <c r="D355" s="25">
        <f t="shared" si="52"/>
        <v>1.2549999999999998E-3</v>
      </c>
      <c r="E355" s="25"/>
      <c r="F355" s="25"/>
      <c r="G355" s="25"/>
      <c r="H355" s="25">
        <v>6.9800000000000001E-3</v>
      </c>
      <c r="I355" s="25">
        <f t="shared" si="53"/>
        <v>5.8149999999999999E-3</v>
      </c>
      <c r="J355" s="25"/>
      <c r="K355" s="25"/>
      <c r="L355" s="25"/>
      <c r="M355" s="25">
        <v>8.1700000000000002E-3</v>
      </c>
      <c r="N355" s="25">
        <f t="shared" si="54"/>
        <v>7.0049999999999999E-3</v>
      </c>
      <c r="O355" s="25"/>
      <c r="P355" s="25"/>
      <c r="Q355" s="25"/>
      <c r="R355" s="25">
        <v>2.3500000000000001E-3</v>
      </c>
      <c r="S355" s="25">
        <f t="shared" si="61"/>
        <v>1.165E-3</v>
      </c>
    </row>
    <row r="356" spans="1:19" s="15" customFormat="1">
      <c r="A356" s="18">
        <v>604</v>
      </c>
      <c r="B356" s="25">
        <v>-2.5000000000000001E-4</v>
      </c>
      <c r="C356" s="25">
        <v>2.5400000000000002E-3</v>
      </c>
      <c r="D356" s="25">
        <f t="shared" si="52"/>
        <v>1.5200000000000001E-3</v>
      </c>
      <c r="E356" s="25"/>
      <c r="F356" s="25"/>
      <c r="G356" s="25"/>
      <c r="H356" s="25">
        <v>6.96E-3</v>
      </c>
      <c r="I356" s="25">
        <f t="shared" si="53"/>
        <v>5.94E-3</v>
      </c>
      <c r="J356" s="25"/>
      <c r="K356" s="25"/>
      <c r="L356" s="25"/>
      <c r="M356" s="25">
        <v>8.2199999999999999E-3</v>
      </c>
      <c r="N356" s="25">
        <f t="shared" si="54"/>
        <v>7.1999999999999998E-3</v>
      </c>
      <c r="O356" s="25"/>
      <c r="P356" s="25"/>
      <c r="Q356" s="25"/>
      <c r="R356" s="25">
        <v>2.2899999999999999E-3</v>
      </c>
      <c r="S356" s="25">
        <f t="shared" si="61"/>
        <v>1.0200000000000001E-3</v>
      </c>
    </row>
    <row r="357" spans="1:19" s="15" customFormat="1">
      <c r="A357" s="18">
        <v>605</v>
      </c>
      <c r="B357" s="25">
        <v>-8.0000000000000007E-5</v>
      </c>
      <c r="C357" s="25">
        <v>2.5200000000000001E-3</v>
      </c>
      <c r="D357" s="25">
        <f t="shared" si="52"/>
        <v>1.3750000000000001E-3</v>
      </c>
      <c r="E357" s="25"/>
      <c r="F357" s="25"/>
      <c r="G357" s="25"/>
      <c r="H357" s="25">
        <v>6.94E-3</v>
      </c>
      <c r="I357" s="25">
        <f t="shared" si="53"/>
        <v>5.7949999999999998E-3</v>
      </c>
      <c r="J357" s="25"/>
      <c r="K357" s="25"/>
      <c r="L357" s="25"/>
      <c r="M357" s="25">
        <v>8.1089999999999999E-3</v>
      </c>
      <c r="N357" s="25">
        <f t="shared" si="54"/>
        <v>6.9639999999999997E-3</v>
      </c>
      <c r="O357" s="25"/>
      <c r="P357" s="25"/>
      <c r="Q357" s="25"/>
      <c r="R357" s="25">
        <v>2.3700000000000001E-3</v>
      </c>
      <c r="S357" s="25">
        <f t="shared" si="61"/>
        <v>1.145E-3</v>
      </c>
    </row>
    <row r="358" spans="1:19" s="15" customFormat="1">
      <c r="A358" s="18">
        <v>606</v>
      </c>
      <c r="B358" s="25">
        <v>-1.9000000000000001E-4</v>
      </c>
      <c r="C358" s="25">
        <v>2.5300000000000001E-3</v>
      </c>
      <c r="D358" s="25">
        <f t="shared" si="52"/>
        <v>1.4850000000000002E-3</v>
      </c>
      <c r="E358" s="25"/>
      <c r="F358" s="25"/>
      <c r="G358" s="25"/>
      <c r="H358" s="25">
        <v>6.96E-3</v>
      </c>
      <c r="I358" s="25">
        <f t="shared" si="53"/>
        <v>5.9150000000000001E-3</v>
      </c>
      <c r="J358" s="25"/>
      <c r="K358" s="25"/>
      <c r="L358" s="25"/>
      <c r="M358" s="25">
        <v>8.2199999999999999E-3</v>
      </c>
      <c r="N358" s="25">
        <f t="shared" si="54"/>
        <v>7.175E-3</v>
      </c>
      <c r="O358" s="25"/>
      <c r="P358" s="25"/>
      <c r="Q358" s="25"/>
      <c r="R358" s="25">
        <v>2.2799999999999999E-3</v>
      </c>
      <c r="S358" s="25">
        <f t="shared" si="61"/>
        <v>1.0449999999999999E-3</v>
      </c>
    </row>
    <row r="359" spans="1:19" s="15" customFormat="1">
      <c r="A359" s="18">
        <v>607</v>
      </c>
      <c r="B359" s="25">
        <v>1.2999999999999999E-4</v>
      </c>
      <c r="C359" s="25">
        <v>2.47E-3</v>
      </c>
      <c r="D359" s="25">
        <f t="shared" si="52"/>
        <v>1.1900000000000001E-3</v>
      </c>
      <c r="E359" s="25"/>
      <c r="F359" s="25"/>
      <c r="G359" s="25"/>
      <c r="H359" s="25">
        <v>6.9899999999999997E-3</v>
      </c>
      <c r="I359" s="25">
        <f t="shared" si="53"/>
        <v>5.7099999999999998E-3</v>
      </c>
      <c r="J359" s="25"/>
      <c r="K359" s="25"/>
      <c r="L359" s="25"/>
      <c r="M359" s="25">
        <v>8.1600000000000006E-3</v>
      </c>
      <c r="N359" s="25">
        <f t="shared" si="54"/>
        <v>6.8800000000000007E-3</v>
      </c>
      <c r="O359" s="25"/>
      <c r="P359" s="25"/>
      <c r="Q359" s="25"/>
      <c r="R359" s="25">
        <v>2.4299999999999999E-3</v>
      </c>
      <c r="S359" s="25">
        <f t="shared" si="61"/>
        <v>1.2799999999999999E-3</v>
      </c>
    </row>
    <row r="360" spans="1:19" s="15" customFormat="1">
      <c r="A360" s="18">
        <v>608</v>
      </c>
      <c r="B360" s="25">
        <v>-2.1000000000000001E-4</v>
      </c>
      <c r="C360" s="25">
        <v>2.5100000000000001E-3</v>
      </c>
      <c r="D360" s="25">
        <f t="shared" si="52"/>
        <v>1.4450000000000001E-3</v>
      </c>
      <c r="E360" s="25"/>
      <c r="F360" s="25"/>
      <c r="G360" s="25"/>
      <c r="H360" s="25">
        <v>6.8999999999999999E-3</v>
      </c>
      <c r="I360" s="25">
        <f t="shared" si="53"/>
        <v>5.8349999999999999E-3</v>
      </c>
      <c r="J360" s="25"/>
      <c r="K360" s="25"/>
      <c r="L360" s="25"/>
      <c r="M360" s="25">
        <v>8.1300000000000001E-3</v>
      </c>
      <c r="N360" s="25">
        <f t="shared" si="54"/>
        <v>7.0650000000000001E-3</v>
      </c>
      <c r="O360" s="25"/>
      <c r="P360" s="25"/>
      <c r="Q360" s="25"/>
      <c r="R360" s="25">
        <v>2.3400000000000001E-3</v>
      </c>
      <c r="S360" s="25">
        <f t="shared" si="61"/>
        <v>1.065E-3</v>
      </c>
    </row>
    <row r="361" spans="1:19" s="15" customFormat="1">
      <c r="A361" s="18">
        <v>609</v>
      </c>
      <c r="B361" s="25">
        <v>1E-4</v>
      </c>
      <c r="C361" s="25">
        <v>2.4499999999999999E-3</v>
      </c>
      <c r="D361" s="25">
        <f t="shared" si="52"/>
        <v>1.1349999999999999E-3</v>
      </c>
      <c r="E361" s="25"/>
      <c r="F361" s="25"/>
      <c r="G361" s="25"/>
      <c r="H361" s="25">
        <v>6.96E-3</v>
      </c>
      <c r="I361" s="25">
        <f t="shared" si="53"/>
        <v>5.6449999999999998E-3</v>
      </c>
      <c r="J361" s="25"/>
      <c r="K361" s="25"/>
      <c r="L361" s="25"/>
      <c r="M361" s="25">
        <v>8.1089999999999999E-3</v>
      </c>
      <c r="N361" s="25">
        <f t="shared" si="54"/>
        <v>6.7939999999999997E-3</v>
      </c>
      <c r="O361" s="25"/>
      <c r="P361" s="25"/>
      <c r="Q361" s="25"/>
      <c r="R361" s="25">
        <v>2.5300000000000001E-3</v>
      </c>
      <c r="S361" s="25">
        <f t="shared" si="61"/>
        <v>1.315E-3</v>
      </c>
    </row>
    <row r="362" spans="1:19" s="15" customFormat="1">
      <c r="A362" s="18">
        <v>610</v>
      </c>
      <c r="B362" s="25">
        <v>-4.0000000000000003E-5</v>
      </c>
      <c r="C362" s="25">
        <v>2.48E-3</v>
      </c>
      <c r="D362" s="25">
        <f t="shared" si="52"/>
        <v>1.2750000000000001E-3</v>
      </c>
      <c r="E362" s="25"/>
      <c r="F362" s="25"/>
      <c r="G362" s="25"/>
      <c r="H362" s="25">
        <v>6.9300000000000004E-3</v>
      </c>
      <c r="I362" s="25">
        <f t="shared" si="53"/>
        <v>5.7250000000000009E-3</v>
      </c>
      <c r="J362" s="25"/>
      <c r="K362" s="25"/>
      <c r="L362" s="25"/>
      <c r="M362" s="25">
        <v>8.2199999999999999E-3</v>
      </c>
      <c r="N362" s="25">
        <f t="shared" si="54"/>
        <v>7.0150000000000004E-3</v>
      </c>
      <c r="O362" s="25"/>
      <c r="P362" s="25"/>
      <c r="Q362" s="25"/>
      <c r="R362" s="25">
        <v>2.4499999999999999E-3</v>
      </c>
      <c r="S362" s="25">
        <f t="shared" si="61"/>
        <v>1.2049999999999999E-3</v>
      </c>
    </row>
    <row r="363" spans="1:19" s="15" customFormat="1">
      <c r="A363" s="18">
        <v>611</v>
      </c>
      <c r="B363" s="25">
        <v>1.9000000000000001E-4</v>
      </c>
      <c r="C363" s="25">
        <v>2.4199999999999998E-3</v>
      </c>
      <c r="D363" s="25">
        <f t="shared" si="52"/>
        <v>1.0949999999999998E-3</v>
      </c>
      <c r="E363" s="25"/>
      <c r="F363" s="25"/>
      <c r="G363" s="25"/>
      <c r="H363" s="25">
        <v>6.9899999999999997E-3</v>
      </c>
      <c r="I363" s="25">
        <f t="shared" si="53"/>
        <v>5.6649999999999999E-3</v>
      </c>
      <c r="J363" s="25"/>
      <c r="K363" s="25"/>
      <c r="L363" s="25"/>
      <c r="M363" s="25">
        <v>8.26E-3</v>
      </c>
      <c r="N363" s="25">
        <f t="shared" si="54"/>
        <v>6.9350000000000002E-3</v>
      </c>
      <c r="O363" s="25"/>
      <c r="P363" s="25"/>
      <c r="Q363" s="25"/>
      <c r="R363" s="25">
        <v>2.4599999999999999E-3</v>
      </c>
      <c r="S363" s="25">
        <f t="shared" si="61"/>
        <v>1.325E-3</v>
      </c>
    </row>
    <row r="364" spans="1:19" s="15" customFormat="1">
      <c r="A364" s="18">
        <v>612</v>
      </c>
      <c r="B364" s="25">
        <v>-1E-4</v>
      </c>
      <c r="C364" s="25">
        <v>2.64E-3</v>
      </c>
      <c r="D364" s="25">
        <f t="shared" si="52"/>
        <v>1.4999999999999998E-3</v>
      </c>
      <c r="E364" s="25"/>
      <c r="F364" s="25"/>
      <c r="G364" s="25"/>
      <c r="H364" s="25">
        <v>6.9699999999999996E-3</v>
      </c>
      <c r="I364" s="25">
        <f t="shared" si="53"/>
        <v>5.8299999999999992E-3</v>
      </c>
      <c r="J364" s="25"/>
      <c r="K364" s="25"/>
      <c r="L364" s="25"/>
      <c r="M364" s="25">
        <v>8.4200000000000004E-3</v>
      </c>
      <c r="N364" s="25">
        <f t="shared" si="54"/>
        <v>7.28E-3</v>
      </c>
      <c r="O364" s="25"/>
      <c r="P364" s="25"/>
      <c r="Q364" s="25"/>
      <c r="R364" s="25">
        <v>2.3800000000000002E-3</v>
      </c>
      <c r="S364" s="25">
        <f t="shared" si="61"/>
        <v>1.1400000000000002E-3</v>
      </c>
    </row>
    <row r="365" spans="1:19" s="15" customFormat="1">
      <c r="A365" s="18">
        <v>613</v>
      </c>
      <c r="B365" s="25">
        <v>-1.0000000000000001E-5</v>
      </c>
      <c r="C365" s="25">
        <v>2.33E-3</v>
      </c>
      <c r="D365" s="25">
        <f t="shared" si="52"/>
        <v>1.085E-3</v>
      </c>
      <c r="E365" s="25"/>
      <c r="F365" s="25"/>
      <c r="G365" s="25"/>
      <c r="H365" s="25">
        <v>6.8599999999999998E-3</v>
      </c>
      <c r="I365" s="25">
        <f t="shared" si="53"/>
        <v>5.6150000000000002E-3</v>
      </c>
      <c r="J365" s="25"/>
      <c r="K365" s="25"/>
      <c r="L365" s="25"/>
      <c r="M365" s="25">
        <v>8.1600000000000006E-3</v>
      </c>
      <c r="N365" s="25">
        <f t="shared" si="54"/>
        <v>6.915000000000001E-3</v>
      </c>
      <c r="O365" s="25"/>
      <c r="P365" s="25"/>
      <c r="Q365" s="25"/>
      <c r="R365" s="25">
        <v>2.5000000000000001E-3</v>
      </c>
      <c r="S365" s="25">
        <f t="shared" si="61"/>
        <v>1.245E-3</v>
      </c>
    </row>
    <row r="366" spans="1:19" s="15" customFormat="1">
      <c r="A366" s="18">
        <v>614</v>
      </c>
      <c r="B366" s="25">
        <v>2.0000000000000002E-5</v>
      </c>
      <c r="C366" s="25">
        <v>2.47E-3</v>
      </c>
      <c r="D366" s="25">
        <f t="shared" si="52"/>
        <v>1.2699999999999999E-3</v>
      </c>
      <c r="E366" s="25"/>
      <c r="F366" s="25"/>
      <c r="G366" s="25"/>
      <c r="H366" s="25">
        <v>6.79E-3</v>
      </c>
      <c r="I366" s="25">
        <f t="shared" si="53"/>
        <v>5.5899999999999995E-3</v>
      </c>
      <c r="J366" s="25"/>
      <c r="K366" s="25"/>
      <c r="L366" s="25"/>
      <c r="M366" s="25">
        <v>8.319E-3</v>
      </c>
      <c r="N366" s="25">
        <f t="shared" si="54"/>
        <v>7.1190000000000003E-3</v>
      </c>
      <c r="O366" s="25"/>
      <c r="P366" s="25"/>
      <c r="Q366" s="25"/>
      <c r="R366" s="25">
        <v>2.3800000000000002E-3</v>
      </c>
      <c r="S366" s="25">
        <f t="shared" si="61"/>
        <v>1.2000000000000001E-3</v>
      </c>
    </row>
    <row r="367" spans="1:19" s="15" customFormat="1">
      <c r="A367" s="18">
        <v>615</v>
      </c>
      <c r="B367" s="25">
        <v>1.6000000000000001E-4</v>
      </c>
      <c r="C367" s="25">
        <v>2.3600000000000001E-3</v>
      </c>
      <c r="D367" s="25">
        <f t="shared" si="52"/>
        <v>1.0700000000000002E-3</v>
      </c>
      <c r="E367" s="25"/>
      <c r="F367" s="25"/>
      <c r="G367" s="25"/>
      <c r="H367" s="25">
        <v>6.7799999999999996E-3</v>
      </c>
      <c r="I367" s="25">
        <f t="shared" si="53"/>
        <v>5.4900000000000001E-3</v>
      </c>
      <c r="J367" s="25"/>
      <c r="K367" s="25"/>
      <c r="L367" s="25"/>
      <c r="M367" s="25">
        <v>8.0300000000000007E-3</v>
      </c>
      <c r="N367" s="25">
        <f t="shared" si="54"/>
        <v>6.7400000000000012E-3</v>
      </c>
      <c r="O367" s="25"/>
      <c r="P367" s="25"/>
      <c r="Q367" s="25"/>
      <c r="R367" s="25">
        <v>2.4199999999999998E-3</v>
      </c>
      <c r="S367" s="25">
        <f t="shared" si="61"/>
        <v>1.2899999999999999E-3</v>
      </c>
    </row>
    <row r="368" spans="1:19" s="15" customFormat="1">
      <c r="A368" s="18">
        <v>616</v>
      </c>
      <c r="B368" s="25">
        <v>-2.2000000000000001E-4</v>
      </c>
      <c r="C368" s="25">
        <v>2.4599999999999999E-3</v>
      </c>
      <c r="D368" s="25">
        <f t="shared" si="52"/>
        <v>1.4250000000000001E-3</v>
      </c>
      <c r="E368" s="25"/>
      <c r="F368" s="25"/>
      <c r="G368" s="25"/>
      <c r="H368" s="25">
        <v>6.8199999999999997E-3</v>
      </c>
      <c r="I368" s="25">
        <f t="shared" si="53"/>
        <v>5.7850000000000002E-3</v>
      </c>
      <c r="J368" s="25"/>
      <c r="K368" s="25"/>
      <c r="L368" s="25"/>
      <c r="M368" s="25">
        <v>8.2000000000000007E-3</v>
      </c>
      <c r="N368" s="25">
        <f t="shared" si="54"/>
        <v>7.1650000000000012E-3</v>
      </c>
      <c r="O368" s="25"/>
      <c r="P368" s="25"/>
      <c r="Q368" s="25"/>
      <c r="R368" s="25">
        <v>2.2899999999999999E-3</v>
      </c>
      <c r="S368" s="25">
        <f t="shared" si="61"/>
        <v>1.0349999999999999E-3</v>
      </c>
    </row>
    <row r="369" spans="1:19" s="15" customFormat="1">
      <c r="A369" s="18">
        <v>617</v>
      </c>
      <c r="B369" s="25">
        <v>2.4000000000000001E-4</v>
      </c>
      <c r="C369" s="25">
        <v>2.3999999999999998E-3</v>
      </c>
      <c r="D369" s="25">
        <f t="shared" si="52"/>
        <v>1.0299999999999997E-3</v>
      </c>
      <c r="E369" s="25"/>
      <c r="F369" s="25"/>
      <c r="G369" s="25"/>
      <c r="H369" s="25">
        <v>6.8500000000000002E-3</v>
      </c>
      <c r="I369" s="25">
        <f t="shared" si="53"/>
        <v>5.4800000000000005E-3</v>
      </c>
      <c r="J369" s="25"/>
      <c r="K369" s="25"/>
      <c r="L369" s="25"/>
      <c r="M369" s="25">
        <v>8.1799999999999998E-3</v>
      </c>
      <c r="N369" s="25">
        <f t="shared" si="54"/>
        <v>6.8100000000000001E-3</v>
      </c>
      <c r="O369" s="25"/>
      <c r="P369" s="25"/>
      <c r="Q369" s="25"/>
      <c r="R369" s="25">
        <v>2.5000000000000001E-3</v>
      </c>
      <c r="S369" s="25">
        <f t="shared" si="61"/>
        <v>1.3700000000000001E-3</v>
      </c>
    </row>
    <row r="370" spans="1:19" s="15" customFormat="1">
      <c r="A370" s="18">
        <v>618</v>
      </c>
      <c r="B370" s="25">
        <v>1.6000000000000001E-4</v>
      </c>
      <c r="C370" s="25">
        <v>2.5200000000000001E-3</v>
      </c>
      <c r="D370" s="25">
        <f t="shared" si="52"/>
        <v>1.255E-3</v>
      </c>
      <c r="E370" s="25"/>
      <c r="F370" s="25"/>
      <c r="G370" s="25"/>
      <c r="H370" s="25">
        <v>6.8700000000000002E-3</v>
      </c>
      <c r="I370" s="25">
        <f t="shared" si="53"/>
        <v>5.6050000000000006E-3</v>
      </c>
      <c r="J370" s="25"/>
      <c r="K370" s="25"/>
      <c r="L370" s="25"/>
      <c r="M370" s="25">
        <v>8.2199999999999999E-3</v>
      </c>
      <c r="N370" s="25">
        <f t="shared" si="54"/>
        <v>6.9549999999999994E-3</v>
      </c>
      <c r="O370" s="25"/>
      <c r="P370" s="25"/>
      <c r="Q370" s="25"/>
      <c r="R370" s="25">
        <v>2.3700000000000001E-3</v>
      </c>
      <c r="S370" s="25">
        <f t="shared" si="61"/>
        <v>1.2650000000000001E-3</v>
      </c>
    </row>
    <row r="371" spans="1:19" s="15" customFormat="1">
      <c r="A371" s="18">
        <v>619</v>
      </c>
      <c r="B371" s="25">
        <v>1.6000000000000001E-4</v>
      </c>
      <c r="C371" s="25">
        <v>2.3400000000000001E-3</v>
      </c>
      <c r="D371" s="25">
        <f t="shared" si="52"/>
        <v>1.01E-3</v>
      </c>
      <c r="E371" s="25"/>
      <c r="F371" s="25"/>
      <c r="G371" s="25"/>
      <c r="H371" s="25">
        <v>6.8100000000000001E-3</v>
      </c>
      <c r="I371" s="25">
        <f t="shared" si="53"/>
        <v>5.4800000000000005E-3</v>
      </c>
      <c r="J371" s="25"/>
      <c r="K371" s="25"/>
      <c r="L371" s="25"/>
      <c r="M371" s="25">
        <v>8.149E-3</v>
      </c>
      <c r="N371" s="25">
        <f t="shared" si="54"/>
        <v>6.8190000000000004E-3</v>
      </c>
      <c r="O371" s="25"/>
      <c r="P371" s="25"/>
      <c r="Q371" s="25"/>
      <c r="R371" s="25">
        <v>2.5000000000000001E-3</v>
      </c>
      <c r="S371" s="25">
        <f t="shared" si="61"/>
        <v>1.33E-3</v>
      </c>
    </row>
    <row r="372" spans="1:19" s="15" customFormat="1">
      <c r="A372" s="18">
        <v>620</v>
      </c>
      <c r="B372" s="25">
        <v>-1.1E-4</v>
      </c>
      <c r="C372" s="25">
        <v>2.4399999999999999E-3</v>
      </c>
      <c r="D372" s="25">
        <f t="shared" si="52"/>
        <v>1.3449999999999998E-3</v>
      </c>
      <c r="E372" s="25"/>
      <c r="F372" s="25"/>
      <c r="G372" s="25"/>
      <c r="H372" s="25">
        <v>6.7999999999999996E-3</v>
      </c>
      <c r="I372" s="25">
        <f t="shared" si="53"/>
        <v>5.705E-3</v>
      </c>
      <c r="J372" s="25"/>
      <c r="K372" s="25"/>
      <c r="L372" s="25"/>
      <c r="M372" s="25">
        <v>8.2789999999999999E-3</v>
      </c>
      <c r="N372" s="25">
        <f t="shared" si="54"/>
        <v>7.1839999999999994E-3</v>
      </c>
      <c r="O372" s="25"/>
      <c r="P372" s="25"/>
      <c r="Q372" s="25"/>
      <c r="R372" s="25">
        <v>2.3E-3</v>
      </c>
      <c r="S372" s="25">
        <f t="shared" si="61"/>
        <v>1.0950000000000001E-3</v>
      </c>
    </row>
    <row r="373" spans="1:19" s="15" customFormat="1">
      <c r="A373" s="18">
        <v>621</v>
      </c>
      <c r="B373" s="25">
        <v>-2.0000000000000002E-5</v>
      </c>
      <c r="C373" s="25">
        <v>2.4099999999999998E-3</v>
      </c>
      <c r="D373" s="25">
        <f t="shared" si="52"/>
        <v>1.1599999999999998E-3</v>
      </c>
      <c r="E373" s="25"/>
      <c r="F373" s="25"/>
      <c r="G373" s="25"/>
      <c r="H373" s="25">
        <v>6.8399999999999997E-3</v>
      </c>
      <c r="I373" s="25">
        <f t="shared" si="53"/>
        <v>5.5899999999999995E-3</v>
      </c>
      <c r="J373" s="25"/>
      <c r="K373" s="25"/>
      <c r="L373" s="25"/>
      <c r="M373" s="25">
        <v>8.0999999999999996E-3</v>
      </c>
      <c r="N373" s="25">
        <f t="shared" si="54"/>
        <v>6.8499999999999993E-3</v>
      </c>
      <c r="O373" s="25"/>
      <c r="P373" s="25"/>
      <c r="Q373" s="25"/>
      <c r="R373" s="25">
        <v>2.5200000000000001E-3</v>
      </c>
      <c r="S373" s="25">
        <f t="shared" si="61"/>
        <v>1.25E-3</v>
      </c>
    </row>
    <row r="374" spans="1:19" s="15" customFormat="1">
      <c r="A374" s="18">
        <v>622</v>
      </c>
      <c r="B374" s="25">
        <v>-1.7000000000000001E-4</v>
      </c>
      <c r="C374" s="25">
        <v>2.3900000000000002E-3</v>
      </c>
      <c r="D374" s="25">
        <f t="shared" si="52"/>
        <v>1.3050000000000002E-3</v>
      </c>
      <c r="E374" s="25"/>
      <c r="F374" s="25"/>
      <c r="G374" s="25"/>
      <c r="H374" s="25">
        <v>6.7000000000000002E-3</v>
      </c>
      <c r="I374" s="25">
        <f t="shared" si="53"/>
        <v>5.6150000000000002E-3</v>
      </c>
      <c r="J374" s="25"/>
      <c r="K374" s="25"/>
      <c r="L374" s="25"/>
      <c r="M374" s="25">
        <v>8.1700000000000002E-3</v>
      </c>
      <c r="N374" s="25">
        <f t="shared" si="54"/>
        <v>7.0850000000000002E-3</v>
      </c>
      <c r="O374" s="25"/>
      <c r="P374" s="25"/>
      <c r="Q374" s="25"/>
      <c r="R374" s="25">
        <v>2.3400000000000001E-3</v>
      </c>
      <c r="S374" s="25">
        <f t="shared" si="61"/>
        <v>1.085E-3</v>
      </c>
    </row>
    <row r="375" spans="1:19" s="15" customFormat="1">
      <c r="A375" s="18">
        <v>623</v>
      </c>
      <c r="B375" s="25">
        <v>8.0000000000000007E-5</v>
      </c>
      <c r="C375" s="25">
        <v>2.2899999999999999E-3</v>
      </c>
      <c r="D375" s="25">
        <f t="shared" si="52"/>
        <v>1.0349999999999999E-3</v>
      </c>
      <c r="E375" s="25"/>
      <c r="F375" s="25"/>
      <c r="G375" s="25"/>
      <c r="H375" s="25">
        <v>6.7799999999999996E-3</v>
      </c>
      <c r="I375" s="25">
        <f t="shared" si="53"/>
        <v>5.5249999999999995E-3</v>
      </c>
      <c r="J375" s="25"/>
      <c r="K375" s="25"/>
      <c r="L375" s="25"/>
      <c r="M375" s="25">
        <v>8.1200000000000005E-3</v>
      </c>
      <c r="N375" s="25">
        <f t="shared" si="54"/>
        <v>6.8650000000000004E-3</v>
      </c>
      <c r="O375" s="25"/>
      <c r="P375" s="25"/>
      <c r="Q375" s="25"/>
      <c r="R375" s="25">
        <v>2.4299999999999999E-3</v>
      </c>
      <c r="S375" s="25">
        <f t="shared" si="61"/>
        <v>1.255E-3</v>
      </c>
    </row>
    <row r="376" spans="1:19" s="15" customFormat="1">
      <c r="A376" s="18">
        <v>624</v>
      </c>
      <c r="B376" s="25">
        <v>-2.0000000000000001E-4</v>
      </c>
      <c r="C376" s="25">
        <v>2.3700000000000001E-3</v>
      </c>
      <c r="D376" s="25">
        <f t="shared" si="52"/>
        <v>1.3050000000000002E-3</v>
      </c>
      <c r="E376" s="25"/>
      <c r="F376" s="25"/>
      <c r="G376" s="25"/>
      <c r="H376" s="25">
        <v>6.7099999999999998E-3</v>
      </c>
      <c r="I376" s="25">
        <f t="shared" si="53"/>
        <v>5.6449999999999998E-3</v>
      </c>
      <c r="J376" s="25"/>
      <c r="K376" s="25"/>
      <c r="L376" s="25"/>
      <c r="M376" s="25">
        <v>8.1799999999999998E-3</v>
      </c>
      <c r="N376" s="25">
        <f t="shared" si="54"/>
        <v>7.1149999999999998E-3</v>
      </c>
      <c r="O376" s="25"/>
      <c r="P376" s="25"/>
      <c r="Q376" s="25"/>
      <c r="R376" s="25">
        <v>2.33E-3</v>
      </c>
      <c r="S376" s="25">
        <f t="shared" si="61"/>
        <v>1.065E-3</v>
      </c>
    </row>
    <row r="377" spans="1:19" s="15" customFormat="1">
      <c r="A377" s="18">
        <v>625</v>
      </c>
      <c r="B377" s="25">
        <v>6.0000000000000002E-5</v>
      </c>
      <c r="C377" s="25">
        <v>2.2599999999999999E-3</v>
      </c>
      <c r="D377" s="25">
        <f t="shared" si="52"/>
        <v>1.0049999999999998E-3</v>
      </c>
      <c r="E377" s="25"/>
      <c r="F377" s="25"/>
      <c r="G377" s="25"/>
      <c r="H377" s="25">
        <v>6.7200000000000003E-3</v>
      </c>
      <c r="I377" s="25">
        <f t="shared" si="53"/>
        <v>5.4650000000000002E-3</v>
      </c>
      <c r="J377" s="25"/>
      <c r="K377" s="25"/>
      <c r="L377" s="25"/>
      <c r="M377" s="25">
        <v>8.0800000000000004E-3</v>
      </c>
      <c r="N377" s="25">
        <f t="shared" si="54"/>
        <v>6.8250000000000003E-3</v>
      </c>
      <c r="O377" s="25"/>
      <c r="P377" s="25"/>
      <c r="Q377" s="25"/>
      <c r="R377" s="25">
        <v>2.4499999999999999E-3</v>
      </c>
      <c r="S377" s="25">
        <f t="shared" si="61"/>
        <v>1.255E-3</v>
      </c>
    </row>
    <row r="378" spans="1:19" s="15" customFormat="1">
      <c r="A378" s="18">
        <v>626</v>
      </c>
      <c r="B378" s="25">
        <v>-9.0000000000000006E-5</v>
      </c>
      <c r="C378" s="25">
        <v>2.3600000000000001E-3</v>
      </c>
      <c r="D378" s="25">
        <f t="shared" si="52"/>
        <v>1.255E-3</v>
      </c>
      <c r="E378" s="25"/>
      <c r="F378" s="25"/>
      <c r="G378" s="25"/>
      <c r="H378" s="25">
        <v>6.7999999999999996E-3</v>
      </c>
      <c r="I378" s="25">
        <f t="shared" si="53"/>
        <v>5.6949999999999995E-3</v>
      </c>
      <c r="J378" s="25"/>
      <c r="K378" s="25"/>
      <c r="L378" s="25"/>
      <c r="M378" s="25">
        <v>8.2400000000000008E-3</v>
      </c>
      <c r="N378" s="25">
        <f t="shared" si="54"/>
        <v>7.1350000000000007E-3</v>
      </c>
      <c r="O378" s="25"/>
      <c r="P378" s="25"/>
      <c r="Q378" s="25"/>
      <c r="R378" s="25">
        <v>2.3E-3</v>
      </c>
      <c r="S378" s="25">
        <f t="shared" si="61"/>
        <v>1.1050000000000001E-3</v>
      </c>
    </row>
    <row r="379" spans="1:19" s="15" customFormat="1">
      <c r="A379" s="18">
        <v>627</v>
      </c>
      <c r="B379" s="25">
        <v>9.0000000000000006E-5</v>
      </c>
      <c r="C379" s="25">
        <v>2.3800000000000002E-3</v>
      </c>
      <c r="D379" s="25">
        <f t="shared" si="52"/>
        <v>1.1300000000000004E-3</v>
      </c>
      <c r="E379" s="25"/>
      <c r="F379" s="25"/>
      <c r="G379" s="25"/>
      <c r="H379" s="25">
        <v>6.7299999999999999E-3</v>
      </c>
      <c r="I379" s="25">
        <f t="shared" si="53"/>
        <v>5.4800000000000005E-3</v>
      </c>
      <c r="J379" s="25"/>
      <c r="K379" s="25"/>
      <c r="L379" s="25"/>
      <c r="M379" s="25">
        <v>8.0800000000000004E-3</v>
      </c>
      <c r="N379" s="25">
        <f t="shared" si="54"/>
        <v>6.830000000000001E-3</v>
      </c>
      <c r="O379" s="25"/>
      <c r="P379" s="25"/>
      <c r="Q379" s="25"/>
      <c r="R379" s="25">
        <v>2.4099999999999998E-3</v>
      </c>
      <c r="S379" s="25">
        <f t="shared" si="61"/>
        <v>1.2499999999999998E-3</v>
      </c>
    </row>
    <row r="380" spans="1:19" s="15" customFormat="1">
      <c r="A380" s="18">
        <v>628</v>
      </c>
      <c r="B380" s="25">
        <v>-3.0000000000000001E-5</v>
      </c>
      <c r="C380" s="25">
        <v>2.2899999999999999E-3</v>
      </c>
      <c r="D380" s="25">
        <f t="shared" si="52"/>
        <v>1.145E-3</v>
      </c>
      <c r="E380" s="25"/>
      <c r="F380" s="25"/>
      <c r="G380" s="25"/>
      <c r="H380" s="25">
        <v>6.6100000000000004E-3</v>
      </c>
      <c r="I380" s="25">
        <f t="shared" si="53"/>
        <v>5.4650000000000002E-3</v>
      </c>
      <c r="J380" s="25"/>
      <c r="K380" s="25"/>
      <c r="L380" s="25"/>
      <c r="M380" s="25">
        <v>8.2100000000000003E-3</v>
      </c>
      <c r="N380" s="25">
        <f t="shared" si="54"/>
        <v>7.0650000000000001E-3</v>
      </c>
      <c r="O380" s="25"/>
      <c r="P380" s="25"/>
      <c r="Q380" s="25"/>
      <c r="R380" s="25">
        <v>2.32E-3</v>
      </c>
      <c r="S380" s="25">
        <f t="shared" si="61"/>
        <v>1.145E-3</v>
      </c>
    </row>
    <row r="381" spans="1:19" s="15" customFormat="1">
      <c r="A381" s="18">
        <v>629</v>
      </c>
      <c r="B381" s="25">
        <v>5.0000000000000002E-5</v>
      </c>
      <c r="C381" s="25">
        <v>2.2499999999999998E-3</v>
      </c>
      <c r="D381" s="25">
        <f t="shared" si="52"/>
        <v>9.8499999999999976E-4</v>
      </c>
      <c r="E381" s="25"/>
      <c r="F381" s="25"/>
      <c r="G381" s="25"/>
      <c r="H381" s="25">
        <v>6.6400000000000001E-3</v>
      </c>
      <c r="I381" s="25">
        <f t="shared" si="53"/>
        <v>5.3749999999999996E-3</v>
      </c>
      <c r="J381" s="25"/>
      <c r="K381" s="25"/>
      <c r="L381" s="25"/>
      <c r="M381" s="25">
        <v>8.0800000000000004E-3</v>
      </c>
      <c r="N381" s="25">
        <f t="shared" si="54"/>
        <v>6.8149999999999999E-3</v>
      </c>
      <c r="O381" s="25"/>
      <c r="P381" s="25"/>
      <c r="Q381" s="25"/>
      <c r="R381" s="25">
        <v>2.48E-3</v>
      </c>
      <c r="S381" s="25">
        <f t="shared" si="61"/>
        <v>1.2650000000000001E-3</v>
      </c>
    </row>
    <row r="382" spans="1:19" s="15" customFormat="1">
      <c r="A382" s="18">
        <v>630</v>
      </c>
      <c r="B382" s="25">
        <v>-1.7000000000000001E-4</v>
      </c>
      <c r="C382" s="25">
        <v>2.2599999999999999E-3</v>
      </c>
      <c r="D382" s="25">
        <f t="shared" si="52"/>
        <v>1.1899999999999999E-3</v>
      </c>
      <c r="E382" s="25"/>
      <c r="F382" s="25"/>
      <c r="G382" s="25"/>
      <c r="H382" s="25">
        <v>6.6899999999999998E-3</v>
      </c>
      <c r="I382" s="25">
        <f t="shared" si="53"/>
        <v>5.62E-3</v>
      </c>
      <c r="J382" s="25"/>
      <c r="K382" s="25"/>
      <c r="L382" s="25"/>
      <c r="M382" s="25">
        <v>8.1300000000000001E-3</v>
      </c>
      <c r="N382" s="25">
        <f t="shared" si="54"/>
        <v>7.0600000000000003E-3</v>
      </c>
      <c r="O382" s="25"/>
      <c r="P382" s="25"/>
      <c r="Q382" s="25"/>
      <c r="R382" s="25">
        <v>2.31E-3</v>
      </c>
      <c r="S382" s="25">
        <f t="shared" si="61"/>
        <v>1.07E-3</v>
      </c>
    </row>
    <row r="383" spans="1:19" s="15" customFormat="1">
      <c r="A383" s="18">
        <v>631</v>
      </c>
      <c r="B383" s="25">
        <v>-4.0000000000000003E-5</v>
      </c>
      <c r="C383" s="25">
        <v>2.2300000000000002E-3</v>
      </c>
      <c r="D383" s="25">
        <f t="shared" si="52"/>
        <v>1.0250000000000003E-3</v>
      </c>
      <c r="E383" s="25"/>
      <c r="F383" s="25"/>
      <c r="G383" s="25"/>
      <c r="H383" s="25">
        <v>6.6100000000000004E-3</v>
      </c>
      <c r="I383" s="25">
        <f t="shared" si="53"/>
        <v>5.4050000000000001E-3</v>
      </c>
      <c r="J383" s="25"/>
      <c r="K383" s="25"/>
      <c r="L383" s="25"/>
      <c r="M383" s="25">
        <v>8.09E-3</v>
      </c>
      <c r="N383" s="25">
        <f t="shared" si="54"/>
        <v>6.8850000000000005E-3</v>
      </c>
      <c r="O383" s="25"/>
      <c r="P383" s="25"/>
      <c r="Q383" s="25"/>
      <c r="R383" s="25">
        <v>2.4499999999999999E-3</v>
      </c>
      <c r="S383" s="25">
        <f t="shared" si="61"/>
        <v>1.2049999999999999E-3</v>
      </c>
    </row>
    <row r="384" spans="1:19" s="15" customFormat="1">
      <c r="A384" s="18">
        <v>632</v>
      </c>
      <c r="B384" s="25">
        <v>-8.0000000000000007E-5</v>
      </c>
      <c r="C384" s="25">
        <v>2.2699999999999999E-3</v>
      </c>
      <c r="D384" s="25">
        <f t="shared" si="52"/>
        <v>1.1199999999999999E-3</v>
      </c>
      <c r="E384" s="25"/>
      <c r="F384" s="25"/>
      <c r="G384" s="25"/>
      <c r="H384" s="25">
        <v>6.6400000000000001E-3</v>
      </c>
      <c r="I384" s="25">
        <f t="shared" si="53"/>
        <v>5.4900000000000001E-3</v>
      </c>
      <c r="J384" s="25"/>
      <c r="K384" s="25"/>
      <c r="L384" s="25"/>
      <c r="M384" s="25">
        <v>8.0999999999999996E-3</v>
      </c>
      <c r="N384" s="25">
        <f t="shared" si="54"/>
        <v>6.9499999999999996E-3</v>
      </c>
      <c r="O384" s="25"/>
      <c r="P384" s="25"/>
      <c r="Q384" s="25"/>
      <c r="R384" s="25">
        <v>2.3800000000000002E-3</v>
      </c>
      <c r="S384" s="25">
        <f t="shared" si="61"/>
        <v>1.15E-3</v>
      </c>
    </row>
    <row r="385" spans="1:19" s="15" customFormat="1">
      <c r="A385" s="18">
        <v>633</v>
      </c>
      <c r="B385" s="25">
        <v>-3.0000000000000001E-5</v>
      </c>
      <c r="C385" s="25">
        <v>2.3400000000000001E-3</v>
      </c>
      <c r="D385" s="25">
        <f t="shared" si="52"/>
        <v>1.165E-3</v>
      </c>
      <c r="E385" s="25"/>
      <c r="F385" s="25"/>
      <c r="G385" s="25"/>
      <c r="H385" s="25">
        <v>6.5700000000000003E-3</v>
      </c>
      <c r="I385" s="25">
        <f t="shared" si="53"/>
        <v>5.3950000000000005E-3</v>
      </c>
      <c r="J385" s="25"/>
      <c r="K385" s="25"/>
      <c r="L385" s="25"/>
      <c r="M385" s="25">
        <v>8.1200000000000005E-3</v>
      </c>
      <c r="N385" s="25">
        <f t="shared" si="54"/>
        <v>6.9450000000000007E-3</v>
      </c>
      <c r="O385" s="25"/>
      <c r="P385" s="25"/>
      <c r="Q385" s="25"/>
      <c r="R385" s="25">
        <v>2.3800000000000002E-3</v>
      </c>
      <c r="S385" s="25">
        <f t="shared" si="61"/>
        <v>1.175E-3</v>
      </c>
    </row>
    <row r="386" spans="1:19" s="15" customFormat="1">
      <c r="A386" s="18">
        <v>634</v>
      </c>
      <c r="B386" s="25">
        <v>4.0000000000000003E-5</v>
      </c>
      <c r="C386" s="25">
        <v>2.1900000000000001E-3</v>
      </c>
      <c r="D386" s="25">
        <f t="shared" ref="D386:D449" si="62">C386-S386</f>
        <v>9.5500000000000012E-4</v>
      </c>
      <c r="E386" s="25"/>
      <c r="F386" s="25"/>
      <c r="G386" s="25"/>
      <c r="H386" s="25">
        <v>6.6299999999999996E-3</v>
      </c>
      <c r="I386" s="25">
        <f t="shared" ref="I386:I449" si="63">H386-S386</f>
        <v>5.3949999999999996E-3</v>
      </c>
      <c r="J386" s="25"/>
      <c r="K386" s="25"/>
      <c r="L386" s="25"/>
      <c r="M386" s="25">
        <v>8.1200000000000005E-3</v>
      </c>
      <c r="N386" s="25">
        <f t="shared" ref="N386:N449" si="64">M386-S386</f>
        <v>6.8850000000000005E-3</v>
      </c>
      <c r="O386" s="25"/>
      <c r="P386" s="25"/>
      <c r="Q386" s="25"/>
      <c r="R386" s="25">
        <v>2.4299999999999999E-3</v>
      </c>
      <c r="S386" s="25">
        <f t="shared" si="61"/>
        <v>1.235E-3</v>
      </c>
    </row>
    <row r="387" spans="1:19" s="15" customFormat="1">
      <c r="A387" s="18">
        <v>635</v>
      </c>
      <c r="B387" s="25">
        <v>-1.0000000000000001E-5</v>
      </c>
      <c r="C387" s="25">
        <v>2.2300000000000002E-3</v>
      </c>
      <c r="D387" s="25">
        <f t="shared" si="62"/>
        <v>1.0450000000000001E-3</v>
      </c>
      <c r="E387" s="25"/>
      <c r="F387" s="25"/>
      <c r="G387" s="25"/>
      <c r="H387" s="25">
        <v>6.5399999999999998E-3</v>
      </c>
      <c r="I387" s="25">
        <f t="shared" si="63"/>
        <v>5.3549999999999995E-3</v>
      </c>
      <c r="J387" s="25"/>
      <c r="K387" s="25"/>
      <c r="L387" s="25"/>
      <c r="M387" s="25">
        <v>8.0099999999999998E-3</v>
      </c>
      <c r="N387" s="25">
        <f t="shared" si="64"/>
        <v>6.8249999999999995E-3</v>
      </c>
      <c r="O387" s="25"/>
      <c r="P387" s="25"/>
      <c r="Q387" s="25"/>
      <c r="R387" s="25">
        <v>2.3800000000000002E-3</v>
      </c>
      <c r="S387" s="25">
        <f t="shared" si="61"/>
        <v>1.1850000000000001E-3</v>
      </c>
    </row>
    <row r="388" spans="1:19" s="15" customFormat="1">
      <c r="A388" s="18">
        <v>636</v>
      </c>
      <c r="B388" s="25">
        <v>3.0000000000000001E-5</v>
      </c>
      <c r="C388" s="25">
        <v>2.1800000000000001E-3</v>
      </c>
      <c r="D388" s="25">
        <f t="shared" si="62"/>
        <v>9.7999999999999997E-4</v>
      </c>
      <c r="E388" s="25"/>
      <c r="F388" s="25"/>
      <c r="G388" s="25"/>
      <c r="H388" s="25">
        <v>6.5799999999999999E-3</v>
      </c>
      <c r="I388" s="25">
        <f t="shared" si="63"/>
        <v>5.3799999999999994E-3</v>
      </c>
      <c r="J388" s="25"/>
      <c r="K388" s="25"/>
      <c r="L388" s="25"/>
      <c r="M388" s="25">
        <v>8.0000000000000002E-3</v>
      </c>
      <c r="N388" s="25">
        <f t="shared" si="64"/>
        <v>6.8000000000000005E-3</v>
      </c>
      <c r="O388" s="25"/>
      <c r="P388" s="25"/>
      <c r="Q388" s="25"/>
      <c r="R388" s="25">
        <v>2.3700000000000001E-3</v>
      </c>
      <c r="S388" s="25">
        <f t="shared" si="61"/>
        <v>1.2000000000000001E-3</v>
      </c>
    </row>
    <row r="389" spans="1:19" s="15" customFormat="1">
      <c r="A389" s="18">
        <v>637</v>
      </c>
      <c r="B389" s="25">
        <v>6.0000000000000002E-5</v>
      </c>
      <c r="C389" s="25">
        <v>2.32E-3</v>
      </c>
      <c r="D389" s="25">
        <f t="shared" si="62"/>
        <v>1.1349999999999999E-3</v>
      </c>
      <c r="E389" s="25"/>
      <c r="F389" s="25"/>
      <c r="G389" s="25"/>
      <c r="H389" s="25">
        <v>6.4900000000000001E-3</v>
      </c>
      <c r="I389" s="25">
        <f t="shared" si="63"/>
        <v>5.3049999999999998E-3</v>
      </c>
      <c r="J389" s="25"/>
      <c r="K389" s="25"/>
      <c r="L389" s="25"/>
      <c r="M389" s="25">
        <v>8.0499999999999999E-3</v>
      </c>
      <c r="N389" s="25">
        <f t="shared" si="64"/>
        <v>6.8649999999999996E-3</v>
      </c>
      <c r="O389" s="25"/>
      <c r="P389" s="25"/>
      <c r="Q389" s="25"/>
      <c r="R389" s="25">
        <v>2.31E-3</v>
      </c>
      <c r="S389" s="25">
        <f t="shared" si="61"/>
        <v>1.1850000000000001E-3</v>
      </c>
    </row>
    <row r="390" spans="1:19" s="15" customFormat="1">
      <c r="A390" s="18">
        <v>638</v>
      </c>
      <c r="B390" s="25">
        <v>0</v>
      </c>
      <c r="C390" s="25">
        <v>2.1800000000000001E-3</v>
      </c>
      <c r="D390" s="25">
        <f t="shared" si="62"/>
        <v>9.8499999999999998E-4</v>
      </c>
      <c r="E390" s="25"/>
      <c r="F390" s="25"/>
      <c r="G390" s="25"/>
      <c r="H390" s="25">
        <v>6.5500000000000003E-3</v>
      </c>
      <c r="I390" s="25">
        <f t="shared" si="63"/>
        <v>5.3550000000000004E-3</v>
      </c>
      <c r="J390" s="25"/>
      <c r="K390" s="25"/>
      <c r="L390" s="25"/>
      <c r="M390" s="25">
        <v>7.9699999999999997E-3</v>
      </c>
      <c r="N390" s="25">
        <f t="shared" si="64"/>
        <v>6.7749999999999998E-3</v>
      </c>
      <c r="O390" s="25"/>
      <c r="P390" s="25"/>
      <c r="Q390" s="25"/>
      <c r="R390" s="25">
        <v>2.3900000000000002E-3</v>
      </c>
      <c r="S390" s="25">
        <f t="shared" si="61"/>
        <v>1.1950000000000001E-3</v>
      </c>
    </row>
    <row r="391" spans="1:19" s="15" customFormat="1">
      <c r="A391" s="18">
        <v>639</v>
      </c>
      <c r="B391" s="25">
        <v>-1.6000000000000001E-4</v>
      </c>
      <c r="C391" s="25">
        <v>2.2499999999999998E-3</v>
      </c>
      <c r="D391" s="25">
        <f t="shared" si="62"/>
        <v>1.1199999999999999E-3</v>
      </c>
      <c r="E391" s="25"/>
      <c r="F391" s="25"/>
      <c r="G391" s="25"/>
      <c r="H391" s="25">
        <v>6.3899999999999998E-3</v>
      </c>
      <c r="I391" s="25">
        <f t="shared" si="63"/>
        <v>5.2599999999999999E-3</v>
      </c>
      <c r="J391" s="25"/>
      <c r="K391" s="25"/>
      <c r="L391" s="25"/>
      <c r="M391" s="25">
        <v>8.0190000000000001E-3</v>
      </c>
      <c r="N391" s="25">
        <f t="shared" si="64"/>
        <v>6.8890000000000002E-3</v>
      </c>
      <c r="O391" s="25"/>
      <c r="P391" s="25"/>
      <c r="Q391" s="25"/>
      <c r="R391" s="25">
        <v>2.4199999999999998E-3</v>
      </c>
      <c r="S391" s="25">
        <f t="shared" si="61"/>
        <v>1.1299999999999999E-3</v>
      </c>
    </row>
    <row r="392" spans="1:19" s="15" customFormat="1">
      <c r="A392" s="18">
        <v>640</v>
      </c>
      <c r="B392" s="25">
        <v>-1.1E-4</v>
      </c>
      <c r="C392" s="25">
        <v>2.0799999999999998E-3</v>
      </c>
      <c r="D392" s="25">
        <f t="shared" si="62"/>
        <v>1.0549999999999997E-3</v>
      </c>
      <c r="E392" s="25"/>
      <c r="F392" s="25"/>
      <c r="G392" s="25"/>
      <c r="H392" s="25">
        <v>6.5100000000000002E-3</v>
      </c>
      <c r="I392" s="25">
        <f t="shared" si="63"/>
        <v>5.4850000000000003E-3</v>
      </c>
      <c r="J392" s="25"/>
      <c r="K392" s="25"/>
      <c r="L392" s="25"/>
      <c r="M392" s="25">
        <v>8.0590000000000002E-3</v>
      </c>
      <c r="N392" s="25">
        <f t="shared" si="64"/>
        <v>7.0340000000000003E-3</v>
      </c>
      <c r="O392" s="25"/>
      <c r="P392" s="25"/>
      <c r="Q392" s="25"/>
      <c r="R392" s="25">
        <v>2.16E-3</v>
      </c>
      <c r="S392" s="25">
        <f t="shared" si="61"/>
        <v>1.0250000000000001E-3</v>
      </c>
    </row>
    <row r="393" spans="1:19" s="15" customFormat="1">
      <c r="A393" s="18">
        <v>641</v>
      </c>
      <c r="B393" s="25">
        <v>-6.0000000000000002E-5</v>
      </c>
      <c r="C393" s="25">
        <v>2.2799999999999999E-3</v>
      </c>
      <c r="D393" s="25">
        <f t="shared" si="62"/>
        <v>1.155E-3</v>
      </c>
      <c r="E393" s="25"/>
      <c r="F393" s="25"/>
      <c r="G393" s="25"/>
      <c r="H393" s="25">
        <v>6.4400000000000004E-3</v>
      </c>
      <c r="I393" s="25">
        <f t="shared" si="63"/>
        <v>5.3150000000000003E-3</v>
      </c>
      <c r="J393" s="25"/>
      <c r="K393" s="25"/>
      <c r="L393" s="25"/>
      <c r="M393" s="25">
        <v>8.1300000000000001E-3</v>
      </c>
      <c r="N393" s="25">
        <f t="shared" si="64"/>
        <v>7.0049999999999999E-3</v>
      </c>
      <c r="O393" s="25"/>
      <c r="P393" s="25"/>
      <c r="Q393" s="25"/>
      <c r="R393" s="25">
        <v>2.31E-3</v>
      </c>
      <c r="S393" s="25">
        <f t="shared" si="61"/>
        <v>1.1249999999999999E-3</v>
      </c>
    </row>
    <row r="394" spans="1:19" s="15" customFormat="1">
      <c r="A394" s="18">
        <v>642</v>
      </c>
      <c r="B394" s="25">
        <v>9.0000000000000006E-5</v>
      </c>
      <c r="C394" s="25">
        <v>2.1299999999999999E-3</v>
      </c>
      <c r="D394" s="25">
        <f t="shared" si="62"/>
        <v>9.3000000000000005E-4</v>
      </c>
      <c r="E394" s="25"/>
      <c r="F394" s="25"/>
      <c r="G394" s="25"/>
      <c r="H394" s="25">
        <v>6.4700000000000001E-3</v>
      </c>
      <c r="I394" s="25">
        <f t="shared" si="63"/>
        <v>5.2700000000000004E-3</v>
      </c>
      <c r="J394" s="25"/>
      <c r="K394" s="25"/>
      <c r="L394" s="25"/>
      <c r="M394" s="25">
        <v>8.0099999999999998E-3</v>
      </c>
      <c r="N394" s="25">
        <f t="shared" si="64"/>
        <v>6.8100000000000001E-3</v>
      </c>
      <c r="O394" s="25"/>
      <c r="P394" s="25"/>
      <c r="Q394" s="25"/>
      <c r="R394" s="25">
        <v>2.31E-3</v>
      </c>
      <c r="S394" s="25">
        <f t="shared" si="61"/>
        <v>1.1999999999999999E-3</v>
      </c>
    </row>
    <row r="395" spans="1:19" s="15" customFormat="1">
      <c r="A395" s="18">
        <v>643</v>
      </c>
      <c r="B395" s="25">
        <v>-1.3999999999999999E-4</v>
      </c>
      <c r="C395" s="25">
        <v>2.33E-3</v>
      </c>
      <c r="D395" s="25">
        <f t="shared" si="62"/>
        <v>1.24E-3</v>
      </c>
      <c r="E395" s="25"/>
      <c r="F395" s="25"/>
      <c r="G395" s="25"/>
      <c r="H395" s="25">
        <v>6.5300000000000002E-3</v>
      </c>
      <c r="I395" s="25">
        <f t="shared" si="63"/>
        <v>5.4400000000000004E-3</v>
      </c>
      <c r="J395" s="25"/>
      <c r="K395" s="25"/>
      <c r="L395" s="25"/>
      <c r="M395" s="25">
        <v>8.1399999999999997E-3</v>
      </c>
      <c r="N395" s="25">
        <f t="shared" si="64"/>
        <v>7.0499999999999998E-3</v>
      </c>
      <c r="O395" s="25"/>
      <c r="P395" s="25"/>
      <c r="Q395" s="25"/>
      <c r="R395" s="25">
        <v>2.32E-3</v>
      </c>
      <c r="S395" s="25">
        <f t="shared" si="61"/>
        <v>1.09E-3</v>
      </c>
    </row>
    <row r="396" spans="1:19" s="15" customFormat="1">
      <c r="A396" s="18">
        <v>644</v>
      </c>
      <c r="B396" s="25">
        <v>-6.0000000000000002E-5</v>
      </c>
      <c r="C396" s="25">
        <v>2.0699999999999998E-3</v>
      </c>
      <c r="D396" s="25">
        <f t="shared" si="62"/>
        <v>9.7999999999999997E-4</v>
      </c>
      <c r="E396" s="25"/>
      <c r="F396" s="25"/>
      <c r="G396" s="25"/>
      <c r="H396" s="25">
        <v>6.4200000000000004E-3</v>
      </c>
      <c r="I396" s="25">
        <f t="shared" si="63"/>
        <v>5.3300000000000005E-3</v>
      </c>
      <c r="J396" s="25"/>
      <c r="K396" s="25"/>
      <c r="L396" s="25"/>
      <c r="M396" s="25">
        <v>7.9389999999999999E-3</v>
      </c>
      <c r="N396" s="25">
        <f t="shared" si="64"/>
        <v>6.8490000000000001E-3</v>
      </c>
      <c r="O396" s="25"/>
      <c r="P396" s="25"/>
      <c r="Q396" s="25"/>
      <c r="R396" s="25">
        <v>2.2399999999999998E-3</v>
      </c>
      <c r="S396" s="25">
        <f t="shared" si="61"/>
        <v>1.0899999999999998E-3</v>
      </c>
    </row>
    <row r="397" spans="1:19" s="15" customFormat="1">
      <c r="A397" s="18">
        <v>645</v>
      </c>
      <c r="B397" s="25">
        <v>-1.3999999999999999E-4</v>
      </c>
      <c r="C397" s="25">
        <v>2.1700000000000001E-3</v>
      </c>
      <c r="D397" s="25">
        <f t="shared" si="62"/>
        <v>1.085E-3</v>
      </c>
      <c r="E397" s="25"/>
      <c r="F397" s="25"/>
      <c r="G397" s="25"/>
      <c r="H397" s="25">
        <v>6.4200000000000004E-3</v>
      </c>
      <c r="I397" s="25">
        <f t="shared" si="63"/>
        <v>5.3350000000000003E-3</v>
      </c>
      <c r="J397" s="25"/>
      <c r="K397" s="25"/>
      <c r="L397" s="25"/>
      <c r="M397" s="25">
        <v>8.0590000000000002E-3</v>
      </c>
      <c r="N397" s="25">
        <f t="shared" si="64"/>
        <v>6.9740000000000002E-3</v>
      </c>
      <c r="O397" s="25"/>
      <c r="P397" s="25"/>
      <c r="Q397" s="25"/>
      <c r="R397" s="25">
        <v>2.31E-3</v>
      </c>
      <c r="S397" s="25">
        <f t="shared" si="61"/>
        <v>1.085E-3</v>
      </c>
    </row>
    <row r="398" spans="1:19" s="15" customFormat="1">
      <c r="A398" s="18">
        <v>646</v>
      </c>
      <c r="B398" s="25">
        <v>1.8000000000000001E-4</v>
      </c>
      <c r="C398" s="25">
        <v>2.0699999999999998E-3</v>
      </c>
      <c r="D398" s="25">
        <f t="shared" si="62"/>
        <v>8.2499999999999978E-4</v>
      </c>
      <c r="E398" s="25"/>
      <c r="F398" s="25"/>
      <c r="G398" s="25"/>
      <c r="H398" s="25">
        <v>6.5399999999999998E-3</v>
      </c>
      <c r="I398" s="25">
        <f t="shared" si="63"/>
        <v>5.2949999999999994E-3</v>
      </c>
      <c r="J398" s="25"/>
      <c r="K398" s="25"/>
      <c r="L398" s="25"/>
      <c r="M398" s="25">
        <v>8.0099999999999998E-3</v>
      </c>
      <c r="N398" s="25">
        <f t="shared" si="64"/>
        <v>6.7650000000000002E-3</v>
      </c>
      <c r="O398" s="25"/>
      <c r="P398" s="25"/>
      <c r="Q398" s="25"/>
      <c r="R398" s="25">
        <v>2.31E-3</v>
      </c>
      <c r="S398" s="25">
        <f t="shared" ref="S398:S452" si="65">(B398+R398)/2</f>
        <v>1.245E-3</v>
      </c>
    </row>
    <row r="399" spans="1:19" s="15" customFormat="1">
      <c r="A399" s="18">
        <v>647</v>
      </c>
      <c r="B399" s="25">
        <v>1.1E-4</v>
      </c>
      <c r="C399" s="25">
        <v>2.2200000000000002E-3</v>
      </c>
      <c r="D399" s="25">
        <f t="shared" si="62"/>
        <v>1.0250000000000003E-3</v>
      </c>
      <c r="E399" s="25"/>
      <c r="F399" s="25"/>
      <c r="G399" s="25"/>
      <c r="H399" s="25">
        <v>6.3400000000000001E-3</v>
      </c>
      <c r="I399" s="25">
        <f t="shared" si="63"/>
        <v>5.1450000000000003E-3</v>
      </c>
      <c r="J399" s="25"/>
      <c r="K399" s="25"/>
      <c r="L399" s="25"/>
      <c r="M399" s="25">
        <v>8.0099999999999998E-3</v>
      </c>
      <c r="N399" s="25">
        <f t="shared" si="64"/>
        <v>6.8149999999999999E-3</v>
      </c>
      <c r="O399" s="25"/>
      <c r="P399" s="25"/>
      <c r="Q399" s="25"/>
      <c r="R399" s="25">
        <v>2.2799999999999999E-3</v>
      </c>
      <c r="S399" s="25">
        <f t="shared" si="65"/>
        <v>1.1949999999999999E-3</v>
      </c>
    </row>
    <row r="400" spans="1:19" s="15" customFormat="1">
      <c r="A400" s="18">
        <v>648</v>
      </c>
      <c r="B400" s="25">
        <v>3.0000000000000001E-5</v>
      </c>
      <c r="C400" s="25">
        <v>2.0200000000000001E-3</v>
      </c>
      <c r="D400" s="25">
        <f t="shared" si="62"/>
        <v>8.8999999999999995E-4</v>
      </c>
      <c r="E400" s="25"/>
      <c r="F400" s="25"/>
      <c r="G400" s="25"/>
      <c r="H400" s="25">
        <v>6.28E-3</v>
      </c>
      <c r="I400" s="25">
        <f t="shared" si="63"/>
        <v>5.1500000000000001E-3</v>
      </c>
      <c r="J400" s="25"/>
      <c r="K400" s="25"/>
      <c r="L400" s="25"/>
      <c r="M400" s="25">
        <v>7.9000000000000008E-3</v>
      </c>
      <c r="N400" s="25">
        <f t="shared" si="64"/>
        <v>6.7700000000000008E-3</v>
      </c>
      <c r="O400" s="25"/>
      <c r="P400" s="25"/>
      <c r="Q400" s="25"/>
      <c r="R400" s="25">
        <v>2.2300000000000002E-3</v>
      </c>
      <c r="S400" s="25">
        <f t="shared" si="65"/>
        <v>1.1300000000000001E-3</v>
      </c>
    </row>
    <row r="401" spans="1:19" s="15" customFormat="1">
      <c r="A401" s="18">
        <v>649</v>
      </c>
      <c r="B401" s="25">
        <v>-6.0000000000000002E-5</v>
      </c>
      <c r="C401" s="25">
        <v>2.2000000000000001E-3</v>
      </c>
      <c r="D401" s="25">
        <f t="shared" si="62"/>
        <v>1.0550000000000002E-3</v>
      </c>
      <c r="E401" s="25"/>
      <c r="F401" s="25"/>
      <c r="G401" s="25"/>
      <c r="H401" s="25">
        <v>6.2700000000000004E-3</v>
      </c>
      <c r="I401" s="25">
        <f t="shared" si="63"/>
        <v>5.1250000000000002E-3</v>
      </c>
      <c r="J401" s="25"/>
      <c r="K401" s="25"/>
      <c r="L401" s="25"/>
      <c r="M401" s="25">
        <v>8.0099999999999998E-3</v>
      </c>
      <c r="N401" s="25">
        <f t="shared" si="64"/>
        <v>6.8649999999999996E-3</v>
      </c>
      <c r="O401" s="25"/>
      <c r="P401" s="25"/>
      <c r="Q401" s="25"/>
      <c r="R401" s="25">
        <v>2.3500000000000001E-3</v>
      </c>
      <c r="S401" s="25">
        <f t="shared" si="65"/>
        <v>1.145E-3</v>
      </c>
    </row>
    <row r="402" spans="1:19" s="15" customFormat="1">
      <c r="A402" s="18">
        <v>650</v>
      </c>
      <c r="B402" s="25">
        <v>0</v>
      </c>
      <c r="C402" s="25">
        <v>1.99E-3</v>
      </c>
      <c r="D402" s="25">
        <f t="shared" si="62"/>
        <v>7.7000000000000007E-4</v>
      </c>
      <c r="E402" s="25"/>
      <c r="F402" s="25"/>
      <c r="G402" s="25"/>
      <c r="H402" s="25">
        <v>6.4599999999999996E-3</v>
      </c>
      <c r="I402" s="25">
        <f t="shared" si="63"/>
        <v>5.2399999999999999E-3</v>
      </c>
      <c r="J402" s="25"/>
      <c r="K402" s="25"/>
      <c r="L402" s="25"/>
      <c r="M402" s="25">
        <v>7.8700000000000003E-3</v>
      </c>
      <c r="N402" s="25">
        <f t="shared" si="64"/>
        <v>6.6500000000000005E-3</v>
      </c>
      <c r="O402" s="25"/>
      <c r="P402" s="25"/>
      <c r="Q402" s="25"/>
      <c r="R402" s="25">
        <v>2.4399999999999999E-3</v>
      </c>
      <c r="S402" s="25">
        <f t="shared" si="65"/>
        <v>1.2199999999999999E-3</v>
      </c>
    </row>
    <row r="403" spans="1:19" s="15" customFormat="1">
      <c r="A403" s="18">
        <v>651</v>
      </c>
      <c r="B403" s="25">
        <v>-2.0000000000000002E-5</v>
      </c>
      <c r="C403" s="25">
        <v>2.0799999999999998E-3</v>
      </c>
      <c r="D403" s="25">
        <f t="shared" si="62"/>
        <v>9.549999999999999E-4</v>
      </c>
      <c r="E403" s="25"/>
      <c r="F403" s="25"/>
      <c r="G403" s="25"/>
      <c r="H403" s="25">
        <v>6.3800000000000003E-3</v>
      </c>
      <c r="I403" s="25">
        <f t="shared" si="63"/>
        <v>5.2550000000000001E-3</v>
      </c>
      <c r="J403" s="25"/>
      <c r="K403" s="25"/>
      <c r="L403" s="25"/>
      <c r="M403" s="25">
        <v>8.0700000000000008E-3</v>
      </c>
      <c r="N403" s="25">
        <f t="shared" si="64"/>
        <v>6.9450000000000007E-3</v>
      </c>
      <c r="O403" s="25"/>
      <c r="P403" s="25"/>
      <c r="Q403" s="25"/>
      <c r="R403" s="25">
        <v>2.2699999999999999E-3</v>
      </c>
      <c r="S403" s="25">
        <f t="shared" si="65"/>
        <v>1.1249999999999999E-3</v>
      </c>
    </row>
    <row r="404" spans="1:19" s="15" customFormat="1">
      <c r="A404" s="18">
        <v>652</v>
      </c>
      <c r="B404" s="25">
        <v>1.2999999999999999E-4</v>
      </c>
      <c r="C404" s="25">
        <v>1.91E-3</v>
      </c>
      <c r="D404" s="25">
        <f t="shared" si="62"/>
        <v>7.1000000000000013E-4</v>
      </c>
      <c r="E404" s="25"/>
      <c r="F404" s="25"/>
      <c r="G404" s="25"/>
      <c r="H404" s="25">
        <v>6.2599999999999999E-3</v>
      </c>
      <c r="I404" s="25">
        <f t="shared" si="63"/>
        <v>5.0600000000000003E-3</v>
      </c>
      <c r="J404" s="25"/>
      <c r="K404" s="25"/>
      <c r="L404" s="25"/>
      <c r="M404" s="25">
        <v>7.7799999999999996E-3</v>
      </c>
      <c r="N404" s="25">
        <f t="shared" si="64"/>
        <v>6.5799999999999999E-3</v>
      </c>
      <c r="O404" s="25"/>
      <c r="P404" s="25"/>
      <c r="Q404" s="25"/>
      <c r="R404" s="25">
        <v>2.2699999999999999E-3</v>
      </c>
      <c r="S404" s="25">
        <f t="shared" si="65"/>
        <v>1.1999999999999999E-3</v>
      </c>
    </row>
    <row r="405" spans="1:19" s="15" customFormat="1">
      <c r="A405" s="18">
        <v>653</v>
      </c>
      <c r="B405" s="25">
        <v>-1.2999999999999999E-4</v>
      </c>
      <c r="C405" s="25">
        <v>2.0400000000000001E-3</v>
      </c>
      <c r="D405" s="25">
        <f t="shared" si="62"/>
        <v>1.0700000000000002E-3</v>
      </c>
      <c r="E405" s="25"/>
      <c r="F405" s="25"/>
      <c r="G405" s="25"/>
      <c r="H405" s="25">
        <v>6.0600000000000003E-3</v>
      </c>
      <c r="I405" s="25">
        <f t="shared" si="63"/>
        <v>5.0900000000000008E-3</v>
      </c>
      <c r="J405" s="25"/>
      <c r="K405" s="25"/>
      <c r="L405" s="25"/>
      <c r="M405" s="25">
        <v>7.92E-3</v>
      </c>
      <c r="N405" s="25">
        <f t="shared" si="64"/>
        <v>6.9499999999999996E-3</v>
      </c>
      <c r="O405" s="25"/>
      <c r="P405" s="25"/>
      <c r="Q405" s="25"/>
      <c r="R405" s="25">
        <v>2.0699999999999998E-3</v>
      </c>
      <c r="S405" s="25">
        <f t="shared" si="65"/>
        <v>9.6999999999999994E-4</v>
      </c>
    </row>
    <row r="406" spans="1:19" s="15" customFormat="1">
      <c r="A406" s="18">
        <v>654</v>
      </c>
      <c r="B406" s="25">
        <v>1.4999999999999999E-4</v>
      </c>
      <c r="C406" s="25">
        <v>1.9499999999999999E-3</v>
      </c>
      <c r="D406" s="25">
        <f t="shared" si="62"/>
        <v>7.1999999999999994E-4</v>
      </c>
      <c r="E406" s="25"/>
      <c r="F406" s="25"/>
      <c r="G406" s="25"/>
      <c r="H406" s="25">
        <v>6.1199999999999996E-3</v>
      </c>
      <c r="I406" s="25">
        <f t="shared" si="63"/>
        <v>4.8899999999999994E-3</v>
      </c>
      <c r="J406" s="25"/>
      <c r="K406" s="25"/>
      <c r="L406" s="25"/>
      <c r="M406" s="25">
        <v>7.7799999999999996E-3</v>
      </c>
      <c r="N406" s="25">
        <f t="shared" si="64"/>
        <v>6.5499999999999994E-3</v>
      </c>
      <c r="O406" s="25"/>
      <c r="P406" s="25"/>
      <c r="Q406" s="25"/>
      <c r="R406" s="25">
        <v>2.31E-3</v>
      </c>
      <c r="S406" s="25">
        <f t="shared" si="65"/>
        <v>1.23E-3</v>
      </c>
    </row>
    <row r="407" spans="1:19" s="15" customFormat="1">
      <c r="A407" s="18">
        <v>655</v>
      </c>
      <c r="B407" s="25">
        <v>-1.1E-4</v>
      </c>
      <c r="C407" s="25">
        <v>2.0799999999999998E-3</v>
      </c>
      <c r="D407" s="25">
        <f t="shared" si="62"/>
        <v>9.7999999999999975E-4</v>
      </c>
      <c r="E407" s="25"/>
      <c r="F407" s="25"/>
      <c r="G407" s="25"/>
      <c r="H407" s="25">
        <v>6.1799999999999997E-3</v>
      </c>
      <c r="I407" s="25">
        <f t="shared" si="63"/>
        <v>5.0799999999999994E-3</v>
      </c>
      <c r="J407" s="25"/>
      <c r="K407" s="25"/>
      <c r="L407" s="25"/>
      <c r="M407" s="25">
        <v>7.9389999999999999E-3</v>
      </c>
      <c r="N407" s="25">
        <f t="shared" si="64"/>
        <v>6.8389999999999996E-3</v>
      </c>
      <c r="O407" s="25"/>
      <c r="P407" s="25"/>
      <c r="Q407" s="25"/>
      <c r="R407" s="25">
        <v>2.31E-3</v>
      </c>
      <c r="S407" s="25">
        <f t="shared" si="65"/>
        <v>1.1000000000000001E-3</v>
      </c>
    </row>
    <row r="408" spans="1:19" s="15" customFormat="1">
      <c r="A408" s="18">
        <v>656</v>
      </c>
      <c r="B408" s="25">
        <v>1.4999999999999999E-4</v>
      </c>
      <c r="C408" s="25">
        <v>2E-3</v>
      </c>
      <c r="D408" s="25">
        <f t="shared" si="62"/>
        <v>8.0000000000000015E-4</v>
      </c>
      <c r="E408" s="25"/>
      <c r="F408" s="25"/>
      <c r="G408" s="25"/>
      <c r="H408" s="25">
        <v>6.1700000000000001E-3</v>
      </c>
      <c r="I408" s="25">
        <f t="shared" si="63"/>
        <v>4.9700000000000005E-3</v>
      </c>
      <c r="J408" s="25"/>
      <c r="K408" s="25"/>
      <c r="L408" s="25"/>
      <c r="M408" s="25">
        <v>7.8700000000000003E-3</v>
      </c>
      <c r="N408" s="25">
        <f t="shared" si="64"/>
        <v>6.6700000000000006E-3</v>
      </c>
      <c r="O408" s="25"/>
      <c r="P408" s="25"/>
      <c r="Q408" s="25"/>
      <c r="R408" s="25">
        <v>2.2499999999999998E-3</v>
      </c>
      <c r="S408" s="25">
        <f t="shared" si="65"/>
        <v>1.1999999999999999E-3</v>
      </c>
    </row>
    <row r="409" spans="1:19" s="15" customFormat="1">
      <c r="A409" s="18">
        <v>657</v>
      </c>
      <c r="B409" s="25">
        <v>-2.1000000000000001E-4</v>
      </c>
      <c r="C409" s="25">
        <v>2.0600000000000002E-3</v>
      </c>
      <c r="D409" s="25">
        <f t="shared" si="62"/>
        <v>1.1300000000000004E-3</v>
      </c>
      <c r="E409" s="25"/>
      <c r="F409" s="25"/>
      <c r="G409" s="25"/>
      <c r="H409" s="25">
        <v>6.2100000000000002E-3</v>
      </c>
      <c r="I409" s="25">
        <f t="shared" si="63"/>
        <v>5.28E-3</v>
      </c>
      <c r="J409" s="25"/>
      <c r="K409" s="25"/>
      <c r="L409" s="25"/>
      <c r="M409" s="25">
        <v>7.9699999999999997E-3</v>
      </c>
      <c r="N409" s="25">
        <f t="shared" si="64"/>
        <v>7.0399999999999994E-3</v>
      </c>
      <c r="O409" s="25"/>
      <c r="P409" s="25"/>
      <c r="Q409" s="25"/>
      <c r="R409" s="25">
        <v>2.0699999999999998E-3</v>
      </c>
      <c r="S409" s="25">
        <f t="shared" si="65"/>
        <v>9.2999999999999984E-4</v>
      </c>
    </row>
    <row r="410" spans="1:19" s="15" customFormat="1">
      <c r="A410" s="18">
        <v>658</v>
      </c>
      <c r="B410" s="25">
        <v>2.3000000000000001E-4</v>
      </c>
      <c r="C410" s="25">
        <v>2.0400000000000001E-3</v>
      </c>
      <c r="D410" s="25">
        <f t="shared" si="62"/>
        <v>7.7500000000000008E-4</v>
      </c>
      <c r="E410" s="25"/>
      <c r="F410" s="25"/>
      <c r="G410" s="25"/>
      <c r="H410" s="25">
        <v>6.2100000000000002E-3</v>
      </c>
      <c r="I410" s="25">
        <f t="shared" si="63"/>
        <v>4.9449999999999997E-3</v>
      </c>
      <c r="J410" s="25"/>
      <c r="K410" s="25"/>
      <c r="L410" s="25"/>
      <c r="M410" s="25">
        <v>7.7600000000000004E-3</v>
      </c>
      <c r="N410" s="25">
        <f t="shared" si="64"/>
        <v>6.4950000000000008E-3</v>
      </c>
      <c r="O410" s="25"/>
      <c r="P410" s="25"/>
      <c r="Q410" s="25"/>
      <c r="R410" s="25">
        <v>2.3E-3</v>
      </c>
      <c r="S410" s="25">
        <f t="shared" si="65"/>
        <v>1.2650000000000001E-3</v>
      </c>
    </row>
    <row r="411" spans="1:19" s="15" customFormat="1">
      <c r="A411" s="18">
        <v>659</v>
      </c>
      <c r="B411" s="25">
        <v>-1.3999999999999999E-4</v>
      </c>
      <c r="C411" s="25">
        <v>2.0899999999999998E-3</v>
      </c>
      <c r="D411" s="25">
        <f t="shared" si="62"/>
        <v>1.1099999999999999E-3</v>
      </c>
      <c r="E411" s="25"/>
      <c r="F411" s="25"/>
      <c r="G411" s="25"/>
      <c r="H411" s="25">
        <v>6.2399999999999999E-3</v>
      </c>
      <c r="I411" s="25">
        <f t="shared" si="63"/>
        <v>5.2599999999999999E-3</v>
      </c>
      <c r="J411" s="25"/>
      <c r="K411" s="25"/>
      <c r="L411" s="25"/>
      <c r="M411" s="25">
        <v>7.9600000000000001E-3</v>
      </c>
      <c r="N411" s="25">
        <f t="shared" si="64"/>
        <v>6.9800000000000001E-3</v>
      </c>
      <c r="O411" s="25"/>
      <c r="P411" s="25"/>
      <c r="Q411" s="25"/>
      <c r="R411" s="25">
        <v>2.0999999999999999E-3</v>
      </c>
      <c r="S411" s="25">
        <f t="shared" si="65"/>
        <v>9.7999999999999997E-4</v>
      </c>
    </row>
    <row r="412" spans="1:19" s="15" customFormat="1">
      <c r="A412" s="18">
        <v>660</v>
      </c>
      <c r="B412" s="25">
        <v>2.4000000000000001E-4</v>
      </c>
      <c r="C412" s="25">
        <v>1.9300000000000001E-3</v>
      </c>
      <c r="D412" s="25">
        <f t="shared" si="62"/>
        <v>7.7999999999999988E-4</v>
      </c>
      <c r="E412" s="25"/>
      <c r="F412" s="25"/>
      <c r="G412" s="25"/>
      <c r="H412" s="25">
        <v>6.1799999999999997E-3</v>
      </c>
      <c r="I412" s="25">
        <f t="shared" si="63"/>
        <v>5.0299999999999997E-3</v>
      </c>
      <c r="J412" s="25"/>
      <c r="K412" s="25"/>
      <c r="L412" s="25"/>
      <c r="M412" s="25">
        <v>7.8890000000000002E-3</v>
      </c>
      <c r="N412" s="25">
        <f t="shared" si="64"/>
        <v>6.7390000000000002E-3</v>
      </c>
      <c r="O412" s="25"/>
      <c r="P412" s="25"/>
      <c r="Q412" s="25"/>
      <c r="R412" s="25">
        <v>2.0600000000000002E-3</v>
      </c>
      <c r="S412" s="25">
        <f t="shared" si="65"/>
        <v>1.1500000000000002E-3</v>
      </c>
    </row>
    <row r="413" spans="1:19" s="15" customFormat="1">
      <c r="A413" s="18">
        <v>661</v>
      </c>
      <c r="B413" s="25">
        <v>-1.7000000000000001E-4</v>
      </c>
      <c r="C413" s="25">
        <v>2.0200000000000001E-3</v>
      </c>
      <c r="D413" s="25">
        <f t="shared" si="62"/>
        <v>1.0300000000000001E-3</v>
      </c>
      <c r="E413" s="25"/>
      <c r="F413" s="25"/>
      <c r="G413" s="25"/>
      <c r="H413" s="25">
        <v>6.2599999999999999E-3</v>
      </c>
      <c r="I413" s="25">
        <f t="shared" si="63"/>
        <v>5.2700000000000004E-3</v>
      </c>
      <c r="J413" s="25"/>
      <c r="K413" s="25"/>
      <c r="L413" s="25"/>
      <c r="M413" s="25">
        <v>8.0499999999999999E-3</v>
      </c>
      <c r="N413" s="25">
        <f t="shared" si="64"/>
        <v>7.0600000000000003E-3</v>
      </c>
      <c r="O413" s="25"/>
      <c r="P413" s="25"/>
      <c r="Q413" s="25"/>
      <c r="R413" s="25">
        <v>2.15E-3</v>
      </c>
      <c r="S413" s="25">
        <f t="shared" si="65"/>
        <v>9.8999999999999999E-4</v>
      </c>
    </row>
    <row r="414" spans="1:19" s="15" customFormat="1">
      <c r="A414" s="18">
        <v>662</v>
      </c>
      <c r="B414" s="25">
        <v>2.2000000000000001E-4</v>
      </c>
      <c r="C414" s="25">
        <v>2E-3</v>
      </c>
      <c r="D414" s="25">
        <f t="shared" si="62"/>
        <v>7.7499999999999986E-4</v>
      </c>
      <c r="E414" s="25"/>
      <c r="F414" s="25"/>
      <c r="G414" s="25"/>
      <c r="H414" s="25">
        <v>6.1599999999999997E-3</v>
      </c>
      <c r="I414" s="25">
        <f t="shared" si="63"/>
        <v>4.9349999999999993E-3</v>
      </c>
      <c r="J414" s="25"/>
      <c r="K414" s="25"/>
      <c r="L414" s="25"/>
      <c r="M414" s="25">
        <v>7.8100000000000001E-3</v>
      </c>
      <c r="N414" s="25">
        <f t="shared" si="64"/>
        <v>6.5849999999999997E-3</v>
      </c>
      <c r="O414" s="25"/>
      <c r="P414" s="25"/>
      <c r="Q414" s="25"/>
      <c r="R414" s="25">
        <v>2.2300000000000002E-3</v>
      </c>
      <c r="S414" s="25">
        <f t="shared" si="65"/>
        <v>1.2250000000000002E-3</v>
      </c>
    </row>
    <row r="415" spans="1:19" s="15" customFormat="1">
      <c r="A415" s="18">
        <v>663</v>
      </c>
      <c r="B415" s="25">
        <v>-1.9000000000000001E-4</v>
      </c>
      <c r="C415" s="25">
        <v>2.0699999999999998E-3</v>
      </c>
      <c r="D415" s="25">
        <f t="shared" si="62"/>
        <v>1.0949999999999998E-3</v>
      </c>
      <c r="E415" s="25"/>
      <c r="F415" s="25"/>
      <c r="G415" s="25"/>
      <c r="H415" s="25">
        <v>6.1599999999999997E-3</v>
      </c>
      <c r="I415" s="25">
        <f t="shared" si="63"/>
        <v>5.1849999999999995E-3</v>
      </c>
      <c r="J415" s="25"/>
      <c r="K415" s="25"/>
      <c r="L415" s="25"/>
      <c r="M415" s="25">
        <v>8.0099999999999998E-3</v>
      </c>
      <c r="N415" s="25">
        <f t="shared" si="64"/>
        <v>7.0349999999999996E-3</v>
      </c>
      <c r="O415" s="25"/>
      <c r="P415" s="25"/>
      <c r="Q415" s="25"/>
      <c r="R415" s="25">
        <v>2.14E-3</v>
      </c>
      <c r="S415" s="25">
        <f t="shared" si="65"/>
        <v>9.7499999999999996E-4</v>
      </c>
    </row>
    <row r="416" spans="1:19" s="15" customFormat="1">
      <c r="A416" s="18">
        <v>664</v>
      </c>
      <c r="B416" s="25">
        <v>2.1000000000000001E-4</v>
      </c>
      <c r="C416" s="25">
        <v>2.31E-3</v>
      </c>
      <c r="D416" s="25">
        <f t="shared" si="62"/>
        <v>1.08E-3</v>
      </c>
      <c r="E416" s="25"/>
      <c r="F416" s="25"/>
      <c r="G416" s="25"/>
      <c r="H416" s="25">
        <v>6.3E-3</v>
      </c>
      <c r="I416" s="25">
        <f t="shared" si="63"/>
        <v>5.0699999999999999E-3</v>
      </c>
      <c r="J416" s="25"/>
      <c r="K416" s="25"/>
      <c r="L416" s="25"/>
      <c r="M416" s="25">
        <v>8.0400000000000003E-3</v>
      </c>
      <c r="N416" s="25">
        <f t="shared" si="64"/>
        <v>6.8100000000000001E-3</v>
      </c>
      <c r="O416" s="25"/>
      <c r="P416" s="25"/>
      <c r="Q416" s="25"/>
      <c r="R416" s="25">
        <v>2.2499999999999998E-3</v>
      </c>
      <c r="S416" s="25">
        <f t="shared" si="65"/>
        <v>1.23E-3</v>
      </c>
    </row>
    <row r="417" spans="1:19" s="15" customFormat="1">
      <c r="A417" s="18">
        <v>665</v>
      </c>
      <c r="B417" s="25">
        <v>-1.8000000000000001E-4</v>
      </c>
      <c r="C417" s="25">
        <v>1.91E-3</v>
      </c>
      <c r="D417" s="25">
        <f t="shared" si="62"/>
        <v>9.8499999999999998E-4</v>
      </c>
      <c r="E417" s="25"/>
      <c r="F417" s="25"/>
      <c r="G417" s="25"/>
      <c r="H417" s="25">
        <v>6.11E-3</v>
      </c>
      <c r="I417" s="25">
        <f t="shared" si="63"/>
        <v>5.1850000000000004E-3</v>
      </c>
      <c r="J417" s="25"/>
      <c r="K417" s="25"/>
      <c r="L417" s="25"/>
      <c r="M417" s="25">
        <v>7.9389999999999999E-3</v>
      </c>
      <c r="N417" s="25">
        <f t="shared" si="64"/>
        <v>7.0139999999999994E-3</v>
      </c>
      <c r="O417" s="25"/>
      <c r="P417" s="25"/>
      <c r="Q417" s="25"/>
      <c r="R417" s="25">
        <v>2.0300000000000001E-3</v>
      </c>
      <c r="S417" s="25">
        <f t="shared" si="65"/>
        <v>9.2500000000000004E-4</v>
      </c>
    </row>
    <row r="418" spans="1:19" s="15" customFormat="1">
      <c r="A418" s="18">
        <v>666</v>
      </c>
      <c r="B418" s="25">
        <v>3.6000000000000002E-4</v>
      </c>
      <c r="C418" s="25">
        <v>2.0799999999999998E-3</v>
      </c>
      <c r="D418" s="25">
        <f t="shared" si="62"/>
        <v>7.4499999999999979E-4</v>
      </c>
      <c r="E418" s="25"/>
      <c r="F418" s="25"/>
      <c r="G418" s="25"/>
      <c r="H418" s="25">
        <v>6.0699999999999999E-3</v>
      </c>
      <c r="I418" s="25">
        <f t="shared" si="63"/>
        <v>4.7349999999999996E-3</v>
      </c>
      <c r="J418" s="25"/>
      <c r="K418" s="25"/>
      <c r="L418" s="25"/>
      <c r="M418" s="25">
        <v>7.9299999999999995E-3</v>
      </c>
      <c r="N418" s="25">
        <f t="shared" si="64"/>
        <v>6.5949999999999993E-3</v>
      </c>
      <c r="O418" s="25"/>
      <c r="P418" s="25"/>
      <c r="Q418" s="25"/>
      <c r="R418" s="25">
        <v>2.31E-3</v>
      </c>
      <c r="S418" s="25">
        <f t="shared" si="65"/>
        <v>1.335E-3</v>
      </c>
    </row>
    <row r="419" spans="1:19" s="15" customFormat="1">
      <c r="A419" s="18">
        <v>667</v>
      </c>
      <c r="B419" s="25">
        <v>3.2000000000000003E-4</v>
      </c>
      <c r="C419" s="25">
        <v>1.9499999999999999E-3</v>
      </c>
      <c r="D419" s="25">
        <f t="shared" si="62"/>
        <v>6.9999999999999988E-4</v>
      </c>
      <c r="E419" s="25"/>
      <c r="F419" s="25"/>
      <c r="G419" s="25"/>
      <c r="H419" s="25">
        <v>6.0699999999999999E-3</v>
      </c>
      <c r="I419" s="25">
        <f t="shared" si="63"/>
        <v>4.8199999999999996E-3</v>
      </c>
      <c r="J419" s="25"/>
      <c r="K419" s="25"/>
      <c r="L419" s="25"/>
      <c r="M419" s="25">
        <v>7.9600000000000001E-3</v>
      </c>
      <c r="N419" s="25">
        <f t="shared" si="64"/>
        <v>6.7099999999999998E-3</v>
      </c>
      <c r="O419" s="25"/>
      <c r="P419" s="25"/>
      <c r="Q419" s="25"/>
      <c r="R419" s="25">
        <v>2.1800000000000001E-3</v>
      </c>
      <c r="S419" s="25">
        <f t="shared" si="65"/>
        <v>1.25E-3</v>
      </c>
    </row>
    <row r="420" spans="1:19" s="15" customFormat="1">
      <c r="A420" s="18">
        <v>668</v>
      </c>
      <c r="B420" s="25">
        <v>-8.4000000000000003E-4</v>
      </c>
      <c r="C420" s="25">
        <v>2.1800000000000001E-3</v>
      </c>
      <c r="D420" s="25">
        <f t="shared" si="62"/>
        <v>1.5600000000000002E-3</v>
      </c>
      <c r="E420" s="25"/>
      <c r="F420" s="25"/>
      <c r="G420" s="25"/>
      <c r="H420" s="25">
        <v>6.1000000000000004E-3</v>
      </c>
      <c r="I420" s="25">
        <f t="shared" si="63"/>
        <v>5.4800000000000005E-3</v>
      </c>
      <c r="J420" s="25"/>
      <c r="K420" s="25"/>
      <c r="L420" s="25"/>
      <c r="M420" s="25">
        <v>7.9900000000000006E-3</v>
      </c>
      <c r="N420" s="25">
        <f t="shared" si="64"/>
        <v>7.3700000000000007E-3</v>
      </c>
      <c r="O420" s="25"/>
      <c r="P420" s="25"/>
      <c r="Q420" s="25"/>
      <c r="R420" s="25">
        <v>2.0799999999999998E-3</v>
      </c>
      <c r="S420" s="25">
        <f t="shared" si="65"/>
        <v>6.1999999999999989E-4</v>
      </c>
    </row>
    <row r="421" spans="1:19" s="15" customFormat="1">
      <c r="A421" s="18">
        <v>669</v>
      </c>
      <c r="B421" s="25">
        <v>9.1E-4</v>
      </c>
      <c r="C421" s="25">
        <v>1.98E-3</v>
      </c>
      <c r="D421" s="25">
        <f t="shared" si="62"/>
        <v>4.5999999999999991E-4</v>
      </c>
      <c r="E421" s="25"/>
      <c r="F421" s="25"/>
      <c r="G421" s="25"/>
      <c r="H421" s="25">
        <v>6.1000000000000004E-3</v>
      </c>
      <c r="I421" s="25">
        <f t="shared" si="63"/>
        <v>4.5800000000000007E-3</v>
      </c>
      <c r="J421" s="25"/>
      <c r="K421" s="25"/>
      <c r="L421" s="25"/>
      <c r="M421" s="25">
        <v>7.9389999999999999E-3</v>
      </c>
      <c r="N421" s="25">
        <f t="shared" si="64"/>
        <v>6.4189999999999994E-3</v>
      </c>
      <c r="O421" s="25"/>
      <c r="P421" s="25"/>
      <c r="Q421" s="25"/>
      <c r="R421" s="25">
        <v>2.1299999999999999E-3</v>
      </c>
      <c r="S421" s="25">
        <f t="shared" si="65"/>
        <v>1.5200000000000001E-3</v>
      </c>
    </row>
    <row r="422" spans="1:19" s="15" customFormat="1">
      <c r="A422" s="18">
        <v>670</v>
      </c>
      <c r="B422" s="25">
        <v>-6.8000000000000005E-4</v>
      </c>
      <c r="C422" s="25">
        <v>2.1700000000000001E-3</v>
      </c>
      <c r="D422" s="25">
        <f t="shared" si="62"/>
        <v>1.4350000000000001E-3</v>
      </c>
      <c r="E422" s="25"/>
      <c r="F422" s="25"/>
      <c r="G422" s="25"/>
      <c r="H422" s="25">
        <v>5.94E-3</v>
      </c>
      <c r="I422" s="25">
        <f t="shared" si="63"/>
        <v>5.2049999999999996E-3</v>
      </c>
      <c r="J422" s="25"/>
      <c r="K422" s="25"/>
      <c r="L422" s="25"/>
      <c r="M422" s="25">
        <v>8.0000000000000002E-3</v>
      </c>
      <c r="N422" s="25">
        <f t="shared" si="64"/>
        <v>7.2650000000000006E-3</v>
      </c>
      <c r="O422" s="25"/>
      <c r="P422" s="25"/>
      <c r="Q422" s="25"/>
      <c r="R422" s="25">
        <v>2.15E-3</v>
      </c>
      <c r="S422" s="25">
        <f t="shared" si="65"/>
        <v>7.3499999999999998E-4</v>
      </c>
    </row>
    <row r="423" spans="1:19" s="15" customFormat="1">
      <c r="A423" s="18">
        <v>671</v>
      </c>
      <c r="B423" s="25">
        <v>1.1999999999999999E-3</v>
      </c>
      <c r="C423" s="25">
        <v>1.9499999999999999E-3</v>
      </c>
      <c r="D423" s="25">
        <f t="shared" si="62"/>
        <v>3.0500000000000015E-4</v>
      </c>
      <c r="E423" s="25"/>
      <c r="F423" s="25"/>
      <c r="G423" s="25"/>
      <c r="H423" s="25">
        <v>6.0200000000000002E-3</v>
      </c>
      <c r="I423" s="25">
        <f t="shared" si="63"/>
        <v>4.3750000000000004E-3</v>
      </c>
      <c r="J423" s="25"/>
      <c r="K423" s="25"/>
      <c r="L423" s="25"/>
      <c r="M423" s="25">
        <v>7.9000000000000008E-3</v>
      </c>
      <c r="N423" s="25">
        <f t="shared" si="64"/>
        <v>6.255000000000001E-3</v>
      </c>
      <c r="O423" s="25"/>
      <c r="P423" s="25"/>
      <c r="Q423" s="25"/>
      <c r="R423" s="25">
        <v>2.0899999999999998E-3</v>
      </c>
      <c r="S423" s="25">
        <f t="shared" si="65"/>
        <v>1.6449999999999998E-3</v>
      </c>
    </row>
    <row r="424" spans="1:19" s="15" customFormat="1">
      <c r="A424" s="18">
        <v>672</v>
      </c>
      <c r="B424" s="25">
        <v>-8.5999999999999998E-4</v>
      </c>
      <c r="C424" s="25">
        <v>2.1099999999999999E-3</v>
      </c>
      <c r="D424" s="25">
        <f t="shared" si="62"/>
        <v>1.505E-3</v>
      </c>
      <c r="E424" s="25"/>
      <c r="F424" s="25"/>
      <c r="G424" s="25"/>
      <c r="H424" s="25">
        <v>5.8599999999999998E-3</v>
      </c>
      <c r="I424" s="25">
        <f t="shared" si="63"/>
        <v>5.2550000000000001E-3</v>
      </c>
      <c r="J424" s="25"/>
      <c r="K424" s="25"/>
      <c r="L424" s="25"/>
      <c r="M424" s="25">
        <v>7.9900000000000006E-3</v>
      </c>
      <c r="N424" s="25">
        <f t="shared" si="64"/>
        <v>7.3850000000000009E-3</v>
      </c>
      <c r="O424" s="25"/>
      <c r="P424" s="25"/>
      <c r="Q424" s="25"/>
      <c r="R424" s="25">
        <v>2.0699999999999998E-3</v>
      </c>
      <c r="S424" s="25">
        <f t="shared" si="65"/>
        <v>6.0499999999999985E-4</v>
      </c>
    </row>
    <row r="425" spans="1:19" s="15" customFormat="1">
      <c r="A425" s="18">
        <v>673</v>
      </c>
      <c r="B425" s="25">
        <v>2.9999999999999997E-4</v>
      </c>
      <c r="C425" s="25">
        <v>1.81E-3</v>
      </c>
      <c r="D425" s="25">
        <f t="shared" si="62"/>
        <v>6.4999999999999997E-4</v>
      </c>
      <c r="E425" s="25"/>
      <c r="F425" s="25"/>
      <c r="G425" s="25"/>
      <c r="H425" s="25">
        <v>5.9500000000000004E-3</v>
      </c>
      <c r="I425" s="25">
        <f t="shared" si="63"/>
        <v>4.7900000000000009E-3</v>
      </c>
      <c r="J425" s="25"/>
      <c r="K425" s="25"/>
      <c r="L425" s="25"/>
      <c r="M425" s="25">
        <v>7.7400000000000004E-3</v>
      </c>
      <c r="N425" s="25">
        <f t="shared" si="64"/>
        <v>6.5800000000000008E-3</v>
      </c>
      <c r="O425" s="25"/>
      <c r="P425" s="25"/>
      <c r="Q425" s="25"/>
      <c r="R425" s="25">
        <v>2.0200000000000001E-3</v>
      </c>
      <c r="S425" s="25">
        <f t="shared" si="65"/>
        <v>1.16E-3</v>
      </c>
    </row>
    <row r="426" spans="1:19" s="15" customFormat="1">
      <c r="A426" s="18">
        <v>674</v>
      </c>
      <c r="B426" s="25">
        <v>-4.4000000000000002E-4</v>
      </c>
      <c r="C426" s="25">
        <v>1.8699999999999999E-3</v>
      </c>
      <c r="D426" s="25">
        <f t="shared" si="62"/>
        <v>9.5E-4</v>
      </c>
      <c r="E426" s="25"/>
      <c r="F426" s="25"/>
      <c r="G426" s="25"/>
      <c r="H426" s="25">
        <v>5.7999999999999996E-3</v>
      </c>
      <c r="I426" s="25">
        <f t="shared" si="63"/>
        <v>4.8799999999999998E-3</v>
      </c>
      <c r="J426" s="25"/>
      <c r="K426" s="25"/>
      <c r="L426" s="25"/>
      <c r="M426" s="25">
        <v>7.8700000000000003E-3</v>
      </c>
      <c r="N426" s="25">
        <f t="shared" si="64"/>
        <v>6.9500000000000004E-3</v>
      </c>
      <c r="O426" s="25"/>
      <c r="P426" s="25"/>
      <c r="Q426" s="25"/>
      <c r="R426" s="25">
        <v>2.2799999999999999E-3</v>
      </c>
      <c r="S426" s="25">
        <f t="shared" si="65"/>
        <v>9.1999999999999992E-4</v>
      </c>
    </row>
    <row r="427" spans="1:19" s="15" customFormat="1">
      <c r="A427" s="18">
        <v>675</v>
      </c>
      <c r="B427" s="25">
        <v>4.2999999999999999E-4</v>
      </c>
      <c r="C427" s="25">
        <v>1.9E-3</v>
      </c>
      <c r="D427" s="25">
        <f t="shared" si="62"/>
        <v>6.7000000000000002E-4</v>
      </c>
      <c r="E427" s="25"/>
      <c r="F427" s="25"/>
      <c r="G427" s="25"/>
      <c r="H427" s="25">
        <v>5.9100000000000003E-3</v>
      </c>
      <c r="I427" s="25">
        <f t="shared" si="63"/>
        <v>4.6800000000000001E-3</v>
      </c>
      <c r="J427" s="25"/>
      <c r="K427" s="25"/>
      <c r="L427" s="25"/>
      <c r="M427" s="25">
        <v>7.7299999999999999E-3</v>
      </c>
      <c r="N427" s="25">
        <f t="shared" si="64"/>
        <v>6.4999999999999997E-3</v>
      </c>
      <c r="O427" s="25"/>
      <c r="P427" s="25"/>
      <c r="Q427" s="25"/>
      <c r="R427" s="25">
        <v>2.0300000000000001E-3</v>
      </c>
      <c r="S427" s="25">
        <f t="shared" si="65"/>
        <v>1.23E-3</v>
      </c>
    </row>
    <row r="428" spans="1:19" s="15" customFormat="1">
      <c r="A428" s="18">
        <v>676</v>
      </c>
      <c r="B428" s="25">
        <v>-4.4000000000000002E-4</v>
      </c>
      <c r="C428" s="25">
        <v>2.0600000000000002E-3</v>
      </c>
      <c r="D428" s="25">
        <f t="shared" si="62"/>
        <v>1.1200000000000003E-3</v>
      </c>
      <c r="E428" s="25"/>
      <c r="F428" s="25"/>
      <c r="G428" s="25"/>
      <c r="H428" s="25">
        <v>5.8999999999999999E-3</v>
      </c>
      <c r="I428" s="25">
        <f t="shared" si="63"/>
        <v>4.96E-3</v>
      </c>
      <c r="J428" s="25"/>
      <c r="K428" s="25"/>
      <c r="L428" s="25"/>
      <c r="M428" s="25">
        <v>7.9600000000000001E-3</v>
      </c>
      <c r="N428" s="25">
        <f t="shared" si="64"/>
        <v>7.0200000000000002E-3</v>
      </c>
      <c r="O428" s="25"/>
      <c r="P428" s="25"/>
      <c r="Q428" s="25"/>
      <c r="R428" s="25">
        <v>2.32E-3</v>
      </c>
      <c r="S428" s="25">
        <f t="shared" si="65"/>
        <v>9.3999999999999997E-4</v>
      </c>
    </row>
    <row r="429" spans="1:19" s="15" customFormat="1">
      <c r="A429" s="18">
        <v>677</v>
      </c>
      <c r="B429" s="25">
        <v>3.3E-4</v>
      </c>
      <c r="C429" s="25">
        <v>1.81E-3</v>
      </c>
      <c r="D429" s="25">
        <f t="shared" si="62"/>
        <v>6.1499999999999988E-4</v>
      </c>
      <c r="E429" s="25"/>
      <c r="F429" s="25"/>
      <c r="G429" s="25"/>
      <c r="H429" s="25">
        <v>5.8700000000000002E-3</v>
      </c>
      <c r="I429" s="25">
        <f t="shared" si="63"/>
        <v>4.6750000000000003E-3</v>
      </c>
      <c r="J429" s="25"/>
      <c r="K429" s="25"/>
      <c r="L429" s="25"/>
      <c r="M429" s="25">
        <v>7.8490000000000001E-3</v>
      </c>
      <c r="N429" s="25">
        <f t="shared" si="64"/>
        <v>6.6540000000000002E-3</v>
      </c>
      <c r="O429" s="25"/>
      <c r="P429" s="25"/>
      <c r="Q429" s="25"/>
      <c r="R429" s="25">
        <v>2.0600000000000002E-3</v>
      </c>
      <c r="S429" s="25">
        <f t="shared" si="65"/>
        <v>1.1950000000000001E-3</v>
      </c>
    </row>
    <row r="430" spans="1:19" s="15" customFormat="1">
      <c r="A430" s="18">
        <v>678</v>
      </c>
      <c r="B430" s="25">
        <v>-5.0000000000000002E-5</v>
      </c>
      <c r="C430" s="25">
        <v>2.0300000000000001E-3</v>
      </c>
      <c r="D430" s="25">
        <f t="shared" si="62"/>
        <v>9.7500000000000017E-4</v>
      </c>
      <c r="E430" s="25"/>
      <c r="F430" s="25"/>
      <c r="G430" s="25"/>
      <c r="H430" s="25">
        <v>5.8700000000000002E-3</v>
      </c>
      <c r="I430" s="25">
        <f t="shared" si="63"/>
        <v>4.8149999999999998E-3</v>
      </c>
      <c r="J430" s="25"/>
      <c r="K430" s="25"/>
      <c r="L430" s="25"/>
      <c r="M430" s="25">
        <v>7.9299999999999995E-3</v>
      </c>
      <c r="N430" s="25">
        <f t="shared" si="64"/>
        <v>6.8749999999999992E-3</v>
      </c>
      <c r="O430" s="25"/>
      <c r="P430" s="25"/>
      <c r="Q430" s="25"/>
      <c r="R430" s="25">
        <v>2.16E-3</v>
      </c>
      <c r="S430" s="25">
        <f t="shared" si="65"/>
        <v>1.0549999999999999E-3</v>
      </c>
    </row>
    <row r="431" spans="1:19" s="15" customFormat="1">
      <c r="A431" s="18">
        <v>679</v>
      </c>
      <c r="B431" s="25">
        <v>0</v>
      </c>
      <c r="C431" s="25">
        <v>1.7600000000000001E-3</v>
      </c>
      <c r="D431" s="25">
        <f t="shared" si="62"/>
        <v>7.9000000000000001E-4</v>
      </c>
      <c r="E431" s="25"/>
      <c r="F431" s="25"/>
      <c r="G431" s="25"/>
      <c r="H431" s="25">
        <v>5.9199999999999999E-3</v>
      </c>
      <c r="I431" s="25">
        <f t="shared" si="63"/>
        <v>4.9499999999999995E-3</v>
      </c>
      <c r="J431" s="25"/>
      <c r="K431" s="25"/>
      <c r="L431" s="25"/>
      <c r="M431" s="25">
        <v>7.7200000000000003E-3</v>
      </c>
      <c r="N431" s="25">
        <f t="shared" si="64"/>
        <v>6.7499999999999999E-3</v>
      </c>
      <c r="O431" s="25"/>
      <c r="P431" s="25"/>
      <c r="Q431" s="25"/>
      <c r="R431" s="25">
        <v>1.9400000000000001E-3</v>
      </c>
      <c r="S431" s="25">
        <f t="shared" si="65"/>
        <v>9.7000000000000005E-4</v>
      </c>
    </row>
    <row r="432" spans="1:19" s="15" customFormat="1">
      <c r="A432" s="18">
        <v>680</v>
      </c>
      <c r="B432" s="25">
        <v>-2.2000000000000001E-4</v>
      </c>
      <c r="C432" s="25">
        <v>1.8799999999999999E-3</v>
      </c>
      <c r="D432" s="25">
        <f t="shared" si="62"/>
        <v>8.9499999999999996E-4</v>
      </c>
      <c r="E432" s="25"/>
      <c r="F432" s="25"/>
      <c r="G432" s="25"/>
      <c r="H432" s="25">
        <v>5.9100000000000003E-3</v>
      </c>
      <c r="I432" s="25">
        <f t="shared" si="63"/>
        <v>4.9250000000000006E-3</v>
      </c>
      <c r="J432" s="25"/>
      <c r="K432" s="25"/>
      <c r="L432" s="25"/>
      <c r="M432" s="25">
        <v>8.1089999999999999E-3</v>
      </c>
      <c r="N432" s="25">
        <f t="shared" si="64"/>
        <v>7.1240000000000001E-3</v>
      </c>
      <c r="O432" s="25"/>
      <c r="P432" s="25"/>
      <c r="Q432" s="25"/>
      <c r="R432" s="25">
        <v>2.1900000000000001E-3</v>
      </c>
      <c r="S432" s="25">
        <f t="shared" si="65"/>
        <v>9.8499999999999998E-4</v>
      </c>
    </row>
    <row r="433" spans="1:19" s="15" customFormat="1">
      <c r="A433" s="18">
        <v>681</v>
      </c>
      <c r="B433" s="25">
        <v>1.4999999999999999E-4</v>
      </c>
      <c r="C433" s="25">
        <v>1.72E-3</v>
      </c>
      <c r="D433" s="25">
        <f t="shared" si="62"/>
        <v>6.2999999999999992E-4</v>
      </c>
      <c r="E433" s="25"/>
      <c r="F433" s="25"/>
      <c r="G433" s="25"/>
      <c r="H433" s="25">
        <v>5.7299999999999999E-3</v>
      </c>
      <c r="I433" s="25">
        <f t="shared" si="63"/>
        <v>4.64E-3</v>
      </c>
      <c r="J433" s="25"/>
      <c r="K433" s="25"/>
      <c r="L433" s="25"/>
      <c r="M433" s="25">
        <v>7.6800000000000002E-3</v>
      </c>
      <c r="N433" s="25">
        <f t="shared" si="64"/>
        <v>6.5900000000000004E-3</v>
      </c>
      <c r="O433" s="25"/>
      <c r="P433" s="25"/>
      <c r="Q433" s="25"/>
      <c r="R433" s="25">
        <v>2.0300000000000001E-3</v>
      </c>
      <c r="S433" s="25">
        <f t="shared" si="65"/>
        <v>1.09E-3</v>
      </c>
    </row>
    <row r="434" spans="1:19" s="15" customFormat="1">
      <c r="A434" s="18">
        <v>682</v>
      </c>
      <c r="B434" s="25">
        <v>-2.1000000000000001E-4</v>
      </c>
      <c r="C434" s="25">
        <v>1.89E-3</v>
      </c>
      <c r="D434" s="25">
        <f t="shared" si="62"/>
        <v>1E-3</v>
      </c>
      <c r="E434" s="25"/>
      <c r="F434" s="25"/>
      <c r="G434" s="25"/>
      <c r="H434" s="25">
        <v>5.6600000000000001E-3</v>
      </c>
      <c r="I434" s="25">
        <f t="shared" si="63"/>
        <v>4.7699999999999999E-3</v>
      </c>
      <c r="J434" s="25"/>
      <c r="K434" s="25"/>
      <c r="L434" s="25"/>
      <c r="M434" s="25">
        <v>7.8300000000000002E-3</v>
      </c>
      <c r="N434" s="25">
        <f t="shared" si="64"/>
        <v>6.94E-3</v>
      </c>
      <c r="O434" s="25"/>
      <c r="P434" s="25"/>
      <c r="Q434" s="25"/>
      <c r="R434" s="25">
        <v>1.99E-3</v>
      </c>
      <c r="S434" s="25">
        <f t="shared" si="65"/>
        <v>8.8999999999999995E-4</v>
      </c>
    </row>
    <row r="435" spans="1:19" s="15" customFormat="1">
      <c r="A435" s="18">
        <v>683</v>
      </c>
      <c r="B435" s="25">
        <v>-4.0000000000000003E-5</v>
      </c>
      <c r="C435" s="25">
        <v>1.73E-3</v>
      </c>
      <c r="D435" s="25">
        <f t="shared" si="62"/>
        <v>7.9000000000000001E-4</v>
      </c>
      <c r="E435" s="25"/>
      <c r="F435" s="25"/>
      <c r="G435" s="25"/>
      <c r="H435" s="25">
        <v>5.7499999999999999E-3</v>
      </c>
      <c r="I435" s="25">
        <f t="shared" si="63"/>
        <v>4.81E-3</v>
      </c>
      <c r="J435" s="25"/>
      <c r="K435" s="25"/>
      <c r="L435" s="25"/>
      <c r="M435" s="25">
        <v>7.5900000000000004E-3</v>
      </c>
      <c r="N435" s="25">
        <f t="shared" si="64"/>
        <v>6.6500000000000005E-3</v>
      </c>
      <c r="O435" s="25"/>
      <c r="P435" s="25"/>
      <c r="Q435" s="25"/>
      <c r="R435" s="25">
        <v>1.92E-3</v>
      </c>
      <c r="S435" s="25">
        <f t="shared" si="65"/>
        <v>9.3999999999999997E-4</v>
      </c>
    </row>
    <row r="436" spans="1:19" s="15" customFormat="1">
      <c r="A436" s="18">
        <v>684</v>
      </c>
      <c r="B436" s="25">
        <v>-1E-4</v>
      </c>
      <c r="C436" s="25">
        <v>1.8400000000000001E-3</v>
      </c>
      <c r="D436" s="25">
        <f t="shared" si="62"/>
        <v>9.1000000000000011E-4</v>
      </c>
      <c r="E436" s="25"/>
      <c r="F436" s="25"/>
      <c r="G436" s="25"/>
      <c r="H436" s="25">
        <v>5.7299999999999999E-3</v>
      </c>
      <c r="I436" s="25">
        <f t="shared" si="63"/>
        <v>4.7999999999999996E-3</v>
      </c>
      <c r="J436" s="25"/>
      <c r="K436" s="25"/>
      <c r="L436" s="25"/>
      <c r="M436" s="25">
        <v>7.77E-3</v>
      </c>
      <c r="N436" s="25">
        <f t="shared" si="64"/>
        <v>6.8399999999999997E-3</v>
      </c>
      <c r="O436" s="25"/>
      <c r="P436" s="25"/>
      <c r="Q436" s="25"/>
      <c r="R436" s="25">
        <v>1.9599999999999999E-3</v>
      </c>
      <c r="S436" s="25">
        <f t="shared" si="65"/>
        <v>9.2999999999999995E-4</v>
      </c>
    </row>
    <row r="437" spans="1:19" s="15" customFormat="1">
      <c r="A437" s="18">
        <v>685</v>
      </c>
      <c r="B437" s="25">
        <v>1.0000000000000001E-5</v>
      </c>
      <c r="C437" s="25">
        <v>1.7899999999999999E-3</v>
      </c>
      <c r="D437" s="25">
        <f t="shared" si="62"/>
        <v>7.45E-4</v>
      </c>
      <c r="E437" s="25"/>
      <c r="F437" s="25"/>
      <c r="G437" s="25"/>
      <c r="H437" s="25">
        <v>5.5999999999999999E-3</v>
      </c>
      <c r="I437" s="25">
        <f t="shared" si="63"/>
        <v>4.555E-3</v>
      </c>
      <c r="J437" s="25"/>
      <c r="K437" s="25"/>
      <c r="L437" s="25"/>
      <c r="M437" s="25">
        <v>7.7200000000000003E-3</v>
      </c>
      <c r="N437" s="25">
        <f t="shared" si="64"/>
        <v>6.6750000000000004E-3</v>
      </c>
      <c r="O437" s="25"/>
      <c r="P437" s="25"/>
      <c r="Q437" s="25"/>
      <c r="R437" s="25">
        <v>2.0799999999999998E-3</v>
      </c>
      <c r="S437" s="25">
        <f t="shared" si="65"/>
        <v>1.0449999999999999E-3</v>
      </c>
    </row>
    <row r="438" spans="1:19" s="15" customFormat="1">
      <c r="A438" s="18">
        <v>686</v>
      </c>
      <c r="B438" s="25">
        <v>-8.0000000000000007E-5</v>
      </c>
      <c r="C438" s="25">
        <v>1.7600000000000001E-3</v>
      </c>
      <c r="D438" s="25">
        <f t="shared" si="62"/>
        <v>8.0500000000000005E-4</v>
      </c>
      <c r="E438" s="25"/>
      <c r="F438" s="25"/>
      <c r="G438" s="25"/>
      <c r="H438" s="25">
        <v>5.64E-3</v>
      </c>
      <c r="I438" s="25">
        <f t="shared" si="63"/>
        <v>4.6849999999999999E-3</v>
      </c>
      <c r="J438" s="25"/>
      <c r="K438" s="25"/>
      <c r="L438" s="25"/>
      <c r="M438" s="25">
        <v>7.7499999999999999E-3</v>
      </c>
      <c r="N438" s="25">
        <f t="shared" si="64"/>
        <v>6.7949999999999998E-3</v>
      </c>
      <c r="O438" s="25"/>
      <c r="P438" s="25"/>
      <c r="Q438" s="25"/>
      <c r="R438" s="25">
        <v>1.99E-3</v>
      </c>
      <c r="S438" s="25">
        <f t="shared" si="65"/>
        <v>9.5500000000000001E-4</v>
      </c>
    </row>
    <row r="439" spans="1:19" s="15" customFormat="1">
      <c r="A439" s="18">
        <v>687</v>
      </c>
      <c r="B439" s="25">
        <v>-5.0000000000000002E-5</v>
      </c>
      <c r="C439" s="25">
        <v>1.75E-3</v>
      </c>
      <c r="D439" s="25">
        <f t="shared" si="62"/>
        <v>7.7499999999999997E-4</v>
      </c>
      <c r="E439" s="25"/>
      <c r="F439" s="25"/>
      <c r="G439" s="25"/>
      <c r="H439" s="25">
        <v>5.6499999999999996E-3</v>
      </c>
      <c r="I439" s="25">
        <f t="shared" si="63"/>
        <v>4.6749999999999995E-3</v>
      </c>
      <c r="J439" s="25"/>
      <c r="K439" s="25"/>
      <c r="L439" s="25"/>
      <c r="M439" s="25">
        <v>7.7600000000000004E-3</v>
      </c>
      <c r="N439" s="25">
        <f t="shared" si="64"/>
        <v>6.7850000000000002E-3</v>
      </c>
      <c r="O439" s="25"/>
      <c r="P439" s="25"/>
      <c r="Q439" s="25"/>
      <c r="R439" s="25">
        <v>2E-3</v>
      </c>
      <c r="S439" s="25">
        <f t="shared" si="65"/>
        <v>9.7500000000000006E-4</v>
      </c>
    </row>
    <row r="440" spans="1:19" s="15" customFormat="1">
      <c r="A440" s="18">
        <v>688</v>
      </c>
      <c r="B440" s="25">
        <v>-6.8999999999999997E-5</v>
      </c>
      <c r="C440" s="25">
        <v>1.72E-3</v>
      </c>
      <c r="D440" s="25">
        <f t="shared" si="62"/>
        <v>7.7950000000000003E-4</v>
      </c>
      <c r="E440" s="25"/>
      <c r="F440" s="25"/>
      <c r="G440" s="25"/>
      <c r="H440" s="25">
        <v>5.4900000000000001E-3</v>
      </c>
      <c r="I440" s="25">
        <f t="shared" si="63"/>
        <v>4.5494999999999997E-3</v>
      </c>
      <c r="J440" s="25"/>
      <c r="K440" s="25"/>
      <c r="L440" s="25"/>
      <c r="M440" s="25">
        <v>7.7200000000000003E-3</v>
      </c>
      <c r="N440" s="25">
        <f t="shared" si="64"/>
        <v>6.7795000000000008E-3</v>
      </c>
      <c r="O440" s="25"/>
      <c r="P440" s="25"/>
      <c r="Q440" s="25"/>
      <c r="R440" s="25">
        <v>1.9499999999999999E-3</v>
      </c>
      <c r="S440" s="25">
        <f t="shared" si="65"/>
        <v>9.4049999999999993E-4</v>
      </c>
    </row>
    <row r="441" spans="1:19" s="15" customFormat="1">
      <c r="A441" s="18">
        <v>689</v>
      </c>
      <c r="B441" s="25">
        <v>6.8999999999999997E-5</v>
      </c>
      <c r="C441" s="25">
        <v>1.6800000000000001E-3</v>
      </c>
      <c r="D441" s="25">
        <f t="shared" si="62"/>
        <v>6.5050000000000004E-4</v>
      </c>
      <c r="E441" s="25"/>
      <c r="F441" s="25"/>
      <c r="G441" s="25"/>
      <c r="H441" s="25">
        <v>5.5599999999999998E-3</v>
      </c>
      <c r="I441" s="25">
        <f t="shared" si="63"/>
        <v>4.5304999999999998E-3</v>
      </c>
      <c r="J441" s="25"/>
      <c r="K441" s="25"/>
      <c r="L441" s="25"/>
      <c r="M441" s="25">
        <v>7.7099999999999998E-3</v>
      </c>
      <c r="N441" s="25">
        <f t="shared" si="64"/>
        <v>6.6804999999999998E-3</v>
      </c>
      <c r="O441" s="25"/>
      <c r="P441" s="25"/>
      <c r="Q441" s="25"/>
      <c r="R441" s="25">
        <v>1.99E-3</v>
      </c>
      <c r="S441" s="25">
        <f t="shared" si="65"/>
        <v>1.0295E-3</v>
      </c>
    </row>
    <row r="442" spans="1:19" s="15" customFormat="1">
      <c r="A442" s="18">
        <v>690</v>
      </c>
      <c r="B442" s="25">
        <v>2.9999999999999997E-4</v>
      </c>
      <c r="C442" s="25">
        <v>1.6299999999999999E-3</v>
      </c>
      <c r="D442" s="25">
        <f t="shared" si="62"/>
        <v>5.1999999999999985E-4</v>
      </c>
      <c r="E442" s="25"/>
      <c r="F442" s="25"/>
      <c r="G442" s="25"/>
      <c r="H442" s="25">
        <v>5.5100000000000001E-3</v>
      </c>
      <c r="I442" s="25">
        <f t="shared" si="63"/>
        <v>4.4000000000000003E-3</v>
      </c>
      <c r="J442" s="25"/>
      <c r="K442" s="25"/>
      <c r="L442" s="25"/>
      <c r="M442" s="25">
        <v>7.6800000000000002E-3</v>
      </c>
      <c r="N442" s="25">
        <f t="shared" si="64"/>
        <v>6.5700000000000003E-3</v>
      </c>
      <c r="O442" s="25"/>
      <c r="P442" s="25"/>
      <c r="Q442" s="25"/>
      <c r="R442" s="25">
        <v>1.92E-3</v>
      </c>
      <c r="S442" s="25">
        <f t="shared" si="65"/>
        <v>1.1100000000000001E-3</v>
      </c>
    </row>
    <row r="443" spans="1:19" s="15" customFormat="1">
      <c r="A443" s="18">
        <v>691</v>
      </c>
      <c r="B443" s="25">
        <v>-1.1E-4</v>
      </c>
      <c r="C443" s="25">
        <v>1.6000000000000001E-3</v>
      </c>
      <c r="D443" s="25">
        <f t="shared" si="62"/>
        <v>7.1000000000000013E-4</v>
      </c>
      <c r="E443" s="25"/>
      <c r="F443" s="25"/>
      <c r="G443" s="25"/>
      <c r="H443" s="25">
        <v>5.4799999999999996E-3</v>
      </c>
      <c r="I443" s="25">
        <f t="shared" si="63"/>
        <v>4.5899999999999995E-3</v>
      </c>
      <c r="J443" s="25"/>
      <c r="K443" s="25"/>
      <c r="L443" s="25"/>
      <c r="M443" s="25">
        <v>7.6499999999999997E-3</v>
      </c>
      <c r="N443" s="25">
        <f t="shared" si="64"/>
        <v>6.7599999999999995E-3</v>
      </c>
      <c r="O443" s="25"/>
      <c r="P443" s="25"/>
      <c r="Q443" s="25"/>
      <c r="R443" s="25">
        <v>1.89E-3</v>
      </c>
      <c r="S443" s="25">
        <f t="shared" si="65"/>
        <v>8.8999999999999995E-4</v>
      </c>
    </row>
    <row r="444" spans="1:19" s="15" customFormat="1">
      <c r="A444" s="18">
        <v>692</v>
      </c>
      <c r="B444" s="25">
        <v>6.0000000000000002E-5</v>
      </c>
      <c r="C444" s="25">
        <v>1.6800000000000001E-3</v>
      </c>
      <c r="D444" s="25">
        <f t="shared" si="62"/>
        <v>7.1000000000000013E-4</v>
      </c>
      <c r="E444" s="25"/>
      <c r="F444" s="25"/>
      <c r="G444" s="25"/>
      <c r="H444" s="25">
        <v>5.4000000000000003E-3</v>
      </c>
      <c r="I444" s="25">
        <f t="shared" si="63"/>
        <v>4.4299999999999999E-3</v>
      </c>
      <c r="J444" s="25"/>
      <c r="K444" s="25"/>
      <c r="L444" s="25"/>
      <c r="M444" s="25">
        <v>7.6699999999999997E-3</v>
      </c>
      <c r="N444" s="25">
        <f t="shared" si="64"/>
        <v>6.6999999999999994E-3</v>
      </c>
      <c r="O444" s="25"/>
      <c r="P444" s="25"/>
      <c r="Q444" s="25"/>
      <c r="R444" s="25">
        <v>1.8799999999999999E-3</v>
      </c>
      <c r="S444" s="25">
        <f t="shared" si="65"/>
        <v>9.6999999999999994E-4</v>
      </c>
    </row>
    <row r="445" spans="1:19" s="15" customFormat="1">
      <c r="A445" s="18">
        <v>693</v>
      </c>
      <c r="B445" s="25">
        <v>-5.0000000000000002E-5</v>
      </c>
      <c r="C445" s="25">
        <v>1.5399999999999999E-3</v>
      </c>
      <c r="D445" s="25">
        <f t="shared" si="62"/>
        <v>6.2999999999999992E-4</v>
      </c>
      <c r="E445" s="25"/>
      <c r="F445" s="25"/>
      <c r="G445" s="25"/>
      <c r="H445" s="25">
        <v>5.2900000000000004E-3</v>
      </c>
      <c r="I445" s="25">
        <f t="shared" si="63"/>
        <v>4.3800000000000002E-3</v>
      </c>
      <c r="J445" s="25"/>
      <c r="K445" s="25"/>
      <c r="L445" s="25"/>
      <c r="M445" s="25">
        <v>7.5100000000000002E-3</v>
      </c>
      <c r="N445" s="25">
        <f t="shared" si="64"/>
        <v>6.6E-3</v>
      </c>
      <c r="O445" s="25"/>
      <c r="P445" s="25"/>
      <c r="Q445" s="25"/>
      <c r="R445" s="25">
        <v>1.8699999999999999E-3</v>
      </c>
      <c r="S445" s="25">
        <f t="shared" si="65"/>
        <v>9.1E-4</v>
      </c>
    </row>
    <row r="446" spans="1:19" s="15" customFormat="1">
      <c r="A446" s="18">
        <v>694</v>
      </c>
      <c r="B446" s="25">
        <v>-8.0000000000000007E-5</v>
      </c>
      <c r="C446" s="25">
        <v>1.5399999999999999E-3</v>
      </c>
      <c r="D446" s="25">
        <f t="shared" si="62"/>
        <v>6.8499999999999995E-4</v>
      </c>
      <c r="E446" s="25"/>
      <c r="F446" s="25"/>
      <c r="G446" s="25"/>
      <c r="H446" s="25">
        <v>5.2900000000000004E-3</v>
      </c>
      <c r="I446" s="25">
        <f t="shared" si="63"/>
        <v>4.4350000000000006E-3</v>
      </c>
      <c r="J446" s="25"/>
      <c r="K446" s="25"/>
      <c r="L446" s="25"/>
      <c r="M446" s="25">
        <v>7.5599999999999999E-3</v>
      </c>
      <c r="N446" s="25">
        <f t="shared" si="64"/>
        <v>6.705E-3</v>
      </c>
      <c r="O446" s="25"/>
      <c r="P446" s="25"/>
      <c r="Q446" s="25"/>
      <c r="R446" s="25">
        <v>1.7899999999999999E-3</v>
      </c>
      <c r="S446" s="25">
        <f t="shared" si="65"/>
        <v>8.5499999999999997E-4</v>
      </c>
    </row>
    <row r="447" spans="1:19" s="15" customFormat="1">
      <c r="A447" s="18">
        <v>695</v>
      </c>
      <c r="B447" s="25">
        <v>-1.2E-4</v>
      </c>
      <c r="C447" s="25">
        <v>1.57E-3</v>
      </c>
      <c r="D447" s="25">
        <f t="shared" si="62"/>
        <v>7.5500000000000003E-4</v>
      </c>
      <c r="E447" s="25"/>
      <c r="F447" s="25"/>
      <c r="G447" s="25"/>
      <c r="H447" s="25">
        <v>5.3299999999999997E-3</v>
      </c>
      <c r="I447" s="25">
        <f t="shared" si="63"/>
        <v>4.5149999999999999E-3</v>
      </c>
      <c r="J447" s="25"/>
      <c r="K447" s="25"/>
      <c r="L447" s="25"/>
      <c r="M447" s="25">
        <v>7.5599999999999999E-3</v>
      </c>
      <c r="N447" s="25">
        <f t="shared" si="64"/>
        <v>6.7450000000000001E-3</v>
      </c>
      <c r="O447" s="25"/>
      <c r="P447" s="25"/>
      <c r="Q447" s="25"/>
      <c r="R447" s="25">
        <v>1.75E-3</v>
      </c>
      <c r="S447" s="25">
        <f t="shared" si="65"/>
        <v>8.1499999999999997E-4</v>
      </c>
    </row>
    <row r="448" spans="1:19" s="15" customFormat="1">
      <c r="A448" s="18">
        <v>696</v>
      </c>
      <c r="B448" s="25">
        <v>-1.6000000000000001E-4</v>
      </c>
      <c r="C448" s="25">
        <v>1.5100000000000001E-3</v>
      </c>
      <c r="D448" s="25">
        <f t="shared" si="62"/>
        <v>6.9000000000000008E-4</v>
      </c>
      <c r="E448" s="25"/>
      <c r="F448" s="25"/>
      <c r="G448" s="25"/>
      <c r="H448" s="25">
        <v>5.3099999999999996E-3</v>
      </c>
      <c r="I448" s="25">
        <f t="shared" si="63"/>
        <v>4.4899999999999992E-3</v>
      </c>
      <c r="J448" s="25"/>
      <c r="K448" s="25"/>
      <c r="L448" s="25"/>
      <c r="M448" s="25">
        <v>7.6400000000000001E-3</v>
      </c>
      <c r="N448" s="25">
        <f t="shared" si="64"/>
        <v>6.8199999999999997E-3</v>
      </c>
      <c r="O448" s="25"/>
      <c r="P448" s="25"/>
      <c r="Q448" s="25"/>
      <c r="R448" s="25">
        <v>1.8E-3</v>
      </c>
      <c r="S448" s="25">
        <f t="shared" si="65"/>
        <v>8.1999999999999998E-4</v>
      </c>
    </row>
    <row r="449" spans="1:19" s="15" customFormat="1">
      <c r="A449" s="18">
        <v>697</v>
      </c>
      <c r="B449" s="25">
        <v>-9.0000000000000006E-5</v>
      </c>
      <c r="C449" s="25">
        <v>1.5299999999999999E-3</v>
      </c>
      <c r="D449" s="25">
        <f t="shared" si="62"/>
        <v>6.8999999999999986E-4</v>
      </c>
      <c r="E449" s="25"/>
      <c r="F449" s="25"/>
      <c r="G449" s="25"/>
      <c r="H449" s="25">
        <v>5.28E-3</v>
      </c>
      <c r="I449" s="25">
        <f t="shared" si="63"/>
        <v>4.4399999999999995E-3</v>
      </c>
      <c r="J449" s="25"/>
      <c r="K449" s="25"/>
      <c r="L449" s="25"/>
      <c r="M449" s="25">
        <v>7.5300000000000002E-3</v>
      </c>
      <c r="N449" s="25">
        <f t="shared" si="64"/>
        <v>6.6899999999999998E-3</v>
      </c>
      <c r="O449" s="25"/>
      <c r="P449" s="25"/>
      <c r="Q449" s="25"/>
      <c r="R449" s="25">
        <v>1.7700000000000001E-3</v>
      </c>
      <c r="S449" s="25">
        <f t="shared" si="65"/>
        <v>8.4000000000000003E-4</v>
      </c>
    </row>
    <row r="450" spans="1:19" s="15" customFormat="1">
      <c r="A450" s="18">
        <v>698</v>
      </c>
      <c r="B450" s="25">
        <v>-2.0000000000000001E-4</v>
      </c>
      <c r="C450" s="25">
        <v>1.4E-3</v>
      </c>
      <c r="D450" s="25">
        <f t="shared" ref="D450:D452" si="66">C450-S450</f>
        <v>6.3000000000000003E-4</v>
      </c>
      <c r="E450" s="25"/>
      <c r="F450" s="25"/>
      <c r="G450" s="25"/>
      <c r="H450" s="25">
        <v>5.2399999999999999E-3</v>
      </c>
      <c r="I450" s="25">
        <f t="shared" ref="I450:I452" si="67">H450-S450</f>
        <v>4.47E-3</v>
      </c>
      <c r="J450" s="25"/>
      <c r="K450" s="25"/>
      <c r="L450" s="25"/>
      <c r="M450" s="25">
        <v>7.4999999999999997E-3</v>
      </c>
      <c r="N450" s="25">
        <f t="shared" ref="N450:N452" si="68">M450-S450</f>
        <v>6.7299999999999999E-3</v>
      </c>
      <c r="O450" s="25"/>
      <c r="P450" s="25"/>
      <c r="Q450" s="25"/>
      <c r="R450" s="25">
        <v>1.74E-3</v>
      </c>
      <c r="S450" s="25">
        <f t="shared" si="65"/>
        <v>7.6999999999999996E-4</v>
      </c>
    </row>
    <row r="451" spans="1:19" s="15" customFormat="1">
      <c r="A451" s="18">
        <v>699</v>
      </c>
      <c r="B451" s="25">
        <v>3.0000000000000001E-5</v>
      </c>
      <c r="C451" s="25">
        <v>1.49E-3</v>
      </c>
      <c r="D451" s="25">
        <f t="shared" si="66"/>
        <v>5.9499999999999993E-4</v>
      </c>
      <c r="E451" s="25"/>
      <c r="F451" s="25"/>
      <c r="G451" s="25"/>
      <c r="H451" s="25">
        <v>5.2300000000000003E-3</v>
      </c>
      <c r="I451" s="25">
        <f t="shared" si="67"/>
        <v>4.3350000000000003E-3</v>
      </c>
      <c r="J451" s="25"/>
      <c r="K451" s="25"/>
      <c r="L451" s="25"/>
      <c r="M451" s="25">
        <v>7.4599999999999996E-3</v>
      </c>
      <c r="N451" s="25">
        <f t="shared" si="68"/>
        <v>6.5649999999999997E-3</v>
      </c>
      <c r="O451" s="25"/>
      <c r="P451" s="25"/>
      <c r="Q451" s="25"/>
      <c r="R451" s="25">
        <v>1.7600000000000001E-3</v>
      </c>
      <c r="S451" s="25">
        <f t="shared" si="65"/>
        <v>8.9500000000000007E-4</v>
      </c>
    </row>
    <row r="452" spans="1:19" s="15" customFormat="1">
      <c r="A452" s="18">
        <v>700</v>
      </c>
      <c r="B452" s="25">
        <v>4.0000000000000003E-5</v>
      </c>
      <c r="C452" s="25">
        <v>1.3500000000000001E-3</v>
      </c>
      <c r="D452" s="25">
        <f t="shared" si="66"/>
        <v>4.95E-4</v>
      </c>
      <c r="E452" s="25"/>
      <c r="F452" s="25"/>
      <c r="G452" s="25"/>
      <c r="H452" s="25">
        <v>5.1399999999999996E-3</v>
      </c>
      <c r="I452" s="25">
        <f t="shared" si="67"/>
        <v>4.2849999999999997E-3</v>
      </c>
      <c r="J452" s="25"/>
      <c r="K452" s="25"/>
      <c r="L452" s="25"/>
      <c r="M452" s="25">
        <v>7.4000000000000003E-3</v>
      </c>
      <c r="N452" s="25">
        <f t="shared" si="68"/>
        <v>6.5450000000000005E-3</v>
      </c>
      <c r="O452" s="25"/>
      <c r="P452" s="25"/>
      <c r="Q452" s="25"/>
      <c r="R452" s="25">
        <v>1.67E-3</v>
      </c>
      <c r="S452" s="25">
        <f t="shared" si="65"/>
        <v>8.5500000000000007E-4</v>
      </c>
    </row>
    <row r="453" spans="1:1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1.0033000000000004E-3</v>
      </c>
      <c r="E453" s="25"/>
      <c r="F453" s="25"/>
      <c r="G453" s="25"/>
      <c r="H453" s="25"/>
      <c r="I453" s="25">
        <f t="shared" ref="I453:N453" si="69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5.2238999999999983E-3</v>
      </c>
      <c r="J453" s="25"/>
      <c r="K453" s="25"/>
      <c r="L453" s="25"/>
      <c r="M453" s="25"/>
      <c r="N453" s="25">
        <f t="shared" si="69"/>
        <v>6.9294400000000011E-3</v>
      </c>
      <c r="O453" s="25"/>
      <c r="P453" s="25"/>
      <c r="Q453" s="25"/>
      <c r="R453" s="25"/>
      <c r="S453" s="25"/>
    </row>
    <row r="454" spans="1:19" s="2" customFormat="1">
      <c r="G454" s="10"/>
      <c r="L454" s="10"/>
      <c r="Q454" s="10"/>
    </row>
    <row r="455" spans="1:19" s="2" customFormat="1">
      <c r="G455" s="10"/>
      <c r="L455" s="10"/>
      <c r="Q455" s="10"/>
    </row>
    <row r="456" spans="1:19" s="2" customFormat="1">
      <c r="G456" s="10"/>
      <c r="L456" s="10"/>
      <c r="Q456" s="10"/>
    </row>
    <row r="457" spans="1:19" s="2" customFormat="1">
      <c r="G457" s="10"/>
      <c r="L457" s="10"/>
      <c r="Q457" s="10"/>
    </row>
    <row r="458" spans="1:19" s="2" customFormat="1">
      <c r="G458" s="10"/>
      <c r="L458" s="10"/>
      <c r="Q458" s="10"/>
    </row>
    <row r="459" spans="1:19" s="2" customFormat="1">
      <c r="G459" s="10"/>
      <c r="L459" s="10"/>
      <c r="Q459" s="10"/>
    </row>
    <row r="460" spans="1:19" s="2" customFormat="1">
      <c r="G460" s="10"/>
      <c r="L460" s="10"/>
      <c r="Q460" s="10"/>
    </row>
    <row r="461" spans="1:19" s="2" customFormat="1">
      <c r="G461" s="10"/>
      <c r="L461" s="10"/>
      <c r="Q461" s="10"/>
    </row>
    <row r="462" spans="1:19" s="2" customFormat="1">
      <c r="G462" s="10"/>
      <c r="L462" s="10"/>
      <c r="Q462" s="10"/>
    </row>
    <row r="463" spans="1:19" s="2" customFormat="1">
      <c r="G463" s="10"/>
      <c r="L463" s="10"/>
      <c r="Q463" s="10"/>
    </row>
    <row r="464" spans="1:19" s="2" customFormat="1">
      <c r="G464" s="10"/>
      <c r="L464" s="10"/>
      <c r="Q464" s="10"/>
    </row>
    <row r="465" spans="7:17" s="2" customFormat="1">
      <c r="G465" s="10"/>
      <c r="L465" s="10"/>
      <c r="Q465" s="10"/>
    </row>
    <row r="466" spans="7:17" s="2" customFormat="1">
      <c r="G466" s="10"/>
      <c r="L466" s="10"/>
      <c r="Q466" s="10"/>
    </row>
    <row r="467" spans="7:17" s="2" customFormat="1">
      <c r="G467" s="10"/>
      <c r="L467" s="10"/>
      <c r="Q467" s="10"/>
    </row>
    <row r="468" spans="7:17" s="2" customFormat="1">
      <c r="G468" s="10"/>
      <c r="L468" s="10"/>
      <c r="Q468" s="10"/>
    </row>
    <row r="469" spans="7:17" s="2" customFormat="1">
      <c r="G469" s="10"/>
      <c r="L469" s="10"/>
      <c r="Q469" s="10"/>
    </row>
    <row r="470" spans="7:17" s="2" customFormat="1">
      <c r="G470" s="10"/>
      <c r="L470" s="10"/>
      <c r="Q470" s="10"/>
    </row>
    <row r="471" spans="7:17" s="2" customFormat="1">
      <c r="G471" s="10"/>
      <c r="L471" s="10"/>
      <c r="Q471" s="10"/>
    </row>
    <row r="472" spans="7:17" s="2" customFormat="1">
      <c r="G472" s="10"/>
      <c r="L472" s="10"/>
      <c r="Q472" s="10"/>
    </row>
    <row r="473" spans="7:17" s="2" customFormat="1">
      <c r="G473" s="10"/>
      <c r="L473" s="10"/>
      <c r="Q473" s="10"/>
    </row>
    <row r="474" spans="7:17" s="2" customFormat="1">
      <c r="G474" s="10"/>
      <c r="L474" s="10"/>
      <c r="Q474" s="10"/>
    </row>
    <row r="475" spans="7:17" s="2" customFormat="1">
      <c r="G475" s="10"/>
      <c r="L475" s="10"/>
      <c r="Q475" s="10"/>
    </row>
    <row r="476" spans="7:17" s="2" customFormat="1">
      <c r="G476" s="10"/>
      <c r="L476" s="10"/>
      <c r="Q476" s="10"/>
    </row>
    <row r="477" spans="7:17" s="2" customFormat="1">
      <c r="G477" s="10"/>
      <c r="L477" s="10"/>
      <c r="Q477" s="10"/>
    </row>
    <row r="478" spans="7:17" s="2" customFormat="1">
      <c r="G478" s="10"/>
      <c r="L478" s="10"/>
      <c r="Q478" s="10"/>
    </row>
    <row r="479" spans="7:17" s="2" customFormat="1">
      <c r="G479" s="10"/>
      <c r="L479" s="10"/>
      <c r="Q479" s="10"/>
    </row>
    <row r="480" spans="7:17" s="2" customFormat="1">
      <c r="G480" s="10"/>
      <c r="L480" s="10"/>
      <c r="Q480" s="10"/>
    </row>
    <row r="481" spans="7:17" s="2" customFormat="1">
      <c r="G481" s="10"/>
      <c r="L481" s="10"/>
      <c r="Q481" s="10"/>
    </row>
    <row r="482" spans="7:17" s="2" customFormat="1">
      <c r="G482" s="10"/>
      <c r="L482" s="10"/>
      <c r="Q482" s="10"/>
    </row>
    <row r="483" spans="7:17" s="2" customFormat="1">
      <c r="G483" s="10"/>
      <c r="L483" s="10"/>
      <c r="Q483" s="10"/>
    </row>
    <row r="484" spans="7:17" s="2" customFormat="1">
      <c r="G484" s="10"/>
      <c r="L484" s="10"/>
      <c r="Q484" s="10"/>
    </row>
    <row r="485" spans="7:17" s="2" customFormat="1">
      <c r="G485" s="10"/>
      <c r="L485" s="10"/>
      <c r="Q485" s="10"/>
    </row>
    <row r="486" spans="7:17" s="2" customFormat="1">
      <c r="G486" s="10"/>
      <c r="L486" s="10"/>
      <c r="Q486" s="10"/>
    </row>
    <row r="487" spans="7:17" s="2" customFormat="1">
      <c r="G487" s="10"/>
      <c r="L487" s="10"/>
      <c r="Q487" s="10"/>
    </row>
    <row r="488" spans="7:17" s="2" customFormat="1">
      <c r="G488" s="10"/>
      <c r="L488" s="10"/>
      <c r="Q488" s="10"/>
    </row>
    <row r="489" spans="7:17" s="2" customFormat="1">
      <c r="G489" s="10"/>
      <c r="L489" s="10"/>
      <c r="Q489" s="10"/>
    </row>
    <row r="490" spans="7:17" s="2" customFormat="1">
      <c r="G490" s="10"/>
      <c r="L490" s="10"/>
      <c r="Q490" s="10"/>
    </row>
    <row r="491" spans="7:17" s="2" customFormat="1">
      <c r="G491" s="10"/>
      <c r="L491" s="10"/>
      <c r="Q491" s="10"/>
    </row>
    <row r="492" spans="7:17" s="2" customFormat="1">
      <c r="G492" s="10"/>
      <c r="L492" s="10"/>
      <c r="Q492" s="10"/>
    </row>
    <row r="493" spans="7:17" s="2" customFormat="1">
      <c r="G493" s="10"/>
      <c r="L493" s="10"/>
      <c r="Q493" s="10"/>
    </row>
    <row r="494" spans="7:17" s="2" customFormat="1">
      <c r="G494" s="10"/>
      <c r="L494" s="10"/>
      <c r="Q494" s="10"/>
    </row>
    <row r="495" spans="7:17" s="2" customFormat="1">
      <c r="G495" s="10"/>
      <c r="L495" s="10"/>
      <c r="Q495" s="10"/>
    </row>
    <row r="496" spans="7:17" s="2" customFormat="1">
      <c r="G496" s="10"/>
      <c r="L496" s="10"/>
      <c r="Q496" s="10"/>
    </row>
    <row r="497" spans="7:17" s="2" customFormat="1">
      <c r="G497" s="10"/>
      <c r="L497" s="10"/>
      <c r="Q497" s="10"/>
    </row>
    <row r="498" spans="7:17" s="2" customFormat="1">
      <c r="G498" s="10"/>
      <c r="L498" s="10"/>
      <c r="Q498" s="10"/>
    </row>
    <row r="499" spans="7:17" s="2" customFormat="1">
      <c r="G499" s="10"/>
      <c r="L499" s="10"/>
      <c r="Q499" s="10"/>
    </row>
    <row r="500" spans="7:17" s="2" customFormat="1">
      <c r="G500" s="10"/>
      <c r="L500" s="10"/>
      <c r="Q500" s="10"/>
    </row>
    <row r="501" spans="7:17" s="2" customFormat="1">
      <c r="G501" s="10"/>
      <c r="L501" s="10"/>
      <c r="Q501" s="10"/>
    </row>
    <row r="502" spans="7:17" s="2" customFormat="1">
      <c r="G502" s="10"/>
      <c r="L502" s="10"/>
      <c r="Q502" s="10"/>
    </row>
    <row r="503" spans="7:17" s="2" customFormat="1">
      <c r="G503" s="10"/>
      <c r="L503" s="10"/>
      <c r="Q503" s="10"/>
    </row>
    <row r="504" spans="7:17" s="2" customFormat="1">
      <c r="G504" s="10"/>
      <c r="L504" s="10"/>
      <c r="Q504" s="10"/>
    </row>
    <row r="505" spans="7:17" s="2" customFormat="1">
      <c r="G505" s="10"/>
      <c r="L505" s="10"/>
      <c r="Q505" s="10"/>
    </row>
    <row r="506" spans="7:17" s="2" customFormat="1">
      <c r="G506" s="10"/>
      <c r="L506" s="10"/>
      <c r="Q506" s="10"/>
    </row>
    <row r="507" spans="7:17" s="2" customFormat="1">
      <c r="G507" s="10"/>
      <c r="L507" s="10"/>
      <c r="Q507" s="10"/>
    </row>
    <row r="508" spans="7:17" s="2" customFormat="1">
      <c r="G508" s="10"/>
      <c r="L508" s="10"/>
      <c r="Q508" s="10"/>
    </row>
    <row r="509" spans="7:17" s="2" customFormat="1">
      <c r="G509" s="10"/>
      <c r="L509" s="10"/>
      <c r="Q509" s="10"/>
    </row>
    <row r="510" spans="7:17" s="2" customFormat="1">
      <c r="G510" s="10"/>
      <c r="L510" s="10"/>
      <c r="Q510" s="10"/>
    </row>
    <row r="511" spans="7:17" s="2" customFormat="1">
      <c r="G511" s="10"/>
      <c r="L511" s="10"/>
      <c r="Q511" s="10"/>
    </row>
    <row r="512" spans="7:17" s="2" customFormat="1">
      <c r="G512" s="10"/>
      <c r="L512" s="10"/>
      <c r="Q512" s="10"/>
    </row>
    <row r="513" spans="7:17" s="2" customFormat="1">
      <c r="G513" s="10"/>
      <c r="L513" s="10"/>
      <c r="Q513" s="10"/>
    </row>
    <row r="514" spans="7:17" s="2" customFormat="1">
      <c r="G514" s="10"/>
      <c r="L514" s="10"/>
      <c r="Q514" s="10"/>
    </row>
    <row r="515" spans="7:17" s="2" customFormat="1">
      <c r="G515" s="10"/>
      <c r="L515" s="10"/>
      <c r="Q515" s="10"/>
    </row>
    <row r="516" spans="7:17" s="2" customFormat="1">
      <c r="G516" s="10"/>
      <c r="L516" s="10"/>
      <c r="Q516" s="10"/>
    </row>
    <row r="517" spans="7:17" s="2" customFormat="1">
      <c r="G517" s="10"/>
      <c r="L517" s="10"/>
      <c r="Q517" s="10"/>
    </row>
    <row r="518" spans="7:17" s="2" customFormat="1">
      <c r="G518" s="10"/>
      <c r="L518" s="10"/>
      <c r="Q518" s="10"/>
    </row>
    <row r="519" spans="7:17" s="2" customFormat="1">
      <c r="G519" s="10"/>
      <c r="L519" s="10"/>
      <c r="Q519" s="10"/>
    </row>
    <row r="520" spans="7:17" s="2" customFormat="1">
      <c r="G520" s="10"/>
      <c r="L520" s="10"/>
      <c r="Q520" s="10"/>
    </row>
    <row r="521" spans="7:17" s="2" customFormat="1">
      <c r="G521" s="10"/>
      <c r="L521" s="10"/>
      <c r="Q521" s="10"/>
    </row>
    <row r="522" spans="7:17" s="2" customFormat="1">
      <c r="G522" s="10"/>
      <c r="L522" s="10"/>
      <c r="Q522" s="10"/>
    </row>
    <row r="523" spans="7:17" s="2" customFormat="1">
      <c r="G523" s="10"/>
      <c r="L523" s="10"/>
      <c r="Q523" s="10"/>
    </row>
    <row r="524" spans="7:17" s="2" customFormat="1">
      <c r="G524" s="10"/>
      <c r="L524" s="10"/>
      <c r="Q524" s="10"/>
    </row>
    <row r="525" spans="7:17" s="2" customFormat="1">
      <c r="G525" s="10"/>
      <c r="L525" s="10"/>
      <c r="Q525" s="10"/>
    </row>
    <row r="526" spans="7:17" s="2" customFormat="1">
      <c r="G526" s="10"/>
      <c r="L526" s="10"/>
      <c r="Q526" s="10"/>
    </row>
    <row r="527" spans="7:17" s="2" customFormat="1">
      <c r="G527" s="10"/>
      <c r="L527" s="10"/>
      <c r="Q527" s="10"/>
    </row>
    <row r="528" spans="7:17" s="2" customFormat="1">
      <c r="G528" s="10"/>
      <c r="L528" s="10"/>
      <c r="Q528" s="10"/>
    </row>
    <row r="529" spans="7:17" s="2" customFormat="1">
      <c r="G529" s="10"/>
      <c r="L529" s="10"/>
      <c r="Q529" s="10"/>
    </row>
    <row r="530" spans="7:17" s="1" customFormat="1">
      <c r="G530" s="10"/>
      <c r="L530" s="10"/>
      <c r="Q530" s="10"/>
    </row>
    <row r="531" spans="7:17" s="1" customFormat="1">
      <c r="G531" s="10"/>
      <c r="L531" s="10"/>
      <c r="Q531" s="10"/>
    </row>
    <row r="532" spans="7:17" s="1" customFormat="1">
      <c r="G532" s="10"/>
      <c r="L532" s="10"/>
      <c r="Q532" s="10"/>
    </row>
    <row r="533" spans="7:17" s="1" customFormat="1">
      <c r="G533" s="10"/>
      <c r="L533" s="10"/>
      <c r="Q533" s="10"/>
    </row>
    <row r="534" spans="7:17" s="1" customFormat="1">
      <c r="G534" s="10"/>
      <c r="L534" s="10"/>
      <c r="Q534" s="10"/>
    </row>
    <row r="535" spans="7:17" s="1" customFormat="1">
      <c r="G535" s="10"/>
      <c r="L535" s="10"/>
      <c r="Q535" s="10"/>
    </row>
    <row r="536" spans="7:17" s="1" customFormat="1">
      <c r="G536" s="10"/>
      <c r="L536" s="10"/>
      <c r="Q536" s="10"/>
    </row>
    <row r="537" spans="7:17" s="1" customFormat="1">
      <c r="G537" s="10"/>
      <c r="L537" s="10"/>
      <c r="Q537" s="10"/>
    </row>
    <row r="538" spans="7:17" s="1" customFormat="1">
      <c r="G538" s="10"/>
      <c r="L538" s="10"/>
      <c r="Q538" s="10"/>
    </row>
    <row r="539" spans="7:17" s="1" customFormat="1">
      <c r="G539" s="10"/>
      <c r="L539" s="10"/>
      <c r="Q539" s="10"/>
    </row>
    <row r="540" spans="7:17" s="1" customFormat="1">
      <c r="G540" s="10"/>
      <c r="L540" s="10"/>
      <c r="Q540" s="10"/>
    </row>
    <row r="541" spans="7:17" s="1" customFormat="1">
      <c r="G541" s="10"/>
      <c r="L541" s="10"/>
      <c r="Q541" s="10"/>
    </row>
    <row r="542" spans="7:17" s="1" customFormat="1">
      <c r="G542" s="10"/>
      <c r="L542" s="10"/>
      <c r="Q542" s="10"/>
    </row>
    <row r="543" spans="7:17" s="1" customFormat="1">
      <c r="G543" s="10"/>
      <c r="L543" s="10"/>
      <c r="Q543" s="10"/>
    </row>
    <row r="544" spans="7:17" s="1" customFormat="1">
      <c r="G544" s="10"/>
      <c r="L544" s="10"/>
      <c r="Q544" s="10"/>
    </row>
    <row r="545" spans="7:17" s="1" customFormat="1">
      <c r="G545" s="10"/>
      <c r="L545" s="10"/>
      <c r="Q545" s="10"/>
    </row>
    <row r="546" spans="7:17" s="1" customFormat="1">
      <c r="G546" s="10"/>
      <c r="L546" s="10"/>
      <c r="Q546" s="10"/>
    </row>
    <row r="547" spans="7:17" s="1" customFormat="1">
      <c r="G547" s="10"/>
      <c r="L547" s="10"/>
      <c r="Q547" s="10"/>
    </row>
    <row r="548" spans="7:17" s="1" customFormat="1">
      <c r="G548" s="10"/>
      <c r="L548" s="10"/>
      <c r="Q548" s="10"/>
    </row>
    <row r="549" spans="7:17" s="1" customFormat="1">
      <c r="G549" s="10"/>
      <c r="L549" s="10"/>
      <c r="Q549" s="10"/>
    </row>
    <row r="550" spans="7:17" s="1" customFormat="1">
      <c r="G550" s="10"/>
      <c r="L550" s="10"/>
      <c r="Q550" s="10"/>
    </row>
    <row r="551" spans="7:17" s="1" customFormat="1">
      <c r="G551" s="10"/>
      <c r="L551" s="10"/>
      <c r="Q551" s="10"/>
    </row>
    <row r="552" spans="7:17" s="1" customFormat="1">
      <c r="G552" s="10"/>
      <c r="L552" s="10"/>
      <c r="Q552" s="10"/>
    </row>
    <row r="553" spans="7:17" s="1" customFormat="1">
      <c r="G553" s="10"/>
      <c r="L553" s="10"/>
      <c r="Q553" s="10"/>
    </row>
    <row r="554" spans="7:17" s="1" customFormat="1">
      <c r="G554" s="10"/>
      <c r="L554" s="10"/>
      <c r="Q554" s="10"/>
    </row>
    <row r="555" spans="7:17" s="1" customFormat="1">
      <c r="G555" s="10"/>
      <c r="L555" s="10"/>
      <c r="Q555" s="10"/>
    </row>
    <row r="556" spans="7:17" s="1" customFormat="1">
      <c r="G556" s="10"/>
      <c r="L556" s="10"/>
      <c r="Q556" s="10"/>
    </row>
    <row r="557" spans="7:17" s="1" customFormat="1">
      <c r="G557" s="10"/>
      <c r="L557" s="10"/>
      <c r="Q557" s="10"/>
    </row>
    <row r="558" spans="7:17" s="1" customFormat="1">
      <c r="G558" s="10"/>
      <c r="L558" s="10"/>
      <c r="Q558" s="10"/>
    </row>
    <row r="559" spans="7:17" s="1" customFormat="1">
      <c r="G559" s="10"/>
      <c r="L559" s="10"/>
      <c r="Q559" s="10"/>
    </row>
    <row r="560" spans="7:17" s="1" customFormat="1">
      <c r="G560" s="10"/>
      <c r="L560" s="10"/>
      <c r="Q560" s="10"/>
    </row>
    <row r="561" spans="7:17" s="1" customFormat="1">
      <c r="G561" s="10"/>
      <c r="L561" s="10"/>
      <c r="Q561" s="10"/>
    </row>
    <row r="562" spans="7:17" s="1" customFormat="1">
      <c r="G562" s="10"/>
      <c r="L562" s="10"/>
      <c r="Q562" s="10"/>
    </row>
    <row r="563" spans="7:17" s="1" customFormat="1">
      <c r="G563" s="10"/>
      <c r="L563" s="10"/>
      <c r="Q563" s="10"/>
    </row>
    <row r="564" spans="7:17" s="1" customFormat="1">
      <c r="G564" s="10"/>
      <c r="L564" s="10"/>
      <c r="Q564" s="10"/>
    </row>
    <row r="565" spans="7:17" s="1" customFormat="1">
      <c r="G565" s="10"/>
      <c r="L565" s="10"/>
      <c r="Q565" s="10"/>
    </row>
    <row r="566" spans="7:17" s="1" customFormat="1">
      <c r="G566" s="10"/>
      <c r="L566" s="10"/>
      <c r="Q566" s="10"/>
    </row>
    <row r="567" spans="7:17" s="1" customFormat="1">
      <c r="G567" s="10"/>
      <c r="L567" s="10"/>
      <c r="Q567" s="10"/>
    </row>
    <row r="568" spans="7:17" s="1" customFormat="1">
      <c r="G568" s="10"/>
      <c r="L568" s="10"/>
      <c r="Q568" s="10"/>
    </row>
    <row r="569" spans="7:17" s="1" customFormat="1">
      <c r="G569" s="10"/>
      <c r="L569" s="10"/>
      <c r="Q569" s="10"/>
    </row>
    <row r="570" spans="7:17" s="1" customFormat="1">
      <c r="G570" s="10"/>
      <c r="L570" s="10"/>
      <c r="Q570" s="10"/>
    </row>
    <row r="571" spans="7:17" s="1" customFormat="1">
      <c r="G571" s="10"/>
      <c r="L571" s="10"/>
      <c r="Q571" s="10"/>
    </row>
    <row r="572" spans="7:17" s="1" customFormat="1">
      <c r="G572" s="10"/>
      <c r="L572" s="10"/>
      <c r="Q572" s="10"/>
    </row>
    <row r="573" spans="7:17" s="1" customFormat="1">
      <c r="G573" s="10"/>
      <c r="L573" s="10"/>
      <c r="Q573" s="10"/>
    </row>
    <row r="574" spans="7:17" s="1" customFormat="1">
      <c r="G574" s="10"/>
      <c r="L574" s="10"/>
      <c r="Q574" s="10"/>
    </row>
    <row r="575" spans="7:17" s="1" customFormat="1">
      <c r="G575" s="10"/>
      <c r="L575" s="10"/>
      <c r="Q575" s="10"/>
    </row>
    <row r="576" spans="7:17" s="1" customFormat="1">
      <c r="G576" s="10"/>
      <c r="L576" s="10"/>
      <c r="Q576" s="10"/>
    </row>
    <row r="577" spans="7:17" s="1" customFormat="1">
      <c r="G577" s="10"/>
      <c r="L577" s="10"/>
      <c r="Q577" s="10"/>
    </row>
    <row r="578" spans="7:17" s="1" customFormat="1">
      <c r="G578" s="10"/>
      <c r="L578" s="10"/>
      <c r="Q578" s="10"/>
    </row>
    <row r="579" spans="7:17" s="1" customFormat="1">
      <c r="G579" s="10"/>
      <c r="L579" s="10"/>
      <c r="Q579" s="10"/>
    </row>
    <row r="580" spans="7:17" s="1" customFormat="1">
      <c r="G580" s="10"/>
      <c r="L580" s="10"/>
      <c r="Q580" s="10"/>
    </row>
    <row r="581" spans="7:17" s="1" customFormat="1">
      <c r="G581" s="10"/>
      <c r="L581" s="10"/>
      <c r="Q581" s="10"/>
    </row>
    <row r="582" spans="7:17" s="1" customFormat="1">
      <c r="G582" s="10"/>
      <c r="L582" s="10"/>
      <c r="Q582" s="10"/>
    </row>
    <row r="583" spans="7:17" s="1" customFormat="1">
      <c r="G583" s="10"/>
      <c r="L583" s="10"/>
      <c r="Q583" s="10"/>
    </row>
    <row r="584" spans="7:17" s="1" customFormat="1">
      <c r="G584" s="10"/>
      <c r="L584" s="10"/>
      <c r="Q584" s="10"/>
    </row>
    <row r="585" spans="7:17" s="1" customFormat="1">
      <c r="G585" s="10"/>
      <c r="L585" s="10"/>
      <c r="Q585" s="10"/>
    </row>
    <row r="586" spans="7:17" s="1" customFormat="1">
      <c r="G586" s="10"/>
      <c r="L586" s="10"/>
      <c r="Q586" s="10"/>
    </row>
    <row r="587" spans="7:17" s="1" customFormat="1">
      <c r="G587" s="10"/>
      <c r="L587" s="10"/>
      <c r="Q587" s="10"/>
    </row>
    <row r="588" spans="7:17" s="1" customFormat="1">
      <c r="G588" s="10"/>
      <c r="L588" s="10"/>
      <c r="Q588" s="10"/>
    </row>
    <row r="589" spans="7:17" s="1" customFormat="1">
      <c r="G589" s="10"/>
      <c r="L589" s="10"/>
      <c r="Q589" s="10"/>
    </row>
    <row r="590" spans="7:17" s="1" customFormat="1">
      <c r="G590" s="10"/>
      <c r="L590" s="10"/>
      <c r="Q590" s="10"/>
    </row>
    <row r="591" spans="7:17" s="1" customFormat="1">
      <c r="G591" s="10"/>
      <c r="L591" s="10"/>
      <c r="Q591" s="10"/>
    </row>
    <row r="592" spans="7:17" s="1" customFormat="1">
      <c r="G592" s="10"/>
      <c r="L592" s="10"/>
      <c r="Q592" s="10"/>
    </row>
    <row r="593" spans="7:17" s="1" customFormat="1">
      <c r="G593" s="10"/>
      <c r="L593" s="10"/>
      <c r="Q593" s="10"/>
    </row>
    <row r="594" spans="7:17" s="1" customFormat="1">
      <c r="G594" s="10"/>
      <c r="L594" s="10"/>
      <c r="Q594" s="10"/>
    </row>
    <row r="595" spans="7:17" s="1" customFormat="1">
      <c r="G595" s="10"/>
      <c r="L595" s="10"/>
      <c r="Q595" s="10"/>
    </row>
    <row r="596" spans="7:17" s="1" customFormat="1">
      <c r="G596" s="10"/>
      <c r="L596" s="10"/>
      <c r="Q596" s="10"/>
    </row>
    <row r="597" spans="7:17" s="1" customFormat="1">
      <c r="G597" s="10"/>
      <c r="L597" s="10"/>
      <c r="Q597" s="10"/>
    </row>
    <row r="598" spans="7:17" s="1" customFormat="1">
      <c r="G598" s="10"/>
      <c r="L598" s="10"/>
      <c r="Q598" s="10"/>
    </row>
    <row r="599" spans="7:17" s="1" customFormat="1">
      <c r="G599" s="10"/>
      <c r="L599" s="10"/>
      <c r="Q599" s="10"/>
    </row>
    <row r="600" spans="7:17" s="1" customFormat="1">
      <c r="G600" s="10"/>
      <c r="L600" s="10"/>
      <c r="Q600" s="10"/>
    </row>
    <row r="601" spans="7:17" s="1" customFormat="1">
      <c r="G601" s="10"/>
      <c r="L601" s="10"/>
      <c r="Q601" s="10"/>
    </row>
    <row r="602" spans="7:17" s="1" customFormat="1">
      <c r="G602" s="10"/>
      <c r="L602" s="10"/>
      <c r="Q602" s="10"/>
    </row>
    <row r="603" spans="7:17" s="1" customFormat="1">
      <c r="G603" s="10"/>
      <c r="L603" s="10"/>
      <c r="Q603" s="10"/>
    </row>
    <row r="604" spans="7:17" s="1" customFormat="1">
      <c r="G604" s="10"/>
      <c r="L604" s="10"/>
      <c r="Q604" s="10"/>
    </row>
    <row r="605" spans="7:17" s="1" customFormat="1">
      <c r="G605" s="10"/>
      <c r="L605" s="10"/>
      <c r="Q605" s="10"/>
    </row>
    <row r="606" spans="7:17" s="1" customFormat="1">
      <c r="G606" s="10"/>
      <c r="L606" s="10"/>
      <c r="Q606" s="10"/>
    </row>
    <row r="607" spans="7:17" s="1" customFormat="1">
      <c r="G607" s="10"/>
      <c r="L607" s="10"/>
      <c r="Q607" s="10"/>
    </row>
    <row r="608" spans="7:17" s="1" customFormat="1">
      <c r="G608" s="10"/>
      <c r="L608" s="10"/>
      <c r="Q608" s="10"/>
    </row>
    <row r="609" spans="7:17" s="1" customFormat="1">
      <c r="G609" s="10"/>
      <c r="L609" s="10"/>
      <c r="Q609" s="10"/>
    </row>
    <row r="610" spans="7:17" s="1" customFormat="1">
      <c r="G610" s="10"/>
      <c r="L610" s="10"/>
      <c r="Q610" s="10"/>
    </row>
    <row r="611" spans="7:17" s="1" customFormat="1">
      <c r="G611" s="10"/>
      <c r="L611" s="10"/>
      <c r="Q611" s="10"/>
    </row>
    <row r="612" spans="7:17" s="1" customFormat="1">
      <c r="G612" s="10"/>
      <c r="L612" s="10"/>
      <c r="Q612" s="10"/>
    </row>
    <row r="613" spans="7:17" s="1" customFormat="1">
      <c r="G613" s="10"/>
      <c r="L613" s="10"/>
      <c r="Q613" s="10"/>
    </row>
    <row r="614" spans="7:17" s="1" customFormat="1">
      <c r="G614" s="10"/>
      <c r="L614" s="10"/>
      <c r="Q614" s="10"/>
    </row>
    <row r="615" spans="7:17" s="1" customFormat="1">
      <c r="G615" s="10"/>
      <c r="L615" s="10"/>
      <c r="Q615" s="10"/>
    </row>
    <row r="616" spans="7:17" s="1" customFormat="1">
      <c r="G616" s="10"/>
      <c r="L616" s="10"/>
      <c r="Q616" s="10"/>
    </row>
    <row r="617" spans="7:17" s="1" customFormat="1">
      <c r="G617" s="10"/>
      <c r="L617" s="10"/>
      <c r="Q617" s="10"/>
    </row>
    <row r="618" spans="7:17" s="1" customFormat="1">
      <c r="G618" s="10"/>
      <c r="L618" s="10"/>
      <c r="Q618" s="10"/>
    </row>
    <row r="619" spans="7:17" s="1" customFormat="1">
      <c r="G619" s="10"/>
      <c r="L619" s="10"/>
      <c r="Q619" s="10"/>
    </row>
    <row r="620" spans="7:17" s="1" customFormat="1">
      <c r="G620" s="10"/>
      <c r="L620" s="10"/>
      <c r="Q620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5"/>
  <sheetViews>
    <sheetView workbookViewId="0">
      <selection activeCell="A2" sqref="A2:A452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3.33203125" bestFit="1" customWidth="1"/>
    <col min="5" max="5" width="15.83203125" bestFit="1" customWidth="1"/>
    <col min="6" max="6" width="37.33203125" bestFit="1" customWidth="1"/>
    <col min="7" max="7" width="18" style="5" bestFit="1" customWidth="1"/>
    <col min="8" max="8" width="14.1640625" bestFit="1" customWidth="1"/>
    <col min="9" max="9" width="30.1640625" bestFit="1" customWidth="1"/>
    <col min="10" max="10" width="13.6640625" bestFit="1" customWidth="1"/>
    <col min="11" max="11" width="33" bestFit="1" customWidth="1"/>
    <col min="12" max="12" width="16.33203125" style="4" bestFit="1" customWidth="1"/>
    <col min="13" max="13" width="12.6640625" bestFit="1" customWidth="1"/>
    <col min="14" max="14" width="30.1640625" bestFit="1" customWidth="1"/>
    <col min="15" max="15" width="13.6640625" bestFit="1" customWidth="1"/>
    <col min="16" max="16" width="33" bestFit="1" customWidth="1"/>
    <col min="17" max="17" width="16.33203125" style="4" bestFit="1" customWidth="1"/>
    <col min="18" max="18" width="9.1640625" style="1" bestFit="1" customWidth="1"/>
    <col min="19" max="19" width="12.83203125" style="1" bestFit="1" customWidth="1"/>
    <col min="20" max="25" width="8.83203125" style="1"/>
  </cols>
  <sheetData>
    <row r="1" spans="1:1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</v>
      </c>
      <c r="S1" s="15" t="s">
        <v>2</v>
      </c>
    </row>
    <row r="2" spans="1:19" s="15" customFormat="1">
      <c r="A2" s="18">
        <v>250</v>
      </c>
      <c r="B2" s="25">
        <v>-3.0000000000000001E-5</v>
      </c>
      <c r="C2" s="25">
        <v>5.8349999999999999E-2</v>
      </c>
      <c r="D2" s="25">
        <f t="shared" ref="D2:D65" si="0">C2-S2</f>
        <v>2.5555000000000001E-2</v>
      </c>
      <c r="E2" s="25">
        <v>-8.5379999999999972E-4</v>
      </c>
      <c r="F2" s="25">
        <f>D2-0.0008538</f>
        <v>2.47012E-2</v>
      </c>
      <c r="G2" s="25">
        <f>F2*23.03</f>
        <v>0.56886863600000004</v>
      </c>
      <c r="H2" s="25">
        <v>6.4338999999999993E-2</v>
      </c>
      <c r="I2" s="25">
        <f t="shared" ref="I2:I65" si="1">H2-S2</f>
        <v>3.1543999999999996E-2</v>
      </c>
      <c r="J2" s="25">
        <v>1.3150099999999999E-3</v>
      </c>
      <c r="K2" s="25">
        <f>I2-0.00131501</f>
        <v>3.0228989999999997E-2</v>
      </c>
      <c r="L2" s="25">
        <f>K2*23.03</f>
        <v>0.69617363970000001</v>
      </c>
      <c r="M2" s="25">
        <v>6.2689999999999996E-2</v>
      </c>
      <c r="N2" s="25">
        <f t="shared" ref="N2:N33" si="2">M2-S2</f>
        <v>2.9894999999999998E-2</v>
      </c>
      <c r="O2" s="25">
        <v>1.9804100000000002E-3</v>
      </c>
      <c r="P2" s="25">
        <f>N2-0.00198041</f>
        <v>2.7914589999999996E-2</v>
      </c>
      <c r="Q2" s="25">
        <f>P2*23.03</f>
        <v>0.64287300769999989</v>
      </c>
      <c r="R2" s="25">
        <v>6.5619999999999998E-2</v>
      </c>
      <c r="S2" s="25">
        <f t="shared" ref="S2:S65" si="3">(B2+R2)/2</f>
        <v>3.2794999999999998E-2</v>
      </c>
    </row>
    <row r="3" spans="1:19" s="15" customFormat="1">
      <c r="A3" s="18">
        <v>251</v>
      </c>
      <c r="B3" s="25">
        <v>-1E-4</v>
      </c>
      <c r="C3" s="25">
        <v>5.6860000000000001E-2</v>
      </c>
      <c r="D3" s="25">
        <f t="shared" si="0"/>
        <v>2.445E-2</v>
      </c>
      <c r="E3" s="25"/>
      <c r="F3" s="25">
        <f t="shared" ref="F3:F66" si="4">D3-0.0008538</f>
        <v>2.3596199999999998E-2</v>
      </c>
      <c r="G3" s="25">
        <f t="shared" ref="G3:G66" si="5">F3*23.03</f>
        <v>0.54342048599999992</v>
      </c>
      <c r="H3" s="25">
        <v>6.3380000000000006E-2</v>
      </c>
      <c r="I3" s="25">
        <f t="shared" si="1"/>
        <v>3.0970000000000004E-2</v>
      </c>
      <c r="J3" s="25"/>
      <c r="K3" s="25">
        <f t="shared" ref="K3:K66" si="6">I3-0.00131501</f>
        <v>2.9654990000000006E-2</v>
      </c>
      <c r="L3" s="25">
        <f t="shared" ref="L3:L66" si="7">K3*23.03</f>
        <v>0.68295441970000015</v>
      </c>
      <c r="M3" s="25">
        <v>6.1530000000000001E-2</v>
      </c>
      <c r="N3" s="25">
        <f t="shared" si="2"/>
        <v>2.912E-2</v>
      </c>
      <c r="O3" s="25"/>
      <c r="P3" s="25">
        <f t="shared" ref="P3:P66" si="8">N3-0.00198041</f>
        <v>2.7139589999999998E-2</v>
      </c>
      <c r="Q3" s="25">
        <f t="shared" ref="Q3:Q66" si="9">P3*23.03</f>
        <v>0.62502475769999999</v>
      </c>
      <c r="R3" s="25">
        <v>6.4920000000000005E-2</v>
      </c>
      <c r="S3" s="25">
        <f t="shared" si="3"/>
        <v>3.2410000000000001E-2</v>
      </c>
    </row>
    <row r="4" spans="1:19" s="15" customFormat="1">
      <c r="A4" s="18">
        <v>252</v>
      </c>
      <c r="B4" s="25">
        <v>1.4999999999999999E-4</v>
      </c>
      <c r="C4" s="25">
        <v>5.5980000000000002E-2</v>
      </c>
      <c r="D4" s="25">
        <f t="shared" si="0"/>
        <v>2.4445000000000001E-2</v>
      </c>
      <c r="E4" s="25"/>
      <c r="F4" s="25">
        <f t="shared" si="4"/>
        <v>2.35912E-2</v>
      </c>
      <c r="G4" s="25">
        <f t="shared" si="5"/>
        <v>0.54330533599999997</v>
      </c>
      <c r="H4" s="25">
        <v>6.2309999999999997E-2</v>
      </c>
      <c r="I4" s="25">
        <f t="shared" si="1"/>
        <v>3.0774999999999997E-2</v>
      </c>
      <c r="J4" s="25"/>
      <c r="K4" s="25">
        <f t="shared" si="6"/>
        <v>2.9459989999999998E-2</v>
      </c>
      <c r="L4" s="25">
        <f t="shared" si="7"/>
        <v>0.67846356969999999</v>
      </c>
      <c r="M4" s="25">
        <v>6.08E-2</v>
      </c>
      <c r="N4" s="25">
        <f t="shared" si="2"/>
        <v>2.9264999999999999E-2</v>
      </c>
      <c r="O4" s="25"/>
      <c r="P4" s="25">
        <f t="shared" si="8"/>
        <v>2.7284589999999997E-2</v>
      </c>
      <c r="Q4" s="25">
        <f t="shared" si="9"/>
        <v>0.62836410769999995</v>
      </c>
      <c r="R4" s="25">
        <v>6.2920000000000004E-2</v>
      </c>
      <c r="S4" s="25">
        <f t="shared" si="3"/>
        <v>3.1535000000000001E-2</v>
      </c>
    </row>
    <row r="5" spans="1:19" s="15" customFormat="1">
      <c r="A5" s="18">
        <v>253</v>
      </c>
      <c r="B5" s="25">
        <v>5.0000000000000002E-5</v>
      </c>
      <c r="C5" s="25">
        <v>5.4800000000000001E-2</v>
      </c>
      <c r="D5" s="25">
        <f t="shared" si="0"/>
        <v>2.3640000000000001E-2</v>
      </c>
      <c r="E5" s="25"/>
      <c r="F5" s="25">
        <f t="shared" si="4"/>
        <v>2.27862E-2</v>
      </c>
      <c r="G5" s="25">
        <f t="shared" si="5"/>
        <v>0.52476618600000002</v>
      </c>
      <c r="H5" s="25">
        <v>6.1269999999999998E-2</v>
      </c>
      <c r="I5" s="25">
        <f t="shared" si="1"/>
        <v>3.0109999999999998E-2</v>
      </c>
      <c r="J5" s="25"/>
      <c r="K5" s="25">
        <f t="shared" si="6"/>
        <v>2.8794989999999999E-2</v>
      </c>
      <c r="L5" s="25">
        <f t="shared" si="7"/>
        <v>0.66314861970000005</v>
      </c>
      <c r="M5" s="25">
        <v>5.9569999999999998E-2</v>
      </c>
      <c r="N5" s="25">
        <f t="shared" si="2"/>
        <v>2.8409999999999998E-2</v>
      </c>
      <c r="O5" s="25"/>
      <c r="P5" s="25">
        <f t="shared" si="8"/>
        <v>2.6429589999999996E-2</v>
      </c>
      <c r="Q5" s="25">
        <f t="shared" si="9"/>
        <v>0.60867345769999992</v>
      </c>
      <c r="R5" s="25">
        <v>6.2269999999999999E-2</v>
      </c>
      <c r="S5" s="25">
        <f t="shared" si="3"/>
        <v>3.116E-2</v>
      </c>
    </row>
    <row r="6" spans="1:19" s="15" customFormat="1">
      <c r="A6" s="18">
        <v>254</v>
      </c>
      <c r="B6" s="25">
        <v>3.0000000000000001E-5</v>
      </c>
      <c r="C6" s="25">
        <v>5.3990000000000003E-2</v>
      </c>
      <c r="D6" s="25">
        <f t="shared" si="0"/>
        <v>2.3675000000000002E-2</v>
      </c>
      <c r="E6" s="25"/>
      <c r="F6" s="25">
        <f t="shared" si="4"/>
        <v>2.28212E-2</v>
      </c>
      <c r="G6" s="25">
        <f t="shared" si="5"/>
        <v>0.52557223600000003</v>
      </c>
      <c r="H6" s="25">
        <v>6.028E-2</v>
      </c>
      <c r="I6" s="25">
        <f t="shared" si="1"/>
        <v>2.9964999999999999E-2</v>
      </c>
      <c r="J6" s="25"/>
      <c r="K6" s="25">
        <f t="shared" si="6"/>
        <v>2.864999E-2</v>
      </c>
      <c r="L6" s="25">
        <f t="shared" si="7"/>
        <v>0.65980926970000009</v>
      </c>
      <c r="M6" s="25">
        <v>5.8889999999999998E-2</v>
      </c>
      <c r="N6" s="25">
        <f t="shared" si="2"/>
        <v>2.8574999999999996E-2</v>
      </c>
      <c r="O6" s="25"/>
      <c r="P6" s="25">
        <f t="shared" si="8"/>
        <v>2.6594589999999994E-2</v>
      </c>
      <c r="Q6" s="25">
        <f t="shared" si="9"/>
        <v>0.61247340769999992</v>
      </c>
      <c r="R6" s="25">
        <v>6.0600000000000001E-2</v>
      </c>
      <c r="S6" s="25">
        <f t="shared" si="3"/>
        <v>3.0315000000000002E-2</v>
      </c>
    </row>
    <row r="7" spans="1:19" s="15" customFormat="1">
      <c r="A7" s="18">
        <v>255</v>
      </c>
      <c r="B7" s="25">
        <v>9.0000000000000006E-5</v>
      </c>
      <c r="C7" s="25">
        <v>5.3100000000000001E-2</v>
      </c>
      <c r="D7" s="25">
        <f t="shared" si="0"/>
        <v>2.3130000000000001E-2</v>
      </c>
      <c r="E7" s="25"/>
      <c r="F7" s="25">
        <f t="shared" si="4"/>
        <v>2.2276200000000003E-2</v>
      </c>
      <c r="G7" s="25">
        <f t="shared" si="5"/>
        <v>0.51302088600000006</v>
      </c>
      <c r="H7" s="25">
        <v>5.9650000000000002E-2</v>
      </c>
      <c r="I7" s="25">
        <f t="shared" si="1"/>
        <v>2.9680000000000002E-2</v>
      </c>
      <c r="J7" s="25"/>
      <c r="K7" s="25">
        <f t="shared" si="6"/>
        <v>2.8364990000000003E-2</v>
      </c>
      <c r="L7" s="25">
        <f t="shared" si="7"/>
        <v>0.65324571970000012</v>
      </c>
      <c r="M7" s="25">
        <v>5.8119999999999998E-2</v>
      </c>
      <c r="N7" s="25">
        <f t="shared" si="2"/>
        <v>2.8149999999999998E-2</v>
      </c>
      <c r="O7" s="25"/>
      <c r="P7" s="25">
        <f t="shared" si="8"/>
        <v>2.616959E-2</v>
      </c>
      <c r="Q7" s="25">
        <f t="shared" si="9"/>
        <v>0.60268565770000004</v>
      </c>
      <c r="R7" s="25">
        <v>5.985E-2</v>
      </c>
      <c r="S7" s="25">
        <f t="shared" si="3"/>
        <v>2.997E-2</v>
      </c>
    </row>
    <row r="8" spans="1:19" s="15" customFormat="1">
      <c r="A8" s="18">
        <v>256</v>
      </c>
      <c r="B8" s="25">
        <v>1.9000000000000001E-4</v>
      </c>
      <c r="C8" s="25">
        <v>5.253E-2</v>
      </c>
      <c r="D8" s="25">
        <f t="shared" si="0"/>
        <v>2.3254999999999998E-2</v>
      </c>
      <c r="E8" s="25"/>
      <c r="F8" s="25">
        <f t="shared" si="4"/>
        <v>2.2401199999999996E-2</v>
      </c>
      <c r="G8" s="25">
        <f t="shared" si="5"/>
        <v>0.51589963599999988</v>
      </c>
      <c r="H8" s="25">
        <v>5.8990000000000001E-2</v>
      </c>
      <c r="I8" s="25">
        <f t="shared" si="1"/>
        <v>2.9714999999999998E-2</v>
      </c>
      <c r="J8" s="25"/>
      <c r="K8" s="25">
        <f t="shared" si="6"/>
        <v>2.839999E-2</v>
      </c>
      <c r="L8" s="25">
        <f t="shared" si="7"/>
        <v>0.65405176970000001</v>
      </c>
      <c r="M8" s="25">
        <v>5.7579999999999999E-2</v>
      </c>
      <c r="N8" s="25">
        <f t="shared" si="2"/>
        <v>2.8304999999999997E-2</v>
      </c>
      <c r="O8" s="25"/>
      <c r="P8" s="25">
        <f t="shared" si="8"/>
        <v>2.6324589999999995E-2</v>
      </c>
      <c r="Q8" s="25">
        <f t="shared" si="9"/>
        <v>0.60625530769999991</v>
      </c>
      <c r="R8" s="25">
        <v>5.8360000000000002E-2</v>
      </c>
      <c r="S8" s="25">
        <f t="shared" si="3"/>
        <v>2.9275000000000002E-2</v>
      </c>
    </row>
    <row r="9" spans="1:19" s="15" customFormat="1">
      <c r="A9" s="18">
        <v>257</v>
      </c>
      <c r="B9" s="25">
        <v>3.0000000000000001E-5</v>
      </c>
      <c r="C9" s="25">
        <v>5.1409999999999997E-2</v>
      </c>
      <c r="D9" s="25">
        <f t="shared" si="0"/>
        <v>2.2394999999999995E-2</v>
      </c>
      <c r="E9" s="25"/>
      <c r="F9" s="25">
        <f t="shared" si="4"/>
        <v>2.1541199999999996E-2</v>
      </c>
      <c r="G9" s="25">
        <f t="shared" si="5"/>
        <v>0.49609383599999995</v>
      </c>
      <c r="H9" s="25">
        <v>5.8169999999999999E-2</v>
      </c>
      <c r="I9" s="25">
        <f t="shared" si="1"/>
        <v>2.9154999999999997E-2</v>
      </c>
      <c r="J9" s="25"/>
      <c r="K9" s="25">
        <f t="shared" si="6"/>
        <v>2.7839989999999998E-2</v>
      </c>
      <c r="L9" s="25">
        <f t="shared" si="7"/>
        <v>0.64115496969999997</v>
      </c>
      <c r="M9" s="25">
        <v>5.6610000000000001E-2</v>
      </c>
      <c r="N9" s="25">
        <f t="shared" si="2"/>
        <v>2.7594999999999998E-2</v>
      </c>
      <c r="O9" s="25"/>
      <c r="P9" s="25">
        <f t="shared" si="8"/>
        <v>2.561459E-2</v>
      </c>
      <c r="Q9" s="25">
        <f t="shared" si="9"/>
        <v>0.58990400770000007</v>
      </c>
      <c r="R9" s="25">
        <v>5.8000000000000003E-2</v>
      </c>
      <c r="S9" s="25">
        <f t="shared" si="3"/>
        <v>2.9015000000000003E-2</v>
      </c>
    </row>
    <row r="10" spans="1:19" s="15" customFormat="1">
      <c r="A10" s="18">
        <v>258</v>
      </c>
      <c r="B10" s="25">
        <v>-2.0000000000000002E-5</v>
      </c>
      <c r="C10" s="25">
        <v>5.0979999999999998E-2</v>
      </c>
      <c r="D10" s="25">
        <f t="shared" si="0"/>
        <v>2.2794999999999996E-2</v>
      </c>
      <c r="E10" s="25"/>
      <c r="F10" s="25">
        <f t="shared" si="4"/>
        <v>2.1941199999999994E-2</v>
      </c>
      <c r="G10" s="25">
        <f t="shared" si="5"/>
        <v>0.5053058359999999</v>
      </c>
      <c r="H10" s="25">
        <v>5.7430000000000002E-2</v>
      </c>
      <c r="I10" s="25">
        <f t="shared" si="1"/>
        <v>2.9245E-2</v>
      </c>
      <c r="J10" s="25"/>
      <c r="K10" s="25">
        <f t="shared" si="6"/>
        <v>2.7929990000000002E-2</v>
      </c>
      <c r="L10" s="25">
        <f t="shared" si="7"/>
        <v>0.64322766970000012</v>
      </c>
      <c r="M10" s="25">
        <v>5.6270000000000001E-2</v>
      </c>
      <c r="N10" s="25">
        <f t="shared" si="2"/>
        <v>2.8084999999999999E-2</v>
      </c>
      <c r="O10" s="25"/>
      <c r="P10" s="25">
        <f t="shared" si="8"/>
        <v>2.6104589999999997E-2</v>
      </c>
      <c r="Q10" s="25">
        <f t="shared" si="9"/>
        <v>0.60118870769999999</v>
      </c>
      <c r="R10" s="25">
        <v>5.6390000000000003E-2</v>
      </c>
      <c r="S10" s="25">
        <f t="shared" si="3"/>
        <v>2.8185000000000002E-2</v>
      </c>
    </row>
    <row r="11" spans="1:19" s="15" customFormat="1">
      <c r="A11" s="18">
        <v>259</v>
      </c>
      <c r="B11" s="25">
        <v>1.2999999999999999E-4</v>
      </c>
      <c r="C11" s="25">
        <v>5.0119999999999998E-2</v>
      </c>
      <c r="D11" s="25">
        <f t="shared" si="0"/>
        <v>2.2009999999999998E-2</v>
      </c>
      <c r="E11" s="25"/>
      <c r="F11" s="25">
        <f t="shared" si="4"/>
        <v>2.11562E-2</v>
      </c>
      <c r="G11" s="25">
        <f t="shared" si="5"/>
        <v>0.48722728600000004</v>
      </c>
      <c r="H11" s="25">
        <v>5.6939999999999998E-2</v>
      </c>
      <c r="I11" s="25">
        <f t="shared" si="1"/>
        <v>2.8829999999999998E-2</v>
      </c>
      <c r="J11" s="25"/>
      <c r="K11" s="25">
        <f t="shared" si="6"/>
        <v>2.751499E-2</v>
      </c>
      <c r="L11" s="25">
        <f t="shared" si="7"/>
        <v>0.63367021970000004</v>
      </c>
      <c r="M11" s="25">
        <v>5.5399999999999998E-2</v>
      </c>
      <c r="N11" s="25">
        <f t="shared" si="2"/>
        <v>2.7289999999999998E-2</v>
      </c>
      <c r="O11" s="25"/>
      <c r="P11" s="25">
        <f t="shared" si="8"/>
        <v>2.530959E-2</v>
      </c>
      <c r="Q11" s="25">
        <f t="shared" si="9"/>
        <v>0.58287985770000006</v>
      </c>
      <c r="R11" s="25">
        <v>5.6090000000000001E-2</v>
      </c>
      <c r="S11" s="25">
        <f t="shared" si="3"/>
        <v>2.811E-2</v>
      </c>
    </row>
    <row r="12" spans="1:19" s="15" customFormat="1">
      <c r="A12" s="18">
        <v>260</v>
      </c>
      <c r="B12" s="25">
        <v>-1.1E-4</v>
      </c>
      <c r="C12" s="25">
        <v>4.9619999999999997E-2</v>
      </c>
      <c r="D12" s="25">
        <f t="shared" si="0"/>
        <v>2.2374999999999996E-2</v>
      </c>
      <c r="E12" s="25"/>
      <c r="F12" s="25">
        <f t="shared" si="4"/>
        <v>2.1521199999999997E-2</v>
      </c>
      <c r="G12" s="25">
        <f t="shared" si="5"/>
        <v>0.49563323599999998</v>
      </c>
      <c r="H12" s="25">
        <v>5.6250000000000001E-2</v>
      </c>
      <c r="I12" s="25">
        <f t="shared" si="1"/>
        <v>2.9005E-2</v>
      </c>
      <c r="J12" s="25"/>
      <c r="K12" s="25">
        <f t="shared" si="6"/>
        <v>2.7689990000000001E-2</v>
      </c>
      <c r="L12" s="25">
        <f t="shared" si="7"/>
        <v>0.63770046970000005</v>
      </c>
      <c r="M12" s="25">
        <v>5.4829999999999997E-2</v>
      </c>
      <c r="N12" s="25">
        <f t="shared" si="2"/>
        <v>2.7584999999999995E-2</v>
      </c>
      <c r="O12" s="25"/>
      <c r="P12" s="25">
        <f t="shared" si="8"/>
        <v>2.5604589999999997E-2</v>
      </c>
      <c r="Q12" s="25">
        <f t="shared" si="9"/>
        <v>0.58967370769999994</v>
      </c>
      <c r="R12" s="25">
        <v>5.4600000000000003E-2</v>
      </c>
      <c r="S12" s="25">
        <f t="shared" si="3"/>
        <v>2.7245000000000002E-2</v>
      </c>
    </row>
    <row r="13" spans="1:19" s="15" customFormat="1">
      <c r="A13" s="18">
        <v>261</v>
      </c>
      <c r="B13" s="25">
        <v>6.0000000000000002E-5</v>
      </c>
      <c r="C13" s="25">
        <v>4.8550000000000003E-2</v>
      </c>
      <c r="D13" s="25">
        <f t="shared" si="0"/>
        <v>2.1275000000000006E-2</v>
      </c>
      <c r="E13" s="25"/>
      <c r="F13" s="25">
        <f t="shared" si="4"/>
        <v>2.0421200000000007E-2</v>
      </c>
      <c r="G13" s="25">
        <f t="shared" si="5"/>
        <v>0.4703002360000002</v>
      </c>
      <c r="H13" s="25">
        <v>5.5570000000000001E-2</v>
      </c>
      <c r="I13" s="25">
        <f t="shared" si="1"/>
        <v>2.8295000000000004E-2</v>
      </c>
      <c r="J13" s="25"/>
      <c r="K13" s="25">
        <f t="shared" si="6"/>
        <v>2.6979990000000006E-2</v>
      </c>
      <c r="L13" s="25">
        <f t="shared" si="7"/>
        <v>0.6213491697000002</v>
      </c>
      <c r="M13" s="25">
        <v>5.3960000000000001E-2</v>
      </c>
      <c r="N13" s="25">
        <f t="shared" si="2"/>
        <v>2.6685000000000004E-2</v>
      </c>
      <c r="O13" s="25"/>
      <c r="P13" s="25">
        <f t="shared" si="8"/>
        <v>2.4704590000000005E-2</v>
      </c>
      <c r="Q13" s="25">
        <f t="shared" si="9"/>
        <v>0.56894670770000011</v>
      </c>
      <c r="R13" s="25">
        <v>5.4489999999999997E-2</v>
      </c>
      <c r="S13" s="25">
        <f t="shared" si="3"/>
        <v>2.7274999999999997E-2</v>
      </c>
    </row>
    <row r="14" spans="1:19" s="15" customFormat="1">
      <c r="A14" s="18">
        <v>262</v>
      </c>
      <c r="B14" s="25">
        <v>1.0000000000000001E-5</v>
      </c>
      <c r="C14" s="25">
        <v>4.8099999999999997E-2</v>
      </c>
      <c r="D14" s="25">
        <f t="shared" si="0"/>
        <v>2.1514999999999996E-2</v>
      </c>
      <c r="E14" s="25"/>
      <c r="F14" s="25">
        <f t="shared" si="4"/>
        <v>2.0661199999999998E-2</v>
      </c>
      <c r="G14" s="25">
        <f t="shared" si="5"/>
        <v>0.47582743599999999</v>
      </c>
      <c r="H14" s="25">
        <v>5.4949999999999999E-2</v>
      </c>
      <c r="I14" s="25">
        <f t="shared" si="1"/>
        <v>2.8364999999999998E-2</v>
      </c>
      <c r="J14" s="25"/>
      <c r="K14" s="25">
        <f t="shared" si="6"/>
        <v>2.7049989999999999E-2</v>
      </c>
      <c r="L14" s="25">
        <f t="shared" si="7"/>
        <v>0.62296126969999999</v>
      </c>
      <c r="M14" s="25">
        <v>5.3589999999999999E-2</v>
      </c>
      <c r="N14" s="25">
        <f t="shared" si="2"/>
        <v>2.7004999999999998E-2</v>
      </c>
      <c r="O14" s="25"/>
      <c r="P14" s="25">
        <f t="shared" si="8"/>
        <v>2.5024589999999999E-2</v>
      </c>
      <c r="Q14" s="25">
        <f t="shared" si="9"/>
        <v>0.57631630769999997</v>
      </c>
      <c r="R14" s="25">
        <v>5.3159999999999999E-2</v>
      </c>
      <c r="S14" s="25">
        <f t="shared" si="3"/>
        <v>2.6585000000000001E-2</v>
      </c>
    </row>
    <row r="15" spans="1:19" s="15" customFormat="1">
      <c r="A15" s="18">
        <v>263</v>
      </c>
      <c r="B15" s="25">
        <v>-4.0000000000000003E-5</v>
      </c>
      <c r="C15" s="25">
        <v>4.7160000000000001E-2</v>
      </c>
      <c r="D15" s="25">
        <f t="shared" si="0"/>
        <v>2.0694999999999998E-2</v>
      </c>
      <c r="E15" s="25"/>
      <c r="F15" s="25">
        <f t="shared" si="4"/>
        <v>1.9841199999999996E-2</v>
      </c>
      <c r="G15" s="25">
        <f t="shared" si="5"/>
        <v>0.45694283599999996</v>
      </c>
      <c r="H15" s="25">
        <v>5.4199999999999998E-2</v>
      </c>
      <c r="I15" s="25">
        <f t="shared" si="1"/>
        <v>2.7734999999999996E-2</v>
      </c>
      <c r="J15" s="25"/>
      <c r="K15" s="25">
        <f t="shared" si="6"/>
        <v>2.6419989999999997E-2</v>
      </c>
      <c r="L15" s="25">
        <f t="shared" si="7"/>
        <v>0.60845236969999994</v>
      </c>
      <c r="M15" s="25">
        <v>5.2810000000000003E-2</v>
      </c>
      <c r="N15" s="25">
        <f t="shared" si="2"/>
        <v>2.6345E-2</v>
      </c>
      <c r="O15" s="25"/>
      <c r="P15" s="25">
        <f t="shared" si="8"/>
        <v>2.4364589999999998E-2</v>
      </c>
      <c r="Q15" s="25">
        <f t="shared" si="9"/>
        <v>0.56111650769999999</v>
      </c>
      <c r="R15" s="25">
        <v>5.2970000000000003E-2</v>
      </c>
      <c r="S15" s="25">
        <f t="shared" si="3"/>
        <v>2.6465000000000002E-2</v>
      </c>
    </row>
    <row r="16" spans="1:19" s="15" customFormat="1">
      <c r="A16" s="18">
        <v>264</v>
      </c>
      <c r="B16" s="25">
        <v>1.2999999999999999E-4</v>
      </c>
      <c r="C16" s="25">
        <v>4.65E-2</v>
      </c>
      <c r="D16" s="25">
        <f t="shared" si="0"/>
        <v>2.07E-2</v>
      </c>
      <c r="E16" s="25"/>
      <c r="F16" s="25">
        <f t="shared" si="4"/>
        <v>1.9846200000000001E-2</v>
      </c>
      <c r="G16" s="25">
        <f t="shared" si="5"/>
        <v>0.45705798600000003</v>
      </c>
      <c r="H16" s="25">
        <v>5.3469999999999997E-2</v>
      </c>
      <c r="I16" s="25">
        <f t="shared" si="1"/>
        <v>2.7669999999999997E-2</v>
      </c>
      <c r="J16" s="25"/>
      <c r="K16" s="25">
        <f t="shared" si="6"/>
        <v>2.6354989999999998E-2</v>
      </c>
      <c r="L16" s="25">
        <f t="shared" si="7"/>
        <v>0.6069554197</v>
      </c>
      <c r="M16" s="25">
        <v>5.2179999999999997E-2</v>
      </c>
      <c r="N16" s="25">
        <f t="shared" si="2"/>
        <v>2.6379999999999997E-2</v>
      </c>
      <c r="O16" s="25"/>
      <c r="P16" s="25">
        <f t="shared" si="8"/>
        <v>2.4399589999999999E-2</v>
      </c>
      <c r="Q16" s="25">
        <f t="shared" si="9"/>
        <v>0.56192255769999999</v>
      </c>
      <c r="R16" s="25">
        <v>5.1470000000000002E-2</v>
      </c>
      <c r="S16" s="25">
        <f t="shared" si="3"/>
        <v>2.58E-2</v>
      </c>
    </row>
    <row r="17" spans="1:19" s="15" customFormat="1">
      <c r="A17" s="18">
        <v>265</v>
      </c>
      <c r="B17" s="25">
        <v>1E-4</v>
      </c>
      <c r="C17" s="25">
        <v>4.5490000000000003E-2</v>
      </c>
      <c r="D17" s="25">
        <f t="shared" si="0"/>
        <v>1.9890000000000001E-2</v>
      </c>
      <c r="E17" s="25"/>
      <c r="F17" s="25">
        <f t="shared" si="4"/>
        <v>1.9036200000000003E-2</v>
      </c>
      <c r="G17" s="25">
        <f t="shared" si="5"/>
        <v>0.43840368600000007</v>
      </c>
      <c r="H17" s="25">
        <v>5.2780000000000001E-2</v>
      </c>
      <c r="I17" s="25">
        <f t="shared" si="1"/>
        <v>2.7179999999999999E-2</v>
      </c>
      <c r="J17" s="25"/>
      <c r="K17" s="25">
        <f t="shared" si="6"/>
        <v>2.5864990000000001E-2</v>
      </c>
      <c r="L17" s="25">
        <f t="shared" si="7"/>
        <v>0.59567071970000007</v>
      </c>
      <c r="M17" s="25">
        <v>5.1450000000000003E-2</v>
      </c>
      <c r="N17" s="25">
        <f t="shared" si="2"/>
        <v>2.5850000000000001E-2</v>
      </c>
      <c r="O17" s="25"/>
      <c r="P17" s="25">
        <f t="shared" si="8"/>
        <v>2.3869590000000003E-2</v>
      </c>
      <c r="Q17" s="25">
        <f t="shared" si="9"/>
        <v>0.54971665770000011</v>
      </c>
      <c r="R17" s="25">
        <v>5.11E-2</v>
      </c>
      <c r="S17" s="25">
        <f t="shared" si="3"/>
        <v>2.5600000000000001E-2</v>
      </c>
    </row>
    <row r="18" spans="1:19" s="15" customFormat="1">
      <c r="A18" s="18">
        <v>266</v>
      </c>
      <c r="B18" s="25">
        <v>-1.4999999999999999E-4</v>
      </c>
      <c r="C18" s="25">
        <v>4.4940000000000001E-2</v>
      </c>
      <c r="D18" s="25">
        <f t="shared" si="0"/>
        <v>2.0149999999999998E-2</v>
      </c>
      <c r="E18" s="25"/>
      <c r="F18" s="25">
        <f t="shared" si="4"/>
        <v>1.9296199999999999E-2</v>
      </c>
      <c r="G18" s="25">
        <f t="shared" si="5"/>
        <v>0.444391486</v>
      </c>
      <c r="H18" s="25">
        <v>5.2049999999999999E-2</v>
      </c>
      <c r="I18" s="25">
        <f t="shared" si="1"/>
        <v>2.7259999999999996E-2</v>
      </c>
      <c r="J18" s="25"/>
      <c r="K18" s="25">
        <f t="shared" si="6"/>
        <v>2.5944989999999998E-2</v>
      </c>
      <c r="L18" s="25">
        <f t="shared" si="7"/>
        <v>0.59751311969999998</v>
      </c>
      <c r="M18" s="25">
        <v>5.0689999999999999E-2</v>
      </c>
      <c r="N18" s="25">
        <f t="shared" si="2"/>
        <v>2.5899999999999996E-2</v>
      </c>
      <c r="O18" s="25"/>
      <c r="P18" s="25">
        <f t="shared" si="8"/>
        <v>2.3919589999999998E-2</v>
      </c>
      <c r="Q18" s="25">
        <f t="shared" si="9"/>
        <v>0.55086815769999997</v>
      </c>
      <c r="R18" s="25">
        <v>4.9730000000000003E-2</v>
      </c>
      <c r="S18" s="25">
        <f t="shared" si="3"/>
        <v>2.4790000000000003E-2</v>
      </c>
    </row>
    <row r="19" spans="1:19" s="15" customFormat="1">
      <c r="A19" s="18">
        <v>267</v>
      </c>
      <c r="B19" s="25">
        <v>1.3999999999999999E-4</v>
      </c>
      <c r="C19" s="25">
        <v>4.403E-2</v>
      </c>
      <c r="D19" s="25">
        <f t="shared" si="0"/>
        <v>1.9275E-2</v>
      </c>
      <c r="E19" s="25"/>
      <c r="F19" s="25">
        <f t="shared" si="4"/>
        <v>1.8421199999999999E-2</v>
      </c>
      <c r="G19" s="25">
        <f t="shared" si="5"/>
        <v>0.42424023599999999</v>
      </c>
      <c r="H19" s="25">
        <v>5.1150000000000001E-2</v>
      </c>
      <c r="I19" s="25">
        <f t="shared" si="1"/>
        <v>2.6395000000000002E-2</v>
      </c>
      <c r="J19" s="25"/>
      <c r="K19" s="25">
        <f t="shared" si="6"/>
        <v>2.5079990000000003E-2</v>
      </c>
      <c r="L19" s="25">
        <f t="shared" si="7"/>
        <v>0.57759216970000016</v>
      </c>
      <c r="M19" s="25">
        <v>4.9820000000000003E-2</v>
      </c>
      <c r="N19" s="25">
        <f t="shared" si="2"/>
        <v>2.5065000000000004E-2</v>
      </c>
      <c r="O19" s="25"/>
      <c r="P19" s="25">
        <f t="shared" si="8"/>
        <v>2.3084590000000002E-2</v>
      </c>
      <c r="Q19" s="25">
        <f t="shared" si="9"/>
        <v>0.53163810770000008</v>
      </c>
      <c r="R19" s="25">
        <v>4.9369999999999997E-2</v>
      </c>
      <c r="S19" s="25">
        <f t="shared" si="3"/>
        <v>2.4754999999999999E-2</v>
      </c>
    </row>
    <row r="20" spans="1:19" s="15" customFormat="1">
      <c r="A20" s="18">
        <v>268</v>
      </c>
      <c r="B20" s="25">
        <v>-6.8999999999999997E-5</v>
      </c>
      <c r="C20" s="25">
        <v>4.3459999999999999E-2</v>
      </c>
      <c r="D20" s="25">
        <f t="shared" si="0"/>
        <v>1.9539499999999998E-2</v>
      </c>
      <c r="E20" s="25"/>
      <c r="F20" s="25">
        <f t="shared" si="4"/>
        <v>1.86857E-2</v>
      </c>
      <c r="G20" s="25">
        <f t="shared" si="5"/>
        <v>0.43033167100000003</v>
      </c>
      <c r="H20" s="25">
        <v>5.0459999999999998E-2</v>
      </c>
      <c r="I20" s="25">
        <f t="shared" si="1"/>
        <v>2.6539499999999997E-2</v>
      </c>
      <c r="J20" s="25"/>
      <c r="K20" s="25">
        <f t="shared" si="6"/>
        <v>2.5224489999999999E-2</v>
      </c>
      <c r="L20" s="25">
        <f t="shared" si="7"/>
        <v>0.58092000470000005</v>
      </c>
      <c r="M20" s="25">
        <v>4.9340000000000002E-2</v>
      </c>
      <c r="N20" s="25">
        <f t="shared" si="2"/>
        <v>2.5419500000000001E-2</v>
      </c>
      <c r="O20" s="25"/>
      <c r="P20" s="25">
        <f t="shared" si="8"/>
        <v>2.3439090000000003E-2</v>
      </c>
      <c r="Q20" s="25">
        <f t="shared" si="9"/>
        <v>0.5398022427000001</v>
      </c>
      <c r="R20" s="25">
        <v>4.7910000000000001E-2</v>
      </c>
      <c r="S20" s="25">
        <f t="shared" si="3"/>
        <v>2.3920500000000001E-2</v>
      </c>
    </row>
    <row r="21" spans="1:19" s="15" customFormat="1">
      <c r="A21" s="18">
        <v>269</v>
      </c>
      <c r="B21" s="25">
        <v>2.0000000000000001E-4</v>
      </c>
      <c r="C21" s="25">
        <v>4.24E-2</v>
      </c>
      <c r="D21" s="25">
        <f t="shared" si="0"/>
        <v>1.8485000000000001E-2</v>
      </c>
      <c r="E21" s="25"/>
      <c r="F21" s="25">
        <f t="shared" si="4"/>
        <v>1.76312E-2</v>
      </c>
      <c r="G21" s="25">
        <f t="shared" si="5"/>
        <v>0.40604653600000001</v>
      </c>
      <c r="H21" s="25">
        <v>4.9639999999999997E-2</v>
      </c>
      <c r="I21" s="25">
        <f t="shared" si="1"/>
        <v>2.5724999999999998E-2</v>
      </c>
      <c r="J21" s="25"/>
      <c r="K21" s="25">
        <f t="shared" si="6"/>
        <v>2.4409989999999999E-2</v>
      </c>
      <c r="L21" s="25">
        <f t="shared" si="7"/>
        <v>0.56216206970000004</v>
      </c>
      <c r="M21" s="25">
        <v>4.8189999999999997E-2</v>
      </c>
      <c r="N21" s="25">
        <f t="shared" si="2"/>
        <v>2.4274999999999998E-2</v>
      </c>
      <c r="O21" s="25"/>
      <c r="P21" s="25">
        <f t="shared" si="8"/>
        <v>2.2294589999999996E-2</v>
      </c>
      <c r="Q21" s="25">
        <f t="shared" si="9"/>
        <v>0.51344440769999988</v>
      </c>
      <c r="R21" s="25">
        <v>4.7629999999999999E-2</v>
      </c>
      <c r="S21" s="25">
        <f t="shared" si="3"/>
        <v>2.3914999999999999E-2</v>
      </c>
    </row>
    <row r="22" spans="1:19" s="15" customFormat="1">
      <c r="A22" s="18">
        <v>270</v>
      </c>
      <c r="B22" s="25">
        <v>-1.3999999999999999E-4</v>
      </c>
      <c r="C22" s="25">
        <v>4.1790000000000001E-2</v>
      </c>
      <c r="D22" s="25">
        <f t="shared" si="0"/>
        <v>1.857E-2</v>
      </c>
      <c r="E22" s="25"/>
      <c r="F22" s="25">
        <f t="shared" si="4"/>
        <v>1.7716200000000001E-2</v>
      </c>
      <c r="G22" s="25">
        <f t="shared" si="5"/>
        <v>0.40800408600000004</v>
      </c>
      <c r="H22" s="25">
        <v>4.8869999999999997E-2</v>
      </c>
      <c r="I22" s="25">
        <f t="shared" si="1"/>
        <v>2.5649999999999996E-2</v>
      </c>
      <c r="J22" s="25"/>
      <c r="K22" s="25">
        <f t="shared" si="6"/>
        <v>2.4334989999999997E-2</v>
      </c>
      <c r="L22" s="25">
        <f t="shared" si="7"/>
        <v>0.56043481969999998</v>
      </c>
      <c r="M22" s="25">
        <v>4.7629999999999999E-2</v>
      </c>
      <c r="N22" s="25">
        <f t="shared" si="2"/>
        <v>2.4409999999999998E-2</v>
      </c>
      <c r="O22" s="25"/>
      <c r="P22" s="25">
        <f t="shared" si="8"/>
        <v>2.2429589999999999E-2</v>
      </c>
      <c r="Q22" s="25">
        <f t="shared" si="9"/>
        <v>0.51655345770000005</v>
      </c>
      <c r="R22" s="25">
        <v>4.6580000000000003E-2</v>
      </c>
      <c r="S22" s="25">
        <f t="shared" si="3"/>
        <v>2.3220000000000001E-2</v>
      </c>
    </row>
    <row r="23" spans="1:19" s="15" customFormat="1">
      <c r="A23" s="18">
        <v>271</v>
      </c>
      <c r="B23" s="25">
        <v>6.0000000000000002E-5</v>
      </c>
      <c r="C23" s="25">
        <v>4.0590000000000001E-2</v>
      </c>
      <c r="D23" s="25">
        <f t="shared" si="0"/>
        <v>1.7530000000000004E-2</v>
      </c>
      <c r="E23" s="25"/>
      <c r="F23" s="25">
        <f t="shared" si="4"/>
        <v>1.6676200000000002E-2</v>
      </c>
      <c r="G23" s="25">
        <f t="shared" si="5"/>
        <v>0.38405288600000009</v>
      </c>
      <c r="H23" s="25">
        <v>4.795E-2</v>
      </c>
      <c r="I23" s="25">
        <f t="shared" si="1"/>
        <v>2.4890000000000002E-2</v>
      </c>
      <c r="J23" s="25"/>
      <c r="K23" s="25">
        <f t="shared" si="6"/>
        <v>2.3574990000000004E-2</v>
      </c>
      <c r="L23" s="25">
        <f t="shared" si="7"/>
        <v>0.54293201970000016</v>
      </c>
      <c r="M23" s="25">
        <v>4.6629999999999998E-2</v>
      </c>
      <c r="N23" s="25">
        <f t="shared" si="2"/>
        <v>2.3570000000000001E-2</v>
      </c>
      <c r="O23" s="25"/>
      <c r="P23" s="25">
        <f t="shared" si="8"/>
        <v>2.1589589999999999E-2</v>
      </c>
      <c r="Q23" s="25">
        <f t="shared" si="9"/>
        <v>0.49720825769999999</v>
      </c>
      <c r="R23" s="25">
        <v>4.6059999999999997E-2</v>
      </c>
      <c r="S23" s="25">
        <f t="shared" si="3"/>
        <v>2.3059999999999997E-2</v>
      </c>
    </row>
    <row r="24" spans="1:19" s="15" customFormat="1">
      <c r="A24" s="18">
        <v>272</v>
      </c>
      <c r="B24" s="25">
        <v>-9.0000000000000006E-5</v>
      </c>
      <c r="C24" s="25">
        <v>3.9750000000000001E-2</v>
      </c>
      <c r="D24" s="25">
        <f t="shared" si="0"/>
        <v>1.7344999999999999E-2</v>
      </c>
      <c r="E24" s="25"/>
      <c r="F24" s="25">
        <f t="shared" si="4"/>
        <v>1.6491199999999998E-2</v>
      </c>
      <c r="G24" s="25">
        <f t="shared" si="5"/>
        <v>0.37979233599999995</v>
      </c>
      <c r="H24" s="25">
        <v>4.7160000000000001E-2</v>
      </c>
      <c r="I24" s="25">
        <f t="shared" si="1"/>
        <v>2.4754999999999999E-2</v>
      </c>
      <c r="J24" s="25"/>
      <c r="K24" s="25">
        <f t="shared" si="6"/>
        <v>2.3439990000000001E-2</v>
      </c>
      <c r="L24" s="25">
        <f t="shared" si="7"/>
        <v>0.5398229697000001</v>
      </c>
      <c r="M24" s="25">
        <v>4.5929999999999999E-2</v>
      </c>
      <c r="N24" s="25">
        <f t="shared" si="2"/>
        <v>2.3524999999999997E-2</v>
      </c>
      <c r="O24" s="25"/>
      <c r="P24" s="25">
        <f t="shared" si="8"/>
        <v>2.1544589999999995E-2</v>
      </c>
      <c r="Q24" s="25">
        <f t="shared" si="9"/>
        <v>0.49617190769999991</v>
      </c>
      <c r="R24" s="25">
        <v>4.4900000000000002E-2</v>
      </c>
      <c r="S24" s="25">
        <f t="shared" si="3"/>
        <v>2.2405000000000001E-2</v>
      </c>
    </row>
    <row r="25" spans="1:19" s="15" customFormat="1">
      <c r="A25" s="18">
        <v>273</v>
      </c>
      <c r="B25" s="25">
        <v>-2.0000000000000002E-5</v>
      </c>
      <c r="C25" s="25">
        <v>3.8870000000000002E-2</v>
      </c>
      <c r="D25" s="25">
        <f t="shared" si="0"/>
        <v>1.6820000000000002E-2</v>
      </c>
      <c r="E25" s="25"/>
      <c r="F25" s="25">
        <f t="shared" si="4"/>
        <v>1.59662E-2</v>
      </c>
      <c r="G25" s="25">
        <f t="shared" si="5"/>
        <v>0.36770158600000002</v>
      </c>
      <c r="H25" s="25">
        <v>4.6179999999999999E-2</v>
      </c>
      <c r="I25" s="25">
        <f t="shared" si="1"/>
        <v>2.4129999999999999E-2</v>
      </c>
      <c r="J25" s="25"/>
      <c r="K25" s="25">
        <f t="shared" si="6"/>
        <v>2.281499E-2</v>
      </c>
      <c r="L25" s="25">
        <f t="shared" si="7"/>
        <v>0.52542921970000001</v>
      </c>
      <c r="M25" s="25">
        <v>4.5019999999999998E-2</v>
      </c>
      <c r="N25" s="25">
        <f t="shared" si="2"/>
        <v>2.2969999999999997E-2</v>
      </c>
      <c r="O25" s="25"/>
      <c r="P25" s="25">
        <f t="shared" si="8"/>
        <v>2.0989589999999995E-2</v>
      </c>
      <c r="Q25" s="25">
        <f t="shared" si="9"/>
        <v>0.48339025769999994</v>
      </c>
      <c r="R25" s="25">
        <v>4.4119999999999999E-2</v>
      </c>
      <c r="S25" s="25">
        <f t="shared" si="3"/>
        <v>2.205E-2</v>
      </c>
    </row>
    <row r="26" spans="1:19" s="15" customFormat="1">
      <c r="A26" s="18">
        <v>274</v>
      </c>
      <c r="B26" s="25">
        <v>1.2999999999999999E-4</v>
      </c>
      <c r="C26" s="25">
        <v>3.7679999999999998E-2</v>
      </c>
      <c r="D26" s="25">
        <f t="shared" si="0"/>
        <v>1.6229999999999998E-2</v>
      </c>
      <c r="E26" s="25"/>
      <c r="F26" s="25">
        <f t="shared" si="4"/>
        <v>1.5376199999999998E-2</v>
      </c>
      <c r="G26" s="25">
        <f t="shared" si="5"/>
        <v>0.35411388599999999</v>
      </c>
      <c r="H26" s="25">
        <v>4.5100000000000001E-2</v>
      </c>
      <c r="I26" s="25">
        <f t="shared" si="1"/>
        <v>2.3650000000000001E-2</v>
      </c>
      <c r="J26" s="25"/>
      <c r="K26" s="25">
        <f t="shared" si="6"/>
        <v>2.2334990000000002E-2</v>
      </c>
      <c r="L26" s="25">
        <f t="shared" si="7"/>
        <v>0.5143748197000001</v>
      </c>
      <c r="M26" s="25">
        <v>4.3959999999999999E-2</v>
      </c>
      <c r="N26" s="25">
        <f t="shared" si="2"/>
        <v>2.2509999999999999E-2</v>
      </c>
      <c r="O26" s="25"/>
      <c r="P26" s="25">
        <f t="shared" si="8"/>
        <v>2.052959E-2</v>
      </c>
      <c r="Q26" s="25">
        <f t="shared" si="9"/>
        <v>0.47279645770000001</v>
      </c>
      <c r="R26" s="25">
        <v>4.2770000000000002E-2</v>
      </c>
      <c r="S26" s="25">
        <f t="shared" si="3"/>
        <v>2.145E-2</v>
      </c>
    </row>
    <row r="27" spans="1:19" s="15" customFormat="1">
      <c r="A27" s="19">
        <v>275</v>
      </c>
      <c r="B27" s="25">
        <v>-3.0000000000000001E-5</v>
      </c>
      <c r="C27" s="34">
        <v>3.696E-2</v>
      </c>
      <c r="D27" s="25">
        <f t="shared" si="0"/>
        <v>1.5855000000000001E-2</v>
      </c>
      <c r="E27" s="34"/>
      <c r="F27" s="25">
        <f t="shared" si="4"/>
        <v>1.5001200000000001E-2</v>
      </c>
      <c r="G27" s="25">
        <f t="shared" si="5"/>
        <v>0.34547763600000003</v>
      </c>
      <c r="H27" s="34">
        <v>4.4269999999999997E-2</v>
      </c>
      <c r="I27" s="25">
        <f t="shared" si="1"/>
        <v>2.3164999999999998E-2</v>
      </c>
      <c r="J27" s="34"/>
      <c r="K27" s="25">
        <f t="shared" si="6"/>
        <v>2.184999E-2</v>
      </c>
      <c r="L27" s="25">
        <f t="shared" si="7"/>
        <v>0.50320526970000001</v>
      </c>
      <c r="M27" s="25">
        <v>4.308E-2</v>
      </c>
      <c r="N27" s="25">
        <f t="shared" si="2"/>
        <v>2.1975000000000001E-2</v>
      </c>
      <c r="O27" s="25"/>
      <c r="P27" s="25">
        <f t="shared" si="8"/>
        <v>1.999459E-2</v>
      </c>
      <c r="Q27" s="25">
        <f t="shared" si="9"/>
        <v>0.46047540770000001</v>
      </c>
      <c r="R27" s="25">
        <v>4.224E-2</v>
      </c>
      <c r="S27" s="25">
        <f t="shared" si="3"/>
        <v>2.1104999999999999E-2</v>
      </c>
    </row>
    <row r="28" spans="1:19" s="15" customFormat="1">
      <c r="A28" s="19">
        <v>276</v>
      </c>
      <c r="B28" s="25">
        <v>-1.0000000000000001E-5</v>
      </c>
      <c r="C28" s="34">
        <v>3.5830000000000001E-2</v>
      </c>
      <c r="D28" s="25">
        <f t="shared" si="0"/>
        <v>1.5245000000000002E-2</v>
      </c>
      <c r="E28" s="34"/>
      <c r="F28" s="25">
        <f t="shared" si="4"/>
        <v>1.4391200000000002E-2</v>
      </c>
      <c r="G28" s="25">
        <f t="shared" si="5"/>
        <v>0.33142933600000007</v>
      </c>
      <c r="H28" s="34">
        <v>4.3240000000000001E-2</v>
      </c>
      <c r="I28" s="25">
        <f t="shared" si="1"/>
        <v>2.2655000000000002E-2</v>
      </c>
      <c r="J28" s="34"/>
      <c r="K28" s="25">
        <f t="shared" si="6"/>
        <v>2.1339990000000003E-2</v>
      </c>
      <c r="L28" s="25">
        <f t="shared" si="7"/>
        <v>0.49145996970000011</v>
      </c>
      <c r="M28" s="25">
        <v>4.2020000000000002E-2</v>
      </c>
      <c r="N28" s="25">
        <f t="shared" si="2"/>
        <v>2.1435000000000003E-2</v>
      </c>
      <c r="O28" s="25"/>
      <c r="P28" s="25">
        <f t="shared" si="8"/>
        <v>1.9454590000000001E-2</v>
      </c>
      <c r="Q28" s="25">
        <f t="shared" si="9"/>
        <v>0.44803920770000005</v>
      </c>
      <c r="R28" s="25">
        <v>4.1180000000000001E-2</v>
      </c>
      <c r="S28" s="25">
        <f t="shared" si="3"/>
        <v>2.0584999999999999E-2</v>
      </c>
    </row>
    <row r="29" spans="1:19" s="15" customFormat="1">
      <c r="A29" s="19">
        <v>277</v>
      </c>
      <c r="B29" s="25">
        <v>4.0000000000000003E-5</v>
      </c>
      <c r="C29" s="34">
        <v>3.5020000000000003E-2</v>
      </c>
      <c r="D29" s="25">
        <f t="shared" si="0"/>
        <v>1.4875000000000003E-2</v>
      </c>
      <c r="E29" s="34"/>
      <c r="F29" s="25">
        <f t="shared" si="4"/>
        <v>1.4021200000000003E-2</v>
      </c>
      <c r="G29" s="25">
        <f t="shared" si="5"/>
        <v>0.32290823600000007</v>
      </c>
      <c r="H29" s="34">
        <v>4.2410000000000003E-2</v>
      </c>
      <c r="I29" s="25">
        <f t="shared" si="1"/>
        <v>2.2265000000000004E-2</v>
      </c>
      <c r="J29" s="34"/>
      <c r="K29" s="25">
        <f t="shared" si="6"/>
        <v>2.0949990000000005E-2</v>
      </c>
      <c r="L29" s="25">
        <f t="shared" si="7"/>
        <v>0.48247826970000013</v>
      </c>
      <c r="M29" s="25">
        <v>4.1250000000000002E-2</v>
      </c>
      <c r="N29" s="25">
        <f t="shared" si="2"/>
        <v>2.1105000000000002E-2</v>
      </c>
      <c r="O29" s="25"/>
      <c r="P29" s="25">
        <f t="shared" si="8"/>
        <v>1.9124590000000004E-2</v>
      </c>
      <c r="Q29" s="25">
        <f t="shared" si="9"/>
        <v>0.44043930770000012</v>
      </c>
      <c r="R29" s="25">
        <v>4.0250000000000001E-2</v>
      </c>
      <c r="S29" s="25">
        <f t="shared" si="3"/>
        <v>2.0145E-2</v>
      </c>
    </row>
    <row r="30" spans="1:19" s="15" customFormat="1">
      <c r="A30" s="19">
        <v>278</v>
      </c>
      <c r="B30" s="25">
        <v>-5.0000000000000002E-5</v>
      </c>
      <c r="C30" s="34">
        <v>3.3989999999999999E-2</v>
      </c>
      <c r="D30" s="25">
        <f t="shared" si="0"/>
        <v>1.4265E-2</v>
      </c>
      <c r="E30" s="34"/>
      <c r="F30" s="25">
        <f t="shared" si="4"/>
        <v>1.34112E-2</v>
      </c>
      <c r="G30" s="25">
        <f t="shared" si="5"/>
        <v>0.308859936</v>
      </c>
      <c r="H30" s="34">
        <v>4.1430000000000002E-2</v>
      </c>
      <c r="I30" s="25">
        <f t="shared" si="1"/>
        <v>2.1705000000000002E-2</v>
      </c>
      <c r="J30" s="34"/>
      <c r="K30" s="25">
        <f t="shared" si="6"/>
        <v>2.0389990000000004E-2</v>
      </c>
      <c r="L30" s="25">
        <f t="shared" si="7"/>
        <v>0.46958146970000009</v>
      </c>
      <c r="M30" s="25">
        <v>4.02E-2</v>
      </c>
      <c r="N30" s="25">
        <f t="shared" si="2"/>
        <v>2.0475E-2</v>
      </c>
      <c r="O30" s="25"/>
      <c r="P30" s="25">
        <f t="shared" si="8"/>
        <v>1.8494589999999998E-2</v>
      </c>
      <c r="Q30" s="25">
        <f t="shared" si="9"/>
        <v>0.42593040769999996</v>
      </c>
      <c r="R30" s="25">
        <v>3.95E-2</v>
      </c>
      <c r="S30" s="25">
        <f t="shared" si="3"/>
        <v>1.9724999999999999E-2</v>
      </c>
    </row>
    <row r="31" spans="1:19" s="15" customFormat="1">
      <c r="A31" s="19">
        <v>279</v>
      </c>
      <c r="B31" s="25">
        <v>1.0000000000000001E-5</v>
      </c>
      <c r="C31" s="34">
        <v>3.3059999999999999E-2</v>
      </c>
      <c r="D31" s="25">
        <f t="shared" si="0"/>
        <v>1.3819999999999999E-2</v>
      </c>
      <c r="E31" s="34"/>
      <c r="F31" s="25">
        <f t="shared" si="4"/>
        <v>1.2966199999999999E-2</v>
      </c>
      <c r="G31" s="25">
        <f t="shared" si="5"/>
        <v>0.29861158599999998</v>
      </c>
      <c r="H31" s="34">
        <v>4.0329999999999998E-2</v>
      </c>
      <c r="I31" s="25">
        <f t="shared" si="1"/>
        <v>2.1089999999999998E-2</v>
      </c>
      <c r="J31" s="34"/>
      <c r="K31" s="25">
        <f t="shared" si="6"/>
        <v>1.9774989999999999E-2</v>
      </c>
      <c r="L31" s="25">
        <f t="shared" si="7"/>
        <v>0.45541801970000001</v>
      </c>
      <c r="M31" s="25">
        <v>3.9199999999999999E-2</v>
      </c>
      <c r="N31" s="25">
        <f t="shared" si="2"/>
        <v>1.9959999999999999E-2</v>
      </c>
      <c r="O31" s="25"/>
      <c r="P31" s="25">
        <f t="shared" si="8"/>
        <v>1.7979589999999997E-2</v>
      </c>
      <c r="Q31" s="25">
        <f t="shared" si="9"/>
        <v>0.41406995769999994</v>
      </c>
      <c r="R31" s="25">
        <v>3.8469999999999997E-2</v>
      </c>
      <c r="S31" s="25">
        <f t="shared" si="3"/>
        <v>1.924E-2</v>
      </c>
    </row>
    <row r="32" spans="1:19" s="15" customFormat="1">
      <c r="A32" s="19">
        <v>280</v>
      </c>
      <c r="B32" s="25">
        <v>4.0000000000000003E-5</v>
      </c>
      <c r="C32" s="34">
        <v>3.1820000000000001E-2</v>
      </c>
      <c r="D32" s="25">
        <f t="shared" si="0"/>
        <v>1.3015000000000002E-2</v>
      </c>
      <c r="E32" s="34"/>
      <c r="F32" s="25">
        <f t="shared" si="4"/>
        <v>1.2161200000000002E-2</v>
      </c>
      <c r="G32" s="25">
        <f t="shared" si="5"/>
        <v>0.28007243600000009</v>
      </c>
      <c r="H32" s="34">
        <v>3.9449999999999999E-2</v>
      </c>
      <c r="I32" s="25">
        <f t="shared" si="1"/>
        <v>2.0645E-2</v>
      </c>
      <c r="J32" s="34"/>
      <c r="K32" s="25">
        <f t="shared" si="6"/>
        <v>1.9329990000000002E-2</v>
      </c>
      <c r="L32" s="25">
        <f t="shared" si="7"/>
        <v>0.44516966970000005</v>
      </c>
      <c r="M32" s="25">
        <v>3.8339999999999999E-2</v>
      </c>
      <c r="N32" s="25">
        <f t="shared" si="2"/>
        <v>1.9535E-2</v>
      </c>
      <c r="O32" s="25"/>
      <c r="P32" s="25">
        <f t="shared" si="8"/>
        <v>1.7554590000000002E-2</v>
      </c>
      <c r="Q32" s="25">
        <f t="shared" si="9"/>
        <v>0.40428220770000006</v>
      </c>
      <c r="R32" s="25">
        <v>3.7569999999999999E-2</v>
      </c>
      <c r="S32" s="25">
        <f t="shared" si="3"/>
        <v>1.8804999999999999E-2</v>
      </c>
    </row>
    <row r="33" spans="1:19" s="15" customFormat="1">
      <c r="A33" s="19">
        <v>281</v>
      </c>
      <c r="B33" s="25">
        <v>4.0000000000000003E-5</v>
      </c>
      <c r="C33" s="34">
        <v>3.1109999999999999E-2</v>
      </c>
      <c r="D33" s="25">
        <f t="shared" si="0"/>
        <v>1.2815E-2</v>
      </c>
      <c r="E33" s="34"/>
      <c r="F33" s="25">
        <f t="shared" si="4"/>
        <v>1.19612E-2</v>
      </c>
      <c r="G33" s="25">
        <f t="shared" si="5"/>
        <v>0.27546643600000004</v>
      </c>
      <c r="H33" s="34">
        <v>3.8510000000000003E-2</v>
      </c>
      <c r="I33" s="25">
        <f t="shared" si="1"/>
        <v>2.0215000000000004E-2</v>
      </c>
      <c r="J33" s="34"/>
      <c r="K33" s="25">
        <f t="shared" si="6"/>
        <v>1.8899990000000005E-2</v>
      </c>
      <c r="L33" s="25">
        <f t="shared" si="7"/>
        <v>0.43526676970000017</v>
      </c>
      <c r="M33" s="25">
        <v>3.7429999999999998E-2</v>
      </c>
      <c r="N33" s="25">
        <f t="shared" si="2"/>
        <v>1.9134999999999999E-2</v>
      </c>
      <c r="O33" s="25"/>
      <c r="P33" s="25">
        <f t="shared" si="8"/>
        <v>1.7154589999999997E-2</v>
      </c>
      <c r="Q33" s="25">
        <f t="shared" si="9"/>
        <v>0.39507020769999995</v>
      </c>
      <c r="R33" s="25">
        <v>3.6549999999999999E-2</v>
      </c>
      <c r="S33" s="25">
        <f t="shared" si="3"/>
        <v>1.8294999999999999E-2</v>
      </c>
    </row>
    <row r="34" spans="1:19" s="15" customFormat="1">
      <c r="A34" s="19">
        <v>282</v>
      </c>
      <c r="B34" s="25">
        <v>-9.0000000000000006E-5</v>
      </c>
      <c r="C34" s="34">
        <v>3.023E-2</v>
      </c>
      <c r="D34" s="25">
        <f t="shared" si="0"/>
        <v>1.2404999999999999E-2</v>
      </c>
      <c r="E34" s="34"/>
      <c r="F34" s="25">
        <f t="shared" si="4"/>
        <v>1.1551199999999999E-2</v>
      </c>
      <c r="G34" s="25">
        <f t="shared" si="5"/>
        <v>0.26602413600000002</v>
      </c>
      <c r="H34" s="34">
        <v>3.7530000000000001E-2</v>
      </c>
      <c r="I34" s="25">
        <f t="shared" si="1"/>
        <v>1.9705E-2</v>
      </c>
      <c r="J34" s="34"/>
      <c r="K34" s="25">
        <f t="shared" si="6"/>
        <v>1.8389990000000002E-2</v>
      </c>
      <c r="L34" s="25">
        <f t="shared" si="7"/>
        <v>0.42352146970000004</v>
      </c>
      <c r="M34" s="25">
        <v>3.6360000000000003E-2</v>
      </c>
      <c r="N34" s="25">
        <f t="shared" ref="N34:N65" si="10">M34-S34</f>
        <v>1.8535000000000003E-2</v>
      </c>
      <c r="O34" s="25"/>
      <c r="P34" s="25">
        <f t="shared" si="8"/>
        <v>1.6554590000000001E-2</v>
      </c>
      <c r="Q34" s="25">
        <f t="shared" si="9"/>
        <v>0.38125220770000007</v>
      </c>
      <c r="R34" s="25">
        <v>3.5740000000000001E-2</v>
      </c>
      <c r="S34" s="25">
        <f t="shared" si="3"/>
        <v>1.7825000000000001E-2</v>
      </c>
    </row>
    <row r="35" spans="1:19" s="15" customFormat="1">
      <c r="A35" s="19">
        <v>283</v>
      </c>
      <c r="B35" s="25">
        <v>0</v>
      </c>
      <c r="C35" s="34">
        <v>2.9250000000000002E-2</v>
      </c>
      <c r="D35" s="25">
        <f t="shared" si="0"/>
        <v>1.1930000000000003E-2</v>
      </c>
      <c r="E35" s="34"/>
      <c r="F35" s="25">
        <f t="shared" si="4"/>
        <v>1.1076200000000003E-2</v>
      </c>
      <c r="G35" s="25">
        <f t="shared" si="5"/>
        <v>0.25508488600000007</v>
      </c>
      <c r="H35" s="34">
        <v>3.6479999999999999E-2</v>
      </c>
      <c r="I35" s="25">
        <f t="shared" si="1"/>
        <v>1.916E-2</v>
      </c>
      <c r="J35" s="34"/>
      <c r="K35" s="25">
        <f t="shared" si="6"/>
        <v>1.7844990000000002E-2</v>
      </c>
      <c r="L35" s="25">
        <f t="shared" si="7"/>
        <v>0.41097011970000008</v>
      </c>
      <c r="M35" s="25">
        <v>3.5409999999999997E-2</v>
      </c>
      <c r="N35" s="25">
        <f t="shared" si="10"/>
        <v>1.8089999999999998E-2</v>
      </c>
      <c r="O35" s="25"/>
      <c r="P35" s="25">
        <f t="shared" si="8"/>
        <v>1.610959E-2</v>
      </c>
      <c r="Q35" s="25">
        <f t="shared" si="9"/>
        <v>0.37100385769999999</v>
      </c>
      <c r="R35" s="25">
        <v>3.4639999999999997E-2</v>
      </c>
      <c r="S35" s="25">
        <f t="shared" si="3"/>
        <v>1.7319999999999999E-2</v>
      </c>
    </row>
    <row r="36" spans="1:19" s="15" customFormat="1">
      <c r="A36" s="19">
        <v>284</v>
      </c>
      <c r="B36" s="25">
        <v>3.0000000000000001E-5</v>
      </c>
      <c r="C36" s="34">
        <v>2.8150000000000001E-2</v>
      </c>
      <c r="D36" s="25">
        <f t="shared" si="0"/>
        <v>1.1280000000000002E-2</v>
      </c>
      <c r="E36" s="34"/>
      <c r="F36" s="25">
        <f t="shared" si="4"/>
        <v>1.0426200000000002E-2</v>
      </c>
      <c r="G36" s="25">
        <f t="shared" si="5"/>
        <v>0.24011538600000004</v>
      </c>
      <c r="H36" s="34">
        <v>3.5580000000000001E-2</v>
      </c>
      <c r="I36" s="25">
        <f t="shared" si="1"/>
        <v>1.8710000000000001E-2</v>
      </c>
      <c r="J36" s="34"/>
      <c r="K36" s="25">
        <f t="shared" si="6"/>
        <v>1.7394990000000003E-2</v>
      </c>
      <c r="L36" s="25">
        <f t="shared" si="7"/>
        <v>0.40060661970000006</v>
      </c>
      <c r="M36" s="25">
        <v>3.4419999999999999E-2</v>
      </c>
      <c r="N36" s="25">
        <f t="shared" si="10"/>
        <v>1.755E-2</v>
      </c>
      <c r="O36" s="25"/>
      <c r="P36" s="25">
        <f t="shared" si="8"/>
        <v>1.5569589999999999E-2</v>
      </c>
      <c r="Q36" s="25">
        <f t="shared" si="9"/>
        <v>0.35856765769999999</v>
      </c>
      <c r="R36" s="25">
        <v>3.3709999999999997E-2</v>
      </c>
      <c r="S36" s="25">
        <f t="shared" si="3"/>
        <v>1.687E-2</v>
      </c>
    </row>
    <row r="37" spans="1:19" s="15" customFormat="1">
      <c r="A37" s="19">
        <v>285</v>
      </c>
      <c r="B37" s="25">
        <v>-2.0000000000000002E-5</v>
      </c>
      <c r="C37" s="34">
        <v>2.7230000000000001E-2</v>
      </c>
      <c r="D37" s="25">
        <f t="shared" si="0"/>
        <v>1.0800000000000001E-2</v>
      </c>
      <c r="E37" s="34"/>
      <c r="F37" s="25">
        <f t="shared" si="4"/>
        <v>9.9462000000000005E-3</v>
      </c>
      <c r="G37" s="25">
        <f t="shared" si="5"/>
        <v>0.22906098600000002</v>
      </c>
      <c r="H37" s="34">
        <v>3.4529999999999998E-2</v>
      </c>
      <c r="I37" s="25">
        <f t="shared" si="1"/>
        <v>1.8099999999999998E-2</v>
      </c>
      <c r="J37" s="34"/>
      <c r="K37" s="25">
        <f t="shared" si="6"/>
        <v>1.678499E-2</v>
      </c>
      <c r="L37" s="25">
        <f t="shared" si="7"/>
        <v>0.38655831969999999</v>
      </c>
      <c r="M37" s="25">
        <v>3.3500000000000002E-2</v>
      </c>
      <c r="N37" s="25">
        <f t="shared" si="10"/>
        <v>1.7070000000000002E-2</v>
      </c>
      <c r="O37" s="25"/>
      <c r="P37" s="25">
        <f t="shared" si="8"/>
        <v>1.5089590000000002E-2</v>
      </c>
      <c r="Q37" s="25">
        <f t="shared" si="9"/>
        <v>0.34751325770000008</v>
      </c>
      <c r="R37" s="25">
        <v>3.288E-2</v>
      </c>
      <c r="S37" s="25">
        <f t="shared" si="3"/>
        <v>1.643E-2</v>
      </c>
    </row>
    <row r="38" spans="1:19" s="15" customFormat="1">
      <c r="A38" s="19">
        <v>286</v>
      </c>
      <c r="B38" s="25">
        <v>-1.3999999999999999E-4</v>
      </c>
      <c r="C38" s="34">
        <v>2.666E-2</v>
      </c>
      <c r="D38" s="25">
        <f t="shared" si="0"/>
        <v>1.0775E-2</v>
      </c>
      <c r="E38" s="34"/>
      <c r="F38" s="25">
        <f t="shared" si="4"/>
        <v>9.9211999999999998E-3</v>
      </c>
      <c r="G38" s="25">
        <f t="shared" si="5"/>
        <v>0.22848523600000001</v>
      </c>
      <c r="H38" s="34">
        <v>3.3680000000000002E-2</v>
      </c>
      <c r="I38" s="25">
        <f t="shared" si="1"/>
        <v>1.7795000000000002E-2</v>
      </c>
      <c r="J38" s="34"/>
      <c r="K38" s="25">
        <f t="shared" si="6"/>
        <v>1.6479990000000003E-2</v>
      </c>
      <c r="L38" s="25">
        <f t="shared" si="7"/>
        <v>0.37953416970000009</v>
      </c>
      <c r="M38" s="25">
        <v>3.2910000000000002E-2</v>
      </c>
      <c r="N38" s="25">
        <f t="shared" si="10"/>
        <v>1.7025000000000002E-2</v>
      </c>
      <c r="O38" s="25"/>
      <c r="P38" s="25">
        <f t="shared" si="8"/>
        <v>1.5044590000000002E-2</v>
      </c>
      <c r="Q38" s="25">
        <f t="shared" si="9"/>
        <v>0.34647690770000006</v>
      </c>
      <c r="R38" s="25">
        <v>3.1910000000000001E-2</v>
      </c>
      <c r="S38" s="25">
        <f t="shared" si="3"/>
        <v>1.5885E-2</v>
      </c>
    </row>
    <row r="39" spans="1:19" s="15" customFormat="1">
      <c r="A39" s="19">
        <v>287</v>
      </c>
      <c r="B39" s="25">
        <v>3.0000000000000001E-5</v>
      </c>
      <c r="C39" s="34">
        <v>2.554E-2</v>
      </c>
      <c r="D39" s="25">
        <f t="shared" si="0"/>
        <v>1.0050000000000002E-2</v>
      </c>
      <c r="E39" s="34"/>
      <c r="F39" s="25">
        <f t="shared" si="4"/>
        <v>9.1962000000000016E-3</v>
      </c>
      <c r="G39" s="25">
        <f t="shared" si="5"/>
        <v>0.21178848600000005</v>
      </c>
      <c r="H39" s="34">
        <v>3.2669999999999998E-2</v>
      </c>
      <c r="I39" s="25">
        <f t="shared" si="1"/>
        <v>1.7180000000000001E-2</v>
      </c>
      <c r="J39" s="34"/>
      <c r="K39" s="25">
        <f t="shared" si="6"/>
        <v>1.5864990000000002E-2</v>
      </c>
      <c r="L39" s="25">
        <f t="shared" si="7"/>
        <v>0.36537071970000007</v>
      </c>
      <c r="M39" s="25">
        <v>3.1809999999999998E-2</v>
      </c>
      <c r="N39" s="25">
        <f t="shared" si="10"/>
        <v>1.6320000000000001E-2</v>
      </c>
      <c r="O39" s="25"/>
      <c r="P39" s="25">
        <f t="shared" si="8"/>
        <v>1.4339590000000001E-2</v>
      </c>
      <c r="Q39" s="25">
        <f t="shared" si="9"/>
        <v>0.33024075770000005</v>
      </c>
      <c r="R39" s="25">
        <v>3.0949999999999998E-2</v>
      </c>
      <c r="S39" s="25">
        <f t="shared" si="3"/>
        <v>1.5489999999999999E-2</v>
      </c>
    </row>
    <row r="40" spans="1:19" s="15" customFormat="1">
      <c r="A40" s="19">
        <v>288</v>
      </c>
      <c r="B40" s="25">
        <v>0</v>
      </c>
      <c r="C40" s="34">
        <v>2.469E-2</v>
      </c>
      <c r="D40" s="25">
        <f t="shared" si="0"/>
        <v>9.5849999999999998E-3</v>
      </c>
      <c r="E40" s="34"/>
      <c r="F40" s="25">
        <f t="shared" si="4"/>
        <v>8.7311999999999997E-3</v>
      </c>
      <c r="G40" s="25">
        <f t="shared" si="5"/>
        <v>0.201079536</v>
      </c>
      <c r="H40" s="34">
        <v>3.1919999999999997E-2</v>
      </c>
      <c r="I40" s="25">
        <f t="shared" si="1"/>
        <v>1.6814999999999997E-2</v>
      </c>
      <c r="J40" s="34"/>
      <c r="K40" s="25">
        <f t="shared" si="6"/>
        <v>1.5499989999999996E-2</v>
      </c>
      <c r="L40" s="25">
        <f t="shared" si="7"/>
        <v>0.35696476969999996</v>
      </c>
      <c r="M40" s="25">
        <v>3.0949999999999998E-2</v>
      </c>
      <c r="N40" s="25">
        <f t="shared" si="10"/>
        <v>1.5844999999999998E-2</v>
      </c>
      <c r="O40" s="25"/>
      <c r="P40" s="25">
        <f t="shared" si="8"/>
        <v>1.3864589999999998E-2</v>
      </c>
      <c r="Q40" s="25">
        <f t="shared" si="9"/>
        <v>0.31930150769999999</v>
      </c>
      <c r="R40" s="25">
        <v>3.0210000000000001E-2</v>
      </c>
      <c r="S40" s="25">
        <f t="shared" si="3"/>
        <v>1.5105E-2</v>
      </c>
    </row>
    <row r="41" spans="1:19" s="15" customFormat="1">
      <c r="A41" s="19">
        <v>289</v>
      </c>
      <c r="B41" s="25">
        <v>0</v>
      </c>
      <c r="C41" s="34">
        <v>2.402E-2</v>
      </c>
      <c r="D41" s="25">
        <f t="shared" si="0"/>
        <v>9.4149999999999998E-3</v>
      </c>
      <c r="E41" s="34"/>
      <c r="F41" s="25">
        <f t="shared" si="4"/>
        <v>8.5611999999999997E-3</v>
      </c>
      <c r="G41" s="25">
        <f t="shared" si="5"/>
        <v>0.197164436</v>
      </c>
      <c r="H41" s="34">
        <v>3.1269999999999999E-2</v>
      </c>
      <c r="I41" s="25">
        <f t="shared" si="1"/>
        <v>1.6664999999999999E-2</v>
      </c>
      <c r="J41" s="34"/>
      <c r="K41" s="25">
        <f t="shared" si="6"/>
        <v>1.5349989999999999E-2</v>
      </c>
      <c r="L41" s="25">
        <f t="shared" si="7"/>
        <v>0.35351026969999999</v>
      </c>
      <c r="M41" s="25">
        <v>3.0269999999999998E-2</v>
      </c>
      <c r="N41" s="25">
        <f t="shared" si="10"/>
        <v>1.5664999999999998E-2</v>
      </c>
      <c r="O41" s="25"/>
      <c r="P41" s="25">
        <f t="shared" si="8"/>
        <v>1.3684589999999998E-2</v>
      </c>
      <c r="Q41" s="25">
        <f t="shared" si="9"/>
        <v>0.31515610769999997</v>
      </c>
      <c r="R41" s="25">
        <v>2.921E-2</v>
      </c>
      <c r="S41" s="25">
        <f t="shared" si="3"/>
        <v>1.4605E-2</v>
      </c>
    </row>
    <row r="42" spans="1:19" s="15" customFormat="1">
      <c r="A42" s="19">
        <v>290</v>
      </c>
      <c r="B42" s="25">
        <v>-1.9000000000000001E-4</v>
      </c>
      <c r="C42" s="34">
        <v>2.333E-2</v>
      </c>
      <c r="D42" s="25">
        <f t="shared" si="0"/>
        <v>9.2249999999999988E-3</v>
      </c>
      <c r="E42" s="34"/>
      <c r="F42" s="25">
        <f t="shared" si="4"/>
        <v>8.3711999999999988E-3</v>
      </c>
      <c r="G42" s="25">
        <f t="shared" si="5"/>
        <v>0.19278873599999999</v>
      </c>
      <c r="H42" s="34">
        <v>3.031E-2</v>
      </c>
      <c r="I42" s="25">
        <f t="shared" si="1"/>
        <v>1.6204999999999997E-2</v>
      </c>
      <c r="J42" s="34"/>
      <c r="K42" s="25">
        <f t="shared" si="6"/>
        <v>1.4889989999999997E-2</v>
      </c>
      <c r="L42" s="25">
        <f t="shared" si="7"/>
        <v>0.34291646969999995</v>
      </c>
      <c r="M42" s="25">
        <v>2.9409999999999999E-2</v>
      </c>
      <c r="N42" s="25">
        <f t="shared" si="10"/>
        <v>1.5304999999999997E-2</v>
      </c>
      <c r="O42" s="25"/>
      <c r="P42" s="25">
        <f t="shared" si="8"/>
        <v>1.3324589999999997E-2</v>
      </c>
      <c r="Q42" s="25">
        <f t="shared" si="9"/>
        <v>0.30686530769999998</v>
      </c>
      <c r="R42" s="25">
        <v>2.8400000000000002E-2</v>
      </c>
      <c r="S42" s="25">
        <f t="shared" si="3"/>
        <v>1.4105000000000001E-2</v>
      </c>
    </row>
    <row r="43" spans="1:19" s="15" customFormat="1">
      <c r="A43" s="19">
        <v>291</v>
      </c>
      <c r="B43" s="25">
        <v>1E-4</v>
      </c>
      <c r="C43" s="34">
        <v>2.2440000000000002E-2</v>
      </c>
      <c r="D43" s="25">
        <f t="shared" si="0"/>
        <v>8.4550000000000024E-3</v>
      </c>
      <c r="E43" s="34"/>
      <c r="F43" s="25">
        <f t="shared" si="4"/>
        <v>7.6012000000000024E-3</v>
      </c>
      <c r="G43" s="25">
        <f t="shared" si="5"/>
        <v>0.17505563600000007</v>
      </c>
      <c r="H43" s="34">
        <v>2.945E-2</v>
      </c>
      <c r="I43" s="25">
        <f t="shared" si="1"/>
        <v>1.5465000000000001E-2</v>
      </c>
      <c r="J43" s="34"/>
      <c r="K43" s="25">
        <f t="shared" si="6"/>
        <v>1.4149990000000001E-2</v>
      </c>
      <c r="L43" s="25">
        <f t="shared" si="7"/>
        <v>0.32587426970000005</v>
      </c>
      <c r="M43" s="25">
        <v>2.8639999999999999E-2</v>
      </c>
      <c r="N43" s="25">
        <f t="shared" si="10"/>
        <v>1.4655E-2</v>
      </c>
      <c r="O43" s="25"/>
      <c r="P43" s="25">
        <f t="shared" si="8"/>
        <v>1.2674589999999999E-2</v>
      </c>
      <c r="Q43" s="25">
        <f t="shared" si="9"/>
        <v>0.29189580770000001</v>
      </c>
      <c r="R43" s="25">
        <v>2.7869999999999999E-2</v>
      </c>
      <c r="S43" s="25">
        <f t="shared" si="3"/>
        <v>1.3984999999999999E-2</v>
      </c>
    </row>
    <row r="44" spans="1:19" s="15" customFormat="1">
      <c r="A44" s="19">
        <v>292</v>
      </c>
      <c r="B44" s="25">
        <v>-1.0000000000000001E-5</v>
      </c>
      <c r="C44" s="34">
        <v>2.1770000000000001E-2</v>
      </c>
      <c r="D44" s="25">
        <f t="shared" si="0"/>
        <v>8.3100000000000014E-3</v>
      </c>
      <c r="E44" s="34"/>
      <c r="F44" s="25">
        <f t="shared" si="4"/>
        <v>7.4562000000000014E-3</v>
      </c>
      <c r="G44" s="25">
        <f t="shared" si="5"/>
        <v>0.17171628600000005</v>
      </c>
      <c r="H44" s="34">
        <v>2.8879999999999999E-2</v>
      </c>
      <c r="I44" s="25">
        <f t="shared" si="1"/>
        <v>1.542E-2</v>
      </c>
      <c r="J44" s="34"/>
      <c r="K44" s="25">
        <f t="shared" si="6"/>
        <v>1.410499E-2</v>
      </c>
      <c r="L44" s="25">
        <f t="shared" si="7"/>
        <v>0.32483791970000003</v>
      </c>
      <c r="M44" s="25">
        <v>2.7980000000000001E-2</v>
      </c>
      <c r="N44" s="25">
        <f t="shared" si="10"/>
        <v>1.4520000000000002E-2</v>
      </c>
      <c r="O44" s="25"/>
      <c r="P44" s="25">
        <f t="shared" si="8"/>
        <v>1.2539590000000001E-2</v>
      </c>
      <c r="Q44" s="25">
        <f t="shared" si="9"/>
        <v>0.28878675770000006</v>
      </c>
      <c r="R44" s="25">
        <v>2.6929999999999999E-2</v>
      </c>
      <c r="S44" s="25">
        <f t="shared" si="3"/>
        <v>1.346E-2</v>
      </c>
    </row>
    <row r="45" spans="1:19" s="15" customFormat="1">
      <c r="A45" s="19">
        <v>293</v>
      </c>
      <c r="B45" s="25">
        <v>8.0000000000000007E-5</v>
      </c>
      <c r="C45" s="34">
        <v>2.1090000000000001E-2</v>
      </c>
      <c r="D45" s="25">
        <f t="shared" si="0"/>
        <v>7.8500000000000011E-3</v>
      </c>
      <c r="E45" s="34"/>
      <c r="F45" s="25">
        <f t="shared" si="4"/>
        <v>6.996200000000001E-3</v>
      </c>
      <c r="G45" s="25">
        <f t="shared" si="5"/>
        <v>0.16112248600000004</v>
      </c>
      <c r="H45" s="34">
        <v>2.7810000000000001E-2</v>
      </c>
      <c r="I45" s="25">
        <f t="shared" si="1"/>
        <v>1.4570000000000001E-2</v>
      </c>
      <c r="J45" s="34"/>
      <c r="K45" s="25">
        <f t="shared" si="6"/>
        <v>1.3254990000000001E-2</v>
      </c>
      <c r="L45" s="25">
        <f t="shared" si="7"/>
        <v>0.30526241970000006</v>
      </c>
      <c r="M45" s="25">
        <v>2.7060000000000001E-2</v>
      </c>
      <c r="N45" s="25">
        <f t="shared" si="10"/>
        <v>1.3820000000000001E-2</v>
      </c>
      <c r="O45" s="25"/>
      <c r="P45" s="25">
        <f t="shared" si="8"/>
        <v>1.1839590000000001E-2</v>
      </c>
      <c r="Q45" s="25">
        <f t="shared" si="9"/>
        <v>0.27266575770000001</v>
      </c>
      <c r="R45" s="25">
        <v>2.64E-2</v>
      </c>
      <c r="S45" s="25">
        <f t="shared" si="3"/>
        <v>1.324E-2</v>
      </c>
    </row>
    <row r="46" spans="1:19" s="15" customFormat="1">
      <c r="A46" s="19">
        <v>294</v>
      </c>
      <c r="B46" s="25">
        <v>1.0000000000000001E-5</v>
      </c>
      <c r="C46" s="34">
        <v>2.036E-2</v>
      </c>
      <c r="D46" s="25">
        <f t="shared" si="0"/>
        <v>7.6150000000000002E-3</v>
      </c>
      <c r="E46" s="34"/>
      <c r="F46" s="25">
        <f t="shared" si="4"/>
        <v>6.7612000000000002E-3</v>
      </c>
      <c r="G46" s="25">
        <f t="shared" si="5"/>
        <v>0.15571043600000001</v>
      </c>
      <c r="H46" s="34">
        <v>2.7050000000000001E-2</v>
      </c>
      <c r="I46" s="25">
        <f t="shared" si="1"/>
        <v>1.4305000000000002E-2</v>
      </c>
      <c r="J46" s="34"/>
      <c r="K46" s="25">
        <f t="shared" si="6"/>
        <v>1.2989990000000002E-2</v>
      </c>
      <c r="L46" s="25">
        <f t="shared" si="7"/>
        <v>0.29915946970000007</v>
      </c>
      <c r="M46" s="25">
        <v>2.632E-2</v>
      </c>
      <c r="N46" s="25">
        <f t="shared" si="10"/>
        <v>1.3575E-2</v>
      </c>
      <c r="O46" s="25"/>
      <c r="P46" s="25">
        <f t="shared" si="8"/>
        <v>1.159459E-2</v>
      </c>
      <c r="Q46" s="25">
        <f t="shared" si="9"/>
        <v>0.26702340769999999</v>
      </c>
      <c r="R46" s="25">
        <v>2.5479999999999999E-2</v>
      </c>
      <c r="S46" s="25">
        <f t="shared" si="3"/>
        <v>1.2744999999999999E-2</v>
      </c>
    </row>
    <row r="47" spans="1:19" s="15" customFormat="1">
      <c r="A47" s="19">
        <v>295</v>
      </c>
      <c r="B47" s="25">
        <v>-8.0000000000000007E-5</v>
      </c>
      <c r="C47" s="34">
        <v>1.9789999999999999E-2</v>
      </c>
      <c r="D47" s="25">
        <f t="shared" si="0"/>
        <v>7.414999999999998E-3</v>
      </c>
      <c r="E47" s="34"/>
      <c r="F47" s="25">
        <f t="shared" si="4"/>
        <v>6.5611999999999979E-3</v>
      </c>
      <c r="G47" s="25">
        <f t="shared" si="5"/>
        <v>0.15110443599999995</v>
      </c>
      <c r="H47" s="34">
        <v>2.632E-2</v>
      </c>
      <c r="I47" s="25">
        <f t="shared" si="1"/>
        <v>1.3944999999999999E-2</v>
      </c>
      <c r="J47" s="34"/>
      <c r="K47" s="25">
        <f t="shared" si="6"/>
        <v>1.2629989999999999E-2</v>
      </c>
      <c r="L47" s="25">
        <f t="shared" si="7"/>
        <v>0.29086866969999997</v>
      </c>
      <c r="M47" s="25">
        <v>2.5749999999999999E-2</v>
      </c>
      <c r="N47" s="25">
        <f t="shared" si="10"/>
        <v>1.3374999999999998E-2</v>
      </c>
      <c r="O47" s="25"/>
      <c r="P47" s="25">
        <f t="shared" si="8"/>
        <v>1.1394589999999998E-2</v>
      </c>
      <c r="Q47" s="25">
        <f t="shared" si="9"/>
        <v>0.26241740769999994</v>
      </c>
      <c r="R47" s="25">
        <v>2.4830000000000001E-2</v>
      </c>
      <c r="S47" s="25">
        <f t="shared" si="3"/>
        <v>1.2375000000000001E-2</v>
      </c>
    </row>
    <row r="48" spans="1:19" s="15" customFormat="1">
      <c r="A48" s="18">
        <v>296</v>
      </c>
      <c r="B48" s="25">
        <v>1E-4</v>
      </c>
      <c r="C48" s="25">
        <v>1.932E-2</v>
      </c>
      <c r="D48" s="25">
        <f t="shared" si="0"/>
        <v>7.0900000000000008E-3</v>
      </c>
      <c r="E48" s="25"/>
      <c r="F48" s="25">
        <f t="shared" si="4"/>
        <v>6.2362000000000008E-3</v>
      </c>
      <c r="G48" s="25">
        <f t="shared" si="5"/>
        <v>0.14361968600000002</v>
      </c>
      <c r="H48" s="25">
        <v>2.571E-2</v>
      </c>
      <c r="I48" s="25">
        <f t="shared" si="1"/>
        <v>1.3480000000000001E-2</v>
      </c>
      <c r="J48" s="25"/>
      <c r="K48" s="25">
        <f t="shared" si="6"/>
        <v>1.2164990000000001E-2</v>
      </c>
      <c r="L48" s="25">
        <f t="shared" si="7"/>
        <v>0.28015971970000003</v>
      </c>
      <c r="M48" s="25">
        <v>2.503E-2</v>
      </c>
      <c r="N48" s="25">
        <f t="shared" si="10"/>
        <v>1.2800000000000001E-2</v>
      </c>
      <c r="O48" s="25"/>
      <c r="P48" s="25">
        <f t="shared" si="8"/>
        <v>1.081959E-2</v>
      </c>
      <c r="Q48" s="25">
        <f t="shared" si="9"/>
        <v>0.24917515770000001</v>
      </c>
      <c r="R48" s="25">
        <v>2.436E-2</v>
      </c>
      <c r="S48" s="25">
        <f t="shared" si="3"/>
        <v>1.223E-2</v>
      </c>
    </row>
    <row r="49" spans="1:19" s="15" customFormat="1">
      <c r="A49" s="18">
        <v>297</v>
      </c>
      <c r="B49" s="25">
        <v>4.0000000000000003E-5</v>
      </c>
      <c r="C49" s="25">
        <v>1.856E-2</v>
      </c>
      <c r="D49" s="25">
        <f t="shared" si="0"/>
        <v>6.7350000000000014E-3</v>
      </c>
      <c r="E49" s="25"/>
      <c r="F49" s="25">
        <f t="shared" si="4"/>
        <v>5.8812000000000014E-3</v>
      </c>
      <c r="G49" s="25">
        <f t="shared" si="5"/>
        <v>0.13544403600000005</v>
      </c>
      <c r="H49" s="25">
        <v>2.5069999999999999E-2</v>
      </c>
      <c r="I49" s="25">
        <f t="shared" si="1"/>
        <v>1.3245E-2</v>
      </c>
      <c r="J49" s="25"/>
      <c r="K49" s="25">
        <f t="shared" si="6"/>
        <v>1.192999E-2</v>
      </c>
      <c r="L49" s="25">
        <f t="shared" si="7"/>
        <v>0.27474766970000003</v>
      </c>
      <c r="M49" s="25">
        <v>2.4459999999999999E-2</v>
      </c>
      <c r="N49" s="25">
        <f t="shared" si="10"/>
        <v>1.2635E-2</v>
      </c>
      <c r="O49" s="25"/>
      <c r="P49" s="25">
        <f t="shared" si="8"/>
        <v>1.065459E-2</v>
      </c>
      <c r="Q49" s="25">
        <f t="shared" si="9"/>
        <v>0.24537520770000001</v>
      </c>
      <c r="R49" s="25">
        <v>2.3609999999999999E-2</v>
      </c>
      <c r="S49" s="25">
        <f t="shared" si="3"/>
        <v>1.1824999999999999E-2</v>
      </c>
    </row>
    <row r="50" spans="1:19" s="15" customFormat="1">
      <c r="A50" s="18">
        <v>298</v>
      </c>
      <c r="B50" s="25">
        <v>1.0000000000000001E-5</v>
      </c>
      <c r="C50" s="25">
        <v>1.8079999999999999E-2</v>
      </c>
      <c r="D50" s="25">
        <f t="shared" si="0"/>
        <v>6.4249999999999984E-3</v>
      </c>
      <c r="E50" s="25"/>
      <c r="F50" s="25">
        <f t="shared" si="4"/>
        <v>5.5711999999999984E-3</v>
      </c>
      <c r="G50" s="25">
        <f t="shared" si="5"/>
        <v>0.12830473599999997</v>
      </c>
      <c r="H50" s="25">
        <v>2.4629999999999999E-2</v>
      </c>
      <c r="I50" s="25">
        <f t="shared" si="1"/>
        <v>1.2974999999999999E-2</v>
      </c>
      <c r="J50" s="25"/>
      <c r="K50" s="25">
        <f t="shared" si="6"/>
        <v>1.1659989999999999E-2</v>
      </c>
      <c r="L50" s="25">
        <f t="shared" si="7"/>
        <v>0.26852956969999997</v>
      </c>
      <c r="M50" s="25">
        <v>2.3990000000000001E-2</v>
      </c>
      <c r="N50" s="25">
        <f t="shared" si="10"/>
        <v>1.2335E-2</v>
      </c>
      <c r="O50" s="25"/>
      <c r="P50" s="25">
        <f t="shared" si="8"/>
        <v>1.035459E-2</v>
      </c>
      <c r="Q50" s="25">
        <f t="shared" si="9"/>
        <v>0.23846620770000002</v>
      </c>
      <c r="R50" s="25">
        <v>2.3300000000000001E-2</v>
      </c>
      <c r="S50" s="25">
        <f t="shared" si="3"/>
        <v>1.1655E-2</v>
      </c>
    </row>
    <row r="51" spans="1:19" s="15" customFormat="1">
      <c r="A51" s="18">
        <v>299</v>
      </c>
      <c r="B51" s="25">
        <v>8.0000000000000007E-5</v>
      </c>
      <c r="C51" s="25">
        <v>1.7690000000000001E-2</v>
      </c>
      <c r="D51" s="25">
        <f t="shared" si="0"/>
        <v>6.3600000000000011E-3</v>
      </c>
      <c r="E51" s="25"/>
      <c r="F51" s="25">
        <f t="shared" si="4"/>
        <v>5.506200000000001E-3</v>
      </c>
      <c r="G51" s="25">
        <f t="shared" si="5"/>
        <v>0.12680778600000003</v>
      </c>
      <c r="H51" s="25">
        <v>2.4029999999999999E-2</v>
      </c>
      <c r="I51" s="25">
        <f t="shared" si="1"/>
        <v>1.2699999999999999E-2</v>
      </c>
      <c r="J51" s="25"/>
      <c r="K51" s="25">
        <f t="shared" si="6"/>
        <v>1.1384989999999999E-2</v>
      </c>
      <c r="L51" s="25">
        <f t="shared" si="7"/>
        <v>0.26219631970000001</v>
      </c>
      <c r="M51" s="25">
        <v>2.3349999999999999E-2</v>
      </c>
      <c r="N51" s="25">
        <f t="shared" si="10"/>
        <v>1.2019999999999999E-2</v>
      </c>
      <c r="O51" s="25"/>
      <c r="P51" s="25">
        <f t="shared" si="8"/>
        <v>1.0039589999999999E-2</v>
      </c>
      <c r="Q51" s="25">
        <f t="shared" si="9"/>
        <v>0.23121175769999999</v>
      </c>
      <c r="R51" s="25">
        <v>2.2579999999999999E-2</v>
      </c>
      <c r="S51" s="25">
        <f t="shared" si="3"/>
        <v>1.133E-2</v>
      </c>
    </row>
    <row r="52" spans="1:19" s="15" customFormat="1">
      <c r="A52" s="18">
        <v>300</v>
      </c>
      <c r="B52" s="25">
        <v>-9.0000000000000006E-5</v>
      </c>
      <c r="C52" s="25">
        <v>1.7219999999999999E-2</v>
      </c>
      <c r="D52" s="25">
        <f t="shared" si="0"/>
        <v>6.1449999999999994E-3</v>
      </c>
      <c r="E52" s="25"/>
      <c r="F52" s="25">
        <f t="shared" si="4"/>
        <v>5.2911999999999994E-3</v>
      </c>
      <c r="G52" s="25">
        <f t="shared" si="5"/>
        <v>0.121856336</v>
      </c>
      <c r="H52" s="25">
        <v>2.332E-2</v>
      </c>
      <c r="I52" s="25">
        <f t="shared" si="1"/>
        <v>1.2245000000000001E-2</v>
      </c>
      <c r="J52" s="25"/>
      <c r="K52" s="25">
        <f t="shared" si="6"/>
        <v>1.0929990000000001E-2</v>
      </c>
      <c r="L52" s="25">
        <f t="shared" si="7"/>
        <v>0.25171766970000004</v>
      </c>
      <c r="M52" s="25">
        <v>2.2679999999999999E-2</v>
      </c>
      <c r="N52" s="25">
        <f t="shared" si="10"/>
        <v>1.1604999999999999E-2</v>
      </c>
      <c r="O52" s="25"/>
      <c r="P52" s="25">
        <f t="shared" si="8"/>
        <v>9.6245899999999988E-3</v>
      </c>
      <c r="Q52" s="25">
        <f t="shared" si="9"/>
        <v>0.2216543077</v>
      </c>
      <c r="R52" s="25">
        <v>2.2239999999999999E-2</v>
      </c>
      <c r="S52" s="25">
        <f t="shared" si="3"/>
        <v>1.1075E-2</v>
      </c>
    </row>
    <row r="53" spans="1:19" s="15" customFormat="1">
      <c r="A53" s="18">
        <v>301</v>
      </c>
      <c r="B53" s="25">
        <v>-3.0000000000000001E-5</v>
      </c>
      <c r="C53" s="25">
        <v>1.6740000000000001E-2</v>
      </c>
      <c r="D53" s="25">
        <f t="shared" si="0"/>
        <v>5.8350000000000016E-3</v>
      </c>
      <c r="E53" s="25"/>
      <c r="F53" s="25">
        <f t="shared" si="4"/>
        <v>4.9812000000000016E-3</v>
      </c>
      <c r="G53" s="25">
        <f t="shared" si="5"/>
        <v>0.11471703600000004</v>
      </c>
      <c r="H53" s="25">
        <v>2.2939999999999999E-2</v>
      </c>
      <c r="I53" s="25">
        <f t="shared" si="1"/>
        <v>1.2034999999999999E-2</v>
      </c>
      <c r="J53" s="25"/>
      <c r="K53" s="25">
        <f t="shared" si="6"/>
        <v>1.0719989999999999E-2</v>
      </c>
      <c r="L53" s="25">
        <f t="shared" si="7"/>
        <v>0.24688136969999999</v>
      </c>
      <c r="M53" s="25">
        <v>2.249E-2</v>
      </c>
      <c r="N53" s="25">
        <f t="shared" si="10"/>
        <v>1.1585E-2</v>
      </c>
      <c r="O53" s="25"/>
      <c r="P53" s="25">
        <f t="shared" si="8"/>
        <v>9.6045899999999997E-3</v>
      </c>
      <c r="Q53" s="25">
        <f t="shared" si="9"/>
        <v>0.22119370769999999</v>
      </c>
      <c r="R53" s="25">
        <v>2.1839999999999998E-2</v>
      </c>
      <c r="S53" s="25">
        <f t="shared" si="3"/>
        <v>1.0905E-2</v>
      </c>
    </row>
    <row r="54" spans="1:19" s="15" customFormat="1">
      <c r="A54" s="18">
        <v>302</v>
      </c>
      <c r="B54" s="25">
        <v>6.8999999999999997E-5</v>
      </c>
      <c r="C54" s="25">
        <v>1.6119999999999999E-2</v>
      </c>
      <c r="D54" s="25">
        <f t="shared" si="0"/>
        <v>5.3854999999999997E-3</v>
      </c>
      <c r="E54" s="25"/>
      <c r="F54" s="25">
        <f t="shared" si="4"/>
        <v>4.5316999999999996E-3</v>
      </c>
      <c r="G54" s="25">
        <f t="shared" si="5"/>
        <v>0.104365051</v>
      </c>
      <c r="H54" s="25">
        <v>2.2409999999999999E-2</v>
      </c>
      <c r="I54" s="25">
        <f t="shared" si="1"/>
        <v>1.16755E-2</v>
      </c>
      <c r="J54" s="25"/>
      <c r="K54" s="25">
        <f t="shared" si="6"/>
        <v>1.036049E-2</v>
      </c>
      <c r="L54" s="25">
        <f t="shared" si="7"/>
        <v>0.23860208470000002</v>
      </c>
      <c r="M54" s="25">
        <v>2.1839999999999998E-2</v>
      </c>
      <c r="N54" s="25">
        <f t="shared" si="10"/>
        <v>1.1105499999999999E-2</v>
      </c>
      <c r="O54" s="25"/>
      <c r="P54" s="25">
        <f t="shared" si="8"/>
        <v>9.1250899999999989E-3</v>
      </c>
      <c r="Q54" s="25">
        <f t="shared" si="9"/>
        <v>0.21015082269999999</v>
      </c>
      <c r="R54" s="25">
        <v>2.1399999999999999E-2</v>
      </c>
      <c r="S54" s="25">
        <f t="shared" si="3"/>
        <v>1.0734499999999999E-2</v>
      </c>
    </row>
    <row r="55" spans="1:19" s="15" customFormat="1">
      <c r="A55" s="18">
        <v>303</v>
      </c>
      <c r="B55" s="25">
        <v>-1.1E-4</v>
      </c>
      <c r="C55" s="25">
        <v>1.584E-2</v>
      </c>
      <c r="D55" s="25">
        <f t="shared" si="0"/>
        <v>5.5249999999999987E-3</v>
      </c>
      <c r="E55" s="25"/>
      <c r="F55" s="25">
        <f t="shared" si="4"/>
        <v>4.6711999999999986E-3</v>
      </c>
      <c r="G55" s="25">
        <f t="shared" si="5"/>
        <v>0.10757773599999998</v>
      </c>
      <c r="H55" s="25">
        <v>2.1829999999999999E-2</v>
      </c>
      <c r="I55" s="25">
        <f t="shared" si="1"/>
        <v>1.1514999999999997E-2</v>
      </c>
      <c r="J55" s="25"/>
      <c r="K55" s="25">
        <f t="shared" si="6"/>
        <v>1.0199989999999997E-2</v>
      </c>
      <c r="L55" s="25">
        <f t="shared" si="7"/>
        <v>0.23490576969999996</v>
      </c>
      <c r="M55" s="25">
        <v>2.1389999999999999E-2</v>
      </c>
      <c r="N55" s="25">
        <f t="shared" si="10"/>
        <v>1.1074999999999998E-2</v>
      </c>
      <c r="O55" s="25"/>
      <c r="P55" s="25">
        <f t="shared" si="8"/>
        <v>9.0945899999999979E-3</v>
      </c>
      <c r="Q55" s="25">
        <f t="shared" si="9"/>
        <v>0.20944840769999995</v>
      </c>
      <c r="R55" s="25">
        <v>2.0740000000000001E-2</v>
      </c>
      <c r="S55" s="25">
        <f t="shared" si="3"/>
        <v>1.0315000000000001E-2</v>
      </c>
    </row>
    <row r="56" spans="1:19" s="15" customFormat="1">
      <c r="A56" s="18">
        <v>304</v>
      </c>
      <c r="B56" s="25">
        <v>-9.0000000000000006E-5</v>
      </c>
      <c r="C56" s="25">
        <v>1.549E-2</v>
      </c>
      <c r="D56" s="25">
        <f t="shared" si="0"/>
        <v>5.3200000000000001E-3</v>
      </c>
      <c r="E56" s="25"/>
      <c r="F56" s="25">
        <f t="shared" si="4"/>
        <v>4.4662E-3</v>
      </c>
      <c r="G56" s="25">
        <f t="shared" si="5"/>
        <v>0.102856586</v>
      </c>
      <c r="H56" s="25">
        <v>2.1399999999999999E-2</v>
      </c>
      <c r="I56" s="25">
        <f t="shared" si="1"/>
        <v>1.1229999999999999E-2</v>
      </c>
      <c r="J56" s="25"/>
      <c r="K56" s="25">
        <f t="shared" si="6"/>
        <v>9.9149899999999985E-3</v>
      </c>
      <c r="L56" s="25">
        <f t="shared" si="7"/>
        <v>0.22834221969999999</v>
      </c>
      <c r="M56" s="25">
        <v>2.094E-2</v>
      </c>
      <c r="N56" s="25">
        <f t="shared" si="10"/>
        <v>1.077E-2</v>
      </c>
      <c r="O56" s="25"/>
      <c r="P56" s="25">
        <f t="shared" si="8"/>
        <v>8.7895899999999999E-3</v>
      </c>
      <c r="Q56" s="25">
        <f t="shared" si="9"/>
        <v>0.2024242577</v>
      </c>
      <c r="R56" s="25">
        <v>2.043E-2</v>
      </c>
      <c r="S56" s="25">
        <f t="shared" si="3"/>
        <v>1.017E-2</v>
      </c>
    </row>
    <row r="57" spans="1:19" s="15" customFormat="1">
      <c r="A57" s="18">
        <v>305</v>
      </c>
      <c r="B57" s="25">
        <v>2.0000000000000002E-5</v>
      </c>
      <c r="C57" s="25">
        <v>1.5100000000000001E-2</v>
      </c>
      <c r="D57" s="25">
        <f t="shared" si="0"/>
        <v>5.0750000000000014E-3</v>
      </c>
      <c r="E57" s="25"/>
      <c r="F57" s="25">
        <f t="shared" si="4"/>
        <v>4.2212000000000013E-3</v>
      </c>
      <c r="G57" s="25">
        <f t="shared" si="5"/>
        <v>9.7214236000000037E-2</v>
      </c>
      <c r="H57" s="25">
        <v>2.0899999999999998E-2</v>
      </c>
      <c r="I57" s="25">
        <f t="shared" si="1"/>
        <v>1.0874999999999999E-2</v>
      </c>
      <c r="J57" s="25"/>
      <c r="K57" s="25">
        <f t="shared" si="6"/>
        <v>9.5599899999999991E-3</v>
      </c>
      <c r="L57" s="25">
        <f t="shared" si="7"/>
        <v>0.22016656969999998</v>
      </c>
      <c r="M57" s="25">
        <v>2.0570000000000001E-2</v>
      </c>
      <c r="N57" s="25">
        <f t="shared" si="10"/>
        <v>1.0545000000000002E-2</v>
      </c>
      <c r="O57" s="25"/>
      <c r="P57" s="25">
        <f t="shared" si="8"/>
        <v>8.5645900000000021E-3</v>
      </c>
      <c r="Q57" s="25">
        <f t="shared" si="9"/>
        <v>0.19724250770000007</v>
      </c>
      <c r="R57" s="25">
        <v>2.0029999999999999E-2</v>
      </c>
      <c r="S57" s="25">
        <f t="shared" si="3"/>
        <v>1.0024999999999999E-2</v>
      </c>
    </row>
    <row r="58" spans="1:19" s="15" customFormat="1">
      <c r="A58" s="18">
        <v>306</v>
      </c>
      <c r="B58" s="25">
        <v>1.2E-4</v>
      </c>
      <c r="C58" s="25">
        <v>1.4619999999999999E-2</v>
      </c>
      <c r="D58" s="25">
        <f t="shared" si="0"/>
        <v>4.6599999999999992E-3</v>
      </c>
      <c r="E58" s="25"/>
      <c r="F58" s="25">
        <f t="shared" si="4"/>
        <v>3.8061999999999992E-3</v>
      </c>
      <c r="G58" s="25">
        <f t="shared" si="5"/>
        <v>8.7656785999999987E-2</v>
      </c>
      <c r="H58" s="25">
        <v>2.0459999999999999E-2</v>
      </c>
      <c r="I58" s="25">
        <f t="shared" si="1"/>
        <v>1.0499999999999999E-2</v>
      </c>
      <c r="J58" s="25"/>
      <c r="K58" s="25">
        <f t="shared" si="6"/>
        <v>9.1849899999999988E-3</v>
      </c>
      <c r="L58" s="25">
        <f t="shared" si="7"/>
        <v>0.21153031969999997</v>
      </c>
      <c r="M58" s="25">
        <v>1.9949999999999999E-2</v>
      </c>
      <c r="N58" s="25">
        <f t="shared" si="10"/>
        <v>9.9899999999999989E-3</v>
      </c>
      <c r="O58" s="25"/>
      <c r="P58" s="25">
        <f t="shared" si="8"/>
        <v>8.0095899999999987E-3</v>
      </c>
      <c r="Q58" s="25">
        <f t="shared" si="9"/>
        <v>0.18446085769999998</v>
      </c>
      <c r="R58" s="25">
        <v>1.9800000000000002E-2</v>
      </c>
      <c r="S58" s="25">
        <f t="shared" si="3"/>
        <v>9.9600000000000001E-3</v>
      </c>
    </row>
    <row r="59" spans="1:19" s="15" customFormat="1">
      <c r="A59" s="18">
        <v>307</v>
      </c>
      <c r="B59" s="25">
        <v>6.8999999999999997E-5</v>
      </c>
      <c r="C59" s="25">
        <v>1.452E-2</v>
      </c>
      <c r="D59" s="25">
        <f t="shared" si="0"/>
        <v>4.9204999999999995E-3</v>
      </c>
      <c r="E59" s="25"/>
      <c r="F59" s="25">
        <f t="shared" si="4"/>
        <v>4.0666999999999995E-3</v>
      </c>
      <c r="G59" s="25">
        <f t="shared" si="5"/>
        <v>9.3656100999999992E-2</v>
      </c>
      <c r="H59" s="25">
        <v>2.0219999999999998E-2</v>
      </c>
      <c r="I59" s="25">
        <f t="shared" si="1"/>
        <v>1.0620499999999998E-2</v>
      </c>
      <c r="J59" s="25"/>
      <c r="K59" s="25">
        <f t="shared" si="6"/>
        <v>9.3054899999999979E-3</v>
      </c>
      <c r="L59" s="25">
        <f t="shared" si="7"/>
        <v>0.21430543469999996</v>
      </c>
      <c r="M59" s="25">
        <v>1.9810000000000001E-2</v>
      </c>
      <c r="N59" s="25">
        <f t="shared" si="10"/>
        <v>1.0210500000000001E-2</v>
      </c>
      <c r="O59" s="25"/>
      <c r="P59" s="25">
        <f t="shared" si="8"/>
        <v>8.2300900000000007E-3</v>
      </c>
      <c r="Q59" s="25">
        <f t="shared" si="9"/>
        <v>0.18953897270000003</v>
      </c>
      <c r="R59" s="25">
        <v>1.9130000000000001E-2</v>
      </c>
      <c r="S59" s="25">
        <f t="shared" si="3"/>
        <v>9.5995000000000004E-3</v>
      </c>
    </row>
    <row r="60" spans="1:19" s="15" customFormat="1">
      <c r="A60" s="18">
        <v>308</v>
      </c>
      <c r="B60" s="25">
        <v>6.0000000000000002E-5</v>
      </c>
      <c r="C60" s="25">
        <v>1.367E-2</v>
      </c>
      <c r="D60" s="25">
        <f t="shared" si="0"/>
        <v>4.13E-3</v>
      </c>
      <c r="E60" s="25"/>
      <c r="F60" s="25">
        <f t="shared" si="4"/>
        <v>3.2761999999999999E-3</v>
      </c>
      <c r="G60" s="25">
        <f t="shared" si="5"/>
        <v>7.5450886000000009E-2</v>
      </c>
      <c r="H60" s="25">
        <v>1.9640000000000001E-2</v>
      </c>
      <c r="I60" s="25">
        <f t="shared" si="1"/>
        <v>1.0100000000000001E-2</v>
      </c>
      <c r="J60" s="25"/>
      <c r="K60" s="25">
        <f t="shared" si="6"/>
        <v>8.7849900000000012E-3</v>
      </c>
      <c r="L60" s="25">
        <f t="shared" si="7"/>
        <v>0.20231831970000003</v>
      </c>
      <c r="M60" s="25">
        <v>1.9189999999999999E-2</v>
      </c>
      <c r="N60" s="25">
        <f t="shared" si="10"/>
        <v>9.6499999999999989E-3</v>
      </c>
      <c r="O60" s="25"/>
      <c r="P60" s="25">
        <f t="shared" si="8"/>
        <v>7.6695899999999987E-3</v>
      </c>
      <c r="Q60" s="25">
        <f t="shared" si="9"/>
        <v>0.17663065769999997</v>
      </c>
      <c r="R60" s="25">
        <v>1.9019999999999999E-2</v>
      </c>
      <c r="S60" s="25">
        <f t="shared" si="3"/>
        <v>9.5399999999999999E-3</v>
      </c>
    </row>
    <row r="61" spans="1:19" s="15" customFormat="1">
      <c r="A61" s="18">
        <v>309</v>
      </c>
      <c r="B61" s="25">
        <v>-1.0000000000000001E-5</v>
      </c>
      <c r="C61" s="25">
        <v>1.375E-2</v>
      </c>
      <c r="D61" s="25">
        <f t="shared" si="0"/>
        <v>4.5149999999999999E-3</v>
      </c>
      <c r="E61" s="25"/>
      <c r="F61" s="25">
        <f t="shared" si="4"/>
        <v>3.6611999999999999E-3</v>
      </c>
      <c r="G61" s="25">
        <f t="shared" si="5"/>
        <v>8.4317435999999996E-2</v>
      </c>
      <c r="H61" s="25">
        <v>1.9380000000000001E-2</v>
      </c>
      <c r="I61" s="25">
        <f t="shared" si="1"/>
        <v>1.0145000000000001E-2</v>
      </c>
      <c r="J61" s="25"/>
      <c r="K61" s="25">
        <f t="shared" si="6"/>
        <v>8.8299900000000011E-3</v>
      </c>
      <c r="L61" s="25">
        <f t="shared" si="7"/>
        <v>0.20335466970000005</v>
      </c>
      <c r="M61" s="25">
        <v>1.9019999999999999E-2</v>
      </c>
      <c r="N61" s="25">
        <f t="shared" si="10"/>
        <v>9.7849999999999986E-3</v>
      </c>
      <c r="O61" s="25"/>
      <c r="P61" s="25">
        <f t="shared" si="8"/>
        <v>7.8045899999999984E-3</v>
      </c>
      <c r="Q61" s="25">
        <f t="shared" si="9"/>
        <v>0.17973970769999997</v>
      </c>
      <c r="R61" s="25">
        <v>1.848E-2</v>
      </c>
      <c r="S61" s="25">
        <f t="shared" si="3"/>
        <v>9.2350000000000002E-3</v>
      </c>
    </row>
    <row r="62" spans="1:19" s="15" customFormat="1">
      <c r="A62" s="18">
        <v>310</v>
      </c>
      <c r="B62" s="25">
        <v>1.6000000000000001E-4</v>
      </c>
      <c r="C62" s="25">
        <v>1.357E-2</v>
      </c>
      <c r="D62" s="25">
        <f t="shared" si="0"/>
        <v>4.2900000000000004E-3</v>
      </c>
      <c r="E62" s="25"/>
      <c r="F62" s="25">
        <f t="shared" si="4"/>
        <v>3.4362000000000004E-3</v>
      </c>
      <c r="G62" s="25">
        <f t="shared" si="5"/>
        <v>7.9135686000000011E-2</v>
      </c>
      <c r="H62" s="25">
        <v>1.9220000000000001E-2</v>
      </c>
      <c r="I62" s="25">
        <f t="shared" si="1"/>
        <v>9.9400000000000009E-3</v>
      </c>
      <c r="J62" s="25"/>
      <c r="K62" s="25">
        <f t="shared" si="6"/>
        <v>8.6249900000000008E-3</v>
      </c>
      <c r="L62" s="25">
        <f t="shared" si="7"/>
        <v>0.19863351970000004</v>
      </c>
      <c r="M62" s="25">
        <v>1.8610000000000002E-2</v>
      </c>
      <c r="N62" s="25">
        <f t="shared" si="10"/>
        <v>9.3300000000000015E-3</v>
      </c>
      <c r="O62" s="25"/>
      <c r="P62" s="25">
        <f t="shared" si="8"/>
        <v>7.3495900000000013E-3</v>
      </c>
      <c r="Q62" s="25">
        <f t="shared" si="9"/>
        <v>0.16926105770000005</v>
      </c>
      <c r="R62" s="25">
        <v>1.84E-2</v>
      </c>
      <c r="S62" s="25">
        <f t="shared" si="3"/>
        <v>9.2800000000000001E-3</v>
      </c>
    </row>
    <row r="63" spans="1:19" s="15" customFormat="1">
      <c r="A63" s="18">
        <v>311</v>
      </c>
      <c r="B63" s="25">
        <v>-1E-4</v>
      </c>
      <c r="C63" s="25">
        <v>1.325E-2</v>
      </c>
      <c r="D63" s="25">
        <f t="shared" si="0"/>
        <v>4.3599999999999993E-3</v>
      </c>
      <c r="E63" s="25"/>
      <c r="F63" s="25">
        <f t="shared" si="4"/>
        <v>3.5061999999999992E-3</v>
      </c>
      <c r="G63" s="25">
        <f t="shared" si="5"/>
        <v>8.0747785999999988E-2</v>
      </c>
      <c r="H63" s="25">
        <v>1.8610000000000002E-2</v>
      </c>
      <c r="I63" s="25">
        <f t="shared" si="1"/>
        <v>9.7200000000000012E-3</v>
      </c>
      <c r="J63" s="25"/>
      <c r="K63" s="25">
        <f t="shared" si="6"/>
        <v>8.4049900000000011E-3</v>
      </c>
      <c r="L63" s="25">
        <f t="shared" si="7"/>
        <v>0.19356691970000003</v>
      </c>
      <c r="M63" s="25">
        <v>1.8440000000000002E-2</v>
      </c>
      <c r="N63" s="25">
        <f t="shared" si="10"/>
        <v>9.5500000000000012E-3</v>
      </c>
      <c r="O63" s="25"/>
      <c r="P63" s="25">
        <f t="shared" si="8"/>
        <v>7.569590000000001E-3</v>
      </c>
      <c r="Q63" s="25">
        <f t="shared" si="9"/>
        <v>0.17432765770000003</v>
      </c>
      <c r="R63" s="25">
        <v>1.788E-2</v>
      </c>
      <c r="S63" s="25">
        <f t="shared" si="3"/>
        <v>8.8900000000000003E-3</v>
      </c>
    </row>
    <row r="64" spans="1:19" s="15" customFormat="1">
      <c r="A64" s="18">
        <v>312</v>
      </c>
      <c r="B64" s="25">
        <v>-2.0000000000000002E-5</v>
      </c>
      <c r="C64" s="25">
        <v>1.273E-2</v>
      </c>
      <c r="D64" s="25">
        <f t="shared" si="0"/>
        <v>3.9199999999999999E-3</v>
      </c>
      <c r="E64" s="25"/>
      <c r="F64" s="25">
        <f t="shared" si="4"/>
        <v>3.0661999999999998E-3</v>
      </c>
      <c r="G64" s="25">
        <f t="shared" si="5"/>
        <v>7.0614585999999993E-2</v>
      </c>
      <c r="H64" s="25">
        <v>1.8370000000000001E-2</v>
      </c>
      <c r="I64" s="25">
        <f t="shared" si="1"/>
        <v>9.5600000000000008E-3</v>
      </c>
      <c r="J64" s="25"/>
      <c r="K64" s="25">
        <f t="shared" si="6"/>
        <v>8.2449900000000007E-3</v>
      </c>
      <c r="L64" s="25">
        <f t="shared" si="7"/>
        <v>0.18988211970000002</v>
      </c>
      <c r="M64" s="25">
        <v>1.7899999999999999E-2</v>
      </c>
      <c r="N64" s="25">
        <f t="shared" si="10"/>
        <v>9.0899999999999991E-3</v>
      </c>
      <c r="O64" s="25"/>
      <c r="P64" s="25">
        <f t="shared" si="8"/>
        <v>7.109589999999999E-3</v>
      </c>
      <c r="Q64" s="25">
        <f t="shared" si="9"/>
        <v>0.16373385769999999</v>
      </c>
      <c r="R64" s="25">
        <v>1.7639999999999999E-2</v>
      </c>
      <c r="S64" s="25">
        <f t="shared" si="3"/>
        <v>8.8100000000000001E-3</v>
      </c>
    </row>
    <row r="65" spans="1:19" s="15" customFormat="1">
      <c r="A65" s="18">
        <v>313</v>
      </c>
      <c r="B65" s="25">
        <v>-1E-4</v>
      </c>
      <c r="C65" s="25">
        <v>1.2659999999999999E-2</v>
      </c>
      <c r="D65" s="25">
        <f t="shared" si="0"/>
        <v>4.0199999999999993E-3</v>
      </c>
      <c r="E65" s="25"/>
      <c r="F65" s="25">
        <f t="shared" si="4"/>
        <v>3.1661999999999992E-3</v>
      </c>
      <c r="G65" s="25">
        <f t="shared" si="5"/>
        <v>7.2917585999999993E-2</v>
      </c>
      <c r="H65" s="25">
        <v>1.8069999999999999E-2</v>
      </c>
      <c r="I65" s="25">
        <f t="shared" si="1"/>
        <v>9.4299999999999991E-3</v>
      </c>
      <c r="J65" s="25"/>
      <c r="K65" s="25">
        <f t="shared" si="6"/>
        <v>8.114989999999999E-3</v>
      </c>
      <c r="L65" s="25">
        <f t="shared" si="7"/>
        <v>0.1868882197</v>
      </c>
      <c r="M65" s="25">
        <v>1.6729999999999998E-2</v>
      </c>
      <c r="N65" s="25">
        <f t="shared" si="10"/>
        <v>8.0899999999999982E-3</v>
      </c>
      <c r="O65" s="25"/>
      <c r="P65" s="25">
        <f t="shared" si="8"/>
        <v>6.1095899999999981E-3</v>
      </c>
      <c r="Q65" s="25">
        <f t="shared" si="9"/>
        <v>0.14070385769999996</v>
      </c>
      <c r="R65" s="25">
        <v>1.738E-2</v>
      </c>
      <c r="S65" s="25">
        <f t="shared" si="3"/>
        <v>8.6400000000000001E-3</v>
      </c>
    </row>
    <row r="66" spans="1:19" s="15" customFormat="1">
      <c r="A66" s="18">
        <v>314</v>
      </c>
      <c r="B66" s="25">
        <v>8.0000000000000007E-5</v>
      </c>
      <c r="C66" s="25">
        <v>1.255E-2</v>
      </c>
      <c r="D66" s="25">
        <f t="shared" ref="D66:D129" si="11">C66-S66</f>
        <v>3.8799999999999998E-3</v>
      </c>
      <c r="E66" s="25"/>
      <c r="F66" s="25">
        <f t="shared" si="4"/>
        <v>3.0261999999999997E-3</v>
      </c>
      <c r="G66" s="25">
        <f t="shared" si="5"/>
        <v>6.9693385999999996E-2</v>
      </c>
      <c r="H66" s="25">
        <v>1.694E-2</v>
      </c>
      <c r="I66" s="25">
        <f t="shared" ref="I66:I129" si="12">H66-S66</f>
        <v>8.2699999999999996E-3</v>
      </c>
      <c r="J66" s="25"/>
      <c r="K66" s="25">
        <f t="shared" si="6"/>
        <v>6.9549899999999994E-3</v>
      </c>
      <c r="L66" s="25">
        <f t="shared" si="7"/>
        <v>0.16017341969999999</v>
      </c>
      <c r="M66" s="25">
        <v>1.2489999999999999E-2</v>
      </c>
      <c r="N66" s="25">
        <f t="shared" ref="N66:N76" si="13">M66-S66</f>
        <v>3.8199999999999987E-3</v>
      </c>
      <c r="O66" s="25"/>
      <c r="P66" s="25">
        <f t="shared" si="8"/>
        <v>1.8395899999999986E-3</v>
      </c>
      <c r="Q66" s="25">
        <f t="shared" si="9"/>
        <v>4.2365757699999972E-2</v>
      </c>
      <c r="R66" s="25">
        <v>1.7260000000000001E-2</v>
      </c>
      <c r="S66" s="25">
        <f t="shared" ref="S66:S129" si="14">(B66+R66)/2</f>
        <v>8.6700000000000006E-3</v>
      </c>
    </row>
    <row r="67" spans="1:19" s="15" customFormat="1">
      <c r="A67" s="18">
        <v>315</v>
      </c>
      <c r="B67" s="25">
        <v>-1.2E-4</v>
      </c>
      <c r="C67" s="25">
        <v>1.2149999999999999E-2</v>
      </c>
      <c r="D67" s="25">
        <f t="shared" si="11"/>
        <v>3.794999999999998E-3</v>
      </c>
      <c r="E67" s="25"/>
      <c r="F67" s="25">
        <f t="shared" ref="F67:F130" si="15">D67-0.0008538</f>
        <v>2.941199999999998E-3</v>
      </c>
      <c r="G67" s="25">
        <f t="shared" ref="G67:G130" si="16">F67*23.03</f>
        <v>6.7735835999999952E-2</v>
      </c>
      <c r="H67" s="25">
        <v>1.5469999999999999E-2</v>
      </c>
      <c r="I67" s="25">
        <f t="shared" si="12"/>
        <v>7.1149999999999981E-3</v>
      </c>
      <c r="J67" s="25"/>
      <c r="K67" s="25">
        <f t="shared" ref="K67:K130" si="17">I67-0.00131501</f>
        <v>5.7999899999999979E-3</v>
      </c>
      <c r="L67" s="25">
        <f t="shared" ref="L67:L130" si="18">K67*23.03</f>
        <v>0.13357376969999996</v>
      </c>
      <c r="M67" s="25">
        <v>1.106E-2</v>
      </c>
      <c r="N67" s="25">
        <f t="shared" si="13"/>
        <v>2.7049999999999991E-3</v>
      </c>
      <c r="O67" s="25"/>
      <c r="P67" s="25">
        <f t="shared" ref="P67:P130" si="19">N67-0.00198041</f>
        <v>7.2458999999999892E-4</v>
      </c>
      <c r="Q67" s="25">
        <f t="shared" ref="Q67:Q130" si="20">P67*23.03</f>
        <v>1.6687307699999977E-2</v>
      </c>
      <c r="R67" s="25">
        <v>1.6830000000000001E-2</v>
      </c>
      <c r="S67" s="25">
        <f t="shared" si="14"/>
        <v>8.3550000000000013E-3</v>
      </c>
    </row>
    <row r="68" spans="1:19" s="15" customFormat="1">
      <c r="A68" s="18">
        <v>316</v>
      </c>
      <c r="B68" s="25">
        <v>1E-4</v>
      </c>
      <c r="C68" s="25">
        <v>1.184E-2</v>
      </c>
      <c r="D68" s="25">
        <f t="shared" si="11"/>
        <v>3.4700000000000009E-3</v>
      </c>
      <c r="E68" s="25"/>
      <c r="F68" s="25">
        <f t="shared" si="15"/>
        <v>2.6162000000000008E-3</v>
      </c>
      <c r="G68" s="25">
        <f t="shared" si="16"/>
        <v>6.0251086000000023E-2</v>
      </c>
      <c r="H68" s="25">
        <v>1.4829999999999999E-2</v>
      </c>
      <c r="I68" s="25">
        <f t="shared" si="12"/>
        <v>6.4600000000000005E-3</v>
      </c>
      <c r="J68" s="25"/>
      <c r="K68" s="25">
        <f t="shared" si="17"/>
        <v>5.1449900000000003E-3</v>
      </c>
      <c r="L68" s="25">
        <f t="shared" si="18"/>
        <v>0.11848911970000002</v>
      </c>
      <c r="M68" s="25">
        <v>9.4999999999999998E-3</v>
      </c>
      <c r="N68" s="25">
        <f t="shared" si="13"/>
        <v>1.1300000000000008E-3</v>
      </c>
      <c r="O68" s="25"/>
      <c r="P68" s="25">
        <f t="shared" si="19"/>
        <v>-8.5040999999999936E-4</v>
      </c>
      <c r="Q68" s="25">
        <f t="shared" si="20"/>
        <v>-1.9584942299999988E-2</v>
      </c>
      <c r="R68" s="25">
        <v>1.6639999999999999E-2</v>
      </c>
      <c r="S68" s="25">
        <f t="shared" si="14"/>
        <v>8.369999999999999E-3</v>
      </c>
    </row>
    <row r="69" spans="1:19" s="15" customFormat="1">
      <c r="A69" s="18">
        <v>317</v>
      </c>
      <c r="B69" s="25">
        <v>6.0000000000000002E-5</v>
      </c>
      <c r="C69" s="25">
        <v>1.1809999999999999E-2</v>
      </c>
      <c r="D69" s="25">
        <f t="shared" si="11"/>
        <v>3.6349999999999993E-3</v>
      </c>
      <c r="E69" s="25"/>
      <c r="F69" s="25">
        <f t="shared" si="15"/>
        <v>2.7811999999999993E-3</v>
      </c>
      <c r="G69" s="25">
        <f t="shared" si="16"/>
        <v>6.4051035999999992E-2</v>
      </c>
      <c r="H69" s="25">
        <v>1.427E-2</v>
      </c>
      <c r="I69" s="25">
        <f t="shared" si="12"/>
        <v>6.0949999999999997E-3</v>
      </c>
      <c r="J69" s="25"/>
      <c r="K69" s="25">
        <f t="shared" si="17"/>
        <v>4.7799899999999996E-3</v>
      </c>
      <c r="L69" s="25">
        <f t="shared" si="18"/>
        <v>0.1100831697</v>
      </c>
      <c r="M69" s="25">
        <v>9.4000000000000004E-3</v>
      </c>
      <c r="N69" s="25">
        <f t="shared" si="13"/>
        <v>1.2250000000000004E-3</v>
      </c>
      <c r="O69" s="25"/>
      <c r="P69" s="25">
        <f t="shared" si="19"/>
        <v>-7.5540999999999976E-4</v>
      </c>
      <c r="Q69" s="25">
        <f t="shared" si="20"/>
        <v>-1.7397092299999996E-2</v>
      </c>
      <c r="R69" s="25">
        <v>1.6289999999999999E-2</v>
      </c>
      <c r="S69" s="25">
        <f t="shared" si="14"/>
        <v>8.175E-3</v>
      </c>
    </row>
    <row r="70" spans="1:19" s="15" customFormat="1">
      <c r="A70" s="18">
        <v>318</v>
      </c>
      <c r="B70" s="25">
        <v>1.9000000000000001E-4</v>
      </c>
      <c r="C70" s="25">
        <v>1.1259999999999999E-2</v>
      </c>
      <c r="D70" s="25">
        <f t="shared" si="11"/>
        <v>2.9999999999999992E-3</v>
      </c>
      <c r="E70" s="25"/>
      <c r="F70" s="25">
        <f t="shared" si="15"/>
        <v>2.1461999999999992E-3</v>
      </c>
      <c r="G70" s="25">
        <f t="shared" si="16"/>
        <v>4.9426985999999985E-2</v>
      </c>
      <c r="H70" s="25">
        <v>1.389E-2</v>
      </c>
      <c r="I70" s="25">
        <f t="shared" si="12"/>
        <v>5.6299999999999996E-3</v>
      </c>
      <c r="J70" s="25"/>
      <c r="K70" s="25">
        <f t="shared" si="17"/>
        <v>4.3149899999999995E-3</v>
      </c>
      <c r="L70" s="25">
        <f t="shared" si="18"/>
        <v>9.9374219699999988E-2</v>
      </c>
      <c r="M70" s="25">
        <v>9.1000000000000004E-3</v>
      </c>
      <c r="N70" s="25">
        <f t="shared" si="13"/>
        <v>8.4000000000000047E-4</v>
      </c>
      <c r="O70" s="25"/>
      <c r="P70" s="25">
        <f t="shared" si="19"/>
        <v>-1.1404099999999997E-3</v>
      </c>
      <c r="Q70" s="25">
        <f t="shared" si="20"/>
        <v>-2.6263642299999994E-2</v>
      </c>
      <c r="R70" s="25">
        <v>1.6330000000000001E-2</v>
      </c>
      <c r="S70" s="25">
        <f t="shared" si="14"/>
        <v>8.26E-3</v>
      </c>
    </row>
    <row r="71" spans="1:19" s="15" customFormat="1">
      <c r="A71" s="18">
        <v>319</v>
      </c>
      <c r="B71" s="25">
        <v>-1.9000000000000001E-4</v>
      </c>
      <c r="C71" s="25">
        <v>1.136E-2</v>
      </c>
      <c r="D71" s="25">
        <f t="shared" si="11"/>
        <v>3.5700000000000003E-3</v>
      </c>
      <c r="E71" s="25"/>
      <c r="F71" s="25">
        <f t="shared" si="15"/>
        <v>2.7162000000000002E-3</v>
      </c>
      <c r="G71" s="25">
        <f t="shared" si="16"/>
        <v>6.2554086000000009E-2</v>
      </c>
      <c r="H71" s="25">
        <v>1.3690000000000001E-2</v>
      </c>
      <c r="I71" s="25">
        <f t="shared" si="12"/>
        <v>5.9000000000000007E-3</v>
      </c>
      <c r="J71" s="25"/>
      <c r="K71" s="25">
        <f t="shared" si="17"/>
        <v>4.5849900000000006E-3</v>
      </c>
      <c r="L71" s="25">
        <f t="shared" si="18"/>
        <v>0.10559231970000002</v>
      </c>
      <c r="M71" s="25">
        <v>8.6999999999999994E-3</v>
      </c>
      <c r="N71" s="25">
        <f t="shared" si="13"/>
        <v>9.0999999999999935E-4</v>
      </c>
      <c r="O71" s="25"/>
      <c r="P71" s="25">
        <f t="shared" si="19"/>
        <v>-1.0704100000000008E-3</v>
      </c>
      <c r="Q71" s="25">
        <f t="shared" si="20"/>
        <v>-2.465154230000002E-2</v>
      </c>
      <c r="R71" s="25">
        <v>1.5769999999999999E-2</v>
      </c>
      <c r="S71" s="25">
        <f t="shared" si="14"/>
        <v>7.79E-3</v>
      </c>
    </row>
    <row r="72" spans="1:19" s="15" customFormat="1">
      <c r="A72" s="18">
        <v>320</v>
      </c>
      <c r="B72" s="25">
        <v>8.0000000000000007E-5</v>
      </c>
      <c r="C72" s="25">
        <v>1.1140000000000001E-2</v>
      </c>
      <c r="D72" s="25">
        <f t="shared" si="11"/>
        <v>3.3750000000000004E-3</v>
      </c>
      <c r="E72" s="25"/>
      <c r="F72" s="25">
        <f t="shared" si="15"/>
        <v>2.5212000000000004E-3</v>
      </c>
      <c r="G72" s="25">
        <f t="shared" si="16"/>
        <v>5.8063236000000011E-2</v>
      </c>
      <c r="H72" s="25">
        <v>1.341E-2</v>
      </c>
      <c r="I72" s="25">
        <f t="shared" si="12"/>
        <v>5.6449999999999998E-3</v>
      </c>
      <c r="J72" s="25"/>
      <c r="K72" s="25">
        <f t="shared" si="17"/>
        <v>4.3299899999999997E-3</v>
      </c>
      <c r="L72" s="25">
        <f t="shared" si="18"/>
        <v>9.9719669699999999E-2</v>
      </c>
      <c r="M72" s="25">
        <v>8.5000000000000006E-3</v>
      </c>
      <c r="N72" s="25">
        <f t="shared" si="13"/>
        <v>7.3500000000000041E-4</v>
      </c>
      <c r="O72" s="25"/>
      <c r="P72" s="25">
        <f t="shared" si="19"/>
        <v>-1.2454099999999997E-3</v>
      </c>
      <c r="Q72" s="25">
        <f t="shared" si="20"/>
        <v>-2.8681792299999995E-2</v>
      </c>
      <c r="R72" s="25">
        <v>1.545E-2</v>
      </c>
      <c r="S72" s="25">
        <f t="shared" si="14"/>
        <v>7.7650000000000002E-3</v>
      </c>
    </row>
    <row r="73" spans="1:19" s="15" customFormat="1">
      <c r="A73" s="18">
        <v>321</v>
      </c>
      <c r="B73" s="25">
        <v>4.0000000000000003E-5</v>
      </c>
      <c r="C73" s="25">
        <v>1.091E-2</v>
      </c>
      <c r="D73" s="25">
        <f t="shared" si="11"/>
        <v>3.2649999999999997E-3</v>
      </c>
      <c r="E73" s="25"/>
      <c r="F73" s="25">
        <f t="shared" si="15"/>
        <v>2.4111999999999996E-3</v>
      </c>
      <c r="G73" s="25">
        <f t="shared" si="16"/>
        <v>5.5529935999999995E-2</v>
      </c>
      <c r="H73" s="25">
        <v>1.3220000000000001E-2</v>
      </c>
      <c r="I73" s="25">
        <f t="shared" si="12"/>
        <v>5.575000000000001E-3</v>
      </c>
      <c r="J73" s="25"/>
      <c r="K73" s="25">
        <f t="shared" si="17"/>
        <v>4.2599900000000008E-3</v>
      </c>
      <c r="L73" s="25">
        <f t="shared" si="18"/>
        <v>9.8107569700000022E-2</v>
      </c>
      <c r="M73" s="25">
        <v>8.0999999999999996E-3</v>
      </c>
      <c r="N73" s="25">
        <f t="shared" si="13"/>
        <v>4.5499999999999968E-4</v>
      </c>
      <c r="O73" s="25"/>
      <c r="P73" s="25">
        <f t="shared" si="19"/>
        <v>-1.5254100000000005E-3</v>
      </c>
      <c r="Q73" s="25">
        <f t="shared" si="20"/>
        <v>-3.5130192300000015E-2</v>
      </c>
      <c r="R73" s="25">
        <v>1.525E-2</v>
      </c>
      <c r="S73" s="25">
        <f t="shared" si="14"/>
        <v>7.6449999999999999E-3</v>
      </c>
    </row>
    <row r="74" spans="1:19" s="15" customFormat="1">
      <c r="A74" s="18">
        <v>322</v>
      </c>
      <c r="B74" s="25">
        <v>6.8999999999999997E-5</v>
      </c>
      <c r="C74" s="25">
        <v>9.0900000000000009E-3</v>
      </c>
      <c r="D74" s="25">
        <f t="shared" si="11"/>
        <v>1.3755000000000009E-3</v>
      </c>
      <c r="E74" s="25"/>
      <c r="F74" s="25">
        <f t="shared" si="15"/>
        <v>5.2170000000000081E-4</v>
      </c>
      <c r="G74" s="25">
        <f t="shared" si="16"/>
        <v>1.201475100000002E-2</v>
      </c>
      <c r="H74" s="25">
        <v>1.311E-2</v>
      </c>
      <c r="I74" s="25">
        <f t="shared" si="12"/>
        <v>5.3955000000000001E-3</v>
      </c>
      <c r="J74" s="25"/>
      <c r="K74" s="25">
        <f t="shared" si="17"/>
        <v>4.08049E-3</v>
      </c>
      <c r="L74" s="25">
        <f t="shared" si="18"/>
        <v>9.3973684700000004E-2</v>
      </c>
      <c r="M74" s="25">
        <v>7.9000000000000008E-3</v>
      </c>
      <c r="N74" s="25">
        <f t="shared" si="13"/>
        <v>1.8550000000000077E-4</v>
      </c>
      <c r="O74" s="25"/>
      <c r="P74" s="25">
        <f t="shared" si="19"/>
        <v>-1.7949099999999994E-3</v>
      </c>
      <c r="Q74" s="25">
        <f t="shared" si="20"/>
        <v>-4.1336777299999988E-2</v>
      </c>
      <c r="R74" s="25">
        <v>1.536E-2</v>
      </c>
      <c r="S74" s="25">
        <f t="shared" si="14"/>
        <v>7.7145E-3</v>
      </c>
    </row>
    <row r="75" spans="1:19" s="15" customFormat="1">
      <c r="A75" s="18">
        <v>323</v>
      </c>
      <c r="B75" s="25">
        <v>-9.0000000000000006E-5</v>
      </c>
      <c r="C75" s="25">
        <v>8.1099999999999992E-3</v>
      </c>
      <c r="D75" s="25">
        <f t="shared" si="11"/>
        <v>7.1499999999999862E-4</v>
      </c>
      <c r="E75" s="25"/>
      <c r="F75" s="25">
        <f t="shared" si="15"/>
        <v>-1.3880000000000142E-4</v>
      </c>
      <c r="G75" s="25">
        <f t="shared" si="16"/>
        <v>-3.1965640000000328E-3</v>
      </c>
      <c r="H75" s="25">
        <v>1.2619999999999999E-2</v>
      </c>
      <c r="I75" s="25">
        <f t="shared" si="12"/>
        <v>5.2249999999999987E-3</v>
      </c>
      <c r="J75" s="25"/>
      <c r="K75" s="25">
        <f t="shared" si="17"/>
        <v>3.9099899999999986E-3</v>
      </c>
      <c r="L75" s="25">
        <f t="shared" si="18"/>
        <v>9.0047069699999968E-2</v>
      </c>
      <c r="M75" s="25">
        <v>7.7999999999999996E-3</v>
      </c>
      <c r="N75" s="25">
        <f t="shared" si="13"/>
        <v>4.0499999999999911E-4</v>
      </c>
      <c r="O75" s="25"/>
      <c r="P75" s="25">
        <f t="shared" si="19"/>
        <v>-1.575410000000001E-3</v>
      </c>
      <c r="Q75" s="25">
        <f t="shared" si="20"/>
        <v>-3.6281692300000029E-2</v>
      </c>
      <c r="R75" s="25">
        <v>1.4880000000000001E-2</v>
      </c>
      <c r="S75" s="25">
        <f t="shared" si="14"/>
        <v>7.3950000000000005E-3</v>
      </c>
    </row>
    <row r="76" spans="1:19" s="15" customFormat="1">
      <c r="A76" s="18">
        <v>324</v>
      </c>
      <c r="B76" s="25">
        <v>1.2999999999999999E-4</v>
      </c>
      <c r="C76" s="25">
        <v>7.0299999999999998E-3</v>
      </c>
      <c r="D76" s="25">
        <f t="shared" si="11"/>
        <v>-3.3500000000000023E-4</v>
      </c>
      <c r="E76" s="25"/>
      <c r="F76" s="25">
        <f t="shared" si="15"/>
        <v>-1.1888000000000003E-3</v>
      </c>
      <c r="G76" s="25">
        <f t="shared" si="16"/>
        <v>-2.7378064000000008E-2</v>
      </c>
      <c r="H76" s="25">
        <v>1.239E-2</v>
      </c>
      <c r="I76" s="25">
        <f t="shared" si="12"/>
        <v>5.025E-3</v>
      </c>
      <c r="J76" s="25"/>
      <c r="K76" s="25">
        <f t="shared" si="17"/>
        <v>3.7099899999999998E-3</v>
      </c>
      <c r="L76" s="25">
        <f t="shared" si="18"/>
        <v>8.5441069699999997E-2</v>
      </c>
      <c r="M76" s="25">
        <v>7.6E-3</v>
      </c>
      <c r="N76" s="25">
        <f t="shared" si="13"/>
        <v>2.3499999999999997E-4</v>
      </c>
      <c r="O76" s="25"/>
      <c r="P76" s="25">
        <f t="shared" si="19"/>
        <v>-1.7454100000000002E-3</v>
      </c>
      <c r="Q76" s="25">
        <f t="shared" si="20"/>
        <v>-4.0196792300000006E-2</v>
      </c>
      <c r="R76" s="25">
        <v>1.46E-2</v>
      </c>
      <c r="S76" s="25">
        <f t="shared" si="14"/>
        <v>7.365E-3</v>
      </c>
    </row>
    <row r="77" spans="1:19" s="15" customFormat="1">
      <c r="A77" s="18">
        <v>325</v>
      </c>
      <c r="B77" s="25">
        <v>-3.0000000000000001E-5</v>
      </c>
      <c r="C77" s="25">
        <v>6.62E-3</v>
      </c>
      <c r="D77" s="25">
        <f t="shared" si="11"/>
        <v>3.7849999999999997E-3</v>
      </c>
      <c r="E77" s="25"/>
      <c r="F77" s="25">
        <f t="shared" si="15"/>
        <v>2.9311999999999997E-3</v>
      </c>
      <c r="G77" s="25">
        <f t="shared" si="16"/>
        <v>6.7505535999999991E-2</v>
      </c>
      <c r="H77" s="25">
        <v>1.222E-2</v>
      </c>
      <c r="I77" s="25">
        <f t="shared" si="12"/>
        <v>9.3849999999999992E-3</v>
      </c>
      <c r="J77" s="25"/>
      <c r="K77" s="25">
        <f t="shared" si="17"/>
        <v>8.0699899999999991E-3</v>
      </c>
      <c r="L77" s="25">
        <f t="shared" si="18"/>
        <v>0.18585186969999998</v>
      </c>
      <c r="M77" s="25">
        <v>7.4999999999999997E-3</v>
      </c>
      <c r="N77" s="25">
        <v>4.5700000000000003E-3</v>
      </c>
      <c r="O77" s="25"/>
      <c r="P77" s="25">
        <f t="shared" si="19"/>
        <v>2.5895900000000001E-3</v>
      </c>
      <c r="Q77" s="25">
        <f t="shared" si="20"/>
        <v>5.9638257700000002E-2</v>
      </c>
      <c r="R77" s="25">
        <v>5.7000000000000002E-3</v>
      </c>
      <c r="S77" s="25">
        <f t="shared" si="14"/>
        <v>2.8350000000000003E-3</v>
      </c>
    </row>
    <row r="78" spans="1:19" s="15" customFormat="1">
      <c r="A78" s="18">
        <v>326</v>
      </c>
      <c r="B78" s="25">
        <v>5.0000000000000002E-5</v>
      </c>
      <c r="C78" s="25">
        <v>6.6100000000000004E-3</v>
      </c>
      <c r="D78" s="25">
        <f t="shared" si="11"/>
        <v>-6.1999999999999902E-4</v>
      </c>
      <c r="E78" s="25"/>
      <c r="F78" s="25">
        <f t="shared" si="15"/>
        <v>-1.4737999999999991E-3</v>
      </c>
      <c r="G78" s="25">
        <f t="shared" si="16"/>
        <v>-3.3941613999999981E-2</v>
      </c>
      <c r="H78" s="25">
        <v>1.221E-2</v>
      </c>
      <c r="I78" s="25">
        <f t="shared" si="12"/>
        <v>4.9800000000000009E-3</v>
      </c>
      <c r="J78" s="25"/>
      <c r="K78" s="25">
        <f t="shared" si="17"/>
        <v>3.6649900000000008E-3</v>
      </c>
      <c r="L78" s="25">
        <f t="shared" si="18"/>
        <v>8.4404719700000019E-2</v>
      </c>
      <c r="M78" s="25">
        <v>7.4999999999999997E-3</v>
      </c>
      <c r="N78" s="25">
        <f t="shared" ref="N78:N141" si="21">M78-S78</f>
        <v>2.7000000000000027E-4</v>
      </c>
      <c r="O78" s="25"/>
      <c r="P78" s="25">
        <f t="shared" si="19"/>
        <v>-1.7104099999999999E-3</v>
      </c>
      <c r="Q78" s="25">
        <f t="shared" si="20"/>
        <v>-3.9390742299999996E-2</v>
      </c>
      <c r="R78" s="25">
        <v>1.4409999999999999E-2</v>
      </c>
      <c r="S78" s="25">
        <f t="shared" si="14"/>
        <v>7.2299999999999994E-3</v>
      </c>
    </row>
    <row r="79" spans="1:19" s="15" customFormat="1">
      <c r="A79" s="18">
        <v>327</v>
      </c>
      <c r="B79" s="25">
        <v>2.0000000000000002E-5</v>
      </c>
      <c r="C79" s="25">
        <v>6.6E-3</v>
      </c>
      <c r="D79" s="25">
        <f t="shared" si="11"/>
        <v>-3.9499999999999952E-4</v>
      </c>
      <c r="E79" s="25"/>
      <c r="F79" s="25">
        <f t="shared" si="15"/>
        <v>-1.2487999999999996E-3</v>
      </c>
      <c r="G79" s="25">
        <f t="shared" si="16"/>
        <v>-2.8759863999999993E-2</v>
      </c>
      <c r="H79" s="25">
        <v>1.2200000000000001E-2</v>
      </c>
      <c r="I79" s="25">
        <f t="shared" si="12"/>
        <v>5.2050000000000013E-3</v>
      </c>
      <c r="J79" s="25"/>
      <c r="K79" s="25">
        <f t="shared" si="17"/>
        <v>3.8899900000000012E-3</v>
      </c>
      <c r="L79" s="25">
        <f t="shared" si="18"/>
        <v>8.9586469700000032E-2</v>
      </c>
      <c r="M79" s="25">
        <v>7.4000000000000003E-3</v>
      </c>
      <c r="N79" s="25">
        <f t="shared" si="21"/>
        <v>4.0500000000000085E-4</v>
      </c>
      <c r="O79" s="25"/>
      <c r="P79" s="25">
        <f t="shared" si="19"/>
        <v>-1.5754099999999993E-3</v>
      </c>
      <c r="Q79" s="25">
        <f t="shared" si="20"/>
        <v>-3.6281692299999987E-2</v>
      </c>
      <c r="R79" s="25">
        <v>1.397E-2</v>
      </c>
      <c r="S79" s="25">
        <f t="shared" si="14"/>
        <v>6.9949999999999995E-3</v>
      </c>
    </row>
    <row r="80" spans="1:19" s="15" customFormat="1">
      <c r="A80" s="18">
        <v>328</v>
      </c>
      <c r="B80" s="25">
        <v>6.0000000000000002E-5</v>
      </c>
      <c r="C80" s="25">
        <v>6.6E-3</v>
      </c>
      <c r="D80" s="25">
        <f t="shared" si="11"/>
        <v>-4.6499999999999927E-4</v>
      </c>
      <c r="E80" s="25"/>
      <c r="F80" s="25">
        <f t="shared" si="15"/>
        <v>-1.3187999999999993E-3</v>
      </c>
      <c r="G80" s="25">
        <f t="shared" si="16"/>
        <v>-3.0371963999999984E-2</v>
      </c>
      <c r="H80" s="25">
        <v>1.2189999999999999E-2</v>
      </c>
      <c r="I80" s="25">
        <f t="shared" si="12"/>
        <v>5.1250000000000002E-3</v>
      </c>
      <c r="J80" s="25"/>
      <c r="K80" s="25">
        <f t="shared" si="17"/>
        <v>3.8099900000000001E-3</v>
      </c>
      <c r="L80" s="25">
        <f t="shared" si="18"/>
        <v>8.774406970000001E-2</v>
      </c>
      <c r="M80" s="25">
        <v>7.3000000000000001E-3</v>
      </c>
      <c r="N80" s="25">
        <f t="shared" si="21"/>
        <v>2.3500000000000083E-4</v>
      </c>
      <c r="O80" s="25"/>
      <c r="P80" s="25">
        <f t="shared" si="19"/>
        <v>-1.7454099999999993E-3</v>
      </c>
      <c r="Q80" s="25">
        <f t="shared" si="20"/>
        <v>-4.0196792299999985E-2</v>
      </c>
      <c r="R80" s="25">
        <v>1.4069999999999999E-2</v>
      </c>
      <c r="S80" s="25">
        <f t="shared" si="14"/>
        <v>7.0649999999999992E-3</v>
      </c>
    </row>
    <row r="81" spans="1:19" s="15" customFormat="1">
      <c r="A81" s="18">
        <v>329</v>
      </c>
      <c r="B81" s="25">
        <v>-1.0000000000000001E-5</v>
      </c>
      <c r="C81" s="25">
        <v>6.6E-3</v>
      </c>
      <c r="D81" s="25">
        <f t="shared" si="11"/>
        <v>-2.7000000000000027E-4</v>
      </c>
      <c r="E81" s="25"/>
      <c r="F81" s="25">
        <f t="shared" si="15"/>
        <v>-1.1238000000000003E-3</v>
      </c>
      <c r="G81" s="25">
        <f t="shared" si="16"/>
        <v>-2.5881114000000007E-2</v>
      </c>
      <c r="H81" s="25">
        <v>1.218E-2</v>
      </c>
      <c r="I81" s="25">
        <f t="shared" si="12"/>
        <v>5.3099999999999996E-3</v>
      </c>
      <c r="J81" s="25"/>
      <c r="K81" s="25">
        <f t="shared" si="17"/>
        <v>3.9949899999999995E-3</v>
      </c>
      <c r="L81" s="25">
        <f t="shared" si="18"/>
        <v>9.2004619699999998E-2</v>
      </c>
      <c r="M81" s="25">
        <v>7.1999999999999998E-3</v>
      </c>
      <c r="N81" s="25">
        <f t="shared" si="21"/>
        <v>3.2999999999999956E-4</v>
      </c>
      <c r="O81" s="25"/>
      <c r="P81" s="25">
        <f t="shared" si="19"/>
        <v>-1.6504100000000006E-3</v>
      </c>
      <c r="Q81" s="25">
        <f t="shared" si="20"/>
        <v>-3.8008942300000015E-2</v>
      </c>
      <c r="R81" s="25">
        <v>1.375E-2</v>
      </c>
      <c r="S81" s="25">
        <f t="shared" si="14"/>
        <v>6.8700000000000002E-3</v>
      </c>
    </row>
    <row r="82" spans="1:19" s="15" customFormat="1">
      <c r="A82" s="18">
        <v>330</v>
      </c>
      <c r="B82" s="25">
        <v>5.0000000000000002E-5</v>
      </c>
      <c r="C82" s="25">
        <v>6.6E-3</v>
      </c>
      <c r="D82" s="25">
        <f t="shared" si="11"/>
        <v>-1.2999999999999991E-4</v>
      </c>
      <c r="E82" s="25"/>
      <c r="F82" s="25">
        <f t="shared" si="15"/>
        <v>-9.8379999999999995E-4</v>
      </c>
      <c r="G82" s="25">
        <f t="shared" si="16"/>
        <v>-2.2656914E-2</v>
      </c>
      <c r="H82" s="25">
        <v>1.218E-2</v>
      </c>
      <c r="I82" s="25">
        <f t="shared" si="12"/>
        <v>5.45E-3</v>
      </c>
      <c r="J82" s="25"/>
      <c r="K82" s="25">
        <f t="shared" si="17"/>
        <v>4.1349899999999998E-3</v>
      </c>
      <c r="L82" s="25">
        <f t="shared" si="18"/>
        <v>9.5228819699999995E-2</v>
      </c>
      <c r="M82" s="25">
        <v>7.1000000000000004E-3</v>
      </c>
      <c r="N82" s="25">
        <f t="shared" si="21"/>
        <v>3.7000000000000054E-4</v>
      </c>
      <c r="O82" s="25"/>
      <c r="P82" s="25">
        <f t="shared" si="19"/>
        <v>-1.6104099999999996E-3</v>
      </c>
      <c r="Q82" s="25">
        <f t="shared" si="20"/>
        <v>-3.708774229999999E-2</v>
      </c>
      <c r="R82" s="25">
        <v>1.341E-2</v>
      </c>
      <c r="S82" s="25">
        <f t="shared" si="14"/>
        <v>6.7299999999999999E-3</v>
      </c>
    </row>
    <row r="83" spans="1:19" s="15" customFormat="1">
      <c r="A83" s="18">
        <v>331</v>
      </c>
      <c r="B83" s="25">
        <v>1.2E-4</v>
      </c>
      <c r="C83" s="25">
        <v>6.6E-3</v>
      </c>
      <c r="D83" s="25">
        <f t="shared" si="11"/>
        <v>-1.2000000000000031E-4</v>
      </c>
      <c r="E83" s="25"/>
      <c r="F83" s="25">
        <f t="shared" si="15"/>
        <v>-9.7380000000000036E-4</v>
      </c>
      <c r="G83" s="25">
        <f t="shared" si="16"/>
        <v>-2.2426614000000008E-2</v>
      </c>
      <c r="H83" s="25">
        <v>1.218E-2</v>
      </c>
      <c r="I83" s="25">
        <f t="shared" si="12"/>
        <v>5.4599999999999996E-3</v>
      </c>
      <c r="J83" s="25"/>
      <c r="K83" s="25">
        <f t="shared" si="17"/>
        <v>4.1449899999999994E-3</v>
      </c>
      <c r="L83" s="25">
        <f t="shared" si="18"/>
        <v>9.5459119699999997E-2</v>
      </c>
      <c r="M83" s="25">
        <v>7.0000000000000001E-3</v>
      </c>
      <c r="N83" s="25">
        <f t="shared" si="21"/>
        <v>2.7999999999999987E-4</v>
      </c>
      <c r="O83" s="25"/>
      <c r="P83" s="25">
        <f t="shared" si="19"/>
        <v>-1.7004100000000003E-3</v>
      </c>
      <c r="Q83" s="25">
        <f t="shared" si="20"/>
        <v>-3.9160442300000008E-2</v>
      </c>
      <c r="R83" s="25">
        <v>1.332E-2</v>
      </c>
      <c r="S83" s="25">
        <f t="shared" si="14"/>
        <v>6.7200000000000003E-3</v>
      </c>
    </row>
    <row r="84" spans="1:19" s="15" customFormat="1">
      <c r="A84" s="18">
        <v>332</v>
      </c>
      <c r="B84" s="25">
        <v>4.0000000000000003E-5</v>
      </c>
      <c r="C84" s="25">
        <v>6.6E-3</v>
      </c>
      <c r="D84" s="25">
        <f t="shared" si="11"/>
        <v>1.5999999999999955E-4</v>
      </c>
      <c r="E84" s="25"/>
      <c r="F84" s="25">
        <f t="shared" si="15"/>
        <v>-6.9380000000000049E-4</v>
      </c>
      <c r="G84" s="25">
        <f t="shared" si="16"/>
        <v>-1.5978214000000011E-2</v>
      </c>
      <c r="H84" s="25">
        <v>1.217E-2</v>
      </c>
      <c r="I84" s="25">
        <f t="shared" si="12"/>
        <v>5.7299999999999999E-3</v>
      </c>
      <c r="J84" s="25"/>
      <c r="K84" s="25">
        <f t="shared" si="17"/>
        <v>4.4149899999999997E-3</v>
      </c>
      <c r="L84" s="25">
        <f t="shared" si="18"/>
        <v>0.1016772197</v>
      </c>
      <c r="M84" s="25">
        <v>6.8999999999999999E-3</v>
      </c>
      <c r="N84" s="25">
        <f t="shared" si="21"/>
        <v>4.5999999999999947E-4</v>
      </c>
      <c r="O84" s="25"/>
      <c r="P84" s="25">
        <f t="shared" si="19"/>
        <v>-1.5204100000000007E-3</v>
      </c>
      <c r="Q84" s="25">
        <f t="shared" si="20"/>
        <v>-3.5015042300000014E-2</v>
      </c>
      <c r="R84" s="25">
        <v>1.2840000000000001E-2</v>
      </c>
      <c r="S84" s="25">
        <f t="shared" si="14"/>
        <v>6.4400000000000004E-3</v>
      </c>
    </row>
    <row r="85" spans="1:19" s="15" customFormat="1">
      <c r="A85" s="18">
        <v>333</v>
      </c>
      <c r="B85" s="25">
        <v>-2.0000000000000002E-5</v>
      </c>
      <c r="C85" s="25">
        <v>6.4999999999999997E-3</v>
      </c>
      <c r="D85" s="25">
        <f t="shared" si="11"/>
        <v>5.999999999999929E-5</v>
      </c>
      <c r="E85" s="25"/>
      <c r="F85" s="25">
        <f t="shared" si="15"/>
        <v>-7.9380000000000075E-4</v>
      </c>
      <c r="G85" s="25">
        <f t="shared" si="16"/>
        <v>-1.8281214000000018E-2</v>
      </c>
      <c r="H85" s="25">
        <v>1.2160000000000001E-2</v>
      </c>
      <c r="I85" s="25">
        <f t="shared" si="12"/>
        <v>5.7200000000000003E-3</v>
      </c>
      <c r="J85" s="25"/>
      <c r="K85" s="25">
        <f t="shared" si="17"/>
        <v>4.4049900000000001E-3</v>
      </c>
      <c r="L85" s="25">
        <f t="shared" si="18"/>
        <v>0.10144691970000001</v>
      </c>
      <c r="M85" s="25">
        <v>6.4999999999999997E-3</v>
      </c>
      <c r="N85" s="25">
        <f t="shared" si="21"/>
        <v>5.999999999999929E-5</v>
      </c>
      <c r="O85" s="25"/>
      <c r="P85" s="25">
        <f t="shared" si="19"/>
        <v>-1.9204100000000009E-3</v>
      </c>
      <c r="Q85" s="25">
        <f t="shared" si="20"/>
        <v>-4.4227042300000019E-2</v>
      </c>
      <c r="R85" s="25">
        <v>1.29E-2</v>
      </c>
      <c r="S85" s="25">
        <f t="shared" si="14"/>
        <v>6.4400000000000004E-3</v>
      </c>
    </row>
    <row r="86" spans="1:19" s="15" customFormat="1">
      <c r="A86" s="18">
        <v>334</v>
      </c>
      <c r="B86" s="25">
        <v>8.0000000000000007E-5</v>
      </c>
      <c r="C86" s="25">
        <v>6.6400000000000001E-3</v>
      </c>
      <c r="D86" s="25">
        <f t="shared" si="11"/>
        <v>2.5000000000000022E-4</v>
      </c>
      <c r="E86" s="25"/>
      <c r="F86" s="25">
        <f t="shared" si="15"/>
        <v>-6.0379999999999982E-4</v>
      </c>
      <c r="G86" s="25">
        <f t="shared" si="16"/>
        <v>-1.3905513999999997E-2</v>
      </c>
      <c r="H86" s="25">
        <v>1.214E-2</v>
      </c>
      <c r="I86" s="25">
        <f t="shared" si="12"/>
        <v>5.7499999999999999E-3</v>
      </c>
      <c r="J86" s="25"/>
      <c r="K86" s="25">
        <f t="shared" si="17"/>
        <v>4.4349899999999998E-3</v>
      </c>
      <c r="L86" s="25">
        <f t="shared" si="18"/>
        <v>0.10213781969999999</v>
      </c>
      <c r="M86" s="25">
        <v>6.4999999999999997E-3</v>
      </c>
      <c r="N86" s="25">
        <f t="shared" si="21"/>
        <v>1.0999999999999985E-4</v>
      </c>
      <c r="O86" s="25"/>
      <c r="P86" s="25">
        <f t="shared" si="19"/>
        <v>-1.8704100000000003E-3</v>
      </c>
      <c r="Q86" s="25">
        <f t="shared" si="20"/>
        <v>-4.3075542300000012E-2</v>
      </c>
      <c r="R86" s="25">
        <v>1.2699999999999999E-2</v>
      </c>
      <c r="S86" s="25">
        <f t="shared" si="14"/>
        <v>6.3899999999999998E-3</v>
      </c>
    </row>
    <row r="87" spans="1:19" s="15" customFormat="1">
      <c r="A87" s="18">
        <v>335</v>
      </c>
      <c r="B87" s="25">
        <v>8.0000000000000007E-5</v>
      </c>
      <c r="C87" s="25">
        <v>6.6299999999999996E-3</v>
      </c>
      <c r="D87" s="25">
        <f t="shared" si="11"/>
        <v>2.0499999999999945E-4</v>
      </c>
      <c r="E87" s="25"/>
      <c r="F87" s="25">
        <f t="shared" si="15"/>
        <v>-6.4880000000000059E-4</v>
      </c>
      <c r="G87" s="25">
        <f t="shared" si="16"/>
        <v>-1.4941864000000015E-2</v>
      </c>
      <c r="H87" s="25">
        <v>1.213E-2</v>
      </c>
      <c r="I87" s="25">
        <f t="shared" si="12"/>
        <v>5.705E-3</v>
      </c>
      <c r="J87" s="25"/>
      <c r="K87" s="25">
        <f t="shared" si="17"/>
        <v>4.3899899999999999E-3</v>
      </c>
      <c r="L87" s="25">
        <f t="shared" si="18"/>
        <v>0.1011014697</v>
      </c>
      <c r="M87" s="25">
        <v>6.4999999999999997E-3</v>
      </c>
      <c r="N87" s="25">
        <f t="shared" si="21"/>
        <v>7.4999999999999546E-5</v>
      </c>
      <c r="O87" s="25"/>
      <c r="P87" s="25">
        <f t="shared" si="19"/>
        <v>-1.9054100000000006E-3</v>
      </c>
      <c r="Q87" s="25">
        <f t="shared" si="20"/>
        <v>-4.3881592300000015E-2</v>
      </c>
      <c r="R87" s="25">
        <v>1.277E-2</v>
      </c>
      <c r="S87" s="25">
        <f t="shared" si="14"/>
        <v>6.4250000000000002E-3</v>
      </c>
    </row>
    <row r="88" spans="1:19" s="15" customFormat="1">
      <c r="A88" s="18">
        <v>336</v>
      </c>
      <c r="B88" s="25">
        <v>-2.9E-5</v>
      </c>
      <c r="C88" s="25">
        <v>6.62E-3</v>
      </c>
      <c r="D88" s="25">
        <f t="shared" si="11"/>
        <v>5.595000000000001E-4</v>
      </c>
      <c r="E88" s="25"/>
      <c r="F88" s="25">
        <f t="shared" si="15"/>
        <v>-2.9429999999999994E-4</v>
      </c>
      <c r="G88" s="25">
        <f t="shared" si="16"/>
        <v>-6.7777289999999988E-3</v>
      </c>
      <c r="H88" s="25">
        <v>1.2120000000000001E-2</v>
      </c>
      <c r="I88" s="25">
        <f t="shared" si="12"/>
        <v>6.0595000000000006E-3</v>
      </c>
      <c r="J88" s="25"/>
      <c r="K88" s="25">
        <f t="shared" si="17"/>
        <v>4.7444900000000005E-3</v>
      </c>
      <c r="L88" s="25">
        <f t="shared" si="18"/>
        <v>0.10926560470000002</v>
      </c>
      <c r="M88" s="25">
        <v>6.4999999999999997E-3</v>
      </c>
      <c r="N88" s="25">
        <f t="shared" si="21"/>
        <v>4.3949999999999979E-4</v>
      </c>
      <c r="O88" s="25"/>
      <c r="P88" s="25">
        <f t="shared" si="19"/>
        <v>-1.5409100000000004E-3</v>
      </c>
      <c r="Q88" s="25">
        <f t="shared" si="20"/>
        <v>-3.5487157300000009E-2</v>
      </c>
      <c r="R88" s="25">
        <v>1.2149999999999999E-2</v>
      </c>
      <c r="S88" s="25">
        <f t="shared" si="14"/>
        <v>6.0604999999999999E-3</v>
      </c>
    </row>
    <row r="89" spans="1:19" s="15" customFormat="1">
      <c r="A89" s="18">
        <v>337</v>
      </c>
      <c r="B89" s="25">
        <v>-6.8999999999999997E-5</v>
      </c>
      <c r="C89" s="25">
        <v>6.6100000000000004E-3</v>
      </c>
      <c r="D89" s="25">
        <f t="shared" si="11"/>
        <v>3.8950000000000009E-4</v>
      </c>
      <c r="E89" s="25"/>
      <c r="F89" s="25">
        <f t="shared" si="15"/>
        <v>-4.6429999999999996E-4</v>
      </c>
      <c r="G89" s="25">
        <f t="shared" si="16"/>
        <v>-1.0692828999999999E-2</v>
      </c>
      <c r="H89" s="25">
        <v>1.2109999999999999E-2</v>
      </c>
      <c r="I89" s="25">
        <f t="shared" si="12"/>
        <v>5.8894999999999989E-3</v>
      </c>
      <c r="J89" s="25"/>
      <c r="K89" s="25">
        <f t="shared" si="17"/>
        <v>4.5744899999999988E-3</v>
      </c>
      <c r="L89" s="25">
        <f t="shared" si="18"/>
        <v>0.10535050469999997</v>
      </c>
      <c r="M89" s="25">
        <v>6.4000000000000003E-3</v>
      </c>
      <c r="N89" s="25">
        <f t="shared" si="21"/>
        <v>1.7949999999999997E-4</v>
      </c>
      <c r="O89" s="25"/>
      <c r="P89" s="25">
        <f t="shared" si="19"/>
        <v>-1.8009100000000002E-3</v>
      </c>
      <c r="Q89" s="25">
        <f t="shared" si="20"/>
        <v>-4.1474957300000004E-2</v>
      </c>
      <c r="R89" s="25">
        <v>1.251E-2</v>
      </c>
      <c r="S89" s="25">
        <f t="shared" si="14"/>
        <v>6.2205000000000003E-3</v>
      </c>
    </row>
    <row r="90" spans="1:19" s="15" customFormat="1">
      <c r="A90" s="18">
        <v>338</v>
      </c>
      <c r="B90" s="25">
        <v>-2.0000000000000002E-5</v>
      </c>
      <c r="C90" s="25">
        <v>6.6E-3</v>
      </c>
      <c r="D90" s="25">
        <f t="shared" si="11"/>
        <v>7.6999999999999985E-4</v>
      </c>
      <c r="E90" s="25"/>
      <c r="F90" s="25">
        <f t="shared" si="15"/>
        <v>-8.3800000000000194E-5</v>
      </c>
      <c r="G90" s="25">
        <f t="shared" si="16"/>
        <v>-1.9299140000000046E-3</v>
      </c>
      <c r="H90" s="25">
        <v>1.209E-2</v>
      </c>
      <c r="I90" s="25">
        <f t="shared" si="12"/>
        <v>6.2599999999999999E-3</v>
      </c>
      <c r="J90" s="25"/>
      <c r="K90" s="25">
        <f t="shared" si="17"/>
        <v>4.9449899999999998E-3</v>
      </c>
      <c r="L90" s="25">
        <f t="shared" si="18"/>
        <v>0.11388311970000001</v>
      </c>
      <c r="M90" s="25">
        <v>6.1999999999999998E-3</v>
      </c>
      <c r="N90" s="25">
        <f t="shared" si="21"/>
        <v>3.6999999999999967E-4</v>
      </c>
      <c r="O90" s="25"/>
      <c r="P90" s="25">
        <f t="shared" si="19"/>
        <v>-1.6104100000000005E-3</v>
      </c>
      <c r="Q90" s="25">
        <f t="shared" si="20"/>
        <v>-3.7087742300000011E-2</v>
      </c>
      <c r="R90" s="25">
        <v>1.1679999999999999E-2</v>
      </c>
      <c r="S90" s="25">
        <f t="shared" si="14"/>
        <v>5.8300000000000001E-3</v>
      </c>
    </row>
    <row r="91" spans="1:19" s="15" customFormat="1">
      <c r="A91" s="18">
        <v>339</v>
      </c>
      <c r="B91" s="25">
        <v>-1E-4</v>
      </c>
      <c r="C91" s="25">
        <v>6.5900000000000004E-3</v>
      </c>
      <c r="D91" s="25">
        <f t="shared" si="11"/>
        <v>4.4500000000000008E-4</v>
      </c>
      <c r="E91" s="25"/>
      <c r="F91" s="25">
        <f t="shared" si="15"/>
        <v>-4.0879999999999996E-4</v>
      </c>
      <c r="G91" s="25">
        <f t="shared" si="16"/>
        <v>-9.4146639999999997E-3</v>
      </c>
      <c r="H91" s="25">
        <v>1.208E-2</v>
      </c>
      <c r="I91" s="25">
        <f t="shared" si="12"/>
        <v>5.9350000000000002E-3</v>
      </c>
      <c r="J91" s="25"/>
      <c r="K91" s="25">
        <f t="shared" si="17"/>
        <v>4.61999E-3</v>
      </c>
      <c r="L91" s="25">
        <f t="shared" si="18"/>
        <v>0.10639836970000001</v>
      </c>
      <c r="M91" s="25">
        <v>6.1000000000000004E-3</v>
      </c>
      <c r="N91" s="25">
        <f t="shared" si="21"/>
        <v>-4.4999999999999901E-5</v>
      </c>
      <c r="O91" s="25"/>
      <c r="P91" s="25">
        <f t="shared" si="19"/>
        <v>-2.0254100000000001E-3</v>
      </c>
      <c r="Q91" s="25">
        <f t="shared" si="20"/>
        <v>-4.6645192300000006E-2</v>
      </c>
      <c r="R91" s="25">
        <v>1.239E-2</v>
      </c>
      <c r="S91" s="25">
        <f t="shared" si="14"/>
        <v>6.1450000000000003E-3</v>
      </c>
    </row>
    <row r="92" spans="1:19" s="15" customFormat="1">
      <c r="A92" s="18">
        <v>340</v>
      </c>
      <c r="B92" s="25">
        <v>-6.0000000000000002E-5</v>
      </c>
      <c r="C92" s="25">
        <v>6.5799999999999999E-3</v>
      </c>
      <c r="D92" s="25">
        <f t="shared" si="11"/>
        <v>8.2499999999999934E-4</v>
      </c>
      <c r="E92" s="25"/>
      <c r="F92" s="25">
        <f t="shared" si="15"/>
        <v>-2.88000000000007E-5</v>
      </c>
      <c r="G92" s="25">
        <f t="shared" si="16"/>
        <v>-6.6326400000001615E-4</v>
      </c>
      <c r="H92" s="25">
        <v>1.2070000000000001E-2</v>
      </c>
      <c r="I92" s="25">
        <f t="shared" si="12"/>
        <v>6.3150000000000003E-3</v>
      </c>
      <c r="J92" s="25"/>
      <c r="K92" s="25">
        <f t="shared" si="17"/>
        <v>4.9999900000000002E-3</v>
      </c>
      <c r="L92" s="25">
        <f t="shared" si="18"/>
        <v>0.11514976970000002</v>
      </c>
      <c r="M92" s="25">
        <v>6.0000000000000001E-3</v>
      </c>
      <c r="N92" s="25">
        <f t="shared" si="21"/>
        <v>2.4499999999999956E-4</v>
      </c>
      <c r="O92" s="25"/>
      <c r="P92" s="25">
        <f t="shared" si="19"/>
        <v>-1.7354100000000006E-3</v>
      </c>
      <c r="Q92" s="25">
        <f t="shared" si="20"/>
        <v>-3.9966492300000017E-2</v>
      </c>
      <c r="R92" s="25">
        <v>1.157E-2</v>
      </c>
      <c r="S92" s="25">
        <f t="shared" si="14"/>
        <v>5.7550000000000006E-3</v>
      </c>
    </row>
    <row r="93" spans="1:19" s="15" customFormat="1">
      <c r="A93" s="18">
        <v>341</v>
      </c>
      <c r="B93" s="25">
        <v>-2.0000000000000002E-5</v>
      </c>
      <c r="C93" s="25">
        <v>6.5700000000000003E-3</v>
      </c>
      <c r="D93" s="25">
        <f t="shared" si="11"/>
        <v>6.6E-4</v>
      </c>
      <c r="E93" s="25"/>
      <c r="F93" s="25">
        <f t="shared" si="15"/>
        <v>-1.9380000000000005E-4</v>
      </c>
      <c r="G93" s="25">
        <f t="shared" si="16"/>
        <v>-4.4632140000000009E-3</v>
      </c>
      <c r="H93" s="25">
        <v>1.205E-2</v>
      </c>
      <c r="I93" s="25">
        <f t="shared" si="12"/>
        <v>6.1399999999999996E-3</v>
      </c>
      <c r="J93" s="25"/>
      <c r="K93" s="25">
        <f t="shared" si="17"/>
        <v>4.8249899999999995E-3</v>
      </c>
      <c r="L93" s="25">
        <f t="shared" si="18"/>
        <v>0.11111951969999999</v>
      </c>
      <c r="M93" s="25">
        <v>6.5900000000000004E-3</v>
      </c>
      <c r="N93" s="25">
        <f t="shared" si="21"/>
        <v>6.8000000000000005E-4</v>
      </c>
      <c r="O93" s="25"/>
      <c r="P93" s="25">
        <f t="shared" si="19"/>
        <v>-1.3004100000000001E-3</v>
      </c>
      <c r="Q93" s="25">
        <f t="shared" si="20"/>
        <v>-2.9948442300000003E-2</v>
      </c>
      <c r="R93" s="25">
        <v>1.184E-2</v>
      </c>
      <c r="S93" s="25">
        <f t="shared" si="14"/>
        <v>5.9100000000000003E-3</v>
      </c>
    </row>
    <row r="94" spans="1:19" s="15" customFormat="1">
      <c r="A94" s="18">
        <v>342</v>
      </c>
      <c r="B94" s="25">
        <v>2.0000000000000002E-5</v>
      </c>
      <c r="C94" s="25">
        <v>6.5599999999999999E-3</v>
      </c>
      <c r="D94" s="25">
        <f t="shared" si="11"/>
        <v>8.3500000000000067E-4</v>
      </c>
      <c r="E94" s="25"/>
      <c r="F94" s="25">
        <f t="shared" si="15"/>
        <v>-1.8799999999999373E-5</v>
      </c>
      <c r="G94" s="25">
        <f t="shared" si="16"/>
        <v>-4.3296399999998556E-4</v>
      </c>
      <c r="H94" s="25">
        <v>1.204E-2</v>
      </c>
      <c r="I94" s="25">
        <f t="shared" si="12"/>
        <v>6.3150000000000012E-3</v>
      </c>
      <c r="J94" s="25"/>
      <c r="K94" s="25">
        <f t="shared" si="17"/>
        <v>4.999990000000001E-3</v>
      </c>
      <c r="L94" s="25">
        <f t="shared" si="18"/>
        <v>0.11514976970000003</v>
      </c>
      <c r="M94" s="25">
        <v>6.5799999999999999E-3</v>
      </c>
      <c r="N94" s="25">
        <f t="shared" si="21"/>
        <v>8.5500000000000072E-4</v>
      </c>
      <c r="O94" s="25"/>
      <c r="P94" s="25">
        <f t="shared" si="19"/>
        <v>-1.1254099999999994E-3</v>
      </c>
      <c r="Q94" s="25">
        <f t="shared" si="20"/>
        <v>-2.591819229999999E-2</v>
      </c>
      <c r="R94" s="25">
        <v>1.1429999999999999E-2</v>
      </c>
      <c r="S94" s="25">
        <f t="shared" si="14"/>
        <v>5.7249999999999992E-3</v>
      </c>
    </row>
    <row r="95" spans="1:19" s="15" customFormat="1">
      <c r="A95" s="18">
        <v>343</v>
      </c>
      <c r="B95" s="25">
        <v>8.0000000000000007E-5</v>
      </c>
      <c r="C95" s="25">
        <v>6.5599999999999999E-3</v>
      </c>
      <c r="D95" s="25">
        <f t="shared" si="11"/>
        <v>6.3999999999999994E-4</v>
      </c>
      <c r="E95" s="25"/>
      <c r="F95" s="25">
        <f t="shared" si="15"/>
        <v>-2.138000000000001E-4</v>
      </c>
      <c r="G95" s="25">
        <f t="shared" si="16"/>
        <v>-4.9238140000000029E-3</v>
      </c>
      <c r="H95" s="25">
        <v>1.204E-2</v>
      </c>
      <c r="I95" s="25">
        <f t="shared" si="12"/>
        <v>6.1200000000000004E-3</v>
      </c>
      <c r="J95" s="25"/>
      <c r="K95" s="25">
        <f t="shared" si="17"/>
        <v>4.8049900000000003E-3</v>
      </c>
      <c r="L95" s="25">
        <f t="shared" si="18"/>
        <v>0.11065891970000001</v>
      </c>
      <c r="M95" s="25">
        <v>6.5700000000000003E-3</v>
      </c>
      <c r="N95" s="25">
        <f t="shared" si="21"/>
        <v>6.500000000000004E-4</v>
      </c>
      <c r="O95" s="25"/>
      <c r="P95" s="25">
        <f t="shared" si="19"/>
        <v>-1.3304099999999998E-3</v>
      </c>
      <c r="Q95" s="25">
        <f t="shared" si="20"/>
        <v>-3.0639342299999997E-2</v>
      </c>
      <c r="R95" s="25">
        <v>1.176E-2</v>
      </c>
      <c r="S95" s="25">
        <f t="shared" si="14"/>
        <v>5.9199999999999999E-3</v>
      </c>
    </row>
    <row r="96" spans="1:19" s="15" customFormat="1">
      <c r="A96" s="18">
        <v>344</v>
      </c>
      <c r="B96" s="25">
        <v>-2.0000000000000002E-5</v>
      </c>
      <c r="C96" s="25">
        <v>6.5399999999999998E-3</v>
      </c>
      <c r="D96" s="25">
        <f t="shared" si="11"/>
        <v>9.4499999999999966E-4</v>
      </c>
      <c r="E96" s="25"/>
      <c r="F96" s="25">
        <f t="shared" si="15"/>
        <v>9.1199999999999615E-5</v>
      </c>
      <c r="G96" s="25">
        <f t="shared" si="16"/>
        <v>2.1003359999999913E-3</v>
      </c>
      <c r="H96" s="25">
        <v>1.204E-2</v>
      </c>
      <c r="I96" s="25">
        <f t="shared" si="12"/>
        <v>6.4450000000000002E-3</v>
      </c>
      <c r="J96" s="25"/>
      <c r="K96" s="25">
        <f t="shared" si="17"/>
        <v>5.1299900000000001E-3</v>
      </c>
      <c r="L96" s="25">
        <f t="shared" si="18"/>
        <v>0.11814366970000001</v>
      </c>
      <c r="M96" s="25">
        <v>6.5700000000000003E-3</v>
      </c>
      <c r="N96" s="25">
        <f t="shared" si="21"/>
        <v>9.7500000000000017E-4</v>
      </c>
      <c r="O96" s="25"/>
      <c r="P96" s="25">
        <f t="shared" si="19"/>
        <v>-1.00541E-3</v>
      </c>
      <c r="Q96" s="25">
        <f t="shared" si="20"/>
        <v>-2.3154592300000002E-2</v>
      </c>
      <c r="R96" s="25">
        <v>1.1209999999999999E-2</v>
      </c>
      <c r="S96" s="25">
        <f t="shared" si="14"/>
        <v>5.5950000000000001E-3</v>
      </c>
    </row>
    <row r="97" spans="1:19" s="15" customFormat="1">
      <c r="A97" s="18">
        <v>345</v>
      </c>
      <c r="B97" s="25">
        <v>-5.0000000000000002E-5</v>
      </c>
      <c r="C97" s="25">
        <v>6.5300000000000002E-3</v>
      </c>
      <c r="D97" s="25">
        <f t="shared" si="11"/>
        <v>8.9999999999999976E-4</v>
      </c>
      <c r="E97" s="25"/>
      <c r="F97" s="25">
        <f t="shared" si="15"/>
        <v>4.6199999999999714E-5</v>
      </c>
      <c r="G97" s="25">
        <f t="shared" si="16"/>
        <v>1.0639859999999935E-3</v>
      </c>
      <c r="H97" s="25">
        <v>1.204E-2</v>
      </c>
      <c r="I97" s="25">
        <f t="shared" si="12"/>
        <v>6.4099999999999999E-3</v>
      </c>
      <c r="J97" s="25"/>
      <c r="K97" s="25">
        <f t="shared" si="17"/>
        <v>5.0949899999999998E-3</v>
      </c>
      <c r="L97" s="25">
        <f t="shared" si="18"/>
        <v>0.11733761970000001</v>
      </c>
      <c r="M97" s="25">
        <v>6.5599999999999999E-3</v>
      </c>
      <c r="N97" s="25">
        <f t="shared" si="21"/>
        <v>9.299999999999994E-4</v>
      </c>
      <c r="O97" s="25"/>
      <c r="P97" s="25">
        <f t="shared" si="19"/>
        <v>-1.0504100000000008E-3</v>
      </c>
      <c r="Q97" s="25">
        <f t="shared" si="20"/>
        <v>-2.4190942300000018E-2</v>
      </c>
      <c r="R97" s="25">
        <v>1.1310000000000001E-2</v>
      </c>
      <c r="S97" s="25">
        <f t="shared" si="14"/>
        <v>5.6300000000000005E-3</v>
      </c>
    </row>
    <row r="98" spans="1:19" s="15" customFormat="1">
      <c r="A98" s="18">
        <v>346</v>
      </c>
      <c r="B98" s="25">
        <v>6.8999999999999997E-5</v>
      </c>
      <c r="C98" s="25">
        <v>6.5199999999999998E-3</v>
      </c>
      <c r="D98" s="25">
        <f t="shared" si="11"/>
        <v>1.0454999999999996E-3</v>
      </c>
      <c r="E98" s="25"/>
      <c r="F98" s="25">
        <f t="shared" si="15"/>
        <v>1.9169999999999951E-4</v>
      </c>
      <c r="G98" s="25">
        <f t="shared" si="16"/>
        <v>4.4148509999999887E-3</v>
      </c>
      <c r="H98" s="25">
        <v>1.2030000000000001E-2</v>
      </c>
      <c r="I98" s="25">
        <f t="shared" si="12"/>
        <v>6.5555000000000006E-3</v>
      </c>
      <c r="J98" s="25"/>
      <c r="K98" s="25">
        <f t="shared" si="17"/>
        <v>5.2404900000000004E-3</v>
      </c>
      <c r="L98" s="25">
        <f t="shared" si="18"/>
        <v>0.12068848470000001</v>
      </c>
      <c r="M98" s="25">
        <v>6.5500000000000003E-3</v>
      </c>
      <c r="N98" s="25">
        <f t="shared" si="21"/>
        <v>1.0755000000000001E-3</v>
      </c>
      <c r="O98" s="25"/>
      <c r="P98" s="25">
        <f t="shared" si="19"/>
        <v>-9.0491000000000009E-4</v>
      </c>
      <c r="Q98" s="25">
        <f t="shared" si="20"/>
        <v>-2.0840077300000003E-2</v>
      </c>
      <c r="R98" s="25">
        <v>1.0880000000000001E-2</v>
      </c>
      <c r="S98" s="25">
        <f t="shared" si="14"/>
        <v>5.4745000000000002E-3</v>
      </c>
    </row>
    <row r="99" spans="1:19" s="15" customFormat="1">
      <c r="A99" s="18">
        <v>347</v>
      </c>
      <c r="B99" s="25">
        <v>-2.0000000000000002E-5</v>
      </c>
      <c r="C99" s="25">
        <v>6.5100000000000002E-3</v>
      </c>
      <c r="D99" s="25">
        <f t="shared" si="11"/>
        <v>8.5499999999999986E-4</v>
      </c>
      <c r="E99" s="25"/>
      <c r="F99" s="25">
        <f t="shared" si="15"/>
        <v>1.1999999999998123E-6</v>
      </c>
      <c r="G99" s="25">
        <f t="shared" si="16"/>
        <v>2.7635999999995678E-5</v>
      </c>
      <c r="H99" s="25">
        <v>1.2019999999999999E-2</v>
      </c>
      <c r="I99" s="25">
        <f t="shared" si="12"/>
        <v>6.3649999999999991E-3</v>
      </c>
      <c r="J99" s="25"/>
      <c r="K99" s="25">
        <f t="shared" si="17"/>
        <v>5.049989999999999E-3</v>
      </c>
      <c r="L99" s="25">
        <f t="shared" si="18"/>
        <v>0.11630126969999999</v>
      </c>
      <c r="M99" s="25">
        <v>6.5399999999999998E-3</v>
      </c>
      <c r="N99" s="25">
        <f t="shared" si="21"/>
        <v>8.849999999999995E-4</v>
      </c>
      <c r="O99" s="25"/>
      <c r="P99" s="25">
        <f t="shared" si="19"/>
        <v>-1.0954100000000007E-3</v>
      </c>
      <c r="Q99" s="25">
        <f t="shared" si="20"/>
        <v>-2.5227292300000016E-2</v>
      </c>
      <c r="R99" s="25">
        <v>1.133E-2</v>
      </c>
      <c r="S99" s="25">
        <f t="shared" si="14"/>
        <v>5.6550000000000003E-3</v>
      </c>
    </row>
    <row r="100" spans="1:19" s="15" customFormat="1">
      <c r="A100" s="18">
        <v>348</v>
      </c>
      <c r="B100" s="25">
        <v>1.0000000000000001E-5</v>
      </c>
      <c r="C100" s="25">
        <v>6.5100000000000002E-3</v>
      </c>
      <c r="D100" s="25">
        <f t="shared" si="11"/>
        <v>1.15E-3</v>
      </c>
      <c r="E100" s="25"/>
      <c r="F100" s="25">
        <f t="shared" si="15"/>
        <v>2.9619999999999994E-4</v>
      </c>
      <c r="G100" s="25">
        <f t="shared" si="16"/>
        <v>6.821485999999999E-3</v>
      </c>
      <c r="H100" s="25">
        <v>1.2019999999999999E-2</v>
      </c>
      <c r="I100" s="25">
        <f t="shared" si="12"/>
        <v>6.6599999999999993E-3</v>
      </c>
      <c r="J100" s="25"/>
      <c r="K100" s="25">
        <f t="shared" si="17"/>
        <v>5.3449899999999991E-3</v>
      </c>
      <c r="L100" s="25">
        <f t="shared" si="18"/>
        <v>0.12309511969999999</v>
      </c>
      <c r="M100" s="25">
        <v>6.5300000000000002E-3</v>
      </c>
      <c r="N100" s="25">
        <f t="shared" si="21"/>
        <v>1.17E-3</v>
      </c>
      <c r="O100" s="25"/>
      <c r="P100" s="25">
        <f t="shared" si="19"/>
        <v>-8.1041000000000012E-4</v>
      </c>
      <c r="Q100" s="25">
        <f t="shared" si="20"/>
        <v>-1.8663742300000005E-2</v>
      </c>
      <c r="R100" s="25">
        <v>1.0710000000000001E-2</v>
      </c>
      <c r="S100" s="25">
        <f t="shared" si="14"/>
        <v>5.3600000000000002E-3</v>
      </c>
    </row>
    <row r="101" spans="1:19" s="15" customFormat="1">
      <c r="A101" s="18">
        <v>349</v>
      </c>
      <c r="B101" s="25">
        <v>5.0000000000000002E-5</v>
      </c>
      <c r="C101" s="25">
        <v>6.5100000000000002E-3</v>
      </c>
      <c r="D101" s="25">
        <f t="shared" si="11"/>
        <v>1.0350000000000003E-3</v>
      </c>
      <c r="E101" s="25"/>
      <c r="F101" s="25">
        <f t="shared" si="15"/>
        <v>1.8120000000000028E-4</v>
      </c>
      <c r="G101" s="25">
        <f t="shared" si="16"/>
        <v>4.1730360000000067E-3</v>
      </c>
      <c r="H101" s="25">
        <v>1.2019999999999999E-2</v>
      </c>
      <c r="I101" s="25">
        <f t="shared" si="12"/>
        <v>6.5449999999999996E-3</v>
      </c>
      <c r="J101" s="25"/>
      <c r="K101" s="25">
        <f t="shared" si="17"/>
        <v>5.2299899999999995E-3</v>
      </c>
      <c r="L101" s="25">
        <f t="shared" si="18"/>
        <v>0.12044666969999999</v>
      </c>
      <c r="M101" s="25">
        <v>6.5300000000000002E-3</v>
      </c>
      <c r="N101" s="25">
        <f t="shared" si="21"/>
        <v>1.0550000000000004E-3</v>
      </c>
      <c r="O101" s="25"/>
      <c r="P101" s="25">
        <f t="shared" si="19"/>
        <v>-9.2540999999999977E-4</v>
      </c>
      <c r="Q101" s="25">
        <f t="shared" si="20"/>
        <v>-2.1312192299999994E-2</v>
      </c>
      <c r="R101" s="25">
        <v>1.09E-2</v>
      </c>
      <c r="S101" s="25">
        <f t="shared" si="14"/>
        <v>5.4749999999999998E-3</v>
      </c>
    </row>
    <row r="102" spans="1:19" s="15" customFormat="1">
      <c r="A102" s="18">
        <v>350</v>
      </c>
      <c r="B102" s="25">
        <v>-2.0000000000000002E-5</v>
      </c>
      <c r="C102" s="25">
        <v>6.5100000000000002E-3</v>
      </c>
      <c r="D102" s="25">
        <f t="shared" si="11"/>
        <v>1.2699999999999994E-3</v>
      </c>
      <c r="E102" s="25"/>
      <c r="F102" s="25">
        <f t="shared" si="15"/>
        <v>4.1619999999999938E-4</v>
      </c>
      <c r="G102" s="25">
        <f t="shared" si="16"/>
        <v>9.5850859999999857E-3</v>
      </c>
      <c r="H102" s="25">
        <v>1.2001E-2</v>
      </c>
      <c r="I102" s="25">
        <f t="shared" si="12"/>
        <v>6.7609999999999988E-3</v>
      </c>
      <c r="J102" s="25"/>
      <c r="K102" s="25">
        <f t="shared" si="17"/>
        <v>5.4459899999999986E-3</v>
      </c>
      <c r="L102" s="25">
        <f t="shared" si="18"/>
        <v>0.12542114969999998</v>
      </c>
      <c r="M102" s="25">
        <v>6.5300000000000002E-3</v>
      </c>
      <c r="N102" s="25">
        <f t="shared" si="21"/>
        <v>1.2899999999999995E-3</v>
      </c>
      <c r="O102" s="25"/>
      <c r="P102" s="25">
        <f t="shared" si="19"/>
        <v>-6.9041000000000068E-4</v>
      </c>
      <c r="Q102" s="25">
        <f t="shared" si="20"/>
        <v>-1.5900142300000017E-2</v>
      </c>
      <c r="R102" s="25">
        <v>1.0500000000000001E-2</v>
      </c>
      <c r="S102" s="25">
        <f t="shared" si="14"/>
        <v>5.2400000000000007E-3</v>
      </c>
    </row>
    <row r="103" spans="1:19" s="15" customFormat="1">
      <c r="A103" s="18">
        <v>351</v>
      </c>
      <c r="B103" s="25">
        <v>8.0000000000000007E-5</v>
      </c>
      <c r="C103" s="25">
        <v>6.4999999999999997E-3</v>
      </c>
      <c r="D103" s="25">
        <f t="shared" si="11"/>
        <v>9.7999999999999997E-4</v>
      </c>
      <c r="E103" s="25"/>
      <c r="F103" s="25">
        <f t="shared" si="15"/>
        <v>1.2619999999999992E-4</v>
      </c>
      <c r="G103" s="25">
        <f t="shared" si="16"/>
        <v>2.9063859999999982E-3</v>
      </c>
      <c r="H103" s="25">
        <v>1.191E-2</v>
      </c>
      <c r="I103" s="25">
        <f t="shared" si="12"/>
        <v>6.3900000000000007E-3</v>
      </c>
      <c r="J103" s="25"/>
      <c r="K103" s="25">
        <f t="shared" si="17"/>
        <v>5.0749900000000006E-3</v>
      </c>
      <c r="L103" s="25">
        <f t="shared" si="18"/>
        <v>0.11687701970000001</v>
      </c>
      <c r="M103" s="25">
        <v>6.5300000000000002E-3</v>
      </c>
      <c r="N103" s="25">
        <f t="shared" si="21"/>
        <v>1.0100000000000005E-3</v>
      </c>
      <c r="O103" s="25"/>
      <c r="P103" s="25">
        <f t="shared" si="19"/>
        <v>-9.7040999999999968E-4</v>
      </c>
      <c r="Q103" s="25">
        <f t="shared" si="20"/>
        <v>-2.2348542299999993E-2</v>
      </c>
      <c r="R103" s="25">
        <v>1.0959999999999999E-2</v>
      </c>
      <c r="S103" s="25">
        <f t="shared" si="14"/>
        <v>5.5199999999999997E-3</v>
      </c>
    </row>
    <row r="104" spans="1:19" s="15" customFormat="1">
      <c r="A104" s="18">
        <v>352</v>
      </c>
      <c r="B104" s="25">
        <v>-6.8999999999999997E-5</v>
      </c>
      <c r="C104" s="25">
        <v>6.4900000000000001E-3</v>
      </c>
      <c r="D104" s="25">
        <f t="shared" si="11"/>
        <v>1.4345E-3</v>
      </c>
      <c r="E104" s="25"/>
      <c r="F104" s="25">
        <f t="shared" si="15"/>
        <v>5.8069999999999997E-4</v>
      </c>
      <c r="G104" s="25">
        <f t="shared" si="16"/>
        <v>1.3373520999999999E-2</v>
      </c>
      <c r="H104" s="25">
        <v>1.193E-2</v>
      </c>
      <c r="I104" s="25">
        <f t="shared" si="12"/>
        <v>6.8744999999999995E-3</v>
      </c>
      <c r="J104" s="25"/>
      <c r="K104" s="25">
        <f t="shared" si="17"/>
        <v>5.5594899999999994E-3</v>
      </c>
      <c r="L104" s="25">
        <f t="shared" si="18"/>
        <v>0.12803505469999998</v>
      </c>
      <c r="M104" s="25">
        <v>6.5300000000000002E-3</v>
      </c>
      <c r="N104" s="25">
        <f t="shared" si="21"/>
        <v>1.4745000000000001E-3</v>
      </c>
      <c r="O104" s="25"/>
      <c r="P104" s="25">
        <f t="shared" si="19"/>
        <v>-5.0591000000000004E-4</v>
      </c>
      <c r="Q104" s="25">
        <f t="shared" si="20"/>
        <v>-1.1651107300000001E-2</v>
      </c>
      <c r="R104" s="25">
        <v>1.018E-2</v>
      </c>
      <c r="S104" s="25">
        <f t="shared" si="14"/>
        <v>5.0555000000000001E-3</v>
      </c>
    </row>
    <row r="105" spans="1:19" s="15" customFormat="1">
      <c r="A105" s="18">
        <v>353</v>
      </c>
      <c r="B105" s="25">
        <v>2.0000000000000002E-5</v>
      </c>
      <c r="C105" s="25">
        <v>6.4799999999999996E-3</v>
      </c>
      <c r="D105" s="25">
        <f t="shared" si="11"/>
        <v>1.3049999999999997E-3</v>
      </c>
      <c r="E105" s="25"/>
      <c r="F105" s="25">
        <f t="shared" si="15"/>
        <v>4.5119999999999969E-4</v>
      </c>
      <c r="G105" s="25">
        <f t="shared" si="16"/>
        <v>1.0391135999999994E-2</v>
      </c>
      <c r="H105" s="25">
        <v>1.167E-2</v>
      </c>
      <c r="I105" s="25">
        <f t="shared" si="12"/>
        <v>6.4949999999999999E-3</v>
      </c>
      <c r="J105" s="25"/>
      <c r="K105" s="25">
        <f t="shared" si="17"/>
        <v>5.1799899999999998E-3</v>
      </c>
      <c r="L105" s="25">
        <f t="shared" si="18"/>
        <v>0.11929516969999999</v>
      </c>
      <c r="M105" s="25">
        <v>6.5300000000000002E-3</v>
      </c>
      <c r="N105" s="25">
        <f t="shared" si="21"/>
        <v>1.3550000000000003E-3</v>
      </c>
      <c r="O105" s="25"/>
      <c r="P105" s="25">
        <f t="shared" si="19"/>
        <v>-6.2540999999999985E-4</v>
      </c>
      <c r="Q105" s="25">
        <f t="shared" si="20"/>
        <v>-1.4403192299999997E-2</v>
      </c>
      <c r="R105" s="25">
        <v>1.0330000000000001E-2</v>
      </c>
      <c r="S105" s="25">
        <f t="shared" si="14"/>
        <v>5.1749999999999999E-3</v>
      </c>
    </row>
    <row r="106" spans="1:19" s="15" customFormat="1">
      <c r="A106" s="18">
        <v>354</v>
      </c>
      <c r="B106" s="25">
        <v>-6.8999999999999997E-5</v>
      </c>
      <c r="C106" s="25">
        <v>6.4700000000000001E-3</v>
      </c>
      <c r="D106" s="25">
        <f t="shared" si="11"/>
        <v>1.4444999999999996E-3</v>
      </c>
      <c r="E106" s="25"/>
      <c r="F106" s="25">
        <f t="shared" si="15"/>
        <v>5.9069999999999956E-4</v>
      </c>
      <c r="G106" s="25">
        <f t="shared" si="16"/>
        <v>1.360382099999999E-2</v>
      </c>
      <c r="H106" s="25">
        <v>1.172E-2</v>
      </c>
      <c r="I106" s="25">
        <f t="shared" si="12"/>
        <v>6.6944999999999991E-3</v>
      </c>
      <c r="J106" s="25"/>
      <c r="K106" s="25">
        <f t="shared" si="17"/>
        <v>5.3794899999999989E-3</v>
      </c>
      <c r="L106" s="25">
        <f t="shared" si="18"/>
        <v>0.12388965469999998</v>
      </c>
      <c r="M106" s="25">
        <v>6.5199999999999998E-3</v>
      </c>
      <c r="N106" s="25">
        <f t="shared" si="21"/>
        <v>1.4944999999999993E-3</v>
      </c>
      <c r="O106" s="25"/>
      <c r="P106" s="25">
        <f t="shared" si="19"/>
        <v>-4.8591000000000086E-4</v>
      </c>
      <c r="Q106" s="25">
        <f t="shared" si="20"/>
        <v>-1.119050730000002E-2</v>
      </c>
      <c r="R106" s="25">
        <v>1.0120000000000001E-2</v>
      </c>
      <c r="S106" s="25">
        <f t="shared" si="14"/>
        <v>5.0255000000000005E-3</v>
      </c>
    </row>
    <row r="107" spans="1:19" s="15" customFormat="1">
      <c r="A107" s="18">
        <v>355</v>
      </c>
      <c r="B107" s="25">
        <v>1.0000000000000001E-5</v>
      </c>
      <c r="C107" s="25">
        <v>6.4599999999999996E-3</v>
      </c>
      <c r="D107" s="25">
        <f t="shared" si="11"/>
        <v>1.3549999999999994E-3</v>
      </c>
      <c r="E107" s="25"/>
      <c r="F107" s="25">
        <f t="shared" si="15"/>
        <v>5.0119999999999939E-4</v>
      </c>
      <c r="G107" s="25">
        <f t="shared" si="16"/>
        <v>1.1542635999999986E-2</v>
      </c>
      <c r="H107" s="25">
        <v>1.162E-2</v>
      </c>
      <c r="I107" s="25">
        <f t="shared" si="12"/>
        <v>6.515E-3</v>
      </c>
      <c r="J107" s="25"/>
      <c r="K107" s="25">
        <f t="shared" si="17"/>
        <v>5.1999899999999998E-3</v>
      </c>
      <c r="L107" s="25">
        <f t="shared" si="18"/>
        <v>0.1197557697</v>
      </c>
      <c r="M107" s="25">
        <v>6.5100000000000002E-3</v>
      </c>
      <c r="N107" s="25">
        <f t="shared" si="21"/>
        <v>1.405E-3</v>
      </c>
      <c r="O107" s="25"/>
      <c r="P107" s="25">
        <f t="shared" si="19"/>
        <v>-5.7541000000000016E-4</v>
      </c>
      <c r="Q107" s="25">
        <f t="shared" si="20"/>
        <v>-1.3251692300000005E-2</v>
      </c>
      <c r="R107" s="25">
        <v>1.0200000000000001E-2</v>
      </c>
      <c r="S107" s="25">
        <f t="shared" si="14"/>
        <v>5.1050000000000002E-3</v>
      </c>
    </row>
    <row r="108" spans="1:19" s="15" customFormat="1">
      <c r="A108" s="18">
        <v>356</v>
      </c>
      <c r="B108" s="25">
        <v>4.0000000000000003E-5</v>
      </c>
      <c r="C108" s="25">
        <v>6.4599999999999996E-3</v>
      </c>
      <c r="D108" s="25">
        <f t="shared" si="11"/>
        <v>1.4799999999999995E-3</v>
      </c>
      <c r="E108" s="25"/>
      <c r="F108" s="25">
        <f t="shared" si="15"/>
        <v>6.261999999999995E-4</v>
      </c>
      <c r="G108" s="25">
        <f t="shared" si="16"/>
        <v>1.4421385999999989E-2</v>
      </c>
      <c r="H108" s="25">
        <v>1.145E-2</v>
      </c>
      <c r="I108" s="25">
        <f t="shared" si="12"/>
        <v>6.4700000000000001E-3</v>
      </c>
      <c r="J108" s="25"/>
      <c r="K108" s="25">
        <f t="shared" si="17"/>
        <v>5.1549899999999999E-3</v>
      </c>
      <c r="L108" s="25">
        <f t="shared" si="18"/>
        <v>0.11871941970000001</v>
      </c>
      <c r="M108" s="25">
        <v>6.4999999999999997E-3</v>
      </c>
      <c r="N108" s="25">
        <f t="shared" si="21"/>
        <v>1.5199999999999997E-3</v>
      </c>
      <c r="O108" s="25"/>
      <c r="P108" s="25">
        <f t="shared" si="19"/>
        <v>-4.6041000000000051E-4</v>
      </c>
      <c r="Q108" s="25">
        <f t="shared" si="20"/>
        <v>-1.0603242300000012E-2</v>
      </c>
      <c r="R108" s="25">
        <v>9.92E-3</v>
      </c>
      <c r="S108" s="25">
        <f t="shared" si="14"/>
        <v>4.9800000000000001E-3</v>
      </c>
    </row>
    <row r="109" spans="1:19" s="15" customFormat="1">
      <c r="A109" s="18">
        <v>357</v>
      </c>
      <c r="B109" s="25">
        <v>3.0000000000000001E-5</v>
      </c>
      <c r="C109" s="25">
        <v>6.45E-3</v>
      </c>
      <c r="D109" s="25">
        <f t="shared" si="11"/>
        <v>1.4099999999999998E-3</v>
      </c>
      <c r="E109" s="25"/>
      <c r="F109" s="25">
        <f t="shared" si="15"/>
        <v>5.5619999999999975E-4</v>
      </c>
      <c r="G109" s="25">
        <f t="shared" si="16"/>
        <v>1.2809285999999994E-2</v>
      </c>
      <c r="H109" s="25">
        <v>1.155E-2</v>
      </c>
      <c r="I109" s="25">
        <f t="shared" si="12"/>
        <v>6.5099999999999993E-3</v>
      </c>
      <c r="J109" s="25"/>
      <c r="K109" s="25">
        <f t="shared" si="17"/>
        <v>5.1949899999999992E-3</v>
      </c>
      <c r="L109" s="25">
        <f t="shared" si="18"/>
        <v>0.11964061969999999</v>
      </c>
      <c r="M109" s="25">
        <v>6.4900000000000001E-3</v>
      </c>
      <c r="N109" s="25">
        <f t="shared" si="21"/>
        <v>1.4499999999999999E-3</v>
      </c>
      <c r="O109" s="25"/>
      <c r="P109" s="25">
        <f t="shared" si="19"/>
        <v>-5.3041000000000026E-4</v>
      </c>
      <c r="Q109" s="25">
        <f t="shared" si="20"/>
        <v>-1.2215342300000006E-2</v>
      </c>
      <c r="R109" s="25">
        <v>1.005E-2</v>
      </c>
      <c r="S109" s="25">
        <f t="shared" si="14"/>
        <v>5.0400000000000002E-3</v>
      </c>
    </row>
    <row r="110" spans="1:19" s="15" customFormat="1">
      <c r="A110" s="18">
        <v>358</v>
      </c>
      <c r="B110" s="25">
        <v>3.0000000000000001E-5</v>
      </c>
      <c r="C110" s="25">
        <v>6.45E-3</v>
      </c>
      <c r="D110" s="25">
        <f t="shared" si="11"/>
        <v>1.5049999999999994E-3</v>
      </c>
      <c r="E110" s="25"/>
      <c r="F110" s="25">
        <f t="shared" si="15"/>
        <v>6.5119999999999935E-4</v>
      </c>
      <c r="G110" s="25">
        <f t="shared" si="16"/>
        <v>1.4997135999999986E-2</v>
      </c>
      <c r="H110" s="25">
        <v>1.1429999999999999E-2</v>
      </c>
      <c r="I110" s="25">
        <f t="shared" si="12"/>
        <v>6.4849999999999986E-3</v>
      </c>
      <c r="J110" s="25"/>
      <c r="K110" s="25">
        <f t="shared" si="17"/>
        <v>5.1699899999999984E-3</v>
      </c>
      <c r="L110" s="25">
        <f t="shared" si="18"/>
        <v>0.11906486969999996</v>
      </c>
      <c r="M110" s="25">
        <v>6.4900000000000001E-3</v>
      </c>
      <c r="N110" s="25">
        <f t="shared" si="21"/>
        <v>1.5449999999999995E-3</v>
      </c>
      <c r="O110" s="25"/>
      <c r="P110" s="25">
        <f t="shared" si="19"/>
        <v>-4.3541000000000066E-4</v>
      </c>
      <c r="Q110" s="25">
        <f t="shared" si="20"/>
        <v>-1.0027492300000015E-2</v>
      </c>
      <c r="R110" s="25">
        <v>9.8600000000000007E-3</v>
      </c>
      <c r="S110" s="25">
        <f t="shared" si="14"/>
        <v>4.9450000000000006E-3</v>
      </c>
    </row>
    <row r="111" spans="1:19" s="15" customFormat="1">
      <c r="A111" s="18">
        <v>359</v>
      </c>
      <c r="B111" s="25">
        <v>1.0000000000000001E-5</v>
      </c>
      <c r="C111" s="25">
        <v>6.4400000000000004E-3</v>
      </c>
      <c r="D111" s="25">
        <f t="shared" si="11"/>
        <v>1.5505000000000007E-3</v>
      </c>
      <c r="E111" s="25"/>
      <c r="F111" s="25">
        <f t="shared" si="15"/>
        <v>6.9670000000000062E-4</v>
      </c>
      <c r="G111" s="25">
        <f t="shared" si="16"/>
        <v>1.6045001000000014E-2</v>
      </c>
      <c r="H111" s="25">
        <v>1.14E-2</v>
      </c>
      <c r="I111" s="25">
        <f t="shared" si="12"/>
        <v>6.5105000000000007E-3</v>
      </c>
      <c r="J111" s="25"/>
      <c r="K111" s="25">
        <f t="shared" si="17"/>
        <v>5.1954900000000005E-3</v>
      </c>
      <c r="L111" s="25">
        <f t="shared" si="18"/>
        <v>0.11965213470000002</v>
      </c>
      <c r="M111" s="25">
        <v>6.4900000000000001E-3</v>
      </c>
      <c r="N111" s="25">
        <f t="shared" si="21"/>
        <v>1.6005000000000004E-3</v>
      </c>
      <c r="O111" s="25"/>
      <c r="P111" s="25">
        <f t="shared" si="19"/>
        <v>-3.799099999999998E-4</v>
      </c>
      <c r="Q111" s="25">
        <f t="shared" si="20"/>
        <v>-8.7493272999999965E-3</v>
      </c>
      <c r="R111" s="25">
        <v>9.7689999999999999E-3</v>
      </c>
      <c r="S111" s="25">
        <f t="shared" si="14"/>
        <v>4.8894999999999997E-3</v>
      </c>
    </row>
    <row r="112" spans="1:19" s="15" customFormat="1">
      <c r="A112" s="18">
        <v>360</v>
      </c>
      <c r="B112" s="25">
        <v>-9.0000000000000006E-5</v>
      </c>
      <c r="C112" s="25">
        <v>6.43E-3</v>
      </c>
      <c r="D112" s="25">
        <f t="shared" si="11"/>
        <v>1.5399999999999997E-3</v>
      </c>
      <c r="E112" s="25"/>
      <c r="F112" s="25">
        <f t="shared" si="15"/>
        <v>6.8619999999999966E-4</v>
      </c>
      <c r="G112" s="25">
        <f t="shared" si="16"/>
        <v>1.5803185999999993E-2</v>
      </c>
      <c r="H112" s="25">
        <v>1.157E-2</v>
      </c>
      <c r="I112" s="25">
        <f t="shared" si="12"/>
        <v>6.6800000000000002E-3</v>
      </c>
      <c r="J112" s="25"/>
      <c r="K112" s="25">
        <f t="shared" si="17"/>
        <v>5.36499E-3</v>
      </c>
      <c r="L112" s="25">
        <f t="shared" si="18"/>
        <v>0.12355571970000001</v>
      </c>
      <c r="M112" s="25">
        <v>6.4900000000000001E-3</v>
      </c>
      <c r="N112" s="25">
        <f t="shared" si="21"/>
        <v>1.5999999999999999E-3</v>
      </c>
      <c r="O112" s="25"/>
      <c r="P112" s="25">
        <f t="shared" si="19"/>
        <v>-3.804100000000003E-4</v>
      </c>
      <c r="Q112" s="25">
        <f t="shared" si="20"/>
        <v>-8.7608423000000071E-3</v>
      </c>
      <c r="R112" s="25">
        <v>9.8700000000000003E-3</v>
      </c>
      <c r="S112" s="25">
        <f t="shared" si="14"/>
        <v>4.8900000000000002E-3</v>
      </c>
    </row>
    <row r="113" spans="1:19" s="15" customFormat="1">
      <c r="A113" s="18">
        <v>361</v>
      </c>
      <c r="B113" s="25">
        <v>-2.0000000000000002E-5</v>
      </c>
      <c r="C113" s="25">
        <v>6.4200000000000004E-3</v>
      </c>
      <c r="D113" s="25">
        <f t="shared" si="11"/>
        <v>1.6049999999999997E-3</v>
      </c>
      <c r="E113" s="25"/>
      <c r="F113" s="25">
        <f t="shared" si="15"/>
        <v>7.5119999999999961E-4</v>
      </c>
      <c r="G113" s="25">
        <f t="shared" si="16"/>
        <v>1.730013599999999E-2</v>
      </c>
      <c r="H113" s="25">
        <v>1.128E-2</v>
      </c>
      <c r="I113" s="25">
        <f t="shared" si="12"/>
        <v>6.4649999999999994E-3</v>
      </c>
      <c r="J113" s="25"/>
      <c r="K113" s="25">
        <f t="shared" si="17"/>
        <v>5.1499899999999993E-3</v>
      </c>
      <c r="L113" s="25">
        <f t="shared" si="18"/>
        <v>0.11860426969999999</v>
      </c>
      <c r="M113" s="25">
        <v>6.4900000000000001E-3</v>
      </c>
      <c r="N113" s="25">
        <f t="shared" si="21"/>
        <v>1.6749999999999994E-3</v>
      </c>
      <c r="O113" s="25"/>
      <c r="P113" s="25">
        <f t="shared" si="19"/>
        <v>-3.0541000000000075E-4</v>
      </c>
      <c r="Q113" s="25">
        <f t="shared" si="20"/>
        <v>-7.0335923000000179E-3</v>
      </c>
      <c r="R113" s="25">
        <v>9.6500000000000006E-3</v>
      </c>
      <c r="S113" s="25">
        <f t="shared" si="14"/>
        <v>4.8150000000000007E-3</v>
      </c>
    </row>
    <row r="114" spans="1:19" s="15" customFormat="1">
      <c r="A114" s="18">
        <v>362</v>
      </c>
      <c r="B114" s="25">
        <v>6.0000000000000002E-5</v>
      </c>
      <c r="C114" s="25">
        <v>6.4099999999999999E-3</v>
      </c>
      <c r="D114" s="25">
        <f t="shared" si="11"/>
        <v>1.5805000000000003E-3</v>
      </c>
      <c r="E114" s="25"/>
      <c r="F114" s="25">
        <f t="shared" si="15"/>
        <v>7.2670000000000026E-4</v>
      </c>
      <c r="G114" s="25">
        <f t="shared" si="16"/>
        <v>1.6735901000000008E-2</v>
      </c>
      <c r="H114" s="25">
        <v>1.1180000000000001E-2</v>
      </c>
      <c r="I114" s="25">
        <f t="shared" si="12"/>
        <v>6.3505000000000011E-3</v>
      </c>
      <c r="J114" s="25"/>
      <c r="K114" s="25">
        <f t="shared" si="17"/>
        <v>5.035490000000001E-3</v>
      </c>
      <c r="L114" s="25">
        <f t="shared" si="18"/>
        <v>0.11596733470000002</v>
      </c>
      <c r="M114" s="25">
        <v>6.4900000000000001E-3</v>
      </c>
      <c r="N114" s="25">
        <f t="shared" si="21"/>
        <v>1.6605000000000005E-3</v>
      </c>
      <c r="O114" s="25"/>
      <c r="P114" s="25">
        <f t="shared" si="19"/>
        <v>-3.1990999999999964E-4</v>
      </c>
      <c r="Q114" s="25">
        <f t="shared" si="20"/>
        <v>-7.3675272999999923E-3</v>
      </c>
      <c r="R114" s="25">
        <v>9.5989999999999999E-3</v>
      </c>
      <c r="S114" s="25">
        <f t="shared" si="14"/>
        <v>4.8294999999999996E-3</v>
      </c>
    </row>
    <row r="115" spans="1:19" s="15" customFormat="1">
      <c r="A115" s="18">
        <v>363</v>
      </c>
      <c r="B115" s="25">
        <v>-6.8999999999999997E-5</v>
      </c>
      <c r="C115" s="25">
        <v>6.3899999999999998E-3</v>
      </c>
      <c r="D115" s="25">
        <f t="shared" si="11"/>
        <v>1.7749999999999997E-3</v>
      </c>
      <c r="E115" s="25"/>
      <c r="F115" s="25">
        <f t="shared" si="15"/>
        <v>9.2119999999999962E-4</v>
      </c>
      <c r="G115" s="25">
        <f t="shared" si="16"/>
        <v>2.1215235999999991E-2</v>
      </c>
      <c r="H115" s="25">
        <v>1.1129999999999999E-2</v>
      </c>
      <c r="I115" s="25">
        <f t="shared" si="12"/>
        <v>6.5149999999999991E-3</v>
      </c>
      <c r="J115" s="25"/>
      <c r="K115" s="25">
        <f t="shared" si="17"/>
        <v>5.199989999999999E-3</v>
      </c>
      <c r="L115" s="25">
        <f t="shared" si="18"/>
        <v>0.11975576969999999</v>
      </c>
      <c r="M115" s="25">
        <v>6.4900000000000001E-3</v>
      </c>
      <c r="N115" s="25">
        <f t="shared" si="21"/>
        <v>1.8749999999999999E-3</v>
      </c>
      <c r="O115" s="25"/>
      <c r="P115" s="25">
        <f t="shared" si="19"/>
        <v>-1.0541000000000023E-4</v>
      </c>
      <c r="Q115" s="25">
        <f t="shared" si="20"/>
        <v>-2.4275923000000054E-3</v>
      </c>
      <c r="R115" s="25">
        <v>9.299E-3</v>
      </c>
      <c r="S115" s="25">
        <f t="shared" si="14"/>
        <v>4.6150000000000002E-3</v>
      </c>
    </row>
    <row r="116" spans="1:19" s="15" customFormat="1">
      <c r="A116" s="18">
        <v>364</v>
      </c>
      <c r="B116" s="25">
        <v>0</v>
      </c>
      <c r="C116" s="25">
        <v>6.3899999999999998E-3</v>
      </c>
      <c r="D116" s="25">
        <f t="shared" si="11"/>
        <v>1.6499999999999996E-3</v>
      </c>
      <c r="E116" s="25"/>
      <c r="F116" s="25">
        <f t="shared" si="15"/>
        <v>7.9619999999999951E-4</v>
      </c>
      <c r="G116" s="25">
        <f t="shared" si="16"/>
        <v>1.8336485999999989E-2</v>
      </c>
      <c r="H116" s="25">
        <v>1.086E-2</v>
      </c>
      <c r="I116" s="25">
        <f t="shared" si="12"/>
        <v>6.1199999999999996E-3</v>
      </c>
      <c r="J116" s="25"/>
      <c r="K116" s="25">
        <f t="shared" si="17"/>
        <v>4.8049899999999994E-3</v>
      </c>
      <c r="L116" s="25">
        <f t="shared" si="18"/>
        <v>0.1106589197</v>
      </c>
      <c r="M116" s="25">
        <v>6.4900000000000001E-3</v>
      </c>
      <c r="N116" s="25">
        <f t="shared" si="21"/>
        <v>1.7499999999999998E-3</v>
      </c>
      <c r="O116" s="25"/>
      <c r="P116" s="25">
        <f t="shared" si="19"/>
        <v>-2.3041000000000034E-4</v>
      </c>
      <c r="Q116" s="25">
        <f t="shared" si="20"/>
        <v>-5.3063423000000078E-3</v>
      </c>
      <c r="R116" s="25">
        <v>9.4800000000000006E-3</v>
      </c>
      <c r="S116" s="25">
        <f t="shared" si="14"/>
        <v>4.7400000000000003E-3</v>
      </c>
    </row>
    <row r="117" spans="1:19" s="15" customFormat="1">
      <c r="A117" s="18">
        <v>365</v>
      </c>
      <c r="B117" s="25">
        <v>-5.0000000000000002E-5</v>
      </c>
      <c r="C117" s="25">
        <v>6.3899999999999998E-3</v>
      </c>
      <c r="D117" s="25">
        <f t="shared" si="11"/>
        <v>1.8449999999999994E-3</v>
      </c>
      <c r="E117" s="25"/>
      <c r="F117" s="25">
        <f t="shared" si="15"/>
        <v>9.9119999999999937E-4</v>
      </c>
      <c r="G117" s="25">
        <f t="shared" si="16"/>
        <v>2.2827335999999986E-2</v>
      </c>
      <c r="H117" s="25">
        <v>1.1089999999999999E-2</v>
      </c>
      <c r="I117" s="25">
        <f t="shared" si="12"/>
        <v>6.5449999999999987E-3</v>
      </c>
      <c r="J117" s="25"/>
      <c r="K117" s="25">
        <f t="shared" si="17"/>
        <v>5.2299899999999986E-3</v>
      </c>
      <c r="L117" s="25">
        <f t="shared" si="18"/>
        <v>0.12044666969999997</v>
      </c>
      <c r="M117" s="25">
        <v>6.4900000000000001E-3</v>
      </c>
      <c r="N117" s="25">
        <f t="shared" si="21"/>
        <v>1.9449999999999997E-3</v>
      </c>
      <c r="O117" s="25"/>
      <c r="P117" s="25">
        <f t="shared" si="19"/>
        <v>-3.5410000000000476E-5</v>
      </c>
      <c r="Q117" s="25">
        <f t="shared" si="20"/>
        <v>-8.1549230000001096E-4</v>
      </c>
      <c r="R117" s="25">
        <v>9.1400000000000006E-3</v>
      </c>
      <c r="S117" s="25">
        <f t="shared" si="14"/>
        <v>4.5450000000000004E-3</v>
      </c>
    </row>
    <row r="118" spans="1:19" s="15" customFormat="1">
      <c r="A118" s="18">
        <v>366</v>
      </c>
      <c r="B118" s="25">
        <v>3.0000000000000001E-5</v>
      </c>
      <c r="C118" s="25">
        <v>6.3800000000000003E-3</v>
      </c>
      <c r="D118" s="25">
        <f t="shared" si="11"/>
        <v>1.83E-3</v>
      </c>
      <c r="E118" s="25"/>
      <c r="F118" s="25">
        <f t="shared" si="15"/>
        <v>9.7619999999999998E-4</v>
      </c>
      <c r="G118" s="25">
        <f t="shared" si="16"/>
        <v>2.2481886E-2</v>
      </c>
      <c r="H118" s="25">
        <v>1.0800000000000001E-2</v>
      </c>
      <c r="I118" s="25">
        <f t="shared" si="12"/>
        <v>6.2500000000000003E-3</v>
      </c>
      <c r="J118" s="25"/>
      <c r="K118" s="25">
        <f t="shared" si="17"/>
        <v>4.9349900000000002E-3</v>
      </c>
      <c r="L118" s="25">
        <f t="shared" si="18"/>
        <v>0.1136528197</v>
      </c>
      <c r="M118" s="25">
        <v>6.4900000000000001E-3</v>
      </c>
      <c r="N118" s="25">
        <f t="shared" si="21"/>
        <v>1.9399999999999999E-3</v>
      </c>
      <c r="O118" s="25"/>
      <c r="P118" s="25">
        <f t="shared" si="19"/>
        <v>-4.0410000000000272E-5</v>
      </c>
      <c r="Q118" s="25">
        <f t="shared" si="20"/>
        <v>-9.3064230000000636E-4</v>
      </c>
      <c r="R118" s="25">
        <v>9.0699999999999999E-3</v>
      </c>
      <c r="S118" s="25">
        <f t="shared" si="14"/>
        <v>4.5500000000000002E-3</v>
      </c>
    </row>
    <row r="119" spans="1:19" s="15" customFormat="1">
      <c r="A119" s="18">
        <v>367</v>
      </c>
      <c r="B119" s="25">
        <v>0</v>
      </c>
      <c r="C119" s="25">
        <v>6.3699999999999998E-3</v>
      </c>
      <c r="D119" s="25">
        <f t="shared" si="11"/>
        <v>1.8399999999999996E-3</v>
      </c>
      <c r="E119" s="25"/>
      <c r="F119" s="25">
        <f t="shared" si="15"/>
        <v>9.8619999999999958E-4</v>
      </c>
      <c r="G119" s="25">
        <f t="shared" si="16"/>
        <v>2.2712185999999992E-2</v>
      </c>
      <c r="H119" s="25">
        <v>1.1050000000000001E-2</v>
      </c>
      <c r="I119" s="25">
        <f t="shared" si="12"/>
        <v>6.5200000000000006E-3</v>
      </c>
      <c r="J119" s="25"/>
      <c r="K119" s="25">
        <f t="shared" si="17"/>
        <v>5.2049900000000005E-3</v>
      </c>
      <c r="L119" s="25">
        <f t="shared" si="18"/>
        <v>0.11987091970000002</v>
      </c>
      <c r="M119" s="25">
        <v>6.4900000000000001E-3</v>
      </c>
      <c r="N119" s="25">
        <f t="shared" si="21"/>
        <v>1.9599999999999999E-3</v>
      </c>
      <c r="O119" s="25"/>
      <c r="P119" s="25">
        <f t="shared" si="19"/>
        <v>-2.041000000000022E-5</v>
      </c>
      <c r="Q119" s="25">
        <f t="shared" si="20"/>
        <v>-4.7004230000000509E-4</v>
      </c>
      <c r="R119" s="25">
        <v>9.0600000000000003E-3</v>
      </c>
      <c r="S119" s="25">
        <f t="shared" si="14"/>
        <v>4.5300000000000002E-3</v>
      </c>
    </row>
    <row r="120" spans="1:19" s="15" customFormat="1">
      <c r="A120" s="18">
        <v>368</v>
      </c>
      <c r="B120" s="25">
        <v>4.0000000000000003E-5</v>
      </c>
      <c r="C120" s="25">
        <v>6.3600000000000002E-3</v>
      </c>
      <c r="D120" s="25">
        <f t="shared" si="11"/>
        <v>1.8549999999999999E-3</v>
      </c>
      <c r="E120" s="25"/>
      <c r="F120" s="25">
        <f t="shared" si="15"/>
        <v>1.0011999999999998E-3</v>
      </c>
      <c r="G120" s="25">
        <f t="shared" si="16"/>
        <v>2.3057635999999996E-2</v>
      </c>
      <c r="H120" s="25">
        <v>1.085E-2</v>
      </c>
      <c r="I120" s="25">
        <f t="shared" si="12"/>
        <v>6.3449999999999999E-3</v>
      </c>
      <c r="J120" s="25"/>
      <c r="K120" s="25">
        <f t="shared" si="17"/>
        <v>5.0299899999999998E-3</v>
      </c>
      <c r="L120" s="25">
        <f t="shared" si="18"/>
        <v>0.1158406697</v>
      </c>
      <c r="M120" s="25">
        <v>6.4900000000000001E-3</v>
      </c>
      <c r="N120" s="25">
        <f t="shared" si="21"/>
        <v>1.9849999999999998E-3</v>
      </c>
      <c r="O120" s="25"/>
      <c r="P120" s="25">
        <f t="shared" si="19"/>
        <v>4.5899999999996291E-6</v>
      </c>
      <c r="Q120" s="25">
        <f t="shared" si="20"/>
        <v>1.0570769999999147E-4</v>
      </c>
      <c r="R120" s="25">
        <v>8.9700000000000005E-3</v>
      </c>
      <c r="S120" s="25">
        <f t="shared" si="14"/>
        <v>4.5050000000000003E-3</v>
      </c>
    </row>
    <row r="121" spans="1:19" s="15" customFormat="1">
      <c r="A121" s="18">
        <v>369</v>
      </c>
      <c r="B121" s="25">
        <v>6.8999999999999997E-5</v>
      </c>
      <c r="C121" s="25">
        <v>6.3499999999999997E-3</v>
      </c>
      <c r="D121" s="25">
        <f t="shared" si="11"/>
        <v>1.8005E-3</v>
      </c>
      <c r="E121" s="25"/>
      <c r="F121" s="25">
        <f t="shared" si="15"/>
        <v>9.4669999999999997E-4</v>
      </c>
      <c r="G121" s="25">
        <f t="shared" si="16"/>
        <v>2.1802501000000002E-2</v>
      </c>
      <c r="H121" s="25">
        <v>1.082E-2</v>
      </c>
      <c r="I121" s="25">
        <f t="shared" si="12"/>
        <v>6.2705E-3</v>
      </c>
      <c r="J121" s="25"/>
      <c r="K121" s="25">
        <f t="shared" si="17"/>
        <v>4.9554899999999999E-3</v>
      </c>
      <c r="L121" s="25">
        <f t="shared" si="18"/>
        <v>0.1141249347</v>
      </c>
      <c r="M121" s="25">
        <v>6.4900000000000001E-3</v>
      </c>
      <c r="N121" s="25">
        <f t="shared" si="21"/>
        <v>1.9405000000000004E-3</v>
      </c>
      <c r="O121" s="25"/>
      <c r="P121" s="25">
        <f t="shared" si="19"/>
        <v>-3.9909999999999772E-5</v>
      </c>
      <c r="Q121" s="25">
        <f t="shared" si="20"/>
        <v>-9.1912729999999484E-4</v>
      </c>
      <c r="R121" s="25">
        <v>9.0299999999999998E-3</v>
      </c>
      <c r="S121" s="25">
        <f t="shared" si="14"/>
        <v>4.5494999999999997E-3</v>
      </c>
    </row>
    <row r="122" spans="1:19" s="15" customFormat="1">
      <c r="A122" s="18">
        <v>370</v>
      </c>
      <c r="B122" s="25">
        <v>-2.0000000000000002E-5</v>
      </c>
      <c r="C122" s="25">
        <v>6.3499999999999997E-3</v>
      </c>
      <c r="D122" s="25">
        <f t="shared" si="11"/>
        <v>1.8804999999999994E-3</v>
      </c>
      <c r="E122" s="25"/>
      <c r="F122" s="25">
        <f t="shared" si="15"/>
        <v>1.0266999999999993E-3</v>
      </c>
      <c r="G122" s="25">
        <f t="shared" si="16"/>
        <v>2.3644900999999986E-2</v>
      </c>
      <c r="H122" s="25">
        <v>1.091E-2</v>
      </c>
      <c r="I122" s="25">
        <f t="shared" si="12"/>
        <v>6.4404999999999992E-3</v>
      </c>
      <c r="J122" s="25"/>
      <c r="K122" s="25">
        <f t="shared" si="17"/>
        <v>5.125489999999999E-3</v>
      </c>
      <c r="L122" s="25">
        <f t="shared" si="18"/>
        <v>0.11804003469999999</v>
      </c>
      <c r="M122" s="25">
        <v>6.4900000000000001E-3</v>
      </c>
      <c r="N122" s="25">
        <f t="shared" si="21"/>
        <v>2.0204999999999997E-3</v>
      </c>
      <c r="O122" s="25"/>
      <c r="P122" s="25">
        <f t="shared" si="19"/>
        <v>4.008999999999957E-5</v>
      </c>
      <c r="Q122" s="25">
        <f t="shared" si="20"/>
        <v>9.232726999999902E-4</v>
      </c>
      <c r="R122" s="25">
        <v>8.9589999999999999E-3</v>
      </c>
      <c r="S122" s="25">
        <f t="shared" si="14"/>
        <v>4.4695000000000004E-3</v>
      </c>
    </row>
    <row r="123" spans="1:19" s="15" customFormat="1">
      <c r="A123" s="18">
        <v>371</v>
      </c>
      <c r="B123" s="25">
        <v>1.9000000000000001E-4</v>
      </c>
      <c r="C123" s="25">
        <v>6.1000000000000004E-3</v>
      </c>
      <c r="D123" s="25">
        <f t="shared" si="11"/>
        <v>1.6650000000000007E-3</v>
      </c>
      <c r="E123" s="25"/>
      <c r="F123" s="25">
        <f t="shared" si="15"/>
        <v>8.1120000000000064E-4</v>
      </c>
      <c r="G123" s="25">
        <f t="shared" si="16"/>
        <v>1.8681936000000017E-2</v>
      </c>
      <c r="H123" s="25">
        <v>1.0970000000000001E-2</v>
      </c>
      <c r="I123" s="25">
        <f t="shared" si="12"/>
        <v>6.5350000000000009E-3</v>
      </c>
      <c r="J123" s="25"/>
      <c r="K123" s="25">
        <f t="shared" si="17"/>
        <v>5.2199900000000007E-3</v>
      </c>
      <c r="L123" s="25">
        <f t="shared" si="18"/>
        <v>0.12021636970000002</v>
      </c>
      <c r="M123" s="25">
        <v>6.4799999999999996E-3</v>
      </c>
      <c r="N123" s="25">
        <f t="shared" si="21"/>
        <v>2.0449999999999999E-3</v>
      </c>
      <c r="O123" s="25"/>
      <c r="P123" s="25">
        <f t="shared" si="19"/>
        <v>6.4589999999999786E-5</v>
      </c>
      <c r="Q123" s="25">
        <f t="shared" si="20"/>
        <v>1.4875076999999951E-3</v>
      </c>
      <c r="R123" s="25">
        <v>8.6800000000000002E-3</v>
      </c>
      <c r="S123" s="25">
        <f t="shared" si="14"/>
        <v>4.4349999999999997E-3</v>
      </c>
    </row>
    <row r="124" spans="1:19" s="15" customFormat="1">
      <c r="A124" s="18">
        <v>372</v>
      </c>
      <c r="B124" s="25">
        <v>-5.0000000000000002E-5</v>
      </c>
      <c r="C124" s="25">
        <v>6.2500000000000003E-3</v>
      </c>
      <c r="D124" s="25">
        <f t="shared" si="11"/>
        <v>1.8200000000000004E-3</v>
      </c>
      <c r="E124" s="25"/>
      <c r="F124" s="25">
        <f t="shared" si="15"/>
        <v>9.6620000000000039E-4</v>
      </c>
      <c r="G124" s="25">
        <f t="shared" si="16"/>
        <v>2.2251586000000011E-2</v>
      </c>
      <c r="H124" s="25">
        <v>1.0699999999999999E-2</v>
      </c>
      <c r="I124" s="25">
        <f t="shared" si="12"/>
        <v>6.2699999999999995E-3</v>
      </c>
      <c r="J124" s="25"/>
      <c r="K124" s="25">
        <f t="shared" si="17"/>
        <v>4.9549899999999994E-3</v>
      </c>
      <c r="L124" s="25">
        <f t="shared" si="18"/>
        <v>0.1141134197</v>
      </c>
      <c r="M124" s="25">
        <v>6.4799999999999996E-3</v>
      </c>
      <c r="N124" s="25">
        <f t="shared" si="21"/>
        <v>2.0499999999999997E-3</v>
      </c>
      <c r="O124" s="25"/>
      <c r="P124" s="25">
        <f t="shared" si="19"/>
        <v>6.9589999999999583E-5</v>
      </c>
      <c r="Q124" s="25">
        <f t="shared" si="20"/>
        <v>1.6026576999999904E-3</v>
      </c>
      <c r="R124" s="25">
        <v>8.9099999999999995E-3</v>
      </c>
      <c r="S124" s="25">
        <f t="shared" si="14"/>
        <v>4.4299999999999999E-3</v>
      </c>
    </row>
    <row r="125" spans="1:19" s="15" customFormat="1">
      <c r="A125" s="18">
        <v>373</v>
      </c>
      <c r="B125" s="25">
        <v>1E-4</v>
      </c>
      <c r="C125" s="25">
        <v>5.7499999999999999E-3</v>
      </c>
      <c r="D125" s="25">
        <f t="shared" si="11"/>
        <v>1.3100000000000004E-3</v>
      </c>
      <c r="E125" s="25"/>
      <c r="F125" s="25">
        <f t="shared" si="15"/>
        <v>4.5620000000000036E-4</v>
      </c>
      <c r="G125" s="25">
        <f t="shared" si="16"/>
        <v>1.0506286000000009E-2</v>
      </c>
      <c r="H125" s="25">
        <v>1.044E-2</v>
      </c>
      <c r="I125" s="25">
        <f t="shared" si="12"/>
        <v>6.0000000000000001E-3</v>
      </c>
      <c r="J125" s="25"/>
      <c r="K125" s="25">
        <f t="shared" si="17"/>
        <v>4.68499E-3</v>
      </c>
      <c r="L125" s="25">
        <f t="shared" si="18"/>
        <v>0.10789531970000001</v>
      </c>
      <c r="M125" s="25">
        <v>6.4799999999999996E-3</v>
      </c>
      <c r="N125" s="25">
        <f t="shared" si="21"/>
        <v>2.0400000000000001E-3</v>
      </c>
      <c r="O125" s="25"/>
      <c r="P125" s="25">
        <f t="shared" si="19"/>
        <v>5.958999999999999E-5</v>
      </c>
      <c r="Q125" s="25">
        <f t="shared" si="20"/>
        <v>1.3723576999999999E-3</v>
      </c>
      <c r="R125" s="25">
        <v>8.7799999999999996E-3</v>
      </c>
      <c r="S125" s="25">
        <f t="shared" si="14"/>
        <v>4.4399999999999995E-3</v>
      </c>
    </row>
    <row r="126" spans="1:19" s="15" customFormat="1">
      <c r="A126" s="18">
        <v>374</v>
      </c>
      <c r="B126" s="25">
        <v>-3.0000000000000001E-5</v>
      </c>
      <c r="C126" s="25">
        <v>6.3899999999999998E-3</v>
      </c>
      <c r="D126" s="25">
        <f t="shared" si="11"/>
        <v>2.2905E-3</v>
      </c>
      <c r="E126" s="25"/>
      <c r="F126" s="25">
        <f t="shared" si="15"/>
        <v>1.4367E-3</v>
      </c>
      <c r="G126" s="25">
        <f t="shared" si="16"/>
        <v>3.3087201000000004E-2</v>
      </c>
      <c r="H126" s="25">
        <v>1.06E-2</v>
      </c>
      <c r="I126" s="25">
        <f t="shared" si="12"/>
        <v>6.5005000000000002E-3</v>
      </c>
      <c r="J126" s="25"/>
      <c r="K126" s="25">
        <f t="shared" si="17"/>
        <v>5.1854900000000001E-3</v>
      </c>
      <c r="L126" s="25">
        <f t="shared" si="18"/>
        <v>0.11942183470000001</v>
      </c>
      <c r="M126" s="25">
        <v>6.4799999999999996E-3</v>
      </c>
      <c r="N126" s="25">
        <f t="shared" si="21"/>
        <v>2.3804999999999998E-3</v>
      </c>
      <c r="O126" s="25"/>
      <c r="P126" s="25">
        <f t="shared" si="19"/>
        <v>4.0008999999999965E-4</v>
      </c>
      <c r="Q126" s="25">
        <f t="shared" si="20"/>
        <v>9.2140726999999922E-3</v>
      </c>
      <c r="R126" s="25">
        <v>8.2290000000000002E-3</v>
      </c>
      <c r="S126" s="25">
        <f t="shared" si="14"/>
        <v>4.0994999999999998E-3</v>
      </c>
    </row>
    <row r="127" spans="1:19" s="15" customFormat="1">
      <c r="A127" s="18">
        <v>375</v>
      </c>
      <c r="B127" s="25">
        <v>9.0000000000000006E-5</v>
      </c>
      <c r="C127" s="25">
        <v>5.7200000000000003E-3</v>
      </c>
      <c r="D127" s="25">
        <f t="shared" si="11"/>
        <v>1.4755000000000002E-3</v>
      </c>
      <c r="E127" s="25"/>
      <c r="F127" s="25">
        <f t="shared" si="15"/>
        <v>6.217000000000002E-4</v>
      </c>
      <c r="G127" s="25">
        <f t="shared" si="16"/>
        <v>1.4317751000000005E-2</v>
      </c>
      <c r="H127" s="25">
        <v>1.051E-2</v>
      </c>
      <c r="I127" s="25">
        <f t="shared" si="12"/>
        <v>6.2655000000000002E-3</v>
      </c>
      <c r="J127" s="25"/>
      <c r="K127" s="25">
        <f t="shared" si="17"/>
        <v>4.9504900000000001E-3</v>
      </c>
      <c r="L127" s="25">
        <f t="shared" si="18"/>
        <v>0.11400978470000001</v>
      </c>
      <c r="M127" s="25">
        <v>6.4799999999999996E-3</v>
      </c>
      <c r="N127" s="25">
        <f t="shared" si="21"/>
        <v>2.2354999999999996E-3</v>
      </c>
      <c r="O127" s="25"/>
      <c r="P127" s="25">
        <f t="shared" si="19"/>
        <v>2.5508999999999948E-4</v>
      </c>
      <c r="Q127" s="25">
        <f t="shared" si="20"/>
        <v>5.8747226999999883E-3</v>
      </c>
      <c r="R127" s="25">
        <v>8.3990000000000002E-3</v>
      </c>
      <c r="S127" s="25">
        <f t="shared" si="14"/>
        <v>4.2445E-3</v>
      </c>
    </row>
    <row r="128" spans="1:19" s="15" customFormat="1">
      <c r="A128" s="18">
        <v>376</v>
      </c>
      <c r="B128" s="25">
        <v>-1E-4</v>
      </c>
      <c r="C128" s="25">
        <v>6.2399999999999999E-3</v>
      </c>
      <c r="D128" s="25">
        <f t="shared" si="11"/>
        <v>2.0799999999999994E-3</v>
      </c>
      <c r="E128" s="25"/>
      <c r="F128" s="25">
        <f t="shared" si="15"/>
        <v>1.2261999999999993E-3</v>
      </c>
      <c r="G128" s="25">
        <f t="shared" si="16"/>
        <v>2.8239385999999988E-2</v>
      </c>
      <c r="H128" s="25">
        <v>1.043E-2</v>
      </c>
      <c r="I128" s="25">
        <f t="shared" si="12"/>
        <v>6.2699999999999995E-3</v>
      </c>
      <c r="J128" s="25"/>
      <c r="K128" s="25">
        <f t="shared" si="17"/>
        <v>4.9549899999999994E-3</v>
      </c>
      <c r="L128" s="25">
        <f t="shared" si="18"/>
        <v>0.1141134197</v>
      </c>
      <c r="M128" s="25">
        <v>6.4799999999999996E-3</v>
      </c>
      <c r="N128" s="25">
        <f t="shared" si="21"/>
        <v>2.3199999999999991E-3</v>
      </c>
      <c r="O128" s="25"/>
      <c r="P128" s="25">
        <f t="shared" si="19"/>
        <v>3.3958999999999899E-4</v>
      </c>
      <c r="Q128" s="25">
        <f t="shared" si="20"/>
        <v>7.8207576999999775E-3</v>
      </c>
      <c r="R128" s="25">
        <v>8.4200000000000004E-3</v>
      </c>
      <c r="S128" s="25">
        <f t="shared" si="14"/>
        <v>4.1600000000000005E-3</v>
      </c>
    </row>
    <row r="129" spans="1:19" s="15" customFormat="1">
      <c r="A129" s="18">
        <v>377</v>
      </c>
      <c r="B129" s="25">
        <v>1.6000000000000001E-4</v>
      </c>
      <c r="C129" s="25">
        <v>5.3200000000000001E-3</v>
      </c>
      <c r="D129" s="25">
        <f t="shared" si="11"/>
        <v>1.0499999999999997E-3</v>
      </c>
      <c r="E129" s="25"/>
      <c r="F129" s="25">
        <f t="shared" si="15"/>
        <v>1.9619999999999967E-4</v>
      </c>
      <c r="G129" s="25">
        <f t="shared" si="16"/>
        <v>4.5184859999999926E-3</v>
      </c>
      <c r="H129" s="25">
        <v>1.026E-2</v>
      </c>
      <c r="I129" s="25">
        <f t="shared" si="12"/>
        <v>5.9899999999999997E-3</v>
      </c>
      <c r="J129" s="25"/>
      <c r="K129" s="25">
        <f t="shared" si="17"/>
        <v>4.6749899999999995E-3</v>
      </c>
      <c r="L129" s="25">
        <f t="shared" si="18"/>
        <v>0.10766501969999999</v>
      </c>
      <c r="M129" s="25">
        <v>6.4799999999999996E-3</v>
      </c>
      <c r="N129" s="25">
        <f t="shared" si="21"/>
        <v>2.2099999999999993E-3</v>
      </c>
      <c r="O129" s="25"/>
      <c r="P129" s="25">
        <f t="shared" si="19"/>
        <v>2.2958999999999914E-4</v>
      </c>
      <c r="Q129" s="25">
        <f t="shared" si="20"/>
        <v>5.2874576999999805E-3</v>
      </c>
      <c r="R129" s="25">
        <v>8.3800000000000003E-3</v>
      </c>
      <c r="S129" s="25">
        <f t="shared" si="14"/>
        <v>4.2700000000000004E-3</v>
      </c>
    </row>
    <row r="130" spans="1:19" s="15" customFormat="1">
      <c r="A130" s="18">
        <v>378</v>
      </c>
      <c r="B130" s="25">
        <v>-1E-4</v>
      </c>
      <c r="C130" s="25">
        <v>5.9500000000000004E-3</v>
      </c>
      <c r="D130" s="25">
        <f t="shared" ref="D130:D193" si="22">C130-S130</f>
        <v>2.0450000000000004E-3</v>
      </c>
      <c r="E130" s="25"/>
      <c r="F130" s="25">
        <f t="shared" si="15"/>
        <v>1.1912000000000003E-3</v>
      </c>
      <c r="G130" s="25">
        <f t="shared" si="16"/>
        <v>2.743333600000001E-2</v>
      </c>
      <c r="H130" s="25">
        <v>1.004E-2</v>
      </c>
      <c r="I130" s="25">
        <f t="shared" ref="I130:I193" si="23">H130-S130</f>
        <v>6.1349999999999998E-3</v>
      </c>
      <c r="J130" s="25"/>
      <c r="K130" s="25">
        <f t="shared" si="17"/>
        <v>4.8199899999999997E-3</v>
      </c>
      <c r="L130" s="25">
        <f t="shared" si="18"/>
        <v>0.11100436969999999</v>
      </c>
      <c r="M130" s="25">
        <v>6.4799999999999996E-3</v>
      </c>
      <c r="N130" s="25">
        <f t="shared" si="21"/>
        <v>2.5749999999999996E-3</v>
      </c>
      <c r="O130" s="25"/>
      <c r="P130" s="25">
        <f t="shared" si="19"/>
        <v>5.9458999999999944E-4</v>
      </c>
      <c r="Q130" s="25">
        <f t="shared" si="20"/>
        <v>1.3693407699999988E-2</v>
      </c>
      <c r="R130" s="25">
        <v>7.9100000000000004E-3</v>
      </c>
      <c r="S130" s="25">
        <f t="shared" ref="S130:S193" si="24">(B130+R130)/2</f>
        <v>3.9050000000000001E-3</v>
      </c>
    </row>
    <row r="131" spans="1:19" s="15" customFormat="1">
      <c r="A131" s="18">
        <v>379</v>
      </c>
      <c r="B131" s="25">
        <v>1.6000000000000001E-4</v>
      </c>
      <c r="C131" s="25">
        <v>5.2300000000000003E-3</v>
      </c>
      <c r="D131" s="25">
        <f t="shared" si="22"/>
        <v>8.7000000000000011E-4</v>
      </c>
      <c r="E131" s="25"/>
      <c r="F131" s="25">
        <f t="shared" ref="F131:F194" si="25">D131-0.0008538</f>
        <v>1.6200000000000069E-5</v>
      </c>
      <c r="G131" s="25">
        <f t="shared" ref="G131:G194" si="26">F131*23.03</f>
        <v>3.7308600000000158E-4</v>
      </c>
      <c r="H131" s="25">
        <v>1.005E-2</v>
      </c>
      <c r="I131" s="25">
        <f t="shared" si="23"/>
        <v>5.6899999999999997E-3</v>
      </c>
      <c r="J131" s="25"/>
      <c r="K131" s="25">
        <f t="shared" ref="K131:K194" si="27">I131-0.00131501</f>
        <v>4.3749899999999996E-3</v>
      </c>
      <c r="L131" s="25">
        <f t="shared" ref="L131:L194" si="28">K131*23.03</f>
        <v>0.10075601969999999</v>
      </c>
      <c r="M131" s="25">
        <v>6.4799999999999996E-3</v>
      </c>
      <c r="N131" s="25">
        <f t="shared" si="21"/>
        <v>2.1199999999999995E-3</v>
      </c>
      <c r="O131" s="25"/>
      <c r="P131" s="25">
        <f t="shared" ref="P131:P194" si="29">N131-0.00198041</f>
        <v>1.3958999999999933E-4</v>
      </c>
      <c r="Q131" s="25">
        <f t="shared" ref="Q131:Q194" si="30">P131*23.03</f>
        <v>3.214757699999985E-3</v>
      </c>
      <c r="R131" s="25">
        <v>8.5599999999999999E-3</v>
      </c>
      <c r="S131" s="25">
        <f t="shared" si="24"/>
        <v>4.3600000000000002E-3</v>
      </c>
    </row>
    <row r="132" spans="1:19" s="15" customFormat="1">
      <c r="A132" s="18">
        <v>380</v>
      </c>
      <c r="B132" s="25">
        <v>-3.0000000000000001E-5</v>
      </c>
      <c r="C132" s="25">
        <v>6.3400000000000001E-3</v>
      </c>
      <c r="D132" s="25">
        <f t="shared" si="22"/>
        <v>2.1400000000000004E-3</v>
      </c>
      <c r="E132" s="25"/>
      <c r="F132" s="25">
        <f t="shared" si="25"/>
        <v>1.2862000000000004E-3</v>
      </c>
      <c r="G132" s="25">
        <f t="shared" si="26"/>
        <v>2.9621186000000011E-2</v>
      </c>
      <c r="H132" s="25">
        <v>9.7689999999999999E-3</v>
      </c>
      <c r="I132" s="25">
        <f t="shared" si="23"/>
        <v>5.5690000000000002E-3</v>
      </c>
      <c r="J132" s="25"/>
      <c r="K132" s="25">
        <f t="shared" si="27"/>
        <v>4.25399E-3</v>
      </c>
      <c r="L132" s="25">
        <f t="shared" si="28"/>
        <v>9.7969389700000006E-2</v>
      </c>
      <c r="M132" s="25">
        <v>6.4700000000000001E-3</v>
      </c>
      <c r="N132" s="25">
        <f t="shared" si="21"/>
        <v>2.2700000000000003E-3</v>
      </c>
      <c r="O132" s="25"/>
      <c r="P132" s="25">
        <f t="shared" si="29"/>
        <v>2.8959000000000016E-4</v>
      </c>
      <c r="Q132" s="25">
        <f t="shared" si="30"/>
        <v>6.6692577000000038E-3</v>
      </c>
      <c r="R132" s="25">
        <v>8.43E-3</v>
      </c>
      <c r="S132" s="25">
        <f t="shared" si="24"/>
        <v>4.1999999999999997E-3</v>
      </c>
    </row>
    <row r="133" spans="1:19" s="15" customFormat="1">
      <c r="A133" s="18">
        <v>381</v>
      </c>
      <c r="B133" s="25">
        <v>1.3999999999999999E-4</v>
      </c>
      <c r="C133" s="25">
        <v>4.9100000000000003E-3</v>
      </c>
      <c r="D133" s="25">
        <f t="shared" si="22"/>
        <v>8.0500000000000016E-4</v>
      </c>
      <c r="E133" s="25"/>
      <c r="F133" s="25">
        <f t="shared" si="25"/>
        <v>-4.8799999999999885E-5</v>
      </c>
      <c r="G133" s="25">
        <f t="shared" si="26"/>
        <v>-1.1238639999999974E-3</v>
      </c>
      <c r="H133" s="25">
        <v>1.047E-2</v>
      </c>
      <c r="I133" s="25">
        <f t="shared" si="23"/>
        <v>6.365E-3</v>
      </c>
      <c r="J133" s="25"/>
      <c r="K133" s="25">
        <f t="shared" si="27"/>
        <v>5.0499899999999999E-3</v>
      </c>
      <c r="L133" s="25">
        <f t="shared" si="28"/>
        <v>0.1163012697</v>
      </c>
      <c r="M133" s="25">
        <v>6.4700000000000001E-3</v>
      </c>
      <c r="N133" s="25">
        <f t="shared" si="21"/>
        <v>2.3649999999999999E-3</v>
      </c>
      <c r="O133" s="25"/>
      <c r="P133" s="25">
        <f t="shared" si="29"/>
        <v>3.8458999999999976E-4</v>
      </c>
      <c r="Q133" s="25">
        <f t="shared" si="30"/>
        <v>8.8571076999999949E-3</v>
      </c>
      <c r="R133" s="25">
        <v>8.0700000000000008E-3</v>
      </c>
      <c r="S133" s="25">
        <f t="shared" si="24"/>
        <v>4.1050000000000001E-3</v>
      </c>
    </row>
    <row r="134" spans="1:19" s="15" customFormat="1">
      <c r="A134" s="18">
        <v>382</v>
      </c>
      <c r="B134" s="25">
        <v>3.0000000000000001E-5</v>
      </c>
      <c r="C134" s="25">
        <v>5.7400000000000003E-3</v>
      </c>
      <c r="D134" s="25">
        <f t="shared" si="22"/>
        <v>2.1450000000000006E-3</v>
      </c>
      <c r="E134" s="25"/>
      <c r="F134" s="25">
        <f t="shared" si="25"/>
        <v>1.2912000000000006E-3</v>
      </c>
      <c r="G134" s="25">
        <f t="shared" si="26"/>
        <v>2.9736336000000016E-2</v>
      </c>
      <c r="H134" s="25">
        <v>9.4999999999999998E-3</v>
      </c>
      <c r="I134" s="25">
        <f t="shared" si="23"/>
        <v>5.9050000000000005E-3</v>
      </c>
      <c r="J134" s="25"/>
      <c r="K134" s="25">
        <f t="shared" si="27"/>
        <v>4.5899900000000004E-3</v>
      </c>
      <c r="L134" s="25">
        <f t="shared" si="28"/>
        <v>0.10570746970000001</v>
      </c>
      <c r="M134" s="25">
        <v>6.4700000000000001E-3</v>
      </c>
      <c r="N134" s="25">
        <f t="shared" si="21"/>
        <v>2.8750000000000004E-3</v>
      </c>
      <c r="O134" s="25"/>
      <c r="P134" s="25">
        <f t="shared" si="29"/>
        <v>8.9459000000000023E-4</v>
      </c>
      <c r="Q134" s="25">
        <f t="shared" si="30"/>
        <v>2.0602407700000006E-2</v>
      </c>
      <c r="R134" s="25">
        <v>7.1599999999999997E-3</v>
      </c>
      <c r="S134" s="25">
        <f t="shared" si="24"/>
        <v>3.5949999999999997E-3</v>
      </c>
    </row>
    <row r="135" spans="1:19" s="15" customFormat="1">
      <c r="A135" s="18">
        <v>383</v>
      </c>
      <c r="B135" s="25">
        <v>9.0000000000000006E-5</v>
      </c>
      <c r="C135" s="25">
        <v>5.0099999999999997E-3</v>
      </c>
      <c r="D135" s="25">
        <f t="shared" si="22"/>
        <v>1.9349999999999997E-3</v>
      </c>
      <c r="E135" s="25"/>
      <c r="F135" s="25">
        <f t="shared" si="25"/>
        <v>1.0811999999999996E-3</v>
      </c>
      <c r="G135" s="25">
        <f t="shared" si="26"/>
        <v>2.4900035999999993E-2</v>
      </c>
      <c r="H135" s="25">
        <v>9.6790000000000001E-3</v>
      </c>
      <c r="I135" s="25">
        <f t="shared" si="23"/>
        <v>6.6040000000000005E-3</v>
      </c>
      <c r="J135" s="25"/>
      <c r="K135" s="25">
        <f t="shared" si="27"/>
        <v>5.2889900000000004E-3</v>
      </c>
      <c r="L135" s="25">
        <f t="shared" si="28"/>
        <v>0.12180543970000002</v>
      </c>
      <c r="M135" s="25">
        <v>6.4700000000000001E-3</v>
      </c>
      <c r="N135" s="25">
        <f t="shared" si="21"/>
        <v>3.395E-3</v>
      </c>
      <c r="O135" s="25"/>
      <c r="P135" s="25">
        <f t="shared" si="29"/>
        <v>1.4145899999999999E-3</v>
      </c>
      <c r="Q135" s="25">
        <f t="shared" si="30"/>
        <v>3.2578007700000002E-2</v>
      </c>
      <c r="R135" s="25">
        <v>6.0600000000000003E-3</v>
      </c>
      <c r="S135" s="25">
        <f t="shared" si="24"/>
        <v>3.075E-3</v>
      </c>
    </row>
    <row r="136" spans="1:19" s="15" customFormat="1">
      <c r="A136" s="18">
        <v>384</v>
      </c>
      <c r="B136" s="25">
        <v>6.0000000000000002E-5</v>
      </c>
      <c r="C136" s="25">
        <v>5.11E-3</v>
      </c>
      <c r="D136" s="25">
        <f t="shared" si="22"/>
        <v>9.2500000000000047E-4</v>
      </c>
      <c r="E136" s="25"/>
      <c r="F136" s="25">
        <f t="shared" si="25"/>
        <v>7.120000000000043E-5</v>
      </c>
      <c r="G136" s="25">
        <f t="shared" si="26"/>
        <v>1.6397360000000099E-3</v>
      </c>
      <c r="H136" s="25">
        <v>9.6600000000000002E-3</v>
      </c>
      <c r="I136" s="25">
        <f t="shared" si="23"/>
        <v>5.4750000000000007E-3</v>
      </c>
      <c r="J136" s="25"/>
      <c r="K136" s="25">
        <f t="shared" si="27"/>
        <v>4.1599900000000006E-3</v>
      </c>
      <c r="L136" s="25">
        <f t="shared" si="28"/>
        <v>9.5804569700000022E-2</v>
      </c>
      <c r="M136" s="25">
        <v>6.4700000000000001E-3</v>
      </c>
      <c r="N136" s="25">
        <f t="shared" si="21"/>
        <v>2.2850000000000006E-3</v>
      </c>
      <c r="O136" s="25"/>
      <c r="P136" s="25">
        <f t="shared" si="29"/>
        <v>3.0459000000000042E-4</v>
      </c>
      <c r="Q136" s="25">
        <f t="shared" si="30"/>
        <v>7.0147077000000096E-3</v>
      </c>
      <c r="R136" s="25">
        <v>8.3099999999999997E-3</v>
      </c>
      <c r="S136" s="25">
        <f t="shared" si="24"/>
        <v>4.1849999999999995E-3</v>
      </c>
    </row>
    <row r="137" spans="1:19" s="15" customFormat="1">
      <c r="A137" s="18">
        <v>385</v>
      </c>
      <c r="B137" s="25">
        <v>5.0000000000000002E-5</v>
      </c>
      <c r="C137" s="25">
        <v>5.3299999999999997E-3</v>
      </c>
      <c r="D137" s="25">
        <f t="shared" si="22"/>
        <v>1.4249999999999996E-3</v>
      </c>
      <c r="E137" s="25"/>
      <c r="F137" s="25">
        <f t="shared" si="25"/>
        <v>5.7119999999999957E-4</v>
      </c>
      <c r="G137" s="25">
        <f t="shared" si="26"/>
        <v>1.3154735999999992E-2</v>
      </c>
      <c r="H137" s="25">
        <v>9.5899999999999996E-3</v>
      </c>
      <c r="I137" s="25">
        <f t="shared" si="23"/>
        <v>5.6849999999999991E-3</v>
      </c>
      <c r="J137" s="25"/>
      <c r="K137" s="25">
        <f t="shared" si="27"/>
        <v>4.3699899999999989E-3</v>
      </c>
      <c r="L137" s="25">
        <f t="shared" si="28"/>
        <v>0.10064086969999998</v>
      </c>
      <c r="M137" s="25">
        <v>6.4700000000000001E-3</v>
      </c>
      <c r="N137" s="25">
        <f t="shared" si="21"/>
        <v>2.565E-3</v>
      </c>
      <c r="O137" s="25"/>
      <c r="P137" s="25">
        <f t="shared" si="29"/>
        <v>5.8458999999999985E-4</v>
      </c>
      <c r="Q137" s="25">
        <f t="shared" si="30"/>
        <v>1.3463107699999997E-2</v>
      </c>
      <c r="R137" s="25">
        <v>7.7600000000000004E-3</v>
      </c>
      <c r="S137" s="25">
        <f t="shared" si="24"/>
        <v>3.9050000000000001E-3</v>
      </c>
    </row>
    <row r="138" spans="1:19" s="15" customFormat="1">
      <c r="A138" s="18">
        <v>386</v>
      </c>
      <c r="B138" s="25">
        <v>2.0000000000000002E-5</v>
      </c>
      <c r="C138" s="25">
        <v>5.1900000000000002E-3</v>
      </c>
      <c r="D138" s="25">
        <f t="shared" si="22"/>
        <v>1.1550000000000006E-3</v>
      </c>
      <c r="E138" s="25"/>
      <c r="F138" s="25">
        <f t="shared" si="25"/>
        <v>3.012000000000006E-4</v>
      </c>
      <c r="G138" s="25">
        <f t="shared" si="26"/>
        <v>6.9366360000000142E-3</v>
      </c>
      <c r="H138" s="25">
        <v>9.8490000000000001E-3</v>
      </c>
      <c r="I138" s="25">
        <f t="shared" si="23"/>
        <v>5.8140000000000006E-3</v>
      </c>
      <c r="J138" s="25"/>
      <c r="K138" s="25">
        <f t="shared" si="27"/>
        <v>4.4989900000000005E-3</v>
      </c>
      <c r="L138" s="25">
        <f t="shared" si="28"/>
        <v>0.10361173970000001</v>
      </c>
      <c r="M138" s="25">
        <v>6.4700000000000001E-3</v>
      </c>
      <c r="N138" s="25">
        <f t="shared" si="21"/>
        <v>2.4350000000000005E-3</v>
      </c>
      <c r="O138" s="25"/>
      <c r="P138" s="25">
        <f t="shared" si="29"/>
        <v>4.5459000000000038E-4</v>
      </c>
      <c r="Q138" s="25">
        <f t="shared" si="30"/>
        <v>1.0469207700000009E-2</v>
      </c>
      <c r="R138" s="25">
        <v>8.0499999999999999E-3</v>
      </c>
      <c r="S138" s="25">
        <f t="shared" si="24"/>
        <v>4.0349999999999995E-3</v>
      </c>
    </row>
    <row r="139" spans="1:19" s="15" customFormat="1">
      <c r="A139" s="18">
        <v>387</v>
      </c>
      <c r="B139" s="25">
        <v>-1E-4</v>
      </c>
      <c r="C139" s="25">
        <v>5.2700000000000004E-3</v>
      </c>
      <c r="D139" s="25">
        <f t="shared" si="22"/>
        <v>1.4950000000000007E-3</v>
      </c>
      <c r="E139" s="25"/>
      <c r="F139" s="25">
        <f t="shared" si="25"/>
        <v>6.4120000000000062E-4</v>
      </c>
      <c r="G139" s="25">
        <f t="shared" si="26"/>
        <v>1.4766836000000016E-2</v>
      </c>
      <c r="H139" s="25">
        <v>9.58E-3</v>
      </c>
      <c r="I139" s="25">
        <f t="shared" si="23"/>
        <v>5.8050000000000003E-3</v>
      </c>
      <c r="J139" s="25"/>
      <c r="K139" s="25">
        <f t="shared" si="27"/>
        <v>4.4899900000000001E-3</v>
      </c>
      <c r="L139" s="25">
        <f t="shared" si="28"/>
        <v>0.1034044697</v>
      </c>
      <c r="M139" s="25">
        <v>6.4599999999999996E-3</v>
      </c>
      <c r="N139" s="25">
        <f t="shared" si="21"/>
        <v>2.6849999999999999E-3</v>
      </c>
      <c r="O139" s="25"/>
      <c r="P139" s="25">
        <f t="shared" si="29"/>
        <v>7.0458999999999973E-4</v>
      </c>
      <c r="Q139" s="25">
        <f t="shared" si="30"/>
        <v>1.6226707699999995E-2</v>
      </c>
      <c r="R139" s="25">
        <v>7.6499999999999997E-3</v>
      </c>
      <c r="S139" s="25">
        <f t="shared" si="24"/>
        <v>3.7749999999999997E-3</v>
      </c>
    </row>
    <row r="140" spans="1:19" s="15" customFormat="1">
      <c r="A140" s="18">
        <v>388</v>
      </c>
      <c r="B140" s="25">
        <v>-1.0000000000000001E-5</v>
      </c>
      <c r="C140" s="25">
        <v>4.8700000000000002E-3</v>
      </c>
      <c r="D140" s="25">
        <f t="shared" si="22"/>
        <v>9.5049999999999996E-4</v>
      </c>
      <c r="E140" s="25"/>
      <c r="F140" s="25">
        <f t="shared" si="25"/>
        <v>9.6699999999999911E-5</v>
      </c>
      <c r="G140" s="25">
        <f t="shared" si="26"/>
        <v>2.227000999999998E-3</v>
      </c>
      <c r="H140" s="25">
        <v>9.5989999999999999E-3</v>
      </c>
      <c r="I140" s="25">
        <f t="shared" si="23"/>
        <v>5.6794999999999997E-3</v>
      </c>
      <c r="J140" s="25"/>
      <c r="K140" s="25">
        <f t="shared" si="27"/>
        <v>4.3644899999999995E-3</v>
      </c>
      <c r="L140" s="25">
        <f t="shared" si="28"/>
        <v>0.1005142047</v>
      </c>
      <c r="M140" s="25">
        <v>6.4599999999999996E-3</v>
      </c>
      <c r="N140" s="25">
        <f t="shared" si="21"/>
        <v>2.5404999999999994E-3</v>
      </c>
      <c r="O140" s="25"/>
      <c r="P140" s="25">
        <f t="shared" si="29"/>
        <v>5.600899999999992E-4</v>
      </c>
      <c r="Q140" s="25">
        <f t="shared" si="30"/>
        <v>1.2898872699999982E-2</v>
      </c>
      <c r="R140" s="25">
        <v>7.8490000000000001E-3</v>
      </c>
      <c r="S140" s="25">
        <f t="shared" si="24"/>
        <v>3.9195000000000002E-3</v>
      </c>
    </row>
    <row r="141" spans="1:19" s="15" customFormat="1">
      <c r="A141" s="18">
        <v>389</v>
      </c>
      <c r="B141" s="25">
        <v>-3.0000000000000001E-5</v>
      </c>
      <c r="C141" s="25">
        <v>5.1000000000000004E-3</v>
      </c>
      <c r="D141" s="25">
        <f t="shared" si="22"/>
        <v>1.32E-3</v>
      </c>
      <c r="E141" s="25"/>
      <c r="F141" s="25">
        <f t="shared" si="25"/>
        <v>4.6619999999999995E-4</v>
      </c>
      <c r="G141" s="25">
        <f t="shared" si="26"/>
        <v>1.0736585999999999E-2</v>
      </c>
      <c r="H141" s="25">
        <v>9.4599999999999997E-3</v>
      </c>
      <c r="I141" s="25">
        <f t="shared" si="23"/>
        <v>5.6799999999999993E-3</v>
      </c>
      <c r="J141" s="25"/>
      <c r="K141" s="25">
        <f t="shared" si="27"/>
        <v>4.3649899999999991E-3</v>
      </c>
      <c r="L141" s="25">
        <f t="shared" si="28"/>
        <v>0.10052571969999999</v>
      </c>
      <c r="M141" s="25">
        <v>6.4599999999999996E-3</v>
      </c>
      <c r="N141" s="25">
        <f t="shared" si="21"/>
        <v>2.6799999999999992E-3</v>
      </c>
      <c r="O141" s="25"/>
      <c r="P141" s="25">
        <f t="shared" si="29"/>
        <v>6.9958999999999907E-4</v>
      </c>
      <c r="Q141" s="25">
        <f t="shared" si="30"/>
        <v>1.611155769999998E-2</v>
      </c>
      <c r="R141" s="25">
        <v>7.5900000000000004E-3</v>
      </c>
      <c r="S141" s="25">
        <f t="shared" si="24"/>
        <v>3.7800000000000004E-3</v>
      </c>
    </row>
    <row r="142" spans="1:19" s="15" customFormat="1">
      <c r="A142" s="18">
        <v>390</v>
      </c>
      <c r="B142" s="25">
        <v>-4.0000000000000003E-5</v>
      </c>
      <c r="C142" s="25">
        <v>4.8199999999999996E-3</v>
      </c>
      <c r="D142" s="25">
        <f t="shared" si="22"/>
        <v>9.7999999999999953E-4</v>
      </c>
      <c r="E142" s="25"/>
      <c r="F142" s="25">
        <f t="shared" si="25"/>
        <v>1.2619999999999949E-4</v>
      </c>
      <c r="G142" s="25">
        <f t="shared" si="26"/>
        <v>2.9063859999999882E-3</v>
      </c>
      <c r="H142" s="25">
        <v>9.3100000000000006E-3</v>
      </c>
      <c r="I142" s="25">
        <f t="shared" si="23"/>
        <v>5.4700000000000009E-3</v>
      </c>
      <c r="J142" s="25"/>
      <c r="K142" s="25">
        <f t="shared" si="27"/>
        <v>4.1549900000000008E-3</v>
      </c>
      <c r="L142" s="25">
        <f t="shared" si="28"/>
        <v>9.5689419700000028E-2</v>
      </c>
      <c r="M142" s="25">
        <v>6.4599999999999996E-3</v>
      </c>
      <c r="N142" s="25">
        <f t="shared" ref="N142:N205" si="31">M142-S142</f>
        <v>2.6199999999999995E-3</v>
      </c>
      <c r="O142" s="25"/>
      <c r="P142" s="25">
        <f t="shared" si="29"/>
        <v>6.3958999999999934E-4</v>
      </c>
      <c r="Q142" s="25">
        <f t="shared" si="30"/>
        <v>1.4729757699999986E-2</v>
      </c>
      <c r="R142" s="25">
        <v>7.7200000000000003E-3</v>
      </c>
      <c r="S142" s="25">
        <f t="shared" si="24"/>
        <v>3.8400000000000001E-3</v>
      </c>
    </row>
    <row r="143" spans="1:19" s="15" customFormat="1">
      <c r="A143" s="18">
        <v>391</v>
      </c>
      <c r="B143" s="25">
        <v>-1.0000000000000001E-5</v>
      </c>
      <c r="C143" s="25">
        <v>4.9300000000000004E-3</v>
      </c>
      <c r="D143" s="25">
        <f t="shared" si="22"/>
        <v>1.17E-3</v>
      </c>
      <c r="E143" s="25"/>
      <c r="F143" s="25">
        <f t="shared" si="25"/>
        <v>3.1619999999999999E-4</v>
      </c>
      <c r="G143" s="25">
        <f t="shared" si="26"/>
        <v>7.2820860000000001E-3</v>
      </c>
      <c r="H143" s="25">
        <v>9.2899999999999996E-3</v>
      </c>
      <c r="I143" s="25">
        <f t="shared" si="23"/>
        <v>5.5299999999999993E-3</v>
      </c>
      <c r="J143" s="25"/>
      <c r="K143" s="25">
        <f t="shared" si="27"/>
        <v>4.2149899999999992E-3</v>
      </c>
      <c r="L143" s="25">
        <f t="shared" si="28"/>
        <v>9.7071219699999989E-2</v>
      </c>
      <c r="M143" s="25">
        <v>6.4599999999999996E-3</v>
      </c>
      <c r="N143" s="25">
        <f t="shared" si="31"/>
        <v>2.6999999999999993E-3</v>
      </c>
      <c r="O143" s="25"/>
      <c r="P143" s="25">
        <f t="shared" si="29"/>
        <v>7.1958999999999912E-4</v>
      </c>
      <c r="Q143" s="25">
        <f t="shared" si="30"/>
        <v>1.6572157699999982E-2</v>
      </c>
      <c r="R143" s="25">
        <v>7.5300000000000002E-3</v>
      </c>
      <c r="S143" s="25">
        <f t="shared" si="24"/>
        <v>3.7600000000000003E-3</v>
      </c>
    </row>
    <row r="144" spans="1:19" s="15" customFormat="1">
      <c r="A144" s="18">
        <v>392</v>
      </c>
      <c r="B144" s="25">
        <v>-5.0000000000000002E-5</v>
      </c>
      <c r="C144" s="25">
        <v>4.7999999999999996E-3</v>
      </c>
      <c r="D144" s="25">
        <f t="shared" si="22"/>
        <v>9.9999999999999959E-4</v>
      </c>
      <c r="E144" s="25"/>
      <c r="F144" s="25">
        <f t="shared" si="25"/>
        <v>1.4619999999999954E-4</v>
      </c>
      <c r="G144" s="25">
        <f t="shared" si="26"/>
        <v>3.3669859999999898E-3</v>
      </c>
      <c r="H144" s="25">
        <v>9.2899999999999996E-3</v>
      </c>
      <c r="I144" s="25">
        <f t="shared" si="23"/>
        <v>5.4900000000000001E-3</v>
      </c>
      <c r="J144" s="25"/>
      <c r="K144" s="25">
        <f t="shared" si="27"/>
        <v>4.17499E-3</v>
      </c>
      <c r="L144" s="25">
        <f t="shared" si="28"/>
        <v>9.6150019700000006E-2</v>
      </c>
      <c r="M144" s="25">
        <v>6.4599999999999996E-3</v>
      </c>
      <c r="N144" s="25">
        <f t="shared" si="31"/>
        <v>2.6599999999999996E-3</v>
      </c>
      <c r="O144" s="25"/>
      <c r="P144" s="25">
        <f t="shared" si="29"/>
        <v>6.7958999999999945E-4</v>
      </c>
      <c r="Q144" s="25">
        <f t="shared" si="30"/>
        <v>1.5650957699999989E-2</v>
      </c>
      <c r="R144" s="25">
        <v>7.6499999999999997E-3</v>
      </c>
      <c r="S144" s="25">
        <f t="shared" si="24"/>
        <v>3.8E-3</v>
      </c>
    </row>
    <row r="145" spans="1:19" s="15" customFormat="1">
      <c r="A145" s="18">
        <v>393</v>
      </c>
      <c r="B145" s="25">
        <v>-1.0000000000000001E-5</v>
      </c>
      <c r="C145" s="25">
        <v>4.9699999999999996E-3</v>
      </c>
      <c r="D145" s="25">
        <f t="shared" si="22"/>
        <v>1.3299999999999996E-3</v>
      </c>
      <c r="E145" s="25"/>
      <c r="F145" s="25">
        <f t="shared" si="25"/>
        <v>4.7619999999999954E-4</v>
      </c>
      <c r="G145" s="25">
        <f t="shared" si="26"/>
        <v>1.096688599999999E-2</v>
      </c>
      <c r="H145" s="25">
        <v>9.1199999999999996E-3</v>
      </c>
      <c r="I145" s="25">
        <f t="shared" si="23"/>
        <v>5.4799999999999996E-3</v>
      </c>
      <c r="J145" s="25"/>
      <c r="K145" s="25">
        <f t="shared" si="27"/>
        <v>4.1649899999999995E-3</v>
      </c>
      <c r="L145" s="25">
        <f t="shared" si="28"/>
        <v>9.5919719699999989E-2</v>
      </c>
      <c r="M145" s="25">
        <v>6.4599999999999996E-3</v>
      </c>
      <c r="N145" s="25">
        <f t="shared" si="31"/>
        <v>2.8199999999999996E-3</v>
      </c>
      <c r="O145" s="25"/>
      <c r="P145" s="25">
        <f t="shared" si="29"/>
        <v>8.3958999999999943E-4</v>
      </c>
      <c r="Q145" s="25">
        <f t="shared" si="30"/>
        <v>1.9335757699999987E-2</v>
      </c>
      <c r="R145" s="25">
        <v>7.2899999999999996E-3</v>
      </c>
      <c r="S145" s="25">
        <f t="shared" si="24"/>
        <v>3.64E-3</v>
      </c>
    </row>
    <row r="146" spans="1:19" s="15" customFormat="1">
      <c r="A146" s="18">
        <v>394</v>
      </c>
      <c r="B146" s="25">
        <v>9.0000000000000006E-5</v>
      </c>
      <c r="C146" s="25">
        <v>4.6299999999999996E-3</v>
      </c>
      <c r="D146" s="25">
        <f t="shared" si="22"/>
        <v>7.549999999999996E-4</v>
      </c>
      <c r="E146" s="25"/>
      <c r="F146" s="25">
        <f t="shared" si="25"/>
        <v>-9.880000000000045E-5</v>
      </c>
      <c r="G146" s="25">
        <f t="shared" si="26"/>
        <v>-2.2753640000000106E-3</v>
      </c>
      <c r="H146" s="25">
        <v>8.9800000000000001E-3</v>
      </c>
      <c r="I146" s="25">
        <f t="shared" si="23"/>
        <v>5.1050000000000002E-3</v>
      </c>
      <c r="J146" s="25"/>
      <c r="K146" s="25">
        <f t="shared" si="27"/>
        <v>3.78999E-3</v>
      </c>
      <c r="L146" s="25">
        <f t="shared" si="28"/>
        <v>8.7283469700000005E-2</v>
      </c>
      <c r="M146" s="25">
        <v>6.4599999999999996E-3</v>
      </c>
      <c r="N146" s="25">
        <f t="shared" si="31"/>
        <v>2.5849999999999996E-3</v>
      </c>
      <c r="O146" s="25"/>
      <c r="P146" s="25">
        <f t="shared" si="29"/>
        <v>6.0458999999999947E-4</v>
      </c>
      <c r="Q146" s="25">
        <f t="shared" si="30"/>
        <v>1.3923707699999989E-2</v>
      </c>
      <c r="R146" s="25">
        <v>7.6600000000000001E-3</v>
      </c>
      <c r="S146" s="25">
        <f t="shared" si="24"/>
        <v>3.875E-3</v>
      </c>
    </row>
    <row r="147" spans="1:19" s="15" customFormat="1">
      <c r="A147" s="18">
        <v>395</v>
      </c>
      <c r="B147" s="25">
        <v>-3.0000000000000001E-5</v>
      </c>
      <c r="C147" s="25">
        <v>4.9300000000000004E-3</v>
      </c>
      <c r="D147" s="25">
        <f t="shared" si="22"/>
        <v>1.32E-3</v>
      </c>
      <c r="E147" s="25"/>
      <c r="F147" s="25">
        <f t="shared" si="25"/>
        <v>4.6619999999999995E-4</v>
      </c>
      <c r="G147" s="25">
        <f t="shared" si="26"/>
        <v>1.0736585999999999E-2</v>
      </c>
      <c r="H147" s="25">
        <v>9.1400000000000006E-3</v>
      </c>
      <c r="I147" s="25">
        <f t="shared" si="23"/>
        <v>5.5300000000000002E-3</v>
      </c>
      <c r="J147" s="25"/>
      <c r="K147" s="25">
        <f t="shared" si="27"/>
        <v>4.2149900000000001E-3</v>
      </c>
      <c r="L147" s="25">
        <f t="shared" si="28"/>
        <v>9.7071219700000003E-2</v>
      </c>
      <c r="M147" s="25">
        <v>6.45E-3</v>
      </c>
      <c r="N147" s="25">
        <f t="shared" si="31"/>
        <v>2.8399999999999996E-3</v>
      </c>
      <c r="O147" s="25"/>
      <c r="P147" s="25">
        <f t="shared" si="29"/>
        <v>8.5958999999999949E-4</v>
      </c>
      <c r="Q147" s="25">
        <f t="shared" si="30"/>
        <v>1.9796357699999989E-2</v>
      </c>
      <c r="R147" s="25">
        <v>7.2500000000000004E-3</v>
      </c>
      <c r="S147" s="25">
        <f t="shared" si="24"/>
        <v>3.6100000000000004E-3</v>
      </c>
    </row>
    <row r="148" spans="1:19" s="15" customFormat="1">
      <c r="A148" s="18">
        <v>396</v>
      </c>
      <c r="B148" s="25">
        <v>5.0000000000000002E-5</v>
      </c>
      <c r="C148" s="25">
        <v>4.6800000000000001E-3</v>
      </c>
      <c r="D148" s="25">
        <f t="shared" si="22"/>
        <v>8.950000000000004E-4</v>
      </c>
      <c r="E148" s="25"/>
      <c r="F148" s="25">
        <f t="shared" si="25"/>
        <v>4.1200000000000351E-5</v>
      </c>
      <c r="G148" s="25">
        <f t="shared" si="26"/>
        <v>9.4883600000000813E-4</v>
      </c>
      <c r="H148" s="25">
        <v>9.1400000000000006E-3</v>
      </c>
      <c r="I148" s="25">
        <f t="shared" si="23"/>
        <v>5.3550000000000004E-3</v>
      </c>
      <c r="J148" s="25"/>
      <c r="K148" s="25">
        <f t="shared" si="27"/>
        <v>4.0399900000000002E-3</v>
      </c>
      <c r="L148" s="25">
        <f t="shared" si="28"/>
        <v>9.3040969700000004E-2</v>
      </c>
      <c r="M148" s="25">
        <v>6.4400000000000004E-3</v>
      </c>
      <c r="N148" s="25">
        <f t="shared" si="31"/>
        <v>2.6550000000000007E-3</v>
      </c>
      <c r="O148" s="25"/>
      <c r="P148" s="25">
        <f t="shared" si="29"/>
        <v>6.7459000000000052E-4</v>
      </c>
      <c r="Q148" s="25">
        <f t="shared" si="30"/>
        <v>1.5535807700000013E-2</v>
      </c>
      <c r="R148" s="25">
        <v>7.5199999999999998E-3</v>
      </c>
      <c r="S148" s="25">
        <f t="shared" si="24"/>
        <v>3.7849999999999997E-3</v>
      </c>
    </row>
    <row r="149" spans="1:19" s="15" customFormat="1">
      <c r="A149" s="18">
        <v>397</v>
      </c>
      <c r="B149" s="25">
        <v>2.0000000000000002E-5</v>
      </c>
      <c r="C149" s="25">
        <v>4.9199999999999999E-3</v>
      </c>
      <c r="D149" s="25">
        <f t="shared" si="22"/>
        <v>1.34E-3</v>
      </c>
      <c r="E149" s="25"/>
      <c r="F149" s="25">
        <f t="shared" si="25"/>
        <v>4.862E-4</v>
      </c>
      <c r="G149" s="25">
        <f t="shared" si="26"/>
        <v>1.1197186000000001E-2</v>
      </c>
      <c r="H149" s="25">
        <v>9.1900000000000003E-3</v>
      </c>
      <c r="I149" s="25">
        <f t="shared" si="23"/>
        <v>5.6100000000000004E-3</v>
      </c>
      <c r="J149" s="25"/>
      <c r="K149" s="25">
        <f t="shared" si="27"/>
        <v>4.2949900000000003E-3</v>
      </c>
      <c r="L149" s="25">
        <f t="shared" si="28"/>
        <v>9.8913619700000011E-2</v>
      </c>
      <c r="M149" s="25">
        <v>6.4400000000000004E-3</v>
      </c>
      <c r="N149" s="25">
        <f t="shared" si="31"/>
        <v>2.8600000000000006E-3</v>
      </c>
      <c r="O149" s="25"/>
      <c r="P149" s="25">
        <f t="shared" si="29"/>
        <v>8.7959000000000041E-4</v>
      </c>
      <c r="Q149" s="25">
        <f t="shared" si="30"/>
        <v>2.0256957700000012E-2</v>
      </c>
      <c r="R149" s="25">
        <v>7.1399999999999996E-3</v>
      </c>
      <c r="S149" s="25">
        <f t="shared" si="24"/>
        <v>3.5799999999999998E-3</v>
      </c>
    </row>
    <row r="150" spans="1:19" s="15" customFormat="1">
      <c r="A150" s="18">
        <v>398</v>
      </c>
      <c r="B150" s="25">
        <v>1.2999999999999999E-4</v>
      </c>
      <c r="C150" s="25">
        <v>4.6499999999999996E-3</v>
      </c>
      <c r="D150" s="25">
        <f t="shared" si="22"/>
        <v>8.6499999999999945E-4</v>
      </c>
      <c r="E150" s="25"/>
      <c r="F150" s="25">
        <f t="shared" si="25"/>
        <v>1.1199999999999405E-5</v>
      </c>
      <c r="G150" s="25">
        <f t="shared" si="26"/>
        <v>2.5793599999998629E-4</v>
      </c>
      <c r="H150" s="25">
        <v>8.9099999999999995E-3</v>
      </c>
      <c r="I150" s="25">
        <f t="shared" si="23"/>
        <v>5.1249999999999993E-3</v>
      </c>
      <c r="J150" s="25"/>
      <c r="K150" s="25">
        <f t="shared" si="27"/>
        <v>3.8099899999999992E-3</v>
      </c>
      <c r="L150" s="25">
        <f t="shared" si="28"/>
        <v>8.7744069699999983E-2</v>
      </c>
      <c r="M150" s="25">
        <v>6.4400000000000004E-3</v>
      </c>
      <c r="N150" s="25">
        <f t="shared" si="31"/>
        <v>2.6550000000000002E-3</v>
      </c>
      <c r="O150" s="25"/>
      <c r="P150" s="25">
        <f t="shared" si="29"/>
        <v>6.7459000000000009E-4</v>
      </c>
      <c r="Q150" s="25">
        <f t="shared" si="30"/>
        <v>1.5535807700000003E-2</v>
      </c>
      <c r="R150" s="25">
        <v>7.4400000000000004E-3</v>
      </c>
      <c r="S150" s="25">
        <f t="shared" si="24"/>
        <v>3.7850000000000002E-3</v>
      </c>
    </row>
    <row r="151" spans="1:19" s="15" customFormat="1">
      <c r="A151" s="18">
        <v>399</v>
      </c>
      <c r="B151" s="25">
        <v>-6.8999999999999997E-5</v>
      </c>
      <c r="C151" s="25">
        <v>4.64E-3</v>
      </c>
      <c r="D151" s="25">
        <f t="shared" si="22"/>
        <v>1.1695E-3</v>
      </c>
      <c r="E151" s="25"/>
      <c r="F151" s="25">
        <f t="shared" si="25"/>
        <v>3.1569999999999992E-4</v>
      </c>
      <c r="G151" s="25">
        <f t="shared" si="26"/>
        <v>7.2705709999999982E-3</v>
      </c>
      <c r="H151" s="25">
        <v>8.7500000000000008E-3</v>
      </c>
      <c r="I151" s="25">
        <f t="shared" si="23"/>
        <v>5.2795000000000012E-3</v>
      </c>
      <c r="J151" s="25"/>
      <c r="K151" s="25">
        <f t="shared" si="27"/>
        <v>3.9644900000000011E-3</v>
      </c>
      <c r="L151" s="25">
        <f t="shared" si="28"/>
        <v>9.1302204700000028E-2</v>
      </c>
      <c r="M151" s="25">
        <v>6.4400000000000004E-3</v>
      </c>
      <c r="N151" s="25">
        <f t="shared" si="31"/>
        <v>2.9695000000000004E-3</v>
      </c>
      <c r="O151" s="25"/>
      <c r="P151" s="25">
        <f t="shared" si="29"/>
        <v>9.8909000000000019E-4</v>
      </c>
      <c r="Q151" s="25">
        <f t="shared" si="30"/>
        <v>2.2778742700000007E-2</v>
      </c>
      <c r="R151" s="25">
        <v>7.0099999999999997E-3</v>
      </c>
      <c r="S151" s="25">
        <f t="shared" si="24"/>
        <v>3.4705000000000001E-3</v>
      </c>
    </row>
    <row r="152" spans="1:19" s="15" customFormat="1">
      <c r="A152" s="18">
        <v>400</v>
      </c>
      <c r="B152" s="25">
        <v>-4.0000000000000003E-5</v>
      </c>
      <c r="C152" s="25">
        <v>4.4400000000000004E-3</v>
      </c>
      <c r="D152" s="25">
        <f t="shared" si="22"/>
        <v>8.5500000000000029E-4</v>
      </c>
      <c r="E152" s="25"/>
      <c r="F152" s="25">
        <f t="shared" si="25"/>
        <v>1.200000000000246E-6</v>
      </c>
      <c r="G152" s="25">
        <f t="shared" si="26"/>
        <v>2.7636000000005666E-5</v>
      </c>
      <c r="H152" s="25">
        <v>8.8999999999999999E-3</v>
      </c>
      <c r="I152" s="25">
        <f t="shared" si="23"/>
        <v>5.3150000000000003E-3</v>
      </c>
      <c r="J152" s="25"/>
      <c r="K152" s="25">
        <f t="shared" si="27"/>
        <v>3.9999900000000001E-3</v>
      </c>
      <c r="L152" s="25">
        <f t="shared" si="28"/>
        <v>9.2119769700000007E-2</v>
      </c>
      <c r="M152" s="25">
        <v>6.4400000000000004E-3</v>
      </c>
      <c r="N152" s="25">
        <f t="shared" si="31"/>
        <v>2.8550000000000003E-3</v>
      </c>
      <c r="O152" s="25"/>
      <c r="P152" s="25">
        <f t="shared" si="29"/>
        <v>8.7459000000000018E-4</v>
      </c>
      <c r="Q152" s="25">
        <f t="shared" si="30"/>
        <v>2.0141807700000004E-2</v>
      </c>
      <c r="R152" s="25">
        <v>7.2100000000000003E-3</v>
      </c>
      <c r="S152" s="25">
        <f t="shared" si="24"/>
        <v>3.5850000000000001E-3</v>
      </c>
    </row>
    <row r="153" spans="1:19" s="15" customFormat="1">
      <c r="A153" s="18">
        <v>401</v>
      </c>
      <c r="B153" s="25">
        <v>4.0000000000000003E-5</v>
      </c>
      <c r="C153" s="25">
        <v>4.6499999999999996E-3</v>
      </c>
      <c r="D153" s="25">
        <f t="shared" si="22"/>
        <v>1.1499999999999995E-3</v>
      </c>
      <c r="E153" s="25"/>
      <c r="F153" s="25">
        <f t="shared" si="25"/>
        <v>2.961999999999995E-4</v>
      </c>
      <c r="G153" s="25">
        <f t="shared" si="26"/>
        <v>6.8214859999999886E-3</v>
      </c>
      <c r="H153" s="25">
        <v>8.7299999999999999E-3</v>
      </c>
      <c r="I153" s="25">
        <f t="shared" si="23"/>
        <v>5.2300000000000003E-3</v>
      </c>
      <c r="J153" s="25"/>
      <c r="K153" s="25">
        <f t="shared" si="27"/>
        <v>3.9149900000000001E-3</v>
      </c>
      <c r="L153" s="25">
        <f t="shared" si="28"/>
        <v>9.0162219700000004E-2</v>
      </c>
      <c r="M153" s="25">
        <v>6.4400000000000004E-3</v>
      </c>
      <c r="N153" s="25">
        <f t="shared" si="31"/>
        <v>2.9400000000000003E-3</v>
      </c>
      <c r="O153" s="25"/>
      <c r="P153" s="25">
        <f t="shared" si="29"/>
        <v>9.5959000000000018E-4</v>
      </c>
      <c r="Q153" s="25">
        <f t="shared" si="30"/>
        <v>2.2099357700000006E-2</v>
      </c>
      <c r="R153" s="25">
        <v>6.96E-3</v>
      </c>
      <c r="S153" s="25">
        <f t="shared" si="24"/>
        <v>3.5000000000000001E-3</v>
      </c>
    </row>
    <row r="154" spans="1:19" s="15" customFormat="1">
      <c r="A154" s="18">
        <v>402</v>
      </c>
      <c r="B154" s="25">
        <v>6.8999999999999997E-5</v>
      </c>
      <c r="C154" s="25">
        <v>4.3200000000000001E-3</v>
      </c>
      <c r="D154" s="25">
        <f t="shared" si="22"/>
        <v>6.1550000000000016E-4</v>
      </c>
      <c r="E154" s="25"/>
      <c r="F154" s="25">
        <f t="shared" si="25"/>
        <v>-2.3829999999999988E-4</v>
      </c>
      <c r="G154" s="25">
        <f t="shared" si="26"/>
        <v>-5.4880489999999975E-3</v>
      </c>
      <c r="H154" s="25">
        <v>8.7600000000000004E-3</v>
      </c>
      <c r="I154" s="25">
        <f t="shared" si="23"/>
        <v>5.055500000000001E-3</v>
      </c>
      <c r="J154" s="25"/>
      <c r="K154" s="25">
        <f t="shared" si="27"/>
        <v>3.7404900000000008E-3</v>
      </c>
      <c r="L154" s="25">
        <f t="shared" si="28"/>
        <v>8.6143484700000023E-2</v>
      </c>
      <c r="M154" s="25">
        <v>6.4400000000000004E-3</v>
      </c>
      <c r="N154" s="25">
        <f t="shared" si="31"/>
        <v>2.7355000000000005E-3</v>
      </c>
      <c r="O154" s="25"/>
      <c r="P154" s="25">
        <f t="shared" si="29"/>
        <v>7.5509000000000036E-4</v>
      </c>
      <c r="Q154" s="25">
        <f t="shared" si="30"/>
        <v>1.7389722700000009E-2</v>
      </c>
      <c r="R154" s="25">
        <v>7.3400000000000002E-3</v>
      </c>
      <c r="S154" s="25">
        <f t="shared" si="24"/>
        <v>3.7044999999999999E-3</v>
      </c>
    </row>
    <row r="155" spans="1:19" s="15" customFormat="1">
      <c r="A155" s="18">
        <v>403</v>
      </c>
      <c r="B155" s="25">
        <v>-4.0000000000000003E-5</v>
      </c>
      <c r="C155" s="25">
        <v>4.3899999999999998E-3</v>
      </c>
      <c r="D155" s="25">
        <f t="shared" si="22"/>
        <v>9.4499999999999966E-4</v>
      </c>
      <c r="E155" s="25"/>
      <c r="F155" s="25">
        <f t="shared" si="25"/>
        <v>9.1199999999999615E-5</v>
      </c>
      <c r="G155" s="25">
        <f t="shared" si="26"/>
        <v>2.1003359999999913E-3</v>
      </c>
      <c r="H155" s="25">
        <v>8.6099999999999996E-3</v>
      </c>
      <c r="I155" s="25">
        <f t="shared" si="23"/>
        <v>5.1649999999999995E-3</v>
      </c>
      <c r="J155" s="25"/>
      <c r="K155" s="25">
        <f t="shared" si="27"/>
        <v>3.8499899999999993E-3</v>
      </c>
      <c r="L155" s="25">
        <f t="shared" si="28"/>
        <v>8.8665269699999993E-2</v>
      </c>
      <c r="M155" s="25">
        <v>6.4400000000000004E-3</v>
      </c>
      <c r="N155" s="25">
        <f t="shared" si="31"/>
        <v>2.9950000000000003E-3</v>
      </c>
      <c r="O155" s="25"/>
      <c r="P155" s="25">
        <f t="shared" si="29"/>
        <v>1.0145900000000001E-3</v>
      </c>
      <c r="Q155" s="25">
        <f t="shared" si="30"/>
        <v>2.3366007700000004E-2</v>
      </c>
      <c r="R155" s="25">
        <v>6.9300000000000004E-3</v>
      </c>
      <c r="S155" s="25">
        <f t="shared" si="24"/>
        <v>3.4450000000000001E-3</v>
      </c>
    </row>
    <row r="156" spans="1:19" s="15" customFormat="1">
      <c r="A156" s="18">
        <v>404</v>
      </c>
      <c r="B156" s="25">
        <v>-2.0000000000000002E-5</v>
      </c>
      <c r="C156" s="25">
        <v>4.2599999999999999E-3</v>
      </c>
      <c r="D156" s="25">
        <f t="shared" si="22"/>
        <v>6.4999999999999997E-4</v>
      </c>
      <c r="E156" s="25"/>
      <c r="F156" s="25">
        <f t="shared" si="25"/>
        <v>-2.0380000000000007E-4</v>
      </c>
      <c r="G156" s="25">
        <f t="shared" si="26"/>
        <v>-4.6935140000000019E-3</v>
      </c>
      <c r="H156" s="25">
        <v>8.6499999999999997E-3</v>
      </c>
      <c r="I156" s="25">
        <f t="shared" si="23"/>
        <v>5.0399999999999993E-3</v>
      </c>
      <c r="J156" s="25"/>
      <c r="K156" s="25">
        <f t="shared" si="27"/>
        <v>3.7249899999999992E-3</v>
      </c>
      <c r="L156" s="25">
        <f t="shared" si="28"/>
        <v>8.578651969999998E-2</v>
      </c>
      <c r="M156" s="25">
        <v>6.43E-3</v>
      </c>
      <c r="N156" s="25">
        <f t="shared" si="31"/>
        <v>2.82E-3</v>
      </c>
      <c r="O156" s="25"/>
      <c r="P156" s="25">
        <f t="shared" si="29"/>
        <v>8.3958999999999987E-4</v>
      </c>
      <c r="Q156" s="25">
        <f t="shared" si="30"/>
        <v>1.9335757699999997E-2</v>
      </c>
      <c r="R156" s="25">
        <v>7.2399999999999999E-3</v>
      </c>
      <c r="S156" s="25">
        <f t="shared" si="24"/>
        <v>3.6099999999999999E-3</v>
      </c>
    </row>
    <row r="157" spans="1:19" s="15" customFormat="1">
      <c r="A157" s="18">
        <v>405</v>
      </c>
      <c r="B157" s="25">
        <v>2.0000000000000002E-5</v>
      </c>
      <c r="C157" s="25">
        <v>4.5900000000000003E-3</v>
      </c>
      <c r="D157" s="25">
        <f t="shared" si="22"/>
        <v>1.2050000000000003E-3</v>
      </c>
      <c r="E157" s="25"/>
      <c r="F157" s="25">
        <f t="shared" si="25"/>
        <v>3.512000000000003E-4</v>
      </c>
      <c r="G157" s="25">
        <f t="shared" si="26"/>
        <v>8.0881360000000079E-3</v>
      </c>
      <c r="H157" s="25">
        <v>8.6300000000000005E-3</v>
      </c>
      <c r="I157" s="25">
        <f t="shared" si="23"/>
        <v>5.2450000000000005E-3</v>
      </c>
      <c r="J157" s="25"/>
      <c r="K157" s="25">
        <f t="shared" si="27"/>
        <v>3.9299900000000004E-3</v>
      </c>
      <c r="L157" s="25">
        <f t="shared" si="28"/>
        <v>9.0507669700000015E-2</v>
      </c>
      <c r="M157" s="25">
        <v>6.4200000000000004E-3</v>
      </c>
      <c r="N157" s="25">
        <f t="shared" si="31"/>
        <v>3.0350000000000004E-3</v>
      </c>
      <c r="O157" s="25"/>
      <c r="P157" s="25">
        <f t="shared" si="29"/>
        <v>1.0545900000000002E-3</v>
      </c>
      <c r="Q157" s="25">
        <f t="shared" si="30"/>
        <v>2.4287207700000008E-2</v>
      </c>
      <c r="R157" s="25">
        <v>6.7499999999999999E-3</v>
      </c>
      <c r="S157" s="25">
        <f t="shared" si="24"/>
        <v>3.385E-3</v>
      </c>
    </row>
    <row r="158" spans="1:19" s="15" customFormat="1">
      <c r="A158" s="18">
        <v>406</v>
      </c>
      <c r="B158" s="25">
        <v>6.8999999999999997E-5</v>
      </c>
      <c r="C158" s="25">
        <v>4.1900000000000001E-3</v>
      </c>
      <c r="D158" s="25">
        <f t="shared" si="22"/>
        <v>5.2050000000000013E-4</v>
      </c>
      <c r="E158" s="25"/>
      <c r="F158" s="25">
        <f t="shared" si="25"/>
        <v>-3.3329999999999992E-4</v>
      </c>
      <c r="G158" s="25">
        <f t="shared" si="26"/>
        <v>-7.6758989999999982E-3</v>
      </c>
      <c r="H158" s="25">
        <v>8.3099999999999997E-3</v>
      </c>
      <c r="I158" s="25">
        <f t="shared" si="23"/>
        <v>4.6404999999999997E-3</v>
      </c>
      <c r="J158" s="25"/>
      <c r="K158" s="25">
        <f t="shared" si="27"/>
        <v>3.3254899999999995E-3</v>
      </c>
      <c r="L158" s="25">
        <f t="shared" si="28"/>
        <v>7.65860347E-2</v>
      </c>
      <c r="M158" s="25">
        <v>6.4099999999999999E-3</v>
      </c>
      <c r="N158" s="25">
        <f t="shared" si="31"/>
        <v>2.7404999999999999E-3</v>
      </c>
      <c r="O158" s="25"/>
      <c r="P158" s="25">
        <f t="shared" si="29"/>
        <v>7.6008999999999972E-4</v>
      </c>
      <c r="Q158" s="25">
        <f t="shared" si="30"/>
        <v>1.7504872699999993E-2</v>
      </c>
      <c r="R158" s="25">
        <v>7.2700000000000004E-3</v>
      </c>
      <c r="S158" s="25">
        <f t="shared" si="24"/>
        <v>3.6695E-3</v>
      </c>
    </row>
    <row r="159" spans="1:19" s="15" customFormat="1">
      <c r="A159" s="18">
        <v>407</v>
      </c>
      <c r="B159" s="25">
        <v>-1E-4</v>
      </c>
      <c r="C159" s="25">
        <v>4.2599999999999999E-3</v>
      </c>
      <c r="D159" s="25">
        <f t="shared" si="22"/>
        <v>1E-3</v>
      </c>
      <c r="E159" s="25"/>
      <c r="F159" s="25">
        <f t="shared" si="25"/>
        <v>1.4619999999999998E-4</v>
      </c>
      <c r="G159" s="25">
        <f t="shared" si="26"/>
        <v>3.3669859999999998E-3</v>
      </c>
      <c r="H159" s="25">
        <v>8.4489999999999999E-3</v>
      </c>
      <c r="I159" s="25">
        <f t="shared" si="23"/>
        <v>5.189E-3</v>
      </c>
      <c r="J159" s="25"/>
      <c r="K159" s="25">
        <f t="shared" si="27"/>
        <v>3.8739899999999999E-3</v>
      </c>
      <c r="L159" s="25">
        <f t="shared" si="28"/>
        <v>8.92179897E-2</v>
      </c>
      <c r="M159" s="25">
        <v>6.4099999999999999E-3</v>
      </c>
      <c r="N159" s="25">
        <f t="shared" si="31"/>
        <v>3.15E-3</v>
      </c>
      <c r="O159" s="25"/>
      <c r="P159" s="25">
        <f t="shared" si="29"/>
        <v>1.1695899999999999E-3</v>
      </c>
      <c r="Q159" s="25">
        <f t="shared" si="30"/>
        <v>2.6935657699999997E-2</v>
      </c>
      <c r="R159" s="25">
        <v>6.62E-3</v>
      </c>
      <c r="S159" s="25">
        <f t="shared" si="24"/>
        <v>3.2599999999999999E-3</v>
      </c>
    </row>
    <row r="160" spans="1:19" s="15" customFormat="1">
      <c r="A160" s="18">
        <v>408</v>
      </c>
      <c r="B160" s="25">
        <v>-8.0000000000000007E-5</v>
      </c>
      <c r="C160" s="25">
        <v>3.98E-3</v>
      </c>
      <c r="D160" s="25">
        <f t="shared" si="22"/>
        <v>4.6500000000000014E-4</v>
      </c>
      <c r="E160" s="25"/>
      <c r="F160" s="25">
        <f t="shared" si="25"/>
        <v>-3.8879999999999991E-4</v>
      </c>
      <c r="G160" s="25">
        <f t="shared" si="26"/>
        <v>-8.9540639999999977E-3</v>
      </c>
      <c r="H160" s="25">
        <v>8.4399999999999996E-3</v>
      </c>
      <c r="I160" s="25">
        <f t="shared" si="23"/>
        <v>4.9249999999999997E-3</v>
      </c>
      <c r="J160" s="25"/>
      <c r="K160" s="25">
        <f t="shared" si="27"/>
        <v>3.6099899999999996E-3</v>
      </c>
      <c r="L160" s="25">
        <f t="shared" si="28"/>
        <v>8.3138069699999997E-2</v>
      </c>
      <c r="M160" s="25">
        <v>6.4099999999999999E-3</v>
      </c>
      <c r="N160" s="25">
        <f t="shared" si="31"/>
        <v>2.895E-3</v>
      </c>
      <c r="O160" s="25"/>
      <c r="P160" s="25">
        <f t="shared" si="29"/>
        <v>9.1458999999999985E-4</v>
      </c>
      <c r="Q160" s="25">
        <f t="shared" si="30"/>
        <v>2.1063007699999997E-2</v>
      </c>
      <c r="R160" s="25">
        <v>7.11E-3</v>
      </c>
      <c r="S160" s="25">
        <f t="shared" si="24"/>
        <v>3.5149999999999999E-3</v>
      </c>
    </row>
    <row r="161" spans="1:19" s="15" customFormat="1">
      <c r="A161" s="18">
        <v>409</v>
      </c>
      <c r="B161" s="25">
        <v>-6.0000000000000002E-5</v>
      </c>
      <c r="C161" s="25">
        <v>4.3E-3</v>
      </c>
      <c r="D161" s="25">
        <f t="shared" si="22"/>
        <v>1.0449999999999999E-3</v>
      </c>
      <c r="E161" s="25"/>
      <c r="F161" s="25">
        <f t="shared" si="25"/>
        <v>1.9119999999999988E-4</v>
      </c>
      <c r="G161" s="25">
        <f t="shared" si="26"/>
        <v>4.4033359999999973E-3</v>
      </c>
      <c r="H161" s="25">
        <v>8.3499999999999998E-3</v>
      </c>
      <c r="I161" s="25">
        <f t="shared" si="23"/>
        <v>5.0949999999999997E-3</v>
      </c>
      <c r="J161" s="25"/>
      <c r="K161" s="25">
        <f t="shared" si="27"/>
        <v>3.7799899999999996E-3</v>
      </c>
      <c r="L161" s="25">
        <f t="shared" si="28"/>
        <v>8.7053169699999988E-2</v>
      </c>
      <c r="M161" s="25">
        <v>6.4099999999999999E-3</v>
      </c>
      <c r="N161" s="25">
        <f t="shared" si="31"/>
        <v>3.1549999999999998E-3</v>
      </c>
      <c r="O161" s="25"/>
      <c r="P161" s="25">
        <f t="shared" si="29"/>
        <v>1.1745899999999997E-3</v>
      </c>
      <c r="Q161" s="25">
        <f t="shared" si="30"/>
        <v>2.7050807699999995E-2</v>
      </c>
      <c r="R161" s="25">
        <v>6.5700000000000003E-3</v>
      </c>
      <c r="S161" s="25">
        <f t="shared" si="24"/>
        <v>3.2550000000000001E-3</v>
      </c>
    </row>
    <row r="162" spans="1:19" s="15" customFormat="1">
      <c r="A162" s="18">
        <v>410</v>
      </c>
      <c r="B162" s="25">
        <v>-4.0000000000000003E-5</v>
      </c>
      <c r="C162" s="25">
        <v>3.9300000000000003E-3</v>
      </c>
      <c r="D162" s="25">
        <f t="shared" si="22"/>
        <v>4.5000000000000031E-4</v>
      </c>
      <c r="E162" s="25"/>
      <c r="F162" s="25">
        <f t="shared" si="25"/>
        <v>-4.0379999999999973E-4</v>
      </c>
      <c r="G162" s="25">
        <f t="shared" si="26"/>
        <v>-9.2995139999999948E-3</v>
      </c>
      <c r="H162" s="25">
        <v>8.26E-3</v>
      </c>
      <c r="I162" s="25">
        <f t="shared" si="23"/>
        <v>4.7799999999999995E-3</v>
      </c>
      <c r="J162" s="25"/>
      <c r="K162" s="25">
        <f t="shared" si="27"/>
        <v>3.4649899999999994E-3</v>
      </c>
      <c r="L162" s="25">
        <f t="shared" si="28"/>
        <v>7.9798719699999993E-2</v>
      </c>
      <c r="M162" s="25">
        <v>6.4099999999999999E-3</v>
      </c>
      <c r="N162" s="25">
        <f t="shared" si="31"/>
        <v>2.9299999999999999E-3</v>
      </c>
      <c r="O162" s="25"/>
      <c r="P162" s="25">
        <f t="shared" si="29"/>
        <v>9.4958999999999972E-4</v>
      </c>
      <c r="Q162" s="25">
        <f t="shared" si="30"/>
        <v>2.1869057699999996E-2</v>
      </c>
      <c r="R162" s="25">
        <v>7.0000000000000001E-3</v>
      </c>
      <c r="S162" s="25">
        <f t="shared" si="24"/>
        <v>3.48E-3</v>
      </c>
    </row>
    <row r="163" spans="1:19" s="15" customFormat="1">
      <c r="A163" s="18">
        <v>411</v>
      </c>
      <c r="B163" s="25">
        <v>-6.8999999999999997E-5</v>
      </c>
      <c r="C163" s="25">
        <v>4.1900000000000001E-3</v>
      </c>
      <c r="D163" s="25">
        <f t="shared" si="22"/>
        <v>9.5949999999999985E-4</v>
      </c>
      <c r="E163" s="25"/>
      <c r="F163" s="25">
        <f t="shared" si="25"/>
        <v>1.056999999999998E-4</v>
      </c>
      <c r="G163" s="25">
        <f t="shared" si="26"/>
        <v>2.4342709999999957E-3</v>
      </c>
      <c r="H163" s="25">
        <v>8.2100000000000003E-3</v>
      </c>
      <c r="I163" s="25">
        <f t="shared" si="23"/>
        <v>4.9794999999999996E-3</v>
      </c>
      <c r="J163" s="25"/>
      <c r="K163" s="25">
        <f t="shared" si="27"/>
        <v>3.6644899999999994E-3</v>
      </c>
      <c r="L163" s="25">
        <f t="shared" si="28"/>
        <v>8.4393204699999988E-2</v>
      </c>
      <c r="M163" s="25">
        <v>6.4099999999999999E-3</v>
      </c>
      <c r="N163" s="25">
        <f t="shared" si="31"/>
        <v>3.1794999999999996E-3</v>
      </c>
      <c r="O163" s="25"/>
      <c r="P163" s="25">
        <f t="shared" si="29"/>
        <v>1.1990899999999994E-3</v>
      </c>
      <c r="Q163" s="25">
        <f t="shared" si="30"/>
        <v>2.7615042699999988E-2</v>
      </c>
      <c r="R163" s="25">
        <v>6.5300000000000002E-3</v>
      </c>
      <c r="S163" s="25">
        <f t="shared" si="24"/>
        <v>3.2305000000000003E-3</v>
      </c>
    </row>
    <row r="164" spans="1:19" s="15" customFormat="1">
      <c r="A164" s="18">
        <v>412</v>
      </c>
      <c r="B164" s="25">
        <v>6.0000000000000002E-5</v>
      </c>
      <c r="C164" s="25">
        <v>3.96E-3</v>
      </c>
      <c r="D164" s="25">
        <f t="shared" si="22"/>
        <v>5.2000000000000006E-4</v>
      </c>
      <c r="E164" s="25"/>
      <c r="F164" s="25">
        <f t="shared" si="25"/>
        <v>-3.3379999999999998E-4</v>
      </c>
      <c r="G164" s="25">
        <f t="shared" si="26"/>
        <v>-7.6874140000000001E-3</v>
      </c>
      <c r="H164" s="25">
        <v>8.1300000000000001E-3</v>
      </c>
      <c r="I164" s="25">
        <f t="shared" si="23"/>
        <v>4.6899999999999997E-3</v>
      </c>
      <c r="J164" s="25"/>
      <c r="K164" s="25">
        <f t="shared" si="27"/>
        <v>3.3749899999999996E-3</v>
      </c>
      <c r="L164" s="25">
        <f t="shared" si="28"/>
        <v>7.7726019699999996E-2</v>
      </c>
      <c r="M164" s="25">
        <v>6.4099999999999999E-3</v>
      </c>
      <c r="N164" s="25">
        <f t="shared" si="31"/>
        <v>2.97E-3</v>
      </c>
      <c r="O164" s="25"/>
      <c r="P164" s="25">
        <f t="shared" si="29"/>
        <v>9.8958999999999983E-4</v>
      </c>
      <c r="Q164" s="25">
        <f t="shared" si="30"/>
        <v>2.2790257699999997E-2</v>
      </c>
      <c r="R164" s="25">
        <v>6.8199999999999997E-3</v>
      </c>
      <c r="S164" s="25">
        <f t="shared" si="24"/>
        <v>3.4399999999999999E-3</v>
      </c>
    </row>
    <row r="165" spans="1:19" s="15" customFormat="1">
      <c r="A165" s="18">
        <v>413</v>
      </c>
      <c r="B165" s="25">
        <v>-3.0000000000000001E-5</v>
      </c>
      <c r="C165" s="25">
        <v>4.1000000000000003E-3</v>
      </c>
      <c r="D165" s="25">
        <f t="shared" si="22"/>
        <v>9.2500000000000004E-4</v>
      </c>
      <c r="E165" s="25"/>
      <c r="F165" s="25">
        <f t="shared" si="25"/>
        <v>7.1199999999999996E-5</v>
      </c>
      <c r="G165" s="25">
        <f t="shared" si="26"/>
        <v>1.6397359999999999E-3</v>
      </c>
      <c r="H165" s="25">
        <v>8.1600000000000006E-3</v>
      </c>
      <c r="I165" s="25">
        <f t="shared" si="23"/>
        <v>4.9849999999999998E-3</v>
      </c>
      <c r="J165" s="25"/>
      <c r="K165" s="25">
        <f t="shared" si="27"/>
        <v>3.6699899999999997E-3</v>
      </c>
      <c r="L165" s="25">
        <f t="shared" si="28"/>
        <v>8.45198697E-2</v>
      </c>
      <c r="M165" s="25">
        <v>6.4099999999999999E-3</v>
      </c>
      <c r="N165" s="25">
        <f t="shared" si="31"/>
        <v>3.2349999999999996E-3</v>
      </c>
      <c r="O165" s="25"/>
      <c r="P165" s="25">
        <f t="shared" si="29"/>
        <v>1.2545899999999994E-3</v>
      </c>
      <c r="Q165" s="25">
        <f t="shared" si="30"/>
        <v>2.8893207699999989E-2</v>
      </c>
      <c r="R165" s="25">
        <v>6.3800000000000003E-3</v>
      </c>
      <c r="S165" s="25">
        <f t="shared" si="24"/>
        <v>3.1750000000000003E-3</v>
      </c>
    </row>
    <row r="166" spans="1:19" s="15" customFormat="1">
      <c r="A166" s="18">
        <v>414</v>
      </c>
      <c r="B166" s="25">
        <v>-6.0000000000000002E-5</v>
      </c>
      <c r="C166" s="25">
        <v>3.8800000000000002E-3</v>
      </c>
      <c r="D166" s="25">
        <f t="shared" si="22"/>
        <v>5.4500000000000035E-4</v>
      </c>
      <c r="E166" s="25"/>
      <c r="F166" s="25">
        <f t="shared" si="25"/>
        <v>-3.087999999999997E-4</v>
      </c>
      <c r="G166" s="25">
        <f t="shared" si="26"/>
        <v>-7.1116639999999932E-3</v>
      </c>
      <c r="H166" s="25">
        <v>8.1300000000000001E-3</v>
      </c>
      <c r="I166" s="25">
        <f t="shared" si="23"/>
        <v>4.7950000000000007E-3</v>
      </c>
      <c r="J166" s="25"/>
      <c r="K166" s="25">
        <f t="shared" si="27"/>
        <v>3.4799900000000005E-3</v>
      </c>
      <c r="L166" s="25">
        <f t="shared" si="28"/>
        <v>8.0144169700000017E-2</v>
      </c>
      <c r="M166" s="25">
        <v>6.4000000000000003E-3</v>
      </c>
      <c r="N166" s="25">
        <f t="shared" si="31"/>
        <v>3.0650000000000004E-3</v>
      </c>
      <c r="O166" s="25"/>
      <c r="P166" s="25">
        <f t="shared" si="29"/>
        <v>1.0845900000000003E-3</v>
      </c>
      <c r="Q166" s="25">
        <f t="shared" si="30"/>
        <v>2.4978107700000009E-2</v>
      </c>
      <c r="R166" s="25">
        <v>6.7299999999999999E-3</v>
      </c>
      <c r="S166" s="25">
        <f t="shared" si="24"/>
        <v>3.3349999999999999E-3</v>
      </c>
    </row>
    <row r="167" spans="1:19" s="15" customFormat="1">
      <c r="A167" s="18">
        <v>415</v>
      </c>
      <c r="B167" s="25">
        <v>-1.6000000000000001E-4</v>
      </c>
      <c r="C167" s="25">
        <v>3.96E-3</v>
      </c>
      <c r="D167" s="25">
        <f t="shared" si="22"/>
        <v>8.8500000000000037E-4</v>
      </c>
      <c r="E167" s="25"/>
      <c r="F167" s="25">
        <f t="shared" si="25"/>
        <v>3.1200000000000325E-5</v>
      </c>
      <c r="G167" s="25">
        <f t="shared" si="26"/>
        <v>7.1853600000000746E-4</v>
      </c>
      <c r="H167" s="25">
        <v>8.0400000000000003E-3</v>
      </c>
      <c r="I167" s="25">
        <f t="shared" si="23"/>
        <v>4.9650000000000007E-3</v>
      </c>
      <c r="J167" s="25"/>
      <c r="K167" s="25">
        <f t="shared" si="27"/>
        <v>3.6499900000000005E-3</v>
      </c>
      <c r="L167" s="25">
        <f t="shared" si="28"/>
        <v>8.4059269700000022E-2</v>
      </c>
      <c r="M167" s="25">
        <v>6.3899999999999998E-3</v>
      </c>
      <c r="N167" s="25">
        <f t="shared" si="31"/>
        <v>3.3150000000000002E-3</v>
      </c>
      <c r="O167" s="25"/>
      <c r="P167" s="25">
        <f t="shared" si="29"/>
        <v>1.3345900000000001E-3</v>
      </c>
      <c r="Q167" s="25">
        <f t="shared" si="30"/>
        <v>3.0735607700000004E-2</v>
      </c>
      <c r="R167" s="25">
        <v>6.3099999999999996E-3</v>
      </c>
      <c r="S167" s="25">
        <f t="shared" si="24"/>
        <v>3.0749999999999996E-3</v>
      </c>
    </row>
    <row r="168" spans="1:19" s="15" customFormat="1">
      <c r="A168" s="18">
        <v>416</v>
      </c>
      <c r="B168" s="25">
        <v>9.0000000000000006E-5</v>
      </c>
      <c r="C168" s="25">
        <v>3.7200000000000002E-3</v>
      </c>
      <c r="D168" s="25">
        <f t="shared" si="22"/>
        <v>3.3000000000000043E-4</v>
      </c>
      <c r="E168" s="25"/>
      <c r="F168" s="25">
        <f t="shared" si="25"/>
        <v>-5.2379999999999961E-4</v>
      </c>
      <c r="G168" s="25">
        <f t="shared" si="26"/>
        <v>-1.2063113999999991E-2</v>
      </c>
      <c r="H168" s="25">
        <v>8.0000000000000002E-3</v>
      </c>
      <c r="I168" s="25">
        <f t="shared" si="23"/>
        <v>4.6100000000000004E-3</v>
      </c>
      <c r="J168" s="25"/>
      <c r="K168" s="25">
        <f t="shared" si="27"/>
        <v>3.2949900000000002E-3</v>
      </c>
      <c r="L168" s="25">
        <f t="shared" si="28"/>
        <v>7.5883619700000016E-2</v>
      </c>
      <c r="M168" s="25">
        <v>6.3899999999999998E-3</v>
      </c>
      <c r="N168" s="25">
        <f t="shared" si="31"/>
        <v>3.0000000000000001E-3</v>
      </c>
      <c r="O168" s="25"/>
      <c r="P168" s="25">
        <f t="shared" si="29"/>
        <v>1.0195899999999999E-3</v>
      </c>
      <c r="Q168" s="25">
        <f t="shared" si="30"/>
        <v>2.3481157699999998E-2</v>
      </c>
      <c r="R168" s="25">
        <v>6.6899999999999998E-3</v>
      </c>
      <c r="S168" s="25">
        <f t="shared" si="24"/>
        <v>3.3899999999999998E-3</v>
      </c>
    </row>
    <row r="169" spans="1:19" s="15" customFormat="1">
      <c r="A169" s="18">
        <v>417</v>
      </c>
      <c r="B169" s="25">
        <v>-8.0000000000000007E-5</v>
      </c>
      <c r="C169" s="25">
        <v>3.8500000000000001E-3</v>
      </c>
      <c r="D169" s="25">
        <f t="shared" si="22"/>
        <v>7.5500000000000003E-4</v>
      </c>
      <c r="E169" s="25"/>
      <c r="F169" s="25">
        <f t="shared" si="25"/>
        <v>-9.8800000000000016E-5</v>
      </c>
      <c r="G169" s="25">
        <f t="shared" si="26"/>
        <v>-2.2753640000000006E-3</v>
      </c>
      <c r="H169" s="25">
        <v>8.0099999999999998E-3</v>
      </c>
      <c r="I169" s="25">
        <f t="shared" si="23"/>
        <v>4.9149999999999992E-3</v>
      </c>
      <c r="J169" s="25"/>
      <c r="K169" s="25">
        <f t="shared" si="27"/>
        <v>3.5999899999999991E-3</v>
      </c>
      <c r="L169" s="25">
        <f t="shared" si="28"/>
        <v>8.2907769699999981E-2</v>
      </c>
      <c r="M169" s="25">
        <v>6.3899999999999998E-3</v>
      </c>
      <c r="N169" s="25">
        <f t="shared" si="31"/>
        <v>3.2949999999999998E-3</v>
      </c>
      <c r="O169" s="25"/>
      <c r="P169" s="25">
        <f t="shared" si="29"/>
        <v>1.3145899999999996E-3</v>
      </c>
      <c r="Q169" s="25">
        <f t="shared" si="30"/>
        <v>3.0275007699999992E-2</v>
      </c>
      <c r="R169" s="25">
        <v>6.2700000000000004E-3</v>
      </c>
      <c r="S169" s="25">
        <f t="shared" si="24"/>
        <v>3.0950000000000001E-3</v>
      </c>
    </row>
    <row r="170" spans="1:19" s="15" customFormat="1">
      <c r="A170" s="18">
        <v>418</v>
      </c>
      <c r="B170" s="25">
        <v>-1.0000000000000001E-5</v>
      </c>
      <c r="C170" s="25">
        <v>3.7499999999999999E-3</v>
      </c>
      <c r="D170" s="25">
        <f t="shared" si="22"/>
        <v>5.3999999999999968E-4</v>
      </c>
      <c r="E170" s="25"/>
      <c r="F170" s="25">
        <f t="shared" si="25"/>
        <v>-3.1380000000000036E-4</v>
      </c>
      <c r="G170" s="25">
        <f t="shared" si="26"/>
        <v>-7.2268140000000085E-3</v>
      </c>
      <c r="H170" s="25">
        <v>7.8700000000000003E-3</v>
      </c>
      <c r="I170" s="25">
        <f t="shared" si="23"/>
        <v>4.6600000000000001E-3</v>
      </c>
      <c r="J170" s="25"/>
      <c r="K170" s="25">
        <f t="shared" si="27"/>
        <v>3.3449899999999999E-3</v>
      </c>
      <c r="L170" s="25">
        <f t="shared" si="28"/>
        <v>7.7035119700000002E-2</v>
      </c>
      <c r="M170" s="25">
        <v>6.3899999999999998E-3</v>
      </c>
      <c r="N170" s="25">
        <f t="shared" si="31"/>
        <v>3.1799999999999997E-3</v>
      </c>
      <c r="O170" s="25"/>
      <c r="P170" s="25">
        <f t="shared" si="29"/>
        <v>1.1995899999999995E-3</v>
      </c>
      <c r="Q170" s="25">
        <f t="shared" si="30"/>
        <v>2.7626557699999992E-2</v>
      </c>
      <c r="R170" s="25">
        <v>6.43E-3</v>
      </c>
      <c r="S170" s="25">
        <f t="shared" si="24"/>
        <v>3.2100000000000002E-3</v>
      </c>
    </row>
    <row r="171" spans="1:19" s="15" customFormat="1">
      <c r="A171" s="18">
        <v>419</v>
      </c>
      <c r="B171" s="25">
        <v>4.0000000000000003E-5</v>
      </c>
      <c r="C171" s="25">
        <v>3.8700000000000002E-3</v>
      </c>
      <c r="D171" s="25">
        <f t="shared" si="22"/>
        <v>7.9999999999999993E-4</v>
      </c>
      <c r="E171" s="25"/>
      <c r="F171" s="25">
        <f t="shared" si="25"/>
        <v>-5.3800000000000115E-5</v>
      </c>
      <c r="G171" s="25">
        <f t="shared" si="26"/>
        <v>-1.2390140000000027E-3</v>
      </c>
      <c r="H171" s="25">
        <v>7.9389999999999999E-3</v>
      </c>
      <c r="I171" s="25">
        <f t="shared" si="23"/>
        <v>4.8690000000000001E-3</v>
      </c>
      <c r="J171" s="25"/>
      <c r="K171" s="25">
        <f t="shared" si="27"/>
        <v>3.5539899999999999E-3</v>
      </c>
      <c r="L171" s="25">
        <f t="shared" si="28"/>
        <v>8.1848389699999996E-2</v>
      </c>
      <c r="M171" s="25">
        <v>6.3899999999999998E-3</v>
      </c>
      <c r="N171" s="25">
        <f t="shared" si="31"/>
        <v>3.3199999999999996E-3</v>
      </c>
      <c r="O171" s="25"/>
      <c r="P171" s="25">
        <f t="shared" si="29"/>
        <v>1.3395899999999994E-3</v>
      </c>
      <c r="Q171" s="25">
        <f t="shared" si="30"/>
        <v>3.0850757699999988E-2</v>
      </c>
      <c r="R171" s="25">
        <v>6.1000000000000004E-3</v>
      </c>
      <c r="S171" s="25">
        <f t="shared" si="24"/>
        <v>3.0700000000000002E-3</v>
      </c>
    </row>
    <row r="172" spans="1:19" s="15" customFormat="1">
      <c r="A172" s="18">
        <v>420</v>
      </c>
      <c r="B172" s="25">
        <v>1.3999999999999999E-4</v>
      </c>
      <c r="C172" s="25">
        <v>3.6600000000000001E-3</v>
      </c>
      <c r="D172" s="25">
        <f t="shared" si="22"/>
        <v>3.9999999999999975E-4</v>
      </c>
      <c r="E172" s="25"/>
      <c r="F172" s="25">
        <f t="shared" si="25"/>
        <v>-4.538000000000003E-4</v>
      </c>
      <c r="G172" s="25">
        <f t="shared" si="26"/>
        <v>-1.0451014000000007E-2</v>
      </c>
      <c r="H172" s="25">
        <v>7.7400000000000004E-3</v>
      </c>
      <c r="I172" s="25">
        <f t="shared" si="23"/>
        <v>4.4799999999999996E-3</v>
      </c>
      <c r="J172" s="25"/>
      <c r="K172" s="25">
        <f t="shared" si="27"/>
        <v>3.1649899999999995E-3</v>
      </c>
      <c r="L172" s="25">
        <f t="shared" si="28"/>
        <v>7.2889719699999994E-2</v>
      </c>
      <c r="M172" s="25">
        <v>6.3899999999999998E-3</v>
      </c>
      <c r="N172" s="25">
        <f t="shared" si="31"/>
        <v>3.1299999999999995E-3</v>
      </c>
      <c r="O172" s="25"/>
      <c r="P172" s="25">
        <f t="shared" si="29"/>
        <v>1.1495899999999994E-3</v>
      </c>
      <c r="Q172" s="25">
        <f t="shared" si="30"/>
        <v>2.6475057699999988E-2</v>
      </c>
      <c r="R172" s="25">
        <v>6.3800000000000003E-3</v>
      </c>
      <c r="S172" s="25">
        <f t="shared" si="24"/>
        <v>3.2600000000000003E-3</v>
      </c>
    </row>
    <row r="173" spans="1:19" s="15" customFormat="1">
      <c r="A173" s="18">
        <v>421</v>
      </c>
      <c r="B173" s="25">
        <v>-2.0000000000000002E-5</v>
      </c>
      <c r="C173" s="25">
        <v>3.8E-3</v>
      </c>
      <c r="D173" s="25">
        <f t="shared" si="22"/>
        <v>8.4000000000000003E-4</v>
      </c>
      <c r="E173" s="25"/>
      <c r="F173" s="25">
        <f t="shared" si="25"/>
        <v>-1.380000000000001E-5</v>
      </c>
      <c r="G173" s="25">
        <f t="shared" si="26"/>
        <v>-3.1781400000000025E-4</v>
      </c>
      <c r="H173" s="25">
        <v>7.7200000000000003E-3</v>
      </c>
      <c r="I173" s="25">
        <f t="shared" si="23"/>
        <v>4.7600000000000003E-3</v>
      </c>
      <c r="J173" s="25"/>
      <c r="K173" s="25">
        <f t="shared" si="27"/>
        <v>3.4449900000000002E-3</v>
      </c>
      <c r="L173" s="25">
        <f t="shared" si="28"/>
        <v>7.9338119700000015E-2</v>
      </c>
      <c r="M173" s="25">
        <v>6.3899999999999998E-3</v>
      </c>
      <c r="N173" s="25">
        <f t="shared" si="31"/>
        <v>3.4299999999999999E-3</v>
      </c>
      <c r="O173" s="25"/>
      <c r="P173" s="25">
        <f t="shared" si="29"/>
        <v>1.4495899999999997E-3</v>
      </c>
      <c r="Q173" s="25">
        <f t="shared" si="30"/>
        <v>3.3384057699999997E-2</v>
      </c>
      <c r="R173" s="25">
        <v>5.94E-3</v>
      </c>
      <c r="S173" s="25">
        <f t="shared" si="24"/>
        <v>2.96E-3</v>
      </c>
    </row>
    <row r="174" spans="1:19" s="15" customFormat="1">
      <c r="A174" s="18">
        <v>422</v>
      </c>
      <c r="B174" s="25">
        <v>0</v>
      </c>
      <c r="C174" s="25">
        <v>3.63E-3</v>
      </c>
      <c r="D174" s="25">
        <f t="shared" si="22"/>
        <v>5.5499999999999994E-4</v>
      </c>
      <c r="E174" s="25"/>
      <c r="F174" s="25">
        <f t="shared" si="25"/>
        <v>-2.9880000000000011E-4</v>
      </c>
      <c r="G174" s="25">
        <f t="shared" si="26"/>
        <v>-6.8813640000000027E-3</v>
      </c>
      <c r="H174" s="25">
        <v>7.7799999999999996E-3</v>
      </c>
      <c r="I174" s="25">
        <f t="shared" si="23"/>
        <v>4.7049999999999991E-3</v>
      </c>
      <c r="J174" s="25"/>
      <c r="K174" s="25">
        <f t="shared" si="27"/>
        <v>3.389989999999999E-3</v>
      </c>
      <c r="L174" s="25">
        <f t="shared" si="28"/>
        <v>7.8071469699999979E-2</v>
      </c>
      <c r="M174" s="25">
        <v>6.3899999999999998E-3</v>
      </c>
      <c r="N174" s="25">
        <f t="shared" si="31"/>
        <v>3.3149999999999998E-3</v>
      </c>
      <c r="O174" s="25"/>
      <c r="P174" s="25">
        <f t="shared" si="29"/>
        <v>1.3345899999999996E-3</v>
      </c>
      <c r="Q174" s="25">
        <f t="shared" si="30"/>
        <v>3.0735607699999994E-2</v>
      </c>
      <c r="R174" s="25">
        <v>6.1500000000000001E-3</v>
      </c>
      <c r="S174" s="25">
        <f t="shared" si="24"/>
        <v>3.075E-3</v>
      </c>
    </row>
    <row r="175" spans="1:19" s="15" customFormat="1">
      <c r="A175" s="18">
        <v>423</v>
      </c>
      <c r="B175" s="25">
        <v>-2.0000000000000002E-5</v>
      </c>
      <c r="C175" s="25">
        <v>3.5599999999999998E-3</v>
      </c>
      <c r="D175" s="25">
        <f t="shared" si="22"/>
        <v>6.2999999999999992E-4</v>
      </c>
      <c r="E175" s="25"/>
      <c r="F175" s="25">
        <f t="shared" si="25"/>
        <v>-2.2380000000000013E-4</v>
      </c>
      <c r="G175" s="25">
        <f t="shared" si="26"/>
        <v>-5.154114000000003E-3</v>
      </c>
      <c r="H175" s="25">
        <v>7.5799999999999999E-3</v>
      </c>
      <c r="I175" s="25">
        <f t="shared" si="23"/>
        <v>4.6499999999999996E-3</v>
      </c>
      <c r="J175" s="25"/>
      <c r="K175" s="25">
        <f t="shared" si="27"/>
        <v>3.3349899999999995E-3</v>
      </c>
      <c r="L175" s="25">
        <f t="shared" si="28"/>
        <v>7.6804819699999999E-2</v>
      </c>
      <c r="M175" s="25">
        <v>6.3899999999999998E-3</v>
      </c>
      <c r="N175" s="25">
        <f t="shared" si="31"/>
        <v>3.46E-3</v>
      </c>
      <c r="O175" s="25"/>
      <c r="P175" s="25">
        <f t="shared" si="29"/>
        <v>1.4795899999999998E-3</v>
      </c>
      <c r="Q175" s="25">
        <f t="shared" si="30"/>
        <v>3.4074957699999998E-2</v>
      </c>
      <c r="R175" s="25">
        <v>5.8799999999999998E-3</v>
      </c>
      <c r="S175" s="25">
        <f t="shared" si="24"/>
        <v>2.9299999999999999E-3</v>
      </c>
    </row>
    <row r="176" spans="1:19" s="15" customFormat="1">
      <c r="A176" s="18">
        <v>424</v>
      </c>
      <c r="B176" s="25">
        <v>4.0000000000000003E-5</v>
      </c>
      <c r="C176" s="25">
        <v>3.7499999999999999E-3</v>
      </c>
      <c r="D176" s="25">
        <f t="shared" si="22"/>
        <v>7.3999999999999977E-4</v>
      </c>
      <c r="E176" s="25"/>
      <c r="F176" s="25">
        <f t="shared" si="25"/>
        <v>-1.1380000000000027E-4</v>
      </c>
      <c r="G176" s="25">
        <f t="shared" si="26"/>
        <v>-2.6208140000000065E-3</v>
      </c>
      <c r="H176" s="25">
        <v>7.6800000000000002E-3</v>
      </c>
      <c r="I176" s="25">
        <f t="shared" si="23"/>
        <v>4.6700000000000005E-3</v>
      </c>
      <c r="J176" s="25"/>
      <c r="K176" s="25">
        <f t="shared" si="27"/>
        <v>3.3549900000000004E-3</v>
      </c>
      <c r="L176" s="25">
        <f t="shared" si="28"/>
        <v>7.7265419700000018E-2</v>
      </c>
      <c r="M176" s="25">
        <v>6.3899999999999998E-3</v>
      </c>
      <c r="N176" s="25">
        <f t="shared" si="31"/>
        <v>3.3799999999999998E-3</v>
      </c>
      <c r="O176" s="25"/>
      <c r="P176" s="25">
        <f t="shared" si="29"/>
        <v>1.3995899999999996E-3</v>
      </c>
      <c r="Q176" s="25">
        <f t="shared" si="30"/>
        <v>3.223255769999999E-2</v>
      </c>
      <c r="R176" s="25">
        <v>5.9800000000000001E-3</v>
      </c>
      <c r="S176" s="25">
        <f t="shared" si="24"/>
        <v>3.0100000000000001E-3</v>
      </c>
    </row>
    <row r="177" spans="1:19" s="15" customFormat="1">
      <c r="A177" s="18">
        <v>425</v>
      </c>
      <c r="B177" s="25">
        <v>1.0000000000000001E-5</v>
      </c>
      <c r="C177" s="25">
        <v>3.46E-3</v>
      </c>
      <c r="D177" s="25">
        <f t="shared" si="22"/>
        <v>5.4000000000000012E-4</v>
      </c>
      <c r="E177" s="25"/>
      <c r="F177" s="25">
        <f t="shared" si="25"/>
        <v>-3.1379999999999993E-4</v>
      </c>
      <c r="G177" s="25">
        <f t="shared" si="26"/>
        <v>-7.2268139999999989E-3</v>
      </c>
      <c r="H177" s="25">
        <v>7.4400000000000004E-3</v>
      </c>
      <c r="I177" s="25">
        <f t="shared" si="23"/>
        <v>4.5200000000000006E-3</v>
      </c>
      <c r="J177" s="25"/>
      <c r="K177" s="25">
        <f t="shared" si="27"/>
        <v>3.2049900000000004E-3</v>
      </c>
      <c r="L177" s="25">
        <f t="shared" si="28"/>
        <v>7.3810919700000019E-2</v>
      </c>
      <c r="M177" s="25">
        <v>6.3899999999999998E-3</v>
      </c>
      <c r="N177" s="25">
        <f t="shared" si="31"/>
        <v>3.47E-3</v>
      </c>
      <c r="O177" s="25"/>
      <c r="P177" s="25">
        <f t="shared" si="29"/>
        <v>1.4895899999999998E-3</v>
      </c>
      <c r="Q177" s="25">
        <f t="shared" si="30"/>
        <v>3.4305257700000001E-2</v>
      </c>
      <c r="R177" s="25">
        <v>5.8300000000000001E-3</v>
      </c>
      <c r="S177" s="25">
        <f t="shared" si="24"/>
        <v>2.9199999999999999E-3</v>
      </c>
    </row>
    <row r="178" spans="1:19" s="15" customFormat="1">
      <c r="A178" s="18">
        <v>426</v>
      </c>
      <c r="B178" s="25">
        <v>1E-4</v>
      </c>
      <c r="C178" s="25">
        <v>3.49E-3</v>
      </c>
      <c r="D178" s="25">
        <f t="shared" si="22"/>
        <v>5.4499999999999991E-4</v>
      </c>
      <c r="E178" s="25"/>
      <c r="F178" s="25">
        <f t="shared" si="25"/>
        <v>-3.0880000000000013E-4</v>
      </c>
      <c r="G178" s="25">
        <f t="shared" si="26"/>
        <v>-7.1116640000000036E-3</v>
      </c>
      <c r="H178" s="25">
        <v>7.4599999999999996E-3</v>
      </c>
      <c r="I178" s="25">
        <f t="shared" si="23"/>
        <v>4.5149999999999999E-3</v>
      </c>
      <c r="J178" s="25"/>
      <c r="K178" s="25">
        <f t="shared" si="27"/>
        <v>3.1999899999999998E-3</v>
      </c>
      <c r="L178" s="25">
        <f t="shared" si="28"/>
        <v>7.3695769699999997E-2</v>
      </c>
      <c r="M178" s="25">
        <v>6.3800000000000003E-3</v>
      </c>
      <c r="N178" s="25">
        <f t="shared" si="31"/>
        <v>3.4350000000000001E-3</v>
      </c>
      <c r="O178" s="25"/>
      <c r="P178" s="25">
        <f t="shared" si="29"/>
        <v>1.45459E-3</v>
      </c>
      <c r="Q178" s="25">
        <f t="shared" si="30"/>
        <v>3.3499207699999999E-2</v>
      </c>
      <c r="R178" s="25">
        <v>5.79E-3</v>
      </c>
      <c r="S178" s="25">
        <f t="shared" si="24"/>
        <v>2.9450000000000001E-3</v>
      </c>
    </row>
    <row r="179" spans="1:19" s="15" customFormat="1">
      <c r="A179" s="18">
        <v>427</v>
      </c>
      <c r="B179" s="25">
        <v>-9.0000000000000006E-5</v>
      </c>
      <c r="C179" s="25">
        <v>3.32E-3</v>
      </c>
      <c r="D179" s="25">
        <f t="shared" si="22"/>
        <v>5.1499999999999983E-4</v>
      </c>
      <c r="E179" s="25"/>
      <c r="F179" s="25">
        <f t="shared" si="25"/>
        <v>-3.3880000000000021E-4</v>
      </c>
      <c r="G179" s="25">
        <f t="shared" si="26"/>
        <v>-7.8025640000000049E-3</v>
      </c>
      <c r="H179" s="25">
        <v>7.3099999999999997E-3</v>
      </c>
      <c r="I179" s="25">
        <f t="shared" si="23"/>
        <v>4.5049999999999995E-3</v>
      </c>
      <c r="J179" s="25"/>
      <c r="K179" s="25">
        <f t="shared" si="27"/>
        <v>3.1899899999999993E-3</v>
      </c>
      <c r="L179" s="25">
        <f t="shared" si="28"/>
        <v>7.3465469699999994E-2</v>
      </c>
      <c r="M179" s="25">
        <v>6.3699999999999998E-3</v>
      </c>
      <c r="N179" s="25">
        <f t="shared" si="31"/>
        <v>3.5649999999999996E-3</v>
      </c>
      <c r="O179" s="25"/>
      <c r="P179" s="25">
        <f t="shared" si="29"/>
        <v>1.5845899999999994E-3</v>
      </c>
      <c r="Q179" s="25">
        <f t="shared" si="30"/>
        <v>3.6493107699999985E-2</v>
      </c>
      <c r="R179" s="25">
        <v>5.7000000000000002E-3</v>
      </c>
      <c r="S179" s="25">
        <f t="shared" si="24"/>
        <v>2.8050000000000002E-3</v>
      </c>
    </row>
    <row r="180" spans="1:19" s="15" customFormat="1">
      <c r="A180" s="18">
        <v>428</v>
      </c>
      <c r="B180" s="25">
        <v>1.6000000000000001E-4</v>
      </c>
      <c r="C180" s="25">
        <v>3.47E-3</v>
      </c>
      <c r="D180" s="25">
        <f t="shared" si="22"/>
        <v>5.3999999999999968E-4</v>
      </c>
      <c r="E180" s="25"/>
      <c r="F180" s="25">
        <f t="shared" si="25"/>
        <v>-3.1380000000000036E-4</v>
      </c>
      <c r="G180" s="25">
        <f t="shared" si="26"/>
        <v>-7.2268140000000085E-3</v>
      </c>
      <c r="H180" s="25">
        <v>7.4099999999999999E-3</v>
      </c>
      <c r="I180" s="25">
        <f t="shared" si="23"/>
        <v>4.4799999999999996E-3</v>
      </c>
      <c r="J180" s="25"/>
      <c r="K180" s="25">
        <f t="shared" si="27"/>
        <v>3.1649899999999995E-3</v>
      </c>
      <c r="L180" s="25">
        <f t="shared" si="28"/>
        <v>7.2889719699999994E-2</v>
      </c>
      <c r="M180" s="25">
        <v>6.3699999999999998E-3</v>
      </c>
      <c r="N180" s="25">
        <f t="shared" si="31"/>
        <v>3.4399999999999995E-3</v>
      </c>
      <c r="O180" s="25"/>
      <c r="P180" s="25">
        <f t="shared" si="29"/>
        <v>1.4595899999999993E-3</v>
      </c>
      <c r="Q180" s="25">
        <f t="shared" si="30"/>
        <v>3.3614357699999986E-2</v>
      </c>
      <c r="R180" s="25">
        <v>5.7000000000000002E-3</v>
      </c>
      <c r="S180" s="25">
        <f t="shared" si="24"/>
        <v>2.9300000000000003E-3</v>
      </c>
    </row>
    <row r="181" spans="1:19" s="15" customFormat="1">
      <c r="A181" s="18">
        <v>429</v>
      </c>
      <c r="B181" s="25">
        <v>-9.0000000000000006E-5</v>
      </c>
      <c r="C181" s="25">
        <v>3.3300000000000001E-3</v>
      </c>
      <c r="D181" s="25">
        <f t="shared" si="22"/>
        <v>5.8999999999999981E-4</v>
      </c>
      <c r="E181" s="25"/>
      <c r="F181" s="25">
        <f t="shared" si="25"/>
        <v>-2.6380000000000023E-4</v>
      </c>
      <c r="G181" s="25">
        <f t="shared" si="26"/>
        <v>-6.0753140000000053E-3</v>
      </c>
      <c r="H181" s="25">
        <v>7.3699999999999998E-3</v>
      </c>
      <c r="I181" s="25">
        <f t="shared" si="23"/>
        <v>4.6299999999999996E-3</v>
      </c>
      <c r="J181" s="25"/>
      <c r="K181" s="25">
        <f t="shared" si="27"/>
        <v>3.3149899999999994E-3</v>
      </c>
      <c r="L181" s="25">
        <f t="shared" si="28"/>
        <v>7.6344219699999993E-2</v>
      </c>
      <c r="M181" s="25">
        <v>6.3600000000000002E-3</v>
      </c>
      <c r="N181" s="25">
        <f t="shared" si="31"/>
        <v>3.62E-3</v>
      </c>
      <c r="O181" s="25"/>
      <c r="P181" s="25">
        <f t="shared" si="29"/>
        <v>1.6395899999999998E-3</v>
      </c>
      <c r="Q181" s="25">
        <f t="shared" si="30"/>
        <v>3.77597577E-2</v>
      </c>
      <c r="R181" s="25">
        <v>5.5700000000000003E-3</v>
      </c>
      <c r="S181" s="25">
        <f t="shared" si="24"/>
        <v>2.7400000000000002E-3</v>
      </c>
    </row>
    <row r="182" spans="1:19" s="15" customFormat="1">
      <c r="A182" s="18">
        <v>430</v>
      </c>
      <c r="B182" s="25">
        <v>1.3999999999999999E-4</v>
      </c>
      <c r="C182" s="25">
        <v>3.5000000000000001E-3</v>
      </c>
      <c r="D182" s="25">
        <f t="shared" si="22"/>
        <v>6.8000000000000005E-4</v>
      </c>
      <c r="E182" s="25"/>
      <c r="F182" s="25">
        <f t="shared" si="25"/>
        <v>-1.738E-4</v>
      </c>
      <c r="G182" s="25">
        <f t="shared" si="26"/>
        <v>-4.0026139999999998E-3</v>
      </c>
      <c r="H182" s="25">
        <v>7.2399999999999999E-3</v>
      </c>
      <c r="I182" s="25">
        <f t="shared" si="23"/>
        <v>4.4200000000000003E-3</v>
      </c>
      <c r="J182" s="25"/>
      <c r="K182" s="25">
        <f t="shared" si="27"/>
        <v>3.1049900000000002E-3</v>
      </c>
      <c r="L182" s="25">
        <f t="shared" si="28"/>
        <v>7.1507919700000006E-2</v>
      </c>
      <c r="M182" s="25">
        <v>6.3499999999999997E-3</v>
      </c>
      <c r="N182" s="25">
        <f t="shared" si="31"/>
        <v>3.5299999999999997E-3</v>
      </c>
      <c r="O182" s="25"/>
      <c r="P182" s="25">
        <f t="shared" si="29"/>
        <v>1.5495899999999996E-3</v>
      </c>
      <c r="Q182" s="25">
        <f t="shared" si="30"/>
        <v>3.568705769999999E-2</v>
      </c>
      <c r="R182" s="25">
        <v>5.4999999999999997E-3</v>
      </c>
      <c r="S182" s="25">
        <f t="shared" si="24"/>
        <v>2.82E-3</v>
      </c>
    </row>
    <row r="183" spans="1:19" s="15" customFormat="1">
      <c r="A183" s="18">
        <v>431</v>
      </c>
      <c r="B183" s="25">
        <v>-1.2E-4</v>
      </c>
      <c r="C183" s="25">
        <v>3.1800000000000001E-3</v>
      </c>
      <c r="D183" s="25">
        <f t="shared" si="22"/>
        <v>5.1000000000000047E-4</v>
      </c>
      <c r="E183" s="25"/>
      <c r="F183" s="25">
        <f t="shared" si="25"/>
        <v>-3.4379999999999957E-4</v>
      </c>
      <c r="G183" s="25">
        <f t="shared" si="26"/>
        <v>-7.9177139999999906E-3</v>
      </c>
      <c r="H183" s="25">
        <v>7.0299999999999998E-3</v>
      </c>
      <c r="I183" s="25">
        <f t="shared" si="23"/>
        <v>4.3600000000000002E-3</v>
      </c>
      <c r="J183" s="25"/>
      <c r="K183" s="25">
        <f t="shared" si="27"/>
        <v>3.04499E-3</v>
      </c>
      <c r="L183" s="25">
        <f t="shared" si="28"/>
        <v>7.0126119700000003E-2</v>
      </c>
      <c r="M183" s="25">
        <v>6.3499999999999997E-3</v>
      </c>
      <c r="N183" s="25">
        <f t="shared" si="31"/>
        <v>3.6800000000000001E-3</v>
      </c>
      <c r="O183" s="25"/>
      <c r="P183" s="25">
        <f t="shared" si="29"/>
        <v>1.69959E-3</v>
      </c>
      <c r="Q183" s="25">
        <f t="shared" si="30"/>
        <v>3.9141557700000003E-2</v>
      </c>
      <c r="R183" s="25">
        <v>5.4599999999999996E-3</v>
      </c>
      <c r="S183" s="25">
        <f t="shared" si="24"/>
        <v>2.6699999999999996E-3</v>
      </c>
    </row>
    <row r="184" spans="1:19" s="15" customFormat="1">
      <c r="A184" s="18">
        <v>432</v>
      </c>
      <c r="B184" s="25">
        <v>6.8999999999999997E-5</v>
      </c>
      <c r="C184" s="25">
        <v>3.3E-3</v>
      </c>
      <c r="D184" s="25">
        <f t="shared" si="22"/>
        <v>4.8550000000000025E-4</v>
      </c>
      <c r="E184" s="25"/>
      <c r="F184" s="25">
        <f t="shared" si="25"/>
        <v>-3.6829999999999979E-4</v>
      </c>
      <c r="G184" s="25">
        <f t="shared" si="26"/>
        <v>-8.4819489999999956E-3</v>
      </c>
      <c r="H184" s="25">
        <v>6.96E-3</v>
      </c>
      <c r="I184" s="25">
        <f t="shared" si="23"/>
        <v>4.1454999999999999E-3</v>
      </c>
      <c r="J184" s="25"/>
      <c r="K184" s="25">
        <f t="shared" si="27"/>
        <v>2.8304899999999997E-3</v>
      </c>
      <c r="L184" s="25">
        <f t="shared" si="28"/>
        <v>6.5186184699999997E-2</v>
      </c>
      <c r="M184" s="25">
        <v>6.3400000000000001E-3</v>
      </c>
      <c r="N184" s="25">
        <f t="shared" si="31"/>
        <v>3.5255000000000004E-3</v>
      </c>
      <c r="O184" s="25"/>
      <c r="P184" s="25">
        <f t="shared" si="29"/>
        <v>1.5450900000000003E-3</v>
      </c>
      <c r="Q184" s="25">
        <f t="shared" si="30"/>
        <v>3.5583422700000006E-2</v>
      </c>
      <c r="R184" s="25">
        <v>5.5599999999999998E-3</v>
      </c>
      <c r="S184" s="25">
        <f t="shared" si="24"/>
        <v>2.8144999999999997E-3</v>
      </c>
    </row>
    <row r="185" spans="1:19" s="15" customFormat="1">
      <c r="A185" s="18">
        <v>433</v>
      </c>
      <c r="B185" s="25">
        <v>2.0000000000000002E-5</v>
      </c>
      <c r="C185" s="25">
        <v>2.9399999999999999E-3</v>
      </c>
      <c r="D185" s="25">
        <f t="shared" si="22"/>
        <v>1.5499999999999976E-4</v>
      </c>
      <c r="E185" s="25"/>
      <c r="F185" s="25">
        <f t="shared" si="25"/>
        <v>-6.9880000000000029E-4</v>
      </c>
      <c r="G185" s="25">
        <f t="shared" si="26"/>
        <v>-1.6093364000000006E-2</v>
      </c>
      <c r="H185" s="25">
        <v>7.0000000000000001E-3</v>
      </c>
      <c r="I185" s="25">
        <f t="shared" si="23"/>
        <v>4.215E-3</v>
      </c>
      <c r="J185" s="25"/>
      <c r="K185" s="25">
        <f t="shared" si="27"/>
        <v>2.8999899999999999E-3</v>
      </c>
      <c r="L185" s="25">
        <f t="shared" si="28"/>
        <v>6.6786769699999998E-2</v>
      </c>
      <c r="M185" s="25">
        <v>6.3299999999999997E-3</v>
      </c>
      <c r="N185" s="25">
        <f t="shared" si="31"/>
        <v>3.5449999999999995E-3</v>
      </c>
      <c r="O185" s="25"/>
      <c r="P185" s="25">
        <f t="shared" si="29"/>
        <v>1.5645899999999994E-3</v>
      </c>
      <c r="Q185" s="25">
        <f t="shared" si="30"/>
        <v>3.6032507699999987E-2</v>
      </c>
      <c r="R185" s="25">
        <v>5.5500000000000002E-3</v>
      </c>
      <c r="S185" s="25">
        <f t="shared" si="24"/>
        <v>2.7850000000000001E-3</v>
      </c>
    </row>
    <row r="186" spans="1:19" s="15" customFormat="1">
      <c r="A186" s="18">
        <v>434</v>
      </c>
      <c r="B186" s="25">
        <v>1.3999999999999999E-4</v>
      </c>
      <c r="C186" s="25">
        <v>3.2699999999999999E-3</v>
      </c>
      <c r="D186" s="25">
        <f t="shared" si="22"/>
        <v>5.6999999999999976E-4</v>
      </c>
      <c r="E186" s="25"/>
      <c r="F186" s="25">
        <f t="shared" si="25"/>
        <v>-2.8380000000000028E-4</v>
      </c>
      <c r="G186" s="25">
        <f t="shared" si="26"/>
        <v>-6.5359140000000072E-3</v>
      </c>
      <c r="H186" s="25">
        <v>6.9199999999999999E-3</v>
      </c>
      <c r="I186" s="25">
        <f t="shared" si="23"/>
        <v>4.2199999999999998E-3</v>
      </c>
      <c r="J186" s="25"/>
      <c r="K186" s="25">
        <f t="shared" si="27"/>
        <v>2.9049899999999997E-3</v>
      </c>
      <c r="L186" s="25">
        <f t="shared" si="28"/>
        <v>6.6901919699999993E-2</v>
      </c>
      <c r="M186" s="25">
        <v>6.3200000000000001E-3</v>
      </c>
      <c r="N186" s="25">
        <f t="shared" si="31"/>
        <v>3.62E-3</v>
      </c>
      <c r="O186" s="25"/>
      <c r="P186" s="25">
        <f t="shared" si="29"/>
        <v>1.6395899999999998E-3</v>
      </c>
      <c r="Q186" s="25">
        <f t="shared" si="30"/>
        <v>3.77597577E-2</v>
      </c>
      <c r="R186" s="25">
        <v>5.2599999999999999E-3</v>
      </c>
      <c r="S186" s="25">
        <f t="shared" si="24"/>
        <v>2.7000000000000001E-3</v>
      </c>
    </row>
    <row r="187" spans="1:19" s="15" customFormat="1">
      <c r="A187" s="18">
        <v>435</v>
      </c>
      <c r="B187" s="25">
        <v>-6.8999999999999997E-5</v>
      </c>
      <c r="C187" s="25">
        <v>2.8300000000000001E-3</v>
      </c>
      <c r="D187" s="25">
        <f t="shared" si="22"/>
        <v>1.1450000000000002E-4</v>
      </c>
      <c r="E187" s="25"/>
      <c r="F187" s="25">
        <f t="shared" si="25"/>
        <v>-7.3930000000000003E-4</v>
      </c>
      <c r="G187" s="25">
        <f t="shared" si="26"/>
        <v>-1.7026079000000003E-2</v>
      </c>
      <c r="H187" s="25">
        <v>6.9699999999999996E-3</v>
      </c>
      <c r="I187" s="25">
        <f t="shared" si="23"/>
        <v>4.2544999999999996E-3</v>
      </c>
      <c r="J187" s="25"/>
      <c r="K187" s="25">
        <f t="shared" si="27"/>
        <v>2.9394899999999995E-3</v>
      </c>
      <c r="L187" s="25">
        <f t="shared" si="28"/>
        <v>6.7696454699999992E-2</v>
      </c>
      <c r="M187" s="25">
        <v>6.3099999999999996E-3</v>
      </c>
      <c r="N187" s="25">
        <f t="shared" si="31"/>
        <v>3.5944999999999996E-3</v>
      </c>
      <c r="O187" s="25"/>
      <c r="P187" s="25">
        <f t="shared" si="29"/>
        <v>1.6140899999999994E-3</v>
      </c>
      <c r="Q187" s="25">
        <f t="shared" si="30"/>
        <v>3.717249269999999E-2</v>
      </c>
      <c r="R187" s="25">
        <v>5.4999999999999997E-3</v>
      </c>
      <c r="S187" s="25">
        <f t="shared" si="24"/>
        <v>2.7155E-3</v>
      </c>
    </row>
    <row r="188" spans="1:19" s="15" customFormat="1">
      <c r="A188" s="18">
        <v>436</v>
      </c>
      <c r="B188" s="25">
        <v>4.0000000000000003E-5</v>
      </c>
      <c r="C188" s="25">
        <v>3.15E-3</v>
      </c>
      <c r="D188" s="25">
        <f t="shared" si="22"/>
        <v>4.2500000000000003E-4</v>
      </c>
      <c r="E188" s="25"/>
      <c r="F188" s="25">
        <f t="shared" si="25"/>
        <v>-4.2880000000000001E-4</v>
      </c>
      <c r="G188" s="25">
        <f t="shared" si="26"/>
        <v>-9.8752640000000017E-3</v>
      </c>
      <c r="H188" s="25">
        <v>6.8100000000000001E-3</v>
      </c>
      <c r="I188" s="25">
        <f t="shared" si="23"/>
        <v>4.0850000000000001E-3</v>
      </c>
      <c r="J188" s="25"/>
      <c r="K188" s="25">
        <f t="shared" si="27"/>
        <v>2.76999E-3</v>
      </c>
      <c r="L188" s="25">
        <f t="shared" si="28"/>
        <v>6.3792869700000004E-2</v>
      </c>
      <c r="M188" s="25">
        <v>6.3099999999999996E-3</v>
      </c>
      <c r="N188" s="25">
        <f t="shared" si="31"/>
        <v>3.5849999999999996E-3</v>
      </c>
      <c r="O188" s="25"/>
      <c r="P188" s="25">
        <f t="shared" si="29"/>
        <v>1.6045899999999995E-3</v>
      </c>
      <c r="Q188" s="25">
        <f t="shared" si="30"/>
        <v>3.6953707699999991E-2</v>
      </c>
      <c r="R188" s="25">
        <v>5.4099999999999999E-3</v>
      </c>
      <c r="S188" s="25">
        <f t="shared" si="24"/>
        <v>2.725E-3</v>
      </c>
    </row>
    <row r="189" spans="1:19" s="15" customFormat="1">
      <c r="A189" s="18">
        <v>437</v>
      </c>
      <c r="B189" s="25">
        <v>-6.0000000000000002E-5</v>
      </c>
      <c r="C189" s="25">
        <v>3.0699999999999998E-3</v>
      </c>
      <c r="D189" s="25">
        <f t="shared" si="22"/>
        <v>4.649999999999997E-4</v>
      </c>
      <c r="E189" s="25"/>
      <c r="F189" s="25">
        <f t="shared" si="25"/>
        <v>-3.8880000000000034E-4</v>
      </c>
      <c r="G189" s="25">
        <f t="shared" si="26"/>
        <v>-8.9540640000000081E-3</v>
      </c>
      <c r="H189" s="25">
        <v>6.79E-3</v>
      </c>
      <c r="I189" s="25">
        <f t="shared" si="23"/>
        <v>4.1849999999999995E-3</v>
      </c>
      <c r="J189" s="25"/>
      <c r="K189" s="25">
        <f t="shared" si="27"/>
        <v>2.8699899999999993E-3</v>
      </c>
      <c r="L189" s="25">
        <f t="shared" si="28"/>
        <v>6.609586969999999E-2</v>
      </c>
      <c r="M189" s="25">
        <v>6.3099999999999996E-3</v>
      </c>
      <c r="N189" s="25">
        <f t="shared" si="31"/>
        <v>3.7049999999999995E-3</v>
      </c>
      <c r="O189" s="25"/>
      <c r="P189" s="25">
        <f t="shared" si="29"/>
        <v>1.7245899999999994E-3</v>
      </c>
      <c r="Q189" s="25">
        <f t="shared" si="30"/>
        <v>3.9717307699999989E-2</v>
      </c>
      <c r="R189" s="25">
        <v>5.2700000000000004E-3</v>
      </c>
      <c r="S189" s="25">
        <f t="shared" si="24"/>
        <v>2.6050000000000001E-3</v>
      </c>
    </row>
    <row r="190" spans="1:19" s="15" customFormat="1">
      <c r="A190" s="18">
        <v>438</v>
      </c>
      <c r="B190" s="25">
        <v>2.0000000000000002E-5</v>
      </c>
      <c r="C190" s="25">
        <v>3.14E-3</v>
      </c>
      <c r="D190" s="25">
        <f t="shared" si="22"/>
        <v>5.6499999999999996E-4</v>
      </c>
      <c r="E190" s="25"/>
      <c r="F190" s="25">
        <f t="shared" si="25"/>
        <v>-2.8880000000000008E-4</v>
      </c>
      <c r="G190" s="25">
        <f t="shared" si="26"/>
        <v>-6.6510640000000025E-3</v>
      </c>
      <c r="H190" s="25">
        <v>6.7200000000000003E-3</v>
      </c>
      <c r="I190" s="25">
        <f t="shared" si="23"/>
        <v>4.1450000000000002E-3</v>
      </c>
      <c r="J190" s="25"/>
      <c r="K190" s="25">
        <f t="shared" si="27"/>
        <v>2.8299900000000001E-3</v>
      </c>
      <c r="L190" s="25">
        <f t="shared" si="28"/>
        <v>6.5174669700000007E-2</v>
      </c>
      <c r="M190" s="25">
        <v>6.3E-3</v>
      </c>
      <c r="N190" s="25">
        <f t="shared" si="31"/>
        <v>3.725E-3</v>
      </c>
      <c r="O190" s="25"/>
      <c r="P190" s="25">
        <f t="shared" si="29"/>
        <v>1.7445899999999999E-3</v>
      </c>
      <c r="Q190" s="25">
        <f t="shared" si="30"/>
        <v>4.0177907700000001E-2</v>
      </c>
      <c r="R190" s="25">
        <v>5.13E-3</v>
      </c>
      <c r="S190" s="25">
        <f t="shared" si="24"/>
        <v>2.575E-3</v>
      </c>
    </row>
    <row r="191" spans="1:19" s="15" customFormat="1">
      <c r="A191" s="18">
        <v>439</v>
      </c>
      <c r="B191" s="25">
        <v>1.0000000000000001E-5</v>
      </c>
      <c r="C191" s="25">
        <v>2.7799999999999999E-3</v>
      </c>
      <c r="D191" s="25">
        <f t="shared" si="22"/>
        <v>8.5000000000000006E-5</v>
      </c>
      <c r="E191" s="25"/>
      <c r="F191" s="25">
        <f t="shared" si="25"/>
        <v>-7.6880000000000004E-4</v>
      </c>
      <c r="G191" s="25">
        <f t="shared" si="26"/>
        <v>-1.7705464000000001E-2</v>
      </c>
      <c r="H191" s="25">
        <v>6.7299999999999999E-3</v>
      </c>
      <c r="I191" s="25">
        <f t="shared" si="23"/>
        <v>4.0350000000000004E-3</v>
      </c>
      <c r="J191" s="25"/>
      <c r="K191" s="25">
        <f t="shared" si="27"/>
        <v>2.7199900000000003E-3</v>
      </c>
      <c r="L191" s="25">
        <f t="shared" si="28"/>
        <v>6.2641369700000005E-2</v>
      </c>
      <c r="M191" s="25">
        <v>6.2899999999999996E-3</v>
      </c>
      <c r="N191" s="25">
        <f t="shared" si="31"/>
        <v>3.5949999999999997E-3</v>
      </c>
      <c r="O191" s="25"/>
      <c r="P191" s="25">
        <f t="shared" si="29"/>
        <v>1.6145899999999995E-3</v>
      </c>
      <c r="Q191" s="25">
        <f t="shared" si="30"/>
        <v>3.7184007699999994E-2</v>
      </c>
      <c r="R191" s="25">
        <v>5.3800000000000002E-3</v>
      </c>
      <c r="S191" s="25">
        <f t="shared" si="24"/>
        <v>2.6949999999999999E-3</v>
      </c>
    </row>
    <row r="192" spans="1:19" s="15" customFormat="1">
      <c r="A192" s="18">
        <v>440</v>
      </c>
      <c r="B192" s="25">
        <v>1.2E-4</v>
      </c>
      <c r="C192" s="25">
        <v>3.0100000000000001E-3</v>
      </c>
      <c r="D192" s="25">
        <f t="shared" si="22"/>
        <v>4.9499999999999978E-4</v>
      </c>
      <c r="E192" s="25"/>
      <c r="F192" s="25">
        <f t="shared" si="25"/>
        <v>-3.5880000000000026E-4</v>
      </c>
      <c r="G192" s="25">
        <f t="shared" si="26"/>
        <v>-8.2631640000000069E-3</v>
      </c>
      <c r="H192" s="25">
        <v>6.8199999999999997E-3</v>
      </c>
      <c r="I192" s="25">
        <f t="shared" si="23"/>
        <v>4.3049999999999998E-3</v>
      </c>
      <c r="J192" s="25"/>
      <c r="K192" s="25">
        <f t="shared" si="27"/>
        <v>2.9899899999999997E-3</v>
      </c>
      <c r="L192" s="25">
        <f t="shared" si="28"/>
        <v>6.8859469699999995E-2</v>
      </c>
      <c r="M192" s="25">
        <v>6.28E-3</v>
      </c>
      <c r="N192" s="25">
        <f t="shared" si="31"/>
        <v>3.7649999999999997E-3</v>
      </c>
      <c r="O192" s="25"/>
      <c r="P192" s="25">
        <f t="shared" si="29"/>
        <v>1.7845899999999995E-3</v>
      </c>
      <c r="Q192" s="25">
        <f t="shared" si="30"/>
        <v>4.1099107699999991E-2</v>
      </c>
      <c r="R192" s="25">
        <v>4.9100000000000003E-3</v>
      </c>
      <c r="S192" s="25">
        <f t="shared" si="24"/>
        <v>2.5150000000000003E-3</v>
      </c>
    </row>
    <row r="193" spans="1:19" s="15" customFormat="1">
      <c r="A193" s="18">
        <v>441</v>
      </c>
      <c r="B193" s="25">
        <v>-3.0000000000000001E-5</v>
      </c>
      <c r="C193" s="25">
        <v>2.7299999999999998E-3</v>
      </c>
      <c r="D193" s="25">
        <f t="shared" si="22"/>
        <v>1.4999999999999953E-4</v>
      </c>
      <c r="E193" s="25"/>
      <c r="F193" s="25">
        <f t="shared" si="25"/>
        <v>-7.0380000000000052E-4</v>
      </c>
      <c r="G193" s="25">
        <f t="shared" si="26"/>
        <v>-1.6208514000000014E-2</v>
      </c>
      <c r="H193" s="25">
        <v>6.4400000000000004E-3</v>
      </c>
      <c r="I193" s="25">
        <f t="shared" si="23"/>
        <v>3.8600000000000001E-3</v>
      </c>
      <c r="J193" s="25"/>
      <c r="K193" s="25">
        <f t="shared" si="27"/>
        <v>2.5449900000000004E-3</v>
      </c>
      <c r="L193" s="25">
        <f t="shared" si="28"/>
        <v>5.8611119700000013E-2</v>
      </c>
      <c r="M193" s="25">
        <v>6.28E-3</v>
      </c>
      <c r="N193" s="25">
        <f t="shared" si="31"/>
        <v>3.6999999999999997E-3</v>
      </c>
      <c r="O193" s="25"/>
      <c r="P193" s="25">
        <f t="shared" si="29"/>
        <v>1.7195899999999996E-3</v>
      </c>
      <c r="Q193" s="25">
        <f t="shared" si="30"/>
        <v>3.9602157699999994E-2</v>
      </c>
      <c r="R193" s="25">
        <v>5.1900000000000002E-3</v>
      </c>
      <c r="S193" s="25">
        <f t="shared" si="24"/>
        <v>2.5800000000000003E-3</v>
      </c>
    </row>
    <row r="194" spans="1:19" s="15" customFormat="1">
      <c r="A194" s="18">
        <v>442</v>
      </c>
      <c r="B194" s="25">
        <v>-6.8999999999999997E-5</v>
      </c>
      <c r="C194" s="25">
        <v>3.0000000000000001E-3</v>
      </c>
      <c r="D194" s="25">
        <f t="shared" ref="D194:D257" si="32">C194-S194</f>
        <v>5.9949999999999977E-4</v>
      </c>
      <c r="E194" s="25"/>
      <c r="F194" s="25">
        <f t="shared" si="25"/>
        <v>-2.5430000000000027E-4</v>
      </c>
      <c r="G194" s="25">
        <f t="shared" si="26"/>
        <v>-5.8565290000000061E-3</v>
      </c>
      <c r="H194" s="25">
        <v>6.5799999999999999E-3</v>
      </c>
      <c r="I194" s="25">
        <f t="shared" ref="I194:I257" si="33">H194-S194</f>
        <v>4.1794999999999992E-3</v>
      </c>
      <c r="J194" s="25"/>
      <c r="K194" s="25">
        <f t="shared" si="27"/>
        <v>2.8644899999999991E-3</v>
      </c>
      <c r="L194" s="25">
        <f t="shared" si="28"/>
        <v>6.5969204699999978E-2</v>
      </c>
      <c r="M194" s="25">
        <v>6.2700000000000004E-3</v>
      </c>
      <c r="N194" s="25">
        <f t="shared" si="31"/>
        <v>3.8695000000000001E-3</v>
      </c>
      <c r="O194" s="25"/>
      <c r="P194" s="25">
        <f t="shared" si="29"/>
        <v>1.88909E-3</v>
      </c>
      <c r="Q194" s="25">
        <f t="shared" si="30"/>
        <v>4.3505742700000002E-2</v>
      </c>
      <c r="R194" s="25">
        <v>4.8700000000000002E-3</v>
      </c>
      <c r="S194" s="25">
        <f t="shared" ref="S194:S257" si="34">(B194+R194)/2</f>
        <v>2.4005000000000003E-3</v>
      </c>
    </row>
    <row r="195" spans="1:19" s="15" customFormat="1">
      <c r="A195" s="18">
        <v>443</v>
      </c>
      <c r="B195" s="25">
        <v>-1.0000000000000001E-5</v>
      </c>
      <c r="C195" s="25">
        <v>2.7799999999999999E-3</v>
      </c>
      <c r="D195" s="25">
        <f t="shared" si="32"/>
        <v>2.2999999999999974E-4</v>
      </c>
      <c r="E195" s="25"/>
      <c r="F195" s="25">
        <f t="shared" ref="F195:F258" si="35">D195-0.0008538</f>
        <v>-6.2380000000000031E-4</v>
      </c>
      <c r="G195" s="25">
        <f t="shared" ref="G195:G258" si="36">F195*23.03</f>
        <v>-1.4366114000000008E-2</v>
      </c>
      <c r="H195" s="25">
        <v>6.5300000000000002E-3</v>
      </c>
      <c r="I195" s="25">
        <f t="shared" si="33"/>
        <v>3.98E-3</v>
      </c>
      <c r="J195" s="25"/>
      <c r="K195" s="25">
        <f t="shared" ref="K195:K258" si="37">I195-0.00131501</f>
        <v>2.6649899999999999E-3</v>
      </c>
      <c r="L195" s="25">
        <f t="shared" ref="L195:L258" si="38">K195*23.03</f>
        <v>6.1374719700000004E-2</v>
      </c>
      <c r="M195" s="25">
        <v>6.2700000000000004E-3</v>
      </c>
      <c r="N195" s="25">
        <f t="shared" si="31"/>
        <v>3.7200000000000002E-3</v>
      </c>
      <c r="O195" s="25"/>
      <c r="P195" s="25">
        <f t="shared" ref="P195:P258" si="39">N195-0.00198041</f>
        <v>1.7395900000000001E-3</v>
      </c>
      <c r="Q195" s="25">
        <f t="shared" ref="Q195:Q258" si="40">P195*23.03</f>
        <v>4.0062757700000007E-2</v>
      </c>
      <c r="R195" s="25">
        <v>5.11E-3</v>
      </c>
      <c r="S195" s="25">
        <f t="shared" si="34"/>
        <v>2.5500000000000002E-3</v>
      </c>
    </row>
    <row r="196" spans="1:19" s="15" customFormat="1">
      <c r="A196" s="18">
        <v>444</v>
      </c>
      <c r="B196" s="25">
        <v>-4.0000000000000003E-5</v>
      </c>
      <c r="C196" s="25">
        <v>2.8E-3</v>
      </c>
      <c r="D196" s="25">
        <f t="shared" si="32"/>
        <v>3.6499999999999987E-4</v>
      </c>
      <c r="E196" s="25"/>
      <c r="F196" s="25">
        <f t="shared" si="35"/>
        <v>-4.8880000000000017E-4</v>
      </c>
      <c r="G196" s="25">
        <f t="shared" si="36"/>
        <v>-1.1257064000000004E-2</v>
      </c>
      <c r="H196" s="25">
        <v>6.4599999999999996E-3</v>
      </c>
      <c r="I196" s="25">
        <f t="shared" si="33"/>
        <v>4.0249999999999991E-3</v>
      </c>
      <c r="J196" s="25"/>
      <c r="K196" s="25">
        <f t="shared" si="37"/>
        <v>2.7099899999999989E-3</v>
      </c>
      <c r="L196" s="25">
        <f t="shared" si="38"/>
        <v>6.2411069699999981E-2</v>
      </c>
      <c r="M196" s="25">
        <v>6.2599999999999999E-3</v>
      </c>
      <c r="N196" s="25">
        <f t="shared" si="31"/>
        <v>3.8249999999999998E-3</v>
      </c>
      <c r="O196" s="25"/>
      <c r="P196" s="25">
        <f t="shared" si="39"/>
        <v>1.8445899999999997E-3</v>
      </c>
      <c r="Q196" s="25">
        <f t="shared" si="40"/>
        <v>4.2480907699999994E-2</v>
      </c>
      <c r="R196" s="25">
        <v>4.9100000000000003E-3</v>
      </c>
      <c r="S196" s="25">
        <f t="shared" si="34"/>
        <v>2.4350000000000001E-3</v>
      </c>
    </row>
    <row r="197" spans="1:19" s="15" customFormat="1">
      <c r="A197" s="18">
        <v>445</v>
      </c>
      <c r="B197" s="25">
        <v>1.3999999999999999E-4</v>
      </c>
      <c r="C197" s="25">
        <v>2.7499999999999998E-3</v>
      </c>
      <c r="D197" s="25">
        <f t="shared" si="32"/>
        <v>2.5499999999999958E-4</v>
      </c>
      <c r="E197" s="25"/>
      <c r="F197" s="25">
        <f t="shared" si="35"/>
        <v>-5.9880000000000046E-4</v>
      </c>
      <c r="G197" s="25">
        <f t="shared" si="36"/>
        <v>-1.3790364000000012E-2</v>
      </c>
      <c r="H197" s="25">
        <v>6.4000000000000003E-3</v>
      </c>
      <c r="I197" s="25">
        <f t="shared" si="33"/>
        <v>3.9050000000000001E-3</v>
      </c>
      <c r="J197" s="25"/>
      <c r="K197" s="25">
        <f t="shared" si="37"/>
        <v>2.5899900000000003E-3</v>
      </c>
      <c r="L197" s="25">
        <f t="shared" si="38"/>
        <v>5.9647469700000011E-2</v>
      </c>
      <c r="M197" s="25">
        <v>6.2599999999999999E-3</v>
      </c>
      <c r="N197" s="25">
        <f t="shared" si="31"/>
        <v>3.7649999999999997E-3</v>
      </c>
      <c r="O197" s="25"/>
      <c r="P197" s="25">
        <f t="shared" si="39"/>
        <v>1.7845899999999995E-3</v>
      </c>
      <c r="Q197" s="25">
        <f t="shared" si="40"/>
        <v>4.1099107699999991E-2</v>
      </c>
      <c r="R197" s="25">
        <v>4.8500000000000001E-3</v>
      </c>
      <c r="S197" s="25">
        <f t="shared" si="34"/>
        <v>2.4950000000000003E-3</v>
      </c>
    </row>
    <row r="198" spans="1:19" s="15" customFormat="1">
      <c r="A198" s="18">
        <v>446</v>
      </c>
      <c r="B198" s="25">
        <v>3.0000000000000001E-5</v>
      </c>
      <c r="C198" s="25">
        <v>3.0100000000000001E-3</v>
      </c>
      <c r="D198" s="25">
        <f t="shared" si="32"/>
        <v>7.000000000000001E-4</v>
      </c>
      <c r="E198" s="25"/>
      <c r="F198" s="25">
        <f t="shared" si="35"/>
        <v>-1.5379999999999994E-4</v>
      </c>
      <c r="G198" s="25">
        <f t="shared" si="36"/>
        <v>-3.5420139999999987E-3</v>
      </c>
      <c r="H198" s="25">
        <v>6.4999999999999997E-3</v>
      </c>
      <c r="I198" s="25">
        <f t="shared" si="33"/>
        <v>4.1899999999999993E-3</v>
      </c>
      <c r="J198" s="25"/>
      <c r="K198" s="25">
        <f t="shared" si="37"/>
        <v>2.8749899999999991E-3</v>
      </c>
      <c r="L198" s="25">
        <f t="shared" si="38"/>
        <v>6.6211019699999984E-2</v>
      </c>
      <c r="M198" s="25">
        <v>6.2500000000000003E-3</v>
      </c>
      <c r="N198" s="25">
        <f t="shared" si="31"/>
        <v>3.9400000000000008E-3</v>
      </c>
      <c r="O198" s="25"/>
      <c r="P198" s="25">
        <f t="shared" si="39"/>
        <v>1.9595900000000006E-3</v>
      </c>
      <c r="Q198" s="25">
        <f t="shared" si="40"/>
        <v>4.5129357700000018E-2</v>
      </c>
      <c r="R198" s="25">
        <v>4.5900000000000003E-3</v>
      </c>
      <c r="S198" s="25">
        <f t="shared" si="34"/>
        <v>2.31E-3</v>
      </c>
    </row>
    <row r="199" spans="1:19" s="15" customFormat="1">
      <c r="A199" s="18">
        <v>447</v>
      </c>
      <c r="B199" s="25">
        <v>8.0000000000000007E-5</v>
      </c>
      <c r="C199" s="25">
        <v>2.7100000000000002E-3</v>
      </c>
      <c r="D199" s="25">
        <f t="shared" si="32"/>
        <v>2.850000000000001E-4</v>
      </c>
      <c r="E199" s="25"/>
      <c r="F199" s="25">
        <f t="shared" si="35"/>
        <v>-5.6879999999999995E-4</v>
      </c>
      <c r="G199" s="25">
        <f t="shared" si="36"/>
        <v>-1.3099464E-2</v>
      </c>
      <c r="H199" s="25">
        <v>6.2500000000000003E-3</v>
      </c>
      <c r="I199" s="25">
        <f t="shared" si="33"/>
        <v>3.8250000000000003E-3</v>
      </c>
      <c r="J199" s="25"/>
      <c r="K199" s="25">
        <f t="shared" si="37"/>
        <v>2.5099900000000001E-3</v>
      </c>
      <c r="L199" s="25">
        <f t="shared" si="38"/>
        <v>5.7805069700000003E-2</v>
      </c>
      <c r="M199" s="25">
        <v>6.2399999999999999E-3</v>
      </c>
      <c r="N199" s="25">
        <f t="shared" si="31"/>
        <v>3.8149999999999998E-3</v>
      </c>
      <c r="O199" s="25"/>
      <c r="P199" s="25">
        <f t="shared" si="39"/>
        <v>1.8345899999999997E-3</v>
      </c>
      <c r="Q199" s="25">
        <f t="shared" si="40"/>
        <v>4.2250607699999991E-2</v>
      </c>
      <c r="R199" s="25">
        <v>4.7699999999999999E-3</v>
      </c>
      <c r="S199" s="25">
        <f t="shared" si="34"/>
        <v>2.4250000000000001E-3</v>
      </c>
    </row>
    <row r="200" spans="1:19" s="15" customFormat="1">
      <c r="A200" s="18">
        <v>448</v>
      </c>
      <c r="B200" s="25">
        <v>5.0000000000000002E-5</v>
      </c>
      <c r="C200" s="25">
        <v>2.96E-3</v>
      </c>
      <c r="D200" s="25">
        <f t="shared" si="32"/>
        <v>5.2500000000000029E-4</v>
      </c>
      <c r="E200" s="25"/>
      <c r="F200" s="25">
        <f t="shared" si="35"/>
        <v>-3.2879999999999975E-4</v>
      </c>
      <c r="G200" s="25">
        <f t="shared" si="36"/>
        <v>-7.5722639999999944E-3</v>
      </c>
      <c r="H200" s="25">
        <v>6.3899999999999998E-3</v>
      </c>
      <c r="I200" s="25">
        <f t="shared" si="33"/>
        <v>3.9550000000000002E-3</v>
      </c>
      <c r="J200" s="25"/>
      <c r="K200" s="25">
        <f t="shared" si="37"/>
        <v>2.63999E-3</v>
      </c>
      <c r="L200" s="25">
        <f t="shared" si="38"/>
        <v>6.0798969700000004E-2</v>
      </c>
      <c r="M200" s="25">
        <v>6.2300000000000003E-3</v>
      </c>
      <c r="N200" s="25">
        <f t="shared" si="31"/>
        <v>3.7950000000000006E-3</v>
      </c>
      <c r="O200" s="25"/>
      <c r="P200" s="25">
        <f t="shared" si="39"/>
        <v>1.8145900000000005E-3</v>
      </c>
      <c r="Q200" s="25">
        <f t="shared" si="40"/>
        <v>4.1790007700000013E-2</v>
      </c>
      <c r="R200" s="25">
        <v>4.8199999999999996E-3</v>
      </c>
      <c r="S200" s="25">
        <f t="shared" si="34"/>
        <v>2.4349999999999997E-3</v>
      </c>
    </row>
    <row r="201" spans="1:19" s="15" customFormat="1">
      <c r="A201" s="18">
        <v>449</v>
      </c>
      <c r="B201" s="25">
        <v>5.0000000000000002E-5</v>
      </c>
      <c r="C201" s="25">
        <v>2.5600000000000002E-3</v>
      </c>
      <c r="D201" s="25">
        <f t="shared" si="32"/>
        <v>1.4500000000000016E-4</v>
      </c>
      <c r="E201" s="25"/>
      <c r="F201" s="25">
        <f t="shared" si="35"/>
        <v>-7.0879999999999988E-4</v>
      </c>
      <c r="G201" s="25">
        <f t="shared" si="36"/>
        <v>-1.6323663999999998E-2</v>
      </c>
      <c r="H201" s="25">
        <v>6.1900000000000002E-3</v>
      </c>
      <c r="I201" s="25">
        <f t="shared" si="33"/>
        <v>3.7750000000000001E-3</v>
      </c>
      <c r="J201" s="25"/>
      <c r="K201" s="25">
        <f t="shared" si="37"/>
        <v>2.4599900000000004E-3</v>
      </c>
      <c r="L201" s="25">
        <f t="shared" si="38"/>
        <v>5.665356970000001E-2</v>
      </c>
      <c r="M201" s="25">
        <v>6.2199999999999998E-3</v>
      </c>
      <c r="N201" s="25">
        <f t="shared" si="31"/>
        <v>3.8049999999999998E-3</v>
      </c>
      <c r="O201" s="25"/>
      <c r="P201" s="25">
        <f t="shared" si="39"/>
        <v>1.8245899999999996E-3</v>
      </c>
      <c r="Q201" s="25">
        <f t="shared" si="40"/>
        <v>4.2020307699999995E-2</v>
      </c>
      <c r="R201" s="25">
        <v>4.7800000000000004E-3</v>
      </c>
      <c r="S201" s="25">
        <f t="shared" si="34"/>
        <v>2.415E-3</v>
      </c>
    </row>
    <row r="202" spans="1:19" s="15" customFormat="1">
      <c r="A202" s="18">
        <v>450</v>
      </c>
      <c r="B202" s="25">
        <v>0</v>
      </c>
      <c r="C202" s="25">
        <v>2.7399999999999998E-3</v>
      </c>
      <c r="D202" s="25">
        <f t="shared" si="32"/>
        <v>4.0999999999999977E-4</v>
      </c>
      <c r="E202" s="25"/>
      <c r="F202" s="25">
        <f t="shared" si="35"/>
        <v>-4.4380000000000027E-4</v>
      </c>
      <c r="G202" s="25">
        <f t="shared" si="36"/>
        <v>-1.0220714000000007E-2</v>
      </c>
      <c r="H202" s="25">
        <v>6.3E-3</v>
      </c>
      <c r="I202" s="25">
        <f t="shared" si="33"/>
        <v>3.9699999999999996E-3</v>
      </c>
      <c r="J202" s="25"/>
      <c r="K202" s="25">
        <f t="shared" si="37"/>
        <v>2.6549899999999994E-3</v>
      </c>
      <c r="L202" s="25">
        <f t="shared" si="38"/>
        <v>6.1144419699999987E-2</v>
      </c>
      <c r="M202" s="25">
        <v>6.2199999999999998E-3</v>
      </c>
      <c r="N202" s="25">
        <f t="shared" si="31"/>
        <v>3.8899999999999998E-3</v>
      </c>
      <c r="O202" s="25"/>
      <c r="P202" s="25">
        <f t="shared" si="39"/>
        <v>1.9095899999999996E-3</v>
      </c>
      <c r="Q202" s="25">
        <f t="shared" si="40"/>
        <v>4.3977857699999991E-2</v>
      </c>
      <c r="R202" s="25">
        <v>4.6600000000000001E-3</v>
      </c>
      <c r="S202" s="25">
        <f t="shared" si="34"/>
        <v>2.33E-3</v>
      </c>
    </row>
    <row r="203" spans="1:19" s="15" customFormat="1">
      <c r="A203" s="18">
        <v>451</v>
      </c>
      <c r="B203" s="25">
        <v>5.0000000000000002E-5</v>
      </c>
      <c r="C203" s="25">
        <v>2.5100000000000001E-3</v>
      </c>
      <c r="D203" s="25">
        <f t="shared" si="32"/>
        <v>1.1000000000000029E-4</v>
      </c>
      <c r="E203" s="25"/>
      <c r="F203" s="25">
        <f t="shared" si="35"/>
        <v>-7.4379999999999976E-4</v>
      </c>
      <c r="G203" s="25">
        <f t="shared" si="36"/>
        <v>-1.7129713999999994E-2</v>
      </c>
      <c r="H203" s="25">
        <v>6.1199999999999996E-3</v>
      </c>
      <c r="I203" s="25">
        <f t="shared" si="33"/>
        <v>3.7199999999999998E-3</v>
      </c>
      <c r="J203" s="25"/>
      <c r="K203" s="25">
        <f t="shared" si="37"/>
        <v>2.4049900000000001E-3</v>
      </c>
      <c r="L203" s="25">
        <f t="shared" si="38"/>
        <v>5.5386919700000002E-2</v>
      </c>
      <c r="M203" s="25">
        <v>6.2100000000000002E-3</v>
      </c>
      <c r="N203" s="25">
        <f t="shared" si="31"/>
        <v>3.8100000000000005E-3</v>
      </c>
      <c r="O203" s="25"/>
      <c r="P203" s="25">
        <f t="shared" si="39"/>
        <v>1.8295900000000003E-3</v>
      </c>
      <c r="Q203" s="25">
        <f t="shared" si="40"/>
        <v>4.2135457700000011E-2</v>
      </c>
      <c r="R203" s="25">
        <v>4.7499999999999999E-3</v>
      </c>
      <c r="S203" s="25">
        <f t="shared" si="34"/>
        <v>2.3999999999999998E-3</v>
      </c>
    </row>
    <row r="204" spans="1:19" s="15" customFormat="1">
      <c r="A204" s="18">
        <v>452</v>
      </c>
      <c r="B204" s="25">
        <v>1.1E-4</v>
      </c>
      <c r="C204" s="25">
        <v>2.7799999999999999E-3</v>
      </c>
      <c r="D204" s="25">
        <f t="shared" si="32"/>
        <v>4.6999999999999993E-4</v>
      </c>
      <c r="E204" s="25"/>
      <c r="F204" s="25">
        <f t="shared" si="35"/>
        <v>-3.8380000000000011E-4</v>
      </c>
      <c r="G204" s="25">
        <f t="shared" si="36"/>
        <v>-8.8389140000000033E-3</v>
      </c>
      <c r="H204" s="25">
        <v>6.1500000000000001E-3</v>
      </c>
      <c r="I204" s="25">
        <f t="shared" si="33"/>
        <v>3.8400000000000001E-3</v>
      </c>
      <c r="J204" s="25"/>
      <c r="K204" s="25">
        <f t="shared" si="37"/>
        <v>2.5249900000000004E-3</v>
      </c>
      <c r="L204" s="25">
        <f t="shared" si="38"/>
        <v>5.8150519700000014E-2</v>
      </c>
      <c r="M204" s="25">
        <v>6.3499999999999997E-3</v>
      </c>
      <c r="N204" s="25">
        <f t="shared" si="31"/>
        <v>4.0400000000000002E-3</v>
      </c>
      <c r="O204" s="25"/>
      <c r="P204" s="25">
        <f t="shared" si="39"/>
        <v>2.05959E-3</v>
      </c>
      <c r="Q204" s="25">
        <f t="shared" si="40"/>
        <v>4.7432357700000004E-2</v>
      </c>
      <c r="R204" s="25">
        <v>4.5100000000000001E-3</v>
      </c>
      <c r="S204" s="25">
        <f t="shared" si="34"/>
        <v>2.31E-3</v>
      </c>
    </row>
    <row r="205" spans="1:19" s="15" customFormat="1">
      <c r="A205" s="18">
        <v>453</v>
      </c>
      <c r="B205" s="25">
        <v>2.0000000000000002E-5</v>
      </c>
      <c r="C205" s="25">
        <v>2.4199999999999998E-3</v>
      </c>
      <c r="D205" s="25">
        <f t="shared" si="32"/>
        <v>1.2499999999999968E-4</v>
      </c>
      <c r="E205" s="25"/>
      <c r="F205" s="25">
        <f t="shared" si="35"/>
        <v>-7.2880000000000037E-4</v>
      </c>
      <c r="G205" s="25">
        <f t="shared" si="36"/>
        <v>-1.6784264000000011E-2</v>
      </c>
      <c r="H205" s="25">
        <v>6.0899999999999999E-3</v>
      </c>
      <c r="I205" s="25">
        <f t="shared" si="33"/>
        <v>3.7949999999999998E-3</v>
      </c>
      <c r="J205" s="25"/>
      <c r="K205" s="25">
        <f t="shared" si="37"/>
        <v>2.4799899999999996E-3</v>
      </c>
      <c r="L205" s="25">
        <f t="shared" si="38"/>
        <v>5.7114169699999995E-2</v>
      </c>
      <c r="M205" s="25">
        <v>6.2300000000000003E-3</v>
      </c>
      <c r="N205" s="25">
        <f t="shared" si="31"/>
        <v>3.9350000000000001E-3</v>
      </c>
      <c r="O205" s="25"/>
      <c r="P205" s="25">
        <f t="shared" si="39"/>
        <v>1.95459E-3</v>
      </c>
      <c r="Q205" s="25">
        <f t="shared" si="40"/>
        <v>4.5014207700000003E-2</v>
      </c>
      <c r="R205" s="25">
        <v>4.5700000000000003E-3</v>
      </c>
      <c r="S205" s="25">
        <f t="shared" si="34"/>
        <v>2.2950000000000002E-3</v>
      </c>
    </row>
    <row r="206" spans="1:19" s="15" customFormat="1">
      <c r="A206" s="18">
        <v>454</v>
      </c>
      <c r="B206" s="25">
        <v>-9.0000000000000006E-5</v>
      </c>
      <c r="C206" s="25">
        <v>2.6700000000000001E-3</v>
      </c>
      <c r="D206" s="25">
        <f t="shared" si="32"/>
        <v>4.6500000000000014E-4</v>
      </c>
      <c r="E206" s="25"/>
      <c r="F206" s="25">
        <f t="shared" si="35"/>
        <v>-3.8879999999999991E-4</v>
      </c>
      <c r="G206" s="25">
        <f t="shared" si="36"/>
        <v>-8.9540639999999977E-3</v>
      </c>
      <c r="H206" s="25">
        <v>6.0800000000000003E-3</v>
      </c>
      <c r="I206" s="25">
        <f t="shared" si="33"/>
        <v>3.8750000000000004E-3</v>
      </c>
      <c r="J206" s="25"/>
      <c r="K206" s="25">
        <f t="shared" si="37"/>
        <v>2.5599900000000007E-3</v>
      </c>
      <c r="L206" s="25">
        <f t="shared" si="38"/>
        <v>5.8956569700000017E-2</v>
      </c>
      <c r="M206" s="25">
        <v>6.3699999999999998E-3</v>
      </c>
      <c r="N206" s="25">
        <f t="shared" ref="N206:N269" si="41">M206-S206</f>
        <v>4.1650000000000003E-3</v>
      </c>
      <c r="O206" s="25"/>
      <c r="P206" s="25">
        <f t="shared" si="39"/>
        <v>2.1845900000000001E-3</v>
      </c>
      <c r="Q206" s="25">
        <f t="shared" si="40"/>
        <v>5.0311107700000003E-2</v>
      </c>
      <c r="R206" s="25">
        <v>4.4999999999999997E-3</v>
      </c>
      <c r="S206" s="25">
        <f t="shared" si="34"/>
        <v>2.2049999999999999E-3</v>
      </c>
    </row>
    <row r="207" spans="1:19" s="15" customFormat="1">
      <c r="A207" s="18">
        <v>455</v>
      </c>
      <c r="B207" s="25">
        <v>-3.0000000000000001E-5</v>
      </c>
      <c r="C207" s="25">
        <v>2.47E-3</v>
      </c>
      <c r="D207" s="25">
        <f t="shared" si="32"/>
        <v>1.7499999999999981E-4</v>
      </c>
      <c r="E207" s="25"/>
      <c r="F207" s="25">
        <f t="shared" si="35"/>
        <v>-6.7880000000000024E-4</v>
      </c>
      <c r="G207" s="25">
        <f t="shared" si="36"/>
        <v>-1.5632764000000007E-2</v>
      </c>
      <c r="H207" s="25">
        <v>5.9800000000000001E-3</v>
      </c>
      <c r="I207" s="25">
        <f t="shared" si="33"/>
        <v>3.6849999999999999E-3</v>
      </c>
      <c r="J207" s="25"/>
      <c r="K207" s="25">
        <f t="shared" si="37"/>
        <v>2.3699899999999998E-3</v>
      </c>
      <c r="L207" s="25">
        <f t="shared" si="38"/>
        <v>5.45808697E-2</v>
      </c>
      <c r="M207" s="25">
        <v>6.1199999999999996E-3</v>
      </c>
      <c r="N207" s="25">
        <f t="shared" si="41"/>
        <v>3.8249999999999994E-3</v>
      </c>
      <c r="O207" s="25"/>
      <c r="P207" s="25">
        <f t="shared" si="39"/>
        <v>1.8445899999999993E-3</v>
      </c>
      <c r="Q207" s="25">
        <f t="shared" si="40"/>
        <v>4.2480907699999987E-2</v>
      </c>
      <c r="R207" s="25">
        <v>4.62E-3</v>
      </c>
      <c r="S207" s="25">
        <f t="shared" si="34"/>
        <v>2.2950000000000002E-3</v>
      </c>
    </row>
    <row r="208" spans="1:19" s="15" customFormat="1">
      <c r="A208" s="18">
        <v>456</v>
      </c>
      <c r="B208" s="25">
        <v>1.3999999999999999E-4</v>
      </c>
      <c r="C208" s="25">
        <v>2.6199999999999999E-3</v>
      </c>
      <c r="D208" s="25">
        <f t="shared" si="32"/>
        <v>4.2999999999999983E-4</v>
      </c>
      <c r="E208" s="25"/>
      <c r="F208" s="25">
        <f t="shared" si="35"/>
        <v>-4.2380000000000022E-4</v>
      </c>
      <c r="G208" s="25">
        <f t="shared" si="36"/>
        <v>-9.7601140000000055E-3</v>
      </c>
      <c r="H208" s="25">
        <v>6.0000000000000001E-3</v>
      </c>
      <c r="I208" s="25">
        <f t="shared" si="33"/>
        <v>3.81E-3</v>
      </c>
      <c r="J208" s="25"/>
      <c r="K208" s="25">
        <f t="shared" si="37"/>
        <v>2.4949899999999999E-3</v>
      </c>
      <c r="L208" s="25">
        <f t="shared" si="38"/>
        <v>5.7459619699999999E-2</v>
      </c>
      <c r="M208" s="25">
        <v>6.2599999999999999E-3</v>
      </c>
      <c r="N208" s="25">
        <f t="shared" si="41"/>
        <v>4.0699999999999998E-3</v>
      </c>
      <c r="O208" s="25"/>
      <c r="P208" s="25">
        <f t="shared" si="39"/>
        <v>2.0895899999999997E-3</v>
      </c>
      <c r="Q208" s="25">
        <f t="shared" si="40"/>
        <v>4.8123257699999998E-2</v>
      </c>
      <c r="R208" s="25">
        <v>4.2399999999999998E-3</v>
      </c>
      <c r="S208" s="25">
        <f t="shared" si="34"/>
        <v>2.1900000000000001E-3</v>
      </c>
    </row>
    <row r="209" spans="1:19" s="15" customFormat="1">
      <c r="A209" s="18">
        <v>457</v>
      </c>
      <c r="B209" s="25">
        <v>6.0000000000000002E-5</v>
      </c>
      <c r="C209" s="25">
        <v>2.3500000000000001E-3</v>
      </c>
      <c r="D209" s="25">
        <f t="shared" si="32"/>
        <v>7.0000000000000184E-5</v>
      </c>
      <c r="E209" s="25"/>
      <c r="F209" s="25">
        <f t="shared" si="35"/>
        <v>-7.8379999999999986E-4</v>
      </c>
      <c r="G209" s="25">
        <f t="shared" si="36"/>
        <v>-1.8050913999999998E-2</v>
      </c>
      <c r="H209" s="25">
        <v>5.9100000000000003E-3</v>
      </c>
      <c r="I209" s="25">
        <f t="shared" si="33"/>
        <v>3.6300000000000004E-3</v>
      </c>
      <c r="J209" s="25"/>
      <c r="K209" s="25">
        <f t="shared" si="37"/>
        <v>2.3149900000000003E-3</v>
      </c>
      <c r="L209" s="25">
        <f t="shared" si="38"/>
        <v>5.3314219700000012E-2</v>
      </c>
      <c r="M209" s="25">
        <v>6.0600000000000003E-3</v>
      </c>
      <c r="N209" s="25">
        <f t="shared" si="41"/>
        <v>3.7800000000000004E-3</v>
      </c>
      <c r="O209" s="25"/>
      <c r="P209" s="25">
        <f t="shared" si="39"/>
        <v>1.7995900000000002E-3</v>
      </c>
      <c r="Q209" s="25">
        <f t="shared" si="40"/>
        <v>4.1444557700000009E-2</v>
      </c>
      <c r="R209" s="25">
        <v>4.4999999999999997E-3</v>
      </c>
      <c r="S209" s="25">
        <f t="shared" si="34"/>
        <v>2.2799999999999999E-3</v>
      </c>
    </row>
    <row r="210" spans="1:19" s="15" customFormat="1">
      <c r="A210" s="18">
        <v>458</v>
      </c>
      <c r="B210" s="25">
        <v>0</v>
      </c>
      <c r="C210" s="25">
        <v>2.6099999999999999E-3</v>
      </c>
      <c r="D210" s="25">
        <f t="shared" si="32"/>
        <v>4.7499999999999973E-4</v>
      </c>
      <c r="E210" s="25"/>
      <c r="F210" s="25">
        <f t="shared" si="35"/>
        <v>-3.7880000000000032E-4</v>
      </c>
      <c r="G210" s="25">
        <f t="shared" si="36"/>
        <v>-8.7237640000000071E-3</v>
      </c>
      <c r="H210" s="25">
        <v>5.8399999999999997E-3</v>
      </c>
      <c r="I210" s="25">
        <f t="shared" si="33"/>
        <v>3.7049999999999995E-3</v>
      </c>
      <c r="J210" s="25"/>
      <c r="K210" s="25">
        <f t="shared" si="37"/>
        <v>2.3899899999999998E-3</v>
      </c>
      <c r="L210" s="25">
        <f t="shared" si="38"/>
        <v>5.5041469699999998E-2</v>
      </c>
      <c r="M210" s="25">
        <v>6.1199999999999996E-3</v>
      </c>
      <c r="N210" s="25">
        <f t="shared" si="41"/>
        <v>3.984999999999999E-3</v>
      </c>
      <c r="O210" s="25"/>
      <c r="P210" s="25">
        <f t="shared" si="39"/>
        <v>2.0045899999999988E-3</v>
      </c>
      <c r="Q210" s="25">
        <f t="shared" si="40"/>
        <v>4.6165707699999975E-2</v>
      </c>
      <c r="R210" s="25">
        <v>4.2700000000000004E-3</v>
      </c>
      <c r="S210" s="25">
        <f t="shared" si="34"/>
        <v>2.1350000000000002E-3</v>
      </c>
    </row>
    <row r="211" spans="1:19" s="15" customFormat="1">
      <c r="A211" s="18">
        <v>459</v>
      </c>
      <c r="B211" s="25">
        <v>-1.0000000000000001E-5</v>
      </c>
      <c r="C211" s="25">
        <v>2.4199999999999998E-3</v>
      </c>
      <c r="D211" s="25">
        <f t="shared" si="32"/>
        <v>2.1999999999999971E-4</v>
      </c>
      <c r="E211" s="25"/>
      <c r="F211" s="25">
        <f t="shared" si="35"/>
        <v>-6.3380000000000034E-4</v>
      </c>
      <c r="G211" s="25">
        <f t="shared" si="36"/>
        <v>-1.4596414000000009E-2</v>
      </c>
      <c r="H211" s="25">
        <v>5.8199999999999997E-3</v>
      </c>
      <c r="I211" s="25">
        <f t="shared" si="33"/>
        <v>3.6199999999999995E-3</v>
      </c>
      <c r="J211" s="25"/>
      <c r="K211" s="25">
        <f t="shared" si="37"/>
        <v>2.3049899999999998E-3</v>
      </c>
      <c r="L211" s="25">
        <f t="shared" si="38"/>
        <v>5.3083919699999996E-2</v>
      </c>
      <c r="M211" s="25">
        <v>6.0000000000000001E-3</v>
      </c>
      <c r="N211" s="25">
        <f t="shared" si="41"/>
        <v>3.8E-3</v>
      </c>
      <c r="O211" s="25"/>
      <c r="P211" s="25">
        <f t="shared" si="39"/>
        <v>1.8195899999999998E-3</v>
      </c>
      <c r="Q211" s="25">
        <f t="shared" si="40"/>
        <v>4.1905157700000001E-2</v>
      </c>
      <c r="R211" s="25">
        <v>4.4099999999999999E-3</v>
      </c>
      <c r="S211" s="25">
        <f t="shared" si="34"/>
        <v>2.2000000000000001E-3</v>
      </c>
    </row>
    <row r="212" spans="1:19" s="15" customFormat="1">
      <c r="A212" s="18">
        <v>460</v>
      </c>
      <c r="B212" s="25">
        <v>2.1000000000000001E-4</v>
      </c>
      <c r="C212" s="25">
        <v>2.48E-3</v>
      </c>
      <c r="D212" s="25">
        <f t="shared" si="32"/>
        <v>3.1499999999999974E-4</v>
      </c>
      <c r="E212" s="25"/>
      <c r="F212" s="25">
        <f t="shared" si="35"/>
        <v>-5.388000000000003E-4</v>
      </c>
      <c r="G212" s="25">
        <f t="shared" si="36"/>
        <v>-1.2408564000000007E-2</v>
      </c>
      <c r="H212" s="25">
        <v>5.8999999999999999E-3</v>
      </c>
      <c r="I212" s="25">
        <f t="shared" si="33"/>
        <v>3.7349999999999996E-3</v>
      </c>
      <c r="J212" s="25"/>
      <c r="K212" s="25">
        <f t="shared" si="37"/>
        <v>2.4199899999999995E-3</v>
      </c>
      <c r="L212" s="25">
        <f t="shared" si="38"/>
        <v>5.5732369699999992E-2</v>
      </c>
      <c r="M212" s="25">
        <v>6.1900000000000002E-3</v>
      </c>
      <c r="N212" s="25">
        <f t="shared" si="41"/>
        <v>4.0249999999999999E-3</v>
      </c>
      <c r="O212" s="25"/>
      <c r="P212" s="25">
        <f t="shared" si="39"/>
        <v>2.0445899999999998E-3</v>
      </c>
      <c r="Q212" s="25">
        <f t="shared" si="40"/>
        <v>4.70869077E-2</v>
      </c>
      <c r="R212" s="25">
        <v>4.1200000000000004E-3</v>
      </c>
      <c r="S212" s="25">
        <f t="shared" si="34"/>
        <v>2.1650000000000003E-3</v>
      </c>
    </row>
    <row r="213" spans="1:19" s="15" customFormat="1">
      <c r="A213" s="18">
        <v>461</v>
      </c>
      <c r="B213" s="25">
        <v>-2.0000000000000002E-5</v>
      </c>
      <c r="C213" s="25">
        <v>2.33E-3</v>
      </c>
      <c r="D213" s="25">
        <f t="shared" si="32"/>
        <v>1.2999999999999991E-4</v>
      </c>
      <c r="E213" s="25"/>
      <c r="F213" s="25">
        <f t="shared" si="35"/>
        <v>-7.2380000000000014E-4</v>
      </c>
      <c r="G213" s="25">
        <f t="shared" si="36"/>
        <v>-1.6669114000000006E-2</v>
      </c>
      <c r="H213" s="25">
        <v>5.8599999999999998E-3</v>
      </c>
      <c r="I213" s="25">
        <f t="shared" si="33"/>
        <v>3.6599999999999996E-3</v>
      </c>
      <c r="J213" s="25"/>
      <c r="K213" s="25">
        <f t="shared" si="37"/>
        <v>2.3449899999999999E-3</v>
      </c>
      <c r="L213" s="25">
        <f t="shared" si="38"/>
        <v>5.40051197E-2</v>
      </c>
      <c r="M213" s="25">
        <v>5.9500000000000004E-3</v>
      </c>
      <c r="N213" s="25">
        <f t="shared" si="41"/>
        <v>3.7500000000000003E-3</v>
      </c>
      <c r="O213" s="25"/>
      <c r="P213" s="25">
        <f t="shared" si="39"/>
        <v>1.7695900000000001E-3</v>
      </c>
      <c r="Q213" s="25">
        <f t="shared" si="40"/>
        <v>4.0753657700000008E-2</v>
      </c>
      <c r="R213" s="25">
        <v>4.4200000000000003E-3</v>
      </c>
      <c r="S213" s="25">
        <f t="shared" si="34"/>
        <v>2.2000000000000001E-3</v>
      </c>
    </row>
    <row r="214" spans="1:19" s="15" customFormat="1">
      <c r="A214" s="18">
        <v>462</v>
      </c>
      <c r="B214" s="25">
        <v>1.7000000000000001E-4</v>
      </c>
      <c r="C214" s="25">
        <v>2.2599999999999999E-3</v>
      </c>
      <c r="D214" s="25">
        <f t="shared" si="32"/>
        <v>6.999999999999975E-5</v>
      </c>
      <c r="E214" s="25"/>
      <c r="F214" s="25">
        <f t="shared" si="35"/>
        <v>-7.838000000000003E-4</v>
      </c>
      <c r="G214" s="25">
        <f t="shared" si="36"/>
        <v>-1.8050914000000008E-2</v>
      </c>
      <c r="H214" s="25">
        <v>5.7800000000000004E-3</v>
      </c>
      <c r="I214" s="25">
        <f t="shared" si="33"/>
        <v>3.5900000000000003E-3</v>
      </c>
      <c r="J214" s="25"/>
      <c r="K214" s="25">
        <f t="shared" si="37"/>
        <v>2.2749900000000002E-3</v>
      </c>
      <c r="L214" s="25">
        <f t="shared" si="38"/>
        <v>5.2393019700000008E-2</v>
      </c>
      <c r="M214" s="25">
        <v>5.9100000000000003E-3</v>
      </c>
      <c r="N214" s="25">
        <f t="shared" si="41"/>
        <v>3.7200000000000002E-3</v>
      </c>
      <c r="O214" s="25"/>
      <c r="P214" s="25">
        <f t="shared" si="39"/>
        <v>1.7395900000000001E-3</v>
      </c>
      <c r="Q214" s="25">
        <f t="shared" si="40"/>
        <v>4.0062757700000007E-2</v>
      </c>
      <c r="R214" s="25">
        <v>4.2100000000000002E-3</v>
      </c>
      <c r="S214" s="25">
        <f t="shared" si="34"/>
        <v>2.1900000000000001E-3</v>
      </c>
    </row>
    <row r="215" spans="1:19" s="15" customFormat="1">
      <c r="A215" s="18">
        <v>463</v>
      </c>
      <c r="B215" s="25">
        <v>-8.0000000000000007E-5</v>
      </c>
      <c r="C215" s="25">
        <v>2.2200000000000002E-3</v>
      </c>
      <c r="D215" s="25">
        <f t="shared" si="32"/>
        <v>8.500000000000044E-5</v>
      </c>
      <c r="E215" s="25"/>
      <c r="F215" s="25">
        <f t="shared" si="35"/>
        <v>-7.6879999999999961E-4</v>
      </c>
      <c r="G215" s="25">
        <f t="shared" si="36"/>
        <v>-1.770546399999999E-2</v>
      </c>
      <c r="H215" s="25">
        <v>5.64E-3</v>
      </c>
      <c r="I215" s="25">
        <f t="shared" si="33"/>
        <v>3.5050000000000003E-3</v>
      </c>
      <c r="J215" s="25"/>
      <c r="K215" s="25">
        <f t="shared" si="37"/>
        <v>2.1899900000000002E-3</v>
      </c>
      <c r="L215" s="25">
        <f t="shared" si="38"/>
        <v>5.0435469700000006E-2</v>
      </c>
      <c r="M215" s="25">
        <v>5.8199999999999997E-3</v>
      </c>
      <c r="N215" s="25">
        <f t="shared" si="41"/>
        <v>3.6849999999999999E-3</v>
      </c>
      <c r="O215" s="25"/>
      <c r="P215" s="25">
        <f t="shared" si="39"/>
        <v>1.7045899999999998E-3</v>
      </c>
      <c r="Q215" s="25">
        <f t="shared" si="40"/>
        <v>3.9256707699999997E-2</v>
      </c>
      <c r="R215" s="25">
        <v>4.3499999999999997E-3</v>
      </c>
      <c r="S215" s="25">
        <f t="shared" si="34"/>
        <v>2.1349999999999997E-3</v>
      </c>
    </row>
    <row r="216" spans="1:19" s="15" customFormat="1">
      <c r="A216" s="18">
        <v>464</v>
      </c>
      <c r="B216" s="25">
        <v>1.1E-4</v>
      </c>
      <c r="C216" s="25">
        <v>2.32E-3</v>
      </c>
      <c r="D216" s="25">
        <f t="shared" si="32"/>
        <v>2.4499999999999999E-4</v>
      </c>
      <c r="E216" s="25"/>
      <c r="F216" s="25">
        <f t="shared" si="35"/>
        <v>-6.0880000000000005E-4</v>
      </c>
      <c r="G216" s="25">
        <f t="shared" si="36"/>
        <v>-1.4020664000000002E-2</v>
      </c>
      <c r="H216" s="25">
        <v>5.6299999999999996E-3</v>
      </c>
      <c r="I216" s="25">
        <f t="shared" si="33"/>
        <v>3.5549999999999996E-3</v>
      </c>
      <c r="J216" s="25"/>
      <c r="K216" s="25">
        <f t="shared" si="37"/>
        <v>2.2399899999999999E-3</v>
      </c>
      <c r="L216" s="25">
        <f t="shared" si="38"/>
        <v>5.1586969699999999E-2</v>
      </c>
      <c r="M216" s="25">
        <v>5.8100000000000001E-3</v>
      </c>
      <c r="N216" s="25">
        <f t="shared" si="41"/>
        <v>3.735E-3</v>
      </c>
      <c r="O216" s="25"/>
      <c r="P216" s="25">
        <f t="shared" si="39"/>
        <v>1.7545899999999999E-3</v>
      </c>
      <c r="Q216" s="25">
        <f t="shared" si="40"/>
        <v>4.0408207699999997E-2</v>
      </c>
      <c r="R216" s="25">
        <v>4.0400000000000002E-3</v>
      </c>
      <c r="S216" s="25">
        <f t="shared" si="34"/>
        <v>2.075E-3</v>
      </c>
    </row>
    <row r="217" spans="1:19" s="15" customFormat="1">
      <c r="A217" s="18">
        <v>465</v>
      </c>
      <c r="B217" s="25">
        <v>-1.7000000000000001E-4</v>
      </c>
      <c r="C217" s="25">
        <v>2.1800000000000001E-3</v>
      </c>
      <c r="D217" s="25">
        <f t="shared" si="32"/>
        <v>1.2999999999999991E-4</v>
      </c>
      <c r="E217" s="25"/>
      <c r="F217" s="25">
        <f t="shared" si="35"/>
        <v>-7.2380000000000014E-4</v>
      </c>
      <c r="G217" s="25">
        <f t="shared" si="36"/>
        <v>-1.6669114000000006E-2</v>
      </c>
      <c r="H217" s="25">
        <v>5.5999999999999999E-3</v>
      </c>
      <c r="I217" s="25">
        <f t="shared" si="33"/>
        <v>3.5499999999999998E-3</v>
      </c>
      <c r="J217" s="25"/>
      <c r="K217" s="25">
        <f t="shared" si="37"/>
        <v>2.2349900000000001E-3</v>
      </c>
      <c r="L217" s="25">
        <f t="shared" si="38"/>
        <v>5.1471819700000004E-2</v>
      </c>
      <c r="M217" s="25">
        <v>5.8399999999999997E-3</v>
      </c>
      <c r="N217" s="25">
        <f t="shared" si="41"/>
        <v>3.7899999999999995E-3</v>
      </c>
      <c r="O217" s="25"/>
      <c r="P217" s="25">
        <f t="shared" si="39"/>
        <v>1.8095899999999994E-3</v>
      </c>
      <c r="Q217" s="25">
        <f t="shared" si="40"/>
        <v>4.1674857699999984E-2</v>
      </c>
      <c r="R217" s="25">
        <v>4.2700000000000004E-3</v>
      </c>
      <c r="S217" s="25">
        <f t="shared" si="34"/>
        <v>2.0500000000000002E-3</v>
      </c>
    </row>
    <row r="218" spans="1:19" s="15" customFormat="1">
      <c r="A218" s="18">
        <v>466</v>
      </c>
      <c r="B218" s="25">
        <v>3.0000000000000001E-5</v>
      </c>
      <c r="C218" s="25">
        <v>2.31E-3</v>
      </c>
      <c r="D218" s="25">
        <f t="shared" si="32"/>
        <v>2.7000000000000027E-4</v>
      </c>
      <c r="E218" s="25"/>
      <c r="F218" s="25">
        <f t="shared" si="35"/>
        <v>-5.8379999999999977E-4</v>
      </c>
      <c r="G218" s="25">
        <f t="shared" si="36"/>
        <v>-1.3444913999999995E-2</v>
      </c>
      <c r="H218" s="25">
        <v>5.6499999999999996E-3</v>
      </c>
      <c r="I218" s="25">
        <f t="shared" si="33"/>
        <v>3.6099999999999999E-3</v>
      </c>
      <c r="J218" s="25"/>
      <c r="K218" s="25">
        <f t="shared" si="37"/>
        <v>2.2949900000000002E-3</v>
      </c>
      <c r="L218" s="25">
        <f t="shared" si="38"/>
        <v>5.2853619700000007E-2</v>
      </c>
      <c r="M218" s="25">
        <v>5.7200000000000003E-3</v>
      </c>
      <c r="N218" s="25">
        <f t="shared" si="41"/>
        <v>3.6800000000000005E-3</v>
      </c>
      <c r="O218" s="25"/>
      <c r="P218" s="25">
        <f t="shared" si="39"/>
        <v>1.6995900000000004E-3</v>
      </c>
      <c r="Q218" s="25">
        <f t="shared" si="40"/>
        <v>3.914155770000001E-2</v>
      </c>
      <c r="R218" s="25">
        <v>4.0499999999999998E-3</v>
      </c>
      <c r="S218" s="25">
        <f t="shared" si="34"/>
        <v>2.0399999999999997E-3</v>
      </c>
    </row>
    <row r="219" spans="1:19" s="15" customFormat="1">
      <c r="A219" s="18">
        <v>467</v>
      </c>
      <c r="B219" s="25">
        <v>-1E-4</v>
      </c>
      <c r="C219" s="25">
        <v>2.2000000000000001E-3</v>
      </c>
      <c r="D219" s="25">
        <f t="shared" si="32"/>
        <v>1.2000000000000031E-4</v>
      </c>
      <c r="E219" s="25"/>
      <c r="F219" s="25">
        <f t="shared" si="35"/>
        <v>-7.3379999999999973E-4</v>
      </c>
      <c r="G219" s="25">
        <f t="shared" si="36"/>
        <v>-1.6899413999999995E-2</v>
      </c>
      <c r="H219" s="25">
        <v>5.5599999999999998E-3</v>
      </c>
      <c r="I219" s="25">
        <f t="shared" si="33"/>
        <v>3.48E-3</v>
      </c>
      <c r="J219" s="25"/>
      <c r="K219" s="25">
        <f t="shared" si="37"/>
        <v>2.1649900000000003E-3</v>
      </c>
      <c r="L219" s="25">
        <f t="shared" si="38"/>
        <v>4.9859719700000013E-2</v>
      </c>
      <c r="M219" s="25">
        <v>5.6499999999999996E-3</v>
      </c>
      <c r="N219" s="25">
        <f t="shared" si="41"/>
        <v>3.5699999999999998E-3</v>
      </c>
      <c r="O219" s="25"/>
      <c r="P219" s="25">
        <f t="shared" si="39"/>
        <v>1.5895899999999997E-3</v>
      </c>
      <c r="Q219" s="25">
        <f t="shared" si="40"/>
        <v>3.6608257699999994E-2</v>
      </c>
      <c r="R219" s="25">
        <v>4.2599999999999999E-3</v>
      </c>
      <c r="S219" s="25">
        <f t="shared" si="34"/>
        <v>2.0799999999999998E-3</v>
      </c>
    </row>
    <row r="220" spans="1:19" s="15" customFormat="1">
      <c r="A220" s="18">
        <v>468</v>
      </c>
      <c r="B220" s="25">
        <v>6.0000000000000002E-5</v>
      </c>
      <c r="C220" s="25">
        <v>2.1900000000000001E-3</v>
      </c>
      <c r="D220" s="25">
        <f t="shared" si="32"/>
        <v>1.8000000000000004E-4</v>
      </c>
      <c r="E220" s="25"/>
      <c r="F220" s="25">
        <f t="shared" si="35"/>
        <v>-6.7380000000000001E-4</v>
      </c>
      <c r="G220" s="25">
        <f t="shared" si="36"/>
        <v>-1.5517614000000001E-2</v>
      </c>
      <c r="H220" s="25">
        <v>5.4299999999999999E-3</v>
      </c>
      <c r="I220" s="25">
        <f t="shared" si="33"/>
        <v>3.4199999999999999E-3</v>
      </c>
      <c r="J220" s="25"/>
      <c r="K220" s="25">
        <f t="shared" si="37"/>
        <v>2.1049900000000002E-3</v>
      </c>
      <c r="L220" s="25">
        <f t="shared" si="38"/>
        <v>4.8477919700000004E-2</v>
      </c>
      <c r="M220" s="25">
        <v>5.6699999999999997E-3</v>
      </c>
      <c r="N220" s="25">
        <f t="shared" si="41"/>
        <v>3.6599999999999996E-3</v>
      </c>
      <c r="O220" s="25"/>
      <c r="P220" s="25">
        <f t="shared" si="39"/>
        <v>1.6795899999999995E-3</v>
      </c>
      <c r="Q220" s="25">
        <f t="shared" si="40"/>
        <v>3.868095769999999E-2</v>
      </c>
      <c r="R220" s="25">
        <v>3.96E-3</v>
      </c>
      <c r="S220" s="25">
        <f t="shared" si="34"/>
        <v>2.0100000000000001E-3</v>
      </c>
    </row>
    <row r="221" spans="1:19" s="15" customFormat="1">
      <c r="A221" s="18">
        <v>469</v>
      </c>
      <c r="B221" s="25">
        <v>-1.2E-4</v>
      </c>
      <c r="C221" s="25">
        <v>2.0999999999999999E-3</v>
      </c>
      <c r="D221" s="25">
        <f t="shared" si="32"/>
        <v>1.3999999999999993E-4</v>
      </c>
      <c r="E221" s="25"/>
      <c r="F221" s="25">
        <f t="shared" si="35"/>
        <v>-7.1380000000000011E-4</v>
      </c>
      <c r="G221" s="25">
        <f t="shared" si="36"/>
        <v>-1.6438814000000003E-2</v>
      </c>
      <c r="H221" s="25">
        <v>5.4999999999999997E-3</v>
      </c>
      <c r="I221" s="25">
        <f t="shared" si="33"/>
        <v>3.5399999999999997E-3</v>
      </c>
      <c r="J221" s="25"/>
      <c r="K221" s="25">
        <f t="shared" si="37"/>
        <v>2.2249899999999996E-3</v>
      </c>
      <c r="L221" s="25">
        <f t="shared" si="38"/>
        <v>5.1241519699999995E-2</v>
      </c>
      <c r="M221" s="25">
        <v>5.62E-3</v>
      </c>
      <c r="N221" s="25">
        <f t="shared" si="41"/>
        <v>3.6600000000000001E-3</v>
      </c>
      <c r="O221" s="25"/>
      <c r="P221" s="25">
        <f t="shared" si="39"/>
        <v>1.6795899999999999E-3</v>
      </c>
      <c r="Q221" s="25">
        <f t="shared" si="40"/>
        <v>3.8680957699999997E-2</v>
      </c>
      <c r="R221" s="25">
        <v>4.0400000000000002E-3</v>
      </c>
      <c r="S221" s="25">
        <f t="shared" si="34"/>
        <v>1.9599999999999999E-3</v>
      </c>
    </row>
    <row r="222" spans="1:19" s="15" customFormat="1">
      <c r="A222" s="18">
        <v>470</v>
      </c>
      <c r="B222" s="25">
        <v>2.5999999999999998E-4</v>
      </c>
      <c r="C222" s="25">
        <v>2.1900000000000001E-3</v>
      </c>
      <c r="D222" s="25">
        <f t="shared" si="32"/>
        <v>1.0000000000000026E-5</v>
      </c>
      <c r="E222" s="25"/>
      <c r="F222" s="25">
        <f t="shared" si="35"/>
        <v>-8.4380000000000002E-4</v>
      </c>
      <c r="G222" s="25">
        <f t="shared" si="36"/>
        <v>-1.9432714E-2</v>
      </c>
      <c r="H222" s="25">
        <v>5.4999999999999997E-3</v>
      </c>
      <c r="I222" s="25">
        <f t="shared" si="33"/>
        <v>3.3199999999999996E-3</v>
      </c>
      <c r="J222" s="25"/>
      <c r="K222" s="25">
        <f t="shared" si="37"/>
        <v>2.0049899999999999E-3</v>
      </c>
      <c r="L222" s="25">
        <f t="shared" si="38"/>
        <v>4.6174919699999997E-2</v>
      </c>
      <c r="M222" s="25">
        <v>5.6699999999999997E-3</v>
      </c>
      <c r="N222" s="25">
        <f t="shared" si="41"/>
        <v>3.4899999999999996E-3</v>
      </c>
      <c r="O222" s="25"/>
      <c r="P222" s="25">
        <f t="shared" si="39"/>
        <v>1.5095899999999995E-3</v>
      </c>
      <c r="Q222" s="25">
        <f t="shared" si="40"/>
        <v>3.4765857699999986E-2</v>
      </c>
      <c r="R222" s="25">
        <v>4.1000000000000003E-3</v>
      </c>
      <c r="S222" s="25">
        <f t="shared" si="34"/>
        <v>2.1800000000000001E-3</v>
      </c>
    </row>
    <row r="223" spans="1:19" s="15" customFormat="1">
      <c r="A223" s="18">
        <v>471</v>
      </c>
      <c r="B223" s="25">
        <v>-1.2E-4</v>
      </c>
      <c r="C223" s="25">
        <v>2.0999999999999999E-3</v>
      </c>
      <c r="D223" s="25">
        <f t="shared" si="32"/>
        <v>9.5000000000000032E-5</v>
      </c>
      <c r="E223" s="25"/>
      <c r="F223" s="25">
        <f t="shared" si="35"/>
        <v>-7.5880000000000001E-4</v>
      </c>
      <c r="G223" s="25">
        <f t="shared" si="36"/>
        <v>-1.7475164000000001E-2</v>
      </c>
      <c r="H223" s="25">
        <v>5.4200000000000003E-3</v>
      </c>
      <c r="I223" s="25">
        <f t="shared" si="33"/>
        <v>3.4150000000000005E-3</v>
      </c>
      <c r="J223" s="25"/>
      <c r="K223" s="25">
        <f t="shared" si="37"/>
        <v>2.0999900000000004E-3</v>
      </c>
      <c r="L223" s="25">
        <f t="shared" si="38"/>
        <v>4.8362769700000009E-2</v>
      </c>
      <c r="M223" s="25">
        <v>5.64E-3</v>
      </c>
      <c r="N223" s="25">
        <f t="shared" si="41"/>
        <v>3.6350000000000002E-3</v>
      </c>
      <c r="O223" s="25"/>
      <c r="P223" s="25">
        <f t="shared" si="39"/>
        <v>1.6545900000000001E-3</v>
      </c>
      <c r="Q223" s="25">
        <f t="shared" si="40"/>
        <v>3.8105207700000004E-2</v>
      </c>
      <c r="R223" s="25">
        <v>4.13E-3</v>
      </c>
      <c r="S223" s="25">
        <f t="shared" si="34"/>
        <v>2.0049999999999998E-3</v>
      </c>
    </row>
    <row r="224" spans="1:19" s="15" customFormat="1">
      <c r="A224" s="18">
        <v>472</v>
      </c>
      <c r="B224" s="25">
        <v>1E-4</v>
      </c>
      <c r="C224" s="25">
        <v>2.14E-3</v>
      </c>
      <c r="D224" s="25">
        <f t="shared" si="32"/>
        <v>1.4999999999999996E-4</v>
      </c>
      <c r="E224" s="25"/>
      <c r="F224" s="25">
        <f t="shared" si="35"/>
        <v>-7.0380000000000009E-4</v>
      </c>
      <c r="G224" s="25">
        <f t="shared" si="36"/>
        <v>-1.6208514000000004E-2</v>
      </c>
      <c r="H224" s="25">
        <v>5.3899999999999998E-3</v>
      </c>
      <c r="I224" s="25">
        <f t="shared" si="33"/>
        <v>3.3999999999999998E-3</v>
      </c>
      <c r="J224" s="25"/>
      <c r="K224" s="25">
        <f t="shared" si="37"/>
        <v>2.0849900000000001E-3</v>
      </c>
      <c r="L224" s="25">
        <f t="shared" si="38"/>
        <v>4.8017319700000005E-2</v>
      </c>
      <c r="M224" s="25">
        <v>5.5900000000000004E-3</v>
      </c>
      <c r="N224" s="25">
        <f t="shared" si="41"/>
        <v>3.6000000000000003E-3</v>
      </c>
      <c r="O224" s="25"/>
      <c r="P224" s="25">
        <f t="shared" si="39"/>
        <v>1.6195900000000002E-3</v>
      </c>
      <c r="Q224" s="25">
        <f t="shared" si="40"/>
        <v>3.7299157700000009E-2</v>
      </c>
      <c r="R224" s="25">
        <v>3.8800000000000002E-3</v>
      </c>
      <c r="S224" s="25">
        <f t="shared" si="34"/>
        <v>1.99E-3</v>
      </c>
    </row>
    <row r="225" spans="1:19" s="15" customFormat="1">
      <c r="A225" s="18">
        <v>473</v>
      </c>
      <c r="B225" s="25">
        <v>-1E-4</v>
      </c>
      <c r="C225" s="25">
        <v>2.15E-3</v>
      </c>
      <c r="D225" s="25">
        <f t="shared" si="32"/>
        <v>1.4999999999999996E-4</v>
      </c>
      <c r="E225" s="25"/>
      <c r="F225" s="25">
        <f t="shared" si="35"/>
        <v>-7.0380000000000009E-4</v>
      </c>
      <c r="G225" s="25">
        <f t="shared" si="36"/>
        <v>-1.6208514000000004E-2</v>
      </c>
      <c r="H225" s="25">
        <v>5.4999999999999997E-3</v>
      </c>
      <c r="I225" s="25">
        <f t="shared" si="33"/>
        <v>3.4999999999999996E-3</v>
      </c>
      <c r="J225" s="25"/>
      <c r="K225" s="25">
        <f t="shared" si="37"/>
        <v>2.1849899999999995E-3</v>
      </c>
      <c r="L225" s="25">
        <f t="shared" si="38"/>
        <v>5.0320319699999991E-2</v>
      </c>
      <c r="M225" s="25">
        <v>5.64E-3</v>
      </c>
      <c r="N225" s="25">
        <f t="shared" si="41"/>
        <v>3.64E-3</v>
      </c>
      <c r="O225" s="25"/>
      <c r="P225" s="25">
        <f t="shared" si="39"/>
        <v>1.6595899999999999E-3</v>
      </c>
      <c r="Q225" s="25">
        <f t="shared" si="40"/>
        <v>3.8220357699999999E-2</v>
      </c>
      <c r="R225" s="25">
        <v>4.1000000000000003E-3</v>
      </c>
      <c r="S225" s="25">
        <f t="shared" si="34"/>
        <v>2E-3</v>
      </c>
    </row>
    <row r="226" spans="1:19" s="15" customFormat="1">
      <c r="A226" s="18">
        <v>474</v>
      </c>
      <c r="B226" s="25">
        <v>1.3999999999999999E-4</v>
      </c>
      <c r="C226" s="25">
        <v>2.1700000000000001E-3</v>
      </c>
      <c r="D226" s="25">
        <f t="shared" si="32"/>
        <v>2.1499999999999991E-4</v>
      </c>
      <c r="E226" s="25"/>
      <c r="F226" s="25">
        <f t="shared" si="35"/>
        <v>-6.3880000000000013E-4</v>
      </c>
      <c r="G226" s="25">
        <f t="shared" si="36"/>
        <v>-1.4711564000000003E-2</v>
      </c>
      <c r="H226" s="25">
        <v>5.5199999999999997E-3</v>
      </c>
      <c r="I226" s="25">
        <f t="shared" si="33"/>
        <v>3.5649999999999996E-3</v>
      </c>
      <c r="J226" s="25"/>
      <c r="K226" s="25">
        <f t="shared" si="37"/>
        <v>2.2499899999999995E-3</v>
      </c>
      <c r="L226" s="25">
        <f t="shared" si="38"/>
        <v>5.1817269699999988E-2</v>
      </c>
      <c r="M226" s="25">
        <v>5.6299999999999996E-3</v>
      </c>
      <c r="N226" s="25">
        <f t="shared" si="41"/>
        <v>3.6749999999999994E-3</v>
      </c>
      <c r="O226" s="25"/>
      <c r="P226" s="25">
        <f t="shared" si="39"/>
        <v>1.6945899999999993E-3</v>
      </c>
      <c r="Q226" s="25">
        <f t="shared" si="40"/>
        <v>3.9026407699999988E-2</v>
      </c>
      <c r="R226" s="25">
        <v>3.7699999999999999E-3</v>
      </c>
      <c r="S226" s="25">
        <f t="shared" si="34"/>
        <v>1.9550000000000001E-3</v>
      </c>
    </row>
    <row r="227" spans="1:19" s="15" customFormat="1">
      <c r="A227" s="18">
        <v>475</v>
      </c>
      <c r="B227" s="25">
        <v>-1E-4</v>
      </c>
      <c r="C227" s="25">
        <v>2.15E-3</v>
      </c>
      <c r="D227" s="25">
        <f t="shared" si="32"/>
        <v>2.2499999999999972E-4</v>
      </c>
      <c r="E227" s="25"/>
      <c r="F227" s="25">
        <f t="shared" si="35"/>
        <v>-6.2880000000000032E-4</v>
      </c>
      <c r="G227" s="25">
        <f t="shared" si="36"/>
        <v>-1.4481264000000008E-2</v>
      </c>
      <c r="H227" s="25">
        <v>5.5100000000000001E-3</v>
      </c>
      <c r="I227" s="25">
        <f t="shared" si="33"/>
        <v>3.5849999999999996E-3</v>
      </c>
      <c r="J227" s="25"/>
      <c r="K227" s="25">
        <f t="shared" si="37"/>
        <v>2.2699899999999995E-3</v>
      </c>
      <c r="L227" s="25">
        <f t="shared" si="38"/>
        <v>5.2277869699999993E-2</v>
      </c>
      <c r="M227" s="25">
        <v>5.62E-3</v>
      </c>
      <c r="N227" s="25">
        <f t="shared" si="41"/>
        <v>3.6949999999999995E-3</v>
      </c>
      <c r="O227" s="25"/>
      <c r="P227" s="25">
        <f t="shared" si="39"/>
        <v>1.7145899999999993E-3</v>
      </c>
      <c r="Q227" s="25">
        <f t="shared" si="40"/>
        <v>3.9487007699999986E-2</v>
      </c>
      <c r="R227" s="25">
        <v>3.9500000000000004E-3</v>
      </c>
      <c r="S227" s="25">
        <f t="shared" si="34"/>
        <v>1.9250000000000003E-3</v>
      </c>
    </row>
    <row r="228" spans="1:19" s="15" customFormat="1">
      <c r="A228" s="18">
        <v>476</v>
      </c>
      <c r="B228" s="25">
        <v>2.3000000000000001E-4</v>
      </c>
      <c r="C228" s="25">
        <v>2.14E-3</v>
      </c>
      <c r="D228" s="25">
        <f t="shared" si="32"/>
        <v>8.5000000000000006E-5</v>
      </c>
      <c r="E228" s="25"/>
      <c r="F228" s="25">
        <f t="shared" si="35"/>
        <v>-7.6880000000000004E-4</v>
      </c>
      <c r="G228" s="25">
        <f t="shared" si="36"/>
        <v>-1.7705464000000001E-2</v>
      </c>
      <c r="H228" s="25">
        <v>5.3600000000000002E-3</v>
      </c>
      <c r="I228" s="25">
        <f t="shared" si="33"/>
        <v>3.3050000000000002E-3</v>
      </c>
      <c r="J228" s="25"/>
      <c r="K228" s="25">
        <f t="shared" si="37"/>
        <v>1.9899900000000005E-3</v>
      </c>
      <c r="L228" s="25">
        <f t="shared" si="38"/>
        <v>4.5829469700000014E-2</v>
      </c>
      <c r="M228" s="25">
        <v>5.64E-3</v>
      </c>
      <c r="N228" s="25">
        <f t="shared" si="41"/>
        <v>3.5850000000000001E-3</v>
      </c>
      <c r="O228" s="25"/>
      <c r="P228" s="25">
        <f t="shared" si="39"/>
        <v>1.6045899999999999E-3</v>
      </c>
      <c r="Q228" s="25">
        <f t="shared" si="40"/>
        <v>3.6953707699999998E-2</v>
      </c>
      <c r="R228" s="25">
        <v>3.8800000000000002E-3</v>
      </c>
      <c r="S228" s="25">
        <f t="shared" si="34"/>
        <v>2.055E-3</v>
      </c>
    </row>
    <row r="229" spans="1:19" s="15" customFormat="1">
      <c r="A229" s="18">
        <v>477</v>
      </c>
      <c r="B229" s="25">
        <v>-4.0000000000000003E-5</v>
      </c>
      <c r="C229" s="25">
        <v>2.0799999999999998E-3</v>
      </c>
      <c r="D229" s="25">
        <f t="shared" si="32"/>
        <v>1.5499999999999997E-4</v>
      </c>
      <c r="E229" s="25"/>
      <c r="F229" s="25">
        <f t="shared" si="35"/>
        <v>-6.9880000000000007E-4</v>
      </c>
      <c r="G229" s="25">
        <f t="shared" si="36"/>
        <v>-1.6093364000000002E-2</v>
      </c>
      <c r="H229" s="25">
        <v>5.3299999999999997E-3</v>
      </c>
      <c r="I229" s="25">
        <f t="shared" si="33"/>
        <v>3.405E-3</v>
      </c>
      <c r="J229" s="25"/>
      <c r="K229" s="25">
        <f t="shared" si="37"/>
        <v>2.0899899999999999E-3</v>
      </c>
      <c r="L229" s="25">
        <f t="shared" si="38"/>
        <v>4.81324697E-2</v>
      </c>
      <c r="M229" s="25">
        <v>5.4299999999999999E-3</v>
      </c>
      <c r="N229" s="25">
        <f t="shared" si="41"/>
        <v>3.5050000000000003E-3</v>
      </c>
      <c r="O229" s="25"/>
      <c r="P229" s="25">
        <f t="shared" si="39"/>
        <v>1.5245900000000001E-3</v>
      </c>
      <c r="Q229" s="25">
        <f t="shared" si="40"/>
        <v>3.5111307700000004E-2</v>
      </c>
      <c r="R229" s="25">
        <v>3.8899999999999998E-3</v>
      </c>
      <c r="S229" s="25">
        <f t="shared" si="34"/>
        <v>1.9249999999999998E-3</v>
      </c>
    </row>
    <row r="230" spans="1:19" s="15" customFormat="1">
      <c r="A230" s="18">
        <v>478</v>
      </c>
      <c r="B230" s="25">
        <v>6.8999999999999997E-5</v>
      </c>
      <c r="C230" s="25">
        <v>1.8699999999999999E-3</v>
      </c>
      <c r="D230" s="25">
        <f t="shared" si="32"/>
        <v>-7.450000000000013E-5</v>
      </c>
      <c r="E230" s="25"/>
      <c r="F230" s="25">
        <f t="shared" si="35"/>
        <v>-9.2830000000000018E-4</v>
      </c>
      <c r="G230" s="25">
        <f t="shared" si="36"/>
        <v>-2.1378749000000006E-2</v>
      </c>
      <c r="H230" s="25">
        <v>5.1500000000000001E-3</v>
      </c>
      <c r="I230" s="25">
        <f t="shared" si="33"/>
        <v>3.2055E-3</v>
      </c>
      <c r="J230" s="25"/>
      <c r="K230" s="25">
        <f t="shared" si="37"/>
        <v>1.8904900000000001E-3</v>
      </c>
      <c r="L230" s="25">
        <f t="shared" si="38"/>
        <v>4.3537984700000004E-2</v>
      </c>
      <c r="M230" s="25">
        <v>5.4000000000000003E-3</v>
      </c>
      <c r="N230" s="25">
        <f t="shared" si="41"/>
        <v>3.4555000000000002E-3</v>
      </c>
      <c r="O230" s="25"/>
      <c r="P230" s="25">
        <f t="shared" si="39"/>
        <v>1.4750900000000001E-3</v>
      </c>
      <c r="Q230" s="25">
        <f t="shared" si="40"/>
        <v>3.3971322700000001E-2</v>
      </c>
      <c r="R230" s="25">
        <v>3.82E-3</v>
      </c>
      <c r="S230" s="25">
        <f t="shared" si="34"/>
        <v>1.9445E-3</v>
      </c>
    </row>
    <row r="231" spans="1:19" s="15" customFormat="1">
      <c r="A231" s="18">
        <v>479</v>
      </c>
      <c r="B231" s="25">
        <v>-2.1000000000000001E-4</v>
      </c>
      <c r="C231" s="25">
        <v>1.9300000000000001E-3</v>
      </c>
      <c r="D231" s="25">
        <f t="shared" si="32"/>
        <v>1.1000000000000007E-4</v>
      </c>
      <c r="E231" s="25"/>
      <c r="F231" s="25">
        <f t="shared" si="35"/>
        <v>-7.4379999999999997E-4</v>
      </c>
      <c r="G231" s="25">
        <f t="shared" si="36"/>
        <v>-1.7129714000000001E-2</v>
      </c>
      <c r="H231" s="25">
        <v>5.2399999999999999E-3</v>
      </c>
      <c r="I231" s="25">
        <f t="shared" si="33"/>
        <v>3.4199999999999999E-3</v>
      </c>
      <c r="J231" s="25"/>
      <c r="K231" s="25">
        <f t="shared" si="37"/>
        <v>2.1049900000000002E-3</v>
      </c>
      <c r="L231" s="25">
        <f t="shared" si="38"/>
        <v>4.8477919700000004E-2</v>
      </c>
      <c r="M231" s="25">
        <v>5.4900000000000001E-3</v>
      </c>
      <c r="N231" s="25">
        <f t="shared" si="41"/>
        <v>3.6700000000000001E-3</v>
      </c>
      <c r="O231" s="25"/>
      <c r="P231" s="25">
        <f t="shared" si="39"/>
        <v>1.6895899999999999E-3</v>
      </c>
      <c r="Q231" s="25">
        <f t="shared" si="40"/>
        <v>3.89112577E-2</v>
      </c>
      <c r="R231" s="25">
        <v>3.8500000000000001E-3</v>
      </c>
      <c r="S231" s="25">
        <f t="shared" si="34"/>
        <v>1.82E-3</v>
      </c>
    </row>
    <row r="232" spans="1:19" s="15" customFormat="1">
      <c r="A232" s="18">
        <v>480</v>
      </c>
      <c r="B232" s="25">
        <v>1.2999999999999999E-4</v>
      </c>
      <c r="C232" s="25">
        <v>1.74E-3</v>
      </c>
      <c r="D232" s="25">
        <f t="shared" si="32"/>
        <v>-1.8000000000000004E-4</v>
      </c>
      <c r="E232" s="25"/>
      <c r="F232" s="25">
        <f t="shared" si="35"/>
        <v>-1.0338000000000001E-3</v>
      </c>
      <c r="G232" s="25">
        <f t="shared" si="36"/>
        <v>-2.3808414000000003E-2</v>
      </c>
      <c r="H232" s="25">
        <v>5.1399999999999996E-3</v>
      </c>
      <c r="I232" s="25">
        <f t="shared" si="33"/>
        <v>3.2199999999999998E-3</v>
      </c>
      <c r="J232" s="25"/>
      <c r="K232" s="25">
        <f t="shared" si="37"/>
        <v>1.9049899999999999E-3</v>
      </c>
      <c r="L232" s="25">
        <f t="shared" si="38"/>
        <v>4.3871919699999998E-2</v>
      </c>
      <c r="M232" s="25">
        <v>5.2500000000000003E-3</v>
      </c>
      <c r="N232" s="25">
        <f t="shared" si="41"/>
        <v>3.3300000000000005E-3</v>
      </c>
      <c r="O232" s="25"/>
      <c r="P232" s="25">
        <f t="shared" si="39"/>
        <v>1.3495900000000003E-3</v>
      </c>
      <c r="Q232" s="25">
        <f t="shared" si="40"/>
        <v>3.1081057700000008E-2</v>
      </c>
      <c r="R232" s="25">
        <v>3.7100000000000002E-3</v>
      </c>
      <c r="S232" s="25">
        <f t="shared" si="34"/>
        <v>1.92E-3</v>
      </c>
    </row>
    <row r="233" spans="1:19" s="15" customFormat="1">
      <c r="A233" s="18">
        <v>481</v>
      </c>
      <c r="B233" s="25">
        <v>0</v>
      </c>
      <c r="C233" s="25">
        <v>1.83E-3</v>
      </c>
      <c r="D233" s="25">
        <f t="shared" si="32"/>
        <v>-5.9999999999999941E-5</v>
      </c>
      <c r="E233" s="25"/>
      <c r="F233" s="25">
        <f t="shared" si="35"/>
        <v>-9.1379999999999999E-4</v>
      </c>
      <c r="G233" s="25">
        <f t="shared" si="36"/>
        <v>-2.1044814000000002E-2</v>
      </c>
      <c r="H233" s="25">
        <v>5.1900000000000002E-3</v>
      </c>
      <c r="I233" s="25">
        <f t="shared" si="33"/>
        <v>3.3E-3</v>
      </c>
      <c r="J233" s="25"/>
      <c r="K233" s="25">
        <f t="shared" si="37"/>
        <v>1.9849899999999998E-3</v>
      </c>
      <c r="L233" s="25">
        <f t="shared" si="38"/>
        <v>4.5714319699999999E-2</v>
      </c>
      <c r="M233" s="25">
        <v>5.3400000000000001E-3</v>
      </c>
      <c r="N233" s="25">
        <f t="shared" si="41"/>
        <v>3.4499999999999999E-3</v>
      </c>
      <c r="O233" s="25"/>
      <c r="P233" s="25">
        <f t="shared" si="39"/>
        <v>1.4695899999999998E-3</v>
      </c>
      <c r="Q233" s="25">
        <f t="shared" si="40"/>
        <v>3.3844657699999996E-2</v>
      </c>
      <c r="R233" s="25">
        <v>3.7799999999999999E-3</v>
      </c>
      <c r="S233" s="25">
        <f t="shared" si="34"/>
        <v>1.89E-3</v>
      </c>
    </row>
    <row r="234" spans="1:19" s="15" customFormat="1">
      <c r="A234" s="18">
        <v>482</v>
      </c>
      <c r="B234" s="25">
        <v>1.3999999999999999E-4</v>
      </c>
      <c r="C234" s="25">
        <v>1.74E-3</v>
      </c>
      <c r="D234" s="25">
        <f t="shared" si="32"/>
        <v>-1.9000000000000006E-4</v>
      </c>
      <c r="E234" s="25"/>
      <c r="F234" s="25">
        <f t="shared" si="35"/>
        <v>-1.0438000000000001E-3</v>
      </c>
      <c r="G234" s="25">
        <f t="shared" si="36"/>
        <v>-2.4038714000000003E-2</v>
      </c>
      <c r="H234" s="25">
        <v>5.13E-3</v>
      </c>
      <c r="I234" s="25">
        <f t="shared" si="33"/>
        <v>3.1999999999999997E-3</v>
      </c>
      <c r="J234" s="25"/>
      <c r="K234" s="25">
        <f t="shared" si="37"/>
        <v>1.8849899999999998E-3</v>
      </c>
      <c r="L234" s="25">
        <f t="shared" si="38"/>
        <v>4.3411319699999999E-2</v>
      </c>
      <c r="M234" s="25">
        <v>5.3099999999999996E-3</v>
      </c>
      <c r="N234" s="25">
        <f t="shared" si="41"/>
        <v>3.3799999999999993E-3</v>
      </c>
      <c r="O234" s="25"/>
      <c r="P234" s="25">
        <f t="shared" si="39"/>
        <v>1.3995899999999992E-3</v>
      </c>
      <c r="Q234" s="25">
        <f t="shared" si="40"/>
        <v>3.2232557699999984E-2</v>
      </c>
      <c r="R234" s="25">
        <v>3.7200000000000002E-3</v>
      </c>
      <c r="S234" s="25">
        <f t="shared" si="34"/>
        <v>1.9300000000000001E-3</v>
      </c>
    </row>
    <row r="235" spans="1:19" s="15" customFormat="1">
      <c r="A235" s="18">
        <v>483</v>
      </c>
      <c r="B235" s="25">
        <v>-3.0000000000000001E-5</v>
      </c>
      <c r="C235" s="25">
        <v>1.82E-3</v>
      </c>
      <c r="D235" s="25">
        <f t="shared" si="32"/>
        <v>-2.0000000000000052E-5</v>
      </c>
      <c r="E235" s="25"/>
      <c r="F235" s="25">
        <f t="shared" si="35"/>
        <v>-8.738000000000001E-4</v>
      </c>
      <c r="G235" s="25">
        <f t="shared" si="36"/>
        <v>-2.0123614000000005E-2</v>
      </c>
      <c r="H235" s="25">
        <v>4.96E-3</v>
      </c>
      <c r="I235" s="25">
        <f t="shared" si="33"/>
        <v>3.1199999999999999E-3</v>
      </c>
      <c r="J235" s="25"/>
      <c r="K235" s="25">
        <f t="shared" si="37"/>
        <v>1.80499E-3</v>
      </c>
      <c r="L235" s="25">
        <f t="shared" si="38"/>
        <v>4.1568919700000005E-2</v>
      </c>
      <c r="M235" s="25">
        <v>5.2500000000000003E-3</v>
      </c>
      <c r="N235" s="25">
        <f t="shared" si="41"/>
        <v>3.4100000000000003E-3</v>
      </c>
      <c r="O235" s="25"/>
      <c r="P235" s="25">
        <f t="shared" si="39"/>
        <v>1.4295900000000001E-3</v>
      </c>
      <c r="Q235" s="25">
        <f t="shared" si="40"/>
        <v>3.2923457700000006E-2</v>
      </c>
      <c r="R235" s="25">
        <v>3.7100000000000002E-3</v>
      </c>
      <c r="S235" s="25">
        <f t="shared" si="34"/>
        <v>1.8400000000000001E-3</v>
      </c>
    </row>
    <row r="236" spans="1:19" s="15" customFormat="1">
      <c r="A236" s="18">
        <v>484</v>
      </c>
      <c r="B236" s="25">
        <v>3.0000000000000001E-5</v>
      </c>
      <c r="C236" s="25">
        <v>1.6900000000000001E-3</v>
      </c>
      <c r="D236" s="25">
        <f t="shared" si="32"/>
        <v>-8.5000000000000006E-5</v>
      </c>
      <c r="E236" s="25"/>
      <c r="F236" s="25">
        <f t="shared" si="35"/>
        <v>-9.3880000000000005E-4</v>
      </c>
      <c r="G236" s="25">
        <f t="shared" si="36"/>
        <v>-2.1620564000000002E-2</v>
      </c>
      <c r="H236" s="25">
        <v>4.8799999999999998E-3</v>
      </c>
      <c r="I236" s="25">
        <f t="shared" si="33"/>
        <v>3.1049999999999997E-3</v>
      </c>
      <c r="J236" s="25"/>
      <c r="K236" s="25">
        <f t="shared" si="37"/>
        <v>1.7899899999999998E-3</v>
      </c>
      <c r="L236" s="25">
        <f t="shared" si="38"/>
        <v>4.1223469699999994E-2</v>
      </c>
      <c r="M236" s="25">
        <v>5.2599999999999999E-3</v>
      </c>
      <c r="N236" s="25">
        <f t="shared" si="41"/>
        <v>3.4849999999999998E-3</v>
      </c>
      <c r="O236" s="25"/>
      <c r="P236" s="25">
        <f t="shared" si="39"/>
        <v>1.5045899999999997E-3</v>
      </c>
      <c r="Q236" s="25">
        <f t="shared" si="40"/>
        <v>3.4650707699999991E-2</v>
      </c>
      <c r="R236" s="25">
        <v>3.5200000000000001E-3</v>
      </c>
      <c r="S236" s="25">
        <f t="shared" si="34"/>
        <v>1.7750000000000001E-3</v>
      </c>
    </row>
    <row r="237" spans="1:19" s="15" customFormat="1">
      <c r="A237" s="18">
        <v>485</v>
      </c>
      <c r="B237" s="25">
        <v>-5.0000000000000002E-5</v>
      </c>
      <c r="C237" s="25">
        <v>1.8E-3</v>
      </c>
      <c r="D237" s="25">
        <f t="shared" si="32"/>
        <v>-3.5000000000000092E-5</v>
      </c>
      <c r="E237" s="25"/>
      <c r="F237" s="25">
        <f t="shared" si="35"/>
        <v>-8.8880000000000014E-4</v>
      </c>
      <c r="G237" s="25">
        <f t="shared" si="36"/>
        <v>-2.0469064000000006E-2</v>
      </c>
      <c r="H237" s="25">
        <v>5.0400000000000002E-3</v>
      </c>
      <c r="I237" s="25">
        <f t="shared" si="33"/>
        <v>3.2050000000000004E-3</v>
      </c>
      <c r="J237" s="25"/>
      <c r="K237" s="25">
        <f t="shared" si="37"/>
        <v>1.8899900000000005E-3</v>
      </c>
      <c r="L237" s="25">
        <f t="shared" si="38"/>
        <v>4.3526469700000014E-2</v>
      </c>
      <c r="M237" s="25">
        <v>5.2399999999999999E-3</v>
      </c>
      <c r="N237" s="25">
        <f t="shared" si="41"/>
        <v>3.405E-3</v>
      </c>
      <c r="O237" s="25"/>
      <c r="P237" s="25">
        <f t="shared" si="39"/>
        <v>1.4245899999999999E-3</v>
      </c>
      <c r="Q237" s="25">
        <f t="shared" si="40"/>
        <v>3.2808307699999997E-2</v>
      </c>
      <c r="R237" s="25">
        <v>3.7200000000000002E-3</v>
      </c>
      <c r="S237" s="25">
        <f t="shared" si="34"/>
        <v>1.835E-3</v>
      </c>
    </row>
    <row r="238" spans="1:19" s="15" customFormat="1">
      <c r="A238" s="18">
        <v>486</v>
      </c>
      <c r="B238" s="25">
        <v>2.0000000000000002E-5</v>
      </c>
      <c r="C238" s="25">
        <v>1.66E-3</v>
      </c>
      <c r="D238" s="25">
        <f t="shared" si="32"/>
        <v>-1.4999999999999996E-4</v>
      </c>
      <c r="E238" s="25"/>
      <c r="F238" s="25">
        <f t="shared" si="35"/>
        <v>-1.0038E-3</v>
      </c>
      <c r="G238" s="25">
        <f t="shared" si="36"/>
        <v>-2.3117514000000002E-2</v>
      </c>
      <c r="H238" s="25">
        <v>4.8500000000000001E-3</v>
      </c>
      <c r="I238" s="25">
        <f t="shared" si="33"/>
        <v>3.0400000000000002E-3</v>
      </c>
      <c r="J238" s="25"/>
      <c r="K238" s="25">
        <f t="shared" si="37"/>
        <v>1.7249900000000002E-3</v>
      </c>
      <c r="L238" s="25">
        <f t="shared" si="38"/>
        <v>3.9726519700000004E-2</v>
      </c>
      <c r="M238" s="25">
        <v>5.0299999999999997E-3</v>
      </c>
      <c r="N238" s="25">
        <f t="shared" si="41"/>
        <v>3.2199999999999998E-3</v>
      </c>
      <c r="O238" s="25"/>
      <c r="P238" s="25">
        <f t="shared" si="39"/>
        <v>1.2395899999999996E-3</v>
      </c>
      <c r="Q238" s="25">
        <f t="shared" si="40"/>
        <v>2.8547757699999992E-2</v>
      </c>
      <c r="R238" s="25">
        <v>3.5999999999999999E-3</v>
      </c>
      <c r="S238" s="25">
        <f t="shared" si="34"/>
        <v>1.81E-3</v>
      </c>
    </row>
    <row r="239" spans="1:19" s="15" customFormat="1">
      <c r="A239" s="18">
        <v>487</v>
      </c>
      <c r="B239" s="25">
        <v>0</v>
      </c>
      <c r="C239" s="25">
        <v>1.75E-3</v>
      </c>
      <c r="D239" s="25">
        <f t="shared" si="32"/>
        <v>-8.5000000000000006E-5</v>
      </c>
      <c r="E239" s="25"/>
      <c r="F239" s="25">
        <f t="shared" si="35"/>
        <v>-9.3880000000000005E-4</v>
      </c>
      <c r="G239" s="25">
        <f t="shared" si="36"/>
        <v>-2.1620564000000002E-2</v>
      </c>
      <c r="H239" s="25">
        <v>4.9899999999999996E-3</v>
      </c>
      <c r="I239" s="25">
        <f t="shared" si="33"/>
        <v>3.1549999999999998E-3</v>
      </c>
      <c r="J239" s="25"/>
      <c r="K239" s="25">
        <f t="shared" si="37"/>
        <v>1.8399899999999999E-3</v>
      </c>
      <c r="L239" s="25">
        <f t="shared" si="38"/>
        <v>4.2374969700000001E-2</v>
      </c>
      <c r="M239" s="25">
        <v>5.1599999999999997E-3</v>
      </c>
      <c r="N239" s="25">
        <f t="shared" si="41"/>
        <v>3.3249999999999998E-3</v>
      </c>
      <c r="O239" s="25"/>
      <c r="P239" s="25">
        <f t="shared" si="39"/>
        <v>1.3445899999999997E-3</v>
      </c>
      <c r="Q239" s="25">
        <f t="shared" si="40"/>
        <v>3.0965907699999993E-2</v>
      </c>
      <c r="R239" s="25">
        <v>3.6700000000000001E-3</v>
      </c>
      <c r="S239" s="25">
        <f t="shared" si="34"/>
        <v>1.835E-3</v>
      </c>
    </row>
    <row r="240" spans="1:19" s="15" customFormat="1">
      <c r="A240" s="18">
        <v>488</v>
      </c>
      <c r="B240" s="25">
        <v>1.1E-4</v>
      </c>
      <c r="C240" s="25">
        <v>1.64E-3</v>
      </c>
      <c r="D240" s="25">
        <f t="shared" si="32"/>
        <v>-1.9999999999999987E-4</v>
      </c>
      <c r="E240" s="25"/>
      <c r="F240" s="25">
        <f t="shared" si="35"/>
        <v>-1.0537999999999999E-3</v>
      </c>
      <c r="G240" s="25">
        <f t="shared" si="36"/>
        <v>-2.4269013999999998E-2</v>
      </c>
      <c r="H240" s="25">
        <v>4.9199999999999999E-3</v>
      </c>
      <c r="I240" s="25">
        <f t="shared" si="33"/>
        <v>3.0800000000000003E-3</v>
      </c>
      <c r="J240" s="25"/>
      <c r="K240" s="25">
        <f t="shared" si="37"/>
        <v>1.7649900000000004E-3</v>
      </c>
      <c r="L240" s="25">
        <f t="shared" si="38"/>
        <v>4.0647719700000008E-2</v>
      </c>
      <c r="M240" s="25">
        <v>5.0200000000000002E-3</v>
      </c>
      <c r="N240" s="25">
        <f t="shared" si="41"/>
        <v>3.1800000000000005E-3</v>
      </c>
      <c r="O240" s="25"/>
      <c r="P240" s="25">
        <f t="shared" si="39"/>
        <v>1.1995900000000004E-3</v>
      </c>
      <c r="Q240" s="25">
        <f t="shared" si="40"/>
        <v>2.7626557700000009E-2</v>
      </c>
      <c r="R240" s="25">
        <v>3.5699999999999998E-3</v>
      </c>
      <c r="S240" s="25">
        <f t="shared" si="34"/>
        <v>1.8399999999999998E-3</v>
      </c>
    </row>
    <row r="241" spans="1:19" s="15" customFormat="1">
      <c r="A241" s="18">
        <v>489</v>
      </c>
      <c r="B241" s="25">
        <v>1.0000000000000001E-5</v>
      </c>
      <c r="C241" s="25">
        <v>1.6199999999999999E-3</v>
      </c>
      <c r="D241" s="25">
        <f t="shared" si="32"/>
        <v>-2.3500000000000018E-4</v>
      </c>
      <c r="E241" s="25"/>
      <c r="F241" s="25">
        <f t="shared" si="35"/>
        <v>-1.0888000000000002E-3</v>
      </c>
      <c r="G241" s="25">
        <f t="shared" si="36"/>
        <v>-2.5075064000000008E-2</v>
      </c>
      <c r="H241" s="25">
        <v>4.7400000000000003E-3</v>
      </c>
      <c r="I241" s="25">
        <f t="shared" si="33"/>
        <v>2.8850000000000004E-3</v>
      </c>
      <c r="J241" s="25"/>
      <c r="K241" s="25">
        <f t="shared" si="37"/>
        <v>1.5699900000000005E-3</v>
      </c>
      <c r="L241" s="25">
        <f t="shared" si="38"/>
        <v>3.6156869700000011E-2</v>
      </c>
      <c r="M241" s="25">
        <v>5.1799999999999997E-3</v>
      </c>
      <c r="N241" s="25">
        <f t="shared" si="41"/>
        <v>3.3249999999999998E-3</v>
      </c>
      <c r="O241" s="25"/>
      <c r="P241" s="25">
        <f t="shared" si="39"/>
        <v>1.3445899999999997E-3</v>
      </c>
      <c r="Q241" s="25">
        <f t="shared" si="40"/>
        <v>3.0965907699999993E-2</v>
      </c>
      <c r="R241" s="25">
        <v>3.7000000000000002E-3</v>
      </c>
      <c r="S241" s="25">
        <f t="shared" si="34"/>
        <v>1.8550000000000001E-3</v>
      </c>
    </row>
    <row r="242" spans="1:19" s="15" customFormat="1">
      <c r="A242" s="18">
        <v>490</v>
      </c>
      <c r="B242" s="25">
        <v>2.1000000000000001E-4</v>
      </c>
      <c r="C242" s="25">
        <v>1.48E-3</v>
      </c>
      <c r="D242" s="25">
        <f t="shared" si="32"/>
        <v>-4.8500000000000019E-4</v>
      </c>
      <c r="E242" s="25"/>
      <c r="F242" s="25">
        <f t="shared" si="35"/>
        <v>-1.3388000000000002E-3</v>
      </c>
      <c r="G242" s="25">
        <f t="shared" si="36"/>
        <v>-3.0832564000000007E-2</v>
      </c>
      <c r="H242" s="25">
        <v>4.8300000000000001E-3</v>
      </c>
      <c r="I242" s="25">
        <f t="shared" si="33"/>
        <v>2.8649999999999999E-3</v>
      </c>
      <c r="J242" s="25"/>
      <c r="K242" s="25">
        <f t="shared" si="37"/>
        <v>1.54999E-3</v>
      </c>
      <c r="L242" s="25">
        <f t="shared" si="38"/>
        <v>3.5696269700000005E-2</v>
      </c>
      <c r="M242" s="25">
        <v>5.0000000000000001E-3</v>
      </c>
      <c r="N242" s="25">
        <f t="shared" si="41"/>
        <v>3.0349999999999999E-3</v>
      </c>
      <c r="O242" s="25"/>
      <c r="P242" s="25">
        <f t="shared" si="39"/>
        <v>1.0545899999999998E-3</v>
      </c>
      <c r="Q242" s="25">
        <f t="shared" si="40"/>
        <v>2.4287207699999997E-2</v>
      </c>
      <c r="R242" s="25">
        <v>3.7200000000000002E-3</v>
      </c>
      <c r="S242" s="25">
        <f t="shared" si="34"/>
        <v>1.9650000000000002E-3</v>
      </c>
    </row>
    <row r="243" spans="1:19" s="15" customFormat="1">
      <c r="A243" s="18">
        <v>491</v>
      </c>
      <c r="B243" s="25">
        <v>-1.1E-4</v>
      </c>
      <c r="C243" s="25">
        <v>1.64E-3</v>
      </c>
      <c r="D243" s="25">
        <f t="shared" si="32"/>
        <v>-1.600000000000002E-4</v>
      </c>
      <c r="E243" s="25"/>
      <c r="F243" s="25">
        <f t="shared" si="35"/>
        <v>-1.0138000000000002E-3</v>
      </c>
      <c r="G243" s="25">
        <f t="shared" si="36"/>
        <v>-2.3347814000000008E-2</v>
      </c>
      <c r="H243" s="25">
        <v>4.6499999999999996E-3</v>
      </c>
      <c r="I243" s="25">
        <f t="shared" si="33"/>
        <v>2.8499999999999992E-3</v>
      </c>
      <c r="J243" s="25"/>
      <c r="K243" s="25">
        <f t="shared" si="37"/>
        <v>1.5349899999999993E-3</v>
      </c>
      <c r="L243" s="25">
        <f t="shared" si="38"/>
        <v>3.5350819699999987E-2</v>
      </c>
      <c r="M243" s="25">
        <v>5.0800000000000003E-3</v>
      </c>
      <c r="N243" s="25">
        <f t="shared" si="41"/>
        <v>3.2799999999999999E-3</v>
      </c>
      <c r="O243" s="25"/>
      <c r="P243" s="25">
        <f t="shared" si="39"/>
        <v>1.2995899999999998E-3</v>
      </c>
      <c r="Q243" s="25">
        <f t="shared" si="40"/>
        <v>2.9929557699999998E-2</v>
      </c>
      <c r="R243" s="25">
        <v>3.7100000000000002E-3</v>
      </c>
      <c r="S243" s="25">
        <f t="shared" si="34"/>
        <v>1.8000000000000002E-3</v>
      </c>
    </row>
    <row r="244" spans="1:19" s="15" customFormat="1">
      <c r="A244" s="18">
        <v>492</v>
      </c>
      <c r="B244" s="25">
        <v>6.8999999999999997E-5</v>
      </c>
      <c r="C244" s="25">
        <v>1.5200000000000001E-3</v>
      </c>
      <c r="D244" s="25">
        <f t="shared" si="32"/>
        <v>-3.8949999999999987E-4</v>
      </c>
      <c r="E244" s="25"/>
      <c r="F244" s="25">
        <f t="shared" si="35"/>
        <v>-1.2432999999999999E-3</v>
      </c>
      <c r="G244" s="25">
        <f t="shared" si="36"/>
        <v>-2.8633198999999998E-2</v>
      </c>
      <c r="H244" s="25">
        <v>4.6699999999999997E-3</v>
      </c>
      <c r="I244" s="25">
        <f t="shared" si="33"/>
        <v>2.7604999999999999E-3</v>
      </c>
      <c r="J244" s="25"/>
      <c r="K244" s="25">
        <f t="shared" si="37"/>
        <v>1.44549E-3</v>
      </c>
      <c r="L244" s="25">
        <f t="shared" si="38"/>
        <v>3.3289634700000001E-2</v>
      </c>
      <c r="M244" s="25">
        <v>4.96E-3</v>
      </c>
      <c r="N244" s="25">
        <f t="shared" si="41"/>
        <v>3.0505000000000003E-3</v>
      </c>
      <c r="O244" s="25"/>
      <c r="P244" s="25">
        <f t="shared" si="39"/>
        <v>1.0700900000000001E-3</v>
      </c>
      <c r="Q244" s="25">
        <f t="shared" si="40"/>
        <v>2.4644172700000005E-2</v>
      </c>
      <c r="R244" s="25">
        <v>3.7499999999999999E-3</v>
      </c>
      <c r="S244" s="25">
        <f t="shared" si="34"/>
        <v>1.9095E-3</v>
      </c>
    </row>
    <row r="245" spans="1:19" s="15" customFormat="1">
      <c r="A245" s="18">
        <v>493</v>
      </c>
      <c r="B245" s="25">
        <v>-4.0000000000000003E-5</v>
      </c>
      <c r="C245" s="25">
        <v>1.6100000000000001E-3</v>
      </c>
      <c r="D245" s="25">
        <f t="shared" si="32"/>
        <v>-1.4499999999999995E-4</v>
      </c>
      <c r="E245" s="25"/>
      <c r="F245" s="25">
        <f t="shared" si="35"/>
        <v>-9.9879999999999999E-4</v>
      </c>
      <c r="G245" s="25">
        <f t="shared" si="36"/>
        <v>-2.3002364000000001E-2</v>
      </c>
      <c r="H245" s="25">
        <v>4.7600000000000003E-3</v>
      </c>
      <c r="I245" s="25">
        <f t="shared" si="33"/>
        <v>3.0050000000000003E-3</v>
      </c>
      <c r="J245" s="25"/>
      <c r="K245" s="25">
        <f t="shared" si="37"/>
        <v>1.6899900000000004E-3</v>
      </c>
      <c r="L245" s="25">
        <f t="shared" si="38"/>
        <v>3.8920469700000009E-2</v>
      </c>
      <c r="M245" s="25">
        <v>5.11E-3</v>
      </c>
      <c r="N245" s="25">
        <f t="shared" si="41"/>
        <v>3.3549999999999999E-3</v>
      </c>
      <c r="O245" s="25"/>
      <c r="P245" s="25">
        <f t="shared" si="39"/>
        <v>1.3745899999999998E-3</v>
      </c>
      <c r="Q245" s="25">
        <f t="shared" si="40"/>
        <v>3.1656807699999998E-2</v>
      </c>
      <c r="R245" s="25">
        <v>3.5500000000000002E-3</v>
      </c>
      <c r="S245" s="25">
        <f t="shared" si="34"/>
        <v>1.755E-3</v>
      </c>
    </row>
    <row r="246" spans="1:19" s="15" customFormat="1">
      <c r="A246" s="18">
        <v>494</v>
      </c>
      <c r="B246" s="25">
        <v>0</v>
      </c>
      <c r="C246" s="25">
        <v>1.4499999999999999E-3</v>
      </c>
      <c r="D246" s="25">
        <f t="shared" si="32"/>
        <v>-3.0500000000000015E-4</v>
      </c>
      <c r="E246" s="25"/>
      <c r="F246" s="25">
        <f t="shared" si="35"/>
        <v>-1.1588000000000002E-3</v>
      </c>
      <c r="G246" s="25">
        <f t="shared" si="36"/>
        <v>-2.6687164000000006E-2</v>
      </c>
      <c r="H246" s="25">
        <v>4.6299999999999996E-3</v>
      </c>
      <c r="I246" s="25">
        <f t="shared" si="33"/>
        <v>2.8749999999999995E-3</v>
      </c>
      <c r="J246" s="25"/>
      <c r="K246" s="25">
        <f t="shared" si="37"/>
        <v>1.5599899999999996E-3</v>
      </c>
      <c r="L246" s="25">
        <f t="shared" si="38"/>
        <v>3.5926569699999994E-2</v>
      </c>
      <c r="M246" s="25">
        <v>4.9899999999999996E-3</v>
      </c>
      <c r="N246" s="25">
        <f t="shared" si="41"/>
        <v>3.2349999999999996E-3</v>
      </c>
      <c r="O246" s="25"/>
      <c r="P246" s="25">
        <f t="shared" si="39"/>
        <v>1.2545899999999994E-3</v>
      </c>
      <c r="Q246" s="25">
        <f t="shared" si="40"/>
        <v>2.8893207699999989E-2</v>
      </c>
      <c r="R246" s="25">
        <v>3.5100000000000001E-3</v>
      </c>
      <c r="S246" s="25">
        <f t="shared" si="34"/>
        <v>1.755E-3</v>
      </c>
    </row>
    <row r="247" spans="1:19" s="15" customFormat="1">
      <c r="A247" s="18">
        <v>495</v>
      </c>
      <c r="B247" s="25">
        <v>-9.0000000000000006E-5</v>
      </c>
      <c r="C247" s="25">
        <v>1.4300000000000001E-3</v>
      </c>
      <c r="D247" s="25">
        <f t="shared" si="32"/>
        <v>-2.7000000000000006E-4</v>
      </c>
      <c r="E247" s="25"/>
      <c r="F247" s="25">
        <f t="shared" si="35"/>
        <v>-1.1238000000000001E-3</v>
      </c>
      <c r="G247" s="25">
        <f t="shared" si="36"/>
        <v>-2.5881114000000004E-2</v>
      </c>
      <c r="H247" s="25">
        <v>4.6100000000000004E-3</v>
      </c>
      <c r="I247" s="25">
        <f t="shared" si="33"/>
        <v>2.9100000000000003E-3</v>
      </c>
      <c r="J247" s="25"/>
      <c r="K247" s="25">
        <f t="shared" si="37"/>
        <v>1.5949900000000003E-3</v>
      </c>
      <c r="L247" s="25">
        <f t="shared" si="38"/>
        <v>3.673261970000001E-2</v>
      </c>
      <c r="M247" s="25">
        <v>4.8500000000000001E-3</v>
      </c>
      <c r="N247" s="25">
        <f t="shared" si="41"/>
        <v>3.15E-3</v>
      </c>
      <c r="O247" s="25"/>
      <c r="P247" s="25">
        <f t="shared" si="39"/>
        <v>1.1695899999999999E-3</v>
      </c>
      <c r="Q247" s="25">
        <f t="shared" si="40"/>
        <v>2.6935657699999997E-2</v>
      </c>
      <c r="R247" s="25">
        <v>3.49E-3</v>
      </c>
      <c r="S247" s="25">
        <f t="shared" si="34"/>
        <v>1.7000000000000001E-3</v>
      </c>
    </row>
    <row r="248" spans="1:19" s="15" customFormat="1">
      <c r="A248" s="18">
        <v>496</v>
      </c>
      <c r="B248" s="25">
        <v>-6.8999999999999997E-5</v>
      </c>
      <c r="C248" s="25">
        <v>1.4300000000000001E-3</v>
      </c>
      <c r="D248" s="25">
        <f t="shared" si="32"/>
        <v>-2.5549999999999987E-4</v>
      </c>
      <c r="E248" s="25"/>
      <c r="F248" s="25">
        <f t="shared" si="35"/>
        <v>-1.1092999999999999E-3</v>
      </c>
      <c r="G248" s="25">
        <f t="shared" si="36"/>
        <v>-2.5547179E-2</v>
      </c>
      <c r="H248" s="25">
        <v>4.5599999999999998E-3</v>
      </c>
      <c r="I248" s="25">
        <f t="shared" si="33"/>
        <v>2.8744999999999999E-3</v>
      </c>
      <c r="J248" s="25"/>
      <c r="K248" s="25">
        <f t="shared" si="37"/>
        <v>1.55949E-3</v>
      </c>
      <c r="L248" s="25">
        <f t="shared" si="38"/>
        <v>3.5915054700000004E-2</v>
      </c>
      <c r="M248" s="25">
        <v>4.8399999999999997E-3</v>
      </c>
      <c r="N248" s="25">
        <f t="shared" si="41"/>
        <v>3.1544999999999998E-3</v>
      </c>
      <c r="O248" s="25"/>
      <c r="P248" s="25">
        <f t="shared" si="39"/>
        <v>1.1740899999999996E-3</v>
      </c>
      <c r="Q248" s="25">
        <f t="shared" si="40"/>
        <v>2.7039292699999991E-2</v>
      </c>
      <c r="R248" s="25">
        <v>3.4399999999999999E-3</v>
      </c>
      <c r="S248" s="25">
        <f t="shared" si="34"/>
        <v>1.6854999999999999E-3</v>
      </c>
    </row>
    <row r="249" spans="1:19" s="15" customFormat="1">
      <c r="A249" s="18">
        <v>497</v>
      </c>
      <c r="B249" s="25">
        <v>-2.0000000000000002E-5</v>
      </c>
      <c r="C249" s="25">
        <v>1.57E-3</v>
      </c>
      <c r="D249" s="25">
        <f t="shared" si="32"/>
        <v>-1.5999999999999999E-4</v>
      </c>
      <c r="E249" s="25"/>
      <c r="F249" s="25">
        <f t="shared" si="35"/>
        <v>-1.0138E-3</v>
      </c>
      <c r="G249" s="25">
        <f t="shared" si="36"/>
        <v>-2.3347814000000001E-2</v>
      </c>
      <c r="H249" s="25">
        <v>4.5399999999999998E-3</v>
      </c>
      <c r="I249" s="25">
        <f t="shared" si="33"/>
        <v>2.81E-3</v>
      </c>
      <c r="J249" s="25"/>
      <c r="K249" s="25">
        <f t="shared" si="37"/>
        <v>1.4949900000000001E-3</v>
      </c>
      <c r="L249" s="25">
        <f t="shared" si="38"/>
        <v>3.4429619700000004E-2</v>
      </c>
      <c r="M249" s="25">
        <v>4.8900000000000002E-3</v>
      </c>
      <c r="N249" s="25">
        <f t="shared" si="41"/>
        <v>3.1600000000000005E-3</v>
      </c>
      <c r="O249" s="25"/>
      <c r="P249" s="25">
        <f t="shared" si="39"/>
        <v>1.1795900000000003E-3</v>
      </c>
      <c r="Q249" s="25">
        <f t="shared" si="40"/>
        <v>2.716595770000001E-2</v>
      </c>
      <c r="R249" s="25">
        <v>3.48E-3</v>
      </c>
      <c r="S249" s="25">
        <f t="shared" si="34"/>
        <v>1.73E-3</v>
      </c>
    </row>
    <row r="250" spans="1:19" s="15" customFormat="1">
      <c r="A250" s="18">
        <v>498</v>
      </c>
      <c r="B250" s="25">
        <v>-6.0000000000000002E-5</v>
      </c>
      <c r="C250" s="25">
        <v>1.41E-3</v>
      </c>
      <c r="D250" s="25">
        <f t="shared" si="32"/>
        <v>-3.0499999999999993E-4</v>
      </c>
      <c r="E250" s="25"/>
      <c r="F250" s="25">
        <f t="shared" si="35"/>
        <v>-1.1588E-3</v>
      </c>
      <c r="G250" s="25">
        <f t="shared" si="36"/>
        <v>-2.6687163999999999E-2</v>
      </c>
      <c r="H250" s="25">
        <v>4.5799999999999999E-3</v>
      </c>
      <c r="I250" s="25">
        <f t="shared" si="33"/>
        <v>2.8649999999999999E-3</v>
      </c>
      <c r="J250" s="25"/>
      <c r="K250" s="25">
        <f t="shared" si="37"/>
        <v>1.54999E-3</v>
      </c>
      <c r="L250" s="25">
        <f t="shared" si="38"/>
        <v>3.5696269700000005E-2</v>
      </c>
      <c r="M250" s="25">
        <v>4.8799999999999998E-3</v>
      </c>
      <c r="N250" s="25">
        <f t="shared" si="41"/>
        <v>3.1649999999999998E-3</v>
      </c>
      <c r="O250" s="25"/>
      <c r="P250" s="25">
        <f t="shared" si="39"/>
        <v>1.1845899999999997E-3</v>
      </c>
      <c r="Q250" s="25">
        <f t="shared" si="40"/>
        <v>2.7281107699999994E-2</v>
      </c>
      <c r="R250" s="25">
        <v>3.49E-3</v>
      </c>
      <c r="S250" s="25">
        <f t="shared" si="34"/>
        <v>1.7149999999999999E-3</v>
      </c>
    </row>
    <row r="251" spans="1:19" s="15" customFormat="1">
      <c r="A251" s="18">
        <v>499</v>
      </c>
      <c r="B251" s="25">
        <v>-2.0000000000000002E-5</v>
      </c>
      <c r="C251" s="25">
        <v>1.5200000000000001E-3</v>
      </c>
      <c r="D251" s="25">
        <f t="shared" si="32"/>
        <v>-2.099999999999999E-4</v>
      </c>
      <c r="E251" s="25"/>
      <c r="F251" s="25">
        <f t="shared" si="35"/>
        <v>-1.0637999999999999E-3</v>
      </c>
      <c r="G251" s="25">
        <f t="shared" si="36"/>
        <v>-2.4499314000000001E-2</v>
      </c>
      <c r="H251" s="25">
        <v>4.5300000000000002E-3</v>
      </c>
      <c r="I251" s="25">
        <f t="shared" si="33"/>
        <v>2.8000000000000004E-3</v>
      </c>
      <c r="J251" s="25"/>
      <c r="K251" s="25">
        <f t="shared" si="37"/>
        <v>1.4849900000000005E-3</v>
      </c>
      <c r="L251" s="25">
        <f t="shared" si="38"/>
        <v>3.4199319700000015E-2</v>
      </c>
      <c r="M251" s="25">
        <v>4.8700000000000002E-3</v>
      </c>
      <c r="N251" s="25">
        <f t="shared" si="41"/>
        <v>3.1400000000000004E-3</v>
      </c>
      <c r="O251" s="25"/>
      <c r="P251" s="25">
        <f t="shared" si="39"/>
        <v>1.1595900000000003E-3</v>
      </c>
      <c r="Q251" s="25">
        <f t="shared" si="40"/>
        <v>2.6705357700000008E-2</v>
      </c>
      <c r="R251" s="25">
        <v>3.48E-3</v>
      </c>
      <c r="S251" s="25">
        <f t="shared" si="34"/>
        <v>1.73E-3</v>
      </c>
    </row>
    <row r="252" spans="1:19" s="15" customFormat="1">
      <c r="A252" s="18">
        <v>500</v>
      </c>
      <c r="B252" s="25">
        <v>6.0000000000000002E-5</v>
      </c>
      <c r="C252" s="25">
        <v>1.56E-3</v>
      </c>
      <c r="D252" s="25">
        <f t="shared" si="32"/>
        <v>-1.9000000000000006E-4</v>
      </c>
      <c r="E252" s="25"/>
      <c r="F252" s="25">
        <f t="shared" si="35"/>
        <v>-1.0438000000000001E-3</v>
      </c>
      <c r="G252" s="25">
        <f t="shared" si="36"/>
        <v>-2.4038714000000003E-2</v>
      </c>
      <c r="H252" s="25">
        <v>4.6699999999999997E-3</v>
      </c>
      <c r="I252" s="25">
        <f t="shared" si="33"/>
        <v>2.9199999999999999E-3</v>
      </c>
      <c r="J252" s="25"/>
      <c r="K252" s="25">
        <f t="shared" si="37"/>
        <v>1.6049899999999999E-3</v>
      </c>
      <c r="L252" s="25">
        <f t="shared" si="38"/>
        <v>3.6962919699999999E-2</v>
      </c>
      <c r="M252" s="25">
        <v>4.9199999999999999E-3</v>
      </c>
      <c r="N252" s="25">
        <f t="shared" si="41"/>
        <v>3.1700000000000001E-3</v>
      </c>
      <c r="O252" s="25"/>
      <c r="P252" s="25">
        <f t="shared" si="39"/>
        <v>1.1895899999999999E-3</v>
      </c>
      <c r="Q252" s="25">
        <f t="shared" si="40"/>
        <v>2.7396257699999999E-2</v>
      </c>
      <c r="R252" s="25">
        <v>3.4399999999999999E-3</v>
      </c>
      <c r="S252" s="25">
        <f t="shared" si="34"/>
        <v>1.75E-3</v>
      </c>
    </row>
    <row r="253" spans="1:19" s="15" customFormat="1">
      <c r="A253" s="18">
        <v>501</v>
      </c>
      <c r="B253" s="25">
        <v>6.0000000000000002E-5</v>
      </c>
      <c r="C253" s="25">
        <v>1.3799999999999999E-3</v>
      </c>
      <c r="D253" s="25">
        <f t="shared" si="32"/>
        <v>-3.9000000000000016E-4</v>
      </c>
      <c r="E253" s="25"/>
      <c r="F253" s="25">
        <f t="shared" si="35"/>
        <v>-1.2438000000000002E-3</v>
      </c>
      <c r="G253" s="25">
        <f t="shared" si="36"/>
        <v>-2.8644714000000005E-2</v>
      </c>
      <c r="H253" s="25">
        <v>4.5199999999999997E-3</v>
      </c>
      <c r="I253" s="25">
        <f t="shared" si="33"/>
        <v>2.7499999999999998E-3</v>
      </c>
      <c r="J253" s="25"/>
      <c r="K253" s="25">
        <f t="shared" si="37"/>
        <v>1.4349899999999999E-3</v>
      </c>
      <c r="L253" s="25">
        <f t="shared" si="38"/>
        <v>3.3047819700000002E-2</v>
      </c>
      <c r="M253" s="25">
        <v>4.81E-3</v>
      </c>
      <c r="N253" s="25">
        <f t="shared" si="41"/>
        <v>3.0400000000000002E-3</v>
      </c>
      <c r="O253" s="25"/>
      <c r="P253" s="25">
        <f t="shared" si="39"/>
        <v>1.05959E-3</v>
      </c>
      <c r="Q253" s="25">
        <f t="shared" si="40"/>
        <v>2.4402357700000002E-2</v>
      </c>
      <c r="R253" s="25">
        <v>3.48E-3</v>
      </c>
      <c r="S253" s="25">
        <f t="shared" si="34"/>
        <v>1.7700000000000001E-3</v>
      </c>
    </row>
    <row r="254" spans="1:19" s="15" customFormat="1">
      <c r="A254" s="18">
        <v>502</v>
      </c>
      <c r="B254" s="25">
        <v>-5.0000000000000002E-5</v>
      </c>
      <c r="C254" s="25">
        <v>1.48E-3</v>
      </c>
      <c r="D254" s="25">
        <f t="shared" si="32"/>
        <v>-2.5500000000000002E-4</v>
      </c>
      <c r="E254" s="25"/>
      <c r="F254" s="25">
        <f t="shared" si="35"/>
        <v>-1.1088000000000001E-3</v>
      </c>
      <c r="G254" s="25">
        <f t="shared" si="36"/>
        <v>-2.5535664000000003E-2</v>
      </c>
      <c r="H254" s="25">
        <v>4.5100000000000001E-3</v>
      </c>
      <c r="I254" s="25">
        <f t="shared" si="33"/>
        <v>2.7750000000000001E-3</v>
      </c>
      <c r="J254" s="25"/>
      <c r="K254" s="25">
        <f t="shared" si="37"/>
        <v>1.4599900000000002E-3</v>
      </c>
      <c r="L254" s="25">
        <f t="shared" si="38"/>
        <v>3.3623569700000008E-2</v>
      </c>
      <c r="M254" s="25">
        <v>4.7800000000000004E-3</v>
      </c>
      <c r="N254" s="25">
        <f t="shared" si="41"/>
        <v>3.0450000000000004E-3</v>
      </c>
      <c r="O254" s="25"/>
      <c r="P254" s="25">
        <f t="shared" si="39"/>
        <v>1.0645900000000002E-3</v>
      </c>
      <c r="Q254" s="25">
        <f t="shared" si="40"/>
        <v>2.4517507700000007E-2</v>
      </c>
      <c r="R254" s="25">
        <v>3.5200000000000001E-3</v>
      </c>
      <c r="S254" s="25">
        <f t="shared" si="34"/>
        <v>1.735E-3</v>
      </c>
    </row>
    <row r="255" spans="1:19" s="15" customFormat="1">
      <c r="A255" s="18">
        <v>503</v>
      </c>
      <c r="B255" s="25">
        <v>0</v>
      </c>
      <c r="C255" s="25">
        <v>1.4499999999999999E-3</v>
      </c>
      <c r="D255" s="25">
        <f t="shared" si="32"/>
        <v>-2.1500000000000013E-4</v>
      </c>
      <c r="E255" s="25"/>
      <c r="F255" s="25">
        <f t="shared" si="35"/>
        <v>-1.0688000000000002E-3</v>
      </c>
      <c r="G255" s="25">
        <f t="shared" si="36"/>
        <v>-2.4614464000000006E-2</v>
      </c>
      <c r="H255" s="25">
        <v>4.47E-3</v>
      </c>
      <c r="I255" s="25">
        <f t="shared" si="33"/>
        <v>2.8050000000000002E-3</v>
      </c>
      <c r="J255" s="25"/>
      <c r="K255" s="25">
        <f t="shared" si="37"/>
        <v>1.4899900000000003E-3</v>
      </c>
      <c r="L255" s="25">
        <f t="shared" si="38"/>
        <v>3.431446970000001E-2</v>
      </c>
      <c r="M255" s="25">
        <v>4.7999999999999996E-3</v>
      </c>
      <c r="N255" s="25">
        <f t="shared" si="41"/>
        <v>3.1349999999999998E-3</v>
      </c>
      <c r="O255" s="25"/>
      <c r="P255" s="25">
        <f t="shared" si="39"/>
        <v>1.1545899999999996E-3</v>
      </c>
      <c r="Q255" s="25">
        <f t="shared" si="40"/>
        <v>2.6590207699999993E-2</v>
      </c>
      <c r="R255" s="25">
        <v>3.3300000000000001E-3</v>
      </c>
      <c r="S255" s="25">
        <f t="shared" si="34"/>
        <v>1.665E-3</v>
      </c>
    </row>
    <row r="256" spans="1:19" s="15" customFormat="1">
      <c r="A256" s="18">
        <v>504</v>
      </c>
      <c r="B256" s="25">
        <v>6.8999999999999997E-5</v>
      </c>
      <c r="C256" s="25">
        <v>1.47E-3</v>
      </c>
      <c r="D256" s="25">
        <f t="shared" si="32"/>
        <v>-3.6450000000000002E-4</v>
      </c>
      <c r="E256" s="25"/>
      <c r="F256" s="25">
        <f t="shared" si="35"/>
        <v>-1.2183000000000001E-3</v>
      </c>
      <c r="G256" s="25">
        <f t="shared" si="36"/>
        <v>-2.8057449000000002E-2</v>
      </c>
      <c r="H256" s="25">
        <v>4.5999999999999999E-3</v>
      </c>
      <c r="I256" s="25">
        <f t="shared" si="33"/>
        <v>2.7654999999999997E-3</v>
      </c>
      <c r="J256" s="25"/>
      <c r="K256" s="25">
        <f t="shared" si="37"/>
        <v>1.4504899999999998E-3</v>
      </c>
      <c r="L256" s="25">
        <f t="shared" si="38"/>
        <v>3.3404784699999995E-2</v>
      </c>
      <c r="M256" s="25">
        <v>4.7099999999999998E-3</v>
      </c>
      <c r="N256" s="25">
        <f t="shared" si="41"/>
        <v>2.8754999999999996E-3</v>
      </c>
      <c r="O256" s="25"/>
      <c r="P256" s="25">
        <f t="shared" si="39"/>
        <v>8.9508999999999943E-4</v>
      </c>
      <c r="Q256" s="25">
        <f t="shared" si="40"/>
        <v>2.0613922699999988E-2</v>
      </c>
      <c r="R256" s="25">
        <v>3.5999999999999999E-3</v>
      </c>
      <c r="S256" s="25">
        <f t="shared" si="34"/>
        <v>1.8345E-3</v>
      </c>
    </row>
    <row r="257" spans="1:19" s="15" customFormat="1">
      <c r="A257" s="18">
        <v>505</v>
      </c>
      <c r="B257" s="25">
        <v>-4.0000000000000003E-5</v>
      </c>
      <c r="C257" s="25">
        <v>1.4499999999999999E-3</v>
      </c>
      <c r="D257" s="25">
        <f t="shared" si="32"/>
        <v>-2.2999999999999995E-4</v>
      </c>
      <c r="E257" s="25"/>
      <c r="F257" s="25">
        <f t="shared" si="35"/>
        <v>-1.0838E-3</v>
      </c>
      <c r="G257" s="25">
        <f t="shared" si="36"/>
        <v>-2.4959914E-2</v>
      </c>
      <c r="H257" s="25">
        <v>4.3699999999999998E-3</v>
      </c>
      <c r="I257" s="25">
        <f t="shared" si="33"/>
        <v>2.6899999999999997E-3</v>
      </c>
      <c r="J257" s="25"/>
      <c r="K257" s="25">
        <f t="shared" si="37"/>
        <v>1.3749899999999998E-3</v>
      </c>
      <c r="L257" s="25">
        <f t="shared" si="38"/>
        <v>3.1666019699999999E-2</v>
      </c>
      <c r="M257" s="25">
        <v>4.7600000000000003E-3</v>
      </c>
      <c r="N257" s="25">
        <f t="shared" si="41"/>
        <v>3.0800000000000003E-3</v>
      </c>
      <c r="O257" s="25"/>
      <c r="P257" s="25">
        <f t="shared" si="39"/>
        <v>1.0995900000000001E-3</v>
      </c>
      <c r="Q257" s="25">
        <f t="shared" si="40"/>
        <v>2.5323557700000002E-2</v>
      </c>
      <c r="R257" s="25">
        <v>3.3999999999999998E-3</v>
      </c>
      <c r="S257" s="25">
        <f t="shared" si="34"/>
        <v>1.6799999999999999E-3</v>
      </c>
    </row>
    <row r="258" spans="1:19" s="15" customFormat="1">
      <c r="A258" s="18">
        <v>506</v>
      </c>
      <c r="B258" s="25">
        <v>4.0000000000000003E-5</v>
      </c>
      <c r="C258" s="25">
        <v>1.2899999999999999E-3</v>
      </c>
      <c r="D258" s="25">
        <f t="shared" ref="D258:D321" si="42">C258-S258</f>
        <v>-4.2000000000000023E-4</v>
      </c>
      <c r="E258" s="25"/>
      <c r="F258" s="25">
        <f t="shared" si="35"/>
        <v>-1.2738000000000003E-3</v>
      </c>
      <c r="G258" s="25">
        <f t="shared" si="36"/>
        <v>-2.9335614000000006E-2</v>
      </c>
      <c r="H258" s="25">
        <v>4.3600000000000002E-3</v>
      </c>
      <c r="I258" s="25">
        <f t="shared" ref="I258:I321" si="43">H258-S258</f>
        <v>2.65E-3</v>
      </c>
      <c r="J258" s="25"/>
      <c r="K258" s="25">
        <f t="shared" si="37"/>
        <v>1.3349900000000001E-3</v>
      </c>
      <c r="L258" s="25">
        <f t="shared" si="38"/>
        <v>3.0744819700000002E-2</v>
      </c>
      <c r="M258" s="25">
        <v>4.62E-3</v>
      </c>
      <c r="N258" s="25">
        <f t="shared" si="41"/>
        <v>2.9099999999999998E-3</v>
      </c>
      <c r="O258" s="25"/>
      <c r="P258" s="25">
        <f t="shared" si="39"/>
        <v>9.2958999999999967E-4</v>
      </c>
      <c r="Q258" s="25">
        <f t="shared" si="40"/>
        <v>2.1408457699999994E-2</v>
      </c>
      <c r="R258" s="25">
        <v>3.3800000000000002E-3</v>
      </c>
      <c r="S258" s="25">
        <f t="shared" ref="S258:S321" si="44">(B258+R258)/2</f>
        <v>1.7100000000000001E-3</v>
      </c>
    </row>
    <row r="259" spans="1:19" s="15" customFormat="1">
      <c r="A259" s="18">
        <v>507</v>
      </c>
      <c r="B259" s="25">
        <v>-1.1E-4</v>
      </c>
      <c r="C259" s="25">
        <v>1.3500000000000001E-3</v>
      </c>
      <c r="D259" s="25">
        <f t="shared" si="42"/>
        <v>-2.6000000000000003E-4</v>
      </c>
      <c r="E259" s="25"/>
      <c r="F259" s="25">
        <f t="shared" ref="F259:F322" si="45">D259-0.0008538</f>
        <v>-1.1138000000000001E-3</v>
      </c>
      <c r="G259" s="25">
        <f t="shared" ref="G259:G322" si="46">F259*23.03</f>
        <v>-2.5650814000000004E-2</v>
      </c>
      <c r="H259" s="25">
        <v>4.3400000000000001E-3</v>
      </c>
      <c r="I259" s="25">
        <f t="shared" si="43"/>
        <v>2.7299999999999998E-3</v>
      </c>
      <c r="J259" s="25"/>
      <c r="K259" s="25">
        <f t="shared" ref="K259:K322" si="47">I259-0.00131501</f>
        <v>1.4149899999999999E-3</v>
      </c>
      <c r="L259" s="25">
        <f t="shared" ref="L259:L322" si="48">K259*23.03</f>
        <v>3.2587219699999996E-2</v>
      </c>
      <c r="M259" s="25">
        <v>4.64E-3</v>
      </c>
      <c r="N259" s="25">
        <f t="shared" si="41"/>
        <v>3.0299999999999997E-3</v>
      </c>
      <c r="O259" s="25"/>
      <c r="P259" s="25">
        <f t="shared" ref="P259:P322" si="49">N259-0.00198041</f>
        <v>1.0495899999999996E-3</v>
      </c>
      <c r="Q259" s="25">
        <f t="shared" ref="Q259:Q322" si="50">P259*23.03</f>
        <v>2.4172057699999992E-2</v>
      </c>
      <c r="R259" s="25">
        <v>3.3300000000000001E-3</v>
      </c>
      <c r="S259" s="25">
        <f t="shared" si="44"/>
        <v>1.6100000000000001E-3</v>
      </c>
    </row>
    <row r="260" spans="1:19" s="15" customFormat="1">
      <c r="A260" s="18">
        <v>508</v>
      </c>
      <c r="B260" s="25">
        <v>2.0000000000000002E-5</v>
      </c>
      <c r="C260" s="25">
        <v>1.2700000000000001E-3</v>
      </c>
      <c r="D260" s="25">
        <f t="shared" si="42"/>
        <v>-4.4999999999999988E-4</v>
      </c>
      <c r="E260" s="25"/>
      <c r="F260" s="25">
        <f t="shared" si="45"/>
        <v>-1.3037999999999999E-3</v>
      </c>
      <c r="G260" s="25">
        <f t="shared" si="46"/>
        <v>-3.0026514000000001E-2</v>
      </c>
      <c r="H260" s="25">
        <v>4.3099999999999996E-3</v>
      </c>
      <c r="I260" s="25">
        <f t="shared" si="43"/>
        <v>2.5899999999999994E-3</v>
      </c>
      <c r="J260" s="25"/>
      <c r="K260" s="25">
        <f t="shared" si="47"/>
        <v>1.2749899999999995E-3</v>
      </c>
      <c r="L260" s="25">
        <f t="shared" si="48"/>
        <v>2.9363019699999989E-2</v>
      </c>
      <c r="M260" s="25">
        <v>4.5700000000000003E-3</v>
      </c>
      <c r="N260" s="25">
        <f t="shared" si="41"/>
        <v>2.8500000000000001E-3</v>
      </c>
      <c r="O260" s="25"/>
      <c r="P260" s="25">
        <f t="shared" si="49"/>
        <v>8.6958999999999995E-4</v>
      </c>
      <c r="Q260" s="25">
        <f t="shared" si="50"/>
        <v>2.0026657699999999E-2</v>
      </c>
      <c r="R260" s="25">
        <v>3.4199999999999999E-3</v>
      </c>
      <c r="S260" s="25">
        <f t="shared" si="44"/>
        <v>1.72E-3</v>
      </c>
    </row>
    <row r="261" spans="1:19" s="15" customFormat="1">
      <c r="A261" s="18">
        <v>509</v>
      </c>
      <c r="B261" s="25">
        <v>-1.0000000000000001E-5</v>
      </c>
      <c r="C261" s="25">
        <v>1.3699999999999999E-3</v>
      </c>
      <c r="D261" s="25">
        <f t="shared" si="42"/>
        <v>-2.6000000000000003E-4</v>
      </c>
      <c r="E261" s="25"/>
      <c r="F261" s="25">
        <f t="shared" si="45"/>
        <v>-1.1138000000000001E-3</v>
      </c>
      <c r="G261" s="25">
        <f t="shared" si="46"/>
        <v>-2.5650814000000004E-2</v>
      </c>
      <c r="H261" s="25">
        <v>4.3699999999999998E-3</v>
      </c>
      <c r="I261" s="25">
        <f t="shared" si="43"/>
        <v>2.7399999999999998E-3</v>
      </c>
      <c r="J261" s="25"/>
      <c r="K261" s="25">
        <f t="shared" si="47"/>
        <v>1.4249899999999999E-3</v>
      </c>
      <c r="L261" s="25">
        <f t="shared" si="48"/>
        <v>3.2817519699999999E-2</v>
      </c>
      <c r="M261" s="25">
        <v>4.6800000000000001E-3</v>
      </c>
      <c r="N261" s="25">
        <f t="shared" si="41"/>
        <v>3.0500000000000002E-3</v>
      </c>
      <c r="O261" s="25"/>
      <c r="P261" s="25">
        <f t="shared" si="49"/>
        <v>1.06959E-3</v>
      </c>
      <c r="Q261" s="25">
        <f t="shared" si="50"/>
        <v>2.4632657700000001E-2</v>
      </c>
      <c r="R261" s="25">
        <v>3.2699999999999999E-3</v>
      </c>
      <c r="S261" s="25">
        <f t="shared" si="44"/>
        <v>1.6299999999999999E-3</v>
      </c>
    </row>
    <row r="262" spans="1:19" s="15" customFormat="1">
      <c r="A262" s="18">
        <v>510</v>
      </c>
      <c r="B262" s="25">
        <v>2.0000000000000002E-5</v>
      </c>
      <c r="C262" s="25">
        <v>1.2700000000000001E-3</v>
      </c>
      <c r="D262" s="25">
        <f t="shared" si="42"/>
        <v>-3.6999999999999989E-4</v>
      </c>
      <c r="E262" s="25"/>
      <c r="F262" s="25">
        <f t="shared" si="45"/>
        <v>-1.2237999999999999E-3</v>
      </c>
      <c r="G262" s="25">
        <f t="shared" si="46"/>
        <v>-2.8184114E-2</v>
      </c>
      <c r="H262" s="25">
        <v>4.2700000000000004E-3</v>
      </c>
      <c r="I262" s="25">
        <f t="shared" si="43"/>
        <v>2.6300000000000004E-3</v>
      </c>
      <c r="J262" s="25"/>
      <c r="K262" s="25">
        <f t="shared" si="47"/>
        <v>1.3149900000000005E-3</v>
      </c>
      <c r="L262" s="25">
        <f t="shared" si="48"/>
        <v>3.0284219700000014E-2</v>
      </c>
      <c r="M262" s="25">
        <v>4.5999999999999999E-3</v>
      </c>
      <c r="N262" s="25">
        <f t="shared" si="41"/>
        <v>2.96E-3</v>
      </c>
      <c r="O262" s="25"/>
      <c r="P262" s="25">
        <f t="shared" si="49"/>
        <v>9.795899999999998E-4</v>
      </c>
      <c r="Q262" s="25">
        <f t="shared" si="50"/>
        <v>2.2559957699999997E-2</v>
      </c>
      <c r="R262" s="25">
        <v>3.2599999999999999E-3</v>
      </c>
      <c r="S262" s="25">
        <f t="shared" si="44"/>
        <v>1.64E-3</v>
      </c>
    </row>
    <row r="263" spans="1:19" s="15" customFormat="1">
      <c r="A263" s="18">
        <v>511</v>
      </c>
      <c r="B263" s="25">
        <v>-2.0000000000000002E-5</v>
      </c>
      <c r="C263" s="25">
        <v>1.34E-3</v>
      </c>
      <c r="D263" s="25">
        <f t="shared" si="42"/>
        <v>-2.5000000000000001E-4</v>
      </c>
      <c r="E263" s="25"/>
      <c r="F263" s="25">
        <f t="shared" si="45"/>
        <v>-1.1038000000000001E-3</v>
      </c>
      <c r="G263" s="25">
        <f t="shared" si="46"/>
        <v>-2.5420514000000002E-2</v>
      </c>
      <c r="H263" s="25">
        <v>4.3099999999999996E-3</v>
      </c>
      <c r="I263" s="25">
        <f t="shared" si="43"/>
        <v>2.7199999999999993E-3</v>
      </c>
      <c r="J263" s="25"/>
      <c r="K263" s="25">
        <f t="shared" si="47"/>
        <v>1.4049899999999994E-3</v>
      </c>
      <c r="L263" s="25">
        <f t="shared" si="48"/>
        <v>3.2356919699999986E-2</v>
      </c>
      <c r="M263" s="25">
        <v>4.7299999999999998E-3</v>
      </c>
      <c r="N263" s="25">
        <f t="shared" si="41"/>
        <v>3.1399999999999996E-3</v>
      </c>
      <c r="O263" s="25"/>
      <c r="P263" s="25">
        <f t="shared" si="49"/>
        <v>1.1595899999999994E-3</v>
      </c>
      <c r="Q263" s="25">
        <f t="shared" si="50"/>
        <v>2.6705357699999988E-2</v>
      </c>
      <c r="R263" s="25">
        <v>3.2000000000000002E-3</v>
      </c>
      <c r="S263" s="25">
        <f t="shared" si="44"/>
        <v>1.5900000000000001E-3</v>
      </c>
    </row>
    <row r="264" spans="1:19" s="15" customFormat="1">
      <c r="A264" s="18">
        <v>512</v>
      </c>
      <c r="B264" s="25">
        <v>6.0000000000000002E-5</v>
      </c>
      <c r="C264" s="25">
        <v>1.14E-3</v>
      </c>
      <c r="D264" s="25">
        <f t="shared" si="42"/>
        <v>-5.7500000000000021E-4</v>
      </c>
      <c r="E264" s="25"/>
      <c r="F264" s="25">
        <f t="shared" si="45"/>
        <v>-1.4288000000000003E-3</v>
      </c>
      <c r="G264" s="25">
        <f t="shared" si="46"/>
        <v>-3.290526400000001E-2</v>
      </c>
      <c r="H264" s="25">
        <v>4.1900000000000001E-3</v>
      </c>
      <c r="I264" s="25">
        <f t="shared" si="43"/>
        <v>2.4749999999999998E-3</v>
      </c>
      <c r="J264" s="25"/>
      <c r="K264" s="25">
        <f t="shared" si="47"/>
        <v>1.1599899999999998E-3</v>
      </c>
      <c r="L264" s="25">
        <f t="shared" si="48"/>
        <v>2.6714569699999999E-2</v>
      </c>
      <c r="M264" s="25">
        <v>4.5900000000000003E-3</v>
      </c>
      <c r="N264" s="25">
        <f t="shared" si="41"/>
        <v>2.875E-3</v>
      </c>
      <c r="O264" s="25"/>
      <c r="P264" s="25">
        <f t="shared" si="49"/>
        <v>8.945899999999998E-4</v>
      </c>
      <c r="Q264" s="25">
        <f t="shared" si="50"/>
        <v>2.0602407699999995E-2</v>
      </c>
      <c r="R264" s="25">
        <v>3.3700000000000002E-3</v>
      </c>
      <c r="S264" s="25">
        <f t="shared" si="44"/>
        <v>1.7150000000000002E-3</v>
      </c>
    </row>
    <row r="265" spans="1:19" s="15" customFormat="1">
      <c r="A265" s="18">
        <v>513</v>
      </c>
      <c r="B265" s="25">
        <v>-6.0000000000000002E-5</v>
      </c>
      <c r="C265" s="25">
        <v>1.2099999999999999E-3</v>
      </c>
      <c r="D265" s="25">
        <f t="shared" si="42"/>
        <v>-3.2499999999999999E-4</v>
      </c>
      <c r="E265" s="25"/>
      <c r="F265" s="25">
        <f t="shared" si="45"/>
        <v>-1.1788E-3</v>
      </c>
      <c r="G265" s="25">
        <f t="shared" si="46"/>
        <v>-2.7147764000000001E-2</v>
      </c>
      <c r="H265" s="25">
        <v>4.2700000000000004E-3</v>
      </c>
      <c r="I265" s="25">
        <f t="shared" si="43"/>
        <v>2.7350000000000005E-3</v>
      </c>
      <c r="J265" s="25"/>
      <c r="K265" s="25">
        <f t="shared" si="47"/>
        <v>1.4199900000000005E-3</v>
      </c>
      <c r="L265" s="25">
        <f t="shared" si="48"/>
        <v>3.2702369700000011E-2</v>
      </c>
      <c r="M265" s="25">
        <v>4.6100000000000004E-3</v>
      </c>
      <c r="N265" s="25">
        <f t="shared" si="41"/>
        <v>3.0750000000000005E-3</v>
      </c>
      <c r="O265" s="25"/>
      <c r="P265" s="25">
        <f t="shared" si="49"/>
        <v>1.0945900000000003E-3</v>
      </c>
      <c r="Q265" s="25">
        <f t="shared" si="50"/>
        <v>2.5208407700000008E-2</v>
      </c>
      <c r="R265" s="25">
        <v>3.13E-3</v>
      </c>
      <c r="S265" s="25">
        <f t="shared" si="44"/>
        <v>1.5349999999999999E-3</v>
      </c>
    </row>
    <row r="266" spans="1:19" s="15" customFormat="1">
      <c r="A266" s="18">
        <v>514</v>
      </c>
      <c r="B266" s="25">
        <v>6.0000000000000002E-5</v>
      </c>
      <c r="C266" s="25">
        <v>1.1800000000000001E-3</v>
      </c>
      <c r="D266" s="25">
        <f t="shared" si="42"/>
        <v>-5.2000000000000006E-4</v>
      </c>
      <c r="E266" s="25"/>
      <c r="F266" s="25">
        <f t="shared" si="45"/>
        <v>-1.3738000000000001E-3</v>
      </c>
      <c r="G266" s="25">
        <f t="shared" si="46"/>
        <v>-3.1638614000000002E-2</v>
      </c>
      <c r="H266" s="25">
        <v>4.2100000000000002E-3</v>
      </c>
      <c r="I266" s="25">
        <f t="shared" si="43"/>
        <v>2.5100000000000001E-3</v>
      </c>
      <c r="J266" s="25"/>
      <c r="K266" s="25">
        <f t="shared" si="47"/>
        <v>1.1949900000000002E-3</v>
      </c>
      <c r="L266" s="25">
        <f t="shared" si="48"/>
        <v>2.7520619700000006E-2</v>
      </c>
      <c r="M266" s="25">
        <v>4.5399999999999998E-3</v>
      </c>
      <c r="N266" s="25">
        <f t="shared" si="41"/>
        <v>2.8399999999999996E-3</v>
      </c>
      <c r="O266" s="25"/>
      <c r="P266" s="25">
        <f t="shared" si="49"/>
        <v>8.5958999999999949E-4</v>
      </c>
      <c r="Q266" s="25">
        <f t="shared" si="50"/>
        <v>1.9796357699999989E-2</v>
      </c>
      <c r="R266" s="25">
        <v>3.3400000000000001E-3</v>
      </c>
      <c r="S266" s="25">
        <f t="shared" si="44"/>
        <v>1.7000000000000001E-3</v>
      </c>
    </row>
    <row r="267" spans="1:19" s="15" customFormat="1">
      <c r="A267" s="18">
        <v>515</v>
      </c>
      <c r="B267" s="25">
        <v>6.8999999999999997E-5</v>
      </c>
      <c r="C267" s="25">
        <v>1.16E-3</v>
      </c>
      <c r="D267" s="25">
        <f t="shared" si="42"/>
        <v>-4.4450000000000002E-4</v>
      </c>
      <c r="E267" s="25"/>
      <c r="F267" s="25">
        <f t="shared" si="45"/>
        <v>-1.2983000000000001E-3</v>
      </c>
      <c r="G267" s="25">
        <f t="shared" si="46"/>
        <v>-2.9899849000000003E-2</v>
      </c>
      <c r="H267" s="25">
        <v>4.1799999999999997E-3</v>
      </c>
      <c r="I267" s="25">
        <f t="shared" si="43"/>
        <v>2.5754999999999997E-3</v>
      </c>
      <c r="J267" s="25"/>
      <c r="K267" s="25">
        <f t="shared" si="47"/>
        <v>1.2604899999999997E-3</v>
      </c>
      <c r="L267" s="25">
        <f t="shared" si="48"/>
        <v>2.9029084699999996E-2</v>
      </c>
      <c r="M267" s="25">
        <v>4.4999999999999997E-3</v>
      </c>
      <c r="N267" s="25">
        <f t="shared" si="41"/>
        <v>2.8954999999999996E-3</v>
      </c>
      <c r="O267" s="25"/>
      <c r="P267" s="25">
        <f t="shared" si="49"/>
        <v>9.1508999999999948E-4</v>
      </c>
      <c r="Q267" s="25">
        <f t="shared" si="50"/>
        <v>2.107452269999999E-2</v>
      </c>
      <c r="R267" s="25">
        <v>3.14E-3</v>
      </c>
      <c r="S267" s="25">
        <f t="shared" si="44"/>
        <v>1.6045E-3</v>
      </c>
    </row>
    <row r="268" spans="1:19" s="15" customFormat="1">
      <c r="A268" s="18">
        <v>516</v>
      </c>
      <c r="B268" s="25">
        <v>-2.0000000000000002E-5</v>
      </c>
      <c r="C268" s="25">
        <v>1.1999999999999999E-3</v>
      </c>
      <c r="D268" s="25">
        <f t="shared" si="42"/>
        <v>-3.6000000000000008E-4</v>
      </c>
      <c r="E268" s="25"/>
      <c r="F268" s="25">
        <f t="shared" si="45"/>
        <v>-1.2138000000000001E-3</v>
      </c>
      <c r="G268" s="25">
        <f t="shared" si="46"/>
        <v>-2.7953814000000004E-2</v>
      </c>
      <c r="H268" s="25">
        <v>4.2199999999999998E-3</v>
      </c>
      <c r="I268" s="25">
        <f t="shared" si="43"/>
        <v>2.66E-3</v>
      </c>
      <c r="J268" s="25"/>
      <c r="K268" s="25">
        <f t="shared" si="47"/>
        <v>1.3449900000000001E-3</v>
      </c>
      <c r="L268" s="25">
        <f t="shared" si="48"/>
        <v>3.0975119700000005E-2</v>
      </c>
      <c r="M268" s="25">
        <v>4.4799999999999996E-3</v>
      </c>
      <c r="N268" s="25">
        <f t="shared" si="41"/>
        <v>2.9199999999999999E-3</v>
      </c>
      <c r="O268" s="25"/>
      <c r="P268" s="25">
        <f t="shared" si="49"/>
        <v>9.395899999999997E-4</v>
      </c>
      <c r="Q268" s="25">
        <f t="shared" si="50"/>
        <v>2.1638757699999994E-2</v>
      </c>
      <c r="R268" s="25">
        <v>3.14E-3</v>
      </c>
      <c r="S268" s="25">
        <f t="shared" si="44"/>
        <v>1.56E-3</v>
      </c>
    </row>
    <row r="269" spans="1:19" s="15" customFormat="1">
      <c r="A269" s="18">
        <v>517</v>
      </c>
      <c r="B269" s="25">
        <v>6.8999999999999997E-5</v>
      </c>
      <c r="C269" s="25">
        <v>1.1299999999999999E-3</v>
      </c>
      <c r="D269" s="25">
        <f t="shared" si="42"/>
        <v>-4.8950000000000013E-4</v>
      </c>
      <c r="E269" s="25"/>
      <c r="F269" s="25">
        <f t="shared" si="45"/>
        <v>-1.3433000000000002E-3</v>
      </c>
      <c r="G269" s="25">
        <f t="shared" si="46"/>
        <v>-3.0936199000000004E-2</v>
      </c>
      <c r="H269" s="25">
        <v>4.0800000000000003E-3</v>
      </c>
      <c r="I269" s="25">
        <f t="shared" si="43"/>
        <v>2.4605E-3</v>
      </c>
      <c r="J269" s="25"/>
      <c r="K269" s="25">
        <f t="shared" si="47"/>
        <v>1.1454900000000001E-3</v>
      </c>
      <c r="L269" s="25">
        <f t="shared" si="48"/>
        <v>2.6380634700000002E-2</v>
      </c>
      <c r="M269" s="25">
        <v>4.45E-3</v>
      </c>
      <c r="N269" s="25">
        <f t="shared" si="41"/>
        <v>2.8304999999999997E-3</v>
      </c>
      <c r="O269" s="25"/>
      <c r="P269" s="25">
        <f t="shared" si="49"/>
        <v>8.5008999999999953E-4</v>
      </c>
      <c r="Q269" s="25">
        <f t="shared" si="50"/>
        <v>1.957757269999999E-2</v>
      </c>
      <c r="R269" s="25">
        <v>3.1700000000000001E-3</v>
      </c>
      <c r="S269" s="25">
        <f t="shared" si="44"/>
        <v>1.6195000000000001E-3</v>
      </c>
    </row>
    <row r="270" spans="1:19" s="15" customFormat="1">
      <c r="A270" s="18">
        <v>518</v>
      </c>
      <c r="B270" s="25">
        <v>-6.0000000000000002E-5</v>
      </c>
      <c r="C270" s="25">
        <v>1.23E-3</v>
      </c>
      <c r="D270" s="25">
        <f t="shared" si="42"/>
        <v>-3.4000000000000002E-4</v>
      </c>
      <c r="E270" s="25"/>
      <c r="F270" s="25">
        <f t="shared" si="45"/>
        <v>-1.1938000000000001E-3</v>
      </c>
      <c r="G270" s="25">
        <f t="shared" si="46"/>
        <v>-2.7493214000000002E-2</v>
      </c>
      <c r="H270" s="25">
        <v>4.2199999999999998E-3</v>
      </c>
      <c r="I270" s="25">
        <f t="shared" si="43"/>
        <v>2.6499999999999996E-3</v>
      </c>
      <c r="J270" s="25"/>
      <c r="K270" s="25">
        <f t="shared" si="47"/>
        <v>1.3349899999999997E-3</v>
      </c>
      <c r="L270" s="25">
        <f t="shared" si="48"/>
        <v>3.0744819699999995E-2</v>
      </c>
      <c r="M270" s="25">
        <v>4.45E-3</v>
      </c>
      <c r="N270" s="25">
        <f t="shared" ref="N270:N333" si="51">M270-S270</f>
        <v>2.8799999999999997E-3</v>
      </c>
      <c r="O270" s="25"/>
      <c r="P270" s="25">
        <f t="shared" si="49"/>
        <v>8.9958999999999959E-4</v>
      </c>
      <c r="Q270" s="25">
        <f t="shared" si="50"/>
        <v>2.0717557699999993E-2</v>
      </c>
      <c r="R270" s="25">
        <v>3.2000000000000002E-3</v>
      </c>
      <c r="S270" s="25">
        <f t="shared" si="44"/>
        <v>1.57E-3</v>
      </c>
    </row>
    <row r="271" spans="1:19" s="15" customFormat="1">
      <c r="A271" s="18">
        <v>519</v>
      </c>
      <c r="B271" s="25">
        <v>6.0000000000000002E-5</v>
      </c>
      <c r="C271" s="25">
        <v>1.14E-3</v>
      </c>
      <c r="D271" s="25">
        <f t="shared" si="42"/>
        <v>-4.2500000000000003E-4</v>
      </c>
      <c r="E271" s="25"/>
      <c r="F271" s="25">
        <f t="shared" si="45"/>
        <v>-1.2788000000000001E-3</v>
      </c>
      <c r="G271" s="25">
        <f t="shared" si="46"/>
        <v>-2.9450764000000004E-2</v>
      </c>
      <c r="H271" s="25">
        <v>4.13E-3</v>
      </c>
      <c r="I271" s="25">
        <f t="shared" si="43"/>
        <v>2.565E-3</v>
      </c>
      <c r="J271" s="25"/>
      <c r="K271" s="25">
        <f t="shared" si="47"/>
        <v>1.2499900000000001E-3</v>
      </c>
      <c r="L271" s="25">
        <f t="shared" si="48"/>
        <v>2.8787269700000003E-2</v>
      </c>
      <c r="M271" s="25">
        <v>4.4600000000000004E-3</v>
      </c>
      <c r="N271" s="25">
        <f t="shared" si="51"/>
        <v>2.8950000000000004E-3</v>
      </c>
      <c r="O271" s="25"/>
      <c r="P271" s="25">
        <f t="shared" si="49"/>
        <v>9.1459000000000028E-4</v>
      </c>
      <c r="Q271" s="25">
        <f t="shared" si="50"/>
        <v>2.1063007700000008E-2</v>
      </c>
      <c r="R271" s="25">
        <v>3.0699999999999998E-3</v>
      </c>
      <c r="S271" s="25">
        <f t="shared" si="44"/>
        <v>1.565E-3</v>
      </c>
    </row>
    <row r="272" spans="1:19" s="15" customFormat="1">
      <c r="A272" s="18">
        <v>520</v>
      </c>
      <c r="B272" s="25">
        <v>0</v>
      </c>
      <c r="C272" s="25">
        <v>1.1299999999999999E-3</v>
      </c>
      <c r="D272" s="25">
        <f t="shared" si="42"/>
        <v>-4.5500000000000011E-4</v>
      </c>
      <c r="E272" s="25"/>
      <c r="F272" s="25">
        <f t="shared" si="45"/>
        <v>-1.3088000000000002E-3</v>
      </c>
      <c r="G272" s="25">
        <f t="shared" si="46"/>
        <v>-3.0141664000000006E-2</v>
      </c>
      <c r="H272" s="25">
        <v>4.1200000000000004E-3</v>
      </c>
      <c r="I272" s="25">
        <f t="shared" si="43"/>
        <v>2.5350000000000004E-3</v>
      </c>
      <c r="J272" s="25"/>
      <c r="K272" s="25">
        <f t="shared" si="47"/>
        <v>1.2199900000000004E-3</v>
      </c>
      <c r="L272" s="25">
        <f t="shared" si="48"/>
        <v>2.8096369700000012E-2</v>
      </c>
      <c r="M272" s="25">
        <v>4.45E-3</v>
      </c>
      <c r="N272" s="25">
        <f t="shared" si="51"/>
        <v>2.8649999999999999E-3</v>
      </c>
      <c r="O272" s="25"/>
      <c r="P272" s="25">
        <f t="shared" si="49"/>
        <v>8.8458999999999977E-4</v>
      </c>
      <c r="Q272" s="25">
        <f t="shared" si="50"/>
        <v>2.0372107699999996E-2</v>
      </c>
      <c r="R272" s="25">
        <v>3.1700000000000001E-3</v>
      </c>
      <c r="S272" s="25">
        <f t="shared" si="44"/>
        <v>1.585E-3</v>
      </c>
    </row>
    <row r="273" spans="1:19" s="15" customFormat="1">
      <c r="A273" s="18">
        <v>521</v>
      </c>
      <c r="B273" s="25">
        <v>0</v>
      </c>
      <c r="C273" s="25">
        <v>1.2700000000000001E-3</v>
      </c>
      <c r="D273" s="25">
        <f t="shared" si="42"/>
        <v>-2.9999999999999992E-4</v>
      </c>
      <c r="E273" s="25"/>
      <c r="F273" s="25">
        <f t="shared" si="45"/>
        <v>-1.1538E-3</v>
      </c>
      <c r="G273" s="25">
        <f t="shared" si="46"/>
        <v>-2.6572014000000001E-2</v>
      </c>
      <c r="H273" s="25">
        <v>4.13E-3</v>
      </c>
      <c r="I273" s="25">
        <f t="shared" si="43"/>
        <v>2.5599999999999998E-3</v>
      </c>
      <c r="J273" s="25"/>
      <c r="K273" s="25">
        <f t="shared" si="47"/>
        <v>1.2449899999999999E-3</v>
      </c>
      <c r="L273" s="25">
        <f t="shared" si="48"/>
        <v>2.8672119699999998E-2</v>
      </c>
      <c r="M273" s="25">
        <v>4.5300000000000002E-3</v>
      </c>
      <c r="N273" s="25">
        <f t="shared" si="51"/>
        <v>2.96E-3</v>
      </c>
      <c r="O273" s="25"/>
      <c r="P273" s="25">
        <f t="shared" si="49"/>
        <v>9.795899999999998E-4</v>
      </c>
      <c r="Q273" s="25">
        <f t="shared" si="50"/>
        <v>2.2559957699999997E-2</v>
      </c>
      <c r="R273" s="25">
        <v>3.14E-3</v>
      </c>
      <c r="S273" s="25">
        <f t="shared" si="44"/>
        <v>1.57E-3</v>
      </c>
    </row>
    <row r="274" spans="1:19" s="15" customFormat="1">
      <c r="A274" s="18">
        <v>522</v>
      </c>
      <c r="B274" s="25">
        <v>1.0000000000000001E-5</v>
      </c>
      <c r="C274" s="25">
        <v>1.16E-3</v>
      </c>
      <c r="D274" s="25">
        <f t="shared" si="42"/>
        <v>-4.4500000000000008E-4</v>
      </c>
      <c r="E274" s="25"/>
      <c r="F274" s="25">
        <f t="shared" si="45"/>
        <v>-1.2988000000000001E-3</v>
      </c>
      <c r="G274" s="25">
        <f t="shared" si="46"/>
        <v>-2.9911364000000003E-2</v>
      </c>
      <c r="H274" s="25">
        <v>4.13E-3</v>
      </c>
      <c r="I274" s="25">
        <f t="shared" si="43"/>
        <v>2.5249999999999999E-3</v>
      </c>
      <c r="J274" s="25"/>
      <c r="K274" s="25">
        <f t="shared" si="47"/>
        <v>1.20999E-3</v>
      </c>
      <c r="L274" s="25">
        <f t="shared" si="48"/>
        <v>2.7866069699999999E-2</v>
      </c>
      <c r="M274" s="25">
        <v>4.4099999999999999E-3</v>
      </c>
      <c r="N274" s="25">
        <f t="shared" si="51"/>
        <v>2.8049999999999998E-3</v>
      </c>
      <c r="O274" s="25"/>
      <c r="P274" s="25">
        <f t="shared" si="49"/>
        <v>8.2458999999999961E-4</v>
      </c>
      <c r="Q274" s="25">
        <f t="shared" si="50"/>
        <v>1.8990307699999993E-2</v>
      </c>
      <c r="R274" s="25">
        <v>3.2000000000000002E-3</v>
      </c>
      <c r="S274" s="25">
        <f t="shared" si="44"/>
        <v>1.6050000000000001E-3</v>
      </c>
    </row>
    <row r="275" spans="1:19" s="15" customFormat="1">
      <c r="A275" s="18">
        <v>523</v>
      </c>
      <c r="B275" s="25">
        <v>9.0000000000000006E-5</v>
      </c>
      <c r="C275" s="25">
        <v>1.15E-3</v>
      </c>
      <c r="D275" s="25">
        <f t="shared" si="42"/>
        <v>-5.1499999999999983E-4</v>
      </c>
      <c r="E275" s="25"/>
      <c r="F275" s="25">
        <f t="shared" si="45"/>
        <v>-1.3687999999999999E-3</v>
      </c>
      <c r="G275" s="25">
        <f t="shared" si="46"/>
        <v>-3.1523464000000001E-2</v>
      </c>
      <c r="H275" s="25">
        <v>4.0600000000000002E-3</v>
      </c>
      <c r="I275" s="25">
        <f t="shared" si="43"/>
        <v>2.3950000000000004E-3</v>
      </c>
      <c r="J275" s="25"/>
      <c r="K275" s="25">
        <f t="shared" si="47"/>
        <v>1.0799900000000005E-3</v>
      </c>
      <c r="L275" s="25">
        <f t="shared" si="48"/>
        <v>2.4872169700000012E-2</v>
      </c>
      <c r="M275" s="25">
        <v>4.3899999999999998E-3</v>
      </c>
      <c r="N275" s="25">
        <f t="shared" si="51"/>
        <v>2.725E-3</v>
      </c>
      <c r="O275" s="25"/>
      <c r="P275" s="25">
        <f t="shared" si="49"/>
        <v>7.4458999999999984E-4</v>
      </c>
      <c r="Q275" s="25">
        <f t="shared" si="50"/>
        <v>1.7147907699999996E-2</v>
      </c>
      <c r="R275" s="25">
        <v>3.2399999999999998E-3</v>
      </c>
      <c r="S275" s="25">
        <f t="shared" si="44"/>
        <v>1.6649999999999998E-3</v>
      </c>
    </row>
    <row r="276" spans="1:19" s="15" customFormat="1">
      <c r="A276" s="18">
        <v>524</v>
      </c>
      <c r="B276" s="25">
        <v>5.0000000000000002E-5</v>
      </c>
      <c r="C276" s="25">
        <v>1.07E-3</v>
      </c>
      <c r="D276" s="25">
        <f t="shared" si="42"/>
        <v>-5.9500000000000004E-4</v>
      </c>
      <c r="E276" s="25"/>
      <c r="F276" s="25">
        <f t="shared" si="45"/>
        <v>-1.4488000000000001E-3</v>
      </c>
      <c r="G276" s="25">
        <f t="shared" si="46"/>
        <v>-3.3365864000000002E-2</v>
      </c>
      <c r="H276" s="25">
        <v>3.9500000000000004E-3</v>
      </c>
      <c r="I276" s="25">
        <f t="shared" si="43"/>
        <v>2.2850000000000006E-3</v>
      </c>
      <c r="J276" s="25"/>
      <c r="K276" s="25">
        <f t="shared" si="47"/>
        <v>9.6999000000000065E-4</v>
      </c>
      <c r="L276" s="25">
        <f t="shared" si="48"/>
        <v>2.2338869700000017E-2</v>
      </c>
      <c r="M276" s="25">
        <v>4.3699999999999998E-3</v>
      </c>
      <c r="N276" s="25">
        <f t="shared" si="51"/>
        <v>2.7049999999999999E-3</v>
      </c>
      <c r="O276" s="25"/>
      <c r="P276" s="25">
        <f t="shared" si="49"/>
        <v>7.2458999999999978E-4</v>
      </c>
      <c r="Q276" s="25">
        <f t="shared" si="50"/>
        <v>1.6687307699999997E-2</v>
      </c>
      <c r="R276" s="25">
        <v>3.2799999999999999E-3</v>
      </c>
      <c r="S276" s="25">
        <f t="shared" si="44"/>
        <v>1.665E-3</v>
      </c>
    </row>
    <row r="277" spans="1:19" s="15" customFormat="1">
      <c r="A277" s="18">
        <v>525</v>
      </c>
      <c r="B277" s="25">
        <v>6.8999999999999997E-5</v>
      </c>
      <c r="C277" s="25">
        <v>1.2600000000000001E-3</v>
      </c>
      <c r="D277" s="25">
        <f t="shared" si="42"/>
        <v>-3.6450000000000002E-4</v>
      </c>
      <c r="E277" s="25"/>
      <c r="F277" s="25">
        <f t="shared" si="45"/>
        <v>-1.2183000000000001E-3</v>
      </c>
      <c r="G277" s="25">
        <f t="shared" si="46"/>
        <v>-2.8057449000000002E-2</v>
      </c>
      <c r="H277" s="25">
        <v>4.1399999999999996E-3</v>
      </c>
      <c r="I277" s="25">
        <f t="shared" si="43"/>
        <v>2.5154999999999995E-3</v>
      </c>
      <c r="J277" s="25"/>
      <c r="K277" s="25">
        <f t="shared" si="47"/>
        <v>1.2004899999999996E-3</v>
      </c>
      <c r="L277" s="25">
        <f t="shared" si="48"/>
        <v>2.7647284699999993E-2</v>
      </c>
      <c r="M277" s="25">
        <v>4.4099999999999999E-3</v>
      </c>
      <c r="N277" s="25">
        <f t="shared" si="51"/>
        <v>2.7854999999999998E-3</v>
      </c>
      <c r="O277" s="25"/>
      <c r="P277" s="25">
        <f t="shared" si="49"/>
        <v>8.0508999999999963E-4</v>
      </c>
      <c r="Q277" s="25">
        <f t="shared" si="50"/>
        <v>1.8541222699999992E-2</v>
      </c>
      <c r="R277" s="25">
        <v>3.1800000000000001E-3</v>
      </c>
      <c r="S277" s="25">
        <f t="shared" si="44"/>
        <v>1.6245000000000001E-3</v>
      </c>
    </row>
    <row r="278" spans="1:19" s="15" customFormat="1">
      <c r="A278" s="18">
        <v>526</v>
      </c>
      <c r="B278" s="25">
        <v>0</v>
      </c>
      <c r="C278" s="25">
        <v>1.1999999999999999E-3</v>
      </c>
      <c r="D278" s="25">
        <f t="shared" si="42"/>
        <v>-3.7500000000000012E-4</v>
      </c>
      <c r="E278" s="25"/>
      <c r="F278" s="25">
        <f t="shared" si="45"/>
        <v>-1.2288000000000002E-3</v>
      </c>
      <c r="G278" s="25">
        <f t="shared" si="46"/>
        <v>-2.8299264000000005E-2</v>
      </c>
      <c r="H278" s="25">
        <v>4.0000000000000001E-3</v>
      </c>
      <c r="I278" s="25">
        <f t="shared" si="43"/>
        <v>2.4250000000000001E-3</v>
      </c>
      <c r="J278" s="25"/>
      <c r="K278" s="25">
        <f t="shared" si="47"/>
        <v>1.1099900000000002E-3</v>
      </c>
      <c r="L278" s="25">
        <f t="shared" si="48"/>
        <v>2.5563069700000003E-2</v>
      </c>
      <c r="M278" s="25">
        <v>4.3899999999999998E-3</v>
      </c>
      <c r="N278" s="25">
        <f t="shared" si="51"/>
        <v>2.8149999999999998E-3</v>
      </c>
      <c r="O278" s="25"/>
      <c r="P278" s="25">
        <f t="shared" si="49"/>
        <v>8.3458999999999964E-4</v>
      </c>
      <c r="Q278" s="25">
        <f t="shared" si="50"/>
        <v>1.9220607699999993E-2</v>
      </c>
      <c r="R278" s="25">
        <v>3.15E-3</v>
      </c>
      <c r="S278" s="25">
        <f t="shared" si="44"/>
        <v>1.575E-3</v>
      </c>
    </row>
    <row r="279" spans="1:19" s="15" customFormat="1">
      <c r="A279" s="18">
        <v>527</v>
      </c>
      <c r="B279" s="25">
        <v>-4.0000000000000003E-5</v>
      </c>
      <c r="C279" s="25">
        <v>1.08E-3</v>
      </c>
      <c r="D279" s="25">
        <f t="shared" si="42"/>
        <v>-4.6999999999999993E-4</v>
      </c>
      <c r="E279" s="25"/>
      <c r="F279" s="25">
        <f t="shared" si="45"/>
        <v>-1.3238E-3</v>
      </c>
      <c r="G279" s="25">
        <f t="shared" si="46"/>
        <v>-3.0487114000000003E-2</v>
      </c>
      <c r="H279" s="25">
        <v>4.0099999999999997E-3</v>
      </c>
      <c r="I279" s="25">
        <f t="shared" si="43"/>
        <v>2.4599999999999995E-3</v>
      </c>
      <c r="J279" s="25"/>
      <c r="K279" s="25">
        <f t="shared" si="47"/>
        <v>1.1449899999999996E-3</v>
      </c>
      <c r="L279" s="25">
        <f t="shared" si="48"/>
        <v>2.6369119699999992E-2</v>
      </c>
      <c r="M279" s="25">
        <v>4.28E-3</v>
      </c>
      <c r="N279" s="25">
        <f t="shared" si="51"/>
        <v>2.7299999999999998E-3</v>
      </c>
      <c r="O279" s="25"/>
      <c r="P279" s="25">
        <f t="shared" si="49"/>
        <v>7.4958999999999963E-4</v>
      </c>
      <c r="Q279" s="25">
        <f t="shared" si="50"/>
        <v>1.7263057699999994E-2</v>
      </c>
      <c r="R279" s="25">
        <v>3.14E-3</v>
      </c>
      <c r="S279" s="25">
        <f t="shared" si="44"/>
        <v>1.5499999999999999E-3</v>
      </c>
    </row>
    <row r="280" spans="1:19" s="15" customFormat="1">
      <c r="A280" s="18">
        <v>528</v>
      </c>
      <c r="B280" s="25">
        <v>-4.0000000000000003E-5</v>
      </c>
      <c r="C280" s="25">
        <v>9.7999999999999997E-4</v>
      </c>
      <c r="D280" s="25">
        <f t="shared" si="42"/>
        <v>-5.9000000000000003E-4</v>
      </c>
      <c r="E280" s="25"/>
      <c r="F280" s="25">
        <f t="shared" si="45"/>
        <v>-1.4438000000000001E-3</v>
      </c>
      <c r="G280" s="25">
        <f t="shared" si="46"/>
        <v>-3.3250714000000001E-2</v>
      </c>
      <c r="H280" s="25">
        <v>3.98E-3</v>
      </c>
      <c r="I280" s="25">
        <f t="shared" si="43"/>
        <v>2.4099999999999998E-3</v>
      </c>
      <c r="J280" s="25"/>
      <c r="K280" s="25">
        <f t="shared" si="47"/>
        <v>1.0949899999999999E-3</v>
      </c>
      <c r="L280" s="25">
        <f t="shared" si="48"/>
        <v>2.5217619699999999E-2</v>
      </c>
      <c r="M280" s="25">
        <v>4.2599999999999999E-3</v>
      </c>
      <c r="N280" s="25">
        <f t="shared" si="51"/>
        <v>2.6899999999999997E-3</v>
      </c>
      <c r="O280" s="25"/>
      <c r="P280" s="25">
        <f t="shared" si="49"/>
        <v>7.0958999999999953E-4</v>
      </c>
      <c r="Q280" s="25">
        <f t="shared" si="50"/>
        <v>1.634185769999999E-2</v>
      </c>
      <c r="R280" s="25">
        <v>3.1800000000000001E-3</v>
      </c>
      <c r="S280" s="25">
        <f t="shared" si="44"/>
        <v>1.57E-3</v>
      </c>
    </row>
    <row r="281" spans="1:19" s="15" customFormat="1">
      <c r="A281" s="18">
        <v>529</v>
      </c>
      <c r="B281" s="25">
        <v>6.0000000000000002E-5</v>
      </c>
      <c r="C281" s="25">
        <v>1E-3</v>
      </c>
      <c r="D281" s="25">
        <f t="shared" si="42"/>
        <v>-6.2000000000000011E-4</v>
      </c>
      <c r="E281" s="25"/>
      <c r="F281" s="25">
        <f t="shared" si="45"/>
        <v>-1.4738000000000002E-3</v>
      </c>
      <c r="G281" s="25">
        <f t="shared" si="46"/>
        <v>-3.3941614000000002E-2</v>
      </c>
      <c r="H281" s="25">
        <v>3.98E-3</v>
      </c>
      <c r="I281" s="25">
        <f t="shared" si="43"/>
        <v>2.3600000000000001E-3</v>
      </c>
      <c r="J281" s="25"/>
      <c r="K281" s="25">
        <f t="shared" si="47"/>
        <v>1.0449900000000002E-3</v>
      </c>
      <c r="L281" s="25">
        <f t="shared" si="48"/>
        <v>2.4066119700000006E-2</v>
      </c>
      <c r="M281" s="25">
        <v>4.2900000000000004E-3</v>
      </c>
      <c r="N281" s="25">
        <f t="shared" si="51"/>
        <v>2.6700000000000005E-3</v>
      </c>
      <c r="O281" s="25"/>
      <c r="P281" s="25">
        <f t="shared" si="49"/>
        <v>6.8959000000000034E-4</v>
      </c>
      <c r="Q281" s="25">
        <f t="shared" si="50"/>
        <v>1.5881257700000009E-2</v>
      </c>
      <c r="R281" s="25">
        <v>3.1800000000000001E-3</v>
      </c>
      <c r="S281" s="25">
        <f t="shared" si="44"/>
        <v>1.6200000000000001E-3</v>
      </c>
    </row>
    <row r="282" spans="1:19" s="15" customFormat="1">
      <c r="A282" s="18">
        <v>530</v>
      </c>
      <c r="B282" s="25">
        <v>-1.2999999999999999E-4</v>
      </c>
      <c r="C282" s="25">
        <v>1.09E-3</v>
      </c>
      <c r="D282" s="25">
        <f t="shared" si="42"/>
        <v>-4.2000000000000002E-4</v>
      </c>
      <c r="E282" s="25"/>
      <c r="F282" s="25">
        <f t="shared" si="45"/>
        <v>-1.2738000000000001E-3</v>
      </c>
      <c r="G282" s="25">
        <f t="shared" si="46"/>
        <v>-2.9335614000000003E-2</v>
      </c>
      <c r="H282" s="25">
        <v>3.9100000000000003E-3</v>
      </c>
      <c r="I282" s="25">
        <f t="shared" si="43"/>
        <v>2.4000000000000002E-3</v>
      </c>
      <c r="J282" s="25"/>
      <c r="K282" s="25">
        <f t="shared" si="47"/>
        <v>1.0849900000000003E-3</v>
      </c>
      <c r="L282" s="25">
        <f t="shared" si="48"/>
        <v>2.4987319700000007E-2</v>
      </c>
      <c r="M282" s="25">
        <v>4.3E-3</v>
      </c>
      <c r="N282" s="25">
        <f t="shared" si="51"/>
        <v>2.7899999999999999E-3</v>
      </c>
      <c r="O282" s="25"/>
      <c r="P282" s="25">
        <f t="shared" si="49"/>
        <v>8.0958999999999979E-4</v>
      </c>
      <c r="Q282" s="25">
        <f t="shared" si="50"/>
        <v>1.8644857699999996E-2</v>
      </c>
      <c r="R282" s="25">
        <v>3.15E-3</v>
      </c>
      <c r="S282" s="25">
        <f t="shared" si="44"/>
        <v>1.5100000000000001E-3</v>
      </c>
    </row>
    <row r="283" spans="1:19" s="15" customFormat="1">
      <c r="A283" s="18">
        <v>531</v>
      </c>
      <c r="B283" s="25">
        <v>-2.0000000000000002E-5</v>
      </c>
      <c r="C283" s="25">
        <v>1E-3</v>
      </c>
      <c r="D283" s="25">
        <f t="shared" si="42"/>
        <v>-5.4499999999999991E-4</v>
      </c>
      <c r="E283" s="25"/>
      <c r="F283" s="25">
        <f t="shared" si="45"/>
        <v>-1.3988E-3</v>
      </c>
      <c r="G283" s="25">
        <f t="shared" si="46"/>
        <v>-3.2214364000000002E-2</v>
      </c>
      <c r="H283" s="25">
        <v>3.96E-3</v>
      </c>
      <c r="I283" s="25">
        <f t="shared" si="43"/>
        <v>2.415E-3</v>
      </c>
      <c r="J283" s="25"/>
      <c r="K283" s="25">
        <f t="shared" si="47"/>
        <v>1.0999900000000001E-3</v>
      </c>
      <c r="L283" s="25">
        <f t="shared" si="48"/>
        <v>2.5332769700000004E-2</v>
      </c>
      <c r="M283" s="25">
        <v>4.2399999999999998E-3</v>
      </c>
      <c r="N283" s="25">
        <f t="shared" si="51"/>
        <v>2.6949999999999999E-3</v>
      </c>
      <c r="O283" s="25"/>
      <c r="P283" s="25">
        <f t="shared" si="49"/>
        <v>7.1458999999999976E-4</v>
      </c>
      <c r="Q283" s="25">
        <f t="shared" si="50"/>
        <v>1.6457007699999995E-2</v>
      </c>
      <c r="R283" s="25">
        <v>3.1099999999999999E-3</v>
      </c>
      <c r="S283" s="25">
        <f t="shared" si="44"/>
        <v>1.5449999999999999E-3</v>
      </c>
    </row>
    <row r="284" spans="1:19" s="15" customFormat="1">
      <c r="A284" s="18">
        <v>532</v>
      </c>
      <c r="B284" s="25">
        <v>-9.0000000000000006E-5</v>
      </c>
      <c r="C284" s="25">
        <v>9.2000000000000003E-4</v>
      </c>
      <c r="D284" s="25">
        <f t="shared" si="42"/>
        <v>-6.1000000000000008E-4</v>
      </c>
      <c r="E284" s="25"/>
      <c r="F284" s="25">
        <f t="shared" si="45"/>
        <v>-1.4638000000000001E-3</v>
      </c>
      <c r="G284" s="25">
        <f t="shared" si="46"/>
        <v>-3.3711314000000006E-2</v>
      </c>
      <c r="H284" s="25">
        <v>3.8500000000000001E-3</v>
      </c>
      <c r="I284" s="25">
        <f t="shared" si="43"/>
        <v>2.32E-3</v>
      </c>
      <c r="J284" s="25"/>
      <c r="K284" s="25">
        <f t="shared" si="47"/>
        <v>1.0049900000000001E-3</v>
      </c>
      <c r="L284" s="25">
        <f t="shared" si="48"/>
        <v>2.3144919700000002E-2</v>
      </c>
      <c r="M284" s="25">
        <v>4.2399999999999998E-3</v>
      </c>
      <c r="N284" s="25">
        <f t="shared" si="51"/>
        <v>2.7099999999999997E-3</v>
      </c>
      <c r="O284" s="25"/>
      <c r="P284" s="25">
        <f t="shared" si="49"/>
        <v>7.2958999999999958E-4</v>
      </c>
      <c r="Q284" s="25">
        <f t="shared" si="50"/>
        <v>1.6802457699999992E-2</v>
      </c>
      <c r="R284" s="25">
        <v>3.15E-3</v>
      </c>
      <c r="S284" s="25">
        <f t="shared" si="44"/>
        <v>1.5300000000000001E-3</v>
      </c>
    </row>
    <row r="285" spans="1:19" s="15" customFormat="1">
      <c r="A285" s="18">
        <v>533</v>
      </c>
      <c r="B285" s="25">
        <v>0</v>
      </c>
      <c r="C285" s="25">
        <v>9.8999999999999999E-4</v>
      </c>
      <c r="D285" s="25">
        <f t="shared" si="42"/>
        <v>-5.2000000000000006E-4</v>
      </c>
      <c r="E285" s="25"/>
      <c r="F285" s="25">
        <f t="shared" si="45"/>
        <v>-1.3738000000000001E-3</v>
      </c>
      <c r="G285" s="25">
        <f t="shared" si="46"/>
        <v>-3.1638614000000002E-2</v>
      </c>
      <c r="H285" s="25">
        <v>3.8E-3</v>
      </c>
      <c r="I285" s="25">
        <f t="shared" si="43"/>
        <v>2.2899999999999999E-3</v>
      </c>
      <c r="J285" s="25"/>
      <c r="K285" s="25">
        <f t="shared" si="47"/>
        <v>9.7499000000000001E-4</v>
      </c>
      <c r="L285" s="25">
        <f t="shared" si="48"/>
        <v>2.2454019700000001E-2</v>
      </c>
      <c r="M285" s="25">
        <v>4.28E-3</v>
      </c>
      <c r="N285" s="25">
        <f t="shared" si="51"/>
        <v>2.7699999999999999E-3</v>
      </c>
      <c r="O285" s="25"/>
      <c r="P285" s="25">
        <f t="shared" si="49"/>
        <v>7.8958999999999974E-4</v>
      </c>
      <c r="Q285" s="25">
        <f t="shared" si="50"/>
        <v>1.8184257699999994E-2</v>
      </c>
      <c r="R285" s="25">
        <v>3.0200000000000001E-3</v>
      </c>
      <c r="S285" s="25">
        <f t="shared" si="44"/>
        <v>1.5100000000000001E-3</v>
      </c>
    </row>
    <row r="286" spans="1:19" s="15" customFormat="1">
      <c r="A286" s="18">
        <v>534</v>
      </c>
      <c r="B286" s="25">
        <v>-6.0000000000000002E-5</v>
      </c>
      <c r="C286" s="25">
        <v>1.01E-3</v>
      </c>
      <c r="D286" s="25">
        <f t="shared" si="42"/>
        <v>-4.9999999999999979E-4</v>
      </c>
      <c r="E286" s="25"/>
      <c r="F286" s="25">
        <f t="shared" si="45"/>
        <v>-1.3537999999999998E-3</v>
      </c>
      <c r="G286" s="25">
        <f t="shared" si="46"/>
        <v>-3.1178013999999997E-2</v>
      </c>
      <c r="H286" s="25">
        <v>3.9100000000000003E-3</v>
      </c>
      <c r="I286" s="25">
        <f t="shared" si="43"/>
        <v>2.4000000000000002E-3</v>
      </c>
      <c r="J286" s="25"/>
      <c r="K286" s="25">
        <f t="shared" si="47"/>
        <v>1.0849900000000003E-3</v>
      </c>
      <c r="L286" s="25">
        <f t="shared" si="48"/>
        <v>2.4987319700000007E-2</v>
      </c>
      <c r="M286" s="25">
        <v>4.2500000000000003E-3</v>
      </c>
      <c r="N286" s="25">
        <f t="shared" si="51"/>
        <v>2.7400000000000002E-3</v>
      </c>
      <c r="O286" s="25"/>
      <c r="P286" s="25">
        <f t="shared" si="49"/>
        <v>7.5959000000000009E-4</v>
      </c>
      <c r="Q286" s="25">
        <f t="shared" si="50"/>
        <v>1.7493357700000003E-2</v>
      </c>
      <c r="R286" s="25">
        <v>3.0799999999999998E-3</v>
      </c>
      <c r="S286" s="25">
        <f t="shared" si="44"/>
        <v>1.5099999999999998E-3</v>
      </c>
    </row>
    <row r="287" spans="1:19" s="15" customFormat="1">
      <c r="A287" s="18">
        <v>535</v>
      </c>
      <c r="B287" s="25">
        <v>1.0000000000000001E-5</v>
      </c>
      <c r="C287" s="25">
        <v>9.3999999999999997E-4</v>
      </c>
      <c r="D287" s="25">
        <f t="shared" si="42"/>
        <v>-5.4500000000000002E-4</v>
      </c>
      <c r="E287" s="25"/>
      <c r="F287" s="25">
        <f t="shared" si="45"/>
        <v>-1.3988E-3</v>
      </c>
      <c r="G287" s="25">
        <f t="shared" si="46"/>
        <v>-3.2214364000000002E-2</v>
      </c>
      <c r="H287" s="25">
        <v>3.7599999999999999E-3</v>
      </c>
      <c r="I287" s="25">
        <f t="shared" si="43"/>
        <v>2.2750000000000001E-3</v>
      </c>
      <c r="J287" s="25"/>
      <c r="K287" s="25">
        <f t="shared" si="47"/>
        <v>9.5999000000000019E-4</v>
      </c>
      <c r="L287" s="25">
        <f t="shared" si="48"/>
        <v>2.2108569700000004E-2</v>
      </c>
      <c r="M287" s="25">
        <v>4.2599999999999999E-3</v>
      </c>
      <c r="N287" s="25">
        <f t="shared" si="51"/>
        <v>2.7749999999999997E-3</v>
      </c>
      <c r="O287" s="25"/>
      <c r="P287" s="25">
        <f t="shared" si="49"/>
        <v>7.9458999999999953E-4</v>
      </c>
      <c r="Q287" s="25">
        <f t="shared" si="50"/>
        <v>1.8299407699999989E-2</v>
      </c>
      <c r="R287" s="25">
        <v>2.96E-3</v>
      </c>
      <c r="S287" s="25">
        <f t="shared" si="44"/>
        <v>1.485E-3</v>
      </c>
    </row>
    <row r="288" spans="1:19" s="15" customFormat="1">
      <c r="A288" s="18">
        <v>536</v>
      </c>
      <c r="B288" s="25">
        <v>-6.0000000000000002E-5</v>
      </c>
      <c r="C288" s="25">
        <v>1.1199999999999999E-3</v>
      </c>
      <c r="D288" s="25">
        <f t="shared" si="42"/>
        <v>-3.6000000000000008E-4</v>
      </c>
      <c r="E288" s="25"/>
      <c r="F288" s="25">
        <f t="shared" si="45"/>
        <v>-1.2138000000000001E-3</v>
      </c>
      <c r="G288" s="25">
        <f t="shared" si="46"/>
        <v>-2.7953814000000004E-2</v>
      </c>
      <c r="H288" s="25">
        <v>3.8800000000000002E-3</v>
      </c>
      <c r="I288" s="25">
        <f t="shared" si="43"/>
        <v>2.4000000000000002E-3</v>
      </c>
      <c r="J288" s="25"/>
      <c r="K288" s="25">
        <f t="shared" si="47"/>
        <v>1.0849900000000003E-3</v>
      </c>
      <c r="L288" s="25">
        <f t="shared" si="48"/>
        <v>2.4987319700000007E-2</v>
      </c>
      <c r="M288" s="25">
        <v>4.2500000000000003E-3</v>
      </c>
      <c r="N288" s="25">
        <f t="shared" si="51"/>
        <v>2.7700000000000003E-3</v>
      </c>
      <c r="O288" s="25"/>
      <c r="P288" s="25">
        <f t="shared" si="49"/>
        <v>7.8959000000000017E-4</v>
      </c>
      <c r="Q288" s="25">
        <f t="shared" si="50"/>
        <v>1.8184257700000005E-2</v>
      </c>
      <c r="R288" s="25">
        <v>3.0200000000000001E-3</v>
      </c>
      <c r="S288" s="25">
        <f t="shared" si="44"/>
        <v>1.48E-3</v>
      </c>
    </row>
    <row r="289" spans="1:19" s="15" customFormat="1">
      <c r="A289" s="18">
        <v>537</v>
      </c>
      <c r="B289" s="25">
        <v>-9.0000000000000006E-5</v>
      </c>
      <c r="C289" s="25">
        <v>9.7999999999999997E-4</v>
      </c>
      <c r="D289" s="25">
        <f t="shared" si="42"/>
        <v>-5.2000000000000006E-4</v>
      </c>
      <c r="E289" s="25"/>
      <c r="F289" s="25">
        <f t="shared" si="45"/>
        <v>-1.3738000000000001E-3</v>
      </c>
      <c r="G289" s="25">
        <f t="shared" si="46"/>
        <v>-3.1638614000000002E-2</v>
      </c>
      <c r="H289" s="25">
        <v>3.82E-3</v>
      </c>
      <c r="I289" s="25">
        <f t="shared" si="43"/>
        <v>2.32E-3</v>
      </c>
      <c r="J289" s="25"/>
      <c r="K289" s="25">
        <f t="shared" si="47"/>
        <v>1.0049900000000001E-3</v>
      </c>
      <c r="L289" s="25">
        <f t="shared" si="48"/>
        <v>2.3144919700000002E-2</v>
      </c>
      <c r="M289" s="25">
        <v>4.15E-3</v>
      </c>
      <c r="N289" s="25">
        <f t="shared" si="51"/>
        <v>2.65E-3</v>
      </c>
      <c r="O289" s="25"/>
      <c r="P289" s="25">
        <f t="shared" si="49"/>
        <v>6.6958999999999986E-4</v>
      </c>
      <c r="Q289" s="25">
        <f t="shared" si="50"/>
        <v>1.5420657699999998E-2</v>
      </c>
      <c r="R289" s="25">
        <v>3.0899999999999999E-3</v>
      </c>
      <c r="S289" s="25">
        <f t="shared" si="44"/>
        <v>1.5E-3</v>
      </c>
    </row>
    <row r="290" spans="1:19" s="15" customFormat="1">
      <c r="A290" s="18">
        <v>538</v>
      </c>
      <c r="B290" s="25">
        <v>-5.0000000000000002E-5</v>
      </c>
      <c r="C290" s="25">
        <v>1.0200000000000001E-3</v>
      </c>
      <c r="D290" s="25">
        <f t="shared" si="42"/>
        <v>-4.0499999999999976E-4</v>
      </c>
      <c r="E290" s="25"/>
      <c r="F290" s="25">
        <f t="shared" si="45"/>
        <v>-1.2587999999999998E-3</v>
      </c>
      <c r="G290" s="25">
        <f t="shared" si="46"/>
        <v>-2.8990163999999995E-2</v>
      </c>
      <c r="H290" s="25">
        <v>3.7499999999999999E-3</v>
      </c>
      <c r="I290" s="25">
        <f t="shared" si="43"/>
        <v>2.3249999999999998E-3</v>
      </c>
      <c r="J290" s="25"/>
      <c r="K290" s="25">
        <f t="shared" si="47"/>
        <v>1.0099899999999999E-3</v>
      </c>
      <c r="L290" s="25">
        <f t="shared" si="48"/>
        <v>2.32600697E-2</v>
      </c>
      <c r="M290" s="25">
        <v>4.1799999999999997E-3</v>
      </c>
      <c r="N290" s="25">
        <f t="shared" si="51"/>
        <v>2.7549999999999996E-3</v>
      </c>
      <c r="O290" s="25"/>
      <c r="P290" s="25">
        <f t="shared" si="49"/>
        <v>7.7458999999999948E-4</v>
      </c>
      <c r="Q290" s="25">
        <f t="shared" si="50"/>
        <v>1.783880769999999E-2</v>
      </c>
      <c r="R290" s="25">
        <v>2.8999999999999998E-3</v>
      </c>
      <c r="S290" s="25">
        <f t="shared" si="44"/>
        <v>1.4249999999999998E-3</v>
      </c>
    </row>
    <row r="291" spans="1:19" s="15" customFormat="1">
      <c r="A291" s="18">
        <v>539</v>
      </c>
      <c r="B291" s="25">
        <v>-4.0000000000000003E-5</v>
      </c>
      <c r="C291" s="25">
        <v>9.5E-4</v>
      </c>
      <c r="D291" s="25">
        <f t="shared" si="42"/>
        <v>-5.0999999999999993E-4</v>
      </c>
      <c r="E291" s="25"/>
      <c r="F291" s="25">
        <f t="shared" si="45"/>
        <v>-1.3638000000000001E-3</v>
      </c>
      <c r="G291" s="25">
        <f t="shared" si="46"/>
        <v>-3.1408314000000007E-2</v>
      </c>
      <c r="H291" s="25">
        <v>3.7799999999999999E-3</v>
      </c>
      <c r="I291" s="25">
        <f t="shared" si="43"/>
        <v>2.32E-3</v>
      </c>
      <c r="J291" s="25"/>
      <c r="K291" s="25">
        <f t="shared" si="47"/>
        <v>1.0049900000000001E-3</v>
      </c>
      <c r="L291" s="25">
        <f t="shared" si="48"/>
        <v>2.3144919700000002E-2</v>
      </c>
      <c r="M291" s="25">
        <v>4.2100000000000002E-3</v>
      </c>
      <c r="N291" s="25">
        <f t="shared" si="51"/>
        <v>2.7500000000000003E-3</v>
      </c>
      <c r="O291" s="25"/>
      <c r="P291" s="25">
        <f t="shared" si="49"/>
        <v>7.6959000000000012E-4</v>
      </c>
      <c r="Q291" s="25">
        <f t="shared" si="50"/>
        <v>1.7723657700000003E-2</v>
      </c>
      <c r="R291" s="25">
        <v>2.96E-3</v>
      </c>
      <c r="S291" s="25">
        <f t="shared" si="44"/>
        <v>1.4599999999999999E-3</v>
      </c>
    </row>
    <row r="292" spans="1:19" s="15" customFormat="1">
      <c r="A292" s="18">
        <v>540</v>
      </c>
      <c r="B292" s="25">
        <v>8.0000000000000007E-5</v>
      </c>
      <c r="C292" s="25">
        <v>1E-3</v>
      </c>
      <c r="D292" s="25">
        <f t="shared" si="42"/>
        <v>-5.5500000000000015E-4</v>
      </c>
      <c r="E292" s="25"/>
      <c r="F292" s="25">
        <f t="shared" si="45"/>
        <v>-1.4088000000000002E-3</v>
      </c>
      <c r="G292" s="25">
        <f t="shared" si="46"/>
        <v>-3.2444664000000005E-2</v>
      </c>
      <c r="H292" s="25">
        <v>3.81E-3</v>
      </c>
      <c r="I292" s="25">
        <f t="shared" si="43"/>
        <v>2.2550000000000001E-3</v>
      </c>
      <c r="J292" s="25"/>
      <c r="K292" s="25">
        <f t="shared" si="47"/>
        <v>9.3999000000000014E-4</v>
      </c>
      <c r="L292" s="25">
        <f t="shared" si="48"/>
        <v>2.1647969700000005E-2</v>
      </c>
      <c r="M292" s="25">
        <v>4.1999999999999997E-3</v>
      </c>
      <c r="N292" s="25">
        <f t="shared" si="51"/>
        <v>2.6449999999999998E-3</v>
      </c>
      <c r="O292" s="25"/>
      <c r="P292" s="25">
        <f t="shared" si="49"/>
        <v>6.6458999999999963E-4</v>
      </c>
      <c r="Q292" s="25">
        <f t="shared" si="50"/>
        <v>1.5305507699999991E-2</v>
      </c>
      <c r="R292" s="25">
        <v>3.0300000000000001E-3</v>
      </c>
      <c r="S292" s="25">
        <f t="shared" si="44"/>
        <v>1.5550000000000002E-3</v>
      </c>
    </row>
    <row r="293" spans="1:19" s="15" customFormat="1">
      <c r="A293" s="18">
        <v>541</v>
      </c>
      <c r="B293" s="25">
        <v>-4.0000000000000003E-5</v>
      </c>
      <c r="C293" s="25">
        <v>9.6000000000000002E-4</v>
      </c>
      <c r="D293" s="25">
        <f t="shared" si="42"/>
        <v>-5.5999999999999984E-4</v>
      </c>
      <c r="E293" s="25"/>
      <c r="F293" s="25">
        <f t="shared" si="45"/>
        <v>-1.4137999999999998E-3</v>
      </c>
      <c r="G293" s="25">
        <f t="shared" si="46"/>
        <v>-3.2559813999999999E-2</v>
      </c>
      <c r="H293" s="25">
        <v>3.79E-3</v>
      </c>
      <c r="I293" s="25">
        <f t="shared" si="43"/>
        <v>2.2700000000000003E-3</v>
      </c>
      <c r="J293" s="25"/>
      <c r="K293" s="25">
        <f t="shared" si="47"/>
        <v>9.549900000000004E-4</v>
      </c>
      <c r="L293" s="25">
        <f t="shared" si="48"/>
        <v>2.199341970000001E-2</v>
      </c>
      <c r="M293" s="25">
        <v>4.1900000000000001E-3</v>
      </c>
      <c r="N293" s="25">
        <f t="shared" si="51"/>
        <v>2.6700000000000005E-3</v>
      </c>
      <c r="O293" s="25"/>
      <c r="P293" s="25">
        <f t="shared" si="49"/>
        <v>6.8959000000000034E-4</v>
      </c>
      <c r="Q293" s="25">
        <f t="shared" si="50"/>
        <v>1.5881257700000009E-2</v>
      </c>
      <c r="R293" s="25">
        <v>3.0799999999999998E-3</v>
      </c>
      <c r="S293" s="25">
        <f t="shared" si="44"/>
        <v>1.5199999999999999E-3</v>
      </c>
    </row>
    <row r="294" spans="1:19" s="15" customFormat="1">
      <c r="A294" s="18">
        <v>542</v>
      </c>
      <c r="B294" s="25">
        <v>9.0000000000000006E-5</v>
      </c>
      <c r="C294" s="25">
        <v>8.8900000000000003E-4</v>
      </c>
      <c r="D294" s="25">
        <f t="shared" si="42"/>
        <v>-6.9599999999999979E-4</v>
      </c>
      <c r="E294" s="25"/>
      <c r="F294" s="25">
        <f t="shared" si="45"/>
        <v>-1.5497999999999998E-3</v>
      </c>
      <c r="G294" s="25">
        <f t="shared" si="46"/>
        <v>-3.5691893999999995E-2</v>
      </c>
      <c r="H294" s="25">
        <v>3.7499999999999999E-3</v>
      </c>
      <c r="I294" s="25">
        <f t="shared" si="43"/>
        <v>2.1650000000000003E-3</v>
      </c>
      <c r="J294" s="25"/>
      <c r="K294" s="25">
        <f t="shared" si="47"/>
        <v>8.4999000000000034E-4</v>
      </c>
      <c r="L294" s="25">
        <f t="shared" si="48"/>
        <v>1.9575269700000009E-2</v>
      </c>
      <c r="M294" s="25">
        <v>4.1000000000000003E-3</v>
      </c>
      <c r="N294" s="25">
        <f t="shared" si="51"/>
        <v>2.5150000000000007E-3</v>
      </c>
      <c r="O294" s="25"/>
      <c r="P294" s="25">
        <f t="shared" si="49"/>
        <v>5.3459000000000059E-4</v>
      </c>
      <c r="Q294" s="25">
        <f t="shared" si="50"/>
        <v>1.2311607700000013E-2</v>
      </c>
      <c r="R294" s="25">
        <v>3.0799999999999998E-3</v>
      </c>
      <c r="S294" s="25">
        <f t="shared" si="44"/>
        <v>1.5849999999999998E-3</v>
      </c>
    </row>
    <row r="295" spans="1:19" s="15" customFormat="1">
      <c r="A295" s="18">
        <v>543</v>
      </c>
      <c r="B295" s="25">
        <v>-5.0000000000000002E-5</v>
      </c>
      <c r="C295" s="25">
        <v>8.8000000000000003E-4</v>
      </c>
      <c r="D295" s="25">
        <f t="shared" si="42"/>
        <v>-5.6999999999999987E-4</v>
      </c>
      <c r="E295" s="25"/>
      <c r="F295" s="25">
        <f t="shared" si="45"/>
        <v>-1.4237999999999998E-3</v>
      </c>
      <c r="G295" s="25">
        <f t="shared" si="46"/>
        <v>-3.2790113999999995E-2</v>
      </c>
      <c r="H295" s="25">
        <v>3.63E-3</v>
      </c>
      <c r="I295" s="25">
        <f t="shared" si="43"/>
        <v>2.1800000000000001E-3</v>
      </c>
      <c r="J295" s="25"/>
      <c r="K295" s="25">
        <f t="shared" si="47"/>
        <v>8.6499000000000016E-4</v>
      </c>
      <c r="L295" s="25">
        <f t="shared" si="48"/>
        <v>1.9920719700000006E-2</v>
      </c>
      <c r="M295" s="25">
        <v>4.0400000000000002E-3</v>
      </c>
      <c r="N295" s="25">
        <f t="shared" si="51"/>
        <v>2.5900000000000003E-3</v>
      </c>
      <c r="O295" s="25"/>
      <c r="P295" s="25">
        <f t="shared" si="49"/>
        <v>6.0959000000000013E-4</v>
      </c>
      <c r="Q295" s="25">
        <f t="shared" si="50"/>
        <v>1.4038857700000004E-2</v>
      </c>
      <c r="R295" s="25">
        <v>2.9499999999999999E-3</v>
      </c>
      <c r="S295" s="25">
        <f t="shared" si="44"/>
        <v>1.4499999999999999E-3</v>
      </c>
    </row>
    <row r="296" spans="1:19" s="15" customFormat="1">
      <c r="A296" s="18">
        <v>544</v>
      </c>
      <c r="B296" s="25">
        <v>-1E-4</v>
      </c>
      <c r="C296" s="25">
        <v>8.4000000000000003E-4</v>
      </c>
      <c r="D296" s="25">
        <f t="shared" si="42"/>
        <v>-6.3500000000000015E-4</v>
      </c>
      <c r="E296" s="25"/>
      <c r="F296" s="25">
        <f t="shared" si="45"/>
        <v>-1.4888000000000002E-3</v>
      </c>
      <c r="G296" s="25">
        <f t="shared" si="46"/>
        <v>-3.4287064000000006E-2</v>
      </c>
      <c r="H296" s="25">
        <v>3.7399999999999998E-3</v>
      </c>
      <c r="I296" s="25">
        <f t="shared" si="43"/>
        <v>2.2649999999999997E-3</v>
      </c>
      <c r="J296" s="25"/>
      <c r="K296" s="25">
        <f t="shared" si="47"/>
        <v>9.4998999999999973E-4</v>
      </c>
      <c r="L296" s="25">
        <f t="shared" si="48"/>
        <v>2.1878269699999994E-2</v>
      </c>
      <c r="M296" s="25">
        <v>4.0499999999999998E-3</v>
      </c>
      <c r="N296" s="25">
        <f t="shared" si="51"/>
        <v>2.5749999999999996E-3</v>
      </c>
      <c r="O296" s="25"/>
      <c r="P296" s="25">
        <f t="shared" si="49"/>
        <v>5.9458999999999944E-4</v>
      </c>
      <c r="Q296" s="25">
        <f t="shared" si="50"/>
        <v>1.3693407699999988E-2</v>
      </c>
      <c r="R296" s="25">
        <v>3.0500000000000002E-3</v>
      </c>
      <c r="S296" s="25">
        <f t="shared" si="44"/>
        <v>1.4750000000000002E-3</v>
      </c>
    </row>
    <row r="297" spans="1:19" s="15" customFormat="1">
      <c r="A297" s="18">
        <v>545</v>
      </c>
      <c r="B297" s="25">
        <v>-1.0000000000000001E-5</v>
      </c>
      <c r="C297" s="25">
        <v>8.7000000000000001E-4</v>
      </c>
      <c r="D297" s="25">
        <f t="shared" si="42"/>
        <v>-5.6500000000000007E-4</v>
      </c>
      <c r="E297" s="25"/>
      <c r="F297" s="25">
        <f t="shared" si="45"/>
        <v>-1.4188E-3</v>
      </c>
      <c r="G297" s="25">
        <f t="shared" si="46"/>
        <v>-3.2674964000000001E-2</v>
      </c>
      <c r="H297" s="25">
        <v>3.64E-3</v>
      </c>
      <c r="I297" s="25">
        <f t="shared" si="43"/>
        <v>2.2049999999999999E-3</v>
      </c>
      <c r="J297" s="25"/>
      <c r="K297" s="25">
        <f t="shared" si="47"/>
        <v>8.8999000000000001E-4</v>
      </c>
      <c r="L297" s="25">
        <f t="shared" si="48"/>
        <v>2.0496469700000002E-2</v>
      </c>
      <c r="M297" s="25">
        <v>4.0899999999999999E-3</v>
      </c>
      <c r="N297" s="25">
        <f t="shared" si="51"/>
        <v>2.6549999999999998E-3</v>
      </c>
      <c r="O297" s="25"/>
      <c r="P297" s="25">
        <f t="shared" si="49"/>
        <v>6.7458999999999965E-4</v>
      </c>
      <c r="Q297" s="25">
        <f t="shared" si="50"/>
        <v>1.5535807699999992E-2</v>
      </c>
      <c r="R297" s="25">
        <v>2.8800000000000002E-3</v>
      </c>
      <c r="S297" s="25">
        <f t="shared" si="44"/>
        <v>1.4350000000000001E-3</v>
      </c>
    </row>
    <row r="298" spans="1:19" s="15" customFormat="1">
      <c r="A298" s="18">
        <v>546</v>
      </c>
      <c r="B298" s="25">
        <v>8.0000000000000007E-5</v>
      </c>
      <c r="C298" s="25">
        <v>7.6999999999999996E-4</v>
      </c>
      <c r="D298" s="25">
        <f t="shared" si="42"/>
        <v>-7.3500000000000008E-4</v>
      </c>
      <c r="E298" s="25"/>
      <c r="F298" s="25">
        <f t="shared" si="45"/>
        <v>-1.5888E-3</v>
      </c>
      <c r="G298" s="25">
        <f t="shared" si="46"/>
        <v>-3.6590064000000005E-2</v>
      </c>
      <c r="H298" s="25">
        <v>3.7000000000000002E-3</v>
      </c>
      <c r="I298" s="25">
        <f t="shared" si="43"/>
        <v>2.1949999999999999E-3</v>
      </c>
      <c r="J298" s="25"/>
      <c r="K298" s="25">
        <f t="shared" si="47"/>
        <v>8.7998999999999998E-4</v>
      </c>
      <c r="L298" s="25">
        <f t="shared" si="48"/>
        <v>2.0266169699999999E-2</v>
      </c>
      <c r="M298" s="25">
        <v>4.0699999999999998E-3</v>
      </c>
      <c r="N298" s="25">
        <f t="shared" si="51"/>
        <v>2.5649999999999996E-3</v>
      </c>
      <c r="O298" s="25"/>
      <c r="P298" s="25">
        <f t="shared" si="49"/>
        <v>5.8458999999999942E-4</v>
      </c>
      <c r="Q298" s="25">
        <f t="shared" si="50"/>
        <v>1.3463107699999987E-2</v>
      </c>
      <c r="R298" s="25">
        <v>2.9299999999999999E-3</v>
      </c>
      <c r="S298" s="25">
        <f t="shared" si="44"/>
        <v>1.505E-3</v>
      </c>
    </row>
    <row r="299" spans="1:19" s="15" customFormat="1">
      <c r="A299" s="18">
        <v>547</v>
      </c>
      <c r="B299" s="25">
        <v>4.0000000000000003E-5</v>
      </c>
      <c r="C299" s="25">
        <v>9.1E-4</v>
      </c>
      <c r="D299" s="25">
        <f t="shared" si="42"/>
        <v>-5.9000000000000003E-4</v>
      </c>
      <c r="E299" s="25"/>
      <c r="F299" s="25">
        <f t="shared" si="45"/>
        <v>-1.4438000000000001E-3</v>
      </c>
      <c r="G299" s="25">
        <f t="shared" si="46"/>
        <v>-3.3250714000000001E-2</v>
      </c>
      <c r="H299" s="25">
        <v>3.65E-3</v>
      </c>
      <c r="I299" s="25">
        <f t="shared" si="43"/>
        <v>2.15E-3</v>
      </c>
      <c r="J299" s="25"/>
      <c r="K299" s="25">
        <f t="shared" si="47"/>
        <v>8.3499000000000008E-4</v>
      </c>
      <c r="L299" s="25">
        <f t="shared" si="48"/>
        <v>1.9229819700000001E-2</v>
      </c>
      <c r="M299" s="25">
        <v>4.1200000000000004E-3</v>
      </c>
      <c r="N299" s="25">
        <f t="shared" si="51"/>
        <v>2.6200000000000004E-3</v>
      </c>
      <c r="O299" s="25"/>
      <c r="P299" s="25">
        <f t="shared" si="49"/>
        <v>6.3959000000000021E-4</v>
      </c>
      <c r="Q299" s="25">
        <f t="shared" si="50"/>
        <v>1.4729757700000005E-2</v>
      </c>
      <c r="R299" s="25">
        <v>2.96E-3</v>
      </c>
      <c r="S299" s="25">
        <f t="shared" si="44"/>
        <v>1.5E-3</v>
      </c>
    </row>
    <row r="300" spans="1:19" s="15" customFormat="1">
      <c r="A300" s="18">
        <v>548</v>
      </c>
      <c r="B300" s="25">
        <v>-3.0000000000000001E-5</v>
      </c>
      <c r="C300" s="25">
        <v>6.8999999999999997E-4</v>
      </c>
      <c r="D300" s="25">
        <f t="shared" si="42"/>
        <v>-7.400000000000001E-4</v>
      </c>
      <c r="E300" s="25"/>
      <c r="F300" s="25">
        <f t="shared" si="45"/>
        <v>-1.5938000000000003E-3</v>
      </c>
      <c r="G300" s="25">
        <f t="shared" si="46"/>
        <v>-3.6705214000000007E-2</v>
      </c>
      <c r="H300" s="25">
        <v>3.5599999999999998E-3</v>
      </c>
      <c r="I300" s="25">
        <f t="shared" si="43"/>
        <v>2.1299999999999999E-3</v>
      </c>
      <c r="J300" s="25"/>
      <c r="K300" s="25">
        <f t="shared" si="47"/>
        <v>8.1499000000000003E-4</v>
      </c>
      <c r="L300" s="25">
        <f t="shared" si="48"/>
        <v>1.8769219700000003E-2</v>
      </c>
      <c r="M300" s="25">
        <v>4.0099999999999997E-3</v>
      </c>
      <c r="N300" s="25">
        <f t="shared" si="51"/>
        <v>2.5799999999999998E-3</v>
      </c>
      <c r="O300" s="25"/>
      <c r="P300" s="25">
        <f t="shared" si="49"/>
        <v>5.9958999999999967E-4</v>
      </c>
      <c r="Q300" s="25">
        <f t="shared" si="50"/>
        <v>1.3808557699999993E-2</v>
      </c>
      <c r="R300" s="25">
        <v>2.8900000000000002E-3</v>
      </c>
      <c r="S300" s="25">
        <f t="shared" si="44"/>
        <v>1.4300000000000001E-3</v>
      </c>
    </row>
    <row r="301" spans="1:19" s="15" customFormat="1">
      <c r="A301" s="18">
        <v>549</v>
      </c>
      <c r="B301" s="25">
        <v>5.0000000000000002E-5</v>
      </c>
      <c r="C301" s="25">
        <v>8.0000000000000004E-4</v>
      </c>
      <c r="D301" s="25">
        <f t="shared" si="42"/>
        <v>-6.5000000000000008E-4</v>
      </c>
      <c r="E301" s="25"/>
      <c r="F301" s="25">
        <f t="shared" si="45"/>
        <v>-1.5038E-3</v>
      </c>
      <c r="G301" s="25">
        <f t="shared" si="46"/>
        <v>-3.4632514000000003E-2</v>
      </c>
      <c r="H301" s="25">
        <v>3.5599999999999998E-3</v>
      </c>
      <c r="I301" s="25">
        <f t="shared" si="43"/>
        <v>2.1099999999999999E-3</v>
      </c>
      <c r="J301" s="25"/>
      <c r="K301" s="25">
        <f t="shared" si="47"/>
        <v>7.9498999999999998E-4</v>
      </c>
      <c r="L301" s="25">
        <f t="shared" si="48"/>
        <v>1.8308619700000001E-2</v>
      </c>
      <c r="M301" s="25">
        <v>4.0299999999999997E-3</v>
      </c>
      <c r="N301" s="25">
        <f t="shared" si="51"/>
        <v>2.5799999999999998E-3</v>
      </c>
      <c r="O301" s="25"/>
      <c r="P301" s="25">
        <f t="shared" si="49"/>
        <v>5.9958999999999967E-4</v>
      </c>
      <c r="Q301" s="25">
        <f t="shared" si="50"/>
        <v>1.3808557699999993E-2</v>
      </c>
      <c r="R301" s="25">
        <v>2.8500000000000001E-3</v>
      </c>
      <c r="S301" s="25">
        <f t="shared" si="44"/>
        <v>1.4500000000000001E-3</v>
      </c>
    </row>
    <row r="302" spans="1:19" s="15" customFormat="1">
      <c r="A302" s="18">
        <v>550</v>
      </c>
      <c r="B302" s="25">
        <v>3.0000000000000001E-5</v>
      </c>
      <c r="C302" s="25">
        <v>8.0000000000000004E-4</v>
      </c>
      <c r="D302" s="25">
        <f t="shared" si="42"/>
        <v>-7.0500000000000001E-4</v>
      </c>
      <c r="E302" s="25"/>
      <c r="F302" s="25">
        <f t="shared" si="45"/>
        <v>-1.5587999999999999E-3</v>
      </c>
      <c r="G302" s="25">
        <f t="shared" si="46"/>
        <v>-3.5899163999999997E-2</v>
      </c>
      <c r="H302" s="25">
        <v>3.6900000000000001E-3</v>
      </c>
      <c r="I302" s="25">
        <f t="shared" si="43"/>
        <v>2.1850000000000003E-3</v>
      </c>
      <c r="J302" s="25"/>
      <c r="K302" s="25">
        <f t="shared" si="47"/>
        <v>8.6999000000000039E-4</v>
      </c>
      <c r="L302" s="25">
        <f t="shared" si="48"/>
        <v>2.0035869700000011E-2</v>
      </c>
      <c r="M302" s="25">
        <v>3.9699999999999996E-3</v>
      </c>
      <c r="N302" s="25">
        <f t="shared" si="51"/>
        <v>2.4649999999999993E-3</v>
      </c>
      <c r="O302" s="25"/>
      <c r="P302" s="25">
        <f t="shared" si="49"/>
        <v>4.8458999999999915E-4</v>
      </c>
      <c r="Q302" s="25">
        <f t="shared" si="50"/>
        <v>1.1160107699999981E-2</v>
      </c>
      <c r="R302" s="25">
        <v>2.98E-3</v>
      </c>
      <c r="S302" s="25">
        <f t="shared" si="44"/>
        <v>1.505E-3</v>
      </c>
    </row>
    <row r="303" spans="1:19" s="15" customFormat="1">
      <c r="A303" s="18">
        <v>551</v>
      </c>
      <c r="B303" s="25">
        <v>4.0000000000000003E-5</v>
      </c>
      <c r="C303" s="25">
        <v>8.7000000000000001E-4</v>
      </c>
      <c r="D303" s="25">
        <f t="shared" si="42"/>
        <v>-5.7000000000000009E-4</v>
      </c>
      <c r="E303" s="25"/>
      <c r="F303" s="25">
        <f t="shared" si="45"/>
        <v>-1.4238000000000002E-3</v>
      </c>
      <c r="G303" s="25">
        <f t="shared" si="46"/>
        <v>-3.2790114000000009E-2</v>
      </c>
      <c r="H303" s="25">
        <v>3.5300000000000002E-3</v>
      </c>
      <c r="I303" s="25">
        <f t="shared" si="43"/>
        <v>2.0899999999999998E-3</v>
      </c>
      <c r="J303" s="25"/>
      <c r="K303" s="25">
        <f t="shared" si="47"/>
        <v>7.7498999999999992E-4</v>
      </c>
      <c r="L303" s="25">
        <f t="shared" si="48"/>
        <v>1.7848019699999999E-2</v>
      </c>
      <c r="M303" s="25">
        <v>4.1000000000000003E-3</v>
      </c>
      <c r="N303" s="25">
        <f t="shared" si="51"/>
        <v>2.66E-3</v>
      </c>
      <c r="O303" s="25"/>
      <c r="P303" s="25">
        <f t="shared" si="49"/>
        <v>6.7958999999999988E-4</v>
      </c>
      <c r="Q303" s="25">
        <f t="shared" si="50"/>
        <v>1.5650957699999999E-2</v>
      </c>
      <c r="R303" s="25">
        <v>2.8400000000000001E-3</v>
      </c>
      <c r="S303" s="25">
        <f t="shared" si="44"/>
        <v>1.4400000000000001E-3</v>
      </c>
    </row>
    <row r="304" spans="1:19" s="15" customFormat="1">
      <c r="A304" s="18">
        <v>552</v>
      </c>
      <c r="B304" s="25">
        <v>6.0000000000000002E-5</v>
      </c>
      <c r="C304" s="25">
        <v>7.5000000000000002E-4</v>
      </c>
      <c r="D304" s="25">
        <f t="shared" si="42"/>
        <v>-7.8500000000000011E-4</v>
      </c>
      <c r="E304" s="25"/>
      <c r="F304" s="25">
        <f t="shared" si="45"/>
        <v>-1.6388000000000002E-3</v>
      </c>
      <c r="G304" s="25">
        <f t="shared" si="46"/>
        <v>-3.7741564000000005E-2</v>
      </c>
      <c r="H304" s="25">
        <v>3.5999999999999999E-3</v>
      </c>
      <c r="I304" s="25">
        <f t="shared" si="43"/>
        <v>2.065E-3</v>
      </c>
      <c r="J304" s="25"/>
      <c r="K304" s="25">
        <f t="shared" si="47"/>
        <v>7.4999000000000008E-4</v>
      </c>
      <c r="L304" s="25">
        <f t="shared" si="48"/>
        <v>1.7272269700000002E-2</v>
      </c>
      <c r="M304" s="25">
        <v>3.96E-3</v>
      </c>
      <c r="N304" s="25">
        <f t="shared" si="51"/>
        <v>2.4250000000000001E-3</v>
      </c>
      <c r="O304" s="25"/>
      <c r="P304" s="25">
        <f t="shared" si="49"/>
        <v>4.4458999999999992E-4</v>
      </c>
      <c r="Q304" s="25">
        <f t="shared" si="50"/>
        <v>1.0238907699999999E-2</v>
      </c>
      <c r="R304" s="25">
        <v>3.0100000000000001E-3</v>
      </c>
      <c r="S304" s="25">
        <f t="shared" si="44"/>
        <v>1.5350000000000001E-3</v>
      </c>
    </row>
    <row r="305" spans="1:19" s="15" customFormat="1">
      <c r="A305" s="18">
        <v>553</v>
      </c>
      <c r="B305" s="25">
        <v>4.0000000000000003E-5</v>
      </c>
      <c r="C305" s="25">
        <v>8.8000000000000003E-4</v>
      </c>
      <c r="D305" s="25">
        <f t="shared" si="42"/>
        <v>-5.5500000000000005E-4</v>
      </c>
      <c r="E305" s="25"/>
      <c r="F305" s="25">
        <f t="shared" si="45"/>
        <v>-1.4088E-3</v>
      </c>
      <c r="G305" s="25">
        <f t="shared" si="46"/>
        <v>-3.2444663999999998E-2</v>
      </c>
      <c r="H305" s="25">
        <v>3.5699999999999998E-3</v>
      </c>
      <c r="I305" s="25">
        <f t="shared" si="43"/>
        <v>2.1349999999999997E-3</v>
      </c>
      <c r="J305" s="25"/>
      <c r="K305" s="25">
        <f t="shared" si="47"/>
        <v>8.1998999999999982E-4</v>
      </c>
      <c r="L305" s="25">
        <f t="shared" si="48"/>
        <v>1.8884369699999997E-2</v>
      </c>
      <c r="M305" s="25">
        <v>4.1000000000000003E-3</v>
      </c>
      <c r="N305" s="25">
        <f t="shared" si="51"/>
        <v>2.6650000000000003E-3</v>
      </c>
      <c r="O305" s="25"/>
      <c r="P305" s="25">
        <f t="shared" si="49"/>
        <v>6.8459000000000011E-4</v>
      </c>
      <c r="Q305" s="25">
        <f t="shared" si="50"/>
        <v>1.5766107700000004E-2</v>
      </c>
      <c r="R305" s="25">
        <v>2.8300000000000001E-3</v>
      </c>
      <c r="S305" s="25">
        <f t="shared" si="44"/>
        <v>1.4350000000000001E-3</v>
      </c>
    </row>
    <row r="306" spans="1:19" s="15" customFormat="1">
      <c r="A306" s="18">
        <v>554</v>
      </c>
      <c r="B306" s="25">
        <v>9.0000000000000006E-5</v>
      </c>
      <c r="C306" s="25">
        <v>7.2000000000000005E-4</v>
      </c>
      <c r="D306" s="25">
        <f t="shared" si="42"/>
        <v>-7.9999999999999982E-4</v>
      </c>
      <c r="E306" s="25"/>
      <c r="F306" s="25">
        <f t="shared" si="45"/>
        <v>-1.6538E-3</v>
      </c>
      <c r="G306" s="25">
        <f t="shared" si="46"/>
        <v>-3.8087014000000002E-2</v>
      </c>
      <c r="H306" s="25">
        <v>3.5699999999999998E-3</v>
      </c>
      <c r="I306" s="25">
        <f t="shared" si="43"/>
        <v>2.0499999999999997E-3</v>
      </c>
      <c r="J306" s="25"/>
      <c r="K306" s="25">
        <f t="shared" si="47"/>
        <v>7.3498999999999982E-4</v>
      </c>
      <c r="L306" s="25">
        <f t="shared" si="48"/>
        <v>1.6926819699999998E-2</v>
      </c>
      <c r="M306" s="25">
        <v>3.8899999999999998E-3</v>
      </c>
      <c r="N306" s="25">
        <f t="shared" si="51"/>
        <v>2.3699999999999997E-3</v>
      </c>
      <c r="O306" s="25"/>
      <c r="P306" s="25">
        <f t="shared" si="49"/>
        <v>3.8958999999999955E-4</v>
      </c>
      <c r="Q306" s="25">
        <f t="shared" si="50"/>
        <v>8.9722576999999894E-3</v>
      </c>
      <c r="R306" s="25">
        <v>2.9499999999999999E-3</v>
      </c>
      <c r="S306" s="25">
        <f t="shared" si="44"/>
        <v>1.5199999999999999E-3</v>
      </c>
    </row>
    <row r="307" spans="1:19" s="15" customFormat="1">
      <c r="A307" s="18">
        <v>555</v>
      </c>
      <c r="B307" s="25">
        <v>1.0000000000000001E-5</v>
      </c>
      <c r="C307" s="25">
        <v>8.4999999999999995E-4</v>
      </c>
      <c r="D307" s="25">
        <f t="shared" si="42"/>
        <v>-5.750000000000001E-4</v>
      </c>
      <c r="E307" s="25"/>
      <c r="F307" s="25">
        <f t="shared" si="45"/>
        <v>-1.4288E-3</v>
      </c>
      <c r="G307" s="25">
        <f t="shared" si="46"/>
        <v>-3.2905264000000004E-2</v>
      </c>
      <c r="H307" s="25">
        <v>3.5599999999999998E-3</v>
      </c>
      <c r="I307" s="25">
        <f t="shared" si="43"/>
        <v>2.1349999999999997E-3</v>
      </c>
      <c r="J307" s="25"/>
      <c r="K307" s="25">
        <f t="shared" si="47"/>
        <v>8.1998999999999982E-4</v>
      </c>
      <c r="L307" s="25">
        <f t="shared" si="48"/>
        <v>1.8884369699999997E-2</v>
      </c>
      <c r="M307" s="25">
        <v>3.9199999999999999E-3</v>
      </c>
      <c r="N307" s="25">
        <f t="shared" si="51"/>
        <v>2.4949999999999998E-3</v>
      </c>
      <c r="O307" s="25"/>
      <c r="P307" s="25">
        <f t="shared" si="49"/>
        <v>5.1458999999999967E-4</v>
      </c>
      <c r="Q307" s="25">
        <f t="shared" si="50"/>
        <v>1.1851007699999992E-2</v>
      </c>
      <c r="R307" s="25">
        <v>2.8400000000000001E-3</v>
      </c>
      <c r="S307" s="25">
        <f t="shared" si="44"/>
        <v>1.4250000000000001E-3</v>
      </c>
    </row>
    <row r="308" spans="1:19" s="15" customFormat="1">
      <c r="A308" s="18">
        <v>556</v>
      </c>
      <c r="B308" s="25">
        <v>1E-4</v>
      </c>
      <c r="C308" s="25">
        <v>7.9000000000000001E-4</v>
      </c>
      <c r="D308" s="25">
        <f t="shared" si="42"/>
        <v>-6.7999999999999994E-4</v>
      </c>
      <c r="E308" s="25"/>
      <c r="F308" s="25">
        <f t="shared" si="45"/>
        <v>-1.5338000000000001E-3</v>
      </c>
      <c r="G308" s="25">
        <f t="shared" si="46"/>
        <v>-3.5323414000000004E-2</v>
      </c>
      <c r="H308" s="25">
        <v>3.5500000000000002E-3</v>
      </c>
      <c r="I308" s="25">
        <f t="shared" si="43"/>
        <v>2.0800000000000003E-3</v>
      </c>
      <c r="J308" s="25"/>
      <c r="K308" s="25">
        <f t="shared" si="47"/>
        <v>7.6499000000000033E-4</v>
      </c>
      <c r="L308" s="25">
        <f t="shared" si="48"/>
        <v>1.761771970000001E-2</v>
      </c>
      <c r="M308" s="25">
        <v>3.9300000000000003E-3</v>
      </c>
      <c r="N308" s="25">
        <f t="shared" si="51"/>
        <v>2.4600000000000004E-3</v>
      </c>
      <c r="O308" s="25"/>
      <c r="P308" s="25">
        <f t="shared" si="49"/>
        <v>4.7959000000000022E-4</v>
      </c>
      <c r="Q308" s="25">
        <f t="shared" si="50"/>
        <v>1.1044957700000005E-2</v>
      </c>
      <c r="R308" s="25">
        <v>2.8400000000000001E-3</v>
      </c>
      <c r="S308" s="25">
        <f t="shared" si="44"/>
        <v>1.47E-3</v>
      </c>
    </row>
    <row r="309" spans="1:19" s="15" customFormat="1">
      <c r="A309" s="18">
        <v>557</v>
      </c>
      <c r="B309" s="25">
        <v>1.3999999999999999E-4</v>
      </c>
      <c r="C309" s="25">
        <v>8.4000000000000003E-4</v>
      </c>
      <c r="D309" s="25">
        <f t="shared" si="42"/>
        <v>-6.0999999999999987E-4</v>
      </c>
      <c r="E309" s="25"/>
      <c r="F309" s="25">
        <f t="shared" si="45"/>
        <v>-1.4637999999999999E-3</v>
      </c>
      <c r="G309" s="25">
        <f t="shared" si="46"/>
        <v>-3.3711313999999999E-2</v>
      </c>
      <c r="H309" s="25">
        <v>3.46E-3</v>
      </c>
      <c r="I309" s="25">
        <f t="shared" si="43"/>
        <v>2.0100000000000001E-3</v>
      </c>
      <c r="J309" s="25"/>
      <c r="K309" s="25">
        <f t="shared" si="47"/>
        <v>6.9499000000000015E-4</v>
      </c>
      <c r="L309" s="25">
        <f t="shared" si="48"/>
        <v>1.6005619700000005E-2</v>
      </c>
      <c r="M309" s="25">
        <v>3.8800000000000002E-3</v>
      </c>
      <c r="N309" s="25">
        <f t="shared" si="51"/>
        <v>2.4300000000000003E-3</v>
      </c>
      <c r="O309" s="25"/>
      <c r="P309" s="25">
        <f t="shared" si="49"/>
        <v>4.4959000000000015E-4</v>
      </c>
      <c r="Q309" s="25">
        <f t="shared" si="50"/>
        <v>1.0354057700000004E-2</v>
      </c>
      <c r="R309" s="25">
        <v>2.7599999999999999E-3</v>
      </c>
      <c r="S309" s="25">
        <f t="shared" si="44"/>
        <v>1.4499999999999999E-3</v>
      </c>
    </row>
    <row r="310" spans="1:19" s="15" customFormat="1">
      <c r="A310" s="18">
        <v>558</v>
      </c>
      <c r="B310" s="25">
        <v>-4.0000000000000003E-5</v>
      </c>
      <c r="C310" s="25">
        <v>6.9999999999999999E-4</v>
      </c>
      <c r="D310" s="25">
        <f t="shared" si="42"/>
        <v>-6.7499999999999993E-4</v>
      </c>
      <c r="E310" s="25"/>
      <c r="F310" s="25">
        <f t="shared" si="45"/>
        <v>-1.5287999999999999E-3</v>
      </c>
      <c r="G310" s="25">
        <f t="shared" si="46"/>
        <v>-3.5208263999999996E-2</v>
      </c>
      <c r="H310" s="25">
        <v>3.49E-3</v>
      </c>
      <c r="I310" s="25">
        <f t="shared" si="43"/>
        <v>2.1150000000000001E-3</v>
      </c>
      <c r="J310" s="25"/>
      <c r="K310" s="25">
        <f t="shared" si="47"/>
        <v>7.9999000000000021E-4</v>
      </c>
      <c r="L310" s="25">
        <f t="shared" si="48"/>
        <v>1.8423769700000005E-2</v>
      </c>
      <c r="M310" s="25">
        <v>3.8600000000000001E-3</v>
      </c>
      <c r="N310" s="25">
        <f t="shared" si="51"/>
        <v>2.4850000000000002E-3</v>
      </c>
      <c r="O310" s="25"/>
      <c r="P310" s="25">
        <f t="shared" si="49"/>
        <v>5.0459000000000007E-4</v>
      </c>
      <c r="Q310" s="25">
        <f t="shared" si="50"/>
        <v>1.1620707700000002E-2</v>
      </c>
      <c r="R310" s="25">
        <v>2.7899999999999999E-3</v>
      </c>
      <c r="S310" s="25">
        <f t="shared" si="44"/>
        <v>1.3749999999999999E-3</v>
      </c>
    </row>
    <row r="311" spans="1:19" s="15" customFormat="1">
      <c r="A311" s="18">
        <v>559</v>
      </c>
      <c r="B311" s="25">
        <v>-3.0000000000000001E-5</v>
      </c>
      <c r="C311" s="25">
        <v>3.5E-4</v>
      </c>
      <c r="D311" s="25">
        <f t="shared" si="42"/>
        <v>-1.2699999999999999E-3</v>
      </c>
      <c r="E311" s="25"/>
      <c r="F311" s="25">
        <f t="shared" si="45"/>
        <v>-2.1237999999999999E-3</v>
      </c>
      <c r="G311" s="25">
        <f t="shared" si="46"/>
        <v>-4.8911113999999999E-2</v>
      </c>
      <c r="H311" s="25">
        <v>3.4399999999999999E-3</v>
      </c>
      <c r="I311" s="25">
        <f t="shared" si="43"/>
        <v>1.82E-3</v>
      </c>
      <c r="J311" s="25"/>
      <c r="K311" s="25">
        <f t="shared" si="47"/>
        <v>5.0499000000000008E-4</v>
      </c>
      <c r="L311" s="25">
        <f t="shared" si="48"/>
        <v>1.1629919700000003E-2</v>
      </c>
      <c r="M311" s="25">
        <v>3.5799999999999998E-3</v>
      </c>
      <c r="N311" s="25">
        <f t="shared" si="51"/>
        <v>1.9599999999999999E-3</v>
      </c>
      <c r="O311" s="25"/>
      <c r="P311" s="25">
        <f t="shared" si="49"/>
        <v>-2.041000000000022E-5</v>
      </c>
      <c r="Q311" s="25">
        <f t="shared" si="50"/>
        <v>-4.7004230000000509E-4</v>
      </c>
      <c r="R311" s="25">
        <v>3.2699999999999999E-3</v>
      </c>
      <c r="S311" s="25">
        <f t="shared" si="44"/>
        <v>1.6199999999999999E-3</v>
      </c>
    </row>
    <row r="312" spans="1:19" s="15" customFormat="1">
      <c r="A312" s="18">
        <v>560</v>
      </c>
      <c r="B312" s="25">
        <v>3.0000000000000001E-5</v>
      </c>
      <c r="C312" s="25">
        <v>9.2000000000000003E-4</v>
      </c>
      <c r="D312" s="25">
        <f t="shared" si="42"/>
        <v>-1.9000000000000006E-4</v>
      </c>
      <c r="E312" s="25"/>
      <c r="F312" s="25">
        <f t="shared" si="45"/>
        <v>-1.0438000000000001E-3</v>
      </c>
      <c r="G312" s="25">
        <f t="shared" si="46"/>
        <v>-2.4038714000000003E-2</v>
      </c>
      <c r="H312" s="25">
        <v>3.5699999999999998E-3</v>
      </c>
      <c r="I312" s="25">
        <f t="shared" si="43"/>
        <v>2.4599999999999995E-3</v>
      </c>
      <c r="J312" s="25"/>
      <c r="K312" s="25">
        <f t="shared" si="47"/>
        <v>1.1449899999999996E-3</v>
      </c>
      <c r="L312" s="25">
        <f t="shared" si="48"/>
        <v>2.6369119699999992E-2</v>
      </c>
      <c r="M312" s="25">
        <v>4.2500000000000003E-3</v>
      </c>
      <c r="N312" s="25">
        <f t="shared" si="51"/>
        <v>3.1400000000000004E-3</v>
      </c>
      <c r="O312" s="25"/>
      <c r="P312" s="25">
        <f t="shared" si="49"/>
        <v>1.1595900000000003E-3</v>
      </c>
      <c r="Q312" s="25">
        <f t="shared" si="50"/>
        <v>2.6705357700000008E-2</v>
      </c>
      <c r="R312" s="25">
        <v>2.1900000000000001E-3</v>
      </c>
      <c r="S312" s="25">
        <f t="shared" si="44"/>
        <v>1.1100000000000001E-3</v>
      </c>
    </row>
    <row r="313" spans="1:19" s="15" customFormat="1">
      <c r="A313" s="18">
        <v>561</v>
      </c>
      <c r="B313" s="25">
        <v>-1.0000000000000001E-5</v>
      </c>
      <c r="C313" s="25">
        <v>6.3000000000000003E-4</v>
      </c>
      <c r="D313" s="25">
        <f t="shared" si="42"/>
        <v>-1.0300000000000001E-3</v>
      </c>
      <c r="E313" s="25"/>
      <c r="F313" s="25">
        <f t="shared" si="45"/>
        <v>-1.8838000000000001E-3</v>
      </c>
      <c r="G313" s="25">
        <f t="shared" si="46"/>
        <v>-4.3383914000000003E-2</v>
      </c>
      <c r="H313" s="25">
        <v>3.63E-3</v>
      </c>
      <c r="I313" s="25">
        <f t="shared" si="43"/>
        <v>1.97E-3</v>
      </c>
      <c r="J313" s="25"/>
      <c r="K313" s="25">
        <f t="shared" si="47"/>
        <v>6.5499000000000004E-4</v>
      </c>
      <c r="L313" s="25">
        <f t="shared" si="48"/>
        <v>1.5084419700000002E-2</v>
      </c>
      <c r="M313" s="25">
        <v>3.9500000000000004E-3</v>
      </c>
      <c r="N313" s="25">
        <f t="shared" si="51"/>
        <v>2.2900000000000004E-3</v>
      </c>
      <c r="O313" s="25"/>
      <c r="P313" s="25">
        <f t="shared" si="49"/>
        <v>3.0959000000000021E-4</v>
      </c>
      <c r="Q313" s="25">
        <f t="shared" si="50"/>
        <v>7.1298577000000049E-3</v>
      </c>
      <c r="R313" s="25">
        <v>3.3300000000000001E-3</v>
      </c>
      <c r="S313" s="25">
        <f t="shared" si="44"/>
        <v>1.66E-3</v>
      </c>
    </row>
    <row r="314" spans="1:19" s="15" customFormat="1">
      <c r="A314" s="18">
        <v>562</v>
      </c>
      <c r="B314" s="25">
        <v>2.0000000000000002E-5</v>
      </c>
      <c r="C314" s="25">
        <v>1.0499999999999999E-3</v>
      </c>
      <c r="D314" s="25">
        <f t="shared" si="42"/>
        <v>-1.1500000000000008E-4</v>
      </c>
      <c r="E314" s="25"/>
      <c r="F314" s="25">
        <f t="shared" si="45"/>
        <v>-9.6880000000000013E-4</v>
      </c>
      <c r="G314" s="25">
        <f t="shared" si="46"/>
        <v>-2.2311464000000003E-2</v>
      </c>
      <c r="H314" s="25">
        <v>3.5400000000000002E-3</v>
      </c>
      <c r="I314" s="25">
        <f t="shared" si="43"/>
        <v>2.3750000000000004E-3</v>
      </c>
      <c r="J314" s="25"/>
      <c r="K314" s="25">
        <f t="shared" si="47"/>
        <v>1.0599900000000005E-3</v>
      </c>
      <c r="L314" s="25">
        <f t="shared" si="48"/>
        <v>2.441156970000001E-2</v>
      </c>
      <c r="M314" s="25">
        <v>4.2199999999999998E-3</v>
      </c>
      <c r="N314" s="25">
        <f t="shared" si="51"/>
        <v>3.0549999999999996E-3</v>
      </c>
      <c r="O314" s="25"/>
      <c r="P314" s="25">
        <f t="shared" si="49"/>
        <v>1.0745899999999994E-3</v>
      </c>
      <c r="Q314" s="25">
        <f t="shared" si="50"/>
        <v>2.4747807699999989E-2</v>
      </c>
      <c r="R314" s="25">
        <v>2.31E-3</v>
      </c>
      <c r="S314" s="25">
        <f t="shared" si="44"/>
        <v>1.165E-3</v>
      </c>
    </row>
    <row r="315" spans="1:19" s="15" customFormat="1">
      <c r="A315" s="18">
        <v>563</v>
      </c>
      <c r="B315" s="25">
        <v>-6.0000000000000002E-5</v>
      </c>
      <c r="C315" s="25">
        <v>6.7000000000000002E-4</v>
      </c>
      <c r="D315" s="25">
        <f t="shared" si="42"/>
        <v>-7.8499999999999989E-4</v>
      </c>
      <c r="E315" s="25"/>
      <c r="F315" s="25">
        <f t="shared" si="45"/>
        <v>-1.6387999999999999E-3</v>
      </c>
      <c r="G315" s="25">
        <f t="shared" si="46"/>
        <v>-3.7741563999999998E-2</v>
      </c>
      <c r="H315" s="25">
        <v>3.62E-3</v>
      </c>
      <c r="I315" s="25">
        <f t="shared" si="43"/>
        <v>2.1650000000000003E-3</v>
      </c>
      <c r="J315" s="25"/>
      <c r="K315" s="25">
        <f t="shared" si="47"/>
        <v>8.4999000000000034E-4</v>
      </c>
      <c r="L315" s="25">
        <f t="shared" si="48"/>
        <v>1.9575269700000009E-2</v>
      </c>
      <c r="M315" s="25">
        <v>3.8400000000000001E-3</v>
      </c>
      <c r="N315" s="25">
        <f t="shared" si="51"/>
        <v>2.385E-3</v>
      </c>
      <c r="O315" s="25"/>
      <c r="P315" s="25">
        <f t="shared" si="49"/>
        <v>4.0458999999999981E-4</v>
      </c>
      <c r="Q315" s="25">
        <f t="shared" si="50"/>
        <v>9.3177076999999969E-3</v>
      </c>
      <c r="R315" s="25">
        <v>2.97E-3</v>
      </c>
      <c r="S315" s="25">
        <f t="shared" si="44"/>
        <v>1.4549999999999999E-3</v>
      </c>
    </row>
    <row r="316" spans="1:19" s="15" customFormat="1">
      <c r="A316" s="18">
        <v>564</v>
      </c>
      <c r="B316" s="25">
        <v>3.0000000000000001E-5</v>
      </c>
      <c r="C316" s="25">
        <v>9.5E-4</v>
      </c>
      <c r="D316" s="25">
        <f t="shared" si="42"/>
        <v>-2.7999999999999998E-4</v>
      </c>
      <c r="E316" s="25"/>
      <c r="F316" s="25">
        <f t="shared" si="45"/>
        <v>-1.1337999999999999E-3</v>
      </c>
      <c r="G316" s="25">
        <f t="shared" si="46"/>
        <v>-2.6111413999999999E-2</v>
      </c>
      <c r="H316" s="25">
        <v>3.5500000000000002E-3</v>
      </c>
      <c r="I316" s="25">
        <f t="shared" si="43"/>
        <v>2.32E-3</v>
      </c>
      <c r="J316" s="25"/>
      <c r="K316" s="25">
        <f t="shared" si="47"/>
        <v>1.0049900000000001E-3</v>
      </c>
      <c r="L316" s="25">
        <f t="shared" si="48"/>
        <v>2.3144919700000002E-2</v>
      </c>
      <c r="M316" s="25">
        <v>4.1799999999999997E-3</v>
      </c>
      <c r="N316" s="25">
        <f t="shared" si="51"/>
        <v>2.9499999999999995E-3</v>
      </c>
      <c r="O316" s="25"/>
      <c r="P316" s="25">
        <f t="shared" si="49"/>
        <v>9.6958999999999934E-4</v>
      </c>
      <c r="Q316" s="25">
        <f t="shared" si="50"/>
        <v>2.2329657699999984E-2</v>
      </c>
      <c r="R316" s="25">
        <v>2.4299999999999999E-3</v>
      </c>
      <c r="S316" s="25">
        <f t="shared" si="44"/>
        <v>1.23E-3</v>
      </c>
    </row>
    <row r="317" spans="1:19" s="15" customFormat="1">
      <c r="A317" s="18">
        <v>565</v>
      </c>
      <c r="B317" s="25">
        <v>1.0000000000000001E-5</v>
      </c>
      <c r="C317" s="25">
        <v>5.0000000000000001E-4</v>
      </c>
      <c r="D317" s="25">
        <f t="shared" si="42"/>
        <v>-1.005E-3</v>
      </c>
      <c r="E317" s="25"/>
      <c r="F317" s="25">
        <f t="shared" si="45"/>
        <v>-1.8588000000000001E-3</v>
      </c>
      <c r="G317" s="25">
        <f t="shared" si="46"/>
        <v>-4.2808164000000003E-2</v>
      </c>
      <c r="H317" s="25">
        <v>3.3400000000000001E-3</v>
      </c>
      <c r="I317" s="25">
        <f t="shared" si="43"/>
        <v>1.835E-3</v>
      </c>
      <c r="J317" s="25"/>
      <c r="K317" s="25">
        <f t="shared" si="47"/>
        <v>5.1999000000000012E-4</v>
      </c>
      <c r="L317" s="25">
        <f t="shared" si="48"/>
        <v>1.1975369700000004E-2</v>
      </c>
      <c r="M317" s="25">
        <v>3.7100000000000002E-3</v>
      </c>
      <c r="N317" s="25">
        <f t="shared" si="51"/>
        <v>2.2050000000000004E-3</v>
      </c>
      <c r="O317" s="25"/>
      <c r="P317" s="25">
        <f t="shared" si="49"/>
        <v>2.2459000000000021E-4</v>
      </c>
      <c r="Q317" s="25">
        <f t="shared" si="50"/>
        <v>5.1723077000000051E-3</v>
      </c>
      <c r="R317" s="25">
        <v>3.0000000000000001E-3</v>
      </c>
      <c r="S317" s="25">
        <f t="shared" si="44"/>
        <v>1.505E-3</v>
      </c>
    </row>
    <row r="318" spans="1:19" s="15" customFormat="1">
      <c r="A318" s="18">
        <v>566</v>
      </c>
      <c r="B318" s="25">
        <v>8.0000000000000007E-5</v>
      </c>
      <c r="C318" s="25">
        <v>8.0000000000000004E-4</v>
      </c>
      <c r="D318" s="25">
        <f t="shared" si="42"/>
        <v>-4.7500000000000005E-4</v>
      </c>
      <c r="E318" s="25"/>
      <c r="F318" s="25">
        <f t="shared" si="45"/>
        <v>-1.3288000000000002E-3</v>
      </c>
      <c r="G318" s="25">
        <f t="shared" si="46"/>
        <v>-3.0602264000000007E-2</v>
      </c>
      <c r="H318" s="25">
        <v>3.3800000000000002E-3</v>
      </c>
      <c r="I318" s="25">
        <f t="shared" si="43"/>
        <v>2.1050000000000001E-3</v>
      </c>
      <c r="J318" s="25"/>
      <c r="K318" s="25">
        <f t="shared" si="47"/>
        <v>7.8999000000000018E-4</v>
      </c>
      <c r="L318" s="25">
        <f t="shared" si="48"/>
        <v>1.8193469700000006E-2</v>
      </c>
      <c r="M318" s="25">
        <v>3.9699999999999996E-3</v>
      </c>
      <c r="N318" s="25">
        <f t="shared" si="51"/>
        <v>2.6949999999999995E-3</v>
      </c>
      <c r="O318" s="25"/>
      <c r="P318" s="25">
        <f t="shared" si="49"/>
        <v>7.1458999999999932E-4</v>
      </c>
      <c r="Q318" s="25">
        <f t="shared" si="50"/>
        <v>1.6457007699999984E-2</v>
      </c>
      <c r="R318" s="25">
        <v>2.47E-3</v>
      </c>
      <c r="S318" s="25">
        <f t="shared" si="44"/>
        <v>1.2750000000000001E-3</v>
      </c>
    </row>
    <row r="319" spans="1:19" s="15" customFormat="1">
      <c r="A319" s="18">
        <v>567</v>
      </c>
      <c r="B319" s="25">
        <v>2.0000000000000002E-5</v>
      </c>
      <c r="C319" s="25">
        <v>7.2000000000000005E-4</v>
      </c>
      <c r="D319" s="25">
        <f t="shared" si="42"/>
        <v>-7.2000000000000005E-4</v>
      </c>
      <c r="E319" s="25"/>
      <c r="F319" s="25">
        <f t="shared" si="45"/>
        <v>-1.5738000000000002E-3</v>
      </c>
      <c r="G319" s="25">
        <f t="shared" si="46"/>
        <v>-3.6244614000000008E-2</v>
      </c>
      <c r="H319" s="25">
        <v>3.5300000000000002E-3</v>
      </c>
      <c r="I319" s="25">
        <f t="shared" si="43"/>
        <v>2.0899999999999998E-3</v>
      </c>
      <c r="J319" s="25"/>
      <c r="K319" s="25">
        <f t="shared" si="47"/>
        <v>7.7498999999999992E-4</v>
      </c>
      <c r="L319" s="25">
        <f t="shared" si="48"/>
        <v>1.7848019699999999E-2</v>
      </c>
      <c r="M319" s="25">
        <v>3.8700000000000002E-3</v>
      </c>
      <c r="N319" s="25">
        <f t="shared" si="51"/>
        <v>2.4299999999999999E-3</v>
      </c>
      <c r="O319" s="25"/>
      <c r="P319" s="25">
        <f t="shared" si="49"/>
        <v>4.4958999999999971E-4</v>
      </c>
      <c r="Q319" s="25">
        <f t="shared" si="50"/>
        <v>1.0354057699999994E-2</v>
      </c>
      <c r="R319" s="25">
        <v>2.8600000000000001E-3</v>
      </c>
      <c r="S319" s="25">
        <f t="shared" si="44"/>
        <v>1.4400000000000001E-3</v>
      </c>
    </row>
    <row r="320" spans="1:19" s="15" customFormat="1">
      <c r="A320" s="18">
        <v>568</v>
      </c>
      <c r="B320" s="25">
        <v>5.0000000000000002E-5</v>
      </c>
      <c r="C320" s="25">
        <v>8.9999999999999998E-4</v>
      </c>
      <c r="D320" s="25">
        <f t="shared" si="42"/>
        <v>-4.3500000000000006E-4</v>
      </c>
      <c r="E320" s="25"/>
      <c r="F320" s="25">
        <f t="shared" si="45"/>
        <v>-1.2888000000000001E-3</v>
      </c>
      <c r="G320" s="25">
        <f t="shared" si="46"/>
        <v>-2.9681064000000004E-2</v>
      </c>
      <c r="H320" s="25">
        <v>3.5899999999999999E-3</v>
      </c>
      <c r="I320" s="25">
        <f t="shared" si="43"/>
        <v>2.2550000000000001E-3</v>
      </c>
      <c r="J320" s="25"/>
      <c r="K320" s="25">
        <f t="shared" si="47"/>
        <v>9.3999000000000014E-4</v>
      </c>
      <c r="L320" s="25">
        <f t="shared" si="48"/>
        <v>2.1647969700000005E-2</v>
      </c>
      <c r="M320" s="25">
        <v>4.1099999999999999E-3</v>
      </c>
      <c r="N320" s="25">
        <f t="shared" si="51"/>
        <v>2.7749999999999997E-3</v>
      </c>
      <c r="O320" s="25"/>
      <c r="P320" s="25">
        <f t="shared" si="49"/>
        <v>7.9458999999999953E-4</v>
      </c>
      <c r="Q320" s="25">
        <f t="shared" si="50"/>
        <v>1.8299407699999989E-2</v>
      </c>
      <c r="R320" s="25">
        <v>2.6199999999999999E-3</v>
      </c>
      <c r="S320" s="25">
        <f t="shared" si="44"/>
        <v>1.335E-3</v>
      </c>
    </row>
    <row r="321" spans="1:19" s="15" customFormat="1">
      <c r="A321" s="18">
        <v>569</v>
      </c>
      <c r="B321" s="25">
        <v>8.0000000000000007E-5</v>
      </c>
      <c r="C321" s="25">
        <v>6.0999999999999997E-4</v>
      </c>
      <c r="D321" s="25">
        <f t="shared" si="42"/>
        <v>-8.5500000000000018E-4</v>
      </c>
      <c r="E321" s="25"/>
      <c r="F321" s="25">
        <f t="shared" si="45"/>
        <v>-1.7088000000000003E-3</v>
      </c>
      <c r="G321" s="25">
        <f t="shared" si="46"/>
        <v>-3.935366400000001E-2</v>
      </c>
      <c r="H321" s="25">
        <v>3.4399999999999999E-3</v>
      </c>
      <c r="I321" s="25">
        <f t="shared" si="43"/>
        <v>1.9749999999999998E-3</v>
      </c>
      <c r="J321" s="25"/>
      <c r="K321" s="25">
        <f t="shared" si="47"/>
        <v>6.5998999999999984E-4</v>
      </c>
      <c r="L321" s="25">
        <f t="shared" si="48"/>
        <v>1.5199569699999997E-2</v>
      </c>
      <c r="M321" s="25">
        <v>3.81E-3</v>
      </c>
      <c r="N321" s="25">
        <f t="shared" si="51"/>
        <v>2.3449999999999999E-3</v>
      </c>
      <c r="O321" s="25"/>
      <c r="P321" s="25">
        <f t="shared" si="49"/>
        <v>3.6458999999999971E-4</v>
      </c>
      <c r="Q321" s="25">
        <f t="shared" si="50"/>
        <v>8.396507699999993E-3</v>
      </c>
      <c r="R321" s="25">
        <v>2.8500000000000001E-3</v>
      </c>
      <c r="S321" s="25">
        <f t="shared" si="44"/>
        <v>1.4650000000000002E-3</v>
      </c>
    </row>
    <row r="322" spans="1:19" s="15" customFormat="1">
      <c r="A322" s="18">
        <v>570</v>
      </c>
      <c r="B322" s="25">
        <v>0</v>
      </c>
      <c r="C322" s="25">
        <v>8.8900000000000003E-4</v>
      </c>
      <c r="D322" s="25">
        <f t="shared" ref="D322:D385" si="52">C322-S322</f>
        <v>-3.259999999999999E-4</v>
      </c>
      <c r="E322" s="25"/>
      <c r="F322" s="25">
        <f t="shared" si="45"/>
        <v>-1.1797999999999999E-3</v>
      </c>
      <c r="G322" s="25">
        <f t="shared" si="46"/>
        <v>-2.7170794000000002E-2</v>
      </c>
      <c r="H322" s="25">
        <v>3.5899999999999999E-3</v>
      </c>
      <c r="I322" s="25">
        <f t="shared" ref="I322:I385" si="53">H322-S322</f>
        <v>2.3749999999999999E-3</v>
      </c>
      <c r="J322" s="25"/>
      <c r="K322" s="25">
        <f t="shared" si="47"/>
        <v>1.05999E-3</v>
      </c>
      <c r="L322" s="25">
        <f t="shared" si="48"/>
        <v>2.44115697E-2</v>
      </c>
      <c r="M322" s="25">
        <v>3.9300000000000003E-3</v>
      </c>
      <c r="N322" s="25">
        <f t="shared" si="51"/>
        <v>2.7150000000000004E-3</v>
      </c>
      <c r="O322" s="25"/>
      <c r="P322" s="25">
        <f t="shared" si="49"/>
        <v>7.3459000000000024E-4</v>
      </c>
      <c r="Q322" s="25">
        <f t="shared" si="50"/>
        <v>1.6917607700000007E-2</v>
      </c>
      <c r="R322" s="25">
        <v>2.4299999999999999E-3</v>
      </c>
      <c r="S322" s="25">
        <f t="shared" ref="S322:S385" si="54">(B322+R322)/2</f>
        <v>1.2149999999999999E-3</v>
      </c>
    </row>
    <row r="323" spans="1:19" s="15" customFormat="1">
      <c r="A323" s="18">
        <v>571</v>
      </c>
      <c r="B323" s="25">
        <v>-2.0000000000000002E-5</v>
      </c>
      <c r="C323" s="25">
        <v>5.8E-4</v>
      </c>
      <c r="D323" s="25">
        <f t="shared" si="52"/>
        <v>-8.5500000000000007E-4</v>
      </c>
      <c r="E323" s="25"/>
      <c r="F323" s="25">
        <f t="shared" ref="F323:F351" si="55">D323-0.0008538</f>
        <v>-1.7088000000000001E-3</v>
      </c>
      <c r="G323" s="25">
        <f t="shared" ref="G323:G351" si="56">F323*23.03</f>
        <v>-3.9353664000000003E-2</v>
      </c>
      <c r="H323" s="25">
        <v>3.32E-3</v>
      </c>
      <c r="I323" s="25">
        <f t="shared" si="53"/>
        <v>1.885E-3</v>
      </c>
      <c r="J323" s="25"/>
      <c r="K323" s="25">
        <f t="shared" ref="K323:K351" si="57">I323-0.00131501</f>
        <v>5.6999000000000004E-4</v>
      </c>
      <c r="L323" s="25">
        <f t="shared" ref="L323:L351" si="58">K323*23.03</f>
        <v>1.3126869700000002E-2</v>
      </c>
      <c r="M323" s="25">
        <v>3.8E-3</v>
      </c>
      <c r="N323" s="25">
        <f t="shared" si="51"/>
        <v>2.3649999999999999E-3</v>
      </c>
      <c r="O323" s="25"/>
      <c r="P323" s="25">
        <f t="shared" ref="P323:P351" si="59">N323-0.00198041</f>
        <v>3.8458999999999976E-4</v>
      </c>
      <c r="Q323" s="25">
        <f t="shared" ref="Q323:Q351" si="60">P323*23.03</f>
        <v>8.8571076999999949E-3</v>
      </c>
      <c r="R323" s="25">
        <v>2.8900000000000002E-3</v>
      </c>
      <c r="S323" s="25">
        <f t="shared" si="54"/>
        <v>1.4350000000000001E-3</v>
      </c>
    </row>
    <row r="324" spans="1:19" s="15" customFormat="1">
      <c r="A324" s="18">
        <v>572</v>
      </c>
      <c r="B324" s="25">
        <v>5.0000000000000002E-5</v>
      </c>
      <c r="C324" s="25">
        <v>6.8999999999999997E-4</v>
      </c>
      <c r="D324" s="25">
        <f t="shared" si="52"/>
        <v>-5.9500000000000015E-4</v>
      </c>
      <c r="E324" s="25"/>
      <c r="F324" s="25">
        <f t="shared" si="55"/>
        <v>-1.4488000000000001E-3</v>
      </c>
      <c r="G324" s="25">
        <f t="shared" si="56"/>
        <v>-3.3365864000000002E-2</v>
      </c>
      <c r="H324" s="25">
        <v>3.4399999999999999E-3</v>
      </c>
      <c r="I324" s="25">
        <f t="shared" si="53"/>
        <v>2.1549999999999998E-3</v>
      </c>
      <c r="J324" s="25"/>
      <c r="K324" s="25">
        <f t="shared" si="57"/>
        <v>8.3998999999999988E-4</v>
      </c>
      <c r="L324" s="25">
        <f t="shared" si="58"/>
        <v>1.9344969699999999E-2</v>
      </c>
      <c r="M324" s="25">
        <v>3.9100000000000003E-3</v>
      </c>
      <c r="N324" s="25">
        <f t="shared" si="51"/>
        <v>2.6250000000000002E-3</v>
      </c>
      <c r="O324" s="25"/>
      <c r="P324" s="25">
        <f t="shared" si="59"/>
        <v>6.4459000000000001E-4</v>
      </c>
      <c r="Q324" s="25">
        <f t="shared" si="60"/>
        <v>1.4844907700000002E-2</v>
      </c>
      <c r="R324" s="25">
        <v>2.5200000000000001E-3</v>
      </c>
      <c r="S324" s="25">
        <f t="shared" si="54"/>
        <v>1.2850000000000001E-3</v>
      </c>
    </row>
    <row r="325" spans="1:19" s="15" customFormat="1">
      <c r="A325" s="18">
        <v>573</v>
      </c>
      <c r="B325" s="25">
        <v>-1.8000000000000001E-4</v>
      </c>
      <c r="C325" s="25">
        <v>5.6999999999999998E-4</v>
      </c>
      <c r="D325" s="25">
        <f t="shared" si="52"/>
        <v>-7.5000000000000002E-4</v>
      </c>
      <c r="E325" s="25"/>
      <c r="F325" s="25">
        <f t="shared" si="55"/>
        <v>-1.6038000000000001E-3</v>
      </c>
      <c r="G325" s="25">
        <f t="shared" si="56"/>
        <v>-3.6935514000000003E-2</v>
      </c>
      <c r="H325" s="25">
        <v>3.4199999999999999E-3</v>
      </c>
      <c r="I325" s="25">
        <f t="shared" si="53"/>
        <v>2.0999999999999999E-3</v>
      </c>
      <c r="J325" s="25"/>
      <c r="K325" s="25">
        <f t="shared" si="57"/>
        <v>7.8498999999999995E-4</v>
      </c>
      <c r="L325" s="25">
        <f t="shared" si="58"/>
        <v>1.8078319700000001E-2</v>
      </c>
      <c r="M325" s="25">
        <v>3.7599999999999999E-3</v>
      </c>
      <c r="N325" s="25">
        <f t="shared" si="51"/>
        <v>2.4399999999999999E-3</v>
      </c>
      <c r="O325" s="25"/>
      <c r="P325" s="25">
        <f t="shared" si="59"/>
        <v>4.5958999999999974E-4</v>
      </c>
      <c r="Q325" s="25">
        <f t="shared" si="60"/>
        <v>1.0584357699999995E-2</v>
      </c>
      <c r="R325" s="25">
        <v>2.82E-3</v>
      </c>
      <c r="S325" s="25">
        <f t="shared" si="54"/>
        <v>1.32E-3</v>
      </c>
    </row>
    <row r="326" spans="1:19" s="15" customFormat="1">
      <c r="A326" s="18">
        <v>574</v>
      </c>
      <c r="B326" s="25">
        <v>1.9000000000000001E-4</v>
      </c>
      <c r="C326" s="25">
        <v>7.2999999999999996E-4</v>
      </c>
      <c r="D326" s="25">
        <f t="shared" si="52"/>
        <v>-6.150000000000001E-4</v>
      </c>
      <c r="E326" s="25"/>
      <c r="F326" s="25">
        <f t="shared" si="55"/>
        <v>-1.4688000000000001E-3</v>
      </c>
      <c r="G326" s="25">
        <f t="shared" si="56"/>
        <v>-3.3826464000000007E-2</v>
      </c>
      <c r="H326" s="25">
        <v>3.2100000000000002E-3</v>
      </c>
      <c r="I326" s="25">
        <f t="shared" si="53"/>
        <v>1.8650000000000001E-3</v>
      </c>
      <c r="J326" s="25"/>
      <c r="K326" s="25">
        <f t="shared" si="57"/>
        <v>5.499900000000002E-4</v>
      </c>
      <c r="L326" s="25">
        <f t="shared" si="58"/>
        <v>1.2666269700000005E-2</v>
      </c>
      <c r="M326" s="25">
        <v>3.96E-3</v>
      </c>
      <c r="N326" s="25">
        <f t="shared" si="51"/>
        <v>2.6150000000000001E-3</v>
      </c>
      <c r="O326" s="25"/>
      <c r="P326" s="25">
        <f t="shared" si="59"/>
        <v>6.3458999999999998E-4</v>
      </c>
      <c r="Q326" s="25">
        <f t="shared" si="60"/>
        <v>1.4614607700000001E-2</v>
      </c>
      <c r="R326" s="25">
        <v>2.5000000000000001E-3</v>
      </c>
      <c r="S326" s="25">
        <f t="shared" si="54"/>
        <v>1.3450000000000001E-3</v>
      </c>
    </row>
    <row r="327" spans="1:19" s="15" customFormat="1">
      <c r="A327" s="18">
        <v>575</v>
      </c>
      <c r="B327" s="25">
        <v>-1.3999999999999999E-4</v>
      </c>
      <c r="C327" s="25">
        <v>6.4999999999999997E-4</v>
      </c>
      <c r="D327" s="25">
        <f t="shared" si="52"/>
        <v>-6.6E-4</v>
      </c>
      <c r="E327" s="25"/>
      <c r="F327" s="25">
        <f t="shared" si="55"/>
        <v>-1.5138E-3</v>
      </c>
      <c r="G327" s="25">
        <f t="shared" si="56"/>
        <v>-3.4862814000000006E-2</v>
      </c>
      <c r="H327" s="25">
        <v>3.3999999999999998E-3</v>
      </c>
      <c r="I327" s="25">
        <f t="shared" si="53"/>
        <v>2.0899999999999998E-3</v>
      </c>
      <c r="J327" s="25"/>
      <c r="K327" s="25">
        <f t="shared" si="57"/>
        <v>7.7498999999999992E-4</v>
      </c>
      <c r="L327" s="25">
        <f t="shared" si="58"/>
        <v>1.7848019699999999E-2</v>
      </c>
      <c r="M327" s="25">
        <v>3.8300000000000001E-3</v>
      </c>
      <c r="N327" s="25">
        <f t="shared" si="51"/>
        <v>2.5200000000000001E-3</v>
      </c>
      <c r="O327" s="25"/>
      <c r="P327" s="25">
        <f t="shared" si="59"/>
        <v>5.3958999999999995E-4</v>
      </c>
      <c r="Q327" s="25">
        <f t="shared" si="60"/>
        <v>1.2426757699999999E-2</v>
      </c>
      <c r="R327" s="25">
        <v>2.7599999999999999E-3</v>
      </c>
      <c r="S327" s="25">
        <f t="shared" si="54"/>
        <v>1.31E-3</v>
      </c>
    </row>
    <row r="328" spans="1:19" s="15" customFormat="1">
      <c r="A328" s="18">
        <v>576</v>
      </c>
      <c r="B328" s="25">
        <v>1.3999999999999999E-4</v>
      </c>
      <c r="C328" s="25">
        <v>6.3000000000000003E-4</v>
      </c>
      <c r="D328" s="25">
        <f t="shared" si="52"/>
        <v>-7.1000000000000002E-4</v>
      </c>
      <c r="E328" s="25"/>
      <c r="F328" s="25">
        <f t="shared" si="55"/>
        <v>-1.5638000000000002E-3</v>
      </c>
      <c r="G328" s="25">
        <f t="shared" si="56"/>
        <v>-3.6014314000000006E-2</v>
      </c>
      <c r="H328" s="25">
        <v>3.2499999999999999E-3</v>
      </c>
      <c r="I328" s="25">
        <f t="shared" si="53"/>
        <v>1.9099999999999998E-3</v>
      </c>
      <c r="J328" s="25"/>
      <c r="K328" s="25">
        <f t="shared" si="57"/>
        <v>5.9498999999999989E-4</v>
      </c>
      <c r="L328" s="25">
        <f t="shared" si="58"/>
        <v>1.3702619699999998E-2</v>
      </c>
      <c r="M328" s="25">
        <v>3.8800000000000002E-3</v>
      </c>
      <c r="N328" s="25">
        <f t="shared" si="51"/>
        <v>2.5400000000000002E-3</v>
      </c>
      <c r="O328" s="25"/>
      <c r="P328" s="25">
        <f t="shared" si="59"/>
        <v>5.5959E-4</v>
      </c>
      <c r="Q328" s="25">
        <f t="shared" si="60"/>
        <v>1.2887357700000001E-2</v>
      </c>
      <c r="R328" s="25">
        <v>2.5400000000000002E-3</v>
      </c>
      <c r="S328" s="25">
        <f t="shared" si="54"/>
        <v>1.34E-3</v>
      </c>
    </row>
    <row r="329" spans="1:19" s="15" customFormat="1">
      <c r="A329" s="18">
        <v>577</v>
      </c>
      <c r="B329" s="25">
        <v>-6.0000000000000002E-5</v>
      </c>
      <c r="C329" s="25">
        <v>6.2E-4</v>
      </c>
      <c r="D329" s="25">
        <f t="shared" si="52"/>
        <v>-7.2999999999999985E-4</v>
      </c>
      <c r="E329" s="25"/>
      <c r="F329" s="25">
        <f t="shared" si="55"/>
        <v>-1.5837999999999998E-3</v>
      </c>
      <c r="G329" s="25">
        <f t="shared" si="56"/>
        <v>-3.6474913999999997E-2</v>
      </c>
      <c r="H329" s="25">
        <v>3.3400000000000001E-3</v>
      </c>
      <c r="I329" s="25">
        <f t="shared" si="53"/>
        <v>1.9900000000000004E-3</v>
      </c>
      <c r="J329" s="25"/>
      <c r="K329" s="25">
        <f t="shared" si="57"/>
        <v>6.7499000000000053E-4</v>
      </c>
      <c r="L329" s="25">
        <f t="shared" si="58"/>
        <v>1.5545019700000013E-2</v>
      </c>
      <c r="M329" s="25">
        <v>3.82E-3</v>
      </c>
      <c r="N329" s="25">
        <f t="shared" si="51"/>
        <v>2.47E-3</v>
      </c>
      <c r="O329" s="25"/>
      <c r="P329" s="25">
        <f t="shared" si="59"/>
        <v>4.8958999999999982E-4</v>
      </c>
      <c r="Q329" s="25">
        <f t="shared" si="60"/>
        <v>1.1275257699999996E-2</v>
      </c>
      <c r="R329" s="25">
        <v>2.7599999999999999E-3</v>
      </c>
      <c r="S329" s="25">
        <f t="shared" si="54"/>
        <v>1.3499999999999999E-3</v>
      </c>
    </row>
    <row r="330" spans="1:19" s="15" customFormat="1">
      <c r="A330" s="18">
        <v>578</v>
      </c>
      <c r="B330" s="25">
        <v>-1.0000000000000001E-5</v>
      </c>
      <c r="C330" s="25">
        <v>6.0999999999999997E-4</v>
      </c>
      <c r="D330" s="25">
        <f t="shared" si="52"/>
        <v>-5.2999999999999998E-4</v>
      </c>
      <c r="E330" s="25"/>
      <c r="F330" s="25">
        <f t="shared" si="55"/>
        <v>-1.3838000000000001E-3</v>
      </c>
      <c r="G330" s="25">
        <f t="shared" si="56"/>
        <v>-3.1868914000000005E-2</v>
      </c>
      <c r="H330" s="25">
        <v>3.3999999999999998E-3</v>
      </c>
      <c r="I330" s="25">
        <f t="shared" si="53"/>
        <v>2.2599999999999999E-3</v>
      </c>
      <c r="J330" s="25"/>
      <c r="K330" s="25">
        <f t="shared" si="57"/>
        <v>9.4498999999999994E-4</v>
      </c>
      <c r="L330" s="25">
        <f t="shared" si="58"/>
        <v>2.17631197E-2</v>
      </c>
      <c r="M330" s="25">
        <v>3.8700000000000002E-3</v>
      </c>
      <c r="N330" s="25">
        <f t="shared" si="51"/>
        <v>2.7300000000000002E-3</v>
      </c>
      <c r="O330" s="25"/>
      <c r="P330" s="25">
        <f t="shared" si="59"/>
        <v>7.4959000000000007E-4</v>
      </c>
      <c r="Q330" s="25">
        <f t="shared" si="60"/>
        <v>1.7263057700000001E-2</v>
      </c>
      <c r="R330" s="25">
        <v>2.2899999999999999E-3</v>
      </c>
      <c r="S330" s="25">
        <f t="shared" si="54"/>
        <v>1.14E-3</v>
      </c>
    </row>
    <row r="331" spans="1:19" s="15" customFormat="1">
      <c r="A331" s="18">
        <v>579</v>
      </c>
      <c r="B331" s="25">
        <v>-5.0000000000000002E-5</v>
      </c>
      <c r="C331" s="25">
        <v>5.6999999999999998E-4</v>
      </c>
      <c r="D331" s="25">
        <f t="shared" si="52"/>
        <v>-7.3499999999999998E-4</v>
      </c>
      <c r="E331" s="25"/>
      <c r="F331" s="25">
        <f t="shared" si="55"/>
        <v>-1.5888E-3</v>
      </c>
      <c r="G331" s="25">
        <f t="shared" si="56"/>
        <v>-3.6590064000000005E-2</v>
      </c>
      <c r="H331" s="25">
        <v>3.2599999999999999E-3</v>
      </c>
      <c r="I331" s="25">
        <f t="shared" si="53"/>
        <v>1.9550000000000001E-3</v>
      </c>
      <c r="J331" s="25"/>
      <c r="K331" s="25">
        <f t="shared" si="57"/>
        <v>6.3999000000000022E-4</v>
      </c>
      <c r="L331" s="25">
        <f t="shared" si="58"/>
        <v>1.4738969700000005E-2</v>
      </c>
      <c r="M331" s="25">
        <v>3.9100000000000003E-3</v>
      </c>
      <c r="N331" s="25">
        <f t="shared" si="51"/>
        <v>2.6050000000000005E-3</v>
      </c>
      <c r="O331" s="25"/>
      <c r="P331" s="25">
        <f t="shared" si="59"/>
        <v>6.2459000000000039E-4</v>
      </c>
      <c r="Q331" s="25">
        <f t="shared" si="60"/>
        <v>1.438430770000001E-2</v>
      </c>
      <c r="R331" s="25">
        <v>2.66E-3</v>
      </c>
      <c r="S331" s="25">
        <f t="shared" si="54"/>
        <v>1.305E-3</v>
      </c>
    </row>
    <row r="332" spans="1:19" s="15" customFormat="1">
      <c r="A332" s="18">
        <v>580</v>
      </c>
      <c r="B332" s="25">
        <v>5.0000000000000002E-5</v>
      </c>
      <c r="C332" s="25">
        <v>5.9900000000000003E-4</v>
      </c>
      <c r="D332" s="25">
        <f t="shared" si="52"/>
        <v>-6.5600000000000001E-4</v>
      </c>
      <c r="E332" s="25"/>
      <c r="F332" s="25">
        <f t="shared" si="55"/>
        <v>-1.5097999999999999E-3</v>
      </c>
      <c r="G332" s="25">
        <f t="shared" si="56"/>
        <v>-3.4770693999999998E-2</v>
      </c>
      <c r="H332" s="25">
        <v>3.2299999999999998E-3</v>
      </c>
      <c r="I332" s="25">
        <f t="shared" si="53"/>
        <v>1.9749999999999998E-3</v>
      </c>
      <c r="J332" s="25"/>
      <c r="K332" s="25">
        <f t="shared" si="57"/>
        <v>6.5998999999999984E-4</v>
      </c>
      <c r="L332" s="25">
        <f t="shared" si="58"/>
        <v>1.5199569699999997E-2</v>
      </c>
      <c r="M332" s="25">
        <v>3.7000000000000002E-3</v>
      </c>
      <c r="N332" s="25">
        <f t="shared" si="51"/>
        <v>2.4450000000000001E-3</v>
      </c>
      <c r="O332" s="25"/>
      <c r="P332" s="25">
        <f t="shared" si="59"/>
        <v>4.6458999999999997E-4</v>
      </c>
      <c r="Q332" s="25">
        <f t="shared" si="60"/>
        <v>1.0699507699999999E-2</v>
      </c>
      <c r="R332" s="25">
        <v>2.4599999999999999E-3</v>
      </c>
      <c r="S332" s="25">
        <f t="shared" si="54"/>
        <v>1.255E-3</v>
      </c>
    </row>
    <row r="333" spans="1:19" s="15" customFormat="1">
      <c r="A333" s="18">
        <v>581</v>
      </c>
      <c r="B333" s="25">
        <v>9.0000000000000006E-5</v>
      </c>
      <c r="C333" s="25">
        <v>5.4000000000000001E-4</v>
      </c>
      <c r="D333" s="25">
        <f t="shared" si="52"/>
        <v>-8.7999999999999981E-4</v>
      </c>
      <c r="E333" s="25"/>
      <c r="F333" s="25">
        <f t="shared" si="55"/>
        <v>-1.7337999999999998E-3</v>
      </c>
      <c r="G333" s="25">
        <f t="shared" si="56"/>
        <v>-3.9929413999999996E-2</v>
      </c>
      <c r="H333" s="25">
        <v>3.2499999999999999E-3</v>
      </c>
      <c r="I333" s="25">
        <f t="shared" si="53"/>
        <v>1.83E-3</v>
      </c>
      <c r="J333" s="25"/>
      <c r="K333" s="25">
        <f t="shared" si="57"/>
        <v>5.1499000000000011E-4</v>
      </c>
      <c r="L333" s="25">
        <f t="shared" si="58"/>
        <v>1.1860219700000002E-2</v>
      </c>
      <c r="M333" s="25">
        <v>3.8500000000000001E-3</v>
      </c>
      <c r="N333" s="25">
        <f t="shared" si="51"/>
        <v>2.4300000000000003E-3</v>
      </c>
      <c r="O333" s="25"/>
      <c r="P333" s="25">
        <f t="shared" si="59"/>
        <v>4.4959000000000015E-4</v>
      </c>
      <c r="Q333" s="25">
        <f t="shared" si="60"/>
        <v>1.0354057700000004E-2</v>
      </c>
      <c r="R333" s="25">
        <v>2.7499999999999998E-3</v>
      </c>
      <c r="S333" s="25">
        <f t="shared" si="54"/>
        <v>1.4199999999999998E-3</v>
      </c>
    </row>
    <row r="334" spans="1:19" s="15" customFormat="1">
      <c r="A334" s="18">
        <v>582</v>
      </c>
      <c r="B334" s="25">
        <v>1E-4</v>
      </c>
      <c r="C334" s="25">
        <v>3.6999999999999999E-4</v>
      </c>
      <c r="D334" s="25">
        <f t="shared" si="52"/>
        <v>-8.8999999999999984E-4</v>
      </c>
      <c r="E334" s="25"/>
      <c r="F334" s="25">
        <f t="shared" si="55"/>
        <v>-1.7437999999999998E-3</v>
      </c>
      <c r="G334" s="25">
        <f t="shared" si="56"/>
        <v>-4.0159713999999999E-2</v>
      </c>
      <c r="H334" s="25">
        <v>3.1700000000000001E-3</v>
      </c>
      <c r="I334" s="25">
        <f t="shared" si="53"/>
        <v>1.9100000000000002E-3</v>
      </c>
      <c r="J334" s="25"/>
      <c r="K334" s="25">
        <f t="shared" si="57"/>
        <v>5.9499000000000032E-4</v>
      </c>
      <c r="L334" s="25">
        <f t="shared" si="58"/>
        <v>1.3702619700000009E-2</v>
      </c>
      <c r="M334" s="25">
        <v>3.6099999999999999E-3</v>
      </c>
      <c r="N334" s="25">
        <f t="shared" ref="N334:N397" si="61">M334-S334</f>
        <v>2.3500000000000001E-3</v>
      </c>
      <c r="O334" s="25"/>
      <c r="P334" s="25">
        <f t="shared" si="59"/>
        <v>3.6958999999999994E-4</v>
      </c>
      <c r="Q334" s="25">
        <f t="shared" si="60"/>
        <v>8.5116576999999995E-3</v>
      </c>
      <c r="R334" s="25">
        <v>2.4199999999999998E-3</v>
      </c>
      <c r="S334" s="25">
        <f t="shared" si="54"/>
        <v>1.2599999999999998E-3</v>
      </c>
    </row>
    <row r="335" spans="1:19" s="15" customFormat="1">
      <c r="A335" s="18">
        <v>583</v>
      </c>
      <c r="B335" s="25">
        <v>-2.1000000000000001E-4</v>
      </c>
      <c r="C335" s="25">
        <v>6.8999999999999997E-4</v>
      </c>
      <c r="D335" s="25">
        <f t="shared" si="52"/>
        <v>-4.6000000000000001E-4</v>
      </c>
      <c r="E335" s="25"/>
      <c r="F335" s="25">
        <f t="shared" si="55"/>
        <v>-1.3138E-3</v>
      </c>
      <c r="G335" s="25">
        <f t="shared" si="56"/>
        <v>-3.0256814E-2</v>
      </c>
      <c r="H335" s="25">
        <v>3.15E-3</v>
      </c>
      <c r="I335" s="25">
        <f t="shared" si="53"/>
        <v>2E-3</v>
      </c>
      <c r="J335" s="25"/>
      <c r="K335" s="25">
        <f t="shared" si="57"/>
        <v>6.8499000000000012E-4</v>
      </c>
      <c r="L335" s="25">
        <f t="shared" si="58"/>
        <v>1.5775319700000002E-2</v>
      </c>
      <c r="M335" s="25">
        <v>3.8400000000000001E-3</v>
      </c>
      <c r="N335" s="25">
        <f t="shared" si="61"/>
        <v>2.6900000000000001E-3</v>
      </c>
      <c r="O335" s="25"/>
      <c r="P335" s="25">
        <f t="shared" si="59"/>
        <v>7.0958999999999996E-4</v>
      </c>
      <c r="Q335" s="25">
        <f t="shared" si="60"/>
        <v>1.63418577E-2</v>
      </c>
      <c r="R335" s="25">
        <v>2.5100000000000001E-3</v>
      </c>
      <c r="S335" s="25">
        <f t="shared" si="54"/>
        <v>1.15E-3</v>
      </c>
    </row>
    <row r="336" spans="1:19" s="15" customFormat="1">
      <c r="A336" s="18">
        <v>584</v>
      </c>
      <c r="B336" s="25">
        <v>-1.0000000000000001E-5</v>
      </c>
      <c r="C336" s="25">
        <v>5.5000000000000003E-4</v>
      </c>
      <c r="D336" s="25">
        <f t="shared" si="52"/>
        <v>-6.5999999999999989E-4</v>
      </c>
      <c r="E336" s="25"/>
      <c r="F336" s="25">
        <f t="shared" si="55"/>
        <v>-1.5138E-3</v>
      </c>
      <c r="G336" s="25">
        <f t="shared" si="56"/>
        <v>-3.4862814000000006E-2</v>
      </c>
      <c r="H336" s="25">
        <v>3.15E-3</v>
      </c>
      <c r="I336" s="25">
        <f t="shared" si="53"/>
        <v>1.9400000000000001E-3</v>
      </c>
      <c r="J336" s="25"/>
      <c r="K336" s="25">
        <f t="shared" si="57"/>
        <v>6.2499000000000018E-4</v>
      </c>
      <c r="L336" s="25">
        <f t="shared" si="58"/>
        <v>1.4393519700000005E-2</v>
      </c>
      <c r="M336" s="25">
        <v>3.7599999999999999E-3</v>
      </c>
      <c r="N336" s="25">
        <f t="shared" si="61"/>
        <v>2.5500000000000002E-3</v>
      </c>
      <c r="O336" s="25"/>
      <c r="P336" s="25">
        <f t="shared" si="59"/>
        <v>5.6959000000000003E-4</v>
      </c>
      <c r="Q336" s="25">
        <f t="shared" si="60"/>
        <v>1.3117657700000002E-2</v>
      </c>
      <c r="R336" s="25">
        <v>2.4299999999999999E-3</v>
      </c>
      <c r="S336" s="25">
        <f t="shared" si="54"/>
        <v>1.2099999999999999E-3</v>
      </c>
    </row>
    <row r="337" spans="1:19" s="15" customFormat="1">
      <c r="A337" s="18">
        <v>585</v>
      </c>
      <c r="B337" s="25">
        <v>-5.0000000000000002E-5</v>
      </c>
      <c r="C337" s="25">
        <v>6.4999999999999997E-4</v>
      </c>
      <c r="D337" s="25">
        <f t="shared" si="52"/>
        <v>-5.5499999999999994E-4</v>
      </c>
      <c r="E337" s="25"/>
      <c r="F337" s="25">
        <f t="shared" si="55"/>
        <v>-1.4088E-3</v>
      </c>
      <c r="G337" s="25">
        <f t="shared" si="56"/>
        <v>-3.2444663999999998E-2</v>
      </c>
      <c r="H337" s="25">
        <v>3.0400000000000002E-3</v>
      </c>
      <c r="I337" s="25">
        <f t="shared" si="53"/>
        <v>1.8350000000000003E-3</v>
      </c>
      <c r="J337" s="25"/>
      <c r="K337" s="25">
        <f t="shared" si="57"/>
        <v>5.1999000000000034E-4</v>
      </c>
      <c r="L337" s="25">
        <f t="shared" si="58"/>
        <v>1.1975369700000009E-2</v>
      </c>
      <c r="M337" s="25">
        <v>3.82E-3</v>
      </c>
      <c r="N337" s="25">
        <f t="shared" si="61"/>
        <v>2.6150000000000001E-3</v>
      </c>
      <c r="O337" s="25"/>
      <c r="P337" s="25">
        <f t="shared" si="59"/>
        <v>6.3458999999999998E-4</v>
      </c>
      <c r="Q337" s="25">
        <f t="shared" si="60"/>
        <v>1.4614607700000001E-2</v>
      </c>
      <c r="R337" s="25">
        <v>2.4599999999999999E-3</v>
      </c>
      <c r="S337" s="25">
        <f t="shared" si="54"/>
        <v>1.2049999999999999E-3</v>
      </c>
    </row>
    <row r="338" spans="1:19" s="15" customFormat="1">
      <c r="A338" s="18">
        <v>586</v>
      </c>
      <c r="B338" s="25">
        <v>1.1E-4</v>
      </c>
      <c r="C338" s="25">
        <v>5.6999999999999998E-4</v>
      </c>
      <c r="D338" s="25">
        <f t="shared" si="52"/>
        <v>-6.9499999999999987E-4</v>
      </c>
      <c r="E338" s="25"/>
      <c r="F338" s="25">
        <f t="shared" si="55"/>
        <v>-1.5487999999999999E-3</v>
      </c>
      <c r="G338" s="25">
        <f t="shared" si="56"/>
        <v>-3.5668864000000002E-2</v>
      </c>
      <c r="H338" s="25">
        <v>3.15E-3</v>
      </c>
      <c r="I338" s="25">
        <f t="shared" si="53"/>
        <v>1.8850000000000002E-3</v>
      </c>
      <c r="J338" s="25"/>
      <c r="K338" s="25">
        <f t="shared" si="57"/>
        <v>5.6999000000000025E-4</v>
      </c>
      <c r="L338" s="25">
        <f t="shared" si="58"/>
        <v>1.3126869700000007E-2</v>
      </c>
      <c r="M338" s="25">
        <v>3.7499999999999999E-3</v>
      </c>
      <c r="N338" s="25">
        <f t="shared" si="61"/>
        <v>2.4850000000000002E-3</v>
      </c>
      <c r="O338" s="25"/>
      <c r="P338" s="25">
        <f t="shared" si="59"/>
        <v>5.0459000000000007E-4</v>
      </c>
      <c r="Q338" s="25">
        <f t="shared" si="60"/>
        <v>1.1620707700000002E-2</v>
      </c>
      <c r="R338" s="25">
        <v>2.4199999999999998E-3</v>
      </c>
      <c r="S338" s="25">
        <f t="shared" si="54"/>
        <v>1.2649999999999998E-3</v>
      </c>
    </row>
    <row r="339" spans="1:19" s="15" customFormat="1">
      <c r="A339" s="18">
        <v>587</v>
      </c>
      <c r="B339" s="25">
        <v>-1.9000000000000001E-4</v>
      </c>
      <c r="C339" s="25">
        <v>6.3000000000000003E-4</v>
      </c>
      <c r="D339" s="25">
        <f t="shared" si="52"/>
        <v>-5.5999999999999984E-4</v>
      </c>
      <c r="E339" s="25"/>
      <c r="F339" s="25">
        <f t="shared" si="55"/>
        <v>-1.4137999999999998E-3</v>
      </c>
      <c r="G339" s="25">
        <f t="shared" si="56"/>
        <v>-3.2559813999999999E-2</v>
      </c>
      <c r="H339" s="25">
        <v>3.0699999999999998E-3</v>
      </c>
      <c r="I339" s="25">
        <f t="shared" si="53"/>
        <v>1.8799999999999999E-3</v>
      </c>
      <c r="J339" s="25"/>
      <c r="K339" s="25">
        <f t="shared" si="57"/>
        <v>5.6499000000000002E-4</v>
      </c>
      <c r="L339" s="25">
        <f t="shared" si="58"/>
        <v>1.30117197E-2</v>
      </c>
      <c r="M339" s="25">
        <v>3.8E-3</v>
      </c>
      <c r="N339" s="25">
        <f t="shared" si="61"/>
        <v>2.6100000000000003E-3</v>
      </c>
      <c r="O339" s="25"/>
      <c r="P339" s="25">
        <f t="shared" si="59"/>
        <v>6.2959000000000018E-4</v>
      </c>
      <c r="Q339" s="25">
        <f t="shared" si="60"/>
        <v>1.4499457700000004E-2</v>
      </c>
      <c r="R339" s="25">
        <v>2.5699999999999998E-3</v>
      </c>
      <c r="S339" s="25">
        <f t="shared" si="54"/>
        <v>1.1899999999999999E-3</v>
      </c>
    </row>
    <row r="340" spans="1:19" s="15" customFormat="1">
      <c r="A340" s="18">
        <v>588</v>
      </c>
      <c r="B340" s="25">
        <v>8.0000000000000007E-5</v>
      </c>
      <c r="C340" s="25">
        <v>4.4999999999999999E-4</v>
      </c>
      <c r="D340" s="25">
        <f t="shared" si="52"/>
        <v>-7.800000000000002E-4</v>
      </c>
      <c r="E340" s="25"/>
      <c r="F340" s="25">
        <f t="shared" si="55"/>
        <v>-1.6338000000000004E-3</v>
      </c>
      <c r="G340" s="25">
        <f t="shared" si="56"/>
        <v>-3.7626414000000011E-2</v>
      </c>
      <c r="H340" s="25">
        <v>3.0400000000000002E-3</v>
      </c>
      <c r="I340" s="25">
        <f t="shared" si="53"/>
        <v>1.81E-3</v>
      </c>
      <c r="J340" s="25"/>
      <c r="K340" s="25">
        <f t="shared" si="57"/>
        <v>4.9499000000000006E-4</v>
      </c>
      <c r="L340" s="25">
        <f t="shared" si="58"/>
        <v>1.1399619700000002E-2</v>
      </c>
      <c r="M340" s="25">
        <v>3.62E-3</v>
      </c>
      <c r="N340" s="25">
        <f t="shared" si="61"/>
        <v>2.3899999999999998E-3</v>
      </c>
      <c r="O340" s="25"/>
      <c r="P340" s="25">
        <f t="shared" si="59"/>
        <v>4.0958999999999961E-4</v>
      </c>
      <c r="Q340" s="25">
        <f t="shared" si="60"/>
        <v>9.4328576999999914E-3</v>
      </c>
      <c r="R340" s="25">
        <v>2.3800000000000002E-3</v>
      </c>
      <c r="S340" s="25">
        <f t="shared" si="54"/>
        <v>1.2300000000000002E-3</v>
      </c>
    </row>
    <row r="341" spans="1:19" s="15" customFormat="1">
      <c r="A341" s="18">
        <v>589</v>
      </c>
      <c r="B341" s="25">
        <v>-3.0000000000000001E-5</v>
      </c>
      <c r="C341" s="25">
        <v>6.6E-4</v>
      </c>
      <c r="D341" s="25">
        <f t="shared" si="52"/>
        <v>-5.4999999999999992E-4</v>
      </c>
      <c r="E341" s="25"/>
      <c r="F341" s="25">
        <f t="shared" si="55"/>
        <v>-1.4038E-3</v>
      </c>
      <c r="G341" s="25">
        <f t="shared" si="56"/>
        <v>-3.2329514000000004E-2</v>
      </c>
      <c r="H341" s="25">
        <v>3.0899999999999999E-3</v>
      </c>
      <c r="I341" s="25">
        <f t="shared" si="53"/>
        <v>1.8799999999999999E-3</v>
      </c>
      <c r="J341" s="25"/>
      <c r="K341" s="25">
        <f t="shared" si="57"/>
        <v>5.6499000000000002E-4</v>
      </c>
      <c r="L341" s="25">
        <f t="shared" si="58"/>
        <v>1.30117197E-2</v>
      </c>
      <c r="M341" s="25">
        <v>3.8300000000000001E-3</v>
      </c>
      <c r="N341" s="25">
        <f t="shared" si="61"/>
        <v>2.6199999999999999E-3</v>
      </c>
      <c r="O341" s="25"/>
      <c r="P341" s="25">
        <f t="shared" si="59"/>
        <v>6.3958999999999978E-4</v>
      </c>
      <c r="Q341" s="25">
        <f t="shared" si="60"/>
        <v>1.4729757699999995E-2</v>
      </c>
      <c r="R341" s="25">
        <v>2.4499999999999999E-3</v>
      </c>
      <c r="S341" s="25">
        <f t="shared" si="54"/>
        <v>1.2099999999999999E-3</v>
      </c>
    </row>
    <row r="342" spans="1:19" s="15" customFormat="1">
      <c r="A342" s="18">
        <v>590</v>
      </c>
      <c r="B342" s="25">
        <v>-9.0000000000000006E-5</v>
      </c>
      <c r="C342" s="25">
        <v>5.9900000000000003E-4</v>
      </c>
      <c r="D342" s="25">
        <f t="shared" si="52"/>
        <v>-6.0100000000000008E-4</v>
      </c>
      <c r="E342" s="25"/>
      <c r="F342" s="25">
        <f t="shared" si="55"/>
        <v>-1.4548E-3</v>
      </c>
      <c r="G342" s="25">
        <f t="shared" si="56"/>
        <v>-3.3504044000000004E-2</v>
      </c>
      <c r="H342" s="25">
        <v>2.97E-3</v>
      </c>
      <c r="I342" s="25">
        <f t="shared" si="53"/>
        <v>1.7699999999999999E-3</v>
      </c>
      <c r="J342" s="25"/>
      <c r="K342" s="25">
        <f t="shared" si="57"/>
        <v>4.5498999999999995E-4</v>
      </c>
      <c r="L342" s="25">
        <f t="shared" si="58"/>
        <v>1.04784197E-2</v>
      </c>
      <c r="M342" s="25">
        <v>3.7599999999999999E-3</v>
      </c>
      <c r="N342" s="25">
        <f t="shared" si="61"/>
        <v>2.5599999999999998E-3</v>
      </c>
      <c r="O342" s="25"/>
      <c r="P342" s="25">
        <f t="shared" si="59"/>
        <v>5.7958999999999962E-4</v>
      </c>
      <c r="Q342" s="25">
        <f t="shared" si="60"/>
        <v>1.3347957699999993E-2</v>
      </c>
      <c r="R342" s="25">
        <v>2.49E-3</v>
      </c>
      <c r="S342" s="25">
        <f t="shared" si="54"/>
        <v>1.2000000000000001E-3</v>
      </c>
    </row>
    <row r="343" spans="1:19" s="15" customFormat="1">
      <c r="A343" s="18">
        <v>591</v>
      </c>
      <c r="B343" s="25">
        <v>-2.0000000000000002E-5</v>
      </c>
      <c r="C343" s="25">
        <v>5.2999999999999998E-4</v>
      </c>
      <c r="D343" s="25">
        <f t="shared" si="52"/>
        <v>-6.9999999999999999E-4</v>
      </c>
      <c r="E343" s="25"/>
      <c r="F343" s="25">
        <f t="shared" si="55"/>
        <v>-1.5538000000000001E-3</v>
      </c>
      <c r="G343" s="25">
        <f t="shared" si="56"/>
        <v>-3.5784014000000003E-2</v>
      </c>
      <c r="H343" s="25">
        <v>2.98E-3</v>
      </c>
      <c r="I343" s="25">
        <f t="shared" si="53"/>
        <v>1.75E-3</v>
      </c>
      <c r="J343" s="25"/>
      <c r="K343" s="25">
        <f t="shared" si="57"/>
        <v>4.3499000000000012E-4</v>
      </c>
      <c r="L343" s="25">
        <f t="shared" si="58"/>
        <v>1.0017819700000003E-2</v>
      </c>
      <c r="M343" s="25">
        <v>3.7699999999999999E-3</v>
      </c>
      <c r="N343" s="25">
        <f t="shared" si="61"/>
        <v>2.5399999999999997E-3</v>
      </c>
      <c r="O343" s="25"/>
      <c r="P343" s="25">
        <f t="shared" si="59"/>
        <v>5.5958999999999957E-4</v>
      </c>
      <c r="Q343" s="25">
        <f t="shared" si="60"/>
        <v>1.2887357699999991E-2</v>
      </c>
      <c r="R343" s="25">
        <v>2.48E-3</v>
      </c>
      <c r="S343" s="25">
        <f t="shared" si="54"/>
        <v>1.23E-3</v>
      </c>
    </row>
    <row r="344" spans="1:19" s="15" customFormat="1">
      <c r="A344" s="18">
        <v>592</v>
      </c>
      <c r="B344" s="25">
        <v>1.3999999999999999E-4</v>
      </c>
      <c r="C344" s="25">
        <v>4.6000000000000001E-4</v>
      </c>
      <c r="D344" s="25">
        <f t="shared" si="52"/>
        <v>-8.299999999999999E-4</v>
      </c>
      <c r="E344" s="25"/>
      <c r="F344" s="25">
        <f t="shared" si="55"/>
        <v>-1.6838000000000001E-3</v>
      </c>
      <c r="G344" s="25">
        <f t="shared" si="56"/>
        <v>-3.8777914000000004E-2</v>
      </c>
      <c r="H344" s="25">
        <v>3.0400000000000002E-3</v>
      </c>
      <c r="I344" s="25">
        <f t="shared" si="53"/>
        <v>1.7500000000000003E-3</v>
      </c>
      <c r="J344" s="25"/>
      <c r="K344" s="25">
        <f t="shared" si="57"/>
        <v>4.3499000000000033E-4</v>
      </c>
      <c r="L344" s="25">
        <f t="shared" si="58"/>
        <v>1.0017819700000008E-2</v>
      </c>
      <c r="M344" s="25">
        <v>3.5899999999999999E-3</v>
      </c>
      <c r="N344" s="25">
        <f t="shared" si="61"/>
        <v>2.3E-3</v>
      </c>
      <c r="O344" s="25"/>
      <c r="P344" s="25">
        <f t="shared" si="59"/>
        <v>3.195899999999998E-4</v>
      </c>
      <c r="Q344" s="25">
        <f t="shared" si="60"/>
        <v>7.3601576999999955E-3</v>
      </c>
      <c r="R344" s="25">
        <v>2.4399999999999999E-3</v>
      </c>
      <c r="S344" s="25">
        <f t="shared" si="54"/>
        <v>1.2899999999999999E-3</v>
      </c>
    </row>
    <row r="345" spans="1:19" s="15" customFormat="1">
      <c r="A345" s="18">
        <v>593</v>
      </c>
      <c r="B345" s="25">
        <v>-4.0000000000000003E-5</v>
      </c>
      <c r="C345" s="25">
        <v>5.5000000000000003E-4</v>
      </c>
      <c r="D345" s="25">
        <f t="shared" si="52"/>
        <v>-5.8499999999999991E-4</v>
      </c>
      <c r="E345" s="25"/>
      <c r="F345" s="25">
        <f t="shared" si="55"/>
        <v>-1.4388000000000001E-3</v>
      </c>
      <c r="G345" s="25">
        <f t="shared" si="56"/>
        <v>-3.3135564000000006E-2</v>
      </c>
      <c r="H345" s="25">
        <v>3.0100000000000001E-3</v>
      </c>
      <c r="I345" s="25">
        <f t="shared" si="53"/>
        <v>1.8750000000000001E-3</v>
      </c>
      <c r="J345" s="25"/>
      <c r="K345" s="25">
        <f t="shared" si="57"/>
        <v>5.5999000000000023E-4</v>
      </c>
      <c r="L345" s="25">
        <f t="shared" si="58"/>
        <v>1.2896569700000006E-2</v>
      </c>
      <c r="M345" s="25">
        <v>3.7000000000000002E-3</v>
      </c>
      <c r="N345" s="25">
        <f t="shared" si="61"/>
        <v>2.5650000000000004E-3</v>
      </c>
      <c r="O345" s="25"/>
      <c r="P345" s="25">
        <f t="shared" si="59"/>
        <v>5.8459000000000028E-4</v>
      </c>
      <c r="Q345" s="25">
        <f t="shared" si="60"/>
        <v>1.3463107700000008E-2</v>
      </c>
      <c r="R345" s="25">
        <v>2.31E-3</v>
      </c>
      <c r="S345" s="25">
        <f t="shared" si="54"/>
        <v>1.1349999999999999E-3</v>
      </c>
    </row>
    <row r="346" spans="1:19" s="15" customFormat="1">
      <c r="A346" s="18">
        <v>594</v>
      </c>
      <c r="B346" s="25">
        <v>1.0000000000000001E-5</v>
      </c>
      <c r="C346" s="25">
        <v>4.6999999999999999E-4</v>
      </c>
      <c r="D346" s="25">
        <f t="shared" si="52"/>
        <v>-7.5000000000000002E-4</v>
      </c>
      <c r="E346" s="25"/>
      <c r="F346" s="25">
        <f t="shared" si="55"/>
        <v>-1.6038000000000001E-3</v>
      </c>
      <c r="G346" s="25">
        <f t="shared" si="56"/>
        <v>-3.6935514000000003E-2</v>
      </c>
      <c r="H346" s="25">
        <v>2.97E-3</v>
      </c>
      <c r="I346" s="25">
        <f t="shared" si="53"/>
        <v>1.75E-3</v>
      </c>
      <c r="J346" s="25"/>
      <c r="K346" s="25">
        <f t="shared" si="57"/>
        <v>4.3499000000000012E-4</v>
      </c>
      <c r="L346" s="25">
        <f t="shared" si="58"/>
        <v>1.0017819700000003E-2</v>
      </c>
      <c r="M346" s="25">
        <v>3.64E-3</v>
      </c>
      <c r="N346" s="25">
        <f t="shared" si="61"/>
        <v>2.4200000000000003E-3</v>
      </c>
      <c r="O346" s="25"/>
      <c r="P346" s="25">
        <f t="shared" si="59"/>
        <v>4.3959000000000012E-4</v>
      </c>
      <c r="Q346" s="25">
        <f t="shared" si="60"/>
        <v>1.0123757700000003E-2</v>
      </c>
      <c r="R346" s="25">
        <v>2.4299999999999999E-3</v>
      </c>
      <c r="S346" s="25">
        <f t="shared" si="54"/>
        <v>1.2199999999999999E-3</v>
      </c>
    </row>
    <row r="347" spans="1:19" s="15" customFormat="1">
      <c r="A347" s="18">
        <v>595</v>
      </c>
      <c r="B347" s="25">
        <v>9.0000000000000006E-5</v>
      </c>
      <c r="C347" s="25">
        <v>5.1000000000000004E-4</v>
      </c>
      <c r="D347" s="25">
        <f t="shared" si="52"/>
        <v>-7.2499999999999995E-4</v>
      </c>
      <c r="E347" s="25"/>
      <c r="F347" s="25">
        <f t="shared" si="55"/>
        <v>-1.5788E-3</v>
      </c>
      <c r="G347" s="25">
        <f t="shared" si="56"/>
        <v>-3.6359764000000003E-2</v>
      </c>
      <c r="H347" s="25">
        <v>2.9199999999999999E-3</v>
      </c>
      <c r="I347" s="25">
        <f t="shared" si="53"/>
        <v>1.6849999999999999E-3</v>
      </c>
      <c r="J347" s="25"/>
      <c r="K347" s="25">
        <f t="shared" si="57"/>
        <v>3.6998999999999995E-4</v>
      </c>
      <c r="L347" s="25">
        <f t="shared" si="58"/>
        <v>8.5208696999999993E-3</v>
      </c>
      <c r="M347" s="25">
        <v>3.6700000000000001E-3</v>
      </c>
      <c r="N347" s="25">
        <f t="shared" si="61"/>
        <v>2.4350000000000001E-3</v>
      </c>
      <c r="O347" s="25"/>
      <c r="P347" s="25">
        <f t="shared" si="59"/>
        <v>4.5458999999999994E-4</v>
      </c>
      <c r="Q347" s="25">
        <f t="shared" si="60"/>
        <v>1.0469207699999998E-2</v>
      </c>
      <c r="R347" s="25">
        <v>2.3800000000000002E-3</v>
      </c>
      <c r="S347" s="25">
        <f t="shared" si="54"/>
        <v>1.235E-3</v>
      </c>
    </row>
    <row r="348" spans="1:19" s="15" customFormat="1">
      <c r="A348" s="18">
        <v>596</v>
      </c>
      <c r="B348" s="25">
        <v>-2.0000000000000002E-5</v>
      </c>
      <c r="C348" s="25">
        <v>5.1000000000000004E-4</v>
      </c>
      <c r="D348" s="25">
        <f t="shared" si="52"/>
        <v>-6.7000000000000002E-4</v>
      </c>
      <c r="E348" s="25"/>
      <c r="F348" s="25">
        <f t="shared" si="55"/>
        <v>-1.5238000000000001E-3</v>
      </c>
      <c r="G348" s="25">
        <f t="shared" si="56"/>
        <v>-3.5093114000000002E-2</v>
      </c>
      <c r="H348" s="25">
        <v>2.9499999999999999E-3</v>
      </c>
      <c r="I348" s="25">
        <f t="shared" si="53"/>
        <v>1.7699999999999999E-3</v>
      </c>
      <c r="J348" s="25"/>
      <c r="K348" s="25">
        <f t="shared" si="57"/>
        <v>4.5498999999999995E-4</v>
      </c>
      <c r="L348" s="25">
        <f t="shared" si="58"/>
        <v>1.04784197E-2</v>
      </c>
      <c r="M348" s="25">
        <v>3.65E-3</v>
      </c>
      <c r="N348" s="25">
        <f t="shared" si="61"/>
        <v>2.47E-3</v>
      </c>
      <c r="O348" s="25"/>
      <c r="P348" s="25">
        <f t="shared" si="59"/>
        <v>4.8958999999999982E-4</v>
      </c>
      <c r="Q348" s="25">
        <f t="shared" si="60"/>
        <v>1.1275257699999996E-2</v>
      </c>
      <c r="R348" s="25">
        <v>2.3800000000000002E-3</v>
      </c>
      <c r="S348" s="25">
        <f t="shared" si="54"/>
        <v>1.1800000000000001E-3</v>
      </c>
    </row>
    <row r="349" spans="1:19" s="15" customFormat="1">
      <c r="A349" s="18">
        <v>597</v>
      </c>
      <c r="B349" s="25">
        <v>4.0000000000000003E-5</v>
      </c>
      <c r="C349" s="25">
        <v>4.6999999999999999E-4</v>
      </c>
      <c r="D349" s="25">
        <f t="shared" si="52"/>
        <v>-7.7500000000000008E-4</v>
      </c>
      <c r="E349" s="25"/>
      <c r="F349" s="25">
        <f t="shared" si="55"/>
        <v>-1.6288000000000001E-3</v>
      </c>
      <c r="G349" s="25">
        <f t="shared" si="56"/>
        <v>-3.7511264000000002E-2</v>
      </c>
      <c r="H349" s="25">
        <v>2.8500000000000001E-3</v>
      </c>
      <c r="I349" s="25">
        <f t="shared" si="53"/>
        <v>1.6050000000000001E-3</v>
      </c>
      <c r="J349" s="25"/>
      <c r="K349" s="25">
        <f t="shared" si="57"/>
        <v>2.8999000000000017E-4</v>
      </c>
      <c r="L349" s="25">
        <f t="shared" si="58"/>
        <v>6.6784697000000044E-3</v>
      </c>
      <c r="M349" s="25">
        <v>3.5699999999999998E-3</v>
      </c>
      <c r="N349" s="25">
        <f t="shared" si="61"/>
        <v>2.3249999999999998E-3</v>
      </c>
      <c r="O349" s="25"/>
      <c r="P349" s="25">
        <f t="shared" si="59"/>
        <v>3.4458999999999965E-4</v>
      </c>
      <c r="Q349" s="25">
        <f t="shared" si="60"/>
        <v>7.9359076999999927E-3</v>
      </c>
      <c r="R349" s="25">
        <v>2.4499999999999999E-3</v>
      </c>
      <c r="S349" s="25">
        <f t="shared" si="54"/>
        <v>1.245E-3</v>
      </c>
    </row>
    <row r="350" spans="1:19" s="15" customFormat="1">
      <c r="A350" s="18">
        <v>598</v>
      </c>
      <c r="B350" s="25">
        <v>1.1E-4</v>
      </c>
      <c r="C350" s="25">
        <v>5.4000000000000001E-4</v>
      </c>
      <c r="D350" s="25">
        <f t="shared" si="52"/>
        <v>-6.8999999999999997E-4</v>
      </c>
      <c r="E350" s="25"/>
      <c r="F350" s="25">
        <f t="shared" si="55"/>
        <v>-1.5438000000000001E-3</v>
      </c>
      <c r="G350" s="25">
        <f t="shared" si="56"/>
        <v>-3.5553714000000007E-2</v>
      </c>
      <c r="H350" s="25">
        <v>2.8900000000000002E-3</v>
      </c>
      <c r="I350" s="25">
        <f t="shared" si="53"/>
        <v>1.6600000000000002E-3</v>
      </c>
      <c r="J350" s="25"/>
      <c r="K350" s="25">
        <f t="shared" si="57"/>
        <v>3.4499000000000031E-4</v>
      </c>
      <c r="L350" s="25">
        <f t="shared" si="58"/>
        <v>7.9451197000000081E-3</v>
      </c>
      <c r="M350" s="25">
        <v>3.5899999999999999E-3</v>
      </c>
      <c r="N350" s="25">
        <f t="shared" si="61"/>
        <v>2.3600000000000001E-3</v>
      </c>
      <c r="O350" s="25"/>
      <c r="P350" s="25">
        <f t="shared" si="59"/>
        <v>3.7958999999999996E-4</v>
      </c>
      <c r="Q350" s="25">
        <f t="shared" si="60"/>
        <v>8.7419576999999988E-3</v>
      </c>
      <c r="R350" s="25">
        <v>2.3500000000000001E-3</v>
      </c>
      <c r="S350" s="25">
        <f t="shared" si="54"/>
        <v>1.23E-3</v>
      </c>
    </row>
    <row r="351" spans="1:19" s="15" customFormat="1">
      <c r="A351" s="18">
        <v>599</v>
      </c>
      <c r="B351" s="25">
        <v>0</v>
      </c>
      <c r="C351" s="25">
        <v>4.6000000000000001E-4</v>
      </c>
      <c r="D351" s="25">
        <f t="shared" si="52"/>
        <v>-7.1500000000000003E-4</v>
      </c>
      <c r="E351" s="25"/>
      <c r="F351" s="25">
        <f t="shared" si="55"/>
        <v>-1.5688E-3</v>
      </c>
      <c r="G351" s="25">
        <f t="shared" si="56"/>
        <v>-3.6129464E-2</v>
      </c>
      <c r="H351" s="25">
        <v>2.8400000000000001E-3</v>
      </c>
      <c r="I351" s="25">
        <f t="shared" si="53"/>
        <v>1.665E-3</v>
      </c>
      <c r="J351" s="25"/>
      <c r="K351" s="25">
        <f t="shared" si="57"/>
        <v>3.4999000000000011E-4</v>
      </c>
      <c r="L351" s="25">
        <f t="shared" si="58"/>
        <v>8.0602697000000025E-3</v>
      </c>
      <c r="M351" s="25">
        <v>3.5699999999999998E-3</v>
      </c>
      <c r="N351" s="25">
        <f t="shared" si="61"/>
        <v>2.3949999999999996E-3</v>
      </c>
      <c r="O351" s="25"/>
      <c r="P351" s="25">
        <f t="shared" si="59"/>
        <v>4.145899999999994E-4</v>
      </c>
      <c r="Q351" s="25">
        <f t="shared" si="60"/>
        <v>9.5480076999999875E-3</v>
      </c>
      <c r="R351" s="25">
        <v>2.3500000000000001E-3</v>
      </c>
      <c r="S351" s="25">
        <f t="shared" si="54"/>
        <v>1.175E-3</v>
      </c>
    </row>
    <row r="352" spans="1:19" s="15" customFormat="1">
      <c r="A352" s="18">
        <v>600</v>
      </c>
      <c r="B352" s="25">
        <v>-6.0000000000000002E-5</v>
      </c>
      <c r="C352" s="25">
        <v>3.8999999999999999E-4</v>
      </c>
      <c r="D352" s="25">
        <f t="shared" si="52"/>
        <v>-7.0999999999999991E-4</v>
      </c>
      <c r="E352" s="25"/>
      <c r="F352" s="25"/>
      <c r="G352" s="25"/>
      <c r="H352" s="25">
        <v>2.7799999999999999E-3</v>
      </c>
      <c r="I352" s="25">
        <f t="shared" si="53"/>
        <v>1.6800000000000001E-3</v>
      </c>
      <c r="J352" s="25"/>
      <c r="K352" s="25"/>
      <c r="L352" s="25"/>
      <c r="M352" s="25">
        <v>3.5400000000000002E-3</v>
      </c>
      <c r="N352" s="25">
        <f t="shared" si="61"/>
        <v>2.4400000000000003E-3</v>
      </c>
      <c r="O352" s="25"/>
      <c r="P352" s="25"/>
      <c r="Q352" s="25"/>
      <c r="R352" s="25">
        <v>2.2599999999999999E-3</v>
      </c>
      <c r="S352" s="25">
        <f t="shared" si="54"/>
        <v>1.0999999999999998E-3</v>
      </c>
    </row>
    <row r="353" spans="1:19" s="15" customFormat="1">
      <c r="A353" s="18">
        <v>601</v>
      </c>
      <c r="B353" s="25">
        <v>-1.0000000000000001E-5</v>
      </c>
      <c r="C353" s="25">
        <v>3.8000000000000002E-4</v>
      </c>
      <c r="D353" s="25">
        <f t="shared" si="52"/>
        <v>-8.0500000000000005E-4</v>
      </c>
      <c r="E353" s="25"/>
      <c r="F353" s="25"/>
      <c r="G353" s="25"/>
      <c r="H353" s="25">
        <v>2.7899999999999999E-3</v>
      </c>
      <c r="I353" s="25">
        <f t="shared" si="53"/>
        <v>1.6049999999999999E-3</v>
      </c>
      <c r="J353" s="25"/>
      <c r="K353" s="25"/>
      <c r="L353" s="25"/>
      <c r="M353" s="25">
        <v>3.46E-3</v>
      </c>
      <c r="N353" s="25">
        <f t="shared" si="61"/>
        <v>2.2750000000000001E-3</v>
      </c>
      <c r="O353" s="25"/>
      <c r="P353" s="25"/>
      <c r="Q353" s="25"/>
      <c r="R353" s="25">
        <v>2.3800000000000002E-3</v>
      </c>
      <c r="S353" s="25">
        <f t="shared" si="54"/>
        <v>1.1850000000000001E-3</v>
      </c>
    </row>
    <row r="354" spans="1:19" s="15" customFormat="1">
      <c r="A354" s="18">
        <v>602</v>
      </c>
      <c r="B354" s="25">
        <v>1.2E-4</v>
      </c>
      <c r="C354" s="25">
        <v>4.4999999999999999E-4</v>
      </c>
      <c r="D354" s="25">
        <f t="shared" si="52"/>
        <v>-7.2000000000000005E-4</v>
      </c>
      <c r="E354" s="25"/>
      <c r="F354" s="25"/>
      <c r="G354" s="25"/>
      <c r="H354" s="25">
        <v>2.7799999999999999E-3</v>
      </c>
      <c r="I354" s="25">
        <f t="shared" si="53"/>
        <v>1.6099999999999999E-3</v>
      </c>
      <c r="J354" s="25"/>
      <c r="K354" s="25"/>
      <c r="L354" s="25"/>
      <c r="M354" s="25">
        <v>3.63E-3</v>
      </c>
      <c r="N354" s="25">
        <f t="shared" si="61"/>
        <v>2.4599999999999999E-3</v>
      </c>
      <c r="O354" s="25"/>
      <c r="P354" s="25"/>
      <c r="Q354" s="25"/>
      <c r="R354" s="25">
        <v>2.2200000000000002E-3</v>
      </c>
      <c r="S354" s="25">
        <f t="shared" si="54"/>
        <v>1.17E-3</v>
      </c>
    </row>
    <row r="355" spans="1:19" s="15" customFormat="1">
      <c r="A355" s="18">
        <v>603</v>
      </c>
      <c r="B355" s="25">
        <v>1.9000000000000001E-4</v>
      </c>
      <c r="C355" s="25">
        <v>4.8000000000000001E-4</v>
      </c>
      <c r="D355" s="25">
        <f t="shared" si="52"/>
        <v>-7.9000000000000012E-4</v>
      </c>
      <c r="E355" s="25"/>
      <c r="F355" s="25"/>
      <c r="G355" s="25"/>
      <c r="H355" s="25">
        <v>2.8700000000000002E-3</v>
      </c>
      <c r="I355" s="25">
        <f t="shared" si="53"/>
        <v>1.6000000000000001E-3</v>
      </c>
      <c r="J355" s="25"/>
      <c r="K355" s="25"/>
      <c r="L355" s="25"/>
      <c r="M355" s="25">
        <v>3.5699999999999998E-3</v>
      </c>
      <c r="N355" s="25">
        <f t="shared" si="61"/>
        <v>2.3E-3</v>
      </c>
      <c r="O355" s="25"/>
      <c r="P355" s="25"/>
      <c r="Q355" s="25"/>
      <c r="R355" s="25">
        <v>2.3500000000000001E-3</v>
      </c>
      <c r="S355" s="25">
        <f t="shared" si="54"/>
        <v>1.2700000000000001E-3</v>
      </c>
    </row>
    <row r="356" spans="1:19" s="15" customFormat="1">
      <c r="A356" s="18">
        <v>604</v>
      </c>
      <c r="B356" s="25">
        <v>5.0000000000000002E-5</v>
      </c>
      <c r="C356" s="25">
        <v>4.2000000000000002E-4</v>
      </c>
      <c r="D356" s="25">
        <f t="shared" si="52"/>
        <v>-7.5000000000000002E-4</v>
      </c>
      <c r="E356" s="25"/>
      <c r="F356" s="25"/>
      <c r="G356" s="25"/>
      <c r="H356" s="25">
        <v>2.81E-3</v>
      </c>
      <c r="I356" s="25">
        <f t="shared" si="53"/>
        <v>1.64E-3</v>
      </c>
      <c r="J356" s="25"/>
      <c r="K356" s="25"/>
      <c r="L356" s="25"/>
      <c r="M356" s="25">
        <v>3.5400000000000002E-3</v>
      </c>
      <c r="N356" s="25">
        <f t="shared" si="61"/>
        <v>2.3700000000000001E-3</v>
      </c>
      <c r="O356" s="25"/>
      <c r="P356" s="25"/>
      <c r="Q356" s="25"/>
      <c r="R356" s="25">
        <v>2.2899999999999999E-3</v>
      </c>
      <c r="S356" s="25">
        <f t="shared" si="54"/>
        <v>1.17E-3</v>
      </c>
    </row>
    <row r="357" spans="1:19" s="15" customFormat="1">
      <c r="A357" s="18">
        <v>605</v>
      </c>
      <c r="B357" s="25">
        <v>6.8999999999999997E-5</v>
      </c>
      <c r="C357" s="25">
        <v>4.8999999999999998E-4</v>
      </c>
      <c r="D357" s="25">
        <f t="shared" si="52"/>
        <v>-7.2950000000000011E-4</v>
      </c>
      <c r="E357" s="25"/>
      <c r="F357" s="25"/>
      <c r="G357" s="25"/>
      <c r="H357" s="25">
        <v>2.8800000000000002E-3</v>
      </c>
      <c r="I357" s="25">
        <f t="shared" si="53"/>
        <v>1.6605000000000001E-3</v>
      </c>
      <c r="J357" s="25"/>
      <c r="K357" s="25"/>
      <c r="L357" s="25"/>
      <c r="M357" s="25">
        <v>3.5799999999999998E-3</v>
      </c>
      <c r="N357" s="25">
        <f t="shared" si="61"/>
        <v>2.3604999999999998E-3</v>
      </c>
      <c r="O357" s="25"/>
      <c r="P357" s="25"/>
      <c r="Q357" s="25"/>
      <c r="R357" s="25">
        <v>2.3700000000000001E-3</v>
      </c>
      <c r="S357" s="25">
        <f t="shared" si="54"/>
        <v>1.2195000000000001E-3</v>
      </c>
    </row>
    <row r="358" spans="1:19" s="15" customFormat="1">
      <c r="A358" s="18">
        <v>606</v>
      </c>
      <c r="B358" s="25">
        <v>-1.9000000000000001E-4</v>
      </c>
      <c r="C358" s="25">
        <v>4.2999999999999999E-4</v>
      </c>
      <c r="D358" s="25">
        <f t="shared" si="52"/>
        <v>-6.1499999999999988E-4</v>
      </c>
      <c r="E358" s="25"/>
      <c r="F358" s="25"/>
      <c r="G358" s="25"/>
      <c r="H358" s="25">
        <v>2.7799999999999999E-3</v>
      </c>
      <c r="I358" s="25">
        <f t="shared" si="53"/>
        <v>1.735E-3</v>
      </c>
      <c r="J358" s="25"/>
      <c r="K358" s="25"/>
      <c r="L358" s="25"/>
      <c r="M358" s="25">
        <v>3.5699999999999998E-3</v>
      </c>
      <c r="N358" s="25">
        <f t="shared" si="61"/>
        <v>2.5249999999999999E-3</v>
      </c>
      <c r="O358" s="25"/>
      <c r="P358" s="25"/>
      <c r="Q358" s="25"/>
      <c r="R358" s="25">
        <v>2.2799999999999999E-3</v>
      </c>
      <c r="S358" s="25">
        <f t="shared" si="54"/>
        <v>1.0449999999999999E-3</v>
      </c>
    </row>
    <row r="359" spans="1:19" s="15" customFormat="1">
      <c r="A359" s="18">
        <v>607</v>
      </c>
      <c r="B359" s="25">
        <v>9.0000000000000006E-5</v>
      </c>
      <c r="C359" s="25">
        <v>5.2999999999999998E-4</v>
      </c>
      <c r="D359" s="25">
        <f t="shared" si="52"/>
        <v>-7.2999999999999985E-4</v>
      </c>
      <c r="E359" s="25"/>
      <c r="F359" s="25"/>
      <c r="G359" s="25"/>
      <c r="H359" s="25">
        <v>2.96E-3</v>
      </c>
      <c r="I359" s="25">
        <f t="shared" si="53"/>
        <v>1.7000000000000001E-3</v>
      </c>
      <c r="J359" s="25"/>
      <c r="K359" s="25"/>
      <c r="L359" s="25"/>
      <c r="M359" s="25">
        <v>3.5300000000000002E-3</v>
      </c>
      <c r="N359" s="25">
        <f t="shared" si="61"/>
        <v>2.2700000000000003E-3</v>
      </c>
      <c r="O359" s="25"/>
      <c r="P359" s="25"/>
      <c r="Q359" s="25"/>
      <c r="R359" s="25">
        <v>2.4299999999999999E-3</v>
      </c>
      <c r="S359" s="25">
        <f t="shared" si="54"/>
        <v>1.2599999999999998E-3</v>
      </c>
    </row>
    <row r="360" spans="1:19" s="15" customFormat="1">
      <c r="A360" s="18">
        <v>608</v>
      </c>
      <c r="B360" s="25">
        <v>4.0000000000000003E-5</v>
      </c>
      <c r="C360" s="25">
        <v>6.0999999999999997E-4</v>
      </c>
      <c r="D360" s="25">
        <f t="shared" si="52"/>
        <v>-5.8000000000000011E-4</v>
      </c>
      <c r="E360" s="25"/>
      <c r="F360" s="25"/>
      <c r="G360" s="25"/>
      <c r="H360" s="25">
        <v>2.8500000000000001E-3</v>
      </c>
      <c r="I360" s="25">
        <f t="shared" si="53"/>
        <v>1.66E-3</v>
      </c>
      <c r="J360" s="25"/>
      <c r="K360" s="25"/>
      <c r="L360" s="25"/>
      <c r="M360" s="25">
        <v>3.63E-3</v>
      </c>
      <c r="N360" s="25">
        <f t="shared" si="61"/>
        <v>2.4399999999999999E-3</v>
      </c>
      <c r="O360" s="25"/>
      <c r="P360" s="25"/>
      <c r="Q360" s="25"/>
      <c r="R360" s="25">
        <v>2.3400000000000001E-3</v>
      </c>
      <c r="S360" s="25">
        <f t="shared" si="54"/>
        <v>1.1900000000000001E-3</v>
      </c>
    </row>
    <row r="361" spans="1:19" s="15" customFormat="1">
      <c r="A361" s="18">
        <v>609</v>
      </c>
      <c r="B361" s="25">
        <v>1.8000000000000001E-4</v>
      </c>
      <c r="C361" s="25">
        <v>6.0999999999999997E-4</v>
      </c>
      <c r="D361" s="25">
        <f t="shared" si="52"/>
        <v>-7.4500000000000011E-4</v>
      </c>
      <c r="E361" s="25"/>
      <c r="F361" s="25"/>
      <c r="G361" s="25"/>
      <c r="H361" s="25">
        <v>2.8500000000000001E-3</v>
      </c>
      <c r="I361" s="25">
        <f t="shared" si="53"/>
        <v>1.495E-3</v>
      </c>
      <c r="J361" s="25"/>
      <c r="K361" s="25"/>
      <c r="L361" s="25"/>
      <c r="M361" s="25">
        <v>3.5400000000000002E-3</v>
      </c>
      <c r="N361" s="25">
        <f t="shared" si="61"/>
        <v>2.1850000000000003E-3</v>
      </c>
      <c r="O361" s="25"/>
      <c r="P361" s="25"/>
      <c r="Q361" s="25"/>
      <c r="R361" s="25">
        <v>2.5300000000000001E-3</v>
      </c>
      <c r="S361" s="25">
        <f t="shared" si="54"/>
        <v>1.3550000000000001E-3</v>
      </c>
    </row>
    <row r="362" spans="1:19" s="15" customFormat="1">
      <c r="A362" s="18">
        <v>610</v>
      </c>
      <c r="B362" s="25">
        <v>-2.4000000000000001E-4</v>
      </c>
      <c r="C362" s="25">
        <v>5.2999999999999998E-4</v>
      </c>
      <c r="D362" s="25">
        <f t="shared" si="52"/>
        <v>-5.7499999999999988E-4</v>
      </c>
      <c r="E362" s="25"/>
      <c r="F362" s="25"/>
      <c r="G362" s="25"/>
      <c r="H362" s="25">
        <v>2.81E-3</v>
      </c>
      <c r="I362" s="25">
        <f t="shared" si="53"/>
        <v>1.7050000000000001E-3</v>
      </c>
      <c r="J362" s="25"/>
      <c r="K362" s="25"/>
      <c r="L362" s="25"/>
      <c r="M362" s="25">
        <v>3.5400000000000002E-3</v>
      </c>
      <c r="N362" s="25">
        <f t="shared" si="61"/>
        <v>2.4350000000000005E-3</v>
      </c>
      <c r="O362" s="25"/>
      <c r="P362" s="25"/>
      <c r="Q362" s="25"/>
      <c r="R362" s="25">
        <v>2.4499999999999999E-3</v>
      </c>
      <c r="S362" s="25">
        <f t="shared" si="54"/>
        <v>1.1049999999999999E-3</v>
      </c>
    </row>
    <row r="363" spans="1:19" s="15" customFormat="1">
      <c r="A363" s="18">
        <v>611</v>
      </c>
      <c r="B363" s="25">
        <v>2.0000000000000002E-5</v>
      </c>
      <c r="C363" s="25">
        <v>5.5999999999999995E-4</v>
      </c>
      <c r="D363" s="25">
        <f t="shared" si="52"/>
        <v>-6.8000000000000005E-4</v>
      </c>
      <c r="E363" s="25"/>
      <c r="F363" s="25"/>
      <c r="G363" s="25"/>
      <c r="H363" s="25">
        <v>2.96E-3</v>
      </c>
      <c r="I363" s="25">
        <f t="shared" si="53"/>
        <v>1.72E-3</v>
      </c>
      <c r="J363" s="25"/>
      <c r="K363" s="25"/>
      <c r="L363" s="25"/>
      <c r="M363" s="25">
        <v>3.64E-3</v>
      </c>
      <c r="N363" s="25">
        <f t="shared" si="61"/>
        <v>2.4000000000000002E-3</v>
      </c>
      <c r="O363" s="25"/>
      <c r="P363" s="25"/>
      <c r="Q363" s="25"/>
      <c r="R363" s="25">
        <v>2.4599999999999999E-3</v>
      </c>
      <c r="S363" s="25">
        <f t="shared" si="54"/>
        <v>1.24E-3</v>
      </c>
    </row>
    <row r="364" spans="1:19" s="15" customFormat="1">
      <c r="A364" s="18">
        <v>612</v>
      </c>
      <c r="B364" s="25">
        <v>3.0000000000000001E-5</v>
      </c>
      <c r="C364" s="25">
        <v>6.8999999999999997E-4</v>
      </c>
      <c r="D364" s="25">
        <f t="shared" si="52"/>
        <v>-5.1500000000000016E-4</v>
      </c>
      <c r="E364" s="25"/>
      <c r="F364" s="25"/>
      <c r="G364" s="25"/>
      <c r="H364" s="25">
        <v>2.8999999999999998E-3</v>
      </c>
      <c r="I364" s="25">
        <f t="shared" si="53"/>
        <v>1.6949999999999997E-3</v>
      </c>
      <c r="J364" s="25"/>
      <c r="K364" s="25"/>
      <c r="L364" s="25"/>
      <c r="M364" s="25">
        <v>3.6900000000000001E-3</v>
      </c>
      <c r="N364" s="25">
        <f t="shared" si="61"/>
        <v>2.4850000000000002E-3</v>
      </c>
      <c r="O364" s="25"/>
      <c r="P364" s="25"/>
      <c r="Q364" s="25"/>
      <c r="R364" s="25">
        <v>2.3800000000000002E-3</v>
      </c>
      <c r="S364" s="25">
        <f t="shared" si="54"/>
        <v>1.2050000000000001E-3</v>
      </c>
    </row>
    <row r="365" spans="1:19" s="15" customFormat="1">
      <c r="A365" s="18">
        <v>613</v>
      </c>
      <c r="B365" s="25">
        <v>1.7000000000000001E-4</v>
      </c>
      <c r="C365" s="25">
        <v>5.1999999999999995E-4</v>
      </c>
      <c r="D365" s="25">
        <f t="shared" si="52"/>
        <v>-8.1500000000000008E-4</v>
      </c>
      <c r="E365" s="25"/>
      <c r="F365" s="25"/>
      <c r="G365" s="25"/>
      <c r="H365" s="25">
        <v>2.8500000000000001E-3</v>
      </c>
      <c r="I365" s="25">
        <f t="shared" si="53"/>
        <v>1.5150000000000001E-3</v>
      </c>
      <c r="J365" s="25"/>
      <c r="K365" s="25"/>
      <c r="L365" s="25"/>
      <c r="M365" s="25">
        <v>3.48E-3</v>
      </c>
      <c r="N365" s="25">
        <f t="shared" si="61"/>
        <v>2.1450000000000002E-3</v>
      </c>
      <c r="O365" s="25"/>
      <c r="P365" s="25"/>
      <c r="Q365" s="25"/>
      <c r="R365" s="25">
        <v>2.5000000000000001E-3</v>
      </c>
      <c r="S365" s="25">
        <f t="shared" si="54"/>
        <v>1.335E-3</v>
      </c>
    </row>
    <row r="366" spans="1:19" s="15" customFormat="1">
      <c r="A366" s="18">
        <v>614</v>
      </c>
      <c r="B366" s="25">
        <v>-1.7000000000000001E-4</v>
      </c>
      <c r="C366" s="25">
        <v>5.4000000000000001E-4</v>
      </c>
      <c r="D366" s="25">
        <f t="shared" si="52"/>
        <v>-5.6500000000000007E-4</v>
      </c>
      <c r="E366" s="25"/>
      <c r="F366" s="25"/>
      <c r="G366" s="25"/>
      <c r="H366" s="25">
        <v>2.8600000000000001E-3</v>
      </c>
      <c r="I366" s="25">
        <f t="shared" si="53"/>
        <v>1.755E-3</v>
      </c>
      <c r="J366" s="25"/>
      <c r="K366" s="25"/>
      <c r="L366" s="25"/>
      <c r="M366" s="25">
        <v>3.5400000000000002E-3</v>
      </c>
      <c r="N366" s="25">
        <f t="shared" si="61"/>
        <v>2.4350000000000001E-3</v>
      </c>
      <c r="O366" s="25"/>
      <c r="P366" s="25"/>
      <c r="Q366" s="25"/>
      <c r="R366" s="25">
        <v>2.3800000000000002E-3</v>
      </c>
      <c r="S366" s="25">
        <f t="shared" si="54"/>
        <v>1.1050000000000001E-3</v>
      </c>
    </row>
    <row r="367" spans="1:19" s="15" customFormat="1">
      <c r="A367" s="18">
        <v>615</v>
      </c>
      <c r="B367" s="25">
        <v>1.3999999999999999E-4</v>
      </c>
      <c r="C367" s="25">
        <v>5.1999999999999995E-4</v>
      </c>
      <c r="D367" s="25">
        <f t="shared" si="52"/>
        <v>-7.5999999999999993E-4</v>
      </c>
      <c r="E367" s="25"/>
      <c r="F367" s="25"/>
      <c r="G367" s="25"/>
      <c r="H367" s="25">
        <v>2.8500000000000001E-3</v>
      </c>
      <c r="I367" s="25">
        <f t="shared" si="53"/>
        <v>1.5700000000000002E-3</v>
      </c>
      <c r="J367" s="25"/>
      <c r="K367" s="25"/>
      <c r="L367" s="25"/>
      <c r="M367" s="25">
        <v>3.5599999999999998E-3</v>
      </c>
      <c r="N367" s="25">
        <f t="shared" si="61"/>
        <v>2.2799999999999999E-3</v>
      </c>
      <c r="O367" s="25"/>
      <c r="P367" s="25"/>
      <c r="Q367" s="25"/>
      <c r="R367" s="25">
        <v>2.4199999999999998E-3</v>
      </c>
      <c r="S367" s="25">
        <f t="shared" si="54"/>
        <v>1.2799999999999999E-3</v>
      </c>
    </row>
    <row r="368" spans="1:19" s="15" customFormat="1">
      <c r="A368" s="18">
        <v>616</v>
      </c>
      <c r="B368" s="25">
        <v>-1.2999999999999999E-4</v>
      </c>
      <c r="C368" s="25">
        <v>5.2999999999999998E-4</v>
      </c>
      <c r="D368" s="25">
        <f t="shared" si="52"/>
        <v>-5.5000000000000003E-4</v>
      </c>
      <c r="E368" s="25"/>
      <c r="F368" s="25"/>
      <c r="G368" s="25"/>
      <c r="H368" s="25">
        <v>2.7899999999999999E-3</v>
      </c>
      <c r="I368" s="25">
        <f t="shared" si="53"/>
        <v>1.7099999999999999E-3</v>
      </c>
      <c r="J368" s="25"/>
      <c r="K368" s="25"/>
      <c r="L368" s="25"/>
      <c r="M368" s="25">
        <v>3.46E-3</v>
      </c>
      <c r="N368" s="25">
        <f t="shared" si="61"/>
        <v>2.3800000000000002E-3</v>
      </c>
      <c r="O368" s="25"/>
      <c r="P368" s="25"/>
      <c r="Q368" s="25"/>
      <c r="R368" s="25">
        <v>2.2899999999999999E-3</v>
      </c>
      <c r="S368" s="25">
        <f t="shared" si="54"/>
        <v>1.08E-3</v>
      </c>
    </row>
    <row r="369" spans="1:19" s="15" customFormat="1">
      <c r="A369" s="18">
        <v>617</v>
      </c>
      <c r="B369" s="25">
        <v>1.1E-4</v>
      </c>
      <c r="C369" s="25">
        <v>4.4999999999999999E-4</v>
      </c>
      <c r="D369" s="25">
        <f t="shared" si="52"/>
        <v>-8.5499999999999997E-4</v>
      </c>
      <c r="E369" s="25"/>
      <c r="F369" s="25"/>
      <c r="G369" s="25"/>
      <c r="H369" s="25">
        <v>2.81E-3</v>
      </c>
      <c r="I369" s="25">
        <f t="shared" si="53"/>
        <v>1.505E-3</v>
      </c>
      <c r="J369" s="25"/>
      <c r="K369" s="25"/>
      <c r="L369" s="25"/>
      <c r="M369" s="25">
        <v>3.48E-3</v>
      </c>
      <c r="N369" s="25">
        <f t="shared" si="61"/>
        <v>2.1749999999999999E-3</v>
      </c>
      <c r="O369" s="25"/>
      <c r="P369" s="25"/>
      <c r="Q369" s="25"/>
      <c r="R369" s="25">
        <v>2.5000000000000001E-3</v>
      </c>
      <c r="S369" s="25">
        <f t="shared" si="54"/>
        <v>1.305E-3</v>
      </c>
    </row>
    <row r="370" spans="1:19" s="15" customFormat="1">
      <c r="A370" s="18">
        <v>618</v>
      </c>
      <c r="B370" s="25">
        <v>-3.4000000000000002E-4</v>
      </c>
      <c r="C370" s="25">
        <v>5.1000000000000004E-4</v>
      </c>
      <c r="D370" s="25">
        <f t="shared" si="52"/>
        <v>-5.0500000000000002E-4</v>
      </c>
      <c r="E370" s="25"/>
      <c r="F370" s="25"/>
      <c r="G370" s="25"/>
      <c r="H370" s="25">
        <v>2.7000000000000001E-3</v>
      </c>
      <c r="I370" s="25">
        <f t="shared" si="53"/>
        <v>1.6850000000000001E-3</v>
      </c>
      <c r="J370" s="25"/>
      <c r="K370" s="25"/>
      <c r="L370" s="25"/>
      <c r="M370" s="25">
        <v>3.48E-3</v>
      </c>
      <c r="N370" s="25">
        <f t="shared" si="61"/>
        <v>2.4650000000000002E-3</v>
      </c>
      <c r="O370" s="25"/>
      <c r="P370" s="25"/>
      <c r="Q370" s="25"/>
      <c r="R370" s="25">
        <v>2.3700000000000001E-3</v>
      </c>
      <c r="S370" s="25">
        <f t="shared" si="54"/>
        <v>1.0150000000000001E-3</v>
      </c>
    </row>
    <row r="371" spans="1:19" s="15" customFormat="1">
      <c r="A371" s="18">
        <v>619</v>
      </c>
      <c r="B371" s="25">
        <v>4.0000000000000003E-5</v>
      </c>
      <c r="C371" s="25">
        <v>4.4000000000000002E-4</v>
      </c>
      <c r="D371" s="25">
        <f t="shared" si="52"/>
        <v>-8.3000000000000001E-4</v>
      </c>
      <c r="E371" s="25"/>
      <c r="F371" s="25"/>
      <c r="G371" s="25"/>
      <c r="H371" s="25">
        <v>2.7399999999999998E-3</v>
      </c>
      <c r="I371" s="25">
        <f t="shared" si="53"/>
        <v>1.4699999999999997E-3</v>
      </c>
      <c r="J371" s="25"/>
      <c r="K371" s="25"/>
      <c r="L371" s="25"/>
      <c r="M371" s="25">
        <v>3.4299999999999999E-3</v>
      </c>
      <c r="N371" s="25">
        <f t="shared" si="61"/>
        <v>2.1599999999999996E-3</v>
      </c>
      <c r="O371" s="25"/>
      <c r="P371" s="25"/>
      <c r="Q371" s="25"/>
      <c r="R371" s="25">
        <v>2.5000000000000001E-3</v>
      </c>
      <c r="S371" s="25">
        <f t="shared" si="54"/>
        <v>1.2700000000000001E-3</v>
      </c>
    </row>
    <row r="372" spans="1:19" s="15" customFormat="1">
      <c r="A372" s="18">
        <v>620</v>
      </c>
      <c r="B372" s="25">
        <v>-1.2E-4</v>
      </c>
      <c r="C372" s="25">
        <v>5.2999999999999998E-4</v>
      </c>
      <c r="D372" s="25">
        <f t="shared" si="52"/>
        <v>-5.6000000000000006E-4</v>
      </c>
      <c r="E372" s="25"/>
      <c r="F372" s="25"/>
      <c r="G372" s="25"/>
      <c r="H372" s="25">
        <v>2.81E-3</v>
      </c>
      <c r="I372" s="25">
        <f t="shared" si="53"/>
        <v>1.72E-3</v>
      </c>
      <c r="J372" s="25"/>
      <c r="K372" s="25"/>
      <c r="L372" s="25"/>
      <c r="M372" s="25">
        <v>3.5200000000000001E-3</v>
      </c>
      <c r="N372" s="25">
        <f t="shared" si="61"/>
        <v>2.4299999999999999E-3</v>
      </c>
      <c r="O372" s="25"/>
      <c r="P372" s="25"/>
      <c r="Q372" s="25"/>
      <c r="R372" s="25">
        <v>2.3E-3</v>
      </c>
      <c r="S372" s="25">
        <f t="shared" si="54"/>
        <v>1.09E-3</v>
      </c>
    </row>
    <row r="373" spans="1:19" s="15" customFormat="1">
      <c r="A373" s="18">
        <v>621</v>
      </c>
      <c r="B373" s="25">
        <v>1.8000000000000001E-4</v>
      </c>
      <c r="C373" s="25">
        <v>4.2999999999999999E-4</v>
      </c>
      <c r="D373" s="25">
        <f t="shared" si="52"/>
        <v>-9.2000000000000003E-4</v>
      </c>
      <c r="E373" s="25"/>
      <c r="F373" s="25"/>
      <c r="G373" s="25"/>
      <c r="H373" s="25">
        <v>2.7100000000000002E-3</v>
      </c>
      <c r="I373" s="25">
        <f t="shared" si="53"/>
        <v>1.3600000000000001E-3</v>
      </c>
      <c r="J373" s="25"/>
      <c r="K373" s="25"/>
      <c r="L373" s="25"/>
      <c r="M373" s="25">
        <v>3.4199999999999999E-3</v>
      </c>
      <c r="N373" s="25">
        <f t="shared" si="61"/>
        <v>2.0699999999999998E-3</v>
      </c>
      <c r="O373" s="25"/>
      <c r="P373" s="25"/>
      <c r="Q373" s="25"/>
      <c r="R373" s="25">
        <v>2.5200000000000001E-3</v>
      </c>
      <c r="S373" s="25">
        <f t="shared" si="54"/>
        <v>1.3500000000000001E-3</v>
      </c>
    </row>
    <row r="374" spans="1:19" s="15" customFormat="1">
      <c r="A374" s="18">
        <v>622</v>
      </c>
      <c r="B374" s="25">
        <v>0</v>
      </c>
      <c r="C374" s="25">
        <v>4.4999999999999999E-4</v>
      </c>
      <c r="D374" s="25">
        <f t="shared" si="52"/>
        <v>-7.2000000000000005E-4</v>
      </c>
      <c r="E374" s="25"/>
      <c r="F374" s="25"/>
      <c r="G374" s="25"/>
      <c r="H374" s="25">
        <v>2.7000000000000001E-3</v>
      </c>
      <c r="I374" s="25">
        <f t="shared" si="53"/>
        <v>1.5300000000000001E-3</v>
      </c>
      <c r="J374" s="25"/>
      <c r="K374" s="25"/>
      <c r="L374" s="25"/>
      <c r="M374" s="25">
        <v>3.4199999999999999E-3</v>
      </c>
      <c r="N374" s="25">
        <f t="shared" si="61"/>
        <v>2.2499999999999998E-3</v>
      </c>
      <c r="O374" s="25"/>
      <c r="P374" s="25"/>
      <c r="Q374" s="25"/>
      <c r="R374" s="25">
        <v>2.3400000000000001E-3</v>
      </c>
      <c r="S374" s="25">
        <f t="shared" si="54"/>
        <v>1.17E-3</v>
      </c>
    </row>
    <row r="375" spans="1:19" s="15" customFormat="1">
      <c r="A375" s="18">
        <v>623</v>
      </c>
      <c r="B375" s="25">
        <v>1.2E-4</v>
      </c>
      <c r="C375" s="25">
        <v>5.2999999999999998E-4</v>
      </c>
      <c r="D375" s="25">
        <f t="shared" si="52"/>
        <v>-7.4499999999999989E-4</v>
      </c>
      <c r="E375" s="25"/>
      <c r="F375" s="25"/>
      <c r="G375" s="25"/>
      <c r="H375" s="25">
        <v>2.7599999999999999E-3</v>
      </c>
      <c r="I375" s="25">
        <f t="shared" si="53"/>
        <v>1.485E-3</v>
      </c>
      <c r="J375" s="25"/>
      <c r="K375" s="25"/>
      <c r="L375" s="25"/>
      <c r="M375" s="25">
        <v>3.3999999999999998E-3</v>
      </c>
      <c r="N375" s="25">
        <f t="shared" si="61"/>
        <v>2.1250000000000002E-3</v>
      </c>
      <c r="O375" s="25"/>
      <c r="P375" s="25"/>
      <c r="Q375" s="25"/>
      <c r="R375" s="25">
        <v>2.4299999999999999E-3</v>
      </c>
      <c r="S375" s="25">
        <f t="shared" si="54"/>
        <v>1.2749999999999999E-3</v>
      </c>
    </row>
    <row r="376" spans="1:19" s="15" customFormat="1">
      <c r="A376" s="18">
        <v>624</v>
      </c>
      <c r="B376" s="25">
        <v>-1.2E-4</v>
      </c>
      <c r="C376" s="25">
        <v>5.5000000000000003E-4</v>
      </c>
      <c r="D376" s="25">
        <f t="shared" si="52"/>
        <v>-5.5500000000000005E-4</v>
      </c>
      <c r="E376" s="25"/>
      <c r="F376" s="25"/>
      <c r="G376" s="25"/>
      <c r="H376" s="25">
        <v>2.7599999999999999E-3</v>
      </c>
      <c r="I376" s="25">
        <f t="shared" si="53"/>
        <v>1.6549999999999998E-3</v>
      </c>
      <c r="J376" s="25"/>
      <c r="K376" s="25"/>
      <c r="L376" s="25"/>
      <c r="M376" s="25">
        <v>3.5400000000000002E-3</v>
      </c>
      <c r="N376" s="25">
        <f t="shared" si="61"/>
        <v>2.4350000000000001E-3</v>
      </c>
      <c r="O376" s="25"/>
      <c r="P376" s="25"/>
      <c r="Q376" s="25"/>
      <c r="R376" s="25">
        <v>2.33E-3</v>
      </c>
      <c r="S376" s="25">
        <f t="shared" si="54"/>
        <v>1.1050000000000001E-3</v>
      </c>
    </row>
    <row r="377" spans="1:19" s="15" customFormat="1">
      <c r="A377" s="18">
        <v>625</v>
      </c>
      <c r="B377" s="25">
        <v>1.1E-4</v>
      </c>
      <c r="C377" s="25">
        <v>4.6999999999999999E-4</v>
      </c>
      <c r="D377" s="25">
        <f t="shared" si="52"/>
        <v>-8.0999999999999996E-4</v>
      </c>
      <c r="E377" s="25"/>
      <c r="F377" s="25"/>
      <c r="G377" s="25"/>
      <c r="H377" s="25">
        <v>2.7599999999999999E-3</v>
      </c>
      <c r="I377" s="25">
        <f t="shared" si="53"/>
        <v>1.48E-3</v>
      </c>
      <c r="J377" s="25"/>
      <c r="K377" s="25"/>
      <c r="L377" s="25"/>
      <c r="M377" s="25">
        <v>3.3700000000000002E-3</v>
      </c>
      <c r="N377" s="25">
        <f t="shared" si="61"/>
        <v>2.0900000000000003E-3</v>
      </c>
      <c r="O377" s="25"/>
      <c r="P377" s="25"/>
      <c r="Q377" s="25"/>
      <c r="R377" s="25">
        <v>2.4499999999999999E-3</v>
      </c>
      <c r="S377" s="25">
        <f t="shared" si="54"/>
        <v>1.2799999999999999E-3</v>
      </c>
    </row>
    <row r="378" spans="1:19" s="15" customFormat="1">
      <c r="A378" s="18">
        <v>626</v>
      </c>
      <c r="B378" s="25">
        <v>-2.9E-4</v>
      </c>
      <c r="C378" s="25">
        <v>5.1000000000000004E-4</v>
      </c>
      <c r="D378" s="25">
        <f t="shared" si="52"/>
        <v>-4.95E-4</v>
      </c>
      <c r="E378" s="25"/>
      <c r="F378" s="25"/>
      <c r="G378" s="25"/>
      <c r="H378" s="25">
        <v>2.66E-3</v>
      </c>
      <c r="I378" s="25">
        <f t="shared" si="53"/>
        <v>1.655E-3</v>
      </c>
      <c r="J378" s="25"/>
      <c r="K378" s="25"/>
      <c r="L378" s="25"/>
      <c r="M378" s="25">
        <v>3.3800000000000002E-3</v>
      </c>
      <c r="N378" s="25">
        <f t="shared" si="61"/>
        <v>2.3750000000000004E-3</v>
      </c>
      <c r="O378" s="25"/>
      <c r="P378" s="25"/>
      <c r="Q378" s="25"/>
      <c r="R378" s="25">
        <v>2.3E-3</v>
      </c>
      <c r="S378" s="25">
        <f t="shared" si="54"/>
        <v>1.005E-3</v>
      </c>
    </row>
    <row r="379" spans="1:19" s="15" customFormat="1">
      <c r="A379" s="18">
        <v>627</v>
      </c>
      <c r="B379" s="25">
        <v>1.3999999999999999E-4</v>
      </c>
      <c r="C379" s="25">
        <v>4.2000000000000002E-4</v>
      </c>
      <c r="D379" s="25">
        <f t="shared" si="52"/>
        <v>-8.5499999999999986E-4</v>
      </c>
      <c r="E379" s="25"/>
      <c r="F379" s="25"/>
      <c r="G379" s="25"/>
      <c r="H379" s="25">
        <v>2.7000000000000001E-3</v>
      </c>
      <c r="I379" s="25">
        <f t="shared" si="53"/>
        <v>1.4250000000000003E-3</v>
      </c>
      <c r="J379" s="25"/>
      <c r="K379" s="25"/>
      <c r="L379" s="25"/>
      <c r="M379" s="25">
        <v>3.3999999999999998E-3</v>
      </c>
      <c r="N379" s="25">
        <f t="shared" si="61"/>
        <v>2.1250000000000002E-3</v>
      </c>
      <c r="O379" s="25"/>
      <c r="P379" s="25"/>
      <c r="Q379" s="25"/>
      <c r="R379" s="25">
        <v>2.4099999999999998E-3</v>
      </c>
      <c r="S379" s="25">
        <f t="shared" si="54"/>
        <v>1.2749999999999999E-3</v>
      </c>
    </row>
    <row r="380" spans="1:19" s="15" customFormat="1">
      <c r="A380" s="18">
        <v>628</v>
      </c>
      <c r="B380" s="25">
        <v>4.0000000000000003E-5</v>
      </c>
      <c r="C380" s="25">
        <v>3.6000000000000002E-4</v>
      </c>
      <c r="D380" s="25">
        <f t="shared" si="52"/>
        <v>-8.1999999999999998E-4</v>
      </c>
      <c r="E380" s="25"/>
      <c r="F380" s="25"/>
      <c r="G380" s="25"/>
      <c r="H380" s="25">
        <v>2.6800000000000001E-3</v>
      </c>
      <c r="I380" s="25">
        <f t="shared" si="53"/>
        <v>1.5E-3</v>
      </c>
      <c r="J380" s="25"/>
      <c r="K380" s="25"/>
      <c r="L380" s="25"/>
      <c r="M380" s="25">
        <v>3.3800000000000002E-3</v>
      </c>
      <c r="N380" s="25">
        <f t="shared" si="61"/>
        <v>2.2000000000000001E-3</v>
      </c>
      <c r="O380" s="25"/>
      <c r="P380" s="25"/>
      <c r="Q380" s="25"/>
      <c r="R380" s="25">
        <v>2.32E-3</v>
      </c>
      <c r="S380" s="25">
        <f t="shared" si="54"/>
        <v>1.1800000000000001E-3</v>
      </c>
    </row>
    <row r="381" spans="1:19" s="15" customFormat="1">
      <c r="A381" s="18">
        <v>629</v>
      </c>
      <c r="B381" s="25">
        <v>1.0000000000000001E-5</v>
      </c>
      <c r="C381" s="25">
        <v>4.0000000000000002E-4</v>
      </c>
      <c r="D381" s="25">
        <f t="shared" si="52"/>
        <v>-8.4500000000000005E-4</v>
      </c>
      <c r="E381" s="25"/>
      <c r="F381" s="25"/>
      <c r="G381" s="25"/>
      <c r="H381" s="25">
        <v>2.65E-3</v>
      </c>
      <c r="I381" s="25">
        <f t="shared" si="53"/>
        <v>1.405E-3</v>
      </c>
      <c r="J381" s="25"/>
      <c r="K381" s="25"/>
      <c r="L381" s="25"/>
      <c r="M381" s="25">
        <v>3.3400000000000001E-3</v>
      </c>
      <c r="N381" s="25">
        <f t="shared" si="61"/>
        <v>2.0950000000000001E-3</v>
      </c>
      <c r="O381" s="25"/>
      <c r="P381" s="25"/>
      <c r="Q381" s="25"/>
      <c r="R381" s="25">
        <v>2.48E-3</v>
      </c>
      <c r="S381" s="25">
        <f t="shared" si="54"/>
        <v>1.245E-3</v>
      </c>
    </row>
    <row r="382" spans="1:19" s="15" customFormat="1">
      <c r="A382" s="18">
        <v>630</v>
      </c>
      <c r="B382" s="25">
        <v>8.0000000000000007E-5</v>
      </c>
      <c r="C382" s="25">
        <v>4.0999999999999999E-4</v>
      </c>
      <c r="D382" s="25">
        <f t="shared" si="52"/>
        <v>-7.8500000000000011E-4</v>
      </c>
      <c r="E382" s="25"/>
      <c r="F382" s="25"/>
      <c r="G382" s="25"/>
      <c r="H382" s="25">
        <v>2.7000000000000001E-3</v>
      </c>
      <c r="I382" s="25">
        <f t="shared" si="53"/>
        <v>1.505E-3</v>
      </c>
      <c r="J382" s="25"/>
      <c r="K382" s="25"/>
      <c r="L382" s="25"/>
      <c r="M382" s="25">
        <v>3.2399999999999998E-3</v>
      </c>
      <c r="N382" s="25">
        <f t="shared" si="61"/>
        <v>2.0449999999999999E-3</v>
      </c>
      <c r="O382" s="25"/>
      <c r="P382" s="25"/>
      <c r="Q382" s="25"/>
      <c r="R382" s="25">
        <v>2.31E-3</v>
      </c>
      <c r="S382" s="25">
        <f t="shared" si="54"/>
        <v>1.1950000000000001E-3</v>
      </c>
    </row>
    <row r="383" spans="1:19" s="15" customFormat="1">
      <c r="A383" s="18">
        <v>631</v>
      </c>
      <c r="B383" s="25">
        <v>2.0000000000000001E-4</v>
      </c>
      <c r="C383" s="25">
        <v>4.2000000000000002E-4</v>
      </c>
      <c r="D383" s="25">
        <f t="shared" si="52"/>
        <v>-9.0499999999999999E-4</v>
      </c>
      <c r="E383" s="25"/>
      <c r="F383" s="25"/>
      <c r="G383" s="25"/>
      <c r="H383" s="25">
        <v>2.7299999999999998E-3</v>
      </c>
      <c r="I383" s="25">
        <f t="shared" si="53"/>
        <v>1.4049999999999998E-3</v>
      </c>
      <c r="J383" s="25"/>
      <c r="K383" s="25"/>
      <c r="L383" s="25"/>
      <c r="M383" s="25">
        <v>3.3700000000000002E-3</v>
      </c>
      <c r="N383" s="25">
        <f t="shared" si="61"/>
        <v>2.0449999999999999E-3</v>
      </c>
      <c r="O383" s="25"/>
      <c r="P383" s="25"/>
      <c r="Q383" s="25"/>
      <c r="R383" s="25">
        <v>2.4499999999999999E-3</v>
      </c>
      <c r="S383" s="25">
        <f t="shared" si="54"/>
        <v>1.325E-3</v>
      </c>
    </row>
    <row r="384" spans="1:19" s="15" customFormat="1">
      <c r="A384" s="18">
        <v>632</v>
      </c>
      <c r="B384" s="25">
        <v>-4.0000000000000003E-5</v>
      </c>
      <c r="C384" s="25">
        <v>3.6000000000000002E-4</v>
      </c>
      <c r="D384" s="25">
        <f t="shared" si="52"/>
        <v>-8.0999999999999996E-4</v>
      </c>
      <c r="E384" s="25"/>
      <c r="F384" s="25"/>
      <c r="G384" s="25"/>
      <c r="H384" s="25">
        <v>2.5500000000000002E-3</v>
      </c>
      <c r="I384" s="25">
        <f t="shared" si="53"/>
        <v>1.3800000000000002E-3</v>
      </c>
      <c r="J384" s="25"/>
      <c r="K384" s="25"/>
      <c r="L384" s="25"/>
      <c r="M384" s="25">
        <v>3.2499999999999999E-3</v>
      </c>
      <c r="N384" s="25">
        <f t="shared" si="61"/>
        <v>2.0799999999999998E-3</v>
      </c>
      <c r="O384" s="25"/>
      <c r="P384" s="25"/>
      <c r="Q384" s="25"/>
      <c r="R384" s="25">
        <v>2.3800000000000002E-3</v>
      </c>
      <c r="S384" s="25">
        <f t="shared" si="54"/>
        <v>1.17E-3</v>
      </c>
    </row>
    <row r="385" spans="1:19" s="15" customFormat="1">
      <c r="A385" s="18">
        <v>633</v>
      </c>
      <c r="B385" s="25">
        <v>9.0000000000000006E-5</v>
      </c>
      <c r="C385" s="25">
        <v>3.8000000000000002E-4</v>
      </c>
      <c r="D385" s="25">
        <f t="shared" si="52"/>
        <v>-8.5499999999999997E-4</v>
      </c>
      <c r="E385" s="25"/>
      <c r="F385" s="25"/>
      <c r="G385" s="25"/>
      <c r="H385" s="25">
        <v>2.5899999999999999E-3</v>
      </c>
      <c r="I385" s="25">
        <f t="shared" si="53"/>
        <v>1.3549999999999999E-3</v>
      </c>
      <c r="J385" s="25"/>
      <c r="K385" s="25"/>
      <c r="L385" s="25"/>
      <c r="M385" s="25">
        <v>3.3700000000000002E-3</v>
      </c>
      <c r="N385" s="25">
        <f t="shared" si="61"/>
        <v>2.1350000000000002E-3</v>
      </c>
      <c r="O385" s="25"/>
      <c r="P385" s="25"/>
      <c r="Q385" s="25"/>
      <c r="R385" s="25">
        <v>2.3800000000000002E-3</v>
      </c>
      <c r="S385" s="25">
        <f t="shared" si="54"/>
        <v>1.235E-3</v>
      </c>
    </row>
    <row r="386" spans="1:19" s="15" customFormat="1">
      <c r="A386" s="18">
        <v>634</v>
      </c>
      <c r="B386" s="25">
        <v>-2.0000000000000002E-5</v>
      </c>
      <c r="C386" s="25">
        <v>3.8999999999999999E-4</v>
      </c>
      <c r="D386" s="25">
        <f t="shared" ref="D386:D449" si="62">C386-S386</f>
        <v>-8.1499999999999997E-4</v>
      </c>
      <c r="E386" s="25"/>
      <c r="F386" s="25"/>
      <c r="G386" s="25"/>
      <c r="H386" s="25">
        <v>2.6900000000000001E-3</v>
      </c>
      <c r="I386" s="25">
        <f t="shared" ref="I386:I449" si="63">H386-S386</f>
        <v>1.4850000000000002E-3</v>
      </c>
      <c r="J386" s="25"/>
      <c r="K386" s="25"/>
      <c r="L386" s="25"/>
      <c r="M386" s="25">
        <v>3.3700000000000002E-3</v>
      </c>
      <c r="N386" s="25">
        <f t="shared" si="61"/>
        <v>2.1650000000000003E-3</v>
      </c>
      <c r="O386" s="25"/>
      <c r="P386" s="25"/>
      <c r="Q386" s="25"/>
      <c r="R386" s="25">
        <v>2.4299999999999999E-3</v>
      </c>
      <c r="S386" s="25">
        <f t="shared" ref="S386:S449" si="64">(B386+R386)/2</f>
        <v>1.2049999999999999E-3</v>
      </c>
    </row>
    <row r="387" spans="1:19" s="15" customFormat="1">
      <c r="A387" s="18">
        <v>635</v>
      </c>
      <c r="B387" s="25">
        <v>1.6000000000000001E-4</v>
      </c>
      <c r="C387" s="25">
        <v>3.6000000000000002E-4</v>
      </c>
      <c r="D387" s="25">
        <f t="shared" si="62"/>
        <v>-9.1E-4</v>
      </c>
      <c r="E387" s="25"/>
      <c r="F387" s="25"/>
      <c r="G387" s="25"/>
      <c r="H387" s="25">
        <v>2.48E-3</v>
      </c>
      <c r="I387" s="25">
        <f t="shared" si="63"/>
        <v>1.2099999999999999E-3</v>
      </c>
      <c r="J387" s="25"/>
      <c r="K387" s="25"/>
      <c r="L387" s="25"/>
      <c r="M387" s="25">
        <v>3.2599999999999999E-3</v>
      </c>
      <c r="N387" s="25">
        <f t="shared" si="61"/>
        <v>1.9899999999999996E-3</v>
      </c>
      <c r="O387" s="25"/>
      <c r="P387" s="25"/>
      <c r="Q387" s="25"/>
      <c r="R387" s="25">
        <v>2.3800000000000002E-3</v>
      </c>
      <c r="S387" s="25">
        <f t="shared" si="64"/>
        <v>1.2700000000000001E-3</v>
      </c>
    </row>
    <row r="388" spans="1:19" s="15" customFormat="1">
      <c r="A388" s="18">
        <v>636</v>
      </c>
      <c r="B388" s="25">
        <v>1.0000000000000001E-5</v>
      </c>
      <c r="C388" s="25">
        <v>3.6000000000000002E-4</v>
      </c>
      <c r="D388" s="25">
        <f t="shared" si="62"/>
        <v>-8.3000000000000001E-4</v>
      </c>
      <c r="E388" s="25"/>
      <c r="F388" s="25"/>
      <c r="G388" s="25"/>
      <c r="H388" s="25">
        <v>2.6199999999999999E-3</v>
      </c>
      <c r="I388" s="25">
        <f t="shared" si="63"/>
        <v>1.4299999999999998E-3</v>
      </c>
      <c r="J388" s="25"/>
      <c r="K388" s="25"/>
      <c r="L388" s="25"/>
      <c r="M388" s="25">
        <v>3.3300000000000001E-3</v>
      </c>
      <c r="N388" s="25">
        <f t="shared" si="61"/>
        <v>2.14E-3</v>
      </c>
      <c r="O388" s="25"/>
      <c r="P388" s="25"/>
      <c r="Q388" s="25"/>
      <c r="R388" s="25">
        <v>2.3700000000000001E-3</v>
      </c>
      <c r="S388" s="25">
        <f t="shared" si="64"/>
        <v>1.1900000000000001E-3</v>
      </c>
    </row>
    <row r="389" spans="1:19" s="15" customFormat="1">
      <c r="A389" s="18">
        <v>637</v>
      </c>
      <c r="B389" s="25">
        <v>1.1E-4</v>
      </c>
      <c r="C389" s="25">
        <v>3.2000000000000003E-4</v>
      </c>
      <c r="D389" s="25">
        <f t="shared" si="62"/>
        <v>-8.8999999999999995E-4</v>
      </c>
      <c r="E389" s="25"/>
      <c r="F389" s="25"/>
      <c r="G389" s="25"/>
      <c r="H389" s="25">
        <v>2.49E-3</v>
      </c>
      <c r="I389" s="25">
        <f t="shared" si="63"/>
        <v>1.2800000000000001E-3</v>
      </c>
      <c r="J389" s="25"/>
      <c r="K389" s="25"/>
      <c r="L389" s="25"/>
      <c r="M389" s="25">
        <v>3.2100000000000002E-3</v>
      </c>
      <c r="N389" s="25">
        <f t="shared" si="61"/>
        <v>2E-3</v>
      </c>
      <c r="O389" s="25"/>
      <c r="P389" s="25"/>
      <c r="Q389" s="25"/>
      <c r="R389" s="25">
        <v>2.31E-3</v>
      </c>
      <c r="S389" s="25">
        <f t="shared" si="64"/>
        <v>1.2099999999999999E-3</v>
      </c>
    </row>
    <row r="390" spans="1:19" s="15" customFormat="1">
      <c r="A390" s="18">
        <v>638</v>
      </c>
      <c r="B390" s="25">
        <v>-2.0000000000000002E-5</v>
      </c>
      <c r="C390" s="25">
        <v>2.7999999999999998E-4</v>
      </c>
      <c r="D390" s="25">
        <f t="shared" si="62"/>
        <v>-9.050000000000001E-4</v>
      </c>
      <c r="E390" s="25"/>
      <c r="F390" s="25"/>
      <c r="G390" s="25"/>
      <c r="H390" s="25">
        <v>2.5699999999999998E-3</v>
      </c>
      <c r="I390" s="25">
        <f t="shared" si="63"/>
        <v>1.3849999999999997E-3</v>
      </c>
      <c r="J390" s="25"/>
      <c r="K390" s="25"/>
      <c r="L390" s="25"/>
      <c r="M390" s="25">
        <v>3.2399999999999998E-3</v>
      </c>
      <c r="N390" s="25">
        <f t="shared" si="61"/>
        <v>2.0549999999999995E-3</v>
      </c>
      <c r="O390" s="25"/>
      <c r="P390" s="25"/>
      <c r="Q390" s="25"/>
      <c r="R390" s="25">
        <v>2.3900000000000002E-3</v>
      </c>
      <c r="S390" s="25">
        <f t="shared" si="64"/>
        <v>1.1850000000000001E-3</v>
      </c>
    </row>
    <row r="391" spans="1:19" s="15" customFormat="1">
      <c r="A391" s="18">
        <v>639</v>
      </c>
      <c r="B391" s="25">
        <v>0</v>
      </c>
      <c r="C391" s="25">
        <v>4.2000000000000002E-4</v>
      </c>
      <c r="D391" s="25">
        <f t="shared" si="62"/>
        <v>-7.899999999999999E-4</v>
      </c>
      <c r="E391" s="25"/>
      <c r="F391" s="25"/>
      <c r="G391" s="25"/>
      <c r="H391" s="25">
        <v>2.47E-3</v>
      </c>
      <c r="I391" s="25">
        <f t="shared" si="63"/>
        <v>1.2600000000000001E-3</v>
      </c>
      <c r="J391" s="25"/>
      <c r="K391" s="25"/>
      <c r="L391" s="25"/>
      <c r="M391" s="25">
        <v>3.2599999999999999E-3</v>
      </c>
      <c r="N391" s="25">
        <f t="shared" si="61"/>
        <v>2.0499999999999997E-3</v>
      </c>
      <c r="O391" s="25"/>
      <c r="P391" s="25"/>
      <c r="Q391" s="25"/>
      <c r="R391" s="25">
        <v>2.4199999999999998E-3</v>
      </c>
      <c r="S391" s="25">
        <f t="shared" si="64"/>
        <v>1.2099999999999999E-3</v>
      </c>
    </row>
    <row r="392" spans="1:19" s="15" customFormat="1">
      <c r="A392" s="18">
        <v>640</v>
      </c>
      <c r="B392" s="25">
        <v>-2.5000000000000001E-4</v>
      </c>
      <c r="C392" s="25">
        <v>3.2000000000000003E-4</v>
      </c>
      <c r="D392" s="25">
        <f t="shared" si="62"/>
        <v>-6.3499999999999993E-4</v>
      </c>
      <c r="E392" s="25"/>
      <c r="F392" s="25"/>
      <c r="G392" s="25"/>
      <c r="H392" s="25">
        <v>2.5699999999999998E-3</v>
      </c>
      <c r="I392" s="25">
        <f t="shared" si="63"/>
        <v>1.6149999999999997E-3</v>
      </c>
      <c r="J392" s="25"/>
      <c r="K392" s="25"/>
      <c r="L392" s="25"/>
      <c r="M392" s="25">
        <v>3.1700000000000001E-3</v>
      </c>
      <c r="N392" s="25">
        <f t="shared" si="61"/>
        <v>2.215E-3</v>
      </c>
      <c r="O392" s="25"/>
      <c r="P392" s="25"/>
      <c r="Q392" s="25"/>
      <c r="R392" s="25">
        <v>2.16E-3</v>
      </c>
      <c r="S392" s="25">
        <f t="shared" si="64"/>
        <v>9.5500000000000001E-4</v>
      </c>
    </row>
    <row r="393" spans="1:19" s="15" customFormat="1">
      <c r="A393" s="18">
        <v>641</v>
      </c>
      <c r="B393" s="25">
        <v>-2.0000000000000002E-5</v>
      </c>
      <c r="C393" s="25">
        <v>4.4999999999999999E-4</v>
      </c>
      <c r="D393" s="25">
        <f t="shared" si="62"/>
        <v>-6.9499999999999998E-4</v>
      </c>
      <c r="E393" s="25"/>
      <c r="F393" s="25"/>
      <c r="G393" s="25"/>
      <c r="H393" s="25">
        <v>2.64E-3</v>
      </c>
      <c r="I393" s="25">
        <f t="shared" si="63"/>
        <v>1.495E-3</v>
      </c>
      <c r="J393" s="25"/>
      <c r="K393" s="25"/>
      <c r="L393" s="25"/>
      <c r="M393" s="25">
        <v>3.32E-3</v>
      </c>
      <c r="N393" s="25">
        <f t="shared" si="61"/>
        <v>2.1749999999999999E-3</v>
      </c>
      <c r="O393" s="25"/>
      <c r="P393" s="25"/>
      <c r="Q393" s="25"/>
      <c r="R393" s="25">
        <v>2.31E-3</v>
      </c>
      <c r="S393" s="25">
        <f t="shared" si="64"/>
        <v>1.145E-3</v>
      </c>
    </row>
    <row r="394" spans="1:19" s="15" customFormat="1">
      <c r="A394" s="18">
        <v>642</v>
      </c>
      <c r="B394" s="25">
        <v>-9.0000000000000006E-5</v>
      </c>
      <c r="C394" s="25">
        <v>2.9E-4</v>
      </c>
      <c r="D394" s="25">
        <f t="shared" si="62"/>
        <v>-8.2000000000000009E-4</v>
      </c>
      <c r="E394" s="25"/>
      <c r="F394" s="25"/>
      <c r="G394" s="25"/>
      <c r="H394" s="25">
        <v>2.4599999999999999E-3</v>
      </c>
      <c r="I394" s="25">
        <f t="shared" si="63"/>
        <v>1.3499999999999999E-3</v>
      </c>
      <c r="J394" s="25"/>
      <c r="K394" s="25"/>
      <c r="L394" s="25"/>
      <c r="M394" s="25">
        <v>3.16E-3</v>
      </c>
      <c r="N394" s="25">
        <f t="shared" si="61"/>
        <v>2.0499999999999997E-3</v>
      </c>
      <c r="O394" s="25"/>
      <c r="P394" s="25"/>
      <c r="Q394" s="25"/>
      <c r="R394" s="25">
        <v>2.31E-3</v>
      </c>
      <c r="S394" s="25">
        <f t="shared" si="64"/>
        <v>1.1100000000000001E-3</v>
      </c>
    </row>
    <row r="395" spans="1:19" s="15" customFormat="1">
      <c r="A395" s="18">
        <v>643</v>
      </c>
      <c r="B395" s="25">
        <v>-3.0000000000000001E-5</v>
      </c>
      <c r="C395" s="25">
        <v>4.2000000000000002E-4</v>
      </c>
      <c r="D395" s="25">
        <f t="shared" si="62"/>
        <v>-7.2499999999999995E-4</v>
      </c>
      <c r="E395" s="25"/>
      <c r="F395" s="25"/>
      <c r="G395" s="25"/>
      <c r="H395" s="25">
        <v>2.5500000000000002E-3</v>
      </c>
      <c r="I395" s="25">
        <f t="shared" si="63"/>
        <v>1.4050000000000002E-3</v>
      </c>
      <c r="J395" s="25"/>
      <c r="K395" s="25"/>
      <c r="L395" s="25"/>
      <c r="M395" s="25">
        <v>3.31E-3</v>
      </c>
      <c r="N395" s="25">
        <f t="shared" si="61"/>
        <v>2.1650000000000003E-3</v>
      </c>
      <c r="O395" s="25"/>
      <c r="P395" s="25"/>
      <c r="Q395" s="25"/>
      <c r="R395" s="25">
        <v>2.32E-3</v>
      </c>
      <c r="S395" s="25">
        <f t="shared" si="64"/>
        <v>1.145E-3</v>
      </c>
    </row>
    <row r="396" spans="1:19" s="15" customFormat="1">
      <c r="A396" s="18">
        <v>644</v>
      </c>
      <c r="B396" s="25">
        <v>-2.9E-4</v>
      </c>
      <c r="C396" s="25">
        <v>2.3000000000000001E-4</v>
      </c>
      <c r="D396" s="25">
        <f t="shared" si="62"/>
        <v>-7.45E-4</v>
      </c>
      <c r="E396" s="25"/>
      <c r="F396" s="25"/>
      <c r="G396" s="25"/>
      <c r="H396" s="25">
        <v>2.4599999999999999E-3</v>
      </c>
      <c r="I396" s="25">
        <f t="shared" si="63"/>
        <v>1.485E-3</v>
      </c>
      <c r="J396" s="25"/>
      <c r="K396" s="25"/>
      <c r="L396" s="25"/>
      <c r="M396" s="25">
        <v>3.0799999999999998E-3</v>
      </c>
      <c r="N396" s="25">
        <f t="shared" si="61"/>
        <v>2.1050000000000001E-3</v>
      </c>
      <c r="O396" s="25"/>
      <c r="P396" s="25"/>
      <c r="Q396" s="25"/>
      <c r="R396" s="25">
        <v>2.2399999999999998E-3</v>
      </c>
      <c r="S396" s="25">
        <f t="shared" si="64"/>
        <v>9.7499999999999996E-4</v>
      </c>
    </row>
    <row r="397" spans="1:19" s="15" customFormat="1">
      <c r="A397" s="18">
        <v>645</v>
      </c>
      <c r="B397" s="25">
        <v>1.1E-4</v>
      </c>
      <c r="C397" s="25">
        <v>3.6999999999999999E-4</v>
      </c>
      <c r="D397" s="25">
        <f t="shared" si="62"/>
        <v>-8.3999999999999993E-4</v>
      </c>
      <c r="E397" s="25"/>
      <c r="F397" s="25"/>
      <c r="G397" s="25"/>
      <c r="H397" s="25">
        <v>2.4399999999999999E-3</v>
      </c>
      <c r="I397" s="25">
        <f t="shared" si="63"/>
        <v>1.23E-3</v>
      </c>
      <c r="J397" s="25"/>
      <c r="K397" s="25"/>
      <c r="L397" s="25"/>
      <c r="M397" s="25">
        <v>3.1099999999999999E-3</v>
      </c>
      <c r="N397" s="25">
        <f t="shared" si="61"/>
        <v>1.9E-3</v>
      </c>
      <c r="O397" s="25"/>
      <c r="P397" s="25"/>
      <c r="Q397" s="25"/>
      <c r="R397" s="25">
        <v>2.31E-3</v>
      </c>
      <c r="S397" s="25">
        <f t="shared" si="64"/>
        <v>1.2099999999999999E-3</v>
      </c>
    </row>
    <row r="398" spans="1:19" s="15" customFormat="1">
      <c r="A398" s="18">
        <v>646</v>
      </c>
      <c r="B398" s="25">
        <v>3.0000000000000001E-5</v>
      </c>
      <c r="C398" s="25">
        <v>2.7999999999999998E-4</v>
      </c>
      <c r="D398" s="25">
        <f t="shared" si="62"/>
        <v>-8.9000000000000006E-4</v>
      </c>
      <c r="E398" s="25"/>
      <c r="F398" s="25"/>
      <c r="G398" s="25"/>
      <c r="H398" s="25">
        <v>2.3900000000000002E-3</v>
      </c>
      <c r="I398" s="25">
        <f t="shared" si="63"/>
        <v>1.2200000000000002E-3</v>
      </c>
      <c r="J398" s="25"/>
      <c r="K398" s="25"/>
      <c r="L398" s="25"/>
      <c r="M398" s="25">
        <v>3.1099999999999999E-3</v>
      </c>
      <c r="N398" s="25">
        <f t="shared" ref="N398:N452" si="65">M398-S398</f>
        <v>1.9399999999999999E-3</v>
      </c>
      <c r="O398" s="25"/>
      <c r="P398" s="25"/>
      <c r="Q398" s="25"/>
      <c r="R398" s="25">
        <v>2.31E-3</v>
      </c>
      <c r="S398" s="25">
        <f t="shared" si="64"/>
        <v>1.17E-3</v>
      </c>
    </row>
    <row r="399" spans="1:19" s="15" customFormat="1">
      <c r="A399" s="18">
        <v>647</v>
      </c>
      <c r="B399" s="25">
        <v>4.0000000000000003E-5</v>
      </c>
      <c r="C399" s="25">
        <v>2.5000000000000001E-4</v>
      </c>
      <c r="D399" s="25">
        <f t="shared" si="62"/>
        <v>-9.1E-4</v>
      </c>
      <c r="E399" s="25"/>
      <c r="F399" s="25"/>
      <c r="G399" s="25"/>
      <c r="H399" s="25">
        <v>2.3900000000000002E-3</v>
      </c>
      <c r="I399" s="25">
        <f t="shared" si="63"/>
        <v>1.2300000000000002E-3</v>
      </c>
      <c r="J399" s="25"/>
      <c r="K399" s="25"/>
      <c r="L399" s="25"/>
      <c r="M399" s="25">
        <v>3.14E-3</v>
      </c>
      <c r="N399" s="25">
        <f t="shared" si="65"/>
        <v>1.98E-3</v>
      </c>
      <c r="O399" s="25"/>
      <c r="P399" s="25"/>
      <c r="Q399" s="25"/>
      <c r="R399" s="25">
        <v>2.2799999999999999E-3</v>
      </c>
      <c r="S399" s="25">
        <f t="shared" si="64"/>
        <v>1.16E-3</v>
      </c>
    </row>
    <row r="400" spans="1:19" s="15" customFormat="1">
      <c r="A400" s="18">
        <v>648</v>
      </c>
      <c r="B400" s="25">
        <v>-1.1E-4</v>
      </c>
      <c r="C400" s="25">
        <v>2.9E-4</v>
      </c>
      <c r="D400" s="25">
        <f t="shared" si="62"/>
        <v>-7.7000000000000018E-4</v>
      </c>
      <c r="E400" s="25"/>
      <c r="F400" s="25"/>
      <c r="G400" s="25"/>
      <c r="H400" s="25">
        <v>2.5200000000000001E-3</v>
      </c>
      <c r="I400" s="25">
        <f t="shared" si="63"/>
        <v>1.4599999999999999E-3</v>
      </c>
      <c r="J400" s="25"/>
      <c r="K400" s="25"/>
      <c r="L400" s="25"/>
      <c r="M400" s="25">
        <v>3.13E-3</v>
      </c>
      <c r="N400" s="25">
        <f t="shared" si="65"/>
        <v>2.0699999999999998E-3</v>
      </c>
      <c r="O400" s="25"/>
      <c r="P400" s="25"/>
      <c r="Q400" s="25"/>
      <c r="R400" s="25">
        <v>2.2300000000000002E-3</v>
      </c>
      <c r="S400" s="25">
        <f t="shared" si="64"/>
        <v>1.0600000000000002E-3</v>
      </c>
    </row>
    <row r="401" spans="1:19" s="15" customFormat="1">
      <c r="A401" s="18">
        <v>649</v>
      </c>
      <c r="B401" s="25">
        <v>1.6000000000000001E-4</v>
      </c>
      <c r="C401" s="25">
        <v>3.6000000000000002E-4</v>
      </c>
      <c r="D401" s="25">
        <f t="shared" si="62"/>
        <v>-8.9499999999999996E-4</v>
      </c>
      <c r="E401" s="25"/>
      <c r="F401" s="25"/>
      <c r="G401" s="25"/>
      <c r="H401" s="25">
        <v>2.4099999999999998E-3</v>
      </c>
      <c r="I401" s="25">
        <f t="shared" si="63"/>
        <v>1.1549999999999998E-3</v>
      </c>
      <c r="J401" s="25"/>
      <c r="K401" s="25"/>
      <c r="L401" s="25"/>
      <c r="M401" s="25">
        <v>3.2399999999999998E-3</v>
      </c>
      <c r="N401" s="25">
        <f t="shared" si="65"/>
        <v>1.9849999999999998E-3</v>
      </c>
      <c r="O401" s="25"/>
      <c r="P401" s="25"/>
      <c r="Q401" s="25"/>
      <c r="R401" s="25">
        <v>2.3500000000000001E-3</v>
      </c>
      <c r="S401" s="25">
        <f t="shared" si="64"/>
        <v>1.255E-3</v>
      </c>
    </row>
    <row r="402" spans="1:19" s="15" customFormat="1">
      <c r="A402" s="18">
        <v>650</v>
      </c>
      <c r="B402" s="25">
        <v>-1.9000000000000001E-4</v>
      </c>
      <c r="C402" s="25">
        <v>2.0000000000000001E-4</v>
      </c>
      <c r="D402" s="25">
        <f t="shared" si="62"/>
        <v>-9.2499999999999993E-4</v>
      </c>
      <c r="E402" s="25"/>
      <c r="F402" s="25"/>
      <c r="G402" s="25"/>
      <c r="H402" s="25">
        <v>2.3600000000000001E-3</v>
      </c>
      <c r="I402" s="25">
        <f t="shared" si="63"/>
        <v>1.2350000000000002E-3</v>
      </c>
      <c r="J402" s="25"/>
      <c r="K402" s="25"/>
      <c r="L402" s="25"/>
      <c r="M402" s="25">
        <v>3.0899999999999999E-3</v>
      </c>
      <c r="N402" s="25">
        <f t="shared" si="65"/>
        <v>1.9649999999999997E-3</v>
      </c>
      <c r="O402" s="25"/>
      <c r="P402" s="25"/>
      <c r="Q402" s="25"/>
      <c r="R402" s="25">
        <v>2.4399999999999999E-3</v>
      </c>
      <c r="S402" s="25">
        <f t="shared" si="64"/>
        <v>1.1249999999999999E-3</v>
      </c>
    </row>
    <row r="403" spans="1:19" s="15" customFormat="1">
      <c r="A403" s="18">
        <v>651</v>
      </c>
      <c r="B403" s="25">
        <v>1.0000000000000001E-5</v>
      </c>
      <c r="C403" s="25">
        <v>3.1E-4</v>
      </c>
      <c r="D403" s="25">
        <f t="shared" si="62"/>
        <v>-8.3000000000000001E-4</v>
      </c>
      <c r="E403" s="25"/>
      <c r="F403" s="25"/>
      <c r="G403" s="25"/>
      <c r="H403" s="25">
        <v>2.3800000000000002E-3</v>
      </c>
      <c r="I403" s="25">
        <f t="shared" si="63"/>
        <v>1.2400000000000002E-3</v>
      </c>
      <c r="J403" s="25"/>
      <c r="K403" s="25"/>
      <c r="L403" s="25"/>
      <c r="M403" s="25">
        <v>3.1099999999999999E-3</v>
      </c>
      <c r="N403" s="25">
        <f t="shared" si="65"/>
        <v>1.97E-3</v>
      </c>
      <c r="O403" s="25"/>
      <c r="P403" s="25"/>
      <c r="Q403" s="25"/>
      <c r="R403" s="25">
        <v>2.2699999999999999E-3</v>
      </c>
      <c r="S403" s="25">
        <f t="shared" si="64"/>
        <v>1.14E-3</v>
      </c>
    </row>
    <row r="404" spans="1:19" s="15" customFormat="1">
      <c r="A404" s="18">
        <v>652</v>
      </c>
      <c r="B404" s="25">
        <v>-5.0000000000000002E-5</v>
      </c>
      <c r="C404" s="25">
        <v>2.2000000000000001E-4</v>
      </c>
      <c r="D404" s="25">
        <f t="shared" si="62"/>
        <v>-8.8999999999999984E-4</v>
      </c>
      <c r="E404" s="25"/>
      <c r="F404" s="25"/>
      <c r="G404" s="25"/>
      <c r="H404" s="25">
        <v>2.4199999999999998E-3</v>
      </c>
      <c r="I404" s="25">
        <f t="shared" si="63"/>
        <v>1.31E-3</v>
      </c>
      <c r="J404" s="25"/>
      <c r="K404" s="25"/>
      <c r="L404" s="25"/>
      <c r="M404" s="25">
        <v>3.0599999999999998E-3</v>
      </c>
      <c r="N404" s="25">
        <f t="shared" si="65"/>
        <v>1.9499999999999999E-3</v>
      </c>
      <c r="O404" s="25"/>
      <c r="P404" s="25"/>
      <c r="Q404" s="25"/>
      <c r="R404" s="25">
        <v>2.2699999999999999E-3</v>
      </c>
      <c r="S404" s="25">
        <f t="shared" si="64"/>
        <v>1.1099999999999999E-3</v>
      </c>
    </row>
    <row r="405" spans="1:19" s="15" customFormat="1">
      <c r="A405" s="18">
        <v>653</v>
      </c>
      <c r="B405" s="25">
        <v>1.3999999999999999E-4</v>
      </c>
      <c r="C405" s="25">
        <v>2.9E-4</v>
      </c>
      <c r="D405" s="25">
        <f t="shared" si="62"/>
        <v>-8.1499999999999986E-4</v>
      </c>
      <c r="E405" s="25"/>
      <c r="F405" s="25"/>
      <c r="G405" s="25"/>
      <c r="H405" s="25">
        <v>2.4399999999999999E-3</v>
      </c>
      <c r="I405" s="25">
        <f t="shared" si="63"/>
        <v>1.335E-3</v>
      </c>
      <c r="J405" s="25"/>
      <c r="K405" s="25"/>
      <c r="L405" s="25"/>
      <c r="M405" s="25">
        <v>3.0699999999999998E-3</v>
      </c>
      <c r="N405" s="25">
        <f t="shared" si="65"/>
        <v>1.9649999999999997E-3</v>
      </c>
      <c r="O405" s="25"/>
      <c r="P405" s="25"/>
      <c r="Q405" s="25"/>
      <c r="R405" s="25">
        <v>2.0699999999999998E-3</v>
      </c>
      <c r="S405" s="25">
        <f t="shared" si="64"/>
        <v>1.1049999999999999E-3</v>
      </c>
    </row>
    <row r="406" spans="1:19" s="15" customFormat="1">
      <c r="A406" s="18">
        <v>654</v>
      </c>
      <c r="B406" s="25">
        <v>-3.0000000000000001E-5</v>
      </c>
      <c r="C406" s="25">
        <v>1.9000000000000001E-4</v>
      </c>
      <c r="D406" s="25">
        <f t="shared" si="62"/>
        <v>-9.4999999999999989E-4</v>
      </c>
      <c r="E406" s="25"/>
      <c r="F406" s="25"/>
      <c r="G406" s="25"/>
      <c r="H406" s="25">
        <v>2.3E-3</v>
      </c>
      <c r="I406" s="25">
        <f t="shared" si="63"/>
        <v>1.16E-3</v>
      </c>
      <c r="J406" s="25"/>
      <c r="K406" s="25"/>
      <c r="L406" s="25"/>
      <c r="M406" s="25">
        <v>2.99E-3</v>
      </c>
      <c r="N406" s="25">
        <f t="shared" si="65"/>
        <v>1.8500000000000001E-3</v>
      </c>
      <c r="O406" s="25"/>
      <c r="P406" s="25"/>
      <c r="Q406" s="25"/>
      <c r="R406" s="25">
        <v>2.31E-3</v>
      </c>
      <c r="S406" s="25">
        <f t="shared" si="64"/>
        <v>1.14E-3</v>
      </c>
    </row>
    <row r="407" spans="1:19" s="15" customFormat="1">
      <c r="A407" s="18">
        <v>655</v>
      </c>
      <c r="B407" s="25">
        <v>5.0000000000000002E-5</v>
      </c>
      <c r="C407" s="25">
        <v>1.6000000000000001E-4</v>
      </c>
      <c r="D407" s="25">
        <f t="shared" si="62"/>
        <v>-1.0200000000000001E-3</v>
      </c>
      <c r="E407" s="25"/>
      <c r="F407" s="25"/>
      <c r="G407" s="25"/>
      <c r="H407" s="25">
        <v>2.33E-3</v>
      </c>
      <c r="I407" s="25">
        <f t="shared" si="63"/>
        <v>1.15E-3</v>
      </c>
      <c r="J407" s="25"/>
      <c r="K407" s="25"/>
      <c r="L407" s="25"/>
      <c r="M407" s="25">
        <v>2.98E-3</v>
      </c>
      <c r="N407" s="25">
        <f t="shared" si="65"/>
        <v>1.8E-3</v>
      </c>
      <c r="O407" s="25"/>
      <c r="P407" s="25"/>
      <c r="Q407" s="25"/>
      <c r="R407" s="25">
        <v>2.31E-3</v>
      </c>
      <c r="S407" s="25">
        <f t="shared" si="64"/>
        <v>1.1800000000000001E-3</v>
      </c>
    </row>
    <row r="408" spans="1:19" s="15" customFormat="1">
      <c r="A408" s="18">
        <v>656</v>
      </c>
      <c r="B408" s="25">
        <v>1E-4</v>
      </c>
      <c r="C408" s="25">
        <v>6.8999999999999997E-5</v>
      </c>
      <c r="D408" s="25">
        <f t="shared" si="62"/>
        <v>-1.1059999999999998E-3</v>
      </c>
      <c r="E408" s="25"/>
      <c r="F408" s="25"/>
      <c r="G408" s="25"/>
      <c r="H408" s="25">
        <v>2.32E-3</v>
      </c>
      <c r="I408" s="25">
        <f t="shared" si="63"/>
        <v>1.1450000000000002E-3</v>
      </c>
      <c r="J408" s="25"/>
      <c r="K408" s="25"/>
      <c r="L408" s="25"/>
      <c r="M408" s="25">
        <v>2.8500000000000001E-3</v>
      </c>
      <c r="N408" s="25">
        <f t="shared" si="65"/>
        <v>1.6750000000000003E-3</v>
      </c>
      <c r="O408" s="25"/>
      <c r="P408" s="25"/>
      <c r="Q408" s="25"/>
      <c r="R408" s="25">
        <v>2.2499999999999998E-3</v>
      </c>
      <c r="S408" s="25">
        <f t="shared" si="64"/>
        <v>1.1749999999999998E-3</v>
      </c>
    </row>
    <row r="409" spans="1:19" s="15" customFormat="1">
      <c r="A409" s="18">
        <v>657</v>
      </c>
      <c r="B409" s="25">
        <v>2.0000000000000002E-5</v>
      </c>
      <c r="C409" s="25">
        <v>3.4000000000000002E-4</v>
      </c>
      <c r="D409" s="25">
        <f t="shared" si="62"/>
        <v>-7.049999999999999E-4</v>
      </c>
      <c r="E409" s="25"/>
      <c r="F409" s="25"/>
      <c r="G409" s="25"/>
      <c r="H409" s="25">
        <v>2.3999999999999998E-3</v>
      </c>
      <c r="I409" s="25">
        <f t="shared" si="63"/>
        <v>1.3549999999999999E-3</v>
      </c>
      <c r="J409" s="25"/>
      <c r="K409" s="25"/>
      <c r="L409" s="25"/>
      <c r="M409" s="25">
        <v>3.0300000000000001E-3</v>
      </c>
      <c r="N409" s="25">
        <f t="shared" si="65"/>
        <v>1.9850000000000002E-3</v>
      </c>
      <c r="O409" s="25"/>
      <c r="P409" s="25"/>
      <c r="Q409" s="25"/>
      <c r="R409" s="25">
        <v>2.0699999999999998E-3</v>
      </c>
      <c r="S409" s="25">
        <f t="shared" si="64"/>
        <v>1.0449999999999999E-3</v>
      </c>
    </row>
    <row r="410" spans="1:19" s="15" customFormat="1">
      <c r="A410" s="18">
        <v>658</v>
      </c>
      <c r="B410" s="25">
        <v>1.1E-4</v>
      </c>
      <c r="C410" s="25">
        <v>1.9000000000000001E-4</v>
      </c>
      <c r="D410" s="25">
        <f t="shared" si="62"/>
        <v>-1.0149999999999998E-3</v>
      </c>
      <c r="E410" s="25"/>
      <c r="F410" s="25"/>
      <c r="G410" s="25"/>
      <c r="H410" s="25">
        <v>2.3700000000000001E-3</v>
      </c>
      <c r="I410" s="25">
        <f t="shared" si="63"/>
        <v>1.1650000000000002E-3</v>
      </c>
      <c r="J410" s="25"/>
      <c r="K410" s="25"/>
      <c r="L410" s="25"/>
      <c r="M410" s="25">
        <v>2.8500000000000001E-3</v>
      </c>
      <c r="N410" s="25">
        <f t="shared" si="65"/>
        <v>1.6450000000000002E-3</v>
      </c>
      <c r="O410" s="25"/>
      <c r="P410" s="25"/>
      <c r="Q410" s="25"/>
      <c r="R410" s="25">
        <v>2.3E-3</v>
      </c>
      <c r="S410" s="25">
        <f t="shared" si="64"/>
        <v>1.2049999999999999E-3</v>
      </c>
    </row>
    <row r="411" spans="1:19" s="15" customFormat="1">
      <c r="A411" s="18">
        <v>659</v>
      </c>
      <c r="B411" s="25">
        <v>-1E-4</v>
      </c>
      <c r="C411" s="25">
        <v>2.0000000000000001E-4</v>
      </c>
      <c r="D411" s="25">
        <f t="shared" si="62"/>
        <v>-8.0000000000000004E-4</v>
      </c>
      <c r="E411" s="25"/>
      <c r="F411" s="25"/>
      <c r="G411" s="25"/>
      <c r="H411" s="25">
        <v>2.3500000000000001E-3</v>
      </c>
      <c r="I411" s="25">
        <f t="shared" si="63"/>
        <v>1.3500000000000001E-3</v>
      </c>
      <c r="J411" s="25"/>
      <c r="K411" s="25"/>
      <c r="L411" s="25"/>
      <c r="M411" s="25">
        <v>3.0200000000000001E-3</v>
      </c>
      <c r="N411" s="25">
        <f t="shared" si="65"/>
        <v>2.0200000000000001E-3</v>
      </c>
      <c r="O411" s="25"/>
      <c r="P411" s="25"/>
      <c r="Q411" s="25"/>
      <c r="R411" s="25">
        <v>2.0999999999999999E-3</v>
      </c>
      <c r="S411" s="25">
        <f t="shared" si="64"/>
        <v>1E-3</v>
      </c>
    </row>
    <row r="412" spans="1:19" s="15" customFormat="1">
      <c r="A412" s="18">
        <v>660</v>
      </c>
      <c r="B412" s="25">
        <v>1.3999999999999999E-4</v>
      </c>
      <c r="C412" s="25">
        <v>2.0000000000000001E-4</v>
      </c>
      <c r="D412" s="25">
        <f t="shared" si="62"/>
        <v>-9.0000000000000008E-4</v>
      </c>
      <c r="E412" s="25"/>
      <c r="F412" s="25"/>
      <c r="G412" s="25"/>
      <c r="H412" s="25">
        <v>2.3E-3</v>
      </c>
      <c r="I412" s="25">
        <f t="shared" si="63"/>
        <v>1.1999999999999999E-3</v>
      </c>
      <c r="J412" s="25"/>
      <c r="K412" s="25"/>
      <c r="L412" s="25"/>
      <c r="M412" s="25">
        <v>2.8600000000000001E-3</v>
      </c>
      <c r="N412" s="25">
        <f t="shared" si="65"/>
        <v>1.7600000000000001E-3</v>
      </c>
      <c r="O412" s="25"/>
      <c r="P412" s="25"/>
      <c r="Q412" s="25"/>
      <c r="R412" s="25">
        <v>2.0600000000000002E-3</v>
      </c>
      <c r="S412" s="25">
        <f t="shared" si="64"/>
        <v>1.1000000000000001E-3</v>
      </c>
    </row>
    <row r="413" spans="1:19" s="15" customFormat="1">
      <c r="A413" s="18">
        <v>661</v>
      </c>
      <c r="B413" s="25">
        <v>-2.1000000000000001E-4</v>
      </c>
      <c r="C413" s="25">
        <v>2.1000000000000001E-4</v>
      </c>
      <c r="D413" s="25">
        <f t="shared" si="62"/>
        <v>-7.5999999999999993E-4</v>
      </c>
      <c r="E413" s="25"/>
      <c r="F413" s="25"/>
      <c r="G413" s="25"/>
      <c r="H413" s="25">
        <v>2.31E-3</v>
      </c>
      <c r="I413" s="25">
        <f t="shared" si="63"/>
        <v>1.34E-3</v>
      </c>
      <c r="J413" s="25"/>
      <c r="K413" s="25"/>
      <c r="L413" s="25"/>
      <c r="M413" s="25">
        <v>3.0300000000000001E-3</v>
      </c>
      <c r="N413" s="25">
        <f t="shared" si="65"/>
        <v>2.0600000000000002E-3</v>
      </c>
      <c r="O413" s="25"/>
      <c r="P413" s="25"/>
      <c r="Q413" s="25"/>
      <c r="R413" s="25">
        <v>2.15E-3</v>
      </c>
      <c r="S413" s="25">
        <f t="shared" si="64"/>
        <v>9.6999999999999994E-4</v>
      </c>
    </row>
    <row r="414" spans="1:19" s="15" customFormat="1">
      <c r="A414" s="18">
        <v>662</v>
      </c>
      <c r="B414" s="25">
        <v>2.0000000000000001E-4</v>
      </c>
      <c r="C414" s="25">
        <v>1.7000000000000001E-4</v>
      </c>
      <c r="D414" s="25">
        <f t="shared" si="62"/>
        <v>-1.0450000000000001E-3</v>
      </c>
      <c r="E414" s="25"/>
      <c r="F414" s="25"/>
      <c r="G414" s="25"/>
      <c r="H414" s="25">
        <v>2.33E-3</v>
      </c>
      <c r="I414" s="25">
        <f t="shared" si="63"/>
        <v>1.1149999999999999E-3</v>
      </c>
      <c r="J414" s="25"/>
      <c r="K414" s="25"/>
      <c r="L414" s="25"/>
      <c r="M414" s="25">
        <v>2.9299999999999999E-3</v>
      </c>
      <c r="N414" s="25">
        <f t="shared" si="65"/>
        <v>1.7149999999999997E-3</v>
      </c>
      <c r="O414" s="25"/>
      <c r="P414" s="25"/>
      <c r="Q414" s="25"/>
      <c r="R414" s="25">
        <v>2.2300000000000002E-3</v>
      </c>
      <c r="S414" s="25">
        <f t="shared" si="64"/>
        <v>1.2150000000000002E-3</v>
      </c>
    </row>
    <row r="415" spans="1:19" s="15" customFormat="1">
      <c r="A415" s="18">
        <v>663</v>
      </c>
      <c r="B415" s="25">
        <v>-2.1000000000000001E-4</v>
      </c>
      <c r="C415" s="25">
        <v>1.6000000000000001E-4</v>
      </c>
      <c r="D415" s="25">
        <f t="shared" si="62"/>
        <v>-8.0499999999999994E-4</v>
      </c>
      <c r="E415" s="25"/>
      <c r="F415" s="25"/>
      <c r="G415" s="25"/>
      <c r="H415" s="25">
        <v>2.3E-3</v>
      </c>
      <c r="I415" s="25">
        <f t="shared" si="63"/>
        <v>1.335E-3</v>
      </c>
      <c r="J415" s="25"/>
      <c r="K415" s="25"/>
      <c r="L415" s="25"/>
      <c r="M415" s="25">
        <v>2.96E-3</v>
      </c>
      <c r="N415" s="25">
        <f t="shared" si="65"/>
        <v>1.9950000000000002E-3</v>
      </c>
      <c r="O415" s="25"/>
      <c r="P415" s="25"/>
      <c r="Q415" s="25"/>
      <c r="R415" s="25">
        <v>2.14E-3</v>
      </c>
      <c r="S415" s="25">
        <f t="shared" si="64"/>
        <v>9.6499999999999993E-4</v>
      </c>
    </row>
    <row r="416" spans="1:19" s="15" customFormat="1">
      <c r="A416" s="18">
        <v>664</v>
      </c>
      <c r="B416" s="25">
        <v>6.8999999999999997E-5</v>
      </c>
      <c r="C416" s="25">
        <v>1.2E-4</v>
      </c>
      <c r="D416" s="25">
        <f t="shared" si="62"/>
        <v>-1.0394999999999998E-3</v>
      </c>
      <c r="E416" s="25"/>
      <c r="F416" s="25"/>
      <c r="G416" s="25"/>
      <c r="H416" s="25">
        <v>2.33E-3</v>
      </c>
      <c r="I416" s="25">
        <f t="shared" si="63"/>
        <v>1.1705000000000001E-3</v>
      </c>
      <c r="J416" s="25"/>
      <c r="K416" s="25"/>
      <c r="L416" s="25"/>
      <c r="M416" s="25">
        <v>2.9099999999999998E-3</v>
      </c>
      <c r="N416" s="25">
        <f t="shared" si="65"/>
        <v>1.7504999999999999E-3</v>
      </c>
      <c r="O416" s="25"/>
      <c r="P416" s="25"/>
      <c r="Q416" s="25"/>
      <c r="R416" s="25">
        <v>2.2499999999999998E-3</v>
      </c>
      <c r="S416" s="25">
        <f t="shared" si="64"/>
        <v>1.1594999999999999E-3</v>
      </c>
    </row>
    <row r="417" spans="1:19" s="15" customFormat="1">
      <c r="A417" s="18">
        <v>665</v>
      </c>
      <c r="B417" s="25">
        <v>-8.0000000000000007E-5</v>
      </c>
      <c r="C417" s="25">
        <v>2.0000000000000001E-4</v>
      </c>
      <c r="D417" s="25">
        <f t="shared" si="62"/>
        <v>-7.7500000000000008E-4</v>
      </c>
      <c r="E417" s="25"/>
      <c r="F417" s="25"/>
      <c r="G417" s="25"/>
      <c r="H417" s="25">
        <v>2.32E-3</v>
      </c>
      <c r="I417" s="25">
        <f t="shared" si="63"/>
        <v>1.3449999999999998E-3</v>
      </c>
      <c r="J417" s="25"/>
      <c r="K417" s="25"/>
      <c r="L417" s="25"/>
      <c r="M417" s="25">
        <v>2.8800000000000002E-3</v>
      </c>
      <c r="N417" s="25">
        <f t="shared" si="65"/>
        <v>1.905E-3</v>
      </c>
      <c r="O417" s="25"/>
      <c r="P417" s="25"/>
      <c r="Q417" s="25"/>
      <c r="R417" s="25">
        <v>2.0300000000000001E-3</v>
      </c>
      <c r="S417" s="25">
        <f t="shared" si="64"/>
        <v>9.7500000000000006E-4</v>
      </c>
    </row>
    <row r="418" spans="1:19" s="15" customFormat="1">
      <c r="A418" s="18">
        <v>666</v>
      </c>
      <c r="B418" s="25">
        <v>-1.0000000000000001E-5</v>
      </c>
      <c r="C418" s="25">
        <v>2.5000000000000001E-4</v>
      </c>
      <c r="D418" s="25">
        <f t="shared" si="62"/>
        <v>-8.9999999999999998E-4</v>
      </c>
      <c r="E418" s="25"/>
      <c r="F418" s="25"/>
      <c r="G418" s="25"/>
      <c r="H418" s="25">
        <v>2.3600000000000001E-3</v>
      </c>
      <c r="I418" s="25">
        <f t="shared" si="63"/>
        <v>1.2100000000000001E-3</v>
      </c>
      <c r="J418" s="25"/>
      <c r="K418" s="25"/>
      <c r="L418" s="25"/>
      <c r="M418" s="25">
        <v>3.0100000000000001E-3</v>
      </c>
      <c r="N418" s="25">
        <f t="shared" si="65"/>
        <v>1.8600000000000001E-3</v>
      </c>
      <c r="O418" s="25"/>
      <c r="P418" s="25"/>
      <c r="Q418" s="25"/>
      <c r="R418" s="25">
        <v>2.31E-3</v>
      </c>
      <c r="S418" s="25">
        <f t="shared" si="64"/>
        <v>1.15E-3</v>
      </c>
    </row>
    <row r="419" spans="1:19" s="15" customFormat="1">
      <c r="A419" s="18">
        <v>667</v>
      </c>
      <c r="B419" s="25">
        <v>5.1000000000000004E-4</v>
      </c>
      <c r="C419" s="25">
        <v>2.9E-4</v>
      </c>
      <c r="D419" s="25">
        <f t="shared" si="62"/>
        <v>-1.0549999999999999E-3</v>
      </c>
      <c r="E419" s="25"/>
      <c r="F419" s="25"/>
      <c r="G419" s="25"/>
      <c r="H419" s="25">
        <v>2.32E-3</v>
      </c>
      <c r="I419" s="25">
        <f t="shared" si="63"/>
        <v>9.7499999999999996E-4</v>
      </c>
      <c r="J419" s="25"/>
      <c r="K419" s="25"/>
      <c r="L419" s="25"/>
      <c r="M419" s="25">
        <v>3.0000000000000001E-3</v>
      </c>
      <c r="N419" s="25">
        <f t="shared" si="65"/>
        <v>1.655E-3</v>
      </c>
      <c r="O419" s="25"/>
      <c r="P419" s="25"/>
      <c r="Q419" s="25"/>
      <c r="R419" s="25">
        <v>2.1800000000000001E-3</v>
      </c>
      <c r="S419" s="25">
        <f t="shared" si="64"/>
        <v>1.3450000000000001E-3</v>
      </c>
    </row>
    <row r="420" spans="1:19" s="15" customFormat="1">
      <c r="A420" s="18">
        <v>668</v>
      </c>
      <c r="B420" s="25">
        <v>-6.4999999999999997E-4</v>
      </c>
      <c r="C420" s="25">
        <v>2.5000000000000001E-4</v>
      </c>
      <c r="D420" s="25">
        <f t="shared" si="62"/>
        <v>-4.6499999999999992E-4</v>
      </c>
      <c r="E420" s="25"/>
      <c r="F420" s="25"/>
      <c r="G420" s="25"/>
      <c r="H420" s="25">
        <v>2.3999999999999998E-3</v>
      </c>
      <c r="I420" s="25">
        <f t="shared" si="63"/>
        <v>1.6849999999999999E-3</v>
      </c>
      <c r="J420" s="25"/>
      <c r="K420" s="25"/>
      <c r="L420" s="25"/>
      <c r="M420" s="25">
        <v>2.9099999999999998E-3</v>
      </c>
      <c r="N420" s="25">
        <f t="shared" si="65"/>
        <v>2.1949999999999999E-3</v>
      </c>
      <c r="O420" s="25"/>
      <c r="P420" s="25"/>
      <c r="Q420" s="25"/>
      <c r="R420" s="25">
        <v>2.0799999999999998E-3</v>
      </c>
      <c r="S420" s="25">
        <f t="shared" si="64"/>
        <v>7.1499999999999992E-4</v>
      </c>
    </row>
    <row r="421" spans="1:19" s="15" customFormat="1">
      <c r="A421" s="18">
        <v>669</v>
      </c>
      <c r="B421" s="25">
        <v>6.7000000000000002E-4</v>
      </c>
      <c r="C421" s="25">
        <v>2.3000000000000001E-4</v>
      </c>
      <c r="D421" s="25">
        <f t="shared" si="62"/>
        <v>-1.17E-3</v>
      </c>
      <c r="E421" s="25"/>
      <c r="F421" s="25"/>
      <c r="G421" s="25"/>
      <c r="H421" s="25">
        <v>2.3800000000000002E-3</v>
      </c>
      <c r="I421" s="25">
        <f t="shared" si="63"/>
        <v>9.8000000000000019E-4</v>
      </c>
      <c r="J421" s="25"/>
      <c r="K421" s="25"/>
      <c r="L421" s="25"/>
      <c r="M421" s="25">
        <v>2.96E-3</v>
      </c>
      <c r="N421" s="25">
        <f t="shared" si="65"/>
        <v>1.56E-3</v>
      </c>
      <c r="O421" s="25"/>
      <c r="P421" s="25"/>
      <c r="Q421" s="25"/>
      <c r="R421" s="25">
        <v>2.1299999999999999E-3</v>
      </c>
      <c r="S421" s="25">
        <f t="shared" si="64"/>
        <v>1.4E-3</v>
      </c>
    </row>
    <row r="422" spans="1:19" s="15" customFormat="1">
      <c r="A422" s="18">
        <v>670</v>
      </c>
      <c r="B422" s="25">
        <v>-9.2000000000000003E-4</v>
      </c>
      <c r="C422" s="25">
        <v>2.9999999999999997E-4</v>
      </c>
      <c r="D422" s="25">
        <f t="shared" si="62"/>
        <v>-3.1500000000000001E-4</v>
      </c>
      <c r="E422" s="25"/>
      <c r="F422" s="25"/>
      <c r="G422" s="25"/>
      <c r="H422" s="25">
        <v>2.32E-3</v>
      </c>
      <c r="I422" s="25">
        <f t="shared" si="63"/>
        <v>1.7049999999999999E-3</v>
      </c>
      <c r="J422" s="25"/>
      <c r="K422" s="25"/>
      <c r="L422" s="25"/>
      <c r="M422" s="25">
        <v>2.8999999999999998E-3</v>
      </c>
      <c r="N422" s="25">
        <f t="shared" si="65"/>
        <v>2.2849999999999997E-3</v>
      </c>
      <c r="O422" s="25"/>
      <c r="P422" s="25"/>
      <c r="Q422" s="25"/>
      <c r="R422" s="25">
        <v>2.15E-3</v>
      </c>
      <c r="S422" s="25">
        <f t="shared" si="64"/>
        <v>6.1499999999999999E-4</v>
      </c>
    </row>
    <row r="423" spans="1:19" s="15" customFormat="1">
      <c r="A423" s="18">
        <v>671</v>
      </c>
      <c r="B423" s="25">
        <v>8.5999999999999998E-4</v>
      </c>
      <c r="C423" s="25">
        <v>1.6000000000000001E-4</v>
      </c>
      <c r="D423" s="25">
        <f t="shared" si="62"/>
        <v>-1.315E-3</v>
      </c>
      <c r="E423" s="25"/>
      <c r="F423" s="25"/>
      <c r="G423" s="25"/>
      <c r="H423" s="25">
        <v>2.2200000000000002E-3</v>
      </c>
      <c r="I423" s="25">
        <f t="shared" si="63"/>
        <v>7.4500000000000022E-4</v>
      </c>
      <c r="J423" s="25"/>
      <c r="K423" s="25"/>
      <c r="L423" s="25"/>
      <c r="M423" s="25">
        <v>2.8400000000000001E-3</v>
      </c>
      <c r="N423" s="25">
        <f t="shared" si="65"/>
        <v>1.3650000000000001E-3</v>
      </c>
      <c r="O423" s="25"/>
      <c r="P423" s="25"/>
      <c r="Q423" s="25"/>
      <c r="R423" s="25">
        <v>2.0899999999999998E-3</v>
      </c>
      <c r="S423" s="25">
        <f t="shared" si="64"/>
        <v>1.475E-3</v>
      </c>
    </row>
    <row r="424" spans="1:19" s="15" customFormat="1">
      <c r="A424" s="18">
        <v>672</v>
      </c>
      <c r="B424" s="25">
        <v>-2.0000000000000001E-4</v>
      </c>
      <c r="C424" s="25">
        <v>1.2E-4</v>
      </c>
      <c r="D424" s="25">
        <f t="shared" si="62"/>
        <v>-8.1499999999999986E-4</v>
      </c>
      <c r="E424" s="25"/>
      <c r="F424" s="25"/>
      <c r="G424" s="25"/>
      <c r="H424" s="25">
        <v>2.1700000000000001E-3</v>
      </c>
      <c r="I424" s="25">
        <f t="shared" si="63"/>
        <v>1.2350000000000002E-3</v>
      </c>
      <c r="J424" s="25"/>
      <c r="K424" s="25"/>
      <c r="L424" s="25"/>
      <c r="M424" s="25">
        <v>2.8999999999999998E-3</v>
      </c>
      <c r="N424" s="25">
        <f t="shared" si="65"/>
        <v>1.9649999999999997E-3</v>
      </c>
      <c r="O424" s="25"/>
      <c r="P424" s="25"/>
      <c r="Q424" s="25"/>
      <c r="R424" s="25">
        <v>2.0699999999999998E-3</v>
      </c>
      <c r="S424" s="25">
        <f t="shared" si="64"/>
        <v>9.3499999999999985E-4</v>
      </c>
    </row>
    <row r="425" spans="1:19" s="15" customFormat="1">
      <c r="A425" s="18">
        <v>673</v>
      </c>
      <c r="B425" s="25">
        <v>5.9000000000000003E-4</v>
      </c>
      <c r="C425" s="25">
        <v>1E-4</v>
      </c>
      <c r="D425" s="25">
        <f t="shared" si="62"/>
        <v>-1.2050000000000001E-3</v>
      </c>
      <c r="E425" s="25"/>
      <c r="F425" s="25"/>
      <c r="G425" s="25"/>
      <c r="H425" s="25">
        <v>2.1299999999999999E-3</v>
      </c>
      <c r="I425" s="25">
        <f t="shared" si="63"/>
        <v>8.2499999999999978E-4</v>
      </c>
      <c r="J425" s="25"/>
      <c r="K425" s="25"/>
      <c r="L425" s="25"/>
      <c r="M425" s="25">
        <v>2.82E-3</v>
      </c>
      <c r="N425" s="25">
        <f t="shared" si="65"/>
        <v>1.5149999999999999E-3</v>
      </c>
      <c r="O425" s="25"/>
      <c r="P425" s="25"/>
      <c r="Q425" s="25"/>
      <c r="R425" s="25">
        <v>2.0200000000000001E-3</v>
      </c>
      <c r="S425" s="25">
        <f t="shared" si="64"/>
        <v>1.3050000000000002E-3</v>
      </c>
    </row>
    <row r="426" spans="1:19" s="15" customFormat="1">
      <c r="A426" s="18">
        <v>674</v>
      </c>
      <c r="B426" s="25">
        <v>-1.1E-4</v>
      </c>
      <c r="C426" s="25">
        <v>2.7E-4</v>
      </c>
      <c r="D426" s="25">
        <f t="shared" si="62"/>
        <v>-8.1499999999999997E-4</v>
      </c>
      <c r="E426" s="25"/>
      <c r="F426" s="25"/>
      <c r="G426" s="25"/>
      <c r="H426" s="25">
        <v>2.2300000000000002E-3</v>
      </c>
      <c r="I426" s="25">
        <f t="shared" si="63"/>
        <v>1.1450000000000002E-3</v>
      </c>
      <c r="J426" s="25"/>
      <c r="K426" s="25"/>
      <c r="L426" s="25"/>
      <c r="M426" s="25">
        <v>2.81E-3</v>
      </c>
      <c r="N426" s="25">
        <f t="shared" si="65"/>
        <v>1.725E-3</v>
      </c>
      <c r="O426" s="25"/>
      <c r="P426" s="25"/>
      <c r="Q426" s="25"/>
      <c r="R426" s="25">
        <v>2.2799999999999999E-3</v>
      </c>
      <c r="S426" s="25">
        <f t="shared" si="64"/>
        <v>1.085E-3</v>
      </c>
    </row>
    <row r="427" spans="1:19" s="15" customFormat="1">
      <c r="A427" s="18">
        <v>675</v>
      </c>
      <c r="B427" s="25">
        <v>4.2999999999999999E-4</v>
      </c>
      <c r="C427" s="25">
        <v>2.5999999999999998E-4</v>
      </c>
      <c r="D427" s="25">
        <f t="shared" si="62"/>
        <v>-9.6999999999999994E-4</v>
      </c>
      <c r="E427" s="25"/>
      <c r="F427" s="25"/>
      <c r="G427" s="25"/>
      <c r="H427" s="25">
        <v>2.2000000000000001E-3</v>
      </c>
      <c r="I427" s="25">
        <f t="shared" si="63"/>
        <v>9.7000000000000016E-4</v>
      </c>
      <c r="J427" s="25"/>
      <c r="K427" s="25"/>
      <c r="L427" s="25"/>
      <c r="M427" s="25">
        <v>2.8400000000000001E-3</v>
      </c>
      <c r="N427" s="25">
        <f t="shared" si="65"/>
        <v>1.6100000000000001E-3</v>
      </c>
      <c r="O427" s="25"/>
      <c r="P427" s="25"/>
      <c r="Q427" s="25"/>
      <c r="R427" s="25">
        <v>2.0300000000000001E-3</v>
      </c>
      <c r="S427" s="25">
        <f t="shared" si="64"/>
        <v>1.23E-3</v>
      </c>
    </row>
    <row r="428" spans="1:19" s="15" customFormat="1">
      <c r="A428" s="18">
        <v>676</v>
      </c>
      <c r="B428" s="25">
        <v>-3.1E-4</v>
      </c>
      <c r="C428" s="25">
        <v>1E-4</v>
      </c>
      <c r="D428" s="25">
        <f t="shared" si="62"/>
        <v>-9.0499999999999999E-4</v>
      </c>
      <c r="E428" s="25"/>
      <c r="F428" s="25"/>
      <c r="G428" s="25"/>
      <c r="H428" s="25">
        <v>2.2200000000000002E-3</v>
      </c>
      <c r="I428" s="25">
        <f t="shared" si="63"/>
        <v>1.2150000000000002E-3</v>
      </c>
      <c r="J428" s="25"/>
      <c r="K428" s="25"/>
      <c r="L428" s="25"/>
      <c r="M428" s="25">
        <v>2.82E-3</v>
      </c>
      <c r="N428" s="25">
        <f t="shared" si="65"/>
        <v>1.815E-3</v>
      </c>
      <c r="O428" s="25"/>
      <c r="P428" s="25"/>
      <c r="Q428" s="25"/>
      <c r="R428" s="25">
        <v>2.32E-3</v>
      </c>
      <c r="S428" s="25">
        <f t="shared" si="64"/>
        <v>1.005E-3</v>
      </c>
    </row>
    <row r="429" spans="1:19" s="15" customFormat="1">
      <c r="A429" s="18">
        <v>677</v>
      </c>
      <c r="B429" s="25">
        <v>2.0000000000000001E-4</v>
      </c>
      <c r="C429" s="25">
        <v>1.9000000000000001E-4</v>
      </c>
      <c r="D429" s="25">
        <f t="shared" si="62"/>
        <v>-9.4000000000000008E-4</v>
      </c>
      <c r="E429" s="25"/>
      <c r="F429" s="25"/>
      <c r="G429" s="25"/>
      <c r="H429" s="25">
        <v>2.2499999999999998E-3</v>
      </c>
      <c r="I429" s="25">
        <f t="shared" si="63"/>
        <v>1.1199999999999997E-3</v>
      </c>
      <c r="J429" s="25"/>
      <c r="K429" s="25"/>
      <c r="L429" s="25"/>
      <c r="M429" s="25">
        <v>2.8700000000000002E-3</v>
      </c>
      <c r="N429" s="25">
        <f t="shared" si="65"/>
        <v>1.74E-3</v>
      </c>
      <c r="O429" s="25"/>
      <c r="P429" s="25"/>
      <c r="Q429" s="25"/>
      <c r="R429" s="25">
        <v>2.0600000000000002E-3</v>
      </c>
      <c r="S429" s="25">
        <f t="shared" si="64"/>
        <v>1.1300000000000001E-3</v>
      </c>
    </row>
    <row r="430" spans="1:19" s="15" customFormat="1">
      <c r="A430" s="18">
        <v>678</v>
      </c>
      <c r="B430" s="25">
        <v>-5.0000000000000002E-5</v>
      </c>
      <c r="C430" s="25">
        <v>1.1E-4</v>
      </c>
      <c r="D430" s="25">
        <f t="shared" si="62"/>
        <v>-9.4499999999999998E-4</v>
      </c>
      <c r="E430" s="25"/>
      <c r="F430" s="25"/>
      <c r="G430" s="25"/>
      <c r="H430" s="25">
        <v>2.0400000000000001E-3</v>
      </c>
      <c r="I430" s="25">
        <f t="shared" si="63"/>
        <v>9.850000000000002E-4</v>
      </c>
      <c r="J430" s="25"/>
      <c r="K430" s="25"/>
      <c r="L430" s="25"/>
      <c r="M430" s="25">
        <v>2.7399999999999998E-3</v>
      </c>
      <c r="N430" s="25">
        <f t="shared" si="65"/>
        <v>1.6849999999999999E-3</v>
      </c>
      <c r="O430" s="25"/>
      <c r="P430" s="25"/>
      <c r="Q430" s="25"/>
      <c r="R430" s="25">
        <v>2.16E-3</v>
      </c>
      <c r="S430" s="25">
        <f t="shared" si="64"/>
        <v>1.0549999999999999E-3</v>
      </c>
    </row>
    <row r="431" spans="1:19" s="15" customFormat="1">
      <c r="A431" s="18">
        <v>679</v>
      </c>
      <c r="B431" s="25">
        <v>2.7E-4</v>
      </c>
      <c r="C431" s="25">
        <v>1.6000000000000001E-4</v>
      </c>
      <c r="D431" s="25">
        <f t="shared" si="62"/>
        <v>-9.4500000000000009E-4</v>
      </c>
      <c r="E431" s="25"/>
      <c r="F431" s="25"/>
      <c r="G431" s="25"/>
      <c r="H431" s="25">
        <v>2.2300000000000002E-3</v>
      </c>
      <c r="I431" s="25">
        <f t="shared" si="63"/>
        <v>1.1250000000000001E-3</v>
      </c>
      <c r="J431" s="25"/>
      <c r="K431" s="25"/>
      <c r="L431" s="25"/>
      <c r="M431" s="25">
        <v>2.8300000000000001E-3</v>
      </c>
      <c r="N431" s="25">
        <f t="shared" si="65"/>
        <v>1.725E-3</v>
      </c>
      <c r="O431" s="25"/>
      <c r="P431" s="25"/>
      <c r="Q431" s="25"/>
      <c r="R431" s="25">
        <v>1.9400000000000001E-3</v>
      </c>
      <c r="S431" s="25">
        <f t="shared" si="64"/>
        <v>1.1050000000000001E-3</v>
      </c>
    </row>
    <row r="432" spans="1:19" s="15" customFormat="1">
      <c r="A432" s="18">
        <v>680</v>
      </c>
      <c r="B432" s="25">
        <v>-3.0000000000000001E-5</v>
      </c>
      <c r="C432" s="25">
        <v>1.8000000000000001E-4</v>
      </c>
      <c r="D432" s="25">
        <f t="shared" si="62"/>
        <v>-8.9999999999999998E-4</v>
      </c>
      <c r="E432" s="25"/>
      <c r="F432" s="25"/>
      <c r="G432" s="25"/>
      <c r="H432" s="25">
        <v>2.14E-3</v>
      </c>
      <c r="I432" s="25">
        <f t="shared" si="63"/>
        <v>1.06E-3</v>
      </c>
      <c r="J432" s="25"/>
      <c r="K432" s="25"/>
      <c r="L432" s="25"/>
      <c r="M432" s="25">
        <v>2.7100000000000002E-3</v>
      </c>
      <c r="N432" s="25">
        <f t="shared" si="65"/>
        <v>1.6300000000000002E-3</v>
      </c>
      <c r="O432" s="25"/>
      <c r="P432" s="25"/>
      <c r="Q432" s="25"/>
      <c r="R432" s="25">
        <v>2.1900000000000001E-3</v>
      </c>
      <c r="S432" s="25">
        <f t="shared" si="64"/>
        <v>1.08E-3</v>
      </c>
    </row>
    <row r="433" spans="1:19" s="15" customFormat="1">
      <c r="A433" s="18">
        <v>681</v>
      </c>
      <c r="B433" s="25">
        <v>2.5000000000000001E-4</v>
      </c>
      <c r="C433" s="25">
        <v>-2.0000000000000002E-5</v>
      </c>
      <c r="D433" s="25">
        <f t="shared" si="62"/>
        <v>-1.16E-3</v>
      </c>
      <c r="E433" s="25"/>
      <c r="F433" s="25"/>
      <c r="G433" s="25"/>
      <c r="H433" s="25">
        <v>2.0899999999999998E-3</v>
      </c>
      <c r="I433" s="25">
        <f t="shared" si="63"/>
        <v>9.4999999999999989E-4</v>
      </c>
      <c r="J433" s="25"/>
      <c r="K433" s="25"/>
      <c r="L433" s="25"/>
      <c r="M433" s="25">
        <v>2.7000000000000001E-3</v>
      </c>
      <c r="N433" s="25">
        <f t="shared" si="65"/>
        <v>1.5600000000000002E-3</v>
      </c>
      <c r="O433" s="25"/>
      <c r="P433" s="25"/>
      <c r="Q433" s="25"/>
      <c r="R433" s="25">
        <v>2.0300000000000001E-3</v>
      </c>
      <c r="S433" s="25">
        <f t="shared" si="64"/>
        <v>1.14E-3</v>
      </c>
    </row>
    <row r="434" spans="1:19" s="15" customFormat="1">
      <c r="A434" s="18">
        <v>682</v>
      </c>
      <c r="B434" s="25">
        <v>-5.0000000000000002E-5</v>
      </c>
      <c r="C434" s="25">
        <v>1E-4</v>
      </c>
      <c r="D434" s="25">
        <f t="shared" si="62"/>
        <v>-8.7000000000000001E-4</v>
      </c>
      <c r="E434" s="25"/>
      <c r="F434" s="25"/>
      <c r="G434" s="25"/>
      <c r="H434" s="25">
        <v>1.97E-3</v>
      </c>
      <c r="I434" s="25">
        <f t="shared" si="63"/>
        <v>1E-3</v>
      </c>
      <c r="J434" s="25"/>
      <c r="K434" s="25"/>
      <c r="L434" s="25"/>
      <c r="M434" s="25">
        <v>2.5500000000000002E-3</v>
      </c>
      <c r="N434" s="25">
        <f t="shared" si="65"/>
        <v>1.5800000000000002E-3</v>
      </c>
      <c r="O434" s="25"/>
      <c r="P434" s="25"/>
      <c r="Q434" s="25"/>
      <c r="R434" s="25">
        <v>1.99E-3</v>
      </c>
      <c r="S434" s="25">
        <f t="shared" si="64"/>
        <v>9.7000000000000005E-4</v>
      </c>
    </row>
    <row r="435" spans="1:19" s="15" customFormat="1">
      <c r="A435" s="18">
        <v>683</v>
      </c>
      <c r="B435" s="25">
        <v>1.0000000000000001E-5</v>
      </c>
      <c r="C435" s="25">
        <v>1.1E-4</v>
      </c>
      <c r="D435" s="25">
        <f t="shared" si="62"/>
        <v>-8.5500000000000007E-4</v>
      </c>
      <c r="E435" s="25"/>
      <c r="F435" s="25"/>
      <c r="G435" s="25"/>
      <c r="H435" s="25">
        <v>2.1299999999999999E-3</v>
      </c>
      <c r="I435" s="25">
        <f t="shared" si="63"/>
        <v>1.1649999999999998E-3</v>
      </c>
      <c r="J435" s="25"/>
      <c r="K435" s="25"/>
      <c r="L435" s="25"/>
      <c r="M435" s="25">
        <v>2.7200000000000002E-3</v>
      </c>
      <c r="N435" s="25">
        <f t="shared" si="65"/>
        <v>1.755E-3</v>
      </c>
      <c r="O435" s="25"/>
      <c r="P435" s="25"/>
      <c r="Q435" s="25"/>
      <c r="R435" s="25">
        <v>1.92E-3</v>
      </c>
      <c r="S435" s="25">
        <f t="shared" si="64"/>
        <v>9.6500000000000004E-4</v>
      </c>
    </row>
    <row r="436" spans="1:19" s="15" customFormat="1">
      <c r="A436" s="18">
        <v>684</v>
      </c>
      <c r="B436" s="25">
        <v>1.2E-4</v>
      </c>
      <c r="C436" s="25">
        <v>2.0000000000000002E-5</v>
      </c>
      <c r="D436" s="25">
        <f t="shared" si="62"/>
        <v>-1.0199999999999999E-3</v>
      </c>
      <c r="E436" s="25"/>
      <c r="F436" s="25"/>
      <c r="G436" s="25"/>
      <c r="H436" s="25">
        <v>2.0400000000000001E-3</v>
      </c>
      <c r="I436" s="25">
        <f t="shared" si="63"/>
        <v>1.0000000000000002E-3</v>
      </c>
      <c r="J436" s="25"/>
      <c r="K436" s="25"/>
      <c r="L436" s="25"/>
      <c r="M436" s="25">
        <v>2.64E-3</v>
      </c>
      <c r="N436" s="25">
        <f t="shared" si="65"/>
        <v>1.6000000000000001E-3</v>
      </c>
      <c r="O436" s="25"/>
      <c r="P436" s="25"/>
      <c r="Q436" s="25"/>
      <c r="R436" s="25">
        <v>1.9599999999999999E-3</v>
      </c>
      <c r="S436" s="25">
        <f t="shared" si="64"/>
        <v>1.0399999999999999E-3</v>
      </c>
    </row>
    <row r="437" spans="1:19" s="15" customFormat="1">
      <c r="A437" s="18">
        <v>685</v>
      </c>
      <c r="B437" s="25">
        <v>2.3000000000000001E-4</v>
      </c>
      <c r="C437" s="25">
        <v>5.0000000000000002E-5</v>
      </c>
      <c r="D437" s="25">
        <f t="shared" si="62"/>
        <v>-1.1050000000000001E-3</v>
      </c>
      <c r="E437" s="25"/>
      <c r="F437" s="25"/>
      <c r="G437" s="25"/>
      <c r="H437" s="25">
        <v>2.0200000000000001E-3</v>
      </c>
      <c r="I437" s="25">
        <f t="shared" si="63"/>
        <v>8.650000000000001E-4</v>
      </c>
      <c r="J437" s="25"/>
      <c r="K437" s="25"/>
      <c r="L437" s="25"/>
      <c r="M437" s="25">
        <v>2.5999999999999999E-3</v>
      </c>
      <c r="N437" s="25">
        <f t="shared" si="65"/>
        <v>1.4449999999999999E-3</v>
      </c>
      <c r="O437" s="25"/>
      <c r="P437" s="25"/>
      <c r="Q437" s="25"/>
      <c r="R437" s="25">
        <v>2.0799999999999998E-3</v>
      </c>
      <c r="S437" s="25">
        <f t="shared" si="64"/>
        <v>1.155E-3</v>
      </c>
    </row>
    <row r="438" spans="1:19" s="15" customFormat="1">
      <c r="A438" s="18">
        <v>686</v>
      </c>
      <c r="B438" s="25">
        <v>-1.2E-4</v>
      </c>
      <c r="C438" s="25">
        <v>-1.0000000000000001E-5</v>
      </c>
      <c r="D438" s="25">
        <f t="shared" si="62"/>
        <v>-9.4499999999999998E-4</v>
      </c>
      <c r="E438" s="25"/>
      <c r="F438" s="25"/>
      <c r="G438" s="25"/>
      <c r="H438" s="25">
        <v>2.0100000000000001E-3</v>
      </c>
      <c r="I438" s="25">
        <f t="shared" si="63"/>
        <v>1.075E-3</v>
      </c>
      <c r="J438" s="25"/>
      <c r="K438" s="25"/>
      <c r="L438" s="25"/>
      <c r="M438" s="25">
        <v>2.5500000000000002E-3</v>
      </c>
      <c r="N438" s="25">
        <f t="shared" si="65"/>
        <v>1.6150000000000001E-3</v>
      </c>
      <c r="O438" s="25"/>
      <c r="P438" s="25"/>
      <c r="Q438" s="25"/>
      <c r="R438" s="25">
        <v>1.99E-3</v>
      </c>
      <c r="S438" s="25">
        <f t="shared" si="64"/>
        <v>9.3499999999999996E-4</v>
      </c>
    </row>
    <row r="439" spans="1:19" s="15" customFormat="1">
      <c r="A439" s="18">
        <v>687</v>
      </c>
      <c r="B439" s="25">
        <v>-6.0000000000000002E-5</v>
      </c>
      <c r="C439" s="25">
        <v>-1.0000000000000001E-5</v>
      </c>
      <c r="D439" s="25">
        <f t="shared" si="62"/>
        <v>-9.7999999999999997E-4</v>
      </c>
      <c r="E439" s="25"/>
      <c r="F439" s="25"/>
      <c r="G439" s="25"/>
      <c r="H439" s="25">
        <v>2.0400000000000001E-3</v>
      </c>
      <c r="I439" s="25">
        <f t="shared" si="63"/>
        <v>1.0700000000000002E-3</v>
      </c>
      <c r="J439" s="25"/>
      <c r="K439" s="25"/>
      <c r="L439" s="25"/>
      <c r="M439" s="25">
        <v>2.6099999999999999E-3</v>
      </c>
      <c r="N439" s="25">
        <f t="shared" si="65"/>
        <v>1.64E-3</v>
      </c>
      <c r="O439" s="25"/>
      <c r="P439" s="25"/>
      <c r="Q439" s="25"/>
      <c r="R439" s="25">
        <v>2E-3</v>
      </c>
      <c r="S439" s="25">
        <f t="shared" si="64"/>
        <v>9.7000000000000005E-4</v>
      </c>
    </row>
    <row r="440" spans="1:19" s="15" customFormat="1">
      <c r="A440" s="18">
        <v>688</v>
      </c>
      <c r="B440" s="25">
        <v>5.0000000000000002E-5</v>
      </c>
      <c r="C440" s="25">
        <v>2.0000000000000002E-5</v>
      </c>
      <c r="D440" s="25">
        <f t="shared" si="62"/>
        <v>-9.7999999999999997E-4</v>
      </c>
      <c r="E440" s="25"/>
      <c r="F440" s="25"/>
      <c r="G440" s="25"/>
      <c r="H440" s="25">
        <v>1.99E-3</v>
      </c>
      <c r="I440" s="25">
        <f t="shared" si="63"/>
        <v>9.8999999999999999E-4</v>
      </c>
      <c r="J440" s="25"/>
      <c r="K440" s="25"/>
      <c r="L440" s="25"/>
      <c r="M440" s="25">
        <v>2.63E-3</v>
      </c>
      <c r="N440" s="25">
        <f t="shared" si="65"/>
        <v>1.6299999999999999E-3</v>
      </c>
      <c r="O440" s="25"/>
      <c r="P440" s="25"/>
      <c r="Q440" s="25"/>
      <c r="R440" s="25">
        <v>1.9499999999999999E-3</v>
      </c>
      <c r="S440" s="25">
        <f t="shared" si="64"/>
        <v>1E-3</v>
      </c>
    </row>
    <row r="441" spans="1:19" s="15" customFormat="1">
      <c r="A441" s="18">
        <v>689</v>
      </c>
      <c r="B441" s="25">
        <v>-1.1E-4</v>
      </c>
      <c r="C441" s="25">
        <v>1.0000000000000001E-5</v>
      </c>
      <c r="D441" s="25">
        <f t="shared" si="62"/>
        <v>-9.2999999999999995E-4</v>
      </c>
      <c r="E441" s="25"/>
      <c r="F441" s="25"/>
      <c r="G441" s="25"/>
      <c r="H441" s="25">
        <v>1.9599999999999999E-3</v>
      </c>
      <c r="I441" s="25">
        <f t="shared" si="63"/>
        <v>1.0200000000000001E-3</v>
      </c>
      <c r="J441" s="25"/>
      <c r="K441" s="25"/>
      <c r="L441" s="25"/>
      <c r="M441" s="25">
        <v>2.5899999999999999E-3</v>
      </c>
      <c r="N441" s="25">
        <f t="shared" si="65"/>
        <v>1.65E-3</v>
      </c>
      <c r="O441" s="25"/>
      <c r="P441" s="25"/>
      <c r="Q441" s="25"/>
      <c r="R441" s="25">
        <v>1.99E-3</v>
      </c>
      <c r="S441" s="25">
        <f t="shared" si="64"/>
        <v>9.3999999999999997E-4</v>
      </c>
    </row>
    <row r="442" spans="1:19" s="15" customFormat="1">
      <c r="A442" s="18">
        <v>690</v>
      </c>
      <c r="B442" s="25">
        <v>2.3000000000000001E-4</v>
      </c>
      <c r="C442" s="25">
        <v>2.0000000000000002E-5</v>
      </c>
      <c r="D442" s="25">
        <f t="shared" si="62"/>
        <v>-1.0549999999999999E-3</v>
      </c>
      <c r="E442" s="25"/>
      <c r="F442" s="25"/>
      <c r="G442" s="25"/>
      <c r="H442" s="25">
        <v>1.9400000000000001E-3</v>
      </c>
      <c r="I442" s="25">
        <f t="shared" si="63"/>
        <v>8.650000000000001E-4</v>
      </c>
      <c r="J442" s="25"/>
      <c r="K442" s="25"/>
      <c r="L442" s="25"/>
      <c r="M442" s="25">
        <v>2.5200000000000001E-3</v>
      </c>
      <c r="N442" s="25">
        <f t="shared" si="65"/>
        <v>1.4450000000000001E-3</v>
      </c>
      <c r="O442" s="25"/>
      <c r="P442" s="25"/>
      <c r="Q442" s="25"/>
      <c r="R442" s="25">
        <v>1.92E-3</v>
      </c>
      <c r="S442" s="25">
        <f t="shared" si="64"/>
        <v>1.075E-3</v>
      </c>
    </row>
    <row r="443" spans="1:19" s="15" customFormat="1">
      <c r="A443" s="18">
        <v>691</v>
      </c>
      <c r="B443" s="25">
        <v>6.0000000000000002E-5</v>
      </c>
      <c r="C443" s="25">
        <v>2.0000000000000002E-5</v>
      </c>
      <c r="D443" s="25">
        <f t="shared" si="62"/>
        <v>-9.549999999999999E-4</v>
      </c>
      <c r="E443" s="25"/>
      <c r="F443" s="25"/>
      <c r="G443" s="25"/>
      <c r="H443" s="25">
        <v>1.8699999999999999E-3</v>
      </c>
      <c r="I443" s="25">
        <f t="shared" si="63"/>
        <v>8.9499999999999996E-4</v>
      </c>
      <c r="J443" s="25"/>
      <c r="K443" s="25"/>
      <c r="L443" s="25"/>
      <c r="M443" s="25">
        <v>2.5300000000000001E-3</v>
      </c>
      <c r="N443" s="25">
        <f t="shared" si="65"/>
        <v>1.5550000000000002E-3</v>
      </c>
      <c r="O443" s="25"/>
      <c r="P443" s="25"/>
      <c r="Q443" s="25"/>
      <c r="R443" s="25">
        <v>1.89E-3</v>
      </c>
      <c r="S443" s="25">
        <f t="shared" si="64"/>
        <v>9.7499999999999996E-4</v>
      </c>
    </row>
    <row r="444" spans="1:19" s="15" customFormat="1">
      <c r="A444" s="18">
        <v>692</v>
      </c>
      <c r="B444" s="25">
        <v>-9.0000000000000006E-5</v>
      </c>
      <c r="C444" s="25">
        <v>-4.0000000000000003E-5</v>
      </c>
      <c r="D444" s="25">
        <f t="shared" si="62"/>
        <v>-9.3499999999999996E-4</v>
      </c>
      <c r="E444" s="25"/>
      <c r="F444" s="25"/>
      <c r="G444" s="25"/>
      <c r="H444" s="25">
        <v>1.9400000000000001E-3</v>
      </c>
      <c r="I444" s="25">
        <f t="shared" si="63"/>
        <v>1.0450000000000001E-3</v>
      </c>
      <c r="J444" s="25"/>
      <c r="K444" s="25"/>
      <c r="L444" s="25"/>
      <c r="M444" s="25">
        <v>2.5000000000000001E-3</v>
      </c>
      <c r="N444" s="25">
        <f t="shared" si="65"/>
        <v>1.6050000000000001E-3</v>
      </c>
      <c r="O444" s="25"/>
      <c r="P444" s="25"/>
      <c r="Q444" s="25"/>
      <c r="R444" s="25">
        <v>1.8799999999999999E-3</v>
      </c>
      <c r="S444" s="25">
        <f t="shared" si="64"/>
        <v>8.9499999999999996E-4</v>
      </c>
    </row>
    <row r="445" spans="1:19" s="15" customFormat="1">
      <c r="A445" s="18">
        <v>693</v>
      </c>
      <c r="B445" s="25">
        <v>2.0000000000000002E-5</v>
      </c>
      <c r="C445" s="25">
        <v>-3.0000000000000001E-5</v>
      </c>
      <c r="D445" s="25">
        <f t="shared" si="62"/>
        <v>-9.7499999999999996E-4</v>
      </c>
      <c r="E445" s="25"/>
      <c r="F445" s="25"/>
      <c r="G445" s="25"/>
      <c r="H445" s="25">
        <v>1.8799999999999999E-3</v>
      </c>
      <c r="I445" s="25">
        <f t="shared" si="63"/>
        <v>9.3499999999999996E-4</v>
      </c>
      <c r="J445" s="25"/>
      <c r="K445" s="25"/>
      <c r="L445" s="25"/>
      <c r="M445" s="25">
        <v>2.5200000000000001E-3</v>
      </c>
      <c r="N445" s="25">
        <f t="shared" si="65"/>
        <v>1.575E-3</v>
      </c>
      <c r="O445" s="25"/>
      <c r="P445" s="25"/>
      <c r="Q445" s="25"/>
      <c r="R445" s="25">
        <v>1.8699999999999999E-3</v>
      </c>
      <c r="S445" s="25">
        <f t="shared" si="64"/>
        <v>9.4499999999999998E-4</v>
      </c>
    </row>
    <row r="446" spans="1:19" s="15" customFormat="1">
      <c r="A446" s="18">
        <v>694</v>
      </c>
      <c r="B446" s="25">
        <v>-5.0000000000000002E-5</v>
      </c>
      <c r="C446" s="25">
        <v>-1.8000000000000001E-4</v>
      </c>
      <c r="D446" s="25">
        <f t="shared" si="62"/>
        <v>-1.0499999999999999E-3</v>
      </c>
      <c r="E446" s="25"/>
      <c r="F446" s="25"/>
      <c r="G446" s="25"/>
      <c r="H446" s="25">
        <v>1.7799999999999999E-3</v>
      </c>
      <c r="I446" s="25">
        <f t="shared" si="63"/>
        <v>9.0999999999999989E-4</v>
      </c>
      <c r="J446" s="25"/>
      <c r="K446" s="25"/>
      <c r="L446" s="25"/>
      <c r="M446" s="25">
        <v>2.4499999999999999E-3</v>
      </c>
      <c r="N446" s="25">
        <f t="shared" si="65"/>
        <v>1.5799999999999998E-3</v>
      </c>
      <c r="O446" s="25"/>
      <c r="P446" s="25"/>
      <c r="Q446" s="25"/>
      <c r="R446" s="25">
        <v>1.7899999999999999E-3</v>
      </c>
      <c r="S446" s="25">
        <f t="shared" si="64"/>
        <v>8.7000000000000001E-4</v>
      </c>
    </row>
    <row r="447" spans="1:19" s="15" customFormat="1">
      <c r="A447" s="18">
        <v>695</v>
      </c>
      <c r="B447" s="25">
        <v>5.0000000000000002E-5</v>
      </c>
      <c r="C447" s="25">
        <v>-9.0000000000000006E-5</v>
      </c>
      <c r="D447" s="25">
        <f t="shared" si="62"/>
        <v>-9.8999999999999999E-4</v>
      </c>
      <c r="E447" s="25"/>
      <c r="F447" s="25"/>
      <c r="G447" s="25"/>
      <c r="H447" s="25">
        <v>1.9E-3</v>
      </c>
      <c r="I447" s="25">
        <f t="shared" si="63"/>
        <v>1E-3</v>
      </c>
      <c r="J447" s="25"/>
      <c r="K447" s="25"/>
      <c r="L447" s="25"/>
      <c r="M447" s="25">
        <v>2.49E-3</v>
      </c>
      <c r="N447" s="25">
        <f t="shared" si="65"/>
        <v>1.5900000000000001E-3</v>
      </c>
      <c r="O447" s="25"/>
      <c r="P447" s="25"/>
      <c r="Q447" s="25"/>
      <c r="R447" s="25">
        <v>1.75E-3</v>
      </c>
      <c r="S447" s="25">
        <f t="shared" si="64"/>
        <v>8.9999999999999998E-4</v>
      </c>
    </row>
    <row r="448" spans="1:19" s="15" customFormat="1">
      <c r="A448" s="18">
        <v>696</v>
      </c>
      <c r="B448" s="25">
        <v>3.2000000000000003E-4</v>
      </c>
      <c r="C448" s="25">
        <v>-1.1E-4</v>
      </c>
      <c r="D448" s="25">
        <f t="shared" si="62"/>
        <v>-1.17E-3</v>
      </c>
      <c r="E448" s="25"/>
      <c r="F448" s="25"/>
      <c r="G448" s="25"/>
      <c r="H448" s="25">
        <v>1.8E-3</v>
      </c>
      <c r="I448" s="25">
        <f t="shared" si="63"/>
        <v>7.3999999999999999E-4</v>
      </c>
      <c r="J448" s="25"/>
      <c r="K448" s="25"/>
      <c r="L448" s="25"/>
      <c r="M448" s="25">
        <v>2.3700000000000001E-3</v>
      </c>
      <c r="N448" s="25">
        <f t="shared" si="65"/>
        <v>1.3100000000000002E-3</v>
      </c>
      <c r="O448" s="25"/>
      <c r="P448" s="25"/>
      <c r="Q448" s="25"/>
      <c r="R448" s="25">
        <v>1.8E-3</v>
      </c>
      <c r="S448" s="25">
        <f t="shared" si="64"/>
        <v>1.06E-3</v>
      </c>
    </row>
    <row r="449" spans="1:19" s="15" customFormat="1">
      <c r="A449" s="18">
        <v>697</v>
      </c>
      <c r="B449" s="25">
        <v>-1.1E-4</v>
      </c>
      <c r="C449" s="25">
        <v>-1.2999999999999999E-4</v>
      </c>
      <c r="D449" s="25">
        <f t="shared" si="62"/>
        <v>-9.6000000000000002E-4</v>
      </c>
      <c r="E449" s="25"/>
      <c r="F449" s="25"/>
      <c r="G449" s="25"/>
      <c r="H449" s="25">
        <v>1.8400000000000001E-3</v>
      </c>
      <c r="I449" s="25">
        <f t="shared" si="63"/>
        <v>1.01E-3</v>
      </c>
      <c r="J449" s="25"/>
      <c r="K449" s="25"/>
      <c r="L449" s="25"/>
      <c r="M449" s="25">
        <v>2.3900000000000002E-3</v>
      </c>
      <c r="N449" s="25">
        <f t="shared" si="65"/>
        <v>1.5600000000000002E-3</v>
      </c>
      <c r="O449" s="25"/>
      <c r="P449" s="25"/>
      <c r="Q449" s="25"/>
      <c r="R449" s="25">
        <v>1.7700000000000001E-3</v>
      </c>
      <c r="S449" s="25">
        <f t="shared" si="64"/>
        <v>8.3000000000000001E-4</v>
      </c>
    </row>
    <row r="450" spans="1:19" s="15" customFormat="1">
      <c r="A450" s="18">
        <v>698</v>
      </c>
      <c r="B450" s="25">
        <v>9.0000000000000006E-5</v>
      </c>
      <c r="C450" s="25">
        <v>-1.4999999999999999E-4</v>
      </c>
      <c r="D450" s="25">
        <f t="shared" ref="D450:D452" si="66">C450-S450</f>
        <v>-1.065E-3</v>
      </c>
      <c r="E450" s="25"/>
      <c r="F450" s="25"/>
      <c r="G450" s="25"/>
      <c r="H450" s="25">
        <v>1.72E-3</v>
      </c>
      <c r="I450" s="25">
        <f t="shared" ref="I450:I452" si="67">H450-S450</f>
        <v>8.0499999999999994E-4</v>
      </c>
      <c r="J450" s="25"/>
      <c r="K450" s="25"/>
      <c r="L450" s="25"/>
      <c r="M450" s="25">
        <v>2.33E-3</v>
      </c>
      <c r="N450" s="25">
        <f t="shared" si="65"/>
        <v>1.415E-3</v>
      </c>
      <c r="O450" s="25"/>
      <c r="P450" s="25"/>
      <c r="Q450" s="25"/>
      <c r="R450" s="25">
        <v>1.74E-3</v>
      </c>
      <c r="S450" s="25">
        <f t="shared" ref="S450:S452" si="68">(B450+R450)/2</f>
        <v>9.1500000000000001E-4</v>
      </c>
    </row>
    <row r="451" spans="1:19" s="15" customFormat="1">
      <c r="A451" s="18">
        <v>699</v>
      </c>
      <c r="B451" s="25">
        <v>-1.9000000000000001E-4</v>
      </c>
      <c r="C451" s="25">
        <v>-1.1E-4</v>
      </c>
      <c r="D451" s="25">
        <f t="shared" si="66"/>
        <v>-8.9499999999999996E-4</v>
      </c>
      <c r="E451" s="25"/>
      <c r="F451" s="25"/>
      <c r="G451" s="25"/>
      <c r="H451" s="25">
        <v>1.7700000000000001E-3</v>
      </c>
      <c r="I451" s="25">
        <f t="shared" si="67"/>
        <v>9.850000000000002E-4</v>
      </c>
      <c r="J451" s="25"/>
      <c r="K451" s="25"/>
      <c r="L451" s="25"/>
      <c r="M451" s="25">
        <v>2.3600000000000001E-3</v>
      </c>
      <c r="N451" s="25">
        <f t="shared" si="65"/>
        <v>1.575E-3</v>
      </c>
      <c r="O451" s="25"/>
      <c r="P451" s="25"/>
      <c r="Q451" s="25"/>
      <c r="R451" s="25">
        <v>1.7600000000000001E-3</v>
      </c>
      <c r="S451" s="25">
        <f t="shared" si="68"/>
        <v>7.85E-4</v>
      </c>
    </row>
    <row r="452" spans="1:19" s="15" customFormat="1">
      <c r="A452" s="18">
        <v>700</v>
      </c>
      <c r="B452" s="25">
        <v>-8.0000000000000007E-5</v>
      </c>
      <c r="C452" s="25">
        <v>-8.0000000000000007E-5</v>
      </c>
      <c r="D452" s="25">
        <f t="shared" si="66"/>
        <v>-8.7500000000000002E-4</v>
      </c>
      <c r="E452" s="25"/>
      <c r="F452" s="25"/>
      <c r="G452" s="25"/>
      <c r="H452" s="25">
        <v>1.7700000000000001E-3</v>
      </c>
      <c r="I452" s="25">
        <f t="shared" si="67"/>
        <v>9.7500000000000006E-4</v>
      </c>
      <c r="J452" s="25"/>
      <c r="K452" s="25"/>
      <c r="L452" s="25"/>
      <c r="M452" s="25">
        <v>2.3400000000000001E-3</v>
      </c>
      <c r="N452" s="25">
        <f t="shared" si="65"/>
        <v>1.5449999999999999E-3</v>
      </c>
      <c r="O452" s="25"/>
      <c r="P452" s="25"/>
      <c r="Q452" s="25"/>
      <c r="R452" s="25">
        <v>1.67E-3</v>
      </c>
      <c r="S452" s="25">
        <f t="shared" si="68"/>
        <v>7.9500000000000003E-4</v>
      </c>
    </row>
    <row r="453" spans="1:1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-8.5379999999999972E-4</v>
      </c>
      <c r="E453" s="25"/>
      <c r="F453" s="25"/>
      <c r="G453" s="25"/>
      <c r="H453" s="25"/>
      <c r="I453" s="25">
        <f t="shared" ref="I453:N453" si="69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1.315010000000001E-3</v>
      </c>
      <c r="J453" s="25"/>
      <c r="K453" s="25"/>
      <c r="L453" s="25"/>
      <c r="M453" s="25"/>
      <c r="N453" s="25">
        <f t="shared" si="69"/>
        <v>1.9804099999999997E-3</v>
      </c>
      <c r="O453" s="25"/>
      <c r="P453" s="25"/>
      <c r="Q453" s="25"/>
      <c r="R453" s="25"/>
      <c r="S453" s="25"/>
    </row>
    <row r="454" spans="1:19" s="2" customFormat="1">
      <c r="G454" s="10"/>
      <c r="L454" s="10"/>
      <c r="Q454" s="10"/>
    </row>
    <row r="455" spans="1:19" s="2" customFormat="1">
      <c r="G455" s="10"/>
      <c r="L455" s="10"/>
      <c r="Q455" s="10"/>
    </row>
    <row r="456" spans="1:19" s="2" customFormat="1">
      <c r="G456" s="10"/>
      <c r="L456" s="10"/>
      <c r="Q456" s="10"/>
    </row>
    <row r="457" spans="1:19" s="2" customFormat="1">
      <c r="G457" s="10"/>
      <c r="L457" s="10"/>
      <c r="Q457" s="10"/>
    </row>
    <row r="458" spans="1:19" s="2" customFormat="1">
      <c r="G458" s="10"/>
      <c r="L458" s="10"/>
      <c r="Q458" s="10"/>
    </row>
    <row r="459" spans="1:19" s="2" customFormat="1">
      <c r="G459" s="10"/>
      <c r="L459" s="10"/>
      <c r="Q459" s="10"/>
    </row>
    <row r="460" spans="1:19" s="2" customFormat="1">
      <c r="G460" s="10"/>
      <c r="L460" s="10"/>
      <c r="Q460" s="10"/>
    </row>
    <row r="461" spans="1:19" s="2" customFormat="1">
      <c r="G461" s="10"/>
      <c r="L461" s="10"/>
      <c r="Q461" s="10"/>
    </row>
    <row r="462" spans="1:19" s="2" customFormat="1">
      <c r="G462" s="10"/>
      <c r="L462" s="10"/>
      <c r="Q462" s="10"/>
    </row>
    <row r="463" spans="1:19" s="2" customFormat="1">
      <c r="G463" s="10"/>
      <c r="L463" s="10"/>
      <c r="Q463" s="10"/>
    </row>
    <row r="464" spans="1:19" s="2" customFormat="1">
      <c r="G464" s="10"/>
      <c r="L464" s="10"/>
      <c r="Q464" s="10"/>
    </row>
    <row r="465" spans="7:17" s="2" customFormat="1">
      <c r="G465" s="10"/>
      <c r="L465" s="10"/>
      <c r="Q465" s="10"/>
    </row>
    <row r="466" spans="7:17" s="2" customFormat="1">
      <c r="G466" s="10"/>
      <c r="L466" s="10"/>
      <c r="Q466" s="10"/>
    </row>
    <row r="467" spans="7:17" s="2" customFormat="1">
      <c r="G467" s="10"/>
      <c r="L467" s="10"/>
      <c r="Q467" s="10"/>
    </row>
    <row r="468" spans="7:17" s="2" customFormat="1">
      <c r="G468" s="10"/>
      <c r="L468" s="10"/>
      <c r="Q468" s="10"/>
    </row>
    <row r="469" spans="7:17" s="2" customFormat="1">
      <c r="G469" s="10"/>
      <c r="L469" s="10"/>
      <c r="Q469" s="10"/>
    </row>
    <row r="470" spans="7:17" s="2" customFormat="1">
      <c r="G470" s="10"/>
      <c r="L470" s="10"/>
      <c r="Q470" s="10"/>
    </row>
    <row r="471" spans="7:17" s="2" customFormat="1">
      <c r="G471" s="10"/>
      <c r="L471" s="10"/>
      <c r="Q471" s="10"/>
    </row>
    <row r="472" spans="7:17" s="2" customFormat="1">
      <c r="G472" s="10"/>
      <c r="L472" s="10"/>
      <c r="Q472" s="10"/>
    </row>
    <row r="473" spans="7:17" s="2" customFormat="1">
      <c r="G473" s="10"/>
      <c r="L473" s="10"/>
      <c r="Q473" s="10"/>
    </row>
    <row r="474" spans="7:17" s="2" customFormat="1">
      <c r="G474" s="10"/>
      <c r="L474" s="10"/>
      <c r="Q474" s="10"/>
    </row>
    <row r="475" spans="7:17" s="2" customFormat="1">
      <c r="G475" s="10"/>
      <c r="L475" s="10"/>
      <c r="Q475" s="10"/>
    </row>
    <row r="476" spans="7:17" s="2" customFormat="1">
      <c r="G476" s="10"/>
      <c r="L476" s="10"/>
      <c r="Q476" s="10"/>
    </row>
    <row r="477" spans="7:17" s="2" customFormat="1">
      <c r="G477" s="10"/>
      <c r="L477" s="10"/>
      <c r="Q477" s="10"/>
    </row>
    <row r="478" spans="7:17" s="2" customFormat="1">
      <c r="G478" s="10"/>
      <c r="L478" s="10"/>
      <c r="Q478" s="10"/>
    </row>
    <row r="479" spans="7:17" s="2" customFormat="1">
      <c r="G479" s="10"/>
      <c r="L479" s="10"/>
      <c r="Q479" s="10"/>
    </row>
    <row r="480" spans="7:17" s="2" customFormat="1">
      <c r="G480" s="10"/>
      <c r="L480" s="10"/>
      <c r="Q480" s="10"/>
    </row>
    <row r="481" spans="7:17" s="2" customFormat="1">
      <c r="G481" s="10"/>
      <c r="L481" s="10"/>
      <c r="Q481" s="10"/>
    </row>
    <row r="482" spans="7:17" s="2" customFormat="1">
      <c r="G482" s="10"/>
      <c r="L482" s="10"/>
      <c r="Q482" s="10"/>
    </row>
    <row r="483" spans="7:17" s="2" customFormat="1">
      <c r="G483" s="10"/>
      <c r="L483" s="10"/>
      <c r="Q483" s="10"/>
    </row>
    <row r="484" spans="7:17" s="2" customFormat="1">
      <c r="G484" s="10"/>
      <c r="L484" s="10"/>
      <c r="Q484" s="10"/>
    </row>
    <row r="485" spans="7:17" s="2" customFormat="1">
      <c r="G485" s="10"/>
      <c r="L485" s="10"/>
      <c r="Q485" s="10"/>
    </row>
    <row r="486" spans="7:17" s="2" customFormat="1">
      <c r="G486" s="10"/>
      <c r="L486" s="10"/>
      <c r="Q486" s="10"/>
    </row>
    <row r="487" spans="7:17" s="2" customFormat="1">
      <c r="G487" s="10"/>
      <c r="L487" s="10"/>
      <c r="Q487" s="10"/>
    </row>
    <row r="488" spans="7:17" s="2" customFormat="1">
      <c r="G488" s="10"/>
      <c r="L488" s="10"/>
      <c r="Q488" s="10"/>
    </row>
    <row r="489" spans="7:17" s="2" customFormat="1">
      <c r="G489" s="10"/>
      <c r="L489" s="10"/>
      <c r="Q489" s="10"/>
    </row>
    <row r="490" spans="7:17" s="2" customFormat="1">
      <c r="G490" s="10"/>
      <c r="L490" s="10"/>
      <c r="Q490" s="10"/>
    </row>
    <row r="491" spans="7:17" s="2" customFormat="1">
      <c r="G491" s="10"/>
      <c r="L491" s="10"/>
      <c r="Q491" s="10"/>
    </row>
    <row r="492" spans="7:17" s="2" customFormat="1">
      <c r="G492" s="10"/>
      <c r="L492" s="10"/>
      <c r="Q492" s="10"/>
    </row>
    <row r="493" spans="7:17" s="2" customFormat="1">
      <c r="G493" s="10"/>
      <c r="L493" s="10"/>
      <c r="Q493" s="10"/>
    </row>
    <row r="494" spans="7:17" s="2" customFormat="1">
      <c r="G494" s="10"/>
      <c r="L494" s="10"/>
      <c r="Q494" s="10"/>
    </row>
    <row r="495" spans="7:17" s="2" customFormat="1">
      <c r="G495" s="10"/>
      <c r="L495" s="10"/>
      <c r="Q495" s="10"/>
    </row>
    <row r="496" spans="7:17" s="2" customFormat="1">
      <c r="G496" s="10"/>
      <c r="L496" s="10"/>
      <c r="Q496" s="10"/>
    </row>
    <row r="497" spans="7:17" s="2" customFormat="1">
      <c r="G497" s="10"/>
      <c r="L497" s="10"/>
      <c r="Q497" s="10"/>
    </row>
    <row r="498" spans="7:17" s="2" customFormat="1">
      <c r="G498" s="10"/>
      <c r="L498" s="10"/>
      <c r="Q498" s="10"/>
    </row>
    <row r="499" spans="7:17" s="2" customFormat="1">
      <c r="G499" s="10"/>
      <c r="L499" s="10"/>
      <c r="Q499" s="10"/>
    </row>
    <row r="500" spans="7:17" s="2" customFormat="1">
      <c r="G500" s="10"/>
      <c r="L500" s="10"/>
      <c r="Q500" s="10"/>
    </row>
    <row r="501" spans="7:17" s="2" customFormat="1">
      <c r="G501" s="10"/>
      <c r="L501" s="10"/>
      <c r="Q501" s="10"/>
    </row>
    <row r="502" spans="7:17" s="2" customFormat="1">
      <c r="G502" s="10"/>
      <c r="L502" s="10"/>
      <c r="Q502" s="10"/>
    </row>
    <row r="503" spans="7:17" s="2" customFormat="1">
      <c r="G503" s="10"/>
      <c r="L503" s="10"/>
      <c r="Q503" s="10"/>
    </row>
    <row r="504" spans="7:17" s="1" customFormat="1">
      <c r="G504" s="10"/>
      <c r="L504" s="7"/>
      <c r="Q504" s="7"/>
    </row>
    <row r="505" spans="7:17" s="1" customFormat="1">
      <c r="G505" s="10"/>
      <c r="L505" s="7"/>
      <c r="Q505" s="7"/>
    </row>
    <row r="506" spans="7:17" s="1" customFormat="1">
      <c r="G506" s="10"/>
      <c r="L506" s="7"/>
      <c r="Q506" s="7"/>
    </row>
    <row r="507" spans="7:17" s="1" customFormat="1">
      <c r="G507" s="10"/>
      <c r="L507" s="7"/>
      <c r="Q507" s="7"/>
    </row>
    <row r="508" spans="7:17" s="1" customFormat="1">
      <c r="G508" s="10"/>
      <c r="L508" s="7"/>
      <c r="Q508" s="7"/>
    </row>
    <row r="509" spans="7:17" s="1" customFormat="1">
      <c r="G509" s="10"/>
      <c r="L509" s="7"/>
      <c r="Q509" s="7"/>
    </row>
    <row r="510" spans="7:17" s="1" customFormat="1">
      <c r="G510" s="10"/>
      <c r="L510" s="7"/>
      <c r="Q510" s="7"/>
    </row>
    <row r="511" spans="7:17" s="1" customFormat="1">
      <c r="G511" s="10"/>
      <c r="L511" s="7"/>
      <c r="Q511" s="7"/>
    </row>
    <row r="512" spans="7:17" s="1" customFormat="1">
      <c r="G512" s="10"/>
      <c r="L512" s="7"/>
      <c r="Q512" s="7"/>
    </row>
    <row r="513" spans="7:17" s="1" customFormat="1">
      <c r="G513" s="10"/>
      <c r="L513" s="7"/>
      <c r="Q513" s="7"/>
    </row>
    <row r="514" spans="7:17" s="1" customFormat="1">
      <c r="G514" s="10"/>
      <c r="L514" s="7"/>
      <c r="Q514" s="7"/>
    </row>
    <row r="515" spans="7:17" s="1" customFormat="1">
      <c r="G515" s="10"/>
      <c r="L515" s="7"/>
      <c r="Q515" s="7"/>
    </row>
    <row r="516" spans="7:17" s="1" customFormat="1">
      <c r="G516" s="10"/>
      <c r="L516" s="7"/>
      <c r="Q516" s="7"/>
    </row>
    <row r="517" spans="7:17" s="1" customFormat="1">
      <c r="G517" s="10"/>
      <c r="L517" s="7"/>
      <c r="Q517" s="7"/>
    </row>
    <row r="518" spans="7:17" s="1" customFormat="1">
      <c r="G518" s="10"/>
      <c r="L518" s="7"/>
      <c r="Q518" s="7"/>
    </row>
    <row r="519" spans="7:17" s="1" customFormat="1">
      <c r="G519" s="10"/>
      <c r="L519" s="7"/>
      <c r="Q519" s="7"/>
    </row>
    <row r="520" spans="7:17" s="1" customFormat="1">
      <c r="G520" s="10"/>
      <c r="L520" s="7"/>
      <c r="Q520" s="7"/>
    </row>
    <row r="521" spans="7:17" s="1" customFormat="1">
      <c r="G521" s="10"/>
      <c r="L521" s="7"/>
      <c r="Q521" s="7"/>
    </row>
    <row r="522" spans="7:17" s="1" customFormat="1">
      <c r="G522" s="10"/>
      <c r="L522" s="7"/>
      <c r="Q522" s="7"/>
    </row>
    <row r="523" spans="7:17" s="1" customFormat="1">
      <c r="G523" s="10"/>
      <c r="L523" s="7"/>
      <c r="Q523" s="7"/>
    </row>
    <row r="524" spans="7:17" s="1" customFormat="1">
      <c r="G524" s="10"/>
      <c r="L524" s="7"/>
      <c r="Q524" s="7"/>
    </row>
    <row r="525" spans="7:17" s="1" customFormat="1">
      <c r="G525" s="10"/>
      <c r="L525" s="7"/>
      <c r="Q525" s="7"/>
    </row>
    <row r="526" spans="7:17" s="1" customFormat="1">
      <c r="G526" s="10"/>
      <c r="L526" s="7"/>
      <c r="Q526" s="7"/>
    </row>
    <row r="527" spans="7:17" s="1" customFormat="1">
      <c r="G527" s="10"/>
      <c r="L527" s="7"/>
      <c r="Q527" s="7"/>
    </row>
    <row r="528" spans="7:17" s="1" customFormat="1">
      <c r="G528" s="10"/>
      <c r="L528" s="7"/>
      <c r="Q528" s="7"/>
    </row>
    <row r="529" spans="7:17" s="1" customFormat="1">
      <c r="G529" s="10"/>
      <c r="L529" s="7"/>
      <c r="Q529" s="7"/>
    </row>
    <row r="530" spans="7:17" s="1" customFormat="1">
      <c r="G530" s="10"/>
      <c r="L530" s="7"/>
      <c r="Q530" s="7"/>
    </row>
    <row r="531" spans="7:17" s="1" customFormat="1">
      <c r="G531" s="10"/>
      <c r="L531" s="7"/>
      <c r="Q531" s="7"/>
    </row>
    <row r="532" spans="7:17" s="1" customFormat="1">
      <c r="G532" s="10"/>
      <c r="L532" s="7"/>
      <c r="Q532" s="7"/>
    </row>
    <row r="533" spans="7:17" s="1" customFormat="1">
      <c r="G533" s="10"/>
      <c r="L533" s="7"/>
      <c r="Q533" s="7"/>
    </row>
    <row r="534" spans="7:17" s="1" customFormat="1">
      <c r="G534" s="10"/>
      <c r="L534" s="7"/>
      <c r="Q534" s="7"/>
    </row>
    <row r="535" spans="7:17" s="1" customFormat="1">
      <c r="G535" s="10"/>
      <c r="L535" s="7"/>
      <c r="Q535" s="7"/>
    </row>
    <row r="536" spans="7:17" s="1" customFormat="1">
      <c r="G536" s="10"/>
      <c r="L536" s="7"/>
      <c r="Q536" s="7"/>
    </row>
    <row r="537" spans="7:17" s="1" customFormat="1">
      <c r="G537" s="10"/>
      <c r="L537" s="7"/>
      <c r="Q537" s="7"/>
    </row>
    <row r="538" spans="7:17" s="1" customFormat="1">
      <c r="G538" s="10"/>
      <c r="L538" s="7"/>
      <c r="Q538" s="7"/>
    </row>
    <row r="539" spans="7:17" s="1" customFormat="1">
      <c r="G539" s="10"/>
      <c r="L539" s="7"/>
      <c r="Q539" s="7"/>
    </row>
    <row r="540" spans="7:17" s="1" customFormat="1">
      <c r="G540" s="10"/>
      <c r="L540" s="7"/>
      <c r="Q540" s="7"/>
    </row>
    <row r="541" spans="7:17" s="1" customFormat="1">
      <c r="G541" s="10"/>
      <c r="L541" s="7"/>
      <c r="Q541" s="7"/>
    </row>
    <row r="542" spans="7:17" s="1" customFormat="1">
      <c r="G542" s="10"/>
      <c r="L542" s="7"/>
      <c r="Q542" s="7"/>
    </row>
    <row r="543" spans="7:17" s="1" customFormat="1">
      <c r="G543" s="10"/>
      <c r="L543" s="7"/>
      <c r="Q543" s="7"/>
    </row>
    <row r="544" spans="7:17" s="1" customFormat="1">
      <c r="G544" s="10"/>
      <c r="L544" s="7"/>
      <c r="Q544" s="7"/>
    </row>
    <row r="545" spans="7:17" s="1" customFormat="1">
      <c r="G545" s="10"/>
      <c r="L545" s="7"/>
      <c r="Q545" s="7"/>
    </row>
    <row r="546" spans="7:17" s="1" customFormat="1">
      <c r="G546" s="10"/>
      <c r="L546" s="7"/>
      <c r="Q546" s="7"/>
    </row>
    <row r="547" spans="7:17" s="1" customFormat="1">
      <c r="G547" s="10"/>
      <c r="L547" s="7"/>
      <c r="Q547" s="7"/>
    </row>
    <row r="548" spans="7:17" s="1" customFormat="1">
      <c r="G548" s="10"/>
      <c r="L548" s="7"/>
      <c r="Q548" s="7"/>
    </row>
    <row r="549" spans="7:17" s="1" customFormat="1">
      <c r="G549" s="10"/>
      <c r="L549" s="7"/>
      <c r="Q549" s="7"/>
    </row>
    <row r="550" spans="7:17" s="1" customFormat="1">
      <c r="G550" s="10"/>
      <c r="L550" s="7"/>
      <c r="Q550" s="7"/>
    </row>
    <row r="551" spans="7:17" s="1" customFormat="1">
      <c r="G551" s="10"/>
      <c r="L551" s="7"/>
      <c r="Q551" s="7"/>
    </row>
    <row r="552" spans="7:17" s="1" customFormat="1">
      <c r="G552" s="10"/>
      <c r="L552" s="7"/>
      <c r="Q552" s="7"/>
    </row>
    <row r="553" spans="7:17" s="1" customFormat="1">
      <c r="G553" s="10"/>
      <c r="L553" s="7"/>
      <c r="Q553" s="7"/>
    </row>
    <row r="554" spans="7:17" s="1" customFormat="1">
      <c r="G554" s="10"/>
      <c r="L554" s="7"/>
      <c r="Q554" s="7"/>
    </row>
    <row r="555" spans="7:17" s="1" customFormat="1">
      <c r="G555" s="10"/>
      <c r="L555" s="7"/>
      <c r="Q555" s="7"/>
    </row>
    <row r="556" spans="7:17" s="1" customFormat="1">
      <c r="G556" s="10"/>
      <c r="L556" s="7"/>
      <c r="Q556" s="7"/>
    </row>
    <row r="557" spans="7:17" s="1" customFormat="1">
      <c r="G557" s="10"/>
      <c r="L557" s="7"/>
      <c r="Q557" s="7"/>
    </row>
    <row r="558" spans="7:17" s="1" customFormat="1">
      <c r="G558" s="10"/>
      <c r="L558" s="7"/>
      <c r="Q558" s="7"/>
    </row>
    <row r="559" spans="7:17" s="1" customFormat="1">
      <c r="G559" s="10"/>
      <c r="L559" s="7"/>
      <c r="Q559" s="7"/>
    </row>
    <row r="560" spans="7:17" s="1" customFormat="1">
      <c r="G560" s="10"/>
      <c r="L560" s="7"/>
      <c r="Q560" s="7"/>
    </row>
    <row r="561" spans="7:17" s="1" customFormat="1">
      <c r="G561" s="10"/>
      <c r="L561" s="7"/>
      <c r="Q561" s="7"/>
    </row>
    <row r="562" spans="7:17" s="1" customFormat="1">
      <c r="G562" s="10"/>
      <c r="L562" s="7"/>
      <c r="Q562" s="7"/>
    </row>
    <row r="563" spans="7:17" s="1" customFormat="1">
      <c r="G563" s="10"/>
      <c r="L563" s="7"/>
      <c r="Q563" s="7"/>
    </row>
    <row r="564" spans="7:17" s="1" customFormat="1">
      <c r="G564" s="10"/>
      <c r="L564" s="7"/>
      <c r="Q564" s="7"/>
    </row>
    <row r="565" spans="7:17" s="1" customFormat="1">
      <c r="G565" s="10"/>
      <c r="L565" s="7"/>
      <c r="Q565" s="7"/>
    </row>
    <row r="566" spans="7:17" s="1" customFormat="1">
      <c r="G566" s="10"/>
      <c r="L566" s="7"/>
      <c r="Q566" s="7"/>
    </row>
    <row r="567" spans="7:17" s="1" customFormat="1">
      <c r="G567" s="10"/>
      <c r="L567" s="7"/>
      <c r="Q567" s="7"/>
    </row>
    <row r="568" spans="7:17" s="1" customFormat="1">
      <c r="G568" s="10"/>
      <c r="L568" s="7"/>
      <c r="Q568" s="7"/>
    </row>
    <row r="569" spans="7:17" s="1" customFormat="1">
      <c r="G569" s="10"/>
      <c r="L569" s="7"/>
      <c r="Q569" s="7"/>
    </row>
    <row r="570" spans="7:17" s="1" customFormat="1">
      <c r="G570" s="10"/>
      <c r="L570" s="7"/>
      <c r="Q570" s="7"/>
    </row>
    <row r="571" spans="7:17" s="1" customFormat="1">
      <c r="G571" s="10"/>
      <c r="L571" s="7"/>
      <c r="Q571" s="7"/>
    </row>
    <row r="572" spans="7:17" s="1" customFormat="1">
      <c r="G572" s="10"/>
      <c r="L572" s="7"/>
      <c r="Q572" s="7"/>
    </row>
    <row r="573" spans="7:17" s="1" customFormat="1">
      <c r="G573" s="10"/>
      <c r="L573" s="7"/>
      <c r="Q573" s="7"/>
    </row>
    <row r="574" spans="7:17" s="1" customFormat="1">
      <c r="G574" s="10"/>
      <c r="L574" s="7"/>
      <c r="Q574" s="7"/>
    </row>
    <row r="575" spans="7:17" s="1" customFormat="1">
      <c r="G575" s="10"/>
      <c r="L575" s="7"/>
      <c r="Q575" s="7"/>
    </row>
    <row r="576" spans="7:17" s="1" customFormat="1">
      <c r="G576" s="10"/>
      <c r="L576" s="7"/>
      <c r="Q576" s="7"/>
    </row>
    <row r="577" spans="7:17" s="1" customFormat="1">
      <c r="G577" s="10"/>
      <c r="L577" s="7"/>
      <c r="Q577" s="7"/>
    </row>
    <row r="578" spans="7:17" s="1" customFormat="1">
      <c r="G578" s="10"/>
      <c r="L578" s="7"/>
      <c r="Q578" s="7"/>
    </row>
    <row r="579" spans="7:17" s="1" customFormat="1">
      <c r="G579" s="10"/>
      <c r="L579" s="7"/>
      <c r="Q579" s="7"/>
    </row>
    <row r="580" spans="7:17" s="1" customFormat="1">
      <c r="G580" s="10"/>
      <c r="L580" s="7"/>
      <c r="Q580" s="7"/>
    </row>
    <row r="581" spans="7:17" s="1" customFormat="1">
      <c r="G581" s="10"/>
      <c r="L581" s="7"/>
      <c r="Q581" s="7"/>
    </row>
    <row r="582" spans="7:17" s="1" customFormat="1">
      <c r="G582" s="10"/>
      <c r="L582" s="7"/>
      <c r="Q582" s="7"/>
    </row>
    <row r="583" spans="7:17" s="1" customFormat="1">
      <c r="G583" s="10"/>
      <c r="L583" s="7"/>
      <c r="Q583" s="7"/>
    </row>
    <row r="584" spans="7:17" s="1" customFormat="1">
      <c r="G584" s="10"/>
      <c r="L584" s="7"/>
      <c r="Q584" s="7"/>
    </row>
    <row r="585" spans="7:17" s="1" customFormat="1">
      <c r="G585" s="10"/>
      <c r="L585" s="7"/>
      <c r="Q585" s="7"/>
    </row>
    <row r="586" spans="7:17" s="1" customFormat="1">
      <c r="G586" s="10"/>
      <c r="L586" s="7"/>
      <c r="Q586" s="7"/>
    </row>
    <row r="587" spans="7:17" s="1" customFormat="1">
      <c r="G587" s="10"/>
      <c r="L587" s="7"/>
      <c r="Q587" s="7"/>
    </row>
    <row r="588" spans="7:17" s="1" customFormat="1">
      <c r="G588" s="10"/>
      <c r="L588" s="7"/>
      <c r="Q588" s="7"/>
    </row>
    <row r="589" spans="7:17" s="1" customFormat="1">
      <c r="G589" s="10"/>
      <c r="L589" s="7"/>
      <c r="Q589" s="7"/>
    </row>
    <row r="590" spans="7:17" s="1" customFormat="1">
      <c r="G590" s="10"/>
      <c r="L590" s="7"/>
      <c r="Q590" s="7"/>
    </row>
    <row r="591" spans="7:17" s="1" customFormat="1">
      <c r="G591" s="10"/>
      <c r="L591" s="7"/>
      <c r="Q591" s="7"/>
    </row>
    <row r="592" spans="7:17" s="1" customFormat="1">
      <c r="G592" s="10"/>
      <c r="L592" s="7"/>
      <c r="Q592" s="7"/>
    </row>
    <row r="593" spans="7:17" s="1" customFormat="1">
      <c r="G593" s="10"/>
      <c r="L593" s="7"/>
      <c r="Q593" s="7"/>
    </row>
    <row r="594" spans="7:17" s="1" customFormat="1">
      <c r="G594" s="10"/>
      <c r="L594" s="7"/>
      <c r="Q594" s="7"/>
    </row>
    <row r="595" spans="7:17" s="1" customFormat="1">
      <c r="G595" s="10"/>
      <c r="L595" s="7"/>
      <c r="Q59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77"/>
  <sheetViews>
    <sheetView workbookViewId="0">
      <selection activeCell="A2" sqref="A2:A452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customWidth="1"/>
    <col min="4" max="4" width="33.33203125" bestFit="1" customWidth="1"/>
    <col min="5" max="5" width="15.83203125" bestFit="1" customWidth="1"/>
    <col min="6" max="6" width="37.33203125" bestFit="1" customWidth="1"/>
    <col min="7" max="7" width="18" style="5" bestFit="1" customWidth="1"/>
    <col min="8" max="8" width="14.1640625" bestFit="1" customWidth="1"/>
    <col min="9" max="9" width="33.33203125" bestFit="1" customWidth="1"/>
    <col min="10" max="10" width="13.6640625" bestFit="1" customWidth="1"/>
    <col min="11" max="11" width="37.33203125" bestFit="1" customWidth="1"/>
    <col min="12" max="12" width="18" style="4" bestFit="1" customWidth="1"/>
    <col min="13" max="13" width="10.33203125" bestFit="1" customWidth="1"/>
    <col min="14" max="14" width="33.33203125" bestFit="1" customWidth="1"/>
    <col min="15" max="15" width="15.83203125" bestFit="1" customWidth="1"/>
    <col min="16" max="16" width="37.33203125" bestFit="1" customWidth="1"/>
    <col min="17" max="17" width="18" style="5" bestFit="1" customWidth="1"/>
    <col min="18" max="18" width="10.6640625" bestFit="1" customWidth="1"/>
    <col min="19" max="19" width="33.33203125" bestFit="1" customWidth="1"/>
    <col min="20" max="20" width="15.83203125" bestFit="1" customWidth="1"/>
    <col min="21" max="21" width="37.33203125" bestFit="1" customWidth="1"/>
    <col min="22" max="22" width="18" style="5" bestFit="1" customWidth="1"/>
    <col min="23" max="23" width="8.83203125" style="1" bestFit="1" customWidth="1"/>
    <col min="24" max="24" width="13.1640625" style="1" bestFit="1" customWidth="1"/>
    <col min="25" max="40" width="8.83203125" style="1"/>
  </cols>
  <sheetData>
    <row r="1" spans="1:24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15" t="s">
        <v>12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13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</v>
      </c>
      <c r="X1" s="15" t="s">
        <v>2</v>
      </c>
    </row>
    <row r="2" spans="1:24" s="15" customFormat="1">
      <c r="A2" s="18">
        <v>250</v>
      </c>
      <c r="B2" s="25">
        <v>-3.0000000000000001E-5</v>
      </c>
      <c r="C2" s="25">
        <v>7.4310000000000001E-2</v>
      </c>
      <c r="D2" s="25">
        <f t="shared" ref="D2:D65" si="0">C2-X2</f>
        <v>4.1515000000000003E-2</v>
      </c>
      <c r="E2" s="25">
        <v>1.5933099999999999E-3</v>
      </c>
      <c r="F2" s="25">
        <f>D2-0.00159331</f>
        <v>3.9921690000000003E-2</v>
      </c>
      <c r="G2" s="25">
        <f>F2*23.03</f>
        <v>0.91939652070000011</v>
      </c>
      <c r="H2" s="25">
        <v>0.11699</v>
      </c>
      <c r="I2" s="25">
        <f t="shared" ref="I2:I65" si="1">H2-X2</f>
        <v>8.4194999999999992E-2</v>
      </c>
      <c r="J2" s="25">
        <v>4.3761099999999999E-3</v>
      </c>
      <c r="K2" s="25">
        <f>I2-0.00437611</f>
        <v>7.981888999999999E-2</v>
      </c>
      <c r="L2" s="25">
        <f>K2*23.03</f>
        <v>1.8382290366999998</v>
      </c>
      <c r="M2" s="25">
        <v>7.6450000000000004E-2</v>
      </c>
      <c r="N2" s="25">
        <f>M2-X2</f>
        <v>4.3655000000000006E-2</v>
      </c>
      <c r="O2" s="25">
        <v>8.3341000000000003E-4</v>
      </c>
      <c r="P2" s="25">
        <f>N2-0.00083341</f>
        <v>4.2821590000000007E-2</v>
      </c>
      <c r="Q2" s="25">
        <f>P2*23.03</f>
        <v>0.98618121770000022</v>
      </c>
      <c r="R2" s="25">
        <v>7.9200000000000007E-2</v>
      </c>
      <c r="S2" s="25">
        <f>R2-X2</f>
        <v>4.6405000000000009E-2</v>
      </c>
      <c r="T2" s="25">
        <v>2.2177099999999999E-3</v>
      </c>
      <c r="U2" s="25">
        <f>S2-0.00221771</f>
        <v>4.4187290000000011E-2</v>
      </c>
      <c r="V2" s="25">
        <f>U2*23.03</f>
        <v>1.0176332887000004</v>
      </c>
      <c r="W2" s="25">
        <v>6.5619999999999998E-2</v>
      </c>
      <c r="X2" s="25">
        <f t="shared" ref="X2:X65" si="2">(B2+W2)/2</f>
        <v>3.2794999999999998E-2</v>
      </c>
    </row>
    <row r="3" spans="1:24" s="15" customFormat="1">
      <c r="A3" s="18">
        <v>251</v>
      </c>
      <c r="B3" s="25">
        <v>-1E-4</v>
      </c>
      <c r="C3" s="25">
        <v>7.2209999999999996E-2</v>
      </c>
      <c r="D3" s="25">
        <f t="shared" si="0"/>
        <v>3.9799999999999995E-2</v>
      </c>
      <c r="E3" s="25"/>
      <c r="F3" s="25">
        <f t="shared" ref="F3:F66" si="3">D3-0.00159331</f>
        <v>3.8206689999999995E-2</v>
      </c>
      <c r="G3" s="25">
        <f t="shared" ref="G3:G66" si="4">F3*23.03</f>
        <v>0.87990007069999987</v>
      </c>
      <c r="H3" s="25">
        <v>0.11516</v>
      </c>
      <c r="I3" s="25">
        <f t="shared" si="1"/>
        <v>8.274999999999999E-2</v>
      </c>
      <c r="J3" s="25"/>
      <c r="K3" s="25">
        <f t="shared" ref="K3:K66" si="5">I3-0.00437611</f>
        <v>7.8373889999999988E-2</v>
      </c>
      <c r="L3" s="25">
        <f t="shared" ref="L3:L66" si="6">K3*23.03</f>
        <v>1.8049506866999998</v>
      </c>
      <c r="M3" s="25">
        <v>7.4810000000000001E-2</v>
      </c>
      <c r="N3" s="25">
        <f t="shared" ref="N3:N66" si="7">M3-X3</f>
        <v>4.24E-2</v>
      </c>
      <c r="O3" s="25"/>
      <c r="P3" s="25">
        <f t="shared" ref="P3:P66" si="8">N3-0.00083341</f>
        <v>4.156659E-2</v>
      </c>
      <c r="Q3" s="25">
        <f t="shared" ref="Q3:Q66" si="9">P3*23.03</f>
        <v>0.95727856770000008</v>
      </c>
      <c r="R3" s="25">
        <v>7.8509999999999996E-2</v>
      </c>
      <c r="S3" s="25">
        <f t="shared" ref="S3:S66" si="10">R3-X3</f>
        <v>4.6099999999999995E-2</v>
      </c>
      <c r="T3" s="25"/>
      <c r="U3" s="25">
        <f t="shared" ref="U3:U66" si="11">S3-0.00221771</f>
        <v>4.3882289999999997E-2</v>
      </c>
      <c r="V3" s="25">
        <f t="shared" ref="V3:V66" si="12">U3*23.03</f>
        <v>1.0106091387</v>
      </c>
      <c r="W3" s="25">
        <v>6.4920000000000005E-2</v>
      </c>
      <c r="X3" s="25">
        <f t="shared" si="2"/>
        <v>3.2410000000000001E-2</v>
      </c>
    </row>
    <row r="4" spans="1:24" s="15" customFormat="1">
      <c r="A4" s="18">
        <v>252</v>
      </c>
      <c r="B4" s="25">
        <v>1.4999999999999999E-4</v>
      </c>
      <c r="C4" s="25">
        <v>7.1059999999999998E-2</v>
      </c>
      <c r="D4" s="25">
        <f t="shared" si="0"/>
        <v>3.9524999999999998E-2</v>
      </c>
      <c r="E4" s="25"/>
      <c r="F4" s="25">
        <f t="shared" si="3"/>
        <v>3.7931689999999997E-2</v>
      </c>
      <c r="G4" s="25">
        <f t="shared" si="4"/>
        <v>0.87356682070000002</v>
      </c>
      <c r="H4" s="25">
        <v>0.11405</v>
      </c>
      <c r="I4" s="25">
        <f t="shared" si="1"/>
        <v>8.2515000000000005E-2</v>
      </c>
      <c r="J4" s="25"/>
      <c r="K4" s="25">
        <f t="shared" si="5"/>
        <v>7.8138890000000003E-2</v>
      </c>
      <c r="L4" s="25">
        <f t="shared" si="6"/>
        <v>1.7995386367000001</v>
      </c>
      <c r="M4" s="25">
        <v>7.3749999999999996E-2</v>
      </c>
      <c r="N4" s="25">
        <f t="shared" si="7"/>
        <v>4.2214999999999996E-2</v>
      </c>
      <c r="O4" s="25"/>
      <c r="P4" s="25">
        <f t="shared" si="8"/>
        <v>4.1381589999999996E-2</v>
      </c>
      <c r="Q4" s="25">
        <f t="shared" si="9"/>
        <v>0.95301801769999994</v>
      </c>
      <c r="R4" s="25">
        <v>7.7210000000000001E-2</v>
      </c>
      <c r="S4" s="25">
        <f t="shared" si="10"/>
        <v>4.5675E-2</v>
      </c>
      <c r="T4" s="25"/>
      <c r="U4" s="25">
        <f t="shared" si="11"/>
        <v>4.3457290000000003E-2</v>
      </c>
      <c r="V4" s="25">
        <f t="shared" si="12"/>
        <v>1.0008213887000001</v>
      </c>
      <c r="W4" s="25">
        <v>6.2920000000000004E-2</v>
      </c>
      <c r="X4" s="25">
        <f t="shared" si="2"/>
        <v>3.1535000000000001E-2</v>
      </c>
    </row>
    <row r="5" spans="1:24" s="15" customFormat="1">
      <c r="A5" s="18">
        <v>253</v>
      </c>
      <c r="B5" s="25">
        <v>5.0000000000000002E-5</v>
      </c>
      <c r="C5" s="25">
        <v>6.9209000000000007E-2</v>
      </c>
      <c r="D5" s="25">
        <f t="shared" si="0"/>
        <v>3.8049000000000006E-2</v>
      </c>
      <c r="E5" s="25"/>
      <c r="F5" s="25">
        <f t="shared" si="3"/>
        <v>3.6455690000000006E-2</v>
      </c>
      <c r="G5" s="25">
        <f t="shared" si="4"/>
        <v>0.83957454070000015</v>
      </c>
      <c r="H5" s="25">
        <v>0.11249000000000001</v>
      </c>
      <c r="I5" s="25">
        <f t="shared" si="1"/>
        <v>8.1330000000000013E-2</v>
      </c>
      <c r="J5" s="25"/>
      <c r="K5" s="25">
        <f t="shared" si="5"/>
        <v>7.6953890000000011E-2</v>
      </c>
      <c r="L5" s="25">
        <f t="shared" si="6"/>
        <v>1.7722480867000003</v>
      </c>
      <c r="M5" s="25">
        <v>7.2209999999999996E-2</v>
      </c>
      <c r="N5" s="25">
        <f t="shared" si="7"/>
        <v>4.1049999999999996E-2</v>
      </c>
      <c r="O5" s="25"/>
      <c r="P5" s="25">
        <f t="shared" si="8"/>
        <v>4.0216589999999997E-2</v>
      </c>
      <c r="Q5" s="25">
        <f t="shared" si="9"/>
        <v>0.92618806769999995</v>
      </c>
      <c r="R5" s="25">
        <v>7.6920000000000002E-2</v>
      </c>
      <c r="S5" s="25">
        <f t="shared" si="10"/>
        <v>4.5760000000000002E-2</v>
      </c>
      <c r="T5" s="25"/>
      <c r="U5" s="25">
        <f t="shared" si="11"/>
        <v>4.3542290000000004E-2</v>
      </c>
      <c r="V5" s="25">
        <f t="shared" si="12"/>
        <v>1.0027789387000001</v>
      </c>
      <c r="W5" s="25">
        <v>6.2269999999999999E-2</v>
      </c>
      <c r="X5" s="25">
        <f t="shared" si="2"/>
        <v>3.116E-2</v>
      </c>
    </row>
    <row r="6" spans="1:24" s="15" customFormat="1">
      <c r="A6" s="18">
        <v>254</v>
      </c>
      <c r="B6" s="25">
        <v>3.0000000000000001E-5</v>
      </c>
      <c r="C6" s="25">
        <v>6.7930000000000004E-2</v>
      </c>
      <c r="D6" s="25">
        <f t="shared" si="0"/>
        <v>3.7615000000000003E-2</v>
      </c>
      <c r="E6" s="25"/>
      <c r="F6" s="25">
        <f t="shared" si="3"/>
        <v>3.6021690000000002E-2</v>
      </c>
      <c r="G6" s="25">
        <f t="shared" si="4"/>
        <v>0.82957952070000007</v>
      </c>
      <c r="H6" s="25">
        <v>0.11158999999999999</v>
      </c>
      <c r="I6" s="25">
        <f t="shared" si="1"/>
        <v>8.1274999999999986E-2</v>
      </c>
      <c r="J6" s="25"/>
      <c r="K6" s="25">
        <f t="shared" si="5"/>
        <v>7.6898889999999984E-2</v>
      </c>
      <c r="L6" s="25">
        <f t="shared" si="6"/>
        <v>1.7709814366999996</v>
      </c>
      <c r="M6" s="25">
        <v>7.0999999999999994E-2</v>
      </c>
      <c r="N6" s="25">
        <f t="shared" si="7"/>
        <v>4.0684999999999992E-2</v>
      </c>
      <c r="O6" s="25"/>
      <c r="P6" s="25">
        <f t="shared" si="8"/>
        <v>3.9851589999999992E-2</v>
      </c>
      <c r="Q6" s="25">
        <f t="shared" si="9"/>
        <v>0.91778211769999984</v>
      </c>
      <c r="R6" s="25">
        <v>7.4109999999999995E-2</v>
      </c>
      <c r="S6" s="25">
        <f t="shared" si="10"/>
        <v>4.3794999999999994E-2</v>
      </c>
      <c r="T6" s="25"/>
      <c r="U6" s="25">
        <f t="shared" si="11"/>
        <v>4.1577289999999996E-2</v>
      </c>
      <c r="V6" s="25">
        <f t="shared" si="12"/>
        <v>0.95752498869999991</v>
      </c>
      <c r="W6" s="25">
        <v>6.0600000000000001E-2</v>
      </c>
      <c r="X6" s="25">
        <f t="shared" si="2"/>
        <v>3.0315000000000002E-2</v>
      </c>
    </row>
    <row r="7" spans="1:24" s="15" customFormat="1">
      <c r="A7" s="18">
        <v>255</v>
      </c>
      <c r="B7" s="25">
        <v>9.0000000000000006E-5</v>
      </c>
      <c r="C7" s="25">
        <v>6.6449999999999995E-2</v>
      </c>
      <c r="D7" s="25">
        <f t="shared" si="0"/>
        <v>3.6479999999999999E-2</v>
      </c>
      <c r="E7" s="25"/>
      <c r="F7" s="25">
        <f t="shared" si="3"/>
        <v>3.4886689999999998E-2</v>
      </c>
      <c r="G7" s="25">
        <f t="shared" si="4"/>
        <v>0.80344047070000002</v>
      </c>
      <c r="H7" s="25">
        <v>0.11040999999999999</v>
      </c>
      <c r="I7" s="25">
        <f t="shared" si="1"/>
        <v>8.0439999999999998E-2</v>
      </c>
      <c r="J7" s="25"/>
      <c r="K7" s="25">
        <f t="shared" si="5"/>
        <v>7.6063889999999995E-2</v>
      </c>
      <c r="L7" s="25">
        <f t="shared" si="6"/>
        <v>1.7517513867000001</v>
      </c>
      <c r="M7" s="25">
        <v>7.0110000000000006E-2</v>
      </c>
      <c r="N7" s="25">
        <f t="shared" si="7"/>
        <v>4.0140000000000009E-2</v>
      </c>
      <c r="O7" s="25"/>
      <c r="P7" s="25">
        <f t="shared" si="8"/>
        <v>3.9306590000000009E-2</v>
      </c>
      <c r="Q7" s="25">
        <f t="shared" si="9"/>
        <v>0.90523076770000022</v>
      </c>
      <c r="R7" s="25">
        <v>7.3520000000000002E-2</v>
      </c>
      <c r="S7" s="25">
        <f t="shared" si="10"/>
        <v>4.3550000000000005E-2</v>
      </c>
      <c r="T7" s="25"/>
      <c r="U7" s="25">
        <f t="shared" si="11"/>
        <v>4.1332290000000008E-2</v>
      </c>
      <c r="V7" s="25">
        <f t="shared" si="12"/>
        <v>0.95188263870000023</v>
      </c>
      <c r="W7" s="25">
        <v>5.985E-2</v>
      </c>
      <c r="X7" s="25">
        <f t="shared" si="2"/>
        <v>2.997E-2</v>
      </c>
    </row>
    <row r="8" spans="1:24" s="15" customFormat="1">
      <c r="A8" s="18">
        <v>256</v>
      </c>
      <c r="B8" s="25">
        <v>1.9000000000000001E-4</v>
      </c>
      <c r="C8" s="25">
        <v>6.5619999999999998E-2</v>
      </c>
      <c r="D8" s="25">
        <f t="shared" si="0"/>
        <v>3.6344999999999995E-2</v>
      </c>
      <c r="E8" s="25"/>
      <c r="F8" s="25">
        <f t="shared" si="3"/>
        <v>3.4751689999999995E-2</v>
      </c>
      <c r="G8" s="25">
        <f t="shared" si="4"/>
        <v>0.80033142069999996</v>
      </c>
      <c r="H8" s="25">
        <v>0.10987</v>
      </c>
      <c r="I8" s="25">
        <f t="shared" si="1"/>
        <v>8.0595E-2</v>
      </c>
      <c r="J8" s="25"/>
      <c r="K8" s="25">
        <f t="shared" si="5"/>
        <v>7.6218889999999997E-2</v>
      </c>
      <c r="L8" s="25">
        <f t="shared" si="6"/>
        <v>1.7553210367000001</v>
      </c>
      <c r="M8" s="25">
        <v>6.8290000000000003E-2</v>
      </c>
      <c r="N8" s="25">
        <f t="shared" si="7"/>
        <v>3.9015000000000001E-2</v>
      </c>
      <c r="O8" s="25"/>
      <c r="P8" s="25">
        <f t="shared" si="8"/>
        <v>3.8181590000000001E-2</v>
      </c>
      <c r="Q8" s="25">
        <f t="shared" si="9"/>
        <v>0.87932201770000007</v>
      </c>
      <c r="R8" s="25">
        <v>7.2241E-2</v>
      </c>
      <c r="S8" s="25">
        <f t="shared" si="10"/>
        <v>4.2965999999999997E-2</v>
      </c>
      <c r="T8" s="25"/>
      <c r="U8" s="25">
        <f t="shared" si="11"/>
        <v>4.074829E-2</v>
      </c>
      <c r="V8" s="25">
        <f t="shared" si="12"/>
        <v>0.93843311870000001</v>
      </c>
      <c r="W8" s="25">
        <v>5.8360000000000002E-2</v>
      </c>
      <c r="X8" s="25">
        <f t="shared" si="2"/>
        <v>2.9275000000000002E-2</v>
      </c>
    </row>
    <row r="9" spans="1:24" s="15" customFormat="1">
      <c r="A9" s="18">
        <v>257</v>
      </c>
      <c r="B9" s="25">
        <v>3.0000000000000001E-5</v>
      </c>
      <c r="C9" s="25">
        <v>6.3930000000000001E-2</v>
      </c>
      <c r="D9" s="25">
        <f t="shared" si="0"/>
        <v>3.4915000000000002E-2</v>
      </c>
      <c r="E9" s="25"/>
      <c r="F9" s="25">
        <f t="shared" si="3"/>
        <v>3.3321690000000001E-2</v>
      </c>
      <c r="G9" s="25">
        <f t="shared" si="4"/>
        <v>0.76739852070000003</v>
      </c>
      <c r="H9" s="25">
        <v>0.10834000000000001</v>
      </c>
      <c r="I9" s="25">
        <f t="shared" si="1"/>
        <v>7.9325000000000007E-2</v>
      </c>
      <c r="J9" s="25"/>
      <c r="K9" s="25">
        <f t="shared" si="5"/>
        <v>7.4948890000000004E-2</v>
      </c>
      <c r="L9" s="25">
        <f t="shared" si="6"/>
        <v>1.7260729367000003</v>
      </c>
      <c r="M9" s="25">
        <v>6.8190000000000001E-2</v>
      </c>
      <c r="N9" s="25">
        <f t="shared" si="7"/>
        <v>3.9175000000000001E-2</v>
      </c>
      <c r="O9" s="25"/>
      <c r="P9" s="25">
        <f t="shared" si="8"/>
        <v>3.8341590000000002E-2</v>
      </c>
      <c r="Q9" s="25">
        <f t="shared" si="9"/>
        <v>0.88300681770000011</v>
      </c>
      <c r="R9" s="25">
        <v>7.152E-2</v>
      </c>
      <c r="S9" s="25">
        <f t="shared" si="10"/>
        <v>4.2505000000000001E-2</v>
      </c>
      <c r="T9" s="25"/>
      <c r="U9" s="25">
        <f t="shared" si="11"/>
        <v>4.0287290000000003E-2</v>
      </c>
      <c r="V9" s="25">
        <f t="shared" si="12"/>
        <v>0.9278162887000001</v>
      </c>
      <c r="W9" s="25">
        <v>5.8000000000000003E-2</v>
      </c>
      <c r="X9" s="25">
        <f t="shared" si="2"/>
        <v>2.9015000000000003E-2</v>
      </c>
    </row>
    <row r="10" spans="1:24" s="15" customFormat="1">
      <c r="A10" s="18">
        <v>258</v>
      </c>
      <c r="B10" s="25">
        <v>-2.0000000000000002E-5</v>
      </c>
      <c r="C10" s="25">
        <v>6.3329999999999997E-2</v>
      </c>
      <c r="D10" s="25">
        <f t="shared" si="0"/>
        <v>3.5144999999999996E-2</v>
      </c>
      <c r="E10" s="25"/>
      <c r="F10" s="25">
        <f t="shared" si="3"/>
        <v>3.3551689999999995E-2</v>
      </c>
      <c r="G10" s="25">
        <f t="shared" si="4"/>
        <v>0.77269542069999997</v>
      </c>
      <c r="H10" s="25">
        <v>0.10821</v>
      </c>
      <c r="I10" s="25">
        <f t="shared" si="1"/>
        <v>8.0024999999999999E-2</v>
      </c>
      <c r="J10" s="25"/>
      <c r="K10" s="25">
        <f t="shared" si="5"/>
        <v>7.5648889999999996E-2</v>
      </c>
      <c r="L10" s="25">
        <f t="shared" si="6"/>
        <v>1.7421939367000001</v>
      </c>
      <c r="M10" s="25">
        <v>6.6610000000000003E-2</v>
      </c>
      <c r="N10" s="25">
        <f t="shared" si="7"/>
        <v>3.8425000000000001E-2</v>
      </c>
      <c r="O10" s="25"/>
      <c r="P10" s="25">
        <f t="shared" si="8"/>
        <v>3.7591590000000001E-2</v>
      </c>
      <c r="Q10" s="25">
        <f t="shared" si="9"/>
        <v>0.86573431770000009</v>
      </c>
      <c r="R10" s="25">
        <v>6.9989999999999997E-2</v>
      </c>
      <c r="S10" s="25">
        <f t="shared" si="10"/>
        <v>4.1804999999999995E-2</v>
      </c>
      <c r="T10" s="25"/>
      <c r="U10" s="25">
        <f t="shared" si="11"/>
        <v>3.9587289999999997E-2</v>
      </c>
      <c r="V10" s="25">
        <f t="shared" si="12"/>
        <v>0.91169528869999994</v>
      </c>
      <c r="W10" s="25">
        <v>5.6390000000000003E-2</v>
      </c>
      <c r="X10" s="25">
        <f t="shared" si="2"/>
        <v>2.8185000000000002E-2</v>
      </c>
    </row>
    <row r="11" spans="1:24" s="15" customFormat="1">
      <c r="A11" s="18">
        <v>259</v>
      </c>
      <c r="B11" s="25">
        <v>1.2999999999999999E-4</v>
      </c>
      <c r="C11" s="25">
        <v>6.1589999999999999E-2</v>
      </c>
      <c r="D11" s="25">
        <f t="shared" si="0"/>
        <v>3.3479999999999996E-2</v>
      </c>
      <c r="E11" s="25"/>
      <c r="F11" s="25">
        <f t="shared" si="3"/>
        <v>3.1886689999999995E-2</v>
      </c>
      <c r="G11" s="25">
        <f t="shared" si="4"/>
        <v>0.73435047069999992</v>
      </c>
      <c r="H11" s="25">
        <v>0.10672</v>
      </c>
      <c r="I11" s="25">
        <f t="shared" si="1"/>
        <v>7.8609999999999999E-2</v>
      </c>
      <c r="J11" s="25"/>
      <c r="K11" s="25">
        <f t="shared" si="5"/>
        <v>7.4233889999999997E-2</v>
      </c>
      <c r="L11" s="25">
        <f t="shared" si="6"/>
        <v>1.7096064867</v>
      </c>
      <c r="M11" s="25">
        <v>6.5110000000000001E-2</v>
      </c>
      <c r="N11" s="25">
        <f t="shared" si="7"/>
        <v>3.7000000000000005E-2</v>
      </c>
      <c r="O11" s="25"/>
      <c r="P11" s="25">
        <f t="shared" si="8"/>
        <v>3.6166590000000005E-2</v>
      </c>
      <c r="Q11" s="25">
        <f t="shared" si="9"/>
        <v>0.83291656770000011</v>
      </c>
      <c r="R11" s="25">
        <v>6.9349999999999995E-2</v>
      </c>
      <c r="S11" s="25">
        <f t="shared" si="10"/>
        <v>4.1239999999999999E-2</v>
      </c>
      <c r="T11" s="25"/>
      <c r="U11" s="25">
        <f t="shared" si="11"/>
        <v>3.9022290000000001E-2</v>
      </c>
      <c r="V11" s="25">
        <f t="shared" si="12"/>
        <v>0.89868333870000006</v>
      </c>
      <c r="W11" s="25">
        <v>5.6090000000000001E-2</v>
      </c>
      <c r="X11" s="25">
        <f t="shared" si="2"/>
        <v>2.811E-2</v>
      </c>
    </row>
    <row r="12" spans="1:24" s="15" customFormat="1">
      <c r="A12" s="18">
        <v>260</v>
      </c>
      <c r="B12" s="25">
        <v>-1.1E-4</v>
      </c>
      <c r="C12" s="25">
        <v>6.1219999999999997E-2</v>
      </c>
      <c r="D12" s="25">
        <f t="shared" si="0"/>
        <v>3.3974999999999991E-2</v>
      </c>
      <c r="E12" s="25"/>
      <c r="F12" s="25">
        <f t="shared" si="3"/>
        <v>3.2381689999999991E-2</v>
      </c>
      <c r="G12" s="25">
        <f t="shared" si="4"/>
        <v>0.7457503206999998</v>
      </c>
      <c r="H12" s="25">
        <v>0.10678</v>
      </c>
      <c r="I12" s="25">
        <f t="shared" si="1"/>
        <v>7.9534999999999995E-2</v>
      </c>
      <c r="J12" s="25"/>
      <c r="K12" s="25">
        <f t="shared" si="5"/>
        <v>7.5158889999999992E-2</v>
      </c>
      <c r="L12" s="25">
        <f t="shared" si="6"/>
        <v>1.7309092366999999</v>
      </c>
      <c r="M12" s="25">
        <v>6.4979999999999996E-2</v>
      </c>
      <c r="N12" s="25">
        <f t="shared" si="7"/>
        <v>3.7734999999999991E-2</v>
      </c>
      <c r="O12" s="25"/>
      <c r="P12" s="25">
        <f t="shared" si="8"/>
        <v>3.6901589999999991E-2</v>
      </c>
      <c r="Q12" s="25">
        <f t="shared" si="9"/>
        <v>0.84984361769999983</v>
      </c>
      <c r="R12" s="25">
        <v>6.8419999999999995E-2</v>
      </c>
      <c r="S12" s="25">
        <f t="shared" si="10"/>
        <v>4.1174999999999989E-2</v>
      </c>
      <c r="T12" s="25"/>
      <c r="U12" s="25">
        <f t="shared" si="11"/>
        <v>3.8957289999999992E-2</v>
      </c>
      <c r="V12" s="25">
        <f t="shared" si="12"/>
        <v>0.89718638869999989</v>
      </c>
      <c r="W12" s="25">
        <v>5.4600000000000003E-2</v>
      </c>
      <c r="X12" s="25">
        <f t="shared" si="2"/>
        <v>2.7245000000000002E-2</v>
      </c>
    </row>
    <row r="13" spans="1:24" s="15" customFormat="1">
      <c r="A13" s="18">
        <v>261</v>
      </c>
      <c r="B13" s="25">
        <v>6.0000000000000002E-5</v>
      </c>
      <c r="C13" s="25">
        <v>5.9229999999999998E-2</v>
      </c>
      <c r="D13" s="25">
        <f t="shared" si="0"/>
        <v>3.1954999999999997E-2</v>
      </c>
      <c r="E13" s="25"/>
      <c r="F13" s="25">
        <f t="shared" si="3"/>
        <v>3.0361689999999997E-2</v>
      </c>
      <c r="G13" s="25">
        <f t="shared" si="4"/>
        <v>0.6992297207</v>
      </c>
      <c r="H13" s="25">
        <v>0.10512000000000001</v>
      </c>
      <c r="I13" s="25">
        <f t="shared" si="1"/>
        <v>7.7845000000000011E-2</v>
      </c>
      <c r="J13" s="25"/>
      <c r="K13" s="25">
        <f t="shared" si="5"/>
        <v>7.3468890000000009E-2</v>
      </c>
      <c r="L13" s="25">
        <f t="shared" si="6"/>
        <v>1.6919885367000003</v>
      </c>
      <c r="M13" s="25">
        <v>6.3890000000000002E-2</v>
      </c>
      <c r="N13" s="25">
        <f t="shared" si="7"/>
        <v>3.6615000000000009E-2</v>
      </c>
      <c r="O13" s="25"/>
      <c r="P13" s="25">
        <f t="shared" si="8"/>
        <v>3.5781590000000009E-2</v>
      </c>
      <c r="Q13" s="25">
        <f t="shared" si="9"/>
        <v>0.82405001770000019</v>
      </c>
      <c r="R13" s="25">
        <v>6.7070000000000005E-2</v>
      </c>
      <c r="S13" s="25">
        <f t="shared" si="10"/>
        <v>3.9795000000000011E-2</v>
      </c>
      <c r="T13" s="25"/>
      <c r="U13" s="25">
        <f t="shared" si="11"/>
        <v>3.7577290000000013E-2</v>
      </c>
      <c r="V13" s="25">
        <f t="shared" si="12"/>
        <v>0.86540498870000038</v>
      </c>
      <c r="W13" s="25">
        <v>5.4489999999999997E-2</v>
      </c>
      <c r="X13" s="25">
        <f t="shared" si="2"/>
        <v>2.7274999999999997E-2</v>
      </c>
    </row>
    <row r="14" spans="1:24" s="15" customFormat="1">
      <c r="A14" s="18">
        <v>262</v>
      </c>
      <c r="B14" s="25">
        <v>1.0000000000000001E-5</v>
      </c>
      <c r="C14" s="25">
        <v>5.8700000000000002E-2</v>
      </c>
      <c r="D14" s="25">
        <f t="shared" si="0"/>
        <v>3.2115000000000005E-2</v>
      </c>
      <c r="E14" s="25"/>
      <c r="F14" s="25">
        <f t="shared" si="3"/>
        <v>3.0521690000000004E-2</v>
      </c>
      <c r="G14" s="25">
        <f t="shared" si="4"/>
        <v>0.70291452070000016</v>
      </c>
      <c r="H14" s="25">
        <v>0.10503999999999999</v>
      </c>
      <c r="I14" s="25">
        <f t="shared" si="1"/>
        <v>7.8454999999999997E-2</v>
      </c>
      <c r="J14" s="25"/>
      <c r="K14" s="25">
        <f t="shared" si="5"/>
        <v>7.4078889999999994E-2</v>
      </c>
      <c r="L14" s="25">
        <f t="shared" si="6"/>
        <v>1.7060368367000001</v>
      </c>
      <c r="M14" s="25">
        <v>6.2788999999999998E-2</v>
      </c>
      <c r="N14" s="25">
        <f t="shared" si="7"/>
        <v>3.6204E-2</v>
      </c>
      <c r="O14" s="25"/>
      <c r="P14" s="25">
        <f t="shared" si="8"/>
        <v>3.537059E-2</v>
      </c>
      <c r="Q14" s="25">
        <f t="shared" si="9"/>
        <v>0.81458468770000003</v>
      </c>
      <c r="R14" s="25">
        <v>6.6119999999999998E-2</v>
      </c>
      <c r="S14" s="25">
        <f t="shared" si="10"/>
        <v>3.9535000000000001E-2</v>
      </c>
      <c r="T14" s="25"/>
      <c r="U14" s="25">
        <f t="shared" si="11"/>
        <v>3.7317290000000003E-2</v>
      </c>
      <c r="V14" s="25">
        <f t="shared" si="12"/>
        <v>0.85941718870000006</v>
      </c>
      <c r="W14" s="25">
        <v>5.3159999999999999E-2</v>
      </c>
      <c r="X14" s="25">
        <f t="shared" si="2"/>
        <v>2.6585000000000001E-2</v>
      </c>
    </row>
    <row r="15" spans="1:24" s="15" customFormat="1">
      <c r="A15" s="18">
        <v>263</v>
      </c>
      <c r="B15" s="25">
        <v>-4.0000000000000003E-5</v>
      </c>
      <c r="C15" s="25">
        <v>5.7149999999999999E-2</v>
      </c>
      <c r="D15" s="25">
        <f t="shared" si="0"/>
        <v>3.0684999999999997E-2</v>
      </c>
      <c r="E15" s="25"/>
      <c r="F15" s="25">
        <f t="shared" si="3"/>
        <v>2.9091689999999996E-2</v>
      </c>
      <c r="G15" s="25">
        <f t="shared" si="4"/>
        <v>0.6699816207</v>
      </c>
      <c r="H15" s="25">
        <v>0.1038</v>
      </c>
      <c r="I15" s="25">
        <f t="shared" si="1"/>
        <v>7.7335000000000001E-2</v>
      </c>
      <c r="J15" s="25"/>
      <c r="K15" s="25">
        <f t="shared" si="5"/>
        <v>7.2958889999999998E-2</v>
      </c>
      <c r="L15" s="25">
        <f t="shared" si="6"/>
        <v>1.6802432367</v>
      </c>
      <c r="M15" s="25">
        <v>6.1859999999999998E-2</v>
      </c>
      <c r="N15" s="25">
        <f t="shared" si="7"/>
        <v>3.5394999999999996E-2</v>
      </c>
      <c r="O15" s="25"/>
      <c r="P15" s="25">
        <f t="shared" si="8"/>
        <v>3.4561589999999996E-2</v>
      </c>
      <c r="Q15" s="25">
        <f t="shared" si="9"/>
        <v>0.79595341769999994</v>
      </c>
      <c r="R15" s="25">
        <v>6.522E-2</v>
      </c>
      <c r="S15" s="25">
        <f t="shared" si="10"/>
        <v>3.8754999999999998E-2</v>
      </c>
      <c r="T15" s="25"/>
      <c r="U15" s="25">
        <f t="shared" si="11"/>
        <v>3.653729E-2</v>
      </c>
      <c r="V15" s="25">
        <f t="shared" si="12"/>
        <v>0.84145378870000009</v>
      </c>
      <c r="W15" s="25">
        <v>5.2970000000000003E-2</v>
      </c>
      <c r="X15" s="25">
        <f t="shared" si="2"/>
        <v>2.6465000000000002E-2</v>
      </c>
    </row>
    <row r="16" spans="1:24" s="15" customFormat="1">
      <c r="A16" s="18">
        <v>264</v>
      </c>
      <c r="B16" s="25">
        <v>1.2999999999999999E-4</v>
      </c>
      <c r="C16" s="25">
        <v>5.6460000000000003E-2</v>
      </c>
      <c r="D16" s="25">
        <f t="shared" si="0"/>
        <v>3.0660000000000003E-2</v>
      </c>
      <c r="E16" s="25"/>
      <c r="F16" s="25">
        <f t="shared" si="3"/>
        <v>2.9066690000000003E-2</v>
      </c>
      <c r="G16" s="25">
        <f t="shared" si="4"/>
        <v>0.66940587070000013</v>
      </c>
      <c r="H16" s="25">
        <v>0.10353999999999999</v>
      </c>
      <c r="I16" s="25">
        <f t="shared" si="1"/>
        <v>7.773999999999999E-2</v>
      </c>
      <c r="J16" s="25"/>
      <c r="K16" s="25">
        <f t="shared" si="5"/>
        <v>7.3363889999999987E-2</v>
      </c>
      <c r="L16" s="25">
        <f t="shared" si="6"/>
        <v>1.6895703866999998</v>
      </c>
      <c r="M16" s="25">
        <v>6.0589999999999998E-2</v>
      </c>
      <c r="N16" s="25">
        <f t="shared" si="7"/>
        <v>3.4790000000000001E-2</v>
      </c>
      <c r="O16" s="25"/>
      <c r="P16" s="25">
        <f t="shared" si="8"/>
        <v>3.3956590000000002E-2</v>
      </c>
      <c r="Q16" s="25">
        <f t="shared" si="9"/>
        <v>0.7820202677000001</v>
      </c>
      <c r="R16" s="25">
        <v>6.3909999999999995E-2</v>
      </c>
      <c r="S16" s="25">
        <f t="shared" si="10"/>
        <v>3.8109999999999991E-2</v>
      </c>
      <c r="T16" s="25"/>
      <c r="U16" s="25">
        <f t="shared" si="11"/>
        <v>3.5892289999999993E-2</v>
      </c>
      <c r="V16" s="25">
        <f t="shared" si="12"/>
        <v>0.82659943869999986</v>
      </c>
      <c r="W16" s="25">
        <v>5.1470000000000002E-2</v>
      </c>
      <c r="X16" s="25">
        <f t="shared" si="2"/>
        <v>2.58E-2</v>
      </c>
    </row>
    <row r="17" spans="1:24" s="15" customFormat="1">
      <c r="A17" s="18">
        <v>265</v>
      </c>
      <c r="B17" s="25">
        <v>1E-4</v>
      </c>
      <c r="C17" s="25">
        <v>5.5030000000000003E-2</v>
      </c>
      <c r="D17" s="25">
        <f t="shared" si="0"/>
        <v>2.9430000000000001E-2</v>
      </c>
      <c r="E17" s="25"/>
      <c r="F17" s="25">
        <f t="shared" si="3"/>
        <v>2.7836690000000001E-2</v>
      </c>
      <c r="G17" s="25">
        <f t="shared" si="4"/>
        <v>0.64107897070000008</v>
      </c>
      <c r="H17" s="25">
        <v>0.10224999999999999</v>
      </c>
      <c r="I17" s="25">
        <f t="shared" si="1"/>
        <v>7.6649999999999996E-2</v>
      </c>
      <c r="J17" s="25"/>
      <c r="K17" s="25">
        <f t="shared" si="5"/>
        <v>7.2273889999999993E-2</v>
      </c>
      <c r="L17" s="25">
        <f t="shared" si="6"/>
        <v>1.6644676866999999</v>
      </c>
      <c r="M17" s="25">
        <v>5.9270000000000003E-2</v>
      </c>
      <c r="N17" s="25">
        <f t="shared" si="7"/>
        <v>3.3670000000000005E-2</v>
      </c>
      <c r="O17" s="25"/>
      <c r="P17" s="25">
        <f t="shared" si="8"/>
        <v>3.2836590000000006E-2</v>
      </c>
      <c r="Q17" s="25">
        <f t="shared" si="9"/>
        <v>0.75622666770000013</v>
      </c>
      <c r="R17" s="25">
        <v>6.3109999999999999E-2</v>
      </c>
      <c r="S17" s="25">
        <f t="shared" si="10"/>
        <v>3.7510000000000002E-2</v>
      </c>
      <c r="T17" s="25"/>
      <c r="U17" s="25">
        <f t="shared" si="11"/>
        <v>3.5292290000000004E-2</v>
      </c>
      <c r="V17" s="25">
        <f t="shared" si="12"/>
        <v>0.81278143870000008</v>
      </c>
      <c r="W17" s="25">
        <v>5.11E-2</v>
      </c>
      <c r="X17" s="25">
        <f t="shared" si="2"/>
        <v>2.5600000000000001E-2</v>
      </c>
    </row>
    <row r="18" spans="1:24" s="15" customFormat="1">
      <c r="A18" s="18">
        <v>266</v>
      </c>
      <c r="B18" s="25">
        <v>-1.4999999999999999E-4</v>
      </c>
      <c r="C18" s="25">
        <v>5.45E-2</v>
      </c>
      <c r="D18" s="25">
        <f t="shared" si="0"/>
        <v>2.9709999999999997E-2</v>
      </c>
      <c r="E18" s="25"/>
      <c r="F18" s="25">
        <f t="shared" si="3"/>
        <v>2.8116689999999996E-2</v>
      </c>
      <c r="G18" s="25">
        <f t="shared" si="4"/>
        <v>0.64752737069999999</v>
      </c>
      <c r="H18" s="25">
        <v>0.1021</v>
      </c>
      <c r="I18" s="25">
        <f t="shared" si="1"/>
        <v>7.730999999999999E-2</v>
      </c>
      <c r="J18" s="25"/>
      <c r="K18" s="25">
        <f t="shared" si="5"/>
        <v>7.2933889999999987E-2</v>
      </c>
      <c r="L18" s="25">
        <f t="shared" si="6"/>
        <v>1.6796674866999999</v>
      </c>
      <c r="M18" s="25">
        <v>5.8470000000000001E-2</v>
      </c>
      <c r="N18" s="25">
        <f t="shared" si="7"/>
        <v>3.3680000000000002E-2</v>
      </c>
      <c r="O18" s="25"/>
      <c r="P18" s="25">
        <f t="shared" si="8"/>
        <v>3.2846590000000002E-2</v>
      </c>
      <c r="Q18" s="25">
        <f t="shared" si="9"/>
        <v>0.75645696770000004</v>
      </c>
      <c r="R18" s="25">
        <v>6.2E-2</v>
      </c>
      <c r="S18" s="25">
        <f t="shared" si="10"/>
        <v>3.7209999999999993E-2</v>
      </c>
      <c r="T18" s="25"/>
      <c r="U18" s="25">
        <f t="shared" si="11"/>
        <v>3.4992289999999995E-2</v>
      </c>
      <c r="V18" s="25">
        <f t="shared" si="12"/>
        <v>0.80587243869999992</v>
      </c>
      <c r="W18" s="25">
        <v>4.9730000000000003E-2</v>
      </c>
      <c r="X18" s="25">
        <f t="shared" si="2"/>
        <v>2.4790000000000003E-2</v>
      </c>
    </row>
    <row r="19" spans="1:24" s="15" customFormat="1">
      <c r="A19" s="18">
        <v>267</v>
      </c>
      <c r="B19" s="25">
        <v>1.3999999999999999E-4</v>
      </c>
      <c r="C19" s="25">
        <v>5.2940000000000001E-2</v>
      </c>
      <c r="D19" s="25">
        <f t="shared" si="0"/>
        <v>2.8185000000000002E-2</v>
      </c>
      <c r="E19" s="25"/>
      <c r="F19" s="25">
        <f t="shared" si="3"/>
        <v>2.6591690000000001E-2</v>
      </c>
      <c r="G19" s="25">
        <f t="shared" si="4"/>
        <v>0.61240662070000007</v>
      </c>
      <c r="H19" s="25">
        <v>0.1009</v>
      </c>
      <c r="I19" s="25">
        <f t="shared" si="1"/>
        <v>7.6145000000000004E-2</v>
      </c>
      <c r="J19" s="25"/>
      <c r="K19" s="25">
        <f t="shared" si="5"/>
        <v>7.1768890000000002E-2</v>
      </c>
      <c r="L19" s="25">
        <f t="shared" si="6"/>
        <v>1.6528375367000001</v>
      </c>
      <c r="M19" s="25">
        <v>5.7790000000000001E-2</v>
      </c>
      <c r="N19" s="25">
        <f t="shared" si="7"/>
        <v>3.3035000000000002E-2</v>
      </c>
      <c r="O19" s="25"/>
      <c r="P19" s="25">
        <f t="shared" si="8"/>
        <v>3.2201590000000002E-2</v>
      </c>
      <c r="Q19" s="25">
        <f t="shared" si="9"/>
        <v>0.74160261770000013</v>
      </c>
      <c r="R19" s="25">
        <v>6.1469999999999997E-2</v>
      </c>
      <c r="S19" s="25">
        <f t="shared" si="10"/>
        <v>3.6714999999999998E-2</v>
      </c>
      <c r="T19" s="25"/>
      <c r="U19" s="25">
        <f t="shared" si="11"/>
        <v>3.449729E-2</v>
      </c>
      <c r="V19" s="25">
        <f t="shared" si="12"/>
        <v>0.79447258870000004</v>
      </c>
      <c r="W19" s="25">
        <v>4.9369999999999997E-2</v>
      </c>
      <c r="X19" s="25">
        <f t="shared" si="2"/>
        <v>2.4754999999999999E-2</v>
      </c>
    </row>
    <row r="20" spans="1:24" s="15" customFormat="1">
      <c r="A20" s="18">
        <v>268</v>
      </c>
      <c r="B20" s="25">
        <v>-6.8999999999999997E-5</v>
      </c>
      <c r="C20" s="25">
        <v>5.2220000000000003E-2</v>
      </c>
      <c r="D20" s="25">
        <f t="shared" si="0"/>
        <v>2.8299500000000002E-2</v>
      </c>
      <c r="E20" s="25"/>
      <c r="F20" s="25">
        <f t="shared" si="3"/>
        <v>2.6706190000000001E-2</v>
      </c>
      <c r="G20" s="25">
        <f t="shared" si="4"/>
        <v>0.61504355570000002</v>
      </c>
      <c r="H20" s="25">
        <v>0.10056</v>
      </c>
      <c r="I20" s="25">
        <f t="shared" si="1"/>
        <v>7.6639499999999999E-2</v>
      </c>
      <c r="J20" s="25"/>
      <c r="K20" s="25">
        <f t="shared" si="5"/>
        <v>7.2263389999999997E-2</v>
      </c>
      <c r="L20" s="25">
        <f t="shared" si="6"/>
        <v>1.6642258717</v>
      </c>
      <c r="M20" s="25">
        <v>5.6610000000000001E-2</v>
      </c>
      <c r="N20" s="25">
        <f t="shared" si="7"/>
        <v>3.2689499999999996E-2</v>
      </c>
      <c r="O20" s="25"/>
      <c r="P20" s="25">
        <f t="shared" si="8"/>
        <v>3.1856089999999997E-2</v>
      </c>
      <c r="Q20" s="25">
        <f t="shared" si="9"/>
        <v>0.73364575269999999</v>
      </c>
      <c r="R20" s="25">
        <v>6.0089999999999998E-2</v>
      </c>
      <c r="S20" s="25">
        <f t="shared" si="10"/>
        <v>3.6169499999999993E-2</v>
      </c>
      <c r="T20" s="25"/>
      <c r="U20" s="25">
        <f t="shared" si="11"/>
        <v>3.3951789999999996E-2</v>
      </c>
      <c r="V20" s="25">
        <f t="shared" si="12"/>
        <v>0.78190972369999989</v>
      </c>
      <c r="W20" s="25">
        <v>4.7910000000000001E-2</v>
      </c>
      <c r="X20" s="25">
        <f t="shared" si="2"/>
        <v>2.3920500000000001E-2</v>
      </c>
    </row>
    <row r="21" spans="1:24" s="15" customFormat="1">
      <c r="A21" s="18">
        <v>269</v>
      </c>
      <c r="B21" s="25">
        <v>2.0000000000000001E-4</v>
      </c>
      <c r="C21" s="25">
        <v>5.0990000000000001E-2</v>
      </c>
      <c r="D21" s="25">
        <f t="shared" si="0"/>
        <v>2.7075000000000002E-2</v>
      </c>
      <c r="E21" s="25"/>
      <c r="F21" s="25">
        <f t="shared" si="3"/>
        <v>2.5481690000000001E-2</v>
      </c>
      <c r="G21" s="25">
        <f t="shared" si="4"/>
        <v>0.5868433207</v>
      </c>
      <c r="H21" s="25">
        <v>9.9150000000000002E-2</v>
      </c>
      <c r="I21" s="25">
        <f t="shared" si="1"/>
        <v>7.5234999999999996E-2</v>
      </c>
      <c r="J21" s="25"/>
      <c r="K21" s="25">
        <f t="shared" si="5"/>
        <v>7.0858889999999994E-2</v>
      </c>
      <c r="L21" s="25">
        <f t="shared" si="6"/>
        <v>1.6318802367</v>
      </c>
      <c r="M21" s="25">
        <v>5.5300000000000002E-2</v>
      </c>
      <c r="N21" s="25">
        <f t="shared" si="7"/>
        <v>3.1385000000000003E-2</v>
      </c>
      <c r="O21" s="25"/>
      <c r="P21" s="25">
        <f t="shared" si="8"/>
        <v>3.0551590000000003E-2</v>
      </c>
      <c r="Q21" s="25">
        <f t="shared" si="9"/>
        <v>0.70360311770000017</v>
      </c>
      <c r="R21" s="25">
        <v>5.9319999999999998E-2</v>
      </c>
      <c r="S21" s="25">
        <f t="shared" si="10"/>
        <v>3.5404999999999999E-2</v>
      </c>
      <c r="T21" s="25"/>
      <c r="U21" s="25">
        <f t="shared" si="11"/>
        <v>3.3187290000000001E-2</v>
      </c>
      <c r="V21" s="25">
        <f t="shared" si="12"/>
        <v>0.76430328870000008</v>
      </c>
      <c r="W21" s="25">
        <v>4.7629999999999999E-2</v>
      </c>
      <c r="X21" s="25">
        <f t="shared" si="2"/>
        <v>2.3914999999999999E-2</v>
      </c>
    </row>
    <row r="22" spans="1:24" s="15" customFormat="1">
      <c r="A22" s="18">
        <v>270</v>
      </c>
      <c r="B22" s="25">
        <v>-1.3999999999999999E-4</v>
      </c>
      <c r="C22" s="25">
        <v>5.033E-2</v>
      </c>
      <c r="D22" s="25">
        <f t="shared" si="0"/>
        <v>2.7109999999999999E-2</v>
      </c>
      <c r="E22" s="25"/>
      <c r="F22" s="25">
        <f t="shared" si="3"/>
        <v>2.5516689999999998E-2</v>
      </c>
      <c r="G22" s="25">
        <f t="shared" si="4"/>
        <v>0.58764937070000001</v>
      </c>
      <c r="H22" s="25">
        <v>9.8890000000000006E-2</v>
      </c>
      <c r="I22" s="25">
        <f t="shared" si="1"/>
        <v>7.5670000000000001E-2</v>
      </c>
      <c r="J22" s="25"/>
      <c r="K22" s="25">
        <f t="shared" si="5"/>
        <v>7.1293889999999999E-2</v>
      </c>
      <c r="L22" s="25">
        <f t="shared" si="6"/>
        <v>1.6418982867</v>
      </c>
      <c r="M22" s="25">
        <v>5.4530000000000002E-2</v>
      </c>
      <c r="N22" s="25">
        <f t="shared" si="7"/>
        <v>3.1310000000000004E-2</v>
      </c>
      <c r="O22" s="25"/>
      <c r="P22" s="25">
        <f t="shared" si="8"/>
        <v>3.0476590000000005E-2</v>
      </c>
      <c r="Q22" s="25">
        <f t="shared" si="9"/>
        <v>0.7018758677000001</v>
      </c>
      <c r="R22" s="25">
        <v>5.8000000000000003E-2</v>
      </c>
      <c r="S22" s="25">
        <f t="shared" si="10"/>
        <v>3.4780000000000005E-2</v>
      </c>
      <c r="T22" s="25"/>
      <c r="U22" s="25">
        <f t="shared" si="11"/>
        <v>3.2562290000000008E-2</v>
      </c>
      <c r="V22" s="25">
        <f t="shared" si="12"/>
        <v>0.74990953870000021</v>
      </c>
      <c r="W22" s="25">
        <v>4.6580000000000003E-2</v>
      </c>
      <c r="X22" s="25">
        <f t="shared" si="2"/>
        <v>2.3220000000000001E-2</v>
      </c>
    </row>
    <row r="23" spans="1:24" s="15" customFormat="1">
      <c r="A23" s="18">
        <v>271</v>
      </c>
      <c r="B23" s="25">
        <v>6.0000000000000002E-5</v>
      </c>
      <c r="C23" s="25">
        <v>4.888E-2</v>
      </c>
      <c r="D23" s="25">
        <f t="shared" si="0"/>
        <v>2.5820000000000003E-2</v>
      </c>
      <c r="E23" s="25"/>
      <c r="F23" s="25">
        <f t="shared" si="3"/>
        <v>2.4226690000000002E-2</v>
      </c>
      <c r="G23" s="25">
        <f t="shared" si="4"/>
        <v>0.55794067070000009</v>
      </c>
      <c r="H23" s="25">
        <v>9.7479999999999997E-2</v>
      </c>
      <c r="I23" s="25">
        <f t="shared" si="1"/>
        <v>7.442E-2</v>
      </c>
      <c r="J23" s="25"/>
      <c r="K23" s="25">
        <f t="shared" si="5"/>
        <v>7.0043889999999998E-2</v>
      </c>
      <c r="L23" s="25">
        <f t="shared" si="6"/>
        <v>1.6131107867000001</v>
      </c>
      <c r="M23" s="25">
        <v>5.8700000000000002E-2</v>
      </c>
      <c r="N23" s="25">
        <f t="shared" si="7"/>
        <v>3.5640000000000005E-2</v>
      </c>
      <c r="O23" s="25"/>
      <c r="P23" s="25">
        <f t="shared" si="8"/>
        <v>3.4806590000000005E-2</v>
      </c>
      <c r="Q23" s="25">
        <f t="shared" si="9"/>
        <v>0.80159576770000018</v>
      </c>
      <c r="R23" s="25">
        <v>5.7549999999999997E-2</v>
      </c>
      <c r="S23" s="25">
        <f t="shared" si="10"/>
        <v>3.449E-2</v>
      </c>
      <c r="T23" s="25"/>
      <c r="U23" s="25">
        <f t="shared" si="11"/>
        <v>3.2272290000000002E-2</v>
      </c>
      <c r="V23" s="25">
        <f t="shared" si="12"/>
        <v>0.74323083870000006</v>
      </c>
      <c r="W23" s="25">
        <v>4.6059999999999997E-2</v>
      </c>
      <c r="X23" s="25">
        <f t="shared" si="2"/>
        <v>2.3059999999999997E-2</v>
      </c>
    </row>
    <row r="24" spans="1:24" s="15" customFormat="1">
      <c r="A24" s="18">
        <v>272</v>
      </c>
      <c r="B24" s="25">
        <v>-9.0000000000000006E-5</v>
      </c>
      <c r="C24" s="25">
        <v>4.8259999999999997E-2</v>
      </c>
      <c r="D24" s="25">
        <f t="shared" si="0"/>
        <v>2.5854999999999996E-2</v>
      </c>
      <c r="E24" s="25"/>
      <c r="F24" s="25">
        <f t="shared" si="3"/>
        <v>2.4261689999999995E-2</v>
      </c>
      <c r="G24" s="25">
        <f t="shared" si="4"/>
        <v>0.55874672069999998</v>
      </c>
      <c r="H24" s="25">
        <v>9.7110000000000002E-2</v>
      </c>
      <c r="I24" s="25">
        <f t="shared" si="1"/>
        <v>7.4704999999999994E-2</v>
      </c>
      <c r="J24" s="25"/>
      <c r="K24" s="25">
        <f t="shared" si="5"/>
        <v>7.0328889999999991E-2</v>
      </c>
      <c r="L24" s="25">
        <f t="shared" si="6"/>
        <v>1.6196743366999999</v>
      </c>
      <c r="M24" s="25">
        <v>5.2089999999999997E-2</v>
      </c>
      <c r="N24" s="25">
        <f t="shared" si="7"/>
        <v>2.9684999999999996E-2</v>
      </c>
      <c r="O24" s="25"/>
      <c r="P24" s="25">
        <f t="shared" si="8"/>
        <v>2.8851589999999996E-2</v>
      </c>
      <c r="Q24" s="25">
        <f t="shared" si="9"/>
        <v>0.6644521176999999</v>
      </c>
      <c r="R24" s="25">
        <v>5.5789999999999999E-2</v>
      </c>
      <c r="S24" s="25">
        <f t="shared" si="10"/>
        <v>3.3384999999999998E-2</v>
      </c>
      <c r="T24" s="25"/>
      <c r="U24" s="25">
        <f t="shared" si="11"/>
        <v>3.1167289999999997E-2</v>
      </c>
      <c r="V24" s="25">
        <f t="shared" si="12"/>
        <v>0.71778268869999995</v>
      </c>
      <c r="W24" s="25">
        <v>4.4900000000000002E-2</v>
      </c>
      <c r="X24" s="25">
        <f t="shared" si="2"/>
        <v>2.2405000000000001E-2</v>
      </c>
    </row>
    <row r="25" spans="1:24" s="15" customFormat="1">
      <c r="A25" s="18">
        <v>273</v>
      </c>
      <c r="B25" s="25">
        <v>-2.0000000000000002E-5</v>
      </c>
      <c r="C25" s="25">
        <v>4.7079999999999997E-2</v>
      </c>
      <c r="D25" s="25">
        <f t="shared" si="0"/>
        <v>2.5029999999999997E-2</v>
      </c>
      <c r="E25" s="25"/>
      <c r="F25" s="25">
        <f t="shared" si="3"/>
        <v>2.3436689999999996E-2</v>
      </c>
      <c r="G25" s="25">
        <f t="shared" si="4"/>
        <v>0.53974697069999988</v>
      </c>
      <c r="H25" s="25">
        <v>9.579E-2</v>
      </c>
      <c r="I25" s="25">
        <f t="shared" si="1"/>
        <v>7.374E-2</v>
      </c>
      <c r="J25" s="25"/>
      <c r="K25" s="25">
        <f t="shared" si="5"/>
        <v>6.9363889999999997E-2</v>
      </c>
      <c r="L25" s="25">
        <f t="shared" si="6"/>
        <v>1.5974503867000001</v>
      </c>
      <c r="M25" s="25">
        <v>5.1450000000000003E-2</v>
      </c>
      <c r="N25" s="25">
        <f t="shared" si="7"/>
        <v>2.9400000000000003E-2</v>
      </c>
      <c r="O25" s="25"/>
      <c r="P25" s="25">
        <f t="shared" si="8"/>
        <v>2.8566590000000003E-2</v>
      </c>
      <c r="Q25" s="25">
        <f t="shared" si="9"/>
        <v>0.65788856770000015</v>
      </c>
      <c r="R25" s="25">
        <v>5.5140000000000002E-2</v>
      </c>
      <c r="S25" s="25">
        <f t="shared" si="10"/>
        <v>3.3090000000000001E-2</v>
      </c>
      <c r="T25" s="25"/>
      <c r="U25" s="25">
        <f t="shared" si="11"/>
        <v>3.087229E-2</v>
      </c>
      <c r="V25" s="25">
        <f t="shared" si="12"/>
        <v>0.71098883870000007</v>
      </c>
      <c r="W25" s="25">
        <v>4.4119999999999999E-2</v>
      </c>
      <c r="X25" s="25">
        <f t="shared" si="2"/>
        <v>2.205E-2</v>
      </c>
    </row>
    <row r="26" spans="1:24" s="15" customFormat="1">
      <c r="A26" s="18">
        <v>274</v>
      </c>
      <c r="B26" s="25">
        <v>1.2999999999999999E-4</v>
      </c>
      <c r="C26" s="25">
        <v>4.6300000000000001E-2</v>
      </c>
      <c r="D26" s="25">
        <f t="shared" si="0"/>
        <v>2.4850000000000001E-2</v>
      </c>
      <c r="E26" s="25"/>
      <c r="F26" s="25">
        <f t="shared" si="3"/>
        <v>2.325669E-2</v>
      </c>
      <c r="G26" s="25">
        <f t="shared" si="4"/>
        <v>0.53560157070000003</v>
      </c>
      <c r="H26" s="25">
        <v>9.5000000000000001E-2</v>
      </c>
      <c r="I26" s="25">
        <f t="shared" si="1"/>
        <v>7.3550000000000004E-2</v>
      </c>
      <c r="J26" s="25"/>
      <c r="K26" s="25">
        <f t="shared" si="5"/>
        <v>6.9173890000000002E-2</v>
      </c>
      <c r="L26" s="25">
        <f t="shared" si="6"/>
        <v>1.5930746867000001</v>
      </c>
      <c r="M26" s="25">
        <v>5.0099999999999999E-2</v>
      </c>
      <c r="N26" s="25">
        <f t="shared" si="7"/>
        <v>2.8649999999999998E-2</v>
      </c>
      <c r="O26" s="25"/>
      <c r="P26" s="25">
        <f t="shared" si="8"/>
        <v>2.7816589999999999E-2</v>
      </c>
      <c r="Q26" s="25">
        <f t="shared" si="9"/>
        <v>0.64061606770000001</v>
      </c>
      <c r="R26" s="25">
        <v>5.2900000000000003E-2</v>
      </c>
      <c r="S26" s="25">
        <f t="shared" si="10"/>
        <v>3.1450000000000006E-2</v>
      </c>
      <c r="T26" s="25"/>
      <c r="U26" s="25">
        <f t="shared" si="11"/>
        <v>2.9232290000000005E-2</v>
      </c>
      <c r="V26" s="25">
        <f t="shared" si="12"/>
        <v>0.67321963870000012</v>
      </c>
      <c r="W26" s="25">
        <v>4.2770000000000002E-2</v>
      </c>
      <c r="X26" s="25">
        <f t="shared" si="2"/>
        <v>2.145E-2</v>
      </c>
    </row>
    <row r="27" spans="1:24" s="15" customFormat="1">
      <c r="A27" s="19">
        <v>275</v>
      </c>
      <c r="B27" s="25">
        <v>-3.0000000000000001E-5</v>
      </c>
      <c r="C27" s="34">
        <v>4.4839999999999998E-2</v>
      </c>
      <c r="D27" s="25">
        <f t="shared" si="0"/>
        <v>2.3734999999999999E-2</v>
      </c>
      <c r="E27" s="34"/>
      <c r="F27" s="25">
        <f t="shared" si="3"/>
        <v>2.2141689999999999E-2</v>
      </c>
      <c r="G27" s="25">
        <f t="shared" si="4"/>
        <v>0.50992312070000001</v>
      </c>
      <c r="H27" s="34">
        <v>9.3439999999999995E-2</v>
      </c>
      <c r="I27" s="25">
        <f t="shared" si="1"/>
        <v>7.2334999999999997E-2</v>
      </c>
      <c r="J27" s="34"/>
      <c r="K27" s="25">
        <f t="shared" si="5"/>
        <v>6.7958889999999994E-2</v>
      </c>
      <c r="L27" s="25">
        <f t="shared" si="6"/>
        <v>1.5650932366999999</v>
      </c>
      <c r="M27" s="25">
        <v>4.9020000000000001E-2</v>
      </c>
      <c r="N27" s="25">
        <f t="shared" si="7"/>
        <v>2.7915000000000002E-2</v>
      </c>
      <c r="O27" s="25"/>
      <c r="P27" s="25">
        <f t="shared" si="8"/>
        <v>2.7081590000000003E-2</v>
      </c>
      <c r="Q27" s="25">
        <f t="shared" si="9"/>
        <v>0.62368901770000007</v>
      </c>
      <c r="R27" s="25">
        <v>5.2679999999999998E-2</v>
      </c>
      <c r="S27" s="25">
        <f t="shared" si="10"/>
        <v>3.1574999999999999E-2</v>
      </c>
      <c r="T27" s="25"/>
      <c r="U27" s="25">
        <f t="shared" si="11"/>
        <v>2.9357289999999998E-2</v>
      </c>
      <c r="V27" s="25">
        <f t="shared" si="12"/>
        <v>0.67609838869999994</v>
      </c>
      <c r="W27" s="25">
        <v>4.224E-2</v>
      </c>
      <c r="X27" s="25">
        <f t="shared" si="2"/>
        <v>2.1104999999999999E-2</v>
      </c>
    </row>
    <row r="28" spans="1:24" s="15" customFormat="1">
      <c r="A28" s="19">
        <v>276</v>
      </c>
      <c r="B28" s="25">
        <v>-1.0000000000000001E-5</v>
      </c>
      <c r="C28" s="34">
        <v>4.394E-2</v>
      </c>
      <c r="D28" s="25">
        <f t="shared" si="0"/>
        <v>2.3355000000000001E-2</v>
      </c>
      <c r="E28" s="34"/>
      <c r="F28" s="25">
        <f t="shared" si="3"/>
        <v>2.176169E-2</v>
      </c>
      <c r="G28" s="25">
        <f t="shared" si="4"/>
        <v>0.50117172070000005</v>
      </c>
      <c r="H28" s="34">
        <v>9.2469999999999997E-2</v>
      </c>
      <c r="I28" s="25">
        <f t="shared" si="1"/>
        <v>7.1885000000000004E-2</v>
      </c>
      <c r="J28" s="34"/>
      <c r="K28" s="25">
        <f t="shared" si="5"/>
        <v>6.7508890000000002E-2</v>
      </c>
      <c r="L28" s="25">
        <f t="shared" si="6"/>
        <v>1.5547297367000001</v>
      </c>
      <c r="M28" s="25">
        <v>4.786E-2</v>
      </c>
      <c r="N28" s="25">
        <f t="shared" si="7"/>
        <v>2.7275000000000001E-2</v>
      </c>
      <c r="O28" s="25"/>
      <c r="P28" s="25">
        <f t="shared" si="8"/>
        <v>2.6441590000000001E-2</v>
      </c>
      <c r="Q28" s="25">
        <f t="shared" si="9"/>
        <v>0.60894981770000001</v>
      </c>
      <c r="R28" s="25">
        <v>5.1639999999999998E-2</v>
      </c>
      <c r="S28" s="25">
        <f t="shared" si="10"/>
        <v>3.1054999999999999E-2</v>
      </c>
      <c r="T28" s="25"/>
      <c r="U28" s="25">
        <f t="shared" si="11"/>
        <v>2.8837289999999998E-2</v>
      </c>
      <c r="V28" s="25">
        <f t="shared" si="12"/>
        <v>0.66412278869999997</v>
      </c>
      <c r="W28" s="25">
        <v>4.1180000000000001E-2</v>
      </c>
      <c r="X28" s="25">
        <f t="shared" si="2"/>
        <v>2.0584999999999999E-2</v>
      </c>
    </row>
    <row r="29" spans="1:24" s="15" customFormat="1">
      <c r="A29" s="19">
        <v>277</v>
      </c>
      <c r="B29" s="25">
        <v>4.0000000000000003E-5</v>
      </c>
      <c r="C29" s="34">
        <v>4.2790000000000002E-2</v>
      </c>
      <c r="D29" s="25">
        <f t="shared" si="0"/>
        <v>2.2645000000000002E-2</v>
      </c>
      <c r="E29" s="34"/>
      <c r="F29" s="25">
        <f t="shared" si="3"/>
        <v>2.1051690000000001E-2</v>
      </c>
      <c r="G29" s="25">
        <f t="shared" si="4"/>
        <v>0.48482042070000003</v>
      </c>
      <c r="H29" s="34">
        <v>9.0889999999999999E-2</v>
      </c>
      <c r="I29" s="25">
        <f t="shared" si="1"/>
        <v>7.0745000000000002E-2</v>
      </c>
      <c r="J29" s="34"/>
      <c r="K29" s="25">
        <f t="shared" si="5"/>
        <v>6.636889E-2</v>
      </c>
      <c r="L29" s="25">
        <f t="shared" si="6"/>
        <v>1.5284755367</v>
      </c>
      <c r="M29" s="25">
        <v>4.6769999999999999E-2</v>
      </c>
      <c r="N29" s="25">
        <f t="shared" si="7"/>
        <v>2.6624999999999999E-2</v>
      </c>
      <c r="O29" s="25"/>
      <c r="P29" s="25">
        <f t="shared" si="8"/>
        <v>2.579159E-2</v>
      </c>
      <c r="Q29" s="25">
        <f t="shared" si="9"/>
        <v>0.59398031770000004</v>
      </c>
      <c r="R29" s="25">
        <v>5.0520000000000002E-2</v>
      </c>
      <c r="S29" s="25">
        <f t="shared" si="10"/>
        <v>3.0375000000000003E-2</v>
      </c>
      <c r="T29" s="25"/>
      <c r="U29" s="25">
        <f t="shared" si="11"/>
        <v>2.8157290000000001E-2</v>
      </c>
      <c r="V29" s="25">
        <f t="shared" si="12"/>
        <v>0.64846238870000006</v>
      </c>
      <c r="W29" s="25">
        <v>4.0250000000000001E-2</v>
      </c>
      <c r="X29" s="25">
        <f t="shared" si="2"/>
        <v>2.0145E-2</v>
      </c>
    </row>
    <row r="30" spans="1:24" s="15" customFormat="1">
      <c r="A30" s="19">
        <v>278</v>
      </c>
      <c r="B30" s="25">
        <v>-5.0000000000000002E-5</v>
      </c>
      <c r="C30" s="34">
        <v>4.1939999999999998E-2</v>
      </c>
      <c r="D30" s="25">
        <f t="shared" si="0"/>
        <v>2.2214999999999999E-2</v>
      </c>
      <c r="E30" s="34"/>
      <c r="F30" s="25">
        <f t="shared" si="3"/>
        <v>2.0621689999999998E-2</v>
      </c>
      <c r="G30" s="25">
        <f t="shared" si="4"/>
        <v>0.47491752069999998</v>
      </c>
      <c r="H30" s="34">
        <v>8.974E-2</v>
      </c>
      <c r="I30" s="25">
        <f t="shared" si="1"/>
        <v>7.0014999999999994E-2</v>
      </c>
      <c r="J30" s="34"/>
      <c r="K30" s="25">
        <f t="shared" si="5"/>
        <v>6.5638889999999991E-2</v>
      </c>
      <c r="L30" s="25">
        <f t="shared" si="6"/>
        <v>1.5116636366999998</v>
      </c>
      <c r="M30" s="25">
        <v>4.5469999999999997E-2</v>
      </c>
      <c r="N30" s="25">
        <f t="shared" si="7"/>
        <v>2.5744999999999997E-2</v>
      </c>
      <c r="O30" s="25"/>
      <c r="P30" s="25">
        <f t="shared" si="8"/>
        <v>2.4911589999999997E-2</v>
      </c>
      <c r="Q30" s="25">
        <f t="shared" si="9"/>
        <v>0.57371391770000002</v>
      </c>
      <c r="R30" s="25">
        <v>4.836E-2</v>
      </c>
      <c r="S30" s="25">
        <f t="shared" si="10"/>
        <v>2.8635000000000001E-2</v>
      </c>
      <c r="T30" s="25"/>
      <c r="U30" s="25">
        <f t="shared" si="11"/>
        <v>2.641729E-2</v>
      </c>
      <c r="V30" s="25">
        <f t="shared" si="12"/>
        <v>0.60839018870000006</v>
      </c>
      <c r="W30" s="25">
        <v>3.95E-2</v>
      </c>
      <c r="X30" s="25">
        <f t="shared" si="2"/>
        <v>1.9724999999999999E-2</v>
      </c>
    </row>
    <row r="31" spans="1:24" s="15" customFormat="1">
      <c r="A31" s="19">
        <v>279</v>
      </c>
      <c r="B31" s="25">
        <v>1.0000000000000001E-5</v>
      </c>
      <c r="C31" s="34">
        <v>4.0829999999999998E-2</v>
      </c>
      <c r="D31" s="25">
        <f t="shared" si="0"/>
        <v>2.1589999999999998E-2</v>
      </c>
      <c r="E31" s="34"/>
      <c r="F31" s="25">
        <f t="shared" si="3"/>
        <v>1.9996689999999998E-2</v>
      </c>
      <c r="G31" s="25">
        <f t="shared" si="4"/>
        <v>0.46052377069999995</v>
      </c>
      <c r="H31" s="34">
        <v>8.8050000000000003E-2</v>
      </c>
      <c r="I31" s="25">
        <f t="shared" si="1"/>
        <v>6.881000000000001E-2</v>
      </c>
      <c r="J31" s="34"/>
      <c r="K31" s="25">
        <f t="shared" si="5"/>
        <v>6.4433890000000008E-2</v>
      </c>
      <c r="L31" s="25">
        <f t="shared" si="6"/>
        <v>1.4839124867000002</v>
      </c>
      <c r="M31" s="25">
        <v>4.4400000000000002E-2</v>
      </c>
      <c r="N31" s="25">
        <f t="shared" si="7"/>
        <v>2.5160000000000002E-2</v>
      </c>
      <c r="O31" s="25"/>
      <c r="P31" s="25">
        <f t="shared" si="8"/>
        <v>2.4326590000000002E-2</v>
      </c>
      <c r="Q31" s="25">
        <f t="shared" si="9"/>
        <v>0.5602413677000001</v>
      </c>
      <c r="R31" s="25">
        <v>4.8070000000000002E-2</v>
      </c>
      <c r="S31" s="25">
        <f t="shared" si="10"/>
        <v>2.8830000000000001E-2</v>
      </c>
      <c r="T31" s="25"/>
      <c r="U31" s="25">
        <f t="shared" si="11"/>
        <v>2.661229E-2</v>
      </c>
      <c r="V31" s="25">
        <f t="shared" si="12"/>
        <v>0.61288103869999999</v>
      </c>
      <c r="W31" s="25">
        <v>3.8469999999999997E-2</v>
      </c>
      <c r="X31" s="25">
        <f t="shared" si="2"/>
        <v>1.924E-2</v>
      </c>
    </row>
    <row r="32" spans="1:24" s="15" customFormat="1">
      <c r="A32" s="19">
        <v>280</v>
      </c>
      <c r="B32" s="25">
        <v>4.0000000000000003E-5</v>
      </c>
      <c r="C32" s="34">
        <v>3.9750000000000001E-2</v>
      </c>
      <c r="D32" s="25">
        <f t="shared" si="0"/>
        <v>2.0945000000000002E-2</v>
      </c>
      <c r="E32" s="34"/>
      <c r="F32" s="25">
        <f t="shared" si="3"/>
        <v>1.9351690000000001E-2</v>
      </c>
      <c r="G32" s="25">
        <f t="shared" si="4"/>
        <v>0.44566942070000004</v>
      </c>
      <c r="H32" s="34">
        <v>8.677E-2</v>
      </c>
      <c r="I32" s="25">
        <f t="shared" si="1"/>
        <v>6.7964999999999998E-2</v>
      </c>
      <c r="J32" s="34"/>
      <c r="K32" s="25">
        <f t="shared" si="5"/>
        <v>6.3588889999999995E-2</v>
      </c>
      <c r="L32" s="25">
        <f t="shared" si="6"/>
        <v>1.4644521366999999</v>
      </c>
      <c r="M32" s="25">
        <v>4.3430000000000003E-2</v>
      </c>
      <c r="N32" s="25">
        <f t="shared" si="7"/>
        <v>2.4625000000000005E-2</v>
      </c>
      <c r="O32" s="25"/>
      <c r="P32" s="25">
        <f t="shared" si="8"/>
        <v>2.3791590000000005E-2</v>
      </c>
      <c r="Q32" s="25">
        <f t="shared" si="9"/>
        <v>0.54792031770000016</v>
      </c>
      <c r="R32" s="25">
        <v>4.7550000000000002E-2</v>
      </c>
      <c r="S32" s="25">
        <f t="shared" si="10"/>
        <v>2.8745000000000003E-2</v>
      </c>
      <c r="T32" s="25"/>
      <c r="U32" s="25">
        <f t="shared" si="11"/>
        <v>2.6527290000000002E-2</v>
      </c>
      <c r="V32" s="25">
        <f t="shared" si="12"/>
        <v>0.61092348870000013</v>
      </c>
      <c r="W32" s="25">
        <v>3.7569999999999999E-2</v>
      </c>
      <c r="X32" s="25">
        <f t="shared" si="2"/>
        <v>1.8804999999999999E-2</v>
      </c>
    </row>
    <row r="33" spans="1:24" s="15" customFormat="1">
      <c r="A33" s="19">
        <v>281</v>
      </c>
      <c r="B33" s="25">
        <v>4.0000000000000003E-5</v>
      </c>
      <c r="C33" s="34">
        <v>3.8789999999999998E-2</v>
      </c>
      <c r="D33" s="25">
        <f t="shared" si="0"/>
        <v>2.0494999999999999E-2</v>
      </c>
      <c r="E33" s="34"/>
      <c r="F33" s="25">
        <f t="shared" si="3"/>
        <v>1.8901689999999999E-2</v>
      </c>
      <c r="G33" s="25">
        <f t="shared" si="4"/>
        <v>0.43530592070000002</v>
      </c>
      <c r="H33" s="34">
        <v>8.5449999999999998E-2</v>
      </c>
      <c r="I33" s="25">
        <f t="shared" si="1"/>
        <v>6.7154999999999992E-2</v>
      </c>
      <c r="J33" s="34"/>
      <c r="K33" s="25">
        <f t="shared" si="5"/>
        <v>6.277888999999999E-2</v>
      </c>
      <c r="L33" s="25">
        <f t="shared" si="6"/>
        <v>1.4457978366999999</v>
      </c>
      <c r="M33" s="25">
        <v>4.2250000000000003E-2</v>
      </c>
      <c r="N33" s="25">
        <f t="shared" si="7"/>
        <v>2.3955000000000004E-2</v>
      </c>
      <c r="O33" s="25"/>
      <c r="P33" s="25">
        <f t="shared" si="8"/>
        <v>2.3121590000000004E-2</v>
      </c>
      <c r="Q33" s="25">
        <f t="shared" si="9"/>
        <v>0.53249021770000016</v>
      </c>
      <c r="R33" s="25">
        <v>4.616E-2</v>
      </c>
      <c r="S33" s="25">
        <f t="shared" si="10"/>
        <v>2.7865000000000001E-2</v>
      </c>
      <c r="T33" s="25"/>
      <c r="U33" s="25">
        <f t="shared" si="11"/>
        <v>2.564729E-2</v>
      </c>
      <c r="V33" s="25">
        <f t="shared" si="12"/>
        <v>0.5906570887</v>
      </c>
      <c r="W33" s="25">
        <v>3.6549999999999999E-2</v>
      </c>
      <c r="X33" s="25">
        <f t="shared" si="2"/>
        <v>1.8294999999999999E-2</v>
      </c>
    </row>
    <row r="34" spans="1:24" s="15" customFormat="1">
      <c r="A34" s="19">
        <v>282</v>
      </c>
      <c r="B34" s="25">
        <v>-9.0000000000000006E-5</v>
      </c>
      <c r="C34" s="34">
        <v>3.7879999999999997E-2</v>
      </c>
      <c r="D34" s="25">
        <f t="shared" si="0"/>
        <v>2.0054999999999996E-2</v>
      </c>
      <c r="E34" s="34"/>
      <c r="F34" s="25">
        <f t="shared" si="3"/>
        <v>1.8461689999999996E-2</v>
      </c>
      <c r="G34" s="25">
        <f t="shared" si="4"/>
        <v>0.42517272069999995</v>
      </c>
      <c r="H34" s="34">
        <v>8.3890000000000006E-2</v>
      </c>
      <c r="I34" s="25">
        <f t="shared" si="1"/>
        <v>6.6065000000000013E-2</v>
      </c>
      <c r="J34" s="34"/>
      <c r="K34" s="25">
        <f t="shared" si="5"/>
        <v>6.168889000000001E-2</v>
      </c>
      <c r="L34" s="25">
        <f t="shared" si="6"/>
        <v>1.4206951367000002</v>
      </c>
      <c r="M34" s="25">
        <v>4.0989999999999999E-2</v>
      </c>
      <c r="N34" s="25">
        <f t="shared" si="7"/>
        <v>2.3164999999999998E-2</v>
      </c>
      <c r="O34" s="25"/>
      <c r="P34" s="25">
        <f t="shared" si="8"/>
        <v>2.2331589999999998E-2</v>
      </c>
      <c r="Q34" s="25">
        <f t="shared" si="9"/>
        <v>0.51429651769999996</v>
      </c>
      <c r="R34" s="25">
        <v>4.4359999999999997E-2</v>
      </c>
      <c r="S34" s="25">
        <f t="shared" si="10"/>
        <v>2.6534999999999996E-2</v>
      </c>
      <c r="T34" s="25"/>
      <c r="U34" s="25">
        <f t="shared" si="11"/>
        <v>2.4317289999999995E-2</v>
      </c>
      <c r="V34" s="25">
        <f t="shared" si="12"/>
        <v>0.5600271886999999</v>
      </c>
      <c r="W34" s="25">
        <v>3.5740000000000001E-2</v>
      </c>
      <c r="X34" s="25">
        <f t="shared" si="2"/>
        <v>1.7825000000000001E-2</v>
      </c>
    </row>
    <row r="35" spans="1:24" s="15" customFormat="1">
      <c r="A35" s="19">
        <v>283</v>
      </c>
      <c r="B35" s="25">
        <v>0</v>
      </c>
      <c r="C35" s="34">
        <v>3.687E-2</v>
      </c>
      <c r="D35" s="25">
        <f t="shared" si="0"/>
        <v>1.9550000000000001E-2</v>
      </c>
      <c r="E35" s="34"/>
      <c r="F35" s="25">
        <f t="shared" si="3"/>
        <v>1.7956690000000001E-2</v>
      </c>
      <c r="G35" s="25">
        <f t="shared" si="4"/>
        <v>0.41354257070000006</v>
      </c>
      <c r="H35" s="34">
        <v>8.2159999999999997E-2</v>
      </c>
      <c r="I35" s="25">
        <f t="shared" si="1"/>
        <v>6.4839999999999995E-2</v>
      </c>
      <c r="J35" s="34"/>
      <c r="K35" s="25">
        <f t="shared" si="5"/>
        <v>6.0463889999999992E-2</v>
      </c>
      <c r="L35" s="25">
        <f t="shared" si="6"/>
        <v>1.3924833866999999</v>
      </c>
      <c r="M35" s="25">
        <v>3.1899999999999998E-2</v>
      </c>
      <c r="N35" s="25">
        <f t="shared" si="7"/>
        <v>1.4579999999999999E-2</v>
      </c>
      <c r="O35" s="25"/>
      <c r="P35" s="25">
        <f t="shared" si="8"/>
        <v>1.374659E-2</v>
      </c>
      <c r="Q35" s="25">
        <f t="shared" si="9"/>
        <v>0.31658396770000002</v>
      </c>
      <c r="R35" s="25">
        <v>4.3610000000000003E-2</v>
      </c>
      <c r="S35" s="25">
        <f t="shared" si="10"/>
        <v>2.6290000000000004E-2</v>
      </c>
      <c r="T35" s="25"/>
      <c r="U35" s="25">
        <f t="shared" si="11"/>
        <v>2.4072290000000003E-2</v>
      </c>
      <c r="V35" s="25">
        <f t="shared" si="12"/>
        <v>0.5543848387000001</v>
      </c>
      <c r="W35" s="25">
        <v>3.4639999999999997E-2</v>
      </c>
      <c r="X35" s="25">
        <f t="shared" si="2"/>
        <v>1.7319999999999999E-2</v>
      </c>
    </row>
    <row r="36" spans="1:24" s="15" customFormat="1">
      <c r="A36" s="19">
        <v>284</v>
      </c>
      <c r="B36" s="25">
        <v>3.0000000000000001E-5</v>
      </c>
      <c r="C36" s="34">
        <v>3.576E-2</v>
      </c>
      <c r="D36" s="25">
        <f t="shared" si="0"/>
        <v>1.8890000000000001E-2</v>
      </c>
      <c r="E36" s="34"/>
      <c r="F36" s="25">
        <f t="shared" si="3"/>
        <v>1.729669E-2</v>
      </c>
      <c r="G36" s="25">
        <f t="shared" si="4"/>
        <v>0.39834277070000002</v>
      </c>
      <c r="H36" s="34">
        <v>8.0350000000000005E-2</v>
      </c>
      <c r="I36" s="25">
        <f t="shared" si="1"/>
        <v>6.3480000000000009E-2</v>
      </c>
      <c r="J36" s="34"/>
      <c r="K36" s="25">
        <f t="shared" si="5"/>
        <v>5.9103890000000006E-2</v>
      </c>
      <c r="L36" s="25">
        <f t="shared" si="6"/>
        <v>1.3611625867000001</v>
      </c>
      <c r="M36" s="25">
        <v>3.8030000000000001E-2</v>
      </c>
      <c r="N36" s="25">
        <f t="shared" si="7"/>
        <v>2.1160000000000002E-2</v>
      </c>
      <c r="O36" s="25"/>
      <c r="P36" s="25">
        <f t="shared" si="8"/>
        <v>2.0326590000000002E-2</v>
      </c>
      <c r="Q36" s="25">
        <f t="shared" si="9"/>
        <v>0.46812136770000007</v>
      </c>
      <c r="R36" s="25">
        <v>4.2520000000000002E-2</v>
      </c>
      <c r="S36" s="25">
        <f t="shared" si="10"/>
        <v>2.5650000000000003E-2</v>
      </c>
      <c r="T36" s="25"/>
      <c r="U36" s="25">
        <f t="shared" si="11"/>
        <v>2.3432290000000001E-2</v>
      </c>
      <c r="V36" s="25">
        <f t="shared" si="12"/>
        <v>0.53964563870000004</v>
      </c>
      <c r="W36" s="25">
        <v>3.3709999999999997E-2</v>
      </c>
      <c r="X36" s="25">
        <f t="shared" si="2"/>
        <v>1.687E-2</v>
      </c>
    </row>
    <row r="37" spans="1:24" s="15" customFormat="1">
      <c r="A37" s="19">
        <v>285</v>
      </c>
      <c r="B37" s="25">
        <v>-2.0000000000000002E-5</v>
      </c>
      <c r="C37" s="34">
        <v>3.4750000000000003E-2</v>
      </c>
      <c r="D37" s="25">
        <f t="shared" si="0"/>
        <v>1.8320000000000003E-2</v>
      </c>
      <c r="E37" s="34"/>
      <c r="F37" s="25">
        <f t="shared" si="3"/>
        <v>1.6726690000000002E-2</v>
      </c>
      <c r="G37" s="25">
        <f t="shared" si="4"/>
        <v>0.38521567070000007</v>
      </c>
      <c r="H37" s="34">
        <v>7.8659000000000007E-2</v>
      </c>
      <c r="I37" s="25">
        <f t="shared" si="1"/>
        <v>6.2229000000000007E-2</v>
      </c>
      <c r="J37" s="34"/>
      <c r="K37" s="25">
        <f t="shared" si="5"/>
        <v>5.7852890000000004E-2</v>
      </c>
      <c r="L37" s="25">
        <f t="shared" si="6"/>
        <v>1.3323520567000002</v>
      </c>
      <c r="M37" s="25">
        <v>3.8019999999999998E-2</v>
      </c>
      <c r="N37" s="25">
        <f t="shared" si="7"/>
        <v>2.1589999999999998E-2</v>
      </c>
      <c r="O37" s="25"/>
      <c r="P37" s="25">
        <f t="shared" si="8"/>
        <v>2.0756589999999998E-2</v>
      </c>
      <c r="Q37" s="25">
        <f t="shared" si="9"/>
        <v>0.47802426770000001</v>
      </c>
      <c r="R37" s="25">
        <v>4.1419999999999998E-2</v>
      </c>
      <c r="S37" s="25">
        <f t="shared" si="10"/>
        <v>2.4989999999999998E-2</v>
      </c>
      <c r="T37" s="25"/>
      <c r="U37" s="25">
        <f t="shared" si="11"/>
        <v>2.2772289999999997E-2</v>
      </c>
      <c r="V37" s="25">
        <f t="shared" si="12"/>
        <v>0.52444583869999994</v>
      </c>
      <c r="W37" s="25">
        <v>3.288E-2</v>
      </c>
      <c r="X37" s="25">
        <f t="shared" si="2"/>
        <v>1.643E-2</v>
      </c>
    </row>
    <row r="38" spans="1:24" s="15" customFormat="1">
      <c r="A38" s="19">
        <v>286</v>
      </c>
      <c r="B38" s="25">
        <v>-1.3999999999999999E-4</v>
      </c>
      <c r="C38" s="34">
        <v>3.3869999999999997E-2</v>
      </c>
      <c r="D38" s="25">
        <f t="shared" si="0"/>
        <v>1.7984999999999998E-2</v>
      </c>
      <c r="E38" s="34"/>
      <c r="F38" s="25">
        <f t="shared" si="3"/>
        <v>1.6391689999999997E-2</v>
      </c>
      <c r="G38" s="25">
        <f t="shared" si="4"/>
        <v>0.37750062069999996</v>
      </c>
      <c r="H38" s="34">
        <v>7.6799000000000006E-2</v>
      </c>
      <c r="I38" s="25">
        <f t="shared" si="1"/>
        <v>6.091400000000001E-2</v>
      </c>
      <c r="J38" s="34"/>
      <c r="K38" s="25">
        <f t="shared" si="5"/>
        <v>5.6537890000000007E-2</v>
      </c>
      <c r="L38" s="25">
        <f t="shared" si="6"/>
        <v>1.3020676067000003</v>
      </c>
      <c r="M38" s="25">
        <v>3.8010000000000002E-2</v>
      </c>
      <c r="N38" s="25">
        <f t="shared" si="7"/>
        <v>2.2125000000000002E-2</v>
      </c>
      <c r="O38" s="25"/>
      <c r="P38" s="25">
        <f t="shared" si="8"/>
        <v>2.1291590000000003E-2</v>
      </c>
      <c r="Q38" s="25">
        <f t="shared" si="9"/>
        <v>0.49034531770000006</v>
      </c>
      <c r="R38" s="25">
        <v>4.0280000000000003E-2</v>
      </c>
      <c r="S38" s="25">
        <f t="shared" si="10"/>
        <v>2.4395000000000003E-2</v>
      </c>
      <c r="T38" s="25"/>
      <c r="U38" s="25">
        <f t="shared" si="11"/>
        <v>2.2177290000000002E-2</v>
      </c>
      <c r="V38" s="25">
        <f t="shared" si="12"/>
        <v>0.51074298870000012</v>
      </c>
      <c r="W38" s="25">
        <v>3.1910000000000001E-2</v>
      </c>
      <c r="X38" s="25">
        <f t="shared" si="2"/>
        <v>1.5885E-2</v>
      </c>
    </row>
    <row r="39" spans="1:24" s="15" customFormat="1">
      <c r="A39" s="19">
        <v>287</v>
      </c>
      <c r="B39" s="25">
        <v>3.0000000000000001E-5</v>
      </c>
      <c r="C39" s="34">
        <v>3.2930000000000001E-2</v>
      </c>
      <c r="D39" s="25">
        <f t="shared" si="0"/>
        <v>1.7440000000000004E-2</v>
      </c>
      <c r="E39" s="34"/>
      <c r="F39" s="25">
        <f t="shared" si="3"/>
        <v>1.5846690000000004E-2</v>
      </c>
      <c r="G39" s="25">
        <f t="shared" si="4"/>
        <v>0.36494927070000011</v>
      </c>
      <c r="H39" s="34">
        <v>7.4999999999999997E-2</v>
      </c>
      <c r="I39" s="25">
        <f t="shared" si="1"/>
        <v>5.951E-2</v>
      </c>
      <c r="J39" s="34"/>
      <c r="K39" s="25">
        <f t="shared" si="5"/>
        <v>5.5133889999999998E-2</v>
      </c>
      <c r="L39" s="25">
        <f t="shared" si="6"/>
        <v>1.2697334867000001</v>
      </c>
      <c r="M39" s="25">
        <v>3.7870000000000001E-2</v>
      </c>
      <c r="N39" s="25">
        <f t="shared" si="7"/>
        <v>2.2380000000000004E-2</v>
      </c>
      <c r="O39" s="25"/>
      <c r="P39" s="25">
        <f t="shared" si="8"/>
        <v>2.1546590000000004E-2</v>
      </c>
      <c r="Q39" s="25">
        <f t="shared" si="9"/>
        <v>0.49621796770000015</v>
      </c>
      <c r="R39" s="25">
        <v>3.8949999999999999E-2</v>
      </c>
      <c r="S39" s="25">
        <f t="shared" si="10"/>
        <v>2.3460000000000002E-2</v>
      </c>
      <c r="T39" s="25"/>
      <c r="U39" s="25">
        <f t="shared" si="11"/>
        <v>2.124229E-2</v>
      </c>
      <c r="V39" s="25">
        <f t="shared" si="12"/>
        <v>0.48920993870000001</v>
      </c>
      <c r="W39" s="25">
        <v>3.0949999999999998E-2</v>
      </c>
      <c r="X39" s="25">
        <f t="shared" si="2"/>
        <v>1.5489999999999999E-2</v>
      </c>
    </row>
    <row r="40" spans="1:24" s="15" customFormat="1">
      <c r="A40" s="19">
        <v>288</v>
      </c>
      <c r="B40" s="25">
        <v>0</v>
      </c>
      <c r="C40" s="34">
        <v>3.2099999999999997E-2</v>
      </c>
      <c r="D40" s="25">
        <f t="shared" si="0"/>
        <v>1.6994999999999996E-2</v>
      </c>
      <c r="E40" s="34"/>
      <c r="F40" s="25">
        <f t="shared" si="3"/>
        <v>1.5401689999999996E-2</v>
      </c>
      <c r="G40" s="25">
        <f t="shared" si="4"/>
        <v>0.35470092069999992</v>
      </c>
      <c r="H40" s="34">
        <v>7.331E-2</v>
      </c>
      <c r="I40" s="25">
        <f t="shared" si="1"/>
        <v>5.8205E-2</v>
      </c>
      <c r="J40" s="34"/>
      <c r="K40" s="25">
        <f t="shared" si="5"/>
        <v>5.3828889999999997E-2</v>
      </c>
      <c r="L40" s="25">
        <f t="shared" si="6"/>
        <v>1.2396793367000001</v>
      </c>
      <c r="M40" s="25">
        <v>3.7819999999999999E-2</v>
      </c>
      <c r="N40" s="25">
        <f t="shared" si="7"/>
        <v>2.2714999999999999E-2</v>
      </c>
      <c r="O40" s="25"/>
      <c r="P40" s="25">
        <f t="shared" si="8"/>
        <v>2.1881589999999999E-2</v>
      </c>
      <c r="Q40" s="25">
        <f t="shared" si="9"/>
        <v>0.50393301769999999</v>
      </c>
      <c r="R40" s="25">
        <v>3.875E-2</v>
      </c>
      <c r="S40" s="25">
        <f t="shared" si="10"/>
        <v>2.3644999999999999E-2</v>
      </c>
      <c r="T40" s="25"/>
      <c r="U40" s="25">
        <f t="shared" si="11"/>
        <v>2.1427289999999998E-2</v>
      </c>
      <c r="V40" s="25">
        <f t="shared" si="12"/>
        <v>0.49347048869999999</v>
      </c>
      <c r="W40" s="25">
        <v>3.0210000000000001E-2</v>
      </c>
      <c r="X40" s="25">
        <f t="shared" si="2"/>
        <v>1.5105E-2</v>
      </c>
    </row>
    <row r="41" spans="1:24" s="15" customFormat="1">
      <c r="A41" s="19">
        <v>289</v>
      </c>
      <c r="B41" s="25">
        <v>0</v>
      </c>
      <c r="C41" s="34">
        <v>3.1109999999999999E-2</v>
      </c>
      <c r="D41" s="25">
        <f t="shared" si="0"/>
        <v>1.6504999999999999E-2</v>
      </c>
      <c r="E41" s="34"/>
      <c r="F41" s="25">
        <f t="shared" si="3"/>
        <v>1.4911689999999998E-2</v>
      </c>
      <c r="G41" s="25">
        <f t="shared" si="4"/>
        <v>0.3434162207</v>
      </c>
      <c r="H41" s="34">
        <v>7.1419999999999997E-2</v>
      </c>
      <c r="I41" s="25">
        <f t="shared" si="1"/>
        <v>5.6814999999999997E-2</v>
      </c>
      <c r="J41" s="34"/>
      <c r="K41" s="25">
        <f t="shared" si="5"/>
        <v>5.2438889999999995E-2</v>
      </c>
      <c r="L41" s="25">
        <f t="shared" si="6"/>
        <v>1.2076676366999999</v>
      </c>
      <c r="M41" s="25">
        <v>3.7580000000000002E-2</v>
      </c>
      <c r="N41" s="25">
        <f t="shared" si="7"/>
        <v>2.2975000000000002E-2</v>
      </c>
      <c r="O41" s="25"/>
      <c r="P41" s="25">
        <f t="shared" si="8"/>
        <v>2.2141590000000003E-2</v>
      </c>
      <c r="Q41" s="25">
        <f t="shared" si="9"/>
        <v>0.50992081770000008</v>
      </c>
      <c r="R41" s="25">
        <v>3.7130000000000003E-2</v>
      </c>
      <c r="S41" s="25">
        <f t="shared" si="10"/>
        <v>2.2525000000000003E-2</v>
      </c>
      <c r="T41" s="25"/>
      <c r="U41" s="25">
        <f t="shared" si="11"/>
        <v>2.0307290000000002E-2</v>
      </c>
      <c r="V41" s="25">
        <f t="shared" si="12"/>
        <v>0.46767688870000007</v>
      </c>
      <c r="W41" s="25">
        <v>2.921E-2</v>
      </c>
      <c r="X41" s="25">
        <f t="shared" si="2"/>
        <v>1.4605E-2</v>
      </c>
    </row>
    <row r="42" spans="1:24" s="15" customFormat="1">
      <c r="A42" s="19">
        <v>290</v>
      </c>
      <c r="B42" s="25">
        <v>-1.9000000000000001E-4</v>
      </c>
      <c r="C42" s="34">
        <v>3.031E-2</v>
      </c>
      <c r="D42" s="25">
        <f t="shared" si="0"/>
        <v>1.6204999999999997E-2</v>
      </c>
      <c r="E42" s="34"/>
      <c r="F42" s="25">
        <f t="shared" si="3"/>
        <v>1.4611689999999997E-2</v>
      </c>
      <c r="G42" s="25">
        <f t="shared" si="4"/>
        <v>0.33650722069999994</v>
      </c>
      <c r="H42" s="34">
        <v>6.9489999999999996E-2</v>
      </c>
      <c r="I42" s="25">
        <f t="shared" si="1"/>
        <v>5.5384999999999997E-2</v>
      </c>
      <c r="J42" s="34"/>
      <c r="K42" s="25">
        <f t="shared" si="5"/>
        <v>5.1008889999999994E-2</v>
      </c>
      <c r="L42" s="25">
        <f t="shared" si="6"/>
        <v>1.1747347366999998</v>
      </c>
      <c r="M42" s="25">
        <v>3.7510000000000002E-2</v>
      </c>
      <c r="N42" s="25">
        <f t="shared" si="7"/>
        <v>2.3405000000000002E-2</v>
      </c>
      <c r="O42" s="25"/>
      <c r="P42" s="25">
        <f t="shared" si="8"/>
        <v>2.2571590000000002E-2</v>
      </c>
      <c r="Q42" s="25">
        <f t="shared" si="9"/>
        <v>0.51982371770000013</v>
      </c>
      <c r="R42" s="25">
        <v>3.6389999999999999E-2</v>
      </c>
      <c r="S42" s="25">
        <f t="shared" si="10"/>
        <v>2.2284999999999999E-2</v>
      </c>
      <c r="T42" s="25"/>
      <c r="U42" s="25">
        <f t="shared" si="11"/>
        <v>2.0067289999999998E-2</v>
      </c>
      <c r="V42" s="25">
        <f t="shared" si="12"/>
        <v>0.46214968870000001</v>
      </c>
      <c r="W42" s="25">
        <v>2.8400000000000002E-2</v>
      </c>
      <c r="X42" s="25">
        <f t="shared" si="2"/>
        <v>1.4105000000000001E-2</v>
      </c>
    </row>
    <row r="43" spans="1:24" s="15" customFormat="1">
      <c r="A43" s="19">
        <v>291</v>
      </c>
      <c r="B43" s="25">
        <v>1E-4</v>
      </c>
      <c r="C43" s="34">
        <v>2.9499999999999998E-2</v>
      </c>
      <c r="D43" s="25">
        <f t="shared" si="0"/>
        <v>1.5514999999999999E-2</v>
      </c>
      <c r="E43" s="34"/>
      <c r="F43" s="25">
        <f t="shared" si="3"/>
        <v>1.3921689999999999E-2</v>
      </c>
      <c r="G43" s="25">
        <f t="shared" si="4"/>
        <v>0.32061652069999996</v>
      </c>
      <c r="H43" s="34">
        <v>6.7809999999999995E-2</v>
      </c>
      <c r="I43" s="25">
        <f t="shared" si="1"/>
        <v>5.3824999999999998E-2</v>
      </c>
      <c r="J43" s="34"/>
      <c r="K43" s="25">
        <f t="shared" si="5"/>
        <v>4.9448889999999995E-2</v>
      </c>
      <c r="L43" s="25">
        <f t="shared" si="6"/>
        <v>1.1388079366999999</v>
      </c>
      <c r="M43" s="25">
        <v>3.7420000000000002E-2</v>
      </c>
      <c r="N43" s="25">
        <f t="shared" si="7"/>
        <v>2.3435000000000004E-2</v>
      </c>
      <c r="O43" s="25"/>
      <c r="P43" s="25">
        <f t="shared" si="8"/>
        <v>2.2601590000000005E-2</v>
      </c>
      <c r="Q43" s="25">
        <f t="shared" si="9"/>
        <v>0.52051461770000018</v>
      </c>
      <c r="R43" s="25">
        <v>3.5220000000000001E-2</v>
      </c>
      <c r="S43" s="25">
        <f t="shared" si="10"/>
        <v>2.1235000000000004E-2</v>
      </c>
      <c r="T43" s="25"/>
      <c r="U43" s="25">
        <f t="shared" si="11"/>
        <v>1.9017290000000003E-2</v>
      </c>
      <c r="V43" s="25">
        <f t="shared" si="12"/>
        <v>0.43796818870000009</v>
      </c>
      <c r="W43" s="25">
        <v>2.7869999999999999E-2</v>
      </c>
      <c r="X43" s="25">
        <f t="shared" si="2"/>
        <v>1.3984999999999999E-2</v>
      </c>
    </row>
    <row r="44" spans="1:24" s="15" customFormat="1">
      <c r="A44" s="19">
        <v>292</v>
      </c>
      <c r="B44" s="25">
        <v>-1.0000000000000001E-5</v>
      </c>
      <c r="C44" s="34">
        <v>2.8750000000000001E-2</v>
      </c>
      <c r="D44" s="25">
        <f t="shared" si="0"/>
        <v>1.5290000000000002E-2</v>
      </c>
      <c r="E44" s="34"/>
      <c r="F44" s="25">
        <f t="shared" si="3"/>
        <v>1.3696690000000001E-2</v>
      </c>
      <c r="G44" s="25">
        <f t="shared" si="4"/>
        <v>0.31543477070000003</v>
      </c>
      <c r="H44" s="34">
        <v>6.5920000000000006E-2</v>
      </c>
      <c r="I44" s="25">
        <f t="shared" si="1"/>
        <v>5.2460000000000007E-2</v>
      </c>
      <c r="J44" s="34"/>
      <c r="K44" s="25">
        <f t="shared" si="5"/>
        <v>4.8083890000000004E-2</v>
      </c>
      <c r="L44" s="25">
        <f t="shared" si="6"/>
        <v>1.1073719867000003</v>
      </c>
      <c r="M44" s="25">
        <v>3.6139999999999999E-2</v>
      </c>
      <c r="N44" s="25">
        <f t="shared" si="7"/>
        <v>2.2679999999999999E-2</v>
      </c>
      <c r="O44" s="25"/>
      <c r="P44" s="25">
        <f t="shared" si="8"/>
        <v>2.1846589999999999E-2</v>
      </c>
      <c r="Q44" s="25">
        <f t="shared" si="9"/>
        <v>0.50312696769999998</v>
      </c>
      <c r="R44" s="25">
        <v>3.422E-2</v>
      </c>
      <c r="S44" s="25">
        <f t="shared" si="10"/>
        <v>2.0760000000000001E-2</v>
      </c>
      <c r="T44" s="25"/>
      <c r="U44" s="25">
        <f t="shared" si="11"/>
        <v>1.8542289999999999E-2</v>
      </c>
      <c r="V44" s="25">
        <f t="shared" si="12"/>
        <v>0.42702893870000003</v>
      </c>
      <c r="W44" s="25">
        <v>2.6929999999999999E-2</v>
      </c>
      <c r="X44" s="25">
        <f t="shared" si="2"/>
        <v>1.346E-2</v>
      </c>
    </row>
    <row r="45" spans="1:24" s="15" customFormat="1">
      <c r="A45" s="19">
        <v>293</v>
      </c>
      <c r="B45" s="25">
        <v>8.0000000000000007E-5</v>
      </c>
      <c r="C45" s="34">
        <v>2.8070000000000001E-2</v>
      </c>
      <c r="D45" s="25">
        <f t="shared" si="0"/>
        <v>1.4830000000000001E-2</v>
      </c>
      <c r="E45" s="34"/>
      <c r="F45" s="25">
        <f t="shared" si="3"/>
        <v>1.3236690000000001E-2</v>
      </c>
      <c r="G45" s="25">
        <f t="shared" si="4"/>
        <v>0.30484097070000005</v>
      </c>
      <c r="H45" s="34">
        <v>6.4299999999999996E-2</v>
      </c>
      <c r="I45" s="25">
        <f t="shared" si="1"/>
        <v>5.1059999999999994E-2</v>
      </c>
      <c r="J45" s="34"/>
      <c r="K45" s="25">
        <f t="shared" si="5"/>
        <v>4.6683889999999992E-2</v>
      </c>
      <c r="L45" s="25">
        <f t="shared" si="6"/>
        <v>1.0751299866999999</v>
      </c>
      <c r="M45" s="25">
        <v>3.5549999999999998E-2</v>
      </c>
      <c r="N45" s="25">
        <f t="shared" si="7"/>
        <v>2.2309999999999997E-2</v>
      </c>
      <c r="O45" s="25"/>
      <c r="P45" s="25">
        <f t="shared" si="8"/>
        <v>2.1476589999999997E-2</v>
      </c>
      <c r="Q45" s="25">
        <f t="shared" si="9"/>
        <v>0.49460586769999992</v>
      </c>
      <c r="R45" s="25">
        <v>3.3410000000000002E-2</v>
      </c>
      <c r="S45" s="25">
        <f t="shared" si="10"/>
        <v>2.017E-2</v>
      </c>
      <c r="T45" s="25"/>
      <c r="U45" s="25">
        <f t="shared" si="11"/>
        <v>1.7952289999999999E-2</v>
      </c>
      <c r="V45" s="25">
        <f t="shared" si="12"/>
        <v>0.41344123869999999</v>
      </c>
      <c r="W45" s="25">
        <v>2.64E-2</v>
      </c>
      <c r="X45" s="25">
        <f t="shared" si="2"/>
        <v>1.324E-2</v>
      </c>
    </row>
    <row r="46" spans="1:24" s="15" customFormat="1">
      <c r="A46" s="19">
        <v>294</v>
      </c>
      <c r="B46" s="25">
        <v>1.0000000000000001E-5</v>
      </c>
      <c r="C46" s="34">
        <v>2.7369999999999998E-2</v>
      </c>
      <c r="D46" s="25">
        <f t="shared" si="0"/>
        <v>1.4624999999999999E-2</v>
      </c>
      <c r="E46" s="34"/>
      <c r="F46" s="25">
        <f t="shared" si="3"/>
        <v>1.3031689999999999E-2</v>
      </c>
      <c r="G46" s="25">
        <f t="shared" si="4"/>
        <v>0.30011982069999998</v>
      </c>
      <c r="H46" s="34">
        <v>6.2429999999999999E-2</v>
      </c>
      <c r="I46" s="25">
        <f t="shared" si="1"/>
        <v>4.9685E-2</v>
      </c>
      <c r="J46" s="34"/>
      <c r="K46" s="25">
        <f t="shared" si="5"/>
        <v>4.5308889999999997E-2</v>
      </c>
      <c r="L46" s="25">
        <f t="shared" si="6"/>
        <v>1.0434637366999999</v>
      </c>
      <c r="M46" s="25">
        <v>3.4189999999999998E-2</v>
      </c>
      <c r="N46" s="25">
        <f t="shared" si="7"/>
        <v>2.1444999999999999E-2</v>
      </c>
      <c r="O46" s="25"/>
      <c r="P46" s="25">
        <f t="shared" si="8"/>
        <v>2.0611589999999999E-2</v>
      </c>
      <c r="Q46" s="25">
        <f t="shared" si="9"/>
        <v>0.47468491769999999</v>
      </c>
      <c r="R46" s="25">
        <v>3.2419999999999997E-2</v>
      </c>
      <c r="S46" s="25">
        <f t="shared" si="10"/>
        <v>1.9674999999999998E-2</v>
      </c>
      <c r="T46" s="25"/>
      <c r="U46" s="25">
        <f t="shared" si="11"/>
        <v>1.7457289999999997E-2</v>
      </c>
      <c r="V46" s="25">
        <f t="shared" si="12"/>
        <v>0.40204138869999995</v>
      </c>
      <c r="W46" s="25">
        <v>2.5479999999999999E-2</v>
      </c>
      <c r="X46" s="25">
        <f t="shared" si="2"/>
        <v>1.2744999999999999E-2</v>
      </c>
    </row>
    <row r="47" spans="1:24" s="15" customFormat="1">
      <c r="A47" s="19">
        <v>295</v>
      </c>
      <c r="B47" s="25">
        <v>-8.0000000000000007E-5</v>
      </c>
      <c r="C47" s="34">
        <v>2.665E-2</v>
      </c>
      <c r="D47" s="25">
        <f t="shared" si="0"/>
        <v>1.4274999999999999E-2</v>
      </c>
      <c r="E47" s="34"/>
      <c r="F47" s="25">
        <f t="shared" si="3"/>
        <v>1.2681689999999999E-2</v>
      </c>
      <c r="G47" s="25">
        <f t="shared" si="4"/>
        <v>0.29205932070000001</v>
      </c>
      <c r="H47" s="34">
        <v>6.0670000000000002E-2</v>
      </c>
      <c r="I47" s="25">
        <f t="shared" si="1"/>
        <v>4.8295000000000005E-2</v>
      </c>
      <c r="J47" s="34"/>
      <c r="K47" s="25">
        <f t="shared" si="5"/>
        <v>4.3918890000000002E-2</v>
      </c>
      <c r="L47" s="25">
        <f t="shared" si="6"/>
        <v>1.0114520367000002</v>
      </c>
      <c r="M47" s="25">
        <v>3.322E-2</v>
      </c>
      <c r="N47" s="25">
        <f t="shared" si="7"/>
        <v>2.0844999999999999E-2</v>
      </c>
      <c r="O47" s="25"/>
      <c r="P47" s="25">
        <f t="shared" si="8"/>
        <v>2.0011589999999999E-2</v>
      </c>
      <c r="Q47" s="25">
        <f t="shared" si="9"/>
        <v>0.46086691769999999</v>
      </c>
      <c r="R47" s="25">
        <v>3.1719999999999998E-2</v>
      </c>
      <c r="S47" s="25">
        <f t="shared" si="10"/>
        <v>1.9344999999999998E-2</v>
      </c>
      <c r="T47" s="25"/>
      <c r="U47" s="25">
        <f t="shared" si="11"/>
        <v>1.7127289999999996E-2</v>
      </c>
      <c r="V47" s="25">
        <f t="shared" si="12"/>
        <v>0.39444148869999995</v>
      </c>
      <c r="W47" s="25">
        <v>2.4830000000000001E-2</v>
      </c>
      <c r="X47" s="25">
        <f t="shared" si="2"/>
        <v>1.2375000000000001E-2</v>
      </c>
    </row>
    <row r="48" spans="1:24" s="15" customFormat="1">
      <c r="A48" s="18">
        <v>296</v>
      </c>
      <c r="B48" s="25">
        <v>1E-4</v>
      </c>
      <c r="C48" s="25">
        <v>2.6040000000000001E-2</v>
      </c>
      <c r="D48" s="25">
        <f t="shared" si="0"/>
        <v>1.3810000000000001E-2</v>
      </c>
      <c r="E48" s="25"/>
      <c r="F48" s="25">
        <f t="shared" si="3"/>
        <v>1.2216690000000001E-2</v>
      </c>
      <c r="G48" s="25">
        <f t="shared" si="4"/>
        <v>0.28135037070000002</v>
      </c>
      <c r="H48" s="25">
        <v>5.9209999999999999E-2</v>
      </c>
      <c r="I48" s="25">
        <f t="shared" si="1"/>
        <v>4.6980000000000001E-2</v>
      </c>
      <c r="J48" s="25"/>
      <c r="K48" s="25">
        <f t="shared" si="5"/>
        <v>4.2603889999999998E-2</v>
      </c>
      <c r="L48" s="25">
        <f t="shared" si="6"/>
        <v>0.98116758670000004</v>
      </c>
      <c r="M48" s="25">
        <v>3.3210000000000003E-2</v>
      </c>
      <c r="N48" s="25">
        <f t="shared" si="7"/>
        <v>2.0980000000000006E-2</v>
      </c>
      <c r="O48" s="25"/>
      <c r="P48" s="25">
        <f t="shared" si="8"/>
        <v>2.0146590000000006E-2</v>
      </c>
      <c r="Q48" s="25">
        <f t="shared" si="9"/>
        <v>0.46397596770000016</v>
      </c>
      <c r="R48" s="25">
        <v>3.091E-2</v>
      </c>
      <c r="S48" s="25">
        <f t="shared" si="10"/>
        <v>1.8680000000000002E-2</v>
      </c>
      <c r="T48" s="25"/>
      <c r="U48" s="25">
        <f t="shared" si="11"/>
        <v>1.6462290000000001E-2</v>
      </c>
      <c r="V48" s="25">
        <f t="shared" si="12"/>
        <v>0.37912653870000002</v>
      </c>
      <c r="W48" s="25">
        <v>2.436E-2</v>
      </c>
      <c r="X48" s="25">
        <f t="shared" si="2"/>
        <v>1.223E-2</v>
      </c>
    </row>
    <row r="49" spans="1:24" s="15" customFormat="1">
      <c r="A49" s="18">
        <v>297</v>
      </c>
      <c r="B49" s="25">
        <v>4.0000000000000003E-5</v>
      </c>
      <c r="C49" s="25">
        <v>2.538E-2</v>
      </c>
      <c r="D49" s="25">
        <f t="shared" si="0"/>
        <v>1.3555000000000001E-2</v>
      </c>
      <c r="E49" s="25"/>
      <c r="F49" s="25">
        <f t="shared" si="3"/>
        <v>1.1961690000000001E-2</v>
      </c>
      <c r="G49" s="25">
        <f t="shared" si="4"/>
        <v>0.27547772070000004</v>
      </c>
      <c r="H49" s="25">
        <v>5.7450000000000001E-2</v>
      </c>
      <c r="I49" s="25">
        <f t="shared" si="1"/>
        <v>4.5624999999999999E-2</v>
      </c>
      <c r="J49" s="25"/>
      <c r="K49" s="25">
        <f t="shared" si="5"/>
        <v>4.1248889999999996E-2</v>
      </c>
      <c r="L49" s="25">
        <f t="shared" si="6"/>
        <v>0.94996193669999995</v>
      </c>
      <c r="M49" s="25">
        <v>3.27E-2</v>
      </c>
      <c r="N49" s="25">
        <f t="shared" si="7"/>
        <v>2.0875000000000001E-2</v>
      </c>
      <c r="O49" s="25"/>
      <c r="P49" s="25">
        <f t="shared" si="8"/>
        <v>2.0041590000000001E-2</v>
      </c>
      <c r="Q49" s="25">
        <f t="shared" si="9"/>
        <v>0.46155781770000004</v>
      </c>
      <c r="R49" s="25">
        <v>3.0599999999999999E-2</v>
      </c>
      <c r="S49" s="25">
        <f t="shared" si="10"/>
        <v>1.8775E-2</v>
      </c>
      <c r="T49" s="25"/>
      <c r="U49" s="25">
        <f t="shared" si="11"/>
        <v>1.6557289999999999E-2</v>
      </c>
      <c r="V49" s="25">
        <f t="shared" si="12"/>
        <v>0.38131438870000001</v>
      </c>
      <c r="W49" s="25">
        <v>2.3609999999999999E-2</v>
      </c>
      <c r="X49" s="25">
        <f t="shared" si="2"/>
        <v>1.1824999999999999E-2</v>
      </c>
    </row>
    <row r="50" spans="1:24" s="15" customFormat="1">
      <c r="A50" s="18">
        <v>298</v>
      </c>
      <c r="B50" s="25">
        <v>1.0000000000000001E-5</v>
      </c>
      <c r="C50" s="25">
        <v>2.4760000000000001E-2</v>
      </c>
      <c r="D50" s="25">
        <f t="shared" si="0"/>
        <v>1.3105E-2</v>
      </c>
      <c r="E50" s="25"/>
      <c r="F50" s="25">
        <f t="shared" si="3"/>
        <v>1.151169E-2</v>
      </c>
      <c r="G50" s="25">
        <f t="shared" si="4"/>
        <v>0.26511422070000001</v>
      </c>
      <c r="H50" s="25">
        <v>5.5930000000000001E-2</v>
      </c>
      <c r="I50" s="25">
        <f t="shared" si="1"/>
        <v>4.4275000000000002E-2</v>
      </c>
      <c r="J50" s="25"/>
      <c r="K50" s="25">
        <f t="shared" si="5"/>
        <v>3.9898889999999999E-2</v>
      </c>
      <c r="L50" s="25">
        <f t="shared" si="6"/>
        <v>0.91887143670000004</v>
      </c>
      <c r="M50" s="25">
        <v>3.1440000000000003E-2</v>
      </c>
      <c r="N50" s="25">
        <f t="shared" si="7"/>
        <v>1.9785000000000004E-2</v>
      </c>
      <c r="O50" s="25"/>
      <c r="P50" s="25">
        <f t="shared" si="8"/>
        <v>1.8951590000000004E-2</v>
      </c>
      <c r="Q50" s="25">
        <f t="shared" si="9"/>
        <v>0.43645511770000012</v>
      </c>
      <c r="R50" s="25">
        <v>3.0429999999999999E-2</v>
      </c>
      <c r="S50" s="25">
        <f t="shared" si="10"/>
        <v>1.8775E-2</v>
      </c>
      <c r="T50" s="25"/>
      <c r="U50" s="25">
        <f t="shared" si="11"/>
        <v>1.6557289999999999E-2</v>
      </c>
      <c r="V50" s="25">
        <f t="shared" si="12"/>
        <v>0.38131438870000001</v>
      </c>
      <c r="W50" s="25">
        <v>2.3300000000000001E-2</v>
      </c>
      <c r="X50" s="25">
        <f t="shared" si="2"/>
        <v>1.1655E-2</v>
      </c>
    </row>
    <row r="51" spans="1:24" s="15" customFormat="1">
      <c r="A51" s="18">
        <v>299</v>
      </c>
      <c r="B51" s="25">
        <v>8.0000000000000007E-5</v>
      </c>
      <c r="C51" s="25">
        <v>2.4369999999999999E-2</v>
      </c>
      <c r="D51" s="25">
        <f t="shared" si="0"/>
        <v>1.304E-2</v>
      </c>
      <c r="E51" s="25"/>
      <c r="F51" s="25">
        <f t="shared" si="3"/>
        <v>1.1446689999999999E-2</v>
      </c>
      <c r="G51" s="25">
        <f t="shared" si="4"/>
        <v>0.26361727069999996</v>
      </c>
      <c r="H51" s="25">
        <v>5.432E-2</v>
      </c>
      <c r="I51" s="25">
        <f t="shared" si="1"/>
        <v>4.299E-2</v>
      </c>
      <c r="J51" s="25"/>
      <c r="K51" s="25">
        <f t="shared" si="5"/>
        <v>3.8613889999999998E-2</v>
      </c>
      <c r="L51" s="25">
        <f t="shared" si="6"/>
        <v>0.88927788669999996</v>
      </c>
      <c r="M51" s="25">
        <v>3.1399999999999997E-2</v>
      </c>
      <c r="N51" s="25">
        <f t="shared" si="7"/>
        <v>2.0069999999999998E-2</v>
      </c>
      <c r="O51" s="25"/>
      <c r="P51" s="25">
        <f t="shared" si="8"/>
        <v>1.9236589999999998E-2</v>
      </c>
      <c r="Q51" s="25">
        <f t="shared" si="9"/>
        <v>0.44301866769999998</v>
      </c>
      <c r="R51" s="25">
        <v>3.0370000000000001E-2</v>
      </c>
      <c r="S51" s="25">
        <f t="shared" si="10"/>
        <v>1.9040000000000001E-2</v>
      </c>
      <c r="T51" s="25"/>
      <c r="U51" s="25">
        <f t="shared" si="11"/>
        <v>1.682229E-2</v>
      </c>
      <c r="V51" s="25">
        <f t="shared" si="12"/>
        <v>0.3874173387</v>
      </c>
      <c r="W51" s="25">
        <v>2.2579999999999999E-2</v>
      </c>
      <c r="X51" s="25">
        <f t="shared" si="2"/>
        <v>1.133E-2</v>
      </c>
    </row>
    <row r="52" spans="1:24" s="15" customFormat="1">
      <c r="A52" s="18">
        <v>300</v>
      </c>
      <c r="B52" s="25">
        <v>-9.0000000000000006E-5</v>
      </c>
      <c r="C52" s="25">
        <v>2.3650000000000001E-2</v>
      </c>
      <c r="D52" s="25">
        <f t="shared" si="0"/>
        <v>1.2575000000000001E-2</v>
      </c>
      <c r="E52" s="25"/>
      <c r="F52" s="25">
        <f t="shared" si="3"/>
        <v>1.0981690000000001E-2</v>
      </c>
      <c r="G52" s="25">
        <f t="shared" si="4"/>
        <v>0.25290832070000002</v>
      </c>
      <c r="H52" s="25">
        <v>5.2740000000000002E-2</v>
      </c>
      <c r="I52" s="25">
        <f t="shared" si="1"/>
        <v>4.1665000000000001E-2</v>
      </c>
      <c r="J52" s="25"/>
      <c r="K52" s="25">
        <f t="shared" si="5"/>
        <v>3.7288889999999998E-2</v>
      </c>
      <c r="L52" s="25">
        <f t="shared" si="6"/>
        <v>0.85876313670000004</v>
      </c>
      <c r="M52" s="25">
        <v>3.1060000000000001E-2</v>
      </c>
      <c r="N52" s="25">
        <f t="shared" si="7"/>
        <v>1.9985000000000003E-2</v>
      </c>
      <c r="O52" s="25"/>
      <c r="P52" s="25">
        <f t="shared" si="8"/>
        <v>1.9151590000000003E-2</v>
      </c>
      <c r="Q52" s="25">
        <f t="shared" si="9"/>
        <v>0.44106111770000012</v>
      </c>
      <c r="R52" s="25">
        <v>2.981E-2</v>
      </c>
      <c r="S52" s="25">
        <f t="shared" si="10"/>
        <v>1.8735000000000002E-2</v>
      </c>
      <c r="T52" s="25"/>
      <c r="U52" s="25">
        <f t="shared" si="11"/>
        <v>1.651729E-2</v>
      </c>
      <c r="V52" s="25">
        <f t="shared" si="12"/>
        <v>0.38039318870000005</v>
      </c>
      <c r="W52" s="25">
        <v>2.2239999999999999E-2</v>
      </c>
      <c r="X52" s="25">
        <f t="shared" si="2"/>
        <v>1.1075E-2</v>
      </c>
    </row>
    <row r="53" spans="1:24" s="15" customFormat="1">
      <c r="A53" s="18">
        <v>301</v>
      </c>
      <c r="B53" s="25">
        <v>-3.0000000000000001E-5</v>
      </c>
      <c r="C53" s="25">
        <v>2.3470000000000001E-2</v>
      </c>
      <c r="D53" s="25">
        <f t="shared" si="0"/>
        <v>1.2565000000000002E-2</v>
      </c>
      <c r="E53" s="25"/>
      <c r="F53" s="25">
        <f t="shared" si="3"/>
        <v>1.0971690000000001E-2</v>
      </c>
      <c r="G53" s="25">
        <f t="shared" si="4"/>
        <v>0.25267802070000006</v>
      </c>
      <c r="H53" s="25">
        <v>5.1380000000000002E-2</v>
      </c>
      <c r="I53" s="25">
        <f t="shared" si="1"/>
        <v>4.0475000000000004E-2</v>
      </c>
      <c r="J53" s="25"/>
      <c r="K53" s="25">
        <f t="shared" si="5"/>
        <v>3.6098890000000002E-2</v>
      </c>
      <c r="L53" s="25">
        <f t="shared" si="6"/>
        <v>0.83135743670000006</v>
      </c>
      <c r="M53" s="25">
        <v>3.0880000000000001E-2</v>
      </c>
      <c r="N53" s="25">
        <f t="shared" si="7"/>
        <v>1.9975E-2</v>
      </c>
      <c r="O53" s="25"/>
      <c r="P53" s="25">
        <f t="shared" si="8"/>
        <v>1.914159E-2</v>
      </c>
      <c r="Q53" s="25">
        <f t="shared" si="9"/>
        <v>0.44083081770000004</v>
      </c>
      <c r="R53" s="25">
        <v>2.962E-2</v>
      </c>
      <c r="S53" s="25">
        <f t="shared" si="10"/>
        <v>1.8715000000000002E-2</v>
      </c>
      <c r="T53" s="25"/>
      <c r="U53" s="25">
        <f t="shared" si="11"/>
        <v>1.6497290000000001E-2</v>
      </c>
      <c r="V53" s="25">
        <f t="shared" si="12"/>
        <v>0.37993258870000007</v>
      </c>
      <c r="W53" s="25">
        <v>2.1839999999999998E-2</v>
      </c>
      <c r="X53" s="25">
        <f t="shared" si="2"/>
        <v>1.0905E-2</v>
      </c>
    </row>
    <row r="54" spans="1:24" s="15" customFormat="1">
      <c r="A54" s="18">
        <v>302</v>
      </c>
      <c r="B54" s="25">
        <v>6.8999999999999997E-5</v>
      </c>
      <c r="C54" s="25">
        <v>2.2589999999999999E-2</v>
      </c>
      <c r="D54" s="25">
        <f t="shared" si="0"/>
        <v>1.18555E-2</v>
      </c>
      <c r="E54" s="25"/>
      <c r="F54" s="25">
        <f t="shared" si="3"/>
        <v>1.0262189999999999E-2</v>
      </c>
      <c r="G54" s="25">
        <f t="shared" si="4"/>
        <v>0.23633823569999998</v>
      </c>
      <c r="H54" s="25">
        <v>4.9829999999999999E-2</v>
      </c>
      <c r="I54" s="25">
        <f t="shared" si="1"/>
        <v>3.9095499999999998E-2</v>
      </c>
      <c r="J54" s="25"/>
      <c r="K54" s="25">
        <f t="shared" si="5"/>
        <v>3.4719389999999996E-2</v>
      </c>
      <c r="L54" s="25">
        <f t="shared" si="6"/>
        <v>0.79958755169999995</v>
      </c>
      <c r="M54" s="25">
        <v>3.0870000000000002E-2</v>
      </c>
      <c r="N54" s="25">
        <f t="shared" si="7"/>
        <v>2.0135500000000001E-2</v>
      </c>
      <c r="O54" s="25"/>
      <c r="P54" s="25">
        <f t="shared" si="8"/>
        <v>1.9302090000000001E-2</v>
      </c>
      <c r="Q54" s="25">
        <f t="shared" si="9"/>
        <v>0.44452713270000005</v>
      </c>
      <c r="R54" s="25">
        <v>2.9180000000000001E-2</v>
      </c>
      <c r="S54" s="25">
        <f t="shared" si="10"/>
        <v>1.8445500000000004E-2</v>
      </c>
      <c r="T54" s="25"/>
      <c r="U54" s="25">
        <f t="shared" si="11"/>
        <v>1.6227790000000002E-2</v>
      </c>
      <c r="V54" s="25">
        <f t="shared" si="12"/>
        <v>0.37372600370000009</v>
      </c>
      <c r="W54" s="25">
        <v>2.1399999999999999E-2</v>
      </c>
      <c r="X54" s="25">
        <f t="shared" si="2"/>
        <v>1.0734499999999999E-2</v>
      </c>
    </row>
    <row r="55" spans="1:24" s="15" customFormat="1">
      <c r="A55" s="18">
        <v>303</v>
      </c>
      <c r="B55" s="25">
        <v>-1.1E-4</v>
      </c>
      <c r="C55" s="25">
        <v>2.2339999999999999E-2</v>
      </c>
      <c r="D55" s="25">
        <f t="shared" si="0"/>
        <v>1.2024999999999997E-2</v>
      </c>
      <c r="E55" s="25"/>
      <c r="F55" s="25">
        <f t="shared" si="3"/>
        <v>1.0431689999999997E-2</v>
      </c>
      <c r="G55" s="25">
        <f t="shared" si="4"/>
        <v>0.24024182069999994</v>
      </c>
      <c r="H55" s="25">
        <v>4.8570000000000002E-2</v>
      </c>
      <c r="I55" s="25">
        <f t="shared" si="1"/>
        <v>3.8254999999999997E-2</v>
      </c>
      <c r="J55" s="25"/>
      <c r="K55" s="25">
        <f t="shared" si="5"/>
        <v>3.3878889999999995E-2</v>
      </c>
      <c r="L55" s="25">
        <f t="shared" si="6"/>
        <v>0.78023083669999993</v>
      </c>
      <c r="M55" s="25">
        <v>3.0700000000000002E-2</v>
      </c>
      <c r="N55" s="25">
        <f t="shared" si="7"/>
        <v>2.0385E-2</v>
      </c>
      <c r="O55" s="25"/>
      <c r="P55" s="25">
        <f t="shared" si="8"/>
        <v>1.9551590000000001E-2</v>
      </c>
      <c r="Q55" s="25">
        <f t="shared" si="9"/>
        <v>0.45027311770000006</v>
      </c>
      <c r="R55" s="25">
        <v>2.877E-2</v>
      </c>
      <c r="S55" s="25">
        <f t="shared" si="10"/>
        <v>1.8454999999999999E-2</v>
      </c>
      <c r="T55" s="25"/>
      <c r="U55" s="25">
        <f t="shared" si="11"/>
        <v>1.6237289999999998E-2</v>
      </c>
      <c r="V55" s="25">
        <f t="shared" si="12"/>
        <v>0.37394478869999997</v>
      </c>
      <c r="W55" s="25">
        <v>2.0740000000000001E-2</v>
      </c>
      <c r="X55" s="25">
        <f t="shared" si="2"/>
        <v>1.0315000000000001E-2</v>
      </c>
    </row>
    <row r="56" spans="1:24" s="15" customFormat="1">
      <c r="A56" s="18">
        <v>304</v>
      </c>
      <c r="B56" s="25">
        <v>-9.0000000000000006E-5</v>
      </c>
      <c r="C56" s="25">
        <v>2.1940000000000001E-2</v>
      </c>
      <c r="D56" s="25">
        <f t="shared" si="0"/>
        <v>1.1770000000000001E-2</v>
      </c>
      <c r="E56" s="25"/>
      <c r="F56" s="25">
        <f t="shared" si="3"/>
        <v>1.017669E-2</v>
      </c>
      <c r="G56" s="25">
        <f t="shared" si="4"/>
        <v>0.23436917070000002</v>
      </c>
      <c r="H56" s="25">
        <v>4.7550000000000002E-2</v>
      </c>
      <c r="I56" s="25">
        <f t="shared" si="1"/>
        <v>3.7380000000000004E-2</v>
      </c>
      <c r="J56" s="25"/>
      <c r="K56" s="25">
        <f t="shared" si="5"/>
        <v>3.3003890000000001E-2</v>
      </c>
      <c r="L56" s="25">
        <f t="shared" si="6"/>
        <v>0.76007958670000009</v>
      </c>
      <c r="M56" s="25">
        <v>3.0370000000000001E-2</v>
      </c>
      <c r="N56" s="25">
        <f t="shared" si="7"/>
        <v>2.0200000000000003E-2</v>
      </c>
      <c r="O56" s="25"/>
      <c r="P56" s="25">
        <f t="shared" si="8"/>
        <v>1.9366590000000003E-2</v>
      </c>
      <c r="Q56" s="25">
        <f t="shared" si="9"/>
        <v>0.44601256770000008</v>
      </c>
      <c r="R56" s="25">
        <v>2.8719999999999999E-2</v>
      </c>
      <c r="S56" s="25">
        <f t="shared" si="10"/>
        <v>1.8549999999999997E-2</v>
      </c>
      <c r="T56" s="25"/>
      <c r="U56" s="25">
        <f t="shared" si="11"/>
        <v>1.6332289999999996E-2</v>
      </c>
      <c r="V56" s="25">
        <f t="shared" si="12"/>
        <v>0.37613263869999991</v>
      </c>
      <c r="W56" s="25">
        <v>2.043E-2</v>
      </c>
      <c r="X56" s="25">
        <f t="shared" si="2"/>
        <v>1.017E-2</v>
      </c>
    </row>
    <row r="57" spans="1:24" s="15" customFormat="1">
      <c r="A57" s="18">
        <v>305</v>
      </c>
      <c r="B57" s="25">
        <v>2.0000000000000002E-5</v>
      </c>
      <c r="C57" s="25">
        <v>2.1499999999999998E-2</v>
      </c>
      <c r="D57" s="25">
        <f t="shared" si="0"/>
        <v>1.1474999999999999E-2</v>
      </c>
      <c r="E57" s="25"/>
      <c r="F57" s="25">
        <f t="shared" si="3"/>
        <v>9.8816899999999985E-3</v>
      </c>
      <c r="G57" s="25">
        <f t="shared" si="4"/>
        <v>0.22757532069999997</v>
      </c>
      <c r="H57" s="25">
        <v>4.6100000000000002E-2</v>
      </c>
      <c r="I57" s="25">
        <f t="shared" si="1"/>
        <v>3.6075000000000003E-2</v>
      </c>
      <c r="J57" s="25"/>
      <c r="K57" s="25">
        <f t="shared" si="5"/>
        <v>3.169889E-2</v>
      </c>
      <c r="L57" s="25">
        <f t="shared" si="6"/>
        <v>0.73002543670000009</v>
      </c>
      <c r="M57" s="25">
        <v>3.022E-2</v>
      </c>
      <c r="N57" s="25">
        <f t="shared" si="7"/>
        <v>2.0195000000000001E-2</v>
      </c>
      <c r="O57" s="25"/>
      <c r="P57" s="25">
        <f t="shared" si="8"/>
        <v>1.9361590000000001E-2</v>
      </c>
      <c r="Q57" s="25">
        <f t="shared" si="9"/>
        <v>0.44589741770000008</v>
      </c>
      <c r="R57" s="25">
        <v>2.8490000000000001E-2</v>
      </c>
      <c r="S57" s="25">
        <f t="shared" si="10"/>
        <v>1.8465000000000002E-2</v>
      </c>
      <c r="T57" s="25"/>
      <c r="U57" s="25">
        <f t="shared" si="11"/>
        <v>1.6247290000000001E-2</v>
      </c>
      <c r="V57" s="25">
        <f t="shared" si="12"/>
        <v>0.37417508870000005</v>
      </c>
      <c r="W57" s="25">
        <v>2.0029999999999999E-2</v>
      </c>
      <c r="X57" s="25">
        <f t="shared" si="2"/>
        <v>1.0024999999999999E-2</v>
      </c>
    </row>
    <row r="58" spans="1:24" s="15" customFormat="1">
      <c r="A58" s="18">
        <v>306</v>
      </c>
      <c r="B58" s="25">
        <v>1.2E-4</v>
      </c>
      <c r="C58" s="25">
        <v>2.0910000000000002E-2</v>
      </c>
      <c r="D58" s="25">
        <f t="shared" si="0"/>
        <v>1.0950000000000001E-2</v>
      </c>
      <c r="E58" s="25"/>
      <c r="F58" s="25">
        <f t="shared" si="3"/>
        <v>9.3566900000000008E-3</v>
      </c>
      <c r="G58" s="25">
        <f t="shared" si="4"/>
        <v>0.21548457070000002</v>
      </c>
      <c r="H58" s="25">
        <v>4.4819999999999999E-2</v>
      </c>
      <c r="I58" s="25">
        <f t="shared" si="1"/>
        <v>3.4860000000000002E-2</v>
      </c>
      <c r="J58" s="25"/>
      <c r="K58" s="25">
        <f t="shared" si="5"/>
        <v>3.0483890000000003E-2</v>
      </c>
      <c r="L58" s="25">
        <f t="shared" si="6"/>
        <v>0.70204398670000012</v>
      </c>
      <c r="M58" s="25">
        <v>3.015E-2</v>
      </c>
      <c r="N58" s="25">
        <f t="shared" si="7"/>
        <v>2.019E-2</v>
      </c>
      <c r="O58" s="25"/>
      <c r="P58" s="25">
        <f t="shared" si="8"/>
        <v>1.935659E-2</v>
      </c>
      <c r="Q58" s="25">
        <f t="shared" si="9"/>
        <v>0.44578226770000001</v>
      </c>
      <c r="R58" s="25">
        <v>2.8379999999999999E-2</v>
      </c>
      <c r="S58" s="25">
        <f t="shared" si="10"/>
        <v>1.8419999999999999E-2</v>
      </c>
      <c r="T58" s="25"/>
      <c r="U58" s="25">
        <f t="shared" si="11"/>
        <v>1.6202289999999998E-2</v>
      </c>
      <c r="V58" s="25">
        <f t="shared" si="12"/>
        <v>0.37313873869999997</v>
      </c>
      <c r="W58" s="25">
        <v>1.9800000000000002E-2</v>
      </c>
      <c r="X58" s="25">
        <f t="shared" si="2"/>
        <v>9.9600000000000001E-3</v>
      </c>
    </row>
    <row r="59" spans="1:24" s="15" customFormat="1">
      <c r="A59" s="18">
        <v>307</v>
      </c>
      <c r="B59" s="25">
        <v>6.8999999999999997E-5</v>
      </c>
      <c r="C59" s="25">
        <v>2.068E-2</v>
      </c>
      <c r="D59" s="25">
        <f t="shared" si="0"/>
        <v>1.10805E-2</v>
      </c>
      <c r="E59" s="25"/>
      <c r="F59" s="25">
        <f t="shared" si="3"/>
        <v>9.4871899999999995E-3</v>
      </c>
      <c r="G59" s="25">
        <f t="shared" si="4"/>
        <v>0.2184899857</v>
      </c>
      <c r="H59" s="25">
        <v>4.3880000000000002E-2</v>
      </c>
      <c r="I59" s="25">
        <f t="shared" si="1"/>
        <v>3.4280500000000005E-2</v>
      </c>
      <c r="J59" s="25"/>
      <c r="K59" s="25">
        <f t="shared" si="5"/>
        <v>2.9904390000000006E-2</v>
      </c>
      <c r="L59" s="25">
        <f t="shared" si="6"/>
        <v>0.68869810170000023</v>
      </c>
      <c r="M59" s="25">
        <v>3.0079999999999999E-2</v>
      </c>
      <c r="N59" s="25">
        <f t="shared" si="7"/>
        <v>2.0480499999999999E-2</v>
      </c>
      <c r="O59" s="25"/>
      <c r="P59" s="25">
        <f t="shared" si="8"/>
        <v>1.9647089999999999E-2</v>
      </c>
      <c r="Q59" s="25">
        <f t="shared" si="9"/>
        <v>0.45247248270000001</v>
      </c>
      <c r="R59" s="25">
        <v>2.8320000000000001E-2</v>
      </c>
      <c r="S59" s="25">
        <f t="shared" si="10"/>
        <v>1.8720500000000001E-2</v>
      </c>
      <c r="T59" s="25"/>
      <c r="U59" s="25">
        <f t="shared" si="11"/>
        <v>1.650279E-2</v>
      </c>
      <c r="V59" s="25">
        <f t="shared" si="12"/>
        <v>0.38005925369999999</v>
      </c>
      <c r="W59" s="25">
        <v>1.9130000000000001E-2</v>
      </c>
      <c r="X59" s="25">
        <f t="shared" si="2"/>
        <v>9.5995000000000004E-3</v>
      </c>
    </row>
    <row r="60" spans="1:24" s="15" customFormat="1">
      <c r="A60" s="18">
        <v>308</v>
      </c>
      <c r="B60" s="25">
        <v>6.0000000000000002E-5</v>
      </c>
      <c r="C60" s="25">
        <v>2.0240000000000001E-2</v>
      </c>
      <c r="D60" s="25">
        <f t="shared" si="0"/>
        <v>1.0700000000000001E-2</v>
      </c>
      <c r="E60" s="25"/>
      <c r="F60" s="25">
        <f t="shared" si="3"/>
        <v>9.1066900000000006E-3</v>
      </c>
      <c r="G60" s="25">
        <f t="shared" si="4"/>
        <v>0.20972707070000002</v>
      </c>
      <c r="H60" s="25">
        <v>4.2639999999999997E-2</v>
      </c>
      <c r="I60" s="25">
        <f t="shared" si="1"/>
        <v>3.3099999999999997E-2</v>
      </c>
      <c r="J60" s="25"/>
      <c r="K60" s="25">
        <f t="shared" si="5"/>
        <v>2.8723889999999998E-2</v>
      </c>
      <c r="L60" s="25">
        <f t="shared" si="6"/>
        <v>0.66151118669999998</v>
      </c>
      <c r="M60" s="25">
        <v>2.955E-2</v>
      </c>
      <c r="N60" s="25">
        <f t="shared" si="7"/>
        <v>2.001E-2</v>
      </c>
      <c r="O60" s="25"/>
      <c r="P60" s="25">
        <f t="shared" si="8"/>
        <v>1.917659E-2</v>
      </c>
      <c r="Q60" s="25">
        <f t="shared" si="9"/>
        <v>0.44163686770000005</v>
      </c>
      <c r="R60" s="25">
        <v>2.8039999999999999E-2</v>
      </c>
      <c r="S60" s="25">
        <f t="shared" si="10"/>
        <v>1.8499999999999999E-2</v>
      </c>
      <c r="T60" s="25"/>
      <c r="U60" s="25">
        <f t="shared" si="11"/>
        <v>1.6282289999999998E-2</v>
      </c>
      <c r="V60" s="25">
        <f t="shared" si="12"/>
        <v>0.37498113869999999</v>
      </c>
      <c r="W60" s="25">
        <v>1.9019999999999999E-2</v>
      </c>
      <c r="X60" s="25">
        <f t="shared" si="2"/>
        <v>9.5399999999999999E-3</v>
      </c>
    </row>
    <row r="61" spans="1:24" s="15" customFormat="1">
      <c r="A61" s="18">
        <v>309</v>
      </c>
      <c r="B61" s="25">
        <v>-1.0000000000000001E-5</v>
      </c>
      <c r="C61" s="25">
        <v>2.0080000000000001E-2</v>
      </c>
      <c r="D61" s="25">
        <f t="shared" si="0"/>
        <v>1.0845E-2</v>
      </c>
      <c r="E61" s="25"/>
      <c r="F61" s="25">
        <f t="shared" si="3"/>
        <v>9.2516899999999999E-3</v>
      </c>
      <c r="G61" s="25">
        <f t="shared" si="4"/>
        <v>0.21306642070000001</v>
      </c>
      <c r="H61" s="25">
        <v>4.1590000000000002E-2</v>
      </c>
      <c r="I61" s="25">
        <f t="shared" si="1"/>
        <v>3.2355000000000002E-2</v>
      </c>
      <c r="J61" s="25"/>
      <c r="K61" s="25">
        <f t="shared" si="5"/>
        <v>2.7978890000000003E-2</v>
      </c>
      <c r="L61" s="25">
        <f t="shared" si="6"/>
        <v>0.64435383670000013</v>
      </c>
      <c r="M61" s="25">
        <v>2.9479999999999999E-2</v>
      </c>
      <c r="N61" s="25">
        <f t="shared" si="7"/>
        <v>2.0244999999999999E-2</v>
      </c>
      <c r="O61" s="25"/>
      <c r="P61" s="25">
        <f t="shared" si="8"/>
        <v>1.9411589999999999E-2</v>
      </c>
      <c r="Q61" s="25">
        <f t="shared" si="9"/>
        <v>0.44704891769999999</v>
      </c>
      <c r="R61" s="25">
        <v>2.7900000000000001E-2</v>
      </c>
      <c r="S61" s="25">
        <f t="shared" si="10"/>
        <v>1.8665000000000001E-2</v>
      </c>
      <c r="T61" s="25"/>
      <c r="U61" s="25">
        <f t="shared" si="11"/>
        <v>1.644729E-2</v>
      </c>
      <c r="V61" s="25">
        <f t="shared" si="12"/>
        <v>0.37878108869999999</v>
      </c>
      <c r="W61" s="25">
        <v>1.848E-2</v>
      </c>
      <c r="X61" s="25">
        <f t="shared" si="2"/>
        <v>9.2350000000000002E-3</v>
      </c>
    </row>
    <row r="62" spans="1:24" s="15" customFormat="1">
      <c r="A62" s="18">
        <v>310</v>
      </c>
      <c r="B62" s="25">
        <v>1.6000000000000001E-4</v>
      </c>
      <c r="C62" s="25">
        <v>1.9449999999999999E-2</v>
      </c>
      <c r="D62" s="25">
        <f t="shared" si="0"/>
        <v>1.0169999999999998E-2</v>
      </c>
      <c r="E62" s="25"/>
      <c r="F62" s="25">
        <f t="shared" si="3"/>
        <v>8.5766899999999979E-3</v>
      </c>
      <c r="G62" s="25">
        <f t="shared" si="4"/>
        <v>0.19752117069999997</v>
      </c>
      <c r="H62" s="25">
        <v>4.0399999999999998E-2</v>
      </c>
      <c r="I62" s="25">
        <f t="shared" si="1"/>
        <v>3.1119999999999998E-2</v>
      </c>
      <c r="J62" s="25"/>
      <c r="K62" s="25">
        <f t="shared" si="5"/>
        <v>2.6743889999999999E-2</v>
      </c>
      <c r="L62" s="25">
        <f t="shared" si="6"/>
        <v>0.61591178670000002</v>
      </c>
      <c r="M62" s="25">
        <v>2.946E-2</v>
      </c>
      <c r="N62" s="25">
        <f t="shared" si="7"/>
        <v>2.018E-2</v>
      </c>
      <c r="O62" s="25"/>
      <c r="P62" s="25">
        <f t="shared" si="8"/>
        <v>1.934659E-2</v>
      </c>
      <c r="Q62" s="25">
        <f t="shared" si="9"/>
        <v>0.44555196770000005</v>
      </c>
      <c r="R62" s="25">
        <v>2.7799999999999998E-2</v>
      </c>
      <c r="S62" s="25">
        <f t="shared" si="10"/>
        <v>1.8519999999999998E-2</v>
      </c>
      <c r="T62" s="25"/>
      <c r="U62" s="25">
        <f t="shared" si="11"/>
        <v>1.6302289999999997E-2</v>
      </c>
      <c r="V62" s="25">
        <f t="shared" si="12"/>
        <v>0.37544173869999997</v>
      </c>
      <c r="W62" s="25">
        <v>1.84E-2</v>
      </c>
      <c r="X62" s="25">
        <f t="shared" si="2"/>
        <v>9.2800000000000001E-3</v>
      </c>
    </row>
    <row r="63" spans="1:24" s="15" customFormat="1">
      <c r="A63" s="18">
        <v>311</v>
      </c>
      <c r="B63" s="25">
        <v>-1E-4</v>
      </c>
      <c r="C63" s="25">
        <v>1.9300000000000001E-2</v>
      </c>
      <c r="D63" s="25">
        <f t="shared" si="0"/>
        <v>1.0410000000000001E-2</v>
      </c>
      <c r="E63" s="25"/>
      <c r="F63" s="25">
        <f t="shared" si="3"/>
        <v>8.8166900000000003E-3</v>
      </c>
      <c r="G63" s="25">
        <f t="shared" si="4"/>
        <v>0.20304837070000001</v>
      </c>
      <c r="H63" s="25">
        <v>3.9910000000000001E-2</v>
      </c>
      <c r="I63" s="25">
        <f t="shared" si="1"/>
        <v>3.1019999999999999E-2</v>
      </c>
      <c r="J63" s="25"/>
      <c r="K63" s="25">
        <f t="shared" si="5"/>
        <v>2.664389E-2</v>
      </c>
      <c r="L63" s="25">
        <f t="shared" si="6"/>
        <v>0.61360878670000008</v>
      </c>
      <c r="M63" s="25">
        <v>2.9430000000000001E-2</v>
      </c>
      <c r="N63" s="25">
        <f t="shared" si="7"/>
        <v>2.0540000000000003E-2</v>
      </c>
      <c r="O63" s="25"/>
      <c r="P63" s="25">
        <f t="shared" si="8"/>
        <v>1.9706590000000003E-2</v>
      </c>
      <c r="Q63" s="25">
        <f t="shared" si="9"/>
        <v>0.45384276770000009</v>
      </c>
      <c r="R63" s="25">
        <v>2.7570000000000001E-2</v>
      </c>
      <c r="S63" s="25">
        <f t="shared" si="10"/>
        <v>1.8680000000000002E-2</v>
      </c>
      <c r="T63" s="25"/>
      <c r="U63" s="25">
        <f t="shared" si="11"/>
        <v>1.6462290000000001E-2</v>
      </c>
      <c r="V63" s="25">
        <f t="shared" si="12"/>
        <v>0.37912653870000002</v>
      </c>
      <c r="W63" s="25">
        <v>1.788E-2</v>
      </c>
      <c r="X63" s="25">
        <f t="shared" si="2"/>
        <v>8.8900000000000003E-3</v>
      </c>
    </row>
    <row r="64" spans="1:24" s="15" customFormat="1">
      <c r="A64" s="18">
        <v>312</v>
      </c>
      <c r="B64" s="25">
        <v>-2.0000000000000002E-5</v>
      </c>
      <c r="C64" s="25">
        <v>1.9120000000000002E-2</v>
      </c>
      <c r="D64" s="25">
        <f t="shared" si="0"/>
        <v>1.0310000000000001E-2</v>
      </c>
      <c r="E64" s="25"/>
      <c r="F64" s="25">
        <f t="shared" si="3"/>
        <v>8.7166900000000009E-3</v>
      </c>
      <c r="G64" s="25">
        <f t="shared" si="4"/>
        <v>0.20074537070000004</v>
      </c>
      <c r="H64" s="25">
        <v>3.8760000000000003E-2</v>
      </c>
      <c r="I64" s="25">
        <f t="shared" si="1"/>
        <v>2.9950000000000004E-2</v>
      </c>
      <c r="J64" s="25"/>
      <c r="K64" s="25">
        <f t="shared" si="5"/>
        <v>2.5573890000000005E-2</v>
      </c>
      <c r="L64" s="25">
        <f t="shared" si="6"/>
        <v>0.58896668670000019</v>
      </c>
      <c r="M64" s="25">
        <v>2.9420000000000002E-2</v>
      </c>
      <c r="N64" s="25">
        <f t="shared" si="7"/>
        <v>2.0610000000000003E-2</v>
      </c>
      <c r="O64" s="25"/>
      <c r="P64" s="25">
        <f t="shared" si="8"/>
        <v>1.9776590000000004E-2</v>
      </c>
      <c r="Q64" s="25">
        <f t="shared" si="9"/>
        <v>0.4554548677000001</v>
      </c>
      <c r="R64" s="25">
        <v>2.7519999999999999E-2</v>
      </c>
      <c r="S64" s="25">
        <f t="shared" si="10"/>
        <v>1.8709999999999997E-2</v>
      </c>
      <c r="T64" s="25"/>
      <c r="U64" s="25">
        <f t="shared" si="11"/>
        <v>1.6492289999999996E-2</v>
      </c>
      <c r="V64" s="25">
        <f t="shared" si="12"/>
        <v>0.37981743869999995</v>
      </c>
      <c r="W64" s="25">
        <v>1.7639999999999999E-2</v>
      </c>
      <c r="X64" s="25">
        <f t="shared" si="2"/>
        <v>8.8100000000000001E-3</v>
      </c>
    </row>
    <row r="65" spans="1:24" s="15" customFormat="1">
      <c r="A65" s="18">
        <v>313</v>
      </c>
      <c r="B65" s="25">
        <v>-1E-4</v>
      </c>
      <c r="C65" s="25">
        <v>1.7829999999999999E-2</v>
      </c>
      <c r="D65" s="25">
        <f t="shared" si="0"/>
        <v>9.1899999999999985E-3</v>
      </c>
      <c r="E65" s="25"/>
      <c r="F65" s="25">
        <f t="shared" si="3"/>
        <v>7.5966899999999988E-3</v>
      </c>
      <c r="G65" s="25">
        <f t="shared" si="4"/>
        <v>0.17495177069999998</v>
      </c>
      <c r="H65" s="25">
        <v>3.8109999999999998E-2</v>
      </c>
      <c r="I65" s="25">
        <f t="shared" si="1"/>
        <v>2.9469999999999996E-2</v>
      </c>
      <c r="J65" s="25"/>
      <c r="K65" s="25">
        <f t="shared" si="5"/>
        <v>2.5093889999999997E-2</v>
      </c>
      <c r="L65" s="25">
        <f t="shared" si="6"/>
        <v>0.57791228669999994</v>
      </c>
      <c r="M65" s="25">
        <v>2.9100000000000001E-2</v>
      </c>
      <c r="N65" s="25">
        <f t="shared" si="7"/>
        <v>2.0459999999999999E-2</v>
      </c>
      <c r="O65" s="25"/>
      <c r="P65" s="25">
        <f t="shared" si="8"/>
        <v>1.9626589999999999E-2</v>
      </c>
      <c r="Q65" s="25">
        <f t="shared" si="9"/>
        <v>0.45200036770000002</v>
      </c>
      <c r="R65" s="25">
        <v>2.7390000000000001E-2</v>
      </c>
      <c r="S65" s="25">
        <f t="shared" si="10"/>
        <v>1.8750000000000003E-2</v>
      </c>
      <c r="T65" s="25"/>
      <c r="U65" s="25">
        <f t="shared" si="11"/>
        <v>1.6532290000000002E-2</v>
      </c>
      <c r="V65" s="25">
        <f t="shared" si="12"/>
        <v>0.38073863870000008</v>
      </c>
      <c r="W65" s="25">
        <v>1.738E-2</v>
      </c>
      <c r="X65" s="25">
        <f t="shared" si="2"/>
        <v>8.6400000000000001E-3</v>
      </c>
    </row>
    <row r="66" spans="1:24" s="15" customFormat="1">
      <c r="A66" s="18">
        <v>314</v>
      </c>
      <c r="B66" s="25">
        <v>8.0000000000000007E-5</v>
      </c>
      <c r="C66" s="25">
        <v>1.6279999999999999E-2</v>
      </c>
      <c r="D66" s="25">
        <f t="shared" ref="D66:D129" si="13">C66-X66</f>
        <v>7.6099999999999987E-3</v>
      </c>
      <c r="E66" s="25"/>
      <c r="F66" s="25">
        <f t="shared" si="3"/>
        <v>6.016689999999999E-3</v>
      </c>
      <c r="G66" s="25">
        <f t="shared" si="4"/>
        <v>0.13856437069999999</v>
      </c>
      <c r="H66" s="25">
        <v>3.7150000000000002E-2</v>
      </c>
      <c r="I66" s="25">
        <f t="shared" ref="I66:I129" si="14">H66-X66</f>
        <v>2.8480000000000002E-2</v>
      </c>
      <c r="J66" s="25"/>
      <c r="K66" s="25">
        <f t="shared" si="5"/>
        <v>2.4103890000000003E-2</v>
      </c>
      <c r="L66" s="25">
        <f t="shared" si="6"/>
        <v>0.55511258670000008</v>
      </c>
      <c r="M66" s="25">
        <v>2.8500000000000001E-2</v>
      </c>
      <c r="N66" s="25">
        <f t="shared" si="7"/>
        <v>1.983E-2</v>
      </c>
      <c r="O66" s="25"/>
      <c r="P66" s="25">
        <f t="shared" si="8"/>
        <v>1.8996590000000001E-2</v>
      </c>
      <c r="Q66" s="25">
        <f t="shared" si="9"/>
        <v>0.43749146770000003</v>
      </c>
      <c r="R66" s="25">
        <v>2.7199999999999998E-2</v>
      </c>
      <c r="S66" s="25">
        <f t="shared" si="10"/>
        <v>1.8529999999999998E-2</v>
      </c>
      <c r="T66" s="25"/>
      <c r="U66" s="25">
        <f t="shared" si="11"/>
        <v>1.6312289999999997E-2</v>
      </c>
      <c r="V66" s="25">
        <f t="shared" si="12"/>
        <v>0.37567203869999993</v>
      </c>
      <c r="W66" s="25">
        <v>1.7260000000000001E-2</v>
      </c>
      <c r="X66" s="25">
        <f t="shared" ref="X66:X129" si="15">(B66+W66)/2</f>
        <v>8.6700000000000006E-3</v>
      </c>
    </row>
    <row r="67" spans="1:24" s="15" customFormat="1">
      <c r="A67" s="18">
        <v>315</v>
      </c>
      <c r="B67" s="25">
        <v>-1.2E-4</v>
      </c>
      <c r="C67" s="25">
        <v>1.5879999999999998E-2</v>
      </c>
      <c r="D67" s="25">
        <f t="shared" si="13"/>
        <v>7.524999999999997E-3</v>
      </c>
      <c r="E67" s="25"/>
      <c r="F67" s="25">
        <f t="shared" ref="F67:F130" si="16">D67-0.00159331</f>
        <v>5.9316899999999973E-3</v>
      </c>
      <c r="G67" s="25">
        <f t="shared" ref="G67:G130" si="17">F67*23.03</f>
        <v>0.13660682069999994</v>
      </c>
      <c r="H67" s="25">
        <v>3.6380000000000003E-2</v>
      </c>
      <c r="I67" s="25">
        <f t="shared" si="14"/>
        <v>2.8025000000000001E-2</v>
      </c>
      <c r="J67" s="25"/>
      <c r="K67" s="25">
        <f t="shared" ref="K67:K130" si="18">I67-0.00437611</f>
        <v>2.3648890000000002E-2</v>
      </c>
      <c r="L67" s="25">
        <f t="shared" ref="L67:L130" si="19">K67*23.03</f>
        <v>0.54463393670000004</v>
      </c>
      <c r="M67" s="25">
        <v>2.8479999999999998E-2</v>
      </c>
      <c r="N67" s="25">
        <f t="shared" ref="N67:N130" si="20">M67-X67</f>
        <v>2.0124999999999997E-2</v>
      </c>
      <c r="O67" s="25"/>
      <c r="P67" s="25">
        <f t="shared" ref="P67:P130" si="21">N67-0.00083341</f>
        <v>1.9291589999999997E-2</v>
      </c>
      <c r="Q67" s="25">
        <f t="shared" ref="Q67:Q130" si="22">P67*23.03</f>
        <v>0.44428531769999996</v>
      </c>
      <c r="R67" s="25">
        <v>2.7099999999999999E-2</v>
      </c>
      <c r="S67" s="25">
        <f t="shared" ref="S67:S130" si="23">R67-X67</f>
        <v>1.8744999999999998E-2</v>
      </c>
      <c r="T67" s="25"/>
      <c r="U67" s="25">
        <f t="shared" ref="U67:U130" si="24">S67-0.00221771</f>
        <v>1.6527289999999997E-2</v>
      </c>
      <c r="V67" s="25">
        <f t="shared" ref="V67:V130" si="25">U67*23.03</f>
        <v>0.38062348869999996</v>
      </c>
      <c r="W67" s="25">
        <v>1.6830000000000001E-2</v>
      </c>
      <c r="X67" s="25">
        <f t="shared" si="15"/>
        <v>8.3550000000000013E-3</v>
      </c>
    </row>
    <row r="68" spans="1:24" s="15" customFormat="1">
      <c r="A68" s="18">
        <v>316</v>
      </c>
      <c r="B68" s="25">
        <v>1E-4</v>
      </c>
      <c r="C68" s="25">
        <v>1.2630000000000001E-2</v>
      </c>
      <c r="D68" s="25">
        <f t="shared" si="13"/>
        <v>4.2600000000000016E-3</v>
      </c>
      <c r="E68" s="25"/>
      <c r="F68" s="25">
        <f t="shared" si="16"/>
        <v>2.6666900000000019E-3</v>
      </c>
      <c r="G68" s="25">
        <f t="shared" si="17"/>
        <v>6.1413870700000046E-2</v>
      </c>
      <c r="H68" s="25">
        <v>3.5729999999999998E-2</v>
      </c>
      <c r="I68" s="25">
        <f t="shared" si="14"/>
        <v>2.7359999999999999E-2</v>
      </c>
      <c r="J68" s="25"/>
      <c r="K68" s="25">
        <f t="shared" si="18"/>
        <v>2.298389E-2</v>
      </c>
      <c r="L68" s="25">
        <f t="shared" si="19"/>
        <v>0.52931898669999999</v>
      </c>
      <c r="M68" s="25">
        <v>2.836E-2</v>
      </c>
      <c r="N68" s="25">
        <f t="shared" si="20"/>
        <v>1.9990000000000001E-2</v>
      </c>
      <c r="O68" s="25"/>
      <c r="P68" s="25">
        <f t="shared" si="21"/>
        <v>1.9156590000000001E-2</v>
      </c>
      <c r="Q68" s="25">
        <f t="shared" si="22"/>
        <v>0.44117626770000007</v>
      </c>
      <c r="R68" s="25">
        <v>2.666E-2</v>
      </c>
      <c r="S68" s="25">
        <f t="shared" si="23"/>
        <v>1.8290000000000001E-2</v>
      </c>
      <c r="T68" s="25"/>
      <c r="U68" s="25">
        <f t="shared" si="24"/>
        <v>1.6072289999999999E-2</v>
      </c>
      <c r="V68" s="25">
        <f t="shared" si="25"/>
        <v>0.37014483870000003</v>
      </c>
      <c r="W68" s="25">
        <v>1.6639999999999999E-2</v>
      </c>
      <c r="X68" s="25">
        <f t="shared" si="15"/>
        <v>8.369999999999999E-3</v>
      </c>
    </row>
    <row r="69" spans="1:24" s="15" customFormat="1">
      <c r="A69" s="18">
        <v>317</v>
      </c>
      <c r="B69" s="25">
        <v>6.0000000000000002E-5</v>
      </c>
      <c r="C69" s="25">
        <v>1.128E-2</v>
      </c>
      <c r="D69" s="25">
        <f t="shared" si="13"/>
        <v>3.1050000000000001E-3</v>
      </c>
      <c r="E69" s="25"/>
      <c r="F69" s="25">
        <f t="shared" si="16"/>
        <v>1.5116900000000002E-3</v>
      </c>
      <c r="G69" s="25">
        <f t="shared" si="17"/>
        <v>3.4814220700000009E-2</v>
      </c>
      <c r="H69" s="25">
        <v>3.5150000000000001E-2</v>
      </c>
      <c r="I69" s="25">
        <f t="shared" si="14"/>
        <v>2.6974999999999999E-2</v>
      </c>
      <c r="J69" s="25"/>
      <c r="K69" s="25">
        <f t="shared" si="18"/>
        <v>2.259889E-2</v>
      </c>
      <c r="L69" s="25">
        <f t="shared" si="19"/>
        <v>0.52045243670000008</v>
      </c>
      <c r="M69" s="25">
        <v>2.827E-2</v>
      </c>
      <c r="N69" s="25">
        <f t="shared" si="20"/>
        <v>2.0095000000000002E-2</v>
      </c>
      <c r="O69" s="25"/>
      <c r="P69" s="25">
        <f t="shared" si="21"/>
        <v>1.9261590000000002E-2</v>
      </c>
      <c r="Q69" s="25">
        <f t="shared" si="22"/>
        <v>0.44359441770000008</v>
      </c>
      <c r="R69" s="25">
        <v>2.6509999999999999E-2</v>
      </c>
      <c r="S69" s="25">
        <f t="shared" si="23"/>
        <v>1.8334999999999997E-2</v>
      </c>
      <c r="T69" s="25"/>
      <c r="U69" s="25">
        <f t="shared" si="24"/>
        <v>1.6117289999999996E-2</v>
      </c>
      <c r="V69" s="25">
        <f t="shared" si="25"/>
        <v>0.37118118869999994</v>
      </c>
      <c r="W69" s="25">
        <v>1.6289999999999999E-2</v>
      </c>
      <c r="X69" s="25">
        <f t="shared" si="15"/>
        <v>8.175E-3</v>
      </c>
    </row>
    <row r="70" spans="1:24" s="15" customFormat="1">
      <c r="A70" s="18">
        <v>318</v>
      </c>
      <c r="B70" s="25">
        <v>1.9000000000000001E-4</v>
      </c>
      <c r="C70" s="25">
        <v>1.0030000000000001E-2</v>
      </c>
      <c r="D70" s="25">
        <f t="shared" si="13"/>
        <v>1.7700000000000007E-3</v>
      </c>
      <c r="E70" s="25"/>
      <c r="F70" s="25">
        <f t="shared" si="16"/>
        <v>1.7669000000000083E-4</v>
      </c>
      <c r="G70" s="25">
        <f t="shared" si="17"/>
        <v>4.0691707000000193E-3</v>
      </c>
      <c r="H70" s="25">
        <v>3.4529999999999998E-2</v>
      </c>
      <c r="I70" s="25">
        <f t="shared" si="14"/>
        <v>2.6269999999999998E-2</v>
      </c>
      <c r="J70" s="25"/>
      <c r="K70" s="25">
        <f t="shared" si="18"/>
        <v>2.1893889999999999E-2</v>
      </c>
      <c r="L70" s="25">
        <f t="shared" si="19"/>
        <v>0.50421628669999996</v>
      </c>
      <c r="M70" s="25">
        <v>2.8250000000000001E-2</v>
      </c>
      <c r="N70" s="25">
        <f t="shared" si="20"/>
        <v>1.9990000000000001E-2</v>
      </c>
      <c r="O70" s="25"/>
      <c r="P70" s="25">
        <f t="shared" si="21"/>
        <v>1.9156590000000001E-2</v>
      </c>
      <c r="Q70" s="25">
        <f t="shared" si="22"/>
        <v>0.44117626770000007</v>
      </c>
      <c r="R70" s="25">
        <v>2.6179999999999998E-2</v>
      </c>
      <c r="S70" s="25">
        <f t="shared" si="23"/>
        <v>1.7919999999999998E-2</v>
      </c>
      <c r="T70" s="25"/>
      <c r="U70" s="25">
        <f t="shared" si="24"/>
        <v>1.5702289999999997E-2</v>
      </c>
      <c r="V70" s="25">
        <f t="shared" si="25"/>
        <v>0.36162373869999997</v>
      </c>
      <c r="W70" s="25">
        <v>1.6330000000000001E-2</v>
      </c>
      <c r="X70" s="25">
        <f t="shared" si="15"/>
        <v>8.26E-3</v>
      </c>
    </row>
    <row r="71" spans="1:24" s="15" customFormat="1">
      <c r="A71" s="18">
        <v>319</v>
      </c>
      <c r="B71" s="25">
        <v>-1.9000000000000001E-4</v>
      </c>
      <c r="C71" s="25">
        <v>9.9900000000000006E-3</v>
      </c>
      <c r="D71" s="25">
        <f t="shared" si="13"/>
        <v>2.2000000000000006E-3</v>
      </c>
      <c r="E71" s="25"/>
      <c r="F71" s="25">
        <f t="shared" si="16"/>
        <v>6.0669000000000066E-4</v>
      </c>
      <c r="G71" s="25">
        <f t="shared" si="17"/>
        <v>1.3972070700000016E-2</v>
      </c>
      <c r="H71" s="25">
        <v>3.4299999999999997E-2</v>
      </c>
      <c r="I71" s="25">
        <f t="shared" si="14"/>
        <v>2.6509999999999999E-2</v>
      </c>
      <c r="J71" s="25"/>
      <c r="K71" s="25">
        <f t="shared" si="18"/>
        <v>2.213389E-2</v>
      </c>
      <c r="L71" s="25">
        <f t="shared" si="19"/>
        <v>0.50974348670000003</v>
      </c>
      <c r="M71" s="25">
        <v>2.8119999999999999E-2</v>
      </c>
      <c r="N71" s="25">
        <f t="shared" si="20"/>
        <v>2.0330000000000001E-2</v>
      </c>
      <c r="O71" s="25"/>
      <c r="P71" s="25">
        <f t="shared" si="21"/>
        <v>1.9496590000000001E-2</v>
      </c>
      <c r="Q71" s="25">
        <f t="shared" si="22"/>
        <v>0.44900646770000002</v>
      </c>
      <c r="R71" s="25">
        <v>2.6169999999999999E-2</v>
      </c>
      <c r="S71" s="25">
        <f t="shared" si="23"/>
        <v>1.8380000000000001E-2</v>
      </c>
      <c r="T71" s="25"/>
      <c r="U71" s="25">
        <f t="shared" si="24"/>
        <v>1.6162289999999999E-2</v>
      </c>
      <c r="V71" s="25">
        <f t="shared" si="25"/>
        <v>0.37221753870000002</v>
      </c>
      <c r="W71" s="25">
        <v>1.5769999999999999E-2</v>
      </c>
      <c r="X71" s="25">
        <f t="shared" si="15"/>
        <v>7.79E-3</v>
      </c>
    </row>
    <row r="72" spans="1:24" s="15" customFormat="1">
      <c r="A72" s="18">
        <v>320</v>
      </c>
      <c r="B72" s="25">
        <v>8.0000000000000007E-5</v>
      </c>
      <c r="C72" s="25">
        <v>9.8899999999999995E-3</v>
      </c>
      <c r="D72" s="25">
        <f t="shared" si="13"/>
        <v>2.1249999999999993E-3</v>
      </c>
      <c r="E72" s="25"/>
      <c r="F72" s="25">
        <f t="shared" si="16"/>
        <v>5.3168999999999938E-4</v>
      </c>
      <c r="G72" s="25">
        <f t="shared" si="17"/>
        <v>1.2244820699999987E-2</v>
      </c>
      <c r="H72" s="25">
        <v>3.3279999999999997E-2</v>
      </c>
      <c r="I72" s="25">
        <f t="shared" si="14"/>
        <v>2.5514999999999996E-2</v>
      </c>
      <c r="J72" s="25"/>
      <c r="K72" s="25">
        <f t="shared" si="18"/>
        <v>2.1138889999999997E-2</v>
      </c>
      <c r="L72" s="25">
        <f t="shared" si="19"/>
        <v>0.48682863669999993</v>
      </c>
      <c r="M72" s="25">
        <v>2.811E-2</v>
      </c>
      <c r="N72" s="25">
        <f t="shared" si="20"/>
        <v>2.0344999999999999E-2</v>
      </c>
      <c r="O72" s="25"/>
      <c r="P72" s="25">
        <f t="shared" si="21"/>
        <v>1.9511589999999999E-2</v>
      </c>
      <c r="Q72" s="25">
        <f t="shared" si="22"/>
        <v>0.44935191769999999</v>
      </c>
      <c r="R72" s="25">
        <v>2.614E-2</v>
      </c>
      <c r="S72" s="25">
        <f t="shared" si="23"/>
        <v>1.8374999999999999E-2</v>
      </c>
      <c r="T72" s="25"/>
      <c r="U72" s="25">
        <f t="shared" si="24"/>
        <v>1.6157289999999998E-2</v>
      </c>
      <c r="V72" s="25">
        <f t="shared" si="25"/>
        <v>0.37210238869999995</v>
      </c>
      <c r="W72" s="25">
        <v>1.545E-2</v>
      </c>
      <c r="X72" s="25">
        <f t="shared" si="15"/>
        <v>7.7650000000000002E-3</v>
      </c>
    </row>
    <row r="73" spans="1:24" s="15" customFormat="1">
      <c r="A73" s="18">
        <v>321</v>
      </c>
      <c r="B73" s="25">
        <v>4.0000000000000003E-5</v>
      </c>
      <c r="C73" s="25">
        <v>9.2899999999999996E-3</v>
      </c>
      <c r="D73" s="25">
        <f t="shared" si="13"/>
        <v>1.6449999999999998E-3</v>
      </c>
      <c r="E73" s="25"/>
      <c r="F73" s="25">
        <f t="shared" si="16"/>
        <v>5.1689999999999852E-5</v>
      </c>
      <c r="G73" s="25">
        <f t="shared" si="17"/>
        <v>1.1904206999999967E-3</v>
      </c>
      <c r="H73" s="25">
        <v>3.3189999999999997E-2</v>
      </c>
      <c r="I73" s="25">
        <f t="shared" si="14"/>
        <v>2.5544999999999998E-2</v>
      </c>
      <c r="J73" s="25"/>
      <c r="K73" s="25">
        <f t="shared" si="18"/>
        <v>2.1168889999999999E-2</v>
      </c>
      <c r="L73" s="25">
        <f t="shared" si="19"/>
        <v>0.48751953670000003</v>
      </c>
      <c r="M73" s="25">
        <v>2.7900000000000001E-2</v>
      </c>
      <c r="N73" s="25">
        <f t="shared" si="20"/>
        <v>2.0255000000000002E-2</v>
      </c>
      <c r="O73" s="25"/>
      <c r="P73" s="25">
        <f t="shared" si="21"/>
        <v>1.9421590000000002E-2</v>
      </c>
      <c r="Q73" s="25">
        <f t="shared" si="22"/>
        <v>0.44727921770000006</v>
      </c>
      <c r="R73" s="25">
        <v>2.6120000000000001E-2</v>
      </c>
      <c r="S73" s="25">
        <f t="shared" si="23"/>
        <v>1.8475000000000002E-2</v>
      </c>
      <c r="T73" s="25"/>
      <c r="U73" s="25">
        <f t="shared" si="24"/>
        <v>1.6257290000000001E-2</v>
      </c>
      <c r="V73" s="25">
        <f t="shared" si="25"/>
        <v>0.37440538870000001</v>
      </c>
      <c r="W73" s="25">
        <v>1.525E-2</v>
      </c>
      <c r="X73" s="25">
        <f t="shared" si="15"/>
        <v>7.6449999999999999E-3</v>
      </c>
    </row>
    <row r="74" spans="1:24" s="15" customFormat="1">
      <c r="A74" s="18">
        <v>322</v>
      </c>
      <c r="B74" s="25">
        <v>9.0000000000000006E-5</v>
      </c>
      <c r="C74" s="25">
        <v>8.9099999999999995E-3</v>
      </c>
      <c r="D74" s="25">
        <f t="shared" si="13"/>
        <v>1.1849999999999994E-3</v>
      </c>
      <c r="E74" s="25"/>
      <c r="F74" s="25">
        <f t="shared" si="16"/>
        <v>-4.0831000000000049E-4</v>
      </c>
      <c r="G74" s="25">
        <f t="shared" si="17"/>
        <v>-9.4033793000000108E-3</v>
      </c>
      <c r="H74" s="25">
        <v>3.2390000000000002E-2</v>
      </c>
      <c r="I74" s="25">
        <f t="shared" si="14"/>
        <v>2.4665000000000003E-2</v>
      </c>
      <c r="J74" s="25"/>
      <c r="K74" s="25">
        <f t="shared" si="18"/>
        <v>2.0288890000000004E-2</v>
      </c>
      <c r="L74" s="25">
        <f t="shared" si="19"/>
        <v>0.46725313670000013</v>
      </c>
      <c r="M74" s="25">
        <v>2.7879999999999999E-2</v>
      </c>
      <c r="N74" s="25">
        <f t="shared" si="20"/>
        <v>2.0154999999999999E-2</v>
      </c>
      <c r="O74" s="25"/>
      <c r="P74" s="25">
        <f t="shared" si="21"/>
        <v>1.932159E-2</v>
      </c>
      <c r="Q74" s="25">
        <f t="shared" si="22"/>
        <v>0.44497621770000001</v>
      </c>
      <c r="R74" s="25">
        <v>2.5989999999999999E-2</v>
      </c>
      <c r="S74" s="25">
        <f t="shared" si="23"/>
        <v>1.8265E-2</v>
      </c>
      <c r="T74" s="25"/>
      <c r="U74" s="25">
        <f t="shared" si="24"/>
        <v>1.6047289999999999E-2</v>
      </c>
      <c r="V74" s="25">
        <f t="shared" si="25"/>
        <v>0.36956908869999999</v>
      </c>
      <c r="W74" s="25">
        <v>1.536E-2</v>
      </c>
      <c r="X74" s="25">
        <f t="shared" si="15"/>
        <v>7.7250000000000001E-3</v>
      </c>
    </row>
    <row r="75" spans="1:24" s="15" customFormat="1">
      <c r="A75" s="18">
        <v>323</v>
      </c>
      <c r="B75" s="25">
        <v>-9.0000000000000006E-5</v>
      </c>
      <c r="C75" s="25">
        <v>8.2900000000000005E-3</v>
      </c>
      <c r="D75" s="25">
        <f t="shared" si="13"/>
        <v>8.9499999999999996E-4</v>
      </c>
      <c r="E75" s="25"/>
      <c r="F75" s="25">
        <f t="shared" si="16"/>
        <v>-6.9830999999999995E-4</v>
      </c>
      <c r="G75" s="25">
        <f t="shared" si="17"/>
        <v>-1.60820793E-2</v>
      </c>
      <c r="H75" s="25">
        <v>3.236E-2</v>
      </c>
      <c r="I75" s="25">
        <f t="shared" si="14"/>
        <v>2.4965000000000001E-2</v>
      </c>
      <c r="J75" s="25"/>
      <c r="K75" s="25">
        <f t="shared" si="18"/>
        <v>2.0588890000000002E-2</v>
      </c>
      <c r="L75" s="25">
        <f t="shared" si="19"/>
        <v>0.47416213670000007</v>
      </c>
      <c r="M75" s="25">
        <v>2.4400000000000002E-2</v>
      </c>
      <c r="N75" s="25">
        <f t="shared" si="20"/>
        <v>1.7004999999999999E-2</v>
      </c>
      <c r="O75" s="25"/>
      <c r="P75" s="25">
        <f t="shared" si="21"/>
        <v>1.617159E-2</v>
      </c>
      <c r="Q75" s="25">
        <f t="shared" si="22"/>
        <v>0.3724317177</v>
      </c>
      <c r="R75" s="25">
        <v>2.581E-2</v>
      </c>
      <c r="S75" s="25">
        <f t="shared" si="23"/>
        <v>1.8415000000000001E-2</v>
      </c>
      <c r="T75" s="25"/>
      <c r="U75" s="25">
        <f t="shared" si="24"/>
        <v>1.619729E-2</v>
      </c>
      <c r="V75" s="25">
        <f t="shared" si="25"/>
        <v>0.37302358870000002</v>
      </c>
      <c r="W75" s="25">
        <v>1.4880000000000001E-2</v>
      </c>
      <c r="X75" s="25">
        <f t="shared" si="15"/>
        <v>7.3950000000000005E-3</v>
      </c>
    </row>
    <row r="76" spans="1:24" s="15" customFormat="1">
      <c r="A76" s="18">
        <v>324</v>
      </c>
      <c r="B76" s="25">
        <v>1.2999999999999999E-4</v>
      </c>
      <c r="C76" s="25">
        <v>8.2100000000000003E-3</v>
      </c>
      <c r="D76" s="25">
        <f t="shared" si="13"/>
        <v>8.4500000000000026E-4</v>
      </c>
      <c r="E76" s="25"/>
      <c r="F76" s="25">
        <f t="shared" si="16"/>
        <v>-7.4830999999999964E-4</v>
      </c>
      <c r="G76" s="25">
        <f t="shared" si="17"/>
        <v>-1.7233579299999992E-2</v>
      </c>
      <c r="H76" s="25">
        <v>3.1789999999999999E-2</v>
      </c>
      <c r="I76" s="25">
        <f t="shared" si="14"/>
        <v>2.4424999999999999E-2</v>
      </c>
      <c r="J76" s="25"/>
      <c r="K76" s="25">
        <f t="shared" si="18"/>
        <v>2.004889E-2</v>
      </c>
      <c r="L76" s="25">
        <f t="shared" si="19"/>
        <v>0.46172593670000001</v>
      </c>
      <c r="M76" s="25">
        <v>2.1899999999999999E-2</v>
      </c>
      <c r="N76" s="25">
        <f t="shared" si="20"/>
        <v>1.4534999999999999E-2</v>
      </c>
      <c r="O76" s="25"/>
      <c r="P76" s="25">
        <f t="shared" si="21"/>
        <v>1.370159E-2</v>
      </c>
      <c r="Q76" s="25">
        <f t="shared" si="22"/>
        <v>0.3155476177</v>
      </c>
      <c r="R76" s="25">
        <v>2.5360000000000001E-2</v>
      </c>
      <c r="S76" s="25">
        <f t="shared" si="23"/>
        <v>1.7995000000000001E-2</v>
      </c>
      <c r="T76" s="25"/>
      <c r="U76" s="25">
        <f t="shared" si="24"/>
        <v>1.5777289999999999E-2</v>
      </c>
      <c r="V76" s="25">
        <f t="shared" si="25"/>
        <v>0.36335098869999999</v>
      </c>
      <c r="W76" s="25">
        <v>1.46E-2</v>
      </c>
      <c r="X76" s="25">
        <f t="shared" si="15"/>
        <v>7.365E-3</v>
      </c>
    </row>
    <row r="77" spans="1:24" s="15" customFormat="1">
      <c r="A77" s="18">
        <v>325</v>
      </c>
      <c r="B77" s="25">
        <v>-1.0000000000000001E-5</v>
      </c>
      <c r="C77" s="25">
        <v>8.2100000000000003E-3</v>
      </c>
      <c r="D77" s="25">
        <f t="shared" si="13"/>
        <v>4.45E-3</v>
      </c>
      <c r="E77" s="25"/>
      <c r="F77" s="25">
        <f t="shared" si="16"/>
        <v>2.8566900000000003E-3</v>
      </c>
      <c r="G77" s="25">
        <f t="shared" si="17"/>
        <v>6.5789570700000008E-2</v>
      </c>
      <c r="H77" s="25">
        <v>2.9159999999999998E-2</v>
      </c>
      <c r="I77" s="25">
        <f t="shared" si="14"/>
        <v>2.5399999999999999E-2</v>
      </c>
      <c r="J77" s="25"/>
      <c r="K77" s="25">
        <f t="shared" si="18"/>
        <v>2.102389E-2</v>
      </c>
      <c r="L77" s="25">
        <f t="shared" si="19"/>
        <v>0.48418018670000001</v>
      </c>
      <c r="M77" s="25">
        <v>2.716E-2</v>
      </c>
      <c r="N77" s="25">
        <f t="shared" si="20"/>
        <v>2.3400000000000001E-2</v>
      </c>
      <c r="O77" s="25"/>
      <c r="P77" s="25">
        <f t="shared" si="21"/>
        <v>2.2566590000000001E-2</v>
      </c>
      <c r="Q77" s="25">
        <f t="shared" si="22"/>
        <v>0.51970856770000007</v>
      </c>
      <c r="R77" s="25">
        <v>2.528E-2</v>
      </c>
      <c r="S77" s="25">
        <f t="shared" si="23"/>
        <v>2.1520000000000001E-2</v>
      </c>
      <c r="T77" s="25"/>
      <c r="U77" s="25">
        <f t="shared" si="24"/>
        <v>1.930229E-2</v>
      </c>
      <c r="V77" s="25">
        <f t="shared" si="25"/>
        <v>0.44453173870000001</v>
      </c>
      <c r="W77" s="25">
        <v>7.5300000000000002E-3</v>
      </c>
      <c r="X77" s="25">
        <f t="shared" si="15"/>
        <v>3.7600000000000003E-3</v>
      </c>
    </row>
    <row r="78" spans="1:24" s="15" customFormat="1">
      <c r="A78" s="18">
        <v>326</v>
      </c>
      <c r="B78" s="25">
        <v>5.0000000000000002E-5</v>
      </c>
      <c r="C78" s="25">
        <v>8.2100000000000003E-3</v>
      </c>
      <c r="D78" s="25">
        <f t="shared" si="13"/>
        <v>9.8000000000000084E-4</v>
      </c>
      <c r="E78" s="25"/>
      <c r="F78" s="25">
        <f t="shared" si="16"/>
        <v>-6.1330999999999907E-4</v>
      </c>
      <c r="G78" s="25">
        <f t="shared" si="17"/>
        <v>-1.412452929999998E-2</v>
      </c>
      <c r="H78" s="25">
        <v>2.9149999999999999E-2</v>
      </c>
      <c r="I78" s="25">
        <f t="shared" si="14"/>
        <v>2.1919999999999999E-2</v>
      </c>
      <c r="J78" s="25"/>
      <c r="K78" s="25">
        <f t="shared" si="18"/>
        <v>1.7543889999999999E-2</v>
      </c>
      <c r="L78" s="25">
        <f t="shared" si="19"/>
        <v>0.40403578670000001</v>
      </c>
      <c r="M78" s="25">
        <v>2.7040000000000002E-2</v>
      </c>
      <c r="N78" s="25">
        <f t="shared" si="20"/>
        <v>1.9810000000000001E-2</v>
      </c>
      <c r="O78" s="25"/>
      <c r="P78" s="25">
        <f t="shared" si="21"/>
        <v>1.8976590000000002E-2</v>
      </c>
      <c r="Q78" s="25">
        <f t="shared" si="22"/>
        <v>0.43703086770000005</v>
      </c>
      <c r="R78" s="25">
        <v>2.462E-2</v>
      </c>
      <c r="S78" s="25">
        <f t="shared" si="23"/>
        <v>1.7389999999999999E-2</v>
      </c>
      <c r="T78" s="25"/>
      <c r="U78" s="25">
        <f t="shared" si="24"/>
        <v>1.517229E-2</v>
      </c>
      <c r="V78" s="25">
        <f t="shared" si="25"/>
        <v>0.34941783870000004</v>
      </c>
      <c r="W78" s="25">
        <v>1.4409999999999999E-2</v>
      </c>
      <c r="X78" s="25">
        <f t="shared" si="15"/>
        <v>7.2299999999999994E-3</v>
      </c>
    </row>
    <row r="79" spans="1:24" s="15" customFormat="1">
      <c r="A79" s="18">
        <v>327</v>
      </c>
      <c r="B79" s="25">
        <v>2.0000000000000002E-5</v>
      </c>
      <c r="C79" s="25">
        <v>8.2000000000000007E-3</v>
      </c>
      <c r="D79" s="25">
        <f t="shared" si="13"/>
        <v>1.2050000000000012E-3</v>
      </c>
      <c r="E79" s="25"/>
      <c r="F79" s="25">
        <f t="shared" si="16"/>
        <v>-3.883099999999987E-4</v>
      </c>
      <c r="G79" s="25">
        <f t="shared" si="17"/>
        <v>-8.9427792999999707E-3</v>
      </c>
      <c r="H79" s="25">
        <v>2.9159999999999998E-2</v>
      </c>
      <c r="I79" s="25">
        <f t="shared" si="14"/>
        <v>2.2164999999999997E-2</v>
      </c>
      <c r="J79" s="25"/>
      <c r="K79" s="25">
        <f t="shared" si="18"/>
        <v>1.7788889999999998E-2</v>
      </c>
      <c r="L79" s="25">
        <f t="shared" si="19"/>
        <v>0.40967813669999997</v>
      </c>
      <c r="M79" s="25">
        <v>2.5930000000000002E-2</v>
      </c>
      <c r="N79" s="25">
        <f t="shared" si="20"/>
        <v>1.8935E-2</v>
      </c>
      <c r="O79" s="25"/>
      <c r="P79" s="25">
        <f t="shared" si="21"/>
        <v>1.8101590000000001E-2</v>
      </c>
      <c r="Q79" s="25">
        <f t="shared" si="22"/>
        <v>0.41687961770000004</v>
      </c>
      <c r="R79" s="25">
        <v>2.1239999999999998E-2</v>
      </c>
      <c r="S79" s="25">
        <f t="shared" si="23"/>
        <v>1.4244999999999999E-2</v>
      </c>
      <c r="T79" s="25"/>
      <c r="U79" s="25">
        <f t="shared" si="24"/>
        <v>1.202729E-2</v>
      </c>
      <c r="V79" s="25">
        <f t="shared" si="25"/>
        <v>0.27698848869999998</v>
      </c>
      <c r="W79" s="25">
        <v>1.397E-2</v>
      </c>
      <c r="X79" s="25">
        <f t="shared" si="15"/>
        <v>6.9949999999999995E-3</v>
      </c>
    </row>
    <row r="80" spans="1:24" s="15" customFormat="1">
      <c r="A80" s="18">
        <v>328</v>
      </c>
      <c r="B80" s="25">
        <v>6.0000000000000002E-5</v>
      </c>
      <c r="C80" s="25">
        <v>8.1899999999999994E-3</v>
      </c>
      <c r="D80" s="25">
        <f t="shared" si="13"/>
        <v>1.1250000000000001E-3</v>
      </c>
      <c r="E80" s="25"/>
      <c r="F80" s="25">
        <f t="shared" si="16"/>
        <v>-4.6830999999999978E-4</v>
      </c>
      <c r="G80" s="25">
        <f t="shared" si="17"/>
        <v>-1.0785179299999996E-2</v>
      </c>
      <c r="H80" s="25">
        <v>2.9149999999999999E-2</v>
      </c>
      <c r="I80" s="25">
        <f t="shared" si="14"/>
        <v>2.2085E-2</v>
      </c>
      <c r="J80" s="25"/>
      <c r="K80" s="25">
        <f t="shared" si="18"/>
        <v>1.7708890000000001E-2</v>
      </c>
      <c r="L80" s="25">
        <f t="shared" si="19"/>
        <v>0.40783573670000006</v>
      </c>
      <c r="M80" s="25">
        <v>2.4109999999999999E-2</v>
      </c>
      <c r="N80" s="25">
        <f t="shared" si="20"/>
        <v>1.7045000000000001E-2</v>
      </c>
      <c r="O80" s="25"/>
      <c r="P80" s="25">
        <f t="shared" si="21"/>
        <v>1.6211590000000001E-2</v>
      </c>
      <c r="Q80" s="25">
        <f t="shared" si="22"/>
        <v>0.37335291770000006</v>
      </c>
      <c r="R80" s="25">
        <v>1.9740000000000001E-2</v>
      </c>
      <c r="S80" s="25">
        <f t="shared" si="23"/>
        <v>1.2675000000000002E-2</v>
      </c>
      <c r="T80" s="25"/>
      <c r="U80" s="25">
        <f t="shared" si="24"/>
        <v>1.0457290000000003E-2</v>
      </c>
      <c r="V80" s="25">
        <f t="shared" si="25"/>
        <v>0.24083138870000007</v>
      </c>
      <c r="W80" s="25">
        <v>1.4069999999999999E-2</v>
      </c>
      <c r="X80" s="25">
        <f t="shared" si="15"/>
        <v>7.0649999999999992E-3</v>
      </c>
    </row>
    <row r="81" spans="1:24" s="15" customFormat="1">
      <c r="A81" s="18">
        <v>329</v>
      </c>
      <c r="B81" s="25">
        <v>-1.0000000000000001E-5</v>
      </c>
      <c r="C81" s="25">
        <v>8.1799999999999998E-3</v>
      </c>
      <c r="D81" s="25">
        <f t="shared" si="13"/>
        <v>1.3099999999999995E-3</v>
      </c>
      <c r="E81" s="25"/>
      <c r="F81" s="25">
        <f t="shared" si="16"/>
        <v>-2.8331000000000038E-4</v>
      </c>
      <c r="G81" s="25">
        <f t="shared" si="17"/>
        <v>-6.5246293000000089E-3</v>
      </c>
      <c r="H81" s="25">
        <v>2.912E-2</v>
      </c>
      <c r="I81" s="25">
        <f t="shared" si="14"/>
        <v>2.2249999999999999E-2</v>
      </c>
      <c r="J81" s="25"/>
      <c r="K81" s="25">
        <f t="shared" si="18"/>
        <v>1.787389E-2</v>
      </c>
      <c r="L81" s="25">
        <f t="shared" si="19"/>
        <v>0.4116356867</v>
      </c>
      <c r="M81" s="25">
        <v>2.2950000000000002E-2</v>
      </c>
      <c r="N81" s="25">
        <f t="shared" si="20"/>
        <v>1.6080000000000001E-2</v>
      </c>
      <c r="O81" s="25"/>
      <c r="P81" s="25">
        <f t="shared" si="21"/>
        <v>1.5246590000000001E-2</v>
      </c>
      <c r="Q81" s="25">
        <f t="shared" si="22"/>
        <v>0.35112896770000002</v>
      </c>
      <c r="R81" s="25">
        <v>1.821E-2</v>
      </c>
      <c r="S81" s="25">
        <f t="shared" si="23"/>
        <v>1.1339999999999999E-2</v>
      </c>
      <c r="T81" s="25"/>
      <c r="U81" s="25">
        <f t="shared" si="24"/>
        <v>9.1222899999999999E-3</v>
      </c>
      <c r="V81" s="25">
        <f t="shared" si="25"/>
        <v>0.21008633870000001</v>
      </c>
      <c r="W81" s="25">
        <v>1.375E-2</v>
      </c>
      <c r="X81" s="25">
        <f t="shared" si="15"/>
        <v>6.8700000000000002E-3</v>
      </c>
    </row>
    <row r="82" spans="1:24" s="15" customFormat="1">
      <c r="A82" s="18">
        <v>330</v>
      </c>
      <c r="B82" s="25">
        <v>5.0000000000000002E-5</v>
      </c>
      <c r="C82" s="25">
        <v>8.1799999999999998E-3</v>
      </c>
      <c r="D82" s="25">
        <f t="shared" si="13"/>
        <v>1.4499999999999999E-3</v>
      </c>
      <c r="E82" s="25"/>
      <c r="F82" s="25">
        <f t="shared" si="16"/>
        <v>-1.4331000000000001E-4</v>
      </c>
      <c r="G82" s="25">
        <f t="shared" si="17"/>
        <v>-3.3004293000000002E-3</v>
      </c>
      <c r="H82" s="25">
        <v>2.8989999999999998E-2</v>
      </c>
      <c r="I82" s="25">
        <f t="shared" si="14"/>
        <v>2.2259999999999999E-2</v>
      </c>
      <c r="J82" s="25"/>
      <c r="K82" s="25">
        <f t="shared" si="18"/>
        <v>1.788389E-2</v>
      </c>
      <c r="L82" s="25">
        <f t="shared" si="19"/>
        <v>0.41186598670000002</v>
      </c>
      <c r="M82" s="25">
        <v>1.9879999999999998E-2</v>
      </c>
      <c r="N82" s="25">
        <f t="shared" si="20"/>
        <v>1.3149999999999998E-2</v>
      </c>
      <c r="O82" s="25"/>
      <c r="P82" s="25">
        <f t="shared" si="21"/>
        <v>1.2316589999999999E-2</v>
      </c>
      <c r="Q82" s="25">
        <f t="shared" si="22"/>
        <v>0.28365106769999998</v>
      </c>
      <c r="R82" s="25">
        <v>1.806E-2</v>
      </c>
      <c r="S82" s="25">
        <f t="shared" si="23"/>
        <v>1.133E-2</v>
      </c>
      <c r="T82" s="25"/>
      <c r="U82" s="25">
        <f t="shared" si="24"/>
        <v>9.1122900000000003E-3</v>
      </c>
      <c r="V82" s="25">
        <f t="shared" si="25"/>
        <v>0.20985603870000002</v>
      </c>
      <c r="W82" s="25">
        <v>1.341E-2</v>
      </c>
      <c r="X82" s="25">
        <f t="shared" si="15"/>
        <v>6.7299999999999999E-3</v>
      </c>
    </row>
    <row r="83" spans="1:24" s="15" customFormat="1">
      <c r="A83" s="18">
        <v>331</v>
      </c>
      <c r="B83" s="25">
        <v>1.2E-4</v>
      </c>
      <c r="C83" s="25">
        <v>8.1700000000000002E-3</v>
      </c>
      <c r="D83" s="25">
        <f t="shared" si="13"/>
        <v>1.4499999999999999E-3</v>
      </c>
      <c r="E83" s="25"/>
      <c r="F83" s="25">
        <f t="shared" si="16"/>
        <v>-1.4331000000000001E-4</v>
      </c>
      <c r="G83" s="25">
        <f t="shared" si="17"/>
        <v>-3.3004293000000002E-3</v>
      </c>
      <c r="H83" s="25">
        <v>2.878E-2</v>
      </c>
      <c r="I83" s="25">
        <f t="shared" si="14"/>
        <v>2.206E-2</v>
      </c>
      <c r="J83" s="25"/>
      <c r="K83" s="25">
        <f t="shared" si="18"/>
        <v>1.7683890000000001E-2</v>
      </c>
      <c r="L83" s="25">
        <f t="shared" si="19"/>
        <v>0.40725998670000002</v>
      </c>
      <c r="M83" s="25">
        <v>1.651E-2</v>
      </c>
      <c r="N83" s="25">
        <f t="shared" si="20"/>
        <v>9.7900000000000001E-3</v>
      </c>
      <c r="O83" s="25"/>
      <c r="P83" s="25">
        <f t="shared" si="21"/>
        <v>8.9565900000000004E-3</v>
      </c>
      <c r="Q83" s="25">
        <f t="shared" si="22"/>
        <v>0.20627026770000001</v>
      </c>
      <c r="R83" s="25">
        <v>1.7809999999999999E-2</v>
      </c>
      <c r="S83" s="25">
        <f t="shared" si="23"/>
        <v>1.1089999999999999E-2</v>
      </c>
      <c r="T83" s="25"/>
      <c r="U83" s="25">
        <f t="shared" si="24"/>
        <v>8.8722899999999997E-3</v>
      </c>
      <c r="V83" s="25">
        <f t="shared" si="25"/>
        <v>0.20432883870000002</v>
      </c>
      <c r="W83" s="25">
        <v>1.332E-2</v>
      </c>
      <c r="X83" s="25">
        <f t="shared" si="15"/>
        <v>6.7200000000000003E-3</v>
      </c>
    </row>
    <row r="84" spans="1:24" s="15" customFormat="1">
      <c r="A84" s="18">
        <v>332</v>
      </c>
      <c r="B84" s="25">
        <v>4.0000000000000003E-5</v>
      </c>
      <c r="C84" s="25">
        <v>8.1600000000000006E-3</v>
      </c>
      <c r="D84" s="25">
        <f t="shared" si="13"/>
        <v>1.7200000000000002E-3</v>
      </c>
      <c r="E84" s="25"/>
      <c r="F84" s="25">
        <f t="shared" si="16"/>
        <v>1.2669000000000027E-4</v>
      </c>
      <c r="G84" s="25">
        <f t="shared" si="17"/>
        <v>2.9176707000000061E-3</v>
      </c>
      <c r="H84" s="25">
        <v>2.8320000000000001E-2</v>
      </c>
      <c r="I84" s="25">
        <f t="shared" si="14"/>
        <v>2.188E-2</v>
      </c>
      <c r="J84" s="25"/>
      <c r="K84" s="25">
        <f t="shared" si="18"/>
        <v>1.7503890000000001E-2</v>
      </c>
      <c r="L84" s="25">
        <f t="shared" si="19"/>
        <v>0.40311458670000005</v>
      </c>
      <c r="M84" s="25">
        <v>1.651E-2</v>
      </c>
      <c r="N84" s="25">
        <f t="shared" si="20"/>
        <v>1.0069999999999999E-2</v>
      </c>
      <c r="O84" s="25"/>
      <c r="P84" s="25">
        <f t="shared" si="21"/>
        <v>9.2365899999999994E-3</v>
      </c>
      <c r="Q84" s="25">
        <f t="shared" si="22"/>
        <v>0.2127186677</v>
      </c>
      <c r="R84" s="25">
        <v>1.763E-2</v>
      </c>
      <c r="S84" s="25">
        <f t="shared" si="23"/>
        <v>1.1189999999999999E-2</v>
      </c>
      <c r="T84" s="25"/>
      <c r="U84" s="25">
        <f t="shared" si="24"/>
        <v>8.9722899999999991E-3</v>
      </c>
      <c r="V84" s="25">
        <f t="shared" si="25"/>
        <v>0.20663183869999999</v>
      </c>
      <c r="W84" s="25">
        <v>1.2840000000000001E-2</v>
      </c>
      <c r="X84" s="25">
        <f t="shared" si="15"/>
        <v>6.4400000000000004E-3</v>
      </c>
    </row>
    <row r="85" spans="1:24" s="15" customFormat="1">
      <c r="A85" s="18">
        <v>333</v>
      </c>
      <c r="B85" s="25">
        <v>-2.0000000000000002E-5</v>
      </c>
      <c r="C85" s="25">
        <v>8.1499999999999993E-3</v>
      </c>
      <c r="D85" s="25">
        <f t="shared" si="13"/>
        <v>1.7099999999999988E-3</v>
      </c>
      <c r="E85" s="25"/>
      <c r="F85" s="25">
        <f t="shared" si="16"/>
        <v>1.1668999999999894E-4</v>
      </c>
      <c r="G85" s="25">
        <f t="shared" si="17"/>
        <v>2.6873706999999756E-3</v>
      </c>
      <c r="H85" s="25">
        <v>2.809E-2</v>
      </c>
      <c r="I85" s="25">
        <f t="shared" si="14"/>
        <v>2.1649999999999999E-2</v>
      </c>
      <c r="J85" s="25"/>
      <c r="K85" s="25">
        <f t="shared" si="18"/>
        <v>1.727389E-2</v>
      </c>
      <c r="L85" s="25">
        <f t="shared" si="19"/>
        <v>0.39781768670000001</v>
      </c>
      <c r="M85" s="25">
        <v>1.5699999999999999E-2</v>
      </c>
      <c r="N85" s="25">
        <f t="shared" si="20"/>
        <v>9.2599999999999974E-3</v>
      </c>
      <c r="O85" s="25"/>
      <c r="P85" s="25">
        <f t="shared" si="21"/>
        <v>8.4265899999999977E-3</v>
      </c>
      <c r="Q85" s="25">
        <f t="shared" si="22"/>
        <v>0.19406436769999996</v>
      </c>
      <c r="R85" s="25">
        <v>1.7010000000000001E-2</v>
      </c>
      <c r="S85" s="25">
        <f t="shared" si="23"/>
        <v>1.057E-2</v>
      </c>
      <c r="T85" s="25"/>
      <c r="U85" s="25">
        <f t="shared" si="24"/>
        <v>8.3522900000000001E-3</v>
      </c>
      <c r="V85" s="25">
        <f t="shared" si="25"/>
        <v>0.19235323870000001</v>
      </c>
      <c r="W85" s="25">
        <v>1.29E-2</v>
      </c>
      <c r="X85" s="25">
        <f t="shared" si="15"/>
        <v>6.4400000000000004E-3</v>
      </c>
    </row>
    <row r="86" spans="1:24" s="15" customFormat="1">
      <c r="A86" s="18">
        <v>334</v>
      </c>
      <c r="B86" s="25">
        <v>8.0000000000000007E-5</v>
      </c>
      <c r="C86" s="25">
        <v>8.1399999999999997E-3</v>
      </c>
      <c r="D86" s="25">
        <f t="shared" si="13"/>
        <v>1.7499999999999998E-3</v>
      </c>
      <c r="E86" s="25"/>
      <c r="F86" s="25">
        <f t="shared" si="16"/>
        <v>1.5668999999999991E-4</v>
      </c>
      <c r="G86" s="25">
        <f t="shared" si="17"/>
        <v>3.6085706999999983E-3</v>
      </c>
      <c r="H86" s="25">
        <v>2.8039999999999999E-2</v>
      </c>
      <c r="I86" s="25">
        <f t="shared" si="14"/>
        <v>2.1649999999999999E-2</v>
      </c>
      <c r="J86" s="25"/>
      <c r="K86" s="25">
        <f t="shared" si="18"/>
        <v>1.727389E-2</v>
      </c>
      <c r="L86" s="25">
        <f t="shared" si="19"/>
        <v>0.39781768670000001</v>
      </c>
      <c r="M86" s="25">
        <v>1.6129999999999999E-2</v>
      </c>
      <c r="N86" s="25">
        <f t="shared" si="20"/>
        <v>9.7399999999999987E-3</v>
      </c>
      <c r="O86" s="25"/>
      <c r="P86" s="25">
        <f t="shared" si="21"/>
        <v>8.906589999999999E-3</v>
      </c>
      <c r="Q86" s="25">
        <f t="shared" si="22"/>
        <v>0.20511876769999998</v>
      </c>
      <c r="R86" s="25">
        <v>1.7129999999999999E-2</v>
      </c>
      <c r="S86" s="25">
        <f t="shared" si="23"/>
        <v>1.074E-2</v>
      </c>
      <c r="T86" s="25"/>
      <c r="U86" s="25">
        <f t="shared" si="24"/>
        <v>8.5222900000000001E-3</v>
      </c>
      <c r="V86" s="25">
        <f t="shared" si="25"/>
        <v>0.19626833870000002</v>
      </c>
      <c r="W86" s="25">
        <v>1.2699999999999999E-2</v>
      </c>
      <c r="X86" s="25">
        <f t="shared" si="15"/>
        <v>6.3899999999999998E-3</v>
      </c>
    </row>
    <row r="87" spans="1:24" s="15" customFormat="1">
      <c r="A87" s="18">
        <v>335</v>
      </c>
      <c r="B87" s="25">
        <v>8.0000000000000007E-5</v>
      </c>
      <c r="C87" s="25">
        <v>8.1300000000000001E-3</v>
      </c>
      <c r="D87" s="25">
        <f t="shared" si="13"/>
        <v>1.7049999999999999E-3</v>
      </c>
      <c r="E87" s="25"/>
      <c r="F87" s="25">
        <f t="shared" si="16"/>
        <v>1.1169000000000001E-4</v>
      </c>
      <c r="G87" s="25">
        <f t="shared" si="17"/>
        <v>2.5722207000000003E-3</v>
      </c>
      <c r="H87" s="25">
        <v>2.741E-2</v>
      </c>
      <c r="I87" s="25">
        <f t="shared" si="14"/>
        <v>2.0985E-2</v>
      </c>
      <c r="J87" s="25"/>
      <c r="K87" s="25">
        <f t="shared" si="18"/>
        <v>1.6608890000000001E-2</v>
      </c>
      <c r="L87" s="25">
        <f t="shared" si="19"/>
        <v>0.38250273670000007</v>
      </c>
      <c r="M87" s="25">
        <v>1.54E-2</v>
      </c>
      <c r="N87" s="25">
        <f t="shared" si="20"/>
        <v>8.9750000000000003E-3</v>
      </c>
      <c r="O87" s="25"/>
      <c r="P87" s="25">
        <f t="shared" si="21"/>
        <v>8.1415900000000006E-3</v>
      </c>
      <c r="Q87" s="25">
        <f t="shared" si="22"/>
        <v>0.18750081770000002</v>
      </c>
      <c r="R87" s="25">
        <v>1.678E-2</v>
      </c>
      <c r="S87" s="25">
        <f t="shared" si="23"/>
        <v>1.0355E-2</v>
      </c>
      <c r="T87" s="25"/>
      <c r="U87" s="25">
        <f t="shared" si="24"/>
        <v>8.1372900000000001E-3</v>
      </c>
      <c r="V87" s="25">
        <f t="shared" si="25"/>
        <v>0.18740178870000002</v>
      </c>
      <c r="W87" s="25">
        <v>1.277E-2</v>
      </c>
      <c r="X87" s="25">
        <f t="shared" si="15"/>
        <v>6.4250000000000002E-3</v>
      </c>
    </row>
    <row r="88" spans="1:24" s="15" customFormat="1">
      <c r="A88" s="18">
        <v>336</v>
      </c>
      <c r="B88" s="25">
        <v>-6.8999999999999997E-5</v>
      </c>
      <c r="C88" s="25">
        <v>8.1200000000000005E-3</v>
      </c>
      <c r="D88" s="25">
        <f t="shared" si="13"/>
        <v>2.0795000000000006E-3</v>
      </c>
      <c r="E88" s="25"/>
      <c r="F88" s="25">
        <f t="shared" si="16"/>
        <v>4.8619000000000071E-4</v>
      </c>
      <c r="G88" s="25">
        <f t="shared" si="17"/>
        <v>1.1196955700000016E-2</v>
      </c>
      <c r="H88" s="25">
        <v>2.7300000000000001E-2</v>
      </c>
      <c r="I88" s="25">
        <f t="shared" si="14"/>
        <v>2.1259500000000001E-2</v>
      </c>
      <c r="J88" s="25"/>
      <c r="K88" s="25">
        <f t="shared" si="18"/>
        <v>1.6883390000000002E-2</v>
      </c>
      <c r="L88" s="25">
        <f t="shared" si="19"/>
        <v>0.38882447170000006</v>
      </c>
      <c r="M88" s="25">
        <v>1.529E-2</v>
      </c>
      <c r="N88" s="25">
        <f t="shared" si="20"/>
        <v>9.2495000000000008E-3</v>
      </c>
      <c r="O88" s="25"/>
      <c r="P88" s="25">
        <f t="shared" si="21"/>
        <v>8.4160900000000011E-3</v>
      </c>
      <c r="Q88" s="25">
        <f t="shared" si="22"/>
        <v>0.19382255270000004</v>
      </c>
      <c r="R88" s="25">
        <v>1.652E-2</v>
      </c>
      <c r="S88" s="25">
        <f t="shared" si="23"/>
        <v>1.0479499999999999E-2</v>
      </c>
      <c r="T88" s="25"/>
      <c r="U88" s="25">
        <f t="shared" si="24"/>
        <v>8.2617899999999998E-3</v>
      </c>
      <c r="V88" s="25">
        <f t="shared" si="25"/>
        <v>0.19026902370000001</v>
      </c>
      <c r="W88" s="25">
        <v>1.2149999999999999E-2</v>
      </c>
      <c r="X88" s="25">
        <f t="shared" si="15"/>
        <v>6.0404999999999999E-3</v>
      </c>
    </row>
    <row r="89" spans="1:24" s="15" customFormat="1">
      <c r="A89" s="18">
        <v>337</v>
      </c>
      <c r="B89" s="25">
        <v>-6.8999999999999997E-5</v>
      </c>
      <c r="C89" s="25">
        <v>8.1200000000000005E-3</v>
      </c>
      <c r="D89" s="25">
        <f t="shared" si="13"/>
        <v>1.8995000000000001E-3</v>
      </c>
      <c r="E89" s="25"/>
      <c r="F89" s="25">
        <f t="shared" si="16"/>
        <v>3.0619000000000024E-4</v>
      </c>
      <c r="G89" s="25">
        <f t="shared" si="17"/>
        <v>7.051555700000006E-3</v>
      </c>
      <c r="H89" s="25">
        <v>2.6759999999999999E-2</v>
      </c>
      <c r="I89" s="25">
        <f t="shared" si="14"/>
        <v>2.0539499999999999E-2</v>
      </c>
      <c r="J89" s="25"/>
      <c r="K89" s="25">
        <f t="shared" si="18"/>
        <v>1.616339E-2</v>
      </c>
      <c r="L89" s="25">
        <f t="shared" si="19"/>
        <v>0.37224287170000003</v>
      </c>
      <c r="M89" s="25">
        <v>1.502E-2</v>
      </c>
      <c r="N89" s="25">
        <f t="shared" si="20"/>
        <v>8.7995E-3</v>
      </c>
      <c r="O89" s="25"/>
      <c r="P89" s="25">
        <f t="shared" si="21"/>
        <v>7.9660900000000003E-3</v>
      </c>
      <c r="Q89" s="25">
        <f t="shared" si="22"/>
        <v>0.18345905270000001</v>
      </c>
      <c r="R89" s="25">
        <v>1.6449999999999999E-2</v>
      </c>
      <c r="S89" s="25">
        <f t="shared" si="23"/>
        <v>1.0229499999999999E-2</v>
      </c>
      <c r="T89" s="25"/>
      <c r="U89" s="25">
        <f t="shared" si="24"/>
        <v>8.0117899999999995E-3</v>
      </c>
      <c r="V89" s="25">
        <f t="shared" si="25"/>
        <v>0.18451152369999999</v>
      </c>
      <c r="W89" s="25">
        <v>1.251E-2</v>
      </c>
      <c r="X89" s="25">
        <f t="shared" si="15"/>
        <v>6.2205000000000003E-3</v>
      </c>
    </row>
    <row r="90" spans="1:24" s="15" customFormat="1">
      <c r="A90" s="18">
        <v>338</v>
      </c>
      <c r="B90" s="25">
        <v>-6.0000000000000002E-5</v>
      </c>
      <c r="C90" s="25">
        <v>8.1200000000000005E-3</v>
      </c>
      <c r="D90" s="25">
        <f t="shared" si="13"/>
        <v>2.3100000000000004E-3</v>
      </c>
      <c r="E90" s="25"/>
      <c r="F90" s="25">
        <f t="shared" si="16"/>
        <v>7.1669000000000051E-4</v>
      </c>
      <c r="G90" s="25">
        <f t="shared" si="17"/>
        <v>1.6505370700000011E-2</v>
      </c>
      <c r="H90" s="25">
        <v>2.6239999999999999E-2</v>
      </c>
      <c r="I90" s="25">
        <f t="shared" si="14"/>
        <v>2.043E-2</v>
      </c>
      <c r="J90" s="25"/>
      <c r="K90" s="25">
        <f t="shared" si="18"/>
        <v>1.6053890000000001E-2</v>
      </c>
      <c r="L90" s="25">
        <f t="shared" si="19"/>
        <v>0.36972108670000003</v>
      </c>
      <c r="M90" s="25">
        <v>1.5010000000000001E-2</v>
      </c>
      <c r="N90" s="25">
        <f t="shared" si="20"/>
        <v>9.1999999999999998E-3</v>
      </c>
      <c r="O90" s="25"/>
      <c r="P90" s="25">
        <f t="shared" si="21"/>
        <v>8.3665900000000001E-3</v>
      </c>
      <c r="Q90" s="25">
        <f t="shared" si="22"/>
        <v>0.1926825677</v>
      </c>
      <c r="R90" s="25">
        <v>1.583E-2</v>
      </c>
      <c r="S90" s="25">
        <f t="shared" si="23"/>
        <v>1.0020000000000001E-2</v>
      </c>
      <c r="T90" s="25"/>
      <c r="U90" s="25">
        <f t="shared" si="24"/>
        <v>7.8022900000000017E-3</v>
      </c>
      <c r="V90" s="25">
        <f t="shared" si="25"/>
        <v>0.17968673870000004</v>
      </c>
      <c r="W90" s="25">
        <v>1.1679999999999999E-2</v>
      </c>
      <c r="X90" s="25">
        <f t="shared" si="15"/>
        <v>5.8100000000000001E-3</v>
      </c>
    </row>
    <row r="91" spans="1:24" s="15" customFormat="1">
      <c r="A91" s="18">
        <v>339</v>
      </c>
      <c r="B91" s="25">
        <v>-1E-4</v>
      </c>
      <c r="C91" s="25">
        <v>8.1099999999999992E-3</v>
      </c>
      <c r="D91" s="25">
        <f t="shared" si="13"/>
        <v>1.9649999999999989E-3</v>
      </c>
      <c r="E91" s="25"/>
      <c r="F91" s="25">
        <f t="shared" si="16"/>
        <v>3.7168999999999896E-4</v>
      </c>
      <c r="G91" s="25">
        <f t="shared" si="17"/>
        <v>8.5600206999999762E-3</v>
      </c>
      <c r="H91" s="25">
        <v>2.5739999999999999E-2</v>
      </c>
      <c r="I91" s="25">
        <f t="shared" si="14"/>
        <v>1.9594999999999998E-2</v>
      </c>
      <c r="J91" s="25"/>
      <c r="K91" s="25">
        <f t="shared" si="18"/>
        <v>1.5218889999999999E-2</v>
      </c>
      <c r="L91" s="25">
        <f t="shared" si="19"/>
        <v>0.35049103669999998</v>
      </c>
      <c r="M91" s="25">
        <v>1.47E-2</v>
      </c>
      <c r="N91" s="25">
        <f t="shared" si="20"/>
        <v>8.5550000000000001E-3</v>
      </c>
      <c r="O91" s="25"/>
      <c r="P91" s="25">
        <f t="shared" si="21"/>
        <v>7.7215900000000004E-3</v>
      </c>
      <c r="Q91" s="25">
        <f t="shared" si="22"/>
        <v>0.17782821770000001</v>
      </c>
      <c r="R91" s="25">
        <v>1.6049999999999998E-2</v>
      </c>
      <c r="S91" s="25">
        <f t="shared" si="23"/>
        <v>9.9049999999999971E-3</v>
      </c>
      <c r="T91" s="25"/>
      <c r="U91" s="25">
        <f t="shared" si="24"/>
        <v>7.6872899999999977E-3</v>
      </c>
      <c r="V91" s="25">
        <f t="shared" si="25"/>
        <v>0.17703828869999996</v>
      </c>
      <c r="W91" s="25">
        <v>1.239E-2</v>
      </c>
      <c r="X91" s="25">
        <f t="shared" si="15"/>
        <v>6.1450000000000003E-3</v>
      </c>
    </row>
    <row r="92" spans="1:24" s="15" customFormat="1">
      <c r="A92" s="18">
        <v>340</v>
      </c>
      <c r="B92" s="25">
        <v>-6.0000000000000002E-5</v>
      </c>
      <c r="C92" s="25">
        <v>8.0999999999999996E-3</v>
      </c>
      <c r="D92" s="25">
        <f t="shared" si="13"/>
        <v>2.344999999999999E-3</v>
      </c>
      <c r="E92" s="25"/>
      <c r="F92" s="25">
        <f t="shared" si="16"/>
        <v>7.5168999999999909E-4</v>
      </c>
      <c r="G92" s="25">
        <f t="shared" si="17"/>
        <v>1.7311420699999979E-2</v>
      </c>
      <c r="H92" s="25">
        <v>2.6200000000000001E-2</v>
      </c>
      <c r="I92" s="25">
        <f t="shared" si="14"/>
        <v>2.0445000000000001E-2</v>
      </c>
      <c r="J92" s="25"/>
      <c r="K92" s="25">
        <f t="shared" si="18"/>
        <v>1.6068890000000002E-2</v>
      </c>
      <c r="L92" s="25">
        <f t="shared" si="19"/>
        <v>0.37006653670000006</v>
      </c>
      <c r="M92" s="25">
        <v>1.494E-2</v>
      </c>
      <c r="N92" s="25">
        <f t="shared" si="20"/>
        <v>9.1849999999999987E-3</v>
      </c>
      <c r="O92" s="25"/>
      <c r="P92" s="25">
        <f t="shared" si="21"/>
        <v>8.351589999999999E-3</v>
      </c>
      <c r="Q92" s="25">
        <f t="shared" si="22"/>
        <v>0.19233711769999998</v>
      </c>
      <c r="R92" s="25">
        <v>1.562E-2</v>
      </c>
      <c r="S92" s="25">
        <f t="shared" si="23"/>
        <v>9.8649999999999988E-3</v>
      </c>
      <c r="T92" s="25"/>
      <c r="U92" s="25">
        <f t="shared" si="24"/>
        <v>7.6472899999999993E-3</v>
      </c>
      <c r="V92" s="25">
        <f t="shared" si="25"/>
        <v>0.17611708869999998</v>
      </c>
      <c r="W92" s="25">
        <v>1.157E-2</v>
      </c>
      <c r="X92" s="25">
        <f t="shared" si="15"/>
        <v>5.7550000000000006E-3</v>
      </c>
    </row>
    <row r="93" spans="1:24" s="15" customFormat="1">
      <c r="A93" s="18">
        <v>341</v>
      </c>
      <c r="B93" s="25">
        <v>-2.0000000000000002E-5</v>
      </c>
      <c r="C93" s="25">
        <v>8.09E-3</v>
      </c>
      <c r="D93" s="25">
        <f t="shared" si="13"/>
        <v>2.1799999999999996E-3</v>
      </c>
      <c r="E93" s="25"/>
      <c r="F93" s="25">
        <f t="shared" si="16"/>
        <v>5.8668999999999974E-4</v>
      </c>
      <c r="G93" s="25">
        <f t="shared" si="17"/>
        <v>1.3511470699999995E-2</v>
      </c>
      <c r="H93" s="25">
        <v>2.5440000000000001E-2</v>
      </c>
      <c r="I93" s="25">
        <f t="shared" si="14"/>
        <v>1.9529999999999999E-2</v>
      </c>
      <c r="J93" s="25"/>
      <c r="K93" s="25">
        <f t="shared" si="18"/>
        <v>1.515389E-2</v>
      </c>
      <c r="L93" s="25">
        <f t="shared" si="19"/>
        <v>0.34899408669999998</v>
      </c>
      <c r="M93" s="25">
        <v>1.4319999999999999E-2</v>
      </c>
      <c r="N93" s="25">
        <f t="shared" si="20"/>
        <v>8.4099999999999991E-3</v>
      </c>
      <c r="O93" s="25"/>
      <c r="P93" s="25">
        <f t="shared" si="21"/>
        <v>7.5765899999999994E-3</v>
      </c>
      <c r="Q93" s="25">
        <f t="shared" si="22"/>
        <v>0.17448886769999999</v>
      </c>
      <c r="R93" s="25">
        <v>1.567E-2</v>
      </c>
      <c r="S93" s="25">
        <f t="shared" si="23"/>
        <v>9.7599999999999996E-3</v>
      </c>
      <c r="T93" s="25"/>
      <c r="U93" s="25">
        <f t="shared" si="24"/>
        <v>7.5422900000000001E-3</v>
      </c>
      <c r="V93" s="25">
        <f t="shared" si="25"/>
        <v>0.1736989387</v>
      </c>
      <c r="W93" s="25">
        <v>1.184E-2</v>
      </c>
      <c r="X93" s="25">
        <f t="shared" si="15"/>
        <v>5.9100000000000003E-3</v>
      </c>
    </row>
    <row r="94" spans="1:24" s="15" customFormat="1">
      <c r="A94" s="18">
        <v>342</v>
      </c>
      <c r="B94" s="25">
        <v>2.0000000000000002E-5</v>
      </c>
      <c r="C94" s="25">
        <v>8.0800000000000004E-3</v>
      </c>
      <c r="D94" s="25">
        <f t="shared" si="13"/>
        <v>2.3550000000000012E-3</v>
      </c>
      <c r="E94" s="25"/>
      <c r="F94" s="25">
        <f t="shared" si="16"/>
        <v>7.6169000000000128E-4</v>
      </c>
      <c r="G94" s="25">
        <f t="shared" si="17"/>
        <v>1.754172070000003E-2</v>
      </c>
      <c r="H94" s="25">
        <v>2.5700000000000001E-2</v>
      </c>
      <c r="I94" s="25">
        <f t="shared" si="14"/>
        <v>1.9975E-2</v>
      </c>
      <c r="J94" s="25"/>
      <c r="K94" s="25">
        <f t="shared" si="18"/>
        <v>1.5598890000000001E-2</v>
      </c>
      <c r="L94" s="25">
        <f t="shared" si="19"/>
        <v>0.35924243670000006</v>
      </c>
      <c r="M94" s="25">
        <v>1.431E-2</v>
      </c>
      <c r="N94" s="25">
        <f t="shared" si="20"/>
        <v>8.5850000000000006E-3</v>
      </c>
      <c r="O94" s="25"/>
      <c r="P94" s="25">
        <f t="shared" si="21"/>
        <v>7.7515900000000009E-3</v>
      </c>
      <c r="Q94" s="25">
        <f t="shared" si="22"/>
        <v>0.17851911770000004</v>
      </c>
      <c r="R94" s="25">
        <v>1.559E-2</v>
      </c>
      <c r="S94" s="25">
        <f t="shared" si="23"/>
        <v>9.8650000000000005E-3</v>
      </c>
      <c r="T94" s="25"/>
      <c r="U94" s="25">
        <f t="shared" si="24"/>
        <v>7.647290000000001E-3</v>
      </c>
      <c r="V94" s="25">
        <f t="shared" si="25"/>
        <v>0.17611708870000004</v>
      </c>
      <c r="W94" s="25">
        <v>1.1429999999999999E-2</v>
      </c>
      <c r="X94" s="25">
        <f t="shared" si="15"/>
        <v>5.7249999999999992E-3</v>
      </c>
    </row>
    <row r="95" spans="1:24" s="15" customFormat="1">
      <c r="A95" s="18">
        <v>343</v>
      </c>
      <c r="B95" s="25">
        <v>8.0000000000000007E-5</v>
      </c>
      <c r="C95" s="25">
        <v>8.0700000000000008E-3</v>
      </c>
      <c r="D95" s="25">
        <f t="shared" si="13"/>
        <v>2.1500000000000009E-3</v>
      </c>
      <c r="E95" s="25"/>
      <c r="F95" s="25">
        <f t="shared" si="16"/>
        <v>5.5669000000000096E-4</v>
      </c>
      <c r="G95" s="25">
        <f t="shared" si="17"/>
        <v>1.2820570700000023E-2</v>
      </c>
      <c r="H95" s="25">
        <v>2.4750000000000001E-2</v>
      </c>
      <c r="I95" s="25">
        <f t="shared" si="14"/>
        <v>1.883E-2</v>
      </c>
      <c r="J95" s="25"/>
      <c r="K95" s="25">
        <f t="shared" si="18"/>
        <v>1.445389E-2</v>
      </c>
      <c r="L95" s="25">
        <f t="shared" si="19"/>
        <v>0.33287308670000004</v>
      </c>
      <c r="M95" s="25">
        <v>1.4080000000000001E-2</v>
      </c>
      <c r="N95" s="25">
        <f t="shared" si="20"/>
        <v>8.1600000000000006E-3</v>
      </c>
      <c r="O95" s="25"/>
      <c r="P95" s="25">
        <f t="shared" si="21"/>
        <v>7.3265900000000009E-3</v>
      </c>
      <c r="Q95" s="25">
        <f t="shared" si="22"/>
        <v>0.16873136770000002</v>
      </c>
      <c r="R95" s="25">
        <v>1.541E-2</v>
      </c>
      <c r="S95" s="25">
        <f t="shared" si="23"/>
        <v>9.4900000000000002E-3</v>
      </c>
      <c r="T95" s="25"/>
      <c r="U95" s="25">
        <f t="shared" si="24"/>
        <v>7.2722900000000007E-3</v>
      </c>
      <c r="V95" s="25">
        <f t="shared" si="25"/>
        <v>0.16748083870000002</v>
      </c>
      <c r="W95" s="25">
        <v>1.176E-2</v>
      </c>
      <c r="X95" s="25">
        <f t="shared" si="15"/>
        <v>5.9199999999999999E-3</v>
      </c>
    </row>
    <row r="96" spans="1:24" s="15" customFormat="1">
      <c r="A96" s="18">
        <v>344</v>
      </c>
      <c r="B96" s="25">
        <v>-2.0000000000000002E-5</v>
      </c>
      <c r="C96" s="25">
        <v>8.0599999999999995E-3</v>
      </c>
      <c r="D96" s="25">
        <f t="shared" si="13"/>
        <v>2.4649999999999993E-3</v>
      </c>
      <c r="E96" s="25"/>
      <c r="F96" s="25">
        <f t="shared" si="16"/>
        <v>8.716899999999994E-4</v>
      </c>
      <c r="G96" s="25">
        <f t="shared" si="17"/>
        <v>2.0075020699999988E-2</v>
      </c>
      <c r="H96" s="25">
        <v>2.5340000000000001E-2</v>
      </c>
      <c r="I96" s="25">
        <f t="shared" si="14"/>
        <v>1.9745000000000002E-2</v>
      </c>
      <c r="J96" s="25"/>
      <c r="K96" s="25">
        <f t="shared" si="18"/>
        <v>1.5368890000000003E-2</v>
      </c>
      <c r="L96" s="25">
        <f t="shared" si="19"/>
        <v>0.35394553670000006</v>
      </c>
      <c r="M96" s="25">
        <v>1.3559999999999999E-2</v>
      </c>
      <c r="N96" s="25">
        <f t="shared" si="20"/>
        <v>7.9649999999999999E-3</v>
      </c>
      <c r="O96" s="25"/>
      <c r="P96" s="25">
        <f t="shared" si="21"/>
        <v>7.1315900000000002E-3</v>
      </c>
      <c r="Q96" s="25">
        <f t="shared" si="22"/>
        <v>0.1642405177</v>
      </c>
      <c r="R96" s="25">
        <v>1.4540000000000001E-2</v>
      </c>
      <c r="S96" s="25">
        <f t="shared" si="23"/>
        <v>8.9450000000000016E-3</v>
      </c>
      <c r="T96" s="25"/>
      <c r="U96" s="25">
        <f t="shared" si="24"/>
        <v>6.7272900000000021E-3</v>
      </c>
      <c r="V96" s="25">
        <f t="shared" si="25"/>
        <v>0.15492948870000006</v>
      </c>
      <c r="W96" s="25">
        <v>1.1209999999999999E-2</v>
      </c>
      <c r="X96" s="25">
        <f t="shared" si="15"/>
        <v>5.5950000000000001E-3</v>
      </c>
    </row>
    <row r="97" spans="1:24" s="15" customFormat="1">
      <c r="A97" s="18">
        <v>345</v>
      </c>
      <c r="B97" s="25">
        <v>-5.0000000000000002E-5</v>
      </c>
      <c r="C97" s="25">
        <v>8.0499999999999999E-3</v>
      </c>
      <c r="D97" s="25">
        <f t="shared" si="13"/>
        <v>2.4199999999999994E-3</v>
      </c>
      <c r="E97" s="25"/>
      <c r="F97" s="25">
        <f t="shared" si="16"/>
        <v>8.266899999999995E-4</v>
      </c>
      <c r="G97" s="25">
        <f t="shared" si="17"/>
        <v>1.9038670699999989E-2</v>
      </c>
      <c r="H97" s="25">
        <v>2.4330000000000001E-2</v>
      </c>
      <c r="I97" s="25">
        <f t="shared" si="14"/>
        <v>1.8700000000000001E-2</v>
      </c>
      <c r="J97" s="25"/>
      <c r="K97" s="25">
        <f t="shared" si="18"/>
        <v>1.4323890000000002E-2</v>
      </c>
      <c r="L97" s="25">
        <f t="shared" si="19"/>
        <v>0.32987918670000005</v>
      </c>
      <c r="M97" s="25">
        <v>1.3610000000000001E-2</v>
      </c>
      <c r="N97" s="25">
        <f t="shared" si="20"/>
        <v>7.980000000000001E-3</v>
      </c>
      <c r="O97" s="25"/>
      <c r="P97" s="25">
        <f t="shared" si="21"/>
        <v>7.1465900000000013E-3</v>
      </c>
      <c r="Q97" s="25">
        <f t="shared" si="22"/>
        <v>0.16458596770000003</v>
      </c>
      <c r="R97" s="25">
        <v>1.502E-2</v>
      </c>
      <c r="S97" s="25">
        <f t="shared" si="23"/>
        <v>9.389999999999999E-3</v>
      </c>
      <c r="T97" s="25"/>
      <c r="U97" s="25">
        <f t="shared" si="24"/>
        <v>7.1722899999999996E-3</v>
      </c>
      <c r="V97" s="25">
        <f t="shared" si="25"/>
        <v>0.1651778387</v>
      </c>
      <c r="W97" s="25">
        <v>1.1310000000000001E-2</v>
      </c>
      <c r="X97" s="25">
        <f t="shared" si="15"/>
        <v>5.6300000000000005E-3</v>
      </c>
    </row>
    <row r="98" spans="1:24" s="15" customFormat="1">
      <c r="A98" s="18">
        <v>346</v>
      </c>
      <c r="B98" s="25">
        <v>6.8999999999999997E-5</v>
      </c>
      <c r="C98" s="25">
        <v>7.9900000000000006E-3</v>
      </c>
      <c r="D98" s="25">
        <f t="shared" si="13"/>
        <v>2.5155000000000004E-3</v>
      </c>
      <c r="E98" s="25"/>
      <c r="F98" s="25">
        <f t="shared" si="16"/>
        <v>9.2219000000000047E-4</v>
      </c>
      <c r="G98" s="25">
        <f t="shared" si="17"/>
        <v>2.1238035700000012E-2</v>
      </c>
      <c r="H98" s="25">
        <v>2.4590000000000001E-2</v>
      </c>
      <c r="I98" s="25">
        <f t="shared" si="14"/>
        <v>1.9115500000000001E-2</v>
      </c>
      <c r="J98" s="25"/>
      <c r="K98" s="25">
        <f t="shared" si="18"/>
        <v>1.4739390000000002E-2</v>
      </c>
      <c r="L98" s="25">
        <f t="shared" si="19"/>
        <v>0.33944815170000003</v>
      </c>
      <c r="M98" s="25">
        <v>1.3520000000000001E-2</v>
      </c>
      <c r="N98" s="25">
        <f t="shared" si="20"/>
        <v>8.0455000000000006E-3</v>
      </c>
      <c r="O98" s="25"/>
      <c r="P98" s="25">
        <f t="shared" si="21"/>
        <v>7.2120900000000009E-3</v>
      </c>
      <c r="Q98" s="25">
        <f t="shared" si="22"/>
        <v>0.16609443270000002</v>
      </c>
      <c r="R98" s="25">
        <v>1.469E-2</v>
      </c>
      <c r="S98" s="25">
        <f t="shared" si="23"/>
        <v>9.2154999999999997E-3</v>
      </c>
      <c r="T98" s="25"/>
      <c r="U98" s="25">
        <f t="shared" si="24"/>
        <v>6.9977900000000003E-3</v>
      </c>
      <c r="V98" s="25">
        <f t="shared" si="25"/>
        <v>0.1611591037</v>
      </c>
      <c r="W98" s="25">
        <v>1.0880000000000001E-2</v>
      </c>
      <c r="X98" s="25">
        <f t="shared" si="15"/>
        <v>5.4745000000000002E-3</v>
      </c>
    </row>
    <row r="99" spans="1:24" s="15" customFormat="1">
      <c r="A99" s="18">
        <v>347</v>
      </c>
      <c r="B99" s="25">
        <v>-2.0000000000000002E-5</v>
      </c>
      <c r="C99" s="25">
        <v>7.9500000000000005E-3</v>
      </c>
      <c r="D99" s="25">
        <f t="shared" si="13"/>
        <v>2.2950000000000002E-3</v>
      </c>
      <c r="E99" s="25"/>
      <c r="F99" s="25">
        <f t="shared" si="16"/>
        <v>7.0169000000000026E-4</v>
      </c>
      <c r="G99" s="25">
        <f t="shared" si="17"/>
        <v>1.6159920700000007E-2</v>
      </c>
      <c r="H99" s="25">
        <v>2.427E-2</v>
      </c>
      <c r="I99" s="25">
        <f t="shared" si="14"/>
        <v>1.8615E-2</v>
      </c>
      <c r="J99" s="25"/>
      <c r="K99" s="25">
        <f t="shared" si="18"/>
        <v>1.4238890000000001E-2</v>
      </c>
      <c r="L99" s="25">
        <f t="shared" si="19"/>
        <v>0.32792163670000002</v>
      </c>
      <c r="M99" s="25">
        <v>1.337E-2</v>
      </c>
      <c r="N99" s="25">
        <f t="shared" si="20"/>
        <v>7.7149999999999996E-3</v>
      </c>
      <c r="O99" s="25"/>
      <c r="P99" s="25">
        <f t="shared" si="21"/>
        <v>6.8815899999999999E-3</v>
      </c>
      <c r="Q99" s="25">
        <f t="shared" si="22"/>
        <v>0.15848301770000001</v>
      </c>
      <c r="R99" s="25">
        <v>1.4630000000000001E-2</v>
      </c>
      <c r="S99" s="25">
        <f t="shared" si="23"/>
        <v>8.9750000000000003E-3</v>
      </c>
      <c r="T99" s="25"/>
      <c r="U99" s="25">
        <f t="shared" si="24"/>
        <v>6.7572900000000009E-3</v>
      </c>
      <c r="V99" s="25">
        <f t="shared" si="25"/>
        <v>0.15562038870000003</v>
      </c>
      <c r="W99" s="25">
        <v>1.133E-2</v>
      </c>
      <c r="X99" s="25">
        <f t="shared" si="15"/>
        <v>5.6550000000000003E-3</v>
      </c>
    </row>
    <row r="100" spans="1:24" s="15" customFormat="1">
      <c r="A100" s="18">
        <v>348</v>
      </c>
      <c r="B100" s="25">
        <v>1.0000000000000001E-5</v>
      </c>
      <c r="C100" s="25">
        <v>7.9000000000000008E-3</v>
      </c>
      <c r="D100" s="25">
        <f t="shared" si="13"/>
        <v>2.5400000000000006E-3</v>
      </c>
      <c r="E100" s="25"/>
      <c r="F100" s="25">
        <f t="shared" si="16"/>
        <v>9.4669000000000068E-4</v>
      </c>
      <c r="G100" s="25">
        <f t="shared" si="17"/>
        <v>2.1802270700000018E-2</v>
      </c>
      <c r="H100" s="25">
        <v>2.4320000000000001E-2</v>
      </c>
      <c r="I100" s="25">
        <f t="shared" si="14"/>
        <v>1.8960000000000001E-2</v>
      </c>
      <c r="J100" s="25"/>
      <c r="K100" s="25">
        <f t="shared" si="18"/>
        <v>1.4583890000000002E-2</v>
      </c>
      <c r="L100" s="25">
        <f t="shared" si="19"/>
        <v>0.33586698670000009</v>
      </c>
      <c r="M100" s="25">
        <v>1.311E-2</v>
      </c>
      <c r="N100" s="25">
        <f t="shared" si="20"/>
        <v>7.7499999999999999E-3</v>
      </c>
      <c r="O100" s="25"/>
      <c r="P100" s="25">
        <f t="shared" si="21"/>
        <v>6.9165900000000002E-3</v>
      </c>
      <c r="Q100" s="25">
        <f t="shared" si="22"/>
        <v>0.15928906770000001</v>
      </c>
      <c r="R100" s="25">
        <v>1.4189999999999999E-2</v>
      </c>
      <c r="S100" s="25">
        <f t="shared" si="23"/>
        <v>8.8299999999999993E-3</v>
      </c>
      <c r="T100" s="25"/>
      <c r="U100" s="25">
        <f t="shared" si="24"/>
        <v>6.6122899999999998E-3</v>
      </c>
      <c r="V100" s="25">
        <f t="shared" si="25"/>
        <v>0.15228103870000001</v>
      </c>
      <c r="W100" s="25">
        <v>1.0710000000000001E-2</v>
      </c>
      <c r="X100" s="25">
        <f t="shared" si="15"/>
        <v>5.3600000000000002E-3</v>
      </c>
    </row>
    <row r="101" spans="1:24" s="15" customFormat="1">
      <c r="A101" s="18">
        <v>349</v>
      </c>
      <c r="B101" s="25">
        <v>5.0000000000000002E-5</v>
      </c>
      <c r="C101" s="25">
        <v>7.8899999999999994E-3</v>
      </c>
      <c r="D101" s="25">
        <f t="shared" si="13"/>
        <v>2.4149999999999996E-3</v>
      </c>
      <c r="E101" s="25"/>
      <c r="F101" s="25">
        <f t="shared" si="16"/>
        <v>8.216899999999997E-4</v>
      </c>
      <c r="G101" s="25">
        <f t="shared" si="17"/>
        <v>1.8923520699999995E-2</v>
      </c>
      <c r="H101" s="25">
        <v>2.367E-2</v>
      </c>
      <c r="I101" s="25">
        <f t="shared" si="14"/>
        <v>1.8194999999999999E-2</v>
      </c>
      <c r="J101" s="25"/>
      <c r="K101" s="25">
        <f t="shared" si="18"/>
        <v>1.381889E-2</v>
      </c>
      <c r="L101" s="25">
        <f t="shared" si="19"/>
        <v>0.31824903670000004</v>
      </c>
      <c r="M101" s="25">
        <v>1.2919999999999999E-2</v>
      </c>
      <c r="N101" s="25">
        <f t="shared" si="20"/>
        <v>7.4449999999999994E-3</v>
      </c>
      <c r="O101" s="25"/>
      <c r="P101" s="25">
        <f t="shared" si="21"/>
        <v>6.6115899999999997E-3</v>
      </c>
      <c r="Q101" s="25">
        <f t="shared" si="22"/>
        <v>0.1522649177</v>
      </c>
      <c r="R101" s="25">
        <v>1.4420000000000001E-2</v>
      </c>
      <c r="S101" s="25">
        <f t="shared" si="23"/>
        <v>8.9450000000000016E-3</v>
      </c>
      <c r="T101" s="25"/>
      <c r="U101" s="25">
        <f t="shared" si="24"/>
        <v>6.7272900000000021E-3</v>
      </c>
      <c r="V101" s="25">
        <f t="shared" si="25"/>
        <v>0.15492948870000006</v>
      </c>
      <c r="W101" s="25">
        <v>1.09E-2</v>
      </c>
      <c r="X101" s="25">
        <f t="shared" si="15"/>
        <v>5.4749999999999998E-3</v>
      </c>
    </row>
    <row r="102" spans="1:24" s="15" customFormat="1">
      <c r="A102" s="18">
        <v>350</v>
      </c>
      <c r="B102" s="25">
        <v>-2.0000000000000002E-5</v>
      </c>
      <c r="C102" s="25">
        <v>7.8700000000000003E-3</v>
      </c>
      <c r="D102" s="25">
        <f t="shared" si="13"/>
        <v>2.6299999999999995E-3</v>
      </c>
      <c r="E102" s="25"/>
      <c r="F102" s="25">
        <f t="shared" si="16"/>
        <v>1.0366899999999996E-3</v>
      </c>
      <c r="G102" s="25">
        <f t="shared" si="17"/>
        <v>2.3874970699999991E-2</v>
      </c>
      <c r="H102" s="25">
        <v>2.3879999999999998E-2</v>
      </c>
      <c r="I102" s="25">
        <f t="shared" si="14"/>
        <v>1.8639999999999997E-2</v>
      </c>
      <c r="J102" s="25"/>
      <c r="K102" s="25">
        <f t="shared" si="18"/>
        <v>1.4263889999999998E-2</v>
      </c>
      <c r="L102" s="25">
        <f t="shared" si="19"/>
        <v>0.32849738669999995</v>
      </c>
      <c r="M102" s="25">
        <v>1.277E-2</v>
      </c>
      <c r="N102" s="25">
        <f t="shared" si="20"/>
        <v>7.5299999999999994E-3</v>
      </c>
      <c r="O102" s="25"/>
      <c r="P102" s="25">
        <f t="shared" si="21"/>
        <v>6.6965899999999997E-3</v>
      </c>
      <c r="Q102" s="25">
        <f t="shared" si="22"/>
        <v>0.1542224677</v>
      </c>
      <c r="R102" s="25">
        <v>1.3860000000000001E-2</v>
      </c>
      <c r="S102" s="25">
        <f t="shared" si="23"/>
        <v>8.6199999999999992E-3</v>
      </c>
      <c r="T102" s="25"/>
      <c r="U102" s="25">
        <f t="shared" si="24"/>
        <v>6.4022899999999997E-3</v>
      </c>
      <c r="V102" s="25">
        <f t="shared" si="25"/>
        <v>0.14744473869999999</v>
      </c>
      <c r="W102" s="25">
        <v>1.0500000000000001E-2</v>
      </c>
      <c r="X102" s="25">
        <f t="shared" si="15"/>
        <v>5.2400000000000007E-3</v>
      </c>
    </row>
    <row r="103" spans="1:24" s="15" customFormat="1">
      <c r="A103" s="18">
        <v>351</v>
      </c>
      <c r="B103" s="25">
        <v>8.0000000000000007E-5</v>
      </c>
      <c r="C103" s="25">
        <v>7.8600000000000007E-3</v>
      </c>
      <c r="D103" s="25">
        <f t="shared" si="13"/>
        <v>2.3400000000000009E-3</v>
      </c>
      <c r="E103" s="25"/>
      <c r="F103" s="25">
        <f t="shared" si="16"/>
        <v>7.4669000000000102E-4</v>
      </c>
      <c r="G103" s="25">
        <f t="shared" si="17"/>
        <v>1.7196270700000023E-2</v>
      </c>
      <c r="H103" s="25">
        <v>2.3179999999999999E-2</v>
      </c>
      <c r="I103" s="25">
        <f t="shared" si="14"/>
        <v>1.7659999999999999E-2</v>
      </c>
      <c r="J103" s="25"/>
      <c r="K103" s="25">
        <f t="shared" si="18"/>
        <v>1.328389E-2</v>
      </c>
      <c r="L103" s="25">
        <f t="shared" si="19"/>
        <v>0.30592798669999999</v>
      </c>
      <c r="M103" s="25">
        <v>1.261E-2</v>
      </c>
      <c r="N103" s="25">
        <f t="shared" si="20"/>
        <v>7.0899999999999999E-3</v>
      </c>
      <c r="O103" s="25"/>
      <c r="P103" s="25">
        <f t="shared" si="21"/>
        <v>6.2565900000000002E-3</v>
      </c>
      <c r="Q103" s="25">
        <f t="shared" si="22"/>
        <v>0.14408926770000002</v>
      </c>
      <c r="R103" s="25">
        <v>1.383E-2</v>
      </c>
      <c r="S103" s="25">
        <f t="shared" si="23"/>
        <v>8.3100000000000014E-3</v>
      </c>
      <c r="T103" s="25"/>
      <c r="U103" s="25">
        <f t="shared" si="24"/>
        <v>6.0922900000000019E-3</v>
      </c>
      <c r="V103" s="25">
        <f t="shared" si="25"/>
        <v>0.14030543870000006</v>
      </c>
      <c r="W103" s="25">
        <v>1.0959999999999999E-2</v>
      </c>
      <c r="X103" s="25">
        <f t="shared" si="15"/>
        <v>5.5199999999999997E-3</v>
      </c>
    </row>
    <row r="104" spans="1:24" s="15" customFormat="1">
      <c r="A104" s="18">
        <v>352</v>
      </c>
      <c r="B104" s="25">
        <v>-6.8999999999999997E-5</v>
      </c>
      <c r="C104" s="25">
        <v>7.8600000000000007E-3</v>
      </c>
      <c r="D104" s="25">
        <f t="shared" si="13"/>
        <v>2.8045000000000006E-3</v>
      </c>
      <c r="E104" s="25"/>
      <c r="F104" s="25">
        <f t="shared" si="16"/>
        <v>1.2111900000000007E-3</v>
      </c>
      <c r="G104" s="25">
        <f t="shared" si="17"/>
        <v>2.7893705700000018E-2</v>
      </c>
      <c r="H104" s="25">
        <v>2.324E-2</v>
      </c>
      <c r="I104" s="25">
        <f t="shared" si="14"/>
        <v>1.8184499999999999E-2</v>
      </c>
      <c r="J104" s="25"/>
      <c r="K104" s="25">
        <f t="shared" si="18"/>
        <v>1.380839E-2</v>
      </c>
      <c r="L104" s="25">
        <f t="shared" si="19"/>
        <v>0.31800722170000001</v>
      </c>
      <c r="M104" s="25">
        <v>1.4500000000000001E-2</v>
      </c>
      <c r="N104" s="25">
        <f t="shared" si="20"/>
        <v>9.4445000000000015E-3</v>
      </c>
      <c r="O104" s="25"/>
      <c r="P104" s="25">
        <f t="shared" si="21"/>
        <v>8.6110900000000018E-3</v>
      </c>
      <c r="Q104" s="25">
        <f t="shared" si="22"/>
        <v>0.19831340270000006</v>
      </c>
      <c r="R104" s="25">
        <v>1.3599999999999999E-2</v>
      </c>
      <c r="S104" s="25">
        <f t="shared" si="23"/>
        <v>8.5445E-3</v>
      </c>
      <c r="T104" s="25"/>
      <c r="U104" s="25">
        <f t="shared" si="24"/>
        <v>6.3267900000000005E-3</v>
      </c>
      <c r="V104" s="25">
        <f t="shared" si="25"/>
        <v>0.14570597370000002</v>
      </c>
      <c r="W104" s="25">
        <v>1.018E-2</v>
      </c>
      <c r="X104" s="25">
        <f t="shared" si="15"/>
        <v>5.0555000000000001E-3</v>
      </c>
    </row>
    <row r="105" spans="1:24" s="15" customFormat="1">
      <c r="A105" s="18">
        <v>353</v>
      </c>
      <c r="B105" s="25">
        <v>2.0000000000000002E-5</v>
      </c>
      <c r="C105" s="25">
        <v>7.8600000000000007E-3</v>
      </c>
      <c r="D105" s="25">
        <f t="shared" si="13"/>
        <v>2.6850000000000008E-3</v>
      </c>
      <c r="E105" s="25"/>
      <c r="F105" s="25">
        <f t="shared" si="16"/>
        <v>1.0916900000000008E-3</v>
      </c>
      <c r="G105" s="25">
        <f t="shared" si="17"/>
        <v>2.514162070000002E-2</v>
      </c>
      <c r="H105" s="25">
        <v>2.2870000000000001E-2</v>
      </c>
      <c r="I105" s="25">
        <f t="shared" si="14"/>
        <v>1.7695000000000002E-2</v>
      </c>
      <c r="J105" s="25"/>
      <c r="K105" s="25">
        <f t="shared" si="18"/>
        <v>1.3318890000000003E-2</v>
      </c>
      <c r="L105" s="25">
        <f t="shared" si="19"/>
        <v>0.3067340367000001</v>
      </c>
      <c r="M105" s="25">
        <v>1.214E-2</v>
      </c>
      <c r="N105" s="25">
        <f t="shared" si="20"/>
        <v>6.9649999999999998E-3</v>
      </c>
      <c r="O105" s="25"/>
      <c r="P105" s="25">
        <f t="shared" si="21"/>
        <v>6.1315900000000001E-3</v>
      </c>
      <c r="Q105" s="25">
        <f t="shared" si="22"/>
        <v>0.14121051770000001</v>
      </c>
      <c r="R105" s="25">
        <v>1.354E-2</v>
      </c>
      <c r="S105" s="25">
        <f t="shared" si="23"/>
        <v>8.3650000000000009E-3</v>
      </c>
      <c r="T105" s="25"/>
      <c r="U105" s="25">
        <f t="shared" si="24"/>
        <v>6.1472900000000014E-3</v>
      </c>
      <c r="V105" s="25">
        <f t="shared" si="25"/>
        <v>0.14157208870000004</v>
      </c>
      <c r="W105" s="25">
        <v>1.0330000000000001E-2</v>
      </c>
      <c r="X105" s="25">
        <f t="shared" si="15"/>
        <v>5.1749999999999999E-3</v>
      </c>
    </row>
    <row r="106" spans="1:24" s="15" customFormat="1">
      <c r="A106" s="18">
        <v>354</v>
      </c>
      <c r="B106" s="25">
        <v>-6.8999999999999997E-5</v>
      </c>
      <c r="C106" s="25">
        <v>7.8499999999999993E-3</v>
      </c>
      <c r="D106" s="25">
        <f t="shared" si="13"/>
        <v>2.8244999999999989E-3</v>
      </c>
      <c r="E106" s="25"/>
      <c r="F106" s="25">
        <f t="shared" si="16"/>
        <v>1.231189999999999E-3</v>
      </c>
      <c r="G106" s="25">
        <f t="shared" si="17"/>
        <v>2.8354305699999978E-2</v>
      </c>
      <c r="H106" s="25">
        <v>2.316E-2</v>
      </c>
      <c r="I106" s="25">
        <f t="shared" si="14"/>
        <v>1.8134499999999998E-2</v>
      </c>
      <c r="J106" s="25"/>
      <c r="K106" s="25">
        <f t="shared" si="18"/>
        <v>1.3758389999999999E-2</v>
      </c>
      <c r="L106" s="25">
        <f t="shared" si="19"/>
        <v>0.31685572169999998</v>
      </c>
      <c r="M106" s="25">
        <v>1.252E-2</v>
      </c>
      <c r="N106" s="25">
        <f t="shared" si="20"/>
        <v>7.4944999999999994E-3</v>
      </c>
      <c r="O106" s="25"/>
      <c r="P106" s="25">
        <f t="shared" si="21"/>
        <v>6.6610899999999997E-3</v>
      </c>
      <c r="Q106" s="25">
        <f t="shared" si="22"/>
        <v>0.15340490270000001</v>
      </c>
      <c r="R106" s="25">
        <v>1.3480000000000001E-2</v>
      </c>
      <c r="S106" s="25">
        <f t="shared" si="23"/>
        <v>8.4545000000000002E-3</v>
      </c>
      <c r="T106" s="25"/>
      <c r="U106" s="25">
        <f t="shared" si="24"/>
        <v>6.2367900000000007E-3</v>
      </c>
      <c r="V106" s="25">
        <f t="shared" si="25"/>
        <v>0.14363327370000004</v>
      </c>
      <c r="W106" s="25">
        <v>1.0120000000000001E-2</v>
      </c>
      <c r="X106" s="25">
        <f t="shared" si="15"/>
        <v>5.0255000000000005E-3</v>
      </c>
    </row>
    <row r="107" spans="1:24" s="15" customFormat="1">
      <c r="A107" s="18">
        <v>355</v>
      </c>
      <c r="B107" s="25">
        <v>1.0000000000000001E-5</v>
      </c>
      <c r="C107" s="25">
        <v>7.8399999999999997E-3</v>
      </c>
      <c r="D107" s="25">
        <f t="shared" si="13"/>
        <v>2.7349999999999996E-3</v>
      </c>
      <c r="E107" s="25"/>
      <c r="F107" s="25">
        <f t="shared" si="16"/>
        <v>1.1416899999999997E-3</v>
      </c>
      <c r="G107" s="25">
        <f t="shared" si="17"/>
        <v>2.6293120699999995E-2</v>
      </c>
      <c r="H107" s="25">
        <v>2.2579999999999999E-2</v>
      </c>
      <c r="I107" s="25">
        <f t="shared" si="14"/>
        <v>1.7474999999999997E-2</v>
      </c>
      <c r="J107" s="25"/>
      <c r="K107" s="25">
        <f t="shared" si="18"/>
        <v>1.3098889999999998E-2</v>
      </c>
      <c r="L107" s="25">
        <f t="shared" si="19"/>
        <v>0.30166743669999996</v>
      </c>
      <c r="M107" s="25">
        <v>1.2019999999999999E-2</v>
      </c>
      <c r="N107" s="25">
        <f t="shared" si="20"/>
        <v>6.9149999999999993E-3</v>
      </c>
      <c r="O107" s="25"/>
      <c r="P107" s="25">
        <f t="shared" si="21"/>
        <v>6.0815899999999996E-3</v>
      </c>
      <c r="Q107" s="25">
        <f t="shared" si="22"/>
        <v>0.14005901770000001</v>
      </c>
      <c r="R107" s="25">
        <v>1.3440000000000001E-2</v>
      </c>
      <c r="S107" s="25">
        <f t="shared" si="23"/>
        <v>8.3350000000000004E-3</v>
      </c>
      <c r="T107" s="25"/>
      <c r="U107" s="25">
        <f t="shared" si="24"/>
        <v>6.1172900000000009E-3</v>
      </c>
      <c r="V107" s="25">
        <f t="shared" si="25"/>
        <v>0.14088118870000002</v>
      </c>
      <c r="W107" s="25">
        <v>1.0200000000000001E-2</v>
      </c>
      <c r="X107" s="25">
        <f t="shared" si="15"/>
        <v>5.1050000000000002E-3</v>
      </c>
    </row>
    <row r="108" spans="1:24" s="15" customFormat="1">
      <c r="A108" s="18">
        <v>356</v>
      </c>
      <c r="B108" s="25">
        <v>4.0000000000000003E-5</v>
      </c>
      <c r="C108" s="25">
        <v>7.8200000000000006E-3</v>
      </c>
      <c r="D108" s="25">
        <f t="shared" si="13"/>
        <v>2.8400000000000005E-3</v>
      </c>
      <c r="E108" s="25"/>
      <c r="F108" s="25">
        <f t="shared" si="16"/>
        <v>1.2466900000000006E-3</v>
      </c>
      <c r="G108" s="25">
        <f t="shared" si="17"/>
        <v>2.8711270700000017E-2</v>
      </c>
      <c r="H108" s="25">
        <v>2.249E-2</v>
      </c>
      <c r="I108" s="25">
        <f t="shared" si="14"/>
        <v>1.7509999999999998E-2</v>
      </c>
      <c r="J108" s="25"/>
      <c r="K108" s="25">
        <f t="shared" si="18"/>
        <v>1.3133889999999999E-2</v>
      </c>
      <c r="L108" s="25">
        <f t="shared" si="19"/>
        <v>0.30247348669999996</v>
      </c>
      <c r="M108" s="25">
        <v>1.2120000000000001E-2</v>
      </c>
      <c r="N108" s="25">
        <f t="shared" si="20"/>
        <v>7.1400000000000005E-3</v>
      </c>
      <c r="O108" s="25"/>
      <c r="P108" s="25">
        <f t="shared" si="21"/>
        <v>6.3065900000000008E-3</v>
      </c>
      <c r="Q108" s="25">
        <f t="shared" si="22"/>
        <v>0.14524076770000002</v>
      </c>
      <c r="R108" s="25">
        <v>1.304E-2</v>
      </c>
      <c r="S108" s="25">
        <f t="shared" si="23"/>
        <v>8.0599999999999995E-3</v>
      </c>
      <c r="T108" s="25"/>
      <c r="U108" s="25">
        <f t="shared" si="24"/>
        <v>5.84229E-3</v>
      </c>
      <c r="V108" s="25">
        <f t="shared" si="25"/>
        <v>0.13454793870000001</v>
      </c>
      <c r="W108" s="25">
        <v>9.92E-3</v>
      </c>
      <c r="X108" s="25">
        <f t="shared" si="15"/>
        <v>4.9800000000000001E-3</v>
      </c>
    </row>
    <row r="109" spans="1:24" s="15" customFormat="1">
      <c r="A109" s="18">
        <v>357</v>
      </c>
      <c r="B109" s="25">
        <v>3.0000000000000001E-5</v>
      </c>
      <c r="C109" s="25">
        <v>7.7499999999999999E-3</v>
      </c>
      <c r="D109" s="25">
        <f t="shared" si="13"/>
        <v>2.7099999999999997E-3</v>
      </c>
      <c r="E109" s="25"/>
      <c r="F109" s="25">
        <f t="shared" si="16"/>
        <v>1.1166899999999998E-3</v>
      </c>
      <c r="G109" s="25">
        <f t="shared" si="17"/>
        <v>2.5717370699999999E-2</v>
      </c>
      <c r="H109" s="25">
        <v>2.206E-2</v>
      </c>
      <c r="I109" s="25">
        <f t="shared" si="14"/>
        <v>1.702E-2</v>
      </c>
      <c r="J109" s="25"/>
      <c r="K109" s="25">
        <f t="shared" si="18"/>
        <v>1.2643890000000001E-2</v>
      </c>
      <c r="L109" s="25">
        <f t="shared" si="19"/>
        <v>0.29118878670000004</v>
      </c>
      <c r="M109" s="25">
        <v>1.1820000000000001E-2</v>
      </c>
      <c r="N109" s="25">
        <f t="shared" si="20"/>
        <v>6.7800000000000004E-3</v>
      </c>
      <c r="O109" s="25"/>
      <c r="P109" s="25">
        <f t="shared" si="21"/>
        <v>5.9465900000000007E-3</v>
      </c>
      <c r="Q109" s="25">
        <f t="shared" si="22"/>
        <v>0.13694996770000004</v>
      </c>
      <c r="R109" s="25">
        <v>1.303E-2</v>
      </c>
      <c r="S109" s="25">
        <f t="shared" si="23"/>
        <v>7.9900000000000006E-3</v>
      </c>
      <c r="T109" s="25"/>
      <c r="U109" s="25">
        <f t="shared" si="24"/>
        <v>5.7722900000000011E-3</v>
      </c>
      <c r="V109" s="25">
        <f t="shared" si="25"/>
        <v>0.13293583870000003</v>
      </c>
      <c r="W109" s="25">
        <v>1.005E-2</v>
      </c>
      <c r="X109" s="25">
        <f t="shared" si="15"/>
        <v>5.0400000000000002E-3</v>
      </c>
    </row>
    <row r="110" spans="1:24" s="15" customFormat="1">
      <c r="A110" s="18">
        <v>358</v>
      </c>
      <c r="B110" s="25">
        <v>3.0000000000000001E-5</v>
      </c>
      <c r="C110" s="25">
        <v>7.7400000000000004E-3</v>
      </c>
      <c r="D110" s="25">
        <f t="shared" si="13"/>
        <v>2.7949999999999997E-3</v>
      </c>
      <c r="E110" s="25"/>
      <c r="F110" s="25">
        <f t="shared" si="16"/>
        <v>1.2016899999999998E-3</v>
      </c>
      <c r="G110" s="25">
        <f t="shared" si="17"/>
        <v>2.7674920699999998E-2</v>
      </c>
      <c r="H110" s="25">
        <v>2.196E-2</v>
      </c>
      <c r="I110" s="25">
        <f t="shared" si="14"/>
        <v>1.7014999999999999E-2</v>
      </c>
      <c r="J110" s="25"/>
      <c r="K110" s="25">
        <f t="shared" si="18"/>
        <v>1.263889E-2</v>
      </c>
      <c r="L110" s="25">
        <f t="shared" si="19"/>
        <v>0.29107363670000003</v>
      </c>
      <c r="M110" s="25">
        <v>1.191E-2</v>
      </c>
      <c r="N110" s="25">
        <f t="shared" si="20"/>
        <v>6.9649999999999998E-3</v>
      </c>
      <c r="O110" s="25"/>
      <c r="P110" s="25">
        <f t="shared" si="21"/>
        <v>6.1315900000000001E-3</v>
      </c>
      <c r="Q110" s="25">
        <f t="shared" si="22"/>
        <v>0.14121051770000001</v>
      </c>
      <c r="R110" s="25">
        <v>1.2869999999999999E-2</v>
      </c>
      <c r="S110" s="25">
        <f t="shared" si="23"/>
        <v>7.924999999999998E-3</v>
      </c>
      <c r="T110" s="25"/>
      <c r="U110" s="25">
        <f t="shared" si="24"/>
        <v>5.7072899999999985E-3</v>
      </c>
      <c r="V110" s="25">
        <f t="shared" si="25"/>
        <v>0.13143888869999998</v>
      </c>
      <c r="W110" s="25">
        <v>9.8600000000000007E-3</v>
      </c>
      <c r="X110" s="25">
        <f t="shared" si="15"/>
        <v>4.9450000000000006E-3</v>
      </c>
    </row>
    <row r="111" spans="1:24" s="15" customFormat="1">
      <c r="A111" s="18">
        <v>359</v>
      </c>
      <c r="B111" s="25">
        <v>1.0000000000000001E-5</v>
      </c>
      <c r="C111" s="25">
        <v>7.7200000000000003E-3</v>
      </c>
      <c r="D111" s="25">
        <f t="shared" si="13"/>
        <v>2.8305000000000006E-3</v>
      </c>
      <c r="E111" s="25"/>
      <c r="F111" s="25">
        <f t="shared" si="16"/>
        <v>1.2371900000000006E-3</v>
      </c>
      <c r="G111" s="25">
        <f t="shared" si="17"/>
        <v>2.8492485700000018E-2</v>
      </c>
      <c r="H111" s="25">
        <v>2.1999999999999999E-2</v>
      </c>
      <c r="I111" s="25">
        <f t="shared" si="14"/>
        <v>1.7110500000000001E-2</v>
      </c>
      <c r="J111" s="25"/>
      <c r="K111" s="25">
        <f t="shared" si="18"/>
        <v>1.2734390000000002E-2</v>
      </c>
      <c r="L111" s="25">
        <f t="shared" si="19"/>
        <v>0.29327300170000004</v>
      </c>
      <c r="M111" s="25">
        <v>1.1650000000000001E-2</v>
      </c>
      <c r="N111" s="25">
        <f t="shared" si="20"/>
        <v>6.7605000000000009E-3</v>
      </c>
      <c r="O111" s="25"/>
      <c r="P111" s="25">
        <f t="shared" si="21"/>
        <v>5.9270900000000012E-3</v>
      </c>
      <c r="Q111" s="25">
        <f t="shared" si="22"/>
        <v>0.13650088270000002</v>
      </c>
      <c r="R111" s="25">
        <v>1.272E-2</v>
      </c>
      <c r="S111" s="25">
        <f t="shared" si="23"/>
        <v>7.8305000000000007E-3</v>
      </c>
      <c r="T111" s="25"/>
      <c r="U111" s="25">
        <f t="shared" si="24"/>
        <v>5.6127900000000012E-3</v>
      </c>
      <c r="V111" s="25">
        <f t="shared" si="25"/>
        <v>0.12926255370000003</v>
      </c>
      <c r="W111" s="25">
        <v>9.7689999999999999E-3</v>
      </c>
      <c r="X111" s="25">
        <f t="shared" si="15"/>
        <v>4.8894999999999997E-3</v>
      </c>
    </row>
    <row r="112" spans="1:24" s="15" customFormat="1">
      <c r="A112" s="18">
        <v>360</v>
      </c>
      <c r="B112" s="25">
        <v>-9.0000000000000006E-5</v>
      </c>
      <c r="C112" s="25">
        <v>7.6899999999999998E-3</v>
      </c>
      <c r="D112" s="25">
        <f t="shared" si="13"/>
        <v>2.7999999999999995E-3</v>
      </c>
      <c r="E112" s="25"/>
      <c r="F112" s="25">
        <f t="shared" si="16"/>
        <v>1.2066899999999996E-3</v>
      </c>
      <c r="G112" s="25">
        <f t="shared" si="17"/>
        <v>2.7790070699999992E-2</v>
      </c>
      <c r="H112" s="25">
        <v>2.1989999999999999E-2</v>
      </c>
      <c r="I112" s="25">
        <f t="shared" si="14"/>
        <v>1.7099999999999997E-2</v>
      </c>
      <c r="J112" s="25"/>
      <c r="K112" s="25">
        <f t="shared" si="18"/>
        <v>1.2723889999999998E-2</v>
      </c>
      <c r="L112" s="25">
        <f t="shared" si="19"/>
        <v>0.29303118669999995</v>
      </c>
      <c r="M112" s="25">
        <v>1.149E-2</v>
      </c>
      <c r="N112" s="25">
        <f t="shared" si="20"/>
        <v>6.6E-3</v>
      </c>
      <c r="O112" s="25"/>
      <c r="P112" s="25">
        <f t="shared" si="21"/>
        <v>5.7665900000000003E-3</v>
      </c>
      <c r="Q112" s="25">
        <f t="shared" si="22"/>
        <v>0.13280456770000001</v>
      </c>
      <c r="R112" s="25">
        <v>1.261E-2</v>
      </c>
      <c r="S112" s="25">
        <f t="shared" si="23"/>
        <v>7.7199999999999994E-3</v>
      </c>
      <c r="T112" s="25"/>
      <c r="U112" s="25">
        <f t="shared" si="24"/>
        <v>5.50229E-3</v>
      </c>
      <c r="V112" s="25">
        <f t="shared" si="25"/>
        <v>0.1267177387</v>
      </c>
      <c r="W112" s="25">
        <v>9.8700000000000003E-3</v>
      </c>
      <c r="X112" s="25">
        <f t="shared" si="15"/>
        <v>4.8900000000000002E-3</v>
      </c>
    </row>
    <row r="113" spans="1:24" s="15" customFormat="1">
      <c r="A113" s="18">
        <v>361</v>
      </c>
      <c r="B113" s="25">
        <v>-2.0000000000000002E-5</v>
      </c>
      <c r="C113" s="25">
        <v>7.6800000000000002E-3</v>
      </c>
      <c r="D113" s="25">
        <f t="shared" si="13"/>
        <v>2.8649999999999995E-3</v>
      </c>
      <c r="E113" s="25"/>
      <c r="F113" s="25">
        <f t="shared" si="16"/>
        <v>1.2716899999999996E-3</v>
      </c>
      <c r="G113" s="25">
        <f t="shared" si="17"/>
        <v>2.9287020699999992E-2</v>
      </c>
      <c r="H113" s="25">
        <v>2.1590000000000002E-2</v>
      </c>
      <c r="I113" s="25">
        <f t="shared" si="14"/>
        <v>1.6775000000000002E-2</v>
      </c>
      <c r="J113" s="25"/>
      <c r="K113" s="25">
        <f t="shared" si="18"/>
        <v>1.2398890000000003E-2</v>
      </c>
      <c r="L113" s="25">
        <f t="shared" si="19"/>
        <v>0.28554643670000007</v>
      </c>
      <c r="M113" s="25">
        <v>1.1429999999999999E-2</v>
      </c>
      <c r="N113" s="25">
        <f t="shared" si="20"/>
        <v>6.6149999999999985E-3</v>
      </c>
      <c r="O113" s="25"/>
      <c r="P113" s="25">
        <f t="shared" si="21"/>
        <v>5.7815899999999988E-3</v>
      </c>
      <c r="Q113" s="25">
        <f t="shared" si="22"/>
        <v>0.13315001769999998</v>
      </c>
      <c r="R113" s="25">
        <v>1.252E-2</v>
      </c>
      <c r="S113" s="25">
        <f t="shared" si="23"/>
        <v>7.7049999999999992E-3</v>
      </c>
      <c r="T113" s="25"/>
      <c r="U113" s="25">
        <f t="shared" si="24"/>
        <v>5.4872899999999988E-3</v>
      </c>
      <c r="V113" s="25">
        <f t="shared" si="25"/>
        <v>0.12637228869999997</v>
      </c>
      <c r="W113" s="25">
        <v>9.6500000000000006E-3</v>
      </c>
      <c r="X113" s="25">
        <f t="shared" si="15"/>
        <v>4.8150000000000007E-3</v>
      </c>
    </row>
    <row r="114" spans="1:24" s="15" customFormat="1">
      <c r="A114" s="18">
        <v>362</v>
      </c>
      <c r="B114" s="25">
        <v>6.0000000000000002E-5</v>
      </c>
      <c r="C114" s="25">
        <v>7.6699999999999997E-3</v>
      </c>
      <c r="D114" s="25">
        <f t="shared" si="13"/>
        <v>2.8405000000000001E-3</v>
      </c>
      <c r="E114" s="25"/>
      <c r="F114" s="25">
        <f t="shared" si="16"/>
        <v>1.2471900000000002E-3</v>
      </c>
      <c r="G114" s="25">
        <f t="shared" si="17"/>
        <v>2.8722785700000007E-2</v>
      </c>
      <c r="H114" s="25">
        <v>2.1389999999999999E-2</v>
      </c>
      <c r="I114" s="25">
        <f t="shared" si="14"/>
        <v>1.6560499999999999E-2</v>
      </c>
      <c r="J114" s="25"/>
      <c r="K114" s="25">
        <f t="shared" si="18"/>
        <v>1.218439E-2</v>
      </c>
      <c r="L114" s="25">
        <f t="shared" si="19"/>
        <v>0.28060650170000001</v>
      </c>
      <c r="M114" s="25">
        <v>1.125E-2</v>
      </c>
      <c r="N114" s="25">
        <f t="shared" si="20"/>
        <v>6.4205E-3</v>
      </c>
      <c r="O114" s="25"/>
      <c r="P114" s="25">
        <f t="shared" si="21"/>
        <v>5.5870900000000003E-3</v>
      </c>
      <c r="Q114" s="25">
        <f t="shared" si="22"/>
        <v>0.12867068270000001</v>
      </c>
      <c r="R114" s="25">
        <v>1.248E-2</v>
      </c>
      <c r="S114" s="25">
        <f t="shared" si="23"/>
        <v>7.6505000000000002E-3</v>
      </c>
      <c r="T114" s="25"/>
      <c r="U114" s="25">
        <f t="shared" si="24"/>
        <v>5.4327899999999998E-3</v>
      </c>
      <c r="V114" s="25">
        <f t="shared" si="25"/>
        <v>0.12511715370000001</v>
      </c>
      <c r="W114" s="25">
        <v>9.5989999999999999E-3</v>
      </c>
      <c r="X114" s="25">
        <f t="shared" si="15"/>
        <v>4.8294999999999996E-3</v>
      </c>
    </row>
    <row r="115" spans="1:24" s="15" customFormat="1">
      <c r="A115" s="18">
        <v>363</v>
      </c>
      <c r="B115" s="25">
        <v>-6.8999999999999997E-5</v>
      </c>
      <c r="C115" s="25">
        <v>7.6600000000000001E-3</v>
      </c>
      <c r="D115" s="25">
        <f t="shared" si="13"/>
        <v>3.045E-3</v>
      </c>
      <c r="E115" s="25"/>
      <c r="F115" s="25">
        <f t="shared" si="16"/>
        <v>1.4516900000000001E-3</v>
      </c>
      <c r="G115" s="25">
        <f t="shared" si="17"/>
        <v>3.34324207E-2</v>
      </c>
      <c r="H115" s="25">
        <v>2.1270000000000001E-2</v>
      </c>
      <c r="I115" s="25">
        <f t="shared" si="14"/>
        <v>1.6655E-2</v>
      </c>
      <c r="J115" s="25"/>
      <c r="K115" s="25">
        <f t="shared" si="18"/>
        <v>1.2278890000000001E-2</v>
      </c>
      <c r="L115" s="25">
        <f t="shared" si="19"/>
        <v>0.28278283670000004</v>
      </c>
      <c r="M115" s="25">
        <v>1.1169999999999999E-2</v>
      </c>
      <c r="N115" s="25">
        <f t="shared" si="20"/>
        <v>6.5549999999999992E-3</v>
      </c>
      <c r="O115" s="25"/>
      <c r="P115" s="25">
        <f t="shared" si="21"/>
        <v>5.7215899999999995E-3</v>
      </c>
      <c r="Q115" s="25">
        <f t="shared" si="22"/>
        <v>0.1317682177</v>
      </c>
      <c r="R115" s="25">
        <v>1.242E-2</v>
      </c>
      <c r="S115" s="25">
        <f t="shared" si="23"/>
        <v>7.8050000000000003E-3</v>
      </c>
      <c r="T115" s="25"/>
      <c r="U115" s="25">
        <f t="shared" si="24"/>
        <v>5.58729E-3</v>
      </c>
      <c r="V115" s="25">
        <f t="shared" si="25"/>
        <v>0.1286752887</v>
      </c>
      <c r="W115" s="25">
        <v>9.299E-3</v>
      </c>
      <c r="X115" s="25">
        <f t="shared" si="15"/>
        <v>4.6150000000000002E-3</v>
      </c>
    </row>
    <row r="116" spans="1:24" s="15" customFormat="1">
      <c r="A116" s="18">
        <v>364</v>
      </c>
      <c r="B116" s="25">
        <v>0</v>
      </c>
      <c r="C116" s="25">
        <v>7.6499999999999997E-3</v>
      </c>
      <c r="D116" s="25">
        <f t="shared" si="13"/>
        <v>2.9099999999999994E-3</v>
      </c>
      <c r="E116" s="25"/>
      <c r="F116" s="25">
        <f t="shared" si="16"/>
        <v>1.3166899999999995E-3</v>
      </c>
      <c r="G116" s="25">
        <f t="shared" si="17"/>
        <v>3.0323370699999991E-2</v>
      </c>
      <c r="H116" s="25">
        <v>2.1010000000000001E-2</v>
      </c>
      <c r="I116" s="25">
        <f t="shared" si="14"/>
        <v>1.627E-2</v>
      </c>
      <c r="J116" s="25"/>
      <c r="K116" s="25">
        <f t="shared" si="18"/>
        <v>1.1893890000000001E-2</v>
      </c>
      <c r="L116" s="25">
        <f t="shared" si="19"/>
        <v>0.27391628670000001</v>
      </c>
      <c r="M116" s="25">
        <v>1.1010000000000001E-2</v>
      </c>
      <c r="N116" s="25">
        <f t="shared" si="20"/>
        <v>6.2700000000000004E-3</v>
      </c>
      <c r="O116" s="25"/>
      <c r="P116" s="25">
        <f t="shared" si="21"/>
        <v>5.4365900000000007E-3</v>
      </c>
      <c r="Q116" s="25">
        <f t="shared" si="22"/>
        <v>0.12520466770000002</v>
      </c>
      <c r="R116" s="25">
        <v>1.242E-2</v>
      </c>
      <c r="S116" s="25">
        <f t="shared" si="23"/>
        <v>7.6800000000000002E-3</v>
      </c>
      <c r="T116" s="25"/>
      <c r="U116" s="25">
        <f t="shared" si="24"/>
        <v>5.4622899999999999E-3</v>
      </c>
      <c r="V116" s="25">
        <f t="shared" si="25"/>
        <v>0.12579653870000002</v>
      </c>
      <c r="W116" s="25">
        <v>9.4800000000000006E-3</v>
      </c>
      <c r="X116" s="25">
        <f t="shared" si="15"/>
        <v>4.7400000000000003E-3</v>
      </c>
    </row>
    <row r="117" spans="1:24" s="15" customFormat="1">
      <c r="A117" s="18">
        <v>365</v>
      </c>
      <c r="B117" s="25">
        <v>-5.0000000000000002E-5</v>
      </c>
      <c r="C117" s="25">
        <v>7.6400000000000001E-3</v>
      </c>
      <c r="D117" s="25">
        <f t="shared" si="13"/>
        <v>3.0949999999999997E-3</v>
      </c>
      <c r="E117" s="25"/>
      <c r="F117" s="25">
        <f t="shared" si="16"/>
        <v>1.5016899999999998E-3</v>
      </c>
      <c r="G117" s="25">
        <f t="shared" si="17"/>
        <v>3.4583920699999993E-2</v>
      </c>
      <c r="H117" s="25">
        <v>2.1080000000000002E-2</v>
      </c>
      <c r="I117" s="25">
        <f t="shared" si="14"/>
        <v>1.6535000000000001E-2</v>
      </c>
      <c r="J117" s="25"/>
      <c r="K117" s="25">
        <f t="shared" si="18"/>
        <v>1.2158890000000002E-2</v>
      </c>
      <c r="L117" s="25">
        <f t="shared" si="19"/>
        <v>0.28001923670000006</v>
      </c>
      <c r="M117" s="25">
        <v>1.0529999999999999E-2</v>
      </c>
      <c r="N117" s="25">
        <f t="shared" si="20"/>
        <v>5.984999999999999E-3</v>
      </c>
      <c r="O117" s="25"/>
      <c r="P117" s="25">
        <f t="shared" si="21"/>
        <v>5.1515899999999993E-3</v>
      </c>
      <c r="Q117" s="25">
        <f t="shared" si="22"/>
        <v>0.11864111769999999</v>
      </c>
      <c r="R117" s="25">
        <v>1.2E-2</v>
      </c>
      <c r="S117" s="25">
        <f t="shared" si="23"/>
        <v>7.4549999999999998E-3</v>
      </c>
      <c r="T117" s="25"/>
      <c r="U117" s="25">
        <f t="shared" si="24"/>
        <v>5.2372900000000003E-3</v>
      </c>
      <c r="V117" s="25">
        <f t="shared" si="25"/>
        <v>0.12061478870000002</v>
      </c>
      <c r="W117" s="25">
        <v>9.1400000000000006E-3</v>
      </c>
      <c r="X117" s="25">
        <f t="shared" si="15"/>
        <v>4.5450000000000004E-3</v>
      </c>
    </row>
    <row r="118" spans="1:24" s="15" customFormat="1">
      <c r="A118" s="18">
        <v>366</v>
      </c>
      <c r="B118" s="25">
        <v>3.0000000000000001E-5</v>
      </c>
      <c r="C118" s="25">
        <v>7.6299999999999996E-3</v>
      </c>
      <c r="D118" s="25">
        <f t="shared" si="13"/>
        <v>3.0799999999999994E-3</v>
      </c>
      <c r="E118" s="25"/>
      <c r="F118" s="25">
        <f t="shared" si="16"/>
        <v>1.4866899999999995E-3</v>
      </c>
      <c r="G118" s="25">
        <f t="shared" si="17"/>
        <v>3.4238470699999989E-2</v>
      </c>
      <c r="H118" s="25">
        <v>2.061E-2</v>
      </c>
      <c r="I118" s="25">
        <f t="shared" si="14"/>
        <v>1.6059999999999998E-2</v>
      </c>
      <c r="J118" s="25"/>
      <c r="K118" s="25">
        <f t="shared" si="18"/>
        <v>1.1683889999999999E-2</v>
      </c>
      <c r="L118" s="25">
        <f t="shared" si="19"/>
        <v>0.2690799867</v>
      </c>
      <c r="M118" s="25">
        <v>1.1220000000000001E-2</v>
      </c>
      <c r="N118" s="25">
        <f t="shared" si="20"/>
        <v>6.6700000000000006E-3</v>
      </c>
      <c r="O118" s="25"/>
      <c r="P118" s="25">
        <f t="shared" si="21"/>
        <v>5.8365900000000009E-3</v>
      </c>
      <c r="Q118" s="25">
        <f t="shared" si="22"/>
        <v>0.13441666770000002</v>
      </c>
      <c r="R118" s="25">
        <v>1.21E-2</v>
      </c>
      <c r="S118" s="25">
        <f t="shared" si="23"/>
        <v>7.5499999999999994E-3</v>
      </c>
      <c r="T118" s="25"/>
      <c r="U118" s="25">
        <f t="shared" si="24"/>
        <v>5.3322899999999999E-3</v>
      </c>
      <c r="V118" s="25">
        <f t="shared" si="25"/>
        <v>0.12280263870000001</v>
      </c>
      <c r="W118" s="25">
        <v>9.0699999999999999E-3</v>
      </c>
      <c r="X118" s="25">
        <f t="shared" si="15"/>
        <v>4.5500000000000002E-3</v>
      </c>
    </row>
    <row r="119" spans="1:24" s="15" customFormat="1">
      <c r="A119" s="18">
        <v>367</v>
      </c>
      <c r="B119" s="25">
        <v>0</v>
      </c>
      <c r="C119" s="25">
        <v>7.6E-3</v>
      </c>
      <c r="D119" s="25">
        <f t="shared" si="13"/>
        <v>3.0699999999999998E-3</v>
      </c>
      <c r="E119" s="25"/>
      <c r="F119" s="25">
        <f t="shared" si="16"/>
        <v>1.4766899999999999E-3</v>
      </c>
      <c r="G119" s="25">
        <f t="shared" si="17"/>
        <v>3.40081707E-2</v>
      </c>
      <c r="H119" s="25">
        <v>2.0400000000000001E-2</v>
      </c>
      <c r="I119" s="25">
        <f t="shared" si="14"/>
        <v>1.5870000000000002E-2</v>
      </c>
      <c r="J119" s="25"/>
      <c r="K119" s="25">
        <f t="shared" si="18"/>
        <v>1.1493890000000003E-2</v>
      </c>
      <c r="L119" s="25">
        <f t="shared" si="19"/>
        <v>0.26470428670000007</v>
      </c>
      <c r="M119" s="25">
        <v>1.0670000000000001E-2</v>
      </c>
      <c r="N119" s="25">
        <f t="shared" si="20"/>
        <v>6.1400000000000005E-3</v>
      </c>
      <c r="O119" s="25"/>
      <c r="P119" s="25">
        <f t="shared" si="21"/>
        <v>5.3065900000000008E-3</v>
      </c>
      <c r="Q119" s="25">
        <f t="shared" si="22"/>
        <v>0.12221076770000003</v>
      </c>
      <c r="R119" s="25">
        <v>1.192E-2</v>
      </c>
      <c r="S119" s="25">
        <f t="shared" si="23"/>
        <v>7.3899999999999999E-3</v>
      </c>
      <c r="T119" s="25"/>
      <c r="U119" s="25">
        <f t="shared" si="24"/>
        <v>5.1722899999999995E-3</v>
      </c>
      <c r="V119" s="25">
        <f t="shared" si="25"/>
        <v>0.11911783869999999</v>
      </c>
      <c r="W119" s="25">
        <v>9.0600000000000003E-3</v>
      </c>
      <c r="X119" s="25">
        <f t="shared" si="15"/>
        <v>4.5300000000000002E-3</v>
      </c>
    </row>
    <row r="120" spans="1:24" s="15" customFormat="1">
      <c r="A120" s="18">
        <v>368</v>
      </c>
      <c r="B120" s="25">
        <v>4.0000000000000003E-5</v>
      </c>
      <c r="C120" s="25">
        <v>7.5900000000000004E-3</v>
      </c>
      <c r="D120" s="25">
        <f t="shared" si="13"/>
        <v>3.0850000000000001E-3</v>
      </c>
      <c r="E120" s="25"/>
      <c r="F120" s="25">
        <f t="shared" si="16"/>
        <v>1.4916900000000002E-3</v>
      </c>
      <c r="G120" s="25">
        <f t="shared" si="17"/>
        <v>3.4353620700000004E-2</v>
      </c>
      <c r="H120" s="25">
        <v>2.0049999999999998E-2</v>
      </c>
      <c r="I120" s="25">
        <f t="shared" si="14"/>
        <v>1.5544999999999998E-2</v>
      </c>
      <c r="J120" s="25"/>
      <c r="K120" s="25">
        <f t="shared" si="18"/>
        <v>1.1168889999999997E-2</v>
      </c>
      <c r="L120" s="25">
        <f t="shared" si="19"/>
        <v>0.25721953669999997</v>
      </c>
      <c r="M120" s="25">
        <v>1.0370000000000001E-2</v>
      </c>
      <c r="N120" s="25">
        <f t="shared" si="20"/>
        <v>5.8650000000000004E-3</v>
      </c>
      <c r="O120" s="25"/>
      <c r="P120" s="25">
        <f t="shared" si="21"/>
        <v>5.0315900000000007E-3</v>
      </c>
      <c r="Q120" s="25">
        <f t="shared" si="22"/>
        <v>0.11587751770000002</v>
      </c>
      <c r="R120" s="25">
        <v>1.193E-2</v>
      </c>
      <c r="S120" s="25">
        <f t="shared" si="23"/>
        <v>7.4249999999999993E-3</v>
      </c>
      <c r="T120" s="25"/>
      <c r="U120" s="25">
        <f t="shared" si="24"/>
        <v>5.2072899999999998E-3</v>
      </c>
      <c r="V120" s="25">
        <f t="shared" si="25"/>
        <v>0.11992388870000001</v>
      </c>
      <c r="W120" s="25">
        <v>8.9700000000000005E-3</v>
      </c>
      <c r="X120" s="25">
        <f t="shared" si="15"/>
        <v>4.5050000000000003E-3</v>
      </c>
    </row>
    <row r="121" spans="1:24" s="15" customFormat="1">
      <c r="A121" s="18">
        <v>369</v>
      </c>
      <c r="B121" s="25">
        <v>6.8999999999999997E-5</v>
      </c>
      <c r="C121" s="25">
        <v>7.5799999999999999E-3</v>
      </c>
      <c r="D121" s="25">
        <f t="shared" si="13"/>
        <v>3.0305000000000002E-3</v>
      </c>
      <c r="E121" s="25"/>
      <c r="F121" s="25">
        <f t="shared" si="16"/>
        <v>1.4371900000000003E-3</v>
      </c>
      <c r="G121" s="25">
        <f t="shared" si="17"/>
        <v>3.3098485700000006E-2</v>
      </c>
      <c r="H121" s="25">
        <v>2.036E-2</v>
      </c>
      <c r="I121" s="25">
        <f t="shared" si="14"/>
        <v>1.5810499999999998E-2</v>
      </c>
      <c r="J121" s="25"/>
      <c r="K121" s="25">
        <f t="shared" si="18"/>
        <v>1.1434389999999999E-2</v>
      </c>
      <c r="L121" s="25">
        <f t="shared" si="19"/>
        <v>0.26333400169999999</v>
      </c>
      <c r="M121" s="25">
        <v>1.044E-2</v>
      </c>
      <c r="N121" s="25">
        <f t="shared" si="20"/>
        <v>5.8904999999999999E-3</v>
      </c>
      <c r="O121" s="25"/>
      <c r="P121" s="25">
        <f t="shared" si="21"/>
        <v>5.0570900000000002E-3</v>
      </c>
      <c r="Q121" s="25">
        <f t="shared" si="22"/>
        <v>0.11646478270000001</v>
      </c>
      <c r="R121" s="25">
        <v>1.167E-2</v>
      </c>
      <c r="S121" s="25">
        <f t="shared" si="23"/>
        <v>7.1205000000000001E-3</v>
      </c>
      <c r="T121" s="25"/>
      <c r="U121" s="25">
        <f t="shared" si="24"/>
        <v>4.9027900000000006E-3</v>
      </c>
      <c r="V121" s="25">
        <f t="shared" si="25"/>
        <v>0.11291125370000002</v>
      </c>
      <c r="W121" s="25">
        <v>9.0299999999999998E-3</v>
      </c>
      <c r="X121" s="25">
        <f t="shared" si="15"/>
        <v>4.5494999999999997E-3</v>
      </c>
    </row>
    <row r="122" spans="1:24" s="15" customFormat="1">
      <c r="A122" s="18">
        <v>370</v>
      </c>
      <c r="B122" s="25">
        <v>-2.0000000000000002E-5</v>
      </c>
      <c r="C122" s="25">
        <v>7.5700000000000003E-3</v>
      </c>
      <c r="D122" s="25">
        <f t="shared" si="13"/>
        <v>3.1005E-3</v>
      </c>
      <c r="E122" s="25"/>
      <c r="F122" s="25">
        <f t="shared" si="16"/>
        <v>1.50719E-3</v>
      </c>
      <c r="G122" s="25">
        <f t="shared" si="17"/>
        <v>3.4710585700000005E-2</v>
      </c>
      <c r="H122" s="25">
        <v>1.992E-2</v>
      </c>
      <c r="I122" s="25">
        <f t="shared" si="14"/>
        <v>1.5450499999999999E-2</v>
      </c>
      <c r="J122" s="25"/>
      <c r="K122" s="25">
        <f t="shared" si="18"/>
        <v>1.107439E-2</v>
      </c>
      <c r="L122" s="25">
        <f t="shared" si="19"/>
        <v>0.2550432017</v>
      </c>
      <c r="M122" s="25">
        <v>1.061E-2</v>
      </c>
      <c r="N122" s="25">
        <f t="shared" si="20"/>
        <v>6.1404999999999993E-3</v>
      </c>
      <c r="O122" s="25"/>
      <c r="P122" s="25">
        <f t="shared" si="21"/>
        <v>5.3070899999999996E-3</v>
      </c>
      <c r="Q122" s="25">
        <f t="shared" si="22"/>
        <v>0.12222228269999999</v>
      </c>
      <c r="R122" s="25">
        <v>1.175E-2</v>
      </c>
      <c r="S122" s="25">
        <f t="shared" si="23"/>
        <v>7.2804999999999996E-3</v>
      </c>
      <c r="T122" s="25"/>
      <c r="U122" s="25">
        <f t="shared" si="24"/>
        <v>5.0627899999999993E-3</v>
      </c>
      <c r="V122" s="25">
        <f t="shared" si="25"/>
        <v>0.11659605369999999</v>
      </c>
      <c r="W122" s="25">
        <v>8.9589999999999999E-3</v>
      </c>
      <c r="X122" s="25">
        <f t="shared" si="15"/>
        <v>4.4695000000000004E-3</v>
      </c>
    </row>
    <row r="123" spans="1:24" s="15" customFormat="1">
      <c r="A123" s="18">
        <v>371</v>
      </c>
      <c r="B123" s="25">
        <v>1.9000000000000001E-4</v>
      </c>
      <c r="C123" s="25">
        <v>7.5599999999999999E-3</v>
      </c>
      <c r="D123" s="25">
        <f t="shared" si="13"/>
        <v>3.1250000000000002E-3</v>
      </c>
      <c r="E123" s="25"/>
      <c r="F123" s="25">
        <f t="shared" si="16"/>
        <v>1.5316900000000003E-3</v>
      </c>
      <c r="G123" s="25">
        <f t="shared" si="17"/>
        <v>3.5274820700000008E-2</v>
      </c>
      <c r="H123" s="25">
        <v>2.027E-2</v>
      </c>
      <c r="I123" s="25">
        <f t="shared" si="14"/>
        <v>1.5835000000000002E-2</v>
      </c>
      <c r="J123" s="25"/>
      <c r="K123" s="25">
        <f t="shared" si="18"/>
        <v>1.1458890000000003E-2</v>
      </c>
      <c r="L123" s="25">
        <f t="shared" si="19"/>
        <v>0.26389823670000007</v>
      </c>
      <c r="M123" s="25">
        <v>1.056E-2</v>
      </c>
      <c r="N123" s="25">
        <f t="shared" si="20"/>
        <v>6.1250000000000002E-3</v>
      </c>
      <c r="O123" s="25"/>
      <c r="P123" s="25">
        <f t="shared" si="21"/>
        <v>5.2915900000000005E-3</v>
      </c>
      <c r="Q123" s="25">
        <f t="shared" si="22"/>
        <v>0.12186531770000002</v>
      </c>
      <c r="R123" s="25">
        <v>1.141E-2</v>
      </c>
      <c r="S123" s="25">
        <f t="shared" si="23"/>
        <v>6.9750000000000003E-3</v>
      </c>
      <c r="T123" s="25"/>
      <c r="U123" s="25">
        <f t="shared" si="24"/>
        <v>4.7572900000000008E-3</v>
      </c>
      <c r="V123" s="25">
        <f t="shared" si="25"/>
        <v>0.10956038870000002</v>
      </c>
      <c r="W123" s="25">
        <v>8.6800000000000002E-3</v>
      </c>
      <c r="X123" s="25">
        <f t="shared" si="15"/>
        <v>4.4349999999999997E-3</v>
      </c>
    </row>
    <row r="124" spans="1:24" s="15" customFormat="1">
      <c r="A124" s="18">
        <v>372</v>
      </c>
      <c r="B124" s="25">
        <v>-5.0000000000000002E-5</v>
      </c>
      <c r="C124" s="25">
        <v>7.5500000000000003E-3</v>
      </c>
      <c r="D124" s="25">
        <f t="shared" si="13"/>
        <v>3.1200000000000004E-3</v>
      </c>
      <c r="E124" s="25"/>
      <c r="F124" s="25">
        <f t="shared" si="16"/>
        <v>1.5266900000000005E-3</v>
      </c>
      <c r="G124" s="25">
        <f t="shared" si="17"/>
        <v>3.5159670700000013E-2</v>
      </c>
      <c r="H124" s="25">
        <v>1.9550000000000001E-2</v>
      </c>
      <c r="I124" s="25">
        <f t="shared" si="14"/>
        <v>1.5120000000000001E-2</v>
      </c>
      <c r="J124" s="25"/>
      <c r="K124" s="25">
        <f t="shared" si="18"/>
        <v>1.0743890000000002E-2</v>
      </c>
      <c r="L124" s="25">
        <f t="shared" si="19"/>
        <v>0.24743178670000007</v>
      </c>
      <c r="M124" s="25">
        <v>1.0489999999999999E-2</v>
      </c>
      <c r="N124" s="25">
        <f t="shared" si="20"/>
        <v>6.0599999999999994E-3</v>
      </c>
      <c r="O124" s="25"/>
      <c r="P124" s="25">
        <f t="shared" si="21"/>
        <v>5.2265899999999997E-3</v>
      </c>
      <c r="Q124" s="25">
        <f t="shared" si="22"/>
        <v>0.12036836769999999</v>
      </c>
      <c r="R124" s="25">
        <v>1.153E-2</v>
      </c>
      <c r="S124" s="25">
        <f t="shared" si="23"/>
        <v>7.1000000000000004E-3</v>
      </c>
      <c r="T124" s="25"/>
      <c r="U124" s="25">
        <f t="shared" si="24"/>
        <v>4.8822900000000009E-3</v>
      </c>
      <c r="V124" s="25">
        <f t="shared" si="25"/>
        <v>0.11243913870000002</v>
      </c>
      <c r="W124" s="25">
        <v>8.9099999999999995E-3</v>
      </c>
      <c r="X124" s="25">
        <f t="shared" si="15"/>
        <v>4.4299999999999999E-3</v>
      </c>
    </row>
    <row r="125" spans="1:24" s="15" customFormat="1">
      <c r="A125" s="18">
        <v>373</v>
      </c>
      <c r="B125" s="25">
        <v>1E-4</v>
      </c>
      <c r="C125" s="25">
        <v>7.5399999999999998E-3</v>
      </c>
      <c r="D125" s="25">
        <f t="shared" si="13"/>
        <v>3.1000000000000003E-3</v>
      </c>
      <c r="E125" s="25"/>
      <c r="F125" s="25">
        <f t="shared" si="16"/>
        <v>1.5066900000000004E-3</v>
      </c>
      <c r="G125" s="25">
        <f t="shared" si="17"/>
        <v>3.4699070700000008E-2</v>
      </c>
      <c r="H125" s="25">
        <v>1.9640000000000001E-2</v>
      </c>
      <c r="I125" s="25">
        <f t="shared" si="14"/>
        <v>1.5200000000000002E-2</v>
      </c>
      <c r="J125" s="25"/>
      <c r="K125" s="25">
        <f t="shared" si="18"/>
        <v>1.0823890000000003E-2</v>
      </c>
      <c r="L125" s="25">
        <f t="shared" si="19"/>
        <v>0.24927418670000007</v>
      </c>
      <c r="M125" s="25">
        <v>9.9699999999999997E-3</v>
      </c>
      <c r="N125" s="25">
        <f t="shared" si="20"/>
        <v>5.5300000000000002E-3</v>
      </c>
      <c r="O125" s="25"/>
      <c r="P125" s="25">
        <f t="shared" si="21"/>
        <v>4.6965900000000005E-3</v>
      </c>
      <c r="Q125" s="25">
        <f t="shared" si="22"/>
        <v>0.10816246770000001</v>
      </c>
      <c r="R125" s="25">
        <v>1.12E-2</v>
      </c>
      <c r="S125" s="25">
        <f t="shared" si="23"/>
        <v>6.7600000000000004E-3</v>
      </c>
      <c r="T125" s="25"/>
      <c r="U125" s="25">
        <f t="shared" si="24"/>
        <v>4.5422900000000009E-3</v>
      </c>
      <c r="V125" s="25">
        <f t="shared" si="25"/>
        <v>0.10460893870000003</v>
      </c>
      <c r="W125" s="25">
        <v>8.7799999999999996E-3</v>
      </c>
      <c r="X125" s="25">
        <f t="shared" si="15"/>
        <v>4.4399999999999995E-3</v>
      </c>
    </row>
    <row r="126" spans="1:24" s="15" customFormat="1">
      <c r="A126" s="18">
        <v>374</v>
      </c>
      <c r="B126" s="25">
        <v>-3.0000000000000001E-5</v>
      </c>
      <c r="C126" s="25">
        <v>7.5199999999999998E-3</v>
      </c>
      <c r="D126" s="25">
        <f t="shared" si="13"/>
        <v>3.4204999999999999E-3</v>
      </c>
      <c r="E126" s="25"/>
      <c r="F126" s="25">
        <f t="shared" si="16"/>
        <v>1.82719E-3</v>
      </c>
      <c r="G126" s="25">
        <f t="shared" si="17"/>
        <v>4.2080185700000002E-2</v>
      </c>
      <c r="H126" s="25">
        <v>1.9019999999999999E-2</v>
      </c>
      <c r="I126" s="25">
        <f t="shared" si="14"/>
        <v>1.49205E-2</v>
      </c>
      <c r="J126" s="25"/>
      <c r="K126" s="25">
        <f t="shared" si="18"/>
        <v>1.0544390000000001E-2</v>
      </c>
      <c r="L126" s="25">
        <f t="shared" si="19"/>
        <v>0.24283730170000004</v>
      </c>
      <c r="M126" s="25">
        <v>1.04E-2</v>
      </c>
      <c r="N126" s="25">
        <f t="shared" si="20"/>
        <v>6.3004999999999997E-3</v>
      </c>
      <c r="O126" s="25"/>
      <c r="P126" s="25">
        <f t="shared" si="21"/>
        <v>5.46709E-3</v>
      </c>
      <c r="Q126" s="25">
        <f t="shared" si="22"/>
        <v>0.12590708270000001</v>
      </c>
      <c r="R126" s="25">
        <v>1.093E-2</v>
      </c>
      <c r="S126" s="25">
        <f t="shared" si="23"/>
        <v>6.8305000000000006E-3</v>
      </c>
      <c r="T126" s="25"/>
      <c r="U126" s="25">
        <f t="shared" si="24"/>
        <v>4.6127900000000003E-3</v>
      </c>
      <c r="V126" s="25">
        <f t="shared" si="25"/>
        <v>0.10623255370000001</v>
      </c>
      <c r="W126" s="25">
        <v>8.2290000000000002E-3</v>
      </c>
      <c r="X126" s="25">
        <f t="shared" si="15"/>
        <v>4.0994999999999998E-3</v>
      </c>
    </row>
    <row r="127" spans="1:24" s="15" customFormat="1">
      <c r="A127" s="18">
        <v>375</v>
      </c>
      <c r="B127" s="25">
        <v>9.0000000000000006E-5</v>
      </c>
      <c r="C127" s="25">
        <v>7.4999999999999997E-3</v>
      </c>
      <c r="D127" s="25">
        <f t="shared" si="13"/>
        <v>3.2554999999999997E-3</v>
      </c>
      <c r="E127" s="25"/>
      <c r="F127" s="25">
        <f t="shared" si="16"/>
        <v>1.6621899999999998E-3</v>
      </c>
      <c r="G127" s="25">
        <f t="shared" si="17"/>
        <v>3.8280235699999998E-2</v>
      </c>
      <c r="H127" s="25">
        <v>1.915E-2</v>
      </c>
      <c r="I127" s="25">
        <f t="shared" si="14"/>
        <v>1.49055E-2</v>
      </c>
      <c r="J127" s="25"/>
      <c r="K127" s="25">
        <f t="shared" si="18"/>
        <v>1.052939E-2</v>
      </c>
      <c r="L127" s="25">
        <f t="shared" si="19"/>
        <v>0.24249185170000001</v>
      </c>
      <c r="M127" s="25">
        <v>9.6100000000000005E-3</v>
      </c>
      <c r="N127" s="25">
        <f t="shared" si="20"/>
        <v>5.3655000000000005E-3</v>
      </c>
      <c r="O127" s="25"/>
      <c r="P127" s="25">
        <f t="shared" si="21"/>
        <v>4.5320900000000008E-3</v>
      </c>
      <c r="Q127" s="25">
        <f t="shared" si="22"/>
        <v>0.10437403270000002</v>
      </c>
      <c r="R127" s="25">
        <v>1.115E-2</v>
      </c>
      <c r="S127" s="25">
        <f t="shared" si="23"/>
        <v>6.9055000000000002E-3</v>
      </c>
      <c r="T127" s="25"/>
      <c r="U127" s="25">
        <f t="shared" si="24"/>
        <v>4.6877900000000007E-3</v>
      </c>
      <c r="V127" s="25">
        <f t="shared" si="25"/>
        <v>0.10795980370000002</v>
      </c>
      <c r="W127" s="25">
        <v>8.3990000000000002E-3</v>
      </c>
      <c r="X127" s="25">
        <f t="shared" si="15"/>
        <v>4.2445E-3</v>
      </c>
    </row>
    <row r="128" spans="1:24" s="15" customFormat="1">
      <c r="A128" s="18">
        <v>376</v>
      </c>
      <c r="B128" s="25">
        <v>-1E-4</v>
      </c>
      <c r="C128" s="25">
        <v>7.4900000000000001E-3</v>
      </c>
      <c r="D128" s="25">
        <f t="shared" si="13"/>
        <v>3.3299999999999996E-3</v>
      </c>
      <c r="E128" s="25"/>
      <c r="F128" s="25">
        <f t="shared" si="16"/>
        <v>1.7366899999999997E-3</v>
      </c>
      <c r="G128" s="25">
        <f t="shared" si="17"/>
        <v>3.9995970699999994E-2</v>
      </c>
      <c r="H128" s="25">
        <v>1.8540000000000001E-2</v>
      </c>
      <c r="I128" s="25">
        <f t="shared" si="14"/>
        <v>1.438E-2</v>
      </c>
      <c r="J128" s="25"/>
      <c r="K128" s="25">
        <f t="shared" si="18"/>
        <v>1.0003890000000001E-2</v>
      </c>
      <c r="L128" s="25">
        <f t="shared" si="19"/>
        <v>0.23038958670000004</v>
      </c>
      <c r="M128" s="25">
        <v>1.0580000000000001E-2</v>
      </c>
      <c r="N128" s="25">
        <f t="shared" si="20"/>
        <v>6.4200000000000004E-3</v>
      </c>
      <c r="O128" s="25"/>
      <c r="P128" s="25">
        <f t="shared" si="21"/>
        <v>5.5865900000000007E-3</v>
      </c>
      <c r="Q128" s="25">
        <f t="shared" si="22"/>
        <v>0.12865916770000002</v>
      </c>
      <c r="R128" s="25">
        <v>1.1509999999999999E-2</v>
      </c>
      <c r="S128" s="25">
        <f t="shared" si="23"/>
        <v>7.3499999999999989E-3</v>
      </c>
      <c r="T128" s="25"/>
      <c r="U128" s="25">
        <f t="shared" si="24"/>
        <v>5.1322899999999994E-3</v>
      </c>
      <c r="V128" s="25">
        <f t="shared" si="25"/>
        <v>0.1181966387</v>
      </c>
      <c r="W128" s="25">
        <v>8.4200000000000004E-3</v>
      </c>
      <c r="X128" s="25">
        <f t="shared" si="15"/>
        <v>4.1600000000000005E-3</v>
      </c>
    </row>
    <row r="129" spans="1:24" s="15" customFormat="1">
      <c r="A129" s="18">
        <v>377</v>
      </c>
      <c r="B129" s="25">
        <v>1.6000000000000001E-4</v>
      </c>
      <c r="C129" s="25">
        <v>7.4799999999999997E-3</v>
      </c>
      <c r="D129" s="25">
        <f t="shared" si="13"/>
        <v>3.2099999999999993E-3</v>
      </c>
      <c r="E129" s="25"/>
      <c r="F129" s="25">
        <f t="shared" si="16"/>
        <v>1.6166899999999994E-3</v>
      </c>
      <c r="G129" s="25">
        <f t="shared" si="17"/>
        <v>3.7232370699999989E-2</v>
      </c>
      <c r="H129" s="25">
        <v>1.8859999999999998E-2</v>
      </c>
      <c r="I129" s="25">
        <f t="shared" si="14"/>
        <v>1.4589999999999999E-2</v>
      </c>
      <c r="J129" s="25"/>
      <c r="K129" s="25">
        <f t="shared" si="18"/>
        <v>1.021389E-2</v>
      </c>
      <c r="L129" s="25">
        <f t="shared" si="19"/>
        <v>0.2352258867</v>
      </c>
      <c r="M129" s="25">
        <v>9.0290000000000006E-3</v>
      </c>
      <c r="N129" s="25">
        <f t="shared" si="20"/>
        <v>4.7590000000000002E-3</v>
      </c>
      <c r="O129" s="25"/>
      <c r="P129" s="25">
        <f t="shared" si="21"/>
        <v>3.9255900000000005E-3</v>
      </c>
      <c r="Q129" s="25">
        <f t="shared" si="22"/>
        <v>9.040633770000002E-2</v>
      </c>
      <c r="R129" s="25">
        <v>1.061E-2</v>
      </c>
      <c r="S129" s="25">
        <f t="shared" si="23"/>
        <v>6.3399999999999993E-3</v>
      </c>
      <c r="T129" s="25"/>
      <c r="U129" s="25">
        <f t="shared" si="24"/>
        <v>4.1222899999999989E-3</v>
      </c>
      <c r="V129" s="25">
        <f t="shared" si="25"/>
        <v>9.4936338699999984E-2</v>
      </c>
      <c r="W129" s="25">
        <v>8.3800000000000003E-3</v>
      </c>
      <c r="X129" s="25">
        <f t="shared" si="15"/>
        <v>4.2700000000000004E-3</v>
      </c>
    </row>
    <row r="130" spans="1:24" s="15" customFormat="1">
      <c r="A130" s="18">
        <v>378</v>
      </c>
      <c r="B130" s="25">
        <v>-1E-4</v>
      </c>
      <c r="C130" s="25">
        <v>7.4799999999999997E-3</v>
      </c>
      <c r="D130" s="25">
        <f t="shared" ref="D130:D193" si="26">C130-X130</f>
        <v>3.5749999999999996E-3</v>
      </c>
      <c r="E130" s="25"/>
      <c r="F130" s="25">
        <f t="shared" si="16"/>
        <v>1.9816899999999995E-3</v>
      </c>
      <c r="G130" s="25">
        <f t="shared" si="17"/>
        <v>4.5638320699999992E-2</v>
      </c>
      <c r="H130" s="25">
        <v>1.8259999999999998E-2</v>
      </c>
      <c r="I130" s="25">
        <f t="shared" ref="I130:I193" si="27">H130-X130</f>
        <v>1.4354999999999998E-2</v>
      </c>
      <c r="J130" s="25"/>
      <c r="K130" s="25">
        <f t="shared" si="18"/>
        <v>9.9788899999999972E-3</v>
      </c>
      <c r="L130" s="25">
        <f t="shared" si="19"/>
        <v>0.22981383669999994</v>
      </c>
      <c r="M130" s="25">
        <v>1.0500000000000001E-2</v>
      </c>
      <c r="N130" s="25">
        <f t="shared" si="20"/>
        <v>6.5950000000000002E-3</v>
      </c>
      <c r="O130" s="25"/>
      <c r="P130" s="25">
        <f t="shared" si="21"/>
        <v>5.7615900000000005E-3</v>
      </c>
      <c r="Q130" s="25">
        <f t="shared" si="22"/>
        <v>0.13268941770000001</v>
      </c>
      <c r="R130" s="25">
        <v>1.107E-2</v>
      </c>
      <c r="S130" s="25">
        <f t="shared" si="23"/>
        <v>7.1649999999999995E-3</v>
      </c>
      <c r="T130" s="25"/>
      <c r="U130" s="25">
        <f t="shared" si="24"/>
        <v>4.94729E-3</v>
      </c>
      <c r="V130" s="25">
        <f t="shared" si="25"/>
        <v>0.11393608870000001</v>
      </c>
      <c r="W130" s="25">
        <v>7.9100000000000004E-3</v>
      </c>
      <c r="X130" s="25">
        <f t="shared" ref="X130:X193" si="28">(B130+W130)/2</f>
        <v>3.9050000000000001E-3</v>
      </c>
    </row>
    <row r="131" spans="1:24" s="15" customFormat="1">
      <c r="A131" s="18">
        <v>379</v>
      </c>
      <c r="B131" s="25">
        <v>1.6000000000000001E-4</v>
      </c>
      <c r="C131" s="25">
        <v>7.4799999999999997E-3</v>
      </c>
      <c r="D131" s="25">
        <f t="shared" si="26"/>
        <v>3.1199999999999995E-3</v>
      </c>
      <c r="E131" s="25"/>
      <c r="F131" s="25">
        <f t="shared" ref="F131:F194" si="29">D131-0.00159331</f>
        <v>1.5266899999999996E-3</v>
      </c>
      <c r="G131" s="25">
        <f t="shared" ref="G131:G194" si="30">F131*23.03</f>
        <v>3.5159670699999993E-2</v>
      </c>
      <c r="H131" s="25">
        <v>1.8759999999999999E-2</v>
      </c>
      <c r="I131" s="25">
        <f t="shared" si="27"/>
        <v>1.44E-2</v>
      </c>
      <c r="J131" s="25"/>
      <c r="K131" s="25">
        <f t="shared" ref="K131:K194" si="31">I131-0.00437611</f>
        <v>1.0023890000000001E-2</v>
      </c>
      <c r="L131" s="25">
        <f t="shared" ref="L131:L194" si="32">K131*23.03</f>
        <v>0.23085018670000002</v>
      </c>
      <c r="M131" s="25">
        <v>8.6700000000000006E-3</v>
      </c>
      <c r="N131" s="25">
        <f t="shared" ref="N131:N194" si="33">M131-X131</f>
        <v>4.3100000000000005E-3</v>
      </c>
      <c r="O131" s="25"/>
      <c r="P131" s="25">
        <f t="shared" ref="P131:P194" si="34">N131-0.00083341</f>
        <v>3.4765900000000003E-3</v>
      </c>
      <c r="Q131" s="25">
        <f t="shared" ref="Q131:Q194" si="35">P131*23.03</f>
        <v>8.0065867700000015E-2</v>
      </c>
      <c r="R131" s="25">
        <v>1.0070000000000001E-2</v>
      </c>
      <c r="S131" s="25">
        <f t="shared" ref="S131:S194" si="36">R131-X131</f>
        <v>5.7100000000000007E-3</v>
      </c>
      <c r="T131" s="25"/>
      <c r="U131" s="25">
        <f t="shared" ref="U131:U194" si="37">S131-0.00221771</f>
        <v>3.4922900000000008E-3</v>
      </c>
      <c r="V131" s="25">
        <f t="shared" ref="V131:V194" si="38">U131*23.03</f>
        <v>8.042743870000002E-2</v>
      </c>
      <c r="W131" s="25">
        <v>8.5599999999999999E-3</v>
      </c>
      <c r="X131" s="25">
        <f t="shared" si="28"/>
        <v>4.3600000000000002E-3</v>
      </c>
    </row>
    <row r="132" spans="1:24" s="15" customFormat="1">
      <c r="A132" s="18">
        <v>380</v>
      </c>
      <c r="B132" s="25">
        <v>-3.0000000000000001E-5</v>
      </c>
      <c r="C132" s="25">
        <v>7.4700000000000001E-3</v>
      </c>
      <c r="D132" s="25">
        <f t="shared" si="26"/>
        <v>3.2700000000000003E-3</v>
      </c>
      <c r="E132" s="25"/>
      <c r="F132" s="25">
        <f t="shared" si="29"/>
        <v>1.6766900000000004E-3</v>
      </c>
      <c r="G132" s="25">
        <f t="shared" si="30"/>
        <v>3.8614170700000013E-2</v>
      </c>
      <c r="H132" s="25">
        <v>1.6899999999999998E-2</v>
      </c>
      <c r="I132" s="25">
        <f t="shared" si="27"/>
        <v>1.2699999999999999E-2</v>
      </c>
      <c r="J132" s="25"/>
      <c r="K132" s="25">
        <f t="shared" si="31"/>
        <v>8.3238900000000005E-3</v>
      </c>
      <c r="L132" s="25">
        <f t="shared" si="32"/>
        <v>0.19169918670000002</v>
      </c>
      <c r="M132" s="25">
        <v>1.014E-2</v>
      </c>
      <c r="N132" s="25">
        <f t="shared" si="33"/>
        <v>5.94E-3</v>
      </c>
      <c r="O132" s="25"/>
      <c r="P132" s="25">
        <f t="shared" si="34"/>
        <v>5.1065900000000003E-3</v>
      </c>
      <c r="Q132" s="25">
        <f t="shared" si="35"/>
        <v>0.11760476770000002</v>
      </c>
      <c r="R132" s="25">
        <v>1.1339999999999999E-2</v>
      </c>
      <c r="S132" s="25">
        <f t="shared" si="36"/>
        <v>7.1399999999999996E-3</v>
      </c>
      <c r="T132" s="25"/>
      <c r="U132" s="25">
        <f t="shared" si="37"/>
        <v>4.9222899999999993E-3</v>
      </c>
      <c r="V132" s="25">
        <f t="shared" si="38"/>
        <v>0.11336033869999999</v>
      </c>
      <c r="W132" s="25">
        <v>8.43E-3</v>
      </c>
      <c r="X132" s="25">
        <f t="shared" si="28"/>
        <v>4.1999999999999997E-3</v>
      </c>
    </row>
    <row r="133" spans="1:24" s="15" customFormat="1">
      <c r="A133" s="18">
        <v>381</v>
      </c>
      <c r="B133" s="25">
        <v>1.3999999999999999E-4</v>
      </c>
      <c r="C133" s="25">
        <v>7.4599999999999996E-3</v>
      </c>
      <c r="D133" s="25">
        <f t="shared" si="26"/>
        <v>3.3549999999999995E-3</v>
      </c>
      <c r="E133" s="25"/>
      <c r="F133" s="25">
        <f t="shared" si="29"/>
        <v>1.7616899999999996E-3</v>
      </c>
      <c r="G133" s="25">
        <f t="shared" si="30"/>
        <v>4.0571720699999994E-2</v>
      </c>
      <c r="H133" s="25">
        <v>1.7729999999999999E-2</v>
      </c>
      <c r="I133" s="25">
        <f t="shared" si="27"/>
        <v>1.3624999999999998E-2</v>
      </c>
      <c r="J133" s="25"/>
      <c r="K133" s="25">
        <f t="shared" si="31"/>
        <v>9.2488899999999992E-3</v>
      </c>
      <c r="L133" s="25">
        <f t="shared" si="32"/>
        <v>0.21300193670000001</v>
      </c>
      <c r="M133" s="25">
        <v>8.4200000000000004E-3</v>
      </c>
      <c r="N133" s="25">
        <f t="shared" si="33"/>
        <v>4.3150000000000003E-3</v>
      </c>
      <c r="O133" s="25"/>
      <c r="P133" s="25">
        <f t="shared" si="34"/>
        <v>3.4815900000000001E-3</v>
      </c>
      <c r="Q133" s="25">
        <f t="shared" si="35"/>
        <v>8.018101770000001E-2</v>
      </c>
      <c r="R133" s="25">
        <v>1.009E-2</v>
      </c>
      <c r="S133" s="25">
        <f t="shared" si="36"/>
        <v>5.9849999999999999E-3</v>
      </c>
      <c r="T133" s="25"/>
      <c r="U133" s="25">
        <f t="shared" si="37"/>
        <v>3.76729E-3</v>
      </c>
      <c r="V133" s="25">
        <f t="shared" si="38"/>
        <v>8.6760688700000005E-2</v>
      </c>
      <c r="W133" s="25">
        <v>8.0700000000000008E-3</v>
      </c>
      <c r="X133" s="25">
        <f t="shared" si="28"/>
        <v>4.1050000000000001E-3</v>
      </c>
    </row>
    <row r="134" spans="1:24" s="15" customFormat="1">
      <c r="A134" s="18">
        <v>382</v>
      </c>
      <c r="B134" s="25">
        <v>3.0000000000000001E-5</v>
      </c>
      <c r="C134" s="25">
        <v>7.45E-3</v>
      </c>
      <c r="D134" s="25">
        <f t="shared" si="26"/>
        <v>3.8550000000000004E-3</v>
      </c>
      <c r="E134" s="25"/>
      <c r="F134" s="25">
        <f t="shared" si="29"/>
        <v>2.2616900000000002E-3</v>
      </c>
      <c r="G134" s="25">
        <f t="shared" si="30"/>
        <v>5.2086720700000005E-2</v>
      </c>
      <c r="H134" s="25">
        <v>1.6889999999999999E-2</v>
      </c>
      <c r="I134" s="25">
        <f t="shared" si="27"/>
        <v>1.3295E-2</v>
      </c>
      <c r="J134" s="25"/>
      <c r="K134" s="25">
        <f t="shared" si="31"/>
        <v>8.9188899999999988E-3</v>
      </c>
      <c r="L134" s="25">
        <f t="shared" si="32"/>
        <v>0.20540203669999998</v>
      </c>
      <c r="M134" s="25">
        <v>1.0059999999999999E-2</v>
      </c>
      <c r="N134" s="25">
        <f t="shared" si="33"/>
        <v>6.4650000000000003E-3</v>
      </c>
      <c r="O134" s="25"/>
      <c r="P134" s="25">
        <f t="shared" si="34"/>
        <v>5.6315900000000006E-3</v>
      </c>
      <c r="Q134" s="25">
        <f t="shared" si="35"/>
        <v>0.12969551770000001</v>
      </c>
      <c r="R134" s="25">
        <v>1.119E-2</v>
      </c>
      <c r="S134" s="25">
        <f t="shared" si="36"/>
        <v>7.5950000000000011E-3</v>
      </c>
      <c r="T134" s="25"/>
      <c r="U134" s="25">
        <f t="shared" si="37"/>
        <v>5.3772900000000016E-3</v>
      </c>
      <c r="V134" s="25">
        <f t="shared" si="38"/>
        <v>0.12383898870000004</v>
      </c>
      <c r="W134" s="25">
        <v>7.1599999999999997E-3</v>
      </c>
      <c r="X134" s="25">
        <f t="shared" si="28"/>
        <v>3.5949999999999997E-3</v>
      </c>
    </row>
    <row r="135" spans="1:24" s="15" customFormat="1">
      <c r="A135" s="18">
        <v>383</v>
      </c>
      <c r="B135" s="25">
        <v>9.0000000000000006E-5</v>
      </c>
      <c r="C135" s="25">
        <v>7.4400000000000004E-3</v>
      </c>
      <c r="D135" s="25">
        <f t="shared" si="26"/>
        <v>4.3650000000000008E-3</v>
      </c>
      <c r="E135" s="25"/>
      <c r="F135" s="25">
        <f t="shared" si="29"/>
        <v>2.7716900000000011E-3</v>
      </c>
      <c r="G135" s="25">
        <f t="shared" si="30"/>
        <v>6.3832020700000033E-2</v>
      </c>
      <c r="H135" s="25">
        <v>1.772E-2</v>
      </c>
      <c r="I135" s="25">
        <f t="shared" si="27"/>
        <v>1.4645E-2</v>
      </c>
      <c r="J135" s="25"/>
      <c r="K135" s="25">
        <f t="shared" si="31"/>
        <v>1.0268889999999999E-2</v>
      </c>
      <c r="L135" s="25">
        <f t="shared" si="32"/>
        <v>0.23649253670000001</v>
      </c>
      <c r="M135" s="25">
        <v>9.0100000000000006E-3</v>
      </c>
      <c r="N135" s="25">
        <f t="shared" si="33"/>
        <v>5.935000000000001E-3</v>
      </c>
      <c r="O135" s="25"/>
      <c r="P135" s="25">
        <f t="shared" si="34"/>
        <v>5.1015900000000013E-3</v>
      </c>
      <c r="Q135" s="25">
        <f t="shared" si="35"/>
        <v>0.11748961770000003</v>
      </c>
      <c r="R135" s="25">
        <v>9.2800000000000001E-3</v>
      </c>
      <c r="S135" s="25">
        <f t="shared" si="36"/>
        <v>6.2050000000000004E-3</v>
      </c>
      <c r="T135" s="25"/>
      <c r="U135" s="25">
        <f t="shared" si="37"/>
        <v>3.987290000000001E-3</v>
      </c>
      <c r="V135" s="25">
        <f t="shared" si="38"/>
        <v>9.1827288700000023E-2</v>
      </c>
      <c r="W135" s="25">
        <v>6.0600000000000003E-3</v>
      </c>
      <c r="X135" s="25">
        <f t="shared" si="28"/>
        <v>3.075E-3</v>
      </c>
    </row>
    <row r="136" spans="1:24" s="15" customFormat="1">
      <c r="A136" s="18">
        <v>384</v>
      </c>
      <c r="B136" s="25">
        <v>6.0000000000000002E-5</v>
      </c>
      <c r="C136" s="25">
        <v>7.43E-3</v>
      </c>
      <c r="D136" s="25">
        <f t="shared" si="26"/>
        <v>3.2450000000000005E-3</v>
      </c>
      <c r="E136" s="25"/>
      <c r="F136" s="25">
        <f t="shared" si="29"/>
        <v>1.6516900000000006E-3</v>
      </c>
      <c r="G136" s="25">
        <f t="shared" si="30"/>
        <v>3.8038420700000013E-2</v>
      </c>
      <c r="H136" s="25">
        <v>1.7180000000000001E-2</v>
      </c>
      <c r="I136" s="25">
        <f t="shared" si="27"/>
        <v>1.2995000000000001E-2</v>
      </c>
      <c r="J136" s="25"/>
      <c r="K136" s="25">
        <f t="shared" si="31"/>
        <v>8.6188900000000006E-3</v>
      </c>
      <c r="L136" s="25">
        <f t="shared" si="32"/>
        <v>0.19849303670000001</v>
      </c>
      <c r="M136" s="25">
        <v>8.5599999999999999E-3</v>
      </c>
      <c r="N136" s="25">
        <f t="shared" si="33"/>
        <v>4.3750000000000004E-3</v>
      </c>
      <c r="O136" s="25"/>
      <c r="P136" s="25">
        <f t="shared" si="34"/>
        <v>3.5415900000000003E-3</v>
      </c>
      <c r="Q136" s="25">
        <f t="shared" si="35"/>
        <v>8.1562817700000012E-2</v>
      </c>
      <c r="R136" s="25">
        <v>9.92E-3</v>
      </c>
      <c r="S136" s="25">
        <f t="shared" si="36"/>
        <v>5.7350000000000005E-3</v>
      </c>
      <c r="T136" s="25"/>
      <c r="U136" s="25">
        <f t="shared" si="37"/>
        <v>3.5172900000000006E-3</v>
      </c>
      <c r="V136" s="25">
        <f t="shared" si="38"/>
        <v>8.100318870000002E-2</v>
      </c>
      <c r="W136" s="25">
        <v>8.3099999999999997E-3</v>
      </c>
      <c r="X136" s="25">
        <f t="shared" si="28"/>
        <v>4.1849999999999995E-3</v>
      </c>
    </row>
    <row r="137" spans="1:24" s="15" customFormat="1">
      <c r="A137" s="18">
        <v>385</v>
      </c>
      <c r="B137" s="25">
        <v>5.0000000000000002E-5</v>
      </c>
      <c r="C137" s="25">
        <v>7.4200000000000004E-3</v>
      </c>
      <c r="D137" s="25">
        <f t="shared" si="26"/>
        <v>3.5150000000000003E-3</v>
      </c>
      <c r="E137" s="25"/>
      <c r="F137" s="25">
        <f t="shared" si="29"/>
        <v>1.9216900000000004E-3</v>
      </c>
      <c r="G137" s="25">
        <f t="shared" si="30"/>
        <v>4.425652070000001E-2</v>
      </c>
      <c r="H137" s="25">
        <v>1.7139999999999999E-2</v>
      </c>
      <c r="I137" s="25">
        <f t="shared" si="27"/>
        <v>1.3234999999999999E-2</v>
      </c>
      <c r="J137" s="25"/>
      <c r="K137" s="25">
        <f t="shared" si="31"/>
        <v>8.8588899999999977E-3</v>
      </c>
      <c r="L137" s="25">
        <f t="shared" si="32"/>
        <v>0.20402023669999997</v>
      </c>
      <c r="M137" s="25">
        <v>9.0299999999999998E-3</v>
      </c>
      <c r="N137" s="25">
        <f t="shared" si="33"/>
        <v>5.1249999999999993E-3</v>
      </c>
      <c r="O137" s="25"/>
      <c r="P137" s="25">
        <f t="shared" si="34"/>
        <v>4.2915899999999996E-3</v>
      </c>
      <c r="Q137" s="25">
        <f t="shared" si="35"/>
        <v>9.8835317699999994E-2</v>
      </c>
      <c r="R137" s="25">
        <v>1.009E-2</v>
      </c>
      <c r="S137" s="25">
        <f t="shared" si="36"/>
        <v>6.1849999999999995E-3</v>
      </c>
      <c r="T137" s="25"/>
      <c r="U137" s="25">
        <f t="shared" si="37"/>
        <v>3.9672900000000001E-3</v>
      </c>
      <c r="V137" s="25">
        <f t="shared" si="38"/>
        <v>9.1366688700000004E-2</v>
      </c>
      <c r="W137" s="25">
        <v>7.7600000000000004E-3</v>
      </c>
      <c r="X137" s="25">
        <f t="shared" si="28"/>
        <v>3.9050000000000001E-3</v>
      </c>
    </row>
    <row r="138" spans="1:24" s="15" customFormat="1">
      <c r="A138" s="18">
        <v>386</v>
      </c>
      <c r="B138" s="25">
        <v>2.0000000000000002E-5</v>
      </c>
      <c r="C138" s="25">
        <v>7.4099999999999999E-3</v>
      </c>
      <c r="D138" s="25">
        <f t="shared" si="26"/>
        <v>3.3750000000000004E-3</v>
      </c>
      <c r="E138" s="25"/>
      <c r="F138" s="25">
        <f t="shared" si="29"/>
        <v>1.7816900000000005E-3</v>
      </c>
      <c r="G138" s="25">
        <f t="shared" si="30"/>
        <v>4.1032320700000013E-2</v>
      </c>
      <c r="H138" s="25">
        <v>1.7069999999999998E-2</v>
      </c>
      <c r="I138" s="25">
        <f t="shared" si="27"/>
        <v>1.3034999999999998E-2</v>
      </c>
      <c r="J138" s="25"/>
      <c r="K138" s="25">
        <f t="shared" si="31"/>
        <v>8.6588899999999989E-3</v>
      </c>
      <c r="L138" s="25">
        <f t="shared" si="32"/>
        <v>0.1994142367</v>
      </c>
      <c r="M138" s="25">
        <v>8.5690000000000002E-3</v>
      </c>
      <c r="N138" s="25">
        <f t="shared" si="33"/>
        <v>4.5340000000000007E-3</v>
      </c>
      <c r="O138" s="25"/>
      <c r="P138" s="25">
        <f t="shared" si="34"/>
        <v>3.7005900000000006E-3</v>
      </c>
      <c r="Q138" s="25">
        <f t="shared" si="35"/>
        <v>8.5224587700000021E-2</v>
      </c>
      <c r="R138" s="25">
        <v>9.9000000000000008E-3</v>
      </c>
      <c r="S138" s="25">
        <f t="shared" si="36"/>
        <v>5.8650000000000013E-3</v>
      </c>
      <c r="T138" s="25"/>
      <c r="U138" s="25">
        <f t="shared" si="37"/>
        <v>3.6472900000000014E-3</v>
      </c>
      <c r="V138" s="25">
        <f t="shared" si="38"/>
        <v>8.3997088700000042E-2</v>
      </c>
      <c r="W138" s="25">
        <v>8.0499999999999999E-3</v>
      </c>
      <c r="X138" s="25">
        <f t="shared" si="28"/>
        <v>4.0349999999999995E-3</v>
      </c>
    </row>
    <row r="139" spans="1:24" s="15" customFormat="1">
      <c r="A139" s="18">
        <v>387</v>
      </c>
      <c r="B139" s="25">
        <v>-1E-4</v>
      </c>
      <c r="C139" s="25">
        <v>7.4000000000000003E-3</v>
      </c>
      <c r="D139" s="25">
        <f t="shared" si="26"/>
        <v>3.6250000000000006E-3</v>
      </c>
      <c r="E139" s="25"/>
      <c r="F139" s="25">
        <f t="shared" si="29"/>
        <v>2.0316900000000009E-3</v>
      </c>
      <c r="G139" s="25">
        <f t="shared" si="30"/>
        <v>4.6789820700000026E-2</v>
      </c>
      <c r="H139" s="25">
        <v>1.6709999999999999E-2</v>
      </c>
      <c r="I139" s="25">
        <f t="shared" si="27"/>
        <v>1.2934999999999999E-2</v>
      </c>
      <c r="J139" s="25"/>
      <c r="K139" s="25">
        <f t="shared" si="31"/>
        <v>8.5588899999999996E-3</v>
      </c>
      <c r="L139" s="25">
        <f t="shared" si="32"/>
        <v>0.1971112367</v>
      </c>
      <c r="M139" s="25">
        <v>8.7799999999999996E-3</v>
      </c>
      <c r="N139" s="25">
        <f t="shared" si="33"/>
        <v>5.0049999999999999E-3</v>
      </c>
      <c r="O139" s="25"/>
      <c r="P139" s="25">
        <f t="shared" si="34"/>
        <v>4.1715900000000002E-3</v>
      </c>
      <c r="Q139" s="25">
        <f t="shared" si="35"/>
        <v>9.6071717700000003E-2</v>
      </c>
      <c r="R139" s="25">
        <v>9.9900000000000006E-3</v>
      </c>
      <c r="S139" s="25">
        <f t="shared" si="36"/>
        <v>6.2150000000000009E-3</v>
      </c>
      <c r="T139" s="25"/>
      <c r="U139" s="25">
        <f t="shared" si="37"/>
        <v>3.9972900000000006E-3</v>
      </c>
      <c r="V139" s="25">
        <f t="shared" si="38"/>
        <v>9.2057588700000012E-2</v>
      </c>
      <c r="W139" s="25">
        <v>7.6499999999999997E-3</v>
      </c>
      <c r="X139" s="25">
        <f t="shared" si="28"/>
        <v>3.7749999999999997E-3</v>
      </c>
    </row>
    <row r="140" spans="1:24" s="15" customFormat="1">
      <c r="A140" s="18">
        <v>388</v>
      </c>
      <c r="B140" s="25">
        <v>-1.0000000000000001E-5</v>
      </c>
      <c r="C140" s="25">
        <v>7.3899999999999999E-3</v>
      </c>
      <c r="D140" s="25">
        <f t="shared" si="26"/>
        <v>3.4704999999999996E-3</v>
      </c>
      <c r="E140" s="25"/>
      <c r="F140" s="25">
        <f t="shared" si="29"/>
        <v>1.8771899999999997E-3</v>
      </c>
      <c r="G140" s="25">
        <f t="shared" si="30"/>
        <v>4.3231685699999994E-2</v>
      </c>
      <c r="H140" s="25">
        <v>1.678E-2</v>
      </c>
      <c r="I140" s="25">
        <f t="shared" si="27"/>
        <v>1.28605E-2</v>
      </c>
      <c r="J140" s="25"/>
      <c r="K140" s="25">
        <f t="shared" si="31"/>
        <v>8.4843900000000014E-3</v>
      </c>
      <c r="L140" s="25">
        <f t="shared" si="32"/>
        <v>0.19539550170000003</v>
      </c>
      <c r="M140" s="25">
        <v>8.4799999999999997E-3</v>
      </c>
      <c r="N140" s="25">
        <f t="shared" si="33"/>
        <v>4.5604999999999995E-3</v>
      </c>
      <c r="O140" s="25"/>
      <c r="P140" s="25">
        <f t="shared" si="34"/>
        <v>3.7270899999999993E-3</v>
      </c>
      <c r="Q140" s="25">
        <f t="shared" si="35"/>
        <v>8.583488269999999E-2</v>
      </c>
      <c r="R140" s="25">
        <v>9.7099999999999999E-3</v>
      </c>
      <c r="S140" s="25">
        <f t="shared" si="36"/>
        <v>5.7904999999999996E-3</v>
      </c>
      <c r="T140" s="25"/>
      <c r="U140" s="25">
        <f t="shared" si="37"/>
        <v>3.5727899999999997E-3</v>
      </c>
      <c r="V140" s="25">
        <f t="shared" si="38"/>
        <v>8.2281353700000004E-2</v>
      </c>
      <c r="W140" s="25">
        <v>7.8490000000000001E-3</v>
      </c>
      <c r="X140" s="25">
        <f t="shared" si="28"/>
        <v>3.9195000000000002E-3</v>
      </c>
    </row>
    <row r="141" spans="1:24" s="15" customFormat="1">
      <c r="A141" s="18">
        <v>389</v>
      </c>
      <c r="B141" s="25">
        <v>-3.0000000000000001E-5</v>
      </c>
      <c r="C141" s="25">
        <v>7.3800000000000003E-3</v>
      </c>
      <c r="D141" s="25">
        <f t="shared" si="26"/>
        <v>3.5999999999999999E-3</v>
      </c>
      <c r="E141" s="25"/>
      <c r="F141" s="25">
        <f t="shared" si="29"/>
        <v>2.0066900000000002E-3</v>
      </c>
      <c r="G141" s="25">
        <f t="shared" si="30"/>
        <v>4.6214070700000005E-2</v>
      </c>
      <c r="H141" s="25">
        <v>1.6539999999999999E-2</v>
      </c>
      <c r="I141" s="25">
        <f t="shared" si="27"/>
        <v>1.2759999999999999E-2</v>
      </c>
      <c r="J141" s="25"/>
      <c r="K141" s="25">
        <f t="shared" si="31"/>
        <v>8.383889999999998E-3</v>
      </c>
      <c r="L141" s="25">
        <f t="shared" si="32"/>
        <v>0.19308098669999996</v>
      </c>
      <c r="M141" s="25">
        <v>8.4700000000000001E-3</v>
      </c>
      <c r="N141" s="25">
        <f t="shared" si="33"/>
        <v>4.6899999999999997E-3</v>
      </c>
      <c r="O141" s="25"/>
      <c r="P141" s="25">
        <f t="shared" si="34"/>
        <v>3.8565899999999996E-3</v>
      </c>
      <c r="Q141" s="25">
        <f t="shared" si="35"/>
        <v>8.8817267699999994E-2</v>
      </c>
      <c r="R141" s="25">
        <v>9.8890000000000002E-3</v>
      </c>
      <c r="S141" s="25">
        <f t="shared" si="36"/>
        <v>6.1089999999999998E-3</v>
      </c>
      <c r="T141" s="25"/>
      <c r="U141" s="25">
        <f t="shared" si="37"/>
        <v>3.8912899999999999E-3</v>
      </c>
      <c r="V141" s="25">
        <f t="shared" si="38"/>
        <v>8.9616408699999997E-2</v>
      </c>
      <c r="W141" s="25">
        <v>7.5900000000000004E-3</v>
      </c>
      <c r="X141" s="25">
        <f t="shared" si="28"/>
        <v>3.7800000000000004E-3</v>
      </c>
    </row>
    <row r="142" spans="1:24" s="15" customFormat="1">
      <c r="A142" s="18">
        <v>390</v>
      </c>
      <c r="B142" s="25">
        <v>-4.0000000000000003E-5</v>
      </c>
      <c r="C142" s="25">
        <v>7.3699999999999998E-3</v>
      </c>
      <c r="D142" s="25">
        <f t="shared" si="26"/>
        <v>3.5299999999999997E-3</v>
      </c>
      <c r="E142" s="25"/>
      <c r="F142" s="25">
        <f t="shared" si="29"/>
        <v>1.9366899999999998E-3</v>
      </c>
      <c r="G142" s="25">
        <f t="shared" si="30"/>
        <v>4.46019707E-2</v>
      </c>
      <c r="H142" s="25">
        <v>1.6570000000000001E-2</v>
      </c>
      <c r="I142" s="25">
        <f t="shared" si="27"/>
        <v>1.2730000000000002E-2</v>
      </c>
      <c r="J142" s="25"/>
      <c r="K142" s="25">
        <f t="shared" si="31"/>
        <v>8.3538900000000027E-3</v>
      </c>
      <c r="L142" s="25">
        <f t="shared" si="32"/>
        <v>0.19239008670000007</v>
      </c>
      <c r="M142" s="25">
        <v>8.2730000000000008E-3</v>
      </c>
      <c r="N142" s="25">
        <f t="shared" si="33"/>
        <v>4.4330000000000012E-3</v>
      </c>
      <c r="O142" s="25"/>
      <c r="P142" s="25">
        <f t="shared" si="34"/>
        <v>3.599590000000001E-3</v>
      </c>
      <c r="Q142" s="25">
        <f t="shared" si="35"/>
        <v>8.2898557700000028E-2</v>
      </c>
      <c r="R142" s="25">
        <v>9.6900000000000007E-3</v>
      </c>
      <c r="S142" s="25">
        <f t="shared" si="36"/>
        <v>5.850000000000001E-3</v>
      </c>
      <c r="T142" s="25"/>
      <c r="U142" s="25">
        <f t="shared" si="37"/>
        <v>3.6322900000000011E-3</v>
      </c>
      <c r="V142" s="25">
        <f t="shared" si="38"/>
        <v>8.3651638700000031E-2</v>
      </c>
      <c r="W142" s="25">
        <v>7.7200000000000003E-3</v>
      </c>
      <c r="X142" s="25">
        <f t="shared" si="28"/>
        <v>3.8400000000000001E-3</v>
      </c>
    </row>
    <row r="143" spans="1:24" s="15" customFormat="1">
      <c r="A143" s="18">
        <v>391</v>
      </c>
      <c r="B143" s="25">
        <v>-1.0000000000000001E-5</v>
      </c>
      <c r="C143" s="25">
        <v>7.3600000000000002E-3</v>
      </c>
      <c r="D143" s="25">
        <f t="shared" si="26"/>
        <v>3.5999999999999999E-3</v>
      </c>
      <c r="E143" s="25"/>
      <c r="F143" s="25">
        <f t="shared" si="29"/>
        <v>2.0066900000000002E-3</v>
      </c>
      <c r="G143" s="25">
        <f t="shared" si="30"/>
        <v>4.6214070700000005E-2</v>
      </c>
      <c r="H143" s="25">
        <v>1.636E-2</v>
      </c>
      <c r="I143" s="25">
        <f t="shared" si="27"/>
        <v>1.26E-2</v>
      </c>
      <c r="J143" s="25"/>
      <c r="K143" s="25">
        <f t="shared" si="31"/>
        <v>8.2238900000000011E-3</v>
      </c>
      <c r="L143" s="25">
        <f t="shared" si="32"/>
        <v>0.18939618670000002</v>
      </c>
      <c r="M143" s="25">
        <v>8.0000000000000002E-3</v>
      </c>
      <c r="N143" s="25">
        <f t="shared" si="33"/>
        <v>4.2399999999999998E-3</v>
      </c>
      <c r="O143" s="25"/>
      <c r="P143" s="25">
        <f t="shared" si="34"/>
        <v>3.4065899999999997E-3</v>
      </c>
      <c r="Q143" s="25">
        <f t="shared" si="35"/>
        <v>7.8453767699999996E-2</v>
      </c>
      <c r="R143" s="25">
        <v>9.58E-3</v>
      </c>
      <c r="S143" s="25">
        <f t="shared" si="36"/>
        <v>5.8199999999999997E-3</v>
      </c>
      <c r="T143" s="25"/>
      <c r="U143" s="25">
        <f t="shared" si="37"/>
        <v>3.6022899999999997E-3</v>
      </c>
      <c r="V143" s="25">
        <f t="shared" si="38"/>
        <v>8.2960738699999995E-2</v>
      </c>
      <c r="W143" s="25">
        <v>7.5300000000000002E-3</v>
      </c>
      <c r="X143" s="25">
        <f t="shared" si="28"/>
        <v>3.7600000000000003E-3</v>
      </c>
    </row>
    <row r="144" spans="1:24" s="15" customFormat="1">
      <c r="A144" s="18">
        <v>392</v>
      </c>
      <c r="B144" s="25">
        <v>-5.0000000000000002E-5</v>
      </c>
      <c r="C144" s="25">
        <v>7.3499999999999998E-3</v>
      </c>
      <c r="D144" s="25">
        <f t="shared" si="26"/>
        <v>3.5499999999999998E-3</v>
      </c>
      <c r="E144" s="25"/>
      <c r="F144" s="25">
        <f t="shared" si="29"/>
        <v>1.9566899999999996E-3</v>
      </c>
      <c r="G144" s="25">
        <f t="shared" si="30"/>
        <v>4.5062570699999992E-2</v>
      </c>
      <c r="H144" s="25">
        <v>1.618E-2</v>
      </c>
      <c r="I144" s="25">
        <f t="shared" si="27"/>
        <v>1.238E-2</v>
      </c>
      <c r="J144" s="25"/>
      <c r="K144" s="25">
        <f t="shared" si="31"/>
        <v>8.0038899999999996E-3</v>
      </c>
      <c r="L144" s="25">
        <f t="shared" si="32"/>
        <v>0.18432958669999999</v>
      </c>
      <c r="M144" s="25">
        <v>8.0400000000000003E-3</v>
      </c>
      <c r="N144" s="25">
        <f t="shared" si="33"/>
        <v>4.2400000000000007E-3</v>
      </c>
      <c r="O144" s="25"/>
      <c r="P144" s="25">
        <f t="shared" si="34"/>
        <v>3.4065900000000006E-3</v>
      </c>
      <c r="Q144" s="25">
        <f t="shared" si="35"/>
        <v>7.8453767700000024E-2</v>
      </c>
      <c r="R144" s="25">
        <v>9.5499999999999995E-3</v>
      </c>
      <c r="S144" s="25">
        <f t="shared" si="36"/>
        <v>5.7499999999999999E-3</v>
      </c>
      <c r="T144" s="25"/>
      <c r="U144" s="25">
        <f t="shared" si="37"/>
        <v>3.53229E-3</v>
      </c>
      <c r="V144" s="25">
        <f t="shared" si="38"/>
        <v>8.1348638700000003E-2</v>
      </c>
      <c r="W144" s="25">
        <v>7.6499999999999997E-3</v>
      </c>
      <c r="X144" s="25">
        <f t="shared" si="28"/>
        <v>3.8E-3</v>
      </c>
    </row>
    <row r="145" spans="1:24" s="15" customFormat="1">
      <c r="A145" s="18">
        <v>393</v>
      </c>
      <c r="B145" s="25">
        <v>-1.0000000000000001E-5</v>
      </c>
      <c r="C145" s="25">
        <v>7.3299999999999997E-3</v>
      </c>
      <c r="D145" s="25">
        <f t="shared" si="26"/>
        <v>3.6899999999999997E-3</v>
      </c>
      <c r="E145" s="25"/>
      <c r="F145" s="25">
        <f t="shared" si="29"/>
        <v>2.09669E-3</v>
      </c>
      <c r="G145" s="25">
        <f t="shared" si="30"/>
        <v>4.8286770700000002E-2</v>
      </c>
      <c r="H145" s="25">
        <v>1.6310000000000002E-2</v>
      </c>
      <c r="I145" s="25">
        <f t="shared" si="27"/>
        <v>1.2670000000000001E-2</v>
      </c>
      <c r="J145" s="25"/>
      <c r="K145" s="25">
        <f t="shared" si="31"/>
        <v>8.2938900000000017E-3</v>
      </c>
      <c r="L145" s="25">
        <f t="shared" si="32"/>
        <v>0.19100828670000006</v>
      </c>
      <c r="M145" s="25">
        <v>8.0700000000000008E-3</v>
      </c>
      <c r="N145" s="25">
        <f t="shared" si="33"/>
        <v>4.4300000000000008E-3</v>
      </c>
      <c r="O145" s="25"/>
      <c r="P145" s="25">
        <f t="shared" si="34"/>
        <v>3.5965900000000006E-3</v>
      </c>
      <c r="Q145" s="25">
        <f t="shared" si="35"/>
        <v>8.282946770000002E-2</v>
      </c>
      <c r="R145" s="25">
        <v>9.299E-3</v>
      </c>
      <c r="S145" s="25">
        <f t="shared" si="36"/>
        <v>5.659E-3</v>
      </c>
      <c r="T145" s="25"/>
      <c r="U145" s="25">
        <f t="shared" si="37"/>
        <v>3.4412900000000001E-3</v>
      </c>
      <c r="V145" s="25">
        <f t="shared" si="38"/>
        <v>7.9252908699999999E-2</v>
      </c>
      <c r="W145" s="25">
        <v>7.2899999999999996E-3</v>
      </c>
      <c r="X145" s="25">
        <f t="shared" si="28"/>
        <v>3.64E-3</v>
      </c>
    </row>
    <row r="146" spans="1:24" s="15" customFormat="1">
      <c r="A146" s="18">
        <v>394</v>
      </c>
      <c r="B146" s="25">
        <v>9.0000000000000006E-5</v>
      </c>
      <c r="C146" s="25">
        <v>7.3200000000000001E-3</v>
      </c>
      <c r="D146" s="25">
        <f t="shared" si="26"/>
        <v>3.4450000000000001E-3</v>
      </c>
      <c r="E146" s="25"/>
      <c r="F146" s="25">
        <f t="shared" si="29"/>
        <v>1.8516900000000002E-3</v>
      </c>
      <c r="G146" s="25">
        <f t="shared" si="30"/>
        <v>4.2644420700000005E-2</v>
      </c>
      <c r="H146" s="25">
        <v>1.5959999999999998E-2</v>
      </c>
      <c r="I146" s="25">
        <f t="shared" si="27"/>
        <v>1.2084999999999999E-2</v>
      </c>
      <c r="J146" s="25"/>
      <c r="K146" s="25">
        <f t="shared" si="31"/>
        <v>7.7088899999999986E-3</v>
      </c>
      <c r="L146" s="25">
        <f t="shared" si="32"/>
        <v>0.17753573669999997</v>
      </c>
      <c r="M146" s="25">
        <v>8.0000000000000002E-3</v>
      </c>
      <c r="N146" s="25">
        <f t="shared" si="33"/>
        <v>4.1250000000000002E-3</v>
      </c>
      <c r="O146" s="25"/>
      <c r="P146" s="25">
        <f t="shared" si="34"/>
        <v>3.2915900000000001E-3</v>
      </c>
      <c r="Q146" s="25">
        <f t="shared" si="35"/>
        <v>7.5805317699999999E-2</v>
      </c>
      <c r="R146" s="25">
        <v>9.469E-3</v>
      </c>
      <c r="S146" s="25">
        <f t="shared" si="36"/>
        <v>5.594E-3</v>
      </c>
      <c r="T146" s="25"/>
      <c r="U146" s="25">
        <f t="shared" si="37"/>
        <v>3.3762900000000001E-3</v>
      </c>
      <c r="V146" s="25">
        <f t="shared" si="38"/>
        <v>7.7755958700000002E-2</v>
      </c>
      <c r="W146" s="25">
        <v>7.6600000000000001E-3</v>
      </c>
      <c r="X146" s="25">
        <f t="shared" si="28"/>
        <v>3.875E-3</v>
      </c>
    </row>
    <row r="147" spans="1:24" s="15" customFormat="1">
      <c r="A147" s="18">
        <v>395</v>
      </c>
      <c r="B147" s="25">
        <v>-3.0000000000000001E-5</v>
      </c>
      <c r="C147" s="25">
        <v>7.3099999999999997E-3</v>
      </c>
      <c r="D147" s="25">
        <f t="shared" si="26"/>
        <v>3.6999999999999993E-3</v>
      </c>
      <c r="E147" s="25"/>
      <c r="F147" s="25">
        <f t="shared" si="29"/>
        <v>2.1066899999999996E-3</v>
      </c>
      <c r="G147" s="25">
        <f t="shared" si="30"/>
        <v>4.8517070699999991E-2</v>
      </c>
      <c r="H147" s="25">
        <v>1.5990000000000001E-2</v>
      </c>
      <c r="I147" s="25">
        <f t="shared" si="27"/>
        <v>1.238E-2</v>
      </c>
      <c r="J147" s="25"/>
      <c r="K147" s="25">
        <f t="shared" si="31"/>
        <v>8.0038899999999996E-3</v>
      </c>
      <c r="L147" s="25">
        <f t="shared" si="32"/>
        <v>0.18432958669999999</v>
      </c>
      <c r="M147" s="25">
        <v>8.1589999999999996E-3</v>
      </c>
      <c r="N147" s="25">
        <f t="shared" si="33"/>
        <v>4.5489999999999992E-3</v>
      </c>
      <c r="O147" s="25"/>
      <c r="P147" s="25">
        <f t="shared" si="34"/>
        <v>3.7155899999999991E-3</v>
      </c>
      <c r="Q147" s="25">
        <f t="shared" si="35"/>
        <v>8.5570037699999976E-2</v>
      </c>
      <c r="R147" s="25">
        <v>9.2499999999999995E-3</v>
      </c>
      <c r="S147" s="25">
        <f t="shared" si="36"/>
        <v>5.6399999999999992E-3</v>
      </c>
      <c r="T147" s="25"/>
      <c r="U147" s="25">
        <f t="shared" si="37"/>
        <v>3.4222899999999993E-3</v>
      </c>
      <c r="V147" s="25">
        <f t="shared" si="38"/>
        <v>7.8815338699999987E-2</v>
      </c>
      <c r="W147" s="25">
        <v>7.2500000000000004E-3</v>
      </c>
      <c r="X147" s="25">
        <f t="shared" si="28"/>
        <v>3.6100000000000004E-3</v>
      </c>
    </row>
    <row r="148" spans="1:24" s="15" customFormat="1">
      <c r="A148" s="18">
        <v>396</v>
      </c>
      <c r="B148" s="25">
        <v>5.0000000000000002E-5</v>
      </c>
      <c r="C148" s="25">
        <v>7.3000000000000001E-3</v>
      </c>
      <c r="D148" s="25">
        <f t="shared" si="26"/>
        <v>3.5150000000000003E-3</v>
      </c>
      <c r="E148" s="25"/>
      <c r="F148" s="25">
        <f t="shared" si="29"/>
        <v>1.9216900000000004E-3</v>
      </c>
      <c r="G148" s="25">
        <f t="shared" si="30"/>
        <v>4.425652070000001E-2</v>
      </c>
      <c r="H148" s="25">
        <v>1.5610000000000001E-2</v>
      </c>
      <c r="I148" s="25">
        <f t="shared" si="27"/>
        <v>1.1825E-2</v>
      </c>
      <c r="J148" s="25"/>
      <c r="K148" s="25">
        <f t="shared" si="31"/>
        <v>7.4488900000000005E-3</v>
      </c>
      <c r="L148" s="25">
        <f t="shared" si="32"/>
        <v>0.17154793670000001</v>
      </c>
      <c r="M148" s="25">
        <v>7.5100000000000002E-3</v>
      </c>
      <c r="N148" s="25">
        <f t="shared" si="33"/>
        <v>3.7250000000000004E-3</v>
      </c>
      <c r="O148" s="25"/>
      <c r="P148" s="25">
        <f t="shared" si="34"/>
        <v>2.8915900000000003E-3</v>
      </c>
      <c r="Q148" s="25">
        <f t="shared" si="35"/>
        <v>6.6593317700000015E-2</v>
      </c>
      <c r="R148" s="25">
        <v>9.3600000000000003E-3</v>
      </c>
      <c r="S148" s="25">
        <f t="shared" si="36"/>
        <v>5.5750000000000001E-3</v>
      </c>
      <c r="T148" s="25"/>
      <c r="U148" s="25">
        <f t="shared" si="37"/>
        <v>3.3572900000000002E-3</v>
      </c>
      <c r="V148" s="25">
        <f t="shared" si="38"/>
        <v>7.7318388700000004E-2</v>
      </c>
      <c r="W148" s="25">
        <v>7.5199999999999998E-3</v>
      </c>
      <c r="X148" s="25">
        <f t="shared" si="28"/>
        <v>3.7849999999999997E-3</v>
      </c>
    </row>
    <row r="149" spans="1:24" s="15" customFormat="1">
      <c r="A149" s="18">
        <v>397</v>
      </c>
      <c r="B149" s="25">
        <v>2.0000000000000002E-5</v>
      </c>
      <c r="C149" s="25">
        <v>7.3000000000000001E-3</v>
      </c>
      <c r="D149" s="25">
        <f t="shared" si="26"/>
        <v>3.7200000000000002E-3</v>
      </c>
      <c r="E149" s="25"/>
      <c r="F149" s="25">
        <f t="shared" si="29"/>
        <v>2.1266900000000005E-3</v>
      </c>
      <c r="G149" s="25">
        <f t="shared" si="30"/>
        <v>4.8977670700000017E-2</v>
      </c>
      <c r="H149" s="25">
        <v>1.5990000000000001E-2</v>
      </c>
      <c r="I149" s="25">
        <f t="shared" si="27"/>
        <v>1.2410000000000001E-2</v>
      </c>
      <c r="J149" s="25"/>
      <c r="K149" s="25">
        <f t="shared" si="31"/>
        <v>8.0338900000000019E-3</v>
      </c>
      <c r="L149" s="25">
        <f t="shared" si="32"/>
        <v>0.18502048670000004</v>
      </c>
      <c r="M149" s="25">
        <v>7.9100000000000004E-3</v>
      </c>
      <c r="N149" s="25">
        <f t="shared" si="33"/>
        <v>4.3300000000000005E-3</v>
      </c>
      <c r="O149" s="25"/>
      <c r="P149" s="25">
        <f t="shared" si="34"/>
        <v>3.4965900000000004E-3</v>
      </c>
      <c r="Q149" s="25">
        <f t="shared" si="35"/>
        <v>8.0526467700000007E-2</v>
      </c>
      <c r="R149" s="25">
        <v>8.9990000000000001E-3</v>
      </c>
      <c r="S149" s="25">
        <f t="shared" si="36"/>
        <v>5.4190000000000002E-3</v>
      </c>
      <c r="T149" s="25"/>
      <c r="U149" s="25">
        <f t="shared" si="37"/>
        <v>3.2012900000000003E-3</v>
      </c>
      <c r="V149" s="25">
        <f t="shared" si="38"/>
        <v>7.3725708700000017E-2</v>
      </c>
      <c r="W149" s="25">
        <v>7.1399999999999996E-3</v>
      </c>
      <c r="X149" s="25">
        <f t="shared" si="28"/>
        <v>3.5799999999999998E-3</v>
      </c>
    </row>
    <row r="150" spans="1:24" s="15" customFormat="1">
      <c r="A150" s="18">
        <v>398</v>
      </c>
      <c r="B150" s="25">
        <v>1.2999999999999999E-4</v>
      </c>
      <c r="C150" s="25">
        <v>7.2899999999999996E-3</v>
      </c>
      <c r="D150" s="25">
        <f t="shared" si="26"/>
        <v>3.5049999999999994E-3</v>
      </c>
      <c r="E150" s="25"/>
      <c r="F150" s="25">
        <f t="shared" si="29"/>
        <v>1.9116899999999995E-3</v>
      </c>
      <c r="G150" s="25">
        <f t="shared" si="30"/>
        <v>4.4026220699999993E-2</v>
      </c>
      <c r="H150" s="25">
        <v>1.55E-2</v>
      </c>
      <c r="I150" s="25">
        <f t="shared" si="27"/>
        <v>1.1715E-2</v>
      </c>
      <c r="J150" s="25"/>
      <c r="K150" s="25">
        <f t="shared" si="31"/>
        <v>7.3388899999999998E-3</v>
      </c>
      <c r="L150" s="25">
        <f t="shared" si="32"/>
        <v>0.1690146367</v>
      </c>
      <c r="M150" s="25">
        <v>7.7000000000000002E-3</v>
      </c>
      <c r="N150" s="25">
        <f t="shared" si="33"/>
        <v>3.9150000000000001E-3</v>
      </c>
      <c r="O150" s="25"/>
      <c r="P150" s="25">
        <f t="shared" si="34"/>
        <v>3.0815899999999999E-3</v>
      </c>
      <c r="Q150" s="25">
        <f t="shared" si="35"/>
        <v>7.0969017699999998E-2</v>
      </c>
      <c r="R150" s="25">
        <v>9.2589999999999999E-3</v>
      </c>
      <c r="S150" s="25">
        <f t="shared" si="36"/>
        <v>5.4739999999999997E-3</v>
      </c>
      <c r="T150" s="25"/>
      <c r="U150" s="25">
        <f t="shared" si="37"/>
        <v>3.2562899999999998E-3</v>
      </c>
      <c r="V150" s="25">
        <f t="shared" si="38"/>
        <v>7.4992358699999997E-2</v>
      </c>
      <c r="W150" s="25">
        <v>7.4400000000000004E-3</v>
      </c>
      <c r="X150" s="25">
        <f t="shared" si="28"/>
        <v>3.7850000000000002E-3</v>
      </c>
    </row>
    <row r="151" spans="1:24" s="15" customFormat="1">
      <c r="A151" s="18">
        <v>399</v>
      </c>
      <c r="B151" s="25">
        <v>-6.8999999999999997E-5</v>
      </c>
      <c r="C151" s="25">
        <v>7.28E-3</v>
      </c>
      <c r="D151" s="25">
        <f t="shared" si="26"/>
        <v>3.8095E-3</v>
      </c>
      <c r="E151" s="25"/>
      <c r="F151" s="25">
        <f t="shared" si="29"/>
        <v>2.2161899999999998E-3</v>
      </c>
      <c r="G151" s="25">
        <f t="shared" si="30"/>
        <v>5.1038855699999996E-2</v>
      </c>
      <c r="H151" s="25">
        <v>1.575E-2</v>
      </c>
      <c r="I151" s="25">
        <f t="shared" si="27"/>
        <v>1.22795E-2</v>
      </c>
      <c r="J151" s="25"/>
      <c r="K151" s="25">
        <f t="shared" si="31"/>
        <v>7.9033899999999997E-3</v>
      </c>
      <c r="L151" s="25">
        <f t="shared" si="32"/>
        <v>0.1820150717</v>
      </c>
      <c r="M151" s="25">
        <v>7.8799999999999999E-3</v>
      </c>
      <c r="N151" s="25">
        <f t="shared" si="33"/>
        <v>4.4095000000000002E-3</v>
      </c>
      <c r="O151" s="25"/>
      <c r="P151" s="25">
        <f t="shared" si="34"/>
        <v>3.5760900000000001E-3</v>
      </c>
      <c r="Q151" s="25">
        <f t="shared" si="35"/>
        <v>8.2357352700000011E-2</v>
      </c>
      <c r="R151" s="25">
        <v>8.5299999999999994E-3</v>
      </c>
      <c r="S151" s="25">
        <f t="shared" si="36"/>
        <v>5.0594999999999998E-3</v>
      </c>
      <c r="T151" s="25"/>
      <c r="U151" s="25">
        <f t="shared" si="37"/>
        <v>2.8417899999999999E-3</v>
      </c>
      <c r="V151" s="25">
        <f t="shared" si="38"/>
        <v>6.5446423700000006E-2</v>
      </c>
      <c r="W151" s="25">
        <v>7.0099999999999997E-3</v>
      </c>
      <c r="X151" s="25">
        <f t="shared" si="28"/>
        <v>3.4705000000000001E-3</v>
      </c>
    </row>
    <row r="152" spans="1:24" s="15" customFormat="1">
      <c r="A152" s="18">
        <v>400</v>
      </c>
      <c r="B152" s="25">
        <v>-4.0000000000000003E-5</v>
      </c>
      <c r="C152" s="25">
        <v>7.2700000000000004E-3</v>
      </c>
      <c r="D152" s="25">
        <f t="shared" si="26"/>
        <v>3.6850000000000003E-3</v>
      </c>
      <c r="E152" s="25"/>
      <c r="F152" s="25">
        <f t="shared" si="29"/>
        <v>2.0916900000000002E-3</v>
      </c>
      <c r="G152" s="25">
        <f t="shared" si="30"/>
        <v>4.8171620700000008E-2</v>
      </c>
      <c r="H152" s="25">
        <v>1.5100000000000001E-2</v>
      </c>
      <c r="I152" s="25">
        <f t="shared" si="27"/>
        <v>1.1515000000000001E-2</v>
      </c>
      <c r="J152" s="25"/>
      <c r="K152" s="25">
        <f t="shared" si="31"/>
        <v>7.138890000000001E-3</v>
      </c>
      <c r="L152" s="25">
        <f t="shared" si="32"/>
        <v>0.16440863670000003</v>
      </c>
      <c r="M152" s="25">
        <v>7.7099999999999998E-3</v>
      </c>
      <c r="N152" s="25">
        <f t="shared" si="33"/>
        <v>4.1250000000000002E-3</v>
      </c>
      <c r="O152" s="25"/>
      <c r="P152" s="25">
        <f t="shared" si="34"/>
        <v>3.2915900000000001E-3</v>
      </c>
      <c r="Q152" s="25">
        <f t="shared" si="35"/>
        <v>7.5805317699999999E-2</v>
      </c>
      <c r="R152" s="25">
        <v>9.11E-3</v>
      </c>
      <c r="S152" s="25">
        <f t="shared" si="36"/>
        <v>5.5250000000000004E-3</v>
      </c>
      <c r="T152" s="25"/>
      <c r="U152" s="25">
        <f t="shared" si="37"/>
        <v>3.3072900000000005E-3</v>
      </c>
      <c r="V152" s="25">
        <f t="shared" si="38"/>
        <v>7.6166888700000018E-2</v>
      </c>
      <c r="W152" s="25">
        <v>7.2100000000000003E-3</v>
      </c>
      <c r="X152" s="25">
        <f t="shared" si="28"/>
        <v>3.5850000000000001E-3</v>
      </c>
    </row>
    <row r="153" spans="1:24" s="15" customFormat="1">
      <c r="A153" s="18">
        <v>401</v>
      </c>
      <c r="B153" s="25">
        <v>4.0000000000000003E-5</v>
      </c>
      <c r="C153" s="25">
        <v>7.26E-3</v>
      </c>
      <c r="D153" s="25">
        <f t="shared" si="26"/>
        <v>3.7599999999999999E-3</v>
      </c>
      <c r="E153" s="25"/>
      <c r="F153" s="25">
        <f t="shared" si="29"/>
        <v>2.1666899999999998E-3</v>
      </c>
      <c r="G153" s="25">
        <f t="shared" si="30"/>
        <v>4.98988707E-2</v>
      </c>
      <c r="H153" s="25">
        <v>1.5769999999999999E-2</v>
      </c>
      <c r="I153" s="25">
        <f t="shared" si="27"/>
        <v>1.227E-2</v>
      </c>
      <c r="J153" s="25"/>
      <c r="K153" s="25">
        <f t="shared" si="31"/>
        <v>7.8938900000000006E-3</v>
      </c>
      <c r="L153" s="25">
        <f t="shared" si="32"/>
        <v>0.18179628670000003</v>
      </c>
      <c r="M153" s="25">
        <v>7.3200000000000001E-3</v>
      </c>
      <c r="N153" s="25">
        <f t="shared" si="33"/>
        <v>3.82E-3</v>
      </c>
      <c r="O153" s="25"/>
      <c r="P153" s="25">
        <f t="shared" si="34"/>
        <v>2.9865899999999999E-3</v>
      </c>
      <c r="Q153" s="25">
        <f t="shared" si="35"/>
        <v>6.8781167700000007E-2</v>
      </c>
      <c r="R153" s="25">
        <v>8.6700000000000006E-3</v>
      </c>
      <c r="S153" s="25">
        <f t="shared" si="36"/>
        <v>5.170000000000001E-3</v>
      </c>
      <c r="T153" s="25"/>
      <c r="U153" s="25">
        <f t="shared" si="37"/>
        <v>2.9522900000000011E-3</v>
      </c>
      <c r="V153" s="25">
        <f t="shared" si="38"/>
        <v>6.7991238700000026E-2</v>
      </c>
      <c r="W153" s="25">
        <v>6.96E-3</v>
      </c>
      <c r="X153" s="25">
        <f t="shared" si="28"/>
        <v>3.5000000000000001E-3</v>
      </c>
    </row>
    <row r="154" spans="1:24" s="15" customFormat="1">
      <c r="A154" s="18">
        <v>402</v>
      </c>
      <c r="B154" s="25">
        <v>6.8999999999999997E-5</v>
      </c>
      <c r="C154" s="25">
        <v>7.2500000000000004E-3</v>
      </c>
      <c r="D154" s="25">
        <f t="shared" si="26"/>
        <v>3.5455000000000005E-3</v>
      </c>
      <c r="E154" s="25"/>
      <c r="F154" s="25">
        <f t="shared" si="29"/>
        <v>1.9521900000000006E-3</v>
      </c>
      <c r="G154" s="25">
        <f t="shared" si="30"/>
        <v>4.4958935700000015E-2</v>
      </c>
      <c r="H154" s="25">
        <v>1.4999999999999999E-2</v>
      </c>
      <c r="I154" s="25">
        <f t="shared" si="27"/>
        <v>1.12955E-2</v>
      </c>
      <c r="J154" s="25"/>
      <c r="K154" s="25">
        <f t="shared" si="31"/>
        <v>6.9193900000000001E-3</v>
      </c>
      <c r="L154" s="25">
        <f t="shared" si="32"/>
        <v>0.15935355170000001</v>
      </c>
      <c r="M154" s="25">
        <v>7.11E-3</v>
      </c>
      <c r="N154" s="25">
        <f t="shared" si="33"/>
        <v>3.4055000000000001E-3</v>
      </c>
      <c r="O154" s="25"/>
      <c r="P154" s="25">
        <f t="shared" si="34"/>
        <v>2.57209E-3</v>
      </c>
      <c r="Q154" s="25">
        <f t="shared" si="35"/>
        <v>5.9235232700000001E-2</v>
      </c>
      <c r="R154" s="25">
        <v>8.9990000000000001E-3</v>
      </c>
      <c r="S154" s="25">
        <f t="shared" si="36"/>
        <v>5.2945000000000006E-3</v>
      </c>
      <c r="T154" s="25"/>
      <c r="U154" s="25">
        <f t="shared" si="37"/>
        <v>3.0767900000000007E-3</v>
      </c>
      <c r="V154" s="25">
        <f t="shared" si="38"/>
        <v>7.0858473700000021E-2</v>
      </c>
      <c r="W154" s="25">
        <v>7.3400000000000002E-3</v>
      </c>
      <c r="X154" s="25">
        <f t="shared" si="28"/>
        <v>3.7044999999999999E-3</v>
      </c>
    </row>
    <row r="155" spans="1:24" s="15" customFormat="1">
      <c r="A155" s="18">
        <v>403</v>
      </c>
      <c r="B155" s="25">
        <v>-4.0000000000000003E-5</v>
      </c>
      <c r="C155" s="25">
        <v>7.7200000000000003E-3</v>
      </c>
      <c r="D155" s="25">
        <f t="shared" si="26"/>
        <v>4.2750000000000002E-3</v>
      </c>
      <c r="E155" s="25"/>
      <c r="F155" s="25">
        <f t="shared" si="29"/>
        <v>2.6816900000000005E-3</v>
      </c>
      <c r="G155" s="25">
        <f t="shared" si="30"/>
        <v>6.1759320700000016E-2</v>
      </c>
      <c r="H155" s="25">
        <v>1.536E-2</v>
      </c>
      <c r="I155" s="25">
        <f t="shared" si="27"/>
        <v>1.1915E-2</v>
      </c>
      <c r="J155" s="25"/>
      <c r="K155" s="25">
        <f t="shared" si="31"/>
        <v>7.5388900000000003E-3</v>
      </c>
      <c r="L155" s="25">
        <f t="shared" si="32"/>
        <v>0.17362063670000003</v>
      </c>
      <c r="M155" s="25">
        <v>7.43E-3</v>
      </c>
      <c r="N155" s="25">
        <f t="shared" si="33"/>
        <v>3.9849999999999998E-3</v>
      </c>
      <c r="O155" s="25"/>
      <c r="P155" s="25">
        <f t="shared" si="34"/>
        <v>3.1515899999999997E-3</v>
      </c>
      <c r="Q155" s="25">
        <f t="shared" si="35"/>
        <v>7.2581117700000003E-2</v>
      </c>
      <c r="R155" s="25">
        <v>8.5800000000000008E-3</v>
      </c>
      <c r="S155" s="25">
        <f t="shared" si="36"/>
        <v>5.1350000000000007E-3</v>
      </c>
      <c r="T155" s="25"/>
      <c r="U155" s="25">
        <f t="shared" si="37"/>
        <v>2.9172900000000008E-3</v>
      </c>
      <c r="V155" s="25">
        <f t="shared" si="38"/>
        <v>6.7185188700000023E-2</v>
      </c>
      <c r="W155" s="25">
        <v>6.9300000000000004E-3</v>
      </c>
      <c r="X155" s="25">
        <f t="shared" si="28"/>
        <v>3.4450000000000001E-3</v>
      </c>
    </row>
    <row r="156" spans="1:24" s="15" customFormat="1">
      <c r="A156" s="18">
        <v>404</v>
      </c>
      <c r="B156" s="25">
        <v>-2.0000000000000002E-5</v>
      </c>
      <c r="C156" s="25">
        <v>7.2300000000000003E-3</v>
      </c>
      <c r="D156" s="25">
        <f t="shared" si="26"/>
        <v>3.6200000000000004E-3</v>
      </c>
      <c r="E156" s="25"/>
      <c r="F156" s="25">
        <f t="shared" si="29"/>
        <v>2.0266900000000003E-3</v>
      </c>
      <c r="G156" s="25">
        <f t="shared" si="30"/>
        <v>4.6674670700000011E-2</v>
      </c>
      <c r="H156" s="25">
        <v>1.495E-2</v>
      </c>
      <c r="I156" s="25">
        <f t="shared" si="27"/>
        <v>1.1339999999999999E-2</v>
      </c>
      <c r="J156" s="25"/>
      <c r="K156" s="25">
        <f t="shared" si="31"/>
        <v>6.9638899999999995E-3</v>
      </c>
      <c r="L156" s="25">
        <f t="shared" si="32"/>
        <v>0.16037838669999999</v>
      </c>
      <c r="M156" s="25">
        <v>7.4999999999999997E-3</v>
      </c>
      <c r="N156" s="25">
        <f t="shared" si="33"/>
        <v>3.8899999999999998E-3</v>
      </c>
      <c r="O156" s="25"/>
      <c r="P156" s="25">
        <f t="shared" si="34"/>
        <v>3.0565899999999997E-3</v>
      </c>
      <c r="Q156" s="25">
        <f t="shared" si="35"/>
        <v>7.0393267699999998E-2</v>
      </c>
      <c r="R156" s="25">
        <v>8.9990000000000001E-3</v>
      </c>
      <c r="S156" s="25">
        <f t="shared" si="36"/>
        <v>5.3889999999999997E-3</v>
      </c>
      <c r="T156" s="25"/>
      <c r="U156" s="25">
        <f t="shared" si="37"/>
        <v>3.1712899999999998E-3</v>
      </c>
      <c r="V156" s="25">
        <f t="shared" si="38"/>
        <v>7.3034808699999995E-2</v>
      </c>
      <c r="W156" s="25">
        <v>7.2399999999999999E-3</v>
      </c>
      <c r="X156" s="25">
        <f t="shared" si="28"/>
        <v>3.6099999999999999E-3</v>
      </c>
    </row>
    <row r="157" spans="1:24" s="15" customFormat="1">
      <c r="A157" s="18">
        <v>405</v>
      </c>
      <c r="B157" s="25">
        <v>2.0000000000000002E-5</v>
      </c>
      <c r="C157" s="25">
        <v>7.5599999999999999E-3</v>
      </c>
      <c r="D157" s="25">
        <f t="shared" si="26"/>
        <v>4.1749999999999999E-3</v>
      </c>
      <c r="E157" s="25"/>
      <c r="F157" s="25">
        <f t="shared" si="29"/>
        <v>2.5816900000000002E-3</v>
      </c>
      <c r="G157" s="25">
        <f t="shared" si="30"/>
        <v>5.9456320700000009E-2</v>
      </c>
      <c r="H157" s="25">
        <v>1.5299999999999999E-2</v>
      </c>
      <c r="I157" s="25">
        <f t="shared" si="27"/>
        <v>1.1914999999999999E-2</v>
      </c>
      <c r="J157" s="25"/>
      <c r="K157" s="25">
        <f t="shared" si="31"/>
        <v>7.5388899999999986E-3</v>
      </c>
      <c r="L157" s="25">
        <f t="shared" si="32"/>
        <v>0.17362063669999997</v>
      </c>
      <c r="M157" s="25">
        <v>6.6E-3</v>
      </c>
      <c r="N157" s="25">
        <f t="shared" si="33"/>
        <v>3.215E-3</v>
      </c>
      <c r="O157" s="25"/>
      <c r="P157" s="25">
        <f t="shared" si="34"/>
        <v>2.3815899999999998E-3</v>
      </c>
      <c r="Q157" s="25">
        <f t="shared" si="35"/>
        <v>5.4848017700000001E-2</v>
      </c>
      <c r="R157" s="25">
        <v>8.2000000000000007E-3</v>
      </c>
      <c r="S157" s="25">
        <f t="shared" si="36"/>
        <v>4.8150000000000007E-3</v>
      </c>
      <c r="T157" s="25"/>
      <c r="U157" s="25">
        <f t="shared" si="37"/>
        <v>2.5972900000000008E-3</v>
      </c>
      <c r="V157" s="25">
        <f t="shared" si="38"/>
        <v>5.9815588700000019E-2</v>
      </c>
      <c r="W157" s="25">
        <v>6.7499999999999999E-3</v>
      </c>
      <c r="X157" s="25">
        <f t="shared" si="28"/>
        <v>3.385E-3</v>
      </c>
    </row>
    <row r="158" spans="1:24" s="15" customFormat="1">
      <c r="A158" s="18">
        <v>406</v>
      </c>
      <c r="B158" s="25">
        <v>6.8999999999999997E-5</v>
      </c>
      <c r="C158" s="25">
        <v>6.9199999999999999E-3</v>
      </c>
      <c r="D158" s="25">
        <f t="shared" si="26"/>
        <v>3.2504999999999999E-3</v>
      </c>
      <c r="E158" s="25"/>
      <c r="F158" s="25">
        <f t="shared" si="29"/>
        <v>1.65719E-3</v>
      </c>
      <c r="G158" s="25">
        <f t="shared" si="30"/>
        <v>3.8165085700000004E-2</v>
      </c>
      <c r="H158" s="25">
        <v>1.443E-2</v>
      </c>
      <c r="I158" s="25">
        <f t="shared" si="27"/>
        <v>1.0760499999999999E-2</v>
      </c>
      <c r="J158" s="25"/>
      <c r="K158" s="25">
        <f t="shared" si="31"/>
        <v>6.3843899999999993E-3</v>
      </c>
      <c r="L158" s="25">
        <f t="shared" si="32"/>
        <v>0.14703250169999998</v>
      </c>
      <c r="M158" s="25">
        <v>7.3200000000000001E-3</v>
      </c>
      <c r="N158" s="25">
        <f t="shared" si="33"/>
        <v>3.6505000000000001E-3</v>
      </c>
      <c r="O158" s="25"/>
      <c r="P158" s="25">
        <f t="shared" si="34"/>
        <v>2.81709E-3</v>
      </c>
      <c r="Q158" s="25">
        <f t="shared" si="35"/>
        <v>6.4877582700000005E-2</v>
      </c>
      <c r="R158" s="25">
        <v>8.8690000000000001E-3</v>
      </c>
      <c r="S158" s="25">
        <f t="shared" si="36"/>
        <v>5.1995000000000001E-3</v>
      </c>
      <c r="T158" s="25"/>
      <c r="U158" s="25">
        <f t="shared" si="37"/>
        <v>2.9817900000000002E-3</v>
      </c>
      <c r="V158" s="25">
        <f t="shared" si="38"/>
        <v>6.8670623700000002E-2</v>
      </c>
      <c r="W158" s="25">
        <v>7.2700000000000004E-3</v>
      </c>
      <c r="X158" s="25">
        <f t="shared" si="28"/>
        <v>3.6695E-3</v>
      </c>
    </row>
    <row r="159" spans="1:24" s="15" customFormat="1">
      <c r="A159" s="18">
        <v>407</v>
      </c>
      <c r="B159" s="25">
        <v>-1E-4</v>
      </c>
      <c r="C159" s="25">
        <v>7.43E-3</v>
      </c>
      <c r="D159" s="25">
        <f t="shared" si="26"/>
        <v>4.1700000000000001E-3</v>
      </c>
      <c r="E159" s="25"/>
      <c r="F159" s="25">
        <f t="shared" si="29"/>
        <v>2.5766900000000004E-3</v>
      </c>
      <c r="G159" s="25">
        <f t="shared" si="30"/>
        <v>5.9341170700000015E-2</v>
      </c>
      <c r="H159" s="25">
        <v>1.5010000000000001E-2</v>
      </c>
      <c r="I159" s="25">
        <f t="shared" si="27"/>
        <v>1.175E-2</v>
      </c>
      <c r="J159" s="25"/>
      <c r="K159" s="25">
        <f t="shared" si="31"/>
        <v>7.3738900000000001E-3</v>
      </c>
      <c r="L159" s="25">
        <f t="shared" si="32"/>
        <v>0.1698206867</v>
      </c>
      <c r="M159" s="25">
        <v>7.0400000000000003E-3</v>
      </c>
      <c r="N159" s="25">
        <f t="shared" si="33"/>
        <v>3.7800000000000004E-3</v>
      </c>
      <c r="O159" s="25"/>
      <c r="P159" s="25">
        <f t="shared" si="34"/>
        <v>2.9465900000000002E-3</v>
      </c>
      <c r="Q159" s="25">
        <f t="shared" si="35"/>
        <v>6.785996770000001E-2</v>
      </c>
      <c r="R159" s="25">
        <v>8.2799999999999992E-3</v>
      </c>
      <c r="S159" s="25">
        <f t="shared" si="36"/>
        <v>5.0199999999999993E-3</v>
      </c>
      <c r="T159" s="25"/>
      <c r="U159" s="25">
        <f t="shared" si="37"/>
        <v>2.8022899999999994E-3</v>
      </c>
      <c r="V159" s="25">
        <f t="shared" si="38"/>
        <v>6.4536738699999985E-2</v>
      </c>
      <c r="W159" s="25">
        <v>6.62E-3</v>
      </c>
      <c r="X159" s="25">
        <f t="shared" si="28"/>
        <v>3.2599999999999999E-3</v>
      </c>
    </row>
    <row r="160" spans="1:24" s="15" customFormat="1">
      <c r="A160" s="18">
        <v>408</v>
      </c>
      <c r="B160" s="25">
        <v>-8.0000000000000007E-5</v>
      </c>
      <c r="C160" s="25">
        <v>6.9499999999999996E-3</v>
      </c>
      <c r="D160" s="25">
        <f t="shared" si="26"/>
        <v>3.4349999999999997E-3</v>
      </c>
      <c r="E160" s="25"/>
      <c r="F160" s="25">
        <f t="shared" si="29"/>
        <v>1.8416899999999998E-3</v>
      </c>
      <c r="G160" s="25">
        <f t="shared" si="30"/>
        <v>4.2414120699999995E-2</v>
      </c>
      <c r="H160" s="25">
        <v>1.4449999999999999E-2</v>
      </c>
      <c r="I160" s="25">
        <f t="shared" si="27"/>
        <v>1.0935E-2</v>
      </c>
      <c r="J160" s="25"/>
      <c r="K160" s="25">
        <f t="shared" si="31"/>
        <v>6.5588900000000004E-3</v>
      </c>
      <c r="L160" s="25">
        <f t="shared" si="32"/>
        <v>0.15105123670000001</v>
      </c>
      <c r="M160" s="25">
        <v>7.11E-3</v>
      </c>
      <c r="N160" s="25">
        <f t="shared" si="33"/>
        <v>3.5950000000000001E-3</v>
      </c>
      <c r="O160" s="25"/>
      <c r="P160" s="25">
        <f t="shared" si="34"/>
        <v>2.76159E-3</v>
      </c>
      <c r="Q160" s="25">
        <f t="shared" si="35"/>
        <v>6.3599417700000008E-2</v>
      </c>
      <c r="R160" s="25">
        <v>8.5199999999999998E-3</v>
      </c>
      <c r="S160" s="25">
        <f t="shared" si="36"/>
        <v>5.0049999999999999E-3</v>
      </c>
      <c r="T160" s="25"/>
      <c r="U160" s="25">
        <f t="shared" si="37"/>
        <v>2.78729E-3</v>
      </c>
      <c r="V160" s="25">
        <f t="shared" si="38"/>
        <v>6.4191288700000002E-2</v>
      </c>
      <c r="W160" s="25">
        <v>7.11E-3</v>
      </c>
      <c r="X160" s="25">
        <f t="shared" si="28"/>
        <v>3.5149999999999999E-3</v>
      </c>
    </row>
    <row r="161" spans="1:24" s="15" customFormat="1">
      <c r="A161" s="18">
        <v>409</v>
      </c>
      <c r="B161" s="25">
        <v>-6.0000000000000002E-5</v>
      </c>
      <c r="C161" s="25">
        <v>7.3299999999999997E-3</v>
      </c>
      <c r="D161" s="25">
        <f t="shared" si="26"/>
        <v>4.0749999999999996E-3</v>
      </c>
      <c r="E161" s="25"/>
      <c r="F161" s="25">
        <f t="shared" si="29"/>
        <v>2.4816899999999999E-3</v>
      </c>
      <c r="G161" s="25">
        <f t="shared" si="30"/>
        <v>5.7153320700000003E-2</v>
      </c>
      <c r="H161" s="25">
        <v>1.474E-2</v>
      </c>
      <c r="I161" s="25">
        <f t="shared" si="27"/>
        <v>1.1484999999999999E-2</v>
      </c>
      <c r="J161" s="25"/>
      <c r="K161" s="25">
        <f t="shared" si="31"/>
        <v>7.1088899999999988E-3</v>
      </c>
      <c r="L161" s="25">
        <f t="shared" si="32"/>
        <v>0.16371773669999998</v>
      </c>
      <c r="M161" s="25">
        <v>7.0099999999999997E-3</v>
      </c>
      <c r="N161" s="25">
        <f t="shared" si="33"/>
        <v>3.7549999999999997E-3</v>
      </c>
      <c r="O161" s="25"/>
      <c r="P161" s="25">
        <f t="shared" si="34"/>
        <v>2.9215899999999995E-3</v>
      </c>
      <c r="Q161" s="25">
        <f t="shared" si="35"/>
        <v>6.7284217699999996E-2</v>
      </c>
      <c r="R161" s="25">
        <v>8.2789999999999999E-3</v>
      </c>
      <c r="S161" s="25">
        <f t="shared" si="36"/>
        <v>5.0239999999999998E-3</v>
      </c>
      <c r="T161" s="25"/>
      <c r="U161" s="25">
        <f t="shared" si="37"/>
        <v>2.8062899999999999E-3</v>
      </c>
      <c r="V161" s="25">
        <f t="shared" si="38"/>
        <v>6.46288587E-2</v>
      </c>
      <c r="W161" s="25">
        <v>6.5700000000000003E-3</v>
      </c>
      <c r="X161" s="25">
        <f t="shared" si="28"/>
        <v>3.2550000000000001E-3</v>
      </c>
    </row>
    <row r="162" spans="1:24" s="15" customFormat="1">
      <c r="A162" s="18">
        <v>410</v>
      </c>
      <c r="B162" s="25">
        <v>-4.0000000000000003E-5</v>
      </c>
      <c r="C162" s="25">
        <v>6.7299999999999999E-3</v>
      </c>
      <c r="D162" s="25">
        <f t="shared" si="26"/>
        <v>3.2499999999999999E-3</v>
      </c>
      <c r="E162" s="25"/>
      <c r="F162" s="25">
        <f t="shared" si="29"/>
        <v>1.6566899999999999E-3</v>
      </c>
      <c r="G162" s="25">
        <f t="shared" si="30"/>
        <v>3.81535707E-2</v>
      </c>
      <c r="H162" s="25">
        <v>1.422E-2</v>
      </c>
      <c r="I162" s="25">
        <f t="shared" si="27"/>
        <v>1.074E-2</v>
      </c>
      <c r="J162" s="25"/>
      <c r="K162" s="25">
        <f t="shared" si="31"/>
        <v>6.3638899999999997E-3</v>
      </c>
      <c r="L162" s="25">
        <f t="shared" si="32"/>
        <v>0.14656038669999999</v>
      </c>
      <c r="M162" s="25">
        <v>7.0299999999999998E-3</v>
      </c>
      <c r="N162" s="25">
        <f t="shared" si="33"/>
        <v>3.5499999999999998E-3</v>
      </c>
      <c r="O162" s="25"/>
      <c r="P162" s="25">
        <f t="shared" si="34"/>
        <v>2.7165899999999996E-3</v>
      </c>
      <c r="Q162" s="25">
        <f t="shared" si="35"/>
        <v>6.2563067699999989E-2</v>
      </c>
      <c r="R162" s="25">
        <v>8.5500000000000003E-3</v>
      </c>
      <c r="S162" s="25">
        <f t="shared" si="36"/>
        <v>5.0699999999999999E-3</v>
      </c>
      <c r="T162" s="25"/>
      <c r="U162" s="25">
        <f t="shared" si="37"/>
        <v>2.8522899999999999E-3</v>
      </c>
      <c r="V162" s="25">
        <f t="shared" si="38"/>
        <v>6.5688238699999998E-2</v>
      </c>
      <c r="W162" s="25">
        <v>7.0000000000000001E-3</v>
      </c>
      <c r="X162" s="25">
        <f t="shared" si="28"/>
        <v>3.48E-3</v>
      </c>
    </row>
    <row r="163" spans="1:24" s="15" customFormat="1">
      <c r="A163" s="18">
        <v>411</v>
      </c>
      <c r="B163" s="25">
        <v>-6.8999999999999997E-5</v>
      </c>
      <c r="C163" s="25">
        <v>7.26E-3</v>
      </c>
      <c r="D163" s="25">
        <f t="shared" si="26"/>
        <v>4.0295000000000001E-3</v>
      </c>
      <c r="E163" s="25"/>
      <c r="F163" s="25">
        <f t="shared" si="29"/>
        <v>2.4361900000000004E-3</v>
      </c>
      <c r="G163" s="25">
        <f t="shared" si="30"/>
        <v>5.6105455700000015E-2</v>
      </c>
      <c r="H163" s="25">
        <v>1.456E-2</v>
      </c>
      <c r="I163" s="25">
        <f t="shared" si="27"/>
        <v>1.1329499999999999E-2</v>
      </c>
      <c r="J163" s="25"/>
      <c r="K163" s="25">
        <f t="shared" si="31"/>
        <v>6.9533899999999994E-3</v>
      </c>
      <c r="L163" s="25">
        <f t="shared" si="32"/>
        <v>0.16013657170000001</v>
      </c>
      <c r="M163" s="25">
        <v>6.9899999999999997E-3</v>
      </c>
      <c r="N163" s="25">
        <f t="shared" si="33"/>
        <v>3.7594999999999994E-3</v>
      </c>
      <c r="O163" s="25"/>
      <c r="P163" s="25">
        <f t="shared" si="34"/>
        <v>2.9260899999999992E-3</v>
      </c>
      <c r="Q163" s="25">
        <f t="shared" si="35"/>
        <v>6.7387852699999987E-2</v>
      </c>
      <c r="R163" s="25">
        <v>8.1399999999999997E-3</v>
      </c>
      <c r="S163" s="25">
        <f t="shared" si="36"/>
        <v>4.9094999999999989E-3</v>
      </c>
      <c r="T163" s="25"/>
      <c r="U163" s="25">
        <f t="shared" si="37"/>
        <v>2.691789999999999E-3</v>
      </c>
      <c r="V163" s="25">
        <f t="shared" si="38"/>
        <v>6.1991923699999979E-2</v>
      </c>
      <c r="W163" s="25">
        <v>6.5300000000000002E-3</v>
      </c>
      <c r="X163" s="25">
        <f t="shared" si="28"/>
        <v>3.2305000000000003E-3</v>
      </c>
    </row>
    <row r="164" spans="1:24" s="15" customFormat="1">
      <c r="A164" s="18">
        <v>412</v>
      </c>
      <c r="B164" s="25">
        <v>6.0000000000000002E-5</v>
      </c>
      <c r="C164" s="25">
        <v>6.8199999999999997E-3</v>
      </c>
      <c r="D164" s="25">
        <f t="shared" si="26"/>
        <v>3.3799999999999998E-3</v>
      </c>
      <c r="E164" s="25"/>
      <c r="F164" s="25">
        <f t="shared" si="29"/>
        <v>1.7866899999999998E-3</v>
      </c>
      <c r="G164" s="25">
        <f t="shared" si="30"/>
        <v>4.1147470700000001E-2</v>
      </c>
      <c r="H164" s="25">
        <v>1.4160000000000001E-2</v>
      </c>
      <c r="I164" s="25">
        <f t="shared" si="27"/>
        <v>1.072E-2</v>
      </c>
      <c r="J164" s="25"/>
      <c r="K164" s="25">
        <f t="shared" si="31"/>
        <v>6.3438900000000005E-3</v>
      </c>
      <c r="L164" s="25">
        <f t="shared" si="32"/>
        <v>0.14609978670000001</v>
      </c>
      <c r="M164" s="25">
        <v>6.8999999999999999E-3</v>
      </c>
      <c r="N164" s="25">
        <f t="shared" si="33"/>
        <v>3.46E-3</v>
      </c>
      <c r="O164" s="25"/>
      <c r="P164" s="25">
        <f t="shared" si="34"/>
        <v>2.6265899999999998E-3</v>
      </c>
      <c r="Q164" s="25">
        <f t="shared" si="35"/>
        <v>6.0490367699999999E-2</v>
      </c>
      <c r="R164" s="25">
        <v>8.5500000000000003E-3</v>
      </c>
      <c r="S164" s="25">
        <f t="shared" si="36"/>
        <v>5.11E-3</v>
      </c>
      <c r="T164" s="25"/>
      <c r="U164" s="25">
        <f t="shared" si="37"/>
        <v>2.8922900000000001E-3</v>
      </c>
      <c r="V164" s="25">
        <f t="shared" si="38"/>
        <v>6.6609438700000009E-2</v>
      </c>
      <c r="W164" s="25">
        <v>6.8199999999999997E-3</v>
      </c>
      <c r="X164" s="25">
        <f t="shared" si="28"/>
        <v>3.4399999999999999E-3</v>
      </c>
    </row>
    <row r="165" spans="1:24" s="15" customFormat="1">
      <c r="A165" s="18">
        <v>413</v>
      </c>
      <c r="B165" s="25">
        <v>-3.0000000000000001E-5</v>
      </c>
      <c r="C165" s="25">
        <v>7.0400000000000003E-3</v>
      </c>
      <c r="D165" s="25">
        <f t="shared" si="26"/>
        <v>3.8649999999999999E-3</v>
      </c>
      <c r="E165" s="25"/>
      <c r="F165" s="25">
        <f t="shared" si="29"/>
        <v>2.2716899999999998E-3</v>
      </c>
      <c r="G165" s="25">
        <f t="shared" si="30"/>
        <v>5.2317020700000001E-2</v>
      </c>
      <c r="H165" s="25">
        <v>1.4279999999999999E-2</v>
      </c>
      <c r="I165" s="25">
        <f t="shared" si="27"/>
        <v>1.1104999999999999E-2</v>
      </c>
      <c r="J165" s="25"/>
      <c r="K165" s="25">
        <f t="shared" si="31"/>
        <v>6.7288899999999987E-3</v>
      </c>
      <c r="L165" s="25">
        <f t="shared" si="32"/>
        <v>0.15496633669999998</v>
      </c>
      <c r="M165" s="25">
        <v>6.7600000000000004E-3</v>
      </c>
      <c r="N165" s="25">
        <f t="shared" si="33"/>
        <v>3.5850000000000001E-3</v>
      </c>
      <c r="O165" s="25"/>
      <c r="P165" s="25">
        <f t="shared" si="34"/>
        <v>2.7515899999999999E-3</v>
      </c>
      <c r="Q165" s="25">
        <f t="shared" si="35"/>
        <v>6.3369117700000005E-2</v>
      </c>
      <c r="R165" s="25">
        <v>8.0000000000000002E-3</v>
      </c>
      <c r="S165" s="25">
        <f t="shared" si="36"/>
        <v>4.8249999999999994E-3</v>
      </c>
      <c r="T165" s="25"/>
      <c r="U165" s="25">
        <f t="shared" si="37"/>
        <v>2.6072899999999995E-3</v>
      </c>
      <c r="V165" s="25">
        <f t="shared" si="38"/>
        <v>6.0045888699999994E-2</v>
      </c>
      <c r="W165" s="25">
        <v>6.3800000000000003E-3</v>
      </c>
      <c r="X165" s="25">
        <f t="shared" si="28"/>
        <v>3.1750000000000003E-3</v>
      </c>
    </row>
    <row r="166" spans="1:24" s="15" customFormat="1">
      <c r="A166" s="18">
        <v>414</v>
      </c>
      <c r="B166" s="25">
        <v>-6.0000000000000002E-5</v>
      </c>
      <c r="C166" s="25">
        <v>6.7799999999999996E-3</v>
      </c>
      <c r="D166" s="25">
        <f t="shared" si="26"/>
        <v>3.4449999999999997E-3</v>
      </c>
      <c r="E166" s="25"/>
      <c r="F166" s="25">
        <f t="shared" si="29"/>
        <v>1.8516899999999998E-3</v>
      </c>
      <c r="G166" s="25">
        <f t="shared" si="30"/>
        <v>4.2644420699999998E-2</v>
      </c>
      <c r="H166" s="25">
        <v>1.404E-2</v>
      </c>
      <c r="I166" s="25">
        <f t="shared" si="27"/>
        <v>1.0705000000000001E-2</v>
      </c>
      <c r="J166" s="25"/>
      <c r="K166" s="25">
        <f t="shared" si="31"/>
        <v>6.3288900000000011E-3</v>
      </c>
      <c r="L166" s="25">
        <f t="shared" si="32"/>
        <v>0.14575433670000004</v>
      </c>
      <c r="M166" s="25">
        <v>6.8700000000000002E-3</v>
      </c>
      <c r="N166" s="25">
        <f t="shared" si="33"/>
        <v>3.5350000000000004E-3</v>
      </c>
      <c r="O166" s="25"/>
      <c r="P166" s="25">
        <f t="shared" si="34"/>
        <v>2.7015900000000002E-3</v>
      </c>
      <c r="Q166" s="25">
        <f t="shared" si="35"/>
        <v>6.2217617700000005E-2</v>
      </c>
      <c r="R166" s="25">
        <v>8.3700000000000007E-3</v>
      </c>
      <c r="S166" s="25">
        <f t="shared" si="36"/>
        <v>5.0350000000000013E-3</v>
      </c>
      <c r="T166" s="25"/>
      <c r="U166" s="25">
        <f t="shared" si="37"/>
        <v>2.8172900000000014E-3</v>
      </c>
      <c r="V166" s="25">
        <f t="shared" si="38"/>
        <v>6.4882188700000037E-2</v>
      </c>
      <c r="W166" s="25">
        <v>6.7299999999999999E-3</v>
      </c>
      <c r="X166" s="25">
        <f t="shared" si="28"/>
        <v>3.3349999999999999E-3</v>
      </c>
    </row>
    <row r="167" spans="1:24" s="15" customFormat="1">
      <c r="A167" s="18">
        <v>415</v>
      </c>
      <c r="B167" s="25">
        <v>-1.6000000000000001E-4</v>
      </c>
      <c r="C167" s="25">
        <v>7.1000000000000004E-3</v>
      </c>
      <c r="D167" s="25">
        <f t="shared" si="26"/>
        <v>4.0250000000000008E-3</v>
      </c>
      <c r="E167" s="25"/>
      <c r="F167" s="25">
        <f t="shared" si="29"/>
        <v>2.4316900000000011E-3</v>
      </c>
      <c r="G167" s="25">
        <f t="shared" si="30"/>
        <v>5.6001820700000031E-2</v>
      </c>
      <c r="H167" s="25">
        <v>1.421E-2</v>
      </c>
      <c r="I167" s="25">
        <f t="shared" si="27"/>
        <v>1.1135000000000001E-2</v>
      </c>
      <c r="J167" s="25"/>
      <c r="K167" s="25">
        <f t="shared" si="31"/>
        <v>6.7588900000000009E-3</v>
      </c>
      <c r="L167" s="25">
        <f t="shared" si="32"/>
        <v>0.15565723670000003</v>
      </c>
      <c r="M167" s="25">
        <v>6.6800000000000002E-3</v>
      </c>
      <c r="N167" s="25">
        <f t="shared" si="33"/>
        <v>3.6050000000000006E-3</v>
      </c>
      <c r="O167" s="25"/>
      <c r="P167" s="25">
        <f t="shared" si="34"/>
        <v>2.7715900000000004E-3</v>
      </c>
      <c r="Q167" s="25">
        <f t="shared" si="35"/>
        <v>6.382971770000001E-2</v>
      </c>
      <c r="R167" s="25">
        <v>7.8300000000000002E-3</v>
      </c>
      <c r="S167" s="25">
        <f t="shared" si="36"/>
        <v>4.7550000000000005E-3</v>
      </c>
      <c r="T167" s="25"/>
      <c r="U167" s="25">
        <f t="shared" si="37"/>
        <v>2.5372900000000006E-3</v>
      </c>
      <c r="V167" s="25">
        <f t="shared" si="38"/>
        <v>5.8433788700000017E-2</v>
      </c>
      <c r="W167" s="25">
        <v>6.3099999999999996E-3</v>
      </c>
      <c r="X167" s="25">
        <f t="shared" si="28"/>
        <v>3.0749999999999996E-3</v>
      </c>
    </row>
    <row r="168" spans="1:24" s="15" customFormat="1">
      <c r="A168" s="18">
        <v>416</v>
      </c>
      <c r="B168" s="25">
        <v>9.0000000000000006E-5</v>
      </c>
      <c r="C168" s="25">
        <v>6.7299999999999999E-3</v>
      </c>
      <c r="D168" s="25">
        <f t="shared" si="26"/>
        <v>3.3400000000000001E-3</v>
      </c>
      <c r="E168" s="25"/>
      <c r="F168" s="25">
        <f t="shared" si="29"/>
        <v>1.7466900000000002E-3</v>
      </c>
      <c r="G168" s="25">
        <f t="shared" si="30"/>
        <v>4.0226270700000004E-2</v>
      </c>
      <c r="H168" s="25">
        <v>1.3820000000000001E-2</v>
      </c>
      <c r="I168" s="25">
        <f t="shared" si="27"/>
        <v>1.0430000000000002E-2</v>
      </c>
      <c r="J168" s="25"/>
      <c r="K168" s="25">
        <f t="shared" si="31"/>
        <v>6.0538900000000019E-3</v>
      </c>
      <c r="L168" s="25">
        <f t="shared" si="32"/>
        <v>0.13942108670000006</v>
      </c>
      <c r="M168" s="25">
        <v>6.3E-3</v>
      </c>
      <c r="N168" s="25">
        <f t="shared" si="33"/>
        <v>2.9100000000000003E-3</v>
      </c>
      <c r="O168" s="25"/>
      <c r="P168" s="25">
        <f t="shared" si="34"/>
        <v>2.0765900000000001E-3</v>
      </c>
      <c r="Q168" s="25">
        <f t="shared" si="35"/>
        <v>4.7823867700000008E-2</v>
      </c>
      <c r="R168" s="25">
        <v>8.2100000000000003E-3</v>
      </c>
      <c r="S168" s="25">
        <f t="shared" si="36"/>
        <v>4.8200000000000005E-3</v>
      </c>
      <c r="T168" s="25"/>
      <c r="U168" s="25">
        <f t="shared" si="37"/>
        <v>2.6022900000000006E-3</v>
      </c>
      <c r="V168" s="25">
        <f t="shared" si="38"/>
        <v>5.9930738700000014E-2</v>
      </c>
      <c r="W168" s="25">
        <v>6.6899999999999998E-3</v>
      </c>
      <c r="X168" s="25">
        <f t="shared" si="28"/>
        <v>3.3899999999999998E-3</v>
      </c>
    </row>
    <row r="169" spans="1:24" s="15" customFormat="1">
      <c r="A169" s="18">
        <v>417</v>
      </c>
      <c r="B169" s="25">
        <v>-8.0000000000000007E-5</v>
      </c>
      <c r="C169" s="25">
        <v>6.8599999999999998E-3</v>
      </c>
      <c r="D169" s="25">
        <f t="shared" si="26"/>
        <v>3.7649999999999997E-3</v>
      </c>
      <c r="E169" s="25"/>
      <c r="F169" s="25">
        <f t="shared" si="29"/>
        <v>2.1716899999999996E-3</v>
      </c>
      <c r="G169" s="25">
        <f t="shared" si="30"/>
        <v>5.0014020699999995E-2</v>
      </c>
      <c r="H169" s="25">
        <v>1.391E-2</v>
      </c>
      <c r="I169" s="25">
        <f t="shared" si="27"/>
        <v>1.0815E-2</v>
      </c>
      <c r="J169" s="25"/>
      <c r="K169" s="25">
        <f t="shared" si="31"/>
        <v>6.4388900000000001E-3</v>
      </c>
      <c r="L169" s="25">
        <f t="shared" si="32"/>
        <v>0.1482876367</v>
      </c>
      <c r="M169" s="25">
        <v>6.6E-3</v>
      </c>
      <c r="N169" s="25">
        <f t="shared" si="33"/>
        <v>3.5049999999999999E-3</v>
      </c>
      <c r="O169" s="25"/>
      <c r="P169" s="25">
        <f t="shared" si="34"/>
        <v>2.6715899999999997E-3</v>
      </c>
      <c r="Q169" s="25">
        <f t="shared" si="35"/>
        <v>6.1526717699999997E-2</v>
      </c>
      <c r="R169" s="25">
        <v>7.7999999999999996E-3</v>
      </c>
      <c r="S169" s="25">
        <f t="shared" si="36"/>
        <v>4.7049999999999991E-3</v>
      </c>
      <c r="T169" s="25"/>
      <c r="U169" s="25">
        <f t="shared" si="37"/>
        <v>2.4872899999999992E-3</v>
      </c>
      <c r="V169" s="25">
        <f t="shared" si="38"/>
        <v>5.7282288699999982E-2</v>
      </c>
      <c r="W169" s="25">
        <v>6.2700000000000004E-3</v>
      </c>
      <c r="X169" s="25">
        <f t="shared" si="28"/>
        <v>3.0950000000000001E-3</v>
      </c>
    </row>
    <row r="170" spans="1:24" s="15" customFormat="1">
      <c r="A170" s="18">
        <v>418</v>
      </c>
      <c r="B170" s="25">
        <v>-1.0000000000000001E-5</v>
      </c>
      <c r="C170" s="25">
        <v>6.62E-3</v>
      </c>
      <c r="D170" s="25">
        <f t="shared" si="26"/>
        <v>3.4099999999999998E-3</v>
      </c>
      <c r="E170" s="25"/>
      <c r="F170" s="25">
        <f t="shared" si="29"/>
        <v>1.8166899999999999E-3</v>
      </c>
      <c r="G170" s="25">
        <f t="shared" si="30"/>
        <v>4.1838370700000002E-2</v>
      </c>
      <c r="H170" s="25">
        <v>1.3610000000000001E-2</v>
      </c>
      <c r="I170" s="25">
        <f t="shared" si="27"/>
        <v>1.04E-2</v>
      </c>
      <c r="J170" s="25"/>
      <c r="K170" s="25">
        <f t="shared" si="31"/>
        <v>6.0238899999999996E-3</v>
      </c>
      <c r="L170" s="25">
        <f t="shared" si="32"/>
        <v>0.13873018670000001</v>
      </c>
      <c r="M170" s="25">
        <v>6.6400000000000001E-3</v>
      </c>
      <c r="N170" s="25">
        <f t="shared" si="33"/>
        <v>3.4299999999999999E-3</v>
      </c>
      <c r="O170" s="25"/>
      <c r="P170" s="25">
        <f t="shared" si="34"/>
        <v>2.5965899999999997E-3</v>
      </c>
      <c r="Q170" s="25">
        <f t="shared" si="35"/>
        <v>5.9799467699999997E-2</v>
      </c>
      <c r="R170" s="25">
        <v>8.1600000000000006E-3</v>
      </c>
      <c r="S170" s="25">
        <f t="shared" si="36"/>
        <v>4.9500000000000004E-3</v>
      </c>
      <c r="T170" s="25"/>
      <c r="U170" s="25">
        <f t="shared" si="37"/>
        <v>2.7322900000000005E-3</v>
      </c>
      <c r="V170" s="25">
        <f t="shared" si="38"/>
        <v>6.2924638700000021E-2</v>
      </c>
      <c r="W170" s="25">
        <v>6.43E-3</v>
      </c>
      <c r="X170" s="25">
        <f t="shared" si="28"/>
        <v>3.2100000000000002E-3</v>
      </c>
    </row>
    <row r="171" spans="1:24" s="15" customFormat="1">
      <c r="A171" s="18">
        <v>419</v>
      </c>
      <c r="B171" s="25">
        <v>4.0000000000000003E-5</v>
      </c>
      <c r="C171" s="25">
        <v>6.8700000000000002E-3</v>
      </c>
      <c r="D171" s="25">
        <f t="shared" si="26"/>
        <v>3.8E-3</v>
      </c>
      <c r="E171" s="25"/>
      <c r="F171" s="25">
        <f t="shared" si="29"/>
        <v>2.2066899999999999E-3</v>
      </c>
      <c r="G171" s="25">
        <f t="shared" si="30"/>
        <v>5.0820070699999997E-2</v>
      </c>
      <c r="H171" s="25">
        <v>1.379E-2</v>
      </c>
      <c r="I171" s="25">
        <f t="shared" si="27"/>
        <v>1.072E-2</v>
      </c>
      <c r="J171" s="25"/>
      <c r="K171" s="25">
        <f t="shared" si="31"/>
        <v>6.3438900000000005E-3</v>
      </c>
      <c r="L171" s="25">
        <f t="shared" si="32"/>
        <v>0.14609978670000001</v>
      </c>
      <c r="M171" s="25">
        <v>6.45E-3</v>
      </c>
      <c r="N171" s="25">
        <f t="shared" si="33"/>
        <v>3.3799999999999998E-3</v>
      </c>
      <c r="O171" s="25"/>
      <c r="P171" s="25">
        <f t="shared" si="34"/>
        <v>2.5465899999999996E-3</v>
      </c>
      <c r="Q171" s="25">
        <f t="shared" si="35"/>
        <v>5.8647967699999991E-2</v>
      </c>
      <c r="R171" s="25">
        <v>7.8100000000000001E-3</v>
      </c>
      <c r="S171" s="25">
        <f t="shared" si="36"/>
        <v>4.7399999999999994E-3</v>
      </c>
      <c r="T171" s="25"/>
      <c r="U171" s="25">
        <f t="shared" si="37"/>
        <v>2.5222899999999995E-3</v>
      </c>
      <c r="V171" s="25">
        <f t="shared" si="38"/>
        <v>5.8088338699999992E-2</v>
      </c>
      <c r="W171" s="25">
        <v>6.1000000000000004E-3</v>
      </c>
      <c r="X171" s="25">
        <f t="shared" si="28"/>
        <v>3.0700000000000002E-3</v>
      </c>
    </row>
    <row r="172" spans="1:24" s="15" customFormat="1">
      <c r="A172" s="18">
        <v>420</v>
      </c>
      <c r="B172" s="25">
        <v>1.3999999999999999E-4</v>
      </c>
      <c r="C172" s="25">
        <v>6.5399999999999998E-3</v>
      </c>
      <c r="D172" s="25">
        <f t="shared" si="26"/>
        <v>3.2799999999999995E-3</v>
      </c>
      <c r="E172" s="25"/>
      <c r="F172" s="25">
        <f t="shared" si="29"/>
        <v>1.6866899999999996E-3</v>
      </c>
      <c r="G172" s="25">
        <f t="shared" si="30"/>
        <v>3.8844470699999994E-2</v>
      </c>
      <c r="H172" s="25">
        <v>1.3339999999999999E-2</v>
      </c>
      <c r="I172" s="25">
        <f t="shared" si="27"/>
        <v>1.0079999999999999E-2</v>
      </c>
      <c r="J172" s="25"/>
      <c r="K172" s="25">
        <f t="shared" si="31"/>
        <v>5.7038899999999988E-3</v>
      </c>
      <c r="L172" s="25">
        <f t="shared" si="32"/>
        <v>0.13136058669999998</v>
      </c>
      <c r="M172" s="25">
        <v>6.45E-3</v>
      </c>
      <c r="N172" s="25">
        <f t="shared" si="33"/>
        <v>3.1899999999999997E-3</v>
      </c>
      <c r="O172" s="25"/>
      <c r="P172" s="25">
        <f t="shared" si="34"/>
        <v>2.3565899999999996E-3</v>
      </c>
      <c r="Q172" s="25">
        <f t="shared" si="35"/>
        <v>5.4272267699999995E-2</v>
      </c>
      <c r="R172" s="25">
        <v>8.0400000000000003E-3</v>
      </c>
      <c r="S172" s="25">
        <f t="shared" si="36"/>
        <v>4.7799999999999995E-3</v>
      </c>
      <c r="T172" s="25"/>
      <c r="U172" s="25">
        <f t="shared" si="37"/>
        <v>2.5622899999999996E-3</v>
      </c>
      <c r="V172" s="25">
        <f t="shared" si="38"/>
        <v>5.9009538699999996E-2</v>
      </c>
      <c r="W172" s="25">
        <v>6.3800000000000003E-3</v>
      </c>
      <c r="X172" s="25">
        <f t="shared" si="28"/>
        <v>3.2600000000000003E-3</v>
      </c>
    </row>
    <row r="173" spans="1:24" s="15" customFormat="1">
      <c r="A173" s="18">
        <v>421</v>
      </c>
      <c r="B173" s="25">
        <v>-2.0000000000000002E-5</v>
      </c>
      <c r="C173" s="25">
        <v>6.6600000000000001E-3</v>
      </c>
      <c r="D173" s="25">
        <f t="shared" si="26"/>
        <v>3.7000000000000002E-3</v>
      </c>
      <c r="E173" s="25"/>
      <c r="F173" s="25">
        <f t="shared" si="29"/>
        <v>2.1066900000000005E-3</v>
      </c>
      <c r="G173" s="25">
        <f t="shared" si="30"/>
        <v>4.8517070700000012E-2</v>
      </c>
      <c r="H173" s="25">
        <v>1.3350000000000001E-2</v>
      </c>
      <c r="I173" s="25">
        <f t="shared" si="27"/>
        <v>1.039E-2</v>
      </c>
      <c r="J173" s="25"/>
      <c r="K173" s="25">
        <f t="shared" si="31"/>
        <v>6.01389E-3</v>
      </c>
      <c r="L173" s="25">
        <f t="shared" si="32"/>
        <v>0.13849988670000002</v>
      </c>
      <c r="M173" s="25">
        <v>6.4099999999999999E-3</v>
      </c>
      <c r="N173" s="25">
        <f t="shared" si="33"/>
        <v>3.4499999999999999E-3</v>
      </c>
      <c r="O173" s="25"/>
      <c r="P173" s="25">
        <f t="shared" si="34"/>
        <v>2.6165899999999998E-3</v>
      </c>
      <c r="Q173" s="25">
        <f t="shared" si="35"/>
        <v>6.0260067699999996E-2</v>
      </c>
      <c r="R173" s="25">
        <v>7.5500000000000003E-3</v>
      </c>
      <c r="S173" s="25">
        <f t="shared" si="36"/>
        <v>4.5900000000000003E-3</v>
      </c>
      <c r="T173" s="25"/>
      <c r="U173" s="25">
        <f t="shared" si="37"/>
        <v>2.3722900000000004E-3</v>
      </c>
      <c r="V173" s="25">
        <f t="shared" si="38"/>
        <v>5.4633838700000013E-2</v>
      </c>
      <c r="W173" s="25">
        <v>5.94E-3</v>
      </c>
      <c r="X173" s="25">
        <f t="shared" si="28"/>
        <v>2.96E-3</v>
      </c>
    </row>
    <row r="174" spans="1:24" s="15" customFormat="1">
      <c r="A174" s="18">
        <v>422</v>
      </c>
      <c r="B174" s="25">
        <v>0</v>
      </c>
      <c r="C174" s="25">
        <v>6.2899999999999996E-3</v>
      </c>
      <c r="D174" s="25">
        <f t="shared" si="26"/>
        <v>3.2149999999999995E-3</v>
      </c>
      <c r="E174" s="25"/>
      <c r="F174" s="25">
        <f t="shared" si="29"/>
        <v>1.6216899999999996E-3</v>
      </c>
      <c r="G174" s="25">
        <f t="shared" si="30"/>
        <v>3.7347520699999991E-2</v>
      </c>
      <c r="H174" s="25">
        <v>1.295E-2</v>
      </c>
      <c r="I174" s="25">
        <f t="shared" si="27"/>
        <v>9.8750000000000001E-3</v>
      </c>
      <c r="J174" s="25"/>
      <c r="K174" s="25">
        <f t="shared" si="31"/>
        <v>5.4988900000000002E-3</v>
      </c>
      <c r="L174" s="25">
        <f t="shared" si="32"/>
        <v>0.12663943670000002</v>
      </c>
      <c r="M174" s="25">
        <v>6.3299999999999997E-3</v>
      </c>
      <c r="N174" s="25">
        <f t="shared" si="33"/>
        <v>3.2549999999999996E-3</v>
      </c>
      <c r="O174" s="25"/>
      <c r="P174" s="25">
        <f t="shared" si="34"/>
        <v>2.4215899999999995E-3</v>
      </c>
      <c r="Q174" s="25">
        <f t="shared" si="35"/>
        <v>5.5769217699999991E-2</v>
      </c>
      <c r="R174" s="25">
        <v>7.79E-3</v>
      </c>
      <c r="S174" s="25">
        <f t="shared" si="36"/>
        <v>4.7150000000000004E-3</v>
      </c>
      <c r="T174" s="25"/>
      <c r="U174" s="25">
        <f t="shared" si="37"/>
        <v>2.4972900000000005E-3</v>
      </c>
      <c r="V174" s="25">
        <f t="shared" si="38"/>
        <v>5.7512588700000013E-2</v>
      </c>
      <c r="W174" s="25">
        <v>6.1500000000000001E-3</v>
      </c>
      <c r="X174" s="25">
        <f t="shared" si="28"/>
        <v>3.075E-3</v>
      </c>
    </row>
    <row r="175" spans="1:24" s="15" customFormat="1">
      <c r="A175" s="18">
        <v>423</v>
      </c>
      <c r="B175" s="25">
        <v>-2.0000000000000002E-5</v>
      </c>
      <c r="C175" s="25">
        <v>6.4599999999999996E-3</v>
      </c>
      <c r="D175" s="25">
        <f t="shared" si="26"/>
        <v>3.5299999999999997E-3</v>
      </c>
      <c r="E175" s="25"/>
      <c r="F175" s="25">
        <f t="shared" si="29"/>
        <v>1.9366899999999998E-3</v>
      </c>
      <c r="G175" s="25">
        <f t="shared" si="30"/>
        <v>4.46019707E-2</v>
      </c>
      <c r="H175" s="25">
        <v>1.3169999999999999E-2</v>
      </c>
      <c r="I175" s="25">
        <f t="shared" si="27"/>
        <v>1.0239999999999999E-2</v>
      </c>
      <c r="J175" s="25"/>
      <c r="K175" s="25">
        <f t="shared" si="31"/>
        <v>5.8638899999999992E-3</v>
      </c>
      <c r="L175" s="25">
        <f t="shared" si="32"/>
        <v>0.13504538669999999</v>
      </c>
      <c r="M175" s="25">
        <v>6.28E-3</v>
      </c>
      <c r="N175" s="25">
        <f t="shared" si="33"/>
        <v>3.3500000000000001E-3</v>
      </c>
      <c r="O175" s="25"/>
      <c r="P175" s="25">
        <f t="shared" si="34"/>
        <v>2.51659E-3</v>
      </c>
      <c r="Q175" s="25">
        <f t="shared" si="35"/>
        <v>5.7957067700000003E-2</v>
      </c>
      <c r="R175" s="25">
        <v>7.5300000000000002E-3</v>
      </c>
      <c r="S175" s="25">
        <f t="shared" si="36"/>
        <v>4.5999999999999999E-3</v>
      </c>
      <c r="T175" s="25"/>
      <c r="U175" s="25">
        <f t="shared" si="37"/>
        <v>2.38229E-3</v>
      </c>
      <c r="V175" s="25">
        <f t="shared" si="38"/>
        <v>5.4864138700000002E-2</v>
      </c>
      <c r="W175" s="25">
        <v>5.8799999999999998E-3</v>
      </c>
      <c r="X175" s="25">
        <f t="shared" si="28"/>
        <v>2.9299999999999999E-3</v>
      </c>
    </row>
    <row r="176" spans="1:24" s="15" customFormat="1">
      <c r="A176" s="18">
        <v>424</v>
      </c>
      <c r="B176" s="25">
        <v>4.0000000000000003E-5</v>
      </c>
      <c r="C176" s="25">
        <v>5.9699999999999996E-3</v>
      </c>
      <c r="D176" s="25">
        <f t="shared" si="26"/>
        <v>2.9599999999999995E-3</v>
      </c>
      <c r="E176" s="25"/>
      <c r="F176" s="25">
        <f t="shared" si="29"/>
        <v>1.3666899999999996E-3</v>
      </c>
      <c r="G176" s="25">
        <f t="shared" si="30"/>
        <v>3.1474870699999991E-2</v>
      </c>
      <c r="H176" s="25">
        <v>1.231E-2</v>
      </c>
      <c r="I176" s="25">
        <f t="shared" si="27"/>
        <v>9.2999999999999992E-3</v>
      </c>
      <c r="J176" s="25"/>
      <c r="K176" s="25">
        <f t="shared" si="31"/>
        <v>4.9238899999999993E-3</v>
      </c>
      <c r="L176" s="25">
        <f t="shared" si="32"/>
        <v>0.11339718669999999</v>
      </c>
      <c r="M176" s="25">
        <v>6.3E-3</v>
      </c>
      <c r="N176" s="25">
        <f t="shared" si="33"/>
        <v>3.29E-3</v>
      </c>
      <c r="O176" s="25"/>
      <c r="P176" s="25">
        <f t="shared" si="34"/>
        <v>2.4565899999999998E-3</v>
      </c>
      <c r="Q176" s="25">
        <f t="shared" si="35"/>
        <v>5.6575267700000001E-2</v>
      </c>
      <c r="R176" s="25">
        <v>7.5799999999999999E-3</v>
      </c>
      <c r="S176" s="25">
        <f t="shared" si="36"/>
        <v>4.5699999999999994E-3</v>
      </c>
      <c r="T176" s="25"/>
      <c r="U176" s="25">
        <f t="shared" si="37"/>
        <v>2.3522899999999995E-3</v>
      </c>
      <c r="V176" s="25">
        <f t="shared" si="38"/>
        <v>5.4173238699999994E-2</v>
      </c>
      <c r="W176" s="25">
        <v>5.9800000000000001E-3</v>
      </c>
      <c r="X176" s="25">
        <f t="shared" si="28"/>
        <v>3.0100000000000001E-3</v>
      </c>
    </row>
    <row r="177" spans="1:24" s="15" customFormat="1">
      <c r="A177" s="18">
        <v>425</v>
      </c>
      <c r="B177" s="25">
        <v>1.0000000000000001E-5</v>
      </c>
      <c r="C177" s="25">
        <v>6.2599999999999999E-3</v>
      </c>
      <c r="D177" s="25">
        <f t="shared" si="26"/>
        <v>3.3400000000000001E-3</v>
      </c>
      <c r="E177" s="25"/>
      <c r="F177" s="25">
        <f t="shared" si="29"/>
        <v>1.7466900000000002E-3</v>
      </c>
      <c r="G177" s="25">
        <f t="shared" si="30"/>
        <v>4.0226270700000004E-2</v>
      </c>
      <c r="H177" s="25">
        <v>1.2829999999999999E-2</v>
      </c>
      <c r="I177" s="25">
        <f t="shared" si="27"/>
        <v>9.9099999999999987E-3</v>
      </c>
      <c r="J177" s="25"/>
      <c r="K177" s="25">
        <f t="shared" si="31"/>
        <v>5.5338899999999988E-3</v>
      </c>
      <c r="L177" s="25">
        <f t="shared" si="32"/>
        <v>0.12744548669999997</v>
      </c>
      <c r="M177" s="25">
        <v>5.9800000000000001E-3</v>
      </c>
      <c r="N177" s="25">
        <f t="shared" si="33"/>
        <v>3.0600000000000002E-3</v>
      </c>
      <c r="O177" s="25"/>
      <c r="P177" s="25">
        <f t="shared" si="34"/>
        <v>2.2265900000000001E-3</v>
      </c>
      <c r="Q177" s="25">
        <f t="shared" si="35"/>
        <v>5.1278367700000008E-2</v>
      </c>
      <c r="R177" s="25">
        <v>7.8399999999999997E-3</v>
      </c>
      <c r="S177" s="25">
        <f t="shared" si="36"/>
        <v>4.9199999999999999E-3</v>
      </c>
      <c r="T177" s="25"/>
      <c r="U177" s="25">
        <f t="shared" si="37"/>
        <v>2.70229E-3</v>
      </c>
      <c r="V177" s="25">
        <f t="shared" si="38"/>
        <v>6.2233738700000006E-2</v>
      </c>
      <c r="W177" s="25">
        <v>5.8300000000000001E-3</v>
      </c>
      <c r="X177" s="25">
        <f t="shared" si="28"/>
        <v>2.9199999999999999E-3</v>
      </c>
    </row>
    <row r="178" spans="1:24" s="15" customFormat="1">
      <c r="A178" s="18">
        <v>426</v>
      </c>
      <c r="B178" s="25">
        <v>1E-4</v>
      </c>
      <c r="C178" s="25">
        <v>6.1500000000000001E-3</v>
      </c>
      <c r="D178" s="25">
        <f t="shared" si="26"/>
        <v>3.2049999999999999E-3</v>
      </c>
      <c r="E178" s="25"/>
      <c r="F178" s="25">
        <f t="shared" si="29"/>
        <v>1.61169E-3</v>
      </c>
      <c r="G178" s="25">
        <f t="shared" si="30"/>
        <v>3.7117220700000002E-2</v>
      </c>
      <c r="H178" s="25">
        <v>1.238E-2</v>
      </c>
      <c r="I178" s="25">
        <f t="shared" si="27"/>
        <v>9.4350000000000007E-3</v>
      </c>
      <c r="J178" s="25"/>
      <c r="K178" s="25">
        <f t="shared" si="31"/>
        <v>5.0588900000000008E-3</v>
      </c>
      <c r="L178" s="25">
        <f t="shared" si="32"/>
        <v>0.11650623670000003</v>
      </c>
      <c r="M178" s="25">
        <v>6.2100000000000002E-3</v>
      </c>
      <c r="N178" s="25">
        <f t="shared" si="33"/>
        <v>3.2650000000000001E-3</v>
      </c>
      <c r="O178" s="25"/>
      <c r="P178" s="25">
        <f t="shared" si="34"/>
        <v>2.43159E-3</v>
      </c>
      <c r="Q178" s="25">
        <f t="shared" si="35"/>
        <v>5.5999517700000001E-2</v>
      </c>
      <c r="R178" s="25">
        <v>7.7099999999999998E-3</v>
      </c>
      <c r="S178" s="25">
        <f t="shared" si="36"/>
        <v>4.7650000000000001E-3</v>
      </c>
      <c r="T178" s="25"/>
      <c r="U178" s="25">
        <f t="shared" si="37"/>
        <v>2.5472900000000002E-3</v>
      </c>
      <c r="V178" s="25">
        <f t="shared" si="38"/>
        <v>5.8664088700000006E-2</v>
      </c>
      <c r="W178" s="25">
        <v>5.79E-3</v>
      </c>
      <c r="X178" s="25">
        <f t="shared" si="28"/>
        <v>2.9450000000000001E-3</v>
      </c>
    </row>
    <row r="179" spans="1:24" s="15" customFormat="1">
      <c r="A179" s="18">
        <v>427</v>
      </c>
      <c r="B179" s="25">
        <v>-9.0000000000000006E-5</v>
      </c>
      <c r="C179" s="25">
        <v>6.1700000000000001E-3</v>
      </c>
      <c r="D179" s="25">
        <f t="shared" si="26"/>
        <v>3.3649999999999999E-3</v>
      </c>
      <c r="E179" s="25"/>
      <c r="F179" s="25">
        <f t="shared" si="29"/>
        <v>1.77169E-3</v>
      </c>
      <c r="G179" s="25">
        <f t="shared" si="30"/>
        <v>4.0802020700000004E-2</v>
      </c>
      <c r="H179" s="25">
        <v>1.2699999999999999E-2</v>
      </c>
      <c r="I179" s="25">
        <f t="shared" si="27"/>
        <v>9.8949999999999993E-3</v>
      </c>
      <c r="J179" s="25"/>
      <c r="K179" s="25">
        <f t="shared" si="31"/>
        <v>5.5188899999999994E-3</v>
      </c>
      <c r="L179" s="25">
        <f t="shared" si="32"/>
        <v>0.1271000367</v>
      </c>
      <c r="M179" s="25">
        <v>5.94E-3</v>
      </c>
      <c r="N179" s="25">
        <f t="shared" si="33"/>
        <v>3.1349999999999998E-3</v>
      </c>
      <c r="O179" s="25"/>
      <c r="P179" s="25">
        <f t="shared" si="34"/>
        <v>2.3015899999999996E-3</v>
      </c>
      <c r="Q179" s="25">
        <f t="shared" si="35"/>
        <v>5.3005617699999993E-2</v>
      </c>
      <c r="R179" s="25">
        <v>7.4099999999999999E-3</v>
      </c>
      <c r="S179" s="25">
        <f t="shared" si="36"/>
        <v>4.6049999999999997E-3</v>
      </c>
      <c r="T179" s="25"/>
      <c r="U179" s="25">
        <f t="shared" si="37"/>
        <v>2.3872899999999998E-3</v>
      </c>
      <c r="V179" s="25">
        <f t="shared" si="38"/>
        <v>5.4979288699999997E-2</v>
      </c>
      <c r="W179" s="25">
        <v>5.7000000000000002E-3</v>
      </c>
      <c r="X179" s="25">
        <f t="shared" si="28"/>
        <v>2.8050000000000002E-3</v>
      </c>
    </row>
    <row r="180" spans="1:24" s="15" customFormat="1">
      <c r="A180" s="18">
        <v>428</v>
      </c>
      <c r="B180" s="25">
        <v>1.6000000000000001E-4</v>
      </c>
      <c r="C180" s="25">
        <v>6.2899999999999996E-3</v>
      </c>
      <c r="D180" s="25">
        <f t="shared" si="26"/>
        <v>3.3599999999999993E-3</v>
      </c>
      <c r="E180" s="25"/>
      <c r="F180" s="25">
        <f t="shared" si="29"/>
        <v>1.7666899999999994E-3</v>
      </c>
      <c r="G180" s="25">
        <f t="shared" si="30"/>
        <v>4.0686870699999989E-2</v>
      </c>
      <c r="H180" s="25">
        <v>1.234E-2</v>
      </c>
      <c r="I180" s="25">
        <f t="shared" si="27"/>
        <v>9.41E-3</v>
      </c>
      <c r="J180" s="25"/>
      <c r="K180" s="25">
        <f t="shared" si="31"/>
        <v>5.0338900000000001E-3</v>
      </c>
      <c r="L180" s="25">
        <f t="shared" si="32"/>
        <v>0.1159304867</v>
      </c>
      <c r="M180" s="25">
        <v>5.1000000000000004E-3</v>
      </c>
      <c r="N180" s="25">
        <f t="shared" si="33"/>
        <v>2.1700000000000001E-3</v>
      </c>
      <c r="O180" s="25"/>
      <c r="P180" s="25">
        <f t="shared" si="34"/>
        <v>1.3365899999999999E-3</v>
      </c>
      <c r="Q180" s="25">
        <f t="shared" si="35"/>
        <v>3.0781667700000001E-2</v>
      </c>
      <c r="R180" s="25">
        <v>7.3899999999999999E-3</v>
      </c>
      <c r="S180" s="25">
        <f t="shared" si="36"/>
        <v>4.4599999999999996E-3</v>
      </c>
      <c r="T180" s="25"/>
      <c r="U180" s="25">
        <f t="shared" si="37"/>
        <v>2.2422899999999996E-3</v>
      </c>
      <c r="V180" s="25">
        <f t="shared" si="38"/>
        <v>5.1639938699999992E-2</v>
      </c>
      <c r="W180" s="25">
        <v>5.7000000000000002E-3</v>
      </c>
      <c r="X180" s="25">
        <f t="shared" si="28"/>
        <v>2.9300000000000003E-3</v>
      </c>
    </row>
    <row r="181" spans="1:24" s="15" customFormat="1">
      <c r="A181" s="18">
        <v>429</v>
      </c>
      <c r="B181" s="25">
        <v>-9.0000000000000006E-5</v>
      </c>
      <c r="C181" s="25">
        <v>6.1700000000000001E-3</v>
      </c>
      <c r="D181" s="25">
        <f t="shared" si="26"/>
        <v>3.4299999999999999E-3</v>
      </c>
      <c r="E181" s="25"/>
      <c r="F181" s="25">
        <f t="shared" si="29"/>
        <v>1.83669E-3</v>
      </c>
      <c r="G181" s="25">
        <f t="shared" si="30"/>
        <v>4.2298970700000001E-2</v>
      </c>
      <c r="H181" s="25">
        <v>1.2330000000000001E-2</v>
      </c>
      <c r="I181" s="25">
        <f t="shared" si="27"/>
        <v>9.5900000000000013E-3</v>
      </c>
      <c r="J181" s="25"/>
      <c r="K181" s="25">
        <f t="shared" si="31"/>
        <v>5.2138900000000014E-3</v>
      </c>
      <c r="L181" s="25">
        <f t="shared" si="32"/>
        <v>0.12007588670000004</v>
      </c>
      <c r="M181" s="25">
        <v>5.77E-3</v>
      </c>
      <c r="N181" s="25">
        <f t="shared" si="33"/>
        <v>3.0299999999999997E-3</v>
      </c>
      <c r="O181" s="25"/>
      <c r="P181" s="25">
        <f t="shared" si="34"/>
        <v>2.1965899999999996E-3</v>
      </c>
      <c r="Q181" s="25">
        <f t="shared" si="35"/>
        <v>5.0587467699999993E-2</v>
      </c>
      <c r="R181" s="25">
        <v>7.1700000000000002E-3</v>
      </c>
      <c r="S181" s="25">
        <f t="shared" si="36"/>
        <v>4.4299999999999999E-3</v>
      </c>
      <c r="T181" s="25"/>
      <c r="U181" s="25">
        <f t="shared" si="37"/>
        <v>2.21229E-3</v>
      </c>
      <c r="V181" s="25">
        <f t="shared" si="38"/>
        <v>5.0949038700000004E-2</v>
      </c>
      <c r="W181" s="25">
        <v>5.5700000000000003E-3</v>
      </c>
      <c r="X181" s="25">
        <f t="shared" si="28"/>
        <v>2.7400000000000002E-3</v>
      </c>
    </row>
    <row r="182" spans="1:24" s="15" customFormat="1">
      <c r="A182" s="18">
        <v>430</v>
      </c>
      <c r="B182" s="25">
        <v>1.3999999999999999E-4</v>
      </c>
      <c r="C182" s="25">
        <v>6.0899999999999999E-3</v>
      </c>
      <c r="D182" s="25">
        <f t="shared" si="26"/>
        <v>3.2699999999999999E-3</v>
      </c>
      <c r="E182" s="25"/>
      <c r="F182" s="25">
        <f t="shared" si="29"/>
        <v>1.67669E-3</v>
      </c>
      <c r="G182" s="25">
        <f t="shared" si="30"/>
        <v>3.8614170699999999E-2</v>
      </c>
      <c r="H182" s="25">
        <v>1.2030000000000001E-2</v>
      </c>
      <c r="I182" s="25">
        <f t="shared" si="27"/>
        <v>9.2100000000000012E-3</v>
      </c>
      <c r="J182" s="25"/>
      <c r="K182" s="25">
        <f t="shared" si="31"/>
        <v>4.8338900000000013E-3</v>
      </c>
      <c r="L182" s="25">
        <f t="shared" si="32"/>
        <v>0.11132448670000003</v>
      </c>
      <c r="M182" s="25">
        <v>5.77E-3</v>
      </c>
      <c r="N182" s="25">
        <f t="shared" si="33"/>
        <v>2.9499999999999999E-3</v>
      </c>
      <c r="O182" s="25"/>
      <c r="P182" s="25">
        <f t="shared" si="34"/>
        <v>2.1165899999999998E-3</v>
      </c>
      <c r="Q182" s="25">
        <f t="shared" si="35"/>
        <v>4.8745067699999999E-2</v>
      </c>
      <c r="R182" s="25">
        <v>7.3800000000000003E-3</v>
      </c>
      <c r="S182" s="25">
        <f t="shared" si="36"/>
        <v>4.5599999999999998E-3</v>
      </c>
      <c r="T182" s="25"/>
      <c r="U182" s="25">
        <f t="shared" si="37"/>
        <v>2.3422899999999999E-3</v>
      </c>
      <c r="V182" s="25">
        <f t="shared" si="38"/>
        <v>5.3942938699999998E-2</v>
      </c>
      <c r="W182" s="25">
        <v>5.4999999999999997E-3</v>
      </c>
      <c r="X182" s="25">
        <f t="shared" si="28"/>
        <v>2.82E-3</v>
      </c>
    </row>
    <row r="183" spans="1:24" s="15" customFormat="1">
      <c r="A183" s="18">
        <v>431</v>
      </c>
      <c r="B183" s="25">
        <v>-1.2E-4</v>
      </c>
      <c r="C183" s="25">
        <v>5.8900000000000003E-3</v>
      </c>
      <c r="D183" s="25">
        <f t="shared" si="26"/>
        <v>3.2200000000000006E-3</v>
      </c>
      <c r="E183" s="25"/>
      <c r="F183" s="25">
        <f t="shared" si="29"/>
        <v>1.6266900000000007E-3</v>
      </c>
      <c r="G183" s="25">
        <f t="shared" si="30"/>
        <v>3.746267070000002E-2</v>
      </c>
      <c r="H183" s="25">
        <v>1.1950000000000001E-2</v>
      </c>
      <c r="I183" s="25">
        <f t="shared" si="27"/>
        <v>9.2800000000000001E-3</v>
      </c>
      <c r="J183" s="25"/>
      <c r="K183" s="25">
        <f t="shared" si="31"/>
        <v>4.9038900000000002E-3</v>
      </c>
      <c r="L183" s="25">
        <f t="shared" si="32"/>
        <v>0.11293658670000001</v>
      </c>
      <c r="M183" s="25">
        <v>5.5300000000000002E-3</v>
      </c>
      <c r="N183" s="25">
        <f t="shared" si="33"/>
        <v>2.8600000000000006E-3</v>
      </c>
      <c r="O183" s="25"/>
      <c r="P183" s="25">
        <f t="shared" si="34"/>
        <v>2.0265900000000004E-3</v>
      </c>
      <c r="Q183" s="25">
        <f t="shared" si="35"/>
        <v>4.6672367700000009E-2</v>
      </c>
      <c r="R183" s="25">
        <v>7.0699999999999999E-3</v>
      </c>
      <c r="S183" s="25">
        <f t="shared" si="36"/>
        <v>4.4000000000000003E-3</v>
      </c>
      <c r="T183" s="25"/>
      <c r="U183" s="25">
        <f t="shared" si="37"/>
        <v>2.1822900000000004E-3</v>
      </c>
      <c r="V183" s="25">
        <f t="shared" si="38"/>
        <v>5.025813870000001E-2</v>
      </c>
      <c r="W183" s="25">
        <v>5.4599999999999996E-3</v>
      </c>
      <c r="X183" s="25">
        <f t="shared" si="28"/>
        <v>2.6699999999999996E-3</v>
      </c>
    </row>
    <row r="184" spans="1:24" s="15" customFormat="1">
      <c r="A184" s="18">
        <v>432</v>
      </c>
      <c r="B184" s="25">
        <v>6.8999999999999997E-5</v>
      </c>
      <c r="C184" s="25">
        <v>6.0600000000000003E-3</v>
      </c>
      <c r="D184" s="25">
        <f t="shared" si="26"/>
        <v>3.2455000000000006E-3</v>
      </c>
      <c r="E184" s="25"/>
      <c r="F184" s="25">
        <f t="shared" si="29"/>
        <v>1.6521900000000006E-3</v>
      </c>
      <c r="G184" s="25">
        <f t="shared" si="30"/>
        <v>3.8049935700000016E-2</v>
      </c>
      <c r="H184" s="25">
        <v>1.17E-2</v>
      </c>
      <c r="I184" s="25">
        <f t="shared" si="27"/>
        <v>8.885500000000001E-3</v>
      </c>
      <c r="J184" s="25"/>
      <c r="K184" s="25">
        <f t="shared" si="31"/>
        <v>4.5093900000000011E-3</v>
      </c>
      <c r="L184" s="25">
        <f t="shared" si="32"/>
        <v>0.10385125170000004</v>
      </c>
      <c r="M184" s="25">
        <v>5.5199999999999997E-3</v>
      </c>
      <c r="N184" s="25">
        <f t="shared" si="33"/>
        <v>2.7055E-3</v>
      </c>
      <c r="O184" s="25"/>
      <c r="P184" s="25">
        <f t="shared" si="34"/>
        <v>1.8720899999999999E-3</v>
      </c>
      <c r="Q184" s="25">
        <f t="shared" si="35"/>
        <v>4.3114232699999998E-2</v>
      </c>
      <c r="R184" s="25">
        <v>7.1399999999999996E-3</v>
      </c>
      <c r="S184" s="25">
        <f t="shared" si="36"/>
        <v>4.3254999999999995E-3</v>
      </c>
      <c r="T184" s="25"/>
      <c r="U184" s="25">
        <f t="shared" si="37"/>
        <v>2.1077899999999996E-3</v>
      </c>
      <c r="V184" s="25">
        <f t="shared" si="38"/>
        <v>4.8542403699999993E-2</v>
      </c>
      <c r="W184" s="25">
        <v>5.5599999999999998E-3</v>
      </c>
      <c r="X184" s="25">
        <f t="shared" si="28"/>
        <v>2.8144999999999997E-3</v>
      </c>
    </row>
    <row r="185" spans="1:24" s="15" customFormat="1">
      <c r="A185" s="18">
        <v>433</v>
      </c>
      <c r="B185" s="25">
        <v>2.0000000000000002E-5</v>
      </c>
      <c r="C185" s="25">
        <v>5.5799999999999999E-3</v>
      </c>
      <c r="D185" s="25">
        <f t="shared" si="26"/>
        <v>2.7949999999999997E-3</v>
      </c>
      <c r="E185" s="25"/>
      <c r="F185" s="25">
        <f t="shared" si="29"/>
        <v>1.2016899999999998E-3</v>
      </c>
      <c r="G185" s="25">
        <f t="shared" si="30"/>
        <v>2.7674920699999998E-2</v>
      </c>
      <c r="H185" s="25">
        <v>1.167E-2</v>
      </c>
      <c r="I185" s="25">
        <f t="shared" si="27"/>
        <v>8.8850000000000005E-3</v>
      </c>
      <c r="J185" s="25"/>
      <c r="K185" s="25">
        <f t="shared" si="31"/>
        <v>4.5088900000000006E-3</v>
      </c>
      <c r="L185" s="25">
        <f t="shared" si="32"/>
        <v>0.10383973670000002</v>
      </c>
      <c r="M185" s="25">
        <v>5.5100000000000001E-3</v>
      </c>
      <c r="N185" s="25">
        <f t="shared" si="33"/>
        <v>2.725E-3</v>
      </c>
      <c r="O185" s="25"/>
      <c r="P185" s="25">
        <f t="shared" si="34"/>
        <v>1.8915899999999999E-3</v>
      </c>
      <c r="Q185" s="25">
        <f t="shared" si="35"/>
        <v>4.35633177E-2</v>
      </c>
      <c r="R185" s="25">
        <v>7.11E-3</v>
      </c>
      <c r="S185" s="25">
        <f t="shared" si="36"/>
        <v>4.3249999999999999E-3</v>
      </c>
      <c r="T185" s="25"/>
      <c r="U185" s="25">
        <f t="shared" si="37"/>
        <v>2.1072899999999999E-3</v>
      </c>
      <c r="V185" s="25">
        <f t="shared" si="38"/>
        <v>4.8530888700000004E-2</v>
      </c>
      <c r="W185" s="25">
        <v>5.5500000000000002E-3</v>
      </c>
      <c r="X185" s="25">
        <f t="shared" si="28"/>
        <v>2.7850000000000001E-3</v>
      </c>
    </row>
    <row r="186" spans="1:24" s="15" customFormat="1">
      <c r="A186" s="18">
        <v>434</v>
      </c>
      <c r="B186" s="25">
        <v>1.3999999999999999E-4</v>
      </c>
      <c r="C186" s="25">
        <v>5.9300000000000004E-3</v>
      </c>
      <c r="D186" s="25">
        <f t="shared" si="26"/>
        <v>3.2300000000000002E-3</v>
      </c>
      <c r="E186" s="25"/>
      <c r="F186" s="25">
        <f t="shared" si="29"/>
        <v>1.6366900000000003E-3</v>
      </c>
      <c r="G186" s="25">
        <f t="shared" si="30"/>
        <v>3.7692970700000009E-2</v>
      </c>
      <c r="H186" s="25">
        <v>1.162E-2</v>
      </c>
      <c r="I186" s="25">
        <f t="shared" si="27"/>
        <v>8.9200000000000008E-3</v>
      </c>
      <c r="J186" s="25"/>
      <c r="K186" s="25">
        <f t="shared" si="31"/>
        <v>4.5438900000000009E-3</v>
      </c>
      <c r="L186" s="25">
        <f t="shared" si="32"/>
        <v>0.10464578670000002</v>
      </c>
      <c r="M186" s="25">
        <v>5.45E-3</v>
      </c>
      <c r="N186" s="25">
        <f t="shared" si="33"/>
        <v>2.7499999999999998E-3</v>
      </c>
      <c r="O186" s="25"/>
      <c r="P186" s="25">
        <f t="shared" si="34"/>
        <v>1.9165899999999997E-3</v>
      </c>
      <c r="Q186" s="25">
        <f t="shared" si="35"/>
        <v>4.4139067699999993E-2</v>
      </c>
      <c r="R186" s="25">
        <v>7.0600000000000003E-3</v>
      </c>
      <c r="S186" s="25">
        <f t="shared" si="36"/>
        <v>4.3600000000000002E-3</v>
      </c>
      <c r="T186" s="25"/>
      <c r="U186" s="25">
        <f t="shared" si="37"/>
        <v>2.1422900000000003E-3</v>
      </c>
      <c r="V186" s="25">
        <f t="shared" si="38"/>
        <v>4.9336938700000006E-2</v>
      </c>
      <c r="W186" s="25">
        <v>5.2599999999999999E-3</v>
      </c>
      <c r="X186" s="25">
        <f t="shared" si="28"/>
        <v>2.7000000000000001E-3</v>
      </c>
    </row>
    <row r="187" spans="1:24" s="15" customFormat="1">
      <c r="A187" s="18">
        <v>435</v>
      </c>
      <c r="B187" s="25">
        <v>-6.8999999999999997E-5</v>
      </c>
      <c r="C187" s="25">
        <v>5.7400000000000003E-3</v>
      </c>
      <c r="D187" s="25">
        <f t="shared" si="26"/>
        <v>3.0245000000000003E-3</v>
      </c>
      <c r="E187" s="25"/>
      <c r="F187" s="25">
        <f t="shared" si="29"/>
        <v>1.4311900000000004E-3</v>
      </c>
      <c r="G187" s="25">
        <f t="shared" si="30"/>
        <v>3.2960305700000012E-2</v>
      </c>
      <c r="H187" s="25">
        <v>1.157E-2</v>
      </c>
      <c r="I187" s="25">
        <f t="shared" si="27"/>
        <v>8.8545000000000013E-3</v>
      </c>
      <c r="J187" s="25"/>
      <c r="K187" s="25">
        <f t="shared" si="31"/>
        <v>4.4783900000000014E-3</v>
      </c>
      <c r="L187" s="25">
        <f t="shared" si="32"/>
        <v>0.10313732170000003</v>
      </c>
      <c r="M187" s="25">
        <v>5.4200000000000003E-3</v>
      </c>
      <c r="N187" s="25">
        <f t="shared" si="33"/>
        <v>2.7045000000000003E-3</v>
      </c>
      <c r="O187" s="25"/>
      <c r="P187" s="25">
        <f t="shared" si="34"/>
        <v>1.8710900000000002E-3</v>
      </c>
      <c r="Q187" s="25">
        <f t="shared" si="35"/>
        <v>4.3091202700000004E-2</v>
      </c>
      <c r="R187" s="25">
        <v>6.96E-3</v>
      </c>
      <c r="S187" s="25">
        <f t="shared" si="36"/>
        <v>4.2445E-3</v>
      </c>
      <c r="T187" s="25"/>
      <c r="U187" s="25">
        <f t="shared" si="37"/>
        <v>2.0267900000000001E-3</v>
      </c>
      <c r="V187" s="25">
        <f t="shared" si="38"/>
        <v>4.6676973700000006E-2</v>
      </c>
      <c r="W187" s="25">
        <v>5.4999999999999997E-3</v>
      </c>
      <c r="X187" s="25">
        <f t="shared" si="28"/>
        <v>2.7155E-3</v>
      </c>
    </row>
    <row r="188" spans="1:24" s="15" customFormat="1">
      <c r="A188" s="18">
        <v>436</v>
      </c>
      <c r="B188" s="25">
        <v>4.0000000000000003E-5</v>
      </c>
      <c r="C188" s="25">
        <v>5.8900000000000003E-3</v>
      </c>
      <c r="D188" s="25">
        <f t="shared" si="26"/>
        <v>3.1650000000000003E-3</v>
      </c>
      <c r="E188" s="25"/>
      <c r="F188" s="25">
        <f t="shared" si="29"/>
        <v>1.5716900000000004E-3</v>
      </c>
      <c r="G188" s="25">
        <f t="shared" si="30"/>
        <v>3.6196020700000012E-2</v>
      </c>
      <c r="H188" s="25">
        <v>1.145E-2</v>
      </c>
      <c r="I188" s="25">
        <f t="shared" si="27"/>
        <v>8.7250000000000001E-3</v>
      </c>
      <c r="J188" s="25"/>
      <c r="K188" s="25">
        <f t="shared" si="31"/>
        <v>4.3488900000000002E-3</v>
      </c>
      <c r="L188" s="25">
        <f t="shared" si="32"/>
        <v>0.10015493670000002</v>
      </c>
      <c r="M188" s="25">
        <v>5.5399999999999998E-3</v>
      </c>
      <c r="N188" s="25">
        <f t="shared" si="33"/>
        <v>2.8149999999999998E-3</v>
      </c>
      <c r="O188" s="25"/>
      <c r="P188" s="25">
        <f t="shared" si="34"/>
        <v>1.9815899999999997E-3</v>
      </c>
      <c r="Q188" s="25">
        <f t="shared" si="35"/>
        <v>4.5636017699999996E-2</v>
      </c>
      <c r="R188" s="25">
        <v>6.7600000000000004E-3</v>
      </c>
      <c r="S188" s="25">
        <f t="shared" si="36"/>
        <v>4.0350000000000004E-3</v>
      </c>
      <c r="T188" s="25"/>
      <c r="U188" s="25">
        <f t="shared" si="37"/>
        <v>1.8172900000000005E-3</v>
      </c>
      <c r="V188" s="25">
        <f t="shared" si="38"/>
        <v>4.1852188700000015E-2</v>
      </c>
      <c r="W188" s="25">
        <v>5.4099999999999999E-3</v>
      </c>
      <c r="X188" s="25">
        <f t="shared" si="28"/>
        <v>2.725E-3</v>
      </c>
    </row>
    <row r="189" spans="1:24" s="15" customFormat="1">
      <c r="A189" s="18">
        <v>437</v>
      </c>
      <c r="B189" s="25">
        <v>-6.0000000000000002E-5</v>
      </c>
      <c r="C189" s="25">
        <v>5.6899999999999997E-3</v>
      </c>
      <c r="D189" s="25">
        <f t="shared" si="26"/>
        <v>3.0849999999999996E-3</v>
      </c>
      <c r="E189" s="25"/>
      <c r="F189" s="25">
        <f t="shared" si="29"/>
        <v>1.4916899999999997E-3</v>
      </c>
      <c r="G189" s="25">
        <f t="shared" si="30"/>
        <v>3.4353620699999997E-2</v>
      </c>
      <c r="H189" s="25">
        <v>1.149E-2</v>
      </c>
      <c r="I189" s="25">
        <f t="shared" si="27"/>
        <v>8.8850000000000005E-3</v>
      </c>
      <c r="J189" s="25"/>
      <c r="K189" s="25">
        <f t="shared" si="31"/>
        <v>4.5088900000000006E-3</v>
      </c>
      <c r="L189" s="25">
        <f t="shared" si="32"/>
        <v>0.10383973670000002</v>
      </c>
      <c r="M189" s="25">
        <v>5.3E-3</v>
      </c>
      <c r="N189" s="25">
        <f t="shared" si="33"/>
        <v>2.6949999999999999E-3</v>
      </c>
      <c r="O189" s="25"/>
      <c r="P189" s="25">
        <f t="shared" si="34"/>
        <v>1.8615899999999998E-3</v>
      </c>
      <c r="Q189" s="25">
        <f t="shared" si="35"/>
        <v>4.2872417699999998E-2</v>
      </c>
      <c r="R189" s="25">
        <v>6.7999999999999996E-3</v>
      </c>
      <c r="S189" s="25">
        <f t="shared" si="36"/>
        <v>4.1949999999999991E-3</v>
      </c>
      <c r="T189" s="25"/>
      <c r="U189" s="25">
        <f t="shared" si="37"/>
        <v>1.9772899999999992E-3</v>
      </c>
      <c r="V189" s="25">
        <f t="shared" si="38"/>
        <v>4.5536988699999982E-2</v>
      </c>
      <c r="W189" s="25">
        <v>5.2700000000000004E-3</v>
      </c>
      <c r="X189" s="25">
        <f t="shared" si="28"/>
        <v>2.6050000000000001E-3</v>
      </c>
    </row>
    <row r="190" spans="1:24" s="15" customFormat="1">
      <c r="A190" s="18">
        <v>438</v>
      </c>
      <c r="B190" s="25">
        <v>2.0000000000000002E-5</v>
      </c>
      <c r="C190" s="25">
        <v>5.9800000000000001E-3</v>
      </c>
      <c r="D190" s="25">
        <f t="shared" si="26"/>
        <v>3.405E-3</v>
      </c>
      <c r="E190" s="25"/>
      <c r="F190" s="25">
        <f t="shared" si="29"/>
        <v>1.8116900000000001E-3</v>
      </c>
      <c r="G190" s="25">
        <f t="shared" si="30"/>
        <v>4.1723220700000008E-2</v>
      </c>
      <c r="H190" s="25">
        <v>1.1509999999999999E-2</v>
      </c>
      <c r="I190" s="25">
        <f t="shared" si="27"/>
        <v>8.9349999999999985E-3</v>
      </c>
      <c r="J190" s="25"/>
      <c r="K190" s="25">
        <f t="shared" si="31"/>
        <v>4.5588899999999986E-3</v>
      </c>
      <c r="L190" s="25">
        <f t="shared" si="32"/>
        <v>0.10499123669999998</v>
      </c>
      <c r="M190" s="25">
        <v>5.47E-3</v>
      </c>
      <c r="N190" s="25">
        <f t="shared" si="33"/>
        <v>2.895E-3</v>
      </c>
      <c r="O190" s="25"/>
      <c r="P190" s="25">
        <f t="shared" si="34"/>
        <v>2.0615899999999999E-3</v>
      </c>
      <c r="Q190" s="25">
        <f t="shared" si="35"/>
        <v>4.7478417699999997E-2</v>
      </c>
      <c r="R190" s="25">
        <v>6.6499999999999997E-3</v>
      </c>
      <c r="S190" s="25">
        <f t="shared" si="36"/>
        <v>4.0749999999999996E-3</v>
      </c>
      <c r="T190" s="25"/>
      <c r="U190" s="25">
        <f t="shared" si="37"/>
        <v>1.8572899999999997E-3</v>
      </c>
      <c r="V190" s="25">
        <f t="shared" si="38"/>
        <v>4.2773388699999998E-2</v>
      </c>
      <c r="W190" s="25">
        <v>5.13E-3</v>
      </c>
      <c r="X190" s="25">
        <f t="shared" si="28"/>
        <v>2.575E-3</v>
      </c>
    </row>
    <row r="191" spans="1:24" s="15" customFormat="1">
      <c r="A191" s="18">
        <v>439</v>
      </c>
      <c r="B191" s="25">
        <v>1.0000000000000001E-5</v>
      </c>
      <c r="C191" s="25">
        <v>5.4400000000000004E-3</v>
      </c>
      <c r="D191" s="25">
        <f t="shared" si="26"/>
        <v>2.7450000000000005E-3</v>
      </c>
      <c r="E191" s="25"/>
      <c r="F191" s="25">
        <f t="shared" si="29"/>
        <v>1.1516900000000006E-3</v>
      </c>
      <c r="G191" s="25">
        <f t="shared" si="30"/>
        <v>2.6523420700000015E-2</v>
      </c>
      <c r="H191" s="25">
        <v>1.1180000000000001E-2</v>
      </c>
      <c r="I191" s="25">
        <f t="shared" si="27"/>
        <v>8.4850000000000012E-3</v>
      </c>
      <c r="J191" s="25"/>
      <c r="K191" s="25">
        <f t="shared" si="31"/>
        <v>4.1088900000000013E-3</v>
      </c>
      <c r="L191" s="25">
        <f t="shared" si="32"/>
        <v>9.4627736700000034E-2</v>
      </c>
      <c r="M191" s="25">
        <v>5.1799999999999997E-3</v>
      </c>
      <c r="N191" s="25">
        <f t="shared" si="33"/>
        <v>2.4849999999999998E-3</v>
      </c>
      <c r="O191" s="25"/>
      <c r="P191" s="25">
        <f t="shared" si="34"/>
        <v>1.6515899999999997E-3</v>
      </c>
      <c r="Q191" s="25">
        <f t="shared" si="35"/>
        <v>3.8036117699999997E-2</v>
      </c>
      <c r="R191" s="25">
        <v>6.8199999999999997E-3</v>
      </c>
      <c r="S191" s="25">
        <f t="shared" si="36"/>
        <v>4.1250000000000002E-3</v>
      </c>
      <c r="T191" s="25"/>
      <c r="U191" s="25">
        <f t="shared" si="37"/>
        <v>1.9072900000000003E-3</v>
      </c>
      <c r="V191" s="25">
        <f t="shared" si="38"/>
        <v>4.3924888700000012E-2</v>
      </c>
      <c r="W191" s="25">
        <v>5.3800000000000002E-3</v>
      </c>
      <c r="X191" s="25">
        <f t="shared" si="28"/>
        <v>2.6949999999999999E-3</v>
      </c>
    </row>
    <row r="192" spans="1:24" s="15" customFormat="1">
      <c r="A192" s="18">
        <v>440</v>
      </c>
      <c r="B192" s="25">
        <v>1.2E-4</v>
      </c>
      <c r="C192" s="25">
        <v>5.64E-3</v>
      </c>
      <c r="D192" s="25">
        <f t="shared" si="26"/>
        <v>3.1249999999999997E-3</v>
      </c>
      <c r="E192" s="25"/>
      <c r="F192" s="25">
        <f t="shared" si="29"/>
        <v>1.5316899999999998E-3</v>
      </c>
      <c r="G192" s="25">
        <f t="shared" si="30"/>
        <v>3.5274820700000001E-2</v>
      </c>
      <c r="H192" s="25">
        <v>1.1050000000000001E-2</v>
      </c>
      <c r="I192" s="25">
        <f t="shared" si="27"/>
        <v>8.5350000000000009E-3</v>
      </c>
      <c r="J192" s="25"/>
      <c r="K192" s="25">
        <f t="shared" si="31"/>
        <v>4.158890000000001E-3</v>
      </c>
      <c r="L192" s="25">
        <f t="shared" si="32"/>
        <v>9.5779236700000034E-2</v>
      </c>
      <c r="M192" s="25">
        <v>5.4999999999999997E-3</v>
      </c>
      <c r="N192" s="25">
        <f t="shared" si="33"/>
        <v>2.9849999999999994E-3</v>
      </c>
      <c r="O192" s="25"/>
      <c r="P192" s="25">
        <f t="shared" si="34"/>
        <v>2.1515899999999992E-3</v>
      </c>
      <c r="Q192" s="25">
        <f t="shared" si="35"/>
        <v>4.9551117699999987E-2</v>
      </c>
      <c r="R192" s="25">
        <v>6.4200000000000004E-3</v>
      </c>
      <c r="S192" s="25">
        <f t="shared" si="36"/>
        <v>3.9050000000000001E-3</v>
      </c>
      <c r="T192" s="25"/>
      <c r="U192" s="25">
        <f t="shared" si="37"/>
        <v>1.6872900000000001E-3</v>
      </c>
      <c r="V192" s="25">
        <f t="shared" si="38"/>
        <v>3.8858288700000007E-2</v>
      </c>
      <c r="W192" s="25">
        <v>4.9100000000000003E-3</v>
      </c>
      <c r="X192" s="25">
        <f t="shared" si="28"/>
        <v>2.5150000000000003E-3</v>
      </c>
    </row>
    <row r="193" spans="1:24" s="15" customFormat="1">
      <c r="A193" s="18">
        <v>441</v>
      </c>
      <c r="B193" s="25">
        <v>-3.0000000000000001E-5</v>
      </c>
      <c r="C193" s="25">
        <v>5.4799999999999996E-3</v>
      </c>
      <c r="D193" s="25">
        <f t="shared" si="26"/>
        <v>2.8999999999999994E-3</v>
      </c>
      <c r="E193" s="25"/>
      <c r="F193" s="25">
        <f t="shared" si="29"/>
        <v>1.3066899999999995E-3</v>
      </c>
      <c r="G193" s="25">
        <f t="shared" si="30"/>
        <v>3.0093070699999988E-2</v>
      </c>
      <c r="H193" s="25">
        <v>1.0840000000000001E-2</v>
      </c>
      <c r="I193" s="25">
        <f t="shared" si="27"/>
        <v>8.26E-3</v>
      </c>
      <c r="J193" s="25"/>
      <c r="K193" s="25">
        <f t="shared" si="31"/>
        <v>3.8838900000000001E-3</v>
      </c>
      <c r="L193" s="25">
        <f t="shared" si="32"/>
        <v>8.9445986700000008E-2</v>
      </c>
      <c r="M193" s="25">
        <v>5.0899999999999999E-3</v>
      </c>
      <c r="N193" s="25">
        <f t="shared" si="33"/>
        <v>2.5099999999999996E-3</v>
      </c>
      <c r="O193" s="25"/>
      <c r="P193" s="25">
        <f t="shared" si="34"/>
        <v>1.6765899999999995E-3</v>
      </c>
      <c r="Q193" s="25">
        <f t="shared" si="35"/>
        <v>3.861186769999999E-2</v>
      </c>
      <c r="R193" s="25">
        <v>6.6E-3</v>
      </c>
      <c r="S193" s="25">
        <f t="shared" si="36"/>
        <v>4.0199999999999993E-3</v>
      </c>
      <c r="T193" s="25"/>
      <c r="U193" s="25">
        <f t="shared" si="37"/>
        <v>1.8022899999999994E-3</v>
      </c>
      <c r="V193" s="25">
        <f t="shared" si="38"/>
        <v>4.150673869999999E-2</v>
      </c>
      <c r="W193" s="25">
        <v>5.1900000000000002E-3</v>
      </c>
      <c r="X193" s="25">
        <f t="shared" si="28"/>
        <v>2.5800000000000003E-3</v>
      </c>
    </row>
    <row r="194" spans="1:24" s="15" customFormat="1">
      <c r="A194" s="18">
        <v>442</v>
      </c>
      <c r="B194" s="25">
        <v>-6.8999999999999997E-5</v>
      </c>
      <c r="C194" s="25">
        <v>5.8300000000000001E-3</v>
      </c>
      <c r="D194" s="25">
        <f t="shared" ref="D194:D257" si="39">C194-X194</f>
        <v>3.4294999999999998E-3</v>
      </c>
      <c r="E194" s="25"/>
      <c r="F194" s="25">
        <f t="shared" si="29"/>
        <v>1.8361899999999999E-3</v>
      </c>
      <c r="G194" s="25">
        <f t="shared" si="30"/>
        <v>4.2287455699999997E-2</v>
      </c>
      <c r="H194" s="25">
        <v>1.095E-2</v>
      </c>
      <c r="I194" s="25">
        <f t="shared" ref="I194:I257" si="40">H194-X194</f>
        <v>8.5494999999999998E-3</v>
      </c>
      <c r="J194" s="25"/>
      <c r="K194" s="25">
        <f t="shared" si="31"/>
        <v>4.1733899999999999E-3</v>
      </c>
      <c r="L194" s="25">
        <f t="shared" si="32"/>
        <v>9.61131717E-2</v>
      </c>
      <c r="M194" s="25">
        <v>5.3299999999999997E-3</v>
      </c>
      <c r="N194" s="25">
        <f t="shared" si="33"/>
        <v>2.9294999999999994E-3</v>
      </c>
      <c r="O194" s="25"/>
      <c r="P194" s="25">
        <f t="shared" si="34"/>
        <v>2.0960899999999992E-3</v>
      </c>
      <c r="Q194" s="25">
        <f t="shared" si="35"/>
        <v>4.8272952699999983E-2</v>
      </c>
      <c r="R194" s="25">
        <v>6.5100000000000002E-3</v>
      </c>
      <c r="S194" s="25">
        <f t="shared" si="36"/>
        <v>4.1095000000000003E-3</v>
      </c>
      <c r="T194" s="25"/>
      <c r="U194" s="25">
        <f t="shared" si="37"/>
        <v>1.8917900000000004E-3</v>
      </c>
      <c r="V194" s="25">
        <f t="shared" si="38"/>
        <v>4.3567923700000011E-2</v>
      </c>
      <c r="W194" s="25">
        <v>4.8700000000000002E-3</v>
      </c>
      <c r="X194" s="25">
        <f t="shared" ref="X194:X257" si="41">(B194+W194)/2</f>
        <v>2.4005000000000003E-3</v>
      </c>
    </row>
    <row r="195" spans="1:24" s="15" customFormat="1">
      <c r="A195" s="18">
        <v>443</v>
      </c>
      <c r="B195" s="25">
        <v>-1.0000000000000001E-5</v>
      </c>
      <c r="C195" s="25">
        <v>5.3800000000000002E-3</v>
      </c>
      <c r="D195" s="25">
        <f t="shared" si="39"/>
        <v>2.8300000000000001E-3</v>
      </c>
      <c r="E195" s="25"/>
      <c r="F195" s="25">
        <f t="shared" ref="F195:F258" si="42">D195-0.00159331</f>
        <v>1.2366900000000001E-3</v>
      </c>
      <c r="G195" s="25">
        <f t="shared" ref="G195:G258" si="43">F195*23.03</f>
        <v>2.8480970700000004E-2</v>
      </c>
      <c r="H195" s="25">
        <v>1.072E-2</v>
      </c>
      <c r="I195" s="25">
        <f t="shared" si="40"/>
        <v>8.1700000000000002E-3</v>
      </c>
      <c r="J195" s="25"/>
      <c r="K195" s="25">
        <f t="shared" ref="K195:K258" si="44">I195-0.00437611</f>
        <v>3.7938900000000003E-3</v>
      </c>
      <c r="L195" s="25">
        <f t="shared" ref="L195:L258" si="45">K195*23.03</f>
        <v>8.7373286700000011E-2</v>
      </c>
      <c r="M195" s="25">
        <v>5.0600000000000003E-3</v>
      </c>
      <c r="N195" s="25">
        <f t="shared" ref="N195:N258" si="46">M195-X195</f>
        <v>2.5100000000000001E-3</v>
      </c>
      <c r="O195" s="25"/>
      <c r="P195" s="25">
        <f t="shared" ref="P195:P258" si="47">N195-0.00083341</f>
        <v>1.6765899999999999E-3</v>
      </c>
      <c r="Q195" s="25">
        <f t="shared" ref="Q195:Q258" si="48">P195*23.03</f>
        <v>3.8611867700000004E-2</v>
      </c>
      <c r="R195" s="25">
        <v>6.5799999999999999E-3</v>
      </c>
      <c r="S195" s="25">
        <f t="shared" ref="S195:S258" si="49">R195-X195</f>
        <v>4.0299999999999997E-3</v>
      </c>
      <c r="T195" s="25"/>
      <c r="U195" s="25">
        <f t="shared" ref="U195:U258" si="50">S195-0.00221771</f>
        <v>1.8122899999999998E-3</v>
      </c>
      <c r="V195" s="25">
        <f t="shared" ref="V195:V258" si="51">U195*23.03</f>
        <v>4.17370387E-2</v>
      </c>
      <c r="W195" s="25">
        <v>5.11E-3</v>
      </c>
      <c r="X195" s="25">
        <f t="shared" si="41"/>
        <v>2.5500000000000002E-3</v>
      </c>
    </row>
    <row r="196" spans="1:24" s="15" customFormat="1">
      <c r="A196" s="18">
        <v>444</v>
      </c>
      <c r="B196" s="25">
        <v>-4.0000000000000003E-5</v>
      </c>
      <c r="C196" s="25">
        <v>5.7000000000000002E-3</v>
      </c>
      <c r="D196" s="25">
        <f t="shared" si="39"/>
        <v>3.2650000000000001E-3</v>
      </c>
      <c r="E196" s="25"/>
      <c r="F196" s="25">
        <f t="shared" si="42"/>
        <v>1.6716900000000002E-3</v>
      </c>
      <c r="G196" s="25">
        <f t="shared" si="43"/>
        <v>3.8499020700000004E-2</v>
      </c>
      <c r="H196" s="25">
        <v>1.057E-2</v>
      </c>
      <c r="I196" s="25">
        <f t="shared" si="40"/>
        <v>8.1349999999999999E-3</v>
      </c>
      <c r="J196" s="25"/>
      <c r="K196" s="25">
        <f t="shared" si="44"/>
        <v>3.75889E-3</v>
      </c>
      <c r="L196" s="25">
        <f t="shared" si="45"/>
        <v>8.6567236700000008E-2</v>
      </c>
      <c r="M196" s="25">
        <v>5.1000000000000004E-3</v>
      </c>
      <c r="N196" s="25">
        <f t="shared" si="46"/>
        <v>2.6650000000000003E-3</v>
      </c>
      <c r="O196" s="25"/>
      <c r="P196" s="25">
        <f t="shared" si="47"/>
        <v>1.8315900000000001E-3</v>
      </c>
      <c r="Q196" s="25">
        <f t="shared" si="48"/>
        <v>4.2181517700000004E-2</v>
      </c>
      <c r="R196" s="25">
        <v>6.4700000000000001E-3</v>
      </c>
      <c r="S196" s="25">
        <f t="shared" si="49"/>
        <v>4.0350000000000004E-3</v>
      </c>
      <c r="T196" s="25"/>
      <c r="U196" s="25">
        <f t="shared" si="50"/>
        <v>1.8172900000000005E-3</v>
      </c>
      <c r="V196" s="25">
        <f t="shared" si="51"/>
        <v>4.1852188700000015E-2</v>
      </c>
      <c r="W196" s="25">
        <v>4.9100000000000003E-3</v>
      </c>
      <c r="X196" s="25">
        <f t="shared" si="41"/>
        <v>2.4350000000000001E-3</v>
      </c>
    </row>
    <row r="197" spans="1:24" s="15" customFormat="1">
      <c r="A197" s="18">
        <v>445</v>
      </c>
      <c r="B197" s="25">
        <v>1.3999999999999999E-4</v>
      </c>
      <c r="C197" s="25">
        <v>5.2500000000000003E-3</v>
      </c>
      <c r="D197" s="25">
        <f t="shared" si="39"/>
        <v>2.7550000000000001E-3</v>
      </c>
      <c r="E197" s="25"/>
      <c r="F197" s="25">
        <f t="shared" si="42"/>
        <v>1.1616900000000002E-3</v>
      </c>
      <c r="G197" s="25">
        <f t="shared" si="43"/>
        <v>2.6753720700000004E-2</v>
      </c>
      <c r="H197" s="25">
        <v>1.0580000000000001E-2</v>
      </c>
      <c r="I197" s="25">
        <f t="shared" si="40"/>
        <v>8.0850000000000002E-3</v>
      </c>
      <c r="J197" s="25"/>
      <c r="K197" s="25">
        <f t="shared" si="44"/>
        <v>3.7088900000000003E-3</v>
      </c>
      <c r="L197" s="25">
        <f t="shared" si="45"/>
        <v>8.5415736700000008E-2</v>
      </c>
      <c r="M197" s="25">
        <v>5.0000000000000001E-3</v>
      </c>
      <c r="N197" s="25">
        <f t="shared" si="46"/>
        <v>2.5049999999999998E-3</v>
      </c>
      <c r="O197" s="25"/>
      <c r="P197" s="25">
        <f t="shared" si="47"/>
        <v>1.6715899999999997E-3</v>
      </c>
      <c r="Q197" s="25">
        <f t="shared" si="48"/>
        <v>3.8496717699999995E-2</v>
      </c>
      <c r="R197" s="25">
        <v>6.4400000000000004E-3</v>
      </c>
      <c r="S197" s="25">
        <f t="shared" si="49"/>
        <v>3.9450000000000006E-3</v>
      </c>
      <c r="T197" s="25"/>
      <c r="U197" s="25">
        <f t="shared" si="50"/>
        <v>1.7272900000000007E-3</v>
      </c>
      <c r="V197" s="25">
        <f t="shared" si="51"/>
        <v>3.9779488700000018E-2</v>
      </c>
      <c r="W197" s="25">
        <v>4.8500000000000001E-3</v>
      </c>
      <c r="X197" s="25">
        <f t="shared" si="41"/>
        <v>2.4950000000000003E-3</v>
      </c>
    </row>
    <row r="198" spans="1:24" s="15" customFormat="1">
      <c r="A198" s="18">
        <v>446</v>
      </c>
      <c r="B198" s="25">
        <v>3.0000000000000001E-5</v>
      </c>
      <c r="C198" s="25">
        <v>5.4400000000000004E-3</v>
      </c>
      <c r="D198" s="25">
        <f t="shared" si="39"/>
        <v>3.1300000000000004E-3</v>
      </c>
      <c r="E198" s="25"/>
      <c r="F198" s="25">
        <f t="shared" si="42"/>
        <v>1.5366900000000005E-3</v>
      </c>
      <c r="G198" s="25">
        <f t="shared" si="43"/>
        <v>3.5389970700000016E-2</v>
      </c>
      <c r="H198" s="25">
        <v>1.0619999999999999E-2</v>
      </c>
      <c r="I198" s="25">
        <f t="shared" si="40"/>
        <v>8.3099999999999997E-3</v>
      </c>
      <c r="J198" s="25"/>
      <c r="K198" s="25">
        <f t="shared" si="44"/>
        <v>3.9338899999999998E-3</v>
      </c>
      <c r="L198" s="25">
        <f t="shared" si="45"/>
        <v>9.0597486699999993E-2</v>
      </c>
      <c r="M198" s="25">
        <v>4.79E-3</v>
      </c>
      <c r="N198" s="25">
        <f t="shared" si="46"/>
        <v>2.48E-3</v>
      </c>
      <c r="O198" s="25"/>
      <c r="P198" s="25">
        <f t="shared" si="47"/>
        <v>1.6465899999999999E-3</v>
      </c>
      <c r="Q198" s="25">
        <f t="shared" si="48"/>
        <v>3.7920967699999995E-2</v>
      </c>
      <c r="R198" s="25">
        <v>6.3800000000000003E-3</v>
      </c>
      <c r="S198" s="25">
        <f t="shared" si="49"/>
        <v>4.0700000000000007E-3</v>
      </c>
      <c r="T198" s="25"/>
      <c r="U198" s="25">
        <f t="shared" si="50"/>
        <v>1.8522900000000008E-3</v>
      </c>
      <c r="V198" s="25">
        <f t="shared" si="51"/>
        <v>4.2658238700000017E-2</v>
      </c>
      <c r="W198" s="25">
        <v>4.5900000000000003E-3</v>
      </c>
      <c r="X198" s="25">
        <f t="shared" si="41"/>
        <v>2.31E-3</v>
      </c>
    </row>
    <row r="199" spans="1:24" s="15" customFormat="1">
      <c r="A199" s="18">
        <v>447</v>
      </c>
      <c r="B199" s="25">
        <v>8.0000000000000007E-5</v>
      </c>
      <c r="C199" s="25">
        <v>5.2700000000000004E-3</v>
      </c>
      <c r="D199" s="25">
        <f t="shared" si="39"/>
        <v>2.8450000000000003E-3</v>
      </c>
      <c r="E199" s="25"/>
      <c r="F199" s="25">
        <f t="shared" si="42"/>
        <v>1.2516900000000004E-3</v>
      </c>
      <c r="G199" s="25">
        <f t="shared" si="43"/>
        <v>2.8826420700000011E-2</v>
      </c>
      <c r="H199" s="25">
        <v>1.0460000000000001E-2</v>
      </c>
      <c r="I199" s="25">
        <f t="shared" si="40"/>
        <v>8.0350000000000005E-3</v>
      </c>
      <c r="J199" s="25"/>
      <c r="K199" s="25">
        <f t="shared" si="44"/>
        <v>3.6588900000000006E-3</v>
      </c>
      <c r="L199" s="25">
        <f t="shared" si="45"/>
        <v>8.4264236700000023E-2</v>
      </c>
      <c r="M199" s="25">
        <v>4.0000000000000001E-3</v>
      </c>
      <c r="N199" s="25">
        <f t="shared" si="46"/>
        <v>1.575E-3</v>
      </c>
      <c r="O199" s="25"/>
      <c r="P199" s="25">
        <f t="shared" si="47"/>
        <v>7.4158999999999998E-4</v>
      </c>
      <c r="Q199" s="25">
        <f t="shared" si="48"/>
        <v>1.7078817700000002E-2</v>
      </c>
      <c r="R199" s="25">
        <v>6.1500000000000001E-3</v>
      </c>
      <c r="S199" s="25">
        <f t="shared" si="49"/>
        <v>3.725E-3</v>
      </c>
      <c r="T199" s="25"/>
      <c r="U199" s="25">
        <f t="shared" si="50"/>
        <v>1.5072900000000001E-3</v>
      </c>
      <c r="V199" s="25">
        <f t="shared" si="51"/>
        <v>3.4712888700000007E-2</v>
      </c>
      <c r="W199" s="25">
        <v>4.7699999999999999E-3</v>
      </c>
      <c r="X199" s="25">
        <f t="shared" si="41"/>
        <v>2.4250000000000001E-3</v>
      </c>
    </row>
    <row r="200" spans="1:24" s="15" customFormat="1">
      <c r="A200" s="18">
        <v>448</v>
      </c>
      <c r="B200" s="25">
        <v>5.0000000000000002E-5</v>
      </c>
      <c r="C200" s="25">
        <v>5.3899999999999998E-3</v>
      </c>
      <c r="D200" s="25">
        <f t="shared" si="39"/>
        <v>2.9550000000000002E-3</v>
      </c>
      <c r="E200" s="25"/>
      <c r="F200" s="25">
        <f t="shared" si="42"/>
        <v>1.3616900000000003E-3</v>
      </c>
      <c r="G200" s="25">
        <f t="shared" si="43"/>
        <v>3.135972070000001E-2</v>
      </c>
      <c r="H200" s="25">
        <v>1.051E-2</v>
      </c>
      <c r="I200" s="25">
        <f t="shared" si="40"/>
        <v>8.0750000000000006E-3</v>
      </c>
      <c r="J200" s="25"/>
      <c r="K200" s="25">
        <f t="shared" si="44"/>
        <v>3.6988900000000007E-3</v>
      </c>
      <c r="L200" s="25">
        <f t="shared" si="45"/>
        <v>8.518543670000002E-2</v>
      </c>
      <c r="M200" s="25">
        <v>4.4400000000000004E-3</v>
      </c>
      <c r="N200" s="25">
        <f t="shared" si="46"/>
        <v>2.0050000000000007E-3</v>
      </c>
      <c r="O200" s="25"/>
      <c r="P200" s="25">
        <f t="shared" si="47"/>
        <v>1.1715900000000006E-3</v>
      </c>
      <c r="Q200" s="25">
        <f t="shared" si="48"/>
        <v>2.6981717700000015E-2</v>
      </c>
      <c r="R200" s="25">
        <v>6.2599999999999999E-3</v>
      </c>
      <c r="S200" s="25">
        <f t="shared" si="49"/>
        <v>3.8250000000000003E-3</v>
      </c>
      <c r="T200" s="25"/>
      <c r="U200" s="25">
        <f t="shared" si="50"/>
        <v>1.6072900000000004E-3</v>
      </c>
      <c r="V200" s="25">
        <f t="shared" si="51"/>
        <v>3.7015888700000013E-2</v>
      </c>
      <c r="W200" s="25">
        <v>4.8199999999999996E-3</v>
      </c>
      <c r="X200" s="25">
        <f t="shared" si="41"/>
        <v>2.4349999999999997E-3</v>
      </c>
    </row>
    <row r="201" spans="1:24" s="15" customFormat="1">
      <c r="A201" s="18">
        <v>449</v>
      </c>
      <c r="B201" s="25">
        <v>5.0000000000000002E-5</v>
      </c>
      <c r="C201" s="25">
        <v>5.2399999999999999E-3</v>
      </c>
      <c r="D201" s="25">
        <f t="shared" si="39"/>
        <v>2.8249999999999998E-3</v>
      </c>
      <c r="E201" s="25"/>
      <c r="F201" s="25">
        <f t="shared" si="42"/>
        <v>1.2316899999999999E-3</v>
      </c>
      <c r="G201" s="25">
        <f t="shared" si="43"/>
        <v>2.8365820699999999E-2</v>
      </c>
      <c r="H201" s="25">
        <v>1.03E-2</v>
      </c>
      <c r="I201" s="25">
        <f t="shared" si="40"/>
        <v>7.8849999999999996E-3</v>
      </c>
      <c r="J201" s="25"/>
      <c r="K201" s="25">
        <f t="shared" si="44"/>
        <v>3.5088899999999998E-3</v>
      </c>
      <c r="L201" s="25">
        <f t="shared" si="45"/>
        <v>8.0809736699999996E-2</v>
      </c>
      <c r="M201" s="25">
        <v>4.3E-3</v>
      </c>
      <c r="N201" s="25">
        <f t="shared" si="46"/>
        <v>1.885E-3</v>
      </c>
      <c r="O201" s="25"/>
      <c r="P201" s="25">
        <f t="shared" si="47"/>
        <v>1.0515899999999998E-3</v>
      </c>
      <c r="Q201" s="25">
        <f t="shared" si="48"/>
        <v>2.4218117699999996E-2</v>
      </c>
      <c r="R201" s="25">
        <v>6.0699999999999999E-3</v>
      </c>
      <c r="S201" s="25">
        <f t="shared" si="49"/>
        <v>3.6549999999999998E-3</v>
      </c>
      <c r="T201" s="25"/>
      <c r="U201" s="25">
        <f t="shared" si="50"/>
        <v>1.4372899999999999E-3</v>
      </c>
      <c r="V201" s="25">
        <f t="shared" si="51"/>
        <v>3.3100788700000001E-2</v>
      </c>
      <c r="W201" s="25">
        <v>4.7800000000000004E-3</v>
      </c>
      <c r="X201" s="25">
        <f t="shared" si="41"/>
        <v>2.415E-3</v>
      </c>
    </row>
    <row r="202" spans="1:24" s="15" customFormat="1">
      <c r="A202" s="18">
        <v>450</v>
      </c>
      <c r="B202" s="25">
        <v>0</v>
      </c>
      <c r="C202" s="25">
        <v>5.3400000000000001E-3</v>
      </c>
      <c r="D202" s="25">
        <f t="shared" si="39"/>
        <v>3.0100000000000001E-3</v>
      </c>
      <c r="E202" s="25"/>
      <c r="F202" s="25">
        <f t="shared" si="42"/>
        <v>1.4166900000000002E-3</v>
      </c>
      <c r="G202" s="25">
        <f t="shared" si="43"/>
        <v>3.2626370700000004E-2</v>
      </c>
      <c r="H202" s="25">
        <v>1.018E-2</v>
      </c>
      <c r="I202" s="25">
        <f t="shared" si="40"/>
        <v>7.8499999999999993E-3</v>
      </c>
      <c r="J202" s="25"/>
      <c r="K202" s="25">
        <f t="shared" si="44"/>
        <v>3.4738899999999994E-3</v>
      </c>
      <c r="L202" s="25">
        <f t="shared" si="45"/>
        <v>8.0003686699999993E-2</v>
      </c>
      <c r="M202" s="25">
        <v>4.4200000000000003E-3</v>
      </c>
      <c r="N202" s="25">
        <f t="shared" si="46"/>
        <v>2.0900000000000003E-3</v>
      </c>
      <c r="O202" s="25"/>
      <c r="P202" s="25">
        <f t="shared" si="47"/>
        <v>1.2565900000000001E-3</v>
      </c>
      <c r="Q202" s="25">
        <f t="shared" si="48"/>
        <v>2.8939267700000004E-2</v>
      </c>
      <c r="R202" s="25">
        <v>6.1999999999999998E-3</v>
      </c>
      <c r="S202" s="25">
        <f t="shared" si="49"/>
        <v>3.8699999999999997E-3</v>
      </c>
      <c r="T202" s="25"/>
      <c r="U202" s="25">
        <f t="shared" si="50"/>
        <v>1.6522899999999998E-3</v>
      </c>
      <c r="V202" s="25">
        <f t="shared" si="51"/>
        <v>3.8052238699999998E-2</v>
      </c>
      <c r="W202" s="25">
        <v>4.6600000000000001E-3</v>
      </c>
      <c r="X202" s="25">
        <f t="shared" si="41"/>
        <v>2.33E-3</v>
      </c>
    </row>
    <row r="203" spans="1:24" s="15" customFormat="1">
      <c r="A203" s="18">
        <v>451</v>
      </c>
      <c r="B203" s="25">
        <v>5.0000000000000002E-5</v>
      </c>
      <c r="C203" s="25">
        <v>5.1799999999999997E-3</v>
      </c>
      <c r="D203" s="25">
        <f t="shared" si="39"/>
        <v>2.7799999999999999E-3</v>
      </c>
      <c r="E203" s="25"/>
      <c r="F203" s="25">
        <f t="shared" si="42"/>
        <v>1.18669E-3</v>
      </c>
      <c r="G203" s="25">
        <f t="shared" si="43"/>
        <v>2.73294707E-2</v>
      </c>
      <c r="H203" s="25">
        <v>1.01E-2</v>
      </c>
      <c r="I203" s="25">
        <f t="shared" si="40"/>
        <v>7.7000000000000002E-3</v>
      </c>
      <c r="J203" s="25"/>
      <c r="K203" s="25">
        <f t="shared" si="44"/>
        <v>3.3238900000000004E-3</v>
      </c>
      <c r="L203" s="25">
        <f t="shared" si="45"/>
        <v>7.6549186700000008E-2</v>
      </c>
      <c r="M203" s="25">
        <v>4.4299999999999999E-3</v>
      </c>
      <c r="N203" s="25">
        <f t="shared" si="46"/>
        <v>2.0300000000000001E-3</v>
      </c>
      <c r="O203" s="25"/>
      <c r="P203" s="25">
        <f t="shared" si="47"/>
        <v>1.19659E-3</v>
      </c>
      <c r="Q203" s="25">
        <f t="shared" si="48"/>
        <v>2.7557467700000001E-2</v>
      </c>
      <c r="R203" s="25">
        <v>6.1900000000000002E-3</v>
      </c>
      <c r="S203" s="25">
        <f t="shared" si="49"/>
        <v>3.7900000000000004E-3</v>
      </c>
      <c r="T203" s="25"/>
      <c r="U203" s="25">
        <f t="shared" si="50"/>
        <v>1.5722900000000005E-3</v>
      </c>
      <c r="V203" s="25">
        <f t="shared" si="51"/>
        <v>3.620983870000001E-2</v>
      </c>
      <c r="W203" s="25">
        <v>4.7499999999999999E-3</v>
      </c>
      <c r="X203" s="25">
        <f t="shared" si="41"/>
        <v>2.3999999999999998E-3</v>
      </c>
    </row>
    <row r="204" spans="1:24" s="15" customFormat="1">
      <c r="A204" s="18">
        <v>452</v>
      </c>
      <c r="B204" s="25">
        <v>1.1E-4</v>
      </c>
      <c r="C204" s="25">
        <v>5.2399999999999999E-3</v>
      </c>
      <c r="D204" s="25">
        <f t="shared" si="39"/>
        <v>2.9299999999999999E-3</v>
      </c>
      <c r="E204" s="25"/>
      <c r="F204" s="25">
        <f t="shared" si="42"/>
        <v>1.33669E-3</v>
      </c>
      <c r="G204" s="25">
        <f t="shared" si="43"/>
        <v>3.07839707E-2</v>
      </c>
      <c r="H204" s="25">
        <v>1.0160000000000001E-2</v>
      </c>
      <c r="I204" s="25">
        <f t="shared" si="40"/>
        <v>7.8500000000000011E-3</v>
      </c>
      <c r="J204" s="25"/>
      <c r="K204" s="25">
        <f t="shared" si="44"/>
        <v>3.4738900000000012E-3</v>
      </c>
      <c r="L204" s="25">
        <f t="shared" si="45"/>
        <v>8.0003686700000035E-2</v>
      </c>
      <c r="M204" s="25">
        <v>4.4299999999999999E-3</v>
      </c>
      <c r="N204" s="25">
        <f t="shared" si="46"/>
        <v>2.1199999999999999E-3</v>
      </c>
      <c r="O204" s="25"/>
      <c r="P204" s="25">
        <f t="shared" si="47"/>
        <v>1.2865899999999998E-3</v>
      </c>
      <c r="Q204" s="25">
        <f t="shared" si="48"/>
        <v>2.9630167699999998E-2</v>
      </c>
      <c r="R204" s="25">
        <v>5.9100000000000003E-3</v>
      </c>
      <c r="S204" s="25">
        <f t="shared" si="49"/>
        <v>3.6000000000000003E-3</v>
      </c>
      <c r="T204" s="25"/>
      <c r="U204" s="25">
        <f t="shared" si="50"/>
        <v>1.3822900000000004E-3</v>
      </c>
      <c r="V204" s="25">
        <f t="shared" si="51"/>
        <v>3.1834138700000014E-2</v>
      </c>
      <c r="W204" s="25">
        <v>4.5100000000000001E-3</v>
      </c>
      <c r="X204" s="25">
        <f t="shared" si="41"/>
        <v>2.31E-3</v>
      </c>
    </row>
    <row r="205" spans="1:24" s="15" customFormat="1">
      <c r="A205" s="18">
        <v>453</v>
      </c>
      <c r="B205" s="25">
        <v>2.0000000000000002E-5</v>
      </c>
      <c r="C205" s="25">
        <v>5.0299999999999997E-3</v>
      </c>
      <c r="D205" s="25">
        <f t="shared" si="39"/>
        <v>2.7349999999999996E-3</v>
      </c>
      <c r="E205" s="25"/>
      <c r="F205" s="25">
        <f t="shared" si="42"/>
        <v>1.1416899999999997E-3</v>
      </c>
      <c r="G205" s="25">
        <f t="shared" si="43"/>
        <v>2.6293120699999995E-2</v>
      </c>
      <c r="H205" s="25">
        <v>9.8399999999999998E-3</v>
      </c>
      <c r="I205" s="25">
        <f t="shared" si="40"/>
        <v>7.5449999999999996E-3</v>
      </c>
      <c r="J205" s="25"/>
      <c r="K205" s="25">
        <f t="shared" si="44"/>
        <v>3.1688899999999997E-3</v>
      </c>
      <c r="L205" s="25">
        <f t="shared" si="45"/>
        <v>7.29795367E-2</v>
      </c>
      <c r="M205" s="25">
        <v>4.4299999999999999E-3</v>
      </c>
      <c r="N205" s="25">
        <f t="shared" si="46"/>
        <v>2.1349999999999997E-3</v>
      </c>
      <c r="O205" s="25"/>
      <c r="P205" s="25">
        <f t="shared" si="47"/>
        <v>1.3015899999999996E-3</v>
      </c>
      <c r="Q205" s="25">
        <f t="shared" si="48"/>
        <v>2.9975617699999992E-2</v>
      </c>
      <c r="R205" s="25">
        <v>6.1599999999999997E-3</v>
      </c>
      <c r="S205" s="25">
        <f t="shared" si="49"/>
        <v>3.8649999999999995E-3</v>
      </c>
      <c r="T205" s="25"/>
      <c r="U205" s="25">
        <f t="shared" si="50"/>
        <v>1.6472899999999996E-3</v>
      </c>
      <c r="V205" s="25">
        <f t="shared" si="51"/>
        <v>3.7937088699999996E-2</v>
      </c>
      <c r="W205" s="25">
        <v>4.5700000000000003E-3</v>
      </c>
      <c r="X205" s="25">
        <f t="shared" si="41"/>
        <v>2.2950000000000002E-3</v>
      </c>
    </row>
    <row r="206" spans="1:24" s="15" customFormat="1">
      <c r="A206" s="18">
        <v>454</v>
      </c>
      <c r="B206" s="25">
        <v>-9.0000000000000006E-5</v>
      </c>
      <c r="C206" s="25">
        <v>5.1700000000000001E-3</v>
      </c>
      <c r="D206" s="25">
        <f t="shared" si="39"/>
        <v>2.9650000000000002E-3</v>
      </c>
      <c r="E206" s="25"/>
      <c r="F206" s="25">
        <f t="shared" si="42"/>
        <v>1.3716900000000003E-3</v>
      </c>
      <c r="G206" s="25">
        <f t="shared" si="43"/>
        <v>3.1590020700000006E-2</v>
      </c>
      <c r="H206" s="25">
        <v>9.9500000000000005E-3</v>
      </c>
      <c r="I206" s="25">
        <f t="shared" si="40"/>
        <v>7.7450000000000001E-3</v>
      </c>
      <c r="J206" s="25"/>
      <c r="K206" s="25">
        <f t="shared" si="44"/>
        <v>3.3688900000000003E-3</v>
      </c>
      <c r="L206" s="25">
        <f t="shared" si="45"/>
        <v>7.7585536700000013E-2</v>
      </c>
      <c r="M206" s="25">
        <v>4.4299999999999999E-3</v>
      </c>
      <c r="N206" s="25">
        <f t="shared" si="46"/>
        <v>2.225E-3</v>
      </c>
      <c r="O206" s="25"/>
      <c r="P206" s="25">
        <f t="shared" si="47"/>
        <v>1.3915899999999998E-3</v>
      </c>
      <c r="Q206" s="25">
        <f t="shared" si="48"/>
        <v>3.2048317699999995E-2</v>
      </c>
      <c r="R206" s="25">
        <v>5.9800000000000001E-3</v>
      </c>
      <c r="S206" s="25">
        <f t="shared" si="49"/>
        <v>3.7750000000000001E-3</v>
      </c>
      <c r="T206" s="25"/>
      <c r="U206" s="25">
        <f t="shared" si="50"/>
        <v>1.5572900000000002E-3</v>
      </c>
      <c r="V206" s="25">
        <f t="shared" si="51"/>
        <v>3.5864388700000006E-2</v>
      </c>
      <c r="W206" s="25">
        <v>4.4999999999999997E-3</v>
      </c>
      <c r="X206" s="25">
        <f t="shared" si="41"/>
        <v>2.2049999999999999E-3</v>
      </c>
    </row>
    <row r="207" spans="1:24" s="15" customFormat="1">
      <c r="A207" s="18">
        <v>455</v>
      </c>
      <c r="B207" s="25">
        <v>-3.0000000000000001E-5</v>
      </c>
      <c r="C207" s="25">
        <v>4.8999999999999998E-3</v>
      </c>
      <c r="D207" s="25">
        <f t="shared" si="39"/>
        <v>2.6049999999999997E-3</v>
      </c>
      <c r="E207" s="25"/>
      <c r="F207" s="25">
        <f t="shared" si="42"/>
        <v>1.0116899999999998E-3</v>
      </c>
      <c r="G207" s="25">
        <f t="shared" si="43"/>
        <v>2.3299220699999994E-2</v>
      </c>
      <c r="H207" s="25">
        <v>9.7800000000000005E-3</v>
      </c>
      <c r="I207" s="25">
        <f t="shared" si="40"/>
        <v>7.4850000000000003E-3</v>
      </c>
      <c r="J207" s="25"/>
      <c r="K207" s="25">
        <f t="shared" si="44"/>
        <v>3.1088900000000004E-3</v>
      </c>
      <c r="L207" s="25">
        <f t="shared" si="45"/>
        <v>7.1597736700000011E-2</v>
      </c>
      <c r="M207" s="25">
        <v>4.4299999999999999E-3</v>
      </c>
      <c r="N207" s="25">
        <f t="shared" si="46"/>
        <v>2.1349999999999997E-3</v>
      </c>
      <c r="O207" s="25"/>
      <c r="P207" s="25">
        <f t="shared" si="47"/>
        <v>1.3015899999999996E-3</v>
      </c>
      <c r="Q207" s="25">
        <f t="shared" si="48"/>
        <v>2.9975617699999992E-2</v>
      </c>
      <c r="R207" s="25">
        <v>6.1199999999999996E-3</v>
      </c>
      <c r="S207" s="25">
        <f t="shared" si="49"/>
        <v>3.8249999999999994E-3</v>
      </c>
      <c r="T207" s="25"/>
      <c r="U207" s="25">
        <f t="shared" si="50"/>
        <v>1.6072899999999995E-3</v>
      </c>
      <c r="V207" s="25">
        <f t="shared" si="51"/>
        <v>3.7015888699999992E-2</v>
      </c>
      <c r="W207" s="25">
        <v>4.62E-3</v>
      </c>
      <c r="X207" s="25">
        <f t="shared" si="41"/>
        <v>2.2950000000000002E-3</v>
      </c>
    </row>
    <row r="208" spans="1:24" s="15" customFormat="1">
      <c r="A208" s="18">
        <v>456</v>
      </c>
      <c r="B208" s="25">
        <v>1.3999999999999999E-4</v>
      </c>
      <c r="C208" s="25">
        <v>5.0400000000000002E-3</v>
      </c>
      <c r="D208" s="25">
        <f t="shared" si="39"/>
        <v>2.8500000000000001E-3</v>
      </c>
      <c r="E208" s="25"/>
      <c r="F208" s="25">
        <f t="shared" si="42"/>
        <v>1.2566900000000002E-3</v>
      </c>
      <c r="G208" s="25">
        <f t="shared" si="43"/>
        <v>2.8941570700000006E-2</v>
      </c>
      <c r="H208" s="25">
        <v>9.809E-3</v>
      </c>
      <c r="I208" s="25">
        <f t="shared" si="40"/>
        <v>7.6189999999999999E-3</v>
      </c>
      <c r="J208" s="25"/>
      <c r="K208" s="25">
        <f t="shared" si="44"/>
        <v>3.24289E-3</v>
      </c>
      <c r="L208" s="25">
        <f t="shared" si="45"/>
        <v>7.4683756700000006E-2</v>
      </c>
      <c r="M208" s="25">
        <v>4.1999999999999997E-3</v>
      </c>
      <c r="N208" s="25">
        <f t="shared" si="46"/>
        <v>2.0099999999999996E-3</v>
      </c>
      <c r="O208" s="25"/>
      <c r="P208" s="25">
        <f t="shared" si="47"/>
        <v>1.1765899999999995E-3</v>
      </c>
      <c r="Q208" s="25">
        <f t="shared" si="48"/>
        <v>2.7096867699999989E-2</v>
      </c>
      <c r="R208" s="25">
        <v>5.7999999999999996E-3</v>
      </c>
      <c r="S208" s="25">
        <f t="shared" si="49"/>
        <v>3.6099999999999995E-3</v>
      </c>
      <c r="T208" s="25"/>
      <c r="U208" s="25">
        <f t="shared" si="50"/>
        <v>1.3922899999999996E-3</v>
      </c>
      <c r="V208" s="25">
        <f t="shared" si="51"/>
        <v>3.2064438699999989E-2</v>
      </c>
      <c r="W208" s="25">
        <v>4.2399999999999998E-3</v>
      </c>
      <c r="X208" s="25">
        <f t="shared" si="41"/>
        <v>2.1900000000000001E-3</v>
      </c>
    </row>
    <row r="209" spans="1:24" s="15" customFormat="1">
      <c r="A209" s="18">
        <v>457</v>
      </c>
      <c r="B209" s="25">
        <v>6.0000000000000002E-5</v>
      </c>
      <c r="C209" s="25">
        <v>4.9500000000000004E-3</v>
      </c>
      <c r="D209" s="25">
        <f t="shared" si="39"/>
        <v>2.6700000000000005E-3</v>
      </c>
      <c r="E209" s="25"/>
      <c r="F209" s="25">
        <f t="shared" si="42"/>
        <v>1.0766900000000006E-3</v>
      </c>
      <c r="G209" s="25">
        <f t="shared" si="43"/>
        <v>2.4796170700000016E-2</v>
      </c>
      <c r="H209" s="25">
        <v>9.6100000000000005E-3</v>
      </c>
      <c r="I209" s="25">
        <f t="shared" si="40"/>
        <v>7.3300000000000006E-3</v>
      </c>
      <c r="J209" s="25"/>
      <c r="K209" s="25">
        <f t="shared" si="44"/>
        <v>2.9538900000000007E-3</v>
      </c>
      <c r="L209" s="25">
        <f t="shared" si="45"/>
        <v>6.8028086700000018E-2</v>
      </c>
      <c r="M209" s="25">
        <v>4.4200000000000003E-3</v>
      </c>
      <c r="N209" s="25">
        <f t="shared" si="46"/>
        <v>2.1400000000000004E-3</v>
      </c>
      <c r="O209" s="25"/>
      <c r="P209" s="25">
        <f t="shared" si="47"/>
        <v>1.3065900000000003E-3</v>
      </c>
      <c r="Q209" s="25">
        <f t="shared" si="48"/>
        <v>3.0090767700000007E-2</v>
      </c>
      <c r="R209" s="25">
        <v>6.0400000000000002E-3</v>
      </c>
      <c r="S209" s="25">
        <f t="shared" si="49"/>
        <v>3.7600000000000003E-3</v>
      </c>
      <c r="T209" s="25"/>
      <c r="U209" s="25">
        <f t="shared" si="50"/>
        <v>1.5422900000000004E-3</v>
      </c>
      <c r="V209" s="25">
        <f t="shared" si="51"/>
        <v>3.5518938700000009E-2</v>
      </c>
      <c r="W209" s="25">
        <v>4.4999999999999997E-3</v>
      </c>
      <c r="X209" s="25">
        <f t="shared" si="41"/>
        <v>2.2799999999999999E-3</v>
      </c>
    </row>
    <row r="210" spans="1:24" s="15" customFormat="1">
      <c r="A210" s="18">
        <v>458</v>
      </c>
      <c r="B210" s="25">
        <v>0</v>
      </c>
      <c r="C210" s="25">
        <v>5.1599999999999997E-3</v>
      </c>
      <c r="D210" s="25">
        <f t="shared" si="39"/>
        <v>3.0249999999999995E-3</v>
      </c>
      <c r="E210" s="25"/>
      <c r="F210" s="25">
        <f t="shared" si="42"/>
        <v>1.4316899999999996E-3</v>
      </c>
      <c r="G210" s="25">
        <f t="shared" si="43"/>
        <v>3.2971820699999994E-2</v>
      </c>
      <c r="H210" s="25">
        <v>9.6900000000000007E-3</v>
      </c>
      <c r="I210" s="25">
        <f t="shared" si="40"/>
        <v>7.555000000000001E-3</v>
      </c>
      <c r="J210" s="25"/>
      <c r="K210" s="25">
        <f t="shared" si="44"/>
        <v>3.1788900000000011E-3</v>
      </c>
      <c r="L210" s="25">
        <f t="shared" si="45"/>
        <v>7.3209836700000031E-2</v>
      </c>
      <c r="M210" s="25">
        <v>4.1999999999999997E-3</v>
      </c>
      <c r="N210" s="25">
        <f t="shared" si="46"/>
        <v>2.0649999999999996E-3</v>
      </c>
      <c r="O210" s="25"/>
      <c r="P210" s="25">
        <f t="shared" si="47"/>
        <v>1.2315899999999994E-3</v>
      </c>
      <c r="Q210" s="25">
        <f t="shared" si="48"/>
        <v>2.8363517699999986E-2</v>
      </c>
      <c r="R210" s="25">
        <v>5.7200000000000003E-3</v>
      </c>
      <c r="S210" s="25">
        <f t="shared" si="49"/>
        <v>3.5850000000000001E-3</v>
      </c>
      <c r="T210" s="25"/>
      <c r="U210" s="25">
        <f t="shared" si="50"/>
        <v>1.3672900000000002E-3</v>
      </c>
      <c r="V210" s="25">
        <f t="shared" si="51"/>
        <v>3.1488688700000003E-2</v>
      </c>
      <c r="W210" s="25">
        <v>4.2700000000000004E-3</v>
      </c>
      <c r="X210" s="25">
        <f t="shared" si="41"/>
        <v>2.1350000000000002E-3</v>
      </c>
    </row>
    <row r="211" spans="1:24" s="15" customFormat="1">
      <c r="A211" s="18">
        <v>459</v>
      </c>
      <c r="B211" s="25">
        <v>-1.0000000000000001E-5</v>
      </c>
      <c r="C211" s="25">
        <v>4.9500000000000004E-3</v>
      </c>
      <c r="D211" s="25">
        <f t="shared" si="39"/>
        <v>2.7500000000000003E-3</v>
      </c>
      <c r="E211" s="25"/>
      <c r="F211" s="25">
        <f t="shared" si="42"/>
        <v>1.1566900000000004E-3</v>
      </c>
      <c r="G211" s="25">
        <f t="shared" si="43"/>
        <v>2.663857070000001E-2</v>
      </c>
      <c r="H211" s="25">
        <v>9.4800000000000006E-3</v>
      </c>
      <c r="I211" s="25">
        <f t="shared" si="40"/>
        <v>7.28E-3</v>
      </c>
      <c r="J211" s="25"/>
      <c r="K211" s="25">
        <f t="shared" si="44"/>
        <v>2.9038900000000001E-3</v>
      </c>
      <c r="L211" s="25">
        <f t="shared" si="45"/>
        <v>6.6876586700000004E-2</v>
      </c>
      <c r="M211" s="25">
        <v>4.3899999999999998E-3</v>
      </c>
      <c r="N211" s="25">
        <f t="shared" si="46"/>
        <v>2.1899999999999997E-3</v>
      </c>
      <c r="O211" s="25"/>
      <c r="P211" s="25">
        <f t="shared" si="47"/>
        <v>1.3565899999999995E-3</v>
      </c>
      <c r="Q211" s="25">
        <f t="shared" si="48"/>
        <v>3.1242267699999989E-2</v>
      </c>
      <c r="R211" s="25">
        <v>5.8700000000000002E-3</v>
      </c>
      <c r="S211" s="25">
        <f t="shared" si="49"/>
        <v>3.6700000000000001E-3</v>
      </c>
      <c r="T211" s="25"/>
      <c r="U211" s="25">
        <f t="shared" si="50"/>
        <v>1.4522900000000002E-3</v>
      </c>
      <c r="V211" s="25">
        <f t="shared" si="51"/>
        <v>3.3446238700000006E-2</v>
      </c>
      <c r="W211" s="25">
        <v>4.4099999999999999E-3</v>
      </c>
      <c r="X211" s="25">
        <f t="shared" si="41"/>
        <v>2.2000000000000001E-3</v>
      </c>
    </row>
    <row r="212" spans="1:24" s="15" customFormat="1">
      <c r="A212" s="18">
        <v>460</v>
      </c>
      <c r="B212" s="25">
        <v>2.1000000000000001E-4</v>
      </c>
      <c r="C212" s="25">
        <v>5.1200000000000004E-3</v>
      </c>
      <c r="D212" s="25">
        <f t="shared" si="39"/>
        <v>2.9550000000000002E-3</v>
      </c>
      <c r="E212" s="25"/>
      <c r="F212" s="25">
        <f t="shared" si="42"/>
        <v>1.3616900000000003E-3</v>
      </c>
      <c r="G212" s="25">
        <f t="shared" si="43"/>
        <v>3.135972070000001E-2</v>
      </c>
      <c r="H212" s="25">
        <v>9.5300000000000003E-3</v>
      </c>
      <c r="I212" s="25">
        <f t="shared" si="40"/>
        <v>7.365E-3</v>
      </c>
      <c r="J212" s="25"/>
      <c r="K212" s="25">
        <f t="shared" si="44"/>
        <v>2.9888900000000001E-3</v>
      </c>
      <c r="L212" s="25">
        <f t="shared" si="45"/>
        <v>6.8834136700000007E-2</v>
      </c>
      <c r="M212" s="25">
        <v>4.3899999999999998E-3</v>
      </c>
      <c r="N212" s="25">
        <f t="shared" si="46"/>
        <v>2.2249999999999995E-3</v>
      </c>
      <c r="O212" s="25"/>
      <c r="P212" s="25">
        <f t="shared" si="47"/>
        <v>1.3915899999999994E-3</v>
      </c>
      <c r="Q212" s="25">
        <f t="shared" si="48"/>
        <v>3.2048317699999988E-2</v>
      </c>
      <c r="R212" s="25">
        <v>5.5599999999999998E-3</v>
      </c>
      <c r="S212" s="25">
        <f t="shared" si="49"/>
        <v>3.3949999999999996E-3</v>
      </c>
      <c r="T212" s="25"/>
      <c r="U212" s="25">
        <f t="shared" si="50"/>
        <v>1.1772899999999997E-3</v>
      </c>
      <c r="V212" s="25">
        <f t="shared" si="51"/>
        <v>2.7112988699999993E-2</v>
      </c>
      <c r="W212" s="25">
        <v>4.1200000000000004E-3</v>
      </c>
      <c r="X212" s="25">
        <f t="shared" si="41"/>
        <v>2.1650000000000003E-3</v>
      </c>
    </row>
    <row r="213" spans="1:24" s="15" customFormat="1">
      <c r="A213" s="18">
        <v>461</v>
      </c>
      <c r="B213" s="25">
        <v>-2.0000000000000002E-5</v>
      </c>
      <c r="C213" s="25">
        <v>4.7000000000000002E-3</v>
      </c>
      <c r="D213" s="25">
        <f t="shared" si="39"/>
        <v>2.5000000000000001E-3</v>
      </c>
      <c r="E213" s="25"/>
      <c r="F213" s="25">
        <f t="shared" si="42"/>
        <v>9.0669000000000014E-4</v>
      </c>
      <c r="G213" s="25">
        <f t="shared" si="43"/>
        <v>2.0881070700000004E-2</v>
      </c>
      <c r="H213" s="25">
        <v>9.2499999999999995E-3</v>
      </c>
      <c r="I213" s="25">
        <f t="shared" si="40"/>
        <v>7.049999999999999E-3</v>
      </c>
      <c r="J213" s="25"/>
      <c r="K213" s="25">
        <f t="shared" si="44"/>
        <v>2.6738899999999991E-3</v>
      </c>
      <c r="L213" s="25">
        <f t="shared" si="45"/>
        <v>6.1579686699999983E-2</v>
      </c>
      <c r="M213" s="25">
        <v>4.3800000000000002E-3</v>
      </c>
      <c r="N213" s="25">
        <f t="shared" si="46"/>
        <v>2.1800000000000001E-3</v>
      </c>
      <c r="O213" s="25"/>
      <c r="P213" s="25">
        <f t="shared" si="47"/>
        <v>1.3465899999999999E-3</v>
      </c>
      <c r="Q213" s="25">
        <f t="shared" si="48"/>
        <v>3.10119677E-2</v>
      </c>
      <c r="R213" s="25">
        <v>5.6899999999999997E-3</v>
      </c>
      <c r="S213" s="25">
        <f t="shared" si="49"/>
        <v>3.4899999999999996E-3</v>
      </c>
      <c r="T213" s="25"/>
      <c r="U213" s="25">
        <f t="shared" si="50"/>
        <v>1.2722899999999997E-3</v>
      </c>
      <c r="V213" s="25">
        <f t="shared" si="51"/>
        <v>2.9300838699999995E-2</v>
      </c>
      <c r="W213" s="25">
        <v>4.4200000000000003E-3</v>
      </c>
      <c r="X213" s="25">
        <f t="shared" si="41"/>
        <v>2.2000000000000001E-3</v>
      </c>
    </row>
    <row r="214" spans="1:24" s="15" customFormat="1">
      <c r="A214" s="18">
        <v>462</v>
      </c>
      <c r="B214" s="25">
        <v>1.7000000000000001E-4</v>
      </c>
      <c r="C214" s="25">
        <v>4.96E-3</v>
      </c>
      <c r="D214" s="25">
        <f t="shared" si="39"/>
        <v>2.7699999999999999E-3</v>
      </c>
      <c r="E214" s="25"/>
      <c r="F214" s="25">
        <f t="shared" si="42"/>
        <v>1.17669E-3</v>
      </c>
      <c r="G214" s="25">
        <f t="shared" si="43"/>
        <v>2.7099170700000001E-2</v>
      </c>
      <c r="H214" s="25">
        <v>9.4000000000000004E-3</v>
      </c>
      <c r="I214" s="25">
        <f t="shared" si="40"/>
        <v>7.2100000000000003E-3</v>
      </c>
      <c r="J214" s="25"/>
      <c r="K214" s="25">
        <f t="shared" si="44"/>
        <v>2.8338900000000004E-3</v>
      </c>
      <c r="L214" s="25">
        <f t="shared" si="45"/>
        <v>6.5264486700000013E-2</v>
      </c>
      <c r="M214" s="25">
        <v>4.3600000000000002E-3</v>
      </c>
      <c r="N214" s="25">
        <f t="shared" si="46"/>
        <v>2.1700000000000001E-3</v>
      </c>
      <c r="O214" s="25"/>
      <c r="P214" s="25">
        <f t="shared" si="47"/>
        <v>1.3365899999999999E-3</v>
      </c>
      <c r="Q214" s="25">
        <f t="shared" si="48"/>
        <v>3.0781667700000001E-2</v>
      </c>
      <c r="R214" s="25">
        <v>5.6100000000000004E-3</v>
      </c>
      <c r="S214" s="25">
        <f t="shared" si="49"/>
        <v>3.4200000000000003E-3</v>
      </c>
      <c r="T214" s="25"/>
      <c r="U214" s="25">
        <f t="shared" si="50"/>
        <v>1.2022900000000004E-3</v>
      </c>
      <c r="V214" s="25">
        <f t="shared" si="51"/>
        <v>2.768873870000001E-2</v>
      </c>
      <c r="W214" s="25">
        <v>4.2100000000000002E-3</v>
      </c>
      <c r="X214" s="25">
        <f t="shared" si="41"/>
        <v>2.1900000000000001E-3</v>
      </c>
    </row>
    <row r="215" spans="1:24" s="15" customFormat="1">
      <c r="A215" s="18">
        <v>463</v>
      </c>
      <c r="B215" s="25">
        <v>-8.0000000000000007E-5</v>
      </c>
      <c r="C215" s="25">
        <v>4.7000000000000002E-3</v>
      </c>
      <c r="D215" s="25">
        <f t="shared" si="39"/>
        <v>2.5650000000000004E-3</v>
      </c>
      <c r="E215" s="25"/>
      <c r="F215" s="25">
        <f t="shared" si="42"/>
        <v>9.7169000000000053E-4</v>
      </c>
      <c r="G215" s="25">
        <f t="shared" si="43"/>
        <v>2.2378020700000015E-2</v>
      </c>
      <c r="H215" s="25">
        <v>9.0900000000000009E-3</v>
      </c>
      <c r="I215" s="25">
        <f t="shared" si="40"/>
        <v>6.9550000000000011E-3</v>
      </c>
      <c r="J215" s="25"/>
      <c r="K215" s="25">
        <f t="shared" si="44"/>
        <v>2.5788900000000012E-3</v>
      </c>
      <c r="L215" s="25">
        <f t="shared" si="45"/>
        <v>5.9391836700000034E-2</v>
      </c>
      <c r="M215" s="25">
        <v>4.3299999999999996E-3</v>
      </c>
      <c r="N215" s="25">
        <f t="shared" si="46"/>
        <v>2.1949999999999999E-3</v>
      </c>
      <c r="O215" s="25"/>
      <c r="P215" s="25">
        <f t="shared" si="47"/>
        <v>1.3615899999999998E-3</v>
      </c>
      <c r="Q215" s="25">
        <f t="shared" si="48"/>
        <v>3.1357417699999994E-2</v>
      </c>
      <c r="R215" s="25">
        <v>5.7499999999999999E-3</v>
      </c>
      <c r="S215" s="25">
        <f t="shared" si="49"/>
        <v>3.6150000000000002E-3</v>
      </c>
      <c r="T215" s="25"/>
      <c r="U215" s="25">
        <f t="shared" si="50"/>
        <v>1.3972900000000003E-3</v>
      </c>
      <c r="V215" s="25">
        <f t="shared" si="51"/>
        <v>3.2179588700000004E-2</v>
      </c>
      <c r="W215" s="25">
        <v>4.3499999999999997E-3</v>
      </c>
      <c r="X215" s="25">
        <f t="shared" si="41"/>
        <v>2.1349999999999997E-3</v>
      </c>
    </row>
    <row r="216" spans="1:24" s="15" customFormat="1">
      <c r="A216" s="18">
        <v>464</v>
      </c>
      <c r="B216" s="25">
        <v>1.1E-4</v>
      </c>
      <c r="C216" s="25">
        <v>4.9100000000000003E-3</v>
      </c>
      <c r="D216" s="25">
        <f t="shared" si="39"/>
        <v>2.8350000000000003E-3</v>
      </c>
      <c r="E216" s="25"/>
      <c r="F216" s="25">
        <f t="shared" si="42"/>
        <v>1.2416900000000004E-3</v>
      </c>
      <c r="G216" s="25">
        <f t="shared" si="43"/>
        <v>2.8596120700000009E-2</v>
      </c>
      <c r="H216" s="25">
        <v>9.4000000000000004E-3</v>
      </c>
      <c r="I216" s="25">
        <f t="shared" si="40"/>
        <v>7.3249999999999999E-3</v>
      </c>
      <c r="J216" s="25"/>
      <c r="K216" s="25">
        <f t="shared" si="44"/>
        <v>2.94889E-3</v>
      </c>
      <c r="L216" s="25">
        <f t="shared" si="45"/>
        <v>6.7912936700000009E-2</v>
      </c>
      <c r="M216" s="25">
        <v>4.13E-3</v>
      </c>
      <c r="N216" s="25">
        <f t="shared" si="46"/>
        <v>2.055E-3</v>
      </c>
      <c r="O216" s="25"/>
      <c r="P216" s="25">
        <f t="shared" si="47"/>
        <v>1.2215899999999998E-3</v>
      </c>
      <c r="Q216" s="25">
        <f t="shared" si="48"/>
        <v>2.8133217699999997E-2</v>
      </c>
      <c r="R216" s="25">
        <v>5.2599999999999999E-3</v>
      </c>
      <c r="S216" s="25">
        <f t="shared" si="49"/>
        <v>3.1849999999999999E-3</v>
      </c>
      <c r="T216" s="25"/>
      <c r="U216" s="25">
        <f t="shared" si="50"/>
        <v>9.6728999999999999E-4</v>
      </c>
      <c r="V216" s="25">
        <f t="shared" si="51"/>
        <v>2.2276688700000002E-2</v>
      </c>
      <c r="W216" s="25">
        <v>4.0400000000000002E-3</v>
      </c>
      <c r="X216" s="25">
        <f t="shared" si="41"/>
        <v>2.075E-3</v>
      </c>
    </row>
    <row r="217" spans="1:24" s="15" customFormat="1">
      <c r="A217" s="18">
        <v>465</v>
      </c>
      <c r="B217" s="25">
        <v>-1.7000000000000001E-4</v>
      </c>
      <c r="C217" s="25">
        <v>4.6699999999999997E-3</v>
      </c>
      <c r="D217" s="25">
        <f t="shared" si="39"/>
        <v>2.6199999999999995E-3</v>
      </c>
      <c r="E217" s="25"/>
      <c r="F217" s="25">
        <f t="shared" si="42"/>
        <v>1.0266899999999996E-3</v>
      </c>
      <c r="G217" s="25">
        <f t="shared" si="43"/>
        <v>2.3644670699999992E-2</v>
      </c>
      <c r="H217" s="25">
        <v>9.0799999999999995E-3</v>
      </c>
      <c r="I217" s="25">
        <f t="shared" si="40"/>
        <v>7.0299999999999998E-3</v>
      </c>
      <c r="J217" s="25"/>
      <c r="K217" s="25">
        <f t="shared" si="44"/>
        <v>2.6538899999999999E-3</v>
      </c>
      <c r="L217" s="25">
        <f t="shared" si="45"/>
        <v>6.1119086699999998E-2</v>
      </c>
      <c r="M217" s="25">
        <v>4.3299999999999996E-3</v>
      </c>
      <c r="N217" s="25">
        <f t="shared" si="46"/>
        <v>2.2799999999999995E-3</v>
      </c>
      <c r="O217" s="25"/>
      <c r="P217" s="25">
        <f t="shared" si="47"/>
        <v>1.4465899999999993E-3</v>
      </c>
      <c r="Q217" s="25">
        <f t="shared" si="48"/>
        <v>3.3314967699999989E-2</v>
      </c>
      <c r="R217" s="25">
        <v>5.6899999999999997E-3</v>
      </c>
      <c r="S217" s="25">
        <f t="shared" si="49"/>
        <v>3.6399999999999996E-3</v>
      </c>
      <c r="T217" s="25"/>
      <c r="U217" s="25">
        <f t="shared" si="50"/>
        <v>1.4222899999999997E-3</v>
      </c>
      <c r="V217" s="25">
        <f t="shared" si="51"/>
        <v>3.2755338699999997E-2</v>
      </c>
      <c r="W217" s="25">
        <v>4.2700000000000004E-3</v>
      </c>
      <c r="X217" s="25">
        <f t="shared" si="41"/>
        <v>2.0500000000000002E-3</v>
      </c>
    </row>
    <row r="218" spans="1:24" s="15" customFormat="1">
      <c r="A218" s="18">
        <v>466</v>
      </c>
      <c r="B218" s="25">
        <v>3.0000000000000001E-5</v>
      </c>
      <c r="C218" s="25">
        <v>4.8999999999999998E-3</v>
      </c>
      <c r="D218" s="25">
        <f t="shared" si="39"/>
        <v>2.8600000000000001E-3</v>
      </c>
      <c r="E218" s="25"/>
      <c r="F218" s="25">
        <f t="shared" si="42"/>
        <v>1.2666900000000002E-3</v>
      </c>
      <c r="G218" s="25">
        <f t="shared" si="43"/>
        <v>2.9171870700000005E-2</v>
      </c>
      <c r="H218" s="25">
        <v>9.2899999999999996E-3</v>
      </c>
      <c r="I218" s="25">
        <f t="shared" si="40"/>
        <v>7.2499999999999995E-3</v>
      </c>
      <c r="J218" s="25"/>
      <c r="K218" s="25">
        <f t="shared" si="44"/>
        <v>2.8738899999999996E-3</v>
      </c>
      <c r="L218" s="25">
        <f t="shared" si="45"/>
        <v>6.6185686699999996E-2</v>
      </c>
      <c r="M218" s="25">
        <v>4.2199999999999998E-3</v>
      </c>
      <c r="N218" s="25">
        <f t="shared" si="46"/>
        <v>2.1800000000000001E-3</v>
      </c>
      <c r="O218" s="25"/>
      <c r="P218" s="25">
        <f t="shared" si="47"/>
        <v>1.3465899999999999E-3</v>
      </c>
      <c r="Q218" s="25">
        <f t="shared" si="48"/>
        <v>3.10119677E-2</v>
      </c>
      <c r="R218" s="25">
        <v>5.3499999999999997E-3</v>
      </c>
      <c r="S218" s="25">
        <f t="shared" si="49"/>
        <v>3.31E-3</v>
      </c>
      <c r="T218" s="25"/>
      <c r="U218" s="25">
        <f t="shared" si="50"/>
        <v>1.0922900000000001E-3</v>
      </c>
      <c r="V218" s="25">
        <f t="shared" si="51"/>
        <v>2.5155438700000005E-2</v>
      </c>
      <c r="W218" s="25">
        <v>4.0499999999999998E-3</v>
      </c>
      <c r="X218" s="25">
        <f t="shared" si="41"/>
        <v>2.0399999999999997E-3</v>
      </c>
    </row>
    <row r="219" spans="1:24" s="15" customFormat="1">
      <c r="A219" s="18">
        <v>467</v>
      </c>
      <c r="B219" s="25">
        <v>-1E-4</v>
      </c>
      <c r="C219" s="25">
        <v>4.4900000000000001E-3</v>
      </c>
      <c r="D219" s="25">
        <f t="shared" si="39"/>
        <v>2.4100000000000002E-3</v>
      </c>
      <c r="E219" s="25"/>
      <c r="F219" s="25">
        <f t="shared" si="42"/>
        <v>8.1669000000000034E-4</v>
      </c>
      <c r="G219" s="25">
        <f t="shared" si="43"/>
        <v>1.8808370700000007E-2</v>
      </c>
      <c r="H219" s="25">
        <v>8.7799999999999996E-3</v>
      </c>
      <c r="I219" s="25">
        <f t="shared" si="40"/>
        <v>6.6999999999999994E-3</v>
      </c>
      <c r="J219" s="25"/>
      <c r="K219" s="25">
        <f t="shared" si="44"/>
        <v>2.3238899999999995E-3</v>
      </c>
      <c r="L219" s="25">
        <f t="shared" si="45"/>
        <v>5.3519186699999992E-2</v>
      </c>
      <c r="M219" s="25">
        <v>4.2199999999999998E-3</v>
      </c>
      <c r="N219" s="25">
        <f t="shared" si="46"/>
        <v>2.14E-3</v>
      </c>
      <c r="O219" s="25"/>
      <c r="P219" s="25">
        <f t="shared" si="47"/>
        <v>1.3065899999999998E-3</v>
      </c>
      <c r="Q219" s="25">
        <f t="shared" si="48"/>
        <v>3.0090767699999996E-2</v>
      </c>
      <c r="R219" s="25">
        <v>5.6899999999999997E-3</v>
      </c>
      <c r="S219" s="25">
        <f t="shared" si="49"/>
        <v>3.6099999999999999E-3</v>
      </c>
      <c r="T219" s="25"/>
      <c r="U219" s="25">
        <f t="shared" si="50"/>
        <v>1.39229E-3</v>
      </c>
      <c r="V219" s="25">
        <f t="shared" si="51"/>
        <v>3.2064438700000003E-2</v>
      </c>
      <c r="W219" s="25">
        <v>4.2599999999999999E-3</v>
      </c>
      <c r="X219" s="25">
        <f t="shared" si="41"/>
        <v>2.0799999999999998E-3</v>
      </c>
    </row>
    <row r="220" spans="1:24" s="15" customFormat="1">
      <c r="A220" s="18">
        <v>468</v>
      </c>
      <c r="B220" s="25">
        <v>6.0000000000000002E-5</v>
      </c>
      <c r="C220" s="25">
        <v>4.8399999999999997E-3</v>
      </c>
      <c r="D220" s="25">
        <f t="shared" si="39"/>
        <v>2.8299999999999996E-3</v>
      </c>
      <c r="E220" s="25"/>
      <c r="F220" s="25">
        <f t="shared" si="42"/>
        <v>1.2366899999999997E-3</v>
      </c>
      <c r="G220" s="25">
        <f t="shared" si="43"/>
        <v>2.8480970699999993E-2</v>
      </c>
      <c r="H220" s="25">
        <v>9.129E-3</v>
      </c>
      <c r="I220" s="25">
        <f t="shared" si="40"/>
        <v>7.1190000000000003E-3</v>
      </c>
      <c r="J220" s="25"/>
      <c r="K220" s="25">
        <f t="shared" si="44"/>
        <v>2.7428900000000004E-3</v>
      </c>
      <c r="L220" s="25">
        <f t="shared" si="45"/>
        <v>6.3168756700000009E-2</v>
      </c>
      <c r="M220" s="25">
        <v>4.1900000000000001E-3</v>
      </c>
      <c r="N220" s="25">
        <f t="shared" si="46"/>
        <v>2.1800000000000001E-3</v>
      </c>
      <c r="O220" s="25"/>
      <c r="P220" s="25">
        <f t="shared" si="47"/>
        <v>1.3465899999999999E-3</v>
      </c>
      <c r="Q220" s="25">
        <f t="shared" si="48"/>
        <v>3.10119677E-2</v>
      </c>
      <c r="R220" s="25">
        <v>5.3499999999999997E-3</v>
      </c>
      <c r="S220" s="25">
        <f t="shared" si="49"/>
        <v>3.3399999999999997E-3</v>
      </c>
      <c r="T220" s="25"/>
      <c r="U220" s="25">
        <f t="shared" si="50"/>
        <v>1.1222899999999997E-3</v>
      </c>
      <c r="V220" s="25">
        <f t="shared" si="51"/>
        <v>2.5846338699999995E-2</v>
      </c>
      <c r="W220" s="25">
        <v>3.96E-3</v>
      </c>
      <c r="X220" s="25">
        <f t="shared" si="41"/>
        <v>2.0100000000000001E-3</v>
      </c>
    </row>
    <row r="221" spans="1:24" s="15" customFormat="1">
      <c r="A221" s="18">
        <v>469</v>
      </c>
      <c r="B221" s="25">
        <v>-1.2E-4</v>
      </c>
      <c r="C221" s="25">
        <v>4.5900000000000003E-3</v>
      </c>
      <c r="D221" s="25">
        <f t="shared" si="39"/>
        <v>2.6300000000000004E-3</v>
      </c>
      <c r="E221" s="25"/>
      <c r="F221" s="25">
        <f t="shared" si="42"/>
        <v>1.0366900000000005E-3</v>
      </c>
      <c r="G221" s="25">
        <f t="shared" si="43"/>
        <v>2.3874970700000012E-2</v>
      </c>
      <c r="H221" s="25">
        <v>8.9300000000000004E-3</v>
      </c>
      <c r="I221" s="25">
        <f t="shared" si="40"/>
        <v>6.9700000000000005E-3</v>
      </c>
      <c r="J221" s="25"/>
      <c r="K221" s="25">
        <f t="shared" si="44"/>
        <v>2.5938900000000006E-3</v>
      </c>
      <c r="L221" s="25">
        <f t="shared" si="45"/>
        <v>5.9737286700000017E-2</v>
      </c>
      <c r="M221" s="25">
        <v>4.1399999999999996E-3</v>
      </c>
      <c r="N221" s="25">
        <f t="shared" si="46"/>
        <v>2.1799999999999996E-3</v>
      </c>
      <c r="O221" s="25"/>
      <c r="P221" s="25">
        <f t="shared" si="47"/>
        <v>1.3465899999999995E-3</v>
      </c>
      <c r="Q221" s="25">
        <f t="shared" si="48"/>
        <v>3.101196769999999E-2</v>
      </c>
      <c r="R221" s="25">
        <v>5.45E-3</v>
      </c>
      <c r="S221" s="25">
        <f t="shared" si="49"/>
        <v>3.49E-3</v>
      </c>
      <c r="T221" s="25"/>
      <c r="U221" s="25">
        <f t="shared" si="50"/>
        <v>1.2722900000000001E-3</v>
      </c>
      <c r="V221" s="25">
        <f t="shared" si="51"/>
        <v>2.9300838700000005E-2</v>
      </c>
      <c r="W221" s="25">
        <v>4.0400000000000002E-3</v>
      </c>
      <c r="X221" s="25">
        <f t="shared" si="41"/>
        <v>1.9599999999999999E-3</v>
      </c>
    </row>
    <row r="222" spans="1:24" s="15" customFormat="1">
      <c r="A222" s="18">
        <v>470</v>
      </c>
      <c r="B222" s="25">
        <v>2.5999999999999998E-4</v>
      </c>
      <c r="C222" s="25">
        <v>4.64E-3</v>
      </c>
      <c r="D222" s="25">
        <f t="shared" si="39"/>
        <v>2.4599999999999999E-3</v>
      </c>
      <c r="E222" s="25"/>
      <c r="F222" s="25">
        <f t="shared" si="42"/>
        <v>8.6669000000000004E-4</v>
      </c>
      <c r="G222" s="25">
        <f t="shared" si="43"/>
        <v>1.9959870700000003E-2</v>
      </c>
      <c r="H222" s="25">
        <v>9.0200000000000002E-3</v>
      </c>
      <c r="I222" s="25">
        <f t="shared" si="40"/>
        <v>6.8400000000000006E-3</v>
      </c>
      <c r="J222" s="25"/>
      <c r="K222" s="25">
        <f t="shared" si="44"/>
        <v>2.4638900000000007E-3</v>
      </c>
      <c r="L222" s="25">
        <f t="shared" si="45"/>
        <v>5.6743386700000016E-2</v>
      </c>
      <c r="M222" s="25">
        <v>4.0200000000000001E-3</v>
      </c>
      <c r="N222" s="25">
        <f t="shared" si="46"/>
        <v>1.8400000000000001E-3</v>
      </c>
      <c r="O222" s="25"/>
      <c r="P222" s="25">
        <f t="shared" si="47"/>
        <v>1.0065899999999999E-3</v>
      </c>
      <c r="Q222" s="25">
        <f t="shared" si="48"/>
        <v>2.3181767699999998E-2</v>
      </c>
      <c r="R222" s="25">
        <v>5.2300000000000003E-3</v>
      </c>
      <c r="S222" s="25">
        <f t="shared" si="49"/>
        <v>3.0500000000000002E-3</v>
      </c>
      <c r="T222" s="25"/>
      <c r="U222" s="25">
        <f t="shared" si="50"/>
        <v>8.3229000000000029E-4</v>
      </c>
      <c r="V222" s="25">
        <f t="shared" si="51"/>
        <v>1.9167638700000007E-2</v>
      </c>
      <c r="W222" s="25">
        <v>4.1000000000000003E-3</v>
      </c>
      <c r="X222" s="25">
        <f t="shared" si="41"/>
        <v>2.1800000000000001E-3</v>
      </c>
    </row>
    <row r="223" spans="1:24" s="15" customFormat="1">
      <c r="A223" s="18">
        <v>471</v>
      </c>
      <c r="B223" s="25">
        <v>-1.2E-4</v>
      </c>
      <c r="C223" s="25">
        <v>4.5900000000000003E-3</v>
      </c>
      <c r="D223" s="25">
        <f t="shared" si="39"/>
        <v>2.5850000000000005E-3</v>
      </c>
      <c r="E223" s="25"/>
      <c r="F223" s="25">
        <f t="shared" si="42"/>
        <v>9.9169000000000058E-4</v>
      </c>
      <c r="G223" s="25">
        <f t="shared" si="43"/>
        <v>2.2838620700000013E-2</v>
      </c>
      <c r="H223" s="25">
        <v>8.7399999999999995E-3</v>
      </c>
      <c r="I223" s="25">
        <f t="shared" si="40"/>
        <v>6.7349999999999997E-3</v>
      </c>
      <c r="J223" s="25"/>
      <c r="K223" s="25">
        <f t="shared" si="44"/>
        <v>2.3588899999999998E-3</v>
      </c>
      <c r="L223" s="25">
        <f t="shared" si="45"/>
        <v>5.4325236699999994E-2</v>
      </c>
      <c r="M223" s="25">
        <v>4.1599999999999996E-3</v>
      </c>
      <c r="N223" s="25">
        <f t="shared" si="46"/>
        <v>2.1549999999999998E-3</v>
      </c>
      <c r="O223" s="25"/>
      <c r="P223" s="25">
        <f t="shared" si="47"/>
        <v>1.3215899999999997E-3</v>
      </c>
      <c r="Q223" s="25">
        <f t="shared" si="48"/>
        <v>3.0436217699999994E-2</v>
      </c>
      <c r="R223" s="25">
        <v>5.4599999999999996E-3</v>
      </c>
      <c r="S223" s="25">
        <f t="shared" si="49"/>
        <v>3.4549999999999997E-3</v>
      </c>
      <c r="T223" s="25"/>
      <c r="U223" s="25">
        <f t="shared" si="50"/>
        <v>1.2372899999999998E-3</v>
      </c>
      <c r="V223" s="25">
        <f t="shared" si="51"/>
        <v>2.8494788699999999E-2</v>
      </c>
      <c r="W223" s="25">
        <v>4.13E-3</v>
      </c>
      <c r="X223" s="25">
        <f t="shared" si="41"/>
        <v>2.0049999999999998E-3</v>
      </c>
    </row>
    <row r="224" spans="1:24" s="15" customFormat="1">
      <c r="A224" s="18">
        <v>472</v>
      </c>
      <c r="B224" s="25">
        <v>1E-4</v>
      </c>
      <c r="C224" s="25">
        <v>4.6299999999999996E-3</v>
      </c>
      <c r="D224" s="25">
        <f t="shared" si="39"/>
        <v>2.6399999999999996E-3</v>
      </c>
      <c r="E224" s="25"/>
      <c r="F224" s="25">
        <f t="shared" si="42"/>
        <v>1.0466899999999996E-3</v>
      </c>
      <c r="G224" s="25">
        <f t="shared" si="43"/>
        <v>2.4105270699999994E-2</v>
      </c>
      <c r="H224" s="25">
        <v>8.829E-3</v>
      </c>
      <c r="I224" s="25">
        <f t="shared" si="40"/>
        <v>6.8389999999999996E-3</v>
      </c>
      <c r="J224" s="25"/>
      <c r="K224" s="25">
        <f t="shared" si="44"/>
        <v>2.4628899999999997E-3</v>
      </c>
      <c r="L224" s="25">
        <f t="shared" si="45"/>
        <v>5.6720356699999995E-2</v>
      </c>
      <c r="M224" s="25">
        <v>4.0200000000000001E-3</v>
      </c>
      <c r="N224" s="25">
        <f t="shared" si="46"/>
        <v>2.0300000000000001E-3</v>
      </c>
      <c r="O224" s="25"/>
      <c r="P224" s="25">
        <f t="shared" si="47"/>
        <v>1.19659E-3</v>
      </c>
      <c r="Q224" s="25">
        <f t="shared" si="48"/>
        <v>2.7557467700000001E-2</v>
      </c>
      <c r="R224" s="25">
        <v>5.11E-3</v>
      </c>
      <c r="S224" s="25">
        <f t="shared" si="49"/>
        <v>3.1199999999999999E-3</v>
      </c>
      <c r="T224" s="25"/>
      <c r="U224" s="25">
        <f t="shared" si="50"/>
        <v>9.0229000000000004E-4</v>
      </c>
      <c r="V224" s="25">
        <f t="shared" si="51"/>
        <v>2.0779738700000001E-2</v>
      </c>
      <c r="W224" s="25">
        <v>3.8800000000000002E-3</v>
      </c>
      <c r="X224" s="25">
        <f t="shared" si="41"/>
        <v>1.99E-3</v>
      </c>
    </row>
    <row r="225" spans="1:24" s="15" customFormat="1">
      <c r="A225" s="18">
        <v>473</v>
      </c>
      <c r="B225" s="25">
        <v>-1E-4</v>
      </c>
      <c r="C225" s="25">
        <v>4.5100000000000001E-3</v>
      </c>
      <c r="D225" s="25">
        <f t="shared" si="39"/>
        <v>2.5100000000000001E-3</v>
      </c>
      <c r="E225" s="25"/>
      <c r="F225" s="25">
        <f t="shared" si="42"/>
        <v>9.1669000000000017E-4</v>
      </c>
      <c r="G225" s="25">
        <f t="shared" si="43"/>
        <v>2.1111370700000003E-2</v>
      </c>
      <c r="H225" s="25">
        <v>8.5599999999999999E-3</v>
      </c>
      <c r="I225" s="25">
        <f t="shared" si="40"/>
        <v>6.5599999999999999E-3</v>
      </c>
      <c r="J225" s="25"/>
      <c r="K225" s="25">
        <f t="shared" si="44"/>
        <v>2.18389E-3</v>
      </c>
      <c r="L225" s="25">
        <f t="shared" si="45"/>
        <v>5.0294986700000002E-2</v>
      </c>
      <c r="M225" s="25">
        <v>4.0499999999999998E-3</v>
      </c>
      <c r="N225" s="25">
        <f t="shared" si="46"/>
        <v>2.0499999999999997E-3</v>
      </c>
      <c r="O225" s="25"/>
      <c r="P225" s="25">
        <f t="shared" si="47"/>
        <v>1.2165899999999996E-3</v>
      </c>
      <c r="Q225" s="25">
        <f t="shared" si="48"/>
        <v>2.8018067699999993E-2</v>
      </c>
      <c r="R225" s="25">
        <v>5.47E-3</v>
      </c>
      <c r="S225" s="25">
        <f t="shared" si="49"/>
        <v>3.47E-3</v>
      </c>
      <c r="T225" s="25"/>
      <c r="U225" s="25">
        <f t="shared" si="50"/>
        <v>1.2522900000000001E-3</v>
      </c>
      <c r="V225" s="25">
        <f t="shared" si="51"/>
        <v>2.8840238700000003E-2</v>
      </c>
      <c r="W225" s="25">
        <v>4.1000000000000003E-3</v>
      </c>
      <c r="X225" s="25">
        <f t="shared" si="41"/>
        <v>2E-3</v>
      </c>
    </row>
    <row r="226" spans="1:24" s="15" customFormat="1">
      <c r="A226" s="18">
        <v>474</v>
      </c>
      <c r="B226" s="25">
        <v>1.3999999999999999E-4</v>
      </c>
      <c r="C226" s="25">
        <v>4.7000000000000002E-3</v>
      </c>
      <c r="D226" s="25">
        <f t="shared" si="39"/>
        <v>2.745E-3</v>
      </c>
      <c r="E226" s="25"/>
      <c r="F226" s="25">
        <f t="shared" si="42"/>
        <v>1.1516900000000001E-3</v>
      </c>
      <c r="G226" s="25">
        <f t="shared" si="43"/>
        <v>2.6523420700000005E-2</v>
      </c>
      <c r="H226" s="25">
        <v>8.77E-3</v>
      </c>
      <c r="I226" s="25">
        <f t="shared" si="40"/>
        <v>6.8149999999999999E-3</v>
      </c>
      <c r="J226" s="25"/>
      <c r="K226" s="25">
        <f t="shared" si="44"/>
        <v>2.43889E-3</v>
      </c>
      <c r="L226" s="25">
        <f t="shared" si="45"/>
        <v>5.6167636700000002E-2</v>
      </c>
      <c r="M226" s="25">
        <v>4.0600000000000002E-3</v>
      </c>
      <c r="N226" s="25">
        <f t="shared" si="46"/>
        <v>2.1050000000000001E-3</v>
      </c>
      <c r="O226" s="25"/>
      <c r="P226" s="25">
        <f t="shared" si="47"/>
        <v>1.27159E-3</v>
      </c>
      <c r="Q226" s="25">
        <f t="shared" si="48"/>
        <v>2.9284717700000001E-2</v>
      </c>
      <c r="R226" s="25">
        <v>5.1599999999999997E-3</v>
      </c>
      <c r="S226" s="25">
        <f t="shared" si="49"/>
        <v>3.2049999999999995E-3</v>
      </c>
      <c r="T226" s="25"/>
      <c r="U226" s="25">
        <f t="shared" si="50"/>
        <v>9.8728999999999961E-4</v>
      </c>
      <c r="V226" s="25">
        <f t="shared" si="51"/>
        <v>2.2737288699999993E-2</v>
      </c>
      <c r="W226" s="25">
        <v>3.7699999999999999E-3</v>
      </c>
      <c r="X226" s="25">
        <f t="shared" si="41"/>
        <v>1.9550000000000001E-3</v>
      </c>
    </row>
    <row r="227" spans="1:24" s="15" customFormat="1">
      <c r="A227" s="18">
        <v>475</v>
      </c>
      <c r="B227" s="25">
        <v>-1E-4</v>
      </c>
      <c r="C227" s="25">
        <v>4.3899999999999998E-3</v>
      </c>
      <c r="D227" s="25">
        <f t="shared" si="39"/>
        <v>2.4649999999999993E-3</v>
      </c>
      <c r="E227" s="25"/>
      <c r="F227" s="25">
        <f t="shared" si="42"/>
        <v>8.716899999999994E-4</v>
      </c>
      <c r="G227" s="25">
        <f t="shared" si="43"/>
        <v>2.0075020699999988E-2</v>
      </c>
      <c r="H227" s="25">
        <v>8.5599999999999999E-3</v>
      </c>
      <c r="I227" s="25">
        <f t="shared" si="40"/>
        <v>6.6349999999999994E-3</v>
      </c>
      <c r="J227" s="25"/>
      <c r="K227" s="25">
        <f t="shared" si="44"/>
        <v>2.2588899999999995E-3</v>
      </c>
      <c r="L227" s="25">
        <f t="shared" si="45"/>
        <v>5.2022236699999988E-2</v>
      </c>
      <c r="M227" s="25">
        <v>4.0699999999999998E-3</v>
      </c>
      <c r="N227" s="25">
        <f t="shared" si="46"/>
        <v>2.1449999999999993E-3</v>
      </c>
      <c r="O227" s="25"/>
      <c r="P227" s="25">
        <f t="shared" si="47"/>
        <v>1.3115899999999992E-3</v>
      </c>
      <c r="Q227" s="25">
        <f t="shared" si="48"/>
        <v>3.0205917699999984E-2</v>
      </c>
      <c r="R227" s="25">
        <v>5.4799999999999996E-3</v>
      </c>
      <c r="S227" s="25">
        <f t="shared" si="49"/>
        <v>3.5549999999999991E-3</v>
      </c>
      <c r="T227" s="25"/>
      <c r="U227" s="25">
        <f t="shared" si="50"/>
        <v>1.3372899999999992E-3</v>
      </c>
      <c r="V227" s="25">
        <f t="shared" si="51"/>
        <v>3.0797788699999985E-2</v>
      </c>
      <c r="W227" s="25">
        <v>3.9500000000000004E-3</v>
      </c>
      <c r="X227" s="25">
        <f t="shared" si="41"/>
        <v>1.9250000000000003E-3</v>
      </c>
    </row>
    <row r="228" spans="1:24" s="15" customFormat="1">
      <c r="A228" s="18">
        <v>476</v>
      </c>
      <c r="B228" s="25">
        <v>2.3000000000000001E-4</v>
      </c>
      <c r="C228" s="25">
        <v>4.7200000000000002E-3</v>
      </c>
      <c r="D228" s="25">
        <f t="shared" si="39"/>
        <v>2.6650000000000003E-3</v>
      </c>
      <c r="E228" s="25"/>
      <c r="F228" s="25">
        <f t="shared" si="42"/>
        <v>1.0716900000000004E-3</v>
      </c>
      <c r="G228" s="25">
        <f t="shared" si="43"/>
        <v>2.4681020700000011E-2</v>
      </c>
      <c r="H228" s="25">
        <v>8.7399999999999995E-3</v>
      </c>
      <c r="I228" s="25">
        <f t="shared" si="40"/>
        <v>6.685E-3</v>
      </c>
      <c r="J228" s="25"/>
      <c r="K228" s="25">
        <f t="shared" si="44"/>
        <v>2.3088900000000001E-3</v>
      </c>
      <c r="L228" s="25">
        <f t="shared" si="45"/>
        <v>5.3173736700000002E-2</v>
      </c>
      <c r="M228" s="25">
        <v>3.8700000000000002E-3</v>
      </c>
      <c r="N228" s="25">
        <f t="shared" si="46"/>
        <v>1.8150000000000002E-3</v>
      </c>
      <c r="O228" s="25"/>
      <c r="P228" s="25">
        <f t="shared" si="47"/>
        <v>9.8159000000000007E-4</v>
      </c>
      <c r="Q228" s="25">
        <f t="shared" si="48"/>
        <v>2.2606017700000001E-2</v>
      </c>
      <c r="R228" s="25">
        <v>5.0200000000000002E-3</v>
      </c>
      <c r="S228" s="25">
        <f t="shared" si="49"/>
        <v>2.9650000000000002E-3</v>
      </c>
      <c r="T228" s="25"/>
      <c r="U228" s="25">
        <f t="shared" si="50"/>
        <v>7.4729000000000028E-4</v>
      </c>
      <c r="V228" s="25">
        <f t="shared" si="51"/>
        <v>1.7210088700000008E-2</v>
      </c>
      <c r="W228" s="25">
        <v>3.8800000000000002E-3</v>
      </c>
      <c r="X228" s="25">
        <f t="shared" si="41"/>
        <v>2.055E-3</v>
      </c>
    </row>
    <row r="229" spans="1:24" s="15" customFormat="1">
      <c r="A229" s="18">
        <v>477</v>
      </c>
      <c r="B229" s="25">
        <v>-4.0000000000000003E-5</v>
      </c>
      <c r="C229" s="25">
        <v>4.4600000000000004E-3</v>
      </c>
      <c r="D229" s="25">
        <f t="shared" si="39"/>
        <v>2.5350000000000008E-3</v>
      </c>
      <c r="E229" s="25"/>
      <c r="F229" s="25">
        <f t="shared" si="42"/>
        <v>9.4169000000000089E-4</v>
      </c>
      <c r="G229" s="25">
        <f t="shared" si="43"/>
        <v>2.168712070000002E-2</v>
      </c>
      <c r="H229" s="25">
        <v>8.5100000000000002E-3</v>
      </c>
      <c r="I229" s="25">
        <f t="shared" si="40"/>
        <v>6.5850000000000006E-3</v>
      </c>
      <c r="J229" s="25"/>
      <c r="K229" s="25">
        <f t="shared" si="44"/>
        <v>2.2088900000000007E-3</v>
      </c>
      <c r="L229" s="25">
        <f t="shared" si="45"/>
        <v>5.0870736700000016E-2</v>
      </c>
      <c r="M229" s="25">
        <v>3.8700000000000002E-3</v>
      </c>
      <c r="N229" s="25">
        <f t="shared" si="46"/>
        <v>1.9450000000000003E-3</v>
      </c>
      <c r="O229" s="25"/>
      <c r="P229" s="25">
        <f t="shared" si="47"/>
        <v>1.1115900000000004E-3</v>
      </c>
      <c r="Q229" s="25">
        <f t="shared" si="48"/>
        <v>2.5599917700000009E-2</v>
      </c>
      <c r="R229" s="25">
        <v>5.11E-3</v>
      </c>
      <c r="S229" s="25">
        <f t="shared" si="49"/>
        <v>3.1850000000000003E-3</v>
      </c>
      <c r="T229" s="25"/>
      <c r="U229" s="25">
        <f t="shared" si="50"/>
        <v>9.6729000000000042E-4</v>
      </c>
      <c r="V229" s="25">
        <f t="shared" si="51"/>
        <v>2.2276688700000012E-2</v>
      </c>
      <c r="W229" s="25">
        <v>3.8899999999999998E-3</v>
      </c>
      <c r="X229" s="25">
        <f t="shared" si="41"/>
        <v>1.9249999999999998E-3</v>
      </c>
    </row>
    <row r="230" spans="1:24" s="15" customFormat="1">
      <c r="A230" s="18">
        <v>478</v>
      </c>
      <c r="B230" s="25">
        <v>6.8999999999999997E-5</v>
      </c>
      <c r="C230" s="25">
        <v>4.5700000000000003E-3</v>
      </c>
      <c r="D230" s="25">
        <f t="shared" si="39"/>
        <v>2.6255000000000002E-3</v>
      </c>
      <c r="E230" s="25"/>
      <c r="F230" s="25">
        <f t="shared" si="42"/>
        <v>1.0321900000000003E-3</v>
      </c>
      <c r="G230" s="25">
        <f t="shared" si="43"/>
        <v>2.3771335700000007E-2</v>
      </c>
      <c r="H230" s="25">
        <v>8.6700000000000006E-3</v>
      </c>
      <c r="I230" s="25">
        <f t="shared" si="40"/>
        <v>6.7255000000000006E-3</v>
      </c>
      <c r="J230" s="25"/>
      <c r="K230" s="25">
        <f t="shared" si="44"/>
        <v>2.3493900000000007E-3</v>
      </c>
      <c r="L230" s="25">
        <f t="shared" si="45"/>
        <v>5.4106451700000016E-2</v>
      </c>
      <c r="M230" s="25">
        <v>3.8700000000000002E-3</v>
      </c>
      <c r="N230" s="25">
        <f t="shared" si="46"/>
        <v>1.9255000000000001E-3</v>
      </c>
      <c r="O230" s="25"/>
      <c r="P230" s="25">
        <f t="shared" si="47"/>
        <v>1.09209E-3</v>
      </c>
      <c r="Q230" s="25">
        <f t="shared" si="48"/>
        <v>2.51508327E-2</v>
      </c>
      <c r="R230" s="25">
        <v>4.9800000000000001E-3</v>
      </c>
      <c r="S230" s="25">
        <f t="shared" si="49"/>
        <v>3.0355E-3</v>
      </c>
      <c r="T230" s="25"/>
      <c r="U230" s="25">
        <f t="shared" si="50"/>
        <v>8.177900000000001E-4</v>
      </c>
      <c r="V230" s="25">
        <f t="shared" si="51"/>
        <v>1.8833703700000003E-2</v>
      </c>
      <c r="W230" s="25">
        <v>3.82E-3</v>
      </c>
      <c r="X230" s="25">
        <f t="shared" si="41"/>
        <v>1.9445E-3</v>
      </c>
    </row>
    <row r="231" spans="1:24" s="15" customFormat="1">
      <c r="A231" s="18">
        <v>479</v>
      </c>
      <c r="B231" s="25">
        <v>-2.1000000000000001E-4</v>
      </c>
      <c r="C231" s="25">
        <v>4.3800000000000002E-3</v>
      </c>
      <c r="D231" s="25">
        <f t="shared" si="39"/>
        <v>2.5600000000000002E-3</v>
      </c>
      <c r="E231" s="25"/>
      <c r="F231" s="25">
        <f t="shared" si="42"/>
        <v>9.666900000000003E-4</v>
      </c>
      <c r="G231" s="25">
        <f t="shared" si="43"/>
        <v>2.2262870700000006E-2</v>
      </c>
      <c r="H231" s="25">
        <v>8.4399999999999996E-3</v>
      </c>
      <c r="I231" s="25">
        <f t="shared" si="40"/>
        <v>6.6199999999999991E-3</v>
      </c>
      <c r="J231" s="25"/>
      <c r="K231" s="25">
        <f t="shared" si="44"/>
        <v>2.2438899999999993E-3</v>
      </c>
      <c r="L231" s="25">
        <f t="shared" si="45"/>
        <v>5.1676786699999984E-2</v>
      </c>
      <c r="M231" s="25">
        <v>3.8300000000000001E-3</v>
      </c>
      <c r="N231" s="25">
        <f t="shared" si="46"/>
        <v>2.0100000000000001E-3</v>
      </c>
      <c r="O231" s="25"/>
      <c r="P231" s="25">
        <f t="shared" si="47"/>
        <v>1.1765899999999999E-3</v>
      </c>
      <c r="Q231" s="25">
        <f t="shared" si="48"/>
        <v>2.7096867699999999E-2</v>
      </c>
      <c r="R231" s="25">
        <v>5.0699999999999999E-3</v>
      </c>
      <c r="S231" s="25">
        <f t="shared" si="49"/>
        <v>3.2499999999999999E-3</v>
      </c>
      <c r="T231" s="25"/>
      <c r="U231" s="25">
        <f t="shared" si="50"/>
        <v>1.0322899999999999E-3</v>
      </c>
      <c r="V231" s="25">
        <f t="shared" si="51"/>
        <v>2.3773638699999999E-2</v>
      </c>
      <c r="W231" s="25">
        <v>3.8500000000000001E-3</v>
      </c>
      <c r="X231" s="25">
        <f t="shared" si="41"/>
        <v>1.82E-3</v>
      </c>
    </row>
    <row r="232" spans="1:24" s="15" customFormat="1">
      <c r="A232" s="18">
        <v>480</v>
      </c>
      <c r="B232" s="25">
        <v>1.2999999999999999E-4</v>
      </c>
      <c r="C232" s="25">
        <v>4.4299999999999999E-3</v>
      </c>
      <c r="D232" s="25">
        <f t="shared" si="39"/>
        <v>2.5100000000000001E-3</v>
      </c>
      <c r="E232" s="25"/>
      <c r="F232" s="25">
        <f t="shared" si="42"/>
        <v>9.1669000000000017E-4</v>
      </c>
      <c r="G232" s="25">
        <f t="shared" si="43"/>
        <v>2.1111370700000003E-2</v>
      </c>
      <c r="H232" s="25">
        <v>8.4200000000000004E-3</v>
      </c>
      <c r="I232" s="25">
        <f t="shared" si="40"/>
        <v>6.5000000000000006E-3</v>
      </c>
      <c r="J232" s="25"/>
      <c r="K232" s="25">
        <f t="shared" si="44"/>
        <v>2.1238900000000007E-3</v>
      </c>
      <c r="L232" s="25">
        <f t="shared" si="45"/>
        <v>4.8913186700000021E-2</v>
      </c>
      <c r="M232" s="25">
        <v>3.5999999999999999E-3</v>
      </c>
      <c r="N232" s="25">
        <f t="shared" si="46"/>
        <v>1.6799999999999999E-3</v>
      </c>
      <c r="O232" s="25"/>
      <c r="P232" s="25">
        <f t="shared" si="47"/>
        <v>8.4658999999999982E-4</v>
      </c>
      <c r="Q232" s="25">
        <f t="shared" si="48"/>
        <v>1.9496967699999996E-2</v>
      </c>
      <c r="R232" s="25">
        <v>4.8599999999999997E-3</v>
      </c>
      <c r="S232" s="25">
        <f t="shared" si="49"/>
        <v>2.9399999999999999E-3</v>
      </c>
      <c r="T232" s="25"/>
      <c r="U232" s="25">
        <f t="shared" si="50"/>
        <v>7.2229E-4</v>
      </c>
      <c r="V232" s="25">
        <f t="shared" si="51"/>
        <v>1.6634338700000001E-2</v>
      </c>
      <c r="W232" s="25">
        <v>3.7100000000000002E-3</v>
      </c>
      <c r="X232" s="25">
        <f t="shared" si="41"/>
        <v>1.92E-3</v>
      </c>
    </row>
    <row r="233" spans="1:24" s="15" customFormat="1">
      <c r="A233" s="18">
        <v>481</v>
      </c>
      <c r="B233" s="25">
        <v>0</v>
      </c>
      <c r="C233" s="25">
        <v>4.45E-3</v>
      </c>
      <c r="D233" s="25">
        <f t="shared" si="39"/>
        <v>2.5599999999999998E-3</v>
      </c>
      <c r="E233" s="25"/>
      <c r="F233" s="25">
        <f t="shared" si="42"/>
        <v>9.6668999999999987E-4</v>
      </c>
      <c r="G233" s="25">
        <f t="shared" si="43"/>
        <v>2.22628707E-2</v>
      </c>
      <c r="H233" s="25">
        <v>8.5400000000000007E-3</v>
      </c>
      <c r="I233" s="25">
        <f t="shared" si="40"/>
        <v>6.6500000000000005E-3</v>
      </c>
      <c r="J233" s="25"/>
      <c r="K233" s="25">
        <f t="shared" si="44"/>
        <v>2.2738900000000006E-3</v>
      </c>
      <c r="L233" s="25">
        <f t="shared" si="45"/>
        <v>5.236768670000002E-2</v>
      </c>
      <c r="M233" s="25">
        <v>3.4099999999999998E-3</v>
      </c>
      <c r="N233" s="25">
        <f t="shared" si="46"/>
        <v>1.5199999999999999E-3</v>
      </c>
      <c r="O233" s="25"/>
      <c r="P233" s="25">
        <f t="shared" si="47"/>
        <v>6.8658999999999983E-4</v>
      </c>
      <c r="Q233" s="25">
        <f t="shared" si="48"/>
        <v>1.5812167699999997E-2</v>
      </c>
      <c r="R233" s="25">
        <v>5.0299999999999997E-3</v>
      </c>
      <c r="S233" s="25">
        <f t="shared" si="49"/>
        <v>3.1399999999999996E-3</v>
      </c>
      <c r="T233" s="25"/>
      <c r="U233" s="25">
        <f t="shared" si="50"/>
        <v>9.2228999999999966E-4</v>
      </c>
      <c r="V233" s="25">
        <f t="shared" si="51"/>
        <v>2.1240338699999993E-2</v>
      </c>
      <c r="W233" s="25">
        <v>3.7799999999999999E-3</v>
      </c>
      <c r="X233" s="25">
        <f t="shared" si="41"/>
        <v>1.89E-3</v>
      </c>
    </row>
    <row r="234" spans="1:24" s="15" customFormat="1">
      <c r="A234" s="18">
        <v>482</v>
      </c>
      <c r="B234" s="25">
        <v>1.3999999999999999E-4</v>
      </c>
      <c r="C234" s="25">
        <v>4.3800000000000002E-3</v>
      </c>
      <c r="D234" s="25">
        <f t="shared" si="39"/>
        <v>2.4499999999999999E-3</v>
      </c>
      <c r="E234" s="25"/>
      <c r="F234" s="25">
        <f t="shared" si="42"/>
        <v>8.5669000000000001E-4</v>
      </c>
      <c r="G234" s="25">
        <f t="shared" si="43"/>
        <v>1.9729570700000001E-2</v>
      </c>
      <c r="H234" s="25">
        <v>8.5199999999999998E-3</v>
      </c>
      <c r="I234" s="25">
        <f t="shared" si="40"/>
        <v>6.5899999999999995E-3</v>
      </c>
      <c r="J234" s="25"/>
      <c r="K234" s="25">
        <f t="shared" si="44"/>
        <v>2.2138899999999996E-3</v>
      </c>
      <c r="L234" s="25">
        <f t="shared" si="45"/>
        <v>5.0985886699999997E-2</v>
      </c>
      <c r="M234" s="25">
        <v>3.7000000000000002E-3</v>
      </c>
      <c r="N234" s="25">
        <f t="shared" si="46"/>
        <v>1.7700000000000001E-3</v>
      </c>
      <c r="O234" s="25"/>
      <c r="P234" s="25">
        <f t="shared" si="47"/>
        <v>9.3659000000000006E-4</v>
      </c>
      <c r="Q234" s="25">
        <f t="shared" si="48"/>
        <v>2.1569667700000003E-2</v>
      </c>
      <c r="R234" s="25">
        <v>4.7699999999999999E-3</v>
      </c>
      <c r="S234" s="25">
        <f t="shared" si="49"/>
        <v>2.8399999999999996E-3</v>
      </c>
      <c r="T234" s="25"/>
      <c r="U234" s="25">
        <f t="shared" si="50"/>
        <v>6.2228999999999974E-4</v>
      </c>
      <c r="V234" s="25">
        <f t="shared" si="51"/>
        <v>1.4331338699999994E-2</v>
      </c>
      <c r="W234" s="25">
        <v>3.7200000000000002E-3</v>
      </c>
      <c r="X234" s="25">
        <f t="shared" si="41"/>
        <v>1.9300000000000001E-3</v>
      </c>
    </row>
    <row r="235" spans="1:24" s="15" customFormat="1">
      <c r="A235" s="18">
        <v>483</v>
      </c>
      <c r="B235" s="25">
        <v>-3.0000000000000001E-5</v>
      </c>
      <c r="C235" s="25">
        <v>4.3499999999999997E-3</v>
      </c>
      <c r="D235" s="25">
        <f t="shared" si="39"/>
        <v>2.5099999999999996E-3</v>
      </c>
      <c r="E235" s="25"/>
      <c r="F235" s="25">
        <f t="shared" si="42"/>
        <v>9.1668999999999974E-4</v>
      </c>
      <c r="G235" s="25">
        <f t="shared" si="43"/>
        <v>2.1111370699999996E-2</v>
      </c>
      <c r="H235" s="25">
        <v>8.2199999999999999E-3</v>
      </c>
      <c r="I235" s="25">
        <f t="shared" si="40"/>
        <v>6.3800000000000003E-3</v>
      </c>
      <c r="J235" s="25"/>
      <c r="K235" s="25">
        <f t="shared" si="44"/>
        <v>2.0038900000000004E-3</v>
      </c>
      <c r="L235" s="25">
        <f t="shared" si="45"/>
        <v>4.6149586700000009E-2</v>
      </c>
      <c r="M235" s="25">
        <v>3.8500000000000001E-3</v>
      </c>
      <c r="N235" s="25">
        <f t="shared" si="46"/>
        <v>2.0100000000000001E-3</v>
      </c>
      <c r="O235" s="25"/>
      <c r="P235" s="25">
        <f t="shared" si="47"/>
        <v>1.1765899999999999E-3</v>
      </c>
      <c r="Q235" s="25">
        <f t="shared" si="48"/>
        <v>2.7096867699999999E-2</v>
      </c>
      <c r="R235" s="25">
        <v>5.0099999999999997E-3</v>
      </c>
      <c r="S235" s="25">
        <f t="shared" si="49"/>
        <v>3.1699999999999996E-3</v>
      </c>
      <c r="T235" s="25"/>
      <c r="U235" s="25">
        <f t="shared" si="50"/>
        <v>9.5228999999999973E-4</v>
      </c>
      <c r="V235" s="25">
        <f t="shared" si="51"/>
        <v>2.1931238699999994E-2</v>
      </c>
      <c r="W235" s="25">
        <v>3.7100000000000002E-3</v>
      </c>
      <c r="X235" s="25">
        <f t="shared" si="41"/>
        <v>1.8400000000000001E-3</v>
      </c>
    </row>
    <row r="236" spans="1:24" s="15" customFormat="1">
      <c r="A236" s="18">
        <v>484</v>
      </c>
      <c r="B236" s="25">
        <v>3.0000000000000001E-5</v>
      </c>
      <c r="C236" s="25">
        <v>4.1999999999999997E-3</v>
      </c>
      <c r="D236" s="25">
        <f t="shared" si="39"/>
        <v>2.4249999999999996E-3</v>
      </c>
      <c r="E236" s="25"/>
      <c r="F236" s="25">
        <f t="shared" si="42"/>
        <v>8.3168999999999973E-4</v>
      </c>
      <c r="G236" s="25">
        <f t="shared" si="43"/>
        <v>1.9153820699999994E-2</v>
      </c>
      <c r="H236" s="25">
        <v>8.2000000000000007E-3</v>
      </c>
      <c r="I236" s="25">
        <f t="shared" si="40"/>
        <v>6.4250000000000002E-3</v>
      </c>
      <c r="J236" s="25"/>
      <c r="K236" s="25">
        <f t="shared" si="44"/>
        <v>2.0488900000000003E-3</v>
      </c>
      <c r="L236" s="25">
        <f t="shared" si="45"/>
        <v>4.7185936700000007E-2</v>
      </c>
      <c r="M236" s="25">
        <v>3.7799999999999999E-3</v>
      </c>
      <c r="N236" s="25">
        <f t="shared" si="46"/>
        <v>2.0049999999999998E-3</v>
      </c>
      <c r="O236" s="25"/>
      <c r="P236" s="25">
        <f t="shared" si="47"/>
        <v>1.1715899999999997E-3</v>
      </c>
      <c r="Q236" s="25">
        <f t="shared" si="48"/>
        <v>2.6981717699999994E-2</v>
      </c>
      <c r="R236" s="25">
        <v>4.8399999999999997E-3</v>
      </c>
      <c r="S236" s="25">
        <f t="shared" si="49"/>
        <v>3.0649999999999996E-3</v>
      </c>
      <c r="T236" s="25"/>
      <c r="U236" s="25">
        <f t="shared" si="50"/>
        <v>8.4728999999999968E-4</v>
      </c>
      <c r="V236" s="25">
        <f t="shared" si="51"/>
        <v>1.9513088699999993E-2</v>
      </c>
      <c r="W236" s="25">
        <v>3.5200000000000001E-3</v>
      </c>
      <c r="X236" s="25">
        <f t="shared" si="41"/>
        <v>1.7750000000000001E-3</v>
      </c>
    </row>
    <row r="237" spans="1:24" s="15" customFormat="1">
      <c r="A237" s="18">
        <v>485</v>
      </c>
      <c r="B237" s="25">
        <v>-5.0000000000000002E-5</v>
      </c>
      <c r="C237" s="25">
        <v>4.3099999999999996E-3</v>
      </c>
      <c r="D237" s="25">
        <f t="shared" si="39"/>
        <v>2.4749999999999998E-3</v>
      </c>
      <c r="E237" s="25"/>
      <c r="F237" s="25">
        <f t="shared" si="42"/>
        <v>8.8168999999999986E-4</v>
      </c>
      <c r="G237" s="25">
        <f t="shared" si="43"/>
        <v>2.0305320699999997E-2</v>
      </c>
      <c r="H237" s="25">
        <v>8.2290000000000002E-3</v>
      </c>
      <c r="I237" s="25">
        <f t="shared" si="40"/>
        <v>6.3940000000000004E-3</v>
      </c>
      <c r="J237" s="25"/>
      <c r="K237" s="25">
        <f t="shared" si="44"/>
        <v>2.0178900000000005E-3</v>
      </c>
      <c r="L237" s="25">
        <f t="shared" si="45"/>
        <v>4.6472006700000013E-2</v>
      </c>
      <c r="M237" s="25">
        <v>3.8E-3</v>
      </c>
      <c r="N237" s="25">
        <f t="shared" si="46"/>
        <v>1.9649999999999997E-3</v>
      </c>
      <c r="O237" s="25"/>
      <c r="P237" s="25">
        <f t="shared" si="47"/>
        <v>1.1315899999999996E-3</v>
      </c>
      <c r="Q237" s="25">
        <f t="shared" si="48"/>
        <v>2.606051769999999E-2</v>
      </c>
      <c r="R237" s="25">
        <v>5.0099999999999997E-3</v>
      </c>
      <c r="S237" s="25">
        <f t="shared" si="49"/>
        <v>3.1749999999999999E-3</v>
      </c>
      <c r="T237" s="25"/>
      <c r="U237" s="25">
        <f t="shared" si="50"/>
        <v>9.5728999999999996E-4</v>
      </c>
      <c r="V237" s="25">
        <f t="shared" si="51"/>
        <v>2.2046388699999999E-2</v>
      </c>
      <c r="W237" s="25">
        <v>3.7200000000000002E-3</v>
      </c>
      <c r="X237" s="25">
        <f t="shared" si="41"/>
        <v>1.835E-3</v>
      </c>
    </row>
    <row r="238" spans="1:24" s="15" customFormat="1">
      <c r="A238" s="18">
        <v>486</v>
      </c>
      <c r="B238" s="25">
        <v>2.0000000000000002E-5</v>
      </c>
      <c r="C238" s="25">
        <v>4.2500000000000003E-3</v>
      </c>
      <c r="D238" s="25">
        <f t="shared" si="39"/>
        <v>2.4400000000000003E-3</v>
      </c>
      <c r="E238" s="25"/>
      <c r="F238" s="25">
        <f t="shared" si="42"/>
        <v>8.4669000000000042E-4</v>
      </c>
      <c r="G238" s="25">
        <f t="shared" si="43"/>
        <v>1.9499270700000012E-2</v>
      </c>
      <c r="H238" s="25">
        <v>8.2100000000000003E-3</v>
      </c>
      <c r="I238" s="25">
        <f t="shared" si="40"/>
        <v>6.4000000000000003E-3</v>
      </c>
      <c r="J238" s="25"/>
      <c r="K238" s="25">
        <f t="shared" si="44"/>
        <v>2.0238900000000004E-3</v>
      </c>
      <c r="L238" s="25">
        <f t="shared" si="45"/>
        <v>4.6610186700000014E-2</v>
      </c>
      <c r="M238" s="25">
        <v>3.5400000000000002E-3</v>
      </c>
      <c r="N238" s="25">
        <f t="shared" si="46"/>
        <v>1.7300000000000002E-3</v>
      </c>
      <c r="O238" s="25"/>
      <c r="P238" s="25">
        <f t="shared" si="47"/>
        <v>8.9659000000000017E-4</v>
      </c>
      <c r="Q238" s="25">
        <f t="shared" si="48"/>
        <v>2.0648467700000006E-2</v>
      </c>
      <c r="R238" s="25">
        <v>4.79E-3</v>
      </c>
      <c r="S238" s="25">
        <f t="shared" si="49"/>
        <v>2.98E-3</v>
      </c>
      <c r="T238" s="25"/>
      <c r="U238" s="25">
        <f t="shared" si="50"/>
        <v>7.622900000000001E-4</v>
      </c>
      <c r="V238" s="25">
        <f t="shared" si="51"/>
        <v>1.7555538700000005E-2</v>
      </c>
      <c r="W238" s="25">
        <v>3.5999999999999999E-3</v>
      </c>
      <c r="X238" s="25">
        <f t="shared" si="41"/>
        <v>1.81E-3</v>
      </c>
    </row>
    <row r="239" spans="1:24" s="15" customFormat="1">
      <c r="A239" s="18">
        <v>487</v>
      </c>
      <c r="B239" s="25">
        <v>0</v>
      </c>
      <c r="C239" s="25">
        <v>4.2900000000000004E-3</v>
      </c>
      <c r="D239" s="25">
        <f t="shared" si="39"/>
        <v>2.4550000000000006E-3</v>
      </c>
      <c r="E239" s="25"/>
      <c r="F239" s="25">
        <f t="shared" si="42"/>
        <v>8.6169000000000068E-4</v>
      </c>
      <c r="G239" s="25">
        <f t="shared" si="43"/>
        <v>1.9844720700000016E-2</v>
      </c>
      <c r="H239" s="25">
        <v>8.149E-3</v>
      </c>
      <c r="I239" s="25">
        <f t="shared" si="40"/>
        <v>6.3140000000000002E-3</v>
      </c>
      <c r="J239" s="25"/>
      <c r="K239" s="25">
        <f t="shared" si="44"/>
        <v>1.9378900000000003E-3</v>
      </c>
      <c r="L239" s="25">
        <f t="shared" si="45"/>
        <v>4.4629606700000012E-2</v>
      </c>
      <c r="M239" s="25">
        <v>3.5400000000000002E-3</v>
      </c>
      <c r="N239" s="25">
        <f t="shared" si="46"/>
        <v>1.7050000000000001E-3</v>
      </c>
      <c r="O239" s="25"/>
      <c r="P239" s="25">
        <f t="shared" si="47"/>
        <v>8.715900000000001E-4</v>
      </c>
      <c r="Q239" s="25">
        <f t="shared" si="48"/>
        <v>2.0072717700000003E-2</v>
      </c>
      <c r="R239" s="25">
        <v>4.8599999999999997E-3</v>
      </c>
      <c r="S239" s="25">
        <f t="shared" si="49"/>
        <v>3.0249999999999999E-3</v>
      </c>
      <c r="T239" s="25"/>
      <c r="U239" s="25">
        <f t="shared" si="50"/>
        <v>8.0729E-4</v>
      </c>
      <c r="V239" s="25">
        <f t="shared" si="51"/>
        <v>1.85918887E-2</v>
      </c>
      <c r="W239" s="25">
        <v>3.6700000000000001E-3</v>
      </c>
      <c r="X239" s="25">
        <f t="shared" si="41"/>
        <v>1.835E-3</v>
      </c>
    </row>
    <row r="240" spans="1:24" s="15" customFormat="1">
      <c r="A240" s="18">
        <v>488</v>
      </c>
      <c r="B240" s="25">
        <v>1.1E-4</v>
      </c>
      <c r="C240" s="25">
        <v>4.3299999999999996E-3</v>
      </c>
      <c r="D240" s="25">
        <f t="shared" si="39"/>
        <v>2.49E-3</v>
      </c>
      <c r="E240" s="25"/>
      <c r="F240" s="25">
        <f t="shared" si="42"/>
        <v>8.9669000000000012E-4</v>
      </c>
      <c r="G240" s="25">
        <f t="shared" si="43"/>
        <v>2.0650770700000005E-2</v>
      </c>
      <c r="H240" s="25">
        <v>8.2290000000000002E-3</v>
      </c>
      <c r="I240" s="25">
        <f t="shared" si="40"/>
        <v>6.3890000000000006E-3</v>
      </c>
      <c r="J240" s="25"/>
      <c r="K240" s="25">
        <f t="shared" si="44"/>
        <v>2.0128900000000007E-3</v>
      </c>
      <c r="L240" s="25">
        <f t="shared" si="45"/>
        <v>4.6356856700000018E-2</v>
      </c>
      <c r="M240" s="25">
        <v>3.49E-3</v>
      </c>
      <c r="N240" s="25">
        <f t="shared" si="46"/>
        <v>1.6500000000000002E-3</v>
      </c>
      <c r="O240" s="25"/>
      <c r="P240" s="25">
        <f t="shared" si="47"/>
        <v>8.1659000000000018E-4</v>
      </c>
      <c r="Q240" s="25">
        <f t="shared" si="48"/>
        <v>1.8806067700000005E-2</v>
      </c>
      <c r="R240" s="25">
        <v>4.7999999999999996E-3</v>
      </c>
      <c r="S240" s="25">
        <f t="shared" si="49"/>
        <v>2.96E-3</v>
      </c>
      <c r="T240" s="25"/>
      <c r="U240" s="25">
        <f t="shared" si="50"/>
        <v>7.4229000000000005E-4</v>
      </c>
      <c r="V240" s="25">
        <f t="shared" si="51"/>
        <v>1.7094938700000003E-2</v>
      </c>
      <c r="W240" s="25">
        <v>3.5699999999999998E-3</v>
      </c>
      <c r="X240" s="25">
        <f t="shared" si="41"/>
        <v>1.8399999999999998E-3</v>
      </c>
    </row>
    <row r="241" spans="1:24" s="15" customFormat="1">
      <c r="A241" s="18">
        <v>489</v>
      </c>
      <c r="B241" s="25">
        <v>1.0000000000000001E-5</v>
      </c>
      <c r="C241" s="25">
        <v>4.3899999999999998E-3</v>
      </c>
      <c r="D241" s="25">
        <f t="shared" si="39"/>
        <v>2.5349999999999999E-3</v>
      </c>
      <c r="E241" s="25"/>
      <c r="F241" s="25">
        <f t="shared" si="42"/>
        <v>9.4169000000000002E-4</v>
      </c>
      <c r="G241" s="25">
        <f t="shared" si="43"/>
        <v>2.1687120700000003E-2</v>
      </c>
      <c r="H241" s="25">
        <v>8.2900000000000005E-3</v>
      </c>
      <c r="I241" s="25">
        <f t="shared" si="40"/>
        <v>6.4350000000000006E-3</v>
      </c>
      <c r="J241" s="25"/>
      <c r="K241" s="25">
        <f t="shared" si="44"/>
        <v>2.0588900000000007E-3</v>
      </c>
      <c r="L241" s="25">
        <f t="shared" si="45"/>
        <v>4.7416236700000017E-2</v>
      </c>
      <c r="M241" s="25">
        <v>3.5100000000000001E-3</v>
      </c>
      <c r="N241" s="25">
        <f t="shared" si="46"/>
        <v>1.655E-3</v>
      </c>
      <c r="O241" s="25"/>
      <c r="P241" s="25">
        <f t="shared" si="47"/>
        <v>8.2158999999999997E-4</v>
      </c>
      <c r="Q241" s="25">
        <f t="shared" si="48"/>
        <v>1.89212177E-2</v>
      </c>
      <c r="R241" s="25">
        <v>4.79E-3</v>
      </c>
      <c r="S241" s="25">
        <f t="shared" si="49"/>
        <v>2.9350000000000001E-3</v>
      </c>
      <c r="T241" s="25"/>
      <c r="U241" s="25">
        <f t="shared" si="50"/>
        <v>7.172900000000002E-4</v>
      </c>
      <c r="V241" s="25">
        <f t="shared" si="51"/>
        <v>1.6519188700000006E-2</v>
      </c>
      <c r="W241" s="25">
        <v>3.7000000000000002E-3</v>
      </c>
      <c r="X241" s="25">
        <f t="shared" si="41"/>
        <v>1.8550000000000001E-3</v>
      </c>
    </row>
    <row r="242" spans="1:24" s="15" customFormat="1">
      <c r="A242" s="18">
        <v>490</v>
      </c>
      <c r="B242" s="25">
        <v>2.1000000000000001E-4</v>
      </c>
      <c r="C242" s="25">
        <v>4.2199999999999998E-3</v>
      </c>
      <c r="D242" s="25">
        <f t="shared" si="39"/>
        <v>2.2549999999999996E-3</v>
      </c>
      <c r="E242" s="25"/>
      <c r="F242" s="25">
        <f t="shared" si="42"/>
        <v>6.6168999999999972E-4</v>
      </c>
      <c r="G242" s="25">
        <f t="shared" si="43"/>
        <v>1.5238720699999994E-2</v>
      </c>
      <c r="H242" s="25">
        <v>8.1300000000000001E-3</v>
      </c>
      <c r="I242" s="25">
        <f t="shared" si="40"/>
        <v>6.1650000000000003E-3</v>
      </c>
      <c r="J242" s="25"/>
      <c r="K242" s="25">
        <f t="shared" si="44"/>
        <v>1.7888900000000004E-3</v>
      </c>
      <c r="L242" s="25">
        <f t="shared" si="45"/>
        <v>4.1198136700000013E-2</v>
      </c>
      <c r="M242" s="25">
        <v>3.5100000000000001E-3</v>
      </c>
      <c r="N242" s="25">
        <f t="shared" si="46"/>
        <v>1.5449999999999999E-3</v>
      </c>
      <c r="O242" s="25"/>
      <c r="P242" s="25">
        <f t="shared" si="47"/>
        <v>7.115899999999999E-4</v>
      </c>
      <c r="Q242" s="25">
        <f t="shared" si="48"/>
        <v>1.6387917699999997E-2</v>
      </c>
      <c r="R242" s="25">
        <v>4.7499999999999999E-3</v>
      </c>
      <c r="S242" s="25">
        <f t="shared" si="49"/>
        <v>2.7849999999999997E-3</v>
      </c>
      <c r="T242" s="25"/>
      <c r="U242" s="25">
        <f t="shared" si="50"/>
        <v>5.6728999999999981E-4</v>
      </c>
      <c r="V242" s="25">
        <f t="shared" si="51"/>
        <v>1.3064688699999997E-2</v>
      </c>
      <c r="W242" s="25">
        <v>3.7200000000000002E-3</v>
      </c>
      <c r="X242" s="25">
        <f t="shared" si="41"/>
        <v>1.9650000000000002E-3</v>
      </c>
    </row>
    <row r="243" spans="1:24" s="15" customFormat="1">
      <c r="A243" s="18">
        <v>491</v>
      </c>
      <c r="B243" s="25">
        <v>-1.1E-4</v>
      </c>
      <c r="C243" s="25">
        <v>4.3400000000000001E-3</v>
      </c>
      <c r="D243" s="25">
        <f t="shared" si="39"/>
        <v>2.5399999999999997E-3</v>
      </c>
      <c r="E243" s="25"/>
      <c r="F243" s="25">
        <f t="shared" si="42"/>
        <v>9.4668999999999981E-4</v>
      </c>
      <c r="G243" s="25">
        <f t="shared" si="43"/>
        <v>2.1802270699999998E-2</v>
      </c>
      <c r="H243" s="25">
        <v>8.2199999999999999E-3</v>
      </c>
      <c r="I243" s="25">
        <f t="shared" si="40"/>
        <v>6.4199999999999995E-3</v>
      </c>
      <c r="J243" s="25"/>
      <c r="K243" s="25">
        <f t="shared" si="44"/>
        <v>2.0438899999999996E-3</v>
      </c>
      <c r="L243" s="25">
        <f t="shared" si="45"/>
        <v>4.7070786699999992E-2</v>
      </c>
      <c r="M243" s="25">
        <v>3.5000000000000001E-3</v>
      </c>
      <c r="N243" s="25">
        <f t="shared" si="46"/>
        <v>1.6999999999999999E-3</v>
      </c>
      <c r="O243" s="25"/>
      <c r="P243" s="25">
        <f t="shared" si="47"/>
        <v>8.6658999999999987E-4</v>
      </c>
      <c r="Q243" s="25">
        <f t="shared" si="48"/>
        <v>1.9957567699999998E-2</v>
      </c>
      <c r="R243" s="25">
        <v>4.62E-3</v>
      </c>
      <c r="S243" s="25">
        <f t="shared" si="49"/>
        <v>2.8199999999999996E-3</v>
      </c>
      <c r="T243" s="25"/>
      <c r="U243" s="25">
        <f t="shared" si="50"/>
        <v>6.0228999999999968E-4</v>
      </c>
      <c r="V243" s="25">
        <f t="shared" si="51"/>
        <v>1.3870738699999994E-2</v>
      </c>
      <c r="W243" s="25">
        <v>3.7100000000000002E-3</v>
      </c>
      <c r="X243" s="25">
        <f t="shared" si="41"/>
        <v>1.8000000000000002E-3</v>
      </c>
    </row>
    <row r="244" spans="1:24" s="15" customFormat="1">
      <c r="A244" s="18">
        <v>492</v>
      </c>
      <c r="B244" s="25">
        <v>6.8999999999999997E-5</v>
      </c>
      <c r="C244" s="25">
        <v>4.2399999999999998E-3</v>
      </c>
      <c r="D244" s="25">
        <f t="shared" si="39"/>
        <v>2.3305000000000001E-3</v>
      </c>
      <c r="E244" s="25"/>
      <c r="F244" s="25">
        <f t="shared" si="42"/>
        <v>7.371900000000002E-4</v>
      </c>
      <c r="G244" s="25">
        <f t="shared" si="43"/>
        <v>1.6977485700000006E-2</v>
      </c>
      <c r="H244" s="25">
        <v>8.0190000000000001E-3</v>
      </c>
      <c r="I244" s="25">
        <f t="shared" si="40"/>
        <v>6.1095000000000003E-3</v>
      </c>
      <c r="J244" s="25"/>
      <c r="K244" s="25">
        <f t="shared" si="44"/>
        <v>1.7333900000000005E-3</v>
      </c>
      <c r="L244" s="25">
        <f t="shared" si="45"/>
        <v>3.9919971700000015E-2</v>
      </c>
      <c r="M244" s="25">
        <v>3.4399999999999999E-3</v>
      </c>
      <c r="N244" s="25">
        <f t="shared" si="46"/>
        <v>1.5305E-3</v>
      </c>
      <c r="O244" s="25"/>
      <c r="P244" s="25">
        <f t="shared" si="47"/>
        <v>6.9708999999999993E-4</v>
      </c>
      <c r="Q244" s="25">
        <f t="shared" si="48"/>
        <v>1.60539827E-2</v>
      </c>
      <c r="R244" s="25">
        <v>4.5199999999999997E-3</v>
      </c>
      <c r="S244" s="25">
        <f t="shared" si="49"/>
        <v>2.6105E-3</v>
      </c>
      <c r="T244" s="25"/>
      <c r="U244" s="25">
        <f t="shared" si="50"/>
        <v>3.9279000000000007E-4</v>
      </c>
      <c r="V244" s="25">
        <f t="shared" si="51"/>
        <v>9.0459537000000013E-3</v>
      </c>
      <c r="W244" s="25">
        <v>3.7499999999999999E-3</v>
      </c>
      <c r="X244" s="25">
        <f t="shared" si="41"/>
        <v>1.9095E-3</v>
      </c>
    </row>
    <row r="245" spans="1:24" s="15" customFormat="1">
      <c r="A245" s="18">
        <v>493</v>
      </c>
      <c r="B245" s="25">
        <v>-4.0000000000000003E-5</v>
      </c>
      <c r="C245" s="25">
        <v>4.3699999999999998E-3</v>
      </c>
      <c r="D245" s="25">
        <f t="shared" si="39"/>
        <v>2.6149999999999997E-3</v>
      </c>
      <c r="E245" s="25"/>
      <c r="F245" s="25">
        <f t="shared" si="42"/>
        <v>1.0216899999999998E-3</v>
      </c>
      <c r="G245" s="25">
        <f t="shared" si="43"/>
        <v>2.3529520699999997E-2</v>
      </c>
      <c r="H245" s="25">
        <v>8.09E-3</v>
      </c>
      <c r="I245" s="25">
        <f t="shared" si="40"/>
        <v>6.3350000000000004E-3</v>
      </c>
      <c r="J245" s="25"/>
      <c r="K245" s="25">
        <f t="shared" si="44"/>
        <v>1.9588900000000005E-3</v>
      </c>
      <c r="L245" s="25">
        <f t="shared" si="45"/>
        <v>4.511323670000001E-2</v>
      </c>
      <c r="M245" s="25">
        <v>3.4199999999999999E-3</v>
      </c>
      <c r="N245" s="25">
        <f t="shared" si="46"/>
        <v>1.6649999999999998E-3</v>
      </c>
      <c r="O245" s="25"/>
      <c r="P245" s="25">
        <f t="shared" si="47"/>
        <v>8.3158999999999978E-4</v>
      </c>
      <c r="Q245" s="25">
        <f t="shared" si="48"/>
        <v>1.9151517699999995E-2</v>
      </c>
      <c r="R245" s="25">
        <v>4.7400000000000003E-3</v>
      </c>
      <c r="S245" s="25">
        <f t="shared" si="49"/>
        <v>2.9850000000000002E-3</v>
      </c>
      <c r="T245" s="25"/>
      <c r="U245" s="25">
        <f t="shared" si="50"/>
        <v>7.6729000000000033E-4</v>
      </c>
      <c r="V245" s="25">
        <f t="shared" si="51"/>
        <v>1.767068870000001E-2</v>
      </c>
      <c r="W245" s="25">
        <v>3.5500000000000002E-3</v>
      </c>
      <c r="X245" s="25">
        <f t="shared" si="41"/>
        <v>1.755E-3</v>
      </c>
    </row>
    <row r="246" spans="1:24" s="15" customFormat="1">
      <c r="A246" s="18">
        <v>494</v>
      </c>
      <c r="B246" s="25">
        <v>0</v>
      </c>
      <c r="C246" s="25">
        <v>4.2100000000000002E-3</v>
      </c>
      <c r="D246" s="25">
        <f t="shared" si="39"/>
        <v>2.4550000000000002E-3</v>
      </c>
      <c r="E246" s="25"/>
      <c r="F246" s="25">
        <f t="shared" si="42"/>
        <v>8.6169000000000024E-4</v>
      </c>
      <c r="G246" s="25">
        <f t="shared" si="43"/>
        <v>1.9844720700000006E-2</v>
      </c>
      <c r="H246" s="25">
        <v>8.0099999999999998E-3</v>
      </c>
      <c r="I246" s="25">
        <f t="shared" si="40"/>
        <v>6.2550000000000001E-3</v>
      </c>
      <c r="J246" s="25"/>
      <c r="K246" s="25">
        <f t="shared" si="44"/>
        <v>1.8788900000000002E-3</v>
      </c>
      <c r="L246" s="25">
        <f t="shared" si="45"/>
        <v>4.3270836700000009E-2</v>
      </c>
      <c r="M246" s="25">
        <v>3.3899999999999998E-3</v>
      </c>
      <c r="N246" s="25">
        <f t="shared" si="46"/>
        <v>1.6349999999999997E-3</v>
      </c>
      <c r="O246" s="25"/>
      <c r="P246" s="25">
        <f t="shared" si="47"/>
        <v>8.015899999999997E-4</v>
      </c>
      <c r="Q246" s="25">
        <f t="shared" si="48"/>
        <v>1.8460617699999994E-2</v>
      </c>
      <c r="R246" s="25">
        <v>4.5999999999999999E-3</v>
      </c>
      <c r="S246" s="25">
        <f t="shared" si="49"/>
        <v>2.8449999999999999E-3</v>
      </c>
      <c r="T246" s="25"/>
      <c r="U246" s="25">
        <f t="shared" si="50"/>
        <v>6.2728999999999997E-4</v>
      </c>
      <c r="V246" s="25">
        <f t="shared" si="51"/>
        <v>1.4446488699999999E-2</v>
      </c>
      <c r="W246" s="25">
        <v>3.5100000000000001E-3</v>
      </c>
      <c r="X246" s="25">
        <f t="shared" si="41"/>
        <v>1.755E-3</v>
      </c>
    </row>
    <row r="247" spans="1:24" s="15" customFormat="1">
      <c r="A247" s="18">
        <v>495</v>
      </c>
      <c r="B247" s="25">
        <v>-9.0000000000000006E-5</v>
      </c>
      <c r="C247" s="25">
        <v>4.2900000000000004E-3</v>
      </c>
      <c r="D247" s="25">
        <f t="shared" si="39"/>
        <v>2.5900000000000003E-3</v>
      </c>
      <c r="E247" s="25"/>
      <c r="F247" s="25">
        <f t="shared" si="42"/>
        <v>9.9669000000000038E-4</v>
      </c>
      <c r="G247" s="25">
        <f t="shared" si="43"/>
        <v>2.2953770700000011E-2</v>
      </c>
      <c r="H247" s="25">
        <v>8.0400000000000003E-3</v>
      </c>
      <c r="I247" s="25">
        <f t="shared" si="40"/>
        <v>6.3400000000000001E-3</v>
      </c>
      <c r="J247" s="25"/>
      <c r="K247" s="25">
        <f t="shared" si="44"/>
        <v>1.9638900000000003E-3</v>
      </c>
      <c r="L247" s="25">
        <f t="shared" si="45"/>
        <v>4.5228386700000005E-2</v>
      </c>
      <c r="M247" s="25">
        <v>3.4499999999999999E-3</v>
      </c>
      <c r="N247" s="25">
        <f t="shared" si="46"/>
        <v>1.7499999999999998E-3</v>
      </c>
      <c r="O247" s="25"/>
      <c r="P247" s="25">
        <f t="shared" si="47"/>
        <v>9.1658999999999979E-4</v>
      </c>
      <c r="Q247" s="25">
        <f t="shared" si="48"/>
        <v>2.1109067699999998E-2</v>
      </c>
      <c r="R247" s="25">
        <v>4.5300000000000002E-3</v>
      </c>
      <c r="S247" s="25">
        <f t="shared" si="49"/>
        <v>2.8300000000000001E-3</v>
      </c>
      <c r="T247" s="25"/>
      <c r="U247" s="25">
        <f t="shared" si="50"/>
        <v>6.1229000000000014E-4</v>
      </c>
      <c r="V247" s="25">
        <f t="shared" si="51"/>
        <v>1.4101038700000004E-2</v>
      </c>
      <c r="W247" s="25">
        <v>3.49E-3</v>
      </c>
      <c r="X247" s="25">
        <f t="shared" si="41"/>
        <v>1.7000000000000001E-3</v>
      </c>
    </row>
    <row r="248" spans="1:24" s="15" customFormat="1">
      <c r="A248" s="18">
        <v>496</v>
      </c>
      <c r="B248" s="25">
        <v>-6.8999999999999997E-5</v>
      </c>
      <c r="C248" s="25">
        <v>4.2300000000000003E-3</v>
      </c>
      <c r="D248" s="25">
        <f t="shared" si="39"/>
        <v>2.5445000000000003E-3</v>
      </c>
      <c r="E248" s="25"/>
      <c r="F248" s="25">
        <f t="shared" si="42"/>
        <v>9.5119000000000041E-4</v>
      </c>
      <c r="G248" s="25">
        <f t="shared" si="43"/>
        <v>2.1905905700000009E-2</v>
      </c>
      <c r="H248" s="25">
        <v>8.0300000000000007E-3</v>
      </c>
      <c r="I248" s="25">
        <f t="shared" si="40"/>
        <v>6.3445000000000012E-3</v>
      </c>
      <c r="J248" s="25"/>
      <c r="K248" s="25">
        <f t="shared" si="44"/>
        <v>1.9683900000000013E-3</v>
      </c>
      <c r="L248" s="25">
        <f t="shared" si="45"/>
        <v>4.533202170000003E-2</v>
      </c>
      <c r="M248" s="25">
        <v>3.4099999999999998E-3</v>
      </c>
      <c r="N248" s="25">
        <f t="shared" si="46"/>
        <v>1.7244999999999999E-3</v>
      </c>
      <c r="O248" s="25"/>
      <c r="P248" s="25">
        <f t="shared" si="47"/>
        <v>8.9108999999999987E-4</v>
      </c>
      <c r="Q248" s="25">
        <f t="shared" si="48"/>
        <v>2.0521802699999998E-2</v>
      </c>
      <c r="R248" s="25">
        <v>4.6800000000000001E-3</v>
      </c>
      <c r="S248" s="25">
        <f t="shared" si="49"/>
        <v>2.9945000000000002E-3</v>
      </c>
      <c r="T248" s="25"/>
      <c r="U248" s="25">
        <f t="shared" si="50"/>
        <v>7.7679000000000029E-4</v>
      </c>
      <c r="V248" s="25">
        <f t="shared" si="51"/>
        <v>1.7889473700000009E-2</v>
      </c>
      <c r="W248" s="25">
        <v>3.4399999999999999E-3</v>
      </c>
      <c r="X248" s="25">
        <f t="shared" si="41"/>
        <v>1.6854999999999999E-3</v>
      </c>
    </row>
    <row r="249" spans="1:24" s="15" customFormat="1">
      <c r="A249" s="18">
        <v>497</v>
      </c>
      <c r="B249" s="25">
        <v>-2.0000000000000002E-5</v>
      </c>
      <c r="C249" s="25">
        <v>4.1399999999999996E-3</v>
      </c>
      <c r="D249" s="25">
        <f t="shared" si="39"/>
        <v>2.4099999999999998E-3</v>
      </c>
      <c r="E249" s="25"/>
      <c r="F249" s="25">
        <f t="shared" si="42"/>
        <v>8.1668999999999991E-4</v>
      </c>
      <c r="G249" s="25">
        <f t="shared" si="43"/>
        <v>1.88083707E-2</v>
      </c>
      <c r="H249" s="25">
        <v>7.9000000000000008E-3</v>
      </c>
      <c r="I249" s="25">
        <f t="shared" si="40"/>
        <v>6.170000000000001E-3</v>
      </c>
      <c r="J249" s="25"/>
      <c r="K249" s="25">
        <f t="shared" si="44"/>
        <v>1.7938900000000011E-3</v>
      </c>
      <c r="L249" s="25">
        <f t="shared" si="45"/>
        <v>4.1313286700000028E-2</v>
      </c>
      <c r="M249" s="25">
        <v>3.4099999999999998E-3</v>
      </c>
      <c r="N249" s="25">
        <f t="shared" si="46"/>
        <v>1.6799999999999999E-3</v>
      </c>
      <c r="O249" s="25"/>
      <c r="P249" s="25">
        <f t="shared" si="47"/>
        <v>8.4658999999999982E-4</v>
      </c>
      <c r="Q249" s="25">
        <f t="shared" si="48"/>
        <v>1.9496967699999996E-2</v>
      </c>
      <c r="R249" s="25">
        <v>4.5900000000000003E-3</v>
      </c>
      <c r="S249" s="25">
        <f t="shared" si="49"/>
        <v>2.8600000000000006E-3</v>
      </c>
      <c r="T249" s="25"/>
      <c r="U249" s="25">
        <f t="shared" si="50"/>
        <v>6.4229000000000066E-4</v>
      </c>
      <c r="V249" s="25">
        <f t="shared" si="51"/>
        <v>1.4791938700000016E-2</v>
      </c>
      <c r="W249" s="25">
        <v>3.48E-3</v>
      </c>
      <c r="X249" s="25">
        <f t="shared" si="41"/>
        <v>1.73E-3</v>
      </c>
    </row>
    <row r="250" spans="1:24" s="15" customFormat="1">
      <c r="A250" s="18">
        <v>498</v>
      </c>
      <c r="B250" s="25">
        <v>-6.0000000000000002E-5</v>
      </c>
      <c r="C250" s="25">
        <v>4.0600000000000002E-3</v>
      </c>
      <c r="D250" s="25">
        <f t="shared" si="39"/>
        <v>2.3450000000000003E-3</v>
      </c>
      <c r="E250" s="25"/>
      <c r="F250" s="25">
        <f t="shared" si="42"/>
        <v>7.5169000000000039E-4</v>
      </c>
      <c r="G250" s="25">
        <f t="shared" si="43"/>
        <v>1.731142070000001E-2</v>
      </c>
      <c r="H250" s="25">
        <v>7.8100000000000001E-3</v>
      </c>
      <c r="I250" s="25">
        <f t="shared" si="40"/>
        <v>6.0949999999999997E-3</v>
      </c>
      <c r="J250" s="25"/>
      <c r="K250" s="25">
        <f t="shared" si="44"/>
        <v>1.7188899999999998E-3</v>
      </c>
      <c r="L250" s="25">
        <f t="shared" si="45"/>
        <v>3.95860367E-2</v>
      </c>
      <c r="M250" s="25">
        <v>3.3600000000000001E-3</v>
      </c>
      <c r="N250" s="25">
        <f t="shared" si="46"/>
        <v>1.6450000000000002E-3</v>
      </c>
      <c r="O250" s="25"/>
      <c r="P250" s="25">
        <f t="shared" si="47"/>
        <v>8.1159000000000016E-4</v>
      </c>
      <c r="Q250" s="25">
        <f t="shared" si="48"/>
        <v>1.8690917700000004E-2</v>
      </c>
      <c r="R250" s="25">
        <v>4.5500000000000002E-3</v>
      </c>
      <c r="S250" s="25">
        <f t="shared" si="49"/>
        <v>2.8350000000000003E-3</v>
      </c>
      <c r="T250" s="25"/>
      <c r="U250" s="25">
        <f t="shared" si="50"/>
        <v>6.1729000000000037E-4</v>
      </c>
      <c r="V250" s="25">
        <f t="shared" si="51"/>
        <v>1.4216188700000009E-2</v>
      </c>
      <c r="W250" s="25">
        <v>3.49E-3</v>
      </c>
      <c r="X250" s="25">
        <f t="shared" si="41"/>
        <v>1.7149999999999999E-3</v>
      </c>
    </row>
    <row r="251" spans="1:24" s="15" customFormat="1">
      <c r="A251" s="18">
        <v>499</v>
      </c>
      <c r="B251" s="25">
        <v>-2.0000000000000002E-5</v>
      </c>
      <c r="C251" s="25">
        <v>4.0400000000000002E-3</v>
      </c>
      <c r="D251" s="25">
        <f t="shared" si="39"/>
        <v>2.3100000000000004E-3</v>
      </c>
      <c r="E251" s="25"/>
      <c r="F251" s="25">
        <f t="shared" si="42"/>
        <v>7.1669000000000051E-4</v>
      </c>
      <c r="G251" s="25">
        <f t="shared" si="43"/>
        <v>1.6505370700000011E-2</v>
      </c>
      <c r="H251" s="25">
        <v>7.8399999999999997E-3</v>
      </c>
      <c r="I251" s="25">
        <f t="shared" si="40"/>
        <v>6.11E-3</v>
      </c>
      <c r="J251" s="25"/>
      <c r="K251" s="25">
        <f t="shared" si="44"/>
        <v>1.7338900000000001E-3</v>
      </c>
      <c r="L251" s="25">
        <f t="shared" si="45"/>
        <v>3.9931486700000005E-2</v>
      </c>
      <c r="M251" s="25">
        <v>3.3E-3</v>
      </c>
      <c r="N251" s="25">
        <f t="shared" si="46"/>
        <v>1.57E-3</v>
      </c>
      <c r="O251" s="25"/>
      <c r="P251" s="25">
        <f t="shared" si="47"/>
        <v>7.3658999999999997E-4</v>
      </c>
      <c r="Q251" s="25">
        <f t="shared" si="48"/>
        <v>1.6963667700000001E-2</v>
      </c>
      <c r="R251" s="25">
        <v>4.4299999999999999E-3</v>
      </c>
      <c r="S251" s="25">
        <f t="shared" si="49"/>
        <v>2.7000000000000001E-3</v>
      </c>
      <c r="T251" s="25"/>
      <c r="U251" s="25">
        <f t="shared" si="50"/>
        <v>4.8229000000000024E-4</v>
      </c>
      <c r="V251" s="25">
        <f t="shared" si="51"/>
        <v>1.1107138700000007E-2</v>
      </c>
      <c r="W251" s="25">
        <v>3.48E-3</v>
      </c>
      <c r="X251" s="25">
        <f t="shared" si="41"/>
        <v>1.73E-3</v>
      </c>
    </row>
    <row r="252" spans="1:24" s="15" customFormat="1">
      <c r="A252" s="18">
        <v>500</v>
      </c>
      <c r="B252" s="25">
        <v>6.0000000000000002E-5</v>
      </c>
      <c r="C252" s="25">
        <v>4.15E-3</v>
      </c>
      <c r="D252" s="25">
        <f t="shared" si="39"/>
        <v>2.4000000000000002E-3</v>
      </c>
      <c r="E252" s="25"/>
      <c r="F252" s="25">
        <f t="shared" si="42"/>
        <v>8.0669000000000031E-4</v>
      </c>
      <c r="G252" s="25">
        <f t="shared" si="43"/>
        <v>1.8578070700000008E-2</v>
      </c>
      <c r="H252" s="25">
        <v>7.9100000000000004E-3</v>
      </c>
      <c r="I252" s="25">
        <f t="shared" si="40"/>
        <v>6.1600000000000005E-3</v>
      </c>
      <c r="J252" s="25"/>
      <c r="K252" s="25">
        <f t="shared" si="44"/>
        <v>1.7838900000000006E-3</v>
      </c>
      <c r="L252" s="25">
        <f t="shared" si="45"/>
        <v>4.1082986700000018E-2</v>
      </c>
      <c r="M252" s="25">
        <v>3.32E-3</v>
      </c>
      <c r="N252" s="25">
        <f t="shared" si="46"/>
        <v>1.57E-3</v>
      </c>
      <c r="O252" s="25"/>
      <c r="P252" s="25">
        <f t="shared" si="47"/>
        <v>7.3658999999999997E-4</v>
      </c>
      <c r="Q252" s="25">
        <f t="shared" si="48"/>
        <v>1.6963667700000001E-2</v>
      </c>
      <c r="R252" s="25">
        <v>4.5500000000000002E-3</v>
      </c>
      <c r="S252" s="25">
        <f t="shared" si="49"/>
        <v>2.8000000000000004E-3</v>
      </c>
      <c r="T252" s="25"/>
      <c r="U252" s="25">
        <f t="shared" si="50"/>
        <v>5.822900000000005E-4</v>
      </c>
      <c r="V252" s="25">
        <f t="shared" si="51"/>
        <v>1.3410138700000011E-2</v>
      </c>
      <c r="W252" s="25">
        <v>3.4399999999999999E-3</v>
      </c>
      <c r="X252" s="25">
        <f t="shared" si="41"/>
        <v>1.75E-3</v>
      </c>
    </row>
    <row r="253" spans="1:24" s="15" customFormat="1">
      <c r="A253" s="18">
        <v>501</v>
      </c>
      <c r="B253" s="25">
        <v>6.0000000000000002E-5</v>
      </c>
      <c r="C253" s="25">
        <v>4.13E-3</v>
      </c>
      <c r="D253" s="25">
        <f t="shared" si="39"/>
        <v>2.3600000000000001E-3</v>
      </c>
      <c r="E253" s="25"/>
      <c r="F253" s="25">
        <f t="shared" si="42"/>
        <v>7.6669000000000021E-4</v>
      </c>
      <c r="G253" s="25">
        <f t="shared" si="43"/>
        <v>1.7656870700000004E-2</v>
      </c>
      <c r="H253" s="25">
        <v>7.92E-3</v>
      </c>
      <c r="I253" s="25">
        <f t="shared" si="40"/>
        <v>6.1500000000000001E-3</v>
      </c>
      <c r="J253" s="25"/>
      <c r="K253" s="25">
        <f t="shared" si="44"/>
        <v>1.7738900000000002E-3</v>
      </c>
      <c r="L253" s="25">
        <f t="shared" si="45"/>
        <v>4.0852686700000009E-2</v>
      </c>
      <c r="M253" s="25">
        <v>3.31E-3</v>
      </c>
      <c r="N253" s="25">
        <f t="shared" si="46"/>
        <v>1.5399999999999999E-3</v>
      </c>
      <c r="O253" s="25"/>
      <c r="P253" s="25">
        <f t="shared" si="47"/>
        <v>7.0658999999999989E-4</v>
      </c>
      <c r="Q253" s="25">
        <f t="shared" si="48"/>
        <v>1.6272767699999999E-2</v>
      </c>
      <c r="R253" s="25">
        <v>4.4799999999999996E-3</v>
      </c>
      <c r="S253" s="25">
        <f t="shared" si="49"/>
        <v>2.7099999999999997E-3</v>
      </c>
      <c r="T253" s="25"/>
      <c r="U253" s="25">
        <f t="shared" si="50"/>
        <v>4.9228999999999983E-4</v>
      </c>
      <c r="V253" s="25">
        <f t="shared" si="51"/>
        <v>1.1337438699999997E-2</v>
      </c>
      <c r="W253" s="25">
        <v>3.48E-3</v>
      </c>
      <c r="X253" s="25">
        <f t="shared" si="41"/>
        <v>1.7700000000000001E-3</v>
      </c>
    </row>
    <row r="254" spans="1:24" s="15" customFormat="1">
      <c r="A254" s="18">
        <v>502</v>
      </c>
      <c r="B254" s="25">
        <v>-5.0000000000000002E-5</v>
      </c>
      <c r="C254" s="25">
        <v>3.9300000000000003E-3</v>
      </c>
      <c r="D254" s="25">
        <f t="shared" si="39"/>
        <v>2.1950000000000003E-3</v>
      </c>
      <c r="E254" s="25"/>
      <c r="F254" s="25">
        <f t="shared" si="42"/>
        <v>6.0169000000000043E-4</v>
      </c>
      <c r="G254" s="25">
        <f t="shared" si="43"/>
        <v>1.3856920700000011E-2</v>
      </c>
      <c r="H254" s="25">
        <v>7.7400000000000004E-3</v>
      </c>
      <c r="I254" s="25">
        <f t="shared" si="40"/>
        <v>6.0049999999999999E-3</v>
      </c>
      <c r="J254" s="25"/>
      <c r="K254" s="25">
        <f t="shared" si="44"/>
        <v>1.62889E-3</v>
      </c>
      <c r="L254" s="25">
        <f t="shared" si="45"/>
        <v>3.7513336700000004E-2</v>
      </c>
      <c r="M254" s="25">
        <v>3.2100000000000002E-3</v>
      </c>
      <c r="N254" s="25">
        <f t="shared" si="46"/>
        <v>1.4750000000000002E-3</v>
      </c>
      <c r="O254" s="25"/>
      <c r="P254" s="25">
        <f t="shared" si="47"/>
        <v>6.4159000000000015E-4</v>
      </c>
      <c r="Q254" s="25">
        <f t="shared" si="48"/>
        <v>1.4775817700000004E-2</v>
      </c>
      <c r="R254" s="25">
        <v>4.5300000000000002E-3</v>
      </c>
      <c r="S254" s="25">
        <f t="shared" si="49"/>
        <v>2.7950000000000002E-3</v>
      </c>
      <c r="T254" s="25"/>
      <c r="U254" s="25">
        <f t="shared" si="50"/>
        <v>5.7729000000000027E-4</v>
      </c>
      <c r="V254" s="25">
        <f t="shared" si="51"/>
        <v>1.3294988700000007E-2</v>
      </c>
      <c r="W254" s="25">
        <v>3.5200000000000001E-3</v>
      </c>
      <c r="X254" s="25">
        <f t="shared" si="41"/>
        <v>1.735E-3</v>
      </c>
    </row>
    <row r="255" spans="1:24" s="15" customFormat="1">
      <c r="A255" s="18">
        <v>503</v>
      </c>
      <c r="B255" s="25">
        <v>0</v>
      </c>
      <c r="C255" s="25">
        <v>4.0800000000000003E-3</v>
      </c>
      <c r="D255" s="25">
        <f t="shared" si="39"/>
        <v>2.4150000000000005E-3</v>
      </c>
      <c r="E255" s="25"/>
      <c r="F255" s="25">
        <f t="shared" si="42"/>
        <v>8.2169000000000057E-4</v>
      </c>
      <c r="G255" s="25">
        <f t="shared" si="43"/>
        <v>1.8923520700000016E-2</v>
      </c>
      <c r="H255" s="25">
        <v>7.7799999999999996E-3</v>
      </c>
      <c r="I255" s="25">
        <f t="shared" si="40"/>
        <v>6.1149999999999998E-3</v>
      </c>
      <c r="J255" s="25"/>
      <c r="K255" s="25">
        <f t="shared" si="44"/>
        <v>1.7388899999999999E-3</v>
      </c>
      <c r="L255" s="25">
        <f t="shared" si="45"/>
        <v>4.0046636699999999E-2</v>
      </c>
      <c r="M255" s="25">
        <v>3.2799999999999999E-3</v>
      </c>
      <c r="N255" s="25">
        <f t="shared" si="46"/>
        <v>1.6149999999999999E-3</v>
      </c>
      <c r="O255" s="25"/>
      <c r="P255" s="25">
        <f t="shared" si="47"/>
        <v>7.8158999999999987E-4</v>
      </c>
      <c r="Q255" s="25">
        <f t="shared" si="48"/>
        <v>1.8000017699999999E-2</v>
      </c>
      <c r="R255" s="25">
        <v>4.4099999999999999E-3</v>
      </c>
      <c r="S255" s="25">
        <f t="shared" si="49"/>
        <v>2.745E-3</v>
      </c>
      <c r="T255" s="25"/>
      <c r="U255" s="25">
        <f t="shared" si="50"/>
        <v>5.2729000000000014E-4</v>
      </c>
      <c r="V255" s="25">
        <f t="shared" si="51"/>
        <v>1.2143488700000003E-2</v>
      </c>
      <c r="W255" s="25">
        <v>3.3300000000000001E-3</v>
      </c>
      <c r="X255" s="25">
        <f t="shared" si="41"/>
        <v>1.665E-3</v>
      </c>
    </row>
    <row r="256" spans="1:24" s="15" customFormat="1">
      <c r="A256" s="18">
        <v>504</v>
      </c>
      <c r="B256" s="25">
        <v>6.8999999999999997E-5</v>
      </c>
      <c r="C256" s="25">
        <v>3.9500000000000004E-3</v>
      </c>
      <c r="D256" s="25">
        <f t="shared" si="39"/>
        <v>2.1155000000000002E-3</v>
      </c>
      <c r="E256" s="25"/>
      <c r="F256" s="25">
        <f t="shared" si="42"/>
        <v>5.2219000000000028E-4</v>
      </c>
      <c r="G256" s="25">
        <f t="shared" si="43"/>
        <v>1.2026035700000007E-2</v>
      </c>
      <c r="H256" s="25">
        <v>7.7299999999999999E-3</v>
      </c>
      <c r="I256" s="25">
        <f t="shared" si="40"/>
        <v>5.8954999999999997E-3</v>
      </c>
      <c r="J256" s="25"/>
      <c r="K256" s="25">
        <f t="shared" si="44"/>
        <v>1.5193899999999998E-3</v>
      </c>
      <c r="L256" s="25">
        <f t="shared" si="45"/>
        <v>3.4991551699999998E-2</v>
      </c>
      <c r="M256" s="25">
        <v>3.2799999999999999E-3</v>
      </c>
      <c r="N256" s="25">
        <f t="shared" si="46"/>
        <v>1.4455E-3</v>
      </c>
      <c r="O256" s="25"/>
      <c r="P256" s="25">
        <f t="shared" si="47"/>
        <v>6.1208999999999992E-4</v>
      </c>
      <c r="Q256" s="25">
        <f t="shared" si="48"/>
        <v>1.40964327E-2</v>
      </c>
      <c r="R256" s="25">
        <v>4.4400000000000004E-3</v>
      </c>
      <c r="S256" s="25">
        <f t="shared" si="49"/>
        <v>2.6055000000000002E-3</v>
      </c>
      <c r="T256" s="25"/>
      <c r="U256" s="25">
        <f t="shared" si="50"/>
        <v>3.8779000000000027E-4</v>
      </c>
      <c r="V256" s="25">
        <f t="shared" si="51"/>
        <v>8.9308037000000069E-3</v>
      </c>
      <c r="W256" s="25">
        <v>3.5999999999999999E-3</v>
      </c>
      <c r="X256" s="25">
        <f t="shared" si="41"/>
        <v>1.8345E-3</v>
      </c>
    </row>
    <row r="257" spans="1:24" s="15" customFormat="1">
      <c r="A257" s="18">
        <v>505</v>
      </c>
      <c r="B257" s="25">
        <v>-4.0000000000000003E-5</v>
      </c>
      <c r="C257" s="25">
        <v>4.0099999999999997E-3</v>
      </c>
      <c r="D257" s="25">
        <f t="shared" si="39"/>
        <v>2.3299999999999996E-3</v>
      </c>
      <c r="E257" s="25"/>
      <c r="F257" s="25">
        <f t="shared" si="42"/>
        <v>7.366899999999997E-4</v>
      </c>
      <c r="G257" s="25">
        <f t="shared" si="43"/>
        <v>1.6965970699999992E-2</v>
      </c>
      <c r="H257" s="25">
        <v>7.8200000000000006E-3</v>
      </c>
      <c r="I257" s="25">
        <f t="shared" si="40"/>
        <v>6.1400000000000005E-3</v>
      </c>
      <c r="J257" s="25"/>
      <c r="K257" s="25">
        <f t="shared" si="44"/>
        <v>1.7638900000000006E-3</v>
      </c>
      <c r="L257" s="25">
        <f t="shared" si="45"/>
        <v>4.0622386700000013E-2</v>
      </c>
      <c r="M257" s="25">
        <v>3.2399999999999998E-3</v>
      </c>
      <c r="N257" s="25">
        <f t="shared" si="46"/>
        <v>1.56E-3</v>
      </c>
      <c r="O257" s="25"/>
      <c r="P257" s="25">
        <f t="shared" si="47"/>
        <v>7.2658999999999994E-4</v>
      </c>
      <c r="Q257" s="25">
        <f t="shared" si="48"/>
        <v>1.6733367699999998E-2</v>
      </c>
      <c r="R257" s="25">
        <v>4.3200000000000001E-3</v>
      </c>
      <c r="S257" s="25">
        <f t="shared" si="49"/>
        <v>2.64E-3</v>
      </c>
      <c r="T257" s="25"/>
      <c r="U257" s="25">
        <f t="shared" si="50"/>
        <v>4.2229000000000008E-4</v>
      </c>
      <c r="V257" s="25">
        <f t="shared" si="51"/>
        <v>9.7253387000000024E-3</v>
      </c>
      <c r="W257" s="25">
        <v>3.3999999999999998E-3</v>
      </c>
      <c r="X257" s="25">
        <f t="shared" si="41"/>
        <v>1.6799999999999999E-3</v>
      </c>
    </row>
    <row r="258" spans="1:24" s="15" customFormat="1">
      <c r="A258" s="18">
        <v>506</v>
      </c>
      <c r="B258" s="25">
        <v>4.0000000000000003E-5</v>
      </c>
      <c r="C258" s="25">
        <v>4.0099999999999997E-3</v>
      </c>
      <c r="D258" s="25">
        <f t="shared" ref="D258:D321" si="52">C258-X258</f>
        <v>2.2999999999999995E-3</v>
      </c>
      <c r="E258" s="25"/>
      <c r="F258" s="25">
        <f t="shared" si="42"/>
        <v>7.0668999999999962E-4</v>
      </c>
      <c r="G258" s="25">
        <f t="shared" si="43"/>
        <v>1.6275070699999991E-2</v>
      </c>
      <c r="H258" s="25">
        <v>7.6800000000000002E-3</v>
      </c>
      <c r="I258" s="25">
        <f t="shared" ref="I258:I321" si="53">H258-X258</f>
        <v>5.9699999999999996E-3</v>
      </c>
      <c r="J258" s="25"/>
      <c r="K258" s="25">
        <f t="shared" si="44"/>
        <v>1.5938899999999997E-3</v>
      </c>
      <c r="L258" s="25">
        <f t="shared" si="45"/>
        <v>3.6707286699999994E-2</v>
      </c>
      <c r="M258" s="25">
        <v>3.2399999999999998E-3</v>
      </c>
      <c r="N258" s="25">
        <f t="shared" si="46"/>
        <v>1.5299999999999997E-3</v>
      </c>
      <c r="O258" s="25"/>
      <c r="P258" s="25">
        <f t="shared" si="47"/>
        <v>6.9658999999999964E-4</v>
      </c>
      <c r="Q258" s="25">
        <f t="shared" si="48"/>
        <v>1.6042467699999993E-2</v>
      </c>
      <c r="R258" s="25">
        <v>4.4299999999999999E-3</v>
      </c>
      <c r="S258" s="25">
        <f t="shared" si="49"/>
        <v>2.7199999999999998E-3</v>
      </c>
      <c r="T258" s="25"/>
      <c r="U258" s="25">
        <f t="shared" si="50"/>
        <v>5.0228999999999985E-4</v>
      </c>
      <c r="V258" s="25">
        <f t="shared" si="51"/>
        <v>1.1567738699999996E-2</v>
      </c>
      <c r="W258" s="25">
        <v>3.3800000000000002E-3</v>
      </c>
      <c r="X258" s="25">
        <f t="shared" ref="X258:X321" si="54">(B258+W258)/2</f>
        <v>1.7100000000000001E-3</v>
      </c>
    </row>
    <row r="259" spans="1:24" s="15" customFormat="1">
      <c r="A259" s="18">
        <v>507</v>
      </c>
      <c r="B259" s="25">
        <v>-1.1E-4</v>
      </c>
      <c r="C259" s="25">
        <v>4.1200000000000004E-3</v>
      </c>
      <c r="D259" s="25">
        <f t="shared" si="52"/>
        <v>2.5100000000000001E-3</v>
      </c>
      <c r="E259" s="25"/>
      <c r="F259" s="25">
        <f t="shared" ref="F259:F322" si="55">D259-0.00159331</f>
        <v>9.1669000000000017E-4</v>
      </c>
      <c r="G259" s="25">
        <f t="shared" ref="G259:G322" si="56">F259*23.03</f>
        <v>2.1111370700000003E-2</v>
      </c>
      <c r="H259" s="25">
        <v>7.7600000000000004E-3</v>
      </c>
      <c r="I259" s="25">
        <f t="shared" si="53"/>
        <v>6.1500000000000001E-3</v>
      </c>
      <c r="J259" s="25"/>
      <c r="K259" s="25">
        <f t="shared" ref="K259:K322" si="57">I259-0.00437611</f>
        <v>1.7738900000000002E-3</v>
      </c>
      <c r="L259" s="25">
        <f t="shared" ref="L259:L322" si="58">K259*23.03</f>
        <v>4.0852686700000009E-2</v>
      </c>
      <c r="M259" s="25">
        <v>3.1900000000000001E-3</v>
      </c>
      <c r="N259" s="25">
        <f t="shared" ref="N259:N322" si="59">M259-X259</f>
        <v>1.58E-3</v>
      </c>
      <c r="O259" s="25"/>
      <c r="P259" s="25">
        <f t="shared" ref="P259:P322" si="60">N259-0.00083341</f>
        <v>7.4658999999999999E-4</v>
      </c>
      <c r="Q259" s="25">
        <f t="shared" ref="Q259:Q322" si="61">P259*23.03</f>
        <v>1.71939677E-2</v>
      </c>
      <c r="R259" s="25">
        <v>4.4200000000000003E-3</v>
      </c>
      <c r="S259" s="25">
        <f t="shared" ref="S259:S322" si="62">R259-X259</f>
        <v>2.81E-3</v>
      </c>
      <c r="T259" s="25"/>
      <c r="U259" s="25">
        <f t="shared" ref="U259:U322" si="63">S259-0.00221771</f>
        <v>5.9229000000000009E-4</v>
      </c>
      <c r="V259" s="25">
        <f t="shared" ref="V259:V322" si="64">U259*23.03</f>
        <v>1.3640438700000002E-2</v>
      </c>
      <c r="W259" s="25">
        <v>3.3300000000000001E-3</v>
      </c>
      <c r="X259" s="25">
        <f t="shared" si="54"/>
        <v>1.6100000000000001E-3</v>
      </c>
    </row>
    <row r="260" spans="1:24" s="15" customFormat="1">
      <c r="A260" s="18">
        <v>508</v>
      </c>
      <c r="B260" s="25">
        <v>2.0000000000000002E-5</v>
      </c>
      <c r="C260" s="25">
        <v>3.9199999999999999E-3</v>
      </c>
      <c r="D260" s="25">
        <f t="shared" si="52"/>
        <v>2.1999999999999997E-3</v>
      </c>
      <c r="E260" s="25"/>
      <c r="F260" s="25">
        <f t="shared" si="55"/>
        <v>6.0668999999999979E-4</v>
      </c>
      <c r="G260" s="25">
        <f t="shared" si="56"/>
        <v>1.3972070699999995E-2</v>
      </c>
      <c r="H260" s="25">
        <v>7.6099999999999996E-3</v>
      </c>
      <c r="I260" s="25">
        <f t="shared" si="53"/>
        <v>5.8899999999999994E-3</v>
      </c>
      <c r="J260" s="25"/>
      <c r="K260" s="25">
        <f t="shared" si="57"/>
        <v>1.5138899999999995E-3</v>
      </c>
      <c r="L260" s="25">
        <f t="shared" si="58"/>
        <v>3.4864886699999993E-2</v>
      </c>
      <c r="M260" s="25">
        <v>3.2200000000000002E-3</v>
      </c>
      <c r="N260" s="25">
        <f t="shared" si="59"/>
        <v>1.5000000000000002E-3</v>
      </c>
      <c r="O260" s="25"/>
      <c r="P260" s="25">
        <f t="shared" si="60"/>
        <v>6.6659000000000022E-4</v>
      </c>
      <c r="Q260" s="25">
        <f t="shared" si="61"/>
        <v>1.5351567700000006E-2</v>
      </c>
      <c r="R260" s="25">
        <v>4.4799999999999996E-3</v>
      </c>
      <c r="S260" s="25">
        <f t="shared" si="62"/>
        <v>2.7599999999999994E-3</v>
      </c>
      <c r="T260" s="25"/>
      <c r="U260" s="25">
        <f t="shared" si="63"/>
        <v>5.4228999999999953E-4</v>
      </c>
      <c r="V260" s="25">
        <f t="shared" si="64"/>
        <v>1.248893869999999E-2</v>
      </c>
      <c r="W260" s="25">
        <v>3.4199999999999999E-3</v>
      </c>
      <c r="X260" s="25">
        <f t="shared" si="54"/>
        <v>1.72E-3</v>
      </c>
    </row>
    <row r="261" spans="1:24" s="15" customFormat="1">
      <c r="A261" s="18">
        <v>509</v>
      </c>
      <c r="B261" s="25">
        <v>-1.0000000000000001E-5</v>
      </c>
      <c r="C261" s="25">
        <v>3.9899999999999996E-3</v>
      </c>
      <c r="D261" s="25">
        <f t="shared" si="52"/>
        <v>2.3599999999999997E-3</v>
      </c>
      <c r="E261" s="25"/>
      <c r="F261" s="25">
        <f t="shared" si="55"/>
        <v>7.6668999999999978E-4</v>
      </c>
      <c r="G261" s="25">
        <f t="shared" si="56"/>
        <v>1.7656870699999997E-2</v>
      </c>
      <c r="H261" s="25">
        <v>7.6699999999999997E-3</v>
      </c>
      <c r="I261" s="25">
        <f t="shared" si="53"/>
        <v>6.0400000000000002E-3</v>
      </c>
      <c r="J261" s="25"/>
      <c r="K261" s="25">
        <f t="shared" si="57"/>
        <v>1.6638900000000003E-3</v>
      </c>
      <c r="L261" s="25">
        <f t="shared" si="58"/>
        <v>3.8319386700000006E-2</v>
      </c>
      <c r="M261" s="25">
        <v>3.2399999999999998E-3</v>
      </c>
      <c r="N261" s="25">
        <f t="shared" si="59"/>
        <v>1.6099999999999999E-3</v>
      </c>
      <c r="O261" s="25"/>
      <c r="P261" s="25">
        <f t="shared" si="60"/>
        <v>7.7658999999999985E-4</v>
      </c>
      <c r="Q261" s="25">
        <f t="shared" si="61"/>
        <v>1.7884867699999998E-2</v>
      </c>
      <c r="R261" s="25">
        <v>4.3800000000000002E-3</v>
      </c>
      <c r="S261" s="25">
        <f t="shared" si="62"/>
        <v>2.7500000000000003E-3</v>
      </c>
      <c r="T261" s="25"/>
      <c r="U261" s="25">
        <f t="shared" si="63"/>
        <v>5.3229000000000037E-4</v>
      </c>
      <c r="V261" s="25">
        <f t="shared" si="64"/>
        <v>1.225863870000001E-2</v>
      </c>
      <c r="W261" s="25">
        <v>3.2699999999999999E-3</v>
      </c>
      <c r="X261" s="25">
        <f t="shared" si="54"/>
        <v>1.6299999999999999E-3</v>
      </c>
    </row>
    <row r="262" spans="1:24" s="15" customFormat="1">
      <c r="A262" s="18">
        <v>510</v>
      </c>
      <c r="B262" s="25">
        <v>2.0000000000000002E-5</v>
      </c>
      <c r="C262" s="25">
        <v>3.9500000000000004E-3</v>
      </c>
      <c r="D262" s="25">
        <f t="shared" si="52"/>
        <v>2.3100000000000004E-3</v>
      </c>
      <c r="E262" s="25"/>
      <c r="F262" s="25">
        <f t="shared" si="55"/>
        <v>7.1669000000000051E-4</v>
      </c>
      <c r="G262" s="25">
        <f t="shared" si="56"/>
        <v>1.6505370700000011E-2</v>
      </c>
      <c r="H262" s="25">
        <v>7.6699999999999997E-3</v>
      </c>
      <c r="I262" s="25">
        <f t="shared" si="53"/>
        <v>6.0299999999999998E-3</v>
      </c>
      <c r="J262" s="25"/>
      <c r="K262" s="25">
        <f t="shared" si="57"/>
        <v>1.6538899999999999E-3</v>
      </c>
      <c r="L262" s="25">
        <f t="shared" si="58"/>
        <v>3.8089086699999997E-2</v>
      </c>
      <c r="M262" s="25">
        <v>3.2200000000000002E-3</v>
      </c>
      <c r="N262" s="25">
        <f t="shared" si="59"/>
        <v>1.5800000000000002E-3</v>
      </c>
      <c r="O262" s="25"/>
      <c r="P262" s="25">
        <f t="shared" si="60"/>
        <v>7.4659000000000021E-4</v>
      </c>
      <c r="Q262" s="25">
        <f t="shared" si="61"/>
        <v>1.7193967700000007E-2</v>
      </c>
      <c r="R262" s="25">
        <v>4.4999999999999997E-3</v>
      </c>
      <c r="S262" s="25">
        <f t="shared" si="62"/>
        <v>2.8599999999999997E-3</v>
      </c>
      <c r="T262" s="25"/>
      <c r="U262" s="25">
        <f t="shared" si="63"/>
        <v>6.4228999999999979E-4</v>
      </c>
      <c r="V262" s="25">
        <f t="shared" si="64"/>
        <v>1.4791938699999996E-2</v>
      </c>
      <c r="W262" s="25">
        <v>3.2599999999999999E-3</v>
      </c>
      <c r="X262" s="25">
        <f t="shared" si="54"/>
        <v>1.64E-3</v>
      </c>
    </row>
    <row r="263" spans="1:24" s="15" customFormat="1">
      <c r="A263" s="18">
        <v>511</v>
      </c>
      <c r="B263" s="25">
        <v>-2.0000000000000002E-5</v>
      </c>
      <c r="C263" s="25">
        <v>3.9300000000000003E-3</v>
      </c>
      <c r="D263" s="25">
        <f t="shared" si="52"/>
        <v>2.3400000000000001E-3</v>
      </c>
      <c r="E263" s="25"/>
      <c r="F263" s="25">
        <f t="shared" si="55"/>
        <v>7.4669000000000016E-4</v>
      </c>
      <c r="G263" s="25">
        <f t="shared" si="56"/>
        <v>1.7196270700000005E-2</v>
      </c>
      <c r="H263" s="25">
        <v>7.6499999999999997E-3</v>
      </c>
      <c r="I263" s="25">
        <f t="shared" si="53"/>
        <v>6.0599999999999994E-3</v>
      </c>
      <c r="J263" s="25"/>
      <c r="K263" s="25">
        <f t="shared" si="57"/>
        <v>1.6838899999999995E-3</v>
      </c>
      <c r="L263" s="25">
        <f t="shared" si="58"/>
        <v>3.8779986699999991E-2</v>
      </c>
      <c r="M263" s="25">
        <v>3.15E-3</v>
      </c>
      <c r="N263" s="25">
        <f t="shared" si="59"/>
        <v>1.56E-3</v>
      </c>
      <c r="O263" s="25"/>
      <c r="P263" s="25">
        <f t="shared" si="60"/>
        <v>7.2658999999999994E-4</v>
      </c>
      <c r="Q263" s="25">
        <f t="shared" si="61"/>
        <v>1.6733367699999998E-2</v>
      </c>
      <c r="R263" s="25">
        <v>4.3200000000000001E-3</v>
      </c>
      <c r="S263" s="25">
        <f t="shared" si="62"/>
        <v>2.7299999999999998E-3</v>
      </c>
      <c r="T263" s="25"/>
      <c r="U263" s="25">
        <f t="shared" si="63"/>
        <v>5.1228999999999988E-4</v>
      </c>
      <c r="V263" s="25">
        <f t="shared" si="64"/>
        <v>1.1798038699999997E-2</v>
      </c>
      <c r="W263" s="25">
        <v>3.2000000000000002E-3</v>
      </c>
      <c r="X263" s="25">
        <f t="shared" si="54"/>
        <v>1.5900000000000001E-3</v>
      </c>
    </row>
    <row r="264" spans="1:24" s="15" customFormat="1">
      <c r="A264" s="18">
        <v>512</v>
      </c>
      <c r="B264" s="25">
        <v>6.0000000000000002E-5</v>
      </c>
      <c r="C264" s="25">
        <v>3.8400000000000001E-3</v>
      </c>
      <c r="D264" s="25">
        <f t="shared" si="52"/>
        <v>2.1250000000000002E-3</v>
      </c>
      <c r="E264" s="25"/>
      <c r="F264" s="25">
        <f t="shared" si="55"/>
        <v>5.3169000000000024E-4</v>
      </c>
      <c r="G264" s="25">
        <f t="shared" si="56"/>
        <v>1.2244820700000006E-2</v>
      </c>
      <c r="H264" s="25">
        <v>7.6499999999999997E-3</v>
      </c>
      <c r="I264" s="25">
        <f t="shared" si="53"/>
        <v>5.9349999999999993E-3</v>
      </c>
      <c r="J264" s="25"/>
      <c r="K264" s="25">
        <f t="shared" si="57"/>
        <v>1.5588899999999994E-3</v>
      </c>
      <c r="L264" s="25">
        <f t="shared" si="58"/>
        <v>3.5901236699999992E-2</v>
      </c>
      <c r="M264" s="25">
        <v>3.2100000000000002E-3</v>
      </c>
      <c r="N264" s="25">
        <f t="shared" si="59"/>
        <v>1.495E-3</v>
      </c>
      <c r="O264" s="25"/>
      <c r="P264" s="25">
        <f t="shared" si="60"/>
        <v>6.6158999999999999E-4</v>
      </c>
      <c r="Q264" s="25">
        <f t="shared" si="61"/>
        <v>1.5236417700000001E-2</v>
      </c>
      <c r="R264" s="25">
        <v>4.4600000000000004E-3</v>
      </c>
      <c r="S264" s="25">
        <f t="shared" si="62"/>
        <v>2.745E-3</v>
      </c>
      <c r="T264" s="25"/>
      <c r="U264" s="25">
        <f t="shared" si="63"/>
        <v>5.2729000000000014E-4</v>
      </c>
      <c r="V264" s="25">
        <f t="shared" si="64"/>
        <v>1.2143488700000003E-2</v>
      </c>
      <c r="W264" s="25">
        <v>3.3700000000000002E-3</v>
      </c>
      <c r="X264" s="25">
        <f t="shared" si="54"/>
        <v>1.7150000000000002E-3</v>
      </c>
    </row>
    <row r="265" spans="1:24" s="15" customFormat="1">
      <c r="A265" s="18">
        <v>513</v>
      </c>
      <c r="B265" s="25">
        <v>-6.0000000000000002E-5</v>
      </c>
      <c r="C265" s="25">
        <v>3.8999999999999998E-3</v>
      </c>
      <c r="D265" s="25">
        <f t="shared" si="52"/>
        <v>2.3649999999999999E-3</v>
      </c>
      <c r="E265" s="25"/>
      <c r="F265" s="25">
        <f t="shared" si="55"/>
        <v>7.7169000000000001E-4</v>
      </c>
      <c r="G265" s="25">
        <f t="shared" si="56"/>
        <v>1.7772020700000002E-2</v>
      </c>
      <c r="H265" s="25">
        <v>7.5300000000000002E-3</v>
      </c>
      <c r="I265" s="25">
        <f t="shared" si="53"/>
        <v>5.9950000000000003E-3</v>
      </c>
      <c r="J265" s="25"/>
      <c r="K265" s="25">
        <f t="shared" si="57"/>
        <v>1.6188900000000004E-3</v>
      </c>
      <c r="L265" s="25">
        <f t="shared" si="58"/>
        <v>3.7283036700000015E-2</v>
      </c>
      <c r="M265" s="25">
        <v>3.1199999999999999E-3</v>
      </c>
      <c r="N265" s="25">
        <f t="shared" si="59"/>
        <v>1.585E-3</v>
      </c>
      <c r="O265" s="25"/>
      <c r="P265" s="25">
        <f t="shared" si="60"/>
        <v>7.5159000000000001E-4</v>
      </c>
      <c r="Q265" s="25">
        <f t="shared" si="61"/>
        <v>1.7309117700000001E-2</v>
      </c>
      <c r="R265" s="25">
        <v>4.2900000000000004E-3</v>
      </c>
      <c r="S265" s="25">
        <f t="shared" si="62"/>
        <v>2.7550000000000005E-3</v>
      </c>
      <c r="T265" s="25"/>
      <c r="U265" s="25">
        <f t="shared" si="63"/>
        <v>5.372900000000006E-4</v>
      </c>
      <c r="V265" s="25">
        <f t="shared" si="64"/>
        <v>1.2373788700000015E-2</v>
      </c>
      <c r="W265" s="25">
        <v>3.13E-3</v>
      </c>
      <c r="X265" s="25">
        <f t="shared" si="54"/>
        <v>1.5349999999999999E-3</v>
      </c>
    </row>
    <row r="266" spans="1:24" s="15" customFormat="1">
      <c r="A266" s="18">
        <v>514</v>
      </c>
      <c r="B266" s="25">
        <v>6.0000000000000002E-5</v>
      </c>
      <c r="C266" s="25">
        <v>3.9100000000000003E-3</v>
      </c>
      <c r="D266" s="25">
        <f t="shared" si="52"/>
        <v>2.2100000000000002E-3</v>
      </c>
      <c r="E266" s="25"/>
      <c r="F266" s="25">
        <f t="shared" si="55"/>
        <v>6.1669000000000025E-4</v>
      </c>
      <c r="G266" s="25">
        <f t="shared" si="56"/>
        <v>1.4202370700000006E-2</v>
      </c>
      <c r="H266" s="25">
        <v>7.5500000000000003E-3</v>
      </c>
      <c r="I266" s="25">
        <f t="shared" si="53"/>
        <v>5.8500000000000002E-3</v>
      </c>
      <c r="J266" s="25"/>
      <c r="K266" s="25">
        <f t="shared" si="57"/>
        <v>1.4738900000000003E-3</v>
      </c>
      <c r="L266" s="25">
        <f t="shared" si="58"/>
        <v>3.394368670000001E-2</v>
      </c>
      <c r="M266" s="25">
        <v>3.0999999999999999E-3</v>
      </c>
      <c r="N266" s="25">
        <f t="shared" si="59"/>
        <v>1.3999999999999998E-3</v>
      </c>
      <c r="O266" s="25"/>
      <c r="P266" s="25">
        <f t="shared" si="60"/>
        <v>5.6658999999999974E-4</v>
      </c>
      <c r="Q266" s="25">
        <f t="shared" si="61"/>
        <v>1.3048567699999994E-2</v>
      </c>
      <c r="R266" s="25">
        <v>4.3E-3</v>
      </c>
      <c r="S266" s="25">
        <f t="shared" si="62"/>
        <v>2.5999999999999999E-3</v>
      </c>
      <c r="T266" s="25"/>
      <c r="U266" s="25">
        <f t="shared" si="63"/>
        <v>3.8228999999999997E-4</v>
      </c>
      <c r="V266" s="25">
        <f t="shared" si="64"/>
        <v>8.8041387000000002E-3</v>
      </c>
      <c r="W266" s="25">
        <v>3.3400000000000001E-3</v>
      </c>
      <c r="X266" s="25">
        <f t="shared" si="54"/>
        <v>1.7000000000000001E-3</v>
      </c>
    </row>
    <row r="267" spans="1:24" s="15" customFormat="1">
      <c r="A267" s="18">
        <v>515</v>
      </c>
      <c r="B267" s="25">
        <v>6.8999999999999997E-5</v>
      </c>
      <c r="C267" s="25">
        <v>3.8600000000000001E-3</v>
      </c>
      <c r="D267" s="25">
        <f t="shared" si="52"/>
        <v>2.2555000000000001E-3</v>
      </c>
      <c r="E267" s="25"/>
      <c r="F267" s="25">
        <f t="shared" si="55"/>
        <v>6.6219000000000022E-4</v>
      </c>
      <c r="G267" s="25">
        <f t="shared" si="56"/>
        <v>1.5250235700000005E-2</v>
      </c>
      <c r="H267" s="25">
        <v>7.4200000000000004E-3</v>
      </c>
      <c r="I267" s="25">
        <f t="shared" si="53"/>
        <v>5.8155000000000004E-3</v>
      </c>
      <c r="J267" s="25"/>
      <c r="K267" s="25">
        <f t="shared" si="57"/>
        <v>1.4393900000000005E-3</v>
      </c>
      <c r="L267" s="25">
        <f t="shared" si="58"/>
        <v>3.3149151700000011E-2</v>
      </c>
      <c r="M267" s="25">
        <v>3.0899999999999999E-3</v>
      </c>
      <c r="N267" s="25">
        <f t="shared" si="59"/>
        <v>1.4854999999999998E-3</v>
      </c>
      <c r="O267" s="25"/>
      <c r="P267" s="25">
        <f t="shared" si="60"/>
        <v>6.5208999999999981E-4</v>
      </c>
      <c r="Q267" s="25">
        <f t="shared" si="61"/>
        <v>1.5017632699999997E-2</v>
      </c>
      <c r="R267" s="25">
        <v>4.3E-3</v>
      </c>
      <c r="S267" s="25">
        <f t="shared" si="62"/>
        <v>2.6955E-3</v>
      </c>
      <c r="T267" s="25"/>
      <c r="U267" s="25">
        <f t="shared" si="63"/>
        <v>4.7779000000000007E-4</v>
      </c>
      <c r="V267" s="25">
        <f t="shared" si="64"/>
        <v>1.1003503700000002E-2</v>
      </c>
      <c r="W267" s="25">
        <v>3.14E-3</v>
      </c>
      <c r="X267" s="25">
        <f t="shared" si="54"/>
        <v>1.6045E-3</v>
      </c>
    </row>
    <row r="268" spans="1:24" s="15" customFormat="1">
      <c r="A268" s="18">
        <v>516</v>
      </c>
      <c r="B268" s="25">
        <v>-2.0000000000000002E-5</v>
      </c>
      <c r="C268" s="25">
        <v>3.7200000000000002E-3</v>
      </c>
      <c r="D268" s="25">
        <f t="shared" si="52"/>
        <v>2.1600000000000005E-3</v>
      </c>
      <c r="E268" s="25"/>
      <c r="F268" s="25">
        <f t="shared" si="55"/>
        <v>5.6669000000000055E-4</v>
      </c>
      <c r="G268" s="25">
        <f t="shared" si="56"/>
        <v>1.3050870700000014E-2</v>
      </c>
      <c r="H268" s="25">
        <v>7.4400000000000004E-3</v>
      </c>
      <c r="I268" s="25">
        <f t="shared" si="53"/>
        <v>5.8800000000000007E-3</v>
      </c>
      <c r="J268" s="25"/>
      <c r="K268" s="25">
        <f t="shared" si="57"/>
        <v>1.5038900000000008E-3</v>
      </c>
      <c r="L268" s="25">
        <f t="shared" si="58"/>
        <v>3.4634586700000018E-2</v>
      </c>
      <c r="M268" s="25">
        <v>3.0799999999999998E-3</v>
      </c>
      <c r="N268" s="25">
        <f t="shared" si="59"/>
        <v>1.5199999999999999E-3</v>
      </c>
      <c r="O268" s="25"/>
      <c r="P268" s="25">
        <f t="shared" si="60"/>
        <v>6.8658999999999983E-4</v>
      </c>
      <c r="Q268" s="25">
        <f t="shared" si="61"/>
        <v>1.5812167699999997E-2</v>
      </c>
      <c r="R268" s="25">
        <v>4.2700000000000004E-3</v>
      </c>
      <c r="S268" s="25">
        <f t="shared" si="62"/>
        <v>2.7100000000000006E-3</v>
      </c>
      <c r="T268" s="25"/>
      <c r="U268" s="25">
        <f t="shared" si="63"/>
        <v>4.922900000000007E-4</v>
      </c>
      <c r="V268" s="25">
        <f t="shared" si="64"/>
        <v>1.1337438700000016E-2</v>
      </c>
      <c r="W268" s="25">
        <v>3.14E-3</v>
      </c>
      <c r="X268" s="25">
        <f t="shared" si="54"/>
        <v>1.56E-3</v>
      </c>
    </row>
    <row r="269" spans="1:24" s="15" customFormat="1">
      <c r="A269" s="18">
        <v>517</v>
      </c>
      <c r="B269" s="25">
        <v>6.8999999999999997E-5</v>
      </c>
      <c r="C269" s="25">
        <v>3.9100000000000003E-3</v>
      </c>
      <c r="D269" s="25">
        <f t="shared" si="52"/>
        <v>2.2905E-3</v>
      </c>
      <c r="E269" s="25"/>
      <c r="F269" s="25">
        <f t="shared" si="55"/>
        <v>6.9719000000000009E-4</v>
      </c>
      <c r="G269" s="25">
        <f t="shared" si="56"/>
        <v>1.6056285700000002E-2</v>
      </c>
      <c r="H269" s="25">
        <v>7.4400000000000004E-3</v>
      </c>
      <c r="I269" s="25">
        <f t="shared" si="53"/>
        <v>5.8205000000000002E-3</v>
      </c>
      <c r="J269" s="25"/>
      <c r="K269" s="25">
        <f t="shared" si="57"/>
        <v>1.4443900000000003E-3</v>
      </c>
      <c r="L269" s="25">
        <f t="shared" si="58"/>
        <v>3.3264301700000005E-2</v>
      </c>
      <c r="M269" s="25">
        <v>3.1700000000000001E-3</v>
      </c>
      <c r="N269" s="25">
        <f t="shared" si="59"/>
        <v>1.5505E-3</v>
      </c>
      <c r="O269" s="25"/>
      <c r="P269" s="25">
        <f t="shared" si="60"/>
        <v>7.1708999999999998E-4</v>
      </c>
      <c r="Q269" s="25">
        <f t="shared" si="61"/>
        <v>1.6514582699999999E-2</v>
      </c>
      <c r="R269" s="25">
        <v>4.2199999999999998E-3</v>
      </c>
      <c r="S269" s="25">
        <f t="shared" si="62"/>
        <v>2.6004999999999995E-3</v>
      </c>
      <c r="T269" s="25"/>
      <c r="U269" s="25">
        <f t="shared" si="63"/>
        <v>3.8278999999999961E-4</v>
      </c>
      <c r="V269" s="25">
        <f t="shared" si="64"/>
        <v>8.8156536999999917E-3</v>
      </c>
      <c r="W269" s="25">
        <v>3.1700000000000001E-3</v>
      </c>
      <c r="X269" s="25">
        <f t="shared" si="54"/>
        <v>1.6195000000000001E-3</v>
      </c>
    </row>
    <row r="270" spans="1:24" s="15" customFormat="1">
      <c r="A270" s="18">
        <v>518</v>
      </c>
      <c r="B270" s="25">
        <v>-6.0000000000000002E-5</v>
      </c>
      <c r="C270" s="25">
        <v>3.8600000000000001E-3</v>
      </c>
      <c r="D270" s="25">
        <f t="shared" si="52"/>
        <v>2.2900000000000004E-3</v>
      </c>
      <c r="E270" s="25"/>
      <c r="F270" s="25">
        <f t="shared" si="55"/>
        <v>6.9669000000000046E-4</v>
      </c>
      <c r="G270" s="25">
        <f t="shared" si="56"/>
        <v>1.6044770700000013E-2</v>
      </c>
      <c r="H270" s="25">
        <v>7.4200000000000004E-3</v>
      </c>
      <c r="I270" s="25">
        <f t="shared" si="53"/>
        <v>5.8500000000000002E-3</v>
      </c>
      <c r="J270" s="25"/>
      <c r="K270" s="25">
        <f t="shared" si="57"/>
        <v>1.4738900000000003E-3</v>
      </c>
      <c r="L270" s="25">
        <f t="shared" si="58"/>
        <v>3.394368670000001E-2</v>
      </c>
      <c r="M270" s="25">
        <v>3.1700000000000001E-3</v>
      </c>
      <c r="N270" s="25">
        <f t="shared" si="59"/>
        <v>1.6000000000000001E-3</v>
      </c>
      <c r="O270" s="25"/>
      <c r="P270" s="25">
        <f t="shared" si="60"/>
        <v>7.6659000000000004E-4</v>
      </c>
      <c r="Q270" s="25">
        <f t="shared" si="61"/>
        <v>1.7654567700000002E-2</v>
      </c>
      <c r="R270" s="25">
        <v>4.5100000000000001E-3</v>
      </c>
      <c r="S270" s="25">
        <f t="shared" si="62"/>
        <v>2.9399999999999999E-3</v>
      </c>
      <c r="T270" s="25"/>
      <c r="U270" s="25">
        <f t="shared" si="63"/>
        <v>7.2229E-4</v>
      </c>
      <c r="V270" s="25">
        <f t="shared" si="64"/>
        <v>1.6634338700000001E-2</v>
      </c>
      <c r="W270" s="25">
        <v>3.2000000000000002E-3</v>
      </c>
      <c r="X270" s="25">
        <f t="shared" si="54"/>
        <v>1.57E-3</v>
      </c>
    </row>
    <row r="271" spans="1:24" s="15" customFormat="1">
      <c r="A271" s="18">
        <v>519</v>
      </c>
      <c r="B271" s="25">
        <v>6.0000000000000002E-5</v>
      </c>
      <c r="C271" s="25">
        <v>3.8400000000000001E-3</v>
      </c>
      <c r="D271" s="25">
        <f t="shared" si="52"/>
        <v>2.2750000000000001E-3</v>
      </c>
      <c r="E271" s="25"/>
      <c r="F271" s="25">
        <f t="shared" si="55"/>
        <v>6.816900000000002E-4</v>
      </c>
      <c r="G271" s="25">
        <f t="shared" si="56"/>
        <v>1.5699320700000005E-2</v>
      </c>
      <c r="H271" s="25">
        <v>7.4200000000000004E-3</v>
      </c>
      <c r="I271" s="25">
        <f t="shared" si="53"/>
        <v>5.8550000000000008E-3</v>
      </c>
      <c r="J271" s="25"/>
      <c r="K271" s="25">
        <f t="shared" si="57"/>
        <v>1.4788900000000009E-3</v>
      </c>
      <c r="L271" s="25">
        <f t="shared" si="58"/>
        <v>3.4058836700000025E-2</v>
      </c>
      <c r="M271" s="25">
        <v>3.15E-3</v>
      </c>
      <c r="N271" s="25">
        <f t="shared" si="59"/>
        <v>1.585E-3</v>
      </c>
      <c r="O271" s="25"/>
      <c r="P271" s="25">
        <f t="shared" si="60"/>
        <v>7.5159000000000001E-4</v>
      </c>
      <c r="Q271" s="25">
        <f t="shared" si="61"/>
        <v>1.7309117700000001E-2</v>
      </c>
      <c r="R271" s="25">
        <v>4.2500000000000003E-3</v>
      </c>
      <c r="S271" s="25">
        <f t="shared" si="62"/>
        <v>2.6850000000000003E-3</v>
      </c>
      <c r="T271" s="25"/>
      <c r="U271" s="25">
        <f t="shared" si="63"/>
        <v>4.6729000000000041E-4</v>
      </c>
      <c r="V271" s="25">
        <f t="shared" si="64"/>
        <v>1.076168870000001E-2</v>
      </c>
      <c r="W271" s="25">
        <v>3.0699999999999998E-3</v>
      </c>
      <c r="X271" s="25">
        <f t="shared" si="54"/>
        <v>1.565E-3</v>
      </c>
    </row>
    <row r="272" spans="1:24" s="15" customFormat="1">
      <c r="A272" s="18">
        <v>520</v>
      </c>
      <c r="B272" s="25">
        <v>0</v>
      </c>
      <c r="C272" s="25">
        <v>3.7299999999999998E-3</v>
      </c>
      <c r="D272" s="25">
        <f t="shared" si="52"/>
        <v>2.1449999999999998E-3</v>
      </c>
      <c r="E272" s="25"/>
      <c r="F272" s="25">
        <f t="shared" si="55"/>
        <v>5.5168999999999986E-4</v>
      </c>
      <c r="G272" s="25">
        <f t="shared" si="56"/>
        <v>1.2705420699999997E-2</v>
      </c>
      <c r="H272" s="25">
        <v>7.3299999999999997E-3</v>
      </c>
      <c r="I272" s="25">
        <f t="shared" si="53"/>
        <v>5.7450000000000001E-3</v>
      </c>
      <c r="J272" s="25"/>
      <c r="K272" s="25">
        <f t="shared" si="57"/>
        <v>1.3688900000000002E-3</v>
      </c>
      <c r="L272" s="25">
        <f t="shared" si="58"/>
        <v>3.1525536700000009E-2</v>
      </c>
      <c r="M272" s="25">
        <v>3.0999999999999999E-3</v>
      </c>
      <c r="N272" s="25">
        <f t="shared" si="59"/>
        <v>1.5149999999999999E-3</v>
      </c>
      <c r="O272" s="25"/>
      <c r="P272" s="25">
        <f t="shared" si="60"/>
        <v>6.8158999999999982E-4</v>
      </c>
      <c r="Q272" s="25">
        <f t="shared" si="61"/>
        <v>1.5697017699999996E-2</v>
      </c>
      <c r="R272" s="25">
        <v>4.2500000000000003E-3</v>
      </c>
      <c r="S272" s="25">
        <f t="shared" si="62"/>
        <v>2.6650000000000003E-3</v>
      </c>
      <c r="T272" s="25"/>
      <c r="U272" s="25">
        <f t="shared" si="63"/>
        <v>4.4729000000000036E-4</v>
      </c>
      <c r="V272" s="25">
        <f t="shared" si="64"/>
        <v>1.0301088700000009E-2</v>
      </c>
      <c r="W272" s="25">
        <v>3.1700000000000001E-3</v>
      </c>
      <c r="X272" s="25">
        <f t="shared" si="54"/>
        <v>1.585E-3</v>
      </c>
    </row>
    <row r="273" spans="1:24" s="15" customFormat="1">
      <c r="A273" s="18">
        <v>521</v>
      </c>
      <c r="B273" s="25">
        <v>0</v>
      </c>
      <c r="C273" s="25">
        <v>3.8500000000000001E-3</v>
      </c>
      <c r="D273" s="25">
        <f t="shared" si="52"/>
        <v>2.2799999999999999E-3</v>
      </c>
      <c r="E273" s="25"/>
      <c r="F273" s="25">
        <f t="shared" si="55"/>
        <v>6.8669E-4</v>
      </c>
      <c r="G273" s="25">
        <f t="shared" si="56"/>
        <v>1.58144707E-2</v>
      </c>
      <c r="H273" s="25">
        <v>7.4900000000000001E-3</v>
      </c>
      <c r="I273" s="25">
        <f t="shared" si="53"/>
        <v>5.9199999999999999E-3</v>
      </c>
      <c r="J273" s="25"/>
      <c r="K273" s="25">
        <f t="shared" si="57"/>
        <v>1.54389E-3</v>
      </c>
      <c r="L273" s="25">
        <f t="shared" si="58"/>
        <v>3.5555786700000001E-2</v>
      </c>
      <c r="M273" s="25">
        <v>2.9399999999999999E-3</v>
      </c>
      <c r="N273" s="25">
        <f t="shared" si="59"/>
        <v>1.3699999999999999E-3</v>
      </c>
      <c r="O273" s="25"/>
      <c r="P273" s="25">
        <f t="shared" si="60"/>
        <v>5.3658999999999988E-4</v>
      </c>
      <c r="Q273" s="25">
        <f t="shared" si="61"/>
        <v>1.2357667699999998E-2</v>
      </c>
      <c r="R273" s="25">
        <v>4.1000000000000003E-3</v>
      </c>
      <c r="S273" s="25">
        <f t="shared" si="62"/>
        <v>2.5300000000000001E-3</v>
      </c>
      <c r="T273" s="25"/>
      <c r="U273" s="25">
        <f t="shared" si="63"/>
        <v>3.1229000000000022E-4</v>
      </c>
      <c r="V273" s="25">
        <f t="shared" si="64"/>
        <v>7.1920387000000054E-3</v>
      </c>
      <c r="W273" s="25">
        <v>3.14E-3</v>
      </c>
      <c r="X273" s="25">
        <f t="shared" si="54"/>
        <v>1.57E-3</v>
      </c>
    </row>
    <row r="274" spans="1:24" s="15" customFormat="1">
      <c r="A274" s="18">
        <v>522</v>
      </c>
      <c r="B274" s="25">
        <v>1.0000000000000001E-5</v>
      </c>
      <c r="C274" s="25">
        <v>3.7399999999999998E-3</v>
      </c>
      <c r="D274" s="25">
        <f t="shared" si="52"/>
        <v>2.1349999999999997E-3</v>
      </c>
      <c r="E274" s="25"/>
      <c r="F274" s="25">
        <f t="shared" si="55"/>
        <v>5.4168999999999984E-4</v>
      </c>
      <c r="G274" s="25">
        <f t="shared" si="56"/>
        <v>1.2475120699999996E-2</v>
      </c>
      <c r="H274" s="25">
        <v>7.3299999999999997E-3</v>
      </c>
      <c r="I274" s="25">
        <f t="shared" si="53"/>
        <v>5.7249999999999992E-3</v>
      </c>
      <c r="J274" s="25"/>
      <c r="K274" s="25">
        <f t="shared" si="57"/>
        <v>1.3488899999999993E-3</v>
      </c>
      <c r="L274" s="25">
        <f t="shared" si="58"/>
        <v>3.1064936699999986E-2</v>
      </c>
      <c r="M274" s="25">
        <v>3.0200000000000001E-3</v>
      </c>
      <c r="N274" s="25">
        <f t="shared" si="59"/>
        <v>1.415E-3</v>
      </c>
      <c r="O274" s="25"/>
      <c r="P274" s="25">
        <f t="shared" si="60"/>
        <v>5.8158999999999999E-4</v>
      </c>
      <c r="Q274" s="25">
        <f t="shared" si="61"/>
        <v>1.33940177E-2</v>
      </c>
      <c r="R274" s="25">
        <v>4.2300000000000003E-3</v>
      </c>
      <c r="S274" s="25">
        <f t="shared" si="62"/>
        <v>2.6250000000000002E-3</v>
      </c>
      <c r="T274" s="25"/>
      <c r="U274" s="25">
        <f t="shared" si="63"/>
        <v>4.0729000000000026E-4</v>
      </c>
      <c r="V274" s="25">
        <f t="shared" si="64"/>
        <v>9.379888700000007E-3</v>
      </c>
      <c r="W274" s="25">
        <v>3.2000000000000002E-3</v>
      </c>
      <c r="X274" s="25">
        <f t="shared" si="54"/>
        <v>1.6050000000000001E-3</v>
      </c>
    </row>
    <row r="275" spans="1:24" s="15" customFormat="1">
      <c r="A275" s="18">
        <v>523</v>
      </c>
      <c r="B275" s="25">
        <v>9.0000000000000006E-5</v>
      </c>
      <c r="C275" s="25">
        <v>3.7799999999999999E-3</v>
      </c>
      <c r="D275" s="25">
        <f t="shared" si="52"/>
        <v>2.1150000000000001E-3</v>
      </c>
      <c r="E275" s="25"/>
      <c r="F275" s="25">
        <f t="shared" si="55"/>
        <v>5.2169000000000022E-4</v>
      </c>
      <c r="G275" s="25">
        <f t="shared" si="56"/>
        <v>1.2014520700000005E-2</v>
      </c>
      <c r="H275" s="25">
        <v>7.28E-3</v>
      </c>
      <c r="I275" s="25">
        <f t="shared" si="53"/>
        <v>5.6150000000000002E-3</v>
      </c>
      <c r="J275" s="25"/>
      <c r="K275" s="25">
        <f t="shared" si="57"/>
        <v>1.2388900000000003E-3</v>
      </c>
      <c r="L275" s="25">
        <f t="shared" si="58"/>
        <v>2.8531636700000008E-2</v>
      </c>
      <c r="M275" s="25">
        <v>3.0999999999999999E-3</v>
      </c>
      <c r="N275" s="25">
        <f t="shared" si="59"/>
        <v>1.4350000000000001E-3</v>
      </c>
      <c r="O275" s="25"/>
      <c r="P275" s="25">
        <f t="shared" si="60"/>
        <v>6.0159000000000005E-4</v>
      </c>
      <c r="Q275" s="25">
        <f t="shared" si="61"/>
        <v>1.3854617700000002E-2</v>
      </c>
      <c r="R275" s="25">
        <v>4.1900000000000001E-3</v>
      </c>
      <c r="S275" s="25">
        <f t="shared" si="62"/>
        <v>2.5250000000000003E-3</v>
      </c>
      <c r="T275" s="25"/>
      <c r="U275" s="25">
        <f t="shared" si="63"/>
        <v>3.0729000000000043E-4</v>
      </c>
      <c r="V275" s="25">
        <f t="shared" si="64"/>
        <v>7.0768887000000101E-3</v>
      </c>
      <c r="W275" s="25">
        <v>3.2399999999999998E-3</v>
      </c>
      <c r="X275" s="25">
        <f t="shared" si="54"/>
        <v>1.6649999999999998E-3</v>
      </c>
    </row>
    <row r="276" spans="1:24" s="15" customFormat="1">
      <c r="A276" s="18">
        <v>524</v>
      </c>
      <c r="B276" s="25">
        <v>5.0000000000000002E-5</v>
      </c>
      <c r="C276" s="25">
        <v>3.6900000000000001E-3</v>
      </c>
      <c r="D276" s="25">
        <f t="shared" si="52"/>
        <v>2.0249999999999999E-3</v>
      </c>
      <c r="E276" s="25"/>
      <c r="F276" s="25">
        <f t="shared" si="55"/>
        <v>4.3168999999999998E-4</v>
      </c>
      <c r="G276" s="25">
        <f t="shared" si="56"/>
        <v>9.9418206999999995E-3</v>
      </c>
      <c r="H276" s="25">
        <v>7.2399999999999999E-3</v>
      </c>
      <c r="I276" s="25">
        <f t="shared" si="53"/>
        <v>5.5750000000000001E-3</v>
      </c>
      <c r="J276" s="25"/>
      <c r="K276" s="25">
        <f t="shared" si="57"/>
        <v>1.1988900000000002E-3</v>
      </c>
      <c r="L276" s="25">
        <f t="shared" si="58"/>
        <v>2.7610436700000004E-2</v>
      </c>
      <c r="M276" s="25">
        <v>3.0400000000000002E-3</v>
      </c>
      <c r="N276" s="25">
        <f t="shared" si="59"/>
        <v>1.3750000000000001E-3</v>
      </c>
      <c r="O276" s="25"/>
      <c r="P276" s="25">
        <f t="shared" si="60"/>
        <v>5.4159000000000011E-4</v>
      </c>
      <c r="Q276" s="25">
        <f t="shared" si="61"/>
        <v>1.2472817700000003E-2</v>
      </c>
      <c r="R276" s="25">
        <v>4.2399999999999998E-3</v>
      </c>
      <c r="S276" s="25">
        <f t="shared" si="62"/>
        <v>2.575E-3</v>
      </c>
      <c r="T276" s="25"/>
      <c r="U276" s="25">
        <f t="shared" si="63"/>
        <v>3.5729000000000012E-4</v>
      </c>
      <c r="V276" s="25">
        <f t="shared" si="64"/>
        <v>8.2283887000000038E-3</v>
      </c>
      <c r="W276" s="25">
        <v>3.2799999999999999E-3</v>
      </c>
      <c r="X276" s="25">
        <f t="shared" si="54"/>
        <v>1.665E-3</v>
      </c>
    </row>
    <row r="277" spans="1:24" s="15" customFormat="1">
      <c r="A277" s="18">
        <v>525</v>
      </c>
      <c r="B277" s="25">
        <v>6.8999999999999997E-5</v>
      </c>
      <c r="C277" s="25">
        <v>3.8300000000000001E-3</v>
      </c>
      <c r="D277" s="25">
        <f t="shared" si="52"/>
        <v>2.2055E-3</v>
      </c>
      <c r="E277" s="25"/>
      <c r="F277" s="25">
        <f t="shared" si="55"/>
        <v>6.1219000000000009E-4</v>
      </c>
      <c r="G277" s="25">
        <f t="shared" si="56"/>
        <v>1.4098735700000004E-2</v>
      </c>
      <c r="H277" s="25">
        <v>7.3800000000000003E-3</v>
      </c>
      <c r="I277" s="25">
        <f t="shared" si="53"/>
        <v>5.7555000000000002E-3</v>
      </c>
      <c r="J277" s="25"/>
      <c r="K277" s="25">
        <f t="shared" si="57"/>
        <v>1.3793900000000003E-3</v>
      </c>
      <c r="L277" s="25">
        <f t="shared" si="58"/>
        <v>3.1767351700000009E-2</v>
      </c>
      <c r="M277" s="25">
        <v>3.0100000000000001E-3</v>
      </c>
      <c r="N277" s="25">
        <f t="shared" si="59"/>
        <v>1.3855E-3</v>
      </c>
      <c r="O277" s="25"/>
      <c r="P277" s="25">
        <f t="shared" si="60"/>
        <v>5.5208999999999998E-4</v>
      </c>
      <c r="Q277" s="25">
        <f t="shared" si="61"/>
        <v>1.2714632700000001E-2</v>
      </c>
      <c r="R277" s="25">
        <v>4.1399999999999996E-3</v>
      </c>
      <c r="S277" s="25">
        <f t="shared" si="62"/>
        <v>2.5154999999999995E-3</v>
      </c>
      <c r="T277" s="25"/>
      <c r="U277" s="25">
        <f t="shared" si="63"/>
        <v>2.977899999999996E-4</v>
      </c>
      <c r="V277" s="25">
        <f t="shared" si="64"/>
        <v>6.8581036999999911E-3</v>
      </c>
      <c r="W277" s="25">
        <v>3.1800000000000001E-3</v>
      </c>
      <c r="X277" s="25">
        <f t="shared" si="54"/>
        <v>1.6245000000000001E-3</v>
      </c>
    </row>
    <row r="278" spans="1:24" s="15" customFormat="1">
      <c r="A278" s="18">
        <v>526</v>
      </c>
      <c r="B278" s="25">
        <v>0</v>
      </c>
      <c r="C278" s="25">
        <v>3.6800000000000001E-3</v>
      </c>
      <c r="D278" s="25">
        <f t="shared" si="52"/>
        <v>2.1050000000000001E-3</v>
      </c>
      <c r="E278" s="25"/>
      <c r="F278" s="25">
        <f t="shared" si="55"/>
        <v>5.1169000000000019E-4</v>
      </c>
      <c r="G278" s="25">
        <f t="shared" si="56"/>
        <v>1.1784220700000006E-2</v>
      </c>
      <c r="H278" s="25">
        <v>7.3299999999999997E-3</v>
      </c>
      <c r="I278" s="25">
        <f t="shared" si="53"/>
        <v>5.7549999999999997E-3</v>
      </c>
      <c r="J278" s="25"/>
      <c r="K278" s="25">
        <f t="shared" si="57"/>
        <v>1.3788899999999998E-3</v>
      </c>
      <c r="L278" s="25">
        <f t="shared" si="58"/>
        <v>3.1755836699999998E-2</v>
      </c>
      <c r="M278" s="25">
        <v>2.9099999999999998E-3</v>
      </c>
      <c r="N278" s="25">
        <f t="shared" si="59"/>
        <v>1.3349999999999998E-3</v>
      </c>
      <c r="O278" s="25"/>
      <c r="P278" s="25">
        <f t="shared" si="60"/>
        <v>5.0158999999999978E-4</v>
      </c>
      <c r="Q278" s="25">
        <f t="shared" si="61"/>
        <v>1.1551617699999996E-2</v>
      </c>
      <c r="R278" s="25">
        <v>4.2500000000000003E-3</v>
      </c>
      <c r="S278" s="25">
        <f t="shared" si="62"/>
        <v>2.6750000000000003E-3</v>
      </c>
      <c r="T278" s="25"/>
      <c r="U278" s="25">
        <f t="shared" si="63"/>
        <v>4.5729000000000039E-4</v>
      </c>
      <c r="V278" s="25">
        <f t="shared" si="64"/>
        <v>1.053138870000001E-2</v>
      </c>
      <c r="W278" s="25">
        <v>3.15E-3</v>
      </c>
      <c r="X278" s="25">
        <f t="shared" si="54"/>
        <v>1.575E-3</v>
      </c>
    </row>
    <row r="279" spans="1:24" s="15" customFormat="1">
      <c r="A279" s="18">
        <v>527</v>
      </c>
      <c r="B279" s="25">
        <v>-4.0000000000000003E-5</v>
      </c>
      <c r="C279" s="25">
        <v>3.7100000000000002E-3</v>
      </c>
      <c r="D279" s="25">
        <f t="shared" si="52"/>
        <v>2.1600000000000005E-3</v>
      </c>
      <c r="E279" s="25"/>
      <c r="F279" s="25">
        <f t="shared" si="55"/>
        <v>5.6669000000000055E-4</v>
      </c>
      <c r="G279" s="25">
        <f t="shared" si="56"/>
        <v>1.3050870700000014E-2</v>
      </c>
      <c r="H279" s="25">
        <v>7.2700000000000004E-3</v>
      </c>
      <c r="I279" s="25">
        <f t="shared" si="53"/>
        <v>5.7200000000000003E-3</v>
      </c>
      <c r="J279" s="25"/>
      <c r="K279" s="25">
        <f t="shared" si="57"/>
        <v>1.3438900000000004E-3</v>
      </c>
      <c r="L279" s="25">
        <f t="shared" si="58"/>
        <v>3.0949786700000009E-2</v>
      </c>
      <c r="M279" s="25">
        <v>2.99E-3</v>
      </c>
      <c r="N279" s="25">
        <f t="shared" si="59"/>
        <v>1.4400000000000001E-3</v>
      </c>
      <c r="O279" s="25"/>
      <c r="P279" s="25">
        <f t="shared" si="60"/>
        <v>6.0659000000000006E-4</v>
      </c>
      <c r="Q279" s="25">
        <f t="shared" si="61"/>
        <v>1.3969767700000002E-2</v>
      </c>
      <c r="R279" s="25">
        <v>4.2199999999999998E-3</v>
      </c>
      <c r="S279" s="25">
        <f t="shared" si="62"/>
        <v>2.6699999999999996E-3</v>
      </c>
      <c r="T279" s="25"/>
      <c r="U279" s="25">
        <f t="shared" si="63"/>
        <v>4.5228999999999972E-4</v>
      </c>
      <c r="V279" s="25">
        <f t="shared" si="64"/>
        <v>1.0416238699999995E-2</v>
      </c>
      <c r="W279" s="25">
        <v>3.14E-3</v>
      </c>
      <c r="X279" s="25">
        <f t="shared" si="54"/>
        <v>1.5499999999999999E-3</v>
      </c>
    </row>
    <row r="280" spans="1:24" s="15" customFormat="1">
      <c r="A280" s="18">
        <v>528</v>
      </c>
      <c r="B280" s="25">
        <v>-4.0000000000000003E-5</v>
      </c>
      <c r="C280" s="25">
        <v>3.79E-3</v>
      </c>
      <c r="D280" s="25">
        <f t="shared" si="52"/>
        <v>2.2199999999999998E-3</v>
      </c>
      <c r="E280" s="25"/>
      <c r="F280" s="25">
        <f t="shared" si="55"/>
        <v>6.2668999999999984E-4</v>
      </c>
      <c r="G280" s="25">
        <f t="shared" si="56"/>
        <v>1.4432670699999997E-2</v>
      </c>
      <c r="H280" s="25">
        <v>7.1900000000000002E-3</v>
      </c>
      <c r="I280" s="25">
        <f t="shared" si="53"/>
        <v>5.62E-3</v>
      </c>
      <c r="J280" s="25"/>
      <c r="K280" s="25">
        <f t="shared" si="57"/>
        <v>1.2438900000000001E-3</v>
      </c>
      <c r="L280" s="25">
        <f t="shared" si="58"/>
        <v>2.8646786700000003E-2</v>
      </c>
      <c r="M280" s="25">
        <v>3.0200000000000001E-3</v>
      </c>
      <c r="N280" s="25">
        <f t="shared" si="59"/>
        <v>1.4500000000000001E-3</v>
      </c>
      <c r="O280" s="25"/>
      <c r="P280" s="25">
        <f t="shared" si="60"/>
        <v>6.1659000000000009E-4</v>
      </c>
      <c r="Q280" s="25">
        <f t="shared" si="61"/>
        <v>1.4200067700000003E-2</v>
      </c>
      <c r="R280" s="25">
        <v>4.2300000000000003E-3</v>
      </c>
      <c r="S280" s="25">
        <f t="shared" si="62"/>
        <v>2.66E-3</v>
      </c>
      <c r="T280" s="25"/>
      <c r="U280" s="25">
        <f t="shared" si="63"/>
        <v>4.4229000000000013E-4</v>
      </c>
      <c r="V280" s="25">
        <f t="shared" si="64"/>
        <v>1.0185938700000003E-2</v>
      </c>
      <c r="W280" s="25">
        <v>3.1800000000000001E-3</v>
      </c>
      <c r="X280" s="25">
        <f t="shared" si="54"/>
        <v>1.57E-3</v>
      </c>
    </row>
    <row r="281" spans="1:24" s="15" customFormat="1">
      <c r="A281" s="18">
        <v>529</v>
      </c>
      <c r="B281" s="25">
        <v>6.0000000000000002E-5</v>
      </c>
      <c r="C281" s="25">
        <v>3.7599999999999999E-3</v>
      </c>
      <c r="D281" s="25">
        <f t="shared" si="52"/>
        <v>2.1399999999999995E-3</v>
      </c>
      <c r="E281" s="25"/>
      <c r="F281" s="25">
        <f t="shared" si="55"/>
        <v>5.4668999999999963E-4</v>
      </c>
      <c r="G281" s="25">
        <f t="shared" si="56"/>
        <v>1.2590270699999993E-2</v>
      </c>
      <c r="H281" s="25">
        <v>7.2899999999999996E-3</v>
      </c>
      <c r="I281" s="25">
        <f t="shared" si="53"/>
        <v>5.6699999999999997E-3</v>
      </c>
      <c r="J281" s="25"/>
      <c r="K281" s="25">
        <f t="shared" si="57"/>
        <v>1.2938899999999998E-3</v>
      </c>
      <c r="L281" s="25">
        <f t="shared" si="58"/>
        <v>2.9798286699999996E-2</v>
      </c>
      <c r="M281" s="25">
        <v>2.9499999999999999E-3</v>
      </c>
      <c r="N281" s="25">
        <f t="shared" si="59"/>
        <v>1.3299999999999998E-3</v>
      </c>
      <c r="O281" s="25"/>
      <c r="P281" s="25">
        <f t="shared" si="60"/>
        <v>4.9658999999999977E-4</v>
      </c>
      <c r="Q281" s="25">
        <f t="shared" si="61"/>
        <v>1.1436467699999996E-2</v>
      </c>
      <c r="R281" s="25">
        <v>4.1000000000000003E-3</v>
      </c>
      <c r="S281" s="25">
        <f t="shared" si="62"/>
        <v>2.4800000000000004E-3</v>
      </c>
      <c r="T281" s="25"/>
      <c r="U281" s="25">
        <f t="shared" si="63"/>
        <v>2.6229000000000053E-4</v>
      </c>
      <c r="V281" s="25">
        <f t="shared" si="64"/>
        <v>6.0405387000000126E-3</v>
      </c>
      <c r="W281" s="25">
        <v>3.1800000000000001E-3</v>
      </c>
      <c r="X281" s="25">
        <f t="shared" si="54"/>
        <v>1.6200000000000001E-3</v>
      </c>
    </row>
    <row r="282" spans="1:24" s="15" customFormat="1">
      <c r="A282" s="18">
        <v>530</v>
      </c>
      <c r="B282" s="25">
        <v>-1.2999999999999999E-4</v>
      </c>
      <c r="C282" s="25">
        <v>3.7200000000000002E-3</v>
      </c>
      <c r="D282" s="25">
        <f t="shared" si="52"/>
        <v>2.2100000000000002E-3</v>
      </c>
      <c r="E282" s="25"/>
      <c r="F282" s="25">
        <f t="shared" si="55"/>
        <v>6.1669000000000025E-4</v>
      </c>
      <c r="G282" s="25">
        <f t="shared" si="56"/>
        <v>1.4202370700000006E-2</v>
      </c>
      <c r="H282" s="25">
        <v>7.1500000000000001E-3</v>
      </c>
      <c r="I282" s="25">
        <f t="shared" si="53"/>
        <v>5.64E-3</v>
      </c>
      <c r="J282" s="25"/>
      <c r="K282" s="25">
        <f t="shared" si="57"/>
        <v>1.2638900000000002E-3</v>
      </c>
      <c r="L282" s="25">
        <f t="shared" si="58"/>
        <v>2.9107386700000005E-2</v>
      </c>
      <c r="M282" s="25">
        <v>2.8800000000000002E-3</v>
      </c>
      <c r="N282" s="25">
        <f t="shared" si="59"/>
        <v>1.3700000000000001E-3</v>
      </c>
      <c r="O282" s="25"/>
      <c r="P282" s="25">
        <f t="shared" si="60"/>
        <v>5.3659000000000009E-4</v>
      </c>
      <c r="Q282" s="25">
        <f t="shared" si="61"/>
        <v>1.2357667700000003E-2</v>
      </c>
      <c r="R282" s="25">
        <v>4.2599999999999999E-3</v>
      </c>
      <c r="S282" s="25">
        <f t="shared" si="62"/>
        <v>2.7499999999999998E-3</v>
      </c>
      <c r="T282" s="25"/>
      <c r="U282" s="25">
        <f t="shared" si="63"/>
        <v>5.3228999999999993E-4</v>
      </c>
      <c r="V282" s="25">
        <f t="shared" si="64"/>
        <v>1.2258638699999999E-2</v>
      </c>
      <c r="W282" s="25">
        <v>3.15E-3</v>
      </c>
      <c r="X282" s="25">
        <f t="shared" si="54"/>
        <v>1.5100000000000001E-3</v>
      </c>
    </row>
    <row r="283" spans="1:24" s="15" customFormat="1">
      <c r="A283" s="18">
        <v>531</v>
      </c>
      <c r="B283" s="25">
        <v>-2.0000000000000002E-5</v>
      </c>
      <c r="C283" s="25">
        <v>3.7100000000000002E-3</v>
      </c>
      <c r="D283" s="25">
        <f t="shared" si="52"/>
        <v>2.1650000000000003E-3</v>
      </c>
      <c r="E283" s="25"/>
      <c r="F283" s="25">
        <f t="shared" si="55"/>
        <v>5.7169000000000035E-4</v>
      </c>
      <c r="G283" s="25">
        <f t="shared" si="56"/>
        <v>1.3166020700000008E-2</v>
      </c>
      <c r="H283" s="25">
        <v>7.1399999999999996E-3</v>
      </c>
      <c r="I283" s="25">
        <f t="shared" si="53"/>
        <v>5.5949999999999993E-3</v>
      </c>
      <c r="J283" s="25"/>
      <c r="K283" s="25">
        <f t="shared" si="57"/>
        <v>1.2188899999999994E-3</v>
      </c>
      <c r="L283" s="25">
        <f t="shared" si="58"/>
        <v>2.8071036699999986E-2</v>
      </c>
      <c r="M283" s="25">
        <v>2.8999999999999998E-3</v>
      </c>
      <c r="N283" s="25">
        <f t="shared" si="59"/>
        <v>1.3549999999999999E-3</v>
      </c>
      <c r="O283" s="25"/>
      <c r="P283" s="25">
        <f t="shared" si="60"/>
        <v>5.2158999999999984E-4</v>
      </c>
      <c r="Q283" s="25">
        <f t="shared" si="61"/>
        <v>1.2012217699999998E-2</v>
      </c>
      <c r="R283" s="25">
        <v>4.1099999999999999E-3</v>
      </c>
      <c r="S283" s="25">
        <f t="shared" si="62"/>
        <v>2.565E-3</v>
      </c>
      <c r="T283" s="25"/>
      <c r="U283" s="25">
        <f t="shared" si="63"/>
        <v>3.472900000000001E-4</v>
      </c>
      <c r="V283" s="25">
        <f t="shared" si="64"/>
        <v>7.9980887000000028E-3</v>
      </c>
      <c r="W283" s="25">
        <v>3.1099999999999999E-3</v>
      </c>
      <c r="X283" s="25">
        <f t="shared" si="54"/>
        <v>1.5449999999999999E-3</v>
      </c>
    </row>
    <row r="284" spans="1:24" s="15" customFormat="1">
      <c r="A284" s="18">
        <v>532</v>
      </c>
      <c r="B284" s="25">
        <v>-9.0000000000000006E-5</v>
      </c>
      <c r="C284" s="25">
        <v>3.63E-3</v>
      </c>
      <c r="D284" s="25">
        <f t="shared" si="52"/>
        <v>2.0999999999999999E-3</v>
      </c>
      <c r="E284" s="25"/>
      <c r="F284" s="25">
        <f t="shared" si="55"/>
        <v>5.0668999999999996E-4</v>
      </c>
      <c r="G284" s="25">
        <f t="shared" si="56"/>
        <v>1.1669070699999999E-2</v>
      </c>
      <c r="H284" s="25">
        <v>7.1799999999999998E-3</v>
      </c>
      <c r="I284" s="25">
        <f t="shared" si="53"/>
        <v>5.6499999999999996E-3</v>
      </c>
      <c r="J284" s="25"/>
      <c r="K284" s="25">
        <f t="shared" si="57"/>
        <v>1.2738899999999997E-3</v>
      </c>
      <c r="L284" s="25">
        <f t="shared" si="58"/>
        <v>2.9337686699999997E-2</v>
      </c>
      <c r="M284" s="25">
        <v>2.5100000000000001E-3</v>
      </c>
      <c r="N284" s="25">
        <f t="shared" si="59"/>
        <v>9.7999999999999997E-4</v>
      </c>
      <c r="O284" s="25"/>
      <c r="P284" s="25">
        <f t="shared" si="60"/>
        <v>1.4658999999999994E-4</v>
      </c>
      <c r="Q284" s="25">
        <f t="shared" si="61"/>
        <v>3.3759676999999986E-3</v>
      </c>
      <c r="R284" s="25">
        <v>4.2500000000000003E-3</v>
      </c>
      <c r="S284" s="25">
        <f t="shared" si="62"/>
        <v>2.7200000000000002E-3</v>
      </c>
      <c r="T284" s="25"/>
      <c r="U284" s="25">
        <f t="shared" si="63"/>
        <v>5.0229000000000029E-4</v>
      </c>
      <c r="V284" s="25">
        <f t="shared" si="64"/>
        <v>1.1567738700000007E-2</v>
      </c>
      <c r="W284" s="25">
        <v>3.15E-3</v>
      </c>
      <c r="X284" s="25">
        <f t="shared" si="54"/>
        <v>1.5300000000000001E-3</v>
      </c>
    </row>
    <row r="285" spans="1:24" s="15" customFormat="1">
      <c r="A285" s="18">
        <v>533</v>
      </c>
      <c r="B285" s="25">
        <v>0</v>
      </c>
      <c r="C285" s="25">
        <v>3.6700000000000001E-3</v>
      </c>
      <c r="D285" s="25">
        <f t="shared" si="52"/>
        <v>2.16E-3</v>
      </c>
      <c r="E285" s="25"/>
      <c r="F285" s="25">
        <f t="shared" si="55"/>
        <v>5.6669000000000012E-4</v>
      </c>
      <c r="G285" s="25">
        <f t="shared" si="56"/>
        <v>1.3050870700000003E-2</v>
      </c>
      <c r="H285" s="25">
        <v>7.1900000000000002E-3</v>
      </c>
      <c r="I285" s="25">
        <f t="shared" si="53"/>
        <v>5.6800000000000002E-3</v>
      </c>
      <c r="J285" s="25"/>
      <c r="K285" s="25">
        <f t="shared" si="57"/>
        <v>1.3038900000000003E-3</v>
      </c>
      <c r="L285" s="25">
        <f t="shared" si="58"/>
        <v>3.0028586700000009E-2</v>
      </c>
      <c r="M285" s="25">
        <v>2.5100000000000001E-3</v>
      </c>
      <c r="N285" s="25">
        <f t="shared" si="59"/>
        <v>1E-3</v>
      </c>
      <c r="O285" s="25"/>
      <c r="P285" s="25">
        <f t="shared" si="60"/>
        <v>1.6658999999999999E-4</v>
      </c>
      <c r="Q285" s="25">
        <f t="shared" si="61"/>
        <v>3.8365676999999997E-3</v>
      </c>
      <c r="R285" s="25">
        <v>4.1700000000000001E-3</v>
      </c>
      <c r="S285" s="25">
        <f t="shared" si="62"/>
        <v>2.66E-3</v>
      </c>
      <c r="T285" s="25"/>
      <c r="U285" s="25">
        <f t="shared" si="63"/>
        <v>4.4229000000000013E-4</v>
      </c>
      <c r="V285" s="25">
        <f t="shared" si="64"/>
        <v>1.0185938700000003E-2</v>
      </c>
      <c r="W285" s="25">
        <v>3.0200000000000001E-3</v>
      </c>
      <c r="X285" s="25">
        <f t="shared" si="54"/>
        <v>1.5100000000000001E-3</v>
      </c>
    </row>
    <row r="286" spans="1:24" s="15" customFormat="1">
      <c r="A286" s="18">
        <v>534</v>
      </c>
      <c r="B286" s="25">
        <v>-6.0000000000000002E-5</v>
      </c>
      <c r="C286" s="25">
        <v>3.5500000000000002E-3</v>
      </c>
      <c r="D286" s="25">
        <f t="shared" si="52"/>
        <v>2.0400000000000001E-3</v>
      </c>
      <c r="E286" s="25"/>
      <c r="F286" s="25">
        <f t="shared" si="55"/>
        <v>4.4669000000000024E-4</v>
      </c>
      <c r="G286" s="25">
        <f t="shared" si="56"/>
        <v>1.0287270700000005E-2</v>
      </c>
      <c r="H286" s="25">
        <v>7.1300000000000001E-3</v>
      </c>
      <c r="I286" s="25">
        <f t="shared" si="53"/>
        <v>5.62E-3</v>
      </c>
      <c r="J286" s="25"/>
      <c r="K286" s="25">
        <f t="shared" si="57"/>
        <v>1.2438900000000001E-3</v>
      </c>
      <c r="L286" s="25">
        <f t="shared" si="58"/>
        <v>2.8646786700000003E-2</v>
      </c>
      <c r="M286" s="25">
        <v>2.8E-3</v>
      </c>
      <c r="N286" s="25">
        <f t="shared" si="59"/>
        <v>1.2900000000000001E-3</v>
      </c>
      <c r="O286" s="25"/>
      <c r="P286" s="25">
        <f t="shared" si="60"/>
        <v>4.565900000000001E-4</v>
      </c>
      <c r="Q286" s="25">
        <f t="shared" si="61"/>
        <v>1.0515267700000002E-2</v>
      </c>
      <c r="R286" s="25">
        <v>4.0499999999999998E-3</v>
      </c>
      <c r="S286" s="25">
        <f t="shared" si="62"/>
        <v>2.5399999999999997E-3</v>
      </c>
      <c r="T286" s="25"/>
      <c r="U286" s="25">
        <f t="shared" si="63"/>
        <v>3.2228999999999982E-4</v>
      </c>
      <c r="V286" s="25">
        <f t="shared" si="64"/>
        <v>7.422338699999996E-3</v>
      </c>
      <c r="W286" s="25">
        <v>3.0799999999999998E-3</v>
      </c>
      <c r="X286" s="25">
        <f t="shared" si="54"/>
        <v>1.5099999999999998E-3</v>
      </c>
    </row>
    <row r="287" spans="1:24" s="15" customFormat="1">
      <c r="A287" s="18">
        <v>535</v>
      </c>
      <c r="B287" s="25">
        <v>1.0000000000000001E-5</v>
      </c>
      <c r="C287" s="25">
        <v>3.62E-3</v>
      </c>
      <c r="D287" s="25">
        <f t="shared" si="52"/>
        <v>2.1349999999999997E-3</v>
      </c>
      <c r="E287" s="25"/>
      <c r="F287" s="25">
        <f t="shared" si="55"/>
        <v>5.4168999999999984E-4</v>
      </c>
      <c r="G287" s="25">
        <f t="shared" si="56"/>
        <v>1.2475120699999996E-2</v>
      </c>
      <c r="H287" s="25">
        <v>7.0800000000000004E-3</v>
      </c>
      <c r="I287" s="25">
        <f t="shared" si="53"/>
        <v>5.5950000000000001E-3</v>
      </c>
      <c r="J287" s="25"/>
      <c r="K287" s="25">
        <f t="shared" si="57"/>
        <v>1.2188900000000003E-3</v>
      </c>
      <c r="L287" s="25">
        <f t="shared" si="58"/>
        <v>2.8071036700000006E-2</v>
      </c>
      <c r="M287" s="25">
        <v>2.7499999999999998E-3</v>
      </c>
      <c r="N287" s="25">
        <f t="shared" si="59"/>
        <v>1.2649999999999998E-3</v>
      </c>
      <c r="O287" s="25"/>
      <c r="P287" s="25">
        <f t="shared" si="60"/>
        <v>4.3158999999999982E-4</v>
      </c>
      <c r="Q287" s="25">
        <f t="shared" si="61"/>
        <v>9.9395176999999956E-3</v>
      </c>
      <c r="R287" s="25">
        <v>4.0800000000000003E-3</v>
      </c>
      <c r="S287" s="25">
        <f t="shared" si="62"/>
        <v>2.5950000000000001E-3</v>
      </c>
      <c r="T287" s="25"/>
      <c r="U287" s="25">
        <f t="shared" si="63"/>
        <v>3.7729000000000018E-4</v>
      </c>
      <c r="V287" s="25">
        <f t="shared" si="64"/>
        <v>8.6889887000000041E-3</v>
      </c>
      <c r="W287" s="25">
        <v>2.96E-3</v>
      </c>
      <c r="X287" s="25">
        <f t="shared" si="54"/>
        <v>1.485E-3</v>
      </c>
    </row>
    <row r="288" spans="1:24" s="15" customFormat="1">
      <c r="A288" s="18">
        <v>536</v>
      </c>
      <c r="B288" s="25">
        <v>-6.0000000000000002E-5</v>
      </c>
      <c r="C288" s="25">
        <v>3.7699999999999999E-3</v>
      </c>
      <c r="D288" s="25">
        <f t="shared" si="52"/>
        <v>2.2899999999999999E-3</v>
      </c>
      <c r="E288" s="25"/>
      <c r="F288" s="25">
        <f t="shared" si="55"/>
        <v>6.9669000000000003E-4</v>
      </c>
      <c r="G288" s="25">
        <f t="shared" si="56"/>
        <v>1.6044770700000002E-2</v>
      </c>
      <c r="H288" s="25">
        <v>7.1599999999999997E-3</v>
      </c>
      <c r="I288" s="25">
        <f t="shared" si="53"/>
        <v>5.6799999999999993E-3</v>
      </c>
      <c r="J288" s="25"/>
      <c r="K288" s="25">
        <f t="shared" si="57"/>
        <v>1.3038899999999994E-3</v>
      </c>
      <c r="L288" s="25">
        <f t="shared" si="58"/>
        <v>3.0028586699999988E-2</v>
      </c>
      <c r="M288" s="25">
        <v>2.8900000000000002E-3</v>
      </c>
      <c r="N288" s="25">
        <f t="shared" si="59"/>
        <v>1.4100000000000002E-3</v>
      </c>
      <c r="O288" s="25"/>
      <c r="P288" s="25">
        <f t="shared" si="60"/>
        <v>5.765900000000002E-4</v>
      </c>
      <c r="Q288" s="25">
        <f t="shared" si="61"/>
        <v>1.3278867700000006E-2</v>
      </c>
      <c r="R288" s="25">
        <v>4.0499999999999998E-3</v>
      </c>
      <c r="S288" s="25">
        <f t="shared" si="62"/>
        <v>2.5699999999999998E-3</v>
      </c>
      <c r="T288" s="25"/>
      <c r="U288" s="25">
        <f t="shared" si="63"/>
        <v>3.5228999999999989E-4</v>
      </c>
      <c r="V288" s="25">
        <f t="shared" si="64"/>
        <v>8.1132386999999972E-3</v>
      </c>
      <c r="W288" s="25">
        <v>3.0200000000000001E-3</v>
      </c>
      <c r="X288" s="25">
        <f t="shared" si="54"/>
        <v>1.48E-3</v>
      </c>
    </row>
    <row r="289" spans="1:24" s="15" customFormat="1">
      <c r="A289" s="18">
        <v>537</v>
      </c>
      <c r="B289" s="25">
        <v>-9.0000000000000006E-5</v>
      </c>
      <c r="C289" s="25">
        <v>3.63E-3</v>
      </c>
      <c r="D289" s="25">
        <f t="shared" si="52"/>
        <v>2.1299999999999999E-3</v>
      </c>
      <c r="E289" s="25"/>
      <c r="F289" s="25">
        <f t="shared" si="55"/>
        <v>5.3669000000000004E-4</v>
      </c>
      <c r="G289" s="25">
        <f t="shared" si="56"/>
        <v>1.2359970700000002E-2</v>
      </c>
      <c r="H289" s="25">
        <v>6.94E-3</v>
      </c>
      <c r="I289" s="25">
        <f t="shared" si="53"/>
        <v>5.4400000000000004E-3</v>
      </c>
      <c r="J289" s="25"/>
      <c r="K289" s="25">
        <f t="shared" si="57"/>
        <v>1.0638900000000005E-3</v>
      </c>
      <c r="L289" s="25">
        <f t="shared" si="58"/>
        <v>2.4501386700000013E-2</v>
      </c>
      <c r="M289" s="25">
        <v>2.98E-3</v>
      </c>
      <c r="N289" s="25">
        <f t="shared" si="59"/>
        <v>1.48E-3</v>
      </c>
      <c r="O289" s="25"/>
      <c r="P289" s="25">
        <f t="shared" si="60"/>
        <v>6.4658999999999995E-4</v>
      </c>
      <c r="Q289" s="25">
        <f t="shared" si="61"/>
        <v>1.4890967699999999E-2</v>
      </c>
      <c r="R289" s="25">
        <v>4.0400000000000002E-3</v>
      </c>
      <c r="S289" s="25">
        <f t="shared" si="62"/>
        <v>2.5400000000000002E-3</v>
      </c>
      <c r="T289" s="25"/>
      <c r="U289" s="25">
        <f t="shared" si="63"/>
        <v>3.2229000000000025E-4</v>
      </c>
      <c r="V289" s="25">
        <f t="shared" si="64"/>
        <v>7.4223387000000064E-3</v>
      </c>
      <c r="W289" s="25">
        <v>3.0899999999999999E-3</v>
      </c>
      <c r="X289" s="25">
        <f t="shared" si="54"/>
        <v>1.5E-3</v>
      </c>
    </row>
    <row r="290" spans="1:24" s="15" customFormat="1">
      <c r="A290" s="18">
        <v>538</v>
      </c>
      <c r="B290" s="25">
        <v>-5.0000000000000002E-5</v>
      </c>
      <c r="C290" s="25">
        <v>3.5599999999999998E-3</v>
      </c>
      <c r="D290" s="25">
        <f t="shared" si="52"/>
        <v>2.1349999999999997E-3</v>
      </c>
      <c r="E290" s="25"/>
      <c r="F290" s="25">
        <f t="shared" si="55"/>
        <v>5.4168999999999984E-4</v>
      </c>
      <c r="G290" s="25">
        <f t="shared" si="56"/>
        <v>1.2475120699999996E-2</v>
      </c>
      <c r="H290" s="25">
        <v>6.9300000000000004E-3</v>
      </c>
      <c r="I290" s="25">
        <f t="shared" si="53"/>
        <v>5.5050000000000003E-3</v>
      </c>
      <c r="J290" s="25"/>
      <c r="K290" s="25">
        <f t="shared" si="57"/>
        <v>1.1288900000000004E-3</v>
      </c>
      <c r="L290" s="25">
        <f t="shared" si="58"/>
        <v>2.5998336700000013E-2</v>
      </c>
      <c r="M290" s="25">
        <v>2.7399999999999998E-3</v>
      </c>
      <c r="N290" s="25">
        <f t="shared" si="59"/>
        <v>1.315E-3</v>
      </c>
      <c r="O290" s="25"/>
      <c r="P290" s="25">
        <f t="shared" si="60"/>
        <v>4.8158999999999995E-4</v>
      </c>
      <c r="Q290" s="25">
        <f t="shared" si="61"/>
        <v>1.1091017699999999E-2</v>
      </c>
      <c r="R290" s="25">
        <v>4.0499999999999998E-3</v>
      </c>
      <c r="S290" s="25">
        <f t="shared" si="62"/>
        <v>2.6249999999999997E-3</v>
      </c>
      <c r="T290" s="25"/>
      <c r="U290" s="25">
        <f t="shared" si="63"/>
        <v>4.0728999999999982E-4</v>
      </c>
      <c r="V290" s="25">
        <f t="shared" si="64"/>
        <v>9.3798886999999966E-3</v>
      </c>
      <c r="W290" s="25">
        <v>2.8999999999999998E-3</v>
      </c>
      <c r="X290" s="25">
        <f t="shared" si="54"/>
        <v>1.4249999999999998E-3</v>
      </c>
    </row>
    <row r="291" spans="1:24" s="15" customFormat="1">
      <c r="A291" s="18">
        <v>539</v>
      </c>
      <c r="B291" s="25">
        <v>-4.0000000000000003E-5</v>
      </c>
      <c r="C291" s="25">
        <v>3.5300000000000002E-3</v>
      </c>
      <c r="D291" s="25">
        <f t="shared" si="52"/>
        <v>2.0700000000000002E-3</v>
      </c>
      <c r="E291" s="25"/>
      <c r="F291" s="25">
        <f t="shared" si="55"/>
        <v>4.7669000000000032E-4</v>
      </c>
      <c r="G291" s="25">
        <f t="shared" si="56"/>
        <v>1.0978170700000008E-2</v>
      </c>
      <c r="H291" s="25">
        <v>6.94E-3</v>
      </c>
      <c r="I291" s="25">
        <f t="shared" si="53"/>
        <v>5.4800000000000005E-3</v>
      </c>
      <c r="J291" s="25"/>
      <c r="K291" s="25">
        <f t="shared" si="57"/>
        <v>1.1038900000000006E-3</v>
      </c>
      <c r="L291" s="25">
        <f t="shared" si="58"/>
        <v>2.5422586700000017E-2</v>
      </c>
      <c r="M291" s="25">
        <v>2.8E-3</v>
      </c>
      <c r="N291" s="25">
        <f t="shared" si="59"/>
        <v>1.34E-3</v>
      </c>
      <c r="O291" s="25"/>
      <c r="P291" s="25">
        <f t="shared" si="60"/>
        <v>5.0659000000000001E-4</v>
      </c>
      <c r="Q291" s="25">
        <f t="shared" si="61"/>
        <v>1.16667677E-2</v>
      </c>
      <c r="R291" s="25">
        <v>4.0499999999999998E-3</v>
      </c>
      <c r="S291" s="25">
        <f t="shared" si="62"/>
        <v>2.5899999999999999E-3</v>
      </c>
      <c r="T291" s="25"/>
      <c r="U291" s="25">
        <f t="shared" si="63"/>
        <v>3.7228999999999995E-4</v>
      </c>
      <c r="V291" s="25">
        <f t="shared" si="64"/>
        <v>8.5738386999999992E-3</v>
      </c>
      <c r="W291" s="25">
        <v>2.96E-3</v>
      </c>
      <c r="X291" s="25">
        <f t="shared" si="54"/>
        <v>1.4599999999999999E-3</v>
      </c>
    </row>
    <row r="292" spans="1:24" s="15" customFormat="1">
      <c r="A292" s="18">
        <v>540</v>
      </c>
      <c r="B292" s="25">
        <v>8.0000000000000007E-5</v>
      </c>
      <c r="C292" s="25">
        <v>3.5599999999999998E-3</v>
      </c>
      <c r="D292" s="25">
        <f t="shared" si="52"/>
        <v>2.0049999999999998E-3</v>
      </c>
      <c r="E292" s="25"/>
      <c r="F292" s="25">
        <f t="shared" si="55"/>
        <v>4.1168999999999993E-4</v>
      </c>
      <c r="G292" s="25">
        <f t="shared" si="56"/>
        <v>9.4812206999999992E-3</v>
      </c>
      <c r="H292" s="25">
        <v>7.0200000000000002E-3</v>
      </c>
      <c r="I292" s="25">
        <f t="shared" si="53"/>
        <v>5.4650000000000002E-3</v>
      </c>
      <c r="J292" s="25"/>
      <c r="K292" s="25">
        <f t="shared" si="57"/>
        <v>1.0888900000000003E-3</v>
      </c>
      <c r="L292" s="25">
        <f t="shared" si="58"/>
        <v>2.5077136700000009E-2</v>
      </c>
      <c r="M292" s="25">
        <v>2.8900000000000002E-3</v>
      </c>
      <c r="N292" s="25">
        <f t="shared" si="59"/>
        <v>1.335E-3</v>
      </c>
      <c r="O292" s="25"/>
      <c r="P292" s="25">
        <f t="shared" si="60"/>
        <v>5.0159E-4</v>
      </c>
      <c r="Q292" s="25">
        <f t="shared" si="61"/>
        <v>1.1551617700000001E-2</v>
      </c>
      <c r="R292" s="25">
        <v>4.13E-3</v>
      </c>
      <c r="S292" s="25">
        <f t="shared" si="62"/>
        <v>2.575E-3</v>
      </c>
      <c r="T292" s="25"/>
      <c r="U292" s="25">
        <f t="shared" si="63"/>
        <v>3.5729000000000012E-4</v>
      </c>
      <c r="V292" s="25">
        <f t="shared" si="64"/>
        <v>8.2283887000000038E-3</v>
      </c>
      <c r="W292" s="25">
        <v>3.0300000000000001E-3</v>
      </c>
      <c r="X292" s="25">
        <f t="shared" si="54"/>
        <v>1.5550000000000002E-3</v>
      </c>
    </row>
    <row r="293" spans="1:24" s="15" customFormat="1">
      <c r="A293" s="18">
        <v>541</v>
      </c>
      <c r="B293" s="25">
        <v>-4.0000000000000003E-5</v>
      </c>
      <c r="C293" s="25">
        <v>3.5400000000000002E-3</v>
      </c>
      <c r="D293" s="25">
        <f t="shared" si="52"/>
        <v>2.0200000000000001E-3</v>
      </c>
      <c r="E293" s="25"/>
      <c r="F293" s="25">
        <f t="shared" si="55"/>
        <v>4.2669000000000019E-4</v>
      </c>
      <c r="G293" s="25">
        <f t="shared" si="56"/>
        <v>9.826670700000005E-3</v>
      </c>
      <c r="H293" s="25">
        <v>7.0299999999999998E-3</v>
      </c>
      <c r="I293" s="25">
        <f t="shared" si="53"/>
        <v>5.5100000000000001E-3</v>
      </c>
      <c r="J293" s="25"/>
      <c r="K293" s="25">
        <f t="shared" si="57"/>
        <v>1.1338900000000002E-3</v>
      </c>
      <c r="L293" s="25">
        <f t="shared" si="58"/>
        <v>2.6113486700000008E-2</v>
      </c>
      <c r="M293" s="25">
        <v>2.8800000000000002E-3</v>
      </c>
      <c r="N293" s="25">
        <f t="shared" si="59"/>
        <v>1.3600000000000003E-3</v>
      </c>
      <c r="O293" s="25"/>
      <c r="P293" s="25">
        <f t="shared" si="60"/>
        <v>5.2659000000000028E-4</v>
      </c>
      <c r="Q293" s="25">
        <f t="shared" si="61"/>
        <v>1.2127367700000008E-2</v>
      </c>
      <c r="R293" s="25">
        <v>4.0400000000000002E-3</v>
      </c>
      <c r="S293" s="25">
        <f t="shared" si="62"/>
        <v>2.5200000000000005E-3</v>
      </c>
      <c r="T293" s="25"/>
      <c r="U293" s="25">
        <f t="shared" si="63"/>
        <v>3.0229000000000063E-4</v>
      </c>
      <c r="V293" s="25">
        <f t="shared" si="64"/>
        <v>6.9617387000000149E-3</v>
      </c>
      <c r="W293" s="25">
        <v>3.0799999999999998E-3</v>
      </c>
      <c r="X293" s="25">
        <f t="shared" si="54"/>
        <v>1.5199999999999999E-3</v>
      </c>
    </row>
    <row r="294" spans="1:24" s="15" customFormat="1">
      <c r="A294" s="18">
        <v>542</v>
      </c>
      <c r="B294" s="25">
        <v>9.0000000000000006E-5</v>
      </c>
      <c r="C294" s="25">
        <v>3.5799999999999998E-3</v>
      </c>
      <c r="D294" s="25">
        <f t="shared" si="52"/>
        <v>1.9950000000000002E-3</v>
      </c>
      <c r="E294" s="25"/>
      <c r="F294" s="25">
        <f t="shared" si="55"/>
        <v>4.0169000000000034E-4</v>
      </c>
      <c r="G294" s="25">
        <f t="shared" si="56"/>
        <v>9.2509207000000086E-3</v>
      </c>
      <c r="H294" s="25">
        <v>6.9300000000000004E-3</v>
      </c>
      <c r="I294" s="25">
        <f t="shared" si="53"/>
        <v>5.3450000000000008E-3</v>
      </c>
      <c r="J294" s="25"/>
      <c r="K294" s="25">
        <f t="shared" si="57"/>
        <v>9.688900000000009E-4</v>
      </c>
      <c r="L294" s="25">
        <f t="shared" si="58"/>
        <v>2.2313536700000022E-2</v>
      </c>
      <c r="M294" s="25">
        <v>2.6800000000000001E-3</v>
      </c>
      <c r="N294" s="25">
        <f t="shared" si="59"/>
        <v>1.0950000000000003E-3</v>
      </c>
      <c r="O294" s="25"/>
      <c r="P294" s="25">
        <f t="shared" si="60"/>
        <v>2.6159000000000024E-4</v>
      </c>
      <c r="Q294" s="25">
        <f t="shared" si="61"/>
        <v>6.0244177000000057E-3</v>
      </c>
      <c r="R294" s="25">
        <v>3.96E-3</v>
      </c>
      <c r="S294" s="25">
        <f t="shared" si="62"/>
        <v>2.3750000000000004E-3</v>
      </c>
      <c r="T294" s="25"/>
      <c r="U294" s="25">
        <f t="shared" si="63"/>
        <v>1.5729000000000047E-4</v>
      </c>
      <c r="V294" s="25">
        <f t="shared" si="64"/>
        <v>3.6223887000000109E-3</v>
      </c>
      <c r="W294" s="25">
        <v>3.0799999999999998E-3</v>
      </c>
      <c r="X294" s="25">
        <f t="shared" si="54"/>
        <v>1.5849999999999998E-3</v>
      </c>
    </row>
    <row r="295" spans="1:24" s="15" customFormat="1">
      <c r="A295" s="18">
        <v>543</v>
      </c>
      <c r="B295" s="25">
        <v>-5.0000000000000002E-5</v>
      </c>
      <c r="C295" s="25">
        <v>3.5300000000000002E-3</v>
      </c>
      <c r="D295" s="25">
        <f t="shared" si="52"/>
        <v>2.0800000000000003E-3</v>
      </c>
      <c r="E295" s="25"/>
      <c r="F295" s="25">
        <f t="shared" si="55"/>
        <v>4.8669000000000034E-4</v>
      </c>
      <c r="G295" s="25">
        <f t="shared" si="56"/>
        <v>1.1208470700000009E-2</v>
      </c>
      <c r="H295" s="25">
        <v>6.7999999999999996E-3</v>
      </c>
      <c r="I295" s="25">
        <f t="shared" si="53"/>
        <v>5.3499999999999997E-3</v>
      </c>
      <c r="J295" s="25"/>
      <c r="K295" s="25">
        <f t="shared" si="57"/>
        <v>9.7388999999999983E-4</v>
      </c>
      <c r="L295" s="25">
        <f t="shared" si="58"/>
        <v>2.2428686699999999E-2</v>
      </c>
      <c r="M295" s="25">
        <v>2.7000000000000001E-3</v>
      </c>
      <c r="N295" s="25">
        <f t="shared" si="59"/>
        <v>1.2500000000000002E-3</v>
      </c>
      <c r="O295" s="25"/>
      <c r="P295" s="25">
        <f t="shared" si="60"/>
        <v>4.1659000000000021E-4</v>
      </c>
      <c r="Q295" s="25">
        <f t="shared" si="61"/>
        <v>9.5940677000000054E-3</v>
      </c>
      <c r="R295" s="25">
        <v>3.9100000000000003E-3</v>
      </c>
      <c r="S295" s="25">
        <f t="shared" si="62"/>
        <v>2.4600000000000004E-3</v>
      </c>
      <c r="T295" s="25"/>
      <c r="U295" s="25">
        <f t="shared" si="63"/>
        <v>2.4229000000000047E-4</v>
      </c>
      <c r="V295" s="25">
        <f t="shared" si="64"/>
        <v>5.5799387000000115E-3</v>
      </c>
      <c r="W295" s="25">
        <v>2.9499999999999999E-3</v>
      </c>
      <c r="X295" s="25">
        <f t="shared" si="54"/>
        <v>1.4499999999999999E-3</v>
      </c>
    </row>
    <row r="296" spans="1:24" s="15" customFormat="1">
      <c r="A296" s="18">
        <v>544</v>
      </c>
      <c r="B296" s="25">
        <v>-1E-4</v>
      </c>
      <c r="C296" s="25">
        <v>3.63E-3</v>
      </c>
      <c r="D296" s="25">
        <f t="shared" si="52"/>
        <v>2.1549999999999998E-3</v>
      </c>
      <c r="E296" s="25"/>
      <c r="F296" s="25">
        <f t="shared" si="55"/>
        <v>5.6168999999999989E-4</v>
      </c>
      <c r="G296" s="25">
        <f t="shared" si="56"/>
        <v>1.2935720699999998E-2</v>
      </c>
      <c r="H296" s="25">
        <v>6.9699999999999996E-3</v>
      </c>
      <c r="I296" s="25">
        <f t="shared" si="53"/>
        <v>5.4949999999999999E-3</v>
      </c>
      <c r="J296" s="25"/>
      <c r="K296" s="25">
        <f t="shared" si="57"/>
        <v>1.11889E-3</v>
      </c>
      <c r="L296" s="25">
        <f t="shared" si="58"/>
        <v>2.57680367E-2</v>
      </c>
      <c r="M296" s="25">
        <v>2.6199999999999999E-3</v>
      </c>
      <c r="N296" s="25">
        <f t="shared" si="59"/>
        <v>1.1449999999999998E-3</v>
      </c>
      <c r="O296" s="25"/>
      <c r="P296" s="25">
        <f t="shared" si="60"/>
        <v>3.1158999999999972E-4</v>
      </c>
      <c r="Q296" s="25">
        <f t="shared" si="61"/>
        <v>7.1759176999999941E-3</v>
      </c>
      <c r="R296" s="25">
        <v>3.8300000000000001E-3</v>
      </c>
      <c r="S296" s="25">
        <f t="shared" si="62"/>
        <v>2.3549999999999999E-3</v>
      </c>
      <c r="T296" s="25"/>
      <c r="U296" s="25">
        <f t="shared" si="63"/>
        <v>1.3728999999999998E-4</v>
      </c>
      <c r="V296" s="25">
        <f t="shared" si="64"/>
        <v>3.1617886999999998E-3</v>
      </c>
      <c r="W296" s="25">
        <v>3.0500000000000002E-3</v>
      </c>
      <c r="X296" s="25">
        <f t="shared" si="54"/>
        <v>1.4750000000000002E-3</v>
      </c>
    </row>
    <row r="297" spans="1:24" s="15" customFormat="1">
      <c r="A297" s="18">
        <v>545</v>
      </c>
      <c r="B297" s="25">
        <v>-1.0000000000000001E-5</v>
      </c>
      <c r="C297" s="25">
        <v>3.63E-3</v>
      </c>
      <c r="D297" s="25">
        <f t="shared" si="52"/>
        <v>2.1949999999999999E-3</v>
      </c>
      <c r="E297" s="25"/>
      <c r="F297" s="25">
        <f t="shared" si="55"/>
        <v>6.0168999999999999E-4</v>
      </c>
      <c r="G297" s="25">
        <f t="shared" si="56"/>
        <v>1.3856920700000001E-2</v>
      </c>
      <c r="H297" s="25">
        <v>6.9499999999999996E-3</v>
      </c>
      <c r="I297" s="25">
        <f t="shared" si="53"/>
        <v>5.5149999999999991E-3</v>
      </c>
      <c r="J297" s="25"/>
      <c r="K297" s="25">
        <f t="shared" si="57"/>
        <v>1.1388899999999992E-3</v>
      </c>
      <c r="L297" s="25">
        <f t="shared" si="58"/>
        <v>2.6228636699999981E-2</v>
      </c>
      <c r="M297" s="25">
        <v>2.7799999999999999E-3</v>
      </c>
      <c r="N297" s="25">
        <f t="shared" si="59"/>
        <v>1.3449999999999998E-3</v>
      </c>
      <c r="O297" s="25"/>
      <c r="P297" s="25">
        <f t="shared" si="60"/>
        <v>5.1158999999999981E-4</v>
      </c>
      <c r="Q297" s="25">
        <f t="shared" si="61"/>
        <v>1.1781917699999997E-2</v>
      </c>
      <c r="R297" s="25">
        <v>3.9100000000000003E-3</v>
      </c>
      <c r="S297" s="25">
        <f t="shared" si="62"/>
        <v>2.4750000000000002E-3</v>
      </c>
      <c r="T297" s="25"/>
      <c r="U297" s="25">
        <f t="shared" si="63"/>
        <v>2.572900000000003E-4</v>
      </c>
      <c r="V297" s="25">
        <f t="shared" si="64"/>
        <v>5.9253887000000069E-3</v>
      </c>
      <c r="W297" s="25">
        <v>2.8800000000000002E-3</v>
      </c>
      <c r="X297" s="25">
        <f t="shared" si="54"/>
        <v>1.4350000000000001E-3</v>
      </c>
    </row>
    <row r="298" spans="1:24" s="15" customFormat="1">
      <c r="A298" s="18">
        <v>546</v>
      </c>
      <c r="B298" s="25">
        <v>8.0000000000000007E-5</v>
      </c>
      <c r="C298" s="25">
        <v>3.47E-3</v>
      </c>
      <c r="D298" s="25">
        <f t="shared" si="52"/>
        <v>1.9649999999999997E-3</v>
      </c>
      <c r="E298" s="25"/>
      <c r="F298" s="25">
        <f t="shared" si="55"/>
        <v>3.7168999999999982E-4</v>
      </c>
      <c r="G298" s="25">
        <f t="shared" si="56"/>
        <v>8.560020699999997E-3</v>
      </c>
      <c r="H298" s="25">
        <v>6.8900000000000003E-3</v>
      </c>
      <c r="I298" s="25">
        <f t="shared" si="53"/>
        <v>5.385E-3</v>
      </c>
      <c r="J298" s="25"/>
      <c r="K298" s="25">
        <f t="shared" si="57"/>
        <v>1.0088900000000001E-3</v>
      </c>
      <c r="L298" s="25">
        <f t="shared" si="58"/>
        <v>2.3234736700000005E-2</v>
      </c>
      <c r="M298" s="25">
        <v>2.6099999999999999E-3</v>
      </c>
      <c r="N298" s="25">
        <f t="shared" si="59"/>
        <v>1.1049999999999999E-3</v>
      </c>
      <c r="O298" s="25"/>
      <c r="P298" s="25">
        <f t="shared" si="60"/>
        <v>2.7158999999999983E-4</v>
      </c>
      <c r="Q298" s="25">
        <f t="shared" si="61"/>
        <v>6.2547176999999963E-3</v>
      </c>
      <c r="R298" s="25">
        <v>3.9899999999999996E-3</v>
      </c>
      <c r="S298" s="25">
        <f t="shared" si="62"/>
        <v>2.4849999999999994E-3</v>
      </c>
      <c r="T298" s="25"/>
      <c r="U298" s="25">
        <f t="shared" si="63"/>
        <v>2.6728999999999946E-4</v>
      </c>
      <c r="V298" s="25">
        <f t="shared" si="64"/>
        <v>6.155688699999988E-3</v>
      </c>
      <c r="W298" s="25">
        <v>2.9299999999999999E-3</v>
      </c>
      <c r="X298" s="25">
        <f t="shared" si="54"/>
        <v>1.505E-3</v>
      </c>
    </row>
    <row r="299" spans="1:24" s="15" customFormat="1">
      <c r="A299" s="18">
        <v>547</v>
      </c>
      <c r="B299" s="25">
        <v>4.0000000000000003E-5</v>
      </c>
      <c r="C299" s="25">
        <v>3.63E-3</v>
      </c>
      <c r="D299" s="25">
        <f t="shared" si="52"/>
        <v>2.1299999999999999E-3</v>
      </c>
      <c r="E299" s="25"/>
      <c r="F299" s="25">
        <f t="shared" si="55"/>
        <v>5.3669000000000004E-4</v>
      </c>
      <c r="G299" s="25">
        <f t="shared" si="56"/>
        <v>1.2359970700000002E-2</v>
      </c>
      <c r="H299" s="25">
        <v>6.96E-3</v>
      </c>
      <c r="I299" s="25">
        <f t="shared" si="53"/>
        <v>5.4599999999999996E-3</v>
      </c>
      <c r="J299" s="25"/>
      <c r="K299" s="25">
        <f t="shared" si="57"/>
        <v>1.0838899999999997E-3</v>
      </c>
      <c r="L299" s="25">
        <f t="shared" si="58"/>
        <v>2.4961986699999994E-2</v>
      </c>
      <c r="M299" s="25">
        <v>2.7899999999999999E-3</v>
      </c>
      <c r="N299" s="25">
        <f t="shared" si="59"/>
        <v>1.2899999999999999E-3</v>
      </c>
      <c r="O299" s="25"/>
      <c r="P299" s="25">
        <f t="shared" si="60"/>
        <v>4.5658999999999988E-4</v>
      </c>
      <c r="Q299" s="25">
        <f t="shared" si="61"/>
        <v>1.0515267699999997E-2</v>
      </c>
      <c r="R299" s="25">
        <v>4.0800000000000003E-3</v>
      </c>
      <c r="S299" s="25">
        <f t="shared" si="62"/>
        <v>2.5800000000000003E-3</v>
      </c>
      <c r="T299" s="25"/>
      <c r="U299" s="25">
        <f t="shared" si="63"/>
        <v>3.6229000000000035E-4</v>
      </c>
      <c r="V299" s="25">
        <f t="shared" si="64"/>
        <v>8.3435387000000086E-3</v>
      </c>
      <c r="W299" s="25">
        <v>2.96E-3</v>
      </c>
      <c r="X299" s="25">
        <f t="shared" si="54"/>
        <v>1.5E-3</v>
      </c>
    </row>
    <row r="300" spans="1:24" s="15" customFormat="1">
      <c r="A300" s="18">
        <v>548</v>
      </c>
      <c r="B300" s="25">
        <v>-3.0000000000000001E-5</v>
      </c>
      <c r="C300" s="25">
        <v>3.31E-3</v>
      </c>
      <c r="D300" s="25">
        <f t="shared" si="52"/>
        <v>1.8799999999999999E-3</v>
      </c>
      <c r="E300" s="25"/>
      <c r="F300" s="25">
        <f t="shared" si="55"/>
        <v>2.8669000000000004E-4</v>
      </c>
      <c r="G300" s="25">
        <f t="shared" si="56"/>
        <v>6.6024707000000007E-3</v>
      </c>
      <c r="H300" s="25">
        <v>6.6800000000000002E-3</v>
      </c>
      <c r="I300" s="25">
        <f t="shared" si="53"/>
        <v>5.2500000000000003E-3</v>
      </c>
      <c r="J300" s="25"/>
      <c r="K300" s="25">
        <f t="shared" si="57"/>
        <v>8.7389000000000043E-4</v>
      </c>
      <c r="L300" s="25">
        <f t="shared" si="58"/>
        <v>2.012568670000001E-2</v>
      </c>
      <c r="M300" s="25">
        <v>2.7100000000000002E-3</v>
      </c>
      <c r="N300" s="25">
        <f t="shared" si="59"/>
        <v>1.2800000000000001E-3</v>
      </c>
      <c r="O300" s="25"/>
      <c r="P300" s="25">
        <f t="shared" si="60"/>
        <v>4.4659000000000007E-4</v>
      </c>
      <c r="Q300" s="25">
        <f t="shared" si="61"/>
        <v>1.0284967700000001E-2</v>
      </c>
      <c r="R300" s="25">
        <v>4.1000000000000003E-3</v>
      </c>
      <c r="S300" s="25">
        <f t="shared" si="62"/>
        <v>2.6700000000000005E-3</v>
      </c>
      <c r="T300" s="25"/>
      <c r="U300" s="25">
        <f t="shared" si="63"/>
        <v>4.5229000000000059E-4</v>
      </c>
      <c r="V300" s="25">
        <f t="shared" si="64"/>
        <v>1.0416238700000014E-2</v>
      </c>
      <c r="W300" s="25">
        <v>2.8900000000000002E-3</v>
      </c>
      <c r="X300" s="25">
        <f t="shared" si="54"/>
        <v>1.4300000000000001E-3</v>
      </c>
    </row>
    <row r="301" spans="1:24" s="15" customFormat="1">
      <c r="A301" s="18">
        <v>549</v>
      </c>
      <c r="B301" s="25">
        <v>5.0000000000000002E-5</v>
      </c>
      <c r="C301" s="25">
        <v>3.62E-3</v>
      </c>
      <c r="D301" s="25">
        <f t="shared" si="52"/>
        <v>2.1700000000000001E-3</v>
      </c>
      <c r="E301" s="25"/>
      <c r="F301" s="25">
        <f t="shared" si="55"/>
        <v>5.7669000000000015E-4</v>
      </c>
      <c r="G301" s="25">
        <f t="shared" si="56"/>
        <v>1.3281170700000004E-2</v>
      </c>
      <c r="H301" s="25">
        <v>6.9199999999999999E-3</v>
      </c>
      <c r="I301" s="25">
        <f t="shared" si="53"/>
        <v>5.47E-3</v>
      </c>
      <c r="J301" s="25"/>
      <c r="K301" s="25">
        <f t="shared" si="57"/>
        <v>1.0938900000000001E-3</v>
      </c>
      <c r="L301" s="25">
        <f t="shared" si="58"/>
        <v>2.5192286700000004E-2</v>
      </c>
      <c r="M301" s="25">
        <v>2.7200000000000002E-3</v>
      </c>
      <c r="N301" s="25">
        <f t="shared" si="59"/>
        <v>1.2700000000000001E-3</v>
      </c>
      <c r="O301" s="25"/>
      <c r="P301" s="25">
        <f t="shared" si="60"/>
        <v>4.3659000000000005E-4</v>
      </c>
      <c r="Q301" s="25">
        <f t="shared" si="61"/>
        <v>1.0054667700000002E-2</v>
      </c>
      <c r="R301" s="25">
        <v>3.8899999999999998E-3</v>
      </c>
      <c r="S301" s="25">
        <f t="shared" si="62"/>
        <v>2.4399999999999995E-3</v>
      </c>
      <c r="T301" s="25"/>
      <c r="U301" s="25">
        <f t="shared" si="63"/>
        <v>2.2228999999999955E-4</v>
      </c>
      <c r="V301" s="25">
        <f t="shared" si="64"/>
        <v>5.1193386999999896E-3</v>
      </c>
      <c r="W301" s="25">
        <v>2.8500000000000001E-3</v>
      </c>
      <c r="X301" s="25">
        <f t="shared" si="54"/>
        <v>1.4500000000000001E-3</v>
      </c>
    </row>
    <row r="302" spans="1:24" s="15" customFormat="1">
      <c r="A302" s="18">
        <v>550</v>
      </c>
      <c r="B302" s="25">
        <v>3.0000000000000001E-5</v>
      </c>
      <c r="C302" s="25">
        <v>3.3999999999999998E-3</v>
      </c>
      <c r="D302" s="25">
        <f t="shared" si="52"/>
        <v>1.8949999999999998E-3</v>
      </c>
      <c r="E302" s="25"/>
      <c r="F302" s="25">
        <f t="shared" si="55"/>
        <v>3.0168999999999986E-4</v>
      </c>
      <c r="G302" s="25">
        <f t="shared" si="56"/>
        <v>6.947920699999997E-3</v>
      </c>
      <c r="H302" s="25">
        <v>6.5900000000000004E-3</v>
      </c>
      <c r="I302" s="25">
        <f t="shared" si="53"/>
        <v>5.0850000000000001E-3</v>
      </c>
      <c r="J302" s="25"/>
      <c r="K302" s="25">
        <f t="shared" si="57"/>
        <v>7.0889000000000021E-4</v>
      </c>
      <c r="L302" s="25">
        <f t="shared" si="58"/>
        <v>1.6325736700000006E-2</v>
      </c>
      <c r="M302" s="25">
        <v>2.63E-3</v>
      </c>
      <c r="N302" s="25">
        <f t="shared" si="59"/>
        <v>1.1249999999999999E-3</v>
      </c>
      <c r="O302" s="25"/>
      <c r="P302" s="25">
        <f t="shared" si="60"/>
        <v>2.9158999999999988E-4</v>
      </c>
      <c r="Q302" s="25">
        <f t="shared" si="61"/>
        <v>6.7153176999999974E-3</v>
      </c>
      <c r="R302" s="25">
        <v>4.1000000000000003E-3</v>
      </c>
      <c r="S302" s="25">
        <f t="shared" si="62"/>
        <v>2.5950000000000001E-3</v>
      </c>
      <c r="T302" s="25"/>
      <c r="U302" s="25">
        <f t="shared" si="63"/>
        <v>3.7729000000000018E-4</v>
      </c>
      <c r="V302" s="25">
        <f t="shared" si="64"/>
        <v>8.6889887000000041E-3</v>
      </c>
      <c r="W302" s="25">
        <v>2.98E-3</v>
      </c>
      <c r="X302" s="25">
        <f t="shared" si="54"/>
        <v>1.505E-3</v>
      </c>
    </row>
    <row r="303" spans="1:24" s="15" customFormat="1">
      <c r="A303" s="18">
        <v>551</v>
      </c>
      <c r="B303" s="25">
        <v>4.0000000000000003E-5</v>
      </c>
      <c r="C303" s="25">
        <v>3.5400000000000002E-3</v>
      </c>
      <c r="D303" s="25">
        <f t="shared" si="52"/>
        <v>2.1000000000000003E-3</v>
      </c>
      <c r="E303" s="25"/>
      <c r="F303" s="25">
        <f t="shared" si="55"/>
        <v>5.066900000000004E-4</v>
      </c>
      <c r="G303" s="25">
        <f t="shared" si="56"/>
        <v>1.1669070700000009E-2</v>
      </c>
      <c r="H303" s="25">
        <v>6.7799999999999996E-3</v>
      </c>
      <c r="I303" s="25">
        <f t="shared" si="53"/>
        <v>5.3399999999999993E-3</v>
      </c>
      <c r="J303" s="25"/>
      <c r="K303" s="25">
        <f t="shared" si="57"/>
        <v>9.6388999999999937E-4</v>
      </c>
      <c r="L303" s="25">
        <f t="shared" si="58"/>
        <v>2.2198386699999986E-2</v>
      </c>
      <c r="M303" s="25">
        <v>2.65E-3</v>
      </c>
      <c r="N303" s="25">
        <f t="shared" si="59"/>
        <v>1.2099999999999999E-3</v>
      </c>
      <c r="O303" s="25"/>
      <c r="P303" s="25">
        <f t="shared" si="60"/>
        <v>3.7658999999999989E-4</v>
      </c>
      <c r="Q303" s="25">
        <f t="shared" si="61"/>
        <v>8.672867699999998E-3</v>
      </c>
      <c r="R303" s="25">
        <v>3.82E-3</v>
      </c>
      <c r="S303" s="25">
        <f t="shared" si="62"/>
        <v>2.3800000000000002E-3</v>
      </c>
      <c r="T303" s="25"/>
      <c r="U303" s="25">
        <f t="shared" si="63"/>
        <v>1.6229000000000026E-4</v>
      </c>
      <c r="V303" s="25">
        <f t="shared" si="64"/>
        <v>3.7375387000000062E-3</v>
      </c>
      <c r="W303" s="25">
        <v>2.8400000000000001E-3</v>
      </c>
      <c r="X303" s="25">
        <f t="shared" si="54"/>
        <v>1.4400000000000001E-3</v>
      </c>
    </row>
    <row r="304" spans="1:24" s="15" customFormat="1">
      <c r="A304" s="18">
        <v>552</v>
      </c>
      <c r="B304" s="25">
        <v>6.0000000000000002E-5</v>
      </c>
      <c r="C304" s="25">
        <v>3.4299999999999999E-3</v>
      </c>
      <c r="D304" s="25">
        <f t="shared" si="52"/>
        <v>1.8949999999999998E-3</v>
      </c>
      <c r="E304" s="25"/>
      <c r="F304" s="25">
        <f t="shared" si="55"/>
        <v>3.0168999999999986E-4</v>
      </c>
      <c r="G304" s="25">
        <f t="shared" si="56"/>
        <v>6.947920699999997E-3</v>
      </c>
      <c r="H304" s="25">
        <v>6.7000000000000002E-3</v>
      </c>
      <c r="I304" s="25">
        <f t="shared" si="53"/>
        <v>5.1650000000000003E-3</v>
      </c>
      <c r="J304" s="25"/>
      <c r="K304" s="25">
        <f t="shared" si="57"/>
        <v>7.8889000000000042E-4</v>
      </c>
      <c r="L304" s="25">
        <f t="shared" si="58"/>
        <v>1.8168136700000011E-2</v>
      </c>
      <c r="M304" s="25">
        <v>2.5999999999999999E-3</v>
      </c>
      <c r="N304" s="25">
        <f t="shared" si="59"/>
        <v>1.0649999999999998E-3</v>
      </c>
      <c r="O304" s="25"/>
      <c r="P304" s="25">
        <f t="shared" si="60"/>
        <v>2.3158999999999973E-4</v>
      </c>
      <c r="Q304" s="25">
        <f t="shared" si="61"/>
        <v>5.333517699999994E-3</v>
      </c>
      <c r="R304" s="25">
        <v>4.0800000000000003E-3</v>
      </c>
      <c r="S304" s="25">
        <f t="shared" si="62"/>
        <v>2.5450000000000004E-3</v>
      </c>
      <c r="T304" s="25"/>
      <c r="U304" s="25">
        <f t="shared" si="63"/>
        <v>3.2729000000000048E-4</v>
      </c>
      <c r="V304" s="25">
        <f t="shared" si="64"/>
        <v>7.5374887000000113E-3</v>
      </c>
      <c r="W304" s="25">
        <v>3.0100000000000001E-3</v>
      </c>
      <c r="X304" s="25">
        <f t="shared" si="54"/>
        <v>1.5350000000000001E-3</v>
      </c>
    </row>
    <row r="305" spans="1:24" s="15" customFormat="1">
      <c r="A305" s="18">
        <v>553</v>
      </c>
      <c r="B305" s="25">
        <v>4.0000000000000003E-5</v>
      </c>
      <c r="C305" s="25">
        <v>3.3800000000000002E-3</v>
      </c>
      <c r="D305" s="25">
        <f t="shared" si="52"/>
        <v>1.9450000000000001E-3</v>
      </c>
      <c r="E305" s="25"/>
      <c r="F305" s="25">
        <f t="shared" si="55"/>
        <v>3.5169000000000021E-4</v>
      </c>
      <c r="G305" s="25">
        <f t="shared" si="56"/>
        <v>8.0994207000000054E-3</v>
      </c>
      <c r="H305" s="25">
        <v>6.7099999999999998E-3</v>
      </c>
      <c r="I305" s="25">
        <f t="shared" si="53"/>
        <v>5.2750000000000002E-3</v>
      </c>
      <c r="J305" s="25"/>
      <c r="K305" s="25">
        <f t="shared" si="57"/>
        <v>8.9889000000000028E-4</v>
      </c>
      <c r="L305" s="25">
        <f t="shared" si="58"/>
        <v>2.0701436700000006E-2</v>
      </c>
      <c r="M305" s="25">
        <v>2.64E-3</v>
      </c>
      <c r="N305" s="25">
        <f t="shared" si="59"/>
        <v>1.2049999999999999E-3</v>
      </c>
      <c r="O305" s="25"/>
      <c r="P305" s="25">
        <f t="shared" si="60"/>
        <v>3.7158999999999988E-4</v>
      </c>
      <c r="Q305" s="25">
        <f t="shared" si="61"/>
        <v>8.5577176999999983E-3</v>
      </c>
      <c r="R305" s="25">
        <v>3.8800000000000002E-3</v>
      </c>
      <c r="S305" s="25">
        <f t="shared" si="62"/>
        <v>2.4450000000000001E-3</v>
      </c>
      <c r="T305" s="25"/>
      <c r="U305" s="25">
        <f t="shared" si="63"/>
        <v>2.2729000000000022E-4</v>
      </c>
      <c r="V305" s="25">
        <f t="shared" si="64"/>
        <v>5.2344887000000057E-3</v>
      </c>
      <c r="W305" s="25">
        <v>2.8300000000000001E-3</v>
      </c>
      <c r="X305" s="25">
        <f t="shared" si="54"/>
        <v>1.4350000000000001E-3</v>
      </c>
    </row>
    <row r="306" spans="1:24" s="15" customFormat="1">
      <c r="A306" s="18">
        <v>554</v>
      </c>
      <c r="B306" s="25">
        <v>9.0000000000000006E-5</v>
      </c>
      <c r="C306" s="25">
        <v>3.3899999999999998E-3</v>
      </c>
      <c r="D306" s="25">
        <f t="shared" si="52"/>
        <v>1.8699999999999999E-3</v>
      </c>
      <c r="E306" s="25"/>
      <c r="F306" s="25">
        <f t="shared" si="55"/>
        <v>2.7669000000000001E-4</v>
      </c>
      <c r="G306" s="25">
        <f t="shared" si="56"/>
        <v>6.3721707000000006E-3</v>
      </c>
      <c r="H306" s="25">
        <v>6.6600000000000001E-3</v>
      </c>
      <c r="I306" s="25">
        <f t="shared" si="53"/>
        <v>5.1400000000000005E-3</v>
      </c>
      <c r="J306" s="25"/>
      <c r="K306" s="25">
        <f t="shared" si="57"/>
        <v>7.6389000000000058E-4</v>
      </c>
      <c r="L306" s="25">
        <f t="shared" si="58"/>
        <v>1.7592386700000014E-2</v>
      </c>
      <c r="M306" s="25">
        <v>2.5999999999999999E-3</v>
      </c>
      <c r="N306" s="25">
        <f t="shared" si="59"/>
        <v>1.08E-3</v>
      </c>
      <c r="O306" s="25"/>
      <c r="P306" s="25">
        <f t="shared" si="60"/>
        <v>2.4658999999999998E-4</v>
      </c>
      <c r="Q306" s="25">
        <f t="shared" si="61"/>
        <v>5.6789676999999998E-3</v>
      </c>
      <c r="R306" s="25">
        <v>3.98E-3</v>
      </c>
      <c r="S306" s="25">
        <f t="shared" si="62"/>
        <v>2.4600000000000004E-3</v>
      </c>
      <c r="T306" s="25"/>
      <c r="U306" s="25">
        <f t="shared" si="63"/>
        <v>2.4229000000000047E-4</v>
      </c>
      <c r="V306" s="25">
        <f t="shared" si="64"/>
        <v>5.5799387000000115E-3</v>
      </c>
      <c r="W306" s="25">
        <v>2.9499999999999999E-3</v>
      </c>
      <c r="X306" s="25">
        <f t="shared" si="54"/>
        <v>1.5199999999999999E-3</v>
      </c>
    </row>
    <row r="307" spans="1:24" s="15" customFormat="1">
      <c r="A307" s="18">
        <v>555</v>
      </c>
      <c r="B307" s="25">
        <v>1.0000000000000001E-5</v>
      </c>
      <c r="C307" s="25">
        <v>3.4499999999999999E-3</v>
      </c>
      <c r="D307" s="25">
        <f t="shared" si="52"/>
        <v>2.0249999999999999E-3</v>
      </c>
      <c r="E307" s="25"/>
      <c r="F307" s="25">
        <f t="shared" si="55"/>
        <v>4.3168999999999998E-4</v>
      </c>
      <c r="G307" s="25">
        <f t="shared" si="56"/>
        <v>9.9418206999999995E-3</v>
      </c>
      <c r="H307" s="25">
        <v>6.7099999999999998E-3</v>
      </c>
      <c r="I307" s="25">
        <f t="shared" si="53"/>
        <v>5.2849999999999998E-3</v>
      </c>
      <c r="J307" s="25"/>
      <c r="K307" s="25">
        <f t="shared" si="57"/>
        <v>9.0888999999999987E-4</v>
      </c>
      <c r="L307" s="25">
        <f t="shared" si="58"/>
        <v>2.0931736699999998E-2</v>
      </c>
      <c r="M307" s="25">
        <v>2.5400000000000002E-3</v>
      </c>
      <c r="N307" s="25">
        <f t="shared" si="59"/>
        <v>1.1150000000000001E-3</v>
      </c>
      <c r="O307" s="25"/>
      <c r="P307" s="25">
        <f t="shared" si="60"/>
        <v>2.8159000000000007E-4</v>
      </c>
      <c r="Q307" s="25">
        <f t="shared" si="61"/>
        <v>6.4850177000000024E-3</v>
      </c>
      <c r="R307" s="25">
        <v>3.82E-3</v>
      </c>
      <c r="S307" s="25">
        <f t="shared" si="62"/>
        <v>2.395E-3</v>
      </c>
      <c r="T307" s="25"/>
      <c r="U307" s="25">
        <f t="shared" si="63"/>
        <v>1.7729000000000009E-4</v>
      </c>
      <c r="V307" s="25">
        <f t="shared" si="64"/>
        <v>4.0829887000000025E-3</v>
      </c>
      <c r="W307" s="25">
        <v>2.8400000000000001E-3</v>
      </c>
      <c r="X307" s="25">
        <f t="shared" si="54"/>
        <v>1.4250000000000001E-3</v>
      </c>
    </row>
    <row r="308" spans="1:24" s="15" customFormat="1">
      <c r="A308" s="18">
        <v>556</v>
      </c>
      <c r="B308" s="25">
        <v>1E-4</v>
      </c>
      <c r="C308" s="25">
        <v>3.3500000000000001E-3</v>
      </c>
      <c r="D308" s="25">
        <f t="shared" si="52"/>
        <v>1.8800000000000002E-3</v>
      </c>
      <c r="E308" s="25"/>
      <c r="F308" s="25">
        <f t="shared" si="55"/>
        <v>2.8669000000000025E-4</v>
      </c>
      <c r="G308" s="25">
        <f t="shared" si="56"/>
        <v>6.6024707000000059E-3</v>
      </c>
      <c r="H308" s="25">
        <v>6.6600000000000001E-3</v>
      </c>
      <c r="I308" s="25">
        <f t="shared" si="53"/>
        <v>5.1900000000000002E-3</v>
      </c>
      <c r="J308" s="25"/>
      <c r="K308" s="25">
        <f t="shared" si="57"/>
        <v>8.1389000000000027E-4</v>
      </c>
      <c r="L308" s="25">
        <f t="shared" si="58"/>
        <v>1.8743886700000007E-2</v>
      </c>
      <c r="M308" s="25">
        <v>2.5899999999999999E-3</v>
      </c>
      <c r="N308" s="25">
        <f t="shared" si="59"/>
        <v>1.1199999999999999E-3</v>
      </c>
      <c r="O308" s="25"/>
      <c r="P308" s="25">
        <f t="shared" si="60"/>
        <v>2.8658999999999987E-4</v>
      </c>
      <c r="Q308" s="25">
        <f t="shared" si="61"/>
        <v>6.6001676999999977E-3</v>
      </c>
      <c r="R308" s="25">
        <v>3.9199999999999999E-3</v>
      </c>
      <c r="S308" s="25">
        <f t="shared" si="62"/>
        <v>2.4499999999999999E-3</v>
      </c>
      <c r="T308" s="25"/>
      <c r="U308" s="25">
        <f t="shared" si="63"/>
        <v>2.3229000000000001E-4</v>
      </c>
      <c r="V308" s="25">
        <f t="shared" si="64"/>
        <v>5.349638700000001E-3</v>
      </c>
      <c r="W308" s="25">
        <v>2.8400000000000001E-3</v>
      </c>
      <c r="X308" s="25">
        <f t="shared" si="54"/>
        <v>1.47E-3</v>
      </c>
    </row>
    <row r="309" spans="1:24" s="15" customFormat="1">
      <c r="A309" s="18">
        <v>557</v>
      </c>
      <c r="B309" s="25">
        <v>1.3999999999999999E-4</v>
      </c>
      <c r="C309" s="25">
        <v>3.3999999999999998E-3</v>
      </c>
      <c r="D309" s="25">
        <f t="shared" si="52"/>
        <v>1.9499999999999999E-3</v>
      </c>
      <c r="E309" s="25"/>
      <c r="F309" s="25">
        <f t="shared" si="55"/>
        <v>3.5669E-4</v>
      </c>
      <c r="G309" s="25">
        <f t="shared" si="56"/>
        <v>8.2145706999999998E-3</v>
      </c>
      <c r="H309" s="25">
        <v>6.7000000000000002E-3</v>
      </c>
      <c r="I309" s="25">
        <f t="shared" si="53"/>
        <v>5.2500000000000003E-3</v>
      </c>
      <c r="J309" s="25"/>
      <c r="K309" s="25">
        <f t="shared" si="57"/>
        <v>8.7389000000000043E-4</v>
      </c>
      <c r="L309" s="25">
        <f t="shared" si="58"/>
        <v>2.012568670000001E-2</v>
      </c>
      <c r="M309" s="25">
        <v>2.5899999999999999E-3</v>
      </c>
      <c r="N309" s="25">
        <f t="shared" si="59"/>
        <v>1.14E-3</v>
      </c>
      <c r="O309" s="25"/>
      <c r="P309" s="25">
        <f t="shared" si="60"/>
        <v>3.0658999999999992E-4</v>
      </c>
      <c r="Q309" s="25">
        <f t="shared" si="61"/>
        <v>7.0607676999999988E-3</v>
      </c>
      <c r="R309" s="25">
        <v>3.8400000000000001E-3</v>
      </c>
      <c r="S309" s="25">
        <f t="shared" si="62"/>
        <v>2.3900000000000002E-3</v>
      </c>
      <c r="T309" s="25"/>
      <c r="U309" s="25">
        <f t="shared" si="63"/>
        <v>1.7229000000000029E-4</v>
      </c>
      <c r="V309" s="25">
        <f t="shared" si="64"/>
        <v>3.9678387000000072E-3</v>
      </c>
      <c r="W309" s="25">
        <v>2.7599999999999999E-3</v>
      </c>
      <c r="X309" s="25">
        <f t="shared" si="54"/>
        <v>1.4499999999999999E-3</v>
      </c>
    </row>
    <row r="310" spans="1:24" s="15" customFormat="1">
      <c r="A310" s="18">
        <v>558</v>
      </c>
      <c r="B310" s="25">
        <v>-4.0000000000000003E-5</v>
      </c>
      <c r="C310" s="25">
        <v>3.3999999999999998E-3</v>
      </c>
      <c r="D310" s="25">
        <f t="shared" si="52"/>
        <v>2.0249999999999999E-3</v>
      </c>
      <c r="E310" s="25"/>
      <c r="F310" s="25">
        <f t="shared" si="55"/>
        <v>4.3168999999999998E-4</v>
      </c>
      <c r="G310" s="25">
        <f t="shared" si="56"/>
        <v>9.9418206999999995E-3</v>
      </c>
      <c r="H310" s="25">
        <v>6.8599999999999998E-3</v>
      </c>
      <c r="I310" s="25">
        <f t="shared" si="53"/>
        <v>5.4850000000000003E-3</v>
      </c>
      <c r="J310" s="25"/>
      <c r="K310" s="25">
        <f t="shared" si="57"/>
        <v>1.1088900000000004E-3</v>
      </c>
      <c r="L310" s="25">
        <f t="shared" si="58"/>
        <v>2.5537736700000011E-2</v>
      </c>
      <c r="M310" s="25">
        <v>2.4499999999999999E-3</v>
      </c>
      <c r="N310" s="25">
        <f t="shared" si="59"/>
        <v>1.075E-3</v>
      </c>
      <c r="O310" s="25"/>
      <c r="P310" s="25">
        <f t="shared" si="60"/>
        <v>2.4158999999999997E-4</v>
      </c>
      <c r="Q310" s="25">
        <f t="shared" si="61"/>
        <v>5.5638176999999994E-3</v>
      </c>
      <c r="R310" s="25">
        <v>3.64E-3</v>
      </c>
      <c r="S310" s="25">
        <f t="shared" si="62"/>
        <v>2.2650000000000001E-3</v>
      </c>
      <c r="T310" s="25"/>
      <c r="U310" s="25">
        <f t="shared" si="63"/>
        <v>4.7290000000000179E-5</v>
      </c>
      <c r="V310" s="25">
        <f t="shared" si="64"/>
        <v>1.0890887000000041E-3</v>
      </c>
      <c r="W310" s="25">
        <v>2.7899999999999999E-3</v>
      </c>
      <c r="X310" s="25">
        <f t="shared" si="54"/>
        <v>1.3749999999999999E-3</v>
      </c>
    </row>
    <row r="311" spans="1:24" s="15" customFormat="1">
      <c r="A311" s="18">
        <v>559</v>
      </c>
      <c r="B311" s="25">
        <v>-3.0000000000000001E-5</v>
      </c>
      <c r="C311" s="25">
        <v>2.7100000000000002E-3</v>
      </c>
      <c r="D311" s="25">
        <f t="shared" si="52"/>
        <v>1.0900000000000003E-3</v>
      </c>
      <c r="E311" s="25"/>
      <c r="F311" s="25">
        <f t="shared" si="55"/>
        <v>-5.0330999999999965E-4</v>
      </c>
      <c r="G311" s="25">
        <f t="shared" si="56"/>
        <v>-1.1591229299999993E-2</v>
      </c>
      <c r="H311" s="25">
        <v>6.2599999999999999E-3</v>
      </c>
      <c r="I311" s="25">
        <f t="shared" si="53"/>
        <v>4.64E-3</v>
      </c>
      <c r="J311" s="25"/>
      <c r="K311" s="25">
        <f t="shared" si="57"/>
        <v>2.6389000000000013E-4</v>
      </c>
      <c r="L311" s="25">
        <f t="shared" si="58"/>
        <v>6.077386700000003E-3</v>
      </c>
      <c r="M311" s="25">
        <v>2.5999999999999999E-3</v>
      </c>
      <c r="N311" s="25">
        <f t="shared" si="59"/>
        <v>9.7999999999999997E-4</v>
      </c>
      <c r="O311" s="25"/>
      <c r="P311" s="25">
        <f t="shared" si="60"/>
        <v>1.4658999999999994E-4</v>
      </c>
      <c r="Q311" s="25">
        <f t="shared" si="61"/>
        <v>3.3759676999999986E-3</v>
      </c>
      <c r="R311" s="25">
        <v>4.5599999999999998E-3</v>
      </c>
      <c r="S311" s="25">
        <f t="shared" si="62"/>
        <v>2.9399999999999999E-3</v>
      </c>
      <c r="T311" s="25"/>
      <c r="U311" s="25">
        <f t="shared" si="63"/>
        <v>7.2229E-4</v>
      </c>
      <c r="V311" s="25">
        <f t="shared" si="64"/>
        <v>1.6634338700000001E-2</v>
      </c>
      <c r="W311" s="25">
        <v>3.2699999999999999E-3</v>
      </c>
      <c r="X311" s="25">
        <f t="shared" si="54"/>
        <v>1.6199999999999999E-3</v>
      </c>
    </row>
    <row r="312" spans="1:24" s="15" customFormat="1">
      <c r="A312" s="18">
        <v>560</v>
      </c>
      <c r="B312" s="25">
        <v>3.0000000000000001E-5</v>
      </c>
      <c r="C312" s="25">
        <v>3.9399999999999999E-3</v>
      </c>
      <c r="D312" s="25">
        <f t="shared" si="52"/>
        <v>2.8300000000000001E-3</v>
      </c>
      <c r="E312" s="25"/>
      <c r="F312" s="25">
        <f t="shared" si="55"/>
        <v>1.2366900000000001E-3</v>
      </c>
      <c r="G312" s="25">
        <f t="shared" si="56"/>
        <v>2.8480970700000004E-2</v>
      </c>
      <c r="H312" s="25">
        <v>7.1599999999999997E-3</v>
      </c>
      <c r="I312" s="25">
        <f t="shared" si="53"/>
        <v>6.0499999999999998E-3</v>
      </c>
      <c r="J312" s="25"/>
      <c r="K312" s="25">
        <f t="shared" si="57"/>
        <v>1.6738899999999999E-3</v>
      </c>
      <c r="L312" s="25">
        <f t="shared" si="58"/>
        <v>3.8549686700000002E-2</v>
      </c>
      <c r="M312" s="25">
        <v>2.6800000000000001E-3</v>
      </c>
      <c r="N312" s="25">
        <f t="shared" si="59"/>
        <v>1.57E-3</v>
      </c>
      <c r="O312" s="25"/>
      <c r="P312" s="25">
        <f t="shared" si="60"/>
        <v>7.3658999999999997E-4</v>
      </c>
      <c r="Q312" s="25">
        <f t="shared" si="61"/>
        <v>1.6963667700000001E-2</v>
      </c>
      <c r="R312" s="25">
        <v>3.48E-3</v>
      </c>
      <c r="S312" s="25">
        <f t="shared" si="62"/>
        <v>2.3699999999999997E-3</v>
      </c>
      <c r="T312" s="25"/>
      <c r="U312" s="25">
        <f t="shared" si="63"/>
        <v>1.522899999999998E-4</v>
      </c>
      <c r="V312" s="25">
        <f t="shared" si="64"/>
        <v>3.5072386999999957E-3</v>
      </c>
      <c r="W312" s="25">
        <v>2.1900000000000001E-3</v>
      </c>
      <c r="X312" s="25">
        <f t="shared" si="54"/>
        <v>1.1100000000000001E-3</v>
      </c>
    </row>
    <row r="313" spans="1:24" s="15" customFormat="1">
      <c r="A313" s="18">
        <v>561</v>
      </c>
      <c r="B313" s="25">
        <v>-1.0000000000000001E-5</v>
      </c>
      <c r="C313" s="25">
        <v>2.9199999999999999E-3</v>
      </c>
      <c r="D313" s="25">
        <f t="shared" si="52"/>
        <v>1.2599999999999998E-3</v>
      </c>
      <c r="E313" s="25"/>
      <c r="F313" s="25">
        <f t="shared" si="55"/>
        <v>-3.3331000000000007E-4</v>
      </c>
      <c r="G313" s="25">
        <f t="shared" si="56"/>
        <v>-7.6761293000000017E-3</v>
      </c>
      <c r="H313" s="25">
        <v>6.1500000000000001E-3</v>
      </c>
      <c r="I313" s="25">
        <f t="shared" si="53"/>
        <v>4.4900000000000001E-3</v>
      </c>
      <c r="J313" s="25"/>
      <c r="K313" s="25">
        <f t="shared" si="57"/>
        <v>1.1389000000000017E-4</v>
      </c>
      <c r="L313" s="25">
        <f t="shared" si="58"/>
        <v>2.6228867000000042E-3</v>
      </c>
      <c r="M313" s="25">
        <v>2.5200000000000001E-3</v>
      </c>
      <c r="N313" s="25">
        <f t="shared" si="59"/>
        <v>8.6000000000000009E-4</v>
      </c>
      <c r="O313" s="25"/>
      <c r="P313" s="25">
        <f t="shared" si="60"/>
        <v>2.6590000000000055E-5</v>
      </c>
      <c r="Q313" s="25">
        <f t="shared" si="61"/>
        <v>6.1236770000000127E-4</v>
      </c>
      <c r="R313" s="25">
        <v>4.1900000000000001E-3</v>
      </c>
      <c r="S313" s="25">
        <f t="shared" si="62"/>
        <v>2.5300000000000001E-3</v>
      </c>
      <c r="T313" s="25"/>
      <c r="U313" s="25">
        <f t="shared" si="63"/>
        <v>3.1229000000000022E-4</v>
      </c>
      <c r="V313" s="25">
        <f t="shared" si="64"/>
        <v>7.1920387000000054E-3</v>
      </c>
      <c r="W313" s="25">
        <v>3.3300000000000001E-3</v>
      </c>
      <c r="X313" s="25">
        <f t="shared" si="54"/>
        <v>1.66E-3</v>
      </c>
    </row>
    <row r="314" spans="1:24" s="15" customFormat="1">
      <c r="A314" s="18">
        <v>562</v>
      </c>
      <c r="B314" s="25">
        <v>2.0000000000000002E-5</v>
      </c>
      <c r="C314" s="25">
        <v>3.7100000000000002E-3</v>
      </c>
      <c r="D314" s="25">
        <f t="shared" si="52"/>
        <v>2.5450000000000004E-3</v>
      </c>
      <c r="E314" s="25"/>
      <c r="F314" s="25">
        <f t="shared" si="55"/>
        <v>9.5169000000000048E-4</v>
      </c>
      <c r="G314" s="25">
        <f t="shared" si="56"/>
        <v>2.1917420700000013E-2</v>
      </c>
      <c r="H314" s="25">
        <v>6.8700000000000002E-3</v>
      </c>
      <c r="I314" s="25">
        <f t="shared" si="53"/>
        <v>5.705E-3</v>
      </c>
      <c r="J314" s="25"/>
      <c r="K314" s="25">
        <f t="shared" si="57"/>
        <v>1.3288900000000001E-3</v>
      </c>
      <c r="L314" s="25">
        <f t="shared" si="58"/>
        <v>3.0604336700000005E-2</v>
      </c>
      <c r="M314" s="25">
        <v>2.5799999999999998E-3</v>
      </c>
      <c r="N314" s="25">
        <f t="shared" si="59"/>
        <v>1.4149999999999998E-3</v>
      </c>
      <c r="O314" s="25"/>
      <c r="P314" s="25">
        <f t="shared" si="60"/>
        <v>5.8158999999999978E-4</v>
      </c>
      <c r="Q314" s="25">
        <f t="shared" si="61"/>
        <v>1.3394017699999995E-2</v>
      </c>
      <c r="R314" s="25">
        <v>3.5200000000000001E-3</v>
      </c>
      <c r="S314" s="25">
        <f t="shared" si="62"/>
        <v>2.3550000000000003E-3</v>
      </c>
      <c r="T314" s="25"/>
      <c r="U314" s="25">
        <f t="shared" si="63"/>
        <v>1.3729000000000042E-4</v>
      </c>
      <c r="V314" s="25">
        <f t="shared" si="64"/>
        <v>3.1617887000000098E-3</v>
      </c>
      <c r="W314" s="25">
        <v>2.31E-3</v>
      </c>
      <c r="X314" s="25">
        <f t="shared" si="54"/>
        <v>1.165E-3</v>
      </c>
    </row>
    <row r="315" spans="1:24" s="15" customFormat="1">
      <c r="A315" s="18">
        <v>563</v>
      </c>
      <c r="B315" s="25">
        <v>-6.0000000000000002E-5</v>
      </c>
      <c r="C315" s="25">
        <v>3.0999999999999999E-3</v>
      </c>
      <c r="D315" s="25">
        <f t="shared" si="52"/>
        <v>1.645E-3</v>
      </c>
      <c r="E315" s="25"/>
      <c r="F315" s="25">
        <f t="shared" si="55"/>
        <v>5.1690000000000069E-5</v>
      </c>
      <c r="G315" s="25">
        <f t="shared" si="56"/>
        <v>1.1904207000000017E-3</v>
      </c>
      <c r="H315" s="25">
        <v>6.3600000000000002E-3</v>
      </c>
      <c r="I315" s="25">
        <f t="shared" si="53"/>
        <v>4.9050000000000005E-3</v>
      </c>
      <c r="J315" s="25"/>
      <c r="K315" s="25">
        <f t="shared" si="57"/>
        <v>5.2889000000000061E-4</v>
      </c>
      <c r="L315" s="25">
        <f t="shared" si="58"/>
        <v>1.2180336700000014E-2</v>
      </c>
      <c r="M315" s="25">
        <v>2.4499999999999999E-3</v>
      </c>
      <c r="N315" s="25">
        <f t="shared" si="59"/>
        <v>9.9500000000000001E-4</v>
      </c>
      <c r="O315" s="25"/>
      <c r="P315" s="25">
        <f t="shared" si="60"/>
        <v>1.6158999999999998E-4</v>
      </c>
      <c r="Q315" s="25">
        <f t="shared" si="61"/>
        <v>3.7214176999999997E-3</v>
      </c>
      <c r="R315" s="25">
        <v>4.0099999999999997E-3</v>
      </c>
      <c r="S315" s="25">
        <f t="shared" si="62"/>
        <v>2.555E-3</v>
      </c>
      <c r="T315" s="25"/>
      <c r="U315" s="25">
        <f t="shared" si="63"/>
        <v>3.3729000000000007E-4</v>
      </c>
      <c r="V315" s="25">
        <f t="shared" si="64"/>
        <v>7.7677887000000018E-3</v>
      </c>
      <c r="W315" s="25">
        <v>2.97E-3</v>
      </c>
      <c r="X315" s="25">
        <f t="shared" si="54"/>
        <v>1.4549999999999999E-3</v>
      </c>
    </row>
    <row r="316" spans="1:24" s="15" customFormat="1">
      <c r="A316" s="18">
        <v>564</v>
      </c>
      <c r="B316" s="25">
        <v>3.0000000000000001E-5</v>
      </c>
      <c r="C316" s="25">
        <v>3.5599999999999998E-3</v>
      </c>
      <c r="D316" s="25">
        <f t="shared" si="52"/>
        <v>2.3299999999999996E-3</v>
      </c>
      <c r="E316" s="25"/>
      <c r="F316" s="25">
        <f t="shared" si="55"/>
        <v>7.366899999999997E-4</v>
      </c>
      <c r="G316" s="25">
        <f t="shared" si="56"/>
        <v>1.6965970699999992E-2</v>
      </c>
      <c r="H316" s="25">
        <v>6.8700000000000002E-3</v>
      </c>
      <c r="I316" s="25">
        <f t="shared" si="53"/>
        <v>5.64E-3</v>
      </c>
      <c r="J316" s="25"/>
      <c r="K316" s="25">
        <f t="shared" si="57"/>
        <v>1.2638900000000002E-3</v>
      </c>
      <c r="L316" s="25">
        <f t="shared" si="58"/>
        <v>2.9107386700000005E-2</v>
      </c>
      <c r="M316" s="25">
        <v>2.5999999999999999E-3</v>
      </c>
      <c r="N316" s="25">
        <f t="shared" si="59"/>
        <v>1.3699999999999999E-3</v>
      </c>
      <c r="O316" s="25"/>
      <c r="P316" s="25">
        <f t="shared" si="60"/>
        <v>5.3658999999999988E-4</v>
      </c>
      <c r="Q316" s="25">
        <f t="shared" si="61"/>
        <v>1.2357667699999998E-2</v>
      </c>
      <c r="R316" s="25">
        <v>3.5899999999999999E-3</v>
      </c>
      <c r="S316" s="25">
        <f t="shared" si="62"/>
        <v>2.3600000000000001E-3</v>
      </c>
      <c r="T316" s="25"/>
      <c r="U316" s="25">
        <f t="shared" si="63"/>
        <v>1.4229000000000021E-4</v>
      </c>
      <c r="V316" s="25">
        <f t="shared" si="64"/>
        <v>3.2769387000000051E-3</v>
      </c>
      <c r="W316" s="25">
        <v>2.4299999999999999E-3</v>
      </c>
      <c r="X316" s="25">
        <f t="shared" si="54"/>
        <v>1.23E-3</v>
      </c>
    </row>
    <row r="317" spans="1:24" s="15" customFormat="1">
      <c r="A317" s="18">
        <v>565</v>
      </c>
      <c r="B317" s="25">
        <v>1.0000000000000001E-5</v>
      </c>
      <c r="C317" s="25">
        <v>2.9099999999999998E-3</v>
      </c>
      <c r="D317" s="25">
        <f t="shared" si="52"/>
        <v>1.4049999999999998E-3</v>
      </c>
      <c r="E317" s="25"/>
      <c r="F317" s="25">
        <f t="shared" si="55"/>
        <v>-1.8831000000000013E-4</v>
      </c>
      <c r="G317" s="25">
        <f t="shared" si="56"/>
        <v>-4.3367793000000029E-3</v>
      </c>
      <c r="H317" s="25">
        <v>6.2700000000000004E-3</v>
      </c>
      <c r="I317" s="25">
        <f t="shared" si="53"/>
        <v>4.7650000000000001E-3</v>
      </c>
      <c r="J317" s="25"/>
      <c r="K317" s="25">
        <f t="shared" si="57"/>
        <v>3.8889000000000024E-4</v>
      </c>
      <c r="L317" s="25">
        <f t="shared" si="58"/>
        <v>8.9561367000000058E-3</v>
      </c>
      <c r="M317" s="25">
        <v>2.5999999999999999E-3</v>
      </c>
      <c r="N317" s="25">
        <f t="shared" si="59"/>
        <v>1.0949999999999998E-3</v>
      </c>
      <c r="O317" s="25"/>
      <c r="P317" s="25">
        <f t="shared" si="60"/>
        <v>2.615899999999998E-4</v>
      </c>
      <c r="Q317" s="25">
        <f t="shared" si="61"/>
        <v>6.0244176999999961E-3</v>
      </c>
      <c r="R317" s="25">
        <v>4.2199999999999998E-3</v>
      </c>
      <c r="S317" s="25">
        <f t="shared" si="62"/>
        <v>2.7149999999999995E-3</v>
      </c>
      <c r="T317" s="25"/>
      <c r="U317" s="25">
        <f t="shared" si="63"/>
        <v>4.9728999999999962E-4</v>
      </c>
      <c r="V317" s="25">
        <f t="shared" si="64"/>
        <v>1.1452588699999992E-2</v>
      </c>
      <c r="W317" s="25">
        <v>3.0000000000000001E-3</v>
      </c>
      <c r="X317" s="25">
        <f t="shared" si="54"/>
        <v>1.505E-3</v>
      </c>
    </row>
    <row r="318" spans="1:24" s="15" customFormat="1">
      <c r="A318" s="18">
        <v>566</v>
      </c>
      <c r="B318" s="25">
        <v>8.0000000000000007E-5</v>
      </c>
      <c r="C318" s="25">
        <v>3.3700000000000002E-3</v>
      </c>
      <c r="D318" s="25">
        <f t="shared" si="52"/>
        <v>2.0950000000000001E-3</v>
      </c>
      <c r="E318" s="25"/>
      <c r="F318" s="25">
        <f t="shared" si="55"/>
        <v>5.0169000000000017E-4</v>
      </c>
      <c r="G318" s="25">
        <f t="shared" si="56"/>
        <v>1.1553920700000005E-2</v>
      </c>
      <c r="H318" s="25">
        <v>6.7999999999999996E-3</v>
      </c>
      <c r="I318" s="25">
        <f t="shared" si="53"/>
        <v>5.5249999999999995E-3</v>
      </c>
      <c r="J318" s="25"/>
      <c r="K318" s="25">
        <f t="shared" si="57"/>
        <v>1.1488899999999996E-3</v>
      </c>
      <c r="L318" s="25">
        <f t="shared" si="58"/>
        <v>2.6458936699999994E-2</v>
      </c>
      <c r="M318" s="25">
        <v>2.5100000000000001E-3</v>
      </c>
      <c r="N318" s="25">
        <f t="shared" si="59"/>
        <v>1.235E-3</v>
      </c>
      <c r="O318" s="25"/>
      <c r="P318" s="25">
        <f t="shared" si="60"/>
        <v>4.0158999999999995E-4</v>
      </c>
      <c r="Q318" s="25">
        <f t="shared" si="61"/>
        <v>9.2486176999999996E-3</v>
      </c>
      <c r="R318" s="25">
        <v>3.5400000000000002E-3</v>
      </c>
      <c r="S318" s="25">
        <f t="shared" si="62"/>
        <v>2.2650000000000001E-3</v>
      </c>
      <c r="T318" s="25"/>
      <c r="U318" s="25">
        <f t="shared" si="63"/>
        <v>4.7290000000000179E-5</v>
      </c>
      <c r="V318" s="25">
        <f t="shared" si="64"/>
        <v>1.0890887000000041E-3</v>
      </c>
      <c r="W318" s="25">
        <v>2.47E-3</v>
      </c>
      <c r="X318" s="25">
        <f t="shared" si="54"/>
        <v>1.2750000000000001E-3</v>
      </c>
    </row>
    <row r="319" spans="1:24" s="15" customFormat="1">
      <c r="A319" s="18">
        <v>567</v>
      </c>
      <c r="B319" s="25">
        <v>2.0000000000000002E-5</v>
      </c>
      <c r="C319" s="25">
        <v>3.0400000000000002E-3</v>
      </c>
      <c r="D319" s="25">
        <f t="shared" si="52"/>
        <v>1.6000000000000001E-3</v>
      </c>
      <c r="E319" s="25"/>
      <c r="F319" s="25">
        <f t="shared" si="55"/>
        <v>6.690000000000168E-6</v>
      </c>
      <c r="G319" s="25">
        <f t="shared" si="56"/>
        <v>1.5407070000000386E-4</v>
      </c>
      <c r="H319" s="25">
        <v>6.4400000000000004E-3</v>
      </c>
      <c r="I319" s="25">
        <f t="shared" si="53"/>
        <v>5.0000000000000001E-3</v>
      </c>
      <c r="J319" s="25"/>
      <c r="K319" s="25">
        <f t="shared" si="57"/>
        <v>6.2389000000000021E-4</v>
      </c>
      <c r="L319" s="25">
        <f t="shared" si="58"/>
        <v>1.4368186700000006E-2</v>
      </c>
      <c r="M319" s="25">
        <v>2.5000000000000001E-3</v>
      </c>
      <c r="N319" s="25">
        <f t="shared" si="59"/>
        <v>1.06E-3</v>
      </c>
      <c r="O319" s="25"/>
      <c r="P319" s="25">
        <f t="shared" si="60"/>
        <v>2.2658999999999993E-4</v>
      </c>
      <c r="Q319" s="25">
        <f t="shared" si="61"/>
        <v>5.2183676999999987E-3</v>
      </c>
      <c r="R319" s="25">
        <v>3.8700000000000002E-3</v>
      </c>
      <c r="S319" s="25">
        <f t="shared" si="62"/>
        <v>2.4299999999999999E-3</v>
      </c>
      <c r="T319" s="25"/>
      <c r="U319" s="25">
        <f t="shared" si="63"/>
        <v>2.1228999999999996E-4</v>
      </c>
      <c r="V319" s="25">
        <f t="shared" si="64"/>
        <v>4.889038699999999E-3</v>
      </c>
      <c r="W319" s="25">
        <v>2.8600000000000001E-3</v>
      </c>
      <c r="X319" s="25">
        <f t="shared" si="54"/>
        <v>1.4400000000000001E-3</v>
      </c>
    </row>
    <row r="320" spans="1:24" s="15" customFormat="1">
      <c r="A320" s="18">
        <v>568</v>
      </c>
      <c r="B320" s="25">
        <v>5.0000000000000002E-5</v>
      </c>
      <c r="C320" s="25">
        <v>3.5200000000000001E-3</v>
      </c>
      <c r="D320" s="25">
        <f t="shared" si="52"/>
        <v>2.1850000000000003E-3</v>
      </c>
      <c r="E320" s="25"/>
      <c r="F320" s="25">
        <f t="shared" si="55"/>
        <v>5.916900000000004E-4</v>
      </c>
      <c r="G320" s="25">
        <f t="shared" si="56"/>
        <v>1.362662070000001E-2</v>
      </c>
      <c r="H320" s="25">
        <v>6.7799999999999996E-3</v>
      </c>
      <c r="I320" s="25">
        <f t="shared" si="53"/>
        <v>5.4449999999999993E-3</v>
      </c>
      <c r="J320" s="25"/>
      <c r="K320" s="25">
        <f t="shared" si="57"/>
        <v>1.0688899999999994E-3</v>
      </c>
      <c r="L320" s="25">
        <f t="shared" si="58"/>
        <v>2.4616536699999986E-2</v>
      </c>
      <c r="M320" s="25">
        <v>2.5999999999999999E-3</v>
      </c>
      <c r="N320" s="25">
        <f t="shared" si="59"/>
        <v>1.2649999999999998E-3</v>
      </c>
      <c r="O320" s="25"/>
      <c r="P320" s="25">
        <f t="shared" si="60"/>
        <v>4.3158999999999982E-4</v>
      </c>
      <c r="Q320" s="25">
        <f t="shared" si="61"/>
        <v>9.9395176999999956E-3</v>
      </c>
      <c r="R320" s="25">
        <v>3.4099999999999998E-3</v>
      </c>
      <c r="S320" s="25">
        <f t="shared" si="62"/>
        <v>2.0749999999999996E-3</v>
      </c>
      <c r="T320" s="25"/>
      <c r="U320" s="25">
        <f t="shared" si="63"/>
        <v>-1.4271000000000032E-4</v>
      </c>
      <c r="V320" s="25">
        <f t="shared" si="64"/>
        <v>-3.2866113000000075E-3</v>
      </c>
      <c r="W320" s="25">
        <v>2.6199999999999999E-3</v>
      </c>
      <c r="X320" s="25">
        <f t="shared" si="54"/>
        <v>1.335E-3</v>
      </c>
    </row>
    <row r="321" spans="1:24" s="15" customFormat="1">
      <c r="A321" s="18">
        <v>569</v>
      </c>
      <c r="B321" s="25">
        <v>8.0000000000000007E-5</v>
      </c>
      <c r="C321" s="25">
        <v>3.1800000000000001E-3</v>
      </c>
      <c r="D321" s="25">
        <f t="shared" si="52"/>
        <v>1.7149999999999999E-3</v>
      </c>
      <c r="E321" s="25"/>
      <c r="F321" s="25">
        <f t="shared" si="55"/>
        <v>1.2169000000000004E-4</v>
      </c>
      <c r="G321" s="25">
        <f t="shared" si="56"/>
        <v>2.8025207000000009E-3</v>
      </c>
      <c r="H321" s="25">
        <v>6.4599999999999996E-3</v>
      </c>
      <c r="I321" s="25">
        <f t="shared" si="53"/>
        <v>4.9949999999999994E-3</v>
      </c>
      <c r="J321" s="25"/>
      <c r="K321" s="25">
        <f t="shared" si="57"/>
        <v>6.1888999999999954E-4</v>
      </c>
      <c r="L321" s="25">
        <f t="shared" si="58"/>
        <v>1.425303669999999E-2</v>
      </c>
      <c r="M321" s="25">
        <v>2.5000000000000001E-3</v>
      </c>
      <c r="N321" s="25">
        <f t="shared" si="59"/>
        <v>1.0349999999999999E-3</v>
      </c>
      <c r="O321" s="25"/>
      <c r="P321" s="25">
        <f t="shared" si="60"/>
        <v>2.0158999999999986E-4</v>
      </c>
      <c r="Q321" s="25">
        <f t="shared" si="61"/>
        <v>4.6426176999999971E-3</v>
      </c>
      <c r="R321" s="25">
        <v>3.8600000000000001E-3</v>
      </c>
      <c r="S321" s="25">
        <f t="shared" si="62"/>
        <v>2.395E-3</v>
      </c>
      <c r="T321" s="25"/>
      <c r="U321" s="25">
        <f t="shared" si="63"/>
        <v>1.7729000000000009E-4</v>
      </c>
      <c r="V321" s="25">
        <f t="shared" si="64"/>
        <v>4.0829887000000025E-3</v>
      </c>
      <c r="W321" s="25">
        <v>2.8500000000000001E-3</v>
      </c>
      <c r="X321" s="25">
        <f t="shared" si="54"/>
        <v>1.4650000000000002E-3</v>
      </c>
    </row>
    <row r="322" spans="1:24" s="15" customFormat="1">
      <c r="A322" s="18">
        <v>570</v>
      </c>
      <c r="B322" s="25">
        <v>0</v>
      </c>
      <c r="C322" s="25">
        <v>3.5500000000000002E-3</v>
      </c>
      <c r="D322" s="25">
        <f t="shared" ref="D322:D385" si="65">C322-X322</f>
        <v>2.3350000000000003E-3</v>
      </c>
      <c r="E322" s="25"/>
      <c r="F322" s="25">
        <f t="shared" si="55"/>
        <v>7.4169000000000036E-4</v>
      </c>
      <c r="G322" s="25">
        <f t="shared" si="56"/>
        <v>1.7081120700000008E-2</v>
      </c>
      <c r="H322" s="25">
        <v>6.77E-3</v>
      </c>
      <c r="I322" s="25">
        <f t="shared" ref="I322:I385" si="66">H322-X322</f>
        <v>5.555E-3</v>
      </c>
      <c r="J322" s="25"/>
      <c r="K322" s="25">
        <f t="shared" si="57"/>
        <v>1.1788900000000001E-3</v>
      </c>
      <c r="L322" s="25">
        <f t="shared" si="58"/>
        <v>2.7149836700000006E-2</v>
      </c>
      <c r="M322" s="25">
        <v>2.3700000000000001E-3</v>
      </c>
      <c r="N322" s="25">
        <f t="shared" si="59"/>
        <v>1.1550000000000002E-3</v>
      </c>
      <c r="O322" s="25"/>
      <c r="P322" s="25">
        <f t="shared" si="60"/>
        <v>3.2159000000000018E-4</v>
      </c>
      <c r="Q322" s="25">
        <f t="shared" si="61"/>
        <v>7.4062177000000047E-3</v>
      </c>
      <c r="R322" s="25">
        <v>3.5100000000000001E-3</v>
      </c>
      <c r="S322" s="25">
        <f t="shared" si="62"/>
        <v>2.2950000000000002E-3</v>
      </c>
      <c r="T322" s="25"/>
      <c r="U322" s="25">
        <f t="shared" si="63"/>
        <v>7.7290000000000258E-5</v>
      </c>
      <c r="V322" s="25">
        <f t="shared" si="64"/>
        <v>1.779988700000006E-3</v>
      </c>
      <c r="W322" s="25">
        <v>2.4299999999999999E-3</v>
      </c>
      <c r="X322" s="25">
        <f t="shared" ref="X322:X385" si="67">(B322+W322)/2</f>
        <v>1.2149999999999999E-3</v>
      </c>
    </row>
    <row r="323" spans="1:24" s="15" customFormat="1">
      <c r="A323" s="18">
        <v>571</v>
      </c>
      <c r="B323" s="25">
        <v>-2.0000000000000002E-5</v>
      </c>
      <c r="C323" s="25">
        <v>3.0599999999999998E-3</v>
      </c>
      <c r="D323" s="25">
        <f t="shared" si="65"/>
        <v>1.6249999999999997E-3</v>
      </c>
      <c r="E323" s="25"/>
      <c r="F323" s="25">
        <f t="shared" ref="F323:F351" si="68">D323-0.00159331</f>
        <v>3.16899999999998E-5</v>
      </c>
      <c r="G323" s="25">
        <f t="shared" ref="G323:G351" si="69">F323*23.03</f>
        <v>7.2982069999999542E-4</v>
      </c>
      <c r="H323" s="25">
        <v>6.2500000000000003E-3</v>
      </c>
      <c r="I323" s="25">
        <f t="shared" si="66"/>
        <v>4.8149999999999998E-3</v>
      </c>
      <c r="J323" s="25"/>
      <c r="K323" s="25">
        <f t="shared" ref="K323:K351" si="70">I323-0.00437611</f>
        <v>4.3888999999999994E-4</v>
      </c>
      <c r="L323" s="25">
        <f t="shared" ref="L323:L351" si="71">K323*23.03</f>
        <v>1.0107636699999999E-2</v>
      </c>
      <c r="M323" s="25">
        <v>2.4499999999999999E-3</v>
      </c>
      <c r="N323" s="25">
        <f t="shared" ref="N323:N386" si="72">M323-X323</f>
        <v>1.0149999999999998E-3</v>
      </c>
      <c r="O323" s="25"/>
      <c r="P323" s="25">
        <f t="shared" ref="P323:P351" si="73">N323-0.00083341</f>
        <v>1.8158999999999981E-4</v>
      </c>
      <c r="Q323" s="25">
        <f t="shared" ref="Q323:Q351" si="74">P323*23.03</f>
        <v>4.182017699999996E-3</v>
      </c>
      <c r="R323" s="25">
        <v>3.8500000000000001E-3</v>
      </c>
      <c r="S323" s="25">
        <f t="shared" ref="S323:S386" si="75">R323-X323</f>
        <v>2.415E-3</v>
      </c>
      <c r="T323" s="25"/>
      <c r="U323" s="25">
        <f t="shared" ref="U323:U351" si="76">S323-0.00221771</f>
        <v>1.9729000000000014E-4</v>
      </c>
      <c r="V323" s="25">
        <f t="shared" ref="V323:V351" si="77">U323*23.03</f>
        <v>4.5435887000000036E-3</v>
      </c>
      <c r="W323" s="25">
        <v>2.8900000000000002E-3</v>
      </c>
      <c r="X323" s="25">
        <f t="shared" si="67"/>
        <v>1.4350000000000001E-3</v>
      </c>
    </row>
    <row r="324" spans="1:24" s="15" customFormat="1">
      <c r="A324" s="18">
        <v>572</v>
      </c>
      <c r="B324" s="25">
        <v>5.0000000000000002E-5</v>
      </c>
      <c r="C324" s="25">
        <v>3.2799999999999999E-3</v>
      </c>
      <c r="D324" s="25">
        <f t="shared" si="65"/>
        <v>1.9949999999999998E-3</v>
      </c>
      <c r="E324" s="25"/>
      <c r="F324" s="25">
        <f t="shared" si="68"/>
        <v>4.016899999999999E-4</v>
      </c>
      <c r="G324" s="25">
        <f t="shared" si="69"/>
        <v>9.2509206999999982E-3</v>
      </c>
      <c r="H324" s="25">
        <v>6.5799999999999999E-3</v>
      </c>
      <c r="I324" s="25">
        <f t="shared" si="66"/>
        <v>5.2949999999999994E-3</v>
      </c>
      <c r="J324" s="25"/>
      <c r="K324" s="25">
        <f t="shared" si="70"/>
        <v>9.1888999999999946E-4</v>
      </c>
      <c r="L324" s="25">
        <f t="shared" si="71"/>
        <v>2.1162036699999987E-2</v>
      </c>
      <c r="M324" s="25">
        <v>2.32E-3</v>
      </c>
      <c r="N324" s="25">
        <f t="shared" si="72"/>
        <v>1.0349999999999999E-3</v>
      </c>
      <c r="O324" s="25"/>
      <c r="P324" s="25">
        <f t="shared" si="73"/>
        <v>2.0158999999999986E-4</v>
      </c>
      <c r="Q324" s="25">
        <f t="shared" si="74"/>
        <v>4.6426176999999971E-3</v>
      </c>
      <c r="R324" s="25">
        <v>3.31E-3</v>
      </c>
      <c r="S324" s="25">
        <f t="shared" si="75"/>
        <v>2.0249999999999999E-3</v>
      </c>
      <c r="T324" s="25"/>
      <c r="U324" s="25">
        <f t="shared" si="76"/>
        <v>-1.9271000000000002E-4</v>
      </c>
      <c r="V324" s="25">
        <f t="shared" si="77"/>
        <v>-4.4381113000000003E-3</v>
      </c>
      <c r="W324" s="25">
        <v>2.5200000000000001E-3</v>
      </c>
      <c r="X324" s="25">
        <f t="shared" si="67"/>
        <v>1.2850000000000001E-3</v>
      </c>
    </row>
    <row r="325" spans="1:24" s="15" customFormat="1">
      <c r="A325" s="18">
        <v>573</v>
      </c>
      <c r="B325" s="25">
        <v>-1.8000000000000001E-4</v>
      </c>
      <c r="C325" s="25">
        <v>3.1199999999999999E-3</v>
      </c>
      <c r="D325" s="25">
        <f t="shared" si="65"/>
        <v>1.8E-3</v>
      </c>
      <c r="E325" s="25"/>
      <c r="F325" s="25">
        <f t="shared" si="68"/>
        <v>2.0669000000000004E-4</v>
      </c>
      <c r="G325" s="25">
        <f t="shared" si="69"/>
        <v>4.7600707000000015E-3</v>
      </c>
      <c r="H325" s="25">
        <v>6.3099999999999996E-3</v>
      </c>
      <c r="I325" s="25">
        <f t="shared" si="66"/>
        <v>4.9899999999999996E-3</v>
      </c>
      <c r="J325" s="25"/>
      <c r="K325" s="25">
        <f t="shared" si="70"/>
        <v>6.1388999999999975E-4</v>
      </c>
      <c r="L325" s="25">
        <f t="shared" si="71"/>
        <v>1.4137886699999994E-2</v>
      </c>
      <c r="M325" s="25">
        <v>2.5400000000000002E-3</v>
      </c>
      <c r="N325" s="25">
        <f t="shared" si="72"/>
        <v>1.2200000000000002E-3</v>
      </c>
      <c r="O325" s="25"/>
      <c r="P325" s="25">
        <f t="shared" si="73"/>
        <v>3.8659000000000013E-4</v>
      </c>
      <c r="Q325" s="25">
        <f t="shared" si="74"/>
        <v>8.9031677000000042E-3</v>
      </c>
      <c r="R325" s="25">
        <v>3.96E-3</v>
      </c>
      <c r="S325" s="25">
        <f t="shared" si="75"/>
        <v>2.64E-3</v>
      </c>
      <c r="T325" s="25"/>
      <c r="U325" s="25">
        <f t="shared" si="76"/>
        <v>4.2229000000000008E-4</v>
      </c>
      <c r="V325" s="25">
        <f t="shared" si="77"/>
        <v>9.7253387000000024E-3</v>
      </c>
      <c r="W325" s="25">
        <v>2.82E-3</v>
      </c>
      <c r="X325" s="25">
        <f t="shared" si="67"/>
        <v>1.32E-3</v>
      </c>
    </row>
    <row r="326" spans="1:24" s="15" customFormat="1">
      <c r="A326" s="18">
        <v>574</v>
      </c>
      <c r="B326" s="25">
        <v>1.9000000000000001E-4</v>
      </c>
      <c r="C326" s="25">
        <v>3.5100000000000001E-3</v>
      </c>
      <c r="D326" s="25">
        <f t="shared" si="65"/>
        <v>2.1650000000000003E-3</v>
      </c>
      <c r="E326" s="25"/>
      <c r="F326" s="25">
        <f t="shared" si="68"/>
        <v>5.7169000000000035E-4</v>
      </c>
      <c r="G326" s="25">
        <f t="shared" si="69"/>
        <v>1.3166020700000008E-2</v>
      </c>
      <c r="H326" s="25">
        <v>6.7799999999999996E-3</v>
      </c>
      <c r="I326" s="25">
        <f t="shared" si="66"/>
        <v>5.4349999999999997E-3</v>
      </c>
      <c r="J326" s="25"/>
      <c r="K326" s="25">
        <f t="shared" si="70"/>
        <v>1.0588899999999998E-3</v>
      </c>
      <c r="L326" s="25">
        <f t="shared" si="71"/>
        <v>2.4386236699999998E-2</v>
      </c>
      <c r="M326" s="25">
        <v>2.4199999999999998E-3</v>
      </c>
      <c r="N326" s="25">
        <f t="shared" si="72"/>
        <v>1.0749999999999998E-3</v>
      </c>
      <c r="O326" s="25"/>
      <c r="P326" s="25">
        <f t="shared" si="73"/>
        <v>2.4158999999999975E-4</v>
      </c>
      <c r="Q326" s="25">
        <f t="shared" si="74"/>
        <v>5.5638176999999941E-3</v>
      </c>
      <c r="R326" s="25">
        <v>3.46E-3</v>
      </c>
      <c r="S326" s="25">
        <f t="shared" si="75"/>
        <v>2.1149999999999997E-3</v>
      </c>
      <c r="T326" s="25"/>
      <c r="U326" s="25">
        <f t="shared" si="76"/>
        <v>-1.0271000000000021E-4</v>
      </c>
      <c r="V326" s="25">
        <f t="shared" si="77"/>
        <v>-2.3654113000000049E-3</v>
      </c>
      <c r="W326" s="25">
        <v>2.5000000000000001E-3</v>
      </c>
      <c r="X326" s="25">
        <f t="shared" si="67"/>
        <v>1.3450000000000001E-3</v>
      </c>
    </row>
    <row r="327" spans="1:24" s="15" customFormat="1">
      <c r="A327" s="18">
        <v>575</v>
      </c>
      <c r="B327" s="25">
        <v>-1.3999999999999999E-4</v>
      </c>
      <c r="C327" s="25">
        <v>3.0699999999999998E-3</v>
      </c>
      <c r="D327" s="25">
        <f t="shared" si="65"/>
        <v>1.7599999999999998E-3</v>
      </c>
      <c r="E327" s="25"/>
      <c r="F327" s="25">
        <f t="shared" si="68"/>
        <v>1.6668999999999994E-4</v>
      </c>
      <c r="G327" s="25">
        <f t="shared" si="69"/>
        <v>3.8388706999999988E-3</v>
      </c>
      <c r="H327" s="25">
        <v>6.2399999999999999E-3</v>
      </c>
      <c r="I327" s="25">
        <f t="shared" si="66"/>
        <v>4.9300000000000004E-3</v>
      </c>
      <c r="J327" s="25"/>
      <c r="K327" s="25">
        <f t="shared" si="70"/>
        <v>5.5389000000000046E-4</v>
      </c>
      <c r="L327" s="25">
        <f t="shared" si="71"/>
        <v>1.2756086700000011E-2</v>
      </c>
      <c r="M327" s="25">
        <v>2.3900000000000002E-3</v>
      </c>
      <c r="N327" s="25">
        <f t="shared" si="72"/>
        <v>1.0800000000000002E-3</v>
      </c>
      <c r="O327" s="25"/>
      <c r="P327" s="25">
        <f t="shared" si="73"/>
        <v>2.465900000000002E-4</v>
      </c>
      <c r="Q327" s="25">
        <f t="shared" si="74"/>
        <v>5.6789677000000051E-3</v>
      </c>
      <c r="R327" s="25">
        <v>3.8700000000000002E-3</v>
      </c>
      <c r="S327" s="25">
        <f t="shared" si="75"/>
        <v>2.5600000000000002E-3</v>
      </c>
      <c r="T327" s="25"/>
      <c r="U327" s="25">
        <f t="shared" si="76"/>
        <v>3.422900000000003E-4</v>
      </c>
      <c r="V327" s="25">
        <f t="shared" si="77"/>
        <v>7.8829387000000067E-3</v>
      </c>
      <c r="W327" s="25">
        <v>2.7599999999999999E-3</v>
      </c>
      <c r="X327" s="25">
        <f t="shared" si="67"/>
        <v>1.31E-3</v>
      </c>
    </row>
    <row r="328" spans="1:24" s="15" customFormat="1">
      <c r="A328" s="18">
        <v>576</v>
      </c>
      <c r="B328" s="25">
        <v>1.3999999999999999E-4</v>
      </c>
      <c r="C328" s="25">
        <v>3.3400000000000001E-3</v>
      </c>
      <c r="D328" s="25">
        <f t="shared" si="65"/>
        <v>2E-3</v>
      </c>
      <c r="E328" s="25"/>
      <c r="F328" s="25">
        <f t="shared" si="68"/>
        <v>4.0669000000000013E-4</v>
      </c>
      <c r="G328" s="25">
        <f t="shared" si="69"/>
        <v>9.3660707000000031E-3</v>
      </c>
      <c r="H328" s="25">
        <v>6.6899999999999998E-3</v>
      </c>
      <c r="I328" s="25">
        <f t="shared" si="66"/>
        <v>5.3499999999999997E-3</v>
      </c>
      <c r="J328" s="25"/>
      <c r="K328" s="25">
        <f t="shared" si="70"/>
        <v>9.7388999999999983E-4</v>
      </c>
      <c r="L328" s="25">
        <f t="shared" si="71"/>
        <v>2.2428686699999999E-2</v>
      </c>
      <c r="M328" s="25">
        <v>2.33E-3</v>
      </c>
      <c r="N328" s="25">
        <f t="shared" si="72"/>
        <v>9.8999999999999999E-4</v>
      </c>
      <c r="O328" s="25"/>
      <c r="P328" s="25">
        <f t="shared" si="73"/>
        <v>1.5658999999999996E-4</v>
      </c>
      <c r="Q328" s="25">
        <f t="shared" si="74"/>
        <v>3.6062676999999992E-3</v>
      </c>
      <c r="R328" s="25">
        <v>3.3899999999999998E-3</v>
      </c>
      <c r="S328" s="25">
        <f t="shared" si="75"/>
        <v>2.0499999999999997E-3</v>
      </c>
      <c r="T328" s="25"/>
      <c r="U328" s="25">
        <f t="shared" si="76"/>
        <v>-1.6771000000000017E-4</v>
      </c>
      <c r="V328" s="25">
        <f t="shared" si="77"/>
        <v>-3.8623613000000039E-3</v>
      </c>
      <c r="W328" s="25">
        <v>2.5400000000000002E-3</v>
      </c>
      <c r="X328" s="25">
        <f t="shared" si="67"/>
        <v>1.34E-3</v>
      </c>
    </row>
    <row r="329" spans="1:24" s="15" customFormat="1">
      <c r="A329" s="18">
        <v>577</v>
      </c>
      <c r="B329" s="25">
        <v>-6.0000000000000002E-5</v>
      </c>
      <c r="C329" s="25">
        <v>3.1099999999999999E-3</v>
      </c>
      <c r="D329" s="25">
        <f t="shared" si="65"/>
        <v>1.7600000000000001E-3</v>
      </c>
      <c r="E329" s="25"/>
      <c r="F329" s="25">
        <f t="shared" si="68"/>
        <v>1.6669000000000015E-4</v>
      </c>
      <c r="G329" s="25">
        <f t="shared" si="69"/>
        <v>3.8388707000000036E-3</v>
      </c>
      <c r="H329" s="25">
        <v>6.2599999999999999E-3</v>
      </c>
      <c r="I329" s="25">
        <f t="shared" si="66"/>
        <v>4.9100000000000003E-3</v>
      </c>
      <c r="J329" s="25"/>
      <c r="K329" s="25">
        <f t="shared" si="70"/>
        <v>5.3389000000000041E-4</v>
      </c>
      <c r="L329" s="25">
        <f t="shared" si="71"/>
        <v>1.2295486700000011E-2</v>
      </c>
      <c r="M329" s="25">
        <v>2.4499999999999999E-3</v>
      </c>
      <c r="N329" s="25">
        <f t="shared" si="72"/>
        <v>1.1000000000000001E-3</v>
      </c>
      <c r="O329" s="25"/>
      <c r="P329" s="25">
        <f t="shared" si="73"/>
        <v>2.6659000000000003E-4</v>
      </c>
      <c r="Q329" s="25">
        <f t="shared" si="74"/>
        <v>6.139567700000001E-3</v>
      </c>
      <c r="R329" s="25">
        <v>3.81E-3</v>
      </c>
      <c r="S329" s="25">
        <f t="shared" si="75"/>
        <v>2.4600000000000004E-3</v>
      </c>
      <c r="T329" s="25"/>
      <c r="U329" s="25">
        <f t="shared" si="76"/>
        <v>2.4229000000000047E-4</v>
      </c>
      <c r="V329" s="25">
        <f t="shared" si="77"/>
        <v>5.5799387000000115E-3</v>
      </c>
      <c r="W329" s="25">
        <v>2.7599999999999999E-3</v>
      </c>
      <c r="X329" s="25">
        <f t="shared" si="67"/>
        <v>1.3499999999999999E-3</v>
      </c>
    </row>
    <row r="330" spans="1:24" s="15" customFormat="1">
      <c r="A330" s="18">
        <v>578</v>
      </c>
      <c r="B330" s="25">
        <v>-1.0000000000000001E-5</v>
      </c>
      <c r="C330" s="25">
        <v>3.32E-3</v>
      </c>
      <c r="D330" s="25">
        <f t="shared" si="65"/>
        <v>2.1800000000000001E-3</v>
      </c>
      <c r="E330" s="25"/>
      <c r="F330" s="25">
        <f t="shared" si="68"/>
        <v>5.8669000000000017E-4</v>
      </c>
      <c r="G330" s="25">
        <f t="shared" si="69"/>
        <v>1.3511470700000005E-2</v>
      </c>
      <c r="H330" s="25">
        <v>6.5500000000000003E-3</v>
      </c>
      <c r="I330" s="25">
        <f t="shared" si="66"/>
        <v>5.4099999999999999E-3</v>
      </c>
      <c r="J330" s="25"/>
      <c r="K330" s="25">
        <f t="shared" si="70"/>
        <v>1.03389E-3</v>
      </c>
      <c r="L330" s="25">
        <f t="shared" si="71"/>
        <v>2.3810486700000001E-2</v>
      </c>
      <c r="M330" s="25">
        <v>2.3500000000000001E-3</v>
      </c>
      <c r="N330" s="25">
        <f t="shared" si="72"/>
        <v>1.2100000000000001E-3</v>
      </c>
      <c r="O330" s="25"/>
      <c r="P330" s="25">
        <f t="shared" si="73"/>
        <v>3.7659000000000011E-4</v>
      </c>
      <c r="Q330" s="25">
        <f t="shared" si="74"/>
        <v>8.6728677000000032E-3</v>
      </c>
      <c r="R330" s="25">
        <v>3.3500000000000001E-3</v>
      </c>
      <c r="S330" s="25">
        <f t="shared" si="75"/>
        <v>2.2100000000000002E-3</v>
      </c>
      <c r="T330" s="25"/>
      <c r="U330" s="25">
        <f t="shared" si="76"/>
        <v>-7.7099999999997483E-6</v>
      </c>
      <c r="V330" s="25">
        <f t="shared" si="77"/>
        <v>-1.7756129999999421E-4</v>
      </c>
      <c r="W330" s="25">
        <v>2.2899999999999999E-3</v>
      </c>
      <c r="X330" s="25">
        <f t="shared" si="67"/>
        <v>1.14E-3</v>
      </c>
    </row>
    <row r="331" spans="1:24" s="15" customFormat="1">
      <c r="A331" s="18">
        <v>579</v>
      </c>
      <c r="B331" s="25">
        <v>-5.0000000000000002E-5</v>
      </c>
      <c r="C331" s="25">
        <v>3.0999999999999999E-3</v>
      </c>
      <c r="D331" s="25">
        <f t="shared" si="65"/>
        <v>1.7949999999999999E-3</v>
      </c>
      <c r="E331" s="25"/>
      <c r="F331" s="25">
        <f t="shared" si="68"/>
        <v>2.0169000000000003E-4</v>
      </c>
      <c r="G331" s="25">
        <f t="shared" si="69"/>
        <v>4.644920700000001E-3</v>
      </c>
      <c r="H331" s="25">
        <v>6.1900000000000002E-3</v>
      </c>
      <c r="I331" s="25">
        <f t="shared" si="66"/>
        <v>4.8850000000000005E-3</v>
      </c>
      <c r="J331" s="25"/>
      <c r="K331" s="25">
        <f t="shared" si="70"/>
        <v>5.0889000000000056E-4</v>
      </c>
      <c r="L331" s="25">
        <f t="shared" si="71"/>
        <v>1.1719736700000014E-2</v>
      </c>
      <c r="M331" s="25">
        <v>2.4499999999999999E-3</v>
      </c>
      <c r="N331" s="25">
        <f t="shared" si="72"/>
        <v>1.145E-3</v>
      </c>
      <c r="O331" s="25"/>
      <c r="P331" s="25">
        <f t="shared" si="73"/>
        <v>3.1158999999999994E-4</v>
      </c>
      <c r="Q331" s="25">
        <f t="shared" si="74"/>
        <v>7.1759176999999985E-3</v>
      </c>
      <c r="R331" s="25">
        <v>3.7399999999999998E-3</v>
      </c>
      <c r="S331" s="25">
        <f t="shared" si="75"/>
        <v>2.4349999999999997E-3</v>
      </c>
      <c r="T331" s="25"/>
      <c r="U331" s="25">
        <f t="shared" si="76"/>
        <v>2.1728999999999976E-4</v>
      </c>
      <c r="V331" s="25">
        <f t="shared" si="77"/>
        <v>5.0041886999999943E-3</v>
      </c>
      <c r="W331" s="25">
        <v>2.66E-3</v>
      </c>
      <c r="X331" s="25">
        <f t="shared" si="67"/>
        <v>1.305E-3</v>
      </c>
    </row>
    <row r="332" spans="1:24" s="15" customFormat="1">
      <c r="A332" s="18">
        <v>580</v>
      </c>
      <c r="B332" s="25">
        <v>5.0000000000000002E-5</v>
      </c>
      <c r="C332" s="25">
        <v>3.14E-3</v>
      </c>
      <c r="D332" s="25">
        <f t="shared" si="65"/>
        <v>1.885E-3</v>
      </c>
      <c r="E332" s="25"/>
      <c r="F332" s="25">
        <f t="shared" si="68"/>
        <v>2.9169000000000005E-4</v>
      </c>
      <c r="G332" s="25">
        <f t="shared" si="69"/>
        <v>6.7176207000000012E-3</v>
      </c>
      <c r="H332" s="25">
        <v>6.6499999999999997E-3</v>
      </c>
      <c r="I332" s="25">
        <f t="shared" si="66"/>
        <v>5.3949999999999996E-3</v>
      </c>
      <c r="J332" s="25"/>
      <c r="K332" s="25">
        <f t="shared" si="70"/>
        <v>1.0188899999999997E-3</v>
      </c>
      <c r="L332" s="25">
        <f t="shared" si="71"/>
        <v>2.3465036699999994E-2</v>
      </c>
      <c r="M332" s="25">
        <v>2.16E-3</v>
      </c>
      <c r="N332" s="25">
        <f t="shared" si="72"/>
        <v>9.0499999999999999E-4</v>
      </c>
      <c r="O332" s="25"/>
      <c r="P332" s="25">
        <f t="shared" si="73"/>
        <v>7.1589999999999957E-5</v>
      </c>
      <c r="Q332" s="25">
        <f t="shared" si="74"/>
        <v>1.648717699999999E-3</v>
      </c>
      <c r="R332" s="25">
        <v>3.2799999999999999E-3</v>
      </c>
      <c r="S332" s="25">
        <f t="shared" si="75"/>
        <v>2.0249999999999999E-3</v>
      </c>
      <c r="T332" s="25"/>
      <c r="U332" s="25">
        <f t="shared" si="76"/>
        <v>-1.9271000000000002E-4</v>
      </c>
      <c r="V332" s="25">
        <f t="shared" si="77"/>
        <v>-4.4381113000000003E-3</v>
      </c>
      <c r="W332" s="25">
        <v>2.4599999999999999E-3</v>
      </c>
      <c r="X332" s="25">
        <f t="shared" si="67"/>
        <v>1.255E-3</v>
      </c>
    </row>
    <row r="333" spans="1:24" s="15" customFormat="1">
      <c r="A333" s="18">
        <v>581</v>
      </c>
      <c r="B333" s="25">
        <v>9.0000000000000006E-5</v>
      </c>
      <c r="C333" s="25">
        <v>3.0100000000000001E-3</v>
      </c>
      <c r="D333" s="25">
        <f t="shared" si="65"/>
        <v>1.5900000000000003E-3</v>
      </c>
      <c r="E333" s="25"/>
      <c r="F333" s="25">
        <f t="shared" si="68"/>
        <v>-3.3099999999996414E-6</v>
      </c>
      <c r="G333" s="25">
        <f t="shared" si="69"/>
        <v>-7.6229299999991745E-5</v>
      </c>
      <c r="H333" s="25">
        <v>6.2199999999999998E-3</v>
      </c>
      <c r="I333" s="25">
        <f t="shared" si="66"/>
        <v>4.8000000000000004E-3</v>
      </c>
      <c r="J333" s="25"/>
      <c r="K333" s="25">
        <f t="shared" si="70"/>
        <v>4.2389000000000055E-4</v>
      </c>
      <c r="L333" s="25">
        <f t="shared" si="71"/>
        <v>9.7621867000000136E-3</v>
      </c>
      <c r="M333" s="25">
        <v>2.4599999999999999E-3</v>
      </c>
      <c r="N333" s="25">
        <f t="shared" si="72"/>
        <v>1.0400000000000001E-3</v>
      </c>
      <c r="O333" s="25"/>
      <c r="P333" s="25">
        <f t="shared" si="73"/>
        <v>2.0659000000000009E-4</v>
      </c>
      <c r="Q333" s="25">
        <f t="shared" si="74"/>
        <v>4.7577677000000028E-3</v>
      </c>
      <c r="R333" s="25">
        <v>3.81E-3</v>
      </c>
      <c r="S333" s="25">
        <f t="shared" si="75"/>
        <v>2.3900000000000002E-3</v>
      </c>
      <c r="T333" s="25"/>
      <c r="U333" s="25">
        <f t="shared" si="76"/>
        <v>1.7229000000000029E-4</v>
      </c>
      <c r="V333" s="25">
        <f t="shared" si="77"/>
        <v>3.9678387000000072E-3</v>
      </c>
      <c r="W333" s="25">
        <v>2.7499999999999998E-3</v>
      </c>
      <c r="X333" s="25">
        <f t="shared" si="67"/>
        <v>1.4199999999999998E-3</v>
      </c>
    </row>
    <row r="334" spans="1:24" s="15" customFormat="1">
      <c r="A334" s="18">
        <v>582</v>
      </c>
      <c r="B334" s="25">
        <v>1E-4</v>
      </c>
      <c r="C334" s="25">
        <v>3.0999999999999999E-3</v>
      </c>
      <c r="D334" s="25">
        <f t="shared" si="65"/>
        <v>1.8400000000000001E-3</v>
      </c>
      <c r="E334" s="25"/>
      <c r="F334" s="25">
        <f t="shared" si="68"/>
        <v>2.4669000000000015E-4</v>
      </c>
      <c r="G334" s="25">
        <f t="shared" si="69"/>
        <v>5.6812707000000037E-3</v>
      </c>
      <c r="H334" s="25">
        <v>6.4000000000000003E-3</v>
      </c>
      <c r="I334" s="25">
        <f t="shared" si="66"/>
        <v>5.1400000000000005E-3</v>
      </c>
      <c r="J334" s="25"/>
      <c r="K334" s="25">
        <f t="shared" si="70"/>
        <v>7.6389000000000058E-4</v>
      </c>
      <c r="L334" s="25">
        <f t="shared" si="71"/>
        <v>1.7592386700000014E-2</v>
      </c>
      <c r="M334" s="25">
        <v>2.16E-3</v>
      </c>
      <c r="N334" s="25">
        <f t="shared" si="72"/>
        <v>9.0000000000000019E-4</v>
      </c>
      <c r="O334" s="25"/>
      <c r="P334" s="25">
        <f t="shared" si="73"/>
        <v>6.659000000000016E-5</v>
      </c>
      <c r="Q334" s="25">
        <f t="shared" si="74"/>
        <v>1.5335677000000037E-3</v>
      </c>
      <c r="R334" s="25">
        <v>3.46E-3</v>
      </c>
      <c r="S334" s="25">
        <f t="shared" si="75"/>
        <v>2.2000000000000001E-3</v>
      </c>
      <c r="T334" s="25"/>
      <c r="U334" s="25">
        <f t="shared" si="76"/>
        <v>-1.7709999999999775E-5</v>
      </c>
      <c r="V334" s="25">
        <f t="shared" si="77"/>
        <v>-4.0786129999999482E-4</v>
      </c>
      <c r="W334" s="25">
        <v>2.4199999999999998E-3</v>
      </c>
      <c r="X334" s="25">
        <f t="shared" si="67"/>
        <v>1.2599999999999998E-3</v>
      </c>
    </row>
    <row r="335" spans="1:24" s="15" customFormat="1">
      <c r="A335" s="18">
        <v>583</v>
      </c>
      <c r="B335" s="25">
        <v>-2.1000000000000001E-4</v>
      </c>
      <c r="C335" s="25">
        <v>3.0100000000000001E-3</v>
      </c>
      <c r="D335" s="25">
        <f t="shared" si="65"/>
        <v>1.8600000000000001E-3</v>
      </c>
      <c r="E335" s="25"/>
      <c r="F335" s="25">
        <f t="shared" si="68"/>
        <v>2.666900000000002E-4</v>
      </c>
      <c r="G335" s="25">
        <f t="shared" si="69"/>
        <v>6.1418707000000048E-3</v>
      </c>
      <c r="H335" s="25">
        <v>6.2100000000000002E-3</v>
      </c>
      <c r="I335" s="25">
        <f t="shared" si="66"/>
        <v>5.0600000000000003E-3</v>
      </c>
      <c r="J335" s="25"/>
      <c r="K335" s="25">
        <f t="shared" si="70"/>
        <v>6.8389000000000037E-4</v>
      </c>
      <c r="L335" s="25">
        <f t="shared" si="71"/>
        <v>1.574998670000001E-2</v>
      </c>
      <c r="M335" s="25">
        <v>2.2799999999999999E-3</v>
      </c>
      <c r="N335" s="25">
        <f t="shared" si="72"/>
        <v>1.1299999999999999E-3</v>
      </c>
      <c r="O335" s="25"/>
      <c r="P335" s="25">
        <f t="shared" si="73"/>
        <v>2.965899999999999E-4</v>
      </c>
      <c r="Q335" s="25">
        <f t="shared" si="74"/>
        <v>6.8304676999999979E-3</v>
      </c>
      <c r="R335" s="25">
        <v>3.5000000000000001E-3</v>
      </c>
      <c r="S335" s="25">
        <f t="shared" si="75"/>
        <v>2.3500000000000001E-3</v>
      </c>
      <c r="T335" s="25"/>
      <c r="U335" s="25">
        <f t="shared" si="76"/>
        <v>1.3229000000000019E-4</v>
      </c>
      <c r="V335" s="25">
        <f t="shared" si="77"/>
        <v>3.0466387000000045E-3</v>
      </c>
      <c r="W335" s="25">
        <v>2.5100000000000001E-3</v>
      </c>
      <c r="X335" s="25">
        <f t="shared" si="67"/>
        <v>1.15E-3</v>
      </c>
    </row>
    <row r="336" spans="1:24" s="15" customFormat="1">
      <c r="A336" s="18">
        <v>584</v>
      </c>
      <c r="B336" s="25">
        <v>-1.0000000000000001E-5</v>
      </c>
      <c r="C336" s="25">
        <v>2.98E-3</v>
      </c>
      <c r="D336" s="25">
        <f t="shared" si="65"/>
        <v>1.7700000000000001E-3</v>
      </c>
      <c r="E336" s="25"/>
      <c r="F336" s="25">
        <f t="shared" si="68"/>
        <v>1.7669000000000018E-4</v>
      </c>
      <c r="G336" s="25">
        <f t="shared" si="69"/>
        <v>4.0691707000000046E-3</v>
      </c>
      <c r="H336" s="25">
        <v>6.3299999999999997E-3</v>
      </c>
      <c r="I336" s="25">
        <f t="shared" si="66"/>
        <v>5.1199999999999996E-3</v>
      </c>
      <c r="J336" s="25"/>
      <c r="K336" s="25">
        <f t="shared" si="70"/>
        <v>7.4388999999999966E-4</v>
      </c>
      <c r="L336" s="25">
        <f t="shared" si="71"/>
        <v>1.7131786699999992E-2</v>
      </c>
      <c r="M336" s="25">
        <v>2.2899999999999999E-3</v>
      </c>
      <c r="N336" s="25">
        <f t="shared" si="72"/>
        <v>1.08E-3</v>
      </c>
      <c r="O336" s="25"/>
      <c r="P336" s="25">
        <f t="shared" si="73"/>
        <v>2.4658999999999998E-4</v>
      </c>
      <c r="Q336" s="25">
        <f t="shared" si="74"/>
        <v>5.6789676999999998E-3</v>
      </c>
      <c r="R336" s="25">
        <v>3.3800000000000002E-3</v>
      </c>
      <c r="S336" s="25">
        <f t="shared" si="75"/>
        <v>2.1700000000000001E-3</v>
      </c>
      <c r="T336" s="25"/>
      <c r="U336" s="25">
        <f t="shared" si="76"/>
        <v>-4.7709999999999853E-5</v>
      </c>
      <c r="V336" s="25">
        <f t="shared" si="77"/>
        <v>-1.0987612999999966E-3</v>
      </c>
      <c r="W336" s="25">
        <v>2.4299999999999999E-3</v>
      </c>
      <c r="X336" s="25">
        <f t="shared" si="67"/>
        <v>1.2099999999999999E-3</v>
      </c>
    </row>
    <row r="337" spans="1:24" s="15" customFormat="1">
      <c r="A337" s="18">
        <v>585</v>
      </c>
      <c r="B337" s="25">
        <v>-5.0000000000000002E-5</v>
      </c>
      <c r="C337" s="25">
        <v>3.14E-3</v>
      </c>
      <c r="D337" s="25">
        <f t="shared" si="65"/>
        <v>1.9350000000000001E-3</v>
      </c>
      <c r="E337" s="25"/>
      <c r="F337" s="25">
        <f t="shared" si="68"/>
        <v>3.4169000000000018E-4</v>
      </c>
      <c r="G337" s="25">
        <f t="shared" si="69"/>
        <v>7.8691207000000044E-3</v>
      </c>
      <c r="H337" s="25">
        <v>6.2300000000000003E-3</v>
      </c>
      <c r="I337" s="25">
        <f t="shared" si="66"/>
        <v>5.025E-3</v>
      </c>
      <c r="J337" s="25"/>
      <c r="K337" s="25">
        <f t="shared" si="70"/>
        <v>6.4889000000000006E-4</v>
      </c>
      <c r="L337" s="25">
        <f t="shared" si="71"/>
        <v>1.4943936700000002E-2</v>
      </c>
      <c r="M337" s="25">
        <v>2.2300000000000002E-3</v>
      </c>
      <c r="N337" s="25">
        <f t="shared" si="72"/>
        <v>1.0250000000000003E-3</v>
      </c>
      <c r="O337" s="25"/>
      <c r="P337" s="25">
        <f t="shared" si="73"/>
        <v>1.9159000000000027E-4</v>
      </c>
      <c r="Q337" s="25">
        <f t="shared" si="74"/>
        <v>4.4123177000000065E-3</v>
      </c>
      <c r="R337" s="25">
        <v>3.5000000000000001E-3</v>
      </c>
      <c r="S337" s="25">
        <f t="shared" si="75"/>
        <v>2.2950000000000002E-3</v>
      </c>
      <c r="T337" s="25"/>
      <c r="U337" s="25">
        <f t="shared" si="76"/>
        <v>7.7290000000000258E-5</v>
      </c>
      <c r="V337" s="25">
        <f t="shared" si="77"/>
        <v>1.779988700000006E-3</v>
      </c>
      <c r="W337" s="25">
        <v>2.4599999999999999E-3</v>
      </c>
      <c r="X337" s="25">
        <f t="shared" si="67"/>
        <v>1.2049999999999999E-3</v>
      </c>
    </row>
    <row r="338" spans="1:24" s="15" customFormat="1">
      <c r="A338" s="18">
        <v>586</v>
      </c>
      <c r="B338" s="25">
        <v>1.1E-4</v>
      </c>
      <c r="C338" s="25">
        <v>2.8800000000000002E-3</v>
      </c>
      <c r="D338" s="25">
        <f t="shared" si="65"/>
        <v>1.6150000000000003E-3</v>
      </c>
      <c r="E338" s="25"/>
      <c r="F338" s="25">
        <f t="shared" si="68"/>
        <v>2.1690000000000424E-5</v>
      </c>
      <c r="G338" s="25">
        <f t="shared" si="69"/>
        <v>4.9952070000000982E-4</v>
      </c>
      <c r="H338" s="25">
        <v>6.3699999999999998E-3</v>
      </c>
      <c r="I338" s="25">
        <f t="shared" si="66"/>
        <v>5.1050000000000002E-3</v>
      </c>
      <c r="J338" s="25"/>
      <c r="K338" s="25">
        <f t="shared" si="70"/>
        <v>7.2889000000000027E-4</v>
      </c>
      <c r="L338" s="25">
        <f t="shared" si="71"/>
        <v>1.6786336700000008E-2</v>
      </c>
      <c r="M338" s="25">
        <v>2.1099999999999999E-3</v>
      </c>
      <c r="N338" s="25">
        <f t="shared" si="72"/>
        <v>8.4500000000000005E-4</v>
      </c>
      <c r="O338" s="25"/>
      <c r="P338" s="25">
        <f t="shared" si="73"/>
        <v>1.1590000000000016E-5</v>
      </c>
      <c r="Q338" s="25">
        <f t="shared" si="74"/>
        <v>2.6691770000000038E-4</v>
      </c>
      <c r="R338" s="25">
        <v>3.3600000000000001E-3</v>
      </c>
      <c r="S338" s="25">
        <f t="shared" si="75"/>
        <v>2.0950000000000005E-3</v>
      </c>
      <c r="T338" s="25"/>
      <c r="U338" s="25">
        <f t="shared" si="76"/>
        <v>-1.227099999999994E-4</v>
      </c>
      <c r="V338" s="25">
        <f t="shared" si="77"/>
        <v>-2.8260112999999865E-3</v>
      </c>
      <c r="W338" s="25">
        <v>2.4199999999999998E-3</v>
      </c>
      <c r="X338" s="25">
        <f t="shared" si="67"/>
        <v>1.2649999999999998E-3</v>
      </c>
    </row>
    <row r="339" spans="1:24" s="15" customFormat="1">
      <c r="A339" s="18">
        <v>587</v>
      </c>
      <c r="B339" s="25">
        <v>-1.9000000000000001E-4</v>
      </c>
      <c r="C339" s="25">
        <v>3.0400000000000002E-3</v>
      </c>
      <c r="D339" s="25">
        <f t="shared" si="65"/>
        <v>1.8500000000000003E-3</v>
      </c>
      <c r="E339" s="25"/>
      <c r="F339" s="25">
        <f t="shared" si="68"/>
        <v>2.5669000000000039E-4</v>
      </c>
      <c r="G339" s="25">
        <f t="shared" si="69"/>
        <v>5.911570700000009E-3</v>
      </c>
      <c r="H339" s="25">
        <v>6.1199999999999996E-3</v>
      </c>
      <c r="I339" s="25">
        <f t="shared" si="66"/>
        <v>4.9299999999999995E-3</v>
      </c>
      <c r="J339" s="25"/>
      <c r="K339" s="25">
        <f t="shared" si="70"/>
        <v>5.5388999999999959E-4</v>
      </c>
      <c r="L339" s="25">
        <f t="shared" si="71"/>
        <v>1.2756086699999992E-2</v>
      </c>
      <c r="M339" s="25">
        <v>2.33E-3</v>
      </c>
      <c r="N339" s="25">
        <f t="shared" si="72"/>
        <v>1.1400000000000002E-3</v>
      </c>
      <c r="O339" s="25"/>
      <c r="P339" s="25">
        <f t="shared" si="73"/>
        <v>3.0659000000000014E-4</v>
      </c>
      <c r="Q339" s="25">
        <f t="shared" si="74"/>
        <v>7.0607677000000032E-3</v>
      </c>
      <c r="R339" s="25">
        <v>3.5599999999999998E-3</v>
      </c>
      <c r="S339" s="25">
        <f t="shared" si="75"/>
        <v>2.3699999999999997E-3</v>
      </c>
      <c r="T339" s="25"/>
      <c r="U339" s="25">
        <f t="shared" si="76"/>
        <v>1.522899999999998E-4</v>
      </c>
      <c r="V339" s="25">
        <f t="shared" si="77"/>
        <v>3.5072386999999957E-3</v>
      </c>
      <c r="W339" s="25">
        <v>2.5699999999999998E-3</v>
      </c>
      <c r="X339" s="25">
        <f t="shared" si="67"/>
        <v>1.1899999999999999E-3</v>
      </c>
    </row>
    <row r="340" spans="1:24" s="15" customFormat="1">
      <c r="A340" s="18">
        <v>588</v>
      </c>
      <c r="B340" s="25">
        <v>8.0000000000000007E-5</v>
      </c>
      <c r="C340" s="25">
        <v>2.9399999999999999E-3</v>
      </c>
      <c r="D340" s="25">
        <f t="shared" si="65"/>
        <v>1.7099999999999997E-3</v>
      </c>
      <c r="E340" s="25"/>
      <c r="F340" s="25">
        <f t="shared" si="68"/>
        <v>1.1668999999999981E-4</v>
      </c>
      <c r="G340" s="25">
        <f t="shared" si="69"/>
        <v>2.6873706999999956E-3</v>
      </c>
      <c r="H340" s="25">
        <v>6.2500000000000003E-3</v>
      </c>
      <c r="I340" s="25">
        <f t="shared" si="66"/>
        <v>5.0200000000000002E-3</v>
      </c>
      <c r="J340" s="25"/>
      <c r="K340" s="25">
        <f t="shared" si="70"/>
        <v>6.4389000000000026E-4</v>
      </c>
      <c r="L340" s="25">
        <f t="shared" si="71"/>
        <v>1.4828786700000006E-2</v>
      </c>
      <c r="M340" s="25">
        <v>2.0799999999999998E-3</v>
      </c>
      <c r="N340" s="25">
        <f t="shared" si="72"/>
        <v>8.4999999999999963E-4</v>
      </c>
      <c r="O340" s="25"/>
      <c r="P340" s="25">
        <f t="shared" si="73"/>
        <v>1.6589999999999596E-5</v>
      </c>
      <c r="Q340" s="25">
        <f t="shared" si="74"/>
        <v>3.8206769999999068E-4</v>
      </c>
      <c r="R340" s="25">
        <v>3.3800000000000002E-3</v>
      </c>
      <c r="S340" s="25">
        <f t="shared" si="75"/>
        <v>2.15E-3</v>
      </c>
      <c r="T340" s="25"/>
      <c r="U340" s="25">
        <f t="shared" si="76"/>
        <v>-6.7709999999999906E-5</v>
      </c>
      <c r="V340" s="25">
        <f t="shared" si="77"/>
        <v>-1.5593612999999979E-3</v>
      </c>
      <c r="W340" s="25">
        <v>2.3800000000000002E-3</v>
      </c>
      <c r="X340" s="25">
        <f t="shared" si="67"/>
        <v>1.2300000000000002E-3</v>
      </c>
    </row>
    <row r="341" spans="1:24" s="15" customFormat="1">
      <c r="A341" s="18">
        <v>589</v>
      </c>
      <c r="B341" s="25">
        <v>-3.0000000000000001E-5</v>
      </c>
      <c r="C341" s="25">
        <v>3.0999999999999999E-3</v>
      </c>
      <c r="D341" s="25">
        <f t="shared" si="65"/>
        <v>1.89E-3</v>
      </c>
      <c r="E341" s="25"/>
      <c r="F341" s="25">
        <f t="shared" si="68"/>
        <v>2.9669000000000006E-4</v>
      </c>
      <c r="G341" s="25">
        <f t="shared" si="69"/>
        <v>6.8327707000000017E-3</v>
      </c>
      <c r="H341" s="25">
        <v>6.11E-3</v>
      </c>
      <c r="I341" s="25">
        <f t="shared" si="66"/>
        <v>4.8999999999999998E-3</v>
      </c>
      <c r="J341" s="25"/>
      <c r="K341" s="25">
        <f t="shared" si="70"/>
        <v>5.2388999999999995E-4</v>
      </c>
      <c r="L341" s="25">
        <f t="shared" si="71"/>
        <v>1.2065186699999999E-2</v>
      </c>
      <c r="M341" s="25">
        <v>2.32E-3</v>
      </c>
      <c r="N341" s="25">
        <f t="shared" si="72"/>
        <v>1.1100000000000001E-3</v>
      </c>
      <c r="O341" s="25"/>
      <c r="P341" s="25">
        <f t="shared" si="73"/>
        <v>2.7659000000000006E-4</v>
      </c>
      <c r="Q341" s="25">
        <f t="shared" si="74"/>
        <v>6.369867700000002E-3</v>
      </c>
      <c r="R341" s="25">
        <v>3.5699999999999998E-3</v>
      </c>
      <c r="S341" s="25">
        <f t="shared" si="75"/>
        <v>2.3600000000000001E-3</v>
      </c>
      <c r="T341" s="25"/>
      <c r="U341" s="25">
        <f t="shared" si="76"/>
        <v>1.4229000000000021E-4</v>
      </c>
      <c r="V341" s="25">
        <f t="shared" si="77"/>
        <v>3.2769387000000051E-3</v>
      </c>
      <c r="W341" s="25">
        <v>2.4499999999999999E-3</v>
      </c>
      <c r="X341" s="25">
        <f t="shared" si="67"/>
        <v>1.2099999999999999E-3</v>
      </c>
    </row>
    <row r="342" spans="1:24" s="15" customFormat="1">
      <c r="A342" s="18">
        <v>590</v>
      </c>
      <c r="B342" s="25">
        <v>-9.0000000000000006E-5</v>
      </c>
      <c r="C342" s="25">
        <v>3.0200000000000001E-3</v>
      </c>
      <c r="D342" s="25">
        <f t="shared" si="65"/>
        <v>1.82E-3</v>
      </c>
      <c r="E342" s="25"/>
      <c r="F342" s="25">
        <f t="shared" si="68"/>
        <v>2.2669000000000009E-4</v>
      </c>
      <c r="G342" s="25">
        <f t="shared" si="69"/>
        <v>5.2206707000000026E-3</v>
      </c>
      <c r="H342" s="25">
        <v>6.3099999999999996E-3</v>
      </c>
      <c r="I342" s="25">
        <f t="shared" si="66"/>
        <v>5.11E-3</v>
      </c>
      <c r="J342" s="25"/>
      <c r="K342" s="25">
        <f t="shared" si="70"/>
        <v>7.3389000000000006E-4</v>
      </c>
      <c r="L342" s="25">
        <f t="shared" si="71"/>
        <v>1.6901486700000003E-2</v>
      </c>
      <c r="M342" s="25">
        <v>2.15E-3</v>
      </c>
      <c r="N342" s="25">
        <f t="shared" si="72"/>
        <v>9.4999999999999989E-4</v>
      </c>
      <c r="O342" s="25"/>
      <c r="P342" s="25">
        <f t="shared" si="73"/>
        <v>1.1658999999999986E-4</v>
      </c>
      <c r="Q342" s="25">
        <f t="shared" si="74"/>
        <v>2.685067699999997E-3</v>
      </c>
      <c r="R342" s="25">
        <v>3.3600000000000001E-3</v>
      </c>
      <c r="S342" s="25">
        <f t="shared" si="75"/>
        <v>2.16E-3</v>
      </c>
      <c r="T342" s="25"/>
      <c r="U342" s="25">
        <f t="shared" si="76"/>
        <v>-5.7709999999999879E-5</v>
      </c>
      <c r="V342" s="25">
        <f t="shared" si="77"/>
        <v>-1.3290612999999974E-3</v>
      </c>
      <c r="W342" s="25">
        <v>2.49E-3</v>
      </c>
      <c r="X342" s="25">
        <f t="shared" si="67"/>
        <v>1.2000000000000001E-3</v>
      </c>
    </row>
    <row r="343" spans="1:24" s="15" customFormat="1">
      <c r="A343" s="18">
        <v>591</v>
      </c>
      <c r="B343" s="25">
        <v>-2.0000000000000002E-5</v>
      </c>
      <c r="C343" s="25">
        <v>3.0400000000000002E-3</v>
      </c>
      <c r="D343" s="25">
        <f t="shared" si="65"/>
        <v>1.8100000000000002E-3</v>
      </c>
      <c r="E343" s="25"/>
      <c r="F343" s="25">
        <f t="shared" si="68"/>
        <v>2.1669000000000029E-4</v>
      </c>
      <c r="G343" s="25">
        <f t="shared" si="69"/>
        <v>4.9903707000000068E-3</v>
      </c>
      <c r="H343" s="25">
        <v>6.1500000000000001E-3</v>
      </c>
      <c r="I343" s="25">
        <f t="shared" si="66"/>
        <v>4.9199999999999999E-3</v>
      </c>
      <c r="J343" s="25"/>
      <c r="K343" s="25">
        <f t="shared" si="70"/>
        <v>5.4389E-4</v>
      </c>
      <c r="L343" s="25">
        <f t="shared" si="71"/>
        <v>1.2525786700000001E-2</v>
      </c>
      <c r="M343" s="25">
        <v>2.2100000000000002E-3</v>
      </c>
      <c r="N343" s="25">
        <f t="shared" si="72"/>
        <v>9.8000000000000019E-4</v>
      </c>
      <c r="O343" s="25"/>
      <c r="P343" s="25">
        <f t="shared" si="73"/>
        <v>1.4659000000000015E-4</v>
      </c>
      <c r="Q343" s="25">
        <f t="shared" si="74"/>
        <v>3.3759677000000038E-3</v>
      </c>
      <c r="R343" s="25">
        <v>3.46E-3</v>
      </c>
      <c r="S343" s="25">
        <f t="shared" si="75"/>
        <v>2.2300000000000002E-3</v>
      </c>
      <c r="T343" s="25"/>
      <c r="U343" s="25">
        <f t="shared" si="76"/>
        <v>1.2290000000000304E-5</v>
      </c>
      <c r="V343" s="25">
        <f t="shared" si="77"/>
        <v>2.8303870000000701E-4</v>
      </c>
      <c r="W343" s="25">
        <v>2.48E-3</v>
      </c>
      <c r="X343" s="25">
        <f t="shared" si="67"/>
        <v>1.23E-3</v>
      </c>
    </row>
    <row r="344" spans="1:24" s="15" customFormat="1">
      <c r="A344" s="18">
        <v>592</v>
      </c>
      <c r="B344" s="25">
        <v>1.3999999999999999E-4</v>
      </c>
      <c r="C344" s="25">
        <v>2.8700000000000002E-3</v>
      </c>
      <c r="D344" s="25">
        <f t="shared" si="65"/>
        <v>1.5800000000000002E-3</v>
      </c>
      <c r="E344" s="25"/>
      <c r="F344" s="25">
        <f t="shared" si="68"/>
        <v>-1.3309999999999668E-5</v>
      </c>
      <c r="G344" s="25">
        <f t="shared" si="69"/>
        <v>-3.0652929999999234E-4</v>
      </c>
      <c r="H344" s="25">
        <v>6.1199999999999996E-3</v>
      </c>
      <c r="I344" s="25">
        <f t="shared" si="66"/>
        <v>4.8299999999999992E-3</v>
      </c>
      <c r="J344" s="25"/>
      <c r="K344" s="25">
        <f t="shared" si="70"/>
        <v>4.5388999999999933E-4</v>
      </c>
      <c r="L344" s="25">
        <f t="shared" si="71"/>
        <v>1.0453086699999985E-2</v>
      </c>
      <c r="M344" s="25">
        <v>2.2799999999999999E-3</v>
      </c>
      <c r="N344" s="25">
        <f t="shared" si="72"/>
        <v>9.8999999999999999E-4</v>
      </c>
      <c r="O344" s="25"/>
      <c r="P344" s="25">
        <f t="shared" si="73"/>
        <v>1.5658999999999996E-4</v>
      </c>
      <c r="Q344" s="25">
        <f t="shared" si="74"/>
        <v>3.6062676999999992E-3</v>
      </c>
      <c r="R344" s="25">
        <v>3.2499999999999999E-3</v>
      </c>
      <c r="S344" s="25">
        <f t="shared" si="75"/>
        <v>1.9599999999999999E-3</v>
      </c>
      <c r="T344" s="25"/>
      <c r="U344" s="25">
        <f t="shared" si="76"/>
        <v>-2.5770999999999997E-4</v>
      </c>
      <c r="V344" s="25">
        <f t="shared" si="77"/>
        <v>-5.9350612999999998E-3</v>
      </c>
      <c r="W344" s="25">
        <v>2.4399999999999999E-3</v>
      </c>
      <c r="X344" s="25">
        <f t="shared" si="67"/>
        <v>1.2899999999999999E-3</v>
      </c>
    </row>
    <row r="345" spans="1:24" s="15" customFormat="1">
      <c r="A345" s="18">
        <v>593</v>
      </c>
      <c r="B345" s="25">
        <v>-4.0000000000000003E-5</v>
      </c>
      <c r="C345" s="25">
        <v>3.0000000000000001E-3</v>
      </c>
      <c r="D345" s="25">
        <f t="shared" si="65"/>
        <v>1.8650000000000001E-3</v>
      </c>
      <c r="E345" s="25"/>
      <c r="F345" s="25">
        <f t="shared" si="68"/>
        <v>2.7169000000000021E-4</v>
      </c>
      <c r="G345" s="25">
        <f t="shared" si="69"/>
        <v>6.2570207000000053E-3</v>
      </c>
      <c r="H345" s="25">
        <v>6.0800000000000003E-3</v>
      </c>
      <c r="I345" s="25">
        <f t="shared" si="66"/>
        <v>4.9450000000000006E-3</v>
      </c>
      <c r="J345" s="25"/>
      <c r="K345" s="25">
        <f t="shared" si="70"/>
        <v>5.6889000000000071E-4</v>
      </c>
      <c r="L345" s="25">
        <f t="shared" si="71"/>
        <v>1.3101536700000017E-2</v>
      </c>
      <c r="M345" s="25">
        <v>2.1199999999999999E-3</v>
      </c>
      <c r="N345" s="25">
        <f t="shared" si="72"/>
        <v>9.8499999999999998E-4</v>
      </c>
      <c r="O345" s="25"/>
      <c r="P345" s="25">
        <f t="shared" si="73"/>
        <v>1.5158999999999995E-4</v>
      </c>
      <c r="Q345" s="25">
        <f t="shared" si="74"/>
        <v>3.4911176999999991E-3</v>
      </c>
      <c r="R345" s="25">
        <v>3.3999999999999998E-3</v>
      </c>
      <c r="S345" s="25">
        <f t="shared" si="75"/>
        <v>2.2649999999999997E-3</v>
      </c>
      <c r="T345" s="25"/>
      <c r="U345" s="25">
        <f t="shared" si="76"/>
        <v>4.7289999999999745E-5</v>
      </c>
      <c r="V345" s="25">
        <f t="shared" si="77"/>
        <v>1.0890886999999942E-3</v>
      </c>
      <c r="W345" s="25">
        <v>2.31E-3</v>
      </c>
      <c r="X345" s="25">
        <f t="shared" si="67"/>
        <v>1.1349999999999999E-3</v>
      </c>
    </row>
    <row r="346" spans="1:24" s="15" customFormat="1">
      <c r="A346" s="18">
        <v>594</v>
      </c>
      <c r="B346" s="25">
        <v>1.0000000000000001E-5</v>
      </c>
      <c r="C346" s="25">
        <v>2.99E-3</v>
      </c>
      <c r="D346" s="25">
        <f t="shared" si="65"/>
        <v>1.7700000000000001E-3</v>
      </c>
      <c r="E346" s="25"/>
      <c r="F346" s="25">
        <f t="shared" si="68"/>
        <v>1.7669000000000018E-4</v>
      </c>
      <c r="G346" s="25">
        <f t="shared" si="69"/>
        <v>4.0691707000000046E-3</v>
      </c>
      <c r="H346" s="25">
        <v>6.1799999999999997E-3</v>
      </c>
      <c r="I346" s="25">
        <f t="shared" si="66"/>
        <v>4.96E-3</v>
      </c>
      <c r="J346" s="25"/>
      <c r="K346" s="25">
        <f t="shared" si="70"/>
        <v>5.838900000000001E-4</v>
      </c>
      <c r="L346" s="25">
        <f t="shared" si="71"/>
        <v>1.3446986700000003E-2</v>
      </c>
      <c r="M346" s="25">
        <v>2.15E-3</v>
      </c>
      <c r="N346" s="25">
        <f t="shared" si="72"/>
        <v>9.3000000000000005E-4</v>
      </c>
      <c r="O346" s="25"/>
      <c r="P346" s="25">
        <f t="shared" si="73"/>
        <v>9.6590000000000022E-5</v>
      </c>
      <c r="Q346" s="25">
        <f t="shared" si="74"/>
        <v>2.2244677000000006E-3</v>
      </c>
      <c r="R346" s="25">
        <v>3.4299999999999999E-3</v>
      </c>
      <c r="S346" s="25">
        <f t="shared" si="75"/>
        <v>2.2100000000000002E-3</v>
      </c>
      <c r="T346" s="25"/>
      <c r="U346" s="25">
        <f t="shared" si="76"/>
        <v>-7.7099999999997483E-6</v>
      </c>
      <c r="V346" s="25">
        <f t="shared" si="77"/>
        <v>-1.7756129999999421E-4</v>
      </c>
      <c r="W346" s="25">
        <v>2.4299999999999999E-3</v>
      </c>
      <c r="X346" s="25">
        <f t="shared" si="67"/>
        <v>1.2199999999999999E-3</v>
      </c>
    </row>
    <row r="347" spans="1:24" s="15" customFormat="1">
      <c r="A347" s="18">
        <v>595</v>
      </c>
      <c r="B347" s="25">
        <v>9.0000000000000006E-5</v>
      </c>
      <c r="C347" s="25">
        <v>2.9499999999999999E-3</v>
      </c>
      <c r="D347" s="25">
        <f t="shared" si="65"/>
        <v>1.7149999999999999E-3</v>
      </c>
      <c r="E347" s="25"/>
      <c r="F347" s="25">
        <f t="shared" si="68"/>
        <v>1.2169000000000004E-4</v>
      </c>
      <c r="G347" s="25">
        <f t="shared" si="69"/>
        <v>2.8025207000000009E-3</v>
      </c>
      <c r="H347" s="25">
        <v>6.0699999999999999E-3</v>
      </c>
      <c r="I347" s="25">
        <f t="shared" si="66"/>
        <v>4.8349999999999999E-3</v>
      </c>
      <c r="J347" s="25"/>
      <c r="K347" s="25">
        <f t="shared" si="70"/>
        <v>4.5888999999999999E-4</v>
      </c>
      <c r="L347" s="25">
        <f t="shared" si="71"/>
        <v>1.0568236700000001E-2</v>
      </c>
      <c r="M347" s="25">
        <v>2.1800000000000001E-3</v>
      </c>
      <c r="N347" s="25">
        <f t="shared" si="72"/>
        <v>9.4500000000000009E-4</v>
      </c>
      <c r="O347" s="25"/>
      <c r="P347" s="25">
        <f t="shared" si="73"/>
        <v>1.1159000000000006E-4</v>
      </c>
      <c r="Q347" s="25">
        <f t="shared" si="74"/>
        <v>2.5699177000000017E-3</v>
      </c>
      <c r="R347" s="25">
        <v>3.4499999999999999E-3</v>
      </c>
      <c r="S347" s="25">
        <f t="shared" si="75"/>
        <v>2.215E-3</v>
      </c>
      <c r="T347" s="25"/>
      <c r="U347" s="25">
        <f t="shared" si="76"/>
        <v>-2.709999999999952E-6</v>
      </c>
      <c r="V347" s="25">
        <f t="shared" si="77"/>
        <v>-6.2411299999998892E-5</v>
      </c>
      <c r="W347" s="25">
        <v>2.3800000000000002E-3</v>
      </c>
      <c r="X347" s="25">
        <f t="shared" si="67"/>
        <v>1.235E-3</v>
      </c>
    </row>
    <row r="348" spans="1:24" s="15" customFormat="1">
      <c r="A348" s="18">
        <v>596</v>
      </c>
      <c r="B348" s="25">
        <v>-2.0000000000000002E-5</v>
      </c>
      <c r="C348" s="25">
        <v>2.8900000000000002E-3</v>
      </c>
      <c r="D348" s="25">
        <f t="shared" si="65"/>
        <v>1.7100000000000001E-3</v>
      </c>
      <c r="E348" s="25"/>
      <c r="F348" s="25">
        <f t="shared" si="68"/>
        <v>1.1669000000000024E-4</v>
      </c>
      <c r="G348" s="25">
        <f t="shared" si="69"/>
        <v>2.6873707000000056E-3</v>
      </c>
      <c r="H348" s="25">
        <v>6.0299999999999998E-3</v>
      </c>
      <c r="I348" s="25">
        <f t="shared" si="66"/>
        <v>4.8500000000000001E-3</v>
      </c>
      <c r="J348" s="25"/>
      <c r="K348" s="25">
        <f t="shared" si="70"/>
        <v>4.7389000000000025E-4</v>
      </c>
      <c r="L348" s="25">
        <f t="shared" si="71"/>
        <v>1.0913686700000006E-2</v>
      </c>
      <c r="M348" s="25">
        <v>2.0600000000000002E-3</v>
      </c>
      <c r="N348" s="25">
        <f t="shared" si="72"/>
        <v>8.8000000000000014E-4</v>
      </c>
      <c r="O348" s="25"/>
      <c r="P348" s="25">
        <f t="shared" si="73"/>
        <v>4.6590000000000108E-5</v>
      </c>
      <c r="Q348" s="25">
        <f t="shared" si="74"/>
        <v>1.0729677000000026E-3</v>
      </c>
      <c r="R348" s="25">
        <v>3.3500000000000001E-3</v>
      </c>
      <c r="S348" s="25">
        <f t="shared" si="75"/>
        <v>2.1700000000000001E-3</v>
      </c>
      <c r="T348" s="25"/>
      <c r="U348" s="25">
        <f t="shared" si="76"/>
        <v>-4.7709999999999853E-5</v>
      </c>
      <c r="V348" s="25">
        <f t="shared" si="77"/>
        <v>-1.0987612999999966E-3</v>
      </c>
      <c r="W348" s="25">
        <v>2.3800000000000002E-3</v>
      </c>
      <c r="X348" s="25">
        <f t="shared" si="67"/>
        <v>1.1800000000000001E-3</v>
      </c>
    </row>
    <row r="349" spans="1:24" s="15" customFormat="1">
      <c r="A349" s="18">
        <v>597</v>
      </c>
      <c r="B349" s="25">
        <v>4.0000000000000003E-5</v>
      </c>
      <c r="C349" s="25">
        <v>2.8900000000000002E-3</v>
      </c>
      <c r="D349" s="25">
        <f t="shared" si="65"/>
        <v>1.6450000000000002E-3</v>
      </c>
      <c r="E349" s="25"/>
      <c r="F349" s="25">
        <f t="shared" si="68"/>
        <v>5.1690000000000286E-5</v>
      </c>
      <c r="G349" s="25">
        <f t="shared" si="69"/>
        <v>1.1904207000000067E-3</v>
      </c>
      <c r="H349" s="25">
        <v>5.9899999999999997E-3</v>
      </c>
      <c r="I349" s="25">
        <f t="shared" si="66"/>
        <v>4.7449999999999992E-3</v>
      </c>
      <c r="J349" s="25"/>
      <c r="K349" s="25">
        <f t="shared" si="70"/>
        <v>3.6888999999999932E-4</v>
      </c>
      <c r="L349" s="25">
        <f t="shared" si="71"/>
        <v>8.4955366999999848E-3</v>
      </c>
      <c r="M349" s="25">
        <v>2.2200000000000002E-3</v>
      </c>
      <c r="N349" s="25">
        <f t="shared" si="72"/>
        <v>9.7500000000000017E-4</v>
      </c>
      <c r="O349" s="25"/>
      <c r="P349" s="25">
        <f t="shared" si="73"/>
        <v>1.4159000000000014E-4</v>
      </c>
      <c r="Q349" s="25">
        <f t="shared" si="74"/>
        <v>3.2608177000000033E-3</v>
      </c>
      <c r="R349" s="25">
        <v>3.4099999999999998E-3</v>
      </c>
      <c r="S349" s="25">
        <f t="shared" si="75"/>
        <v>2.1649999999999998E-3</v>
      </c>
      <c r="T349" s="25"/>
      <c r="U349" s="25">
        <f t="shared" si="76"/>
        <v>-5.2710000000000083E-5</v>
      </c>
      <c r="V349" s="25">
        <f t="shared" si="77"/>
        <v>-1.2139113000000021E-3</v>
      </c>
      <c r="W349" s="25">
        <v>2.4499999999999999E-3</v>
      </c>
      <c r="X349" s="25">
        <f t="shared" si="67"/>
        <v>1.245E-3</v>
      </c>
    </row>
    <row r="350" spans="1:24" s="15" customFormat="1">
      <c r="A350" s="18">
        <v>598</v>
      </c>
      <c r="B350" s="25">
        <v>1.1E-4</v>
      </c>
      <c r="C350" s="25">
        <v>2.9099999999999998E-3</v>
      </c>
      <c r="D350" s="25">
        <f t="shared" si="65"/>
        <v>1.6799999999999999E-3</v>
      </c>
      <c r="E350" s="25"/>
      <c r="F350" s="25">
        <f t="shared" si="68"/>
        <v>8.6689999999999944E-5</v>
      </c>
      <c r="G350" s="25">
        <f t="shared" si="69"/>
        <v>1.9964706999999987E-3</v>
      </c>
      <c r="H350" s="25">
        <v>5.9699999999999996E-3</v>
      </c>
      <c r="I350" s="25">
        <f t="shared" si="66"/>
        <v>4.7399999999999994E-3</v>
      </c>
      <c r="J350" s="25"/>
      <c r="K350" s="25">
        <f t="shared" si="70"/>
        <v>3.6388999999999953E-4</v>
      </c>
      <c r="L350" s="25">
        <f t="shared" si="71"/>
        <v>8.3803866999999903E-3</v>
      </c>
      <c r="M350" s="25">
        <v>2.1099999999999999E-3</v>
      </c>
      <c r="N350" s="25">
        <f t="shared" si="72"/>
        <v>8.7999999999999992E-4</v>
      </c>
      <c r="O350" s="25"/>
      <c r="P350" s="25">
        <f t="shared" si="73"/>
        <v>4.6589999999999891E-5</v>
      </c>
      <c r="Q350" s="25">
        <f t="shared" si="74"/>
        <v>1.0729676999999976E-3</v>
      </c>
      <c r="R350" s="25">
        <v>3.3899999999999998E-3</v>
      </c>
      <c r="S350" s="25">
        <f t="shared" si="75"/>
        <v>2.1599999999999996E-3</v>
      </c>
      <c r="T350" s="25"/>
      <c r="U350" s="25">
        <f t="shared" si="76"/>
        <v>-5.7710000000000313E-5</v>
      </c>
      <c r="V350" s="25">
        <f t="shared" si="77"/>
        <v>-1.3290613000000073E-3</v>
      </c>
      <c r="W350" s="25">
        <v>2.3500000000000001E-3</v>
      </c>
      <c r="X350" s="25">
        <f t="shared" si="67"/>
        <v>1.23E-3</v>
      </c>
    </row>
    <row r="351" spans="1:24" s="15" customFormat="1">
      <c r="A351" s="18">
        <v>599</v>
      </c>
      <c r="B351" s="25">
        <v>0</v>
      </c>
      <c r="C351" s="25">
        <v>2.9299999999999999E-3</v>
      </c>
      <c r="D351" s="25">
        <f t="shared" si="65"/>
        <v>1.7549999999999998E-3</v>
      </c>
      <c r="E351" s="25"/>
      <c r="F351" s="25">
        <f t="shared" si="68"/>
        <v>1.6168999999999992E-4</v>
      </c>
      <c r="G351" s="25">
        <f t="shared" si="69"/>
        <v>3.7237206999999983E-3</v>
      </c>
      <c r="H351" s="25">
        <v>5.8700000000000002E-3</v>
      </c>
      <c r="I351" s="25">
        <f t="shared" si="66"/>
        <v>4.6950000000000004E-3</v>
      </c>
      <c r="J351" s="25"/>
      <c r="K351" s="25">
        <f t="shared" si="70"/>
        <v>3.1889000000000049E-4</v>
      </c>
      <c r="L351" s="25">
        <f t="shared" si="71"/>
        <v>7.3440367000000119E-3</v>
      </c>
      <c r="M351" s="25">
        <v>2.0999999999999999E-3</v>
      </c>
      <c r="N351" s="25">
        <f t="shared" si="72"/>
        <v>9.2499999999999982E-4</v>
      </c>
      <c r="O351" s="25"/>
      <c r="P351" s="25">
        <f t="shared" si="73"/>
        <v>9.1589999999999792E-5</v>
      </c>
      <c r="Q351" s="25">
        <f t="shared" si="74"/>
        <v>2.1093176999999953E-3</v>
      </c>
      <c r="R351" s="25">
        <v>3.3300000000000001E-3</v>
      </c>
      <c r="S351" s="25">
        <f t="shared" si="75"/>
        <v>2.1549999999999998E-3</v>
      </c>
      <c r="T351" s="25"/>
      <c r="U351" s="25">
        <f t="shared" si="76"/>
        <v>-6.2710000000000109E-5</v>
      </c>
      <c r="V351" s="25">
        <f t="shared" si="77"/>
        <v>-1.4442113000000026E-3</v>
      </c>
      <c r="W351" s="25">
        <v>2.3500000000000001E-3</v>
      </c>
      <c r="X351" s="25">
        <f t="shared" si="67"/>
        <v>1.175E-3</v>
      </c>
    </row>
    <row r="352" spans="1:24" s="15" customFormat="1">
      <c r="A352" s="18">
        <v>600</v>
      </c>
      <c r="B352" s="25">
        <v>-6.0000000000000002E-5</v>
      </c>
      <c r="C352" s="25">
        <v>2.8600000000000001E-3</v>
      </c>
      <c r="D352" s="25">
        <f t="shared" si="65"/>
        <v>1.7600000000000003E-3</v>
      </c>
      <c r="E352" s="25"/>
      <c r="F352" s="25"/>
      <c r="G352" s="25"/>
      <c r="H352" s="25">
        <v>5.8300000000000001E-3</v>
      </c>
      <c r="I352" s="25">
        <f t="shared" si="66"/>
        <v>4.7299999999999998E-3</v>
      </c>
      <c r="J352" s="25"/>
      <c r="K352" s="25"/>
      <c r="L352" s="25"/>
      <c r="M352" s="25">
        <v>2.0899999999999998E-3</v>
      </c>
      <c r="N352" s="25">
        <f t="shared" si="72"/>
        <v>9.8999999999999999E-4</v>
      </c>
      <c r="O352" s="25"/>
      <c r="P352" s="25"/>
      <c r="Q352" s="25"/>
      <c r="R352" s="25">
        <v>3.3600000000000001E-3</v>
      </c>
      <c r="S352" s="25">
        <f t="shared" si="75"/>
        <v>2.2600000000000003E-3</v>
      </c>
      <c r="T352" s="25"/>
      <c r="U352" s="25"/>
      <c r="V352" s="25"/>
      <c r="W352" s="25">
        <v>2.2599999999999999E-3</v>
      </c>
      <c r="X352" s="25">
        <f t="shared" si="67"/>
        <v>1.0999999999999998E-3</v>
      </c>
    </row>
    <row r="353" spans="1:24" s="15" customFormat="1">
      <c r="A353" s="18">
        <v>601</v>
      </c>
      <c r="B353" s="25">
        <v>-1.0000000000000001E-5</v>
      </c>
      <c r="C353" s="25">
        <v>2.7899999999999999E-3</v>
      </c>
      <c r="D353" s="25">
        <f t="shared" si="65"/>
        <v>1.6049999999999999E-3</v>
      </c>
      <c r="E353" s="25"/>
      <c r="F353" s="25"/>
      <c r="G353" s="25"/>
      <c r="H353" s="25">
        <v>5.8700000000000002E-3</v>
      </c>
      <c r="I353" s="25">
        <f t="shared" si="66"/>
        <v>4.6849999999999999E-3</v>
      </c>
      <c r="J353" s="25"/>
      <c r="K353" s="25"/>
      <c r="L353" s="25"/>
      <c r="M353" s="25">
        <v>2.0999999999999999E-3</v>
      </c>
      <c r="N353" s="25">
        <f t="shared" si="72"/>
        <v>9.149999999999998E-4</v>
      </c>
      <c r="O353" s="25"/>
      <c r="P353" s="25"/>
      <c r="Q353" s="25"/>
      <c r="R353" s="25">
        <v>3.4099999999999998E-3</v>
      </c>
      <c r="S353" s="25">
        <f t="shared" si="75"/>
        <v>2.2249999999999995E-3</v>
      </c>
      <c r="T353" s="25"/>
      <c r="U353" s="25"/>
      <c r="V353" s="25"/>
      <c r="W353" s="25">
        <v>2.3800000000000002E-3</v>
      </c>
      <c r="X353" s="25">
        <f t="shared" si="67"/>
        <v>1.1850000000000001E-3</v>
      </c>
    </row>
    <row r="354" spans="1:24" s="15" customFormat="1">
      <c r="A354" s="18">
        <v>602</v>
      </c>
      <c r="B354" s="25">
        <v>1.2E-4</v>
      </c>
      <c r="C354" s="25">
        <v>2.9099999999999998E-3</v>
      </c>
      <c r="D354" s="25">
        <f t="shared" si="65"/>
        <v>1.7399999999999998E-3</v>
      </c>
      <c r="E354" s="25"/>
      <c r="F354" s="25"/>
      <c r="G354" s="25"/>
      <c r="H354" s="25">
        <v>5.94E-3</v>
      </c>
      <c r="I354" s="25">
        <f t="shared" si="66"/>
        <v>4.7699999999999999E-3</v>
      </c>
      <c r="J354" s="25"/>
      <c r="K354" s="25"/>
      <c r="L354" s="25"/>
      <c r="M354" s="25">
        <v>2.0899999999999998E-3</v>
      </c>
      <c r="N354" s="25">
        <f t="shared" si="72"/>
        <v>9.1999999999999981E-4</v>
      </c>
      <c r="O354" s="25"/>
      <c r="P354" s="25"/>
      <c r="Q354" s="25"/>
      <c r="R354" s="25">
        <v>3.2799999999999999E-3</v>
      </c>
      <c r="S354" s="25">
        <f t="shared" si="75"/>
        <v>2.1099999999999999E-3</v>
      </c>
      <c r="T354" s="25"/>
      <c r="U354" s="25"/>
      <c r="V354" s="25"/>
      <c r="W354" s="25">
        <v>2.2200000000000002E-3</v>
      </c>
      <c r="X354" s="25">
        <f t="shared" si="67"/>
        <v>1.17E-3</v>
      </c>
    </row>
    <row r="355" spans="1:24" s="15" customFormat="1">
      <c r="A355" s="18">
        <v>603</v>
      </c>
      <c r="B355" s="25">
        <v>1.9000000000000001E-4</v>
      </c>
      <c r="C355" s="25">
        <v>2.8600000000000001E-3</v>
      </c>
      <c r="D355" s="25">
        <f t="shared" si="65"/>
        <v>1.5900000000000001E-3</v>
      </c>
      <c r="E355" s="25"/>
      <c r="F355" s="25"/>
      <c r="G355" s="25"/>
      <c r="H355" s="25">
        <v>5.8799999999999998E-3</v>
      </c>
      <c r="I355" s="25">
        <f t="shared" si="66"/>
        <v>4.6099999999999995E-3</v>
      </c>
      <c r="J355" s="25"/>
      <c r="K355" s="25"/>
      <c r="L355" s="25"/>
      <c r="M355" s="25">
        <v>1.9499999999999999E-3</v>
      </c>
      <c r="N355" s="25">
        <f t="shared" si="72"/>
        <v>6.7999999999999983E-4</v>
      </c>
      <c r="O355" s="25"/>
      <c r="P355" s="25"/>
      <c r="Q355" s="25"/>
      <c r="R355" s="25">
        <v>3.2299999999999998E-3</v>
      </c>
      <c r="S355" s="25">
        <f t="shared" si="75"/>
        <v>1.9599999999999999E-3</v>
      </c>
      <c r="T355" s="25"/>
      <c r="U355" s="25"/>
      <c r="V355" s="25"/>
      <c r="W355" s="25">
        <v>2.3500000000000001E-3</v>
      </c>
      <c r="X355" s="25">
        <f t="shared" si="67"/>
        <v>1.2700000000000001E-3</v>
      </c>
    </row>
    <row r="356" spans="1:24" s="15" customFormat="1">
      <c r="A356" s="18">
        <v>604</v>
      </c>
      <c r="B356" s="25">
        <v>5.0000000000000002E-5</v>
      </c>
      <c r="C356" s="25">
        <v>2.8800000000000002E-3</v>
      </c>
      <c r="D356" s="25">
        <f t="shared" si="65"/>
        <v>1.7100000000000001E-3</v>
      </c>
      <c r="E356" s="25"/>
      <c r="F356" s="25"/>
      <c r="G356" s="25"/>
      <c r="H356" s="25">
        <v>5.9100000000000003E-3</v>
      </c>
      <c r="I356" s="25">
        <f t="shared" si="66"/>
        <v>4.7400000000000003E-3</v>
      </c>
      <c r="J356" s="25"/>
      <c r="K356" s="25"/>
      <c r="L356" s="25"/>
      <c r="M356" s="25">
        <v>2.1099999999999999E-3</v>
      </c>
      <c r="N356" s="25">
        <f t="shared" si="72"/>
        <v>9.3999999999999986E-4</v>
      </c>
      <c r="O356" s="25"/>
      <c r="P356" s="25"/>
      <c r="Q356" s="25"/>
      <c r="R356" s="25">
        <v>3.2799999999999999E-3</v>
      </c>
      <c r="S356" s="25">
        <f t="shared" si="75"/>
        <v>2.1099999999999999E-3</v>
      </c>
      <c r="T356" s="25"/>
      <c r="U356" s="25"/>
      <c r="V356" s="25"/>
      <c r="W356" s="25">
        <v>2.2899999999999999E-3</v>
      </c>
      <c r="X356" s="25">
        <f t="shared" si="67"/>
        <v>1.17E-3</v>
      </c>
    </row>
    <row r="357" spans="1:24" s="15" customFormat="1">
      <c r="A357" s="18">
        <v>605</v>
      </c>
      <c r="B357" s="25">
        <v>6.8999999999999997E-5</v>
      </c>
      <c r="C357" s="25">
        <v>2.9499999999999999E-3</v>
      </c>
      <c r="D357" s="25">
        <f t="shared" si="65"/>
        <v>1.7304999999999998E-3</v>
      </c>
      <c r="E357" s="25"/>
      <c r="F357" s="25"/>
      <c r="G357" s="25"/>
      <c r="H357" s="25">
        <v>5.9100000000000003E-3</v>
      </c>
      <c r="I357" s="25">
        <f t="shared" si="66"/>
        <v>4.6905000000000002E-3</v>
      </c>
      <c r="J357" s="25"/>
      <c r="K357" s="25"/>
      <c r="L357" s="25"/>
      <c r="M357" s="25">
        <v>2.2300000000000002E-3</v>
      </c>
      <c r="N357" s="25">
        <f t="shared" si="72"/>
        <v>1.0105000000000001E-3</v>
      </c>
      <c r="O357" s="25"/>
      <c r="P357" s="25"/>
      <c r="Q357" s="25"/>
      <c r="R357" s="25">
        <v>3.4299999999999999E-3</v>
      </c>
      <c r="S357" s="25">
        <f t="shared" si="75"/>
        <v>2.2104999999999998E-3</v>
      </c>
      <c r="T357" s="25"/>
      <c r="U357" s="25"/>
      <c r="V357" s="25"/>
      <c r="W357" s="25">
        <v>2.3700000000000001E-3</v>
      </c>
      <c r="X357" s="25">
        <f t="shared" si="67"/>
        <v>1.2195000000000001E-3</v>
      </c>
    </row>
    <row r="358" spans="1:24" s="15" customFormat="1">
      <c r="A358" s="18">
        <v>606</v>
      </c>
      <c r="B358" s="25">
        <v>-1.9000000000000001E-4</v>
      </c>
      <c r="C358" s="25">
        <v>2.9399999999999999E-3</v>
      </c>
      <c r="D358" s="25">
        <f t="shared" si="65"/>
        <v>1.895E-3</v>
      </c>
      <c r="E358" s="25"/>
      <c r="F358" s="25"/>
      <c r="G358" s="25"/>
      <c r="H358" s="25">
        <v>5.8900000000000003E-3</v>
      </c>
      <c r="I358" s="25">
        <f t="shared" si="66"/>
        <v>4.8450000000000003E-3</v>
      </c>
      <c r="J358" s="25"/>
      <c r="K358" s="25"/>
      <c r="L358" s="25"/>
      <c r="M358" s="25">
        <v>2.14E-3</v>
      </c>
      <c r="N358" s="25">
        <f t="shared" si="72"/>
        <v>1.0950000000000001E-3</v>
      </c>
      <c r="O358" s="25"/>
      <c r="P358" s="25"/>
      <c r="Q358" s="25"/>
      <c r="R358" s="25">
        <v>3.3300000000000001E-3</v>
      </c>
      <c r="S358" s="25">
        <f t="shared" si="75"/>
        <v>2.2850000000000001E-3</v>
      </c>
      <c r="T358" s="25"/>
      <c r="U358" s="25"/>
      <c r="V358" s="25"/>
      <c r="W358" s="25">
        <v>2.2799999999999999E-3</v>
      </c>
      <c r="X358" s="25">
        <f t="shared" si="67"/>
        <v>1.0449999999999999E-3</v>
      </c>
    </row>
    <row r="359" spans="1:24" s="15" customFormat="1">
      <c r="A359" s="18">
        <v>607</v>
      </c>
      <c r="B359" s="25">
        <v>9.0000000000000006E-5</v>
      </c>
      <c r="C359" s="25">
        <v>2.8500000000000001E-3</v>
      </c>
      <c r="D359" s="25">
        <f t="shared" si="65"/>
        <v>1.5900000000000003E-3</v>
      </c>
      <c r="E359" s="25"/>
      <c r="F359" s="25"/>
      <c r="G359" s="25"/>
      <c r="H359" s="25">
        <v>5.7999999999999996E-3</v>
      </c>
      <c r="I359" s="25">
        <f t="shared" si="66"/>
        <v>4.5399999999999998E-3</v>
      </c>
      <c r="J359" s="25"/>
      <c r="K359" s="25"/>
      <c r="L359" s="25"/>
      <c r="M359" s="25">
        <v>2.1299999999999999E-3</v>
      </c>
      <c r="N359" s="25">
        <f t="shared" si="72"/>
        <v>8.7000000000000011E-4</v>
      </c>
      <c r="O359" s="25"/>
      <c r="P359" s="25"/>
      <c r="Q359" s="25"/>
      <c r="R359" s="25">
        <v>3.3899999999999998E-3</v>
      </c>
      <c r="S359" s="25">
        <f t="shared" si="75"/>
        <v>2.1299999999999999E-3</v>
      </c>
      <c r="T359" s="25"/>
      <c r="U359" s="25"/>
      <c r="V359" s="25"/>
      <c r="W359" s="25">
        <v>2.4299999999999999E-3</v>
      </c>
      <c r="X359" s="25">
        <f t="shared" si="67"/>
        <v>1.2599999999999998E-3</v>
      </c>
    </row>
    <row r="360" spans="1:24" s="15" customFormat="1">
      <c r="A360" s="18">
        <v>608</v>
      </c>
      <c r="B360" s="25">
        <v>4.0000000000000003E-5</v>
      </c>
      <c r="C360" s="25">
        <v>2.97E-3</v>
      </c>
      <c r="D360" s="25">
        <f t="shared" si="65"/>
        <v>1.7799999999999999E-3</v>
      </c>
      <c r="E360" s="25"/>
      <c r="F360" s="25"/>
      <c r="G360" s="25"/>
      <c r="H360" s="25">
        <v>5.9100000000000003E-3</v>
      </c>
      <c r="I360" s="25">
        <f t="shared" si="66"/>
        <v>4.7200000000000002E-3</v>
      </c>
      <c r="J360" s="25"/>
      <c r="K360" s="25"/>
      <c r="L360" s="25"/>
      <c r="M360" s="25">
        <v>2.2599999999999999E-3</v>
      </c>
      <c r="N360" s="25">
        <f t="shared" si="72"/>
        <v>1.0699999999999998E-3</v>
      </c>
      <c r="O360" s="25"/>
      <c r="P360" s="25"/>
      <c r="Q360" s="25"/>
      <c r="R360" s="25">
        <v>3.48E-3</v>
      </c>
      <c r="S360" s="25">
        <f t="shared" si="75"/>
        <v>2.2899999999999999E-3</v>
      </c>
      <c r="T360" s="25"/>
      <c r="U360" s="25"/>
      <c r="V360" s="25"/>
      <c r="W360" s="25">
        <v>2.3400000000000001E-3</v>
      </c>
      <c r="X360" s="25">
        <f t="shared" si="67"/>
        <v>1.1900000000000001E-3</v>
      </c>
    </row>
    <row r="361" spans="1:24" s="15" customFormat="1">
      <c r="A361" s="18">
        <v>609</v>
      </c>
      <c r="B361" s="25">
        <v>1.8000000000000001E-4</v>
      </c>
      <c r="C361" s="25">
        <v>2.8800000000000002E-3</v>
      </c>
      <c r="D361" s="25">
        <f t="shared" si="65"/>
        <v>1.5250000000000001E-3</v>
      </c>
      <c r="E361" s="25"/>
      <c r="F361" s="25"/>
      <c r="G361" s="25"/>
      <c r="H361" s="25">
        <v>5.94E-3</v>
      </c>
      <c r="I361" s="25">
        <f t="shared" si="66"/>
        <v>4.5849999999999997E-3</v>
      </c>
      <c r="J361" s="25"/>
      <c r="K361" s="25"/>
      <c r="L361" s="25"/>
      <c r="M361" s="25">
        <v>2.2000000000000001E-3</v>
      </c>
      <c r="N361" s="25">
        <f t="shared" si="72"/>
        <v>8.4500000000000005E-4</v>
      </c>
      <c r="O361" s="25"/>
      <c r="P361" s="25"/>
      <c r="Q361" s="25"/>
      <c r="R361" s="25">
        <v>3.49E-3</v>
      </c>
      <c r="S361" s="25">
        <f t="shared" si="75"/>
        <v>2.1349999999999997E-3</v>
      </c>
      <c r="T361" s="25"/>
      <c r="U361" s="25"/>
      <c r="V361" s="25"/>
      <c r="W361" s="25">
        <v>2.5300000000000001E-3</v>
      </c>
      <c r="X361" s="25">
        <f t="shared" si="67"/>
        <v>1.3550000000000001E-3</v>
      </c>
    </row>
    <row r="362" spans="1:24" s="15" customFormat="1">
      <c r="A362" s="18">
        <v>610</v>
      </c>
      <c r="B362" s="25">
        <v>-2.4000000000000001E-4</v>
      </c>
      <c r="C362" s="25">
        <v>3.13E-3</v>
      </c>
      <c r="D362" s="25">
        <f t="shared" si="65"/>
        <v>2.0249999999999999E-3</v>
      </c>
      <c r="E362" s="25"/>
      <c r="F362" s="25"/>
      <c r="G362" s="25"/>
      <c r="H362" s="25">
        <v>6.0299999999999998E-3</v>
      </c>
      <c r="I362" s="25">
        <f t="shared" si="66"/>
        <v>4.9249999999999997E-3</v>
      </c>
      <c r="J362" s="25"/>
      <c r="K362" s="25"/>
      <c r="L362" s="25"/>
      <c r="M362" s="25">
        <v>2.1700000000000001E-3</v>
      </c>
      <c r="N362" s="25">
        <f t="shared" si="72"/>
        <v>1.0650000000000002E-3</v>
      </c>
      <c r="O362" s="25"/>
      <c r="P362" s="25"/>
      <c r="Q362" s="25"/>
      <c r="R362" s="25">
        <v>3.5100000000000001E-3</v>
      </c>
      <c r="S362" s="25">
        <f t="shared" si="75"/>
        <v>2.405E-3</v>
      </c>
      <c r="T362" s="25"/>
      <c r="U362" s="25"/>
      <c r="V362" s="25"/>
      <c r="W362" s="25">
        <v>2.4499999999999999E-3</v>
      </c>
      <c r="X362" s="25">
        <f t="shared" si="67"/>
        <v>1.1049999999999999E-3</v>
      </c>
    </row>
    <row r="363" spans="1:24" s="15" customFormat="1">
      <c r="A363" s="18">
        <v>611</v>
      </c>
      <c r="B363" s="25">
        <v>2.0000000000000002E-5</v>
      </c>
      <c r="C363" s="25">
        <v>2.8600000000000001E-3</v>
      </c>
      <c r="D363" s="25">
        <f t="shared" si="65"/>
        <v>1.6200000000000001E-3</v>
      </c>
      <c r="E363" s="25"/>
      <c r="F363" s="25"/>
      <c r="G363" s="25"/>
      <c r="H363" s="25">
        <v>5.8500000000000002E-3</v>
      </c>
      <c r="I363" s="25">
        <f t="shared" si="66"/>
        <v>4.6100000000000004E-3</v>
      </c>
      <c r="J363" s="25"/>
      <c r="K363" s="25"/>
      <c r="L363" s="25"/>
      <c r="M363" s="25">
        <v>2.1900000000000001E-3</v>
      </c>
      <c r="N363" s="25">
        <f t="shared" si="72"/>
        <v>9.5000000000000011E-4</v>
      </c>
      <c r="O363" s="25"/>
      <c r="P363" s="25"/>
      <c r="Q363" s="25"/>
      <c r="R363" s="25">
        <v>3.46E-3</v>
      </c>
      <c r="S363" s="25">
        <f t="shared" si="75"/>
        <v>2.2199999999999998E-3</v>
      </c>
      <c r="T363" s="25"/>
      <c r="U363" s="25"/>
      <c r="V363" s="25"/>
      <c r="W363" s="25">
        <v>2.4599999999999999E-3</v>
      </c>
      <c r="X363" s="25">
        <f t="shared" si="67"/>
        <v>1.24E-3</v>
      </c>
    </row>
    <row r="364" spans="1:24" s="15" customFormat="1">
      <c r="A364" s="18">
        <v>612</v>
      </c>
      <c r="B364" s="25">
        <v>3.0000000000000001E-5</v>
      </c>
      <c r="C364" s="25">
        <v>3.0599999999999998E-3</v>
      </c>
      <c r="D364" s="25">
        <f t="shared" si="65"/>
        <v>1.8549999999999997E-3</v>
      </c>
      <c r="E364" s="25"/>
      <c r="F364" s="25"/>
      <c r="G364" s="25"/>
      <c r="H364" s="25">
        <v>5.9199999999999999E-3</v>
      </c>
      <c r="I364" s="25">
        <f t="shared" si="66"/>
        <v>4.7149999999999996E-3</v>
      </c>
      <c r="J364" s="25"/>
      <c r="K364" s="25"/>
      <c r="L364" s="25"/>
      <c r="M364" s="25">
        <v>2.2200000000000002E-3</v>
      </c>
      <c r="N364" s="25">
        <f t="shared" si="72"/>
        <v>1.0150000000000001E-3</v>
      </c>
      <c r="O364" s="25"/>
      <c r="P364" s="25"/>
      <c r="Q364" s="25"/>
      <c r="R364" s="25">
        <v>3.5200000000000001E-3</v>
      </c>
      <c r="S364" s="25">
        <f t="shared" si="75"/>
        <v>2.3150000000000002E-3</v>
      </c>
      <c r="T364" s="25"/>
      <c r="U364" s="25"/>
      <c r="V364" s="25"/>
      <c r="W364" s="25">
        <v>2.3800000000000002E-3</v>
      </c>
      <c r="X364" s="25">
        <f t="shared" si="67"/>
        <v>1.2050000000000001E-3</v>
      </c>
    </row>
    <row r="365" spans="1:24" s="15" customFormat="1">
      <c r="A365" s="18">
        <v>613</v>
      </c>
      <c r="B365" s="25">
        <v>1.7000000000000001E-4</v>
      </c>
      <c r="C365" s="25">
        <v>2.8900000000000002E-3</v>
      </c>
      <c r="D365" s="25">
        <f t="shared" si="65"/>
        <v>1.5550000000000002E-3</v>
      </c>
      <c r="E365" s="25"/>
      <c r="F365" s="25"/>
      <c r="G365" s="25"/>
      <c r="H365" s="25">
        <v>5.7800000000000004E-3</v>
      </c>
      <c r="I365" s="25">
        <f t="shared" si="66"/>
        <v>4.4450000000000002E-3</v>
      </c>
      <c r="J365" s="25"/>
      <c r="K365" s="25"/>
      <c r="L365" s="25"/>
      <c r="M365" s="25">
        <v>2.2000000000000001E-3</v>
      </c>
      <c r="N365" s="25">
        <f t="shared" si="72"/>
        <v>8.650000000000001E-4</v>
      </c>
      <c r="O365" s="25"/>
      <c r="P365" s="25"/>
      <c r="Q365" s="25"/>
      <c r="R365" s="25">
        <v>3.5300000000000002E-3</v>
      </c>
      <c r="S365" s="25">
        <f t="shared" si="75"/>
        <v>2.1949999999999999E-3</v>
      </c>
      <c r="T365" s="25"/>
      <c r="U365" s="25"/>
      <c r="V365" s="25"/>
      <c r="W365" s="25">
        <v>2.5000000000000001E-3</v>
      </c>
      <c r="X365" s="25">
        <f t="shared" si="67"/>
        <v>1.335E-3</v>
      </c>
    </row>
    <row r="366" spans="1:24" s="15" customFormat="1">
      <c r="A366" s="18">
        <v>614</v>
      </c>
      <c r="B366" s="25">
        <v>-1.7000000000000001E-4</v>
      </c>
      <c r="C366" s="25">
        <v>2.8999999999999998E-3</v>
      </c>
      <c r="D366" s="25">
        <f t="shared" si="65"/>
        <v>1.7949999999999997E-3</v>
      </c>
      <c r="E366" s="25"/>
      <c r="F366" s="25"/>
      <c r="G366" s="25"/>
      <c r="H366" s="25">
        <v>5.8799999999999998E-3</v>
      </c>
      <c r="I366" s="25">
        <f t="shared" si="66"/>
        <v>4.7749999999999997E-3</v>
      </c>
      <c r="J366" s="25"/>
      <c r="K366" s="25"/>
      <c r="L366" s="25"/>
      <c r="M366" s="25">
        <v>2.2000000000000001E-3</v>
      </c>
      <c r="N366" s="25">
        <f t="shared" si="72"/>
        <v>1.0950000000000001E-3</v>
      </c>
      <c r="O366" s="25"/>
      <c r="P366" s="25"/>
      <c r="Q366" s="25"/>
      <c r="R366" s="25">
        <v>3.4399999999999999E-3</v>
      </c>
      <c r="S366" s="25">
        <f t="shared" si="75"/>
        <v>2.3349999999999998E-3</v>
      </c>
      <c r="T366" s="25"/>
      <c r="U366" s="25"/>
      <c r="V366" s="25"/>
      <c r="W366" s="25">
        <v>2.3800000000000002E-3</v>
      </c>
      <c r="X366" s="25">
        <f t="shared" si="67"/>
        <v>1.1050000000000001E-3</v>
      </c>
    </row>
    <row r="367" spans="1:24" s="15" customFormat="1">
      <c r="A367" s="18">
        <v>615</v>
      </c>
      <c r="B367" s="25">
        <v>1.3999999999999999E-4</v>
      </c>
      <c r="C367" s="25">
        <v>2.8700000000000002E-3</v>
      </c>
      <c r="D367" s="25">
        <f t="shared" si="65"/>
        <v>1.5900000000000003E-3</v>
      </c>
      <c r="E367" s="25"/>
      <c r="F367" s="25"/>
      <c r="G367" s="25"/>
      <c r="H367" s="25">
        <v>5.7600000000000004E-3</v>
      </c>
      <c r="I367" s="25">
        <f t="shared" si="66"/>
        <v>4.4800000000000005E-3</v>
      </c>
      <c r="J367" s="25"/>
      <c r="K367" s="25"/>
      <c r="L367" s="25"/>
      <c r="M367" s="25">
        <v>2.2100000000000002E-3</v>
      </c>
      <c r="N367" s="25">
        <f t="shared" si="72"/>
        <v>9.3000000000000027E-4</v>
      </c>
      <c r="O367" s="25"/>
      <c r="P367" s="25"/>
      <c r="Q367" s="25"/>
      <c r="R367" s="25">
        <v>3.49E-3</v>
      </c>
      <c r="S367" s="25">
        <f t="shared" si="75"/>
        <v>2.2100000000000002E-3</v>
      </c>
      <c r="T367" s="25"/>
      <c r="U367" s="25"/>
      <c r="V367" s="25"/>
      <c r="W367" s="25">
        <v>2.4199999999999998E-3</v>
      </c>
      <c r="X367" s="25">
        <f t="shared" si="67"/>
        <v>1.2799999999999999E-3</v>
      </c>
    </row>
    <row r="368" spans="1:24" s="15" customFormat="1">
      <c r="A368" s="18">
        <v>616</v>
      </c>
      <c r="B368" s="25">
        <v>-1.2999999999999999E-4</v>
      </c>
      <c r="C368" s="25">
        <v>3.0699999999999998E-3</v>
      </c>
      <c r="D368" s="25">
        <f t="shared" si="65"/>
        <v>1.9899999999999996E-3</v>
      </c>
      <c r="E368" s="25"/>
      <c r="F368" s="25"/>
      <c r="G368" s="25"/>
      <c r="H368" s="25">
        <v>6.0200000000000002E-3</v>
      </c>
      <c r="I368" s="25">
        <f t="shared" si="66"/>
        <v>4.9399999999999999E-3</v>
      </c>
      <c r="J368" s="25"/>
      <c r="K368" s="25"/>
      <c r="L368" s="25"/>
      <c r="M368" s="25">
        <v>2.1900000000000001E-3</v>
      </c>
      <c r="N368" s="25">
        <f t="shared" si="72"/>
        <v>1.1100000000000001E-3</v>
      </c>
      <c r="O368" s="25"/>
      <c r="P368" s="25"/>
      <c r="Q368" s="25"/>
      <c r="R368" s="25">
        <v>3.4299999999999999E-3</v>
      </c>
      <c r="S368" s="25">
        <f t="shared" si="75"/>
        <v>2.3499999999999997E-3</v>
      </c>
      <c r="T368" s="25"/>
      <c r="U368" s="25"/>
      <c r="V368" s="25"/>
      <c r="W368" s="25">
        <v>2.2899999999999999E-3</v>
      </c>
      <c r="X368" s="25">
        <f t="shared" si="67"/>
        <v>1.08E-3</v>
      </c>
    </row>
    <row r="369" spans="1:24" s="15" customFormat="1">
      <c r="A369" s="18">
        <v>617</v>
      </c>
      <c r="B369" s="25">
        <v>1.1E-4</v>
      </c>
      <c r="C369" s="25">
        <v>2.97E-3</v>
      </c>
      <c r="D369" s="25">
        <f t="shared" si="65"/>
        <v>1.665E-3</v>
      </c>
      <c r="E369" s="25"/>
      <c r="F369" s="25"/>
      <c r="G369" s="25"/>
      <c r="H369" s="25">
        <v>5.7600000000000004E-3</v>
      </c>
      <c r="I369" s="25">
        <f t="shared" si="66"/>
        <v>4.4550000000000006E-3</v>
      </c>
      <c r="J369" s="25"/>
      <c r="K369" s="25"/>
      <c r="L369" s="25"/>
      <c r="M369" s="25">
        <v>2.2200000000000002E-3</v>
      </c>
      <c r="N369" s="25">
        <f t="shared" si="72"/>
        <v>9.1500000000000023E-4</v>
      </c>
      <c r="O369" s="25"/>
      <c r="P369" s="25"/>
      <c r="Q369" s="25"/>
      <c r="R369" s="25">
        <v>3.5300000000000002E-3</v>
      </c>
      <c r="S369" s="25">
        <f t="shared" si="75"/>
        <v>2.2250000000000004E-3</v>
      </c>
      <c r="T369" s="25"/>
      <c r="U369" s="25"/>
      <c r="V369" s="25"/>
      <c r="W369" s="25">
        <v>2.5000000000000001E-3</v>
      </c>
      <c r="X369" s="25">
        <f t="shared" si="67"/>
        <v>1.305E-3</v>
      </c>
    </row>
    <row r="370" spans="1:24" s="15" customFormat="1">
      <c r="A370" s="18">
        <v>618</v>
      </c>
      <c r="B370" s="25">
        <v>-3.4000000000000002E-4</v>
      </c>
      <c r="C370" s="25">
        <v>3.0599999999999998E-3</v>
      </c>
      <c r="D370" s="25">
        <f t="shared" si="65"/>
        <v>2.0449999999999999E-3</v>
      </c>
      <c r="E370" s="25"/>
      <c r="F370" s="25"/>
      <c r="G370" s="25"/>
      <c r="H370" s="25">
        <v>6.0099999999999997E-3</v>
      </c>
      <c r="I370" s="25">
        <f t="shared" si="66"/>
        <v>4.9949999999999994E-3</v>
      </c>
      <c r="J370" s="25"/>
      <c r="K370" s="25"/>
      <c r="L370" s="25"/>
      <c r="M370" s="25">
        <v>2.3E-3</v>
      </c>
      <c r="N370" s="25">
        <f t="shared" si="72"/>
        <v>1.2849999999999999E-3</v>
      </c>
      <c r="O370" s="25"/>
      <c r="P370" s="25"/>
      <c r="Q370" s="25"/>
      <c r="R370" s="25">
        <v>3.3700000000000002E-3</v>
      </c>
      <c r="S370" s="25">
        <f t="shared" si="75"/>
        <v>2.3550000000000003E-3</v>
      </c>
      <c r="T370" s="25"/>
      <c r="U370" s="25"/>
      <c r="V370" s="25"/>
      <c r="W370" s="25">
        <v>2.3700000000000001E-3</v>
      </c>
      <c r="X370" s="25">
        <f t="shared" si="67"/>
        <v>1.0150000000000001E-3</v>
      </c>
    </row>
    <row r="371" spans="1:24" s="15" customFormat="1">
      <c r="A371" s="18">
        <v>619</v>
      </c>
      <c r="B371" s="25">
        <v>4.0000000000000003E-5</v>
      </c>
      <c r="C371" s="25">
        <v>2.8700000000000002E-3</v>
      </c>
      <c r="D371" s="25">
        <f t="shared" si="65"/>
        <v>1.6000000000000001E-3</v>
      </c>
      <c r="E371" s="25"/>
      <c r="F371" s="25"/>
      <c r="G371" s="25"/>
      <c r="H371" s="25">
        <v>5.7600000000000004E-3</v>
      </c>
      <c r="I371" s="25">
        <f t="shared" si="66"/>
        <v>4.4900000000000001E-3</v>
      </c>
      <c r="J371" s="25"/>
      <c r="K371" s="25"/>
      <c r="L371" s="25"/>
      <c r="M371" s="25">
        <v>2.2300000000000002E-3</v>
      </c>
      <c r="N371" s="25">
        <f t="shared" si="72"/>
        <v>9.6000000000000013E-4</v>
      </c>
      <c r="O371" s="25"/>
      <c r="P371" s="25"/>
      <c r="Q371" s="25"/>
      <c r="R371" s="25">
        <v>3.5599999999999998E-3</v>
      </c>
      <c r="S371" s="25">
        <f t="shared" si="75"/>
        <v>2.2899999999999995E-3</v>
      </c>
      <c r="T371" s="25"/>
      <c r="U371" s="25"/>
      <c r="V371" s="25"/>
      <c r="W371" s="25">
        <v>2.5000000000000001E-3</v>
      </c>
      <c r="X371" s="25">
        <f t="shared" si="67"/>
        <v>1.2700000000000001E-3</v>
      </c>
    </row>
    <row r="372" spans="1:24" s="15" customFormat="1">
      <c r="A372" s="18">
        <v>620</v>
      </c>
      <c r="B372" s="25">
        <v>-1.2E-4</v>
      </c>
      <c r="C372" s="25">
        <v>3.16E-3</v>
      </c>
      <c r="D372" s="25">
        <f t="shared" si="65"/>
        <v>2.0699999999999998E-3</v>
      </c>
      <c r="E372" s="25"/>
      <c r="F372" s="25"/>
      <c r="G372" s="25"/>
      <c r="H372" s="25">
        <v>5.9300000000000004E-3</v>
      </c>
      <c r="I372" s="25">
        <f t="shared" si="66"/>
        <v>4.8400000000000006E-3</v>
      </c>
      <c r="J372" s="25"/>
      <c r="K372" s="25"/>
      <c r="L372" s="25"/>
      <c r="M372" s="25">
        <v>2.2100000000000002E-3</v>
      </c>
      <c r="N372" s="25">
        <f t="shared" si="72"/>
        <v>1.1200000000000001E-3</v>
      </c>
      <c r="O372" s="25"/>
      <c r="P372" s="25"/>
      <c r="Q372" s="25"/>
      <c r="R372" s="25">
        <v>3.3500000000000001E-3</v>
      </c>
      <c r="S372" s="25">
        <f t="shared" si="75"/>
        <v>2.2599999999999999E-3</v>
      </c>
      <c r="T372" s="25"/>
      <c r="U372" s="25"/>
      <c r="V372" s="25"/>
      <c r="W372" s="25">
        <v>2.3E-3</v>
      </c>
      <c r="X372" s="25">
        <f t="shared" si="67"/>
        <v>1.09E-3</v>
      </c>
    </row>
    <row r="373" spans="1:24" s="15" customFormat="1">
      <c r="A373" s="18">
        <v>621</v>
      </c>
      <c r="B373" s="25">
        <v>1.8000000000000001E-4</v>
      </c>
      <c r="C373" s="25">
        <v>2.8800000000000002E-3</v>
      </c>
      <c r="D373" s="25">
        <f t="shared" si="65"/>
        <v>1.5300000000000001E-3</v>
      </c>
      <c r="E373" s="25"/>
      <c r="F373" s="25"/>
      <c r="G373" s="25"/>
      <c r="H373" s="25">
        <v>5.7400000000000003E-3</v>
      </c>
      <c r="I373" s="25">
        <f t="shared" si="66"/>
        <v>4.3899999999999998E-3</v>
      </c>
      <c r="J373" s="25"/>
      <c r="K373" s="25"/>
      <c r="L373" s="25"/>
      <c r="M373" s="25">
        <v>2.1900000000000001E-3</v>
      </c>
      <c r="N373" s="25">
        <f t="shared" si="72"/>
        <v>8.4000000000000003E-4</v>
      </c>
      <c r="O373" s="25"/>
      <c r="P373" s="25"/>
      <c r="Q373" s="25"/>
      <c r="R373" s="25">
        <v>3.4299999999999999E-3</v>
      </c>
      <c r="S373" s="25">
        <f t="shared" si="75"/>
        <v>2.0799999999999998E-3</v>
      </c>
      <c r="T373" s="25"/>
      <c r="U373" s="25"/>
      <c r="V373" s="25"/>
      <c r="W373" s="25">
        <v>2.5200000000000001E-3</v>
      </c>
      <c r="X373" s="25">
        <f t="shared" si="67"/>
        <v>1.3500000000000001E-3</v>
      </c>
    </row>
    <row r="374" spans="1:24" s="15" customFormat="1">
      <c r="A374" s="18">
        <v>622</v>
      </c>
      <c r="B374" s="25">
        <v>0</v>
      </c>
      <c r="C374" s="25">
        <v>2.99E-3</v>
      </c>
      <c r="D374" s="25">
        <f t="shared" si="65"/>
        <v>1.82E-3</v>
      </c>
      <c r="E374" s="25"/>
      <c r="F374" s="25"/>
      <c r="G374" s="25"/>
      <c r="H374" s="25">
        <v>5.8199999999999997E-3</v>
      </c>
      <c r="I374" s="25">
        <f t="shared" si="66"/>
        <v>4.6499999999999996E-3</v>
      </c>
      <c r="J374" s="25"/>
      <c r="K374" s="25"/>
      <c r="L374" s="25"/>
      <c r="M374" s="25">
        <v>2.2000000000000001E-3</v>
      </c>
      <c r="N374" s="25">
        <f t="shared" si="72"/>
        <v>1.0300000000000001E-3</v>
      </c>
      <c r="O374" s="25"/>
      <c r="P374" s="25"/>
      <c r="Q374" s="25"/>
      <c r="R374" s="25">
        <v>3.3600000000000001E-3</v>
      </c>
      <c r="S374" s="25">
        <f t="shared" si="75"/>
        <v>2.1900000000000001E-3</v>
      </c>
      <c r="T374" s="25"/>
      <c r="U374" s="25"/>
      <c r="V374" s="25"/>
      <c r="W374" s="25">
        <v>2.3400000000000001E-3</v>
      </c>
      <c r="X374" s="25">
        <f t="shared" si="67"/>
        <v>1.17E-3</v>
      </c>
    </row>
    <row r="375" spans="1:24" s="15" customFormat="1">
      <c r="A375" s="18">
        <v>623</v>
      </c>
      <c r="B375" s="25">
        <v>1.2E-4</v>
      </c>
      <c r="C375" s="25">
        <v>2.9299999999999999E-3</v>
      </c>
      <c r="D375" s="25">
        <f t="shared" si="65"/>
        <v>1.655E-3</v>
      </c>
      <c r="E375" s="25"/>
      <c r="F375" s="25"/>
      <c r="G375" s="25"/>
      <c r="H375" s="25">
        <v>5.6499999999999996E-3</v>
      </c>
      <c r="I375" s="25">
        <f t="shared" si="66"/>
        <v>4.3749999999999995E-3</v>
      </c>
      <c r="J375" s="25"/>
      <c r="K375" s="25"/>
      <c r="L375" s="25"/>
      <c r="M375" s="25">
        <v>2.0999999999999999E-3</v>
      </c>
      <c r="N375" s="25">
        <f t="shared" si="72"/>
        <v>8.25E-4</v>
      </c>
      <c r="O375" s="25"/>
      <c r="P375" s="25"/>
      <c r="Q375" s="25"/>
      <c r="R375" s="25">
        <v>3.4399999999999999E-3</v>
      </c>
      <c r="S375" s="25">
        <f t="shared" si="75"/>
        <v>2.1650000000000003E-3</v>
      </c>
      <c r="T375" s="25"/>
      <c r="U375" s="25"/>
      <c r="V375" s="25"/>
      <c r="W375" s="25">
        <v>2.4299999999999999E-3</v>
      </c>
      <c r="X375" s="25">
        <f t="shared" si="67"/>
        <v>1.2749999999999999E-3</v>
      </c>
    </row>
    <row r="376" spans="1:24" s="15" customFormat="1">
      <c r="A376" s="18">
        <v>624</v>
      </c>
      <c r="B376" s="25">
        <v>-1.2E-4</v>
      </c>
      <c r="C376" s="25">
        <v>3.0799999999999998E-3</v>
      </c>
      <c r="D376" s="25">
        <f t="shared" si="65"/>
        <v>1.9749999999999998E-3</v>
      </c>
      <c r="E376" s="25"/>
      <c r="F376" s="25"/>
      <c r="G376" s="25"/>
      <c r="H376" s="25">
        <v>5.9199999999999999E-3</v>
      </c>
      <c r="I376" s="25">
        <f t="shared" si="66"/>
        <v>4.8149999999999998E-3</v>
      </c>
      <c r="J376" s="25"/>
      <c r="K376" s="25"/>
      <c r="L376" s="25"/>
      <c r="M376" s="25">
        <v>2.1700000000000001E-3</v>
      </c>
      <c r="N376" s="25">
        <f t="shared" si="72"/>
        <v>1.065E-3</v>
      </c>
      <c r="O376" s="25"/>
      <c r="P376" s="25"/>
      <c r="Q376" s="25"/>
      <c r="R376" s="25">
        <v>3.49E-3</v>
      </c>
      <c r="S376" s="25">
        <f t="shared" si="75"/>
        <v>2.385E-3</v>
      </c>
      <c r="T376" s="25"/>
      <c r="U376" s="25"/>
      <c r="V376" s="25"/>
      <c r="W376" s="25">
        <v>2.33E-3</v>
      </c>
      <c r="X376" s="25">
        <f t="shared" si="67"/>
        <v>1.1050000000000001E-3</v>
      </c>
    </row>
    <row r="377" spans="1:24" s="15" customFormat="1">
      <c r="A377" s="18">
        <v>625</v>
      </c>
      <c r="B377" s="25">
        <v>1.1E-4</v>
      </c>
      <c r="C377" s="25">
        <v>2.7899999999999999E-3</v>
      </c>
      <c r="D377" s="25">
        <f t="shared" si="65"/>
        <v>1.5100000000000001E-3</v>
      </c>
      <c r="E377" s="25"/>
      <c r="F377" s="25"/>
      <c r="G377" s="25"/>
      <c r="H377" s="25">
        <v>5.6800000000000002E-3</v>
      </c>
      <c r="I377" s="25">
        <f t="shared" si="66"/>
        <v>4.4000000000000003E-3</v>
      </c>
      <c r="J377" s="25"/>
      <c r="K377" s="25"/>
      <c r="L377" s="25"/>
      <c r="M377" s="25">
        <v>2.2200000000000002E-3</v>
      </c>
      <c r="N377" s="25">
        <f t="shared" si="72"/>
        <v>9.400000000000003E-4</v>
      </c>
      <c r="O377" s="25"/>
      <c r="P377" s="25"/>
      <c r="Q377" s="25"/>
      <c r="R377" s="25">
        <v>3.4499999999999999E-3</v>
      </c>
      <c r="S377" s="25">
        <f t="shared" si="75"/>
        <v>2.1700000000000001E-3</v>
      </c>
      <c r="T377" s="25"/>
      <c r="U377" s="25"/>
      <c r="V377" s="25"/>
      <c r="W377" s="25">
        <v>2.4499999999999999E-3</v>
      </c>
      <c r="X377" s="25">
        <f t="shared" si="67"/>
        <v>1.2799999999999999E-3</v>
      </c>
    </row>
    <row r="378" spans="1:24" s="15" customFormat="1">
      <c r="A378" s="18">
        <v>626</v>
      </c>
      <c r="B378" s="25">
        <v>-2.9E-4</v>
      </c>
      <c r="C378" s="25">
        <v>2.99E-3</v>
      </c>
      <c r="D378" s="25">
        <f t="shared" si="65"/>
        <v>1.9849999999999998E-3</v>
      </c>
      <c r="E378" s="25"/>
      <c r="F378" s="25"/>
      <c r="G378" s="25"/>
      <c r="H378" s="25">
        <v>5.7800000000000004E-3</v>
      </c>
      <c r="I378" s="25">
        <f t="shared" si="66"/>
        <v>4.7750000000000006E-3</v>
      </c>
      <c r="J378" s="25"/>
      <c r="K378" s="25"/>
      <c r="L378" s="25"/>
      <c r="M378" s="25">
        <v>2.3E-3</v>
      </c>
      <c r="N378" s="25">
        <f t="shared" si="72"/>
        <v>1.2949999999999999E-3</v>
      </c>
      <c r="O378" s="25"/>
      <c r="P378" s="25"/>
      <c r="Q378" s="25"/>
      <c r="R378" s="25">
        <v>3.29E-3</v>
      </c>
      <c r="S378" s="25">
        <f t="shared" si="75"/>
        <v>2.2849999999999997E-3</v>
      </c>
      <c r="T378" s="25"/>
      <c r="U378" s="25"/>
      <c r="V378" s="25"/>
      <c r="W378" s="25">
        <v>2.3E-3</v>
      </c>
      <c r="X378" s="25">
        <f t="shared" si="67"/>
        <v>1.005E-3</v>
      </c>
    </row>
    <row r="379" spans="1:24" s="15" customFormat="1">
      <c r="A379" s="18">
        <v>627</v>
      </c>
      <c r="B379" s="25">
        <v>1.3999999999999999E-4</v>
      </c>
      <c r="C379" s="25">
        <v>2.8600000000000001E-3</v>
      </c>
      <c r="D379" s="25">
        <f t="shared" si="65"/>
        <v>1.5850000000000003E-3</v>
      </c>
      <c r="E379" s="25"/>
      <c r="F379" s="25"/>
      <c r="G379" s="25"/>
      <c r="H379" s="25">
        <v>5.62E-3</v>
      </c>
      <c r="I379" s="25">
        <f t="shared" si="66"/>
        <v>4.3449999999999999E-3</v>
      </c>
      <c r="J379" s="25"/>
      <c r="K379" s="25"/>
      <c r="L379" s="25"/>
      <c r="M379" s="25">
        <v>2.15E-3</v>
      </c>
      <c r="N379" s="25">
        <f t="shared" si="72"/>
        <v>8.7500000000000013E-4</v>
      </c>
      <c r="O379" s="25"/>
      <c r="P379" s="25"/>
      <c r="Q379" s="25"/>
      <c r="R379" s="25">
        <v>3.4399999999999999E-3</v>
      </c>
      <c r="S379" s="25">
        <f t="shared" si="75"/>
        <v>2.1650000000000003E-3</v>
      </c>
      <c r="T379" s="25"/>
      <c r="U379" s="25"/>
      <c r="V379" s="25"/>
      <c r="W379" s="25">
        <v>2.4099999999999998E-3</v>
      </c>
      <c r="X379" s="25">
        <f t="shared" si="67"/>
        <v>1.2749999999999999E-3</v>
      </c>
    </row>
    <row r="380" spans="1:24" s="15" customFormat="1">
      <c r="A380" s="18">
        <v>628</v>
      </c>
      <c r="B380" s="25">
        <v>4.0000000000000003E-5</v>
      </c>
      <c r="C380" s="25">
        <v>3.0000000000000001E-3</v>
      </c>
      <c r="D380" s="25">
        <f t="shared" si="65"/>
        <v>1.82E-3</v>
      </c>
      <c r="E380" s="25"/>
      <c r="F380" s="25"/>
      <c r="G380" s="25"/>
      <c r="H380" s="25">
        <v>5.7600000000000004E-3</v>
      </c>
      <c r="I380" s="25">
        <f t="shared" si="66"/>
        <v>4.5800000000000007E-3</v>
      </c>
      <c r="J380" s="25"/>
      <c r="K380" s="25"/>
      <c r="L380" s="25"/>
      <c r="M380" s="25">
        <v>1.98E-3</v>
      </c>
      <c r="N380" s="25">
        <f t="shared" si="72"/>
        <v>7.9999999999999993E-4</v>
      </c>
      <c r="O380" s="25"/>
      <c r="P380" s="25"/>
      <c r="Q380" s="25"/>
      <c r="R380" s="25">
        <v>3.2499999999999999E-3</v>
      </c>
      <c r="S380" s="25">
        <f t="shared" si="75"/>
        <v>2.0699999999999998E-3</v>
      </c>
      <c r="T380" s="25"/>
      <c r="U380" s="25"/>
      <c r="V380" s="25"/>
      <c r="W380" s="25">
        <v>2.32E-3</v>
      </c>
      <c r="X380" s="25">
        <f t="shared" si="67"/>
        <v>1.1800000000000001E-3</v>
      </c>
    </row>
    <row r="381" spans="1:24" s="15" customFormat="1">
      <c r="A381" s="18">
        <v>629</v>
      </c>
      <c r="B381" s="25">
        <v>1.0000000000000001E-5</v>
      </c>
      <c r="C381" s="25">
        <v>2.8800000000000002E-3</v>
      </c>
      <c r="D381" s="25">
        <f t="shared" si="65"/>
        <v>1.6350000000000002E-3</v>
      </c>
      <c r="E381" s="25"/>
      <c r="F381" s="25"/>
      <c r="G381" s="25"/>
      <c r="H381" s="25">
        <v>5.64E-3</v>
      </c>
      <c r="I381" s="25">
        <f t="shared" si="66"/>
        <v>4.3949999999999996E-3</v>
      </c>
      <c r="J381" s="25"/>
      <c r="K381" s="25"/>
      <c r="L381" s="25"/>
      <c r="M381" s="25">
        <v>2.0999999999999999E-3</v>
      </c>
      <c r="N381" s="25">
        <f t="shared" si="72"/>
        <v>8.5499999999999986E-4</v>
      </c>
      <c r="O381" s="25"/>
      <c r="P381" s="25"/>
      <c r="Q381" s="25"/>
      <c r="R381" s="25">
        <v>3.4199999999999999E-3</v>
      </c>
      <c r="S381" s="25">
        <f t="shared" si="75"/>
        <v>2.1749999999999999E-3</v>
      </c>
      <c r="T381" s="25"/>
      <c r="U381" s="25"/>
      <c r="V381" s="25"/>
      <c r="W381" s="25">
        <v>2.48E-3</v>
      </c>
      <c r="X381" s="25">
        <f t="shared" si="67"/>
        <v>1.245E-3</v>
      </c>
    </row>
    <row r="382" spans="1:24" s="15" customFormat="1">
      <c r="A382" s="18">
        <v>630</v>
      </c>
      <c r="B382" s="25">
        <v>8.0000000000000007E-5</v>
      </c>
      <c r="C382" s="25">
        <v>3.0000000000000001E-3</v>
      </c>
      <c r="D382" s="25">
        <f t="shared" si="65"/>
        <v>1.805E-3</v>
      </c>
      <c r="E382" s="25"/>
      <c r="F382" s="25"/>
      <c r="G382" s="25"/>
      <c r="H382" s="25">
        <v>5.77E-3</v>
      </c>
      <c r="I382" s="25">
        <f t="shared" si="66"/>
        <v>4.5750000000000001E-3</v>
      </c>
      <c r="J382" s="25"/>
      <c r="K382" s="25"/>
      <c r="L382" s="25"/>
      <c r="M382" s="25">
        <v>2.0300000000000001E-3</v>
      </c>
      <c r="N382" s="25">
        <f t="shared" si="72"/>
        <v>8.3500000000000002E-4</v>
      </c>
      <c r="O382" s="25"/>
      <c r="P382" s="25"/>
      <c r="Q382" s="25"/>
      <c r="R382" s="25">
        <v>3.2100000000000002E-3</v>
      </c>
      <c r="S382" s="25">
        <f t="shared" si="75"/>
        <v>2.0150000000000003E-3</v>
      </c>
      <c r="T382" s="25"/>
      <c r="U382" s="25"/>
      <c r="V382" s="25"/>
      <c r="W382" s="25">
        <v>2.31E-3</v>
      </c>
      <c r="X382" s="25">
        <f t="shared" si="67"/>
        <v>1.1950000000000001E-3</v>
      </c>
    </row>
    <row r="383" spans="1:24" s="15" customFormat="1">
      <c r="A383" s="18">
        <v>631</v>
      </c>
      <c r="B383" s="25">
        <v>2.0000000000000001E-4</v>
      </c>
      <c r="C383" s="25">
        <v>2.99E-3</v>
      </c>
      <c r="D383" s="25">
        <f t="shared" si="65"/>
        <v>1.665E-3</v>
      </c>
      <c r="E383" s="25"/>
      <c r="F383" s="25"/>
      <c r="G383" s="25"/>
      <c r="H383" s="25">
        <v>5.7000000000000002E-3</v>
      </c>
      <c r="I383" s="25">
        <f t="shared" si="66"/>
        <v>4.3750000000000004E-3</v>
      </c>
      <c r="J383" s="25"/>
      <c r="K383" s="25"/>
      <c r="L383" s="25"/>
      <c r="M383" s="25">
        <v>2.0999999999999999E-3</v>
      </c>
      <c r="N383" s="25">
        <f t="shared" si="72"/>
        <v>7.7499999999999986E-4</v>
      </c>
      <c r="O383" s="25"/>
      <c r="P383" s="25"/>
      <c r="Q383" s="25"/>
      <c r="R383" s="25">
        <v>3.4299999999999999E-3</v>
      </c>
      <c r="S383" s="25">
        <f t="shared" si="75"/>
        <v>2.1050000000000001E-3</v>
      </c>
      <c r="T383" s="25"/>
      <c r="U383" s="25"/>
      <c r="V383" s="25"/>
      <c r="W383" s="25">
        <v>2.4499999999999999E-3</v>
      </c>
      <c r="X383" s="25">
        <f t="shared" si="67"/>
        <v>1.325E-3</v>
      </c>
    </row>
    <row r="384" spans="1:24" s="15" customFormat="1">
      <c r="A384" s="18">
        <v>632</v>
      </c>
      <c r="B384" s="25">
        <v>-4.0000000000000003E-5</v>
      </c>
      <c r="C384" s="25">
        <v>2.7799999999999999E-3</v>
      </c>
      <c r="D384" s="25">
        <f t="shared" si="65"/>
        <v>1.6099999999999999E-3</v>
      </c>
      <c r="E384" s="25"/>
      <c r="F384" s="25"/>
      <c r="G384" s="25"/>
      <c r="H384" s="25">
        <v>5.64E-3</v>
      </c>
      <c r="I384" s="25">
        <f t="shared" si="66"/>
        <v>4.47E-3</v>
      </c>
      <c r="J384" s="25"/>
      <c r="K384" s="25"/>
      <c r="L384" s="25"/>
      <c r="M384" s="25">
        <v>2.0899999999999998E-3</v>
      </c>
      <c r="N384" s="25">
        <f t="shared" si="72"/>
        <v>9.1999999999999981E-4</v>
      </c>
      <c r="O384" s="25"/>
      <c r="P384" s="25"/>
      <c r="Q384" s="25"/>
      <c r="R384" s="25">
        <v>3.4299999999999999E-3</v>
      </c>
      <c r="S384" s="25">
        <f t="shared" si="75"/>
        <v>2.2599999999999999E-3</v>
      </c>
      <c r="T384" s="25"/>
      <c r="U384" s="25"/>
      <c r="V384" s="25"/>
      <c r="W384" s="25">
        <v>2.3800000000000002E-3</v>
      </c>
      <c r="X384" s="25">
        <f t="shared" si="67"/>
        <v>1.17E-3</v>
      </c>
    </row>
    <row r="385" spans="1:24" s="15" customFormat="1">
      <c r="A385" s="18">
        <v>633</v>
      </c>
      <c r="B385" s="25">
        <v>9.0000000000000006E-5</v>
      </c>
      <c r="C385" s="25">
        <v>2.81E-3</v>
      </c>
      <c r="D385" s="25">
        <f t="shared" si="65"/>
        <v>1.575E-3</v>
      </c>
      <c r="E385" s="25"/>
      <c r="F385" s="25"/>
      <c r="G385" s="25"/>
      <c r="H385" s="25">
        <v>5.5799999999999999E-3</v>
      </c>
      <c r="I385" s="25">
        <f t="shared" si="66"/>
        <v>4.3449999999999999E-3</v>
      </c>
      <c r="J385" s="25"/>
      <c r="K385" s="25"/>
      <c r="L385" s="25"/>
      <c r="M385" s="25">
        <v>2.15E-3</v>
      </c>
      <c r="N385" s="25">
        <f t="shared" si="72"/>
        <v>9.1500000000000001E-4</v>
      </c>
      <c r="O385" s="25"/>
      <c r="P385" s="25"/>
      <c r="Q385" s="25"/>
      <c r="R385" s="25">
        <v>3.4099999999999998E-3</v>
      </c>
      <c r="S385" s="25">
        <f t="shared" si="75"/>
        <v>2.1749999999999999E-3</v>
      </c>
      <c r="T385" s="25"/>
      <c r="U385" s="25"/>
      <c r="V385" s="25"/>
      <c r="W385" s="25">
        <v>2.3800000000000002E-3</v>
      </c>
      <c r="X385" s="25">
        <f t="shared" si="67"/>
        <v>1.235E-3</v>
      </c>
    </row>
    <row r="386" spans="1:24" s="15" customFormat="1">
      <c r="A386" s="18">
        <v>634</v>
      </c>
      <c r="B386" s="25">
        <v>-2.0000000000000002E-5</v>
      </c>
      <c r="C386" s="25">
        <v>2.9499999999999999E-3</v>
      </c>
      <c r="D386" s="25">
        <f t="shared" ref="D386:D449" si="78">C386-X386</f>
        <v>1.745E-3</v>
      </c>
      <c r="E386" s="25"/>
      <c r="F386" s="25"/>
      <c r="G386" s="25"/>
      <c r="H386" s="25">
        <v>5.7299999999999999E-3</v>
      </c>
      <c r="I386" s="25">
        <f t="shared" ref="I386:I449" si="79">H386-X386</f>
        <v>4.5249999999999995E-3</v>
      </c>
      <c r="J386" s="25"/>
      <c r="K386" s="25"/>
      <c r="L386" s="25"/>
      <c r="M386" s="25">
        <v>2.31E-3</v>
      </c>
      <c r="N386" s="25">
        <f t="shared" si="72"/>
        <v>1.1050000000000001E-3</v>
      </c>
      <c r="O386" s="25"/>
      <c r="P386" s="25"/>
      <c r="Q386" s="25"/>
      <c r="R386" s="25">
        <v>3.2599999999999999E-3</v>
      </c>
      <c r="S386" s="25">
        <f t="shared" si="75"/>
        <v>2.055E-3</v>
      </c>
      <c r="T386" s="25"/>
      <c r="U386" s="25"/>
      <c r="V386" s="25"/>
      <c r="W386" s="25">
        <v>2.4299999999999999E-3</v>
      </c>
      <c r="X386" s="25">
        <f t="shared" ref="X386:X449" si="80">(B386+W386)/2</f>
        <v>1.2049999999999999E-3</v>
      </c>
    </row>
    <row r="387" spans="1:24" s="15" customFormat="1">
      <c r="A387" s="18">
        <v>635</v>
      </c>
      <c r="B387" s="25">
        <v>1.6000000000000001E-4</v>
      </c>
      <c r="C387" s="25">
        <v>2.81E-3</v>
      </c>
      <c r="D387" s="25">
        <f t="shared" si="78"/>
        <v>1.5399999999999999E-3</v>
      </c>
      <c r="E387" s="25"/>
      <c r="F387" s="25"/>
      <c r="G387" s="25"/>
      <c r="H387" s="25">
        <v>5.5900000000000004E-3</v>
      </c>
      <c r="I387" s="25">
        <f t="shared" si="79"/>
        <v>4.3200000000000001E-3</v>
      </c>
      <c r="J387" s="25"/>
      <c r="K387" s="25"/>
      <c r="L387" s="25"/>
      <c r="M387" s="25">
        <v>2.2899999999999999E-3</v>
      </c>
      <c r="N387" s="25">
        <f t="shared" ref="N387:N450" si="81">M387-X387</f>
        <v>1.0199999999999999E-3</v>
      </c>
      <c r="O387" s="25"/>
      <c r="P387" s="25"/>
      <c r="Q387" s="25"/>
      <c r="R387" s="25">
        <v>3.4199999999999999E-3</v>
      </c>
      <c r="S387" s="25">
        <f t="shared" ref="S387:S450" si="82">R387-X387</f>
        <v>2.15E-3</v>
      </c>
      <c r="T387" s="25"/>
      <c r="U387" s="25"/>
      <c r="V387" s="25"/>
      <c r="W387" s="25">
        <v>2.3800000000000002E-3</v>
      </c>
      <c r="X387" s="25">
        <f t="shared" si="80"/>
        <v>1.2700000000000001E-3</v>
      </c>
    </row>
    <row r="388" spans="1:24" s="15" customFormat="1">
      <c r="A388" s="18">
        <v>636</v>
      </c>
      <c r="B388" s="25">
        <v>1.0000000000000001E-5</v>
      </c>
      <c r="C388" s="25">
        <v>2.8E-3</v>
      </c>
      <c r="D388" s="25">
        <f t="shared" si="78"/>
        <v>1.6099999999999999E-3</v>
      </c>
      <c r="E388" s="25"/>
      <c r="F388" s="25"/>
      <c r="G388" s="25"/>
      <c r="H388" s="25">
        <v>5.5799999999999999E-3</v>
      </c>
      <c r="I388" s="25">
        <f t="shared" si="79"/>
        <v>4.3899999999999998E-3</v>
      </c>
      <c r="J388" s="25"/>
      <c r="K388" s="25"/>
      <c r="L388" s="25"/>
      <c r="M388" s="25">
        <v>1.99E-3</v>
      </c>
      <c r="N388" s="25">
        <f t="shared" si="81"/>
        <v>7.9999999999999993E-4</v>
      </c>
      <c r="O388" s="25"/>
      <c r="P388" s="25"/>
      <c r="Q388" s="25"/>
      <c r="R388" s="25">
        <v>3.3400000000000001E-3</v>
      </c>
      <c r="S388" s="25">
        <f t="shared" si="82"/>
        <v>2.15E-3</v>
      </c>
      <c r="T388" s="25"/>
      <c r="U388" s="25"/>
      <c r="V388" s="25"/>
      <c r="W388" s="25">
        <v>2.3700000000000001E-3</v>
      </c>
      <c r="X388" s="25">
        <f t="shared" si="80"/>
        <v>1.1900000000000001E-3</v>
      </c>
    </row>
    <row r="389" spans="1:24" s="15" customFormat="1">
      <c r="A389" s="18">
        <v>637</v>
      </c>
      <c r="B389" s="25">
        <v>1.1E-4</v>
      </c>
      <c r="C389" s="25">
        <v>2.7399999999999998E-3</v>
      </c>
      <c r="D389" s="25">
        <f t="shared" si="78"/>
        <v>1.5299999999999999E-3</v>
      </c>
      <c r="E389" s="25"/>
      <c r="F389" s="25"/>
      <c r="G389" s="25"/>
      <c r="H389" s="25">
        <v>5.6299999999999996E-3</v>
      </c>
      <c r="I389" s="25">
        <f t="shared" si="79"/>
        <v>4.4199999999999995E-3</v>
      </c>
      <c r="J389" s="25"/>
      <c r="K389" s="25"/>
      <c r="L389" s="25"/>
      <c r="M389" s="25">
        <v>2.15E-3</v>
      </c>
      <c r="N389" s="25">
        <f t="shared" si="81"/>
        <v>9.4000000000000008E-4</v>
      </c>
      <c r="O389" s="25"/>
      <c r="P389" s="25"/>
      <c r="Q389" s="25"/>
      <c r="R389" s="25">
        <v>3.48E-3</v>
      </c>
      <c r="S389" s="25">
        <f t="shared" si="82"/>
        <v>2.2700000000000003E-3</v>
      </c>
      <c r="T389" s="25"/>
      <c r="U389" s="25"/>
      <c r="V389" s="25"/>
      <c r="W389" s="25">
        <v>2.31E-3</v>
      </c>
      <c r="X389" s="25">
        <f t="shared" si="80"/>
        <v>1.2099999999999999E-3</v>
      </c>
    </row>
    <row r="390" spans="1:24" s="15" customFormat="1">
      <c r="A390" s="18">
        <v>638</v>
      </c>
      <c r="B390" s="25">
        <v>-2.0000000000000002E-5</v>
      </c>
      <c r="C390" s="25">
        <v>2.8600000000000001E-3</v>
      </c>
      <c r="D390" s="25">
        <f t="shared" si="78"/>
        <v>1.6750000000000001E-3</v>
      </c>
      <c r="E390" s="25"/>
      <c r="F390" s="25"/>
      <c r="G390" s="25"/>
      <c r="H390" s="25">
        <v>5.6699999999999997E-3</v>
      </c>
      <c r="I390" s="25">
        <f t="shared" si="79"/>
        <v>4.4849999999999994E-3</v>
      </c>
      <c r="J390" s="25"/>
      <c r="K390" s="25"/>
      <c r="L390" s="25"/>
      <c r="M390" s="25">
        <v>2.0200000000000001E-3</v>
      </c>
      <c r="N390" s="25">
        <f t="shared" si="81"/>
        <v>8.3500000000000002E-4</v>
      </c>
      <c r="O390" s="25"/>
      <c r="P390" s="25"/>
      <c r="Q390" s="25"/>
      <c r="R390" s="25">
        <v>3.29E-3</v>
      </c>
      <c r="S390" s="25">
        <f t="shared" si="82"/>
        <v>2.1050000000000001E-3</v>
      </c>
      <c r="T390" s="25"/>
      <c r="U390" s="25"/>
      <c r="V390" s="25"/>
      <c r="W390" s="25">
        <v>2.3900000000000002E-3</v>
      </c>
      <c r="X390" s="25">
        <f t="shared" si="80"/>
        <v>1.1850000000000001E-3</v>
      </c>
    </row>
    <row r="391" spans="1:24" s="15" customFormat="1">
      <c r="A391" s="18">
        <v>639</v>
      </c>
      <c r="B391" s="25">
        <v>0</v>
      </c>
      <c r="C391" s="25">
        <v>2.81E-3</v>
      </c>
      <c r="D391" s="25">
        <f t="shared" si="78"/>
        <v>1.6000000000000001E-3</v>
      </c>
      <c r="E391" s="25"/>
      <c r="F391" s="25"/>
      <c r="G391" s="25"/>
      <c r="H391" s="25">
        <v>5.5999999999999999E-3</v>
      </c>
      <c r="I391" s="25">
        <f t="shared" si="79"/>
        <v>4.3899999999999998E-3</v>
      </c>
      <c r="J391" s="25"/>
      <c r="K391" s="25"/>
      <c r="L391" s="25"/>
      <c r="M391" s="25">
        <v>2.0799999999999998E-3</v>
      </c>
      <c r="N391" s="25">
        <f t="shared" si="81"/>
        <v>8.699999999999999E-4</v>
      </c>
      <c r="O391" s="25"/>
      <c r="P391" s="25"/>
      <c r="Q391" s="25"/>
      <c r="R391" s="25">
        <v>3.3999999999999998E-3</v>
      </c>
      <c r="S391" s="25">
        <f t="shared" si="82"/>
        <v>2.1900000000000001E-3</v>
      </c>
      <c r="T391" s="25"/>
      <c r="U391" s="25"/>
      <c r="V391" s="25"/>
      <c r="W391" s="25">
        <v>2.4199999999999998E-3</v>
      </c>
      <c r="X391" s="25">
        <f t="shared" si="80"/>
        <v>1.2099999999999999E-3</v>
      </c>
    </row>
    <row r="392" spans="1:24" s="15" customFormat="1">
      <c r="A392" s="18">
        <v>640</v>
      </c>
      <c r="B392" s="25">
        <v>-2.5000000000000001E-4</v>
      </c>
      <c r="C392" s="25">
        <v>2.8600000000000001E-3</v>
      </c>
      <c r="D392" s="25">
        <f t="shared" si="78"/>
        <v>1.905E-3</v>
      </c>
      <c r="E392" s="25"/>
      <c r="F392" s="25"/>
      <c r="G392" s="25"/>
      <c r="H392" s="25">
        <v>5.6499999999999996E-3</v>
      </c>
      <c r="I392" s="25">
        <f t="shared" si="79"/>
        <v>4.6949999999999995E-3</v>
      </c>
      <c r="J392" s="25"/>
      <c r="K392" s="25"/>
      <c r="L392" s="25"/>
      <c r="M392" s="25">
        <v>2.0600000000000002E-3</v>
      </c>
      <c r="N392" s="25">
        <f t="shared" si="81"/>
        <v>1.1050000000000001E-3</v>
      </c>
      <c r="O392" s="25"/>
      <c r="P392" s="25"/>
      <c r="Q392" s="25"/>
      <c r="R392" s="25">
        <v>3.3899999999999998E-3</v>
      </c>
      <c r="S392" s="25">
        <f t="shared" si="82"/>
        <v>2.4349999999999997E-3</v>
      </c>
      <c r="T392" s="25"/>
      <c r="U392" s="25"/>
      <c r="V392" s="25"/>
      <c r="W392" s="25">
        <v>2.16E-3</v>
      </c>
      <c r="X392" s="25">
        <f t="shared" si="80"/>
        <v>9.5500000000000001E-4</v>
      </c>
    </row>
    <row r="393" spans="1:24" s="15" customFormat="1">
      <c r="A393" s="18">
        <v>641</v>
      </c>
      <c r="B393" s="25">
        <v>-2.0000000000000002E-5</v>
      </c>
      <c r="C393" s="25">
        <v>2.9099999999999998E-3</v>
      </c>
      <c r="D393" s="25">
        <f t="shared" si="78"/>
        <v>1.7649999999999999E-3</v>
      </c>
      <c r="E393" s="25"/>
      <c r="F393" s="25"/>
      <c r="G393" s="25"/>
      <c r="H393" s="25">
        <v>5.6699999999999997E-3</v>
      </c>
      <c r="I393" s="25">
        <f t="shared" si="79"/>
        <v>4.5249999999999995E-3</v>
      </c>
      <c r="J393" s="25"/>
      <c r="K393" s="25"/>
      <c r="L393" s="25"/>
      <c r="M393" s="25">
        <v>2.1800000000000001E-3</v>
      </c>
      <c r="N393" s="25">
        <f t="shared" si="81"/>
        <v>1.0350000000000001E-3</v>
      </c>
      <c r="O393" s="25"/>
      <c r="P393" s="25"/>
      <c r="Q393" s="25"/>
      <c r="R393" s="25">
        <v>3.3700000000000002E-3</v>
      </c>
      <c r="S393" s="25">
        <f t="shared" si="82"/>
        <v>2.2250000000000004E-3</v>
      </c>
      <c r="T393" s="25"/>
      <c r="U393" s="25"/>
      <c r="V393" s="25"/>
      <c r="W393" s="25">
        <v>2.31E-3</v>
      </c>
      <c r="X393" s="25">
        <f t="shared" si="80"/>
        <v>1.145E-3</v>
      </c>
    </row>
    <row r="394" spans="1:24" s="15" customFormat="1">
      <c r="A394" s="18">
        <v>642</v>
      </c>
      <c r="B394" s="25">
        <v>-9.0000000000000006E-5</v>
      </c>
      <c r="C394" s="25">
        <v>2.64E-3</v>
      </c>
      <c r="D394" s="25">
        <f t="shared" si="78"/>
        <v>1.5299999999999999E-3</v>
      </c>
      <c r="E394" s="25"/>
      <c r="F394" s="25"/>
      <c r="G394" s="25"/>
      <c r="H394" s="25">
        <v>5.64E-3</v>
      </c>
      <c r="I394" s="25">
        <f t="shared" si="79"/>
        <v>4.5300000000000002E-3</v>
      </c>
      <c r="J394" s="25"/>
      <c r="K394" s="25"/>
      <c r="L394" s="25"/>
      <c r="M394" s="25">
        <v>1.98E-3</v>
      </c>
      <c r="N394" s="25">
        <f t="shared" si="81"/>
        <v>8.699999999999999E-4</v>
      </c>
      <c r="O394" s="25"/>
      <c r="P394" s="25"/>
      <c r="Q394" s="25"/>
      <c r="R394" s="25">
        <v>3.3300000000000001E-3</v>
      </c>
      <c r="S394" s="25">
        <f t="shared" si="82"/>
        <v>2.2199999999999998E-3</v>
      </c>
      <c r="T394" s="25"/>
      <c r="U394" s="25"/>
      <c r="V394" s="25"/>
      <c r="W394" s="25">
        <v>2.31E-3</v>
      </c>
      <c r="X394" s="25">
        <f t="shared" si="80"/>
        <v>1.1100000000000001E-3</v>
      </c>
    </row>
    <row r="395" spans="1:24" s="15" customFormat="1">
      <c r="A395" s="18">
        <v>643</v>
      </c>
      <c r="B395" s="25">
        <v>-3.0000000000000001E-5</v>
      </c>
      <c r="C395" s="25">
        <v>2.8300000000000001E-3</v>
      </c>
      <c r="D395" s="25">
        <f t="shared" si="78"/>
        <v>1.6850000000000001E-3</v>
      </c>
      <c r="E395" s="25"/>
      <c r="F395" s="25"/>
      <c r="G395" s="25"/>
      <c r="H395" s="25">
        <v>5.5300000000000002E-3</v>
      </c>
      <c r="I395" s="25">
        <f t="shared" si="79"/>
        <v>4.385E-3</v>
      </c>
      <c r="J395" s="25"/>
      <c r="K395" s="25"/>
      <c r="L395" s="25"/>
      <c r="M395" s="25">
        <v>2.2200000000000002E-3</v>
      </c>
      <c r="N395" s="25">
        <f t="shared" si="81"/>
        <v>1.0750000000000002E-3</v>
      </c>
      <c r="O395" s="25"/>
      <c r="P395" s="25"/>
      <c r="Q395" s="25"/>
      <c r="R395" s="25">
        <v>3.4499999999999999E-3</v>
      </c>
      <c r="S395" s="25">
        <f t="shared" si="82"/>
        <v>2.3049999999999998E-3</v>
      </c>
      <c r="T395" s="25"/>
      <c r="U395" s="25"/>
      <c r="V395" s="25"/>
      <c r="W395" s="25">
        <v>2.32E-3</v>
      </c>
      <c r="X395" s="25">
        <f t="shared" si="80"/>
        <v>1.145E-3</v>
      </c>
    </row>
    <row r="396" spans="1:24" s="15" customFormat="1">
      <c r="A396" s="18">
        <v>644</v>
      </c>
      <c r="B396" s="25">
        <v>-2.9E-4</v>
      </c>
      <c r="C396" s="25">
        <v>2.7699999999999999E-3</v>
      </c>
      <c r="D396" s="25">
        <f t="shared" si="78"/>
        <v>1.7949999999999999E-3</v>
      </c>
      <c r="E396" s="25"/>
      <c r="F396" s="25"/>
      <c r="G396" s="25"/>
      <c r="H396" s="25">
        <v>5.64E-3</v>
      </c>
      <c r="I396" s="25">
        <f t="shared" si="79"/>
        <v>4.6649999999999999E-3</v>
      </c>
      <c r="J396" s="25"/>
      <c r="K396" s="25"/>
      <c r="L396" s="25"/>
      <c r="M396" s="25">
        <v>2.0100000000000001E-3</v>
      </c>
      <c r="N396" s="25">
        <f t="shared" si="81"/>
        <v>1.0350000000000001E-3</v>
      </c>
      <c r="O396" s="25"/>
      <c r="P396" s="25"/>
      <c r="Q396" s="25"/>
      <c r="R396" s="25">
        <v>3.46E-3</v>
      </c>
      <c r="S396" s="25">
        <f t="shared" si="82"/>
        <v>2.4850000000000002E-3</v>
      </c>
      <c r="T396" s="25"/>
      <c r="U396" s="25"/>
      <c r="V396" s="25"/>
      <c r="W396" s="25">
        <v>2.2399999999999998E-3</v>
      </c>
      <c r="X396" s="25">
        <f t="shared" si="80"/>
        <v>9.7499999999999996E-4</v>
      </c>
    </row>
    <row r="397" spans="1:24" s="15" customFormat="1">
      <c r="A397" s="18">
        <v>645</v>
      </c>
      <c r="B397" s="25">
        <v>1.1E-4</v>
      </c>
      <c r="C397" s="25">
        <v>2.8E-3</v>
      </c>
      <c r="D397" s="25">
        <f t="shared" si="78"/>
        <v>1.5900000000000001E-3</v>
      </c>
      <c r="E397" s="25"/>
      <c r="F397" s="25"/>
      <c r="G397" s="25"/>
      <c r="H397" s="25">
        <v>5.5999999999999999E-3</v>
      </c>
      <c r="I397" s="25">
        <f t="shared" si="79"/>
        <v>4.3899999999999998E-3</v>
      </c>
      <c r="J397" s="25"/>
      <c r="K397" s="25"/>
      <c r="L397" s="25"/>
      <c r="M397" s="25">
        <v>2.0899999999999998E-3</v>
      </c>
      <c r="N397" s="25">
        <f t="shared" si="81"/>
        <v>8.7999999999999992E-4</v>
      </c>
      <c r="O397" s="25"/>
      <c r="P397" s="25"/>
      <c r="Q397" s="25"/>
      <c r="R397" s="25">
        <v>3.4399999999999999E-3</v>
      </c>
      <c r="S397" s="25">
        <f t="shared" si="82"/>
        <v>2.2300000000000002E-3</v>
      </c>
      <c r="T397" s="25"/>
      <c r="U397" s="25"/>
      <c r="V397" s="25"/>
      <c r="W397" s="25">
        <v>2.31E-3</v>
      </c>
      <c r="X397" s="25">
        <f t="shared" si="80"/>
        <v>1.2099999999999999E-3</v>
      </c>
    </row>
    <row r="398" spans="1:24" s="15" customFormat="1">
      <c r="A398" s="18">
        <v>646</v>
      </c>
      <c r="B398" s="25">
        <v>3.0000000000000001E-5</v>
      </c>
      <c r="C398" s="25">
        <v>2.7100000000000002E-3</v>
      </c>
      <c r="D398" s="25">
        <f t="shared" si="78"/>
        <v>1.5400000000000001E-3</v>
      </c>
      <c r="E398" s="25"/>
      <c r="F398" s="25"/>
      <c r="G398" s="25"/>
      <c r="H398" s="25">
        <v>5.5799999999999999E-3</v>
      </c>
      <c r="I398" s="25">
        <f t="shared" si="79"/>
        <v>4.4099999999999999E-3</v>
      </c>
      <c r="J398" s="25"/>
      <c r="K398" s="25"/>
      <c r="L398" s="25"/>
      <c r="M398" s="25">
        <v>1.9400000000000001E-3</v>
      </c>
      <c r="N398" s="25">
        <f t="shared" si="81"/>
        <v>7.7000000000000007E-4</v>
      </c>
      <c r="O398" s="25"/>
      <c r="P398" s="25"/>
      <c r="Q398" s="25"/>
      <c r="R398" s="25">
        <v>3.3300000000000001E-3</v>
      </c>
      <c r="S398" s="25">
        <f t="shared" si="82"/>
        <v>2.16E-3</v>
      </c>
      <c r="T398" s="25"/>
      <c r="U398" s="25"/>
      <c r="V398" s="25"/>
      <c r="W398" s="25">
        <v>2.31E-3</v>
      </c>
      <c r="X398" s="25">
        <f t="shared" si="80"/>
        <v>1.17E-3</v>
      </c>
    </row>
    <row r="399" spans="1:24" s="15" customFormat="1">
      <c r="A399" s="18">
        <v>647</v>
      </c>
      <c r="B399" s="25">
        <v>4.0000000000000003E-5</v>
      </c>
      <c r="C399" s="25">
        <v>2.7599999999999999E-3</v>
      </c>
      <c r="D399" s="25">
        <f t="shared" si="78"/>
        <v>1.5999999999999999E-3</v>
      </c>
      <c r="E399" s="25"/>
      <c r="F399" s="25"/>
      <c r="G399" s="25"/>
      <c r="H399" s="25">
        <v>5.5500000000000002E-3</v>
      </c>
      <c r="I399" s="25">
        <f t="shared" si="79"/>
        <v>4.3899999999999998E-3</v>
      </c>
      <c r="J399" s="25"/>
      <c r="K399" s="25"/>
      <c r="L399" s="25"/>
      <c r="M399" s="25">
        <v>2.1800000000000001E-3</v>
      </c>
      <c r="N399" s="25">
        <f t="shared" si="81"/>
        <v>1.0200000000000001E-3</v>
      </c>
      <c r="O399" s="25"/>
      <c r="P399" s="25"/>
      <c r="Q399" s="25"/>
      <c r="R399" s="25">
        <v>3.3899999999999998E-3</v>
      </c>
      <c r="S399" s="25">
        <f t="shared" si="82"/>
        <v>2.2299999999999998E-3</v>
      </c>
      <c r="T399" s="25"/>
      <c r="U399" s="25"/>
      <c r="V399" s="25"/>
      <c r="W399" s="25">
        <v>2.2799999999999999E-3</v>
      </c>
      <c r="X399" s="25">
        <f t="shared" si="80"/>
        <v>1.16E-3</v>
      </c>
    </row>
    <row r="400" spans="1:24" s="15" customFormat="1">
      <c r="A400" s="18">
        <v>648</v>
      </c>
      <c r="B400" s="25">
        <v>-1.1E-4</v>
      </c>
      <c r="C400" s="25">
        <v>2.7499999999999998E-3</v>
      </c>
      <c r="D400" s="25">
        <f t="shared" si="78"/>
        <v>1.6899999999999997E-3</v>
      </c>
      <c r="E400" s="25"/>
      <c r="F400" s="25"/>
      <c r="G400" s="25"/>
      <c r="H400" s="25">
        <v>5.5500000000000002E-3</v>
      </c>
      <c r="I400" s="25">
        <f t="shared" si="79"/>
        <v>4.4900000000000001E-3</v>
      </c>
      <c r="J400" s="25"/>
      <c r="K400" s="25"/>
      <c r="L400" s="25"/>
      <c r="M400" s="25">
        <v>1.9400000000000001E-3</v>
      </c>
      <c r="N400" s="25">
        <f t="shared" si="81"/>
        <v>8.7999999999999992E-4</v>
      </c>
      <c r="O400" s="25"/>
      <c r="P400" s="25"/>
      <c r="Q400" s="25"/>
      <c r="R400" s="25">
        <v>3.3300000000000001E-3</v>
      </c>
      <c r="S400" s="25">
        <f t="shared" si="82"/>
        <v>2.2699999999999999E-3</v>
      </c>
      <c r="T400" s="25"/>
      <c r="U400" s="25"/>
      <c r="V400" s="25"/>
      <c r="W400" s="25">
        <v>2.2300000000000002E-3</v>
      </c>
      <c r="X400" s="25">
        <f t="shared" si="80"/>
        <v>1.0600000000000002E-3</v>
      </c>
    </row>
    <row r="401" spans="1:24" s="15" customFormat="1">
      <c r="A401" s="18">
        <v>649</v>
      </c>
      <c r="B401" s="25">
        <v>1.6000000000000001E-4</v>
      </c>
      <c r="C401" s="25">
        <v>2.9499999999999999E-3</v>
      </c>
      <c r="D401" s="25">
        <f t="shared" si="78"/>
        <v>1.6949999999999999E-3</v>
      </c>
      <c r="E401" s="25"/>
      <c r="F401" s="25"/>
      <c r="G401" s="25"/>
      <c r="H401" s="25">
        <v>5.6699999999999997E-3</v>
      </c>
      <c r="I401" s="25">
        <f t="shared" si="79"/>
        <v>4.4149999999999997E-3</v>
      </c>
      <c r="J401" s="25"/>
      <c r="K401" s="25"/>
      <c r="L401" s="25"/>
      <c r="M401" s="25">
        <v>2E-3</v>
      </c>
      <c r="N401" s="25">
        <f t="shared" si="81"/>
        <v>7.45E-4</v>
      </c>
      <c r="O401" s="25"/>
      <c r="P401" s="25"/>
      <c r="Q401" s="25"/>
      <c r="R401" s="25">
        <v>3.2599999999999999E-3</v>
      </c>
      <c r="S401" s="25">
        <f t="shared" si="82"/>
        <v>2.0049999999999998E-3</v>
      </c>
      <c r="T401" s="25"/>
      <c r="U401" s="25"/>
      <c r="V401" s="25"/>
      <c r="W401" s="25">
        <v>2.3500000000000001E-3</v>
      </c>
      <c r="X401" s="25">
        <f t="shared" si="80"/>
        <v>1.255E-3</v>
      </c>
    </row>
    <row r="402" spans="1:24" s="15" customFormat="1">
      <c r="A402" s="18">
        <v>650</v>
      </c>
      <c r="B402" s="25">
        <v>-1.9000000000000001E-4</v>
      </c>
      <c r="C402" s="25">
        <v>2.7599999999999999E-3</v>
      </c>
      <c r="D402" s="25">
        <f t="shared" si="78"/>
        <v>1.635E-3</v>
      </c>
      <c r="E402" s="25"/>
      <c r="F402" s="25"/>
      <c r="G402" s="25"/>
      <c r="H402" s="25">
        <v>5.5399999999999998E-3</v>
      </c>
      <c r="I402" s="25">
        <f t="shared" si="79"/>
        <v>4.4149999999999997E-3</v>
      </c>
      <c r="J402" s="25"/>
      <c r="K402" s="25"/>
      <c r="L402" s="25"/>
      <c r="M402" s="25">
        <v>1.92E-3</v>
      </c>
      <c r="N402" s="25">
        <f t="shared" si="81"/>
        <v>7.9500000000000013E-4</v>
      </c>
      <c r="O402" s="25"/>
      <c r="P402" s="25"/>
      <c r="Q402" s="25"/>
      <c r="R402" s="25">
        <v>3.3300000000000001E-3</v>
      </c>
      <c r="S402" s="25">
        <f t="shared" si="82"/>
        <v>2.2050000000000004E-3</v>
      </c>
      <c r="T402" s="25"/>
      <c r="U402" s="25"/>
      <c r="V402" s="25"/>
      <c r="W402" s="25">
        <v>2.4399999999999999E-3</v>
      </c>
      <c r="X402" s="25">
        <f t="shared" si="80"/>
        <v>1.1249999999999999E-3</v>
      </c>
    </row>
    <row r="403" spans="1:24" s="15" customFormat="1">
      <c r="A403" s="18">
        <v>651</v>
      </c>
      <c r="B403" s="25">
        <v>1.0000000000000001E-5</v>
      </c>
      <c r="C403" s="25">
        <v>2.8500000000000001E-3</v>
      </c>
      <c r="D403" s="25">
        <f t="shared" si="78"/>
        <v>1.7100000000000001E-3</v>
      </c>
      <c r="E403" s="25"/>
      <c r="F403" s="25"/>
      <c r="G403" s="25"/>
      <c r="H403" s="25">
        <v>5.5900000000000004E-3</v>
      </c>
      <c r="I403" s="25">
        <f t="shared" si="79"/>
        <v>4.4500000000000008E-3</v>
      </c>
      <c r="J403" s="25"/>
      <c r="K403" s="25"/>
      <c r="L403" s="25"/>
      <c r="M403" s="25">
        <v>2.1099999999999999E-3</v>
      </c>
      <c r="N403" s="25">
        <f t="shared" si="81"/>
        <v>9.6999999999999994E-4</v>
      </c>
      <c r="O403" s="25"/>
      <c r="P403" s="25"/>
      <c r="Q403" s="25"/>
      <c r="R403" s="25">
        <v>3.3800000000000002E-3</v>
      </c>
      <c r="S403" s="25">
        <f t="shared" si="82"/>
        <v>2.2400000000000002E-3</v>
      </c>
      <c r="T403" s="25"/>
      <c r="U403" s="25"/>
      <c r="V403" s="25"/>
      <c r="W403" s="25">
        <v>2.2699999999999999E-3</v>
      </c>
      <c r="X403" s="25">
        <f t="shared" si="80"/>
        <v>1.14E-3</v>
      </c>
    </row>
    <row r="404" spans="1:24" s="15" customFormat="1">
      <c r="A404" s="18">
        <v>652</v>
      </c>
      <c r="B404" s="25">
        <v>-5.0000000000000002E-5</v>
      </c>
      <c r="C404" s="25">
        <v>2.7499999999999998E-3</v>
      </c>
      <c r="D404" s="25">
        <f t="shared" si="78"/>
        <v>1.64E-3</v>
      </c>
      <c r="E404" s="25"/>
      <c r="F404" s="25"/>
      <c r="G404" s="25"/>
      <c r="H404" s="25">
        <v>5.47E-3</v>
      </c>
      <c r="I404" s="25">
        <f t="shared" si="79"/>
        <v>4.3600000000000002E-3</v>
      </c>
      <c r="J404" s="25"/>
      <c r="K404" s="25"/>
      <c r="L404" s="25"/>
      <c r="M404" s="25">
        <v>1.9400000000000001E-3</v>
      </c>
      <c r="N404" s="25">
        <f t="shared" si="81"/>
        <v>8.3000000000000023E-4</v>
      </c>
      <c r="O404" s="25"/>
      <c r="P404" s="25"/>
      <c r="Q404" s="25"/>
      <c r="R404" s="25">
        <v>3.2599999999999999E-3</v>
      </c>
      <c r="S404" s="25">
        <f t="shared" si="82"/>
        <v>2.15E-3</v>
      </c>
      <c r="T404" s="25"/>
      <c r="U404" s="25"/>
      <c r="V404" s="25"/>
      <c r="W404" s="25">
        <v>2.2699999999999999E-3</v>
      </c>
      <c r="X404" s="25">
        <f t="shared" si="80"/>
        <v>1.1099999999999999E-3</v>
      </c>
    </row>
    <row r="405" spans="1:24" s="15" customFormat="1">
      <c r="A405" s="18">
        <v>653</v>
      </c>
      <c r="B405" s="25">
        <v>1.3999999999999999E-4</v>
      </c>
      <c r="C405" s="25">
        <v>2.8E-3</v>
      </c>
      <c r="D405" s="25">
        <f t="shared" si="78"/>
        <v>1.6950000000000001E-3</v>
      </c>
      <c r="E405" s="25"/>
      <c r="F405" s="25"/>
      <c r="G405" s="25"/>
      <c r="H405" s="25">
        <v>5.5700000000000003E-3</v>
      </c>
      <c r="I405" s="25">
        <f t="shared" si="79"/>
        <v>4.4650000000000002E-3</v>
      </c>
      <c r="J405" s="25"/>
      <c r="K405" s="25"/>
      <c r="L405" s="25"/>
      <c r="M405" s="25">
        <v>1.99E-3</v>
      </c>
      <c r="N405" s="25">
        <f t="shared" si="81"/>
        <v>8.8500000000000015E-4</v>
      </c>
      <c r="O405" s="25"/>
      <c r="P405" s="25"/>
      <c r="Q405" s="25"/>
      <c r="R405" s="25">
        <v>3.3E-3</v>
      </c>
      <c r="S405" s="25">
        <f t="shared" si="82"/>
        <v>2.1949999999999999E-3</v>
      </c>
      <c r="T405" s="25"/>
      <c r="U405" s="25"/>
      <c r="V405" s="25"/>
      <c r="W405" s="25">
        <v>2.0699999999999998E-3</v>
      </c>
      <c r="X405" s="25">
        <f t="shared" si="80"/>
        <v>1.1049999999999999E-3</v>
      </c>
    </row>
    <row r="406" spans="1:24" s="15" customFormat="1">
      <c r="A406" s="18">
        <v>654</v>
      </c>
      <c r="B406" s="25">
        <v>-3.0000000000000001E-5</v>
      </c>
      <c r="C406" s="25">
        <v>2.7200000000000002E-3</v>
      </c>
      <c r="D406" s="25">
        <f t="shared" si="78"/>
        <v>1.5800000000000002E-3</v>
      </c>
      <c r="E406" s="25"/>
      <c r="F406" s="25"/>
      <c r="G406" s="25"/>
      <c r="H406" s="25">
        <v>5.5500000000000002E-3</v>
      </c>
      <c r="I406" s="25">
        <f t="shared" si="79"/>
        <v>4.4100000000000007E-3</v>
      </c>
      <c r="J406" s="25"/>
      <c r="K406" s="25"/>
      <c r="L406" s="25"/>
      <c r="M406" s="25">
        <v>1.7899999999999999E-3</v>
      </c>
      <c r="N406" s="25">
        <f t="shared" si="81"/>
        <v>6.4999999999999997E-4</v>
      </c>
      <c r="O406" s="25"/>
      <c r="P406" s="25"/>
      <c r="Q406" s="25"/>
      <c r="R406" s="25">
        <v>3.2499999999999999E-3</v>
      </c>
      <c r="S406" s="25">
        <f t="shared" si="82"/>
        <v>2.1099999999999999E-3</v>
      </c>
      <c r="T406" s="25"/>
      <c r="U406" s="25"/>
      <c r="V406" s="25"/>
      <c r="W406" s="25">
        <v>2.31E-3</v>
      </c>
      <c r="X406" s="25">
        <f t="shared" si="80"/>
        <v>1.14E-3</v>
      </c>
    </row>
    <row r="407" spans="1:24" s="15" customFormat="1">
      <c r="A407" s="18">
        <v>655</v>
      </c>
      <c r="B407" s="25">
        <v>5.0000000000000002E-5</v>
      </c>
      <c r="C407" s="25">
        <v>2.7599999999999999E-3</v>
      </c>
      <c r="D407" s="25">
        <f t="shared" si="78"/>
        <v>1.5799999999999998E-3</v>
      </c>
      <c r="E407" s="25"/>
      <c r="F407" s="25"/>
      <c r="G407" s="25"/>
      <c r="H407" s="25">
        <v>5.4799999999999996E-3</v>
      </c>
      <c r="I407" s="25">
        <f t="shared" si="79"/>
        <v>4.3E-3</v>
      </c>
      <c r="J407" s="25"/>
      <c r="K407" s="25"/>
      <c r="L407" s="25"/>
      <c r="M407" s="25">
        <v>1.9400000000000001E-3</v>
      </c>
      <c r="N407" s="25">
        <f t="shared" si="81"/>
        <v>7.6000000000000004E-4</v>
      </c>
      <c r="O407" s="25"/>
      <c r="P407" s="25"/>
      <c r="Q407" s="25"/>
      <c r="R407" s="25">
        <v>3.2000000000000002E-3</v>
      </c>
      <c r="S407" s="25">
        <f t="shared" si="82"/>
        <v>2.0200000000000001E-3</v>
      </c>
      <c r="T407" s="25"/>
      <c r="U407" s="25"/>
      <c r="V407" s="25"/>
      <c r="W407" s="25">
        <v>2.31E-3</v>
      </c>
      <c r="X407" s="25">
        <f t="shared" si="80"/>
        <v>1.1800000000000001E-3</v>
      </c>
    </row>
    <row r="408" spans="1:24" s="15" customFormat="1">
      <c r="A408" s="18">
        <v>656</v>
      </c>
      <c r="B408" s="25">
        <v>1E-4</v>
      </c>
      <c r="C408" s="25">
        <v>2.4399999999999999E-3</v>
      </c>
      <c r="D408" s="25">
        <f t="shared" si="78"/>
        <v>1.2650000000000001E-3</v>
      </c>
      <c r="E408" s="25"/>
      <c r="F408" s="25"/>
      <c r="G408" s="25"/>
      <c r="H408" s="25">
        <v>5.4900000000000001E-3</v>
      </c>
      <c r="I408" s="25">
        <f t="shared" si="79"/>
        <v>4.3150000000000003E-3</v>
      </c>
      <c r="J408" s="25"/>
      <c r="K408" s="25"/>
      <c r="L408" s="25"/>
      <c r="M408" s="25">
        <v>1.8699999999999999E-3</v>
      </c>
      <c r="N408" s="25">
        <f t="shared" si="81"/>
        <v>6.9500000000000009E-4</v>
      </c>
      <c r="O408" s="25"/>
      <c r="P408" s="25"/>
      <c r="Q408" s="25"/>
      <c r="R408" s="25">
        <v>3.2299999999999998E-3</v>
      </c>
      <c r="S408" s="25">
        <f t="shared" si="82"/>
        <v>2.055E-3</v>
      </c>
      <c r="T408" s="25"/>
      <c r="U408" s="25"/>
      <c r="V408" s="25"/>
      <c r="W408" s="25">
        <v>2.2499999999999998E-3</v>
      </c>
      <c r="X408" s="25">
        <f t="shared" si="80"/>
        <v>1.1749999999999998E-3</v>
      </c>
    </row>
    <row r="409" spans="1:24" s="15" customFormat="1">
      <c r="A409" s="18">
        <v>657</v>
      </c>
      <c r="B409" s="25">
        <v>2.0000000000000002E-5</v>
      </c>
      <c r="C409" s="25">
        <v>2.66E-3</v>
      </c>
      <c r="D409" s="25">
        <f t="shared" si="78"/>
        <v>1.6150000000000001E-3</v>
      </c>
      <c r="E409" s="25"/>
      <c r="F409" s="25"/>
      <c r="G409" s="25"/>
      <c r="H409" s="25">
        <v>5.4299999999999999E-3</v>
      </c>
      <c r="I409" s="25">
        <f t="shared" si="79"/>
        <v>4.385E-3</v>
      </c>
      <c r="J409" s="25"/>
      <c r="K409" s="25"/>
      <c r="L409" s="25"/>
      <c r="M409" s="25">
        <v>1.9300000000000001E-3</v>
      </c>
      <c r="N409" s="25">
        <f t="shared" si="81"/>
        <v>8.8500000000000015E-4</v>
      </c>
      <c r="O409" s="25"/>
      <c r="P409" s="25"/>
      <c r="Q409" s="25"/>
      <c r="R409" s="25">
        <v>3.16E-3</v>
      </c>
      <c r="S409" s="25">
        <f t="shared" si="82"/>
        <v>2.1150000000000001E-3</v>
      </c>
      <c r="T409" s="25"/>
      <c r="U409" s="25"/>
      <c r="V409" s="25"/>
      <c r="W409" s="25">
        <v>2.0699999999999998E-3</v>
      </c>
      <c r="X409" s="25">
        <f t="shared" si="80"/>
        <v>1.0449999999999999E-3</v>
      </c>
    </row>
    <row r="410" spans="1:24" s="15" customFormat="1">
      <c r="A410" s="18">
        <v>658</v>
      </c>
      <c r="B410" s="25">
        <v>1.1E-4</v>
      </c>
      <c r="C410" s="25">
        <v>2.5799999999999998E-3</v>
      </c>
      <c r="D410" s="25">
        <f t="shared" si="78"/>
        <v>1.3749999999999999E-3</v>
      </c>
      <c r="E410" s="25"/>
      <c r="F410" s="25"/>
      <c r="G410" s="25"/>
      <c r="H410" s="25">
        <v>5.3E-3</v>
      </c>
      <c r="I410" s="25">
        <f t="shared" si="79"/>
        <v>4.0949999999999997E-3</v>
      </c>
      <c r="J410" s="25"/>
      <c r="K410" s="25"/>
      <c r="L410" s="25"/>
      <c r="M410" s="25">
        <v>1.9E-3</v>
      </c>
      <c r="N410" s="25">
        <f t="shared" si="81"/>
        <v>6.9500000000000009E-4</v>
      </c>
      <c r="O410" s="25"/>
      <c r="P410" s="25"/>
      <c r="Q410" s="25"/>
      <c r="R410" s="25">
        <v>3.3999999999999998E-3</v>
      </c>
      <c r="S410" s="25">
        <f t="shared" si="82"/>
        <v>2.1949999999999999E-3</v>
      </c>
      <c r="T410" s="25"/>
      <c r="U410" s="25"/>
      <c r="V410" s="25"/>
      <c r="W410" s="25">
        <v>2.3E-3</v>
      </c>
      <c r="X410" s="25">
        <f t="shared" si="80"/>
        <v>1.2049999999999999E-3</v>
      </c>
    </row>
    <row r="411" spans="1:24" s="15" customFormat="1">
      <c r="A411" s="18">
        <v>659</v>
      </c>
      <c r="B411" s="25">
        <v>-1E-4</v>
      </c>
      <c r="C411" s="25">
        <v>2.6199999999999999E-3</v>
      </c>
      <c r="D411" s="25">
        <f t="shared" si="78"/>
        <v>1.6199999999999999E-3</v>
      </c>
      <c r="E411" s="25"/>
      <c r="F411" s="25"/>
      <c r="G411" s="25"/>
      <c r="H411" s="25">
        <v>5.3200000000000001E-3</v>
      </c>
      <c r="I411" s="25">
        <f t="shared" si="79"/>
        <v>4.3200000000000001E-3</v>
      </c>
      <c r="J411" s="25"/>
      <c r="K411" s="25"/>
      <c r="L411" s="25"/>
      <c r="M411" s="25">
        <v>1.89E-3</v>
      </c>
      <c r="N411" s="25">
        <f t="shared" si="81"/>
        <v>8.8999999999999995E-4</v>
      </c>
      <c r="O411" s="25"/>
      <c r="P411" s="25"/>
      <c r="Q411" s="25"/>
      <c r="R411" s="25">
        <v>3.2200000000000002E-3</v>
      </c>
      <c r="S411" s="25">
        <f t="shared" si="82"/>
        <v>2.2200000000000002E-3</v>
      </c>
      <c r="T411" s="25"/>
      <c r="U411" s="25"/>
      <c r="V411" s="25"/>
      <c r="W411" s="25">
        <v>2.0999999999999999E-3</v>
      </c>
      <c r="X411" s="25">
        <f t="shared" si="80"/>
        <v>1E-3</v>
      </c>
    </row>
    <row r="412" spans="1:24" s="15" customFormat="1">
      <c r="A412" s="18">
        <v>660</v>
      </c>
      <c r="B412" s="25">
        <v>1.3999999999999999E-4</v>
      </c>
      <c r="C412" s="25">
        <v>2.47E-3</v>
      </c>
      <c r="D412" s="25">
        <f t="shared" si="78"/>
        <v>1.3699999999999999E-3</v>
      </c>
      <c r="E412" s="25"/>
      <c r="F412" s="25"/>
      <c r="G412" s="25"/>
      <c r="H412" s="25">
        <v>5.3299999999999997E-3</v>
      </c>
      <c r="I412" s="25">
        <f t="shared" si="79"/>
        <v>4.2299999999999994E-3</v>
      </c>
      <c r="J412" s="25"/>
      <c r="K412" s="25"/>
      <c r="L412" s="25"/>
      <c r="M412" s="25">
        <v>1.89E-3</v>
      </c>
      <c r="N412" s="25">
        <f t="shared" si="81"/>
        <v>7.899999999999999E-4</v>
      </c>
      <c r="O412" s="25"/>
      <c r="P412" s="25"/>
      <c r="Q412" s="25"/>
      <c r="R412" s="25">
        <v>3.3E-3</v>
      </c>
      <c r="S412" s="25">
        <f t="shared" si="82"/>
        <v>2.1999999999999997E-3</v>
      </c>
      <c r="T412" s="25"/>
      <c r="U412" s="25"/>
      <c r="V412" s="25"/>
      <c r="W412" s="25">
        <v>2.0600000000000002E-3</v>
      </c>
      <c r="X412" s="25">
        <f t="shared" si="80"/>
        <v>1.1000000000000001E-3</v>
      </c>
    </row>
    <row r="413" spans="1:24" s="15" customFormat="1">
      <c r="A413" s="18">
        <v>661</v>
      </c>
      <c r="B413" s="25">
        <v>-2.1000000000000001E-4</v>
      </c>
      <c r="C413" s="25">
        <v>2.5899999999999999E-3</v>
      </c>
      <c r="D413" s="25">
        <f t="shared" si="78"/>
        <v>1.6199999999999999E-3</v>
      </c>
      <c r="E413" s="25"/>
      <c r="F413" s="25"/>
      <c r="G413" s="25"/>
      <c r="H413" s="25">
        <v>5.3099999999999996E-3</v>
      </c>
      <c r="I413" s="25">
        <f t="shared" si="79"/>
        <v>4.3400000000000001E-3</v>
      </c>
      <c r="J413" s="25"/>
      <c r="K413" s="25"/>
      <c r="L413" s="25"/>
      <c r="M413" s="25">
        <v>1.8500000000000001E-3</v>
      </c>
      <c r="N413" s="25">
        <f t="shared" si="81"/>
        <v>8.8000000000000014E-4</v>
      </c>
      <c r="O413" s="25"/>
      <c r="P413" s="25"/>
      <c r="Q413" s="25"/>
      <c r="R413" s="25">
        <v>3.2399999999999998E-3</v>
      </c>
      <c r="S413" s="25">
        <f t="shared" si="82"/>
        <v>2.2699999999999999E-3</v>
      </c>
      <c r="T413" s="25"/>
      <c r="U413" s="25"/>
      <c r="V413" s="25"/>
      <c r="W413" s="25">
        <v>2.15E-3</v>
      </c>
      <c r="X413" s="25">
        <f t="shared" si="80"/>
        <v>9.6999999999999994E-4</v>
      </c>
    </row>
    <row r="414" spans="1:24" s="15" customFormat="1">
      <c r="A414" s="18">
        <v>662</v>
      </c>
      <c r="B414" s="25">
        <v>2.0000000000000001E-4</v>
      </c>
      <c r="C414" s="25">
        <v>2.47E-3</v>
      </c>
      <c r="D414" s="25">
        <f t="shared" si="78"/>
        <v>1.2549999999999998E-3</v>
      </c>
      <c r="E414" s="25"/>
      <c r="F414" s="25"/>
      <c r="G414" s="25"/>
      <c r="H414" s="25">
        <v>5.28E-3</v>
      </c>
      <c r="I414" s="25">
        <f t="shared" si="79"/>
        <v>4.065E-3</v>
      </c>
      <c r="J414" s="25"/>
      <c r="K414" s="25"/>
      <c r="L414" s="25"/>
      <c r="M414" s="25">
        <v>1.9300000000000001E-3</v>
      </c>
      <c r="N414" s="25">
        <f t="shared" si="81"/>
        <v>7.1499999999999992E-4</v>
      </c>
      <c r="O414" s="25"/>
      <c r="P414" s="25"/>
      <c r="Q414" s="25"/>
      <c r="R414" s="25">
        <v>3.32E-3</v>
      </c>
      <c r="S414" s="25">
        <f t="shared" si="82"/>
        <v>2.1050000000000001E-3</v>
      </c>
      <c r="T414" s="25"/>
      <c r="U414" s="25"/>
      <c r="V414" s="25"/>
      <c r="W414" s="25">
        <v>2.2300000000000002E-3</v>
      </c>
      <c r="X414" s="25">
        <f t="shared" si="80"/>
        <v>1.2150000000000002E-3</v>
      </c>
    </row>
    <row r="415" spans="1:24" s="15" customFormat="1">
      <c r="A415" s="18">
        <v>663</v>
      </c>
      <c r="B415" s="25">
        <v>-2.1000000000000001E-4</v>
      </c>
      <c r="C415" s="25">
        <v>2.5799999999999998E-3</v>
      </c>
      <c r="D415" s="25">
        <f t="shared" si="78"/>
        <v>1.6149999999999999E-3</v>
      </c>
      <c r="E415" s="25"/>
      <c r="F415" s="25"/>
      <c r="G415" s="25"/>
      <c r="H415" s="25">
        <v>5.4000000000000003E-3</v>
      </c>
      <c r="I415" s="25">
        <f t="shared" si="79"/>
        <v>4.4350000000000006E-3</v>
      </c>
      <c r="J415" s="25"/>
      <c r="K415" s="25"/>
      <c r="L415" s="25"/>
      <c r="M415" s="25">
        <v>1.97E-3</v>
      </c>
      <c r="N415" s="25">
        <f t="shared" si="81"/>
        <v>1.005E-3</v>
      </c>
      <c r="O415" s="25"/>
      <c r="P415" s="25"/>
      <c r="Q415" s="25"/>
      <c r="R415" s="25">
        <v>3.3400000000000001E-3</v>
      </c>
      <c r="S415" s="25">
        <f t="shared" si="82"/>
        <v>2.3750000000000004E-3</v>
      </c>
      <c r="T415" s="25"/>
      <c r="U415" s="25"/>
      <c r="V415" s="25"/>
      <c r="W415" s="25">
        <v>2.14E-3</v>
      </c>
      <c r="X415" s="25">
        <f t="shared" si="80"/>
        <v>9.6499999999999993E-4</v>
      </c>
    </row>
    <row r="416" spans="1:24" s="15" customFormat="1">
      <c r="A416" s="18">
        <v>664</v>
      </c>
      <c r="B416" s="25">
        <v>6.8999999999999997E-5</v>
      </c>
      <c r="C416" s="25">
        <v>2.5100000000000001E-3</v>
      </c>
      <c r="D416" s="25">
        <f t="shared" si="78"/>
        <v>1.3505000000000001E-3</v>
      </c>
      <c r="E416" s="25"/>
      <c r="F416" s="25"/>
      <c r="G416" s="25"/>
      <c r="H416" s="25">
        <v>5.3200000000000001E-3</v>
      </c>
      <c r="I416" s="25">
        <f t="shared" si="79"/>
        <v>4.1605000000000001E-3</v>
      </c>
      <c r="J416" s="25"/>
      <c r="K416" s="25"/>
      <c r="L416" s="25"/>
      <c r="M416" s="25">
        <v>1.81E-3</v>
      </c>
      <c r="N416" s="25">
        <f t="shared" si="81"/>
        <v>6.5050000000000004E-4</v>
      </c>
      <c r="O416" s="25"/>
      <c r="P416" s="25"/>
      <c r="Q416" s="25"/>
      <c r="R416" s="25">
        <v>3.3600000000000001E-3</v>
      </c>
      <c r="S416" s="25">
        <f t="shared" si="82"/>
        <v>2.2005000000000002E-3</v>
      </c>
      <c r="T416" s="25"/>
      <c r="U416" s="25"/>
      <c r="V416" s="25"/>
      <c r="W416" s="25">
        <v>2.2499999999999998E-3</v>
      </c>
      <c r="X416" s="25">
        <f t="shared" si="80"/>
        <v>1.1594999999999999E-3</v>
      </c>
    </row>
    <row r="417" spans="1:24" s="15" customFormat="1">
      <c r="A417" s="18">
        <v>665</v>
      </c>
      <c r="B417" s="25">
        <v>-8.0000000000000007E-5</v>
      </c>
      <c r="C417" s="25">
        <v>2.64E-3</v>
      </c>
      <c r="D417" s="25">
        <f t="shared" si="78"/>
        <v>1.6649999999999998E-3</v>
      </c>
      <c r="E417" s="25"/>
      <c r="F417" s="25"/>
      <c r="G417" s="25"/>
      <c r="H417" s="25">
        <v>5.5199999999999997E-3</v>
      </c>
      <c r="I417" s="25">
        <f t="shared" si="79"/>
        <v>4.5449999999999996E-3</v>
      </c>
      <c r="J417" s="25"/>
      <c r="K417" s="25"/>
      <c r="L417" s="25"/>
      <c r="M417" s="25">
        <v>1.91E-3</v>
      </c>
      <c r="N417" s="25">
        <f t="shared" si="81"/>
        <v>9.3499999999999996E-4</v>
      </c>
      <c r="O417" s="25"/>
      <c r="P417" s="25"/>
      <c r="Q417" s="25"/>
      <c r="R417" s="25">
        <v>3.1199999999999999E-3</v>
      </c>
      <c r="S417" s="25">
        <f t="shared" si="82"/>
        <v>2.1449999999999998E-3</v>
      </c>
      <c r="T417" s="25"/>
      <c r="U417" s="25"/>
      <c r="V417" s="25"/>
      <c r="W417" s="25">
        <v>2.0300000000000001E-3</v>
      </c>
      <c r="X417" s="25">
        <f t="shared" si="80"/>
        <v>9.7500000000000006E-4</v>
      </c>
    </row>
    <row r="418" spans="1:24" s="15" customFormat="1">
      <c r="A418" s="18">
        <v>666</v>
      </c>
      <c r="B418" s="25">
        <v>-1.0000000000000001E-5</v>
      </c>
      <c r="C418" s="25">
        <v>2.64E-3</v>
      </c>
      <c r="D418" s="25">
        <f t="shared" si="78"/>
        <v>1.49E-3</v>
      </c>
      <c r="E418" s="25"/>
      <c r="F418" s="25"/>
      <c r="G418" s="25"/>
      <c r="H418" s="25">
        <v>5.4000000000000003E-3</v>
      </c>
      <c r="I418" s="25">
        <f t="shared" si="79"/>
        <v>4.2500000000000003E-3</v>
      </c>
      <c r="J418" s="25"/>
      <c r="K418" s="25"/>
      <c r="L418" s="25"/>
      <c r="M418" s="25">
        <v>1.75E-3</v>
      </c>
      <c r="N418" s="25">
        <f t="shared" si="81"/>
        <v>6.0000000000000006E-4</v>
      </c>
      <c r="O418" s="25"/>
      <c r="P418" s="25"/>
      <c r="Q418" s="25"/>
      <c r="R418" s="25">
        <v>3.32E-3</v>
      </c>
      <c r="S418" s="25">
        <f t="shared" si="82"/>
        <v>2.1700000000000001E-3</v>
      </c>
      <c r="T418" s="25"/>
      <c r="U418" s="25"/>
      <c r="V418" s="25"/>
      <c r="W418" s="25">
        <v>2.31E-3</v>
      </c>
      <c r="X418" s="25">
        <f t="shared" si="80"/>
        <v>1.15E-3</v>
      </c>
    </row>
    <row r="419" spans="1:24" s="15" customFormat="1">
      <c r="A419" s="18">
        <v>667</v>
      </c>
      <c r="B419" s="25">
        <v>5.1000000000000004E-4</v>
      </c>
      <c r="C419" s="25">
        <v>2.7100000000000002E-3</v>
      </c>
      <c r="D419" s="25">
        <f t="shared" si="78"/>
        <v>1.3650000000000001E-3</v>
      </c>
      <c r="E419" s="25"/>
      <c r="F419" s="25"/>
      <c r="G419" s="25"/>
      <c r="H419" s="25">
        <v>5.4799999999999996E-3</v>
      </c>
      <c r="I419" s="25">
        <f t="shared" si="79"/>
        <v>4.1349999999999998E-3</v>
      </c>
      <c r="J419" s="25"/>
      <c r="K419" s="25"/>
      <c r="L419" s="25"/>
      <c r="M419" s="25">
        <v>1.9599999999999999E-3</v>
      </c>
      <c r="N419" s="25">
        <f t="shared" si="81"/>
        <v>6.1499999999999988E-4</v>
      </c>
      <c r="O419" s="25"/>
      <c r="P419" s="25"/>
      <c r="Q419" s="25"/>
      <c r="R419" s="25">
        <v>3.2699999999999999E-3</v>
      </c>
      <c r="S419" s="25">
        <f t="shared" si="82"/>
        <v>1.9249999999999998E-3</v>
      </c>
      <c r="T419" s="25"/>
      <c r="U419" s="25"/>
      <c r="V419" s="25"/>
      <c r="W419" s="25">
        <v>2.1800000000000001E-3</v>
      </c>
      <c r="X419" s="25">
        <f t="shared" si="80"/>
        <v>1.3450000000000001E-3</v>
      </c>
    </row>
    <row r="420" spans="1:24" s="15" customFormat="1">
      <c r="A420" s="18">
        <v>668</v>
      </c>
      <c r="B420" s="25">
        <v>-6.4999999999999997E-4</v>
      </c>
      <c r="C420" s="25">
        <v>2.48E-3</v>
      </c>
      <c r="D420" s="25">
        <f t="shared" si="78"/>
        <v>1.7650000000000001E-3</v>
      </c>
      <c r="E420" s="25"/>
      <c r="F420" s="25"/>
      <c r="G420" s="25"/>
      <c r="H420" s="25">
        <v>5.3400000000000001E-3</v>
      </c>
      <c r="I420" s="25">
        <f t="shared" si="79"/>
        <v>4.6250000000000006E-3</v>
      </c>
      <c r="J420" s="25"/>
      <c r="K420" s="25"/>
      <c r="L420" s="25"/>
      <c r="M420" s="25">
        <v>1.8600000000000001E-3</v>
      </c>
      <c r="N420" s="25">
        <f t="shared" si="81"/>
        <v>1.1450000000000002E-3</v>
      </c>
      <c r="O420" s="25"/>
      <c r="P420" s="25"/>
      <c r="Q420" s="25"/>
      <c r="R420" s="25">
        <v>3.3899999999999998E-3</v>
      </c>
      <c r="S420" s="25">
        <f t="shared" si="82"/>
        <v>2.6749999999999999E-3</v>
      </c>
      <c r="T420" s="25"/>
      <c r="U420" s="25"/>
      <c r="V420" s="25"/>
      <c r="W420" s="25">
        <v>2.0799999999999998E-3</v>
      </c>
      <c r="X420" s="25">
        <f t="shared" si="80"/>
        <v>7.1499999999999992E-4</v>
      </c>
    </row>
    <row r="421" spans="1:24" s="15" customFormat="1">
      <c r="A421" s="18">
        <v>669</v>
      </c>
      <c r="B421" s="25">
        <v>6.7000000000000002E-4</v>
      </c>
      <c r="C421" s="25">
        <v>2.8E-3</v>
      </c>
      <c r="D421" s="25">
        <f t="shared" si="78"/>
        <v>1.4E-3</v>
      </c>
      <c r="E421" s="25"/>
      <c r="F421" s="25"/>
      <c r="G421" s="25"/>
      <c r="H421" s="25">
        <v>5.4200000000000003E-3</v>
      </c>
      <c r="I421" s="25">
        <f t="shared" si="79"/>
        <v>4.0200000000000001E-3</v>
      </c>
      <c r="J421" s="25"/>
      <c r="K421" s="25"/>
      <c r="L421" s="25"/>
      <c r="M421" s="25">
        <v>1.92E-3</v>
      </c>
      <c r="N421" s="25">
        <f t="shared" si="81"/>
        <v>5.2000000000000006E-4</v>
      </c>
      <c r="O421" s="25"/>
      <c r="P421" s="25"/>
      <c r="Q421" s="25"/>
      <c r="R421" s="25">
        <v>3.3400000000000001E-3</v>
      </c>
      <c r="S421" s="25">
        <f t="shared" si="82"/>
        <v>1.9400000000000001E-3</v>
      </c>
      <c r="T421" s="25"/>
      <c r="U421" s="25"/>
      <c r="V421" s="25"/>
      <c r="W421" s="25">
        <v>2.1299999999999999E-3</v>
      </c>
      <c r="X421" s="25">
        <f t="shared" si="80"/>
        <v>1.4E-3</v>
      </c>
    </row>
    <row r="422" spans="1:24" s="15" customFormat="1">
      <c r="A422" s="18">
        <v>670</v>
      </c>
      <c r="B422" s="25">
        <v>-9.2000000000000003E-4</v>
      </c>
      <c r="C422" s="25">
        <v>2.5400000000000002E-3</v>
      </c>
      <c r="D422" s="25">
        <f t="shared" si="78"/>
        <v>1.9250000000000001E-3</v>
      </c>
      <c r="E422" s="25"/>
      <c r="F422" s="25"/>
      <c r="G422" s="25"/>
      <c r="H422" s="25">
        <v>5.1500000000000001E-3</v>
      </c>
      <c r="I422" s="25">
        <f t="shared" si="79"/>
        <v>4.535E-3</v>
      </c>
      <c r="J422" s="25"/>
      <c r="K422" s="25"/>
      <c r="L422" s="25"/>
      <c r="M422" s="25">
        <v>1.9300000000000001E-3</v>
      </c>
      <c r="N422" s="25">
        <f t="shared" si="81"/>
        <v>1.3150000000000002E-3</v>
      </c>
      <c r="O422" s="25"/>
      <c r="P422" s="25"/>
      <c r="Q422" s="25"/>
      <c r="R422" s="25">
        <v>3.3600000000000001E-3</v>
      </c>
      <c r="S422" s="25">
        <f t="shared" si="82"/>
        <v>2.745E-3</v>
      </c>
      <c r="T422" s="25"/>
      <c r="U422" s="25"/>
      <c r="V422" s="25"/>
      <c r="W422" s="25">
        <v>2.15E-3</v>
      </c>
      <c r="X422" s="25">
        <f t="shared" si="80"/>
        <v>6.1499999999999999E-4</v>
      </c>
    </row>
    <row r="423" spans="1:24" s="15" customFormat="1">
      <c r="A423" s="18">
        <v>671</v>
      </c>
      <c r="B423" s="25">
        <v>8.5999999999999998E-4</v>
      </c>
      <c r="C423" s="25">
        <v>2.65E-3</v>
      </c>
      <c r="D423" s="25">
        <f t="shared" si="78"/>
        <v>1.175E-3</v>
      </c>
      <c r="E423" s="25"/>
      <c r="F423" s="25"/>
      <c r="G423" s="25"/>
      <c r="H423" s="25">
        <v>5.4299999999999999E-3</v>
      </c>
      <c r="I423" s="25">
        <f t="shared" si="79"/>
        <v>3.9550000000000002E-3</v>
      </c>
      <c r="J423" s="25"/>
      <c r="K423" s="25"/>
      <c r="L423" s="25"/>
      <c r="M423" s="25">
        <v>1.89E-3</v>
      </c>
      <c r="N423" s="25">
        <f t="shared" si="81"/>
        <v>4.15E-4</v>
      </c>
      <c r="O423" s="25"/>
      <c r="P423" s="25"/>
      <c r="Q423" s="25"/>
      <c r="R423" s="25">
        <v>3.3E-3</v>
      </c>
      <c r="S423" s="25">
        <f t="shared" si="82"/>
        <v>1.825E-3</v>
      </c>
      <c r="T423" s="25"/>
      <c r="U423" s="25"/>
      <c r="V423" s="25"/>
      <c r="W423" s="25">
        <v>2.0899999999999998E-3</v>
      </c>
      <c r="X423" s="25">
        <f t="shared" si="80"/>
        <v>1.475E-3</v>
      </c>
    </row>
    <row r="424" spans="1:24" s="15" customFormat="1">
      <c r="A424" s="18">
        <v>672</v>
      </c>
      <c r="B424" s="25">
        <v>-2.0000000000000001E-4</v>
      </c>
      <c r="C424" s="25">
        <v>2.4199999999999998E-3</v>
      </c>
      <c r="D424" s="25">
        <f t="shared" si="78"/>
        <v>1.485E-3</v>
      </c>
      <c r="E424" s="25"/>
      <c r="F424" s="25"/>
      <c r="G424" s="25"/>
      <c r="H424" s="25">
        <v>5.1599999999999997E-3</v>
      </c>
      <c r="I424" s="25">
        <f t="shared" si="79"/>
        <v>4.2249999999999996E-3</v>
      </c>
      <c r="J424" s="25"/>
      <c r="K424" s="25"/>
      <c r="L424" s="25"/>
      <c r="M424" s="25">
        <v>1.97E-3</v>
      </c>
      <c r="N424" s="25">
        <f t="shared" si="81"/>
        <v>1.0350000000000001E-3</v>
      </c>
      <c r="O424" s="25"/>
      <c r="P424" s="25"/>
      <c r="Q424" s="25"/>
      <c r="R424" s="25">
        <v>3.3700000000000002E-3</v>
      </c>
      <c r="S424" s="25">
        <f t="shared" si="82"/>
        <v>2.4350000000000005E-3</v>
      </c>
      <c r="T424" s="25"/>
      <c r="U424" s="25"/>
      <c r="V424" s="25"/>
      <c r="W424" s="25">
        <v>2.0699999999999998E-3</v>
      </c>
      <c r="X424" s="25">
        <f t="shared" si="80"/>
        <v>9.3499999999999985E-4</v>
      </c>
    </row>
    <row r="425" spans="1:24" s="15" customFormat="1">
      <c r="A425" s="18">
        <v>673</v>
      </c>
      <c r="B425" s="25">
        <v>5.9000000000000003E-4</v>
      </c>
      <c r="C425" s="25">
        <v>2.7000000000000001E-3</v>
      </c>
      <c r="D425" s="25">
        <f t="shared" si="78"/>
        <v>1.395E-3</v>
      </c>
      <c r="E425" s="25"/>
      <c r="F425" s="25"/>
      <c r="G425" s="25"/>
      <c r="H425" s="25">
        <v>5.5300000000000002E-3</v>
      </c>
      <c r="I425" s="25">
        <f t="shared" si="79"/>
        <v>4.2249999999999996E-3</v>
      </c>
      <c r="J425" s="25"/>
      <c r="K425" s="25"/>
      <c r="L425" s="25"/>
      <c r="M425" s="25">
        <v>1.7700000000000001E-3</v>
      </c>
      <c r="N425" s="25">
        <f t="shared" si="81"/>
        <v>4.6499999999999992E-4</v>
      </c>
      <c r="O425" s="25"/>
      <c r="P425" s="25"/>
      <c r="Q425" s="25"/>
      <c r="R425" s="25">
        <v>3.16E-3</v>
      </c>
      <c r="S425" s="25">
        <f t="shared" si="82"/>
        <v>1.8549999999999999E-3</v>
      </c>
      <c r="T425" s="25"/>
      <c r="U425" s="25"/>
      <c r="V425" s="25"/>
      <c r="W425" s="25">
        <v>2.0200000000000001E-3</v>
      </c>
      <c r="X425" s="25">
        <f t="shared" si="80"/>
        <v>1.3050000000000002E-3</v>
      </c>
    </row>
    <row r="426" spans="1:24" s="15" customFormat="1">
      <c r="A426" s="18">
        <v>674</v>
      </c>
      <c r="B426" s="25">
        <v>-1.1E-4</v>
      </c>
      <c r="C426" s="25">
        <v>2.48E-3</v>
      </c>
      <c r="D426" s="25">
        <f t="shared" si="78"/>
        <v>1.395E-3</v>
      </c>
      <c r="E426" s="25"/>
      <c r="F426" s="25"/>
      <c r="G426" s="25"/>
      <c r="H426" s="25">
        <v>5.2300000000000003E-3</v>
      </c>
      <c r="I426" s="25">
        <f t="shared" si="79"/>
        <v>4.1450000000000002E-3</v>
      </c>
      <c r="J426" s="25"/>
      <c r="K426" s="25"/>
      <c r="L426" s="25"/>
      <c r="M426" s="25">
        <v>1.73E-3</v>
      </c>
      <c r="N426" s="25">
        <f t="shared" si="81"/>
        <v>6.4499999999999996E-4</v>
      </c>
      <c r="O426" s="25"/>
      <c r="P426" s="25"/>
      <c r="Q426" s="25"/>
      <c r="R426" s="25">
        <v>3.5200000000000001E-3</v>
      </c>
      <c r="S426" s="25">
        <f t="shared" si="82"/>
        <v>2.4350000000000001E-3</v>
      </c>
      <c r="T426" s="25"/>
      <c r="U426" s="25"/>
      <c r="V426" s="25"/>
      <c r="W426" s="25">
        <v>2.2799999999999999E-3</v>
      </c>
      <c r="X426" s="25">
        <f t="shared" si="80"/>
        <v>1.085E-3</v>
      </c>
    </row>
    <row r="427" spans="1:24" s="15" customFormat="1">
      <c r="A427" s="18">
        <v>675</v>
      </c>
      <c r="B427" s="25">
        <v>4.2999999999999999E-4</v>
      </c>
      <c r="C427" s="25">
        <v>2.5600000000000002E-3</v>
      </c>
      <c r="D427" s="25">
        <f t="shared" si="78"/>
        <v>1.3300000000000002E-3</v>
      </c>
      <c r="E427" s="25"/>
      <c r="F427" s="25"/>
      <c r="G427" s="25"/>
      <c r="H427" s="25">
        <v>5.28E-3</v>
      </c>
      <c r="I427" s="25">
        <f t="shared" si="79"/>
        <v>4.0499999999999998E-3</v>
      </c>
      <c r="J427" s="25"/>
      <c r="K427" s="25"/>
      <c r="L427" s="25"/>
      <c r="M427" s="25">
        <v>1.7799999999999999E-3</v>
      </c>
      <c r="N427" s="25">
        <f t="shared" si="81"/>
        <v>5.4999999999999992E-4</v>
      </c>
      <c r="O427" s="25"/>
      <c r="P427" s="25"/>
      <c r="Q427" s="25"/>
      <c r="R427" s="25">
        <v>3.1700000000000001E-3</v>
      </c>
      <c r="S427" s="25">
        <f t="shared" si="82"/>
        <v>1.9400000000000001E-3</v>
      </c>
      <c r="T427" s="25"/>
      <c r="U427" s="25"/>
      <c r="V427" s="25"/>
      <c r="W427" s="25">
        <v>2.0300000000000001E-3</v>
      </c>
      <c r="X427" s="25">
        <f t="shared" si="80"/>
        <v>1.23E-3</v>
      </c>
    </row>
    <row r="428" spans="1:24" s="15" customFormat="1">
      <c r="A428" s="18">
        <v>676</v>
      </c>
      <c r="B428" s="25">
        <v>-3.1E-4</v>
      </c>
      <c r="C428" s="25">
        <v>2.5500000000000002E-3</v>
      </c>
      <c r="D428" s="25">
        <f t="shared" si="78"/>
        <v>1.5450000000000001E-3</v>
      </c>
      <c r="E428" s="25"/>
      <c r="F428" s="25"/>
      <c r="G428" s="25"/>
      <c r="H428" s="25">
        <v>5.2100000000000002E-3</v>
      </c>
      <c r="I428" s="25">
        <f t="shared" si="79"/>
        <v>4.2050000000000004E-3</v>
      </c>
      <c r="J428" s="25"/>
      <c r="K428" s="25"/>
      <c r="L428" s="25"/>
      <c r="M428" s="25">
        <v>1.7099999999999999E-3</v>
      </c>
      <c r="N428" s="25">
        <f t="shared" si="81"/>
        <v>7.049999999999999E-4</v>
      </c>
      <c r="O428" s="25"/>
      <c r="P428" s="25"/>
      <c r="Q428" s="25"/>
      <c r="R428" s="25">
        <v>3.4499999999999999E-3</v>
      </c>
      <c r="S428" s="25">
        <f t="shared" si="82"/>
        <v>2.4450000000000001E-3</v>
      </c>
      <c r="T428" s="25"/>
      <c r="U428" s="25"/>
      <c r="V428" s="25"/>
      <c r="W428" s="25">
        <v>2.32E-3</v>
      </c>
      <c r="X428" s="25">
        <f t="shared" si="80"/>
        <v>1.005E-3</v>
      </c>
    </row>
    <row r="429" spans="1:24" s="15" customFormat="1">
      <c r="A429" s="18">
        <v>677</v>
      </c>
      <c r="B429" s="25">
        <v>2.0000000000000001E-4</v>
      </c>
      <c r="C429" s="25">
        <v>2.6199999999999999E-3</v>
      </c>
      <c r="D429" s="25">
        <f t="shared" si="78"/>
        <v>1.4899999999999998E-3</v>
      </c>
      <c r="E429" s="25"/>
      <c r="F429" s="25"/>
      <c r="G429" s="25"/>
      <c r="H429" s="25">
        <v>5.45E-3</v>
      </c>
      <c r="I429" s="25">
        <f t="shared" si="79"/>
        <v>4.3200000000000001E-3</v>
      </c>
      <c r="J429" s="25"/>
      <c r="K429" s="25"/>
      <c r="L429" s="25"/>
      <c r="M429" s="25">
        <v>1.7600000000000001E-3</v>
      </c>
      <c r="N429" s="25">
        <f t="shared" si="81"/>
        <v>6.2999999999999992E-4</v>
      </c>
      <c r="O429" s="25"/>
      <c r="P429" s="25"/>
      <c r="Q429" s="25"/>
      <c r="R429" s="25">
        <v>3.0899999999999999E-3</v>
      </c>
      <c r="S429" s="25">
        <f t="shared" si="82"/>
        <v>1.9599999999999999E-3</v>
      </c>
      <c r="T429" s="25"/>
      <c r="U429" s="25"/>
      <c r="V429" s="25"/>
      <c r="W429" s="25">
        <v>2.0600000000000002E-3</v>
      </c>
      <c r="X429" s="25">
        <f t="shared" si="80"/>
        <v>1.1300000000000001E-3</v>
      </c>
    </row>
    <row r="430" spans="1:24" s="15" customFormat="1">
      <c r="A430" s="18">
        <v>678</v>
      </c>
      <c r="B430" s="25">
        <v>-5.0000000000000002E-5</v>
      </c>
      <c r="C430" s="25">
        <v>2.31E-3</v>
      </c>
      <c r="D430" s="25">
        <f t="shared" si="78"/>
        <v>1.255E-3</v>
      </c>
      <c r="E430" s="25"/>
      <c r="F430" s="25"/>
      <c r="G430" s="25"/>
      <c r="H430" s="25">
        <v>4.8700000000000002E-3</v>
      </c>
      <c r="I430" s="25">
        <f t="shared" si="79"/>
        <v>3.8150000000000002E-3</v>
      </c>
      <c r="J430" s="25"/>
      <c r="K430" s="25"/>
      <c r="L430" s="25"/>
      <c r="M430" s="25">
        <v>1.7099999999999999E-3</v>
      </c>
      <c r="N430" s="25">
        <f t="shared" si="81"/>
        <v>6.5499999999999998E-4</v>
      </c>
      <c r="O430" s="25"/>
      <c r="P430" s="25"/>
      <c r="Q430" s="25"/>
      <c r="R430" s="25">
        <v>3.3899999999999998E-3</v>
      </c>
      <c r="S430" s="25">
        <f t="shared" si="82"/>
        <v>2.3349999999999998E-3</v>
      </c>
      <c r="T430" s="25"/>
      <c r="U430" s="25"/>
      <c r="V430" s="25"/>
      <c r="W430" s="25">
        <v>2.16E-3</v>
      </c>
      <c r="X430" s="25">
        <f t="shared" si="80"/>
        <v>1.0549999999999999E-3</v>
      </c>
    </row>
    <row r="431" spans="1:24" s="15" customFormat="1">
      <c r="A431" s="18">
        <v>679</v>
      </c>
      <c r="B431" s="25">
        <v>2.7E-4</v>
      </c>
      <c r="C431" s="25">
        <v>2.6800000000000001E-3</v>
      </c>
      <c r="D431" s="25">
        <f t="shared" si="78"/>
        <v>1.575E-3</v>
      </c>
      <c r="E431" s="25"/>
      <c r="F431" s="25"/>
      <c r="G431" s="25"/>
      <c r="H431" s="25">
        <v>5.2599999999999999E-3</v>
      </c>
      <c r="I431" s="25">
        <f t="shared" si="79"/>
        <v>4.1549999999999998E-3</v>
      </c>
      <c r="J431" s="25"/>
      <c r="K431" s="25"/>
      <c r="L431" s="25"/>
      <c r="M431" s="25">
        <v>1.7899999999999999E-3</v>
      </c>
      <c r="N431" s="25">
        <f t="shared" si="81"/>
        <v>6.8499999999999985E-4</v>
      </c>
      <c r="O431" s="25"/>
      <c r="P431" s="25"/>
      <c r="Q431" s="25"/>
      <c r="R431" s="25">
        <v>3.1199999999999999E-3</v>
      </c>
      <c r="S431" s="25">
        <f t="shared" si="82"/>
        <v>2.0149999999999999E-3</v>
      </c>
      <c r="T431" s="25"/>
      <c r="U431" s="25"/>
      <c r="V431" s="25"/>
      <c r="W431" s="25">
        <v>1.9400000000000001E-3</v>
      </c>
      <c r="X431" s="25">
        <f t="shared" si="80"/>
        <v>1.1050000000000001E-3</v>
      </c>
    </row>
    <row r="432" spans="1:24" s="15" customFormat="1">
      <c r="A432" s="18">
        <v>680</v>
      </c>
      <c r="B432" s="25">
        <v>-3.0000000000000001E-5</v>
      </c>
      <c r="C432" s="25">
        <v>2.4199999999999998E-3</v>
      </c>
      <c r="D432" s="25">
        <f t="shared" si="78"/>
        <v>1.3399999999999998E-3</v>
      </c>
      <c r="E432" s="25"/>
      <c r="F432" s="25"/>
      <c r="G432" s="25"/>
      <c r="H432" s="25">
        <v>4.96E-3</v>
      </c>
      <c r="I432" s="25">
        <f t="shared" si="79"/>
        <v>3.8799999999999998E-3</v>
      </c>
      <c r="J432" s="25"/>
      <c r="K432" s="25"/>
      <c r="L432" s="25"/>
      <c r="M432" s="25">
        <v>1.7700000000000001E-3</v>
      </c>
      <c r="N432" s="25">
        <f t="shared" si="81"/>
        <v>6.9000000000000008E-4</v>
      </c>
      <c r="O432" s="25"/>
      <c r="P432" s="25"/>
      <c r="Q432" s="25"/>
      <c r="R432" s="25">
        <v>3.4399999999999999E-3</v>
      </c>
      <c r="S432" s="25">
        <f t="shared" si="82"/>
        <v>2.3600000000000001E-3</v>
      </c>
      <c r="T432" s="25"/>
      <c r="U432" s="25"/>
      <c r="V432" s="25"/>
      <c r="W432" s="25">
        <v>2.1900000000000001E-3</v>
      </c>
      <c r="X432" s="25">
        <f t="shared" si="80"/>
        <v>1.08E-3</v>
      </c>
    </row>
    <row r="433" spans="1:24" s="15" customFormat="1">
      <c r="A433" s="18">
        <v>681</v>
      </c>
      <c r="B433" s="25">
        <v>2.5000000000000001E-4</v>
      </c>
      <c r="C433" s="25">
        <v>2.48E-3</v>
      </c>
      <c r="D433" s="25">
        <f t="shared" si="78"/>
        <v>1.34E-3</v>
      </c>
      <c r="E433" s="25"/>
      <c r="F433" s="25"/>
      <c r="G433" s="25"/>
      <c r="H433" s="25">
        <v>5.2300000000000003E-3</v>
      </c>
      <c r="I433" s="25">
        <f t="shared" si="79"/>
        <v>4.0899999999999999E-3</v>
      </c>
      <c r="J433" s="25"/>
      <c r="K433" s="25"/>
      <c r="L433" s="25"/>
      <c r="M433" s="25">
        <v>1.7600000000000001E-3</v>
      </c>
      <c r="N433" s="25">
        <f t="shared" si="81"/>
        <v>6.2000000000000011E-4</v>
      </c>
      <c r="O433" s="25"/>
      <c r="P433" s="25"/>
      <c r="Q433" s="25"/>
      <c r="R433" s="25">
        <v>3.2000000000000002E-3</v>
      </c>
      <c r="S433" s="25">
        <f t="shared" si="82"/>
        <v>2.0600000000000002E-3</v>
      </c>
      <c r="T433" s="25"/>
      <c r="U433" s="25"/>
      <c r="V433" s="25"/>
      <c r="W433" s="25">
        <v>2.0300000000000001E-3</v>
      </c>
      <c r="X433" s="25">
        <f t="shared" si="80"/>
        <v>1.14E-3</v>
      </c>
    </row>
    <row r="434" spans="1:24" s="15" customFormat="1">
      <c r="A434" s="18">
        <v>682</v>
      </c>
      <c r="B434" s="25">
        <v>-5.0000000000000002E-5</v>
      </c>
      <c r="C434" s="25">
        <v>2.4099999999999998E-3</v>
      </c>
      <c r="D434" s="25">
        <f t="shared" si="78"/>
        <v>1.4399999999999999E-3</v>
      </c>
      <c r="E434" s="25"/>
      <c r="F434" s="25"/>
      <c r="G434" s="25"/>
      <c r="H434" s="25">
        <v>4.9500000000000004E-3</v>
      </c>
      <c r="I434" s="25">
        <f t="shared" si="79"/>
        <v>3.98E-3</v>
      </c>
      <c r="J434" s="25"/>
      <c r="K434" s="25"/>
      <c r="L434" s="25"/>
      <c r="M434" s="25">
        <v>1.72E-3</v>
      </c>
      <c r="N434" s="25">
        <f t="shared" si="81"/>
        <v>7.4999999999999991E-4</v>
      </c>
      <c r="O434" s="25"/>
      <c r="P434" s="25"/>
      <c r="Q434" s="25"/>
      <c r="R434" s="25">
        <v>3.2499999999999999E-3</v>
      </c>
      <c r="S434" s="25">
        <f t="shared" si="82"/>
        <v>2.2799999999999999E-3</v>
      </c>
      <c r="T434" s="25"/>
      <c r="U434" s="25"/>
      <c r="V434" s="25"/>
      <c r="W434" s="25">
        <v>1.99E-3</v>
      </c>
      <c r="X434" s="25">
        <f t="shared" si="80"/>
        <v>9.7000000000000005E-4</v>
      </c>
    </row>
    <row r="435" spans="1:24" s="15" customFormat="1">
      <c r="A435" s="18">
        <v>683</v>
      </c>
      <c r="B435" s="25">
        <v>1.0000000000000001E-5</v>
      </c>
      <c r="C435" s="25">
        <v>2.5300000000000001E-3</v>
      </c>
      <c r="D435" s="25">
        <f t="shared" si="78"/>
        <v>1.565E-3</v>
      </c>
      <c r="E435" s="25"/>
      <c r="F435" s="25"/>
      <c r="G435" s="25"/>
      <c r="H435" s="25">
        <v>5.0600000000000003E-3</v>
      </c>
      <c r="I435" s="25">
        <f t="shared" si="79"/>
        <v>4.0950000000000005E-3</v>
      </c>
      <c r="J435" s="25"/>
      <c r="K435" s="25"/>
      <c r="L435" s="25"/>
      <c r="M435" s="25">
        <v>1.7600000000000001E-3</v>
      </c>
      <c r="N435" s="25">
        <f t="shared" si="81"/>
        <v>7.9500000000000003E-4</v>
      </c>
      <c r="O435" s="25"/>
      <c r="P435" s="25"/>
      <c r="Q435" s="25"/>
      <c r="R435" s="25">
        <v>3.2699999999999999E-3</v>
      </c>
      <c r="S435" s="25">
        <f t="shared" si="82"/>
        <v>2.3049999999999998E-3</v>
      </c>
      <c r="T435" s="25"/>
      <c r="U435" s="25"/>
      <c r="V435" s="25"/>
      <c r="W435" s="25">
        <v>1.92E-3</v>
      </c>
      <c r="X435" s="25">
        <f t="shared" si="80"/>
        <v>9.6500000000000004E-4</v>
      </c>
    </row>
    <row r="436" spans="1:24" s="15" customFormat="1">
      <c r="A436" s="18">
        <v>684</v>
      </c>
      <c r="B436" s="25">
        <v>1.2E-4</v>
      </c>
      <c r="C436" s="25">
        <v>2.5200000000000001E-3</v>
      </c>
      <c r="D436" s="25">
        <f t="shared" si="78"/>
        <v>1.4800000000000002E-3</v>
      </c>
      <c r="E436" s="25"/>
      <c r="F436" s="25"/>
      <c r="G436" s="25"/>
      <c r="H436" s="25">
        <v>5.0899999999999999E-3</v>
      </c>
      <c r="I436" s="25">
        <f t="shared" si="79"/>
        <v>4.0499999999999998E-3</v>
      </c>
      <c r="J436" s="25"/>
      <c r="K436" s="25"/>
      <c r="L436" s="25"/>
      <c r="M436" s="25">
        <v>1.6900000000000001E-3</v>
      </c>
      <c r="N436" s="25">
        <f t="shared" si="81"/>
        <v>6.5000000000000019E-4</v>
      </c>
      <c r="O436" s="25"/>
      <c r="P436" s="25"/>
      <c r="Q436" s="25"/>
      <c r="R436" s="25">
        <v>3.16E-3</v>
      </c>
      <c r="S436" s="25">
        <f t="shared" si="82"/>
        <v>2.1200000000000004E-3</v>
      </c>
      <c r="T436" s="25"/>
      <c r="U436" s="25"/>
      <c r="V436" s="25"/>
      <c r="W436" s="25">
        <v>1.9599999999999999E-3</v>
      </c>
      <c r="X436" s="25">
        <f t="shared" si="80"/>
        <v>1.0399999999999999E-3</v>
      </c>
    </row>
    <row r="437" spans="1:24" s="15" customFormat="1">
      <c r="A437" s="18">
        <v>685</v>
      </c>
      <c r="B437" s="25">
        <v>2.3000000000000001E-4</v>
      </c>
      <c r="C437" s="25">
        <v>2.4199999999999998E-3</v>
      </c>
      <c r="D437" s="25">
        <f t="shared" si="78"/>
        <v>1.2649999999999998E-3</v>
      </c>
      <c r="E437" s="25"/>
      <c r="F437" s="25"/>
      <c r="G437" s="25"/>
      <c r="H437" s="25">
        <v>4.9100000000000003E-3</v>
      </c>
      <c r="I437" s="25">
        <f t="shared" si="79"/>
        <v>3.7550000000000005E-3</v>
      </c>
      <c r="J437" s="25"/>
      <c r="K437" s="25"/>
      <c r="L437" s="25"/>
      <c r="M437" s="25">
        <v>1.66E-3</v>
      </c>
      <c r="N437" s="25">
        <f t="shared" si="81"/>
        <v>5.0500000000000002E-4</v>
      </c>
      <c r="O437" s="25"/>
      <c r="P437" s="25"/>
      <c r="Q437" s="25"/>
      <c r="R437" s="25">
        <v>3.2200000000000002E-3</v>
      </c>
      <c r="S437" s="25">
        <f t="shared" si="82"/>
        <v>2.065E-3</v>
      </c>
      <c r="T437" s="25"/>
      <c r="U437" s="25"/>
      <c r="V437" s="25"/>
      <c r="W437" s="25">
        <v>2.0799999999999998E-3</v>
      </c>
      <c r="X437" s="25">
        <f t="shared" si="80"/>
        <v>1.155E-3</v>
      </c>
    </row>
    <row r="438" spans="1:24" s="15" customFormat="1">
      <c r="A438" s="18">
        <v>686</v>
      </c>
      <c r="B438" s="25">
        <v>-1.2E-4</v>
      </c>
      <c r="C438" s="25">
        <v>2.3900000000000002E-3</v>
      </c>
      <c r="D438" s="25">
        <f t="shared" si="78"/>
        <v>1.4550000000000001E-3</v>
      </c>
      <c r="E438" s="25"/>
      <c r="F438" s="25"/>
      <c r="G438" s="25"/>
      <c r="H438" s="25">
        <v>5.0000000000000001E-3</v>
      </c>
      <c r="I438" s="25">
        <f t="shared" si="79"/>
        <v>4.065E-3</v>
      </c>
      <c r="J438" s="25"/>
      <c r="K438" s="25"/>
      <c r="L438" s="25"/>
      <c r="M438" s="25">
        <v>1.64E-3</v>
      </c>
      <c r="N438" s="25">
        <f t="shared" si="81"/>
        <v>7.0500000000000001E-4</v>
      </c>
      <c r="O438" s="25"/>
      <c r="P438" s="25"/>
      <c r="Q438" s="25"/>
      <c r="R438" s="25">
        <v>3.1900000000000001E-3</v>
      </c>
      <c r="S438" s="25">
        <f t="shared" si="82"/>
        <v>2.2550000000000001E-3</v>
      </c>
      <c r="T438" s="25"/>
      <c r="U438" s="25"/>
      <c r="V438" s="25"/>
      <c r="W438" s="25">
        <v>1.99E-3</v>
      </c>
      <c r="X438" s="25">
        <f t="shared" si="80"/>
        <v>9.3499999999999996E-4</v>
      </c>
    </row>
    <row r="439" spans="1:24" s="15" customFormat="1">
      <c r="A439" s="18">
        <v>687</v>
      </c>
      <c r="B439" s="25">
        <v>-6.0000000000000002E-5</v>
      </c>
      <c r="C439" s="25">
        <v>2.3700000000000001E-3</v>
      </c>
      <c r="D439" s="25">
        <f t="shared" si="78"/>
        <v>1.4000000000000002E-3</v>
      </c>
      <c r="E439" s="25"/>
      <c r="F439" s="25"/>
      <c r="G439" s="25"/>
      <c r="H439" s="25">
        <v>4.8599999999999997E-3</v>
      </c>
      <c r="I439" s="25">
        <f t="shared" si="79"/>
        <v>3.8899999999999998E-3</v>
      </c>
      <c r="J439" s="25"/>
      <c r="K439" s="25"/>
      <c r="L439" s="25"/>
      <c r="M439" s="25">
        <v>1.6800000000000001E-3</v>
      </c>
      <c r="N439" s="25">
        <f t="shared" si="81"/>
        <v>7.1000000000000002E-4</v>
      </c>
      <c r="O439" s="25"/>
      <c r="P439" s="25"/>
      <c r="Q439" s="25"/>
      <c r="R439" s="25">
        <v>3.2399999999999998E-3</v>
      </c>
      <c r="S439" s="25">
        <f t="shared" si="82"/>
        <v>2.2699999999999999E-3</v>
      </c>
      <c r="T439" s="25"/>
      <c r="U439" s="25"/>
      <c r="V439" s="25"/>
      <c r="W439" s="25">
        <v>2E-3</v>
      </c>
      <c r="X439" s="25">
        <f t="shared" si="80"/>
        <v>9.7000000000000005E-4</v>
      </c>
    </row>
    <row r="440" spans="1:24" s="15" customFormat="1">
      <c r="A440" s="18">
        <v>688</v>
      </c>
      <c r="B440" s="25">
        <v>5.0000000000000002E-5</v>
      </c>
      <c r="C440" s="25">
        <v>2.4099999999999998E-3</v>
      </c>
      <c r="D440" s="25">
        <f t="shared" si="78"/>
        <v>1.4099999999999998E-3</v>
      </c>
      <c r="E440" s="25"/>
      <c r="F440" s="25"/>
      <c r="G440" s="25"/>
      <c r="H440" s="25">
        <v>4.9300000000000004E-3</v>
      </c>
      <c r="I440" s="25">
        <f t="shared" si="79"/>
        <v>3.9300000000000003E-3</v>
      </c>
      <c r="J440" s="25"/>
      <c r="K440" s="25"/>
      <c r="L440" s="25"/>
      <c r="M440" s="25">
        <v>1.6299999999999999E-3</v>
      </c>
      <c r="N440" s="25">
        <f t="shared" si="81"/>
        <v>6.2999999999999992E-4</v>
      </c>
      <c r="O440" s="25"/>
      <c r="P440" s="25"/>
      <c r="Q440" s="25"/>
      <c r="R440" s="25">
        <v>3.15E-3</v>
      </c>
      <c r="S440" s="25">
        <f t="shared" si="82"/>
        <v>2.15E-3</v>
      </c>
      <c r="T440" s="25"/>
      <c r="U440" s="25"/>
      <c r="V440" s="25"/>
      <c r="W440" s="25">
        <v>1.9499999999999999E-3</v>
      </c>
      <c r="X440" s="25">
        <f t="shared" si="80"/>
        <v>1E-3</v>
      </c>
    </row>
    <row r="441" spans="1:24" s="15" customFormat="1">
      <c r="A441" s="18">
        <v>689</v>
      </c>
      <c r="B441" s="25">
        <v>-1.1E-4</v>
      </c>
      <c r="C441" s="25">
        <v>2.33E-3</v>
      </c>
      <c r="D441" s="25">
        <f t="shared" si="78"/>
        <v>1.3900000000000002E-3</v>
      </c>
      <c r="E441" s="25"/>
      <c r="F441" s="25"/>
      <c r="G441" s="25"/>
      <c r="H441" s="25">
        <v>4.8300000000000001E-3</v>
      </c>
      <c r="I441" s="25">
        <f t="shared" si="79"/>
        <v>3.8900000000000002E-3</v>
      </c>
      <c r="J441" s="25"/>
      <c r="K441" s="25"/>
      <c r="L441" s="25"/>
      <c r="M441" s="25">
        <v>1.5900000000000001E-3</v>
      </c>
      <c r="N441" s="25">
        <f t="shared" si="81"/>
        <v>6.5000000000000008E-4</v>
      </c>
      <c r="O441" s="25"/>
      <c r="P441" s="25"/>
      <c r="Q441" s="25"/>
      <c r="R441" s="25">
        <v>3.14E-3</v>
      </c>
      <c r="S441" s="25">
        <f t="shared" si="82"/>
        <v>2.2000000000000001E-3</v>
      </c>
      <c r="T441" s="25"/>
      <c r="U441" s="25"/>
      <c r="V441" s="25"/>
      <c r="W441" s="25">
        <v>1.99E-3</v>
      </c>
      <c r="X441" s="25">
        <f t="shared" si="80"/>
        <v>9.3999999999999997E-4</v>
      </c>
    </row>
    <row r="442" spans="1:24" s="15" customFormat="1">
      <c r="A442" s="18">
        <v>690</v>
      </c>
      <c r="B442" s="25">
        <v>2.3000000000000001E-4</v>
      </c>
      <c r="C442" s="25">
        <v>2.3600000000000001E-3</v>
      </c>
      <c r="D442" s="25">
        <f t="shared" si="78"/>
        <v>1.2850000000000001E-3</v>
      </c>
      <c r="E442" s="25"/>
      <c r="F442" s="25"/>
      <c r="G442" s="25"/>
      <c r="H442" s="25">
        <v>4.8500000000000001E-3</v>
      </c>
      <c r="I442" s="25">
        <f t="shared" si="79"/>
        <v>3.7750000000000001E-3</v>
      </c>
      <c r="J442" s="25"/>
      <c r="K442" s="25"/>
      <c r="L442" s="25"/>
      <c r="M442" s="25">
        <v>1.56E-3</v>
      </c>
      <c r="N442" s="25">
        <f t="shared" si="81"/>
        <v>4.8499999999999997E-4</v>
      </c>
      <c r="O442" s="25"/>
      <c r="P442" s="25"/>
      <c r="Q442" s="25"/>
      <c r="R442" s="25">
        <v>3.14E-3</v>
      </c>
      <c r="S442" s="25">
        <f t="shared" si="82"/>
        <v>2.065E-3</v>
      </c>
      <c r="T442" s="25"/>
      <c r="U442" s="25"/>
      <c r="V442" s="25"/>
      <c r="W442" s="25">
        <v>1.92E-3</v>
      </c>
      <c r="X442" s="25">
        <f t="shared" si="80"/>
        <v>1.075E-3</v>
      </c>
    </row>
    <row r="443" spans="1:24" s="15" customFormat="1">
      <c r="A443" s="18">
        <v>691</v>
      </c>
      <c r="B443" s="25">
        <v>6.0000000000000002E-5</v>
      </c>
      <c r="C443" s="25">
        <v>2.3800000000000002E-3</v>
      </c>
      <c r="D443" s="25">
        <f t="shared" si="78"/>
        <v>1.4050000000000002E-3</v>
      </c>
      <c r="E443" s="25"/>
      <c r="F443" s="25"/>
      <c r="G443" s="25"/>
      <c r="H443" s="25">
        <v>4.8300000000000001E-3</v>
      </c>
      <c r="I443" s="25">
        <f t="shared" si="79"/>
        <v>3.8549999999999999E-3</v>
      </c>
      <c r="J443" s="25"/>
      <c r="K443" s="25"/>
      <c r="L443" s="25"/>
      <c r="M443" s="25">
        <v>1.5200000000000001E-3</v>
      </c>
      <c r="N443" s="25">
        <f t="shared" si="81"/>
        <v>5.4500000000000013E-4</v>
      </c>
      <c r="O443" s="25"/>
      <c r="P443" s="25"/>
      <c r="Q443" s="25"/>
      <c r="R443" s="25">
        <v>3.0999999999999999E-3</v>
      </c>
      <c r="S443" s="25">
        <f t="shared" si="82"/>
        <v>2.1250000000000002E-3</v>
      </c>
      <c r="T443" s="25"/>
      <c r="U443" s="25"/>
      <c r="V443" s="25"/>
      <c r="W443" s="25">
        <v>1.89E-3</v>
      </c>
      <c r="X443" s="25">
        <f t="shared" si="80"/>
        <v>9.7499999999999996E-4</v>
      </c>
    </row>
    <row r="444" spans="1:24" s="15" customFormat="1">
      <c r="A444" s="18">
        <v>692</v>
      </c>
      <c r="B444" s="25">
        <v>-9.0000000000000006E-5</v>
      </c>
      <c r="C444" s="25">
        <v>2.32E-3</v>
      </c>
      <c r="D444" s="25">
        <f t="shared" si="78"/>
        <v>1.4250000000000001E-3</v>
      </c>
      <c r="E444" s="25"/>
      <c r="F444" s="25"/>
      <c r="G444" s="25"/>
      <c r="H444" s="25">
        <v>4.8300000000000001E-3</v>
      </c>
      <c r="I444" s="25">
        <f t="shared" si="79"/>
        <v>3.9350000000000001E-3</v>
      </c>
      <c r="J444" s="25"/>
      <c r="K444" s="25"/>
      <c r="L444" s="25"/>
      <c r="M444" s="25">
        <v>1.49E-3</v>
      </c>
      <c r="N444" s="25">
        <f t="shared" si="81"/>
        <v>5.9500000000000004E-4</v>
      </c>
      <c r="O444" s="25"/>
      <c r="P444" s="25"/>
      <c r="Q444" s="25"/>
      <c r="R444" s="25">
        <v>3.2100000000000002E-3</v>
      </c>
      <c r="S444" s="25">
        <f t="shared" si="82"/>
        <v>2.3150000000000002E-3</v>
      </c>
      <c r="T444" s="25"/>
      <c r="U444" s="25"/>
      <c r="V444" s="25"/>
      <c r="W444" s="25">
        <v>1.8799999999999999E-3</v>
      </c>
      <c r="X444" s="25">
        <f t="shared" si="80"/>
        <v>8.9499999999999996E-4</v>
      </c>
    </row>
    <row r="445" spans="1:24" s="15" customFormat="1">
      <c r="A445" s="18">
        <v>693</v>
      </c>
      <c r="B445" s="25">
        <v>2.0000000000000002E-5</v>
      </c>
      <c r="C445" s="25">
        <v>2.3E-3</v>
      </c>
      <c r="D445" s="25">
        <f t="shared" si="78"/>
        <v>1.3549999999999999E-3</v>
      </c>
      <c r="E445" s="25"/>
      <c r="F445" s="25"/>
      <c r="G445" s="25"/>
      <c r="H445" s="25">
        <v>4.7499999999999999E-3</v>
      </c>
      <c r="I445" s="25">
        <f t="shared" si="79"/>
        <v>3.8049999999999998E-3</v>
      </c>
      <c r="J445" s="25"/>
      <c r="K445" s="25"/>
      <c r="L445" s="25"/>
      <c r="M445" s="25">
        <v>1.5499999999999999E-3</v>
      </c>
      <c r="N445" s="25">
        <f t="shared" si="81"/>
        <v>6.0499999999999996E-4</v>
      </c>
      <c r="O445" s="25"/>
      <c r="P445" s="25"/>
      <c r="Q445" s="25"/>
      <c r="R445" s="25">
        <v>3.0699999999999998E-3</v>
      </c>
      <c r="S445" s="25">
        <f t="shared" si="82"/>
        <v>2.1249999999999997E-3</v>
      </c>
      <c r="T445" s="25"/>
      <c r="U445" s="25"/>
      <c r="V445" s="25"/>
      <c r="W445" s="25">
        <v>1.8699999999999999E-3</v>
      </c>
      <c r="X445" s="25">
        <f t="shared" si="80"/>
        <v>9.4499999999999998E-4</v>
      </c>
    </row>
    <row r="446" spans="1:24" s="15" customFormat="1">
      <c r="A446" s="18">
        <v>694</v>
      </c>
      <c r="B446" s="25">
        <v>-5.0000000000000002E-5</v>
      </c>
      <c r="C446" s="25">
        <v>2.2499999999999998E-3</v>
      </c>
      <c r="D446" s="25">
        <f t="shared" si="78"/>
        <v>1.3799999999999997E-3</v>
      </c>
      <c r="E446" s="25"/>
      <c r="F446" s="25"/>
      <c r="G446" s="25"/>
      <c r="H446" s="25">
        <v>4.7499999999999999E-3</v>
      </c>
      <c r="I446" s="25">
        <f t="shared" si="79"/>
        <v>3.8799999999999998E-3</v>
      </c>
      <c r="J446" s="25"/>
      <c r="K446" s="25"/>
      <c r="L446" s="25"/>
      <c r="M446" s="25">
        <v>1.4599999999999999E-3</v>
      </c>
      <c r="N446" s="25">
        <f t="shared" si="81"/>
        <v>5.8999999999999992E-4</v>
      </c>
      <c r="O446" s="25"/>
      <c r="P446" s="25"/>
      <c r="Q446" s="25"/>
      <c r="R446" s="25">
        <v>3.1099999999999999E-3</v>
      </c>
      <c r="S446" s="25">
        <f t="shared" si="82"/>
        <v>2.2399999999999998E-3</v>
      </c>
      <c r="T446" s="25"/>
      <c r="U446" s="25"/>
      <c r="V446" s="25"/>
      <c r="W446" s="25">
        <v>1.7899999999999999E-3</v>
      </c>
      <c r="X446" s="25">
        <f t="shared" si="80"/>
        <v>8.7000000000000001E-4</v>
      </c>
    </row>
    <row r="447" spans="1:24" s="15" customFormat="1">
      <c r="A447" s="18">
        <v>695</v>
      </c>
      <c r="B447" s="25">
        <v>5.0000000000000002E-5</v>
      </c>
      <c r="C447" s="25">
        <v>2.2799999999999999E-3</v>
      </c>
      <c r="D447" s="25">
        <f t="shared" si="78"/>
        <v>1.3799999999999999E-3</v>
      </c>
      <c r="E447" s="25"/>
      <c r="F447" s="25"/>
      <c r="G447" s="25"/>
      <c r="H447" s="25">
        <v>4.7400000000000003E-3</v>
      </c>
      <c r="I447" s="25">
        <f t="shared" si="79"/>
        <v>3.8400000000000005E-3</v>
      </c>
      <c r="J447" s="25"/>
      <c r="K447" s="25"/>
      <c r="L447" s="25"/>
      <c r="M447" s="25">
        <v>1.57E-3</v>
      </c>
      <c r="N447" s="25">
        <f t="shared" si="81"/>
        <v>6.7000000000000002E-4</v>
      </c>
      <c r="O447" s="25"/>
      <c r="P447" s="25"/>
      <c r="Q447" s="25"/>
      <c r="R447" s="25">
        <v>3.1700000000000001E-3</v>
      </c>
      <c r="S447" s="25">
        <f t="shared" si="82"/>
        <v>2.2700000000000003E-3</v>
      </c>
      <c r="T447" s="25"/>
      <c r="U447" s="25"/>
      <c r="V447" s="25"/>
      <c r="W447" s="25">
        <v>1.75E-3</v>
      </c>
      <c r="X447" s="25">
        <f t="shared" si="80"/>
        <v>8.9999999999999998E-4</v>
      </c>
    </row>
    <row r="448" spans="1:24" s="15" customFormat="1">
      <c r="A448" s="18">
        <v>696</v>
      </c>
      <c r="B448" s="25">
        <v>3.2000000000000003E-4</v>
      </c>
      <c r="C448" s="25">
        <v>2.16E-3</v>
      </c>
      <c r="D448" s="25">
        <f t="shared" si="78"/>
        <v>1.1000000000000001E-3</v>
      </c>
      <c r="E448" s="25"/>
      <c r="F448" s="25"/>
      <c r="G448" s="25"/>
      <c r="H448" s="25">
        <v>4.6499999999999996E-3</v>
      </c>
      <c r="I448" s="25">
        <f t="shared" si="79"/>
        <v>3.5899999999999994E-3</v>
      </c>
      <c r="J448" s="25"/>
      <c r="K448" s="25"/>
      <c r="L448" s="25"/>
      <c r="M448" s="25">
        <v>1.4599999999999999E-3</v>
      </c>
      <c r="N448" s="25">
        <f t="shared" si="81"/>
        <v>3.9999999999999996E-4</v>
      </c>
      <c r="O448" s="25"/>
      <c r="P448" s="25"/>
      <c r="Q448" s="25"/>
      <c r="R448" s="25">
        <v>3.0699999999999998E-3</v>
      </c>
      <c r="S448" s="25">
        <f t="shared" si="82"/>
        <v>2.0099999999999996E-3</v>
      </c>
      <c r="T448" s="25"/>
      <c r="U448" s="25"/>
      <c r="V448" s="25"/>
      <c r="W448" s="25">
        <v>1.8E-3</v>
      </c>
      <c r="X448" s="25">
        <f t="shared" si="80"/>
        <v>1.06E-3</v>
      </c>
    </row>
    <row r="449" spans="1:24" s="15" customFormat="1">
      <c r="A449" s="18">
        <v>697</v>
      </c>
      <c r="B449" s="25">
        <v>-1.1E-4</v>
      </c>
      <c r="C449" s="25">
        <v>2.1800000000000001E-3</v>
      </c>
      <c r="D449" s="25">
        <f t="shared" si="78"/>
        <v>1.3500000000000001E-3</v>
      </c>
      <c r="E449" s="25"/>
      <c r="F449" s="25"/>
      <c r="G449" s="25"/>
      <c r="H449" s="25">
        <v>4.5999999999999999E-3</v>
      </c>
      <c r="I449" s="25">
        <f t="shared" si="79"/>
        <v>3.7699999999999999E-3</v>
      </c>
      <c r="J449" s="25"/>
      <c r="K449" s="25"/>
      <c r="L449" s="25"/>
      <c r="M449" s="25">
        <v>1.4499999999999999E-3</v>
      </c>
      <c r="N449" s="25">
        <f t="shared" si="81"/>
        <v>6.1999999999999989E-4</v>
      </c>
      <c r="O449" s="25"/>
      <c r="P449" s="25"/>
      <c r="Q449" s="25"/>
      <c r="R449" s="25">
        <v>3.0300000000000001E-3</v>
      </c>
      <c r="S449" s="25">
        <f t="shared" si="82"/>
        <v>2.2000000000000001E-3</v>
      </c>
      <c r="T449" s="25"/>
      <c r="U449" s="25"/>
      <c r="V449" s="25"/>
      <c r="W449" s="25">
        <v>1.7700000000000001E-3</v>
      </c>
      <c r="X449" s="25">
        <f t="shared" si="80"/>
        <v>8.3000000000000001E-4</v>
      </c>
    </row>
    <row r="450" spans="1:24" s="15" customFormat="1">
      <c r="A450" s="18">
        <v>698</v>
      </c>
      <c r="B450" s="25">
        <v>9.0000000000000006E-5</v>
      </c>
      <c r="C450" s="25">
        <v>2.1199999999999999E-3</v>
      </c>
      <c r="D450" s="25">
        <f t="shared" ref="D450:D452" si="83">C450-X450</f>
        <v>1.2049999999999999E-3</v>
      </c>
      <c r="E450" s="25"/>
      <c r="F450" s="25"/>
      <c r="G450" s="25"/>
      <c r="H450" s="25">
        <v>4.5199999999999997E-3</v>
      </c>
      <c r="I450" s="25">
        <f t="shared" ref="I450:I452" si="84">H450-X450</f>
        <v>3.6049999999999997E-3</v>
      </c>
      <c r="J450" s="25"/>
      <c r="K450" s="25"/>
      <c r="L450" s="25"/>
      <c r="M450" s="25">
        <v>1.47E-3</v>
      </c>
      <c r="N450" s="25">
        <f t="shared" si="81"/>
        <v>5.5499999999999994E-4</v>
      </c>
      <c r="O450" s="25"/>
      <c r="P450" s="25"/>
      <c r="Q450" s="25"/>
      <c r="R450" s="25">
        <v>3.0599999999999998E-3</v>
      </c>
      <c r="S450" s="25">
        <f t="shared" si="82"/>
        <v>2.1449999999999998E-3</v>
      </c>
      <c r="T450" s="25"/>
      <c r="U450" s="25"/>
      <c r="V450" s="25"/>
      <c r="W450" s="25">
        <v>1.74E-3</v>
      </c>
      <c r="X450" s="25">
        <f t="shared" ref="X450:X452" si="85">(B450+W450)/2</f>
        <v>9.1500000000000001E-4</v>
      </c>
    </row>
    <row r="451" spans="1:24" s="15" customFormat="1">
      <c r="A451" s="18">
        <v>699</v>
      </c>
      <c r="B451" s="25">
        <v>-1.9000000000000001E-4</v>
      </c>
      <c r="C451" s="25">
        <v>2.16E-3</v>
      </c>
      <c r="D451" s="25">
        <f t="shared" si="83"/>
        <v>1.3749999999999999E-3</v>
      </c>
      <c r="E451" s="25"/>
      <c r="F451" s="25"/>
      <c r="G451" s="25"/>
      <c r="H451" s="25">
        <v>4.5500000000000002E-3</v>
      </c>
      <c r="I451" s="25">
        <f t="shared" si="84"/>
        <v>3.7650000000000001E-3</v>
      </c>
      <c r="J451" s="25"/>
      <c r="K451" s="25"/>
      <c r="L451" s="25"/>
      <c r="M451" s="25">
        <v>1.32E-3</v>
      </c>
      <c r="N451" s="25">
        <f t="shared" ref="N451:N452" si="86">M451-X451</f>
        <v>5.3499999999999999E-4</v>
      </c>
      <c r="O451" s="25"/>
      <c r="P451" s="25"/>
      <c r="Q451" s="25"/>
      <c r="R451" s="25">
        <v>2.8800000000000002E-3</v>
      </c>
      <c r="S451" s="25">
        <f t="shared" ref="S451:S452" si="87">R451-X451</f>
        <v>2.0950000000000001E-3</v>
      </c>
      <c r="T451" s="25"/>
      <c r="U451" s="25"/>
      <c r="V451" s="25"/>
      <c r="W451" s="25">
        <v>1.7600000000000001E-3</v>
      </c>
      <c r="X451" s="25">
        <f t="shared" si="85"/>
        <v>7.85E-4</v>
      </c>
    </row>
    <row r="452" spans="1:24" s="15" customFormat="1">
      <c r="A452" s="18">
        <v>700</v>
      </c>
      <c r="B452" s="25">
        <v>-8.0000000000000007E-5</v>
      </c>
      <c r="C452" s="25">
        <v>2.2000000000000001E-3</v>
      </c>
      <c r="D452" s="25">
        <f t="shared" si="83"/>
        <v>1.405E-3</v>
      </c>
      <c r="E452" s="25"/>
      <c r="F452" s="25"/>
      <c r="G452" s="25"/>
      <c r="H452" s="25">
        <v>4.5100000000000001E-3</v>
      </c>
      <c r="I452" s="25">
        <f t="shared" si="84"/>
        <v>3.715E-3</v>
      </c>
      <c r="J452" s="25"/>
      <c r="K452" s="25"/>
      <c r="L452" s="25"/>
      <c r="M452" s="25">
        <v>1.2199999999999999E-3</v>
      </c>
      <c r="N452" s="25">
        <f t="shared" si="86"/>
        <v>4.2499999999999992E-4</v>
      </c>
      <c r="O452" s="25"/>
      <c r="P452" s="25"/>
      <c r="Q452" s="25"/>
      <c r="R452" s="25">
        <v>2.81E-3</v>
      </c>
      <c r="S452" s="25">
        <f t="shared" si="87"/>
        <v>2.0149999999999999E-3</v>
      </c>
      <c r="T452" s="25"/>
      <c r="U452" s="25"/>
      <c r="V452" s="25"/>
      <c r="W452" s="25">
        <v>1.67E-3</v>
      </c>
      <c r="X452" s="25">
        <f t="shared" si="85"/>
        <v>7.9500000000000003E-4</v>
      </c>
    </row>
    <row r="453" spans="1:24" s="15" customFormat="1">
      <c r="A453" s="14" t="s">
        <v>5</v>
      </c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1.5933099999999999E-3</v>
      </c>
      <c r="E453" s="25"/>
      <c r="F453" s="25"/>
      <c r="G453" s="25"/>
      <c r="H453" s="25"/>
      <c r="I453" s="25">
        <f t="shared" ref="I453:S453" si="8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4.3761100000000008E-3</v>
      </c>
      <c r="J453" s="25"/>
      <c r="K453" s="25"/>
      <c r="L453" s="25"/>
      <c r="M453" s="25"/>
      <c r="N453" s="25">
        <f t="shared" si="88"/>
        <v>8.3340999999999971E-4</v>
      </c>
      <c r="O453" s="25"/>
      <c r="P453" s="25"/>
      <c r="Q453" s="25"/>
      <c r="R453" s="25"/>
      <c r="S453" s="25">
        <f t="shared" si="88"/>
        <v>2.2177099999999995E-3</v>
      </c>
      <c r="T453" s="25"/>
      <c r="U453" s="25"/>
      <c r="V453" s="25"/>
      <c r="W453" s="25"/>
      <c r="X453" s="25"/>
    </row>
    <row r="454" spans="1:24" s="1" customFormat="1">
      <c r="G454" s="10"/>
      <c r="L454" s="7"/>
      <c r="Q454" s="10"/>
      <c r="V454" s="10"/>
    </row>
    <row r="455" spans="1:24" s="1" customFormat="1">
      <c r="G455" s="10"/>
      <c r="L455" s="7"/>
      <c r="Q455" s="10"/>
      <c r="V455" s="10"/>
    </row>
    <row r="456" spans="1:24" s="1" customFormat="1">
      <c r="G456" s="10"/>
      <c r="L456" s="7"/>
      <c r="Q456" s="10"/>
      <c r="V456" s="10"/>
    </row>
    <row r="457" spans="1:24" s="1" customFormat="1">
      <c r="G457" s="10"/>
      <c r="L457" s="7"/>
      <c r="Q457" s="10"/>
      <c r="V457" s="10"/>
    </row>
    <row r="458" spans="1:24" s="1" customFormat="1">
      <c r="G458" s="10"/>
      <c r="L458" s="7"/>
      <c r="Q458" s="10"/>
      <c r="V458" s="10"/>
    </row>
    <row r="459" spans="1:24" s="1" customFormat="1">
      <c r="G459" s="10"/>
      <c r="L459" s="7"/>
      <c r="Q459" s="10"/>
      <c r="V459" s="10"/>
    </row>
    <row r="460" spans="1:24" s="1" customFormat="1">
      <c r="G460" s="10"/>
      <c r="L460" s="7"/>
      <c r="Q460" s="10"/>
      <c r="V460" s="10"/>
    </row>
    <row r="461" spans="1:24" s="1" customFormat="1">
      <c r="G461" s="10"/>
      <c r="L461" s="7"/>
      <c r="Q461" s="10"/>
      <c r="V461" s="10"/>
    </row>
    <row r="462" spans="1:24" s="1" customFormat="1">
      <c r="G462" s="10"/>
      <c r="L462" s="7"/>
      <c r="Q462" s="10"/>
      <c r="V462" s="10"/>
    </row>
    <row r="463" spans="1:24" s="1" customFormat="1">
      <c r="G463" s="10"/>
      <c r="L463" s="7"/>
      <c r="Q463" s="10"/>
      <c r="V463" s="10"/>
    </row>
    <row r="464" spans="1:24" s="1" customFormat="1">
      <c r="G464" s="10"/>
      <c r="L464" s="7"/>
      <c r="Q464" s="10"/>
      <c r="V464" s="10"/>
    </row>
    <row r="465" spans="7:22" s="1" customFormat="1">
      <c r="G465" s="10"/>
      <c r="L465" s="7"/>
      <c r="Q465" s="10"/>
      <c r="V465" s="10"/>
    </row>
    <row r="466" spans="7:22" s="1" customFormat="1">
      <c r="G466" s="10"/>
      <c r="L466" s="7"/>
      <c r="Q466" s="10"/>
      <c r="V466" s="10"/>
    </row>
    <row r="467" spans="7:22" s="1" customFormat="1">
      <c r="G467" s="10"/>
      <c r="L467" s="7"/>
      <c r="Q467" s="10"/>
      <c r="V467" s="10"/>
    </row>
    <row r="468" spans="7:22" s="1" customFormat="1">
      <c r="G468" s="10"/>
      <c r="L468" s="7"/>
      <c r="Q468" s="10"/>
      <c r="V468" s="10"/>
    </row>
    <row r="469" spans="7:22" s="1" customFormat="1">
      <c r="G469" s="10"/>
      <c r="L469" s="7"/>
      <c r="Q469" s="10"/>
      <c r="V469" s="10"/>
    </row>
    <row r="470" spans="7:22" s="1" customFormat="1">
      <c r="G470" s="10"/>
      <c r="L470" s="7"/>
      <c r="Q470" s="10"/>
      <c r="V470" s="10"/>
    </row>
    <row r="471" spans="7:22" s="1" customFormat="1">
      <c r="G471" s="10"/>
      <c r="L471" s="7"/>
      <c r="Q471" s="10"/>
      <c r="V471" s="10"/>
    </row>
    <row r="472" spans="7:22" s="1" customFormat="1">
      <c r="G472" s="10"/>
      <c r="L472" s="7"/>
      <c r="Q472" s="10"/>
      <c r="V472" s="10"/>
    </row>
    <row r="473" spans="7:22" s="1" customFormat="1">
      <c r="G473" s="10"/>
      <c r="L473" s="7"/>
      <c r="Q473" s="10"/>
      <c r="V473" s="10"/>
    </row>
    <row r="474" spans="7:22" s="1" customFormat="1">
      <c r="G474" s="10"/>
      <c r="L474" s="7"/>
      <c r="Q474" s="10"/>
      <c r="V474" s="10"/>
    </row>
    <row r="475" spans="7:22" s="1" customFormat="1">
      <c r="G475" s="10"/>
      <c r="L475" s="7"/>
      <c r="Q475" s="10"/>
      <c r="V475" s="10"/>
    </row>
    <row r="476" spans="7:22" s="1" customFormat="1">
      <c r="G476" s="10"/>
      <c r="L476" s="7"/>
      <c r="Q476" s="10"/>
      <c r="V476" s="10"/>
    </row>
    <row r="477" spans="7:22" s="1" customFormat="1">
      <c r="G477" s="10"/>
      <c r="L477" s="7"/>
      <c r="Q477" s="10"/>
      <c r="V477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454"/>
  <sheetViews>
    <sheetView topLeftCell="A432" workbookViewId="0">
      <selection activeCell="D453" sqref="D453:U453"/>
    </sheetView>
  </sheetViews>
  <sheetFormatPr baseColWidth="10" defaultColWidth="11.16406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3.33203125" bestFit="1" customWidth="1"/>
    <col min="5" max="5" width="15.83203125" bestFit="1" customWidth="1"/>
    <col min="6" max="6" width="37.33203125" bestFit="1" customWidth="1"/>
    <col min="7" max="7" width="18" style="4" bestFit="1" customWidth="1"/>
    <col min="8" max="8" width="14.1640625" bestFit="1" customWidth="1"/>
    <col min="9" max="9" width="33.33203125" bestFit="1" customWidth="1"/>
    <col min="10" max="10" width="15.83203125" bestFit="1" customWidth="1"/>
    <col min="11" max="11" width="37.33203125" bestFit="1" customWidth="1"/>
    <col min="12" max="12" width="18" style="4" bestFit="1" customWidth="1"/>
    <col min="13" max="13" width="15.1640625" bestFit="1" customWidth="1"/>
    <col min="14" max="14" width="33.33203125" bestFit="1" customWidth="1"/>
    <col min="15" max="15" width="15.83203125" bestFit="1" customWidth="1"/>
    <col min="16" max="16" width="37.33203125" bestFit="1" customWidth="1"/>
    <col min="17" max="17" width="18" style="4" bestFit="1" customWidth="1"/>
    <col min="18" max="18" width="10.33203125" style="1" bestFit="1" customWidth="1"/>
    <col min="19" max="19" width="10.6640625" style="1" bestFit="1" customWidth="1"/>
    <col min="20" max="20" width="9.6640625" style="1" bestFit="1" customWidth="1"/>
    <col min="21" max="21" width="11.83203125" style="1" bestFit="1" customWidth="1"/>
    <col min="22" max="64" width="11.1640625" style="1"/>
  </cols>
  <sheetData>
    <row r="1" spans="1:21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0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0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13</v>
      </c>
      <c r="T1" s="15" t="s">
        <v>1</v>
      </c>
      <c r="U1" s="15" t="s">
        <v>2</v>
      </c>
    </row>
    <row r="2" spans="1:21" s="15" customFormat="1">
      <c r="A2" s="18">
        <v>250</v>
      </c>
      <c r="B2" s="25">
        <v>-1.9499999999999999E-3</v>
      </c>
      <c r="C2" s="25">
        <v>0.14283000000000001</v>
      </c>
      <c r="D2" s="25">
        <f t="shared" ref="D2:D65" si="0">C2-U2</f>
        <v>0.14352500000000001</v>
      </c>
      <c r="E2" s="25">
        <v>4.40253E-3</v>
      </c>
      <c r="F2" s="25">
        <f>D2-0.00440253</f>
        <v>0.13912247000000003</v>
      </c>
      <c r="G2" s="25">
        <f>F2*23.03</f>
        <v>3.2039904841000006</v>
      </c>
      <c r="H2" s="25">
        <v>6.411E-2</v>
      </c>
      <c r="I2" s="25">
        <f t="shared" ref="I2:I65" si="1">H2-U2</f>
        <v>6.4805000000000001E-2</v>
      </c>
      <c r="J2" s="25">
        <v>9.7373000000000002E-4</v>
      </c>
      <c r="K2" s="25">
        <f>I2-0.00097373</f>
        <v>6.3831269999999996E-2</v>
      </c>
      <c r="L2" s="25">
        <f>K2*23.03</f>
        <v>1.4700341480999999</v>
      </c>
      <c r="M2" s="25">
        <v>0.11645999999999999</v>
      </c>
      <c r="N2" s="25">
        <f t="shared" ref="N2:N65" si="2">M2-U2</f>
        <v>0.117155</v>
      </c>
      <c r="O2" s="25">
        <v>1.2667500000000001E-3</v>
      </c>
      <c r="P2" s="25">
        <f>N2-0.00126675</f>
        <v>0.11588825</v>
      </c>
      <c r="Q2" s="25">
        <f>P2*23.03</f>
        <v>2.6689063975000002</v>
      </c>
      <c r="R2" s="25"/>
      <c r="S2" s="25"/>
      <c r="T2" s="25">
        <v>5.5999999999999995E-4</v>
      </c>
      <c r="U2" s="25">
        <f t="shared" ref="U2:U65" si="3">(B2+T2)/2</f>
        <v>-6.9499999999999998E-4</v>
      </c>
    </row>
    <row r="3" spans="1:21" s="15" customFormat="1">
      <c r="A3" s="18">
        <v>251</v>
      </c>
      <c r="B3" s="25">
        <v>-1.9E-3</v>
      </c>
      <c r="C3" s="25">
        <v>0.14027000000000001</v>
      </c>
      <c r="D3" s="25">
        <f t="shared" si="0"/>
        <v>0.14096500000000001</v>
      </c>
      <c r="E3" s="25"/>
      <c r="F3" s="25">
        <f t="shared" ref="F3:F66" si="4">D3-0.00440253</f>
        <v>0.13656247000000002</v>
      </c>
      <c r="G3" s="25">
        <f t="shared" ref="G3:G66" si="5">F3*23.03</f>
        <v>3.1450336841000004</v>
      </c>
      <c r="H3" s="25">
        <v>6.2429999999999999E-2</v>
      </c>
      <c r="I3" s="25">
        <f t="shared" si="1"/>
        <v>6.3125000000000001E-2</v>
      </c>
      <c r="J3" s="25"/>
      <c r="K3" s="25">
        <f t="shared" ref="K3:K66" si="6">I3-0.00097373</f>
        <v>6.2151270000000002E-2</v>
      </c>
      <c r="L3" s="25">
        <f t="shared" ref="L3:L66" si="7">K3*23.03</f>
        <v>1.4313437481000002</v>
      </c>
      <c r="M3" s="25">
        <v>0.11416</v>
      </c>
      <c r="N3" s="25">
        <f t="shared" si="2"/>
        <v>0.114855</v>
      </c>
      <c r="O3" s="25"/>
      <c r="P3" s="25">
        <f t="shared" ref="P3:P66" si="8">N3-0.00126675</f>
        <v>0.11358825</v>
      </c>
      <c r="Q3" s="25">
        <f t="shared" ref="Q3:Q66" si="9">P3*23.03</f>
        <v>2.6159373975000002</v>
      </c>
      <c r="R3" s="25"/>
      <c r="S3" s="25"/>
      <c r="T3" s="25">
        <v>5.1000000000000004E-4</v>
      </c>
      <c r="U3" s="25">
        <f t="shared" si="3"/>
        <v>-6.9499999999999998E-4</v>
      </c>
    </row>
    <row r="4" spans="1:21" s="15" customFormat="1">
      <c r="A4" s="18">
        <v>252</v>
      </c>
      <c r="B4" s="25">
        <v>-1.91E-3</v>
      </c>
      <c r="C4" s="25">
        <v>0.13838</v>
      </c>
      <c r="D4" s="25">
        <f t="shared" si="0"/>
        <v>0.13904</v>
      </c>
      <c r="E4" s="25"/>
      <c r="F4" s="25">
        <f t="shared" si="4"/>
        <v>0.13463747000000001</v>
      </c>
      <c r="G4" s="25">
        <f t="shared" si="5"/>
        <v>3.1007009341000003</v>
      </c>
      <c r="H4" s="25">
        <v>6.1269999999999998E-2</v>
      </c>
      <c r="I4" s="25">
        <f t="shared" si="1"/>
        <v>6.1929999999999999E-2</v>
      </c>
      <c r="J4" s="25"/>
      <c r="K4" s="25">
        <f t="shared" si="6"/>
        <v>6.095627E-2</v>
      </c>
      <c r="L4" s="25">
        <f t="shared" si="7"/>
        <v>1.4038228981</v>
      </c>
      <c r="M4" s="25">
        <v>0.11253000000000001</v>
      </c>
      <c r="N4" s="25">
        <f t="shared" si="2"/>
        <v>0.11319</v>
      </c>
      <c r="O4" s="25"/>
      <c r="P4" s="25">
        <f t="shared" si="8"/>
        <v>0.11192325</v>
      </c>
      <c r="Q4" s="25">
        <f t="shared" si="9"/>
        <v>2.5775924475000003</v>
      </c>
      <c r="R4" s="25"/>
      <c r="S4" s="25"/>
      <c r="T4" s="25">
        <v>5.9000000000000003E-4</v>
      </c>
      <c r="U4" s="25">
        <f t="shared" si="3"/>
        <v>-6.6E-4</v>
      </c>
    </row>
    <row r="5" spans="1:21" s="15" customFormat="1">
      <c r="A5" s="18">
        <v>253</v>
      </c>
      <c r="B5" s="25">
        <v>-1.9499999999999999E-3</v>
      </c>
      <c r="C5" s="25">
        <v>0.13650999999999999</v>
      </c>
      <c r="D5" s="25">
        <f t="shared" si="0"/>
        <v>0.13727499999999998</v>
      </c>
      <c r="E5" s="25"/>
      <c r="F5" s="25">
        <f t="shared" si="4"/>
        <v>0.13287246999999999</v>
      </c>
      <c r="G5" s="25">
        <f t="shared" si="5"/>
        <v>3.0600529840999999</v>
      </c>
      <c r="H5" s="25">
        <v>6.0040000000000003E-2</v>
      </c>
      <c r="I5" s="25">
        <f t="shared" si="1"/>
        <v>6.0805000000000005E-2</v>
      </c>
      <c r="J5" s="25"/>
      <c r="K5" s="25">
        <f t="shared" si="6"/>
        <v>5.9831270000000006E-2</v>
      </c>
      <c r="L5" s="25">
        <f t="shared" si="7"/>
        <v>1.3779141481000001</v>
      </c>
      <c r="M5" s="25">
        <v>0.11082</v>
      </c>
      <c r="N5" s="25">
        <f t="shared" si="2"/>
        <v>0.111585</v>
      </c>
      <c r="O5" s="25"/>
      <c r="P5" s="25">
        <f t="shared" si="8"/>
        <v>0.11031825000000001</v>
      </c>
      <c r="Q5" s="25">
        <f t="shared" si="9"/>
        <v>2.5406292975000002</v>
      </c>
      <c r="R5" s="25"/>
      <c r="S5" s="25"/>
      <c r="T5" s="25">
        <v>4.2000000000000002E-4</v>
      </c>
      <c r="U5" s="25">
        <f t="shared" si="3"/>
        <v>-7.6499999999999995E-4</v>
      </c>
    </row>
    <row r="6" spans="1:21" s="15" customFormat="1">
      <c r="A6" s="18">
        <v>254</v>
      </c>
      <c r="B6" s="25">
        <v>-1.9599999999999999E-3</v>
      </c>
      <c r="C6" s="25">
        <v>0.13469999999999999</v>
      </c>
      <c r="D6" s="25">
        <f t="shared" si="0"/>
        <v>0.13541499999999998</v>
      </c>
      <c r="E6" s="25"/>
      <c r="F6" s="25">
        <f t="shared" si="4"/>
        <v>0.13101246999999999</v>
      </c>
      <c r="G6" s="25">
        <f t="shared" si="5"/>
        <v>3.0172171841000002</v>
      </c>
      <c r="H6" s="25">
        <v>5.8869999999999999E-2</v>
      </c>
      <c r="I6" s="25">
        <f t="shared" si="1"/>
        <v>5.9584999999999999E-2</v>
      </c>
      <c r="J6" s="25"/>
      <c r="K6" s="25">
        <f t="shared" si="6"/>
        <v>5.861127E-2</v>
      </c>
      <c r="L6" s="25">
        <f t="shared" si="7"/>
        <v>1.3498175481000001</v>
      </c>
      <c r="M6" s="25">
        <v>0.10907</v>
      </c>
      <c r="N6" s="25">
        <f t="shared" si="2"/>
        <v>0.10978499999999999</v>
      </c>
      <c r="O6" s="25"/>
      <c r="P6" s="25">
        <f t="shared" si="8"/>
        <v>0.10851825</v>
      </c>
      <c r="Q6" s="25">
        <f t="shared" si="9"/>
        <v>2.4991752974999999</v>
      </c>
      <c r="R6" s="25"/>
      <c r="S6" s="25"/>
      <c r="T6" s="25">
        <v>5.2999999999999998E-4</v>
      </c>
      <c r="U6" s="25">
        <f t="shared" si="3"/>
        <v>-7.1499999999999992E-4</v>
      </c>
    </row>
    <row r="7" spans="1:21" s="15" customFormat="1">
      <c r="A7" s="18">
        <v>255</v>
      </c>
      <c r="B7" s="25">
        <v>-1.9499999999999999E-3</v>
      </c>
      <c r="C7" s="25">
        <v>0.13295999999999999</v>
      </c>
      <c r="D7" s="25">
        <f t="shared" si="0"/>
        <v>0.13369500000000001</v>
      </c>
      <c r="E7" s="25"/>
      <c r="F7" s="25">
        <f t="shared" si="4"/>
        <v>0.12929247000000002</v>
      </c>
      <c r="G7" s="25">
        <f t="shared" si="5"/>
        <v>2.9776055841000004</v>
      </c>
      <c r="H7" s="25">
        <v>5.772E-2</v>
      </c>
      <c r="I7" s="25">
        <f t="shared" si="1"/>
        <v>5.8455E-2</v>
      </c>
      <c r="J7" s="25"/>
      <c r="K7" s="25">
        <f t="shared" si="6"/>
        <v>5.7481270000000001E-2</v>
      </c>
      <c r="L7" s="25">
        <f t="shared" si="7"/>
        <v>1.3237936481000001</v>
      </c>
      <c r="M7" s="25">
        <v>0.10757</v>
      </c>
      <c r="N7" s="25">
        <f t="shared" si="2"/>
        <v>0.108305</v>
      </c>
      <c r="O7" s="25"/>
      <c r="P7" s="25">
        <f t="shared" si="8"/>
        <v>0.10703825</v>
      </c>
      <c r="Q7" s="25">
        <f t="shared" si="9"/>
        <v>2.4650908975000001</v>
      </c>
      <c r="R7" s="25"/>
      <c r="S7" s="25"/>
      <c r="T7" s="25">
        <v>4.8000000000000001E-4</v>
      </c>
      <c r="U7" s="25">
        <f t="shared" si="3"/>
        <v>-7.3499999999999998E-4</v>
      </c>
    </row>
    <row r="8" spans="1:21" s="15" customFormat="1">
      <c r="A8" s="18">
        <v>256</v>
      </c>
      <c r="B8" s="25">
        <v>-1.91E-3</v>
      </c>
      <c r="C8" s="25">
        <v>0.13142999999999999</v>
      </c>
      <c r="D8" s="25">
        <f t="shared" si="0"/>
        <v>0.13217999999999999</v>
      </c>
      <c r="E8" s="25"/>
      <c r="F8" s="25">
        <f t="shared" si="4"/>
        <v>0.12777747</v>
      </c>
      <c r="G8" s="25">
        <f t="shared" si="5"/>
        <v>2.9427151341000002</v>
      </c>
      <c r="H8" s="25">
        <v>5.6640000000000003E-2</v>
      </c>
      <c r="I8" s="25">
        <f t="shared" si="1"/>
        <v>5.7390000000000004E-2</v>
      </c>
      <c r="J8" s="25"/>
      <c r="K8" s="25">
        <f t="shared" si="6"/>
        <v>5.6416270000000004E-2</v>
      </c>
      <c r="L8" s="25">
        <f t="shared" si="7"/>
        <v>1.2992666981000001</v>
      </c>
      <c r="M8" s="25">
        <v>0.10624</v>
      </c>
      <c r="N8" s="25">
        <f t="shared" si="2"/>
        <v>0.10699</v>
      </c>
      <c r="O8" s="25"/>
      <c r="P8" s="25">
        <f t="shared" si="8"/>
        <v>0.10572325</v>
      </c>
      <c r="Q8" s="25">
        <f t="shared" si="9"/>
        <v>2.4348064475000002</v>
      </c>
      <c r="R8" s="25"/>
      <c r="S8" s="25"/>
      <c r="T8" s="25">
        <v>4.0999999999999999E-4</v>
      </c>
      <c r="U8" s="25">
        <f t="shared" si="3"/>
        <v>-7.5000000000000002E-4</v>
      </c>
    </row>
    <row r="9" spans="1:21" s="15" customFormat="1">
      <c r="A9" s="18">
        <v>257</v>
      </c>
      <c r="B9" s="25">
        <v>-1.9499999999999999E-3</v>
      </c>
      <c r="C9" s="25">
        <v>0.12995999999999999</v>
      </c>
      <c r="D9" s="25">
        <f t="shared" si="0"/>
        <v>0.13075000000000001</v>
      </c>
      <c r="E9" s="25"/>
      <c r="F9" s="25">
        <f t="shared" si="4"/>
        <v>0.12634747000000002</v>
      </c>
      <c r="G9" s="25">
        <f t="shared" si="5"/>
        <v>2.9097822341000006</v>
      </c>
      <c r="H9" s="25">
        <v>5.5719999999999999E-2</v>
      </c>
      <c r="I9" s="25">
        <f t="shared" si="1"/>
        <v>5.6509999999999998E-2</v>
      </c>
      <c r="J9" s="25"/>
      <c r="K9" s="25">
        <f t="shared" si="6"/>
        <v>5.5536269999999999E-2</v>
      </c>
      <c r="L9" s="25">
        <f t="shared" si="7"/>
        <v>1.2790002980999999</v>
      </c>
      <c r="M9" s="25">
        <v>0.10459</v>
      </c>
      <c r="N9" s="25">
        <f t="shared" si="2"/>
        <v>0.10538</v>
      </c>
      <c r="O9" s="25"/>
      <c r="P9" s="25">
        <f t="shared" si="8"/>
        <v>0.10411325</v>
      </c>
      <c r="Q9" s="25">
        <f t="shared" si="9"/>
        <v>2.3977281475000001</v>
      </c>
      <c r="R9" s="25"/>
      <c r="S9" s="25"/>
      <c r="T9" s="25">
        <v>3.6999999999999999E-4</v>
      </c>
      <c r="U9" s="25">
        <f t="shared" si="3"/>
        <v>-7.899999999999999E-4</v>
      </c>
    </row>
    <row r="10" spans="1:21" s="15" customFormat="1">
      <c r="A10" s="18">
        <v>258</v>
      </c>
      <c r="B10" s="25">
        <v>-2E-3</v>
      </c>
      <c r="C10" s="25">
        <v>0.12870999999999999</v>
      </c>
      <c r="D10" s="25">
        <f t="shared" si="0"/>
        <v>0.12947499999999998</v>
      </c>
      <c r="E10" s="25"/>
      <c r="F10" s="25">
        <f t="shared" si="4"/>
        <v>0.12507246999999999</v>
      </c>
      <c r="G10" s="25">
        <f t="shared" si="5"/>
        <v>2.8804189840999999</v>
      </c>
      <c r="H10" s="25">
        <v>5.4829999999999997E-2</v>
      </c>
      <c r="I10" s="25">
        <f t="shared" si="1"/>
        <v>5.5594999999999999E-2</v>
      </c>
      <c r="J10" s="25"/>
      <c r="K10" s="25">
        <f t="shared" si="6"/>
        <v>5.462127E-2</v>
      </c>
      <c r="L10" s="25">
        <f t="shared" si="7"/>
        <v>1.2579278481</v>
      </c>
      <c r="M10" s="25">
        <v>0.10340000000000001</v>
      </c>
      <c r="N10" s="25">
        <f t="shared" si="2"/>
        <v>0.10416500000000001</v>
      </c>
      <c r="O10" s="25"/>
      <c r="P10" s="25">
        <f t="shared" si="8"/>
        <v>0.10289825000000001</v>
      </c>
      <c r="Q10" s="25">
        <f t="shared" si="9"/>
        <v>2.3697466975000006</v>
      </c>
      <c r="R10" s="25"/>
      <c r="S10" s="25"/>
      <c r="T10" s="25">
        <v>4.6999999999999999E-4</v>
      </c>
      <c r="U10" s="25">
        <f t="shared" si="3"/>
        <v>-7.6500000000000005E-4</v>
      </c>
    </row>
    <row r="11" spans="1:21" s="15" customFormat="1">
      <c r="A11" s="18">
        <v>259</v>
      </c>
      <c r="B11" s="25">
        <v>-1.8600000000000001E-3</v>
      </c>
      <c r="C11" s="25">
        <v>0.12726999999999999</v>
      </c>
      <c r="D11" s="25">
        <f t="shared" si="0"/>
        <v>0.127965</v>
      </c>
      <c r="E11" s="25"/>
      <c r="F11" s="25">
        <f t="shared" si="4"/>
        <v>0.12356246999999999</v>
      </c>
      <c r="G11" s="25">
        <f t="shared" si="5"/>
        <v>2.8456436841000001</v>
      </c>
      <c r="H11" s="25">
        <v>5.3789999999999998E-2</v>
      </c>
      <c r="I11" s="25">
        <f t="shared" si="1"/>
        <v>5.4484999999999999E-2</v>
      </c>
      <c r="J11" s="25"/>
      <c r="K11" s="25">
        <f t="shared" si="6"/>
        <v>5.351127E-2</v>
      </c>
      <c r="L11" s="25">
        <f t="shared" si="7"/>
        <v>1.2323645481000001</v>
      </c>
      <c r="M11" s="25">
        <v>0.10198</v>
      </c>
      <c r="N11" s="25">
        <f t="shared" si="2"/>
        <v>0.102675</v>
      </c>
      <c r="O11" s="25"/>
      <c r="P11" s="25">
        <f t="shared" si="8"/>
        <v>0.10140825000000001</v>
      </c>
      <c r="Q11" s="25">
        <f t="shared" si="9"/>
        <v>2.3354319975000002</v>
      </c>
      <c r="R11" s="25"/>
      <c r="S11" s="25"/>
      <c r="T11" s="25">
        <v>4.6999999999999999E-4</v>
      </c>
      <c r="U11" s="25">
        <f t="shared" si="3"/>
        <v>-6.9500000000000009E-4</v>
      </c>
    </row>
    <row r="12" spans="1:21" s="15" customFormat="1">
      <c r="A12" s="18">
        <v>260</v>
      </c>
      <c r="B12" s="25">
        <v>-1.8500000000000001E-3</v>
      </c>
      <c r="C12" s="25">
        <v>0.12587999999999999</v>
      </c>
      <c r="D12" s="25">
        <f t="shared" si="0"/>
        <v>0.12653499999999998</v>
      </c>
      <c r="E12" s="25"/>
      <c r="F12" s="25">
        <f t="shared" si="4"/>
        <v>0.12213246999999998</v>
      </c>
      <c r="G12" s="25">
        <f t="shared" si="5"/>
        <v>2.8127107840999996</v>
      </c>
      <c r="H12" s="25">
        <v>5.2810000000000003E-2</v>
      </c>
      <c r="I12" s="25">
        <f t="shared" si="1"/>
        <v>5.3465000000000006E-2</v>
      </c>
      <c r="J12" s="25"/>
      <c r="K12" s="25">
        <f t="shared" si="6"/>
        <v>5.2491270000000007E-2</v>
      </c>
      <c r="L12" s="25">
        <f t="shared" si="7"/>
        <v>1.2088739481000002</v>
      </c>
      <c r="M12" s="25">
        <v>0.10062</v>
      </c>
      <c r="N12" s="25">
        <f t="shared" si="2"/>
        <v>0.101275</v>
      </c>
      <c r="O12" s="25"/>
      <c r="P12" s="25">
        <f t="shared" si="8"/>
        <v>0.10000825000000001</v>
      </c>
      <c r="Q12" s="25">
        <f t="shared" si="9"/>
        <v>2.3031899975000001</v>
      </c>
      <c r="R12" s="25"/>
      <c r="S12" s="25"/>
      <c r="T12" s="25">
        <v>5.4000000000000001E-4</v>
      </c>
      <c r="U12" s="25">
        <f t="shared" si="3"/>
        <v>-6.5499999999999998E-4</v>
      </c>
    </row>
    <row r="13" spans="1:21" s="15" customFormat="1">
      <c r="A13" s="18">
        <v>261</v>
      </c>
      <c r="B13" s="25">
        <v>-1.9400000000000001E-3</v>
      </c>
      <c r="C13" s="25">
        <v>0.12441000000000001</v>
      </c>
      <c r="D13" s="25">
        <f t="shared" si="0"/>
        <v>0.125165</v>
      </c>
      <c r="E13" s="25"/>
      <c r="F13" s="25">
        <f t="shared" si="4"/>
        <v>0.12076247</v>
      </c>
      <c r="G13" s="25">
        <f t="shared" si="5"/>
        <v>2.7811596840999999</v>
      </c>
      <c r="H13" s="25">
        <v>5.1799999999999999E-2</v>
      </c>
      <c r="I13" s="25">
        <f t="shared" si="1"/>
        <v>5.2554999999999998E-2</v>
      </c>
      <c r="J13" s="25"/>
      <c r="K13" s="25">
        <f t="shared" si="6"/>
        <v>5.1581269999999999E-2</v>
      </c>
      <c r="L13" s="25">
        <f t="shared" si="7"/>
        <v>1.1879166481000001</v>
      </c>
      <c r="M13" s="25">
        <v>9.912E-2</v>
      </c>
      <c r="N13" s="25">
        <f t="shared" si="2"/>
        <v>9.9875000000000005E-2</v>
      </c>
      <c r="O13" s="25"/>
      <c r="P13" s="25">
        <f t="shared" si="8"/>
        <v>9.8608250000000008E-2</v>
      </c>
      <c r="Q13" s="25">
        <f t="shared" si="9"/>
        <v>2.2709479975000004</v>
      </c>
      <c r="R13" s="25"/>
      <c r="S13" s="25"/>
      <c r="T13" s="25">
        <v>4.2999999999999999E-4</v>
      </c>
      <c r="U13" s="25">
        <f t="shared" si="3"/>
        <v>-7.5500000000000003E-4</v>
      </c>
    </row>
    <row r="14" spans="1:21" s="15" customFormat="1">
      <c r="A14" s="18">
        <v>262</v>
      </c>
      <c r="B14" s="25">
        <v>-1.97E-3</v>
      </c>
      <c r="C14" s="25">
        <v>0.12304</v>
      </c>
      <c r="D14" s="25">
        <f t="shared" si="0"/>
        <v>0.123795</v>
      </c>
      <c r="E14" s="25"/>
      <c r="F14" s="25">
        <f t="shared" si="4"/>
        <v>0.11939247</v>
      </c>
      <c r="G14" s="25">
        <f t="shared" si="5"/>
        <v>2.7496085841000002</v>
      </c>
      <c r="H14" s="25">
        <v>5.0950000000000002E-2</v>
      </c>
      <c r="I14" s="25">
        <f t="shared" si="1"/>
        <v>5.1705000000000001E-2</v>
      </c>
      <c r="J14" s="25"/>
      <c r="K14" s="25">
        <f t="shared" si="6"/>
        <v>5.0731270000000002E-2</v>
      </c>
      <c r="L14" s="25">
        <f t="shared" si="7"/>
        <v>1.1683411481000001</v>
      </c>
      <c r="M14" s="25">
        <v>9.7750000000000004E-2</v>
      </c>
      <c r="N14" s="25">
        <f t="shared" si="2"/>
        <v>9.8505000000000009E-2</v>
      </c>
      <c r="O14" s="25"/>
      <c r="P14" s="25">
        <f t="shared" si="8"/>
        <v>9.7238250000000012E-2</v>
      </c>
      <c r="Q14" s="25">
        <f t="shared" si="9"/>
        <v>2.2393968975000003</v>
      </c>
      <c r="R14" s="25"/>
      <c r="S14" s="25"/>
      <c r="T14" s="25">
        <v>4.6000000000000001E-4</v>
      </c>
      <c r="U14" s="25">
        <f t="shared" si="3"/>
        <v>-7.5500000000000003E-4</v>
      </c>
    </row>
    <row r="15" spans="1:21" s="15" customFormat="1">
      <c r="A15" s="18">
        <v>263</v>
      </c>
      <c r="B15" s="25">
        <v>-1.9599999999999999E-3</v>
      </c>
      <c r="C15" s="25">
        <v>0.1217</v>
      </c>
      <c r="D15" s="25">
        <f t="shared" si="0"/>
        <v>0.122465</v>
      </c>
      <c r="E15" s="25"/>
      <c r="F15" s="25">
        <f t="shared" si="4"/>
        <v>0.11806247</v>
      </c>
      <c r="G15" s="25">
        <f t="shared" si="5"/>
        <v>2.7189786841000001</v>
      </c>
      <c r="H15" s="25">
        <v>5.0070000000000003E-2</v>
      </c>
      <c r="I15" s="25">
        <f t="shared" si="1"/>
        <v>5.0835000000000005E-2</v>
      </c>
      <c r="J15" s="25"/>
      <c r="K15" s="25">
        <f t="shared" si="6"/>
        <v>4.9861270000000006E-2</v>
      </c>
      <c r="L15" s="25">
        <f t="shared" si="7"/>
        <v>1.1483050481000001</v>
      </c>
      <c r="M15" s="25">
        <v>9.6420000000000006E-2</v>
      </c>
      <c r="N15" s="25">
        <f t="shared" si="2"/>
        <v>9.7185000000000007E-2</v>
      </c>
      <c r="O15" s="25"/>
      <c r="P15" s="25">
        <f t="shared" si="8"/>
        <v>9.591825000000001E-2</v>
      </c>
      <c r="Q15" s="25">
        <f t="shared" si="9"/>
        <v>2.2089972975000003</v>
      </c>
      <c r="R15" s="25"/>
      <c r="S15" s="25"/>
      <c r="T15" s="25">
        <v>4.2999999999999999E-4</v>
      </c>
      <c r="U15" s="25">
        <f t="shared" si="3"/>
        <v>-7.6499999999999995E-4</v>
      </c>
    </row>
    <row r="16" spans="1:21" s="15" customFormat="1">
      <c r="A16" s="18">
        <v>264</v>
      </c>
      <c r="B16" s="25">
        <v>-1.89E-3</v>
      </c>
      <c r="C16" s="25">
        <v>0.12042</v>
      </c>
      <c r="D16" s="25">
        <f t="shared" si="0"/>
        <v>0.121145</v>
      </c>
      <c r="E16" s="25"/>
      <c r="F16" s="25">
        <f t="shared" si="4"/>
        <v>0.11674247</v>
      </c>
      <c r="G16" s="25">
        <f t="shared" si="5"/>
        <v>2.6885790841000001</v>
      </c>
      <c r="H16" s="25">
        <v>4.9140000000000003E-2</v>
      </c>
      <c r="I16" s="25">
        <f t="shared" si="1"/>
        <v>4.9865000000000007E-2</v>
      </c>
      <c r="J16" s="25"/>
      <c r="K16" s="25">
        <f t="shared" si="6"/>
        <v>4.8891270000000008E-2</v>
      </c>
      <c r="L16" s="25">
        <f t="shared" si="7"/>
        <v>1.1259659481000002</v>
      </c>
      <c r="M16" s="25">
        <v>9.5140000000000002E-2</v>
      </c>
      <c r="N16" s="25">
        <f t="shared" si="2"/>
        <v>9.5865000000000006E-2</v>
      </c>
      <c r="O16" s="25"/>
      <c r="P16" s="25">
        <f t="shared" si="8"/>
        <v>9.4598250000000009E-2</v>
      </c>
      <c r="Q16" s="25">
        <f t="shared" si="9"/>
        <v>2.1785976975000003</v>
      </c>
      <c r="R16" s="25"/>
      <c r="S16" s="25"/>
      <c r="T16" s="25">
        <v>4.4000000000000002E-4</v>
      </c>
      <c r="U16" s="25">
        <f t="shared" si="3"/>
        <v>-7.2499999999999995E-4</v>
      </c>
    </row>
    <row r="17" spans="1:21" s="15" customFormat="1">
      <c r="A17" s="18">
        <v>265</v>
      </c>
      <c r="B17" s="25">
        <v>-1.91E-3</v>
      </c>
      <c r="C17" s="25">
        <v>0.11892</v>
      </c>
      <c r="D17" s="25">
        <f t="shared" si="0"/>
        <v>0.119655</v>
      </c>
      <c r="E17" s="25"/>
      <c r="F17" s="25">
        <f t="shared" si="4"/>
        <v>0.11525247</v>
      </c>
      <c r="G17" s="25">
        <f t="shared" si="5"/>
        <v>2.6542643841000002</v>
      </c>
      <c r="H17" s="25">
        <v>4.8149999999999998E-2</v>
      </c>
      <c r="I17" s="25">
        <f t="shared" si="1"/>
        <v>4.8884999999999998E-2</v>
      </c>
      <c r="J17" s="25"/>
      <c r="K17" s="25">
        <f t="shared" si="6"/>
        <v>4.7911269999999999E-2</v>
      </c>
      <c r="L17" s="25">
        <f t="shared" si="7"/>
        <v>1.1033965481000001</v>
      </c>
      <c r="M17" s="25">
        <v>9.3579999999999997E-2</v>
      </c>
      <c r="N17" s="25">
        <f t="shared" si="2"/>
        <v>9.4314999999999996E-2</v>
      </c>
      <c r="O17" s="25"/>
      <c r="P17" s="25">
        <f t="shared" si="8"/>
        <v>9.3048249999999999E-2</v>
      </c>
      <c r="Q17" s="25">
        <f t="shared" si="9"/>
        <v>2.1429011975000001</v>
      </c>
      <c r="R17" s="25"/>
      <c r="S17" s="25"/>
      <c r="T17" s="25">
        <v>4.4000000000000002E-4</v>
      </c>
      <c r="U17" s="25">
        <f t="shared" si="3"/>
        <v>-7.3499999999999998E-4</v>
      </c>
    </row>
    <row r="18" spans="1:21" s="15" customFormat="1">
      <c r="A18" s="18">
        <v>266</v>
      </c>
      <c r="B18" s="25">
        <v>-2.0200000000000001E-3</v>
      </c>
      <c r="C18" s="25">
        <v>0.11738</v>
      </c>
      <c r="D18" s="25">
        <f t="shared" si="0"/>
        <v>0.118175</v>
      </c>
      <c r="E18" s="25"/>
      <c r="F18" s="25">
        <f t="shared" si="4"/>
        <v>0.11377247</v>
      </c>
      <c r="G18" s="25">
        <f t="shared" si="5"/>
        <v>2.6201799841</v>
      </c>
      <c r="H18" s="25">
        <v>4.7219999999999998E-2</v>
      </c>
      <c r="I18" s="25">
        <f t="shared" si="1"/>
        <v>4.8014999999999995E-2</v>
      </c>
      <c r="J18" s="25"/>
      <c r="K18" s="25">
        <f t="shared" si="6"/>
        <v>4.7041269999999996E-2</v>
      </c>
      <c r="L18" s="25">
        <f t="shared" si="7"/>
        <v>1.0833604480999999</v>
      </c>
      <c r="M18" s="25">
        <v>9.2258999999999994E-2</v>
      </c>
      <c r="N18" s="25">
        <f t="shared" si="2"/>
        <v>9.3053999999999998E-2</v>
      </c>
      <c r="O18" s="25"/>
      <c r="P18" s="25">
        <f t="shared" si="8"/>
        <v>9.1787250000000001E-2</v>
      </c>
      <c r="Q18" s="25">
        <f t="shared" si="9"/>
        <v>2.1138603675000001</v>
      </c>
      <c r="R18" s="25"/>
      <c r="S18" s="25"/>
      <c r="T18" s="25">
        <v>4.2999999999999999E-4</v>
      </c>
      <c r="U18" s="25">
        <f t="shared" si="3"/>
        <v>-7.9500000000000003E-4</v>
      </c>
    </row>
    <row r="19" spans="1:21" s="15" customFormat="1">
      <c r="A19" s="18">
        <v>267</v>
      </c>
      <c r="B19" s="25">
        <v>-1.92E-3</v>
      </c>
      <c r="C19" s="25">
        <v>0.11586</v>
      </c>
      <c r="D19" s="25">
        <f t="shared" si="0"/>
        <v>0.11651500000000001</v>
      </c>
      <c r="E19" s="25"/>
      <c r="F19" s="25">
        <f t="shared" si="4"/>
        <v>0.11211247000000001</v>
      </c>
      <c r="G19" s="25">
        <f t="shared" si="5"/>
        <v>2.5819501841000001</v>
      </c>
      <c r="H19" s="25">
        <v>4.6300000000000001E-2</v>
      </c>
      <c r="I19" s="25">
        <f t="shared" si="1"/>
        <v>4.6955000000000004E-2</v>
      </c>
      <c r="J19" s="25"/>
      <c r="K19" s="25">
        <f t="shared" si="6"/>
        <v>4.5981270000000005E-2</v>
      </c>
      <c r="L19" s="25">
        <f t="shared" si="7"/>
        <v>1.0589486481000001</v>
      </c>
      <c r="M19" s="25">
        <v>9.0920000000000001E-2</v>
      </c>
      <c r="N19" s="25">
        <f t="shared" si="2"/>
        <v>9.1575000000000004E-2</v>
      </c>
      <c r="O19" s="25"/>
      <c r="P19" s="25">
        <f t="shared" si="8"/>
        <v>9.0308250000000007E-2</v>
      </c>
      <c r="Q19" s="25">
        <f t="shared" si="9"/>
        <v>2.0797989975000002</v>
      </c>
      <c r="R19" s="25"/>
      <c r="S19" s="25"/>
      <c r="T19" s="25">
        <v>6.0999999999999997E-4</v>
      </c>
      <c r="U19" s="25">
        <f t="shared" si="3"/>
        <v>-6.5499999999999998E-4</v>
      </c>
    </row>
    <row r="20" spans="1:21" s="15" customFormat="1">
      <c r="A20" s="18">
        <v>268</v>
      </c>
      <c r="B20" s="25">
        <v>-2.0200000000000001E-3</v>
      </c>
      <c r="C20" s="25">
        <v>0.11422</v>
      </c>
      <c r="D20" s="25">
        <f t="shared" si="0"/>
        <v>0.11494500000000001</v>
      </c>
      <c r="E20" s="25"/>
      <c r="F20" s="25">
        <f t="shared" si="4"/>
        <v>0.11054247</v>
      </c>
      <c r="G20" s="25">
        <f t="shared" si="5"/>
        <v>2.5457930841</v>
      </c>
      <c r="H20" s="25">
        <v>4.5469999999999997E-2</v>
      </c>
      <c r="I20" s="25">
        <f t="shared" si="1"/>
        <v>4.6195E-2</v>
      </c>
      <c r="J20" s="25"/>
      <c r="K20" s="25">
        <f t="shared" si="6"/>
        <v>4.5221270000000001E-2</v>
      </c>
      <c r="L20" s="25">
        <f t="shared" si="7"/>
        <v>1.0414458481000002</v>
      </c>
      <c r="M20" s="25">
        <v>8.949E-2</v>
      </c>
      <c r="N20" s="25">
        <f t="shared" si="2"/>
        <v>9.0215000000000004E-2</v>
      </c>
      <c r="O20" s="25"/>
      <c r="P20" s="25">
        <f t="shared" si="8"/>
        <v>8.8948250000000006E-2</v>
      </c>
      <c r="Q20" s="25">
        <f t="shared" si="9"/>
        <v>2.0484781975000002</v>
      </c>
      <c r="R20" s="25"/>
      <c r="S20" s="25"/>
      <c r="T20" s="25">
        <v>5.6999999999999998E-4</v>
      </c>
      <c r="U20" s="25">
        <f t="shared" si="3"/>
        <v>-7.2500000000000006E-4</v>
      </c>
    </row>
    <row r="21" spans="1:21" s="15" customFormat="1">
      <c r="A21" s="18">
        <v>269</v>
      </c>
      <c r="B21" s="25">
        <v>-2.0400000000000001E-3</v>
      </c>
      <c r="C21" s="25">
        <v>0.11255</v>
      </c>
      <c r="D21" s="25">
        <f t="shared" si="0"/>
        <v>0.11333</v>
      </c>
      <c r="E21" s="25"/>
      <c r="F21" s="25">
        <f t="shared" si="4"/>
        <v>0.10892747</v>
      </c>
      <c r="G21" s="25">
        <f t="shared" si="5"/>
        <v>2.5085996341000003</v>
      </c>
      <c r="H21" s="25">
        <v>4.4380000000000003E-2</v>
      </c>
      <c r="I21" s="25">
        <f t="shared" si="1"/>
        <v>4.5160000000000006E-2</v>
      </c>
      <c r="J21" s="25"/>
      <c r="K21" s="25">
        <f t="shared" si="6"/>
        <v>4.4186270000000007E-2</v>
      </c>
      <c r="L21" s="25">
        <f t="shared" si="7"/>
        <v>1.0176097981000003</v>
      </c>
      <c r="M21" s="25">
        <v>8.7910000000000002E-2</v>
      </c>
      <c r="N21" s="25">
        <f t="shared" si="2"/>
        <v>8.8690000000000005E-2</v>
      </c>
      <c r="O21" s="25"/>
      <c r="P21" s="25">
        <f t="shared" si="8"/>
        <v>8.7423250000000008E-2</v>
      </c>
      <c r="Q21" s="25">
        <f t="shared" si="9"/>
        <v>2.0133574475000002</v>
      </c>
      <c r="R21" s="25"/>
      <c r="S21" s="25"/>
      <c r="T21" s="25">
        <v>4.8000000000000001E-4</v>
      </c>
      <c r="U21" s="25">
        <f t="shared" si="3"/>
        <v>-7.8000000000000009E-4</v>
      </c>
    </row>
    <row r="22" spans="1:21" s="15" customFormat="1">
      <c r="A22" s="18">
        <v>270</v>
      </c>
      <c r="B22" s="25">
        <v>-1.92E-3</v>
      </c>
      <c r="C22" s="25">
        <v>0.11094</v>
      </c>
      <c r="D22" s="25">
        <f t="shared" si="0"/>
        <v>0.11166999999999999</v>
      </c>
      <c r="E22" s="25"/>
      <c r="F22" s="25">
        <f t="shared" si="4"/>
        <v>0.10726746999999999</v>
      </c>
      <c r="G22" s="25">
        <f t="shared" si="5"/>
        <v>2.4703698341</v>
      </c>
      <c r="H22" s="25">
        <v>4.3659999999999997E-2</v>
      </c>
      <c r="I22" s="25">
        <f t="shared" si="1"/>
        <v>4.4389999999999999E-2</v>
      </c>
      <c r="J22" s="25"/>
      <c r="K22" s="25">
        <f t="shared" si="6"/>
        <v>4.341627E-2</v>
      </c>
      <c r="L22" s="25">
        <f t="shared" si="7"/>
        <v>0.99987669810000002</v>
      </c>
      <c r="M22" s="25">
        <v>8.652E-2</v>
      </c>
      <c r="N22" s="25">
        <f t="shared" si="2"/>
        <v>8.7249999999999994E-2</v>
      </c>
      <c r="O22" s="25"/>
      <c r="P22" s="25">
        <f t="shared" si="8"/>
        <v>8.5983249999999997E-2</v>
      </c>
      <c r="Q22" s="25">
        <f t="shared" si="9"/>
        <v>1.9801942475000001</v>
      </c>
      <c r="R22" s="25"/>
      <c r="S22" s="25"/>
      <c r="T22" s="25">
        <v>4.6000000000000001E-4</v>
      </c>
      <c r="U22" s="25">
        <f t="shared" si="3"/>
        <v>-7.2999999999999996E-4</v>
      </c>
    </row>
    <row r="23" spans="1:21" s="15" customFormat="1">
      <c r="A23" s="18">
        <v>271</v>
      </c>
      <c r="B23" s="25">
        <v>-1.9599999999999999E-3</v>
      </c>
      <c r="C23" s="25">
        <v>0.10934000000000001</v>
      </c>
      <c r="D23" s="25">
        <f t="shared" si="0"/>
        <v>0.110055</v>
      </c>
      <c r="E23" s="25"/>
      <c r="F23" s="25">
        <f t="shared" si="4"/>
        <v>0.10565247</v>
      </c>
      <c r="G23" s="25">
        <f t="shared" si="5"/>
        <v>2.4331763841000003</v>
      </c>
      <c r="H23" s="25">
        <v>4.2619999999999998E-2</v>
      </c>
      <c r="I23" s="25">
        <f t="shared" si="1"/>
        <v>4.3334999999999999E-2</v>
      </c>
      <c r="J23" s="25"/>
      <c r="K23" s="25">
        <f t="shared" si="6"/>
        <v>4.2361269999999999E-2</v>
      </c>
      <c r="L23" s="25">
        <f t="shared" si="7"/>
        <v>0.97558004809999999</v>
      </c>
      <c r="M23" s="25">
        <v>8.5129999999999997E-2</v>
      </c>
      <c r="N23" s="25">
        <f t="shared" si="2"/>
        <v>8.5844999999999991E-2</v>
      </c>
      <c r="O23" s="25"/>
      <c r="P23" s="25">
        <f t="shared" si="8"/>
        <v>8.4578249999999994E-2</v>
      </c>
      <c r="Q23" s="25">
        <f t="shared" si="9"/>
        <v>1.9478370974999999</v>
      </c>
      <c r="R23" s="25"/>
      <c r="S23" s="25"/>
      <c r="T23" s="25">
        <v>5.2999999999999998E-4</v>
      </c>
      <c r="U23" s="25">
        <f t="shared" si="3"/>
        <v>-7.1499999999999992E-4</v>
      </c>
    </row>
    <row r="24" spans="1:21" s="15" customFormat="1">
      <c r="A24" s="18">
        <v>272</v>
      </c>
      <c r="B24" s="25">
        <v>-2.0899999999999998E-3</v>
      </c>
      <c r="C24" s="25">
        <v>0.10754</v>
      </c>
      <c r="D24" s="25">
        <f t="shared" si="0"/>
        <v>0.10826999999999999</v>
      </c>
      <c r="E24" s="25"/>
      <c r="F24" s="25">
        <f t="shared" si="4"/>
        <v>0.10386746999999999</v>
      </c>
      <c r="G24" s="25">
        <f t="shared" si="5"/>
        <v>2.3920678340999997</v>
      </c>
      <c r="H24" s="25">
        <v>4.1579999999999999E-2</v>
      </c>
      <c r="I24" s="25">
        <f t="shared" si="1"/>
        <v>4.231E-2</v>
      </c>
      <c r="J24" s="25"/>
      <c r="K24" s="25">
        <f t="shared" si="6"/>
        <v>4.1336270000000001E-2</v>
      </c>
      <c r="L24" s="25">
        <f t="shared" si="7"/>
        <v>0.95197429810000012</v>
      </c>
      <c r="M24" s="25">
        <v>8.3559999999999995E-2</v>
      </c>
      <c r="N24" s="25">
        <f t="shared" si="2"/>
        <v>8.428999999999999E-2</v>
      </c>
      <c r="O24" s="25"/>
      <c r="P24" s="25">
        <f t="shared" si="8"/>
        <v>8.3023249999999993E-2</v>
      </c>
      <c r="Q24" s="25">
        <f t="shared" si="9"/>
        <v>1.9120254475</v>
      </c>
      <c r="R24" s="25"/>
      <c r="S24" s="25"/>
      <c r="T24" s="25">
        <v>6.3000000000000003E-4</v>
      </c>
      <c r="U24" s="25">
        <f t="shared" si="3"/>
        <v>-7.2999999999999996E-4</v>
      </c>
    </row>
    <row r="25" spans="1:21" s="15" customFormat="1">
      <c r="A25" s="18">
        <v>273</v>
      </c>
      <c r="B25" s="25">
        <v>-2.0600000000000002E-3</v>
      </c>
      <c r="C25" s="25">
        <v>0.10577</v>
      </c>
      <c r="D25" s="25">
        <f t="shared" si="0"/>
        <v>0.106515</v>
      </c>
      <c r="E25" s="25"/>
      <c r="F25" s="25">
        <f t="shared" si="4"/>
        <v>0.10211247</v>
      </c>
      <c r="G25" s="25">
        <f t="shared" si="5"/>
        <v>2.3516501840999999</v>
      </c>
      <c r="H25" s="25">
        <v>4.0599999999999997E-2</v>
      </c>
      <c r="I25" s="25">
        <f t="shared" si="1"/>
        <v>4.1345E-2</v>
      </c>
      <c r="J25" s="25"/>
      <c r="K25" s="25">
        <f t="shared" si="6"/>
        <v>4.0371270000000001E-2</v>
      </c>
      <c r="L25" s="25">
        <f t="shared" si="7"/>
        <v>0.92975034810000001</v>
      </c>
      <c r="M25" s="25">
        <v>8.2150000000000001E-2</v>
      </c>
      <c r="N25" s="25">
        <f t="shared" si="2"/>
        <v>8.2894999999999996E-2</v>
      </c>
      <c r="O25" s="25"/>
      <c r="P25" s="25">
        <f t="shared" si="8"/>
        <v>8.1628249999999999E-2</v>
      </c>
      <c r="Q25" s="25">
        <f t="shared" si="9"/>
        <v>1.8798985975</v>
      </c>
      <c r="R25" s="25"/>
      <c r="S25" s="25"/>
      <c r="T25" s="25">
        <v>5.6999999999999998E-4</v>
      </c>
      <c r="U25" s="25">
        <f t="shared" si="3"/>
        <v>-7.4500000000000011E-4</v>
      </c>
    </row>
    <row r="26" spans="1:21" s="15" customFormat="1">
      <c r="A26" s="18">
        <v>274</v>
      </c>
      <c r="B26" s="25">
        <v>-1.9599999999999999E-3</v>
      </c>
      <c r="C26" s="25">
        <v>0.10402</v>
      </c>
      <c r="D26" s="25">
        <f t="shared" si="0"/>
        <v>0.10473499999999999</v>
      </c>
      <c r="E26" s="25"/>
      <c r="F26" s="25">
        <f t="shared" si="4"/>
        <v>0.10033246999999999</v>
      </c>
      <c r="G26" s="25">
        <f t="shared" si="5"/>
        <v>2.3106567840999999</v>
      </c>
      <c r="H26" s="25">
        <v>3.9719999999999998E-2</v>
      </c>
      <c r="I26" s="25">
        <f t="shared" si="1"/>
        <v>4.0434999999999999E-2</v>
      </c>
      <c r="J26" s="25"/>
      <c r="K26" s="25">
        <f t="shared" si="6"/>
        <v>3.946127E-2</v>
      </c>
      <c r="L26" s="25">
        <f t="shared" si="7"/>
        <v>0.90879304810000006</v>
      </c>
      <c r="M26" s="25">
        <v>8.0640000000000003E-2</v>
      </c>
      <c r="N26" s="25">
        <f t="shared" si="2"/>
        <v>8.1354999999999997E-2</v>
      </c>
      <c r="O26" s="25"/>
      <c r="P26" s="25">
        <f t="shared" si="8"/>
        <v>8.008825E-2</v>
      </c>
      <c r="Q26" s="25">
        <f t="shared" si="9"/>
        <v>1.8444323975000001</v>
      </c>
      <c r="R26" s="25"/>
      <c r="S26" s="25"/>
      <c r="T26" s="25">
        <v>5.2999999999999998E-4</v>
      </c>
      <c r="U26" s="25">
        <f t="shared" si="3"/>
        <v>-7.1499999999999992E-4</v>
      </c>
    </row>
    <row r="27" spans="1:21" s="15" customFormat="1">
      <c r="A27" s="19">
        <v>275</v>
      </c>
      <c r="B27" s="25">
        <v>-2E-3</v>
      </c>
      <c r="C27" s="34">
        <v>0.10216</v>
      </c>
      <c r="D27" s="25">
        <f t="shared" si="0"/>
        <v>0.10291500000000001</v>
      </c>
      <c r="E27" s="34"/>
      <c r="F27" s="25">
        <f t="shared" si="4"/>
        <v>9.8512470000000005E-2</v>
      </c>
      <c r="G27" s="25">
        <f t="shared" si="5"/>
        <v>2.2687421841000002</v>
      </c>
      <c r="H27" s="34">
        <v>3.8550000000000001E-2</v>
      </c>
      <c r="I27" s="25">
        <f t="shared" si="1"/>
        <v>3.9305E-2</v>
      </c>
      <c r="J27" s="34"/>
      <c r="K27" s="25">
        <f t="shared" si="6"/>
        <v>3.8331270000000001E-2</v>
      </c>
      <c r="L27" s="25">
        <f t="shared" si="7"/>
        <v>0.88276914810000007</v>
      </c>
      <c r="M27" s="25">
        <v>7.9100000000000004E-2</v>
      </c>
      <c r="N27" s="25">
        <f t="shared" si="2"/>
        <v>7.9855000000000009E-2</v>
      </c>
      <c r="O27" s="25"/>
      <c r="P27" s="25">
        <f t="shared" si="8"/>
        <v>7.8588250000000012E-2</v>
      </c>
      <c r="Q27" s="25">
        <f t="shared" si="9"/>
        <v>1.8098873975000003</v>
      </c>
      <c r="R27" s="25"/>
      <c r="S27" s="25"/>
      <c r="T27" s="25">
        <v>4.8999999999999998E-4</v>
      </c>
      <c r="U27" s="25">
        <f t="shared" si="3"/>
        <v>-7.5500000000000003E-4</v>
      </c>
    </row>
    <row r="28" spans="1:21" s="15" customFormat="1">
      <c r="A28" s="19">
        <v>276</v>
      </c>
      <c r="B28" s="25">
        <v>-1.92E-3</v>
      </c>
      <c r="C28" s="34">
        <v>0.10036</v>
      </c>
      <c r="D28" s="25">
        <f t="shared" si="0"/>
        <v>0.101025</v>
      </c>
      <c r="E28" s="34"/>
      <c r="F28" s="25">
        <f t="shared" si="4"/>
        <v>9.6622470000000002E-2</v>
      </c>
      <c r="G28" s="25">
        <f t="shared" si="5"/>
        <v>2.2252154841</v>
      </c>
      <c r="H28" s="34">
        <v>3.7679999999999998E-2</v>
      </c>
      <c r="I28" s="25">
        <f t="shared" si="1"/>
        <v>3.8344999999999997E-2</v>
      </c>
      <c r="J28" s="34"/>
      <c r="K28" s="25">
        <f t="shared" si="6"/>
        <v>3.7371269999999998E-2</v>
      </c>
      <c r="L28" s="25">
        <f t="shared" si="7"/>
        <v>0.86066034810000003</v>
      </c>
      <c r="M28" s="25">
        <v>7.7609999999999998E-2</v>
      </c>
      <c r="N28" s="25">
        <f t="shared" si="2"/>
        <v>7.8274999999999997E-2</v>
      </c>
      <c r="O28" s="25"/>
      <c r="P28" s="25">
        <f t="shared" si="8"/>
        <v>7.700825E-2</v>
      </c>
      <c r="Q28" s="25">
        <f t="shared" si="9"/>
        <v>1.7734999975000001</v>
      </c>
      <c r="R28" s="25"/>
      <c r="S28" s="25"/>
      <c r="T28" s="25">
        <v>5.9000000000000003E-4</v>
      </c>
      <c r="U28" s="25">
        <f t="shared" si="3"/>
        <v>-6.6500000000000001E-4</v>
      </c>
    </row>
    <row r="29" spans="1:21" s="15" customFormat="1">
      <c r="A29" s="19">
        <v>277</v>
      </c>
      <c r="B29" s="25">
        <v>-2.0400000000000001E-3</v>
      </c>
      <c r="C29" s="34">
        <v>9.851E-2</v>
      </c>
      <c r="D29" s="25">
        <f t="shared" si="0"/>
        <v>9.9265000000000006E-2</v>
      </c>
      <c r="E29" s="34"/>
      <c r="F29" s="25">
        <f t="shared" si="4"/>
        <v>9.4862470000000004E-2</v>
      </c>
      <c r="G29" s="25">
        <f t="shared" si="5"/>
        <v>2.1846826841000002</v>
      </c>
      <c r="H29" s="34">
        <v>3.6540000000000003E-2</v>
      </c>
      <c r="I29" s="25">
        <f t="shared" si="1"/>
        <v>3.7295000000000002E-2</v>
      </c>
      <c r="J29" s="34"/>
      <c r="K29" s="25">
        <f t="shared" si="6"/>
        <v>3.6321270000000003E-2</v>
      </c>
      <c r="L29" s="25">
        <f t="shared" si="7"/>
        <v>0.83647884810000006</v>
      </c>
      <c r="M29" s="25">
        <v>7.6078999999999994E-2</v>
      </c>
      <c r="N29" s="25">
        <f t="shared" si="2"/>
        <v>7.6834E-2</v>
      </c>
      <c r="O29" s="25"/>
      <c r="P29" s="25">
        <f t="shared" si="8"/>
        <v>7.5567250000000002E-2</v>
      </c>
      <c r="Q29" s="25">
        <f t="shared" si="9"/>
        <v>1.7403137675000002</v>
      </c>
      <c r="R29" s="25"/>
      <c r="S29" s="25"/>
      <c r="T29" s="25">
        <v>5.2999999999999998E-4</v>
      </c>
      <c r="U29" s="25">
        <f t="shared" si="3"/>
        <v>-7.5500000000000003E-4</v>
      </c>
    </row>
    <row r="30" spans="1:21" s="15" customFormat="1">
      <c r="A30" s="19">
        <v>278</v>
      </c>
      <c r="B30" s="25">
        <v>-2.0100000000000001E-3</v>
      </c>
      <c r="C30" s="34">
        <v>9.6460000000000004E-2</v>
      </c>
      <c r="D30" s="25">
        <f t="shared" si="0"/>
        <v>9.7125000000000003E-2</v>
      </c>
      <c r="E30" s="34"/>
      <c r="F30" s="25">
        <f t="shared" si="4"/>
        <v>9.2722470000000001E-2</v>
      </c>
      <c r="G30" s="25">
        <f t="shared" si="5"/>
        <v>2.1353984841</v>
      </c>
      <c r="H30" s="34">
        <v>3.5639999999999998E-2</v>
      </c>
      <c r="I30" s="25">
        <f t="shared" si="1"/>
        <v>3.6304999999999997E-2</v>
      </c>
      <c r="J30" s="34"/>
      <c r="K30" s="25">
        <f t="shared" si="6"/>
        <v>3.5331269999999998E-2</v>
      </c>
      <c r="L30" s="25">
        <f t="shared" si="7"/>
        <v>0.81367914809999997</v>
      </c>
      <c r="M30" s="25">
        <v>7.4490000000000001E-2</v>
      </c>
      <c r="N30" s="25">
        <f t="shared" si="2"/>
        <v>7.5155E-2</v>
      </c>
      <c r="O30" s="25"/>
      <c r="P30" s="25">
        <f t="shared" si="8"/>
        <v>7.3888250000000003E-2</v>
      </c>
      <c r="Q30" s="25">
        <f t="shared" si="9"/>
        <v>1.7016463975000002</v>
      </c>
      <c r="R30" s="25"/>
      <c r="S30" s="25"/>
      <c r="T30" s="25">
        <v>6.8000000000000005E-4</v>
      </c>
      <c r="U30" s="25">
        <f t="shared" si="3"/>
        <v>-6.6500000000000001E-4</v>
      </c>
    </row>
    <row r="31" spans="1:21" s="15" customFormat="1">
      <c r="A31" s="19">
        <v>279</v>
      </c>
      <c r="B31" s="25">
        <v>-1.99E-3</v>
      </c>
      <c r="C31" s="34">
        <v>9.4769000000000006E-2</v>
      </c>
      <c r="D31" s="25">
        <f t="shared" si="0"/>
        <v>9.5474000000000003E-2</v>
      </c>
      <c r="E31" s="34"/>
      <c r="F31" s="25">
        <f t="shared" si="4"/>
        <v>9.1071470000000002E-2</v>
      </c>
      <c r="G31" s="25">
        <f t="shared" si="5"/>
        <v>2.0973759541000003</v>
      </c>
      <c r="H31" s="34">
        <v>3.4700000000000002E-2</v>
      </c>
      <c r="I31" s="25">
        <f t="shared" si="1"/>
        <v>3.5404999999999999E-2</v>
      </c>
      <c r="J31" s="34"/>
      <c r="K31" s="25">
        <f t="shared" si="6"/>
        <v>3.443127E-2</v>
      </c>
      <c r="L31" s="25">
        <f t="shared" si="7"/>
        <v>0.79295214810000003</v>
      </c>
      <c r="M31" s="25">
        <v>7.3090000000000002E-2</v>
      </c>
      <c r="N31" s="25">
        <f t="shared" si="2"/>
        <v>7.3794999999999999E-2</v>
      </c>
      <c r="O31" s="25"/>
      <c r="P31" s="25">
        <f t="shared" si="8"/>
        <v>7.2528250000000002E-2</v>
      </c>
      <c r="Q31" s="25">
        <f t="shared" si="9"/>
        <v>1.6703255975000002</v>
      </c>
      <c r="R31" s="25"/>
      <c r="S31" s="25"/>
      <c r="T31" s="25">
        <v>5.8E-4</v>
      </c>
      <c r="U31" s="25">
        <f t="shared" si="3"/>
        <v>-7.0500000000000001E-4</v>
      </c>
    </row>
    <row r="32" spans="1:21" s="15" customFormat="1">
      <c r="A32" s="19">
        <v>280</v>
      </c>
      <c r="B32" s="25">
        <v>-2.0500000000000002E-3</v>
      </c>
      <c r="C32" s="34">
        <v>9.282E-2</v>
      </c>
      <c r="D32" s="25">
        <f t="shared" si="0"/>
        <v>9.3619999999999995E-2</v>
      </c>
      <c r="E32" s="34"/>
      <c r="F32" s="25">
        <f t="shared" si="4"/>
        <v>8.9217469999999993E-2</v>
      </c>
      <c r="G32" s="25">
        <f t="shared" si="5"/>
        <v>2.0546783341000001</v>
      </c>
      <c r="H32" s="34">
        <v>3.3730000000000003E-2</v>
      </c>
      <c r="I32" s="25">
        <f t="shared" si="1"/>
        <v>3.4530000000000005E-2</v>
      </c>
      <c r="J32" s="34"/>
      <c r="K32" s="25">
        <f t="shared" si="6"/>
        <v>3.3556270000000006E-2</v>
      </c>
      <c r="L32" s="25">
        <f t="shared" si="7"/>
        <v>0.77280089810000019</v>
      </c>
      <c r="M32" s="25">
        <v>7.1470000000000006E-2</v>
      </c>
      <c r="N32" s="25">
        <f t="shared" si="2"/>
        <v>7.2270000000000001E-2</v>
      </c>
      <c r="O32" s="25"/>
      <c r="P32" s="25">
        <f t="shared" si="8"/>
        <v>7.1003250000000004E-2</v>
      </c>
      <c r="Q32" s="25">
        <f t="shared" si="9"/>
        <v>1.6352048475000003</v>
      </c>
      <c r="R32" s="25"/>
      <c r="S32" s="25"/>
      <c r="T32" s="25">
        <v>4.4999999999999999E-4</v>
      </c>
      <c r="U32" s="25">
        <f t="shared" si="3"/>
        <v>-8.0000000000000015E-4</v>
      </c>
    </row>
    <row r="33" spans="1:21" s="15" customFormat="1">
      <c r="A33" s="19">
        <v>281</v>
      </c>
      <c r="B33" s="25">
        <v>-2.0899999999999998E-3</v>
      </c>
      <c r="C33" s="34">
        <v>9.1050000000000006E-2</v>
      </c>
      <c r="D33" s="25">
        <f t="shared" si="0"/>
        <v>9.1795500000000002E-2</v>
      </c>
      <c r="E33" s="34"/>
      <c r="F33" s="25">
        <f t="shared" si="4"/>
        <v>8.739297E-2</v>
      </c>
      <c r="G33" s="25">
        <f t="shared" si="5"/>
        <v>2.0126600991000001</v>
      </c>
      <c r="H33" s="34">
        <v>3.2750000000000001E-2</v>
      </c>
      <c r="I33" s="25">
        <f t="shared" si="1"/>
        <v>3.3495500000000004E-2</v>
      </c>
      <c r="J33" s="34"/>
      <c r="K33" s="25">
        <f t="shared" si="6"/>
        <v>3.2521770000000005E-2</v>
      </c>
      <c r="L33" s="25">
        <f t="shared" si="7"/>
        <v>0.74897636310000015</v>
      </c>
      <c r="M33" s="25">
        <v>7.0010000000000003E-2</v>
      </c>
      <c r="N33" s="25">
        <f t="shared" si="2"/>
        <v>7.0755499999999999E-2</v>
      </c>
      <c r="O33" s="25"/>
      <c r="P33" s="25">
        <f t="shared" si="8"/>
        <v>6.9488750000000002E-2</v>
      </c>
      <c r="Q33" s="25">
        <f t="shared" si="9"/>
        <v>1.6003259125000002</v>
      </c>
      <c r="R33" s="25"/>
      <c r="S33" s="25"/>
      <c r="T33" s="25">
        <v>5.9900000000000003E-4</v>
      </c>
      <c r="U33" s="25">
        <f t="shared" si="3"/>
        <v>-7.4549999999999985E-4</v>
      </c>
    </row>
    <row r="34" spans="1:21" s="15" customFormat="1">
      <c r="A34" s="19">
        <v>282</v>
      </c>
      <c r="B34" s="25">
        <v>-1.8699999999999999E-3</v>
      </c>
      <c r="C34" s="34">
        <v>8.9179999999999995E-2</v>
      </c>
      <c r="D34" s="25">
        <f t="shared" si="0"/>
        <v>8.9859999999999995E-2</v>
      </c>
      <c r="E34" s="34"/>
      <c r="F34" s="25">
        <f t="shared" si="4"/>
        <v>8.5457469999999994E-2</v>
      </c>
      <c r="G34" s="25">
        <f t="shared" si="5"/>
        <v>1.9680855340999999</v>
      </c>
      <c r="H34" s="34">
        <v>3.1809999999999998E-2</v>
      </c>
      <c r="I34" s="25">
        <f t="shared" si="1"/>
        <v>3.2489999999999998E-2</v>
      </c>
      <c r="J34" s="34"/>
      <c r="K34" s="25">
        <f t="shared" si="6"/>
        <v>3.1516269999999999E-2</v>
      </c>
      <c r="L34" s="25">
        <f t="shared" si="7"/>
        <v>0.72581969810000002</v>
      </c>
      <c r="M34" s="25">
        <v>6.8580000000000002E-2</v>
      </c>
      <c r="N34" s="25">
        <f t="shared" si="2"/>
        <v>6.9260000000000002E-2</v>
      </c>
      <c r="O34" s="25"/>
      <c r="P34" s="25">
        <f t="shared" si="8"/>
        <v>6.7993250000000005E-2</v>
      </c>
      <c r="Q34" s="25">
        <f t="shared" si="9"/>
        <v>1.5658845475000003</v>
      </c>
      <c r="R34" s="25"/>
      <c r="S34" s="25"/>
      <c r="T34" s="25">
        <v>5.1000000000000004E-4</v>
      </c>
      <c r="U34" s="25">
        <f t="shared" si="3"/>
        <v>-6.7999999999999994E-4</v>
      </c>
    </row>
    <row r="35" spans="1:21" s="15" customFormat="1">
      <c r="A35" s="19">
        <v>283</v>
      </c>
      <c r="B35" s="25">
        <v>-1.9E-3</v>
      </c>
      <c r="C35" s="34">
        <v>8.7139999999999995E-2</v>
      </c>
      <c r="D35" s="25">
        <f t="shared" si="0"/>
        <v>8.7755E-2</v>
      </c>
      <c r="E35" s="34"/>
      <c r="F35" s="25">
        <f t="shared" si="4"/>
        <v>8.3352469999999998E-2</v>
      </c>
      <c r="G35" s="25">
        <f t="shared" si="5"/>
        <v>1.9196073841000001</v>
      </c>
      <c r="H35" s="34">
        <v>3.0949999999999998E-2</v>
      </c>
      <c r="I35" s="25">
        <f t="shared" si="1"/>
        <v>3.1564999999999996E-2</v>
      </c>
      <c r="J35" s="34"/>
      <c r="K35" s="25">
        <f t="shared" si="6"/>
        <v>3.0591269999999997E-2</v>
      </c>
      <c r="L35" s="25">
        <f t="shared" si="7"/>
        <v>0.70451694809999998</v>
      </c>
      <c r="M35" s="25">
        <v>6.7049999999999998E-2</v>
      </c>
      <c r="N35" s="25">
        <f t="shared" si="2"/>
        <v>6.7665000000000003E-2</v>
      </c>
      <c r="O35" s="25"/>
      <c r="P35" s="25">
        <f t="shared" si="8"/>
        <v>6.6398250000000006E-2</v>
      </c>
      <c r="Q35" s="25">
        <f t="shared" si="9"/>
        <v>1.5291516975000001</v>
      </c>
      <c r="R35" s="25"/>
      <c r="S35" s="25"/>
      <c r="T35" s="25">
        <v>6.7000000000000002E-4</v>
      </c>
      <c r="U35" s="25">
        <f t="shared" si="3"/>
        <v>-6.1499999999999999E-4</v>
      </c>
    </row>
    <row r="36" spans="1:21" s="15" customFormat="1">
      <c r="A36" s="19">
        <v>284</v>
      </c>
      <c r="B36" s="25">
        <v>-2.0400000000000001E-3</v>
      </c>
      <c r="C36" s="34">
        <v>8.548E-2</v>
      </c>
      <c r="D36" s="25">
        <f t="shared" si="0"/>
        <v>8.6180000000000007E-2</v>
      </c>
      <c r="E36" s="34"/>
      <c r="F36" s="25">
        <f t="shared" si="4"/>
        <v>8.1777470000000005E-2</v>
      </c>
      <c r="G36" s="25">
        <f t="shared" si="5"/>
        <v>1.8833351341000002</v>
      </c>
      <c r="H36" s="34">
        <v>3.0099999999999998E-2</v>
      </c>
      <c r="I36" s="25">
        <f t="shared" si="1"/>
        <v>3.0799999999999998E-2</v>
      </c>
      <c r="J36" s="34"/>
      <c r="K36" s="25">
        <f t="shared" si="6"/>
        <v>2.9826269999999998E-2</v>
      </c>
      <c r="L36" s="25">
        <f t="shared" si="7"/>
        <v>0.68689899809999999</v>
      </c>
      <c r="M36" s="25">
        <v>6.5710000000000005E-2</v>
      </c>
      <c r="N36" s="25">
        <f t="shared" si="2"/>
        <v>6.6410000000000011E-2</v>
      </c>
      <c r="O36" s="25"/>
      <c r="P36" s="25">
        <f t="shared" si="8"/>
        <v>6.5143250000000014E-2</v>
      </c>
      <c r="Q36" s="25">
        <f t="shared" si="9"/>
        <v>1.5002490475000003</v>
      </c>
      <c r="R36" s="25"/>
      <c r="S36" s="25"/>
      <c r="T36" s="25">
        <v>6.4000000000000005E-4</v>
      </c>
      <c r="U36" s="25">
        <f t="shared" si="3"/>
        <v>-7.000000000000001E-4</v>
      </c>
    </row>
    <row r="37" spans="1:21" s="15" customFormat="1">
      <c r="A37" s="19">
        <v>285</v>
      </c>
      <c r="B37" s="25">
        <v>-1.9400000000000001E-3</v>
      </c>
      <c r="C37" s="34">
        <v>8.3640000000000006E-2</v>
      </c>
      <c r="D37" s="25">
        <f t="shared" si="0"/>
        <v>8.4245E-2</v>
      </c>
      <c r="E37" s="34"/>
      <c r="F37" s="25">
        <f t="shared" si="4"/>
        <v>7.9842469999999999E-2</v>
      </c>
      <c r="G37" s="25">
        <f t="shared" si="5"/>
        <v>1.8387720841000001</v>
      </c>
      <c r="H37" s="34">
        <v>2.93E-2</v>
      </c>
      <c r="I37" s="25">
        <f t="shared" si="1"/>
        <v>2.9905000000000001E-2</v>
      </c>
      <c r="J37" s="34"/>
      <c r="K37" s="25">
        <f t="shared" si="6"/>
        <v>2.8931270000000002E-2</v>
      </c>
      <c r="L37" s="25">
        <f t="shared" si="7"/>
        <v>0.66628714810000012</v>
      </c>
      <c r="M37" s="25">
        <v>6.4240000000000005E-2</v>
      </c>
      <c r="N37" s="25">
        <f t="shared" si="2"/>
        <v>6.4845E-2</v>
      </c>
      <c r="O37" s="25"/>
      <c r="P37" s="25">
        <f t="shared" si="8"/>
        <v>6.3578250000000003E-2</v>
      </c>
      <c r="Q37" s="25">
        <f t="shared" si="9"/>
        <v>1.4642070975000001</v>
      </c>
      <c r="R37" s="25"/>
      <c r="S37" s="25"/>
      <c r="T37" s="25">
        <v>7.2999999999999996E-4</v>
      </c>
      <c r="U37" s="25">
        <f t="shared" si="3"/>
        <v>-6.0500000000000007E-4</v>
      </c>
    </row>
    <row r="38" spans="1:21" s="15" customFormat="1">
      <c r="A38" s="19">
        <v>286</v>
      </c>
      <c r="B38" s="25">
        <v>-1.99E-3</v>
      </c>
      <c r="C38" s="34">
        <v>8.1600000000000006E-2</v>
      </c>
      <c r="D38" s="25">
        <f t="shared" si="0"/>
        <v>8.2245000000000013E-2</v>
      </c>
      <c r="E38" s="34"/>
      <c r="F38" s="25">
        <f t="shared" si="4"/>
        <v>7.7842470000000011E-2</v>
      </c>
      <c r="G38" s="25">
        <f t="shared" si="5"/>
        <v>1.7927120841000004</v>
      </c>
      <c r="H38" s="34">
        <v>2.8309999999999998E-2</v>
      </c>
      <c r="I38" s="25">
        <f t="shared" si="1"/>
        <v>2.8954999999999998E-2</v>
      </c>
      <c r="J38" s="34"/>
      <c r="K38" s="25">
        <f t="shared" si="6"/>
        <v>2.7981269999999999E-2</v>
      </c>
      <c r="L38" s="25">
        <f t="shared" si="7"/>
        <v>0.64440864809999998</v>
      </c>
      <c r="M38" s="25">
        <v>6.2590000000000007E-2</v>
      </c>
      <c r="N38" s="25">
        <f t="shared" si="2"/>
        <v>6.3235000000000013E-2</v>
      </c>
      <c r="O38" s="25"/>
      <c r="P38" s="25">
        <f t="shared" si="8"/>
        <v>6.1968250000000016E-2</v>
      </c>
      <c r="Q38" s="25">
        <f t="shared" si="9"/>
        <v>1.4271287975000004</v>
      </c>
      <c r="R38" s="25"/>
      <c r="S38" s="25"/>
      <c r="T38" s="25">
        <v>6.9999999999999999E-4</v>
      </c>
      <c r="U38" s="25">
        <f t="shared" si="3"/>
        <v>-6.4499999999999996E-4</v>
      </c>
    </row>
    <row r="39" spans="1:21" s="15" customFormat="1">
      <c r="A39" s="19">
        <v>287</v>
      </c>
      <c r="B39" s="25">
        <v>-1.97E-3</v>
      </c>
      <c r="C39" s="34">
        <v>7.9908999999999994E-2</v>
      </c>
      <c r="D39" s="25">
        <f t="shared" si="0"/>
        <v>8.0528999999999989E-2</v>
      </c>
      <c r="E39" s="34"/>
      <c r="F39" s="25">
        <f t="shared" si="4"/>
        <v>7.6126469999999988E-2</v>
      </c>
      <c r="G39" s="25">
        <f t="shared" si="5"/>
        <v>1.7531926040999999</v>
      </c>
      <c r="H39" s="34">
        <v>2.7490000000000001E-2</v>
      </c>
      <c r="I39" s="25">
        <f t="shared" si="1"/>
        <v>2.811E-2</v>
      </c>
      <c r="J39" s="34"/>
      <c r="K39" s="25">
        <f t="shared" si="6"/>
        <v>2.7136270000000001E-2</v>
      </c>
      <c r="L39" s="25">
        <f t="shared" si="7"/>
        <v>0.62494829810000008</v>
      </c>
      <c r="M39" s="25">
        <v>6.1219999999999997E-2</v>
      </c>
      <c r="N39" s="25">
        <f t="shared" si="2"/>
        <v>6.1839999999999999E-2</v>
      </c>
      <c r="O39" s="25"/>
      <c r="P39" s="25">
        <f t="shared" si="8"/>
        <v>6.0573250000000002E-2</v>
      </c>
      <c r="Q39" s="25">
        <f t="shared" si="9"/>
        <v>1.3950019475000002</v>
      </c>
      <c r="R39" s="25"/>
      <c r="S39" s="25"/>
      <c r="T39" s="25">
        <v>7.2999999999999996E-4</v>
      </c>
      <c r="U39" s="25">
        <f t="shared" si="3"/>
        <v>-6.2E-4</v>
      </c>
    </row>
    <row r="40" spans="1:21" s="15" customFormat="1">
      <c r="A40" s="19">
        <v>288</v>
      </c>
      <c r="B40" s="25">
        <v>-2.0500000000000002E-3</v>
      </c>
      <c r="C40" s="34">
        <v>7.8159000000000006E-2</v>
      </c>
      <c r="D40" s="25">
        <f t="shared" si="0"/>
        <v>7.8819E-2</v>
      </c>
      <c r="E40" s="34"/>
      <c r="F40" s="25">
        <f t="shared" si="4"/>
        <v>7.4416469999999998E-2</v>
      </c>
      <c r="G40" s="25">
        <f t="shared" si="5"/>
        <v>1.7138113041</v>
      </c>
      <c r="H40" s="34">
        <v>2.6630000000000001E-2</v>
      </c>
      <c r="I40" s="25">
        <f t="shared" si="1"/>
        <v>2.7290000000000002E-2</v>
      </c>
      <c r="J40" s="34"/>
      <c r="K40" s="25">
        <f t="shared" si="6"/>
        <v>2.6316270000000003E-2</v>
      </c>
      <c r="L40" s="25">
        <f t="shared" si="7"/>
        <v>0.60606369810000005</v>
      </c>
      <c r="M40" s="25">
        <v>5.9929999999999997E-2</v>
      </c>
      <c r="N40" s="25">
        <f t="shared" si="2"/>
        <v>6.0589999999999998E-2</v>
      </c>
      <c r="O40" s="25"/>
      <c r="P40" s="25">
        <f t="shared" si="8"/>
        <v>5.9323250000000001E-2</v>
      </c>
      <c r="Q40" s="25">
        <f t="shared" si="9"/>
        <v>1.3662144475</v>
      </c>
      <c r="R40" s="25"/>
      <c r="S40" s="25"/>
      <c r="T40" s="25">
        <v>7.2999999999999996E-4</v>
      </c>
      <c r="U40" s="25">
        <f t="shared" si="3"/>
        <v>-6.600000000000001E-4</v>
      </c>
    </row>
    <row r="41" spans="1:21" s="15" customFormat="1">
      <c r="A41" s="19">
        <v>289</v>
      </c>
      <c r="B41" s="25">
        <v>-2.0300000000000001E-3</v>
      </c>
      <c r="C41" s="34">
        <v>7.6380000000000003E-2</v>
      </c>
      <c r="D41" s="25">
        <f t="shared" si="0"/>
        <v>7.7010000000000009E-2</v>
      </c>
      <c r="E41" s="34"/>
      <c r="F41" s="25">
        <f t="shared" si="4"/>
        <v>7.2607470000000007E-2</v>
      </c>
      <c r="G41" s="25">
        <f t="shared" si="5"/>
        <v>1.6721500341000002</v>
      </c>
      <c r="H41" s="34">
        <v>2.58E-2</v>
      </c>
      <c r="I41" s="25">
        <f t="shared" si="1"/>
        <v>2.6429999999999999E-2</v>
      </c>
      <c r="J41" s="34"/>
      <c r="K41" s="25">
        <f t="shared" si="6"/>
        <v>2.545627E-2</v>
      </c>
      <c r="L41" s="25">
        <f t="shared" si="7"/>
        <v>0.58625789810000006</v>
      </c>
      <c r="M41" s="25">
        <v>5.8389999999999997E-2</v>
      </c>
      <c r="N41" s="25">
        <f t="shared" si="2"/>
        <v>5.9019999999999996E-2</v>
      </c>
      <c r="O41" s="25"/>
      <c r="P41" s="25">
        <f t="shared" si="8"/>
        <v>5.7753249999999999E-2</v>
      </c>
      <c r="Q41" s="25">
        <f t="shared" si="9"/>
        <v>1.3300573475000002</v>
      </c>
      <c r="R41" s="25"/>
      <c r="S41" s="25"/>
      <c r="T41" s="25">
        <v>7.6999999999999996E-4</v>
      </c>
      <c r="U41" s="25">
        <f t="shared" si="3"/>
        <v>-6.3000000000000013E-4</v>
      </c>
    </row>
    <row r="42" spans="1:21" s="15" customFormat="1">
      <c r="A42" s="19">
        <v>290</v>
      </c>
      <c r="B42" s="25">
        <v>-2.1299999999999999E-3</v>
      </c>
      <c r="C42" s="34">
        <v>7.4679999999999996E-2</v>
      </c>
      <c r="D42" s="25">
        <f t="shared" si="0"/>
        <v>7.5435000000000002E-2</v>
      </c>
      <c r="E42" s="34"/>
      <c r="F42" s="25">
        <f t="shared" si="4"/>
        <v>7.103247E-2</v>
      </c>
      <c r="G42" s="25">
        <f t="shared" si="5"/>
        <v>1.6358777841000001</v>
      </c>
      <c r="H42" s="34">
        <v>2.4979999999999999E-2</v>
      </c>
      <c r="I42" s="25">
        <f t="shared" si="1"/>
        <v>2.5734999999999997E-2</v>
      </c>
      <c r="J42" s="34"/>
      <c r="K42" s="25">
        <f t="shared" si="6"/>
        <v>2.4761269999999998E-2</v>
      </c>
      <c r="L42" s="25">
        <f t="shared" si="7"/>
        <v>0.57025204809999996</v>
      </c>
      <c r="M42" s="25">
        <v>5.7110000000000001E-2</v>
      </c>
      <c r="N42" s="25">
        <f t="shared" si="2"/>
        <v>5.7865E-2</v>
      </c>
      <c r="O42" s="25"/>
      <c r="P42" s="25">
        <f t="shared" si="8"/>
        <v>5.6598250000000003E-2</v>
      </c>
      <c r="Q42" s="25">
        <f t="shared" si="9"/>
        <v>1.3034576975000001</v>
      </c>
      <c r="R42" s="25"/>
      <c r="S42" s="25"/>
      <c r="T42" s="25">
        <v>6.2E-4</v>
      </c>
      <c r="U42" s="25">
        <f t="shared" si="3"/>
        <v>-7.5500000000000003E-4</v>
      </c>
    </row>
    <row r="43" spans="1:21" s="15" customFormat="1">
      <c r="A43" s="19">
        <v>291</v>
      </c>
      <c r="B43" s="25">
        <v>-2.0799999999999998E-3</v>
      </c>
      <c r="C43" s="34">
        <v>7.2840000000000002E-2</v>
      </c>
      <c r="D43" s="25">
        <f t="shared" si="0"/>
        <v>7.3474999999999999E-2</v>
      </c>
      <c r="E43" s="34"/>
      <c r="F43" s="25">
        <f t="shared" si="4"/>
        <v>6.9072469999999997E-2</v>
      </c>
      <c r="G43" s="25">
        <f t="shared" si="5"/>
        <v>1.5907389840999999</v>
      </c>
      <c r="H43" s="34">
        <v>2.4320000000000001E-2</v>
      </c>
      <c r="I43" s="25">
        <f t="shared" si="1"/>
        <v>2.4955000000000001E-2</v>
      </c>
      <c r="J43" s="34"/>
      <c r="K43" s="25">
        <f t="shared" si="6"/>
        <v>2.3981270000000002E-2</v>
      </c>
      <c r="L43" s="25">
        <f t="shared" si="7"/>
        <v>0.55228864810000011</v>
      </c>
      <c r="M43" s="25">
        <v>5.5690000000000003E-2</v>
      </c>
      <c r="N43" s="25">
        <f t="shared" si="2"/>
        <v>5.6325E-2</v>
      </c>
      <c r="O43" s="25"/>
      <c r="P43" s="25">
        <f t="shared" si="8"/>
        <v>5.5058250000000003E-2</v>
      </c>
      <c r="Q43" s="25">
        <f t="shared" si="9"/>
        <v>1.2679914975000002</v>
      </c>
      <c r="R43" s="25"/>
      <c r="S43" s="25"/>
      <c r="T43" s="25">
        <v>8.0999999999999996E-4</v>
      </c>
      <c r="U43" s="25">
        <f t="shared" si="3"/>
        <v>-6.3499999999999993E-4</v>
      </c>
    </row>
    <row r="44" spans="1:21" s="15" customFormat="1">
      <c r="A44" s="19">
        <v>292</v>
      </c>
      <c r="B44" s="25">
        <v>-2.0799999999999998E-3</v>
      </c>
      <c r="C44" s="34">
        <v>7.1340000000000001E-2</v>
      </c>
      <c r="D44" s="25">
        <f t="shared" si="0"/>
        <v>7.1965000000000001E-2</v>
      </c>
      <c r="E44" s="34"/>
      <c r="F44" s="25">
        <f t="shared" si="4"/>
        <v>6.7562469999999999E-2</v>
      </c>
      <c r="G44" s="25">
        <f t="shared" si="5"/>
        <v>1.5559636841</v>
      </c>
      <c r="H44" s="34">
        <v>2.3709999999999998E-2</v>
      </c>
      <c r="I44" s="25">
        <f t="shared" si="1"/>
        <v>2.4334999999999999E-2</v>
      </c>
      <c r="J44" s="34"/>
      <c r="K44" s="25">
        <f t="shared" si="6"/>
        <v>2.336127E-2</v>
      </c>
      <c r="L44" s="25">
        <f t="shared" si="7"/>
        <v>0.53801004809999997</v>
      </c>
      <c r="M44" s="25">
        <v>5.4449999999999998E-2</v>
      </c>
      <c r="N44" s="25">
        <f t="shared" si="2"/>
        <v>5.5074999999999999E-2</v>
      </c>
      <c r="O44" s="25"/>
      <c r="P44" s="25">
        <f t="shared" si="8"/>
        <v>5.3808250000000002E-2</v>
      </c>
      <c r="Q44" s="25">
        <f t="shared" si="9"/>
        <v>1.2392039975000002</v>
      </c>
      <c r="R44" s="25"/>
      <c r="S44" s="25"/>
      <c r="T44" s="25">
        <v>8.3000000000000001E-4</v>
      </c>
      <c r="U44" s="25">
        <f t="shared" si="3"/>
        <v>-6.249999999999999E-4</v>
      </c>
    </row>
    <row r="45" spans="1:21" s="15" customFormat="1">
      <c r="A45" s="19">
        <v>293</v>
      </c>
      <c r="B45" s="25">
        <v>-2.1199999999999999E-3</v>
      </c>
      <c r="C45" s="34">
        <v>6.9639000000000006E-2</v>
      </c>
      <c r="D45" s="25">
        <f t="shared" si="0"/>
        <v>7.0299E-2</v>
      </c>
      <c r="E45" s="34"/>
      <c r="F45" s="25">
        <f t="shared" si="4"/>
        <v>6.5896469999999999E-2</v>
      </c>
      <c r="G45" s="25">
        <f t="shared" si="5"/>
        <v>1.5175957041000001</v>
      </c>
      <c r="H45" s="34">
        <v>2.2849999999999999E-2</v>
      </c>
      <c r="I45" s="25">
        <f t="shared" si="1"/>
        <v>2.351E-2</v>
      </c>
      <c r="J45" s="34"/>
      <c r="K45" s="25">
        <f t="shared" si="6"/>
        <v>2.2536270000000001E-2</v>
      </c>
      <c r="L45" s="25">
        <f t="shared" si="7"/>
        <v>0.51901029809999999</v>
      </c>
      <c r="M45" s="25">
        <v>5.3120000000000001E-2</v>
      </c>
      <c r="N45" s="25">
        <f t="shared" si="2"/>
        <v>5.3780000000000001E-2</v>
      </c>
      <c r="O45" s="25"/>
      <c r="P45" s="25">
        <f t="shared" si="8"/>
        <v>5.2513250000000004E-2</v>
      </c>
      <c r="Q45" s="25">
        <f t="shared" si="9"/>
        <v>1.2093801475000001</v>
      </c>
      <c r="R45" s="25"/>
      <c r="S45" s="25"/>
      <c r="T45" s="25">
        <v>8.0000000000000004E-4</v>
      </c>
      <c r="U45" s="25">
        <f t="shared" si="3"/>
        <v>-6.6E-4</v>
      </c>
    </row>
    <row r="46" spans="1:21" s="15" customFormat="1">
      <c r="A46" s="19">
        <v>294</v>
      </c>
      <c r="B46" s="25">
        <v>-2.0799999999999998E-3</v>
      </c>
      <c r="C46" s="34">
        <v>6.8110000000000004E-2</v>
      </c>
      <c r="D46" s="25">
        <f t="shared" si="0"/>
        <v>6.8710000000000007E-2</v>
      </c>
      <c r="E46" s="34"/>
      <c r="F46" s="25">
        <f t="shared" si="4"/>
        <v>6.4307470000000005E-2</v>
      </c>
      <c r="G46" s="25">
        <f t="shared" si="5"/>
        <v>1.4810010341000002</v>
      </c>
      <c r="H46" s="34">
        <v>2.232E-2</v>
      </c>
      <c r="I46" s="25">
        <f t="shared" si="1"/>
        <v>2.2919999999999999E-2</v>
      </c>
      <c r="J46" s="34"/>
      <c r="K46" s="25">
        <f t="shared" si="6"/>
        <v>2.194627E-2</v>
      </c>
      <c r="L46" s="25">
        <f t="shared" si="7"/>
        <v>0.50542259810000001</v>
      </c>
      <c r="M46" s="25">
        <v>5.1839999999999997E-2</v>
      </c>
      <c r="N46" s="25">
        <f t="shared" si="2"/>
        <v>5.2440000000000001E-2</v>
      </c>
      <c r="O46" s="25"/>
      <c r="P46" s="25">
        <f t="shared" si="8"/>
        <v>5.1173250000000003E-2</v>
      </c>
      <c r="Q46" s="25">
        <f t="shared" si="9"/>
        <v>1.1785199475000001</v>
      </c>
      <c r="R46" s="25"/>
      <c r="S46" s="25"/>
      <c r="T46" s="25">
        <v>8.8000000000000003E-4</v>
      </c>
      <c r="U46" s="25">
        <f t="shared" si="3"/>
        <v>-5.9999999999999984E-4</v>
      </c>
    </row>
    <row r="47" spans="1:21" s="15" customFormat="1">
      <c r="A47" s="19">
        <v>295</v>
      </c>
      <c r="B47" s="25">
        <v>-2.2399999999999998E-3</v>
      </c>
      <c r="C47" s="34">
        <v>6.658E-2</v>
      </c>
      <c r="D47" s="25">
        <f t="shared" si="0"/>
        <v>6.7265000000000005E-2</v>
      </c>
      <c r="E47" s="34"/>
      <c r="F47" s="25">
        <f t="shared" si="4"/>
        <v>6.2862470000000004E-2</v>
      </c>
      <c r="G47" s="25">
        <f t="shared" si="5"/>
        <v>1.4477226841000002</v>
      </c>
      <c r="H47" s="34">
        <v>2.162E-2</v>
      </c>
      <c r="I47" s="25">
        <f t="shared" si="1"/>
        <v>2.2304999999999998E-2</v>
      </c>
      <c r="J47" s="34"/>
      <c r="K47" s="25">
        <f t="shared" si="6"/>
        <v>2.1331269999999999E-2</v>
      </c>
      <c r="L47" s="25">
        <f t="shared" si="7"/>
        <v>0.49125914809999999</v>
      </c>
      <c r="M47" s="25">
        <v>5.0709999999999998E-2</v>
      </c>
      <c r="N47" s="25">
        <f t="shared" si="2"/>
        <v>5.1394999999999996E-2</v>
      </c>
      <c r="O47" s="25"/>
      <c r="P47" s="25">
        <f t="shared" si="8"/>
        <v>5.0128249999999999E-2</v>
      </c>
      <c r="Q47" s="25">
        <f t="shared" si="9"/>
        <v>1.1544535975000001</v>
      </c>
      <c r="R47" s="25"/>
      <c r="S47" s="25"/>
      <c r="T47" s="25">
        <v>8.7000000000000001E-4</v>
      </c>
      <c r="U47" s="25">
        <f t="shared" si="3"/>
        <v>-6.8499999999999985E-4</v>
      </c>
    </row>
    <row r="48" spans="1:21" s="15" customFormat="1">
      <c r="A48" s="18">
        <v>296</v>
      </c>
      <c r="B48" s="25">
        <v>-2.1900000000000001E-3</v>
      </c>
      <c r="C48" s="25">
        <v>6.5180000000000002E-2</v>
      </c>
      <c r="D48" s="25">
        <f t="shared" si="0"/>
        <v>6.5860000000000002E-2</v>
      </c>
      <c r="E48" s="25"/>
      <c r="F48" s="25">
        <f t="shared" si="4"/>
        <v>6.145747E-2</v>
      </c>
      <c r="G48" s="25">
        <f t="shared" si="5"/>
        <v>1.4153655341</v>
      </c>
      <c r="H48" s="25">
        <v>2.1000000000000001E-2</v>
      </c>
      <c r="I48" s="25">
        <f t="shared" si="1"/>
        <v>2.1680000000000001E-2</v>
      </c>
      <c r="J48" s="25"/>
      <c r="K48" s="25">
        <f t="shared" si="6"/>
        <v>2.0706270000000002E-2</v>
      </c>
      <c r="L48" s="25">
        <f t="shared" si="7"/>
        <v>0.47686539810000006</v>
      </c>
      <c r="M48" s="25">
        <v>4.9450000000000001E-2</v>
      </c>
      <c r="N48" s="25">
        <f t="shared" si="2"/>
        <v>5.0130000000000001E-2</v>
      </c>
      <c r="O48" s="25"/>
      <c r="P48" s="25">
        <f t="shared" si="8"/>
        <v>4.8863250000000004E-2</v>
      </c>
      <c r="Q48" s="25">
        <f t="shared" si="9"/>
        <v>1.1253206475000002</v>
      </c>
      <c r="R48" s="25"/>
      <c r="S48" s="25"/>
      <c r="T48" s="25">
        <v>8.3000000000000001E-4</v>
      </c>
      <c r="U48" s="25">
        <f t="shared" si="3"/>
        <v>-6.8000000000000005E-4</v>
      </c>
    </row>
    <row r="49" spans="1:21" s="15" customFormat="1">
      <c r="A49" s="18">
        <v>297</v>
      </c>
      <c r="B49" s="25">
        <v>-2.1199999999999999E-3</v>
      </c>
      <c r="C49" s="25">
        <v>6.3740000000000005E-2</v>
      </c>
      <c r="D49" s="25">
        <f t="shared" si="0"/>
        <v>6.4344999999999999E-2</v>
      </c>
      <c r="E49" s="25"/>
      <c r="F49" s="25">
        <f t="shared" si="4"/>
        <v>5.9942469999999998E-2</v>
      </c>
      <c r="G49" s="25">
        <f t="shared" si="5"/>
        <v>1.3804750841</v>
      </c>
      <c r="H49" s="25">
        <v>2.0389999999999998E-2</v>
      </c>
      <c r="I49" s="25">
        <f t="shared" si="1"/>
        <v>2.0995E-2</v>
      </c>
      <c r="J49" s="25"/>
      <c r="K49" s="25">
        <f t="shared" si="6"/>
        <v>2.0021270000000001E-2</v>
      </c>
      <c r="L49" s="25">
        <f t="shared" si="7"/>
        <v>0.46108984810000003</v>
      </c>
      <c r="M49" s="25">
        <v>4.8419999999999998E-2</v>
      </c>
      <c r="N49" s="25">
        <f t="shared" si="2"/>
        <v>4.9024999999999999E-2</v>
      </c>
      <c r="O49" s="25"/>
      <c r="P49" s="25">
        <f t="shared" si="8"/>
        <v>4.7758250000000002E-2</v>
      </c>
      <c r="Q49" s="25">
        <f t="shared" si="9"/>
        <v>1.0998724975</v>
      </c>
      <c r="R49" s="25"/>
      <c r="S49" s="25"/>
      <c r="T49" s="25">
        <v>9.1E-4</v>
      </c>
      <c r="U49" s="25">
        <f t="shared" si="3"/>
        <v>-6.0499999999999996E-4</v>
      </c>
    </row>
    <row r="50" spans="1:21" s="15" customFormat="1">
      <c r="A50" s="18">
        <v>298</v>
      </c>
      <c r="B50" s="25">
        <v>-2.1299999999999999E-3</v>
      </c>
      <c r="C50" s="25">
        <v>6.232E-2</v>
      </c>
      <c r="D50" s="25">
        <f t="shared" si="0"/>
        <v>6.293E-2</v>
      </c>
      <c r="E50" s="25"/>
      <c r="F50" s="25">
        <f t="shared" si="4"/>
        <v>5.8527469999999998E-2</v>
      </c>
      <c r="G50" s="25">
        <f t="shared" si="5"/>
        <v>1.3478876341000001</v>
      </c>
      <c r="H50" s="25">
        <v>1.993E-2</v>
      </c>
      <c r="I50" s="25">
        <f t="shared" si="1"/>
        <v>2.0539999999999999E-2</v>
      </c>
      <c r="J50" s="25"/>
      <c r="K50" s="25">
        <f t="shared" si="6"/>
        <v>1.956627E-2</v>
      </c>
      <c r="L50" s="25">
        <f t="shared" si="7"/>
        <v>0.45061119810000005</v>
      </c>
      <c r="M50" s="25">
        <v>4.743E-2</v>
      </c>
      <c r="N50" s="25">
        <f t="shared" si="2"/>
        <v>4.8039999999999999E-2</v>
      </c>
      <c r="O50" s="25"/>
      <c r="P50" s="25">
        <f t="shared" si="8"/>
        <v>4.6773250000000002E-2</v>
      </c>
      <c r="Q50" s="25">
        <f t="shared" si="9"/>
        <v>1.0771879475000001</v>
      </c>
      <c r="R50" s="25"/>
      <c r="S50" s="25"/>
      <c r="T50" s="25">
        <v>9.1E-4</v>
      </c>
      <c r="U50" s="25">
        <f t="shared" si="3"/>
        <v>-6.0999999999999997E-4</v>
      </c>
    </row>
    <row r="51" spans="1:21" s="15" customFormat="1">
      <c r="A51" s="18">
        <v>299</v>
      </c>
      <c r="B51" s="25">
        <v>-2.15E-3</v>
      </c>
      <c r="C51" s="25">
        <v>6.1240000000000003E-2</v>
      </c>
      <c r="D51" s="25">
        <f t="shared" si="0"/>
        <v>6.1850000000000002E-2</v>
      </c>
      <c r="E51" s="25"/>
      <c r="F51" s="25">
        <f t="shared" si="4"/>
        <v>5.744747E-2</v>
      </c>
      <c r="G51" s="25">
        <f t="shared" si="5"/>
        <v>1.3230152341000001</v>
      </c>
      <c r="H51" s="25">
        <v>1.9519999999999999E-2</v>
      </c>
      <c r="I51" s="25">
        <f t="shared" si="1"/>
        <v>2.0129999999999999E-2</v>
      </c>
      <c r="J51" s="25"/>
      <c r="K51" s="25">
        <f t="shared" si="6"/>
        <v>1.915627E-2</v>
      </c>
      <c r="L51" s="25">
        <f t="shared" si="7"/>
        <v>0.44116889809999998</v>
      </c>
      <c r="M51" s="25">
        <v>4.648E-2</v>
      </c>
      <c r="N51" s="25">
        <f t="shared" si="2"/>
        <v>4.709E-2</v>
      </c>
      <c r="O51" s="25"/>
      <c r="P51" s="25">
        <f t="shared" si="8"/>
        <v>4.5823250000000003E-2</v>
      </c>
      <c r="Q51" s="25">
        <f t="shared" si="9"/>
        <v>1.0553094475000002</v>
      </c>
      <c r="R51" s="25"/>
      <c r="S51" s="25"/>
      <c r="T51" s="25">
        <v>9.3000000000000005E-4</v>
      </c>
      <c r="U51" s="25">
        <f t="shared" si="3"/>
        <v>-6.0999999999999997E-4</v>
      </c>
    </row>
    <row r="52" spans="1:21" s="15" customFormat="1">
      <c r="A52" s="18">
        <v>300</v>
      </c>
      <c r="B52" s="25">
        <v>-2.2599999999999999E-3</v>
      </c>
      <c r="C52" s="25">
        <v>5.9839999999999997E-2</v>
      </c>
      <c r="D52" s="25">
        <f t="shared" si="0"/>
        <v>6.0469999999999996E-2</v>
      </c>
      <c r="E52" s="25"/>
      <c r="F52" s="25">
        <f t="shared" si="4"/>
        <v>5.6067469999999994E-2</v>
      </c>
      <c r="G52" s="25">
        <f t="shared" si="5"/>
        <v>1.2912338341</v>
      </c>
      <c r="H52" s="25">
        <v>1.89E-2</v>
      </c>
      <c r="I52" s="25">
        <f t="shared" si="1"/>
        <v>1.9529999999999999E-2</v>
      </c>
      <c r="J52" s="25"/>
      <c r="K52" s="25">
        <f t="shared" si="6"/>
        <v>1.855627E-2</v>
      </c>
      <c r="L52" s="25">
        <f t="shared" si="7"/>
        <v>0.42735089809999999</v>
      </c>
      <c r="M52" s="25">
        <v>4.5440000000000001E-2</v>
      </c>
      <c r="N52" s="25">
        <f t="shared" si="2"/>
        <v>4.607E-2</v>
      </c>
      <c r="O52" s="25"/>
      <c r="P52" s="25">
        <f t="shared" si="8"/>
        <v>4.4803250000000003E-2</v>
      </c>
      <c r="Q52" s="25">
        <f t="shared" si="9"/>
        <v>1.0318188475000001</v>
      </c>
      <c r="R52" s="25"/>
      <c r="S52" s="25"/>
      <c r="T52" s="25">
        <v>1E-3</v>
      </c>
      <c r="U52" s="25">
        <f t="shared" si="3"/>
        <v>-6.2999999999999992E-4</v>
      </c>
    </row>
    <row r="53" spans="1:21" s="15" customFormat="1">
      <c r="A53" s="18">
        <v>301</v>
      </c>
      <c r="B53" s="25">
        <v>-2.1299999999999999E-3</v>
      </c>
      <c r="C53" s="25">
        <v>5.8770000000000003E-2</v>
      </c>
      <c r="D53" s="25">
        <f t="shared" si="0"/>
        <v>5.9305000000000004E-2</v>
      </c>
      <c r="E53" s="25"/>
      <c r="F53" s="25">
        <f t="shared" si="4"/>
        <v>5.4902470000000002E-2</v>
      </c>
      <c r="G53" s="25">
        <f t="shared" si="5"/>
        <v>1.2644038841</v>
      </c>
      <c r="H53" s="25">
        <v>1.847E-2</v>
      </c>
      <c r="I53" s="25">
        <f t="shared" si="1"/>
        <v>1.9005000000000001E-2</v>
      </c>
      <c r="J53" s="25"/>
      <c r="K53" s="25">
        <f t="shared" si="6"/>
        <v>1.8031270000000002E-2</v>
      </c>
      <c r="L53" s="25">
        <f t="shared" si="7"/>
        <v>0.41526014810000006</v>
      </c>
      <c r="M53" s="25">
        <v>4.453E-2</v>
      </c>
      <c r="N53" s="25">
        <f t="shared" si="2"/>
        <v>4.5065000000000001E-2</v>
      </c>
      <c r="O53" s="25"/>
      <c r="P53" s="25">
        <f t="shared" si="8"/>
        <v>4.3798250000000004E-2</v>
      </c>
      <c r="Q53" s="25">
        <f t="shared" si="9"/>
        <v>1.0086736975000001</v>
      </c>
      <c r="R53" s="25"/>
      <c r="S53" s="25"/>
      <c r="T53" s="25">
        <v>1.06E-3</v>
      </c>
      <c r="U53" s="25">
        <f t="shared" si="3"/>
        <v>-5.3499999999999999E-4</v>
      </c>
    </row>
    <row r="54" spans="1:21" s="15" customFormat="1">
      <c r="A54" s="18">
        <v>302</v>
      </c>
      <c r="B54" s="25">
        <v>-2.1199999999999999E-3</v>
      </c>
      <c r="C54" s="25">
        <v>5.7540000000000001E-2</v>
      </c>
      <c r="D54" s="25">
        <f t="shared" si="0"/>
        <v>5.8075000000000002E-2</v>
      </c>
      <c r="E54" s="25"/>
      <c r="F54" s="25">
        <f t="shared" si="4"/>
        <v>5.367247E-2</v>
      </c>
      <c r="G54" s="25">
        <f t="shared" si="5"/>
        <v>1.2360769841000001</v>
      </c>
      <c r="H54" s="25">
        <v>1.7999999999999999E-2</v>
      </c>
      <c r="I54" s="25">
        <f t="shared" si="1"/>
        <v>1.8534999999999999E-2</v>
      </c>
      <c r="J54" s="25"/>
      <c r="K54" s="25">
        <f t="shared" si="6"/>
        <v>1.756127E-2</v>
      </c>
      <c r="L54" s="25">
        <f t="shared" si="7"/>
        <v>0.4044360481</v>
      </c>
      <c r="M54" s="25">
        <v>4.3659999999999997E-2</v>
      </c>
      <c r="N54" s="25">
        <f t="shared" si="2"/>
        <v>4.4194999999999998E-2</v>
      </c>
      <c r="O54" s="25"/>
      <c r="P54" s="25">
        <f t="shared" si="8"/>
        <v>4.2928250000000001E-2</v>
      </c>
      <c r="Q54" s="25">
        <f t="shared" si="9"/>
        <v>0.98863759750000002</v>
      </c>
      <c r="R54" s="25"/>
      <c r="S54" s="25"/>
      <c r="T54" s="25">
        <v>1.0499999999999999E-3</v>
      </c>
      <c r="U54" s="25">
        <f t="shared" si="3"/>
        <v>-5.3499999999999999E-4</v>
      </c>
    </row>
    <row r="55" spans="1:21" s="15" customFormat="1">
      <c r="A55" s="18">
        <v>303</v>
      </c>
      <c r="B55" s="25">
        <v>-2.1700000000000001E-3</v>
      </c>
      <c r="C55" s="25">
        <v>5.6480000000000002E-2</v>
      </c>
      <c r="D55" s="25">
        <f t="shared" si="0"/>
        <v>5.7024999999999999E-2</v>
      </c>
      <c r="E55" s="25"/>
      <c r="F55" s="25">
        <f t="shared" si="4"/>
        <v>5.2622469999999998E-2</v>
      </c>
      <c r="G55" s="25">
        <f t="shared" si="5"/>
        <v>1.2118954841</v>
      </c>
      <c r="H55" s="25">
        <v>1.754E-2</v>
      </c>
      <c r="I55" s="25">
        <f t="shared" si="1"/>
        <v>1.8085E-2</v>
      </c>
      <c r="J55" s="25"/>
      <c r="K55" s="25">
        <f t="shared" si="6"/>
        <v>1.7111270000000001E-2</v>
      </c>
      <c r="L55" s="25">
        <f t="shared" si="7"/>
        <v>0.39407254810000003</v>
      </c>
      <c r="M55" s="25">
        <v>4.2779999999999999E-2</v>
      </c>
      <c r="N55" s="25">
        <f t="shared" si="2"/>
        <v>4.3324999999999995E-2</v>
      </c>
      <c r="O55" s="25"/>
      <c r="P55" s="25">
        <f t="shared" si="8"/>
        <v>4.2058249999999998E-2</v>
      </c>
      <c r="Q55" s="25">
        <f t="shared" si="9"/>
        <v>0.96860149750000002</v>
      </c>
      <c r="R55" s="25"/>
      <c r="S55" s="25"/>
      <c r="T55" s="25">
        <v>1.08E-3</v>
      </c>
      <c r="U55" s="25">
        <f t="shared" si="3"/>
        <v>-5.4500000000000002E-4</v>
      </c>
    </row>
    <row r="56" spans="1:21" s="15" customFormat="1">
      <c r="A56" s="18">
        <v>304</v>
      </c>
      <c r="B56" s="25">
        <v>-2.32E-3</v>
      </c>
      <c r="C56" s="25">
        <v>5.527E-2</v>
      </c>
      <c r="D56" s="25">
        <f t="shared" si="0"/>
        <v>5.5879999999999999E-2</v>
      </c>
      <c r="E56" s="25"/>
      <c r="F56" s="25">
        <f t="shared" si="4"/>
        <v>5.1477469999999997E-2</v>
      </c>
      <c r="G56" s="25">
        <f t="shared" si="5"/>
        <v>1.1855261341000001</v>
      </c>
      <c r="H56" s="25">
        <v>1.7049999999999999E-2</v>
      </c>
      <c r="I56" s="25">
        <f t="shared" si="1"/>
        <v>1.7659999999999999E-2</v>
      </c>
      <c r="J56" s="25"/>
      <c r="K56" s="25">
        <f t="shared" si="6"/>
        <v>1.668627E-2</v>
      </c>
      <c r="L56" s="25">
        <f t="shared" si="7"/>
        <v>0.38428479809999999</v>
      </c>
      <c r="M56" s="25">
        <v>4.1919999999999999E-2</v>
      </c>
      <c r="N56" s="25">
        <f t="shared" si="2"/>
        <v>4.2529999999999998E-2</v>
      </c>
      <c r="O56" s="25"/>
      <c r="P56" s="25">
        <f t="shared" si="8"/>
        <v>4.1263250000000001E-2</v>
      </c>
      <c r="Q56" s="25">
        <f t="shared" si="9"/>
        <v>0.95029264750000009</v>
      </c>
      <c r="R56" s="25"/>
      <c r="S56" s="25"/>
      <c r="T56" s="25">
        <v>1.1000000000000001E-3</v>
      </c>
      <c r="U56" s="25">
        <f t="shared" si="3"/>
        <v>-6.0999999999999997E-4</v>
      </c>
    </row>
    <row r="57" spans="1:21" s="15" customFormat="1">
      <c r="A57" s="18">
        <v>305</v>
      </c>
      <c r="B57" s="25">
        <v>-2.2899999999999999E-3</v>
      </c>
      <c r="C57" s="25">
        <v>5.4390000000000001E-2</v>
      </c>
      <c r="D57" s="25">
        <f t="shared" si="0"/>
        <v>5.4984999999999999E-2</v>
      </c>
      <c r="E57" s="25"/>
      <c r="F57" s="25">
        <f t="shared" si="4"/>
        <v>5.0582469999999997E-2</v>
      </c>
      <c r="G57" s="25">
        <f t="shared" si="5"/>
        <v>1.1649142841</v>
      </c>
      <c r="H57" s="25">
        <v>1.6809999999999999E-2</v>
      </c>
      <c r="I57" s="25">
        <f t="shared" si="1"/>
        <v>1.7404999999999997E-2</v>
      </c>
      <c r="J57" s="25"/>
      <c r="K57" s="25">
        <f t="shared" si="6"/>
        <v>1.6431269999999998E-2</v>
      </c>
      <c r="L57" s="25">
        <f t="shared" si="7"/>
        <v>0.37841214809999996</v>
      </c>
      <c r="M57" s="25">
        <v>4.1279999999999997E-2</v>
      </c>
      <c r="N57" s="25">
        <f t="shared" si="2"/>
        <v>4.1874999999999996E-2</v>
      </c>
      <c r="O57" s="25"/>
      <c r="P57" s="25">
        <f t="shared" si="8"/>
        <v>4.0608249999999999E-2</v>
      </c>
      <c r="Q57" s="25">
        <f t="shared" si="9"/>
        <v>0.93520799750000005</v>
      </c>
      <c r="R57" s="25"/>
      <c r="S57" s="25"/>
      <c r="T57" s="25">
        <v>1.1000000000000001E-3</v>
      </c>
      <c r="U57" s="25">
        <f t="shared" si="3"/>
        <v>-5.9499999999999993E-4</v>
      </c>
    </row>
    <row r="58" spans="1:21" s="15" customFormat="1">
      <c r="A58" s="18">
        <v>306</v>
      </c>
      <c r="B58" s="25">
        <v>-2.0899999999999998E-3</v>
      </c>
      <c r="C58" s="25">
        <v>5.3370000000000001E-2</v>
      </c>
      <c r="D58" s="25">
        <f t="shared" si="0"/>
        <v>5.3815000000000002E-2</v>
      </c>
      <c r="E58" s="25"/>
      <c r="F58" s="25">
        <f t="shared" si="4"/>
        <v>4.941247E-2</v>
      </c>
      <c r="G58" s="25">
        <f t="shared" si="5"/>
        <v>1.1379691841000001</v>
      </c>
      <c r="H58" s="25">
        <v>1.6469999999999999E-2</v>
      </c>
      <c r="I58" s="25">
        <f t="shared" si="1"/>
        <v>1.6914999999999999E-2</v>
      </c>
      <c r="J58" s="25"/>
      <c r="K58" s="25">
        <f t="shared" si="6"/>
        <v>1.594127E-2</v>
      </c>
      <c r="L58" s="25">
        <f t="shared" si="7"/>
        <v>0.36712744810000003</v>
      </c>
      <c r="M58" s="25">
        <v>4.0419999999999998E-2</v>
      </c>
      <c r="N58" s="25">
        <f t="shared" si="2"/>
        <v>4.0864999999999999E-2</v>
      </c>
      <c r="O58" s="25"/>
      <c r="P58" s="25">
        <f t="shared" si="8"/>
        <v>3.9598250000000002E-2</v>
      </c>
      <c r="Q58" s="25">
        <f t="shared" si="9"/>
        <v>0.91194769750000004</v>
      </c>
      <c r="R58" s="25"/>
      <c r="S58" s="25"/>
      <c r="T58" s="25">
        <v>1.1999999999999999E-3</v>
      </c>
      <c r="U58" s="25">
        <f t="shared" si="3"/>
        <v>-4.4499999999999997E-4</v>
      </c>
    </row>
    <row r="59" spans="1:21" s="15" customFormat="1">
      <c r="A59" s="18">
        <v>307</v>
      </c>
      <c r="B59" s="25">
        <v>-2.1700000000000001E-3</v>
      </c>
      <c r="C59" s="25">
        <v>5.2400000000000002E-2</v>
      </c>
      <c r="D59" s="25">
        <f t="shared" si="0"/>
        <v>5.2915000000000004E-2</v>
      </c>
      <c r="E59" s="25"/>
      <c r="F59" s="25">
        <f t="shared" si="4"/>
        <v>4.8512470000000002E-2</v>
      </c>
      <c r="G59" s="25">
        <f t="shared" si="5"/>
        <v>1.1172421841000002</v>
      </c>
      <c r="H59" s="25">
        <v>1.6039999999999999E-2</v>
      </c>
      <c r="I59" s="25">
        <f t="shared" si="1"/>
        <v>1.6555E-2</v>
      </c>
      <c r="J59" s="25"/>
      <c r="K59" s="25">
        <f t="shared" si="6"/>
        <v>1.5581269999999999E-2</v>
      </c>
      <c r="L59" s="25">
        <f t="shared" si="7"/>
        <v>0.35883664809999999</v>
      </c>
      <c r="M59" s="25">
        <v>3.9690000000000003E-2</v>
      </c>
      <c r="N59" s="25">
        <f t="shared" si="2"/>
        <v>4.0205000000000005E-2</v>
      </c>
      <c r="O59" s="25"/>
      <c r="P59" s="25">
        <f t="shared" si="8"/>
        <v>3.8938250000000008E-2</v>
      </c>
      <c r="Q59" s="25">
        <f t="shared" si="9"/>
        <v>0.89674789750000017</v>
      </c>
      <c r="R59" s="25"/>
      <c r="S59" s="25"/>
      <c r="T59" s="25">
        <v>1.14E-3</v>
      </c>
      <c r="U59" s="25">
        <f t="shared" si="3"/>
        <v>-5.1500000000000005E-4</v>
      </c>
    </row>
    <row r="60" spans="1:21" s="15" customFormat="1">
      <c r="A60" s="18">
        <v>308</v>
      </c>
      <c r="B60" s="25">
        <v>-2.2899999999999999E-3</v>
      </c>
      <c r="C60" s="25">
        <v>5.1490000000000001E-2</v>
      </c>
      <c r="D60" s="25">
        <f t="shared" si="0"/>
        <v>5.2065E-2</v>
      </c>
      <c r="E60" s="25"/>
      <c r="F60" s="25">
        <f t="shared" si="4"/>
        <v>4.7662469999999998E-2</v>
      </c>
      <c r="G60" s="25">
        <f t="shared" si="5"/>
        <v>1.0976666841</v>
      </c>
      <c r="H60" s="25">
        <v>1.5779999999999999E-2</v>
      </c>
      <c r="I60" s="25">
        <f t="shared" si="1"/>
        <v>1.6354999999999998E-2</v>
      </c>
      <c r="J60" s="25"/>
      <c r="K60" s="25">
        <f t="shared" si="6"/>
        <v>1.5381269999999997E-2</v>
      </c>
      <c r="L60" s="25">
        <f t="shared" si="7"/>
        <v>0.35423064809999993</v>
      </c>
      <c r="M60" s="25">
        <v>3.8980000000000001E-2</v>
      </c>
      <c r="N60" s="25">
        <f t="shared" si="2"/>
        <v>3.9555E-2</v>
      </c>
      <c r="O60" s="25"/>
      <c r="P60" s="25">
        <f t="shared" si="8"/>
        <v>3.8288250000000003E-2</v>
      </c>
      <c r="Q60" s="25">
        <f t="shared" si="9"/>
        <v>0.88177839750000009</v>
      </c>
      <c r="R60" s="25"/>
      <c r="S60" s="25"/>
      <c r="T60" s="25">
        <v>1.14E-3</v>
      </c>
      <c r="U60" s="25">
        <f t="shared" si="3"/>
        <v>-5.7499999999999999E-4</v>
      </c>
    </row>
    <row r="61" spans="1:21" s="15" customFormat="1">
      <c r="A61" s="18">
        <v>309</v>
      </c>
      <c r="B61" s="25">
        <v>-2.2300000000000002E-3</v>
      </c>
      <c r="C61" s="25">
        <v>5.0529999999999999E-2</v>
      </c>
      <c r="D61" s="25">
        <f t="shared" si="0"/>
        <v>5.1040000000000002E-2</v>
      </c>
      <c r="E61" s="25"/>
      <c r="F61" s="25">
        <f t="shared" si="4"/>
        <v>4.663747E-2</v>
      </c>
      <c r="G61" s="25">
        <f t="shared" si="5"/>
        <v>1.0740609341</v>
      </c>
      <c r="H61" s="25">
        <v>1.533E-2</v>
      </c>
      <c r="I61" s="25">
        <f t="shared" si="1"/>
        <v>1.584E-2</v>
      </c>
      <c r="J61" s="25"/>
      <c r="K61" s="25">
        <f t="shared" si="6"/>
        <v>1.4866269999999999E-2</v>
      </c>
      <c r="L61" s="25">
        <f t="shared" si="7"/>
        <v>0.34237019810000002</v>
      </c>
      <c r="M61" s="25">
        <v>3.823E-2</v>
      </c>
      <c r="N61" s="25">
        <f t="shared" si="2"/>
        <v>3.8740000000000004E-2</v>
      </c>
      <c r="O61" s="25"/>
      <c r="P61" s="25">
        <f t="shared" si="8"/>
        <v>3.7473250000000007E-2</v>
      </c>
      <c r="Q61" s="25">
        <f t="shared" si="9"/>
        <v>0.86300894750000023</v>
      </c>
      <c r="R61" s="25"/>
      <c r="S61" s="25"/>
      <c r="T61" s="25">
        <v>1.2099999999999999E-3</v>
      </c>
      <c r="U61" s="25">
        <f t="shared" si="3"/>
        <v>-5.1000000000000015E-4</v>
      </c>
    </row>
    <row r="62" spans="1:21" s="15" customFormat="1">
      <c r="A62" s="18">
        <v>310</v>
      </c>
      <c r="B62" s="25">
        <v>-2.2799999999999999E-3</v>
      </c>
      <c r="C62" s="25">
        <v>4.9660000000000003E-2</v>
      </c>
      <c r="D62" s="25">
        <f t="shared" si="0"/>
        <v>5.0180000000000002E-2</v>
      </c>
      <c r="E62" s="25"/>
      <c r="F62" s="25">
        <f t="shared" si="4"/>
        <v>4.5777470000000001E-2</v>
      </c>
      <c r="G62" s="25">
        <f t="shared" si="5"/>
        <v>1.0542551341000002</v>
      </c>
      <c r="H62" s="25">
        <v>1.516E-2</v>
      </c>
      <c r="I62" s="25">
        <f t="shared" si="1"/>
        <v>1.5679999999999999E-2</v>
      </c>
      <c r="J62" s="25"/>
      <c r="K62" s="25">
        <f t="shared" si="6"/>
        <v>1.4706269999999999E-2</v>
      </c>
      <c r="L62" s="25">
        <f t="shared" si="7"/>
        <v>0.33868539809999998</v>
      </c>
      <c r="M62" s="25">
        <v>3.7760000000000002E-2</v>
      </c>
      <c r="N62" s="25">
        <f t="shared" si="2"/>
        <v>3.8280000000000002E-2</v>
      </c>
      <c r="O62" s="25"/>
      <c r="P62" s="25">
        <f t="shared" si="8"/>
        <v>3.7013250000000004E-2</v>
      </c>
      <c r="Q62" s="25">
        <f t="shared" si="9"/>
        <v>0.85241514750000014</v>
      </c>
      <c r="R62" s="25"/>
      <c r="S62" s="25"/>
      <c r="T62" s="25">
        <v>1.24E-3</v>
      </c>
      <c r="U62" s="25">
        <f t="shared" si="3"/>
        <v>-5.1999999999999995E-4</v>
      </c>
    </row>
    <row r="63" spans="1:21" s="15" customFormat="1">
      <c r="A63" s="18">
        <v>311</v>
      </c>
      <c r="B63" s="25">
        <v>-2.2799999999999999E-3</v>
      </c>
      <c r="C63" s="25">
        <v>4.8710000000000003E-2</v>
      </c>
      <c r="D63" s="25">
        <f t="shared" si="0"/>
        <v>4.9225000000000005E-2</v>
      </c>
      <c r="E63" s="25"/>
      <c r="F63" s="25">
        <f t="shared" si="4"/>
        <v>4.4822470000000003E-2</v>
      </c>
      <c r="G63" s="25">
        <f t="shared" si="5"/>
        <v>1.0322614841000002</v>
      </c>
      <c r="H63" s="25">
        <v>1.474E-2</v>
      </c>
      <c r="I63" s="25">
        <f t="shared" si="1"/>
        <v>1.5254999999999999E-2</v>
      </c>
      <c r="J63" s="25"/>
      <c r="K63" s="25">
        <f t="shared" si="6"/>
        <v>1.4281269999999999E-2</v>
      </c>
      <c r="L63" s="25">
        <f t="shared" si="7"/>
        <v>0.3288976481</v>
      </c>
      <c r="M63" s="25">
        <v>3.6990000000000002E-2</v>
      </c>
      <c r="N63" s="25">
        <f t="shared" si="2"/>
        <v>3.7505000000000004E-2</v>
      </c>
      <c r="O63" s="25"/>
      <c r="P63" s="25">
        <f t="shared" si="8"/>
        <v>3.6238250000000007E-2</v>
      </c>
      <c r="Q63" s="25">
        <f t="shared" si="9"/>
        <v>0.83456689750000024</v>
      </c>
      <c r="R63" s="25"/>
      <c r="S63" s="25"/>
      <c r="T63" s="25">
        <v>1.25E-3</v>
      </c>
      <c r="U63" s="25">
        <f t="shared" si="3"/>
        <v>-5.1499999999999994E-4</v>
      </c>
    </row>
    <row r="64" spans="1:21" s="15" customFormat="1">
      <c r="A64" s="18">
        <v>312</v>
      </c>
      <c r="B64" s="25">
        <v>-2.2799999999999999E-3</v>
      </c>
      <c r="C64" s="25">
        <v>4.598E-2</v>
      </c>
      <c r="D64" s="25">
        <f t="shared" si="0"/>
        <v>4.6539999999999998E-2</v>
      </c>
      <c r="E64" s="25"/>
      <c r="F64" s="25">
        <f t="shared" si="4"/>
        <v>4.2137469999999996E-2</v>
      </c>
      <c r="G64" s="25">
        <f t="shared" si="5"/>
        <v>0.9704259341</v>
      </c>
      <c r="H64" s="25">
        <v>1.4460000000000001E-2</v>
      </c>
      <c r="I64" s="25">
        <f t="shared" si="1"/>
        <v>1.502E-2</v>
      </c>
      <c r="J64" s="25"/>
      <c r="K64" s="25">
        <f t="shared" si="6"/>
        <v>1.404627E-2</v>
      </c>
      <c r="L64" s="25">
        <f t="shared" si="7"/>
        <v>0.32348559809999999</v>
      </c>
      <c r="M64" s="25">
        <v>3.6380000000000003E-2</v>
      </c>
      <c r="N64" s="25">
        <f t="shared" si="2"/>
        <v>3.6940000000000001E-2</v>
      </c>
      <c r="O64" s="25"/>
      <c r="P64" s="25">
        <f t="shared" si="8"/>
        <v>3.5673250000000004E-2</v>
      </c>
      <c r="Q64" s="25">
        <f t="shared" si="9"/>
        <v>0.82155494750000013</v>
      </c>
      <c r="R64" s="25"/>
      <c r="S64" s="25"/>
      <c r="T64" s="25">
        <v>1.16E-3</v>
      </c>
      <c r="U64" s="25">
        <f t="shared" si="3"/>
        <v>-5.5999999999999995E-4</v>
      </c>
    </row>
    <row r="65" spans="1:21" s="15" customFormat="1">
      <c r="A65" s="18">
        <v>313</v>
      </c>
      <c r="B65" s="25">
        <v>-2.2599999999999999E-3</v>
      </c>
      <c r="C65" s="25">
        <v>4.496E-2</v>
      </c>
      <c r="D65" s="25">
        <f t="shared" si="0"/>
        <v>4.5515E-2</v>
      </c>
      <c r="E65" s="25"/>
      <c r="F65" s="25">
        <f t="shared" si="4"/>
        <v>4.1112469999999998E-2</v>
      </c>
      <c r="G65" s="25">
        <f t="shared" si="5"/>
        <v>0.94682018410000002</v>
      </c>
      <c r="H65" s="25">
        <v>1.4080000000000001E-2</v>
      </c>
      <c r="I65" s="25">
        <f t="shared" si="1"/>
        <v>1.4635E-2</v>
      </c>
      <c r="J65" s="25"/>
      <c r="K65" s="25">
        <f t="shared" si="6"/>
        <v>1.366127E-2</v>
      </c>
      <c r="L65" s="25">
        <f t="shared" si="7"/>
        <v>0.31461904810000002</v>
      </c>
      <c r="M65" s="25">
        <v>3.569E-2</v>
      </c>
      <c r="N65" s="25">
        <f t="shared" si="2"/>
        <v>3.6244999999999999E-2</v>
      </c>
      <c r="O65" s="25"/>
      <c r="P65" s="25">
        <f t="shared" si="8"/>
        <v>3.4978250000000002E-2</v>
      </c>
      <c r="Q65" s="25">
        <f t="shared" si="9"/>
        <v>0.80554909750000014</v>
      </c>
      <c r="R65" s="25"/>
      <c r="S65" s="25"/>
      <c r="T65" s="25">
        <v>1.15E-3</v>
      </c>
      <c r="U65" s="25">
        <f t="shared" si="3"/>
        <v>-5.5499999999999994E-4</v>
      </c>
    </row>
    <row r="66" spans="1:21" s="15" customFormat="1">
      <c r="A66" s="18">
        <v>314</v>
      </c>
      <c r="B66" s="25">
        <v>-2.2899999999999999E-3</v>
      </c>
      <c r="C66" s="25">
        <v>4.2340000000000003E-2</v>
      </c>
      <c r="D66" s="25">
        <f t="shared" ref="D66:D129" si="10">C66-U66</f>
        <v>4.2845000000000001E-2</v>
      </c>
      <c r="E66" s="25"/>
      <c r="F66" s="25">
        <f t="shared" si="4"/>
        <v>3.8442469999999999E-2</v>
      </c>
      <c r="G66" s="25">
        <f t="shared" si="5"/>
        <v>0.88533008410000003</v>
      </c>
      <c r="H66" s="25">
        <v>1.3899999999999999E-2</v>
      </c>
      <c r="I66" s="25">
        <f t="shared" ref="I66:I129" si="11">H66-U66</f>
        <v>1.4404999999999999E-2</v>
      </c>
      <c r="J66" s="25"/>
      <c r="K66" s="25">
        <f t="shared" si="6"/>
        <v>1.3431269999999999E-2</v>
      </c>
      <c r="L66" s="25">
        <f t="shared" si="7"/>
        <v>0.30932214809999997</v>
      </c>
      <c r="M66" s="25">
        <v>3.5119999999999998E-2</v>
      </c>
      <c r="N66" s="25">
        <f t="shared" ref="N66:N129" si="12">M66-U66</f>
        <v>3.5624999999999997E-2</v>
      </c>
      <c r="O66" s="25"/>
      <c r="P66" s="25">
        <f t="shared" si="8"/>
        <v>3.435825E-2</v>
      </c>
      <c r="Q66" s="25">
        <f t="shared" si="9"/>
        <v>0.7912704975</v>
      </c>
      <c r="R66" s="25"/>
      <c r="S66" s="25"/>
      <c r="T66" s="25">
        <v>1.2800000000000001E-3</v>
      </c>
      <c r="U66" s="25">
        <f t="shared" ref="U66:U129" si="13">(B66+T66)/2</f>
        <v>-5.0499999999999992E-4</v>
      </c>
    </row>
    <row r="67" spans="1:21" s="15" customFormat="1">
      <c r="A67" s="18">
        <v>315</v>
      </c>
      <c r="B67" s="25">
        <v>-2.3500000000000001E-3</v>
      </c>
      <c r="C67" s="25">
        <v>4.0579999999999998E-2</v>
      </c>
      <c r="D67" s="25">
        <f t="shared" si="10"/>
        <v>4.1184999999999999E-2</v>
      </c>
      <c r="E67" s="25"/>
      <c r="F67" s="25">
        <f t="shared" ref="F67:F130" si="14">D67-0.00440253</f>
        <v>3.6782469999999998E-2</v>
      </c>
      <c r="G67" s="25">
        <f t="shared" ref="G67:G130" si="15">F67*23.03</f>
        <v>0.84710028409999993</v>
      </c>
      <c r="H67" s="25">
        <v>1.367E-2</v>
      </c>
      <c r="I67" s="25">
        <f t="shared" si="11"/>
        <v>1.4274999999999999E-2</v>
      </c>
      <c r="J67" s="25"/>
      <c r="K67" s="25">
        <f t="shared" ref="K67:K130" si="16">I67-0.00097373</f>
        <v>1.3301269999999999E-2</v>
      </c>
      <c r="L67" s="25">
        <f t="shared" ref="L67:L130" si="17">K67*23.03</f>
        <v>0.30632824809999998</v>
      </c>
      <c r="M67" s="25">
        <v>3.4500000000000003E-2</v>
      </c>
      <c r="N67" s="25">
        <f t="shared" si="12"/>
        <v>3.5105000000000004E-2</v>
      </c>
      <c r="O67" s="25"/>
      <c r="P67" s="25">
        <f t="shared" ref="P67:P130" si="18">N67-0.00126675</f>
        <v>3.3838250000000007E-2</v>
      </c>
      <c r="Q67" s="25">
        <f t="shared" ref="Q67:Q130" si="19">P67*23.03</f>
        <v>0.77929489750000025</v>
      </c>
      <c r="R67" s="25"/>
      <c r="S67" s="25"/>
      <c r="T67" s="25">
        <v>1.14E-3</v>
      </c>
      <c r="U67" s="25">
        <f t="shared" si="13"/>
        <v>-6.0500000000000007E-4</v>
      </c>
    </row>
    <row r="68" spans="1:21" s="15" customFormat="1">
      <c r="A68" s="18">
        <v>316</v>
      </c>
      <c r="B68" s="25">
        <v>-2.3400000000000001E-3</v>
      </c>
      <c r="C68" s="25">
        <v>3.8940000000000002E-2</v>
      </c>
      <c r="D68" s="25">
        <f t="shared" si="10"/>
        <v>3.9555E-2</v>
      </c>
      <c r="E68" s="25"/>
      <c r="F68" s="25">
        <f t="shared" si="14"/>
        <v>3.5152469999999998E-2</v>
      </c>
      <c r="G68" s="25">
        <f t="shared" si="15"/>
        <v>0.8095613841</v>
      </c>
      <c r="H68" s="25">
        <v>1.366E-2</v>
      </c>
      <c r="I68" s="25">
        <f t="shared" si="11"/>
        <v>1.4274999999999999E-2</v>
      </c>
      <c r="J68" s="25"/>
      <c r="K68" s="25">
        <f t="shared" si="16"/>
        <v>1.3301269999999999E-2</v>
      </c>
      <c r="L68" s="25">
        <f t="shared" si="17"/>
        <v>0.30632824809999998</v>
      </c>
      <c r="M68" s="25">
        <v>3.3869999999999997E-2</v>
      </c>
      <c r="N68" s="25">
        <f t="shared" si="12"/>
        <v>3.4484999999999995E-2</v>
      </c>
      <c r="O68" s="25"/>
      <c r="P68" s="25">
        <f t="shared" si="18"/>
        <v>3.3218249999999998E-2</v>
      </c>
      <c r="Q68" s="25">
        <f t="shared" si="19"/>
        <v>0.7650162975</v>
      </c>
      <c r="R68" s="25"/>
      <c r="S68" s="25"/>
      <c r="T68" s="25">
        <v>1.1100000000000001E-3</v>
      </c>
      <c r="U68" s="25">
        <f t="shared" si="13"/>
        <v>-6.1499999999999999E-4</v>
      </c>
    </row>
    <row r="69" spans="1:21" s="15" customFormat="1">
      <c r="A69" s="18">
        <v>317</v>
      </c>
      <c r="B69" s="25">
        <v>-2.32E-3</v>
      </c>
      <c r="C69" s="25">
        <v>3.7039999999999997E-2</v>
      </c>
      <c r="D69" s="25">
        <f t="shared" si="10"/>
        <v>3.7699999999999997E-2</v>
      </c>
      <c r="E69" s="25"/>
      <c r="F69" s="25">
        <f t="shared" si="14"/>
        <v>3.3297469999999996E-2</v>
      </c>
      <c r="G69" s="25">
        <f t="shared" si="15"/>
        <v>0.76684073409999998</v>
      </c>
      <c r="H69" s="25">
        <v>1.3599999999999999E-2</v>
      </c>
      <c r="I69" s="25">
        <f t="shared" si="11"/>
        <v>1.4259999999999998E-2</v>
      </c>
      <c r="J69" s="25"/>
      <c r="K69" s="25">
        <f t="shared" si="16"/>
        <v>1.3286269999999998E-2</v>
      </c>
      <c r="L69" s="25">
        <f t="shared" si="17"/>
        <v>0.30598279809999995</v>
      </c>
      <c r="M69" s="25">
        <v>3.3340000000000002E-2</v>
      </c>
      <c r="N69" s="25">
        <f t="shared" si="12"/>
        <v>3.4000000000000002E-2</v>
      </c>
      <c r="O69" s="25"/>
      <c r="P69" s="25">
        <f t="shared" si="18"/>
        <v>3.2733250000000005E-2</v>
      </c>
      <c r="Q69" s="25">
        <f t="shared" si="19"/>
        <v>0.75384674750000014</v>
      </c>
      <c r="R69" s="25"/>
      <c r="S69" s="25"/>
      <c r="T69" s="25">
        <v>1E-3</v>
      </c>
      <c r="U69" s="25">
        <f t="shared" si="13"/>
        <v>-6.6E-4</v>
      </c>
    </row>
    <row r="70" spans="1:21" s="15" customFormat="1">
      <c r="A70" s="18">
        <v>318</v>
      </c>
      <c r="B70" s="25">
        <v>-2.2399999999999998E-3</v>
      </c>
      <c r="C70" s="25">
        <v>3.5340000000000003E-2</v>
      </c>
      <c r="D70" s="25">
        <f t="shared" si="10"/>
        <v>3.601E-2</v>
      </c>
      <c r="E70" s="25"/>
      <c r="F70" s="25">
        <f t="shared" si="14"/>
        <v>3.1607469999999999E-2</v>
      </c>
      <c r="G70" s="25">
        <f t="shared" si="15"/>
        <v>0.72792003410000006</v>
      </c>
      <c r="H70" s="25">
        <v>1.355E-2</v>
      </c>
      <c r="I70" s="25">
        <f t="shared" si="11"/>
        <v>1.422E-2</v>
      </c>
      <c r="J70" s="25"/>
      <c r="K70" s="25">
        <f t="shared" si="16"/>
        <v>1.3246269999999999E-2</v>
      </c>
      <c r="L70" s="25">
        <f t="shared" si="17"/>
        <v>0.3050615981</v>
      </c>
      <c r="M70" s="25">
        <v>3.2840000000000001E-2</v>
      </c>
      <c r="N70" s="25">
        <f t="shared" si="12"/>
        <v>3.3509999999999998E-2</v>
      </c>
      <c r="O70" s="25"/>
      <c r="P70" s="25">
        <f t="shared" si="18"/>
        <v>3.2243250000000001E-2</v>
      </c>
      <c r="Q70" s="25">
        <f t="shared" si="19"/>
        <v>0.7425620475000001</v>
      </c>
      <c r="R70" s="25"/>
      <c r="S70" s="25"/>
      <c r="T70" s="25">
        <v>8.9999999999999998E-4</v>
      </c>
      <c r="U70" s="25">
        <f t="shared" si="13"/>
        <v>-6.6999999999999991E-4</v>
      </c>
    </row>
    <row r="71" spans="1:21" s="15" customFormat="1">
      <c r="A71" s="18">
        <v>319</v>
      </c>
      <c r="B71" s="25">
        <v>-2.3900000000000002E-3</v>
      </c>
      <c r="C71" s="25">
        <v>3.5119999999999998E-2</v>
      </c>
      <c r="D71" s="25">
        <f t="shared" si="10"/>
        <v>3.5874999999999997E-2</v>
      </c>
      <c r="E71" s="25"/>
      <c r="F71" s="25">
        <f t="shared" si="14"/>
        <v>3.1472469999999995E-2</v>
      </c>
      <c r="G71" s="25">
        <f t="shared" si="15"/>
        <v>0.72481098409999989</v>
      </c>
      <c r="H71" s="25">
        <v>1.355E-2</v>
      </c>
      <c r="I71" s="25">
        <f t="shared" si="11"/>
        <v>1.4305E-2</v>
      </c>
      <c r="J71" s="25"/>
      <c r="K71" s="25">
        <f t="shared" si="16"/>
        <v>1.3331269999999999E-2</v>
      </c>
      <c r="L71" s="25">
        <f t="shared" si="17"/>
        <v>0.30701914809999997</v>
      </c>
      <c r="M71" s="25">
        <v>3.2030000000000003E-2</v>
      </c>
      <c r="N71" s="25">
        <f t="shared" si="12"/>
        <v>3.2785000000000002E-2</v>
      </c>
      <c r="O71" s="25"/>
      <c r="P71" s="25">
        <f t="shared" si="18"/>
        <v>3.1518250000000005E-2</v>
      </c>
      <c r="Q71" s="25">
        <f t="shared" si="19"/>
        <v>0.72586529750000017</v>
      </c>
      <c r="R71" s="25"/>
      <c r="S71" s="25"/>
      <c r="T71" s="25">
        <v>8.8000000000000003E-4</v>
      </c>
      <c r="U71" s="25">
        <f t="shared" si="13"/>
        <v>-7.5500000000000003E-4</v>
      </c>
    </row>
    <row r="72" spans="1:21" s="15" customFormat="1">
      <c r="A72" s="18">
        <v>320</v>
      </c>
      <c r="B72" s="25">
        <v>-2.3700000000000001E-3</v>
      </c>
      <c r="C72" s="25">
        <v>3.5090000000000003E-2</v>
      </c>
      <c r="D72" s="25">
        <f t="shared" si="10"/>
        <v>3.5870000000000006E-2</v>
      </c>
      <c r="E72" s="25"/>
      <c r="F72" s="25">
        <f t="shared" si="14"/>
        <v>3.1467470000000004E-2</v>
      </c>
      <c r="G72" s="25">
        <f t="shared" si="15"/>
        <v>0.72469583410000016</v>
      </c>
      <c r="H72" s="25">
        <v>1.341E-2</v>
      </c>
      <c r="I72" s="25">
        <f t="shared" si="11"/>
        <v>1.4189999999999999E-2</v>
      </c>
      <c r="J72" s="25"/>
      <c r="K72" s="25">
        <f t="shared" si="16"/>
        <v>1.3216269999999999E-2</v>
      </c>
      <c r="L72" s="25">
        <f t="shared" si="17"/>
        <v>0.3043706981</v>
      </c>
      <c r="M72" s="25">
        <v>3.1629999999999998E-2</v>
      </c>
      <c r="N72" s="25">
        <f t="shared" si="12"/>
        <v>3.2410000000000001E-2</v>
      </c>
      <c r="O72" s="25"/>
      <c r="P72" s="25">
        <f t="shared" si="18"/>
        <v>3.1143250000000001E-2</v>
      </c>
      <c r="Q72" s="25">
        <f t="shared" si="19"/>
        <v>0.71722904750000005</v>
      </c>
      <c r="R72" s="25"/>
      <c r="S72" s="25"/>
      <c r="T72" s="25">
        <v>8.0999999999999996E-4</v>
      </c>
      <c r="U72" s="25">
        <f t="shared" si="13"/>
        <v>-7.8000000000000009E-4</v>
      </c>
    </row>
    <row r="73" spans="1:21" s="15" customFormat="1">
      <c r="A73" s="18">
        <v>321</v>
      </c>
      <c r="B73" s="25">
        <v>-2.2899999999999999E-3</v>
      </c>
      <c r="C73" s="25">
        <v>3.499E-2</v>
      </c>
      <c r="D73" s="25">
        <f t="shared" si="10"/>
        <v>3.5790000000000002E-2</v>
      </c>
      <c r="E73" s="25"/>
      <c r="F73" s="25">
        <f t="shared" si="14"/>
        <v>3.1387470000000001E-2</v>
      </c>
      <c r="G73" s="25">
        <f t="shared" si="15"/>
        <v>0.72285343410000003</v>
      </c>
      <c r="H73" s="25">
        <v>1.3169999999999999E-2</v>
      </c>
      <c r="I73" s="25">
        <f t="shared" si="11"/>
        <v>1.397E-2</v>
      </c>
      <c r="J73" s="25"/>
      <c r="K73" s="25">
        <f t="shared" si="16"/>
        <v>1.2996269999999999E-2</v>
      </c>
      <c r="L73" s="25">
        <f t="shared" si="17"/>
        <v>0.29930409809999997</v>
      </c>
      <c r="M73" s="25">
        <v>2.911E-2</v>
      </c>
      <c r="N73" s="25">
        <f t="shared" si="12"/>
        <v>2.9909999999999999E-2</v>
      </c>
      <c r="O73" s="25"/>
      <c r="P73" s="25">
        <f t="shared" si="18"/>
        <v>2.8643249999999999E-2</v>
      </c>
      <c r="Q73" s="25">
        <f t="shared" si="19"/>
        <v>0.65965404750000001</v>
      </c>
      <c r="R73" s="25"/>
      <c r="S73" s="25"/>
      <c r="T73" s="25">
        <v>6.8999999999999997E-4</v>
      </c>
      <c r="U73" s="25">
        <f t="shared" si="13"/>
        <v>-7.9999999999999993E-4</v>
      </c>
    </row>
    <row r="74" spans="1:21" s="15" customFormat="1">
      <c r="A74" s="18">
        <v>322</v>
      </c>
      <c r="B74" s="25">
        <v>-2.4199999999999998E-3</v>
      </c>
      <c r="C74" s="25">
        <v>0.34870000000000001</v>
      </c>
      <c r="D74" s="25">
        <f t="shared" si="10"/>
        <v>0.34954499999999999</v>
      </c>
      <c r="E74" s="25"/>
      <c r="F74" s="25">
        <f t="shared" si="14"/>
        <v>0.34514246999999998</v>
      </c>
      <c r="G74" s="25">
        <f t="shared" si="15"/>
        <v>7.9486310840999996</v>
      </c>
      <c r="H74" s="25">
        <v>1.316E-2</v>
      </c>
      <c r="I74" s="25">
        <f t="shared" si="11"/>
        <v>1.4005E-2</v>
      </c>
      <c r="J74" s="25"/>
      <c r="K74" s="25">
        <f t="shared" si="16"/>
        <v>1.3031269999999999E-2</v>
      </c>
      <c r="L74" s="25">
        <f t="shared" si="17"/>
        <v>0.30011014809999997</v>
      </c>
      <c r="M74" s="25">
        <v>2.8629999999999999E-2</v>
      </c>
      <c r="N74" s="25">
        <f t="shared" si="12"/>
        <v>2.9474999999999998E-2</v>
      </c>
      <c r="O74" s="25"/>
      <c r="P74" s="25">
        <f t="shared" si="18"/>
        <v>2.8208249999999997E-2</v>
      </c>
      <c r="Q74" s="25">
        <f t="shared" si="19"/>
        <v>0.64963599750000001</v>
      </c>
      <c r="R74" s="25"/>
      <c r="S74" s="25"/>
      <c r="T74" s="25">
        <v>7.2999999999999996E-4</v>
      </c>
      <c r="U74" s="25">
        <f t="shared" si="13"/>
        <v>-8.4499999999999994E-4</v>
      </c>
    </row>
    <row r="75" spans="1:21" s="15" customFormat="1">
      <c r="A75" s="18">
        <v>323</v>
      </c>
      <c r="B75" s="25">
        <v>-2.3500000000000001E-3</v>
      </c>
      <c r="C75" s="25">
        <v>3.4840000000000003E-2</v>
      </c>
      <c r="D75" s="25">
        <f t="shared" si="10"/>
        <v>3.5680000000000003E-2</v>
      </c>
      <c r="E75" s="25"/>
      <c r="F75" s="25">
        <f t="shared" si="14"/>
        <v>3.1277470000000002E-2</v>
      </c>
      <c r="G75" s="25">
        <f t="shared" si="15"/>
        <v>0.72032013410000006</v>
      </c>
      <c r="H75" s="25">
        <v>1.3140000000000001E-2</v>
      </c>
      <c r="I75" s="25">
        <f t="shared" si="11"/>
        <v>1.3980000000000001E-2</v>
      </c>
      <c r="J75" s="25"/>
      <c r="K75" s="25">
        <f t="shared" si="16"/>
        <v>1.300627E-2</v>
      </c>
      <c r="L75" s="25">
        <f t="shared" si="17"/>
        <v>0.29953439810000004</v>
      </c>
      <c r="M75" s="25">
        <v>2.7019999999999999E-2</v>
      </c>
      <c r="N75" s="25">
        <f t="shared" si="12"/>
        <v>2.7859999999999999E-2</v>
      </c>
      <c r="O75" s="25"/>
      <c r="P75" s="25">
        <f t="shared" si="18"/>
        <v>2.6593249999999999E-2</v>
      </c>
      <c r="Q75" s="25">
        <f t="shared" si="19"/>
        <v>0.61244254750000005</v>
      </c>
      <c r="R75" s="25"/>
      <c r="S75" s="25"/>
      <c r="T75" s="25">
        <v>6.7000000000000002E-4</v>
      </c>
      <c r="U75" s="25">
        <f t="shared" si="13"/>
        <v>-8.4000000000000003E-4</v>
      </c>
    </row>
    <row r="76" spans="1:21" s="15" customFormat="1">
      <c r="A76" s="18">
        <v>324</v>
      </c>
      <c r="B76" s="25">
        <v>-2.3600000000000001E-3</v>
      </c>
      <c r="C76" s="25">
        <v>3.483E-2</v>
      </c>
      <c r="D76" s="25">
        <f t="shared" si="10"/>
        <v>3.5705000000000001E-2</v>
      </c>
      <c r="E76" s="25"/>
      <c r="F76" s="25">
        <f t="shared" si="14"/>
        <v>3.1302469999999999E-2</v>
      </c>
      <c r="G76" s="25">
        <f t="shared" si="15"/>
        <v>0.72089588410000005</v>
      </c>
      <c r="H76" s="25">
        <v>1.3088000000000001E-2</v>
      </c>
      <c r="I76" s="25">
        <f t="shared" si="11"/>
        <v>1.3963000000000001E-2</v>
      </c>
      <c r="J76" s="25"/>
      <c r="K76" s="25">
        <f t="shared" si="16"/>
        <v>1.2989270000000001E-2</v>
      </c>
      <c r="L76" s="25">
        <f t="shared" si="17"/>
        <v>0.2991428881</v>
      </c>
      <c r="M76" s="25">
        <v>2.657E-2</v>
      </c>
      <c r="N76" s="25">
        <f t="shared" si="12"/>
        <v>2.7445000000000001E-2</v>
      </c>
      <c r="O76" s="25"/>
      <c r="P76" s="25">
        <f t="shared" si="18"/>
        <v>2.617825E-2</v>
      </c>
      <c r="Q76" s="25">
        <f t="shared" si="19"/>
        <v>0.60288509750000008</v>
      </c>
      <c r="R76" s="25"/>
      <c r="S76" s="25"/>
      <c r="T76" s="25">
        <v>6.0999999999999997E-4</v>
      </c>
      <c r="U76" s="25">
        <f t="shared" si="13"/>
        <v>-8.7500000000000013E-4</v>
      </c>
    </row>
    <row r="77" spans="1:21" s="15" customFormat="1">
      <c r="A77" s="18">
        <v>325</v>
      </c>
      <c r="B77" s="25">
        <v>-2.2729999999999998E-3</v>
      </c>
      <c r="C77" s="25">
        <v>3.3799999999999997E-2</v>
      </c>
      <c r="D77" s="25">
        <f t="shared" si="10"/>
        <v>3.4601499999999993E-2</v>
      </c>
      <c r="E77" s="25"/>
      <c r="F77" s="25">
        <f t="shared" si="14"/>
        <v>3.0198969999999992E-2</v>
      </c>
      <c r="G77" s="25">
        <f t="shared" si="15"/>
        <v>0.69548227909999982</v>
      </c>
      <c r="H77" s="25">
        <v>1.3065E-2</v>
      </c>
      <c r="I77" s="25">
        <f t="shared" si="11"/>
        <v>1.38665E-2</v>
      </c>
      <c r="J77" s="25"/>
      <c r="K77" s="25">
        <f t="shared" si="16"/>
        <v>1.289277E-2</v>
      </c>
      <c r="L77" s="25">
        <f t="shared" si="17"/>
        <v>0.29692049310000002</v>
      </c>
      <c r="M77" s="25">
        <v>2.6280000000000001E-2</v>
      </c>
      <c r="N77" s="25">
        <f t="shared" si="12"/>
        <v>2.7081500000000001E-2</v>
      </c>
      <c r="O77" s="25"/>
      <c r="P77" s="25">
        <f t="shared" si="18"/>
        <v>2.5814750000000001E-2</v>
      </c>
      <c r="Q77" s="25">
        <f t="shared" si="19"/>
        <v>0.59451369250000008</v>
      </c>
      <c r="R77" s="25"/>
      <c r="S77" s="25"/>
      <c r="T77" s="25">
        <v>6.7000000000000002E-4</v>
      </c>
      <c r="U77" s="25">
        <f t="shared" si="13"/>
        <v>-8.0149999999999991E-4</v>
      </c>
    </row>
    <row r="78" spans="1:21" s="15" customFormat="1">
      <c r="A78" s="18">
        <v>326</v>
      </c>
      <c r="B78" s="25">
        <v>-2.4099999999999998E-3</v>
      </c>
      <c r="C78" s="25">
        <v>3.3849999999999998E-2</v>
      </c>
      <c r="D78" s="25">
        <f t="shared" si="10"/>
        <v>3.4694999999999997E-2</v>
      </c>
      <c r="E78" s="25"/>
      <c r="F78" s="25">
        <f t="shared" si="14"/>
        <v>3.0292469999999995E-2</v>
      </c>
      <c r="G78" s="25">
        <f t="shared" si="15"/>
        <v>0.69763558409999993</v>
      </c>
      <c r="H78" s="25">
        <v>1.2970000000000001E-2</v>
      </c>
      <c r="I78" s="25">
        <f t="shared" si="11"/>
        <v>1.3815000000000001E-2</v>
      </c>
      <c r="J78" s="25"/>
      <c r="K78" s="25">
        <f t="shared" si="16"/>
        <v>1.284127E-2</v>
      </c>
      <c r="L78" s="25">
        <f t="shared" si="17"/>
        <v>0.29573444809999999</v>
      </c>
      <c r="M78" s="25">
        <v>2.6110000000000001E-2</v>
      </c>
      <c r="N78" s="25">
        <f t="shared" si="12"/>
        <v>2.6955E-2</v>
      </c>
      <c r="O78" s="25"/>
      <c r="P78" s="25">
        <f t="shared" si="18"/>
        <v>2.5688249999999999E-2</v>
      </c>
      <c r="Q78" s="25">
        <f t="shared" si="19"/>
        <v>0.59160039750000004</v>
      </c>
      <c r="R78" s="25"/>
      <c r="S78" s="25"/>
      <c r="T78" s="25">
        <v>7.2000000000000005E-4</v>
      </c>
      <c r="U78" s="25">
        <f t="shared" si="13"/>
        <v>-8.4499999999999983E-4</v>
      </c>
    </row>
    <row r="79" spans="1:21" s="15" customFormat="1">
      <c r="A79" s="18">
        <v>327</v>
      </c>
      <c r="B79" s="25">
        <v>-2.3999999999999998E-3</v>
      </c>
      <c r="C79" s="25">
        <v>3.3849999999999998E-2</v>
      </c>
      <c r="D79" s="25">
        <f t="shared" si="10"/>
        <v>3.4799999999999998E-2</v>
      </c>
      <c r="E79" s="25"/>
      <c r="F79" s="25">
        <f t="shared" si="14"/>
        <v>3.0397469999999996E-2</v>
      </c>
      <c r="G79" s="25">
        <f t="shared" si="15"/>
        <v>0.70005373409999994</v>
      </c>
      <c r="H79" s="25">
        <v>1.274E-2</v>
      </c>
      <c r="I79" s="25">
        <f t="shared" si="11"/>
        <v>1.3689999999999999E-2</v>
      </c>
      <c r="J79" s="25"/>
      <c r="K79" s="25">
        <f t="shared" si="16"/>
        <v>1.2716269999999998E-2</v>
      </c>
      <c r="L79" s="25">
        <f t="shared" si="17"/>
        <v>0.29285569809999995</v>
      </c>
      <c r="M79" s="25">
        <v>2.6069999999999999E-2</v>
      </c>
      <c r="N79" s="25">
        <f t="shared" si="12"/>
        <v>2.7019999999999999E-2</v>
      </c>
      <c r="O79" s="25"/>
      <c r="P79" s="25">
        <f t="shared" si="18"/>
        <v>2.5753249999999998E-2</v>
      </c>
      <c r="Q79" s="25">
        <f t="shared" si="19"/>
        <v>0.59309734749999998</v>
      </c>
      <c r="R79" s="25"/>
      <c r="S79" s="25"/>
      <c r="T79" s="25">
        <v>5.0000000000000001E-4</v>
      </c>
      <c r="U79" s="25">
        <f t="shared" si="13"/>
        <v>-9.4999999999999989E-4</v>
      </c>
    </row>
    <row r="80" spans="1:21" s="15" customFormat="1">
      <c r="A80" s="18">
        <v>328</v>
      </c>
      <c r="B80" s="25">
        <v>-2.3400000000000001E-3</v>
      </c>
      <c r="C80" s="25">
        <v>3.3840000000000002E-2</v>
      </c>
      <c r="D80" s="25">
        <f t="shared" si="10"/>
        <v>3.4790000000000001E-2</v>
      </c>
      <c r="E80" s="25"/>
      <c r="F80" s="25">
        <f t="shared" si="14"/>
        <v>3.038747E-2</v>
      </c>
      <c r="G80" s="25">
        <f t="shared" si="15"/>
        <v>0.69982343410000003</v>
      </c>
      <c r="H80" s="25">
        <v>1.078E-2</v>
      </c>
      <c r="I80" s="25">
        <f t="shared" si="11"/>
        <v>1.1729999999999999E-2</v>
      </c>
      <c r="J80" s="25"/>
      <c r="K80" s="25">
        <f t="shared" si="16"/>
        <v>1.0756269999999998E-2</v>
      </c>
      <c r="L80" s="25">
        <f t="shared" si="17"/>
        <v>0.24771689809999997</v>
      </c>
      <c r="M80" s="25">
        <v>2.5940000000000001E-2</v>
      </c>
      <c r="N80" s="25">
        <f t="shared" si="12"/>
        <v>2.6890000000000001E-2</v>
      </c>
      <c r="O80" s="25"/>
      <c r="P80" s="25">
        <f t="shared" si="18"/>
        <v>2.562325E-2</v>
      </c>
      <c r="Q80" s="25">
        <f t="shared" si="19"/>
        <v>0.59010344749999999</v>
      </c>
      <c r="R80" s="25"/>
      <c r="S80" s="25"/>
      <c r="T80" s="25">
        <v>4.4000000000000002E-4</v>
      </c>
      <c r="U80" s="25">
        <f t="shared" si="13"/>
        <v>-9.5E-4</v>
      </c>
    </row>
    <row r="81" spans="1:21" s="15" customFormat="1">
      <c r="A81" s="18">
        <v>329</v>
      </c>
      <c r="B81" s="25">
        <v>-2.3999999999999998E-3</v>
      </c>
      <c r="C81" s="25">
        <v>3.381E-2</v>
      </c>
      <c r="D81" s="25">
        <f t="shared" si="10"/>
        <v>3.4724999999999999E-2</v>
      </c>
      <c r="E81" s="25"/>
      <c r="F81" s="25">
        <f t="shared" si="14"/>
        <v>3.0322469999999997E-2</v>
      </c>
      <c r="G81" s="25">
        <f t="shared" si="15"/>
        <v>0.69832648409999998</v>
      </c>
      <c r="H81" s="25">
        <v>9.4500000000000001E-3</v>
      </c>
      <c r="I81" s="25">
        <f t="shared" si="11"/>
        <v>1.0364999999999999E-2</v>
      </c>
      <c r="J81" s="25"/>
      <c r="K81" s="25">
        <f t="shared" si="16"/>
        <v>9.3912699999999984E-3</v>
      </c>
      <c r="L81" s="25">
        <f t="shared" si="17"/>
        <v>0.21628094809999998</v>
      </c>
      <c r="M81" s="25">
        <v>2.5850000000000001E-2</v>
      </c>
      <c r="N81" s="25">
        <f t="shared" si="12"/>
        <v>2.6765000000000001E-2</v>
      </c>
      <c r="O81" s="25"/>
      <c r="P81" s="25">
        <f t="shared" si="18"/>
        <v>2.549825E-2</v>
      </c>
      <c r="Q81" s="25">
        <f t="shared" si="19"/>
        <v>0.58722469750000006</v>
      </c>
      <c r="R81" s="25"/>
      <c r="S81" s="25"/>
      <c r="T81" s="25">
        <v>5.6999999999999998E-4</v>
      </c>
      <c r="U81" s="25">
        <f t="shared" si="13"/>
        <v>-9.1499999999999991E-4</v>
      </c>
    </row>
    <row r="82" spans="1:21" s="15" customFormat="1">
      <c r="A82" s="18">
        <v>330</v>
      </c>
      <c r="B82" s="25">
        <v>-2.4199999999999998E-3</v>
      </c>
      <c r="C82" s="25">
        <v>3.3770000000000001E-2</v>
      </c>
      <c r="D82" s="25">
        <f t="shared" si="10"/>
        <v>3.4750000000000003E-2</v>
      </c>
      <c r="E82" s="25"/>
      <c r="F82" s="25">
        <f t="shared" si="14"/>
        <v>3.0347470000000001E-2</v>
      </c>
      <c r="G82" s="25">
        <f t="shared" si="15"/>
        <v>0.69890223410000007</v>
      </c>
      <c r="H82" s="25">
        <v>9.3200000000000002E-3</v>
      </c>
      <c r="I82" s="25">
        <f t="shared" si="11"/>
        <v>1.03E-2</v>
      </c>
      <c r="J82" s="25"/>
      <c r="K82" s="25">
        <f t="shared" si="16"/>
        <v>9.3262699999999994E-3</v>
      </c>
      <c r="L82" s="25">
        <f t="shared" si="17"/>
        <v>0.21478399809999998</v>
      </c>
      <c r="M82" s="25">
        <v>2.572E-2</v>
      </c>
      <c r="N82" s="25">
        <f t="shared" si="12"/>
        <v>2.6700000000000002E-2</v>
      </c>
      <c r="O82" s="25"/>
      <c r="P82" s="25">
        <f t="shared" si="18"/>
        <v>2.5433250000000001E-2</v>
      </c>
      <c r="Q82" s="25">
        <f t="shared" si="19"/>
        <v>0.58572774750000001</v>
      </c>
      <c r="R82" s="25"/>
      <c r="S82" s="25"/>
      <c r="T82" s="25">
        <v>4.6000000000000001E-4</v>
      </c>
      <c r="U82" s="25">
        <f t="shared" si="13"/>
        <v>-9.7999999999999997E-4</v>
      </c>
    </row>
    <row r="83" spans="1:21" s="15" customFormat="1">
      <c r="A83" s="18">
        <v>331</v>
      </c>
      <c r="B83" s="25">
        <v>-2.3800000000000002E-3</v>
      </c>
      <c r="C83" s="25">
        <v>3.3689999999999998E-2</v>
      </c>
      <c r="D83" s="25">
        <f t="shared" si="10"/>
        <v>3.4630000000000001E-2</v>
      </c>
      <c r="E83" s="25"/>
      <c r="F83" s="25">
        <f t="shared" si="14"/>
        <v>3.0227469999999999E-2</v>
      </c>
      <c r="G83" s="25">
        <f t="shared" si="15"/>
        <v>0.69613863409999999</v>
      </c>
      <c r="H83" s="25">
        <v>9.2800000000000001E-3</v>
      </c>
      <c r="I83" s="25">
        <f t="shared" si="11"/>
        <v>1.022E-2</v>
      </c>
      <c r="J83" s="25"/>
      <c r="K83" s="25">
        <f t="shared" si="16"/>
        <v>9.2462699999999991E-3</v>
      </c>
      <c r="L83" s="25">
        <f t="shared" si="17"/>
        <v>0.21294159809999999</v>
      </c>
      <c r="M83" s="25">
        <v>2.5669999999999998E-2</v>
      </c>
      <c r="N83" s="25">
        <f t="shared" si="12"/>
        <v>2.6609999999999998E-2</v>
      </c>
      <c r="O83" s="25"/>
      <c r="P83" s="25">
        <f t="shared" si="18"/>
        <v>2.5343249999999998E-2</v>
      </c>
      <c r="Q83" s="25">
        <f t="shared" si="19"/>
        <v>0.58365504749999997</v>
      </c>
      <c r="R83" s="25"/>
      <c r="S83" s="25"/>
      <c r="T83" s="25">
        <v>5.0000000000000001E-4</v>
      </c>
      <c r="U83" s="25">
        <f t="shared" si="13"/>
        <v>-9.4000000000000008E-4</v>
      </c>
    </row>
    <row r="84" spans="1:21" s="15" customFormat="1">
      <c r="A84" s="18">
        <v>332</v>
      </c>
      <c r="B84" s="25">
        <v>-2.33E-3</v>
      </c>
      <c r="C84" s="25">
        <v>3.3680000000000002E-2</v>
      </c>
      <c r="D84" s="25">
        <f t="shared" si="10"/>
        <v>3.4660000000000003E-2</v>
      </c>
      <c r="E84" s="25"/>
      <c r="F84" s="25">
        <f t="shared" si="14"/>
        <v>3.0257470000000002E-2</v>
      </c>
      <c r="G84" s="25">
        <f t="shared" si="15"/>
        <v>0.69682953410000004</v>
      </c>
      <c r="H84" s="25">
        <v>8.8500000000000002E-3</v>
      </c>
      <c r="I84" s="25">
        <f t="shared" si="11"/>
        <v>9.8300000000000002E-3</v>
      </c>
      <c r="J84" s="25"/>
      <c r="K84" s="25">
        <f t="shared" si="16"/>
        <v>8.8562699999999994E-3</v>
      </c>
      <c r="L84" s="25">
        <f t="shared" si="17"/>
        <v>0.20395989810000001</v>
      </c>
      <c r="M84" s="25">
        <v>2.521E-2</v>
      </c>
      <c r="N84" s="25">
        <f t="shared" si="12"/>
        <v>2.6189999999999998E-2</v>
      </c>
      <c r="O84" s="25"/>
      <c r="P84" s="25">
        <f t="shared" si="18"/>
        <v>2.4923249999999997E-2</v>
      </c>
      <c r="Q84" s="25">
        <f t="shared" si="19"/>
        <v>0.57398244749999994</v>
      </c>
      <c r="R84" s="25"/>
      <c r="S84" s="25"/>
      <c r="T84" s="25">
        <v>3.6999999999999999E-4</v>
      </c>
      <c r="U84" s="25">
        <f t="shared" si="13"/>
        <v>-9.7999999999999997E-4</v>
      </c>
    </row>
    <row r="85" spans="1:21" s="15" customFormat="1">
      <c r="A85" s="18">
        <v>333</v>
      </c>
      <c r="B85" s="25">
        <v>-2.3999999999999998E-3</v>
      </c>
      <c r="C85" s="25">
        <v>3.3680000000000002E-2</v>
      </c>
      <c r="D85" s="25">
        <f t="shared" si="10"/>
        <v>3.4700000000000002E-2</v>
      </c>
      <c r="E85" s="25"/>
      <c r="F85" s="25">
        <f t="shared" si="14"/>
        <v>3.029747E-2</v>
      </c>
      <c r="G85" s="25">
        <f t="shared" si="15"/>
        <v>0.69775073409999999</v>
      </c>
      <c r="H85" s="25">
        <v>8.9589999999999999E-3</v>
      </c>
      <c r="I85" s="25">
        <f t="shared" si="11"/>
        <v>9.979E-3</v>
      </c>
      <c r="J85" s="25"/>
      <c r="K85" s="25">
        <f t="shared" si="16"/>
        <v>9.0052699999999992E-3</v>
      </c>
      <c r="L85" s="25">
        <f t="shared" si="17"/>
        <v>0.2073913681</v>
      </c>
      <c r="M85" s="25">
        <v>2.479E-2</v>
      </c>
      <c r="N85" s="25">
        <f t="shared" si="12"/>
        <v>2.581E-2</v>
      </c>
      <c r="O85" s="25"/>
      <c r="P85" s="25">
        <f t="shared" si="18"/>
        <v>2.4543249999999999E-2</v>
      </c>
      <c r="Q85" s="25">
        <f t="shared" si="19"/>
        <v>0.56523104749999997</v>
      </c>
      <c r="R85" s="25"/>
      <c r="S85" s="25"/>
      <c r="T85" s="25">
        <v>3.6000000000000002E-4</v>
      </c>
      <c r="U85" s="25">
        <f t="shared" si="13"/>
        <v>-1.0199999999999999E-3</v>
      </c>
    </row>
    <row r="86" spans="1:21" s="15" customFormat="1">
      <c r="A86" s="18">
        <v>334</v>
      </c>
      <c r="B86" s="25">
        <v>-2.3600000000000001E-3</v>
      </c>
      <c r="C86" s="25">
        <v>3.3210000000000003E-2</v>
      </c>
      <c r="D86" s="25">
        <f t="shared" si="10"/>
        <v>3.4160000000000003E-2</v>
      </c>
      <c r="E86" s="25"/>
      <c r="F86" s="25">
        <f t="shared" si="14"/>
        <v>2.9757470000000001E-2</v>
      </c>
      <c r="G86" s="25">
        <f t="shared" si="15"/>
        <v>0.68531453410000009</v>
      </c>
      <c r="H86" s="25">
        <v>8.4489999999999999E-3</v>
      </c>
      <c r="I86" s="25">
        <f t="shared" si="11"/>
        <v>9.3989999999999994E-3</v>
      </c>
      <c r="J86" s="25"/>
      <c r="K86" s="25">
        <f t="shared" si="16"/>
        <v>8.4252699999999986E-3</v>
      </c>
      <c r="L86" s="25">
        <f t="shared" si="17"/>
        <v>0.19403396809999998</v>
      </c>
      <c r="M86" s="25">
        <v>2.444E-2</v>
      </c>
      <c r="N86" s="25">
        <f t="shared" si="12"/>
        <v>2.5389999999999999E-2</v>
      </c>
      <c r="O86" s="25"/>
      <c r="P86" s="25">
        <f t="shared" si="18"/>
        <v>2.4123249999999999E-2</v>
      </c>
      <c r="Q86" s="25">
        <f t="shared" si="19"/>
        <v>0.55555844750000005</v>
      </c>
      <c r="R86" s="25"/>
      <c r="S86" s="25"/>
      <c r="T86" s="25">
        <v>4.6000000000000001E-4</v>
      </c>
      <c r="U86" s="25">
        <f t="shared" si="13"/>
        <v>-9.5000000000000011E-4</v>
      </c>
    </row>
    <row r="87" spans="1:21" s="15" customFormat="1">
      <c r="A87" s="18">
        <v>335</v>
      </c>
      <c r="B87" s="25">
        <v>-2.3500000000000001E-3</v>
      </c>
      <c r="C87" s="25">
        <v>3.2809999999999999E-2</v>
      </c>
      <c r="D87" s="25">
        <f t="shared" si="10"/>
        <v>3.3834999999999997E-2</v>
      </c>
      <c r="E87" s="25"/>
      <c r="F87" s="25">
        <f t="shared" si="14"/>
        <v>2.9432469999999995E-2</v>
      </c>
      <c r="G87" s="25">
        <f t="shared" si="15"/>
        <v>0.67782978409999994</v>
      </c>
      <c r="H87" s="25">
        <v>8.5800000000000008E-3</v>
      </c>
      <c r="I87" s="25">
        <f t="shared" si="11"/>
        <v>9.6050000000000007E-3</v>
      </c>
      <c r="J87" s="25"/>
      <c r="K87" s="25">
        <f t="shared" si="16"/>
        <v>8.6312699999999999E-3</v>
      </c>
      <c r="L87" s="25">
        <f t="shared" si="17"/>
        <v>0.1987781481</v>
      </c>
      <c r="M87" s="25">
        <v>2.4119999999999999E-2</v>
      </c>
      <c r="N87" s="25">
        <f t="shared" si="12"/>
        <v>2.5145000000000001E-2</v>
      </c>
      <c r="O87" s="25"/>
      <c r="P87" s="25">
        <f t="shared" si="18"/>
        <v>2.387825E-2</v>
      </c>
      <c r="Q87" s="25">
        <f t="shared" si="19"/>
        <v>0.54991609750000003</v>
      </c>
      <c r="R87" s="25"/>
      <c r="S87" s="25"/>
      <c r="T87" s="25">
        <v>2.9999999999999997E-4</v>
      </c>
      <c r="U87" s="25">
        <f t="shared" si="13"/>
        <v>-1.0250000000000001E-3</v>
      </c>
    </row>
    <row r="88" spans="1:21" s="15" customFormat="1">
      <c r="A88" s="18">
        <v>336</v>
      </c>
      <c r="B88" s="25">
        <v>-2.3700000000000001E-3</v>
      </c>
      <c r="C88" s="25">
        <v>3.2629999999999999E-2</v>
      </c>
      <c r="D88" s="25">
        <f t="shared" si="10"/>
        <v>3.3639999999999996E-2</v>
      </c>
      <c r="E88" s="25"/>
      <c r="F88" s="25">
        <f t="shared" si="14"/>
        <v>2.9237469999999995E-2</v>
      </c>
      <c r="G88" s="25">
        <f t="shared" si="15"/>
        <v>0.6733389340999999</v>
      </c>
      <c r="H88" s="25">
        <v>8.2500000000000004E-3</v>
      </c>
      <c r="I88" s="25">
        <f t="shared" si="11"/>
        <v>9.2600000000000009E-3</v>
      </c>
      <c r="J88" s="25"/>
      <c r="K88" s="25">
        <f t="shared" si="16"/>
        <v>8.2862700000000001E-3</v>
      </c>
      <c r="L88" s="25">
        <f t="shared" si="17"/>
        <v>0.19083279810000001</v>
      </c>
      <c r="M88" s="25">
        <v>2.409E-2</v>
      </c>
      <c r="N88" s="25">
        <f t="shared" si="12"/>
        <v>2.5100000000000001E-2</v>
      </c>
      <c r="O88" s="25"/>
      <c r="P88" s="25">
        <f t="shared" si="18"/>
        <v>2.383325E-2</v>
      </c>
      <c r="Q88" s="25">
        <f t="shared" si="19"/>
        <v>0.54887974750000001</v>
      </c>
      <c r="R88" s="25"/>
      <c r="S88" s="25"/>
      <c r="T88" s="25">
        <v>3.5E-4</v>
      </c>
      <c r="U88" s="25">
        <f t="shared" si="13"/>
        <v>-1.01E-3</v>
      </c>
    </row>
    <row r="89" spans="1:21" s="15" customFormat="1">
      <c r="A89" s="18">
        <v>337</v>
      </c>
      <c r="B89" s="25">
        <v>-2.3500000000000001E-3</v>
      </c>
      <c r="C89" s="25">
        <v>3.1960000000000002E-2</v>
      </c>
      <c r="D89" s="25">
        <f t="shared" si="10"/>
        <v>3.2975000000000004E-2</v>
      </c>
      <c r="E89" s="25"/>
      <c r="F89" s="25">
        <f t="shared" si="14"/>
        <v>2.8572470000000003E-2</v>
      </c>
      <c r="G89" s="25">
        <f t="shared" si="15"/>
        <v>0.65802398410000007</v>
      </c>
      <c r="H89" s="25">
        <v>8.3000000000000001E-3</v>
      </c>
      <c r="I89" s="25">
        <f t="shared" si="11"/>
        <v>9.3150000000000004E-3</v>
      </c>
      <c r="J89" s="25"/>
      <c r="K89" s="25">
        <f t="shared" si="16"/>
        <v>8.3412699999999996E-3</v>
      </c>
      <c r="L89" s="25">
        <f t="shared" si="17"/>
        <v>0.19209944809999999</v>
      </c>
      <c r="M89" s="25">
        <v>2.3279999999999999E-2</v>
      </c>
      <c r="N89" s="25">
        <f t="shared" si="12"/>
        <v>2.4294999999999997E-2</v>
      </c>
      <c r="O89" s="25"/>
      <c r="P89" s="25">
        <f t="shared" si="18"/>
        <v>2.3028249999999997E-2</v>
      </c>
      <c r="Q89" s="25">
        <f t="shared" si="19"/>
        <v>0.53034059749999996</v>
      </c>
      <c r="R89" s="25"/>
      <c r="S89" s="25"/>
      <c r="T89" s="25">
        <v>3.2000000000000003E-4</v>
      </c>
      <c r="U89" s="25">
        <f t="shared" si="13"/>
        <v>-1.0150000000000001E-3</v>
      </c>
    </row>
    <row r="90" spans="1:21" s="15" customFormat="1">
      <c r="A90" s="18">
        <v>338</v>
      </c>
      <c r="B90" s="25">
        <v>-2.3900000000000002E-3</v>
      </c>
      <c r="C90" s="25">
        <v>3.1559999999999998E-2</v>
      </c>
      <c r="D90" s="25">
        <f t="shared" si="10"/>
        <v>3.2634999999999997E-2</v>
      </c>
      <c r="E90" s="25"/>
      <c r="F90" s="25">
        <f t="shared" si="14"/>
        <v>2.8232469999999996E-2</v>
      </c>
      <c r="G90" s="25">
        <f t="shared" si="15"/>
        <v>0.65019378409999995</v>
      </c>
      <c r="H90" s="25">
        <v>8.0499999999999999E-3</v>
      </c>
      <c r="I90" s="25">
        <f t="shared" si="11"/>
        <v>9.1249999999999994E-3</v>
      </c>
      <c r="J90" s="25"/>
      <c r="K90" s="25">
        <f t="shared" si="16"/>
        <v>8.1512699999999987E-3</v>
      </c>
      <c r="L90" s="25">
        <f t="shared" si="17"/>
        <v>0.18772374809999998</v>
      </c>
      <c r="M90" s="25">
        <v>2.334E-2</v>
      </c>
      <c r="N90" s="25">
        <f t="shared" si="12"/>
        <v>2.4414999999999999E-2</v>
      </c>
      <c r="O90" s="25"/>
      <c r="P90" s="25">
        <f t="shared" si="18"/>
        <v>2.3148249999999999E-2</v>
      </c>
      <c r="Q90" s="25">
        <f t="shared" si="19"/>
        <v>0.53310419750000004</v>
      </c>
      <c r="R90" s="25"/>
      <c r="S90" s="25"/>
      <c r="T90" s="25">
        <v>2.4000000000000001E-4</v>
      </c>
      <c r="U90" s="25">
        <f t="shared" si="13"/>
        <v>-1.075E-3</v>
      </c>
    </row>
    <row r="91" spans="1:21" s="15" customFormat="1">
      <c r="A91" s="18">
        <v>339</v>
      </c>
      <c r="B91" s="25">
        <v>-2.3400000000000001E-3</v>
      </c>
      <c r="C91" s="25">
        <v>3.1E-2</v>
      </c>
      <c r="D91" s="25">
        <f t="shared" si="10"/>
        <v>3.2050000000000002E-2</v>
      </c>
      <c r="E91" s="25"/>
      <c r="F91" s="25">
        <f t="shared" si="14"/>
        <v>2.764747E-2</v>
      </c>
      <c r="G91" s="25">
        <f t="shared" si="15"/>
        <v>0.63672123410000003</v>
      </c>
      <c r="H91" s="25">
        <v>7.8700000000000003E-3</v>
      </c>
      <c r="I91" s="25">
        <f t="shared" si="11"/>
        <v>8.9200000000000008E-3</v>
      </c>
      <c r="J91" s="25"/>
      <c r="K91" s="25">
        <f t="shared" si="16"/>
        <v>7.9462700000000001E-3</v>
      </c>
      <c r="L91" s="25">
        <f t="shared" si="17"/>
        <v>0.1830025981</v>
      </c>
      <c r="M91" s="25">
        <v>2.2540000000000001E-2</v>
      </c>
      <c r="N91" s="25">
        <f t="shared" si="12"/>
        <v>2.359E-2</v>
      </c>
      <c r="O91" s="25"/>
      <c r="P91" s="25">
        <f t="shared" si="18"/>
        <v>2.2323249999999999E-2</v>
      </c>
      <c r="Q91" s="25">
        <f t="shared" si="19"/>
        <v>0.51410444750000006</v>
      </c>
      <c r="R91" s="25"/>
      <c r="S91" s="25"/>
      <c r="T91" s="25">
        <v>2.4000000000000001E-4</v>
      </c>
      <c r="U91" s="25">
        <f t="shared" si="13"/>
        <v>-1.0499999999999999E-3</v>
      </c>
    </row>
    <row r="92" spans="1:21" s="15" customFormat="1">
      <c r="A92" s="18">
        <v>340</v>
      </c>
      <c r="B92" s="25">
        <v>-2.4199999999999998E-3</v>
      </c>
      <c r="C92" s="25">
        <v>3.058E-2</v>
      </c>
      <c r="D92" s="25">
        <f t="shared" si="10"/>
        <v>3.168E-2</v>
      </c>
      <c r="E92" s="25"/>
      <c r="F92" s="25">
        <f t="shared" si="14"/>
        <v>2.7277469999999998E-2</v>
      </c>
      <c r="G92" s="25">
        <f t="shared" si="15"/>
        <v>0.62820013409999997</v>
      </c>
      <c r="H92" s="25">
        <v>7.6099999999999996E-3</v>
      </c>
      <c r="I92" s="25">
        <f t="shared" si="11"/>
        <v>8.709999999999999E-3</v>
      </c>
      <c r="J92" s="25"/>
      <c r="K92" s="25">
        <f t="shared" si="16"/>
        <v>7.7362699999999991E-3</v>
      </c>
      <c r="L92" s="25">
        <f t="shared" si="17"/>
        <v>0.17816629809999998</v>
      </c>
      <c r="M92" s="25">
        <v>2.223E-2</v>
      </c>
      <c r="N92" s="25">
        <f t="shared" si="12"/>
        <v>2.333E-2</v>
      </c>
      <c r="O92" s="25"/>
      <c r="P92" s="25">
        <f t="shared" si="18"/>
        <v>2.206325E-2</v>
      </c>
      <c r="Q92" s="25">
        <f t="shared" si="19"/>
        <v>0.50811664749999996</v>
      </c>
      <c r="R92" s="25"/>
      <c r="S92" s="25"/>
      <c r="T92" s="25">
        <v>2.2000000000000001E-4</v>
      </c>
      <c r="U92" s="25">
        <f t="shared" si="13"/>
        <v>-1.0999999999999998E-3</v>
      </c>
    </row>
    <row r="93" spans="1:21" s="15" customFormat="1">
      <c r="A93" s="18">
        <v>341</v>
      </c>
      <c r="B93" s="25">
        <v>-2.49E-3</v>
      </c>
      <c r="C93" s="25">
        <v>3.006E-2</v>
      </c>
      <c r="D93" s="25">
        <f t="shared" si="10"/>
        <v>3.1179999999999999E-2</v>
      </c>
      <c r="E93" s="25"/>
      <c r="F93" s="25">
        <f t="shared" si="14"/>
        <v>2.6777469999999998E-2</v>
      </c>
      <c r="G93" s="25">
        <f t="shared" si="15"/>
        <v>0.61668513410000003</v>
      </c>
      <c r="H93" s="25">
        <v>7.5199999999999998E-3</v>
      </c>
      <c r="I93" s="25">
        <f t="shared" si="11"/>
        <v>8.6400000000000001E-3</v>
      </c>
      <c r="J93" s="25"/>
      <c r="K93" s="25">
        <f t="shared" si="16"/>
        <v>7.6662700000000002E-3</v>
      </c>
      <c r="L93" s="25">
        <f t="shared" si="17"/>
        <v>0.1765541981</v>
      </c>
      <c r="M93" s="25">
        <v>2.1860000000000001E-2</v>
      </c>
      <c r="N93" s="25">
        <f t="shared" si="12"/>
        <v>2.298E-2</v>
      </c>
      <c r="O93" s="25"/>
      <c r="P93" s="25">
        <f t="shared" si="18"/>
        <v>2.171325E-2</v>
      </c>
      <c r="Q93" s="25">
        <f t="shared" si="19"/>
        <v>0.50005614750000005</v>
      </c>
      <c r="R93" s="25"/>
      <c r="S93" s="25"/>
      <c r="T93" s="25">
        <v>2.5000000000000001E-4</v>
      </c>
      <c r="U93" s="25">
        <f t="shared" si="13"/>
        <v>-1.1199999999999999E-3</v>
      </c>
    </row>
    <row r="94" spans="1:21" s="15" customFormat="1">
      <c r="A94" s="18">
        <v>342</v>
      </c>
      <c r="B94" s="25">
        <v>-2.3999999999999998E-3</v>
      </c>
      <c r="C94" s="25">
        <v>2.981E-2</v>
      </c>
      <c r="D94" s="25">
        <f t="shared" si="10"/>
        <v>3.091E-2</v>
      </c>
      <c r="E94" s="25"/>
      <c r="F94" s="25">
        <f t="shared" si="14"/>
        <v>2.6507469999999998E-2</v>
      </c>
      <c r="G94" s="25">
        <f t="shared" si="15"/>
        <v>0.61046703410000003</v>
      </c>
      <c r="H94" s="25">
        <v>7.5700000000000003E-3</v>
      </c>
      <c r="I94" s="25">
        <f t="shared" si="11"/>
        <v>8.6700000000000006E-3</v>
      </c>
      <c r="J94" s="25"/>
      <c r="K94" s="25">
        <f t="shared" si="16"/>
        <v>7.6962700000000007E-3</v>
      </c>
      <c r="L94" s="25">
        <f t="shared" si="17"/>
        <v>0.17724509810000003</v>
      </c>
      <c r="M94" s="25">
        <v>2.1819999999999999E-2</v>
      </c>
      <c r="N94" s="25">
        <f t="shared" si="12"/>
        <v>2.2919999999999999E-2</v>
      </c>
      <c r="O94" s="25"/>
      <c r="P94" s="25">
        <f t="shared" si="18"/>
        <v>2.1653249999999999E-2</v>
      </c>
      <c r="Q94" s="25">
        <f t="shared" si="19"/>
        <v>0.4986743475</v>
      </c>
      <c r="R94" s="25"/>
      <c r="S94" s="25"/>
      <c r="T94" s="25">
        <v>2.0000000000000001E-4</v>
      </c>
      <c r="U94" s="25">
        <f t="shared" si="13"/>
        <v>-1.0999999999999998E-3</v>
      </c>
    </row>
    <row r="95" spans="1:21" s="15" customFormat="1">
      <c r="A95" s="18">
        <v>343</v>
      </c>
      <c r="B95" s="25">
        <v>-2.3900000000000002E-3</v>
      </c>
      <c r="C95" s="25">
        <v>2.921E-2</v>
      </c>
      <c r="D95" s="25">
        <f t="shared" si="10"/>
        <v>3.0304999999999999E-2</v>
      </c>
      <c r="E95" s="25"/>
      <c r="F95" s="25">
        <f t="shared" si="14"/>
        <v>2.5902469999999997E-2</v>
      </c>
      <c r="G95" s="25">
        <f t="shared" si="15"/>
        <v>0.59653388409999997</v>
      </c>
      <c r="H95" s="25">
        <v>7.0899999999999999E-3</v>
      </c>
      <c r="I95" s="25">
        <f t="shared" si="11"/>
        <v>8.1849999999999996E-3</v>
      </c>
      <c r="J95" s="25"/>
      <c r="K95" s="25">
        <f t="shared" si="16"/>
        <v>7.2112699999999997E-3</v>
      </c>
      <c r="L95" s="25">
        <f t="shared" si="17"/>
        <v>0.1660755481</v>
      </c>
      <c r="M95" s="25">
        <v>2.1080000000000002E-2</v>
      </c>
      <c r="N95" s="25">
        <f t="shared" si="12"/>
        <v>2.2175E-2</v>
      </c>
      <c r="O95" s="25"/>
      <c r="P95" s="25">
        <f t="shared" si="18"/>
        <v>2.090825E-2</v>
      </c>
      <c r="Q95" s="25">
        <f t="shared" si="19"/>
        <v>0.48151699750000004</v>
      </c>
      <c r="R95" s="25"/>
      <c r="S95" s="25"/>
      <c r="T95" s="25">
        <v>2.0000000000000001E-4</v>
      </c>
      <c r="U95" s="25">
        <f t="shared" si="13"/>
        <v>-1.0950000000000001E-3</v>
      </c>
    </row>
    <row r="96" spans="1:21" s="15" customFormat="1">
      <c r="A96" s="18">
        <v>344</v>
      </c>
      <c r="B96" s="25">
        <v>-2.4099999999999998E-3</v>
      </c>
      <c r="C96" s="25">
        <v>2.8979999999999999E-2</v>
      </c>
      <c r="D96" s="25">
        <f t="shared" si="10"/>
        <v>3.0079999999999999E-2</v>
      </c>
      <c r="E96" s="25"/>
      <c r="F96" s="25">
        <f t="shared" si="14"/>
        <v>2.5677470000000001E-2</v>
      </c>
      <c r="G96" s="25">
        <f t="shared" si="15"/>
        <v>0.59135213410000009</v>
      </c>
      <c r="H96" s="25">
        <v>6.9800000000000001E-3</v>
      </c>
      <c r="I96" s="25">
        <f t="shared" si="11"/>
        <v>8.0800000000000004E-3</v>
      </c>
      <c r="J96" s="25"/>
      <c r="K96" s="25">
        <f t="shared" si="16"/>
        <v>7.1062700000000005E-3</v>
      </c>
      <c r="L96" s="25">
        <f t="shared" si="17"/>
        <v>0.16365739810000002</v>
      </c>
      <c r="M96" s="25">
        <v>2.094E-2</v>
      </c>
      <c r="N96" s="25">
        <f t="shared" si="12"/>
        <v>2.2040000000000001E-2</v>
      </c>
      <c r="O96" s="25"/>
      <c r="P96" s="25">
        <f t="shared" si="18"/>
        <v>2.077325E-2</v>
      </c>
      <c r="Q96" s="25">
        <f t="shared" si="19"/>
        <v>0.47840794750000004</v>
      </c>
      <c r="R96" s="25"/>
      <c r="S96" s="25"/>
      <c r="T96" s="25">
        <v>2.1000000000000001E-4</v>
      </c>
      <c r="U96" s="25">
        <f t="shared" si="13"/>
        <v>-1.0999999999999998E-3</v>
      </c>
    </row>
    <row r="97" spans="1:21" s="15" customFormat="1">
      <c r="A97" s="18">
        <v>345</v>
      </c>
      <c r="B97" s="25">
        <v>-2.3700000000000001E-3</v>
      </c>
      <c r="C97" s="25">
        <v>2.8289999999999999E-2</v>
      </c>
      <c r="D97" s="25">
        <f t="shared" si="10"/>
        <v>2.9394999999999998E-2</v>
      </c>
      <c r="E97" s="25"/>
      <c r="F97" s="25">
        <f t="shared" si="14"/>
        <v>2.4992469999999996E-2</v>
      </c>
      <c r="G97" s="25">
        <f t="shared" si="15"/>
        <v>0.5755765840999999</v>
      </c>
      <c r="H97" s="25">
        <v>6.8999999999999999E-3</v>
      </c>
      <c r="I97" s="25">
        <f t="shared" si="11"/>
        <v>8.005E-3</v>
      </c>
      <c r="J97" s="25"/>
      <c r="K97" s="25">
        <f t="shared" si="16"/>
        <v>7.0312700000000001E-3</v>
      </c>
      <c r="L97" s="25">
        <f t="shared" si="17"/>
        <v>0.1619301481</v>
      </c>
      <c r="M97" s="25">
        <v>2.0240000000000001E-2</v>
      </c>
      <c r="N97" s="25">
        <f t="shared" si="12"/>
        <v>2.1345000000000003E-2</v>
      </c>
      <c r="O97" s="25"/>
      <c r="P97" s="25">
        <f t="shared" si="18"/>
        <v>2.0078250000000002E-2</v>
      </c>
      <c r="Q97" s="25">
        <f t="shared" si="19"/>
        <v>0.46240209750000005</v>
      </c>
      <c r="R97" s="25"/>
      <c r="S97" s="25"/>
      <c r="T97" s="25">
        <v>1.6000000000000001E-4</v>
      </c>
      <c r="U97" s="25">
        <f t="shared" si="13"/>
        <v>-1.1050000000000001E-3</v>
      </c>
    </row>
    <row r="98" spans="1:21" s="15" customFormat="1">
      <c r="A98" s="18">
        <v>346</v>
      </c>
      <c r="B98" s="25">
        <v>-2.5100000000000001E-3</v>
      </c>
      <c r="C98" s="25">
        <v>2.8230000000000002E-2</v>
      </c>
      <c r="D98" s="25">
        <f t="shared" si="10"/>
        <v>2.9395000000000001E-2</v>
      </c>
      <c r="E98" s="25"/>
      <c r="F98" s="25">
        <f t="shared" si="14"/>
        <v>2.4992470000000003E-2</v>
      </c>
      <c r="G98" s="25">
        <f t="shared" si="15"/>
        <v>0.57557658410000012</v>
      </c>
      <c r="H98" s="25">
        <v>6.7999999999999996E-3</v>
      </c>
      <c r="I98" s="25">
        <f t="shared" si="11"/>
        <v>7.9649999999999999E-3</v>
      </c>
      <c r="J98" s="25"/>
      <c r="K98" s="25">
        <f t="shared" si="16"/>
        <v>6.9912699999999999E-3</v>
      </c>
      <c r="L98" s="25">
        <f t="shared" si="17"/>
        <v>0.16100894809999999</v>
      </c>
      <c r="M98" s="25">
        <v>2.0150000000000001E-2</v>
      </c>
      <c r="N98" s="25">
        <f t="shared" si="12"/>
        <v>2.1315000000000001E-2</v>
      </c>
      <c r="O98" s="25"/>
      <c r="P98" s="25">
        <f t="shared" si="18"/>
        <v>2.004825E-2</v>
      </c>
      <c r="Q98" s="25">
        <f t="shared" si="19"/>
        <v>0.4617111975</v>
      </c>
      <c r="R98" s="25"/>
      <c r="S98" s="25"/>
      <c r="T98" s="25">
        <v>1.8000000000000001E-4</v>
      </c>
      <c r="U98" s="25">
        <f t="shared" si="13"/>
        <v>-1.165E-3</v>
      </c>
    </row>
    <row r="99" spans="1:21" s="15" customFormat="1">
      <c r="A99" s="18">
        <v>347</v>
      </c>
      <c r="B99" s="25">
        <v>-2.3999999999999998E-3</v>
      </c>
      <c r="C99" s="25">
        <v>2.75E-2</v>
      </c>
      <c r="D99" s="25">
        <f t="shared" si="10"/>
        <v>2.8594999999999999E-2</v>
      </c>
      <c r="E99" s="25"/>
      <c r="F99" s="25">
        <f t="shared" si="14"/>
        <v>2.4192470000000001E-2</v>
      </c>
      <c r="G99" s="25">
        <f t="shared" si="15"/>
        <v>0.55715258410000001</v>
      </c>
      <c r="H99" s="25">
        <v>6.62E-3</v>
      </c>
      <c r="I99" s="25">
        <f t="shared" si="11"/>
        <v>7.7149999999999996E-3</v>
      </c>
      <c r="J99" s="25"/>
      <c r="K99" s="25">
        <f t="shared" si="16"/>
        <v>6.7412699999999997E-3</v>
      </c>
      <c r="L99" s="25">
        <f t="shared" si="17"/>
        <v>0.15525144809999999</v>
      </c>
      <c r="M99" s="25">
        <v>1.9619999999999999E-2</v>
      </c>
      <c r="N99" s="25">
        <f t="shared" si="12"/>
        <v>2.0714999999999997E-2</v>
      </c>
      <c r="O99" s="25"/>
      <c r="P99" s="25">
        <f t="shared" si="18"/>
        <v>1.9448249999999997E-2</v>
      </c>
      <c r="Q99" s="25">
        <f t="shared" si="19"/>
        <v>0.44789319749999995</v>
      </c>
      <c r="R99" s="25"/>
      <c r="S99" s="25"/>
      <c r="T99" s="25">
        <v>2.1000000000000001E-4</v>
      </c>
      <c r="U99" s="25">
        <f t="shared" si="13"/>
        <v>-1.0949999999999998E-3</v>
      </c>
    </row>
    <row r="100" spans="1:21" s="15" customFormat="1">
      <c r="A100" s="18">
        <v>348</v>
      </c>
      <c r="B100" s="25">
        <v>-2.4099999999999998E-3</v>
      </c>
      <c r="C100" s="25">
        <v>2.7349999999999999E-2</v>
      </c>
      <c r="D100" s="25">
        <f t="shared" si="10"/>
        <v>2.8465000000000001E-2</v>
      </c>
      <c r="E100" s="25"/>
      <c r="F100" s="25">
        <f t="shared" si="14"/>
        <v>2.4062470000000002E-2</v>
      </c>
      <c r="G100" s="25">
        <f t="shared" si="15"/>
        <v>0.55415868410000013</v>
      </c>
      <c r="H100" s="25">
        <v>6.5700000000000003E-3</v>
      </c>
      <c r="I100" s="25">
        <f t="shared" si="11"/>
        <v>7.685E-3</v>
      </c>
      <c r="J100" s="25"/>
      <c r="K100" s="25">
        <f t="shared" si="16"/>
        <v>6.7112700000000001E-3</v>
      </c>
      <c r="L100" s="25">
        <f t="shared" si="17"/>
        <v>0.1545605481</v>
      </c>
      <c r="M100" s="25">
        <v>1.942E-2</v>
      </c>
      <c r="N100" s="25">
        <f t="shared" si="12"/>
        <v>2.0535000000000001E-2</v>
      </c>
      <c r="O100" s="25"/>
      <c r="P100" s="25">
        <f t="shared" si="18"/>
        <v>1.9268250000000001E-2</v>
      </c>
      <c r="Q100" s="25">
        <f t="shared" si="19"/>
        <v>0.44374779750000004</v>
      </c>
      <c r="R100" s="25"/>
      <c r="S100" s="25"/>
      <c r="T100" s="25">
        <v>1.8000000000000001E-4</v>
      </c>
      <c r="U100" s="25">
        <f t="shared" si="13"/>
        <v>-1.1149999999999999E-3</v>
      </c>
    </row>
    <row r="101" spans="1:21" s="15" customFormat="1">
      <c r="A101" s="18">
        <v>349</v>
      </c>
      <c r="B101" s="25">
        <v>-2.4199999999999998E-3</v>
      </c>
      <c r="C101" s="25">
        <v>2.6839999999999999E-2</v>
      </c>
      <c r="D101" s="25">
        <f t="shared" si="10"/>
        <v>2.7969999999999998E-2</v>
      </c>
      <c r="E101" s="25"/>
      <c r="F101" s="25">
        <f t="shared" si="14"/>
        <v>2.356747E-2</v>
      </c>
      <c r="G101" s="25">
        <f t="shared" si="15"/>
        <v>0.54275883410000003</v>
      </c>
      <c r="H101" s="25">
        <v>6.3400000000000001E-3</v>
      </c>
      <c r="I101" s="25">
        <f t="shared" si="11"/>
        <v>7.4700000000000001E-3</v>
      </c>
      <c r="J101" s="25"/>
      <c r="K101" s="25">
        <f t="shared" si="16"/>
        <v>6.4962700000000002E-3</v>
      </c>
      <c r="L101" s="25">
        <f t="shared" si="17"/>
        <v>0.1496090981</v>
      </c>
      <c r="M101" s="25">
        <v>1.8970000000000001E-2</v>
      </c>
      <c r="N101" s="25">
        <f t="shared" si="12"/>
        <v>2.01E-2</v>
      </c>
      <c r="O101" s="25"/>
      <c r="P101" s="25">
        <f t="shared" si="18"/>
        <v>1.8833249999999999E-2</v>
      </c>
      <c r="Q101" s="25">
        <f t="shared" si="19"/>
        <v>0.43372974749999998</v>
      </c>
      <c r="R101" s="25"/>
      <c r="S101" s="25"/>
      <c r="T101" s="25">
        <v>1.6000000000000001E-4</v>
      </c>
      <c r="U101" s="25">
        <f t="shared" si="13"/>
        <v>-1.1299999999999999E-3</v>
      </c>
    </row>
    <row r="102" spans="1:21" s="15" customFormat="1">
      <c r="A102" s="18">
        <v>350</v>
      </c>
      <c r="B102" s="25">
        <v>-2.3999999999999998E-3</v>
      </c>
      <c r="C102" s="25">
        <v>2.6579999999999999E-2</v>
      </c>
      <c r="D102" s="25">
        <f t="shared" si="10"/>
        <v>2.7699999999999999E-2</v>
      </c>
      <c r="E102" s="25"/>
      <c r="F102" s="25">
        <f t="shared" si="14"/>
        <v>2.3297470000000001E-2</v>
      </c>
      <c r="G102" s="25">
        <f t="shared" si="15"/>
        <v>0.53654073410000003</v>
      </c>
      <c r="H102" s="25">
        <v>6.2700000000000004E-3</v>
      </c>
      <c r="I102" s="25">
        <f t="shared" si="11"/>
        <v>7.3900000000000007E-3</v>
      </c>
      <c r="J102" s="25"/>
      <c r="K102" s="25">
        <f t="shared" si="16"/>
        <v>6.4162700000000008E-3</v>
      </c>
      <c r="L102" s="25">
        <f t="shared" si="17"/>
        <v>0.14776669810000004</v>
      </c>
      <c r="M102" s="25">
        <v>1.8790000000000001E-2</v>
      </c>
      <c r="N102" s="25">
        <f t="shared" si="12"/>
        <v>1.9910000000000001E-2</v>
      </c>
      <c r="O102" s="25"/>
      <c r="P102" s="25">
        <f t="shared" si="18"/>
        <v>1.864325E-2</v>
      </c>
      <c r="Q102" s="25">
        <f t="shared" si="19"/>
        <v>0.4293540475</v>
      </c>
      <c r="R102" s="25"/>
      <c r="S102" s="25"/>
      <c r="T102" s="25">
        <v>1.6000000000000001E-4</v>
      </c>
      <c r="U102" s="25">
        <f t="shared" si="13"/>
        <v>-1.1199999999999999E-3</v>
      </c>
    </row>
    <row r="103" spans="1:21" s="15" customFormat="1">
      <c r="A103" s="18">
        <v>351</v>
      </c>
      <c r="B103" s="25">
        <v>-2.5000000000000001E-3</v>
      </c>
      <c r="C103" s="25">
        <v>2.614E-2</v>
      </c>
      <c r="D103" s="25">
        <f t="shared" si="10"/>
        <v>2.734E-2</v>
      </c>
      <c r="E103" s="25"/>
      <c r="F103" s="25">
        <f t="shared" si="14"/>
        <v>2.2937470000000001E-2</v>
      </c>
      <c r="G103" s="25">
        <f t="shared" si="15"/>
        <v>0.5282499341000001</v>
      </c>
      <c r="H103" s="25">
        <v>6.1700000000000001E-3</v>
      </c>
      <c r="I103" s="25">
        <f t="shared" si="11"/>
        <v>7.3699999999999998E-3</v>
      </c>
      <c r="J103" s="25"/>
      <c r="K103" s="25">
        <f t="shared" si="16"/>
        <v>6.3962699999999999E-3</v>
      </c>
      <c r="L103" s="25">
        <f t="shared" si="17"/>
        <v>0.1473060981</v>
      </c>
      <c r="M103" s="25">
        <v>1.8429999999999998E-2</v>
      </c>
      <c r="N103" s="25">
        <f t="shared" si="12"/>
        <v>1.9629999999999998E-2</v>
      </c>
      <c r="O103" s="25"/>
      <c r="P103" s="25">
        <f t="shared" si="18"/>
        <v>1.8363249999999998E-2</v>
      </c>
      <c r="Q103" s="25">
        <f t="shared" si="19"/>
        <v>0.42290564749999998</v>
      </c>
      <c r="R103" s="25"/>
      <c r="S103" s="25"/>
      <c r="T103" s="25">
        <v>1E-4</v>
      </c>
      <c r="U103" s="25">
        <f t="shared" si="13"/>
        <v>-1.2000000000000001E-3</v>
      </c>
    </row>
    <row r="104" spans="1:21" s="15" customFormat="1">
      <c r="A104" s="18">
        <v>352</v>
      </c>
      <c r="B104" s="25">
        <v>-2.4499999999999999E-3</v>
      </c>
      <c r="C104" s="25">
        <v>2.589E-2</v>
      </c>
      <c r="D104" s="25">
        <f t="shared" si="10"/>
        <v>2.7074999999999998E-2</v>
      </c>
      <c r="E104" s="25"/>
      <c r="F104" s="25">
        <f t="shared" si="14"/>
        <v>2.267247E-2</v>
      </c>
      <c r="G104" s="25">
        <f t="shared" si="15"/>
        <v>0.52214698410000004</v>
      </c>
      <c r="H104" s="25">
        <v>5.9800000000000001E-3</v>
      </c>
      <c r="I104" s="25">
        <f t="shared" si="11"/>
        <v>7.1649999999999995E-3</v>
      </c>
      <c r="J104" s="25"/>
      <c r="K104" s="25">
        <f t="shared" si="16"/>
        <v>6.1912699999999996E-3</v>
      </c>
      <c r="L104" s="25">
        <f t="shared" si="17"/>
        <v>0.1425849481</v>
      </c>
      <c r="M104" s="25">
        <v>1.821E-2</v>
      </c>
      <c r="N104" s="25">
        <f t="shared" si="12"/>
        <v>1.9394999999999999E-2</v>
      </c>
      <c r="O104" s="25"/>
      <c r="P104" s="25">
        <f t="shared" si="18"/>
        <v>1.8128249999999999E-2</v>
      </c>
      <c r="Q104" s="25">
        <f t="shared" si="19"/>
        <v>0.41749359749999998</v>
      </c>
      <c r="R104" s="25"/>
      <c r="S104" s="25"/>
      <c r="T104" s="25">
        <v>8.0000000000000007E-5</v>
      </c>
      <c r="U104" s="25">
        <f t="shared" si="13"/>
        <v>-1.1849999999999999E-3</v>
      </c>
    </row>
    <row r="105" spans="1:21" s="15" customFormat="1">
      <c r="A105" s="18">
        <v>353</v>
      </c>
      <c r="B105" s="25">
        <v>-2.4399999999999999E-3</v>
      </c>
      <c r="C105" s="25">
        <v>2.5420000000000002E-2</v>
      </c>
      <c r="D105" s="25">
        <f t="shared" si="10"/>
        <v>2.6545000000000003E-2</v>
      </c>
      <c r="E105" s="25"/>
      <c r="F105" s="25">
        <f t="shared" si="14"/>
        <v>2.2142470000000004E-2</v>
      </c>
      <c r="G105" s="25">
        <f t="shared" si="15"/>
        <v>0.50994108410000016</v>
      </c>
      <c r="H105" s="25">
        <v>5.94E-3</v>
      </c>
      <c r="I105" s="25">
        <f t="shared" si="11"/>
        <v>7.0650000000000001E-3</v>
      </c>
      <c r="J105" s="25"/>
      <c r="K105" s="25">
        <f t="shared" si="16"/>
        <v>6.0912700000000002E-3</v>
      </c>
      <c r="L105" s="25">
        <f t="shared" si="17"/>
        <v>0.1402819481</v>
      </c>
      <c r="M105" s="25">
        <v>1.7829999999999999E-2</v>
      </c>
      <c r="N105" s="25">
        <f t="shared" si="12"/>
        <v>1.8955E-2</v>
      </c>
      <c r="O105" s="25"/>
      <c r="P105" s="25">
        <f t="shared" si="18"/>
        <v>1.7688249999999999E-2</v>
      </c>
      <c r="Q105" s="25">
        <f t="shared" si="19"/>
        <v>0.40736039750000003</v>
      </c>
      <c r="R105" s="25"/>
      <c r="S105" s="25"/>
      <c r="T105" s="25">
        <v>1.9000000000000001E-4</v>
      </c>
      <c r="U105" s="25">
        <f t="shared" si="13"/>
        <v>-1.1249999999999999E-3</v>
      </c>
    </row>
    <row r="106" spans="1:21" s="15" customFormat="1">
      <c r="A106" s="18">
        <v>354</v>
      </c>
      <c r="B106" s="25">
        <v>-2.4099999999999998E-3</v>
      </c>
      <c r="C106" s="25">
        <v>2.5090000000000001E-2</v>
      </c>
      <c r="D106" s="25">
        <f t="shared" si="10"/>
        <v>2.6205000000000003E-2</v>
      </c>
      <c r="E106" s="25"/>
      <c r="F106" s="25">
        <f t="shared" si="14"/>
        <v>2.1802470000000004E-2</v>
      </c>
      <c r="G106" s="25">
        <f t="shared" si="15"/>
        <v>0.50211088410000015</v>
      </c>
      <c r="H106" s="25">
        <v>5.79E-3</v>
      </c>
      <c r="I106" s="25">
        <f t="shared" si="11"/>
        <v>6.9049999999999997E-3</v>
      </c>
      <c r="J106" s="25"/>
      <c r="K106" s="25">
        <f t="shared" si="16"/>
        <v>5.9312699999999998E-3</v>
      </c>
      <c r="L106" s="25">
        <f t="shared" si="17"/>
        <v>0.13659714810000001</v>
      </c>
      <c r="M106" s="25">
        <v>1.7610000000000001E-2</v>
      </c>
      <c r="N106" s="25">
        <f t="shared" si="12"/>
        <v>1.8725000000000002E-2</v>
      </c>
      <c r="O106" s="25"/>
      <c r="P106" s="25">
        <f t="shared" si="18"/>
        <v>1.7458250000000002E-2</v>
      </c>
      <c r="Q106" s="25">
        <f t="shared" si="19"/>
        <v>0.40206349750000003</v>
      </c>
      <c r="R106" s="25"/>
      <c r="S106" s="25"/>
      <c r="T106" s="25">
        <v>1.8000000000000001E-4</v>
      </c>
      <c r="U106" s="25">
        <f t="shared" si="13"/>
        <v>-1.1149999999999999E-3</v>
      </c>
    </row>
    <row r="107" spans="1:21" s="15" customFormat="1">
      <c r="A107" s="18">
        <v>355</v>
      </c>
      <c r="B107" s="25">
        <v>-2.48E-3</v>
      </c>
      <c r="C107" s="25">
        <v>2.477E-2</v>
      </c>
      <c r="D107" s="25">
        <f t="shared" si="10"/>
        <v>2.5954999999999999E-2</v>
      </c>
      <c r="E107" s="25"/>
      <c r="F107" s="25">
        <f t="shared" si="14"/>
        <v>2.1552469999999997E-2</v>
      </c>
      <c r="G107" s="25">
        <f t="shared" si="15"/>
        <v>0.49635338409999996</v>
      </c>
      <c r="H107" s="25">
        <v>5.7800000000000004E-3</v>
      </c>
      <c r="I107" s="25">
        <f t="shared" si="11"/>
        <v>6.9650000000000007E-3</v>
      </c>
      <c r="J107" s="25"/>
      <c r="K107" s="25">
        <f t="shared" si="16"/>
        <v>5.9912700000000008E-3</v>
      </c>
      <c r="L107" s="25">
        <f t="shared" si="17"/>
        <v>0.13797894810000003</v>
      </c>
      <c r="M107" s="25">
        <v>1.7250000000000001E-2</v>
      </c>
      <c r="N107" s="25">
        <f t="shared" si="12"/>
        <v>1.8435E-2</v>
      </c>
      <c r="O107" s="25"/>
      <c r="P107" s="25">
        <f t="shared" si="18"/>
        <v>1.7168249999999999E-2</v>
      </c>
      <c r="Q107" s="25">
        <f t="shared" si="19"/>
        <v>0.3953847975</v>
      </c>
      <c r="R107" s="25"/>
      <c r="S107" s="25"/>
      <c r="T107" s="25">
        <v>1.1E-4</v>
      </c>
      <c r="U107" s="25">
        <f t="shared" si="13"/>
        <v>-1.1850000000000001E-3</v>
      </c>
    </row>
    <row r="108" spans="1:21" s="15" customFormat="1">
      <c r="A108" s="18">
        <v>356</v>
      </c>
      <c r="B108" s="25">
        <v>-2.5300000000000001E-3</v>
      </c>
      <c r="C108" s="25">
        <v>2.4510000000000001E-2</v>
      </c>
      <c r="D108" s="25">
        <f t="shared" si="10"/>
        <v>2.5715000000000002E-2</v>
      </c>
      <c r="E108" s="25"/>
      <c r="F108" s="25">
        <f t="shared" si="14"/>
        <v>2.131247E-2</v>
      </c>
      <c r="G108" s="25">
        <f t="shared" si="15"/>
        <v>0.49082618410000001</v>
      </c>
      <c r="H108" s="25">
        <v>5.5300000000000002E-3</v>
      </c>
      <c r="I108" s="25">
        <f t="shared" si="11"/>
        <v>6.7350000000000005E-3</v>
      </c>
      <c r="J108" s="25"/>
      <c r="K108" s="25">
        <f t="shared" si="16"/>
        <v>5.7612700000000006E-3</v>
      </c>
      <c r="L108" s="25">
        <f t="shared" si="17"/>
        <v>0.13268204810000003</v>
      </c>
      <c r="M108" s="25">
        <v>1.7059999999999999E-2</v>
      </c>
      <c r="N108" s="25">
        <f t="shared" si="12"/>
        <v>1.8265E-2</v>
      </c>
      <c r="O108" s="25"/>
      <c r="P108" s="25">
        <f t="shared" si="18"/>
        <v>1.6998249999999999E-2</v>
      </c>
      <c r="Q108" s="25">
        <f t="shared" si="19"/>
        <v>0.39146969749999999</v>
      </c>
      <c r="R108" s="25"/>
      <c r="S108" s="25"/>
      <c r="T108" s="25">
        <v>1.2E-4</v>
      </c>
      <c r="U108" s="25">
        <f t="shared" si="13"/>
        <v>-1.2050000000000001E-3</v>
      </c>
    </row>
    <row r="109" spans="1:21" s="15" customFormat="1">
      <c r="A109" s="18">
        <v>357</v>
      </c>
      <c r="B109" s="25">
        <v>-2.5000000000000001E-3</v>
      </c>
      <c r="C109" s="25">
        <v>2.4199999999999999E-2</v>
      </c>
      <c r="D109" s="25">
        <f t="shared" si="10"/>
        <v>2.537E-2</v>
      </c>
      <c r="E109" s="25"/>
      <c r="F109" s="25">
        <f t="shared" si="14"/>
        <v>2.0967470000000002E-2</v>
      </c>
      <c r="G109" s="25">
        <f t="shared" si="15"/>
        <v>0.48288083410000004</v>
      </c>
      <c r="H109" s="25">
        <v>5.5500000000000002E-3</v>
      </c>
      <c r="I109" s="25">
        <f t="shared" si="11"/>
        <v>6.7200000000000003E-3</v>
      </c>
      <c r="J109" s="25"/>
      <c r="K109" s="25">
        <f t="shared" si="16"/>
        <v>5.7462700000000004E-3</v>
      </c>
      <c r="L109" s="25">
        <f t="shared" si="17"/>
        <v>0.13233659810000001</v>
      </c>
      <c r="M109" s="25">
        <v>1.6760000000000001E-2</v>
      </c>
      <c r="N109" s="25">
        <f t="shared" si="12"/>
        <v>1.7930000000000001E-2</v>
      </c>
      <c r="O109" s="25"/>
      <c r="P109" s="25">
        <f t="shared" si="18"/>
        <v>1.6663250000000001E-2</v>
      </c>
      <c r="Q109" s="25">
        <f t="shared" si="19"/>
        <v>0.38375464750000005</v>
      </c>
      <c r="R109" s="25"/>
      <c r="S109" s="25"/>
      <c r="T109" s="25">
        <v>1.6000000000000001E-4</v>
      </c>
      <c r="U109" s="25">
        <f t="shared" si="13"/>
        <v>-1.17E-3</v>
      </c>
    </row>
    <row r="110" spans="1:21" s="15" customFormat="1">
      <c r="A110" s="18">
        <v>358</v>
      </c>
      <c r="B110" s="25">
        <v>-2.5200000000000001E-3</v>
      </c>
      <c r="C110" s="25">
        <v>2.3869999999999999E-2</v>
      </c>
      <c r="D110" s="25">
        <f t="shared" si="10"/>
        <v>2.5079999999999998E-2</v>
      </c>
      <c r="E110" s="25"/>
      <c r="F110" s="25">
        <f t="shared" si="14"/>
        <v>2.0677469999999996E-2</v>
      </c>
      <c r="G110" s="25">
        <f t="shared" si="15"/>
        <v>0.47620213409999995</v>
      </c>
      <c r="H110" s="25">
        <v>5.4200000000000003E-3</v>
      </c>
      <c r="I110" s="25">
        <f t="shared" si="11"/>
        <v>6.6300000000000005E-3</v>
      </c>
      <c r="J110" s="25"/>
      <c r="K110" s="25">
        <f t="shared" si="16"/>
        <v>5.6562700000000006E-3</v>
      </c>
      <c r="L110" s="25">
        <f t="shared" si="17"/>
        <v>0.13026389810000003</v>
      </c>
      <c r="M110" s="25">
        <v>1.651E-2</v>
      </c>
      <c r="N110" s="25">
        <f t="shared" si="12"/>
        <v>1.772E-2</v>
      </c>
      <c r="O110" s="25"/>
      <c r="P110" s="25">
        <f t="shared" si="18"/>
        <v>1.6453249999999999E-2</v>
      </c>
      <c r="Q110" s="25">
        <f t="shared" si="19"/>
        <v>0.37891834749999997</v>
      </c>
      <c r="R110" s="25"/>
      <c r="S110" s="25"/>
      <c r="T110" s="25">
        <v>1E-4</v>
      </c>
      <c r="U110" s="25">
        <f t="shared" si="13"/>
        <v>-1.2100000000000001E-3</v>
      </c>
    </row>
    <row r="111" spans="1:21" s="15" customFormat="1">
      <c r="A111" s="18">
        <v>359</v>
      </c>
      <c r="B111" s="25">
        <v>-2.5200000000000001E-3</v>
      </c>
      <c r="C111" s="25">
        <v>2.3470000000000001E-2</v>
      </c>
      <c r="D111" s="25">
        <f t="shared" si="10"/>
        <v>2.4665000000000003E-2</v>
      </c>
      <c r="E111" s="25"/>
      <c r="F111" s="25">
        <f t="shared" si="14"/>
        <v>2.0262470000000005E-2</v>
      </c>
      <c r="G111" s="25">
        <f t="shared" si="15"/>
        <v>0.46664468410000015</v>
      </c>
      <c r="H111" s="25">
        <v>5.1900000000000002E-3</v>
      </c>
      <c r="I111" s="25">
        <f t="shared" si="11"/>
        <v>6.3850000000000001E-3</v>
      </c>
      <c r="J111" s="25"/>
      <c r="K111" s="25">
        <f t="shared" si="16"/>
        <v>5.4112700000000001E-3</v>
      </c>
      <c r="L111" s="25">
        <f t="shared" si="17"/>
        <v>0.12462154810000001</v>
      </c>
      <c r="M111" s="25">
        <v>1.6199999999999999E-2</v>
      </c>
      <c r="N111" s="25">
        <f t="shared" si="12"/>
        <v>1.7395000000000001E-2</v>
      </c>
      <c r="O111" s="25"/>
      <c r="P111" s="25">
        <f t="shared" si="18"/>
        <v>1.612825E-2</v>
      </c>
      <c r="Q111" s="25">
        <f t="shared" si="19"/>
        <v>0.37143359750000005</v>
      </c>
      <c r="R111" s="25"/>
      <c r="S111" s="25"/>
      <c r="T111" s="25">
        <v>1.2999999999999999E-4</v>
      </c>
      <c r="U111" s="25">
        <f t="shared" si="13"/>
        <v>-1.1950000000000001E-3</v>
      </c>
    </row>
    <row r="112" spans="1:21" s="15" customFormat="1">
      <c r="A112" s="18">
        <v>360</v>
      </c>
      <c r="B112" s="25">
        <v>-2.5000000000000001E-3</v>
      </c>
      <c r="C112" s="25">
        <v>2.3210000000000001E-2</v>
      </c>
      <c r="D112" s="25">
        <f t="shared" si="10"/>
        <v>2.4380000000000002E-2</v>
      </c>
      <c r="E112" s="25"/>
      <c r="F112" s="25">
        <f t="shared" si="14"/>
        <v>1.9977470000000004E-2</v>
      </c>
      <c r="G112" s="25">
        <f t="shared" si="15"/>
        <v>0.46008113410000012</v>
      </c>
      <c r="H112" s="25">
        <v>5.1599999999999997E-3</v>
      </c>
      <c r="I112" s="25">
        <f t="shared" si="11"/>
        <v>6.3299999999999997E-3</v>
      </c>
      <c r="J112" s="25"/>
      <c r="K112" s="25">
        <f t="shared" si="16"/>
        <v>5.3562699999999998E-3</v>
      </c>
      <c r="L112" s="25">
        <f t="shared" si="17"/>
        <v>0.1233548981</v>
      </c>
      <c r="M112" s="25">
        <v>1.5970000000000002E-2</v>
      </c>
      <c r="N112" s="25">
        <f t="shared" si="12"/>
        <v>1.7140000000000002E-2</v>
      </c>
      <c r="O112" s="25"/>
      <c r="P112" s="25">
        <f t="shared" si="18"/>
        <v>1.5873250000000002E-2</v>
      </c>
      <c r="Q112" s="25">
        <f t="shared" si="19"/>
        <v>0.36556094750000007</v>
      </c>
      <c r="R112" s="25"/>
      <c r="S112" s="25"/>
      <c r="T112" s="25">
        <v>1.6000000000000001E-4</v>
      </c>
      <c r="U112" s="25">
        <f t="shared" si="13"/>
        <v>-1.17E-3</v>
      </c>
    </row>
    <row r="113" spans="1:21" s="15" customFormat="1">
      <c r="A113" s="18">
        <v>361</v>
      </c>
      <c r="B113" s="25">
        <v>-2.5200000000000001E-3</v>
      </c>
      <c r="C113" s="25">
        <v>2.3E-2</v>
      </c>
      <c r="D113" s="25">
        <f t="shared" si="10"/>
        <v>2.4219999999999998E-2</v>
      </c>
      <c r="E113" s="25"/>
      <c r="F113" s="25">
        <f t="shared" si="14"/>
        <v>1.9817469999999997E-2</v>
      </c>
      <c r="G113" s="25">
        <f t="shared" si="15"/>
        <v>0.45639633409999997</v>
      </c>
      <c r="H113" s="25">
        <v>5.11E-3</v>
      </c>
      <c r="I113" s="25">
        <f t="shared" si="11"/>
        <v>6.3299999999999997E-3</v>
      </c>
      <c r="J113" s="25"/>
      <c r="K113" s="25">
        <f t="shared" si="16"/>
        <v>5.3562699999999998E-3</v>
      </c>
      <c r="L113" s="25">
        <f t="shared" si="17"/>
        <v>0.1233548981</v>
      </c>
      <c r="M113" s="25">
        <v>1.5689999999999999E-2</v>
      </c>
      <c r="N113" s="25">
        <f t="shared" si="12"/>
        <v>1.6909999999999998E-2</v>
      </c>
      <c r="O113" s="25"/>
      <c r="P113" s="25">
        <f t="shared" si="18"/>
        <v>1.5643249999999997E-2</v>
      </c>
      <c r="Q113" s="25">
        <f t="shared" si="19"/>
        <v>0.36026404749999996</v>
      </c>
      <c r="R113" s="25"/>
      <c r="S113" s="25"/>
      <c r="T113" s="25">
        <v>8.0000000000000007E-5</v>
      </c>
      <c r="U113" s="25">
        <f t="shared" si="13"/>
        <v>-1.2199999999999999E-3</v>
      </c>
    </row>
    <row r="114" spans="1:21" s="15" customFormat="1">
      <c r="A114" s="18">
        <v>362</v>
      </c>
      <c r="B114" s="25">
        <v>-2.48E-3</v>
      </c>
      <c r="C114" s="25">
        <v>2.264E-2</v>
      </c>
      <c r="D114" s="25">
        <f t="shared" si="10"/>
        <v>2.3814999999999999E-2</v>
      </c>
      <c r="E114" s="25"/>
      <c r="F114" s="25">
        <f t="shared" si="14"/>
        <v>1.9412470000000001E-2</v>
      </c>
      <c r="G114" s="25">
        <f t="shared" si="15"/>
        <v>0.44706918410000007</v>
      </c>
      <c r="H114" s="25">
        <v>4.9800000000000001E-3</v>
      </c>
      <c r="I114" s="25">
        <f t="shared" si="11"/>
        <v>6.1549999999999999E-3</v>
      </c>
      <c r="J114" s="25"/>
      <c r="K114" s="25">
        <f t="shared" si="16"/>
        <v>5.18127E-3</v>
      </c>
      <c r="L114" s="25">
        <f t="shared" si="17"/>
        <v>0.1193246481</v>
      </c>
      <c r="M114" s="25">
        <v>1.5559999999999999E-2</v>
      </c>
      <c r="N114" s="25">
        <f t="shared" si="12"/>
        <v>1.6735E-2</v>
      </c>
      <c r="O114" s="25"/>
      <c r="P114" s="25">
        <f t="shared" si="18"/>
        <v>1.5468249999999999E-2</v>
      </c>
      <c r="Q114" s="25">
        <f t="shared" si="19"/>
        <v>0.3562337975</v>
      </c>
      <c r="R114" s="25"/>
      <c r="S114" s="25"/>
      <c r="T114" s="25">
        <v>1.2999999999999999E-4</v>
      </c>
      <c r="U114" s="25">
        <f t="shared" si="13"/>
        <v>-1.175E-3</v>
      </c>
    </row>
    <row r="115" spans="1:21" s="15" customFormat="1">
      <c r="A115" s="18">
        <v>363</v>
      </c>
      <c r="B115" s="25">
        <v>-2.5600000000000002E-3</v>
      </c>
      <c r="C115" s="25">
        <v>2.2370000000000001E-2</v>
      </c>
      <c r="D115" s="25">
        <f t="shared" si="10"/>
        <v>2.3605000000000001E-2</v>
      </c>
      <c r="E115" s="25"/>
      <c r="F115" s="25">
        <f t="shared" si="14"/>
        <v>1.9202469999999999E-2</v>
      </c>
      <c r="G115" s="25">
        <f t="shared" si="15"/>
        <v>0.4422328841</v>
      </c>
      <c r="H115" s="25">
        <v>4.9399999999999999E-3</v>
      </c>
      <c r="I115" s="25">
        <f t="shared" si="11"/>
        <v>6.1749999999999999E-3</v>
      </c>
      <c r="J115" s="25"/>
      <c r="K115" s="25">
        <f t="shared" si="16"/>
        <v>5.20127E-3</v>
      </c>
      <c r="L115" s="25">
        <f t="shared" si="17"/>
        <v>0.11978524810000001</v>
      </c>
      <c r="M115" s="25">
        <v>1.529E-2</v>
      </c>
      <c r="N115" s="25">
        <f t="shared" si="12"/>
        <v>1.6525000000000001E-2</v>
      </c>
      <c r="O115" s="25"/>
      <c r="P115" s="25">
        <f t="shared" si="18"/>
        <v>1.5258250000000001E-2</v>
      </c>
      <c r="Q115" s="25">
        <f t="shared" si="19"/>
        <v>0.35139749750000004</v>
      </c>
      <c r="R115" s="25"/>
      <c r="S115" s="25"/>
      <c r="T115" s="25">
        <v>9.0000000000000006E-5</v>
      </c>
      <c r="U115" s="25">
        <f t="shared" si="13"/>
        <v>-1.2350000000000002E-3</v>
      </c>
    </row>
    <row r="116" spans="1:21" s="15" customFormat="1">
      <c r="A116" s="18">
        <v>364</v>
      </c>
      <c r="B116" s="25">
        <v>-2.48E-3</v>
      </c>
      <c r="C116" s="25">
        <v>2.2100000000000002E-2</v>
      </c>
      <c r="D116" s="25">
        <f t="shared" si="10"/>
        <v>2.3275000000000001E-2</v>
      </c>
      <c r="E116" s="25"/>
      <c r="F116" s="25">
        <f t="shared" si="14"/>
        <v>1.8872470000000002E-2</v>
      </c>
      <c r="G116" s="25">
        <f t="shared" si="15"/>
        <v>0.43463298410000006</v>
      </c>
      <c r="H116" s="25">
        <v>4.8399999999999997E-3</v>
      </c>
      <c r="I116" s="25">
        <f t="shared" si="11"/>
        <v>6.0149999999999995E-3</v>
      </c>
      <c r="J116" s="25"/>
      <c r="K116" s="25">
        <f t="shared" si="16"/>
        <v>5.0412699999999996E-3</v>
      </c>
      <c r="L116" s="25">
        <f t="shared" si="17"/>
        <v>0.1161004481</v>
      </c>
      <c r="M116" s="25">
        <v>1.506E-2</v>
      </c>
      <c r="N116" s="25">
        <f t="shared" si="12"/>
        <v>1.6234999999999999E-2</v>
      </c>
      <c r="O116" s="25"/>
      <c r="P116" s="25">
        <f t="shared" si="18"/>
        <v>1.4968249999999999E-2</v>
      </c>
      <c r="Q116" s="25">
        <f t="shared" si="19"/>
        <v>0.34471879750000001</v>
      </c>
      <c r="R116" s="25"/>
      <c r="S116" s="25"/>
      <c r="T116" s="25">
        <v>1.2999999999999999E-4</v>
      </c>
      <c r="U116" s="25">
        <f t="shared" si="13"/>
        <v>-1.175E-3</v>
      </c>
    </row>
    <row r="117" spans="1:21" s="15" customFormat="1">
      <c r="A117" s="18">
        <v>365</v>
      </c>
      <c r="B117" s="25">
        <v>-2.5300000000000001E-3</v>
      </c>
      <c r="C117" s="25">
        <v>2.188E-2</v>
      </c>
      <c r="D117" s="25">
        <f t="shared" si="10"/>
        <v>2.308E-2</v>
      </c>
      <c r="E117" s="25"/>
      <c r="F117" s="25">
        <f t="shared" si="14"/>
        <v>1.8677470000000002E-2</v>
      </c>
      <c r="G117" s="25">
        <f t="shared" si="15"/>
        <v>0.43014213410000007</v>
      </c>
      <c r="H117" s="25">
        <v>4.7999999999999996E-3</v>
      </c>
      <c r="I117" s="25">
        <f t="shared" si="11"/>
        <v>6.0000000000000001E-3</v>
      </c>
      <c r="J117" s="25"/>
      <c r="K117" s="25">
        <f t="shared" si="16"/>
        <v>5.0262700000000002E-3</v>
      </c>
      <c r="L117" s="25">
        <f t="shared" si="17"/>
        <v>0.11575499810000001</v>
      </c>
      <c r="M117" s="25">
        <v>1.4880000000000001E-2</v>
      </c>
      <c r="N117" s="25">
        <f t="shared" si="12"/>
        <v>1.6080000000000001E-2</v>
      </c>
      <c r="O117" s="25"/>
      <c r="P117" s="25">
        <f t="shared" si="18"/>
        <v>1.481325E-2</v>
      </c>
      <c r="Q117" s="25">
        <f t="shared" si="19"/>
        <v>0.34114914750000003</v>
      </c>
      <c r="R117" s="25"/>
      <c r="S117" s="25"/>
      <c r="T117" s="25">
        <v>1.2999999999999999E-4</v>
      </c>
      <c r="U117" s="25">
        <f t="shared" si="13"/>
        <v>-1.2000000000000001E-3</v>
      </c>
    </row>
    <row r="118" spans="1:21" s="15" customFormat="1">
      <c r="A118" s="18">
        <v>366</v>
      </c>
      <c r="B118" s="25">
        <v>-2.5899999999999999E-3</v>
      </c>
      <c r="C118" s="25">
        <v>2.189E-2</v>
      </c>
      <c r="D118" s="25">
        <f t="shared" si="10"/>
        <v>2.3109999999999999E-2</v>
      </c>
      <c r="E118" s="25"/>
      <c r="F118" s="25">
        <f t="shared" si="14"/>
        <v>1.8707469999999997E-2</v>
      </c>
      <c r="G118" s="25">
        <f t="shared" si="15"/>
        <v>0.43083303409999996</v>
      </c>
      <c r="H118" s="25">
        <v>4.7299999999999998E-3</v>
      </c>
      <c r="I118" s="25">
        <f t="shared" si="11"/>
        <v>5.9499999999999996E-3</v>
      </c>
      <c r="J118" s="25"/>
      <c r="K118" s="25">
        <f t="shared" si="16"/>
        <v>4.9762699999999997E-3</v>
      </c>
      <c r="L118" s="25">
        <f t="shared" si="17"/>
        <v>0.11460349809999999</v>
      </c>
      <c r="M118" s="25">
        <v>1.482E-2</v>
      </c>
      <c r="N118" s="25">
        <f t="shared" si="12"/>
        <v>1.6039999999999999E-2</v>
      </c>
      <c r="O118" s="25"/>
      <c r="P118" s="25">
        <f t="shared" si="18"/>
        <v>1.4773249999999998E-2</v>
      </c>
      <c r="Q118" s="25">
        <f t="shared" si="19"/>
        <v>0.34022794749999996</v>
      </c>
      <c r="R118" s="25"/>
      <c r="S118" s="25"/>
      <c r="T118" s="25">
        <v>1.4999999999999999E-4</v>
      </c>
      <c r="U118" s="25">
        <f t="shared" si="13"/>
        <v>-1.2199999999999999E-3</v>
      </c>
    </row>
    <row r="119" spans="1:21" s="15" customFormat="1">
      <c r="A119" s="18">
        <v>367</v>
      </c>
      <c r="B119" s="25">
        <v>-2.49E-3</v>
      </c>
      <c r="C119" s="25">
        <v>2.1239999999999998E-2</v>
      </c>
      <c r="D119" s="25">
        <f t="shared" si="10"/>
        <v>2.2474999999999998E-2</v>
      </c>
      <c r="E119" s="25"/>
      <c r="F119" s="25">
        <f t="shared" si="14"/>
        <v>1.807247E-2</v>
      </c>
      <c r="G119" s="25">
        <f t="shared" si="15"/>
        <v>0.41620898410000001</v>
      </c>
      <c r="H119" s="25">
        <v>4.5500000000000002E-3</v>
      </c>
      <c r="I119" s="25">
        <f t="shared" si="11"/>
        <v>5.7850000000000002E-3</v>
      </c>
      <c r="J119" s="25"/>
      <c r="K119" s="25">
        <f t="shared" si="16"/>
        <v>4.8112700000000003E-3</v>
      </c>
      <c r="L119" s="25">
        <f t="shared" si="17"/>
        <v>0.11080354810000001</v>
      </c>
      <c r="M119" s="25">
        <v>1.4409999999999999E-2</v>
      </c>
      <c r="N119" s="25">
        <f t="shared" si="12"/>
        <v>1.5644999999999999E-2</v>
      </c>
      <c r="O119" s="25"/>
      <c r="P119" s="25">
        <f t="shared" si="18"/>
        <v>1.4378249999999999E-2</v>
      </c>
      <c r="Q119" s="25">
        <f t="shared" si="19"/>
        <v>0.33113109749999997</v>
      </c>
      <c r="R119" s="25"/>
      <c r="S119" s="25"/>
      <c r="T119" s="25">
        <v>2.0000000000000002E-5</v>
      </c>
      <c r="U119" s="25">
        <f t="shared" si="13"/>
        <v>-1.235E-3</v>
      </c>
    </row>
    <row r="120" spans="1:21" s="15" customFormat="1">
      <c r="A120" s="18">
        <v>368</v>
      </c>
      <c r="B120" s="25">
        <v>-2.6099999999999999E-3</v>
      </c>
      <c r="C120" s="25">
        <v>2.1219999999999999E-2</v>
      </c>
      <c r="D120" s="25">
        <f t="shared" si="10"/>
        <v>2.2464999999999999E-2</v>
      </c>
      <c r="E120" s="25"/>
      <c r="F120" s="25">
        <f t="shared" si="14"/>
        <v>1.8062469999999997E-2</v>
      </c>
      <c r="G120" s="25">
        <f t="shared" si="15"/>
        <v>0.41597868409999994</v>
      </c>
      <c r="H120" s="25">
        <v>4.62E-3</v>
      </c>
      <c r="I120" s="25">
        <f t="shared" si="11"/>
        <v>5.8650000000000004E-3</v>
      </c>
      <c r="J120" s="25"/>
      <c r="K120" s="25">
        <f t="shared" si="16"/>
        <v>4.8912700000000005E-3</v>
      </c>
      <c r="L120" s="25">
        <f t="shared" si="17"/>
        <v>0.11264594810000002</v>
      </c>
      <c r="M120" s="25">
        <v>1.4449999999999999E-2</v>
      </c>
      <c r="N120" s="25">
        <f t="shared" si="12"/>
        <v>1.5695000000000001E-2</v>
      </c>
      <c r="O120" s="25"/>
      <c r="P120" s="25">
        <f t="shared" si="18"/>
        <v>1.442825E-2</v>
      </c>
      <c r="Q120" s="25">
        <f t="shared" si="19"/>
        <v>0.3322825975</v>
      </c>
      <c r="R120" s="25"/>
      <c r="S120" s="25"/>
      <c r="T120" s="25">
        <v>1.2E-4</v>
      </c>
      <c r="U120" s="25">
        <f t="shared" si="13"/>
        <v>-1.245E-3</v>
      </c>
    </row>
    <row r="121" spans="1:21" s="15" customFormat="1">
      <c r="A121" s="18">
        <v>369</v>
      </c>
      <c r="B121" s="25">
        <v>-2.5899999999999999E-3</v>
      </c>
      <c r="C121" s="25">
        <v>2.0750000000000001E-2</v>
      </c>
      <c r="D121" s="25">
        <f t="shared" si="10"/>
        <v>2.1975000000000001E-2</v>
      </c>
      <c r="E121" s="25"/>
      <c r="F121" s="25">
        <f t="shared" si="14"/>
        <v>1.757247E-2</v>
      </c>
      <c r="G121" s="25">
        <f t="shared" si="15"/>
        <v>0.40469398410000001</v>
      </c>
      <c r="H121" s="25">
        <v>4.4400000000000004E-3</v>
      </c>
      <c r="I121" s="25">
        <f t="shared" si="11"/>
        <v>5.6649999999999999E-3</v>
      </c>
      <c r="J121" s="25"/>
      <c r="K121" s="25">
        <f t="shared" si="16"/>
        <v>4.69127E-3</v>
      </c>
      <c r="L121" s="25">
        <f t="shared" si="17"/>
        <v>0.10803994810000001</v>
      </c>
      <c r="M121" s="25">
        <v>1.393E-2</v>
      </c>
      <c r="N121" s="25">
        <f t="shared" si="12"/>
        <v>1.5155E-2</v>
      </c>
      <c r="O121" s="25"/>
      <c r="P121" s="25">
        <f t="shared" si="18"/>
        <v>1.388825E-2</v>
      </c>
      <c r="Q121" s="25">
        <f t="shared" si="19"/>
        <v>0.31984639749999999</v>
      </c>
      <c r="R121" s="25"/>
      <c r="S121" s="25"/>
      <c r="T121" s="25">
        <v>1.3999999999999999E-4</v>
      </c>
      <c r="U121" s="25">
        <f t="shared" si="13"/>
        <v>-1.225E-3</v>
      </c>
    </row>
    <row r="122" spans="1:21" s="15" customFormat="1">
      <c r="A122" s="18">
        <v>370</v>
      </c>
      <c r="B122" s="25">
        <v>-2.4299999999999999E-3</v>
      </c>
      <c r="C122" s="25">
        <v>2.078E-2</v>
      </c>
      <c r="D122" s="25">
        <f t="shared" si="10"/>
        <v>2.1975000000000001E-2</v>
      </c>
      <c r="E122" s="25"/>
      <c r="F122" s="25">
        <f t="shared" si="14"/>
        <v>1.757247E-2</v>
      </c>
      <c r="G122" s="25">
        <f t="shared" si="15"/>
        <v>0.40469398410000001</v>
      </c>
      <c r="H122" s="25">
        <v>4.4999999999999997E-3</v>
      </c>
      <c r="I122" s="25">
        <f t="shared" si="11"/>
        <v>5.6949999999999995E-3</v>
      </c>
      <c r="J122" s="25"/>
      <c r="K122" s="25">
        <f t="shared" si="16"/>
        <v>4.7212699999999996E-3</v>
      </c>
      <c r="L122" s="25">
        <f t="shared" si="17"/>
        <v>0.1087308481</v>
      </c>
      <c r="M122" s="25">
        <v>1.4080000000000001E-2</v>
      </c>
      <c r="N122" s="25">
        <f t="shared" si="12"/>
        <v>1.5275E-2</v>
      </c>
      <c r="O122" s="25"/>
      <c r="P122" s="25">
        <f t="shared" si="18"/>
        <v>1.400825E-2</v>
      </c>
      <c r="Q122" s="25">
        <f t="shared" si="19"/>
        <v>0.32260999750000002</v>
      </c>
      <c r="R122" s="25"/>
      <c r="S122" s="25"/>
      <c r="T122" s="25">
        <v>4.0000000000000003E-5</v>
      </c>
      <c r="U122" s="25">
        <f t="shared" si="13"/>
        <v>-1.1949999999999999E-3</v>
      </c>
    </row>
    <row r="123" spans="1:21" s="15" customFormat="1">
      <c r="A123" s="18">
        <v>371</v>
      </c>
      <c r="B123" s="25">
        <v>-2.5400000000000002E-3</v>
      </c>
      <c r="C123" s="25">
        <v>2.0299999999999999E-2</v>
      </c>
      <c r="D123" s="25">
        <f t="shared" si="10"/>
        <v>2.1514999999999999E-2</v>
      </c>
      <c r="E123" s="25"/>
      <c r="F123" s="25">
        <f t="shared" si="14"/>
        <v>1.7112469999999998E-2</v>
      </c>
      <c r="G123" s="25">
        <f t="shared" si="15"/>
        <v>0.39410018409999997</v>
      </c>
      <c r="H123" s="25">
        <v>4.2300000000000003E-3</v>
      </c>
      <c r="I123" s="25">
        <f t="shared" si="11"/>
        <v>5.4450000000000002E-3</v>
      </c>
      <c r="J123" s="25"/>
      <c r="K123" s="25">
        <f t="shared" si="16"/>
        <v>4.4712700000000003E-3</v>
      </c>
      <c r="L123" s="25">
        <f t="shared" si="17"/>
        <v>0.10297334810000001</v>
      </c>
      <c r="M123" s="25">
        <v>1.3610000000000001E-2</v>
      </c>
      <c r="N123" s="25">
        <f t="shared" si="12"/>
        <v>1.4825000000000001E-2</v>
      </c>
      <c r="O123" s="25"/>
      <c r="P123" s="25">
        <f t="shared" si="18"/>
        <v>1.3558250000000001E-2</v>
      </c>
      <c r="Q123" s="25">
        <f t="shared" si="19"/>
        <v>0.31224649750000005</v>
      </c>
      <c r="R123" s="25"/>
      <c r="S123" s="25"/>
      <c r="T123" s="25">
        <v>1.1E-4</v>
      </c>
      <c r="U123" s="25">
        <f t="shared" si="13"/>
        <v>-1.2150000000000002E-3</v>
      </c>
    </row>
    <row r="124" spans="1:21" s="15" customFormat="1">
      <c r="A124" s="18">
        <v>372</v>
      </c>
      <c r="B124" s="25">
        <v>-2.6700000000000001E-3</v>
      </c>
      <c r="C124" s="25">
        <v>2.018E-2</v>
      </c>
      <c r="D124" s="25">
        <f t="shared" si="10"/>
        <v>2.1455000000000002E-2</v>
      </c>
      <c r="E124" s="25"/>
      <c r="F124" s="25">
        <f t="shared" si="14"/>
        <v>1.705247E-2</v>
      </c>
      <c r="G124" s="25">
        <f t="shared" si="15"/>
        <v>0.39271838410000004</v>
      </c>
      <c r="H124" s="25">
        <v>4.0299999999999997E-3</v>
      </c>
      <c r="I124" s="25">
        <f t="shared" si="11"/>
        <v>5.3049999999999998E-3</v>
      </c>
      <c r="J124" s="25"/>
      <c r="K124" s="25">
        <f t="shared" si="16"/>
        <v>4.3312699999999999E-3</v>
      </c>
      <c r="L124" s="25">
        <f t="shared" si="17"/>
        <v>9.9749148100000004E-2</v>
      </c>
      <c r="M124" s="25">
        <v>1.3559999999999999E-2</v>
      </c>
      <c r="N124" s="25">
        <f t="shared" si="12"/>
        <v>1.4834999999999999E-2</v>
      </c>
      <c r="O124" s="25"/>
      <c r="P124" s="25">
        <f t="shared" si="18"/>
        <v>1.3568249999999999E-2</v>
      </c>
      <c r="Q124" s="25">
        <f t="shared" si="19"/>
        <v>0.31247679749999996</v>
      </c>
      <c r="R124" s="25"/>
      <c r="S124" s="25"/>
      <c r="T124" s="25">
        <v>1.2E-4</v>
      </c>
      <c r="U124" s="25">
        <f t="shared" si="13"/>
        <v>-1.2750000000000001E-3</v>
      </c>
    </row>
    <row r="125" spans="1:21" s="15" customFormat="1">
      <c r="A125" s="18">
        <v>373</v>
      </c>
      <c r="B125" s="25">
        <v>-2.5600000000000002E-3</v>
      </c>
      <c r="C125" s="25">
        <v>1.967E-2</v>
      </c>
      <c r="D125" s="25">
        <f t="shared" si="10"/>
        <v>2.0885000000000001E-2</v>
      </c>
      <c r="E125" s="25"/>
      <c r="F125" s="25">
        <f t="shared" si="14"/>
        <v>1.6482469999999999E-2</v>
      </c>
      <c r="G125" s="25">
        <f t="shared" si="15"/>
        <v>0.37959128409999998</v>
      </c>
      <c r="H125" s="25">
        <v>4.15E-3</v>
      </c>
      <c r="I125" s="25">
        <f t="shared" si="11"/>
        <v>5.365E-3</v>
      </c>
      <c r="J125" s="25"/>
      <c r="K125" s="25">
        <f t="shared" si="16"/>
        <v>4.3912700000000001E-3</v>
      </c>
      <c r="L125" s="25">
        <f t="shared" si="17"/>
        <v>0.10113094810000001</v>
      </c>
      <c r="M125" s="25">
        <v>1.321E-2</v>
      </c>
      <c r="N125" s="25">
        <f t="shared" si="12"/>
        <v>1.4425E-2</v>
      </c>
      <c r="O125" s="25"/>
      <c r="P125" s="25">
        <f t="shared" si="18"/>
        <v>1.315825E-2</v>
      </c>
      <c r="Q125" s="25">
        <f t="shared" si="19"/>
        <v>0.3030344975</v>
      </c>
      <c r="R125" s="25"/>
      <c r="S125" s="25"/>
      <c r="T125" s="25">
        <v>1.2999999999999999E-4</v>
      </c>
      <c r="U125" s="25">
        <f t="shared" si="13"/>
        <v>-1.2150000000000002E-3</v>
      </c>
    </row>
    <row r="126" spans="1:21" s="15" customFormat="1">
      <c r="A126" s="18">
        <v>374</v>
      </c>
      <c r="B126" s="25">
        <v>-2.5699999999999998E-3</v>
      </c>
      <c r="C126" s="25">
        <v>1.9709999999999998E-2</v>
      </c>
      <c r="D126" s="25">
        <f t="shared" si="10"/>
        <v>2.0919999999999998E-2</v>
      </c>
      <c r="E126" s="25"/>
      <c r="F126" s="25">
        <f t="shared" si="14"/>
        <v>1.6517469999999999E-2</v>
      </c>
      <c r="G126" s="25">
        <f t="shared" si="15"/>
        <v>0.38039733409999998</v>
      </c>
      <c r="H126" s="25">
        <v>4.0600000000000002E-3</v>
      </c>
      <c r="I126" s="25">
        <f t="shared" si="11"/>
        <v>5.2700000000000004E-3</v>
      </c>
      <c r="J126" s="25"/>
      <c r="K126" s="25">
        <f t="shared" si="16"/>
        <v>4.2962700000000005E-3</v>
      </c>
      <c r="L126" s="25">
        <f t="shared" si="17"/>
        <v>9.8943098100000015E-2</v>
      </c>
      <c r="M126" s="25">
        <v>1.32E-2</v>
      </c>
      <c r="N126" s="25">
        <f t="shared" si="12"/>
        <v>1.4409999999999999E-2</v>
      </c>
      <c r="O126" s="25"/>
      <c r="P126" s="25">
        <f t="shared" si="18"/>
        <v>1.3143249999999999E-2</v>
      </c>
      <c r="Q126" s="25">
        <f t="shared" si="19"/>
        <v>0.30268904749999997</v>
      </c>
      <c r="R126" s="25"/>
      <c r="S126" s="25"/>
      <c r="T126" s="25">
        <v>1.4999999999999999E-4</v>
      </c>
      <c r="U126" s="25">
        <f t="shared" si="13"/>
        <v>-1.2099999999999999E-3</v>
      </c>
    </row>
    <row r="127" spans="1:21" s="15" customFormat="1">
      <c r="A127" s="18">
        <v>375</v>
      </c>
      <c r="B127" s="25">
        <v>-2.5000000000000001E-3</v>
      </c>
      <c r="C127" s="25">
        <v>1.9029999999999998E-2</v>
      </c>
      <c r="D127" s="25">
        <f t="shared" si="10"/>
        <v>2.0174999999999998E-2</v>
      </c>
      <c r="E127" s="25"/>
      <c r="F127" s="25">
        <f t="shared" si="14"/>
        <v>1.5772469999999997E-2</v>
      </c>
      <c r="G127" s="25">
        <f t="shared" si="15"/>
        <v>0.36323998409999997</v>
      </c>
      <c r="H127" s="25">
        <v>3.8999999999999998E-3</v>
      </c>
      <c r="I127" s="25">
        <f t="shared" si="11"/>
        <v>5.045E-3</v>
      </c>
      <c r="J127" s="25"/>
      <c r="K127" s="25">
        <f t="shared" si="16"/>
        <v>4.0712700000000001E-3</v>
      </c>
      <c r="L127" s="25">
        <f t="shared" si="17"/>
        <v>9.3761348100000003E-2</v>
      </c>
      <c r="M127" s="25">
        <v>1.269E-2</v>
      </c>
      <c r="N127" s="25">
        <f t="shared" si="12"/>
        <v>1.3835E-2</v>
      </c>
      <c r="O127" s="25"/>
      <c r="P127" s="25">
        <f t="shared" si="18"/>
        <v>1.256825E-2</v>
      </c>
      <c r="Q127" s="25">
        <f t="shared" si="19"/>
        <v>0.28944679750000002</v>
      </c>
      <c r="R127" s="25"/>
      <c r="S127" s="25"/>
      <c r="T127" s="25">
        <v>2.1000000000000001E-4</v>
      </c>
      <c r="U127" s="25">
        <f t="shared" si="13"/>
        <v>-1.145E-3</v>
      </c>
    </row>
    <row r="128" spans="1:21" s="15" customFormat="1">
      <c r="A128" s="18">
        <v>376</v>
      </c>
      <c r="B128" s="25">
        <v>-2.5400000000000002E-3</v>
      </c>
      <c r="C128" s="25">
        <v>1.9650000000000001E-2</v>
      </c>
      <c r="D128" s="25">
        <f t="shared" si="10"/>
        <v>2.0885500000000001E-2</v>
      </c>
      <c r="E128" s="25"/>
      <c r="F128" s="25">
        <f t="shared" si="14"/>
        <v>1.648297E-2</v>
      </c>
      <c r="G128" s="25">
        <f t="shared" si="15"/>
        <v>0.3796027991</v>
      </c>
      <c r="H128" s="25">
        <v>3.7499999999999999E-3</v>
      </c>
      <c r="I128" s="25">
        <f t="shared" si="11"/>
        <v>4.9855000000000003E-3</v>
      </c>
      <c r="J128" s="25"/>
      <c r="K128" s="25">
        <f t="shared" si="16"/>
        <v>4.0117700000000004E-3</v>
      </c>
      <c r="L128" s="25">
        <f t="shared" si="17"/>
        <v>9.2391063100000018E-2</v>
      </c>
      <c r="M128" s="25">
        <v>1.3089999999999999E-2</v>
      </c>
      <c r="N128" s="25">
        <f t="shared" si="12"/>
        <v>1.43255E-2</v>
      </c>
      <c r="O128" s="25"/>
      <c r="P128" s="25">
        <f t="shared" si="18"/>
        <v>1.3058749999999999E-2</v>
      </c>
      <c r="Q128" s="25">
        <f t="shared" si="19"/>
        <v>0.30074301250000002</v>
      </c>
      <c r="R128" s="25"/>
      <c r="S128" s="25"/>
      <c r="T128" s="25">
        <v>6.8999999999999997E-5</v>
      </c>
      <c r="U128" s="25">
        <f t="shared" si="13"/>
        <v>-1.2355000000000001E-3</v>
      </c>
    </row>
    <row r="129" spans="1:21" s="15" customFormat="1">
      <c r="A129" s="18">
        <v>377</v>
      </c>
      <c r="B129" s="25">
        <v>-2.6199999999999999E-3</v>
      </c>
      <c r="C129" s="25">
        <v>1.864E-2</v>
      </c>
      <c r="D129" s="25">
        <f t="shared" si="10"/>
        <v>1.9885E-2</v>
      </c>
      <c r="E129" s="25"/>
      <c r="F129" s="25">
        <f t="shared" si="14"/>
        <v>1.548247E-2</v>
      </c>
      <c r="G129" s="25">
        <f t="shared" si="15"/>
        <v>0.35656128410000004</v>
      </c>
      <c r="H129" s="25">
        <v>3.8E-3</v>
      </c>
      <c r="I129" s="25">
        <f t="shared" si="11"/>
        <v>5.045E-3</v>
      </c>
      <c r="J129" s="25"/>
      <c r="K129" s="25">
        <f t="shared" si="16"/>
        <v>4.0712700000000001E-3</v>
      </c>
      <c r="L129" s="25">
        <f t="shared" si="17"/>
        <v>9.3761348100000003E-2</v>
      </c>
      <c r="M129" s="25">
        <v>1.225E-2</v>
      </c>
      <c r="N129" s="25">
        <f t="shared" si="12"/>
        <v>1.3495E-2</v>
      </c>
      <c r="O129" s="25"/>
      <c r="P129" s="25">
        <f t="shared" si="18"/>
        <v>1.222825E-2</v>
      </c>
      <c r="Q129" s="25">
        <f t="shared" si="19"/>
        <v>0.28161659750000001</v>
      </c>
      <c r="R129" s="25"/>
      <c r="S129" s="25"/>
      <c r="T129" s="25">
        <v>1.2999999999999999E-4</v>
      </c>
      <c r="U129" s="25">
        <f t="shared" si="13"/>
        <v>-1.245E-3</v>
      </c>
    </row>
    <row r="130" spans="1:21" s="15" customFormat="1">
      <c r="A130" s="18">
        <v>378</v>
      </c>
      <c r="B130" s="25">
        <v>-2.66E-3</v>
      </c>
      <c r="C130" s="25">
        <v>1.8939999999999999E-2</v>
      </c>
      <c r="D130" s="25">
        <f t="shared" ref="D130:D193" si="20">C130-U130</f>
        <v>2.0225E-2</v>
      </c>
      <c r="E130" s="25"/>
      <c r="F130" s="25">
        <f t="shared" si="14"/>
        <v>1.5822469999999998E-2</v>
      </c>
      <c r="G130" s="25">
        <f t="shared" si="15"/>
        <v>0.3643914841</v>
      </c>
      <c r="H130" s="25">
        <v>3.48E-3</v>
      </c>
      <c r="I130" s="25">
        <f t="shared" ref="I130:I193" si="21">H130-U130</f>
        <v>4.7650000000000001E-3</v>
      </c>
      <c r="J130" s="25"/>
      <c r="K130" s="25">
        <f t="shared" si="16"/>
        <v>3.7912700000000002E-3</v>
      </c>
      <c r="L130" s="25">
        <f t="shared" si="17"/>
        <v>8.731294810000001E-2</v>
      </c>
      <c r="M130" s="25">
        <v>1.261E-2</v>
      </c>
      <c r="N130" s="25">
        <f t="shared" ref="N130:N193" si="22">M130-U130</f>
        <v>1.3894999999999999E-2</v>
      </c>
      <c r="O130" s="25"/>
      <c r="P130" s="25">
        <f t="shared" si="18"/>
        <v>1.2628249999999999E-2</v>
      </c>
      <c r="Q130" s="25">
        <f t="shared" si="19"/>
        <v>0.29082859750000001</v>
      </c>
      <c r="R130" s="25"/>
      <c r="S130" s="25"/>
      <c r="T130" s="25">
        <v>9.0000000000000006E-5</v>
      </c>
      <c r="U130" s="25">
        <f t="shared" ref="U130:U193" si="23">(B130+T130)/2</f>
        <v>-1.2850000000000001E-3</v>
      </c>
    </row>
    <row r="131" spans="1:21" s="15" customFormat="1">
      <c r="A131" s="18">
        <v>379</v>
      </c>
      <c r="B131" s="25">
        <v>-2.5699999999999998E-3</v>
      </c>
      <c r="C131" s="25">
        <v>1.797E-2</v>
      </c>
      <c r="D131" s="25">
        <f t="shared" si="20"/>
        <v>1.9205E-2</v>
      </c>
      <c r="E131" s="25"/>
      <c r="F131" s="25">
        <f t="shared" ref="F131:F194" si="24">D131-0.00440253</f>
        <v>1.480247E-2</v>
      </c>
      <c r="G131" s="25">
        <f t="shared" ref="G131:G194" si="25">F131*23.03</f>
        <v>0.34090088410000002</v>
      </c>
      <c r="H131" s="25">
        <v>3.5200000000000001E-3</v>
      </c>
      <c r="I131" s="25">
        <f t="shared" si="21"/>
        <v>4.7550000000000005E-3</v>
      </c>
      <c r="J131" s="25"/>
      <c r="K131" s="25">
        <f t="shared" ref="K131:K194" si="26">I131-0.00097373</f>
        <v>3.7812700000000006E-3</v>
      </c>
      <c r="L131" s="25">
        <f t="shared" ref="L131:L194" si="27">K131*23.03</f>
        <v>8.7082648100000021E-2</v>
      </c>
      <c r="M131" s="25">
        <v>1.18E-2</v>
      </c>
      <c r="N131" s="25">
        <f t="shared" si="22"/>
        <v>1.3035E-2</v>
      </c>
      <c r="O131" s="25"/>
      <c r="P131" s="25">
        <f t="shared" ref="P131:P194" si="28">N131-0.00126675</f>
        <v>1.1768249999999999E-2</v>
      </c>
      <c r="Q131" s="25">
        <f t="shared" ref="Q131:Q194" si="29">P131*23.03</f>
        <v>0.27102279749999997</v>
      </c>
      <c r="R131" s="25"/>
      <c r="S131" s="25"/>
      <c r="T131" s="25">
        <v>1E-4</v>
      </c>
      <c r="U131" s="25">
        <f t="shared" si="23"/>
        <v>-1.235E-3</v>
      </c>
    </row>
    <row r="132" spans="1:21" s="15" customFormat="1">
      <c r="A132" s="18">
        <v>380</v>
      </c>
      <c r="B132" s="25">
        <v>-2.5899999999999999E-3</v>
      </c>
      <c r="C132" s="25">
        <v>1.891E-2</v>
      </c>
      <c r="D132" s="25">
        <f t="shared" si="20"/>
        <v>2.0164999999999999E-2</v>
      </c>
      <c r="E132" s="25"/>
      <c r="F132" s="25">
        <f t="shared" si="24"/>
        <v>1.5762470000000001E-2</v>
      </c>
      <c r="G132" s="25">
        <f t="shared" si="25"/>
        <v>0.36300968410000001</v>
      </c>
      <c r="H132" s="25">
        <v>3.5400000000000002E-3</v>
      </c>
      <c r="I132" s="25">
        <f t="shared" si="21"/>
        <v>4.7949999999999998E-3</v>
      </c>
      <c r="J132" s="25"/>
      <c r="K132" s="25">
        <f t="shared" si="26"/>
        <v>3.8212699999999999E-3</v>
      </c>
      <c r="L132" s="25">
        <f t="shared" si="27"/>
        <v>8.8003848100000004E-2</v>
      </c>
      <c r="M132" s="25">
        <v>1.242E-2</v>
      </c>
      <c r="N132" s="25">
        <f t="shared" si="22"/>
        <v>1.3675E-2</v>
      </c>
      <c r="O132" s="25"/>
      <c r="P132" s="25">
        <f t="shared" si="28"/>
        <v>1.2408249999999999E-2</v>
      </c>
      <c r="Q132" s="25">
        <f t="shared" si="29"/>
        <v>0.28576199749999998</v>
      </c>
      <c r="R132" s="25"/>
      <c r="S132" s="25"/>
      <c r="T132" s="25">
        <v>8.0000000000000007E-5</v>
      </c>
      <c r="U132" s="25">
        <f t="shared" si="23"/>
        <v>-1.2549999999999998E-3</v>
      </c>
    </row>
    <row r="133" spans="1:21" s="15" customFormat="1">
      <c r="A133" s="18">
        <v>381</v>
      </c>
      <c r="B133" s="25">
        <v>-2.6099999999999999E-3</v>
      </c>
      <c r="C133" s="25">
        <v>1.7610000000000001E-2</v>
      </c>
      <c r="D133" s="25">
        <f t="shared" si="20"/>
        <v>1.8874999999999999E-2</v>
      </c>
      <c r="E133" s="25"/>
      <c r="F133" s="25">
        <f t="shared" si="24"/>
        <v>1.4472469999999999E-2</v>
      </c>
      <c r="G133" s="25">
        <f t="shared" si="25"/>
        <v>0.33330098410000003</v>
      </c>
      <c r="H133" s="25">
        <v>3.5599999999999998E-3</v>
      </c>
      <c r="I133" s="25">
        <f t="shared" si="21"/>
        <v>4.8249999999999994E-3</v>
      </c>
      <c r="J133" s="25"/>
      <c r="K133" s="25">
        <f t="shared" si="26"/>
        <v>3.8512699999999995E-3</v>
      </c>
      <c r="L133" s="25">
        <f t="shared" si="27"/>
        <v>8.8694748099999998E-2</v>
      </c>
      <c r="M133" s="25">
        <v>1.155E-2</v>
      </c>
      <c r="N133" s="25">
        <f t="shared" si="22"/>
        <v>1.2815E-2</v>
      </c>
      <c r="O133" s="25"/>
      <c r="P133" s="25">
        <f t="shared" si="28"/>
        <v>1.1548249999999999E-2</v>
      </c>
      <c r="Q133" s="25">
        <f t="shared" si="29"/>
        <v>0.26595619749999999</v>
      </c>
      <c r="R133" s="25"/>
      <c r="S133" s="25"/>
      <c r="T133" s="25">
        <v>8.0000000000000007E-5</v>
      </c>
      <c r="U133" s="25">
        <f t="shared" si="23"/>
        <v>-1.2649999999999998E-3</v>
      </c>
    </row>
    <row r="134" spans="1:21" s="15" customFormat="1">
      <c r="A134" s="18">
        <v>382</v>
      </c>
      <c r="B134" s="25">
        <v>-2.5999999999999999E-3</v>
      </c>
      <c r="C134" s="25">
        <v>1.8610000000000002E-2</v>
      </c>
      <c r="D134" s="25">
        <f t="shared" si="20"/>
        <v>1.9810000000000001E-2</v>
      </c>
      <c r="E134" s="25"/>
      <c r="F134" s="25">
        <f t="shared" si="24"/>
        <v>1.5407470000000001E-2</v>
      </c>
      <c r="G134" s="25">
        <f t="shared" si="25"/>
        <v>0.35483403410000003</v>
      </c>
      <c r="H134" s="25">
        <v>3.29E-3</v>
      </c>
      <c r="I134" s="25">
        <f t="shared" si="21"/>
        <v>4.4900000000000001E-3</v>
      </c>
      <c r="J134" s="25"/>
      <c r="K134" s="25">
        <f t="shared" si="26"/>
        <v>3.5162700000000002E-3</v>
      </c>
      <c r="L134" s="25">
        <f t="shared" si="27"/>
        <v>8.0979698100000011E-2</v>
      </c>
      <c r="M134" s="25">
        <v>1.2200000000000001E-2</v>
      </c>
      <c r="N134" s="25">
        <f t="shared" si="22"/>
        <v>1.34E-2</v>
      </c>
      <c r="O134" s="25"/>
      <c r="P134" s="25">
        <f t="shared" si="28"/>
        <v>1.213325E-2</v>
      </c>
      <c r="Q134" s="25">
        <f t="shared" si="29"/>
        <v>0.27942874750000002</v>
      </c>
      <c r="R134" s="25"/>
      <c r="S134" s="25"/>
      <c r="T134" s="25">
        <v>2.0000000000000001E-4</v>
      </c>
      <c r="U134" s="25">
        <f t="shared" si="23"/>
        <v>-1.1999999999999999E-3</v>
      </c>
    </row>
    <row r="135" spans="1:21" s="15" customFormat="1">
      <c r="A135" s="18">
        <v>383</v>
      </c>
      <c r="B135" s="25">
        <v>-2.63E-3</v>
      </c>
      <c r="C135" s="25">
        <v>1.661E-2</v>
      </c>
      <c r="D135" s="25">
        <f t="shared" si="20"/>
        <v>1.7850000000000001E-2</v>
      </c>
      <c r="E135" s="25"/>
      <c r="F135" s="25">
        <f t="shared" si="24"/>
        <v>1.3447470000000001E-2</v>
      </c>
      <c r="G135" s="25">
        <f t="shared" si="25"/>
        <v>0.30969523410000005</v>
      </c>
      <c r="H135" s="25">
        <v>2.7499999999999998E-3</v>
      </c>
      <c r="I135" s="25">
        <f t="shared" si="21"/>
        <v>3.9899999999999996E-3</v>
      </c>
      <c r="J135" s="25"/>
      <c r="K135" s="25">
        <f t="shared" si="26"/>
        <v>3.0162699999999997E-3</v>
      </c>
      <c r="L135" s="25">
        <f t="shared" si="27"/>
        <v>6.94646981E-2</v>
      </c>
      <c r="M135" s="25">
        <v>1.056E-2</v>
      </c>
      <c r="N135" s="25">
        <f t="shared" si="22"/>
        <v>1.18E-2</v>
      </c>
      <c r="O135" s="25"/>
      <c r="P135" s="25">
        <f t="shared" si="28"/>
        <v>1.0533249999999999E-2</v>
      </c>
      <c r="Q135" s="25">
        <f t="shared" si="29"/>
        <v>0.2425807475</v>
      </c>
      <c r="R135" s="25"/>
      <c r="S135" s="25"/>
      <c r="T135" s="25">
        <v>1.4999999999999999E-4</v>
      </c>
      <c r="U135" s="25">
        <f t="shared" si="23"/>
        <v>-1.24E-3</v>
      </c>
    </row>
    <row r="136" spans="1:21" s="15" customFormat="1">
      <c r="A136" s="18">
        <v>384</v>
      </c>
      <c r="B136" s="25">
        <v>-2.66E-3</v>
      </c>
      <c r="C136" s="25">
        <v>1.7520000000000001E-2</v>
      </c>
      <c r="D136" s="25">
        <f t="shared" si="20"/>
        <v>1.8794999999999999E-2</v>
      </c>
      <c r="E136" s="25"/>
      <c r="F136" s="25">
        <f t="shared" si="24"/>
        <v>1.4392469999999999E-2</v>
      </c>
      <c r="G136" s="25">
        <f t="shared" si="25"/>
        <v>0.33145858410000001</v>
      </c>
      <c r="H136" s="25">
        <v>3.3800000000000002E-3</v>
      </c>
      <c r="I136" s="25">
        <f t="shared" si="21"/>
        <v>4.6550000000000003E-3</v>
      </c>
      <c r="J136" s="25"/>
      <c r="K136" s="25">
        <f t="shared" si="26"/>
        <v>3.6812700000000004E-3</v>
      </c>
      <c r="L136" s="25">
        <f t="shared" si="27"/>
        <v>8.4779648100000007E-2</v>
      </c>
      <c r="M136" s="25">
        <v>1.142E-2</v>
      </c>
      <c r="N136" s="25">
        <f t="shared" si="22"/>
        <v>1.2695E-2</v>
      </c>
      <c r="O136" s="25"/>
      <c r="P136" s="25">
        <f t="shared" si="28"/>
        <v>1.1428249999999999E-2</v>
      </c>
      <c r="Q136" s="25">
        <f t="shared" si="29"/>
        <v>0.26319259750000001</v>
      </c>
      <c r="R136" s="25"/>
      <c r="S136" s="25"/>
      <c r="T136" s="25">
        <v>1.1E-4</v>
      </c>
      <c r="U136" s="25">
        <f t="shared" si="23"/>
        <v>-1.2750000000000001E-3</v>
      </c>
    </row>
    <row r="137" spans="1:21" s="15" customFormat="1">
      <c r="A137" s="18">
        <v>385</v>
      </c>
      <c r="B137" s="25">
        <v>-2.5799999999999998E-3</v>
      </c>
      <c r="C137" s="25">
        <v>1.736E-2</v>
      </c>
      <c r="D137" s="25">
        <f t="shared" si="20"/>
        <v>1.8575000000000001E-2</v>
      </c>
      <c r="E137" s="25"/>
      <c r="F137" s="25">
        <f t="shared" si="24"/>
        <v>1.4172470000000001E-2</v>
      </c>
      <c r="G137" s="25">
        <f t="shared" si="25"/>
        <v>0.32639198410000003</v>
      </c>
      <c r="H137" s="25">
        <v>3.2200000000000002E-3</v>
      </c>
      <c r="I137" s="25">
        <f t="shared" si="21"/>
        <v>4.4349999999999997E-3</v>
      </c>
      <c r="J137" s="25"/>
      <c r="K137" s="25">
        <f t="shared" si="26"/>
        <v>3.4612699999999998E-3</v>
      </c>
      <c r="L137" s="25">
        <f t="shared" si="27"/>
        <v>7.9713048100000003E-2</v>
      </c>
      <c r="M137" s="25">
        <v>1.132E-2</v>
      </c>
      <c r="N137" s="25">
        <f t="shared" si="22"/>
        <v>1.2535000000000001E-2</v>
      </c>
      <c r="O137" s="25"/>
      <c r="P137" s="25">
        <f t="shared" si="28"/>
        <v>1.126825E-2</v>
      </c>
      <c r="Q137" s="25">
        <f t="shared" si="29"/>
        <v>0.25950779750000003</v>
      </c>
      <c r="R137" s="25"/>
      <c r="S137" s="25"/>
      <c r="T137" s="25">
        <v>1.4999999999999999E-4</v>
      </c>
      <c r="U137" s="25">
        <f t="shared" si="23"/>
        <v>-1.2149999999999999E-3</v>
      </c>
    </row>
    <row r="138" spans="1:21" s="15" customFormat="1">
      <c r="A138" s="18">
        <v>386</v>
      </c>
      <c r="B138" s="25">
        <v>-2.6700000000000001E-3</v>
      </c>
      <c r="C138" s="25">
        <v>1.7049999999999999E-2</v>
      </c>
      <c r="D138" s="25">
        <f t="shared" si="20"/>
        <v>1.8314999999999998E-2</v>
      </c>
      <c r="E138" s="25"/>
      <c r="F138" s="25">
        <f t="shared" si="24"/>
        <v>1.3912469999999998E-2</v>
      </c>
      <c r="G138" s="25">
        <f t="shared" si="25"/>
        <v>0.32040418409999999</v>
      </c>
      <c r="H138" s="25">
        <v>3.2100000000000002E-3</v>
      </c>
      <c r="I138" s="25">
        <f t="shared" si="21"/>
        <v>4.4749999999999998E-3</v>
      </c>
      <c r="J138" s="25"/>
      <c r="K138" s="25">
        <f t="shared" si="26"/>
        <v>3.5012699999999999E-3</v>
      </c>
      <c r="L138" s="25">
        <f t="shared" si="27"/>
        <v>8.06342481E-2</v>
      </c>
      <c r="M138" s="25">
        <v>1.1039999999999999E-2</v>
      </c>
      <c r="N138" s="25">
        <f t="shared" si="22"/>
        <v>1.2305E-2</v>
      </c>
      <c r="O138" s="25"/>
      <c r="P138" s="25">
        <f t="shared" si="28"/>
        <v>1.1038249999999999E-2</v>
      </c>
      <c r="Q138" s="25">
        <f t="shared" si="29"/>
        <v>0.25421089749999998</v>
      </c>
      <c r="R138" s="25"/>
      <c r="S138" s="25"/>
      <c r="T138" s="25">
        <v>1.3999999999999999E-4</v>
      </c>
      <c r="U138" s="25">
        <f t="shared" si="23"/>
        <v>-1.2650000000000001E-3</v>
      </c>
    </row>
    <row r="139" spans="1:21" s="15" customFormat="1">
      <c r="A139" s="18">
        <v>387</v>
      </c>
      <c r="B139" s="25">
        <v>-2.5999999999999999E-3</v>
      </c>
      <c r="C139" s="25">
        <v>1.7069999999999998E-2</v>
      </c>
      <c r="D139" s="25">
        <f t="shared" si="20"/>
        <v>1.8304999999999998E-2</v>
      </c>
      <c r="E139" s="25"/>
      <c r="F139" s="25">
        <f t="shared" si="24"/>
        <v>1.3902469999999998E-2</v>
      </c>
      <c r="G139" s="25">
        <f t="shared" si="25"/>
        <v>0.32017388409999997</v>
      </c>
      <c r="H139" s="25">
        <v>3.0599999999999998E-3</v>
      </c>
      <c r="I139" s="25">
        <f t="shared" si="21"/>
        <v>4.2950000000000002E-3</v>
      </c>
      <c r="J139" s="25"/>
      <c r="K139" s="25">
        <f t="shared" si="26"/>
        <v>3.3212700000000003E-3</v>
      </c>
      <c r="L139" s="25">
        <f t="shared" si="27"/>
        <v>7.6488848100000006E-2</v>
      </c>
      <c r="M139" s="25">
        <v>1.098E-2</v>
      </c>
      <c r="N139" s="25">
        <f t="shared" si="22"/>
        <v>1.2215E-2</v>
      </c>
      <c r="O139" s="25"/>
      <c r="P139" s="25">
        <f t="shared" si="28"/>
        <v>1.094825E-2</v>
      </c>
      <c r="Q139" s="25">
        <f t="shared" si="29"/>
        <v>0.25213819749999999</v>
      </c>
      <c r="R139" s="25"/>
      <c r="S139" s="25"/>
      <c r="T139" s="25">
        <v>1.2999999999999999E-4</v>
      </c>
      <c r="U139" s="25">
        <f t="shared" si="23"/>
        <v>-1.235E-3</v>
      </c>
    </row>
    <row r="140" spans="1:21" s="15" customFormat="1">
      <c r="A140" s="18">
        <v>388</v>
      </c>
      <c r="B140" s="25">
        <v>-2.63E-3</v>
      </c>
      <c r="C140" s="25">
        <v>1.6729999999999998E-2</v>
      </c>
      <c r="D140" s="25">
        <f t="shared" si="20"/>
        <v>1.8010499999999999E-2</v>
      </c>
      <c r="E140" s="25"/>
      <c r="F140" s="25">
        <f t="shared" si="24"/>
        <v>1.3607969999999999E-2</v>
      </c>
      <c r="G140" s="25">
        <f t="shared" si="25"/>
        <v>0.3133915491</v>
      </c>
      <c r="H140" s="25">
        <v>2.9399999999999999E-3</v>
      </c>
      <c r="I140" s="25">
        <f t="shared" si="21"/>
        <v>4.2205000000000003E-3</v>
      </c>
      <c r="J140" s="25"/>
      <c r="K140" s="25">
        <f t="shared" si="26"/>
        <v>3.2467700000000004E-3</v>
      </c>
      <c r="L140" s="25">
        <f t="shared" si="27"/>
        <v>7.477311310000001E-2</v>
      </c>
      <c r="M140" s="25">
        <v>1.0800000000000001E-2</v>
      </c>
      <c r="N140" s="25">
        <f t="shared" si="22"/>
        <v>1.2080500000000001E-2</v>
      </c>
      <c r="O140" s="25"/>
      <c r="P140" s="25">
        <f t="shared" si="28"/>
        <v>1.081375E-2</v>
      </c>
      <c r="Q140" s="25">
        <f t="shared" si="29"/>
        <v>0.24904066250000001</v>
      </c>
      <c r="R140" s="25"/>
      <c r="S140" s="25"/>
      <c r="T140" s="25">
        <v>6.8999999999999997E-5</v>
      </c>
      <c r="U140" s="25">
        <f t="shared" si="23"/>
        <v>-1.2805E-3</v>
      </c>
    </row>
    <row r="141" spans="1:21" s="15" customFormat="1">
      <c r="A141" s="18">
        <v>389</v>
      </c>
      <c r="B141" s="25">
        <v>-2.5600000000000002E-3</v>
      </c>
      <c r="C141" s="25">
        <v>1.6719999999999999E-2</v>
      </c>
      <c r="D141" s="25">
        <f t="shared" si="20"/>
        <v>1.7950000000000001E-2</v>
      </c>
      <c r="E141" s="25"/>
      <c r="F141" s="25">
        <f t="shared" si="24"/>
        <v>1.3547470000000001E-2</v>
      </c>
      <c r="G141" s="25">
        <f t="shared" si="25"/>
        <v>0.31199823410000005</v>
      </c>
      <c r="H141" s="25">
        <v>3.0899999999999999E-3</v>
      </c>
      <c r="I141" s="25">
        <f t="shared" si="21"/>
        <v>4.3200000000000001E-3</v>
      </c>
      <c r="J141" s="25"/>
      <c r="K141" s="25">
        <f t="shared" si="26"/>
        <v>3.3462700000000001E-3</v>
      </c>
      <c r="L141" s="25">
        <f t="shared" si="27"/>
        <v>7.7064598100000006E-2</v>
      </c>
      <c r="M141" s="25">
        <v>1.0829999999999999E-2</v>
      </c>
      <c r="N141" s="25">
        <f t="shared" si="22"/>
        <v>1.206E-2</v>
      </c>
      <c r="O141" s="25"/>
      <c r="P141" s="25">
        <f t="shared" si="28"/>
        <v>1.0793249999999999E-2</v>
      </c>
      <c r="Q141" s="25">
        <f t="shared" si="29"/>
        <v>0.24856854749999999</v>
      </c>
      <c r="R141" s="25"/>
      <c r="S141" s="25"/>
      <c r="T141" s="25">
        <v>1E-4</v>
      </c>
      <c r="U141" s="25">
        <f t="shared" si="23"/>
        <v>-1.2300000000000002E-3</v>
      </c>
    </row>
    <row r="142" spans="1:21" s="15" customFormat="1">
      <c r="A142" s="18">
        <v>390</v>
      </c>
      <c r="B142" s="25">
        <v>-2.6900000000000001E-3</v>
      </c>
      <c r="C142" s="25">
        <v>1.6330000000000001E-2</v>
      </c>
      <c r="D142" s="25">
        <f t="shared" si="20"/>
        <v>1.7590000000000001E-2</v>
      </c>
      <c r="E142" s="25"/>
      <c r="F142" s="25">
        <f t="shared" si="24"/>
        <v>1.3187470000000001E-2</v>
      </c>
      <c r="G142" s="25">
        <f t="shared" si="25"/>
        <v>0.30370743410000006</v>
      </c>
      <c r="H142" s="25">
        <v>2.8999999999999998E-3</v>
      </c>
      <c r="I142" s="25">
        <f t="shared" si="21"/>
        <v>4.1599999999999996E-3</v>
      </c>
      <c r="J142" s="25"/>
      <c r="K142" s="25">
        <f t="shared" si="26"/>
        <v>3.1862699999999997E-3</v>
      </c>
      <c r="L142" s="25">
        <f t="shared" si="27"/>
        <v>7.337979809999999E-2</v>
      </c>
      <c r="M142" s="25">
        <v>1.052E-2</v>
      </c>
      <c r="N142" s="25">
        <f t="shared" si="22"/>
        <v>1.1780000000000001E-2</v>
      </c>
      <c r="O142" s="25"/>
      <c r="P142" s="25">
        <f t="shared" si="28"/>
        <v>1.051325E-2</v>
      </c>
      <c r="Q142" s="25">
        <f t="shared" si="29"/>
        <v>0.24212014750000002</v>
      </c>
      <c r="R142" s="25"/>
      <c r="S142" s="25"/>
      <c r="T142" s="25">
        <v>1.7000000000000001E-4</v>
      </c>
      <c r="U142" s="25">
        <f t="shared" si="23"/>
        <v>-1.2600000000000001E-3</v>
      </c>
    </row>
    <row r="143" spans="1:21" s="15" customFormat="1">
      <c r="A143" s="18">
        <v>391</v>
      </c>
      <c r="B143" s="25">
        <v>-2.5500000000000002E-3</v>
      </c>
      <c r="C143" s="25">
        <v>1.6410000000000001E-2</v>
      </c>
      <c r="D143" s="25">
        <f t="shared" si="20"/>
        <v>1.763E-2</v>
      </c>
      <c r="E143" s="25"/>
      <c r="F143" s="25">
        <f t="shared" si="24"/>
        <v>1.322747E-2</v>
      </c>
      <c r="G143" s="25">
        <f t="shared" si="25"/>
        <v>0.30462863410000002</v>
      </c>
      <c r="H143" s="25">
        <v>2.8999999999999998E-3</v>
      </c>
      <c r="I143" s="25">
        <f t="shared" si="21"/>
        <v>4.1200000000000004E-3</v>
      </c>
      <c r="J143" s="25"/>
      <c r="K143" s="25">
        <f t="shared" si="26"/>
        <v>3.1462700000000005E-3</v>
      </c>
      <c r="L143" s="25">
        <f t="shared" si="27"/>
        <v>7.2458598100000021E-2</v>
      </c>
      <c r="M143" s="25">
        <v>1.057E-2</v>
      </c>
      <c r="N143" s="25">
        <f t="shared" si="22"/>
        <v>1.179E-2</v>
      </c>
      <c r="O143" s="25"/>
      <c r="P143" s="25">
        <f t="shared" si="28"/>
        <v>1.052325E-2</v>
      </c>
      <c r="Q143" s="25">
        <f t="shared" si="29"/>
        <v>0.24235044750000001</v>
      </c>
      <c r="R143" s="25"/>
      <c r="S143" s="25"/>
      <c r="T143" s="25">
        <v>1.1E-4</v>
      </c>
      <c r="U143" s="25">
        <f t="shared" si="23"/>
        <v>-1.2200000000000002E-3</v>
      </c>
    </row>
    <row r="144" spans="1:21" s="15" customFormat="1">
      <c r="A144" s="18">
        <v>392</v>
      </c>
      <c r="B144" s="25">
        <v>-2.65E-3</v>
      </c>
      <c r="C144" s="25">
        <v>1.6039999999999999E-2</v>
      </c>
      <c r="D144" s="25">
        <f t="shared" si="20"/>
        <v>1.729E-2</v>
      </c>
      <c r="E144" s="25"/>
      <c r="F144" s="25">
        <f t="shared" si="24"/>
        <v>1.288747E-2</v>
      </c>
      <c r="G144" s="25">
        <f t="shared" si="25"/>
        <v>0.29679843410000001</v>
      </c>
      <c r="H144" s="25">
        <v>2.7799999999999999E-3</v>
      </c>
      <c r="I144" s="25">
        <f t="shared" si="21"/>
        <v>4.0299999999999997E-3</v>
      </c>
      <c r="J144" s="25"/>
      <c r="K144" s="25">
        <f t="shared" si="26"/>
        <v>3.0562699999999998E-3</v>
      </c>
      <c r="L144" s="25">
        <f t="shared" si="27"/>
        <v>7.0385898099999997E-2</v>
      </c>
      <c r="M144" s="25">
        <v>1.0279999999999999E-2</v>
      </c>
      <c r="N144" s="25">
        <f t="shared" si="22"/>
        <v>1.1529999999999999E-2</v>
      </c>
      <c r="O144" s="25"/>
      <c r="P144" s="25">
        <f t="shared" si="28"/>
        <v>1.0263249999999998E-2</v>
      </c>
      <c r="Q144" s="25">
        <f t="shared" si="29"/>
        <v>0.23636264749999997</v>
      </c>
      <c r="R144" s="25"/>
      <c r="S144" s="25"/>
      <c r="T144" s="25">
        <v>1.4999999999999999E-4</v>
      </c>
      <c r="U144" s="25">
        <f t="shared" si="23"/>
        <v>-1.25E-3</v>
      </c>
    </row>
    <row r="145" spans="1:21" s="15" customFormat="1">
      <c r="A145" s="18">
        <v>393</v>
      </c>
      <c r="B145" s="25">
        <v>-2.66E-3</v>
      </c>
      <c r="C145" s="25">
        <v>1.6119999999999999E-2</v>
      </c>
      <c r="D145" s="25">
        <f t="shared" si="20"/>
        <v>1.7389999999999999E-2</v>
      </c>
      <c r="E145" s="25"/>
      <c r="F145" s="25">
        <f t="shared" si="24"/>
        <v>1.2987469999999999E-2</v>
      </c>
      <c r="G145" s="25">
        <f t="shared" si="25"/>
        <v>0.29910143410000001</v>
      </c>
      <c r="H145" s="25">
        <v>2.7699999999999999E-3</v>
      </c>
      <c r="I145" s="25">
        <f t="shared" si="21"/>
        <v>4.0400000000000002E-3</v>
      </c>
      <c r="J145" s="25"/>
      <c r="K145" s="25">
        <f t="shared" si="26"/>
        <v>3.0662700000000003E-3</v>
      </c>
      <c r="L145" s="25">
        <f t="shared" si="27"/>
        <v>7.0616198100000013E-2</v>
      </c>
      <c r="M145" s="25">
        <v>1.0290000000000001E-2</v>
      </c>
      <c r="N145" s="25">
        <f t="shared" si="22"/>
        <v>1.1560000000000001E-2</v>
      </c>
      <c r="O145" s="25"/>
      <c r="P145" s="25">
        <f t="shared" si="28"/>
        <v>1.029325E-2</v>
      </c>
      <c r="Q145" s="25">
        <f t="shared" si="29"/>
        <v>0.23705354750000002</v>
      </c>
      <c r="R145" s="25"/>
      <c r="S145" s="25"/>
      <c r="T145" s="25">
        <v>1.2E-4</v>
      </c>
      <c r="U145" s="25">
        <f t="shared" si="23"/>
        <v>-1.2700000000000001E-3</v>
      </c>
    </row>
    <row r="146" spans="1:21" s="15" customFormat="1">
      <c r="A146" s="18">
        <v>394</v>
      </c>
      <c r="B146" s="25">
        <v>-2.7200000000000002E-3</v>
      </c>
      <c r="C146" s="25">
        <v>1.5789999999999998E-2</v>
      </c>
      <c r="D146" s="25">
        <f t="shared" si="20"/>
        <v>1.7079999999999998E-2</v>
      </c>
      <c r="E146" s="25"/>
      <c r="F146" s="25">
        <f t="shared" si="24"/>
        <v>1.2677469999999998E-2</v>
      </c>
      <c r="G146" s="25">
        <f t="shared" si="25"/>
        <v>0.29196213409999999</v>
      </c>
      <c r="H146" s="25">
        <v>2.6099999999999999E-3</v>
      </c>
      <c r="I146" s="25">
        <f t="shared" si="21"/>
        <v>3.8999999999999998E-3</v>
      </c>
      <c r="J146" s="25"/>
      <c r="K146" s="25">
        <f t="shared" si="26"/>
        <v>2.9262699999999999E-3</v>
      </c>
      <c r="L146" s="25">
        <f t="shared" si="27"/>
        <v>6.7391998100000003E-2</v>
      </c>
      <c r="M146" s="25">
        <v>1.0070000000000001E-2</v>
      </c>
      <c r="N146" s="25">
        <f t="shared" si="22"/>
        <v>1.136E-2</v>
      </c>
      <c r="O146" s="25"/>
      <c r="P146" s="25">
        <f t="shared" si="28"/>
        <v>1.009325E-2</v>
      </c>
      <c r="Q146" s="25">
        <f t="shared" si="29"/>
        <v>0.23244754750000002</v>
      </c>
      <c r="R146" s="25"/>
      <c r="S146" s="25"/>
      <c r="T146" s="25">
        <v>1.3999999999999999E-4</v>
      </c>
      <c r="U146" s="25">
        <f t="shared" si="23"/>
        <v>-1.2900000000000001E-3</v>
      </c>
    </row>
    <row r="147" spans="1:21" s="15" customFormat="1">
      <c r="A147" s="18">
        <v>395</v>
      </c>
      <c r="B147" s="25">
        <v>-2.5799999999999998E-3</v>
      </c>
      <c r="C147" s="25">
        <v>1.5879999999999998E-2</v>
      </c>
      <c r="D147" s="25">
        <f t="shared" si="20"/>
        <v>1.7149999999999999E-2</v>
      </c>
      <c r="E147" s="25"/>
      <c r="F147" s="25">
        <f t="shared" si="24"/>
        <v>1.2747469999999999E-2</v>
      </c>
      <c r="G147" s="25">
        <f t="shared" si="25"/>
        <v>0.2935742341</v>
      </c>
      <c r="H147" s="25">
        <v>2.7200000000000002E-3</v>
      </c>
      <c r="I147" s="25">
        <f t="shared" si="21"/>
        <v>3.9900000000000005E-3</v>
      </c>
      <c r="J147" s="25"/>
      <c r="K147" s="25">
        <f t="shared" si="26"/>
        <v>3.0162700000000006E-3</v>
      </c>
      <c r="L147" s="25">
        <f t="shared" si="27"/>
        <v>6.9464698100000014E-2</v>
      </c>
      <c r="M147" s="25">
        <v>1.014E-2</v>
      </c>
      <c r="N147" s="25">
        <f t="shared" si="22"/>
        <v>1.141E-2</v>
      </c>
      <c r="O147" s="25"/>
      <c r="P147" s="25">
        <f t="shared" si="28"/>
        <v>1.0143249999999999E-2</v>
      </c>
      <c r="Q147" s="25">
        <f t="shared" si="29"/>
        <v>0.23359904749999999</v>
      </c>
      <c r="R147" s="25"/>
      <c r="S147" s="25"/>
      <c r="T147" s="25">
        <v>4.0000000000000003E-5</v>
      </c>
      <c r="U147" s="25">
        <f t="shared" si="23"/>
        <v>-1.2699999999999999E-3</v>
      </c>
    </row>
    <row r="148" spans="1:21" s="15" customFormat="1">
      <c r="A148" s="18">
        <v>396</v>
      </c>
      <c r="B148" s="25">
        <v>-2.5799999999999998E-3</v>
      </c>
      <c r="C148" s="25">
        <v>1.5559999999999999E-2</v>
      </c>
      <c r="D148" s="25">
        <f t="shared" si="20"/>
        <v>1.6764999999999999E-2</v>
      </c>
      <c r="E148" s="25"/>
      <c r="F148" s="25">
        <f t="shared" si="24"/>
        <v>1.2362469999999999E-2</v>
      </c>
      <c r="G148" s="25">
        <f t="shared" si="25"/>
        <v>0.28470768409999997</v>
      </c>
      <c r="H148" s="25">
        <v>2.7000000000000001E-3</v>
      </c>
      <c r="I148" s="25">
        <f t="shared" si="21"/>
        <v>3.9050000000000001E-3</v>
      </c>
      <c r="J148" s="25"/>
      <c r="K148" s="25">
        <f t="shared" si="26"/>
        <v>2.9312700000000001E-3</v>
      </c>
      <c r="L148" s="25">
        <f t="shared" si="27"/>
        <v>6.7507148100000011E-2</v>
      </c>
      <c r="M148" s="25">
        <v>9.7689999999999999E-3</v>
      </c>
      <c r="N148" s="25">
        <f t="shared" si="22"/>
        <v>1.0973999999999999E-2</v>
      </c>
      <c r="O148" s="25"/>
      <c r="P148" s="25">
        <f t="shared" si="28"/>
        <v>9.7072499999999989E-3</v>
      </c>
      <c r="Q148" s="25">
        <f t="shared" si="29"/>
        <v>0.22355796749999998</v>
      </c>
      <c r="R148" s="25"/>
      <c r="S148" s="25"/>
      <c r="T148" s="25">
        <v>1.7000000000000001E-4</v>
      </c>
      <c r="U148" s="25">
        <f t="shared" si="23"/>
        <v>-1.2049999999999999E-3</v>
      </c>
    </row>
    <row r="149" spans="1:21" s="15" customFormat="1">
      <c r="A149" s="18">
        <v>397</v>
      </c>
      <c r="B149" s="25">
        <v>-2.64E-3</v>
      </c>
      <c r="C149" s="25">
        <v>1.542E-2</v>
      </c>
      <c r="D149" s="25">
        <f t="shared" si="20"/>
        <v>1.6684999999999998E-2</v>
      </c>
      <c r="E149" s="25"/>
      <c r="F149" s="25">
        <f t="shared" si="24"/>
        <v>1.2282469999999998E-2</v>
      </c>
      <c r="G149" s="25">
        <f t="shared" si="25"/>
        <v>0.2828652841</v>
      </c>
      <c r="H149" s="25">
        <v>2.49E-3</v>
      </c>
      <c r="I149" s="25">
        <f t="shared" si="21"/>
        <v>3.7550000000000001E-3</v>
      </c>
      <c r="J149" s="25"/>
      <c r="K149" s="25">
        <f t="shared" si="26"/>
        <v>2.7812700000000002E-3</v>
      </c>
      <c r="L149" s="25">
        <f t="shared" si="27"/>
        <v>6.4052648100000012E-2</v>
      </c>
      <c r="M149" s="25">
        <v>9.8399999999999998E-3</v>
      </c>
      <c r="N149" s="25">
        <f t="shared" si="22"/>
        <v>1.1105E-2</v>
      </c>
      <c r="O149" s="25"/>
      <c r="P149" s="25">
        <f t="shared" si="28"/>
        <v>9.8382499999999998E-3</v>
      </c>
      <c r="Q149" s="25">
        <f t="shared" si="29"/>
        <v>0.22657489750000001</v>
      </c>
      <c r="R149" s="25"/>
      <c r="S149" s="25"/>
      <c r="T149" s="25">
        <v>1.1E-4</v>
      </c>
      <c r="U149" s="25">
        <f t="shared" si="23"/>
        <v>-1.2650000000000001E-3</v>
      </c>
    </row>
    <row r="150" spans="1:21" s="15" customFormat="1">
      <c r="A150" s="18">
        <v>398</v>
      </c>
      <c r="B150" s="25">
        <v>-2.5500000000000002E-3</v>
      </c>
      <c r="C150" s="25">
        <v>1.532E-2</v>
      </c>
      <c r="D150" s="25">
        <f t="shared" si="20"/>
        <v>1.6525000000000001E-2</v>
      </c>
      <c r="E150" s="25"/>
      <c r="F150" s="25">
        <f t="shared" si="24"/>
        <v>1.2122470000000002E-2</v>
      </c>
      <c r="G150" s="25">
        <f t="shared" si="25"/>
        <v>0.27918048410000007</v>
      </c>
      <c r="H150" s="25">
        <v>2.5000000000000001E-3</v>
      </c>
      <c r="I150" s="25">
        <f t="shared" si="21"/>
        <v>3.705E-3</v>
      </c>
      <c r="J150" s="25"/>
      <c r="K150" s="25">
        <f t="shared" si="26"/>
        <v>2.7312700000000001E-3</v>
      </c>
      <c r="L150" s="25">
        <f t="shared" si="27"/>
        <v>6.2901148099999998E-2</v>
      </c>
      <c r="M150" s="25">
        <v>9.639E-3</v>
      </c>
      <c r="N150" s="25">
        <f t="shared" si="22"/>
        <v>1.0843999999999999E-2</v>
      </c>
      <c r="O150" s="25"/>
      <c r="P150" s="25">
        <f t="shared" si="28"/>
        <v>9.577249999999999E-3</v>
      </c>
      <c r="Q150" s="25">
        <f t="shared" si="29"/>
        <v>0.22056406749999999</v>
      </c>
      <c r="R150" s="25"/>
      <c r="S150" s="25"/>
      <c r="T150" s="25">
        <v>1.3999999999999999E-4</v>
      </c>
      <c r="U150" s="25">
        <f t="shared" si="23"/>
        <v>-1.2050000000000001E-3</v>
      </c>
    </row>
    <row r="151" spans="1:21" s="15" customFormat="1">
      <c r="A151" s="18">
        <v>399</v>
      </c>
      <c r="B151" s="25">
        <v>-2.5999999999999999E-3</v>
      </c>
      <c r="C151" s="25">
        <v>1.521E-2</v>
      </c>
      <c r="D151" s="25">
        <f t="shared" si="20"/>
        <v>1.6485E-2</v>
      </c>
      <c r="E151" s="25"/>
      <c r="F151" s="25">
        <f t="shared" si="24"/>
        <v>1.208247E-2</v>
      </c>
      <c r="G151" s="25">
        <f t="shared" si="25"/>
        <v>0.2782592841</v>
      </c>
      <c r="H151" s="25">
        <v>2.49E-3</v>
      </c>
      <c r="I151" s="25">
        <f t="shared" si="21"/>
        <v>3.7650000000000001E-3</v>
      </c>
      <c r="J151" s="25"/>
      <c r="K151" s="25">
        <f t="shared" si="26"/>
        <v>2.7912700000000002E-3</v>
      </c>
      <c r="L151" s="25">
        <f t="shared" si="27"/>
        <v>6.4282948100000015E-2</v>
      </c>
      <c r="M151" s="25">
        <v>9.6200000000000001E-3</v>
      </c>
      <c r="N151" s="25">
        <f t="shared" si="22"/>
        <v>1.0895E-2</v>
      </c>
      <c r="O151" s="25"/>
      <c r="P151" s="25">
        <f t="shared" si="28"/>
        <v>9.6282499999999997E-3</v>
      </c>
      <c r="Q151" s="25">
        <f t="shared" si="29"/>
        <v>0.2217385975</v>
      </c>
      <c r="R151" s="25"/>
      <c r="S151" s="25"/>
      <c r="T151" s="25">
        <v>5.0000000000000002E-5</v>
      </c>
      <c r="U151" s="25">
        <f t="shared" si="23"/>
        <v>-1.2749999999999999E-3</v>
      </c>
    </row>
    <row r="152" spans="1:21" s="15" customFormat="1">
      <c r="A152" s="18">
        <v>400</v>
      </c>
      <c r="B152" s="25">
        <v>-2.64E-3</v>
      </c>
      <c r="C152" s="25">
        <v>1.4999999999999999E-2</v>
      </c>
      <c r="D152" s="25">
        <f t="shared" si="20"/>
        <v>1.6305E-2</v>
      </c>
      <c r="E152" s="25"/>
      <c r="F152" s="25">
        <f t="shared" si="24"/>
        <v>1.190247E-2</v>
      </c>
      <c r="G152" s="25">
        <f t="shared" si="25"/>
        <v>0.27411388410000004</v>
      </c>
      <c r="H152" s="25">
        <v>2.3700000000000001E-3</v>
      </c>
      <c r="I152" s="25">
        <f t="shared" si="21"/>
        <v>3.6750000000000003E-3</v>
      </c>
      <c r="J152" s="25"/>
      <c r="K152" s="25">
        <f t="shared" si="26"/>
        <v>2.7012700000000004E-3</v>
      </c>
      <c r="L152" s="25">
        <f t="shared" si="27"/>
        <v>6.2210248100000011E-2</v>
      </c>
      <c r="M152" s="25">
        <v>9.4199999999999996E-3</v>
      </c>
      <c r="N152" s="25">
        <f t="shared" si="22"/>
        <v>1.0725E-2</v>
      </c>
      <c r="O152" s="25"/>
      <c r="P152" s="25">
        <f t="shared" si="28"/>
        <v>9.4582499999999996E-3</v>
      </c>
      <c r="Q152" s="25">
        <f t="shared" si="29"/>
        <v>0.21782349749999999</v>
      </c>
      <c r="R152" s="25"/>
      <c r="S152" s="25"/>
      <c r="T152" s="25">
        <v>3.0000000000000001E-5</v>
      </c>
      <c r="U152" s="25">
        <f t="shared" si="23"/>
        <v>-1.305E-3</v>
      </c>
    </row>
    <row r="153" spans="1:21" s="15" customFormat="1">
      <c r="A153" s="18">
        <v>401</v>
      </c>
      <c r="B153" s="25">
        <v>-2.64E-3</v>
      </c>
      <c r="C153" s="25">
        <v>1.4930000000000001E-2</v>
      </c>
      <c r="D153" s="25">
        <f t="shared" si="20"/>
        <v>1.6255000000000002E-2</v>
      </c>
      <c r="E153" s="25"/>
      <c r="F153" s="25">
        <f t="shared" si="24"/>
        <v>1.1852470000000002E-2</v>
      </c>
      <c r="G153" s="25">
        <f t="shared" si="25"/>
        <v>0.27296238410000007</v>
      </c>
      <c r="H153" s="25">
        <v>2.4099999999999998E-3</v>
      </c>
      <c r="I153" s="25">
        <f t="shared" si="21"/>
        <v>3.7349999999999996E-3</v>
      </c>
      <c r="J153" s="25"/>
      <c r="K153" s="25">
        <f t="shared" si="26"/>
        <v>2.7612699999999997E-3</v>
      </c>
      <c r="L153" s="25">
        <f t="shared" si="27"/>
        <v>6.3592048099999993E-2</v>
      </c>
      <c r="M153" s="25">
        <v>9.4289999999999999E-3</v>
      </c>
      <c r="N153" s="25">
        <f t="shared" si="22"/>
        <v>1.0754E-2</v>
      </c>
      <c r="O153" s="25"/>
      <c r="P153" s="25">
        <f t="shared" si="28"/>
        <v>9.4872499999999992E-3</v>
      </c>
      <c r="Q153" s="25">
        <f t="shared" si="29"/>
        <v>0.21849136749999998</v>
      </c>
      <c r="R153" s="25"/>
      <c r="S153" s="25"/>
      <c r="T153" s="25">
        <v>-1.0000000000000001E-5</v>
      </c>
      <c r="U153" s="25">
        <f t="shared" si="23"/>
        <v>-1.325E-3</v>
      </c>
    </row>
    <row r="154" spans="1:21" s="15" customFormat="1">
      <c r="A154" s="18">
        <v>402</v>
      </c>
      <c r="B154" s="25">
        <v>-2.7599999999999999E-3</v>
      </c>
      <c r="C154" s="25">
        <v>1.487E-2</v>
      </c>
      <c r="D154" s="25">
        <f t="shared" si="20"/>
        <v>1.6215500000000001E-2</v>
      </c>
      <c r="E154" s="25"/>
      <c r="F154" s="25">
        <f t="shared" si="24"/>
        <v>1.1812970000000001E-2</v>
      </c>
      <c r="G154" s="25">
        <f t="shared" si="25"/>
        <v>0.27205269910000002</v>
      </c>
      <c r="H154" s="25">
        <v>2.3800000000000002E-3</v>
      </c>
      <c r="I154" s="25">
        <f t="shared" si="21"/>
        <v>3.7255000000000001E-3</v>
      </c>
      <c r="J154" s="25"/>
      <c r="K154" s="25">
        <f t="shared" si="26"/>
        <v>2.7517700000000002E-3</v>
      </c>
      <c r="L154" s="25">
        <f t="shared" si="27"/>
        <v>6.3373263100000007E-2</v>
      </c>
      <c r="M154" s="25">
        <v>9.41E-3</v>
      </c>
      <c r="N154" s="25">
        <f t="shared" si="22"/>
        <v>1.0755499999999999E-2</v>
      </c>
      <c r="O154" s="25"/>
      <c r="P154" s="25">
        <f t="shared" si="28"/>
        <v>9.4887499999999989E-3</v>
      </c>
      <c r="Q154" s="25">
        <f t="shared" si="29"/>
        <v>0.21852591249999997</v>
      </c>
      <c r="R154" s="25"/>
      <c r="S154" s="25"/>
      <c r="T154" s="25">
        <v>6.8999999999999997E-5</v>
      </c>
      <c r="U154" s="25">
        <f t="shared" si="23"/>
        <v>-1.3454999999999999E-3</v>
      </c>
    </row>
    <row r="155" spans="1:21" s="15" customFormat="1">
      <c r="A155" s="18">
        <v>403</v>
      </c>
      <c r="B155" s="25">
        <v>-2.7399999999999998E-3</v>
      </c>
      <c r="C155" s="25">
        <v>1.46E-2</v>
      </c>
      <c r="D155" s="25">
        <f t="shared" si="20"/>
        <v>1.5965E-2</v>
      </c>
      <c r="E155" s="25"/>
      <c r="F155" s="25">
        <f t="shared" si="24"/>
        <v>1.156247E-2</v>
      </c>
      <c r="G155" s="25">
        <f t="shared" si="25"/>
        <v>0.26628368410000003</v>
      </c>
      <c r="H155" s="25">
        <v>2.31E-3</v>
      </c>
      <c r="I155" s="25">
        <f t="shared" si="21"/>
        <v>3.6749999999999999E-3</v>
      </c>
      <c r="J155" s="25"/>
      <c r="K155" s="25">
        <f t="shared" si="26"/>
        <v>2.70127E-3</v>
      </c>
      <c r="L155" s="25">
        <f t="shared" si="27"/>
        <v>6.2210248100000004E-2</v>
      </c>
      <c r="M155" s="25">
        <v>9.1900000000000003E-3</v>
      </c>
      <c r="N155" s="25">
        <f t="shared" si="22"/>
        <v>1.0555E-2</v>
      </c>
      <c r="O155" s="25"/>
      <c r="P155" s="25">
        <f t="shared" si="28"/>
        <v>9.2882499999999996E-3</v>
      </c>
      <c r="Q155" s="25">
        <f t="shared" si="29"/>
        <v>0.21390839750000001</v>
      </c>
      <c r="R155" s="25"/>
      <c r="S155" s="25"/>
      <c r="T155" s="25">
        <v>1.0000000000000001E-5</v>
      </c>
      <c r="U155" s="25">
        <f t="shared" si="23"/>
        <v>-1.3649999999999999E-3</v>
      </c>
    </row>
    <row r="156" spans="1:21" s="15" customFormat="1">
      <c r="A156" s="18">
        <v>404</v>
      </c>
      <c r="B156" s="25">
        <v>-2.7499999999999998E-3</v>
      </c>
      <c r="C156" s="25">
        <v>1.448E-2</v>
      </c>
      <c r="D156" s="25">
        <f t="shared" si="20"/>
        <v>1.5814999999999999E-2</v>
      </c>
      <c r="E156" s="25"/>
      <c r="F156" s="25">
        <f t="shared" si="24"/>
        <v>1.1412469999999999E-2</v>
      </c>
      <c r="G156" s="25">
        <f t="shared" si="25"/>
        <v>0.2628291841</v>
      </c>
      <c r="H156" s="25">
        <v>2.2499999999999998E-3</v>
      </c>
      <c r="I156" s="25">
        <f t="shared" si="21"/>
        <v>3.5849999999999996E-3</v>
      </c>
      <c r="J156" s="25"/>
      <c r="K156" s="25">
        <f t="shared" si="26"/>
        <v>2.6112699999999997E-3</v>
      </c>
      <c r="L156" s="25">
        <f t="shared" si="27"/>
        <v>6.01375481E-2</v>
      </c>
      <c r="M156" s="25">
        <v>9.129E-3</v>
      </c>
      <c r="N156" s="25">
        <f t="shared" si="22"/>
        <v>1.0463999999999999E-2</v>
      </c>
      <c r="O156" s="25"/>
      <c r="P156" s="25">
        <f t="shared" si="28"/>
        <v>9.1972499999999988E-3</v>
      </c>
      <c r="Q156" s="25">
        <f t="shared" si="29"/>
        <v>0.2118126675</v>
      </c>
      <c r="R156" s="25"/>
      <c r="S156" s="25"/>
      <c r="T156" s="25">
        <v>8.0000000000000007E-5</v>
      </c>
      <c r="U156" s="25">
        <f t="shared" si="23"/>
        <v>-1.3349999999999998E-3</v>
      </c>
    </row>
    <row r="157" spans="1:21" s="15" customFormat="1">
      <c r="A157" s="18">
        <v>405</v>
      </c>
      <c r="B157" s="25">
        <v>-2.7100000000000002E-3</v>
      </c>
      <c r="C157" s="25">
        <v>1.438E-2</v>
      </c>
      <c r="D157" s="25">
        <f t="shared" si="20"/>
        <v>1.5724999999999999E-2</v>
      </c>
      <c r="E157" s="25"/>
      <c r="F157" s="25">
        <f t="shared" si="24"/>
        <v>1.1322469999999999E-2</v>
      </c>
      <c r="G157" s="25">
        <f t="shared" si="25"/>
        <v>0.26075648410000002</v>
      </c>
      <c r="H157" s="25">
        <v>2.1700000000000001E-3</v>
      </c>
      <c r="I157" s="25">
        <f t="shared" si="21"/>
        <v>3.5149999999999999E-3</v>
      </c>
      <c r="J157" s="25"/>
      <c r="K157" s="25">
        <f t="shared" si="26"/>
        <v>2.54127E-3</v>
      </c>
      <c r="L157" s="25">
        <f t="shared" si="27"/>
        <v>5.8525448100000002E-2</v>
      </c>
      <c r="M157" s="25">
        <v>8.9300000000000004E-3</v>
      </c>
      <c r="N157" s="25">
        <f t="shared" si="22"/>
        <v>1.0275000000000001E-2</v>
      </c>
      <c r="O157" s="25"/>
      <c r="P157" s="25">
        <f t="shared" si="28"/>
        <v>9.0082500000000006E-3</v>
      </c>
      <c r="Q157" s="25">
        <f t="shared" si="29"/>
        <v>0.20745999750000002</v>
      </c>
      <c r="R157" s="25"/>
      <c r="S157" s="25"/>
      <c r="T157" s="25">
        <v>2.0000000000000002E-5</v>
      </c>
      <c r="U157" s="25">
        <f t="shared" si="23"/>
        <v>-1.3450000000000001E-3</v>
      </c>
    </row>
    <row r="158" spans="1:21" s="15" customFormat="1">
      <c r="A158" s="18">
        <v>406</v>
      </c>
      <c r="B158" s="25">
        <v>-2.7100000000000002E-3</v>
      </c>
      <c r="C158" s="25">
        <v>1.4330000000000001E-2</v>
      </c>
      <c r="D158" s="25">
        <f t="shared" si="20"/>
        <v>1.5644999999999999E-2</v>
      </c>
      <c r="E158" s="25"/>
      <c r="F158" s="25">
        <f t="shared" si="24"/>
        <v>1.1242469999999999E-2</v>
      </c>
      <c r="G158" s="25">
        <f t="shared" si="25"/>
        <v>0.2589140841</v>
      </c>
      <c r="H158" s="25">
        <v>2.2499999999999998E-3</v>
      </c>
      <c r="I158" s="25">
        <f t="shared" si="21"/>
        <v>3.5649999999999996E-3</v>
      </c>
      <c r="J158" s="25"/>
      <c r="K158" s="25">
        <f t="shared" si="26"/>
        <v>2.5912699999999997E-3</v>
      </c>
      <c r="L158" s="25">
        <f t="shared" si="27"/>
        <v>5.9676948099999995E-2</v>
      </c>
      <c r="M158" s="25">
        <v>8.9700000000000005E-3</v>
      </c>
      <c r="N158" s="25">
        <f t="shared" si="22"/>
        <v>1.0285000000000001E-2</v>
      </c>
      <c r="O158" s="25"/>
      <c r="P158" s="25">
        <f t="shared" si="28"/>
        <v>9.0182500000000002E-3</v>
      </c>
      <c r="Q158" s="25">
        <f t="shared" si="29"/>
        <v>0.20769029750000001</v>
      </c>
      <c r="R158" s="25"/>
      <c r="S158" s="25"/>
      <c r="T158" s="25">
        <v>8.0000000000000007E-5</v>
      </c>
      <c r="U158" s="25">
        <f t="shared" si="23"/>
        <v>-1.315E-3</v>
      </c>
    </row>
    <row r="159" spans="1:21" s="15" customFormat="1">
      <c r="A159" s="18">
        <v>407</v>
      </c>
      <c r="B159" s="25">
        <v>-2.64E-3</v>
      </c>
      <c r="C159" s="25">
        <v>1.414E-2</v>
      </c>
      <c r="D159" s="25">
        <f t="shared" si="20"/>
        <v>1.5485000000000001E-2</v>
      </c>
      <c r="E159" s="25"/>
      <c r="F159" s="25">
        <f t="shared" si="24"/>
        <v>1.1082470000000001E-2</v>
      </c>
      <c r="G159" s="25">
        <f t="shared" si="25"/>
        <v>0.25522928410000001</v>
      </c>
      <c r="H159" s="25">
        <v>2.1700000000000001E-3</v>
      </c>
      <c r="I159" s="25">
        <f t="shared" si="21"/>
        <v>3.5149999999999999E-3</v>
      </c>
      <c r="J159" s="25"/>
      <c r="K159" s="25">
        <f t="shared" si="26"/>
        <v>2.54127E-3</v>
      </c>
      <c r="L159" s="25">
        <f t="shared" si="27"/>
        <v>5.8525448100000002E-2</v>
      </c>
      <c r="M159" s="25">
        <v>8.8100000000000001E-3</v>
      </c>
      <c r="N159" s="25">
        <f t="shared" si="22"/>
        <v>1.0155000000000001E-2</v>
      </c>
      <c r="O159" s="25"/>
      <c r="P159" s="25">
        <f t="shared" si="28"/>
        <v>8.8882500000000003E-3</v>
      </c>
      <c r="Q159" s="25">
        <f t="shared" si="29"/>
        <v>0.20469639750000002</v>
      </c>
      <c r="R159" s="25"/>
      <c r="S159" s="25"/>
      <c r="T159" s="25">
        <v>-5.0000000000000002E-5</v>
      </c>
      <c r="U159" s="25">
        <f t="shared" si="23"/>
        <v>-1.3450000000000001E-3</v>
      </c>
    </row>
    <row r="160" spans="1:21" s="15" customFormat="1">
      <c r="A160" s="18">
        <v>408</v>
      </c>
      <c r="B160" s="25">
        <v>-2.7299999999999998E-3</v>
      </c>
      <c r="C160" s="25">
        <v>1.401E-2</v>
      </c>
      <c r="D160" s="25">
        <f t="shared" si="20"/>
        <v>1.537E-2</v>
      </c>
      <c r="E160" s="25"/>
      <c r="F160" s="25">
        <f t="shared" si="24"/>
        <v>1.096747E-2</v>
      </c>
      <c r="G160" s="25">
        <f t="shared" si="25"/>
        <v>0.25258083410000004</v>
      </c>
      <c r="H160" s="25">
        <v>2.1900000000000001E-3</v>
      </c>
      <c r="I160" s="25">
        <f t="shared" si="21"/>
        <v>3.5500000000000002E-3</v>
      </c>
      <c r="J160" s="25"/>
      <c r="K160" s="25">
        <f t="shared" si="26"/>
        <v>2.5762700000000003E-3</v>
      </c>
      <c r="L160" s="25">
        <f t="shared" si="27"/>
        <v>5.9331498100000012E-2</v>
      </c>
      <c r="M160" s="25">
        <v>8.6300000000000005E-3</v>
      </c>
      <c r="N160" s="25">
        <f t="shared" si="22"/>
        <v>9.9900000000000006E-3</v>
      </c>
      <c r="O160" s="25"/>
      <c r="P160" s="25">
        <f t="shared" si="28"/>
        <v>8.7232500000000001E-3</v>
      </c>
      <c r="Q160" s="25">
        <f t="shared" si="29"/>
        <v>0.20089644750000002</v>
      </c>
      <c r="R160" s="25"/>
      <c r="S160" s="25"/>
      <c r="T160" s="25">
        <v>1.0000000000000001E-5</v>
      </c>
      <c r="U160" s="25">
        <f t="shared" si="23"/>
        <v>-1.3599999999999999E-3</v>
      </c>
    </row>
    <row r="161" spans="1:21" s="15" customFormat="1">
      <c r="A161" s="18">
        <v>409</v>
      </c>
      <c r="B161" s="25">
        <v>-2.7299999999999998E-3</v>
      </c>
      <c r="C161" s="25">
        <v>1.3809999999999999E-2</v>
      </c>
      <c r="D161" s="25">
        <f t="shared" si="20"/>
        <v>1.5179999999999999E-2</v>
      </c>
      <c r="E161" s="25"/>
      <c r="F161" s="25">
        <f t="shared" si="24"/>
        <v>1.0777469999999999E-2</v>
      </c>
      <c r="G161" s="25">
        <f t="shared" si="25"/>
        <v>0.2482051341</v>
      </c>
      <c r="H161" s="25">
        <v>1.99E-3</v>
      </c>
      <c r="I161" s="25">
        <f t="shared" si="21"/>
        <v>3.3600000000000001E-3</v>
      </c>
      <c r="J161" s="25"/>
      <c r="K161" s="25">
        <f t="shared" si="26"/>
        <v>2.3862700000000002E-3</v>
      </c>
      <c r="L161" s="25">
        <f t="shared" si="27"/>
        <v>5.4955798100000008E-2</v>
      </c>
      <c r="M161" s="25">
        <v>8.4799999999999997E-3</v>
      </c>
      <c r="N161" s="25">
        <f t="shared" si="22"/>
        <v>9.8499999999999994E-3</v>
      </c>
      <c r="O161" s="25"/>
      <c r="P161" s="25">
        <f t="shared" si="28"/>
        <v>8.5832499999999989E-3</v>
      </c>
      <c r="Q161" s="25">
        <f t="shared" si="29"/>
        <v>0.19767224749999998</v>
      </c>
      <c r="R161" s="25"/>
      <c r="S161" s="25"/>
      <c r="T161" s="25">
        <v>-1.0000000000000001E-5</v>
      </c>
      <c r="U161" s="25">
        <f t="shared" si="23"/>
        <v>-1.3699999999999999E-3</v>
      </c>
    </row>
    <row r="162" spans="1:21" s="15" customFormat="1">
      <c r="A162" s="18">
        <v>410</v>
      </c>
      <c r="B162" s="25">
        <v>-2.8800000000000002E-3</v>
      </c>
      <c r="C162" s="25">
        <v>1.37E-2</v>
      </c>
      <c r="D162" s="25">
        <f t="shared" si="20"/>
        <v>1.5105500000000001E-2</v>
      </c>
      <c r="E162" s="25"/>
      <c r="F162" s="25">
        <f t="shared" si="24"/>
        <v>1.0702970000000001E-2</v>
      </c>
      <c r="G162" s="25">
        <f t="shared" si="25"/>
        <v>0.24648939910000003</v>
      </c>
      <c r="H162" s="25">
        <v>2.0300000000000001E-3</v>
      </c>
      <c r="I162" s="25">
        <f t="shared" si="21"/>
        <v>3.4355000000000002E-3</v>
      </c>
      <c r="J162" s="25"/>
      <c r="K162" s="25">
        <f t="shared" si="26"/>
        <v>2.4617700000000003E-3</v>
      </c>
      <c r="L162" s="25">
        <f t="shared" si="27"/>
        <v>5.6694563100000012E-2</v>
      </c>
      <c r="M162" s="25">
        <v>8.489E-3</v>
      </c>
      <c r="N162" s="25">
        <f t="shared" si="22"/>
        <v>9.8945000000000005E-3</v>
      </c>
      <c r="O162" s="25"/>
      <c r="P162" s="25">
        <f t="shared" si="28"/>
        <v>8.62775E-3</v>
      </c>
      <c r="Q162" s="25">
        <f t="shared" si="29"/>
        <v>0.19869708250000001</v>
      </c>
      <c r="R162" s="25"/>
      <c r="S162" s="25"/>
      <c r="T162" s="25">
        <v>6.8999999999999997E-5</v>
      </c>
      <c r="U162" s="25">
        <f t="shared" si="23"/>
        <v>-1.4055000000000001E-3</v>
      </c>
    </row>
    <row r="163" spans="1:21" s="15" customFormat="1">
      <c r="A163" s="18">
        <v>411</v>
      </c>
      <c r="B163" s="25">
        <v>-2.6800000000000001E-3</v>
      </c>
      <c r="C163" s="25">
        <v>1.358E-2</v>
      </c>
      <c r="D163" s="25">
        <f t="shared" si="20"/>
        <v>1.4954500000000001E-2</v>
      </c>
      <c r="E163" s="25"/>
      <c r="F163" s="25">
        <f t="shared" si="24"/>
        <v>1.0551970000000001E-2</v>
      </c>
      <c r="G163" s="25">
        <f t="shared" si="25"/>
        <v>0.24301186910000003</v>
      </c>
      <c r="H163" s="25">
        <v>1.9599999999999999E-3</v>
      </c>
      <c r="I163" s="25">
        <f t="shared" si="21"/>
        <v>3.3344999999999998E-3</v>
      </c>
      <c r="J163" s="25"/>
      <c r="K163" s="25">
        <f t="shared" si="26"/>
        <v>2.3607699999999999E-3</v>
      </c>
      <c r="L163" s="25">
        <f t="shared" si="27"/>
        <v>5.4368533099999998E-2</v>
      </c>
      <c r="M163" s="25">
        <v>8.3899999999999999E-3</v>
      </c>
      <c r="N163" s="25">
        <f t="shared" si="22"/>
        <v>9.7645000000000006E-3</v>
      </c>
      <c r="O163" s="25"/>
      <c r="P163" s="25">
        <f t="shared" si="28"/>
        <v>8.4977500000000001E-3</v>
      </c>
      <c r="Q163" s="25">
        <f t="shared" si="29"/>
        <v>0.19570318250000002</v>
      </c>
      <c r="R163" s="25"/>
      <c r="S163" s="25"/>
      <c r="T163" s="25">
        <v>-6.8999999999999997E-5</v>
      </c>
      <c r="U163" s="25">
        <f t="shared" si="23"/>
        <v>-1.3745000000000001E-3</v>
      </c>
    </row>
    <row r="164" spans="1:21" s="15" customFormat="1">
      <c r="A164" s="18">
        <v>412</v>
      </c>
      <c r="B164" s="25">
        <v>-2.7100000000000002E-3</v>
      </c>
      <c r="C164" s="25">
        <v>1.333E-2</v>
      </c>
      <c r="D164" s="25">
        <f t="shared" si="20"/>
        <v>1.4664999999999999E-2</v>
      </c>
      <c r="E164" s="25"/>
      <c r="F164" s="25">
        <f t="shared" si="24"/>
        <v>1.0262469999999999E-2</v>
      </c>
      <c r="G164" s="25">
        <f t="shared" si="25"/>
        <v>0.23634468410000001</v>
      </c>
      <c r="H164" s="25">
        <v>1.7899999999999999E-3</v>
      </c>
      <c r="I164" s="25">
        <f t="shared" si="21"/>
        <v>3.1250000000000002E-3</v>
      </c>
      <c r="J164" s="25"/>
      <c r="K164" s="25">
        <f t="shared" si="26"/>
        <v>2.1512700000000003E-3</v>
      </c>
      <c r="L164" s="25">
        <f t="shared" si="27"/>
        <v>4.9543748100000007E-2</v>
      </c>
      <c r="M164" s="25">
        <v>8.1600000000000006E-3</v>
      </c>
      <c r="N164" s="25">
        <f t="shared" si="22"/>
        <v>9.495E-3</v>
      </c>
      <c r="O164" s="25"/>
      <c r="P164" s="25">
        <f t="shared" si="28"/>
        <v>8.2282499999999995E-3</v>
      </c>
      <c r="Q164" s="25">
        <f t="shared" si="29"/>
        <v>0.1894965975</v>
      </c>
      <c r="R164" s="25"/>
      <c r="S164" s="25"/>
      <c r="T164" s="25">
        <v>4.0000000000000003E-5</v>
      </c>
      <c r="U164" s="25">
        <f t="shared" si="23"/>
        <v>-1.335E-3</v>
      </c>
    </row>
    <row r="165" spans="1:21" s="15" customFormat="1">
      <c r="A165" s="18">
        <v>413</v>
      </c>
      <c r="B165" s="25">
        <v>-2.8E-3</v>
      </c>
      <c r="C165" s="25">
        <v>1.32E-2</v>
      </c>
      <c r="D165" s="25">
        <f t="shared" si="20"/>
        <v>1.4619999999999999E-2</v>
      </c>
      <c r="E165" s="25"/>
      <c r="F165" s="25">
        <f t="shared" si="24"/>
        <v>1.0217469999999999E-2</v>
      </c>
      <c r="G165" s="25">
        <f t="shared" si="25"/>
        <v>0.23530833409999999</v>
      </c>
      <c r="H165" s="25">
        <v>1.81E-3</v>
      </c>
      <c r="I165" s="25">
        <f t="shared" si="21"/>
        <v>3.2300000000000002E-3</v>
      </c>
      <c r="J165" s="25"/>
      <c r="K165" s="25">
        <f t="shared" si="26"/>
        <v>2.2562700000000003E-3</v>
      </c>
      <c r="L165" s="25">
        <f t="shared" si="27"/>
        <v>5.1961898100000008E-2</v>
      </c>
      <c r="M165" s="25">
        <v>8.0999999999999996E-3</v>
      </c>
      <c r="N165" s="25">
        <f t="shared" si="22"/>
        <v>9.5199999999999989E-3</v>
      </c>
      <c r="O165" s="25"/>
      <c r="P165" s="25">
        <f t="shared" si="28"/>
        <v>8.2532499999999984E-3</v>
      </c>
      <c r="Q165" s="25">
        <f t="shared" si="29"/>
        <v>0.19007234749999996</v>
      </c>
      <c r="R165" s="25"/>
      <c r="S165" s="25"/>
      <c r="T165" s="25">
        <v>-4.0000000000000003E-5</v>
      </c>
      <c r="U165" s="25">
        <f t="shared" si="23"/>
        <v>-1.42E-3</v>
      </c>
    </row>
    <row r="166" spans="1:21" s="15" customFormat="1">
      <c r="A166" s="18">
        <v>414</v>
      </c>
      <c r="B166" s="25">
        <v>-2.7599999999999999E-3</v>
      </c>
      <c r="C166" s="25">
        <v>1.3089999999999999E-2</v>
      </c>
      <c r="D166" s="25">
        <f t="shared" si="20"/>
        <v>1.4449999999999999E-2</v>
      </c>
      <c r="E166" s="25"/>
      <c r="F166" s="25">
        <f t="shared" si="24"/>
        <v>1.0047469999999999E-2</v>
      </c>
      <c r="G166" s="25">
        <f t="shared" si="25"/>
        <v>0.23139323409999998</v>
      </c>
      <c r="H166" s="25">
        <v>1.8500000000000001E-3</v>
      </c>
      <c r="I166" s="25">
        <f t="shared" si="21"/>
        <v>3.2100000000000002E-3</v>
      </c>
      <c r="J166" s="25"/>
      <c r="K166" s="25">
        <f t="shared" si="26"/>
        <v>2.2362700000000003E-3</v>
      </c>
      <c r="L166" s="25">
        <f t="shared" si="27"/>
        <v>5.1501298100000009E-2</v>
      </c>
      <c r="M166" s="25">
        <v>7.9900000000000006E-3</v>
      </c>
      <c r="N166" s="25">
        <f t="shared" si="22"/>
        <v>9.3500000000000007E-3</v>
      </c>
      <c r="O166" s="25"/>
      <c r="P166" s="25">
        <f t="shared" si="28"/>
        <v>8.0832500000000002E-3</v>
      </c>
      <c r="Q166" s="25">
        <f t="shared" si="29"/>
        <v>0.18615724750000001</v>
      </c>
      <c r="R166" s="25"/>
      <c r="S166" s="25"/>
      <c r="T166" s="25">
        <v>4.0000000000000003E-5</v>
      </c>
      <c r="U166" s="25">
        <f t="shared" si="23"/>
        <v>-1.3599999999999999E-3</v>
      </c>
    </row>
    <row r="167" spans="1:21" s="15" customFormat="1">
      <c r="A167" s="18">
        <v>415</v>
      </c>
      <c r="B167" s="25">
        <v>-2.7699999999999999E-3</v>
      </c>
      <c r="C167" s="25">
        <v>1.294E-2</v>
      </c>
      <c r="D167" s="25">
        <f t="shared" si="20"/>
        <v>1.434E-2</v>
      </c>
      <c r="E167" s="25"/>
      <c r="F167" s="25">
        <f t="shared" si="24"/>
        <v>9.9374700000000003E-3</v>
      </c>
      <c r="G167" s="25">
        <f t="shared" si="25"/>
        <v>0.22885993410000002</v>
      </c>
      <c r="H167" s="25">
        <v>1.73E-3</v>
      </c>
      <c r="I167" s="25">
        <f t="shared" si="21"/>
        <v>3.13E-3</v>
      </c>
      <c r="J167" s="25"/>
      <c r="K167" s="25">
        <f t="shared" si="26"/>
        <v>2.1562700000000001E-3</v>
      </c>
      <c r="L167" s="25">
        <f t="shared" si="27"/>
        <v>4.9658898100000001E-2</v>
      </c>
      <c r="M167" s="25">
        <v>7.8490000000000001E-3</v>
      </c>
      <c r="N167" s="25">
        <f t="shared" si="22"/>
        <v>9.2490000000000003E-3</v>
      </c>
      <c r="O167" s="25"/>
      <c r="P167" s="25">
        <f t="shared" si="28"/>
        <v>7.9822499999999998E-3</v>
      </c>
      <c r="Q167" s="25">
        <f t="shared" si="29"/>
        <v>0.1838312175</v>
      </c>
      <c r="R167" s="25"/>
      <c r="S167" s="25"/>
      <c r="T167" s="25">
        <v>-3.0000000000000001E-5</v>
      </c>
      <c r="U167" s="25">
        <f t="shared" si="23"/>
        <v>-1.4E-3</v>
      </c>
    </row>
    <row r="168" spans="1:21" s="15" customFormat="1">
      <c r="A168" s="18">
        <v>416</v>
      </c>
      <c r="B168" s="25">
        <v>-2.7899999999999999E-3</v>
      </c>
      <c r="C168" s="25">
        <v>1.2789999999999999E-2</v>
      </c>
      <c r="D168" s="25">
        <f t="shared" si="20"/>
        <v>1.418E-2</v>
      </c>
      <c r="E168" s="25"/>
      <c r="F168" s="25">
        <f t="shared" si="24"/>
        <v>9.7774699999999999E-3</v>
      </c>
      <c r="G168" s="25">
        <f t="shared" si="25"/>
        <v>0.22517513410000001</v>
      </c>
      <c r="H168" s="25">
        <v>1.72E-3</v>
      </c>
      <c r="I168" s="25">
        <f t="shared" si="21"/>
        <v>3.1099999999999999E-3</v>
      </c>
      <c r="J168" s="25"/>
      <c r="K168" s="25">
        <f t="shared" si="26"/>
        <v>2.13627E-3</v>
      </c>
      <c r="L168" s="25">
        <f t="shared" si="27"/>
        <v>4.9198298100000003E-2</v>
      </c>
      <c r="M168" s="25">
        <v>7.77E-3</v>
      </c>
      <c r="N168" s="25">
        <f t="shared" si="22"/>
        <v>9.1599999999999997E-3</v>
      </c>
      <c r="O168" s="25"/>
      <c r="P168" s="25">
        <f t="shared" si="28"/>
        <v>7.8932499999999992E-3</v>
      </c>
      <c r="Q168" s="25">
        <f t="shared" si="29"/>
        <v>0.1817815475</v>
      </c>
      <c r="R168" s="25"/>
      <c r="S168" s="25"/>
      <c r="T168" s="25">
        <v>1.0000000000000001E-5</v>
      </c>
      <c r="U168" s="25">
        <f t="shared" si="23"/>
        <v>-1.39E-3</v>
      </c>
    </row>
    <row r="169" spans="1:21" s="15" customFormat="1">
      <c r="A169" s="18">
        <v>417</v>
      </c>
      <c r="B169" s="25">
        <v>-2.81E-3</v>
      </c>
      <c r="C169" s="25">
        <v>1.2670000000000001E-2</v>
      </c>
      <c r="D169" s="25">
        <f t="shared" si="20"/>
        <v>1.409E-2</v>
      </c>
      <c r="E169" s="25"/>
      <c r="F169" s="25">
        <f t="shared" si="24"/>
        <v>9.6874700000000001E-3</v>
      </c>
      <c r="G169" s="25">
        <f t="shared" si="25"/>
        <v>0.22310243410000002</v>
      </c>
      <c r="H169" s="25">
        <v>1.73E-3</v>
      </c>
      <c r="I169" s="25">
        <f t="shared" si="21"/>
        <v>3.15E-3</v>
      </c>
      <c r="J169" s="25"/>
      <c r="K169" s="25">
        <f t="shared" si="26"/>
        <v>2.1762700000000001E-3</v>
      </c>
      <c r="L169" s="25">
        <f t="shared" si="27"/>
        <v>5.0119498100000007E-2</v>
      </c>
      <c r="M169" s="25">
        <v>7.6499999999999997E-3</v>
      </c>
      <c r="N169" s="25">
        <f t="shared" si="22"/>
        <v>9.0699999999999999E-3</v>
      </c>
      <c r="O169" s="25"/>
      <c r="P169" s="25">
        <f t="shared" si="28"/>
        <v>7.8032499999999994E-3</v>
      </c>
      <c r="Q169" s="25">
        <f t="shared" si="29"/>
        <v>0.17970884749999999</v>
      </c>
      <c r="R169" s="25"/>
      <c r="S169" s="25"/>
      <c r="T169" s="25">
        <v>-3.0000000000000001E-5</v>
      </c>
      <c r="U169" s="25">
        <f t="shared" si="23"/>
        <v>-1.42E-3</v>
      </c>
    </row>
    <row r="170" spans="1:21" s="15" customFormat="1">
      <c r="A170" s="18">
        <v>418</v>
      </c>
      <c r="B170" s="25">
        <v>-2.7299999999999998E-3</v>
      </c>
      <c r="C170" s="25">
        <v>1.252E-2</v>
      </c>
      <c r="D170" s="25">
        <f t="shared" si="20"/>
        <v>1.391E-2</v>
      </c>
      <c r="E170" s="25"/>
      <c r="F170" s="25">
        <f t="shared" si="24"/>
        <v>9.5074700000000005E-3</v>
      </c>
      <c r="G170" s="25">
        <f t="shared" si="25"/>
        <v>0.21895703410000003</v>
      </c>
      <c r="H170" s="25">
        <v>1.6999999999999999E-3</v>
      </c>
      <c r="I170" s="25">
        <f t="shared" si="21"/>
        <v>3.0899999999999999E-3</v>
      </c>
      <c r="J170" s="25"/>
      <c r="K170" s="25">
        <f t="shared" si="26"/>
        <v>2.11627E-3</v>
      </c>
      <c r="L170" s="25">
        <f t="shared" si="27"/>
        <v>4.8737698100000004E-2</v>
      </c>
      <c r="M170" s="25">
        <v>7.5700000000000003E-3</v>
      </c>
      <c r="N170" s="25">
        <f t="shared" si="22"/>
        <v>8.9600000000000009E-3</v>
      </c>
      <c r="O170" s="25"/>
      <c r="P170" s="25">
        <f t="shared" si="28"/>
        <v>7.6932500000000004E-3</v>
      </c>
      <c r="Q170" s="25">
        <f t="shared" si="29"/>
        <v>0.17717554750000003</v>
      </c>
      <c r="R170" s="25"/>
      <c r="S170" s="25"/>
      <c r="T170" s="25">
        <v>-5.0000000000000002E-5</v>
      </c>
      <c r="U170" s="25">
        <f t="shared" si="23"/>
        <v>-1.39E-3</v>
      </c>
    </row>
    <row r="171" spans="1:21" s="15" customFormat="1">
      <c r="A171" s="18">
        <v>419</v>
      </c>
      <c r="B171" s="25">
        <v>-2.81E-3</v>
      </c>
      <c r="C171" s="25">
        <v>1.23E-2</v>
      </c>
      <c r="D171" s="25">
        <f t="shared" si="20"/>
        <v>1.371E-2</v>
      </c>
      <c r="E171" s="25"/>
      <c r="F171" s="25">
        <f t="shared" si="24"/>
        <v>9.30747E-3</v>
      </c>
      <c r="G171" s="25">
        <f t="shared" si="25"/>
        <v>0.2143510341</v>
      </c>
      <c r="H171" s="25">
        <v>1.6299999999999999E-3</v>
      </c>
      <c r="I171" s="25">
        <f t="shared" si="21"/>
        <v>3.0400000000000002E-3</v>
      </c>
      <c r="J171" s="25"/>
      <c r="K171" s="25">
        <f t="shared" si="26"/>
        <v>2.0662700000000003E-3</v>
      </c>
      <c r="L171" s="25">
        <f t="shared" si="27"/>
        <v>4.7586198100000011E-2</v>
      </c>
      <c r="M171" s="25">
        <v>7.3800000000000003E-3</v>
      </c>
      <c r="N171" s="25">
        <f t="shared" si="22"/>
        <v>8.7900000000000009E-3</v>
      </c>
      <c r="O171" s="25"/>
      <c r="P171" s="25">
        <f t="shared" si="28"/>
        <v>7.5232500000000004E-3</v>
      </c>
      <c r="Q171" s="25">
        <f t="shared" si="29"/>
        <v>0.17326044750000003</v>
      </c>
      <c r="R171" s="25"/>
      <c r="S171" s="25"/>
      <c r="T171" s="25">
        <v>-1.0000000000000001E-5</v>
      </c>
      <c r="U171" s="25">
        <f t="shared" si="23"/>
        <v>-1.41E-3</v>
      </c>
    </row>
    <row r="172" spans="1:21" s="15" customFormat="1">
      <c r="A172" s="18">
        <v>420</v>
      </c>
      <c r="B172" s="25">
        <v>-2.7899999999999999E-3</v>
      </c>
      <c r="C172" s="25">
        <v>1.225E-2</v>
      </c>
      <c r="D172" s="25">
        <f t="shared" si="20"/>
        <v>1.3645000000000001E-2</v>
      </c>
      <c r="E172" s="25"/>
      <c r="F172" s="25">
        <f t="shared" si="24"/>
        <v>9.2424700000000009E-3</v>
      </c>
      <c r="G172" s="25">
        <f t="shared" si="25"/>
        <v>0.21285408410000003</v>
      </c>
      <c r="H172" s="25">
        <v>1.56E-3</v>
      </c>
      <c r="I172" s="25">
        <f t="shared" si="21"/>
        <v>2.9550000000000002E-3</v>
      </c>
      <c r="J172" s="25"/>
      <c r="K172" s="25">
        <f t="shared" si="26"/>
        <v>1.9812700000000003E-3</v>
      </c>
      <c r="L172" s="25">
        <f t="shared" si="27"/>
        <v>4.5628648100000009E-2</v>
      </c>
      <c r="M172" s="25">
        <v>7.3200000000000001E-3</v>
      </c>
      <c r="N172" s="25">
        <f t="shared" si="22"/>
        <v>8.7150000000000005E-3</v>
      </c>
      <c r="O172" s="25"/>
      <c r="P172" s="25">
        <f t="shared" si="28"/>
        <v>7.44825E-3</v>
      </c>
      <c r="Q172" s="25">
        <f t="shared" si="29"/>
        <v>0.17153319750000001</v>
      </c>
      <c r="R172" s="25"/>
      <c r="S172" s="25"/>
      <c r="T172" s="25">
        <v>0</v>
      </c>
      <c r="U172" s="25">
        <f t="shared" si="23"/>
        <v>-1.395E-3</v>
      </c>
    </row>
    <row r="173" spans="1:21" s="15" customFormat="1">
      <c r="A173" s="18">
        <v>421</v>
      </c>
      <c r="B173" s="25">
        <v>-2.7899999999999999E-3</v>
      </c>
      <c r="C173" s="25">
        <v>1.201E-2</v>
      </c>
      <c r="D173" s="25">
        <f t="shared" si="20"/>
        <v>1.345E-2</v>
      </c>
      <c r="E173" s="25"/>
      <c r="F173" s="25">
        <f t="shared" si="24"/>
        <v>9.0474700000000002E-3</v>
      </c>
      <c r="G173" s="25">
        <f t="shared" si="25"/>
        <v>0.20836323410000002</v>
      </c>
      <c r="H173" s="25">
        <v>1.48E-3</v>
      </c>
      <c r="I173" s="25">
        <f t="shared" si="21"/>
        <v>2.9199999999999999E-3</v>
      </c>
      <c r="J173" s="25"/>
      <c r="K173" s="25">
        <f t="shared" si="26"/>
        <v>1.9462699999999999E-3</v>
      </c>
      <c r="L173" s="25">
        <f t="shared" si="27"/>
        <v>4.48225981E-2</v>
      </c>
      <c r="M173" s="25">
        <v>7.1199999999999996E-3</v>
      </c>
      <c r="N173" s="25">
        <f t="shared" si="22"/>
        <v>8.5599999999999999E-3</v>
      </c>
      <c r="O173" s="25"/>
      <c r="P173" s="25">
        <f t="shared" si="28"/>
        <v>7.2932499999999994E-3</v>
      </c>
      <c r="Q173" s="25">
        <f t="shared" si="29"/>
        <v>0.1679635475</v>
      </c>
      <c r="R173" s="25"/>
      <c r="S173" s="25"/>
      <c r="T173" s="25">
        <v>-9.0000000000000006E-5</v>
      </c>
      <c r="U173" s="25">
        <f t="shared" si="23"/>
        <v>-1.4399999999999999E-3</v>
      </c>
    </row>
    <row r="174" spans="1:21" s="15" customFormat="1">
      <c r="A174" s="18">
        <v>422</v>
      </c>
      <c r="B174" s="25">
        <v>-2.81E-3</v>
      </c>
      <c r="C174" s="25">
        <v>1.191E-2</v>
      </c>
      <c r="D174" s="25">
        <f t="shared" si="20"/>
        <v>1.33495E-2</v>
      </c>
      <c r="E174" s="25"/>
      <c r="F174" s="25">
        <f t="shared" si="24"/>
        <v>8.9469700000000003E-3</v>
      </c>
      <c r="G174" s="25">
        <f t="shared" si="25"/>
        <v>0.20604871910000003</v>
      </c>
      <c r="H174" s="25">
        <v>1.48E-3</v>
      </c>
      <c r="I174" s="25">
        <f t="shared" si="21"/>
        <v>2.9195000000000002E-3</v>
      </c>
      <c r="J174" s="25"/>
      <c r="K174" s="25">
        <f t="shared" si="26"/>
        <v>1.9457700000000003E-3</v>
      </c>
      <c r="L174" s="25">
        <f t="shared" si="27"/>
        <v>4.481108310000001E-2</v>
      </c>
      <c r="M174" s="25">
        <v>7.1199999999999996E-3</v>
      </c>
      <c r="N174" s="25">
        <f t="shared" si="22"/>
        <v>8.5594999999999994E-3</v>
      </c>
      <c r="O174" s="25"/>
      <c r="P174" s="25">
        <f t="shared" si="28"/>
        <v>7.2927499999999989E-3</v>
      </c>
      <c r="Q174" s="25">
        <f t="shared" si="29"/>
        <v>0.16795203249999999</v>
      </c>
      <c r="R174" s="25"/>
      <c r="S174" s="25"/>
      <c r="T174" s="25">
        <v>-6.8999999999999997E-5</v>
      </c>
      <c r="U174" s="25">
        <f t="shared" si="23"/>
        <v>-1.4395E-3</v>
      </c>
    </row>
    <row r="175" spans="1:21" s="15" customFormat="1">
      <c r="A175" s="18">
        <v>423</v>
      </c>
      <c r="B175" s="25">
        <v>-2.7599999999999999E-3</v>
      </c>
      <c r="C175" s="25">
        <v>1.1780000000000001E-2</v>
      </c>
      <c r="D175" s="25">
        <f t="shared" si="20"/>
        <v>1.32E-2</v>
      </c>
      <c r="E175" s="25"/>
      <c r="F175" s="25">
        <f t="shared" si="24"/>
        <v>8.7974699999999999E-3</v>
      </c>
      <c r="G175" s="25">
        <f t="shared" si="25"/>
        <v>0.20260573410000002</v>
      </c>
      <c r="H175" s="25">
        <v>1.4599999999999999E-3</v>
      </c>
      <c r="I175" s="25">
        <f t="shared" si="21"/>
        <v>2.8799999999999997E-3</v>
      </c>
      <c r="J175" s="25"/>
      <c r="K175" s="25">
        <f t="shared" si="26"/>
        <v>1.9062699999999998E-3</v>
      </c>
      <c r="L175" s="25">
        <f t="shared" si="27"/>
        <v>4.3901398099999996E-2</v>
      </c>
      <c r="M175" s="25">
        <v>6.9899999999999997E-3</v>
      </c>
      <c r="N175" s="25">
        <f t="shared" si="22"/>
        <v>8.4099999999999991E-3</v>
      </c>
      <c r="O175" s="25"/>
      <c r="P175" s="25">
        <f t="shared" si="28"/>
        <v>7.1432499999999986E-3</v>
      </c>
      <c r="Q175" s="25">
        <f t="shared" si="29"/>
        <v>0.16450904749999998</v>
      </c>
      <c r="R175" s="25"/>
      <c r="S175" s="25"/>
      <c r="T175" s="25">
        <v>-8.0000000000000007E-5</v>
      </c>
      <c r="U175" s="25">
        <f t="shared" si="23"/>
        <v>-1.42E-3</v>
      </c>
    </row>
    <row r="176" spans="1:21" s="15" customFormat="1">
      <c r="A176" s="18">
        <v>424</v>
      </c>
      <c r="B176" s="25">
        <v>-2.8700000000000002E-3</v>
      </c>
      <c r="C176" s="25">
        <v>1.167E-2</v>
      </c>
      <c r="D176" s="25">
        <f t="shared" si="20"/>
        <v>1.3115E-2</v>
      </c>
      <c r="E176" s="25"/>
      <c r="F176" s="25">
        <f t="shared" si="24"/>
        <v>8.7124699999999999E-3</v>
      </c>
      <c r="G176" s="25">
        <f t="shared" si="25"/>
        <v>0.20064818410000002</v>
      </c>
      <c r="H176" s="25">
        <v>1.31E-3</v>
      </c>
      <c r="I176" s="25">
        <f t="shared" si="21"/>
        <v>2.7550000000000001E-3</v>
      </c>
      <c r="J176" s="25"/>
      <c r="K176" s="25">
        <f t="shared" si="26"/>
        <v>1.7812700000000002E-3</v>
      </c>
      <c r="L176" s="25">
        <f t="shared" si="27"/>
        <v>4.1022648100000003E-2</v>
      </c>
      <c r="M176" s="25">
        <v>6.7999999999999996E-3</v>
      </c>
      <c r="N176" s="25">
        <f t="shared" si="22"/>
        <v>8.2449999999999989E-3</v>
      </c>
      <c r="O176" s="25"/>
      <c r="P176" s="25">
        <f t="shared" si="28"/>
        <v>6.9782499999999983E-3</v>
      </c>
      <c r="Q176" s="25">
        <f t="shared" si="29"/>
        <v>0.16070909749999998</v>
      </c>
      <c r="R176" s="25"/>
      <c r="S176" s="25"/>
      <c r="T176" s="25">
        <v>-2.0000000000000002E-5</v>
      </c>
      <c r="U176" s="25">
        <f t="shared" si="23"/>
        <v>-1.4450000000000001E-3</v>
      </c>
    </row>
    <row r="177" spans="1:21" s="15" customFormat="1">
      <c r="A177" s="18">
        <v>425</v>
      </c>
      <c r="B177" s="25">
        <v>-2.8300000000000001E-3</v>
      </c>
      <c r="C177" s="25">
        <v>1.1350000000000001E-2</v>
      </c>
      <c r="D177" s="25">
        <f t="shared" si="20"/>
        <v>1.277E-2</v>
      </c>
      <c r="E177" s="25"/>
      <c r="F177" s="25">
        <f t="shared" si="24"/>
        <v>8.3674700000000001E-3</v>
      </c>
      <c r="G177" s="25">
        <f t="shared" si="25"/>
        <v>0.19270283410000003</v>
      </c>
      <c r="H177" s="25">
        <v>1.33E-3</v>
      </c>
      <c r="I177" s="25">
        <f t="shared" si="21"/>
        <v>2.7499999999999998E-3</v>
      </c>
      <c r="J177" s="25"/>
      <c r="K177" s="25">
        <f t="shared" si="26"/>
        <v>1.7762699999999999E-3</v>
      </c>
      <c r="L177" s="25">
        <f t="shared" si="27"/>
        <v>4.0907498100000002E-2</v>
      </c>
      <c r="M177" s="25">
        <v>6.5700000000000003E-3</v>
      </c>
      <c r="N177" s="25">
        <f t="shared" si="22"/>
        <v>7.9900000000000006E-3</v>
      </c>
      <c r="O177" s="25"/>
      <c r="P177" s="25">
        <f t="shared" si="28"/>
        <v>6.7232500000000001E-3</v>
      </c>
      <c r="Q177" s="25">
        <f t="shared" si="29"/>
        <v>0.1548364475</v>
      </c>
      <c r="R177" s="25"/>
      <c r="S177" s="25"/>
      <c r="T177" s="25">
        <v>-1.0000000000000001E-5</v>
      </c>
      <c r="U177" s="25">
        <f t="shared" si="23"/>
        <v>-1.42E-3</v>
      </c>
    </row>
    <row r="178" spans="1:21" s="15" customFormat="1">
      <c r="A178" s="18">
        <v>426</v>
      </c>
      <c r="B178" s="25">
        <v>-2.7899999999999999E-3</v>
      </c>
      <c r="C178" s="25">
        <v>1.141E-2</v>
      </c>
      <c r="D178" s="25">
        <f t="shared" si="20"/>
        <v>1.2834999999999999E-2</v>
      </c>
      <c r="E178" s="25"/>
      <c r="F178" s="25">
        <f t="shared" si="24"/>
        <v>8.4324699999999992E-3</v>
      </c>
      <c r="G178" s="25">
        <f t="shared" si="25"/>
        <v>0.19419978409999999</v>
      </c>
      <c r="H178" s="25">
        <v>1.39E-3</v>
      </c>
      <c r="I178" s="25">
        <f t="shared" si="21"/>
        <v>2.8149999999999998E-3</v>
      </c>
      <c r="J178" s="25"/>
      <c r="K178" s="25">
        <f t="shared" si="26"/>
        <v>1.8412699999999999E-3</v>
      </c>
      <c r="L178" s="25">
        <f t="shared" si="27"/>
        <v>4.2404448099999999E-2</v>
      </c>
      <c r="M178" s="25">
        <v>6.6699999999999997E-3</v>
      </c>
      <c r="N178" s="25">
        <f t="shared" si="22"/>
        <v>8.0949999999999998E-3</v>
      </c>
      <c r="O178" s="25"/>
      <c r="P178" s="25">
        <f t="shared" si="28"/>
        <v>6.8282499999999993E-3</v>
      </c>
      <c r="Q178" s="25">
        <f t="shared" si="29"/>
        <v>0.15725459749999998</v>
      </c>
      <c r="R178" s="25"/>
      <c r="S178" s="25"/>
      <c r="T178" s="25">
        <v>-6.0000000000000002E-5</v>
      </c>
      <c r="U178" s="25">
        <f t="shared" si="23"/>
        <v>-1.4250000000000001E-3</v>
      </c>
    </row>
    <row r="179" spans="1:21" s="15" customFormat="1">
      <c r="A179" s="18">
        <v>427</v>
      </c>
      <c r="B179" s="25">
        <v>-2.8E-3</v>
      </c>
      <c r="C179" s="25">
        <v>1.0999999999999999E-2</v>
      </c>
      <c r="D179" s="25">
        <f t="shared" si="20"/>
        <v>1.2404999999999999E-2</v>
      </c>
      <c r="E179" s="25"/>
      <c r="F179" s="25">
        <f t="shared" si="24"/>
        <v>8.0024699999999994E-3</v>
      </c>
      <c r="G179" s="25">
        <f t="shared" si="25"/>
        <v>0.1842968841</v>
      </c>
      <c r="H179" s="25">
        <v>1.2600000000000001E-3</v>
      </c>
      <c r="I179" s="25">
        <f t="shared" si="21"/>
        <v>2.6649999999999998E-3</v>
      </c>
      <c r="J179" s="25"/>
      <c r="K179" s="25">
        <f t="shared" si="26"/>
        <v>1.6912699999999999E-3</v>
      </c>
      <c r="L179" s="25">
        <f t="shared" si="27"/>
        <v>3.8949948099999999E-2</v>
      </c>
      <c r="M179" s="25">
        <v>6.3499999999999997E-3</v>
      </c>
      <c r="N179" s="25">
        <f t="shared" si="22"/>
        <v>7.7549999999999997E-3</v>
      </c>
      <c r="O179" s="25"/>
      <c r="P179" s="25">
        <f t="shared" si="28"/>
        <v>6.4882499999999992E-3</v>
      </c>
      <c r="Q179" s="25">
        <f t="shared" si="29"/>
        <v>0.1494243975</v>
      </c>
      <c r="R179" s="25"/>
      <c r="S179" s="25"/>
      <c r="T179" s="25">
        <v>-1.0000000000000001E-5</v>
      </c>
      <c r="U179" s="25">
        <f t="shared" si="23"/>
        <v>-1.405E-3</v>
      </c>
    </row>
    <row r="180" spans="1:21" s="15" customFormat="1">
      <c r="A180" s="18">
        <v>428</v>
      </c>
      <c r="B180" s="25">
        <v>-2.81E-3</v>
      </c>
      <c r="C180" s="25">
        <v>1.106E-2</v>
      </c>
      <c r="D180" s="25">
        <f t="shared" si="20"/>
        <v>1.247E-2</v>
      </c>
      <c r="E180" s="25"/>
      <c r="F180" s="25">
        <f t="shared" si="24"/>
        <v>8.0674700000000002E-3</v>
      </c>
      <c r="G180" s="25">
        <f t="shared" si="25"/>
        <v>0.18579383410000003</v>
      </c>
      <c r="H180" s="25">
        <v>1.1299999999999999E-3</v>
      </c>
      <c r="I180" s="25">
        <f t="shared" si="21"/>
        <v>2.5399999999999997E-3</v>
      </c>
      <c r="J180" s="25"/>
      <c r="K180" s="25">
        <f t="shared" si="26"/>
        <v>1.5662699999999998E-3</v>
      </c>
      <c r="L180" s="25">
        <f t="shared" si="27"/>
        <v>3.60711981E-2</v>
      </c>
      <c r="M180" s="25">
        <v>6.4999999999999997E-3</v>
      </c>
      <c r="N180" s="25">
        <f t="shared" si="22"/>
        <v>7.9100000000000004E-3</v>
      </c>
      <c r="O180" s="25"/>
      <c r="P180" s="25">
        <f t="shared" si="28"/>
        <v>6.6432499999999998E-3</v>
      </c>
      <c r="Q180" s="25">
        <f t="shared" si="29"/>
        <v>0.15299404750000001</v>
      </c>
      <c r="R180" s="25"/>
      <c r="S180" s="25"/>
      <c r="T180" s="25">
        <v>-1.0000000000000001E-5</v>
      </c>
      <c r="U180" s="25">
        <f t="shared" si="23"/>
        <v>-1.41E-3</v>
      </c>
    </row>
    <row r="181" spans="1:21" s="15" customFormat="1">
      <c r="A181" s="18">
        <v>429</v>
      </c>
      <c r="B181" s="25">
        <v>-2.81E-3</v>
      </c>
      <c r="C181" s="25">
        <v>1.068E-2</v>
      </c>
      <c r="D181" s="25">
        <f t="shared" si="20"/>
        <v>1.213E-2</v>
      </c>
      <c r="E181" s="25"/>
      <c r="F181" s="25">
        <f t="shared" si="24"/>
        <v>7.7274700000000002E-3</v>
      </c>
      <c r="G181" s="25">
        <f t="shared" si="25"/>
        <v>0.17796363410000002</v>
      </c>
      <c r="H181" s="25">
        <v>1.14E-3</v>
      </c>
      <c r="I181" s="25">
        <f t="shared" si="21"/>
        <v>2.5899999999999999E-3</v>
      </c>
      <c r="J181" s="25"/>
      <c r="K181" s="25">
        <f t="shared" si="26"/>
        <v>1.6162699999999999E-3</v>
      </c>
      <c r="L181" s="25">
        <f t="shared" si="27"/>
        <v>3.72226981E-2</v>
      </c>
      <c r="M181" s="25">
        <v>6.1399999999999996E-3</v>
      </c>
      <c r="N181" s="25">
        <f t="shared" si="22"/>
        <v>7.5899999999999995E-3</v>
      </c>
      <c r="O181" s="25"/>
      <c r="P181" s="25">
        <f t="shared" si="28"/>
        <v>6.323249999999999E-3</v>
      </c>
      <c r="Q181" s="25">
        <f t="shared" si="29"/>
        <v>0.14562444749999998</v>
      </c>
      <c r="R181" s="25"/>
      <c r="S181" s="25"/>
      <c r="T181" s="25">
        <v>-9.0000000000000006E-5</v>
      </c>
      <c r="U181" s="25">
        <f t="shared" si="23"/>
        <v>-1.4499999999999999E-3</v>
      </c>
    </row>
    <row r="182" spans="1:21" s="15" customFormat="1">
      <c r="A182" s="18">
        <v>430</v>
      </c>
      <c r="B182" s="25">
        <v>-2.7799999999999999E-3</v>
      </c>
      <c r="C182" s="25">
        <v>1.072E-2</v>
      </c>
      <c r="D182" s="25">
        <f t="shared" si="20"/>
        <v>1.209E-2</v>
      </c>
      <c r="E182" s="25"/>
      <c r="F182" s="25">
        <f t="shared" si="24"/>
        <v>7.6874700000000001E-3</v>
      </c>
      <c r="G182" s="25">
        <f t="shared" si="25"/>
        <v>0.17704243410000001</v>
      </c>
      <c r="H182" s="25">
        <v>1.15E-3</v>
      </c>
      <c r="I182" s="25">
        <f t="shared" si="21"/>
        <v>2.5199999999999997E-3</v>
      </c>
      <c r="J182" s="25"/>
      <c r="K182" s="25">
        <f t="shared" si="26"/>
        <v>1.5462699999999998E-3</v>
      </c>
      <c r="L182" s="25">
        <f t="shared" si="27"/>
        <v>3.5610598099999995E-2</v>
      </c>
      <c r="M182" s="25">
        <v>6.1399999999999996E-3</v>
      </c>
      <c r="N182" s="25">
        <f t="shared" si="22"/>
        <v>7.5099999999999993E-3</v>
      </c>
      <c r="O182" s="25"/>
      <c r="P182" s="25">
        <f t="shared" si="28"/>
        <v>6.2432499999999988E-3</v>
      </c>
      <c r="Q182" s="25">
        <f t="shared" si="29"/>
        <v>0.14378204749999998</v>
      </c>
      <c r="R182" s="25"/>
      <c r="S182" s="25"/>
      <c r="T182" s="25">
        <v>4.0000000000000003E-5</v>
      </c>
      <c r="U182" s="25">
        <f t="shared" si="23"/>
        <v>-1.3699999999999999E-3</v>
      </c>
    </row>
    <row r="183" spans="1:21" s="15" customFormat="1">
      <c r="A183" s="18">
        <v>431</v>
      </c>
      <c r="B183" s="25">
        <v>-2.8500000000000001E-3</v>
      </c>
      <c r="C183" s="25">
        <v>1.0460000000000001E-2</v>
      </c>
      <c r="D183" s="25">
        <f t="shared" si="20"/>
        <v>1.1940000000000001E-2</v>
      </c>
      <c r="E183" s="25"/>
      <c r="F183" s="25">
        <f t="shared" si="24"/>
        <v>7.537470000000001E-3</v>
      </c>
      <c r="G183" s="25">
        <f t="shared" si="25"/>
        <v>0.17358793410000004</v>
      </c>
      <c r="H183" s="25">
        <v>1.15E-3</v>
      </c>
      <c r="I183" s="25">
        <f t="shared" si="21"/>
        <v>2.63E-3</v>
      </c>
      <c r="J183" s="25"/>
      <c r="K183" s="25">
        <f t="shared" si="26"/>
        <v>1.6562700000000001E-3</v>
      </c>
      <c r="L183" s="25">
        <f t="shared" si="27"/>
        <v>3.8143898100000004E-2</v>
      </c>
      <c r="M183" s="25">
        <v>5.8799999999999998E-3</v>
      </c>
      <c r="N183" s="25">
        <f t="shared" si="22"/>
        <v>7.3600000000000002E-3</v>
      </c>
      <c r="O183" s="25"/>
      <c r="P183" s="25">
        <f t="shared" si="28"/>
        <v>6.0932499999999997E-3</v>
      </c>
      <c r="Q183" s="25">
        <f t="shared" si="29"/>
        <v>0.14032754750000001</v>
      </c>
      <c r="R183" s="25"/>
      <c r="S183" s="25"/>
      <c r="T183" s="25">
        <v>-1.1E-4</v>
      </c>
      <c r="U183" s="25">
        <f t="shared" si="23"/>
        <v>-1.48E-3</v>
      </c>
    </row>
    <row r="184" spans="1:21" s="15" customFormat="1">
      <c r="A184" s="18">
        <v>432</v>
      </c>
      <c r="B184" s="25">
        <v>-2.7499999999999998E-3</v>
      </c>
      <c r="C184" s="25">
        <v>1.064E-2</v>
      </c>
      <c r="D184" s="25">
        <f t="shared" si="20"/>
        <v>1.2025000000000001E-2</v>
      </c>
      <c r="E184" s="25"/>
      <c r="F184" s="25">
        <f t="shared" si="24"/>
        <v>7.622470000000001E-3</v>
      </c>
      <c r="G184" s="25">
        <f t="shared" si="25"/>
        <v>0.17554548410000004</v>
      </c>
      <c r="H184" s="25">
        <v>1.1100000000000001E-3</v>
      </c>
      <c r="I184" s="25">
        <f t="shared" si="21"/>
        <v>2.4949999999999998E-3</v>
      </c>
      <c r="J184" s="25"/>
      <c r="K184" s="25">
        <f t="shared" si="26"/>
        <v>1.5212699999999999E-3</v>
      </c>
      <c r="L184" s="25">
        <f t="shared" si="27"/>
        <v>3.5034848100000002E-2</v>
      </c>
      <c r="M184" s="25">
        <v>6.0400000000000002E-3</v>
      </c>
      <c r="N184" s="25">
        <f t="shared" si="22"/>
        <v>7.4250000000000002E-3</v>
      </c>
      <c r="O184" s="25"/>
      <c r="P184" s="25">
        <f t="shared" si="28"/>
        <v>6.1582500000000005E-3</v>
      </c>
      <c r="Q184" s="25">
        <f t="shared" si="29"/>
        <v>0.14182449750000001</v>
      </c>
      <c r="R184" s="25"/>
      <c r="S184" s="25"/>
      <c r="T184" s="25">
        <v>-2.0000000000000002E-5</v>
      </c>
      <c r="U184" s="25">
        <f t="shared" si="23"/>
        <v>-1.3849999999999999E-3</v>
      </c>
    </row>
    <row r="185" spans="1:21" s="15" customFormat="1">
      <c r="A185" s="18">
        <v>433</v>
      </c>
      <c r="B185" s="25">
        <v>-2.8300000000000001E-3</v>
      </c>
      <c r="C185" s="25">
        <v>1.023E-2</v>
      </c>
      <c r="D185" s="25">
        <f t="shared" si="20"/>
        <v>1.166E-2</v>
      </c>
      <c r="E185" s="25"/>
      <c r="F185" s="25">
        <f t="shared" si="24"/>
        <v>7.2574700000000002E-3</v>
      </c>
      <c r="G185" s="25">
        <f t="shared" si="25"/>
        <v>0.16713953410000001</v>
      </c>
      <c r="H185" s="25">
        <v>1.09E-3</v>
      </c>
      <c r="I185" s="25">
        <f t="shared" si="21"/>
        <v>2.5200000000000001E-3</v>
      </c>
      <c r="J185" s="25"/>
      <c r="K185" s="25">
        <f t="shared" si="26"/>
        <v>1.5462700000000002E-3</v>
      </c>
      <c r="L185" s="25">
        <f t="shared" si="27"/>
        <v>3.5610598100000009E-2</v>
      </c>
      <c r="M185" s="25">
        <v>5.7499999999999999E-3</v>
      </c>
      <c r="N185" s="25">
        <f t="shared" si="22"/>
        <v>7.1799999999999998E-3</v>
      </c>
      <c r="O185" s="25"/>
      <c r="P185" s="25">
        <f t="shared" si="28"/>
        <v>5.9132500000000001E-3</v>
      </c>
      <c r="Q185" s="25">
        <f t="shared" si="29"/>
        <v>0.13618214750000002</v>
      </c>
      <c r="R185" s="25"/>
      <c r="S185" s="25"/>
      <c r="T185" s="25">
        <v>-3.0000000000000001E-5</v>
      </c>
      <c r="U185" s="25">
        <f t="shared" si="23"/>
        <v>-1.4300000000000001E-3</v>
      </c>
    </row>
    <row r="186" spans="1:21" s="15" customFormat="1">
      <c r="A186" s="18">
        <v>434</v>
      </c>
      <c r="B186" s="25">
        <v>-2.81E-3</v>
      </c>
      <c r="C186" s="25">
        <v>1.031E-2</v>
      </c>
      <c r="D186" s="25">
        <f t="shared" si="20"/>
        <v>1.174E-2</v>
      </c>
      <c r="E186" s="25"/>
      <c r="F186" s="25">
        <f t="shared" si="24"/>
        <v>7.3374700000000005E-3</v>
      </c>
      <c r="G186" s="25">
        <f t="shared" si="25"/>
        <v>0.16898193410000001</v>
      </c>
      <c r="H186" s="25">
        <v>1.1100000000000001E-3</v>
      </c>
      <c r="I186" s="25">
        <f t="shared" si="21"/>
        <v>2.5400000000000002E-3</v>
      </c>
      <c r="J186" s="25"/>
      <c r="K186" s="25">
        <f t="shared" si="26"/>
        <v>1.5662700000000002E-3</v>
      </c>
      <c r="L186" s="25">
        <f t="shared" si="27"/>
        <v>3.6071198100000007E-2</v>
      </c>
      <c r="M186" s="25">
        <v>5.8300000000000001E-3</v>
      </c>
      <c r="N186" s="25">
        <f t="shared" si="22"/>
        <v>7.26E-3</v>
      </c>
      <c r="O186" s="25"/>
      <c r="P186" s="25">
        <f t="shared" si="28"/>
        <v>5.9932500000000003E-3</v>
      </c>
      <c r="Q186" s="25">
        <f t="shared" si="29"/>
        <v>0.13802454750000001</v>
      </c>
      <c r="R186" s="25"/>
      <c r="S186" s="25"/>
      <c r="T186" s="25">
        <v>-5.0000000000000002E-5</v>
      </c>
      <c r="U186" s="25">
        <f t="shared" si="23"/>
        <v>-1.4300000000000001E-3</v>
      </c>
    </row>
    <row r="187" spans="1:21" s="15" customFormat="1">
      <c r="A187" s="18">
        <v>435</v>
      </c>
      <c r="B187" s="25">
        <v>-2.81E-3</v>
      </c>
      <c r="C187" s="25">
        <v>9.9389999999999999E-3</v>
      </c>
      <c r="D187" s="25">
        <f t="shared" si="20"/>
        <v>1.1384E-2</v>
      </c>
      <c r="E187" s="25"/>
      <c r="F187" s="25">
        <f t="shared" si="24"/>
        <v>6.98147E-3</v>
      </c>
      <c r="G187" s="25">
        <f t="shared" si="25"/>
        <v>0.16078325410000002</v>
      </c>
      <c r="H187" s="25">
        <v>1.0200000000000001E-3</v>
      </c>
      <c r="I187" s="25">
        <f t="shared" si="21"/>
        <v>2.4650000000000002E-3</v>
      </c>
      <c r="J187" s="25"/>
      <c r="K187" s="25">
        <f t="shared" si="26"/>
        <v>1.4912700000000003E-3</v>
      </c>
      <c r="L187" s="25">
        <f t="shared" si="27"/>
        <v>3.4343948100000007E-2</v>
      </c>
      <c r="M187" s="25">
        <v>5.4999999999999997E-3</v>
      </c>
      <c r="N187" s="25">
        <f t="shared" si="22"/>
        <v>6.9449999999999998E-3</v>
      </c>
      <c r="O187" s="25"/>
      <c r="P187" s="25">
        <f t="shared" si="28"/>
        <v>5.6782499999999993E-3</v>
      </c>
      <c r="Q187" s="25">
        <f t="shared" si="29"/>
        <v>0.13077009749999999</v>
      </c>
      <c r="R187" s="25"/>
      <c r="S187" s="25"/>
      <c r="T187" s="25">
        <v>-8.0000000000000007E-5</v>
      </c>
      <c r="U187" s="25">
        <f t="shared" si="23"/>
        <v>-1.4450000000000001E-3</v>
      </c>
    </row>
    <row r="188" spans="1:21" s="15" customFormat="1">
      <c r="A188" s="18">
        <v>436</v>
      </c>
      <c r="B188" s="25">
        <v>-2.8700000000000002E-3</v>
      </c>
      <c r="C188" s="25">
        <v>9.9100000000000004E-3</v>
      </c>
      <c r="D188" s="25">
        <f t="shared" si="20"/>
        <v>1.141E-2</v>
      </c>
      <c r="E188" s="25"/>
      <c r="F188" s="25">
        <f t="shared" si="24"/>
        <v>7.00747E-3</v>
      </c>
      <c r="G188" s="25">
        <f t="shared" si="25"/>
        <v>0.16138203410000002</v>
      </c>
      <c r="H188" s="25">
        <v>1E-3</v>
      </c>
      <c r="I188" s="25">
        <f t="shared" si="21"/>
        <v>2.5000000000000001E-3</v>
      </c>
      <c r="J188" s="25"/>
      <c r="K188" s="25">
        <f t="shared" si="26"/>
        <v>1.5262700000000001E-3</v>
      </c>
      <c r="L188" s="25">
        <f t="shared" si="27"/>
        <v>3.5149998100000003E-2</v>
      </c>
      <c r="M188" s="25">
        <v>5.5599999999999998E-3</v>
      </c>
      <c r="N188" s="25">
        <f t="shared" si="22"/>
        <v>7.0600000000000003E-3</v>
      </c>
      <c r="O188" s="25"/>
      <c r="P188" s="25">
        <f t="shared" si="28"/>
        <v>5.7932499999999998E-3</v>
      </c>
      <c r="Q188" s="25">
        <f t="shared" si="29"/>
        <v>0.13341854750000001</v>
      </c>
      <c r="R188" s="25"/>
      <c r="S188" s="25"/>
      <c r="T188" s="25">
        <v>-1.2999999999999999E-4</v>
      </c>
      <c r="U188" s="25">
        <f t="shared" si="23"/>
        <v>-1.5E-3</v>
      </c>
    </row>
    <row r="189" spans="1:21" s="15" customFormat="1">
      <c r="A189" s="18">
        <v>437</v>
      </c>
      <c r="B189" s="25">
        <v>-2.8800000000000002E-3</v>
      </c>
      <c r="C189" s="25">
        <v>9.6299999999999997E-3</v>
      </c>
      <c r="D189" s="25">
        <f t="shared" si="20"/>
        <v>1.1115E-2</v>
      </c>
      <c r="E189" s="25"/>
      <c r="F189" s="25">
        <f t="shared" si="24"/>
        <v>6.7124699999999999E-3</v>
      </c>
      <c r="G189" s="25">
        <f t="shared" si="25"/>
        <v>0.1545881841</v>
      </c>
      <c r="H189" s="25">
        <v>9.5E-4</v>
      </c>
      <c r="I189" s="25">
        <f t="shared" si="21"/>
        <v>2.4350000000000001E-3</v>
      </c>
      <c r="J189" s="25"/>
      <c r="K189" s="25">
        <f t="shared" si="26"/>
        <v>1.4612700000000002E-3</v>
      </c>
      <c r="L189" s="25">
        <f t="shared" si="27"/>
        <v>3.3653048100000006E-2</v>
      </c>
      <c r="M189" s="25">
        <v>5.28E-3</v>
      </c>
      <c r="N189" s="25">
        <f t="shared" si="22"/>
        <v>6.7650000000000002E-3</v>
      </c>
      <c r="O189" s="25"/>
      <c r="P189" s="25">
        <f t="shared" si="28"/>
        <v>5.4982499999999997E-3</v>
      </c>
      <c r="Q189" s="25">
        <f t="shared" si="29"/>
        <v>0.12662469749999999</v>
      </c>
      <c r="R189" s="25"/>
      <c r="S189" s="25"/>
      <c r="T189" s="25">
        <v>-9.0000000000000006E-5</v>
      </c>
      <c r="U189" s="25">
        <f t="shared" si="23"/>
        <v>-1.485E-3</v>
      </c>
    </row>
    <row r="190" spans="1:21" s="15" customFormat="1">
      <c r="A190" s="18">
        <v>438</v>
      </c>
      <c r="B190" s="25">
        <v>-2.9399999999999999E-3</v>
      </c>
      <c r="C190" s="25">
        <v>9.8399999999999998E-3</v>
      </c>
      <c r="D190" s="25">
        <f t="shared" si="20"/>
        <v>1.136E-2</v>
      </c>
      <c r="E190" s="25"/>
      <c r="F190" s="25">
        <f t="shared" si="24"/>
        <v>6.9574700000000003E-3</v>
      </c>
      <c r="G190" s="25">
        <f t="shared" si="25"/>
        <v>0.16023053410000002</v>
      </c>
      <c r="H190" s="25">
        <v>1E-3</v>
      </c>
      <c r="I190" s="25">
        <f t="shared" si="21"/>
        <v>2.5199999999999997E-3</v>
      </c>
      <c r="J190" s="25"/>
      <c r="K190" s="25">
        <f t="shared" si="26"/>
        <v>1.5462699999999998E-3</v>
      </c>
      <c r="L190" s="25">
        <f t="shared" si="27"/>
        <v>3.5610598099999995E-2</v>
      </c>
      <c r="M190" s="25">
        <v>5.4900000000000001E-3</v>
      </c>
      <c r="N190" s="25">
        <f t="shared" si="22"/>
        <v>7.0099999999999997E-3</v>
      </c>
      <c r="O190" s="25"/>
      <c r="P190" s="25">
        <f t="shared" si="28"/>
        <v>5.7432500000000001E-3</v>
      </c>
      <c r="Q190" s="25">
        <f t="shared" si="29"/>
        <v>0.13226704750000001</v>
      </c>
      <c r="R190" s="25"/>
      <c r="S190" s="25"/>
      <c r="T190" s="25">
        <v>-1E-4</v>
      </c>
      <c r="U190" s="25">
        <f t="shared" si="23"/>
        <v>-1.5199999999999999E-3</v>
      </c>
    </row>
    <row r="191" spans="1:21" s="15" customFormat="1">
      <c r="A191" s="18">
        <v>439</v>
      </c>
      <c r="B191" s="25">
        <v>-2.8300000000000001E-3</v>
      </c>
      <c r="C191" s="25">
        <v>9.3790000000000002E-3</v>
      </c>
      <c r="D191" s="25">
        <f t="shared" si="20"/>
        <v>1.0809000000000001E-2</v>
      </c>
      <c r="E191" s="25"/>
      <c r="F191" s="25">
        <f t="shared" si="24"/>
        <v>6.4064700000000009E-3</v>
      </c>
      <c r="G191" s="25">
        <f t="shared" si="25"/>
        <v>0.14754100410000004</v>
      </c>
      <c r="H191" s="25">
        <v>8.9999999999999998E-4</v>
      </c>
      <c r="I191" s="25">
        <f t="shared" si="21"/>
        <v>2.33E-3</v>
      </c>
      <c r="J191" s="25"/>
      <c r="K191" s="25">
        <f t="shared" si="26"/>
        <v>1.3562700000000001E-3</v>
      </c>
      <c r="L191" s="25">
        <f t="shared" si="27"/>
        <v>3.1234898100000005E-2</v>
      </c>
      <c r="M191" s="25">
        <v>5.0800000000000003E-3</v>
      </c>
      <c r="N191" s="25">
        <f t="shared" si="22"/>
        <v>6.5100000000000002E-3</v>
      </c>
      <c r="O191" s="25"/>
      <c r="P191" s="25">
        <f t="shared" si="28"/>
        <v>5.2432499999999996E-3</v>
      </c>
      <c r="Q191" s="25">
        <f t="shared" si="29"/>
        <v>0.1207520475</v>
      </c>
      <c r="R191" s="25"/>
      <c r="S191" s="25"/>
      <c r="T191" s="25">
        <v>-3.0000000000000001E-5</v>
      </c>
      <c r="U191" s="25">
        <f t="shared" si="23"/>
        <v>-1.4300000000000001E-3</v>
      </c>
    </row>
    <row r="192" spans="1:21" s="15" customFormat="1">
      <c r="A192" s="18">
        <v>440</v>
      </c>
      <c r="B192" s="25">
        <v>-2.8300000000000001E-3</v>
      </c>
      <c r="C192" s="25">
        <v>9.469E-3</v>
      </c>
      <c r="D192" s="25">
        <f t="shared" si="20"/>
        <v>1.0959E-2</v>
      </c>
      <c r="E192" s="25"/>
      <c r="F192" s="25">
        <f t="shared" si="24"/>
        <v>6.55647E-3</v>
      </c>
      <c r="G192" s="25">
        <f t="shared" si="25"/>
        <v>0.15099550410000001</v>
      </c>
      <c r="H192" s="25">
        <v>9.7999999999999997E-4</v>
      </c>
      <c r="I192" s="25">
        <f t="shared" si="21"/>
        <v>2.47E-3</v>
      </c>
      <c r="J192" s="25"/>
      <c r="K192" s="25">
        <f t="shared" si="26"/>
        <v>1.4962700000000001E-3</v>
      </c>
      <c r="L192" s="25">
        <f t="shared" si="27"/>
        <v>3.4459098100000002E-2</v>
      </c>
      <c r="M192" s="25">
        <v>5.2500000000000003E-3</v>
      </c>
      <c r="N192" s="25">
        <f t="shared" si="22"/>
        <v>6.7400000000000003E-3</v>
      </c>
      <c r="O192" s="25"/>
      <c r="P192" s="25">
        <f t="shared" si="28"/>
        <v>5.4732500000000007E-3</v>
      </c>
      <c r="Q192" s="25">
        <f t="shared" si="29"/>
        <v>0.12604894750000001</v>
      </c>
      <c r="R192" s="25"/>
      <c r="S192" s="25"/>
      <c r="T192" s="25">
        <v>-1.4999999999999999E-4</v>
      </c>
      <c r="U192" s="25">
        <f t="shared" si="23"/>
        <v>-1.49E-3</v>
      </c>
    </row>
    <row r="193" spans="1:21" s="15" customFormat="1">
      <c r="A193" s="18">
        <v>441</v>
      </c>
      <c r="B193" s="25">
        <v>-2.8800000000000002E-3</v>
      </c>
      <c r="C193" s="25">
        <v>9.1999999999999998E-3</v>
      </c>
      <c r="D193" s="25">
        <f t="shared" si="20"/>
        <v>1.0659999999999999E-2</v>
      </c>
      <c r="E193" s="25"/>
      <c r="F193" s="25">
        <f t="shared" si="24"/>
        <v>6.2574699999999994E-3</v>
      </c>
      <c r="G193" s="25">
        <f t="shared" si="25"/>
        <v>0.14410953409999999</v>
      </c>
      <c r="H193" s="25">
        <v>8.8900000000000003E-4</v>
      </c>
      <c r="I193" s="25">
        <f t="shared" si="21"/>
        <v>2.3490000000000004E-3</v>
      </c>
      <c r="J193" s="25"/>
      <c r="K193" s="25">
        <f t="shared" si="26"/>
        <v>1.3752700000000005E-3</v>
      </c>
      <c r="L193" s="25">
        <f t="shared" si="27"/>
        <v>3.1672468100000011E-2</v>
      </c>
      <c r="M193" s="25">
        <v>4.8799999999999998E-3</v>
      </c>
      <c r="N193" s="25">
        <f t="shared" si="22"/>
        <v>6.3400000000000001E-3</v>
      </c>
      <c r="O193" s="25"/>
      <c r="P193" s="25">
        <f t="shared" si="28"/>
        <v>5.0732499999999996E-3</v>
      </c>
      <c r="Q193" s="25">
        <f t="shared" si="29"/>
        <v>0.1168369475</v>
      </c>
      <c r="R193" s="25"/>
      <c r="S193" s="25"/>
      <c r="T193" s="25">
        <v>-4.0000000000000003E-5</v>
      </c>
      <c r="U193" s="25">
        <f t="shared" si="23"/>
        <v>-1.4600000000000001E-3</v>
      </c>
    </row>
    <row r="194" spans="1:21" s="15" customFormat="1">
      <c r="A194" s="18">
        <v>442</v>
      </c>
      <c r="B194" s="25">
        <v>-2.8E-3</v>
      </c>
      <c r="C194" s="25">
        <v>9.2589999999999999E-3</v>
      </c>
      <c r="D194" s="25">
        <f t="shared" ref="D194:D257" si="30">C194-U194</f>
        <v>1.0678999999999999E-2</v>
      </c>
      <c r="E194" s="25"/>
      <c r="F194" s="25">
        <f t="shared" si="24"/>
        <v>6.2764699999999993E-3</v>
      </c>
      <c r="G194" s="25">
        <f t="shared" si="25"/>
        <v>0.14454710409999999</v>
      </c>
      <c r="H194" s="25">
        <v>8.8900000000000003E-4</v>
      </c>
      <c r="I194" s="25">
        <f t="shared" ref="I194:I257" si="31">H194-U194</f>
        <v>2.3090000000000003E-3</v>
      </c>
      <c r="J194" s="25"/>
      <c r="K194" s="25">
        <f t="shared" si="26"/>
        <v>1.3352700000000004E-3</v>
      </c>
      <c r="L194" s="25">
        <f t="shared" si="27"/>
        <v>3.075126810000001E-2</v>
      </c>
      <c r="M194" s="25">
        <v>4.9300000000000004E-3</v>
      </c>
      <c r="N194" s="25">
        <f t="shared" ref="N194:N257" si="32">M194-U194</f>
        <v>6.3500000000000006E-3</v>
      </c>
      <c r="O194" s="25"/>
      <c r="P194" s="25">
        <f t="shared" si="28"/>
        <v>5.083250000000001E-3</v>
      </c>
      <c r="Q194" s="25">
        <f t="shared" si="29"/>
        <v>0.11706724750000003</v>
      </c>
      <c r="R194" s="25"/>
      <c r="S194" s="25"/>
      <c r="T194" s="25">
        <v>-4.0000000000000003E-5</v>
      </c>
      <c r="U194" s="25">
        <f t="shared" ref="U194:U257" si="33">(B194+T194)/2</f>
        <v>-1.42E-3</v>
      </c>
    </row>
    <row r="195" spans="1:21" s="15" customFormat="1">
      <c r="A195" s="18">
        <v>443</v>
      </c>
      <c r="B195" s="25">
        <v>-2.8600000000000001E-3</v>
      </c>
      <c r="C195" s="25">
        <v>8.9899999999999997E-3</v>
      </c>
      <c r="D195" s="25">
        <f t="shared" si="30"/>
        <v>1.0460000000000001E-2</v>
      </c>
      <c r="E195" s="25"/>
      <c r="F195" s="25">
        <f t="shared" ref="F195:F258" si="34">D195-0.00440253</f>
        <v>6.0574700000000006E-3</v>
      </c>
      <c r="G195" s="25">
        <f t="shared" ref="G195:G258" si="35">F195*23.03</f>
        <v>0.13950353410000002</v>
      </c>
      <c r="H195" s="25">
        <v>8.1999999999999998E-4</v>
      </c>
      <c r="I195" s="25">
        <f t="shared" si="31"/>
        <v>2.2900000000000004E-3</v>
      </c>
      <c r="J195" s="25"/>
      <c r="K195" s="25">
        <f t="shared" ref="K195:K258" si="36">I195-0.00097373</f>
        <v>1.3162700000000005E-3</v>
      </c>
      <c r="L195" s="25">
        <f t="shared" ref="L195:L258" si="37">K195*23.03</f>
        <v>3.0313698100000012E-2</v>
      </c>
      <c r="M195" s="25">
        <v>4.79E-3</v>
      </c>
      <c r="N195" s="25">
        <f t="shared" si="32"/>
        <v>6.2599999999999999E-3</v>
      </c>
      <c r="O195" s="25"/>
      <c r="P195" s="25">
        <f t="shared" ref="P195:P258" si="38">N195-0.00126675</f>
        <v>4.9932499999999994E-3</v>
      </c>
      <c r="Q195" s="25">
        <f t="shared" ref="Q195:Q258" si="39">P195*23.03</f>
        <v>0.11499454749999999</v>
      </c>
      <c r="R195" s="25"/>
      <c r="S195" s="25"/>
      <c r="T195" s="25">
        <v>-8.0000000000000007E-5</v>
      </c>
      <c r="U195" s="25">
        <f t="shared" si="33"/>
        <v>-1.4700000000000002E-3</v>
      </c>
    </row>
    <row r="196" spans="1:21" s="15" customFormat="1">
      <c r="A196" s="18">
        <v>444</v>
      </c>
      <c r="B196" s="25">
        <v>-2.8400000000000001E-3</v>
      </c>
      <c r="C196" s="25">
        <v>8.9800000000000001E-3</v>
      </c>
      <c r="D196" s="25">
        <f t="shared" si="30"/>
        <v>1.0460000000000001E-2</v>
      </c>
      <c r="E196" s="25"/>
      <c r="F196" s="25">
        <f t="shared" si="34"/>
        <v>6.0574700000000006E-3</v>
      </c>
      <c r="G196" s="25">
        <f t="shared" si="35"/>
        <v>0.13950353410000002</v>
      </c>
      <c r="H196" s="25">
        <v>8.0000000000000004E-4</v>
      </c>
      <c r="I196" s="25">
        <f t="shared" si="31"/>
        <v>2.2799999999999999E-3</v>
      </c>
      <c r="J196" s="25"/>
      <c r="K196" s="25">
        <f t="shared" si="36"/>
        <v>1.30627E-3</v>
      </c>
      <c r="L196" s="25">
        <f t="shared" si="37"/>
        <v>3.0083398100000002E-2</v>
      </c>
      <c r="M196" s="25">
        <v>4.8199999999999996E-3</v>
      </c>
      <c r="N196" s="25">
        <f t="shared" si="32"/>
        <v>6.3E-3</v>
      </c>
      <c r="O196" s="25"/>
      <c r="P196" s="25">
        <f t="shared" si="38"/>
        <v>5.0332499999999995E-3</v>
      </c>
      <c r="Q196" s="25">
        <f t="shared" si="39"/>
        <v>0.1159157475</v>
      </c>
      <c r="R196" s="25"/>
      <c r="S196" s="25"/>
      <c r="T196" s="25">
        <v>-1.2E-4</v>
      </c>
      <c r="U196" s="25">
        <f t="shared" si="33"/>
        <v>-1.48E-3</v>
      </c>
    </row>
    <row r="197" spans="1:21" s="15" customFormat="1">
      <c r="A197" s="18">
        <v>445</v>
      </c>
      <c r="B197" s="25">
        <v>-2.8800000000000002E-3</v>
      </c>
      <c r="C197" s="25">
        <v>8.7889999999999999E-3</v>
      </c>
      <c r="D197" s="25">
        <f t="shared" si="30"/>
        <v>1.0259000000000001E-2</v>
      </c>
      <c r="E197" s="25"/>
      <c r="F197" s="25">
        <f t="shared" si="34"/>
        <v>5.8564700000000008E-3</v>
      </c>
      <c r="G197" s="25">
        <f t="shared" si="35"/>
        <v>0.13487450410000001</v>
      </c>
      <c r="H197" s="25">
        <v>7.6999999999999996E-4</v>
      </c>
      <c r="I197" s="25">
        <f t="shared" si="31"/>
        <v>2.2400000000000002E-3</v>
      </c>
      <c r="J197" s="25"/>
      <c r="K197" s="25">
        <f t="shared" si="36"/>
        <v>1.2662700000000003E-3</v>
      </c>
      <c r="L197" s="25">
        <f t="shared" si="37"/>
        <v>2.9162198100000009E-2</v>
      </c>
      <c r="M197" s="25">
        <v>4.5300000000000002E-3</v>
      </c>
      <c r="N197" s="25">
        <f t="shared" si="32"/>
        <v>6.0000000000000001E-3</v>
      </c>
      <c r="O197" s="25"/>
      <c r="P197" s="25">
        <f t="shared" si="38"/>
        <v>4.7332499999999996E-3</v>
      </c>
      <c r="Q197" s="25">
        <f t="shared" si="39"/>
        <v>0.1090067475</v>
      </c>
      <c r="R197" s="25"/>
      <c r="S197" s="25"/>
      <c r="T197" s="25">
        <v>-6.0000000000000002E-5</v>
      </c>
      <c r="U197" s="25">
        <f t="shared" si="33"/>
        <v>-1.4700000000000002E-3</v>
      </c>
    </row>
    <row r="198" spans="1:21" s="15" customFormat="1">
      <c r="A198" s="18">
        <v>446</v>
      </c>
      <c r="B198" s="25">
        <v>-2.8400000000000001E-3</v>
      </c>
      <c r="C198" s="25">
        <v>8.7200000000000003E-3</v>
      </c>
      <c r="D198" s="25">
        <f t="shared" si="30"/>
        <v>1.0150000000000001E-2</v>
      </c>
      <c r="E198" s="25"/>
      <c r="F198" s="25">
        <f t="shared" si="34"/>
        <v>5.7474700000000011E-3</v>
      </c>
      <c r="G198" s="25">
        <f t="shared" si="35"/>
        <v>0.13236423410000003</v>
      </c>
      <c r="H198" s="25">
        <v>6.8000000000000005E-4</v>
      </c>
      <c r="I198" s="25">
        <f t="shared" si="31"/>
        <v>2.1099999999999999E-3</v>
      </c>
      <c r="J198" s="25"/>
      <c r="K198" s="25">
        <f t="shared" si="36"/>
        <v>1.13627E-3</v>
      </c>
      <c r="L198" s="25">
        <f t="shared" si="37"/>
        <v>2.6168298100000001E-2</v>
      </c>
      <c r="M198" s="25">
        <v>4.5199999999999997E-3</v>
      </c>
      <c r="N198" s="25">
        <f t="shared" si="32"/>
        <v>5.9499999999999996E-3</v>
      </c>
      <c r="O198" s="25"/>
      <c r="P198" s="25">
        <f t="shared" si="38"/>
        <v>4.6832499999999999E-3</v>
      </c>
      <c r="Q198" s="25">
        <f t="shared" si="39"/>
        <v>0.1078552475</v>
      </c>
      <c r="R198" s="25"/>
      <c r="S198" s="25"/>
      <c r="T198" s="25">
        <v>-2.0000000000000002E-5</v>
      </c>
      <c r="U198" s="25">
        <f t="shared" si="33"/>
        <v>-1.4300000000000001E-3</v>
      </c>
    </row>
    <row r="199" spans="1:21" s="15" customFormat="1">
      <c r="A199" s="18">
        <v>447</v>
      </c>
      <c r="B199" s="25">
        <v>-2.8E-3</v>
      </c>
      <c r="C199" s="25">
        <v>8.5690000000000002E-3</v>
      </c>
      <c r="D199" s="25">
        <f t="shared" si="30"/>
        <v>1.00035E-2</v>
      </c>
      <c r="E199" s="25"/>
      <c r="F199" s="25">
        <f t="shared" si="34"/>
        <v>5.6009700000000003E-3</v>
      </c>
      <c r="G199" s="25">
        <f t="shared" si="35"/>
        <v>0.12899033910000002</v>
      </c>
      <c r="H199" s="25">
        <v>7.1000000000000002E-4</v>
      </c>
      <c r="I199" s="25">
        <f t="shared" si="31"/>
        <v>2.1445000000000001E-3</v>
      </c>
      <c r="J199" s="25"/>
      <c r="K199" s="25">
        <f t="shared" si="36"/>
        <v>1.1707700000000002E-3</v>
      </c>
      <c r="L199" s="25">
        <f t="shared" si="37"/>
        <v>2.6962833100000007E-2</v>
      </c>
      <c r="M199" s="25">
        <v>4.45E-3</v>
      </c>
      <c r="N199" s="25">
        <f t="shared" si="32"/>
        <v>5.8845E-3</v>
      </c>
      <c r="O199" s="25"/>
      <c r="P199" s="25">
        <f t="shared" si="38"/>
        <v>4.6177500000000003E-3</v>
      </c>
      <c r="Q199" s="25">
        <f t="shared" si="39"/>
        <v>0.10634678250000001</v>
      </c>
      <c r="R199" s="25"/>
      <c r="S199" s="25"/>
      <c r="T199" s="25">
        <v>-6.8999999999999997E-5</v>
      </c>
      <c r="U199" s="25">
        <f t="shared" si="33"/>
        <v>-1.4345E-3</v>
      </c>
    </row>
    <row r="200" spans="1:21" s="15" customFormat="1">
      <c r="A200" s="18">
        <v>448</v>
      </c>
      <c r="B200" s="25">
        <v>-2.8500000000000001E-3</v>
      </c>
      <c r="C200" s="25">
        <v>8.5400000000000007E-3</v>
      </c>
      <c r="D200" s="25">
        <f t="shared" si="30"/>
        <v>9.9950000000000004E-3</v>
      </c>
      <c r="E200" s="25"/>
      <c r="F200" s="25">
        <f t="shared" si="34"/>
        <v>5.5924700000000004E-3</v>
      </c>
      <c r="G200" s="25">
        <f t="shared" si="35"/>
        <v>0.12879458410000003</v>
      </c>
      <c r="H200" s="25">
        <v>6.8000000000000005E-4</v>
      </c>
      <c r="I200" s="25">
        <f t="shared" si="31"/>
        <v>2.1350000000000002E-3</v>
      </c>
      <c r="J200" s="25"/>
      <c r="K200" s="25">
        <f t="shared" si="36"/>
        <v>1.1612700000000003E-3</v>
      </c>
      <c r="L200" s="25">
        <f t="shared" si="37"/>
        <v>2.6744048100000008E-2</v>
      </c>
      <c r="M200" s="25">
        <v>4.4099999999999999E-3</v>
      </c>
      <c r="N200" s="25">
        <f t="shared" si="32"/>
        <v>5.8650000000000004E-3</v>
      </c>
      <c r="O200" s="25"/>
      <c r="P200" s="25">
        <f t="shared" si="38"/>
        <v>4.5982499999999999E-3</v>
      </c>
      <c r="Q200" s="25">
        <f t="shared" si="39"/>
        <v>0.1058976975</v>
      </c>
      <c r="R200" s="25"/>
      <c r="S200" s="25"/>
      <c r="T200" s="25">
        <v>-6.0000000000000002E-5</v>
      </c>
      <c r="U200" s="25">
        <f t="shared" si="33"/>
        <v>-1.4550000000000001E-3</v>
      </c>
    </row>
    <row r="201" spans="1:21" s="15" customFormat="1">
      <c r="A201" s="18">
        <v>449</v>
      </c>
      <c r="B201" s="25">
        <v>-2.9299999999999999E-3</v>
      </c>
      <c r="C201" s="25">
        <v>8.3400000000000002E-3</v>
      </c>
      <c r="D201" s="25">
        <f t="shared" si="30"/>
        <v>9.8549999999999992E-3</v>
      </c>
      <c r="E201" s="25"/>
      <c r="F201" s="25">
        <f t="shared" si="34"/>
        <v>5.4524699999999992E-3</v>
      </c>
      <c r="G201" s="25">
        <f t="shared" si="35"/>
        <v>0.12557038409999999</v>
      </c>
      <c r="H201" s="25">
        <v>6.7000000000000002E-4</v>
      </c>
      <c r="I201" s="25">
        <f t="shared" si="31"/>
        <v>2.1849999999999999E-3</v>
      </c>
      <c r="J201" s="25"/>
      <c r="K201" s="25">
        <f t="shared" si="36"/>
        <v>1.21127E-3</v>
      </c>
      <c r="L201" s="25">
        <f t="shared" si="37"/>
        <v>2.7895548100000001E-2</v>
      </c>
      <c r="M201" s="25">
        <v>4.1999999999999997E-3</v>
      </c>
      <c r="N201" s="25">
        <f t="shared" si="32"/>
        <v>5.7149999999999996E-3</v>
      </c>
      <c r="O201" s="25"/>
      <c r="P201" s="25">
        <f t="shared" si="38"/>
        <v>4.4482499999999991E-3</v>
      </c>
      <c r="Q201" s="25">
        <f t="shared" si="39"/>
        <v>0.10244319749999999</v>
      </c>
      <c r="R201" s="25"/>
      <c r="S201" s="25"/>
      <c r="T201" s="25">
        <v>-1E-4</v>
      </c>
      <c r="U201" s="25">
        <f t="shared" si="33"/>
        <v>-1.5149999999999999E-3</v>
      </c>
    </row>
    <row r="202" spans="1:21" s="15" customFormat="1">
      <c r="A202" s="18">
        <v>450</v>
      </c>
      <c r="B202" s="25">
        <v>-2.7899999999999999E-3</v>
      </c>
      <c r="C202" s="25">
        <v>8.2789999999999999E-3</v>
      </c>
      <c r="D202" s="25">
        <f t="shared" si="30"/>
        <v>9.7040000000000008E-3</v>
      </c>
      <c r="E202" s="25"/>
      <c r="F202" s="25">
        <f t="shared" si="34"/>
        <v>5.3014700000000008E-3</v>
      </c>
      <c r="G202" s="25">
        <f t="shared" si="35"/>
        <v>0.12209285410000002</v>
      </c>
      <c r="H202" s="25">
        <v>6.6E-4</v>
      </c>
      <c r="I202" s="25">
        <f t="shared" si="31"/>
        <v>2.085E-3</v>
      </c>
      <c r="J202" s="25"/>
      <c r="K202" s="25">
        <f t="shared" si="36"/>
        <v>1.1112700000000001E-3</v>
      </c>
      <c r="L202" s="25">
        <f t="shared" si="37"/>
        <v>2.5592548100000004E-2</v>
      </c>
      <c r="M202" s="25">
        <v>4.2900000000000004E-3</v>
      </c>
      <c r="N202" s="25">
        <f t="shared" si="32"/>
        <v>5.7150000000000005E-3</v>
      </c>
      <c r="O202" s="25"/>
      <c r="P202" s="25">
        <f t="shared" si="38"/>
        <v>4.4482500000000008E-3</v>
      </c>
      <c r="Q202" s="25">
        <f t="shared" si="39"/>
        <v>0.10244319750000003</v>
      </c>
      <c r="R202" s="25"/>
      <c r="S202" s="25"/>
      <c r="T202" s="25">
        <v>-6.0000000000000002E-5</v>
      </c>
      <c r="U202" s="25">
        <f t="shared" si="33"/>
        <v>-1.4250000000000001E-3</v>
      </c>
    </row>
    <row r="203" spans="1:21" s="15" customFormat="1">
      <c r="A203" s="18">
        <v>451</v>
      </c>
      <c r="B203" s="25">
        <v>-2.8700000000000002E-3</v>
      </c>
      <c r="C203" s="25">
        <v>8.1399999999999997E-3</v>
      </c>
      <c r="D203" s="25">
        <f t="shared" si="30"/>
        <v>9.6550000000000004E-3</v>
      </c>
      <c r="E203" s="25"/>
      <c r="F203" s="25">
        <f t="shared" si="34"/>
        <v>5.2524700000000004E-3</v>
      </c>
      <c r="G203" s="25">
        <f t="shared" si="35"/>
        <v>0.12096438410000002</v>
      </c>
      <c r="H203" s="25">
        <v>6.2E-4</v>
      </c>
      <c r="I203" s="25">
        <f t="shared" si="31"/>
        <v>2.1350000000000002E-3</v>
      </c>
      <c r="J203" s="25"/>
      <c r="K203" s="25">
        <f t="shared" si="36"/>
        <v>1.1612700000000003E-3</v>
      </c>
      <c r="L203" s="25">
        <f t="shared" si="37"/>
        <v>2.6744048100000008E-2</v>
      </c>
      <c r="M203" s="25">
        <v>4.1399999999999996E-3</v>
      </c>
      <c r="N203" s="25">
        <f t="shared" si="32"/>
        <v>5.6549999999999994E-3</v>
      </c>
      <c r="O203" s="25"/>
      <c r="P203" s="25">
        <f t="shared" si="38"/>
        <v>4.3882499999999998E-3</v>
      </c>
      <c r="Q203" s="25">
        <f t="shared" si="39"/>
        <v>0.1010613975</v>
      </c>
      <c r="R203" s="25"/>
      <c r="S203" s="25"/>
      <c r="T203" s="25">
        <v>-1.6000000000000001E-4</v>
      </c>
      <c r="U203" s="25">
        <f t="shared" si="33"/>
        <v>-1.5150000000000001E-3</v>
      </c>
    </row>
    <row r="204" spans="1:21" s="15" customFormat="1">
      <c r="A204" s="18">
        <v>452</v>
      </c>
      <c r="B204" s="25">
        <v>-2.8500000000000001E-3</v>
      </c>
      <c r="C204" s="25">
        <v>8.0700000000000008E-3</v>
      </c>
      <c r="D204" s="25">
        <f t="shared" si="30"/>
        <v>9.5850000000000015E-3</v>
      </c>
      <c r="E204" s="25"/>
      <c r="F204" s="25">
        <f t="shared" si="34"/>
        <v>5.1824700000000015E-3</v>
      </c>
      <c r="G204" s="25">
        <f t="shared" si="35"/>
        <v>0.11935228410000004</v>
      </c>
      <c r="H204" s="25">
        <v>5.9000000000000003E-4</v>
      </c>
      <c r="I204" s="25">
        <f t="shared" si="31"/>
        <v>2.1050000000000001E-3</v>
      </c>
      <c r="J204" s="25"/>
      <c r="K204" s="25">
        <f t="shared" si="36"/>
        <v>1.1312700000000002E-3</v>
      </c>
      <c r="L204" s="25">
        <f t="shared" si="37"/>
        <v>2.6053148100000006E-2</v>
      </c>
      <c r="M204" s="25">
        <v>4.1000000000000003E-3</v>
      </c>
      <c r="N204" s="25">
        <f t="shared" si="32"/>
        <v>5.6150000000000002E-3</v>
      </c>
      <c r="O204" s="25"/>
      <c r="P204" s="25">
        <f t="shared" si="38"/>
        <v>4.3482499999999997E-3</v>
      </c>
      <c r="Q204" s="25">
        <f t="shared" si="39"/>
        <v>0.1001401975</v>
      </c>
      <c r="R204" s="25"/>
      <c r="S204" s="25"/>
      <c r="T204" s="25">
        <v>-1.8000000000000001E-4</v>
      </c>
      <c r="U204" s="25">
        <f t="shared" si="33"/>
        <v>-1.5150000000000001E-3</v>
      </c>
    </row>
    <row r="205" spans="1:21" s="15" customFormat="1">
      <c r="A205" s="18">
        <v>453</v>
      </c>
      <c r="B205" s="25">
        <v>-2.8700000000000002E-3</v>
      </c>
      <c r="C205" s="25">
        <v>7.9299999999999995E-3</v>
      </c>
      <c r="D205" s="25">
        <f t="shared" si="30"/>
        <v>9.41E-3</v>
      </c>
      <c r="E205" s="25"/>
      <c r="F205" s="25">
        <f t="shared" si="34"/>
        <v>5.00747E-3</v>
      </c>
      <c r="G205" s="25">
        <f t="shared" si="35"/>
        <v>0.11532203410000001</v>
      </c>
      <c r="H205" s="25">
        <v>5.0000000000000001E-4</v>
      </c>
      <c r="I205" s="25">
        <f t="shared" si="31"/>
        <v>1.98E-3</v>
      </c>
      <c r="J205" s="25"/>
      <c r="K205" s="25">
        <f t="shared" si="36"/>
        <v>1.0062700000000001E-3</v>
      </c>
      <c r="L205" s="25">
        <f t="shared" si="37"/>
        <v>2.3174398100000004E-2</v>
      </c>
      <c r="M205" s="25">
        <v>3.9399999999999999E-3</v>
      </c>
      <c r="N205" s="25">
        <f t="shared" si="32"/>
        <v>5.4199999999999995E-3</v>
      </c>
      <c r="O205" s="25"/>
      <c r="P205" s="25">
        <f t="shared" si="38"/>
        <v>4.153249999999999E-3</v>
      </c>
      <c r="Q205" s="25">
        <f t="shared" si="39"/>
        <v>9.5649347499999982E-2</v>
      </c>
      <c r="R205" s="25"/>
      <c r="S205" s="25"/>
      <c r="T205" s="25">
        <v>-9.0000000000000006E-5</v>
      </c>
      <c r="U205" s="25">
        <f t="shared" si="33"/>
        <v>-1.48E-3</v>
      </c>
    </row>
    <row r="206" spans="1:21" s="15" customFormat="1">
      <c r="A206" s="18">
        <v>454</v>
      </c>
      <c r="B206" s="25">
        <v>-2.8700000000000002E-3</v>
      </c>
      <c r="C206" s="25">
        <v>7.9299999999999995E-3</v>
      </c>
      <c r="D206" s="25">
        <f t="shared" si="30"/>
        <v>9.4549999999999999E-3</v>
      </c>
      <c r="E206" s="25"/>
      <c r="F206" s="25">
        <f t="shared" si="34"/>
        <v>5.0524699999999999E-3</v>
      </c>
      <c r="G206" s="25">
        <f t="shared" si="35"/>
        <v>0.1163583841</v>
      </c>
      <c r="H206" s="25">
        <v>6.0999999999999997E-4</v>
      </c>
      <c r="I206" s="25">
        <f t="shared" si="31"/>
        <v>2.1350000000000002E-3</v>
      </c>
      <c r="J206" s="25"/>
      <c r="K206" s="25">
        <f t="shared" si="36"/>
        <v>1.1612700000000003E-3</v>
      </c>
      <c r="L206" s="25">
        <f t="shared" si="37"/>
        <v>2.6744048100000008E-2</v>
      </c>
      <c r="M206" s="25">
        <v>4.0200000000000001E-3</v>
      </c>
      <c r="N206" s="25">
        <f t="shared" si="32"/>
        <v>5.5450000000000004E-3</v>
      </c>
      <c r="O206" s="25"/>
      <c r="P206" s="25">
        <f t="shared" si="38"/>
        <v>4.2782500000000008E-3</v>
      </c>
      <c r="Q206" s="25">
        <f t="shared" si="39"/>
        <v>9.8528097500000023E-2</v>
      </c>
      <c r="R206" s="25"/>
      <c r="S206" s="25"/>
      <c r="T206" s="25">
        <v>-1.8000000000000001E-4</v>
      </c>
      <c r="U206" s="25">
        <f t="shared" si="33"/>
        <v>-1.5250000000000001E-3</v>
      </c>
    </row>
    <row r="207" spans="1:21" s="15" customFormat="1">
      <c r="A207" s="18">
        <v>455</v>
      </c>
      <c r="B207" s="25">
        <v>-2.9099999999999998E-3</v>
      </c>
      <c r="C207" s="25">
        <v>7.7299999999999999E-3</v>
      </c>
      <c r="D207" s="25">
        <f t="shared" si="30"/>
        <v>9.2449999999999997E-3</v>
      </c>
      <c r="E207" s="25"/>
      <c r="F207" s="25">
        <f t="shared" si="34"/>
        <v>4.8424699999999998E-3</v>
      </c>
      <c r="G207" s="25">
        <f t="shared" si="35"/>
        <v>0.1115220841</v>
      </c>
      <c r="H207" s="25">
        <v>5.5000000000000003E-4</v>
      </c>
      <c r="I207" s="25">
        <f t="shared" si="31"/>
        <v>2.065E-3</v>
      </c>
      <c r="J207" s="25"/>
      <c r="K207" s="25">
        <f t="shared" si="36"/>
        <v>1.0912700000000001E-3</v>
      </c>
      <c r="L207" s="25">
        <f t="shared" si="37"/>
        <v>2.5131948100000003E-2</v>
      </c>
      <c r="M207" s="25">
        <v>3.8899999999999998E-3</v>
      </c>
      <c r="N207" s="25">
        <f t="shared" si="32"/>
        <v>5.4050000000000001E-3</v>
      </c>
      <c r="O207" s="25"/>
      <c r="P207" s="25">
        <f t="shared" si="38"/>
        <v>4.1382499999999996E-3</v>
      </c>
      <c r="Q207" s="25">
        <f t="shared" si="39"/>
        <v>9.5303897499999998E-2</v>
      </c>
      <c r="R207" s="25"/>
      <c r="S207" s="25"/>
      <c r="T207" s="25">
        <v>-1.2E-4</v>
      </c>
      <c r="U207" s="25">
        <f t="shared" si="33"/>
        <v>-1.5149999999999999E-3</v>
      </c>
    </row>
    <row r="208" spans="1:21" s="15" customFormat="1">
      <c r="A208" s="18">
        <v>456</v>
      </c>
      <c r="B208" s="25">
        <v>-2.8300000000000001E-3</v>
      </c>
      <c r="C208" s="25">
        <v>7.5799999999999999E-3</v>
      </c>
      <c r="D208" s="25">
        <f t="shared" si="30"/>
        <v>9.049999999999999E-3</v>
      </c>
      <c r="E208" s="25"/>
      <c r="F208" s="25">
        <f t="shared" si="34"/>
        <v>4.647469999999999E-3</v>
      </c>
      <c r="G208" s="25">
        <f t="shared" si="35"/>
        <v>0.10703123409999998</v>
      </c>
      <c r="H208" s="25">
        <v>5.1000000000000004E-4</v>
      </c>
      <c r="I208" s="25">
        <f t="shared" si="31"/>
        <v>1.98E-3</v>
      </c>
      <c r="J208" s="25"/>
      <c r="K208" s="25">
        <f t="shared" si="36"/>
        <v>1.0062700000000001E-3</v>
      </c>
      <c r="L208" s="25">
        <f t="shared" si="37"/>
        <v>2.3174398100000004E-2</v>
      </c>
      <c r="M208" s="25">
        <v>3.7100000000000002E-3</v>
      </c>
      <c r="N208" s="25">
        <f t="shared" si="32"/>
        <v>5.1800000000000006E-3</v>
      </c>
      <c r="O208" s="25"/>
      <c r="P208" s="25">
        <f t="shared" si="38"/>
        <v>3.9132500000000001E-3</v>
      </c>
      <c r="Q208" s="25">
        <f t="shared" si="39"/>
        <v>9.0122147499999999E-2</v>
      </c>
      <c r="R208" s="25"/>
      <c r="S208" s="25"/>
      <c r="T208" s="25">
        <v>-1.1E-4</v>
      </c>
      <c r="U208" s="25">
        <f t="shared" si="33"/>
        <v>-1.47E-3</v>
      </c>
    </row>
    <row r="209" spans="1:21" s="15" customFormat="1">
      <c r="A209" s="18">
        <v>457</v>
      </c>
      <c r="B209" s="25">
        <v>-2.8800000000000002E-3</v>
      </c>
      <c r="C209" s="25">
        <v>7.43E-3</v>
      </c>
      <c r="D209" s="25">
        <f t="shared" si="30"/>
        <v>8.9700000000000005E-3</v>
      </c>
      <c r="E209" s="25"/>
      <c r="F209" s="25">
        <f t="shared" si="34"/>
        <v>4.5674700000000006E-3</v>
      </c>
      <c r="G209" s="25">
        <f t="shared" si="35"/>
        <v>0.10518883410000002</v>
      </c>
      <c r="H209" s="25">
        <v>4.8000000000000001E-4</v>
      </c>
      <c r="I209" s="25">
        <f t="shared" si="31"/>
        <v>2.0200000000000001E-3</v>
      </c>
      <c r="J209" s="25"/>
      <c r="K209" s="25">
        <f t="shared" si="36"/>
        <v>1.0462700000000002E-3</v>
      </c>
      <c r="L209" s="25">
        <f t="shared" si="37"/>
        <v>2.4095598100000004E-2</v>
      </c>
      <c r="M209" s="25">
        <v>3.6099999999999999E-3</v>
      </c>
      <c r="N209" s="25">
        <f t="shared" si="32"/>
        <v>5.1500000000000001E-3</v>
      </c>
      <c r="O209" s="25"/>
      <c r="P209" s="25">
        <f t="shared" si="38"/>
        <v>3.88325E-3</v>
      </c>
      <c r="Q209" s="25">
        <f t="shared" si="39"/>
        <v>8.9431247500000005E-2</v>
      </c>
      <c r="R209" s="25"/>
      <c r="S209" s="25"/>
      <c r="T209" s="25">
        <v>-2.0000000000000001E-4</v>
      </c>
      <c r="U209" s="25">
        <f t="shared" si="33"/>
        <v>-1.5400000000000001E-3</v>
      </c>
    </row>
    <row r="210" spans="1:21" s="15" customFormat="1">
      <c r="A210" s="18">
        <v>458</v>
      </c>
      <c r="B210" s="25">
        <v>-2.9399999999999999E-3</v>
      </c>
      <c r="C210" s="25">
        <v>7.4099999999999999E-3</v>
      </c>
      <c r="D210" s="25">
        <f t="shared" si="30"/>
        <v>8.9599999999999992E-3</v>
      </c>
      <c r="E210" s="25"/>
      <c r="F210" s="25">
        <f t="shared" si="34"/>
        <v>4.5574699999999992E-3</v>
      </c>
      <c r="G210" s="25">
        <f t="shared" si="35"/>
        <v>0.10495853409999999</v>
      </c>
      <c r="H210" s="25">
        <v>4.2000000000000002E-4</v>
      </c>
      <c r="I210" s="25">
        <f t="shared" si="31"/>
        <v>1.97E-3</v>
      </c>
      <c r="J210" s="25"/>
      <c r="K210" s="25">
        <f t="shared" si="36"/>
        <v>9.9627000000000005E-4</v>
      </c>
      <c r="L210" s="25">
        <f t="shared" si="37"/>
        <v>2.2944098100000001E-2</v>
      </c>
      <c r="M210" s="25">
        <v>3.5799999999999998E-3</v>
      </c>
      <c r="N210" s="25">
        <f t="shared" si="32"/>
        <v>5.13E-3</v>
      </c>
      <c r="O210" s="25"/>
      <c r="P210" s="25">
        <f t="shared" si="38"/>
        <v>3.8632499999999999E-3</v>
      </c>
      <c r="Q210" s="25">
        <f t="shared" si="39"/>
        <v>8.89706475E-2</v>
      </c>
      <c r="R210" s="25"/>
      <c r="S210" s="25"/>
      <c r="T210" s="25">
        <v>-1.6000000000000001E-4</v>
      </c>
      <c r="U210" s="25">
        <f t="shared" si="33"/>
        <v>-1.5499999999999999E-3</v>
      </c>
    </row>
    <row r="211" spans="1:21" s="15" customFormat="1">
      <c r="A211" s="18">
        <v>459</v>
      </c>
      <c r="B211" s="25">
        <v>-2.9099999999999998E-3</v>
      </c>
      <c r="C211" s="25">
        <v>7.43E-3</v>
      </c>
      <c r="D211" s="25">
        <f t="shared" si="30"/>
        <v>8.9899999999999997E-3</v>
      </c>
      <c r="E211" s="25"/>
      <c r="F211" s="25">
        <f t="shared" si="34"/>
        <v>4.5874699999999997E-3</v>
      </c>
      <c r="G211" s="25">
        <f t="shared" si="35"/>
        <v>0.10564943409999999</v>
      </c>
      <c r="H211" s="25">
        <v>4.8999999999999998E-4</v>
      </c>
      <c r="I211" s="25">
        <f t="shared" si="31"/>
        <v>2.0499999999999997E-3</v>
      </c>
      <c r="J211" s="25"/>
      <c r="K211" s="25">
        <f t="shared" si="36"/>
        <v>1.0762699999999998E-3</v>
      </c>
      <c r="L211" s="25">
        <f t="shared" si="37"/>
        <v>2.4786498099999998E-2</v>
      </c>
      <c r="M211" s="25">
        <v>3.5899999999999999E-3</v>
      </c>
      <c r="N211" s="25">
        <f t="shared" si="32"/>
        <v>5.1500000000000001E-3</v>
      </c>
      <c r="O211" s="25"/>
      <c r="P211" s="25">
        <f t="shared" si="38"/>
        <v>3.88325E-3</v>
      </c>
      <c r="Q211" s="25">
        <f t="shared" si="39"/>
        <v>8.9431247500000005E-2</v>
      </c>
      <c r="R211" s="25"/>
      <c r="S211" s="25"/>
      <c r="T211" s="25">
        <v>-2.1000000000000001E-4</v>
      </c>
      <c r="U211" s="25">
        <f t="shared" si="33"/>
        <v>-1.56E-3</v>
      </c>
    </row>
    <row r="212" spans="1:21" s="15" customFormat="1">
      <c r="A212" s="18">
        <v>460</v>
      </c>
      <c r="B212" s="25">
        <v>-2.9299999999999999E-3</v>
      </c>
      <c r="C212" s="25">
        <v>7.5100000000000002E-3</v>
      </c>
      <c r="D212" s="25">
        <f t="shared" si="30"/>
        <v>9.0399999999999994E-3</v>
      </c>
      <c r="E212" s="25"/>
      <c r="F212" s="25">
        <f t="shared" si="34"/>
        <v>4.6374699999999994E-3</v>
      </c>
      <c r="G212" s="25">
        <f t="shared" si="35"/>
        <v>0.10680093409999999</v>
      </c>
      <c r="H212" s="25">
        <v>5.2999999999999998E-4</v>
      </c>
      <c r="I212" s="25">
        <f t="shared" si="31"/>
        <v>2.0599999999999998E-3</v>
      </c>
      <c r="J212" s="25"/>
      <c r="K212" s="25">
        <f t="shared" si="36"/>
        <v>1.0862699999999999E-3</v>
      </c>
      <c r="L212" s="25">
        <f t="shared" si="37"/>
        <v>2.5016798099999998E-2</v>
      </c>
      <c r="M212" s="25">
        <v>3.5400000000000002E-3</v>
      </c>
      <c r="N212" s="25">
        <f t="shared" si="32"/>
        <v>5.0699999999999999E-3</v>
      </c>
      <c r="O212" s="25"/>
      <c r="P212" s="25">
        <f t="shared" si="38"/>
        <v>3.8032499999999998E-3</v>
      </c>
      <c r="Q212" s="25">
        <f t="shared" si="39"/>
        <v>8.7588847499999997E-2</v>
      </c>
      <c r="R212" s="25"/>
      <c r="S212" s="25"/>
      <c r="T212" s="25">
        <v>-1.2999999999999999E-4</v>
      </c>
      <c r="U212" s="25">
        <f t="shared" si="33"/>
        <v>-1.5299999999999999E-3</v>
      </c>
    </row>
    <row r="213" spans="1:21" s="15" customFormat="1">
      <c r="A213" s="18">
        <v>461</v>
      </c>
      <c r="B213" s="25">
        <v>-2.8700000000000002E-3</v>
      </c>
      <c r="C213" s="25">
        <v>7.3699999999999998E-3</v>
      </c>
      <c r="D213" s="25">
        <f t="shared" si="30"/>
        <v>8.94E-3</v>
      </c>
      <c r="E213" s="25"/>
      <c r="F213" s="25">
        <f t="shared" si="34"/>
        <v>4.53747E-3</v>
      </c>
      <c r="G213" s="25">
        <f t="shared" si="35"/>
        <v>0.10449793410000001</v>
      </c>
      <c r="H213" s="25">
        <v>5.1000000000000004E-4</v>
      </c>
      <c r="I213" s="25">
        <f t="shared" si="31"/>
        <v>2.0800000000000003E-3</v>
      </c>
      <c r="J213" s="25"/>
      <c r="K213" s="25">
        <f t="shared" si="36"/>
        <v>1.1062700000000003E-3</v>
      </c>
      <c r="L213" s="25">
        <f t="shared" si="37"/>
        <v>2.547739810000001E-2</v>
      </c>
      <c r="M213" s="25">
        <v>3.5100000000000001E-3</v>
      </c>
      <c r="N213" s="25">
        <f t="shared" si="32"/>
        <v>5.0800000000000003E-3</v>
      </c>
      <c r="O213" s="25"/>
      <c r="P213" s="25">
        <f t="shared" si="38"/>
        <v>3.8132500000000002E-3</v>
      </c>
      <c r="Q213" s="25">
        <f t="shared" si="39"/>
        <v>8.7819147500000014E-2</v>
      </c>
      <c r="R213" s="25"/>
      <c r="S213" s="25"/>
      <c r="T213" s="25">
        <v>-2.7E-4</v>
      </c>
      <c r="U213" s="25">
        <f t="shared" si="33"/>
        <v>-1.57E-3</v>
      </c>
    </row>
    <row r="214" spans="1:21" s="15" customFormat="1">
      <c r="A214" s="18">
        <v>462</v>
      </c>
      <c r="B214" s="25">
        <v>-2.9099999999999998E-3</v>
      </c>
      <c r="C214" s="25">
        <v>7.0099999999999997E-3</v>
      </c>
      <c r="D214" s="25">
        <f t="shared" si="30"/>
        <v>8.5249999999999996E-3</v>
      </c>
      <c r="E214" s="25"/>
      <c r="F214" s="25">
        <f t="shared" si="34"/>
        <v>4.1224699999999996E-3</v>
      </c>
      <c r="G214" s="25">
        <f t="shared" si="35"/>
        <v>9.49404841E-2</v>
      </c>
      <c r="H214" s="25">
        <v>4.6000000000000001E-4</v>
      </c>
      <c r="I214" s="25">
        <f t="shared" si="31"/>
        <v>1.9749999999999998E-3</v>
      </c>
      <c r="J214" s="25"/>
      <c r="K214" s="25">
        <f t="shared" si="36"/>
        <v>1.0012699999999999E-3</v>
      </c>
      <c r="L214" s="25">
        <f t="shared" si="37"/>
        <v>2.3059248099999999E-2</v>
      </c>
      <c r="M214" s="25">
        <v>3.2799999999999999E-3</v>
      </c>
      <c r="N214" s="25">
        <f t="shared" si="32"/>
        <v>4.7949999999999998E-3</v>
      </c>
      <c r="O214" s="25"/>
      <c r="P214" s="25">
        <f t="shared" si="38"/>
        <v>3.5282499999999997E-3</v>
      </c>
      <c r="Q214" s="25">
        <f t="shared" si="39"/>
        <v>8.1255597499999999E-2</v>
      </c>
      <c r="R214" s="25"/>
      <c r="S214" s="25"/>
      <c r="T214" s="25">
        <v>-1.2E-4</v>
      </c>
      <c r="U214" s="25">
        <f t="shared" si="33"/>
        <v>-1.5149999999999999E-3</v>
      </c>
    </row>
    <row r="215" spans="1:21" s="15" customFormat="1">
      <c r="A215" s="18">
        <v>463</v>
      </c>
      <c r="B215" s="25">
        <v>-2.8999999999999998E-3</v>
      </c>
      <c r="C215" s="25">
        <v>7.1500000000000001E-3</v>
      </c>
      <c r="D215" s="25">
        <f t="shared" si="30"/>
        <v>8.7749999999999998E-3</v>
      </c>
      <c r="E215" s="25"/>
      <c r="F215" s="25">
        <f t="shared" si="34"/>
        <v>4.3724699999999998E-3</v>
      </c>
      <c r="G215" s="25">
        <f t="shared" si="35"/>
        <v>0.1006979841</v>
      </c>
      <c r="H215" s="25">
        <v>4.6000000000000001E-4</v>
      </c>
      <c r="I215" s="25">
        <f t="shared" si="31"/>
        <v>2.085E-3</v>
      </c>
      <c r="J215" s="25"/>
      <c r="K215" s="25">
        <f t="shared" si="36"/>
        <v>1.1112700000000001E-3</v>
      </c>
      <c r="L215" s="25">
        <f t="shared" si="37"/>
        <v>2.5592548100000004E-2</v>
      </c>
      <c r="M215" s="25">
        <v>3.48E-3</v>
      </c>
      <c r="N215" s="25">
        <f t="shared" si="32"/>
        <v>5.1050000000000002E-3</v>
      </c>
      <c r="O215" s="25"/>
      <c r="P215" s="25">
        <f t="shared" si="38"/>
        <v>3.8382500000000001E-3</v>
      </c>
      <c r="Q215" s="25">
        <f t="shared" si="39"/>
        <v>8.83948975E-2</v>
      </c>
      <c r="R215" s="25"/>
      <c r="S215" s="25"/>
      <c r="T215" s="25">
        <v>-3.5E-4</v>
      </c>
      <c r="U215" s="25">
        <f t="shared" si="33"/>
        <v>-1.6249999999999999E-3</v>
      </c>
    </row>
    <row r="216" spans="1:21" s="15" customFormat="1">
      <c r="A216" s="18">
        <v>464</v>
      </c>
      <c r="B216" s="25">
        <v>-2.9399999999999999E-3</v>
      </c>
      <c r="C216" s="25">
        <v>7.0000000000000001E-3</v>
      </c>
      <c r="D216" s="25">
        <f t="shared" si="30"/>
        <v>8.5199999999999998E-3</v>
      </c>
      <c r="E216" s="25"/>
      <c r="F216" s="25">
        <f t="shared" si="34"/>
        <v>4.1174699999999998E-3</v>
      </c>
      <c r="G216" s="25">
        <f t="shared" si="35"/>
        <v>9.4825334100000006E-2</v>
      </c>
      <c r="H216" s="25">
        <v>4.8999999999999998E-4</v>
      </c>
      <c r="I216" s="25">
        <f t="shared" si="31"/>
        <v>2.0099999999999996E-3</v>
      </c>
      <c r="J216" s="25"/>
      <c r="K216" s="25">
        <f t="shared" si="36"/>
        <v>1.0362699999999997E-3</v>
      </c>
      <c r="L216" s="25">
        <f t="shared" si="37"/>
        <v>2.3865298099999994E-2</v>
      </c>
      <c r="M216" s="25">
        <v>3.2799999999999999E-3</v>
      </c>
      <c r="N216" s="25">
        <f t="shared" si="32"/>
        <v>4.7999999999999996E-3</v>
      </c>
      <c r="O216" s="25"/>
      <c r="P216" s="25">
        <f t="shared" si="38"/>
        <v>3.5332499999999995E-3</v>
      </c>
      <c r="Q216" s="25">
        <f t="shared" si="39"/>
        <v>8.1370747499999993E-2</v>
      </c>
      <c r="R216" s="25"/>
      <c r="S216" s="25"/>
      <c r="T216" s="25">
        <v>-1E-4</v>
      </c>
      <c r="U216" s="25">
        <f t="shared" si="33"/>
        <v>-1.5199999999999999E-3</v>
      </c>
    </row>
    <row r="217" spans="1:21" s="15" customFormat="1">
      <c r="A217" s="18">
        <v>465</v>
      </c>
      <c r="B217" s="25">
        <v>-2.8700000000000002E-3</v>
      </c>
      <c r="C217" s="25">
        <v>6.96E-3</v>
      </c>
      <c r="D217" s="25">
        <f t="shared" si="30"/>
        <v>8.5450000000000005E-3</v>
      </c>
      <c r="E217" s="25"/>
      <c r="F217" s="25">
        <f t="shared" si="34"/>
        <v>4.1424700000000005E-3</v>
      </c>
      <c r="G217" s="25">
        <f t="shared" si="35"/>
        <v>9.5401084100000019E-2</v>
      </c>
      <c r="H217" s="25">
        <v>4.2000000000000002E-4</v>
      </c>
      <c r="I217" s="25">
        <f t="shared" si="31"/>
        <v>2.0049999999999998E-3</v>
      </c>
      <c r="J217" s="25"/>
      <c r="K217" s="25">
        <f t="shared" si="36"/>
        <v>1.0312699999999999E-3</v>
      </c>
      <c r="L217" s="25">
        <f t="shared" si="37"/>
        <v>2.37501481E-2</v>
      </c>
      <c r="M217" s="25">
        <v>3.15E-3</v>
      </c>
      <c r="N217" s="25">
        <f t="shared" si="32"/>
        <v>4.7349999999999996E-3</v>
      </c>
      <c r="O217" s="25"/>
      <c r="P217" s="25">
        <f t="shared" si="38"/>
        <v>3.4682499999999995E-3</v>
      </c>
      <c r="Q217" s="25">
        <f t="shared" si="39"/>
        <v>7.9873797499999996E-2</v>
      </c>
      <c r="R217" s="25"/>
      <c r="S217" s="25"/>
      <c r="T217" s="25">
        <v>-2.9999999999999997E-4</v>
      </c>
      <c r="U217" s="25">
        <f t="shared" si="33"/>
        <v>-1.585E-3</v>
      </c>
    </row>
    <row r="218" spans="1:21" s="15" customFormat="1">
      <c r="A218" s="18">
        <v>466</v>
      </c>
      <c r="B218" s="25">
        <v>-2.9499999999999999E-3</v>
      </c>
      <c r="C218" s="25">
        <v>6.7499999999999999E-3</v>
      </c>
      <c r="D218" s="25">
        <f t="shared" si="30"/>
        <v>8.2050000000000005E-3</v>
      </c>
      <c r="E218" s="25"/>
      <c r="F218" s="25">
        <f t="shared" si="34"/>
        <v>3.8024700000000005E-3</v>
      </c>
      <c r="G218" s="25">
        <f t="shared" si="35"/>
        <v>8.757088410000001E-2</v>
      </c>
      <c r="H218" s="25">
        <v>3.1E-4</v>
      </c>
      <c r="I218" s="25">
        <f t="shared" si="31"/>
        <v>1.7649999999999999E-3</v>
      </c>
      <c r="J218" s="25"/>
      <c r="K218" s="25">
        <f t="shared" si="36"/>
        <v>7.9126999999999984E-4</v>
      </c>
      <c r="L218" s="25">
        <f t="shared" si="37"/>
        <v>1.8222948099999997E-2</v>
      </c>
      <c r="M218" s="25">
        <v>3.0699999999999998E-3</v>
      </c>
      <c r="N218" s="25">
        <f t="shared" si="32"/>
        <v>4.5249999999999995E-3</v>
      </c>
      <c r="O218" s="25"/>
      <c r="P218" s="25">
        <f t="shared" si="38"/>
        <v>3.2582499999999994E-3</v>
      </c>
      <c r="Q218" s="25">
        <f t="shared" si="39"/>
        <v>7.5037497499999994E-2</v>
      </c>
      <c r="R218" s="25"/>
      <c r="S218" s="25"/>
      <c r="T218" s="25">
        <v>4.0000000000000003E-5</v>
      </c>
      <c r="U218" s="25">
        <f t="shared" si="33"/>
        <v>-1.4549999999999999E-3</v>
      </c>
    </row>
    <row r="219" spans="1:21" s="15" customFormat="1">
      <c r="A219" s="18">
        <v>467</v>
      </c>
      <c r="B219" s="25">
        <v>-2.9299999999999999E-3</v>
      </c>
      <c r="C219" s="25">
        <v>6.7400000000000003E-3</v>
      </c>
      <c r="D219" s="25">
        <f t="shared" si="30"/>
        <v>8.3700000000000007E-3</v>
      </c>
      <c r="E219" s="25"/>
      <c r="F219" s="25">
        <f t="shared" si="34"/>
        <v>3.9674700000000007E-3</v>
      </c>
      <c r="G219" s="25">
        <f t="shared" si="35"/>
        <v>9.137083410000002E-2</v>
      </c>
      <c r="H219" s="25">
        <v>3.1E-4</v>
      </c>
      <c r="I219" s="25">
        <f t="shared" si="31"/>
        <v>1.9399999999999999E-3</v>
      </c>
      <c r="J219" s="25"/>
      <c r="K219" s="25">
        <f t="shared" si="36"/>
        <v>9.6626999999999987E-4</v>
      </c>
      <c r="L219" s="25">
        <f t="shared" si="37"/>
        <v>2.22531981E-2</v>
      </c>
      <c r="M219" s="25">
        <v>3.2000000000000002E-3</v>
      </c>
      <c r="N219" s="25">
        <f t="shared" si="32"/>
        <v>4.8300000000000001E-3</v>
      </c>
      <c r="O219" s="25"/>
      <c r="P219" s="25">
        <f t="shared" si="38"/>
        <v>3.56325E-3</v>
      </c>
      <c r="Q219" s="25">
        <f t="shared" si="39"/>
        <v>8.2061647500000001E-2</v>
      </c>
      <c r="R219" s="25"/>
      <c r="S219" s="25"/>
      <c r="T219" s="25">
        <v>-3.3E-4</v>
      </c>
      <c r="U219" s="25">
        <f t="shared" si="33"/>
        <v>-1.6299999999999999E-3</v>
      </c>
    </row>
    <row r="220" spans="1:21" s="15" customFormat="1">
      <c r="A220" s="18">
        <v>468</v>
      </c>
      <c r="B220" s="25">
        <v>-2.9199999999999999E-3</v>
      </c>
      <c r="C220" s="25">
        <v>6.6600000000000001E-3</v>
      </c>
      <c r="D220" s="25">
        <f t="shared" si="30"/>
        <v>8.150000000000001E-3</v>
      </c>
      <c r="E220" s="25"/>
      <c r="F220" s="25">
        <f t="shared" si="34"/>
        <v>3.747470000000001E-3</v>
      </c>
      <c r="G220" s="25">
        <f t="shared" si="35"/>
        <v>8.630423410000003E-2</v>
      </c>
      <c r="H220" s="25">
        <v>2.9999999999999997E-4</v>
      </c>
      <c r="I220" s="25">
        <f t="shared" si="31"/>
        <v>1.7899999999999999E-3</v>
      </c>
      <c r="J220" s="25"/>
      <c r="K220" s="25">
        <f t="shared" si="36"/>
        <v>8.1626999999999991E-4</v>
      </c>
      <c r="L220" s="25">
        <f t="shared" si="37"/>
        <v>1.87986981E-2</v>
      </c>
      <c r="M220" s="25">
        <v>3.0400000000000002E-3</v>
      </c>
      <c r="N220" s="25">
        <f t="shared" si="32"/>
        <v>4.5300000000000002E-3</v>
      </c>
      <c r="O220" s="25"/>
      <c r="P220" s="25">
        <f t="shared" si="38"/>
        <v>3.2632500000000001E-3</v>
      </c>
      <c r="Q220" s="25">
        <f t="shared" si="39"/>
        <v>7.5152647500000003E-2</v>
      </c>
      <c r="R220" s="25"/>
      <c r="S220" s="25"/>
      <c r="T220" s="25">
        <v>-6.0000000000000002E-5</v>
      </c>
      <c r="U220" s="25">
        <f t="shared" si="33"/>
        <v>-1.49E-3</v>
      </c>
    </row>
    <row r="221" spans="1:21" s="15" customFormat="1">
      <c r="A221" s="18">
        <v>469</v>
      </c>
      <c r="B221" s="25">
        <v>-2.9099999999999998E-3</v>
      </c>
      <c r="C221" s="25">
        <v>6.6299999999999996E-3</v>
      </c>
      <c r="D221" s="25">
        <f t="shared" si="30"/>
        <v>8.2399999999999991E-3</v>
      </c>
      <c r="E221" s="25"/>
      <c r="F221" s="25">
        <f t="shared" si="34"/>
        <v>3.8374699999999991E-3</v>
      </c>
      <c r="G221" s="25">
        <f t="shared" si="35"/>
        <v>8.8376934099999985E-2</v>
      </c>
      <c r="H221" s="25">
        <v>3.5E-4</v>
      </c>
      <c r="I221" s="25">
        <f t="shared" si="31"/>
        <v>1.9599999999999999E-3</v>
      </c>
      <c r="J221" s="25"/>
      <c r="K221" s="25">
        <f t="shared" si="36"/>
        <v>9.8627000000000003E-4</v>
      </c>
      <c r="L221" s="25">
        <f t="shared" si="37"/>
        <v>2.2713798100000002E-2</v>
      </c>
      <c r="M221" s="25">
        <v>3.0200000000000001E-3</v>
      </c>
      <c r="N221" s="25">
        <f t="shared" si="32"/>
        <v>4.6300000000000004E-3</v>
      </c>
      <c r="O221" s="25"/>
      <c r="P221" s="25">
        <f t="shared" si="38"/>
        <v>3.3632500000000004E-3</v>
      </c>
      <c r="Q221" s="25">
        <f t="shared" si="39"/>
        <v>7.7455647500000016E-2</v>
      </c>
      <c r="R221" s="25"/>
      <c r="S221" s="25"/>
      <c r="T221" s="25">
        <v>-3.1E-4</v>
      </c>
      <c r="U221" s="25">
        <f t="shared" si="33"/>
        <v>-1.6099999999999999E-3</v>
      </c>
    </row>
    <row r="222" spans="1:21" s="15" customFormat="1">
      <c r="A222" s="18">
        <v>470</v>
      </c>
      <c r="B222" s="25">
        <v>-2.8999999999999998E-3</v>
      </c>
      <c r="C222" s="25">
        <v>6.4799999999999996E-3</v>
      </c>
      <c r="D222" s="25">
        <f t="shared" si="30"/>
        <v>8.005E-3</v>
      </c>
      <c r="E222" s="25"/>
      <c r="F222" s="25">
        <f t="shared" si="34"/>
        <v>3.60247E-3</v>
      </c>
      <c r="G222" s="25">
        <f t="shared" si="35"/>
        <v>8.2964884099999997E-2</v>
      </c>
      <c r="H222" s="25">
        <v>3.6000000000000002E-4</v>
      </c>
      <c r="I222" s="25">
        <f t="shared" si="31"/>
        <v>1.885E-3</v>
      </c>
      <c r="J222" s="25"/>
      <c r="K222" s="25">
        <f t="shared" si="36"/>
        <v>9.1126999999999994E-4</v>
      </c>
      <c r="L222" s="25">
        <f t="shared" si="37"/>
        <v>2.0986548099999999E-2</v>
      </c>
      <c r="M222" s="25">
        <v>2.8800000000000002E-3</v>
      </c>
      <c r="N222" s="25">
        <f t="shared" si="32"/>
        <v>4.4050000000000001E-3</v>
      </c>
      <c r="O222" s="25"/>
      <c r="P222" s="25">
        <f t="shared" si="38"/>
        <v>3.13825E-3</v>
      </c>
      <c r="Q222" s="25">
        <f t="shared" si="39"/>
        <v>7.2273897500000003E-2</v>
      </c>
      <c r="R222" s="25"/>
      <c r="S222" s="25"/>
      <c r="T222" s="25">
        <v>-1.4999999999999999E-4</v>
      </c>
      <c r="U222" s="25">
        <f t="shared" si="33"/>
        <v>-1.5249999999999999E-3</v>
      </c>
    </row>
    <row r="223" spans="1:21" s="15" customFormat="1">
      <c r="A223" s="18">
        <v>471</v>
      </c>
      <c r="B223" s="25">
        <v>-2.82E-3</v>
      </c>
      <c r="C223" s="25">
        <v>6.5300000000000002E-3</v>
      </c>
      <c r="D223" s="25">
        <f t="shared" si="30"/>
        <v>8.1050000000000011E-3</v>
      </c>
      <c r="E223" s="25"/>
      <c r="F223" s="25">
        <f t="shared" si="34"/>
        <v>3.7024700000000011E-3</v>
      </c>
      <c r="G223" s="25">
        <f t="shared" si="35"/>
        <v>8.5267884100000024E-2</v>
      </c>
      <c r="H223" s="25">
        <v>3.2000000000000003E-4</v>
      </c>
      <c r="I223" s="25">
        <f t="shared" si="31"/>
        <v>1.895E-3</v>
      </c>
      <c r="J223" s="25"/>
      <c r="K223" s="25">
        <f t="shared" si="36"/>
        <v>9.2126999999999997E-4</v>
      </c>
      <c r="L223" s="25">
        <f t="shared" si="37"/>
        <v>2.1216848100000001E-2</v>
      </c>
      <c r="M223" s="25">
        <v>2.98E-3</v>
      </c>
      <c r="N223" s="25">
        <f t="shared" si="32"/>
        <v>4.555E-3</v>
      </c>
      <c r="O223" s="25"/>
      <c r="P223" s="25">
        <f t="shared" si="38"/>
        <v>3.2882499999999999E-3</v>
      </c>
      <c r="Q223" s="25">
        <f t="shared" si="39"/>
        <v>7.5728397500000003E-2</v>
      </c>
      <c r="R223" s="25"/>
      <c r="S223" s="25"/>
      <c r="T223" s="25">
        <v>-3.3E-4</v>
      </c>
      <c r="U223" s="25">
        <f t="shared" si="33"/>
        <v>-1.575E-3</v>
      </c>
    </row>
    <row r="224" spans="1:21" s="15" customFormat="1">
      <c r="A224" s="18">
        <v>472</v>
      </c>
      <c r="B224" s="25">
        <v>-2.9299999999999999E-3</v>
      </c>
      <c r="C224" s="25">
        <v>6.45E-3</v>
      </c>
      <c r="D224" s="25">
        <f t="shared" si="30"/>
        <v>7.9699999999999997E-3</v>
      </c>
      <c r="E224" s="25"/>
      <c r="F224" s="25">
        <f t="shared" si="34"/>
        <v>3.5674699999999997E-3</v>
      </c>
      <c r="G224" s="25">
        <f t="shared" si="35"/>
        <v>8.2158834099999994E-2</v>
      </c>
      <c r="H224" s="25">
        <v>3.5E-4</v>
      </c>
      <c r="I224" s="25">
        <f t="shared" si="31"/>
        <v>1.8699999999999999E-3</v>
      </c>
      <c r="J224" s="25"/>
      <c r="K224" s="25">
        <f t="shared" si="36"/>
        <v>8.962699999999999E-4</v>
      </c>
      <c r="L224" s="25">
        <f t="shared" si="37"/>
        <v>2.0641098099999998E-2</v>
      </c>
      <c r="M224" s="25">
        <v>2.8700000000000002E-3</v>
      </c>
      <c r="N224" s="25">
        <f t="shared" si="32"/>
        <v>4.3899999999999998E-3</v>
      </c>
      <c r="O224" s="25"/>
      <c r="P224" s="25">
        <f t="shared" si="38"/>
        <v>3.1232499999999997E-3</v>
      </c>
      <c r="Q224" s="25">
        <f t="shared" si="39"/>
        <v>7.1928447499999992E-2</v>
      </c>
      <c r="R224" s="25"/>
      <c r="S224" s="25"/>
      <c r="T224" s="25">
        <v>-1.1E-4</v>
      </c>
      <c r="U224" s="25">
        <f t="shared" si="33"/>
        <v>-1.5199999999999999E-3</v>
      </c>
    </row>
    <row r="225" spans="1:21" s="15" customFormat="1">
      <c r="A225" s="18">
        <v>473</v>
      </c>
      <c r="B225" s="25">
        <v>-2.8800000000000002E-3</v>
      </c>
      <c r="C225" s="25">
        <v>6.43E-3</v>
      </c>
      <c r="D225" s="25">
        <f t="shared" si="30"/>
        <v>8.0250000000000009E-3</v>
      </c>
      <c r="E225" s="25"/>
      <c r="F225" s="25">
        <f t="shared" si="34"/>
        <v>3.6224700000000009E-3</v>
      </c>
      <c r="G225" s="25">
        <f t="shared" si="35"/>
        <v>8.342548410000003E-2</v>
      </c>
      <c r="H225" s="25">
        <v>1.8000000000000001E-4</v>
      </c>
      <c r="I225" s="25">
        <f t="shared" si="31"/>
        <v>1.7750000000000001E-3</v>
      </c>
      <c r="J225" s="25"/>
      <c r="K225" s="25">
        <f t="shared" si="36"/>
        <v>8.0127000000000009E-4</v>
      </c>
      <c r="L225" s="25">
        <f t="shared" si="37"/>
        <v>1.8453248100000003E-2</v>
      </c>
      <c r="M225" s="25">
        <v>2.8700000000000002E-3</v>
      </c>
      <c r="N225" s="25">
        <f t="shared" si="32"/>
        <v>4.4650000000000002E-3</v>
      </c>
      <c r="O225" s="25"/>
      <c r="P225" s="25">
        <f t="shared" si="38"/>
        <v>3.1982500000000001E-3</v>
      </c>
      <c r="Q225" s="25">
        <f t="shared" si="39"/>
        <v>7.3655697500000006E-2</v>
      </c>
      <c r="R225" s="25"/>
      <c r="S225" s="25"/>
      <c r="T225" s="25">
        <v>-3.1E-4</v>
      </c>
      <c r="U225" s="25">
        <f t="shared" si="33"/>
        <v>-1.5950000000000001E-3</v>
      </c>
    </row>
    <row r="226" spans="1:21" s="15" customFormat="1">
      <c r="A226" s="18">
        <v>474</v>
      </c>
      <c r="B226" s="25">
        <v>-2.8400000000000001E-3</v>
      </c>
      <c r="C226" s="25">
        <v>6.2899999999999996E-3</v>
      </c>
      <c r="D226" s="25">
        <f t="shared" si="30"/>
        <v>7.79E-3</v>
      </c>
      <c r="E226" s="25"/>
      <c r="F226" s="25">
        <f t="shared" si="34"/>
        <v>3.3874700000000001E-3</v>
      </c>
      <c r="G226" s="25">
        <f t="shared" si="35"/>
        <v>7.8013434100000001E-2</v>
      </c>
      <c r="H226" s="25">
        <v>2.3000000000000001E-4</v>
      </c>
      <c r="I226" s="25">
        <f t="shared" si="31"/>
        <v>1.73E-3</v>
      </c>
      <c r="J226" s="25"/>
      <c r="K226" s="25">
        <f t="shared" si="36"/>
        <v>7.5626999999999997E-4</v>
      </c>
      <c r="L226" s="25">
        <f t="shared" si="37"/>
        <v>1.7416898100000001E-2</v>
      </c>
      <c r="M226" s="25">
        <v>2.6700000000000001E-3</v>
      </c>
      <c r="N226" s="25">
        <f t="shared" si="32"/>
        <v>4.1700000000000001E-3</v>
      </c>
      <c r="O226" s="25"/>
      <c r="P226" s="25">
        <f t="shared" si="38"/>
        <v>2.90325E-3</v>
      </c>
      <c r="Q226" s="25">
        <f t="shared" si="39"/>
        <v>6.6861847500000002E-2</v>
      </c>
      <c r="R226" s="25"/>
      <c r="S226" s="25"/>
      <c r="T226" s="25">
        <v>-1.6000000000000001E-4</v>
      </c>
      <c r="U226" s="25">
        <f t="shared" si="33"/>
        <v>-1.5E-3</v>
      </c>
    </row>
    <row r="227" spans="1:21" s="15" customFormat="1">
      <c r="A227" s="18">
        <v>475</v>
      </c>
      <c r="B227" s="25">
        <v>-2.9299999999999999E-3</v>
      </c>
      <c r="C227" s="25">
        <v>6.2199999999999998E-3</v>
      </c>
      <c r="D227" s="25">
        <f t="shared" si="30"/>
        <v>7.8250000000000004E-3</v>
      </c>
      <c r="E227" s="25"/>
      <c r="F227" s="25">
        <f t="shared" si="34"/>
        <v>3.4224700000000004E-3</v>
      </c>
      <c r="G227" s="25">
        <f t="shared" si="35"/>
        <v>7.8819484100000017E-2</v>
      </c>
      <c r="H227" s="25">
        <v>2.1000000000000001E-4</v>
      </c>
      <c r="I227" s="25">
        <f t="shared" si="31"/>
        <v>1.8149999999999998E-3</v>
      </c>
      <c r="J227" s="25"/>
      <c r="K227" s="25">
        <f t="shared" si="36"/>
        <v>8.4126999999999976E-4</v>
      </c>
      <c r="L227" s="25">
        <f t="shared" si="37"/>
        <v>1.9374448099999997E-2</v>
      </c>
      <c r="M227" s="25">
        <v>2.6700000000000001E-3</v>
      </c>
      <c r="N227" s="25">
        <f t="shared" si="32"/>
        <v>4.2750000000000002E-3</v>
      </c>
      <c r="O227" s="25"/>
      <c r="P227" s="25">
        <f t="shared" si="38"/>
        <v>3.0082500000000001E-3</v>
      </c>
      <c r="Q227" s="25">
        <f t="shared" si="39"/>
        <v>6.927999750000001E-2</v>
      </c>
      <c r="R227" s="25"/>
      <c r="S227" s="25"/>
      <c r="T227" s="25">
        <v>-2.7999999999999998E-4</v>
      </c>
      <c r="U227" s="25">
        <f t="shared" si="33"/>
        <v>-1.6049999999999999E-3</v>
      </c>
    </row>
    <row r="228" spans="1:21" s="15" customFormat="1">
      <c r="A228" s="18">
        <v>476</v>
      </c>
      <c r="B228" s="25">
        <v>-2.98E-3</v>
      </c>
      <c r="C228" s="25">
        <v>6.0899999999999999E-3</v>
      </c>
      <c r="D228" s="25">
        <f t="shared" si="30"/>
        <v>7.6400000000000001E-3</v>
      </c>
      <c r="E228" s="25"/>
      <c r="F228" s="25">
        <f t="shared" si="34"/>
        <v>3.2374700000000001E-3</v>
      </c>
      <c r="G228" s="25">
        <f t="shared" si="35"/>
        <v>7.4558934100000002E-2</v>
      </c>
      <c r="H228" s="25">
        <v>2.1000000000000001E-4</v>
      </c>
      <c r="I228" s="25">
        <f t="shared" si="31"/>
        <v>1.7599999999999998E-3</v>
      </c>
      <c r="J228" s="25"/>
      <c r="K228" s="25">
        <f t="shared" si="36"/>
        <v>7.8626999999999983E-4</v>
      </c>
      <c r="L228" s="25">
        <f t="shared" si="37"/>
        <v>1.8107798099999996E-2</v>
      </c>
      <c r="M228" s="25">
        <v>2.5300000000000001E-3</v>
      </c>
      <c r="N228" s="25">
        <f t="shared" si="32"/>
        <v>4.0800000000000003E-3</v>
      </c>
      <c r="O228" s="25"/>
      <c r="P228" s="25">
        <f t="shared" si="38"/>
        <v>2.8132500000000002E-3</v>
      </c>
      <c r="Q228" s="25">
        <f t="shared" si="39"/>
        <v>6.4789147500000005E-2</v>
      </c>
      <c r="R228" s="25"/>
      <c r="S228" s="25"/>
      <c r="T228" s="25">
        <v>-1.2E-4</v>
      </c>
      <c r="U228" s="25">
        <f t="shared" si="33"/>
        <v>-1.5499999999999999E-3</v>
      </c>
    </row>
    <row r="229" spans="1:21" s="15" customFormat="1">
      <c r="A229" s="18">
        <v>477</v>
      </c>
      <c r="B229" s="25">
        <v>-2.8900000000000002E-3</v>
      </c>
      <c r="C229" s="25">
        <v>6.2100000000000002E-3</v>
      </c>
      <c r="D229" s="25">
        <f t="shared" si="30"/>
        <v>7.7750000000000007E-3</v>
      </c>
      <c r="E229" s="25"/>
      <c r="F229" s="25">
        <f t="shared" si="34"/>
        <v>3.3724700000000007E-3</v>
      </c>
      <c r="G229" s="25">
        <f t="shared" si="35"/>
        <v>7.7667984100000018E-2</v>
      </c>
      <c r="H229" s="25">
        <v>2.2000000000000001E-4</v>
      </c>
      <c r="I229" s="25">
        <f t="shared" si="31"/>
        <v>1.7850000000000001E-3</v>
      </c>
      <c r="J229" s="25"/>
      <c r="K229" s="25">
        <f t="shared" si="36"/>
        <v>8.1127000000000011E-4</v>
      </c>
      <c r="L229" s="25">
        <f t="shared" si="37"/>
        <v>1.8683548100000003E-2</v>
      </c>
      <c r="M229" s="25">
        <v>2.6900000000000001E-3</v>
      </c>
      <c r="N229" s="25">
        <f t="shared" si="32"/>
        <v>4.2550000000000001E-3</v>
      </c>
      <c r="O229" s="25"/>
      <c r="P229" s="25">
        <f t="shared" si="38"/>
        <v>2.98825E-3</v>
      </c>
      <c r="Q229" s="25">
        <f t="shared" si="39"/>
        <v>6.8819397500000004E-2</v>
      </c>
      <c r="R229" s="25"/>
      <c r="S229" s="25"/>
      <c r="T229" s="25">
        <v>-2.4000000000000001E-4</v>
      </c>
      <c r="U229" s="25">
        <f t="shared" si="33"/>
        <v>-1.5650000000000002E-3</v>
      </c>
    </row>
    <row r="230" spans="1:21" s="15" customFormat="1">
      <c r="A230" s="18">
        <v>478</v>
      </c>
      <c r="B230" s="25">
        <v>-2.99E-3</v>
      </c>
      <c r="C230" s="25">
        <v>5.9899999999999997E-3</v>
      </c>
      <c r="D230" s="25">
        <f t="shared" si="30"/>
        <v>7.5899999999999995E-3</v>
      </c>
      <c r="E230" s="25"/>
      <c r="F230" s="25">
        <f t="shared" si="34"/>
        <v>3.1874699999999995E-3</v>
      </c>
      <c r="G230" s="25">
        <f t="shared" si="35"/>
        <v>7.3407434099999988E-2</v>
      </c>
      <c r="H230" s="25">
        <v>1E-4</v>
      </c>
      <c r="I230" s="25">
        <f t="shared" si="31"/>
        <v>1.7000000000000001E-3</v>
      </c>
      <c r="J230" s="25"/>
      <c r="K230" s="25">
        <f t="shared" si="36"/>
        <v>7.2627000000000011E-4</v>
      </c>
      <c r="L230" s="25">
        <f t="shared" si="37"/>
        <v>1.6725998100000004E-2</v>
      </c>
      <c r="M230" s="25">
        <v>2.5400000000000002E-3</v>
      </c>
      <c r="N230" s="25">
        <f t="shared" si="32"/>
        <v>4.1400000000000005E-3</v>
      </c>
      <c r="O230" s="25"/>
      <c r="P230" s="25">
        <f t="shared" si="38"/>
        <v>2.8732500000000004E-3</v>
      </c>
      <c r="Q230" s="25">
        <f t="shared" si="39"/>
        <v>6.6170947500000007E-2</v>
      </c>
      <c r="R230" s="25"/>
      <c r="S230" s="25"/>
      <c r="T230" s="25">
        <v>-2.1000000000000001E-4</v>
      </c>
      <c r="U230" s="25">
        <f t="shared" si="33"/>
        <v>-1.6000000000000001E-3</v>
      </c>
    </row>
    <row r="231" spans="1:21" s="15" customFormat="1">
      <c r="A231" s="18">
        <v>479</v>
      </c>
      <c r="B231" s="25">
        <v>-2.8600000000000001E-3</v>
      </c>
      <c r="C231" s="25">
        <v>5.9899999999999997E-3</v>
      </c>
      <c r="D231" s="25">
        <f t="shared" si="30"/>
        <v>7.4900000000000001E-3</v>
      </c>
      <c r="E231" s="25"/>
      <c r="F231" s="25">
        <f t="shared" si="34"/>
        <v>3.0874700000000001E-3</v>
      </c>
      <c r="G231" s="25">
        <f t="shared" si="35"/>
        <v>7.1104434100000002E-2</v>
      </c>
      <c r="H231" s="25">
        <v>5.0000000000000002E-5</v>
      </c>
      <c r="I231" s="25">
        <f t="shared" si="31"/>
        <v>1.5499999999999999E-3</v>
      </c>
      <c r="J231" s="25"/>
      <c r="K231" s="25">
        <f t="shared" si="36"/>
        <v>5.7626999999999993E-4</v>
      </c>
      <c r="L231" s="25">
        <f t="shared" si="37"/>
        <v>1.3271498099999999E-2</v>
      </c>
      <c r="M231" s="25">
        <v>2.5200000000000001E-3</v>
      </c>
      <c r="N231" s="25">
        <f t="shared" si="32"/>
        <v>4.0200000000000001E-3</v>
      </c>
      <c r="O231" s="25"/>
      <c r="P231" s="25">
        <f t="shared" si="38"/>
        <v>2.7532500000000001E-3</v>
      </c>
      <c r="Q231" s="25">
        <f t="shared" si="39"/>
        <v>6.3407347500000003E-2</v>
      </c>
      <c r="R231" s="25"/>
      <c r="S231" s="25"/>
      <c r="T231" s="25">
        <v>-1.3999999999999999E-4</v>
      </c>
      <c r="U231" s="25">
        <f t="shared" si="33"/>
        <v>-1.5E-3</v>
      </c>
    </row>
    <row r="232" spans="1:21" s="15" customFormat="1">
      <c r="A232" s="18">
        <v>480</v>
      </c>
      <c r="B232" s="25">
        <v>-2.8999999999999998E-3</v>
      </c>
      <c r="C232" s="25">
        <v>5.79E-3</v>
      </c>
      <c r="D232" s="25">
        <f t="shared" si="30"/>
        <v>7.3400000000000002E-3</v>
      </c>
      <c r="E232" s="25"/>
      <c r="F232" s="25">
        <f t="shared" si="34"/>
        <v>2.9374700000000002E-3</v>
      </c>
      <c r="G232" s="25">
        <f t="shared" si="35"/>
        <v>6.7649934100000003E-2</v>
      </c>
      <c r="H232" s="25">
        <v>2.0000000000000002E-5</v>
      </c>
      <c r="I232" s="25">
        <f t="shared" si="31"/>
        <v>1.57E-3</v>
      </c>
      <c r="J232" s="25"/>
      <c r="K232" s="25">
        <f t="shared" si="36"/>
        <v>5.9626999999999998E-4</v>
      </c>
      <c r="L232" s="25">
        <f t="shared" si="37"/>
        <v>1.3732098099999999E-2</v>
      </c>
      <c r="M232" s="25">
        <v>2.4399999999999999E-3</v>
      </c>
      <c r="N232" s="25">
        <f t="shared" si="32"/>
        <v>3.9899999999999996E-3</v>
      </c>
      <c r="O232" s="25"/>
      <c r="P232" s="25">
        <f t="shared" si="38"/>
        <v>2.7232499999999995E-3</v>
      </c>
      <c r="Q232" s="25">
        <f t="shared" si="39"/>
        <v>6.2716447499999994E-2</v>
      </c>
      <c r="R232" s="25"/>
      <c r="S232" s="25"/>
      <c r="T232" s="25">
        <v>-2.0000000000000001E-4</v>
      </c>
      <c r="U232" s="25">
        <f t="shared" si="33"/>
        <v>-1.5499999999999999E-3</v>
      </c>
    </row>
    <row r="233" spans="1:21" s="15" customFormat="1">
      <c r="A233" s="18">
        <v>481</v>
      </c>
      <c r="B233" s="25">
        <v>-3.0100000000000001E-3</v>
      </c>
      <c r="C233" s="25">
        <v>5.8799999999999998E-3</v>
      </c>
      <c r="D233" s="25">
        <f t="shared" si="30"/>
        <v>7.5099999999999993E-3</v>
      </c>
      <c r="E233" s="25"/>
      <c r="F233" s="25">
        <f t="shared" si="34"/>
        <v>3.1074699999999993E-3</v>
      </c>
      <c r="G233" s="25">
        <f t="shared" si="35"/>
        <v>7.1565034099999994E-2</v>
      </c>
      <c r="H233" s="25">
        <v>2.0000000000000002E-5</v>
      </c>
      <c r="I233" s="25">
        <f t="shared" si="31"/>
        <v>1.65E-3</v>
      </c>
      <c r="J233" s="25"/>
      <c r="K233" s="25">
        <f t="shared" si="36"/>
        <v>6.7626999999999997E-4</v>
      </c>
      <c r="L233" s="25">
        <f t="shared" si="37"/>
        <v>1.55744981E-2</v>
      </c>
      <c r="M233" s="25">
        <v>2.3400000000000001E-3</v>
      </c>
      <c r="N233" s="25">
        <f t="shared" si="32"/>
        <v>3.9699999999999996E-3</v>
      </c>
      <c r="O233" s="25"/>
      <c r="P233" s="25">
        <f t="shared" si="38"/>
        <v>2.7032499999999995E-3</v>
      </c>
      <c r="Q233" s="25">
        <f t="shared" si="39"/>
        <v>6.2255847499999989E-2</v>
      </c>
      <c r="R233" s="25"/>
      <c r="S233" s="25"/>
      <c r="T233" s="25">
        <v>-2.5000000000000001E-4</v>
      </c>
      <c r="U233" s="25">
        <f t="shared" si="33"/>
        <v>-1.6299999999999999E-3</v>
      </c>
    </row>
    <row r="234" spans="1:21" s="15" customFormat="1">
      <c r="A234" s="18">
        <v>482</v>
      </c>
      <c r="B234" s="25">
        <v>-2.8900000000000002E-3</v>
      </c>
      <c r="C234" s="25">
        <v>5.8399999999999997E-3</v>
      </c>
      <c r="D234" s="25">
        <f t="shared" si="30"/>
        <v>7.3749999999999996E-3</v>
      </c>
      <c r="E234" s="25"/>
      <c r="F234" s="25">
        <f t="shared" si="34"/>
        <v>2.9724699999999996E-3</v>
      </c>
      <c r="G234" s="25">
        <f t="shared" si="35"/>
        <v>6.8455984099999992E-2</v>
      </c>
      <c r="H234" s="25">
        <v>9.0000000000000006E-5</v>
      </c>
      <c r="I234" s="25">
        <f t="shared" si="31"/>
        <v>1.6250000000000001E-3</v>
      </c>
      <c r="J234" s="25"/>
      <c r="K234" s="25">
        <f t="shared" si="36"/>
        <v>6.5127000000000013E-4</v>
      </c>
      <c r="L234" s="25">
        <f t="shared" si="37"/>
        <v>1.4998748100000004E-2</v>
      </c>
      <c r="M234" s="25">
        <v>2.4299999999999999E-3</v>
      </c>
      <c r="N234" s="25">
        <f t="shared" si="32"/>
        <v>3.9649999999999998E-3</v>
      </c>
      <c r="O234" s="25"/>
      <c r="P234" s="25">
        <f t="shared" si="38"/>
        <v>2.6982499999999997E-3</v>
      </c>
      <c r="Q234" s="25">
        <f t="shared" si="39"/>
        <v>6.2140697499999994E-2</v>
      </c>
      <c r="R234" s="25"/>
      <c r="S234" s="25"/>
      <c r="T234" s="25">
        <v>-1.8000000000000001E-4</v>
      </c>
      <c r="U234" s="25">
        <f t="shared" si="33"/>
        <v>-1.5350000000000001E-3</v>
      </c>
    </row>
    <row r="235" spans="1:21" s="15" customFormat="1">
      <c r="A235" s="18">
        <v>483</v>
      </c>
      <c r="B235" s="25">
        <v>-2.9399999999999999E-3</v>
      </c>
      <c r="C235" s="25">
        <v>5.77E-3</v>
      </c>
      <c r="D235" s="25">
        <f t="shared" si="30"/>
        <v>7.3550000000000004E-3</v>
      </c>
      <c r="E235" s="25"/>
      <c r="F235" s="25">
        <f t="shared" si="34"/>
        <v>2.9524700000000004E-3</v>
      </c>
      <c r="G235" s="25">
        <f t="shared" si="35"/>
        <v>6.7995384100000014E-2</v>
      </c>
      <c r="H235" s="25">
        <v>2.0000000000000002E-5</v>
      </c>
      <c r="I235" s="25">
        <f t="shared" si="31"/>
        <v>1.6050000000000001E-3</v>
      </c>
      <c r="J235" s="25"/>
      <c r="K235" s="25">
        <f t="shared" si="36"/>
        <v>6.3127000000000007E-4</v>
      </c>
      <c r="L235" s="25">
        <f t="shared" si="37"/>
        <v>1.4538148100000002E-2</v>
      </c>
      <c r="M235" s="25">
        <v>2.3999999999999998E-3</v>
      </c>
      <c r="N235" s="25">
        <f t="shared" si="32"/>
        <v>3.9849999999999998E-3</v>
      </c>
      <c r="O235" s="25"/>
      <c r="P235" s="25">
        <f t="shared" si="38"/>
        <v>2.7182499999999997E-3</v>
      </c>
      <c r="Q235" s="25">
        <f t="shared" si="39"/>
        <v>6.26012975E-2</v>
      </c>
      <c r="R235" s="25"/>
      <c r="S235" s="25"/>
      <c r="T235" s="25">
        <v>-2.3000000000000001E-4</v>
      </c>
      <c r="U235" s="25">
        <f t="shared" si="33"/>
        <v>-1.585E-3</v>
      </c>
    </row>
    <row r="236" spans="1:21" s="15" customFormat="1">
      <c r="A236" s="18">
        <v>484</v>
      </c>
      <c r="B236" s="25">
        <v>-2.9199999999999999E-3</v>
      </c>
      <c r="C236" s="25">
        <v>5.6100000000000004E-3</v>
      </c>
      <c r="D236" s="25">
        <f t="shared" si="30"/>
        <v>7.1850000000000004E-3</v>
      </c>
      <c r="E236" s="25"/>
      <c r="F236" s="25">
        <f t="shared" si="34"/>
        <v>2.7824700000000004E-3</v>
      </c>
      <c r="G236" s="25">
        <f t="shared" si="35"/>
        <v>6.408028410000001E-2</v>
      </c>
      <c r="H236" s="25">
        <v>9.0000000000000006E-5</v>
      </c>
      <c r="I236" s="25">
        <f t="shared" si="31"/>
        <v>1.665E-3</v>
      </c>
      <c r="J236" s="25"/>
      <c r="K236" s="25">
        <f t="shared" si="36"/>
        <v>6.9127000000000001E-4</v>
      </c>
      <c r="L236" s="25">
        <f t="shared" si="37"/>
        <v>1.5919948100000001E-2</v>
      </c>
      <c r="M236" s="25">
        <v>2.2899999999999999E-3</v>
      </c>
      <c r="N236" s="25">
        <f t="shared" si="32"/>
        <v>3.8649999999999999E-3</v>
      </c>
      <c r="O236" s="25"/>
      <c r="P236" s="25">
        <f t="shared" si="38"/>
        <v>2.5982499999999999E-3</v>
      </c>
      <c r="Q236" s="25">
        <f t="shared" si="39"/>
        <v>5.9837697500000002E-2</v>
      </c>
      <c r="R236" s="25"/>
      <c r="S236" s="25"/>
      <c r="T236" s="25">
        <v>-2.3000000000000001E-4</v>
      </c>
      <c r="U236" s="25">
        <f t="shared" si="33"/>
        <v>-1.575E-3</v>
      </c>
    </row>
    <row r="237" spans="1:21" s="15" customFormat="1">
      <c r="A237" s="18">
        <v>485</v>
      </c>
      <c r="B237" s="25">
        <v>-3.0200000000000001E-3</v>
      </c>
      <c r="C237" s="25">
        <v>5.7000000000000002E-3</v>
      </c>
      <c r="D237" s="25">
        <f t="shared" si="30"/>
        <v>7.2900000000000005E-3</v>
      </c>
      <c r="E237" s="25"/>
      <c r="F237" s="25">
        <f t="shared" si="34"/>
        <v>2.8874700000000005E-3</v>
      </c>
      <c r="G237" s="25">
        <f t="shared" si="35"/>
        <v>6.6498434100000017E-2</v>
      </c>
      <c r="H237" s="25">
        <v>3.0000000000000001E-5</v>
      </c>
      <c r="I237" s="25">
        <f t="shared" si="31"/>
        <v>1.6200000000000001E-3</v>
      </c>
      <c r="J237" s="25"/>
      <c r="K237" s="25">
        <f t="shared" si="36"/>
        <v>6.4627000000000011E-4</v>
      </c>
      <c r="L237" s="25">
        <f t="shared" si="37"/>
        <v>1.4883598100000003E-2</v>
      </c>
      <c r="M237" s="25">
        <v>2.2599999999999999E-3</v>
      </c>
      <c r="N237" s="25">
        <f t="shared" si="32"/>
        <v>3.8500000000000001E-3</v>
      </c>
      <c r="O237" s="25"/>
      <c r="P237" s="25">
        <f t="shared" si="38"/>
        <v>2.58325E-3</v>
      </c>
      <c r="Q237" s="25">
        <f t="shared" si="39"/>
        <v>5.9492247500000005E-2</v>
      </c>
      <c r="R237" s="25"/>
      <c r="S237" s="25"/>
      <c r="T237" s="25">
        <v>-1.6000000000000001E-4</v>
      </c>
      <c r="U237" s="25">
        <f t="shared" si="33"/>
        <v>-1.5900000000000001E-3</v>
      </c>
    </row>
    <row r="238" spans="1:21" s="15" customFormat="1">
      <c r="A238" s="18">
        <v>486</v>
      </c>
      <c r="B238" s="25">
        <v>-2.9099999999999998E-3</v>
      </c>
      <c r="C238" s="25">
        <v>5.5799999999999999E-3</v>
      </c>
      <c r="D238" s="25">
        <f t="shared" si="30"/>
        <v>7.1300000000000001E-3</v>
      </c>
      <c r="E238" s="25"/>
      <c r="F238" s="25">
        <f t="shared" si="34"/>
        <v>2.7274700000000001E-3</v>
      </c>
      <c r="G238" s="25">
        <f t="shared" si="35"/>
        <v>6.2813634100000001E-2</v>
      </c>
      <c r="H238" s="25">
        <v>-3.0000000000000001E-5</v>
      </c>
      <c r="I238" s="25">
        <f t="shared" si="31"/>
        <v>1.5199999999999999E-3</v>
      </c>
      <c r="J238" s="25"/>
      <c r="K238" s="25">
        <f t="shared" si="36"/>
        <v>5.4626999999999985E-4</v>
      </c>
      <c r="L238" s="25">
        <f t="shared" si="37"/>
        <v>1.2580598099999998E-2</v>
      </c>
      <c r="M238" s="25">
        <v>2.2599999999999999E-3</v>
      </c>
      <c r="N238" s="25">
        <f t="shared" si="32"/>
        <v>3.81E-3</v>
      </c>
      <c r="O238" s="25"/>
      <c r="P238" s="25">
        <f t="shared" si="38"/>
        <v>2.5432499999999999E-3</v>
      </c>
      <c r="Q238" s="25">
        <f t="shared" si="39"/>
        <v>5.8571047500000001E-2</v>
      </c>
      <c r="R238" s="25"/>
      <c r="S238" s="25"/>
      <c r="T238" s="25">
        <v>-1.9000000000000001E-4</v>
      </c>
      <c r="U238" s="25">
        <f t="shared" si="33"/>
        <v>-1.5499999999999999E-3</v>
      </c>
    </row>
    <row r="239" spans="1:21" s="15" customFormat="1">
      <c r="A239" s="18">
        <v>487</v>
      </c>
      <c r="B239" s="25">
        <v>-3.0599999999999998E-3</v>
      </c>
      <c r="C239" s="25">
        <v>5.5900000000000004E-3</v>
      </c>
      <c r="D239" s="25">
        <f t="shared" si="30"/>
        <v>7.1200000000000005E-3</v>
      </c>
      <c r="E239" s="25"/>
      <c r="F239" s="25">
        <f t="shared" si="34"/>
        <v>2.7174700000000005E-3</v>
      </c>
      <c r="G239" s="25">
        <f t="shared" si="35"/>
        <v>6.2583334100000013E-2</v>
      </c>
      <c r="H239" s="25">
        <v>6.8999999999999997E-5</v>
      </c>
      <c r="I239" s="25">
        <f t="shared" si="31"/>
        <v>1.5989999999999999E-3</v>
      </c>
      <c r="J239" s="25"/>
      <c r="K239" s="25">
        <f t="shared" si="36"/>
        <v>6.2526999999999993E-4</v>
      </c>
      <c r="L239" s="25">
        <f t="shared" si="37"/>
        <v>1.4399968099999999E-2</v>
      </c>
      <c r="M239" s="25">
        <v>2.2599999999999999E-3</v>
      </c>
      <c r="N239" s="25">
        <f t="shared" si="32"/>
        <v>3.79E-3</v>
      </c>
      <c r="O239" s="25"/>
      <c r="P239" s="25">
        <f t="shared" si="38"/>
        <v>2.5232499999999999E-3</v>
      </c>
      <c r="Q239" s="25">
        <f t="shared" si="39"/>
        <v>5.8110447500000002E-2</v>
      </c>
      <c r="R239" s="25"/>
      <c r="S239" s="25"/>
      <c r="T239" s="25">
        <v>0</v>
      </c>
      <c r="U239" s="25">
        <f t="shared" si="33"/>
        <v>-1.5299999999999999E-3</v>
      </c>
    </row>
    <row r="240" spans="1:21" s="15" customFormat="1">
      <c r="A240" s="18">
        <v>488</v>
      </c>
      <c r="B240" s="25">
        <v>-2.99E-3</v>
      </c>
      <c r="C240" s="25">
        <v>5.4099999999999999E-3</v>
      </c>
      <c r="D240" s="25">
        <f t="shared" si="30"/>
        <v>7.1399999999999996E-3</v>
      </c>
      <c r="E240" s="25"/>
      <c r="F240" s="25">
        <f t="shared" si="34"/>
        <v>2.7374699999999997E-3</v>
      </c>
      <c r="G240" s="25">
        <f t="shared" si="35"/>
        <v>6.304393409999999E-2</v>
      </c>
      <c r="H240" s="25">
        <v>-3.0000000000000001E-5</v>
      </c>
      <c r="I240" s="25">
        <f t="shared" si="31"/>
        <v>1.6999999999999999E-3</v>
      </c>
      <c r="J240" s="25"/>
      <c r="K240" s="25">
        <f t="shared" si="36"/>
        <v>7.2626999999999989E-4</v>
      </c>
      <c r="L240" s="25">
        <f t="shared" si="37"/>
        <v>1.6725998099999997E-2</v>
      </c>
      <c r="M240" s="25">
        <v>2.1099999999999999E-3</v>
      </c>
      <c r="N240" s="25">
        <f t="shared" si="32"/>
        <v>3.8399999999999997E-3</v>
      </c>
      <c r="O240" s="25"/>
      <c r="P240" s="25">
        <f t="shared" si="38"/>
        <v>2.5732499999999996E-3</v>
      </c>
      <c r="Q240" s="25">
        <f t="shared" si="39"/>
        <v>5.9261947499999995E-2</v>
      </c>
      <c r="R240" s="25"/>
      <c r="S240" s="25"/>
      <c r="T240" s="25">
        <v>-4.6999999999999999E-4</v>
      </c>
      <c r="U240" s="25">
        <f t="shared" si="33"/>
        <v>-1.73E-3</v>
      </c>
    </row>
    <row r="241" spans="1:21" s="15" customFormat="1">
      <c r="A241" s="18">
        <v>489</v>
      </c>
      <c r="B241" s="25">
        <v>-2.9499999999999999E-3</v>
      </c>
      <c r="C241" s="25">
        <v>5.4900000000000001E-3</v>
      </c>
      <c r="D241" s="25">
        <f t="shared" si="30"/>
        <v>7.11E-3</v>
      </c>
      <c r="E241" s="25"/>
      <c r="F241" s="25">
        <f t="shared" si="34"/>
        <v>2.70747E-3</v>
      </c>
      <c r="G241" s="25">
        <f t="shared" si="35"/>
        <v>6.2353034100000003E-2</v>
      </c>
      <c r="H241" s="25">
        <v>-2.0000000000000002E-5</v>
      </c>
      <c r="I241" s="25">
        <f t="shared" si="31"/>
        <v>1.5999999999999999E-3</v>
      </c>
      <c r="J241" s="25"/>
      <c r="K241" s="25">
        <f t="shared" si="36"/>
        <v>6.2626999999999984E-4</v>
      </c>
      <c r="L241" s="25">
        <f t="shared" si="37"/>
        <v>1.4422998099999997E-2</v>
      </c>
      <c r="M241" s="25">
        <v>2.2000000000000001E-3</v>
      </c>
      <c r="N241" s="25">
        <f t="shared" si="32"/>
        <v>3.82E-3</v>
      </c>
      <c r="O241" s="25"/>
      <c r="P241" s="25">
        <f t="shared" si="38"/>
        <v>2.55325E-3</v>
      </c>
      <c r="Q241" s="25">
        <f t="shared" si="39"/>
        <v>5.8801347500000004E-2</v>
      </c>
      <c r="R241" s="25"/>
      <c r="S241" s="25"/>
      <c r="T241" s="25">
        <v>-2.9E-4</v>
      </c>
      <c r="U241" s="25">
        <f t="shared" si="33"/>
        <v>-1.6199999999999999E-3</v>
      </c>
    </row>
    <row r="242" spans="1:21" s="15" customFormat="1">
      <c r="A242" s="18">
        <v>490</v>
      </c>
      <c r="B242" s="25">
        <v>-3.15E-3</v>
      </c>
      <c r="C242" s="25">
        <v>5.4000000000000003E-3</v>
      </c>
      <c r="D242" s="25">
        <f t="shared" si="30"/>
        <v>7.1050000000000002E-3</v>
      </c>
      <c r="E242" s="25"/>
      <c r="F242" s="25">
        <f t="shared" si="34"/>
        <v>2.7024700000000002E-3</v>
      </c>
      <c r="G242" s="25">
        <f t="shared" si="35"/>
        <v>6.2237884100000009E-2</v>
      </c>
      <c r="H242" s="25">
        <v>-1.4999999999999999E-4</v>
      </c>
      <c r="I242" s="25">
        <f t="shared" si="31"/>
        <v>1.555E-3</v>
      </c>
      <c r="J242" s="25"/>
      <c r="K242" s="25">
        <f t="shared" si="36"/>
        <v>5.8126999999999994E-4</v>
      </c>
      <c r="L242" s="25">
        <f t="shared" si="37"/>
        <v>1.3386648099999999E-2</v>
      </c>
      <c r="M242" s="25">
        <v>2.0799999999999998E-3</v>
      </c>
      <c r="N242" s="25">
        <f t="shared" si="32"/>
        <v>3.7849999999999997E-3</v>
      </c>
      <c r="O242" s="25"/>
      <c r="P242" s="25">
        <f t="shared" si="38"/>
        <v>2.5182499999999997E-3</v>
      </c>
      <c r="Q242" s="25">
        <f t="shared" si="39"/>
        <v>5.7995297499999994E-2</v>
      </c>
      <c r="R242" s="25"/>
      <c r="S242" s="25"/>
      <c r="T242" s="25">
        <v>-2.5999999999999998E-4</v>
      </c>
      <c r="U242" s="25">
        <f t="shared" si="33"/>
        <v>-1.7049999999999999E-3</v>
      </c>
    </row>
    <row r="243" spans="1:21" s="15" customFormat="1">
      <c r="A243" s="18">
        <v>491</v>
      </c>
      <c r="B243" s="25">
        <v>-2.9099999999999998E-3</v>
      </c>
      <c r="C243" s="25">
        <v>5.4400000000000004E-3</v>
      </c>
      <c r="D243" s="25">
        <f t="shared" si="30"/>
        <v>6.9700000000000005E-3</v>
      </c>
      <c r="E243" s="25"/>
      <c r="F243" s="25">
        <f t="shared" si="34"/>
        <v>2.5674700000000005E-3</v>
      </c>
      <c r="G243" s="25">
        <f t="shared" si="35"/>
        <v>5.9128834100000013E-2</v>
      </c>
      <c r="H243" s="25">
        <v>-1.2E-4</v>
      </c>
      <c r="I243" s="25">
        <f t="shared" si="31"/>
        <v>1.4099999999999998E-3</v>
      </c>
      <c r="J243" s="25"/>
      <c r="K243" s="25">
        <f t="shared" si="36"/>
        <v>4.3626999999999978E-4</v>
      </c>
      <c r="L243" s="25">
        <f t="shared" si="37"/>
        <v>1.0047298099999996E-2</v>
      </c>
      <c r="M243" s="25">
        <v>2.14E-3</v>
      </c>
      <c r="N243" s="25">
        <f t="shared" si="32"/>
        <v>3.6699999999999997E-3</v>
      </c>
      <c r="O243" s="25"/>
      <c r="P243" s="25">
        <f t="shared" si="38"/>
        <v>2.4032499999999996E-3</v>
      </c>
      <c r="Q243" s="25">
        <f t="shared" si="39"/>
        <v>5.534684749999999E-2</v>
      </c>
      <c r="R243" s="25"/>
      <c r="S243" s="25"/>
      <c r="T243" s="25">
        <v>-1.4999999999999999E-4</v>
      </c>
      <c r="U243" s="25">
        <f t="shared" si="33"/>
        <v>-1.5299999999999999E-3</v>
      </c>
    </row>
    <row r="244" spans="1:21" s="15" customFormat="1">
      <c r="A244" s="18">
        <v>492</v>
      </c>
      <c r="B244" s="25">
        <v>-2.97E-3</v>
      </c>
      <c r="C244" s="25">
        <v>5.2599999999999999E-3</v>
      </c>
      <c r="D244" s="25">
        <f t="shared" si="30"/>
        <v>6.8399999999999997E-3</v>
      </c>
      <c r="E244" s="25"/>
      <c r="F244" s="25">
        <f t="shared" si="34"/>
        <v>2.4374699999999997E-3</v>
      </c>
      <c r="G244" s="25">
        <f t="shared" si="35"/>
        <v>5.6134934099999999E-2</v>
      </c>
      <c r="H244" s="25">
        <v>-1.4999999999999999E-4</v>
      </c>
      <c r="I244" s="25">
        <f t="shared" si="31"/>
        <v>1.4300000000000001E-3</v>
      </c>
      <c r="J244" s="25"/>
      <c r="K244" s="25">
        <f t="shared" si="36"/>
        <v>4.5627000000000005E-4</v>
      </c>
      <c r="L244" s="25">
        <f t="shared" si="37"/>
        <v>1.0507898100000001E-2</v>
      </c>
      <c r="M244" s="25">
        <v>1.8600000000000001E-3</v>
      </c>
      <c r="N244" s="25">
        <f t="shared" si="32"/>
        <v>3.4400000000000003E-3</v>
      </c>
      <c r="O244" s="25"/>
      <c r="P244" s="25">
        <f t="shared" si="38"/>
        <v>2.1732500000000003E-3</v>
      </c>
      <c r="Q244" s="25">
        <f t="shared" si="39"/>
        <v>5.0049947500000011E-2</v>
      </c>
      <c r="R244" s="25"/>
      <c r="S244" s="25"/>
      <c r="T244" s="25">
        <v>-1.9000000000000001E-4</v>
      </c>
      <c r="U244" s="25">
        <f t="shared" si="33"/>
        <v>-1.58E-3</v>
      </c>
    </row>
    <row r="245" spans="1:21" s="15" customFormat="1">
      <c r="A245" s="18">
        <v>493</v>
      </c>
      <c r="B245" s="25">
        <v>-2.9099999999999998E-3</v>
      </c>
      <c r="C245" s="25">
        <v>5.2500000000000003E-3</v>
      </c>
      <c r="D245" s="25">
        <f t="shared" si="30"/>
        <v>6.8100000000000001E-3</v>
      </c>
      <c r="E245" s="25"/>
      <c r="F245" s="25">
        <f t="shared" si="34"/>
        <v>2.4074700000000001E-3</v>
      </c>
      <c r="G245" s="25">
        <f t="shared" si="35"/>
        <v>5.5444034100000004E-2</v>
      </c>
      <c r="H245" s="25">
        <v>-1.3999999999999999E-4</v>
      </c>
      <c r="I245" s="25">
        <f t="shared" si="31"/>
        <v>1.42E-3</v>
      </c>
      <c r="J245" s="25"/>
      <c r="K245" s="25">
        <f t="shared" si="36"/>
        <v>4.4627000000000002E-4</v>
      </c>
      <c r="L245" s="25">
        <f t="shared" si="37"/>
        <v>1.02775981E-2</v>
      </c>
      <c r="M245" s="25">
        <v>1.98E-3</v>
      </c>
      <c r="N245" s="25">
        <f t="shared" si="32"/>
        <v>3.5399999999999997E-3</v>
      </c>
      <c r="O245" s="25"/>
      <c r="P245" s="25">
        <f t="shared" si="38"/>
        <v>2.2732499999999997E-3</v>
      </c>
      <c r="Q245" s="25">
        <f t="shared" si="39"/>
        <v>5.2352947499999997E-2</v>
      </c>
      <c r="R245" s="25"/>
      <c r="S245" s="25"/>
      <c r="T245" s="25">
        <v>-2.1000000000000001E-4</v>
      </c>
      <c r="U245" s="25">
        <f t="shared" si="33"/>
        <v>-1.56E-3</v>
      </c>
    </row>
    <row r="246" spans="1:21" s="15" customFormat="1">
      <c r="A246" s="18">
        <v>494</v>
      </c>
      <c r="B246" s="25">
        <v>-2.8999999999999998E-3</v>
      </c>
      <c r="C246" s="25">
        <v>5.2100000000000002E-3</v>
      </c>
      <c r="D246" s="25">
        <f t="shared" si="30"/>
        <v>6.8149999999999999E-3</v>
      </c>
      <c r="E246" s="25"/>
      <c r="F246" s="25">
        <f t="shared" si="34"/>
        <v>2.4124699999999999E-3</v>
      </c>
      <c r="G246" s="25">
        <f t="shared" si="35"/>
        <v>5.5559184099999999E-2</v>
      </c>
      <c r="H246" s="25">
        <v>-1.2999999999999999E-4</v>
      </c>
      <c r="I246" s="25">
        <f t="shared" si="31"/>
        <v>1.475E-3</v>
      </c>
      <c r="J246" s="25"/>
      <c r="K246" s="25">
        <f t="shared" si="36"/>
        <v>5.0126999999999995E-4</v>
      </c>
      <c r="L246" s="25">
        <f t="shared" si="37"/>
        <v>1.15442481E-2</v>
      </c>
      <c r="M246" s="25">
        <v>1.92E-3</v>
      </c>
      <c r="N246" s="25">
        <f t="shared" si="32"/>
        <v>3.5249999999999999E-3</v>
      </c>
      <c r="O246" s="25"/>
      <c r="P246" s="25">
        <f t="shared" si="38"/>
        <v>2.2582499999999998E-3</v>
      </c>
      <c r="Q246" s="25">
        <f t="shared" si="39"/>
        <v>5.2007497499999999E-2</v>
      </c>
      <c r="R246" s="25"/>
      <c r="S246" s="25"/>
      <c r="T246" s="25">
        <v>-3.1E-4</v>
      </c>
      <c r="U246" s="25">
        <f t="shared" si="33"/>
        <v>-1.6049999999999999E-3</v>
      </c>
    </row>
    <row r="247" spans="1:21" s="15" customFormat="1">
      <c r="A247" s="18">
        <v>495</v>
      </c>
      <c r="B247" s="25">
        <v>-2.99E-3</v>
      </c>
      <c r="C247" s="25">
        <v>5.2100000000000002E-3</v>
      </c>
      <c r="D247" s="25">
        <f t="shared" si="30"/>
        <v>6.8300000000000001E-3</v>
      </c>
      <c r="E247" s="25"/>
      <c r="F247" s="25">
        <f t="shared" si="34"/>
        <v>2.4274700000000001E-3</v>
      </c>
      <c r="G247" s="25">
        <f t="shared" si="35"/>
        <v>5.5904634100000003E-2</v>
      </c>
      <c r="H247" s="25">
        <v>-1.3999999999999999E-4</v>
      </c>
      <c r="I247" s="25">
        <f t="shared" si="31"/>
        <v>1.48E-3</v>
      </c>
      <c r="J247" s="25"/>
      <c r="K247" s="25">
        <f t="shared" si="36"/>
        <v>5.0626999999999996E-4</v>
      </c>
      <c r="L247" s="25">
        <f t="shared" si="37"/>
        <v>1.1659398099999999E-2</v>
      </c>
      <c r="M247" s="25">
        <v>1.9300000000000001E-3</v>
      </c>
      <c r="N247" s="25">
        <f t="shared" si="32"/>
        <v>3.5500000000000002E-3</v>
      </c>
      <c r="O247" s="25"/>
      <c r="P247" s="25">
        <f t="shared" si="38"/>
        <v>2.2832500000000001E-3</v>
      </c>
      <c r="Q247" s="25">
        <f t="shared" si="39"/>
        <v>5.2583247500000006E-2</v>
      </c>
      <c r="R247" s="25"/>
      <c r="S247" s="25"/>
      <c r="T247" s="25">
        <v>-2.5000000000000001E-4</v>
      </c>
      <c r="U247" s="25">
        <f t="shared" si="33"/>
        <v>-1.6199999999999999E-3</v>
      </c>
    </row>
    <row r="248" spans="1:21" s="15" customFormat="1">
      <c r="A248" s="18">
        <v>496</v>
      </c>
      <c r="B248" s="25">
        <v>-2.8800000000000002E-3</v>
      </c>
      <c r="C248" s="25">
        <v>5.1399999999999996E-3</v>
      </c>
      <c r="D248" s="25">
        <f t="shared" si="30"/>
        <v>6.7099999999999998E-3</v>
      </c>
      <c r="E248" s="25"/>
      <c r="F248" s="25">
        <f t="shared" si="34"/>
        <v>2.3074699999999998E-3</v>
      </c>
      <c r="G248" s="25">
        <f t="shared" si="35"/>
        <v>5.3141034099999998E-2</v>
      </c>
      <c r="H248" s="25">
        <v>-1.7000000000000001E-4</v>
      </c>
      <c r="I248" s="25">
        <f t="shared" si="31"/>
        <v>1.4E-3</v>
      </c>
      <c r="J248" s="25"/>
      <c r="K248" s="25">
        <f t="shared" si="36"/>
        <v>4.2626999999999997E-4</v>
      </c>
      <c r="L248" s="25">
        <f t="shared" si="37"/>
        <v>9.8169981E-3</v>
      </c>
      <c r="M248" s="25">
        <v>1.8600000000000001E-3</v>
      </c>
      <c r="N248" s="25">
        <f t="shared" si="32"/>
        <v>3.4299999999999999E-3</v>
      </c>
      <c r="O248" s="25"/>
      <c r="P248" s="25">
        <f t="shared" si="38"/>
        <v>2.1632499999999998E-3</v>
      </c>
      <c r="Q248" s="25">
        <f t="shared" si="39"/>
        <v>4.9819647500000001E-2</v>
      </c>
      <c r="R248" s="25"/>
      <c r="S248" s="25"/>
      <c r="T248" s="25">
        <v>-2.5999999999999998E-4</v>
      </c>
      <c r="U248" s="25">
        <f t="shared" si="33"/>
        <v>-1.57E-3</v>
      </c>
    </row>
    <row r="249" spans="1:21" s="15" customFormat="1">
      <c r="A249" s="18">
        <v>497</v>
      </c>
      <c r="B249" s="25">
        <v>-2.99E-3</v>
      </c>
      <c r="C249" s="25">
        <v>5.1500000000000001E-3</v>
      </c>
      <c r="D249" s="25">
        <f t="shared" si="30"/>
        <v>6.77E-3</v>
      </c>
      <c r="E249" s="25"/>
      <c r="F249" s="25">
        <f t="shared" si="34"/>
        <v>2.36747E-3</v>
      </c>
      <c r="G249" s="25">
        <f t="shared" si="35"/>
        <v>5.4522834100000001E-2</v>
      </c>
      <c r="H249" s="25">
        <v>-2.1000000000000001E-4</v>
      </c>
      <c r="I249" s="25">
        <f t="shared" si="31"/>
        <v>1.4099999999999998E-3</v>
      </c>
      <c r="J249" s="25"/>
      <c r="K249" s="25">
        <f t="shared" si="36"/>
        <v>4.3626999999999978E-4</v>
      </c>
      <c r="L249" s="25">
        <f t="shared" si="37"/>
        <v>1.0047298099999996E-2</v>
      </c>
      <c r="M249" s="25">
        <v>1.92E-3</v>
      </c>
      <c r="N249" s="25">
        <f t="shared" si="32"/>
        <v>3.5399999999999997E-3</v>
      </c>
      <c r="O249" s="25"/>
      <c r="P249" s="25">
        <f t="shared" si="38"/>
        <v>2.2732499999999997E-3</v>
      </c>
      <c r="Q249" s="25">
        <f t="shared" si="39"/>
        <v>5.2352947499999997E-2</v>
      </c>
      <c r="R249" s="25"/>
      <c r="S249" s="25"/>
      <c r="T249" s="25">
        <v>-2.5000000000000001E-4</v>
      </c>
      <c r="U249" s="25">
        <f t="shared" si="33"/>
        <v>-1.6199999999999999E-3</v>
      </c>
    </row>
    <row r="250" spans="1:21" s="15" customFormat="1">
      <c r="A250" s="18">
        <v>498</v>
      </c>
      <c r="B250" s="25">
        <v>-2.9099999999999998E-3</v>
      </c>
      <c r="C250" s="25">
        <v>4.9800000000000001E-3</v>
      </c>
      <c r="D250" s="25">
        <f t="shared" si="30"/>
        <v>6.535E-3</v>
      </c>
      <c r="E250" s="25"/>
      <c r="F250" s="25">
        <f t="shared" si="34"/>
        <v>2.13247E-3</v>
      </c>
      <c r="G250" s="25">
        <f t="shared" si="35"/>
        <v>4.9110784100000006E-2</v>
      </c>
      <c r="H250" s="25">
        <v>-2.4000000000000001E-4</v>
      </c>
      <c r="I250" s="25">
        <f t="shared" si="31"/>
        <v>1.315E-3</v>
      </c>
      <c r="J250" s="25"/>
      <c r="K250" s="25">
        <f t="shared" si="36"/>
        <v>3.4126999999999996E-4</v>
      </c>
      <c r="L250" s="25">
        <f t="shared" si="37"/>
        <v>7.8594480999999994E-3</v>
      </c>
      <c r="M250" s="25">
        <v>1.7600000000000001E-3</v>
      </c>
      <c r="N250" s="25">
        <f t="shared" si="32"/>
        <v>3.3150000000000002E-3</v>
      </c>
      <c r="O250" s="25"/>
      <c r="P250" s="25">
        <f t="shared" si="38"/>
        <v>2.0482500000000002E-3</v>
      </c>
      <c r="Q250" s="25">
        <f t="shared" si="39"/>
        <v>4.7171197500000005E-2</v>
      </c>
      <c r="R250" s="25"/>
      <c r="S250" s="25"/>
      <c r="T250" s="25">
        <v>-2.0000000000000001E-4</v>
      </c>
      <c r="U250" s="25">
        <f t="shared" si="33"/>
        <v>-1.555E-3</v>
      </c>
    </row>
    <row r="251" spans="1:21" s="15" customFormat="1">
      <c r="A251" s="18">
        <v>499</v>
      </c>
      <c r="B251" s="25">
        <v>-3.0200000000000001E-3</v>
      </c>
      <c r="C251" s="25">
        <v>5.0800000000000003E-3</v>
      </c>
      <c r="D251" s="25">
        <f t="shared" si="30"/>
        <v>6.685E-3</v>
      </c>
      <c r="E251" s="25"/>
      <c r="F251" s="25">
        <f t="shared" si="34"/>
        <v>2.28247E-3</v>
      </c>
      <c r="G251" s="25">
        <f t="shared" si="35"/>
        <v>5.2565284100000005E-2</v>
      </c>
      <c r="H251" s="25">
        <v>-1.6000000000000001E-4</v>
      </c>
      <c r="I251" s="25">
        <f t="shared" si="31"/>
        <v>1.4450000000000001E-3</v>
      </c>
      <c r="J251" s="25"/>
      <c r="K251" s="25">
        <f t="shared" si="36"/>
        <v>4.7127000000000009E-4</v>
      </c>
      <c r="L251" s="25">
        <f t="shared" si="37"/>
        <v>1.0853348100000002E-2</v>
      </c>
      <c r="M251" s="25">
        <v>1.7600000000000001E-3</v>
      </c>
      <c r="N251" s="25">
        <f t="shared" si="32"/>
        <v>3.3649999999999999E-3</v>
      </c>
      <c r="O251" s="25"/>
      <c r="P251" s="25">
        <f t="shared" si="38"/>
        <v>2.0982499999999999E-3</v>
      </c>
      <c r="Q251" s="25">
        <f t="shared" si="39"/>
        <v>4.8322697499999998E-2</v>
      </c>
      <c r="R251" s="25"/>
      <c r="S251" s="25"/>
      <c r="T251" s="25">
        <v>-1.9000000000000001E-4</v>
      </c>
      <c r="U251" s="25">
        <f t="shared" si="33"/>
        <v>-1.6050000000000001E-3</v>
      </c>
    </row>
    <row r="252" spans="1:21" s="15" customFormat="1">
      <c r="A252" s="18">
        <v>500</v>
      </c>
      <c r="B252" s="25">
        <v>-3.0400000000000002E-3</v>
      </c>
      <c r="C252" s="25">
        <v>4.96E-3</v>
      </c>
      <c r="D252" s="25">
        <f t="shared" si="30"/>
        <v>6.5599999999999999E-3</v>
      </c>
      <c r="E252" s="25"/>
      <c r="F252" s="25">
        <f t="shared" si="34"/>
        <v>2.1574699999999999E-3</v>
      </c>
      <c r="G252" s="25">
        <f t="shared" si="35"/>
        <v>4.9686534099999999E-2</v>
      </c>
      <c r="H252" s="25">
        <v>-2.2000000000000001E-4</v>
      </c>
      <c r="I252" s="25">
        <f t="shared" si="31"/>
        <v>1.3800000000000002E-3</v>
      </c>
      <c r="J252" s="25"/>
      <c r="K252" s="25">
        <f t="shared" si="36"/>
        <v>4.0627000000000013E-4</v>
      </c>
      <c r="L252" s="25">
        <f t="shared" si="37"/>
        <v>9.3563981000000032E-3</v>
      </c>
      <c r="M252" s="25">
        <v>1.7600000000000001E-3</v>
      </c>
      <c r="N252" s="25">
        <f t="shared" si="32"/>
        <v>3.3600000000000001E-3</v>
      </c>
      <c r="O252" s="25"/>
      <c r="P252" s="25">
        <f t="shared" si="38"/>
        <v>2.0932500000000001E-3</v>
      </c>
      <c r="Q252" s="25">
        <f t="shared" si="39"/>
        <v>4.8207547500000003E-2</v>
      </c>
      <c r="R252" s="25"/>
      <c r="S252" s="25"/>
      <c r="T252" s="25">
        <v>-1.6000000000000001E-4</v>
      </c>
      <c r="U252" s="25">
        <f t="shared" si="33"/>
        <v>-1.6000000000000001E-3</v>
      </c>
    </row>
    <row r="253" spans="1:21" s="15" customFormat="1">
      <c r="A253" s="18">
        <v>501</v>
      </c>
      <c r="B253" s="25">
        <v>-2.9499999999999999E-3</v>
      </c>
      <c r="C253" s="25">
        <v>5.0600000000000003E-3</v>
      </c>
      <c r="D253" s="25">
        <f t="shared" si="30"/>
        <v>6.6750000000000004E-3</v>
      </c>
      <c r="E253" s="25"/>
      <c r="F253" s="25">
        <f t="shared" si="34"/>
        <v>2.2724700000000004E-3</v>
      </c>
      <c r="G253" s="25">
        <f t="shared" si="35"/>
        <v>5.2334984100000009E-2</v>
      </c>
      <c r="H253" s="25">
        <v>-2.0000000000000001E-4</v>
      </c>
      <c r="I253" s="25">
        <f t="shared" si="31"/>
        <v>1.4149999999999998E-3</v>
      </c>
      <c r="J253" s="25"/>
      <c r="K253" s="25">
        <f t="shared" si="36"/>
        <v>4.4126999999999979E-4</v>
      </c>
      <c r="L253" s="25">
        <f t="shared" si="37"/>
        <v>1.0162448099999995E-2</v>
      </c>
      <c r="M253" s="25">
        <v>1.7799999999999999E-3</v>
      </c>
      <c r="N253" s="25">
        <f t="shared" si="32"/>
        <v>3.3949999999999996E-3</v>
      </c>
      <c r="O253" s="25"/>
      <c r="P253" s="25">
        <f t="shared" si="38"/>
        <v>2.1282499999999995E-3</v>
      </c>
      <c r="Q253" s="25">
        <f t="shared" si="39"/>
        <v>4.9013597499999992E-2</v>
      </c>
      <c r="R253" s="25"/>
      <c r="S253" s="25"/>
      <c r="T253" s="25">
        <v>-2.7999999999999998E-4</v>
      </c>
      <c r="U253" s="25">
        <f t="shared" si="33"/>
        <v>-1.6149999999999999E-3</v>
      </c>
    </row>
    <row r="254" spans="1:21" s="15" customFormat="1">
      <c r="A254" s="18">
        <v>502</v>
      </c>
      <c r="B254" s="25">
        <v>-3.0699999999999998E-3</v>
      </c>
      <c r="C254" s="25">
        <v>4.7800000000000004E-3</v>
      </c>
      <c r="D254" s="25">
        <f t="shared" si="30"/>
        <v>6.4250000000000002E-3</v>
      </c>
      <c r="E254" s="25"/>
      <c r="F254" s="25">
        <f t="shared" si="34"/>
        <v>2.0224700000000002E-3</v>
      </c>
      <c r="G254" s="25">
        <f t="shared" si="35"/>
        <v>4.6577484100000004E-2</v>
      </c>
      <c r="H254" s="25">
        <v>-3.4000000000000002E-4</v>
      </c>
      <c r="I254" s="25">
        <f t="shared" si="31"/>
        <v>1.305E-3</v>
      </c>
      <c r="J254" s="25"/>
      <c r="K254" s="25">
        <f t="shared" si="36"/>
        <v>3.3126999999999994E-4</v>
      </c>
      <c r="L254" s="25">
        <f t="shared" si="37"/>
        <v>7.6291480999999993E-3</v>
      </c>
      <c r="M254" s="25">
        <v>1.5499999999999999E-3</v>
      </c>
      <c r="N254" s="25">
        <f t="shared" si="32"/>
        <v>3.1949999999999999E-3</v>
      </c>
      <c r="O254" s="25"/>
      <c r="P254" s="25">
        <f t="shared" si="38"/>
        <v>1.9282499999999998E-3</v>
      </c>
      <c r="Q254" s="25">
        <f t="shared" si="39"/>
        <v>4.44075975E-2</v>
      </c>
      <c r="R254" s="25"/>
      <c r="S254" s="25"/>
      <c r="T254" s="25">
        <v>-2.2000000000000001E-4</v>
      </c>
      <c r="U254" s="25">
        <f t="shared" si="33"/>
        <v>-1.645E-3</v>
      </c>
    </row>
    <row r="255" spans="1:21" s="15" customFormat="1">
      <c r="A255" s="18">
        <v>503</v>
      </c>
      <c r="B255" s="25">
        <v>-2.97E-3</v>
      </c>
      <c r="C255" s="25">
        <v>4.8399999999999997E-3</v>
      </c>
      <c r="D255" s="25">
        <f t="shared" si="30"/>
        <v>6.4250000000000002E-3</v>
      </c>
      <c r="E255" s="25"/>
      <c r="F255" s="25">
        <f t="shared" si="34"/>
        <v>2.0224700000000002E-3</v>
      </c>
      <c r="G255" s="25">
        <f t="shared" si="35"/>
        <v>4.6577484100000004E-2</v>
      </c>
      <c r="H255" s="25">
        <v>-3.2000000000000003E-4</v>
      </c>
      <c r="I255" s="25">
        <f t="shared" si="31"/>
        <v>1.2650000000000001E-3</v>
      </c>
      <c r="J255" s="25"/>
      <c r="K255" s="25">
        <f t="shared" si="36"/>
        <v>2.9127000000000005E-4</v>
      </c>
      <c r="L255" s="25">
        <f t="shared" si="37"/>
        <v>6.7079481000000014E-3</v>
      </c>
      <c r="M255" s="25">
        <v>1.64E-3</v>
      </c>
      <c r="N255" s="25">
        <f t="shared" si="32"/>
        <v>3.225E-3</v>
      </c>
      <c r="O255" s="25"/>
      <c r="P255" s="25">
        <f t="shared" si="38"/>
        <v>1.9582499999999999E-3</v>
      </c>
      <c r="Q255" s="25">
        <f t="shared" si="39"/>
        <v>4.5098497500000001E-2</v>
      </c>
      <c r="R255" s="25"/>
      <c r="S255" s="25"/>
      <c r="T255" s="25">
        <v>-2.0000000000000001E-4</v>
      </c>
      <c r="U255" s="25">
        <f t="shared" si="33"/>
        <v>-1.585E-3</v>
      </c>
    </row>
    <row r="256" spans="1:21" s="15" customFormat="1">
      <c r="A256" s="18">
        <v>504</v>
      </c>
      <c r="B256" s="25">
        <v>-2.9399999999999999E-3</v>
      </c>
      <c r="C256" s="25">
        <v>4.8500000000000001E-3</v>
      </c>
      <c r="D256" s="25">
        <f t="shared" si="30"/>
        <v>6.4450000000000002E-3</v>
      </c>
      <c r="E256" s="25"/>
      <c r="F256" s="25">
        <f t="shared" si="34"/>
        <v>2.0424700000000002E-3</v>
      </c>
      <c r="G256" s="25">
        <f t="shared" si="35"/>
        <v>4.7038084100000009E-2</v>
      </c>
      <c r="H256" s="25">
        <v>-2.2000000000000001E-4</v>
      </c>
      <c r="I256" s="25">
        <f t="shared" si="31"/>
        <v>1.3750000000000001E-3</v>
      </c>
      <c r="J256" s="25"/>
      <c r="K256" s="25">
        <f t="shared" si="36"/>
        <v>4.0127000000000012E-4</v>
      </c>
      <c r="L256" s="25">
        <f t="shared" si="37"/>
        <v>9.2412481000000036E-3</v>
      </c>
      <c r="M256" s="25">
        <v>1.65E-3</v>
      </c>
      <c r="N256" s="25">
        <f t="shared" si="32"/>
        <v>3.2450000000000001E-3</v>
      </c>
      <c r="O256" s="25"/>
      <c r="P256" s="25">
        <f t="shared" si="38"/>
        <v>1.97825E-3</v>
      </c>
      <c r="Q256" s="25">
        <f t="shared" si="39"/>
        <v>4.55590975E-2</v>
      </c>
      <c r="R256" s="25"/>
      <c r="S256" s="25"/>
      <c r="T256" s="25">
        <v>-2.5000000000000001E-4</v>
      </c>
      <c r="U256" s="25">
        <f t="shared" si="33"/>
        <v>-1.5950000000000001E-3</v>
      </c>
    </row>
    <row r="257" spans="1:21" s="15" customFormat="1">
      <c r="A257" s="18">
        <v>505</v>
      </c>
      <c r="B257" s="25">
        <v>-3.0100000000000001E-3</v>
      </c>
      <c r="C257" s="25">
        <v>4.8199999999999996E-3</v>
      </c>
      <c r="D257" s="25">
        <f t="shared" si="30"/>
        <v>6.4399999999999995E-3</v>
      </c>
      <c r="E257" s="25"/>
      <c r="F257" s="25">
        <f t="shared" si="34"/>
        <v>2.0374699999999996E-3</v>
      </c>
      <c r="G257" s="25">
        <f t="shared" si="35"/>
        <v>4.6922934099999994E-2</v>
      </c>
      <c r="H257" s="25">
        <v>-2.7E-4</v>
      </c>
      <c r="I257" s="25">
        <f t="shared" si="31"/>
        <v>1.3500000000000001E-3</v>
      </c>
      <c r="J257" s="25"/>
      <c r="K257" s="25">
        <f t="shared" si="36"/>
        <v>3.7627000000000005E-4</v>
      </c>
      <c r="L257" s="25">
        <f t="shared" si="37"/>
        <v>8.665498100000002E-3</v>
      </c>
      <c r="M257" s="25">
        <v>1.6000000000000001E-3</v>
      </c>
      <c r="N257" s="25">
        <f t="shared" si="32"/>
        <v>3.2200000000000002E-3</v>
      </c>
      <c r="O257" s="25"/>
      <c r="P257" s="25">
        <f t="shared" si="38"/>
        <v>1.9532500000000001E-3</v>
      </c>
      <c r="Q257" s="25">
        <f t="shared" si="39"/>
        <v>4.4983347500000007E-2</v>
      </c>
      <c r="R257" s="25"/>
      <c r="S257" s="25"/>
      <c r="T257" s="25">
        <v>-2.3000000000000001E-4</v>
      </c>
      <c r="U257" s="25">
        <f t="shared" si="33"/>
        <v>-1.6200000000000001E-3</v>
      </c>
    </row>
    <row r="258" spans="1:21" s="15" customFormat="1">
      <c r="A258" s="18">
        <v>506</v>
      </c>
      <c r="B258" s="25">
        <v>-3.0100000000000001E-3</v>
      </c>
      <c r="C258" s="25">
        <v>4.7999999999999996E-3</v>
      </c>
      <c r="D258" s="25">
        <f t="shared" ref="D258:D321" si="40">C258-U258</f>
        <v>6.4250000000000002E-3</v>
      </c>
      <c r="E258" s="25"/>
      <c r="F258" s="25">
        <f t="shared" si="34"/>
        <v>2.0224700000000002E-3</v>
      </c>
      <c r="G258" s="25">
        <f t="shared" si="35"/>
        <v>4.6577484100000004E-2</v>
      </c>
      <c r="H258" s="25">
        <v>-3.3E-4</v>
      </c>
      <c r="I258" s="25">
        <f t="shared" ref="I258:I321" si="41">H258-U258</f>
        <v>1.2950000000000001E-3</v>
      </c>
      <c r="J258" s="25"/>
      <c r="K258" s="25">
        <f t="shared" si="36"/>
        <v>3.2127000000000013E-4</v>
      </c>
      <c r="L258" s="25">
        <f t="shared" si="37"/>
        <v>7.3988481000000035E-3</v>
      </c>
      <c r="M258" s="25">
        <v>1.5399999999999999E-3</v>
      </c>
      <c r="N258" s="25">
        <f t="shared" ref="N258:N321" si="42">M258-U258</f>
        <v>3.1650000000000003E-3</v>
      </c>
      <c r="O258" s="25"/>
      <c r="P258" s="25">
        <f t="shared" si="38"/>
        <v>1.8982500000000002E-3</v>
      </c>
      <c r="Q258" s="25">
        <f t="shared" si="39"/>
        <v>4.3716697500000005E-2</v>
      </c>
      <c r="R258" s="25"/>
      <c r="S258" s="25"/>
      <c r="T258" s="25">
        <v>-2.4000000000000001E-4</v>
      </c>
      <c r="U258" s="25">
        <f t="shared" ref="U258:U321" si="43">(B258+T258)/2</f>
        <v>-1.6250000000000001E-3</v>
      </c>
    </row>
    <row r="259" spans="1:21" s="15" customFormat="1">
      <c r="A259" s="18">
        <v>507</v>
      </c>
      <c r="B259" s="25">
        <v>-3.0000000000000001E-3</v>
      </c>
      <c r="C259" s="25">
        <v>4.7000000000000002E-3</v>
      </c>
      <c r="D259" s="25">
        <f t="shared" si="40"/>
        <v>6.3499999999999997E-3</v>
      </c>
      <c r="E259" s="25"/>
      <c r="F259" s="25">
        <f t="shared" ref="F259:F322" si="44">D259-0.00440253</f>
        <v>1.9474699999999998E-3</v>
      </c>
      <c r="G259" s="25">
        <f t="shared" ref="G259:G322" si="45">F259*23.03</f>
        <v>4.4850234099999997E-2</v>
      </c>
      <c r="H259" s="25">
        <v>-3.4000000000000002E-4</v>
      </c>
      <c r="I259" s="25">
        <f t="shared" si="41"/>
        <v>1.31E-3</v>
      </c>
      <c r="J259" s="25"/>
      <c r="K259" s="25">
        <f t="shared" ref="K259:K322" si="46">I259-0.00097373</f>
        <v>3.3626999999999995E-4</v>
      </c>
      <c r="L259" s="25">
        <f t="shared" ref="L259:L322" si="47">K259*23.03</f>
        <v>7.7442980999999989E-3</v>
      </c>
      <c r="M259" s="25">
        <v>1.56E-3</v>
      </c>
      <c r="N259" s="25">
        <f t="shared" si="42"/>
        <v>3.2100000000000002E-3</v>
      </c>
      <c r="O259" s="25"/>
      <c r="P259" s="25">
        <f t="shared" ref="P259:P322" si="48">N259-0.00126675</f>
        <v>1.9432500000000001E-3</v>
      </c>
      <c r="Q259" s="25">
        <f t="shared" ref="Q259:Q322" si="49">P259*23.03</f>
        <v>4.4753047500000004E-2</v>
      </c>
      <c r="R259" s="25"/>
      <c r="S259" s="25"/>
      <c r="T259" s="25">
        <v>-2.9999999999999997E-4</v>
      </c>
      <c r="U259" s="25">
        <f t="shared" si="43"/>
        <v>-1.65E-3</v>
      </c>
    </row>
    <row r="260" spans="1:21" s="15" customFormat="1">
      <c r="A260" s="18">
        <v>508</v>
      </c>
      <c r="B260" s="25">
        <v>-3.0599999999999998E-3</v>
      </c>
      <c r="C260" s="25">
        <v>4.6699999999999997E-3</v>
      </c>
      <c r="D260" s="25">
        <f t="shared" si="40"/>
        <v>6.3149999999999994E-3</v>
      </c>
      <c r="E260" s="25"/>
      <c r="F260" s="25">
        <f t="shared" si="44"/>
        <v>1.9124699999999994E-3</v>
      </c>
      <c r="G260" s="25">
        <f t="shared" si="45"/>
        <v>4.4044184099999988E-2</v>
      </c>
      <c r="H260" s="25">
        <v>-4.2999999999999999E-4</v>
      </c>
      <c r="I260" s="25">
        <f t="shared" si="41"/>
        <v>1.2149999999999999E-3</v>
      </c>
      <c r="J260" s="25"/>
      <c r="K260" s="25">
        <f t="shared" si="46"/>
        <v>2.4126999999999992E-4</v>
      </c>
      <c r="L260" s="25">
        <f t="shared" si="47"/>
        <v>5.5564480999999982E-3</v>
      </c>
      <c r="M260" s="25">
        <v>1.3799999999999999E-3</v>
      </c>
      <c r="N260" s="25">
        <f t="shared" si="42"/>
        <v>3.0249999999999999E-3</v>
      </c>
      <c r="O260" s="25"/>
      <c r="P260" s="25">
        <f t="shared" si="48"/>
        <v>1.7582499999999998E-3</v>
      </c>
      <c r="Q260" s="25">
        <f t="shared" si="49"/>
        <v>4.0492497499999995E-2</v>
      </c>
      <c r="R260" s="25"/>
      <c r="S260" s="25"/>
      <c r="T260" s="25">
        <v>-2.3000000000000001E-4</v>
      </c>
      <c r="U260" s="25">
        <f t="shared" si="43"/>
        <v>-1.645E-3</v>
      </c>
    </row>
    <row r="261" spans="1:21" s="15" customFormat="1">
      <c r="A261" s="18">
        <v>509</v>
      </c>
      <c r="B261" s="25">
        <v>-2.98E-3</v>
      </c>
      <c r="C261" s="25">
        <v>4.6299999999999996E-3</v>
      </c>
      <c r="D261" s="25">
        <f t="shared" si="40"/>
        <v>6.2699999999999995E-3</v>
      </c>
      <c r="E261" s="25"/>
      <c r="F261" s="25">
        <f t="shared" si="44"/>
        <v>1.8674699999999995E-3</v>
      </c>
      <c r="G261" s="25">
        <f t="shared" si="45"/>
        <v>4.3007834099999989E-2</v>
      </c>
      <c r="H261" s="25">
        <v>-4.0000000000000002E-4</v>
      </c>
      <c r="I261" s="25">
        <f t="shared" si="41"/>
        <v>1.24E-3</v>
      </c>
      <c r="J261" s="25"/>
      <c r="K261" s="25">
        <f t="shared" si="46"/>
        <v>2.6626999999999998E-4</v>
      </c>
      <c r="L261" s="25">
        <f t="shared" si="47"/>
        <v>6.1321980999999998E-3</v>
      </c>
      <c r="M261" s="25">
        <v>1.5E-3</v>
      </c>
      <c r="N261" s="25">
        <f t="shared" si="42"/>
        <v>3.14E-3</v>
      </c>
      <c r="O261" s="25"/>
      <c r="P261" s="25">
        <f t="shared" si="48"/>
        <v>1.8732499999999999E-3</v>
      </c>
      <c r="Q261" s="25">
        <f t="shared" si="49"/>
        <v>4.3140947499999999E-2</v>
      </c>
      <c r="R261" s="25"/>
      <c r="S261" s="25"/>
      <c r="T261" s="25">
        <v>-2.9999999999999997E-4</v>
      </c>
      <c r="U261" s="25">
        <f t="shared" si="43"/>
        <v>-1.64E-3</v>
      </c>
    </row>
    <row r="262" spans="1:21" s="15" customFormat="1">
      <c r="A262" s="18">
        <v>510</v>
      </c>
      <c r="B262" s="25">
        <v>-3.0400000000000002E-3</v>
      </c>
      <c r="C262" s="25">
        <v>4.7200000000000002E-3</v>
      </c>
      <c r="D262" s="25">
        <f t="shared" si="40"/>
        <v>6.3650000000000009E-3</v>
      </c>
      <c r="E262" s="25"/>
      <c r="F262" s="25">
        <f t="shared" si="44"/>
        <v>1.9624700000000009E-3</v>
      </c>
      <c r="G262" s="25">
        <f t="shared" si="45"/>
        <v>4.5195684100000022E-2</v>
      </c>
      <c r="H262" s="25">
        <v>-3.5E-4</v>
      </c>
      <c r="I262" s="25">
        <f t="shared" si="41"/>
        <v>1.2950000000000001E-3</v>
      </c>
      <c r="J262" s="25"/>
      <c r="K262" s="25">
        <f t="shared" si="46"/>
        <v>3.2127000000000013E-4</v>
      </c>
      <c r="L262" s="25">
        <f t="shared" si="47"/>
        <v>7.3988481000000035E-3</v>
      </c>
      <c r="M262" s="25">
        <v>1.5499999999999999E-3</v>
      </c>
      <c r="N262" s="25">
        <f t="shared" si="42"/>
        <v>3.1949999999999999E-3</v>
      </c>
      <c r="O262" s="25"/>
      <c r="P262" s="25">
        <f t="shared" si="48"/>
        <v>1.9282499999999998E-3</v>
      </c>
      <c r="Q262" s="25">
        <f t="shared" si="49"/>
        <v>4.44075975E-2</v>
      </c>
      <c r="R262" s="25"/>
      <c r="S262" s="25"/>
      <c r="T262" s="25">
        <v>-2.5000000000000001E-4</v>
      </c>
      <c r="U262" s="25">
        <f t="shared" si="43"/>
        <v>-1.6450000000000002E-3</v>
      </c>
    </row>
    <row r="263" spans="1:21" s="15" customFormat="1">
      <c r="A263" s="18">
        <v>511</v>
      </c>
      <c r="B263" s="25">
        <v>-3.0100000000000001E-3</v>
      </c>
      <c r="C263" s="25">
        <v>4.6600000000000001E-3</v>
      </c>
      <c r="D263" s="25">
        <f t="shared" si="40"/>
        <v>6.2900000000000005E-3</v>
      </c>
      <c r="E263" s="25"/>
      <c r="F263" s="25">
        <f t="shared" si="44"/>
        <v>1.8874700000000005E-3</v>
      </c>
      <c r="G263" s="25">
        <f t="shared" si="45"/>
        <v>4.3468434100000015E-2</v>
      </c>
      <c r="H263" s="25">
        <v>-3.3E-4</v>
      </c>
      <c r="I263" s="25">
        <f t="shared" si="41"/>
        <v>1.2999999999999999E-3</v>
      </c>
      <c r="J263" s="25"/>
      <c r="K263" s="25">
        <f t="shared" si="46"/>
        <v>3.2626999999999992E-4</v>
      </c>
      <c r="L263" s="25">
        <f t="shared" si="47"/>
        <v>7.5139980999999988E-3</v>
      </c>
      <c r="M263" s="25">
        <v>1.4300000000000001E-3</v>
      </c>
      <c r="N263" s="25">
        <f t="shared" si="42"/>
        <v>3.0600000000000002E-3</v>
      </c>
      <c r="O263" s="25"/>
      <c r="P263" s="25">
        <f t="shared" si="48"/>
        <v>1.7932500000000001E-3</v>
      </c>
      <c r="Q263" s="25">
        <f t="shared" si="49"/>
        <v>4.1298547500000005E-2</v>
      </c>
      <c r="R263" s="25"/>
      <c r="S263" s="25"/>
      <c r="T263" s="25">
        <v>-2.5000000000000001E-4</v>
      </c>
      <c r="U263" s="25">
        <f t="shared" si="43"/>
        <v>-1.6299999999999999E-3</v>
      </c>
    </row>
    <row r="264" spans="1:21" s="15" customFormat="1">
      <c r="A264" s="18">
        <v>512</v>
      </c>
      <c r="B264" s="25">
        <v>-3.0500000000000002E-3</v>
      </c>
      <c r="C264" s="25">
        <v>4.5300000000000002E-3</v>
      </c>
      <c r="D264" s="25">
        <f t="shared" si="40"/>
        <v>6.2100000000000002E-3</v>
      </c>
      <c r="E264" s="25"/>
      <c r="F264" s="25">
        <f t="shared" si="44"/>
        <v>1.8074700000000003E-3</v>
      </c>
      <c r="G264" s="25">
        <f t="shared" si="45"/>
        <v>4.1626034100000008E-2</v>
      </c>
      <c r="H264" s="25">
        <v>-4.4999999999999999E-4</v>
      </c>
      <c r="I264" s="25">
        <f t="shared" si="41"/>
        <v>1.2300000000000002E-3</v>
      </c>
      <c r="J264" s="25"/>
      <c r="K264" s="25">
        <f t="shared" si="46"/>
        <v>2.5627000000000017E-4</v>
      </c>
      <c r="L264" s="25">
        <f t="shared" si="47"/>
        <v>5.901898100000004E-3</v>
      </c>
      <c r="M264" s="25">
        <v>1.32E-3</v>
      </c>
      <c r="N264" s="25">
        <f t="shared" si="42"/>
        <v>3.0000000000000001E-3</v>
      </c>
      <c r="O264" s="25"/>
      <c r="P264" s="25">
        <f t="shared" si="48"/>
        <v>1.73325E-3</v>
      </c>
      <c r="Q264" s="25">
        <f t="shared" si="49"/>
        <v>3.9916747500000002E-2</v>
      </c>
      <c r="R264" s="25"/>
      <c r="S264" s="25"/>
      <c r="T264" s="25">
        <v>-3.1E-4</v>
      </c>
      <c r="U264" s="25">
        <f t="shared" si="43"/>
        <v>-1.6800000000000001E-3</v>
      </c>
    </row>
    <row r="265" spans="1:21" s="15" customFormat="1">
      <c r="A265" s="18">
        <v>513</v>
      </c>
      <c r="B265" s="25">
        <v>-3.0400000000000002E-3</v>
      </c>
      <c r="C265" s="25">
        <v>4.4799999999999996E-3</v>
      </c>
      <c r="D265" s="25">
        <f t="shared" si="40"/>
        <v>6.1349999999999998E-3</v>
      </c>
      <c r="E265" s="25"/>
      <c r="F265" s="25">
        <f t="shared" si="44"/>
        <v>1.7324699999999998E-3</v>
      </c>
      <c r="G265" s="25">
        <f t="shared" si="45"/>
        <v>3.9898784100000001E-2</v>
      </c>
      <c r="H265" s="25">
        <v>-5.0000000000000001E-4</v>
      </c>
      <c r="I265" s="25">
        <f t="shared" si="41"/>
        <v>1.155E-3</v>
      </c>
      <c r="J265" s="25"/>
      <c r="K265" s="25">
        <f t="shared" si="46"/>
        <v>1.8126999999999998E-4</v>
      </c>
      <c r="L265" s="25">
        <f t="shared" si="47"/>
        <v>4.1746481E-3</v>
      </c>
      <c r="M265" s="25">
        <v>1.2099999999999999E-3</v>
      </c>
      <c r="N265" s="25">
        <f t="shared" si="42"/>
        <v>2.8649999999999999E-3</v>
      </c>
      <c r="O265" s="25"/>
      <c r="P265" s="25">
        <f t="shared" si="48"/>
        <v>1.5982499999999998E-3</v>
      </c>
      <c r="Q265" s="25">
        <f t="shared" si="49"/>
        <v>3.68076975E-2</v>
      </c>
      <c r="R265" s="25"/>
      <c r="S265" s="25"/>
      <c r="T265" s="25">
        <v>-2.7E-4</v>
      </c>
      <c r="U265" s="25">
        <f t="shared" si="43"/>
        <v>-1.655E-3</v>
      </c>
    </row>
    <row r="266" spans="1:21" s="15" customFormat="1">
      <c r="A266" s="18">
        <v>514</v>
      </c>
      <c r="B266" s="25">
        <v>-3.1199999999999999E-3</v>
      </c>
      <c r="C266" s="25">
        <v>4.5399999999999998E-3</v>
      </c>
      <c r="D266" s="25">
        <f t="shared" si="40"/>
        <v>6.2299999999999994E-3</v>
      </c>
      <c r="E266" s="25"/>
      <c r="F266" s="25">
        <f t="shared" si="44"/>
        <v>1.8274699999999994E-3</v>
      </c>
      <c r="G266" s="25">
        <f t="shared" si="45"/>
        <v>4.2086634099999992E-2</v>
      </c>
      <c r="H266" s="25">
        <v>-4.8999999999999998E-4</v>
      </c>
      <c r="I266" s="25">
        <f t="shared" si="41"/>
        <v>1.1999999999999999E-3</v>
      </c>
      <c r="J266" s="25"/>
      <c r="K266" s="25">
        <f t="shared" si="46"/>
        <v>2.2626999999999988E-4</v>
      </c>
      <c r="L266" s="25">
        <f t="shared" si="47"/>
        <v>5.2109980999999975E-3</v>
      </c>
      <c r="M266" s="25">
        <v>1.3600000000000001E-3</v>
      </c>
      <c r="N266" s="25">
        <f t="shared" si="42"/>
        <v>3.0499999999999998E-3</v>
      </c>
      <c r="O266" s="25"/>
      <c r="P266" s="25">
        <f t="shared" si="48"/>
        <v>1.7832499999999997E-3</v>
      </c>
      <c r="Q266" s="25">
        <f t="shared" si="49"/>
        <v>4.1068247499999995E-2</v>
      </c>
      <c r="R266" s="25"/>
      <c r="S266" s="25"/>
      <c r="T266" s="25">
        <v>-2.5999999999999998E-4</v>
      </c>
      <c r="U266" s="25">
        <f t="shared" si="43"/>
        <v>-1.6899999999999999E-3</v>
      </c>
    </row>
    <row r="267" spans="1:21" s="15" customFormat="1">
      <c r="A267" s="18">
        <v>515</v>
      </c>
      <c r="B267" s="25">
        <v>-2.97E-3</v>
      </c>
      <c r="C267" s="25">
        <v>4.4900000000000001E-3</v>
      </c>
      <c r="D267" s="25">
        <f t="shared" si="40"/>
        <v>6.1050000000000002E-3</v>
      </c>
      <c r="E267" s="25"/>
      <c r="F267" s="25">
        <f t="shared" si="44"/>
        <v>1.7024700000000002E-3</v>
      </c>
      <c r="G267" s="25">
        <f t="shared" si="45"/>
        <v>3.9207884100000007E-2</v>
      </c>
      <c r="H267" s="25">
        <v>-4.4999999999999999E-4</v>
      </c>
      <c r="I267" s="25">
        <f t="shared" si="41"/>
        <v>1.1649999999999998E-3</v>
      </c>
      <c r="J267" s="25"/>
      <c r="K267" s="25">
        <f t="shared" si="46"/>
        <v>1.9126999999999979E-4</v>
      </c>
      <c r="L267" s="25">
        <f t="shared" si="47"/>
        <v>4.4049480999999949E-3</v>
      </c>
      <c r="M267" s="25">
        <v>1.2600000000000001E-3</v>
      </c>
      <c r="N267" s="25">
        <f t="shared" si="42"/>
        <v>2.875E-3</v>
      </c>
      <c r="O267" s="25"/>
      <c r="P267" s="25">
        <f t="shared" si="48"/>
        <v>1.6082499999999999E-3</v>
      </c>
      <c r="Q267" s="25">
        <f t="shared" si="49"/>
        <v>3.7037997499999996E-2</v>
      </c>
      <c r="R267" s="25"/>
      <c r="S267" s="25"/>
      <c r="T267" s="25">
        <v>-2.5999999999999998E-4</v>
      </c>
      <c r="U267" s="25">
        <f t="shared" si="43"/>
        <v>-1.6149999999999999E-3</v>
      </c>
    </row>
    <row r="268" spans="1:21" s="15" customFormat="1">
      <c r="A268" s="18">
        <v>516</v>
      </c>
      <c r="B268" s="25">
        <v>-2.99E-3</v>
      </c>
      <c r="C268" s="25">
        <v>4.4600000000000004E-3</v>
      </c>
      <c r="D268" s="25">
        <f t="shared" si="40"/>
        <v>6.1100000000000008E-3</v>
      </c>
      <c r="E268" s="25"/>
      <c r="F268" s="25">
        <f t="shared" si="44"/>
        <v>1.7074700000000009E-3</v>
      </c>
      <c r="G268" s="25">
        <f t="shared" si="45"/>
        <v>3.9323034100000022E-2</v>
      </c>
      <c r="H268" s="25">
        <v>-4.6999999999999999E-4</v>
      </c>
      <c r="I268" s="25">
        <f t="shared" si="41"/>
        <v>1.1800000000000001E-3</v>
      </c>
      <c r="J268" s="25"/>
      <c r="K268" s="25">
        <f t="shared" si="46"/>
        <v>2.0627000000000004E-4</v>
      </c>
      <c r="L268" s="25">
        <f t="shared" si="47"/>
        <v>4.7503981000000016E-3</v>
      </c>
      <c r="M268" s="25">
        <v>1.31E-3</v>
      </c>
      <c r="N268" s="25">
        <f t="shared" si="42"/>
        <v>2.96E-3</v>
      </c>
      <c r="O268" s="25"/>
      <c r="P268" s="25">
        <f t="shared" si="48"/>
        <v>1.6932499999999999E-3</v>
      </c>
      <c r="Q268" s="25">
        <f t="shared" si="49"/>
        <v>3.8995547499999998E-2</v>
      </c>
      <c r="R268" s="25"/>
      <c r="S268" s="25"/>
      <c r="T268" s="25">
        <v>-3.1E-4</v>
      </c>
      <c r="U268" s="25">
        <f t="shared" si="43"/>
        <v>-1.65E-3</v>
      </c>
    </row>
    <row r="269" spans="1:21" s="15" customFormat="1">
      <c r="A269" s="18">
        <v>517</v>
      </c>
      <c r="B269" s="25">
        <v>-3.0699999999999998E-3</v>
      </c>
      <c r="C269" s="25">
        <v>4.3600000000000002E-3</v>
      </c>
      <c r="D269" s="25">
        <f t="shared" si="40"/>
        <v>6.0400000000000002E-3</v>
      </c>
      <c r="E269" s="25"/>
      <c r="F269" s="25">
        <f t="shared" si="44"/>
        <v>1.6374700000000002E-3</v>
      </c>
      <c r="G269" s="25">
        <f t="shared" si="45"/>
        <v>3.771093410000001E-2</v>
      </c>
      <c r="H269" s="25">
        <v>-4.6999999999999999E-4</v>
      </c>
      <c r="I269" s="25">
        <f t="shared" si="41"/>
        <v>1.2099999999999999E-3</v>
      </c>
      <c r="J269" s="25"/>
      <c r="K269" s="25">
        <f t="shared" si="46"/>
        <v>2.362699999999999E-4</v>
      </c>
      <c r="L269" s="25">
        <f t="shared" si="47"/>
        <v>5.4412980999999977E-3</v>
      </c>
      <c r="M269" s="25">
        <v>1.1999999999999999E-3</v>
      </c>
      <c r="N269" s="25">
        <f t="shared" si="42"/>
        <v>2.8799999999999997E-3</v>
      </c>
      <c r="O269" s="25"/>
      <c r="P269" s="25">
        <f t="shared" si="48"/>
        <v>1.6132499999999997E-3</v>
      </c>
      <c r="Q269" s="25">
        <f t="shared" si="49"/>
        <v>3.7153147499999997E-2</v>
      </c>
      <c r="R269" s="25"/>
      <c r="S269" s="25"/>
      <c r="T269" s="25">
        <v>-2.9E-4</v>
      </c>
      <c r="U269" s="25">
        <f t="shared" si="43"/>
        <v>-1.6799999999999999E-3</v>
      </c>
    </row>
    <row r="270" spans="1:21" s="15" customFormat="1">
      <c r="A270" s="18">
        <v>518</v>
      </c>
      <c r="B270" s="25">
        <v>-2.96E-3</v>
      </c>
      <c r="C270" s="25">
        <v>4.4900000000000001E-3</v>
      </c>
      <c r="D270" s="25">
        <f t="shared" si="40"/>
        <v>6.0999999999999995E-3</v>
      </c>
      <c r="E270" s="25"/>
      <c r="F270" s="25">
        <f t="shared" si="44"/>
        <v>1.6974699999999995E-3</v>
      </c>
      <c r="G270" s="25">
        <f t="shared" si="45"/>
        <v>3.9092734099999991E-2</v>
      </c>
      <c r="H270" s="25">
        <v>-3.3E-4</v>
      </c>
      <c r="I270" s="25">
        <f t="shared" si="41"/>
        <v>1.2799999999999999E-3</v>
      </c>
      <c r="J270" s="25"/>
      <c r="K270" s="25">
        <f t="shared" si="46"/>
        <v>3.0626999999999987E-4</v>
      </c>
      <c r="L270" s="25">
        <f t="shared" si="47"/>
        <v>7.0533980999999977E-3</v>
      </c>
      <c r="M270" s="25">
        <v>1.2600000000000001E-3</v>
      </c>
      <c r="N270" s="25">
        <f t="shared" si="42"/>
        <v>2.8700000000000002E-3</v>
      </c>
      <c r="O270" s="25"/>
      <c r="P270" s="25">
        <f t="shared" si="48"/>
        <v>1.6032500000000001E-3</v>
      </c>
      <c r="Q270" s="25">
        <f t="shared" si="49"/>
        <v>3.6922847500000001E-2</v>
      </c>
      <c r="R270" s="25"/>
      <c r="S270" s="25"/>
      <c r="T270" s="25">
        <v>-2.5999999999999998E-4</v>
      </c>
      <c r="U270" s="25">
        <f t="shared" si="43"/>
        <v>-1.6099999999999999E-3</v>
      </c>
    </row>
    <row r="271" spans="1:21" s="15" customFormat="1">
      <c r="A271" s="18">
        <v>519</v>
      </c>
      <c r="B271" s="25">
        <v>-3.0599999999999998E-3</v>
      </c>
      <c r="C271" s="25">
        <v>4.3400000000000001E-3</v>
      </c>
      <c r="D271" s="25">
        <f t="shared" si="40"/>
        <v>6.0000000000000001E-3</v>
      </c>
      <c r="E271" s="25"/>
      <c r="F271" s="25">
        <f t="shared" si="44"/>
        <v>1.5974700000000001E-3</v>
      </c>
      <c r="G271" s="25">
        <f t="shared" si="45"/>
        <v>3.6789734100000006E-2</v>
      </c>
      <c r="H271" s="25">
        <v>-4.0999999999999999E-4</v>
      </c>
      <c r="I271" s="25">
        <f t="shared" si="41"/>
        <v>1.2499999999999998E-3</v>
      </c>
      <c r="J271" s="25"/>
      <c r="K271" s="25">
        <f t="shared" si="46"/>
        <v>2.7626999999999979E-4</v>
      </c>
      <c r="L271" s="25">
        <f t="shared" si="47"/>
        <v>6.3624980999999955E-3</v>
      </c>
      <c r="M271" s="25">
        <v>1.2199999999999999E-3</v>
      </c>
      <c r="N271" s="25">
        <f t="shared" si="42"/>
        <v>2.8799999999999997E-3</v>
      </c>
      <c r="O271" s="25"/>
      <c r="P271" s="25">
        <f t="shared" si="48"/>
        <v>1.6132499999999997E-3</v>
      </c>
      <c r="Q271" s="25">
        <f t="shared" si="49"/>
        <v>3.7153147499999997E-2</v>
      </c>
      <c r="R271" s="25"/>
      <c r="S271" s="25"/>
      <c r="T271" s="25">
        <v>-2.5999999999999998E-4</v>
      </c>
      <c r="U271" s="25">
        <f t="shared" si="43"/>
        <v>-1.6599999999999998E-3</v>
      </c>
    </row>
    <row r="272" spans="1:21" s="15" customFormat="1">
      <c r="A272" s="18">
        <v>520</v>
      </c>
      <c r="B272" s="25">
        <v>-3.0500000000000002E-3</v>
      </c>
      <c r="C272" s="25">
        <v>4.3600000000000002E-3</v>
      </c>
      <c r="D272" s="25">
        <f t="shared" si="40"/>
        <v>6.0049999999999999E-3</v>
      </c>
      <c r="E272" s="25"/>
      <c r="F272" s="25">
        <f t="shared" si="44"/>
        <v>1.6024699999999999E-3</v>
      </c>
      <c r="G272" s="25">
        <f t="shared" si="45"/>
        <v>3.69048841E-2</v>
      </c>
      <c r="H272" s="25">
        <v>-4.0999999999999999E-4</v>
      </c>
      <c r="I272" s="25">
        <f t="shared" si="41"/>
        <v>1.2350000000000002E-3</v>
      </c>
      <c r="J272" s="25"/>
      <c r="K272" s="25">
        <f t="shared" si="46"/>
        <v>2.6127000000000019E-4</v>
      </c>
      <c r="L272" s="25">
        <f t="shared" si="47"/>
        <v>6.0170481000000045E-3</v>
      </c>
      <c r="M272" s="25">
        <v>1.25E-3</v>
      </c>
      <c r="N272" s="25">
        <f t="shared" si="42"/>
        <v>2.895E-3</v>
      </c>
      <c r="O272" s="25"/>
      <c r="P272" s="25">
        <f t="shared" si="48"/>
        <v>1.6282499999999999E-3</v>
      </c>
      <c r="Q272" s="25">
        <f t="shared" si="49"/>
        <v>3.7498597500000001E-2</v>
      </c>
      <c r="R272" s="25"/>
      <c r="S272" s="25"/>
      <c r="T272" s="25">
        <v>-2.4000000000000001E-4</v>
      </c>
      <c r="U272" s="25">
        <f t="shared" si="43"/>
        <v>-1.6450000000000002E-3</v>
      </c>
    </row>
    <row r="273" spans="1:21" s="15" customFormat="1">
      <c r="A273" s="18">
        <v>521</v>
      </c>
      <c r="B273" s="25">
        <v>-3.0899999999999999E-3</v>
      </c>
      <c r="C273" s="25">
        <v>4.3400000000000001E-3</v>
      </c>
      <c r="D273" s="25">
        <f t="shared" si="40"/>
        <v>6.0149999999999995E-3</v>
      </c>
      <c r="E273" s="25"/>
      <c r="F273" s="25">
        <f t="shared" si="44"/>
        <v>1.6124699999999995E-3</v>
      </c>
      <c r="G273" s="25">
        <f t="shared" si="45"/>
        <v>3.7135184099999989E-2</v>
      </c>
      <c r="H273" s="25">
        <v>-4.6000000000000001E-4</v>
      </c>
      <c r="I273" s="25">
        <f t="shared" si="41"/>
        <v>1.2149999999999999E-3</v>
      </c>
      <c r="J273" s="25"/>
      <c r="K273" s="25">
        <f t="shared" si="46"/>
        <v>2.4126999999999992E-4</v>
      </c>
      <c r="L273" s="25">
        <f t="shared" si="47"/>
        <v>5.5564480999999982E-3</v>
      </c>
      <c r="M273" s="25">
        <v>1.16E-3</v>
      </c>
      <c r="N273" s="25">
        <f t="shared" si="42"/>
        <v>2.8349999999999998E-3</v>
      </c>
      <c r="O273" s="25"/>
      <c r="P273" s="25">
        <f t="shared" si="48"/>
        <v>1.5682499999999998E-3</v>
      </c>
      <c r="Q273" s="25">
        <f t="shared" si="49"/>
        <v>3.6116797499999999E-2</v>
      </c>
      <c r="R273" s="25"/>
      <c r="S273" s="25"/>
      <c r="T273" s="25">
        <v>-2.5999999999999998E-4</v>
      </c>
      <c r="U273" s="25">
        <f t="shared" si="43"/>
        <v>-1.6749999999999998E-3</v>
      </c>
    </row>
    <row r="274" spans="1:21" s="15" customFormat="1">
      <c r="A274" s="18">
        <v>522</v>
      </c>
      <c r="B274" s="25">
        <v>-3.1099999999999999E-3</v>
      </c>
      <c r="C274" s="25">
        <v>4.3299999999999996E-3</v>
      </c>
      <c r="D274" s="25">
        <f t="shared" si="40"/>
        <v>6.0649999999999992E-3</v>
      </c>
      <c r="E274" s="25"/>
      <c r="F274" s="25">
        <f t="shared" si="44"/>
        <v>1.6624699999999992E-3</v>
      </c>
      <c r="G274" s="25">
        <f t="shared" si="45"/>
        <v>3.8286684099999982E-2</v>
      </c>
      <c r="H274" s="25">
        <v>-5.5000000000000003E-4</v>
      </c>
      <c r="I274" s="25">
        <f t="shared" si="41"/>
        <v>1.1849999999999999E-3</v>
      </c>
      <c r="J274" s="25"/>
      <c r="K274" s="25">
        <f t="shared" si="46"/>
        <v>2.1126999999999984E-4</v>
      </c>
      <c r="L274" s="25">
        <f t="shared" si="47"/>
        <v>4.8655480999999969E-3</v>
      </c>
      <c r="M274" s="25">
        <v>1.09E-3</v>
      </c>
      <c r="N274" s="25">
        <f t="shared" si="42"/>
        <v>2.8250000000000003E-3</v>
      </c>
      <c r="O274" s="25"/>
      <c r="P274" s="25">
        <f t="shared" si="48"/>
        <v>1.5582500000000002E-3</v>
      </c>
      <c r="Q274" s="25">
        <f t="shared" si="49"/>
        <v>3.5886497500000003E-2</v>
      </c>
      <c r="R274" s="25"/>
      <c r="S274" s="25"/>
      <c r="T274" s="25">
        <v>-3.6000000000000002E-4</v>
      </c>
      <c r="U274" s="25">
        <f t="shared" si="43"/>
        <v>-1.735E-3</v>
      </c>
    </row>
    <row r="275" spans="1:21" s="15" customFormat="1">
      <c r="A275" s="18">
        <v>523</v>
      </c>
      <c r="B275" s="25">
        <v>-3.0500000000000002E-3</v>
      </c>
      <c r="C275" s="25">
        <v>4.2900000000000004E-3</v>
      </c>
      <c r="D275" s="25">
        <f t="shared" si="40"/>
        <v>5.9850000000000007E-3</v>
      </c>
      <c r="E275" s="25"/>
      <c r="F275" s="25">
        <f t="shared" si="44"/>
        <v>1.5824700000000008E-3</v>
      </c>
      <c r="G275" s="25">
        <f t="shared" si="45"/>
        <v>3.6444284100000023E-2</v>
      </c>
      <c r="H275" s="25">
        <v>-4.4999999999999999E-4</v>
      </c>
      <c r="I275" s="25">
        <f t="shared" si="41"/>
        <v>1.245E-3</v>
      </c>
      <c r="J275" s="25"/>
      <c r="K275" s="25">
        <f t="shared" si="46"/>
        <v>2.7127E-4</v>
      </c>
      <c r="L275" s="25">
        <f t="shared" si="47"/>
        <v>6.2473481000000003E-3</v>
      </c>
      <c r="M275" s="25">
        <v>1.1800000000000001E-3</v>
      </c>
      <c r="N275" s="25">
        <f t="shared" si="42"/>
        <v>2.875E-3</v>
      </c>
      <c r="O275" s="25"/>
      <c r="P275" s="25">
        <f t="shared" si="48"/>
        <v>1.6082499999999999E-3</v>
      </c>
      <c r="Q275" s="25">
        <f t="shared" si="49"/>
        <v>3.7037997499999996E-2</v>
      </c>
      <c r="R275" s="25"/>
      <c r="S275" s="25"/>
      <c r="T275" s="25">
        <v>-3.4000000000000002E-4</v>
      </c>
      <c r="U275" s="25">
        <f t="shared" si="43"/>
        <v>-1.6950000000000001E-3</v>
      </c>
    </row>
    <row r="276" spans="1:21" s="15" customFormat="1">
      <c r="A276" s="18">
        <v>524</v>
      </c>
      <c r="B276" s="25">
        <v>-3.1199999999999999E-3</v>
      </c>
      <c r="C276" s="25">
        <v>4.28E-3</v>
      </c>
      <c r="D276" s="25">
        <f t="shared" si="40"/>
        <v>6.0000000000000001E-3</v>
      </c>
      <c r="E276" s="25"/>
      <c r="F276" s="25">
        <f t="shared" si="44"/>
        <v>1.5974700000000001E-3</v>
      </c>
      <c r="G276" s="25">
        <f t="shared" si="45"/>
        <v>3.6789734100000006E-2</v>
      </c>
      <c r="H276" s="25">
        <v>-5.1000000000000004E-4</v>
      </c>
      <c r="I276" s="25">
        <f t="shared" si="41"/>
        <v>1.2099999999999999E-3</v>
      </c>
      <c r="J276" s="25"/>
      <c r="K276" s="25">
        <f t="shared" si="46"/>
        <v>2.362699999999999E-4</v>
      </c>
      <c r="L276" s="25">
        <f t="shared" si="47"/>
        <v>5.4412980999999977E-3</v>
      </c>
      <c r="M276" s="25">
        <v>1.01E-3</v>
      </c>
      <c r="N276" s="25">
        <f t="shared" si="42"/>
        <v>2.7299999999999998E-3</v>
      </c>
      <c r="O276" s="25"/>
      <c r="P276" s="25">
        <f t="shared" si="48"/>
        <v>1.4632499999999997E-3</v>
      </c>
      <c r="Q276" s="25">
        <f t="shared" si="49"/>
        <v>3.3698647499999998E-2</v>
      </c>
      <c r="R276" s="25"/>
      <c r="S276" s="25"/>
      <c r="T276" s="25">
        <v>-3.2000000000000003E-4</v>
      </c>
      <c r="U276" s="25">
        <f t="shared" si="43"/>
        <v>-1.72E-3</v>
      </c>
    </row>
    <row r="277" spans="1:21" s="15" customFormat="1">
      <c r="A277" s="18">
        <v>525</v>
      </c>
      <c r="B277" s="25">
        <v>-3.1199999999999999E-3</v>
      </c>
      <c r="C277" s="25">
        <v>4.1999999999999997E-3</v>
      </c>
      <c r="D277" s="25">
        <f t="shared" si="40"/>
        <v>5.9199999999999999E-3</v>
      </c>
      <c r="E277" s="25"/>
      <c r="F277" s="25">
        <f t="shared" si="44"/>
        <v>1.5174699999999999E-3</v>
      </c>
      <c r="G277" s="25">
        <f t="shared" si="45"/>
        <v>3.4947334099999998E-2</v>
      </c>
      <c r="H277" s="25">
        <v>-4.6999999999999999E-4</v>
      </c>
      <c r="I277" s="25">
        <f t="shared" si="41"/>
        <v>1.25E-3</v>
      </c>
      <c r="J277" s="25"/>
      <c r="K277" s="25">
        <f t="shared" si="46"/>
        <v>2.7627000000000001E-4</v>
      </c>
      <c r="L277" s="25">
        <f t="shared" si="47"/>
        <v>6.3624981000000008E-3</v>
      </c>
      <c r="M277" s="25">
        <v>9.8999999999999999E-4</v>
      </c>
      <c r="N277" s="25">
        <f t="shared" si="42"/>
        <v>2.7099999999999997E-3</v>
      </c>
      <c r="O277" s="25"/>
      <c r="P277" s="25">
        <f t="shared" si="48"/>
        <v>1.4432499999999997E-3</v>
      </c>
      <c r="Q277" s="25">
        <f t="shared" si="49"/>
        <v>3.3238047499999993E-2</v>
      </c>
      <c r="R277" s="25"/>
      <c r="S277" s="25"/>
      <c r="T277" s="25">
        <v>-3.2000000000000003E-4</v>
      </c>
      <c r="U277" s="25">
        <f t="shared" si="43"/>
        <v>-1.72E-3</v>
      </c>
    </row>
    <row r="278" spans="1:21" s="15" customFormat="1">
      <c r="A278" s="18">
        <v>526</v>
      </c>
      <c r="B278" s="25">
        <v>-3.16E-3</v>
      </c>
      <c r="C278" s="25">
        <v>4.1799999999999997E-3</v>
      </c>
      <c r="D278" s="25">
        <f t="shared" si="40"/>
        <v>5.8949999999999992E-3</v>
      </c>
      <c r="E278" s="25"/>
      <c r="F278" s="25">
        <f t="shared" si="44"/>
        <v>1.4924699999999992E-3</v>
      </c>
      <c r="G278" s="25">
        <f t="shared" si="45"/>
        <v>3.4371584099999984E-2</v>
      </c>
      <c r="H278" s="25">
        <v>-5.1000000000000004E-4</v>
      </c>
      <c r="I278" s="25">
        <f t="shared" si="41"/>
        <v>1.2049999999999999E-3</v>
      </c>
      <c r="J278" s="25"/>
      <c r="K278" s="25">
        <f t="shared" si="46"/>
        <v>2.3126999999999989E-4</v>
      </c>
      <c r="L278" s="25">
        <f t="shared" si="47"/>
        <v>5.326148099999998E-3</v>
      </c>
      <c r="M278" s="25">
        <v>1.0399999999999999E-3</v>
      </c>
      <c r="N278" s="25">
        <f t="shared" si="42"/>
        <v>2.7549999999999996E-3</v>
      </c>
      <c r="O278" s="25"/>
      <c r="P278" s="25">
        <f t="shared" si="48"/>
        <v>1.4882499999999996E-3</v>
      </c>
      <c r="Q278" s="25">
        <f t="shared" si="49"/>
        <v>3.4274397499999991E-2</v>
      </c>
      <c r="R278" s="25"/>
      <c r="S278" s="25"/>
      <c r="T278" s="25">
        <v>-2.7E-4</v>
      </c>
      <c r="U278" s="25">
        <f t="shared" si="43"/>
        <v>-1.7149999999999999E-3</v>
      </c>
    </row>
    <row r="279" spans="1:21" s="15" customFormat="1">
      <c r="A279" s="18">
        <v>527</v>
      </c>
      <c r="B279" s="25">
        <v>-3.0699999999999998E-3</v>
      </c>
      <c r="C279" s="25">
        <v>4.28E-3</v>
      </c>
      <c r="D279" s="25">
        <f t="shared" si="40"/>
        <v>5.94E-3</v>
      </c>
      <c r="E279" s="25"/>
      <c r="F279" s="25">
        <f t="shared" si="44"/>
        <v>1.53747E-3</v>
      </c>
      <c r="G279" s="25">
        <f t="shared" si="45"/>
        <v>3.5407934100000003E-2</v>
      </c>
      <c r="H279" s="25">
        <v>-4.6999999999999999E-4</v>
      </c>
      <c r="I279" s="25">
        <f t="shared" si="41"/>
        <v>1.1900000000000001E-3</v>
      </c>
      <c r="J279" s="25"/>
      <c r="K279" s="25">
        <f t="shared" si="46"/>
        <v>2.1627000000000007E-4</v>
      </c>
      <c r="L279" s="25">
        <f t="shared" si="47"/>
        <v>4.9806981000000018E-3</v>
      </c>
      <c r="M279" s="25">
        <v>9.7000000000000005E-4</v>
      </c>
      <c r="N279" s="25">
        <f t="shared" si="42"/>
        <v>2.63E-3</v>
      </c>
      <c r="O279" s="25"/>
      <c r="P279" s="25">
        <f t="shared" si="48"/>
        <v>1.3632499999999999E-3</v>
      </c>
      <c r="Q279" s="25">
        <f t="shared" si="49"/>
        <v>3.1395647499999998E-2</v>
      </c>
      <c r="R279" s="25"/>
      <c r="S279" s="25"/>
      <c r="T279" s="25">
        <v>-2.5000000000000001E-4</v>
      </c>
      <c r="U279" s="25">
        <f t="shared" si="43"/>
        <v>-1.66E-3</v>
      </c>
    </row>
    <row r="280" spans="1:21" s="15" customFormat="1">
      <c r="A280" s="18">
        <v>528</v>
      </c>
      <c r="B280" s="25">
        <v>-3.1199999999999999E-3</v>
      </c>
      <c r="C280" s="25">
        <v>4.2599999999999999E-3</v>
      </c>
      <c r="D280" s="25">
        <f t="shared" si="40"/>
        <v>5.9499999999999996E-3</v>
      </c>
      <c r="E280" s="25"/>
      <c r="F280" s="25">
        <f t="shared" si="44"/>
        <v>1.5474699999999996E-3</v>
      </c>
      <c r="G280" s="25">
        <f t="shared" si="45"/>
        <v>3.5638234099999992E-2</v>
      </c>
      <c r="H280" s="25">
        <v>-4.6999999999999999E-4</v>
      </c>
      <c r="I280" s="25">
        <f t="shared" si="41"/>
        <v>1.2199999999999999E-3</v>
      </c>
      <c r="J280" s="25"/>
      <c r="K280" s="25">
        <f t="shared" si="46"/>
        <v>2.4626999999999993E-4</v>
      </c>
      <c r="L280" s="25">
        <f t="shared" si="47"/>
        <v>5.6715980999999987E-3</v>
      </c>
      <c r="M280" s="25">
        <v>9.1E-4</v>
      </c>
      <c r="N280" s="25">
        <f t="shared" si="42"/>
        <v>2.5999999999999999E-3</v>
      </c>
      <c r="O280" s="25"/>
      <c r="P280" s="25">
        <f t="shared" si="48"/>
        <v>1.3332499999999998E-3</v>
      </c>
      <c r="Q280" s="25">
        <f t="shared" si="49"/>
        <v>3.0704747499999997E-2</v>
      </c>
      <c r="R280" s="25"/>
      <c r="S280" s="25"/>
      <c r="T280" s="25">
        <v>-2.5999999999999998E-4</v>
      </c>
      <c r="U280" s="25">
        <f t="shared" si="43"/>
        <v>-1.6899999999999999E-3</v>
      </c>
    </row>
    <row r="281" spans="1:21" s="15" customFormat="1">
      <c r="A281" s="18">
        <v>529</v>
      </c>
      <c r="B281" s="25">
        <v>-3.0999999999999999E-3</v>
      </c>
      <c r="C281" s="25">
        <v>4.1200000000000004E-3</v>
      </c>
      <c r="D281" s="25">
        <f t="shared" si="40"/>
        <v>5.8000000000000005E-3</v>
      </c>
      <c r="E281" s="25"/>
      <c r="F281" s="25">
        <f t="shared" si="44"/>
        <v>1.3974700000000005E-3</v>
      </c>
      <c r="G281" s="25">
        <f t="shared" si="45"/>
        <v>3.2183734100000014E-2</v>
      </c>
      <c r="H281" s="25">
        <v>-4.8999999999999998E-4</v>
      </c>
      <c r="I281" s="25">
        <f t="shared" si="41"/>
        <v>1.1899999999999999E-3</v>
      </c>
      <c r="J281" s="25"/>
      <c r="K281" s="25">
        <f t="shared" si="46"/>
        <v>2.1626999999999985E-4</v>
      </c>
      <c r="L281" s="25">
        <f t="shared" si="47"/>
        <v>4.9806980999999965E-3</v>
      </c>
      <c r="M281" s="25">
        <v>9.1E-4</v>
      </c>
      <c r="N281" s="25">
        <f t="shared" si="42"/>
        <v>2.5899999999999999E-3</v>
      </c>
      <c r="O281" s="25"/>
      <c r="P281" s="25">
        <f t="shared" si="48"/>
        <v>1.3232499999999998E-3</v>
      </c>
      <c r="Q281" s="25">
        <f t="shared" si="49"/>
        <v>3.0474447499999998E-2</v>
      </c>
      <c r="R281" s="25"/>
      <c r="S281" s="25"/>
      <c r="T281" s="25">
        <v>-2.5999999999999998E-4</v>
      </c>
      <c r="U281" s="25">
        <f t="shared" si="43"/>
        <v>-1.6799999999999999E-3</v>
      </c>
    </row>
    <row r="282" spans="1:21" s="15" customFormat="1">
      <c r="A282" s="18">
        <v>530</v>
      </c>
      <c r="B282" s="25">
        <v>-3.0500000000000002E-3</v>
      </c>
      <c r="C282" s="25">
        <v>4.1399999999999996E-3</v>
      </c>
      <c r="D282" s="25">
        <f t="shared" si="40"/>
        <v>5.8199999999999997E-3</v>
      </c>
      <c r="E282" s="25"/>
      <c r="F282" s="25">
        <f t="shared" si="44"/>
        <v>1.4174699999999997E-3</v>
      </c>
      <c r="G282" s="25">
        <f t="shared" si="45"/>
        <v>3.2644334099999991E-2</v>
      </c>
      <c r="H282" s="25">
        <v>-4.6000000000000001E-4</v>
      </c>
      <c r="I282" s="25">
        <f t="shared" si="41"/>
        <v>1.2200000000000002E-3</v>
      </c>
      <c r="J282" s="25"/>
      <c r="K282" s="25">
        <f t="shared" si="46"/>
        <v>2.4627000000000015E-4</v>
      </c>
      <c r="L282" s="25">
        <f t="shared" si="47"/>
        <v>5.6715981000000039E-3</v>
      </c>
      <c r="M282" s="25">
        <v>9.3999999999999997E-4</v>
      </c>
      <c r="N282" s="25">
        <f t="shared" si="42"/>
        <v>2.6199999999999999E-3</v>
      </c>
      <c r="O282" s="25"/>
      <c r="P282" s="25">
        <f t="shared" si="48"/>
        <v>1.3532499999999999E-3</v>
      </c>
      <c r="Q282" s="25">
        <f t="shared" si="49"/>
        <v>3.1165347499999999E-2</v>
      </c>
      <c r="R282" s="25"/>
      <c r="S282" s="25"/>
      <c r="T282" s="25">
        <v>-3.1E-4</v>
      </c>
      <c r="U282" s="25">
        <f t="shared" si="43"/>
        <v>-1.6800000000000001E-3</v>
      </c>
    </row>
    <row r="283" spans="1:21" s="15" customFormat="1">
      <c r="A283" s="18">
        <v>531</v>
      </c>
      <c r="B283" s="25">
        <v>-3.0799999999999998E-3</v>
      </c>
      <c r="C283" s="25">
        <v>4.0800000000000003E-3</v>
      </c>
      <c r="D283" s="25">
        <f t="shared" si="40"/>
        <v>5.7600000000000004E-3</v>
      </c>
      <c r="E283" s="25"/>
      <c r="F283" s="25">
        <f t="shared" si="44"/>
        <v>1.3574700000000004E-3</v>
      </c>
      <c r="G283" s="25">
        <f t="shared" si="45"/>
        <v>3.126253410000001E-2</v>
      </c>
      <c r="H283" s="25">
        <v>-4.4999999999999999E-4</v>
      </c>
      <c r="I283" s="25">
        <f t="shared" si="41"/>
        <v>1.2299999999999998E-3</v>
      </c>
      <c r="J283" s="25"/>
      <c r="K283" s="25">
        <f t="shared" si="46"/>
        <v>2.5626999999999974E-4</v>
      </c>
      <c r="L283" s="25">
        <f t="shared" si="47"/>
        <v>5.9018980999999944E-3</v>
      </c>
      <c r="M283" s="25">
        <v>8.9999999999999998E-4</v>
      </c>
      <c r="N283" s="25">
        <f t="shared" si="42"/>
        <v>2.5799999999999998E-3</v>
      </c>
      <c r="O283" s="25"/>
      <c r="P283" s="25">
        <f t="shared" si="48"/>
        <v>1.3132499999999997E-3</v>
      </c>
      <c r="Q283" s="25">
        <f t="shared" si="49"/>
        <v>3.0244147499999995E-2</v>
      </c>
      <c r="R283" s="25"/>
      <c r="S283" s="25"/>
      <c r="T283" s="25">
        <v>-2.7999999999999998E-4</v>
      </c>
      <c r="U283" s="25">
        <f t="shared" si="43"/>
        <v>-1.6799999999999999E-3</v>
      </c>
    </row>
    <row r="284" spans="1:21" s="15" customFormat="1">
      <c r="A284" s="18">
        <v>532</v>
      </c>
      <c r="B284" s="25">
        <v>-3.0899999999999999E-3</v>
      </c>
      <c r="C284" s="25">
        <v>4.1700000000000001E-3</v>
      </c>
      <c r="D284" s="25">
        <f t="shared" si="40"/>
        <v>5.875E-3</v>
      </c>
      <c r="E284" s="25"/>
      <c r="F284" s="25">
        <f t="shared" si="44"/>
        <v>1.47247E-3</v>
      </c>
      <c r="G284" s="25">
        <f t="shared" si="45"/>
        <v>3.39109841E-2</v>
      </c>
      <c r="H284" s="25">
        <v>-4.0000000000000002E-4</v>
      </c>
      <c r="I284" s="25">
        <f t="shared" si="41"/>
        <v>1.305E-3</v>
      </c>
      <c r="J284" s="25"/>
      <c r="K284" s="25">
        <f t="shared" si="46"/>
        <v>3.3126999999999994E-4</v>
      </c>
      <c r="L284" s="25">
        <f t="shared" si="47"/>
        <v>7.6291480999999993E-3</v>
      </c>
      <c r="M284" s="25">
        <v>9.2000000000000003E-4</v>
      </c>
      <c r="N284" s="25">
        <f t="shared" si="42"/>
        <v>2.6249999999999997E-3</v>
      </c>
      <c r="O284" s="25"/>
      <c r="P284" s="25">
        <f t="shared" si="48"/>
        <v>1.3582499999999996E-3</v>
      </c>
      <c r="Q284" s="25">
        <f t="shared" si="49"/>
        <v>3.128049749999999E-2</v>
      </c>
      <c r="R284" s="25"/>
      <c r="S284" s="25"/>
      <c r="T284" s="25">
        <v>-3.2000000000000003E-4</v>
      </c>
      <c r="U284" s="25">
        <f t="shared" si="43"/>
        <v>-1.7049999999999999E-3</v>
      </c>
    </row>
    <row r="285" spans="1:21" s="15" customFormat="1">
      <c r="A285" s="18">
        <v>533</v>
      </c>
      <c r="B285" s="25">
        <v>-3.1900000000000001E-3</v>
      </c>
      <c r="C285" s="25">
        <v>4.0699999999999998E-3</v>
      </c>
      <c r="D285" s="25">
        <f t="shared" si="40"/>
        <v>5.8049999999999994E-3</v>
      </c>
      <c r="E285" s="25"/>
      <c r="F285" s="25">
        <f t="shared" si="44"/>
        <v>1.4024699999999994E-3</v>
      </c>
      <c r="G285" s="25">
        <f t="shared" si="45"/>
        <v>3.2298884099999987E-2</v>
      </c>
      <c r="H285" s="25">
        <v>-4.8000000000000001E-4</v>
      </c>
      <c r="I285" s="25">
        <f t="shared" si="41"/>
        <v>1.255E-3</v>
      </c>
      <c r="J285" s="25"/>
      <c r="K285" s="25">
        <f t="shared" si="46"/>
        <v>2.8127000000000002E-4</v>
      </c>
      <c r="L285" s="25">
        <f t="shared" si="47"/>
        <v>6.4776481000000012E-3</v>
      </c>
      <c r="M285" s="25">
        <v>8.0999999999999996E-4</v>
      </c>
      <c r="N285" s="25">
        <f t="shared" si="42"/>
        <v>2.545E-3</v>
      </c>
      <c r="O285" s="25"/>
      <c r="P285" s="25">
        <f t="shared" si="48"/>
        <v>1.2782499999999999E-3</v>
      </c>
      <c r="Q285" s="25">
        <f t="shared" si="49"/>
        <v>2.94380975E-2</v>
      </c>
      <c r="R285" s="25"/>
      <c r="S285" s="25"/>
      <c r="T285" s="25">
        <v>-2.7999999999999998E-4</v>
      </c>
      <c r="U285" s="25">
        <f t="shared" si="43"/>
        <v>-1.735E-3</v>
      </c>
    </row>
    <row r="286" spans="1:21" s="15" customFormat="1">
      <c r="A286" s="18">
        <v>534</v>
      </c>
      <c r="B286" s="25">
        <v>-3.1099999999999999E-3</v>
      </c>
      <c r="C286" s="25">
        <v>4.0699999999999998E-3</v>
      </c>
      <c r="D286" s="25">
        <f t="shared" si="40"/>
        <v>5.77E-3</v>
      </c>
      <c r="E286" s="25"/>
      <c r="F286" s="25">
        <f t="shared" si="44"/>
        <v>1.36747E-3</v>
      </c>
      <c r="G286" s="25">
        <f t="shared" si="45"/>
        <v>3.1492834099999999E-2</v>
      </c>
      <c r="H286" s="25">
        <v>-5.5999999999999995E-4</v>
      </c>
      <c r="I286" s="25">
        <f t="shared" si="41"/>
        <v>1.14E-3</v>
      </c>
      <c r="J286" s="25"/>
      <c r="K286" s="25">
        <f t="shared" si="46"/>
        <v>1.6626999999999994E-4</v>
      </c>
      <c r="L286" s="25">
        <f t="shared" si="47"/>
        <v>3.829198099999999E-3</v>
      </c>
      <c r="M286" s="25">
        <v>8.8000000000000003E-4</v>
      </c>
      <c r="N286" s="25">
        <f t="shared" si="42"/>
        <v>2.5799999999999998E-3</v>
      </c>
      <c r="O286" s="25"/>
      <c r="P286" s="25">
        <f t="shared" si="48"/>
        <v>1.3132499999999997E-3</v>
      </c>
      <c r="Q286" s="25">
        <f t="shared" si="49"/>
        <v>3.0244147499999995E-2</v>
      </c>
      <c r="R286" s="25"/>
      <c r="S286" s="25"/>
      <c r="T286" s="25">
        <v>-2.9E-4</v>
      </c>
      <c r="U286" s="25">
        <f t="shared" si="43"/>
        <v>-1.6999999999999999E-3</v>
      </c>
    </row>
    <row r="287" spans="1:21" s="15" customFormat="1">
      <c r="A287" s="18">
        <v>535</v>
      </c>
      <c r="B287" s="25">
        <v>-3.14E-3</v>
      </c>
      <c r="C287" s="25">
        <v>4.0000000000000001E-3</v>
      </c>
      <c r="D287" s="25">
        <f t="shared" si="40"/>
        <v>5.6950000000000004E-3</v>
      </c>
      <c r="E287" s="25"/>
      <c r="F287" s="25">
        <f t="shared" si="44"/>
        <v>1.2924700000000004E-3</v>
      </c>
      <c r="G287" s="25">
        <f t="shared" si="45"/>
        <v>2.9765584100000013E-2</v>
      </c>
      <c r="H287" s="25">
        <v>-4.4000000000000002E-4</v>
      </c>
      <c r="I287" s="25">
        <f t="shared" si="41"/>
        <v>1.2549999999999998E-3</v>
      </c>
      <c r="J287" s="25"/>
      <c r="K287" s="25">
        <f t="shared" si="46"/>
        <v>2.8126999999999981E-4</v>
      </c>
      <c r="L287" s="25">
        <f t="shared" si="47"/>
        <v>6.477648099999996E-3</v>
      </c>
      <c r="M287" s="25">
        <v>8.4999999999999995E-4</v>
      </c>
      <c r="N287" s="25">
        <f t="shared" si="42"/>
        <v>2.545E-3</v>
      </c>
      <c r="O287" s="25"/>
      <c r="P287" s="25">
        <f t="shared" si="48"/>
        <v>1.2782499999999999E-3</v>
      </c>
      <c r="Q287" s="25">
        <f t="shared" si="49"/>
        <v>2.94380975E-2</v>
      </c>
      <c r="R287" s="25"/>
      <c r="S287" s="25"/>
      <c r="T287" s="25">
        <v>-2.5000000000000001E-4</v>
      </c>
      <c r="U287" s="25">
        <f t="shared" si="43"/>
        <v>-1.6949999999999999E-3</v>
      </c>
    </row>
    <row r="288" spans="1:21" s="15" customFormat="1">
      <c r="A288" s="18">
        <v>536</v>
      </c>
      <c r="B288" s="25">
        <v>-3.14E-3</v>
      </c>
      <c r="C288" s="25">
        <v>4.1200000000000004E-3</v>
      </c>
      <c r="D288" s="25">
        <f t="shared" si="40"/>
        <v>5.8150000000000007E-3</v>
      </c>
      <c r="E288" s="25"/>
      <c r="F288" s="25">
        <f t="shared" si="44"/>
        <v>1.4124700000000007E-3</v>
      </c>
      <c r="G288" s="25">
        <f t="shared" si="45"/>
        <v>3.2529184100000018E-2</v>
      </c>
      <c r="H288" s="25">
        <v>-5.0000000000000001E-4</v>
      </c>
      <c r="I288" s="25">
        <f t="shared" si="41"/>
        <v>1.1949999999999999E-3</v>
      </c>
      <c r="J288" s="25"/>
      <c r="K288" s="25">
        <f t="shared" si="46"/>
        <v>2.2126999999999987E-4</v>
      </c>
      <c r="L288" s="25">
        <f t="shared" si="47"/>
        <v>5.095848099999997E-3</v>
      </c>
      <c r="M288" s="25">
        <v>8.3000000000000001E-4</v>
      </c>
      <c r="N288" s="25">
        <f t="shared" si="42"/>
        <v>2.5249999999999999E-3</v>
      </c>
      <c r="O288" s="25"/>
      <c r="P288" s="25">
        <f t="shared" si="48"/>
        <v>1.2582499999999998E-3</v>
      </c>
      <c r="Q288" s="25">
        <f t="shared" si="49"/>
        <v>2.8977497499999998E-2</v>
      </c>
      <c r="R288" s="25"/>
      <c r="S288" s="25"/>
      <c r="T288" s="25">
        <v>-2.5000000000000001E-4</v>
      </c>
      <c r="U288" s="25">
        <f t="shared" si="43"/>
        <v>-1.6949999999999999E-3</v>
      </c>
    </row>
    <row r="289" spans="1:21" s="15" customFormat="1">
      <c r="A289" s="18">
        <v>537</v>
      </c>
      <c r="B289" s="25">
        <v>-3.2100000000000002E-3</v>
      </c>
      <c r="C289" s="25">
        <v>3.9699999999999996E-3</v>
      </c>
      <c r="D289" s="25">
        <f t="shared" si="40"/>
        <v>5.7000000000000002E-3</v>
      </c>
      <c r="E289" s="25"/>
      <c r="F289" s="25">
        <f t="shared" si="44"/>
        <v>1.2974700000000002E-3</v>
      </c>
      <c r="G289" s="25">
        <f t="shared" si="45"/>
        <v>2.9880734100000007E-2</v>
      </c>
      <c r="H289" s="25">
        <v>-4.4999999999999999E-4</v>
      </c>
      <c r="I289" s="25">
        <f t="shared" si="41"/>
        <v>1.2800000000000003E-3</v>
      </c>
      <c r="J289" s="25"/>
      <c r="K289" s="25">
        <f t="shared" si="46"/>
        <v>3.0627000000000031E-4</v>
      </c>
      <c r="L289" s="25">
        <f t="shared" si="47"/>
        <v>7.0533981000000072E-3</v>
      </c>
      <c r="M289" s="25">
        <v>8.0999999999999996E-4</v>
      </c>
      <c r="N289" s="25">
        <f t="shared" si="42"/>
        <v>2.5400000000000002E-3</v>
      </c>
      <c r="O289" s="25"/>
      <c r="P289" s="25">
        <f t="shared" si="48"/>
        <v>1.2732500000000001E-3</v>
      </c>
      <c r="Q289" s="25">
        <f t="shared" si="49"/>
        <v>2.9322947500000002E-2</v>
      </c>
      <c r="R289" s="25"/>
      <c r="S289" s="25"/>
      <c r="T289" s="25">
        <v>-2.5000000000000001E-4</v>
      </c>
      <c r="U289" s="25">
        <f t="shared" si="43"/>
        <v>-1.7300000000000002E-3</v>
      </c>
    </row>
    <row r="290" spans="1:21" s="15" customFormat="1">
      <c r="A290" s="18">
        <v>538</v>
      </c>
      <c r="B290" s="25">
        <v>-3.1700000000000001E-3</v>
      </c>
      <c r="C290" s="25">
        <v>4.0499999999999998E-3</v>
      </c>
      <c r="D290" s="25">
        <f t="shared" si="40"/>
        <v>5.7649999999999993E-3</v>
      </c>
      <c r="E290" s="25"/>
      <c r="F290" s="25">
        <f t="shared" si="44"/>
        <v>1.3624699999999993E-3</v>
      </c>
      <c r="G290" s="25">
        <f t="shared" si="45"/>
        <v>3.1377684099999983E-2</v>
      </c>
      <c r="H290" s="25">
        <v>-5.5000000000000003E-4</v>
      </c>
      <c r="I290" s="25">
        <f t="shared" si="41"/>
        <v>1.1649999999999998E-3</v>
      </c>
      <c r="J290" s="25"/>
      <c r="K290" s="25">
        <f t="shared" si="46"/>
        <v>1.9126999999999979E-4</v>
      </c>
      <c r="L290" s="25">
        <f t="shared" si="47"/>
        <v>4.4049480999999949E-3</v>
      </c>
      <c r="M290" s="25">
        <v>7.5000000000000002E-4</v>
      </c>
      <c r="N290" s="25">
        <f t="shared" si="42"/>
        <v>2.4650000000000002E-3</v>
      </c>
      <c r="O290" s="25"/>
      <c r="P290" s="25">
        <f t="shared" si="48"/>
        <v>1.1982500000000001E-3</v>
      </c>
      <c r="Q290" s="25">
        <f t="shared" si="49"/>
        <v>2.7595697500000002E-2</v>
      </c>
      <c r="R290" s="25"/>
      <c r="S290" s="25"/>
      <c r="T290" s="25">
        <v>-2.5999999999999998E-4</v>
      </c>
      <c r="U290" s="25">
        <f t="shared" si="43"/>
        <v>-1.7149999999999999E-3</v>
      </c>
    </row>
    <row r="291" spans="1:21" s="15" customFormat="1">
      <c r="A291" s="18">
        <v>539</v>
      </c>
      <c r="B291" s="25">
        <v>-3.16E-3</v>
      </c>
      <c r="C291" s="25">
        <v>3.9699999999999996E-3</v>
      </c>
      <c r="D291" s="25">
        <f t="shared" si="40"/>
        <v>5.6799999999999993E-3</v>
      </c>
      <c r="E291" s="25"/>
      <c r="F291" s="25">
        <f t="shared" si="44"/>
        <v>1.2774699999999993E-3</v>
      </c>
      <c r="G291" s="25">
        <f t="shared" si="45"/>
        <v>2.9420134099999985E-2</v>
      </c>
      <c r="H291" s="25">
        <v>-5.1000000000000004E-4</v>
      </c>
      <c r="I291" s="25">
        <f t="shared" si="41"/>
        <v>1.1999999999999999E-3</v>
      </c>
      <c r="J291" s="25"/>
      <c r="K291" s="25">
        <f t="shared" si="46"/>
        <v>2.2626999999999988E-4</v>
      </c>
      <c r="L291" s="25">
        <f t="shared" si="47"/>
        <v>5.2109980999999975E-3</v>
      </c>
      <c r="M291" s="25">
        <v>6.4999999999999997E-4</v>
      </c>
      <c r="N291" s="25">
        <f t="shared" si="42"/>
        <v>2.3600000000000001E-3</v>
      </c>
      <c r="O291" s="25"/>
      <c r="P291" s="25">
        <f t="shared" si="48"/>
        <v>1.09325E-3</v>
      </c>
      <c r="Q291" s="25">
        <f t="shared" si="49"/>
        <v>2.5177547500000001E-2</v>
      </c>
      <c r="R291" s="25"/>
      <c r="S291" s="25"/>
      <c r="T291" s="25">
        <v>-2.5999999999999998E-4</v>
      </c>
      <c r="U291" s="25">
        <f t="shared" si="43"/>
        <v>-1.7099999999999999E-3</v>
      </c>
    </row>
    <row r="292" spans="1:21" s="15" customFormat="1">
      <c r="A292" s="18">
        <v>540</v>
      </c>
      <c r="B292" s="25">
        <v>-3.0500000000000002E-3</v>
      </c>
      <c r="C292" s="25">
        <v>3.98E-3</v>
      </c>
      <c r="D292" s="25">
        <f t="shared" si="40"/>
        <v>5.6350000000000003E-3</v>
      </c>
      <c r="E292" s="25"/>
      <c r="F292" s="25">
        <f t="shared" si="44"/>
        <v>1.2324700000000003E-3</v>
      </c>
      <c r="G292" s="25">
        <f t="shared" si="45"/>
        <v>2.8383784100000007E-2</v>
      </c>
      <c r="H292" s="25">
        <v>-5.1000000000000004E-4</v>
      </c>
      <c r="I292" s="25">
        <f t="shared" si="41"/>
        <v>1.145E-3</v>
      </c>
      <c r="J292" s="25"/>
      <c r="K292" s="25">
        <f t="shared" si="46"/>
        <v>1.7126999999999995E-4</v>
      </c>
      <c r="L292" s="25">
        <f t="shared" si="47"/>
        <v>3.944348099999999E-3</v>
      </c>
      <c r="M292" s="25">
        <v>7.1000000000000002E-4</v>
      </c>
      <c r="N292" s="25">
        <f t="shared" si="42"/>
        <v>2.3649999999999999E-3</v>
      </c>
      <c r="O292" s="25"/>
      <c r="P292" s="25">
        <f t="shared" si="48"/>
        <v>1.0982499999999998E-3</v>
      </c>
      <c r="Q292" s="25">
        <f t="shared" si="49"/>
        <v>2.5292697499999999E-2</v>
      </c>
      <c r="R292" s="25"/>
      <c r="S292" s="25"/>
      <c r="T292" s="25">
        <v>-2.5999999999999998E-4</v>
      </c>
      <c r="U292" s="25">
        <f t="shared" si="43"/>
        <v>-1.655E-3</v>
      </c>
    </row>
    <row r="293" spans="1:21" s="15" customFormat="1">
      <c r="A293" s="18">
        <v>541</v>
      </c>
      <c r="B293" s="25">
        <v>-3.2200000000000002E-3</v>
      </c>
      <c r="C293" s="25">
        <v>3.9399999999999999E-3</v>
      </c>
      <c r="D293" s="25">
        <f t="shared" si="40"/>
        <v>5.7149999999999996E-3</v>
      </c>
      <c r="E293" s="25"/>
      <c r="F293" s="25">
        <f t="shared" si="44"/>
        <v>1.3124699999999996E-3</v>
      </c>
      <c r="G293" s="25">
        <f t="shared" si="45"/>
        <v>3.0226184099999994E-2</v>
      </c>
      <c r="H293" s="25">
        <v>-4.4000000000000002E-4</v>
      </c>
      <c r="I293" s="25">
        <f t="shared" si="41"/>
        <v>1.335E-3</v>
      </c>
      <c r="J293" s="25"/>
      <c r="K293" s="25">
        <f t="shared" si="46"/>
        <v>3.6127000000000002E-4</v>
      </c>
      <c r="L293" s="25">
        <f t="shared" si="47"/>
        <v>8.3200481000000014E-3</v>
      </c>
      <c r="M293" s="25">
        <v>6.9999999999999999E-4</v>
      </c>
      <c r="N293" s="25">
        <f t="shared" si="42"/>
        <v>2.4750000000000002E-3</v>
      </c>
      <c r="O293" s="25"/>
      <c r="P293" s="25">
        <f t="shared" si="48"/>
        <v>1.2082500000000001E-3</v>
      </c>
      <c r="Q293" s="25">
        <f t="shared" si="49"/>
        <v>2.7825997500000005E-2</v>
      </c>
      <c r="R293" s="25"/>
      <c r="S293" s="25"/>
      <c r="T293" s="25">
        <v>-3.3E-4</v>
      </c>
      <c r="U293" s="25">
        <f t="shared" si="43"/>
        <v>-1.7750000000000001E-3</v>
      </c>
    </row>
    <row r="294" spans="1:21" s="15" customFormat="1">
      <c r="A294" s="18">
        <v>542</v>
      </c>
      <c r="B294" s="25">
        <v>-3.2499999999999999E-3</v>
      </c>
      <c r="C294" s="25">
        <v>3.9199999999999999E-3</v>
      </c>
      <c r="D294" s="25">
        <f t="shared" si="40"/>
        <v>5.7250000000000001E-3</v>
      </c>
      <c r="E294" s="25"/>
      <c r="F294" s="25">
        <f t="shared" si="44"/>
        <v>1.3224700000000001E-3</v>
      </c>
      <c r="G294" s="25">
        <f t="shared" si="45"/>
        <v>3.0456484100000004E-2</v>
      </c>
      <c r="H294" s="25">
        <v>-4.8999999999999998E-4</v>
      </c>
      <c r="I294" s="25">
        <f t="shared" si="41"/>
        <v>1.315E-3</v>
      </c>
      <c r="J294" s="25"/>
      <c r="K294" s="25">
        <f t="shared" si="46"/>
        <v>3.4126999999999996E-4</v>
      </c>
      <c r="L294" s="25">
        <f t="shared" si="47"/>
        <v>7.8594480999999994E-3</v>
      </c>
      <c r="M294" s="25">
        <v>6.7000000000000002E-4</v>
      </c>
      <c r="N294" s="25">
        <f t="shared" si="42"/>
        <v>2.4749999999999998E-3</v>
      </c>
      <c r="O294" s="25"/>
      <c r="P294" s="25">
        <f t="shared" si="48"/>
        <v>1.2082499999999997E-3</v>
      </c>
      <c r="Q294" s="25">
        <f t="shared" si="49"/>
        <v>2.7825997499999994E-2</v>
      </c>
      <c r="R294" s="25"/>
      <c r="S294" s="25"/>
      <c r="T294" s="25">
        <v>-3.6000000000000002E-4</v>
      </c>
      <c r="U294" s="25">
        <f t="shared" si="43"/>
        <v>-1.805E-3</v>
      </c>
    </row>
    <row r="295" spans="1:21" s="15" customFormat="1">
      <c r="A295" s="18">
        <v>543</v>
      </c>
      <c r="B295" s="25">
        <v>-3.1700000000000001E-3</v>
      </c>
      <c r="C295" s="25">
        <v>3.8600000000000001E-3</v>
      </c>
      <c r="D295" s="25">
        <f t="shared" si="40"/>
        <v>5.62E-3</v>
      </c>
      <c r="E295" s="25"/>
      <c r="F295" s="25">
        <f t="shared" si="44"/>
        <v>1.21747E-3</v>
      </c>
      <c r="G295" s="25">
        <f t="shared" si="45"/>
        <v>2.8038334100000003E-2</v>
      </c>
      <c r="H295" s="25">
        <v>-4.6999999999999999E-4</v>
      </c>
      <c r="I295" s="25">
        <f t="shared" si="41"/>
        <v>1.2900000000000001E-3</v>
      </c>
      <c r="J295" s="25"/>
      <c r="K295" s="25">
        <f t="shared" si="46"/>
        <v>3.1627000000000011E-4</v>
      </c>
      <c r="L295" s="25">
        <f t="shared" si="47"/>
        <v>7.283698100000003E-3</v>
      </c>
      <c r="M295" s="25">
        <v>6.0999999999999997E-4</v>
      </c>
      <c r="N295" s="25">
        <f t="shared" si="42"/>
        <v>2.3700000000000001E-3</v>
      </c>
      <c r="O295" s="25"/>
      <c r="P295" s="25">
        <f t="shared" si="48"/>
        <v>1.1032500000000001E-3</v>
      </c>
      <c r="Q295" s="25">
        <f t="shared" si="49"/>
        <v>2.5407847500000004E-2</v>
      </c>
      <c r="R295" s="25"/>
      <c r="S295" s="25"/>
      <c r="T295" s="25">
        <v>-3.5E-4</v>
      </c>
      <c r="U295" s="25">
        <f t="shared" si="43"/>
        <v>-1.7600000000000001E-3</v>
      </c>
    </row>
    <row r="296" spans="1:21" s="15" customFormat="1">
      <c r="A296" s="18">
        <v>544</v>
      </c>
      <c r="B296" s="25">
        <v>-3.1199999999999999E-3</v>
      </c>
      <c r="C296" s="25">
        <v>3.8500000000000001E-3</v>
      </c>
      <c r="D296" s="25">
        <f t="shared" si="40"/>
        <v>5.5449999999999996E-3</v>
      </c>
      <c r="E296" s="25"/>
      <c r="F296" s="25">
        <f t="shared" si="44"/>
        <v>1.1424699999999996E-3</v>
      </c>
      <c r="G296" s="25">
        <f t="shared" si="45"/>
        <v>2.6311084099999993E-2</v>
      </c>
      <c r="H296" s="25">
        <v>-4.8000000000000001E-4</v>
      </c>
      <c r="I296" s="25">
        <f t="shared" si="41"/>
        <v>1.2149999999999999E-3</v>
      </c>
      <c r="J296" s="25"/>
      <c r="K296" s="25">
        <f t="shared" si="46"/>
        <v>2.4126999999999992E-4</v>
      </c>
      <c r="L296" s="25">
        <f t="shared" si="47"/>
        <v>5.5564480999999982E-3</v>
      </c>
      <c r="M296" s="25">
        <v>6.4000000000000005E-4</v>
      </c>
      <c r="N296" s="25">
        <f t="shared" si="42"/>
        <v>2.3349999999999998E-3</v>
      </c>
      <c r="O296" s="25"/>
      <c r="P296" s="25">
        <f t="shared" si="48"/>
        <v>1.0682499999999998E-3</v>
      </c>
      <c r="Q296" s="25">
        <f t="shared" si="49"/>
        <v>2.4601797499999994E-2</v>
      </c>
      <c r="R296" s="25"/>
      <c r="S296" s="25"/>
      <c r="T296" s="25">
        <v>-2.7E-4</v>
      </c>
      <c r="U296" s="25">
        <f t="shared" si="43"/>
        <v>-1.6949999999999999E-3</v>
      </c>
    </row>
    <row r="297" spans="1:21" s="15" customFormat="1">
      <c r="A297" s="18">
        <v>545</v>
      </c>
      <c r="B297" s="25">
        <v>-3.2000000000000002E-3</v>
      </c>
      <c r="C297" s="25">
        <v>3.8400000000000001E-3</v>
      </c>
      <c r="D297" s="25">
        <f t="shared" si="40"/>
        <v>5.5750000000000001E-3</v>
      </c>
      <c r="E297" s="25"/>
      <c r="F297" s="25">
        <f t="shared" si="44"/>
        <v>1.1724700000000001E-3</v>
      </c>
      <c r="G297" s="25">
        <f t="shared" si="45"/>
        <v>2.7001984100000005E-2</v>
      </c>
      <c r="H297" s="25">
        <v>-4.8000000000000001E-4</v>
      </c>
      <c r="I297" s="25">
        <f t="shared" si="41"/>
        <v>1.255E-3</v>
      </c>
      <c r="J297" s="25"/>
      <c r="K297" s="25">
        <f t="shared" si="46"/>
        <v>2.8127000000000002E-4</v>
      </c>
      <c r="L297" s="25">
        <f t="shared" si="47"/>
        <v>6.4776481000000012E-3</v>
      </c>
      <c r="M297" s="25">
        <v>6.4000000000000005E-4</v>
      </c>
      <c r="N297" s="25">
        <f t="shared" si="42"/>
        <v>2.3749999999999999E-3</v>
      </c>
      <c r="O297" s="25"/>
      <c r="P297" s="25">
        <f t="shared" si="48"/>
        <v>1.1082499999999999E-3</v>
      </c>
      <c r="Q297" s="25">
        <f t="shared" si="49"/>
        <v>2.5522997499999998E-2</v>
      </c>
      <c r="R297" s="25"/>
      <c r="S297" s="25"/>
      <c r="T297" s="25">
        <v>-2.7E-4</v>
      </c>
      <c r="U297" s="25">
        <f t="shared" si="43"/>
        <v>-1.735E-3</v>
      </c>
    </row>
    <row r="298" spans="1:21" s="15" customFormat="1">
      <c r="A298" s="18">
        <v>546</v>
      </c>
      <c r="B298" s="25">
        <v>-3.0899999999999999E-3</v>
      </c>
      <c r="C298" s="25">
        <v>3.8500000000000001E-3</v>
      </c>
      <c r="D298" s="25">
        <f t="shared" si="40"/>
        <v>5.5500000000000002E-3</v>
      </c>
      <c r="E298" s="25"/>
      <c r="F298" s="25">
        <f t="shared" si="44"/>
        <v>1.1474700000000003E-3</v>
      </c>
      <c r="G298" s="25">
        <f t="shared" si="45"/>
        <v>2.6426234100000008E-2</v>
      </c>
      <c r="H298" s="25">
        <v>-4.6999999999999999E-4</v>
      </c>
      <c r="I298" s="25">
        <f t="shared" si="41"/>
        <v>1.23E-3</v>
      </c>
      <c r="J298" s="25"/>
      <c r="K298" s="25">
        <f t="shared" si="46"/>
        <v>2.5626999999999996E-4</v>
      </c>
      <c r="L298" s="25">
        <f t="shared" si="47"/>
        <v>5.9018980999999996E-3</v>
      </c>
      <c r="M298" s="25">
        <v>5.9000000000000003E-4</v>
      </c>
      <c r="N298" s="25">
        <f t="shared" si="42"/>
        <v>2.2899999999999999E-3</v>
      </c>
      <c r="O298" s="25"/>
      <c r="P298" s="25">
        <f t="shared" si="48"/>
        <v>1.0232499999999999E-3</v>
      </c>
      <c r="Q298" s="25">
        <f t="shared" si="49"/>
        <v>2.35654475E-2</v>
      </c>
      <c r="R298" s="25"/>
      <c r="S298" s="25"/>
      <c r="T298" s="25">
        <v>-3.1E-4</v>
      </c>
      <c r="U298" s="25">
        <f t="shared" si="43"/>
        <v>-1.6999999999999999E-3</v>
      </c>
    </row>
    <row r="299" spans="1:21" s="15" customFormat="1">
      <c r="A299" s="18">
        <v>547</v>
      </c>
      <c r="B299" s="25">
        <v>-3.2499999999999999E-3</v>
      </c>
      <c r="C299" s="25">
        <v>3.7100000000000002E-3</v>
      </c>
      <c r="D299" s="25">
        <f t="shared" si="40"/>
        <v>5.4949999999999999E-3</v>
      </c>
      <c r="E299" s="25"/>
      <c r="F299" s="25">
        <f t="shared" si="44"/>
        <v>1.0924699999999999E-3</v>
      </c>
      <c r="G299" s="25">
        <f t="shared" si="45"/>
        <v>2.51595841E-2</v>
      </c>
      <c r="H299" s="25">
        <v>-5.5999999999999995E-4</v>
      </c>
      <c r="I299" s="25">
        <f t="shared" si="41"/>
        <v>1.225E-3</v>
      </c>
      <c r="J299" s="25"/>
      <c r="K299" s="25">
        <f t="shared" si="46"/>
        <v>2.5126999999999994E-4</v>
      </c>
      <c r="L299" s="25">
        <f t="shared" si="47"/>
        <v>5.7867480999999991E-3</v>
      </c>
      <c r="M299" s="25">
        <v>6.2E-4</v>
      </c>
      <c r="N299" s="25">
        <f t="shared" si="42"/>
        <v>2.405E-3</v>
      </c>
      <c r="O299" s="25"/>
      <c r="P299" s="25">
        <f t="shared" si="48"/>
        <v>1.1382499999999999E-3</v>
      </c>
      <c r="Q299" s="25">
        <f t="shared" si="49"/>
        <v>2.62138975E-2</v>
      </c>
      <c r="R299" s="25"/>
      <c r="S299" s="25"/>
      <c r="T299" s="25">
        <v>-3.2000000000000003E-4</v>
      </c>
      <c r="U299" s="25">
        <f t="shared" si="43"/>
        <v>-1.7849999999999999E-3</v>
      </c>
    </row>
    <row r="300" spans="1:21" s="15" customFormat="1">
      <c r="A300" s="18">
        <v>548</v>
      </c>
      <c r="B300" s="25">
        <v>-3.2499999999999999E-3</v>
      </c>
      <c r="C300" s="25">
        <v>3.6900000000000001E-3</v>
      </c>
      <c r="D300" s="25">
        <f t="shared" si="40"/>
        <v>5.4650000000000002E-3</v>
      </c>
      <c r="E300" s="25"/>
      <c r="F300" s="25">
        <f t="shared" si="44"/>
        <v>1.0624700000000003E-3</v>
      </c>
      <c r="G300" s="25">
        <f t="shared" si="45"/>
        <v>2.4468684100000006E-2</v>
      </c>
      <c r="H300" s="25">
        <v>-5.4000000000000001E-4</v>
      </c>
      <c r="I300" s="25">
        <f t="shared" si="41"/>
        <v>1.235E-3</v>
      </c>
      <c r="J300" s="25"/>
      <c r="K300" s="25">
        <f t="shared" si="46"/>
        <v>2.6126999999999997E-4</v>
      </c>
      <c r="L300" s="25">
        <f t="shared" si="47"/>
        <v>6.0170480999999993E-3</v>
      </c>
      <c r="M300" s="25">
        <v>5.1999999999999995E-4</v>
      </c>
      <c r="N300" s="25">
        <f t="shared" si="42"/>
        <v>2.2949999999999997E-3</v>
      </c>
      <c r="O300" s="25"/>
      <c r="P300" s="25">
        <f t="shared" si="48"/>
        <v>1.0282499999999997E-3</v>
      </c>
      <c r="Q300" s="25">
        <f t="shared" si="49"/>
        <v>2.3680597499999994E-2</v>
      </c>
      <c r="R300" s="25"/>
      <c r="S300" s="25"/>
      <c r="T300" s="25">
        <v>-2.9999999999999997E-4</v>
      </c>
      <c r="U300" s="25">
        <f t="shared" si="43"/>
        <v>-1.7749999999999999E-3</v>
      </c>
    </row>
    <row r="301" spans="1:21" s="15" customFormat="1">
      <c r="A301" s="18">
        <v>549</v>
      </c>
      <c r="B301" s="25">
        <v>-3.0999999999999999E-3</v>
      </c>
      <c r="C301" s="25">
        <v>3.82E-3</v>
      </c>
      <c r="D301" s="25">
        <f t="shared" si="40"/>
        <v>5.5449999999999996E-3</v>
      </c>
      <c r="E301" s="25"/>
      <c r="F301" s="25">
        <f t="shared" si="44"/>
        <v>1.1424699999999996E-3</v>
      </c>
      <c r="G301" s="25">
        <f t="shared" si="45"/>
        <v>2.6311084099999993E-2</v>
      </c>
      <c r="H301" s="25">
        <v>-5.1000000000000004E-4</v>
      </c>
      <c r="I301" s="25">
        <f t="shared" si="41"/>
        <v>1.2149999999999999E-3</v>
      </c>
      <c r="J301" s="25"/>
      <c r="K301" s="25">
        <f t="shared" si="46"/>
        <v>2.4126999999999992E-4</v>
      </c>
      <c r="L301" s="25">
        <f t="shared" si="47"/>
        <v>5.5564480999999982E-3</v>
      </c>
      <c r="M301" s="25">
        <v>6.3000000000000003E-4</v>
      </c>
      <c r="N301" s="25">
        <f t="shared" si="42"/>
        <v>2.3549999999999999E-3</v>
      </c>
      <c r="O301" s="25"/>
      <c r="P301" s="25">
        <f t="shared" si="48"/>
        <v>1.0882499999999998E-3</v>
      </c>
      <c r="Q301" s="25">
        <f t="shared" si="49"/>
        <v>2.5062397499999996E-2</v>
      </c>
      <c r="R301" s="25"/>
      <c r="S301" s="25"/>
      <c r="T301" s="25">
        <v>-3.5E-4</v>
      </c>
      <c r="U301" s="25">
        <f t="shared" si="43"/>
        <v>-1.725E-3</v>
      </c>
    </row>
    <row r="302" spans="1:21" s="15" customFormat="1">
      <c r="A302" s="18">
        <v>550</v>
      </c>
      <c r="B302" s="25">
        <v>-3.16E-3</v>
      </c>
      <c r="C302" s="25">
        <v>3.7200000000000002E-3</v>
      </c>
      <c r="D302" s="25">
        <f t="shared" si="40"/>
        <v>5.4800000000000005E-3</v>
      </c>
      <c r="E302" s="25"/>
      <c r="F302" s="25">
        <f t="shared" si="44"/>
        <v>1.0774700000000005E-3</v>
      </c>
      <c r="G302" s="25">
        <f t="shared" si="45"/>
        <v>2.4814134100000013E-2</v>
      </c>
      <c r="H302" s="25">
        <v>-5.4000000000000001E-4</v>
      </c>
      <c r="I302" s="25">
        <f t="shared" si="41"/>
        <v>1.2200000000000002E-3</v>
      </c>
      <c r="J302" s="25"/>
      <c r="K302" s="25">
        <f t="shared" si="46"/>
        <v>2.4627000000000015E-4</v>
      </c>
      <c r="L302" s="25">
        <f t="shared" si="47"/>
        <v>5.6715981000000039E-3</v>
      </c>
      <c r="M302" s="25">
        <v>4.6000000000000001E-4</v>
      </c>
      <c r="N302" s="25">
        <f t="shared" si="42"/>
        <v>2.2200000000000002E-3</v>
      </c>
      <c r="O302" s="25"/>
      <c r="P302" s="25">
        <f t="shared" si="48"/>
        <v>9.532500000000001E-4</v>
      </c>
      <c r="Q302" s="25">
        <f t="shared" si="49"/>
        <v>2.1953347500000005E-2</v>
      </c>
      <c r="R302" s="25"/>
      <c r="S302" s="25"/>
      <c r="T302" s="25">
        <v>-3.6000000000000002E-4</v>
      </c>
      <c r="U302" s="25">
        <f t="shared" si="43"/>
        <v>-1.7600000000000001E-3</v>
      </c>
    </row>
    <row r="303" spans="1:21" s="15" customFormat="1">
      <c r="A303" s="18">
        <v>551</v>
      </c>
      <c r="B303" s="25">
        <v>-3.1199999999999999E-3</v>
      </c>
      <c r="C303" s="25">
        <v>3.6700000000000001E-3</v>
      </c>
      <c r="D303" s="25">
        <f t="shared" si="40"/>
        <v>5.3899999999999998E-3</v>
      </c>
      <c r="E303" s="25"/>
      <c r="F303" s="25">
        <f t="shared" si="44"/>
        <v>9.8746999999999984E-4</v>
      </c>
      <c r="G303" s="25">
        <f t="shared" si="45"/>
        <v>2.2741434099999996E-2</v>
      </c>
      <c r="H303" s="25">
        <v>-4.8000000000000001E-4</v>
      </c>
      <c r="I303" s="25">
        <f t="shared" si="41"/>
        <v>1.24E-3</v>
      </c>
      <c r="J303" s="25"/>
      <c r="K303" s="25">
        <f t="shared" si="46"/>
        <v>2.6626999999999998E-4</v>
      </c>
      <c r="L303" s="25">
        <f t="shared" si="47"/>
        <v>6.1321980999999998E-3</v>
      </c>
      <c r="M303" s="25">
        <v>5.0000000000000001E-4</v>
      </c>
      <c r="N303" s="25">
        <f t="shared" si="42"/>
        <v>2.2199999999999998E-3</v>
      </c>
      <c r="O303" s="25"/>
      <c r="P303" s="25">
        <f t="shared" si="48"/>
        <v>9.5324999999999967E-4</v>
      </c>
      <c r="Q303" s="25">
        <f t="shared" si="49"/>
        <v>2.1953347499999994E-2</v>
      </c>
      <c r="R303" s="25"/>
      <c r="S303" s="25"/>
      <c r="T303" s="25">
        <v>-3.2000000000000003E-4</v>
      </c>
      <c r="U303" s="25">
        <f t="shared" si="43"/>
        <v>-1.72E-3</v>
      </c>
    </row>
    <row r="304" spans="1:21" s="15" customFormat="1">
      <c r="A304" s="18">
        <v>552</v>
      </c>
      <c r="B304" s="25">
        <v>-3.13E-3</v>
      </c>
      <c r="C304" s="25">
        <v>3.6800000000000001E-3</v>
      </c>
      <c r="D304" s="25">
        <f t="shared" si="40"/>
        <v>5.365E-3</v>
      </c>
      <c r="E304" s="25"/>
      <c r="F304" s="25">
        <f t="shared" si="44"/>
        <v>9.6246999999999999E-4</v>
      </c>
      <c r="G304" s="25">
        <f t="shared" si="45"/>
        <v>2.2165684099999999E-2</v>
      </c>
      <c r="H304" s="25">
        <v>-4.4000000000000002E-4</v>
      </c>
      <c r="I304" s="25">
        <f t="shared" si="41"/>
        <v>1.245E-3</v>
      </c>
      <c r="J304" s="25"/>
      <c r="K304" s="25">
        <f t="shared" si="46"/>
        <v>2.7127E-4</v>
      </c>
      <c r="L304" s="25">
        <f t="shared" si="47"/>
        <v>6.2473481000000003E-3</v>
      </c>
      <c r="M304" s="25">
        <v>4.2999999999999999E-4</v>
      </c>
      <c r="N304" s="25">
        <f t="shared" si="42"/>
        <v>2.1150000000000001E-3</v>
      </c>
      <c r="O304" s="25"/>
      <c r="P304" s="25">
        <f t="shared" si="48"/>
        <v>8.4825000000000005E-4</v>
      </c>
      <c r="Q304" s="25">
        <f t="shared" si="49"/>
        <v>1.95351975E-2</v>
      </c>
      <c r="R304" s="25"/>
      <c r="S304" s="25"/>
      <c r="T304" s="25">
        <v>-2.4000000000000001E-4</v>
      </c>
      <c r="U304" s="25">
        <f t="shared" si="43"/>
        <v>-1.6850000000000001E-3</v>
      </c>
    </row>
    <row r="305" spans="1:21" s="15" customFormat="1">
      <c r="A305" s="18">
        <v>553</v>
      </c>
      <c r="B305" s="25">
        <v>-3.15E-3</v>
      </c>
      <c r="C305" s="25">
        <v>3.6800000000000001E-3</v>
      </c>
      <c r="D305" s="25">
        <f t="shared" si="40"/>
        <v>5.4200000000000003E-3</v>
      </c>
      <c r="E305" s="25"/>
      <c r="F305" s="25">
        <f t="shared" si="44"/>
        <v>1.0174700000000004E-3</v>
      </c>
      <c r="G305" s="25">
        <f t="shared" si="45"/>
        <v>2.3432334100000011E-2</v>
      </c>
      <c r="H305" s="25">
        <v>-4.8000000000000001E-4</v>
      </c>
      <c r="I305" s="25">
        <f t="shared" si="41"/>
        <v>1.2600000000000001E-3</v>
      </c>
      <c r="J305" s="25"/>
      <c r="K305" s="25">
        <f t="shared" si="46"/>
        <v>2.8627000000000004E-4</v>
      </c>
      <c r="L305" s="25">
        <f t="shared" si="47"/>
        <v>6.5927981000000009E-3</v>
      </c>
      <c r="M305" s="25">
        <v>5.1000000000000004E-4</v>
      </c>
      <c r="N305" s="25">
        <f t="shared" si="42"/>
        <v>2.2500000000000003E-3</v>
      </c>
      <c r="O305" s="25"/>
      <c r="P305" s="25">
        <f t="shared" si="48"/>
        <v>9.8325000000000018E-4</v>
      </c>
      <c r="Q305" s="25">
        <f t="shared" si="49"/>
        <v>2.2644247500000006E-2</v>
      </c>
      <c r="R305" s="25"/>
      <c r="S305" s="25"/>
      <c r="T305" s="25">
        <v>-3.3E-4</v>
      </c>
      <c r="U305" s="25">
        <f t="shared" si="43"/>
        <v>-1.74E-3</v>
      </c>
    </row>
    <row r="306" spans="1:21" s="15" customFormat="1">
      <c r="A306" s="18">
        <v>554</v>
      </c>
      <c r="B306" s="25">
        <v>-3.2200000000000002E-3</v>
      </c>
      <c r="C306" s="25">
        <v>3.7499999999999999E-3</v>
      </c>
      <c r="D306" s="25">
        <f t="shared" si="40"/>
        <v>5.4650000000000002E-3</v>
      </c>
      <c r="E306" s="25"/>
      <c r="F306" s="25">
        <f t="shared" si="44"/>
        <v>1.0624700000000003E-3</v>
      </c>
      <c r="G306" s="25">
        <f t="shared" si="45"/>
        <v>2.4468684100000006E-2</v>
      </c>
      <c r="H306" s="25">
        <v>-4.6000000000000001E-4</v>
      </c>
      <c r="I306" s="25">
        <f t="shared" si="41"/>
        <v>1.255E-3</v>
      </c>
      <c r="J306" s="25"/>
      <c r="K306" s="25">
        <f t="shared" si="46"/>
        <v>2.8127000000000002E-4</v>
      </c>
      <c r="L306" s="25">
        <f t="shared" si="47"/>
        <v>6.4776481000000012E-3</v>
      </c>
      <c r="M306" s="25">
        <v>3.6999999999999999E-4</v>
      </c>
      <c r="N306" s="25">
        <f t="shared" si="42"/>
        <v>2.085E-3</v>
      </c>
      <c r="O306" s="25"/>
      <c r="P306" s="25">
        <f t="shared" si="48"/>
        <v>8.1824999999999997E-4</v>
      </c>
      <c r="Q306" s="25">
        <f t="shared" si="49"/>
        <v>1.8844297499999999E-2</v>
      </c>
      <c r="R306" s="25"/>
      <c r="S306" s="25"/>
      <c r="T306" s="25">
        <v>-2.1000000000000001E-4</v>
      </c>
      <c r="U306" s="25">
        <f t="shared" si="43"/>
        <v>-1.7150000000000002E-3</v>
      </c>
    </row>
    <row r="307" spans="1:21" s="15" customFormat="1">
      <c r="A307" s="18">
        <v>555</v>
      </c>
      <c r="B307" s="25">
        <v>-3.2399999999999998E-3</v>
      </c>
      <c r="C307" s="25">
        <v>3.6099999999999999E-3</v>
      </c>
      <c r="D307" s="25">
        <f t="shared" si="40"/>
        <v>5.4349999999999997E-3</v>
      </c>
      <c r="E307" s="25"/>
      <c r="F307" s="25">
        <f t="shared" si="44"/>
        <v>1.0324699999999997E-3</v>
      </c>
      <c r="G307" s="25">
        <f t="shared" si="45"/>
        <v>2.3777784099999994E-2</v>
      </c>
      <c r="H307" s="25">
        <v>-4.6999999999999999E-4</v>
      </c>
      <c r="I307" s="25">
        <f t="shared" si="41"/>
        <v>1.3549999999999999E-3</v>
      </c>
      <c r="J307" s="25"/>
      <c r="K307" s="25">
        <f t="shared" si="46"/>
        <v>3.8126999999999985E-4</v>
      </c>
      <c r="L307" s="25">
        <f t="shared" si="47"/>
        <v>8.7806480999999964E-3</v>
      </c>
      <c r="M307" s="25">
        <v>3.6999999999999999E-4</v>
      </c>
      <c r="N307" s="25">
        <f t="shared" si="42"/>
        <v>2.1949999999999999E-3</v>
      </c>
      <c r="O307" s="25"/>
      <c r="P307" s="25">
        <f t="shared" si="48"/>
        <v>9.2824999999999982E-4</v>
      </c>
      <c r="Q307" s="25">
        <f t="shared" si="49"/>
        <v>2.1377597499999998E-2</v>
      </c>
      <c r="R307" s="25"/>
      <c r="S307" s="25"/>
      <c r="T307" s="25">
        <v>-4.0999999999999999E-4</v>
      </c>
      <c r="U307" s="25">
        <f t="shared" si="43"/>
        <v>-1.8249999999999998E-3</v>
      </c>
    </row>
    <row r="308" spans="1:21" s="15" customFormat="1">
      <c r="A308" s="18">
        <v>556</v>
      </c>
      <c r="B308" s="25">
        <v>-3.32E-3</v>
      </c>
      <c r="C308" s="25">
        <v>3.6099999999999999E-3</v>
      </c>
      <c r="D308" s="25">
        <f t="shared" si="40"/>
        <v>5.3950000000000005E-3</v>
      </c>
      <c r="E308" s="25"/>
      <c r="F308" s="25">
        <f t="shared" si="44"/>
        <v>9.924700000000005E-4</v>
      </c>
      <c r="G308" s="25">
        <f t="shared" si="45"/>
        <v>2.2856584100000014E-2</v>
      </c>
      <c r="H308" s="25">
        <v>-4.2000000000000002E-4</v>
      </c>
      <c r="I308" s="25">
        <f t="shared" si="41"/>
        <v>1.3650000000000001E-3</v>
      </c>
      <c r="J308" s="25"/>
      <c r="K308" s="25">
        <f t="shared" si="46"/>
        <v>3.9127000000000009E-4</v>
      </c>
      <c r="L308" s="25">
        <f t="shared" si="47"/>
        <v>9.0109481000000026E-3</v>
      </c>
      <c r="M308" s="25">
        <v>4.8000000000000001E-4</v>
      </c>
      <c r="N308" s="25">
        <f t="shared" si="42"/>
        <v>2.2650000000000001E-3</v>
      </c>
      <c r="O308" s="25"/>
      <c r="P308" s="25">
        <f t="shared" si="48"/>
        <v>9.9825000000000001E-4</v>
      </c>
      <c r="Q308" s="25">
        <f t="shared" si="49"/>
        <v>2.29896975E-2</v>
      </c>
      <c r="R308" s="25"/>
      <c r="S308" s="25"/>
      <c r="T308" s="25">
        <v>-2.5000000000000001E-4</v>
      </c>
      <c r="U308" s="25">
        <f t="shared" si="43"/>
        <v>-1.7850000000000001E-3</v>
      </c>
    </row>
    <row r="309" spans="1:21" s="15" customFormat="1">
      <c r="A309" s="18">
        <v>557</v>
      </c>
      <c r="B309" s="25">
        <v>-3.2200000000000002E-3</v>
      </c>
      <c r="C309" s="25">
        <v>3.6600000000000001E-3</v>
      </c>
      <c r="D309" s="25">
        <f t="shared" si="40"/>
        <v>5.47E-3</v>
      </c>
      <c r="E309" s="25"/>
      <c r="F309" s="25">
        <f t="shared" si="44"/>
        <v>1.0674700000000001E-3</v>
      </c>
      <c r="G309" s="25">
        <f t="shared" si="45"/>
        <v>2.4583834100000004E-2</v>
      </c>
      <c r="H309" s="25">
        <v>-4.8000000000000001E-4</v>
      </c>
      <c r="I309" s="25">
        <f t="shared" si="41"/>
        <v>1.3300000000000002E-3</v>
      </c>
      <c r="J309" s="25"/>
      <c r="K309" s="25">
        <f t="shared" si="46"/>
        <v>3.5627000000000022E-4</v>
      </c>
      <c r="L309" s="25">
        <f t="shared" si="47"/>
        <v>8.2048981000000052E-3</v>
      </c>
      <c r="M309" s="25">
        <v>3.8000000000000002E-4</v>
      </c>
      <c r="N309" s="25">
        <f t="shared" si="42"/>
        <v>2.1900000000000001E-3</v>
      </c>
      <c r="O309" s="25"/>
      <c r="P309" s="25">
        <f t="shared" si="48"/>
        <v>9.2325000000000003E-4</v>
      </c>
      <c r="Q309" s="25">
        <f t="shared" si="49"/>
        <v>2.12624475E-2</v>
      </c>
      <c r="R309" s="25"/>
      <c r="S309" s="25"/>
      <c r="T309" s="25">
        <v>-4.0000000000000002E-4</v>
      </c>
      <c r="U309" s="25">
        <f t="shared" si="43"/>
        <v>-1.8100000000000002E-3</v>
      </c>
    </row>
    <row r="310" spans="1:21" s="15" customFormat="1">
      <c r="A310" s="18">
        <v>558</v>
      </c>
      <c r="B310" s="25">
        <v>-3.1099999999999999E-3</v>
      </c>
      <c r="C310" s="25">
        <v>3.5999999999999999E-3</v>
      </c>
      <c r="D310" s="25">
        <f t="shared" si="40"/>
        <v>5.3150000000000003E-3</v>
      </c>
      <c r="E310" s="25"/>
      <c r="F310" s="25">
        <f t="shared" si="44"/>
        <v>9.1247000000000029E-4</v>
      </c>
      <c r="G310" s="25">
        <f t="shared" si="45"/>
        <v>2.1014184100000007E-2</v>
      </c>
      <c r="H310" s="25">
        <v>-4.8000000000000001E-4</v>
      </c>
      <c r="I310" s="25">
        <f t="shared" si="41"/>
        <v>1.235E-3</v>
      </c>
      <c r="J310" s="25"/>
      <c r="K310" s="25">
        <f t="shared" si="46"/>
        <v>2.6126999999999997E-4</v>
      </c>
      <c r="L310" s="25">
        <f t="shared" si="47"/>
        <v>6.0170480999999993E-3</v>
      </c>
      <c r="M310" s="25">
        <v>3.8999999999999999E-4</v>
      </c>
      <c r="N310" s="25">
        <f t="shared" si="42"/>
        <v>2.1050000000000001E-3</v>
      </c>
      <c r="O310" s="25"/>
      <c r="P310" s="25">
        <f t="shared" si="48"/>
        <v>8.3825000000000002E-4</v>
      </c>
      <c r="Q310" s="25">
        <f t="shared" si="49"/>
        <v>1.9304897500000001E-2</v>
      </c>
      <c r="R310" s="25"/>
      <c r="S310" s="25"/>
      <c r="T310" s="25">
        <v>-3.2000000000000003E-4</v>
      </c>
      <c r="U310" s="25">
        <f t="shared" si="43"/>
        <v>-1.7149999999999999E-3</v>
      </c>
    </row>
    <row r="311" spans="1:21" s="15" customFormat="1">
      <c r="A311" s="18">
        <v>559</v>
      </c>
      <c r="B311" s="25">
        <v>-3.2200000000000002E-3</v>
      </c>
      <c r="C311" s="25">
        <v>3.5000000000000001E-3</v>
      </c>
      <c r="D311" s="25">
        <f t="shared" si="40"/>
        <v>5.3299999999999997E-3</v>
      </c>
      <c r="E311" s="25"/>
      <c r="F311" s="25">
        <f t="shared" si="44"/>
        <v>9.2746999999999968E-4</v>
      </c>
      <c r="G311" s="25">
        <f t="shared" si="45"/>
        <v>2.1359634099999993E-2</v>
      </c>
      <c r="H311" s="25">
        <v>-4.2000000000000002E-4</v>
      </c>
      <c r="I311" s="25">
        <f t="shared" si="41"/>
        <v>1.41E-3</v>
      </c>
      <c r="J311" s="25"/>
      <c r="K311" s="25">
        <f t="shared" si="46"/>
        <v>4.3627E-4</v>
      </c>
      <c r="L311" s="25">
        <f t="shared" si="47"/>
        <v>1.0047298100000001E-2</v>
      </c>
      <c r="M311" s="25">
        <v>2.3000000000000001E-4</v>
      </c>
      <c r="N311" s="25">
        <f t="shared" si="42"/>
        <v>2.0600000000000002E-3</v>
      </c>
      <c r="O311" s="25"/>
      <c r="P311" s="25">
        <f t="shared" si="48"/>
        <v>7.9325000000000012E-4</v>
      </c>
      <c r="Q311" s="25">
        <f t="shared" si="49"/>
        <v>1.8268547500000003E-2</v>
      </c>
      <c r="R311" s="25"/>
      <c r="S311" s="25"/>
      <c r="T311" s="25">
        <v>-4.4000000000000002E-4</v>
      </c>
      <c r="U311" s="25">
        <f t="shared" si="43"/>
        <v>-1.83E-3</v>
      </c>
    </row>
    <row r="312" spans="1:21" s="15" customFormat="1">
      <c r="A312" s="18">
        <v>560</v>
      </c>
      <c r="B312" s="25">
        <v>-3.0899999999999999E-3</v>
      </c>
      <c r="C312" s="25">
        <v>3.65E-3</v>
      </c>
      <c r="D312" s="25">
        <f t="shared" si="40"/>
        <v>5.3249999999999999E-3</v>
      </c>
      <c r="E312" s="25"/>
      <c r="F312" s="25">
        <f t="shared" si="44"/>
        <v>9.2246999999999989E-4</v>
      </c>
      <c r="G312" s="25">
        <f t="shared" si="45"/>
        <v>2.1244484099999999E-2</v>
      </c>
      <c r="H312" s="25">
        <v>-5.6999999999999998E-4</v>
      </c>
      <c r="I312" s="25">
        <f t="shared" si="41"/>
        <v>1.1049999999999999E-3</v>
      </c>
      <c r="J312" s="25"/>
      <c r="K312" s="25">
        <f t="shared" si="46"/>
        <v>1.3126999999999985E-4</v>
      </c>
      <c r="L312" s="25">
        <f t="shared" si="47"/>
        <v>3.0231480999999968E-3</v>
      </c>
      <c r="M312" s="25">
        <v>2.5999999999999998E-4</v>
      </c>
      <c r="N312" s="25">
        <f t="shared" si="42"/>
        <v>1.9349999999999999E-3</v>
      </c>
      <c r="O312" s="25"/>
      <c r="P312" s="25">
        <f t="shared" si="48"/>
        <v>6.6824999999999979E-4</v>
      </c>
      <c r="Q312" s="25">
        <f t="shared" si="49"/>
        <v>1.5389797499999996E-2</v>
      </c>
      <c r="R312" s="25"/>
      <c r="S312" s="25"/>
      <c r="T312" s="25">
        <v>-2.5999999999999998E-4</v>
      </c>
      <c r="U312" s="25">
        <f t="shared" si="43"/>
        <v>-1.6749999999999998E-3</v>
      </c>
    </row>
    <row r="313" spans="1:21" s="15" customFormat="1">
      <c r="A313" s="18">
        <v>561</v>
      </c>
      <c r="B313" s="25">
        <v>-3.14E-3</v>
      </c>
      <c r="C313" s="25">
        <v>3.4099999999999998E-3</v>
      </c>
      <c r="D313" s="25">
        <f t="shared" si="40"/>
        <v>5.1599999999999997E-3</v>
      </c>
      <c r="E313" s="25"/>
      <c r="F313" s="25">
        <f t="shared" si="44"/>
        <v>7.5746999999999967E-4</v>
      </c>
      <c r="G313" s="25">
        <f t="shared" si="45"/>
        <v>1.7444534099999992E-2</v>
      </c>
      <c r="H313" s="25">
        <v>-5.1000000000000004E-4</v>
      </c>
      <c r="I313" s="25">
        <f t="shared" si="41"/>
        <v>1.24E-3</v>
      </c>
      <c r="J313" s="25"/>
      <c r="K313" s="25">
        <f t="shared" si="46"/>
        <v>2.6626999999999998E-4</v>
      </c>
      <c r="L313" s="25">
        <f t="shared" si="47"/>
        <v>6.1321980999999998E-3</v>
      </c>
      <c r="M313" s="25">
        <v>1.7000000000000001E-4</v>
      </c>
      <c r="N313" s="25">
        <f t="shared" si="42"/>
        <v>1.92E-3</v>
      </c>
      <c r="O313" s="25"/>
      <c r="P313" s="25">
        <f t="shared" si="48"/>
        <v>6.5324999999999997E-4</v>
      </c>
      <c r="Q313" s="25">
        <f t="shared" si="49"/>
        <v>1.5044347499999999E-2</v>
      </c>
      <c r="R313" s="25"/>
      <c r="S313" s="25"/>
      <c r="T313" s="25">
        <v>-3.6000000000000002E-4</v>
      </c>
      <c r="U313" s="25">
        <f t="shared" si="43"/>
        <v>-1.75E-3</v>
      </c>
    </row>
    <row r="314" spans="1:21" s="15" customFormat="1">
      <c r="A314" s="18">
        <v>562</v>
      </c>
      <c r="B314" s="25">
        <v>-3.2000000000000002E-3</v>
      </c>
      <c r="C314" s="25">
        <v>3.5100000000000001E-3</v>
      </c>
      <c r="D314" s="25">
        <f t="shared" si="40"/>
        <v>5.2599999999999999E-3</v>
      </c>
      <c r="E314" s="25"/>
      <c r="F314" s="25">
        <f t="shared" si="44"/>
        <v>8.5746999999999993E-4</v>
      </c>
      <c r="G314" s="25">
        <f t="shared" si="45"/>
        <v>1.9747534099999998E-2</v>
      </c>
      <c r="H314" s="25">
        <v>-6.8999999999999997E-4</v>
      </c>
      <c r="I314" s="25">
        <f t="shared" si="41"/>
        <v>1.0600000000000002E-3</v>
      </c>
      <c r="J314" s="25"/>
      <c r="K314" s="25">
        <f t="shared" si="46"/>
        <v>8.6270000000000162E-5</v>
      </c>
      <c r="L314" s="25">
        <f t="shared" si="47"/>
        <v>1.9867981000000036E-3</v>
      </c>
      <c r="M314" s="25">
        <v>1.9000000000000001E-4</v>
      </c>
      <c r="N314" s="25">
        <f t="shared" si="42"/>
        <v>1.9400000000000001E-3</v>
      </c>
      <c r="O314" s="25"/>
      <c r="P314" s="25">
        <f t="shared" si="48"/>
        <v>6.7325000000000002E-4</v>
      </c>
      <c r="Q314" s="25">
        <f t="shared" si="49"/>
        <v>1.5504947500000001E-2</v>
      </c>
      <c r="R314" s="25"/>
      <c r="S314" s="25"/>
      <c r="T314" s="25">
        <v>-2.9999999999999997E-4</v>
      </c>
      <c r="U314" s="25">
        <f t="shared" si="43"/>
        <v>-1.75E-3</v>
      </c>
    </row>
    <row r="315" spans="1:21" s="15" customFormat="1">
      <c r="A315" s="18">
        <v>563</v>
      </c>
      <c r="B315" s="25">
        <v>-3.13E-3</v>
      </c>
      <c r="C315" s="25">
        <v>3.3999999999999998E-3</v>
      </c>
      <c r="D315" s="25">
        <f t="shared" si="40"/>
        <v>5.1399999999999996E-3</v>
      </c>
      <c r="E315" s="25"/>
      <c r="F315" s="25">
        <f t="shared" si="44"/>
        <v>7.3746999999999962E-4</v>
      </c>
      <c r="G315" s="25">
        <f t="shared" si="45"/>
        <v>1.6983934099999994E-2</v>
      </c>
      <c r="H315" s="25">
        <v>-6.3000000000000003E-4</v>
      </c>
      <c r="I315" s="25">
        <f t="shared" si="41"/>
        <v>1.1099999999999999E-3</v>
      </c>
      <c r="J315" s="25"/>
      <c r="K315" s="25">
        <f t="shared" si="46"/>
        <v>1.3626999999999986E-4</v>
      </c>
      <c r="L315" s="25">
        <f t="shared" si="47"/>
        <v>3.1382980999999969E-3</v>
      </c>
      <c r="M315" s="25">
        <v>1E-4</v>
      </c>
      <c r="N315" s="25">
        <f t="shared" si="42"/>
        <v>1.8400000000000001E-3</v>
      </c>
      <c r="O315" s="25"/>
      <c r="P315" s="25">
        <f t="shared" si="48"/>
        <v>5.7324999999999997E-4</v>
      </c>
      <c r="Q315" s="25">
        <f t="shared" si="49"/>
        <v>1.32019475E-2</v>
      </c>
      <c r="R315" s="25"/>
      <c r="S315" s="25"/>
      <c r="T315" s="25">
        <v>-3.5E-4</v>
      </c>
      <c r="U315" s="25">
        <f t="shared" si="43"/>
        <v>-1.74E-3</v>
      </c>
    </row>
    <row r="316" spans="1:21" s="15" customFormat="1">
      <c r="A316" s="18">
        <v>564</v>
      </c>
      <c r="B316" s="25">
        <v>-3.15E-3</v>
      </c>
      <c r="C316" s="25">
        <v>3.5400000000000002E-3</v>
      </c>
      <c r="D316" s="25">
        <f t="shared" si="40"/>
        <v>5.2449999999999997E-3</v>
      </c>
      <c r="E316" s="25"/>
      <c r="F316" s="25">
        <f t="shared" si="44"/>
        <v>8.4246999999999968E-4</v>
      </c>
      <c r="G316" s="25">
        <f t="shared" si="45"/>
        <v>1.9402084099999994E-2</v>
      </c>
      <c r="H316" s="25">
        <v>-5.4000000000000001E-4</v>
      </c>
      <c r="I316" s="25">
        <f t="shared" si="41"/>
        <v>1.1649999999999998E-3</v>
      </c>
      <c r="J316" s="25"/>
      <c r="K316" s="25">
        <f t="shared" si="46"/>
        <v>1.9126999999999979E-4</v>
      </c>
      <c r="L316" s="25">
        <f t="shared" si="47"/>
        <v>4.4049480999999949E-3</v>
      </c>
      <c r="M316" s="25">
        <v>2.5000000000000001E-4</v>
      </c>
      <c r="N316" s="25">
        <f t="shared" si="42"/>
        <v>1.9550000000000001E-3</v>
      </c>
      <c r="O316" s="25"/>
      <c r="P316" s="25">
        <f t="shared" si="48"/>
        <v>6.8825000000000006E-4</v>
      </c>
      <c r="Q316" s="25">
        <f t="shared" si="49"/>
        <v>1.5850397500000002E-2</v>
      </c>
      <c r="R316" s="25"/>
      <c r="S316" s="25"/>
      <c r="T316" s="25">
        <v>-2.5999999999999998E-4</v>
      </c>
      <c r="U316" s="25">
        <f t="shared" si="43"/>
        <v>-1.7049999999999999E-3</v>
      </c>
    </row>
    <row r="317" spans="1:21" s="15" customFormat="1">
      <c r="A317" s="18">
        <v>565</v>
      </c>
      <c r="B317" s="25">
        <v>-3.1900000000000001E-3</v>
      </c>
      <c r="C317" s="25">
        <v>3.3999999999999998E-3</v>
      </c>
      <c r="D317" s="25">
        <f t="shared" si="40"/>
        <v>5.2099999999999994E-3</v>
      </c>
      <c r="E317" s="25"/>
      <c r="F317" s="25">
        <f t="shared" si="44"/>
        <v>8.0746999999999937E-4</v>
      </c>
      <c r="G317" s="25">
        <f t="shared" si="45"/>
        <v>1.8596034099999985E-2</v>
      </c>
      <c r="H317" s="25">
        <v>-5.8E-4</v>
      </c>
      <c r="I317" s="25">
        <f t="shared" si="41"/>
        <v>1.23E-3</v>
      </c>
      <c r="J317" s="25"/>
      <c r="K317" s="25">
        <f t="shared" si="46"/>
        <v>2.5626999999999996E-4</v>
      </c>
      <c r="L317" s="25">
        <f t="shared" si="47"/>
        <v>5.9018980999999996E-3</v>
      </c>
      <c r="M317" s="25">
        <v>1.2E-4</v>
      </c>
      <c r="N317" s="25">
        <f t="shared" si="42"/>
        <v>1.9300000000000001E-3</v>
      </c>
      <c r="O317" s="25"/>
      <c r="P317" s="25">
        <f t="shared" si="48"/>
        <v>6.6324999999999999E-4</v>
      </c>
      <c r="Q317" s="25">
        <f t="shared" si="49"/>
        <v>1.52746475E-2</v>
      </c>
      <c r="R317" s="25"/>
      <c r="S317" s="25"/>
      <c r="T317" s="25">
        <v>-4.2999999999999999E-4</v>
      </c>
      <c r="U317" s="25">
        <f t="shared" si="43"/>
        <v>-1.81E-3</v>
      </c>
    </row>
    <row r="318" spans="1:21" s="15" customFormat="1">
      <c r="A318" s="18">
        <v>566</v>
      </c>
      <c r="B318" s="25">
        <v>-3.16E-3</v>
      </c>
      <c r="C318" s="25">
        <v>3.4199999999999999E-3</v>
      </c>
      <c r="D318" s="25">
        <f t="shared" si="40"/>
        <v>5.1199999999999996E-3</v>
      </c>
      <c r="E318" s="25"/>
      <c r="F318" s="25">
        <f t="shared" si="44"/>
        <v>7.1746999999999957E-4</v>
      </c>
      <c r="G318" s="25">
        <f t="shared" si="45"/>
        <v>1.6523334099999992E-2</v>
      </c>
      <c r="H318" s="25">
        <v>-5.1000000000000004E-4</v>
      </c>
      <c r="I318" s="25">
        <f t="shared" si="41"/>
        <v>1.1900000000000001E-3</v>
      </c>
      <c r="J318" s="25"/>
      <c r="K318" s="25">
        <f t="shared" si="46"/>
        <v>2.1627000000000007E-4</v>
      </c>
      <c r="L318" s="25">
        <f t="shared" si="47"/>
        <v>4.9806981000000018E-3</v>
      </c>
      <c r="M318" s="25">
        <v>9.0000000000000006E-5</v>
      </c>
      <c r="N318" s="25">
        <f t="shared" si="42"/>
        <v>1.7900000000000001E-3</v>
      </c>
      <c r="O318" s="25"/>
      <c r="P318" s="25">
        <f t="shared" si="48"/>
        <v>5.2325000000000006E-4</v>
      </c>
      <c r="Q318" s="25">
        <f t="shared" si="49"/>
        <v>1.2050447500000002E-2</v>
      </c>
      <c r="R318" s="25"/>
      <c r="S318" s="25"/>
      <c r="T318" s="25">
        <v>-2.4000000000000001E-4</v>
      </c>
      <c r="U318" s="25">
        <f t="shared" si="43"/>
        <v>-1.7000000000000001E-3</v>
      </c>
    </row>
    <row r="319" spans="1:21" s="15" customFormat="1">
      <c r="A319" s="18">
        <v>567</v>
      </c>
      <c r="B319" s="25">
        <v>-3.16E-3</v>
      </c>
      <c r="C319" s="25">
        <v>3.3800000000000002E-3</v>
      </c>
      <c r="D319" s="25">
        <f t="shared" si="40"/>
        <v>5.1600000000000005E-3</v>
      </c>
      <c r="E319" s="25"/>
      <c r="F319" s="25">
        <f t="shared" si="44"/>
        <v>7.5747000000000054E-4</v>
      </c>
      <c r="G319" s="25">
        <f t="shared" si="45"/>
        <v>1.7444534100000013E-2</v>
      </c>
      <c r="H319" s="25">
        <v>-4.6999999999999999E-4</v>
      </c>
      <c r="I319" s="25">
        <f t="shared" si="41"/>
        <v>1.3100000000000002E-3</v>
      </c>
      <c r="J319" s="25"/>
      <c r="K319" s="25">
        <f t="shared" si="46"/>
        <v>3.3627000000000017E-4</v>
      </c>
      <c r="L319" s="25">
        <f t="shared" si="47"/>
        <v>7.7442981000000041E-3</v>
      </c>
      <c r="M319" s="25">
        <v>1.9000000000000001E-4</v>
      </c>
      <c r="N319" s="25">
        <f t="shared" si="42"/>
        <v>1.97E-3</v>
      </c>
      <c r="O319" s="25"/>
      <c r="P319" s="25">
        <f t="shared" si="48"/>
        <v>7.0324999999999988E-4</v>
      </c>
      <c r="Q319" s="25">
        <f t="shared" si="49"/>
        <v>1.6195847499999999E-2</v>
      </c>
      <c r="R319" s="25"/>
      <c r="S319" s="25"/>
      <c r="T319" s="25">
        <v>-4.0000000000000002E-4</v>
      </c>
      <c r="U319" s="25">
        <f t="shared" si="43"/>
        <v>-1.7800000000000001E-3</v>
      </c>
    </row>
    <row r="320" spans="1:21" s="15" customFormat="1">
      <c r="A320" s="18">
        <v>568</v>
      </c>
      <c r="B320" s="25">
        <v>-3.2000000000000002E-3</v>
      </c>
      <c r="C320" s="25">
        <v>3.49E-3</v>
      </c>
      <c r="D320" s="25">
        <f t="shared" si="40"/>
        <v>5.28E-3</v>
      </c>
      <c r="E320" s="25"/>
      <c r="F320" s="25">
        <f t="shared" si="44"/>
        <v>8.7746999999999999E-4</v>
      </c>
      <c r="G320" s="25">
        <f t="shared" si="45"/>
        <v>2.02081341E-2</v>
      </c>
      <c r="H320" s="25">
        <v>-5.5999999999999995E-4</v>
      </c>
      <c r="I320" s="25">
        <f t="shared" si="41"/>
        <v>1.2300000000000002E-3</v>
      </c>
      <c r="J320" s="25"/>
      <c r="K320" s="25">
        <f t="shared" si="46"/>
        <v>2.5627000000000017E-4</v>
      </c>
      <c r="L320" s="25">
        <f t="shared" si="47"/>
        <v>5.901898100000004E-3</v>
      </c>
      <c r="M320" s="25">
        <v>1.3999999999999999E-4</v>
      </c>
      <c r="N320" s="25">
        <f t="shared" si="42"/>
        <v>1.9300000000000001E-3</v>
      </c>
      <c r="O320" s="25"/>
      <c r="P320" s="25">
        <f t="shared" si="48"/>
        <v>6.6324999999999999E-4</v>
      </c>
      <c r="Q320" s="25">
        <f t="shared" si="49"/>
        <v>1.52746475E-2</v>
      </c>
      <c r="R320" s="25"/>
      <c r="S320" s="25"/>
      <c r="T320" s="25">
        <v>-3.8000000000000002E-4</v>
      </c>
      <c r="U320" s="25">
        <f t="shared" si="43"/>
        <v>-1.7900000000000001E-3</v>
      </c>
    </row>
    <row r="321" spans="1:21" s="15" customFormat="1">
      <c r="A321" s="18">
        <v>569</v>
      </c>
      <c r="B321" s="25">
        <v>-3.29E-3</v>
      </c>
      <c r="C321" s="25">
        <v>3.31E-3</v>
      </c>
      <c r="D321" s="25">
        <f t="shared" si="40"/>
        <v>5.1450000000000003E-3</v>
      </c>
      <c r="E321" s="25"/>
      <c r="F321" s="25">
        <f t="shared" si="44"/>
        <v>7.4247000000000028E-4</v>
      </c>
      <c r="G321" s="25">
        <f t="shared" si="45"/>
        <v>1.7099084100000009E-2</v>
      </c>
      <c r="H321" s="25">
        <v>-6.8000000000000005E-4</v>
      </c>
      <c r="I321" s="25">
        <f t="shared" si="41"/>
        <v>1.155E-3</v>
      </c>
      <c r="J321" s="25"/>
      <c r="K321" s="25">
        <f t="shared" si="46"/>
        <v>1.8126999999999998E-4</v>
      </c>
      <c r="L321" s="25">
        <f t="shared" si="47"/>
        <v>4.1746481E-3</v>
      </c>
      <c r="M321" s="25">
        <v>1.0000000000000001E-5</v>
      </c>
      <c r="N321" s="25">
        <f t="shared" si="42"/>
        <v>1.8450000000000001E-3</v>
      </c>
      <c r="O321" s="25"/>
      <c r="P321" s="25">
        <f t="shared" si="48"/>
        <v>5.7824999999999999E-4</v>
      </c>
      <c r="Q321" s="25">
        <f t="shared" si="49"/>
        <v>1.33170975E-2</v>
      </c>
      <c r="R321" s="25"/>
      <c r="S321" s="25"/>
      <c r="T321" s="25">
        <v>-3.8000000000000002E-4</v>
      </c>
      <c r="U321" s="25">
        <f t="shared" si="43"/>
        <v>-1.835E-3</v>
      </c>
    </row>
    <row r="322" spans="1:21" s="15" customFormat="1">
      <c r="A322" s="18">
        <v>570</v>
      </c>
      <c r="B322" s="25">
        <v>-3.2299999999999998E-3</v>
      </c>
      <c r="C322" s="25">
        <v>3.4099999999999998E-3</v>
      </c>
      <c r="D322" s="25">
        <f t="shared" ref="D322:D385" si="50">C322-U322</f>
        <v>5.195E-3</v>
      </c>
      <c r="E322" s="25"/>
      <c r="F322" s="25">
        <f t="shared" si="44"/>
        <v>7.9246999999999998E-4</v>
      </c>
      <c r="G322" s="25">
        <f t="shared" si="45"/>
        <v>1.8250584100000002E-2</v>
      </c>
      <c r="H322" s="25">
        <v>-4.6000000000000001E-4</v>
      </c>
      <c r="I322" s="25">
        <f t="shared" ref="I322:I385" si="51">H322-U322</f>
        <v>1.3249999999999998E-3</v>
      </c>
      <c r="J322" s="25"/>
      <c r="K322" s="25">
        <f t="shared" si="46"/>
        <v>3.5126999999999977E-4</v>
      </c>
      <c r="L322" s="25">
        <f t="shared" si="47"/>
        <v>8.0897480999999952E-3</v>
      </c>
      <c r="M322" s="25">
        <v>1.2999999999999999E-4</v>
      </c>
      <c r="N322" s="25">
        <f t="shared" ref="N322:N385" si="52">M322-U322</f>
        <v>1.9149999999999998E-3</v>
      </c>
      <c r="O322" s="25"/>
      <c r="P322" s="25">
        <f t="shared" si="48"/>
        <v>6.4824999999999974E-4</v>
      </c>
      <c r="Q322" s="25">
        <f t="shared" si="49"/>
        <v>1.4929197499999994E-2</v>
      </c>
      <c r="R322" s="25"/>
      <c r="S322" s="25"/>
      <c r="T322" s="25">
        <v>-3.4000000000000002E-4</v>
      </c>
      <c r="U322" s="25">
        <f t="shared" ref="U322:U385" si="53">(B322+T322)/2</f>
        <v>-1.7849999999999999E-3</v>
      </c>
    </row>
    <row r="323" spans="1:21" s="15" customFormat="1">
      <c r="A323" s="18">
        <v>571</v>
      </c>
      <c r="B323" s="25">
        <v>-3.2200000000000002E-3</v>
      </c>
      <c r="C323" s="25">
        <v>3.3800000000000002E-3</v>
      </c>
      <c r="D323" s="25">
        <f t="shared" si="50"/>
        <v>5.2050000000000004E-3</v>
      </c>
      <c r="E323" s="25"/>
      <c r="F323" s="25">
        <f t="shared" ref="F323:F351" si="54">D323-0.00440253</f>
        <v>8.0247000000000044E-4</v>
      </c>
      <c r="G323" s="25">
        <f t="shared" ref="G323:G351" si="55">F323*23.03</f>
        <v>1.8480884100000011E-2</v>
      </c>
      <c r="H323" s="25">
        <v>-5.1999999999999995E-4</v>
      </c>
      <c r="I323" s="25">
        <f t="shared" si="51"/>
        <v>1.3050000000000002E-3</v>
      </c>
      <c r="J323" s="25"/>
      <c r="K323" s="25">
        <f t="shared" ref="K323:K351" si="56">I323-0.00097373</f>
        <v>3.3127000000000015E-4</v>
      </c>
      <c r="L323" s="25">
        <f t="shared" ref="L323:L351" si="57">K323*23.03</f>
        <v>7.6291481000000036E-3</v>
      </c>
      <c r="M323" s="25">
        <v>6.0000000000000002E-5</v>
      </c>
      <c r="N323" s="25">
        <f t="shared" si="52"/>
        <v>1.885E-3</v>
      </c>
      <c r="O323" s="25"/>
      <c r="P323" s="25">
        <f t="shared" ref="P323:P351" si="58">N323-0.00126675</f>
        <v>6.1824999999999988E-4</v>
      </c>
      <c r="Q323" s="25">
        <f t="shared" ref="Q323:Q351" si="59">P323*23.03</f>
        <v>1.4238297499999998E-2</v>
      </c>
      <c r="R323" s="25"/>
      <c r="S323" s="25"/>
      <c r="T323" s="25">
        <v>-4.2999999999999999E-4</v>
      </c>
      <c r="U323" s="25">
        <f t="shared" si="53"/>
        <v>-1.825E-3</v>
      </c>
    </row>
    <row r="324" spans="1:21" s="15" customFormat="1">
      <c r="A324" s="18">
        <v>572</v>
      </c>
      <c r="B324" s="25">
        <v>-3.2599999999999999E-3</v>
      </c>
      <c r="C324" s="25">
        <v>3.29E-3</v>
      </c>
      <c r="D324" s="25">
        <f t="shared" si="50"/>
        <v>5.025E-3</v>
      </c>
      <c r="E324" s="25"/>
      <c r="F324" s="25">
        <f t="shared" si="54"/>
        <v>6.2246999999999997E-4</v>
      </c>
      <c r="G324" s="25">
        <f t="shared" si="55"/>
        <v>1.43354841E-2</v>
      </c>
      <c r="H324" s="25">
        <v>-6.0999999999999997E-4</v>
      </c>
      <c r="I324" s="25">
        <f t="shared" si="51"/>
        <v>1.1250000000000001E-3</v>
      </c>
      <c r="J324" s="25"/>
      <c r="K324" s="25">
        <f t="shared" si="56"/>
        <v>1.5127000000000012E-4</v>
      </c>
      <c r="L324" s="25">
        <f t="shared" si="57"/>
        <v>3.4837481000000027E-3</v>
      </c>
      <c r="M324" s="25">
        <v>0</v>
      </c>
      <c r="N324" s="25">
        <f t="shared" si="52"/>
        <v>1.735E-3</v>
      </c>
      <c r="O324" s="25"/>
      <c r="P324" s="25">
        <f t="shared" si="58"/>
        <v>4.6824999999999992E-4</v>
      </c>
      <c r="Q324" s="25">
        <f t="shared" si="59"/>
        <v>1.0783797499999999E-2</v>
      </c>
      <c r="R324" s="25"/>
      <c r="S324" s="25"/>
      <c r="T324" s="25">
        <v>-2.1000000000000001E-4</v>
      </c>
      <c r="U324" s="25">
        <f t="shared" si="53"/>
        <v>-1.735E-3</v>
      </c>
    </row>
    <row r="325" spans="1:21" s="15" customFormat="1">
      <c r="A325" s="18">
        <v>573</v>
      </c>
      <c r="B325" s="25">
        <v>-3.2200000000000002E-3</v>
      </c>
      <c r="C325" s="25">
        <v>3.3E-3</v>
      </c>
      <c r="D325" s="25">
        <f t="shared" si="50"/>
        <v>5.13E-3</v>
      </c>
      <c r="E325" s="25"/>
      <c r="F325" s="25">
        <f t="shared" si="54"/>
        <v>7.2747000000000003E-4</v>
      </c>
      <c r="G325" s="25">
        <f t="shared" si="55"/>
        <v>1.6753634100000001E-2</v>
      </c>
      <c r="H325" s="25">
        <v>-4.8999999999999998E-4</v>
      </c>
      <c r="I325" s="25">
        <f t="shared" si="51"/>
        <v>1.34E-3</v>
      </c>
      <c r="J325" s="25"/>
      <c r="K325" s="25">
        <f t="shared" si="56"/>
        <v>3.6627000000000003E-4</v>
      </c>
      <c r="L325" s="25">
        <f t="shared" si="57"/>
        <v>8.435198100000001E-3</v>
      </c>
      <c r="M325" s="25">
        <v>1.2E-4</v>
      </c>
      <c r="N325" s="25">
        <f t="shared" si="52"/>
        <v>1.9500000000000001E-3</v>
      </c>
      <c r="O325" s="25"/>
      <c r="P325" s="25">
        <f t="shared" si="58"/>
        <v>6.8325000000000005E-4</v>
      </c>
      <c r="Q325" s="25">
        <f t="shared" si="59"/>
        <v>1.5735247500000001E-2</v>
      </c>
      <c r="R325" s="25"/>
      <c r="S325" s="25"/>
      <c r="T325" s="25">
        <v>-4.4000000000000002E-4</v>
      </c>
      <c r="U325" s="25">
        <f t="shared" si="53"/>
        <v>-1.83E-3</v>
      </c>
    </row>
    <row r="326" spans="1:21" s="15" customFormat="1">
      <c r="A326" s="18">
        <v>574</v>
      </c>
      <c r="B326" s="25">
        <v>-3.2799999999999999E-3</v>
      </c>
      <c r="C326" s="25">
        <v>3.15E-3</v>
      </c>
      <c r="D326" s="25">
        <f t="shared" si="50"/>
        <v>4.9899999999999996E-3</v>
      </c>
      <c r="E326" s="25"/>
      <c r="F326" s="25">
        <f t="shared" si="54"/>
        <v>5.8746999999999966E-4</v>
      </c>
      <c r="G326" s="25">
        <f t="shared" si="55"/>
        <v>1.3529434099999993E-2</v>
      </c>
      <c r="H326" s="25">
        <v>-6.2E-4</v>
      </c>
      <c r="I326" s="25">
        <f t="shared" si="51"/>
        <v>1.2200000000000002E-3</v>
      </c>
      <c r="J326" s="25"/>
      <c r="K326" s="25">
        <f t="shared" si="56"/>
        <v>2.4627000000000015E-4</v>
      </c>
      <c r="L326" s="25">
        <f t="shared" si="57"/>
        <v>5.6715981000000039E-3</v>
      </c>
      <c r="M326" s="25">
        <v>-9.0000000000000006E-5</v>
      </c>
      <c r="N326" s="25">
        <f t="shared" si="52"/>
        <v>1.75E-3</v>
      </c>
      <c r="O326" s="25"/>
      <c r="P326" s="25">
        <f t="shared" si="58"/>
        <v>4.8324999999999996E-4</v>
      </c>
      <c r="Q326" s="25">
        <f t="shared" si="59"/>
        <v>1.11292475E-2</v>
      </c>
      <c r="R326" s="25"/>
      <c r="S326" s="25"/>
      <c r="T326" s="25">
        <v>-4.0000000000000002E-4</v>
      </c>
      <c r="U326" s="25">
        <f t="shared" si="53"/>
        <v>-1.8400000000000001E-3</v>
      </c>
    </row>
    <row r="327" spans="1:21" s="15" customFormat="1">
      <c r="A327" s="18">
        <v>575</v>
      </c>
      <c r="B327" s="25">
        <v>-3.2399999999999998E-3</v>
      </c>
      <c r="C327" s="25">
        <v>3.1900000000000001E-3</v>
      </c>
      <c r="D327" s="25">
        <f t="shared" si="50"/>
        <v>5.025E-3</v>
      </c>
      <c r="E327" s="25"/>
      <c r="F327" s="25">
        <f t="shared" si="54"/>
        <v>6.2246999999999997E-4</v>
      </c>
      <c r="G327" s="25">
        <f t="shared" si="55"/>
        <v>1.43354841E-2</v>
      </c>
      <c r="H327" s="25">
        <v>-6.2E-4</v>
      </c>
      <c r="I327" s="25">
        <f t="shared" si="51"/>
        <v>1.2149999999999999E-3</v>
      </c>
      <c r="J327" s="25"/>
      <c r="K327" s="25">
        <f t="shared" si="56"/>
        <v>2.4126999999999992E-4</v>
      </c>
      <c r="L327" s="25">
        <f t="shared" si="57"/>
        <v>5.5564480999999982E-3</v>
      </c>
      <c r="M327" s="25">
        <v>-2.0000000000000002E-5</v>
      </c>
      <c r="N327" s="25">
        <f t="shared" si="52"/>
        <v>1.8149999999999998E-3</v>
      </c>
      <c r="O327" s="25"/>
      <c r="P327" s="25">
        <f t="shared" si="58"/>
        <v>5.4824999999999969E-4</v>
      </c>
      <c r="Q327" s="25">
        <f t="shared" si="59"/>
        <v>1.2626197499999993E-2</v>
      </c>
      <c r="R327" s="25"/>
      <c r="S327" s="25"/>
      <c r="T327" s="25">
        <v>-4.2999999999999999E-4</v>
      </c>
      <c r="U327" s="25">
        <f t="shared" si="53"/>
        <v>-1.8349999999999998E-3</v>
      </c>
    </row>
    <row r="328" spans="1:21" s="15" customFormat="1">
      <c r="A328" s="18">
        <v>576</v>
      </c>
      <c r="B328" s="25">
        <v>-3.2599999999999999E-3</v>
      </c>
      <c r="C328" s="25">
        <v>3.1900000000000001E-3</v>
      </c>
      <c r="D328" s="25">
        <f t="shared" si="50"/>
        <v>4.96E-3</v>
      </c>
      <c r="E328" s="25"/>
      <c r="F328" s="25">
        <f t="shared" si="54"/>
        <v>5.5747000000000001E-4</v>
      </c>
      <c r="G328" s="25">
        <f t="shared" si="55"/>
        <v>1.2838534100000002E-2</v>
      </c>
      <c r="H328" s="25">
        <v>-6.7000000000000002E-4</v>
      </c>
      <c r="I328" s="25">
        <f t="shared" si="51"/>
        <v>1.0999999999999998E-3</v>
      </c>
      <c r="J328" s="25"/>
      <c r="K328" s="25">
        <f t="shared" si="56"/>
        <v>1.2626999999999983E-4</v>
      </c>
      <c r="L328" s="25">
        <f t="shared" si="57"/>
        <v>2.9079980999999963E-3</v>
      </c>
      <c r="M328" s="25">
        <v>-8.0000000000000007E-5</v>
      </c>
      <c r="N328" s="25">
        <f t="shared" si="52"/>
        <v>1.6899999999999999E-3</v>
      </c>
      <c r="O328" s="25"/>
      <c r="P328" s="25">
        <f t="shared" si="58"/>
        <v>4.232499999999998E-4</v>
      </c>
      <c r="Q328" s="25">
        <f t="shared" si="59"/>
        <v>9.7474474999999956E-3</v>
      </c>
      <c r="R328" s="25"/>
      <c r="S328" s="25"/>
      <c r="T328" s="25">
        <v>-2.7999999999999998E-4</v>
      </c>
      <c r="U328" s="25">
        <f t="shared" si="53"/>
        <v>-1.7699999999999999E-3</v>
      </c>
    </row>
    <row r="329" spans="1:21" s="15" customFormat="1">
      <c r="A329" s="18">
        <v>577</v>
      </c>
      <c r="B329" s="25">
        <v>-3.2399999999999998E-3</v>
      </c>
      <c r="C329" s="25">
        <v>3.2499999999999999E-3</v>
      </c>
      <c r="D329" s="25">
        <f t="shared" si="50"/>
        <v>5.0349999999999995E-3</v>
      </c>
      <c r="E329" s="25"/>
      <c r="F329" s="25">
        <f t="shared" si="54"/>
        <v>6.3246999999999956E-4</v>
      </c>
      <c r="G329" s="25">
        <f t="shared" si="55"/>
        <v>1.4565784099999991E-2</v>
      </c>
      <c r="H329" s="25">
        <v>-5.5000000000000003E-4</v>
      </c>
      <c r="I329" s="25">
        <f t="shared" si="51"/>
        <v>1.235E-3</v>
      </c>
      <c r="J329" s="25"/>
      <c r="K329" s="25">
        <f t="shared" si="56"/>
        <v>2.6126999999999997E-4</v>
      </c>
      <c r="L329" s="25">
        <f t="shared" si="57"/>
        <v>6.0170480999999993E-3</v>
      </c>
      <c r="M329" s="25">
        <v>-1.0000000000000001E-5</v>
      </c>
      <c r="N329" s="25">
        <f t="shared" si="52"/>
        <v>1.7749999999999999E-3</v>
      </c>
      <c r="O329" s="25"/>
      <c r="P329" s="25">
        <f t="shared" si="58"/>
        <v>5.082499999999998E-4</v>
      </c>
      <c r="Q329" s="25">
        <f t="shared" si="59"/>
        <v>1.1704997499999996E-2</v>
      </c>
      <c r="R329" s="25"/>
      <c r="S329" s="25"/>
      <c r="T329" s="25">
        <v>-3.3E-4</v>
      </c>
      <c r="U329" s="25">
        <f t="shared" si="53"/>
        <v>-1.7849999999999999E-3</v>
      </c>
    </row>
    <row r="330" spans="1:21" s="15" customFormat="1">
      <c r="A330" s="18">
        <v>578</v>
      </c>
      <c r="B330" s="25">
        <v>-3.2699999999999999E-3</v>
      </c>
      <c r="C330" s="25">
        <v>3.0899999999999999E-3</v>
      </c>
      <c r="D330" s="25">
        <f t="shared" si="50"/>
        <v>4.8399999999999997E-3</v>
      </c>
      <c r="E330" s="25"/>
      <c r="F330" s="25">
        <f t="shared" si="54"/>
        <v>4.374699999999997E-4</v>
      </c>
      <c r="G330" s="25">
        <f t="shared" si="55"/>
        <v>1.0074934099999993E-2</v>
      </c>
      <c r="H330" s="25">
        <v>-6.4999999999999997E-4</v>
      </c>
      <c r="I330" s="25">
        <f t="shared" si="51"/>
        <v>1.1000000000000001E-3</v>
      </c>
      <c r="J330" s="25"/>
      <c r="K330" s="25">
        <f t="shared" si="56"/>
        <v>1.2627000000000005E-4</v>
      </c>
      <c r="L330" s="25">
        <f t="shared" si="57"/>
        <v>2.9079981000000011E-3</v>
      </c>
      <c r="M330" s="25">
        <v>-1.3999999999999999E-4</v>
      </c>
      <c r="N330" s="25">
        <f t="shared" si="52"/>
        <v>1.6100000000000001E-3</v>
      </c>
      <c r="O330" s="25"/>
      <c r="P330" s="25">
        <f t="shared" si="58"/>
        <v>3.4325000000000002E-4</v>
      </c>
      <c r="Q330" s="25">
        <f t="shared" si="59"/>
        <v>7.9050475000000016E-3</v>
      </c>
      <c r="R330" s="25"/>
      <c r="S330" s="25"/>
      <c r="T330" s="25">
        <v>-2.3000000000000001E-4</v>
      </c>
      <c r="U330" s="25">
        <f t="shared" si="53"/>
        <v>-1.75E-3</v>
      </c>
    </row>
    <row r="331" spans="1:21" s="15" customFormat="1">
      <c r="A331" s="18">
        <v>579</v>
      </c>
      <c r="B331" s="25">
        <v>-3.3800000000000002E-3</v>
      </c>
      <c r="C331" s="25">
        <v>3.2499999999999999E-3</v>
      </c>
      <c r="D331" s="25">
        <f t="shared" si="50"/>
        <v>5.1850000000000004E-3</v>
      </c>
      <c r="E331" s="25"/>
      <c r="F331" s="25">
        <f t="shared" si="54"/>
        <v>7.8247000000000039E-4</v>
      </c>
      <c r="G331" s="25">
        <f t="shared" si="55"/>
        <v>1.8020284100000009E-2</v>
      </c>
      <c r="H331" s="25">
        <v>-5.6999999999999998E-4</v>
      </c>
      <c r="I331" s="25">
        <f t="shared" si="51"/>
        <v>1.3650000000000001E-3</v>
      </c>
      <c r="J331" s="25"/>
      <c r="K331" s="25">
        <f t="shared" si="56"/>
        <v>3.9127000000000009E-4</v>
      </c>
      <c r="L331" s="25">
        <f t="shared" si="57"/>
        <v>9.0109481000000026E-3</v>
      </c>
      <c r="M331" s="25">
        <v>-1.0000000000000001E-5</v>
      </c>
      <c r="N331" s="25">
        <f t="shared" si="52"/>
        <v>1.9250000000000001E-3</v>
      </c>
      <c r="O331" s="25"/>
      <c r="P331" s="25">
        <f t="shared" si="58"/>
        <v>6.5824999999999998E-4</v>
      </c>
      <c r="Q331" s="25">
        <f t="shared" si="59"/>
        <v>1.5159497500000001E-2</v>
      </c>
      <c r="R331" s="25"/>
      <c r="S331" s="25"/>
      <c r="T331" s="25">
        <v>-4.8999999999999998E-4</v>
      </c>
      <c r="U331" s="25">
        <f t="shared" si="53"/>
        <v>-1.9350000000000001E-3</v>
      </c>
    </row>
    <row r="332" spans="1:21" s="15" customFormat="1">
      <c r="A332" s="18">
        <v>580</v>
      </c>
      <c r="B332" s="25">
        <v>-3.3600000000000001E-3</v>
      </c>
      <c r="C332" s="25">
        <v>2.99E-3</v>
      </c>
      <c r="D332" s="25">
        <f t="shared" si="50"/>
        <v>4.8800000000000007E-3</v>
      </c>
      <c r="E332" s="25"/>
      <c r="F332" s="25">
        <f t="shared" si="54"/>
        <v>4.7747000000000067E-4</v>
      </c>
      <c r="G332" s="25">
        <f t="shared" si="55"/>
        <v>1.0996134100000016E-2</v>
      </c>
      <c r="H332" s="25">
        <v>-6.4000000000000005E-4</v>
      </c>
      <c r="I332" s="25">
        <f t="shared" si="51"/>
        <v>1.2500000000000002E-3</v>
      </c>
      <c r="J332" s="25"/>
      <c r="K332" s="25">
        <f t="shared" si="56"/>
        <v>2.7627000000000023E-4</v>
      </c>
      <c r="L332" s="25">
        <f t="shared" si="57"/>
        <v>6.362498100000006E-3</v>
      </c>
      <c r="M332" s="25">
        <v>-2.9E-4</v>
      </c>
      <c r="N332" s="25">
        <f t="shared" si="52"/>
        <v>1.6000000000000003E-3</v>
      </c>
      <c r="O332" s="25"/>
      <c r="P332" s="25">
        <f t="shared" si="58"/>
        <v>3.3325000000000021E-4</v>
      </c>
      <c r="Q332" s="25">
        <f t="shared" si="59"/>
        <v>7.6747475000000049E-3</v>
      </c>
      <c r="R332" s="25"/>
      <c r="S332" s="25"/>
      <c r="T332" s="25">
        <v>-4.2000000000000002E-4</v>
      </c>
      <c r="U332" s="25">
        <f t="shared" si="53"/>
        <v>-1.8900000000000002E-3</v>
      </c>
    </row>
    <row r="333" spans="1:21" s="15" customFormat="1">
      <c r="A333" s="18">
        <v>581</v>
      </c>
      <c r="B333" s="25">
        <v>-3.1900000000000001E-3</v>
      </c>
      <c r="C333" s="25">
        <v>3.16E-3</v>
      </c>
      <c r="D333" s="25">
        <f t="shared" si="50"/>
        <v>5.0150000000000004E-3</v>
      </c>
      <c r="E333" s="25"/>
      <c r="F333" s="25">
        <f t="shared" si="54"/>
        <v>6.1247000000000038E-4</v>
      </c>
      <c r="G333" s="25">
        <f t="shared" si="55"/>
        <v>1.410518410000001E-2</v>
      </c>
      <c r="H333" s="25">
        <v>-6.9999999999999999E-4</v>
      </c>
      <c r="I333" s="25">
        <f t="shared" si="51"/>
        <v>1.1550000000000002E-3</v>
      </c>
      <c r="J333" s="25"/>
      <c r="K333" s="25">
        <f t="shared" si="56"/>
        <v>1.8127000000000019E-4</v>
      </c>
      <c r="L333" s="25">
        <f t="shared" si="57"/>
        <v>4.1746481000000044E-3</v>
      </c>
      <c r="M333" s="25">
        <v>-1.3999999999999999E-4</v>
      </c>
      <c r="N333" s="25">
        <f t="shared" si="52"/>
        <v>1.7150000000000002E-3</v>
      </c>
      <c r="O333" s="25"/>
      <c r="P333" s="25">
        <f t="shared" si="58"/>
        <v>4.4825000000000008E-4</v>
      </c>
      <c r="Q333" s="25">
        <f t="shared" si="59"/>
        <v>1.0323197500000002E-2</v>
      </c>
      <c r="R333" s="25"/>
      <c r="S333" s="25"/>
      <c r="T333" s="25">
        <v>-5.1999999999999995E-4</v>
      </c>
      <c r="U333" s="25">
        <f t="shared" si="53"/>
        <v>-1.8550000000000001E-3</v>
      </c>
    </row>
    <row r="334" spans="1:21" s="15" customFormat="1">
      <c r="A334" s="18">
        <v>582</v>
      </c>
      <c r="B334" s="25">
        <v>-3.3700000000000002E-3</v>
      </c>
      <c r="C334" s="25">
        <v>2.98E-3</v>
      </c>
      <c r="D334" s="25">
        <f t="shared" si="50"/>
        <v>4.81E-3</v>
      </c>
      <c r="E334" s="25"/>
      <c r="F334" s="25">
        <f t="shared" si="54"/>
        <v>4.0747000000000005E-4</v>
      </c>
      <c r="G334" s="25">
        <f t="shared" si="55"/>
        <v>9.3840341000000025E-3</v>
      </c>
      <c r="H334" s="25">
        <v>-6.7000000000000002E-4</v>
      </c>
      <c r="I334" s="25">
        <f t="shared" si="51"/>
        <v>1.16E-3</v>
      </c>
      <c r="J334" s="25"/>
      <c r="K334" s="25">
        <f t="shared" si="56"/>
        <v>1.8626999999999999E-4</v>
      </c>
      <c r="L334" s="25">
        <f t="shared" si="57"/>
        <v>4.2897980999999996E-3</v>
      </c>
      <c r="M334" s="25">
        <v>-2.4000000000000001E-4</v>
      </c>
      <c r="N334" s="25">
        <f t="shared" si="52"/>
        <v>1.5900000000000001E-3</v>
      </c>
      <c r="O334" s="25"/>
      <c r="P334" s="25">
        <f t="shared" si="58"/>
        <v>3.2324999999999997E-4</v>
      </c>
      <c r="Q334" s="25">
        <f t="shared" si="59"/>
        <v>7.4444474999999996E-3</v>
      </c>
      <c r="R334" s="25"/>
      <c r="S334" s="25"/>
      <c r="T334" s="25">
        <v>-2.9E-4</v>
      </c>
      <c r="U334" s="25">
        <f t="shared" si="53"/>
        <v>-1.83E-3</v>
      </c>
    </row>
    <row r="335" spans="1:21" s="15" customFormat="1">
      <c r="A335" s="18">
        <v>583</v>
      </c>
      <c r="B335" s="25">
        <v>-3.31E-3</v>
      </c>
      <c r="C335" s="25">
        <v>3.1099999999999999E-3</v>
      </c>
      <c r="D335" s="25">
        <f t="shared" si="50"/>
        <v>4.9499999999999995E-3</v>
      </c>
      <c r="E335" s="25"/>
      <c r="F335" s="25">
        <f t="shared" si="54"/>
        <v>5.4746999999999955E-4</v>
      </c>
      <c r="G335" s="25">
        <f t="shared" si="55"/>
        <v>1.260823409999999E-2</v>
      </c>
      <c r="H335" s="25">
        <v>-7.3999999999999999E-4</v>
      </c>
      <c r="I335" s="25">
        <f t="shared" si="51"/>
        <v>1.1000000000000001E-3</v>
      </c>
      <c r="J335" s="25"/>
      <c r="K335" s="25">
        <f t="shared" si="56"/>
        <v>1.2627000000000005E-4</v>
      </c>
      <c r="L335" s="25">
        <f t="shared" si="57"/>
        <v>2.9079981000000011E-3</v>
      </c>
      <c r="M335" s="25">
        <v>-1.6000000000000001E-4</v>
      </c>
      <c r="N335" s="25">
        <f t="shared" si="52"/>
        <v>1.6800000000000001E-3</v>
      </c>
      <c r="O335" s="25"/>
      <c r="P335" s="25">
        <f t="shared" si="58"/>
        <v>4.1324999999999999E-4</v>
      </c>
      <c r="Q335" s="25">
        <f t="shared" si="59"/>
        <v>9.5171474999999998E-3</v>
      </c>
      <c r="R335" s="25"/>
      <c r="S335" s="25"/>
      <c r="T335" s="25">
        <v>-3.6999999999999999E-4</v>
      </c>
      <c r="U335" s="25">
        <f t="shared" si="53"/>
        <v>-1.8400000000000001E-3</v>
      </c>
    </row>
    <row r="336" spans="1:21" s="15" customFormat="1">
      <c r="A336" s="18">
        <v>584</v>
      </c>
      <c r="B336" s="25">
        <v>-3.3700000000000002E-3</v>
      </c>
      <c r="C336" s="25">
        <v>2.8900000000000002E-3</v>
      </c>
      <c r="D336" s="25">
        <f t="shared" si="50"/>
        <v>4.62E-3</v>
      </c>
      <c r="E336" s="25"/>
      <c r="F336" s="25">
        <f t="shared" si="54"/>
        <v>2.1746999999999999E-4</v>
      </c>
      <c r="G336" s="25">
        <f t="shared" si="55"/>
        <v>5.0083341000000002E-3</v>
      </c>
      <c r="H336" s="25">
        <v>-7.7999999999999999E-4</v>
      </c>
      <c r="I336" s="25">
        <f t="shared" si="51"/>
        <v>9.5E-4</v>
      </c>
      <c r="J336" s="25"/>
      <c r="K336" s="25">
        <f t="shared" si="56"/>
        <v>-2.3730000000000018E-5</v>
      </c>
      <c r="L336" s="25">
        <f t="shared" si="57"/>
        <v>-5.4650190000000043E-4</v>
      </c>
      <c r="M336" s="25">
        <v>-3.8999999999999999E-4</v>
      </c>
      <c r="N336" s="25">
        <f t="shared" si="52"/>
        <v>1.34E-3</v>
      </c>
      <c r="O336" s="25"/>
      <c r="P336" s="25">
        <f t="shared" si="58"/>
        <v>7.3249999999999964E-5</v>
      </c>
      <c r="Q336" s="25">
        <f t="shared" si="59"/>
        <v>1.6869474999999994E-3</v>
      </c>
      <c r="R336" s="25"/>
      <c r="S336" s="25"/>
      <c r="T336" s="25">
        <v>-9.0000000000000006E-5</v>
      </c>
      <c r="U336" s="25">
        <f t="shared" si="53"/>
        <v>-1.73E-3</v>
      </c>
    </row>
    <row r="337" spans="1:21" s="15" customFormat="1">
      <c r="A337" s="18">
        <v>585</v>
      </c>
      <c r="B337" s="25">
        <v>-3.3E-3</v>
      </c>
      <c r="C337" s="25">
        <v>3.15E-3</v>
      </c>
      <c r="D337" s="25">
        <f t="shared" si="50"/>
        <v>5.0299999999999997E-3</v>
      </c>
      <c r="E337" s="25"/>
      <c r="F337" s="25">
        <f t="shared" si="54"/>
        <v>6.2746999999999976E-4</v>
      </c>
      <c r="G337" s="25">
        <f t="shared" si="55"/>
        <v>1.4450634099999995E-2</v>
      </c>
      <c r="H337" s="25">
        <v>-6.8000000000000005E-4</v>
      </c>
      <c r="I337" s="25">
        <f t="shared" si="51"/>
        <v>1.1999999999999999E-3</v>
      </c>
      <c r="J337" s="25"/>
      <c r="K337" s="25">
        <f t="shared" si="56"/>
        <v>2.2626999999999988E-4</v>
      </c>
      <c r="L337" s="25">
        <f t="shared" si="57"/>
        <v>5.2109980999999975E-3</v>
      </c>
      <c r="M337" s="25">
        <v>-1.2E-4</v>
      </c>
      <c r="N337" s="25">
        <f t="shared" si="52"/>
        <v>1.7599999999999998E-3</v>
      </c>
      <c r="O337" s="25"/>
      <c r="P337" s="25">
        <f t="shared" si="58"/>
        <v>4.9324999999999977E-4</v>
      </c>
      <c r="Q337" s="25">
        <f t="shared" si="59"/>
        <v>1.1359547499999996E-2</v>
      </c>
      <c r="R337" s="25"/>
      <c r="S337" s="25"/>
      <c r="T337" s="25">
        <v>-4.6000000000000001E-4</v>
      </c>
      <c r="U337" s="25">
        <f t="shared" si="53"/>
        <v>-1.8799999999999999E-3</v>
      </c>
    </row>
    <row r="338" spans="1:21" s="15" customFormat="1">
      <c r="A338" s="18">
        <v>586</v>
      </c>
      <c r="B338" s="25">
        <v>-3.2299999999999998E-3</v>
      </c>
      <c r="C338" s="25">
        <v>2.8800000000000002E-3</v>
      </c>
      <c r="D338" s="25">
        <f t="shared" si="50"/>
        <v>4.6849999999999999E-3</v>
      </c>
      <c r="E338" s="25"/>
      <c r="F338" s="25">
        <f t="shared" si="54"/>
        <v>2.8246999999999994E-4</v>
      </c>
      <c r="G338" s="25">
        <f t="shared" si="55"/>
        <v>6.5052840999999988E-3</v>
      </c>
      <c r="H338" s="25">
        <v>-7.3999999999999999E-4</v>
      </c>
      <c r="I338" s="25">
        <f t="shared" si="51"/>
        <v>1.065E-3</v>
      </c>
      <c r="J338" s="25"/>
      <c r="K338" s="25">
        <f t="shared" si="56"/>
        <v>9.1269999999999958E-5</v>
      </c>
      <c r="L338" s="25">
        <f t="shared" si="57"/>
        <v>2.1019480999999994E-3</v>
      </c>
      <c r="M338" s="25">
        <v>-4.2000000000000002E-4</v>
      </c>
      <c r="N338" s="25">
        <f t="shared" si="52"/>
        <v>1.3849999999999999E-3</v>
      </c>
      <c r="O338" s="25"/>
      <c r="P338" s="25">
        <f t="shared" si="58"/>
        <v>1.1824999999999987E-4</v>
      </c>
      <c r="Q338" s="25">
        <f t="shared" si="59"/>
        <v>2.7232974999999971E-3</v>
      </c>
      <c r="R338" s="25"/>
      <c r="S338" s="25"/>
      <c r="T338" s="25">
        <v>-3.8000000000000002E-4</v>
      </c>
      <c r="U338" s="25">
        <f t="shared" si="53"/>
        <v>-1.805E-3</v>
      </c>
    </row>
    <row r="339" spans="1:21" s="15" customFormat="1">
      <c r="A339" s="18">
        <v>587</v>
      </c>
      <c r="B339" s="25">
        <v>-3.2799999999999999E-3</v>
      </c>
      <c r="C339" s="25">
        <v>3.0699999999999998E-3</v>
      </c>
      <c r="D339" s="25">
        <f t="shared" si="50"/>
        <v>4.9399999999999999E-3</v>
      </c>
      <c r="E339" s="25"/>
      <c r="F339" s="25">
        <f t="shared" si="54"/>
        <v>5.3746999999999996E-4</v>
      </c>
      <c r="G339" s="25">
        <f t="shared" si="55"/>
        <v>1.23779341E-2</v>
      </c>
      <c r="H339" s="25">
        <v>-7.6999999999999996E-4</v>
      </c>
      <c r="I339" s="25">
        <f t="shared" si="51"/>
        <v>1.0999999999999998E-3</v>
      </c>
      <c r="J339" s="25"/>
      <c r="K339" s="25">
        <f t="shared" si="56"/>
        <v>1.2626999999999983E-4</v>
      </c>
      <c r="L339" s="25">
        <f t="shared" si="57"/>
        <v>2.9079980999999963E-3</v>
      </c>
      <c r="M339" s="25">
        <v>-2.1000000000000001E-4</v>
      </c>
      <c r="N339" s="25">
        <f t="shared" si="52"/>
        <v>1.66E-3</v>
      </c>
      <c r="O339" s="25"/>
      <c r="P339" s="25">
        <f t="shared" si="58"/>
        <v>3.9324999999999994E-4</v>
      </c>
      <c r="Q339" s="25">
        <f t="shared" si="59"/>
        <v>9.0565474999999996E-3</v>
      </c>
      <c r="R339" s="25"/>
      <c r="S339" s="25"/>
      <c r="T339" s="25">
        <v>-4.6000000000000001E-4</v>
      </c>
      <c r="U339" s="25">
        <f t="shared" si="53"/>
        <v>-1.8699999999999999E-3</v>
      </c>
    </row>
    <row r="340" spans="1:21" s="15" customFormat="1">
      <c r="A340" s="18">
        <v>588</v>
      </c>
      <c r="B340" s="25">
        <v>-3.3E-3</v>
      </c>
      <c r="C340" s="25">
        <v>2.9399999999999999E-3</v>
      </c>
      <c r="D340" s="25">
        <f t="shared" si="50"/>
        <v>4.7450000000000001E-3</v>
      </c>
      <c r="E340" s="25"/>
      <c r="F340" s="25">
        <f t="shared" si="54"/>
        <v>3.424700000000001E-4</v>
      </c>
      <c r="G340" s="25">
        <f t="shared" si="55"/>
        <v>7.8870841000000021E-3</v>
      </c>
      <c r="H340" s="25">
        <v>-8.4000000000000003E-4</v>
      </c>
      <c r="I340" s="25">
        <f t="shared" si="51"/>
        <v>9.6499999999999993E-4</v>
      </c>
      <c r="J340" s="25"/>
      <c r="K340" s="25">
        <f t="shared" si="56"/>
        <v>-8.7300000000000875E-6</v>
      </c>
      <c r="L340" s="25">
        <f t="shared" si="57"/>
        <v>-2.0105190000000204E-4</v>
      </c>
      <c r="M340" s="25">
        <v>-4.0999999999999999E-4</v>
      </c>
      <c r="N340" s="25">
        <f t="shared" si="52"/>
        <v>1.395E-3</v>
      </c>
      <c r="O340" s="25"/>
      <c r="P340" s="25">
        <f t="shared" si="58"/>
        <v>1.2824999999999989E-4</v>
      </c>
      <c r="Q340" s="25">
        <f t="shared" si="59"/>
        <v>2.9535974999999976E-3</v>
      </c>
      <c r="R340" s="25"/>
      <c r="S340" s="25"/>
      <c r="T340" s="25">
        <v>-3.1E-4</v>
      </c>
      <c r="U340" s="25">
        <f t="shared" si="53"/>
        <v>-1.805E-3</v>
      </c>
    </row>
    <row r="341" spans="1:21" s="15" customFormat="1">
      <c r="A341" s="18">
        <v>589</v>
      </c>
      <c r="B341" s="25">
        <v>-3.2200000000000002E-3</v>
      </c>
      <c r="C341" s="25">
        <v>2.97E-3</v>
      </c>
      <c r="D341" s="25">
        <f t="shared" si="50"/>
        <v>4.8050000000000002E-3</v>
      </c>
      <c r="E341" s="25"/>
      <c r="F341" s="25">
        <f t="shared" si="54"/>
        <v>4.0247000000000026E-4</v>
      </c>
      <c r="G341" s="25">
        <f t="shared" si="55"/>
        <v>9.2688841000000063E-3</v>
      </c>
      <c r="H341" s="25">
        <v>-7.9000000000000001E-4</v>
      </c>
      <c r="I341" s="25">
        <f t="shared" si="51"/>
        <v>1.0449999999999999E-3</v>
      </c>
      <c r="J341" s="25"/>
      <c r="K341" s="25">
        <f t="shared" si="56"/>
        <v>7.1269999999999905E-5</v>
      </c>
      <c r="L341" s="25">
        <f t="shared" si="57"/>
        <v>1.6413480999999978E-3</v>
      </c>
      <c r="M341" s="25">
        <v>-2.7E-4</v>
      </c>
      <c r="N341" s="25">
        <f t="shared" si="52"/>
        <v>1.565E-3</v>
      </c>
      <c r="O341" s="25"/>
      <c r="P341" s="25">
        <f t="shared" si="58"/>
        <v>2.982499999999999E-4</v>
      </c>
      <c r="Q341" s="25">
        <f t="shared" si="59"/>
        <v>6.868697499999998E-3</v>
      </c>
      <c r="R341" s="25"/>
      <c r="S341" s="25"/>
      <c r="T341" s="25">
        <v>-4.4999999999999999E-4</v>
      </c>
      <c r="U341" s="25">
        <f t="shared" si="53"/>
        <v>-1.835E-3</v>
      </c>
    </row>
    <row r="342" spans="1:21" s="15" customFormat="1">
      <c r="A342" s="18">
        <v>590</v>
      </c>
      <c r="B342" s="25">
        <v>-3.2100000000000002E-3</v>
      </c>
      <c r="C342" s="25">
        <v>2.8400000000000001E-3</v>
      </c>
      <c r="D342" s="25">
        <f t="shared" si="50"/>
        <v>4.62E-3</v>
      </c>
      <c r="E342" s="25"/>
      <c r="F342" s="25">
        <f t="shared" si="54"/>
        <v>2.1746999999999999E-4</v>
      </c>
      <c r="G342" s="25">
        <f t="shared" si="55"/>
        <v>5.0083341000000002E-3</v>
      </c>
      <c r="H342" s="25">
        <v>-8.4000000000000003E-4</v>
      </c>
      <c r="I342" s="25">
        <f t="shared" si="51"/>
        <v>9.4000000000000008E-4</v>
      </c>
      <c r="J342" s="25"/>
      <c r="K342" s="25">
        <f t="shared" si="56"/>
        <v>-3.3729999999999936E-5</v>
      </c>
      <c r="L342" s="25">
        <f t="shared" si="57"/>
        <v>-7.768018999999986E-4</v>
      </c>
      <c r="M342" s="25">
        <v>-4.6999999999999999E-4</v>
      </c>
      <c r="N342" s="25">
        <f t="shared" si="52"/>
        <v>1.3100000000000002E-3</v>
      </c>
      <c r="O342" s="25"/>
      <c r="P342" s="25">
        <f t="shared" si="58"/>
        <v>4.3250000000000103E-5</v>
      </c>
      <c r="Q342" s="25">
        <f t="shared" si="59"/>
        <v>9.9604750000000246E-4</v>
      </c>
      <c r="R342" s="25"/>
      <c r="S342" s="25"/>
      <c r="T342" s="25">
        <v>-3.5E-4</v>
      </c>
      <c r="U342" s="25">
        <f t="shared" si="53"/>
        <v>-1.7800000000000001E-3</v>
      </c>
    </row>
    <row r="343" spans="1:21" s="15" customFormat="1">
      <c r="A343" s="18">
        <v>591</v>
      </c>
      <c r="B343" s="25">
        <v>-3.4299999999999999E-3</v>
      </c>
      <c r="C343" s="25">
        <v>2.9499999999999999E-3</v>
      </c>
      <c r="D343" s="25">
        <f t="shared" si="50"/>
        <v>4.9149999999999992E-3</v>
      </c>
      <c r="E343" s="25"/>
      <c r="F343" s="25">
        <f t="shared" si="54"/>
        <v>5.1246999999999925E-4</v>
      </c>
      <c r="G343" s="25">
        <f t="shared" si="55"/>
        <v>1.1802184099999983E-2</v>
      </c>
      <c r="H343" s="25">
        <v>-8.5999999999999998E-4</v>
      </c>
      <c r="I343" s="25">
        <f t="shared" si="51"/>
        <v>1.1049999999999996E-3</v>
      </c>
      <c r="J343" s="25"/>
      <c r="K343" s="25">
        <f t="shared" si="56"/>
        <v>1.3126999999999963E-4</v>
      </c>
      <c r="L343" s="25">
        <f t="shared" si="57"/>
        <v>3.0231480999999916E-3</v>
      </c>
      <c r="M343" s="25">
        <v>-3.8999999999999999E-4</v>
      </c>
      <c r="N343" s="25">
        <f t="shared" si="52"/>
        <v>1.5749999999999998E-3</v>
      </c>
      <c r="O343" s="25"/>
      <c r="P343" s="25">
        <f t="shared" si="58"/>
        <v>3.0824999999999971E-4</v>
      </c>
      <c r="Q343" s="25">
        <f t="shared" si="59"/>
        <v>7.0989974999999938E-3</v>
      </c>
      <c r="R343" s="25"/>
      <c r="S343" s="25"/>
      <c r="T343" s="25">
        <v>-5.0000000000000001E-4</v>
      </c>
      <c r="U343" s="25">
        <f t="shared" si="53"/>
        <v>-1.9649999999999997E-3</v>
      </c>
    </row>
    <row r="344" spans="1:21" s="15" customFormat="1">
      <c r="A344" s="18">
        <v>592</v>
      </c>
      <c r="B344" s="25">
        <v>-3.4299999999999999E-3</v>
      </c>
      <c r="C344" s="25">
        <v>2.8800000000000002E-3</v>
      </c>
      <c r="D344" s="25">
        <f t="shared" si="50"/>
        <v>4.8050000000000002E-3</v>
      </c>
      <c r="E344" s="25"/>
      <c r="F344" s="25">
        <f t="shared" si="54"/>
        <v>4.0247000000000026E-4</v>
      </c>
      <c r="G344" s="25">
        <f t="shared" si="55"/>
        <v>9.2688841000000063E-3</v>
      </c>
      <c r="H344" s="25">
        <v>-8.4000000000000003E-4</v>
      </c>
      <c r="I344" s="25">
        <f t="shared" si="51"/>
        <v>1.085E-3</v>
      </c>
      <c r="J344" s="25"/>
      <c r="K344" s="25">
        <f t="shared" si="56"/>
        <v>1.1127000000000001E-4</v>
      </c>
      <c r="L344" s="25">
        <f t="shared" si="57"/>
        <v>2.5625481000000005E-3</v>
      </c>
      <c r="M344" s="25">
        <v>-4.8999999999999998E-4</v>
      </c>
      <c r="N344" s="25">
        <f t="shared" si="52"/>
        <v>1.4350000000000001E-3</v>
      </c>
      <c r="O344" s="25"/>
      <c r="P344" s="25">
        <f t="shared" si="58"/>
        <v>1.6825E-4</v>
      </c>
      <c r="Q344" s="25">
        <f t="shared" si="59"/>
        <v>3.8747975000000003E-3</v>
      </c>
      <c r="R344" s="25"/>
      <c r="S344" s="25"/>
      <c r="T344" s="25">
        <v>-4.2000000000000002E-4</v>
      </c>
      <c r="U344" s="25">
        <f t="shared" si="53"/>
        <v>-1.9250000000000001E-3</v>
      </c>
    </row>
    <row r="345" spans="1:21" s="15" customFormat="1">
      <c r="A345" s="18">
        <v>593</v>
      </c>
      <c r="B345" s="25">
        <v>-3.3800000000000002E-3</v>
      </c>
      <c r="C345" s="25">
        <v>2.9299999999999999E-3</v>
      </c>
      <c r="D345" s="25">
        <f t="shared" si="50"/>
        <v>4.8149999999999998E-3</v>
      </c>
      <c r="E345" s="25"/>
      <c r="F345" s="25">
        <f t="shared" si="54"/>
        <v>4.1246999999999985E-4</v>
      </c>
      <c r="G345" s="25">
        <f t="shared" si="55"/>
        <v>9.4991840999999969E-3</v>
      </c>
      <c r="H345" s="25">
        <v>-8.3000000000000001E-4</v>
      </c>
      <c r="I345" s="25">
        <f t="shared" si="51"/>
        <v>1.0550000000000002E-3</v>
      </c>
      <c r="J345" s="25"/>
      <c r="K345" s="25">
        <f t="shared" si="56"/>
        <v>8.1270000000000149E-5</v>
      </c>
      <c r="L345" s="25">
        <f t="shared" si="57"/>
        <v>1.8716481000000036E-3</v>
      </c>
      <c r="M345" s="25">
        <v>-4.4999999999999999E-4</v>
      </c>
      <c r="N345" s="25">
        <f t="shared" si="52"/>
        <v>1.4350000000000001E-3</v>
      </c>
      <c r="O345" s="25"/>
      <c r="P345" s="25">
        <f t="shared" si="58"/>
        <v>1.6825E-4</v>
      </c>
      <c r="Q345" s="25">
        <f t="shared" si="59"/>
        <v>3.8747975000000003E-3</v>
      </c>
      <c r="R345" s="25"/>
      <c r="S345" s="25"/>
      <c r="T345" s="25">
        <v>-3.8999999999999999E-4</v>
      </c>
      <c r="U345" s="25">
        <f t="shared" si="53"/>
        <v>-1.8850000000000002E-3</v>
      </c>
    </row>
    <row r="346" spans="1:21" s="15" customFormat="1">
      <c r="A346" s="18">
        <v>594</v>
      </c>
      <c r="B346" s="25">
        <v>-3.3700000000000002E-3</v>
      </c>
      <c r="C346" s="25">
        <v>2.82E-3</v>
      </c>
      <c r="D346" s="25">
        <f t="shared" si="50"/>
        <v>4.7299999999999998E-3</v>
      </c>
      <c r="E346" s="25"/>
      <c r="F346" s="25">
        <f t="shared" si="54"/>
        <v>3.2746999999999984E-4</v>
      </c>
      <c r="G346" s="25">
        <f t="shared" si="55"/>
        <v>7.5416340999999972E-3</v>
      </c>
      <c r="H346" s="25">
        <v>-8.3000000000000001E-4</v>
      </c>
      <c r="I346" s="25">
        <f t="shared" si="51"/>
        <v>1.08E-3</v>
      </c>
      <c r="J346" s="25"/>
      <c r="K346" s="25">
        <f t="shared" si="56"/>
        <v>1.0627E-4</v>
      </c>
      <c r="L346" s="25">
        <f t="shared" si="57"/>
        <v>2.4473981E-3</v>
      </c>
      <c r="M346" s="25">
        <v>-4.6999999999999999E-4</v>
      </c>
      <c r="N346" s="25">
        <f t="shared" si="52"/>
        <v>1.4400000000000001E-3</v>
      </c>
      <c r="O346" s="25"/>
      <c r="P346" s="25">
        <f t="shared" si="58"/>
        <v>1.7325000000000001E-4</v>
      </c>
      <c r="Q346" s="25">
        <f t="shared" si="59"/>
        <v>3.9899475000000004E-3</v>
      </c>
      <c r="R346" s="25"/>
      <c r="S346" s="25"/>
      <c r="T346" s="25">
        <v>-4.4999999999999999E-4</v>
      </c>
      <c r="U346" s="25">
        <f t="shared" si="53"/>
        <v>-1.91E-3</v>
      </c>
    </row>
    <row r="347" spans="1:21" s="15" customFormat="1">
      <c r="A347" s="18">
        <v>595</v>
      </c>
      <c r="B347" s="25">
        <v>-3.31E-3</v>
      </c>
      <c r="C347" s="25">
        <v>2.81E-3</v>
      </c>
      <c r="D347" s="25">
        <f t="shared" si="50"/>
        <v>4.6949999999999995E-3</v>
      </c>
      <c r="E347" s="25"/>
      <c r="F347" s="25">
        <f t="shared" si="54"/>
        <v>2.9246999999999954E-4</v>
      </c>
      <c r="G347" s="25">
        <f t="shared" si="55"/>
        <v>6.7355840999999894E-3</v>
      </c>
      <c r="H347" s="25">
        <v>-8.8900000000000003E-4</v>
      </c>
      <c r="I347" s="25">
        <f t="shared" si="51"/>
        <v>9.9599999999999992E-4</v>
      </c>
      <c r="J347" s="25"/>
      <c r="K347" s="25">
        <f t="shared" si="56"/>
        <v>2.2269999999999907E-5</v>
      </c>
      <c r="L347" s="25">
        <f t="shared" si="57"/>
        <v>5.128780999999979E-4</v>
      </c>
      <c r="M347" s="25">
        <v>-5.1999999999999995E-4</v>
      </c>
      <c r="N347" s="25">
        <f t="shared" si="52"/>
        <v>1.3649999999999999E-3</v>
      </c>
      <c r="O347" s="25"/>
      <c r="P347" s="25">
        <f t="shared" si="58"/>
        <v>9.8249999999999813E-5</v>
      </c>
      <c r="Q347" s="25">
        <f t="shared" si="59"/>
        <v>2.262697499999996E-3</v>
      </c>
      <c r="R347" s="25"/>
      <c r="S347" s="25"/>
      <c r="T347" s="25">
        <v>-4.6000000000000001E-4</v>
      </c>
      <c r="U347" s="25">
        <f t="shared" si="53"/>
        <v>-1.885E-3</v>
      </c>
    </row>
    <row r="348" spans="1:21" s="15" customFormat="1">
      <c r="A348" s="18">
        <v>596</v>
      </c>
      <c r="B348" s="25">
        <v>-3.2699999999999999E-3</v>
      </c>
      <c r="C348" s="25">
        <v>2.8E-3</v>
      </c>
      <c r="D348" s="25">
        <f t="shared" si="50"/>
        <v>4.6350000000000002E-3</v>
      </c>
      <c r="E348" s="25"/>
      <c r="F348" s="25">
        <f t="shared" si="54"/>
        <v>2.3247000000000025E-4</v>
      </c>
      <c r="G348" s="25">
        <f t="shared" si="55"/>
        <v>5.353784100000006E-3</v>
      </c>
      <c r="H348" s="25">
        <v>-8.7000000000000001E-4</v>
      </c>
      <c r="I348" s="25">
        <f t="shared" si="51"/>
        <v>9.6500000000000004E-4</v>
      </c>
      <c r="J348" s="25"/>
      <c r="K348" s="25">
        <f t="shared" si="56"/>
        <v>-8.7299999999999791E-6</v>
      </c>
      <c r="L348" s="25">
        <f t="shared" si="57"/>
        <v>-2.0105189999999952E-4</v>
      </c>
      <c r="M348" s="25">
        <v>-4.8999999999999998E-4</v>
      </c>
      <c r="N348" s="25">
        <f t="shared" si="52"/>
        <v>1.3450000000000001E-3</v>
      </c>
      <c r="O348" s="25"/>
      <c r="P348" s="25">
        <f t="shared" si="58"/>
        <v>7.8249999999999978E-5</v>
      </c>
      <c r="Q348" s="25">
        <f t="shared" si="59"/>
        <v>1.8020974999999996E-3</v>
      </c>
      <c r="R348" s="25"/>
      <c r="S348" s="25"/>
      <c r="T348" s="25">
        <v>-4.0000000000000002E-4</v>
      </c>
      <c r="U348" s="25">
        <f t="shared" si="53"/>
        <v>-1.835E-3</v>
      </c>
    </row>
    <row r="349" spans="1:21" s="15" customFormat="1">
      <c r="A349" s="18">
        <v>597</v>
      </c>
      <c r="B349" s="25">
        <v>-3.3700000000000002E-3</v>
      </c>
      <c r="C349" s="25">
        <v>2.7299999999999998E-3</v>
      </c>
      <c r="D349" s="25">
        <f t="shared" si="50"/>
        <v>4.6150000000000002E-3</v>
      </c>
      <c r="E349" s="25"/>
      <c r="F349" s="25">
        <f t="shared" si="54"/>
        <v>2.1247000000000019E-4</v>
      </c>
      <c r="G349" s="25">
        <f t="shared" si="55"/>
        <v>4.8931841000000049E-3</v>
      </c>
      <c r="H349" s="25">
        <v>-9.3999999999999997E-4</v>
      </c>
      <c r="I349" s="25">
        <f t="shared" si="51"/>
        <v>9.450000000000002E-4</v>
      </c>
      <c r="J349" s="25"/>
      <c r="K349" s="25">
        <f t="shared" si="56"/>
        <v>-2.8729999999999815E-5</v>
      </c>
      <c r="L349" s="25">
        <f t="shared" si="57"/>
        <v>-6.6165189999999572E-4</v>
      </c>
      <c r="M349" s="25">
        <v>-5.6999999999999998E-4</v>
      </c>
      <c r="N349" s="25">
        <f t="shared" si="52"/>
        <v>1.3150000000000002E-3</v>
      </c>
      <c r="O349" s="25"/>
      <c r="P349" s="25">
        <f t="shared" si="58"/>
        <v>4.8250000000000116E-5</v>
      </c>
      <c r="Q349" s="25">
        <f t="shared" si="59"/>
        <v>1.1111975000000027E-3</v>
      </c>
      <c r="R349" s="25"/>
      <c r="S349" s="25"/>
      <c r="T349" s="25">
        <v>-4.0000000000000002E-4</v>
      </c>
      <c r="U349" s="25">
        <f t="shared" si="53"/>
        <v>-1.8850000000000002E-3</v>
      </c>
    </row>
    <row r="350" spans="1:21" s="15" customFormat="1">
      <c r="A350" s="18">
        <v>598</v>
      </c>
      <c r="B350" s="25">
        <v>-3.3700000000000002E-3</v>
      </c>
      <c r="C350" s="25">
        <v>2.7299999999999998E-3</v>
      </c>
      <c r="D350" s="25">
        <f t="shared" si="50"/>
        <v>4.6800000000000001E-3</v>
      </c>
      <c r="E350" s="25"/>
      <c r="F350" s="25">
        <f t="shared" si="54"/>
        <v>2.7747000000000015E-4</v>
      </c>
      <c r="G350" s="25">
        <f t="shared" si="55"/>
        <v>6.3901341000000035E-3</v>
      </c>
      <c r="H350" s="25">
        <v>-9.1E-4</v>
      </c>
      <c r="I350" s="25">
        <f t="shared" si="51"/>
        <v>1.0400000000000001E-3</v>
      </c>
      <c r="J350" s="25"/>
      <c r="K350" s="25">
        <f t="shared" si="56"/>
        <v>6.6270000000000109E-5</v>
      </c>
      <c r="L350" s="25">
        <f t="shared" si="57"/>
        <v>1.5261981000000025E-3</v>
      </c>
      <c r="M350" s="25">
        <v>-5.6999999999999998E-4</v>
      </c>
      <c r="N350" s="25">
        <f t="shared" si="52"/>
        <v>1.3800000000000002E-3</v>
      </c>
      <c r="O350" s="25"/>
      <c r="P350" s="25">
        <f t="shared" si="58"/>
        <v>1.1325000000000007E-4</v>
      </c>
      <c r="Q350" s="25">
        <f t="shared" si="59"/>
        <v>2.6081475000000018E-3</v>
      </c>
      <c r="R350" s="25"/>
      <c r="S350" s="25"/>
      <c r="T350" s="25">
        <v>-5.2999999999999998E-4</v>
      </c>
      <c r="U350" s="25">
        <f t="shared" si="53"/>
        <v>-1.9500000000000001E-3</v>
      </c>
    </row>
    <row r="351" spans="1:21" s="15" customFormat="1">
      <c r="A351" s="18">
        <v>599</v>
      </c>
      <c r="B351" s="25">
        <v>-3.31E-3</v>
      </c>
      <c r="C351" s="25">
        <v>2.6199999999999999E-3</v>
      </c>
      <c r="D351" s="25">
        <f t="shared" si="50"/>
        <v>4.4900000000000001E-3</v>
      </c>
      <c r="E351" s="25"/>
      <c r="F351" s="25">
        <f t="shared" si="54"/>
        <v>8.7470000000000082E-5</v>
      </c>
      <c r="G351" s="25">
        <f t="shared" si="55"/>
        <v>2.014434100000002E-3</v>
      </c>
      <c r="H351" s="25">
        <v>-1E-3</v>
      </c>
      <c r="I351" s="25">
        <f t="shared" si="51"/>
        <v>8.699999999999999E-4</v>
      </c>
      <c r="J351" s="25"/>
      <c r="K351" s="25">
        <f t="shared" si="56"/>
        <v>-1.0373000000000012E-4</v>
      </c>
      <c r="L351" s="25">
        <f t="shared" si="57"/>
        <v>-2.388901900000003E-3</v>
      </c>
      <c r="M351" s="25">
        <v>-6.4999999999999997E-4</v>
      </c>
      <c r="N351" s="25">
        <f t="shared" si="52"/>
        <v>1.2199999999999999E-3</v>
      </c>
      <c r="O351" s="25"/>
      <c r="P351" s="25">
        <f t="shared" si="58"/>
        <v>-4.6750000000000133E-5</v>
      </c>
      <c r="Q351" s="25">
        <f t="shared" si="59"/>
        <v>-1.0766525000000032E-3</v>
      </c>
      <c r="R351" s="25"/>
      <c r="S351" s="25"/>
      <c r="T351" s="25">
        <v>-4.2999999999999999E-4</v>
      </c>
      <c r="U351" s="25">
        <f t="shared" si="53"/>
        <v>-1.8699999999999999E-3</v>
      </c>
    </row>
    <row r="352" spans="1:21" s="15" customFormat="1">
      <c r="A352" s="18">
        <v>600</v>
      </c>
      <c r="B352" s="25">
        <v>-3.3500000000000001E-3</v>
      </c>
      <c r="C352" s="25">
        <v>2.63E-3</v>
      </c>
      <c r="D352" s="25">
        <f t="shared" si="50"/>
        <v>4.5450000000000004E-3</v>
      </c>
      <c r="E352" s="25"/>
      <c r="F352" s="25"/>
      <c r="G352" s="25"/>
      <c r="H352" s="25">
        <v>-9.8999999999999999E-4</v>
      </c>
      <c r="I352" s="25">
        <f t="shared" si="51"/>
        <v>9.2500000000000004E-4</v>
      </c>
      <c r="J352" s="25"/>
      <c r="K352" s="25"/>
      <c r="L352" s="25"/>
      <c r="M352" s="25">
        <v>-6.6E-4</v>
      </c>
      <c r="N352" s="25">
        <f t="shared" si="52"/>
        <v>1.255E-3</v>
      </c>
      <c r="O352" s="25"/>
      <c r="P352" s="25"/>
      <c r="Q352" s="25"/>
      <c r="R352" s="25"/>
      <c r="S352" s="25"/>
      <c r="T352" s="25">
        <v>-4.8000000000000001E-4</v>
      </c>
      <c r="U352" s="25">
        <f t="shared" si="53"/>
        <v>-1.915E-3</v>
      </c>
    </row>
    <row r="353" spans="1:21" s="15" customFormat="1">
      <c r="A353" s="18">
        <v>601</v>
      </c>
      <c r="B353" s="25">
        <v>-3.3999999999999998E-3</v>
      </c>
      <c r="C353" s="25">
        <v>2.5600000000000002E-3</v>
      </c>
      <c r="D353" s="25">
        <f t="shared" si="50"/>
        <v>4.5199999999999997E-3</v>
      </c>
      <c r="E353" s="25"/>
      <c r="F353" s="25"/>
      <c r="G353" s="25"/>
      <c r="H353" s="25">
        <v>-1.1000000000000001E-3</v>
      </c>
      <c r="I353" s="25">
        <f t="shared" si="51"/>
        <v>8.5999999999999987E-4</v>
      </c>
      <c r="J353" s="25"/>
      <c r="K353" s="25"/>
      <c r="L353" s="25"/>
      <c r="M353" s="25">
        <v>-8.1999999999999998E-4</v>
      </c>
      <c r="N353" s="25">
        <f t="shared" si="52"/>
        <v>1.14E-3</v>
      </c>
      <c r="O353" s="25"/>
      <c r="P353" s="25"/>
      <c r="Q353" s="25"/>
      <c r="R353" s="25"/>
      <c r="S353" s="25"/>
      <c r="T353" s="25">
        <v>-5.1999999999999995E-4</v>
      </c>
      <c r="U353" s="25">
        <f t="shared" si="53"/>
        <v>-1.9599999999999999E-3</v>
      </c>
    </row>
    <row r="354" spans="1:21" s="15" customFormat="1">
      <c r="A354" s="18">
        <v>602</v>
      </c>
      <c r="B354" s="25">
        <v>-3.32E-3</v>
      </c>
      <c r="C354" s="25">
        <v>2.63E-3</v>
      </c>
      <c r="D354" s="25">
        <f t="shared" si="50"/>
        <v>4.6099999999999995E-3</v>
      </c>
      <c r="E354" s="25"/>
      <c r="F354" s="25"/>
      <c r="G354" s="25"/>
      <c r="H354" s="25">
        <v>-1.0499999999999999E-3</v>
      </c>
      <c r="I354" s="25">
        <f t="shared" si="51"/>
        <v>9.3000000000000005E-4</v>
      </c>
      <c r="J354" s="25"/>
      <c r="K354" s="25"/>
      <c r="L354" s="25"/>
      <c r="M354" s="25">
        <v>-7.5000000000000002E-4</v>
      </c>
      <c r="N354" s="25">
        <f t="shared" si="52"/>
        <v>1.23E-3</v>
      </c>
      <c r="O354" s="25"/>
      <c r="P354" s="25"/>
      <c r="Q354" s="25"/>
      <c r="R354" s="25"/>
      <c r="S354" s="25"/>
      <c r="T354" s="25">
        <v>-6.4000000000000005E-4</v>
      </c>
      <c r="U354" s="25">
        <f t="shared" si="53"/>
        <v>-1.98E-3</v>
      </c>
    </row>
    <row r="355" spans="1:21" s="15" customFormat="1">
      <c r="A355" s="18">
        <v>603</v>
      </c>
      <c r="B355" s="25">
        <v>-3.3500000000000001E-3</v>
      </c>
      <c r="C355" s="25">
        <v>2.5999999999999999E-3</v>
      </c>
      <c r="D355" s="25">
        <f t="shared" si="50"/>
        <v>4.5199999999999997E-3</v>
      </c>
      <c r="E355" s="25"/>
      <c r="F355" s="25"/>
      <c r="G355" s="25"/>
      <c r="H355" s="25">
        <v>-1.09E-3</v>
      </c>
      <c r="I355" s="25">
        <f t="shared" si="51"/>
        <v>8.3000000000000001E-4</v>
      </c>
      <c r="J355" s="25"/>
      <c r="K355" s="25"/>
      <c r="L355" s="25"/>
      <c r="M355" s="25">
        <v>-7.2000000000000005E-4</v>
      </c>
      <c r="N355" s="25">
        <f t="shared" si="52"/>
        <v>1.2000000000000001E-3</v>
      </c>
      <c r="O355" s="25"/>
      <c r="P355" s="25"/>
      <c r="Q355" s="25"/>
      <c r="R355" s="25"/>
      <c r="S355" s="25"/>
      <c r="T355" s="25">
        <v>-4.8999999999999998E-4</v>
      </c>
      <c r="U355" s="25">
        <f t="shared" si="53"/>
        <v>-1.92E-3</v>
      </c>
    </row>
    <row r="356" spans="1:21" s="15" customFormat="1">
      <c r="A356" s="18">
        <v>604</v>
      </c>
      <c r="B356" s="25">
        <v>-3.31E-3</v>
      </c>
      <c r="C356" s="25">
        <v>2.5999999999999999E-3</v>
      </c>
      <c r="D356" s="25">
        <f t="shared" si="50"/>
        <v>4.5399999999999998E-3</v>
      </c>
      <c r="E356" s="25"/>
      <c r="F356" s="25"/>
      <c r="G356" s="25"/>
      <c r="H356" s="25">
        <v>-1.0200000000000001E-3</v>
      </c>
      <c r="I356" s="25">
        <f t="shared" si="51"/>
        <v>9.1999999999999981E-4</v>
      </c>
      <c r="J356" s="25"/>
      <c r="K356" s="25"/>
      <c r="L356" s="25"/>
      <c r="M356" s="25">
        <v>-7.2000000000000005E-4</v>
      </c>
      <c r="N356" s="25">
        <f t="shared" si="52"/>
        <v>1.2199999999999997E-3</v>
      </c>
      <c r="O356" s="25"/>
      <c r="P356" s="25"/>
      <c r="Q356" s="25"/>
      <c r="R356" s="25"/>
      <c r="S356" s="25"/>
      <c r="T356" s="25">
        <v>-5.6999999999999998E-4</v>
      </c>
      <c r="U356" s="25">
        <f t="shared" si="53"/>
        <v>-1.9399999999999999E-3</v>
      </c>
    </row>
    <row r="357" spans="1:21" s="15" customFormat="1">
      <c r="A357" s="18">
        <v>605</v>
      </c>
      <c r="B357" s="25">
        <v>-3.4199999999999999E-3</v>
      </c>
      <c r="C357" s="25">
        <v>2.5699999999999998E-3</v>
      </c>
      <c r="D357" s="25">
        <f t="shared" si="50"/>
        <v>4.4799999999999996E-3</v>
      </c>
      <c r="E357" s="25"/>
      <c r="F357" s="25"/>
      <c r="G357" s="25"/>
      <c r="H357" s="25">
        <v>-1.0399999999999999E-3</v>
      </c>
      <c r="I357" s="25">
        <f t="shared" si="51"/>
        <v>8.7000000000000011E-4</v>
      </c>
      <c r="J357" s="25"/>
      <c r="K357" s="25"/>
      <c r="L357" s="25"/>
      <c r="M357" s="25">
        <v>-8.0000000000000004E-4</v>
      </c>
      <c r="N357" s="25">
        <f t="shared" si="52"/>
        <v>1.1099999999999999E-3</v>
      </c>
      <c r="O357" s="25"/>
      <c r="P357" s="25"/>
      <c r="Q357" s="25"/>
      <c r="R357" s="25"/>
      <c r="S357" s="25"/>
      <c r="T357" s="25">
        <v>-4.0000000000000002E-4</v>
      </c>
      <c r="U357" s="25">
        <f t="shared" si="53"/>
        <v>-1.91E-3</v>
      </c>
    </row>
    <row r="358" spans="1:21" s="15" customFormat="1">
      <c r="A358" s="18">
        <v>606</v>
      </c>
      <c r="B358" s="25">
        <v>-3.3400000000000001E-3</v>
      </c>
      <c r="C358" s="25">
        <v>2.64E-3</v>
      </c>
      <c r="D358" s="25">
        <f t="shared" si="50"/>
        <v>4.5799999999999999E-3</v>
      </c>
      <c r="E358" s="25"/>
      <c r="F358" s="25"/>
      <c r="G358" s="25"/>
      <c r="H358" s="25">
        <v>-1E-3</v>
      </c>
      <c r="I358" s="25">
        <f t="shared" si="51"/>
        <v>9.4000000000000008E-4</v>
      </c>
      <c r="J358" s="25"/>
      <c r="K358" s="25"/>
      <c r="L358" s="25"/>
      <c r="M358" s="25">
        <v>-6.7000000000000002E-4</v>
      </c>
      <c r="N358" s="25">
        <f t="shared" si="52"/>
        <v>1.2700000000000001E-3</v>
      </c>
      <c r="O358" s="25"/>
      <c r="P358" s="25"/>
      <c r="Q358" s="25"/>
      <c r="R358" s="25"/>
      <c r="S358" s="25"/>
      <c r="T358" s="25">
        <v>-5.4000000000000001E-4</v>
      </c>
      <c r="U358" s="25">
        <f t="shared" si="53"/>
        <v>-1.9400000000000001E-3</v>
      </c>
    </row>
    <row r="359" spans="1:21" s="15" customFormat="1">
      <c r="A359" s="18">
        <v>607</v>
      </c>
      <c r="B359" s="25">
        <v>-3.3800000000000002E-3</v>
      </c>
      <c r="C359" s="25">
        <v>2.5899999999999999E-3</v>
      </c>
      <c r="D359" s="25">
        <f t="shared" si="50"/>
        <v>4.5050000000000003E-3</v>
      </c>
      <c r="E359" s="25"/>
      <c r="F359" s="25"/>
      <c r="G359" s="25"/>
      <c r="H359" s="25">
        <v>-9.8999999999999999E-4</v>
      </c>
      <c r="I359" s="25">
        <f t="shared" si="51"/>
        <v>9.2500000000000004E-4</v>
      </c>
      <c r="J359" s="25"/>
      <c r="K359" s="25"/>
      <c r="L359" s="25"/>
      <c r="M359" s="25">
        <v>-6.8000000000000005E-4</v>
      </c>
      <c r="N359" s="25">
        <f t="shared" si="52"/>
        <v>1.235E-3</v>
      </c>
      <c r="O359" s="25"/>
      <c r="P359" s="25"/>
      <c r="Q359" s="25"/>
      <c r="R359" s="25"/>
      <c r="S359" s="25"/>
      <c r="T359" s="25">
        <v>-4.4999999999999999E-4</v>
      </c>
      <c r="U359" s="25">
        <f t="shared" si="53"/>
        <v>-1.915E-3</v>
      </c>
    </row>
    <row r="360" spans="1:21" s="15" customFormat="1">
      <c r="A360" s="18">
        <v>608</v>
      </c>
      <c r="B360" s="25">
        <v>-3.3999999999999998E-3</v>
      </c>
      <c r="C360" s="25">
        <v>2.5899999999999999E-3</v>
      </c>
      <c r="D360" s="25">
        <f t="shared" si="50"/>
        <v>4.5799999999999999E-3</v>
      </c>
      <c r="E360" s="25"/>
      <c r="F360" s="25"/>
      <c r="G360" s="25"/>
      <c r="H360" s="25">
        <v>-9.5E-4</v>
      </c>
      <c r="I360" s="25">
        <f t="shared" si="51"/>
        <v>1.0400000000000001E-3</v>
      </c>
      <c r="J360" s="25"/>
      <c r="K360" s="25"/>
      <c r="L360" s="25"/>
      <c r="M360" s="25">
        <v>-6.4000000000000005E-4</v>
      </c>
      <c r="N360" s="25">
        <f t="shared" si="52"/>
        <v>1.3500000000000001E-3</v>
      </c>
      <c r="O360" s="25"/>
      <c r="P360" s="25"/>
      <c r="Q360" s="25"/>
      <c r="R360" s="25"/>
      <c r="S360" s="25"/>
      <c r="T360" s="25">
        <v>-5.8E-4</v>
      </c>
      <c r="U360" s="25">
        <f t="shared" si="53"/>
        <v>-1.99E-3</v>
      </c>
    </row>
    <row r="361" spans="1:21" s="15" customFormat="1">
      <c r="A361" s="18">
        <v>609</v>
      </c>
      <c r="B361" s="25">
        <v>-3.4199999999999999E-3</v>
      </c>
      <c r="C361" s="25">
        <v>2.6099999999999999E-3</v>
      </c>
      <c r="D361" s="25">
        <f t="shared" si="50"/>
        <v>4.5249999999999995E-3</v>
      </c>
      <c r="E361" s="25"/>
      <c r="F361" s="25"/>
      <c r="G361" s="25"/>
      <c r="H361" s="25">
        <v>-9.7000000000000005E-4</v>
      </c>
      <c r="I361" s="25">
        <f t="shared" si="51"/>
        <v>9.4499999999999998E-4</v>
      </c>
      <c r="J361" s="25"/>
      <c r="K361" s="25"/>
      <c r="L361" s="25"/>
      <c r="M361" s="25">
        <v>-7.1000000000000002E-4</v>
      </c>
      <c r="N361" s="25">
        <f t="shared" si="52"/>
        <v>1.2049999999999999E-3</v>
      </c>
      <c r="O361" s="25"/>
      <c r="P361" s="25"/>
      <c r="Q361" s="25"/>
      <c r="R361" s="25"/>
      <c r="S361" s="25"/>
      <c r="T361" s="25">
        <v>-4.0999999999999999E-4</v>
      </c>
      <c r="U361" s="25">
        <f t="shared" si="53"/>
        <v>-1.915E-3</v>
      </c>
    </row>
    <row r="362" spans="1:21" s="15" customFormat="1">
      <c r="A362" s="18">
        <v>610</v>
      </c>
      <c r="B362" s="25">
        <v>-3.3400000000000001E-3</v>
      </c>
      <c r="C362" s="25">
        <v>2.6800000000000001E-3</v>
      </c>
      <c r="D362" s="25">
        <f t="shared" si="50"/>
        <v>4.6150000000000002E-3</v>
      </c>
      <c r="E362" s="25"/>
      <c r="F362" s="25"/>
      <c r="G362" s="25"/>
      <c r="H362" s="25">
        <v>-9.7000000000000005E-4</v>
      </c>
      <c r="I362" s="25">
        <f t="shared" si="51"/>
        <v>9.6500000000000004E-4</v>
      </c>
      <c r="J362" s="25"/>
      <c r="K362" s="25"/>
      <c r="L362" s="25"/>
      <c r="M362" s="25">
        <v>-6.3000000000000003E-4</v>
      </c>
      <c r="N362" s="25">
        <f t="shared" si="52"/>
        <v>1.3050000000000002E-3</v>
      </c>
      <c r="O362" s="25"/>
      <c r="P362" s="25"/>
      <c r="Q362" s="25"/>
      <c r="R362" s="25"/>
      <c r="S362" s="25"/>
      <c r="T362" s="25">
        <v>-5.2999999999999998E-4</v>
      </c>
      <c r="U362" s="25">
        <f t="shared" si="53"/>
        <v>-1.9350000000000001E-3</v>
      </c>
    </row>
    <row r="363" spans="1:21" s="15" customFormat="1">
      <c r="A363" s="18">
        <v>611</v>
      </c>
      <c r="B363" s="25">
        <v>-3.3500000000000001E-3</v>
      </c>
      <c r="C363" s="25">
        <v>2.63E-3</v>
      </c>
      <c r="D363" s="25">
        <f t="shared" si="50"/>
        <v>4.5149999999999999E-3</v>
      </c>
      <c r="E363" s="25"/>
      <c r="F363" s="25"/>
      <c r="G363" s="25"/>
      <c r="H363" s="25">
        <v>-9.2000000000000003E-4</v>
      </c>
      <c r="I363" s="25">
        <f t="shared" si="51"/>
        <v>9.6499999999999993E-4</v>
      </c>
      <c r="J363" s="25"/>
      <c r="K363" s="25"/>
      <c r="L363" s="25"/>
      <c r="M363" s="25">
        <v>-6.8000000000000005E-4</v>
      </c>
      <c r="N363" s="25">
        <f t="shared" si="52"/>
        <v>1.2049999999999999E-3</v>
      </c>
      <c r="O363" s="25"/>
      <c r="P363" s="25"/>
      <c r="Q363" s="25"/>
      <c r="R363" s="25"/>
      <c r="S363" s="25"/>
      <c r="T363" s="25">
        <v>-4.2000000000000002E-4</v>
      </c>
      <c r="U363" s="25">
        <f t="shared" si="53"/>
        <v>-1.885E-3</v>
      </c>
    </row>
    <row r="364" spans="1:21" s="15" customFormat="1">
      <c r="A364" s="18">
        <v>612</v>
      </c>
      <c r="B364" s="25">
        <v>-3.2299999999999998E-3</v>
      </c>
      <c r="C364" s="25">
        <v>2.6099999999999999E-3</v>
      </c>
      <c r="D364" s="25">
        <f t="shared" si="50"/>
        <v>4.5449999999999996E-3</v>
      </c>
      <c r="E364" s="25"/>
      <c r="F364" s="25"/>
      <c r="G364" s="25"/>
      <c r="H364" s="25">
        <v>-1E-3</v>
      </c>
      <c r="I364" s="25">
        <f t="shared" si="51"/>
        <v>9.3499999999999985E-4</v>
      </c>
      <c r="J364" s="25"/>
      <c r="K364" s="25"/>
      <c r="L364" s="25"/>
      <c r="M364" s="25">
        <v>-6.9999999999999999E-4</v>
      </c>
      <c r="N364" s="25">
        <f t="shared" si="52"/>
        <v>1.235E-3</v>
      </c>
      <c r="O364" s="25"/>
      <c r="P364" s="25"/>
      <c r="Q364" s="25"/>
      <c r="R364" s="25"/>
      <c r="S364" s="25"/>
      <c r="T364" s="25">
        <v>-6.4000000000000005E-4</v>
      </c>
      <c r="U364" s="25">
        <f t="shared" si="53"/>
        <v>-1.9349999999999999E-3</v>
      </c>
    </row>
    <row r="365" spans="1:21" s="15" customFormat="1">
      <c r="A365" s="18">
        <v>613</v>
      </c>
      <c r="B365" s="25">
        <v>-3.3500000000000001E-3</v>
      </c>
      <c r="C365" s="25">
        <v>2.5999999999999999E-3</v>
      </c>
      <c r="D365" s="25">
        <f t="shared" si="50"/>
        <v>4.4749999999999998E-3</v>
      </c>
      <c r="E365" s="25"/>
      <c r="F365" s="25"/>
      <c r="G365" s="25"/>
      <c r="H365" s="25">
        <v>-9.8999999999999999E-4</v>
      </c>
      <c r="I365" s="25">
        <f t="shared" si="51"/>
        <v>8.8500000000000015E-4</v>
      </c>
      <c r="J365" s="25"/>
      <c r="K365" s="25"/>
      <c r="L365" s="25"/>
      <c r="M365" s="25">
        <v>-7.2000000000000005E-4</v>
      </c>
      <c r="N365" s="25">
        <f t="shared" si="52"/>
        <v>1.1550000000000002E-3</v>
      </c>
      <c r="O365" s="25"/>
      <c r="P365" s="25"/>
      <c r="Q365" s="25"/>
      <c r="R365" s="25"/>
      <c r="S365" s="25"/>
      <c r="T365" s="25">
        <v>-4.0000000000000002E-4</v>
      </c>
      <c r="U365" s="25">
        <f t="shared" si="53"/>
        <v>-1.8750000000000001E-3</v>
      </c>
    </row>
    <row r="366" spans="1:21" s="15" customFormat="1">
      <c r="A366" s="18">
        <v>614</v>
      </c>
      <c r="B366" s="25">
        <v>-3.4499999999999999E-3</v>
      </c>
      <c r="C366" s="25">
        <v>2.7299999999999998E-3</v>
      </c>
      <c r="D366" s="25">
        <f t="shared" si="50"/>
        <v>4.7849999999999993E-3</v>
      </c>
      <c r="E366" s="25"/>
      <c r="F366" s="25"/>
      <c r="G366" s="25"/>
      <c r="H366" s="25">
        <v>-9.2000000000000003E-4</v>
      </c>
      <c r="I366" s="25">
        <f t="shared" si="51"/>
        <v>1.1349999999999999E-3</v>
      </c>
      <c r="J366" s="25"/>
      <c r="K366" s="25"/>
      <c r="L366" s="25"/>
      <c r="M366" s="25">
        <v>-6.8000000000000005E-4</v>
      </c>
      <c r="N366" s="25">
        <f t="shared" si="52"/>
        <v>1.3749999999999999E-3</v>
      </c>
      <c r="O366" s="25"/>
      <c r="P366" s="25"/>
      <c r="Q366" s="25"/>
      <c r="R366" s="25"/>
      <c r="S366" s="25"/>
      <c r="T366" s="25">
        <v>-6.6E-4</v>
      </c>
      <c r="U366" s="25">
        <f t="shared" si="53"/>
        <v>-2.055E-3</v>
      </c>
    </row>
    <row r="367" spans="1:21" s="15" customFormat="1">
      <c r="A367" s="18">
        <v>615</v>
      </c>
      <c r="B367" s="25">
        <v>-3.3700000000000002E-3</v>
      </c>
      <c r="C367" s="25">
        <v>2.64E-3</v>
      </c>
      <c r="D367" s="25">
        <f t="shared" si="50"/>
        <v>4.5250000000000004E-3</v>
      </c>
      <c r="E367" s="25"/>
      <c r="F367" s="25"/>
      <c r="G367" s="25"/>
      <c r="H367" s="25">
        <v>-9.6000000000000002E-4</v>
      </c>
      <c r="I367" s="25">
        <f t="shared" si="51"/>
        <v>9.2500000000000015E-4</v>
      </c>
      <c r="J367" s="25"/>
      <c r="K367" s="25"/>
      <c r="L367" s="25"/>
      <c r="M367" s="25">
        <v>-6.4000000000000005E-4</v>
      </c>
      <c r="N367" s="25">
        <f t="shared" si="52"/>
        <v>1.245E-3</v>
      </c>
      <c r="O367" s="25"/>
      <c r="P367" s="25"/>
      <c r="Q367" s="25"/>
      <c r="R367" s="25"/>
      <c r="S367" s="25"/>
      <c r="T367" s="25">
        <v>-4.0000000000000002E-4</v>
      </c>
      <c r="U367" s="25">
        <f t="shared" si="53"/>
        <v>-1.8850000000000002E-3</v>
      </c>
    </row>
    <row r="368" spans="1:21" s="15" customFormat="1">
      <c r="A368" s="18">
        <v>616</v>
      </c>
      <c r="B368" s="25">
        <v>-3.3600000000000001E-3</v>
      </c>
      <c r="C368" s="25">
        <v>2.66E-3</v>
      </c>
      <c r="D368" s="25">
        <f t="shared" si="50"/>
        <v>4.6949999999999995E-3</v>
      </c>
      <c r="E368" s="25"/>
      <c r="F368" s="25"/>
      <c r="G368" s="25"/>
      <c r="H368" s="25">
        <v>-9.3999999999999997E-4</v>
      </c>
      <c r="I368" s="25">
        <f t="shared" si="51"/>
        <v>1.0950000000000001E-3</v>
      </c>
      <c r="J368" s="25"/>
      <c r="K368" s="25"/>
      <c r="L368" s="25"/>
      <c r="M368" s="25">
        <v>-5.5999999999999995E-4</v>
      </c>
      <c r="N368" s="25">
        <f t="shared" si="52"/>
        <v>1.475E-3</v>
      </c>
      <c r="O368" s="25"/>
      <c r="P368" s="25"/>
      <c r="Q368" s="25"/>
      <c r="R368" s="25"/>
      <c r="S368" s="25"/>
      <c r="T368" s="25">
        <v>-7.1000000000000002E-4</v>
      </c>
      <c r="U368" s="25">
        <f t="shared" si="53"/>
        <v>-2.0349999999999999E-3</v>
      </c>
    </row>
    <row r="369" spans="1:21" s="15" customFormat="1">
      <c r="A369" s="18">
        <v>617</v>
      </c>
      <c r="B369" s="25">
        <v>-3.4399999999999999E-3</v>
      </c>
      <c r="C369" s="25">
        <v>2.5600000000000002E-3</v>
      </c>
      <c r="D369" s="25">
        <f t="shared" si="50"/>
        <v>4.4349999999999997E-3</v>
      </c>
      <c r="E369" s="25"/>
      <c r="F369" s="25"/>
      <c r="G369" s="25"/>
      <c r="H369" s="25">
        <v>-9.7000000000000005E-4</v>
      </c>
      <c r="I369" s="25">
        <f t="shared" si="51"/>
        <v>9.0499999999999988E-4</v>
      </c>
      <c r="J369" s="25"/>
      <c r="K369" s="25"/>
      <c r="L369" s="25"/>
      <c r="M369" s="25">
        <v>-6.7000000000000002E-4</v>
      </c>
      <c r="N369" s="25">
        <f t="shared" si="52"/>
        <v>1.2049999999999999E-3</v>
      </c>
      <c r="O369" s="25"/>
      <c r="P369" s="25"/>
      <c r="Q369" s="25"/>
      <c r="R369" s="25"/>
      <c r="S369" s="25"/>
      <c r="T369" s="25">
        <v>-3.1E-4</v>
      </c>
      <c r="U369" s="25">
        <f t="shared" si="53"/>
        <v>-1.8749999999999999E-3</v>
      </c>
    </row>
    <row r="370" spans="1:21" s="15" customFormat="1">
      <c r="A370" s="18">
        <v>618</v>
      </c>
      <c r="B370" s="25">
        <v>-3.4399999999999999E-3</v>
      </c>
      <c r="C370" s="25">
        <v>2.6800000000000001E-3</v>
      </c>
      <c r="D370" s="25">
        <f t="shared" si="50"/>
        <v>4.6899999999999997E-3</v>
      </c>
      <c r="E370" s="25"/>
      <c r="F370" s="25"/>
      <c r="G370" s="25"/>
      <c r="H370" s="25">
        <v>-8.7000000000000001E-4</v>
      </c>
      <c r="I370" s="25">
        <f t="shared" si="51"/>
        <v>1.14E-3</v>
      </c>
      <c r="J370" s="25"/>
      <c r="K370" s="25"/>
      <c r="L370" s="25"/>
      <c r="M370" s="25">
        <v>-6.0999999999999997E-4</v>
      </c>
      <c r="N370" s="25">
        <f t="shared" si="52"/>
        <v>1.4000000000000002E-3</v>
      </c>
      <c r="O370" s="25"/>
      <c r="P370" s="25"/>
      <c r="Q370" s="25"/>
      <c r="R370" s="25"/>
      <c r="S370" s="25"/>
      <c r="T370" s="25">
        <v>-5.8E-4</v>
      </c>
      <c r="U370" s="25">
        <f t="shared" si="53"/>
        <v>-2.0100000000000001E-3</v>
      </c>
    </row>
    <row r="371" spans="1:21" s="15" customFormat="1">
      <c r="A371" s="18">
        <v>619</v>
      </c>
      <c r="B371" s="25">
        <v>-3.3999999999999998E-3</v>
      </c>
      <c r="C371" s="25">
        <v>2.6199999999999999E-3</v>
      </c>
      <c r="D371" s="25">
        <f t="shared" si="50"/>
        <v>4.4999999999999997E-3</v>
      </c>
      <c r="E371" s="25"/>
      <c r="F371" s="25"/>
      <c r="G371" s="25"/>
      <c r="H371" s="25">
        <v>-9.3000000000000005E-4</v>
      </c>
      <c r="I371" s="25">
        <f t="shared" si="51"/>
        <v>9.4999999999999989E-4</v>
      </c>
      <c r="J371" s="25"/>
      <c r="K371" s="25"/>
      <c r="L371" s="25"/>
      <c r="M371" s="25">
        <v>-6.0999999999999997E-4</v>
      </c>
      <c r="N371" s="25">
        <f t="shared" si="52"/>
        <v>1.2699999999999999E-3</v>
      </c>
      <c r="O371" s="25"/>
      <c r="P371" s="25"/>
      <c r="Q371" s="25"/>
      <c r="R371" s="25"/>
      <c r="S371" s="25"/>
      <c r="T371" s="25">
        <v>-3.6000000000000002E-4</v>
      </c>
      <c r="U371" s="25">
        <f t="shared" si="53"/>
        <v>-1.8799999999999999E-3</v>
      </c>
    </row>
    <row r="372" spans="1:21" s="15" customFormat="1">
      <c r="A372" s="18">
        <v>620</v>
      </c>
      <c r="B372" s="25">
        <v>-3.4099999999999998E-3</v>
      </c>
      <c r="C372" s="25">
        <v>2.5899999999999999E-3</v>
      </c>
      <c r="D372" s="25">
        <f t="shared" si="50"/>
        <v>4.6099999999999995E-3</v>
      </c>
      <c r="E372" s="25"/>
      <c r="F372" s="25"/>
      <c r="G372" s="25"/>
      <c r="H372" s="25">
        <v>-9.5E-4</v>
      </c>
      <c r="I372" s="25">
        <f t="shared" si="51"/>
        <v>1.0700000000000002E-3</v>
      </c>
      <c r="J372" s="25"/>
      <c r="K372" s="25"/>
      <c r="L372" s="25"/>
      <c r="M372" s="25">
        <v>-6.6E-4</v>
      </c>
      <c r="N372" s="25">
        <f t="shared" si="52"/>
        <v>1.3600000000000001E-3</v>
      </c>
      <c r="O372" s="25"/>
      <c r="P372" s="25"/>
      <c r="Q372" s="25"/>
      <c r="R372" s="25"/>
      <c r="S372" s="25"/>
      <c r="T372" s="25">
        <v>-6.3000000000000003E-4</v>
      </c>
      <c r="U372" s="25">
        <f t="shared" si="53"/>
        <v>-2.0200000000000001E-3</v>
      </c>
    </row>
    <row r="373" spans="1:21" s="15" customFormat="1">
      <c r="A373" s="18">
        <v>621</v>
      </c>
      <c r="B373" s="25">
        <v>-3.5100000000000001E-3</v>
      </c>
      <c r="C373" s="25">
        <v>2.5300000000000001E-3</v>
      </c>
      <c r="D373" s="25">
        <f t="shared" si="50"/>
        <v>4.4650000000000002E-3</v>
      </c>
      <c r="E373" s="25"/>
      <c r="F373" s="25"/>
      <c r="G373" s="25"/>
      <c r="H373" s="25">
        <v>-9.7000000000000005E-4</v>
      </c>
      <c r="I373" s="25">
        <f t="shared" si="51"/>
        <v>9.6500000000000004E-4</v>
      </c>
      <c r="J373" s="25"/>
      <c r="K373" s="25"/>
      <c r="L373" s="25"/>
      <c r="M373" s="25">
        <v>-6.7000000000000002E-4</v>
      </c>
      <c r="N373" s="25">
        <f t="shared" si="52"/>
        <v>1.2650000000000001E-3</v>
      </c>
      <c r="O373" s="25"/>
      <c r="P373" s="25"/>
      <c r="Q373" s="25"/>
      <c r="R373" s="25"/>
      <c r="S373" s="25"/>
      <c r="T373" s="25">
        <v>-3.6000000000000002E-4</v>
      </c>
      <c r="U373" s="25">
        <f t="shared" si="53"/>
        <v>-1.9350000000000001E-3</v>
      </c>
    </row>
    <row r="374" spans="1:21" s="15" customFormat="1">
      <c r="A374" s="18">
        <v>622</v>
      </c>
      <c r="B374" s="25">
        <v>-3.47E-3</v>
      </c>
      <c r="C374" s="25">
        <v>2.5699999999999998E-3</v>
      </c>
      <c r="D374" s="25">
        <f t="shared" si="50"/>
        <v>4.6599999999999992E-3</v>
      </c>
      <c r="E374" s="25"/>
      <c r="F374" s="25"/>
      <c r="G374" s="25"/>
      <c r="H374" s="25">
        <v>-1.0399999999999999E-3</v>
      </c>
      <c r="I374" s="25">
        <f t="shared" si="51"/>
        <v>1.0499999999999999E-3</v>
      </c>
      <c r="J374" s="25"/>
      <c r="K374" s="25"/>
      <c r="L374" s="25"/>
      <c r="M374" s="25">
        <v>-6.6E-4</v>
      </c>
      <c r="N374" s="25">
        <f t="shared" si="52"/>
        <v>1.4299999999999998E-3</v>
      </c>
      <c r="O374" s="25"/>
      <c r="P374" s="25"/>
      <c r="Q374" s="25"/>
      <c r="R374" s="25"/>
      <c r="S374" s="25"/>
      <c r="T374" s="25">
        <v>-7.1000000000000002E-4</v>
      </c>
      <c r="U374" s="25">
        <f t="shared" si="53"/>
        <v>-2.0899999999999998E-3</v>
      </c>
    </row>
    <row r="375" spans="1:21" s="15" customFormat="1">
      <c r="A375" s="18">
        <v>623</v>
      </c>
      <c r="B375" s="25">
        <v>-3.5400000000000002E-3</v>
      </c>
      <c r="C375" s="25">
        <v>2.5699999999999998E-3</v>
      </c>
      <c r="D375" s="25">
        <f t="shared" si="50"/>
        <v>4.5950000000000001E-3</v>
      </c>
      <c r="E375" s="25"/>
      <c r="F375" s="25"/>
      <c r="G375" s="25"/>
      <c r="H375" s="25">
        <v>-9.6000000000000002E-4</v>
      </c>
      <c r="I375" s="25">
        <f t="shared" si="51"/>
        <v>1.065E-3</v>
      </c>
      <c r="J375" s="25"/>
      <c r="K375" s="25"/>
      <c r="L375" s="25"/>
      <c r="M375" s="25">
        <v>-6.6E-4</v>
      </c>
      <c r="N375" s="25">
        <f t="shared" si="52"/>
        <v>1.3649999999999999E-3</v>
      </c>
      <c r="O375" s="25"/>
      <c r="P375" s="25"/>
      <c r="Q375" s="25"/>
      <c r="R375" s="25"/>
      <c r="S375" s="25"/>
      <c r="T375" s="25">
        <v>-5.1000000000000004E-4</v>
      </c>
      <c r="U375" s="25">
        <f t="shared" si="53"/>
        <v>-2.0249999999999999E-3</v>
      </c>
    </row>
    <row r="376" spans="1:21" s="15" customFormat="1">
      <c r="A376" s="18">
        <v>624</v>
      </c>
      <c r="B376" s="25">
        <v>-3.46E-3</v>
      </c>
      <c r="C376" s="25">
        <v>2.5600000000000002E-3</v>
      </c>
      <c r="D376" s="25">
        <f t="shared" si="50"/>
        <v>4.6100000000000004E-3</v>
      </c>
      <c r="E376" s="25"/>
      <c r="F376" s="25"/>
      <c r="G376" s="25"/>
      <c r="H376" s="25">
        <v>-9.1E-4</v>
      </c>
      <c r="I376" s="25">
        <f t="shared" si="51"/>
        <v>1.1400000000000002E-3</v>
      </c>
      <c r="J376" s="25"/>
      <c r="K376" s="25"/>
      <c r="L376" s="25"/>
      <c r="M376" s="25">
        <v>-5.9900000000000003E-4</v>
      </c>
      <c r="N376" s="25">
        <f t="shared" si="52"/>
        <v>1.451E-3</v>
      </c>
      <c r="O376" s="25"/>
      <c r="P376" s="25"/>
      <c r="Q376" s="25"/>
      <c r="R376" s="25"/>
      <c r="S376" s="25"/>
      <c r="T376" s="25">
        <v>-6.4000000000000005E-4</v>
      </c>
      <c r="U376" s="25">
        <f t="shared" si="53"/>
        <v>-2.0500000000000002E-3</v>
      </c>
    </row>
    <row r="377" spans="1:21" s="15" customFormat="1">
      <c r="A377" s="18">
        <v>625</v>
      </c>
      <c r="B377" s="25">
        <v>-3.48E-3</v>
      </c>
      <c r="C377" s="25">
        <v>2.4599999999999999E-3</v>
      </c>
      <c r="D377" s="25">
        <f t="shared" si="50"/>
        <v>4.4099999999999999E-3</v>
      </c>
      <c r="E377" s="25"/>
      <c r="F377" s="25"/>
      <c r="G377" s="25"/>
      <c r="H377" s="25">
        <v>-1.0300000000000001E-3</v>
      </c>
      <c r="I377" s="25">
        <f t="shared" si="51"/>
        <v>9.1999999999999981E-4</v>
      </c>
      <c r="J377" s="25"/>
      <c r="K377" s="25"/>
      <c r="L377" s="25"/>
      <c r="M377" s="25">
        <v>-6.8000000000000005E-4</v>
      </c>
      <c r="N377" s="25">
        <f t="shared" si="52"/>
        <v>1.2699999999999999E-3</v>
      </c>
      <c r="O377" s="25"/>
      <c r="P377" s="25"/>
      <c r="Q377" s="25"/>
      <c r="R377" s="25"/>
      <c r="S377" s="25"/>
      <c r="T377" s="25">
        <v>-4.2000000000000002E-4</v>
      </c>
      <c r="U377" s="25">
        <f t="shared" si="53"/>
        <v>-1.9499999999999999E-3</v>
      </c>
    </row>
    <row r="378" spans="1:21" s="15" customFormat="1">
      <c r="A378" s="18">
        <v>626</v>
      </c>
      <c r="B378" s="25">
        <v>-3.5699999999999998E-3</v>
      </c>
      <c r="C378" s="25">
        <v>2.5100000000000001E-3</v>
      </c>
      <c r="D378" s="25">
        <f t="shared" si="50"/>
        <v>4.6099999999999995E-3</v>
      </c>
      <c r="E378" s="25"/>
      <c r="F378" s="25"/>
      <c r="G378" s="25"/>
      <c r="H378" s="25">
        <v>-1.06E-3</v>
      </c>
      <c r="I378" s="25">
        <f t="shared" si="51"/>
        <v>1.0399999999999999E-3</v>
      </c>
      <c r="J378" s="25"/>
      <c r="K378" s="25"/>
      <c r="L378" s="25"/>
      <c r="M378" s="25">
        <v>-6.8999999999999997E-4</v>
      </c>
      <c r="N378" s="25">
        <f t="shared" si="52"/>
        <v>1.4099999999999998E-3</v>
      </c>
      <c r="O378" s="25"/>
      <c r="P378" s="25"/>
      <c r="Q378" s="25"/>
      <c r="R378" s="25"/>
      <c r="S378" s="25"/>
      <c r="T378" s="25">
        <v>-6.3000000000000003E-4</v>
      </c>
      <c r="U378" s="25">
        <f t="shared" si="53"/>
        <v>-2.0999999999999999E-3</v>
      </c>
    </row>
    <row r="379" spans="1:21" s="15" customFormat="1">
      <c r="A379" s="18">
        <v>627</v>
      </c>
      <c r="B379" s="25">
        <v>-3.5899999999999999E-3</v>
      </c>
      <c r="C379" s="25">
        <v>2.5100000000000001E-3</v>
      </c>
      <c r="D379" s="25">
        <f t="shared" si="50"/>
        <v>4.5850000000000005E-3</v>
      </c>
      <c r="E379" s="25"/>
      <c r="F379" s="25"/>
      <c r="G379" s="25"/>
      <c r="H379" s="25">
        <v>-1.06E-3</v>
      </c>
      <c r="I379" s="25">
        <f t="shared" si="51"/>
        <v>1.0150000000000001E-3</v>
      </c>
      <c r="J379" s="25"/>
      <c r="K379" s="25"/>
      <c r="L379" s="25"/>
      <c r="M379" s="25">
        <v>-7.2000000000000005E-4</v>
      </c>
      <c r="N379" s="25">
        <f t="shared" si="52"/>
        <v>1.3549999999999999E-3</v>
      </c>
      <c r="O379" s="25"/>
      <c r="P379" s="25"/>
      <c r="Q379" s="25"/>
      <c r="R379" s="25"/>
      <c r="S379" s="25"/>
      <c r="T379" s="25">
        <v>-5.5999999999999995E-4</v>
      </c>
      <c r="U379" s="25">
        <f t="shared" si="53"/>
        <v>-2.075E-3</v>
      </c>
    </row>
    <row r="380" spans="1:21" s="15" customFormat="1">
      <c r="A380" s="18">
        <v>628</v>
      </c>
      <c r="B380" s="25">
        <v>-3.5000000000000001E-3</v>
      </c>
      <c r="C380" s="25">
        <v>2.5400000000000002E-3</v>
      </c>
      <c r="D380" s="25">
        <f t="shared" si="50"/>
        <v>4.5894999999999998E-3</v>
      </c>
      <c r="E380" s="25"/>
      <c r="F380" s="25"/>
      <c r="G380" s="25"/>
      <c r="H380" s="25">
        <v>-9.8999999999999999E-4</v>
      </c>
      <c r="I380" s="25">
        <f t="shared" si="51"/>
        <v>1.0595000000000001E-3</v>
      </c>
      <c r="J380" s="25"/>
      <c r="K380" s="25"/>
      <c r="L380" s="25"/>
      <c r="M380" s="25">
        <v>-6.9999999999999999E-4</v>
      </c>
      <c r="N380" s="25">
        <f t="shared" si="52"/>
        <v>1.3495E-3</v>
      </c>
      <c r="O380" s="25"/>
      <c r="P380" s="25"/>
      <c r="Q380" s="25"/>
      <c r="R380" s="25"/>
      <c r="S380" s="25"/>
      <c r="T380" s="25">
        <v>-5.9900000000000003E-4</v>
      </c>
      <c r="U380" s="25">
        <f t="shared" si="53"/>
        <v>-2.0495000000000001E-3</v>
      </c>
    </row>
    <row r="381" spans="1:21" s="15" customFormat="1">
      <c r="A381" s="18">
        <v>629</v>
      </c>
      <c r="B381" s="25">
        <v>-3.5200000000000001E-3</v>
      </c>
      <c r="C381" s="25">
        <v>2.48E-3</v>
      </c>
      <c r="D381" s="25">
        <f t="shared" si="50"/>
        <v>4.5000000000000005E-3</v>
      </c>
      <c r="E381" s="25"/>
      <c r="F381" s="25"/>
      <c r="G381" s="25"/>
      <c r="H381" s="25">
        <v>-1.06E-3</v>
      </c>
      <c r="I381" s="25">
        <f t="shared" si="51"/>
        <v>9.6000000000000013E-4</v>
      </c>
      <c r="J381" s="25"/>
      <c r="K381" s="25"/>
      <c r="L381" s="25"/>
      <c r="M381" s="25">
        <v>-7.2000000000000005E-4</v>
      </c>
      <c r="N381" s="25">
        <f t="shared" si="52"/>
        <v>1.2999999999999999E-3</v>
      </c>
      <c r="O381" s="25"/>
      <c r="P381" s="25"/>
      <c r="Q381" s="25"/>
      <c r="R381" s="25"/>
      <c r="S381" s="25"/>
      <c r="T381" s="25">
        <v>-5.1999999999999995E-4</v>
      </c>
      <c r="U381" s="25">
        <f t="shared" si="53"/>
        <v>-2.0200000000000001E-3</v>
      </c>
    </row>
    <row r="382" spans="1:21" s="15" customFormat="1">
      <c r="A382" s="18">
        <v>630</v>
      </c>
      <c r="B382" s="25">
        <v>-3.49E-3</v>
      </c>
      <c r="C382" s="25">
        <v>2.5200000000000001E-3</v>
      </c>
      <c r="D382" s="25">
        <f t="shared" si="50"/>
        <v>4.5450000000000004E-3</v>
      </c>
      <c r="E382" s="25"/>
      <c r="F382" s="25"/>
      <c r="G382" s="25"/>
      <c r="H382" s="25">
        <v>-9.8999999999999999E-4</v>
      </c>
      <c r="I382" s="25">
        <f t="shared" si="51"/>
        <v>1.0349999999999999E-3</v>
      </c>
      <c r="J382" s="25"/>
      <c r="K382" s="25"/>
      <c r="L382" s="25"/>
      <c r="M382" s="25">
        <v>-6.4000000000000005E-4</v>
      </c>
      <c r="N382" s="25">
        <f t="shared" si="52"/>
        <v>1.3849999999999999E-3</v>
      </c>
      <c r="O382" s="25"/>
      <c r="P382" s="25"/>
      <c r="Q382" s="25"/>
      <c r="R382" s="25"/>
      <c r="S382" s="25"/>
      <c r="T382" s="25">
        <v>-5.5999999999999995E-4</v>
      </c>
      <c r="U382" s="25">
        <f t="shared" si="53"/>
        <v>-2.0249999999999999E-3</v>
      </c>
    </row>
    <row r="383" spans="1:21" s="15" customFormat="1">
      <c r="A383" s="18">
        <v>631</v>
      </c>
      <c r="B383" s="25">
        <v>-3.5000000000000001E-3</v>
      </c>
      <c r="C383" s="25">
        <v>2.5300000000000001E-3</v>
      </c>
      <c r="D383" s="25">
        <f t="shared" si="50"/>
        <v>4.5199999999999997E-3</v>
      </c>
      <c r="E383" s="25"/>
      <c r="F383" s="25"/>
      <c r="G383" s="25"/>
      <c r="H383" s="25">
        <v>-1.01E-3</v>
      </c>
      <c r="I383" s="25">
        <f t="shared" si="51"/>
        <v>9.7999999999999997E-4</v>
      </c>
      <c r="J383" s="25"/>
      <c r="K383" s="25"/>
      <c r="L383" s="25"/>
      <c r="M383" s="25">
        <v>-6.4999999999999997E-4</v>
      </c>
      <c r="N383" s="25">
        <f t="shared" si="52"/>
        <v>1.34E-3</v>
      </c>
      <c r="O383" s="25"/>
      <c r="P383" s="25"/>
      <c r="Q383" s="25"/>
      <c r="R383" s="25"/>
      <c r="S383" s="25"/>
      <c r="T383" s="25">
        <v>-4.8000000000000001E-4</v>
      </c>
      <c r="U383" s="25">
        <f t="shared" si="53"/>
        <v>-1.99E-3</v>
      </c>
    </row>
    <row r="384" spans="1:21" s="15" customFormat="1">
      <c r="A384" s="18">
        <v>632</v>
      </c>
      <c r="B384" s="25">
        <v>-3.49E-3</v>
      </c>
      <c r="C384" s="25">
        <v>2.5500000000000002E-3</v>
      </c>
      <c r="D384" s="25">
        <f t="shared" si="50"/>
        <v>4.5800000000000007E-3</v>
      </c>
      <c r="E384" s="25"/>
      <c r="F384" s="25"/>
      <c r="G384" s="25"/>
      <c r="H384" s="25">
        <v>-9.7999999999999997E-4</v>
      </c>
      <c r="I384" s="25">
        <f t="shared" si="51"/>
        <v>1.0500000000000002E-3</v>
      </c>
      <c r="J384" s="25"/>
      <c r="K384" s="25"/>
      <c r="L384" s="25"/>
      <c r="M384" s="25">
        <v>-6.4999999999999997E-4</v>
      </c>
      <c r="N384" s="25">
        <f t="shared" si="52"/>
        <v>1.3800000000000002E-3</v>
      </c>
      <c r="O384" s="25"/>
      <c r="P384" s="25"/>
      <c r="Q384" s="25"/>
      <c r="R384" s="25"/>
      <c r="S384" s="25"/>
      <c r="T384" s="25">
        <v>-5.6999999999999998E-4</v>
      </c>
      <c r="U384" s="25">
        <f t="shared" si="53"/>
        <v>-2.0300000000000001E-3</v>
      </c>
    </row>
    <row r="385" spans="1:21" s="15" customFormat="1">
      <c r="A385" s="18">
        <v>633</v>
      </c>
      <c r="B385" s="25">
        <v>-3.4099999999999998E-3</v>
      </c>
      <c r="C385" s="25">
        <v>2.4299999999999999E-3</v>
      </c>
      <c r="D385" s="25">
        <f t="shared" si="50"/>
        <v>4.4049999999999992E-3</v>
      </c>
      <c r="E385" s="25"/>
      <c r="F385" s="25"/>
      <c r="G385" s="25"/>
      <c r="H385" s="25">
        <v>-1.1000000000000001E-3</v>
      </c>
      <c r="I385" s="25">
        <f t="shared" si="51"/>
        <v>8.7499999999999969E-4</v>
      </c>
      <c r="J385" s="25"/>
      <c r="K385" s="25"/>
      <c r="L385" s="25"/>
      <c r="M385" s="25">
        <v>-6.8999999999999997E-4</v>
      </c>
      <c r="N385" s="25">
        <f t="shared" si="52"/>
        <v>1.2849999999999997E-3</v>
      </c>
      <c r="O385" s="25"/>
      <c r="P385" s="25"/>
      <c r="Q385" s="25"/>
      <c r="R385" s="25"/>
      <c r="S385" s="25"/>
      <c r="T385" s="25">
        <v>-5.4000000000000001E-4</v>
      </c>
      <c r="U385" s="25">
        <f t="shared" si="53"/>
        <v>-1.9749999999999998E-3</v>
      </c>
    </row>
    <row r="386" spans="1:21" s="15" customFormat="1">
      <c r="A386" s="18">
        <v>634</v>
      </c>
      <c r="B386" s="25">
        <v>-3.48E-3</v>
      </c>
      <c r="C386" s="25">
        <v>2.4499999999999999E-3</v>
      </c>
      <c r="D386" s="25">
        <f t="shared" ref="D386:D449" si="60">C386-U386</f>
        <v>4.4650000000000002E-3</v>
      </c>
      <c r="E386" s="25"/>
      <c r="F386" s="25"/>
      <c r="G386" s="25"/>
      <c r="H386" s="25">
        <v>-1.0300000000000001E-3</v>
      </c>
      <c r="I386" s="25">
        <f t="shared" ref="I386:I449" si="61">H386-U386</f>
        <v>9.8499999999999976E-4</v>
      </c>
      <c r="J386" s="25"/>
      <c r="K386" s="25"/>
      <c r="L386" s="25"/>
      <c r="M386" s="25">
        <v>-6.8999999999999997E-4</v>
      </c>
      <c r="N386" s="25">
        <f t="shared" ref="N386:N449" si="62">M386-U386</f>
        <v>1.3249999999999998E-3</v>
      </c>
      <c r="O386" s="25"/>
      <c r="P386" s="25"/>
      <c r="Q386" s="25"/>
      <c r="R386" s="25"/>
      <c r="S386" s="25"/>
      <c r="T386" s="25">
        <v>-5.5000000000000003E-4</v>
      </c>
      <c r="U386" s="25">
        <f t="shared" ref="U386:U449" si="63">(B386+T386)/2</f>
        <v>-2.0149999999999999E-3</v>
      </c>
    </row>
    <row r="387" spans="1:21" s="15" customFormat="1">
      <c r="A387" s="18">
        <v>635</v>
      </c>
      <c r="B387" s="25">
        <v>-3.5400000000000002E-3</v>
      </c>
      <c r="C387" s="25">
        <v>2.4399999999999999E-3</v>
      </c>
      <c r="D387" s="25">
        <f t="shared" si="60"/>
        <v>4.5000000000000005E-3</v>
      </c>
      <c r="E387" s="25"/>
      <c r="F387" s="25"/>
      <c r="G387" s="25"/>
      <c r="H387" s="25">
        <v>-1.0399999999999999E-3</v>
      </c>
      <c r="I387" s="25">
        <f t="shared" si="61"/>
        <v>1.0200000000000003E-3</v>
      </c>
      <c r="J387" s="25"/>
      <c r="K387" s="25"/>
      <c r="L387" s="25"/>
      <c r="M387" s="25">
        <v>-6.7000000000000002E-4</v>
      </c>
      <c r="N387" s="25">
        <f t="shared" si="62"/>
        <v>1.3900000000000002E-3</v>
      </c>
      <c r="O387" s="25"/>
      <c r="P387" s="25"/>
      <c r="Q387" s="25"/>
      <c r="R387" s="25"/>
      <c r="S387" s="25"/>
      <c r="T387" s="25">
        <v>-5.8E-4</v>
      </c>
      <c r="U387" s="25">
        <f t="shared" si="63"/>
        <v>-2.0600000000000002E-3</v>
      </c>
    </row>
    <row r="388" spans="1:21" s="15" customFormat="1">
      <c r="A388" s="18">
        <v>636</v>
      </c>
      <c r="B388" s="25">
        <v>-3.48E-3</v>
      </c>
      <c r="C388" s="25">
        <v>2.49E-3</v>
      </c>
      <c r="D388" s="25">
        <f t="shared" si="60"/>
        <v>4.555E-3</v>
      </c>
      <c r="E388" s="25"/>
      <c r="F388" s="25"/>
      <c r="G388" s="25"/>
      <c r="H388" s="25">
        <v>-1.0499999999999999E-3</v>
      </c>
      <c r="I388" s="25">
        <f t="shared" si="61"/>
        <v>1.0150000000000001E-3</v>
      </c>
      <c r="J388" s="25"/>
      <c r="K388" s="25"/>
      <c r="L388" s="25"/>
      <c r="M388" s="25">
        <v>-6.9999999999999999E-4</v>
      </c>
      <c r="N388" s="25">
        <f t="shared" si="62"/>
        <v>1.3649999999999999E-3</v>
      </c>
      <c r="O388" s="25"/>
      <c r="P388" s="25"/>
      <c r="Q388" s="25"/>
      <c r="R388" s="25"/>
      <c r="S388" s="25"/>
      <c r="T388" s="25">
        <v>-6.4999999999999997E-4</v>
      </c>
      <c r="U388" s="25">
        <f t="shared" si="63"/>
        <v>-2.065E-3</v>
      </c>
    </row>
    <row r="389" spans="1:21" s="15" customFormat="1">
      <c r="A389" s="18">
        <v>637</v>
      </c>
      <c r="B389" s="25">
        <v>-3.5799999999999998E-3</v>
      </c>
      <c r="C389" s="25">
        <v>2.4199999999999998E-3</v>
      </c>
      <c r="D389" s="25">
        <f t="shared" si="60"/>
        <v>4.5299999999999993E-3</v>
      </c>
      <c r="E389" s="25"/>
      <c r="F389" s="25"/>
      <c r="G389" s="25"/>
      <c r="H389" s="25">
        <v>-1.1000000000000001E-3</v>
      </c>
      <c r="I389" s="25">
        <f t="shared" si="61"/>
        <v>1.0099999999999998E-3</v>
      </c>
      <c r="J389" s="25"/>
      <c r="K389" s="25"/>
      <c r="L389" s="25"/>
      <c r="M389" s="25">
        <v>-6.8000000000000005E-4</v>
      </c>
      <c r="N389" s="25">
        <f t="shared" si="62"/>
        <v>1.4299999999999998E-3</v>
      </c>
      <c r="O389" s="25"/>
      <c r="P389" s="25"/>
      <c r="Q389" s="25"/>
      <c r="R389" s="25"/>
      <c r="S389" s="25"/>
      <c r="T389" s="25">
        <v>-6.4000000000000005E-4</v>
      </c>
      <c r="U389" s="25">
        <f t="shared" si="63"/>
        <v>-2.1099999999999999E-3</v>
      </c>
    </row>
    <row r="390" spans="1:21" s="15" customFormat="1">
      <c r="A390" s="18">
        <v>638</v>
      </c>
      <c r="B390" s="25">
        <v>-3.6600000000000001E-3</v>
      </c>
      <c r="C390" s="25">
        <v>2.3500000000000001E-3</v>
      </c>
      <c r="D390" s="25">
        <f t="shared" si="60"/>
        <v>4.45E-3</v>
      </c>
      <c r="E390" s="25"/>
      <c r="F390" s="25"/>
      <c r="G390" s="25"/>
      <c r="H390" s="25">
        <v>-1.0300000000000001E-3</v>
      </c>
      <c r="I390" s="25">
        <f t="shared" si="61"/>
        <v>1.0699999999999998E-3</v>
      </c>
      <c r="J390" s="25"/>
      <c r="K390" s="25"/>
      <c r="L390" s="25"/>
      <c r="M390" s="25">
        <v>-6.4000000000000005E-4</v>
      </c>
      <c r="N390" s="25">
        <f t="shared" si="62"/>
        <v>1.4599999999999999E-3</v>
      </c>
      <c r="O390" s="25"/>
      <c r="P390" s="25"/>
      <c r="Q390" s="25"/>
      <c r="R390" s="25"/>
      <c r="S390" s="25"/>
      <c r="T390" s="25">
        <v>-5.4000000000000001E-4</v>
      </c>
      <c r="U390" s="25">
        <f t="shared" si="63"/>
        <v>-2.0999999999999999E-3</v>
      </c>
    </row>
    <row r="391" spans="1:21" s="15" customFormat="1">
      <c r="A391" s="18">
        <v>639</v>
      </c>
      <c r="B391" s="25">
        <v>-3.49E-3</v>
      </c>
      <c r="C391" s="25">
        <v>2.4299999999999999E-3</v>
      </c>
      <c r="D391" s="25">
        <f t="shared" si="60"/>
        <v>4.4900000000000001E-3</v>
      </c>
      <c r="E391" s="25"/>
      <c r="F391" s="25"/>
      <c r="G391" s="25"/>
      <c r="H391" s="25">
        <v>-1.0300000000000001E-3</v>
      </c>
      <c r="I391" s="25">
        <f t="shared" si="61"/>
        <v>1.0300000000000001E-3</v>
      </c>
      <c r="J391" s="25"/>
      <c r="K391" s="25"/>
      <c r="L391" s="25"/>
      <c r="M391" s="25">
        <v>-6.0999999999999997E-4</v>
      </c>
      <c r="N391" s="25">
        <f t="shared" si="62"/>
        <v>1.4500000000000003E-3</v>
      </c>
      <c r="O391" s="25"/>
      <c r="P391" s="25"/>
      <c r="Q391" s="25"/>
      <c r="R391" s="25"/>
      <c r="S391" s="25"/>
      <c r="T391" s="25">
        <v>-6.3000000000000003E-4</v>
      </c>
      <c r="U391" s="25">
        <f t="shared" si="63"/>
        <v>-2.0600000000000002E-3</v>
      </c>
    </row>
    <row r="392" spans="1:21" s="15" customFormat="1">
      <c r="A392" s="18">
        <v>640</v>
      </c>
      <c r="B392" s="25">
        <v>-3.5599999999999998E-3</v>
      </c>
      <c r="C392" s="25">
        <v>2.33E-3</v>
      </c>
      <c r="D392" s="25">
        <f t="shared" si="60"/>
        <v>4.4050000000000001E-3</v>
      </c>
      <c r="E392" s="25"/>
      <c r="F392" s="25"/>
      <c r="G392" s="25"/>
      <c r="H392" s="25">
        <v>-1.08E-3</v>
      </c>
      <c r="I392" s="25">
        <f t="shared" si="61"/>
        <v>9.9500000000000001E-4</v>
      </c>
      <c r="J392" s="25"/>
      <c r="K392" s="25"/>
      <c r="L392" s="25"/>
      <c r="M392" s="25">
        <v>-6.4999999999999997E-4</v>
      </c>
      <c r="N392" s="25">
        <f t="shared" si="62"/>
        <v>1.4250000000000001E-3</v>
      </c>
      <c r="O392" s="25"/>
      <c r="P392" s="25"/>
      <c r="Q392" s="25"/>
      <c r="R392" s="25"/>
      <c r="S392" s="25"/>
      <c r="T392" s="25">
        <v>-5.9000000000000003E-4</v>
      </c>
      <c r="U392" s="25">
        <f t="shared" si="63"/>
        <v>-2.075E-3</v>
      </c>
    </row>
    <row r="393" spans="1:21" s="15" customFormat="1">
      <c r="A393" s="18">
        <v>641</v>
      </c>
      <c r="B393" s="25">
        <v>-3.62E-3</v>
      </c>
      <c r="C393" s="25">
        <v>2.3900000000000002E-3</v>
      </c>
      <c r="D393" s="25">
        <f t="shared" si="60"/>
        <v>4.4749999999999998E-3</v>
      </c>
      <c r="E393" s="25"/>
      <c r="F393" s="25"/>
      <c r="G393" s="25"/>
      <c r="H393" s="25">
        <v>-1.0399999999999999E-3</v>
      </c>
      <c r="I393" s="25">
        <f t="shared" si="61"/>
        <v>1.0450000000000001E-3</v>
      </c>
      <c r="J393" s="25"/>
      <c r="K393" s="25"/>
      <c r="L393" s="25"/>
      <c r="M393" s="25">
        <v>-6.8000000000000005E-4</v>
      </c>
      <c r="N393" s="25">
        <f t="shared" si="62"/>
        <v>1.405E-3</v>
      </c>
      <c r="O393" s="25"/>
      <c r="P393" s="25"/>
      <c r="Q393" s="25"/>
      <c r="R393" s="25"/>
      <c r="S393" s="25"/>
      <c r="T393" s="25">
        <v>-5.5000000000000003E-4</v>
      </c>
      <c r="U393" s="25">
        <f t="shared" si="63"/>
        <v>-2.085E-3</v>
      </c>
    </row>
    <row r="394" spans="1:21" s="15" customFormat="1">
      <c r="A394" s="18">
        <v>642</v>
      </c>
      <c r="B394" s="25">
        <v>-3.5200000000000001E-3</v>
      </c>
      <c r="C394" s="25">
        <v>2.3500000000000001E-3</v>
      </c>
      <c r="D394" s="25">
        <f t="shared" si="60"/>
        <v>4.4500000000000008E-3</v>
      </c>
      <c r="E394" s="25"/>
      <c r="F394" s="25"/>
      <c r="G394" s="25"/>
      <c r="H394" s="25">
        <v>-1.0499999999999999E-3</v>
      </c>
      <c r="I394" s="25">
        <f t="shared" si="61"/>
        <v>1.0500000000000004E-3</v>
      </c>
      <c r="J394" s="25"/>
      <c r="K394" s="25"/>
      <c r="L394" s="25"/>
      <c r="M394" s="25">
        <v>-6.8000000000000005E-4</v>
      </c>
      <c r="N394" s="25">
        <f t="shared" si="62"/>
        <v>1.4200000000000003E-3</v>
      </c>
      <c r="O394" s="25"/>
      <c r="P394" s="25"/>
      <c r="Q394" s="25"/>
      <c r="R394" s="25"/>
      <c r="S394" s="25"/>
      <c r="T394" s="25">
        <v>-6.8000000000000005E-4</v>
      </c>
      <c r="U394" s="25">
        <f t="shared" si="63"/>
        <v>-2.1000000000000003E-3</v>
      </c>
    </row>
    <row r="395" spans="1:21" s="15" customFormat="1">
      <c r="A395" s="18">
        <v>643</v>
      </c>
      <c r="B395" s="25">
        <v>-3.5899999999999999E-3</v>
      </c>
      <c r="C395" s="25">
        <v>2.4299999999999999E-3</v>
      </c>
      <c r="D395" s="25">
        <f t="shared" si="60"/>
        <v>4.5244999999999999E-3</v>
      </c>
      <c r="E395" s="25"/>
      <c r="F395" s="25"/>
      <c r="G395" s="25"/>
      <c r="H395" s="25">
        <v>-9.5E-4</v>
      </c>
      <c r="I395" s="25">
        <f t="shared" si="61"/>
        <v>1.1445000000000001E-3</v>
      </c>
      <c r="J395" s="25"/>
      <c r="K395" s="25"/>
      <c r="L395" s="25"/>
      <c r="M395" s="25">
        <v>-5.9000000000000003E-4</v>
      </c>
      <c r="N395" s="25">
        <f t="shared" si="62"/>
        <v>1.5045E-3</v>
      </c>
      <c r="O395" s="25"/>
      <c r="P395" s="25"/>
      <c r="Q395" s="25"/>
      <c r="R395" s="25"/>
      <c r="S395" s="25"/>
      <c r="T395" s="25">
        <v>-5.9900000000000003E-4</v>
      </c>
      <c r="U395" s="25">
        <f t="shared" si="63"/>
        <v>-2.0945E-3</v>
      </c>
    </row>
    <row r="396" spans="1:21" s="15" customFormat="1">
      <c r="A396" s="18">
        <v>644</v>
      </c>
      <c r="B396" s="25">
        <v>-3.5200000000000001E-3</v>
      </c>
      <c r="C396" s="25">
        <v>2.3700000000000001E-3</v>
      </c>
      <c r="D396" s="25">
        <f t="shared" si="60"/>
        <v>4.4500000000000008E-3</v>
      </c>
      <c r="E396" s="25"/>
      <c r="F396" s="25"/>
      <c r="G396" s="25"/>
      <c r="H396" s="25">
        <v>-1.0399999999999999E-3</v>
      </c>
      <c r="I396" s="25">
        <f t="shared" si="61"/>
        <v>1.0400000000000003E-3</v>
      </c>
      <c r="J396" s="25"/>
      <c r="K396" s="25"/>
      <c r="L396" s="25"/>
      <c r="M396" s="25">
        <v>-7.5000000000000002E-4</v>
      </c>
      <c r="N396" s="25">
        <f t="shared" si="62"/>
        <v>1.3300000000000002E-3</v>
      </c>
      <c r="O396" s="25"/>
      <c r="P396" s="25"/>
      <c r="Q396" s="25"/>
      <c r="R396" s="25"/>
      <c r="S396" s="25"/>
      <c r="T396" s="25">
        <v>-6.4000000000000005E-4</v>
      </c>
      <c r="U396" s="25">
        <f t="shared" si="63"/>
        <v>-2.0800000000000003E-3</v>
      </c>
    </row>
    <row r="397" spans="1:21" s="15" customFormat="1">
      <c r="A397" s="18">
        <v>645</v>
      </c>
      <c r="B397" s="25">
        <v>-3.5699999999999998E-3</v>
      </c>
      <c r="C397" s="25">
        <v>2.4299999999999999E-3</v>
      </c>
      <c r="D397" s="25">
        <f t="shared" si="60"/>
        <v>4.5144999999999994E-3</v>
      </c>
      <c r="E397" s="25"/>
      <c r="F397" s="25"/>
      <c r="G397" s="25"/>
      <c r="H397" s="25">
        <v>-1.0399999999999999E-3</v>
      </c>
      <c r="I397" s="25">
        <f t="shared" si="61"/>
        <v>1.0445000000000001E-3</v>
      </c>
      <c r="J397" s="25"/>
      <c r="K397" s="25"/>
      <c r="L397" s="25"/>
      <c r="M397" s="25">
        <v>-6.8000000000000005E-4</v>
      </c>
      <c r="N397" s="25">
        <f t="shared" si="62"/>
        <v>1.4044999999999999E-3</v>
      </c>
      <c r="O397" s="25"/>
      <c r="P397" s="25"/>
      <c r="Q397" s="25"/>
      <c r="R397" s="25"/>
      <c r="S397" s="25"/>
      <c r="T397" s="25">
        <v>-5.9900000000000003E-4</v>
      </c>
      <c r="U397" s="25">
        <f t="shared" si="63"/>
        <v>-2.0845E-3</v>
      </c>
    </row>
    <row r="398" spans="1:21" s="15" customFormat="1">
      <c r="A398" s="18">
        <v>646</v>
      </c>
      <c r="B398" s="25">
        <v>-3.65E-3</v>
      </c>
      <c r="C398" s="25">
        <v>2.3400000000000001E-3</v>
      </c>
      <c r="D398" s="25">
        <f t="shared" si="60"/>
        <v>4.4399999999999995E-3</v>
      </c>
      <c r="E398" s="25"/>
      <c r="F398" s="25"/>
      <c r="G398" s="25"/>
      <c r="H398" s="25">
        <v>-1.14E-3</v>
      </c>
      <c r="I398" s="25">
        <f t="shared" si="61"/>
        <v>9.5999999999999992E-4</v>
      </c>
      <c r="J398" s="25"/>
      <c r="K398" s="25"/>
      <c r="L398" s="25"/>
      <c r="M398" s="25">
        <v>-7.5000000000000002E-4</v>
      </c>
      <c r="N398" s="25">
        <f t="shared" si="62"/>
        <v>1.3499999999999999E-3</v>
      </c>
      <c r="O398" s="25"/>
      <c r="P398" s="25"/>
      <c r="Q398" s="25"/>
      <c r="R398" s="25"/>
      <c r="S398" s="25"/>
      <c r="T398" s="25">
        <v>-5.5000000000000003E-4</v>
      </c>
      <c r="U398" s="25">
        <f t="shared" si="63"/>
        <v>-2.0999999999999999E-3</v>
      </c>
    </row>
    <row r="399" spans="1:21" s="15" customFormat="1">
      <c r="A399" s="18">
        <v>647</v>
      </c>
      <c r="B399" s="25">
        <v>-3.6700000000000001E-3</v>
      </c>
      <c r="C399" s="25">
        <v>2.3900000000000002E-3</v>
      </c>
      <c r="D399" s="25">
        <f t="shared" si="60"/>
        <v>4.5149999999999999E-3</v>
      </c>
      <c r="E399" s="25"/>
      <c r="F399" s="25"/>
      <c r="G399" s="25"/>
      <c r="H399" s="25">
        <v>-1.07E-3</v>
      </c>
      <c r="I399" s="25">
        <f t="shared" si="61"/>
        <v>1.0550000000000002E-3</v>
      </c>
      <c r="J399" s="25"/>
      <c r="K399" s="25"/>
      <c r="L399" s="25"/>
      <c r="M399" s="25">
        <v>-6.9999999999999999E-4</v>
      </c>
      <c r="N399" s="25">
        <f t="shared" si="62"/>
        <v>1.4250000000000001E-3</v>
      </c>
      <c r="O399" s="25"/>
      <c r="P399" s="25"/>
      <c r="Q399" s="25"/>
      <c r="R399" s="25"/>
      <c r="S399" s="25"/>
      <c r="T399" s="25">
        <v>-5.8E-4</v>
      </c>
      <c r="U399" s="25">
        <f t="shared" si="63"/>
        <v>-2.1250000000000002E-3</v>
      </c>
    </row>
    <row r="400" spans="1:21" s="15" customFormat="1">
      <c r="A400" s="18">
        <v>648</v>
      </c>
      <c r="B400" s="25">
        <v>-3.46E-3</v>
      </c>
      <c r="C400" s="25">
        <v>2.3E-3</v>
      </c>
      <c r="D400" s="25">
        <f t="shared" si="60"/>
        <v>4.3600000000000002E-3</v>
      </c>
      <c r="E400" s="25"/>
      <c r="F400" s="25"/>
      <c r="G400" s="25"/>
      <c r="H400" s="25">
        <v>-1.08E-3</v>
      </c>
      <c r="I400" s="25">
        <f t="shared" si="61"/>
        <v>9.8000000000000019E-4</v>
      </c>
      <c r="J400" s="25"/>
      <c r="K400" s="25"/>
      <c r="L400" s="25"/>
      <c r="M400" s="25">
        <v>-7.1000000000000002E-4</v>
      </c>
      <c r="N400" s="25">
        <f t="shared" si="62"/>
        <v>1.3500000000000001E-3</v>
      </c>
      <c r="O400" s="25"/>
      <c r="P400" s="25"/>
      <c r="Q400" s="25"/>
      <c r="R400" s="25"/>
      <c r="S400" s="25"/>
      <c r="T400" s="25">
        <v>-6.6E-4</v>
      </c>
      <c r="U400" s="25">
        <f t="shared" si="63"/>
        <v>-2.0600000000000002E-3</v>
      </c>
    </row>
    <row r="401" spans="1:21" s="15" customFormat="1">
      <c r="A401" s="18">
        <v>649</v>
      </c>
      <c r="B401" s="25">
        <v>-3.5500000000000002E-3</v>
      </c>
      <c r="C401" s="25">
        <v>2.31E-3</v>
      </c>
      <c r="D401" s="25">
        <f t="shared" si="60"/>
        <v>4.3499999999999997E-3</v>
      </c>
      <c r="E401" s="25"/>
      <c r="F401" s="25"/>
      <c r="G401" s="25"/>
      <c r="H401" s="25">
        <v>-1.0499999999999999E-3</v>
      </c>
      <c r="I401" s="25">
        <f t="shared" si="61"/>
        <v>9.9000000000000021E-4</v>
      </c>
      <c r="J401" s="25"/>
      <c r="K401" s="25"/>
      <c r="L401" s="25"/>
      <c r="M401" s="25">
        <v>-7.2000000000000005E-4</v>
      </c>
      <c r="N401" s="25">
        <f t="shared" si="62"/>
        <v>1.32E-3</v>
      </c>
      <c r="O401" s="25"/>
      <c r="P401" s="25"/>
      <c r="Q401" s="25"/>
      <c r="R401" s="25"/>
      <c r="S401" s="25"/>
      <c r="T401" s="25">
        <v>-5.2999999999999998E-4</v>
      </c>
      <c r="U401" s="25">
        <f t="shared" si="63"/>
        <v>-2.0400000000000001E-3</v>
      </c>
    </row>
    <row r="402" spans="1:21" s="15" customFormat="1">
      <c r="A402" s="18">
        <v>650</v>
      </c>
      <c r="B402" s="25">
        <v>-3.5799999999999998E-3</v>
      </c>
      <c r="C402" s="25">
        <v>2.3E-3</v>
      </c>
      <c r="D402" s="25">
        <f t="shared" si="60"/>
        <v>4.4449999999999993E-3</v>
      </c>
      <c r="E402" s="25"/>
      <c r="F402" s="25"/>
      <c r="G402" s="25"/>
      <c r="H402" s="25">
        <v>-1.0499999999999999E-3</v>
      </c>
      <c r="I402" s="25">
        <f t="shared" si="61"/>
        <v>1.0949999999999998E-3</v>
      </c>
      <c r="J402" s="25"/>
      <c r="K402" s="25"/>
      <c r="L402" s="25"/>
      <c r="M402" s="25">
        <v>-7.6000000000000004E-4</v>
      </c>
      <c r="N402" s="25">
        <f t="shared" si="62"/>
        <v>1.3849999999999997E-3</v>
      </c>
      <c r="O402" s="25"/>
      <c r="P402" s="25"/>
      <c r="Q402" s="25"/>
      <c r="R402" s="25"/>
      <c r="S402" s="25"/>
      <c r="T402" s="25">
        <v>-7.1000000000000002E-4</v>
      </c>
      <c r="U402" s="25">
        <f t="shared" si="63"/>
        <v>-2.1449999999999998E-3</v>
      </c>
    </row>
    <row r="403" spans="1:21" s="15" customFormat="1">
      <c r="A403" s="18">
        <v>651</v>
      </c>
      <c r="B403" s="25">
        <v>-3.5899999999999999E-3</v>
      </c>
      <c r="C403" s="25">
        <v>2.33E-3</v>
      </c>
      <c r="D403" s="25">
        <f t="shared" si="60"/>
        <v>4.4450000000000002E-3</v>
      </c>
      <c r="E403" s="25"/>
      <c r="F403" s="25"/>
      <c r="G403" s="25"/>
      <c r="H403" s="25">
        <v>-1.0499999999999999E-3</v>
      </c>
      <c r="I403" s="25">
        <f t="shared" si="61"/>
        <v>1.0650000000000002E-3</v>
      </c>
      <c r="J403" s="25"/>
      <c r="K403" s="25"/>
      <c r="L403" s="25"/>
      <c r="M403" s="25">
        <v>-6.8000000000000005E-4</v>
      </c>
      <c r="N403" s="25">
        <f t="shared" si="62"/>
        <v>1.4350000000000001E-3</v>
      </c>
      <c r="O403" s="25"/>
      <c r="P403" s="25"/>
      <c r="Q403" s="25"/>
      <c r="R403" s="25"/>
      <c r="S403" s="25"/>
      <c r="T403" s="25">
        <v>-6.4000000000000005E-4</v>
      </c>
      <c r="U403" s="25">
        <f t="shared" si="63"/>
        <v>-2.1150000000000001E-3</v>
      </c>
    </row>
    <row r="404" spans="1:21" s="15" customFormat="1">
      <c r="A404" s="18">
        <v>652</v>
      </c>
      <c r="B404" s="25">
        <v>-3.63E-3</v>
      </c>
      <c r="C404" s="25">
        <v>2.33E-3</v>
      </c>
      <c r="D404" s="25">
        <f t="shared" si="60"/>
        <v>4.4849999999999994E-3</v>
      </c>
      <c r="E404" s="25"/>
      <c r="F404" s="25"/>
      <c r="G404" s="25"/>
      <c r="H404" s="25">
        <v>-1E-3</v>
      </c>
      <c r="I404" s="25">
        <f t="shared" si="61"/>
        <v>1.1549999999999998E-3</v>
      </c>
      <c r="J404" s="25"/>
      <c r="K404" s="25"/>
      <c r="L404" s="25"/>
      <c r="M404" s="25">
        <v>-6.8999999999999997E-4</v>
      </c>
      <c r="N404" s="25">
        <f t="shared" si="62"/>
        <v>1.4649999999999997E-3</v>
      </c>
      <c r="O404" s="25"/>
      <c r="P404" s="25"/>
      <c r="Q404" s="25"/>
      <c r="R404" s="25"/>
      <c r="S404" s="25"/>
      <c r="T404" s="25">
        <v>-6.8000000000000005E-4</v>
      </c>
      <c r="U404" s="25">
        <f t="shared" si="63"/>
        <v>-2.1549999999999998E-3</v>
      </c>
    </row>
    <row r="405" spans="1:21" s="15" customFormat="1">
      <c r="A405" s="18">
        <v>653</v>
      </c>
      <c r="B405" s="25">
        <v>-3.64E-3</v>
      </c>
      <c r="C405" s="25">
        <v>2.33E-3</v>
      </c>
      <c r="D405" s="25">
        <f t="shared" si="60"/>
        <v>4.5050000000000003E-3</v>
      </c>
      <c r="E405" s="25"/>
      <c r="F405" s="25"/>
      <c r="G405" s="25"/>
      <c r="H405" s="25">
        <v>-1.1299999999999999E-3</v>
      </c>
      <c r="I405" s="25">
        <f t="shared" si="61"/>
        <v>1.0449999999999999E-3</v>
      </c>
      <c r="J405" s="25"/>
      <c r="K405" s="25"/>
      <c r="L405" s="25"/>
      <c r="M405" s="25">
        <v>-7.3999999999999999E-4</v>
      </c>
      <c r="N405" s="25">
        <f t="shared" si="62"/>
        <v>1.4349999999999999E-3</v>
      </c>
      <c r="O405" s="25"/>
      <c r="P405" s="25"/>
      <c r="Q405" s="25"/>
      <c r="R405" s="25"/>
      <c r="S405" s="25"/>
      <c r="T405" s="25">
        <v>-7.1000000000000002E-4</v>
      </c>
      <c r="U405" s="25">
        <f t="shared" si="63"/>
        <v>-2.1749999999999999E-3</v>
      </c>
    </row>
    <row r="406" spans="1:21" s="15" customFormat="1">
      <c r="A406" s="18">
        <v>654</v>
      </c>
      <c r="B406" s="25">
        <v>-3.5799999999999998E-3</v>
      </c>
      <c r="C406" s="25">
        <v>2.2599999999999999E-3</v>
      </c>
      <c r="D406" s="25">
        <f t="shared" si="60"/>
        <v>4.2550000000000001E-3</v>
      </c>
      <c r="E406" s="25"/>
      <c r="F406" s="25"/>
      <c r="G406" s="25"/>
      <c r="H406" s="25">
        <v>-1.1299999999999999E-3</v>
      </c>
      <c r="I406" s="25">
        <f t="shared" si="61"/>
        <v>8.6499999999999988E-4</v>
      </c>
      <c r="J406" s="25"/>
      <c r="K406" s="25"/>
      <c r="L406" s="25"/>
      <c r="M406" s="25">
        <v>-7.9000000000000001E-4</v>
      </c>
      <c r="N406" s="25">
        <f t="shared" si="62"/>
        <v>1.2049999999999999E-3</v>
      </c>
      <c r="O406" s="25"/>
      <c r="P406" s="25"/>
      <c r="Q406" s="25"/>
      <c r="R406" s="25"/>
      <c r="S406" s="25"/>
      <c r="T406" s="25">
        <v>-4.0999999999999999E-4</v>
      </c>
      <c r="U406" s="25">
        <f t="shared" si="63"/>
        <v>-1.9949999999999998E-3</v>
      </c>
    </row>
    <row r="407" spans="1:21" s="15" customFormat="1">
      <c r="A407" s="18">
        <v>655</v>
      </c>
      <c r="B407" s="25">
        <v>-3.5599999999999998E-3</v>
      </c>
      <c r="C407" s="25">
        <v>2.2599999999999999E-3</v>
      </c>
      <c r="D407" s="25">
        <f t="shared" si="60"/>
        <v>4.3899999999999998E-3</v>
      </c>
      <c r="E407" s="25"/>
      <c r="F407" s="25"/>
      <c r="G407" s="25"/>
      <c r="H407" s="25">
        <v>-1.08E-3</v>
      </c>
      <c r="I407" s="25">
        <f t="shared" si="61"/>
        <v>1.0499999999999999E-3</v>
      </c>
      <c r="J407" s="25"/>
      <c r="K407" s="25"/>
      <c r="L407" s="25"/>
      <c r="M407" s="25">
        <v>-7.6999999999999996E-4</v>
      </c>
      <c r="N407" s="25">
        <f t="shared" si="62"/>
        <v>1.3600000000000001E-3</v>
      </c>
      <c r="O407" s="25"/>
      <c r="P407" s="25"/>
      <c r="Q407" s="25"/>
      <c r="R407" s="25"/>
      <c r="S407" s="25"/>
      <c r="T407" s="25">
        <v>-6.9999999999999999E-4</v>
      </c>
      <c r="U407" s="25">
        <f t="shared" si="63"/>
        <v>-2.1299999999999999E-3</v>
      </c>
    </row>
    <row r="408" spans="1:21" s="15" customFormat="1">
      <c r="A408" s="18">
        <v>656</v>
      </c>
      <c r="B408" s="25">
        <v>-3.6099999999999999E-3</v>
      </c>
      <c r="C408" s="25">
        <v>2.1700000000000001E-3</v>
      </c>
      <c r="D408" s="25">
        <f t="shared" si="60"/>
        <v>4.2599999999999999E-3</v>
      </c>
      <c r="E408" s="25"/>
      <c r="F408" s="25"/>
      <c r="G408" s="25"/>
      <c r="H408" s="25">
        <v>-1.24E-3</v>
      </c>
      <c r="I408" s="25">
        <f t="shared" si="61"/>
        <v>8.4999999999999984E-4</v>
      </c>
      <c r="J408" s="25"/>
      <c r="K408" s="25"/>
      <c r="L408" s="25"/>
      <c r="M408" s="25">
        <v>-9.3000000000000005E-4</v>
      </c>
      <c r="N408" s="25">
        <f t="shared" si="62"/>
        <v>1.1599999999999998E-3</v>
      </c>
      <c r="O408" s="25"/>
      <c r="P408" s="25"/>
      <c r="Q408" s="25"/>
      <c r="R408" s="25"/>
      <c r="S408" s="25"/>
      <c r="T408" s="25">
        <v>-5.6999999999999998E-4</v>
      </c>
      <c r="U408" s="25">
        <f t="shared" si="63"/>
        <v>-2.0899999999999998E-3</v>
      </c>
    </row>
    <row r="409" spans="1:21" s="15" customFormat="1">
      <c r="A409" s="18">
        <v>657</v>
      </c>
      <c r="B409" s="25">
        <v>-3.6900000000000001E-3</v>
      </c>
      <c r="C409" s="25">
        <v>2.1700000000000001E-3</v>
      </c>
      <c r="D409" s="25">
        <f t="shared" si="60"/>
        <v>4.3300000000000005E-3</v>
      </c>
      <c r="E409" s="25"/>
      <c r="F409" s="25"/>
      <c r="G409" s="25"/>
      <c r="H409" s="25">
        <v>-1.25E-3</v>
      </c>
      <c r="I409" s="25">
        <f t="shared" si="61"/>
        <v>9.1E-4</v>
      </c>
      <c r="J409" s="25"/>
      <c r="K409" s="25"/>
      <c r="L409" s="25"/>
      <c r="M409" s="25">
        <v>-9.7000000000000005E-4</v>
      </c>
      <c r="N409" s="25">
        <f t="shared" si="62"/>
        <v>1.1900000000000001E-3</v>
      </c>
      <c r="O409" s="25"/>
      <c r="P409" s="25"/>
      <c r="Q409" s="25"/>
      <c r="R409" s="25"/>
      <c r="S409" s="25"/>
      <c r="T409" s="25">
        <v>-6.3000000000000003E-4</v>
      </c>
      <c r="U409" s="25">
        <f t="shared" si="63"/>
        <v>-2.16E-3</v>
      </c>
    </row>
    <row r="410" spans="1:21" s="15" customFormat="1">
      <c r="A410" s="18">
        <v>658</v>
      </c>
      <c r="B410" s="25">
        <v>-3.5699999999999998E-3</v>
      </c>
      <c r="C410" s="25">
        <v>2.0500000000000002E-3</v>
      </c>
      <c r="D410" s="25">
        <f t="shared" si="60"/>
        <v>4.0999999999999995E-3</v>
      </c>
      <c r="E410" s="25"/>
      <c r="F410" s="25"/>
      <c r="G410" s="25"/>
      <c r="H410" s="25">
        <v>-1.2700000000000001E-3</v>
      </c>
      <c r="I410" s="25">
        <f t="shared" si="61"/>
        <v>7.7999999999999966E-4</v>
      </c>
      <c r="J410" s="25"/>
      <c r="K410" s="25"/>
      <c r="L410" s="25"/>
      <c r="M410" s="25">
        <v>-9.8999999999999999E-4</v>
      </c>
      <c r="N410" s="25">
        <f t="shared" si="62"/>
        <v>1.0599999999999997E-3</v>
      </c>
      <c r="O410" s="25"/>
      <c r="P410" s="25"/>
      <c r="Q410" s="25"/>
      <c r="R410" s="25"/>
      <c r="S410" s="25"/>
      <c r="T410" s="25">
        <v>-5.2999999999999998E-4</v>
      </c>
      <c r="U410" s="25">
        <f t="shared" si="63"/>
        <v>-2.0499999999999997E-3</v>
      </c>
    </row>
    <row r="411" spans="1:21" s="15" customFormat="1">
      <c r="A411" s="18">
        <v>659</v>
      </c>
      <c r="B411" s="25">
        <v>-3.6600000000000001E-3</v>
      </c>
      <c r="C411" s="25">
        <v>2.2100000000000002E-3</v>
      </c>
      <c r="D411" s="25">
        <f t="shared" si="60"/>
        <v>4.3350000000000003E-3</v>
      </c>
      <c r="E411" s="25"/>
      <c r="F411" s="25"/>
      <c r="G411" s="25"/>
      <c r="H411" s="25">
        <v>-1.2099999999999999E-3</v>
      </c>
      <c r="I411" s="25">
        <f t="shared" si="61"/>
        <v>9.1500000000000023E-4</v>
      </c>
      <c r="J411" s="25"/>
      <c r="K411" s="25"/>
      <c r="L411" s="25"/>
      <c r="M411" s="25">
        <v>-8.8000000000000003E-4</v>
      </c>
      <c r="N411" s="25">
        <f t="shared" si="62"/>
        <v>1.245E-3</v>
      </c>
      <c r="O411" s="25"/>
      <c r="P411" s="25"/>
      <c r="Q411" s="25"/>
      <c r="R411" s="25"/>
      <c r="S411" s="25"/>
      <c r="T411" s="25">
        <v>-5.9000000000000003E-4</v>
      </c>
      <c r="U411" s="25">
        <f t="shared" si="63"/>
        <v>-2.1250000000000002E-3</v>
      </c>
    </row>
    <row r="412" spans="1:21" s="15" customFormat="1">
      <c r="A412" s="18">
        <v>660</v>
      </c>
      <c r="B412" s="25">
        <v>-3.64E-3</v>
      </c>
      <c r="C412" s="25">
        <v>2.0200000000000001E-3</v>
      </c>
      <c r="D412" s="25">
        <f t="shared" si="60"/>
        <v>4.0750000000000005E-3</v>
      </c>
      <c r="E412" s="25"/>
      <c r="F412" s="25"/>
      <c r="G412" s="25"/>
      <c r="H412" s="25">
        <v>-1.3500000000000001E-3</v>
      </c>
      <c r="I412" s="25">
        <f t="shared" si="61"/>
        <v>7.049999999999999E-4</v>
      </c>
      <c r="J412" s="25"/>
      <c r="K412" s="25"/>
      <c r="L412" s="25"/>
      <c r="M412" s="25">
        <v>-9.5E-4</v>
      </c>
      <c r="N412" s="25">
        <f t="shared" si="62"/>
        <v>1.1050000000000001E-3</v>
      </c>
      <c r="O412" s="25"/>
      <c r="P412" s="25"/>
      <c r="Q412" s="25"/>
      <c r="R412" s="25"/>
      <c r="S412" s="25"/>
      <c r="T412" s="25">
        <v>-4.6999999999999999E-4</v>
      </c>
      <c r="U412" s="25">
        <f t="shared" si="63"/>
        <v>-2.055E-3</v>
      </c>
    </row>
    <row r="413" spans="1:21" s="15" customFormat="1">
      <c r="A413" s="18">
        <v>661</v>
      </c>
      <c r="B413" s="25">
        <v>-3.6700000000000001E-3</v>
      </c>
      <c r="C413" s="25">
        <v>2.14E-3</v>
      </c>
      <c r="D413" s="25">
        <f t="shared" si="60"/>
        <v>4.2950000000000002E-3</v>
      </c>
      <c r="E413" s="25"/>
      <c r="F413" s="25"/>
      <c r="G413" s="25"/>
      <c r="H413" s="25">
        <v>-1.2199999999999999E-3</v>
      </c>
      <c r="I413" s="25">
        <f t="shared" si="61"/>
        <v>9.3500000000000028E-4</v>
      </c>
      <c r="J413" s="25"/>
      <c r="K413" s="25"/>
      <c r="L413" s="25"/>
      <c r="M413" s="25">
        <v>-8.8000000000000003E-4</v>
      </c>
      <c r="N413" s="25">
        <f t="shared" si="62"/>
        <v>1.2750000000000001E-3</v>
      </c>
      <c r="O413" s="25"/>
      <c r="P413" s="25"/>
      <c r="Q413" s="25"/>
      <c r="R413" s="25"/>
      <c r="S413" s="25"/>
      <c r="T413" s="25">
        <v>-6.4000000000000005E-4</v>
      </c>
      <c r="U413" s="25">
        <f t="shared" si="63"/>
        <v>-2.1550000000000002E-3</v>
      </c>
    </row>
    <row r="414" spans="1:21" s="15" customFormat="1">
      <c r="A414" s="18">
        <v>662</v>
      </c>
      <c r="B414" s="25">
        <v>-3.6900000000000001E-3</v>
      </c>
      <c r="C414" s="25">
        <v>2.0500000000000002E-3</v>
      </c>
      <c r="D414" s="25">
        <f t="shared" si="60"/>
        <v>4.1200000000000004E-3</v>
      </c>
      <c r="E414" s="25"/>
      <c r="F414" s="25"/>
      <c r="G414" s="25"/>
      <c r="H414" s="25">
        <v>-1.1900000000000001E-3</v>
      </c>
      <c r="I414" s="25">
        <f t="shared" si="61"/>
        <v>8.8000000000000014E-4</v>
      </c>
      <c r="J414" s="25"/>
      <c r="K414" s="25"/>
      <c r="L414" s="25"/>
      <c r="M414" s="25">
        <v>-9.1E-4</v>
      </c>
      <c r="N414" s="25">
        <f t="shared" si="62"/>
        <v>1.1600000000000002E-3</v>
      </c>
      <c r="O414" s="25"/>
      <c r="P414" s="25"/>
      <c r="Q414" s="25"/>
      <c r="R414" s="25"/>
      <c r="S414" s="25"/>
      <c r="T414" s="25">
        <v>-4.4999999999999999E-4</v>
      </c>
      <c r="U414" s="25">
        <f t="shared" si="63"/>
        <v>-2.0700000000000002E-3</v>
      </c>
    </row>
    <row r="415" spans="1:21" s="15" customFormat="1">
      <c r="A415" s="18">
        <v>663</v>
      </c>
      <c r="B415" s="25">
        <v>-3.7200000000000002E-3</v>
      </c>
      <c r="C415" s="25">
        <v>2.1800000000000001E-3</v>
      </c>
      <c r="D415" s="25">
        <f t="shared" si="60"/>
        <v>4.4100000000000007E-3</v>
      </c>
      <c r="E415" s="25"/>
      <c r="F415" s="25"/>
      <c r="G415" s="25"/>
      <c r="H415" s="25">
        <v>-1.17E-3</v>
      </c>
      <c r="I415" s="25">
        <f t="shared" si="61"/>
        <v>1.0600000000000002E-3</v>
      </c>
      <c r="J415" s="25"/>
      <c r="K415" s="25"/>
      <c r="L415" s="25"/>
      <c r="M415" s="25">
        <v>-8.5999999999999998E-4</v>
      </c>
      <c r="N415" s="25">
        <f t="shared" si="62"/>
        <v>1.3700000000000001E-3</v>
      </c>
      <c r="O415" s="25"/>
      <c r="P415" s="25"/>
      <c r="Q415" s="25"/>
      <c r="R415" s="25"/>
      <c r="S415" s="25"/>
      <c r="T415" s="25">
        <v>-7.3999999999999999E-4</v>
      </c>
      <c r="U415" s="25">
        <f t="shared" si="63"/>
        <v>-2.2300000000000002E-3</v>
      </c>
    </row>
    <row r="416" spans="1:21" s="15" customFormat="1">
      <c r="A416" s="18">
        <v>664</v>
      </c>
      <c r="B416" s="25">
        <v>-3.5699999999999998E-3</v>
      </c>
      <c r="C416" s="25">
        <v>1.99E-3</v>
      </c>
      <c r="D416" s="25">
        <f t="shared" si="60"/>
        <v>4.0699999999999998E-3</v>
      </c>
      <c r="E416" s="25"/>
      <c r="F416" s="25"/>
      <c r="G416" s="25"/>
      <c r="H416" s="25">
        <v>-1.2600000000000001E-3</v>
      </c>
      <c r="I416" s="25">
        <f t="shared" si="61"/>
        <v>8.1999999999999977E-4</v>
      </c>
      <c r="J416" s="25"/>
      <c r="K416" s="25"/>
      <c r="L416" s="25"/>
      <c r="M416" s="25">
        <v>-9.7999999999999997E-4</v>
      </c>
      <c r="N416" s="25">
        <f t="shared" si="62"/>
        <v>1.0999999999999998E-3</v>
      </c>
      <c r="O416" s="25"/>
      <c r="P416" s="25"/>
      <c r="Q416" s="25"/>
      <c r="R416" s="25"/>
      <c r="S416" s="25"/>
      <c r="T416" s="25">
        <v>-5.9000000000000003E-4</v>
      </c>
      <c r="U416" s="25">
        <f t="shared" si="63"/>
        <v>-2.0799999999999998E-3</v>
      </c>
    </row>
    <row r="417" spans="1:21" s="15" customFormat="1">
      <c r="A417" s="18">
        <v>665</v>
      </c>
      <c r="B417" s="25">
        <v>-3.6800000000000001E-3</v>
      </c>
      <c r="C417" s="25">
        <v>2.1900000000000001E-3</v>
      </c>
      <c r="D417" s="25">
        <f t="shared" si="60"/>
        <v>4.3600000000000002E-3</v>
      </c>
      <c r="E417" s="25"/>
      <c r="F417" s="25"/>
      <c r="G417" s="25"/>
      <c r="H417" s="25">
        <v>-1.1999999999999999E-3</v>
      </c>
      <c r="I417" s="25">
        <f t="shared" si="61"/>
        <v>9.7000000000000016E-4</v>
      </c>
      <c r="J417" s="25"/>
      <c r="K417" s="25"/>
      <c r="L417" s="25"/>
      <c r="M417" s="25">
        <v>-8.8900000000000003E-4</v>
      </c>
      <c r="N417" s="25">
        <f t="shared" si="62"/>
        <v>1.281E-3</v>
      </c>
      <c r="O417" s="25"/>
      <c r="P417" s="25"/>
      <c r="Q417" s="25"/>
      <c r="R417" s="25"/>
      <c r="S417" s="25"/>
      <c r="T417" s="25">
        <v>-6.6E-4</v>
      </c>
      <c r="U417" s="25">
        <f t="shared" si="63"/>
        <v>-2.1700000000000001E-3</v>
      </c>
    </row>
    <row r="418" spans="1:21" s="15" customFormat="1">
      <c r="A418" s="18">
        <v>666</v>
      </c>
      <c r="B418" s="25">
        <v>-3.62E-3</v>
      </c>
      <c r="C418" s="25">
        <v>2.15E-3</v>
      </c>
      <c r="D418" s="25">
        <f t="shared" si="60"/>
        <v>4.2750000000000002E-3</v>
      </c>
      <c r="E418" s="25"/>
      <c r="F418" s="25"/>
      <c r="G418" s="25"/>
      <c r="H418" s="25">
        <v>-1.17E-3</v>
      </c>
      <c r="I418" s="25">
        <f t="shared" si="61"/>
        <v>9.5500000000000012E-4</v>
      </c>
      <c r="J418" s="25"/>
      <c r="K418" s="25"/>
      <c r="L418" s="25"/>
      <c r="M418" s="25">
        <v>-9.7999999999999997E-4</v>
      </c>
      <c r="N418" s="25">
        <f t="shared" si="62"/>
        <v>1.1450000000000002E-3</v>
      </c>
      <c r="O418" s="25"/>
      <c r="P418" s="25"/>
      <c r="Q418" s="25"/>
      <c r="R418" s="25"/>
      <c r="S418" s="25"/>
      <c r="T418" s="25">
        <v>-6.3000000000000003E-4</v>
      </c>
      <c r="U418" s="25">
        <f t="shared" si="63"/>
        <v>-2.1250000000000002E-3</v>
      </c>
    </row>
    <row r="419" spans="1:21" s="15" customFormat="1">
      <c r="A419" s="18">
        <v>667</v>
      </c>
      <c r="B419" s="25">
        <v>-3.8E-3</v>
      </c>
      <c r="C419" s="25">
        <v>2.0999999999999999E-3</v>
      </c>
      <c r="D419" s="25">
        <f t="shared" si="60"/>
        <v>4.0000000000000001E-3</v>
      </c>
      <c r="E419" s="25"/>
      <c r="F419" s="25"/>
      <c r="G419" s="25"/>
      <c r="H419" s="25">
        <v>-1.1999999999999999E-3</v>
      </c>
      <c r="I419" s="25">
        <f t="shared" si="61"/>
        <v>7.000000000000001E-4</v>
      </c>
      <c r="J419" s="25"/>
      <c r="K419" s="25"/>
      <c r="L419" s="25"/>
      <c r="M419" s="25">
        <v>-9.5E-4</v>
      </c>
      <c r="N419" s="25">
        <f t="shared" si="62"/>
        <v>9.5E-4</v>
      </c>
      <c r="O419" s="25"/>
      <c r="P419" s="25"/>
      <c r="Q419" s="25"/>
      <c r="R419" s="25"/>
      <c r="S419" s="25"/>
      <c r="T419" s="25">
        <v>0</v>
      </c>
      <c r="U419" s="25">
        <f t="shared" si="63"/>
        <v>-1.9E-3</v>
      </c>
    </row>
    <row r="420" spans="1:21" s="15" customFormat="1">
      <c r="A420" s="18">
        <v>668</v>
      </c>
      <c r="B420" s="25">
        <v>-3.5400000000000002E-3</v>
      </c>
      <c r="C420" s="25">
        <v>2.0500000000000002E-3</v>
      </c>
      <c r="D420" s="25">
        <f t="shared" si="60"/>
        <v>4.5350000000000008E-3</v>
      </c>
      <c r="E420" s="25"/>
      <c r="F420" s="25"/>
      <c r="G420" s="25"/>
      <c r="H420" s="25">
        <v>-1.23E-3</v>
      </c>
      <c r="I420" s="25">
        <f t="shared" si="61"/>
        <v>1.2550000000000003E-3</v>
      </c>
      <c r="J420" s="25"/>
      <c r="K420" s="25"/>
      <c r="L420" s="25"/>
      <c r="M420" s="25">
        <v>-9.8999999999999999E-4</v>
      </c>
      <c r="N420" s="25">
        <f t="shared" si="62"/>
        <v>1.4950000000000002E-3</v>
      </c>
      <c r="O420" s="25"/>
      <c r="P420" s="25"/>
      <c r="Q420" s="25"/>
      <c r="R420" s="25"/>
      <c r="S420" s="25"/>
      <c r="T420" s="25">
        <v>-1.4300000000000001E-3</v>
      </c>
      <c r="U420" s="25">
        <f t="shared" si="63"/>
        <v>-2.4850000000000002E-3</v>
      </c>
    </row>
    <row r="421" spans="1:21" s="15" customFormat="1">
      <c r="A421" s="18">
        <v>669</v>
      </c>
      <c r="B421" s="25">
        <v>-3.46E-3</v>
      </c>
      <c r="C421" s="25">
        <v>2.0600000000000002E-3</v>
      </c>
      <c r="D421" s="25">
        <f t="shared" si="60"/>
        <v>3.8650000000000004E-3</v>
      </c>
      <c r="E421" s="25"/>
      <c r="F421" s="25"/>
      <c r="G421" s="25"/>
      <c r="H421" s="25">
        <v>-1.1800000000000001E-3</v>
      </c>
      <c r="I421" s="25">
        <f t="shared" si="61"/>
        <v>6.249999999999999E-4</v>
      </c>
      <c r="J421" s="25"/>
      <c r="K421" s="25"/>
      <c r="L421" s="25"/>
      <c r="M421" s="25">
        <v>-9.7000000000000005E-4</v>
      </c>
      <c r="N421" s="25">
        <f t="shared" si="62"/>
        <v>8.3499999999999991E-4</v>
      </c>
      <c r="O421" s="25"/>
      <c r="P421" s="25"/>
      <c r="Q421" s="25"/>
      <c r="R421" s="25"/>
      <c r="S421" s="25"/>
      <c r="T421" s="25">
        <v>-1.4999999999999999E-4</v>
      </c>
      <c r="U421" s="25">
        <f t="shared" si="63"/>
        <v>-1.805E-3</v>
      </c>
    </row>
    <row r="422" spans="1:21" s="15" customFormat="1">
      <c r="A422" s="18">
        <v>670</v>
      </c>
      <c r="B422" s="25">
        <v>-3.62E-3</v>
      </c>
      <c r="C422" s="25">
        <v>2.0699999999999998E-3</v>
      </c>
      <c r="D422" s="25">
        <f t="shared" si="60"/>
        <v>4.4449999999999993E-3</v>
      </c>
      <c r="E422" s="25"/>
      <c r="F422" s="25"/>
      <c r="G422" s="25"/>
      <c r="H422" s="25">
        <v>-1.1100000000000001E-3</v>
      </c>
      <c r="I422" s="25">
        <f t="shared" si="61"/>
        <v>1.2649999999999998E-3</v>
      </c>
      <c r="J422" s="25"/>
      <c r="K422" s="25"/>
      <c r="L422" s="25"/>
      <c r="M422" s="25">
        <v>-9.7000000000000005E-4</v>
      </c>
      <c r="N422" s="25">
        <f t="shared" si="62"/>
        <v>1.405E-3</v>
      </c>
      <c r="O422" s="25"/>
      <c r="P422" s="25"/>
      <c r="Q422" s="25"/>
      <c r="R422" s="25"/>
      <c r="S422" s="25"/>
      <c r="T422" s="25">
        <v>-1.1299999999999999E-3</v>
      </c>
      <c r="U422" s="25">
        <f t="shared" si="63"/>
        <v>-2.3749999999999999E-3</v>
      </c>
    </row>
    <row r="423" spans="1:21" s="15" customFormat="1">
      <c r="A423" s="18">
        <v>671</v>
      </c>
      <c r="B423" s="25">
        <v>-3.6700000000000001E-3</v>
      </c>
      <c r="C423" s="25">
        <v>2.1299999999999999E-3</v>
      </c>
      <c r="D423" s="25">
        <f t="shared" si="60"/>
        <v>4.1349999999999998E-3</v>
      </c>
      <c r="E423" s="25"/>
      <c r="F423" s="25"/>
      <c r="G423" s="25"/>
      <c r="H423" s="25">
        <v>-1.1299999999999999E-3</v>
      </c>
      <c r="I423" s="25">
        <f t="shared" si="61"/>
        <v>8.7499999999999991E-4</v>
      </c>
      <c r="J423" s="25"/>
      <c r="K423" s="25"/>
      <c r="L423" s="25"/>
      <c r="M423" s="25">
        <v>-8.5999999999999998E-4</v>
      </c>
      <c r="N423" s="25">
        <f t="shared" si="62"/>
        <v>1.1449999999999998E-3</v>
      </c>
      <c r="O423" s="25"/>
      <c r="P423" s="25"/>
      <c r="Q423" s="25"/>
      <c r="R423" s="25"/>
      <c r="S423" s="25"/>
      <c r="T423" s="25">
        <v>-3.4000000000000002E-4</v>
      </c>
      <c r="U423" s="25">
        <f t="shared" si="63"/>
        <v>-2.0049999999999998E-3</v>
      </c>
    </row>
    <row r="424" spans="1:21" s="15" customFormat="1">
      <c r="A424" s="18">
        <v>672</v>
      </c>
      <c r="B424" s="25">
        <v>-3.8400000000000001E-3</v>
      </c>
      <c r="C424" s="25">
        <v>2E-3</v>
      </c>
      <c r="D424" s="25">
        <f t="shared" si="60"/>
        <v>4.4250000000000001E-3</v>
      </c>
      <c r="E424" s="25"/>
      <c r="F424" s="25"/>
      <c r="G424" s="25"/>
      <c r="H424" s="25">
        <v>-1.34E-3</v>
      </c>
      <c r="I424" s="25">
        <f t="shared" si="61"/>
        <v>1.085E-3</v>
      </c>
      <c r="J424" s="25"/>
      <c r="K424" s="25"/>
      <c r="L424" s="25"/>
      <c r="M424" s="25">
        <v>-1.06E-3</v>
      </c>
      <c r="N424" s="25">
        <f t="shared" si="62"/>
        <v>1.3650000000000001E-3</v>
      </c>
      <c r="O424" s="25"/>
      <c r="P424" s="25"/>
      <c r="Q424" s="25"/>
      <c r="R424" s="25"/>
      <c r="S424" s="25"/>
      <c r="T424" s="25">
        <v>-1.01E-3</v>
      </c>
      <c r="U424" s="25">
        <f t="shared" si="63"/>
        <v>-2.4250000000000001E-3</v>
      </c>
    </row>
    <row r="425" spans="1:21" s="15" customFormat="1">
      <c r="A425" s="18">
        <v>673</v>
      </c>
      <c r="B425" s="25">
        <v>-3.62E-3</v>
      </c>
      <c r="C425" s="25">
        <v>2.0899999999999998E-3</v>
      </c>
      <c r="D425" s="25">
        <f t="shared" si="60"/>
        <v>4.0400000000000002E-3</v>
      </c>
      <c r="E425" s="25"/>
      <c r="F425" s="25"/>
      <c r="G425" s="25"/>
      <c r="H425" s="25">
        <v>-1.15E-3</v>
      </c>
      <c r="I425" s="25">
        <f t="shared" si="61"/>
        <v>7.9999999999999993E-4</v>
      </c>
      <c r="J425" s="25"/>
      <c r="K425" s="25"/>
      <c r="L425" s="25"/>
      <c r="M425" s="25">
        <v>-9.8999999999999999E-4</v>
      </c>
      <c r="N425" s="25">
        <f t="shared" si="62"/>
        <v>9.5999999999999992E-4</v>
      </c>
      <c r="O425" s="25"/>
      <c r="P425" s="25"/>
      <c r="Q425" s="25"/>
      <c r="R425" s="25"/>
      <c r="S425" s="25"/>
      <c r="T425" s="25">
        <v>-2.7999999999999998E-4</v>
      </c>
      <c r="U425" s="25">
        <f t="shared" si="63"/>
        <v>-1.9499999999999999E-3</v>
      </c>
    </row>
    <row r="426" spans="1:21" s="15" customFormat="1">
      <c r="A426" s="18">
        <v>674</v>
      </c>
      <c r="B426" s="25">
        <v>-3.7200000000000002E-3</v>
      </c>
      <c r="C426" s="25">
        <v>2.0999999999999999E-3</v>
      </c>
      <c r="D426" s="25">
        <f t="shared" si="60"/>
        <v>4.5249999999999995E-3</v>
      </c>
      <c r="E426" s="25"/>
      <c r="F426" s="25"/>
      <c r="G426" s="25"/>
      <c r="H426" s="25">
        <v>-1.14E-3</v>
      </c>
      <c r="I426" s="25">
        <f t="shared" si="61"/>
        <v>1.2850000000000001E-3</v>
      </c>
      <c r="J426" s="25"/>
      <c r="K426" s="25"/>
      <c r="L426" s="25"/>
      <c r="M426" s="25">
        <v>-9.7999999999999997E-4</v>
      </c>
      <c r="N426" s="25">
        <f t="shared" si="62"/>
        <v>1.4450000000000001E-3</v>
      </c>
      <c r="O426" s="25"/>
      <c r="P426" s="25"/>
      <c r="Q426" s="25"/>
      <c r="R426" s="25"/>
      <c r="S426" s="25"/>
      <c r="T426" s="25">
        <v>-1.1299999999999999E-3</v>
      </c>
      <c r="U426" s="25">
        <f t="shared" si="63"/>
        <v>-2.4250000000000001E-3</v>
      </c>
    </row>
    <row r="427" spans="1:21" s="15" customFormat="1">
      <c r="A427" s="18">
        <v>675</v>
      </c>
      <c r="B427" s="25">
        <v>-3.7599999999999999E-3</v>
      </c>
      <c r="C427" s="25">
        <v>2.15E-3</v>
      </c>
      <c r="D427" s="25">
        <f t="shared" si="60"/>
        <v>4.3295E-3</v>
      </c>
      <c r="E427" s="25"/>
      <c r="F427" s="25"/>
      <c r="G427" s="25"/>
      <c r="H427" s="25">
        <v>-1.1999999999999999E-3</v>
      </c>
      <c r="I427" s="25">
        <f t="shared" si="61"/>
        <v>9.7950000000000012E-4</v>
      </c>
      <c r="J427" s="25"/>
      <c r="K427" s="25"/>
      <c r="L427" s="25"/>
      <c r="M427" s="25">
        <v>-9.2000000000000003E-4</v>
      </c>
      <c r="N427" s="25">
        <f t="shared" si="62"/>
        <v>1.2595E-3</v>
      </c>
      <c r="O427" s="25"/>
      <c r="P427" s="25"/>
      <c r="Q427" s="25"/>
      <c r="R427" s="25"/>
      <c r="S427" s="25"/>
      <c r="T427" s="25">
        <v>-5.9900000000000003E-4</v>
      </c>
      <c r="U427" s="25">
        <f t="shared" si="63"/>
        <v>-2.1795E-3</v>
      </c>
    </row>
    <row r="428" spans="1:21" s="15" customFormat="1">
      <c r="A428" s="18">
        <v>676</v>
      </c>
      <c r="B428" s="25">
        <v>-3.7399999999999998E-3</v>
      </c>
      <c r="C428" s="25">
        <v>2.0699999999999998E-3</v>
      </c>
      <c r="D428" s="25">
        <f t="shared" si="60"/>
        <v>4.3599999999999993E-3</v>
      </c>
      <c r="E428" s="25"/>
      <c r="F428" s="25"/>
      <c r="G428" s="25"/>
      <c r="H428" s="25">
        <v>-1.16E-3</v>
      </c>
      <c r="I428" s="25">
        <f t="shared" si="61"/>
        <v>1.1299999999999999E-3</v>
      </c>
      <c r="J428" s="25"/>
      <c r="K428" s="25"/>
      <c r="L428" s="25"/>
      <c r="M428" s="25">
        <v>-9.3999999999999997E-4</v>
      </c>
      <c r="N428" s="25">
        <f t="shared" si="62"/>
        <v>1.3500000000000001E-3</v>
      </c>
      <c r="O428" s="25"/>
      <c r="P428" s="25"/>
      <c r="Q428" s="25"/>
      <c r="R428" s="25"/>
      <c r="S428" s="25"/>
      <c r="T428" s="25">
        <v>-8.4000000000000003E-4</v>
      </c>
      <c r="U428" s="25">
        <f t="shared" si="63"/>
        <v>-2.2899999999999999E-3</v>
      </c>
    </row>
    <row r="429" spans="1:21" s="15" customFormat="1">
      <c r="A429" s="18">
        <v>677</v>
      </c>
      <c r="B429" s="25">
        <v>-3.7100000000000002E-3</v>
      </c>
      <c r="C429" s="25">
        <v>2.0300000000000001E-3</v>
      </c>
      <c r="D429" s="25">
        <f t="shared" si="60"/>
        <v>4.1700000000000001E-3</v>
      </c>
      <c r="E429" s="25"/>
      <c r="F429" s="25"/>
      <c r="G429" s="25"/>
      <c r="H429" s="25">
        <v>-1.1900000000000001E-3</v>
      </c>
      <c r="I429" s="25">
        <f t="shared" si="61"/>
        <v>9.4999999999999989E-4</v>
      </c>
      <c r="J429" s="25"/>
      <c r="K429" s="25"/>
      <c r="L429" s="25"/>
      <c r="M429" s="25">
        <v>-1.06E-3</v>
      </c>
      <c r="N429" s="25">
        <f t="shared" si="62"/>
        <v>1.08E-3</v>
      </c>
      <c r="O429" s="25"/>
      <c r="P429" s="25"/>
      <c r="Q429" s="25"/>
      <c r="R429" s="25"/>
      <c r="S429" s="25"/>
      <c r="T429" s="25">
        <v>-5.6999999999999998E-4</v>
      </c>
      <c r="U429" s="25">
        <f t="shared" si="63"/>
        <v>-2.14E-3</v>
      </c>
    </row>
    <row r="430" spans="1:21" s="15" customFormat="1">
      <c r="A430" s="18">
        <v>678</v>
      </c>
      <c r="B430" s="25">
        <v>-3.8300000000000001E-3</v>
      </c>
      <c r="C430" s="25">
        <v>2.0799999999999998E-3</v>
      </c>
      <c r="D430" s="25">
        <f t="shared" si="60"/>
        <v>4.4899999999999992E-3</v>
      </c>
      <c r="E430" s="25"/>
      <c r="F430" s="25"/>
      <c r="G430" s="25"/>
      <c r="H430" s="25">
        <v>-1.24E-3</v>
      </c>
      <c r="I430" s="25">
        <f t="shared" si="61"/>
        <v>1.1699999999999998E-3</v>
      </c>
      <c r="J430" s="25"/>
      <c r="K430" s="25"/>
      <c r="L430" s="25"/>
      <c r="M430" s="25">
        <v>-1.0300000000000001E-3</v>
      </c>
      <c r="N430" s="25">
        <f t="shared" si="62"/>
        <v>1.3799999999999997E-3</v>
      </c>
      <c r="O430" s="25"/>
      <c r="P430" s="25"/>
      <c r="Q430" s="25"/>
      <c r="R430" s="25"/>
      <c r="S430" s="25"/>
      <c r="T430" s="25">
        <v>-9.8999999999999999E-4</v>
      </c>
      <c r="U430" s="25">
        <f t="shared" si="63"/>
        <v>-2.4099999999999998E-3</v>
      </c>
    </row>
    <row r="431" spans="1:21" s="15" customFormat="1">
      <c r="A431" s="18">
        <v>679</v>
      </c>
      <c r="B431" s="25">
        <v>-3.6800000000000001E-3</v>
      </c>
      <c r="C431" s="25">
        <v>2.0699999999999998E-3</v>
      </c>
      <c r="D431" s="25">
        <f t="shared" si="60"/>
        <v>4.2599999999999999E-3</v>
      </c>
      <c r="E431" s="25"/>
      <c r="F431" s="25"/>
      <c r="G431" s="25"/>
      <c r="H431" s="25">
        <v>-1.24E-3</v>
      </c>
      <c r="I431" s="25">
        <f t="shared" si="61"/>
        <v>9.5000000000000011E-4</v>
      </c>
      <c r="J431" s="25"/>
      <c r="K431" s="25"/>
      <c r="L431" s="25"/>
      <c r="M431" s="25">
        <v>-9.8999999999999999E-4</v>
      </c>
      <c r="N431" s="25">
        <f t="shared" si="62"/>
        <v>1.2000000000000001E-3</v>
      </c>
      <c r="O431" s="25"/>
      <c r="P431" s="25"/>
      <c r="Q431" s="25"/>
      <c r="R431" s="25"/>
      <c r="S431" s="25"/>
      <c r="T431" s="25">
        <v>-6.9999999999999999E-4</v>
      </c>
      <c r="U431" s="25">
        <f t="shared" si="63"/>
        <v>-2.1900000000000001E-3</v>
      </c>
    </row>
    <row r="432" spans="1:21" s="15" customFormat="1">
      <c r="A432" s="18">
        <v>680</v>
      </c>
      <c r="B432" s="25">
        <v>-3.5999999999999999E-3</v>
      </c>
      <c r="C432" s="25">
        <v>2.14E-3</v>
      </c>
      <c r="D432" s="25">
        <f t="shared" si="60"/>
        <v>4.3499999999999997E-3</v>
      </c>
      <c r="E432" s="25"/>
      <c r="F432" s="25"/>
      <c r="G432" s="25"/>
      <c r="H432" s="25">
        <v>-1.14E-3</v>
      </c>
      <c r="I432" s="25">
        <f t="shared" si="61"/>
        <v>1.0700000000000002E-3</v>
      </c>
      <c r="J432" s="25"/>
      <c r="K432" s="25"/>
      <c r="L432" s="25"/>
      <c r="M432" s="25">
        <v>-8.0999999999999996E-4</v>
      </c>
      <c r="N432" s="25">
        <f t="shared" si="62"/>
        <v>1.4000000000000002E-3</v>
      </c>
      <c r="O432" s="25"/>
      <c r="P432" s="25"/>
      <c r="Q432" s="25"/>
      <c r="R432" s="25"/>
      <c r="S432" s="25"/>
      <c r="T432" s="25">
        <v>-8.1999999999999998E-4</v>
      </c>
      <c r="U432" s="25">
        <f t="shared" si="63"/>
        <v>-2.2100000000000002E-3</v>
      </c>
    </row>
    <row r="433" spans="1:21" s="15" customFormat="1">
      <c r="A433" s="18">
        <v>681</v>
      </c>
      <c r="B433" s="25">
        <v>-3.7599999999999999E-3</v>
      </c>
      <c r="C433" s="25">
        <v>1.9E-3</v>
      </c>
      <c r="D433" s="25">
        <f t="shared" si="60"/>
        <v>4.13E-3</v>
      </c>
      <c r="E433" s="25"/>
      <c r="F433" s="25"/>
      <c r="G433" s="25"/>
      <c r="H433" s="25">
        <v>-1.2199999999999999E-3</v>
      </c>
      <c r="I433" s="25">
        <f t="shared" si="61"/>
        <v>1.0099999999999998E-3</v>
      </c>
      <c r="J433" s="25"/>
      <c r="K433" s="25"/>
      <c r="L433" s="25"/>
      <c r="M433" s="25">
        <v>-1.07E-3</v>
      </c>
      <c r="N433" s="25">
        <f t="shared" si="62"/>
        <v>1.1599999999999998E-3</v>
      </c>
      <c r="O433" s="25"/>
      <c r="P433" s="25"/>
      <c r="Q433" s="25"/>
      <c r="R433" s="25"/>
      <c r="S433" s="25"/>
      <c r="T433" s="25">
        <v>-6.9999999999999999E-4</v>
      </c>
      <c r="U433" s="25">
        <f t="shared" si="63"/>
        <v>-2.2299999999999998E-3</v>
      </c>
    </row>
    <row r="434" spans="1:21" s="15" customFormat="1">
      <c r="A434" s="18">
        <v>682</v>
      </c>
      <c r="B434" s="25">
        <v>-3.63E-3</v>
      </c>
      <c r="C434" s="25">
        <v>2E-3</v>
      </c>
      <c r="D434" s="25">
        <f t="shared" si="60"/>
        <v>4.2500000000000003E-3</v>
      </c>
      <c r="E434" s="25"/>
      <c r="F434" s="25"/>
      <c r="G434" s="25"/>
      <c r="H434" s="25">
        <v>-1.2999999999999999E-3</v>
      </c>
      <c r="I434" s="25">
        <f t="shared" si="61"/>
        <v>9.4999999999999989E-4</v>
      </c>
      <c r="J434" s="25"/>
      <c r="K434" s="25"/>
      <c r="L434" s="25"/>
      <c r="M434" s="25">
        <v>-1.1199999999999999E-3</v>
      </c>
      <c r="N434" s="25">
        <f t="shared" si="62"/>
        <v>1.1299999999999999E-3</v>
      </c>
      <c r="O434" s="25"/>
      <c r="P434" s="25"/>
      <c r="Q434" s="25"/>
      <c r="R434" s="25"/>
      <c r="S434" s="25"/>
      <c r="T434" s="25">
        <v>-8.7000000000000001E-4</v>
      </c>
      <c r="U434" s="25">
        <f t="shared" si="63"/>
        <v>-2.2499999999999998E-3</v>
      </c>
    </row>
    <row r="435" spans="1:21" s="15" customFormat="1">
      <c r="A435" s="18">
        <v>683</v>
      </c>
      <c r="B435" s="25">
        <v>-3.7399999999999998E-3</v>
      </c>
      <c r="C435" s="25">
        <v>2.0899999999999998E-3</v>
      </c>
      <c r="D435" s="25">
        <f t="shared" si="60"/>
        <v>4.3099999999999996E-3</v>
      </c>
      <c r="E435" s="25"/>
      <c r="F435" s="25"/>
      <c r="G435" s="25"/>
      <c r="H435" s="25">
        <v>-1.2099999999999999E-3</v>
      </c>
      <c r="I435" s="25">
        <f t="shared" si="61"/>
        <v>1.0099999999999998E-3</v>
      </c>
      <c r="J435" s="25"/>
      <c r="K435" s="25"/>
      <c r="L435" s="25"/>
      <c r="M435" s="25">
        <v>-1E-3</v>
      </c>
      <c r="N435" s="25">
        <f t="shared" si="62"/>
        <v>1.2199999999999997E-3</v>
      </c>
      <c r="O435" s="25"/>
      <c r="P435" s="25"/>
      <c r="Q435" s="25"/>
      <c r="R435" s="25"/>
      <c r="S435" s="25"/>
      <c r="T435" s="25">
        <v>-6.9999999999999999E-4</v>
      </c>
      <c r="U435" s="25">
        <f t="shared" si="63"/>
        <v>-2.2199999999999998E-3</v>
      </c>
    </row>
    <row r="436" spans="1:21" s="15" customFormat="1">
      <c r="A436" s="18">
        <v>684</v>
      </c>
      <c r="B436" s="25">
        <v>-3.64E-3</v>
      </c>
      <c r="C436" s="25">
        <v>1.97E-3</v>
      </c>
      <c r="D436" s="25">
        <f t="shared" si="60"/>
        <v>4.1849999999999995E-3</v>
      </c>
      <c r="E436" s="25"/>
      <c r="F436" s="25"/>
      <c r="G436" s="25"/>
      <c r="H436" s="25">
        <v>-1.25E-3</v>
      </c>
      <c r="I436" s="25">
        <f t="shared" si="61"/>
        <v>9.6499999999999993E-4</v>
      </c>
      <c r="J436" s="25"/>
      <c r="K436" s="25"/>
      <c r="L436" s="25"/>
      <c r="M436" s="25">
        <v>-1.06E-3</v>
      </c>
      <c r="N436" s="25">
        <f t="shared" si="62"/>
        <v>1.155E-3</v>
      </c>
      <c r="O436" s="25"/>
      <c r="P436" s="25"/>
      <c r="Q436" s="25"/>
      <c r="R436" s="25"/>
      <c r="S436" s="25"/>
      <c r="T436" s="25">
        <v>-7.9000000000000001E-4</v>
      </c>
      <c r="U436" s="25">
        <f t="shared" si="63"/>
        <v>-2.215E-3</v>
      </c>
    </row>
    <row r="437" spans="1:21" s="15" customFormat="1">
      <c r="A437" s="18">
        <v>685</v>
      </c>
      <c r="B437" s="25">
        <v>-3.7100000000000002E-3</v>
      </c>
      <c r="C437" s="25">
        <v>1.9599999999999999E-3</v>
      </c>
      <c r="D437" s="25">
        <f t="shared" si="60"/>
        <v>4.1450000000000002E-3</v>
      </c>
      <c r="E437" s="25"/>
      <c r="F437" s="25"/>
      <c r="G437" s="25"/>
      <c r="H437" s="25">
        <v>-1.32E-3</v>
      </c>
      <c r="I437" s="25">
        <f t="shared" si="61"/>
        <v>8.6500000000000032E-4</v>
      </c>
      <c r="J437" s="25"/>
      <c r="K437" s="25"/>
      <c r="L437" s="25"/>
      <c r="M437" s="25">
        <v>-1.01E-3</v>
      </c>
      <c r="N437" s="25">
        <f t="shared" si="62"/>
        <v>1.1750000000000003E-3</v>
      </c>
      <c r="O437" s="25"/>
      <c r="P437" s="25"/>
      <c r="Q437" s="25"/>
      <c r="R437" s="25"/>
      <c r="S437" s="25"/>
      <c r="T437" s="25">
        <v>-6.6E-4</v>
      </c>
      <c r="U437" s="25">
        <f t="shared" si="63"/>
        <v>-2.1850000000000003E-3</v>
      </c>
    </row>
    <row r="438" spans="1:21" s="15" customFormat="1">
      <c r="A438" s="18">
        <v>686</v>
      </c>
      <c r="B438" s="25">
        <v>-3.9199999999999999E-3</v>
      </c>
      <c r="C438" s="25">
        <v>1.9499999999999999E-3</v>
      </c>
      <c r="D438" s="25">
        <f t="shared" si="60"/>
        <v>4.2349999999999992E-3</v>
      </c>
      <c r="E438" s="25"/>
      <c r="F438" s="25"/>
      <c r="G438" s="25"/>
      <c r="H438" s="25">
        <v>-1.24E-3</v>
      </c>
      <c r="I438" s="25">
        <f t="shared" si="61"/>
        <v>1.0449999999999997E-3</v>
      </c>
      <c r="J438" s="25"/>
      <c r="K438" s="25"/>
      <c r="L438" s="25"/>
      <c r="M438" s="25">
        <v>-1.0499999999999999E-3</v>
      </c>
      <c r="N438" s="25">
        <f t="shared" si="62"/>
        <v>1.2349999999999998E-3</v>
      </c>
      <c r="O438" s="25"/>
      <c r="P438" s="25"/>
      <c r="Q438" s="25"/>
      <c r="R438" s="25"/>
      <c r="S438" s="25"/>
      <c r="T438" s="25">
        <v>-6.4999999999999997E-4</v>
      </c>
      <c r="U438" s="25">
        <f t="shared" si="63"/>
        <v>-2.2849999999999997E-3</v>
      </c>
    </row>
    <row r="439" spans="1:21" s="15" customFormat="1">
      <c r="A439" s="18">
        <v>687</v>
      </c>
      <c r="B439" s="25">
        <v>-3.8E-3</v>
      </c>
      <c r="C439" s="25">
        <v>1.9E-3</v>
      </c>
      <c r="D439" s="25">
        <f t="shared" si="60"/>
        <v>4.1450000000000002E-3</v>
      </c>
      <c r="E439" s="25"/>
      <c r="F439" s="25"/>
      <c r="G439" s="25"/>
      <c r="H439" s="25">
        <v>-1.3500000000000001E-3</v>
      </c>
      <c r="I439" s="25">
        <f t="shared" si="61"/>
        <v>8.9499999999999996E-4</v>
      </c>
      <c r="J439" s="25"/>
      <c r="K439" s="25"/>
      <c r="L439" s="25"/>
      <c r="M439" s="25">
        <v>-1.1000000000000001E-3</v>
      </c>
      <c r="N439" s="25">
        <f t="shared" si="62"/>
        <v>1.145E-3</v>
      </c>
      <c r="O439" s="25"/>
      <c r="P439" s="25"/>
      <c r="Q439" s="25"/>
      <c r="R439" s="25"/>
      <c r="S439" s="25"/>
      <c r="T439" s="25">
        <v>-6.8999999999999997E-4</v>
      </c>
      <c r="U439" s="25">
        <f t="shared" si="63"/>
        <v>-2.245E-3</v>
      </c>
    </row>
    <row r="440" spans="1:21" s="15" customFormat="1">
      <c r="A440" s="18">
        <v>688</v>
      </c>
      <c r="B440" s="25">
        <v>-3.8899999999999998E-3</v>
      </c>
      <c r="C440" s="25">
        <v>1.8400000000000001E-3</v>
      </c>
      <c r="D440" s="25">
        <f t="shared" si="60"/>
        <v>4.1749999999999999E-3</v>
      </c>
      <c r="E440" s="25"/>
      <c r="F440" s="25"/>
      <c r="G440" s="25"/>
      <c r="H440" s="25">
        <v>-1.3600000000000001E-3</v>
      </c>
      <c r="I440" s="25">
        <f t="shared" si="61"/>
        <v>9.7499999999999974E-4</v>
      </c>
      <c r="J440" s="25"/>
      <c r="K440" s="25"/>
      <c r="L440" s="25"/>
      <c r="M440" s="25">
        <v>-1.09E-3</v>
      </c>
      <c r="N440" s="25">
        <f t="shared" si="62"/>
        <v>1.2449999999999998E-3</v>
      </c>
      <c r="O440" s="25"/>
      <c r="P440" s="25"/>
      <c r="Q440" s="25"/>
      <c r="R440" s="25"/>
      <c r="S440" s="25"/>
      <c r="T440" s="25">
        <v>-7.7999999999999999E-4</v>
      </c>
      <c r="U440" s="25">
        <f t="shared" si="63"/>
        <v>-2.3349999999999998E-3</v>
      </c>
    </row>
    <row r="441" spans="1:21" s="15" customFormat="1">
      <c r="A441" s="18">
        <v>689</v>
      </c>
      <c r="B441" s="25">
        <v>-3.8500000000000001E-3</v>
      </c>
      <c r="C441" s="25">
        <v>1.81E-3</v>
      </c>
      <c r="D441" s="25">
        <f t="shared" si="60"/>
        <v>4.0899999999999999E-3</v>
      </c>
      <c r="E441" s="25"/>
      <c r="F441" s="25"/>
      <c r="G441" s="25"/>
      <c r="H441" s="25">
        <v>-1.39E-3</v>
      </c>
      <c r="I441" s="25">
        <f t="shared" si="61"/>
        <v>8.8999999999999995E-4</v>
      </c>
      <c r="J441" s="25"/>
      <c r="K441" s="25"/>
      <c r="L441" s="25"/>
      <c r="M441" s="25">
        <v>-1.17E-3</v>
      </c>
      <c r="N441" s="25">
        <f t="shared" si="62"/>
        <v>1.1099999999999999E-3</v>
      </c>
      <c r="O441" s="25"/>
      <c r="P441" s="25"/>
      <c r="Q441" s="25"/>
      <c r="R441" s="25"/>
      <c r="S441" s="25"/>
      <c r="T441" s="25">
        <v>-7.1000000000000002E-4</v>
      </c>
      <c r="U441" s="25">
        <f t="shared" si="63"/>
        <v>-2.2799999999999999E-3</v>
      </c>
    </row>
    <row r="442" spans="1:21" s="15" customFormat="1">
      <c r="A442" s="18">
        <v>690</v>
      </c>
      <c r="B442" s="25">
        <v>-3.7799999999999999E-3</v>
      </c>
      <c r="C442" s="25">
        <v>1.8600000000000001E-3</v>
      </c>
      <c r="D442" s="25">
        <f t="shared" si="60"/>
        <v>4.1399999999999996E-3</v>
      </c>
      <c r="E442" s="25"/>
      <c r="F442" s="25"/>
      <c r="G442" s="25"/>
      <c r="H442" s="25">
        <v>-1.33E-3</v>
      </c>
      <c r="I442" s="25">
        <f t="shared" si="61"/>
        <v>9.4999999999999989E-4</v>
      </c>
      <c r="J442" s="25"/>
      <c r="K442" s="25"/>
      <c r="L442" s="25"/>
      <c r="M442" s="25">
        <v>-1.16E-3</v>
      </c>
      <c r="N442" s="25">
        <f t="shared" si="62"/>
        <v>1.1199999999999999E-3</v>
      </c>
      <c r="O442" s="25"/>
      <c r="P442" s="25"/>
      <c r="Q442" s="25"/>
      <c r="R442" s="25"/>
      <c r="S442" s="25"/>
      <c r="T442" s="25">
        <v>-7.7999999999999999E-4</v>
      </c>
      <c r="U442" s="25">
        <f t="shared" si="63"/>
        <v>-2.2799999999999999E-3</v>
      </c>
    </row>
    <row r="443" spans="1:21" s="15" customFormat="1">
      <c r="A443" s="18">
        <v>691</v>
      </c>
      <c r="B443" s="25">
        <v>-3.8600000000000001E-3</v>
      </c>
      <c r="C443" s="25">
        <v>1.8E-3</v>
      </c>
      <c r="D443" s="25">
        <f t="shared" si="60"/>
        <v>4.1050000000000001E-3</v>
      </c>
      <c r="E443" s="25"/>
      <c r="F443" s="25"/>
      <c r="G443" s="25"/>
      <c r="H443" s="25">
        <v>-1.39E-3</v>
      </c>
      <c r="I443" s="25">
        <f t="shared" si="61"/>
        <v>9.1500000000000023E-4</v>
      </c>
      <c r="J443" s="25"/>
      <c r="K443" s="25"/>
      <c r="L443" s="25"/>
      <c r="M443" s="25">
        <v>-1.1800000000000001E-3</v>
      </c>
      <c r="N443" s="25">
        <f t="shared" si="62"/>
        <v>1.1250000000000001E-3</v>
      </c>
      <c r="O443" s="25"/>
      <c r="P443" s="25"/>
      <c r="Q443" s="25"/>
      <c r="R443" s="25"/>
      <c r="S443" s="25"/>
      <c r="T443" s="25">
        <v>-7.5000000000000002E-4</v>
      </c>
      <c r="U443" s="25">
        <f t="shared" si="63"/>
        <v>-2.3050000000000002E-3</v>
      </c>
    </row>
    <row r="444" spans="1:21" s="15" customFormat="1">
      <c r="A444" s="18">
        <v>692</v>
      </c>
      <c r="B444" s="25">
        <v>-3.8E-3</v>
      </c>
      <c r="C444" s="25">
        <v>1.7099999999999999E-3</v>
      </c>
      <c r="D444" s="25">
        <f t="shared" si="60"/>
        <v>3.98E-3</v>
      </c>
      <c r="E444" s="25"/>
      <c r="F444" s="25"/>
      <c r="G444" s="25"/>
      <c r="H444" s="25">
        <v>-1.42E-3</v>
      </c>
      <c r="I444" s="25">
        <f t="shared" si="61"/>
        <v>8.4999999999999984E-4</v>
      </c>
      <c r="J444" s="25"/>
      <c r="K444" s="25"/>
      <c r="L444" s="25"/>
      <c r="M444" s="25">
        <v>-1.23E-3</v>
      </c>
      <c r="N444" s="25">
        <f t="shared" si="62"/>
        <v>1.0399999999999999E-3</v>
      </c>
      <c r="O444" s="25"/>
      <c r="P444" s="25"/>
      <c r="Q444" s="25"/>
      <c r="R444" s="25"/>
      <c r="S444" s="25"/>
      <c r="T444" s="25">
        <v>-7.3999999999999999E-4</v>
      </c>
      <c r="U444" s="25">
        <f t="shared" si="63"/>
        <v>-2.2699999999999999E-3</v>
      </c>
    </row>
    <row r="445" spans="1:21" s="15" customFormat="1">
      <c r="A445" s="18">
        <v>693</v>
      </c>
      <c r="B445" s="25">
        <v>-3.8500000000000001E-3</v>
      </c>
      <c r="C445" s="25">
        <v>1.72E-3</v>
      </c>
      <c r="D445" s="25">
        <f t="shared" si="60"/>
        <v>4.0299999999999997E-3</v>
      </c>
      <c r="E445" s="25"/>
      <c r="F445" s="25"/>
      <c r="G445" s="25"/>
      <c r="H445" s="25">
        <v>-1.4499999999999999E-3</v>
      </c>
      <c r="I445" s="25">
        <f t="shared" si="61"/>
        <v>8.6000000000000009E-4</v>
      </c>
      <c r="J445" s="25"/>
      <c r="K445" s="25"/>
      <c r="L445" s="25"/>
      <c r="M445" s="25">
        <v>-1.25E-3</v>
      </c>
      <c r="N445" s="25">
        <f t="shared" si="62"/>
        <v>1.06E-3</v>
      </c>
      <c r="O445" s="25"/>
      <c r="P445" s="25"/>
      <c r="Q445" s="25"/>
      <c r="R445" s="25"/>
      <c r="S445" s="25"/>
      <c r="T445" s="25">
        <v>-7.6999999999999996E-4</v>
      </c>
      <c r="U445" s="25">
        <f t="shared" si="63"/>
        <v>-2.31E-3</v>
      </c>
    </row>
    <row r="446" spans="1:21" s="15" customFormat="1">
      <c r="A446" s="18">
        <v>694</v>
      </c>
      <c r="B446" s="25">
        <v>-3.8700000000000002E-3</v>
      </c>
      <c r="C446" s="25">
        <v>1.6299999999999999E-3</v>
      </c>
      <c r="D446" s="25">
        <f t="shared" si="60"/>
        <v>3.98E-3</v>
      </c>
      <c r="E446" s="25"/>
      <c r="F446" s="25"/>
      <c r="G446" s="25"/>
      <c r="H446" s="25">
        <v>-1.4400000000000001E-3</v>
      </c>
      <c r="I446" s="25">
        <f t="shared" si="61"/>
        <v>9.1E-4</v>
      </c>
      <c r="J446" s="25"/>
      <c r="K446" s="25"/>
      <c r="L446" s="25"/>
      <c r="M446" s="25">
        <v>-1.2600000000000001E-3</v>
      </c>
      <c r="N446" s="25">
        <f t="shared" si="62"/>
        <v>1.09E-3</v>
      </c>
      <c r="O446" s="25"/>
      <c r="P446" s="25"/>
      <c r="Q446" s="25"/>
      <c r="R446" s="25"/>
      <c r="S446" s="25"/>
      <c r="T446" s="25">
        <v>-8.3000000000000001E-4</v>
      </c>
      <c r="U446" s="25">
        <f t="shared" si="63"/>
        <v>-2.3500000000000001E-3</v>
      </c>
    </row>
    <row r="447" spans="1:21" s="15" customFormat="1">
      <c r="A447" s="18">
        <v>695</v>
      </c>
      <c r="B447" s="25">
        <v>-3.7599999999999999E-3</v>
      </c>
      <c r="C447" s="25">
        <v>1.65E-3</v>
      </c>
      <c r="D447" s="25">
        <f t="shared" si="60"/>
        <v>3.885E-3</v>
      </c>
      <c r="E447" s="25"/>
      <c r="F447" s="25"/>
      <c r="G447" s="25"/>
      <c r="H447" s="25">
        <v>-1.49E-3</v>
      </c>
      <c r="I447" s="25">
        <f t="shared" si="61"/>
        <v>7.45E-4</v>
      </c>
      <c r="J447" s="25"/>
      <c r="K447" s="25"/>
      <c r="L447" s="25"/>
      <c r="M447" s="25">
        <v>-1.2700000000000001E-3</v>
      </c>
      <c r="N447" s="25">
        <f t="shared" si="62"/>
        <v>9.6499999999999993E-4</v>
      </c>
      <c r="O447" s="25"/>
      <c r="P447" s="25"/>
      <c r="Q447" s="25"/>
      <c r="R447" s="25"/>
      <c r="S447" s="25"/>
      <c r="T447" s="25">
        <v>-7.1000000000000002E-4</v>
      </c>
      <c r="U447" s="25">
        <f t="shared" si="63"/>
        <v>-2.235E-3</v>
      </c>
    </row>
    <row r="448" spans="1:21" s="15" customFormat="1">
      <c r="A448" s="18">
        <v>696</v>
      </c>
      <c r="B448" s="25">
        <v>-3.8700000000000002E-3</v>
      </c>
      <c r="C448" s="25">
        <v>1.64E-3</v>
      </c>
      <c r="D448" s="25">
        <f t="shared" si="60"/>
        <v>3.9450000000000006E-3</v>
      </c>
      <c r="E448" s="25"/>
      <c r="F448" s="25"/>
      <c r="G448" s="25"/>
      <c r="H448" s="25">
        <v>-1.42E-3</v>
      </c>
      <c r="I448" s="25">
        <f t="shared" si="61"/>
        <v>8.8500000000000015E-4</v>
      </c>
      <c r="J448" s="25"/>
      <c r="K448" s="25"/>
      <c r="L448" s="25"/>
      <c r="M448" s="25">
        <v>-1.2600000000000001E-3</v>
      </c>
      <c r="N448" s="25">
        <f t="shared" si="62"/>
        <v>1.0450000000000001E-3</v>
      </c>
      <c r="O448" s="25"/>
      <c r="P448" s="25"/>
      <c r="Q448" s="25"/>
      <c r="R448" s="25"/>
      <c r="S448" s="25"/>
      <c r="T448" s="25">
        <v>-7.3999999999999999E-4</v>
      </c>
      <c r="U448" s="25">
        <f t="shared" si="63"/>
        <v>-2.3050000000000002E-3</v>
      </c>
    </row>
    <row r="449" spans="1:21" s="15" customFormat="1">
      <c r="A449" s="18">
        <v>697</v>
      </c>
      <c r="B449" s="25">
        <v>-3.8899999999999998E-3</v>
      </c>
      <c r="C449" s="25">
        <v>1.56E-3</v>
      </c>
      <c r="D449" s="25">
        <f t="shared" si="60"/>
        <v>3.8500000000000001E-3</v>
      </c>
      <c r="E449" s="25"/>
      <c r="F449" s="25"/>
      <c r="G449" s="25"/>
      <c r="H449" s="25">
        <v>-1.5399999999999999E-3</v>
      </c>
      <c r="I449" s="25">
        <f t="shared" si="61"/>
        <v>7.5000000000000002E-4</v>
      </c>
      <c r="J449" s="25"/>
      <c r="K449" s="25"/>
      <c r="L449" s="25"/>
      <c r="M449" s="25">
        <v>-1.2999999999999999E-3</v>
      </c>
      <c r="N449" s="25">
        <f t="shared" si="62"/>
        <v>9.8999999999999999E-4</v>
      </c>
      <c r="O449" s="25"/>
      <c r="P449" s="25"/>
      <c r="Q449" s="25"/>
      <c r="R449" s="25"/>
      <c r="S449" s="25"/>
      <c r="T449" s="25">
        <v>-6.8999999999999997E-4</v>
      </c>
      <c r="U449" s="25">
        <f t="shared" si="63"/>
        <v>-2.2899999999999999E-3</v>
      </c>
    </row>
    <row r="450" spans="1:21" s="15" customFormat="1">
      <c r="A450" s="18">
        <v>698</v>
      </c>
      <c r="B450" s="25">
        <v>-3.7599999999999999E-3</v>
      </c>
      <c r="C450" s="25">
        <v>1.5E-3</v>
      </c>
      <c r="D450" s="25">
        <f t="shared" ref="D450:D452" si="64">C450-U450</f>
        <v>3.7650000000000001E-3</v>
      </c>
      <c r="E450" s="25"/>
      <c r="F450" s="25"/>
      <c r="G450" s="25"/>
      <c r="H450" s="25">
        <v>-1.5900000000000001E-3</v>
      </c>
      <c r="I450" s="25">
        <f t="shared" ref="I450:I452" si="65">H450-U450</f>
        <v>6.7500000000000004E-4</v>
      </c>
      <c r="J450" s="25"/>
      <c r="K450" s="25"/>
      <c r="L450" s="25"/>
      <c r="M450" s="25">
        <v>-1.4E-3</v>
      </c>
      <c r="N450" s="25">
        <f t="shared" ref="N450:N452" si="66">M450-U450</f>
        <v>8.650000000000001E-4</v>
      </c>
      <c r="O450" s="25"/>
      <c r="P450" s="25"/>
      <c r="Q450" s="25"/>
      <c r="R450" s="25"/>
      <c r="S450" s="25"/>
      <c r="T450" s="25">
        <v>-7.6999999999999996E-4</v>
      </c>
      <c r="U450" s="25">
        <f t="shared" ref="U450:U452" si="67">(B450+T450)/2</f>
        <v>-2.2650000000000001E-3</v>
      </c>
    </row>
    <row r="451" spans="1:21" s="15" customFormat="1">
      <c r="A451" s="18">
        <v>699</v>
      </c>
      <c r="B451" s="25">
        <v>-3.82E-3</v>
      </c>
      <c r="C451" s="25">
        <v>1.4599999999999999E-3</v>
      </c>
      <c r="D451" s="25">
        <f t="shared" si="64"/>
        <v>3.7699999999999999E-3</v>
      </c>
      <c r="E451" s="25"/>
      <c r="F451" s="25"/>
      <c r="G451" s="25"/>
      <c r="H451" s="25">
        <v>-1.6299999999999999E-3</v>
      </c>
      <c r="I451" s="25">
        <f t="shared" si="65"/>
        <v>6.8000000000000005E-4</v>
      </c>
      <c r="J451" s="25"/>
      <c r="K451" s="25"/>
      <c r="L451" s="25"/>
      <c r="M451" s="25">
        <v>-1.39E-3</v>
      </c>
      <c r="N451" s="25">
        <f t="shared" si="66"/>
        <v>9.2000000000000003E-4</v>
      </c>
      <c r="O451" s="25"/>
      <c r="P451" s="25"/>
      <c r="Q451" s="25"/>
      <c r="R451" s="25"/>
      <c r="S451" s="25"/>
      <c r="T451" s="25">
        <v>-8.0000000000000004E-4</v>
      </c>
      <c r="U451" s="25">
        <f t="shared" si="67"/>
        <v>-2.31E-3</v>
      </c>
    </row>
    <row r="452" spans="1:21" s="15" customFormat="1">
      <c r="A452" s="18">
        <v>700</v>
      </c>
      <c r="B452" s="25">
        <v>-3.7299999999999998E-3</v>
      </c>
      <c r="C452" s="25">
        <v>1.47E-3</v>
      </c>
      <c r="D452" s="25">
        <f t="shared" si="64"/>
        <v>3.7099999999999998E-3</v>
      </c>
      <c r="E452" s="25"/>
      <c r="F452" s="25"/>
      <c r="G452" s="25"/>
      <c r="H452" s="25">
        <v>-1.6299999999999999E-3</v>
      </c>
      <c r="I452" s="25">
        <f t="shared" si="65"/>
        <v>6.0999999999999987E-4</v>
      </c>
      <c r="J452" s="25"/>
      <c r="K452" s="25"/>
      <c r="L452" s="25"/>
      <c r="M452" s="25">
        <v>-1.39E-3</v>
      </c>
      <c r="N452" s="25">
        <f t="shared" si="66"/>
        <v>8.4999999999999984E-4</v>
      </c>
      <c r="O452" s="25"/>
      <c r="P452" s="25"/>
      <c r="Q452" s="25"/>
      <c r="R452" s="25"/>
      <c r="S452" s="25"/>
      <c r="T452" s="25">
        <v>-7.5000000000000002E-4</v>
      </c>
      <c r="U452" s="25">
        <f t="shared" si="67"/>
        <v>-2.2399999999999998E-3</v>
      </c>
    </row>
    <row r="453" spans="1:21" s="13" customFormat="1">
      <c r="A453" s="16" t="s">
        <v>5</v>
      </c>
      <c r="D453" s="3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4.4025299999999983E-3</v>
      </c>
      <c r="E453" s="35"/>
      <c r="F453" s="35"/>
      <c r="G453" s="35"/>
      <c r="H453" s="35"/>
      <c r="I453" s="35">
        <f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9.7373000000000034E-4</v>
      </c>
      <c r="J453" s="35"/>
      <c r="K453" s="35"/>
      <c r="L453" s="35"/>
      <c r="M453" s="35"/>
      <c r="N453" s="35">
        <f t="shared" ref="N453" si="68">(N352+N353+N354+N355+N356+N357+N358+N359+N360+N361+N362+N363+N364+N365+N366+N367+N368+N369+N370+N371+N372+N373+N374+N375+N376+N377+N378+N379+N380+N381+N382+N383+N384+N385+N386+N387+N388+N389+N390+N391+N392+N393+N394+N395+N396+N397+N398+N399+N400+N401+N402+N403+N404+N405+N406+N407+N408+N409+N410+N411+N412+N413+N414+N415+N416+N417+N418+N419+N420+N421+N422+N423+N424+N425+N426+N427+N428+N429+N430+N431+N432+N433+N434+N435+N436+N437+N438+N439+N440+N441+N442+N443+N444+N445+N446+N447+N448+N449+N450+N451+N452)/100</f>
        <v>1.2667500000000001E-3</v>
      </c>
      <c r="O453" s="35"/>
      <c r="P453" s="35"/>
      <c r="Q453" s="35"/>
      <c r="R453" s="35"/>
      <c r="S453" s="35"/>
      <c r="T453" s="35"/>
      <c r="U453" s="35"/>
    </row>
    <row r="454" spans="1:21" s="1" customFormat="1">
      <c r="G454" s="7"/>
      <c r="L454" s="7"/>
      <c r="Q454" s="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578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5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8" max="28" width="8.83203125" style="1"/>
    <col min="29" max="29" width="13.1640625" style="1" bestFit="1" customWidth="1"/>
    <col min="30" max="44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-9.0000000000000006E-5</v>
      </c>
      <c r="C2" s="25">
        <v>8.2610000000000003E-2</v>
      </c>
      <c r="D2" s="25">
        <f>C2-AC2</f>
        <v>4.9845000000000007E-2</v>
      </c>
      <c r="E2" s="25">
        <v>7.3520499999999995E-4</v>
      </c>
      <c r="F2" s="25">
        <f>D2-0.000735205</f>
        <v>4.9109795000000005E-2</v>
      </c>
      <c r="G2" s="25">
        <f>F2*23.03</f>
        <v>1.1309985788500001</v>
      </c>
      <c r="H2" s="25">
        <v>8.4909999999999999E-2</v>
      </c>
      <c r="I2" s="25">
        <f>H2-AC2</f>
        <v>5.2145000000000004E-2</v>
      </c>
      <c r="J2" s="25">
        <v>2.905305E-3</v>
      </c>
      <c r="K2" s="25">
        <f>I2-0.002905305</f>
        <v>4.9239695000000007E-2</v>
      </c>
      <c r="L2" s="25">
        <f>K2*23.03</f>
        <v>1.1339901758500002</v>
      </c>
      <c r="M2" s="25">
        <v>8.2710000000000006E-2</v>
      </c>
      <c r="N2" s="25">
        <f>M2-AC2</f>
        <v>4.994500000000001E-2</v>
      </c>
      <c r="O2" s="25">
        <v>2.7299049999999999E-3</v>
      </c>
      <c r="P2" s="25">
        <f>N2-0.002729905</f>
        <v>4.7215095000000012E-2</v>
      </c>
      <c r="Q2" s="25">
        <f>P2*23.03</f>
        <v>1.0873636378500002</v>
      </c>
      <c r="R2" s="25">
        <v>7.6749999999999999E-2</v>
      </c>
      <c r="S2" s="25">
        <f>R2-AC2</f>
        <v>4.3985000000000003E-2</v>
      </c>
      <c r="T2" s="25">
        <v>8.2760500000000003E-4</v>
      </c>
      <c r="U2" s="25">
        <f>S2-0.000827605</f>
        <v>4.3157395000000001E-2</v>
      </c>
      <c r="V2" s="25">
        <f>U2*23.03</f>
        <v>0.99391480685000011</v>
      </c>
      <c r="W2" s="25">
        <v>0.08</v>
      </c>
      <c r="X2" s="25">
        <f>W2-AC2</f>
        <v>4.7235000000000006E-2</v>
      </c>
      <c r="Y2" s="25">
        <v>2.2196049999999999E-3</v>
      </c>
      <c r="Z2" s="25">
        <f>X2-0.002219605</f>
        <v>4.5015395000000007E-2</v>
      </c>
      <c r="AA2" s="25">
        <f>Z2*23.03</f>
        <v>1.0367045468500002</v>
      </c>
      <c r="AB2" s="25">
        <v>6.5619999999999998E-2</v>
      </c>
      <c r="AC2" s="25">
        <f>(B2+AB2)/2</f>
        <v>3.2764999999999996E-2</v>
      </c>
    </row>
    <row r="3" spans="1:29" s="15" customFormat="1">
      <c r="A3" s="18">
        <v>251</v>
      </c>
      <c r="B3" s="25">
        <v>-6.8999999999999997E-5</v>
      </c>
      <c r="C3" s="25">
        <v>8.1309000000000006E-2</v>
      </c>
      <c r="D3" s="25">
        <f t="shared" ref="D3:D66" si="0">C3-AC3</f>
        <v>4.8883500000000003E-2</v>
      </c>
      <c r="E3" s="25"/>
      <c r="F3" s="25">
        <f t="shared" ref="F3:F66" si="1">D3-0.000735205</f>
        <v>4.8148295000000001E-2</v>
      </c>
      <c r="G3" s="25">
        <f t="shared" ref="G3:G66" si="2">F3*23.03</f>
        <v>1.1088552338500002</v>
      </c>
      <c r="H3" s="25">
        <v>8.3418999999999993E-2</v>
      </c>
      <c r="I3" s="25">
        <f t="shared" ref="I3:I66" si="3">H3-AC3</f>
        <v>5.099349999999999E-2</v>
      </c>
      <c r="J3" s="25"/>
      <c r="K3" s="25">
        <f t="shared" ref="K3:K66" si="4">I3-0.002905305</f>
        <v>4.8088194999999993E-2</v>
      </c>
      <c r="L3" s="25">
        <f t="shared" ref="L3:L66" si="5">K3*23.03</f>
        <v>1.1074711308499998</v>
      </c>
      <c r="M3" s="25">
        <v>8.1229999999999997E-2</v>
      </c>
      <c r="N3" s="25">
        <f t="shared" ref="N3:N66" si="6">M3-AC3</f>
        <v>4.8804499999999994E-2</v>
      </c>
      <c r="O3" s="25"/>
      <c r="P3" s="25">
        <f t="shared" ref="P3:P66" si="7">N3-0.002729905</f>
        <v>4.6074594999999996E-2</v>
      </c>
      <c r="Q3" s="25">
        <f t="shared" ref="Q3:Q66" si="8">P3*23.03</f>
        <v>1.0610979228499999</v>
      </c>
      <c r="R3" s="25">
        <v>7.5090000000000004E-2</v>
      </c>
      <c r="S3" s="25">
        <f t="shared" ref="S3:S66" si="9">R3-AC3</f>
        <v>4.2664500000000001E-2</v>
      </c>
      <c r="T3" s="25"/>
      <c r="U3" s="25">
        <f t="shared" ref="U3:U66" si="10">S3-0.000827605</f>
        <v>4.1836894999999999E-2</v>
      </c>
      <c r="V3" s="25">
        <f t="shared" ref="V3:V66" si="11">U3*23.03</f>
        <v>0.96350369185000007</v>
      </c>
      <c r="W3" s="25">
        <v>7.8899999999999998E-2</v>
      </c>
      <c r="X3" s="25">
        <f t="shared" ref="X3:X66" si="12">W3-AC3</f>
        <v>4.6474499999999995E-2</v>
      </c>
      <c r="Y3" s="25"/>
      <c r="Z3" s="25">
        <f t="shared" ref="Z3:Z66" si="13">X3-0.002219605</f>
        <v>4.4254894999999995E-2</v>
      </c>
      <c r="AA3" s="25">
        <f t="shared" ref="AA3:AA66" si="14">Z3*23.03</f>
        <v>1.0191902318499999</v>
      </c>
      <c r="AB3" s="25">
        <v>6.4920000000000005E-2</v>
      </c>
      <c r="AC3" s="25">
        <f t="shared" ref="AC3:AC66" si="15">(B3+AB3)/2</f>
        <v>3.2425500000000003E-2</v>
      </c>
    </row>
    <row r="4" spans="1:29" s="15" customFormat="1">
      <c r="A4" s="18">
        <v>252</v>
      </c>
      <c r="B4" s="25">
        <v>0</v>
      </c>
      <c r="C4" s="25">
        <v>7.9250000000000001E-2</v>
      </c>
      <c r="D4" s="25">
        <f t="shared" si="0"/>
        <v>4.7789999999999999E-2</v>
      </c>
      <c r="E4" s="25"/>
      <c r="F4" s="25">
        <f t="shared" si="1"/>
        <v>4.7054794999999996E-2</v>
      </c>
      <c r="G4" s="25">
        <f t="shared" si="2"/>
        <v>1.0836719288500001</v>
      </c>
      <c r="H4" s="25">
        <v>8.1939999999999999E-2</v>
      </c>
      <c r="I4" s="25">
        <f t="shared" si="3"/>
        <v>5.0479999999999997E-2</v>
      </c>
      <c r="J4" s="25"/>
      <c r="K4" s="25">
        <f t="shared" si="4"/>
        <v>4.7574695E-2</v>
      </c>
      <c r="L4" s="25">
        <f t="shared" si="5"/>
        <v>1.09564522585</v>
      </c>
      <c r="M4" s="25">
        <v>7.9899999999999999E-2</v>
      </c>
      <c r="N4" s="25">
        <f t="shared" si="6"/>
        <v>4.8439999999999997E-2</v>
      </c>
      <c r="O4" s="25"/>
      <c r="P4" s="25">
        <f t="shared" si="7"/>
        <v>4.5710094999999999E-2</v>
      </c>
      <c r="Q4" s="25">
        <f t="shared" si="8"/>
        <v>1.0527034878500001</v>
      </c>
      <c r="R4" s="25">
        <v>7.3950000000000002E-2</v>
      </c>
      <c r="S4" s="25">
        <f t="shared" si="9"/>
        <v>4.249E-2</v>
      </c>
      <c r="T4" s="25"/>
      <c r="U4" s="25">
        <f t="shared" si="10"/>
        <v>4.1662394999999998E-2</v>
      </c>
      <c r="V4" s="25">
        <f t="shared" si="11"/>
        <v>0.95948495685000001</v>
      </c>
      <c r="W4" s="25">
        <v>7.7109999999999998E-2</v>
      </c>
      <c r="X4" s="25">
        <f t="shared" si="12"/>
        <v>4.5649999999999996E-2</v>
      </c>
      <c r="Y4" s="25"/>
      <c r="Z4" s="25">
        <f t="shared" si="13"/>
        <v>4.3430394999999997E-2</v>
      </c>
      <c r="AA4" s="25">
        <f t="shared" si="14"/>
        <v>1.00020199685</v>
      </c>
      <c r="AB4" s="25">
        <v>6.2920000000000004E-2</v>
      </c>
      <c r="AC4" s="25">
        <f t="shared" si="15"/>
        <v>3.1460000000000002E-2</v>
      </c>
    </row>
    <row r="5" spans="1:29" s="15" customFormat="1">
      <c r="A5" s="18">
        <v>253</v>
      </c>
      <c r="B5" s="25">
        <v>-6.8999999999999997E-5</v>
      </c>
      <c r="C5" s="25">
        <v>7.8060000000000004E-2</v>
      </c>
      <c r="D5" s="25">
        <f t="shared" si="0"/>
        <v>4.6959500000000001E-2</v>
      </c>
      <c r="E5" s="25"/>
      <c r="F5" s="25">
        <f t="shared" si="1"/>
        <v>4.6224294999999999E-2</v>
      </c>
      <c r="G5" s="25">
        <f t="shared" si="2"/>
        <v>1.06454551385</v>
      </c>
      <c r="H5" s="25">
        <v>8.0509999999999998E-2</v>
      </c>
      <c r="I5" s="25">
        <f t="shared" si="3"/>
        <v>4.9409499999999995E-2</v>
      </c>
      <c r="J5" s="25"/>
      <c r="K5" s="25">
        <f t="shared" si="4"/>
        <v>4.6504194999999998E-2</v>
      </c>
      <c r="L5" s="25">
        <f t="shared" si="5"/>
        <v>1.0709916108499999</v>
      </c>
      <c r="M5" s="25">
        <v>7.8350000000000003E-2</v>
      </c>
      <c r="N5" s="25">
        <f t="shared" si="6"/>
        <v>4.72495E-2</v>
      </c>
      <c r="O5" s="25"/>
      <c r="P5" s="25">
        <f t="shared" si="7"/>
        <v>4.4519595000000002E-2</v>
      </c>
      <c r="Q5" s="25">
        <f t="shared" si="8"/>
        <v>1.0252862728500001</v>
      </c>
      <c r="R5" s="25">
        <v>7.2309999999999999E-2</v>
      </c>
      <c r="S5" s="25">
        <f t="shared" si="9"/>
        <v>4.1209499999999996E-2</v>
      </c>
      <c r="T5" s="25"/>
      <c r="U5" s="25">
        <f t="shared" si="10"/>
        <v>4.0381894999999994E-2</v>
      </c>
      <c r="V5" s="25">
        <f t="shared" si="11"/>
        <v>0.92999504184999993</v>
      </c>
      <c r="W5" s="25">
        <v>7.6039999999999996E-2</v>
      </c>
      <c r="X5" s="25">
        <f t="shared" si="12"/>
        <v>4.4939499999999993E-2</v>
      </c>
      <c r="Y5" s="25"/>
      <c r="Z5" s="25">
        <f t="shared" si="13"/>
        <v>4.2719894999999994E-2</v>
      </c>
      <c r="AA5" s="25">
        <f t="shared" si="14"/>
        <v>0.98383918184999986</v>
      </c>
      <c r="AB5" s="25">
        <v>6.2269999999999999E-2</v>
      </c>
      <c r="AC5" s="25">
        <f t="shared" si="15"/>
        <v>3.11005E-2</v>
      </c>
    </row>
    <row r="6" spans="1:29" s="15" customFormat="1">
      <c r="A6" s="18">
        <v>254</v>
      </c>
      <c r="B6" s="25">
        <v>6.0000000000000002E-5</v>
      </c>
      <c r="C6" s="25">
        <v>7.6310000000000003E-2</v>
      </c>
      <c r="D6" s="25">
        <f t="shared" si="0"/>
        <v>4.5980000000000007E-2</v>
      </c>
      <c r="E6" s="25"/>
      <c r="F6" s="25">
        <f t="shared" si="1"/>
        <v>4.5244795000000004E-2</v>
      </c>
      <c r="G6" s="25">
        <f t="shared" si="2"/>
        <v>1.0419876288500001</v>
      </c>
      <c r="H6" s="25">
        <v>7.9158999999999993E-2</v>
      </c>
      <c r="I6" s="25">
        <f t="shared" si="3"/>
        <v>4.8828999999999997E-2</v>
      </c>
      <c r="J6" s="25"/>
      <c r="K6" s="25">
        <f t="shared" si="4"/>
        <v>4.5923695E-2</v>
      </c>
      <c r="L6" s="25">
        <f t="shared" si="5"/>
        <v>1.0576226958500001</v>
      </c>
      <c r="M6" s="25">
        <v>7.7188999999999994E-2</v>
      </c>
      <c r="N6" s="25">
        <f t="shared" si="6"/>
        <v>4.6858999999999998E-2</v>
      </c>
      <c r="O6" s="25"/>
      <c r="P6" s="25">
        <f t="shared" si="7"/>
        <v>4.4129095E-2</v>
      </c>
      <c r="Q6" s="25">
        <f t="shared" si="8"/>
        <v>1.01629305785</v>
      </c>
      <c r="R6" s="25">
        <v>7.109E-2</v>
      </c>
      <c r="S6" s="25">
        <f t="shared" si="9"/>
        <v>4.0760000000000005E-2</v>
      </c>
      <c r="T6" s="25"/>
      <c r="U6" s="25">
        <f t="shared" si="10"/>
        <v>3.9932395000000002E-2</v>
      </c>
      <c r="V6" s="25">
        <f t="shared" si="11"/>
        <v>0.91964305685000014</v>
      </c>
      <c r="W6" s="25">
        <v>7.4450000000000002E-2</v>
      </c>
      <c r="X6" s="25">
        <f t="shared" si="12"/>
        <v>4.4120000000000006E-2</v>
      </c>
      <c r="Y6" s="25"/>
      <c r="Z6" s="25">
        <f t="shared" si="13"/>
        <v>4.1900395000000007E-2</v>
      </c>
      <c r="AA6" s="25">
        <f t="shared" si="14"/>
        <v>0.96496609685000023</v>
      </c>
      <c r="AB6" s="25">
        <v>6.0600000000000001E-2</v>
      </c>
      <c r="AC6" s="25">
        <f t="shared" si="15"/>
        <v>3.0329999999999999E-2</v>
      </c>
    </row>
    <row r="7" spans="1:29" s="15" customFormat="1">
      <c r="A7" s="18">
        <v>255</v>
      </c>
      <c r="B7" s="25">
        <v>-1.9000000000000001E-4</v>
      </c>
      <c r="C7" s="25">
        <v>7.5560000000000002E-2</v>
      </c>
      <c r="D7" s="25">
        <f t="shared" si="0"/>
        <v>4.5730000000000007E-2</v>
      </c>
      <c r="E7" s="25"/>
      <c r="F7" s="25">
        <f t="shared" si="1"/>
        <v>4.4994795000000004E-2</v>
      </c>
      <c r="G7" s="25">
        <f t="shared" si="2"/>
        <v>1.0362301288500002</v>
      </c>
      <c r="H7" s="25">
        <v>7.843E-2</v>
      </c>
      <c r="I7" s="25">
        <f t="shared" si="3"/>
        <v>4.8600000000000004E-2</v>
      </c>
      <c r="J7" s="25"/>
      <c r="K7" s="25">
        <f t="shared" si="4"/>
        <v>4.5694695000000007E-2</v>
      </c>
      <c r="L7" s="25">
        <f t="shared" si="5"/>
        <v>1.0523488258500002</v>
      </c>
      <c r="M7" s="25">
        <v>7.646E-2</v>
      </c>
      <c r="N7" s="25">
        <f t="shared" si="6"/>
        <v>4.6630000000000005E-2</v>
      </c>
      <c r="O7" s="25"/>
      <c r="P7" s="25">
        <f t="shared" si="7"/>
        <v>4.3900095000000007E-2</v>
      </c>
      <c r="Q7" s="25">
        <f t="shared" si="8"/>
        <v>1.0110191878500001</v>
      </c>
      <c r="R7" s="25">
        <v>7.0190000000000002E-2</v>
      </c>
      <c r="S7" s="25">
        <f t="shared" si="9"/>
        <v>4.0360000000000007E-2</v>
      </c>
      <c r="T7" s="25"/>
      <c r="U7" s="25">
        <f t="shared" si="10"/>
        <v>3.9532395000000005E-2</v>
      </c>
      <c r="V7" s="25">
        <f t="shared" si="11"/>
        <v>0.91043105685000014</v>
      </c>
      <c r="W7" s="25">
        <v>7.3859999999999995E-2</v>
      </c>
      <c r="X7" s="25">
        <f t="shared" si="12"/>
        <v>4.403E-2</v>
      </c>
      <c r="Y7" s="25"/>
      <c r="Z7" s="25">
        <f t="shared" si="13"/>
        <v>4.1810395E-2</v>
      </c>
      <c r="AA7" s="25">
        <f t="shared" si="14"/>
        <v>0.96289339685000008</v>
      </c>
      <c r="AB7" s="25">
        <v>5.985E-2</v>
      </c>
      <c r="AC7" s="25">
        <f t="shared" si="15"/>
        <v>2.9829999999999999E-2</v>
      </c>
    </row>
    <row r="8" spans="1:29" s="15" customFormat="1">
      <c r="A8" s="18">
        <v>256</v>
      </c>
      <c r="B8" s="25">
        <v>-8.0000000000000007E-5</v>
      </c>
      <c r="C8" s="25">
        <v>7.3620000000000005E-2</v>
      </c>
      <c r="D8" s="25">
        <f t="shared" si="0"/>
        <v>4.4480000000000006E-2</v>
      </c>
      <c r="E8" s="25"/>
      <c r="F8" s="25">
        <f t="shared" si="1"/>
        <v>4.3744795000000003E-2</v>
      </c>
      <c r="G8" s="25">
        <f t="shared" si="2"/>
        <v>1.00744262885</v>
      </c>
      <c r="H8" s="25">
        <v>7.6789999999999997E-2</v>
      </c>
      <c r="I8" s="25">
        <f t="shared" si="3"/>
        <v>4.7649999999999998E-2</v>
      </c>
      <c r="J8" s="25"/>
      <c r="K8" s="25">
        <f t="shared" si="4"/>
        <v>4.4744695000000001E-2</v>
      </c>
      <c r="L8" s="25">
        <f t="shared" si="5"/>
        <v>1.0304703258500001</v>
      </c>
      <c r="M8" s="25">
        <v>7.5009000000000006E-2</v>
      </c>
      <c r="N8" s="25">
        <f t="shared" si="6"/>
        <v>4.5869000000000007E-2</v>
      </c>
      <c r="O8" s="25"/>
      <c r="P8" s="25">
        <f t="shared" si="7"/>
        <v>4.3139095000000009E-2</v>
      </c>
      <c r="Q8" s="25">
        <f t="shared" si="8"/>
        <v>0.99349335785000026</v>
      </c>
      <c r="R8" s="25">
        <v>6.8989999999999996E-2</v>
      </c>
      <c r="S8" s="25">
        <f t="shared" si="9"/>
        <v>3.9849999999999997E-2</v>
      </c>
      <c r="T8" s="25"/>
      <c r="U8" s="25">
        <f t="shared" si="10"/>
        <v>3.9022394999999994E-2</v>
      </c>
      <c r="V8" s="25">
        <f t="shared" si="11"/>
        <v>0.89868575684999996</v>
      </c>
      <c r="W8" s="25">
        <v>7.2248999999999994E-2</v>
      </c>
      <c r="X8" s="25">
        <f t="shared" si="12"/>
        <v>4.3108999999999995E-2</v>
      </c>
      <c r="Y8" s="25"/>
      <c r="Z8" s="25">
        <f t="shared" si="13"/>
        <v>4.0889394999999995E-2</v>
      </c>
      <c r="AA8" s="25">
        <f t="shared" si="14"/>
        <v>0.94168276684999996</v>
      </c>
      <c r="AB8" s="25">
        <v>5.8360000000000002E-2</v>
      </c>
      <c r="AC8" s="25">
        <f t="shared" si="15"/>
        <v>2.9140000000000003E-2</v>
      </c>
    </row>
    <row r="9" spans="1:29" s="15" customFormat="1">
      <c r="A9" s="18">
        <v>257</v>
      </c>
      <c r="B9" s="25">
        <v>-9.0000000000000006E-5</v>
      </c>
      <c r="C9" s="25">
        <v>7.3150000000000007E-2</v>
      </c>
      <c r="D9" s="25">
        <f t="shared" si="0"/>
        <v>4.4195000000000005E-2</v>
      </c>
      <c r="E9" s="25"/>
      <c r="F9" s="25">
        <f t="shared" si="1"/>
        <v>4.3459795000000002E-2</v>
      </c>
      <c r="G9" s="25">
        <f t="shared" si="2"/>
        <v>1.0008790788500002</v>
      </c>
      <c r="H9" s="25">
        <v>7.6289999999999997E-2</v>
      </c>
      <c r="I9" s="25">
        <f t="shared" si="3"/>
        <v>4.7334999999999995E-2</v>
      </c>
      <c r="J9" s="25"/>
      <c r="K9" s="25">
        <f t="shared" si="4"/>
        <v>4.4429694999999998E-2</v>
      </c>
      <c r="L9" s="25">
        <f t="shared" si="5"/>
        <v>1.0232158758500001</v>
      </c>
      <c r="M9" s="25">
        <v>7.4139999999999998E-2</v>
      </c>
      <c r="N9" s="25">
        <f t="shared" si="6"/>
        <v>4.5184999999999996E-2</v>
      </c>
      <c r="O9" s="25"/>
      <c r="P9" s="25">
        <f t="shared" si="7"/>
        <v>4.2455094999999998E-2</v>
      </c>
      <c r="Q9" s="25">
        <f t="shared" si="8"/>
        <v>0.97774083784999999</v>
      </c>
      <c r="R9" s="25">
        <v>6.8019999999999997E-2</v>
      </c>
      <c r="S9" s="25">
        <f t="shared" si="9"/>
        <v>3.9064999999999996E-2</v>
      </c>
      <c r="T9" s="25"/>
      <c r="U9" s="25">
        <f t="shared" si="10"/>
        <v>3.8237394999999993E-2</v>
      </c>
      <c r="V9" s="25">
        <f t="shared" si="11"/>
        <v>0.88060720684999994</v>
      </c>
      <c r="W9" s="25">
        <v>7.1790000000000007E-2</v>
      </c>
      <c r="X9" s="25">
        <f t="shared" si="12"/>
        <v>4.2835000000000005E-2</v>
      </c>
      <c r="Y9" s="25"/>
      <c r="Z9" s="25">
        <f t="shared" si="13"/>
        <v>4.0615395000000006E-2</v>
      </c>
      <c r="AA9" s="25">
        <f t="shared" si="14"/>
        <v>0.93537254685000015</v>
      </c>
      <c r="AB9" s="25">
        <v>5.8000000000000003E-2</v>
      </c>
      <c r="AC9" s="25">
        <f t="shared" si="15"/>
        <v>2.8955000000000002E-2</v>
      </c>
    </row>
    <row r="10" spans="1:29" s="15" customFormat="1">
      <c r="A10" s="18">
        <v>258</v>
      </c>
      <c r="B10" s="25">
        <v>-6.8999999999999997E-5</v>
      </c>
      <c r="C10" s="25">
        <v>7.1279999999999996E-2</v>
      </c>
      <c r="D10" s="25">
        <f t="shared" si="0"/>
        <v>4.3119499999999991E-2</v>
      </c>
      <c r="E10" s="25"/>
      <c r="F10" s="25">
        <f t="shared" si="1"/>
        <v>4.2384294999999989E-2</v>
      </c>
      <c r="G10" s="25">
        <f t="shared" si="2"/>
        <v>0.9761103138499998</v>
      </c>
      <c r="H10" s="25">
        <v>7.4910000000000004E-2</v>
      </c>
      <c r="I10" s="25">
        <f t="shared" si="3"/>
        <v>4.6749499999999999E-2</v>
      </c>
      <c r="J10" s="25"/>
      <c r="K10" s="25">
        <f t="shared" si="4"/>
        <v>4.3844195000000002E-2</v>
      </c>
      <c r="L10" s="25">
        <f t="shared" si="5"/>
        <v>1.0097318108500002</v>
      </c>
      <c r="M10" s="25">
        <v>7.2980000000000003E-2</v>
      </c>
      <c r="N10" s="25">
        <f t="shared" si="6"/>
        <v>4.4819499999999998E-2</v>
      </c>
      <c r="O10" s="25"/>
      <c r="P10" s="25">
        <f t="shared" si="7"/>
        <v>4.2089595E-2</v>
      </c>
      <c r="Q10" s="25">
        <f t="shared" si="8"/>
        <v>0.96932337285000003</v>
      </c>
      <c r="R10" s="25">
        <v>6.6869999999999999E-2</v>
      </c>
      <c r="S10" s="25">
        <f t="shared" si="9"/>
        <v>3.8709499999999994E-2</v>
      </c>
      <c r="T10" s="25"/>
      <c r="U10" s="25">
        <f t="shared" si="10"/>
        <v>3.7881894999999992E-2</v>
      </c>
      <c r="V10" s="25">
        <f t="shared" si="11"/>
        <v>0.87242004184999988</v>
      </c>
      <c r="W10" s="25">
        <v>6.9989999999999997E-2</v>
      </c>
      <c r="X10" s="25">
        <f t="shared" si="12"/>
        <v>4.1829499999999992E-2</v>
      </c>
      <c r="Y10" s="25"/>
      <c r="Z10" s="25">
        <f t="shared" si="13"/>
        <v>3.9609894999999992E-2</v>
      </c>
      <c r="AA10" s="25">
        <f t="shared" si="14"/>
        <v>0.91221588184999991</v>
      </c>
      <c r="AB10" s="25">
        <v>5.6390000000000003E-2</v>
      </c>
      <c r="AC10" s="25">
        <f t="shared" si="15"/>
        <v>2.8160500000000002E-2</v>
      </c>
    </row>
    <row r="11" spans="1:29" s="15" customFormat="1">
      <c r="A11" s="18">
        <v>259</v>
      </c>
      <c r="B11" s="25">
        <v>5.0000000000000002E-5</v>
      </c>
      <c r="C11" s="25">
        <v>7.0760000000000003E-2</v>
      </c>
      <c r="D11" s="25">
        <f t="shared" si="0"/>
        <v>4.2690000000000006E-2</v>
      </c>
      <c r="E11" s="25"/>
      <c r="F11" s="25">
        <f t="shared" si="1"/>
        <v>4.1954795000000003E-2</v>
      </c>
      <c r="G11" s="25">
        <f t="shared" si="2"/>
        <v>0.96621892885000016</v>
      </c>
      <c r="H11" s="25">
        <v>7.4260000000000007E-2</v>
      </c>
      <c r="I11" s="25">
        <f t="shared" si="3"/>
        <v>4.6190000000000009E-2</v>
      </c>
      <c r="J11" s="25"/>
      <c r="K11" s="25">
        <f t="shared" si="4"/>
        <v>4.3284695000000012E-2</v>
      </c>
      <c r="L11" s="25">
        <f t="shared" si="5"/>
        <v>0.99684652585000033</v>
      </c>
      <c r="M11" s="25">
        <v>7.2330000000000005E-2</v>
      </c>
      <c r="N11" s="25">
        <f t="shared" si="6"/>
        <v>4.4260000000000008E-2</v>
      </c>
      <c r="O11" s="25"/>
      <c r="P11" s="25">
        <f t="shared" si="7"/>
        <v>4.153009500000001E-2</v>
      </c>
      <c r="Q11" s="25">
        <f t="shared" si="8"/>
        <v>0.95643808785000028</v>
      </c>
      <c r="R11" s="25">
        <v>6.5890000000000004E-2</v>
      </c>
      <c r="S11" s="25">
        <f t="shared" si="9"/>
        <v>3.7820000000000006E-2</v>
      </c>
      <c r="T11" s="25"/>
      <c r="U11" s="25">
        <f t="shared" si="10"/>
        <v>3.6992395000000004E-2</v>
      </c>
      <c r="V11" s="25">
        <f t="shared" si="11"/>
        <v>0.85193485685000014</v>
      </c>
      <c r="W11" s="25">
        <v>6.9879999999999998E-2</v>
      </c>
      <c r="X11" s="25">
        <f t="shared" si="12"/>
        <v>4.181E-2</v>
      </c>
      <c r="Y11" s="25"/>
      <c r="Z11" s="25">
        <f t="shared" si="13"/>
        <v>3.9590395E-2</v>
      </c>
      <c r="AA11" s="25">
        <f t="shared" si="14"/>
        <v>0.91176679685000006</v>
      </c>
      <c r="AB11" s="25">
        <v>5.6090000000000001E-2</v>
      </c>
      <c r="AC11" s="25">
        <f t="shared" si="15"/>
        <v>2.8070000000000001E-2</v>
      </c>
    </row>
    <row r="12" spans="1:29" s="15" customFormat="1">
      <c r="A12" s="18">
        <v>260</v>
      </c>
      <c r="B12" s="25">
        <v>4.0000000000000003E-5</v>
      </c>
      <c r="C12" s="25">
        <v>6.9080000000000003E-2</v>
      </c>
      <c r="D12" s="25">
        <f t="shared" si="0"/>
        <v>4.1760000000000005E-2</v>
      </c>
      <c r="E12" s="25"/>
      <c r="F12" s="25">
        <f t="shared" si="1"/>
        <v>4.1024795000000003E-2</v>
      </c>
      <c r="G12" s="25">
        <f t="shared" si="2"/>
        <v>0.94480102885000006</v>
      </c>
      <c r="H12" s="25">
        <v>7.2928999999999994E-2</v>
      </c>
      <c r="I12" s="25">
        <f t="shared" si="3"/>
        <v>4.5608999999999997E-2</v>
      </c>
      <c r="J12" s="25"/>
      <c r="K12" s="25">
        <f t="shared" si="4"/>
        <v>4.2703695E-2</v>
      </c>
      <c r="L12" s="25">
        <f t="shared" si="5"/>
        <v>0.98346609585</v>
      </c>
      <c r="M12" s="25">
        <v>7.102E-2</v>
      </c>
      <c r="N12" s="25">
        <f t="shared" si="6"/>
        <v>4.3700000000000003E-2</v>
      </c>
      <c r="O12" s="25"/>
      <c r="P12" s="25">
        <f t="shared" si="7"/>
        <v>4.0970095000000005E-2</v>
      </c>
      <c r="Q12" s="25">
        <f t="shared" si="8"/>
        <v>0.94354128785000013</v>
      </c>
      <c r="R12" s="25">
        <v>6.4979999999999996E-2</v>
      </c>
      <c r="S12" s="25">
        <f t="shared" si="9"/>
        <v>3.7659999999999999E-2</v>
      </c>
      <c r="T12" s="25"/>
      <c r="U12" s="25">
        <f t="shared" si="10"/>
        <v>3.6832394999999997E-2</v>
      </c>
      <c r="V12" s="25">
        <f t="shared" si="11"/>
        <v>0.84825005684999999</v>
      </c>
      <c r="W12" s="25">
        <v>6.8430000000000005E-2</v>
      </c>
      <c r="X12" s="25">
        <f t="shared" si="12"/>
        <v>4.1110000000000008E-2</v>
      </c>
      <c r="Y12" s="25"/>
      <c r="Z12" s="25">
        <f t="shared" si="13"/>
        <v>3.8890395000000008E-2</v>
      </c>
      <c r="AA12" s="25">
        <f t="shared" si="14"/>
        <v>0.89564579685000023</v>
      </c>
      <c r="AB12" s="25">
        <v>5.4600000000000003E-2</v>
      </c>
      <c r="AC12" s="25">
        <f t="shared" si="15"/>
        <v>2.7320000000000001E-2</v>
      </c>
    </row>
    <row r="13" spans="1:29" s="15" customFormat="1">
      <c r="A13" s="18">
        <v>261</v>
      </c>
      <c r="B13" s="25">
        <v>-2.0000000000000002E-5</v>
      </c>
      <c r="C13" s="25">
        <v>6.8210000000000007E-2</v>
      </c>
      <c r="D13" s="25">
        <f t="shared" si="0"/>
        <v>4.0975000000000011E-2</v>
      </c>
      <c r="E13" s="25"/>
      <c r="F13" s="25">
        <f t="shared" si="1"/>
        <v>4.0239795000000009E-2</v>
      </c>
      <c r="G13" s="25">
        <f t="shared" si="2"/>
        <v>0.92672247885000025</v>
      </c>
      <c r="H13" s="25">
        <v>7.2120000000000004E-2</v>
      </c>
      <c r="I13" s="25">
        <f t="shared" si="3"/>
        <v>4.4885000000000008E-2</v>
      </c>
      <c r="J13" s="25"/>
      <c r="K13" s="25">
        <f t="shared" si="4"/>
        <v>4.1979695000000011E-2</v>
      </c>
      <c r="L13" s="25">
        <f t="shared" si="5"/>
        <v>0.96679237585000033</v>
      </c>
      <c r="M13" s="25">
        <v>7.0349999999999996E-2</v>
      </c>
      <c r="N13" s="25">
        <f t="shared" si="6"/>
        <v>4.3115000000000001E-2</v>
      </c>
      <c r="O13" s="25"/>
      <c r="P13" s="25">
        <f t="shared" si="7"/>
        <v>4.0385095000000003E-2</v>
      </c>
      <c r="Q13" s="25">
        <f t="shared" si="8"/>
        <v>0.9300687378500001</v>
      </c>
      <c r="R13" s="25">
        <v>6.3890000000000002E-2</v>
      </c>
      <c r="S13" s="25">
        <f t="shared" si="9"/>
        <v>3.6655000000000007E-2</v>
      </c>
      <c r="T13" s="25"/>
      <c r="U13" s="25">
        <f t="shared" si="10"/>
        <v>3.5827395000000005E-2</v>
      </c>
      <c r="V13" s="25">
        <f t="shared" si="11"/>
        <v>0.82510490685000015</v>
      </c>
      <c r="W13" s="25">
        <v>6.7769999999999997E-2</v>
      </c>
      <c r="X13" s="25">
        <f t="shared" si="12"/>
        <v>4.0535000000000002E-2</v>
      </c>
      <c r="Y13" s="25"/>
      <c r="Z13" s="25">
        <f t="shared" si="13"/>
        <v>3.8315395000000002E-2</v>
      </c>
      <c r="AA13" s="25">
        <f t="shared" si="14"/>
        <v>0.88240354685000011</v>
      </c>
      <c r="AB13" s="25">
        <v>5.4489999999999997E-2</v>
      </c>
      <c r="AC13" s="25">
        <f t="shared" si="15"/>
        <v>2.7234999999999999E-2</v>
      </c>
    </row>
    <row r="14" spans="1:29" s="15" customFormat="1">
      <c r="A14" s="18">
        <v>262</v>
      </c>
      <c r="B14" s="25">
        <v>-1E-4</v>
      </c>
      <c r="C14" s="25">
        <v>6.6628999999999994E-2</v>
      </c>
      <c r="D14" s="25">
        <f t="shared" si="0"/>
        <v>4.0098999999999996E-2</v>
      </c>
      <c r="E14" s="25"/>
      <c r="F14" s="25">
        <f t="shared" si="1"/>
        <v>3.9363794999999993E-2</v>
      </c>
      <c r="G14" s="25">
        <f t="shared" si="2"/>
        <v>0.90654819884999993</v>
      </c>
      <c r="H14" s="25">
        <v>7.0900000000000005E-2</v>
      </c>
      <c r="I14" s="25">
        <f t="shared" si="3"/>
        <v>4.4370000000000007E-2</v>
      </c>
      <c r="J14" s="25"/>
      <c r="K14" s="25">
        <f t="shared" si="4"/>
        <v>4.146469500000001E-2</v>
      </c>
      <c r="L14" s="25">
        <f t="shared" si="5"/>
        <v>0.95493192585000031</v>
      </c>
      <c r="M14" s="25">
        <v>6.8930000000000005E-2</v>
      </c>
      <c r="N14" s="25">
        <f t="shared" si="6"/>
        <v>4.2400000000000007E-2</v>
      </c>
      <c r="O14" s="25"/>
      <c r="P14" s="25">
        <f t="shared" si="7"/>
        <v>3.9670095000000009E-2</v>
      </c>
      <c r="Q14" s="25">
        <f t="shared" si="8"/>
        <v>0.91360228785000031</v>
      </c>
      <c r="R14" s="25">
        <v>6.2798999999999994E-2</v>
      </c>
      <c r="S14" s="25">
        <f t="shared" si="9"/>
        <v>3.6268999999999996E-2</v>
      </c>
      <c r="T14" s="25"/>
      <c r="U14" s="25">
        <f t="shared" si="10"/>
        <v>3.5441394999999994E-2</v>
      </c>
      <c r="V14" s="25">
        <f t="shared" si="11"/>
        <v>0.81621532684999987</v>
      </c>
      <c r="W14" s="25">
        <v>6.6180000000000003E-2</v>
      </c>
      <c r="X14" s="25">
        <f t="shared" si="12"/>
        <v>3.9650000000000005E-2</v>
      </c>
      <c r="Y14" s="25"/>
      <c r="Z14" s="25">
        <f t="shared" si="13"/>
        <v>3.7430395000000005E-2</v>
      </c>
      <c r="AA14" s="25">
        <f t="shared" si="14"/>
        <v>0.86202199685000014</v>
      </c>
      <c r="AB14" s="25">
        <v>5.3159999999999999E-2</v>
      </c>
      <c r="AC14" s="25">
        <f t="shared" si="15"/>
        <v>2.6529999999999998E-2</v>
      </c>
    </row>
    <row r="15" spans="1:29" s="15" customFormat="1">
      <c r="A15" s="18">
        <v>263</v>
      </c>
      <c r="B15" s="25">
        <v>-2.0000000000000002E-5</v>
      </c>
      <c r="C15" s="25">
        <v>6.6128999999999993E-2</v>
      </c>
      <c r="D15" s="25">
        <f t="shared" si="0"/>
        <v>3.9653999999999995E-2</v>
      </c>
      <c r="E15" s="25"/>
      <c r="F15" s="25">
        <f t="shared" si="1"/>
        <v>3.8918794999999992E-2</v>
      </c>
      <c r="G15" s="25">
        <f t="shared" si="2"/>
        <v>0.89629984884999991</v>
      </c>
      <c r="H15" s="25">
        <v>7.0208999999999994E-2</v>
      </c>
      <c r="I15" s="25">
        <f t="shared" si="3"/>
        <v>4.3733999999999995E-2</v>
      </c>
      <c r="J15" s="25"/>
      <c r="K15" s="25">
        <f t="shared" si="4"/>
        <v>4.0828694999999998E-2</v>
      </c>
      <c r="L15" s="25">
        <f t="shared" si="5"/>
        <v>0.94028484585000005</v>
      </c>
      <c r="M15" s="25">
        <v>6.8479999999999999E-2</v>
      </c>
      <c r="N15" s="25">
        <f t="shared" si="6"/>
        <v>4.2005000000000001E-2</v>
      </c>
      <c r="O15" s="25"/>
      <c r="P15" s="25">
        <f t="shared" si="7"/>
        <v>3.9275095000000003E-2</v>
      </c>
      <c r="Q15" s="25">
        <f t="shared" si="8"/>
        <v>0.90450543785000015</v>
      </c>
      <c r="R15" s="25">
        <v>6.1859999999999998E-2</v>
      </c>
      <c r="S15" s="25">
        <f t="shared" si="9"/>
        <v>3.5385E-2</v>
      </c>
      <c r="T15" s="25"/>
      <c r="U15" s="25">
        <f t="shared" si="10"/>
        <v>3.4557394999999998E-2</v>
      </c>
      <c r="V15" s="25">
        <f t="shared" si="11"/>
        <v>0.79585680684999993</v>
      </c>
      <c r="W15" s="25">
        <v>6.5750000000000003E-2</v>
      </c>
      <c r="X15" s="25">
        <f t="shared" si="12"/>
        <v>3.9275000000000004E-2</v>
      </c>
      <c r="Y15" s="25"/>
      <c r="Z15" s="25">
        <f t="shared" si="13"/>
        <v>3.7055395000000005E-2</v>
      </c>
      <c r="AA15" s="25">
        <f t="shared" si="14"/>
        <v>0.85338574685000013</v>
      </c>
      <c r="AB15" s="25">
        <v>5.2970000000000003E-2</v>
      </c>
      <c r="AC15" s="25">
        <f t="shared" si="15"/>
        <v>2.6475000000000002E-2</v>
      </c>
    </row>
    <row r="16" spans="1:29" s="15" customFormat="1">
      <c r="A16" s="18">
        <v>264</v>
      </c>
      <c r="B16" s="25">
        <v>-2.0000000000000002E-5</v>
      </c>
      <c r="C16" s="25">
        <v>6.4180000000000001E-2</v>
      </c>
      <c r="D16" s="25">
        <f t="shared" si="0"/>
        <v>3.8455000000000003E-2</v>
      </c>
      <c r="E16" s="25"/>
      <c r="F16" s="25">
        <f t="shared" si="1"/>
        <v>3.7719795E-2</v>
      </c>
      <c r="G16" s="25">
        <f t="shared" si="2"/>
        <v>0.86868687885000007</v>
      </c>
      <c r="H16" s="25">
        <v>6.8699999999999997E-2</v>
      </c>
      <c r="I16" s="25">
        <f t="shared" si="3"/>
        <v>4.2974999999999999E-2</v>
      </c>
      <c r="J16" s="25"/>
      <c r="K16" s="25">
        <f t="shared" si="4"/>
        <v>4.0069695000000002E-2</v>
      </c>
      <c r="L16" s="25">
        <f t="shared" si="5"/>
        <v>0.92280507585000016</v>
      </c>
      <c r="M16" s="25">
        <v>6.6739000000000007E-2</v>
      </c>
      <c r="N16" s="25">
        <f t="shared" si="6"/>
        <v>4.1014000000000009E-2</v>
      </c>
      <c r="O16" s="25"/>
      <c r="P16" s="25">
        <f t="shared" si="7"/>
        <v>3.8284095000000011E-2</v>
      </c>
      <c r="Q16" s="25">
        <f t="shared" si="8"/>
        <v>0.88168270785000025</v>
      </c>
      <c r="R16" s="25">
        <v>6.0589999999999998E-2</v>
      </c>
      <c r="S16" s="25">
        <f t="shared" si="9"/>
        <v>3.4864999999999993E-2</v>
      </c>
      <c r="T16" s="25"/>
      <c r="U16" s="25">
        <f t="shared" si="10"/>
        <v>3.4037394999999991E-2</v>
      </c>
      <c r="V16" s="25">
        <f t="shared" si="11"/>
        <v>0.78388120684999985</v>
      </c>
      <c r="W16" s="25">
        <v>6.3939999999999997E-2</v>
      </c>
      <c r="X16" s="25">
        <f t="shared" si="12"/>
        <v>3.8214999999999999E-2</v>
      </c>
      <c r="Y16" s="25"/>
      <c r="Z16" s="25">
        <f t="shared" si="13"/>
        <v>3.5995394999999999E-2</v>
      </c>
      <c r="AA16" s="25">
        <f t="shared" si="14"/>
        <v>0.82897394685000003</v>
      </c>
      <c r="AB16" s="25">
        <v>5.1470000000000002E-2</v>
      </c>
      <c r="AC16" s="25">
        <f t="shared" si="15"/>
        <v>2.5725000000000001E-2</v>
      </c>
    </row>
    <row r="17" spans="1:29" s="15" customFormat="1">
      <c r="A17" s="18">
        <v>265</v>
      </c>
      <c r="B17" s="25">
        <v>-1.0000000000000001E-5</v>
      </c>
      <c r="C17" s="25">
        <v>6.3509999999999997E-2</v>
      </c>
      <c r="D17" s="25">
        <f t="shared" si="0"/>
        <v>3.7964999999999999E-2</v>
      </c>
      <c r="E17" s="25"/>
      <c r="F17" s="25">
        <f t="shared" si="1"/>
        <v>3.7229794999999996E-2</v>
      </c>
      <c r="G17" s="25">
        <f t="shared" si="2"/>
        <v>0.85740217884999992</v>
      </c>
      <c r="H17" s="25">
        <v>6.812E-2</v>
      </c>
      <c r="I17" s="25">
        <f t="shared" si="3"/>
        <v>4.2575000000000002E-2</v>
      </c>
      <c r="J17" s="25"/>
      <c r="K17" s="25">
        <f t="shared" si="4"/>
        <v>3.9669695000000005E-2</v>
      </c>
      <c r="L17" s="25">
        <f t="shared" si="5"/>
        <v>0.91359307585000016</v>
      </c>
      <c r="M17" s="25">
        <v>6.6290000000000002E-2</v>
      </c>
      <c r="N17" s="25">
        <f t="shared" si="6"/>
        <v>4.0745000000000003E-2</v>
      </c>
      <c r="O17" s="25"/>
      <c r="P17" s="25">
        <f t="shared" si="7"/>
        <v>3.8015095000000006E-2</v>
      </c>
      <c r="Q17" s="25">
        <f t="shared" si="8"/>
        <v>0.87548763785000017</v>
      </c>
      <c r="R17" s="25">
        <v>5.9679999999999997E-2</v>
      </c>
      <c r="S17" s="25">
        <f t="shared" si="9"/>
        <v>3.4134999999999999E-2</v>
      </c>
      <c r="T17" s="25"/>
      <c r="U17" s="25">
        <f t="shared" si="10"/>
        <v>3.3307394999999997E-2</v>
      </c>
      <c r="V17" s="25">
        <f t="shared" si="11"/>
        <v>0.76706930684999997</v>
      </c>
      <c r="W17" s="25">
        <v>6.3619999999999996E-2</v>
      </c>
      <c r="X17" s="25">
        <f t="shared" si="12"/>
        <v>3.8074999999999998E-2</v>
      </c>
      <c r="Y17" s="25"/>
      <c r="Z17" s="25">
        <f t="shared" si="13"/>
        <v>3.5855394999999998E-2</v>
      </c>
      <c r="AA17" s="25">
        <f t="shared" si="14"/>
        <v>0.82574974685000002</v>
      </c>
      <c r="AB17" s="25">
        <v>5.11E-2</v>
      </c>
      <c r="AC17" s="25">
        <f t="shared" si="15"/>
        <v>2.5544999999999998E-2</v>
      </c>
    </row>
    <row r="18" spans="1:29" s="15" customFormat="1">
      <c r="A18" s="18">
        <v>266</v>
      </c>
      <c r="B18" s="25">
        <v>6.0000000000000002E-5</v>
      </c>
      <c r="C18" s="25">
        <v>6.1800000000000001E-2</v>
      </c>
      <c r="D18" s="25">
        <f t="shared" si="0"/>
        <v>3.6905E-2</v>
      </c>
      <c r="E18" s="25"/>
      <c r="F18" s="25">
        <f t="shared" si="1"/>
        <v>3.6169794999999998E-2</v>
      </c>
      <c r="G18" s="25">
        <f t="shared" si="2"/>
        <v>0.83299037884999994</v>
      </c>
      <c r="H18" s="25">
        <v>6.6820000000000004E-2</v>
      </c>
      <c r="I18" s="25">
        <f t="shared" si="3"/>
        <v>4.1925000000000004E-2</v>
      </c>
      <c r="J18" s="25"/>
      <c r="K18" s="25">
        <f t="shared" si="4"/>
        <v>3.9019695000000007E-2</v>
      </c>
      <c r="L18" s="25">
        <f t="shared" si="5"/>
        <v>0.89862357585000019</v>
      </c>
      <c r="M18" s="25">
        <v>6.5049999999999997E-2</v>
      </c>
      <c r="N18" s="25">
        <f t="shared" si="6"/>
        <v>4.0154999999999996E-2</v>
      </c>
      <c r="O18" s="25"/>
      <c r="P18" s="25">
        <f t="shared" si="7"/>
        <v>3.7425094999999999E-2</v>
      </c>
      <c r="Q18" s="25">
        <f t="shared" si="8"/>
        <v>0.86189993784999996</v>
      </c>
      <c r="R18" s="25">
        <v>5.8470000000000001E-2</v>
      </c>
      <c r="S18" s="25">
        <f t="shared" si="9"/>
        <v>3.3575000000000001E-2</v>
      </c>
      <c r="T18" s="25"/>
      <c r="U18" s="25">
        <f t="shared" si="10"/>
        <v>3.2747394999999999E-2</v>
      </c>
      <c r="V18" s="25">
        <f t="shared" si="11"/>
        <v>0.75417250685000004</v>
      </c>
      <c r="W18" s="25">
        <v>6.2089999999999999E-2</v>
      </c>
      <c r="X18" s="25">
        <f t="shared" si="12"/>
        <v>3.7194999999999999E-2</v>
      </c>
      <c r="Y18" s="25"/>
      <c r="Z18" s="25">
        <f t="shared" si="13"/>
        <v>3.4975394999999999E-2</v>
      </c>
      <c r="AA18" s="25">
        <f t="shared" si="14"/>
        <v>0.80548334685</v>
      </c>
      <c r="AB18" s="25">
        <v>4.9730000000000003E-2</v>
      </c>
      <c r="AC18" s="25">
        <f t="shared" si="15"/>
        <v>2.4895E-2</v>
      </c>
    </row>
    <row r="19" spans="1:29" s="15" customFormat="1">
      <c r="A19" s="18">
        <v>267</v>
      </c>
      <c r="B19" s="25">
        <v>-1.6000000000000001E-4</v>
      </c>
      <c r="C19" s="25">
        <v>6.1379999999999997E-2</v>
      </c>
      <c r="D19" s="25">
        <f t="shared" si="0"/>
        <v>3.6775000000000002E-2</v>
      </c>
      <c r="E19" s="25"/>
      <c r="F19" s="25">
        <f t="shared" si="1"/>
        <v>3.6039794999999999E-2</v>
      </c>
      <c r="G19" s="25">
        <f t="shared" si="2"/>
        <v>0.82999647885000005</v>
      </c>
      <c r="H19" s="25">
        <v>6.6439999999999999E-2</v>
      </c>
      <c r="I19" s="25">
        <f t="shared" si="3"/>
        <v>4.1834999999999997E-2</v>
      </c>
      <c r="J19" s="25"/>
      <c r="K19" s="25">
        <f t="shared" si="4"/>
        <v>3.8929695E-2</v>
      </c>
      <c r="L19" s="25">
        <f t="shared" si="5"/>
        <v>0.89655087585000004</v>
      </c>
      <c r="M19" s="25">
        <v>6.4610000000000001E-2</v>
      </c>
      <c r="N19" s="25">
        <f t="shared" si="6"/>
        <v>4.0004999999999999E-2</v>
      </c>
      <c r="O19" s="25"/>
      <c r="P19" s="25">
        <f t="shared" si="7"/>
        <v>3.7275095000000001E-2</v>
      </c>
      <c r="Q19" s="25">
        <f t="shared" si="8"/>
        <v>0.85844543785000005</v>
      </c>
      <c r="R19" s="25">
        <v>5.7790000000000001E-2</v>
      </c>
      <c r="S19" s="25">
        <f t="shared" si="9"/>
        <v>3.3185000000000006E-2</v>
      </c>
      <c r="T19" s="25"/>
      <c r="U19" s="25">
        <f t="shared" si="10"/>
        <v>3.2357395000000004E-2</v>
      </c>
      <c r="V19" s="25">
        <f t="shared" si="11"/>
        <v>0.74519080685000016</v>
      </c>
      <c r="W19" s="25">
        <v>6.1780000000000002E-2</v>
      </c>
      <c r="X19" s="25">
        <f t="shared" si="12"/>
        <v>3.7175E-2</v>
      </c>
      <c r="Y19" s="25"/>
      <c r="Z19" s="25">
        <f t="shared" si="13"/>
        <v>3.4955395E-2</v>
      </c>
      <c r="AA19" s="25">
        <f t="shared" si="14"/>
        <v>0.80502274685000008</v>
      </c>
      <c r="AB19" s="25">
        <v>4.9369999999999997E-2</v>
      </c>
      <c r="AC19" s="25">
        <f t="shared" si="15"/>
        <v>2.4604999999999998E-2</v>
      </c>
    </row>
    <row r="20" spans="1:29" s="15" customFormat="1">
      <c r="A20" s="18">
        <v>268</v>
      </c>
      <c r="B20" s="25">
        <v>1.3999999999999999E-4</v>
      </c>
      <c r="C20" s="25">
        <v>5.951E-2</v>
      </c>
      <c r="D20" s="25">
        <f t="shared" si="0"/>
        <v>3.5485000000000003E-2</v>
      </c>
      <c r="E20" s="25"/>
      <c r="F20" s="25">
        <f t="shared" si="1"/>
        <v>3.4749795E-2</v>
      </c>
      <c r="G20" s="25">
        <f t="shared" si="2"/>
        <v>0.80028777885000002</v>
      </c>
      <c r="H20" s="25">
        <v>6.4670000000000005E-2</v>
      </c>
      <c r="I20" s="25">
        <f t="shared" si="3"/>
        <v>4.0645000000000001E-2</v>
      </c>
      <c r="J20" s="25"/>
      <c r="K20" s="25">
        <f t="shared" si="4"/>
        <v>3.7739695000000004E-2</v>
      </c>
      <c r="L20" s="25">
        <f t="shared" si="5"/>
        <v>0.86914517585000017</v>
      </c>
      <c r="M20" s="25">
        <v>6.3170000000000004E-2</v>
      </c>
      <c r="N20" s="25">
        <f t="shared" si="6"/>
        <v>3.9144999999999999E-2</v>
      </c>
      <c r="O20" s="25"/>
      <c r="P20" s="25">
        <f t="shared" si="7"/>
        <v>3.6415095000000001E-2</v>
      </c>
      <c r="Q20" s="25">
        <f t="shared" si="8"/>
        <v>0.83863963785000006</v>
      </c>
      <c r="R20" s="25">
        <v>5.6669999999999998E-2</v>
      </c>
      <c r="S20" s="25">
        <f t="shared" si="9"/>
        <v>3.2644999999999993E-2</v>
      </c>
      <c r="T20" s="25"/>
      <c r="U20" s="25">
        <f t="shared" si="10"/>
        <v>3.1817394999999991E-2</v>
      </c>
      <c r="V20" s="25">
        <f t="shared" si="11"/>
        <v>0.73275460684999982</v>
      </c>
      <c r="W20" s="25">
        <v>6.012E-2</v>
      </c>
      <c r="X20" s="25">
        <f t="shared" si="12"/>
        <v>3.6095000000000002E-2</v>
      </c>
      <c r="Y20" s="25"/>
      <c r="Z20" s="25">
        <f t="shared" si="13"/>
        <v>3.3875395000000003E-2</v>
      </c>
      <c r="AA20" s="25">
        <f t="shared" si="14"/>
        <v>0.78015034685000006</v>
      </c>
      <c r="AB20" s="25">
        <v>4.7910000000000001E-2</v>
      </c>
      <c r="AC20" s="25">
        <f t="shared" si="15"/>
        <v>2.4025000000000001E-2</v>
      </c>
    </row>
    <row r="21" spans="1:29" s="15" customFormat="1">
      <c r="A21" s="18">
        <v>269</v>
      </c>
      <c r="B21" s="25">
        <v>-4.0000000000000003E-5</v>
      </c>
      <c r="C21" s="25">
        <v>5.8729999999999997E-2</v>
      </c>
      <c r="D21" s="25">
        <f t="shared" si="0"/>
        <v>3.4934999999999994E-2</v>
      </c>
      <c r="E21" s="25"/>
      <c r="F21" s="25">
        <f t="shared" si="1"/>
        <v>3.4199794999999991E-2</v>
      </c>
      <c r="G21" s="25">
        <f t="shared" si="2"/>
        <v>0.78762127884999988</v>
      </c>
      <c r="H21" s="25">
        <v>6.4088999999999993E-2</v>
      </c>
      <c r="I21" s="25">
        <f t="shared" si="3"/>
        <v>4.0293999999999996E-2</v>
      </c>
      <c r="J21" s="25"/>
      <c r="K21" s="25">
        <f t="shared" si="4"/>
        <v>3.7388695E-2</v>
      </c>
      <c r="L21" s="25">
        <f t="shared" si="5"/>
        <v>0.86106164585</v>
      </c>
      <c r="M21" s="25">
        <v>6.2390000000000001E-2</v>
      </c>
      <c r="N21" s="25">
        <f t="shared" si="6"/>
        <v>3.8595000000000004E-2</v>
      </c>
      <c r="O21" s="25"/>
      <c r="P21" s="25">
        <f t="shared" si="7"/>
        <v>3.5865095000000007E-2</v>
      </c>
      <c r="Q21" s="25">
        <f t="shared" si="8"/>
        <v>0.82597313785000015</v>
      </c>
      <c r="R21" s="25">
        <v>5.5599999999999997E-2</v>
      </c>
      <c r="S21" s="25">
        <f t="shared" si="9"/>
        <v>3.1805E-2</v>
      </c>
      <c r="T21" s="25"/>
      <c r="U21" s="25">
        <f t="shared" si="10"/>
        <v>3.0977395000000001E-2</v>
      </c>
      <c r="V21" s="25">
        <f t="shared" si="11"/>
        <v>0.71340940685000009</v>
      </c>
      <c r="W21" s="25">
        <v>5.96E-2</v>
      </c>
      <c r="X21" s="25">
        <f t="shared" si="12"/>
        <v>3.5805000000000003E-2</v>
      </c>
      <c r="Y21" s="25"/>
      <c r="Z21" s="25">
        <f t="shared" si="13"/>
        <v>3.3585395000000004E-2</v>
      </c>
      <c r="AA21" s="25">
        <f t="shared" si="14"/>
        <v>0.77347164685000014</v>
      </c>
      <c r="AB21" s="25">
        <v>4.7629999999999999E-2</v>
      </c>
      <c r="AC21" s="25">
        <f t="shared" si="15"/>
        <v>2.3795E-2</v>
      </c>
    </row>
    <row r="22" spans="1:29" s="15" customFormat="1">
      <c r="A22" s="18">
        <v>270</v>
      </c>
      <c r="B22" s="25">
        <v>5.0000000000000002E-5</v>
      </c>
      <c r="C22" s="25">
        <v>5.7209999999999997E-2</v>
      </c>
      <c r="D22" s="25">
        <f t="shared" si="0"/>
        <v>3.3894999999999995E-2</v>
      </c>
      <c r="E22" s="25"/>
      <c r="F22" s="25">
        <f t="shared" si="1"/>
        <v>3.3159794999999992E-2</v>
      </c>
      <c r="G22" s="25">
        <f t="shared" si="2"/>
        <v>0.76367007884999982</v>
      </c>
      <c r="H22" s="25">
        <v>6.2810000000000005E-2</v>
      </c>
      <c r="I22" s="25">
        <f t="shared" si="3"/>
        <v>3.9495000000000002E-2</v>
      </c>
      <c r="J22" s="25"/>
      <c r="K22" s="25">
        <f t="shared" si="4"/>
        <v>3.6589695000000005E-2</v>
      </c>
      <c r="L22" s="25">
        <f t="shared" si="5"/>
        <v>0.84266067585000015</v>
      </c>
      <c r="M22" s="25">
        <v>6.1289999999999997E-2</v>
      </c>
      <c r="N22" s="25">
        <f t="shared" si="6"/>
        <v>3.7974999999999995E-2</v>
      </c>
      <c r="O22" s="25"/>
      <c r="P22" s="25">
        <f t="shared" si="7"/>
        <v>3.5245094999999997E-2</v>
      </c>
      <c r="Q22" s="25">
        <f t="shared" si="8"/>
        <v>0.81169453785000001</v>
      </c>
      <c r="R22" s="25">
        <v>5.4530000000000002E-2</v>
      </c>
      <c r="S22" s="25">
        <f t="shared" si="9"/>
        <v>3.1215E-2</v>
      </c>
      <c r="T22" s="25"/>
      <c r="U22" s="25">
        <f t="shared" si="10"/>
        <v>3.0387395000000001E-2</v>
      </c>
      <c r="V22" s="25">
        <f t="shared" si="11"/>
        <v>0.69982170685000011</v>
      </c>
      <c r="W22" s="25">
        <v>5.8189999999999999E-2</v>
      </c>
      <c r="X22" s="25">
        <f t="shared" si="12"/>
        <v>3.4874999999999996E-2</v>
      </c>
      <c r="Y22" s="25"/>
      <c r="Z22" s="25">
        <f t="shared" si="13"/>
        <v>3.2655394999999997E-2</v>
      </c>
      <c r="AA22" s="25">
        <f t="shared" si="14"/>
        <v>0.75205374684999993</v>
      </c>
      <c r="AB22" s="25">
        <v>4.6580000000000003E-2</v>
      </c>
      <c r="AC22" s="25">
        <f t="shared" si="15"/>
        <v>2.3315000000000002E-2</v>
      </c>
    </row>
    <row r="23" spans="1:29" s="15" customFormat="1">
      <c r="A23" s="18">
        <v>271</v>
      </c>
      <c r="B23" s="25">
        <v>1.0000000000000001E-5</v>
      </c>
      <c r="C23" s="25">
        <v>5.6520000000000001E-2</v>
      </c>
      <c r="D23" s="25">
        <f t="shared" si="0"/>
        <v>3.3485000000000001E-2</v>
      </c>
      <c r="E23" s="25"/>
      <c r="F23" s="25">
        <f t="shared" si="1"/>
        <v>3.2749794999999998E-2</v>
      </c>
      <c r="G23" s="25">
        <f t="shared" si="2"/>
        <v>0.75422777885000003</v>
      </c>
      <c r="H23" s="25">
        <v>6.2050000000000001E-2</v>
      </c>
      <c r="I23" s="25">
        <f t="shared" si="3"/>
        <v>3.9015000000000001E-2</v>
      </c>
      <c r="J23" s="25"/>
      <c r="K23" s="25">
        <f t="shared" si="4"/>
        <v>3.6109695000000004E-2</v>
      </c>
      <c r="L23" s="25">
        <f t="shared" si="5"/>
        <v>0.83160627585000013</v>
      </c>
      <c r="M23" s="25">
        <v>6.062E-2</v>
      </c>
      <c r="N23" s="25">
        <f t="shared" si="6"/>
        <v>3.7585E-2</v>
      </c>
      <c r="O23" s="25"/>
      <c r="P23" s="25">
        <f t="shared" si="7"/>
        <v>3.4855095000000003E-2</v>
      </c>
      <c r="Q23" s="25">
        <f t="shared" si="8"/>
        <v>0.80271283785000014</v>
      </c>
      <c r="R23" s="25">
        <v>5.3699999999999998E-2</v>
      </c>
      <c r="S23" s="25">
        <f t="shared" si="9"/>
        <v>3.0664999999999998E-2</v>
      </c>
      <c r="T23" s="25"/>
      <c r="U23" s="25">
        <f t="shared" si="10"/>
        <v>2.9837394999999999E-2</v>
      </c>
      <c r="V23" s="25">
        <f t="shared" si="11"/>
        <v>0.68715520684999998</v>
      </c>
      <c r="W23" s="25">
        <v>5.772E-2</v>
      </c>
      <c r="X23" s="25">
        <f t="shared" si="12"/>
        <v>3.4685000000000001E-2</v>
      </c>
      <c r="Y23" s="25"/>
      <c r="Z23" s="25">
        <f t="shared" si="13"/>
        <v>3.2465395000000001E-2</v>
      </c>
      <c r="AA23" s="25">
        <f t="shared" si="14"/>
        <v>0.74767804685000006</v>
      </c>
      <c r="AB23" s="25">
        <v>4.6059999999999997E-2</v>
      </c>
      <c r="AC23" s="25">
        <f t="shared" si="15"/>
        <v>2.3035E-2</v>
      </c>
    </row>
    <row r="24" spans="1:29" s="15" customFormat="1">
      <c r="A24" s="18">
        <v>272</v>
      </c>
      <c r="B24" s="25">
        <v>-1.0000000000000001E-5</v>
      </c>
      <c r="C24" s="25">
        <v>5.457E-2</v>
      </c>
      <c r="D24" s="25">
        <f t="shared" si="0"/>
        <v>3.2125000000000001E-2</v>
      </c>
      <c r="E24" s="25"/>
      <c r="F24" s="25">
        <f t="shared" si="1"/>
        <v>3.1389794999999998E-2</v>
      </c>
      <c r="G24" s="25">
        <f t="shared" si="2"/>
        <v>0.72290697884999999</v>
      </c>
      <c r="H24" s="25">
        <v>6.0319999999999999E-2</v>
      </c>
      <c r="I24" s="25">
        <f t="shared" si="3"/>
        <v>3.7874999999999999E-2</v>
      </c>
      <c r="J24" s="25"/>
      <c r="K24" s="25">
        <f t="shared" si="4"/>
        <v>3.4969695000000002E-2</v>
      </c>
      <c r="L24" s="25">
        <f t="shared" si="5"/>
        <v>0.80535207585000013</v>
      </c>
      <c r="M24" s="25">
        <v>5.8939999999999999E-2</v>
      </c>
      <c r="N24" s="25">
        <f t="shared" si="6"/>
        <v>3.6495E-2</v>
      </c>
      <c r="O24" s="25"/>
      <c r="P24" s="25">
        <f t="shared" si="7"/>
        <v>3.3765095000000002E-2</v>
      </c>
      <c r="Q24" s="25">
        <f t="shared" si="8"/>
        <v>0.7776101378500001</v>
      </c>
      <c r="R24" s="25">
        <v>5.2290000000000003E-2</v>
      </c>
      <c r="S24" s="25">
        <f t="shared" si="9"/>
        <v>2.9845000000000003E-2</v>
      </c>
      <c r="T24" s="25"/>
      <c r="U24" s="25">
        <f t="shared" si="10"/>
        <v>2.9017395000000005E-2</v>
      </c>
      <c r="V24" s="25">
        <f t="shared" si="11"/>
        <v>0.66827060685000017</v>
      </c>
      <c r="W24" s="25">
        <v>5.5919999999999997E-2</v>
      </c>
      <c r="X24" s="25">
        <f t="shared" si="12"/>
        <v>3.3474999999999998E-2</v>
      </c>
      <c r="Y24" s="25"/>
      <c r="Z24" s="25">
        <f t="shared" si="13"/>
        <v>3.1255394999999998E-2</v>
      </c>
      <c r="AA24" s="25">
        <f t="shared" si="14"/>
        <v>0.71981174685000004</v>
      </c>
      <c r="AB24" s="25">
        <v>4.4900000000000002E-2</v>
      </c>
      <c r="AC24" s="25">
        <f t="shared" si="15"/>
        <v>2.2445E-2</v>
      </c>
    </row>
    <row r="25" spans="1:29" s="15" customFormat="1">
      <c r="A25" s="18">
        <v>273</v>
      </c>
      <c r="B25" s="25">
        <v>5.0000000000000002E-5</v>
      </c>
      <c r="C25" s="25">
        <v>5.3879999999999997E-2</v>
      </c>
      <c r="D25" s="25">
        <f t="shared" si="0"/>
        <v>3.1794999999999997E-2</v>
      </c>
      <c r="E25" s="25"/>
      <c r="F25" s="25">
        <f t="shared" si="1"/>
        <v>3.1059794999999998E-2</v>
      </c>
      <c r="G25" s="25">
        <f t="shared" si="2"/>
        <v>0.71530707885</v>
      </c>
      <c r="H25" s="25">
        <v>5.978E-2</v>
      </c>
      <c r="I25" s="25">
        <f t="shared" si="3"/>
        <v>3.7694999999999999E-2</v>
      </c>
      <c r="J25" s="25"/>
      <c r="K25" s="25">
        <f t="shared" si="4"/>
        <v>3.4789695000000002E-2</v>
      </c>
      <c r="L25" s="25">
        <f t="shared" si="5"/>
        <v>0.80120667585000005</v>
      </c>
      <c r="M25" s="25">
        <v>5.8290000000000002E-2</v>
      </c>
      <c r="N25" s="25">
        <f t="shared" si="6"/>
        <v>3.6205000000000001E-2</v>
      </c>
      <c r="O25" s="25"/>
      <c r="P25" s="25">
        <f t="shared" si="7"/>
        <v>3.3475095000000003E-2</v>
      </c>
      <c r="Q25" s="25">
        <f t="shared" si="8"/>
        <v>0.77093143785000007</v>
      </c>
      <c r="R25" s="25">
        <v>5.1549999999999999E-2</v>
      </c>
      <c r="S25" s="25">
        <f t="shared" si="9"/>
        <v>2.9464999999999998E-2</v>
      </c>
      <c r="T25" s="25"/>
      <c r="U25" s="25">
        <f t="shared" si="10"/>
        <v>2.8637395E-2</v>
      </c>
      <c r="V25" s="25">
        <f t="shared" si="11"/>
        <v>0.65951920684999998</v>
      </c>
      <c r="W25" s="25">
        <v>5.527E-2</v>
      </c>
      <c r="X25" s="25">
        <f t="shared" si="12"/>
        <v>3.3184999999999999E-2</v>
      </c>
      <c r="Y25" s="25"/>
      <c r="Z25" s="25">
        <f t="shared" si="13"/>
        <v>3.0965395E-2</v>
      </c>
      <c r="AA25" s="25">
        <f t="shared" si="14"/>
        <v>0.71313304685000001</v>
      </c>
      <c r="AB25" s="25">
        <v>4.4119999999999999E-2</v>
      </c>
      <c r="AC25" s="25">
        <f t="shared" si="15"/>
        <v>2.2085E-2</v>
      </c>
    </row>
    <row r="26" spans="1:29" s="15" customFormat="1">
      <c r="A26" s="18">
        <v>274</v>
      </c>
      <c r="B26" s="25">
        <v>-8.0000000000000007E-5</v>
      </c>
      <c r="C26" s="25">
        <v>5.2589999999999998E-2</v>
      </c>
      <c r="D26" s="25">
        <f t="shared" si="0"/>
        <v>3.1244999999999995E-2</v>
      </c>
      <c r="E26" s="25"/>
      <c r="F26" s="25">
        <f t="shared" si="1"/>
        <v>3.0509794999999996E-2</v>
      </c>
      <c r="G26" s="25">
        <f t="shared" si="2"/>
        <v>0.70264057884999997</v>
      </c>
      <c r="H26" s="25">
        <v>5.842E-2</v>
      </c>
      <c r="I26" s="25">
        <f t="shared" si="3"/>
        <v>3.7074999999999997E-2</v>
      </c>
      <c r="J26" s="25"/>
      <c r="K26" s="25">
        <f t="shared" si="4"/>
        <v>3.4169695E-2</v>
      </c>
      <c r="L26" s="25">
        <f t="shared" si="5"/>
        <v>0.78692807585000002</v>
      </c>
      <c r="M26" s="25">
        <v>5.7160000000000002E-2</v>
      </c>
      <c r="N26" s="25">
        <f t="shared" si="6"/>
        <v>3.5815E-2</v>
      </c>
      <c r="O26" s="25"/>
      <c r="P26" s="25">
        <f t="shared" si="7"/>
        <v>3.3085095000000002E-2</v>
      </c>
      <c r="Q26" s="25">
        <f t="shared" si="8"/>
        <v>0.76194973785000009</v>
      </c>
      <c r="R26" s="25">
        <v>5.0130000000000001E-2</v>
      </c>
      <c r="S26" s="25">
        <f t="shared" si="9"/>
        <v>2.8784999999999998E-2</v>
      </c>
      <c r="T26" s="25"/>
      <c r="U26" s="25">
        <f t="shared" si="10"/>
        <v>2.7957394999999999E-2</v>
      </c>
      <c r="V26" s="25">
        <f t="shared" si="11"/>
        <v>0.64385880684999997</v>
      </c>
      <c r="W26" s="25">
        <v>5.3960000000000001E-2</v>
      </c>
      <c r="X26" s="25">
        <f t="shared" si="12"/>
        <v>3.2614999999999998E-2</v>
      </c>
      <c r="Y26" s="25"/>
      <c r="Z26" s="25">
        <f t="shared" si="13"/>
        <v>3.0395394999999999E-2</v>
      </c>
      <c r="AA26" s="25">
        <f t="shared" si="14"/>
        <v>0.70000594684999995</v>
      </c>
      <c r="AB26" s="25">
        <v>4.2770000000000002E-2</v>
      </c>
      <c r="AC26" s="25">
        <f t="shared" si="15"/>
        <v>2.1345000000000003E-2</v>
      </c>
    </row>
    <row r="27" spans="1:29" s="15" customFormat="1">
      <c r="A27" s="19">
        <v>275</v>
      </c>
      <c r="B27" s="25">
        <v>1.0000000000000001E-5</v>
      </c>
      <c r="C27" s="25">
        <v>5.1540000000000002E-2</v>
      </c>
      <c r="D27" s="25">
        <f t="shared" si="0"/>
        <v>3.0415000000000001E-2</v>
      </c>
      <c r="E27" s="25"/>
      <c r="F27" s="25">
        <f t="shared" si="1"/>
        <v>2.9679795000000002E-2</v>
      </c>
      <c r="G27" s="25">
        <f t="shared" si="2"/>
        <v>0.68352567885000004</v>
      </c>
      <c r="H27" s="25">
        <v>5.7349999999999998E-2</v>
      </c>
      <c r="I27" s="25">
        <f t="shared" si="3"/>
        <v>3.6224999999999993E-2</v>
      </c>
      <c r="J27" s="25"/>
      <c r="K27" s="25">
        <f t="shared" si="4"/>
        <v>3.3319694999999996E-2</v>
      </c>
      <c r="L27" s="25">
        <f t="shared" si="5"/>
        <v>0.76735257584999994</v>
      </c>
      <c r="M27" s="25">
        <v>5.5910000000000001E-2</v>
      </c>
      <c r="N27" s="25">
        <f t="shared" si="6"/>
        <v>3.4784999999999996E-2</v>
      </c>
      <c r="O27" s="25"/>
      <c r="P27" s="25">
        <f t="shared" si="7"/>
        <v>3.2055094999999999E-2</v>
      </c>
      <c r="Q27" s="25">
        <f t="shared" si="8"/>
        <v>0.73822883785000004</v>
      </c>
      <c r="R27" s="25">
        <v>4.9119999999999997E-2</v>
      </c>
      <c r="S27" s="25">
        <f t="shared" si="9"/>
        <v>2.7994999999999996E-2</v>
      </c>
      <c r="T27" s="25"/>
      <c r="U27" s="25">
        <f t="shared" si="10"/>
        <v>2.7167394999999997E-2</v>
      </c>
      <c r="V27" s="25">
        <f t="shared" si="11"/>
        <v>0.62566510684999999</v>
      </c>
      <c r="W27" s="25">
        <v>5.3010000000000002E-2</v>
      </c>
      <c r="X27" s="25">
        <f t="shared" si="12"/>
        <v>3.1884999999999997E-2</v>
      </c>
      <c r="Y27" s="25"/>
      <c r="Z27" s="25">
        <f t="shared" si="13"/>
        <v>2.9665394999999997E-2</v>
      </c>
      <c r="AA27" s="25">
        <f t="shared" si="14"/>
        <v>0.68319404684999996</v>
      </c>
      <c r="AB27" s="25">
        <v>4.224E-2</v>
      </c>
      <c r="AC27" s="25">
        <f t="shared" si="15"/>
        <v>2.1125000000000001E-2</v>
      </c>
    </row>
    <row r="28" spans="1:29" s="15" customFormat="1">
      <c r="A28" s="19">
        <v>276</v>
      </c>
      <c r="B28" s="25">
        <v>-1.0000000000000001E-5</v>
      </c>
      <c r="C28" s="25">
        <v>4.9910000000000003E-2</v>
      </c>
      <c r="D28" s="25">
        <f t="shared" si="0"/>
        <v>2.9325000000000004E-2</v>
      </c>
      <c r="E28" s="25"/>
      <c r="F28" s="25">
        <f t="shared" si="1"/>
        <v>2.8589795000000005E-2</v>
      </c>
      <c r="G28" s="25">
        <f t="shared" si="2"/>
        <v>0.65842297885000012</v>
      </c>
      <c r="H28" s="25">
        <v>5.5989999999999998E-2</v>
      </c>
      <c r="I28" s="25">
        <f t="shared" si="3"/>
        <v>3.5404999999999999E-2</v>
      </c>
      <c r="J28" s="25"/>
      <c r="K28" s="25">
        <f t="shared" si="4"/>
        <v>3.2499695000000002E-2</v>
      </c>
      <c r="L28" s="25">
        <f t="shared" si="5"/>
        <v>0.74846797585000013</v>
      </c>
      <c r="M28" s="25">
        <v>5.4620000000000002E-2</v>
      </c>
      <c r="N28" s="25">
        <f t="shared" si="6"/>
        <v>3.4035000000000003E-2</v>
      </c>
      <c r="O28" s="25"/>
      <c r="P28" s="25">
        <f t="shared" si="7"/>
        <v>3.1305095000000005E-2</v>
      </c>
      <c r="Q28" s="25">
        <f t="shared" si="8"/>
        <v>0.72095633785000013</v>
      </c>
      <c r="R28" s="25">
        <v>4.9020000000000001E-2</v>
      </c>
      <c r="S28" s="25">
        <f t="shared" si="9"/>
        <v>2.8435000000000002E-2</v>
      </c>
      <c r="T28" s="25"/>
      <c r="U28" s="25">
        <f t="shared" si="10"/>
        <v>2.7607395000000003E-2</v>
      </c>
      <c r="V28" s="25">
        <f t="shared" si="11"/>
        <v>0.63579830685000016</v>
      </c>
      <c r="W28" s="25">
        <v>5.1639999999999998E-2</v>
      </c>
      <c r="X28" s="25">
        <f t="shared" si="12"/>
        <v>3.1054999999999999E-2</v>
      </c>
      <c r="Y28" s="25"/>
      <c r="Z28" s="25">
        <f t="shared" si="13"/>
        <v>2.8835395E-2</v>
      </c>
      <c r="AA28" s="25">
        <f t="shared" si="14"/>
        <v>0.66407914685000002</v>
      </c>
      <c r="AB28" s="25">
        <v>4.1180000000000001E-2</v>
      </c>
      <c r="AC28" s="25">
        <f t="shared" si="15"/>
        <v>2.0584999999999999E-2</v>
      </c>
    </row>
    <row r="29" spans="1:29" s="15" customFormat="1">
      <c r="A29" s="19">
        <v>277</v>
      </c>
      <c r="B29" s="25">
        <v>8.0000000000000007E-5</v>
      </c>
      <c r="C29" s="25">
        <v>4.9160000000000002E-2</v>
      </c>
      <c r="D29" s="25">
        <f t="shared" si="0"/>
        <v>2.8995000000000003E-2</v>
      </c>
      <c r="E29" s="25"/>
      <c r="F29" s="25">
        <f t="shared" si="1"/>
        <v>2.8259795000000004E-2</v>
      </c>
      <c r="G29" s="25">
        <f t="shared" si="2"/>
        <v>0.65082307885000013</v>
      </c>
      <c r="H29" s="25">
        <v>5.5169999999999997E-2</v>
      </c>
      <c r="I29" s="25">
        <f t="shared" si="3"/>
        <v>3.5004999999999994E-2</v>
      </c>
      <c r="J29" s="25"/>
      <c r="K29" s="25">
        <f t="shared" si="4"/>
        <v>3.2099694999999998E-2</v>
      </c>
      <c r="L29" s="25">
        <f t="shared" si="5"/>
        <v>0.73925597585000002</v>
      </c>
      <c r="M29" s="25">
        <v>5.3769999999999998E-2</v>
      </c>
      <c r="N29" s="25">
        <f t="shared" si="6"/>
        <v>3.3604999999999996E-2</v>
      </c>
      <c r="O29" s="25"/>
      <c r="P29" s="25">
        <f t="shared" si="7"/>
        <v>3.0875094999999995E-2</v>
      </c>
      <c r="Q29" s="25">
        <f t="shared" si="8"/>
        <v>0.71105343784999997</v>
      </c>
      <c r="R29" s="25">
        <v>4.8770000000000001E-2</v>
      </c>
      <c r="S29" s="25">
        <f t="shared" si="9"/>
        <v>2.8605000000000002E-2</v>
      </c>
      <c r="T29" s="25"/>
      <c r="U29" s="25">
        <f t="shared" si="10"/>
        <v>2.7777395000000003E-2</v>
      </c>
      <c r="V29" s="25">
        <f t="shared" si="11"/>
        <v>0.63971340685000011</v>
      </c>
      <c r="W29" s="25">
        <v>5.0770000000000003E-2</v>
      </c>
      <c r="X29" s="25">
        <f t="shared" si="12"/>
        <v>3.0605000000000004E-2</v>
      </c>
      <c r="Y29" s="25"/>
      <c r="Z29" s="25">
        <f t="shared" si="13"/>
        <v>2.8385395000000004E-2</v>
      </c>
      <c r="AA29" s="25">
        <f t="shared" si="14"/>
        <v>0.65371564685000016</v>
      </c>
      <c r="AB29" s="25">
        <v>4.0250000000000001E-2</v>
      </c>
      <c r="AC29" s="25">
        <f t="shared" si="15"/>
        <v>2.0164999999999999E-2</v>
      </c>
    </row>
    <row r="30" spans="1:29" s="15" customFormat="1">
      <c r="A30" s="19">
        <v>278</v>
      </c>
      <c r="B30" s="25">
        <v>-1.0000000000000001E-5</v>
      </c>
      <c r="C30" s="25">
        <v>4.7669999999999997E-2</v>
      </c>
      <c r="D30" s="25">
        <f t="shared" si="0"/>
        <v>2.7924999999999998E-2</v>
      </c>
      <c r="E30" s="25"/>
      <c r="F30" s="25">
        <f t="shared" si="1"/>
        <v>2.7189794999999999E-2</v>
      </c>
      <c r="G30" s="25">
        <f t="shared" si="2"/>
        <v>0.62618097885000001</v>
      </c>
      <c r="H30" s="25">
        <v>5.3530000000000001E-2</v>
      </c>
      <c r="I30" s="25">
        <f t="shared" si="3"/>
        <v>3.3785000000000003E-2</v>
      </c>
      <c r="J30" s="25"/>
      <c r="K30" s="25">
        <f t="shared" si="4"/>
        <v>3.0879695000000002E-2</v>
      </c>
      <c r="L30" s="25">
        <f t="shared" si="5"/>
        <v>0.71115937585000011</v>
      </c>
      <c r="M30" s="25">
        <v>5.2330000000000002E-2</v>
      </c>
      <c r="N30" s="25">
        <f t="shared" si="6"/>
        <v>3.2585000000000003E-2</v>
      </c>
      <c r="O30" s="25"/>
      <c r="P30" s="25">
        <f t="shared" si="7"/>
        <v>2.9855095000000002E-2</v>
      </c>
      <c r="Q30" s="25">
        <f t="shared" si="8"/>
        <v>0.68756283785000005</v>
      </c>
      <c r="R30" s="25">
        <v>4.8280000000000003E-2</v>
      </c>
      <c r="S30" s="25">
        <f t="shared" si="9"/>
        <v>2.8535000000000005E-2</v>
      </c>
      <c r="T30" s="25"/>
      <c r="U30" s="25">
        <f t="shared" si="10"/>
        <v>2.7707395000000006E-2</v>
      </c>
      <c r="V30" s="25">
        <f t="shared" si="11"/>
        <v>0.63810130685000022</v>
      </c>
      <c r="W30" s="25">
        <v>4.922E-2</v>
      </c>
      <c r="X30" s="25">
        <f t="shared" si="12"/>
        <v>2.9475000000000001E-2</v>
      </c>
      <c r="Y30" s="25"/>
      <c r="Z30" s="25">
        <f t="shared" si="13"/>
        <v>2.7255395000000002E-2</v>
      </c>
      <c r="AA30" s="25">
        <f t="shared" si="14"/>
        <v>0.62769174685000007</v>
      </c>
      <c r="AB30" s="25">
        <v>3.95E-2</v>
      </c>
      <c r="AC30" s="25">
        <f t="shared" si="15"/>
        <v>1.9744999999999999E-2</v>
      </c>
    </row>
    <row r="31" spans="1:29" s="15" customFormat="1">
      <c r="A31" s="19">
        <v>279</v>
      </c>
      <c r="B31" s="25">
        <v>0</v>
      </c>
      <c r="C31" s="25">
        <v>4.6539999999999998E-2</v>
      </c>
      <c r="D31" s="25">
        <f t="shared" si="0"/>
        <v>2.7304999999999999E-2</v>
      </c>
      <c r="E31" s="25"/>
      <c r="F31" s="25">
        <f t="shared" si="1"/>
        <v>2.6569795E-2</v>
      </c>
      <c r="G31" s="25">
        <f t="shared" si="2"/>
        <v>0.61190237884999998</v>
      </c>
      <c r="H31" s="25">
        <v>5.2589999999999998E-2</v>
      </c>
      <c r="I31" s="25">
        <f t="shared" si="3"/>
        <v>3.3354999999999996E-2</v>
      </c>
      <c r="J31" s="25"/>
      <c r="K31" s="25">
        <f t="shared" si="4"/>
        <v>3.0449694999999995E-2</v>
      </c>
      <c r="L31" s="25">
        <f t="shared" si="5"/>
        <v>0.70125647584999995</v>
      </c>
      <c r="M31" s="25">
        <v>5.1209999999999999E-2</v>
      </c>
      <c r="N31" s="25">
        <f t="shared" si="6"/>
        <v>3.1975000000000003E-2</v>
      </c>
      <c r="O31" s="25"/>
      <c r="P31" s="25">
        <f t="shared" si="7"/>
        <v>2.9245095000000002E-2</v>
      </c>
      <c r="Q31" s="25">
        <f t="shared" si="8"/>
        <v>0.67351453785000004</v>
      </c>
      <c r="R31" s="25">
        <v>4.811E-2</v>
      </c>
      <c r="S31" s="25">
        <f t="shared" si="9"/>
        <v>2.8875000000000001E-2</v>
      </c>
      <c r="T31" s="25"/>
      <c r="U31" s="25">
        <f t="shared" si="10"/>
        <v>2.8047395000000003E-2</v>
      </c>
      <c r="V31" s="25">
        <f t="shared" si="11"/>
        <v>0.64593150685000011</v>
      </c>
      <c r="W31" s="25">
        <v>4.8259999999999997E-2</v>
      </c>
      <c r="X31" s="25">
        <f t="shared" si="12"/>
        <v>2.9024999999999999E-2</v>
      </c>
      <c r="Y31" s="25"/>
      <c r="Z31" s="25">
        <f t="shared" si="13"/>
        <v>2.6805394999999999E-2</v>
      </c>
      <c r="AA31" s="25">
        <f t="shared" si="14"/>
        <v>0.61732824684999998</v>
      </c>
      <c r="AB31" s="25">
        <v>3.8469999999999997E-2</v>
      </c>
      <c r="AC31" s="25">
        <f t="shared" si="15"/>
        <v>1.9234999999999999E-2</v>
      </c>
    </row>
    <row r="32" spans="1:29" s="15" customFormat="1">
      <c r="A32" s="19">
        <v>280</v>
      </c>
      <c r="B32" s="25">
        <v>8.0000000000000007E-5</v>
      </c>
      <c r="C32" s="25">
        <v>4.5269999999999998E-2</v>
      </c>
      <c r="D32" s="25">
        <f t="shared" si="0"/>
        <v>2.6445E-2</v>
      </c>
      <c r="E32" s="25"/>
      <c r="F32" s="25">
        <f t="shared" si="1"/>
        <v>2.5709795000000001E-2</v>
      </c>
      <c r="G32" s="25">
        <f t="shared" si="2"/>
        <v>0.59209657885</v>
      </c>
      <c r="H32" s="25">
        <v>5.1400000000000001E-2</v>
      </c>
      <c r="I32" s="25">
        <f t="shared" si="3"/>
        <v>3.2575000000000007E-2</v>
      </c>
      <c r="J32" s="25"/>
      <c r="K32" s="25">
        <f t="shared" si="4"/>
        <v>2.9669695000000006E-2</v>
      </c>
      <c r="L32" s="25">
        <f t="shared" si="5"/>
        <v>0.68329307585000021</v>
      </c>
      <c r="M32" s="25">
        <v>4.9970000000000001E-2</v>
      </c>
      <c r="N32" s="25">
        <f t="shared" si="6"/>
        <v>3.1145000000000003E-2</v>
      </c>
      <c r="O32" s="25"/>
      <c r="P32" s="25">
        <f t="shared" si="7"/>
        <v>2.8415095000000001E-2</v>
      </c>
      <c r="Q32" s="25">
        <f t="shared" si="8"/>
        <v>0.6543996378500001</v>
      </c>
      <c r="R32" s="25">
        <v>4.8030000000000003E-2</v>
      </c>
      <c r="S32" s="25">
        <f t="shared" si="9"/>
        <v>2.9205000000000005E-2</v>
      </c>
      <c r="T32" s="25"/>
      <c r="U32" s="25">
        <f t="shared" si="10"/>
        <v>2.8377395000000007E-2</v>
      </c>
      <c r="V32" s="25">
        <f t="shared" si="11"/>
        <v>0.65353140685000022</v>
      </c>
      <c r="W32" s="25">
        <v>4.7039999999999998E-2</v>
      </c>
      <c r="X32" s="25">
        <f t="shared" si="12"/>
        <v>2.8215E-2</v>
      </c>
      <c r="Y32" s="25"/>
      <c r="Z32" s="25">
        <f t="shared" si="13"/>
        <v>2.5995395000000001E-2</v>
      </c>
      <c r="AA32" s="25">
        <f t="shared" si="14"/>
        <v>0.59867394685000008</v>
      </c>
      <c r="AB32" s="25">
        <v>3.7569999999999999E-2</v>
      </c>
      <c r="AC32" s="25">
        <f t="shared" si="15"/>
        <v>1.8824999999999998E-2</v>
      </c>
    </row>
    <row r="33" spans="1:29" s="15" customFormat="1">
      <c r="A33" s="19">
        <v>281</v>
      </c>
      <c r="B33" s="25">
        <v>-1.0000000000000001E-5</v>
      </c>
      <c r="C33" s="25">
        <v>4.4290000000000003E-2</v>
      </c>
      <c r="D33" s="25">
        <f t="shared" si="0"/>
        <v>2.6020000000000005E-2</v>
      </c>
      <c r="E33" s="25"/>
      <c r="F33" s="25">
        <f t="shared" si="1"/>
        <v>2.5284795000000006E-2</v>
      </c>
      <c r="G33" s="25">
        <f t="shared" si="2"/>
        <v>0.58230882885000013</v>
      </c>
      <c r="H33" s="25">
        <v>5.0340000000000003E-2</v>
      </c>
      <c r="I33" s="25">
        <f t="shared" si="3"/>
        <v>3.2070000000000001E-2</v>
      </c>
      <c r="J33" s="25"/>
      <c r="K33" s="25">
        <f t="shared" si="4"/>
        <v>2.9164695000000001E-2</v>
      </c>
      <c r="L33" s="25">
        <f t="shared" si="5"/>
        <v>0.67166292585000009</v>
      </c>
      <c r="M33" s="25">
        <v>4.8959999999999997E-2</v>
      </c>
      <c r="N33" s="25">
        <f t="shared" si="6"/>
        <v>3.0689999999999999E-2</v>
      </c>
      <c r="O33" s="25"/>
      <c r="P33" s="25">
        <f t="shared" si="7"/>
        <v>2.7960094999999997E-2</v>
      </c>
      <c r="Q33" s="25">
        <f t="shared" si="8"/>
        <v>0.64392098784999996</v>
      </c>
      <c r="R33" s="25">
        <v>4.743E-2</v>
      </c>
      <c r="S33" s="25">
        <f t="shared" si="9"/>
        <v>2.9160000000000002E-2</v>
      </c>
      <c r="T33" s="25"/>
      <c r="U33" s="25">
        <f t="shared" si="10"/>
        <v>2.8332395000000003E-2</v>
      </c>
      <c r="V33" s="25">
        <f t="shared" si="11"/>
        <v>0.65249505685000009</v>
      </c>
      <c r="W33" s="25">
        <v>4.616E-2</v>
      </c>
      <c r="X33" s="25">
        <f t="shared" si="12"/>
        <v>2.7890000000000002E-2</v>
      </c>
      <c r="Y33" s="25"/>
      <c r="Z33" s="25">
        <f t="shared" si="13"/>
        <v>2.5670395000000002E-2</v>
      </c>
      <c r="AA33" s="25">
        <f t="shared" si="14"/>
        <v>0.59118919685000004</v>
      </c>
      <c r="AB33" s="25">
        <v>3.6549999999999999E-2</v>
      </c>
      <c r="AC33" s="25">
        <f t="shared" si="15"/>
        <v>1.8269999999999998E-2</v>
      </c>
    </row>
    <row r="34" spans="1:29" s="15" customFormat="1">
      <c r="A34" s="19">
        <v>282</v>
      </c>
      <c r="B34" s="25">
        <v>-1.0000000000000001E-5</v>
      </c>
      <c r="C34" s="25">
        <v>4.3119999999999999E-2</v>
      </c>
      <c r="D34" s="25">
        <f t="shared" si="0"/>
        <v>2.5255E-2</v>
      </c>
      <c r="E34" s="25"/>
      <c r="F34" s="25">
        <f t="shared" si="1"/>
        <v>2.4519795E-2</v>
      </c>
      <c r="G34" s="25">
        <f t="shared" si="2"/>
        <v>0.56469087885000002</v>
      </c>
      <c r="H34" s="25">
        <v>4.9169999999999998E-2</v>
      </c>
      <c r="I34" s="25">
        <f t="shared" si="3"/>
        <v>3.1304999999999999E-2</v>
      </c>
      <c r="J34" s="25"/>
      <c r="K34" s="25">
        <f t="shared" si="4"/>
        <v>2.8399694999999999E-2</v>
      </c>
      <c r="L34" s="25">
        <f t="shared" si="5"/>
        <v>0.65404497584999999</v>
      </c>
      <c r="M34" s="25">
        <v>4.7870000000000003E-2</v>
      </c>
      <c r="N34" s="25">
        <f t="shared" si="6"/>
        <v>3.0005000000000004E-2</v>
      </c>
      <c r="O34" s="25"/>
      <c r="P34" s="25">
        <f t="shared" si="7"/>
        <v>2.7275095000000003E-2</v>
      </c>
      <c r="Q34" s="25">
        <f t="shared" si="8"/>
        <v>0.6281454378500001</v>
      </c>
      <c r="R34" s="25">
        <v>4.7329999999999997E-2</v>
      </c>
      <c r="S34" s="25">
        <f t="shared" si="9"/>
        <v>2.9464999999999998E-2</v>
      </c>
      <c r="T34" s="25"/>
      <c r="U34" s="25">
        <f t="shared" si="10"/>
        <v>2.8637395E-2</v>
      </c>
      <c r="V34" s="25">
        <f t="shared" si="11"/>
        <v>0.65951920684999998</v>
      </c>
      <c r="W34" s="25">
        <v>4.4859999999999997E-2</v>
      </c>
      <c r="X34" s="25">
        <f t="shared" si="12"/>
        <v>2.6994999999999998E-2</v>
      </c>
      <c r="Y34" s="25"/>
      <c r="Z34" s="25">
        <f t="shared" si="13"/>
        <v>2.4775394999999999E-2</v>
      </c>
      <c r="AA34" s="25">
        <f t="shared" si="14"/>
        <v>0.57057734684999994</v>
      </c>
      <c r="AB34" s="25">
        <v>3.5740000000000001E-2</v>
      </c>
      <c r="AC34" s="25">
        <f t="shared" si="15"/>
        <v>1.7864999999999999E-2</v>
      </c>
    </row>
    <row r="35" spans="1:29" s="15" customFormat="1">
      <c r="A35" s="19">
        <v>283</v>
      </c>
      <c r="B35" s="25">
        <v>-8.0000000000000007E-5</v>
      </c>
      <c r="C35" s="25">
        <v>4.19E-2</v>
      </c>
      <c r="D35" s="25">
        <f t="shared" si="0"/>
        <v>2.462E-2</v>
      </c>
      <c r="E35" s="25"/>
      <c r="F35" s="25">
        <f t="shared" si="1"/>
        <v>2.3884795E-2</v>
      </c>
      <c r="G35" s="25">
        <f t="shared" si="2"/>
        <v>0.55006682885000002</v>
      </c>
      <c r="H35" s="25">
        <v>4.7759999999999997E-2</v>
      </c>
      <c r="I35" s="25">
        <f t="shared" si="3"/>
        <v>3.0479999999999997E-2</v>
      </c>
      <c r="J35" s="25"/>
      <c r="K35" s="25">
        <f t="shared" si="4"/>
        <v>2.7574694999999996E-2</v>
      </c>
      <c r="L35" s="25">
        <f t="shared" si="5"/>
        <v>0.63504522584999989</v>
      </c>
      <c r="M35" s="25">
        <v>4.6539999999999998E-2</v>
      </c>
      <c r="N35" s="25">
        <f t="shared" si="6"/>
        <v>2.9259999999999998E-2</v>
      </c>
      <c r="O35" s="25"/>
      <c r="P35" s="25">
        <f t="shared" si="7"/>
        <v>2.6530094999999997E-2</v>
      </c>
      <c r="Q35" s="25">
        <f t="shared" si="8"/>
        <v>0.61098808784999992</v>
      </c>
      <c r="R35" s="25">
        <v>4.7149999999999997E-2</v>
      </c>
      <c r="S35" s="25">
        <f t="shared" si="9"/>
        <v>2.9869999999999997E-2</v>
      </c>
      <c r="T35" s="25"/>
      <c r="U35" s="25">
        <f t="shared" si="10"/>
        <v>2.9042394999999999E-2</v>
      </c>
      <c r="V35" s="25">
        <f t="shared" si="11"/>
        <v>0.66884635685000005</v>
      </c>
      <c r="W35" s="25">
        <v>4.3650000000000001E-2</v>
      </c>
      <c r="X35" s="25">
        <f t="shared" si="12"/>
        <v>2.6370000000000001E-2</v>
      </c>
      <c r="Y35" s="25"/>
      <c r="Z35" s="25">
        <f t="shared" si="13"/>
        <v>2.4150395000000002E-2</v>
      </c>
      <c r="AA35" s="25">
        <f t="shared" si="14"/>
        <v>0.55618359685000007</v>
      </c>
      <c r="AB35" s="25">
        <v>3.4639999999999997E-2</v>
      </c>
      <c r="AC35" s="25">
        <f t="shared" si="15"/>
        <v>1.728E-2</v>
      </c>
    </row>
    <row r="36" spans="1:29" s="15" customFormat="1">
      <c r="A36" s="19">
        <v>284</v>
      </c>
      <c r="B36" s="25">
        <v>-1.0000000000000001E-5</v>
      </c>
      <c r="C36" s="25">
        <v>4.0869999999999997E-2</v>
      </c>
      <c r="D36" s="25">
        <f t="shared" si="0"/>
        <v>2.402E-2</v>
      </c>
      <c r="E36" s="25"/>
      <c r="F36" s="25">
        <f t="shared" si="1"/>
        <v>2.3284795E-2</v>
      </c>
      <c r="G36" s="25">
        <f t="shared" si="2"/>
        <v>0.53624882885000003</v>
      </c>
      <c r="H36" s="25">
        <v>4.6829999999999997E-2</v>
      </c>
      <c r="I36" s="25">
        <f t="shared" si="3"/>
        <v>2.998E-2</v>
      </c>
      <c r="J36" s="25"/>
      <c r="K36" s="25">
        <f t="shared" si="4"/>
        <v>2.7074694999999999E-2</v>
      </c>
      <c r="L36" s="25">
        <f t="shared" si="5"/>
        <v>0.62353022585000006</v>
      </c>
      <c r="M36" s="25">
        <v>4.5519999999999998E-2</v>
      </c>
      <c r="N36" s="25">
        <f t="shared" si="6"/>
        <v>2.8670000000000001E-2</v>
      </c>
      <c r="O36" s="25"/>
      <c r="P36" s="25">
        <f t="shared" si="7"/>
        <v>2.5940095E-2</v>
      </c>
      <c r="Q36" s="25">
        <f t="shared" si="8"/>
        <v>0.59740038785000005</v>
      </c>
      <c r="R36" s="25">
        <v>4.6899999999999997E-2</v>
      </c>
      <c r="S36" s="25">
        <f t="shared" si="9"/>
        <v>3.005E-2</v>
      </c>
      <c r="T36" s="25"/>
      <c r="U36" s="25">
        <f t="shared" si="10"/>
        <v>2.9222395000000002E-2</v>
      </c>
      <c r="V36" s="25">
        <f t="shared" si="11"/>
        <v>0.67299175685000012</v>
      </c>
      <c r="W36" s="25">
        <v>4.274E-2</v>
      </c>
      <c r="X36" s="25">
        <f t="shared" si="12"/>
        <v>2.5890000000000003E-2</v>
      </c>
      <c r="Y36" s="25"/>
      <c r="Z36" s="25">
        <f t="shared" si="13"/>
        <v>2.3670395000000004E-2</v>
      </c>
      <c r="AA36" s="25">
        <f t="shared" si="14"/>
        <v>0.54512919685000016</v>
      </c>
      <c r="AB36" s="25">
        <v>3.3709999999999997E-2</v>
      </c>
      <c r="AC36" s="25">
        <f t="shared" si="15"/>
        <v>1.6849999999999997E-2</v>
      </c>
    </row>
    <row r="37" spans="1:29" s="15" customFormat="1">
      <c r="A37" s="19">
        <v>285</v>
      </c>
      <c r="B37" s="25">
        <v>1.0000000000000001E-5</v>
      </c>
      <c r="C37" s="25">
        <v>3.9719999999999998E-2</v>
      </c>
      <c r="D37" s="25">
        <f t="shared" si="0"/>
        <v>2.3274999999999997E-2</v>
      </c>
      <c r="E37" s="25"/>
      <c r="F37" s="25">
        <f t="shared" si="1"/>
        <v>2.2539794999999998E-2</v>
      </c>
      <c r="G37" s="25">
        <f t="shared" si="2"/>
        <v>0.51909147884999995</v>
      </c>
      <c r="H37" s="25">
        <v>4.5629999999999997E-2</v>
      </c>
      <c r="I37" s="25">
        <f t="shared" si="3"/>
        <v>2.9184999999999996E-2</v>
      </c>
      <c r="J37" s="25"/>
      <c r="K37" s="25">
        <f t="shared" si="4"/>
        <v>2.6279694999999995E-2</v>
      </c>
      <c r="L37" s="25">
        <f t="shared" si="5"/>
        <v>0.60522137584999991</v>
      </c>
      <c r="M37" s="25">
        <v>4.4350000000000001E-2</v>
      </c>
      <c r="N37" s="25">
        <f t="shared" si="6"/>
        <v>2.7904999999999999E-2</v>
      </c>
      <c r="O37" s="25"/>
      <c r="P37" s="25">
        <f t="shared" si="7"/>
        <v>2.5175094999999998E-2</v>
      </c>
      <c r="Q37" s="25">
        <f t="shared" si="8"/>
        <v>0.57978243784999994</v>
      </c>
      <c r="R37" s="25">
        <v>4.6879999999999998E-2</v>
      </c>
      <c r="S37" s="25">
        <f t="shared" si="9"/>
        <v>3.0434999999999997E-2</v>
      </c>
      <c r="T37" s="25"/>
      <c r="U37" s="25">
        <f t="shared" si="10"/>
        <v>2.9607394999999998E-2</v>
      </c>
      <c r="V37" s="25">
        <f t="shared" si="11"/>
        <v>0.68185830685000004</v>
      </c>
      <c r="W37" s="25">
        <v>4.1450000000000001E-2</v>
      </c>
      <c r="X37" s="25">
        <f t="shared" si="12"/>
        <v>2.5004999999999999E-2</v>
      </c>
      <c r="Y37" s="25"/>
      <c r="Z37" s="25">
        <f t="shared" si="13"/>
        <v>2.2785395E-2</v>
      </c>
      <c r="AA37" s="25">
        <f t="shared" si="14"/>
        <v>0.52474764684999997</v>
      </c>
      <c r="AB37" s="25">
        <v>3.288E-2</v>
      </c>
      <c r="AC37" s="25">
        <f t="shared" si="15"/>
        <v>1.6445000000000001E-2</v>
      </c>
    </row>
    <row r="38" spans="1:29" s="15" customFormat="1">
      <c r="A38" s="19">
        <v>286</v>
      </c>
      <c r="B38" s="25">
        <v>-8.0000000000000007E-5</v>
      </c>
      <c r="C38" s="25">
        <v>3.8670000000000003E-2</v>
      </c>
      <c r="D38" s="25">
        <f t="shared" si="0"/>
        <v>2.2755000000000001E-2</v>
      </c>
      <c r="E38" s="25"/>
      <c r="F38" s="25">
        <f t="shared" si="1"/>
        <v>2.2019795000000002E-2</v>
      </c>
      <c r="G38" s="25">
        <f t="shared" si="2"/>
        <v>0.50711587885000009</v>
      </c>
      <c r="H38" s="25">
        <v>4.4479999999999999E-2</v>
      </c>
      <c r="I38" s="25">
        <f t="shared" si="3"/>
        <v>2.8564999999999997E-2</v>
      </c>
      <c r="J38" s="25"/>
      <c r="K38" s="25">
        <f t="shared" si="4"/>
        <v>2.5659694999999996E-2</v>
      </c>
      <c r="L38" s="25">
        <f t="shared" si="5"/>
        <v>0.59094277584999999</v>
      </c>
      <c r="M38" s="25">
        <v>4.3290000000000002E-2</v>
      </c>
      <c r="N38" s="25">
        <f t="shared" si="6"/>
        <v>2.7375E-2</v>
      </c>
      <c r="O38" s="25"/>
      <c r="P38" s="25">
        <f t="shared" si="7"/>
        <v>2.4645094999999999E-2</v>
      </c>
      <c r="Q38" s="25">
        <f t="shared" si="8"/>
        <v>0.56757653784999995</v>
      </c>
      <c r="R38" s="25">
        <v>4.6510000000000003E-2</v>
      </c>
      <c r="S38" s="25">
        <f t="shared" si="9"/>
        <v>3.0595000000000001E-2</v>
      </c>
      <c r="T38" s="25"/>
      <c r="U38" s="25">
        <f t="shared" si="10"/>
        <v>2.9767395000000002E-2</v>
      </c>
      <c r="V38" s="25">
        <f t="shared" si="11"/>
        <v>0.68554310685000008</v>
      </c>
      <c r="W38" s="25">
        <v>4.0230000000000002E-2</v>
      </c>
      <c r="X38" s="25">
        <f t="shared" si="12"/>
        <v>2.4315E-2</v>
      </c>
      <c r="Y38" s="25"/>
      <c r="Z38" s="25">
        <f t="shared" si="13"/>
        <v>2.2095395E-2</v>
      </c>
      <c r="AA38" s="25">
        <f t="shared" si="14"/>
        <v>0.50885694685000005</v>
      </c>
      <c r="AB38" s="25">
        <v>3.1910000000000001E-2</v>
      </c>
      <c r="AC38" s="25">
        <f t="shared" si="15"/>
        <v>1.5915000000000002E-2</v>
      </c>
    </row>
    <row r="39" spans="1:29" s="15" customFormat="1">
      <c r="A39" s="19">
        <v>287</v>
      </c>
      <c r="B39" s="25">
        <v>-1.9000000000000001E-4</v>
      </c>
      <c r="C39" s="25">
        <v>3.7260000000000001E-2</v>
      </c>
      <c r="D39" s="25">
        <f t="shared" si="0"/>
        <v>2.1880000000000004E-2</v>
      </c>
      <c r="E39" s="25"/>
      <c r="F39" s="25">
        <f t="shared" si="1"/>
        <v>2.1144795000000004E-2</v>
      </c>
      <c r="G39" s="25">
        <f t="shared" si="2"/>
        <v>0.48696462885000014</v>
      </c>
      <c r="H39" s="25">
        <v>4.3279999999999999E-2</v>
      </c>
      <c r="I39" s="25">
        <f t="shared" si="3"/>
        <v>2.7900000000000001E-2</v>
      </c>
      <c r="J39" s="25"/>
      <c r="K39" s="25">
        <f t="shared" si="4"/>
        <v>2.4994695000000001E-2</v>
      </c>
      <c r="L39" s="25">
        <f t="shared" si="5"/>
        <v>0.57562782585000005</v>
      </c>
      <c r="M39" s="25">
        <v>4.1910000000000003E-2</v>
      </c>
      <c r="N39" s="25">
        <f t="shared" si="6"/>
        <v>2.6530000000000005E-2</v>
      </c>
      <c r="O39" s="25"/>
      <c r="P39" s="25">
        <f t="shared" si="7"/>
        <v>2.3800095000000004E-2</v>
      </c>
      <c r="Q39" s="25">
        <f t="shared" si="8"/>
        <v>0.54811618785000016</v>
      </c>
      <c r="R39" s="25">
        <v>4.6100000000000002E-2</v>
      </c>
      <c r="S39" s="25">
        <f t="shared" si="9"/>
        <v>3.0720000000000004E-2</v>
      </c>
      <c r="T39" s="25"/>
      <c r="U39" s="25">
        <f t="shared" si="10"/>
        <v>2.9892395000000006E-2</v>
      </c>
      <c r="V39" s="25">
        <f t="shared" si="11"/>
        <v>0.68842185685000012</v>
      </c>
      <c r="W39" s="25">
        <v>3.8960000000000002E-2</v>
      </c>
      <c r="X39" s="25">
        <f t="shared" si="12"/>
        <v>2.3580000000000004E-2</v>
      </c>
      <c r="Y39" s="25"/>
      <c r="Z39" s="25">
        <f t="shared" si="13"/>
        <v>2.1360395000000004E-2</v>
      </c>
      <c r="AA39" s="25">
        <f t="shared" si="14"/>
        <v>0.4919298968500001</v>
      </c>
      <c r="AB39" s="25">
        <v>3.0949999999999998E-2</v>
      </c>
      <c r="AC39" s="25">
        <f t="shared" si="15"/>
        <v>1.538E-2</v>
      </c>
    </row>
    <row r="40" spans="1:29" s="15" customFormat="1">
      <c r="A40" s="19">
        <v>288</v>
      </c>
      <c r="B40" s="25">
        <v>1.2E-4</v>
      </c>
      <c r="C40" s="25">
        <v>3.6510000000000001E-2</v>
      </c>
      <c r="D40" s="25">
        <f t="shared" si="0"/>
        <v>2.1345000000000003E-2</v>
      </c>
      <c r="E40" s="25"/>
      <c r="F40" s="25">
        <f t="shared" si="1"/>
        <v>2.0609795000000004E-2</v>
      </c>
      <c r="G40" s="25">
        <f t="shared" si="2"/>
        <v>0.47464357885000008</v>
      </c>
      <c r="H40" s="25">
        <v>4.231E-2</v>
      </c>
      <c r="I40" s="25">
        <f t="shared" si="3"/>
        <v>2.7145000000000002E-2</v>
      </c>
      <c r="J40" s="25"/>
      <c r="K40" s="25">
        <f t="shared" si="4"/>
        <v>2.4239695000000002E-2</v>
      </c>
      <c r="L40" s="25">
        <f t="shared" si="5"/>
        <v>0.55824017585000008</v>
      </c>
      <c r="M40" s="25">
        <v>4.0960000000000003E-2</v>
      </c>
      <c r="N40" s="25">
        <f t="shared" si="6"/>
        <v>2.5795000000000005E-2</v>
      </c>
      <c r="O40" s="25"/>
      <c r="P40" s="25">
        <f t="shared" si="7"/>
        <v>2.3065095000000004E-2</v>
      </c>
      <c r="Q40" s="25">
        <f t="shared" si="8"/>
        <v>0.5311891378500001</v>
      </c>
      <c r="R40" s="25">
        <v>4.512E-2</v>
      </c>
      <c r="S40" s="25">
        <f t="shared" si="9"/>
        <v>2.9955000000000002E-2</v>
      </c>
      <c r="T40" s="25"/>
      <c r="U40" s="25">
        <f t="shared" si="10"/>
        <v>2.9127395000000004E-2</v>
      </c>
      <c r="V40" s="25">
        <f t="shared" si="11"/>
        <v>0.67080390685000013</v>
      </c>
      <c r="W40" s="25">
        <v>3.8350000000000002E-2</v>
      </c>
      <c r="X40" s="25">
        <f t="shared" si="12"/>
        <v>2.3185000000000004E-2</v>
      </c>
      <c r="Y40" s="25"/>
      <c r="Z40" s="25">
        <f t="shared" si="13"/>
        <v>2.0965395000000005E-2</v>
      </c>
      <c r="AA40" s="25">
        <f t="shared" si="14"/>
        <v>0.48283304685000011</v>
      </c>
      <c r="AB40" s="25">
        <v>3.0210000000000001E-2</v>
      </c>
      <c r="AC40" s="25">
        <f t="shared" si="15"/>
        <v>1.5165E-2</v>
      </c>
    </row>
    <row r="41" spans="1:29" s="15" customFormat="1">
      <c r="A41" s="19">
        <v>289</v>
      </c>
      <c r="B41" s="25">
        <v>5.0000000000000002E-5</v>
      </c>
      <c r="C41" s="25">
        <v>3.542E-2</v>
      </c>
      <c r="D41" s="25">
        <f t="shared" si="0"/>
        <v>2.0789999999999999E-2</v>
      </c>
      <c r="E41" s="25"/>
      <c r="F41" s="25">
        <f t="shared" si="1"/>
        <v>2.0054795E-2</v>
      </c>
      <c r="G41" s="25">
        <f t="shared" si="2"/>
        <v>0.46186192885000005</v>
      </c>
      <c r="H41" s="25">
        <v>4.1239999999999999E-2</v>
      </c>
      <c r="I41" s="25">
        <f t="shared" si="3"/>
        <v>2.6609999999999998E-2</v>
      </c>
      <c r="J41" s="25"/>
      <c r="K41" s="25">
        <f t="shared" si="4"/>
        <v>2.3704694999999998E-2</v>
      </c>
      <c r="L41" s="25">
        <f t="shared" si="5"/>
        <v>0.54591912585000002</v>
      </c>
      <c r="M41" s="25">
        <v>3.9879999999999999E-2</v>
      </c>
      <c r="N41" s="25">
        <f t="shared" si="6"/>
        <v>2.5249999999999998E-2</v>
      </c>
      <c r="O41" s="25"/>
      <c r="P41" s="25">
        <f t="shared" si="7"/>
        <v>2.2520094999999997E-2</v>
      </c>
      <c r="Q41" s="25">
        <f t="shared" si="8"/>
        <v>0.51863778784999992</v>
      </c>
      <c r="R41" s="25">
        <v>4.5109999999999997E-2</v>
      </c>
      <c r="S41" s="25">
        <f t="shared" si="9"/>
        <v>3.0479999999999997E-2</v>
      </c>
      <c r="T41" s="25"/>
      <c r="U41" s="25">
        <f t="shared" si="10"/>
        <v>2.9652394999999998E-2</v>
      </c>
      <c r="V41" s="25">
        <f t="shared" si="11"/>
        <v>0.68289465684999995</v>
      </c>
      <c r="W41" s="25">
        <v>3.7139999999999999E-2</v>
      </c>
      <c r="X41" s="25">
        <f t="shared" si="12"/>
        <v>2.2509999999999999E-2</v>
      </c>
      <c r="Y41" s="25"/>
      <c r="Z41" s="25">
        <f t="shared" si="13"/>
        <v>2.0290394999999999E-2</v>
      </c>
      <c r="AA41" s="25">
        <f t="shared" si="14"/>
        <v>0.46728779684999999</v>
      </c>
      <c r="AB41" s="25">
        <v>2.921E-2</v>
      </c>
      <c r="AC41" s="25">
        <f t="shared" si="15"/>
        <v>1.4630000000000001E-2</v>
      </c>
    </row>
    <row r="42" spans="1:29" s="15" customFormat="1">
      <c r="A42" s="19">
        <v>290</v>
      </c>
      <c r="B42" s="25">
        <v>-2.0000000000000002E-5</v>
      </c>
      <c r="C42" s="25">
        <v>3.4849999999999999E-2</v>
      </c>
      <c r="D42" s="25">
        <f t="shared" si="0"/>
        <v>2.0659999999999998E-2</v>
      </c>
      <c r="E42" s="25"/>
      <c r="F42" s="25">
        <f t="shared" si="1"/>
        <v>1.9924794999999999E-2</v>
      </c>
      <c r="G42" s="25">
        <f t="shared" si="2"/>
        <v>0.45886802885</v>
      </c>
      <c r="H42" s="25">
        <v>4.0469999999999999E-2</v>
      </c>
      <c r="I42" s="25">
        <f t="shared" si="3"/>
        <v>2.6279999999999998E-2</v>
      </c>
      <c r="J42" s="25"/>
      <c r="K42" s="25">
        <f t="shared" si="4"/>
        <v>2.3374694999999997E-2</v>
      </c>
      <c r="L42" s="25">
        <f t="shared" si="5"/>
        <v>0.53831922584999992</v>
      </c>
      <c r="M42" s="25">
        <v>3.9079999999999997E-2</v>
      </c>
      <c r="N42" s="25">
        <f t="shared" si="6"/>
        <v>2.4889999999999995E-2</v>
      </c>
      <c r="O42" s="25"/>
      <c r="P42" s="25">
        <f t="shared" si="7"/>
        <v>2.2160094999999994E-2</v>
      </c>
      <c r="Q42" s="25">
        <f t="shared" si="8"/>
        <v>0.51034698784999988</v>
      </c>
      <c r="R42" s="25">
        <v>4.5030000000000001E-2</v>
      </c>
      <c r="S42" s="25">
        <f t="shared" si="9"/>
        <v>3.0839999999999999E-2</v>
      </c>
      <c r="T42" s="25"/>
      <c r="U42" s="25">
        <f t="shared" si="10"/>
        <v>3.0012395000000001E-2</v>
      </c>
      <c r="V42" s="25">
        <f t="shared" si="11"/>
        <v>0.6911854568500001</v>
      </c>
      <c r="W42" s="25">
        <v>3.6389999999999999E-2</v>
      </c>
      <c r="X42" s="25">
        <f t="shared" si="12"/>
        <v>2.2199999999999998E-2</v>
      </c>
      <c r="Y42" s="25"/>
      <c r="Z42" s="25">
        <f t="shared" si="13"/>
        <v>1.9980394999999998E-2</v>
      </c>
      <c r="AA42" s="25">
        <f t="shared" si="14"/>
        <v>0.46014849684999998</v>
      </c>
      <c r="AB42" s="25">
        <v>2.8400000000000002E-2</v>
      </c>
      <c r="AC42" s="25">
        <f t="shared" si="15"/>
        <v>1.4190000000000001E-2</v>
      </c>
    </row>
    <row r="43" spans="1:29" s="15" customFormat="1">
      <c r="A43" s="19">
        <v>291</v>
      </c>
      <c r="B43" s="25">
        <v>-8.0000000000000007E-5</v>
      </c>
      <c r="C43" s="25">
        <v>3.3669999999999999E-2</v>
      </c>
      <c r="D43" s="25">
        <f t="shared" si="0"/>
        <v>1.9775000000000001E-2</v>
      </c>
      <c r="E43" s="25"/>
      <c r="F43" s="25">
        <f t="shared" si="1"/>
        <v>1.9039795000000002E-2</v>
      </c>
      <c r="G43" s="25">
        <f t="shared" si="2"/>
        <v>0.43848647885000008</v>
      </c>
      <c r="H43" s="25">
        <v>3.9370000000000002E-2</v>
      </c>
      <c r="I43" s="25">
        <f t="shared" si="3"/>
        <v>2.5475000000000005E-2</v>
      </c>
      <c r="J43" s="25"/>
      <c r="K43" s="25">
        <f t="shared" si="4"/>
        <v>2.2569695000000004E-2</v>
      </c>
      <c r="L43" s="25">
        <f t="shared" si="5"/>
        <v>0.51978007585000008</v>
      </c>
      <c r="M43" s="25">
        <v>3.7850000000000002E-2</v>
      </c>
      <c r="N43" s="25">
        <f t="shared" si="6"/>
        <v>2.3955000000000004E-2</v>
      </c>
      <c r="O43" s="25"/>
      <c r="P43" s="25">
        <f t="shared" si="7"/>
        <v>2.1225095000000003E-2</v>
      </c>
      <c r="Q43" s="25">
        <f t="shared" si="8"/>
        <v>0.4888139378500001</v>
      </c>
      <c r="R43" s="25">
        <v>4.471E-2</v>
      </c>
      <c r="S43" s="25">
        <f t="shared" si="9"/>
        <v>3.0815000000000002E-2</v>
      </c>
      <c r="T43" s="25"/>
      <c r="U43" s="25">
        <f t="shared" si="10"/>
        <v>2.9987395000000003E-2</v>
      </c>
      <c r="V43" s="25">
        <f t="shared" si="11"/>
        <v>0.69060970685000012</v>
      </c>
      <c r="W43" s="25">
        <v>3.5249999999999997E-2</v>
      </c>
      <c r="X43" s="25">
        <f t="shared" si="12"/>
        <v>2.1354999999999999E-2</v>
      </c>
      <c r="Y43" s="25"/>
      <c r="Z43" s="25">
        <f t="shared" si="13"/>
        <v>1.9135394999999999E-2</v>
      </c>
      <c r="AA43" s="25">
        <f t="shared" si="14"/>
        <v>0.44068814685000002</v>
      </c>
      <c r="AB43" s="25">
        <v>2.7869999999999999E-2</v>
      </c>
      <c r="AC43" s="25">
        <f t="shared" si="15"/>
        <v>1.3894999999999999E-2</v>
      </c>
    </row>
    <row r="44" spans="1:29" s="15" customFormat="1">
      <c r="A44" s="19">
        <v>292</v>
      </c>
      <c r="B44" s="25">
        <v>-2.0000000000000002E-5</v>
      </c>
      <c r="C44" s="25">
        <v>3.2710000000000003E-2</v>
      </c>
      <c r="D44" s="25">
        <f t="shared" si="0"/>
        <v>1.9255000000000001E-2</v>
      </c>
      <c r="E44" s="25"/>
      <c r="F44" s="25">
        <f t="shared" si="1"/>
        <v>1.8519795000000002E-2</v>
      </c>
      <c r="G44" s="25">
        <f t="shared" si="2"/>
        <v>0.42651087885000005</v>
      </c>
      <c r="H44" s="25">
        <v>3.8120000000000001E-2</v>
      </c>
      <c r="I44" s="25">
        <f t="shared" si="3"/>
        <v>2.4664999999999999E-2</v>
      </c>
      <c r="J44" s="25"/>
      <c r="K44" s="25">
        <f t="shared" si="4"/>
        <v>2.1759694999999999E-2</v>
      </c>
      <c r="L44" s="25">
        <f t="shared" si="5"/>
        <v>0.50112577584999995</v>
      </c>
      <c r="M44" s="25">
        <v>3.6799999999999999E-2</v>
      </c>
      <c r="N44" s="25">
        <f t="shared" si="6"/>
        <v>2.3344999999999998E-2</v>
      </c>
      <c r="O44" s="25"/>
      <c r="P44" s="25">
        <f t="shared" si="7"/>
        <v>2.0615094999999996E-2</v>
      </c>
      <c r="Q44" s="25">
        <f t="shared" si="8"/>
        <v>0.47476563784999992</v>
      </c>
      <c r="R44" s="25">
        <v>4.4679999999999997E-2</v>
      </c>
      <c r="S44" s="25">
        <f t="shared" si="9"/>
        <v>3.1224999999999996E-2</v>
      </c>
      <c r="T44" s="25"/>
      <c r="U44" s="25">
        <f t="shared" si="10"/>
        <v>3.0397394999999997E-2</v>
      </c>
      <c r="V44" s="25">
        <f t="shared" si="11"/>
        <v>0.70005200685000002</v>
      </c>
      <c r="W44" s="25">
        <v>3.422E-2</v>
      </c>
      <c r="X44" s="25">
        <f t="shared" si="12"/>
        <v>2.0764999999999999E-2</v>
      </c>
      <c r="Y44" s="25"/>
      <c r="Z44" s="25">
        <f t="shared" si="13"/>
        <v>1.8545394999999999E-2</v>
      </c>
      <c r="AA44" s="25">
        <f t="shared" si="14"/>
        <v>0.42710044684999998</v>
      </c>
      <c r="AB44" s="25">
        <v>2.6929999999999999E-2</v>
      </c>
      <c r="AC44" s="25">
        <f t="shared" si="15"/>
        <v>1.3455E-2</v>
      </c>
    </row>
    <row r="45" spans="1:29" s="15" customFormat="1">
      <c r="A45" s="19">
        <v>293</v>
      </c>
      <c r="B45" s="25">
        <v>-8.0000000000000007E-5</v>
      </c>
      <c r="C45" s="25">
        <v>3.193E-2</v>
      </c>
      <c r="D45" s="25">
        <f t="shared" si="0"/>
        <v>1.8770000000000002E-2</v>
      </c>
      <c r="E45" s="25"/>
      <c r="F45" s="25">
        <f t="shared" si="1"/>
        <v>1.8034795000000003E-2</v>
      </c>
      <c r="G45" s="25">
        <f t="shared" si="2"/>
        <v>0.41534132885000008</v>
      </c>
      <c r="H45" s="25">
        <v>3.7289999999999997E-2</v>
      </c>
      <c r="I45" s="25">
        <f t="shared" si="3"/>
        <v>2.4129999999999999E-2</v>
      </c>
      <c r="J45" s="25"/>
      <c r="K45" s="25">
        <f t="shared" si="4"/>
        <v>2.1224694999999998E-2</v>
      </c>
      <c r="L45" s="25">
        <f t="shared" si="5"/>
        <v>0.48880472585000001</v>
      </c>
      <c r="M45" s="25">
        <v>3.5950000000000003E-2</v>
      </c>
      <c r="N45" s="25">
        <f t="shared" si="6"/>
        <v>2.2790000000000005E-2</v>
      </c>
      <c r="O45" s="25"/>
      <c r="P45" s="25">
        <f t="shared" si="7"/>
        <v>2.0060095000000003E-2</v>
      </c>
      <c r="Q45" s="25">
        <f t="shared" si="8"/>
        <v>0.46198398785000011</v>
      </c>
      <c r="R45" s="25">
        <v>4.4600000000000001E-2</v>
      </c>
      <c r="S45" s="25">
        <f t="shared" si="9"/>
        <v>3.1440000000000003E-2</v>
      </c>
      <c r="T45" s="25"/>
      <c r="U45" s="25">
        <f t="shared" si="10"/>
        <v>3.0612395000000004E-2</v>
      </c>
      <c r="V45" s="25">
        <f t="shared" si="11"/>
        <v>0.7050034568500001</v>
      </c>
      <c r="W45" s="25">
        <v>3.3480000000000003E-2</v>
      </c>
      <c r="X45" s="25">
        <f t="shared" si="12"/>
        <v>2.0320000000000005E-2</v>
      </c>
      <c r="Y45" s="25"/>
      <c r="Z45" s="25">
        <f t="shared" si="13"/>
        <v>1.8100395000000005E-2</v>
      </c>
      <c r="AA45" s="25">
        <f t="shared" si="14"/>
        <v>0.41685209685000013</v>
      </c>
      <c r="AB45" s="25">
        <v>2.64E-2</v>
      </c>
      <c r="AC45" s="25">
        <f t="shared" si="15"/>
        <v>1.316E-2</v>
      </c>
    </row>
    <row r="46" spans="1:29" s="15" customFormat="1">
      <c r="A46" s="19">
        <v>294</v>
      </c>
      <c r="B46" s="25">
        <v>-9.0000000000000006E-5</v>
      </c>
      <c r="C46" s="25">
        <v>3.108E-2</v>
      </c>
      <c r="D46" s="25">
        <f t="shared" si="0"/>
        <v>1.8384999999999999E-2</v>
      </c>
      <c r="E46" s="25"/>
      <c r="F46" s="25">
        <f t="shared" si="1"/>
        <v>1.7649794999999999E-2</v>
      </c>
      <c r="G46" s="25">
        <f t="shared" si="2"/>
        <v>0.40647477885</v>
      </c>
      <c r="H46" s="25">
        <v>3.6420000000000001E-2</v>
      </c>
      <c r="I46" s="25">
        <f t="shared" si="3"/>
        <v>2.3725000000000003E-2</v>
      </c>
      <c r="J46" s="25"/>
      <c r="K46" s="25">
        <f t="shared" si="4"/>
        <v>2.0819695000000003E-2</v>
      </c>
      <c r="L46" s="25">
        <f t="shared" si="5"/>
        <v>0.47947757585000006</v>
      </c>
      <c r="M46" s="25">
        <v>3.5029999999999999E-2</v>
      </c>
      <c r="N46" s="25">
        <f t="shared" si="6"/>
        <v>2.2335000000000001E-2</v>
      </c>
      <c r="O46" s="25"/>
      <c r="P46" s="25">
        <f t="shared" si="7"/>
        <v>1.9605094999999999E-2</v>
      </c>
      <c r="Q46" s="25">
        <f t="shared" si="8"/>
        <v>0.45150533785000002</v>
      </c>
      <c r="R46" s="25">
        <v>4.4119999999999999E-2</v>
      </c>
      <c r="S46" s="25">
        <f t="shared" si="9"/>
        <v>3.1425000000000002E-2</v>
      </c>
      <c r="T46" s="25"/>
      <c r="U46" s="25">
        <f t="shared" si="10"/>
        <v>3.0597395000000003E-2</v>
      </c>
      <c r="V46" s="25">
        <f t="shared" si="11"/>
        <v>0.70465800685000013</v>
      </c>
      <c r="W46" s="25">
        <v>3.2419999999999997E-2</v>
      </c>
      <c r="X46" s="25">
        <f t="shared" si="12"/>
        <v>1.9724999999999999E-2</v>
      </c>
      <c r="Y46" s="25"/>
      <c r="Z46" s="25">
        <f t="shared" si="13"/>
        <v>1.7505395E-2</v>
      </c>
      <c r="AA46" s="25">
        <f t="shared" si="14"/>
        <v>0.40314924685000003</v>
      </c>
      <c r="AB46" s="25">
        <v>2.5479999999999999E-2</v>
      </c>
      <c r="AC46" s="25">
        <f t="shared" si="15"/>
        <v>1.2695E-2</v>
      </c>
    </row>
    <row r="47" spans="1:29" s="15" customFormat="1">
      <c r="A47" s="19">
        <v>295</v>
      </c>
      <c r="B47" s="25">
        <v>-2.0000000000000002E-5</v>
      </c>
      <c r="C47" s="25">
        <v>3.0290000000000001E-2</v>
      </c>
      <c r="D47" s="25">
        <f t="shared" si="0"/>
        <v>1.7884999999999998E-2</v>
      </c>
      <c r="E47" s="25"/>
      <c r="F47" s="25">
        <f t="shared" si="1"/>
        <v>1.7149794999999999E-2</v>
      </c>
      <c r="G47" s="25">
        <f t="shared" si="2"/>
        <v>0.39495977885</v>
      </c>
      <c r="H47" s="25">
        <v>3.5580000000000001E-2</v>
      </c>
      <c r="I47" s="25">
        <f t="shared" si="3"/>
        <v>2.3175000000000001E-2</v>
      </c>
      <c r="J47" s="25"/>
      <c r="K47" s="25">
        <f t="shared" si="4"/>
        <v>2.0269695000000001E-2</v>
      </c>
      <c r="L47" s="25">
        <f t="shared" si="5"/>
        <v>0.46681107585000003</v>
      </c>
      <c r="M47" s="25">
        <v>3.4160000000000003E-2</v>
      </c>
      <c r="N47" s="25">
        <f t="shared" si="6"/>
        <v>2.1755000000000004E-2</v>
      </c>
      <c r="O47" s="25"/>
      <c r="P47" s="25">
        <f t="shared" si="7"/>
        <v>1.9025095000000002E-2</v>
      </c>
      <c r="Q47" s="25">
        <f t="shared" si="8"/>
        <v>0.43814793785000006</v>
      </c>
      <c r="R47" s="25">
        <v>4.3110000000000002E-2</v>
      </c>
      <c r="S47" s="25">
        <f t="shared" si="9"/>
        <v>3.0705000000000003E-2</v>
      </c>
      <c r="T47" s="25"/>
      <c r="U47" s="25">
        <f t="shared" si="10"/>
        <v>2.9877395000000005E-2</v>
      </c>
      <c r="V47" s="25">
        <f t="shared" si="11"/>
        <v>0.68807640685000016</v>
      </c>
      <c r="W47" s="25">
        <v>3.1759999999999997E-2</v>
      </c>
      <c r="X47" s="25">
        <f t="shared" si="12"/>
        <v>1.9354999999999997E-2</v>
      </c>
      <c r="Y47" s="25"/>
      <c r="Z47" s="25">
        <f t="shared" si="13"/>
        <v>1.7135394999999998E-2</v>
      </c>
      <c r="AA47" s="25">
        <f t="shared" si="14"/>
        <v>0.39462814684999997</v>
      </c>
      <c r="AB47" s="25">
        <v>2.4830000000000001E-2</v>
      </c>
      <c r="AC47" s="25">
        <f t="shared" si="15"/>
        <v>1.2405000000000001E-2</v>
      </c>
    </row>
    <row r="48" spans="1:29" s="15" customFormat="1">
      <c r="A48" s="18">
        <v>296</v>
      </c>
      <c r="B48" s="25">
        <v>-4.0000000000000003E-5</v>
      </c>
      <c r="C48" s="25">
        <v>2.9489999999999999E-2</v>
      </c>
      <c r="D48" s="25">
        <f t="shared" si="0"/>
        <v>1.7329999999999998E-2</v>
      </c>
      <c r="E48" s="25"/>
      <c r="F48" s="25">
        <f t="shared" si="1"/>
        <v>1.6594794999999999E-2</v>
      </c>
      <c r="G48" s="25">
        <f t="shared" si="2"/>
        <v>0.38217812885000002</v>
      </c>
      <c r="H48" s="25">
        <v>3.5540000000000002E-2</v>
      </c>
      <c r="I48" s="25">
        <f t="shared" si="3"/>
        <v>2.3380000000000001E-2</v>
      </c>
      <c r="J48" s="25"/>
      <c r="K48" s="25">
        <f t="shared" si="4"/>
        <v>2.0474695000000001E-2</v>
      </c>
      <c r="L48" s="25">
        <f t="shared" si="5"/>
        <v>0.47153222585000004</v>
      </c>
      <c r="M48" s="25">
        <v>3.3210000000000003E-2</v>
      </c>
      <c r="N48" s="25">
        <f t="shared" si="6"/>
        <v>2.1050000000000003E-2</v>
      </c>
      <c r="O48" s="25"/>
      <c r="P48" s="25">
        <f t="shared" si="7"/>
        <v>1.8320095000000002E-2</v>
      </c>
      <c r="Q48" s="25">
        <f t="shared" si="8"/>
        <v>0.42191178785000005</v>
      </c>
      <c r="R48" s="25">
        <v>4.2430000000000002E-2</v>
      </c>
      <c r="S48" s="25">
        <f t="shared" si="9"/>
        <v>3.0270000000000002E-2</v>
      </c>
      <c r="T48" s="25"/>
      <c r="U48" s="25">
        <f t="shared" si="10"/>
        <v>2.9442395000000003E-2</v>
      </c>
      <c r="V48" s="25">
        <f t="shared" si="11"/>
        <v>0.67805835685000015</v>
      </c>
      <c r="W48" s="25">
        <v>3.1719999999999998E-2</v>
      </c>
      <c r="X48" s="25">
        <f t="shared" si="12"/>
        <v>1.9559999999999998E-2</v>
      </c>
      <c r="Y48" s="25"/>
      <c r="Z48" s="25">
        <f t="shared" si="13"/>
        <v>1.7340394999999998E-2</v>
      </c>
      <c r="AA48" s="25">
        <f t="shared" si="14"/>
        <v>0.39934929684999998</v>
      </c>
      <c r="AB48" s="25">
        <v>2.436E-2</v>
      </c>
      <c r="AC48" s="25">
        <f t="shared" si="15"/>
        <v>1.2160000000000001E-2</v>
      </c>
    </row>
    <row r="49" spans="1:29" s="15" customFormat="1">
      <c r="A49" s="18">
        <v>297</v>
      </c>
      <c r="B49" s="25">
        <v>-2.0000000000000002E-5</v>
      </c>
      <c r="C49" s="25">
        <v>2.8969999999999999E-2</v>
      </c>
      <c r="D49" s="25">
        <f t="shared" si="0"/>
        <v>1.7174999999999999E-2</v>
      </c>
      <c r="E49" s="25"/>
      <c r="F49" s="25">
        <f t="shared" si="1"/>
        <v>1.6439795E-2</v>
      </c>
      <c r="G49" s="25">
        <f t="shared" si="2"/>
        <v>0.37860847885000004</v>
      </c>
      <c r="H49" s="25">
        <v>3.5310000000000001E-2</v>
      </c>
      <c r="I49" s="25">
        <f t="shared" si="3"/>
        <v>2.3515000000000001E-2</v>
      </c>
      <c r="J49" s="25"/>
      <c r="K49" s="25">
        <f t="shared" si="4"/>
        <v>2.0609695000000001E-2</v>
      </c>
      <c r="L49" s="25">
        <f t="shared" si="5"/>
        <v>0.47464127585000004</v>
      </c>
      <c r="M49" s="25">
        <v>3.2620000000000003E-2</v>
      </c>
      <c r="N49" s="25">
        <f t="shared" si="6"/>
        <v>2.0825000000000003E-2</v>
      </c>
      <c r="O49" s="25"/>
      <c r="P49" s="25">
        <f t="shared" si="7"/>
        <v>1.8095095000000002E-2</v>
      </c>
      <c r="Q49" s="25">
        <f t="shared" si="8"/>
        <v>0.41673003785000007</v>
      </c>
      <c r="R49" s="25">
        <v>4.2189999999999998E-2</v>
      </c>
      <c r="S49" s="25">
        <f t="shared" si="9"/>
        <v>3.0394999999999998E-2</v>
      </c>
      <c r="T49" s="25"/>
      <c r="U49" s="25">
        <f t="shared" si="10"/>
        <v>2.9567395E-2</v>
      </c>
      <c r="V49" s="25">
        <f t="shared" si="11"/>
        <v>0.68093710684999997</v>
      </c>
      <c r="W49" s="25">
        <v>3.168E-2</v>
      </c>
      <c r="X49" s="25">
        <f t="shared" si="12"/>
        <v>1.9885E-2</v>
      </c>
      <c r="Y49" s="25"/>
      <c r="Z49" s="25">
        <f t="shared" si="13"/>
        <v>1.7665395E-2</v>
      </c>
      <c r="AA49" s="25">
        <f t="shared" si="14"/>
        <v>0.40683404685000002</v>
      </c>
      <c r="AB49" s="25">
        <v>2.3609999999999999E-2</v>
      </c>
      <c r="AC49" s="25">
        <f t="shared" si="15"/>
        <v>1.1795E-2</v>
      </c>
    </row>
    <row r="50" spans="1:29" s="15" customFormat="1">
      <c r="A50" s="18">
        <v>298</v>
      </c>
      <c r="B50" s="25">
        <v>-5.0000000000000002E-5</v>
      </c>
      <c r="C50" s="25">
        <v>2.802E-2</v>
      </c>
      <c r="D50" s="25">
        <f t="shared" si="0"/>
        <v>1.6395E-2</v>
      </c>
      <c r="E50" s="25"/>
      <c r="F50" s="25">
        <f t="shared" si="1"/>
        <v>1.5659795000000001E-2</v>
      </c>
      <c r="G50" s="25">
        <f t="shared" si="2"/>
        <v>0.36064507885000002</v>
      </c>
      <c r="H50" s="25">
        <v>3.4759999999999999E-2</v>
      </c>
      <c r="I50" s="25">
        <f t="shared" si="3"/>
        <v>2.3134999999999999E-2</v>
      </c>
      <c r="J50" s="25"/>
      <c r="K50" s="25">
        <f t="shared" si="4"/>
        <v>2.0229694999999999E-2</v>
      </c>
      <c r="L50" s="25">
        <f t="shared" si="5"/>
        <v>0.46588987585000002</v>
      </c>
      <c r="M50" s="25">
        <v>3.184E-2</v>
      </c>
      <c r="N50" s="25">
        <f t="shared" si="6"/>
        <v>2.0215E-2</v>
      </c>
      <c r="O50" s="25"/>
      <c r="P50" s="25">
        <f t="shared" si="7"/>
        <v>1.7485094999999999E-2</v>
      </c>
      <c r="Q50" s="25">
        <f t="shared" si="8"/>
        <v>0.40268173785</v>
      </c>
      <c r="R50" s="25">
        <v>4.1300000000000003E-2</v>
      </c>
      <c r="S50" s="25">
        <f t="shared" si="9"/>
        <v>2.9675000000000003E-2</v>
      </c>
      <c r="T50" s="25"/>
      <c r="U50" s="25">
        <f t="shared" si="10"/>
        <v>2.8847395000000005E-2</v>
      </c>
      <c r="V50" s="25">
        <f t="shared" si="11"/>
        <v>0.66435550685000011</v>
      </c>
      <c r="W50" s="25">
        <v>3.1649999999999998E-2</v>
      </c>
      <c r="X50" s="25">
        <f t="shared" si="12"/>
        <v>2.0024999999999998E-2</v>
      </c>
      <c r="Y50" s="25"/>
      <c r="Z50" s="25">
        <f t="shared" si="13"/>
        <v>1.7805394999999998E-2</v>
      </c>
      <c r="AA50" s="25">
        <f t="shared" si="14"/>
        <v>0.41005824684999997</v>
      </c>
      <c r="AB50" s="25">
        <v>2.3300000000000001E-2</v>
      </c>
      <c r="AC50" s="25">
        <f t="shared" si="15"/>
        <v>1.1625E-2</v>
      </c>
    </row>
    <row r="51" spans="1:29" s="15" customFormat="1">
      <c r="A51" s="18">
        <v>299</v>
      </c>
      <c r="B51" s="25">
        <v>-4.0000000000000003E-5</v>
      </c>
      <c r="C51" s="25">
        <v>2.76E-2</v>
      </c>
      <c r="D51" s="25">
        <f t="shared" si="0"/>
        <v>1.6329999999999997E-2</v>
      </c>
      <c r="E51" s="25"/>
      <c r="F51" s="25">
        <f t="shared" si="1"/>
        <v>1.5594794999999998E-2</v>
      </c>
      <c r="G51" s="25">
        <f t="shared" si="2"/>
        <v>0.35914812884999997</v>
      </c>
      <c r="H51" s="25">
        <v>3.4549999999999997E-2</v>
      </c>
      <c r="I51" s="25">
        <f t="shared" si="3"/>
        <v>2.3279999999999995E-2</v>
      </c>
      <c r="J51" s="25"/>
      <c r="K51" s="25">
        <f t="shared" si="4"/>
        <v>2.0374694999999995E-2</v>
      </c>
      <c r="L51" s="25">
        <f t="shared" si="5"/>
        <v>0.46922922584999988</v>
      </c>
      <c r="M51" s="25">
        <v>3.1150000000000001E-2</v>
      </c>
      <c r="N51" s="25">
        <f t="shared" si="6"/>
        <v>1.9880000000000002E-2</v>
      </c>
      <c r="O51" s="25"/>
      <c r="P51" s="25">
        <f t="shared" si="7"/>
        <v>1.7150095000000001E-2</v>
      </c>
      <c r="Q51" s="25">
        <f t="shared" si="8"/>
        <v>0.39496668785000005</v>
      </c>
      <c r="R51" s="25">
        <v>4.1250000000000002E-2</v>
      </c>
      <c r="S51" s="25">
        <f t="shared" si="9"/>
        <v>2.998E-2</v>
      </c>
      <c r="T51" s="25"/>
      <c r="U51" s="25">
        <f t="shared" si="10"/>
        <v>2.9152395000000001E-2</v>
      </c>
      <c r="V51" s="25">
        <f t="shared" si="11"/>
        <v>0.67137965685000001</v>
      </c>
      <c r="W51" s="25">
        <v>3.1579999999999997E-2</v>
      </c>
      <c r="X51" s="25">
        <f t="shared" si="12"/>
        <v>2.0309999999999995E-2</v>
      </c>
      <c r="Y51" s="25"/>
      <c r="Z51" s="25">
        <f t="shared" si="13"/>
        <v>1.8090394999999995E-2</v>
      </c>
      <c r="AA51" s="25">
        <f t="shared" si="14"/>
        <v>0.41662179684999989</v>
      </c>
      <c r="AB51" s="25">
        <v>2.2579999999999999E-2</v>
      </c>
      <c r="AC51" s="25">
        <f t="shared" si="15"/>
        <v>1.1270000000000001E-2</v>
      </c>
    </row>
    <row r="52" spans="1:29" s="15" customFormat="1">
      <c r="A52" s="18">
        <v>300</v>
      </c>
      <c r="B52" s="25">
        <v>6.0000000000000002E-5</v>
      </c>
      <c r="C52" s="25">
        <v>2.7189999999999999E-2</v>
      </c>
      <c r="D52" s="25">
        <f t="shared" si="0"/>
        <v>1.6039999999999999E-2</v>
      </c>
      <c r="E52" s="25"/>
      <c r="F52" s="25">
        <f t="shared" si="1"/>
        <v>1.5304795E-2</v>
      </c>
      <c r="G52" s="25">
        <f t="shared" si="2"/>
        <v>0.35246942884999999</v>
      </c>
      <c r="H52" s="25">
        <v>3.4110000000000001E-2</v>
      </c>
      <c r="I52" s="25">
        <f t="shared" si="3"/>
        <v>2.2960000000000001E-2</v>
      </c>
      <c r="J52" s="25"/>
      <c r="K52" s="25">
        <f t="shared" si="4"/>
        <v>2.0054695000000001E-2</v>
      </c>
      <c r="L52" s="25">
        <f t="shared" si="5"/>
        <v>0.46185962585000007</v>
      </c>
      <c r="M52" s="25">
        <v>3.0609999999999998E-2</v>
      </c>
      <c r="N52" s="25">
        <f t="shared" si="6"/>
        <v>1.9459999999999998E-2</v>
      </c>
      <c r="O52" s="25"/>
      <c r="P52" s="25">
        <f t="shared" si="7"/>
        <v>1.6730094999999997E-2</v>
      </c>
      <c r="Q52" s="25">
        <f t="shared" si="8"/>
        <v>0.38529408784999997</v>
      </c>
      <c r="R52" s="25">
        <v>4.1050000000000003E-2</v>
      </c>
      <c r="S52" s="25">
        <f t="shared" si="9"/>
        <v>2.9900000000000003E-2</v>
      </c>
      <c r="T52" s="25"/>
      <c r="U52" s="25">
        <f t="shared" si="10"/>
        <v>2.9072395000000004E-2</v>
      </c>
      <c r="V52" s="25">
        <f t="shared" si="11"/>
        <v>0.6695372568500001</v>
      </c>
      <c r="W52" s="25">
        <v>3.15E-2</v>
      </c>
      <c r="X52" s="25">
        <f t="shared" si="12"/>
        <v>2.035E-2</v>
      </c>
      <c r="Y52" s="25"/>
      <c r="Z52" s="25">
        <f t="shared" si="13"/>
        <v>1.8130395000000001E-2</v>
      </c>
      <c r="AA52" s="25">
        <f t="shared" si="14"/>
        <v>0.41754299685000001</v>
      </c>
      <c r="AB52" s="25">
        <v>2.2239999999999999E-2</v>
      </c>
      <c r="AC52" s="25">
        <f t="shared" si="15"/>
        <v>1.115E-2</v>
      </c>
    </row>
    <row r="53" spans="1:29" s="15" customFormat="1">
      <c r="A53" s="18">
        <v>301</v>
      </c>
      <c r="B53" s="25">
        <v>-3.0000000000000001E-5</v>
      </c>
      <c r="C53" s="25">
        <v>2.639E-2</v>
      </c>
      <c r="D53" s="25">
        <f t="shared" si="0"/>
        <v>1.5485000000000001E-2</v>
      </c>
      <c r="E53" s="25"/>
      <c r="F53" s="25">
        <f t="shared" si="1"/>
        <v>1.4749795000000001E-2</v>
      </c>
      <c r="G53" s="25">
        <f t="shared" si="2"/>
        <v>0.33968777885000007</v>
      </c>
      <c r="H53" s="25">
        <v>3.4099999999999998E-2</v>
      </c>
      <c r="I53" s="25">
        <f t="shared" si="3"/>
        <v>2.3195E-2</v>
      </c>
      <c r="J53" s="25"/>
      <c r="K53" s="25">
        <f t="shared" si="4"/>
        <v>2.0289695E-2</v>
      </c>
      <c r="L53" s="25">
        <f t="shared" si="5"/>
        <v>0.46727167585000001</v>
      </c>
      <c r="M53" s="25">
        <v>2.9749999999999999E-2</v>
      </c>
      <c r="N53" s="25">
        <f t="shared" si="6"/>
        <v>1.8845000000000001E-2</v>
      </c>
      <c r="O53" s="25"/>
      <c r="P53" s="25">
        <f t="shared" si="7"/>
        <v>1.6115094999999999E-2</v>
      </c>
      <c r="Q53" s="25">
        <f t="shared" si="8"/>
        <v>0.37113063785</v>
      </c>
      <c r="R53" s="25">
        <v>4.0489999999999998E-2</v>
      </c>
      <c r="S53" s="25">
        <f t="shared" si="9"/>
        <v>2.9585E-2</v>
      </c>
      <c r="T53" s="25"/>
      <c r="U53" s="25">
        <f t="shared" si="10"/>
        <v>2.8757395000000002E-2</v>
      </c>
      <c r="V53" s="25">
        <f t="shared" si="11"/>
        <v>0.66228280685000007</v>
      </c>
      <c r="W53" s="25">
        <v>3.141E-2</v>
      </c>
      <c r="X53" s="25">
        <f t="shared" si="12"/>
        <v>2.0505000000000002E-2</v>
      </c>
      <c r="Y53" s="25"/>
      <c r="Z53" s="25">
        <f t="shared" si="13"/>
        <v>1.8285395000000003E-2</v>
      </c>
      <c r="AA53" s="25">
        <f t="shared" si="14"/>
        <v>0.42111264685000011</v>
      </c>
      <c r="AB53" s="25">
        <v>2.1839999999999998E-2</v>
      </c>
      <c r="AC53" s="25">
        <f t="shared" si="15"/>
        <v>1.0905E-2</v>
      </c>
    </row>
    <row r="54" spans="1:29" s="15" customFormat="1">
      <c r="A54" s="18">
        <v>302</v>
      </c>
      <c r="B54" s="25">
        <v>9.0000000000000006E-5</v>
      </c>
      <c r="C54" s="25">
        <v>2.6120000000000001E-2</v>
      </c>
      <c r="D54" s="25">
        <f t="shared" si="0"/>
        <v>1.5375000000000002E-2</v>
      </c>
      <c r="E54" s="25"/>
      <c r="F54" s="25">
        <f t="shared" si="1"/>
        <v>1.4639795000000002E-2</v>
      </c>
      <c r="G54" s="25">
        <f t="shared" si="2"/>
        <v>0.33715447885000005</v>
      </c>
      <c r="H54" s="25">
        <v>3.406E-2</v>
      </c>
      <c r="I54" s="25">
        <f t="shared" si="3"/>
        <v>2.3315000000000002E-2</v>
      </c>
      <c r="J54" s="25"/>
      <c r="K54" s="25">
        <f t="shared" si="4"/>
        <v>2.0409695000000002E-2</v>
      </c>
      <c r="L54" s="25">
        <f t="shared" si="5"/>
        <v>0.47003527585000004</v>
      </c>
      <c r="M54" s="25">
        <v>2.9250000000000002E-2</v>
      </c>
      <c r="N54" s="25">
        <f t="shared" si="6"/>
        <v>1.8505000000000001E-2</v>
      </c>
      <c r="O54" s="25"/>
      <c r="P54" s="25">
        <f t="shared" si="7"/>
        <v>1.5775094999999999E-2</v>
      </c>
      <c r="Q54" s="25">
        <f t="shared" si="8"/>
        <v>0.36330043784999999</v>
      </c>
      <c r="R54" s="25">
        <v>4.0099999999999997E-2</v>
      </c>
      <c r="S54" s="25">
        <f t="shared" si="9"/>
        <v>2.9354999999999999E-2</v>
      </c>
      <c r="T54" s="25"/>
      <c r="U54" s="25">
        <f t="shared" si="10"/>
        <v>2.8527395000000001E-2</v>
      </c>
      <c r="V54" s="25">
        <f t="shared" si="11"/>
        <v>0.65698590685000002</v>
      </c>
      <c r="W54" s="25">
        <v>3.1390000000000001E-2</v>
      </c>
      <c r="X54" s="25">
        <f t="shared" si="12"/>
        <v>2.0645000000000004E-2</v>
      </c>
      <c r="Y54" s="25"/>
      <c r="Z54" s="25">
        <f t="shared" si="13"/>
        <v>1.8425395000000004E-2</v>
      </c>
      <c r="AA54" s="25">
        <f t="shared" si="14"/>
        <v>0.42433684685000012</v>
      </c>
      <c r="AB54" s="25">
        <v>2.1399999999999999E-2</v>
      </c>
      <c r="AC54" s="25">
        <f t="shared" si="15"/>
        <v>1.0744999999999999E-2</v>
      </c>
    </row>
    <row r="55" spans="1:29" s="15" customFormat="1">
      <c r="A55" s="18">
        <v>303</v>
      </c>
      <c r="B55" s="25">
        <v>-1.2999999999999999E-4</v>
      </c>
      <c r="C55" s="25">
        <v>2.5569999999999999E-2</v>
      </c>
      <c r="D55" s="25">
        <f t="shared" si="0"/>
        <v>1.5264999999999999E-2</v>
      </c>
      <c r="E55" s="25"/>
      <c r="F55" s="25">
        <f t="shared" si="1"/>
        <v>1.4529795E-2</v>
      </c>
      <c r="G55" s="25">
        <f t="shared" si="2"/>
        <v>0.33462117885000003</v>
      </c>
      <c r="H55" s="25">
        <v>3.3759999999999998E-2</v>
      </c>
      <c r="I55" s="25">
        <f t="shared" si="3"/>
        <v>2.3454999999999997E-2</v>
      </c>
      <c r="J55" s="25"/>
      <c r="K55" s="25">
        <f t="shared" si="4"/>
        <v>2.0549694999999996E-2</v>
      </c>
      <c r="L55" s="25">
        <f t="shared" si="5"/>
        <v>0.47325947584999994</v>
      </c>
      <c r="M55" s="25">
        <v>2.877E-2</v>
      </c>
      <c r="N55" s="25">
        <f t="shared" si="6"/>
        <v>1.8465000000000002E-2</v>
      </c>
      <c r="O55" s="25"/>
      <c r="P55" s="25">
        <f t="shared" si="7"/>
        <v>1.5735095000000001E-2</v>
      </c>
      <c r="Q55" s="25">
        <f t="shared" si="8"/>
        <v>0.36237923785000004</v>
      </c>
      <c r="R55" s="25">
        <v>4.0050000000000002E-2</v>
      </c>
      <c r="S55" s="25">
        <f t="shared" si="9"/>
        <v>2.9745000000000001E-2</v>
      </c>
      <c r="T55" s="25"/>
      <c r="U55" s="25">
        <f t="shared" si="10"/>
        <v>2.8917395000000002E-2</v>
      </c>
      <c r="V55" s="25">
        <f t="shared" si="11"/>
        <v>0.66596760685000012</v>
      </c>
      <c r="W55" s="25">
        <v>3.1320000000000001E-2</v>
      </c>
      <c r="X55" s="25">
        <f t="shared" si="12"/>
        <v>2.1014999999999999E-2</v>
      </c>
      <c r="Y55" s="25"/>
      <c r="Z55" s="25">
        <f t="shared" si="13"/>
        <v>1.8795394999999999E-2</v>
      </c>
      <c r="AA55" s="25">
        <f t="shared" si="14"/>
        <v>0.43285794685000001</v>
      </c>
      <c r="AB55" s="25">
        <v>2.0740000000000001E-2</v>
      </c>
      <c r="AC55" s="25">
        <f t="shared" si="15"/>
        <v>1.0305E-2</v>
      </c>
    </row>
    <row r="56" spans="1:29" s="15" customFormat="1">
      <c r="A56" s="18">
        <v>304</v>
      </c>
      <c r="B56" s="25">
        <v>8.0000000000000007E-5</v>
      </c>
      <c r="C56" s="25">
        <v>2.5309999999999999E-2</v>
      </c>
      <c r="D56" s="25">
        <f t="shared" si="0"/>
        <v>1.5054999999999999E-2</v>
      </c>
      <c r="E56" s="25"/>
      <c r="F56" s="25">
        <f t="shared" si="1"/>
        <v>1.4319795E-2</v>
      </c>
      <c r="G56" s="25">
        <f t="shared" si="2"/>
        <v>0.32978487885000002</v>
      </c>
      <c r="H56" s="25">
        <v>3.1579999999999997E-2</v>
      </c>
      <c r="I56" s="25">
        <f t="shared" si="3"/>
        <v>2.1324999999999997E-2</v>
      </c>
      <c r="J56" s="25"/>
      <c r="K56" s="25">
        <f t="shared" si="4"/>
        <v>1.8419694999999996E-2</v>
      </c>
      <c r="L56" s="25">
        <f t="shared" si="5"/>
        <v>0.42420557584999996</v>
      </c>
      <c r="M56" s="25">
        <v>2.8209999999999999E-2</v>
      </c>
      <c r="N56" s="25">
        <f t="shared" si="6"/>
        <v>1.7954999999999999E-2</v>
      </c>
      <c r="O56" s="25"/>
      <c r="P56" s="25">
        <f t="shared" si="7"/>
        <v>1.5225094999999999E-2</v>
      </c>
      <c r="Q56" s="25">
        <f t="shared" si="8"/>
        <v>0.35063393785000002</v>
      </c>
      <c r="R56" s="25">
        <v>3.9170000000000003E-2</v>
      </c>
      <c r="S56" s="25">
        <f t="shared" si="9"/>
        <v>2.8915000000000003E-2</v>
      </c>
      <c r="T56" s="25"/>
      <c r="U56" s="25">
        <f t="shared" si="10"/>
        <v>2.8087395000000005E-2</v>
      </c>
      <c r="V56" s="25">
        <f t="shared" si="11"/>
        <v>0.64685270685000018</v>
      </c>
      <c r="W56" s="25">
        <v>3.1260000000000003E-2</v>
      </c>
      <c r="X56" s="25">
        <f t="shared" si="12"/>
        <v>2.1005000000000003E-2</v>
      </c>
      <c r="Y56" s="25"/>
      <c r="Z56" s="25">
        <f t="shared" si="13"/>
        <v>1.8785395000000003E-2</v>
      </c>
      <c r="AA56" s="25">
        <f t="shared" si="14"/>
        <v>0.4326276468500001</v>
      </c>
      <c r="AB56" s="25">
        <v>2.043E-2</v>
      </c>
      <c r="AC56" s="25">
        <f t="shared" si="15"/>
        <v>1.0255E-2</v>
      </c>
    </row>
    <row r="57" spans="1:29" s="15" customFormat="1">
      <c r="A57" s="18">
        <v>305</v>
      </c>
      <c r="B57" s="25">
        <v>5.0000000000000002E-5</v>
      </c>
      <c r="C57" s="25">
        <v>2.4490000000000001E-2</v>
      </c>
      <c r="D57" s="25">
        <f t="shared" si="0"/>
        <v>1.4450000000000001E-2</v>
      </c>
      <c r="E57" s="25"/>
      <c r="F57" s="25">
        <f t="shared" si="1"/>
        <v>1.3714795000000002E-2</v>
      </c>
      <c r="G57" s="25">
        <f t="shared" si="2"/>
        <v>0.31585172885000007</v>
      </c>
      <c r="H57" s="25">
        <v>2.911E-2</v>
      </c>
      <c r="I57" s="25">
        <f t="shared" si="3"/>
        <v>1.907E-2</v>
      </c>
      <c r="J57" s="25"/>
      <c r="K57" s="25">
        <f t="shared" si="4"/>
        <v>1.6164695E-2</v>
      </c>
      <c r="L57" s="25">
        <f t="shared" si="5"/>
        <v>0.37227292584999999</v>
      </c>
      <c r="M57" s="25">
        <v>2.7720000000000002E-2</v>
      </c>
      <c r="N57" s="25">
        <f t="shared" si="6"/>
        <v>1.7680000000000001E-2</v>
      </c>
      <c r="O57" s="25"/>
      <c r="P57" s="25">
        <f t="shared" si="7"/>
        <v>1.4950095000000002E-2</v>
      </c>
      <c r="Q57" s="25">
        <f t="shared" si="8"/>
        <v>0.34430068785000006</v>
      </c>
      <c r="R57" s="25">
        <v>3.8710000000000001E-2</v>
      </c>
      <c r="S57" s="25">
        <f t="shared" si="9"/>
        <v>2.8670000000000001E-2</v>
      </c>
      <c r="T57" s="25"/>
      <c r="U57" s="25">
        <f t="shared" si="10"/>
        <v>2.7842395000000002E-2</v>
      </c>
      <c r="V57" s="25">
        <f t="shared" si="11"/>
        <v>0.64121035685000005</v>
      </c>
      <c r="W57" s="25">
        <v>3.1220000000000001E-2</v>
      </c>
      <c r="X57" s="25">
        <f t="shared" si="12"/>
        <v>2.1180000000000001E-2</v>
      </c>
      <c r="Y57" s="25"/>
      <c r="Z57" s="25">
        <f t="shared" si="13"/>
        <v>1.8960395000000001E-2</v>
      </c>
      <c r="AA57" s="25">
        <f t="shared" si="14"/>
        <v>0.43665789685000006</v>
      </c>
      <c r="AB57" s="25">
        <v>2.0029999999999999E-2</v>
      </c>
      <c r="AC57" s="25">
        <f t="shared" si="15"/>
        <v>1.004E-2</v>
      </c>
    </row>
    <row r="58" spans="1:29" s="15" customFormat="1">
      <c r="A58" s="18">
        <v>306</v>
      </c>
      <c r="B58" s="25">
        <v>-1.2999999999999999E-4</v>
      </c>
      <c r="C58" s="25">
        <v>2.4279999999999999E-2</v>
      </c>
      <c r="D58" s="25">
        <f t="shared" si="0"/>
        <v>1.4445E-2</v>
      </c>
      <c r="E58" s="25"/>
      <c r="F58" s="25">
        <f t="shared" si="1"/>
        <v>1.3709795E-2</v>
      </c>
      <c r="G58" s="25">
        <f t="shared" si="2"/>
        <v>0.31573657885</v>
      </c>
      <c r="H58" s="25">
        <v>2.9100000000000001E-2</v>
      </c>
      <c r="I58" s="25">
        <f t="shared" si="3"/>
        <v>1.9265000000000001E-2</v>
      </c>
      <c r="J58" s="25"/>
      <c r="K58" s="25">
        <f t="shared" si="4"/>
        <v>1.6359695E-2</v>
      </c>
      <c r="L58" s="25">
        <f t="shared" si="5"/>
        <v>0.37676377585000004</v>
      </c>
      <c r="M58" s="25">
        <v>2.7269999999999999E-2</v>
      </c>
      <c r="N58" s="25">
        <f t="shared" si="6"/>
        <v>1.7434999999999999E-2</v>
      </c>
      <c r="O58" s="25"/>
      <c r="P58" s="25">
        <f t="shared" si="7"/>
        <v>1.4705095E-2</v>
      </c>
      <c r="Q58" s="25">
        <f t="shared" si="8"/>
        <v>0.33865833784999999</v>
      </c>
      <c r="R58" s="25">
        <v>3.8600000000000002E-2</v>
      </c>
      <c r="S58" s="25">
        <f t="shared" si="9"/>
        <v>2.8765000000000002E-2</v>
      </c>
      <c r="T58" s="25"/>
      <c r="U58" s="25">
        <f t="shared" si="10"/>
        <v>2.7937395000000004E-2</v>
      </c>
      <c r="V58" s="25">
        <f t="shared" si="11"/>
        <v>0.64339820685000015</v>
      </c>
      <c r="W58" s="25">
        <v>3.0439999999999998E-2</v>
      </c>
      <c r="X58" s="25">
        <f t="shared" si="12"/>
        <v>2.0604999999999998E-2</v>
      </c>
      <c r="Y58" s="25"/>
      <c r="Z58" s="25">
        <f t="shared" si="13"/>
        <v>1.8385394999999999E-2</v>
      </c>
      <c r="AA58" s="25">
        <f t="shared" si="14"/>
        <v>0.42341564684999999</v>
      </c>
      <c r="AB58" s="25">
        <v>1.9800000000000002E-2</v>
      </c>
      <c r="AC58" s="25">
        <f t="shared" si="15"/>
        <v>9.835E-3</v>
      </c>
    </row>
    <row r="59" spans="1:29" s="15" customFormat="1">
      <c r="A59" s="18">
        <v>307</v>
      </c>
      <c r="B59" s="25">
        <v>5.0000000000000002E-5</v>
      </c>
      <c r="C59" s="25">
        <v>2.3390000000000001E-2</v>
      </c>
      <c r="D59" s="25">
        <f t="shared" si="0"/>
        <v>1.38E-2</v>
      </c>
      <c r="E59" s="25"/>
      <c r="F59" s="25">
        <f t="shared" si="1"/>
        <v>1.3064795000000001E-2</v>
      </c>
      <c r="G59" s="25">
        <f t="shared" si="2"/>
        <v>0.30088222885000004</v>
      </c>
      <c r="H59" s="25">
        <v>2.9579999999999999E-2</v>
      </c>
      <c r="I59" s="25">
        <f t="shared" si="3"/>
        <v>1.9989999999999997E-2</v>
      </c>
      <c r="J59" s="25"/>
      <c r="K59" s="25">
        <f t="shared" si="4"/>
        <v>1.7084694999999997E-2</v>
      </c>
      <c r="L59" s="25">
        <f t="shared" si="5"/>
        <v>0.39346052584999996</v>
      </c>
      <c r="M59" s="25">
        <v>2.647E-2</v>
      </c>
      <c r="N59" s="25">
        <f t="shared" si="6"/>
        <v>1.6879999999999999E-2</v>
      </c>
      <c r="O59" s="25"/>
      <c r="P59" s="25">
        <f t="shared" si="7"/>
        <v>1.4150095E-2</v>
      </c>
      <c r="Q59" s="25">
        <f t="shared" si="8"/>
        <v>0.32587668785000001</v>
      </c>
      <c r="R59" s="25">
        <v>3.7920000000000002E-2</v>
      </c>
      <c r="S59" s="25">
        <f t="shared" si="9"/>
        <v>2.8330000000000001E-2</v>
      </c>
      <c r="T59" s="25"/>
      <c r="U59" s="25">
        <f t="shared" si="10"/>
        <v>2.7502395000000002E-2</v>
      </c>
      <c r="V59" s="25">
        <f t="shared" si="11"/>
        <v>0.63338015685000004</v>
      </c>
      <c r="W59" s="25">
        <v>3.041E-2</v>
      </c>
      <c r="X59" s="25">
        <f t="shared" si="12"/>
        <v>2.0819999999999998E-2</v>
      </c>
      <c r="Y59" s="25"/>
      <c r="Z59" s="25">
        <f t="shared" si="13"/>
        <v>1.8600394999999999E-2</v>
      </c>
      <c r="AA59" s="25">
        <f t="shared" si="14"/>
        <v>0.42836709685000002</v>
      </c>
      <c r="AB59" s="25">
        <v>1.9130000000000001E-2</v>
      </c>
      <c r="AC59" s="25">
        <f t="shared" si="15"/>
        <v>9.5900000000000013E-3</v>
      </c>
    </row>
    <row r="60" spans="1:29" s="15" customFormat="1">
      <c r="A60" s="18">
        <v>308</v>
      </c>
      <c r="B60" s="25">
        <v>5.0000000000000002E-5</v>
      </c>
      <c r="C60" s="25">
        <v>2.3550000000000001E-2</v>
      </c>
      <c r="D60" s="25">
        <f t="shared" si="0"/>
        <v>1.4015000000000001E-2</v>
      </c>
      <c r="E60" s="25"/>
      <c r="F60" s="25">
        <f t="shared" si="1"/>
        <v>1.3279795000000002E-2</v>
      </c>
      <c r="G60" s="25">
        <f t="shared" si="2"/>
        <v>0.30583367885000007</v>
      </c>
      <c r="H60" s="25">
        <v>2.911E-2</v>
      </c>
      <c r="I60" s="25">
        <f t="shared" si="3"/>
        <v>1.9575000000000002E-2</v>
      </c>
      <c r="J60" s="25"/>
      <c r="K60" s="25">
        <f t="shared" si="4"/>
        <v>1.6669695000000002E-2</v>
      </c>
      <c r="L60" s="25">
        <f t="shared" si="5"/>
        <v>0.38390307585000005</v>
      </c>
      <c r="M60" s="25">
        <v>2.6329999999999999E-2</v>
      </c>
      <c r="N60" s="25">
        <f t="shared" si="6"/>
        <v>1.6794999999999997E-2</v>
      </c>
      <c r="O60" s="25"/>
      <c r="P60" s="25">
        <f t="shared" si="7"/>
        <v>1.4065094999999998E-2</v>
      </c>
      <c r="Q60" s="25">
        <f t="shared" si="8"/>
        <v>0.32391913784999998</v>
      </c>
      <c r="R60" s="25">
        <v>3.7499999999999999E-2</v>
      </c>
      <c r="S60" s="25">
        <f t="shared" si="9"/>
        <v>2.7964999999999997E-2</v>
      </c>
      <c r="T60" s="25"/>
      <c r="U60" s="25">
        <f t="shared" si="10"/>
        <v>2.7137394999999998E-2</v>
      </c>
      <c r="V60" s="25">
        <f t="shared" si="11"/>
        <v>0.62497420684999994</v>
      </c>
      <c r="W60" s="25">
        <v>3.0110000000000001E-2</v>
      </c>
      <c r="X60" s="25">
        <f t="shared" si="12"/>
        <v>2.0575000000000003E-2</v>
      </c>
      <c r="Y60" s="25"/>
      <c r="Z60" s="25">
        <f t="shared" si="13"/>
        <v>1.8355395000000004E-2</v>
      </c>
      <c r="AA60" s="25">
        <f t="shared" si="14"/>
        <v>0.42272474685000011</v>
      </c>
      <c r="AB60" s="25">
        <v>1.9019999999999999E-2</v>
      </c>
      <c r="AC60" s="25">
        <f t="shared" si="15"/>
        <v>9.5350000000000001E-3</v>
      </c>
    </row>
    <row r="61" spans="1:29" s="15" customFormat="1">
      <c r="A61" s="18">
        <v>309</v>
      </c>
      <c r="B61" s="25">
        <v>-1.0000000000000001E-5</v>
      </c>
      <c r="C61" s="25">
        <v>2.2720000000000001E-2</v>
      </c>
      <c r="D61" s="25">
        <f t="shared" si="0"/>
        <v>1.3485E-2</v>
      </c>
      <c r="E61" s="25"/>
      <c r="F61" s="25">
        <f t="shared" si="1"/>
        <v>1.2749795000000001E-2</v>
      </c>
      <c r="G61" s="25">
        <f t="shared" si="2"/>
        <v>0.29362777885000002</v>
      </c>
      <c r="H61" s="25">
        <v>2.8660000000000001E-2</v>
      </c>
      <c r="I61" s="25">
        <f t="shared" si="3"/>
        <v>1.9425000000000001E-2</v>
      </c>
      <c r="J61" s="25"/>
      <c r="K61" s="25">
        <f t="shared" si="4"/>
        <v>1.6519695000000001E-2</v>
      </c>
      <c r="L61" s="25">
        <f t="shared" si="5"/>
        <v>0.38044857585000003</v>
      </c>
      <c r="M61" s="25">
        <v>2.5510000000000001E-2</v>
      </c>
      <c r="N61" s="25">
        <f t="shared" si="6"/>
        <v>1.6275000000000001E-2</v>
      </c>
      <c r="O61" s="25"/>
      <c r="P61" s="25">
        <f t="shared" si="7"/>
        <v>1.3545095000000002E-2</v>
      </c>
      <c r="Q61" s="25">
        <f t="shared" si="8"/>
        <v>0.31194353785000006</v>
      </c>
      <c r="R61" s="25">
        <v>3.6119999999999999E-2</v>
      </c>
      <c r="S61" s="25">
        <f t="shared" si="9"/>
        <v>2.6884999999999999E-2</v>
      </c>
      <c r="T61" s="25"/>
      <c r="U61" s="25">
        <f t="shared" si="10"/>
        <v>2.6057395000000001E-2</v>
      </c>
      <c r="V61" s="25">
        <f t="shared" si="11"/>
        <v>0.60010180685000003</v>
      </c>
      <c r="W61" s="25">
        <v>2.9819999999999999E-2</v>
      </c>
      <c r="X61" s="25">
        <f t="shared" si="12"/>
        <v>2.0584999999999999E-2</v>
      </c>
      <c r="Y61" s="25"/>
      <c r="Z61" s="25">
        <f t="shared" si="13"/>
        <v>1.8365395E-2</v>
      </c>
      <c r="AA61" s="25">
        <f t="shared" si="14"/>
        <v>0.42295504685000002</v>
      </c>
      <c r="AB61" s="25">
        <v>1.848E-2</v>
      </c>
      <c r="AC61" s="25">
        <f t="shared" si="15"/>
        <v>9.2350000000000002E-3</v>
      </c>
    </row>
    <row r="62" spans="1:29" s="15" customFormat="1">
      <c r="A62" s="18">
        <v>310</v>
      </c>
      <c r="B62" s="25">
        <v>5.0000000000000002E-5</v>
      </c>
      <c r="C62" s="25">
        <v>2.2679999999999999E-2</v>
      </c>
      <c r="D62" s="25">
        <f t="shared" si="0"/>
        <v>1.3454999999999998E-2</v>
      </c>
      <c r="E62" s="25"/>
      <c r="F62" s="25">
        <f t="shared" si="1"/>
        <v>1.2719794999999999E-2</v>
      </c>
      <c r="G62" s="25">
        <f t="shared" si="2"/>
        <v>0.29293687884999997</v>
      </c>
      <c r="H62" s="25">
        <v>2.8170000000000001E-2</v>
      </c>
      <c r="I62" s="25">
        <f t="shared" si="3"/>
        <v>1.8945E-2</v>
      </c>
      <c r="J62" s="25"/>
      <c r="K62" s="25">
        <f t="shared" si="4"/>
        <v>1.6039695E-2</v>
      </c>
      <c r="L62" s="25">
        <f t="shared" si="5"/>
        <v>0.36939417585000001</v>
      </c>
      <c r="M62" s="25">
        <v>2.5489999999999999E-2</v>
      </c>
      <c r="N62" s="25">
        <f t="shared" si="6"/>
        <v>1.6264999999999998E-2</v>
      </c>
      <c r="O62" s="25"/>
      <c r="P62" s="25">
        <f t="shared" si="7"/>
        <v>1.3535094999999999E-2</v>
      </c>
      <c r="Q62" s="25">
        <f t="shared" si="8"/>
        <v>0.31171323784999999</v>
      </c>
      <c r="R62" s="25">
        <v>3.5520000000000003E-2</v>
      </c>
      <c r="S62" s="25">
        <f t="shared" si="9"/>
        <v>2.6295000000000002E-2</v>
      </c>
      <c r="T62" s="25"/>
      <c r="U62" s="25">
        <f t="shared" si="10"/>
        <v>2.5467395000000004E-2</v>
      </c>
      <c r="V62" s="25">
        <f t="shared" si="11"/>
        <v>0.58651410685000016</v>
      </c>
      <c r="W62" s="25">
        <v>2.9819999999999999E-2</v>
      </c>
      <c r="X62" s="25">
        <f t="shared" si="12"/>
        <v>2.0594999999999999E-2</v>
      </c>
      <c r="Y62" s="25"/>
      <c r="Z62" s="25">
        <f t="shared" si="13"/>
        <v>1.8375394999999999E-2</v>
      </c>
      <c r="AA62" s="25">
        <f t="shared" si="14"/>
        <v>0.42318534684999998</v>
      </c>
      <c r="AB62" s="25">
        <v>1.84E-2</v>
      </c>
      <c r="AC62" s="25">
        <f t="shared" si="15"/>
        <v>9.2250000000000006E-3</v>
      </c>
    </row>
    <row r="63" spans="1:29" s="15" customFormat="1">
      <c r="A63" s="18">
        <v>311</v>
      </c>
      <c r="B63" s="25">
        <v>-3.0000000000000001E-5</v>
      </c>
      <c r="C63" s="25">
        <v>2.2030000000000001E-2</v>
      </c>
      <c r="D63" s="25">
        <f t="shared" si="0"/>
        <v>1.3105E-2</v>
      </c>
      <c r="E63" s="25"/>
      <c r="F63" s="25">
        <f t="shared" si="1"/>
        <v>1.2369795000000001E-2</v>
      </c>
      <c r="G63" s="25">
        <f t="shared" si="2"/>
        <v>0.28487637885000006</v>
      </c>
      <c r="H63" s="25">
        <v>2.809E-2</v>
      </c>
      <c r="I63" s="25">
        <f t="shared" si="3"/>
        <v>1.9165000000000001E-2</v>
      </c>
      <c r="J63" s="25"/>
      <c r="K63" s="25">
        <f t="shared" si="4"/>
        <v>1.6259695000000001E-2</v>
      </c>
      <c r="L63" s="25">
        <f t="shared" si="5"/>
        <v>0.37446077585000004</v>
      </c>
      <c r="M63" s="25">
        <v>2.4889999999999999E-2</v>
      </c>
      <c r="N63" s="25">
        <f t="shared" si="6"/>
        <v>1.5965E-2</v>
      </c>
      <c r="O63" s="25"/>
      <c r="P63" s="25">
        <f t="shared" si="7"/>
        <v>1.3235095000000001E-2</v>
      </c>
      <c r="Q63" s="25">
        <f t="shared" si="8"/>
        <v>0.30480423785000005</v>
      </c>
      <c r="R63" s="25">
        <v>3.492E-2</v>
      </c>
      <c r="S63" s="25">
        <f t="shared" si="9"/>
        <v>2.5994999999999997E-2</v>
      </c>
      <c r="T63" s="25"/>
      <c r="U63" s="25">
        <f t="shared" si="10"/>
        <v>2.5167394999999999E-2</v>
      </c>
      <c r="V63" s="25">
        <f t="shared" si="11"/>
        <v>0.57960510685</v>
      </c>
      <c r="W63" s="25">
        <v>2.981E-2</v>
      </c>
      <c r="X63" s="25">
        <f t="shared" si="12"/>
        <v>2.0885000000000001E-2</v>
      </c>
      <c r="Y63" s="25"/>
      <c r="Z63" s="25">
        <f t="shared" si="13"/>
        <v>1.8665395000000001E-2</v>
      </c>
      <c r="AA63" s="25">
        <f t="shared" si="14"/>
        <v>0.42986404685000007</v>
      </c>
      <c r="AB63" s="25">
        <v>1.788E-2</v>
      </c>
      <c r="AC63" s="25">
        <f t="shared" si="15"/>
        <v>8.9250000000000006E-3</v>
      </c>
    </row>
    <row r="64" spans="1:29" s="15" customFormat="1">
      <c r="A64" s="18">
        <v>312</v>
      </c>
      <c r="B64" s="25">
        <v>-8.0000000000000007E-5</v>
      </c>
      <c r="C64" s="25">
        <v>2.1919999999999999E-2</v>
      </c>
      <c r="D64" s="25">
        <f t="shared" si="0"/>
        <v>1.3139999999999999E-2</v>
      </c>
      <c r="E64" s="25"/>
      <c r="F64" s="25">
        <f t="shared" si="1"/>
        <v>1.2404795E-2</v>
      </c>
      <c r="G64" s="25">
        <f t="shared" si="2"/>
        <v>0.28568242885</v>
      </c>
      <c r="H64" s="25">
        <v>2.7150000000000001E-2</v>
      </c>
      <c r="I64" s="25">
        <f t="shared" si="3"/>
        <v>1.8370000000000001E-2</v>
      </c>
      <c r="J64" s="25"/>
      <c r="K64" s="25">
        <f t="shared" si="4"/>
        <v>1.5464695000000001E-2</v>
      </c>
      <c r="L64" s="25">
        <f t="shared" si="5"/>
        <v>0.35615192585000005</v>
      </c>
      <c r="M64" s="25">
        <v>2.4570000000000002E-2</v>
      </c>
      <c r="N64" s="25">
        <f t="shared" si="6"/>
        <v>1.5790000000000002E-2</v>
      </c>
      <c r="O64" s="25"/>
      <c r="P64" s="25">
        <f t="shared" si="7"/>
        <v>1.3060095000000002E-2</v>
      </c>
      <c r="Q64" s="25">
        <f t="shared" si="8"/>
        <v>0.30077398785000009</v>
      </c>
      <c r="R64" s="25">
        <v>3.3730000000000003E-2</v>
      </c>
      <c r="S64" s="25">
        <f t="shared" si="9"/>
        <v>2.4950000000000003E-2</v>
      </c>
      <c r="T64" s="25"/>
      <c r="U64" s="25">
        <f t="shared" si="10"/>
        <v>2.4122395000000005E-2</v>
      </c>
      <c r="V64" s="25">
        <f t="shared" si="11"/>
        <v>0.55553875685000009</v>
      </c>
      <c r="W64" s="25">
        <v>2.9739999999999999E-2</v>
      </c>
      <c r="X64" s="25">
        <f t="shared" si="12"/>
        <v>2.0959999999999999E-2</v>
      </c>
      <c r="Y64" s="25"/>
      <c r="Z64" s="25">
        <f t="shared" si="13"/>
        <v>1.8740395E-2</v>
      </c>
      <c r="AA64" s="25">
        <f t="shared" si="14"/>
        <v>0.43159129685000003</v>
      </c>
      <c r="AB64" s="25">
        <v>1.7639999999999999E-2</v>
      </c>
      <c r="AC64" s="25">
        <f t="shared" si="15"/>
        <v>8.7799999999999996E-3</v>
      </c>
    </row>
    <row r="65" spans="1:29" s="15" customFormat="1">
      <c r="A65" s="18">
        <v>313</v>
      </c>
      <c r="B65" s="25">
        <v>1E-4</v>
      </c>
      <c r="C65" s="25">
        <v>2.1270000000000001E-2</v>
      </c>
      <c r="D65" s="25">
        <f t="shared" si="0"/>
        <v>1.2530000000000001E-2</v>
      </c>
      <c r="E65" s="25"/>
      <c r="F65" s="25">
        <f t="shared" si="1"/>
        <v>1.1794795000000002E-2</v>
      </c>
      <c r="G65" s="25">
        <f t="shared" si="2"/>
        <v>0.27163412885000005</v>
      </c>
      <c r="H65" s="25">
        <v>2.6790000000000001E-2</v>
      </c>
      <c r="I65" s="25">
        <f t="shared" si="3"/>
        <v>1.8050000000000004E-2</v>
      </c>
      <c r="J65" s="25"/>
      <c r="K65" s="25">
        <f t="shared" si="4"/>
        <v>1.5144695000000003E-2</v>
      </c>
      <c r="L65" s="25">
        <f t="shared" si="5"/>
        <v>0.34878232585000007</v>
      </c>
      <c r="M65" s="25">
        <v>2.4029999999999999E-2</v>
      </c>
      <c r="N65" s="25">
        <f t="shared" si="6"/>
        <v>1.529E-2</v>
      </c>
      <c r="O65" s="25"/>
      <c r="P65" s="25">
        <f t="shared" si="7"/>
        <v>1.2560095E-2</v>
      </c>
      <c r="Q65" s="25">
        <f t="shared" si="8"/>
        <v>0.28925898785000004</v>
      </c>
      <c r="R65" s="25">
        <v>3.354E-2</v>
      </c>
      <c r="S65" s="25">
        <f t="shared" si="9"/>
        <v>2.4800000000000003E-2</v>
      </c>
      <c r="T65" s="25"/>
      <c r="U65" s="25">
        <f t="shared" si="10"/>
        <v>2.3972395000000004E-2</v>
      </c>
      <c r="V65" s="25">
        <f t="shared" si="11"/>
        <v>0.55208425685000007</v>
      </c>
      <c r="W65" s="25">
        <v>2.972E-2</v>
      </c>
      <c r="X65" s="25">
        <f t="shared" si="12"/>
        <v>2.0979999999999999E-2</v>
      </c>
      <c r="Y65" s="25"/>
      <c r="Z65" s="25">
        <f t="shared" si="13"/>
        <v>1.8760394999999999E-2</v>
      </c>
      <c r="AA65" s="25">
        <f t="shared" si="14"/>
        <v>0.43205189685000001</v>
      </c>
      <c r="AB65" s="25">
        <v>1.738E-2</v>
      </c>
      <c r="AC65" s="25">
        <f t="shared" si="15"/>
        <v>8.7399999999999995E-3</v>
      </c>
    </row>
    <row r="66" spans="1:29" s="15" customFormat="1">
      <c r="A66" s="18">
        <v>314</v>
      </c>
      <c r="B66" s="25">
        <v>0</v>
      </c>
      <c r="C66" s="25">
        <v>2.1270000000000001E-2</v>
      </c>
      <c r="D66" s="25">
        <f t="shared" si="0"/>
        <v>1.264E-2</v>
      </c>
      <c r="E66" s="25"/>
      <c r="F66" s="25">
        <f t="shared" si="1"/>
        <v>1.1904795000000001E-2</v>
      </c>
      <c r="G66" s="25">
        <f t="shared" si="2"/>
        <v>0.27416742885000006</v>
      </c>
      <c r="H66" s="25">
        <v>2.6179999999999998E-2</v>
      </c>
      <c r="I66" s="25">
        <f t="shared" si="3"/>
        <v>1.7549999999999996E-2</v>
      </c>
      <c r="J66" s="25"/>
      <c r="K66" s="25">
        <f t="shared" si="4"/>
        <v>1.4644694999999996E-2</v>
      </c>
      <c r="L66" s="25">
        <f t="shared" si="5"/>
        <v>0.33726732584999991</v>
      </c>
      <c r="M66" s="25">
        <v>2.3859999999999999E-2</v>
      </c>
      <c r="N66" s="25">
        <f t="shared" si="6"/>
        <v>1.5229999999999999E-2</v>
      </c>
      <c r="O66" s="25"/>
      <c r="P66" s="25">
        <f t="shared" si="7"/>
        <v>1.2500094999999999E-2</v>
      </c>
      <c r="Q66" s="25">
        <f t="shared" si="8"/>
        <v>0.28787718784999999</v>
      </c>
      <c r="R66" s="25">
        <v>3.2199999999999999E-2</v>
      </c>
      <c r="S66" s="25">
        <f t="shared" si="9"/>
        <v>2.3570000000000001E-2</v>
      </c>
      <c r="T66" s="25"/>
      <c r="U66" s="25">
        <f t="shared" si="10"/>
        <v>2.2742395000000002E-2</v>
      </c>
      <c r="V66" s="25">
        <f t="shared" si="11"/>
        <v>0.52375735685000002</v>
      </c>
      <c r="W66" s="25">
        <v>2.9680000000000002E-2</v>
      </c>
      <c r="X66" s="25">
        <f t="shared" si="12"/>
        <v>2.1049999999999999E-2</v>
      </c>
      <c r="Y66" s="25"/>
      <c r="Z66" s="25">
        <f t="shared" si="13"/>
        <v>1.8830395E-2</v>
      </c>
      <c r="AA66" s="25">
        <f t="shared" si="14"/>
        <v>0.43366399685000001</v>
      </c>
      <c r="AB66" s="25">
        <v>1.7260000000000001E-2</v>
      </c>
      <c r="AC66" s="25">
        <f t="shared" si="15"/>
        <v>8.6300000000000005E-3</v>
      </c>
    </row>
    <row r="67" spans="1:29" s="15" customFormat="1">
      <c r="A67" s="18">
        <v>315</v>
      </c>
      <c r="B67" s="25">
        <v>-9.0000000000000006E-5</v>
      </c>
      <c r="C67" s="25">
        <v>2.0590000000000001E-2</v>
      </c>
      <c r="D67" s="25">
        <f t="shared" ref="D67:D130" si="16">C67-AC67</f>
        <v>1.222E-2</v>
      </c>
      <c r="E67" s="25"/>
      <c r="F67" s="25">
        <f t="shared" ref="F67:F130" si="17">D67-0.000735205</f>
        <v>1.1484795000000001E-2</v>
      </c>
      <c r="G67" s="25">
        <f t="shared" ref="G67:G130" si="18">F67*23.03</f>
        <v>0.26449482885000003</v>
      </c>
      <c r="H67" s="25">
        <v>2.5989999999999999E-2</v>
      </c>
      <c r="I67" s="25">
        <f t="shared" ref="I67:I130" si="19">H67-AC67</f>
        <v>1.7619999999999997E-2</v>
      </c>
      <c r="J67" s="25"/>
      <c r="K67" s="25">
        <f t="shared" ref="K67:K130" si="20">I67-0.002905305</f>
        <v>1.4714694999999996E-2</v>
      </c>
      <c r="L67" s="25">
        <f t="shared" ref="L67:L130" si="21">K67*23.03</f>
        <v>0.33887942584999992</v>
      </c>
      <c r="M67" s="25">
        <v>2.2950000000000002E-2</v>
      </c>
      <c r="N67" s="25">
        <f t="shared" ref="N67:N130" si="22">M67-AC67</f>
        <v>1.4580000000000001E-2</v>
      </c>
      <c r="O67" s="25"/>
      <c r="P67" s="25">
        <f t="shared" ref="P67:P130" si="23">N67-0.002729905</f>
        <v>1.1850095000000001E-2</v>
      </c>
      <c r="Q67" s="25">
        <f t="shared" ref="Q67:Q130" si="24">P67*23.03</f>
        <v>0.27290768785000002</v>
      </c>
      <c r="R67" s="25">
        <v>3.2190000000000003E-2</v>
      </c>
      <c r="S67" s="25">
        <f t="shared" ref="S67:S130" si="25">R67-AC67</f>
        <v>2.3820000000000001E-2</v>
      </c>
      <c r="T67" s="25"/>
      <c r="U67" s="25">
        <f t="shared" ref="U67:U130" si="26">S67-0.000827605</f>
        <v>2.2992395000000002E-2</v>
      </c>
      <c r="V67" s="25">
        <f t="shared" ref="V67:V130" si="27">U67*23.03</f>
        <v>0.5295148568500001</v>
      </c>
      <c r="W67" s="25">
        <v>2.9610000000000001E-2</v>
      </c>
      <c r="X67" s="25">
        <f t="shared" ref="X67:X130" si="28">W67-AC67</f>
        <v>2.1240000000000002E-2</v>
      </c>
      <c r="Y67" s="25"/>
      <c r="Z67" s="25">
        <f t="shared" ref="Z67:Z130" si="29">X67-0.002219605</f>
        <v>1.9020395000000002E-2</v>
      </c>
      <c r="AA67" s="25">
        <f t="shared" ref="AA67:AA130" si="30">Z67*23.03</f>
        <v>0.4380396968500001</v>
      </c>
      <c r="AB67" s="25">
        <v>1.6830000000000001E-2</v>
      </c>
      <c r="AC67" s="25">
        <f t="shared" ref="AC67:AC130" si="31">(B67+AB67)/2</f>
        <v>8.3700000000000007E-3</v>
      </c>
    </row>
    <row r="68" spans="1:29" s="15" customFormat="1">
      <c r="A68" s="18">
        <v>316</v>
      </c>
      <c r="B68" s="25">
        <v>-1.2E-4</v>
      </c>
      <c r="C68" s="25">
        <v>2.0660000000000001E-2</v>
      </c>
      <c r="D68" s="25">
        <f t="shared" si="16"/>
        <v>1.2400000000000001E-2</v>
      </c>
      <c r="E68" s="25"/>
      <c r="F68" s="25">
        <f t="shared" si="17"/>
        <v>1.1664795000000002E-2</v>
      </c>
      <c r="G68" s="25">
        <f t="shared" si="18"/>
        <v>0.26864022885000005</v>
      </c>
      <c r="H68" s="25">
        <v>2.5899999999999999E-2</v>
      </c>
      <c r="I68" s="25">
        <f t="shared" si="19"/>
        <v>1.7639999999999999E-2</v>
      </c>
      <c r="J68" s="25"/>
      <c r="K68" s="25">
        <f t="shared" si="20"/>
        <v>1.4734694999999999E-2</v>
      </c>
      <c r="L68" s="25">
        <f t="shared" si="21"/>
        <v>0.33934002585</v>
      </c>
      <c r="M68" s="25">
        <v>2.3189999999999999E-2</v>
      </c>
      <c r="N68" s="25">
        <f t="shared" si="22"/>
        <v>1.4929999999999999E-2</v>
      </c>
      <c r="O68" s="25"/>
      <c r="P68" s="25">
        <f t="shared" si="23"/>
        <v>1.2200094999999999E-2</v>
      </c>
      <c r="Q68" s="25">
        <f t="shared" si="24"/>
        <v>0.28096818785</v>
      </c>
      <c r="R68" s="25">
        <v>3.2190000000000003E-2</v>
      </c>
      <c r="S68" s="25">
        <f t="shared" si="25"/>
        <v>2.3930000000000003E-2</v>
      </c>
      <c r="T68" s="25"/>
      <c r="U68" s="25">
        <f t="shared" si="26"/>
        <v>2.3102395000000005E-2</v>
      </c>
      <c r="V68" s="25">
        <f t="shared" si="27"/>
        <v>0.53204815685000018</v>
      </c>
      <c r="W68" s="25">
        <v>2.955E-2</v>
      </c>
      <c r="X68" s="25">
        <f t="shared" si="28"/>
        <v>2.129E-2</v>
      </c>
      <c r="Y68" s="25"/>
      <c r="Z68" s="25">
        <f t="shared" si="29"/>
        <v>1.9070395E-2</v>
      </c>
      <c r="AA68" s="25">
        <f t="shared" si="30"/>
        <v>0.43919119685000002</v>
      </c>
      <c r="AB68" s="25">
        <v>1.6639999999999999E-2</v>
      </c>
      <c r="AC68" s="25">
        <f t="shared" si="31"/>
        <v>8.26E-3</v>
      </c>
    </row>
    <row r="69" spans="1:29" s="15" customFormat="1">
      <c r="A69" s="18">
        <v>317</v>
      </c>
      <c r="B69" s="25">
        <v>2.0000000000000002E-5</v>
      </c>
      <c r="C69" s="25">
        <v>2.0109999999999999E-2</v>
      </c>
      <c r="D69" s="25">
        <f t="shared" si="16"/>
        <v>1.1955E-2</v>
      </c>
      <c r="E69" s="25"/>
      <c r="F69" s="25">
        <f t="shared" si="17"/>
        <v>1.1219795000000001E-2</v>
      </c>
      <c r="G69" s="25">
        <f t="shared" si="18"/>
        <v>0.25839187885000003</v>
      </c>
      <c r="H69" s="25">
        <v>2.538E-2</v>
      </c>
      <c r="I69" s="25">
        <f t="shared" si="19"/>
        <v>1.7225000000000001E-2</v>
      </c>
      <c r="J69" s="25"/>
      <c r="K69" s="25">
        <f t="shared" si="20"/>
        <v>1.4319695E-2</v>
      </c>
      <c r="L69" s="25">
        <f t="shared" si="21"/>
        <v>0.32978257585000004</v>
      </c>
      <c r="M69" s="25">
        <v>2.2599999999999999E-2</v>
      </c>
      <c r="N69" s="25">
        <f t="shared" si="22"/>
        <v>1.4445E-2</v>
      </c>
      <c r="O69" s="25"/>
      <c r="P69" s="25">
        <f t="shared" si="23"/>
        <v>1.1715095E-2</v>
      </c>
      <c r="Q69" s="25">
        <f t="shared" si="24"/>
        <v>0.26979863785000002</v>
      </c>
      <c r="R69" s="25">
        <v>3.2120000000000003E-2</v>
      </c>
      <c r="S69" s="25">
        <f t="shared" si="25"/>
        <v>2.3965000000000004E-2</v>
      </c>
      <c r="T69" s="25"/>
      <c r="U69" s="25">
        <f t="shared" si="26"/>
        <v>2.3137395000000005E-2</v>
      </c>
      <c r="V69" s="25">
        <f t="shared" si="27"/>
        <v>0.53285420685000018</v>
      </c>
      <c r="W69" s="25">
        <v>2.9520000000000001E-2</v>
      </c>
      <c r="X69" s="25">
        <f t="shared" si="28"/>
        <v>2.1365000000000002E-2</v>
      </c>
      <c r="Y69" s="25"/>
      <c r="Z69" s="25">
        <f t="shared" si="29"/>
        <v>1.9145395000000003E-2</v>
      </c>
      <c r="AA69" s="25">
        <f t="shared" si="30"/>
        <v>0.44091844685000009</v>
      </c>
      <c r="AB69" s="25">
        <v>1.6289999999999999E-2</v>
      </c>
      <c r="AC69" s="25">
        <f t="shared" si="31"/>
        <v>8.1549999999999991E-3</v>
      </c>
    </row>
    <row r="70" spans="1:29" s="15" customFormat="1">
      <c r="A70" s="18">
        <v>318</v>
      </c>
      <c r="B70" s="25">
        <v>-8.0000000000000007E-5</v>
      </c>
      <c r="C70" s="25">
        <v>1.9859999999999999E-2</v>
      </c>
      <c r="D70" s="25">
        <f t="shared" si="16"/>
        <v>1.1734999999999999E-2</v>
      </c>
      <c r="E70" s="25"/>
      <c r="F70" s="25">
        <f t="shared" si="17"/>
        <v>1.0999795E-2</v>
      </c>
      <c r="G70" s="25">
        <f t="shared" si="18"/>
        <v>0.25332527885</v>
      </c>
      <c r="H70" s="25">
        <v>2.53E-2</v>
      </c>
      <c r="I70" s="25">
        <f t="shared" si="19"/>
        <v>1.7174999999999999E-2</v>
      </c>
      <c r="J70" s="25"/>
      <c r="K70" s="25">
        <f t="shared" si="20"/>
        <v>1.4269694999999999E-2</v>
      </c>
      <c r="L70" s="25">
        <f t="shared" si="21"/>
        <v>0.32863107585000001</v>
      </c>
      <c r="M70" s="25">
        <v>2.232E-2</v>
      </c>
      <c r="N70" s="25">
        <f t="shared" si="22"/>
        <v>1.4194999999999999E-2</v>
      </c>
      <c r="O70" s="25"/>
      <c r="P70" s="25">
        <f t="shared" si="23"/>
        <v>1.1465095E-2</v>
      </c>
      <c r="Q70" s="25">
        <f t="shared" si="24"/>
        <v>0.26404113785</v>
      </c>
      <c r="R70" s="25">
        <v>3.109E-2</v>
      </c>
      <c r="S70" s="25">
        <f t="shared" si="25"/>
        <v>2.2964999999999999E-2</v>
      </c>
      <c r="T70" s="25"/>
      <c r="U70" s="25">
        <f t="shared" si="26"/>
        <v>2.2137395000000001E-2</v>
      </c>
      <c r="V70" s="25">
        <f t="shared" si="27"/>
        <v>0.50982420685000007</v>
      </c>
      <c r="W70" s="25">
        <v>2.9479999999999999E-2</v>
      </c>
      <c r="X70" s="25">
        <f t="shared" si="28"/>
        <v>2.1354999999999999E-2</v>
      </c>
      <c r="Y70" s="25"/>
      <c r="Z70" s="25">
        <f t="shared" si="29"/>
        <v>1.9135394999999999E-2</v>
      </c>
      <c r="AA70" s="25">
        <f t="shared" si="30"/>
        <v>0.44068814685000002</v>
      </c>
      <c r="AB70" s="25">
        <v>1.6330000000000001E-2</v>
      </c>
      <c r="AC70" s="25">
        <f t="shared" si="31"/>
        <v>8.1250000000000003E-3</v>
      </c>
    </row>
    <row r="71" spans="1:29" s="15" customFormat="1">
      <c r="A71" s="18">
        <v>319</v>
      </c>
      <c r="B71" s="25">
        <v>-3.0000000000000001E-5</v>
      </c>
      <c r="C71" s="25">
        <v>1.9449999999999999E-2</v>
      </c>
      <c r="D71" s="25">
        <f t="shared" si="16"/>
        <v>1.1579999999999998E-2</v>
      </c>
      <c r="E71" s="25"/>
      <c r="F71" s="25">
        <f t="shared" si="17"/>
        <v>1.0844794999999999E-2</v>
      </c>
      <c r="G71" s="25">
        <f t="shared" si="18"/>
        <v>0.24975562884999999</v>
      </c>
      <c r="H71" s="25">
        <v>2.4809999999999999E-2</v>
      </c>
      <c r="I71" s="25">
        <f t="shared" si="19"/>
        <v>1.6939999999999997E-2</v>
      </c>
      <c r="J71" s="25"/>
      <c r="K71" s="25">
        <f t="shared" si="20"/>
        <v>1.4034694999999996E-2</v>
      </c>
      <c r="L71" s="25">
        <f t="shared" si="21"/>
        <v>0.32321902584999995</v>
      </c>
      <c r="M71" s="25">
        <v>2.214E-2</v>
      </c>
      <c r="N71" s="25">
        <f t="shared" si="22"/>
        <v>1.427E-2</v>
      </c>
      <c r="O71" s="25"/>
      <c r="P71" s="25">
        <f t="shared" si="23"/>
        <v>1.1540095E-2</v>
      </c>
      <c r="Q71" s="25">
        <f t="shared" si="24"/>
        <v>0.26576838785000001</v>
      </c>
      <c r="R71" s="25">
        <v>3.108E-2</v>
      </c>
      <c r="S71" s="25">
        <f t="shared" si="25"/>
        <v>2.3210000000000001E-2</v>
      </c>
      <c r="T71" s="25"/>
      <c r="U71" s="25">
        <f t="shared" si="26"/>
        <v>2.2382395000000003E-2</v>
      </c>
      <c r="V71" s="25">
        <f t="shared" si="27"/>
        <v>0.51546655685000009</v>
      </c>
      <c r="W71" s="25">
        <v>2.9399999999999999E-2</v>
      </c>
      <c r="X71" s="25">
        <f t="shared" si="28"/>
        <v>2.1530000000000001E-2</v>
      </c>
      <c r="Y71" s="25"/>
      <c r="Z71" s="25">
        <f t="shared" si="29"/>
        <v>1.9310395000000001E-2</v>
      </c>
      <c r="AA71" s="25">
        <f t="shared" si="30"/>
        <v>0.44471839685000003</v>
      </c>
      <c r="AB71" s="25">
        <v>1.5769999999999999E-2</v>
      </c>
      <c r="AC71" s="25">
        <f t="shared" si="31"/>
        <v>7.8700000000000003E-3</v>
      </c>
    </row>
    <row r="72" spans="1:29" s="15" customFormat="1">
      <c r="A72" s="18">
        <v>320</v>
      </c>
      <c r="B72" s="25">
        <v>-9.0000000000000006E-5</v>
      </c>
      <c r="C72" s="25">
        <v>1.8960000000000001E-2</v>
      </c>
      <c r="D72" s="25">
        <f t="shared" si="16"/>
        <v>1.1280000000000002E-2</v>
      </c>
      <c r="E72" s="25"/>
      <c r="F72" s="25">
        <f t="shared" si="17"/>
        <v>1.0544795000000003E-2</v>
      </c>
      <c r="G72" s="25">
        <f t="shared" si="18"/>
        <v>0.24284662885000008</v>
      </c>
      <c r="H72" s="25">
        <v>2.4400000000000002E-2</v>
      </c>
      <c r="I72" s="25">
        <f t="shared" si="19"/>
        <v>1.6720000000000002E-2</v>
      </c>
      <c r="J72" s="25"/>
      <c r="K72" s="25">
        <f t="shared" si="20"/>
        <v>1.3814695000000002E-2</v>
      </c>
      <c r="L72" s="25">
        <f t="shared" si="21"/>
        <v>0.31815242585000003</v>
      </c>
      <c r="M72" s="25">
        <v>2.172E-2</v>
      </c>
      <c r="N72" s="25">
        <f t="shared" si="22"/>
        <v>1.404E-2</v>
      </c>
      <c r="O72" s="25"/>
      <c r="P72" s="25">
        <f t="shared" si="23"/>
        <v>1.1310095000000001E-2</v>
      </c>
      <c r="Q72" s="25">
        <f t="shared" si="24"/>
        <v>0.26047148785000002</v>
      </c>
      <c r="R72" s="25">
        <v>3.1050000000000001E-2</v>
      </c>
      <c r="S72" s="25">
        <f t="shared" si="25"/>
        <v>2.3370000000000002E-2</v>
      </c>
      <c r="T72" s="25"/>
      <c r="U72" s="25">
        <f t="shared" si="26"/>
        <v>2.2542395000000003E-2</v>
      </c>
      <c r="V72" s="25">
        <f t="shared" si="27"/>
        <v>0.51915135685000013</v>
      </c>
      <c r="W72" s="25">
        <v>2.9309999999999999E-2</v>
      </c>
      <c r="X72" s="25">
        <f t="shared" si="28"/>
        <v>2.163E-2</v>
      </c>
      <c r="Y72" s="25"/>
      <c r="Z72" s="25">
        <f t="shared" si="29"/>
        <v>1.9410395E-2</v>
      </c>
      <c r="AA72" s="25">
        <f t="shared" si="30"/>
        <v>0.44702139685000003</v>
      </c>
      <c r="AB72" s="25">
        <v>1.545E-2</v>
      </c>
      <c r="AC72" s="25">
        <f t="shared" si="31"/>
        <v>7.6800000000000002E-3</v>
      </c>
    </row>
    <row r="73" spans="1:29" s="15" customFormat="1">
      <c r="A73" s="18">
        <v>321</v>
      </c>
      <c r="B73" s="25">
        <v>6.0000000000000002E-5</v>
      </c>
      <c r="C73" s="25">
        <v>1.8849999999999999E-2</v>
      </c>
      <c r="D73" s="25">
        <f t="shared" si="16"/>
        <v>1.1195E-2</v>
      </c>
      <c r="E73" s="25"/>
      <c r="F73" s="25">
        <f t="shared" si="17"/>
        <v>1.0459795000000001E-2</v>
      </c>
      <c r="G73" s="25">
        <f t="shared" si="18"/>
        <v>0.24088907885000002</v>
      </c>
      <c r="H73" s="25">
        <v>2.41E-2</v>
      </c>
      <c r="I73" s="25">
        <f t="shared" si="19"/>
        <v>1.6445000000000001E-2</v>
      </c>
      <c r="J73" s="25"/>
      <c r="K73" s="25">
        <f t="shared" si="20"/>
        <v>1.3539695000000001E-2</v>
      </c>
      <c r="L73" s="25">
        <f t="shared" si="21"/>
        <v>0.31181917585000002</v>
      </c>
      <c r="M73" s="25">
        <v>2.1190000000000001E-2</v>
      </c>
      <c r="N73" s="25">
        <f t="shared" si="22"/>
        <v>1.3535000000000002E-2</v>
      </c>
      <c r="O73" s="25"/>
      <c r="P73" s="25">
        <f t="shared" si="23"/>
        <v>1.0805095000000002E-2</v>
      </c>
      <c r="Q73" s="25">
        <f t="shared" si="24"/>
        <v>0.24884133785000007</v>
      </c>
      <c r="R73" s="25">
        <v>3.1019999999999999E-2</v>
      </c>
      <c r="S73" s="25">
        <f t="shared" si="25"/>
        <v>2.3365E-2</v>
      </c>
      <c r="T73" s="25"/>
      <c r="U73" s="25">
        <f t="shared" si="26"/>
        <v>2.2537395000000002E-2</v>
      </c>
      <c r="V73" s="25">
        <f t="shared" si="27"/>
        <v>0.51903620685000007</v>
      </c>
      <c r="W73" s="25">
        <v>2.9149999999999999E-2</v>
      </c>
      <c r="X73" s="25">
        <f t="shared" si="28"/>
        <v>2.1495E-2</v>
      </c>
      <c r="Y73" s="25"/>
      <c r="Z73" s="25">
        <f t="shared" si="29"/>
        <v>1.9275395000000001E-2</v>
      </c>
      <c r="AA73" s="25">
        <f t="shared" si="30"/>
        <v>0.44391234685000003</v>
      </c>
      <c r="AB73" s="25">
        <v>1.525E-2</v>
      </c>
      <c r="AC73" s="25">
        <f t="shared" si="31"/>
        <v>7.6549999999999995E-3</v>
      </c>
    </row>
    <row r="74" spans="1:29" s="15" customFormat="1">
      <c r="A74" s="18">
        <v>322</v>
      </c>
      <c r="B74" s="25">
        <v>6.8999999999999997E-5</v>
      </c>
      <c r="C74" s="25">
        <v>1.721E-2</v>
      </c>
      <c r="D74" s="25">
        <f t="shared" si="16"/>
        <v>9.4955000000000005E-3</v>
      </c>
      <c r="E74" s="25"/>
      <c r="F74" s="25">
        <f t="shared" si="17"/>
        <v>8.7602950000000013E-3</v>
      </c>
      <c r="G74" s="25">
        <f t="shared" si="18"/>
        <v>0.20174959385000005</v>
      </c>
      <c r="H74" s="25">
        <v>2.4809999999999999E-2</v>
      </c>
      <c r="I74" s="25">
        <f t="shared" si="19"/>
        <v>1.70955E-2</v>
      </c>
      <c r="J74" s="25"/>
      <c r="K74" s="25">
        <f t="shared" si="20"/>
        <v>1.4190194999999999E-2</v>
      </c>
      <c r="L74" s="25">
        <f t="shared" si="21"/>
        <v>0.32680019085000001</v>
      </c>
      <c r="M74" s="25">
        <v>2.1139999999999999E-2</v>
      </c>
      <c r="N74" s="25">
        <f t="shared" si="22"/>
        <v>1.34255E-2</v>
      </c>
      <c r="O74" s="25"/>
      <c r="P74" s="25">
        <f t="shared" si="23"/>
        <v>1.0695595E-2</v>
      </c>
      <c r="Q74" s="25">
        <f t="shared" si="24"/>
        <v>0.24631955285000001</v>
      </c>
      <c r="R74" s="25">
        <v>3.092E-2</v>
      </c>
      <c r="S74" s="25">
        <f t="shared" si="25"/>
        <v>2.32055E-2</v>
      </c>
      <c r="T74" s="25"/>
      <c r="U74" s="25">
        <f t="shared" si="26"/>
        <v>2.2377895000000002E-2</v>
      </c>
      <c r="V74" s="25">
        <f t="shared" si="27"/>
        <v>0.5153629218500001</v>
      </c>
      <c r="W74" s="25">
        <v>2.8899999999999999E-2</v>
      </c>
      <c r="X74" s="25">
        <f t="shared" si="28"/>
        <v>2.1185499999999999E-2</v>
      </c>
      <c r="Y74" s="25"/>
      <c r="Z74" s="25">
        <f t="shared" si="29"/>
        <v>1.8965895E-2</v>
      </c>
      <c r="AA74" s="25">
        <f t="shared" si="30"/>
        <v>0.43678456185000003</v>
      </c>
      <c r="AB74" s="25">
        <v>1.536E-2</v>
      </c>
      <c r="AC74" s="25">
        <f t="shared" si="31"/>
        <v>7.7145E-3</v>
      </c>
    </row>
    <row r="75" spans="1:29" s="15" customFormat="1">
      <c r="A75" s="18">
        <v>323</v>
      </c>
      <c r="B75" s="25">
        <v>4.0000000000000003E-5</v>
      </c>
      <c r="C75" s="25">
        <v>1.651E-2</v>
      </c>
      <c r="D75" s="25">
        <f t="shared" si="16"/>
        <v>9.049999999999999E-3</v>
      </c>
      <c r="E75" s="25"/>
      <c r="F75" s="25">
        <f t="shared" si="17"/>
        <v>8.3147949999999998E-3</v>
      </c>
      <c r="G75" s="25">
        <f t="shared" si="18"/>
        <v>0.19148972885000001</v>
      </c>
      <c r="H75" s="25">
        <v>2.383E-2</v>
      </c>
      <c r="I75" s="25">
        <f t="shared" si="19"/>
        <v>1.6369999999999999E-2</v>
      </c>
      <c r="J75" s="25"/>
      <c r="K75" s="25">
        <f t="shared" si="20"/>
        <v>1.3464694999999999E-2</v>
      </c>
      <c r="L75" s="25">
        <f t="shared" si="21"/>
        <v>0.31009192585000001</v>
      </c>
      <c r="M75" s="25">
        <v>2.0910000000000002E-2</v>
      </c>
      <c r="N75" s="25">
        <f t="shared" si="22"/>
        <v>1.345E-2</v>
      </c>
      <c r="O75" s="25"/>
      <c r="P75" s="25">
        <f t="shared" si="23"/>
        <v>1.0720095000000001E-2</v>
      </c>
      <c r="Q75" s="25">
        <f t="shared" si="24"/>
        <v>0.24688378785000004</v>
      </c>
      <c r="R75" s="25">
        <v>3.0880000000000001E-2</v>
      </c>
      <c r="S75" s="25">
        <f t="shared" si="25"/>
        <v>2.342E-2</v>
      </c>
      <c r="T75" s="25"/>
      <c r="U75" s="25">
        <f t="shared" si="26"/>
        <v>2.2592395000000001E-2</v>
      </c>
      <c r="V75" s="25">
        <f t="shared" si="27"/>
        <v>0.52030285685000011</v>
      </c>
      <c r="W75" s="25">
        <v>2.8889999999999999E-2</v>
      </c>
      <c r="X75" s="25">
        <f t="shared" si="28"/>
        <v>2.1429999999999998E-2</v>
      </c>
      <c r="Y75" s="25"/>
      <c r="Z75" s="25">
        <f t="shared" si="29"/>
        <v>1.9210394999999998E-2</v>
      </c>
      <c r="AA75" s="25">
        <f t="shared" si="30"/>
        <v>0.44241539684999998</v>
      </c>
      <c r="AB75" s="25">
        <v>1.4880000000000001E-2</v>
      </c>
      <c r="AC75" s="25">
        <f t="shared" si="31"/>
        <v>7.4600000000000005E-3</v>
      </c>
    </row>
    <row r="76" spans="1:29" s="15" customFormat="1">
      <c r="A76" s="18">
        <v>324</v>
      </c>
      <c r="B76" s="25">
        <v>-1.3999999999999999E-4</v>
      </c>
      <c r="C76" s="25">
        <v>1.529E-2</v>
      </c>
      <c r="D76" s="25">
        <f t="shared" si="16"/>
        <v>8.0599999999999995E-3</v>
      </c>
      <c r="E76" s="25"/>
      <c r="F76" s="25">
        <f t="shared" si="17"/>
        <v>7.3247949999999994E-3</v>
      </c>
      <c r="G76" s="25">
        <f t="shared" si="18"/>
        <v>0.16869002885000001</v>
      </c>
      <c r="H76" s="25">
        <v>2.359E-2</v>
      </c>
      <c r="I76" s="25">
        <f t="shared" si="19"/>
        <v>1.636E-2</v>
      </c>
      <c r="J76" s="25"/>
      <c r="K76" s="25">
        <f t="shared" si="20"/>
        <v>1.3454694999999999E-2</v>
      </c>
      <c r="L76" s="25">
        <f t="shared" si="21"/>
        <v>0.30986162584999999</v>
      </c>
      <c r="M76" s="25">
        <v>1.9619999999999999E-2</v>
      </c>
      <c r="N76" s="25">
        <f t="shared" si="22"/>
        <v>1.2389999999999998E-2</v>
      </c>
      <c r="O76" s="25"/>
      <c r="P76" s="25">
        <f t="shared" si="23"/>
        <v>9.6600949999999988E-3</v>
      </c>
      <c r="Q76" s="25">
        <f t="shared" si="24"/>
        <v>0.22247198784999997</v>
      </c>
      <c r="R76" s="25">
        <v>3.0589999999999999E-2</v>
      </c>
      <c r="S76" s="25">
        <f t="shared" si="25"/>
        <v>2.3359999999999999E-2</v>
      </c>
      <c r="T76" s="25"/>
      <c r="U76" s="25">
        <f t="shared" si="26"/>
        <v>2.2532395E-2</v>
      </c>
      <c r="V76" s="25">
        <f t="shared" si="27"/>
        <v>0.51892105685000001</v>
      </c>
      <c r="W76" s="25">
        <v>2.877E-2</v>
      </c>
      <c r="X76" s="25">
        <f t="shared" si="28"/>
        <v>2.154E-2</v>
      </c>
      <c r="Y76" s="25"/>
      <c r="Z76" s="25">
        <f t="shared" si="29"/>
        <v>1.9320395000000001E-2</v>
      </c>
      <c r="AA76" s="25">
        <f t="shared" si="30"/>
        <v>0.44494869685000005</v>
      </c>
      <c r="AB76" s="25">
        <v>1.46E-2</v>
      </c>
      <c r="AC76" s="25">
        <f t="shared" si="31"/>
        <v>7.2300000000000003E-3</v>
      </c>
    </row>
    <row r="77" spans="1:29" s="15" customFormat="1">
      <c r="A77" s="18">
        <v>325</v>
      </c>
      <c r="B77" s="25">
        <v>3.0000000000000001E-5</v>
      </c>
      <c r="C77" s="25">
        <v>1.409E-2</v>
      </c>
      <c r="D77" s="25">
        <f t="shared" si="16"/>
        <v>6.8950000000000001E-3</v>
      </c>
      <c r="E77" s="25"/>
      <c r="F77" s="25">
        <f t="shared" si="17"/>
        <v>6.159795E-3</v>
      </c>
      <c r="G77" s="25">
        <f t="shared" si="18"/>
        <v>0.14186007885000002</v>
      </c>
      <c r="H77" s="25">
        <v>2.3259999999999999E-2</v>
      </c>
      <c r="I77" s="25">
        <f t="shared" si="19"/>
        <v>1.6064999999999999E-2</v>
      </c>
      <c r="J77" s="25"/>
      <c r="K77" s="25">
        <f t="shared" si="20"/>
        <v>1.3159694999999999E-2</v>
      </c>
      <c r="L77" s="25">
        <f t="shared" si="21"/>
        <v>0.30306777585</v>
      </c>
      <c r="M77" s="25">
        <v>1.7139999999999999E-2</v>
      </c>
      <c r="N77" s="25">
        <f t="shared" si="22"/>
        <v>9.944999999999999E-3</v>
      </c>
      <c r="O77" s="25"/>
      <c r="P77" s="25">
        <f t="shared" si="23"/>
        <v>7.2150949999999995E-3</v>
      </c>
      <c r="Q77" s="25">
        <f t="shared" si="24"/>
        <v>0.16616363784999999</v>
      </c>
      <c r="R77" s="25">
        <v>3.057E-2</v>
      </c>
      <c r="S77" s="25">
        <f t="shared" si="25"/>
        <v>2.3375E-2</v>
      </c>
      <c r="T77" s="25"/>
      <c r="U77" s="25">
        <f t="shared" si="26"/>
        <v>2.2547395000000001E-2</v>
      </c>
      <c r="V77" s="25">
        <f t="shared" si="27"/>
        <v>0.51926650685000009</v>
      </c>
      <c r="W77" s="25">
        <v>2.8740000000000002E-2</v>
      </c>
      <c r="X77" s="25">
        <f t="shared" si="28"/>
        <v>2.1545000000000002E-2</v>
      </c>
      <c r="Y77" s="25"/>
      <c r="Z77" s="25">
        <f t="shared" si="29"/>
        <v>1.9325395000000002E-2</v>
      </c>
      <c r="AA77" s="25">
        <f t="shared" si="30"/>
        <v>0.44506384685000006</v>
      </c>
      <c r="AB77" s="25">
        <v>1.436E-2</v>
      </c>
      <c r="AC77" s="25">
        <f t="shared" si="31"/>
        <v>7.195E-3</v>
      </c>
    </row>
    <row r="78" spans="1:29" s="15" customFormat="1">
      <c r="A78" s="18">
        <v>326</v>
      </c>
      <c r="B78" s="25">
        <v>-1E-4</v>
      </c>
      <c r="C78" s="25">
        <v>1.404E-2</v>
      </c>
      <c r="D78" s="25">
        <f t="shared" si="16"/>
        <v>6.8850000000000005E-3</v>
      </c>
      <c r="E78" s="25"/>
      <c r="F78" s="25">
        <f t="shared" si="17"/>
        <v>6.1497950000000004E-3</v>
      </c>
      <c r="G78" s="25">
        <f t="shared" si="18"/>
        <v>0.14162977885000003</v>
      </c>
      <c r="H78" s="25">
        <v>2.2890000000000001E-2</v>
      </c>
      <c r="I78" s="25">
        <f t="shared" si="19"/>
        <v>1.5734999999999999E-2</v>
      </c>
      <c r="J78" s="25"/>
      <c r="K78" s="25">
        <f t="shared" si="20"/>
        <v>1.2829694999999999E-2</v>
      </c>
      <c r="L78" s="25">
        <f t="shared" si="21"/>
        <v>0.29546787585000001</v>
      </c>
      <c r="M78" s="25">
        <v>1.712E-2</v>
      </c>
      <c r="N78" s="25">
        <f t="shared" si="22"/>
        <v>9.9649999999999999E-3</v>
      </c>
      <c r="O78" s="25"/>
      <c r="P78" s="25">
        <f t="shared" si="23"/>
        <v>7.2350950000000004E-3</v>
      </c>
      <c r="Q78" s="25">
        <f t="shared" si="24"/>
        <v>0.16662423785000002</v>
      </c>
      <c r="R78" s="25">
        <v>2.9440000000000001E-2</v>
      </c>
      <c r="S78" s="25">
        <f t="shared" si="25"/>
        <v>2.2284999999999999E-2</v>
      </c>
      <c r="T78" s="25"/>
      <c r="U78" s="25">
        <f t="shared" si="26"/>
        <v>2.1457395000000001E-2</v>
      </c>
      <c r="V78" s="25">
        <f t="shared" si="27"/>
        <v>0.49416380685000005</v>
      </c>
      <c r="W78" s="25">
        <v>1.865E-2</v>
      </c>
      <c r="X78" s="25">
        <f t="shared" si="28"/>
        <v>1.1495E-2</v>
      </c>
      <c r="Y78" s="25"/>
      <c r="Z78" s="25">
        <f t="shared" si="29"/>
        <v>9.2753950000000005E-3</v>
      </c>
      <c r="AA78" s="25">
        <f t="shared" si="30"/>
        <v>0.21361234685000002</v>
      </c>
      <c r="AB78" s="25">
        <v>1.4409999999999999E-2</v>
      </c>
      <c r="AC78" s="25">
        <f t="shared" si="31"/>
        <v>7.1549999999999999E-3</v>
      </c>
    </row>
    <row r="79" spans="1:29" s="15" customFormat="1">
      <c r="A79" s="18">
        <v>327</v>
      </c>
      <c r="B79" s="25">
        <v>0</v>
      </c>
      <c r="C79" s="25">
        <v>1.4019999999999999E-2</v>
      </c>
      <c r="D79" s="25">
        <f t="shared" si="16"/>
        <v>7.0349999999999996E-3</v>
      </c>
      <c r="E79" s="25"/>
      <c r="F79" s="25">
        <f t="shared" si="17"/>
        <v>6.2997949999999995E-3</v>
      </c>
      <c r="G79" s="25">
        <f t="shared" si="18"/>
        <v>0.14508427885</v>
      </c>
      <c r="H79" s="25">
        <v>2.1399999999999999E-2</v>
      </c>
      <c r="I79" s="25">
        <f t="shared" si="19"/>
        <v>1.4414999999999999E-2</v>
      </c>
      <c r="J79" s="25"/>
      <c r="K79" s="25">
        <f t="shared" si="20"/>
        <v>1.1509694999999999E-2</v>
      </c>
      <c r="L79" s="25">
        <f t="shared" si="21"/>
        <v>0.26506827584999998</v>
      </c>
      <c r="M79" s="25">
        <v>1.704E-2</v>
      </c>
      <c r="N79" s="25">
        <f t="shared" si="22"/>
        <v>1.0055E-2</v>
      </c>
      <c r="O79" s="25"/>
      <c r="P79" s="25">
        <f t="shared" si="23"/>
        <v>7.3250950000000002E-3</v>
      </c>
      <c r="Q79" s="25">
        <f t="shared" si="24"/>
        <v>0.16869693785000001</v>
      </c>
      <c r="R79" s="25">
        <v>2.904E-2</v>
      </c>
      <c r="S79" s="25">
        <f t="shared" si="25"/>
        <v>2.2054999999999998E-2</v>
      </c>
      <c r="T79" s="25"/>
      <c r="U79" s="25">
        <f t="shared" si="26"/>
        <v>2.1227395E-2</v>
      </c>
      <c r="V79" s="25">
        <f t="shared" si="27"/>
        <v>0.48886690685</v>
      </c>
      <c r="W79" s="25">
        <v>1.8239999999999999E-2</v>
      </c>
      <c r="X79" s="25">
        <f t="shared" si="28"/>
        <v>1.1254999999999999E-2</v>
      </c>
      <c r="Y79" s="25"/>
      <c r="Z79" s="25">
        <f t="shared" si="29"/>
        <v>9.0353949999999999E-3</v>
      </c>
      <c r="AA79" s="25">
        <f t="shared" si="30"/>
        <v>0.20808514685000001</v>
      </c>
      <c r="AB79" s="25">
        <v>1.397E-2</v>
      </c>
      <c r="AC79" s="25">
        <f t="shared" si="31"/>
        <v>6.9849999999999999E-3</v>
      </c>
    </row>
    <row r="80" spans="1:29" s="15" customFormat="1">
      <c r="A80" s="18">
        <v>328</v>
      </c>
      <c r="B80" s="25">
        <v>-6.0000000000000002E-5</v>
      </c>
      <c r="C80" s="25">
        <v>1.397E-2</v>
      </c>
      <c r="D80" s="25">
        <f t="shared" si="16"/>
        <v>6.9649999999999998E-3</v>
      </c>
      <c r="E80" s="25"/>
      <c r="F80" s="25">
        <f t="shared" si="17"/>
        <v>6.2297949999999998E-3</v>
      </c>
      <c r="G80" s="25">
        <f t="shared" si="18"/>
        <v>0.14347217884999999</v>
      </c>
      <c r="H80" s="25">
        <v>2.2120000000000001E-2</v>
      </c>
      <c r="I80" s="25">
        <f t="shared" si="19"/>
        <v>1.5115E-2</v>
      </c>
      <c r="J80" s="25"/>
      <c r="K80" s="25">
        <f t="shared" si="20"/>
        <v>1.2209695E-2</v>
      </c>
      <c r="L80" s="25">
        <f t="shared" si="21"/>
        <v>0.28118927585000003</v>
      </c>
      <c r="M80" s="25">
        <v>1.8759999999999999E-2</v>
      </c>
      <c r="N80" s="25">
        <f t="shared" si="22"/>
        <v>1.1754999999999998E-2</v>
      </c>
      <c r="O80" s="25"/>
      <c r="P80" s="25">
        <f t="shared" si="23"/>
        <v>9.0250949999999986E-3</v>
      </c>
      <c r="Q80" s="25">
        <f t="shared" si="24"/>
        <v>0.20784793784999997</v>
      </c>
      <c r="R80" s="25">
        <v>2.8330000000000001E-2</v>
      </c>
      <c r="S80" s="25">
        <f t="shared" si="25"/>
        <v>2.1325E-2</v>
      </c>
      <c r="T80" s="25"/>
      <c r="U80" s="25">
        <f t="shared" si="26"/>
        <v>2.0497395000000002E-2</v>
      </c>
      <c r="V80" s="25">
        <f t="shared" si="27"/>
        <v>0.47205500685000007</v>
      </c>
      <c r="W80" s="25">
        <v>1.874E-2</v>
      </c>
      <c r="X80" s="25">
        <f t="shared" si="28"/>
        <v>1.1734999999999999E-2</v>
      </c>
      <c r="Y80" s="25"/>
      <c r="Z80" s="25">
        <f t="shared" si="29"/>
        <v>9.5153949999999994E-3</v>
      </c>
      <c r="AA80" s="25">
        <f t="shared" si="30"/>
        <v>0.21913954685000001</v>
      </c>
      <c r="AB80" s="25">
        <v>1.4069999999999999E-2</v>
      </c>
      <c r="AC80" s="25">
        <f t="shared" si="31"/>
        <v>7.0049999999999999E-3</v>
      </c>
    </row>
    <row r="81" spans="1:29" s="15" customFormat="1">
      <c r="A81" s="18">
        <v>329</v>
      </c>
      <c r="B81" s="25">
        <v>2.0000000000000002E-5</v>
      </c>
      <c r="C81" s="25">
        <v>1.3820000000000001E-2</v>
      </c>
      <c r="D81" s="25">
        <f t="shared" si="16"/>
        <v>6.9350000000000011E-3</v>
      </c>
      <c r="E81" s="25"/>
      <c r="F81" s="25">
        <f t="shared" si="17"/>
        <v>6.199795000000001E-3</v>
      </c>
      <c r="G81" s="25">
        <f t="shared" si="18"/>
        <v>0.14278127885000003</v>
      </c>
      <c r="H81" s="25">
        <v>2.0990000000000002E-2</v>
      </c>
      <c r="I81" s="25">
        <f t="shared" si="19"/>
        <v>1.4105000000000003E-2</v>
      </c>
      <c r="J81" s="25"/>
      <c r="K81" s="25">
        <f t="shared" si="20"/>
        <v>1.1199695000000003E-2</v>
      </c>
      <c r="L81" s="25">
        <f t="shared" si="21"/>
        <v>0.25792897585000008</v>
      </c>
      <c r="M81" s="25">
        <v>1.8579999999999999E-2</v>
      </c>
      <c r="N81" s="25">
        <f t="shared" si="22"/>
        <v>1.1695000000000001E-2</v>
      </c>
      <c r="O81" s="25"/>
      <c r="P81" s="25">
        <f t="shared" si="23"/>
        <v>8.965095000000001E-3</v>
      </c>
      <c r="Q81" s="25">
        <f t="shared" si="24"/>
        <v>0.20646613785000004</v>
      </c>
      <c r="R81" s="25">
        <v>2.4750000000000001E-2</v>
      </c>
      <c r="S81" s="25">
        <f t="shared" si="25"/>
        <v>1.7865000000000002E-2</v>
      </c>
      <c r="T81" s="25"/>
      <c r="U81" s="25">
        <f t="shared" si="26"/>
        <v>1.7037395000000004E-2</v>
      </c>
      <c r="V81" s="25">
        <f t="shared" si="27"/>
        <v>0.3923712068500001</v>
      </c>
      <c r="W81" s="25">
        <v>1.821E-2</v>
      </c>
      <c r="X81" s="25">
        <f t="shared" si="28"/>
        <v>1.1325000000000002E-2</v>
      </c>
      <c r="Y81" s="25"/>
      <c r="Z81" s="25">
        <f t="shared" si="29"/>
        <v>9.1053950000000022E-3</v>
      </c>
      <c r="AA81" s="25">
        <f t="shared" si="30"/>
        <v>0.20969724685000007</v>
      </c>
      <c r="AB81" s="25">
        <v>1.375E-2</v>
      </c>
      <c r="AC81" s="25">
        <f t="shared" si="31"/>
        <v>6.8849999999999996E-3</v>
      </c>
    </row>
    <row r="82" spans="1:29" s="15" customFormat="1">
      <c r="A82" s="18">
        <v>330</v>
      </c>
      <c r="B82" s="25">
        <v>-1.4999999999999999E-4</v>
      </c>
      <c r="C82" s="25">
        <v>1.3809999999999999E-2</v>
      </c>
      <c r="D82" s="25">
        <f t="shared" si="16"/>
        <v>7.1799999999999998E-3</v>
      </c>
      <c r="E82" s="25"/>
      <c r="F82" s="25">
        <f t="shared" si="17"/>
        <v>6.4447949999999997E-3</v>
      </c>
      <c r="G82" s="25">
        <f t="shared" si="18"/>
        <v>0.14842362884999999</v>
      </c>
      <c r="H82" s="25">
        <v>2.1229999999999999E-2</v>
      </c>
      <c r="I82" s="25">
        <f t="shared" si="19"/>
        <v>1.4599999999999998E-2</v>
      </c>
      <c r="J82" s="25"/>
      <c r="K82" s="25">
        <f t="shared" si="20"/>
        <v>1.1694694999999998E-2</v>
      </c>
      <c r="L82" s="25">
        <f t="shared" si="21"/>
        <v>0.26932882584999995</v>
      </c>
      <c r="M82" s="25">
        <v>1.8499999999999999E-2</v>
      </c>
      <c r="N82" s="25">
        <f t="shared" si="22"/>
        <v>1.1869999999999999E-2</v>
      </c>
      <c r="O82" s="25"/>
      <c r="P82" s="25">
        <f t="shared" si="23"/>
        <v>9.1400949999999991E-3</v>
      </c>
      <c r="Q82" s="25">
        <f t="shared" si="24"/>
        <v>0.21049638784999999</v>
      </c>
      <c r="R82" s="25">
        <v>2.2929999999999999E-2</v>
      </c>
      <c r="S82" s="25">
        <f t="shared" si="25"/>
        <v>1.6299999999999999E-2</v>
      </c>
      <c r="T82" s="25"/>
      <c r="U82" s="25">
        <f t="shared" si="26"/>
        <v>1.5472394999999998E-2</v>
      </c>
      <c r="V82" s="25">
        <f t="shared" si="27"/>
        <v>0.35632925685</v>
      </c>
      <c r="W82" s="25">
        <v>1.8259999999999998E-2</v>
      </c>
      <c r="X82" s="25">
        <f t="shared" si="28"/>
        <v>1.1629999999999998E-2</v>
      </c>
      <c r="Y82" s="25"/>
      <c r="Z82" s="25">
        <f t="shared" si="29"/>
        <v>9.4103949999999985E-3</v>
      </c>
      <c r="AA82" s="25">
        <f t="shared" si="30"/>
        <v>0.21672139684999997</v>
      </c>
      <c r="AB82" s="25">
        <v>1.341E-2</v>
      </c>
      <c r="AC82" s="25">
        <f t="shared" si="31"/>
        <v>6.6299999999999996E-3</v>
      </c>
    </row>
    <row r="83" spans="1:29" s="15" customFormat="1">
      <c r="A83" s="18">
        <v>331</v>
      </c>
      <c r="B83" s="25">
        <v>8.0000000000000007E-5</v>
      </c>
      <c r="C83" s="25">
        <v>1.379E-2</v>
      </c>
      <c r="D83" s="25">
        <f t="shared" si="16"/>
        <v>7.0899999999999999E-3</v>
      </c>
      <c r="E83" s="25"/>
      <c r="F83" s="25">
        <f t="shared" si="17"/>
        <v>6.3547949999999999E-3</v>
      </c>
      <c r="G83" s="25">
        <f t="shared" si="18"/>
        <v>0.14635092885000001</v>
      </c>
      <c r="H83" s="25">
        <v>2.044E-2</v>
      </c>
      <c r="I83" s="25">
        <f t="shared" si="19"/>
        <v>1.3739999999999999E-2</v>
      </c>
      <c r="J83" s="25"/>
      <c r="K83" s="25">
        <f t="shared" si="20"/>
        <v>1.0834694999999998E-2</v>
      </c>
      <c r="L83" s="25">
        <f t="shared" si="21"/>
        <v>0.24952302584999997</v>
      </c>
      <c r="M83" s="25">
        <v>1.8839999999999999E-2</v>
      </c>
      <c r="N83" s="25">
        <f t="shared" si="22"/>
        <v>1.2139999999999998E-2</v>
      </c>
      <c r="O83" s="25"/>
      <c r="P83" s="25">
        <f t="shared" si="23"/>
        <v>9.4100949999999985E-3</v>
      </c>
      <c r="Q83" s="25">
        <f t="shared" si="24"/>
        <v>0.21671448784999997</v>
      </c>
      <c r="R83" s="25">
        <v>2.1329999999999998E-2</v>
      </c>
      <c r="S83" s="25">
        <f t="shared" si="25"/>
        <v>1.4629999999999997E-2</v>
      </c>
      <c r="T83" s="25"/>
      <c r="U83" s="25">
        <f t="shared" si="26"/>
        <v>1.3802394999999997E-2</v>
      </c>
      <c r="V83" s="25">
        <f t="shared" si="27"/>
        <v>0.31786915684999995</v>
      </c>
      <c r="W83" s="25">
        <v>1.7409999999999998E-2</v>
      </c>
      <c r="X83" s="25">
        <f t="shared" si="28"/>
        <v>1.0709999999999997E-2</v>
      </c>
      <c r="Y83" s="25"/>
      <c r="Z83" s="25">
        <f t="shared" si="29"/>
        <v>8.4903949999999978E-3</v>
      </c>
      <c r="AA83" s="25">
        <f t="shared" si="30"/>
        <v>0.19553379684999997</v>
      </c>
      <c r="AB83" s="25">
        <v>1.332E-2</v>
      </c>
      <c r="AC83" s="25">
        <f t="shared" si="31"/>
        <v>6.7000000000000002E-3</v>
      </c>
    </row>
    <row r="84" spans="1:29" s="15" customFormat="1">
      <c r="A84" s="18">
        <v>332</v>
      </c>
      <c r="B84" s="25">
        <v>3.0000000000000001E-5</v>
      </c>
      <c r="C84" s="25">
        <v>1.3780000000000001E-2</v>
      </c>
      <c r="D84" s="25">
        <f t="shared" si="16"/>
        <v>7.345E-3</v>
      </c>
      <c r="E84" s="25"/>
      <c r="F84" s="25">
        <f t="shared" si="17"/>
        <v>6.6097949999999999E-3</v>
      </c>
      <c r="G84" s="25">
        <f t="shared" si="18"/>
        <v>0.15222357885000001</v>
      </c>
      <c r="H84" s="25">
        <v>2.0799999999999999E-2</v>
      </c>
      <c r="I84" s="25">
        <f t="shared" si="19"/>
        <v>1.4364999999999999E-2</v>
      </c>
      <c r="J84" s="25"/>
      <c r="K84" s="25">
        <f t="shared" si="20"/>
        <v>1.1459694999999999E-2</v>
      </c>
      <c r="L84" s="25">
        <f t="shared" si="21"/>
        <v>0.26391677585000001</v>
      </c>
      <c r="M84" s="25">
        <v>1.8200000000000001E-2</v>
      </c>
      <c r="N84" s="25">
        <f t="shared" si="22"/>
        <v>1.1765000000000001E-2</v>
      </c>
      <c r="O84" s="25"/>
      <c r="P84" s="25">
        <f t="shared" si="23"/>
        <v>9.0350950000000017E-3</v>
      </c>
      <c r="Q84" s="25">
        <f t="shared" si="24"/>
        <v>0.20807823785000004</v>
      </c>
      <c r="R84" s="25">
        <v>1.8589999999999999E-2</v>
      </c>
      <c r="S84" s="25">
        <f t="shared" si="25"/>
        <v>1.2154999999999999E-2</v>
      </c>
      <c r="T84" s="25"/>
      <c r="U84" s="25">
        <f t="shared" si="26"/>
        <v>1.1327394999999999E-2</v>
      </c>
      <c r="V84" s="25">
        <f t="shared" si="27"/>
        <v>0.26086990685</v>
      </c>
      <c r="W84" s="25">
        <v>1.763E-2</v>
      </c>
      <c r="X84" s="25">
        <f t="shared" si="28"/>
        <v>1.1195E-2</v>
      </c>
      <c r="Y84" s="25"/>
      <c r="Z84" s="25">
        <f t="shared" si="29"/>
        <v>8.9753950000000006E-3</v>
      </c>
      <c r="AA84" s="25">
        <f t="shared" si="30"/>
        <v>0.20670334685000002</v>
      </c>
      <c r="AB84" s="25">
        <v>1.2840000000000001E-2</v>
      </c>
      <c r="AC84" s="25">
        <f t="shared" si="31"/>
        <v>6.4350000000000006E-3</v>
      </c>
    </row>
    <row r="85" spans="1:29" s="15" customFormat="1">
      <c r="A85" s="18">
        <v>333</v>
      </c>
      <c r="B85" s="25">
        <v>-2.0000000000000002E-5</v>
      </c>
      <c r="C85" s="25">
        <v>1.372E-2</v>
      </c>
      <c r="D85" s="25">
        <f t="shared" si="16"/>
        <v>7.2799999999999991E-3</v>
      </c>
      <c r="E85" s="25"/>
      <c r="F85" s="25">
        <f t="shared" si="17"/>
        <v>6.5447949999999991E-3</v>
      </c>
      <c r="G85" s="25">
        <f t="shared" si="18"/>
        <v>0.15072662884999999</v>
      </c>
      <c r="H85" s="25">
        <v>1.9970000000000002E-2</v>
      </c>
      <c r="I85" s="25">
        <f t="shared" si="19"/>
        <v>1.353E-2</v>
      </c>
      <c r="J85" s="25"/>
      <c r="K85" s="25">
        <f t="shared" si="20"/>
        <v>1.0624695E-2</v>
      </c>
      <c r="L85" s="25">
        <f t="shared" si="21"/>
        <v>0.24468672585000001</v>
      </c>
      <c r="M85" s="25">
        <v>1.8100000000000002E-2</v>
      </c>
      <c r="N85" s="25">
        <f t="shared" si="22"/>
        <v>1.166E-2</v>
      </c>
      <c r="O85" s="25"/>
      <c r="P85" s="25">
        <f t="shared" si="23"/>
        <v>8.9300950000000007E-3</v>
      </c>
      <c r="Q85" s="25">
        <f t="shared" si="24"/>
        <v>0.20566008785000003</v>
      </c>
      <c r="R85" s="25">
        <v>1.5709999999999998E-2</v>
      </c>
      <c r="S85" s="25">
        <f t="shared" si="25"/>
        <v>9.269999999999997E-3</v>
      </c>
      <c r="T85" s="25"/>
      <c r="U85" s="25">
        <f t="shared" si="26"/>
        <v>8.4423949999999966E-3</v>
      </c>
      <c r="V85" s="25">
        <f t="shared" si="27"/>
        <v>0.19442835684999993</v>
      </c>
      <c r="W85" s="25">
        <v>1.7049999999999999E-2</v>
      </c>
      <c r="X85" s="25">
        <f t="shared" si="28"/>
        <v>1.0609999999999998E-2</v>
      </c>
      <c r="Y85" s="25"/>
      <c r="Z85" s="25">
        <f t="shared" si="29"/>
        <v>8.3903949999999984E-3</v>
      </c>
      <c r="AA85" s="25">
        <f t="shared" si="30"/>
        <v>0.19323079684999997</v>
      </c>
      <c r="AB85" s="25">
        <v>1.29E-2</v>
      </c>
      <c r="AC85" s="25">
        <f t="shared" si="31"/>
        <v>6.4400000000000004E-3</v>
      </c>
    </row>
    <row r="86" spans="1:29" s="15" customFormat="1">
      <c r="A86" s="18">
        <v>334</v>
      </c>
      <c r="B86" s="25">
        <v>-9.0000000000000006E-5</v>
      </c>
      <c r="C86" s="25">
        <v>1.3679999999999999E-2</v>
      </c>
      <c r="D86" s="25">
        <f t="shared" si="16"/>
        <v>7.3749999999999996E-3</v>
      </c>
      <c r="E86" s="25"/>
      <c r="F86" s="25">
        <f t="shared" si="17"/>
        <v>6.6397949999999996E-3</v>
      </c>
      <c r="G86" s="25">
        <f t="shared" si="18"/>
        <v>0.15291447885000001</v>
      </c>
      <c r="H86" s="25">
        <v>2.0310000000000002E-2</v>
      </c>
      <c r="I86" s="25">
        <f t="shared" si="19"/>
        <v>1.4005000000000002E-2</v>
      </c>
      <c r="J86" s="25"/>
      <c r="K86" s="25">
        <f t="shared" si="20"/>
        <v>1.1099695000000001E-2</v>
      </c>
      <c r="L86" s="25">
        <f t="shared" si="21"/>
        <v>0.25562597585000002</v>
      </c>
      <c r="M86" s="25">
        <v>1.8790000000000001E-2</v>
      </c>
      <c r="N86" s="25">
        <f t="shared" si="22"/>
        <v>1.2485000000000001E-2</v>
      </c>
      <c r="O86" s="25"/>
      <c r="P86" s="25">
        <f t="shared" si="23"/>
        <v>9.7550950000000018E-3</v>
      </c>
      <c r="Q86" s="25">
        <f t="shared" si="24"/>
        <v>0.22465983785000004</v>
      </c>
      <c r="R86" s="25">
        <v>1.6129999999999999E-2</v>
      </c>
      <c r="S86" s="25">
        <f t="shared" si="25"/>
        <v>9.8249999999999987E-3</v>
      </c>
      <c r="T86" s="25"/>
      <c r="U86" s="25">
        <f t="shared" si="26"/>
        <v>8.9973949999999983E-3</v>
      </c>
      <c r="V86" s="25">
        <f t="shared" si="27"/>
        <v>0.20721000684999996</v>
      </c>
      <c r="W86" s="25">
        <v>1.7129999999999999E-2</v>
      </c>
      <c r="X86" s="25">
        <f t="shared" si="28"/>
        <v>1.0825E-2</v>
      </c>
      <c r="Y86" s="25"/>
      <c r="Z86" s="25">
        <f t="shared" si="29"/>
        <v>8.6053950000000001E-3</v>
      </c>
      <c r="AA86" s="25">
        <f t="shared" si="30"/>
        <v>0.19818224685000002</v>
      </c>
      <c r="AB86" s="25">
        <v>1.2699999999999999E-2</v>
      </c>
      <c r="AC86" s="25">
        <f t="shared" si="31"/>
        <v>6.3049999999999998E-3</v>
      </c>
    </row>
    <row r="87" spans="1:29" s="15" customFormat="1">
      <c r="A87" s="18">
        <v>335</v>
      </c>
      <c r="B87" s="25">
        <v>6.0000000000000002E-5</v>
      </c>
      <c r="C87" s="25">
        <v>1.362E-2</v>
      </c>
      <c r="D87" s="25">
        <f t="shared" si="16"/>
        <v>7.2050000000000005E-3</v>
      </c>
      <c r="E87" s="25"/>
      <c r="F87" s="25">
        <f t="shared" si="17"/>
        <v>6.4697950000000004E-3</v>
      </c>
      <c r="G87" s="25">
        <f t="shared" si="18"/>
        <v>0.14899937885000003</v>
      </c>
      <c r="H87" s="25">
        <v>1.967E-2</v>
      </c>
      <c r="I87" s="25">
        <f t="shared" si="19"/>
        <v>1.3254999999999999E-2</v>
      </c>
      <c r="J87" s="25"/>
      <c r="K87" s="25">
        <f t="shared" si="20"/>
        <v>1.0349694999999999E-2</v>
      </c>
      <c r="L87" s="25">
        <f t="shared" si="21"/>
        <v>0.23835347585</v>
      </c>
      <c r="M87" s="25">
        <v>1.8769999999999998E-2</v>
      </c>
      <c r="N87" s="25">
        <f t="shared" si="22"/>
        <v>1.2354999999999998E-2</v>
      </c>
      <c r="O87" s="25"/>
      <c r="P87" s="25">
        <f t="shared" si="23"/>
        <v>9.6250949999999984E-3</v>
      </c>
      <c r="Q87" s="25">
        <f t="shared" si="24"/>
        <v>0.22166593784999997</v>
      </c>
      <c r="R87" s="25">
        <v>1.54E-2</v>
      </c>
      <c r="S87" s="25">
        <f t="shared" si="25"/>
        <v>8.9849999999999999E-3</v>
      </c>
      <c r="T87" s="25"/>
      <c r="U87" s="25">
        <f t="shared" si="26"/>
        <v>8.1573949999999996E-3</v>
      </c>
      <c r="V87" s="25">
        <f t="shared" si="27"/>
        <v>0.18786480685000001</v>
      </c>
      <c r="W87" s="25">
        <v>1.678E-2</v>
      </c>
      <c r="X87" s="25">
        <f t="shared" si="28"/>
        <v>1.0364999999999999E-2</v>
      </c>
      <c r="Y87" s="25"/>
      <c r="Z87" s="25">
        <f t="shared" si="29"/>
        <v>8.1453949999999997E-3</v>
      </c>
      <c r="AA87" s="25">
        <f t="shared" si="30"/>
        <v>0.18758844685000001</v>
      </c>
      <c r="AB87" s="25">
        <v>1.277E-2</v>
      </c>
      <c r="AC87" s="25">
        <f t="shared" si="31"/>
        <v>6.4149999999999997E-3</v>
      </c>
    </row>
    <row r="88" spans="1:29" s="15" customFormat="1">
      <c r="A88" s="18">
        <v>336</v>
      </c>
      <c r="B88" s="25">
        <v>-2.0000000000000002E-5</v>
      </c>
      <c r="C88" s="25">
        <v>1.3610000000000001E-2</v>
      </c>
      <c r="D88" s="25">
        <f t="shared" si="16"/>
        <v>7.5450000000000005E-3</v>
      </c>
      <c r="E88" s="25"/>
      <c r="F88" s="25">
        <f t="shared" si="17"/>
        <v>6.8097950000000004E-3</v>
      </c>
      <c r="G88" s="25">
        <f t="shared" si="18"/>
        <v>0.15682957885000001</v>
      </c>
      <c r="H88" s="25">
        <v>1.9740000000000001E-2</v>
      </c>
      <c r="I88" s="25">
        <f t="shared" si="19"/>
        <v>1.3675E-2</v>
      </c>
      <c r="J88" s="25"/>
      <c r="K88" s="25">
        <f t="shared" si="20"/>
        <v>1.0769694999999999E-2</v>
      </c>
      <c r="L88" s="25">
        <f t="shared" si="21"/>
        <v>0.24802607585</v>
      </c>
      <c r="M88" s="25">
        <v>1.8550000000000001E-2</v>
      </c>
      <c r="N88" s="25">
        <f t="shared" si="22"/>
        <v>1.2485E-2</v>
      </c>
      <c r="O88" s="25"/>
      <c r="P88" s="25">
        <f t="shared" si="23"/>
        <v>9.7550950000000001E-3</v>
      </c>
      <c r="Q88" s="25">
        <f t="shared" si="24"/>
        <v>0.22465983785000002</v>
      </c>
      <c r="R88" s="25">
        <v>1.5440000000000001E-2</v>
      </c>
      <c r="S88" s="25">
        <f t="shared" si="25"/>
        <v>9.3750000000000014E-3</v>
      </c>
      <c r="T88" s="25"/>
      <c r="U88" s="25">
        <f t="shared" si="26"/>
        <v>8.547395000000001E-3</v>
      </c>
      <c r="V88" s="25">
        <f t="shared" si="27"/>
        <v>0.19684650685000005</v>
      </c>
      <c r="W88" s="25">
        <v>1.6549999999999999E-2</v>
      </c>
      <c r="X88" s="25">
        <f t="shared" si="28"/>
        <v>1.0484999999999998E-2</v>
      </c>
      <c r="Y88" s="25"/>
      <c r="Z88" s="25">
        <f t="shared" si="29"/>
        <v>8.2653949999999983E-3</v>
      </c>
      <c r="AA88" s="25">
        <f t="shared" si="30"/>
        <v>0.19035204684999998</v>
      </c>
      <c r="AB88" s="25">
        <v>1.2149999999999999E-2</v>
      </c>
      <c r="AC88" s="25">
        <f t="shared" si="31"/>
        <v>6.0650000000000001E-3</v>
      </c>
    </row>
    <row r="89" spans="1:29" s="15" customFormat="1">
      <c r="A89" s="18">
        <v>337</v>
      </c>
      <c r="B89" s="25">
        <v>0</v>
      </c>
      <c r="C89" s="25">
        <v>1.354E-2</v>
      </c>
      <c r="D89" s="25">
        <f t="shared" si="16"/>
        <v>7.2849999999999998E-3</v>
      </c>
      <c r="E89" s="25"/>
      <c r="F89" s="25">
        <f t="shared" si="17"/>
        <v>6.5497949999999997E-3</v>
      </c>
      <c r="G89" s="25">
        <f t="shared" si="18"/>
        <v>0.15084177885</v>
      </c>
      <c r="H89" s="25">
        <v>1.9380000000000001E-2</v>
      </c>
      <c r="I89" s="25">
        <f t="shared" si="19"/>
        <v>1.3125000000000001E-2</v>
      </c>
      <c r="J89" s="25"/>
      <c r="K89" s="25">
        <f t="shared" si="20"/>
        <v>1.0219695000000001E-2</v>
      </c>
      <c r="L89" s="25">
        <f t="shared" si="21"/>
        <v>0.23535957585000003</v>
      </c>
      <c r="M89" s="25">
        <v>1.8110000000000001E-2</v>
      </c>
      <c r="N89" s="25">
        <f t="shared" si="22"/>
        <v>1.1855000000000001E-2</v>
      </c>
      <c r="O89" s="25"/>
      <c r="P89" s="25">
        <f t="shared" si="23"/>
        <v>9.1250950000000015E-3</v>
      </c>
      <c r="Q89" s="25">
        <f t="shared" si="24"/>
        <v>0.21015093785000005</v>
      </c>
      <c r="R89" s="25">
        <v>1.508E-2</v>
      </c>
      <c r="S89" s="25">
        <f t="shared" si="25"/>
        <v>8.8249999999999995E-3</v>
      </c>
      <c r="T89" s="25"/>
      <c r="U89" s="25">
        <f t="shared" si="26"/>
        <v>7.9973949999999992E-3</v>
      </c>
      <c r="V89" s="25">
        <f t="shared" si="27"/>
        <v>0.18418000684999999</v>
      </c>
      <c r="W89" s="25">
        <v>1.6449999999999999E-2</v>
      </c>
      <c r="X89" s="25">
        <f t="shared" si="28"/>
        <v>1.0194999999999999E-2</v>
      </c>
      <c r="Y89" s="25"/>
      <c r="Z89" s="25">
        <f t="shared" si="29"/>
        <v>7.9753949999999997E-3</v>
      </c>
      <c r="AA89" s="25">
        <f t="shared" si="30"/>
        <v>0.18367334685</v>
      </c>
      <c r="AB89" s="25">
        <v>1.251E-2</v>
      </c>
      <c r="AC89" s="25">
        <f t="shared" si="31"/>
        <v>6.2550000000000001E-3</v>
      </c>
    </row>
    <row r="90" spans="1:29" s="15" customFormat="1">
      <c r="A90" s="18">
        <v>338</v>
      </c>
      <c r="B90" s="25">
        <v>-1.2999999999999999E-4</v>
      </c>
      <c r="C90" s="25">
        <v>1.3509999999999999E-2</v>
      </c>
      <c r="D90" s="25">
        <f t="shared" si="16"/>
        <v>7.7349999999999997E-3</v>
      </c>
      <c r="E90" s="25"/>
      <c r="F90" s="25">
        <f t="shared" si="17"/>
        <v>6.9997949999999996E-3</v>
      </c>
      <c r="G90" s="25">
        <f t="shared" si="18"/>
        <v>0.16120527884999999</v>
      </c>
      <c r="H90" s="25">
        <v>1.891E-2</v>
      </c>
      <c r="I90" s="25">
        <f t="shared" si="19"/>
        <v>1.3135000000000001E-2</v>
      </c>
      <c r="J90" s="25"/>
      <c r="K90" s="25">
        <f t="shared" si="20"/>
        <v>1.0229695E-2</v>
      </c>
      <c r="L90" s="25">
        <f t="shared" si="21"/>
        <v>0.23558987585000002</v>
      </c>
      <c r="M90" s="25">
        <v>1.7860000000000001E-2</v>
      </c>
      <c r="N90" s="25">
        <f t="shared" si="22"/>
        <v>1.2085000000000002E-2</v>
      </c>
      <c r="O90" s="25"/>
      <c r="P90" s="25">
        <f t="shared" si="23"/>
        <v>9.3550950000000025E-3</v>
      </c>
      <c r="Q90" s="25">
        <f t="shared" si="24"/>
        <v>0.21544783785000007</v>
      </c>
      <c r="R90" s="25">
        <v>1.504E-2</v>
      </c>
      <c r="S90" s="25">
        <f t="shared" si="25"/>
        <v>9.2649999999999989E-3</v>
      </c>
      <c r="T90" s="25"/>
      <c r="U90" s="25">
        <f t="shared" si="26"/>
        <v>8.4373949999999986E-3</v>
      </c>
      <c r="V90" s="25">
        <f t="shared" si="27"/>
        <v>0.19431320684999998</v>
      </c>
      <c r="W90" s="25">
        <v>1.583E-2</v>
      </c>
      <c r="X90" s="25">
        <f t="shared" si="28"/>
        <v>1.0055000000000001E-2</v>
      </c>
      <c r="Y90" s="25"/>
      <c r="Z90" s="25">
        <f t="shared" si="29"/>
        <v>7.8353950000000019E-3</v>
      </c>
      <c r="AA90" s="25">
        <f t="shared" si="30"/>
        <v>0.18044914685000005</v>
      </c>
      <c r="AB90" s="25">
        <v>1.1679999999999999E-2</v>
      </c>
      <c r="AC90" s="25">
        <f t="shared" si="31"/>
        <v>5.7749999999999998E-3</v>
      </c>
    </row>
    <row r="91" spans="1:29" s="15" customFormat="1">
      <c r="A91" s="18">
        <v>339</v>
      </c>
      <c r="B91" s="25">
        <v>1E-4</v>
      </c>
      <c r="C91" s="25">
        <v>1.3469999999999999E-2</v>
      </c>
      <c r="D91" s="25">
        <f t="shared" si="16"/>
        <v>7.2249999999999997E-3</v>
      </c>
      <c r="E91" s="25"/>
      <c r="F91" s="25">
        <f t="shared" si="17"/>
        <v>6.4897949999999996E-3</v>
      </c>
      <c r="G91" s="25">
        <f t="shared" si="18"/>
        <v>0.14945997885000001</v>
      </c>
      <c r="H91" s="25">
        <v>1.866E-2</v>
      </c>
      <c r="I91" s="25">
        <f t="shared" si="19"/>
        <v>1.2414999999999999E-2</v>
      </c>
      <c r="J91" s="25"/>
      <c r="K91" s="25">
        <f t="shared" si="20"/>
        <v>9.5096949999999986E-3</v>
      </c>
      <c r="L91" s="25">
        <f t="shared" si="21"/>
        <v>0.21900827584999999</v>
      </c>
      <c r="M91" s="25">
        <v>1.7440000000000001E-2</v>
      </c>
      <c r="N91" s="25">
        <f t="shared" si="22"/>
        <v>1.1195E-2</v>
      </c>
      <c r="O91" s="25"/>
      <c r="P91" s="25">
        <f t="shared" si="23"/>
        <v>8.4650950000000006E-3</v>
      </c>
      <c r="Q91" s="25">
        <f t="shared" si="24"/>
        <v>0.19495113785000001</v>
      </c>
      <c r="R91" s="25">
        <v>1.47E-2</v>
      </c>
      <c r="S91" s="25">
        <f t="shared" si="25"/>
        <v>8.4550000000000007E-3</v>
      </c>
      <c r="T91" s="25"/>
      <c r="U91" s="25">
        <f t="shared" si="26"/>
        <v>7.6273950000000004E-3</v>
      </c>
      <c r="V91" s="25">
        <f t="shared" si="27"/>
        <v>0.17565890685000002</v>
      </c>
      <c r="W91" s="25">
        <v>1.6060000000000001E-2</v>
      </c>
      <c r="X91" s="25">
        <f t="shared" si="28"/>
        <v>9.8150000000000008E-3</v>
      </c>
      <c r="Y91" s="25"/>
      <c r="Z91" s="25">
        <f t="shared" si="29"/>
        <v>7.5953950000000013E-3</v>
      </c>
      <c r="AA91" s="25">
        <f t="shared" si="30"/>
        <v>0.17492194685000004</v>
      </c>
      <c r="AB91" s="25">
        <v>1.239E-2</v>
      </c>
      <c r="AC91" s="25">
        <f t="shared" si="31"/>
        <v>6.2449999999999997E-3</v>
      </c>
    </row>
    <row r="92" spans="1:29" s="15" customFormat="1">
      <c r="A92" s="18">
        <v>340</v>
      </c>
      <c r="B92" s="25">
        <v>-3.0000000000000001E-5</v>
      </c>
      <c r="C92" s="25">
        <v>1.346E-2</v>
      </c>
      <c r="D92" s="25">
        <f t="shared" si="16"/>
        <v>7.6899999999999998E-3</v>
      </c>
      <c r="E92" s="25"/>
      <c r="F92" s="25">
        <f t="shared" si="17"/>
        <v>6.9547949999999997E-3</v>
      </c>
      <c r="G92" s="25">
        <f t="shared" si="18"/>
        <v>0.16016892885</v>
      </c>
      <c r="H92" s="25">
        <v>1.8669999999999999E-2</v>
      </c>
      <c r="I92" s="25">
        <f t="shared" si="19"/>
        <v>1.2899999999999998E-2</v>
      </c>
      <c r="J92" s="25"/>
      <c r="K92" s="25">
        <f t="shared" si="20"/>
        <v>9.9946949999999979E-3</v>
      </c>
      <c r="L92" s="25">
        <f t="shared" si="21"/>
        <v>0.23017782584999996</v>
      </c>
      <c r="M92" s="25">
        <v>1.7399999999999999E-2</v>
      </c>
      <c r="N92" s="25">
        <f t="shared" si="22"/>
        <v>1.1629999999999998E-2</v>
      </c>
      <c r="O92" s="25"/>
      <c r="P92" s="25">
        <f t="shared" si="23"/>
        <v>8.9000949999999985E-3</v>
      </c>
      <c r="Q92" s="25">
        <f t="shared" si="24"/>
        <v>0.20496918784999998</v>
      </c>
      <c r="R92" s="25">
        <v>1.494E-2</v>
      </c>
      <c r="S92" s="25">
        <f t="shared" si="25"/>
        <v>9.1700000000000011E-3</v>
      </c>
      <c r="T92" s="25"/>
      <c r="U92" s="25">
        <f t="shared" si="26"/>
        <v>8.3423950000000007E-3</v>
      </c>
      <c r="V92" s="25">
        <f t="shared" si="27"/>
        <v>0.19212535685000004</v>
      </c>
      <c r="W92" s="25">
        <v>1.562E-2</v>
      </c>
      <c r="X92" s="25">
        <f t="shared" si="28"/>
        <v>9.8500000000000011E-3</v>
      </c>
      <c r="Y92" s="25"/>
      <c r="Z92" s="25">
        <f t="shared" si="29"/>
        <v>7.6303950000000016E-3</v>
      </c>
      <c r="AA92" s="25">
        <f t="shared" si="30"/>
        <v>0.17572799685000004</v>
      </c>
      <c r="AB92" s="25">
        <v>1.157E-2</v>
      </c>
      <c r="AC92" s="25">
        <f t="shared" si="31"/>
        <v>5.77E-3</v>
      </c>
    </row>
    <row r="93" spans="1:29" s="15" customFormat="1">
      <c r="A93" s="18">
        <v>341</v>
      </c>
      <c r="B93" s="25">
        <v>8.0000000000000007E-5</v>
      </c>
      <c r="C93" s="25">
        <v>1.345E-2</v>
      </c>
      <c r="D93" s="25">
        <f t="shared" si="16"/>
        <v>7.4900000000000001E-3</v>
      </c>
      <c r="E93" s="25"/>
      <c r="F93" s="25">
        <f t="shared" si="17"/>
        <v>6.7547950000000001E-3</v>
      </c>
      <c r="G93" s="25">
        <f t="shared" si="18"/>
        <v>0.15556292885</v>
      </c>
      <c r="H93" s="25">
        <v>1.8350000000000002E-2</v>
      </c>
      <c r="I93" s="25">
        <f t="shared" si="19"/>
        <v>1.2390000000000002E-2</v>
      </c>
      <c r="J93" s="25"/>
      <c r="K93" s="25">
        <f t="shared" si="20"/>
        <v>9.4846950000000013E-3</v>
      </c>
      <c r="L93" s="25">
        <f t="shared" si="21"/>
        <v>0.21843252585000003</v>
      </c>
      <c r="M93" s="25">
        <v>1.712E-2</v>
      </c>
      <c r="N93" s="25">
        <f t="shared" si="22"/>
        <v>1.116E-2</v>
      </c>
      <c r="O93" s="25"/>
      <c r="P93" s="25">
        <f t="shared" si="23"/>
        <v>8.4300950000000003E-3</v>
      </c>
      <c r="Q93" s="25">
        <f t="shared" si="24"/>
        <v>0.19414508785000001</v>
      </c>
      <c r="R93" s="25">
        <v>1.4319999999999999E-2</v>
      </c>
      <c r="S93" s="25">
        <f t="shared" si="25"/>
        <v>8.3599999999999994E-3</v>
      </c>
      <c r="T93" s="25"/>
      <c r="U93" s="25">
        <f t="shared" si="26"/>
        <v>7.532394999999999E-3</v>
      </c>
      <c r="V93" s="25">
        <f t="shared" si="27"/>
        <v>0.17347105685</v>
      </c>
      <c r="W93" s="25">
        <v>1.575E-2</v>
      </c>
      <c r="X93" s="25">
        <f t="shared" si="28"/>
        <v>9.7900000000000001E-3</v>
      </c>
      <c r="Y93" s="25"/>
      <c r="Z93" s="25">
        <f t="shared" si="29"/>
        <v>7.5703950000000006E-3</v>
      </c>
      <c r="AA93" s="25">
        <f t="shared" si="30"/>
        <v>0.17434619685000002</v>
      </c>
      <c r="AB93" s="25">
        <v>1.184E-2</v>
      </c>
      <c r="AC93" s="25">
        <f t="shared" si="31"/>
        <v>5.96E-3</v>
      </c>
    </row>
    <row r="94" spans="1:29" s="15" customFormat="1">
      <c r="A94" s="18">
        <v>342</v>
      </c>
      <c r="B94" s="25">
        <v>2.0000000000000002E-5</v>
      </c>
      <c r="C94" s="25">
        <v>1.34E-2</v>
      </c>
      <c r="D94" s="25">
        <f t="shared" si="16"/>
        <v>7.6750000000000013E-3</v>
      </c>
      <c r="E94" s="25"/>
      <c r="F94" s="25">
        <f t="shared" si="17"/>
        <v>6.9397950000000012E-3</v>
      </c>
      <c r="G94" s="25">
        <f t="shared" si="18"/>
        <v>0.15982347885000003</v>
      </c>
      <c r="H94" s="25">
        <v>1.823E-2</v>
      </c>
      <c r="I94" s="25">
        <f t="shared" si="19"/>
        <v>1.2505E-2</v>
      </c>
      <c r="J94" s="25"/>
      <c r="K94" s="25">
        <f t="shared" si="20"/>
        <v>9.5996950000000001E-3</v>
      </c>
      <c r="L94" s="25">
        <f t="shared" si="21"/>
        <v>0.22108097585</v>
      </c>
      <c r="M94" s="25">
        <v>1.7049999999999999E-2</v>
      </c>
      <c r="N94" s="25">
        <f t="shared" si="22"/>
        <v>1.1325E-2</v>
      </c>
      <c r="O94" s="25"/>
      <c r="P94" s="25">
        <f t="shared" si="23"/>
        <v>8.5950950000000005E-3</v>
      </c>
      <c r="Q94" s="25">
        <f t="shared" si="24"/>
        <v>0.19794503785000003</v>
      </c>
      <c r="R94" s="25">
        <v>1.439E-2</v>
      </c>
      <c r="S94" s="25">
        <f t="shared" si="25"/>
        <v>8.6650000000000008E-3</v>
      </c>
      <c r="T94" s="25"/>
      <c r="U94" s="25">
        <f t="shared" si="26"/>
        <v>7.8373950000000005E-3</v>
      </c>
      <c r="V94" s="25">
        <f t="shared" si="27"/>
        <v>0.18049520685000001</v>
      </c>
      <c r="W94" s="25">
        <v>1.529E-2</v>
      </c>
      <c r="X94" s="25">
        <f t="shared" si="28"/>
        <v>9.5650000000000006E-3</v>
      </c>
      <c r="Y94" s="25"/>
      <c r="Z94" s="25">
        <f t="shared" si="29"/>
        <v>7.3453950000000011E-3</v>
      </c>
      <c r="AA94" s="25">
        <f t="shared" si="30"/>
        <v>0.16916444685000004</v>
      </c>
      <c r="AB94" s="25">
        <v>1.1429999999999999E-2</v>
      </c>
      <c r="AC94" s="25">
        <f t="shared" si="31"/>
        <v>5.7249999999999992E-3</v>
      </c>
    </row>
    <row r="95" spans="1:29" s="15" customFormat="1">
      <c r="A95" s="18">
        <v>343</v>
      </c>
      <c r="B95" s="25">
        <v>6.0000000000000002E-5</v>
      </c>
      <c r="C95" s="25">
        <v>1.338E-2</v>
      </c>
      <c r="D95" s="25">
        <f t="shared" si="16"/>
        <v>7.4700000000000001E-3</v>
      </c>
      <c r="E95" s="25"/>
      <c r="F95" s="25">
        <f t="shared" si="17"/>
        <v>6.734795E-3</v>
      </c>
      <c r="G95" s="25">
        <f t="shared" si="18"/>
        <v>0.15510232885</v>
      </c>
      <c r="H95" s="25">
        <v>1.8010000000000002E-2</v>
      </c>
      <c r="I95" s="25">
        <f t="shared" si="19"/>
        <v>1.2100000000000003E-2</v>
      </c>
      <c r="J95" s="25"/>
      <c r="K95" s="25">
        <f t="shared" si="20"/>
        <v>9.1946950000000027E-3</v>
      </c>
      <c r="L95" s="25">
        <f t="shared" si="21"/>
        <v>0.21175382585000008</v>
      </c>
      <c r="M95" s="25">
        <v>1.6840000000000001E-2</v>
      </c>
      <c r="N95" s="25">
        <f t="shared" si="22"/>
        <v>1.0930000000000002E-2</v>
      </c>
      <c r="O95" s="25"/>
      <c r="P95" s="25">
        <f t="shared" si="23"/>
        <v>8.2000950000000027E-3</v>
      </c>
      <c r="Q95" s="25">
        <f t="shared" si="24"/>
        <v>0.18884818785000007</v>
      </c>
      <c r="R95" s="25">
        <v>1.4080000000000001E-2</v>
      </c>
      <c r="S95" s="25">
        <f t="shared" si="25"/>
        <v>8.1700000000000002E-3</v>
      </c>
      <c r="T95" s="25"/>
      <c r="U95" s="25">
        <f t="shared" si="26"/>
        <v>7.3423949999999998E-3</v>
      </c>
      <c r="V95" s="25">
        <f t="shared" si="27"/>
        <v>0.16909535685000002</v>
      </c>
      <c r="W95" s="25">
        <v>1.541E-2</v>
      </c>
      <c r="X95" s="25">
        <f t="shared" si="28"/>
        <v>9.5000000000000015E-3</v>
      </c>
      <c r="Y95" s="25"/>
      <c r="Z95" s="25">
        <f t="shared" si="29"/>
        <v>7.280395000000002E-3</v>
      </c>
      <c r="AA95" s="25">
        <f t="shared" si="30"/>
        <v>0.16766749685000004</v>
      </c>
      <c r="AB95" s="25">
        <v>1.176E-2</v>
      </c>
      <c r="AC95" s="25">
        <f t="shared" si="31"/>
        <v>5.9099999999999995E-3</v>
      </c>
    </row>
    <row r="96" spans="1:29" s="15" customFormat="1">
      <c r="A96" s="18">
        <v>344</v>
      </c>
      <c r="B96" s="25">
        <v>-1.0000000000000001E-5</v>
      </c>
      <c r="C96" s="25">
        <v>1.337E-2</v>
      </c>
      <c r="D96" s="25">
        <f t="shared" si="16"/>
        <v>7.77E-3</v>
      </c>
      <c r="E96" s="25"/>
      <c r="F96" s="25">
        <f t="shared" si="17"/>
        <v>7.0347949999999999E-3</v>
      </c>
      <c r="G96" s="25">
        <f t="shared" si="18"/>
        <v>0.16201132885</v>
      </c>
      <c r="H96" s="25">
        <v>1.7500000000000002E-2</v>
      </c>
      <c r="I96" s="25">
        <f t="shared" si="19"/>
        <v>1.1900000000000001E-2</v>
      </c>
      <c r="J96" s="25"/>
      <c r="K96" s="25">
        <f t="shared" si="20"/>
        <v>8.9946950000000005E-3</v>
      </c>
      <c r="L96" s="25">
        <f t="shared" si="21"/>
        <v>0.20714782585000002</v>
      </c>
      <c r="M96" s="25">
        <v>1.617E-2</v>
      </c>
      <c r="N96" s="25">
        <f t="shared" si="22"/>
        <v>1.057E-2</v>
      </c>
      <c r="O96" s="25"/>
      <c r="P96" s="25">
        <f t="shared" si="23"/>
        <v>7.8400950000000001E-3</v>
      </c>
      <c r="Q96" s="25">
        <f t="shared" si="24"/>
        <v>0.18055738785</v>
      </c>
      <c r="R96" s="25">
        <v>1.3559999999999999E-2</v>
      </c>
      <c r="S96" s="25">
        <f t="shared" si="25"/>
        <v>7.9599999999999983E-3</v>
      </c>
      <c r="T96" s="25"/>
      <c r="U96" s="25">
        <f t="shared" si="26"/>
        <v>7.132394999999998E-3</v>
      </c>
      <c r="V96" s="25">
        <f t="shared" si="27"/>
        <v>0.16425905684999997</v>
      </c>
      <c r="W96" s="25">
        <v>1.4540000000000001E-2</v>
      </c>
      <c r="X96" s="25">
        <f t="shared" si="28"/>
        <v>8.94E-3</v>
      </c>
      <c r="Y96" s="25"/>
      <c r="Z96" s="25">
        <f t="shared" si="29"/>
        <v>6.7203950000000005E-3</v>
      </c>
      <c r="AA96" s="25">
        <f t="shared" si="30"/>
        <v>0.15477069685000003</v>
      </c>
      <c r="AB96" s="25">
        <v>1.1209999999999999E-2</v>
      </c>
      <c r="AC96" s="25">
        <f t="shared" si="31"/>
        <v>5.5999999999999999E-3</v>
      </c>
    </row>
    <row r="97" spans="1:29" s="15" customFormat="1">
      <c r="A97" s="18">
        <v>345</v>
      </c>
      <c r="B97" s="25">
        <v>1.0000000000000001E-5</v>
      </c>
      <c r="C97" s="25">
        <v>1.336E-2</v>
      </c>
      <c r="D97" s="25">
        <f t="shared" si="16"/>
        <v>7.7000000000000002E-3</v>
      </c>
      <c r="E97" s="25"/>
      <c r="F97" s="25">
        <f t="shared" si="17"/>
        <v>6.9647950000000002E-3</v>
      </c>
      <c r="G97" s="25">
        <f t="shared" si="18"/>
        <v>0.16039922885000002</v>
      </c>
      <c r="H97" s="25">
        <v>1.755E-2</v>
      </c>
      <c r="I97" s="25">
        <f t="shared" si="19"/>
        <v>1.189E-2</v>
      </c>
      <c r="J97" s="25"/>
      <c r="K97" s="25">
        <f t="shared" si="20"/>
        <v>8.9846949999999991E-3</v>
      </c>
      <c r="L97" s="25">
        <f t="shared" si="21"/>
        <v>0.20691752584999998</v>
      </c>
      <c r="M97" s="25">
        <v>1.6539999999999999E-2</v>
      </c>
      <c r="N97" s="25">
        <f t="shared" si="22"/>
        <v>1.0879999999999999E-2</v>
      </c>
      <c r="O97" s="25"/>
      <c r="P97" s="25">
        <f t="shared" si="23"/>
        <v>8.1500949999999996E-3</v>
      </c>
      <c r="Q97" s="25">
        <f t="shared" si="24"/>
        <v>0.18769668784999999</v>
      </c>
      <c r="R97" s="25">
        <v>1.3610000000000001E-2</v>
      </c>
      <c r="S97" s="25">
        <f t="shared" si="25"/>
        <v>7.9500000000000005E-3</v>
      </c>
      <c r="T97" s="25"/>
      <c r="U97" s="25">
        <f t="shared" si="26"/>
        <v>7.1223950000000001E-3</v>
      </c>
      <c r="V97" s="25">
        <f t="shared" si="27"/>
        <v>0.16402875685000001</v>
      </c>
      <c r="W97" s="25">
        <v>1.5089999999999999E-2</v>
      </c>
      <c r="X97" s="25">
        <f t="shared" si="28"/>
        <v>9.4299999999999991E-3</v>
      </c>
      <c r="Y97" s="25"/>
      <c r="Z97" s="25">
        <f t="shared" si="29"/>
        <v>7.2103949999999997E-3</v>
      </c>
      <c r="AA97" s="25">
        <f t="shared" si="30"/>
        <v>0.16605539685000001</v>
      </c>
      <c r="AB97" s="25">
        <v>1.1310000000000001E-2</v>
      </c>
      <c r="AC97" s="25">
        <f t="shared" si="31"/>
        <v>5.6600000000000001E-3</v>
      </c>
    </row>
    <row r="98" spans="1:29" s="15" customFormat="1">
      <c r="A98" s="18">
        <v>346</v>
      </c>
      <c r="B98" s="25">
        <v>-3.0000000000000001E-5</v>
      </c>
      <c r="C98" s="25">
        <v>1.332E-2</v>
      </c>
      <c r="D98" s="25">
        <f t="shared" si="16"/>
        <v>7.8949999999999992E-3</v>
      </c>
      <c r="E98" s="25"/>
      <c r="F98" s="25">
        <f t="shared" si="17"/>
        <v>7.1597949999999992E-3</v>
      </c>
      <c r="G98" s="25">
        <f t="shared" si="18"/>
        <v>0.16489007884999998</v>
      </c>
      <c r="H98" s="25">
        <v>1.7579999999999998E-2</v>
      </c>
      <c r="I98" s="25">
        <f t="shared" si="19"/>
        <v>1.2154999999999999E-2</v>
      </c>
      <c r="J98" s="25"/>
      <c r="K98" s="25">
        <f t="shared" si="20"/>
        <v>9.2496949999999988E-3</v>
      </c>
      <c r="L98" s="25">
        <f t="shared" si="21"/>
        <v>0.21302047584999997</v>
      </c>
      <c r="M98" s="25">
        <v>1.634E-2</v>
      </c>
      <c r="N98" s="25">
        <f t="shared" si="22"/>
        <v>1.0915000000000001E-2</v>
      </c>
      <c r="O98" s="25"/>
      <c r="P98" s="25">
        <f t="shared" si="23"/>
        <v>8.1850950000000016E-3</v>
      </c>
      <c r="Q98" s="25">
        <f t="shared" si="24"/>
        <v>0.18850273785000005</v>
      </c>
      <c r="R98" s="25">
        <v>1.3559999999999999E-2</v>
      </c>
      <c r="S98" s="25">
        <f t="shared" si="25"/>
        <v>8.1349999999999999E-3</v>
      </c>
      <c r="T98" s="25"/>
      <c r="U98" s="25">
        <f t="shared" si="26"/>
        <v>7.3073949999999995E-3</v>
      </c>
      <c r="V98" s="25">
        <f t="shared" si="27"/>
        <v>0.16828930684999999</v>
      </c>
      <c r="W98" s="25">
        <v>1.469E-2</v>
      </c>
      <c r="X98" s="25">
        <f t="shared" si="28"/>
        <v>9.2649999999999989E-3</v>
      </c>
      <c r="Y98" s="25"/>
      <c r="Z98" s="25">
        <f t="shared" si="29"/>
        <v>7.0453949999999994E-3</v>
      </c>
      <c r="AA98" s="25">
        <f t="shared" si="30"/>
        <v>0.16225544684999998</v>
      </c>
      <c r="AB98" s="25">
        <v>1.0880000000000001E-2</v>
      </c>
      <c r="AC98" s="25">
        <f t="shared" si="31"/>
        <v>5.4250000000000001E-3</v>
      </c>
    </row>
    <row r="99" spans="1:29" s="15" customFormat="1">
      <c r="A99" s="18">
        <v>347</v>
      </c>
      <c r="B99" s="25">
        <v>0</v>
      </c>
      <c r="C99" s="25">
        <v>1.329E-2</v>
      </c>
      <c r="D99" s="25">
        <f t="shared" si="16"/>
        <v>7.6249999999999998E-3</v>
      </c>
      <c r="E99" s="25"/>
      <c r="F99" s="25">
        <f t="shared" si="17"/>
        <v>6.8897949999999998E-3</v>
      </c>
      <c r="G99" s="25">
        <f t="shared" si="18"/>
        <v>0.15867197885000001</v>
      </c>
      <c r="H99" s="25">
        <v>1.7409999999999998E-2</v>
      </c>
      <c r="I99" s="25">
        <f t="shared" si="19"/>
        <v>1.1744999999999998E-2</v>
      </c>
      <c r="J99" s="25"/>
      <c r="K99" s="25">
        <f t="shared" si="20"/>
        <v>8.8396949999999981E-3</v>
      </c>
      <c r="L99" s="25">
        <f t="shared" si="21"/>
        <v>0.20357817584999996</v>
      </c>
      <c r="M99" s="25">
        <v>1.6199999999999999E-2</v>
      </c>
      <c r="N99" s="25">
        <f t="shared" si="22"/>
        <v>1.0534999999999999E-2</v>
      </c>
      <c r="O99" s="25"/>
      <c r="P99" s="25">
        <f t="shared" si="23"/>
        <v>7.8050949999999997E-3</v>
      </c>
      <c r="Q99" s="25">
        <f t="shared" si="24"/>
        <v>0.17975133785</v>
      </c>
      <c r="R99" s="25">
        <v>1.337E-2</v>
      </c>
      <c r="S99" s="25">
        <f t="shared" si="25"/>
        <v>7.705E-3</v>
      </c>
      <c r="T99" s="25"/>
      <c r="U99" s="25">
        <f t="shared" si="26"/>
        <v>6.8773949999999997E-3</v>
      </c>
      <c r="V99" s="25">
        <f t="shared" si="27"/>
        <v>0.15838640684999999</v>
      </c>
      <c r="W99" s="25">
        <v>1.4630000000000001E-2</v>
      </c>
      <c r="X99" s="25">
        <f t="shared" si="28"/>
        <v>8.9650000000000007E-3</v>
      </c>
      <c r="Y99" s="25"/>
      <c r="Z99" s="25">
        <f t="shared" si="29"/>
        <v>6.7453950000000013E-3</v>
      </c>
      <c r="AA99" s="25">
        <f t="shared" si="30"/>
        <v>0.15534644685000004</v>
      </c>
      <c r="AB99" s="25">
        <v>1.133E-2</v>
      </c>
      <c r="AC99" s="25">
        <f t="shared" si="31"/>
        <v>5.6649999999999999E-3</v>
      </c>
    </row>
    <row r="100" spans="1:29" s="15" customFormat="1">
      <c r="A100" s="18">
        <v>348</v>
      </c>
      <c r="B100" s="25">
        <v>-8.0000000000000007E-5</v>
      </c>
      <c r="C100" s="25">
        <v>1.328E-2</v>
      </c>
      <c r="D100" s="25">
        <f t="shared" si="16"/>
        <v>7.9649999999999999E-3</v>
      </c>
      <c r="E100" s="25"/>
      <c r="F100" s="25">
        <f t="shared" si="17"/>
        <v>7.2297949999999998E-3</v>
      </c>
      <c r="G100" s="25">
        <f t="shared" si="18"/>
        <v>0.16650217885000002</v>
      </c>
      <c r="H100" s="25">
        <v>1.703E-2</v>
      </c>
      <c r="I100" s="25">
        <f t="shared" si="19"/>
        <v>1.1715E-2</v>
      </c>
      <c r="J100" s="25"/>
      <c r="K100" s="25">
        <f t="shared" si="20"/>
        <v>8.8096949999999993E-3</v>
      </c>
      <c r="L100" s="25">
        <f t="shared" si="21"/>
        <v>0.20288727584999999</v>
      </c>
      <c r="M100" s="25">
        <v>1.576E-2</v>
      </c>
      <c r="N100" s="25">
        <f t="shared" si="22"/>
        <v>1.0444999999999999E-2</v>
      </c>
      <c r="O100" s="25"/>
      <c r="P100" s="25">
        <f t="shared" si="23"/>
        <v>7.7150949999999999E-3</v>
      </c>
      <c r="Q100" s="25">
        <f t="shared" si="24"/>
        <v>0.17767863785000002</v>
      </c>
      <c r="R100" s="25">
        <v>1.3140000000000001E-2</v>
      </c>
      <c r="S100" s="25">
        <f t="shared" si="25"/>
        <v>7.8250000000000004E-3</v>
      </c>
      <c r="T100" s="25"/>
      <c r="U100" s="25">
        <f t="shared" si="26"/>
        <v>6.997395E-3</v>
      </c>
      <c r="V100" s="25">
        <f t="shared" si="27"/>
        <v>0.16115000685</v>
      </c>
      <c r="W100" s="25">
        <v>1.4189999999999999E-2</v>
      </c>
      <c r="X100" s="25">
        <f t="shared" si="28"/>
        <v>8.8749999999999992E-3</v>
      </c>
      <c r="Y100" s="25"/>
      <c r="Z100" s="25">
        <f t="shared" si="29"/>
        <v>6.6553949999999997E-3</v>
      </c>
      <c r="AA100" s="25">
        <f t="shared" si="30"/>
        <v>0.15327374685</v>
      </c>
      <c r="AB100" s="25">
        <v>1.0710000000000001E-2</v>
      </c>
      <c r="AC100" s="25">
        <f t="shared" si="31"/>
        <v>5.3150000000000003E-3</v>
      </c>
    </row>
    <row r="101" spans="1:29" s="15" customFormat="1">
      <c r="A101" s="18">
        <v>349</v>
      </c>
      <c r="B101" s="25">
        <v>1.0000000000000001E-5</v>
      </c>
      <c r="C101" s="25">
        <v>1.3270000000000001E-2</v>
      </c>
      <c r="D101" s="25">
        <f t="shared" si="16"/>
        <v>7.8150000000000008E-3</v>
      </c>
      <c r="E101" s="25"/>
      <c r="F101" s="25">
        <f t="shared" si="17"/>
        <v>7.0797950000000007E-3</v>
      </c>
      <c r="G101" s="25">
        <f t="shared" si="18"/>
        <v>0.16304767885000002</v>
      </c>
      <c r="H101" s="25">
        <v>1.6930000000000001E-2</v>
      </c>
      <c r="I101" s="25">
        <f t="shared" si="19"/>
        <v>1.1475000000000001E-2</v>
      </c>
      <c r="J101" s="25"/>
      <c r="K101" s="25">
        <f t="shared" si="20"/>
        <v>8.5696950000000004E-3</v>
      </c>
      <c r="L101" s="25">
        <f t="shared" si="21"/>
        <v>0.19736007585000001</v>
      </c>
      <c r="M101" s="25">
        <v>1.567E-2</v>
      </c>
      <c r="N101" s="25">
        <f t="shared" si="22"/>
        <v>1.0215E-2</v>
      </c>
      <c r="O101" s="25"/>
      <c r="P101" s="25">
        <f t="shared" si="23"/>
        <v>7.4850950000000006E-3</v>
      </c>
      <c r="Q101" s="25">
        <f t="shared" si="24"/>
        <v>0.17238173785000002</v>
      </c>
      <c r="R101" s="25">
        <v>1.2919999999999999E-2</v>
      </c>
      <c r="S101" s="25">
        <f t="shared" si="25"/>
        <v>7.4649999999999994E-3</v>
      </c>
      <c r="T101" s="25"/>
      <c r="U101" s="25">
        <f t="shared" si="26"/>
        <v>6.6373949999999991E-3</v>
      </c>
      <c r="V101" s="25">
        <f t="shared" si="27"/>
        <v>0.15285920684999998</v>
      </c>
      <c r="W101" s="25">
        <v>1.443E-2</v>
      </c>
      <c r="X101" s="25">
        <f t="shared" si="28"/>
        <v>8.9750000000000003E-3</v>
      </c>
      <c r="Y101" s="25"/>
      <c r="Z101" s="25">
        <f t="shared" si="29"/>
        <v>6.7553950000000008E-3</v>
      </c>
      <c r="AA101" s="25">
        <f t="shared" si="30"/>
        <v>0.15557674685000003</v>
      </c>
      <c r="AB101" s="25">
        <v>1.09E-2</v>
      </c>
      <c r="AC101" s="25">
        <f t="shared" si="31"/>
        <v>5.4549999999999998E-3</v>
      </c>
    </row>
    <row r="102" spans="1:29" s="15" customFormat="1">
      <c r="A102" s="18">
        <v>350</v>
      </c>
      <c r="B102" s="25">
        <v>-1.8000000000000001E-4</v>
      </c>
      <c r="C102" s="25">
        <v>1.2970000000000001E-2</v>
      </c>
      <c r="D102" s="25">
        <f t="shared" si="16"/>
        <v>7.8100000000000001E-3</v>
      </c>
      <c r="E102" s="25"/>
      <c r="F102" s="25">
        <f t="shared" si="17"/>
        <v>7.074795E-3</v>
      </c>
      <c r="G102" s="25">
        <f t="shared" si="18"/>
        <v>0.16293252885000001</v>
      </c>
      <c r="H102" s="25">
        <v>1.687E-2</v>
      </c>
      <c r="I102" s="25">
        <f t="shared" si="19"/>
        <v>1.1709999999999998E-2</v>
      </c>
      <c r="J102" s="25"/>
      <c r="K102" s="25">
        <f t="shared" si="20"/>
        <v>8.8046949999999978E-3</v>
      </c>
      <c r="L102" s="25">
        <f t="shared" si="21"/>
        <v>0.20277212584999996</v>
      </c>
      <c r="M102" s="25">
        <v>1.533E-2</v>
      </c>
      <c r="N102" s="25">
        <f t="shared" si="22"/>
        <v>1.0169999999999998E-2</v>
      </c>
      <c r="O102" s="25"/>
      <c r="P102" s="25">
        <f t="shared" si="23"/>
        <v>7.440094999999999E-3</v>
      </c>
      <c r="Q102" s="25">
        <f t="shared" si="24"/>
        <v>0.17134538784999997</v>
      </c>
      <c r="R102" s="25">
        <v>1.2970000000000001E-2</v>
      </c>
      <c r="S102" s="25">
        <f t="shared" si="25"/>
        <v>7.8100000000000001E-3</v>
      </c>
      <c r="T102" s="25"/>
      <c r="U102" s="25">
        <f t="shared" si="26"/>
        <v>6.9823949999999997E-3</v>
      </c>
      <c r="V102" s="25">
        <f t="shared" si="27"/>
        <v>0.16080455685</v>
      </c>
      <c r="W102" s="25">
        <v>1.4030000000000001E-2</v>
      </c>
      <c r="X102" s="25">
        <f t="shared" si="28"/>
        <v>8.8699999999999994E-3</v>
      </c>
      <c r="Y102" s="25"/>
      <c r="Z102" s="25">
        <f t="shared" si="29"/>
        <v>6.6503949999999999E-3</v>
      </c>
      <c r="AA102" s="25">
        <f t="shared" si="30"/>
        <v>0.15315859685</v>
      </c>
      <c r="AB102" s="25">
        <v>1.0500000000000001E-2</v>
      </c>
      <c r="AC102" s="25">
        <f t="shared" si="31"/>
        <v>5.1600000000000005E-3</v>
      </c>
    </row>
    <row r="103" spans="1:29" s="15" customFormat="1">
      <c r="A103" s="18">
        <v>351</v>
      </c>
      <c r="B103" s="25">
        <v>-1.2E-4</v>
      </c>
      <c r="C103" s="25">
        <v>1.299E-2</v>
      </c>
      <c r="D103" s="25">
        <f t="shared" si="16"/>
        <v>7.5700000000000003E-3</v>
      </c>
      <c r="E103" s="25"/>
      <c r="F103" s="25">
        <f t="shared" si="17"/>
        <v>6.8347950000000003E-3</v>
      </c>
      <c r="G103" s="25">
        <f t="shared" si="18"/>
        <v>0.15740532885000003</v>
      </c>
      <c r="H103" s="25">
        <v>1.6729999999999998E-2</v>
      </c>
      <c r="I103" s="25">
        <f t="shared" si="19"/>
        <v>1.1309999999999999E-2</v>
      </c>
      <c r="J103" s="25"/>
      <c r="K103" s="25">
        <f t="shared" si="20"/>
        <v>8.4046949999999985E-3</v>
      </c>
      <c r="L103" s="25">
        <f t="shared" si="21"/>
        <v>0.19356012584999999</v>
      </c>
      <c r="M103" s="25">
        <v>1.533E-2</v>
      </c>
      <c r="N103" s="25">
        <f t="shared" si="22"/>
        <v>9.9100000000000004E-3</v>
      </c>
      <c r="O103" s="25"/>
      <c r="P103" s="25">
        <f t="shared" si="23"/>
        <v>7.1800950000000009E-3</v>
      </c>
      <c r="Q103" s="25">
        <f t="shared" si="24"/>
        <v>0.16535758785000004</v>
      </c>
      <c r="R103" s="25">
        <v>1.264E-2</v>
      </c>
      <c r="S103" s="25">
        <f t="shared" si="25"/>
        <v>7.2200000000000007E-3</v>
      </c>
      <c r="T103" s="25"/>
      <c r="U103" s="25">
        <f t="shared" si="26"/>
        <v>6.3923950000000004E-3</v>
      </c>
      <c r="V103" s="25">
        <f t="shared" si="27"/>
        <v>0.14721685685000002</v>
      </c>
      <c r="W103" s="25">
        <v>1.38E-2</v>
      </c>
      <c r="X103" s="25">
        <f t="shared" si="28"/>
        <v>8.3800000000000003E-3</v>
      </c>
      <c r="Y103" s="25"/>
      <c r="Z103" s="25">
        <f t="shared" si="29"/>
        <v>6.1603950000000008E-3</v>
      </c>
      <c r="AA103" s="25">
        <f t="shared" si="30"/>
        <v>0.14187389685000001</v>
      </c>
      <c r="AB103" s="25">
        <v>1.0959999999999999E-2</v>
      </c>
      <c r="AC103" s="25">
        <f t="shared" si="31"/>
        <v>5.4199999999999995E-3</v>
      </c>
    </row>
    <row r="104" spans="1:29" s="15" customFormat="1">
      <c r="A104" s="18">
        <v>352</v>
      </c>
      <c r="B104" s="25">
        <v>-1.0000000000000001E-5</v>
      </c>
      <c r="C104" s="25">
        <v>1.251E-2</v>
      </c>
      <c r="D104" s="25">
        <f t="shared" si="16"/>
        <v>7.4250000000000002E-3</v>
      </c>
      <c r="E104" s="25"/>
      <c r="F104" s="25">
        <f t="shared" si="17"/>
        <v>6.6897950000000001E-3</v>
      </c>
      <c r="G104" s="25">
        <f t="shared" si="18"/>
        <v>0.15406597885000001</v>
      </c>
      <c r="H104" s="25">
        <v>1.636E-2</v>
      </c>
      <c r="I104" s="25">
        <f t="shared" si="19"/>
        <v>1.1275E-2</v>
      </c>
      <c r="J104" s="25"/>
      <c r="K104" s="25">
        <f t="shared" si="20"/>
        <v>8.3696949999999999E-3</v>
      </c>
      <c r="L104" s="25">
        <f t="shared" si="21"/>
        <v>0.19275407585000001</v>
      </c>
      <c r="M104" s="25">
        <v>1.502E-2</v>
      </c>
      <c r="N104" s="25">
        <f t="shared" si="22"/>
        <v>9.9349999999999994E-3</v>
      </c>
      <c r="O104" s="25"/>
      <c r="P104" s="25">
        <f t="shared" si="23"/>
        <v>7.2050949999999999E-3</v>
      </c>
      <c r="Q104" s="25">
        <f t="shared" si="24"/>
        <v>0.16593333785</v>
      </c>
      <c r="R104" s="25">
        <v>1.2500000000000001E-2</v>
      </c>
      <c r="S104" s="25">
        <f t="shared" si="25"/>
        <v>7.4150000000000006E-3</v>
      </c>
      <c r="T104" s="25"/>
      <c r="U104" s="25">
        <f t="shared" si="26"/>
        <v>6.5873950000000002E-3</v>
      </c>
      <c r="V104" s="25">
        <f t="shared" si="27"/>
        <v>0.15170770685000001</v>
      </c>
      <c r="W104" s="25">
        <v>1.3639999999999999E-2</v>
      </c>
      <c r="X104" s="25">
        <f t="shared" si="28"/>
        <v>8.5550000000000001E-3</v>
      </c>
      <c r="Y104" s="25"/>
      <c r="Z104" s="25">
        <f t="shared" si="29"/>
        <v>6.3353950000000006E-3</v>
      </c>
      <c r="AA104" s="25">
        <f t="shared" si="30"/>
        <v>0.14590414685000003</v>
      </c>
      <c r="AB104" s="25">
        <v>1.018E-2</v>
      </c>
      <c r="AC104" s="25">
        <f t="shared" si="31"/>
        <v>5.0850000000000001E-3</v>
      </c>
    </row>
    <row r="105" spans="1:29" s="15" customFormat="1">
      <c r="A105" s="18">
        <v>353</v>
      </c>
      <c r="B105" s="25">
        <v>-2.0000000000000002E-5</v>
      </c>
      <c r="C105" s="25">
        <v>1.2540000000000001E-2</v>
      </c>
      <c r="D105" s="25">
        <f t="shared" si="16"/>
        <v>7.3850000000000001E-3</v>
      </c>
      <c r="E105" s="25"/>
      <c r="F105" s="25">
        <f t="shared" si="17"/>
        <v>6.649795E-3</v>
      </c>
      <c r="G105" s="25">
        <f t="shared" si="18"/>
        <v>0.15314477885</v>
      </c>
      <c r="H105" s="25">
        <v>1.635E-2</v>
      </c>
      <c r="I105" s="25">
        <f t="shared" si="19"/>
        <v>1.1195E-2</v>
      </c>
      <c r="J105" s="25"/>
      <c r="K105" s="25">
        <f t="shared" si="20"/>
        <v>8.2896949999999997E-3</v>
      </c>
      <c r="L105" s="25">
        <f t="shared" si="21"/>
        <v>0.19091167584999999</v>
      </c>
      <c r="M105" s="25">
        <v>1.5049999999999999E-2</v>
      </c>
      <c r="N105" s="25">
        <f t="shared" si="22"/>
        <v>9.8949999999999975E-3</v>
      </c>
      <c r="O105" s="25"/>
      <c r="P105" s="25">
        <f t="shared" si="23"/>
        <v>7.1650949999999981E-3</v>
      </c>
      <c r="Q105" s="25">
        <f t="shared" si="24"/>
        <v>0.16501213784999996</v>
      </c>
      <c r="R105" s="25">
        <v>1.234E-2</v>
      </c>
      <c r="S105" s="25">
        <f t="shared" si="25"/>
        <v>7.1849999999999995E-3</v>
      </c>
      <c r="T105" s="25"/>
      <c r="U105" s="25">
        <f t="shared" si="26"/>
        <v>6.3573949999999992E-3</v>
      </c>
      <c r="V105" s="25">
        <f t="shared" si="27"/>
        <v>0.14641080684999999</v>
      </c>
      <c r="W105" s="25">
        <v>1.374E-2</v>
      </c>
      <c r="X105" s="25">
        <f t="shared" si="28"/>
        <v>8.5849999999999989E-3</v>
      </c>
      <c r="Y105" s="25"/>
      <c r="Z105" s="25">
        <f t="shared" si="29"/>
        <v>6.3653949999999994E-3</v>
      </c>
      <c r="AA105" s="25">
        <f t="shared" si="30"/>
        <v>0.14659504684999999</v>
      </c>
      <c r="AB105" s="25">
        <v>1.0330000000000001E-2</v>
      </c>
      <c r="AC105" s="25">
        <f t="shared" si="31"/>
        <v>5.1550000000000007E-3</v>
      </c>
    </row>
    <row r="106" spans="1:29" s="15" customFormat="1">
      <c r="A106" s="18">
        <v>354</v>
      </c>
      <c r="B106" s="25">
        <v>3.0000000000000001E-5</v>
      </c>
      <c r="C106" s="25">
        <v>1.247E-2</v>
      </c>
      <c r="D106" s="25">
        <f t="shared" si="16"/>
        <v>7.3949999999999997E-3</v>
      </c>
      <c r="E106" s="25"/>
      <c r="F106" s="25">
        <f t="shared" si="17"/>
        <v>6.6597949999999996E-3</v>
      </c>
      <c r="G106" s="25">
        <f t="shared" si="18"/>
        <v>0.15337507884999999</v>
      </c>
      <c r="H106" s="25">
        <v>1.609E-2</v>
      </c>
      <c r="I106" s="25">
        <f t="shared" si="19"/>
        <v>1.1015E-2</v>
      </c>
      <c r="J106" s="25"/>
      <c r="K106" s="25">
        <f t="shared" si="20"/>
        <v>8.1096950000000001E-3</v>
      </c>
      <c r="L106" s="25">
        <f t="shared" si="21"/>
        <v>0.18676627585000002</v>
      </c>
      <c r="M106" s="25">
        <v>1.502E-2</v>
      </c>
      <c r="N106" s="25">
        <f t="shared" si="22"/>
        <v>9.944999999999999E-3</v>
      </c>
      <c r="O106" s="25"/>
      <c r="P106" s="25">
        <f t="shared" si="23"/>
        <v>7.2150949999999995E-3</v>
      </c>
      <c r="Q106" s="25">
        <f t="shared" si="24"/>
        <v>0.16616363784999999</v>
      </c>
      <c r="R106" s="25">
        <v>1.252E-2</v>
      </c>
      <c r="S106" s="25">
        <f t="shared" si="25"/>
        <v>7.4449999999999994E-3</v>
      </c>
      <c r="T106" s="25"/>
      <c r="U106" s="25">
        <f t="shared" si="26"/>
        <v>6.617394999999999E-3</v>
      </c>
      <c r="V106" s="25">
        <f t="shared" si="27"/>
        <v>0.15239860684999998</v>
      </c>
      <c r="W106" s="25">
        <v>1.3310000000000001E-2</v>
      </c>
      <c r="X106" s="25">
        <f t="shared" si="28"/>
        <v>8.2349999999999993E-3</v>
      </c>
      <c r="Y106" s="25"/>
      <c r="Z106" s="25">
        <f t="shared" si="29"/>
        <v>6.0153949999999998E-3</v>
      </c>
      <c r="AA106" s="25">
        <f t="shared" si="30"/>
        <v>0.13853454685</v>
      </c>
      <c r="AB106" s="25">
        <v>1.0120000000000001E-2</v>
      </c>
      <c r="AC106" s="25">
        <f t="shared" si="31"/>
        <v>5.0750000000000005E-3</v>
      </c>
    </row>
    <row r="107" spans="1:29" s="15" customFormat="1">
      <c r="A107" s="18">
        <v>355</v>
      </c>
      <c r="B107" s="25">
        <v>2.0000000000000002E-5</v>
      </c>
      <c r="C107" s="25">
        <v>1.234E-2</v>
      </c>
      <c r="D107" s="25">
        <f t="shared" si="16"/>
        <v>7.2300000000000003E-3</v>
      </c>
      <c r="E107" s="25"/>
      <c r="F107" s="25">
        <f t="shared" si="17"/>
        <v>6.4947950000000003E-3</v>
      </c>
      <c r="G107" s="25">
        <f t="shared" si="18"/>
        <v>0.14957512885000002</v>
      </c>
      <c r="H107" s="25">
        <v>1.585E-2</v>
      </c>
      <c r="I107" s="25">
        <f t="shared" si="19"/>
        <v>1.074E-2</v>
      </c>
      <c r="J107" s="25"/>
      <c r="K107" s="25">
        <f t="shared" si="20"/>
        <v>7.8346949999999992E-3</v>
      </c>
      <c r="L107" s="25">
        <f t="shared" si="21"/>
        <v>0.18043302584999998</v>
      </c>
      <c r="M107" s="25">
        <v>1.46E-2</v>
      </c>
      <c r="N107" s="25">
        <f t="shared" si="22"/>
        <v>9.4900000000000002E-3</v>
      </c>
      <c r="O107" s="25"/>
      <c r="P107" s="25">
        <f t="shared" si="23"/>
        <v>6.7600950000000007E-3</v>
      </c>
      <c r="Q107" s="25">
        <f t="shared" si="24"/>
        <v>0.15568498785000001</v>
      </c>
      <c r="R107" s="25">
        <v>1.222E-2</v>
      </c>
      <c r="S107" s="25">
        <f t="shared" si="25"/>
        <v>7.11E-3</v>
      </c>
      <c r="T107" s="25"/>
      <c r="U107" s="25">
        <f t="shared" si="26"/>
        <v>6.2823949999999996E-3</v>
      </c>
      <c r="V107" s="25">
        <f t="shared" si="27"/>
        <v>0.14468355685000001</v>
      </c>
      <c r="W107" s="25">
        <v>1.3440000000000001E-2</v>
      </c>
      <c r="X107" s="25">
        <f t="shared" si="28"/>
        <v>8.3300000000000006E-3</v>
      </c>
      <c r="Y107" s="25"/>
      <c r="Z107" s="25">
        <f t="shared" si="29"/>
        <v>6.1103950000000011E-3</v>
      </c>
      <c r="AA107" s="25">
        <f t="shared" si="30"/>
        <v>0.14072239685000004</v>
      </c>
      <c r="AB107" s="25">
        <v>1.0200000000000001E-2</v>
      </c>
      <c r="AC107" s="25">
        <f t="shared" si="31"/>
        <v>5.11E-3</v>
      </c>
    </row>
    <row r="108" spans="1:29" s="15" customFormat="1">
      <c r="A108" s="18">
        <v>356</v>
      </c>
      <c r="B108" s="25">
        <v>0</v>
      </c>
      <c r="C108" s="25">
        <v>1.2030000000000001E-2</v>
      </c>
      <c r="D108" s="25">
        <f t="shared" si="16"/>
        <v>7.0700000000000008E-3</v>
      </c>
      <c r="E108" s="25"/>
      <c r="F108" s="25">
        <f t="shared" si="17"/>
        <v>6.3347950000000007E-3</v>
      </c>
      <c r="G108" s="25">
        <f t="shared" si="18"/>
        <v>0.14589032885000003</v>
      </c>
      <c r="H108" s="25">
        <v>1.5769999999999999E-2</v>
      </c>
      <c r="I108" s="25">
        <f t="shared" si="19"/>
        <v>1.081E-2</v>
      </c>
      <c r="J108" s="25"/>
      <c r="K108" s="25">
        <f t="shared" si="20"/>
        <v>7.9046949999999998E-3</v>
      </c>
      <c r="L108" s="25">
        <f t="shared" si="21"/>
        <v>0.18204512585000002</v>
      </c>
      <c r="M108" s="25">
        <v>1.46E-2</v>
      </c>
      <c r="N108" s="25">
        <f t="shared" si="22"/>
        <v>9.6399999999999993E-3</v>
      </c>
      <c r="O108" s="25"/>
      <c r="P108" s="25">
        <f t="shared" si="23"/>
        <v>6.9100949999999998E-3</v>
      </c>
      <c r="Q108" s="25">
        <f t="shared" si="24"/>
        <v>0.15913948785000001</v>
      </c>
      <c r="R108" s="25">
        <v>1.214E-2</v>
      </c>
      <c r="S108" s="25">
        <f t="shared" si="25"/>
        <v>7.1799999999999998E-3</v>
      </c>
      <c r="T108" s="25"/>
      <c r="U108" s="25">
        <f t="shared" si="26"/>
        <v>6.3523949999999994E-3</v>
      </c>
      <c r="V108" s="25">
        <f t="shared" si="27"/>
        <v>0.14629565684999998</v>
      </c>
      <c r="W108" s="25">
        <v>1.304E-2</v>
      </c>
      <c r="X108" s="25">
        <f t="shared" si="28"/>
        <v>8.0800000000000004E-3</v>
      </c>
      <c r="Y108" s="25"/>
      <c r="Z108" s="25">
        <f t="shared" si="29"/>
        <v>5.8603950000000009E-3</v>
      </c>
      <c r="AA108" s="25">
        <f t="shared" si="30"/>
        <v>0.13496489685000002</v>
      </c>
      <c r="AB108" s="25">
        <v>9.92E-3</v>
      </c>
      <c r="AC108" s="25">
        <f t="shared" si="31"/>
        <v>4.96E-3</v>
      </c>
    </row>
    <row r="109" spans="1:29" s="15" customFormat="1">
      <c r="A109" s="18">
        <v>357</v>
      </c>
      <c r="B109" s="25">
        <v>-4.0000000000000003E-5</v>
      </c>
      <c r="C109" s="25">
        <v>1.206E-2</v>
      </c>
      <c r="D109" s="25">
        <f t="shared" si="16"/>
        <v>7.0549999999999996E-3</v>
      </c>
      <c r="E109" s="25"/>
      <c r="F109" s="25">
        <f t="shared" si="17"/>
        <v>6.3197949999999996E-3</v>
      </c>
      <c r="G109" s="25">
        <f t="shared" si="18"/>
        <v>0.14554487885</v>
      </c>
      <c r="H109" s="25">
        <v>1.559E-2</v>
      </c>
      <c r="I109" s="25">
        <f t="shared" si="19"/>
        <v>1.0585000000000001E-2</v>
      </c>
      <c r="J109" s="25"/>
      <c r="K109" s="25">
        <f t="shared" si="20"/>
        <v>7.6796950000000003E-3</v>
      </c>
      <c r="L109" s="25">
        <f t="shared" si="21"/>
        <v>0.17686337585</v>
      </c>
      <c r="M109" s="25">
        <v>1.4290000000000001E-2</v>
      </c>
      <c r="N109" s="25">
        <f t="shared" si="22"/>
        <v>9.2850000000000016E-3</v>
      </c>
      <c r="O109" s="25"/>
      <c r="P109" s="25">
        <f t="shared" si="23"/>
        <v>6.5550950000000021E-3</v>
      </c>
      <c r="Q109" s="25">
        <f t="shared" si="24"/>
        <v>0.15096383785000006</v>
      </c>
      <c r="R109" s="25">
        <v>1.1820000000000001E-2</v>
      </c>
      <c r="S109" s="25">
        <f t="shared" si="25"/>
        <v>6.8150000000000007E-3</v>
      </c>
      <c r="T109" s="25"/>
      <c r="U109" s="25">
        <f t="shared" si="26"/>
        <v>5.9873950000000004E-3</v>
      </c>
      <c r="V109" s="25">
        <f t="shared" si="27"/>
        <v>0.13788970685000002</v>
      </c>
      <c r="W109" s="25">
        <v>1.308E-2</v>
      </c>
      <c r="X109" s="25">
        <f t="shared" si="28"/>
        <v>8.0749999999999988E-3</v>
      </c>
      <c r="Y109" s="25"/>
      <c r="Z109" s="25">
        <f t="shared" si="29"/>
        <v>5.8553949999999994E-3</v>
      </c>
      <c r="AA109" s="25">
        <f t="shared" si="30"/>
        <v>0.13484974684999998</v>
      </c>
      <c r="AB109" s="25">
        <v>1.005E-2</v>
      </c>
      <c r="AC109" s="25">
        <f t="shared" si="31"/>
        <v>5.0049999999999999E-3</v>
      </c>
    </row>
    <row r="110" spans="1:29" s="15" customFormat="1">
      <c r="A110" s="18">
        <v>358</v>
      </c>
      <c r="B110" s="25">
        <v>-1.0000000000000001E-5</v>
      </c>
      <c r="C110" s="25">
        <v>1.1809999999999999E-2</v>
      </c>
      <c r="D110" s="25">
        <f t="shared" si="16"/>
        <v>6.8849999999999988E-3</v>
      </c>
      <c r="E110" s="25"/>
      <c r="F110" s="25">
        <f t="shared" si="17"/>
        <v>6.1497949999999987E-3</v>
      </c>
      <c r="G110" s="25">
        <f t="shared" si="18"/>
        <v>0.14162977884999997</v>
      </c>
      <c r="H110" s="25">
        <v>1.546E-2</v>
      </c>
      <c r="I110" s="25">
        <f t="shared" si="19"/>
        <v>1.0534999999999999E-2</v>
      </c>
      <c r="J110" s="25"/>
      <c r="K110" s="25">
        <f t="shared" si="20"/>
        <v>7.6296949999999988E-3</v>
      </c>
      <c r="L110" s="25">
        <f t="shared" si="21"/>
        <v>0.17571187584999998</v>
      </c>
      <c r="M110" s="25">
        <v>1.4109999999999999E-2</v>
      </c>
      <c r="N110" s="25">
        <f t="shared" si="22"/>
        <v>9.1849999999999987E-3</v>
      </c>
      <c r="O110" s="25"/>
      <c r="P110" s="25">
        <f t="shared" si="23"/>
        <v>6.4550949999999992E-3</v>
      </c>
      <c r="Q110" s="25">
        <f t="shared" si="24"/>
        <v>0.14866083784999998</v>
      </c>
      <c r="R110" s="25">
        <v>1.196E-2</v>
      </c>
      <c r="S110" s="25">
        <f t="shared" si="25"/>
        <v>7.0349999999999996E-3</v>
      </c>
      <c r="T110" s="25"/>
      <c r="U110" s="25">
        <f t="shared" si="26"/>
        <v>6.2073949999999992E-3</v>
      </c>
      <c r="V110" s="25">
        <f t="shared" si="27"/>
        <v>0.14295630684999999</v>
      </c>
      <c r="W110" s="25">
        <v>1.2869999999999999E-2</v>
      </c>
      <c r="X110" s="25">
        <f t="shared" si="28"/>
        <v>7.9449999999999989E-3</v>
      </c>
      <c r="Y110" s="25"/>
      <c r="Z110" s="25">
        <f t="shared" si="29"/>
        <v>5.7253949999999994E-3</v>
      </c>
      <c r="AA110" s="25">
        <f t="shared" si="30"/>
        <v>0.13185584684999999</v>
      </c>
      <c r="AB110" s="25">
        <v>9.8600000000000007E-3</v>
      </c>
      <c r="AC110" s="25">
        <f t="shared" si="31"/>
        <v>4.9250000000000006E-3</v>
      </c>
    </row>
    <row r="111" spans="1:29" s="15" customFormat="1">
      <c r="A111" s="18">
        <v>359</v>
      </c>
      <c r="B111" s="25">
        <v>-6.8999999999999997E-5</v>
      </c>
      <c r="C111" s="25">
        <v>1.1939999999999999E-2</v>
      </c>
      <c r="D111" s="25">
        <f t="shared" si="16"/>
        <v>7.0899999999999991E-3</v>
      </c>
      <c r="E111" s="25"/>
      <c r="F111" s="25">
        <f t="shared" si="17"/>
        <v>6.354794999999999E-3</v>
      </c>
      <c r="G111" s="25">
        <f t="shared" si="18"/>
        <v>0.14635092884999998</v>
      </c>
      <c r="H111" s="25">
        <v>1.528E-2</v>
      </c>
      <c r="I111" s="25">
        <f t="shared" si="19"/>
        <v>1.043E-2</v>
      </c>
      <c r="J111" s="25"/>
      <c r="K111" s="25">
        <f t="shared" si="20"/>
        <v>7.5246949999999996E-3</v>
      </c>
      <c r="L111" s="25">
        <f t="shared" si="21"/>
        <v>0.17329372585</v>
      </c>
      <c r="M111" s="25">
        <v>1.3979999999999999E-2</v>
      </c>
      <c r="N111" s="25">
        <f t="shared" si="22"/>
        <v>9.1299999999999992E-3</v>
      </c>
      <c r="O111" s="25"/>
      <c r="P111" s="25">
        <f t="shared" si="23"/>
        <v>6.4000949999999997E-3</v>
      </c>
      <c r="Q111" s="25">
        <f t="shared" si="24"/>
        <v>0.14739418785</v>
      </c>
      <c r="R111" s="25">
        <v>1.1650000000000001E-2</v>
      </c>
      <c r="S111" s="25">
        <f t="shared" si="25"/>
        <v>6.8000000000000005E-3</v>
      </c>
      <c r="T111" s="25"/>
      <c r="U111" s="25">
        <f t="shared" si="26"/>
        <v>5.9723950000000001E-3</v>
      </c>
      <c r="V111" s="25">
        <f t="shared" si="27"/>
        <v>0.13754425685000002</v>
      </c>
      <c r="W111" s="25">
        <v>1.2880000000000001E-2</v>
      </c>
      <c r="X111" s="25">
        <f t="shared" si="28"/>
        <v>8.0300000000000007E-3</v>
      </c>
      <c r="Y111" s="25"/>
      <c r="Z111" s="25">
        <f t="shared" si="29"/>
        <v>5.8103950000000012E-3</v>
      </c>
      <c r="AA111" s="25">
        <f t="shared" si="30"/>
        <v>0.13381339685000004</v>
      </c>
      <c r="AB111" s="25">
        <v>9.7689999999999999E-3</v>
      </c>
      <c r="AC111" s="25">
        <f t="shared" si="31"/>
        <v>4.8500000000000001E-3</v>
      </c>
    </row>
    <row r="112" spans="1:29" s="15" customFormat="1">
      <c r="A112" s="18">
        <v>360</v>
      </c>
      <c r="B112" s="25">
        <v>4.0000000000000003E-5</v>
      </c>
      <c r="C112" s="25">
        <v>1.172E-2</v>
      </c>
      <c r="D112" s="25">
        <f t="shared" si="16"/>
        <v>6.7649999999999993E-3</v>
      </c>
      <c r="E112" s="25"/>
      <c r="F112" s="25">
        <f t="shared" si="17"/>
        <v>6.0297949999999993E-3</v>
      </c>
      <c r="G112" s="25">
        <f t="shared" si="18"/>
        <v>0.13886617884999999</v>
      </c>
      <c r="H112" s="25">
        <v>1.525E-2</v>
      </c>
      <c r="I112" s="25">
        <f t="shared" si="19"/>
        <v>1.0294999999999999E-2</v>
      </c>
      <c r="J112" s="25"/>
      <c r="K112" s="25">
        <f t="shared" si="20"/>
        <v>7.3896949999999982E-3</v>
      </c>
      <c r="L112" s="25">
        <f t="shared" si="21"/>
        <v>0.17018467584999997</v>
      </c>
      <c r="M112" s="25">
        <v>1.4189999999999999E-2</v>
      </c>
      <c r="N112" s="25">
        <f t="shared" si="22"/>
        <v>9.2350000000000002E-3</v>
      </c>
      <c r="O112" s="25"/>
      <c r="P112" s="25">
        <f t="shared" si="23"/>
        <v>6.5050950000000007E-3</v>
      </c>
      <c r="Q112" s="25">
        <f t="shared" si="24"/>
        <v>0.14981233785000003</v>
      </c>
      <c r="R112" s="25">
        <v>1.1769999999999999E-2</v>
      </c>
      <c r="S112" s="25">
        <f t="shared" si="25"/>
        <v>6.814999999999999E-3</v>
      </c>
      <c r="T112" s="25"/>
      <c r="U112" s="25">
        <f t="shared" si="26"/>
        <v>5.9873949999999987E-3</v>
      </c>
      <c r="V112" s="25">
        <f t="shared" si="27"/>
        <v>0.13788970684999999</v>
      </c>
      <c r="W112" s="25">
        <v>1.269E-2</v>
      </c>
      <c r="X112" s="25">
        <f t="shared" si="28"/>
        <v>7.7349999999999997E-3</v>
      </c>
      <c r="Y112" s="25"/>
      <c r="Z112" s="25">
        <f t="shared" si="29"/>
        <v>5.5153949999999993E-3</v>
      </c>
      <c r="AA112" s="25">
        <f t="shared" si="30"/>
        <v>0.12701954685</v>
      </c>
      <c r="AB112" s="25">
        <v>9.8700000000000003E-3</v>
      </c>
      <c r="AC112" s="25">
        <f t="shared" si="31"/>
        <v>4.9550000000000002E-3</v>
      </c>
    </row>
    <row r="113" spans="1:29" s="15" customFormat="1">
      <c r="A113" s="18">
        <v>361</v>
      </c>
      <c r="B113" s="25">
        <v>-1.0000000000000001E-5</v>
      </c>
      <c r="C113" s="25">
        <v>1.1480000000000001E-2</v>
      </c>
      <c r="D113" s="25">
        <f t="shared" si="16"/>
        <v>6.6600000000000001E-3</v>
      </c>
      <c r="E113" s="25"/>
      <c r="F113" s="25">
        <f t="shared" si="17"/>
        <v>5.9247950000000001E-3</v>
      </c>
      <c r="G113" s="25">
        <f t="shared" si="18"/>
        <v>0.13644802885000001</v>
      </c>
      <c r="H113" s="25">
        <v>1.5010000000000001E-2</v>
      </c>
      <c r="I113" s="25">
        <f t="shared" si="19"/>
        <v>1.0190000000000001E-2</v>
      </c>
      <c r="J113" s="25"/>
      <c r="K113" s="25">
        <f t="shared" si="20"/>
        <v>7.2846950000000008E-3</v>
      </c>
      <c r="L113" s="25">
        <f t="shared" si="21"/>
        <v>0.16776652585000001</v>
      </c>
      <c r="M113" s="25">
        <v>1.3820000000000001E-2</v>
      </c>
      <c r="N113" s="25">
        <f t="shared" si="22"/>
        <v>9.0000000000000011E-3</v>
      </c>
      <c r="O113" s="25"/>
      <c r="P113" s="25">
        <f t="shared" si="23"/>
        <v>6.2700950000000016E-3</v>
      </c>
      <c r="Q113" s="25">
        <f t="shared" si="24"/>
        <v>0.14440028785000003</v>
      </c>
      <c r="R113" s="25">
        <v>1.1429999999999999E-2</v>
      </c>
      <c r="S113" s="25">
        <f t="shared" si="25"/>
        <v>6.6099999999999987E-3</v>
      </c>
      <c r="T113" s="25"/>
      <c r="U113" s="25">
        <f t="shared" si="26"/>
        <v>5.7823949999999983E-3</v>
      </c>
      <c r="V113" s="25">
        <f t="shared" si="27"/>
        <v>0.13316855684999998</v>
      </c>
      <c r="W113" s="25">
        <v>1.252E-2</v>
      </c>
      <c r="X113" s="25">
        <f t="shared" si="28"/>
        <v>7.6999999999999994E-3</v>
      </c>
      <c r="Y113" s="25"/>
      <c r="Z113" s="25">
        <f t="shared" si="29"/>
        <v>5.480394999999999E-3</v>
      </c>
      <c r="AA113" s="25">
        <f t="shared" si="30"/>
        <v>0.12621349685</v>
      </c>
      <c r="AB113" s="25">
        <v>9.6500000000000006E-3</v>
      </c>
      <c r="AC113" s="25">
        <f t="shared" si="31"/>
        <v>4.8200000000000005E-3</v>
      </c>
    </row>
    <row r="114" spans="1:29" s="15" customFormat="1">
      <c r="A114" s="18">
        <v>362</v>
      </c>
      <c r="B114" s="25">
        <v>-3.0000000000000001E-5</v>
      </c>
      <c r="C114" s="25">
        <v>1.1209999999999999E-2</v>
      </c>
      <c r="D114" s="25">
        <f t="shared" si="16"/>
        <v>6.4254999999999998E-3</v>
      </c>
      <c r="E114" s="25"/>
      <c r="F114" s="25">
        <f t="shared" si="17"/>
        <v>5.6902949999999997E-3</v>
      </c>
      <c r="G114" s="25">
        <f t="shared" si="18"/>
        <v>0.13104749385</v>
      </c>
      <c r="H114" s="25">
        <v>1.4930000000000001E-2</v>
      </c>
      <c r="I114" s="25">
        <f t="shared" si="19"/>
        <v>1.0145500000000002E-2</v>
      </c>
      <c r="J114" s="25"/>
      <c r="K114" s="25">
        <f t="shared" si="20"/>
        <v>7.2401950000000014E-3</v>
      </c>
      <c r="L114" s="25">
        <f t="shared" si="21"/>
        <v>0.16674169085000004</v>
      </c>
      <c r="M114" s="25">
        <v>1.3679999999999999E-2</v>
      </c>
      <c r="N114" s="25">
        <f t="shared" si="22"/>
        <v>8.8955000000000006E-3</v>
      </c>
      <c r="O114" s="25"/>
      <c r="P114" s="25">
        <f t="shared" si="23"/>
        <v>6.1655950000000011E-3</v>
      </c>
      <c r="Q114" s="25">
        <f t="shared" si="24"/>
        <v>0.14199365285000004</v>
      </c>
      <c r="R114" s="25">
        <v>1.125E-2</v>
      </c>
      <c r="S114" s="25">
        <f t="shared" si="25"/>
        <v>6.4654999999999999E-3</v>
      </c>
      <c r="T114" s="25"/>
      <c r="U114" s="25">
        <f t="shared" si="26"/>
        <v>5.6378949999999995E-3</v>
      </c>
      <c r="V114" s="25">
        <f t="shared" si="27"/>
        <v>0.12984072185000001</v>
      </c>
      <c r="W114" s="25">
        <v>1.243E-2</v>
      </c>
      <c r="X114" s="25">
        <f t="shared" si="28"/>
        <v>7.6455000000000004E-3</v>
      </c>
      <c r="Y114" s="25"/>
      <c r="Z114" s="25">
        <f t="shared" si="29"/>
        <v>5.425895E-3</v>
      </c>
      <c r="AA114" s="25">
        <f t="shared" si="30"/>
        <v>0.12495836185</v>
      </c>
      <c r="AB114" s="25">
        <v>9.5989999999999999E-3</v>
      </c>
      <c r="AC114" s="25">
        <f t="shared" si="31"/>
        <v>4.7844999999999997E-3</v>
      </c>
    </row>
    <row r="115" spans="1:29" s="15" customFormat="1">
      <c r="A115" s="18">
        <v>363</v>
      </c>
      <c r="B115" s="25">
        <v>-1.0000000000000001E-5</v>
      </c>
      <c r="C115" s="25">
        <v>1.1259999999999999E-2</v>
      </c>
      <c r="D115" s="25">
        <f t="shared" si="16"/>
        <v>6.615499999999999E-3</v>
      </c>
      <c r="E115" s="25"/>
      <c r="F115" s="25">
        <f t="shared" si="17"/>
        <v>5.8802949999999989E-3</v>
      </c>
      <c r="G115" s="25">
        <f t="shared" si="18"/>
        <v>0.13542319384999998</v>
      </c>
      <c r="H115" s="25">
        <v>1.4999999999999999E-2</v>
      </c>
      <c r="I115" s="25">
        <f t="shared" si="19"/>
        <v>1.03555E-2</v>
      </c>
      <c r="J115" s="25"/>
      <c r="K115" s="25">
        <f t="shared" si="20"/>
        <v>7.4501949999999997E-3</v>
      </c>
      <c r="L115" s="25">
        <f t="shared" si="21"/>
        <v>0.17157799085</v>
      </c>
      <c r="M115" s="25">
        <v>1.375E-2</v>
      </c>
      <c r="N115" s="25">
        <f t="shared" si="22"/>
        <v>9.105499999999999E-3</v>
      </c>
      <c r="O115" s="25"/>
      <c r="P115" s="25">
        <f t="shared" si="23"/>
        <v>6.3755949999999995E-3</v>
      </c>
      <c r="Q115" s="25">
        <f t="shared" si="24"/>
        <v>0.14682995285</v>
      </c>
      <c r="R115" s="25">
        <v>1.1169999999999999E-2</v>
      </c>
      <c r="S115" s="25">
        <f t="shared" si="25"/>
        <v>6.5254999999999992E-3</v>
      </c>
      <c r="T115" s="25"/>
      <c r="U115" s="25">
        <f t="shared" si="26"/>
        <v>5.6978949999999988E-3</v>
      </c>
      <c r="V115" s="25">
        <f t="shared" si="27"/>
        <v>0.13122252184999997</v>
      </c>
      <c r="W115" s="25">
        <v>1.2449999999999999E-2</v>
      </c>
      <c r="X115" s="25">
        <f t="shared" si="28"/>
        <v>7.8054999999999991E-3</v>
      </c>
      <c r="Y115" s="25"/>
      <c r="Z115" s="25">
        <f t="shared" si="29"/>
        <v>5.5858949999999987E-3</v>
      </c>
      <c r="AA115" s="25">
        <f t="shared" si="30"/>
        <v>0.12864316184999997</v>
      </c>
      <c r="AB115" s="25">
        <v>9.299E-3</v>
      </c>
      <c r="AC115" s="25">
        <f t="shared" si="31"/>
        <v>4.6445000000000002E-3</v>
      </c>
    </row>
    <row r="116" spans="1:29" s="15" customFormat="1">
      <c r="A116" s="18">
        <v>364</v>
      </c>
      <c r="B116" s="25">
        <v>-5.0000000000000002E-5</v>
      </c>
      <c r="C116" s="25">
        <v>1.1050000000000001E-2</v>
      </c>
      <c r="D116" s="25">
        <f t="shared" si="16"/>
        <v>6.3350000000000004E-3</v>
      </c>
      <c r="E116" s="25"/>
      <c r="F116" s="25">
        <f t="shared" si="17"/>
        <v>5.5997950000000003E-3</v>
      </c>
      <c r="G116" s="25">
        <f t="shared" si="18"/>
        <v>0.12896327885</v>
      </c>
      <c r="H116" s="25">
        <v>1.494E-2</v>
      </c>
      <c r="I116" s="25">
        <f t="shared" si="19"/>
        <v>1.0225E-2</v>
      </c>
      <c r="J116" s="25"/>
      <c r="K116" s="25">
        <f t="shared" si="20"/>
        <v>7.3196949999999993E-3</v>
      </c>
      <c r="L116" s="25">
        <f t="shared" si="21"/>
        <v>0.16857257584999999</v>
      </c>
      <c r="M116" s="25">
        <v>1.3650000000000001E-2</v>
      </c>
      <c r="N116" s="25">
        <f t="shared" si="22"/>
        <v>8.9350000000000002E-3</v>
      </c>
      <c r="O116" s="25"/>
      <c r="P116" s="25">
        <f t="shared" si="23"/>
        <v>6.2050950000000007E-3</v>
      </c>
      <c r="Q116" s="25">
        <f t="shared" si="24"/>
        <v>0.14290333785000003</v>
      </c>
      <c r="R116" s="25">
        <v>1.106E-2</v>
      </c>
      <c r="S116" s="25">
        <f t="shared" si="25"/>
        <v>6.3449999999999999E-3</v>
      </c>
      <c r="T116" s="25"/>
      <c r="U116" s="25">
        <f t="shared" si="26"/>
        <v>5.5173949999999996E-3</v>
      </c>
      <c r="V116" s="25">
        <f t="shared" si="27"/>
        <v>0.12706560684999998</v>
      </c>
      <c r="W116" s="25">
        <v>1.243E-2</v>
      </c>
      <c r="X116" s="25">
        <f t="shared" si="28"/>
        <v>7.7149999999999996E-3</v>
      </c>
      <c r="Y116" s="25"/>
      <c r="Z116" s="25">
        <f t="shared" si="29"/>
        <v>5.4953950000000001E-3</v>
      </c>
      <c r="AA116" s="25">
        <f t="shared" si="30"/>
        <v>0.12655894685000002</v>
      </c>
      <c r="AB116" s="25">
        <v>9.4800000000000006E-3</v>
      </c>
      <c r="AC116" s="25">
        <f t="shared" si="31"/>
        <v>4.7150000000000004E-3</v>
      </c>
    </row>
    <row r="117" spans="1:29" s="15" customFormat="1">
      <c r="A117" s="18">
        <v>365</v>
      </c>
      <c r="B117" s="25">
        <v>-1.0000000000000001E-5</v>
      </c>
      <c r="C117" s="25">
        <v>1.081E-2</v>
      </c>
      <c r="D117" s="25">
        <f t="shared" si="16"/>
        <v>6.2449999999999997E-3</v>
      </c>
      <c r="E117" s="25"/>
      <c r="F117" s="25">
        <f t="shared" si="17"/>
        <v>5.5097949999999996E-3</v>
      </c>
      <c r="G117" s="25">
        <f t="shared" si="18"/>
        <v>0.12689057884999999</v>
      </c>
      <c r="H117" s="25">
        <v>1.438E-2</v>
      </c>
      <c r="I117" s="25">
        <f t="shared" si="19"/>
        <v>9.8150000000000008E-3</v>
      </c>
      <c r="J117" s="25"/>
      <c r="K117" s="25">
        <f t="shared" si="20"/>
        <v>6.9096950000000004E-3</v>
      </c>
      <c r="L117" s="25">
        <f t="shared" si="21"/>
        <v>0.15913027585000003</v>
      </c>
      <c r="M117" s="25">
        <v>1.332E-2</v>
      </c>
      <c r="N117" s="25">
        <f t="shared" si="22"/>
        <v>8.7549999999999989E-3</v>
      </c>
      <c r="O117" s="25"/>
      <c r="P117" s="25">
        <f t="shared" si="23"/>
        <v>6.0250949999999994E-3</v>
      </c>
      <c r="Q117" s="25">
        <f t="shared" si="24"/>
        <v>0.13875793784999998</v>
      </c>
      <c r="R117" s="25">
        <v>1.093E-2</v>
      </c>
      <c r="S117" s="25">
        <f t="shared" si="25"/>
        <v>6.365E-3</v>
      </c>
      <c r="T117" s="25"/>
      <c r="U117" s="25">
        <f t="shared" si="26"/>
        <v>5.5373949999999996E-3</v>
      </c>
      <c r="V117" s="25">
        <f t="shared" si="27"/>
        <v>0.12752620684999999</v>
      </c>
      <c r="W117" s="25">
        <v>1.2E-2</v>
      </c>
      <c r="X117" s="25">
        <f t="shared" si="28"/>
        <v>7.4349999999999998E-3</v>
      </c>
      <c r="Y117" s="25"/>
      <c r="Z117" s="25">
        <f t="shared" si="29"/>
        <v>5.2153949999999994E-3</v>
      </c>
      <c r="AA117" s="25">
        <f t="shared" si="30"/>
        <v>0.12011054684999999</v>
      </c>
      <c r="AB117" s="25">
        <v>9.1400000000000006E-3</v>
      </c>
      <c r="AC117" s="25">
        <f t="shared" si="31"/>
        <v>4.5650000000000005E-3</v>
      </c>
    </row>
    <row r="118" spans="1:29" s="15" customFormat="1">
      <c r="A118" s="18">
        <v>366</v>
      </c>
      <c r="B118" s="25">
        <v>-1E-4</v>
      </c>
      <c r="C118" s="25">
        <v>1.0880000000000001E-2</v>
      </c>
      <c r="D118" s="25">
        <f t="shared" si="16"/>
        <v>6.3950000000000005E-3</v>
      </c>
      <c r="E118" s="25"/>
      <c r="F118" s="25">
        <f t="shared" si="17"/>
        <v>5.6597950000000005E-3</v>
      </c>
      <c r="G118" s="25">
        <f t="shared" si="18"/>
        <v>0.13034507885000002</v>
      </c>
      <c r="H118" s="25">
        <v>1.469E-2</v>
      </c>
      <c r="I118" s="25">
        <f t="shared" si="19"/>
        <v>1.0204999999999999E-2</v>
      </c>
      <c r="J118" s="25"/>
      <c r="K118" s="25">
        <f t="shared" si="20"/>
        <v>7.2996949999999984E-3</v>
      </c>
      <c r="L118" s="25">
        <f t="shared" si="21"/>
        <v>0.16811197584999998</v>
      </c>
      <c r="M118" s="25">
        <v>1.3469999999999999E-2</v>
      </c>
      <c r="N118" s="25">
        <f t="shared" si="22"/>
        <v>8.9849999999999999E-3</v>
      </c>
      <c r="O118" s="25"/>
      <c r="P118" s="25">
        <f t="shared" si="23"/>
        <v>6.2550950000000004E-3</v>
      </c>
      <c r="Q118" s="25">
        <f t="shared" si="24"/>
        <v>0.14405483785000001</v>
      </c>
      <c r="R118" s="25">
        <v>1.1220000000000001E-2</v>
      </c>
      <c r="S118" s="25">
        <f t="shared" si="25"/>
        <v>6.7350000000000005E-3</v>
      </c>
      <c r="T118" s="25"/>
      <c r="U118" s="25">
        <f t="shared" si="26"/>
        <v>5.9073950000000002E-3</v>
      </c>
      <c r="V118" s="25">
        <f t="shared" si="27"/>
        <v>0.13604730685000002</v>
      </c>
      <c r="W118" s="25">
        <v>1.21E-2</v>
      </c>
      <c r="X118" s="25">
        <f t="shared" si="28"/>
        <v>7.6149999999999994E-3</v>
      </c>
      <c r="Y118" s="25"/>
      <c r="Z118" s="25">
        <f t="shared" si="29"/>
        <v>5.395394999999999E-3</v>
      </c>
      <c r="AA118" s="25">
        <f t="shared" si="30"/>
        <v>0.12425594684999998</v>
      </c>
      <c r="AB118" s="25">
        <v>9.0699999999999999E-3</v>
      </c>
      <c r="AC118" s="25">
        <f t="shared" si="31"/>
        <v>4.4850000000000003E-3</v>
      </c>
    </row>
    <row r="119" spans="1:29" s="15" customFormat="1">
      <c r="A119" s="18">
        <v>367</v>
      </c>
      <c r="B119" s="25">
        <v>-6.0000000000000002E-5</v>
      </c>
      <c r="C119" s="25">
        <v>1.042E-2</v>
      </c>
      <c r="D119" s="25">
        <f t="shared" si="16"/>
        <v>5.9199999999999999E-3</v>
      </c>
      <c r="E119" s="25"/>
      <c r="F119" s="25">
        <f t="shared" si="17"/>
        <v>5.1847949999999999E-3</v>
      </c>
      <c r="G119" s="25">
        <f t="shared" si="18"/>
        <v>0.11940582885000001</v>
      </c>
      <c r="H119" s="25">
        <v>1.4160000000000001E-2</v>
      </c>
      <c r="I119" s="25">
        <f t="shared" si="19"/>
        <v>9.6600000000000002E-3</v>
      </c>
      <c r="J119" s="25"/>
      <c r="K119" s="25">
        <f t="shared" si="20"/>
        <v>6.7546949999999998E-3</v>
      </c>
      <c r="L119" s="25">
        <f t="shared" si="21"/>
        <v>0.15556062584999999</v>
      </c>
      <c r="M119" s="25">
        <v>1.3010000000000001E-2</v>
      </c>
      <c r="N119" s="25">
        <f t="shared" si="22"/>
        <v>8.5100000000000002E-3</v>
      </c>
      <c r="O119" s="25"/>
      <c r="P119" s="25">
        <f t="shared" si="23"/>
        <v>5.7800950000000007E-3</v>
      </c>
      <c r="Q119" s="25">
        <f t="shared" si="24"/>
        <v>0.13311558785000002</v>
      </c>
      <c r="R119" s="25">
        <v>1.0670000000000001E-2</v>
      </c>
      <c r="S119" s="25">
        <f t="shared" si="25"/>
        <v>6.1700000000000001E-3</v>
      </c>
      <c r="T119" s="25"/>
      <c r="U119" s="25">
        <f t="shared" si="26"/>
        <v>5.3423949999999998E-3</v>
      </c>
      <c r="V119" s="25">
        <f t="shared" si="27"/>
        <v>0.12303535685</v>
      </c>
      <c r="W119" s="25">
        <v>1.174E-2</v>
      </c>
      <c r="X119" s="25">
        <f t="shared" si="28"/>
        <v>7.2399999999999999E-3</v>
      </c>
      <c r="Y119" s="25"/>
      <c r="Z119" s="25">
        <f t="shared" si="29"/>
        <v>5.0203950000000004E-3</v>
      </c>
      <c r="AA119" s="25">
        <f t="shared" si="30"/>
        <v>0.11561969685000001</v>
      </c>
      <c r="AB119" s="25">
        <v>9.0600000000000003E-3</v>
      </c>
      <c r="AC119" s="25">
        <f t="shared" si="31"/>
        <v>4.5000000000000005E-3</v>
      </c>
    </row>
    <row r="120" spans="1:29" s="15" customFormat="1">
      <c r="A120" s="18">
        <v>368</v>
      </c>
      <c r="B120" s="25">
        <v>1.6000000000000001E-4</v>
      </c>
      <c r="C120" s="25">
        <v>1.0880000000000001E-2</v>
      </c>
      <c r="D120" s="25">
        <f t="shared" si="16"/>
        <v>6.3150000000000003E-3</v>
      </c>
      <c r="E120" s="25"/>
      <c r="F120" s="25">
        <f t="shared" si="17"/>
        <v>5.5797950000000002E-3</v>
      </c>
      <c r="G120" s="25">
        <f t="shared" si="18"/>
        <v>0.12850267885000002</v>
      </c>
      <c r="H120" s="25">
        <v>1.443E-2</v>
      </c>
      <c r="I120" s="25">
        <f t="shared" si="19"/>
        <v>9.8649999999999988E-3</v>
      </c>
      <c r="J120" s="25"/>
      <c r="K120" s="25">
        <f t="shared" si="20"/>
        <v>6.9596949999999984E-3</v>
      </c>
      <c r="L120" s="25">
        <f t="shared" si="21"/>
        <v>0.16028177584999997</v>
      </c>
      <c r="M120" s="25">
        <v>1.333E-2</v>
      </c>
      <c r="N120" s="25">
        <f t="shared" si="22"/>
        <v>8.7649999999999985E-3</v>
      </c>
      <c r="O120" s="25"/>
      <c r="P120" s="25">
        <f t="shared" si="23"/>
        <v>6.035094999999999E-3</v>
      </c>
      <c r="Q120" s="25">
        <f t="shared" si="24"/>
        <v>0.13898823784999997</v>
      </c>
      <c r="R120" s="25">
        <v>1.0970000000000001E-2</v>
      </c>
      <c r="S120" s="25">
        <f t="shared" si="25"/>
        <v>6.4050000000000001E-3</v>
      </c>
      <c r="T120" s="25"/>
      <c r="U120" s="25">
        <f t="shared" si="26"/>
        <v>5.5773949999999997E-3</v>
      </c>
      <c r="V120" s="25">
        <f t="shared" si="27"/>
        <v>0.12844740685</v>
      </c>
      <c r="W120" s="25">
        <v>1.193E-2</v>
      </c>
      <c r="X120" s="25">
        <f t="shared" si="28"/>
        <v>7.3649999999999992E-3</v>
      </c>
      <c r="Y120" s="25"/>
      <c r="Z120" s="25">
        <f t="shared" si="29"/>
        <v>5.1453949999999988E-3</v>
      </c>
      <c r="AA120" s="25">
        <f t="shared" si="30"/>
        <v>0.11849844684999998</v>
      </c>
      <c r="AB120" s="25">
        <v>8.9700000000000005E-3</v>
      </c>
      <c r="AC120" s="25">
        <f t="shared" si="31"/>
        <v>4.5650000000000005E-3</v>
      </c>
    </row>
    <row r="121" spans="1:29" s="15" customFormat="1">
      <c r="A121" s="18">
        <v>369</v>
      </c>
      <c r="B121" s="25">
        <v>-1.0000000000000001E-5</v>
      </c>
      <c r="C121" s="25">
        <v>1.0330000000000001E-2</v>
      </c>
      <c r="D121" s="25">
        <f t="shared" si="16"/>
        <v>5.8200000000000005E-3</v>
      </c>
      <c r="E121" s="25"/>
      <c r="F121" s="25">
        <f t="shared" si="17"/>
        <v>5.0847950000000005E-3</v>
      </c>
      <c r="G121" s="25">
        <f t="shared" si="18"/>
        <v>0.11710282885000002</v>
      </c>
      <c r="H121" s="25">
        <v>1.3979999999999999E-2</v>
      </c>
      <c r="I121" s="25">
        <f t="shared" si="19"/>
        <v>9.4699999999999993E-3</v>
      </c>
      <c r="J121" s="25"/>
      <c r="K121" s="25">
        <f t="shared" si="20"/>
        <v>6.5646949999999989E-3</v>
      </c>
      <c r="L121" s="25">
        <f t="shared" si="21"/>
        <v>0.15118492584999998</v>
      </c>
      <c r="M121" s="25">
        <v>1.278E-2</v>
      </c>
      <c r="N121" s="25">
        <f t="shared" si="22"/>
        <v>8.2699999999999996E-3</v>
      </c>
      <c r="O121" s="25"/>
      <c r="P121" s="25">
        <f t="shared" si="23"/>
        <v>5.5400950000000001E-3</v>
      </c>
      <c r="Q121" s="25">
        <f t="shared" si="24"/>
        <v>0.12758838785000001</v>
      </c>
      <c r="R121" s="25">
        <v>1.051E-2</v>
      </c>
      <c r="S121" s="25">
        <f t="shared" si="25"/>
        <v>6.0000000000000001E-3</v>
      </c>
      <c r="T121" s="25"/>
      <c r="U121" s="25">
        <f t="shared" si="26"/>
        <v>5.1723949999999998E-3</v>
      </c>
      <c r="V121" s="25">
        <f t="shared" si="27"/>
        <v>0.11912025684999999</v>
      </c>
      <c r="W121" s="25">
        <v>1.1679999999999999E-2</v>
      </c>
      <c r="X121" s="25">
        <f t="shared" si="28"/>
        <v>7.1699999999999993E-3</v>
      </c>
      <c r="Y121" s="25"/>
      <c r="Z121" s="25">
        <f t="shared" si="29"/>
        <v>4.9503949999999998E-3</v>
      </c>
      <c r="AA121" s="25">
        <f t="shared" si="30"/>
        <v>0.11400759685</v>
      </c>
      <c r="AB121" s="25">
        <v>9.0299999999999998E-3</v>
      </c>
      <c r="AC121" s="25">
        <f t="shared" si="31"/>
        <v>4.5100000000000001E-3</v>
      </c>
    </row>
    <row r="122" spans="1:29" s="15" customFormat="1">
      <c r="A122" s="18">
        <v>370</v>
      </c>
      <c r="B122" s="25">
        <v>0</v>
      </c>
      <c r="C122" s="25">
        <v>1.056E-2</v>
      </c>
      <c r="D122" s="25">
        <f t="shared" si="16"/>
        <v>6.0805E-3</v>
      </c>
      <c r="E122" s="25"/>
      <c r="F122" s="25">
        <f t="shared" si="17"/>
        <v>5.3452949999999999E-3</v>
      </c>
      <c r="G122" s="25">
        <f t="shared" si="18"/>
        <v>0.12310214385</v>
      </c>
      <c r="H122" s="25">
        <v>1.422E-2</v>
      </c>
      <c r="I122" s="25">
        <f t="shared" si="19"/>
        <v>9.7404999999999992E-3</v>
      </c>
      <c r="J122" s="25"/>
      <c r="K122" s="25">
        <f t="shared" si="20"/>
        <v>6.8351949999999988E-3</v>
      </c>
      <c r="L122" s="25">
        <f t="shared" si="21"/>
        <v>0.15741454084999998</v>
      </c>
      <c r="M122" s="25">
        <v>1.319E-2</v>
      </c>
      <c r="N122" s="25">
        <f t="shared" si="22"/>
        <v>8.7104999999999995E-3</v>
      </c>
      <c r="O122" s="25"/>
      <c r="P122" s="25">
        <f t="shared" si="23"/>
        <v>5.980595E-3</v>
      </c>
      <c r="Q122" s="25">
        <f t="shared" si="24"/>
        <v>0.13773310285000001</v>
      </c>
      <c r="R122" s="25">
        <v>1.061E-2</v>
      </c>
      <c r="S122" s="25">
        <f t="shared" si="25"/>
        <v>6.1304999999999997E-3</v>
      </c>
      <c r="T122" s="25"/>
      <c r="U122" s="25">
        <f t="shared" si="26"/>
        <v>5.3028949999999993E-3</v>
      </c>
      <c r="V122" s="25">
        <f t="shared" si="27"/>
        <v>0.12212567184999999</v>
      </c>
      <c r="W122" s="25">
        <v>1.175E-2</v>
      </c>
      <c r="X122" s="25">
        <f t="shared" si="28"/>
        <v>7.2705000000000001E-3</v>
      </c>
      <c r="Y122" s="25"/>
      <c r="Z122" s="25">
        <f t="shared" si="29"/>
        <v>5.0508949999999997E-3</v>
      </c>
      <c r="AA122" s="25">
        <f t="shared" si="30"/>
        <v>0.11632211184999999</v>
      </c>
      <c r="AB122" s="25">
        <v>8.9589999999999999E-3</v>
      </c>
      <c r="AC122" s="25">
        <f t="shared" si="31"/>
        <v>4.4795E-3</v>
      </c>
    </row>
    <row r="123" spans="1:29" s="15" customFormat="1">
      <c r="A123" s="18">
        <v>371</v>
      </c>
      <c r="B123" s="25">
        <v>-6.0000000000000002E-5</v>
      </c>
      <c r="C123" s="25">
        <v>1.0120000000000001E-2</v>
      </c>
      <c r="D123" s="25">
        <f t="shared" si="16"/>
        <v>5.8100000000000001E-3</v>
      </c>
      <c r="E123" s="25"/>
      <c r="F123" s="25">
        <f t="shared" si="17"/>
        <v>5.074795E-3</v>
      </c>
      <c r="G123" s="25">
        <f t="shared" si="18"/>
        <v>0.11687252885</v>
      </c>
      <c r="H123" s="25">
        <v>1.3679999999999999E-2</v>
      </c>
      <c r="I123" s="25">
        <f t="shared" si="19"/>
        <v>9.3699999999999999E-3</v>
      </c>
      <c r="J123" s="25"/>
      <c r="K123" s="25">
        <f t="shared" si="20"/>
        <v>6.4646949999999995E-3</v>
      </c>
      <c r="L123" s="25">
        <f t="shared" si="21"/>
        <v>0.14888192584999999</v>
      </c>
      <c r="M123" s="25">
        <v>1.2630000000000001E-2</v>
      </c>
      <c r="N123" s="25">
        <f t="shared" si="22"/>
        <v>8.320000000000001E-3</v>
      </c>
      <c r="O123" s="25"/>
      <c r="P123" s="25">
        <f t="shared" si="23"/>
        <v>5.5900950000000015E-3</v>
      </c>
      <c r="Q123" s="25">
        <f t="shared" si="24"/>
        <v>0.12873988785000004</v>
      </c>
      <c r="R123" s="25">
        <v>1.0359999999999999E-2</v>
      </c>
      <c r="S123" s="25">
        <f t="shared" si="25"/>
        <v>6.049999999999999E-3</v>
      </c>
      <c r="T123" s="25"/>
      <c r="U123" s="25">
        <f t="shared" si="26"/>
        <v>5.2223949999999986E-3</v>
      </c>
      <c r="V123" s="25">
        <f t="shared" si="27"/>
        <v>0.12027175684999998</v>
      </c>
      <c r="W123" s="25">
        <v>1.141E-2</v>
      </c>
      <c r="X123" s="25">
        <f t="shared" si="28"/>
        <v>7.0999999999999995E-3</v>
      </c>
      <c r="Y123" s="25"/>
      <c r="Z123" s="25">
        <f t="shared" si="29"/>
        <v>4.8803949999999992E-3</v>
      </c>
      <c r="AA123" s="25">
        <f t="shared" si="30"/>
        <v>0.11239549684999998</v>
      </c>
      <c r="AB123" s="25">
        <v>8.6800000000000002E-3</v>
      </c>
      <c r="AC123" s="25">
        <f t="shared" si="31"/>
        <v>4.3100000000000005E-3</v>
      </c>
    </row>
    <row r="124" spans="1:29" s="15" customFormat="1">
      <c r="A124" s="18">
        <v>372</v>
      </c>
      <c r="B124" s="25">
        <v>6.0000000000000002E-5</v>
      </c>
      <c r="C124" s="25">
        <v>1.047E-2</v>
      </c>
      <c r="D124" s="25">
        <f t="shared" si="16"/>
        <v>5.9850000000000007E-3</v>
      </c>
      <c r="E124" s="25"/>
      <c r="F124" s="25">
        <f t="shared" si="17"/>
        <v>5.2497950000000007E-3</v>
      </c>
      <c r="G124" s="25">
        <f t="shared" si="18"/>
        <v>0.12090277885000002</v>
      </c>
      <c r="H124" s="25">
        <v>1.4160000000000001E-2</v>
      </c>
      <c r="I124" s="25">
        <f t="shared" si="19"/>
        <v>9.6750000000000013E-3</v>
      </c>
      <c r="J124" s="25"/>
      <c r="K124" s="25">
        <f t="shared" si="20"/>
        <v>6.7696950000000009E-3</v>
      </c>
      <c r="L124" s="25">
        <f t="shared" si="21"/>
        <v>0.15590607585000002</v>
      </c>
      <c r="M124" s="25">
        <v>1.304E-2</v>
      </c>
      <c r="N124" s="25">
        <f t="shared" si="22"/>
        <v>8.5550000000000001E-3</v>
      </c>
      <c r="O124" s="25"/>
      <c r="P124" s="25">
        <f t="shared" si="23"/>
        <v>5.8250950000000006E-3</v>
      </c>
      <c r="Q124" s="25">
        <f t="shared" si="24"/>
        <v>0.13415193785000001</v>
      </c>
      <c r="R124" s="25">
        <v>1.0489999999999999E-2</v>
      </c>
      <c r="S124" s="25">
        <f t="shared" si="25"/>
        <v>6.0049999999999999E-3</v>
      </c>
      <c r="T124" s="25"/>
      <c r="U124" s="25">
        <f t="shared" si="26"/>
        <v>5.1773949999999996E-3</v>
      </c>
      <c r="V124" s="25">
        <f t="shared" si="27"/>
        <v>0.11923540684999999</v>
      </c>
      <c r="W124" s="25">
        <v>1.1730000000000001E-2</v>
      </c>
      <c r="X124" s="25">
        <f t="shared" si="28"/>
        <v>7.2450000000000014E-3</v>
      </c>
      <c r="Y124" s="25"/>
      <c r="Z124" s="25">
        <f t="shared" si="29"/>
        <v>5.0253950000000019E-3</v>
      </c>
      <c r="AA124" s="25">
        <f t="shared" si="30"/>
        <v>0.11573484685000004</v>
      </c>
      <c r="AB124" s="25">
        <v>8.9099999999999995E-3</v>
      </c>
      <c r="AC124" s="25">
        <f t="shared" si="31"/>
        <v>4.4849999999999994E-3</v>
      </c>
    </row>
    <row r="125" spans="1:29" s="15" customFormat="1">
      <c r="A125" s="18">
        <v>373</v>
      </c>
      <c r="B125" s="25">
        <v>-1.2999999999999999E-4</v>
      </c>
      <c r="C125" s="25">
        <v>9.7689999999999999E-3</v>
      </c>
      <c r="D125" s="25">
        <f t="shared" si="16"/>
        <v>5.4440000000000001E-3</v>
      </c>
      <c r="E125" s="25"/>
      <c r="F125" s="25">
        <f t="shared" si="17"/>
        <v>4.708795E-3</v>
      </c>
      <c r="G125" s="25">
        <f t="shared" si="18"/>
        <v>0.10844354885</v>
      </c>
      <c r="H125" s="25">
        <v>1.346E-2</v>
      </c>
      <c r="I125" s="25">
        <f t="shared" si="19"/>
        <v>9.1350000000000008E-3</v>
      </c>
      <c r="J125" s="25"/>
      <c r="K125" s="25">
        <f t="shared" si="20"/>
        <v>6.2296950000000004E-3</v>
      </c>
      <c r="L125" s="25">
        <f t="shared" si="21"/>
        <v>0.14346987585000001</v>
      </c>
      <c r="M125" s="25">
        <v>1.217E-2</v>
      </c>
      <c r="N125" s="25">
        <f t="shared" si="22"/>
        <v>7.8450000000000013E-3</v>
      </c>
      <c r="O125" s="25"/>
      <c r="P125" s="25">
        <f t="shared" si="23"/>
        <v>5.1150950000000018E-3</v>
      </c>
      <c r="Q125" s="25">
        <f t="shared" si="24"/>
        <v>0.11780063785000004</v>
      </c>
      <c r="R125" s="25">
        <v>9.9699999999999997E-3</v>
      </c>
      <c r="S125" s="25">
        <f t="shared" si="25"/>
        <v>5.6449999999999998E-3</v>
      </c>
      <c r="T125" s="25"/>
      <c r="U125" s="25">
        <f t="shared" si="26"/>
        <v>4.8173949999999995E-3</v>
      </c>
      <c r="V125" s="25">
        <f t="shared" si="27"/>
        <v>0.11094460684999999</v>
      </c>
      <c r="W125" s="25">
        <v>1.12E-2</v>
      </c>
      <c r="X125" s="25">
        <f t="shared" si="28"/>
        <v>6.875E-3</v>
      </c>
      <c r="Y125" s="25"/>
      <c r="Z125" s="25">
        <f t="shared" si="29"/>
        <v>4.6553949999999997E-3</v>
      </c>
      <c r="AA125" s="25">
        <f t="shared" si="30"/>
        <v>0.10721374685</v>
      </c>
      <c r="AB125" s="25">
        <v>8.7799999999999996E-3</v>
      </c>
      <c r="AC125" s="25">
        <f t="shared" si="31"/>
        <v>4.3249999999999999E-3</v>
      </c>
    </row>
    <row r="126" spans="1:29" s="15" customFormat="1">
      <c r="A126" s="18">
        <v>374</v>
      </c>
      <c r="B126" s="25">
        <v>-1.0000000000000001E-5</v>
      </c>
      <c r="C126" s="25">
        <v>9.8799999999999999E-3</v>
      </c>
      <c r="D126" s="25">
        <f t="shared" si="16"/>
        <v>5.7704999999999996E-3</v>
      </c>
      <c r="E126" s="25"/>
      <c r="F126" s="25">
        <f t="shared" si="17"/>
        <v>5.0352949999999995E-3</v>
      </c>
      <c r="G126" s="25">
        <f t="shared" si="18"/>
        <v>0.11596284385</v>
      </c>
      <c r="H126" s="25">
        <v>1.387E-2</v>
      </c>
      <c r="I126" s="25">
        <f t="shared" si="19"/>
        <v>9.7605000000000001E-3</v>
      </c>
      <c r="J126" s="25"/>
      <c r="K126" s="25">
        <f t="shared" si="20"/>
        <v>6.8551949999999997E-3</v>
      </c>
      <c r="L126" s="25">
        <f t="shared" si="21"/>
        <v>0.15787514085000001</v>
      </c>
      <c r="M126" s="25">
        <v>1.261E-2</v>
      </c>
      <c r="N126" s="25">
        <f t="shared" si="22"/>
        <v>8.5004999999999994E-3</v>
      </c>
      <c r="O126" s="25"/>
      <c r="P126" s="25">
        <f t="shared" si="23"/>
        <v>5.7705949999999999E-3</v>
      </c>
      <c r="Q126" s="25">
        <f t="shared" si="24"/>
        <v>0.13289680285</v>
      </c>
      <c r="R126" s="25">
        <v>1.04E-2</v>
      </c>
      <c r="S126" s="25">
        <f t="shared" si="25"/>
        <v>6.2904999999999992E-3</v>
      </c>
      <c r="T126" s="25"/>
      <c r="U126" s="25">
        <f t="shared" si="26"/>
        <v>5.4628949999999989E-3</v>
      </c>
      <c r="V126" s="25">
        <f t="shared" si="27"/>
        <v>0.12581047184999997</v>
      </c>
      <c r="W126" s="25">
        <v>1.093E-2</v>
      </c>
      <c r="X126" s="25">
        <f t="shared" si="28"/>
        <v>6.8205000000000002E-3</v>
      </c>
      <c r="Y126" s="25"/>
      <c r="Z126" s="25">
        <f t="shared" si="29"/>
        <v>4.6008950000000007E-3</v>
      </c>
      <c r="AA126" s="25">
        <f t="shared" si="30"/>
        <v>0.10595861185000002</v>
      </c>
      <c r="AB126" s="25">
        <v>8.2290000000000002E-3</v>
      </c>
      <c r="AC126" s="25">
        <f t="shared" si="31"/>
        <v>4.1095000000000003E-3</v>
      </c>
    </row>
    <row r="127" spans="1:29" s="15" customFormat="1">
      <c r="A127" s="18">
        <v>375</v>
      </c>
      <c r="B127" s="25">
        <v>0</v>
      </c>
      <c r="C127" s="25">
        <v>9.5300000000000003E-3</v>
      </c>
      <c r="D127" s="25">
        <f t="shared" si="16"/>
        <v>5.3305000000000002E-3</v>
      </c>
      <c r="E127" s="25"/>
      <c r="F127" s="25">
        <f t="shared" si="17"/>
        <v>4.5952950000000001E-3</v>
      </c>
      <c r="G127" s="25">
        <f t="shared" si="18"/>
        <v>0.10582964385</v>
      </c>
      <c r="H127" s="25">
        <v>1.286E-2</v>
      </c>
      <c r="I127" s="25">
        <f t="shared" si="19"/>
        <v>8.6604999999999998E-3</v>
      </c>
      <c r="J127" s="25"/>
      <c r="K127" s="25">
        <f t="shared" si="20"/>
        <v>5.7551949999999994E-3</v>
      </c>
      <c r="L127" s="25">
        <f t="shared" si="21"/>
        <v>0.13254214084999999</v>
      </c>
      <c r="M127" s="25">
        <v>1.175E-2</v>
      </c>
      <c r="N127" s="25">
        <f t="shared" si="22"/>
        <v>7.5504999999999999E-3</v>
      </c>
      <c r="O127" s="25"/>
      <c r="P127" s="25">
        <f t="shared" si="23"/>
        <v>4.8205950000000004E-3</v>
      </c>
      <c r="Q127" s="25">
        <f t="shared" si="24"/>
        <v>0.11101830285000001</v>
      </c>
      <c r="R127" s="25">
        <v>9.6100000000000005E-3</v>
      </c>
      <c r="S127" s="25">
        <f t="shared" si="25"/>
        <v>5.4105000000000004E-3</v>
      </c>
      <c r="T127" s="25"/>
      <c r="U127" s="25">
        <f t="shared" si="26"/>
        <v>4.582895E-3</v>
      </c>
      <c r="V127" s="25">
        <f t="shared" si="27"/>
        <v>0.10554407185</v>
      </c>
      <c r="W127" s="25">
        <v>1.115E-2</v>
      </c>
      <c r="X127" s="25">
        <f t="shared" si="28"/>
        <v>6.9505000000000001E-3</v>
      </c>
      <c r="Y127" s="25"/>
      <c r="Z127" s="25">
        <f t="shared" si="29"/>
        <v>4.7308950000000006E-3</v>
      </c>
      <c r="AA127" s="25">
        <f t="shared" si="30"/>
        <v>0.10895251185000002</v>
      </c>
      <c r="AB127" s="25">
        <v>8.3990000000000002E-3</v>
      </c>
      <c r="AC127" s="25">
        <f t="shared" si="31"/>
        <v>4.1995000000000001E-3</v>
      </c>
    </row>
    <row r="128" spans="1:29" s="15" customFormat="1">
      <c r="A128" s="18">
        <v>376</v>
      </c>
      <c r="B128" s="25">
        <v>0</v>
      </c>
      <c r="C128" s="25">
        <v>9.9600000000000001E-3</v>
      </c>
      <c r="D128" s="25">
        <f t="shared" si="16"/>
        <v>5.7499999999999999E-3</v>
      </c>
      <c r="E128" s="25"/>
      <c r="F128" s="25">
        <f t="shared" si="17"/>
        <v>5.0147949999999998E-3</v>
      </c>
      <c r="G128" s="25">
        <f t="shared" si="18"/>
        <v>0.11549072885</v>
      </c>
      <c r="H128" s="25">
        <v>1.388E-2</v>
      </c>
      <c r="I128" s="25">
        <f t="shared" si="19"/>
        <v>9.6699999999999998E-3</v>
      </c>
      <c r="J128" s="25"/>
      <c r="K128" s="25">
        <f t="shared" si="20"/>
        <v>6.7646949999999994E-3</v>
      </c>
      <c r="L128" s="25">
        <f t="shared" si="21"/>
        <v>0.15579092584999998</v>
      </c>
      <c r="M128" s="25">
        <v>1.2930000000000001E-2</v>
      </c>
      <c r="N128" s="25">
        <f t="shared" si="22"/>
        <v>8.7200000000000003E-3</v>
      </c>
      <c r="O128" s="25"/>
      <c r="P128" s="25">
        <f t="shared" si="23"/>
        <v>5.9900950000000008E-3</v>
      </c>
      <c r="Q128" s="25">
        <f t="shared" si="24"/>
        <v>0.13795188785000004</v>
      </c>
      <c r="R128" s="25">
        <v>1.039E-2</v>
      </c>
      <c r="S128" s="25">
        <f t="shared" si="25"/>
        <v>6.1799999999999997E-3</v>
      </c>
      <c r="T128" s="25"/>
      <c r="U128" s="25">
        <f t="shared" si="26"/>
        <v>5.3523949999999994E-3</v>
      </c>
      <c r="V128" s="25">
        <f t="shared" si="27"/>
        <v>0.12326565684999999</v>
      </c>
      <c r="W128" s="25">
        <v>1.1509999999999999E-2</v>
      </c>
      <c r="X128" s="25">
        <f t="shared" si="28"/>
        <v>7.2999999999999992E-3</v>
      </c>
      <c r="Y128" s="25"/>
      <c r="Z128" s="25">
        <f t="shared" si="29"/>
        <v>5.0803949999999997E-3</v>
      </c>
      <c r="AA128" s="25">
        <f t="shared" si="30"/>
        <v>0.11700149685</v>
      </c>
      <c r="AB128" s="25">
        <v>8.4200000000000004E-3</v>
      </c>
      <c r="AC128" s="25">
        <f t="shared" si="31"/>
        <v>4.2100000000000002E-3</v>
      </c>
    </row>
    <row r="129" spans="1:29" s="15" customFormat="1">
      <c r="A129" s="18">
        <v>377</v>
      </c>
      <c r="B129" s="25">
        <v>-6.8999999999999997E-5</v>
      </c>
      <c r="C129" s="25">
        <v>9.3200000000000002E-3</v>
      </c>
      <c r="D129" s="25">
        <f t="shared" si="16"/>
        <v>5.1644999999999998E-3</v>
      </c>
      <c r="E129" s="25"/>
      <c r="F129" s="25">
        <f t="shared" si="17"/>
        <v>4.4292949999999998E-3</v>
      </c>
      <c r="G129" s="25">
        <f t="shared" si="18"/>
        <v>0.10200666385</v>
      </c>
      <c r="H129" s="25">
        <v>1.239E-2</v>
      </c>
      <c r="I129" s="25">
        <f t="shared" si="19"/>
        <v>8.2344999999999988E-3</v>
      </c>
      <c r="J129" s="25"/>
      <c r="K129" s="25">
        <f t="shared" si="20"/>
        <v>5.3291949999999984E-3</v>
      </c>
      <c r="L129" s="25">
        <f t="shared" si="21"/>
        <v>0.12273136084999997</v>
      </c>
      <c r="M129" s="25">
        <v>1.1180000000000001E-2</v>
      </c>
      <c r="N129" s="25">
        <f t="shared" si="22"/>
        <v>7.0245000000000004E-3</v>
      </c>
      <c r="O129" s="25"/>
      <c r="P129" s="25">
        <f t="shared" si="23"/>
        <v>4.294595E-3</v>
      </c>
      <c r="Q129" s="25">
        <f t="shared" si="24"/>
        <v>9.890452285000001E-2</v>
      </c>
      <c r="R129" s="25">
        <v>9.0390000000000002E-3</v>
      </c>
      <c r="S129" s="25">
        <f t="shared" si="25"/>
        <v>4.8834999999999998E-3</v>
      </c>
      <c r="T129" s="25"/>
      <c r="U129" s="25">
        <f t="shared" si="26"/>
        <v>4.0558949999999995E-3</v>
      </c>
      <c r="V129" s="25">
        <f t="shared" si="27"/>
        <v>9.3407261849999992E-2</v>
      </c>
      <c r="W129" s="25">
        <v>1.0630000000000001E-2</v>
      </c>
      <c r="X129" s="25">
        <f t="shared" si="28"/>
        <v>6.4745000000000002E-3</v>
      </c>
      <c r="Y129" s="25"/>
      <c r="Z129" s="25">
        <f t="shared" si="29"/>
        <v>4.2548949999999999E-3</v>
      </c>
      <c r="AA129" s="25">
        <f t="shared" si="30"/>
        <v>9.7990231849999998E-2</v>
      </c>
      <c r="AB129" s="25">
        <v>8.3800000000000003E-3</v>
      </c>
      <c r="AC129" s="25">
        <f t="shared" si="31"/>
        <v>4.1555000000000003E-3</v>
      </c>
    </row>
    <row r="130" spans="1:29" s="15" customFormat="1">
      <c r="A130" s="18">
        <v>378</v>
      </c>
      <c r="B130" s="25">
        <v>0</v>
      </c>
      <c r="C130" s="25">
        <v>1.009E-2</v>
      </c>
      <c r="D130" s="25">
        <f t="shared" si="16"/>
        <v>6.1349999999999998E-3</v>
      </c>
      <c r="E130" s="25"/>
      <c r="F130" s="25">
        <f t="shared" si="17"/>
        <v>5.3997949999999998E-3</v>
      </c>
      <c r="G130" s="25">
        <f t="shared" si="18"/>
        <v>0.12435727885</v>
      </c>
      <c r="H130" s="25">
        <v>1.4290000000000001E-2</v>
      </c>
      <c r="I130" s="25">
        <f t="shared" si="19"/>
        <v>1.0335E-2</v>
      </c>
      <c r="J130" s="25"/>
      <c r="K130" s="25">
        <f t="shared" si="20"/>
        <v>7.429695E-3</v>
      </c>
      <c r="L130" s="25">
        <f t="shared" si="21"/>
        <v>0.17110587585000001</v>
      </c>
      <c r="M130" s="25">
        <v>1.2919999999999999E-2</v>
      </c>
      <c r="N130" s="25">
        <f t="shared" si="22"/>
        <v>8.964999999999999E-3</v>
      </c>
      <c r="O130" s="25"/>
      <c r="P130" s="25">
        <f t="shared" si="23"/>
        <v>6.2350949999999995E-3</v>
      </c>
      <c r="Q130" s="25">
        <f t="shared" si="24"/>
        <v>0.14359423785</v>
      </c>
      <c r="R130" s="25">
        <v>1.0500000000000001E-2</v>
      </c>
      <c r="S130" s="25">
        <f t="shared" si="25"/>
        <v>6.5450000000000005E-3</v>
      </c>
      <c r="T130" s="25"/>
      <c r="U130" s="25">
        <f t="shared" si="26"/>
        <v>5.7173950000000001E-3</v>
      </c>
      <c r="V130" s="25">
        <f t="shared" si="27"/>
        <v>0.13167160685000001</v>
      </c>
      <c r="W130" s="25">
        <v>1.107E-2</v>
      </c>
      <c r="X130" s="25">
        <f t="shared" si="28"/>
        <v>7.1149999999999998E-3</v>
      </c>
      <c r="Y130" s="25"/>
      <c r="Z130" s="25">
        <f t="shared" si="29"/>
        <v>4.8953950000000003E-3</v>
      </c>
      <c r="AA130" s="25">
        <f t="shared" si="30"/>
        <v>0.11274094685000001</v>
      </c>
      <c r="AB130" s="25">
        <v>7.9100000000000004E-3</v>
      </c>
      <c r="AC130" s="25">
        <f t="shared" si="31"/>
        <v>3.9550000000000002E-3</v>
      </c>
    </row>
    <row r="131" spans="1:29" s="15" customFormat="1">
      <c r="A131" s="18">
        <v>379</v>
      </c>
      <c r="B131" s="25">
        <v>1.0000000000000001E-5</v>
      </c>
      <c r="C131" s="25">
        <v>8.829E-3</v>
      </c>
      <c r="D131" s="25">
        <f t="shared" ref="D131:D194" si="32">C131-AC131</f>
        <v>4.5440000000000003E-3</v>
      </c>
      <c r="E131" s="25"/>
      <c r="F131" s="25">
        <f t="shared" ref="F131:F194" si="33">D131-0.000735205</f>
        <v>3.8087950000000002E-3</v>
      </c>
      <c r="G131" s="25">
        <f t="shared" ref="G131:G194" si="34">F131*23.03</f>
        <v>8.7716548850000006E-2</v>
      </c>
      <c r="H131" s="25">
        <v>1.1849999999999999E-2</v>
      </c>
      <c r="I131" s="25">
        <f t="shared" ref="I131:I194" si="35">H131-AC131</f>
        <v>7.5649999999999997E-3</v>
      </c>
      <c r="J131" s="25"/>
      <c r="K131" s="25">
        <f t="shared" ref="K131:K194" si="36">I131-0.002905305</f>
        <v>4.6596950000000002E-3</v>
      </c>
      <c r="L131" s="25">
        <f t="shared" ref="L131:L194" si="37">K131*23.03</f>
        <v>0.10731277585000001</v>
      </c>
      <c r="M131" s="25">
        <v>1.076E-2</v>
      </c>
      <c r="N131" s="25">
        <f t="shared" ref="N131:N194" si="38">M131-AC131</f>
        <v>6.4750000000000007E-3</v>
      </c>
      <c r="O131" s="25"/>
      <c r="P131" s="25">
        <f t="shared" ref="P131:P194" si="39">N131-0.002729905</f>
        <v>3.7450950000000008E-3</v>
      </c>
      <c r="Q131" s="25">
        <f t="shared" ref="Q131:Q194" si="40">P131*23.03</f>
        <v>8.6249537850000016E-2</v>
      </c>
      <c r="R131" s="25">
        <v>8.8100000000000001E-3</v>
      </c>
      <c r="S131" s="25">
        <f t="shared" ref="S131:S194" si="41">R131-AC131</f>
        <v>4.5250000000000004E-3</v>
      </c>
      <c r="T131" s="25"/>
      <c r="U131" s="25">
        <f t="shared" ref="U131:U194" si="42">S131-0.000827605</f>
        <v>3.6973950000000005E-3</v>
      </c>
      <c r="V131" s="25">
        <f t="shared" ref="V131:V194" si="43">U131*23.03</f>
        <v>8.5151006850000016E-2</v>
      </c>
      <c r="W131" s="25">
        <v>1.0070000000000001E-2</v>
      </c>
      <c r="X131" s="25">
        <f t="shared" ref="X131:X194" si="44">W131-AC131</f>
        <v>5.7850000000000011E-3</v>
      </c>
      <c r="Y131" s="25"/>
      <c r="Z131" s="25">
        <f t="shared" ref="Z131:Z194" si="45">X131-0.002219605</f>
        <v>3.5653950000000012E-3</v>
      </c>
      <c r="AA131" s="25">
        <f t="shared" ref="AA131:AA194" si="46">Z131*23.03</f>
        <v>8.2111046850000036E-2</v>
      </c>
      <c r="AB131" s="25">
        <v>8.5599999999999999E-3</v>
      </c>
      <c r="AC131" s="25">
        <f t="shared" ref="AC131:AC194" si="47">(B131+AB131)/2</f>
        <v>4.2849999999999997E-3</v>
      </c>
    </row>
    <row r="132" spans="1:29" s="15" customFormat="1">
      <c r="A132" s="18">
        <v>380</v>
      </c>
      <c r="B132" s="25">
        <v>4.0000000000000003E-5</v>
      </c>
      <c r="C132" s="25">
        <v>9.8799999999999999E-3</v>
      </c>
      <c r="D132" s="25">
        <f t="shared" si="32"/>
        <v>5.6449999999999998E-3</v>
      </c>
      <c r="E132" s="25"/>
      <c r="F132" s="25">
        <f t="shared" si="33"/>
        <v>4.9097949999999998E-3</v>
      </c>
      <c r="G132" s="25">
        <f t="shared" si="34"/>
        <v>0.11307257884999999</v>
      </c>
      <c r="H132" s="25">
        <v>1.423E-2</v>
      </c>
      <c r="I132" s="25">
        <f t="shared" si="35"/>
        <v>9.9950000000000004E-3</v>
      </c>
      <c r="J132" s="25"/>
      <c r="K132" s="25">
        <f t="shared" si="36"/>
        <v>7.089695E-3</v>
      </c>
      <c r="L132" s="25">
        <f t="shared" si="37"/>
        <v>0.16327567585</v>
      </c>
      <c r="M132" s="25">
        <v>1.303E-2</v>
      </c>
      <c r="N132" s="25">
        <f t="shared" si="38"/>
        <v>8.7950000000000007E-3</v>
      </c>
      <c r="O132" s="25"/>
      <c r="P132" s="25">
        <f t="shared" si="39"/>
        <v>6.0650950000000012E-3</v>
      </c>
      <c r="Q132" s="25">
        <f t="shared" si="40"/>
        <v>0.13967913785000002</v>
      </c>
      <c r="R132" s="25">
        <v>1.014E-2</v>
      </c>
      <c r="S132" s="25">
        <f t="shared" si="41"/>
        <v>5.9049999999999997E-3</v>
      </c>
      <c r="T132" s="25"/>
      <c r="U132" s="25">
        <f t="shared" si="42"/>
        <v>5.0773949999999993E-3</v>
      </c>
      <c r="V132" s="25">
        <f t="shared" si="43"/>
        <v>0.11693240684999999</v>
      </c>
      <c r="W132" s="25">
        <v>1.1339999999999999E-2</v>
      </c>
      <c r="X132" s="25">
        <f t="shared" si="44"/>
        <v>7.1049999999999993E-3</v>
      </c>
      <c r="Y132" s="25"/>
      <c r="Z132" s="25">
        <f t="shared" si="45"/>
        <v>4.885394999999999E-3</v>
      </c>
      <c r="AA132" s="25">
        <f t="shared" si="46"/>
        <v>0.11251064684999998</v>
      </c>
      <c r="AB132" s="25">
        <v>8.43E-3</v>
      </c>
      <c r="AC132" s="25">
        <f t="shared" si="47"/>
        <v>4.235E-3</v>
      </c>
    </row>
    <row r="133" spans="1:29" s="15" customFormat="1">
      <c r="A133" s="18">
        <v>381</v>
      </c>
      <c r="B133" s="25">
        <v>-4.0000000000000003E-5</v>
      </c>
      <c r="C133" s="25">
        <v>8.489E-3</v>
      </c>
      <c r="D133" s="25">
        <f t="shared" si="32"/>
        <v>4.4739999999999997E-3</v>
      </c>
      <c r="E133" s="25"/>
      <c r="F133" s="25">
        <f t="shared" si="33"/>
        <v>3.7387949999999996E-3</v>
      </c>
      <c r="G133" s="25">
        <f t="shared" si="34"/>
        <v>8.6104448850000001E-2</v>
      </c>
      <c r="H133" s="25">
        <v>1.1440000000000001E-2</v>
      </c>
      <c r="I133" s="25">
        <f t="shared" si="35"/>
        <v>7.4250000000000002E-3</v>
      </c>
      <c r="J133" s="25"/>
      <c r="K133" s="25">
        <f t="shared" si="36"/>
        <v>4.5196950000000007E-3</v>
      </c>
      <c r="L133" s="25">
        <f t="shared" si="37"/>
        <v>0.10408857585000002</v>
      </c>
      <c r="M133" s="25">
        <v>1.034E-2</v>
      </c>
      <c r="N133" s="25">
        <f t="shared" si="38"/>
        <v>6.3249999999999999E-3</v>
      </c>
      <c r="O133" s="25"/>
      <c r="P133" s="25">
        <f t="shared" si="39"/>
        <v>3.595095E-3</v>
      </c>
      <c r="Q133" s="25">
        <f t="shared" si="40"/>
        <v>8.2795037850000003E-2</v>
      </c>
      <c r="R133" s="25">
        <v>8.4200000000000004E-3</v>
      </c>
      <c r="S133" s="25">
        <f t="shared" si="41"/>
        <v>4.4050000000000001E-3</v>
      </c>
      <c r="T133" s="25"/>
      <c r="U133" s="25">
        <f t="shared" si="42"/>
        <v>3.5773950000000001E-3</v>
      </c>
      <c r="V133" s="25">
        <f t="shared" si="43"/>
        <v>8.2387406850000011E-2</v>
      </c>
      <c r="W133" s="25">
        <v>1.009E-2</v>
      </c>
      <c r="X133" s="25">
        <f t="shared" si="44"/>
        <v>6.0749999999999997E-3</v>
      </c>
      <c r="Y133" s="25"/>
      <c r="Z133" s="25">
        <f t="shared" si="45"/>
        <v>3.8553949999999997E-3</v>
      </c>
      <c r="AA133" s="25">
        <f t="shared" si="46"/>
        <v>8.8789746850000004E-2</v>
      </c>
      <c r="AB133" s="25">
        <v>8.0700000000000008E-3</v>
      </c>
      <c r="AC133" s="25">
        <f t="shared" si="47"/>
        <v>4.0150000000000003E-3</v>
      </c>
    </row>
    <row r="134" spans="1:29" s="15" customFormat="1">
      <c r="A134" s="18">
        <v>382</v>
      </c>
      <c r="B134" s="25">
        <v>9.0000000000000006E-5</v>
      </c>
      <c r="C134" s="25">
        <v>9.7900000000000001E-3</v>
      </c>
      <c r="D134" s="25">
        <f t="shared" si="32"/>
        <v>6.1650000000000003E-3</v>
      </c>
      <c r="E134" s="25"/>
      <c r="F134" s="25">
        <f t="shared" si="33"/>
        <v>5.4297950000000003E-3</v>
      </c>
      <c r="G134" s="25">
        <f t="shared" si="34"/>
        <v>0.12504817885000002</v>
      </c>
      <c r="H134" s="25">
        <v>1.504E-2</v>
      </c>
      <c r="I134" s="25">
        <f t="shared" si="35"/>
        <v>1.1415E-2</v>
      </c>
      <c r="J134" s="25"/>
      <c r="K134" s="25">
        <f t="shared" si="36"/>
        <v>8.5096949999999994E-3</v>
      </c>
      <c r="L134" s="25">
        <f t="shared" si="37"/>
        <v>0.19597827584999999</v>
      </c>
      <c r="M134" s="25">
        <v>1.371E-2</v>
      </c>
      <c r="N134" s="25">
        <f t="shared" si="38"/>
        <v>1.0085E-2</v>
      </c>
      <c r="O134" s="25"/>
      <c r="P134" s="25">
        <f t="shared" si="39"/>
        <v>7.3550950000000007E-3</v>
      </c>
      <c r="Q134" s="25">
        <f t="shared" si="40"/>
        <v>0.16938783785000003</v>
      </c>
      <c r="R134" s="25">
        <v>1.0059999999999999E-2</v>
      </c>
      <c r="S134" s="25">
        <f t="shared" si="41"/>
        <v>6.4349999999999997E-3</v>
      </c>
      <c r="T134" s="25"/>
      <c r="U134" s="25">
        <f t="shared" si="42"/>
        <v>5.6073949999999994E-3</v>
      </c>
      <c r="V134" s="25">
        <f t="shared" si="43"/>
        <v>0.12913830685</v>
      </c>
      <c r="W134" s="25">
        <v>1.119E-2</v>
      </c>
      <c r="X134" s="25">
        <f t="shared" si="44"/>
        <v>7.5650000000000005E-3</v>
      </c>
      <c r="Y134" s="25"/>
      <c r="Z134" s="25">
        <f t="shared" si="45"/>
        <v>5.345395000000001E-3</v>
      </c>
      <c r="AA134" s="25">
        <f t="shared" si="46"/>
        <v>0.12310444685000003</v>
      </c>
      <c r="AB134" s="25">
        <v>7.1599999999999997E-3</v>
      </c>
      <c r="AC134" s="25">
        <f t="shared" si="47"/>
        <v>3.6249999999999998E-3</v>
      </c>
    </row>
    <row r="135" spans="1:29" s="15" customFormat="1">
      <c r="A135" s="18">
        <v>383</v>
      </c>
      <c r="B135" s="25">
        <v>6.0000000000000002E-5</v>
      </c>
      <c r="C135" s="25">
        <v>7.7200000000000003E-3</v>
      </c>
      <c r="D135" s="25">
        <f t="shared" si="32"/>
        <v>4.6600000000000001E-3</v>
      </c>
      <c r="E135" s="25"/>
      <c r="F135" s="25">
        <f t="shared" si="33"/>
        <v>3.924795E-3</v>
      </c>
      <c r="G135" s="25">
        <f t="shared" si="34"/>
        <v>9.038802885000001E-2</v>
      </c>
      <c r="H135" s="25">
        <v>1.1390000000000001E-2</v>
      </c>
      <c r="I135" s="25">
        <f t="shared" si="35"/>
        <v>8.3300000000000006E-3</v>
      </c>
      <c r="J135" s="25"/>
      <c r="K135" s="25">
        <f t="shared" si="36"/>
        <v>5.4246950000000002E-3</v>
      </c>
      <c r="L135" s="25">
        <f t="shared" si="37"/>
        <v>0.12493072585000001</v>
      </c>
      <c r="M135" s="25">
        <v>9.7190000000000002E-3</v>
      </c>
      <c r="N135" s="25">
        <f t="shared" si="38"/>
        <v>6.659E-3</v>
      </c>
      <c r="O135" s="25"/>
      <c r="P135" s="25">
        <f t="shared" si="39"/>
        <v>3.9290950000000005E-3</v>
      </c>
      <c r="Q135" s="25">
        <f t="shared" si="40"/>
        <v>9.0487057850000011E-2</v>
      </c>
      <c r="R135" s="25">
        <v>9.0500000000000008E-3</v>
      </c>
      <c r="S135" s="25">
        <f t="shared" si="41"/>
        <v>5.9900000000000005E-3</v>
      </c>
      <c r="T135" s="25"/>
      <c r="U135" s="25">
        <f t="shared" si="42"/>
        <v>5.1623950000000002E-3</v>
      </c>
      <c r="V135" s="25">
        <f t="shared" si="43"/>
        <v>0.11888995685000001</v>
      </c>
      <c r="W135" s="25">
        <v>9.2800000000000001E-3</v>
      </c>
      <c r="X135" s="25">
        <f t="shared" si="44"/>
        <v>6.2199999999999998E-3</v>
      </c>
      <c r="Y135" s="25"/>
      <c r="Z135" s="25">
        <f t="shared" si="45"/>
        <v>4.0003950000000003E-3</v>
      </c>
      <c r="AA135" s="25">
        <f t="shared" si="46"/>
        <v>9.2129096850000008E-2</v>
      </c>
      <c r="AB135" s="25">
        <v>6.0600000000000003E-3</v>
      </c>
      <c r="AC135" s="25">
        <f t="shared" si="47"/>
        <v>3.0600000000000002E-3</v>
      </c>
    </row>
    <row r="136" spans="1:29" s="15" customFormat="1">
      <c r="A136" s="18">
        <v>384</v>
      </c>
      <c r="B136" s="25">
        <v>-2.0000000000000002E-5</v>
      </c>
      <c r="C136" s="25">
        <v>8.5500000000000003E-3</v>
      </c>
      <c r="D136" s="25">
        <f t="shared" si="32"/>
        <v>4.4050000000000001E-3</v>
      </c>
      <c r="E136" s="25"/>
      <c r="F136" s="25">
        <f t="shared" si="33"/>
        <v>3.669795E-3</v>
      </c>
      <c r="G136" s="25">
        <f t="shared" si="34"/>
        <v>8.4515378850000003E-2</v>
      </c>
      <c r="H136" s="25">
        <v>1.197E-2</v>
      </c>
      <c r="I136" s="25">
        <f t="shared" si="35"/>
        <v>7.8249999999999986E-3</v>
      </c>
      <c r="J136" s="25"/>
      <c r="K136" s="25">
        <f t="shared" si="36"/>
        <v>4.9196949999999982E-3</v>
      </c>
      <c r="L136" s="25">
        <f t="shared" si="37"/>
        <v>0.11330057584999996</v>
      </c>
      <c r="M136" s="25">
        <v>1.077E-2</v>
      </c>
      <c r="N136" s="25">
        <f t="shared" si="38"/>
        <v>6.6249999999999998E-3</v>
      </c>
      <c r="O136" s="25"/>
      <c r="P136" s="25">
        <f t="shared" si="39"/>
        <v>3.8950949999999999E-3</v>
      </c>
      <c r="Q136" s="25">
        <f t="shared" si="40"/>
        <v>8.9704037850000001E-2</v>
      </c>
      <c r="R136" s="25">
        <v>8.5599999999999999E-3</v>
      </c>
      <c r="S136" s="25">
        <f t="shared" si="41"/>
        <v>4.4149999999999997E-3</v>
      </c>
      <c r="T136" s="25"/>
      <c r="U136" s="25">
        <f t="shared" si="42"/>
        <v>3.5873949999999997E-3</v>
      </c>
      <c r="V136" s="25">
        <f t="shared" si="43"/>
        <v>8.261770685E-2</v>
      </c>
      <c r="W136" s="25">
        <v>9.92E-3</v>
      </c>
      <c r="X136" s="25">
        <f t="shared" si="44"/>
        <v>5.7749999999999998E-3</v>
      </c>
      <c r="Y136" s="25"/>
      <c r="Z136" s="25">
        <f t="shared" si="45"/>
        <v>3.5553949999999998E-3</v>
      </c>
      <c r="AA136" s="25">
        <f t="shared" si="46"/>
        <v>8.1880746850000005E-2</v>
      </c>
      <c r="AB136" s="25">
        <v>8.3099999999999997E-3</v>
      </c>
      <c r="AC136" s="25">
        <f t="shared" si="47"/>
        <v>4.1450000000000002E-3</v>
      </c>
    </row>
    <row r="137" spans="1:29" s="15" customFormat="1">
      <c r="A137" s="18">
        <v>385</v>
      </c>
      <c r="B137" s="25">
        <v>-3.0000000000000001E-5</v>
      </c>
      <c r="C137" s="25">
        <v>8.7200000000000003E-3</v>
      </c>
      <c r="D137" s="25">
        <f t="shared" si="32"/>
        <v>4.8549999999999999E-3</v>
      </c>
      <c r="E137" s="25"/>
      <c r="F137" s="25">
        <f t="shared" si="33"/>
        <v>4.1197949999999999E-3</v>
      </c>
      <c r="G137" s="25">
        <f t="shared" si="34"/>
        <v>9.4878878850000001E-2</v>
      </c>
      <c r="H137" s="25">
        <v>1.2409999999999999E-2</v>
      </c>
      <c r="I137" s="25">
        <f t="shared" si="35"/>
        <v>8.5449999999999988E-3</v>
      </c>
      <c r="J137" s="25"/>
      <c r="K137" s="25">
        <f t="shared" si="36"/>
        <v>5.6396949999999984E-3</v>
      </c>
      <c r="L137" s="25">
        <f t="shared" si="37"/>
        <v>0.12988217584999998</v>
      </c>
      <c r="M137" s="25">
        <v>1.1299999999999999E-2</v>
      </c>
      <c r="N137" s="25">
        <f t="shared" si="38"/>
        <v>7.4349999999999989E-3</v>
      </c>
      <c r="O137" s="25"/>
      <c r="P137" s="25">
        <f t="shared" si="39"/>
        <v>4.7050949999999994E-3</v>
      </c>
      <c r="Q137" s="25">
        <f t="shared" si="40"/>
        <v>0.10835833784999999</v>
      </c>
      <c r="R137" s="25">
        <v>9.0299999999999998E-3</v>
      </c>
      <c r="S137" s="25">
        <f t="shared" si="41"/>
        <v>5.1649999999999995E-3</v>
      </c>
      <c r="T137" s="25"/>
      <c r="U137" s="25">
        <f t="shared" si="42"/>
        <v>4.3373949999999991E-3</v>
      </c>
      <c r="V137" s="25">
        <f t="shared" si="43"/>
        <v>9.9890206849999982E-2</v>
      </c>
      <c r="W137" s="25">
        <v>1.009E-2</v>
      </c>
      <c r="X137" s="25">
        <f t="shared" si="44"/>
        <v>6.2249999999999996E-3</v>
      </c>
      <c r="Y137" s="25"/>
      <c r="Z137" s="25">
        <f t="shared" si="45"/>
        <v>4.0053950000000001E-3</v>
      </c>
      <c r="AA137" s="25">
        <f t="shared" si="46"/>
        <v>9.2244246850000003E-2</v>
      </c>
      <c r="AB137" s="25">
        <v>7.7600000000000004E-3</v>
      </c>
      <c r="AC137" s="25">
        <f t="shared" si="47"/>
        <v>3.8650000000000004E-3</v>
      </c>
    </row>
    <row r="138" spans="1:29" s="15" customFormat="1">
      <c r="A138" s="18">
        <v>386</v>
      </c>
      <c r="B138" s="25">
        <v>1.0000000000000001E-5</v>
      </c>
      <c r="C138" s="25">
        <v>8.3990000000000002E-3</v>
      </c>
      <c r="D138" s="25">
        <f t="shared" si="32"/>
        <v>4.3690000000000005E-3</v>
      </c>
      <c r="E138" s="25"/>
      <c r="F138" s="25">
        <f t="shared" si="33"/>
        <v>3.6337950000000004E-3</v>
      </c>
      <c r="G138" s="25">
        <f t="shared" si="34"/>
        <v>8.3686298850000007E-2</v>
      </c>
      <c r="H138" s="25">
        <v>1.1769999999999999E-2</v>
      </c>
      <c r="I138" s="25">
        <f t="shared" si="35"/>
        <v>7.7399999999999995E-3</v>
      </c>
      <c r="J138" s="25"/>
      <c r="K138" s="25">
        <f t="shared" si="36"/>
        <v>4.834695E-3</v>
      </c>
      <c r="L138" s="25">
        <f t="shared" si="37"/>
        <v>0.11134302585</v>
      </c>
      <c r="M138" s="25">
        <v>1.0749999999999999E-2</v>
      </c>
      <c r="N138" s="25">
        <f t="shared" si="38"/>
        <v>6.7199999999999994E-3</v>
      </c>
      <c r="O138" s="25"/>
      <c r="P138" s="25">
        <f t="shared" si="39"/>
        <v>3.9900949999999991E-3</v>
      </c>
      <c r="Q138" s="25">
        <f t="shared" si="40"/>
        <v>9.1891887849999979E-2</v>
      </c>
      <c r="R138" s="25">
        <v>8.5690000000000002E-3</v>
      </c>
      <c r="S138" s="25">
        <f t="shared" si="41"/>
        <v>4.5390000000000005E-3</v>
      </c>
      <c r="T138" s="25"/>
      <c r="U138" s="25">
        <f t="shared" si="42"/>
        <v>3.7113950000000006E-3</v>
      </c>
      <c r="V138" s="25">
        <f t="shared" si="43"/>
        <v>8.547342685000002E-2</v>
      </c>
      <c r="W138" s="25">
        <v>9.9000000000000008E-3</v>
      </c>
      <c r="X138" s="25">
        <f t="shared" si="44"/>
        <v>5.8700000000000011E-3</v>
      </c>
      <c r="Y138" s="25"/>
      <c r="Z138" s="25">
        <f t="shared" si="45"/>
        <v>3.6503950000000012E-3</v>
      </c>
      <c r="AA138" s="25">
        <f t="shared" si="46"/>
        <v>8.4068596850000024E-2</v>
      </c>
      <c r="AB138" s="25">
        <v>8.0499999999999999E-3</v>
      </c>
      <c r="AC138" s="25">
        <f t="shared" si="47"/>
        <v>4.0299999999999997E-3</v>
      </c>
    </row>
    <row r="139" spans="1:29" s="15" customFormat="1">
      <c r="A139" s="18">
        <v>387</v>
      </c>
      <c r="B139" s="25">
        <v>5.0000000000000002E-5</v>
      </c>
      <c r="C139" s="25">
        <v>8.5100000000000002E-3</v>
      </c>
      <c r="D139" s="25">
        <f t="shared" si="32"/>
        <v>4.6600000000000009E-3</v>
      </c>
      <c r="E139" s="25"/>
      <c r="F139" s="25">
        <f t="shared" si="33"/>
        <v>3.9247950000000009E-3</v>
      </c>
      <c r="G139" s="25">
        <f t="shared" si="34"/>
        <v>9.0388028850000024E-2</v>
      </c>
      <c r="H139" s="25">
        <v>1.225E-2</v>
      </c>
      <c r="I139" s="25">
        <f t="shared" si="35"/>
        <v>8.4000000000000012E-3</v>
      </c>
      <c r="J139" s="25"/>
      <c r="K139" s="25">
        <f t="shared" si="36"/>
        <v>5.4946950000000008E-3</v>
      </c>
      <c r="L139" s="25">
        <f t="shared" si="37"/>
        <v>0.12654282585000001</v>
      </c>
      <c r="M139" s="25">
        <v>1.108E-2</v>
      </c>
      <c r="N139" s="25">
        <f t="shared" si="38"/>
        <v>7.2300000000000003E-3</v>
      </c>
      <c r="O139" s="25"/>
      <c r="P139" s="25">
        <f t="shared" si="39"/>
        <v>4.5000950000000008E-3</v>
      </c>
      <c r="Q139" s="25">
        <f t="shared" si="40"/>
        <v>0.10363718785000002</v>
      </c>
      <c r="R139" s="25">
        <v>8.7799999999999996E-3</v>
      </c>
      <c r="S139" s="25">
        <f t="shared" si="41"/>
        <v>4.9300000000000004E-3</v>
      </c>
      <c r="T139" s="25"/>
      <c r="U139" s="25">
        <f t="shared" si="42"/>
        <v>4.102395E-3</v>
      </c>
      <c r="V139" s="25">
        <f t="shared" si="43"/>
        <v>9.4478156850000009E-2</v>
      </c>
      <c r="W139" s="25">
        <v>9.9900000000000006E-3</v>
      </c>
      <c r="X139" s="25">
        <f t="shared" si="44"/>
        <v>6.1400000000000014E-3</v>
      </c>
      <c r="Y139" s="25"/>
      <c r="Z139" s="25">
        <f t="shared" si="45"/>
        <v>3.9203950000000019E-3</v>
      </c>
      <c r="AA139" s="25">
        <f t="shared" si="46"/>
        <v>9.0286696850000042E-2</v>
      </c>
      <c r="AB139" s="25">
        <v>7.6499999999999997E-3</v>
      </c>
      <c r="AC139" s="25">
        <f t="shared" si="47"/>
        <v>3.8499999999999997E-3</v>
      </c>
    </row>
    <row r="140" spans="1:29" s="15" customFormat="1">
      <c r="A140" s="18">
        <v>388</v>
      </c>
      <c r="B140" s="25">
        <v>1.3999999999999999E-4</v>
      </c>
      <c r="C140" s="25">
        <v>8.3990000000000002E-3</v>
      </c>
      <c r="D140" s="25">
        <f t="shared" si="32"/>
        <v>4.4045000000000004E-3</v>
      </c>
      <c r="E140" s="25"/>
      <c r="F140" s="25">
        <f t="shared" si="33"/>
        <v>3.6692950000000004E-3</v>
      </c>
      <c r="G140" s="25">
        <f t="shared" si="34"/>
        <v>8.4503863850000013E-2</v>
      </c>
      <c r="H140" s="25">
        <v>1.18E-2</v>
      </c>
      <c r="I140" s="25">
        <f t="shared" si="35"/>
        <v>7.8054999999999999E-3</v>
      </c>
      <c r="J140" s="25"/>
      <c r="K140" s="25">
        <f t="shared" si="36"/>
        <v>4.9001949999999996E-3</v>
      </c>
      <c r="L140" s="25">
        <f t="shared" si="37"/>
        <v>0.11285149085</v>
      </c>
      <c r="M140" s="25">
        <v>1.06E-2</v>
      </c>
      <c r="N140" s="25">
        <f t="shared" si="38"/>
        <v>6.6055000000000003E-3</v>
      </c>
      <c r="O140" s="25"/>
      <c r="P140" s="25">
        <f t="shared" si="39"/>
        <v>3.8755950000000003E-3</v>
      </c>
      <c r="Q140" s="25">
        <f t="shared" si="40"/>
        <v>8.9254952850000013E-2</v>
      </c>
      <c r="R140" s="25">
        <v>8.4799999999999997E-3</v>
      </c>
      <c r="S140" s="25">
        <f t="shared" si="41"/>
        <v>4.4854999999999999E-3</v>
      </c>
      <c r="T140" s="25"/>
      <c r="U140" s="25">
        <f t="shared" si="42"/>
        <v>3.657895E-3</v>
      </c>
      <c r="V140" s="25">
        <f t="shared" si="43"/>
        <v>8.4241321850000009E-2</v>
      </c>
      <c r="W140" s="25">
        <v>9.7099999999999999E-3</v>
      </c>
      <c r="X140" s="25">
        <f t="shared" si="44"/>
        <v>5.7155000000000001E-3</v>
      </c>
      <c r="Y140" s="25"/>
      <c r="Z140" s="25">
        <f t="shared" si="45"/>
        <v>3.4958950000000002E-3</v>
      </c>
      <c r="AA140" s="25">
        <f t="shared" si="46"/>
        <v>8.0510461850000006E-2</v>
      </c>
      <c r="AB140" s="25">
        <v>7.8490000000000001E-3</v>
      </c>
      <c r="AC140" s="25">
        <f t="shared" si="47"/>
        <v>3.9944999999999998E-3</v>
      </c>
    </row>
    <row r="141" spans="1:29" s="15" customFormat="1">
      <c r="A141" s="18">
        <v>389</v>
      </c>
      <c r="B141" s="25">
        <v>-1.0000000000000001E-5</v>
      </c>
      <c r="C141" s="25">
        <v>8.3990000000000002E-3</v>
      </c>
      <c r="D141" s="25">
        <f t="shared" si="32"/>
        <v>4.6090000000000002E-3</v>
      </c>
      <c r="E141" s="25"/>
      <c r="F141" s="25">
        <f t="shared" si="33"/>
        <v>3.8737950000000002E-3</v>
      </c>
      <c r="G141" s="25">
        <f t="shared" si="34"/>
        <v>8.9213498850000003E-2</v>
      </c>
      <c r="H141" s="25">
        <v>1.1990000000000001E-2</v>
      </c>
      <c r="I141" s="25">
        <f t="shared" si="35"/>
        <v>8.2000000000000007E-3</v>
      </c>
      <c r="J141" s="25"/>
      <c r="K141" s="25">
        <f t="shared" si="36"/>
        <v>5.2946950000000003E-3</v>
      </c>
      <c r="L141" s="25">
        <f t="shared" si="37"/>
        <v>0.12193682585000001</v>
      </c>
      <c r="M141" s="25">
        <v>1.0880000000000001E-2</v>
      </c>
      <c r="N141" s="25">
        <f t="shared" si="38"/>
        <v>7.0900000000000008E-3</v>
      </c>
      <c r="O141" s="25"/>
      <c r="P141" s="25">
        <f t="shared" si="39"/>
        <v>4.3600950000000013E-3</v>
      </c>
      <c r="Q141" s="25">
        <f t="shared" si="40"/>
        <v>0.10041298785000004</v>
      </c>
      <c r="R141" s="25">
        <v>8.6499999999999997E-3</v>
      </c>
      <c r="S141" s="25">
        <f t="shared" si="41"/>
        <v>4.8599999999999997E-3</v>
      </c>
      <c r="T141" s="25"/>
      <c r="U141" s="25">
        <f t="shared" si="42"/>
        <v>4.0323949999999994E-3</v>
      </c>
      <c r="V141" s="25">
        <f t="shared" si="43"/>
        <v>9.2866056849999989E-2</v>
      </c>
      <c r="W141" s="25">
        <v>9.8890000000000002E-3</v>
      </c>
      <c r="X141" s="25">
        <f t="shared" si="44"/>
        <v>6.0990000000000003E-3</v>
      </c>
      <c r="Y141" s="25"/>
      <c r="Z141" s="25">
        <f t="shared" si="45"/>
        <v>3.8793950000000003E-3</v>
      </c>
      <c r="AA141" s="25">
        <f t="shared" si="46"/>
        <v>8.934246685000001E-2</v>
      </c>
      <c r="AB141" s="25">
        <v>7.5900000000000004E-3</v>
      </c>
      <c r="AC141" s="25">
        <f t="shared" si="47"/>
        <v>3.7900000000000004E-3</v>
      </c>
    </row>
    <row r="142" spans="1:29" s="15" customFormat="1">
      <c r="A142" s="18">
        <v>390</v>
      </c>
      <c r="B142" s="25">
        <v>1.2E-4</v>
      </c>
      <c r="C142" s="25">
        <v>8.149E-3</v>
      </c>
      <c r="D142" s="25">
        <f t="shared" si="32"/>
        <v>4.2290000000000001E-3</v>
      </c>
      <c r="E142" s="25"/>
      <c r="F142" s="25">
        <f t="shared" si="33"/>
        <v>3.4937950000000001E-3</v>
      </c>
      <c r="G142" s="25">
        <f t="shared" si="34"/>
        <v>8.0462098850000011E-2</v>
      </c>
      <c r="H142" s="25">
        <v>1.155E-2</v>
      </c>
      <c r="I142" s="25">
        <f t="shared" si="35"/>
        <v>7.6299999999999996E-3</v>
      </c>
      <c r="J142" s="25"/>
      <c r="K142" s="25">
        <f t="shared" si="36"/>
        <v>4.7246949999999992E-3</v>
      </c>
      <c r="L142" s="25">
        <f t="shared" si="37"/>
        <v>0.10880972584999998</v>
      </c>
      <c r="M142" s="25">
        <v>1.0529999999999999E-2</v>
      </c>
      <c r="N142" s="25">
        <f t="shared" si="38"/>
        <v>6.6099999999999996E-3</v>
      </c>
      <c r="O142" s="25"/>
      <c r="P142" s="25">
        <f t="shared" si="39"/>
        <v>3.8800949999999996E-3</v>
      </c>
      <c r="Q142" s="25">
        <f t="shared" si="40"/>
        <v>8.935858784999999E-2</v>
      </c>
      <c r="R142" s="25">
        <v>8.2789999999999999E-3</v>
      </c>
      <c r="S142" s="25">
        <f t="shared" si="41"/>
        <v>4.359E-3</v>
      </c>
      <c r="T142" s="25"/>
      <c r="U142" s="25">
        <f t="shared" si="42"/>
        <v>3.5313950000000001E-3</v>
      </c>
      <c r="V142" s="25">
        <f t="shared" si="43"/>
        <v>8.1328026850000013E-2</v>
      </c>
      <c r="W142" s="25">
        <v>9.6900000000000007E-3</v>
      </c>
      <c r="X142" s="25">
        <f t="shared" si="44"/>
        <v>5.7700000000000008E-3</v>
      </c>
      <c r="Y142" s="25"/>
      <c r="Z142" s="25">
        <f t="shared" si="45"/>
        <v>3.5503950000000009E-3</v>
      </c>
      <c r="AA142" s="25">
        <f t="shared" si="46"/>
        <v>8.1765596850000025E-2</v>
      </c>
      <c r="AB142" s="25">
        <v>7.7200000000000003E-3</v>
      </c>
      <c r="AC142" s="25">
        <f t="shared" si="47"/>
        <v>3.9199999999999999E-3</v>
      </c>
    </row>
    <row r="143" spans="1:29" s="15" customFormat="1">
      <c r="A143" s="18">
        <v>391</v>
      </c>
      <c r="B143" s="25">
        <v>2.0000000000000002E-5</v>
      </c>
      <c r="C143" s="25">
        <v>8.1300000000000001E-3</v>
      </c>
      <c r="D143" s="25">
        <f t="shared" si="32"/>
        <v>4.3549999999999995E-3</v>
      </c>
      <c r="E143" s="25"/>
      <c r="F143" s="25">
        <f t="shared" si="33"/>
        <v>3.6197949999999994E-3</v>
      </c>
      <c r="G143" s="25">
        <f t="shared" si="34"/>
        <v>8.3363878849999989E-2</v>
      </c>
      <c r="H143" s="25">
        <v>1.1809999999999999E-2</v>
      </c>
      <c r="I143" s="25">
        <f t="shared" si="35"/>
        <v>8.0349999999999987E-3</v>
      </c>
      <c r="J143" s="25"/>
      <c r="K143" s="25">
        <f t="shared" si="36"/>
        <v>5.1296949999999984E-3</v>
      </c>
      <c r="L143" s="25">
        <f t="shared" si="37"/>
        <v>0.11813687584999996</v>
      </c>
      <c r="M143" s="25">
        <v>1.0710000000000001E-2</v>
      </c>
      <c r="N143" s="25">
        <f t="shared" si="38"/>
        <v>6.9350000000000002E-3</v>
      </c>
      <c r="O143" s="25"/>
      <c r="P143" s="25">
        <f t="shared" si="39"/>
        <v>4.2050950000000007E-3</v>
      </c>
      <c r="Q143" s="25">
        <f t="shared" si="40"/>
        <v>9.6843337850000016E-2</v>
      </c>
      <c r="R143" s="25">
        <v>8.4399999999999996E-3</v>
      </c>
      <c r="S143" s="25">
        <f t="shared" si="41"/>
        <v>4.664999999999999E-3</v>
      </c>
      <c r="T143" s="25"/>
      <c r="U143" s="25">
        <f t="shared" si="42"/>
        <v>3.8373949999999991E-3</v>
      </c>
      <c r="V143" s="25">
        <f t="shared" si="43"/>
        <v>8.8375206849999985E-2</v>
      </c>
      <c r="W143" s="25">
        <v>9.58E-3</v>
      </c>
      <c r="X143" s="25">
        <f t="shared" si="44"/>
        <v>5.8049999999999994E-3</v>
      </c>
      <c r="Y143" s="25"/>
      <c r="Z143" s="25">
        <f t="shared" si="45"/>
        <v>3.5853949999999995E-3</v>
      </c>
      <c r="AA143" s="25">
        <f t="shared" si="46"/>
        <v>8.2571646849999986E-2</v>
      </c>
      <c r="AB143" s="25">
        <v>7.5300000000000002E-3</v>
      </c>
      <c r="AC143" s="25">
        <f t="shared" si="47"/>
        <v>3.7750000000000001E-3</v>
      </c>
    </row>
    <row r="144" spans="1:29" s="15" customFormat="1">
      <c r="A144" s="18">
        <v>392</v>
      </c>
      <c r="B144" s="25">
        <v>6.0000000000000002E-5</v>
      </c>
      <c r="C144" s="25">
        <v>8.0400000000000003E-3</v>
      </c>
      <c r="D144" s="25">
        <f t="shared" si="32"/>
        <v>4.1850000000000004E-3</v>
      </c>
      <c r="E144" s="25"/>
      <c r="F144" s="25">
        <f t="shared" si="33"/>
        <v>3.4497950000000003E-3</v>
      </c>
      <c r="G144" s="25">
        <f t="shared" si="34"/>
        <v>7.9448778850000012E-2</v>
      </c>
      <c r="H144" s="25">
        <v>1.145E-2</v>
      </c>
      <c r="I144" s="25">
        <f t="shared" si="35"/>
        <v>7.5950000000000002E-3</v>
      </c>
      <c r="J144" s="25"/>
      <c r="K144" s="25">
        <f t="shared" si="36"/>
        <v>4.6896950000000007E-3</v>
      </c>
      <c r="L144" s="25">
        <f t="shared" si="37"/>
        <v>0.10800367585000002</v>
      </c>
      <c r="M144" s="25">
        <v>1.0290000000000001E-2</v>
      </c>
      <c r="N144" s="25">
        <f t="shared" si="38"/>
        <v>6.4350000000000006E-3</v>
      </c>
      <c r="O144" s="25"/>
      <c r="P144" s="25">
        <f t="shared" si="39"/>
        <v>3.7050950000000007E-3</v>
      </c>
      <c r="Q144" s="25">
        <f t="shared" si="40"/>
        <v>8.5328337850000019E-2</v>
      </c>
      <c r="R144" s="25">
        <v>7.9600000000000001E-3</v>
      </c>
      <c r="S144" s="25">
        <f t="shared" si="41"/>
        <v>4.1050000000000001E-3</v>
      </c>
      <c r="T144" s="25"/>
      <c r="U144" s="25">
        <f t="shared" si="42"/>
        <v>3.2773950000000002E-3</v>
      </c>
      <c r="V144" s="25">
        <f t="shared" si="43"/>
        <v>7.5478406850000013E-2</v>
      </c>
      <c r="W144" s="25">
        <v>9.5700000000000004E-3</v>
      </c>
      <c r="X144" s="25">
        <f t="shared" si="44"/>
        <v>5.7150000000000005E-3</v>
      </c>
      <c r="Y144" s="25"/>
      <c r="Z144" s="25">
        <f t="shared" si="45"/>
        <v>3.4953950000000005E-3</v>
      </c>
      <c r="AA144" s="25">
        <f t="shared" si="46"/>
        <v>8.0498946850000017E-2</v>
      </c>
      <c r="AB144" s="25">
        <v>7.6499999999999997E-3</v>
      </c>
      <c r="AC144" s="25">
        <f t="shared" si="47"/>
        <v>3.8549999999999999E-3</v>
      </c>
    </row>
    <row r="145" spans="1:29" s="15" customFormat="1">
      <c r="A145" s="18">
        <v>393</v>
      </c>
      <c r="B145" s="25">
        <v>-4.0000000000000003E-5</v>
      </c>
      <c r="C145" s="25">
        <v>7.8700000000000003E-3</v>
      </c>
      <c r="D145" s="25">
        <f t="shared" si="32"/>
        <v>4.2450000000000005E-3</v>
      </c>
      <c r="E145" s="25"/>
      <c r="F145" s="25">
        <f t="shared" si="33"/>
        <v>3.5097950000000004E-3</v>
      </c>
      <c r="G145" s="25">
        <f t="shared" si="34"/>
        <v>8.0830578850000015E-2</v>
      </c>
      <c r="H145" s="25">
        <v>1.1509999999999999E-2</v>
      </c>
      <c r="I145" s="25">
        <f t="shared" si="35"/>
        <v>7.8849999999999996E-3</v>
      </c>
      <c r="J145" s="25"/>
      <c r="K145" s="25">
        <f t="shared" si="36"/>
        <v>4.9796949999999993E-3</v>
      </c>
      <c r="L145" s="25">
        <f t="shared" si="37"/>
        <v>0.11468237584999999</v>
      </c>
      <c r="M145" s="25">
        <v>1.043E-2</v>
      </c>
      <c r="N145" s="25">
        <f t="shared" si="38"/>
        <v>6.8050000000000003E-3</v>
      </c>
      <c r="O145" s="25"/>
      <c r="P145" s="25">
        <f t="shared" si="39"/>
        <v>4.0750950000000008E-3</v>
      </c>
      <c r="Q145" s="25">
        <f t="shared" si="40"/>
        <v>9.3849437850000023E-2</v>
      </c>
      <c r="R145" s="25">
        <v>8.0700000000000008E-3</v>
      </c>
      <c r="S145" s="25">
        <f t="shared" si="41"/>
        <v>4.445000000000001E-3</v>
      </c>
      <c r="T145" s="25"/>
      <c r="U145" s="25">
        <f t="shared" si="42"/>
        <v>3.6173950000000011E-3</v>
      </c>
      <c r="V145" s="25">
        <f t="shared" si="43"/>
        <v>8.3308606850000036E-2</v>
      </c>
      <c r="W145" s="25">
        <v>9.299E-3</v>
      </c>
      <c r="X145" s="25">
        <f t="shared" si="44"/>
        <v>5.6740000000000002E-3</v>
      </c>
      <c r="Y145" s="25"/>
      <c r="Z145" s="25">
        <f t="shared" si="45"/>
        <v>3.4543950000000003E-3</v>
      </c>
      <c r="AA145" s="25">
        <f t="shared" si="46"/>
        <v>7.9554716850000012E-2</v>
      </c>
      <c r="AB145" s="25">
        <v>7.2899999999999996E-3</v>
      </c>
      <c r="AC145" s="25">
        <f t="shared" si="47"/>
        <v>3.6249999999999998E-3</v>
      </c>
    </row>
    <row r="146" spans="1:29" s="15" customFormat="1">
      <c r="A146" s="18">
        <v>394</v>
      </c>
      <c r="B146" s="25">
        <v>0</v>
      </c>
      <c r="C146" s="25">
        <v>7.92E-3</v>
      </c>
      <c r="D146" s="25">
        <f t="shared" si="32"/>
        <v>4.0899999999999999E-3</v>
      </c>
      <c r="E146" s="25"/>
      <c r="F146" s="25">
        <f t="shared" si="33"/>
        <v>3.3547949999999998E-3</v>
      </c>
      <c r="G146" s="25">
        <f t="shared" si="34"/>
        <v>7.7260928849999994E-2</v>
      </c>
      <c r="H146" s="25">
        <v>1.14E-2</v>
      </c>
      <c r="I146" s="25">
        <f t="shared" si="35"/>
        <v>7.5700000000000003E-3</v>
      </c>
      <c r="J146" s="25"/>
      <c r="K146" s="25">
        <f t="shared" si="36"/>
        <v>4.664695E-3</v>
      </c>
      <c r="L146" s="25">
        <f t="shared" si="37"/>
        <v>0.10742792585000001</v>
      </c>
      <c r="M146" s="25">
        <v>1.0240000000000001E-2</v>
      </c>
      <c r="N146" s="25">
        <f t="shared" si="38"/>
        <v>6.4100000000000008E-3</v>
      </c>
      <c r="O146" s="25"/>
      <c r="P146" s="25">
        <f t="shared" si="39"/>
        <v>3.6800950000000008E-3</v>
      </c>
      <c r="Q146" s="25">
        <f t="shared" si="40"/>
        <v>8.4752587850000019E-2</v>
      </c>
      <c r="R146" s="25">
        <v>8.0000000000000002E-3</v>
      </c>
      <c r="S146" s="25">
        <f t="shared" si="41"/>
        <v>4.1700000000000001E-3</v>
      </c>
      <c r="T146" s="25"/>
      <c r="U146" s="25">
        <f t="shared" si="42"/>
        <v>3.3423950000000002E-3</v>
      </c>
      <c r="V146" s="25">
        <f t="shared" si="43"/>
        <v>7.697535685000001E-2</v>
      </c>
      <c r="W146" s="25">
        <v>9.469E-3</v>
      </c>
      <c r="X146" s="25">
        <f t="shared" si="44"/>
        <v>5.6389999999999999E-3</v>
      </c>
      <c r="Y146" s="25"/>
      <c r="Z146" s="25">
        <f t="shared" si="45"/>
        <v>3.419395E-3</v>
      </c>
      <c r="AA146" s="25">
        <f t="shared" si="46"/>
        <v>7.874866685000001E-2</v>
      </c>
      <c r="AB146" s="25">
        <v>7.6600000000000001E-3</v>
      </c>
      <c r="AC146" s="25">
        <f t="shared" si="47"/>
        <v>3.8300000000000001E-3</v>
      </c>
    </row>
    <row r="147" spans="1:29" s="15" customFormat="1">
      <c r="A147" s="18">
        <v>395</v>
      </c>
      <c r="B147" s="25">
        <v>-1.0000000000000001E-5</v>
      </c>
      <c r="C147" s="25">
        <v>7.7600000000000004E-3</v>
      </c>
      <c r="D147" s="25">
        <f t="shared" si="32"/>
        <v>4.1399999999999996E-3</v>
      </c>
      <c r="E147" s="25"/>
      <c r="F147" s="25">
        <f t="shared" si="33"/>
        <v>3.4047949999999995E-3</v>
      </c>
      <c r="G147" s="25">
        <f t="shared" si="34"/>
        <v>7.8412428849999993E-2</v>
      </c>
      <c r="H147" s="25">
        <v>1.1440000000000001E-2</v>
      </c>
      <c r="I147" s="25">
        <f t="shared" si="35"/>
        <v>7.8200000000000006E-3</v>
      </c>
      <c r="J147" s="25"/>
      <c r="K147" s="25">
        <f t="shared" si="36"/>
        <v>4.9146950000000002E-3</v>
      </c>
      <c r="L147" s="25">
        <f t="shared" si="37"/>
        <v>0.11318542585000001</v>
      </c>
      <c r="M147" s="25">
        <v>1.0279999999999999E-2</v>
      </c>
      <c r="N147" s="25">
        <f t="shared" si="38"/>
        <v>6.6599999999999993E-3</v>
      </c>
      <c r="O147" s="25"/>
      <c r="P147" s="25">
        <f t="shared" si="39"/>
        <v>3.9300949999999998E-3</v>
      </c>
      <c r="Q147" s="25">
        <f t="shared" si="40"/>
        <v>9.0510087850000004E-2</v>
      </c>
      <c r="R147" s="25">
        <v>8.149E-3</v>
      </c>
      <c r="S147" s="25">
        <f t="shared" si="41"/>
        <v>4.529E-3</v>
      </c>
      <c r="T147" s="25"/>
      <c r="U147" s="25">
        <f t="shared" si="42"/>
        <v>3.7013950000000001E-3</v>
      </c>
      <c r="V147" s="25">
        <f t="shared" si="43"/>
        <v>8.5243126850000003E-2</v>
      </c>
      <c r="W147" s="25">
        <v>9.2499999999999995E-3</v>
      </c>
      <c r="X147" s="25">
        <f t="shared" si="44"/>
        <v>5.6299999999999996E-3</v>
      </c>
      <c r="Y147" s="25"/>
      <c r="Z147" s="25">
        <f t="shared" si="45"/>
        <v>3.4103949999999997E-3</v>
      </c>
      <c r="AA147" s="25">
        <f t="shared" si="46"/>
        <v>7.854139685E-2</v>
      </c>
      <c r="AB147" s="25">
        <v>7.2500000000000004E-3</v>
      </c>
      <c r="AC147" s="25">
        <f t="shared" si="47"/>
        <v>3.6200000000000004E-3</v>
      </c>
    </row>
    <row r="148" spans="1:29" s="15" customFormat="1">
      <c r="A148" s="18">
        <v>396</v>
      </c>
      <c r="B148" s="25">
        <v>-8.0000000000000007E-5</v>
      </c>
      <c r="C148" s="25">
        <v>7.8799999999999999E-3</v>
      </c>
      <c r="D148" s="25">
        <f t="shared" si="32"/>
        <v>4.1600000000000005E-3</v>
      </c>
      <c r="E148" s="25"/>
      <c r="F148" s="25">
        <f t="shared" si="33"/>
        <v>3.4247950000000004E-3</v>
      </c>
      <c r="G148" s="25">
        <f t="shared" si="34"/>
        <v>7.8873028850000013E-2</v>
      </c>
      <c r="H148" s="25">
        <v>1.11E-2</v>
      </c>
      <c r="I148" s="25">
        <f t="shared" si="35"/>
        <v>7.3800000000000011E-3</v>
      </c>
      <c r="J148" s="25"/>
      <c r="K148" s="25">
        <f t="shared" si="36"/>
        <v>4.4746950000000008E-3</v>
      </c>
      <c r="L148" s="25">
        <f t="shared" si="37"/>
        <v>0.10305222585000003</v>
      </c>
      <c r="M148" s="25">
        <v>1.0149999999999999E-2</v>
      </c>
      <c r="N148" s="25">
        <f t="shared" si="38"/>
        <v>6.43E-3</v>
      </c>
      <c r="O148" s="25"/>
      <c r="P148" s="25">
        <f t="shared" si="39"/>
        <v>3.700095E-3</v>
      </c>
      <c r="Q148" s="25">
        <f t="shared" si="40"/>
        <v>8.5213187850000011E-2</v>
      </c>
      <c r="R148" s="25">
        <v>7.6499999999999997E-3</v>
      </c>
      <c r="S148" s="25">
        <f t="shared" si="41"/>
        <v>3.9299999999999995E-3</v>
      </c>
      <c r="T148" s="25"/>
      <c r="U148" s="25">
        <f t="shared" si="42"/>
        <v>3.1023949999999995E-3</v>
      </c>
      <c r="V148" s="25">
        <f t="shared" si="43"/>
        <v>7.144815685E-2</v>
      </c>
      <c r="W148" s="25">
        <v>9.3600000000000003E-3</v>
      </c>
      <c r="X148" s="25">
        <f t="shared" si="44"/>
        <v>5.6400000000000009E-3</v>
      </c>
      <c r="Y148" s="25"/>
      <c r="Z148" s="25">
        <f t="shared" si="45"/>
        <v>3.420395000000001E-3</v>
      </c>
      <c r="AA148" s="25">
        <f t="shared" si="46"/>
        <v>7.8771696850000031E-2</v>
      </c>
      <c r="AB148" s="25">
        <v>7.5199999999999998E-3</v>
      </c>
      <c r="AC148" s="25">
        <f t="shared" si="47"/>
        <v>3.7199999999999998E-3</v>
      </c>
    </row>
    <row r="149" spans="1:29" s="15" customFormat="1">
      <c r="A149" s="18">
        <v>397</v>
      </c>
      <c r="B149" s="25">
        <v>-8.0000000000000007E-5</v>
      </c>
      <c r="C149" s="25">
        <v>7.6899999999999998E-3</v>
      </c>
      <c r="D149" s="25">
        <f t="shared" si="32"/>
        <v>4.1600000000000005E-3</v>
      </c>
      <c r="E149" s="25"/>
      <c r="F149" s="25">
        <f t="shared" si="33"/>
        <v>3.4247950000000004E-3</v>
      </c>
      <c r="G149" s="25">
        <f t="shared" si="34"/>
        <v>7.8873028850000013E-2</v>
      </c>
      <c r="H149" s="25">
        <v>1.1259999999999999E-2</v>
      </c>
      <c r="I149" s="25">
        <f t="shared" si="35"/>
        <v>7.729999999999999E-3</v>
      </c>
      <c r="J149" s="25"/>
      <c r="K149" s="25">
        <f t="shared" si="36"/>
        <v>4.8246949999999986E-3</v>
      </c>
      <c r="L149" s="25">
        <f t="shared" si="37"/>
        <v>0.11111272584999997</v>
      </c>
      <c r="M149" s="25">
        <v>1.017E-2</v>
      </c>
      <c r="N149" s="25">
        <f t="shared" si="38"/>
        <v>6.6400000000000001E-3</v>
      </c>
      <c r="O149" s="25"/>
      <c r="P149" s="25">
        <f t="shared" si="39"/>
        <v>3.9100950000000006E-3</v>
      </c>
      <c r="Q149" s="25">
        <f t="shared" si="40"/>
        <v>9.0049487850000012E-2</v>
      </c>
      <c r="R149" s="25">
        <v>7.9100000000000004E-3</v>
      </c>
      <c r="S149" s="25">
        <f t="shared" si="41"/>
        <v>4.3800000000000002E-3</v>
      </c>
      <c r="T149" s="25"/>
      <c r="U149" s="25">
        <f t="shared" si="42"/>
        <v>3.5523950000000003E-3</v>
      </c>
      <c r="V149" s="25">
        <f t="shared" si="43"/>
        <v>8.1811656850000011E-2</v>
      </c>
      <c r="W149" s="25">
        <v>8.9990000000000001E-3</v>
      </c>
      <c r="X149" s="25">
        <f t="shared" si="44"/>
        <v>5.4689999999999999E-3</v>
      </c>
      <c r="Y149" s="25"/>
      <c r="Z149" s="25">
        <f t="shared" si="45"/>
        <v>3.249395E-3</v>
      </c>
      <c r="AA149" s="25">
        <f t="shared" si="46"/>
        <v>7.4833566850000005E-2</v>
      </c>
      <c r="AB149" s="25">
        <v>7.1399999999999996E-3</v>
      </c>
      <c r="AC149" s="25">
        <f t="shared" si="47"/>
        <v>3.5299999999999997E-3</v>
      </c>
    </row>
    <row r="150" spans="1:29" s="15" customFormat="1">
      <c r="A150" s="18">
        <v>398</v>
      </c>
      <c r="B150" s="25">
        <v>8.0000000000000007E-5</v>
      </c>
      <c r="C150" s="25">
        <v>7.7799999999999996E-3</v>
      </c>
      <c r="D150" s="25">
        <f t="shared" si="32"/>
        <v>4.0199999999999993E-3</v>
      </c>
      <c r="E150" s="25"/>
      <c r="F150" s="25">
        <f t="shared" si="33"/>
        <v>3.2847949999999992E-3</v>
      </c>
      <c r="G150" s="25">
        <f t="shared" si="34"/>
        <v>7.5648828849999988E-2</v>
      </c>
      <c r="H150" s="25">
        <v>1.1089999999999999E-2</v>
      </c>
      <c r="I150" s="25">
        <f t="shared" si="35"/>
        <v>7.3299999999999988E-3</v>
      </c>
      <c r="J150" s="25"/>
      <c r="K150" s="25">
        <f t="shared" si="36"/>
        <v>4.4246949999999993E-3</v>
      </c>
      <c r="L150" s="25">
        <f t="shared" si="37"/>
        <v>0.10190072584999998</v>
      </c>
      <c r="M150" s="25">
        <v>9.9699999999999997E-3</v>
      </c>
      <c r="N150" s="25">
        <f t="shared" si="38"/>
        <v>6.2099999999999994E-3</v>
      </c>
      <c r="O150" s="25"/>
      <c r="P150" s="25">
        <f t="shared" si="39"/>
        <v>3.4800949999999995E-3</v>
      </c>
      <c r="Q150" s="25">
        <f t="shared" si="40"/>
        <v>8.0146587849999992E-2</v>
      </c>
      <c r="R150" s="25">
        <v>7.7000000000000002E-3</v>
      </c>
      <c r="S150" s="25">
        <f t="shared" si="41"/>
        <v>3.9399999999999999E-3</v>
      </c>
      <c r="T150" s="25"/>
      <c r="U150" s="25">
        <f t="shared" si="42"/>
        <v>3.112395E-3</v>
      </c>
      <c r="V150" s="25">
        <f t="shared" si="43"/>
        <v>7.1678456850000002E-2</v>
      </c>
      <c r="W150" s="25">
        <v>9.2589999999999999E-3</v>
      </c>
      <c r="X150" s="25">
        <f t="shared" si="44"/>
        <v>5.4989999999999995E-3</v>
      </c>
      <c r="Y150" s="25"/>
      <c r="Z150" s="25">
        <f t="shared" si="45"/>
        <v>3.2793949999999996E-3</v>
      </c>
      <c r="AA150" s="25">
        <f t="shared" si="46"/>
        <v>7.5524466849999999E-2</v>
      </c>
      <c r="AB150" s="25">
        <v>7.4400000000000004E-3</v>
      </c>
      <c r="AC150" s="25">
        <f t="shared" si="47"/>
        <v>3.7600000000000003E-3</v>
      </c>
    </row>
    <row r="151" spans="1:29" s="15" customFormat="1">
      <c r="A151" s="18">
        <v>399</v>
      </c>
      <c r="B151" s="25">
        <v>1.0000000000000001E-5</v>
      </c>
      <c r="C151" s="25">
        <v>7.2899999999999996E-3</v>
      </c>
      <c r="D151" s="25">
        <f t="shared" si="32"/>
        <v>3.7799999999999999E-3</v>
      </c>
      <c r="E151" s="25"/>
      <c r="F151" s="25">
        <f t="shared" si="33"/>
        <v>3.0447949999999999E-3</v>
      </c>
      <c r="G151" s="25">
        <f t="shared" si="34"/>
        <v>7.0121628850000006E-2</v>
      </c>
      <c r="H151" s="25">
        <v>1.094E-2</v>
      </c>
      <c r="I151" s="25">
        <f t="shared" si="35"/>
        <v>7.4300000000000008E-3</v>
      </c>
      <c r="J151" s="25"/>
      <c r="K151" s="25">
        <f t="shared" si="36"/>
        <v>4.5246950000000005E-3</v>
      </c>
      <c r="L151" s="25">
        <f t="shared" si="37"/>
        <v>0.10420372585000001</v>
      </c>
      <c r="M151" s="25">
        <v>9.8700000000000003E-3</v>
      </c>
      <c r="N151" s="25">
        <f t="shared" si="38"/>
        <v>6.3600000000000011E-3</v>
      </c>
      <c r="O151" s="25"/>
      <c r="P151" s="25">
        <f t="shared" si="39"/>
        <v>3.6300950000000012E-3</v>
      </c>
      <c r="Q151" s="25">
        <f t="shared" si="40"/>
        <v>8.3601087850000033E-2</v>
      </c>
      <c r="R151" s="25">
        <v>7.6400000000000001E-3</v>
      </c>
      <c r="S151" s="25">
        <f t="shared" si="41"/>
        <v>4.13E-3</v>
      </c>
      <c r="T151" s="25"/>
      <c r="U151" s="25">
        <f t="shared" si="42"/>
        <v>3.3023950000000001E-3</v>
      </c>
      <c r="V151" s="25">
        <f t="shared" si="43"/>
        <v>7.6054156849999999E-2</v>
      </c>
      <c r="W151" s="25">
        <v>8.7299999999999999E-3</v>
      </c>
      <c r="X151" s="25">
        <f t="shared" si="44"/>
        <v>5.2200000000000007E-3</v>
      </c>
      <c r="Y151" s="25"/>
      <c r="Z151" s="25">
        <f t="shared" si="45"/>
        <v>3.0003950000000008E-3</v>
      </c>
      <c r="AA151" s="25">
        <f t="shared" si="46"/>
        <v>6.9099096850000027E-2</v>
      </c>
      <c r="AB151" s="25">
        <v>7.0099999999999997E-3</v>
      </c>
      <c r="AC151" s="25">
        <f t="shared" si="47"/>
        <v>3.5099999999999997E-3</v>
      </c>
    </row>
    <row r="152" spans="1:29" s="15" customFormat="1">
      <c r="A152" s="18">
        <v>400</v>
      </c>
      <c r="B152" s="25">
        <v>0</v>
      </c>
      <c r="C152" s="25">
        <v>7.62E-3</v>
      </c>
      <c r="D152" s="25">
        <f t="shared" si="32"/>
        <v>4.0149999999999995E-3</v>
      </c>
      <c r="E152" s="25"/>
      <c r="F152" s="25">
        <f t="shared" si="33"/>
        <v>3.2797949999999994E-3</v>
      </c>
      <c r="G152" s="25">
        <f t="shared" si="34"/>
        <v>7.5533678849999994E-2</v>
      </c>
      <c r="H152" s="25">
        <v>1.0919999999999999E-2</v>
      </c>
      <c r="I152" s="25">
        <f t="shared" si="35"/>
        <v>7.3149999999999986E-3</v>
      </c>
      <c r="J152" s="25"/>
      <c r="K152" s="25">
        <f t="shared" si="36"/>
        <v>4.4096949999999982E-3</v>
      </c>
      <c r="L152" s="25">
        <f t="shared" si="37"/>
        <v>0.10155527584999996</v>
      </c>
      <c r="M152" s="25">
        <v>9.8600000000000007E-3</v>
      </c>
      <c r="N152" s="25">
        <f t="shared" si="38"/>
        <v>6.2550000000000001E-3</v>
      </c>
      <c r="O152" s="25"/>
      <c r="P152" s="25">
        <f t="shared" si="39"/>
        <v>3.5250950000000002E-3</v>
      </c>
      <c r="Q152" s="25">
        <f t="shared" si="40"/>
        <v>8.1182937850000012E-2</v>
      </c>
      <c r="R152" s="25">
        <v>7.7400000000000004E-3</v>
      </c>
      <c r="S152" s="25">
        <f t="shared" si="41"/>
        <v>4.1349999999999998E-3</v>
      </c>
      <c r="T152" s="25"/>
      <c r="U152" s="25">
        <f t="shared" si="42"/>
        <v>3.3073949999999999E-3</v>
      </c>
      <c r="V152" s="25">
        <f t="shared" si="43"/>
        <v>7.6169306850000007E-2</v>
      </c>
      <c r="W152" s="25">
        <v>9.11E-3</v>
      </c>
      <c r="X152" s="25">
        <f t="shared" si="44"/>
        <v>5.5049999999999995E-3</v>
      </c>
      <c r="Y152" s="25"/>
      <c r="Z152" s="25">
        <f t="shared" si="45"/>
        <v>3.2853949999999995E-3</v>
      </c>
      <c r="AA152" s="25">
        <f t="shared" si="46"/>
        <v>7.5662646849999987E-2</v>
      </c>
      <c r="AB152" s="25">
        <v>7.2100000000000003E-3</v>
      </c>
      <c r="AC152" s="25">
        <f t="shared" si="47"/>
        <v>3.6050000000000001E-3</v>
      </c>
    </row>
    <row r="153" spans="1:29" s="15" customFormat="1">
      <c r="A153" s="18">
        <v>401</v>
      </c>
      <c r="B153" s="25">
        <v>-1.6000000000000001E-4</v>
      </c>
      <c r="C153" s="25">
        <v>6.9699999999999996E-3</v>
      </c>
      <c r="D153" s="25">
        <f t="shared" si="32"/>
        <v>3.5699999999999998E-3</v>
      </c>
      <c r="E153" s="25"/>
      <c r="F153" s="25">
        <f t="shared" si="33"/>
        <v>2.8347949999999998E-3</v>
      </c>
      <c r="G153" s="25">
        <f t="shared" si="34"/>
        <v>6.5285328850000005E-2</v>
      </c>
      <c r="H153" s="25">
        <v>1.078E-2</v>
      </c>
      <c r="I153" s="25">
        <f t="shared" si="35"/>
        <v>7.3799999999999994E-3</v>
      </c>
      <c r="J153" s="25"/>
      <c r="K153" s="25">
        <f t="shared" si="36"/>
        <v>4.474694999999999E-3</v>
      </c>
      <c r="L153" s="25">
        <f t="shared" si="37"/>
        <v>0.10305222584999998</v>
      </c>
      <c r="M153" s="25">
        <v>9.6200000000000001E-3</v>
      </c>
      <c r="N153" s="25">
        <f t="shared" si="38"/>
        <v>6.2199999999999998E-3</v>
      </c>
      <c r="O153" s="25"/>
      <c r="P153" s="25">
        <f t="shared" si="39"/>
        <v>3.4900949999999999E-3</v>
      </c>
      <c r="Q153" s="25">
        <f t="shared" si="40"/>
        <v>8.0376887850000009E-2</v>
      </c>
      <c r="R153" s="25">
        <v>7.5199999999999998E-3</v>
      </c>
      <c r="S153" s="25">
        <f t="shared" si="41"/>
        <v>4.1200000000000004E-3</v>
      </c>
      <c r="T153" s="25"/>
      <c r="U153" s="25">
        <f t="shared" si="42"/>
        <v>3.2923950000000005E-3</v>
      </c>
      <c r="V153" s="25">
        <f t="shared" si="43"/>
        <v>7.582385685000001E-2</v>
      </c>
      <c r="W153" s="25">
        <v>8.6700000000000006E-3</v>
      </c>
      <c r="X153" s="25">
        <f t="shared" si="44"/>
        <v>5.2700000000000004E-3</v>
      </c>
      <c r="Y153" s="25"/>
      <c r="Z153" s="25">
        <f t="shared" si="45"/>
        <v>3.0503950000000004E-3</v>
      </c>
      <c r="AA153" s="25">
        <f t="shared" si="46"/>
        <v>7.0250596850000013E-2</v>
      </c>
      <c r="AB153" s="25">
        <v>6.96E-3</v>
      </c>
      <c r="AC153" s="25">
        <f t="shared" si="47"/>
        <v>3.3999999999999998E-3</v>
      </c>
    </row>
    <row r="154" spans="1:29" s="15" customFormat="1">
      <c r="A154" s="18">
        <v>402</v>
      </c>
      <c r="B154" s="25">
        <v>2.0000000000000002E-5</v>
      </c>
      <c r="C154" s="25">
        <v>7.45E-3</v>
      </c>
      <c r="D154" s="25">
        <f t="shared" si="32"/>
        <v>3.7699999999999999E-3</v>
      </c>
      <c r="E154" s="25"/>
      <c r="F154" s="25">
        <f t="shared" si="33"/>
        <v>3.0347949999999999E-3</v>
      </c>
      <c r="G154" s="25">
        <f t="shared" si="34"/>
        <v>6.9891328850000004E-2</v>
      </c>
      <c r="H154" s="25">
        <v>1.081E-2</v>
      </c>
      <c r="I154" s="25">
        <f t="shared" si="35"/>
        <v>7.1300000000000001E-3</v>
      </c>
      <c r="J154" s="25"/>
      <c r="K154" s="25">
        <f t="shared" si="36"/>
        <v>4.2246950000000005E-3</v>
      </c>
      <c r="L154" s="25">
        <f t="shared" si="37"/>
        <v>9.7294725850000013E-2</v>
      </c>
      <c r="M154" s="25">
        <v>9.8200000000000006E-3</v>
      </c>
      <c r="N154" s="25">
        <f t="shared" si="38"/>
        <v>6.1400000000000005E-3</v>
      </c>
      <c r="O154" s="25"/>
      <c r="P154" s="25">
        <f t="shared" si="39"/>
        <v>3.4100950000000006E-3</v>
      </c>
      <c r="Q154" s="25">
        <f t="shared" si="40"/>
        <v>7.8534487850000015E-2</v>
      </c>
      <c r="R154" s="25">
        <v>7.1900000000000002E-3</v>
      </c>
      <c r="S154" s="25">
        <f t="shared" si="41"/>
        <v>3.5100000000000001E-3</v>
      </c>
      <c r="T154" s="25"/>
      <c r="U154" s="25">
        <f t="shared" si="42"/>
        <v>2.6823950000000002E-3</v>
      </c>
      <c r="V154" s="25">
        <f t="shared" si="43"/>
        <v>6.177555685000001E-2</v>
      </c>
      <c r="W154" s="25">
        <v>8.9990000000000001E-3</v>
      </c>
      <c r="X154" s="25">
        <f t="shared" si="44"/>
        <v>5.3189999999999999E-3</v>
      </c>
      <c r="Y154" s="25"/>
      <c r="Z154" s="25">
        <f t="shared" si="45"/>
        <v>3.099395E-3</v>
      </c>
      <c r="AA154" s="25">
        <f t="shared" si="46"/>
        <v>7.1379066850000006E-2</v>
      </c>
      <c r="AB154" s="25">
        <v>7.3400000000000002E-3</v>
      </c>
      <c r="AC154" s="25">
        <f t="shared" si="47"/>
        <v>3.6800000000000001E-3</v>
      </c>
    </row>
    <row r="155" spans="1:29" s="15" customFormat="1">
      <c r="A155" s="18">
        <v>403</v>
      </c>
      <c r="B155" s="25">
        <v>-2.0000000000000002E-5</v>
      </c>
      <c r="C155" s="25">
        <v>7.0600000000000003E-3</v>
      </c>
      <c r="D155" s="25">
        <f t="shared" si="32"/>
        <v>3.6050000000000001E-3</v>
      </c>
      <c r="E155" s="25"/>
      <c r="F155" s="25">
        <f t="shared" si="33"/>
        <v>2.8697950000000001E-3</v>
      </c>
      <c r="G155" s="25">
        <f t="shared" si="34"/>
        <v>6.6091378850000007E-2</v>
      </c>
      <c r="H155" s="25">
        <v>1.057E-2</v>
      </c>
      <c r="I155" s="25">
        <f t="shared" si="35"/>
        <v>7.1149999999999998E-3</v>
      </c>
      <c r="J155" s="25"/>
      <c r="K155" s="25">
        <f t="shared" si="36"/>
        <v>4.2096949999999994E-3</v>
      </c>
      <c r="L155" s="25">
        <f t="shared" si="37"/>
        <v>9.6949275849999988E-2</v>
      </c>
      <c r="M155" s="25">
        <v>9.5300000000000003E-3</v>
      </c>
      <c r="N155" s="25">
        <f t="shared" si="38"/>
        <v>6.0750000000000005E-3</v>
      </c>
      <c r="O155" s="25"/>
      <c r="P155" s="25">
        <f t="shared" si="39"/>
        <v>3.3450950000000006E-3</v>
      </c>
      <c r="Q155" s="25">
        <f t="shared" si="40"/>
        <v>7.7037537850000018E-2</v>
      </c>
      <c r="R155" s="25">
        <v>7.43E-3</v>
      </c>
      <c r="S155" s="25">
        <f t="shared" si="41"/>
        <v>3.9749999999999994E-3</v>
      </c>
      <c r="T155" s="25"/>
      <c r="U155" s="25">
        <f t="shared" si="42"/>
        <v>3.1473949999999994E-3</v>
      </c>
      <c r="V155" s="25">
        <f t="shared" si="43"/>
        <v>7.2484506849999991E-2</v>
      </c>
      <c r="W155" s="25">
        <v>8.5800000000000008E-3</v>
      </c>
      <c r="X155" s="25">
        <f t="shared" si="44"/>
        <v>5.1250000000000011E-3</v>
      </c>
      <c r="Y155" s="25"/>
      <c r="Z155" s="25">
        <f t="shared" si="45"/>
        <v>2.9053950000000012E-3</v>
      </c>
      <c r="AA155" s="25">
        <f t="shared" si="46"/>
        <v>6.6911246850000036E-2</v>
      </c>
      <c r="AB155" s="25">
        <v>6.9300000000000004E-3</v>
      </c>
      <c r="AC155" s="25">
        <f t="shared" si="47"/>
        <v>3.4550000000000002E-3</v>
      </c>
    </row>
    <row r="156" spans="1:29" s="15" customFormat="1">
      <c r="A156" s="18">
        <v>404</v>
      </c>
      <c r="B156" s="25">
        <v>4.0000000000000003E-5</v>
      </c>
      <c r="C156" s="25">
        <v>7.4900000000000001E-3</v>
      </c>
      <c r="D156" s="25">
        <f t="shared" si="32"/>
        <v>3.8500000000000001E-3</v>
      </c>
      <c r="E156" s="25"/>
      <c r="F156" s="25">
        <f t="shared" si="33"/>
        <v>3.1147950000000001E-3</v>
      </c>
      <c r="G156" s="25">
        <f t="shared" si="34"/>
        <v>7.1733728850000011E-2</v>
      </c>
      <c r="H156" s="25">
        <v>1.0869999999999999E-2</v>
      </c>
      <c r="I156" s="25">
        <f t="shared" si="35"/>
        <v>7.2299999999999994E-3</v>
      </c>
      <c r="J156" s="25"/>
      <c r="K156" s="25">
        <f t="shared" si="36"/>
        <v>4.3246949999999999E-3</v>
      </c>
      <c r="L156" s="25">
        <f t="shared" si="37"/>
        <v>9.9597725849999999E-2</v>
      </c>
      <c r="M156" s="25">
        <v>9.8700000000000003E-3</v>
      </c>
      <c r="N156" s="25">
        <f t="shared" si="38"/>
        <v>6.2300000000000003E-3</v>
      </c>
      <c r="O156" s="25"/>
      <c r="P156" s="25">
        <f t="shared" si="39"/>
        <v>3.5000950000000004E-3</v>
      </c>
      <c r="Q156" s="25">
        <f t="shared" si="40"/>
        <v>8.0607187850000012E-2</v>
      </c>
      <c r="R156" s="25">
        <v>7.4999999999999997E-3</v>
      </c>
      <c r="S156" s="25">
        <f t="shared" si="41"/>
        <v>3.8599999999999997E-3</v>
      </c>
      <c r="T156" s="25"/>
      <c r="U156" s="25">
        <f t="shared" si="42"/>
        <v>3.0323949999999998E-3</v>
      </c>
      <c r="V156" s="25">
        <f t="shared" si="43"/>
        <v>6.9836056849999995E-2</v>
      </c>
      <c r="W156" s="25">
        <v>8.9990000000000001E-3</v>
      </c>
      <c r="X156" s="25">
        <f t="shared" si="44"/>
        <v>5.359E-3</v>
      </c>
      <c r="Y156" s="25"/>
      <c r="Z156" s="25">
        <f t="shared" si="45"/>
        <v>3.1393950000000001E-3</v>
      </c>
      <c r="AA156" s="25">
        <f t="shared" si="46"/>
        <v>7.2300266850000003E-2</v>
      </c>
      <c r="AB156" s="25">
        <v>7.2399999999999999E-3</v>
      </c>
      <c r="AC156" s="25">
        <f t="shared" si="47"/>
        <v>3.64E-3</v>
      </c>
    </row>
    <row r="157" spans="1:29" s="15" customFormat="1">
      <c r="A157" s="18">
        <v>405</v>
      </c>
      <c r="B157" s="25">
        <v>-6.0000000000000002E-5</v>
      </c>
      <c r="C157" s="25">
        <v>6.8500000000000002E-3</v>
      </c>
      <c r="D157" s="25">
        <f t="shared" si="32"/>
        <v>3.5050000000000003E-3</v>
      </c>
      <c r="E157" s="25"/>
      <c r="F157" s="25">
        <f t="shared" si="33"/>
        <v>2.7697950000000002E-3</v>
      </c>
      <c r="G157" s="25">
        <f t="shared" si="34"/>
        <v>6.3788378850000008E-2</v>
      </c>
      <c r="H157" s="25">
        <v>1.048E-2</v>
      </c>
      <c r="I157" s="25">
        <f t="shared" si="35"/>
        <v>7.1349999999999998E-3</v>
      </c>
      <c r="J157" s="25"/>
      <c r="K157" s="25">
        <f t="shared" si="36"/>
        <v>4.2296950000000003E-3</v>
      </c>
      <c r="L157" s="25">
        <f t="shared" si="37"/>
        <v>9.7409875850000008E-2</v>
      </c>
      <c r="M157" s="25">
        <v>9.3699999999999999E-3</v>
      </c>
      <c r="N157" s="25">
        <f t="shared" si="38"/>
        <v>6.025E-3</v>
      </c>
      <c r="O157" s="25"/>
      <c r="P157" s="25">
        <f t="shared" si="39"/>
        <v>3.2950950000000001E-3</v>
      </c>
      <c r="Q157" s="25">
        <f t="shared" si="40"/>
        <v>7.5886037850000004E-2</v>
      </c>
      <c r="R157" s="25">
        <v>7.3000000000000001E-3</v>
      </c>
      <c r="S157" s="25">
        <f t="shared" si="41"/>
        <v>3.9550000000000002E-3</v>
      </c>
      <c r="T157" s="25"/>
      <c r="U157" s="25">
        <f t="shared" si="42"/>
        <v>3.1273950000000003E-3</v>
      </c>
      <c r="V157" s="25">
        <f t="shared" si="43"/>
        <v>7.2023906850000013E-2</v>
      </c>
      <c r="W157" s="25">
        <v>8.3000000000000001E-3</v>
      </c>
      <c r="X157" s="25">
        <f t="shared" si="44"/>
        <v>4.9550000000000002E-3</v>
      </c>
      <c r="Y157" s="25"/>
      <c r="Z157" s="25">
        <f t="shared" si="45"/>
        <v>2.7353950000000003E-3</v>
      </c>
      <c r="AA157" s="25">
        <f t="shared" si="46"/>
        <v>6.2996146850000004E-2</v>
      </c>
      <c r="AB157" s="25">
        <v>6.7499999999999999E-3</v>
      </c>
      <c r="AC157" s="25">
        <f t="shared" si="47"/>
        <v>3.3449999999999999E-3</v>
      </c>
    </row>
    <row r="158" spans="1:29" s="15" customFormat="1">
      <c r="A158" s="18">
        <v>406</v>
      </c>
      <c r="B158" s="25">
        <v>1.0000000000000001E-5</v>
      </c>
      <c r="C158" s="25">
        <v>7.1999999999999998E-3</v>
      </c>
      <c r="D158" s="25">
        <f t="shared" si="32"/>
        <v>3.5599999999999998E-3</v>
      </c>
      <c r="E158" s="25"/>
      <c r="F158" s="25">
        <f t="shared" si="33"/>
        <v>2.8247949999999997E-3</v>
      </c>
      <c r="G158" s="25">
        <f t="shared" si="34"/>
        <v>6.5055028850000002E-2</v>
      </c>
      <c r="H158" s="25">
        <v>1.069E-2</v>
      </c>
      <c r="I158" s="25">
        <f t="shared" si="35"/>
        <v>7.0499999999999998E-3</v>
      </c>
      <c r="J158" s="25"/>
      <c r="K158" s="25">
        <f t="shared" si="36"/>
        <v>4.1446950000000003E-3</v>
      </c>
      <c r="L158" s="25">
        <f t="shared" si="37"/>
        <v>9.5452325850000005E-2</v>
      </c>
      <c r="M158" s="25">
        <v>9.639E-3</v>
      </c>
      <c r="N158" s="25">
        <f t="shared" si="38"/>
        <v>5.999E-3</v>
      </c>
      <c r="O158" s="25"/>
      <c r="P158" s="25">
        <f t="shared" si="39"/>
        <v>3.2690950000000001E-3</v>
      </c>
      <c r="Q158" s="25">
        <f t="shared" si="40"/>
        <v>7.5287257850000011E-2</v>
      </c>
      <c r="R158" s="25">
        <v>7.3200000000000001E-3</v>
      </c>
      <c r="S158" s="25">
        <f t="shared" si="41"/>
        <v>3.6800000000000001E-3</v>
      </c>
      <c r="T158" s="25"/>
      <c r="U158" s="25">
        <f t="shared" si="42"/>
        <v>2.8523950000000002E-3</v>
      </c>
      <c r="V158" s="25">
        <f t="shared" si="43"/>
        <v>6.5690656850000001E-2</v>
      </c>
      <c r="W158" s="25">
        <v>8.8690000000000001E-3</v>
      </c>
      <c r="X158" s="25">
        <f t="shared" si="44"/>
        <v>5.2290000000000001E-3</v>
      </c>
      <c r="Y158" s="25"/>
      <c r="Z158" s="25">
        <f t="shared" si="45"/>
        <v>3.0093950000000002E-3</v>
      </c>
      <c r="AA158" s="25">
        <f t="shared" si="46"/>
        <v>6.9306366850000009E-2</v>
      </c>
      <c r="AB158" s="25">
        <v>7.2700000000000004E-3</v>
      </c>
      <c r="AC158" s="25">
        <f t="shared" si="47"/>
        <v>3.64E-3</v>
      </c>
    </row>
    <row r="159" spans="1:29" s="15" customFormat="1">
      <c r="A159" s="18">
        <v>407</v>
      </c>
      <c r="B159" s="25">
        <v>1.0000000000000001E-5</v>
      </c>
      <c r="C159" s="25">
        <v>6.7400000000000003E-3</v>
      </c>
      <c r="D159" s="25">
        <f t="shared" si="32"/>
        <v>3.4250000000000005E-3</v>
      </c>
      <c r="E159" s="25"/>
      <c r="F159" s="25">
        <f t="shared" si="33"/>
        <v>2.6897950000000005E-3</v>
      </c>
      <c r="G159" s="25">
        <f t="shared" si="34"/>
        <v>6.1945978850000014E-2</v>
      </c>
      <c r="H159" s="25">
        <v>1.031E-2</v>
      </c>
      <c r="I159" s="25">
        <f t="shared" si="35"/>
        <v>6.9949999999999995E-3</v>
      </c>
      <c r="J159" s="25"/>
      <c r="K159" s="25">
        <f t="shared" si="36"/>
        <v>4.0896949999999991E-3</v>
      </c>
      <c r="L159" s="25">
        <f t="shared" si="37"/>
        <v>9.4185675849999984E-2</v>
      </c>
      <c r="M159" s="25">
        <v>9.2090000000000002E-3</v>
      </c>
      <c r="N159" s="25">
        <f t="shared" si="38"/>
        <v>5.8939999999999999E-3</v>
      </c>
      <c r="O159" s="25"/>
      <c r="P159" s="25">
        <f t="shared" si="39"/>
        <v>3.164095E-3</v>
      </c>
      <c r="Q159" s="25">
        <f t="shared" si="40"/>
        <v>7.2869107850000003E-2</v>
      </c>
      <c r="R159" s="25">
        <v>7.0400000000000003E-3</v>
      </c>
      <c r="S159" s="25">
        <f t="shared" si="41"/>
        <v>3.7250000000000004E-3</v>
      </c>
      <c r="T159" s="25"/>
      <c r="U159" s="25">
        <f t="shared" si="42"/>
        <v>2.8973950000000005E-3</v>
      </c>
      <c r="V159" s="25">
        <f t="shared" si="43"/>
        <v>6.672700685000002E-2</v>
      </c>
      <c r="W159" s="25">
        <v>8.2900000000000005E-3</v>
      </c>
      <c r="X159" s="25">
        <f t="shared" si="44"/>
        <v>4.9750000000000003E-3</v>
      </c>
      <c r="Y159" s="25"/>
      <c r="Z159" s="25">
        <f t="shared" si="45"/>
        <v>2.7553950000000003E-3</v>
      </c>
      <c r="AA159" s="25">
        <f t="shared" si="46"/>
        <v>6.3456746850000009E-2</v>
      </c>
      <c r="AB159" s="25">
        <v>6.62E-3</v>
      </c>
      <c r="AC159" s="25">
        <f t="shared" si="47"/>
        <v>3.3149999999999998E-3</v>
      </c>
    </row>
    <row r="160" spans="1:29" s="15" customFormat="1">
      <c r="A160" s="18">
        <v>408</v>
      </c>
      <c r="B160" s="25">
        <v>0</v>
      </c>
      <c r="C160" s="25">
        <v>7.0800000000000004E-3</v>
      </c>
      <c r="D160" s="25">
        <f t="shared" si="32"/>
        <v>3.5250000000000004E-3</v>
      </c>
      <c r="E160" s="25"/>
      <c r="F160" s="25">
        <f t="shared" si="33"/>
        <v>2.7897950000000003E-3</v>
      </c>
      <c r="G160" s="25">
        <f t="shared" si="34"/>
        <v>6.4248978850000013E-2</v>
      </c>
      <c r="H160" s="25">
        <v>1.042E-2</v>
      </c>
      <c r="I160" s="25">
        <f t="shared" si="35"/>
        <v>6.8650000000000004E-3</v>
      </c>
      <c r="J160" s="25"/>
      <c r="K160" s="25">
        <f t="shared" si="36"/>
        <v>3.9596950000000009E-3</v>
      </c>
      <c r="L160" s="25">
        <f t="shared" si="37"/>
        <v>9.1191775850000031E-2</v>
      </c>
      <c r="M160" s="25">
        <v>9.41E-3</v>
      </c>
      <c r="N160" s="25">
        <f t="shared" si="38"/>
        <v>5.855E-3</v>
      </c>
      <c r="O160" s="25"/>
      <c r="P160" s="25">
        <f t="shared" si="39"/>
        <v>3.125095E-3</v>
      </c>
      <c r="Q160" s="25">
        <f t="shared" si="40"/>
        <v>7.197093785E-2</v>
      </c>
      <c r="R160" s="25">
        <v>7.11E-3</v>
      </c>
      <c r="S160" s="25">
        <f t="shared" si="41"/>
        <v>3.555E-3</v>
      </c>
      <c r="T160" s="25"/>
      <c r="U160" s="25">
        <f t="shared" si="42"/>
        <v>2.7273950000000001E-3</v>
      </c>
      <c r="V160" s="25">
        <f t="shared" si="43"/>
        <v>6.2811906850000002E-2</v>
      </c>
      <c r="W160" s="25">
        <v>8.5199999999999998E-3</v>
      </c>
      <c r="X160" s="25">
        <f t="shared" si="44"/>
        <v>4.9649999999999998E-3</v>
      </c>
      <c r="Y160" s="25"/>
      <c r="Z160" s="25">
        <f t="shared" si="45"/>
        <v>2.7453949999999999E-3</v>
      </c>
      <c r="AA160" s="25">
        <f t="shared" si="46"/>
        <v>6.3226446850000007E-2</v>
      </c>
      <c r="AB160" s="25">
        <v>7.11E-3</v>
      </c>
      <c r="AC160" s="25">
        <f t="shared" si="47"/>
        <v>3.555E-3</v>
      </c>
    </row>
    <row r="161" spans="1:29" s="15" customFormat="1">
      <c r="A161" s="18">
        <v>409</v>
      </c>
      <c r="B161" s="25">
        <v>-2.0000000000000002E-5</v>
      </c>
      <c r="C161" s="25">
        <v>6.6800000000000002E-3</v>
      </c>
      <c r="D161" s="25">
        <f t="shared" si="32"/>
        <v>3.405E-3</v>
      </c>
      <c r="E161" s="25"/>
      <c r="F161" s="25">
        <f t="shared" si="33"/>
        <v>2.669795E-3</v>
      </c>
      <c r="G161" s="25">
        <f t="shared" si="34"/>
        <v>6.1485378850000001E-2</v>
      </c>
      <c r="H161" s="25">
        <v>1.018E-2</v>
      </c>
      <c r="I161" s="25">
        <f t="shared" si="35"/>
        <v>6.9049999999999997E-3</v>
      </c>
      <c r="J161" s="25"/>
      <c r="K161" s="25">
        <f t="shared" si="36"/>
        <v>3.9996949999999993E-3</v>
      </c>
      <c r="L161" s="25">
        <f t="shared" si="37"/>
        <v>9.2112975849999987E-2</v>
      </c>
      <c r="M161" s="25">
        <v>9.0699999999999999E-3</v>
      </c>
      <c r="N161" s="25">
        <f t="shared" si="38"/>
        <v>5.7949999999999998E-3</v>
      </c>
      <c r="O161" s="25"/>
      <c r="P161" s="25">
        <f t="shared" si="39"/>
        <v>3.0650949999999999E-3</v>
      </c>
      <c r="Q161" s="25">
        <f t="shared" si="40"/>
        <v>7.0589137849999997E-2</v>
      </c>
      <c r="R161" s="25">
        <v>7.0600000000000003E-3</v>
      </c>
      <c r="S161" s="25">
        <f t="shared" si="41"/>
        <v>3.7850000000000002E-3</v>
      </c>
      <c r="T161" s="25"/>
      <c r="U161" s="25">
        <f t="shared" si="42"/>
        <v>2.9573950000000002E-3</v>
      </c>
      <c r="V161" s="25">
        <f t="shared" si="43"/>
        <v>6.8108806850000009E-2</v>
      </c>
      <c r="W161" s="25">
        <v>8.2789999999999999E-3</v>
      </c>
      <c r="X161" s="25">
        <f t="shared" si="44"/>
        <v>5.0039999999999998E-3</v>
      </c>
      <c r="Y161" s="25"/>
      <c r="Z161" s="25">
        <f t="shared" si="45"/>
        <v>2.7843949999999998E-3</v>
      </c>
      <c r="AA161" s="25">
        <f t="shared" si="46"/>
        <v>6.4124616849999996E-2</v>
      </c>
      <c r="AB161" s="25">
        <v>6.5700000000000003E-3</v>
      </c>
      <c r="AC161" s="25">
        <f t="shared" si="47"/>
        <v>3.2750000000000001E-3</v>
      </c>
    </row>
    <row r="162" spans="1:29" s="15" customFormat="1">
      <c r="A162" s="18">
        <v>410</v>
      </c>
      <c r="B162" s="25">
        <v>2.0000000000000002E-5</v>
      </c>
      <c r="C162" s="25">
        <v>7.0800000000000004E-3</v>
      </c>
      <c r="D162" s="25">
        <f t="shared" si="32"/>
        <v>3.5700000000000003E-3</v>
      </c>
      <c r="E162" s="25"/>
      <c r="F162" s="25">
        <f t="shared" si="33"/>
        <v>2.8347950000000002E-3</v>
      </c>
      <c r="G162" s="25">
        <f t="shared" si="34"/>
        <v>6.5285328850000005E-2</v>
      </c>
      <c r="H162" s="25">
        <v>1.026E-2</v>
      </c>
      <c r="I162" s="25">
        <f t="shared" si="35"/>
        <v>6.7499999999999999E-3</v>
      </c>
      <c r="J162" s="25"/>
      <c r="K162" s="25">
        <f t="shared" si="36"/>
        <v>3.844695E-3</v>
      </c>
      <c r="L162" s="25">
        <f t="shared" si="37"/>
        <v>8.8543325850000007E-2</v>
      </c>
      <c r="M162" s="25">
        <v>9.2700000000000005E-3</v>
      </c>
      <c r="N162" s="25">
        <f t="shared" si="38"/>
        <v>5.7600000000000004E-3</v>
      </c>
      <c r="O162" s="25"/>
      <c r="P162" s="25">
        <f t="shared" si="39"/>
        <v>3.0300950000000004E-3</v>
      </c>
      <c r="Q162" s="25">
        <f t="shared" si="40"/>
        <v>6.9783087850000008E-2</v>
      </c>
      <c r="R162" s="25">
        <v>7.0299999999999998E-3</v>
      </c>
      <c r="S162" s="25">
        <f t="shared" si="41"/>
        <v>3.5199999999999997E-3</v>
      </c>
      <c r="T162" s="25"/>
      <c r="U162" s="25">
        <f t="shared" si="42"/>
        <v>2.6923949999999998E-3</v>
      </c>
      <c r="V162" s="25">
        <f t="shared" si="43"/>
        <v>6.2005856849999999E-2</v>
      </c>
      <c r="W162" s="25">
        <v>8.5500000000000003E-3</v>
      </c>
      <c r="X162" s="25">
        <f t="shared" si="44"/>
        <v>5.0400000000000002E-3</v>
      </c>
      <c r="Y162" s="25"/>
      <c r="Z162" s="25">
        <f t="shared" si="45"/>
        <v>2.8203950000000003E-3</v>
      </c>
      <c r="AA162" s="25">
        <f t="shared" si="46"/>
        <v>6.4953696850000006E-2</v>
      </c>
      <c r="AB162" s="25">
        <v>7.0000000000000001E-3</v>
      </c>
      <c r="AC162" s="25">
        <f t="shared" si="47"/>
        <v>3.5100000000000001E-3</v>
      </c>
    </row>
    <row r="163" spans="1:29" s="15" customFormat="1">
      <c r="A163" s="18">
        <v>411</v>
      </c>
      <c r="B163" s="25">
        <v>4.0000000000000003E-5</v>
      </c>
      <c r="C163" s="25">
        <v>6.6699999999999997E-3</v>
      </c>
      <c r="D163" s="25">
        <f t="shared" si="32"/>
        <v>3.3849999999999996E-3</v>
      </c>
      <c r="E163" s="25"/>
      <c r="F163" s="25">
        <f t="shared" si="33"/>
        <v>2.6497949999999995E-3</v>
      </c>
      <c r="G163" s="25">
        <f t="shared" si="34"/>
        <v>6.1024778849999989E-2</v>
      </c>
      <c r="H163" s="25">
        <v>1.008E-2</v>
      </c>
      <c r="I163" s="25">
        <f t="shared" si="35"/>
        <v>6.7950000000000007E-3</v>
      </c>
      <c r="J163" s="25"/>
      <c r="K163" s="25">
        <f t="shared" si="36"/>
        <v>3.8896950000000007E-3</v>
      </c>
      <c r="L163" s="25">
        <f t="shared" si="37"/>
        <v>8.9579675850000026E-2</v>
      </c>
      <c r="M163" s="25">
        <v>9.0299999999999998E-3</v>
      </c>
      <c r="N163" s="25">
        <f t="shared" si="38"/>
        <v>5.7450000000000001E-3</v>
      </c>
      <c r="O163" s="25"/>
      <c r="P163" s="25">
        <f t="shared" si="39"/>
        <v>3.0150950000000002E-3</v>
      </c>
      <c r="Q163" s="25">
        <f t="shared" si="40"/>
        <v>6.9437637850000011E-2</v>
      </c>
      <c r="R163" s="25">
        <v>6.9899999999999997E-3</v>
      </c>
      <c r="S163" s="25">
        <f t="shared" si="41"/>
        <v>3.7049999999999995E-3</v>
      </c>
      <c r="T163" s="25"/>
      <c r="U163" s="25">
        <f t="shared" si="42"/>
        <v>2.8773949999999996E-3</v>
      </c>
      <c r="V163" s="25">
        <f t="shared" si="43"/>
        <v>6.6266406850000001E-2</v>
      </c>
      <c r="W163" s="25">
        <v>8.1399999999999997E-3</v>
      </c>
      <c r="X163" s="25">
        <f t="shared" si="44"/>
        <v>4.8549999999999999E-3</v>
      </c>
      <c r="Y163" s="25"/>
      <c r="Z163" s="25">
        <f t="shared" si="45"/>
        <v>2.635395E-3</v>
      </c>
      <c r="AA163" s="25">
        <f t="shared" si="46"/>
        <v>6.0693146850000004E-2</v>
      </c>
      <c r="AB163" s="25">
        <v>6.5300000000000002E-3</v>
      </c>
      <c r="AC163" s="25">
        <f t="shared" si="47"/>
        <v>3.2850000000000002E-3</v>
      </c>
    </row>
    <row r="164" spans="1:29" s="15" customFormat="1">
      <c r="A164" s="18">
        <v>412</v>
      </c>
      <c r="B164" s="25">
        <v>0</v>
      </c>
      <c r="C164" s="25">
        <v>6.94E-3</v>
      </c>
      <c r="D164" s="25">
        <f t="shared" si="32"/>
        <v>3.5300000000000002E-3</v>
      </c>
      <c r="E164" s="25"/>
      <c r="F164" s="25">
        <f t="shared" si="33"/>
        <v>2.7947950000000001E-3</v>
      </c>
      <c r="G164" s="25">
        <f t="shared" si="34"/>
        <v>6.4364128850000007E-2</v>
      </c>
      <c r="H164" s="25">
        <v>1.014E-2</v>
      </c>
      <c r="I164" s="25">
        <f t="shared" si="35"/>
        <v>6.7299999999999999E-3</v>
      </c>
      <c r="J164" s="25"/>
      <c r="K164" s="25">
        <f t="shared" si="36"/>
        <v>3.8246949999999999E-3</v>
      </c>
      <c r="L164" s="25">
        <f t="shared" si="37"/>
        <v>8.8082725850000002E-2</v>
      </c>
      <c r="M164" s="25">
        <v>9.1800000000000007E-3</v>
      </c>
      <c r="N164" s="25">
        <f t="shared" si="38"/>
        <v>5.7700000000000008E-3</v>
      </c>
      <c r="O164" s="25"/>
      <c r="P164" s="25">
        <f t="shared" si="39"/>
        <v>3.0400950000000009E-3</v>
      </c>
      <c r="Q164" s="25">
        <f t="shared" si="40"/>
        <v>7.0013387850000025E-2</v>
      </c>
      <c r="R164" s="25">
        <v>6.8999999999999999E-3</v>
      </c>
      <c r="S164" s="25">
        <f t="shared" si="41"/>
        <v>3.49E-3</v>
      </c>
      <c r="T164" s="25"/>
      <c r="U164" s="25">
        <f t="shared" si="42"/>
        <v>2.6623950000000001E-3</v>
      </c>
      <c r="V164" s="25">
        <f t="shared" si="43"/>
        <v>6.1314956850000005E-2</v>
      </c>
      <c r="W164" s="25">
        <v>8.5500000000000003E-3</v>
      </c>
      <c r="X164" s="25">
        <f t="shared" si="44"/>
        <v>5.1400000000000005E-3</v>
      </c>
      <c r="Y164" s="25"/>
      <c r="Z164" s="25">
        <f t="shared" si="45"/>
        <v>2.9203950000000005E-3</v>
      </c>
      <c r="AA164" s="25">
        <f t="shared" si="46"/>
        <v>6.725669685000002E-2</v>
      </c>
      <c r="AB164" s="25">
        <v>6.8199999999999997E-3</v>
      </c>
      <c r="AC164" s="25">
        <f t="shared" si="47"/>
        <v>3.4099999999999998E-3</v>
      </c>
    </row>
    <row r="165" spans="1:29" s="15" customFormat="1">
      <c r="A165" s="18">
        <v>413</v>
      </c>
      <c r="B165" s="25">
        <v>0</v>
      </c>
      <c r="C165" s="25">
        <v>6.3800000000000003E-3</v>
      </c>
      <c r="D165" s="25">
        <f t="shared" si="32"/>
        <v>3.1900000000000001E-3</v>
      </c>
      <c r="E165" s="25"/>
      <c r="F165" s="25">
        <f t="shared" si="33"/>
        <v>2.4547950000000001E-3</v>
      </c>
      <c r="G165" s="25">
        <f t="shared" si="34"/>
        <v>5.6533928850000005E-2</v>
      </c>
      <c r="H165" s="25">
        <v>9.8200000000000006E-3</v>
      </c>
      <c r="I165" s="25">
        <f t="shared" si="35"/>
        <v>6.6300000000000005E-3</v>
      </c>
      <c r="J165" s="25"/>
      <c r="K165" s="25">
        <f t="shared" si="36"/>
        <v>3.7246950000000005E-3</v>
      </c>
      <c r="L165" s="25">
        <f t="shared" si="37"/>
        <v>8.5779725850000016E-2</v>
      </c>
      <c r="M165" s="25">
        <v>8.8100000000000001E-3</v>
      </c>
      <c r="N165" s="25">
        <f t="shared" si="38"/>
        <v>5.62E-3</v>
      </c>
      <c r="O165" s="25"/>
      <c r="P165" s="25">
        <f t="shared" si="39"/>
        <v>2.8900950000000001E-3</v>
      </c>
      <c r="Q165" s="25">
        <f t="shared" si="40"/>
        <v>6.6558887850000012E-2</v>
      </c>
      <c r="R165" s="25">
        <v>6.7600000000000004E-3</v>
      </c>
      <c r="S165" s="25">
        <f t="shared" si="41"/>
        <v>3.5700000000000003E-3</v>
      </c>
      <c r="T165" s="25"/>
      <c r="U165" s="25">
        <f t="shared" si="42"/>
        <v>2.7423950000000003E-3</v>
      </c>
      <c r="V165" s="25">
        <f t="shared" si="43"/>
        <v>6.3157356850000013E-2</v>
      </c>
      <c r="W165" s="25">
        <v>8.0000000000000002E-3</v>
      </c>
      <c r="X165" s="25">
        <f t="shared" si="44"/>
        <v>4.81E-3</v>
      </c>
      <c r="Y165" s="25"/>
      <c r="Z165" s="25">
        <f t="shared" si="45"/>
        <v>2.5903950000000001E-3</v>
      </c>
      <c r="AA165" s="25">
        <f t="shared" si="46"/>
        <v>5.9656796850000006E-2</v>
      </c>
      <c r="AB165" s="25">
        <v>6.3800000000000003E-3</v>
      </c>
      <c r="AC165" s="25">
        <f t="shared" si="47"/>
        <v>3.1900000000000001E-3</v>
      </c>
    </row>
    <row r="166" spans="1:29" s="15" customFormat="1">
      <c r="A166" s="18">
        <v>414</v>
      </c>
      <c r="B166" s="25">
        <v>-1E-4</v>
      </c>
      <c r="C166" s="25">
        <v>6.7600000000000004E-3</v>
      </c>
      <c r="D166" s="25">
        <f t="shared" si="32"/>
        <v>3.4450000000000006E-3</v>
      </c>
      <c r="E166" s="25"/>
      <c r="F166" s="25">
        <f t="shared" si="33"/>
        <v>2.7097950000000005E-3</v>
      </c>
      <c r="G166" s="25">
        <f t="shared" si="34"/>
        <v>6.2406578850000012E-2</v>
      </c>
      <c r="H166" s="25">
        <v>1.004E-2</v>
      </c>
      <c r="I166" s="25">
        <f t="shared" si="35"/>
        <v>6.7250000000000001E-3</v>
      </c>
      <c r="J166" s="25"/>
      <c r="K166" s="25">
        <f t="shared" si="36"/>
        <v>3.8196950000000001E-3</v>
      </c>
      <c r="L166" s="25">
        <f t="shared" si="37"/>
        <v>8.7967575850000007E-2</v>
      </c>
      <c r="M166" s="25">
        <v>8.9589999999999999E-3</v>
      </c>
      <c r="N166" s="25">
        <f t="shared" si="38"/>
        <v>5.6439999999999997E-3</v>
      </c>
      <c r="O166" s="25"/>
      <c r="P166" s="25">
        <f t="shared" si="39"/>
        <v>2.9140949999999998E-3</v>
      </c>
      <c r="Q166" s="25">
        <f t="shared" si="40"/>
        <v>6.7111607850000005E-2</v>
      </c>
      <c r="R166" s="25">
        <v>6.8700000000000002E-3</v>
      </c>
      <c r="S166" s="25">
        <f t="shared" si="41"/>
        <v>3.5550000000000004E-3</v>
      </c>
      <c r="T166" s="25"/>
      <c r="U166" s="25">
        <f t="shared" si="42"/>
        <v>2.7273950000000005E-3</v>
      </c>
      <c r="V166" s="25">
        <f t="shared" si="43"/>
        <v>6.2811906850000016E-2</v>
      </c>
      <c r="W166" s="25">
        <v>8.3700000000000007E-3</v>
      </c>
      <c r="X166" s="25">
        <f t="shared" si="44"/>
        <v>5.0550000000000005E-3</v>
      </c>
      <c r="Y166" s="25"/>
      <c r="Z166" s="25">
        <f t="shared" si="45"/>
        <v>2.8353950000000005E-3</v>
      </c>
      <c r="AA166" s="25">
        <f t="shared" si="46"/>
        <v>6.5299146850000017E-2</v>
      </c>
      <c r="AB166" s="25">
        <v>6.7299999999999999E-3</v>
      </c>
      <c r="AC166" s="25">
        <f t="shared" si="47"/>
        <v>3.3149999999999998E-3</v>
      </c>
    </row>
    <row r="167" spans="1:29" s="15" customFormat="1">
      <c r="A167" s="18">
        <v>415</v>
      </c>
      <c r="B167" s="25">
        <v>-2.0000000000000002E-5</v>
      </c>
      <c r="C167" s="25">
        <v>6.3699999999999998E-3</v>
      </c>
      <c r="D167" s="25">
        <f t="shared" si="32"/>
        <v>3.225E-3</v>
      </c>
      <c r="E167" s="25"/>
      <c r="F167" s="25">
        <f t="shared" si="33"/>
        <v>2.4897949999999999E-3</v>
      </c>
      <c r="G167" s="25">
        <f t="shared" si="34"/>
        <v>5.7339978850000001E-2</v>
      </c>
      <c r="H167" s="25">
        <v>9.7400000000000004E-3</v>
      </c>
      <c r="I167" s="25">
        <f t="shared" si="35"/>
        <v>6.5950000000000002E-3</v>
      </c>
      <c r="J167" s="25"/>
      <c r="K167" s="25">
        <f t="shared" si="36"/>
        <v>3.6896950000000002E-3</v>
      </c>
      <c r="L167" s="25">
        <f t="shared" si="37"/>
        <v>8.4973675850000013E-2</v>
      </c>
      <c r="M167" s="25">
        <v>8.6400000000000001E-3</v>
      </c>
      <c r="N167" s="25">
        <f t="shared" si="38"/>
        <v>5.4949999999999999E-3</v>
      </c>
      <c r="O167" s="25"/>
      <c r="P167" s="25">
        <f t="shared" si="39"/>
        <v>2.765095E-3</v>
      </c>
      <c r="Q167" s="25">
        <f t="shared" si="40"/>
        <v>6.3680137849999999E-2</v>
      </c>
      <c r="R167" s="25">
        <v>6.6100000000000004E-3</v>
      </c>
      <c r="S167" s="25">
        <f t="shared" si="41"/>
        <v>3.4650000000000006E-3</v>
      </c>
      <c r="T167" s="25"/>
      <c r="U167" s="25">
        <f t="shared" si="42"/>
        <v>2.6373950000000007E-3</v>
      </c>
      <c r="V167" s="25">
        <f t="shared" si="43"/>
        <v>6.0739206850000019E-2</v>
      </c>
      <c r="W167" s="25">
        <v>7.9299999999999995E-3</v>
      </c>
      <c r="X167" s="25">
        <f t="shared" si="44"/>
        <v>4.7849999999999993E-3</v>
      </c>
      <c r="Y167" s="25"/>
      <c r="Z167" s="25">
        <f t="shared" si="45"/>
        <v>2.5653949999999994E-3</v>
      </c>
      <c r="AA167" s="25">
        <f t="shared" si="46"/>
        <v>5.9081046849999992E-2</v>
      </c>
      <c r="AB167" s="25">
        <v>6.3099999999999996E-3</v>
      </c>
      <c r="AC167" s="25">
        <f t="shared" si="47"/>
        <v>3.1449999999999998E-3</v>
      </c>
    </row>
    <row r="168" spans="1:29" s="15" customFormat="1">
      <c r="A168" s="18">
        <v>416</v>
      </c>
      <c r="B168" s="25">
        <v>-1.3999999999999999E-4</v>
      </c>
      <c r="C168" s="25">
        <v>6.62E-3</v>
      </c>
      <c r="D168" s="25">
        <f t="shared" si="32"/>
        <v>3.3450000000000003E-3</v>
      </c>
      <c r="E168" s="25"/>
      <c r="F168" s="25">
        <f t="shared" si="33"/>
        <v>2.6097950000000003E-3</v>
      </c>
      <c r="G168" s="25">
        <f t="shared" si="34"/>
        <v>6.0103578850000006E-2</v>
      </c>
      <c r="H168" s="25">
        <v>9.8600000000000007E-3</v>
      </c>
      <c r="I168" s="25">
        <f t="shared" si="35"/>
        <v>6.5850000000000006E-3</v>
      </c>
      <c r="J168" s="25"/>
      <c r="K168" s="25">
        <f t="shared" si="36"/>
        <v>3.6796950000000006E-3</v>
      </c>
      <c r="L168" s="25">
        <f t="shared" si="37"/>
        <v>8.4743375850000024E-2</v>
      </c>
      <c r="M168" s="25">
        <v>8.8500000000000002E-3</v>
      </c>
      <c r="N168" s="25">
        <f t="shared" si="38"/>
        <v>5.5750000000000001E-3</v>
      </c>
      <c r="O168" s="25"/>
      <c r="P168" s="25">
        <f t="shared" si="39"/>
        <v>2.8450950000000002E-3</v>
      </c>
      <c r="Q168" s="25">
        <f t="shared" si="40"/>
        <v>6.5522537850000007E-2</v>
      </c>
      <c r="R168" s="25">
        <v>6.7000000000000002E-3</v>
      </c>
      <c r="S168" s="25">
        <f t="shared" si="41"/>
        <v>3.4250000000000005E-3</v>
      </c>
      <c r="T168" s="25"/>
      <c r="U168" s="25">
        <f t="shared" si="42"/>
        <v>2.5973950000000006E-3</v>
      </c>
      <c r="V168" s="25">
        <f t="shared" si="43"/>
        <v>5.9818006850000015E-2</v>
      </c>
      <c r="W168" s="25">
        <v>8.2100000000000003E-3</v>
      </c>
      <c r="X168" s="25">
        <f t="shared" si="44"/>
        <v>4.9350000000000002E-3</v>
      </c>
      <c r="Y168" s="25"/>
      <c r="Z168" s="25">
        <f t="shared" si="45"/>
        <v>2.7153950000000002E-3</v>
      </c>
      <c r="AA168" s="25">
        <f t="shared" si="46"/>
        <v>6.2535546850000012E-2</v>
      </c>
      <c r="AB168" s="25">
        <v>6.6899999999999998E-3</v>
      </c>
      <c r="AC168" s="25">
        <f t="shared" si="47"/>
        <v>3.2749999999999997E-3</v>
      </c>
    </row>
    <row r="169" spans="1:29" s="15" customFormat="1">
      <c r="A169" s="18">
        <v>417</v>
      </c>
      <c r="B169" s="25">
        <v>0</v>
      </c>
      <c r="C169" s="25">
        <v>6.2700000000000004E-3</v>
      </c>
      <c r="D169" s="25">
        <f t="shared" si="32"/>
        <v>3.1350000000000002E-3</v>
      </c>
      <c r="E169" s="25"/>
      <c r="F169" s="25">
        <f t="shared" si="33"/>
        <v>2.3997950000000001E-3</v>
      </c>
      <c r="G169" s="25">
        <f t="shared" si="34"/>
        <v>5.5267278850000004E-2</v>
      </c>
      <c r="H169" s="25">
        <v>9.6699999999999998E-3</v>
      </c>
      <c r="I169" s="25">
        <f t="shared" si="35"/>
        <v>6.5349999999999991E-3</v>
      </c>
      <c r="J169" s="25"/>
      <c r="K169" s="25">
        <f t="shared" si="36"/>
        <v>3.6296949999999992E-3</v>
      </c>
      <c r="L169" s="25">
        <f t="shared" si="37"/>
        <v>8.3591875849999983E-2</v>
      </c>
      <c r="M169" s="25">
        <v>8.5800000000000008E-3</v>
      </c>
      <c r="N169" s="25">
        <f t="shared" si="38"/>
        <v>5.4450000000000002E-3</v>
      </c>
      <c r="O169" s="25"/>
      <c r="P169" s="25">
        <f t="shared" si="39"/>
        <v>2.7150950000000003E-3</v>
      </c>
      <c r="Q169" s="25">
        <f t="shared" si="40"/>
        <v>6.2528637850000013E-2</v>
      </c>
      <c r="R169" s="25">
        <v>6.6E-3</v>
      </c>
      <c r="S169" s="25">
        <f t="shared" si="41"/>
        <v>3.4649999999999998E-3</v>
      </c>
      <c r="T169" s="25"/>
      <c r="U169" s="25">
        <f t="shared" si="42"/>
        <v>2.6373949999999998E-3</v>
      </c>
      <c r="V169" s="25">
        <f t="shared" si="43"/>
        <v>6.0739206849999998E-2</v>
      </c>
      <c r="W169" s="25">
        <v>7.7999999999999996E-3</v>
      </c>
      <c r="X169" s="25">
        <f t="shared" si="44"/>
        <v>4.664999999999999E-3</v>
      </c>
      <c r="Y169" s="25"/>
      <c r="Z169" s="25">
        <f t="shared" si="45"/>
        <v>2.4453949999999991E-3</v>
      </c>
      <c r="AA169" s="25">
        <f t="shared" si="46"/>
        <v>5.631744684999998E-2</v>
      </c>
      <c r="AB169" s="25">
        <v>6.2700000000000004E-3</v>
      </c>
      <c r="AC169" s="25">
        <f t="shared" si="47"/>
        <v>3.1350000000000002E-3</v>
      </c>
    </row>
    <row r="170" spans="1:29" s="15" customFormat="1">
      <c r="A170" s="18">
        <v>418</v>
      </c>
      <c r="B170" s="25">
        <v>2.0000000000000002E-5</v>
      </c>
      <c r="C170" s="25">
        <v>6.5700000000000003E-3</v>
      </c>
      <c r="D170" s="25">
        <f t="shared" si="32"/>
        <v>3.3450000000000003E-3</v>
      </c>
      <c r="E170" s="25"/>
      <c r="F170" s="25">
        <f t="shared" si="33"/>
        <v>2.6097950000000003E-3</v>
      </c>
      <c r="G170" s="25">
        <f t="shared" si="34"/>
        <v>6.0103578850000006E-2</v>
      </c>
      <c r="H170" s="25">
        <v>9.7689999999999999E-3</v>
      </c>
      <c r="I170" s="25">
        <f t="shared" si="35"/>
        <v>6.5439999999999995E-3</v>
      </c>
      <c r="J170" s="25"/>
      <c r="K170" s="25">
        <f t="shared" si="36"/>
        <v>3.6386949999999995E-3</v>
      </c>
      <c r="L170" s="25">
        <f t="shared" si="37"/>
        <v>8.3799145849999992E-2</v>
      </c>
      <c r="M170" s="25">
        <v>8.8199999999999997E-3</v>
      </c>
      <c r="N170" s="25">
        <f t="shared" si="38"/>
        <v>5.5949999999999993E-3</v>
      </c>
      <c r="O170" s="25"/>
      <c r="P170" s="25">
        <f t="shared" si="39"/>
        <v>2.8650949999999994E-3</v>
      </c>
      <c r="Q170" s="25">
        <f t="shared" si="40"/>
        <v>6.5983137849999984E-2</v>
      </c>
      <c r="R170" s="25">
        <v>6.6400000000000001E-3</v>
      </c>
      <c r="S170" s="25">
        <f t="shared" si="41"/>
        <v>3.4150000000000001E-3</v>
      </c>
      <c r="T170" s="25"/>
      <c r="U170" s="25">
        <f t="shared" si="42"/>
        <v>2.5873950000000001E-3</v>
      </c>
      <c r="V170" s="25">
        <f t="shared" si="43"/>
        <v>5.9587706850000005E-2</v>
      </c>
      <c r="W170" s="25">
        <v>8.1600000000000006E-3</v>
      </c>
      <c r="X170" s="25">
        <f t="shared" si="44"/>
        <v>4.9350000000000002E-3</v>
      </c>
      <c r="Y170" s="25"/>
      <c r="Z170" s="25">
        <f t="shared" si="45"/>
        <v>2.7153950000000002E-3</v>
      </c>
      <c r="AA170" s="25">
        <f t="shared" si="46"/>
        <v>6.2535546850000012E-2</v>
      </c>
      <c r="AB170" s="25">
        <v>6.43E-3</v>
      </c>
      <c r="AC170" s="25">
        <f t="shared" si="47"/>
        <v>3.225E-3</v>
      </c>
    </row>
    <row r="171" spans="1:29" s="15" customFormat="1">
      <c r="A171" s="18">
        <v>419</v>
      </c>
      <c r="B171" s="25">
        <v>-2.0000000000000002E-5</v>
      </c>
      <c r="C171" s="25">
        <v>6.28E-3</v>
      </c>
      <c r="D171" s="25">
        <f t="shared" si="32"/>
        <v>3.2399999999999998E-3</v>
      </c>
      <c r="E171" s="25"/>
      <c r="F171" s="25">
        <f t="shared" si="33"/>
        <v>2.5047949999999998E-3</v>
      </c>
      <c r="G171" s="25">
        <f t="shared" si="34"/>
        <v>5.7685428849999998E-2</v>
      </c>
      <c r="H171" s="25">
        <v>9.3699999999999999E-3</v>
      </c>
      <c r="I171" s="25">
        <f t="shared" si="35"/>
        <v>6.3299999999999997E-3</v>
      </c>
      <c r="J171" s="25"/>
      <c r="K171" s="25">
        <f t="shared" si="36"/>
        <v>3.4246949999999997E-3</v>
      </c>
      <c r="L171" s="25">
        <f t="shared" si="37"/>
        <v>7.8870725850000004E-2</v>
      </c>
      <c r="M171" s="25">
        <v>8.5690000000000002E-3</v>
      </c>
      <c r="N171" s="25">
        <f t="shared" si="38"/>
        <v>5.5290000000000001E-3</v>
      </c>
      <c r="O171" s="25"/>
      <c r="P171" s="25">
        <f t="shared" si="39"/>
        <v>2.7990950000000001E-3</v>
      </c>
      <c r="Q171" s="25">
        <f t="shared" si="40"/>
        <v>6.4463157850000008E-2</v>
      </c>
      <c r="R171" s="25">
        <v>6.4900000000000001E-3</v>
      </c>
      <c r="S171" s="25">
        <f t="shared" si="41"/>
        <v>3.4499999999999999E-3</v>
      </c>
      <c r="T171" s="25"/>
      <c r="U171" s="25">
        <f t="shared" si="42"/>
        <v>2.622395E-3</v>
      </c>
      <c r="V171" s="25">
        <f t="shared" si="43"/>
        <v>6.0393756850000001E-2</v>
      </c>
      <c r="W171" s="25">
        <v>7.8100000000000001E-3</v>
      </c>
      <c r="X171" s="25">
        <f t="shared" si="44"/>
        <v>4.7699999999999999E-3</v>
      </c>
      <c r="Y171" s="25"/>
      <c r="Z171" s="25">
        <f t="shared" si="45"/>
        <v>2.550395E-3</v>
      </c>
      <c r="AA171" s="25">
        <f t="shared" si="46"/>
        <v>5.8735596850000002E-2</v>
      </c>
      <c r="AB171" s="25">
        <v>6.1000000000000004E-3</v>
      </c>
      <c r="AC171" s="25">
        <f t="shared" si="47"/>
        <v>3.0400000000000002E-3</v>
      </c>
    </row>
    <row r="172" spans="1:29" s="15" customFormat="1">
      <c r="A172" s="18">
        <v>420</v>
      </c>
      <c r="B172" s="25">
        <v>-1.0000000000000001E-5</v>
      </c>
      <c r="C172" s="25">
        <v>6.4000000000000003E-3</v>
      </c>
      <c r="D172" s="25">
        <f t="shared" si="32"/>
        <v>3.215E-3</v>
      </c>
      <c r="E172" s="25"/>
      <c r="F172" s="25">
        <f t="shared" si="33"/>
        <v>2.4797949999999999E-3</v>
      </c>
      <c r="G172" s="25">
        <f t="shared" si="34"/>
        <v>5.7109678849999998E-2</v>
      </c>
      <c r="H172" s="25">
        <v>9.58E-3</v>
      </c>
      <c r="I172" s="25">
        <f t="shared" si="35"/>
        <v>6.3949999999999996E-3</v>
      </c>
      <c r="J172" s="25"/>
      <c r="K172" s="25">
        <f t="shared" si="36"/>
        <v>3.4896949999999997E-3</v>
      </c>
      <c r="L172" s="25">
        <f t="shared" si="37"/>
        <v>8.036767585E-2</v>
      </c>
      <c r="M172" s="25">
        <v>8.6E-3</v>
      </c>
      <c r="N172" s="25">
        <f t="shared" si="38"/>
        <v>5.4149999999999997E-3</v>
      </c>
      <c r="O172" s="25"/>
      <c r="P172" s="25">
        <f t="shared" si="39"/>
        <v>2.6850949999999998E-3</v>
      </c>
      <c r="Q172" s="25">
        <f t="shared" si="40"/>
        <v>6.1837737849999998E-2</v>
      </c>
      <c r="R172" s="25">
        <v>6.45E-3</v>
      </c>
      <c r="S172" s="25">
        <f t="shared" si="41"/>
        <v>3.2649999999999997E-3</v>
      </c>
      <c r="T172" s="25"/>
      <c r="U172" s="25">
        <f t="shared" si="42"/>
        <v>2.4373949999999998E-3</v>
      </c>
      <c r="V172" s="25">
        <f t="shared" si="43"/>
        <v>5.6133206849999999E-2</v>
      </c>
      <c r="W172" s="25">
        <v>8.0400000000000003E-3</v>
      </c>
      <c r="X172" s="25">
        <f t="shared" si="44"/>
        <v>4.8549999999999999E-3</v>
      </c>
      <c r="Y172" s="25"/>
      <c r="Z172" s="25">
        <f t="shared" si="45"/>
        <v>2.635395E-3</v>
      </c>
      <c r="AA172" s="25">
        <f t="shared" si="46"/>
        <v>6.0693146850000004E-2</v>
      </c>
      <c r="AB172" s="25">
        <v>6.3800000000000003E-3</v>
      </c>
      <c r="AC172" s="25">
        <f t="shared" si="47"/>
        <v>3.1850000000000003E-3</v>
      </c>
    </row>
    <row r="173" spans="1:29" s="15" customFormat="1">
      <c r="A173" s="18">
        <v>421</v>
      </c>
      <c r="B173" s="25">
        <v>-2.0000000000000002E-5</v>
      </c>
      <c r="C173" s="25">
        <v>6.0499999999999998E-3</v>
      </c>
      <c r="D173" s="25">
        <f t="shared" si="32"/>
        <v>3.0899999999999999E-3</v>
      </c>
      <c r="E173" s="25"/>
      <c r="F173" s="25">
        <f t="shared" si="33"/>
        <v>2.3547949999999998E-3</v>
      </c>
      <c r="G173" s="25">
        <f t="shared" si="34"/>
        <v>5.4230928849999999E-2</v>
      </c>
      <c r="H173" s="25">
        <v>9.2700000000000005E-3</v>
      </c>
      <c r="I173" s="25">
        <f t="shared" si="35"/>
        <v>6.3100000000000005E-3</v>
      </c>
      <c r="J173" s="25"/>
      <c r="K173" s="25">
        <f t="shared" si="36"/>
        <v>3.4046950000000006E-3</v>
      </c>
      <c r="L173" s="25">
        <f t="shared" si="37"/>
        <v>7.8410125850000012E-2</v>
      </c>
      <c r="M173" s="25">
        <v>8.2699999999999996E-3</v>
      </c>
      <c r="N173" s="25">
        <f t="shared" si="38"/>
        <v>5.3099999999999996E-3</v>
      </c>
      <c r="O173" s="25"/>
      <c r="P173" s="25">
        <f t="shared" si="39"/>
        <v>2.5800949999999997E-3</v>
      </c>
      <c r="Q173" s="25">
        <f t="shared" si="40"/>
        <v>5.9419587849999997E-2</v>
      </c>
      <c r="R173" s="25">
        <v>6.4099999999999999E-3</v>
      </c>
      <c r="S173" s="25">
        <f t="shared" si="41"/>
        <v>3.4499999999999999E-3</v>
      </c>
      <c r="T173" s="25"/>
      <c r="U173" s="25">
        <f t="shared" si="42"/>
        <v>2.622395E-3</v>
      </c>
      <c r="V173" s="25">
        <f t="shared" si="43"/>
        <v>6.0393756850000001E-2</v>
      </c>
      <c r="W173" s="25">
        <v>7.5500000000000003E-3</v>
      </c>
      <c r="X173" s="25">
        <f t="shared" si="44"/>
        <v>4.5900000000000003E-3</v>
      </c>
      <c r="Y173" s="25"/>
      <c r="Z173" s="25">
        <f t="shared" si="45"/>
        <v>2.3703950000000004E-3</v>
      </c>
      <c r="AA173" s="25">
        <f t="shared" si="46"/>
        <v>5.4590196850000015E-2</v>
      </c>
      <c r="AB173" s="25">
        <v>5.94E-3</v>
      </c>
      <c r="AC173" s="25">
        <f t="shared" si="47"/>
        <v>2.96E-3</v>
      </c>
    </row>
    <row r="174" spans="1:29" s="15" customFormat="1">
      <c r="A174" s="18">
        <v>422</v>
      </c>
      <c r="B174" s="25">
        <v>-1.6000000000000001E-4</v>
      </c>
      <c r="C174" s="25">
        <v>6.1599999999999997E-3</v>
      </c>
      <c r="D174" s="25">
        <f t="shared" si="32"/>
        <v>3.1649999999999998E-3</v>
      </c>
      <c r="E174" s="25"/>
      <c r="F174" s="25">
        <f t="shared" si="33"/>
        <v>2.4297949999999998E-3</v>
      </c>
      <c r="G174" s="25">
        <f t="shared" si="34"/>
        <v>5.5958178849999998E-2</v>
      </c>
      <c r="H174" s="25">
        <v>9.4900000000000002E-3</v>
      </c>
      <c r="I174" s="25">
        <f t="shared" si="35"/>
        <v>6.4950000000000008E-3</v>
      </c>
      <c r="J174" s="25"/>
      <c r="K174" s="25">
        <f t="shared" si="36"/>
        <v>3.5896950000000008E-3</v>
      </c>
      <c r="L174" s="25">
        <f t="shared" si="37"/>
        <v>8.2670675850000028E-2</v>
      </c>
      <c r="M174" s="25">
        <v>8.5290000000000001E-3</v>
      </c>
      <c r="N174" s="25">
        <f t="shared" si="38"/>
        <v>5.5340000000000007E-3</v>
      </c>
      <c r="O174" s="25"/>
      <c r="P174" s="25">
        <f t="shared" si="39"/>
        <v>2.8040950000000008E-3</v>
      </c>
      <c r="Q174" s="25">
        <f t="shared" si="40"/>
        <v>6.4578307850000016E-2</v>
      </c>
      <c r="R174" s="25">
        <v>6.4599999999999996E-3</v>
      </c>
      <c r="S174" s="25">
        <f t="shared" si="41"/>
        <v>3.4649999999999998E-3</v>
      </c>
      <c r="T174" s="25"/>
      <c r="U174" s="25">
        <f t="shared" si="42"/>
        <v>2.6373949999999998E-3</v>
      </c>
      <c r="V174" s="25">
        <f t="shared" si="43"/>
        <v>6.0739206849999998E-2</v>
      </c>
      <c r="W174" s="25">
        <v>7.79E-3</v>
      </c>
      <c r="X174" s="25">
        <f t="shared" si="44"/>
        <v>4.7950000000000007E-3</v>
      </c>
      <c r="Y174" s="25"/>
      <c r="Z174" s="25">
        <f t="shared" si="45"/>
        <v>2.5753950000000007E-3</v>
      </c>
      <c r="AA174" s="25">
        <f t="shared" si="46"/>
        <v>5.9311346850000023E-2</v>
      </c>
      <c r="AB174" s="25">
        <v>6.1500000000000001E-3</v>
      </c>
      <c r="AC174" s="25">
        <f t="shared" si="47"/>
        <v>2.9949999999999998E-3</v>
      </c>
    </row>
    <row r="175" spans="1:29" s="15" customFormat="1">
      <c r="A175" s="18">
        <v>423</v>
      </c>
      <c r="B175" s="25">
        <v>2.0000000000000002E-5</v>
      </c>
      <c r="C175" s="25">
        <v>5.9100000000000003E-3</v>
      </c>
      <c r="D175" s="25">
        <f t="shared" si="32"/>
        <v>2.9600000000000004E-3</v>
      </c>
      <c r="E175" s="25"/>
      <c r="F175" s="25">
        <f t="shared" si="33"/>
        <v>2.2247950000000003E-3</v>
      </c>
      <c r="G175" s="25">
        <f t="shared" si="34"/>
        <v>5.1237028850000012E-2</v>
      </c>
      <c r="H175" s="25">
        <v>9.0600000000000003E-3</v>
      </c>
      <c r="I175" s="25">
        <f t="shared" si="35"/>
        <v>6.1100000000000008E-3</v>
      </c>
      <c r="J175" s="25"/>
      <c r="K175" s="25">
        <f t="shared" si="36"/>
        <v>3.2046950000000009E-3</v>
      </c>
      <c r="L175" s="25">
        <f t="shared" si="37"/>
        <v>7.3804125850000027E-2</v>
      </c>
      <c r="M175" s="25">
        <v>8.1089999999999999E-3</v>
      </c>
      <c r="N175" s="25">
        <f t="shared" si="38"/>
        <v>5.1590000000000004E-3</v>
      </c>
      <c r="O175" s="25"/>
      <c r="P175" s="25">
        <f t="shared" si="39"/>
        <v>2.4290950000000005E-3</v>
      </c>
      <c r="Q175" s="25">
        <f t="shared" si="40"/>
        <v>5.5942057850000011E-2</v>
      </c>
      <c r="R175" s="25">
        <v>6.1799999999999997E-3</v>
      </c>
      <c r="S175" s="25">
        <f t="shared" si="41"/>
        <v>3.2299999999999998E-3</v>
      </c>
      <c r="T175" s="25"/>
      <c r="U175" s="25">
        <f t="shared" si="42"/>
        <v>2.4023949999999999E-3</v>
      </c>
      <c r="V175" s="25">
        <f t="shared" si="43"/>
        <v>5.5327156850000003E-2</v>
      </c>
      <c r="W175" s="25">
        <v>7.5300000000000002E-3</v>
      </c>
      <c r="X175" s="25">
        <f t="shared" si="44"/>
        <v>4.5800000000000007E-3</v>
      </c>
      <c r="Y175" s="25"/>
      <c r="Z175" s="25">
        <f t="shared" si="45"/>
        <v>2.3603950000000008E-3</v>
      </c>
      <c r="AA175" s="25">
        <f t="shared" si="46"/>
        <v>5.435989685000002E-2</v>
      </c>
      <c r="AB175" s="25">
        <v>5.8799999999999998E-3</v>
      </c>
      <c r="AC175" s="25">
        <f t="shared" si="47"/>
        <v>2.9499999999999999E-3</v>
      </c>
    </row>
    <row r="176" spans="1:29" s="15" customFormat="1">
      <c r="A176" s="18">
        <v>424</v>
      </c>
      <c r="B176" s="25">
        <v>-8.0000000000000007E-5</v>
      </c>
      <c r="C176" s="25">
        <v>5.8999999999999999E-3</v>
      </c>
      <c r="D176" s="25">
        <f t="shared" si="32"/>
        <v>2.9499999999999999E-3</v>
      </c>
      <c r="E176" s="25"/>
      <c r="F176" s="25">
        <f t="shared" si="33"/>
        <v>2.2147949999999999E-3</v>
      </c>
      <c r="G176" s="25">
        <f t="shared" si="34"/>
        <v>5.1006728850000002E-2</v>
      </c>
      <c r="H176" s="25">
        <v>9.1900000000000003E-3</v>
      </c>
      <c r="I176" s="25">
        <f t="shared" si="35"/>
        <v>6.2400000000000008E-3</v>
      </c>
      <c r="J176" s="25"/>
      <c r="K176" s="25">
        <f t="shared" si="36"/>
        <v>3.3346950000000008E-3</v>
      </c>
      <c r="L176" s="25">
        <f t="shared" si="37"/>
        <v>7.6798025850000021E-2</v>
      </c>
      <c r="M176" s="25">
        <v>8.2000000000000007E-3</v>
      </c>
      <c r="N176" s="25">
        <f t="shared" si="38"/>
        <v>5.2500000000000012E-3</v>
      </c>
      <c r="O176" s="25"/>
      <c r="P176" s="25">
        <f t="shared" si="39"/>
        <v>2.5200950000000013E-3</v>
      </c>
      <c r="Q176" s="25">
        <f t="shared" si="40"/>
        <v>5.8037787850000029E-2</v>
      </c>
      <c r="R176" s="25">
        <v>6.3200000000000001E-3</v>
      </c>
      <c r="S176" s="25">
        <f t="shared" si="41"/>
        <v>3.3700000000000002E-3</v>
      </c>
      <c r="T176" s="25"/>
      <c r="U176" s="25">
        <f t="shared" si="42"/>
        <v>2.5423950000000002E-3</v>
      </c>
      <c r="V176" s="25">
        <f t="shared" si="43"/>
        <v>5.8551356850000007E-2</v>
      </c>
      <c r="W176" s="25">
        <v>7.5799999999999999E-3</v>
      </c>
      <c r="X176" s="25">
        <f t="shared" si="44"/>
        <v>4.6300000000000004E-3</v>
      </c>
      <c r="Y176" s="25"/>
      <c r="Z176" s="25">
        <f t="shared" si="45"/>
        <v>2.4103950000000005E-3</v>
      </c>
      <c r="AA176" s="25">
        <f t="shared" si="46"/>
        <v>5.5511396850000012E-2</v>
      </c>
      <c r="AB176" s="25">
        <v>5.9800000000000001E-3</v>
      </c>
      <c r="AC176" s="25">
        <f t="shared" si="47"/>
        <v>2.9499999999999999E-3</v>
      </c>
    </row>
    <row r="177" spans="1:29" s="15" customFormat="1">
      <c r="A177" s="18">
        <v>425</v>
      </c>
      <c r="B177" s="25">
        <v>5.0000000000000002E-5</v>
      </c>
      <c r="C177" s="25">
        <v>5.5599999999999998E-3</v>
      </c>
      <c r="D177" s="25">
        <f t="shared" si="32"/>
        <v>2.6199999999999999E-3</v>
      </c>
      <c r="E177" s="25"/>
      <c r="F177" s="25">
        <f t="shared" si="33"/>
        <v>1.8847949999999999E-3</v>
      </c>
      <c r="G177" s="25">
        <f t="shared" si="34"/>
        <v>4.3406828850000002E-2</v>
      </c>
      <c r="H177" s="25">
        <v>8.9800000000000001E-3</v>
      </c>
      <c r="I177" s="25">
        <f t="shared" si="35"/>
        <v>6.0400000000000002E-3</v>
      </c>
      <c r="J177" s="25"/>
      <c r="K177" s="25">
        <f t="shared" si="36"/>
        <v>3.1346950000000003E-3</v>
      </c>
      <c r="L177" s="25">
        <f t="shared" si="37"/>
        <v>7.2192025850000008E-2</v>
      </c>
      <c r="M177" s="25">
        <v>7.8600000000000007E-3</v>
      </c>
      <c r="N177" s="25">
        <f t="shared" si="38"/>
        <v>4.9200000000000008E-3</v>
      </c>
      <c r="O177" s="25"/>
      <c r="P177" s="25">
        <f t="shared" si="39"/>
        <v>2.1900950000000008E-3</v>
      </c>
      <c r="Q177" s="25">
        <f t="shared" si="40"/>
        <v>5.0437887850000022E-2</v>
      </c>
      <c r="R177" s="25">
        <v>5.9800000000000001E-3</v>
      </c>
      <c r="S177" s="25">
        <f t="shared" si="41"/>
        <v>3.0400000000000002E-3</v>
      </c>
      <c r="T177" s="25"/>
      <c r="U177" s="25">
        <f t="shared" si="42"/>
        <v>2.2123950000000002E-3</v>
      </c>
      <c r="V177" s="25">
        <f t="shared" si="43"/>
        <v>5.0951456850000007E-2</v>
      </c>
      <c r="W177" s="25">
        <v>7.4400000000000004E-3</v>
      </c>
      <c r="X177" s="25">
        <f t="shared" si="44"/>
        <v>4.5000000000000005E-3</v>
      </c>
      <c r="Y177" s="25"/>
      <c r="Z177" s="25">
        <f t="shared" si="45"/>
        <v>2.2803950000000006E-3</v>
      </c>
      <c r="AA177" s="25">
        <f t="shared" si="46"/>
        <v>5.2517496850000019E-2</v>
      </c>
      <c r="AB177" s="25">
        <v>5.8300000000000001E-3</v>
      </c>
      <c r="AC177" s="25">
        <f t="shared" si="47"/>
        <v>2.9399999999999999E-3</v>
      </c>
    </row>
    <row r="178" spans="1:29" s="15" customFormat="1">
      <c r="A178" s="18">
        <v>426</v>
      </c>
      <c r="B178" s="25">
        <v>0</v>
      </c>
      <c r="C178" s="25">
        <v>5.8999999999999999E-3</v>
      </c>
      <c r="D178" s="25">
        <f t="shared" si="32"/>
        <v>3.0049999999999999E-3</v>
      </c>
      <c r="E178" s="25"/>
      <c r="F178" s="25">
        <f t="shared" si="33"/>
        <v>2.2697949999999998E-3</v>
      </c>
      <c r="G178" s="25">
        <f t="shared" si="34"/>
        <v>5.2273378849999996E-2</v>
      </c>
      <c r="H178" s="25">
        <v>9.11E-3</v>
      </c>
      <c r="I178" s="25">
        <f t="shared" si="35"/>
        <v>6.215E-3</v>
      </c>
      <c r="J178" s="25"/>
      <c r="K178" s="25">
        <f t="shared" si="36"/>
        <v>3.3096950000000001E-3</v>
      </c>
      <c r="L178" s="25">
        <f t="shared" si="37"/>
        <v>7.6222275850000007E-2</v>
      </c>
      <c r="M178" s="25">
        <v>8.2789999999999999E-3</v>
      </c>
      <c r="N178" s="25">
        <f t="shared" si="38"/>
        <v>5.3839999999999999E-3</v>
      </c>
      <c r="O178" s="25"/>
      <c r="P178" s="25">
        <f t="shared" si="39"/>
        <v>2.654095E-3</v>
      </c>
      <c r="Q178" s="25">
        <f t="shared" si="40"/>
        <v>6.1123807850000003E-2</v>
      </c>
      <c r="R178" s="25">
        <v>6.2100000000000002E-3</v>
      </c>
      <c r="S178" s="25">
        <f t="shared" si="41"/>
        <v>3.3150000000000002E-3</v>
      </c>
      <c r="T178" s="25"/>
      <c r="U178" s="25">
        <f t="shared" si="42"/>
        <v>2.4873950000000003E-3</v>
      </c>
      <c r="V178" s="25">
        <f t="shared" si="43"/>
        <v>5.7284706850000013E-2</v>
      </c>
      <c r="W178" s="25">
        <v>7.7099999999999998E-3</v>
      </c>
      <c r="X178" s="25">
        <f t="shared" si="44"/>
        <v>4.8149999999999998E-3</v>
      </c>
      <c r="Y178" s="25"/>
      <c r="Z178" s="25">
        <f t="shared" si="45"/>
        <v>2.5953949999999999E-3</v>
      </c>
      <c r="AA178" s="25">
        <f t="shared" si="46"/>
        <v>5.977194685E-2</v>
      </c>
      <c r="AB178" s="25">
        <v>5.79E-3</v>
      </c>
      <c r="AC178" s="25">
        <f t="shared" si="47"/>
        <v>2.895E-3</v>
      </c>
    </row>
    <row r="179" spans="1:29" s="15" customFormat="1">
      <c r="A179" s="18">
        <v>427</v>
      </c>
      <c r="B179" s="25">
        <v>-4.0000000000000003E-5</v>
      </c>
      <c r="C179" s="25">
        <v>5.6699999999999997E-3</v>
      </c>
      <c r="D179" s="25">
        <f t="shared" si="32"/>
        <v>2.8399999999999996E-3</v>
      </c>
      <c r="E179" s="25"/>
      <c r="F179" s="25">
        <f t="shared" si="33"/>
        <v>2.1047949999999996E-3</v>
      </c>
      <c r="G179" s="25">
        <f t="shared" si="34"/>
        <v>4.8473428849999993E-2</v>
      </c>
      <c r="H179" s="25">
        <v>8.7500000000000008E-3</v>
      </c>
      <c r="I179" s="25">
        <f t="shared" si="35"/>
        <v>5.9200000000000008E-3</v>
      </c>
      <c r="J179" s="25"/>
      <c r="K179" s="25">
        <f t="shared" si="36"/>
        <v>3.0146950000000008E-3</v>
      </c>
      <c r="L179" s="25">
        <f t="shared" si="37"/>
        <v>6.9428425850000017E-2</v>
      </c>
      <c r="M179" s="25">
        <v>7.77E-3</v>
      </c>
      <c r="N179" s="25">
        <f t="shared" si="38"/>
        <v>4.9399999999999999E-3</v>
      </c>
      <c r="O179" s="25"/>
      <c r="P179" s="25">
        <f t="shared" si="39"/>
        <v>2.210095E-3</v>
      </c>
      <c r="Q179" s="25">
        <f t="shared" si="40"/>
        <v>5.089848785E-2</v>
      </c>
      <c r="R179" s="25">
        <v>5.94E-3</v>
      </c>
      <c r="S179" s="25">
        <f t="shared" si="41"/>
        <v>3.1099999999999999E-3</v>
      </c>
      <c r="T179" s="25"/>
      <c r="U179" s="25">
        <f t="shared" si="42"/>
        <v>2.282395E-3</v>
      </c>
      <c r="V179" s="25">
        <f t="shared" si="43"/>
        <v>5.2563556850000005E-2</v>
      </c>
      <c r="W179" s="25">
        <v>7.4099999999999999E-3</v>
      </c>
      <c r="X179" s="25">
        <f t="shared" si="44"/>
        <v>4.5799999999999999E-3</v>
      </c>
      <c r="Y179" s="25"/>
      <c r="Z179" s="25">
        <f t="shared" si="45"/>
        <v>2.3603949999999999E-3</v>
      </c>
      <c r="AA179" s="25">
        <f t="shared" si="46"/>
        <v>5.4359896849999999E-2</v>
      </c>
      <c r="AB179" s="25">
        <v>5.7000000000000002E-3</v>
      </c>
      <c r="AC179" s="25">
        <f t="shared" si="47"/>
        <v>2.8300000000000001E-3</v>
      </c>
    </row>
    <row r="180" spans="1:29" s="15" customFormat="1">
      <c r="A180" s="18">
        <v>428</v>
      </c>
      <c r="B180" s="25">
        <v>-2.0000000000000002E-5</v>
      </c>
      <c r="C180" s="25">
        <v>5.7000000000000002E-3</v>
      </c>
      <c r="D180" s="25">
        <f t="shared" si="32"/>
        <v>2.8600000000000001E-3</v>
      </c>
      <c r="E180" s="25"/>
      <c r="F180" s="25">
        <f t="shared" si="33"/>
        <v>2.1247950000000001E-3</v>
      </c>
      <c r="G180" s="25">
        <f t="shared" si="34"/>
        <v>4.8934028850000005E-2</v>
      </c>
      <c r="H180" s="25">
        <v>9.0900000000000009E-3</v>
      </c>
      <c r="I180" s="25">
        <f t="shared" si="35"/>
        <v>6.2500000000000003E-3</v>
      </c>
      <c r="J180" s="25"/>
      <c r="K180" s="25">
        <f t="shared" si="36"/>
        <v>3.3446950000000004E-3</v>
      </c>
      <c r="L180" s="25">
        <f t="shared" si="37"/>
        <v>7.702832585000001E-2</v>
      </c>
      <c r="M180" s="25">
        <v>7.92E-3</v>
      </c>
      <c r="N180" s="25">
        <f t="shared" si="38"/>
        <v>5.0799999999999994E-3</v>
      </c>
      <c r="O180" s="25"/>
      <c r="P180" s="25">
        <f t="shared" si="39"/>
        <v>2.3500949999999995E-3</v>
      </c>
      <c r="Q180" s="25">
        <f t="shared" si="40"/>
        <v>5.412268784999999E-2</v>
      </c>
      <c r="R180" s="25">
        <v>5.8999999999999999E-3</v>
      </c>
      <c r="S180" s="25">
        <f t="shared" si="41"/>
        <v>3.0599999999999998E-3</v>
      </c>
      <c r="T180" s="25"/>
      <c r="U180" s="25">
        <f t="shared" si="42"/>
        <v>2.2323949999999999E-3</v>
      </c>
      <c r="V180" s="25">
        <f t="shared" si="43"/>
        <v>5.1412056849999999E-2</v>
      </c>
      <c r="W180" s="25">
        <v>7.3899999999999999E-3</v>
      </c>
      <c r="X180" s="25">
        <f t="shared" si="44"/>
        <v>4.5500000000000002E-3</v>
      </c>
      <c r="Y180" s="25"/>
      <c r="Z180" s="25">
        <f t="shared" si="45"/>
        <v>2.3303950000000003E-3</v>
      </c>
      <c r="AA180" s="25">
        <f t="shared" si="46"/>
        <v>5.3668996850000011E-2</v>
      </c>
      <c r="AB180" s="25">
        <v>5.7000000000000002E-3</v>
      </c>
      <c r="AC180" s="25">
        <f t="shared" si="47"/>
        <v>2.8400000000000001E-3</v>
      </c>
    </row>
    <row r="181" spans="1:29" s="15" customFormat="1">
      <c r="A181" s="18">
        <v>429</v>
      </c>
      <c r="B181" s="25">
        <v>-3.0000000000000001E-5</v>
      </c>
      <c r="C181" s="25">
        <v>5.5300000000000002E-3</v>
      </c>
      <c r="D181" s="25">
        <f t="shared" si="32"/>
        <v>2.7599999999999999E-3</v>
      </c>
      <c r="E181" s="25"/>
      <c r="F181" s="25">
        <f t="shared" si="33"/>
        <v>2.0247949999999998E-3</v>
      </c>
      <c r="G181" s="25">
        <f t="shared" si="34"/>
        <v>4.6631028849999999E-2</v>
      </c>
      <c r="H181" s="25">
        <v>8.7100000000000007E-3</v>
      </c>
      <c r="I181" s="25">
        <f t="shared" si="35"/>
        <v>5.9400000000000008E-3</v>
      </c>
      <c r="J181" s="25"/>
      <c r="K181" s="25">
        <f t="shared" si="36"/>
        <v>3.0346950000000009E-3</v>
      </c>
      <c r="L181" s="25">
        <f t="shared" si="37"/>
        <v>6.9889025850000022E-2</v>
      </c>
      <c r="M181" s="25">
        <v>7.6600000000000001E-3</v>
      </c>
      <c r="N181" s="25">
        <f t="shared" si="38"/>
        <v>4.8900000000000002E-3</v>
      </c>
      <c r="O181" s="25"/>
      <c r="P181" s="25">
        <f t="shared" si="39"/>
        <v>2.1600950000000003E-3</v>
      </c>
      <c r="Q181" s="25">
        <f t="shared" si="40"/>
        <v>4.9746987850000007E-2</v>
      </c>
      <c r="R181" s="25">
        <v>5.77E-3</v>
      </c>
      <c r="S181" s="25">
        <f t="shared" si="41"/>
        <v>2.9999999999999996E-3</v>
      </c>
      <c r="T181" s="25"/>
      <c r="U181" s="25">
        <f t="shared" si="42"/>
        <v>2.1723949999999997E-3</v>
      </c>
      <c r="V181" s="25">
        <f t="shared" si="43"/>
        <v>5.0030256849999996E-2</v>
      </c>
      <c r="W181" s="25">
        <v>7.1700000000000002E-3</v>
      </c>
      <c r="X181" s="25">
        <f t="shared" si="44"/>
        <v>4.3999999999999994E-3</v>
      </c>
      <c r="Y181" s="25"/>
      <c r="Z181" s="25">
        <f t="shared" si="45"/>
        <v>2.1803949999999995E-3</v>
      </c>
      <c r="AA181" s="25">
        <f t="shared" si="46"/>
        <v>5.0214496849999991E-2</v>
      </c>
      <c r="AB181" s="25">
        <v>5.5700000000000003E-3</v>
      </c>
      <c r="AC181" s="25">
        <f t="shared" si="47"/>
        <v>2.7700000000000003E-3</v>
      </c>
    </row>
    <row r="182" spans="1:29" s="15" customFormat="1">
      <c r="A182" s="18">
        <v>430</v>
      </c>
      <c r="B182" s="25">
        <v>1.0000000000000001E-5</v>
      </c>
      <c r="C182" s="25">
        <v>5.79E-3</v>
      </c>
      <c r="D182" s="25">
        <f t="shared" si="32"/>
        <v>3.0350000000000004E-3</v>
      </c>
      <c r="E182" s="25"/>
      <c r="F182" s="25">
        <f t="shared" si="33"/>
        <v>2.2997950000000003E-3</v>
      </c>
      <c r="G182" s="25">
        <f t="shared" si="34"/>
        <v>5.2964278850000011E-2</v>
      </c>
      <c r="H182" s="25">
        <v>8.8100000000000001E-3</v>
      </c>
      <c r="I182" s="25">
        <f t="shared" si="35"/>
        <v>6.0550000000000005E-3</v>
      </c>
      <c r="J182" s="25"/>
      <c r="K182" s="25">
        <f t="shared" si="36"/>
        <v>3.1496950000000005E-3</v>
      </c>
      <c r="L182" s="25">
        <f t="shared" si="37"/>
        <v>7.2537475850000019E-2</v>
      </c>
      <c r="M182" s="25">
        <v>7.979E-3</v>
      </c>
      <c r="N182" s="25">
        <f t="shared" si="38"/>
        <v>5.2240000000000003E-3</v>
      </c>
      <c r="O182" s="25"/>
      <c r="P182" s="25">
        <f t="shared" si="39"/>
        <v>2.4940950000000004E-3</v>
      </c>
      <c r="Q182" s="25">
        <f t="shared" si="40"/>
        <v>5.7439007850000015E-2</v>
      </c>
      <c r="R182" s="25">
        <v>5.77E-3</v>
      </c>
      <c r="S182" s="25">
        <f t="shared" si="41"/>
        <v>3.0150000000000003E-3</v>
      </c>
      <c r="T182" s="25"/>
      <c r="U182" s="25">
        <f t="shared" si="42"/>
        <v>2.1873950000000004E-3</v>
      </c>
      <c r="V182" s="25">
        <f t="shared" si="43"/>
        <v>5.0375706850000014E-2</v>
      </c>
      <c r="W182" s="25">
        <v>7.3800000000000003E-3</v>
      </c>
      <c r="X182" s="25">
        <f t="shared" si="44"/>
        <v>4.6250000000000006E-3</v>
      </c>
      <c r="Y182" s="25"/>
      <c r="Z182" s="25">
        <f t="shared" si="45"/>
        <v>2.4053950000000007E-3</v>
      </c>
      <c r="AA182" s="25">
        <f t="shared" si="46"/>
        <v>5.5396246850000018E-2</v>
      </c>
      <c r="AB182" s="25">
        <v>5.4999999999999997E-3</v>
      </c>
      <c r="AC182" s="25">
        <f t="shared" si="47"/>
        <v>2.7549999999999996E-3</v>
      </c>
    </row>
    <row r="183" spans="1:29" s="15" customFormat="1">
      <c r="A183" s="18">
        <v>431</v>
      </c>
      <c r="B183" s="25">
        <v>9.0000000000000006E-5</v>
      </c>
      <c r="C183" s="25">
        <v>5.3899999999999998E-3</v>
      </c>
      <c r="D183" s="25">
        <f t="shared" si="32"/>
        <v>2.6150000000000001E-3</v>
      </c>
      <c r="E183" s="25"/>
      <c r="F183" s="25">
        <f t="shared" si="33"/>
        <v>1.8797950000000001E-3</v>
      </c>
      <c r="G183" s="25">
        <f t="shared" si="34"/>
        <v>4.3291678850000001E-2</v>
      </c>
      <c r="H183" s="25">
        <v>8.4489999999999999E-3</v>
      </c>
      <c r="I183" s="25">
        <f t="shared" si="35"/>
        <v>5.6740000000000002E-3</v>
      </c>
      <c r="J183" s="25"/>
      <c r="K183" s="25">
        <f t="shared" si="36"/>
        <v>2.7686950000000003E-3</v>
      </c>
      <c r="L183" s="25">
        <f t="shared" si="37"/>
        <v>6.3763045850000005E-2</v>
      </c>
      <c r="M183" s="25">
        <v>7.62E-3</v>
      </c>
      <c r="N183" s="25">
        <f t="shared" si="38"/>
        <v>4.8450000000000003E-3</v>
      </c>
      <c r="O183" s="25"/>
      <c r="P183" s="25">
        <f t="shared" si="39"/>
        <v>2.1150950000000004E-3</v>
      </c>
      <c r="Q183" s="25">
        <f t="shared" si="40"/>
        <v>4.8710637850000009E-2</v>
      </c>
      <c r="R183" s="25">
        <v>5.5300000000000002E-3</v>
      </c>
      <c r="S183" s="25">
        <f t="shared" si="41"/>
        <v>2.7550000000000005E-3</v>
      </c>
      <c r="T183" s="25"/>
      <c r="U183" s="25">
        <f t="shared" si="42"/>
        <v>1.9273950000000006E-3</v>
      </c>
      <c r="V183" s="25">
        <f t="shared" si="43"/>
        <v>4.4387906850000013E-2</v>
      </c>
      <c r="W183" s="25">
        <v>7.0699999999999999E-3</v>
      </c>
      <c r="X183" s="25">
        <f t="shared" si="44"/>
        <v>4.2950000000000002E-3</v>
      </c>
      <c r="Y183" s="25"/>
      <c r="Z183" s="25">
        <f t="shared" si="45"/>
        <v>2.0753950000000003E-3</v>
      </c>
      <c r="AA183" s="25">
        <f t="shared" si="46"/>
        <v>4.7796346850000011E-2</v>
      </c>
      <c r="AB183" s="25">
        <v>5.4599999999999996E-3</v>
      </c>
      <c r="AC183" s="25">
        <f t="shared" si="47"/>
        <v>2.7749999999999997E-3</v>
      </c>
    </row>
    <row r="184" spans="1:29" s="15" customFormat="1">
      <c r="A184" s="18">
        <v>432</v>
      </c>
      <c r="B184" s="25">
        <v>-2.0000000000000002E-5</v>
      </c>
      <c r="C184" s="25">
        <v>5.4900000000000001E-3</v>
      </c>
      <c r="D184" s="25">
        <f t="shared" si="32"/>
        <v>2.7200000000000002E-3</v>
      </c>
      <c r="E184" s="25"/>
      <c r="F184" s="25">
        <f t="shared" si="33"/>
        <v>1.9847950000000001E-3</v>
      </c>
      <c r="G184" s="25">
        <f t="shared" si="34"/>
        <v>4.5709828850000009E-2</v>
      </c>
      <c r="H184" s="25">
        <v>8.659E-3</v>
      </c>
      <c r="I184" s="25">
        <f t="shared" si="35"/>
        <v>5.8890000000000001E-3</v>
      </c>
      <c r="J184" s="25"/>
      <c r="K184" s="25">
        <f t="shared" si="36"/>
        <v>2.9836950000000002E-3</v>
      </c>
      <c r="L184" s="25">
        <f t="shared" si="37"/>
        <v>6.8714495850000001E-2</v>
      </c>
      <c r="M184" s="25">
        <v>7.9299999999999995E-3</v>
      </c>
      <c r="N184" s="25">
        <f t="shared" si="38"/>
        <v>5.1599999999999997E-3</v>
      </c>
      <c r="O184" s="25"/>
      <c r="P184" s="25">
        <f t="shared" si="39"/>
        <v>2.4300949999999997E-3</v>
      </c>
      <c r="Q184" s="25">
        <f t="shared" si="40"/>
        <v>5.5965087849999998E-2</v>
      </c>
      <c r="R184" s="25">
        <v>5.6699999999999997E-3</v>
      </c>
      <c r="S184" s="25">
        <f t="shared" si="41"/>
        <v>2.8999999999999998E-3</v>
      </c>
      <c r="T184" s="25"/>
      <c r="U184" s="25">
        <f t="shared" si="42"/>
        <v>2.0723949999999999E-3</v>
      </c>
      <c r="V184" s="25">
        <f t="shared" si="43"/>
        <v>4.7727256849999997E-2</v>
      </c>
      <c r="W184" s="25">
        <v>7.1399999999999996E-3</v>
      </c>
      <c r="X184" s="25">
        <f t="shared" si="44"/>
        <v>4.3699999999999998E-3</v>
      </c>
      <c r="Y184" s="25"/>
      <c r="Z184" s="25">
        <f t="shared" si="45"/>
        <v>2.1503949999999998E-3</v>
      </c>
      <c r="AA184" s="25">
        <f t="shared" si="46"/>
        <v>4.9523596849999997E-2</v>
      </c>
      <c r="AB184" s="25">
        <v>5.5599999999999998E-3</v>
      </c>
      <c r="AC184" s="25">
        <f t="shared" si="47"/>
        <v>2.7699999999999999E-3</v>
      </c>
    </row>
    <row r="185" spans="1:29" s="15" customFormat="1">
      <c r="A185" s="18">
        <v>433</v>
      </c>
      <c r="B185" s="25">
        <v>8.0000000000000007E-5</v>
      </c>
      <c r="C185" s="25">
        <v>5.4400000000000004E-3</v>
      </c>
      <c r="D185" s="25">
        <f t="shared" si="32"/>
        <v>2.6250000000000002E-3</v>
      </c>
      <c r="E185" s="25"/>
      <c r="F185" s="25">
        <f t="shared" si="33"/>
        <v>1.8897950000000001E-3</v>
      </c>
      <c r="G185" s="25">
        <f t="shared" si="34"/>
        <v>4.3521978850000004E-2</v>
      </c>
      <c r="H185" s="25">
        <v>8.4600000000000005E-3</v>
      </c>
      <c r="I185" s="25">
        <f t="shared" si="35"/>
        <v>5.6450000000000007E-3</v>
      </c>
      <c r="J185" s="25"/>
      <c r="K185" s="25">
        <f t="shared" si="36"/>
        <v>2.7396950000000008E-3</v>
      </c>
      <c r="L185" s="25">
        <f t="shared" si="37"/>
        <v>6.3095175850000018E-2</v>
      </c>
      <c r="M185" s="25">
        <v>7.6499999999999997E-3</v>
      </c>
      <c r="N185" s="25">
        <f t="shared" si="38"/>
        <v>4.834999999999999E-3</v>
      </c>
      <c r="O185" s="25"/>
      <c r="P185" s="25">
        <f t="shared" si="39"/>
        <v>2.1050949999999991E-3</v>
      </c>
      <c r="Q185" s="25">
        <f t="shared" si="40"/>
        <v>4.8480337849999978E-2</v>
      </c>
      <c r="R185" s="25">
        <v>5.5599999999999998E-3</v>
      </c>
      <c r="S185" s="25">
        <f t="shared" si="41"/>
        <v>2.7449999999999996E-3</v>
      </c>
      <c r="T185" s="25"/>
      <c r="U185" s="25">
        <f t="shared" si="42"/>
        <v>1.9173949999999997E-3</v>
      </c>
      <c r="V185" s="25">
        <f t="shared" si="43"/>
        <v>4.4157606849999996E-2</v>
      </c>
      <c r="W185" s="25">
        <v>7.11E-3</v>
      </c>
      <c r="X185" s="25">
        <f t="shared" si="44"/>
        <v>4.2950000000000002E-3</v>
      </c>
      <c r="Y185" s="25"/>
      <c r="Z185" s="25">
        <f t="shared" si="45"/>
        <v>2.0753950000000003E-3</v>
      </c>
      <c r="AA185" s="25">
        <f t="shared" si="46"/>
        <v>4.7796346850000011E-2</v>
      </c>
      <c r="AB185" s="25">
        <v>5.5500000000000002E-3</v>
      </c>
      <c r="AC185" s="25">
        <f t="shared" si="47"/>
        <v>2.8150000000000002E-3</v>
      </c>
    </row>
    <row r="186" spans="1:29" s="15" customFormat="1">
      <c r="A186" s="18">
        <v>434</v>
      </c>
      <c r="B186" s="25">
        <v>-9.0000000000000006E-5</v>
      </c>
      <c r="C186" s="25">
        <v>5.45E-3</v>
      </c>
      <c r="D186" s="25">
        <f t="shared" si="32"/>
        <v>2.8649999999999999E-3</v>
      </c>
      <c r="E186" s="25"/>
      <c r="F186" s="25">
        <f t="shared" si="33"/>
        <v>2.1297949999999999E-3</v>
      </c>
      <c r="G186" s="25">
        <f t="shared" si="34"/>
        <v>4.904917885E-2</v>
      </c>
      <c r="H186" s="25">
        <v>8.9099999999999995E-3</v>
      </c>
      <c r="I186" s="25">
        <f t="shared" si="35"/>
        <v>6.324999999999999E-3</v>
      </c>
      <c r="J186" s="25"/>
      <c r="K186" s="25">
        <f t="shared" si="36"/>
        <v>3.4196949999999991E-3</v>
      </c>
      <c r="L186" s="25">
        <f t="shared" si="37"/>
        <v>7.8755575849999981E-2</v>
      </c>
      <c r="M186" s="25">
        <v>7.9100000000000004E-3</v>
      </c>
      <c r="N186" s="25">
        <f t="shared" si="38"/>
        <v>5.3249999999999999E-3</v>
      </c>
      <c r="O186" s="25"/>
      <c r="P186" s="25">
        <f t="shared" si="39"/>
        <v>2.595095E-3</v>
      </c>
      <c r="Q186" s="25">
        <f t="shared" si="40"/>
        <v>5.9765037850000001E-2</v>
      </c>
      <c r="R186" s="25">
        <v>5.8500000000000002E-3</v>
      </c>
      <c r="S186" s="25">
        <f t="shared" si="41"/>
        <v>3.2650000000000001E-3</v>
      </c>
      <c r="T186" s="25"/>
      <c r="U186" s="25">
        <f t="shared" si="42"/>
        <v>2.4373950000000002E-3</v>
      </c>
      <c r="V186" s="25">
        <f t="shared" si="43"/>
        <v>5.6133206850000006E-2</v>
      </c>
      <c r="W186" s="25">
        <v>7.0600000000000003E-3</v>
      </c>
      <c r="X186" s="25">
        <f t="shared" si="44"/>
        <v>4.4749999999999998E-3</v>
      </c>
      <c r="Y186" s="25"/>
      <c r="Z186" s="25">
        <f t="shared" si="45"/>
        <v>2.2553949999999999E-3</v>
      </c>
      <c r="AA186" s="25">
        <f t="shared" si="46"/>
        <v>5.1941746849999998E-2</v>
      </c>
      <c r="AB186" s="25">
        <v>5.2599999999999999E-3</v>
      </c>
      <c r="AC186" s="25">
        <f t="shared" si="47"/>
        <v>2.5850000000000001E-3</v>
      </c>
    </row>
    <row r="187" spans="1:29" s="15" customFormat="1">
      <c r="A187" s="18">
        <v>435</v>
      </c>
      <c r="B187" s="25">
        <v>2.0000000000000002E-5</v>
      </c>
      <c r="C187" s="25">
        <v>5.3600000000000002E-3</v>
      </c>
      <c r="D187" s="25">
        <f t="shared" si="32"/>
        <v>2.6000000000000003E-3</v>
      </c>
      <c r="E187" s="25"/>
      <c r="F187" s="25">
        <f t="shared" si="33"/>
        <v>1.8647950000000003E-3</v>
      </c>
      <c r="G187" s="25">
        <f t="shared" si="34"/>
        <v>4.2946228850000011E-2</v>
      </c>
      <c r="H187" s="25">
        <v>8.3499999999999998E-3</v>
      </c>
      <c r="I187" s="25">
        <f t="shared" si="35"/>
        <v>5.5899999999999995E-3</v>
      </c>
      <c r="J187" s="25"/>
      <c r="K187" s="25">
        <f t="shared" si="36"/>
        <v>2.6846949999999995E-3</v>
      </c>
      <c r="L187" s="25">
        <f t="shared" si="37"/>
        <v>6.1828525849999989E-2</v>
      </c>
      <c r="M187" s="25">
        <v>7.3800000000000003E-3</v>
      </c>
      <c r="N187" s="25">
        <f t="shared" si="38"/>
        <v>4.6200000000000008E-3</v>
      </c>
      <c r="O187" s="25"/>
      <c r="P187" s="25">
        <f t="shared" si="39"/>
        <v>1.8900950000000009E-3</v>
      </c>
      <c r="Q187" s="25">
        <f t="shared" si="40"/>
        <v>4.3528887850000024E-2</v>
      </c>
      <c r="R187" s="25">
        <v>5.4200000000000003E-3</v>
      </c>
      <c r="S187" s="25">
        <f t="shared" si="41"/>
        <v>2.6600000000000005E-3</v>
      </c>
      <c r="T187" s="25"/>
      <c r="U187" s="25">
        <f t="shared" si="42"/>
        <v>1.8323950000000006E-3</v>
      </c>
      <c r="V187" s="25">
        <f t="shared" si="43"/>
        <v>4.2200056850000014E-2</v>
      </c>
      <c r="W187" s="25">
        <v>6.96E-3</v>
      </c>
      <c r="X187" s="25">
        <f t="shared" si="44"/>
        <v>4.2000000000000006E-3</v>
      </c>
      <c r="Y187" s="25"/>
      <c r="Z187" s="25">
        <f t="shared" si="45"/>
        <v>1.9803950000000007E-3</v>
      </c>
      <c r="AA187" s="25">
        <f t="shared" si="46"/>
        <v>4.560849685000002E-2</v>
      </c>
      <c r="AB187" s="25">
        <v>5.4999999999999997E-3</v>
      </c>
      <c r="AC187" s="25">
        <f t="shared" si="47"/>
        <v>2.7599999999999999E-3</v>
      </c>
    </row>
    <row r="188" spans="1:29" s="15" customFormat="1">
      <c r="A188" s="18">
        <v>436</v>
      </c>
      <c r="B188" s="25">
        <v>-3.0000000000000001E-5</v>
      </c>
      <c r="C188" s="25">
        <v>5.1700000000000001E-3</v>
      </c>
      <c r="D188" s="25">
        <f t="shared" si="32"/>
        <v>2.48E-3</v>
      </c>
      <c r="E188" s="25"/>
      <c r="F188" s="25">
        <f t="shared" si="33"/>
        <v>1.7447949999999999E-3</v>
      </c>
      <c r="G188" s="25">
        <f t="shared" si="34"/>
        <v>4.0182628849999999E-2</v>
      </c>
      <c r="H188" s="25">
        <v>8.3499999999999998E-3</v>
      </c>
      <c r="I188" s="25">
        <f t="shared" si="35"/>
        <v>5.6600000000000001E-3</v>
      </c>
      <c r="J188" s="25"/>
      <c r="K188" s="25">
        <f t="shared" si="36"/>
        <v>2.7546950000000001E-3</v>
      </c>
      <c r="L188" s="25">
        <f t="shared" si="37"/>
        <v>6.3440625850000001E-2</v>
      </c>
      <c r="M188" s="25">
        <v>7.7099999999999998E-3</v>
      </c>
      <c r="N188" s="25">
        <f t="shared" si="38"/>
        <v>5.0200000000000002E-3</v>
      </c>
      <c r="O188" s="25"/>
      <c r="P188" s="25">
        <f t="shared" si="39"/>
        <v>2.2900950000000002E-3</v>
      </c>
      <c r="Q188" s="25">
        <f t="shared" si="40"/>
        <v>5.2740887850000008E-2</v>
      </c>
      <c r="R188" s="25">
        <v>5.5399999999999998E-3</v>
      </c>
      <c r="S188" s="25">
        <f t="shared" si="41"/>
        <v>2.8499999999999997E-3</v>
      </c>
      <c r="T188" s="25"/>
      <c r="U188" s="25">
        <f t="shared" si="42"/>
        <v>2.0223949999999997E-3</v>
      </c>
      <c r="V188" s="25">
        <f t="shared" si="43"/>
        <v>4.6575756849999997E-2</v>
      </c>
      <c r="W188" s="25">
        <v>6.7600000000000004E-3</v>
      </c>
      <c r="X188" s="25">
        <f t="shared" si="44"/>
        <v>4.0700000000000007E-3</v>
      </c>
      <c r="Y188" s="25"/>
      <c r="Z188" s="25">
        <f t="shared" si="45"/>
        <v>1.8503950000000008E-3</v>
      </c>
      <c r="AA188" s="25">
        <f t="shared" si="46"/>
        <v>4.2614596850000019E-2</v>
      </c>
      <c r="AB188" s="25">
        <v>5.4099999999999999E-3</v>
      </c>
      <c r="AC188" s="25">
        <f t="shared" si="47"/>
        <v>2.6900000000000001E-3</v>
      </c>
    </row>
    <row r="189" spans="1:29" s="15" customFormat="1">
      <c r="A189" s="18">
        <v>437</v>
      </c>
      <c r="B189" s="25">
        <v>1.0000000000000001E-5</v>
      </c>
      <c r="C189" s="25">
        <v>5.2100000000000002E-3</v>
      </c>
      <c r="D189" s="25">
        <f t="shared" si="32"/>
        <v>2.5700000000000002E-3</v>
      </c>
      <c r="E189" s="25"/>
      <c r="F189" s="25">
        <f t="shared" si="33"/>
        <v>1.8347950000000002E-3</v>
      </c>
      <c r="G189" s="25">
        <f t="shared" si="34"/>
        <v>4.225532885000001E-2</v>
      </c>
      <c r="H189" s="25">
        <v>8.1399999999999997E-3</v>
      </c>
      <c r="I189" s="25">
        <f t="shared" si="35"/>
        <v>5.4999999999999997E-3</v>
      </c>
      <c r="J189" s="25"/>
      <c r="K189" s="25">
        <f t="shared" si="36"/>
        <v>2.5946949999999997E-3</v>
      </c>
      <c r="L189" s="25">
        <f t="shared" si="37"/>
        <v>5.9755825849999999E-2</v>
      </c>
      <c r="M189" s="25">
        <v>7.2899999999999996E-3</v>
      </c>
      <c r="N189" s="25">
        <f t="shared" si="38"/>
        <v>4.6499999999999996E-3</v>
      </c>
      <c r="O189" s="25"/>
      <c r="P189" s="25">
        <f t="shared" si="39"/>
        <v>1.9200949999999997E-3</v>
      </c>
      <c r="Q189" s="25">
        <f t="shared" si="40"/>
        <v>4.4219787849999997E-2</v>
      </c>
      <c r="R189" s="25">
        <v>5.3E-3</v>
      </c>
      <c r="S189" s="25">
        <f t="shared" si="41"/>
        <v>2.66E-3</v>
      </c>
      <c r="T189" s="25"/>
      <c r="U189" s="25">
        <f t="shared" si="42"/>
        <v>1.8323950000000001E-3</v>
      </c>
      <c r="V189" s="25">
        <f t="shared" si="43"/>
        <v>4.2200056850000008E-2</v>
      </c>
      <c r="W189" s="25">
        <v>6.7999999999999996E-3</v>
      </c>
      <c r="X189" s="25">
        <f t="shared" si="44"/>
        <v>4.1599999999999996E-3</v>
      </c>
      <c r="Y189" s="25"/>
      <c r="Z189" s="25">
        <f t="shared" si="45"/>
        <v>1.9403949999999997E-3</v>
      </c>
      <c r="AA189" s="25">
        <f t="shared" si="46"/>
        <v>4.4687296849999995E-2</v>
      </c>
      <c r="AB189" s="25">
        <v>5.2700000000000004E-3</v>
      </c>
      <c r="AC189" s="25">
        <f t="shared" si="47"/>
        <v>2.64E-3</v>
      </c>
    </row>
    <row r="190" spans="1:29" s="15" customFormat="1">
      <c r="A190" s="18">
        <v>438</v>
      </c>
      <c r="B190" s="25">
        <v>-3.0000000000000001E-5</v>
      </c>
      <c r="C190" s="25">
        <v>4.9899999999999996E-3</v>
      </c>
      <c r="D190" s="25">
        <f t="shared" si="32"/>
        <v>2.4399999999999995E-3</v>
      </c>
      <c r="E190" s="25"/>
      <c r="F190" s="25">
        <f t="shared" si="33"/>
        <v>1.7047949999999994E-3</v>
      </c>
      <c r="G190" s="25">
        <f t="shared" si="34"/>
        <v>3.9261428849999988E-2</v>
      </c>
      <c r="H190" s="25">
        <v>8.3990000000000002E-3</v>
      </c>
      <c r="I190" s="25">
        <f t="shared" si="35"/>
        <v>5.849E-3</v>
      </c>
      <c r="J190" s="25"/>
      <c r="K190" s="25">
        <f t="shared" si="36"/>
        <v>2.9436950000000001E-3</v>
      </c>
      <c r="L190" s="25">
        <f t="shared" si="37"/>
        <v>6.7793295850000004E-2</v>
      </c>
      <c r="M190" s="25">
        <v>7.4400000000000004E-3</v>
      </c>
      <c r="N190" s="25">
        <f t="shared" si="38"/>
        <v>4.8900000000000002E-3</v>
      </c>
      <c r="O190" s="25"/>
      <c r="P190" s="25">
        <f t="shared" si="39"/>
        <v>2.1600950000000003E-3</v>
      </c>
      <c r="Q190" s="25">
        <f t="shared" si="40"/>
        <v>4.9746987850000007E-2</v>
      </c>
      <c r="R190" s="25">
        <v>5.47E-3</v>
      </c>
      <c r="S190" s="25">
        <f t="shared" si="41"/>
        <v>2.9199999999999999E-3</v>
      </c>
      <c r="T190" s="25"/>
      <c r="U190" s="25">
        <f t="shared" si="42"/>
        <v>2.0923949999999999E-3</v>
      </c>
      <c r="V190" s="25">
        <f t="shared" si="43"/>
        <v>4.8187856850000002E-2</v>
      </c>
      <c r="W190" s="25">
        <v>6.6499999999999997E-3</v>
      </c>
      <c r="X190" s="25">
        <f t="shared" si="44"/>
        <v>4.0999999999999995E-3</v>
      </c>
      <c r="Y190" s="25"/>
      <c r="Z190" s="25">
        <f t="shared" si="45"/>
        <v>1.8803949999999995E-3</v>
      </c>
      <c r="AA190" s="25">
        <f t="shared" si="46"/>
        <v>4.3305496849999993E-2</v>
      </c>
      <c r="AB190" s="25">
        <v>5.13E-3</v>
      </c>
      <c r="AC190" s="25">
        <f t="shared" si="47"/>
        <v>2.5500000000000002E-3</v>
      </c>
    </row>
    <row r="191" spans="1:29" s="15" customFormat="1">
      <c r="A191" s="18">
        <v>439</v>
      </c>
      <c r="B191" s="25">
        <v>-3.0000000000000001E-5</v>
      </c>
      <c r="C191" s="25">
        <v>5.11E-3</v>
      </c>
      <c r="D191" s="25">
        <f t="shared" si="32"/>
        <v>2.4349999999999997E-3</v>
      </c>
      <c r="E191" s="25"/>
      <c r="F191" s="25">
        <f t="shared" si="33"/>
        <v>1.6997949999999996E-3</v>
      </c>
      <c r="G191" s="25">
        <f t="shared" si="34"/>
        <v>3.9146278849999994E-2</v>
      </c>
      <c r="H191" s="25">
        <v>7.9699999999999997E-3</v>
      </c>
      <c r="I191" s="25">
        <f t="shared" si="35"/>
        <v>5.2949999999999994E-3</v>
      </c>
      <c r="J191" s="25"/>
      <c r="K191" s="25">
        <f t="shared" si="36"/>
        <v>2.3896949999999994E-3</v>
      </c>
      <c r="L191" s="25">
        <f t="shared" si="37"/>
        <v>5.5034675849999992E-2</v>
      </c>
      <c r="M191" s="25">
        <v>7.1700000000000002E-3</v>
      </c>
      <c r="N191" s="25">
        <f t="shared" si="38"/>
        <v>4.4949999999999999E-3</v>
      </c>
      <c r="O191" s="25"/>
      <c r="P191" s="25">
        <f t="shared" si="39"/>
        <v>1.7650949999999999E-3</v>
      </c>
      <c r="Q191" s="25">
        <f t="shared" si="40"/>
        <v>4.0650137850000004E-2</v>
      </c>
      <c r="R191" s="25">
        <v>5.1799999999999997E-3</v>
      </c>
      <c r="S191" s="25">
        <f t="shared" si="41"/>
        <v>2.5049999999999994E-3</v>
      </c>
      <c r="T191" s="25"/>
      <c r="U191" s="25">
        <f t="shared" si="42"/>
        <v>1.6773949999999995E-3</v>
      </c>
      <c r="V191" s="25">
        <f t="shared" si="43"/>
        <v>3.8630406849999993E-2</v>
      </c>
      <c r="W191" s="25">
        <v>6.8199999999999997E-3</v>
      </c>
      <c r="X191" s="25">
        <f t="shared" si="44"/>
        <v>4.1449999999999994E-3</v>
      </c>
      <c r="Y191" s="25"/>
      <c r="Z191" s="25">
        <f t="shared" si="45"/>
        <v>1.9253949999999995E-3</v>
      </c>
      <c r="AA191" s="25">
        <f t="shared" si="46"/>
        <v>4.4341846849999991E-2</v>
      </c>
      <c r="AB191" s="25">
        <v>5.3800000000000002E-3</v>
      </c>
      <c r="AC191" s="25">
        <f t="shared" si="47"/>
        <v>2.6750000000000003E-3</v>
      </c>
    </row>
    <row r="192" spans="1:29" s="15" customFormat="1">
      <c r="A192" s="18">
        <v>440</v>
      </c>
      <c r="B192" s="25">
        <v>-6.0000000000000002E-5</v>
      </c>
      <c r="C192" s="25">
        <v>5.0099999999999997E-3</v>
      </c>
      <c r="D192" s="25">
        <f t="shared" si="32"/>
        <v>2.5849999999999996E-3</v>
      </c>
      <c r="E192" s="25"/>
      <c r="F192" s="25">
        <f t="shared" si="33"/>
        <v>1.8497949999999996E-3</v>
      </c>
      <c r="G192" s="25">
        <f t="shared" si="34"/>
        <v>4.2600778849999993E-2</v>
      </c>
      <c r="H192" s="25">
        <v>8.1089999999999999E-3</v>
      </c>
      <c r="I192" s="25">
        <f t="shared" si="35"/>
        <v>5.6839999999999998E-3</v>
      </c>
      <c r="J192" s="25"/>
      <c r="K192" s="25">
        <f t="shared" si="36"/>
        <v>2.7786949999999999E-3</v>
      </c>
      <c r="L192" s="25">
        <f t="shared" si="37"/>
        <v>6.3993345849999994E-2</v>
      </c>
      <c r="M192" s="25">
        <v>7.3499999999999998E-3</v>
      </c>
      <c r="N192" s="25">
        <f t="shared" si="38"/>
        <v>4.9249999999999997E-3</v>
      </c>
      <c r="O192" s="25"/>
      <c r="P192" s="25">
        <f t="shared" si="39"/>
        <v>2.1950949999999998E-3</v>
      </c>
      <c r="Q192" s="25">
        <f t="shared" si="40"/>
        <v>5.0553037849999996E-2</v>
      </c>
      <c r="R192" s="25">
        <v>5.4999999999999997E-3</v>
      </c>
      <c r="S192" s="25">
        <f t="shared" si="41"/>
        <v>3.0749999999999996E-3</v>
      </c>
      <c r="T192" s="25"/>
      <c r="U192" s="25">
        <f t="shared" si="42"/>
        <v>2.2473949999999997E-3</v>
      </c>
      <c r="V192" s="25">
        <f t="shared" si="43"/>
        <v>5.1757506849999996E-2</v>
      </c>
      <c r="W192" s="25">
        <v>6.4200000000000004E-3</v>
      </c>
      <c r="X192" s="25">
        <f t="shared" si="44"/>
        <v>3.9950000000000003E-3</v>
      </c>
      <c r="Y192" s="25"/>
      <c r="Z192" s="25">
        <f t="shared" si="45"/>
        <v>1.7753950000000004E-3</v>
      </c>
      <c r="AA192" s="25">
        <f t="shared" si="46"/>
        <v>4.0887346850000013E-2</v>
      </c>
      <c r="AB192" s="25">
        <v>4.9100000000000003E-3</v>
      </c>
      <c r="AC192" s="25">
        <f t="shared" si="47"/>
        <v>2.4250000000000001E-3</v>
      </c>
    </row>
    <row r="193" spans="1:29" s="15" customFormat="1">
      <c r="A193" s="18">
        <v>441</v>
      </c>
      <c r="B193" s="25">
        <v>-2.0000000000000002E-5</v>
      </c>
      <c r="C193" s="25">
        <v>4.9899999999999996E-3</v>
      </c>
      <c r="D193" s="25">
        <f t="shared" si="32"/>
        <v>2.4049999999999996E-3</v>
      </c>
      <c r="E193" s="25"/>
      <c r="F193" s="25">
        <f t="shared" si="33"/>
        <v>1.6697949999999995E-3</v>
      </c>
      <c r="G193" s="25">
        <f t="shared" si="34"/>
        <v>3.8455378849999992E-2</v>
      </c>
      <c r="H193" s="25">
        <v>7.8890000000000002E-3</v>
      </c>
      <c r="I193" s="25">
        <f t="shared" si="35"/>
        <v>5.3039999999999997E-3</v>
      </c>
      <c r="J193" s="25"/>
      <c r="K193" s="25">
        <f t="shared" si="36"/>
        <v>2.3986949999999997E-3</v>
      </c>
      <c r="L193" s="25">
        <f t="shared" si="37"/>
        <v>5.5241945849999995E-2</v>
      </c>
      <c r="M193" s="25">
        <v>7.28E-3</v>
      </c>
      <c r="N193" s="25">
        <f t="shared" si="38"/>
        <v>4.6949999999999995E-3</v>
      </c>
      <c r="O193" s="25"/>
      <c r="P193" s="25">
        <f t="shared" si="39"/>
        <v>1.9650949999999996E-3</v>
      </c>
      <c r="Q193" s="25">
        <f t="shared" si="40"/>
        <v>4.5256137849999996E-2</v>
      </c>
      <c r="R193" s="25">
        <v>5.0899999999999999E-3</v>
      </c>
      <c r="S193" s="25">
        <f t="shared" si="41"/>
        <v>2.5049999999999998E-3</v>
      </c>
      <c r="T193" s="25"/>
      <c r="U193" s="25">
        <f t="shared" si="42"/>
        <v>1.6773949999999999E-3</v>
      </c>
      <c r="V193" s="25">
        <f t="shared" si="43"/>
        <v>3.863040685E-2</v>
      </c>
      <c r="W193" s="25">
        <v>6.6E-3</v>
      </c>
      <c r="X193" s="25">
        <f t="shared" si="44"/>
        <v>4.0149999999999995E-3</v>
      </c>
      <c r="Y193" s="25"/>
      <c r="Z193" s="25">
        <f t="shared" si="45"/>
        <v>1.7953949999999995E-3</v>
      </c>
      <c r="AA193" s="25">
        <f t="shared" si="46"/>
        <v>4.1347946849999991E-2</v>
      </c>
      <c r="AB193" s="25">
        <v>5.1900000000000002E-3</v>
      </c>
      <c r="AC193" s="25">
        <f t="shared" si="47"/>
        <v>2.5850000000000001E-3</v>
      </c>
    </row>
    <row r="194" spans="1:29" s="15" customFormat="1">
      <c r="A194" s="18">
        <v>442</v>
      </c>
      <c r="B194" s="25">
        <v>0</v>
      </c>
      <c r="C194" s="25">
        <v>4.9800000000000001E-3</v>
      </c>
      <c r="D194" s="25">
        <f t="shared" si="32"/>
        <v>2.545E-3</v>
      </c>
      <c r="E194" s="25"/>
      <c r="F194" s="25">
        <f t="shared" si="33"/>
        <v>1.8097949999999999E-3</v>
      </c>
      <c r="G194" s="25">
        <f t="shared" si="34"/>
        <v>4.1679578850000003E-2</v>
      </c>
      <c r="H194" s="25">
        <v>8.1600000000000006E-3</v>
      </c>
      <c r="I194" s="25">
        <f t="shared" si="35"/>
        <v>5.7250000000000009E-3</v>
      </c>
      <c r="J194" s="25"/>
      <c r="K194" s="25">
        <f t="shared" si="36"/>
        <v>2.819695000000001E-3</v>
      </c>
      <c r="L194" s="25">
        <f t="shared" si="37"/>
        <v>6.4937575850000026E-2</v>
      </c>
      <c r="M194" s="25">
        <v>7.2500000000000004E-3</v>
      </c>
      <c r="N194" s="25">
        <f t="shared" si="38"/>
        <v>4.8149999999999998E-3</v>
      </c>
      <c r="O194" s="25"/>
      <c r="P194" s="25">
        <f t="shared" si="39"/>
        <v>2.0850949999999999E-3</v>
      </c>
      <c r="Q194" s="25">
        <f t="shared" si="40"/>
        <v>4.8019737850000001E-2</v>
      </c>
      <c r="R194" s="25">
        <v>5.3299999999999997E-3</v>
      </c>
      <c r="S194" s="25">
        <f t="shared" si="41"/>
        <v>2.8949999999999996E-3</v>
      </c>
      <c r="T194" s="25"/>
      <c r="U194" s="25">
        <f t="shared" si="42"/>
        <v>2.0673949999999996E-3</v>
      </c>
      <c r="V194" s="25">
        <f t="shared" si="43"/>
        <v>4.7612106849999995E-2</v>
      </c>
      <c r="W194" s="25">
        <v>6.5100000000000002E-3</v>
      </c>
      <c r="X194" s="25">
        <f t="shared" si="44"/>
        <v>4.0750000000000005E-3</v>
      </c>
      <c r="Y194" s="25"/>
      <c r="Z194" s="25">
        <f t="shared" si="45"/>
        <v>1.8553950000000006E-3</v>
      </c>
      <c r="AA194" s="25">
        <f t="shared" si="46"/>
        <v>4.2729746850000014E-2</v>
      </c>
      <c r="AB194" s="25">
        <v>4.8700000000000002E-3</v>
      </c>
      <c r="AC194" s="25">
        <f t="shared" si="47"/>
        <v>2.4350000000000001E-3</v>
      </c>
    </row>
    <row r="195" spans="1:29" s="15" customFormat="1">
      <c r="A195" s="18">
        <v>443</v>
      </c>
      <c r="B195" s="25">
        <v>-2.0000000000000002E-5</v>
      </c>
      <c r="C195" s="25">
        <v>4.9399999999999999E-3</v>
      </c>
      <c r="D195" s="25">
        <f t="shared" ref="D195:D258" si="48">C195-AC195</f>
        <v>2.395E-3</v>
      </c>
      <c r="E195" s="25"/>
      <c r="F195" s="25">
        <f t="shared" ref="F195:F258" si="49">D195-0.000735205</f>
        <v>1.6597949999999999E-3</v>
      </c>
      <c r="G195" s="25">
        <f t="shared" ref="G195:G258" si="50">F195*23.03</f>
        <v>3.8225078850000004E-2</v>
      </c>
      <c r="H195" s="25">
        <v>7.7799999999999996E-3</v>
      </c>
      <c r="I195" s="25">
        <f t="shared" ref="I195:I258" si="51">H195-AC195</f>
        <v>5.2350000000000001E-3</v>
      </c>
      <c r="J195" s="25"/>
      <c r="K195" s="25">
        <f t="shared" ref="K195:K258" si="52">I195-0.002905305</f>
        <v>2.3296950000000001E-3</v>
      </c>
      <c r="L195" s="25">
        <f t="shared" ref="L195:L258" si="53">K195*23.03</f>
        <v>5.3652875850000004E-2</v>
      </c>
      <c r="M195" s="25">
        <v>6.9899999999999997E-3</v>
      </c>
      <c r="N195" s="25">
        <f t="shared" ref="N195:N258" si="54">M195-AC195</f>
        <v>4.4449999999999993E-3</v>
      </c>
      <c r="O195" s="25"/>
      <c r="P195" s="25">
        <f t="shared" ref="P195:P258" si="55">N195-0.002729905</f>
        <v>1.7150949999999994E-3</v>
      </c>
      <c r="Q195" s="25">
        <f t="shared" ref="Q195:Q258" si="56">P195*23.03</f>
        <v>3.949863784999999E-2</v>
      </c>
      <c r="R195" s="25">
        <v>5.0600000000000003E-3</v>
      </c>
      <c r="S195" s="25">
        <f t="shared" ref="S195:S258" si="57">R195-AC195</f>
        <v>2.5150000000000003E-3</v>
      </c>
      <c r="T195" s="25"/>
      <c r="U195" s="25">
        <f t="shared" ref="U195:U258" si="58">S195-0.000827605</f>
        <v>1.6873950000000004E-3</v>
      </c>
      <c r="V195" s="25">
        <f t="shared" ref="V195:V258" si="59">U195*23.03</f>
        <v>3.886070685000001E-2</v>
      </c>
      <c r="W195" s="25">
        <v>6.5799999999999999E-3</v>
      </c>
      <c r="X195" s="25">
        <f t="shared" ref="X195:X258" si="60">W195-AC195</f>
        <v>4.0350000000000004E-3</v>
      </c>
      <c r="Y195" s="25"/>
      <c r="Z195" s="25">
        <f t="shared" ref="Z195:Z258" si="61">X195-0.002219605</f>
        <v>1.8153950000000005E-3</v>
      </c>
      <c r="AA195" s="25">
        <f t="shared" ref="AA195:AA258" si="62">Z195*23.03</f>
        <v>4.180854685000001E-2</v>
      </c>
      <c r="AB195" s="25">
        <v>5.11E-3</v>
      </c>
      <c r="AC195" s="25">
        <f t="shared" ref="AC195:AC258" si="63">(B195+AB195)/2</f>
        <v>2.545E-3</v>
      </c>
    </row>
    <row r="196" spans="1:29" s="15" customFormat="1">
      <c r="A196" s="18">
        <v>444</v>
      </c>
      <c r="B196" s="25">
        <v>-6.8999999999999997E-5</v>
      </c>
      <c r="C196" s="25">
        <v>4.8500000000000001E-3</v>
      </c>
      <c r="D196" s="25">
        <f t="shared" si="48"/>
        <v>2.4294999999999998E-3</v>
      </c>
      <c r="E196" s="25"/>
      <c r="F196" s="25">
        <f t="shared" si="49"/>
        <v>1.6942949999999997E-3</v>
      </c>
      <c r="G196" s="25">
        <f t="shared" si="50"/>
        <v>3.9019613849999996E-2</v>
      </c>
      <c r="H196" s="25">
        <v>7.9699999999999997E-3</v>
      </c>
      <c r="I196" s="25">
        <f t="shared" si="51"/>
        <v>5.5494999999999989E-3</v>
      </c>
      <c r="J196" s="25"/>
      <c r="K196" s="25">
        <f t="shared" si="52"/>
        <v>2.6441949999999989E-3</v>
      </c>
      <c r="L196" s="25">
        <f t="shared" si="53"/>
        <v>6.0895810849999975E-2</v>
      </c>
      <c r="M196" s="25">
        <v>7.1500000000000001E-3</v>
      </c>
      <c r="N196" s="25">
        <f t="shared" si="54"/>
        <v>4.7294999999999993E-3</v>
      </c>
      <c r="O196" s="25"/>
      <c r="P196" s="25">
        <f t="shared" si="55"/>
        <v>1.9995949999999994E-3</v>
      </c>
      <c r="Q196" s="25">
        <f t="shared" si="56"/>
        <v>4.6050672849999988E-2</v>
      </c>
      <c r="R196" s="25">
        <v>5.1000000000000004E-3</v>
      </c>
      <c r="S196" s="25">
        <f t="shared" si="57"/>
        <v>2.6795E-3</v>
      </c>
      <c r="T196" s="25"/>
      <c r="U196" s="25">
        <f t="shared" si="58"/>
        <v>1.8518950000000001E-3</v>
      </c>
      <c r="V196" s="25">
        <f t="shared" si="59"/>
        <v>4.2649141850000002E-2</v>
      </c>
      <c r="W196" s="25">
        <v>6.4700000000000001E-3</v>
      </c>
      <c r="X196" s="25">
        <f t="shared" si="60"/>
        <v>4.0494999999999993E-3</v>
      </c>
      <c r="Y196" s="25"/>
      <c r="Z196" s="25">
        <f t="shared" si="61"/>
        <v>1.8298949999999994E-3</v>
      </c>
      <c r="AA196" s="25">
        <f t="shared" si="62"/>
        <v>4.214248184999999E-2</v>
      </c>
      <c r="AB196" s="25">
        <v>4.9100000000000003E-3</v>
      </c>
      <c r="AC196" s="25">
        <f t="shared" si="63"/>
        <v>2.4205000000000003E-3</v>
      </c>
    </row>
    <row r="197" spans="1:29" s="15" customFormat="1">
      <c r="A197" s="18">
        <v>445</v>
      </c>
      <c r="B197" s="25">
        <v>5.0000000000000002E-5</v>
      </c>
      <c r="C197" s="25">
        <v>4.8500000000000001E-3</v>
      </c>
      <c r="D197" s="25">
        <f t="shared" si="48"/>
        <v>2.4000000000000002E-3</v>
      </c>
      <c r="E197" s="25"/>
      <c r="F197" s="25">
        <f t="shared" si="49"/>
        <v>1.6647950000000002E-3</v>
      </c>
      <c r="G197" s="25">
        <f t="shared" si="50"/>
        <v>3.8340228850000005E-2</v>
      </c>
      <c r="H197" s="25">
        <v>7.79E-3</v>
      </c>
      <c r="I197" s="25">
        <f t="shared" si="51"/>
        <v>5.3400000000000001E-3</v>
      </c>
      <c r="J197" s="25"/>
      <c r="K197" s="25">
        <f t="shared" si="52"/>
        <v>2.4346950000000002E-3</v>
      </c>
      <c r="L197" s="25">
        <f t="shared" si="53"/>
        <v>5.6071025850000004E-2</v>
      </c>
      <c r="M197" s="25">
        <v>6.9499999999999996E-3</v>
      </c>
      <c r="N197" s="25">
        <f t="shared" si="54"/>
        <v>4.4999999999999997E-3</v>
      </c>
      <c r="O197" s="25"/>
      <c r="P197" s="25">
        <f t="shared" si="55"/>
        <v>1.7700949999999997E-3</v>
      </c>
      <c r="Q197" s="25">
        <f t="shared" si="56"/>
        <v>4.0765287849999998E-2</v>
      </c>
      <c r="R197" s="25">
        <v>5.0000000000000001E-3</v>
      </c>
      <c r="S197" s="25">
        <f t="shared" si="57"/>
        <v>2.5500000000000002E-3</v>
      </c>
      <c r="T197" s="25"/>
      <c r="U197" s="25">
        <f t="shared" si="58"/>
        <v>1.7223950000000003E-3</v>
      </c>
      <c r="V197" s="25">
        <f t="shared" si="59"/>
        <v>3.9666756850000005E-2</v>
      </c>
      <c r="W197" s="25">
        <v>6.4400000000000004E-3</v>
      </c>
      <c r="X197" s="25">
        <f t="shared" si="60"/>
        <v>3.9900000000000005E-3</v>
      </c>
      <c r="Y197" s="25"/>
      <c r="Z197" s="25">
        <f t="shared" si="61"/>
        <v>1.7703950000000006E-3</v>
      </c>
      <c r="AA197" s="25">
        <f t="shared" si="62"/>
        <v>4.0772196850000018E-2</v>
      </c>
      <c r="AB197" s="25">
        <v>4.8500000000000001E-3</v>
      </c>
      <c r="AC197" s="25">
        <f t="shared" si="63"/>
        <v>2.4499999999999999E-3</v>
      </c>
    </row>
    <row r="198" spans="1:29" s="15" customFormat="1">
      <c r="A198" s="18">
        <v>446</v>
      </c>
      <c r="B198" s="25">
        <v>-9.0000000000000006E-5</v>
      </c>
      <c r="C198" s="25">
        <v>4.6499999999999996E-3</v>
      </c>
      <c r="D198" s="25">
        <f t="shared" si="48"/>
        <v>2.3999999999999994E-3</v>
      </c>
      <c r="E198" s="25"/>
      <c r="F198" s="25">
        <f t="shared" si="49"/>
        <v>1.6647949999999993E-3</v>
      </c>
      <c r="G198" s="25">
        <f t="shared" si="50"/>
        <v>3.8340228849999984E-2</v>
      </c>
      <c r="H198" s="25">
        <v>7.6299999999999996E-3</v>
      </c>
      <c r="I198" s="25">
        <f t="shared" si="51"/>
        <v>5.3799999999999994E-3</v>
      </c>
      <c r="J198" s="25"/>
      <c r="K198" s="25">
        <f t="shared" si="52"/>
        <v>2.4746949999999994E-3</v>
      </c>
      <c r="L198" s="25">
        <f t="shared" si="53"/>
        <v>5.6992225849999988E-2</v>
      </c>
      <c r="M198" s="25">
        <v>7.0600000000000003E-3</v>
      </c>
      <c r="N198" s="25">
        <f t="shared" si="54"/>
        <v>4.81E-3</v>
      </c>
      <c r="O198" s="25"/>
      <c r="P198" s="25">
        <f t="shared" si="55"/>
        <v>2.0800950000000001E-3</v>
      </c>
      <c r="Q198" s="25">
        <f t="shared" si="56"/>
        <v>4.7904587850000006E-2</v>
      </c>
      <c r="R198" s="25">
        <v>4.79E-3</v>
      </c>
      <c r="S198" s="25">
        <f t="shared" si="57"/>
        <v>2.5399999999999997E-3</v>
      </c>
      <c r="T198" s="25"/>
      <c r="U198" s="25">
        <f t="shared" si="58"/>
        <v>1.7123949999999998E-3</v>
      </c>
      <c r="V198" s="25">
        <f t="shared" si="59"/>
        <v>3.9436456849999996E-2</v>
      </c>
      <c r="W198" s="25">
        <v>6.3800000000000003E-3</v>
      </c>
      <c r="X198" s="25">
        <f t="shared" si="60"/>
        <v>4.13E-3</v>
      </c>
      <c r="Y198" s="25"/>
      <c r="Z198" s="25">
        <f t="shared" si="61"/>
        <v>1.9103950000000001E-3</v>
      </c>
      <c r="AA198" s="25">
        <f t="shared" si="62"/>
        <v>4.3996396850000001E-2</v>
      </c>
      <c r="AB198" s="25">
        <v>4.5900000000000003E-3</v>
      </c>
      <c r="AC198" s="25">
        <f t="shared" si="63"/>
        <v>2.2500000000000003E-3</v>
      </c>
    </row>
    <row r="199" spans="1:29" s="15" customFormat="1">
      <c r="A199" s="18">
        <v>447</v>
      </c>
      <c r="B199" s="25">
        <v>-2.0000000000000002E-5</v>
      </c>
      <c r="C199" s="25">
        <v>4.6499999999999996E-3</v>
      </c>
      <c r="D199" s="25">
        <f t="shared" si="48"/>
        <v>2.2749999999999997E-3</v>
      </c>
      <c r="E199" s="25"/>
      <c r="F199" s="25">
        <f t="shared" si="49"/>
        <v>1.5397949999999996E-3</v>
      </c>
      <c r="G199" s="25">
        <f t="shared" si="50"/>
        <v>3.5461478849999992E-2</v>
      </c>
      <c r="H199" s="25">
        <v>7.5700000000000003E-3</v>
      </c>
      <c r="I199" s="25">
        <f t="shared" si="51"/>
        <v>5.195E-3</v>
      </c>
      <c r="J199" s="25"/>
      <c r="K199" s="25">
        <f t="shared" si="52"/>
        <v>2.289695E-3</v>
      </c>
      <c r="L199" s="25">
        <f t="shared" si="53"/>
        <v>5.273167585E-2</v>
      </c>
      <c r="M199" s="25">
        <v>6.7799999999999996E-3</v>
      </c>
      <c r="N199" s="25">
        <f t="shared" si="54"/>
        <v>4.4049999999999992E-3</v>
      </c>
      <c r="O199" s="25"/>
      <c r="P199" s="25">
        <f t="shared" si="55"/>
        <v>1.6750949999999993E-3</v>
      </c>
      <c r="Q199" s="25">
        <f t="shared" si="56"/>
        <v>3.8577437849999986E-2</v>
      </c>
      <c r="R199" s="25">
        <v>4.7999999999999996E-3</v>
      </c>
      <c r="S199" s="25">
        <f t="shared" si="57"/>
        <v>2.4249999999999996E-3</v>
      </c>
      <c r="T199" s="25"/>
      <c r="U199" s="25">
        <f t="shared" si="58"/>
        <v>1.5973949999999997E-3</v>
      </c>
      <c r="V199" s="25">
        <f t="shared" si="59"/>
        <v>3.6788006849999992E-2</v>
      </c>
      <c r="W199" s="25">
        <v>6.1500000000000001E-3</v>
      </c>
      <c r="X199" s="25">
        <f t="shared" si="60"/>
        <v>3.7750000000000001E-3</v>
      </c>
      <c r="Y199" s="25"/>
      <c r="Z199" s="25">
        <f t="shared" si="61"/>
        <v>1.5553950000000002E-3</v>
      </c>
      <c r="AA199" s="25">
        <f t="shared" si="62"/>
        <v>3.5820746850000008E-2</v>
      </c>
      <c r="AB199" s="25">
        <v>4.7699999999999999E-3</v>
      </c>
      <c r="AC199" s="25">
        <f t="shared" si="63"/>
        <v>2.3749999999999999E-3</v>
      </c>
    </row>
    <row r="200" spans="1:29" s="15" customFormat="1">
      <c r="A200" s="18">
        <v>448</v>
      </c>
      <c r="B200" s="25">
        <v>-1.1E-4</v>
      </c>
      <c r="C200" s="25">
        <v>4.7600000000000003E-3</v>
      </c>
      <c r="D200" s="25">
        <f t="shared" si="48"/>
        <v>2.4050000000000005E-3</v>
      </c>
      <c r="E200" s="25"/>
      <c r="F200" s="25">
        <f t="shared" si="49"/>
        <v>1.6697950000000004E-3</v>
      </c>
      <c r="G200" s="25">
        <f t="shared" si="50"/>
        <v>3.8455378850000013E-2</v>
      </c>
      <c r="H200" s="25">
        <v>7.6600000000000001E-3</v>
      </c>
      <c r="I200" s="25">
        <f t="shared" si="51"/>
        <v>5.3050000000000007E-3</v>
      </c>
      <c r="J200" s="25"/>
      <c r="K200" s="25">
        <f t="shared" si="52"/>
        <v>2.3996950000000007E-3</v>
      </c>
      <c r="L200" s="25">
        <f t="shared" si="53"/>
        <v>5.5264975850000023E-2</v>
      </c>
      <c r="M200" s="25">
        <v>7.0099999999999997E-3</v>
      </c>
      <c r="N200" s="25">
        <f t="shared" si="54"/>
        <v>4.6549999999999994E-3</v>
      </c>
      <c r="O200" s="25"/>
      <c r="P200" s="25">
        <f t="shared" si="55"/>
        <v>1.9250949999999995E-3</v>
      </c>
      <c r="Q200" s="25">
        <f t="shared" si="56"/>
        <v>4.4334937849999992E-2</v>
      </c>
      <c r="R200" s="25">
        <v>4.9399999999999999E-3</v>
      </c>
      <c r="S200" s="25">
        <f t="shared" si="57"/>
        <v>2.5850000000000001E-3</v>
      </c>
      <c r="T200" s="25"/>
      <c r="U200" s="25">
        <f t="shared" si="58"/>
        <v>1.7573950000000001E-3</v>
      </c>
      <c r="V200" s="25">
        <f t="shared" si="59"/>
        <v>4.0472806850000008E-2</v>
      </c>
      <c r="W200" s="25">
        <v>6.2599999999999999E-3</v>
      </c>
      <c r="X200" s="25">
        <f t="shared" si="60"/>
        <v>3.9050000000000001E-3</v>
      </c>
      <c r="Y200" s="25"/>
      <c r="Z200" s="25">
        <f t="shared" si="61"/>
        <v>1.6853950000000001E-3</v>
      </c>
      <c r="AA200" s="25">
        <f t="shared" si="62"/>
        <v>3.8814646850000002E-2</v>
      </c>
      <c r="AB200" s="25">
        <v>4.8199999999999996E-3</v>
      </c>
      <c r="AC200" s="25">
        <f t="shared" si="63"/>
        <v>2.3549999999999999E-3</v>
      </c>
    </row>
    <row r="201" spans="1:29" s="15" customFormat="1">
      <c r="A201" s="18">
        <v>449</v>
      </c>
      <c r="B201" s="25">
        <v>9.0000000000000006E-5</v>
      </c>
      <c r="C201" s="25">
        <v>4.7099999999999998E-3</v>
      </c>
      <c r="D201" s="25">
        <f t="shared" si="48"/>
        <v>2.2749999999999997E-3</v>
      </c>
      <c r="E201" s="25"/>
      <c r="F201" s="25">
        <f t="shared" si="49"/>
        <v>1.5397949999999996E-3</v>
      </c>
      <c r="G201" s="25">
        <f t="shared" si="50"/>
        <v>3.5461478849999992E-2</v>
      </c>
      <c r="H201" s="25">
        <v>7.5199999999999998E-3</v>
      </c>
      <c r="I201" s="25">
        <f t="shared" si="51"/>
        <v>5.0849999999999992E-3</v>
      </c>
      <c r="J201" s="25"/>
      <c r="K201" s="25">
        <f t="shared" si="52"/>
        <v>2.1796949999999993E-3</v>
      </c>
      <c r="L201" s="25">
        <f t="shared" si="53"/>
        <v>5.0198375849999984E-2</v>
      </c>
      <c r="M201" s="25">
        <v>6.7299999999999999E-3</v>
      </c>
      <c r="N201" s="25">
        <f t="shared" si="54"/>
        <v>4.2950000000000002E-3</v>
      </c>
      <c r="O201" s="25"/>
      <c r="P201" s="25">
        <f t="shared" si="55"/>
        <v>1.5650950000000003E-3</v>
      </c>
      <c r="Q201" s="25">
        <f t="shared" si="56"/>
        <v>3.6044137850000012E-2</v>
      </c>
      <c r="R201" s="25">
        <v>4.7000000000000002E-3</v>
      </c>
      <c r="S201" s="25">
        <f t="shared" si="57"/>
        <v>2.2650000000000001E-3</v>
      </c>
      <c r="T201" s="25"/>
      <c r="U201" s="25">
        <f t="shared" si="58"/>
        <v>1.4373950000000002E-3</v>
      </c>
      <c r="V201" s="25">
        <f t="shared" si="59"/>
        <v>3.3103206850000004E-2</v>
      </c>
      <c r="W201" s="25">
        <v>6.0699999999999999E-3</v>
      </c>
      <c r="X201" s="25">
        <f t="shared" si="60"/>
        <v>3.6349999999999998E-3</v>
      </c>
      <c r="Y201" s="25"/>
      <c r="Z201" s="25">
        <f t="shared" si="61"/>
        <v>1.4153949999999998E-3</v>
      </c>
      <c r="AA201" s="25">
        <f t="shared" si="62"/>
        <v>3.2596546849999998E-2</v>
      </c>
      <c r="AB201" s="25">
        <v>4.7800000000000004E-3</v>
      </c>
      <c r="AC201" s="25">
        <f t="shared" si="63"/>
        <v>2.4350000000000001E-3</v>
      </c>
    </row>
    <row r="202" spans="1:29" s="15" customFormat="1">
      <c r="A202" s="18">
        <v>450</v>
      </c>
      <c r="B202" s="25">
        <v>6.0000000000000002E-5</v>
      </c>
      <c r="C202" s="25">
        <v>4.64E-3</v>
      </c>
      <c r="D202" s="25">
        <f t="shared" si="48"/>
        <v>2.2799999999999999E-3</v>
      </c>
      <c r="E202" s="25"/>
      <c r="F202" s="25">
        <f t="shared" si="49"/>
        <v>1.5447949999999998E-3</v>
      </c>
      <c r="G202" s="25">
        <f t="shared" si="50"/>
        <v>3.557662885E-2</v>
      </c>
      <c r="H202" s="25">
        <v>7.6600000000000001E-3</v>
      </c>
      <c r="I202" s="25">
        <f t="shared" si="51"/>
        <v>5.3E-3</v>
      </c>
      <c r="J202" s="25"/>
      <c r="K202" s="25">
        <f t="shared" si="52"/>
        <v>2.3946950000000001E-3</v>
      </c>
      <c r="L202" s="25">
        <f t="shared" si="53"/>
        <v>5.5149825850000007E-2</v>
      </c>
      <c r="M202" s="25">
        <v>6.8900000000000003E-3</v>
      </c>
      <c r="N202" s="25">
        <f t="shared" si="54"/>
        <v>4.5300000000000002E-3</v>
      </c>
      <c r="O202" s="25"/>
      <c r="P202" s="25">
        <f t="shared" si="55"/>
        <v>1.8000950000000003E-3</v>
      </c>
      <c r="Q202" s="25">
        <f t="shared" si="56"/>
        <v>4.1456187850000006E-2</v>
      </c>
      <c r="R202" s="25">
        <v>4.8399999999999997E-3</v>
      </c>
      <c r="S202" s="25">
        <f t="shared" si="57"/>
        <v>2.4799999999999996E-3</v>
      </c>
      <c r="T202" s="25"/>
      <c r="U202" s="25">
        <f t="shared" si="58"/>
        <v>1.6523949999999996E-3</v>
      </c>
      <c r="V202" s="25">
        <f t="shared" si="59"/>
        <v>3.8054656849999993E-2</v>
      </c>
      <c r="W202" s="25">
        <v>6.1999999999999998E-3</v>
      </c>
      <c r="X202" s="25">
        <f t="shared" si="60"/>
        <v>3.8399999999999997E-3</v>
      </c>
      <c r="Y202" s="25"/>
      <c r="Z202" s="25">
        <f t="shared" si="61"/>
        <v>1.6203949999999997E-3</v>
      </c>
      <c r="AA202" s="25">
        <f t="shared" si="62"/>
        <v>3.7317696849999998E-2</v>
      </c>
      <c r="AB202" s="25">
        <v>4.6600000000000001E-3</v>
      </c>
      <c r="AC202" s="25">
        <f t="shared" si="63"/>
        <v>2.3600000000000001E-3</v>
      </c>
    </row>
    <row r="203" spans="1:29" s="15" customFormat="1">
      <c r="A203" s="18">
        <v>451</v>
      </c>
      <c r="B203" s="25">
        <v>-5.0000000000000002E-5</v>
      </c>
      <c r="C203" s="25">
        <v>4.5799999999999999E-3</v>
      </c>
      <c r="D203" s="25">
        <f t="shared" si="48"/>
        <v>2.2299999999999998E-3</v>
      </c>
      <c r="E203" s="25"/>
      <c r="F203" s="25">
        <f t="shared" si="49"/>
        <v>1.4947949999999997E-3</v>
      </c>
      <c r="G203" s="25">
        <f t="shared" si="50"/>
        <v>3.4425128849999993E-2</v>
      </c>
      <c r="H203" s="25">
        <v>7.3899999999999999E-3</v>
      </c>
      <c r="I203" s="25">
        <f t="shared" si="51"/>
        <v>5.0399999999999993E-3</v>
      </c>
      <c r="J203" s="25"/>
      <c r="K203" s="25">
        <f t="shared" si="52"/>
        <v>2.1346949999999994E-3</v>
      </c>
      <c r="L203" s="25">
        <f t="shared" si="53"/>
        <v>4.9162025849999985E-2</v>
      </c>
      <c r="M203" s="25">
        <v>6.7600000000000004E-3</v>
      </c>
      <c r="N203" s="25">
        <f t="shared" si="54"/>
        <v>4.4100000000000007E-3</v>
      </c>
      <c r="O203" s="25"/>
      <c r="P203" s="25">
        <f t="shared" si="55"/>
        <v>1.6800950000000008E-3</v>
      </c>
      <c r="Q203" s="25">
        <f t="shared" si="56"/>
        <v>3.8692587850000022E-2</v>
      </c>
      <c r="R203" s="25">
        <v>4.6299999999999996E-3</v>
      </c>
      <c r="S203" s="25">
        <f t="shared" si="57"/>
        <v>2.2799999999999995E-3</v>
      </c>
      <c r="T203" s="25"/>
      <c r="U203" s="25">
        <f t="shared" si="58"/>
        <v>1.4523949999999996E-3</v>
      </c>
      <c r="V203" s="25">
        <f t="shared" si="59"/>
        <v>3.3448656849999994E-2</v>
      </c>
      <c r="W203" s="25">
        <v>6.1900000000000002E-3</v>
      </c>
      <c r="X203" s="25">
        <f t="shared" si="60"/>
        <v>3.8400000000000001E-3</v>
      </c>
      <c r="Y203" s="25"/>
      <c r="Z203" s="25">
        <f t="shared" si="61"/>
        <v>1.6203950000000002E-3</v>
      </c>
      <c r="AA203" s="25">
        <f t="shared" si="62"/>
        <v>3.7317696850000005E-2</v>
      </c>
      <c r="AB203" s="25">
        <v>4.7499999999999999E-3</v>
      </c>
      <c r="AC203" s="25">
        <f t="shared" si="63"/>
        <v>2.3500000000000001E-3</v>
      </c>
    </row>
    <row r="204" spans="1:29" s="15" customFormat="1">
      <c r="A204" s="18">
        <v>452</v>
      </c>
      <c r="B204" s="25">
        <v>0</v>
      </c>
      <c r="C204" s="25">
        <v>4.3600000000000002E-3</v>
      </c>
      <c r="D204" s="25">
        <f t="shared" si="48"/>
        <v>2.1050000000000001E-3</v>
      </c>
      <c r="E204" s="25"/>
      <c r="F204" s="25">
        <f t="shared" si="49"/>
        <v>1.369795E-3</v>
      </c>
      <c r="G204" s="25">
        <f t="shared" si="50"/>
        <v>3.1546378850000001E-2</v>
      </c>
      <c r="H204" s="25">
        <v>7.3699999999999998E-3</v>
      </c>
      <c r="I204" s="25">
        <f t="shared" si="51"/>
        <v>5.1149999999999998E-3</v>
      </c>
      <c r="J204" s="25"/>
      <c r="K204" s="25">
        <f t="shared" si="52"/>
        <v>2.2096949999999998E-3</v>
      </c>
      <c r="L204" s="25">
        <f t="shared" si="53"/>
        <v>5.0889275849999999E-2</v>
      </c>
      <c r="M204" s="25">
        <v>6.5100000000000002E-3</v>
      </c>
      <c r="N204" s="25">
        <f t="shared" si="54"/>
        <v>4.2550000000000001E-3</v>
      </c>
      <c r="O204" s="25"/>
      <c r="P204" s="25">
        <f t="shared" si="55"/>
        <v>1.5250950000000002E-3</v>
      </c>
      <c r="Q204" s="25">
        <f t="shared" si="56"/>
        <v>3.5122937850000008E-2</v>
      </c>
      <c r="R204" s="25">
        <v>4.5500000000000002E-3</v>
      </c>
      <c r="S204" s="25">
        <f t="shared" si="57"/>
        <v>2.2950000000000002E-3</v>
      </c>
      <c r="T204" s="25"/>
      <c r="U204" s="25">
        <f t="shared" si="58"/>
        <v>1.4673950000000002E-3</v>
      </c>
      <c r="V204" s="25">
        <f t="shared" si="59"/>
        <v>3.3794106850000005E-2</v>
      </c>
      <c r="W204" s="25">
        <v>5.9100000000000003E-3</v>
      </c>
      <c r="X204" s="25">
        <f t="shared" si="60"/>
        <v>3.6550000000000003E-3</v>
      </c>
      <c r="Y204" s="25"/>
      <c r="Z204" s="25">
        <f t="shared" si="61"/>
        <v>1.4353950000000003E-3</v>
      </c>
      <c r="AA204" s="25">
        <f t="shared" si="62"/>
        <v>3.305714685000001E-2</v>
      </c>
      <c r="AB204" s="25">
        <v>4.5100000000000001E-3</v>
      </c>
      <c r="AC204" s="25">
        <f t="shared" si="63"/>
        <v>2.2550000000000001E-3</v>
      </c>
    </row>
    <row r="205" spans="1:29" s="15" customFormat="1">
      <c r="A205" s="18">
        <v>453</v>
      </c>
      <c r="B205" s="25">
        <v>8.0000000000000007E-5</v>
      </c>
      <c r="C205" s="25">
        <v>4.6100000000000004E-3</v>
      </c>
      <c r="D205" s="25">
        <f t="shared" si="48"/>
        <v>2.2850000000000001E-3</v>
      </c>
      <c r="E205" s="25"/>
      <c r="F205" s="25">
        <f t="shared" si="49"/>
        <v>1.5497950000000001E-3</v>
      </c>
      <c r="G205" s="25">
        <f t="shared" si="50"/>
        <v>3.5691778850000001E-2</v>
      </c>
      <c r="H205" s="25">
        <v>7.4200000000000004E-3</v>
      </c>
      <c r="I205" s="25">
        <f t="shared" si="51"/>
        <v>5.0950000000000006E-3</v>
      </c>
      <c r="J205" s="25"/>
      <c r="K205" s="25">
        <f t="shared" si="52"/>
        <v>2.1896950000000006E-3</v>
      </c>
      <c r="L205" s="25">
        <f t="shared" si="53"/>
        <v>5.0428675850000014E-2</v>
      </c>
      <c r="M205" s="25">
        <v>6.6100000000000004E-3</v>
      </c>
      <c r="N205" s="25">
        <f t="shared" si="54"/>
        <v>4.2850000000000006E-3</v>
      </c>
      <c r="O205" s="25"/>
      <c r="P205" s="25">
        <f t="shared" si="55"/>
        <v>1.5550950000000007E-3</v>
      </c>
      <c r="Q205" s="25">
        <f t="shared" si="56"/>
        <v>3.5813837850000016E-2</v>
      </c>
      <c r="R205" s="25">
        <v>4.6699999999999997E-3</v>
      </c>
      <c r="S205" s="25">
        <f t="shared" si="57"/>
        <v>2.3449999999999994E-3</v>
      </c>
      <c r="T205" s="25"/>
      <c r="U205" s="25">
        <f t="shared" si="58"/>
        <v>1.5173949999999995E-3</v>
      </c>
      <c r="V205" s="25">
        <f t="shared" si="59"/>
        <v>3.4945606849999991E-2</v>
      </c>
      <c r="W205" s="25">
        <v>6.1599999999999997E-3</v>
      </c>
      <c r="X205" s="25">
        <f t="shared" si="60"/>
        <v>3.8349999999999994E-3</v>
      </c>
      <c r="Y205" s="25"/>
      <c r="Z205" s="25">
        <f t="shared" si="61"/>
        <v>1.6153949999999995E-3</v>
      </c>
      <c r="AA205" s="25">
        <f t="shared" si="62"/>
        <v>3.720254684999999E-2</v>
      </c>
      <c r="AB205" s="25">
        <v>4.5700000000000003E-3</v>
      </c>
      <c r="AC205" s="25">
        <f t="shared" si="63"/>
        <v>2.3250000000000002E-3</v>
      </c>
    </row>
    <row r="206" spans="1:29" s="15" customFormat="1">
      <c r="A206" s="18">
        <v>454</v>
      </c>
      <c r="B206" s="25">
        <v>-5.0000000000000002E-5</v>
      </c>
      <c r="C206" s="25">
        <v>4.3600000000000002E-3</v>
      </c>
      <c r="D206" s="25">
        <f t="shared" si="48"/>
        <v>2.1350000000000002E-3</v>
      </c>
      <c r="E206" s="25"/>
      <c r="F206" s="25">
        <f t="shared" si="49"/>
        <v>1.3997950000000001E-3</v>
      </c>
      <c r="G206" s="25">
        <f t="shared" si="50"/>
        <v>3.2237278850000002E-2</v>
      </c>
      <c r="H206" s="25">
        <v>7.3800000000000003E-3</v>
      </c>
      <c r="I206" s="25">
        <f t="shared" si="51"/>
        <v>5.1549999999999999E-3</v>
      </c>
      <c r="J206" s="25"/>
      <c r="K206" s="25">
        <f t="shared" si="52"/>
        <v>2.2496949999999999E-3</v>
      </c>
      <c r="L206" s="25">
        <f t="shared" si="53"/>
        <v>5.1810475850000003E-2</v>
      </c>
      <c r="M206" s="25">
        <v>6.6299999999999996E-3</v>
      </c>
      <c r="N206" s="25">
        <f t="shared" si="54"/>
        <v>4.4049999999999992E-3</v>
      </c>
      <c r="O206" s="25"/>
      <c r="P206" s="25">
        <f t="shared" si="55"/>
        <v>1.6750949999999993E-3</v>
      </c>
      <c r="Q206" s="25">
        <f t="shared" si="56"/>
        <v>3.8577437849999986E-2</v>
      </c>
      <c r="R206" s="25">
        <v>4.6100000000000004E-3</v>
      </c>
      <c r="S206" s="25">
        <f t="shared" si="57"/>
        <v>2.3850000000000004E-3</v>
      </c>
      <c r="T206" s="25"/>
      <c r="U206" s="25">
        <f t="shared" si="58"/>
        <v>1.5573950000000005E-3</v>
      </c>
      <c r="V206" s="25">
        <f t="shared" si="59"/>
        <v>3.5866806850000016E-2</v>
      </c>
      <c r="W206" s="25">
        <v>5.9800000000000001E-3</v>
      </c>
      <c r="X206" s="25">
        <f t="shared" si="60"/>
        <v>3.7550000000000001E-3</v>
      </c>
      <c r="Y206" s="25"/>
      <c r="Z206" s="25">
        <f t="shared" si="61"/>
        <v>1.5353950000000002E-3</v>
      </c>
      <c r="AA206" s="25">
        <f t="shared" si="62"/>
        <v>3.5360146850000003E-2</v>
      </c>
      <c r="AB206" s="25">
        <v>4.4999999999999997E-3</v>
      </c>
      <c r="AC206" s="25">
        <f t="shared" si="63"/>
        <v>2.225E-3</v>
      </c>
    </row>
    <row r="207" spans="1:29" s="15" customFormat="1">
      <c r="A207" s="18">
        <v>455</v>
      </c>
      <c r="B207" s="25">
        <v>4.0000000000000003E-5</v>
      </c>
      <c r="C207" s="25">
        <v>4.4099999999999999E-3</v>
      </c>
      <c r="D207" s="25">
        <f t="shared" si="48"/>
        <v>2.0799999999999998E-3</v>
      </c>
      <c r="E207" s="25"/>
      <c r="F207" s="25">
        <f t="shared" si="49"/>
        <v>1.3447949999999998E-3</v>
      </c>
      <c r="G207" s="25">
        <f t="shared" si="50"/>
        <v>3.0970628849999998E-2</v>
      </c>
      <c r="H207" s="25">
        <v>7.3200000000000001E-3</v>
      </c>
      <c r="I207" s="25">
        <f t="shared" si="51"/>
        <v>4.9899999999999996E-3</v>
      </c>
      <c r="J207" s="25"/>
      <c r="K207" s="25">
        <f t="shared" si="52"/>
        <v>2.0846949999999997E-3</v>
      </c>
      <c r="L207" s="25">
        <f t="shared" si="53"/>
        <v>4.8010525849999992E-2</v>
      </c>
      <c r="M207" s="25">
        <v>6.5500000000000003E-3</v>
      </c>
      <c r="N207" s="25">
        <f t="shared" si="54"/>
        <v>4.2199999999999998E-3</v>
      </c>
      <c r="O207" s="25"/>
      <c r="P207" s="25">
        <f t="shared" si="55"/>
        <v>1.4900949999999999E-3</v>
      </c>
      <c r="Q207" s="25">
        <f t="shared" si="56"/>
        <v>3.4316887849999998E-2</v>
      </c>
      <c r="R207" s="25">
        <v>4.47E-3</v>
      </c>
      <c r="S207" s="25">
        <f t="shared" si="57"/>
        <v>2.14E-3</v>
      </c>
      <c r="T207" s="25"/>
      <c r="U207" s="25">
        <f t="shared" si="58"/>
        <v>1.3123950000000001E-3</v>
      </c>
      <c r="V207" s="25">
        <f t="shared" si="59"/>
        <v>3.0224456850000001E-2</v>
      </c>
      <c r="W207" s="25">
        <v>6.1199999999999996E-3</v>
      </c>
      <c r="X207" s="25">
        <f t="shared" si="60"/>
        <v>3.7899999999999995E-3</v>
      </c>
      <c r="Y207" s="25"/>
      <c r="Z207" s="25">
        <f t="shared" si="61"/>
        <v>1.5703949999999996E-3</v>
      </c>
      <c r="AA207" s="25">
        <f t="shared" si="62"/>
        <v>3.6166196849999992E-2</v>
      </c>
      <c r="AB207" s="25">
        <v>4.62E-3</v>
      </c>
      <c r="AC207" s="25">
        <f t="shared" si="63"/>
        <v>2.33E-3</v>
      </c>
    </row>
    <row r="208" spans="1:29" s="15" customFormat="1">
      <c r="A208" s="18">
        <v>456</v>
      </c>
      <c r="B208" s="25">
        <v>-6.0000000000000002E-5</v>
      </c>
      <c r="C208" s="25">
        <v>4.2599999999999999E-3</v>
      </c>
      <c r="D208" s="25">
        <f t="shared" si="48"/>
        <v>2.1700000000000001E-3</v>
      </c>
      <c r="E208" s="25"/>
      <c r="F208" s="25">
        <f t="shared" si="49"/>
        <v>1.434795E-3</v>
      </c>
      <c r="G208" s="25">
        <f t="shared" si="50"/>
        <v>3.3043328850000005E-2</v>
      </c>
      <c r="H208" s="25">
        <v>7.2500000000000004E-3</v>
      </c>
      <c r="I208" s="25">
        <f t="shared" si="51"/>
        <v>5.1600000000000005E-3</v>
      </c>
      <c r="J208" s="25"/>
      <c r="K208" s="25">
        <f t="shared" si="52"/>
        <v>2.2546950000000006E-3</v>
      </c>
      <c r="L208" s="25">
        <f t="shared" si="53"/>
        <v>5.1925625850000018E-2</v>
      </c>
      <c r="M208" s="25">
        <v>6.5199999999999998E-3</v>
      </c>
      <c r="N208" s="25">
        <f t="shared" si="54"/>
        <v>4.4299999999999999E-3</v>
      </c>
      <c r="O208" s="25"/>
      <c r="P208" s="25">
        <f t="shared" si="55"/>
        <v>1.700095E-3</v>
      </c>
      <c r="Q208" s="25">
        <f t="shared" si="56"/>
        <v>3.915318785E-2</v>
      </c>
      <c r="R208" s="25">
        <v>4.5999999999999999E-3</v>
      </c>
      <c r="S208" s="25">
        <f t="shared" si="57"/>
        <v>2.5100000000000001E-3</v>
      </c>
      <c r="T208" s="25"/>
      <c r="U208" s="25">
        <f t="shared" si="58"/>
        <v>1.6823950000000002E-3</v>
      </c>
      <c r="V208" s="25">
        <f t="shared" si="59"/>
        <v>3.8745556850000008E-2</v>
      </c>
      <c r="W208" s="25">
        <v>5.7999999999999996E-3</v>
      </c>
      <c r="X208" s="25">
        <f t="shared" si="60"/>
        <v>3.7099999999999998E-3</v>
      </c>
      <c r="Y208" s="25"/>
      <c r="Z208" s="25">
        <f t="shared" si="61"/>
        <v>1.4903949999999998E-3</v>
      </c>
      <c r="AA208" s="25">
        <f t="shared" si="62"/>
        <v>3.4323796849999998E-2</v>
      </c>
      <c r="AB208" s="25">
        <v>4.2399999999999998E-3</v>
      </c>
      <c r="AC208" s="25">
        <f t="shared" si="63"/>
        <v>2.0899999999999998E-3</v>
      </c>
    </row>
    <row r="209" spans="1:29" s="15" customFormat="1">
      <c r="A209" s="18">
        <v>457</v>
      </c>
      <c r="B209" s="25">
        <v>-4.0000000000000003E-5</v>
      </c>
      <c r="C209" s="25">
        <v>4.5100000000000001E-3</v>
      </c>
      <c r="D209" s="25">
        <f t="shared" si="48"/>
        <v>2.2800000000000003E-3</v>
      </c>
      <c r="E209" s="25"/>
      <c r="F209" s="25">
        <f t="shared" si="49"/>
        <v>1.5447950000000003E-3</v>
      </c>
      <c r="G209" s="25">
        <f t="shared" si="50"/>
        <v>3.5576628850000007E-2</v>
      </c>
      <c r="H209" s="25">
        <v>7.2899999999999996E-3</v>
      </c>
      <c r="I209" s="25">
        <f t="shared" si="51"/>
        <v>5.0600000000000003E-3</v>
      </c>
      <c r="J209" s="25"/>
      <c r="K209" s="25">
        <f t="shared" si="52"/>
        <v>2.1546950000000003E-3</v>
      </c>
      <c r="L209" s="25">
        <f t="shared" si="53"/>
        <v>4.9622625850000011E-2</v>
      </c>
      <c r="M209" s="25">
        <v>6.7299999999999999E-3</v>
      </c>
      <c r="N209" s="25">
        <f t="shared" si="54"/>
        <v>4.5000000000000005E-3</v>
      </c>
      <c r="O209" s="25"/>
      <c r="P209" s="25">
        <f t="shared" si="55"/>
        <v>1.7700950000000006E-3</v>
      </c>
      <c r="Q209" s="25">
        <f t="shared" si="56"/>
        <v>4.0765287850000019E-2</v>
      </c>
      <c r="R209" s="25">
        <v>4.5199999999999997E-3</v>
      </c>
      <c r="S209" s="25">
        <f t="shared" si="57"/>
        <v>2.2899999999999999E-3</v>
      </c>
      <c r="T209" s="25"/>
      <c r="U209" s="25">
        <f t="shared" si="58"/>
        <v>1.462395E-3</v>
      </c>
      <c r="V209" s="25">
        <f t="shared" si="59"/>
        <v>3.3678956850000004E-2</v>
      </c>
      <c r="W209" s="25">
        <v>6.0400000000000002E-3</v>
      </c>
      <c r="X209" s="25">
        <f t="shared" si="60"/>
        <v>3.8100000000000005E-3</v>
      </c>
      <c r="Y209" s="25"/>
      <c r="Z209" s="25">
        <f t="shared" si="61"/>
        <v>1.5903950000000005E-3</v>
      </c>
      <c r="AA209" s="25">
        <f t="shared" si="62"/>
        <v>3.6626796850000011E-2</v>
      </c>
      <c r="AB209" s="25">
        <v>4.4999999999999997E-3</v>
      </c>
      <c r="AC209" s="25">
        <f t="shared" si="63"/>
        <v>2.2299999999999998E-3</v>
      </c>
    </row>
    <row r="210" spans="1:29" s="15" customFormat="1">
      <c r="A210" s="18">
        <v>458</v>
      </c>
      <c r="B210" s="25">
        <v>-1.9000000000000001E-4</v>
      </c>
      <c r="C210" s="25">
        <v>4.2100000000000002E-3</v>
      </c>
      <c r="D210" s="25">
        <f t="shared" si="48"/>
        <v>2.1700000000000001E-3</v>
      </c>
      <c r="E210" s="25"/>
      <c r="F210" s="25">
        <f t="shared" si="49"/>
        <v>1.434795E-3</v>
      </c>
      <c r="G210" s="25">
        <f t="shared" si="50"/>
        <v>3.3043328850000005E-2</v>
      </c>
      <c r="H210" s="25">
        <v>7.1199999999999996E-3</v>
      </c>
      <c r="I210" s="25">
        <f t="shared" si="51"/>
        <v>5.0799999999999994E-3</v>
      </c>
      <c r="J210" s="25"/>
      <c r="K210" s="25">
        <f t="shared" si="52"/>
        <v>2.1746949999999995E-3</v>
      </c>
      <c r="L210" s="25">
        <f t="shared" si="53"/>
        <v>5.0083225849999989E-2</v>
      </c>
      <c r="M210" s="25">
        <v>6.4900000000000001E-3</v>
      </c>
      <c r="N210" s="25">
        <f t="shared" si="54"/>
        <v>4.45E-3</v>
      </c>
      <c r="O210" s="25"/>
      <c r="P210" s="25">
        <f t="shared" si="55"/>
        <v>1.720095E-3</v>
      </c>
      <c r="Q210" s="25">
        <f t="shared" si="56"/>
        <v>3.9613787850000005E-2</v>
      </c>
      <c r="R210" s="25">
        <v>4.4999999999999997E-3</v>
      </c>
      <c r="S210" s="25">
        <f t="shared" si="57"/>
        <v>2.4599999999999995E-3</v>
      </c>
      <c r="T210" s="25"/>
      <c r="U210" s="25">
        <f t="shared" si="58"/>
        <v>1.6323949999999996E-3</v>
      </c>
      <c r="V210" s="25">
        <f t="shared" si="59"/>
        <v>3.7594056849999995E-2</v>
      </c>
      <c r="W210" s="25">
        <v>5.7200000000000003E-3</v>
      </c>
      <c r="X210" s="25">
        <f t="shared" si="60"/>
        <v>3.6800000000000001E-3</v>
      </c>
      <c r="Y210" s="25"/>
      <c r="Z210" s="25">
        <f t="shared" si="61"/>
        <v>1.4603950000000002E-3</v>
      </c>
      <c r="AA210" s="25">
        <f t="shared" si="62"/>
        <v>3.3632896850000003E-2</v>
      </c>
      <c r="AB210" s="25">
        <v>4.2700000000000004E-3</v>
      </c>
      <c r="AC210" s="25">
        <f t="shared" si="63"/>
        <v>2.0400000000000001E-3</v>
      </c>
    </row>
    <row r="211" spans="1:29" s="15" customFormat="1">
      <c r="A211" s="18">
        <v>459</v>
      </c>
      <c r="B211" s="25">
        <v>-5.0000000000000002E-5</v>
      </c>
      <c r="C211" s="25">
        <v>4.3499999999999997E-3</v>
      </c>
      <c r="D211" s="25">
        <f t="shared" si="48"/>
        <v>2.1699999999999996E-3</v>
      </c>
      <c r="E211" s="25"/>
      <c r="F211" s="25">
        <f t="shared" si="49"/>
        <v>1.4347949999999996E-3</v>
      </c>
      <c r="G211" s="25">
        <f t="shared" si="50"/>
        <v>3.3043328849999991E-2</v>
      </c>
      <c r="H211" s="25">
        <v>7.1399999999999996E-3</v>
      </c>
      <c r="I211" s="25">
        <f t="shared" si="51"/>
        <v>4.9599999999999991E-3</v>
      </c>
      <c r="J211" s="25"/>
      <c r="K211" s="25">
        <f t="shared" si="52"/>
        <v>2.0546949999999992E-3</v>
      </c>
      <c r="L211" s="25">
        <f t="shared" si="53"/>
        <v>4.7319625849999984E-2</v>
      </c>
      <c r="M211" s="25">
        <v>6.4200000000000004E-3</v>
      </c>
      <c r="N211" s="25">
        <f t="shared" si="54"/>
        <v>4.2400000000000007E-3</v>
      </c>
      <c r="O211" s="25"/>
      <c r="P211" s="25">
        <f t="shared" si="55"/>
        <v>1.5100950000000008E-3</v>
      </c>
      <c r="Q211" s="25">
        <f t="shared" si="56"/>
        <v>3.4777487850000018E-2</v>
      </c>
      <c r="R211" s="25">
        <v>4.3899999999999998E-3</v>
      </c>
      <c r="S211" s="25">
        <f t="shared" si="57"/>
        <v>2.2099999999999997E-3</v>
      </c>
      <c r="T211" s="25"/>
      <c r="U211" s="25">
        <f t="shared" si="58"/>
        <v>1.3823949999999998E-3</v>
      </c>
      <c r="V211" s="25">
        <f t="shared" si="59"/>
        <v>3.1836556849999996E-2</v>
      </c>
      <c r="W211" s="25">
        <v>5.8700000000000002E-3</v>
      </c>
      <c r="X211" s="25">
        <f t="shared" si="60"/>
        <v>3.6900000000000001E-3</v>
      </c>
      <c r="Y211" s="25"/>
      <c r="Z211" s="25">
        <f t="shared" si="61"/>
        <v>1.4703950000000002E-3</v>
      </c>
      <c r="AA211" s="25">
        <f t="shared" si="62"/>
        <v>3.3863196850000006E-2</v>
      </c>
      <c r="AB211" s="25">
        <v>4.4099999999999999E-3</v>
      </c>
      <c r="AC211" s="25">
        <f t="shared" si="63"/>
        <v>2.1800000000000001E-3</v>
      </c>
    </row>
    <row r="212" spans="1:29" s="15" customFormat="1">
      <c r="A212" s="18">
        <v>460</v>
      </c>
      <c r="B212" s="25">
        <v>-4.0000000000000003E-5</v>
      </c>
      <c r="C212" s="25">
        <v>4.0099999999999997E-3</v>
      </c>
      <c r="D212" s="25">
        <f t="shared" si="48"/>
        <v>1.9699999999999995E-3</v>
      </c>
      <c r="E212" s="25"/>
      <c r="F212" s="25">
        <f t="shared" si="49"/>
        <v>1.2347949999999995E-3</v>
      </c>
      <c r="G212" s="25">
        <f t="shared" si="50"/>
        <v>2.8437328849999988E-2</v>
      </c>
      <c r="H212" s="25">
        <v>6.8500000000000002E-3</v>
      </c>
      <c r="I212" s="25">
        <f t="shared" si="51"/>
        <v>4.81E-3</v>
      </c>
      <c r="J212" s="25"/>
      <c r="K212" s="25">
        <f t="shared" si="52"/>
        <v>1.9046950000000001E-3</v>
      </c>
      <c r="L212" s="25">
        <f t="shared" si="53"/>
        <v>4.3865125850000006E-2</v>
      </c>
      <c r="M212" s="25">
        <v>6.1900000000000002E-3</v>
      </c>
      <c r="N212" s="25">
        <f t="shared" si="54"/>
        <v>4.15E-3</v>
      </c>
      <c r="O212" s="25"/>
      <c r="P212" s="25">
        <f t="shared" si="55"/>
        <v>1.4200950000000001E-3</v>
      </c>
      <c r="Q212" s="25">
        <f t="shared" si="56"/>
        <v>3.2704787850000007E-2</v>
      </c>
      <c r="R212" s="25">
        <v>4.3899999999999998E-3</v>
      </c>
      <c r="S212" s="25">
        <f t="shared" si="57"/>
        <v>2.3499999999999997E-3</v>
      </c>
      <c r="T212" s="25"/>
      <c r="U212" s="25">
        <f t="shared" si="58"/>
        <v>1.5223949999999997E-3</v>
      </c>
      <c r="V212" s="25">
        <f t="shared" si="59"/>
        <v>3.5060756849999992E-2</v>
      </c>
      <c r="W212" s="25">
        <v>5.5599999999999998E-3</v>
      </c>
      <c r="X212" s="25">
        <f t="shared" si="60"/>
        <v>3.5199999999999997E-3</v>
      </c>
      <c r="Y212" s="25"/>
      <c r="Z212" s="25">
        <f t="shared" si="61"/>
        <v>1.3003949999999998E-3</v>
      </c>
      <c r="AA212" s="25">
        <f t="shared" si="62"/>
        <v>2.9948096849999994E-2</v>
      </c>
      <c r="AB212" s="25">
        <v>4.1200000000000004E-3</v>
      </c>
      <c r="AC212" s="25">
        <f t="shared" si="63"/>
        <v>2.0400000000000001E-3</v>
      </c>
    </row>
    <row r="213" spans="1:29" s="15" customFormat="1">
      <c r="A213" s="18">
        <v>461</v>
      </c>
      <c r="B213" s="25">
        <v>1.0000000000000001E-5</v>
      </c>
      <c r="C213" s="25">
        <v>4.45E-3</v>
      </c>
      <c r="D213" s="25">
        <f t="shared" si="48"/>
        <v>2.235E-3</v>
      </c>
      <c r="E213" s="25"/>
      <c r="F213" s="25">
        <f t="shared" si="49"/>
        <v>1.4997949999999999E-3</v>
      </c>
      <c r="G213" s="25">
        <f t="shared" si="50"/>
        <v>3.4540278850000002E-2</v>
      </c>
      <c r="H213" s="25">
        <v>7.1199999999999996E-3</v>
      </c>
      <c r="I213" s="25">
        <f t="shared" si="51"/>
        <v>4.9049999999999996E-3</v>
      </c>
      <c r="J213" s="25"/>
      <c r="K213" s="25">
        <f t="shared" si="52"/>
        <v>1.9996949999999997E-3</v>
      </c>
      <c r="L213" s="25">
        <f t="shared" si="53"/>
        <v>4.6052975849999997E-2</v>
      </c>
      <c r="M213" s="25">
        <v>6.3899999999999998E-3</v>
      </c>
      <c r="N213" s="25">
        <f t="shared" si="54"/>
        <v>4.1749999999999999E-3</v>
      </c>
      <c r="O213" s="25"/>
      <c r="P213" s="25">
        <f t="shared" si="55"/>
        <v>1.445095E-3</v>
      </c>
      <c r="Q213" s="25">
        <f t="shared" si="56"/>
        <v>3.328053785E-2</v>
      </c>
      <c r="R213" s="25">
        <v>4.4200000000000003E-3</v>
      </c>
      <c r="S213" s="25">
        <f t="shared" si="57"/>
        <v>2.2050000000000004E-3</v>
      </c>
      <c r="T213" s="25"/>
      <c r="U213" s="25">
        <f t="shared" si="58"/>
        <v>1.3773950000000004E-3</v>
      </c>
      <c r="V213" s="25">
        <f t="shared" si="59"/>
        <v>3.1721406850000008E-2</v>
      </c>
      <c r="W213" s="25">
        <v>5.6899999999999997E-3</v>
      </c>
      <c r="X213" s="25">
        <f t="shared" si="60"/>
        <v>3.4749999999999998E-3</v>
      </c>
      <c r="Y213" s="25"/>
      <c r="Z213" s="25">
        <f t="shared" si="61"/>
        <v>1.2553949999999999E-3</v>
      </c>
      <c r="AA213" s="25">
        <f t="shared" si="62"/>
        <v>2.891174685E-2</v>
      </c>
      <c r="AB213" s="25">
        <v>4.4200000000000003E-3</v>
      </c>
      <c r="AC213" s="25">
        <f t="shared" si="63"/>
        <v>2.215E-3</v>
      </c>
    </row>
    <row r="214" spans="1:29" s="15" customFormat="1">
      <c r="A214" s="18">
        <v>462</v>
      </c>
      <c r="B214" s="25">
        <v>8.0000000000000007E-5</v>
      </c>
      <c r="C214" s="25">
        <v>4.0699999999999998E-3</v>
      </c>
      <c r="D214" s="25">
        <f t="shared" si="48"/>
        <v>1.9249999999999996E-3</v>
      </c>
      <c r="E214" s="25"/>
      <c r="F214" s="25">
        <f t="shared" si="49"/>
        <v>1.1897949999999996E-3</v>
      </c>
      <c r="G214" s="25">
        <f t="shared" si="50"/>
        <v>2.740097884999999E-2</v>
      </c>
      <c r="H214" s="25">
        <v>6.9499999999999996E-3</v>
      </c>
      <c r="I214" s="25">
        <f t="shared" si="51"/>
        <v>4.8049999999999994E-3</v>
      </c>
      <c r="J214" s="25"/>
      <c r="K214" s="25">
        <f t="shared" si="52"/>
        <v>1.8996949999999994E-3</v>
      </c>
      <c r="L214" s="25">
        <f t="shared" si="53"/>
        <v>4.3749975849999991E-2</v>
      </c>
      <c r="M214" s="25">
        <v>6.1399999999999996E-3</v>
      </c>
      <c r="N214" s="25">
        <f t="shared" si="54"/>
        <v>3.9949999999999994E-3</v>
      </c>
      <c r="O214" s="25"/>
      <c r="P214" s="25">
        <f t="shared" si="55"/>
        <v>1.2650949999999995E-3</v>
      </c>
      <c r="Q214" s="25">
        <f t="shared" si="56"/>
        <v>2.9135137849999989E-2</v>
      </c>
      <c r="R214" s="25">
        <v>4.3600000000000002E-3</v>
      </c>
      <c r="S214" s="25">
        <f t="shared" si="57"/>
        <v>2.215E-3</v>
      </c>
      <c r="T214" s="25"/>
      <c r="U214" s="25">
        <f t="shared" si="58"/>
        <v>1.387395E-3</v>
      </c>
      <c r="V214" s="25">
        <f t="shared" si="59"/>
        <v>3.1951706850000004E-2</v>
      </c>
      <c r="W214" s="25">
        <v>5.6100000000000004E-3</v>
      </c>
      <c r="X214" s="25">
        <f t="shared" si="60"/>
        <v>3.4650000000000002E-3</v>
      </c>
      <c r="Y214" s="25"/>
      <c r="Z214" s="25">
        <f t="shared" si="61"/>
        <v>1.2453950000000003E-3</v>
      </c>
      <c r="AA214" s="25">
        <f t="shared" si="62"/>
        <v>2.8681446850000007E-2</v>
      </c>
      <c r="AB214" s="25">
        <v>4.2100000000000002E-3</v>
      </c>
      <c r="AC214" s="25">
        <f t="shared" si="63"/>
        <v>2.1450000000000002E-3</v>
      </c>
    </row>
    <row r="215" spans="1:29" s="15" customFormat="1">
      <c r="A215" s="18">
        <v>463</v>
      </c>
      <c r="B215" s="25">
        <v>2.0000000000000002E-5</v>
      </c>
      <c r="C215" s="25">
        <v>4.2100000000000002E-3</v>
      </c>
      <c r="D215" s="25">
        <f t="shared" si="48"/>
        <v>2.0250000000000003E-3</v>
      </c>
      <c r="E215" s="25"/>
      <c r="F215" s="25">
        <f t="shared" si="49"/>
        <v>1.2897950000000003E-3</v>
      </c>
      <c r="G215" s="25">
        <f t="shared" si="50"/>
        <v>2.9703978850000007E-2</v>
      </c>
      <c r="H215" s="25">
        <v>7.0000000000000001E-3</v>
      </c>
      <c r="I215" s="25">
        <f t="shared" si="51"/>
        <v>4.8149999999999998E-3</v>
      </c>
      <c r="J215" s="25"/>
      <c r="K215" s="25">
        <f t="shared" si="52"/>
        <v>1.9096949999999999E-3</v>
      </c>
      <c r="L215" s="25">
        <f t="shared" si="53"/>
        <v>4.398027585E-2</v>
      </c>
      <c r="M215" s="25">
        <v>6.3200000000000001E-3</v>
      </c>
      <c r="N215" s="25">
        <f t="shared" si="54"/>
        <v>4.1349999999999998E-3</v>
      </c>
      <c r="O215" s="25"/>
      <c r="P215" s="25">
        <f t="shared" si="55"/>
        <v>1.4050949999999999E-3</v>
      </c>
      <c r="Q215" s="25">
        <f t="shared" si="56"/>
        <v>3.2359337849999996E-2</v>
      </c>
      <c r="R215" s="25">
        <v>4.3299999999999996E-3</v>
      </c>
      <c r="S215" s="25">
        <f t="shared" si="57"/>
        <v>2.1449999999999998E-3</v>
      </c>
      <c r="T215" s="25"/>
      <c r="U215" s="25">
        <f t="shared" si="58"/>
        <v>1.3173949999999999E-3</v>
      </c>
      <c r="V215" s="25">
        <f t="shared" si="59"/>
        <v>3.0339606849999999E-2</v>
      </c>
      <c r="W215" s="25">
        <v>5.7499999999999999E-3</v>
      </c>
      <c r="X215" s="25">
        <f t="shared" si="60"/>
        <v>3.565E-3</v>
      </c>
      <c r="Y215" s="25"/>
      <c r="Z215" s="25">
        <f t="shared" si="61"/>
        <v>1.3453950000000001E-3</v>
      </c>
      <c r="AA215" s="25">
        <f t="shared" si="62"/>
        <v>3.0984446850000003E-2</v>
      </c>
      <c r="AB215" s="25">
        <v>4.3499999999999997E-3</v>
      </c>
      <c r="AC215" s="25">
        <f t="shared" si="63"/>
        <v>2.1849999999999999E-3</v>
      </c>
    </row>
    <row r="216" spans="1:29" s="15" customFormat="1">
      <c r="A216" s="18">
        <v>464</v>
      </c>
      <c r="B216" s="25">
        <v>-4.0000000000000003E-5</v>
      </c>
      <c r="C216" s="25">
        <v>3.8800000000000002E-3</v>
      </c>
      <c r="D216" s="25">
        <f t="shared" si="48"/>
        <v>1.8800000000000002E-3</v>
      </c>
      <c r="E216" s="25"/>
      <c r="F216" s="25">
        <f t="shared" si="49"/>
        <v>1.1447950000000001E-3</v>
      </c>
      <c r="G216" s="25">
        <f t="shared" si="50"/>
        <v>2.6364628850000002E-2</v>
      </c>
      <c r="H216" s="25">
        <v>6.6600000000000001E-3</v>
      </c>
      <c r="I216" s="25">
        <f t="shared" si="51"/>
        <v>4.6600000000000001E-3</v>
      </c>
      <c r="J216" s="25"/>
      <c r="K216" s="25">
        <f t="shared" si="52"/>
        <v>1.7546950000000001E-3</v>
      </c>
      <c r="L216" s="25">
        <f t="shared" si="53"/>
        <v>4.0410625850000007E-2</v>
      </c>
      <c r="M216" s="25">
        <v>5.9300000000000004E-3</v>
      </c>
      <c r="N216" s="25">
        <f t="shared" si="54"/>
        <v>3.9300000000000003E-3</v>
      </c>
      <c r="O216" s="25"/>
      <c r="P216" s="25">
        <f t="shared" si="55"/>
        <v>1.2000950000000004E-3</v>
      </c>
      <c r="Q216" s="25">
        <f t="shared" si="56"/>
        <v>2.7638187850000009E-2</v>
      </c>
      <c r="R216" s="25">
        <v>4.13E-3</v>
      </c>
      <c r="S216" s="25">
        <f t="shared" si="57"/>
        <v>2.1299999999999999E-3</v>
      </c>
      <c r="T216" s="25"/>
      <c r="U216" s="25">
        <f t="shared" si="58"/>
        <v>1.302395E-3</v>
      </c>
      <c r="V216" s="25">
        <f t="shared" si="59"/>
        <v>2.9994156850000002E-2</v>
      </c>
      <c r="W216" s="25">
        <v>5.2599999999999999E-3</v>
      </c>
      <c r="X216" s="25">
        <f t="shared" si="60"/>
        <v>3.2599999999999999E-3</v>
      </c>
      <c r="Y216" s="25"/>
      <c r="Z216" s="25">
        <f t="shared" si="61"/>
        <v>1.0403949999999999E-3</v>
      </c>
      <c r="AA216" s="25">
        <f t="shared" si="62"/>
        <v>2.396029685E-2</v>
      </c>
      <c r="AB216" s="25">
        <v>4.0400000000000002E-3</v>
      </c>
      <c r="AC216" s="25">
        <f t="shared" si="63"/>
        <v>2E-3</v>
      </c>
    </row>
    <row r="217" spans="1:29" s="15" customFormat="1">
      <c r="A217" s="18">
        <v>465</v>
      </c>
      <c r="B217" s="25">
        <v>-8.0000000000000007E-5</v>
      </c>
      <c r="C217" s="25">
        <v>4.2500000000000003E-3</v>
      </c>
      <c r="D217" s="25">
        <f t="shared" si="48"/>
        <v>2.1550000000000002E-3</v>
      </c>
      <c r="E217" s="25"/>
      <c r="F217" s="25">
        <f t="shared" si="49"/>
        <v>1.4197950000000002E-3</v>
      </c>
      <c r="G217" s="25">
        <f t="shared" si="50"/>
        <v>3.2697878850000008E-2</v>
      </c>
      <c r="H217" s="25">
        <v>6.9300000000000004E-3</v>
      </c>
      <c r="I217" s="25">
        <f t="shared" si="51"/>
        <v>4.8350000000000008E-3</v>
      </c>
      <c r="J217" s="25"/>
      <c r="K217" s="25">
        <f t="shared" si="52"/>
        <v>1.9296950000000008E-3</v>
      </c>
      <c r="L217" s="25">
        <f t="shared" si="53"/>
        <v>4.4440875850000019E-2</v>
      </c>
      <c r="M217" s="25">
        <v>6.3499999999999997E-3</v>
      </c>
      <c r="N217" s="25">
        <f t="shared" si="54"/>
        <v>4.2550000000000001E-3</v>
      </c>
      <c r="O217" s="25"/>
      <c r="P217" s="25">
        <f t="shared" si="55"/>
        <v>1.5250950000000002E-3</v>
      </c>
      <c r="Q217" s="25">
        <f t="shared" si="56"/>
        <v>3.5122937850000008E-2</v>
      </c>
      <c r="R217" s="25">
        <v>4.3299999999999996E-3</v>
      </c>
      <c r="S217" s="25">
        <f t="shared" si="57"/>
        <v>2.2349999999999996E-3</v>
      </c>
      <c r="T217" s="25"/>
      <c r="U217" s="25">
        <f t="shared" si="58"/>
        <v>1.4073949999999997E-3</v>
      </c>
      <c r="V217" s="25">
        <f t="shared" si="59"/>
        <v>3.2412306849999996E-2</v>
      </c>
      <c r="W217" s="25">
        <v>5.6899999999999997E-3</v>
      </c>
      <c r="X217" s="25">
        <f t="shared" si="60"/>
        <v>3.5949999999999997E-3</v>
      </c>
      <c r="Y217" s="25"/>
      <c r="Z217" s="25">
        <f t="shared" si="61"/>
        <v>1.3753949999999997E-3</v>
      </c>
      <c r="AA217" s="25">
        <f t="shared" si="62"/>
        <v>3.1675346849999994E-2</v>
      </c>
      <c r="AB217" s="25">
        <v>4.2700000000000004E-3</v>
      </c>
      <c r="AC217" s="25">
        <f t="shared" si="63"/>
        <v>2.0950000000000001E-3</v>
      </c>
    </row>
    <row r="218" spans="1:29" s="15" customFormat="1">
      <c r="A218" s="18">
        <v>466</v>
      </c>
      <c r="B218" s="25">
        <v>-1.6000000000000001E-4</v>
      </c>
      <c r="C218" s="25">
        <v>3.9899999999999996E-3</v>
      </c>
      <c r="D218" s="25">
        <f t="shared" si="48"/>
        <v>2.0449999999999999E-3</v>
      </c>
      <c r="E218" s="25"/>
      <c r="F218" s="25">
        <f t="shared" si="49"/>
        <v>1.3097949999999999E-3</v>
      </c>
      <c r="G218" s="25">
        <f t="shared" si="50"/>
        <v>3.0164578849999998E-2</v>
      </c>
      <c r="H218" s="25">
        <v>6.6400000000000001E-3</v>
      </c>
      <c r="I218" s="25">
        <f t="shared" si="51"/>
        <v>4.6950000000000004E-3</v>
      </c>
      <c r="J218" s="25"/>
      <c r="K218" s="25">
        <f t="shared" si="52"/>
        <v>1.7896950000000004E-3</v>
      </c>
      <c r="L218" s="25">
        <f t="shared" si="53"/>
        <v>4.1216675850000009E-2</v>
      </c>
      <c r="M218" s="25">
        <v>5.9899999999999997E-3</v>
      </c>
      <c r="N218" s="25">
        <f t="shared" si="54"/>
        <v>4.045E-3</v>
      </c>
      <c r="O218" s="25"/>
      <c r="P218" s="25">
        <f t="shared" si="55"/>
        <v>1.3150950000000001E-3</v>
      </c>
      <c r="Q218" s="25">
        <f t="shared" si="56"/>
        <v>3.0286637850000003E-2</v>
      </c>
      <c r="R218" s="25">
        <v>4.2199999999999998E-3</v>
      </c>
      <c r="S218" s="25">
        <f t="shared" si="57"/>
        <v>2.2750000000000001E-3</v>
      </c>
      <c r="T218" s="25"/>
      <c r="U218" s="25">
        <f t="shared" si="58"/>
        <v>1.4473950000000002E-3</v>
      </c>
      <c r="V218" s="25">
        <f t="shared" si="59"/>
        <v>3.3333506850000007E-2</v>
      </c>
      <c r="W218" s="25">
        <v>5.3499999999999997E-3</v>
      </c>
      <c r="X218" s="25">
        <f t="shared" si="60"/>
        <v>3.405E-3</v>
      </c>
      <c r="Y218" s="25"/>
      <c r="Z218" s="25">
        <f t="shared" si="61"/>
        <v>1.1853950000000001E-3</v>
      </c>
      <c r="AA218" s="25">
        <f t="shared" si="62"/>
        <v>2.7299646850000005E-2</v>
      </c>
      <c r="AB218" s="25">
        <v>4.0499999999999998E-3</v>
      </c>
      <c r="AC218" s="25">
        <f t="shared" si="63"/>
        <v>1.9449999999999999E-3</v>
      </c>
    </row>
    <row r="219" spans="1:29" s="15" customFormat="1">
      <c r="A219" s="18">
        <v>467</v>
      </c>
      <c r="B219" s="25">
        <v>3.0000000000000001E-5</v>
      </c>
      <c r="C219" s="25">
        <v>4.1999999999999997E-3</v>
      </c>
      <c r="D219" s="25">
        <f t="shared" si="48"/>
        <v>2.055E-3</v>
      </c>
      <c r="E219" s="25"/>
      <c r="F219" s="25">
        <f t="shared" si="49"/>
        <v>1.3197949999999999E-3</v>
      </c>
      <c r="G219" s="25">
        <f t="shared" si="50"/>
        <v>3.0394878850000001E-2</v>
      </c>
      <c r="H219" s="25">
        <v>7.0200000000000002E-3</v>
      </c>
      <c r="I219" s="25">
        <f t="shared" si="51"/>
        <v>4.8750000000000009E-3</v>
      </c>
      <c r="J219" s="25"/>
      <c r="K219" s="25">
        <f t="shared" si="52"/>
        <v>1.9696950000000009E-3</v>
      </c>
      <c r="L219" s="25">
        <f t="shared" si="53"/>
        <v>4.5362075850000023E-2</v>
      </c>
      <c r="M219" s="25">
        <v>6.3800000000000003E-3</v>
      </c>
      <c r="N219" s="25">
        <f t="shared" si="54"/>
        <v>4.2350000000000009E-3</v>
      </c>
      <c r="O219" s="25"/>
      <c r="P219" s="25">
        <f t="shared" si="55"/>
        <v>1.505095000000001E-3</v>
      </c>
      <c r="Q219" s="25">
        <f t="shared" si="56"/>
        <v>3.4662337850000023E-2</v>
      </c>
      <c r="R219" s="25">
        <v>4.2300000000000003E-3</v>
      </c>
      <c r="S219" s="25">
        <f t="shared" si="57"/>
        <v>2.0850000000000005E-3</v>
      </c>
      <c r="T219" s="25"/>
      <c r="U219" s="25">
        <f t="shared" si="58"/>
        <v>1.2573950000000006E-3</v>
      </c>
      <c r="V219" s="25">
        <f t="shared" si="59"/>
        <v>2.8957806850000014E-2</v>
      </c>
      <c r="W219" s="25">
        <v>5.6899999999999997E-3</v>
      </c>
      <c r="X219" s="25">
        <f t="shared" si="60"/>
        <v>3.545E-3</v>
      </c>
      <c r="Y219" s="25"/>
      <c r="Z219" s="25">
        <f t="shared" si="61"/>
        <v>1.325395E-3</v>
      </c>
      <c r="AA219" s="25">
        <f t="shared" si="62"/>
        <v>3.0523846850000001E-2</v>
      </c>
      <c r="AB219" s="25">
        <v>4.2599999999999999E-3</v>
      </c>
      <c r="AC219" s="25">
        <f t="shared" si="63"/>
        <v>2.1449999999999998E-3</v>
      </c>
    </row>
    <row r="220" spans="1:29" s="15" customFormat="1">
      <c r="A220" s="18">
        <v>468</v>
      </c>
      <c r="B220" s="25">
        <v>-1E-4</v>
      </c>
      <c r="C220" s="25">
        <v>3.8999999999999998E-3</v>
      </c>
      <c r="D220" s="25">
        <f t="shared" si="48"/>
        <v>1.9699999999999995E-3</v>
      </c>
      <c r="E220" s="25"/>
      <c r="F220" s="25">
        <f t="shared" si="49"/>
        <v>1.2347949999999995E-3</v>
      </c>
      <c r="G220" s="25">
        <f t="shared" si="50"/>
        <v>2.8437328849999988E-2</v>
      </c>
      <c r="H220" s="25">
        <v>6.6600000000000001E-3</v>
      </c>
      <c r="I220" s="25">
        <f t="shared" si="51"/>
        <v>4.7299999999999998E-3</v>
      </c>
      <c r="J220" s="25"/>
      <c r="K220" s="25">
        <f t="shared" si="52"/>
        <v>1.8246949999999999E-3</v>
      </c>
      <c r="L220" s="25">
        <f t="shared" si="53"/>
        <v>4.2022725849999998E-2</v>
      </c>
      <c r="M220" s="25">
        <v>5.9199999999999999E-3</v>
      </c>
      <c r="N220" s="25">
        <f t="shared" si="54"/>
        <v>3.9899999999999996E-3</v>
      </c>
      <c r="O220" s="25"/>
      <c r="P220" s="25">
        <f t="shared" si="55"/>
        <v>1.2600949999999997E-3</v>
      </c>
      <c r="Q220" s="25">
        <f t="shared" si="56"/>
        <v>2.9019987849999995E-2</v>
      </c>
      <c r="R220" s="25">
        <v>4.1900000000000001E-3</v>
      </c>
      <c r="S220" s="25">
        <f t="shared" si="57"/>
        <v>2.2599999999999999E-3</v>
      </c>
      <c r="T220" s="25"/>
      <c r="U220" s="25">
        <f t="shared" si="58"/>
        <v>1.4323949999999999E-3</v>
      </c>
      <c r="V220" s="25">
        <f t="shared" si="59"/>
        <v>3.2988056850000003E-2</v>
      </c>
      <c r="W220" s="25">
        <v>5.3499999999999997E-3</v>
      </c>
      <c r="X220" s="25">
        <f t="shared" si="60"/>
        <v>3.4199999999999994E-3</v>
      </c>
      <c r="Y220" s="25"/>
      <c r="Z220" s="25">
        <f t="shared" si="61"/>
        <v>1.2003949999999995E-3</v>
      </c>
      <c r="AA220" s="25">
        <f t="shared" si="62"/>
        <v>2.7645096849999991E-2</v>
      </c>
      <c r="AB220" s="25">
        <v>3.96E-3</v>
      </c>
      <c r="AC220" s="25">
        <f t="shared" si="63"/>
        <v>1.9300000000000001E-3</v>
      </c>
    </row>
    <row r="221" spans="1:29" s="15" customFormat="1">
      <c r="A221" s="18">
        <v>469</v>
      </c>
      <c r="B221" s="25">
        <v>8.0000000000000007E-5</v>
      </c>
      <c r="C221" s="25">
        <v>4.0800000000000003E-3</v>
      </c>
      <c r="D221" s="25">
        <f t="shared" si="48"/>
        <v>2.0200000000000001E-3</v>
      </c>
      <c r="E221" s="25"/>
      <c r="F221" s="25">
        <f t="shared" si="49"/>
        <v>1.284795E-3</v>
      </c>
      <c r="G221" s="25">
        <f t="shared" si="50"/>
        <v>2.9588828850000002E-2</v>
      </c>
      <c r="H221" s="25">
        <v>6.8199999999999997E-3</v>
      </c>
      <c r="I221" s="25">
        <f t="shared" si="51"/>
        <v>4.7599999999999995E-3</v>
      </c>
      <c r="J221" s="25"/>
      <c r="K221" s="25">
        <f t="shared" si="52"/>
        <v>1.8546949999999995E-3</v>
      </c>
      <c r="L221" s="25">
        <f t="shared" si="53"/>
        <v>4.2713625849999992E-2</v>
      </c>
      <c r="M221" s="25">
        <v>6.0899999999999999E-3</v>
      </c>
      <c r="N221" s="25">
        <f t="shared" si="54"/>
        <v>4.0299999999999997E-3</v>
      </c>
      <c r="O221" s="25"/>
      <c r="P221" s="25">
        <f t="shared" si="55"/>
        <v>1.3000949999999998E-3</v>
      </c>
      <c r="Q221" s="25">
        <f t="shared" si="56"/>
        <v>2.9941187849999999E-2</v>
      </c>
      <c r="R221" s="25">
        <v>4.1399999999999996E-3</v>
      </c>
      <c r="S221" s="25">
        <f t="shared" si="57"/>
        <v>2.0799999999999994E-3</v>
      </c>
      <c r="T221" s="25"/>
      <c r="U221" s="25">
        <f t="shared" si="58"/>
        <v>1.2523949999999995E-3</v>
      </c>
      <c r="V221" s="25">
        <f t="shared" si="59"/>
        <v>2.8842656849999988E-2</v>
      </c>
      <c r="W221" s="25">
        <v>5.45E-3</v>
      </c>
      <c r="X221" s="25">
        <f t="shared" si="60"/>
        <v>3.3899999999999998E-3</v>
      </c>
      <c r="Y221" s="25"/>
      <c r="Z221" s="25">
        <f t="shared" si="61"/>
        <v>1.1703949999999999E-3</v>
      </c>
      <c r="AA221" s="25">
        <f t="shared" si="62"/>
        <v>2.6954196849999997E-2</v>
      </c>
      <c r="AB221" s="25">
        <v>4.0400000000000002E-3</v>
      </c>
      <c r="AC221" s="25">
        <f t="shared" si="63"/>
        <v>2.0600000000000002E-3</v>
      </c>
    </row>
    <row r="222" spans="1:29" s="15" customFormat="1">
      <c r="A222" s="18">
        <v>470</v>
      </c>
      <c r="B222" s="25">
        <v>-4.0000000000000003E-5</v>
      </c>
      <c r="C222" s="25">
        <v>3.81E-3</v>
      </c>
      <c r="D222" s="25">
        <f t="shared" si="48"/>
        <v>1.7799999999999999E-3</v>
      </c>
      <c r="E222" s="25"/>
      <c r="F222" s="25">
        <f t="shared" si="49"/>
        <v>1.0447949999999998E-3</v>
      </c>
      <c r="G222" s="25">
        <f t="shared" si="50"/>
        <v>2.4061628849999999E-2</v>
      </c>
      <c r="H222" s="25">
        <v>6.5700000000000003E-3</v>
      </c>
      <c r="I222" s="25">
        <f t="shared" si="51"/>
        <v>4.5400000000000006E-3</v>
      </c>
      <c r="J222" s="25"/>
      <c r="K222" s="25">
        <f t="shared" si="52"/>
        <v>1.6346950000000007E-3</v>
      </c>
      <c r="L222" s="25">
        <f t="shared" si="53"/>
        <v>3.7647025850000015E-2</v>
      </c>
      <c r="M222" s="25">
        <v>5.8599999999999998E-3</v>
      </c>
      <c r="N222" s="25">
        <f t="shared" si="54"/>
        <v>3.8299999999999996E-3</v>
      </c>
      <c r="O222" s="25"/>
      <c r="P222" s="25">
        <f t="shared" si="55"/>
        <v>1.1000949999999997E-3</v>
      </c>
      <c r="Q222" s="25">
        <f t="shared" si="56"/>
        <v>2.5335187849999996E-2</v>
      </c>
      <c r="R222" s="25">
        <v>4.0200000000000001E-3</v>
      </c>
      <c r="S222" s="25">
        <f t="shared" si="57"/>
        <v>1.99E-3</v>
      </c>
      <c r="T222" s="25"/>
      <c r="U222" s="25">
        <f t="shared" si="58"/>
        <v>1.1623950000000001E-3</v>
      </c>
      <c r="V222" s="25">
        <f t="shared" si="59"/>
        <v>2.6769956850000002E-2</v>
      </c>
      <c r="W222" s="25">
        <v>5.2300000000000003E-3</v>
      </c>
      <c r="X222" s="25">
        <f t="shared" si="60"/>
        <v>3.2000000000000002E-3</v>
      </c>
      <c r="Y222" s="25"/>
      <c r="Z222" s="25">
        <f t="shared" si="61"/>
        <v>9.8039500000000022E-4</v>
      </c>
      <c r="AA222" s="25">
        <f t="shared" si="62"/>
        <v>2.2578496850000008E-2</v>
      </c>
      <c r="AB222" s="25">
        <v>4.1000000000000003E-3</v>
      </c>
      <c r="AC222" s="25">
        <f t="shared" si="63"/>
        <v>2.0300000000000001E-3</v>
      </c>
    </row>
    <row r="223" spans="1:29" s="15" customFormat="1">
      <c r="A223" s="18">
        <v>471</v>
      </c>
      <c r="B223" s="25">
        <v>5.0000000000000002E-5</v>
      </c>
      <c r="C223" s="25">
        <v>4.1999999999999997E-3</v>
      </c>
      <c r="D223" s="25">
        <f t="shared" si="48"/>
        <v>2.1099999999999999E-3</v>
      </c>
      <c r="E223" s="25"/>
      <c r="F223" s="25">
        <f t="shared" si="49"/>
        <v>1.3747949999999998E-3</v>
      </c>
      <c r="G223" s="25">
        <f t="shared" si="50"/>
        <v>3.1661528849999995E-2</v>
      </c>
      <c r="H223" s="25">
        <v>6.7799999999999996E-3</v>
      </c>
      <c r="I223" s="25">
        <f t="shared" si="51"/>
        <v>4.6899999999999997E-3</v>
      </c>
      <c r="J223" s="25"/>
      <c r="K223" s="25">
        <f t="shared" si="52"/>
        <v>1.7846949999999998E-3</v>
      </c>
      <c r="L223" s="25">
        <f t="shared" si="53"/>
        <v>4.1101525849999994E-2</v>
      </c>
      <c r="M223" s="25">
        <v>6.1999999999999998E-3</v>
      </c>
      <c r="N223" s="25">
        <f t="shared" si="54"/>
        <v>4.1099999999999999E-3</v>
      </c>
      <c r="O223" s="25"/>
      <c r="P223" s="25">
        <f t="shared" si="55"/>
        <v>1.380095E-3</v>
      </c>
      <c r="Q223" s="25">
        <f t="shared" si="56"/>
        <v>3.1783587850000003E-2</v>
      </c>
      <c r="R223" s="25">
        <v>4.1599999999999996E-3</v>
      </c>
      <c r="S223" s="25">
        <f t="shared" si="57"/>
        <v>2.0699999999999998E-3</v>
      </c>
      <c r="T223" s="25"/>
      <c r="U223" s="25">
        <f t="shared" si="58"/>
        <v>1.2423949999999999E-3</v>
      </c>
      <c r="V223" s="25">
        <f t="shared" si="59"/>
        <v>2.8612356849999999E-2</v>
      </c>
      <c r="W223" s="25">
        <v>5.4599999999999996E-3</v>
      </c>
      <c r="X223" s="25">
        <f t="shared" si="60"/>
        <v>3.3699999999999997E-3</v>
      </c>
      <c r="Y223" s="25"/>
      <c r="Z223" s="25">
        <f t="shared" si="61"/>
        <v>1.1503949999999998E-3</v>
      </c>
      <c r="AA223" s="25">
        <f t="shared" si="62"/>
        <v>2.6493596849999995E-2</v>
      </c>
      <c r="AB223" s="25">
        <v>4.13E-3</v>
      </c>
      <c r="AC223" s="25">
        <f t="shared" si="63"/>
        <v>2.0899999999999998E-3</v>
      </c>
    </row>
    <row r="224" spans="1:29" s="15" customFormat="1">
      <c r="A224" s="18">
        <v>472</v>
      </c>
      <c r="B224" s="25">
        <v>-4.0000000000000003E-5</v>
      </c>
      <c r="C224" s="25">
        <v>3.7599999999999999E-3</v>
      </c>
      <c r="D224" s="25">
        <f t="shared" si="48"/>
        <v>1.8399999999999998E-3</v>
      </c>
      <c r="E224" s="25"/>
      <c r="F224" s="25">
        <f t="shared" si="49"/>
        <v>1.104795E-3</v>
      </c>
      <c r="G224" s="25">
        <f t="shared" si="50"/>
        <v>2.5443428850000002E-2</v>
      </c>
      <c r="H224" s="25">
        <v>6.5199999999999998E-3</v>
      </c>
      <c r="I224" s="25">
        <f t="shared" si="51"/>
        <v>4.5999999999999999E-3</v>
      </c>
      <c r="J224" s="25"/>
      <c r="K224" s="25">
        <f t="shared" si="52"/>
        <v>1.694695E-3</v>
      </c>
      <c r="L224" s="25">
        <f t="shared" si="53"/>
        <v>3.9028825850000004E-2</v>
      </c>
      <c r="M224" s="25">
        <v>5.8100000000000001E-3</v>
      </c>
      <c r="N224" s="25">
        <f t="shared" si="54"/>
        <v>3.8900000000000002E-3</v>
      </c>
      <c r="O224" s="25"/>
      <c r="P224" s="25">
        <f t="shared" si="55"/>
        <v>1.1600950000000003E-3</v>
      </c>
      <c r="Q224" s="25">
        <f t="shared" si="56"/>
        <v>2.6716987850000009E-2</v>
      </c>
      <c r="R224" s="25">
        <v>4.0200000000000001E-3</v>
      </c>
      <c r="S224" s="25">
        <f t="shared" si="57"/>
        <v>2.1000000000000003E-3</v>
      </c>
      <c r="T224" s="25"/>
      <c r="U224" s="25">
        <f t="shared" si="58"/>
        <v>1.2723950000000004E-3</v>
      </c>
      <c r="V224" s="25">
        <f t="shared" si="59"/>
        <v>2.9303256850000011E-2</v>
      </c>
      <c r="W224" s="25">
        <v>5.11E-3</v>
      </c>
      <c r="X224" s="25">
        <f t="shared" si="60"/>
        <v>3.1900000000000001E-3</v>
      </c>
      <c r="Y224" s="25"/>
      <c r="Z224" s="25">
        <f t="shared" si="61"/>
        <v>9.703950000000002E-4</v>
      </c>
      <c r="AA224" s="25">
        <f t="shared" si="62"/>
        <v>2.2348196850000005E-2</v>
      </c>
      <c r="AB224" s="25">
        <v>3.8800000000000002E-3</v>
      </c>
      <c r="AC224" s="25">
        <f t="shared" si="63"/>
        <v>1.92E-3</v>
      </c>
    </row>
    <row r="225" spans="1:29" s="15" customFormat="1">
      <c r="A225" s="18">
        <v>473</v>
      </c>
      <c r="B225" s="25">
        <v>5.0000000000000002E-5</v>
      </c>
      <c r="C225" s="25">
        <v>4.0800000000000003E-3</v>
      </c>
      <c r="D225" s="25">
        <f t="shared" si="48"/>
        <v>2.0050000000000003E-3</v>
      </c>
      <c r="E225" s="25"/>
      <c r="F225" s="25">
        <f t="shared" si="49"/>
        <v>1.2697950000000002E-3</v>
      </c>
      <c r="G225" s="25">
        <f t="shared" si="50"/>
        <v>2.9243378850000005E-2</v>
      </c>
      <c r="H225" s="25">
        <v>6.6899999999999998E-3</v>
      </c>
      <c r="I225" s="25">
        <f t="shared" si="51"/>
        <v>4.6149999999999993E-3</v>
      </c>
      <c r="J225" s="25"/>
      <c r="K225" s="25">
        <f t="shared" si="52"/>
        <v>1.7096949999999994E-3</v>
      </c>
      <c r="L225" s="25">
        <f t="shared" si="53"/>
        <v>3.9374275849999987E-2</v>
      </c>
      <c r="M225" s="25">
        <v>6.0099999999999997E-3</v>
      </c>
      <c r="N225" s="25">
        <f t="shared" si="54"/>
        <v>3.9349999999999993E-3</v>
      </c>
      <c r="O225" s="25"/>
      <c r="P225" s="25">
        <f t="shared" si="55"/>
        <v>1.2050949999999993E-3</v>
      </c>
      <c r="Q225" s="25">
        <f t="shared" si="56"/>
        <v>2.7753337849999987E-2</v>
      </c>
      <c r="R225" s="25">
        <v>4.0899999999999999E-3</v>
      </c>
      <c r="S225" s="25">
        <f t="shared" si="57"/>
        <v>2.0149999999999999E-3</v>
      </c>
      <c r="T225" s="25"/>
      <c r="U225" s="25">
        <f t="shared" si="58"/>
        <v>1.1873949999999999E-3</v>
      </c>
      <c r="V225" s="25">
        <f t="shared" si="59"/>
        <v>2.7345706849999998E-2</v>
      </c>
      <c r="W225" s="25">
        <v>5.47E-3</v>
      </c>
      <c r="X225" s="25">
        <f t="shared" si="60"/>
        <v>3.395E-3</v>
      </c>
      <c r="Y225" s="25"/>
      <c r="Z225" s="25">
        <f t="shared" si="61"/>
        <v>1.1753950000000001E-3</v>
      </c>
      <c r="AA225" s="25">
        <f t="shared" si="62"/>
        <v>2.7069346850000002E-2</v>
      </c>
      <c r="AB225" s="25">
        <v>4.1000000000000003E-3</v>
      </c>
      <c r="AC225" s="25">
        <f t="shared" si="63"/>
        <v>2.075E-3</v>
      </c>
    </row>
    <row r="226" spans="1:29" s="15" customFormat="1">
      <c r="A226" s="18">
        <v>474</v>
      </c>
      <c r="B226" s="25">
        <v>-1.6000000000000001E-4</v>
      </c>
      <c r="C226" s="25">
        <v>3.6900000000000001E-3</v>
      </c>
      <c r="D226" s="25">
        <f t="shared" si="48"/>
        <v>1.8850000000000002E-3</v>
      </c>
      <c r="E226" s="25"/>
      <c r="F226" s="25">
        <f t="shared" si="49"/>
        <v>1.1497950000000003E-3</v>
      </c>
      <c r="G226" s="25">
        <f t="shared" si="50"/>
        <v>2.647977885000001E-2</v>
      </c>
      <c r="H226" s="25">
        <v>6.4999999999999997E-3</v>
      </c>
      <c r="I226" s="25">
        <f t="shared" si="51"/>
        <v>4.6949999999999995E-3</v>
      </c>
      <c r="J226" s="25"/>
      <c r="K226" s="25">
        <f t="shared" si="52"/>
        <v>1.7896949999999996E-3</v>
      </c>
      <c r="L226" s="25">
        <f t="shared" si="53"/>
        <v>4.1216675849999995E-2</v>
      </c>
      <c r="M226" s="25">
        <v>5.7499999999999999E-3</v>
      </c>
      <c r="N226" s="25">
        <f t="shared" si="54"/>
        <v>3.9449999999999997E-3</v>
      </c>
      <c r="O226" s="25"/>
      <c r="P226" s="25">
        <f t="shared" si="55"/>
        <v>1.2150949999999998E-3</v>
      </c>
      <c r="Q226" s="25">
        <f t="shared" si="56"/>
        <v>2.7983637849999996E-2</v>
      </c>
      <c r="R226" s="25">
        <v>4.0600000000000002E-3</v>
      </c>
      <c r="S226" s="25">
        <f t="shared" si="57"/>
        <v>2.2550000000000001E-3</v>
      </c>
      <c r="T226" s="25"/>
      <c r="U226" s="25">
        <f t="shared" si="58"/>
        <v>1.4273950000000001E-3</v>
      </c>
      <c r="V226" s="25">
        <f t="shared" si="59"/>
        <v>3.2872906850000008E-2</v>
      </c>
      <c r="W226" s="25">
        <v>5.1599999999999997E-3</v>
      </c>
      <c r="X226" s="25">
        <f t="shared" si="60"/>
        <v>3.3549999999999995E-3</v>
      </c>
      <c r="Y226" s="25"/>
      <c r="Z226" s="25">
        <f t="shared" si="61"/>
        <v>1.1353949999999995E-3</v>
      </c>
      <c r="AA226" s="25">
        <f t="shared" si="62"/>
        <v>2.6148146849999991E-2</v>
      </c>
      <c r="AB226" s="25">
        <v>3.7699999999999999E-3</v>
      </c>
      <c r="AC226" s="25">
        <f t="shared" si="63"/>
        <v>1.805E-3</v>
      </c>
    </row>
    <row r="227" spans="1:29" s="15" customFormat="1">
      <c r="A227" s="18">
        <v>475</v>
      </c>
      <c r="B227" s="25">
        <v>2.5000000000000001E-4</v>
      </c>
      <c r="C227" s="25">
        <v>3.9199999999999999E-3</v>
      </c>
      <c r="D227" s="25">
        <f t="shared" si="48"/>
        <v>1.8199999999999996E-3</v>
      </c>
      <c r="E227" s="25"/>
      <c r="F227" s="25">
        <f t="shared" si="49"/>
        <v>1.0847949999999995E-3</v>
      </c>
      <c r="G227" s="25">
        <f t="shared" si="50"/>
        <v>2.4982828849999989E-2</v>
      </c>
      <c r="H227" s="25">
        <v>6.6299999999999996E-3</v>
      </c>
      <c r="I227" s="25">
        <f t="shared" si="51"/>
        <v>4.5299999999999993E-3</v>
      </c>
      <c r="J227" s="25"/>
      <c r="K227" s="25">
        <f t="shared" si="52"/>
        <v>1.6246949999999994E-3</v>
      </c>
      <c r="L227" s="25">
        <f t="shared" si="53"/>
        <v>3.7416725849999985E-2</v>
      </c>
      <c r="M227" s="25">
        <v>6.0000000000000001E-3</v>
      </c>
      <c r="N227" s="25">
        <f t="shared" si="54"/>
        <v>3.8999999999999998E-3</v>
      </c>
      <c r="O227" s="25"/>
      <c r="P227" s="25">
        <f t="shared" si="55"/>
        <v>1.1700949999999999E-3</v>
      </c>
      <c r="Q227" s="25">
        <f t="shared" si="56"/>
        <v>2.6947287849999998E-2</v>
      </c>
      <c r="R227" s="25">
        <v>4.0800000000000003E-3</v>
      </c>
      <c r="S227" s="25">
        <f t="shared" si="57"/>
        <v>1.98E-3</v>
      </c>
      <c r="T227" s="25"/>
      <c r="U227" s="25">
        <f t="shared" si="58"/>
        <v>1.1523950000000001E-3</v>
      </c>
      <c r="V227" s="25">
        <f t="shared" si="59"/>
        <v>2.6539656850000003E-2</v>
      </c>
      <c r="W227" s="25">
        <v>5.4799999999999996E-3</v>
      </c>
      <c r="X227" s="25">
        <f t="shared" si="60"/>
        <v>3.3799999999999993E-3</v>
      </c>
      <c r="Y227" s="25"/>
      <c r="Z227" s="25">
        <f t="shared" si="61"/>
        <v>1.1603949999999994E-3</v>
      </c>
      <c r="AA227" s="25">
        <f t="shared" si="62"/>
        <v>2.6723896849999988E-2</v>
      </c>
      <c r="AB227" s="25">
        <v>3.9500000000000004E-3</v>
      </c>
      <c r="AC227" s="25">
        <f t="shared" si="63"/>
        <v>2.1000000000000003E-3</v>
      </c>
    </row>
    <row r="228" spans="1:29" s="15" customFormat="1">
      <c r="A228" s="18">
        <v>476</v>
      </c>
      <c r="B228" s="25">
        <v>-1.3999999999999999E-4</v>
      </c>
      <c r="C228" s="25">
        <v>3.63E-3</v>
      </c>
      <c r="D228" s="25">
        <f t="shared" si="48"/>
        <v>1.7599999999999998E-3</v>
      </c>
      <c r="E228" s="25"/>
      <c r="F228" s="25">
        <f t="shared" si="49"/>
        <v>1.0247949999999998E-3</v>
      </c>
      <c r="G228" s="25">
        <f t="shared" si="50"/>
        <v>2.3601028849999997E-2</v>
      </c>
      <c r="H228" s="25">
        <v>6.3699999999999998E-3</v>
      </c>
      <c r="I228" s="25">
        <f t="shared" si="51"/>
        <v>4.4999999999999997E-3</v>
      </c>
      <c r="J228" s="25"/>
      <c r="K228" s="25">
        <f t="shared" si="52"/>
        <v>1.5946949999999997E-3</v>
      </c>
      <c r="L228" s="25">
        <f t="shared" si="53"/>
        <v>3.6725825849999998E-2</v>
      </c>
      <c r="M228" s="25">
        <v>5.7299999999999999E-3</v>
      </c>
      <c r="N228" s="25">
        <f t="shared" si="54"/>
        <v>3.8599999999999997E-3</v>
      </c>
      <c r="O228" s="25"/>
      <c r="P228" s="25">
        <f t="shared" si="55"/>
        <v>1.1300949999999998E-3</v>
      </c>
      <c r="Q228" s="25">
        <f t="shared" si="56"/>
        <v>2.6026087849999997E-2</v>
      </c>
      <c r="R228" s="25">
        <v>3.8899999999999998E-3</v>
      </c>
      <c r="S228" s="25">
        <f t="shared" si="57"/>
        <v>2.0199999999999997E-3</v>
      </c>
      <c r="T228" s="25"/>
      <c r="U228" s="25">
        <f t="shared" si="58"/>
        <v>1.1923949999999997E-3</v>
      </c>
      <c r="V228" s="25">
        <f t="shared" si="59"/>
        <v>2.7460856849999996E-2</v>
      </c>
      <c r="W228" s="25">
        <v>5.0200000000000002E-3</v>
      </c>
      <c r="X228" s="25">
        <f t="shared" si="60"/>
        <v>3.15E-3</v>
      </c>
      <c r="Y228" s="25"/>
      <c r="Z228" s="25">
        <f t="shared" si="61"/>
        <v>9.3039500000000009E-4</v>
      </c>
      <c r="AA228" s="25">
        <f t="shared" si="62"/>
        <v>2.1426996850000005E-2</v>
      </c>
      <c r="AB228" s="25">
        <v>3.8800000000000002E-3</v>
      </c>
      <c r="AC228" s="25">
        <f t="shared" si="63"/>
        <v>1.8700000000000001E-3</v>
      </c>
    </row>
    <row r="229" spans="1:29" s="15" customFormat="1">
      <c r="A229" s="18">
        <v>477</v>
      </c>
      <c r="B229" s="25">
        <v>2.5999999999999998E-4</v>
      </c>
      <c r="C229" s="25">
        <v>3.79E-3</v>
      </c>
      <c r="D229" s="25">
        <f t="shared" si="48"/>
        <v>1.7149999999999999E-3</v>
      </c>
      <c r="E229" s="25"/>
      <c r="F229" s="25">
        <f t="shared" si="49"/>
        <v>9.7979499999999988E-4</v>
      </c>
      <c r="G229" s="25">
        <f t="shared" si="50"/>
        <v>2.2564678849999999E-2</v>
      </c>
      <c r="H229" s="25">
        <v>6.4900000000000001E-3</v>
      </c>
      <c r="I229" s="25">
        <f t="shared" si="51"/>
        <v>4.4150000000000005E-3</v>
      </c>
      <c r="J229" s="25"/>
      <c r="K229" s="25">
        <f t="shared" si="52"/>
        <v>1.5096950000000006E-3</v>
      </c>
      <c r="L229" s="25">
        <f t="shared" si="53"/>
        <v>3.4768275850000016E-2</v>
      </c>
      <c r="M229" s="25">
        <v>5.8300000000000001E-3</v>
      </c>
      <c r="N229" s="25">
        <f t="shared" si="54"/>
        <v>3.7550000000000001E-3</v>
      </c>
      <c r="O229" s="25"/>
      <c r="P229" s="25">
        <f t="shared" si="55"/>
        <v>1.0250950000000002E-3</v>
      </c>
      <c r="Q229" s="25">
        <f t="shared" si="56"/>
        <v>2.3607937850000007E-2</v>
      </c>
      <c r="R229" s="25">
        <v>3.82E-3</v>
      </c>
      <c r="S229" s="25">
        <f t="shared" si="57"/>
        <v>1.745E-3</v>
      </c>
      <c r="T229" s="25"/>
      <c r="U229" s="25">
        <f t="shared" si="58"/>
        <v>9.1739499999999999E-4</v>
      </c>
      <c r="V229" s="25">
        <f t="shared" si="59"/>
        <v>2.1127606850000001E-2</v>
      </c>
      <c r="W229" s="25">
        <v>5.11E-3</v>
      </c>
      <c r="X229" s="25">
        <f t="shared" si="60"/>
        <v>3.0349999999999999E-3</v>
      </c>
      <c r="Y229" s="25"/>
      <c r="Z229" s="25">
        <f t="shared" si="61"/>
        <v>8.1539500000000001E-4</v>
      </c>
      <c r="AA229" s="25">
        <f t="shared" si="62"/>
        <v>1.8778546850000001E-2</v>
      </c>
      <c r="AB229" s="25">
        <v>3.8899999999999998E-3</v>
      </c>
      <c r="AC229" s="25">
        <f t="shared" si="63"/>
        <v>2.075E-3</v>
      </c>
    </row>
    <row r="230" spans="1:29" s="15" customFormat="1">
      <c r="A230" s="18">
        <v>478</v>
      </c>
      <c r="B230" s="25">
        <v>-1.4999999999999999E-4</v>
      </c>
      <c r="C230" s="25">
        <v>3.6900000000000001E-3</v>
      </c>
      <c r="D230" s="25">
        <f t="shared" si="48"/>
        <v>1.8550000000000001E-3</v>
      </c>
      <c r="E230" s="25"/>
      <c r="F230" s="25">
        <f t="shared" si="49"/>
        <v>1.1197950000000003E-3</v>
      </c>
      <c r="G230" s="25">
        <f t="shared" si="50"/>
        <v>2.5788878850000006E-2</v>
      </c>
      <c r="H230" s="25">
        <v>6.28E-3</v>
      </c>
      <c r="I230" s="25">
        <f t="shared" si="51"/>
        <v>4.4450000000000002E-3</v>
      </c>
      <c r="J230" s="25"/>
      <c r="K230" s="25">
        <f t="shared" si="52"/>
        <v>1.5396950000000002E-3</v>
      </c>
      <c r="L230" s="25">
        <f t="shared" si="53"/>
        <v>3.5459175850000003E-2</v>
      </c>
      <c r="M230" s="25">
        <v>5.7099999999999998E-3</v>
      </c>
      <c r="N230" s="25">
        <f t="shared" si="54"/>
        <v>3.875E-3</v>
      </c>
      <c r="O230" s="25"/>
      <c r="P230" s="25">
        <f t="shared" si="55"/>
        <v>1.1450950000000001E-3</v>
      </c>
      <c r="Q230" s="25">
        <f t="shared" si="56"/>
        <v>2.6371537850000001E-2</v>
      </c>
      <c r="R230" s="25">
        <v>3.8700000000000002E-3</v>
      </c>
      <c r="S230" s="25">
        <f t="shared" si="57"/>
        <v>2.0350000000000004E-3</v>
      </c>
      <c r="T230" s="25"/>
      <c r="U230" s="25">
        <f t="shared" si="58"/>
        <v>1.2073950000000004E-3</v>
      </c>
      <c r="V230" s="25">
        <f t="shared" si="59"/>
        <v>2.7806306850000011E-2</v>
      </c>
      <c r="W230" s="25">
        <v>4.9800000000000001E-3</v>
      </c>
      <c r="X230" s="25">
        <f t="shared" si="60"/>
        <v>3.1450000000000002E-3</v>
      </c>
      <c r="Y230" s="25"/>
      <c r="Z230" s="25">
        <f t="shared" si="61"/>
        <v>9.253950000000003E-4</v>
      </c>
      <c r="AA230" s="25">
        <f t="shared" si="62"/>
        <v>2.1311846850000007E-2</v>
      </c>
      <c r="AB230" s="25">
        <v>3.82E-3</v>
      </c>
      <c r="AC230" s="25">
        <f t="shared" si="63"/>
        <v>1.835E-3</v>
      </c>
    </row>
    <row r="231" spans="1:29" s="15" customFormat="1">
      <c r="A231" s="18">
        <v>479</v>
      </c>
      <c r="B231" s="25">
        <v>1.3999999999999999E-4</v>
      </c>
      <c r="C231" s="25">
        <v>3.8E-3</v>
      </c>
      <c r="D231" s="25">
        <f t="shared" si="48"/>
        <v>1.8049999999999997E-3</v>
      </c>
      <c r="E231" s="25"/>
      <c r="F231" s="25">
        <f t="shared" si="49"/>
        <v>1.0697949999999997E-3</v>
      </c>
      <c r="G231" s="25">
        <f t="shared" si="50"/>
        <v>2.4637378849999995E-2</v>
      </c>
      <c r="H231" s="25">
        <v>6.4400000000000004E-3</v>
      </c>
      <c r="I231" s="25">
        <f t="shared" si="51"/>
        <v>4.4450000000000002E-3</v>
      </c>
      <c r="J231" s="25"/>
      <c r="K231" s="25">
        <f t="shared" si="52"/>
        <v>1.5396950000000002E-3</v>
      </c>
      <c r="L231" s="25">
        <f t="shared" si="53"/>
        <v>3.5459175850000003E-2</v>
      </c>
      <c r="M231" s="25">
        <v>5.7499999999999999E-3</v>
      </c>
      <c r="N231" s="25">
        <f t="shared" si="54"/>
        <v>3.7549999999999997E-3</v>
      </c>
      <c r="O231" s="25"/>
      <c r="P231" s="25">
        <f t="shared" si="55"/>
        <v>1.0250949999999997E-3</v>
      </c>
      <c r="Q231" s="25">
        <f t="shared" si="56"/>
        <v>2.3607937849999996E-2</v>
      </c>
      <c r="R231" s="25">
        <v>3.8300000000000001E-3</v>
      </c>
      <c r="S231" s="25">
        <f t="shared" si="57"/>
        <v>1.8349999999999998E-3</v>
      </c>
      <c r="T231" s="25"/>
      <c r="U231" s="25">
        <f t="shared" si="58"/>
        <v>1.0073949999999999E-3</v>
      </c>
      <c r="V231" s="25">
        <f t="shared" si="59"/>
        <v>2.3200306849999998E-2</v>
      </c>
      <c r="W231" s="25">
        <v>5.0699999999999999E-3</v>
      </c>
      <c r="X231" s="25">
        <f t="shared" si="60"/>
        <v>3.0749999999999996E-3</v>
      </c>
      <c r="Y231" s="25"/>
      <c r="Z231" s="25">
        <f t="shared" si="61"/>
        <v>8.5539499999999968E-4</v>
      </c>
      <c r="AA231" s="25">
        <f t="shared" si="62"/>
        <v>1.9699746849999995E-2</v>
      </c>
      <c r="AB231" s="25">
        <v>3.8500000000000001E-3</v>
      </c>
      <c r="AC231" s="25">
        <f t="shared" si="63"/>
        <v>1.9950000000000002E-3</v>
      </c>
    </row>
    <row r="232" spans="1:29" s="15" customFormat="1">
      <c r="A232" s="18">
        <v>480</v>
      </c>
      <c r="B232" s="25">
        <v>-2.2000000000000001E-4</v>
      </c>
      <c r="C232" s="25">
        <v>3.5300000000000002E-3</v>
      </c>
      <c r="D232" s="25">
        <f t="shared" si="48"/>
        <v>1.7850000000000001E-3</v>
      </c>
      <c r="E232" s="25"/>
      <c r="F232" s="25">
        <f t="shared" si="49"/>
        <v>1.0497950000000001E-3</v>
      </c>
      <c r="G232" s="25">
        <f t="shared" si="50"/>
        <v>2.4176778850000004E-2</v>
      </c>
      <c r="H232" s="25">
        <v>6.2300000000000003E-3</v>
      </c>
      <c r="I232" s="25">
        <f t="shared" si="51"/>
        <v>4.4850000000000003E-3</v>
      </c>
      <c r="J232" s="25"/>
      <c r="K232" s="25">
        <f t="shared" si="52"/>
        <v>1.5796950000000003E-3</v>
      </c>
      <c r="L232" s="25">
        <f t="shared" si="53"/>
        <v>3.6380375850000007E-2</v>
      </c>
      <c r="M232" s="25">
        <v>5.5500000000000002E-3</v>
      </c>
      <c r="N232" s="25">
        <f t="shared" si="54"/>
        <v>3.8050000000000002E-3</v>
      </c>
      <c r="O232" s="25"/>
      <c r="P232" s="25">
        <f t="shared" si="55"/>
        <v>1.0750950000000003E-3</v>
      </c>
      <c r="Q232" s="25">
        <f t="shared" si="56"/>
        <v>2.4759437850000007E-2</v>
      </c>
      <c r="R232" s="25">
        <v>3.5999999999999999E-3</v>
      </c>
      <c r="S232" s="25">
        <f t="shared" si="57"/>
        <v>1.8549999999999999E-3</v>
      </c>
      <c r="T232" s="25"/>
      <c r="U232" s="25">
        <f t="shared" si="58"/>
        <v>1.027395E-3</v>
      </c>
      <c r="V232" s="25">
        <f t="shared" si="59"/>
        <v>2.366090685E-2</v>
      </c>
      <c r="W232" s="25">
        <v>4.8599999999999997E-3</v>
      </c>
      <c r="X232" s="25">
        <f t="shared" si="60"/>
        <v>3.1149999999999997E-3</v>
      </c>
      <c r="Y232" s="25"/>
      <c r="Z232" s="25">
        <f t="shared" si="61"/>
        <v>8.9539499999999978E-4</v>
      </c>
      <c r="AA232" s="25">
        <f t="shared" si="62"/>
        <v>2.0620946849999995E-2</v>
      </c>
      <c r="AB232" s="25">
        <v>3.7100000000000002E-3</v>
      </c>
      <c r="AC232" s="25">
        <f t="shared" si="63"/>
        <v>1.745E-3</v>
      </c>
    </row>
    <row r="233" spans="1:29" s="15" customFormat="1">
      <c r="A233" s="18">
        <v>481</v>
      </c>
      <c r="B233" s="25">
        <v>6.8999999999999997E-5</v>
      </c>
      <c r="C233" s="25">
        <v>3.7200000000000002E-3</v>
      </c>
      <c r="D233" s="25">
        <f t="shared" si="48"/>
        <v>1.7955000000000002E-3</v>
      </c>
      <c r="E233" s="25"/>
      <c r="F233" s="25">
        <f t="shared" si="49"/>
        <v>1.0602950000000002E-3</v>
      </c>
      <c r="G233" s="25">
        <f t="shared" si="50"/>
        <v>2.4418593850000003E-2</v>
      </c>
      <c r="H233" s="25">
        <v>6.3600000000000002E-3</v>
      </c>
      <c r="I233" s="25">
        <f t="shared" si="51"/>
        <v>4.4355000000000002E-3</v>
      </c>
      <c r="J233" s="25"/>
      <c r="K233" s="25">
        <f t="shared" si="52"/>
        <v>1.5301950000000003E-3</v>
      </c>
      <c r="L233" s="25">
        <f t="shared" si="53"/>
        <v>3.5240390850000004E-2</v>
      </c>
      <c r="M233" s="25">
        <v>5.7200000000000003E-3</v>
      </c>
      <c r="N233" s="25">
        <f t="shared" si="54"/>
        <v>3.7955000000000003E-3</v>
      </c>
      <c r="O233" s="25"/>
      <c r="P233" s="25">
        <f t="shared" si="55"/>
        <v>1.0655950000000003E-3</v>
      </c>
      <c r="Q233" s="25">
        <f t="shared" si="56"/>
        <v>2.4540652850000007E-2</v>
      </c>
      <c r="R233" s="25">
        <v>3.6900000000000001E-3</v>
      </c>
      <c r="S233" s="25">
        <f t="shared" si="57"/>
        <v>1.7655000000000001E-3</v>
      </c>
      <c r="T233" s="25"/>
      <c r="U233" s="25">
        <f t="shared" si="58"/>
        <v>9.3789500000000011E-4</v>
      </c>
      <c r="V233" s="25">
        <f t="shared" si="59"/>
        <v>2.1599721850000003E-2</v>
      </c>
      <c r="W233" s="25">
        <v>5.0299999999999997E-3</v>
      </c>
      <c r="X233" s="25">
        <f t="shared" si="60"/>
        <v>3.1054999999999998E-3</v>
      </c>
      <c r="Y233" s="25"/>
      <c r="Z233" s="25">
        <f t="shared" si="61"/>
        <v>8.8589499999999982E-4</v>
      </c>
      <c r="AA233" s="25">
        <f t="shared" si="62"/>
        <v>2.0402161849999996E-2</v>
      </c>
      <c r="AB233" s="25">
        <v>3.7799999999999999E-3</v>
      </c>
      <c r="AC233" s="25">
        <f t="shared" si="63"/>
        <v>1.9245E-3</v>
      </c>
    </row>
    <row r="234" spans="1:29" s="15" customFormat="1">
      <c r="A234" s="18">
        <v>482</v>
      </c>
      <c r="B234" s="25">
        <v>-1.7000000000000001E-4</v>
      </c>
      <c r="C234" s="25">
        <v>3.5599999999999998E-3</v>
      </c>
      <c r="D234" s="25">
        <f t="shared" si="48"/>
        <v>1.7849999999999997E-3</v>
      </c>
      <c r="E234" s="25"/>
      <c r="F234" s="25">
        <f t="shared" si="49"/>
        <v>1.0497949999999996E-3</v>
      </c>
      <c r="G234" s="25">
        <f t="shared" si="50"/>
        <v>2.4176778849999993E-2</v>
      </c>
      <c r="H234" s="25">
        <v>6.2300000000000003E-3</v>
      </c>
      <c r="I234" s="25">
        <f t="shared" si="51"/>
        <v>4.4550000000000006E-3</v>
      </c>
      <c r="J234" s="25"/>
      <c r="K234" s="25">
        <f t="shared" si="52"/>
        <v>1.5496950000000007E-3</v>
      </c>
      <c r="L234" s="25">
        <f t="shared" si="53"/>
        <v>3.568947585000002E-2</v>
      </c>
      <c r="M234" s="25">
        <v>5.4799999999999996E-3</v>
      </c>
      <c r="N234" s="25">
        <f t="shared" si="54"/>
        <v>3.7049999999999995E-3</v>
      </c>
      <c r="O234" s="25"/>
      <c r="P234" s="25">
        <f t="shared" si="55"/>
        <v>9.7509499999999961E-4</v>
      </c>
      <c r="Q234" s="25">
        <f t="shared" si="56"/>
        <v>2.2456437849999993E-2</v>
      </c>
      <c r="R234" s="25">
        <v>3.7000000000000002E-3</v>
      </c>
      <c r="S234" s="25">
        <f t="shared" si="57"/>
        <v>1.9250000000000001E-3</v>
      </c>
      <c r="T234" s="25"/>
      <c r="U234" s="25">
        <f t="shared" si="58"/>
        <v>1.0973950000000001E-3</v>
      </c>
      <c r="V234" s="25">
        <f t="shared" si="59"/>
        <v>2.5273006850000005E-2</v>
      </c>
      <c r="W234" s="25">
        <v>4.7699999999999999E-3</v>
      </c>
      <c r="X234" s="25">
        <f t="shared" si="60"/>
        <v>2.9949999999999998E-3</v>
      </c>
      <c r="Y234" s="25"/>
      <c r="Z234" s="25">
        <f t="shared" si="61"/>
        <v>7.753949999999999E-4</v>
      </c>
      <c r="AA234" s="25">
        <f t="shared" si="62"/>
        <v>1.7857346849999997E-2</v>
      </c>
      <c r="AB234" s="25">
        <v>3.7200000000000002E-3</v>
      </c>
      <c r="AC234" s="25">
        <f t="shared" si="63"/>
        <v>1.7750000000000001E-3</v>
      </c>
    </row>
    <row r="235" spans="1:29" s="15" customFormat="1">
      <c r="A235" s="18">
        <v>483</v>
      </c>
      <c r="B235" s="25">
        <v>8.0000000000000007E-5</v>
      </c>
      <c r="C235" s="25">
        <v>3.7499999999999999E-3</v>
      </c>
      <c r="D235" s="25">
        <f t="shared" si="48"/>
        <v>1.8549999999999997E-3</v>
      </c>
      <c r="E235" s="25"/>
      <c r="F235" s="25">
        <f t="shared" si="49"/>
        <v>1.1197949999999998E-3</v>
      </c>
      <c r="G235" s="25">
        <f t="shared" si="50"/>
        <v>2.5788878849999999E-2</v>
      </c>
      <c r="H235" s="25">
        <v>6.3800000000000003E-3</v>
      </c>
      <c r="I235" s="25">
        <f t="shared" si="51"/>
        <v>4.4850000000000003E-3</v>
      </c>
      <c r="J235" s="25"/>
      <c r="K235" s="25">
        <f t="shared" si="52"/>
        <v>1.5796950000000003E-3</v>
      </c>
      <c r="L235" s="25">
        <f t="shared" si="53"/>
        <v>3.6380375850000007E-2</v>
      </c>
      <c r="M235" s="25">
        <v>5.77E-3</v>
      </c>
      <c r="N235" s="25">
        <f t="shared" si="54"/>
        <v>3.875E-3</v>
      </c>
      <c r="O235" s="25"/>
      <c r="P235" s="25">
        <f t="shared" si="55"/>
        <v>1.1450950000000001E-3</v>
      </c>
      <c r="Q235" s="25">
        <f t="shared" si="56"/>
        <v>2.6371537850000001E-2</v>
      </c>
      <c r="R235" s="25">
        <v>3.8500000000000001E-3</v>
      </c>
      <c r="S235" s="25">
        <f t="shared" si="57"/>
        <v>1.9550000000000001E-3</v>
      </c>
      <c r="T235" s="25"/>
      <c r="U235" s="25">
        <f t="shared" si="58"/>
        <v>1.1273950000000002E-3</v>
      </c>
      <c r="V235" s="25">
        <f t="shared" si="59"/>
        <v>2.5963906850000006E-2</v>
      </c>
      <c r="W235" s="25">
        <v>5.0099999999999997E-3</v>
      </c>
      <c r="X235" s="25">
        <f t="shared" si="60"/>
        <v>3.1149999999999997E-3</v>
      </c>
      <c r="Y235" s="25"/>
      <c r="Z235" s="25">
        <f t="shared" si="61"/>
        <v>8.9539499999999978E-4</v>
      </c>
      <c r="AA235" s="25">
        <f t="shared" si="62"/>
        <v>2.0620946849999995E-2</v>
      </c>
      <c r="AB235" s="25">
        <v>3.7100000000000002E-3</v>
      </c>
      <c r="AC235" s="25">
        <f t="shared" si="63"/>
        <v>1.8950000000000002E-3</v>
      </c>
    </row>
    <row r="236" spans="1:29" s="15" customFormat="1">
      <c r="A236" s="18">
        <v>484</v>
      </c>
      <c r="B236" s="25">
        <v>-1.7000000000000001E-4</v>
      </c>
      <c r="C236" s="25">
        <v>3.49E-3</v>
      </c>
      <c r="D236" s="25">
        <f t="shared" si="48"/>
        <v>1.815E-3</v>
      </c>
      <c r="E236" s="25"/>
      <c r="F236" s="25">
        <f t="shared" si="49"/>
        <v>1.0797950000000001E-3</v>
      </c>
      <c r="G236" s="25">
        <f t="shared" si="50"/>
        <v>2.4867678850000005E-2</v>
      </c>
      <c r="H236" s="25">
        <v>6.11E-3</v>
      </c>
      <c r="I236" s="25">
        <f t="shared" si="51"/>
        <v>4.4349999999999997E-3</v>
      </c>
      <c r="J236" s="25"/>
      <c r="K236" s="25">
        <f t="shared" si="52"/>
        <v>1.5296949999999998E-3</v>
      </c>
      <c r="L236" s="25">
        <f t="shared" si="53"/>
        <v>3.5228875849999994E-2</v>
      </c>
      <c r="M236" s="25">
        <v>5.4200000000000003E-3</v>
      </c>
      <c r="N236" s="25">
        <f t="shared" si="54"/>
        <v>3.7450000000000001E-3</v>
      </c>
      <c r="O236" s="25"/>
      <c r="P236" s="25">
        <f t="shared" si="55"/>
        <v>1.0150950000000001E-3</v>
      </c>
      <c r="Q236" s="25">
        <f t="shared" si="56"/>
        <v>2.3377637850000004E-2</v>
      </c>
      <c r="R236" s="25">
        <v>3.48E-3</v>
      </c>
      <c r="S236" s="25">
        <f t="shared" si="57"/>
        <v>1.805E-3</v>
      </c>
      <c r="T236" s="25"/>
      <c r="U236" s="25">
        <f t="shared" si="58"/>
        <v>9.7739499999999983E-4</v>
      </c>
      <c r="V236" s="25">
        <f t="shared" si="59"/>
        <v>2.2509406849999997E-2</v>
      </c>
      <c r="W236" s="25">
        <v>4.8399999999999997E-3</v>
      </c>
      <c r="X236" s="25">
        <f t="shared" si="60"/>
        <v>3.1649999999999994E-3</v>
      </c>
      <c r="Y236" s="25"/>
      <c r="Z236" s="25">
        <f t="shared" si="61"/>
        <v>9.4539499999999948E-4</v>
      </c>
      <c r="AA236" s="25">
        <f t="shared" si="62"/>
        <v>2.1772446849999988E-2</v>
      </c>
      <c r="AB236" s="25">
        <v>3.5200000000000001E-3</v>
      </c>
      <c r="AC236" s="25">
        <f t="shared" si="63"/>
        <v>1.6750000000000001E-3</v>
      </c>
    </row>
    <row r="237" spans="1:29" s="15" customFormat="1">
      <c r="A237" s="18">
        <v>485</v>
      </c>
      <c r="B237" s="25">
        <v>1.4999999999999999E-4</v>
      </c>
      <c r="C237" s="25">
        <v>3.7000000000000002E-3</v>
      </c>
      <c r="D237" s="25">
        <f t="shared" si="48"/>
        <v>1.7650000000000001E-3</v>
      </c>
      <c r="E237" s="25"/>
      <c r="F237" s="25">
        <f t="shared" si="49"/>
        <v>1.029795E-3</v>
      </c>
      <c r="G237" s="25">
        <f t="shared" si="50"/>
        <v>2.3716178850000002E-2</v>
      </c>
      <c r="H237" s="25">
        <v>6.5100000000000002E-3</v>
      </c>
      <c r="I237" s="25">
        <f t="shared" si="51"/>
        <v>4.5750000000000001E-3</v>
      </c>
      <c r="J237" s="25"/>
      <c r="K237" s="25">
        <f t="shared" si="52"/>
        <v>1.6696950000000001E-3</v>
      </c>
      <c r="L237" s="25">
        <f t="shared" si="53"/>
        <v>3.8453075850000004E-2</v>
      </c>
      <c r="M237" s="25">
        <v>5.7299999999999999E-3</v>
      </c>
      <c r="N237" s="25">
        <f t="shared" si="54"/>
        <v>3.7949999999999998E-3</v>
      </c>
      <c r="O237" s="25"/>
      <c r="P237" s="25">
        <f t="shared" si="55"/>
        <v>1.0650949999999998E-3</v>
      </c>
      <c r="Q237" s="25">
        <f t="shared" si="56"/>
        <v>2.4529137849999997E-2</v>
      </c>
      <c r="R237" s="25">
        <v>3.81E-3</v>
      </c>
      <c r="S237" s="25">
        <f t="shared" si="57"/>
        <v>1.8749999999999999E-3</v>
      </c>
      <c r="T237" s="25"/>
      <c r="U237" s="25">
        <f t="shared" si="58"/>
        <v>1.047395E-3</v>
      </c>
      <c r="V237" s="25">
        <f t="shared" si="59"/>
        <v>2.4121506850000002E-2</v>
      </c>
      <c r="W237" s="25">
        <v>5.0099999999999997E-3</v>
      </c>
      <c r="X237" s="25">
        <f t="shared" si="60"/>
        <v>3.0749999999999996E-3</v>
      </c>
      <c r="Y237" s="25"/>
      <c r="Z237" s="25">
        <f t="shared" si="61"/>
        <v>8.5539499999999968E-4</v>
      </c>
      <c r="AA237" s="25">
        <f t="shared" si="62"/>
        <v>1.9699746849999995E-2</v>
      </c>
      <c r="AB237" s="25">
        <v>3.7200000000000002E-3</v>
      </c>
      <c r="AC237" s="25">
        <f t="shared" si="63"/>
        <v>1.9350000000000001E-3</v>
      </c>
    </row>
    <row r="238" spans="1:29" s="15" customFormat="1">
      <c r="A238" s="18">
        <v>486</v>
      </c>
      <c r="B238" s="25">
        <v>-1.3999999999999999E-4</v>
      </c>
      <c r="C238" s="25">
        <v>3.46E-3</v>
      </c>
      <c r="D238" s="25">
        <f t="shared" si="48"/>
        <v>1.73E-3</v>
      </c>
      <c r="E238" s="25"/>
      <c r="F238" s="25">
        <f t="shared" si="49"/>
        <v>9.9479500000000014E-4</v>
      </c>
      <c r="G238" s="25">
        <f t="shared" si="50"/>
        <v>2.2910128850000003E-2</v>
      </c>
      <c r="H238" s="25">
        <v>6.0299999999999998E-3</v>
      </c>
      <c r="I238" s="25">
        <f t="shared" si="51"/>
        <v>4.3E-3</v>
      </c>
      <c r="J238" s="25"/>
      <c r="K238" s="25">
        <f t="shared" si="52"/>
        <v>1.394695E-3</v>
      </c>
      <c r="L238" s="25">
        <f t="shared" si="53"/>
        <v>3.2119825850000006E-2</v>
      </c>
      <c r="M238" s="25">
        <v>5.4799999999999996E-3</v>
      </c>
      <c r="N238" s="25">
        <f t="shared" si="54"/>
        <v>3.7499999999999999E-3</v>
      </c>
      <c r="O238" s="25"/>
      <c r="P238" s="25">
        <f t="shared" si="55"/>
        <v>1.0200949999999999E-3</v>
      </c>
      <c r="Q238" s="25">
        <f t="shared" si="56"/>
        <v>2.3492787849999999E-2</v>
      </c>
      <c r="R238" s="25">
        <v>3.5400000000000002E-3</v>
      </c>
      <c r="S238" s="25">
        <f t="shared" si="57"/>
        <v>1.8100000000000002E-3</v>
      </c>
      <c r="T238" s="25"/>
      <c r="U238" s="25">
        <f t="shared" si="58"/>
        <v>9.8239500000000006E-4</v>
      </c>
      <c r="V238" s="25">
        <f t="shared" si="59"/>
        <v>2.2624556850000001E-2</v>
      </c>
      <c r="W238" s="25">
        <v>4.79E-3</v>
      </c>
      <c r="X238" s="25">
        <f t="shared" si="60"/>
        <v>3.0600000000000002E-3</v>
      </c>
      <c r="Y238" s="25"/>
      <c r="Z238" s="25">
        <f t="shared" si="61"/>
        <v>8.4039500000000029E-4</v>
      </c>
      <c r="AA238" s="25">
        <f t="shared" si="62"/>
        <v>1.9354296850000008E-2</v>
      </c>
      <c r="AB238" s="25">
        <v>3.5999999999999999E-3</v>
      </c>
      <c r="AC238" s="25">
        <f t="shared" si="63"/>
        <v>1.73E-3</v>
      </c>
    </row>
    <row r="239" spans="1:29" s="15" customFormat="1">
      <c r="A239" s="18">
        <v>487</v>
      </c>
      <c r="B239" s="25">
        <v>1.2E-4</v>
      </c>
      <c r="C239" s="25">
        <v>3.47E-3</v>
      </c>
      <c r="D239" s="25">
        <f t="shared" si="48"/>
        <v>1.575E-3</v>
      </c>
      <c r="E239" s="25"/>
      <c r="F239" s="25">
        <f t="shared" si="49"/>
        <v>8.3979500000000006E-4</v>
      </c>
      <c r="G239" s="25">
        <f t="shared" si="50"/>
        <v>1.9340478850000002E-2</v>
      </c>
      <c r="H239" s="25">
        <v>6.2300000000000003E-3</v>
      </c>
      <c r="I239" s="25">
        <f t="shared" si="51"/>
        <v>4.3350000000000003E-3</v>
      </c>
      <c r="J239" s="25"/>
      <c r="K239" s="25">
        <f t="shared" si="52"/>
        <v>1.4296950000000004E-3</v>
      </c>
      <c r="L239" s="25">
        <f t="shared" si="53"/>
        <v>3.2925875850000008E-2</v>
      </c>
      <c r="M239" s="25">
        <v>5.5300000000000002E-3</v>
      </c>
      <c r="N239" s="25">
        <f t="shared" si="54"/>
        <v>3.6350000000000002E-3</v>
      </c>
      <c r="O239" s="25"/>
      <c r="P239" s="25">
        <f t="shared" si="55"/>
        <v>9.0509500000000029E-4</v>
      </c>
      <c r="Q239" s="25">
        <f t="shared" si="56"/>
        <v>2.0844337850000009E-2</v>
      </c>
      <c r="R239" s="25">
        <v>3.64E-3</v>
      </c>
      <c r="S239" s="25">
        <f t="shared" si="57"/>
        <v>1.745E-3</v>
      </c>
      <c r="T239" s="25"/>
      <c r="U239" s="25">
        <f t="shared" si="58"/>
        <v>9.1739499999999999E-4</v>
      </c>
      <c r="V239" s="25">
        <f t="shared" si="59"/>
        <v>2.1127606850000001E-2</v>
      </c>
      <c r="W239" s="25">
        <v>4.8599999999999997E-3</v>
      </c>
      <c r="X239" s="25">
        <f t="shared" si="60"/>
        <v>2.9649999999999998E-3</v>
      </c>
      <c r="Y239" s="25"/>
      <c r="Z239" s="25">
        <f t="shared" si="61"/>
        <v>7.4539499999999983E-4</v>
      </c>
      <c r="AA239" s="25">
        <f t="shared" si="62"/>
        <v>1.7166446849999996E-2</v>
      </c>
      <c r="AB239" s="25">
        <v>3.6700000000000001E-3</v>
      </c>
      <c r="AC239" s="25">
        <f t="shared" si="63"/>
        <v>1.895E-3</v>
      </c>
    </row>
    <row r="240" spans="1:29" s="15" customFormat="1">
      <c r="A240" s="18">
        <v>488</v>
      </c>
      <c r="B240" s="25">
        <v>-1.0000000000000001E-5</v>
      </c>
      <c r="C240" s="25">
        <v>3.5599999999999998E-3</v>
      </c>
      <c r="D240" s="25">
        <f t="shared" si="48"/>
        <v>1.7799999999999999E-3</v>
      </c>
      <c r="E240" s="25"/>
      <c r="F240" s="25">
        <f t="shared" si="49"/>
        <v>1.0447949999999998E-3</v>
      </c>
      <c r="G240" s="25">
        <f t="shared" si="50"/>
        <v>2.4061628849999999E-2</v>
      </c>
      <c r="H240" s="25">
        <v>6.1599999999999997E-3</v>
      </c>
      <c r="I240" s="25">
        <f t="shared" si="51"/>
        <v>4.3800000000000002E-3</v>
      </c>
      <c r="J240" s="25"/>
      <c r="K240" s="25">
        <f t="shared" si="52"/>
        <v>1.4746950000000003E-3</v>
      </c>
      <c r="L240" s="25">
        <f t="shared" si="53"/>
        <v>3.3962225850000007E-2</v>
      </c>
      <c r="M240" s="25">
        <v>5.3200000000000001E-3</v>
      </c>
      <c r="N240" s="25">
        <f t="shared" si="54"/>
        <v>3.5400000000000002E-3</v>
      </c>
      <c r="O240" s="25"/>
      <c r="P240" s="25">
        <f t="shared" si="55"/>
        <v>8.1009500000000026E-4</v>
      </c>
      <c r="Q240" s="25">
        <f t="shared" si="56"/>
        <v>1.8656487850000007E-2</v>
      </c>
      <c r="R240" s="25">
        <v>3.63E-3</v>
      </c>
      <c r="S240" s="25">
        <f t="shared" si="57"/>
        <v>1.8500000000000001E-3</v>
      </c>
      <c r="T240" s="25"/>
      <c r="U240" s="25">
        <f t="shared" si="58"/>
        <v>1.0223950000000002E-3</v>
      </c>
      <c r="V240" s="25">
        <f t="shared" si="59"/>
        <v>2.3545756850000005E-2</v>
      </c>
      <c r="W240" s="25">
        <v>4.7999999999999996E-3</v>
      </c>
      <c r="X240" s="25">
        <f t="shared" si="60"/>
        <v>3.0199999999999997E-3</v>
      </c>
      <c r="Y240" s="25"/>
      <c r="Z240" s="25">
        <f t="shared" si="61"/>
        <v>8.0039499999999975E-4</v>
      </c>
      <c r="AA240" s="25">
        <f t="shared" si="62"/>
        <v>1.8433096849999994E-2</v>
      </c>
      <c r="AB240" s="25">
        <v>3.5699999999999998E-3</v>
      </c>
      <c r="AC240" s="25">
        <f t="shared" si="63"/>
        <v>1.7799999999999999E-3</v>
      </c>
    </row>
    <row r="241" spans="1:29" s="15" customFormat="1">
      <c r="A241" s="18">
        <v>489</v>
      </c>
      <c r="B241" s="25">
        <v>3.1E-4</v>
      </c>
      <c r="C241" s="25">
        <v>3.4399999999999999E-3</v>
      </c>
      <c r="D241" s="25">
        <f t="shared" si="48"/>
        <v>1.4349999999999996E-3</v>
      </c>
      <c r="E241" s="25"/>
      <c r="F241" s="25">
        <f t="shared" si="49"/>
        <v>6.9979499999999969E-4</v>
      </c>
      <c r="G241" s="25">
        <f t="shared" si="50"/>
        <v>1.6116278849999995E-2</v>
      </c>
      <c r="H241" s="25">
        <v>6.2100000000000002E-3</v>
      </c>
      <c r="I241" s="25">
        <f t="shared" si="51"/>
        <v>4.2050000000000004E-3</v>
      </c>
      <c r="J241" s="25"/>
      <c r="K241" s="25">
        <f t="shared" si="52"/>
        <v>1.2996950000000005E-3</v>
      </c>
      <c r="L241" s="25">
        <f t="shared" si="53"/>
        <v>2.9931975850000011E-2</v>
      </c>
      <c r="M241" s="25">
        <v>5.5599999999999998E-3</v>
      </c>
      <c r="N241" s="25">
        <f t="shared" si="54"/>
        <v>3.5549999999999996E-3</v>
      </c>
      <c r="O241" s="25"/>
      <c r="P241" s="25">
        <f t="shared" si="55"/>
        <v>8.2509499999999965E-4</v>
      </c>
      <c r="Q241" s="25">
        <f t="shared" si="56"/>
        <v>1.9001937849999994E-2</v>
      </c>
      <c r="R241" s="25">
        <v>3.6700000000000001E-3</v>
      </c>
      <c r="S241" s="25">
        <f t="shared" si="57"/>
        <v>1.6649999999999998E-3</v>
      </c>
      <c r="T241" s="25"/>
      <c r="U241" s="25">
        <f t="shared" si="58"/>
        <v>8.3739499999999978E-4</v>
      </c>
      <c r="V241" s="25">
        <f t="shared" si="59"/>
        <v>1.9285206849999997E-2</v>
      </c>
      <c r="W241" s="25">
        <v>4.79E-3</v>
      </c>
      <c r="X241" s="25">
        <f t="shared" si="60"/>
        <v>2.7849999999999997E-3</v>
      </c>
      <c r="Y241" s="25"/>
      <c r="Z241" s="25">
        <f t="shared" si="61"/>
        <v>5.6539499999999979E-4</v>
      </c>
      <c r="AA241" s="25">
        <f t="shared" si="62"/>
        <v>1.3021046849999995E-2</v>
      </c>
      <c r="AB241" s="25">
        <v>3.7000000000000002E-3</v>
      </c>
      <c r="AC241" s="25">
        <f t="shared" si="63"/>
        <v>2.0050000000000003E-3</v>
      </c>
    </row>
    <row r="242" spans="1:29" s="15" customFormat="1">
      <c r="A242" s="18">
        <v>490</v>
      </c>
      <c r="B242" s="25">
        <v>-3.3E-4</v>
      </c>
      <c r="C242" s="25">
        <v>3.4399999999999999E-3</v>
      </c>
      <c r="D242" s="25">
        <f t="shared" si="48"/>
        <v>1.7449999999999998E-3</v>
      </c>
      <c r="E242" s="25"/>
      <c r="F242" s="25">
        <f t="shared" si="49"/>
        <v>1.009795E-3</v>
      </c>
      <c r="G242" s="25">
        <f t="shared" si="50"/>
        <v>2.325557885E-2</v>
      </c>
      <c r="H242" s="25">
        <v>5.9300000000000004E-3</v>
      </c>
      <c r="I242" s="25">
        <f t="shared" si="51"/>
        <v>4.235E-3</v>
      </c>
      <c r="J242" s="25"/>
      <c r="K242" s="25">
        <f t="shared" si="52"/>
        <v>1.3296950000000001E-3</v>
      </c>
      <c r="L242" s="25">
        <f t="shared" si="53"/>
        <v>3.0622875850000005E-2</v>
      </c>
      <c r="M242" s="25">
        <v>5.3499999999999997E-3</v>
      </c>
      <c r="N242" s="25">
        <f t="shared" si="54"/>
        <v>3.6549999999999994E-3</v>
      </c>
      <c r="O242" s="25"/>
      <c r="P242" s="25">
        <f t="shared" si="55"/>
        <v>9.2509499999999948E-4</v>
      </c>
      <c r="Q242" s="25">
        <f t="shared" si="56"/>
        <v>2.130493784999999E-2</v>
      </c>
      <c r="R242" s="25">
        <v>3.5100000000000001E-3</v>
      </c>
      <c r="S242" s="25">
        <f t="shared" si="57"/>
        <v>1.815E-3</v>
      </c>
      <c r="T242" s="25"/>
      <c r="U242" s="25">
        <f t="shared" si="58"/>
        <v>9.8739499999999985E-4</v>
      </c>
      <c r="V242" s="25">
        <f t="shared" si="59"/>
        <v>2.2739706849999999E-2</v>
      </c>
      <c r="W242" s="25">
        <v>4.7499999999999999E-3</v>
      </c>
      <c r="X242" s="25">
        <f t="shared" si="60"/>
        <v>3.0549999999999996E-3</v>
      </c>
      <c r="Y242" s="25"/>
      <c r="Z242" s="25">
        <f t="shared" si="61"/>
        <v>8.3539499999999963E-4</v>
      </c>
      <c r="AA242" s="25">
        <f t="shared" si="62"/>
        <v>1.9239146849999993E-2</v>
      </c>
      <c r="AB242" s="25">
        <v>3.7200000000000002E-3</v>
      </c>
      <c r="AC242" s="25">
        <f t="shared" si="63"/>
        <v>1.6950000000000001E-3</v>
      </c>
    </row>
    <row r="243" spans="1:29" s="15" customFormat="1">
      <c r="A243" s="18">
        <v>491</v>
      </c>
      <c r="B243" s="25">
        <v>2.1000000000000001E-4</v>
      </c>
      <c r="C243" s="25">
        <v>3.3500000000000001E-3</v>
      </c>
      <c r="D243" s="25">
        <f t="shared" si="48"/>
        <v>1.3900000000000002E-3</v>
      </c>
      <c r="E243" s="25"/>
      <c r="F243" s="25">
        <f t="shared" si="49"/>
        <v>6.5479500000000022E-4</v>
      </c>
      <c r="G243" s="25">
        <f t="shared" si="50"/>
        <v>1.5079928850000006E-2</v>
      </c>
      <c r="H243" s="25">
        <v>6.0000000000000001E-3</v>
      </c>
      <c r="I243" s="25">
        <f t="shared" si="51"/>
        <v>4.0400000000000002E-3</v>
      </c>
      <c r="J243" s="25"/>
      <c r="K243" s="25">
        <f t="shared" si="52"/>
        <v>1.1346950000000002E-3</v>
      </c>
      <c r="L243" s="25">
        <f t="shared" si="53"/>
        <v>2.6132025850000008E-2</v>
      </c>
      <c r="M243" s="25">
        <v>5.45E-3</v>
      </c>
      <c r="N243" s="25">
        <f t="shared" si="54"/>
        <v>3.49E-3</v>
      </c>
      <c r="O243" s="25"/>
      <c r="P243" s="25">
        <f t="shared" si="55"/>
        <v>7.6009500000000013E-4</v>
      </c>
      <c r="Q243" s="25">
        <f t="shared" si="56"/>
        <v>1.7504987850000004E-2</v>
      </c>
      <c r="R243" s="25">
        <v>3.5100000000000001E-3</v>
      </c>
      <c r="S243" s="25">
        <f t="shared" si="57"/>
        <v>1.5500000000000002E-3</v>
      </c>
      <c r="T243" s="25"/>
      <c r="U243" s="25">
        <f t="shared" si="58"/>
        <v>7.2239500000000013E-4</v>
      </c>
      <c r="V243" s="25">
        <f t="shared" si="59"/>
        <v>1.6636756850000003E-2</v>
      </c>
      <c r="W243" s="25">
        <v>4.62E-3</v>
      </c>
      <c r="X243" s="25">
        <f t="shared" si="60"/>
        <v>2.66E-3</v>
      </c>
      <c r="Y243" s="25"/>
      <c r="Z243" s="25">
        <f t="shared" si="61"/>
        <v>4.4039500000000011E-4</v>
      </c>
      <c r="AA243" s="25">
        <f t="shared" si="62"/>
        <v>1.0142296850000003E-2</v>
      </c>
      <c r="AB243" s="25">
        <v>3.7100000000000002E-3</v>
      </c>
      <c r="AC243" s="25">
        <f t="shared" si="63"/>
        <v>1.9599999999999999E-3</v>
      </c>
    </row>
    <row r="244" spans="1:29" s="15" customFormat="1">
      <c r="A244" s="18">
        <v>492</v>
      </c>
      <c r="B244" s="25">
        <v>-8.0000000000000007E-5</v>
      </c>
      <c r="C244" s="25">
        <v>3.3500000000000001E-3</v>
      </c>
      <c r="D244" s="25">
        <f t="shared" si="48"/>
        <v>1.5150000000000003E-3</v>
      </c>
      <c r="E244" s="25"/>
      <c r="F244" s="25">
        <f t="shared" si="49"/>
        <v>7.7979500000000034E-4</v>
      </c>
      <c r="G244" s="25">
        <f t="shared" si="50"/>
        <v>1.795867885000001E-2</v>
      </c>
      <c r="H244" s="25">
        <v>5.96E-3</v>
      </c>
      <c r="I244" s="25">
        <f t="shared" si="51"/>
        <v>4.1250000000000002E-3</v>
      </c>
      <c r="J244" s="25"/>
      <c r="K244" s="25">
        <f t="shared" si="52"/>
        <v>1.2196950000000002E-3</v>
      </c>
      <c r="L244" s="25">
        <f t="shared" si="53"/>
        <v>2.8089575850000006E-2</v>
      </c>
      <c r="M244" s="25">
        <v>5.4400000000000004E-3</v>
      </c>
      <c r="N244" s="25">
        <f t="shared" si="54"/>
        <v>3.6050000000000006E-3</v>
      </c>
      <c r="O244" s="25"/>
      <c r="P244" s="25">
        <f t="shared" si="55"/>
        <v>8.7509500000000065E-4</v>
      </c>
      <c r="Q244" s="25">
        <f t="shared" si="56"/>
        <v>2.0153437850000015E-2</v>
      </c>
      <c r="R244" s="25">
        <v>3.47E-3</v>
      </c>
      <c r="S244" s="25">
        <f t="shared" si="57"/>
        <v>1.6350000000000002E-3</v>
      </c>
      <c r="T244" s="25"/>
      <c r="U244" s="25">
        <f t="shared" si="58"/>
        <v>8.0739500000000014E-4</v>
      </c>
      <c r="V244" s="25">
        <f t="shared" si="59"/>
        <v>1.8594306850000006E-2</v>
      </c>
      <c r="W244" s="25">
        <v>4.5199999999999997E-3</v>
      </c>
      <c r="X244" s="25">
        <f t="shared" si="60"/>
        <v>2.6849999999999999E-3</v>
      </c>
      <c r="Y244" s="25"/>
      <c r="Z244" s="25">
        <f t="shared" si="61"/>
        <v>4.6539499999999996E-4</v>
      </c>
      <c r="AA244" s="25">
        <f t="shared" si="62"/>
        <v>1.0718046849999999E-2</v>
      </c>
      <c r="AB244" s="25">
        <v>3.7499999999999999E-3</v>
      </c>
      <c r="AC244" s="25">
        <f t="shared" si="63"/>
        <v>1.8349999999999998E-3</v>
      </c>
    </row>
    <row r="245" spans="1:29" s="15" customFormat="1">
      <c r="A245" s="18">
        <v>493</v>
      </c>
      <c r="B245" s="25">
        <v>-1.2999999999999999E-4</v>
      </c>
      <c r="C245" s="25">
        <v>3.4299999999999999E-3</v>
      </c>
      <c r="D245" s="25">
        <f t="shared" si="48"/>
        <v>1.7199999999999997E-3</v>
      </c>
      <c r="E245" s="25"/>
      <c r="F245" s="25">
        <f t="shared" si="49"/>
        <v>9.8479499999999968E-4</v>
      </c>
      <c r="G245" s="25">
        <f t="shared" si="50"/>
        <v>2.2679828849999993E-2</v>
      </c>
      <c r="H245" s="25">
        <v>6.1799999999999997E-3</v>
      </c>
      <c r="I245" s="25">
        <f t="shared" si="51"/>
        <v>4.47E-3</v>
      </c>
      <c r="J245" s="25"/>
      <c r="K245" s="25">
        <f t="shared" si="52"/>
        <v>1.5646950000000001E-3</v>
      </c>
      <c r="L245" s="25">
        <f t="shared" si="53"/>
        <v>3.6034925850000003E-2</v>
      </c>
      <c r="M245" s="25">
        <v>5.45E-3</v>
      </c>
      <c r="N245" s="25">
        <f t="shared" si="54"/>
        <v>3.7399999999999998E-3</v>
      </c>
      <c r="O245" s="25"/>
      <c r="P245" s="25">
        <f t="shared" si="55"/>
        <v>1.0100949999999999E-3</v>
      </c>
      <c r="Q245" s="25">
        <f t="shared" si="56"/>
        <v>2.3262487849999999E-2</v>
      </c>
      <c r="R245" s="25">
        <v>3.5100000000000001E-3</v>
      </c>
      <c r="S245" s="25">
        <f t="shared" si="57"/>
        <v>1.8E-3</v>
      </c>
      <c r="T245" s="25"/>
      <c r="U245" s="25">
        <f t="shared" si="58"/>
        <v>9.7239499999999992E-4</v>
      </c>
      <c r="V245" s="25">
        <f t="shared" si="59"/>
        <v>2.2394256849999999E-2</v>
      </c>
      <c r="W245" s="25">
        <v>4.7400000000000003E-3</v>
      </c>
      <c r="X245" s="25">
        <f t="shared" si="60"/>
        <v>3.0300000000000001E-3</v>
      </c>
      <c r="Y245" s="25"/>
      <c r="Z245" s="25">
        <f t="shared" si="61"/>
        <v>8.1039500000000021E-4</v>
      </c>
      <c r="AA245" s="25">
        <f t="shared" si="62"/>
        <v>1.8663396850000007E-2</v>
      </c>
      <c r="AB245" s="25">
        <v>3.5500000000000002E-3</v>
      </c>
      <c r="AC245" s="25">
        <f t="shared" si="63"/>
        <v>1.7100000000000001E-3</v>
      </c>
    </row>
    <row r="246" spans="1:29" s="15" customFormat="1">
      <c r="A246" s="18">
        <v>494</v>
      </c>
      <c r="B246" s="25">
        <v>-6.8999999999999997E-5</v>
      </c>
      <c r="C246" s="25">
        <v>3.4499999999999999E-3</v>
      </c>
      <c r="D246" s="25">
        <f t="shared" si="48"/>
        <v>1.7294999999999999E-3</v>
      </c>
      <c r="E246" s="25"/>
      <c r="F246" s="25">
        <f t="shared" si="49"/>
        <v>9.9429500000000007E-4</v>
      </c>
      <c r="G246" s="25">
        <f t="shared" si="50"/>
        <v>2.2898613850000003E-2</v>
      </c>
      <c r="H246" s="25">
        <v>5.8500000000000002E-3</v>
      </c>
      <c r="I246" s="25">
        <f t="shared" si="51"/>
        <v>4.1295000000000004E-3</v>
      </c>
      <c r="J246" s="25"/>
      <c r="K246" s="25">
        <f t="shared" si="52"/>
        <v>1.2241950000000004E-3</v>
      </c>
      <c r="L246" s="25">
        <f t="shared" si="53"/>
        <v>2.8193210850000011E-2</v>
      </c>
      <c r="M246" s="25">
        <v>5.3699999999999998E-3</v>
      </c>
      <c r="N246" s="25">
        <f t="shared" si="54"/>
        <v>3.6495E-3</v>
      </c>
      <c r="O246" s="25"/>
      <c r="P246" s="25">
        <f t="shared" si="55"/>
        <v>9.1959500000000005E-4</v>
      </c>
      <c r="Q246" s="25">
        <f t="shared" si="56"/>
        <v>2.1178272850000002E-2</v>
      </c>
      <c r="R246" s="25">
        <v>3.3899999999999998E-3</v>
      </c>
      <c r="S246" s="25">
        <f t="shared" si="57"/>
        <v>1.6694999999999998E-3</v>
      </c>
      <c r="T246" s="25"/>
      <c r="U246" s="25">
        <f t="shared" si="58"/>
        <v>8.4189499999999973E-4</v>
      </c>
      <c r="V246" s="25">
        <f t="shared" si="59"/>
        <v>1.9388841849999994E-2</v>
      </c>
      <c r="W246" s="25">
        <v>4.5999999999999999E-3</v>
      </c>
      <c r="X246" s="25">
        <f t="shared" si="60"/>
        <v>2.8795000000000001E-3</v>
      </c>
      <c r="Y246" s="25"/>
      <c r="Z246" s="25">
        <f t="shared" si="61"/>
        <v>6.5989500000000019E-4</v>
      </c>
      <c r="AA246" s="25">
        <f t="shared" si="62"/>
        <v>1.5197381850000006E-2</v>
      </c>
      <c r="AB246" s="25">
        <v>3.5100000000000001E-3</v>
      </c>
      <c r="AC246" s="25">
        <f t="shared" si="63"/>
        <v>1.7205E-3</v>
      </c>
    </row>
    <row r="247" spans="1:29" s="15" customFormat="1">
      <c r="A247" s="18">
        <v>495</v>
      </c>
      <c r="B247" s="25">
        <v>-9.0000000000000006E-5</v>
      </c>
      <c r="C247" s="25">
        <v>3.2100000000000002E-3</v>
      </c>
      <c r="D247" s="25">
        <f t="shared" si="48"/>
        <v>1.5100000000000001E-3</v>
      </c>
      <c r="E247" s="25"/>
      <c r="F247" s="25">
        <f t="shared" si="49"/>
        <v>7.7479500000000011E-4</v>
      </c>
      <c r="G247" s="25">
        <f t="shared" si="50"/>
        <v>1.7843528850000002E-2</v>
      </c>
      <c r="H247" s="25">
        <v>5.9500000000000004E-3</v>
      </c>
      <c r="I247" s="25">
        <f t="shared" si="51"/>
        <v>4.2500000000000003E-3</v>
      </c>
      <c r="J247" s="25"/>
      <c r="K247" s="25">
        <f t="shared" si="52"/>
        <v>1.3446950000000004E-3</v>
      </c>
      <c r="L247" s="25">
        <f t="shared" si="53"/>
        <v>3.0968325850000009E-2</v>
      </c>
      <c r="M247" s="25">
        <v>5.1900000000000002E-3</v>
      </c>
      <c r="N247" s="25">
        <f t="shared" si="54"/>
        <v>3.49E-3</v>
      </c>
      <c r="O247" s="25"/>
      <c r="P247" s="25">
        <f t="shared" si="55"/>
        <v>7.6009500000000013E-4</v>
      </c>
      <c r="Q247" s="25">
        <f t="shared" si="56"/>
        <v>1.7504987850000004E-2</v>
      </c>
      <c r="R247" s="25">
        <v>3.4499999999999999E-3</v>
      </c>
      <c r="S247" s="25">
        <f t="shared" si="57"/>
        <v>1.7499999999999998E-3</v>
      </c>
      <c r="T247" s="25"/>
      <c r="U247" s="25">
        <f t="shared" si="58"/>
        <v>9.2239499999999979E-4</v>
      </c>
      <c r="V247" s="25">
        <f t="shared" si="59"/>
        <v>2.1242756849999996E-2</v>
      </c>
      <c r="W247" s="25">
        <v>4.5300000000000002E-3</v>
      </c>
      <c r="X247" s="25">
        <f t="shared" si="60"/>
        <v>2.8300000000000001E-3</v>
      </c>
      <c r="Y247" s="25"/>
      <c r="Z247" s="25">
        <f t="shared" si="61"/>
        <v>6.1039500000000012E-4</v>
      </c>
      <c r="AA247" s="25">
        <f t="shared" si="62"/>
        <v>1.4057396850000004E-2</v>
      </c>
      <c r="AB247" s="25">
        <v>3.49E-3</v>
      </c>
      <c r="AC247" s="25">
        <f t="shared" si="63"/>
        <v>1.7000000000000001E-3</v>
      </c>
    </row>
    <row r="248" spans="1:29" s="15" customFormat="1">
      <c r="A248" s="18">
        <v>496</v>
      </c>
      <c r="B248" s="25">
        <v>-2.0000000000000002E-5</v>
      </c>
      <c r="C248" s="25">
        <v>3.47E-3</v>
      </c>
      <c r="D248" s="25">
        <f t="shared" si="48"/>
        <v>1.7600000000000001E-3</v>
      </c>
      <c r="E248" s="25"/>
      <c r="F248" s="25">
        <f t="shared" si="49"/>
        <v>1.0247950000000002E-3</v>
      </c>
      <c r="G248" s="25">
        <f t="shared" si="50"/>
        <v>2.3601028850000007E-2</v>
      </c>
      <c r="H248" s="25">
        <v>5.94E-3</v>
      </c>
      <c r="I248" s="25">
        <f t="shared" si="51"/>
        <v>4.2300000000000003E-3</v>
      </c>
      <c r="J248" s="25"/>
      <c r="K248" s="25">
        <f t="shared" si="52"/>
        <v>1.3246950000000003E-3</v>
      </c>
      <c r="L248" s="25">
        <f t="shared" si="53"/>
        <v>3.0507725850000007E-2</v>
      </c>
      <c r="M248" s="25">
        <v>5.2500000000000003E-3</v>
      </c>
      <c r="N248" s="25">
        <f t="shared" si="54"/>
        <v>3.5400000000000006E-3</v>
      </c>
      <c r="O248" s="25"/>
      <c r="P248" s="25">
        <f t="shared" si="55"/>
        <v>8.1009500000000069E-4</v>
      </c>
      <c r="Q248" s="25">
        <f t="shared" si="56"/>
        <v>1.8656487850000018E-2</v>
      </c>
      <c r="R248" s="25">
        <v>3.4199999999999999E-3</v>
      </c>
      <c r="S248" s="25">
        <f t="shared" si="57"/>
        <v>1.7099999999999999E-3</v>
      </c>
      <c r="T248" s="25"/>
      <c r="U248" s="25">
        <f t="shared" si="58"/>
        <v>8.823949999999999E-4</v>
      </c>
      <c r="V248" s="25">
        <f t="shared" si="59"/>
        <v>2.0321556849999999E-2</v>
      </c>
      <c r="W248" s="25">
        <v>4.6800000000000001E-3</v>
      </c>
      <c r="X248" s="25">
        <f t="shared" si="60"/>
        <v>2.9700000000000004E-3</v>
      </c>
      <c r="Y248" s="25"/>
      <c r="Z248" s="25">
        <f t="shared" si="61"/>
        <v>7.5039500000000049E-4</v>
      </c>
      <c r="AA248" s="25">
        <f t="shared" si="62"/>
        <v>1.7281596850000011E-2</v>
      </c>
      <c r="AB248" s="25">
        <v>3.4399999999999999E-3</v>
      </c>
      <c r="AC248" s="25">
        <f t="shared" si="63"/>
        <v>1.7099999999999999E-3</v>
      </c>
    </row>
    <row r="249" spans="1:29" s="15" customFormat="1">
      <c r="A249" s="18">
        <v>497</v>
      </c>
      <c r="B249" s="25">
        <v>-1.2999999999999999E-4</v>
      </c>
      <c r="C249" s="25">
        <v>3.2499999999999999E-3</v>
      </c>
      <c r="D249" s="25">
        <f t="shared" si="48"/>
        <v>1.5749999999999998E-3</v>
      </c>
      <c r="E249" s="25"/>
      <c r="F249" s="25">
        <f t="shared" si="49"/>
        <v>8.3979499999999984E-4</v>
      </c>
      <c r="G249" s="25">
        <f t="shared" si="50"/>
        <v>1.9340478849999999E-2</v>
      </c>
      <c r="H249" s="25">
        <v>5.9800000000000001E-3</v>
      </c>
      <c r="I249" s="25">
        <f t="shared" si="51"/>
        <v>4.3049999999999998E-3</v>
      </c>
      <c r="J249" s="25"/>
      <c r="K249" s="25">
        <f t="shared" si="52"/>
        <v>1.3996949999999998E-3</v>
      </c>
      <c r="L249" s="25">
        <f t="shared" si="53"/>
        <v>3.223497585E-2</v>
      </c>
      <c r="M249" s="25">
        <v>5.3099999999999996E-3</v>
      </c>
      <c r="N249" s="25">
        <f t="shared" si="54"/>
        <v>3.6349999999999993E-3</v>
      </c>
      <c r="O249" s="25"/>
      <c r="P249" s="25">
        <f t="shared" si="55"/>
        <v>9.0509499999999942E-4</v>
      </c>
      <c r="Q249" s="25">
        <f t="shared" si="56"/>
        <v>2.0844337849999988E-2</v>
      </c>
      <c r="R249" s="25">
        <v>3.48E-3</v>
      </c>
      <c r="S249" s="25">
        <f t="shared" si="57"/>
        <v>1.805E-3</v>
      </c>
      <c r="T249" s="25"/>
      <c r="U249" s="25">
        <f t="shared" si="58"/>
        <v>9.7739499999999983E-4</v>
      </c>
      <c r="V249" s="25">
        <f t="shared" si="59"/>
        <v>2.2509406849999997E-2</v>
      </c>
      <c r="W249" s="25">
        <v>4.5900000000000003E-3</v>
      </c>
      <c r="X249" s="25">
        <f t="shared" si="60"/>
        <v>2.9150000000000001E-3</v>
      </c>
      <c r="Y249" s="25"/>
      <c r="Z249" s="25">
        <f t="shared" si="61"/>
        <v>6.9539500000000013E-4</v>
      </c>
      <c r="AA249" s="25">
        <f t="shared" si="62"/>
        <v>1.6014946850000003E-2</v>
      </c>
      <c r="AB249" s="25">
        <v>3.48E-3</v>
      </c>
      <c r="AC249" s="25">
        <f t="shared" si="63"/>
        <v>1.6750000000000001E-3</v>
      </c>
    </row>
    <row r="250" spans="1:29" s="15" customFormat="1">
      <c r="A250" s="18">
        <v>498</v>
      </c>
      <c r="B250" s="25">
        <v>6.0000000000000002E-5</v>
      </c>
      <c r="C250" s="25">
        <v>3.2699999999999999E-3</v>
      </c>
      <c r="D250" s="25">
        <f t="shared" si="48"/>
        <v>1.4949999999999998E-3</v>
      </c>
      <c r="E250" s="25"/>
      <c r="F250" s="25">
        <f t="shared" si="49"/>
        <v>7.5979499999999985E-4</v>
      </c>
      <c r="G250" s="25">
        <f t="shared" si="50"/>
        <v>1.7498078849999998E-2</v>
      </c>
      <c r="H250" s="25">
        <v>5.7600000000000004E-3</v>
      </c>
      <c r="I250" s="25">
        <f t="shared" si="51"/>
        <v>3.9850000000000007E-3</v>
      </c>
      <c r="J250" s="25"/>
      <c r="K250" s="25">
        <f t="shared" si="52"/>
        <v>1.0796950000000007E-3</v>
      </c>
      <c r="L250" s="25">
        <f t="shared" si="53"/>
        <v>2.4865375850000017E-2</v>
      </c>
      <c r="M250" s="25">
        <v>5.1999999999999998E-3</v>
      </c>
      <c r="N250" s="25">
        <f t="shared" si="54"/>
        <v>3.4249999999999997E-3</v>
      </c>
      <c r="O250" s="25"/>
      <c r="P250" s="25">
        <f t="shared" si="55"/>
        <v>6.9509499999999974E-4</v>
      </c>
      <c r="Q250" s="25">
        <f t="shared" si="56"/>
        <v>1.6008037849999993E-2</v>
      </c>
      <c r="R250" s="25">
        <v>3.2799999999999999E-3</v>
      </c>
      <c r="S250" s="25">
        <f t="shared" si="57"/>
        <v>1.5049999999999998E-3</v>
      </c>
      <c r="T250" s="25"/>
      <c r="U250" s="25">
        <f t="shared" si="58"/>
        <v>6.773949999999998E-4</v>
      </c>
      <c r="V250" s="25">
        <f t="shared" si="59"/>
        <v>1.5600406849999996E-2</v>
      </c>
      <c r="W250" s="25">
        <v>4.5500000000000002E-3</v>
      </c>
      <c r="X250" s="25">
        <f t="shared" si="60"/>
        <v>2.7750000000000001E-3</v>
      </c>
      <c r="Y250" s="25"/>
      <c r="Z250" s="25">
        <f t="shared" si="61"/>
        <v>5.5539500000000019E-4</v>
      </c>
      <c r="AA250" s="25">
        <f t="shared" si="62"/>
        <v>1.2790746850000005E-2</v>
      </c>
      <c r="AB250" s="25">
        <v>3.49E-3</v>
      </c>
      <c r="AC250" s="25">
        <f t="shared" si="63"/>
        <v>1.7750000000000001E-3</v>
      </c>
    </row>
    <row r="251" spans="1:29" s="15" customFormat="1">
      <c r="A251" s="18">
        <v>499</v>
      </c>
      <c r="B251" s="25">
        <v>2.0000000000000002E-5</v>
      </c>
      <c r="C251" s="25">
        <v>3.2599999999999999E-3</v>
      </c>
      <c r="D251" s="25">
        <f t="shared" si="48"/>
        <v>1.5099999999999998E-3</v>
      </c>
      <c r="E251" s="25"/>
      <c r="F251" s="25">
        <f t="shared" si="49"/>
        <v>7.7479499999999989E-4</v>
      </c>
      <c r="G251" s="25">
        <f t="shared" si="50"/>
        <v>1.7843528849999998E-2</v>
      </c>
      <c r="H251" s="25">
        <v>5.8399999999999997E-3</v>
      </c>
      <c r="I251" s="25">
        <f t="shared" si="51"/>
        <v>4.0899999999999999E-3</v>
      </c>
      <c r="J251" s="25"/>
      <c r="K251" s="25">
        <f t="shared" si="52"/>
        <v>1.1846949999999999E-3</v>
      </c>
      <c r="L251" s="25">
        <f t="shared" si="53"/>
        <v>2.728352585E-2</v>
      </c>
      <c r="M251" s="25">
        <v>5.3600000000000002E-3</v>
      </c>
      <c r="N251" s="25">
        <f t="shared" si="54"/>
        <v>3.6100000000000004E-3</v>
      </c>
      <c r="O251" s="25"/>
      <c r="P251" s="25">
        <f t="shared" si="55"/>
        <v>8.8009500000000044E-4</v>
      </c>
      <c r="Q251" s="25">
        <f t="shared" si="56"/>
        <v>2.0268587850000012E-2</v>
      </c>
      <c r="R251" s="25">
        <v>3.3999999999999998E-3</v>
      </c>
      <c r="S251" s="25">
        <f t="shared" si="57"/>
        <v>1.6499999999999998E-3</v>
      </c>
      <c r="T251" s="25"/>
      <c r="U251" s="25">
        <f t="shared" si="58"/>
        <v>8.2239499999999975E-4</v>
      </c>
      <c r="V251" s="25">
        <f t="shared" si="59"/>
        <v>1.8939756849999996E-2</v>
      </c>
      <c r="W251" s="25">
        <v>4.4299999999999999E-3</v>
      </c>
      <c r="X251" s="25">
        <f t="shared" si="60"/>
        <v>2.6800000000000001E-3</v>
      </c>
      <c r="Y251" s="25"/>
      <c r="Z251" s="25">
        <f t="shared" si="61"/>
        <v>4.6039500000000016E-4</v>
      </c>
      <c r="AA251" s="25">
        <f t="shared" si="62"/>
        <v>1.0602896850000005E-2</v>
      </c>
      <c r="AB251" s="25">
        <v>3.48E-3</v>
      </c>
      <c r="AC251" s="25">
        <f t="shared" si="63"/>
        <v>1.75E-3</v>
      </c>
    </row>
    <row r="252" spans="1:29" s="15" customFormat="1">
      <c r="A252" s="18">
        <v>500</v>
      </c>
      <c r="B252" s="25">
        <v>6.0000000000000002E-5</v>
      </c>
      <c r="C252" s="25">
        <v>3.3400000000000001E-3</v>
      </c>
      <c r="D252" s="25">
        <f t="shared" si="48"/>
        <v>1.5900000000000001E-3</v>
      </c>
      <c r="E252" s="25"/>
      <c r="F252" s="25">
        <f t="shared" si="49"/>
        <v>8.547950000000001E-4</v>
      </c>
      <c r="G252" s="25">
        <f t="shared" si="50"/>
        <v>1.9685928850000003E-2</v>
      </c>
      <c r="H252" s="25">
        <v>5.8399999999999997E-3</v>
      </c>
      <c r="I252" s="25">
        <f t="shared" si="51"/>
        <v>4.0899999999999999E-3</v>
      </c>
      <c r="J252" s="25"/>
      <c r="K252" s="25">
        <f t="shared" si="52"/>
        <v>1.1846949999999999E-3</v>
      </c>
      <c r="L252" s="25">
        <f t="shared" si="53"/>
        <v>2.728352585E-2</v>
      </c>
      <c r="M252" s="25">
        <v>5.2599999999999999E-3</v>
      </c>
      <c r="N252" s="25">
        <f t="shared" si="54"/>
        <v>3.5100000000000001E-3</v>
      </c>
      <c r="O252" s="25"/>
      <c r="P252" s="25">
        <f t="shared" si="55"/>
        <v>7.8009500000000018E-4</v>
      </c>
      <c r="Q252" s="25">
        <f t="shared" si="56"/>
        <v>1.7965587850000006E-2</v>
      </c>
      <c r="R252" s="25">
        <v>3.2499999999999999E-3</v>
      </c>
      <c r="S252" s="25">
        <f t="shared" si="57"/>
        <v>1.4999999999999998E-3</v>
      </c>
      <c r="T252" s="25"/>
      <c r="U252" s="25">
        <f t="shared" si="58"/>
        <v>6.7239499999999979E-4</v>
      </c>
      <c r="V252" s="25">
        <f t="shared" si="59"/>
        <v>1.5485256849999995E-2</v>
      </c>
      <c r="W252" s="25">
        <v>4.5500000000000002E-3</v>
      </c>
      <c r="X252" s="25">
        <f t="shared" si="60"/>
        <v>2.8000000000000004E-3</v>
      </c>
      <c r="Y252" s="25"/>
      <c r="Z252" s="25">
        <f t="shared" si="61"/>
        <v>5.8039500000000048E-4</v>
      </c>
      <c r="AA252" s="25">
        <f t="shared" si="62"/>
        <v>1.3366496850000012E-2</v>
      </c>
      <c r="AB252" s="25">
        <v>3.4399999999999999E-3</v>
      </c>
      <c r="AC252" s="25">
        <f t="shared" si="63"/>
        <v>1.75E-3</v>
      </c>
    </row>
    <row r="253" spans="1:29" s="15" customFormat="1">
      <c r="A253" s="18">
        <v>501</v>
      </c>
      <c r="B253" s="25">
        <v>-1.2E-4</v>
      </c>
      <c r="C253" s="25">
        <v>3.1199999999999999E-3</v>
      </c>
      <c r="D253" s="25">
        <f t="shared" si="48"/>
        <v>1.4399999999999999E-3</v>
      </c>
      <c r="E253" s="25"/>
      <c r="F253" s="25">
        <f t="shared" si="49"/>
        <v>7.0479499999999992E-4</v>
      </c>
      <c r="G253" s="25">
        <f t="shared" si="50"/>
        <v>1.623142885E-2</v>
      </c>
      <c r="H253" s="25">
        <v>5.8599999999999998E-3</v>
      </c>
      <c r="I253" s="25">
        <f t="shared" si="51"/>
        <v>4.1799999999999997E-3</v>
      </c>
      <c r="J253" s="25"/>
      <c r="K253" s="25">
        <f t="shared" si="52"/>
        <v>1.2746949999999997E-3</v>
      </c>
      <c r="L253" s="25">
        <f t="shared" si="53"/>
        <v>2.9356225849999994E-2</v>
      </c>
      <c r="M253" s="25">
        <v>5.1500000000000001E-3</v>
      </c>
      <c r="N253" s="25">
        <f t="shared" si="54"/>
        <v>3.47E-3</v>
      </c>
      <c r="O253" s="25"/>
      <c r="P253" s="25">
        <f t="shared" si="55"/>
        <v>7.4009500000000008E-4</v>
      </c>
      <c r="Q253" s="25">
        <f t="shared" si="56"/>
        <v>1.7044387850000002E-2</v>
      </c>
      <c r="R253" s="25">
        <v>3.3700000000000002E-3</v>
      </c>
      <c r="S253" s="25">
        <f t="shared" si="57"/>
        <v>1.6900000000000001E-3</v>
      </c>
      <c r="T253" s="25"/>
      <c r="U253" s="25">
        <f t="shared" si="58"/>
        <v>8.6239500000000007E-4</v>
      </c>
      <c r="V253" s="25">
        <f t="shared" si="59"/>
        <v>1.9860956850000003E-2</v>
      </c>
      <c r="W253" s="25">
        <v>4.4799999999999996E-3</v>
      </c>
      <c r="X253" s="25">
        <f t="shared" si="60"/>
        <v>2.7999999999999995E-3</v>
      </c>
      <c r="Y253" s="25"/>
      <c r="Z253" s="25">
        <f t="shared" si="61"/>
        <v>5.8039499999999961E-4</v>
      </c>
      <c r="AA253" s="25">
        <f t="shared" si="62"/>
        <v>1.3366496849999991E-2</v>
      </c>
      <c r="AB253" s="25">
        <v>3.48E-3</v>
      </c>
      <c r="AC253" s="25">
        <f t="shared" si="63"/>
        <v>1.6800000000000001E-3</v>
      </c>
    </row>
    <row r="254" spans="1:29" s="15" customFormat="1">
      <c r="A254" s="18">
        <v>502</v>
      </c>
      <c r="B254" s="25">
        <v>1.6000000000000001E-4</v>
      </c>
      <c r="C254" s="25">
        <v>3.1900000000000001E-3</v>
      </c>
      <c r="D254" s="25">
        <f t="shared" si="48"/>
        <v>1.3500000000000001E-3</v>
      </c>
      <c r="E254" s="25"/>
      <c r="F254" s="25">
        <f t="shared" si="49"/>
        <v>6.1479500000000012E-4</v>
      </c>
      <c r="G254" s="25">
        <f t="shared" si="50"/>
        <v>1.4158728850000003E-2</v>
      </c>
      <c r="H254" s="25">
        <v>5.6899999999999997E-3</v>
      </c>
      <c r="I254" s="25">
        <f t="shared" si="51"/>
        <v>3.8499999999999997E-3</v>
      </c>
      <c r="J254" s="25"/>
      <c r="K254" s="25">
        <f t="shared" si="52"/>
        <v>9.4469499999999974E-4</v>
      </c>
      <c r="L254" s="25">
        <f t="shared" si="53"/>
        <v>2.1756325849999994E-2</v>
      </c>
      <c r="M254" s="25">
        <v>5.1700000000000001E-3</v>
      </c>
      <c r="N254" s="25">
        <f t="shared" si="54"/>
        <v>3.3300000000000001E-3</v>
      </c>
      <c r="O254" s="25"/>
      <c r="P254" s="25">
        <f t="shared" si="55"/>
        <v>6.0009500000000014E-4</v>
      </c>
      <c r="Q254" s="25">
        <f t="shared" si="56"/>
        <v>1.3820187850000004E-2</v>
      </c>
      <c r="R254" s="25">
        <v>3.2100000000000002E-3</v>
      </c>
      <c r="S254" s="25">
        <f t="shared" si="57"/>
        <v>1.3700000000000001E-3</v>
      </c>
      <c r="T254" s="25"/>
      <c r="U254" s="25">
        <f t="shared" si="58"/>
        <v>5.4239500000000009E-4</v>
      </c>
      <c r="V254" s="25">
        <f t="shared" si="59"/>
        <v>1.2491356850000003E-2</v>
      </c>
      <c r="W254" s="25">
        <v>4.5300000000000002E-3</v>
      </c>
      <c r="X254" s="25">
        <f t="shared" si="60"/>
        <v>2.6900000000000001E-3</v>
      </c>
      <c r="Y254" s="25"/>
      <c r="Z254" s="25">
        <f t="shared" si="61"/>
        <v>4.7039500000000019E-4</v>
      </c>
      <c r="AA254" s="25">
        <f t="shared" si="62"/>
        <v>1.0833196850000004E-2</v>
      </c>
      <c r="AB254" s="25">
        <v>3.5200000000000001E-3</v>
      </c>
      <c r="AC254" s="25">
        <f t="shared" si="63"/>
        <v>1.8400000000000001E-3</v>
      </c>
    </row>
    <row r="255" spans="1:29" s="15" customFormat="1">
      <c r="A255" s="18">
        <v>503</v>
      </c>
      <c r="B255" s="25">
        <v>4.0000000000000003E-5</v>
      </c>
      <c r="C255" s="25">
        <v>3.2299999999999998E-3</v>
      </c>
      <c r="D255" s="25">
        <f t="shared" si="48"/>
        <v>1.5449999999999997E-3</v>
      </c>
      <c r="E255" s="25"/>
      <c r="F255" s="25">
        <f t="shared" si="49"/>
        <v>8.0979499999999976E-4</v>
      </c>
      <c r="G255" s="25">
        <f t="shared" si="50"/>
        <v>1.8649578849999994E-2</v>
      </c>
      <c r="H255" s="25">
        <v>5.7800000000000004E-3</v>
      </c>
      <c r="I255" s="25">
        <f t="shared" si="51"/>
        <v>4.0950000000000005E-3</v>
      </c>
      <c r="J255" s="25"/>
      <c r="K255" s="25">
        <f t="shared" si="52"/>
        <v>1.1896950000000006E-3</v>
      </c>
      <c r="L255" s="25">
        <f t="shared" si="53"/>
        <v>2.7398675850000016E-2</v>
      </c>
      <c r="M255" s="25">
        <v>5.0699999999999999E-3</v>
      </c>
      <c r="N255" s="25">
        <f t="shared" si="54"/>
        <v>3.385E-3</v>
      </c>
      <c r="O255" s="25"/>
      <c r="P255" s="25">
        <f t="shared" si="55"/>
        <v>6.5509500000000007E-4</v>
      </c>
      <c r="Q255" s="25">
        <f t="shared" si="56"/>
        <v>1.5086837850000003E-2</v>
      </c>
      <c r="R255" s="25">
        <v>3.2799999999999999E-3</v>
      </c>
      <c r="S255" s="25">
        <f t="shared" si="57"/>
        <v>1.5949999999999998E-3</v>
      </c>
      <c r="T255" s="25"/>
      <c r="U255" s="25">
        <f t="shared" si="58"/>
        <v>7.6739499999999982E-4</v>
      </c>
      <c r="V255" s="25">
        <f t="shared" si="59"/>
        <v>1.7673106849999998E-2</v>
      </c>
      <c r="W255" s="25">
        <v>4.4099999999999999E-3</v>
      </c>
      <c r="X255" s="25">
        <f t="shared" si="60"/>
        <v>2.725E-3</v>
      </c>
      <c r="Y255" s="25"/>
      <c r="Z255" s="25">
        <f t="shared" si="61"/>
        <v>5.0539500000000006E-4</v>
      </c>
      <c r="AA255" s="25">
        <f t="shared" si="62"/>
        <v>1.1639246850000002E-2</v>
      </c>
      <c r="AB255" s="25">
        <v>3.3300000000000001E-3</v>
      </c>
      <c r="AC255" s="25">
        <f t="shared" si="63"/>
        <v>1.6850000000000001E-3</v>
      </c>
    </row>
    <row r="256" spans="1:29" s="15" customFormat="1">
      <c r="A256" s="18">
        <v>504</v>
      </c>
      <c r="B256" s="25">
        <v>-4.0000000000000003E-5</v>
      </c>
      <c r="C256" s="25">
        <v>3.16E-3</v>
      </c>
      <c r="D256" s="25">
        <f t="shared" si="48"/>
        <v>1.3800000000000002E-3</v>
      </c>
      <c r="E256" s="25"/>
      <c r="F256" s="25">
        <f t="shared" si="49"/>
        <v>6.447950000000002E-4</v>
      </c>
      <c r="G256" s="25">
        <f t="shared" si="50"/>
        <v>1.4849628850000005E-2</v>
      </c>
      <c r="H256" s="25">
        <v>5.7800000000000004E-3</v>
      </c>
      <c r="I256" s="25">
        <f t="shared" si="51"/>
        <v>4.0000000000000001E-3</v>
      </c>
      <c r="J256" s="25"/>
      <c r="K256" s="25">
        <f t="shared" si="52"/>
        <v>1.0946950000000001E-3</v>
      </c>
      <c r="L256" s="25">
        <f t="shared" si="53"/>
        <v>2.5210825850000004E-2</v>
      </c>
      <c r="M256" s="25">
        <v>5.1599999999999997E-3</v>
      </c>
      <c r="N256" s="25">
        <f t="shared" si="54"/>
        <v>3.3799999999999998E-3</v>
      </c>
      <c r="O256" s="25"/>
      <c r="P256" s="25">
        <f t="shared" si="55"/>
        <v>6.5009499999999984E-4</v>
      </c>
      <c r="Q256" s="25">
        <f t="shared" si="56"/>
        <v>1.4971687849999997E-2</v>
      </c>
      <c r="R256" s="25">
        <v>3.1800000000000001E-3</v>
      </c>
      <c r="S256" s="25">
        <f t="shared" si="57"/>
        <v>1.4000000000000002E-3</v>
      </c>
      <c r="T256" s="25"/>
      <c r="U256" s="25">
        <f t="shared" si="58"/>
        <v>5.7239500000000017E-4</v>
      </c>
      <c r="V256" s="25">
        <f t="shared" si="59"/>
        <v>1.3182256850000004E-2</v>
      </c>
      <c r="W256" s="25">
        <v>4.4400000000000004E-3</v>
      </c>
      <c r="X256" s="25">
        <f t="shared" si="60"/>
        <v>2.6600000000000005E-3</v>
      </c>
      <c r="Y256" s="25"/>
      <c r="Z256" s="25">
        <f t="shared" si="61"/>
        <v>4.4039500000000054E-4</v>
      </c>
      <c r="AA256" s="25">
        <f t="shared" si="62"/>
        <v>1.0142296850000013E-2</v>
      </c>
      <c r="AB256" s="25">
        <v>3.5999999999999999E-3</v>
      </c>
      <c r="AC256" s="25">
        <f t="shared" si="63"/>
        <v>1.7799999999999999E-3</v>
      </c>
    </row>
    <row r="257" spans="1:29" s="15" customFormat="1">
      <c r="A257" s="18">
        <v>505</v>
      </c>
      <c r="B257" s="25">
        <v>-1.2E-4</v>
      </c>
      <c r="C257" s="25">
        <v>3.16E-3</v>
      </c>
      <c r="D257" s="25">
        <f t="shared" si="48"/>
        <v>1.5200000000000001E-3</v>
      </c>
      <c r="E257" s="25"/>
      <c r="F257" s="25">
        <f t="shared" si="49"/>
        <v>7.8479500000000013E-4</v>
      </c>
      <c r="G257" s="25">
        <f t="shared" si="50"/>
        <v>1.8073828850000005E-2</v>
      </c>
      <c r="H257" s="25">
        <v>5.7099999999999998E-3</v>
      </c>
      <c r="I257" s="25">
        <f t="shared" si="51"/>
        <v>4.0699999999999998E-3</v>
      </c>
      <c r="J257" s="25"/>
      <c r="K257" s="25">
        <f t="shared" si="52"/>
        <v>1.1646949999999999E-3</v>
      </c>
      <c r="L257" s="25">
        <f t="shared" si="53"/>
        <v>2.6822925849999998E-2</v>
      </c>
      <c r="M257" s="25">
        <v>5.1599999999999997E-3</v>
      </c>
      <c r="N257" s="25">
        <f t="shared" si="54"/>
        <v>3.5199999999999997E-3</v>
      </c>
      <c r="O257" s="25"/>
      <c r="P257" s="25">
        <f t="shared" si="55"/>
        <v>7.9009499999999977E-4</v>
      </c>
      <c r="Q257" s="25">
        <f t="shared" si="56"/>
        <v>1.8195887849999995E-2</v>
      </c>
      <c r="R257" s="25">
        <v>3.3400000000000001E-3</v>
      </c>
      <c r="S257" s="25">
        <f t="shared" si="57"/>
        <v>1.7000000000000001E-3</v>
      </c>
      <c r="T257" s="25"/>
      <c r="U257" s="25">
        <f t="shared" si="58"/>
        <v>8.7239500000000009E-4</v>
      </c>
      <c r="V257" s="25">
        <f t="shared" si="59"/>
        <v>2.0091256850000003E-2</v>
      </c>
      <c r="W257" s="25">
        <v>4.3200000000000001E-3</v>
      </c>
      <c r="X257" s="25">
        <f t="shared" si="60"/>
        <v>2.6800000000000001E-3</v>
      </c>
      <c r="Y257" s="25"/>
      <c r="Z257" s="25">
        <f t="shared" si="61"/>
        <v>4.6039500000000016E-4</v>
      </c>
      <c r="AA257" s="25">
        <f t="shared" si="62"/>
        <v>1.0602896850000005E-2</v>
      </c>
      <c r="AB257" s="25">
        <v>3.3999999999999998E-3</v>
      </c>
      <c r="AC257" s="25">
        <f t="shared" si="63"/>
        <v>1.64E-3</v>
      </c>
    </row>
    <row r="258" spans="1:29" s="15" customFormat="1">
      <c r="A258" s="18">
        <v>506</v>
      </c>
      <c r="B258" s="25">
        <v>-1.3999999999999999E-4</v>
      </c>
      <c r="C258" s="25">
        <v>3.1099999999999999E-3</v>
      </c>
      <c r="D258" s="25">
        <f t="shared" si="48"/>
        <v>1.4899999999999998E-3</v>
      </c>
      <c r="E258" s="25"/>
      <c r="F258" s="25">
        <f t="shared" si="49"/>
        <v>7.5479499999999984E-4</v>
      </c>
      <c r="G258" s="25">
        <f t="shared" si="50"/>
        <v>1.7382928849999996E-2</v>
      </c>
      <c r="H258" s="25">
        <v>5.5900000000000004E-3</v>
      </c>
      <c r="I258" s="25">
        <f t="shared" si="51"/>
        <v>3.9700000000000004E-3</v>
      </c>
      <c r="J258" s="25"/>
      <c r="K258" s="25">
        <f t="shared" si="52"/>
        <v>1.0646950000000005E-3</v>
      </c>
      <c r="L258" s="25">
        <f t="shared" si="53"/>
        <v>2.4519925850000013E-2</v>
      </c>
      <c r="M258" s="25">
        <v>5.0600000000000003E-3</v>
      </c>
      <c r="N258" s="25">
        <f t="shared" si="54"/>
        <v>3.4400000000000003E-3</v>
      </c>
      <c r="O258" s="25"/>
      <c r="P258" s="25">
        <f t="shared" si="55"/>
        <v>7.1009500000000043E-4</v>
      </c>
      <c r="Q258" s="25">
        <f t="shared" si="56"/>
        <v>1.6353487850000011E-2</v>
      </c>
      <c r="R258" s="25">
        <v>3.2399999999999998E-3</v>
      </c>
      <c r="S258" s="25">
        <f t="shared" si="57"/>
        <v>1.6199999999999997E-3</v>
      </c>
      <c r="T258" s="25"/>
      <c r="U258" s="25">
        <f t="shared" si="58"/>
        <v>7.9239499999999967E-4</v>
      </c>
      <c r="V258" s="25">
        <f t="shared" si="59"/>
        <v>1.8248856849999995E-2</v>
      </c>
      <c r="W258" s="25">
        <v>4.4299999999999999E-3</v>
      </c>
      <c r="X258" s="25">
        <f t="shared" si="60"/>
        <v>2.81E-3</v>
      </c>
      <c r="Y258" s="25"/>
      <c r="Z258" s="25">
        <f t="shared" si="61"/>
        <v>5.9039500000000007E-4</v>
      </c>
      <c r="AA258" s="25">
        <f t="shared" si="62"/>
        <v>1.3596796850000002E-2</v>
      </c>
      <c r="AB258" s="25">
        <v>3.3800000000000002E-3</v>
      </c>
      <c r="AC258" s="25">
        <f t="shared" si="63"/>
        <v>1.6200000000000001E-3</v>
      </c>
    </row>
    <row r="259" spans="1:29" s="15" customFormat="1">
      <c r="A259" s="18">
        <v>507</v>
      </c>
      <c r="B259" s="25">
        <v>-1.2E-4</v>
      </c>
      <c r="C259" s="25">
        <v>3.1199999999999999E-3</v>
      </c>
      <c r="D259" s="25">
        <f t="shared" ref="D259:D322" si="64">C259-AC259</f>
        <v>1.5149999999999999E-3</v>
      </c>
      <c r="E259" s="25"/>
      <c r="F259" s="25">
        <f t="shared" ref="F259:F322" si="65">D259-0.000735205</f>
        <v>7.797949999999999E-4</v>
      </c>
      <c r="G259" s="25">
        <f t="shared" ref="G259:G322" si="66">F259*23.03</f>
        <v>1.795867885E-2</v>
      </c>
      <c r="H259" s="25">
        <v>5.8300000000000001E-3</v>
      </c>
      <c r="I259" s="25">
        <f t="shared" ref="I259:I322" si="67">H259-AC259</f>
        <v>4.2249999999999996E-3</v>
      </c>
      <c r="J259" s="25"/>
      <c r="K259" s="25">
        <f t="shared" ref="K259:K322" si="68">I259-0.002905305</f>
        <v>1.3196949999999996E-3</v>
      </c>
      <c r="L259" s="25">
        <f t="shared" ref="L259:L322" si="69">K259*23.03</f>
        <v>3.0392575849999992E-2</v>
      </c>
      <c r="M259" s="25">
        <v>5.1999999999999998E-3</v>
      </c>
      <c r="N259" s="25">
        <f t="shared" ref="N259:N322" si="70">M259-AC259</f>
        <v>3.5949999999999997E-3</v>
      </c>
      <c r="O259" s="25"/>
      <c r="P259" s="25">
        <f t="shared" ref="P259:P322" si="71">N259-0.002729905</f>
        <v>8.6509499999999975E-4</v>
      </c>
      <c r="Q259" s="25">
        <f t="shared" ref="Q259:Q322" si="72">P259*23.03</f>
        <v>1.9923137849999994E-2</v>
      </c>
      <c r="R259" s="25">
        <v>3.1900000000000001E-3</v>
      </c>
      <c r="S259" s="25">
        <f t="shared" ref="S259:S322" si="73">R259-AC259</f>
        <v>1.585E-3</v>
      </c>
      <c r="T259" s="25"/>
      <c r="U259" s="25">
        <f t="shared" ref="U259:U322" si="74">S259-0.000827605</f>
        <v>7.5739500000000001E-4</v>
      </c>
      <c r="V259" s="25">
        <f t="shared" ref="V259:V322" si="75">U259*23.03</f>
        <v>1.7442806850000003E-2</v>
      </c>
      <c r="W259" s="25">
        <v>4.4200000000000003E-3</v>
      </c>
      <c r="X259" s="25">
        <f t="shared" ref="X259:X322" si="76">W259-AC259</f>
        <v>2.8150000000000002E-3</v>
      </c>
      <c r="Y259" s="25"/>
      <c r="Z259" s="25">
        <f t="shared" ref="Z259:Z322" si="77">X259-0.002219605</f>
        <v>5.953950000000003E-4</v>
      </c>
      <c r="AA259" s="25">
        <f t="shared" ref="AA259:AA322" si="78">Z259*23.03</f>
        <v>1.3711946850000007E-2</v>
      </c>
      <c r="AB259" s="25">
        <v>3.3300000000000001E-3</v>
      </c>
      <c r="AC259" s="25">
        <f t="shared" ref="AC259:AC322" si="79">(B259+AB259)/2</f>
        <v>1.6050000000000001E-3</v>
      </c>
    </row>
    <row r="260" spans="1:29" s="15" customFormat="1">
      <c r="A260" s="18">
        <v>508</v>
      </c>
      <c r="B260" s="25">
        <v>-5.0000000000000002E-5</v>
      </c>
      <c r="C260" s="25">
        <v>3.14E-3</v>
      </c>
      <c r="D260" s="25">
        <f t="shared" si="64"/>
        <v>1.4550000000000001E-3</v>
      </c>
      <c r="E260" s="25"/>
      <c r="F260" s="25">
        <f t="shared" si="65"/>
        <v>7.1979500000000018E-4</v>
      </c>
      <c r="G260" s="25">
        <f t="shared" si="66"/>
        <v>1.6576878850000004E-2</v>
      </c>
      <c r="H260" s="25">
        <v>5.5700000000000003E-3</v>
      </c>
      <c r="I260" s="25">
        <f t="shared" si="67"/>
        <v>3.8850000000000004E-3</v>
      </c>
      <c r="J260" s="25"/>
      <c r="K260" s="25">
        <f t="shared" si="68"/>
        <v>9.7969500000000048E-4</v>
      </c>
      <c r="L260" s="25">
        <f t="shared" si="69"/>
        <v>2.256237585000001E-2</v>
      </c>
      <c r="M260" s="25">
        <v>5.13E-3</v>
      </c>
      <c r="N260" s="25">
        <f t="shared" si="70"/>
        <v>3.4450000000000001E-3</v>
      </c>
      <c r="O260" s="25"/>
      <c r="P260" s="25">
        <f t="shared" si="71"/>
        <v>7.1509500000000023E-4</v>
      </c>
      <c r="Q260" s="25">
        <f t="shared" si="72"/>
        <v>1.6468637850000006E-2</v>
      </c>
      <c r="R260" s="25">
        <v>3.2200000000000002E-3</v>
      </c>
      <c r="S260" s="25">
        <f t="shared" si="73"/>
        <v>1.5350000000000003E-3</v>
      </c>
      <c r="T260" s="25"/>
      <c r="U260" s="25">
        <f t="shared" si="74"/>
        <v>7.0739500000000031E-4</v>
      </c>
      <c r="V260" s="25">
        <f t="shared" si="75"/>
        <v>1.6291306850000006E-2</v>
      </c>
      <c r="W260" s="25">
        <v>4.4799999999999996E-3</v>
      </c>
      <c r="X260" s="25">
        <f t="shared" si="76"/>
        <v>2.7949999999999997E-3</v>
      </c>
      <c r="Y260" s="25"/>
      <c r="Z260" s="25">
        <f t="shared" si="77"/>
        <v>5.7539499999999981E-4</v>
      </c>
      <c r="AA260" s="25">
        <f t="shared" si="78"/>
        <v>1.3251346849999996E-2</v>
      </c>
      <c r="AB260" s="25">
        <v>3.4199999999999999E-3</v>
      </c>
      <c r="AC260" s="25">
        <f t="shared" si="79"/>
        <v>1.6849999999999999E-3</v>
      </c>
    </row>
    <row r="261" spans="1:29" s="15" customFormat="1">
      <c r="A261" s="18">
        <v>509</v>
      </c>
      <c r="B261" s="25">
        <v>-1.0000000000000001E-5</v>
      </c>
      <c r="C261" s="25">
        <v>3.0200000000000001E-3</v>
      </c>
      <c r="D261" s="25">
        <f t="shared" si="64"/>
        <v>1.3900000000000002E-3</v>
      </c>
      <c r="E261" s="25"/>
      <c r="F261" s="25">
        <f t="shared" si="65"/>
        <v>6.5479500000000022E-4</v>
      </c>
      <c r="G261" s="25">
        <f t="shared" si="66"/>
        <v>1.5079928850000006E-2</v>
      </c>
      <c r="H261" s="25">
        <v>5.7000000000000002E-3</v>
      </c>
      <c r="I261" s="25">
        <f t="shared" si="67"/>
        <v>4.0700000000000007E-3</v>
      </c>
      <c r="J261" s="25"/>
      <c r="K261" s="25">
        <f t="shared" si="68"/>
        <v>1.1646950000000007E-3</v>
      </c>
      <c r="L261" s="25">
        <f t="shared" si="69"/>
        <v>2.6822925850000019E-2</v>
      </c>
      <c r="M261" s="25">
        <v>5.1700000000000001E-3</v>
      </c>
      <c r="N261" s="25">
        <f t="shared" si="70"/>
        <v>3.5400000000000002E-3</v>
      </c>
      <c r="O261" s="25"/>
      <c r="P261" s="25">
        <f t="shared" si="71"/>
        <v>8.1009500000000026E-4</v>
      </c>
      <c r="Q261" s="25">
        <f t="shared" si="72"/>
        <v>1.8656487850000007E-2</v>
      </c>
      <c r="R261" s="25">
        <v>3.2399999999999998E-3</v>
      </c>
      <c r="S261" s="25">
        <f t="shared" si="73"/>
        <v>1.6099999999999999E-3</v>
      </c>
      <c r="T261" s="25"/>
      <c r="U261" s="25">
        <f t="shared" si="74"/>
        <v>7.8239499999999986E-4</v>
      </c>
      <c r="V261" s="25">
        <f t="shared" si="75"/>
        <v>1.8018556849999999E-2</v>
      </c>
      <c r="W261" s="25">
        <v>4.3800000000000002E-3</v>
      </c>
      <c r="X261" s="25">
        <f t="shared" si="76"/>
        <v>2.7500000000000003E-3</v>
      </c>
      <c r="Y261" s="25"/>
      <c r="Z261" s="25">
        <f t="shared" si="77"/>
        <v>5.3039500000000035E-4</v>
      </c>
      <c r="AA261" s="25">
        <f t="shared" si="78"/>
        <v>1.2214996850000008E-2</v>
      </c>
      <c r="AB261" s="25">
        <v>3.2699999999999999E-3</v>
      </c>
      <c r="AC261" s="25">
        <f t="shared" si="79"/>
        <v>1.6299999999999999E-3</v>
      </c>
    </row>
    <row r="262" spans="1:29" s="15" customFormat="1">
      <c r="A262" s="18">
        <v>510</v>
      </c>
      <c r="B262" s="25">
        <v>6.0000000000000002E-5</v>
      </c>
      <c r="C262" s="25">
        <v>3.1700000000000001E-3</v>
      </c>
      <c r="D262" s="25">
        <f t="shared" si="64"/>
        <v>1.5100000000000001E-3</v>
      </c>
      <c r="E262" s="25"/>
      <c r="F262" s="25">
        <f t="shared" si="65"/>
        <v>7.7479500000000011E-4</v>
      </c>
      <c r="G262" s="25">
        <f t="shared" si="66"/>
        <v>1.7843528850000002E-2</v>
      </c>
      <c r="H262" s="25">
        <v>5.7099999999999998E-3</v>
      </c>
      <c r="I262" s="25">
        <f t="shared" si="67"/>
        <v>4.0499999999999998E-3</v>
      </c>
      <c r="J262" s="25"/>
      <c r="K262" s="25">
        <f t="shared" si="68"/>
        <v>1.1446949999999998E-3</v>
      </c>
      <c r="L262" s="25">
        <f t="shared" si="69"/>
        <v>2.6362325849999996E-2</v>
      </c>
      <c r="M262" s="25">
        <v>5.1399999999999996E-3</v>
      </c>
      <c r="N262" s="25">
        <f t="shared" si="70"/>
        <v>3.4799999999999996E-3</v>
      </c>
      <c r="O262" s="25"/>
      <c r="P262" s="25">
        <f t="shared" si="71"/>
        <v>7.5009499999999967E-4</v>
      </c>
      <c r="Q262" s="25">
        <f t="shared" si="72"/>
        <v>1.7274687849999994E-2</v>
      </c>
      <c r="R262" s="25">
        <v>3.32E-3</v>
      </c>
      <c r="S262" s="25">
        <f t="shared" si="73"/>
        <v>1.66E-3</v>
      </c>
      <c r="T262" s="25"/>
      <c r="U262" s="25">
        <f t="shared" si="74"/>
        <v>8.3239499999999999E-4</v>
      </c>
      <c r="V262" s="25">
        <f t="shared" si="75"/>
        <v>1.9170056850000002E-2</v>
      </c>
      <c r="W262" s="25">
        <v>4.4999999999999997E-3</v>
      </c>
      <c r="X262" s="25">
        <f t="shared" si="76"/>
        <v>2.8399999999999996E-3</v>
      </c>
      <c r="Y262" s="25"/>
      <c r="Z262" s="25">
        <f t="shared" si="77"/>
        <v>6.2039499999999971E-4</v>
      </c>
      <c r="AA262" s="25">
        <f t="shared" si="78"/>
        <v>1.4287696849999995E-2</v>
      </c>
      <c r="AB262" s="25">
        <v>3.2599999999999999E-3</v>
      </c>
      <c r="AC262" s="25">
        <f t="shared" si="79"/>
        <v>1.66E-3</v>
      </c>
    </row>
    <row r="263" spans="1:29" s="15" customFormat="1">
      <c r="A263" s="18">
        <v>511</v>
      </c>
      <c r="B263" s="25">
        <v>4.0000000000000003E-5</v>
      </c>
      <c r="C263" s="25">
        <v>3.0000000000000001E-3</v>
      </c>
      <c r="D263" s="25">
        <f t="shared" si="64"/>
        <v>1.3799999999999999E-3</v>
      </c>
      <c r="E263" s="25"/>
      <c r="F263" s="25">
        <f t="shared" si="65"/>
        <v>6.4479499999999998E-4</v>
      </c>
      <c r="G263" s="25">
        <f t="shared" si="66"/>
        <v>1.4849628850000001E-2</v>
      </c>
      <c r="H263" s="25">
        <v>5.6299999999999996E-3</v>
      </c>
      <c r="I263" s="25">
        <f t="shared" si="67"/>
        <v>4.0099999999999997E-3</v>
      </c>
      <c r="J263" s="25"/>
      <c r="K263" s="25">
        <f t="shared" si="68"/>
        <v>1.1046949999999997E-3</v>
      </c>
      <c r="L263" s="25">
        <f t="shared" si="69"/>
        <v>2.5441125849999996E-2</v>
      </c>
      <c r="M263" s="25">
        <v>5.0200000000000002E-3</v>
      </c>
      <c r="N263" s="25">
        <f t="shared" si="70"/>
        <v>3.4000000000000002E-3</v>
      </c>
      <c r="O263" s="25"/>
      <c r="P263" s="25">
        <f t="shared" si="71"/>
        <v>6.7009500000000033E-4</v>
      </c>
      <c r="Q263" s="25">
        <f t="shared" si="72"/>
        <v>1.5432287850000009E-2</v>
      </c>
      <c r="R263" s="25">
        <v>3.1800000000000001E-3</v>
      </c>
      <c r="S263" s="25">
        <f t="shared" si="73"/>
        <v>1.56E-3</v>
      </c>
      <c r="T263" s="25"/>
      <c r="U263" s="25">
        <f t="shared" si="74"/>
        <v>7.3239499999999994E-4</v>
      </c>
      <c r="V263" s="25">
        <f t="shared" si="75"/>
        <v>1.6867056849999999E-2</v>
      </c>
      <c r="W263" s="25">
        <v>4.3200000000000001E-3</v>
      </c>
      <c r="X263" s="25">
        <f t="shared" si="76"/>
        <v>2.7000000000000001E-3</v>
      </c>
      <c r="Y263" s="25"/>
      <c r="Z263" s="25">
        <f t="shared" si="77"/>
        <v>4.8039500000000021E-4</v>
      </c>
      <c r="AA263" s="25">
        <f t="shared" si="78"/>
        <v>1.1063496850000005E-2</v>
      </c>
      <c r="AB263" s="25">
        <v>3.2000000000000002E-3</v>
      </c>
      <c r="AC263" s="25">
        <f t="shared" si="79"/>
        <v>1.6200000000000001E-3</v>
      </c>
    </row>
    <row r="264" spans="1:29" s="15" customFormat="1">
      <c r="A264" s="18">
        <v>512</v>
      </c>
      <c r="B264" s="25">
        <v>-1.0000000000000001E-5</v>
      </c>
      <c r="C264" s="25">
        <v>3.1700000000000001E-3</v>
      </c>
      <c r="D264" s="25">
        <f t="shared" si="64"/>
        <v>1.49E-3</v>
      </c>
      <c r="E264" s="25"/>
      <c r="F264" s="25">
        <f t="shared" si="65"/>
        <v>7.5479500000000005E-4</v>
      </c>
      <c r="G264" s="25">
        <f t="shared" si="66"/>
        <v>1.7382928850000003E-2</v>
      </c>
      <c r="H264" s="25">
        <v>5.5900000000000004E-3</v>
      </c>
      <c r="I264" s="25">
        <f t="shared" si="67"/>
        <v>3.9100000000000003E-3</v>
      </c>
      <c r="J264" s="25"/>
      <c r="K264" s="25">
        <f t="shared" si="68"/>
        <v>1.0046950000000003E-3</v>
      </c>
      <c r="L264" s="25">
        <f t="shared" si="69"/>
        <v>2.313812585000001E-2</v>
      </c>
      <c r="M264" s="25">
        <v>5.13E-3</v>
      </c>
      <c r="N264" s="25">
        <f t="shared" si="70"/>
        <v>3.4499999999999999E-3</v>
      </c>
      <c r="O264" s="25"/>
      <c r="P264" s="25">
        <f t="shared" si="71"/>
        <v>7.2009500000000002E-4</v>
      </c>
      <c r="Q264" s="25">
        <f t="shared" si="72"/>
        <v>1.658378785E-2</v>
      </c>
      <c r="R264" s="25">
        <v>3.2100000000000002E-3</v>
      </c>
      <c r="S264" s="25">
        <f t="shared" si="73"/>
        <v>1.5300000000000001E-3</v>
      </c>
      <c r="T264" s="25"/>
      <c r="U264" s="25">
        <f t="shared" si="74"/>
        <v>7.0239500000000008E-4</v>
      </c>
      <c r="V264" s="25">
        <f t="shared" si="75"/>
        <v>1.6176156850000002E-2</v>
      </c>
      <c r="W264" s="25">
        <v>4.4600000000000004E-3</v>
      </c>
      <c r="X264" s="25">
        <f t="shared" si="76"/>
        <v>2.7800000000000004E-3</v>
      </c>
      <c r="Y264" s="25"/>
      <c r="Z264" s="25">
        <f t="shared" si="77"/>
        <v>5.6039500000000042E-4</v>
      </c>
      <c r="AA264" s="25">
        <f t="shared" si="78"/>
        <v>1.290589685000001E-2</v>
      </c>
      <c r="AB264" s="25">
        <v>3.3700000000000002E-3</v>
      </c>
      <c r="AC264" s="25">
        <f t="shared" si="79"/>
        <v>1.6800000000000001E-3</v>
      </c>
    </row>
    <row r="265" spans="1:29" s="15" customFormat="1">
      <c r="A265" s="18">
        <v>513</v>
      </c>
      <c r="B265" s="25">
        <v>4.0000000000000003E-5</v>
      </c>
      <c r="C265" s="25">
        <v>2.9199999999999999E-3</v>
      </c>
      <c r="D265" s="25">
        <f t="shared" si="64"/>
        <v>1.3349999999999998E-3</v>
      </c>
      <c r="E265" s="25"/>
      <c r="F265" s="25">
        <f t="shared" si="65"/>
        <v>5.9979499999999986E-4</v>
      </c>
      <c r="G265" s="25">
        <f t="shared" si="66"/>
        <v>1.3813278849999997E-2</v>
      </c>
      <c r="H265" s="25">
        <v>5.5799999999999999E-3</v>
      </c>
      <c r="I265" s="25">
        <f t="shared" si="67"/>
        <v>3.9950000000000003E-3</v>
      </c>
      <c r="J265" s="25"/>
      <c r="K265" s="25">
        <f t="shared" si="68"/>
        <v>1.0896950000000003E-3</v>
      </c>
      <c r="L265" s="25">
        <f t="shared" si="69"/>
        <v>2.5095675850000009E-2</v>
      </c>
      <c r="M265" s="25">
        <v>4.9399999999999999E-3</v>
      </c>
      <c r="N265" s="25">
        <f t="shared" si="70"/>
        <v>3.3549999999999999E-3</v>
      </c>
      <c r="O265" s="25"/>
      <c r="P265" s="25">
        <f t="shared" si="71"/>
        <v>6.2509499999999999E-4</v>
      </c>
      <c r="Q265" s="25">
        <f t="shared" si="72"/>
        <v>1.439593785E-2</v>
      </c>
      <c r="R265" s="25">
        <v>3.1199999999999999E-3</v>
      </c>
      <c r="S265" s="25">
        <f t="shared" si="73"/>
        <v>1.5349999999999999E-3</v>
      </c>
      <c r="T265" s="25"/>
      <c r="U265" s="25">
        <f t="shared" si="74"/>
        <v>7.0739499999999988E-4</v>
      </c>
      <c r="V265" s="25">
        <f t="shared" si="75"/>
        <v>1.6291306849999999E-2</v>
      </c>
      <c r="W265" s="25">
        <v>4.2900000000000004E-3</v>
      </c>
      <c r="X265" s="25">
        <f t="shared" si="76"/>
        <v>2.7050000000000004E-3</v>
      </c>
      <c r="Y265" s="25"/>
      <c r="Z265" s="25">
        <f t="shared" si="77"/>
        <v>4.8539500000000044E-4</v>
      </c>
      <c r="AA265" s="25">
        <f t="shared" si="78"/>
        <v>1.117864685000001E-2</v>
      </c>
      <c r="AB265" s="25">
        <v>3.13E-3</v>
      </c>
      <c r="AC265" s="25">
        <f t="shared" si="79"/>
        <v>1.585E-3</v>
      </c>
    </row>
    <row r="266" spans="1:29" s="15" customFormat="1">
      <c r="A266" s="18">
        <v>514</v>
      </c>
      <c r="B266" s="25">
        <v>-1.1E-4</v>
      </c>
      <c r="C266" s="25">
        <v>3.0599999999999998E-3</v>
      </c>
      <c r="D266" s="25">
        <f t="shared" si="64"/>
        <v>1.4449999999999997E-3</v>
      </c>
      <c r="E266" s="25"/>
      <c r="F266" s="25">
        <f t="shared" si="65"/>
        <v>7.0979499999999972E-4</v>
      </c>
      <c r="G266" s="25">
        <f t="shared" si="66"/>
        <v>1.6346578849999994E-2</v>
      </c>
      <c r="H266" s="25">
        <v>5.5399999999999998E-3</v>
      </c>
      <c r="I266" s="25">
        <f t="shared" si="67"/>
        <v>3.9249999999999997E-3</v>
      </c>
      <c r="J266" s="25"/>
      <c r="K266" s="25">
        <f t="shared" si="68"/>
        <v>1.0196949999999997E-3</v>
      </c>
      <c r="L266" s="25">
        <f t="shared" si="69"/>
        <v>2.3483575849999994E-2</v>
      </c>
      <c r="M266" s="25">
        <v>5.0600000000000003E-3</v>
      </c>
      <c r="N266" s="25">
        <f t="shared" si="70"/>
        <v>3.4450000000000001E-3</v>
      </c>
      <c r="O266" s="25"/>
      <c r="P266" s="25">
        <f t="shared" si="71"/>
        <v>7.1509500000000023E-4</v>
      </c>
      <c r="Q266" s="25">
        <f t="shared" si="72"/>
        <v>1.6468637850000006E-2</v>
      </c>
      <c r="R266" s="25">
        <v>3.0999999999999999E-3</v>
      </c>
      <c r="S266" s="25">
        <f t="shared" si="73"/>
        <v>1.4849999999999998E-3</v>
      </c>
      <c r="T266" s="25"/>
      <c r="U266" s="25">
        <f t="shared" si="74"/>
        <v>6.5739499999999975E-4</v>
      </c>
      <c r="V266" s="25">
        <f t="shared" si="75"/>
        <v>1.5139806849999994E-2</v>
      </c>
      <c r="W266" s="25">
        <v>4.3E-3</v>
      </c>
      <c r="X266" s="25">
        <f t="shared" si="76"/>
        <v>2.6849999999999999E-3</v>
      </c>
      <c r="Y266" s="25"/>
      <c r="Z266" s="25">
        <f t="shared" si="77"/>
        <v>4.6539499999999996E-4</v>
      </c>
      <c r="AA266" s="25">
        <f t="shared" si="78"/>
        <v>1.0718046849999999E-2</v>
      </c>
      <c r="AB266" s="25">
        <v>3.3400000000000001E-3</v>
      </c>
      <c r="AC266" s="25">
        <f t="shared" si="79"/>
        <v>1.6150000000000001E-3</v>
      </c>
    </row>
    <row r="267" spans="1:29" s="15" customFormat="1">
      <c r="A267" s="18">
        <v>515</v>
      </c>
      <c r="B267" s="25">
        <v>-1.2999999999999999E-4</v>
      </c>
      <c r="C267" s="25">
        <v>3.0899999999999999E-3</v>
      </c>
      <c r="D267" s="25">
        <f t="shared" si="64"/>
        <v>1.5849999999999998E-3</v>
      </c>
      <c r="E267" s="25"/>
      <c r="F267" s="25">
        <f t="shared" si="65"/>
        <v>8.4979499999999987E-4</v>
      </c>
      <c r="G267" s="25">
        <f t="shared" si="66"/>
        <v>1.9570778849999998E-2</v>
      </c>
      <c r="H267" s="25">
        <v>5.5199999999999997E-3</v>
      </c>
      <c r="I267" s="25">
        <f t="shared" si="67"/>
        <v>4.0149999999999995E-3</v>
      </c>
      <c r="J267" s="25"/>
      <c r="K267" s="25">
        <f t="shared" si="68"/>
        <v>1.1096949999999995E-3</v>
      </c>
      <c r="L267" s="25">
        <f t="shared" si="69"/>
        <v>2.555627584999999E-2</v>
      </c>
      <c r="M267" s="25">
        <v>5.0200000000000002E-3</v>
      </c>
      <c r="N267" s="25">
        <f t="shared" si="70"/>
        <v>3.5149999999999999E-3</v>
      </c>
      <c r="O267" s="25"/>
      <c r="P267" s="25">
        <f t="shared" si="71"/>
        <v>7.8509499999999998E-4</v>
      </c>
      <c r="Q267" s="25">
        <f t="shared" si="72"/>
        <v>1.808073785E-2</v>
      </c>
      <c r="R267" s="25">
        <v>3.0899999999999999E-3</v>
      </c>
      <c r="S267" s="25">
        <f t="shared" si="73"/>
        <v>1.5849999999999998E-3</v>
      </c>
      <c r="T267" s="25"/>
      <c r="U267" s="25">
        <f t="shared" si="74"/>
        <v>7.5739499999999979E-4</v>
      </c>
      <c r="V267" s="25">
        <f t="shared" si="75"/>
        <v>1.7442806849999996E-2</v>
      </c>
      <c r="W267" s="25">
        <v>4.3E-3</v>
      </c>
      <c r="X267" s="25">
        <f t="shared" si="76"/>
        <v>2.7949999999999997E-3</v>
      </c>
      <c r="Y267" s="25"/>
      <c r="Z267" s="25">
        <f t="shared" si="77"/>
        <v>5.7539499999999981E-4</v>
      </c>
      <c r="AA267" s="25">
        <f t="shared" si="78"/>
        <v>1.3251346849999996E-2</v>
      </c>
      <c r="AB267" s="25">
        <v>3.14E-3</v>
      </c>
      <c r="AC267" s="25">
        <f t="shared" si="79"/>
        <v>1.505E-3</v>
      </c>
    </row>
    <row r="268" spans="1:29" s="15" customFormat="1">
      <c r="A268" s="18">
        <v>516</v>
      </c>
      <c r="B268" s="25">
        <v>-1E-4</v>
      </c>
      <c r="C268" s="25">
        <v>2.9399999999999999E-3</v>
      </c>
      <c r="D268" s="25">
        <f t="shared" si="64"/>
        <v>1.4199999999999998E-3</v>
      </c>
      <c r="E268" s="25"/>
      <c r="F268" s="25">
        <f t="shared" si="65"/>
        <v>6.8479499999999987E-4</v>
      </c>
      <c r="G268" s="25">
        <f t="shared" si="66"/>
        <v>1.5770828849999998E-2</v>
      </c>
      <c r="H268" s="25">
        <v>5.4400000000000004E-3</v>
      </c>
      <c r="I268" s="25">
        <f t="shared" si="67"/>
        <v>3.9199999999999999E-3</v>
      </c>
      <c r="J268" s="25"/>
      <c r="K268" s="25">
        <f t="shared" si="68"/>
        <v>1.0146949999999999E-3</v>
      </c>
      <c r="L268" s="25">
        <f t="shared" si="69"/>
        <v>2.3368425849999999E-2</v>
      </c>
      <c r="M268" s="25">
        <v>4.8500000000000001E-3</v>
      </c>
      <c r="N268" s="25">
        <f t="shared" si="70"/>
        <v>3.3300000000000001E-3</v>
      </c>
      <c r="O268" s="25"/>
      <c r="P268" s="25">
        <f t="shared" si="71"/>
        <v>6.0009500000000014E-4</v>
      </c>
      <c r="Q268" s="25">
        <f t="shared" si="72"/>
        <v>1.3820187850000004E-2</v>
      </c>
      <c r="R268" s="25">
        <v>3.0799999999999998E-3</v>
      </c>
      <c r="S268" s="25">
        <f t="shared" si="73"/>
        <v>1.5599999999999998E-3</v>
      </c>
      <c r="T268" s="25"/>
      <c r="U268" s="25">
        <f t="shared" si="74"/>
        <v>7.3239499999999973E-4</v>
      </c>
      <c r="V268" s="25">
        <f t="shared" si="75"/>
        <v>1.6867056849999996E-2</v>
      </c>
      <c r="W268" s="25">
        <v>4.2700000000000004E-3</v>
      </c>
      <c r="X268" s="25">
        <f t="shared" si="76"/>
        <v>2.7500000000000003E-3</v>
      </c>
      <c r="Y268" s="25"/>
      <c r="Z268" s="25">
        <f t="shared" si="77"/>
        <v>5.3039500000000035E-4</v>
      </c>
      <c r="AA268" s="25">
        <f t="shared" si="78"/>
        <v>1.2214996850000008E-2</v>
      </c>
      <c r="AB268" s="25">
        <v>3.14E-3</v>
      </c>
      <c r="AC268" s="25">
        <f t="shared" si="79"/>
        <v>1.5200000000000001E-3</v>
      </c>
    </row>
    <row r="269" spans="1:29" s="15" customFormat="1">
      <c r="A269" s="18">
        <v>517</v>
      </c>
      <c r="B269" s="25">
        <v>-4.0000000000000003E-5</v>
      </c>
      <c r="C269" s="25">
        <v>2.98E-3</v>
      </c>
      <c r="D269" s="25">
        <f t="shared" si="64"/>
        <v>1.415E-3</v>
      </c>
      <c r="E269" s="25"/>
      <c r="F269" s="25">
        <f t="shared" si="65"/>
        <v>6.7979500000000007E-4</v>
      </c>
      <c r="G269" s="25">
        <f t="shared" si="66"/>
        <v>1.5655678850000004E-2</v>
      </c>
      <c r="H269" s="25">
        <v>5.5500000000000002E-3</v>
      </c>
      <c r="I269" s="25">
        <f t="shared" si="67"/>
        <v>3.9850000000000007E-3</v>
      </c>
      <c r="J269" s="25"/>
      <c r="K269" s="25">
        <f t="shared" si="68"/>
        <v>1.0796950000000007E-3</v>
      </c>
      <c r="L269" s="25">
        <f t="shared" si="69"/>
        <v>2.4865375850000017E-2</v>
      </c>
      <c r="M269" s="25">
        <v>4.8999999999999998E-3</v>
      </c>
      <c r="N269" s="25">
        <f t="shared" si="70"/>
        <v>3.3349999999999999E-3</v>
      </c>
      <c r="O269" s="25"/>
      <c r="P269" s="25">
        <f t="shared" si="71"/>
        <v>6.0509499999999994E-4</v>
      </c>
      <c r="Q269" s="25">
        <f t="shared" si="72"/>
        <v>1.393533785E-2</v>
      </c>
      <c r="R269" s="25">
        <v>3.1700000000000001E-3</v>
      </c>
      <c r="S269" s="25">
        <f t="shared" si="73"/>
        <v>1.6050000000000001E-3</v>
      </c>
      <c r="T269" s="25"/>
      <c r="U269" s="25">
        <f t="shared" si="74"/>
        <v>7.7739500000000006E-4</v>
      </c>
      <c r="V269" s="25">
        <f t="shared" si="75"/>
        <v>1.7903406850000001E-2</v>
      </c>
      <c r="W269" s="25">
        <v>4.2199999999999998E-3</v>
      </c>
      <c r="X269" s="25">
        <f t="shared" si="76"/>
        <v>2.6549999999999998E-3</v>
      </c>
      <c r="Y269" s="25"/>
      <c r="Z269" s="25">
        <f t="shared" si="77"/>
        <v>4.3539499999999988E-4</v>
      </c>
      <c r="AA269" s="25">
        <f t="shared" si="78"/>
        <v>1.0027146849999998E-2</v>
      </c>
      <c r="AB269" s="25">
        <v>3.1700000000000001E-3</v>
      </c>
      <c r="AC269" s="25">
        <f t="shared" si="79"/>
        <v>1.565E-3</v>
      </c>
    </row>
    <row r="270" spans="1:29" s="15" customFormat="1">
      <c r="A270" s="18">
        <v>518</v>
      </c>
      <c r="B270" s="25">
        <v>2.0000000000000002E-5</v>
      </c>
      <c r="C270" s="25">
        <v>3.0899999999999999E-3</v>
      </c>
      <c r="D270" s="25">
        <f t="shared" si="64"/>
        <v>1.4799999999999998E-3</v>
      </c>
      <c r="E270" s="25"/>
      <c r="F270" s="25">
        <f t="shared" si="65"/>
        <v>7.4479499999999981E-4</v>
      </c>
      <c r="G270" s="25">
        <f t="shared" si="66"/>
        <v>1.7152628849999997E-2</v>
      </c>
      <c r="H270" s="25">
        <v>5.5199999999999997E-3</v>
      </c>
      <c r="I270" s="25">
        <f t="shared" si="67"/>
        <v>3.9099999999999994E-3</v>
      </c>
      <c r="J270" s="25"/>
      <c r="K270" s="25">
        <f t="shared" si="68"/>
        <v>1.0046949999999995E-3</v>
      </c>
      <c r="L270" s="25">
        <f t="shared" si="69"/>
        <v>2.313812584999999E-2</v>
      </c>
      <c r="M270" s="25">
        <v>5.0000000000000001E-3</v>
      </c>
      <c r="N270" s="25">
        <f t="shared" si="70"/>
        <v>3.3899999999999998E-3</v>
      </c>
      <c r="O270" s="25"/>
      <c r="P270" s="25">
        <f t="shared" si="71"/>
        <v>6.6009499999999987E-4</v>
      </c>
      <c r="Q270" s="25">
        <f t="shared" si="72"/>
        <v>1.5201987849999998E-2</v>
      </c>
      <c r="R270" s="25">
        <v>3.1700000000000001E-3</v>
      </c>
      <c r="S270" s="25">
        <f t="shared" si="73"/>
        <v>1.56E-3</v>
      </c>
      <c r="T270" s="25"/>
      <c r="U270" s="25">
        <f t="shared" si="74"/>
        <v>7.3239499999999994E-4</v>
      </c>
      <c r="V270" s="25">
        <f t="shared" si="75"/>
        <v>1.6867056849999999E-2</v>
      </c>
      <c r="W270" s="25">
        <v>4.5100000000000001E-3</v>
      </c>
      <c r="X270" s="25">
        <f t="shared" si="76"/>
        <v>2.8999999999999998E-3</v>
      </c>
      <c r="Y270" s="25"/>
      <c r="Z270" s="25">
        <f t="shared" si="77"/>
        <v>6.8039499999999987E-4</v>
      </c>
      <c r="AA270" s="25">
        <f t="shared" si="78"/>
        <v>1.5669496849999999E-2</v>
      </c>
      <c r="AB270" s="25">
        <v>3.2000000000000002E-3</v>
      </c>
      <c r="AC270" s="25">
        <f t="shared" si="79"/>
        <v>1.6100000000000001E-3</v>
      </c>
    </row>
    <row r="271" spans="1:29" s="15" customFormat="1">
      <c r="A271" s="18">
        <v>519</v>
      </c>
      <c r="B271" s="25">
        <v>-1.2999999999999999E-4</v>
      </c>
      <c r="C271" s="25">
        <v>2.9199999999999999E-3</v>
      </c>
      <c r="D271" s="25">
        <f t="shared" si="64"/>
        <v>1.4499999999999999E-3</v>
      </c>
      <c r="E271" s="25"/>
      <c r="F271" s="25">
        <f t="shared" si="65"/>
        <v>7.1479499999999995E-4</v>
      </c>
      <c r="G271" s="25">
        <f t="shared" si="66"/>
        <v>1.6461728849999999E-2</v>
      </c>
      <c r="H271" s="25">
        <v>5.4099999999999999E-3</v>
      </c>
      <c r="I271" s="25">
        <f t="shared" si="67"/>
        <v>3.9399999999999999E-3</v>
      </c>
      <c r="J271" s="25"/>
      <c r="K271" s="25">
        <f t="shared" si="68"/>
        <v>1.034695E-3</v>
      </c>
      <c r="L271" s="25">
        <f t="shared" si="69"/>
        <v>2.3829025850000001E-2</v>
      </c>
      <c r="M271" s="25">
        <v>4.8999999999999998E-3</v>
      </c>
      <c r="N271" s="25">
        <f t="shared" si="70"/>
        <v>3.4299999999999999E-3</v>
      </c>
      <c r="O271" s="25"/>
      <c r="P271" s="25">
        <f t="shared" si="71"/>
        <v>7.0009499999999997E-4</v>
      </c>
      <c r="Q271" s="25">
        <f t="shared" si="72"/>
        <v>1.6123187850000002E-2</v>
      </c>
      <c r="R271" s="25">
        <v>3.15E-3</v>
      </c>
      <c r="S271" s="25">
        <f t="shared" si="73"/>
        <v>1.6800000000000001E-3</v>
      </c>
      <c r="T271" s="25"/>
      <c r="U271" s="25">
        <f t="shared" si="74"/>
        <v>8.5239500000000004E-4</v>
      </c>
      <c r="V271" s="25">
        <f t="shared" si="75"/>
        <v>1.9630656850000001E-2</v>
      </c>
      <c r="W271" s="25">
        <v>4.2500000000000003E-3</v>
      </c>
      <c r="X271" s="25">
        <f t="shared" si="76"/>
        <v>2.7800000000000004E-3</v>
      </c>
      <c r="Y271" s="25"/>
      <c r="Z271" s="25">
        <f t="shared" si="77"/>
        <v>5.6039500000000042E-4</v>
      </c>
      <c r="AA271" s="25">
        <f t="shared" si="78"/>
        <v>1.290589685000001E-2</v>
      </c>
      <c r="AB271" s="25">
        <v>3.0699999999999998E-3</v>
      </c>
      <c r="AC271" s="25">
        <f t="shared" si="79"/>
        <v>1.47E-3</v>
      </c>
    </row>
    <row r="272" spans="1:29" s="15" customFormat="1">
      <c r="A272" s="18">
        <v>520</v>
      </c>
      <c r="B272" s="25">
        <v>-4.0000000000000003E-5</v>
      </c>
      <c r="C272" s="25">
        <v>3.0300000000000001E-3</v>
      </c>
      <c r="D272" s="25">
        <f t="shared" si="64"/>
        <v>1.4650000000000002E-3</v>
      </c>
      <c r="E272" s="25"/>
      <c r="F272" s="25">
        <f t="shared" si="65"/>
        <v>7.297950000000002E-4</v>
      </c>
      <c r="G272" s="25">
        <f t="shared" si="66"/>
        <v>1.6807178850000007E-2</v>
      </c>
      <c r="H272" s="25">
        <v>5.4200000000000003E-3</v>
      </c>
      <c r="I272" s="25">
        <f t="shared" si="67"/>
        <v>3.8550000000000004E-3</v>
      </c>
      <c r="J272" s="25"/>
      <c r="K272" s="25">
        <f t="shared" si="68"/>
        <v>9.496950000000004E-4</v>
      </c>
      <c r="L272" s="25">
        <f t="shared" si="69"/>
        <v>2.1871475850000009E-2</v>
      </c>
      <c r="M272" s="25">
        <v>4.9300000000000004E-3</v>
      </c>
      <c r="N272" s="25">
        <f t="shared" si="70"/>
        <v>3.3650000000000004E-3</v>
      </c>
      <c r="O272" s="25"/>
      <c r="P272" s="25">
        <f t="shared" si="71"/>
        <v>6.3509500000000045E-4</v>
      </c>
      <c r="Q272" s="25">
        <f t="shared" si="72"/>
        <v>1.4626237850000012E-2</v>
      </c>
      <c r="R272" s="25">
        <v>3.0999999999999999E-3</v>
      </c>
      <c r="S272" s="25">
        <f t="shared" si="73"/>
        <v>1.5349999999999999E-3</v>
      </c>
      <c r="T272" s="25"/>
      <c r="U272" s="25">
        <f t="shared" si="74"/>
        <v>7.0739499999999988E-4</v>
      </c>
      <c r="V272" s="25">
        <f t="shared" si="75"/>
        <v>1.6291306849999999E-2</v>
      </c>
      <c r="W272" s="25">
        <v>4.2500000000000003E-3</v>
      </c>
      <c r="X272" s="25">
        <f t="shared" si="76"/>
        <v>2.6850000000000003E-3</v>
      </c>
      <c r="Y272" s="25"/>
      <c r="Z272" s="25">
        <f t="shared" si="77"/>
        <v>4.6539500000000039E-4</v>
      </c>
      <c r="AA272" s="25">
        <f t="shared" si="78"/>
        <v>1.071804685000001E-2</v>
      </c>
      <c r="AB272" s="25">
        <v>3.1700000000000001E-3</v>
      </c>
      <c r="AC272" s="25">
        <f t="shared" si="79"/>
        <v>1.565E-3</v>
      </c>
    </row>
    <row r="273" spans="1:29" s="15" customFormat="1">
      <c r="A273" s="18">
        <v>521</v>
      </c>
      <c r="B273" s="25">
        <v>2.0000000000000002E-5</v>
      </c>
      <c r="C273" s="25">
        <v>2.7399999999999998E-3</v>
      </c>
      <c r="D273" s="25">
        <f t="shared" si="64"/>
        <v>1.1599999999999998E-3</v>
      </c>
      <c r="E273" s="25"/>
      <c r="F273" s="25">
        <f t="shared" si="65"/>
        <v>4.2479499999999984E-4</v>
      </c>
      <c r="G273" s="25">
        <f t="shared" si="66"/>
        <v>9.7830288499999966E-3</v>
      </c>
      <c r="H273" s="25">
        <v>5.3200000000000001E-3</v>
      </c>
      <c r="I273" s="25">
        <f t="shared" si="67"/>
        <v>3.7400000000000003E-3</v>
      </c>
      <c r="J273" s="25"/>
      <c r="K273" s="25">
        <f t="shared" si="68"/>
        <v>8.3469500000000032E-4</v>
      </c>
      <c r="L273" s="25">
        <f t="shared" si="69"/>
        <v>1.9223025850000009E-2</v>
      </c>
      <c r="M273" s="25">
        <v>4.8199999999999996E-3</v>
      </c>
      <c r="N273" s="25">
        <f t="shared" si="70"/>
        <v>3.2399999999999998E-3</v>
      </c>
      <c r="O273" s="25"/>
      <c r="P273" s="25">
        <f t="shared" si="71"/>
        <v>5.1009499999999991E-4</v>
      </c>
      <c r="Q273" s="25">
        <f t="shared" si="72"/>
        <v>1.1747487849999998E-2</v>
      </c>
      <c r="R273" s="25">
        <v>2.9399999999999999E-3</v>
      </c>
      <c r="S273" s="25">
        <f t="shared" si="73"/>
        <v>1.3599999999999999E-3</v>
      </c>
      <c r="T273" s="25"/>
      <c r="U273" s="25">
        <f t="shared" si="74"/>
        <v>5.3239499999999985E-4</v>
      </c>
      <c r="V273" s="25">
        <f t="shared" si="75"/>
        <v>1.2261056849999997E-2</v>
      </c>
      <c r="W273" s="25">
        <v>4.1000000000000003E-3</v>
      </c>
      <c r="X273" s="25">
        <f t="shared" si="76"/>
        <v>2.5200000000000005E-3</v>
      </c>
      <c r="Y273" s="25"/>
      <c r="Z273" s="25">
        <f t="shared" si="77"/>
        <v>3.0039500000000061E-4</v>
      </c>
      <c r="AA273" s="25">
        <f t="shared" si="78"/>
        <v>6.9180968500000143E-3</v>
      </c>
      <c r="AB273" s="25">
        <v>3.14E-3</v>
      </c>
      <c r="AC273" s="25">
        <f t="shared" si="79"/>
        <v>1.58E-3</v>
      </c>
    </row>
    <row r="274" spans="1:29" s="15" customFormat="1">
      <c r="A274" s="18">
        <v>522</v>
      </c>
      <c r="B274" s="25">
        <v>1.3999999999999999E-4</v>
      </c>
      <c r="C274" s="25">
        <v>2.9299999999999999E-3</v>
      </c>
      <c r="D274" s="25">
        <f t="shared" si="64"/>
        <v>1.2599999999999998E-3</v>
      </c>
      <c r="E274" s="25"/>
      <c r="F274" s="25">
        <f t="shared" si="65"/>
        <v>5.2479499999999988E-4</v>
      </c>
      <c r="G274" s="25">
        <f t="shared" si="66"/>
        <v>1.2086028849999998E-2</v>
      </c>
      <c r="H274" s="25">
        <v>5.4200000000000003E-3</v>
      </c>
      <c r="I274" s="25">
        <f t="shared" si="67"/>
        <v>3.7500000000000003E-3</v>
      </c>
      <c r="J274" s="25"/>
      <c r="K274" s="25">
        <f t="shared" si="68"/>
        <v>8.4469500000000034E-4</v>
      </c>
      <c r="L274" s="25">
        <f t="shared" si="69"/>
        <v>1.9453325850000008E-2</v>
      </c>
      <c r="M274" s="25">
        <v>4.8300000000000001E-3</v>
      </c>
      <c r="N274" s="25">
        <f t="shared" si="70"/>
        <v>3.16E-3</v>
      </c>
      <c r="O274" s="25"/>
      <c r="P274" s="25">
        <f t="shared" si="71"/>
        <v>4.3009500000000013E-4</v>
      </c>
      <c r="Q274" s="25">
        <f t="shared" si="72"/>
        <v>9.9050878500000043E-3</v>
      </c>
      <c r="R274" s="25">
        <v>3.0200000000000001E-3</v>
      </c>
      <c r="S274" s="25">
        <f t="shared" si="73"/>
        <v>1.3500000000000001E-3</v>
      </c>
      <c r="T274" s="25"/>
      <c r="U274" s="25">
        <f t="shared" si="74"/>
        <v>5.2239500000000004E-4</v>
      </c>
      <c r="V274" s="25">
        <f t="shared" si="75"/>
        <v>1.2030756850000001E-2</v>
      </c>
      <c r="W274" s="25">
        <v>4.2300000000000003E-3</v>
      </c>
      <c r="X274" s="25">
        <f t="shared" si="76"/>
        <v>2.5600000000000002E-3</v>
      </c>
      <c r="Y274" s="25"/>
      <c r="Z274" s="25">
        <f t="shared" si="77"/>
        <v>3.4039500000000028E-4</v>
      </c>
      <c r="AA274" s="25">
        <f t="shared" si="78"/>
        <v>7.8392968500000069E-3</v>
      </c>
      <c r="AB274" s="25">
        <v>3.2000000000000002E-3</v>
      </c>
      <c r="AC274" s="25">
        <f t="shared" si="79"/>
        <v>1.67E-3</v>
      </c>
    </row>
    <row r="275" spans="1:29" s="15" customFormat="1">
      <c r="A275" s="18">
        <v>523</v>
      </c>
      <c r="B275" s="25">
        <v>-2.0000000000000002E-5</v>
      </c>
      <c r="C275" s="25">
        <v>2.8900000000000002E-3</v>
      </c>
      <c r="D275" s="25">
        <f t="shared" si="64"/>
        <v>1.2800000000000003E-3</v>
      </c>
      <c r="E275" s="25"/>
      <c r="F275" s="25">
        <f t="shared" si="65"/>
        <v>5.4479500000000037E-4</v>
      </c>
      <c r="G275" s="25">
        <f t="shared" si="66"/>
        <v>1.2546628850000009E-2</v>
      </c>
      <c r="H275" s="25">
        <v>5.3200000000000001E-3</v>
      </c>
      <c r="I275" s="25">
        <f t="shared" si="67"/>
        <v>3.7100000000000002E-3</v>
      </c>
      <c r="J275" s="25"/>
      <c r="K275" s="25">
        <f t="shared" si="68"/>
        <v>8.0469500000000024E-4</v>
      </c>
      <c r="L275" s="25">
        <f t="shared" si="69"/>
        <v>1.8532125850000008E-2</v>
      </c>
      <c r="M275" s="25">
        <v>4.8900000000000002E-3</v>
      </c>
      <c r="N275" s="25">
        <f t="shared" si="70"/>
        <v>3.2800000000000004E-3</v>
      </c>
      <c r="O275" s="25"/>
      <c r="P275" s="25">
        <f t="shared" si="71"/>
        <v>5.5009500000000044E-4</v>
      </c>
      <c r="Q275" s="25">
        <f t="shared" si="72"/>
        <v>1.2668687850000011E-2</v>
      </c>
      <c r="R275" s="25">
        <v>2.99E-3</v>
      </c>
      <c r="S275" s="25">
        <f t="shared" si="73"/>
        <v>1.3800000000000002E-3</v>
      </c>
      <c r="T275" s="25"/>
      <c r="U275" s="25">
        <f t="shared" si="74"/>
        <v>5.5239500000000012E-4</v>
      </c>
      <c r="V275" s="25">
        <f t="shared" si="75"/>
        <v>1.2721656850000004E-2</v>
      </c>
      <c r="W275" s="25">
        <v>4.1900000000000001E-3</v>
      </c>
      <c r="X275" s="25">
        <f t="shared" si="76"/>
        <v>2.5800000000000003E-3</v>
      </c>
      <c r="Y275" s="25"/>
      <c r="Z275" s="25">
        <f t="shared" si="77"/>
        <v>3.6039500000000033E-4</v>
      </c>
      <c r="AA275" s="25">
        <f t="shared" si="78"/>
        <v>8.2998968500000089E-3</v>
      </c>
      <c r="AB275" s="25">
        <v>3.2399999999999998E-3</v>
      </c>
      <c r="AC275" s="25">
        <f t="shared" si="79"/>
        <v>1.6099999999999999E-3</v>
      </c>
    </row>
    <row r="276" spans="1:29" s="15" customFormat="1">
      <c r="A276" s="18">
        <v>524</v>
      </c>
      <c r="B276" s="25">
        <v>2.0000000000000002E-5</v>
      </c>
      <c r="C276" s="25">
        <v>2.98E-3</v>
      </c>
      <c r="D276" s="25">
        <f t="shared" si="64"/>
        <v>1.33E-3</v>
      </c>
      <c r="E276" s="25"/>
      <c r="F276" s="25">
        <f t="shared" si="65"/>
        <v>5.9479500000000007E-4</v>
      </c>
      <c r="G276" s="25">
        <f t="shared" si="66"/>
        <v>1.3698128850000003E-2</v>
      </c>
      <c r="H276" s="25">
        <v>5.45E-3</v>
      </c>
      <c r="I276" s="25">
        <f t="shared" si="67"/>
        <v>3.8E-3</v>
      </c>
      <c r="J276" s="25"/>
      <c r="K276" s="25">
        <f t="shared" si="68"/>
        <v>8.9469500000000004E-4</v>
      </c>
      <c r="L276" s="25">
        <f t="shared" si="69"/>
        <v>2.0604825850000001E-2</v>
      </c>
      <c r="M276" s="25">
        <v>4.8799999999999998E-3</v>
      </c>
      <c r="N276" s="25">
        <f t="shared" si="70"/>
        <v>3.2299999999999998E-3</v>
      </c>
      <c r="O276" s="25"/>
      <c r="P276" s="25">
        <f t="shared" si="71"/>
        <v>5.0009499999999988E-4</v>
      </c>
      <c r="Q276" s="25">
        <f t="shared" si="72"/>
        <v>1.1517187849999997E-2</v>
      </c>
      <c r="R276" s="25">
        <v>3.0400000000000002E-3</v>
      </c>
      <c r="S276" s="25">
        <f t="shared" si="73"/>
        <v>1.3900000000000002E-3</v>
      </c>
      <c r="T276" s="25"/>
      <c r="U276" s="25">
        <f t="shared" si="74"/>
        <v>5.6239500000000015E-4</v>
      </c>
      <c r="V276" s="25">
        <f t="shared" si="75"/>
        <v>1.2951956850000003E-2</v>
      </c>
      <c r="W276" s="25">
        <v>4.2399999999999998E-3</v>
      </c>
      <c r="X276" s="25">
        <f t="shared" si="76"/>
        <v>2.5899999999999999E-3</v>
      </c>
      <c r="Y276" s="25"/>
      <c r="Z276" s="25">
        <f t="shared" si="77"/>
        <v>3.7039499999999993E-4</v>
      </c>
      <c r="AA276" s="25">
        <f t="shared" si="78"/>
        <v>8.5301968499999995E-3</v>
      </c>
      <c r="AB276" s="25">
        <v>3.2799999999999999E-3</v>
      </c>
      <c r="AC276" s="25">
        <f t="shared" si="79"/>
        <v>1.65E-3</v>
      </c>
    </row>
    <row r="277" spans="1:29" s="15" customFormat="1">
      <c r="A277" s="18">
        <v>525</v>
      </c>
      <c r="B277" s="25">
        <v>-9.0000000000000006E-5</v>
      </c>
      <c r="C277" s="25">
        <v>2.8400000000000001E-3</v>
      </c>
      <c r="D277" s="25">
        <f t="shared" si="64"/>
        <v>1.2949999999999999E-3</v>
      </c>
      <c r="E277" s="25"/>
      <c r="F277" s="25">
        <f t="shared" si="65"/>
        <v>5.5979499999999998E-4</v>
      </c>
      <c r="G277" s="25">
        <f t="shared" si="66"/>
        <v>1.289207885E-2</v>
      </c>
      <c r="H277" s="25">
        <v>5.3099999999999996E-3</v>
      </c>
      <c r="I277" s="25">
        <f t="shared" si="67"/>
        <v>3.7649999999999993E-3</v>
      </c>
      <c r="J277" s="25"/>
      <c r="K277" s="25">
        <f t="shared" si="68"/>
        <v>8.596949999999993E-4</v>
      </c>
      <c r="L277" s="25">
        <f t="shared" si="69"/>
        <v>1.9798775849999985E-2</v>
      </c>
      <c r="M277" s="25">
        <v>4.7600000000000003E-3</v>
      </c>
      <c r="N277" s="25">
        <f t="shared" si="70"/>
        <v>3.215E-3</v>
      </c>
      <c r="O277" s="25"/>
      <c r="P277" s="25">
        <f t="shared" si="71"/>
        <v>4.8509500000000006E-4</v>
      </c>
      <c r="Q277" s="25">
        <f t="shared" si="72"/>
        <v>1.1171737850000002E-2</v>
      </c>
      <c r="R277" s="25">
        <v>3.0100000000000001E-3</v>
      </c>
      <c r="S277" s="25">
        <f t="shared" si="73"/>
        <v>1.4649999999999999E-3</v>
      </c>
      <c r="T277" s="25"/>
      <c r="U277" s="25">
        <f t="shared" si="74"/>
        <v>6.3739499999999991E-4</v>
      </c>
      <c r="V277" s="25">
        <f t="shared" si="75"/>
        <v>1.4679206849999999E-2</v>
      </c>
      <c r="W277" s="25">
        <v>4.1399999999999996E-3</v>
      </c>
      <c r="X277" s="25">
        <f t="shared" si="76"/>
        <v>2.5949999999999992E-3</v>
      </c>
      <c r="Y277" s="25"/>
      <c r="Z277" s="25">
        <f t="shared" si="77"/>
        <v>3.7539499999999929E-4</v>
      </c>
      <c r="AA277" s="25">
        <f t="shared" si="78"/>
        <v>8.6453468499999835E-3</v>
      </c>
      <c r="AB277" s="25">
        <v>3.1800000000000001E-3</v>
      </c>
      <c r="AC277" s="25">
        <f t="shared" si="79"/>
        <v>1.5450000000000001E-3</v>
      </c>
    </row>
    <row r="278" spans="1:29" s="15" customFormat="1">
      <c r="A278" s="18">
        <v>526</v>
      </c>
      <c r="B278" s="25">
        <v>5.0000000000000002E-5</v>
      </c>
      <c r="C278" s="25">
        <v>2.8300000000000001E-3</v>
      </c>
      <c r="D278" s="25">
        <f t="shared" si="64"/>
        <v>1.23E-3</v>
      </c>
      <c r="E278" s="25"/>
      <c r="F278" s="25">
        <f t="shared" si="65"/>
        <v>4.9479500000000002E-4</v>
      </c>
      <c r="G278" s="25">
        <f t="shared" si="66"/>
        <v>1.1395128850000002E-2</v>
      </c>
      <c r="H278" s="25">
        <v>5.3800000000000002E-3</v>
      </c>
      <c r="I278" s="25">
        <f t="shared" si="67"/>
        <v>3.7800000000000004E-3</v>
      </c>
      <c r="J278" s="25"/>
      <c r="K278" s="25">
        <f t="shared" si="68"/>
        <v>8.7469500000000042E-4</v>
      </c>
      <c r="L278" s="25">
        <f t="shared" si="69"/>
        <v>2.014422585000001E-2</v>
      </c>
      <c r="M278" s="25">
        <v>4.8300000000000001E-3</v>
      </c>
      <c r="N278" s="25">
        <f t="shared" si="70"/>
        <v>3.2300000000000002E-3</v>
      </c>
      <c r="O278" s="25"/>
      <c r="P278" s="25">
        <f t="shared" si="71"/>
        <v>5.0009500000000031E-4</v>
      </c>
      <c r="Q278" s="25">
        <f t="shared" si="72"/>
        <v>1.1517187850000008E-2</v>
      </c>
      <c r="R278" s="25">
        <v>2.9099999999999998E-3</v>
      </c>
      <c r="S278" s="25">
        <f t="shared" si="73"/>
        <v>1.3099999999999997E-3</v>
      </c>
      <c r="T278" s="25"/>
      <c r="U278" s="25">
        <f t="shared" si="74"/>
        <v>4.8239499999999972E-4</v>
      </c>
      <c r="V278" s="25">
        <f t="shared" si="75"/>
        <v>1.1109556849999994E-2</v>
      </c>
      <c r="W278" s="25">
        <v>4.2500000000000003E-3</v>
      </c>
      <c r="X278" s="25">
        <f t="shared" si="76"/>
        <v>2.6500000000000004E-3</v>
      </c>
      <c r="Y278" s="25"/>
      <c r="Z278" s="25">
        <f t="shared" si="77"/>
        <v>4.3039500000000052E-4</v>
      </c>
      <c r="AA278" s="25">
        <f t="shared" si="78"/>
        <v>9.9119968500000124E-3</v>
      </c>
      <c r="AB278" s="25">
        <v>3.15E-3</v>
      </c>
      <c r="AC278" s="25">
        <f t="shared" si="79"/>
        <v>1.6000000000000001E-3</v>
      </c>
    </row>
    <row r="279" spans="1:29" s="15" customFormat="1">
      <c r="A279" s="18">
        <v>527</v>
      </c>
      <c r="B279" s="25">
        <v>1.0000000000000001E-5</v>
      </c>
      <c r="C279" s="25">
        <v>2.8300000000000001E-3</v>
      </c>
      <c r="D279" s="25">
        <f t="shared" si="64"/>
        <v>1.255E-3</v>
      </c>
      <c r="E279" s="25"/>
      <c r="F279" s="25">
        <f t="shared" si="65"/>
        <v>5.1979500000000009E-4</v>
      </c>
      <c r="G279" s="25">
        <f t="shared" si="66"/>
        <v>1.1970878850000003E-2</v>
      </c>
      <c r="H279" s="25">
        <v>5.3899999999999998E-3</v>
      </c>
      <c r="I279" s="25">
        <f t="shared" si="67"/>
        <v>3.8149999999999998E-3</v>
      </c>
      <c r="J279" s="25"/>
      <c r="K279" s="25">
        <f t="shared" si="68"/>
        <v>9.0969499999999986E-4</v>
      </c>
      <c r="L279" s="25">
        <f t="shared" si="69"/>
        <v>2.0950275849999998E-2</v>
      </c>
      <c r="M279" s="25">
        <v>4.8300000000000001E-3</v>
      </c>
      <c r="N279" s="25">
        <f t="shared" si="70"/>
        <v>3.2550000000000001E-3</v>
      </c>
      <c r="O279" s="25"/>
      <c r="P279" s="25">
        <f t="shared" si="71"/>
        <v>5.2509500000000016E-4</v>
      </c>
      <c r="Q279" s="25">
        <f t="shared" si="72"/>
        <v>1.2092937850000004E-2</v>
      </c>
      <c r="R279" s="25">
        <v>2.99E-3</v>
      </c>
      <c r="S279" s="25">
        <f t="shared" si="73"/>
        <v>1.415E-3</v>
      </c>
      <c r="T279" s="25"/>
      <c r="U279" s="25">
        <f t="shared" si="74"/>
        <v>5.87395E-4</v>
      </c>
      <c r="V279" s="25">
        <f t="shared" si="75"/>
        <v>1.3527706850000001E-2</v>
      </c>
      <c r="W279" s="25">
        <v>4.2199999999999998E-3</v>
      </c>
      <c r="X279" s="25">
        <f t="shared" si="76"/>
        <v>2.6449999999999998E-3</v>
      </c>
      <c r="Y279" s="25"/>
      <c r="Z279" s="25">
        <f t="shared" si="77"/>
        <v>4.2539499999999985E-4</v>
      </c>
      <c r="AA279" s="25">
        <f t="shared" si="78"/>
        <v>9.7968468499999972E-3</v>
      </c>
      <c r="AB279" s="25">
        <v>3.14E-3</v>
      </c>
      <c r="AC279" s="25">
        <f t="shared" si="79"/>
        <v>1.575E-3</v>
      </c>
    </row>
    <row r="280" spans="1:29" s="15" customFormat="1">
      <c r="A280" s="18">
        <v>528</v>
      </c>
      <c r="B280" s="25">
        <v>0</v>
      </c>
      <c r="C280" s="25">
        <v>3.0100000000000001E-3</v>
      </c>
      <c r="D280" s="25">
        <f t="shared" si="64"/>
        <v>1.42E-3</v>
      </c>
      <c r="E280" s="25"/>
      <c r="F280" s="25">
        <f t="shared" si="65"/>
        <v>6.8479500000000009E-4</v>
      </c>
      <c r="G280" s="25">
        <f t="shared" si="66"/>
        <v>1.5770828850000002E-2</v>
      </c>
      <c r="H280" s="25">
        <v>5.3099999999999996E-3</v>
      </c>
      <c r="I280" s="25">
        <f t="shared" si="67"/>
        <v>3.7199999999999993E-3</v>
      </c>
      <c r="J280" s="25"/>
      <c r="K280" s="25">
        <f t="shared" si="68"/>
        <v>8.146949999999994E-4</v>
      </c>
      <c r="L280" s="25">
        <f t="shared" si="69"/>
        <v>1.8762425849999986E-2</v>
      </c>
      <c r="M280" s="25">
        <v>4.7699999999999999E-3</v>
      </c>
      <c r="N280" s="25">
        <f t="shared" si="70"/>
        <v>3.1799999999999997E-3</v>
      </c>
      <c r="O280" s="25"/>
      <c r="P280" s="25">
        <f t="shared" si="71"/>
        <v>4.5009499999999975E-4</v>
      </c>
      <c r="Q280" s="25">
        <f t="shared" si="72"/>
        <v>1.0365687849999994E-2</v>
      </c>
      <c r="R280" s="25">
        <v>3.0200000000000001E-3</v>
      </c>
      <c r="S280" s="25">
        <f t="shared" si="73"/>
        <v>1.4300000000000001E-3</v>
      </c>
      <c r="T280" s="25"/>
      <c r="U280" s="25">
        <f t="shared" si="74"/>
        <v>6.0239500000000004E-4</v>
      </c>
      <c r="V280" s="25">
        <f t="shared" si="75"/>
        <v>1.3873156850000002E-2</v>
      </c>
      <c r="W280" s="25">
        <v>4.2300000000000003E-3</v>
      </c>
      <c r="X280" s="25">
        <f t="shared" si="76"/>
        <v>2.64E-3</v>
      </c>
      <c r="Y280" s="25"/>
      <c r="Z280" s="25">
        <f t="shared" si="77"/>
        <v>4.2039500000000006E-4</v>
      </c>
      <c r="AA280" s="25">
        <f t="shared" si="78"/>
        <v>9.681696850000001E-3</v>
      </c>
      <c r="AB280" s="25">
        <v>3.1800000000000001E-3</v>
      </c>
      <c r="AC280" s="25">
        <f t="shared" si="79"/>
        <v>1.5900000000000001E-3</v>
      </c>
    </row>
    <row r="281" spans="1:29" s="15" customFormat="1">
      <c r="A281" s="18">
        <v>529</v>
      </c>
      <c r="B281" s="25">
        <v>-1E-4</v>
      </c>
      <c r="C281" s="25">
        <v>2.8900000000000002E-3</v>
      </c>
      <c r="D281" s="25">
        <f t="shared" si="64"/>
        <v>1.3500000000000001E-3</v>
      </c>
      <c r="E281" s="25"/>
      <c r="F281" s="25">
        <f t="shared" si="65"/>
        <v>6.1479500000000012E-4</v>
      </c>
      <c r="G281" s="25">
        <f t="shared" si="66"/>
        <v>1.4158728850000003E-2</v>
      </c>
      <c r="H281" s="25">
        <v>5.2599999999999999E-3</v>
      </c>
      <c r="I281" s="25">
        <f t="shared" si="67"/>
        <v>3.7199999999999998E-3</v>
      </c>
      <c r="J281" s="25"/>
      <c r="K281" s="25">
        <f t="shared" si="68"/>
        <v>8.1469499999999983E-4</v>
      </c>
      <c r="L281" s="25">
        <f t="shared" si="69"/>
        <v>1.8762425849999997E-2</v>
      </c>
      <c r="M281" s="25">
        <v>4.7200000000000002E-3</v>
      </c>
      <c r="N281" s="25">
        <f t="shared" si="70"/>
        <v>3.1800000000000001E-3</v>
      </c>
      <c r="O281" s="25"/>
      <c r="P281" s="25">
        <f t="shared" si="71"/>
        <v>4.5009500000000018E-4</v>
      </c>
      <c r="Q281" s="25">
        <f t="shared" si="72"/>
        <v>1.0365687850000005E-2</v>
      </c>
      <c r="R281" s="25">
        <v>2.9499999999999999E-3</v>
      </c>
      <c r="S281" s="25">
        <f t="shared" si="73"/>
        <v>1.4099999999999998E-3</v>
      </c>
      <c r="T281" s="25"/>
      <c r="U281" s="25">
        <f t="shared" si="74"/>
        <v>5.8239499999999977E-4</v>
      </c>
      <c r="V281" s="25">
        <f t="shared" si="75"/>
        <v>1.3412556849999995E-2</v>
      </c>
      <c r="W281" s="25">
        <v>4.1000000000000003E-3</v>
      </c>
      <c r="X281" s="25">
        <f t="shared" si="76"/>
        <v>2.5600000000000002E-3</v>
      </c>
      <c r="Y281" s="25"/>
      <c r="Z281" s="25">
        <f t="shared" si="77"/>
        <v>3.4039500000000028E-4</v>
      </c>
      <c r="AA281" s="25">
        <f t="shared" si="78"/>
        <v>7.8392968500000069E-3</v>
      </c>
      <c r="AB281" s="25">
        <v>3.1800000000000001E-3</v>
      </c>
      <c r="AC281" s="25">
        <f t="shared" si="79"/>
        <v>1.5400000000000001E-3</v>
      </c>
    </row>
    <row r="282" spans="1:29" s="15" customFormat="1">
      <c r="A282" s="18">
        <v>530</v>
      </c>
      <c r="B282" s="25">
        <v>-1.0000000000000001E-5</v>
      </c>
      <c r="C282" s="25">
        <v>2.9399999999999999E-3</v>
      </c>
      <c r="D282" s="25">
        <f t="shared" si="64"/>
        <v>1.3699999999999999E-3</v>
      </c>
      <c r="E282" s="25"/>
      <c r="F282" s="25">
        <f t="shared" si="65"/>
        <v>6.3479499999999996E-4</v>
      </c>
      <c r="G282" s="25">
        <f t="shared" si="66"/>
        <v>1.461932885E-2</v>
      </c>
      <c r="H282" s="25">
        <v>5.3299999999999997E-3</v>
      </c>
      <c r="I282" s="25">
        <f t="shared" si="67"/>
        <v>3.7599999999999995E-3</v>
      </c>
      <c r="J282" s="25"/>
      <c r="K282" s="25">
        <f t="shared" si="68"/>
        <v>8.546949999999995E-4</v>
      </c>
      <c r="L282" s="25">
        <f t="shared" si="69"/>
        <v>1.968362584999999E-2</v>
      </c>
      <c r="M282" s="25">
        <v>4.7999999999999996E-3</v>
      </c>
      <c r="N282" s="25">
        <f t="shared" si="70"/>
        <v>3.2299999999999994E-3</v>
      </c>
      <c r="O282" s="25"/>
      <c r="P282" s="25">
        <f t="shared" si="71"/>
        <v>5.0009499999999945E-4</v>
      </c>
      <c r="Q282" s="25">
        <f t="shared" si="72"/>
        <v>1.1517187849999987E-2</v>
      </c>
      <c r="R282" s="25">
        <v>2.8800000000000002E-3</v>
      </c>
      <c r="S282" s="25">
        <f t="shared" si="73"/>
        <v>1.3100000000000002E-3</v>
      </c>
      <c r="T282" s="25"/>
      <c r="U282" s="25">
        <f t="shared" si="74"/>
        <v>4.8239500000000015E-4</v>
      </c>
      <c r="V282" s="25">
        <f t="shared" si="75"/>
        <v>1.1109556850000004E-2</v>
      </c>
      <c r="W282" s="25">
        <v>4.2599999999999999E-3</v>
      </c>
      <c r="X282" s="25">
        <f t="shared" si="76"/>
        <v>2.6899999999999997E-3</v>
      </c>
      <c r="Y282" s="25"/>
      <c r="Z282" s="25">
        <f t="shared" si="77"/>
        <v>4.7039499999999975E-4</v>
      </c>
      <c r="AA282" s="25">
        <f t="shared" si="78"/>
        <v>1.0833196849999996E-2</v>
      </c>
      <c r="AB282" s="25">
        <v>3.15E-3</v>
      </c>
      <c r="AC282" s="25">
        <f t="shared" si="79"/>
        <v>1.57E-3</v>
      </c>
    </row>
    <row r="283" spans="1:29" s="15" customFormat="1">
      <c r="A283" s="18">
        <v>531</v>
      </c>
      <c r="B283" s="25">
        <v>-4.0000000000000003E-5</v>
      </c>
      <c r="C283" s="25">
        <v>2.7499999999999998E-3</v>
      </c>
      <c r="D283" s="25">
        <f t="shared" si="64"/>
        <v>1.2149999999999999E-3</v>
      </c>
      <c r="E283" s="25"/>
      <c r="F283" s="25">
        <f t="shared" si="65"/>
        <v>4.7979499999999998E-4</v>
      </c>
      <c r="G283" s="25">
        <f t="shared" si="66"/>
        <v>1.1049678849999999E-2</v>
      </c>
      <c r="H283" s="25">
        <v>5.1599999999999997E-3</v>
      </c>
      <c r="I283" s="25">
        <f t="shared" si="67"/>
        <v>3.6249999999999998E-3</v>
      </c>
      <c r="J283" s="25"/>
      <c r="K283" s="25">
        <f t="shared" si="68"/>
        <v>7.196949999999998E-4</v>
      </c>
      <c r="L283" s="25">
        <f t="shared" si="69"/>
        <v>1.6574575849999995E-2</v>
      </c>
      <c r="M283" s="25">
        <v>4.6800000000000001E-3</v>
      </c>
      <c r="N283" s="25">
        <f t="shared" si="70"/>
        <v>3.1450000000000002E-3</v>
      </c>
      <c r="O283" s="25"/>
      <c r="P283" s="25">
        <f t="shared" si="71"/>
        <v>4.1509500000000031E-4</v>
      </c>
      <c r="Q283" s="25">
        <f t="shared" si="72"/>
        <v>9.5596378500000072E-3</v>
      </c>
      <c r="R283" s="25">
        <v>2.8999999999999998E-3</v>
      </c>
      <c r="S283" s="25">
        <f t="shared" si="73"/>
        <v>1.3649999999999999E-3</v>
      </c>
      <c r="T283" s="25"/>
      <c r="U283" s="25">
        <f t="shared" si="74"/>
        <v>5.3739499999999986E-4</v>
      </c>
      <c r="V283" s="25">
        <f t="shared" si="75"/>
        <v>1.2376206849999998E-2</v>
      </c>
      <c r="W283" s="25">
        <v>4.1099999999999999E-3</v>
      </c>
      <c r="X283" s="25">
        <f t="shared" si="76"/>
        <v>2.575E-3</v>
      </c>
      <c r="Y283" s="25"/>
      <c r="Z283" s="25">
        <f t="shared" si="77"/>
        <v>3.553950000000001E-4</v>
      </c>
      <c r="AA283" s="25">
        <f t="shared" si="78"/>
        <v>8.1847468500000024E-3</v>
      </c>
      <c r="AB283" s="25">
        <v>3.1099999999999999E-3</v>
      </c>
      <c r="AC283" s="25">
        <f t="shared" si="79"/>
        <v>1.5349999999999999E-3</v>
      </c>
    </row>
    <row r="284" spans="1:29" s="15" customFormat="1">
      <c r="A284" s="18">
        <v>532</v>
      </c>
      <c r="B284" s="25">
        <v>2.0000000000000002E-5</v>
      </c>
      <c r="C284" s="25">
        <v>2.8700000000000002E-3</v>
      </c>
      <c r="D284" s="25">
        <f t="shared" si="64"/>
        <v>1.2850000000000001E-3</v>
      </c>
      <c r="E284" s="25"/>
      <c r="F284" s="25">
        <f t="shared" si="65"/>
        <v>5.4979500000000017E-4</v>
      </c>
      <c r="G284" s="25">
        <f t="shared" si="66"/>
        <v>1.2661778850000005E-2</v>
      </c>
      <c r="H284" s="25">
        <v>5.2900000000000004E-3</v>
      </c>
      <c r="I284" s="25">
        <f t="shared" si="67"/>
        <v>3.7050000000000004E-3</v>
      </c>
      <c r="J284" s="25"/>
      <c r="K284" s="25">
        <f t="shared" si="68"/>
        <v>7.9969500000000044E-4</v>
      </c>
      <c r="L284" s="25">
        <f t="shared" si="69"/>
        <v>1.841697585000001E-2</v>
      </c>
      <c r="M284" s="25">
        <v>4.7999999999999996E-3</v>
      </c>
      <c r="N284" s="25">
        <f t="shared" si="70"/>
        <v>3.2149999999999995E-3</v>
      </c>
      <c r="O284" s="25"/>
      <c r="P284" s="25">
        <f t="shared" si="71"/>
        <v>4.8509499999999962E-4</v>
      </c>
      <c r="Q284" s="25">
        <f t="shared" si="72"/>
        <v>1.1171737849999992E-2</v>
      </c>
      <c r="R284" s="25">
        <v>2.9199999999999999E-3</v>
      </c>
      <c r="S284" s="25">
        <f t="shared" si="73"/>
        <v>1.3349999999999998E-3</v>
      </c>
      <c r="T284" s="25"/>
      <c r="U284" s="25">
        <f t="shared" si="74"/>
        <v>5.0739499999999979E-4</v>
      </c>
      <c r="V284" s="25">
        <f t="shared" si="75"/>
        <v>1.1685306849999995E-2</v>
      </c>
      <c r="W284" s="25">
        <v>4.2500000000000003E-3</v>
      </c>
      <c r="X284" s="25">
        <f t="shared" si="76"/>
        <v>2.6650000000000003E-3</v>
      </c>
      <c r="Y284" s="25"/>
      <c r="Z284" s="25">
        <f t="shared" si="77"/>
        <v>4.4539500000000034E-4</v>
      </c>
      <c r="AA284" s="25">
        <f t="shared" si="78"/>
        <v>1.0257446850000008E-2</v>
      </c>
      <c r="AB284" s="25">
        <v>3.15E-3</v>
      </c>
      <c r="AC284" s="25">
        <f t="shared" si="79"/>
        <v>1.585E-3</v>
      </c>
    </row>
    <row r="285" spans="1:29" s="15" customFormat="1">
      <c r="A285" s="18">
        <v>533</v>
      </c>
      <c r="B285" s="25">
        <v>-6.0000000000000002E-5</v>
      </c>
      <c r="C285" s="25">
        <v>2.7499999999999998E-3</v>
      </c>
      <c r="D285" s="25">
        <f t="shared" si="64"/>
        <v>1.2699999999999999E-3</v>
      </c>
      <c r="E285" s="25"/>
      <c r="F285" s="25">
        <f t="shared" si="65"/>
        <v>5.3479499999999991E-4</v>
      </c>
      <c r="G285" s="25">
        <f t="shared" si="66"/>
        <v>1.2316328849999999E-2</v>
      </c>
      <c r="H285" s="25">
        <v>5.1500000000000001E-3</v>
      </c>
      <c r="I285" s="25">
        <f t="shared" si="67"/>
        <v>3.6700000000000001E-3</v>
      </c>
      <c r="J285" s="25"/>
      <c r="K285" s="25">
        <f t="shared" si="68"/>
        <v>7.6469500000000013E-4</v>
      </c>
      <c r="L285" s="25">
        <f t="shared" si="69"/>
        <v>1.7610925850000004E-2</v>
      </c>
      <c r="M285" s="25">
        <v>4.7800000000000004E-3</v>
      </c>
      <c r="N285" s="25">
        <f t="shared" si="70"/>
        <v>3.3000000000000004E-3</v>
      </c>
      <c r="O285" s="25"/>
      <c r="P285" s="25">
        <f t="shared" si="71"/>
        <v>5.700950000000005E-4</v>
      </c>
      <c r="Q285" s="25">
        <f t="shared" si="72"/>
        <v>1.3129287850000011E-2</v>
      </c>
      <c r="R285" s="25">
        <v>2.9299999999999999E-3</v>
      </c>
      <c r="S285" s="25">
        <f t="shared" si="73"/>
        <v>1.4499999999999999E-3</v>
      </c>
      <c r="T285" s="25"/>
      <c r="U285" s="25">
        <f t="shared" si="74"/>
        <v>6.2239499999999987E-4</v>
      </c>
      <c r="V285" s="25">
        <f t="shared" si="75"/>
        <v>1.4333756849999997E-2</v>
      </c>
      <c r="W285" s="25">
        <v>4.1700000000000001E-3</v>
      </c>
      <c r="X285" s="25">
        <f t="shared" si="76"/>
        <v>2.6900000000000001E-3</v>
      </c>
      <c r="Y285" s="25"/>
      <c r="Z285" s="25">
        <f t="shared" si="77"/>
        <v>4.7039500000000019E-4</v>
      </c>
      <c r="AA285" s="25">
        <f t="shared" si="78"/>
        <v>1.0833196850000004E-2</v>
      </c>
      <c r="AB285" s="25">
        <v>3.0200000000000001E-3</v>
      </c>
      <c r="AC285" s="25">
        <f t="shared" si="79"/>
        <v>1.48E-3</v>
      </c>
    </row>
    <row r="286" spans="1:29" s="15" customFormat="1">
      <c r="A286" s="18">
        <v>534</v>
      </c>
      <c r="B286" s="25">
        <v>-1.1E-4</v>
      </c>
      <c r="C286" s="25">
        <v>2.6900000000000001E-3</v>
      </c>
      <c r="D286" s="25">
        <f t="shared" si="64"/>
        <v>1.2050000000000001E-3</v>
      </c>
      <c r="E286" s="25"/>
      <c r="F286" s="25">
        <f t="shared" si="65"/>
        <v>4.6979500000000017E-4</v>
      </c>
      <c r="G286" s="25">
        <f t="shared" si="66"/>
        <v>1.0819378850000004E-2</v>
      </c>
      <c r="H286" s="25">
        <v>5.2199999999999998E-3</v>
      </c>
      <c r="I286" s="25">
        <f t="shared" si="67"/>
        <v>3.7349999999999996E-3</v>
      </c>
      <c r="J286" s="25"/>
      <c r="K286" s="25">
        <f t="shared" si="68"/>
        <v>8.2969499999999965E-4</v>
      </c>
      <c r="L286" s="25">
        <f t="shared" si="69"/>
        <v>1.9107875849999994E-2</v>
      </c>
      <c r="M286" s="25">
        <v>4.6499999999999996E-3</v>
      </c>
      <c r="N286" s="25">
        <f t="shared" si="70"/>
        <v>3.1649999999999994E-3</v>
      </c>
      <c r="O286" s="25"/>
      <c r="P286" s="25">
        <f t="shared" si="71"/>
        <v>4.3509499999999949E-4</v>
      </c>
      <c r="Q286" s="25">
        <f t="shared" si="72"/>
        <v>1.0020237849999988E-2</v>
      </c>
      <c r="R286" s="25">
        <v>2.8E-3</v>
      </c>
      <c r="S286" s="25">
        <f t="shared" si="73"/>
        <v>1.315E-3</v>
      </c>
      <c r="T286" s="25"/>
      <c r="U286" s="25">
        <f t="shared" si="74"/>
        <v>4.8739499999999995E-4</v>
      </c>
      <c r="V286" s="25">
        <f t="shared" si="75"/>
        <v>1.122470685E-2</v>
      </c>
      <c r="W286" s="25">
        <v>4.0499999999999998E-3</v>
      </c>
      <c r="X286" s="25">
        <f t="shared" si="76"/>
        <v>2.5649999999999996E-3</v>
      </c>
      <c r="Y286" s="25"/>
      <c r="Z286" s="25">
        <f t="shared" si="77"/>
        <v>3.4539499999999964E-4</v>
      </c>
      <c r="AA286" s="25">
        <f t="shared" si="78"/>
        <v>7.9544468499999927E-3</v>
      </c>
      <c r="AB286" s="25">
        <v>3.0799999999999998E-3</v>
      </c>
      <c r="AC286" s="25">
        <f t="shared" si="79"/>
        <v>1.485E-3</v>
      </c>
    </row>
    <row r="287" spans="1:29" s="15" customFormat="1">
      <c r="A287" s="18">
        <v>535</v>
      </c>
      <c r="B287" s="25">
        <v>-4.0000000000000003E-5</v>
      </c>
      <c r="C287" s="25">
        <v>2.7200000000000002E-3</v>
      </c>
      <c r="D287" s="25">
        <f t="shared" si="64"/>
        <v>1.2600000000000003E-3</v>
      </c>
      <c r="E287" s="25"/>
      <c r="F287" s="25">
        <f t="shared" si="65"/>
        <v>5.2479500000000032E-4</v>
      </c>
      <c r="G287" s="25">
        <f t="shared" si="66"/>
        <v>1.2086028850000008E-2</v>
      </c>
      <c r="H287" s="25">
        <v>5.13E-3</v>
      </c>
      <c r="I287" s="25">
        <f t="shared" si="67"/>
        <v>3.6700000000000001E-3</v>
      </c>
      <c r="J287" s="25"/>
      <c r="K287" s="25">
        <f t="shared" si="68"/>
        <v>7.6469500000000013E-4</v>
      </c>
      <c r="L287" s="25">
        <f t="shared" si="69"/>
        <v>1.7610925850000004E-2</v>
      </c>
      <c r="M287" s="25">
        <v>4.6899999999999997E-3</v>
      </c>
      <c r="N287" s="25">
        <f t="shared" si="70"/>
        <v>3.2299999999999998E-3</v>
      </c>
      <c r="O287" s="25"/>
      <c r="P287" s="25">
        <f t="shared" si="71"/>
        <v>5.0009499999999988E-4</v>
      </c>
      <c r="Q287" s="25">
        <f t="shared" si="72"/>
        <v>1.1517187849999997E-2</v>
      </c>
      <c r="R287" s="25">
        <v>2.7499999999999998E-3</v>
      </c>
      <c r="S287" s="25">
        <f t="shared" si="73"/>
        <v>1.2899999999999999E-3</v>
      </c>
      <c r="T287" s="25"/>
      <c r="U287" s="25">
        <f t="shared" si="74"/>
        <v>4.6239499999999989E-4</v>
      </c>
      <c r="V287" s="25">
        <f t="shared" si="75"/>
        <v>1.0648956849999999E-2</v>
      </c>
      <c r="W287" s="25">
        <v>4.0800000000000003E-3</v>
      </c>
      <c r="X287" s="25">
        <f t="shared" si="76"/>
        <v>2.6200000000000004E-3</v>
      </c>
      <c r="Y287" s="25"/>
      <c r="Z287" s="25">
        <f t="shared" si="77"/>
        <v>4.0039500000000044E-4</v>
      </c>
      <c r="AA287" s="25">
        <f t="shared" si="78"/>
        <v>9.2210968500000112E-3</v>
      </c>
      <c r="AB287" s="25">
        <v>2.96E-3</v>
      </c>
      <c r="AC287" s="25">
        <f t="shared" si="79"/>
        <v>1.4599999999999999E-3</v>
      </c>
    </row>
    <row r="288" spans="1:29" s="15" customFormat="1">
      <c r="A288" s="18">
        <v>536</v>
      </c>
      <c r="B288" s="25">
        <v>1.1E-4</v>
      </c>
      <c r="C288" s="25">
        <v>2.7499999999999998E-3</v>
      </c>
      <c r="D288" s="25">
        <f t="shared" si="64"/>
        <v>1.1849999999999999E-3</v>
      </c>
      <c r="E288" s="25"/>
      <c r="F288" s="25">
        <f t="shared" si="65"/>
        <v>4.497949999999999E-4</v>
      </c>
      <c r="G288" s="25">
        <f t="shared" si="66"/>
        <v>1.0358778849999998E-2</v>
      </c>
      <c r="H288" s="25">
        <v>5.1900000000000002E-3</v>
      </c>
      <c r="I288" s="25">
        <f t="shared" si="67"/>
        <v>3.6250000000000002E-3</v>
      </c>
      <c r="J288" s="25"/>
      <c r="K288" s="25">
        <f t="shared" si="68"/>
        <v>7.1969500000000023E-4</v>
      </c>
      <c r="L288" s="25">
        <f t="shared" si="69"/>
        <v>1.6574575850000006E-2</v>
      </c>
      <c r="M288" s="25">
        <v>4.62E-3</v>
      </c>
      <c r="N288" s="25">
        <f t="shared" si="70"/>
        <v>3.055E-3</v>
      </c>
      <c r="O288" s="25"/>
      <c r="P288" s="25">
        <f t="shared" si="71"/>
        <v>3.2509500000000007E-4</v>
      </c>
      <c r="Q288" s="25">
        <f t="shared" si="72"/>
        <v>7.4869378500000017E-3</v>
      </c>
      <c r="R288" s="25">
        <v>2.8900000000000002E-3</v>
      </c>
      <c r="S288" s="25">
        <f t="shared" si="73"/>
        <v>1.3250000000000002E-3</v>
      </c>
      <c r="T288" s="25"/>
      <c r="U288" s="25">
        <f t="shared" si="74"/>
        <v>4.9739500000000019E-4</v>
      </c>
      <c r="V288" s="25">
        <f t="shared" si="75"/>
        <v>1.1455006850000005E-2</v>
      </c>
      <c r="W288" s="25">
        <v>4.0499999999999998E-3</v>
      </c>
      <c r="X288" s="25">
        <f t="shared" si="76"/>
        <v>2.4849999999999998E-3</v>
      </c>
      <c r="Y288" s="25"/>
      <c r="Z288" s="25">
        <f t="shared" si="77"/>
        <v>2.6539499999999987E-4</v>
      </c>
      <c r="AA288" s="25">
        <f t="shared" si="78"/>
        <v>6.1120468499999969E-3</v>
      </c>
      <c r="AB288" s="25">
        <v>3.0200000000000001E-3</v>
      </c>
      <c r="AC288" s="25">
        <f t="shared" si="79"/>
        <v>1.565E-3</v>
      </c>
    </row>
    <row r="289" spans="1:29" s="15" customFormat="1">
      <c r="A289" s="18">
        <v>537</v>
      </c>
      <c r="B289" s="25">
        <v>2.0000000000000002E-5</v>
      </c>
      <c r="C289" s="25">
        <v>2.7200000000000002E-3</v>
      </c>
      <c r="D289" s="25">
        <f t="shared" si="64"/>
        <v>1.1650000000000002E-3</v>
      </c>
      <c r="E289" s="25"/>
      <c r="F289" s="25">
        <f t="shared" si="65"/>
        <v>4.2979500000000029E-4</v>
      </c>
      <c r="G289" s="25">
        <f t="shared" si="66"/>
        <v>9.8981788500000067E-3</v>
      </c>
      <c r="H289" s="25">
        <v>5.1599999999999997E-3</v>
      </c>
      <c r="I289" s="25">
        <f t="shared" si="67"/>
        <v>3.6049999999999997E-3</v>
      </c>
      <c r="J289" s="25"/>
      <c r="K289" s="25">
        <f t="shared" si="68"/>
        <v>6.9969499999999974E-4</v>
      </c>
      <c r="L289" s="25">
        <f t="shared" si="69"/>
        <v>1.6113975849999997E-2</v>
      </c>
      <c r="M289" s="25">
        <v>4.7099999999999998E-3</v>
      </c>
      <c r="N289" s="25">
        <f t="shared" si="70"/>
        <v>3.1549999999999998E-3</v>
      </c>
      <c r="O289" s="25"/>
      <c r="P289" s="25">
        <f t="shared" si="71"/>
        <v>4.250949999999999E-4</v>
      </c>
      <c r="Q289" s="25">
        <f t="shared" si="72"/>
        <v>9.7899378499999978E-3</v>
      </c>
      <c r="R289" s="25">
        <v>2.98E-3</v>
      </c>
      <c r="S289" s="25">
        <f t="shared" si="73"/>
        <v>1.4250000000000001E-3</v>
      </c>
      <c r="T289" s="25"/>
      <c r="U289" s="25">
        <f t="shared" si="74"/>
        <v>5.9739500000000002E-4</v>
      </c>
      <c r="V289" s="25">
        <f t="shared" si="75"/>
        <v>1.3758006850000001E-2</v>
      </c>
      <c r="W289" s="25">
        <v>4.0400000000000002E-3</v>
      </c>
      <c r="X289" s="25">
        <f t="shared" si="76"/>
        <v>2.4850000000000002E-3</v>
      </c>
      <c r="Y289" s="25"/>
      <c r="Z289" s="25">
        <f t="shared" si="77"/>
        <v>2.653950000000003E-4</v>
      </c>
      <c r="AA289" s="25">
        <f t="shared" si="78"/>
        <v>6.1120468500000073E-3</v>
      </c>
      <c r="AB289" s="25">
        <v>3.0899999999999999E-3</v>
      </c>
      <c r="AC289" s="25">
        <f t="shared" si="79"/>
        <v>1.555E-3</v>
      </c>
    </row>
    <row r="290" spans="1:29" s="15" customFormat="1">
      <c r="A290" s="18">
        <v>538</v>
      </c>
      <c r="B290" s="25">
        <v>-1.0000000000000001E-5</v>
      </c>
      <c r="C290" s="25">
        <v>2.7499999999999998E-3</v>
      </c>
      <c r="D290" s="25">
        <f t="shared" si="64"/>
        <v>1.305E-3</v>
      </c>
      <c r="E290" s="25"/>
      <c r="F290" s="25">
        <f t="shared" si="65"/>
        <v>5.69795E-4</v>
      </c>
      <c r="G290" s="25">
        <f t="shared" si="66"/>
        <v>1.3122378850000001E-2</v>
      </c>
      <c r="H290" s="25">
        <v>5.2100000000000002E-3</v>
      </c>
      <c r="I290" s="25">
        <f t="shared" si="67"/>
        <v>3.7650000000000001E-3</v>
      </c>
      <c r="J290" s="25"/>
      <c r="K290" s="25">
        <f t="shared" si="68"/>
        <v>8.5969500000000016E-4</v>
      </c>
      <c r="L290" s="25">
        <f t="shared" si="69"/>
        <v>1.9798775850000006E-2</v>
      </c>
      <c r="M290" s="25">
        <v>4.7200000000000002E-3</v>
      </c>
      <c r="N290" s="25">
        <f t="shared" si="70"/>
        <v>3.2750000000000001E-3</v>
      </c>
      <c r="O290" s="25"/>
      <c r="P290" s="25">
        <f t="shared" si="71"/>
        <v>5.4509500000000021E-4</v>
      </c>
      <c r="Q290" s="25">
        <f t="shared" si="72"/>
        <v>1.2553537850000006E-2</v>
      </c>
      <c r="R290" s="25">
        <v>2.7399999999999998E-3</v>
      </c>
      <c r="S290" s="25">
        <f t="shared" si="73"/>
        <v>1.2949999999999999E-3</v>
      </c>
      <c r="T290" s="25"/>
      <c r="U290" s="25">
        <f t="shared" si="74"/>
        <v>4.673949999999999E-4</v>
      </c>
      <c r="V290" s="25">
        <f t="shared" si="75"/>
        <v>1.0764106849999998E-2</v>
      </c>
      <c r="W290" s="25">
        <v>4.0499999999999998E-3</v>
      </c>
      <c r="X290" s="25">
        <f t="shared" si="76"/>
        <v>2.6049999999999997E-3</v>
      </c>
      <c r="Y290" s="25"/>
      <c r="Z290" s="25">
        <f t="shared" si="77"/>
        <v>3.8539499999999975E-4</v>
      </c>
      <c r="AA290" s="25">
        <f t="shared" si="78"/>
        <v>8.8756468499999949E-3</v>
      </c>
      <c r="AB290" s="25">
        <v>2.8999999999999998E-3</v>
      </c>
      <c r="AC290" s="25">
        <f t="shared" si="79"/>
        <v>1.4449999999999999E-3</v>
      </c>
    </row>
    <row r="291" spans="1:29" s="15" customFormat="1">
      <c r="A291" s="18">
        <v>539</v>
      </c>
      <c r="B291" s="25">
        <v>-5.0000000000000002E-5</v>
      </c>
      <c r="C291" s="25">
        <v>2.7499999999999998E-3</v>
      </c>
      <c r="D291" s="25">
        <f t="shared" si="64"/>
        <v>1.2949999999999999E-3</v>
      </c>
      <c r="E291" s="25"/>
      <c r="F291" s="25">
        <f t="shared" si="65"/>
        <v>5.5979499999999998E-4</v>
      </c>
      <c r="G291" s="25">
        <f t="shared" si="66"/>
        <v>1.289207885E-2</v>
      </c>
      <c r="H291" s="25">
        <v>5.1399999999999996E-3</v>
      </c>
      <c r="I291" s="25">
        <f t="shared" si="67"/>
        <v>3.6849999999999999E-3</v>
      </c>
      <c r="J291" s="25"/>
      <c r="K291" s="25">
        <f t="shared" si="68"/>
        <v>7.7969499999999995E-4</v>
      </c>
      <c r="L291" s="25">
        <f t="shared" si="69"/>
        <v>1.7956375850000001E-2</v>
      </c>
      <c r="M291" s="25">
        <v>4.7000000000000002E-3</v>
      </c>
      <c r="N291" s="25">
        <f t="shared" si="70"/>
        <v>3.2450000000000005E-3</v>
      </c>
      <c r="O291" s="25"/>
      <c r="P291" s="25">
        <f t="shared" si="71"/>
        <v>5.1509500000000057E-4</v>
      </c>
      <c r="Q291" s="25">
        <f t="shared" si="72"/>
        <v>1.1862637850000014E-2</v>
      </c>
      <c r="R291" s="25">
        <v>2.8E-3</v>
      </c>
      <c r="S291" s="25">
        <f t="shared" si="73"/>
        <v>1.3450000000000001E-3</v>
      </c>
      <c r="T291" s="25"/>
      <c r="U291" s="25">
        <f t="shared" si="74"/>
        <v>5.1739500000000003E-4</v>
      </c>
      <c r="V291" s="25">
        <f t="shared" si="75"/>
        <v>1.1915606850000001E-2</v>
      </c>
      <c r="W291" s="25">
        <v>4.0499999999999998E-3</v>
      </c>
      <c r="X291" s="25">
        <f t="shared" si="76"/>
        <v>2.5950000000000001E-3</v>
      </c>
      <c r="Y291" s="25"/>
      <c r="Z291" s="25">
        <f t="shared" si="77"/>
        <v>3.7539500000000016E-4</v>
      </c>
      <c r="AA291" s="25">
        <f t="shared" si="78"/>
        <v>8.6453468500000043E-3</v>
      </c>
      <c r="AB291" s="25">
        <v>2.96E-3</v>
      </c>
      <c r="AC291" s="25">
        <f t="shared" si="79"/>
        <v>1.4549999999999999E-3</v>
      </c>
    </row>
    <row r="292" spans="1:29" s="15" customFormat="1">
      <c r="A292" s="18">
        <v>540</v>
      </c>
      <c r="B292" s="25">
        <v>1.3999999999999999E-4</v>
      </c>
      <c r="C292" s="25">
        <v>2.7499999999999998E-3</v>
      </c>
      <c r="D292" s="25">
        <f t="shared" si="64"/>
        <v>1.1649999999999998E-3</v>
      </c>
      <c r="E292" s="25"/>
      <c r="F292" s="25">
        <f t="shared" si="65"/>
        <v>4.2979499999999985E-4</v>
      </c>
      <c r="G292" s="25">
        <f t="shared" si="66"/>
        <v>9.8981788499999963E-3</v>
      </c>
      <c r="H292" s="25">
        <v>5.11E-3</v>
      </c>
      <c r="I292" s="25">
        <f t="shared" si="67"/>
        <v>3.5249999999999999E-3</v>
      </c>
      <c r="J292" s="25"/>
      <c r="K292" s="25">
        <f t="shared" si="68"/>
        <v>6.1969499999999997E-4</v>
      </c>
      <c r="L292" s="25">
        <f t="shared" si="69"/>
        <v>1.4271575850000001E-2</v>
      </c>
      <c r="M292" s="25">
        <v>4.6100000000000004E-3</v>
      </c>
      <c r="N292" s="25">
        <f t="shared" si="70"/>
        <v>3.0250000000000003E-3</v>
      </c>
      <c r="O292" s="25"/>
      <c r="P292" s="25">
        <f t="shared" si="71"/>
        <v>2.9509500000000043E-4</v>
      </c>
      <c r="Q292" s="25">
        <f t="shared" si="72"/>
        <v>6.79603785000001E-3</v>
      </c>
      <c r="R292" s="25">
        <v>2.8900000000000002E-3</v>
      </c>
      <c r="S292" s="25">
        <f t="shared" si="73"/>
        <v>1.3050000000000002E-3</v>
      </c>
      <c r="T292" s="25"/>
      <c r="U292" s="25">
        <f t="shared" si="74"/>
        <v>4.7739500000000014E-4</v>
      </c>
      <c r="V292" s="25">
        <f t="shared" si="75"/>
        <v>1.0994406850000004E-2</v>
      </c>
      <c r="W292" s="25">
        <v>4.13E-3</v>
      </c>
      <c r="X292" s="25">
        <f t="shared" si="76"/>
        <v>2.545E-3</v>
      </c>
      <c r="Y292" s="25"/>
      <c r="Z292" s="25">
        <f t="shared" si="77"/>
        <v>3.2539500000000002E-4</v>
      </c>
      <c r="AA292" s="25">
        <f t="shared" si="78"/>
        <v>7.4938468500000011E-3</v>
      </c>
      <c r="AB292" s="25">
        <v>3.0300000000000001E-3</v>
      </c>
      <c r="AC292" s="25">
        <f t="shared" si="79"/>
        <v>1.585E-3</v>
      </c>
    </row>
    <row r="293" spans="1:29" s="15" customFormat="1">
      <c r="A293" s="18">
        <v>541</v>
      </c>
      <c r="B293" s="25">
        <v>-2.0000000000000002E-5</v>
      </c>
      <c r="C293" s="25">
        <v>2.7200000000000002E-3</v>
      </c>
      <c r="D293" s="25">
        <f t="shared" si="64"/>
        <v>1.1900000000000003E-3</v>
      </c>
      <c r="E293" s="25"/>
      <c r="F293" s="25">
        <f t="shared" si="65"/>
        <v>4.5479500000000035E-4</v>
      </c>
      <c r="G293" s="25">
        <f t="shared" si="66"/>
        <v>1.0473928850000008E-2</v>
      </c>
      <c r="H293" s="25">
        <v>5.1000000000000004E-3</v>
      </c>
      <c r="I293" s="25">
        <f t="shared" si="67"/>
        <v>3.5700000000000003E-3</v>
      </c>
      <c r="J293" s="25"/>
      <c r="K293" s="25">
        <f t="shared" si="68"/>
        <v>6.646950000000003E-4</v>
      </c>
      <c r="L293" s="25">
        <f t="shared" si="69"/>
        <v>1.5307925850000008E-2</v>
      </c>
      <c r="M293" s="25">
        <v>4.5900000000000003E-3</v>
      </c>
      <c r="N293" s="25">
        <f t="shared" si="70"/>
        <v>3.0600000000000002E-3</v>
      </c>
      <c r="O293" s="25"/>
      <c r="P293" s="25">
        <f t="shared" si="71"/>
        <v>3.300950000000003E-4</v>
      </c>
      <c r="Q293" s="25">
        <f t="shared" si="72"/>
        <v>7.6020878500000074E-3</v>
      </c>
      <c r="R293" s="25">
        <v>2.8800000000000002E-3</v>
      </c>
      <c r="S293" s="25">
        <f t="shared" si="73"/>
        <v>1.3500000000000003E-3</v>
      </c>
      <c r="T293" s="25"/>
      <c r="U293" s="25">
        <f t="shared" si="74"/>
        <v>5.2239500000000026E-4</v>
      </c>
      <c r="V293" s="25">
        <f t="shared" si="75"/>
        <v>1.2030756850000006E-2</v>
      </c>
      <c r="W293" s="25">
        <v>4.0400000000000002E-3</v>
      </c>
      <c r="X293" s="25">
        <f t="shared" si="76"/>
        <v>2.5100000000000001E-3</v>
      </c>
      <c r="Y293" s="25"/>
      <c r="Z293" s="25">
        <f t="shared" si="77"/>
        <v>2.9039500000000015E-4</v>
      </c>
      <c r="AA293" s="25">
        <f t="shared" si="78"/>
        <v>6.6877968500000037E-3</v>
      </c>
      <c r="AB293" s="25">
        <v>3.0799999999999998E-3</v>
      </c>
      <c r="AC293" s="25">
        <f t="shared" si="79"/>
        <v>1.5299999999999999E-3</v>
      </c>
    </row>
    <row r="294" spans="1:29" s="15" customFormat="1">
      <c r="A294" s="18">
        <v>542</v>
      </c>
      <c r="B294" s="25">
        <v>2.0000000000000002E-5</v>
      </c>
      <c r="C294" s="25">
        <v>2.5799999999999998E-3</v>
      </c>
      <c r="D294" s="25">
        <f t="shared" si="64"/>
        <v>1.0299999999999999E-3</v>
      </c>
      <c r="E294" s="25"/>
      <c r="F294" s="25">
        <f t="shared" si="65"/>
        <v>2.9479499999999993E-4</v>
      </c>
      <c r="G294" s="25">
        <f t="shared" si="66"/>
        <v>6.7891288499999985E-3</v>
      </c>
      <c r="H294" s="25">
        <v>5.0200000000000002E-3</v>
      </c>
      <c r="I294" s="25">
        <f t="shared" si="67"/>
        <v>3.47E-3</v>
      </c>
      <c r="J294" s="25"/>
      <c r="K294" s="25">
        <f t="shared" si="68"/>
        <v>5.6469500000000004E-4</v>
      </c>
      <c r="L294" s="25">
        <f t="shared" si="69"/>
        <v>1.3004925850000001E-2</v>
      </c>
      <c r="M294" s="25">
        <v>4.5900000000000003E-3</v>
      </c>
      <c r="N294" s="25">
        <f t="shared" si="70"/>
        <v>3.0400000000000002E-3</v>
      </c>
      <c r="O294" s="25"/>
      <c r="P294" s="25">
        <f t="shared" si="71"/>
        <v>3.1009500000000025E-4</v>
      </c>
      <c r="Q294" s="25">
        <f t="shared" si="72"/>
        <v>7.1414878500000063E-3</v>
      </c>
      <c r="R294" s="25">
        <v>2.6800000000000001E-3</v>
      </c>
      <c r="S294" s="25">
        <f t="shared" si="73"/>
        <v>1.1300000000000001E-3</v>
      </c>
      <c r="T294" s="25"/>
      <c r="U294" s="25">
        <f t="shared" si="74"/>
        <v>3.0239500000000012E-4</v>
      </c>
      <c r="V294" s="25">
        <f t="shared" si="75"/>
        <v>6.9641568500000027E-3</v>
      </c>
      <c r="W294" s="25">
        <v>3.96E-3</v>
      </c>
      <c r="X294" s="25">
        <f t="shared" si="76"/>
        <v>2.4099999999999998E-3</v>
      </c>
      <c r="Y294" s="25"/>
      <c r="Z294" s="25">
        <f t="shared" si="77"/>
        <v>1.9039499999999989E-4</v>
      </c>
      <c r="AA294" s="25">
        <f t="shared" si="78"/>
        <v>4.3847968499999973E-3</v>
      </c>
      <c r="AB294" s="25">
        <v>3.0799999999999998E-3</v>
      </c>
      <c r="AC294" s="25">
        <f t="shared" si="79"/>
        <v>1.5499999999999999E-3</v>
      </c>
    </row>
    <row r="295" spans="1:29" s="15" customFormat="1">
      <c r="A295" s="18">
        <v>543</v>
      </c>
      <c r="B295" s="25">
        <v>-3.0000000000000001E-5</v>
      </c>
      <c r="C295" s="25">
        <v>2.66E-3</v>
      </c>
      <c r="D295" s="25">
        <f t="shared" si="64"/>
        <v>1.2000000000000001E-3</v>
      </c>
      <c r="E295" s="25"/>
      <c r="F295" s="25">
        <f t="shared" si="65"/>
        <v>4.6479500000000016E-4</v>
      </c>
      <c r="G295" s="25">
        <f t="shared" si="66"/>
        <v>1.0704228850000004E-2</v>
      </c>
      <c r="H295" s="25">
        <v>5.0000000000000001E-3</v>
      </c>
      <c r="I295" s="25">
        <f t="shared" si="67"/>
        <v>3.5400000000000002E-3</v>
      </c>
      <c r="J295" s="25"/>
      <c r="K295" s="25">
        <f t="shared" si="68"/>
        <v>6.3469500000000022E-4</v>
      </c>
      <c r="L295" s="25">
        <f t="shared" si="69"/>
        <v>1.4617025850000007E-2</v>
      </c>
      <c r="M295" s="25">
        <v>4.4799999999999996E-3</v>
      </c>
      <c r="N295" s="25">
        <f t="shared" si="70"/>
        <v>3.0199999999999997E-3</v>
      </c>
      <c r="O295" s="25"/>
      <c r="P295" s="25">
        <f t="shared" si="71"/>
        <v>2.9009499999999976E-4</v>
      </c>
      <c r="Q295" s="25">
        <f t="shared" si="72"/>
        <v>6.6808878499999948E-3</v>
      </c>
      <c r="R295" s="25">
        <v>2.7100000000000002E-3</v>
      </c>
      <c r="S295" s="25">
        <f t="shared" si="73"/>
        <v>1.2500000000000002E-3</v>
      </c>
      <c r="T295" s="25"/>
      <c r="U295" s="25">
        <f t="shared" si="74"/>
        <v>4.2239500000000021E-4</v>
      </c>
      <c r="V295" s="25">
        <f t="shared" si="75"/>
        <v>9.727756850000005E-3</v>
      </c>
      <c r="W295" s="25">
        <v>3.9100000000000003E-3</v>
      </c>
      <c r="X295" s="25">
        <f t="shared" si="76"/>
        <v>2.4500000000000004E-3</v>
      </c>
      <c r="Y295" s="25"/>
      <c r="Z295" s="25">
        <f t="shared" si="77"/>
        <v>2.3039500000000043E-4</v>
      </c>
      <c r="AA295" s="25">
        <f t="shared" si="78"/>
        <v>5.3059968500000099E-3</v>
      </c>
      <c r="AB295" s="25">
        <v>2.9499999999999999E-3</v>
      </c>
      <c r="AC295" s="25">
        <f t="shared" si="79"/>
        <v>1.4599999999999999E-3</v>
      </c>
    </row>
    <row r="296" spans="1:29" s="15" customFormat="1">
      <c r="A296" s="18">
        <v>544</v>
      </c>
      <c r="B296" s="25">
        <v>1.7000000000000001E-4</v>
      </c>
      <c r="C296" s="25">
        <v>2.5100000000000001E-3</v>
      </c>
      <c r="D296" s="25">
        <f t="shared" si="64"/>
        <v>8.9999999999999998E-4</v>
      </c>
      <c r="E296" s="25"/>
      <c r="F296" s="25">
        <f t="shared" si="65"/>
        <v>1.6479500000000002E-4</v>
      </c>
      <c r="G296" s="25">
        <f t="shared" si="66"/>
        <v>3.7952288500000008E-3</v>
      </c>
      <c r="H296" s="25">
        <v>4.9300000000000004E-3</v>
      </c>
      <c r="I296" s="25">
        <f t="shared" si="67"/>
        <v>3.32E-3</v>
      </c>
      <c r="J296" s="25"/>
      <c r="K296" s="25">
        <f t="shared" si="68"/>
        <v>4.1469500000000008E-4</v>
      </c>
      <c r="L296" s="25">
        <f t="shared" si="69"/>
        <v>9.5504258500000022E-3</v>
      </c>
      <c r="M296" s="25">
        <v>4.4299999999999999E-3</v>
      </c>
      <c r="N296" s="25">
        <f t="shared" si="70"/>
        <v>2.8199999999999996E-3</v>
      </c>
      <c r="O296" s="25"/>
      <c r="P296" s="25">
        <f t="shared" si="71"/>
        <v>9.0094999999999672E-5</v>
      </c>
      <c r="Q296" s="25">
        <f t="shared" si="72"/>
        <v>2.0748878499999924E-3</v>
      </c>
      <c r="R296" s="25">
        <v>2.65E-3</v>
      </c>
      <c r="S296" s="25">
        <f t="shared" si="73"/>
        <v>1.0399999999999999E-3</v>
      </c>
      <c r="T296" s="25"/>
      <c r="U296" s="25">
        <f t="shared" si="74"/>
        <v>2.1239499999999988E-4</v>
      </c>
      <c r="V296" s="25">
        <f t="shared" si="75"/>
        <v>4.8914568499999972E-3</v>
      </c>
      <c r="W296" s="25">
        <v>3.8300000000000001E-3</v>
      </c>
      <c r="X296" s="25">
        <f t="shared" si="76"/>
        <v>2.2199999999999998E-3</v>
      </c>
      <c r="Y296" s="25"/>
      <c r="Z296" s="25">
        <f t="shared" si="77"/>
        <v>3.9499999999982258E-7</v>
      </c>
      <c r="AA296" s="25">
        <f t="shared" si="78"/>
        <v>9.0968499999959147E-6</v>
      </c>
      <c r="AB296" s="25">
        <v>3.0500000000000002E-3</v>
      </c>
      <c r="AC296" s="25">
        <f t="shared" si="79"/>
        <v>1.6100000000000001E-3</v>
      </c>
    </row>
    <row r="297" spans="1:29" s="15" customFormat="1">
      <c r="A297" s="18">
        <v>545</v>
      </c>
      <c r="B297" s="25">
        <v>-4.0000000000000003E-5</v>
      </c>
      <c r="C297" s="25">
        <v>2.5799999999999998E-3</v>
      </c>
      <c r="D297" s="25">
        <f t="shared" si="64"/>
        <v>1.1599999999999998E-3</v>
      </c>
      <c r="E297" s="25"/>
      <c r="F297" s="25">
        <f t="shared" si="65"/>
        <v>4.2479499999999984E-4</v>
      </c>
      <c r="G297" s="25">
        <f t="shared" si="66"/>
        <v>9.7830288499999966E-3</v>
      </c>
      <c r="H297" s="25">
        <v>4.9899999999999996E-3</v>
      </c>
      <c r="I297" s="25">
        <f t="shared" si="67"/>
        <v>3.5699999999999994E-3</v>
      </c>
      <c r="J297" s="25"/>
      <c r="K297" s="25">
        <f t="shared" si="68"/>
        <v>6.6469499999999944E-4</v>
      </c>
      <c r="L297" s="25">
        <f t="shared" si="69"/>
        <v>1.5307925849999987E-2</v>
      </c>
      <c r="M297" s="25">
        <v>4.5300000000000002E-3</v>
      </c>
      <c r="N297" s="25">
        <f t="shared" si="70"/>
        <v>3.1099999999999999E-3</v>
      </c>
      <c r="O297" s="25"/>
      <c r="P297" s="25">
        <f t="shared" si="71"/>
        <v>3.80095E-4</v>
      </c>
      <c r="Q297" s="25">
        <f t="shared" si="72"/>
        <v>8.7535878500000011E-3</v>
      </c>
      <c r="R297" s="25">
        <v>2.7899999999999999E-3</v>
      </c>
      <c r="S297" s="25">
        <f t="shared" si="73"/>
        <v>1.3699999999999999E-3</v>
      </c>
      <c r="T297" s="25"/>
      <c r="U297" s="25">
        <f t="shared" si="74"/>
        <v>5.4239499999999988E-4</v>
      </c>
      <c r="V297" s="25">
        <f t="shared" si="75"/>
        <v>1.2491356849999998E-2</v>
      </c>
      <c r="W297" s="25">
        <v>3.9100000000000003E-3</v>
      </c>
      <c r="X297" s="25">
        <f t="shared" si="76"/>
        <v>2.49E-3</v>
      </c>
      <c r="Y297" s="25"/>
      <c r="Z297" s="25">
        <f t="shared" si="77"/>
        <v>2.703950000000001E-4</v>
      </c>
      <c r="AA297" s="25">
        <f t="shared" si="78"/>
        <v>6.2271968500000026E-3</v>
      </c>
      <c r="AB297" s="25">
        <v>2.8800000000000002E-3</v>
      </c>
      <c r="AC297" s="25">
        <f t="shared" si="79"/>
        <v>1.42E-3</v>
      </c>
    </row>
    <row r="298" spans="1:29" s="15" customFormat="1">
      <c r="A298" s="18">
        <v>546</v>
      </c>
      <c r="B298" s="25">
        <v>3.0000000000000001E-5</v>
      </c>
      <c r="C298" s="25">
        <v>2.48E-3</v>
      </c>
      <c r="D298" s="25">
        <f t="shared" si="64"/>
        <v>1E-3</v>
      </c>
      <c r="E298" s="25"/>
      <c r="F298" s="25">
        <f t="shared" si="65"/>
        <v>2.6479500000000007E-4</v>
      </c>
      <c r="G298" s="25">
        <f t="shared" si="66"/>
        <v>6.0982288500000016E-3</v>
      </c>
      <c r="H298" s="25">
        <v>4.96E-3</v>
      </c>
      <c r="I298" s="25">
        <f t="shared" si="67"/>
        <v>3.48E-3</v>
      </c>
      <c r="J298" s="25"/>
      <c r="K298" s="25">
        <f t="shared" si="68"/>
        <v>5.7469500000000007E-4</v>
      </c>
      <c r="L298" s="25">
        <f t="shared" si="69"/>
        <v>1.3235225850000002E-2</v>
      </c>
      <c r="M298" s="25">
        <v>4.45E-3</v>
      </c>
      <c r="N298" s="25">
        <f t="shared" si="70"/>
        <v>2.97E-3</v>
      </c>
      <c r="O298" s="25"/>
      <c r="P298" s="25">
        <f t="shared" si="71"/>
        <v>2.4009500000000007E-4</v>
      </c>
      <c r="Q298" s="25">
        <f t="shared" si="72"/>
        <v>5.529387850000002E-3</v>
      </c>
      <c r="R298" s="25">
        <v>2.6099999999999999E-3</v>
      </c>
      <c r="S298" s="25">
        <f t="shared" si="73"/>
        <v>1.1299999999999999E-3</v>
      </c>
      <c r="T298" s="25"/>
      <c r="U298" s="25">
        <f t="shared" si="74"/>
        <v>3.023949999999999E-4</v>
      </c>
      <c r="V298" s="25">
        <f t="shared" si="75"/>
        <v>6.9641568499999983E-3</v>
      </c>
      <c r="W298" s="25">
        <v>3.9899999999999996E-3</v>
      </c>
      <c r="X298" s="25">
        <f t="shared" si="76"/>
        <v>2.5099999999999996E-3</v>
      </c>
      <c r="Y298" s="25"/>
      <c r="Z298" s="25">
        <f t="shared" si="77"/>
        <v>2.9039499999999972E-4</v>
      </c>
      <c r="AA298" s="25">
        <f t="shared" si="78"/>
        <v>6.6877968499999942E-3</v>
      </c>
      <c r="AB298" s="25">
        <v>2.9299999999999999E-3</v>
      </c>
      <c r="AC298" s="25">
        <f t="shared" si="79"/>
        <v>1.48E-3</v>
      </c>
    </row>
    <row r="299" spans="1:29" s="15" customFormat="1">
      <c r="A299" s="18">
        <v>547</v>
      </c>
      <c r="B299" s="25">
        <v>-4.0000000000000003E-5</v>
      </c>
      <c r="C299" s="25">
        <v>2.49E-3</v>
      </c>
      <c r="D299" s="25">
        <f t="shared" si="64"/>
        <v>1.0300000000000001E-3</v>
      </c>
      <c r="E299" s="25"/>
      <c r="F299" s="25">
        <f t="shared" si="65"/>
        <v>2.9479500000000015E-4</v>
      </c>
      <c r="G299" s="25">
        <f t="shared" si="66"/>
        <v>6.7891288500000037E-3</v>
      </c>
      <c r="H299" s="25">
        <v>5.0299999999999997E-3</v>
      </c>
      <c r="I299" s="25">
        <f t="shared" si="67"/>
        <v>3.5699999999999998E-3</v>
      </c>
      <c r="J299" s="25"/>
      <c r="K299" s="25">
        <f t="shared" si="68"/>
        <v>6.6469499999999987E-4</v>
      </c>
      <c r="L299" s="25">
        <f t="shared" si="69"/>
        <v>1.5307925849999997E-2</v>
      </c>
      <c r="M299" s="25">
        <v>4.5700000000000003E-3</v>
      </c>
      <c r="N299" s="25">
        <f t="shared" si="70"/>
        <v>3.1100000000000004E-3</v>
      </c>
      <c r="O299" s="25"/>
      <c r="P299" s="25">
        <f t="shared" si="71"/>
        <v>3.8009500000000043E-4</v>
      </c>
      <c r="Q299" s="25">
        <f t="shared" si="72"/>
        <v>8.7535878500000098E-3</v>
      </c>
      <c r="R299" s="25">
        <v>2.7899999999999999E-3</v>
      </c>
      <c r="S299" s="25">
        <f t="shared" si="73"/>
        <v>1.33E-3</v>
      </c>
      <c r="T299" s="25"/>
      <c r="U299" s="25">
        <f t="shared" si="74"/>
        <v>5.0239499999999999E-4</v>
      </c>
      <c r="V299" s="25">
        <f t="shared" si="75"/>
        <v>1.1570156850000001E-2</v>
      </c>
      <c r="W299" s="25">
        <v>4.0800000000000003E-3</v>
      </c>
      <c r="X299" s="25">
        <f t="shared" si="76"/>
        <v>2.6200000000000004E-3</v>
      </c>
      <c r="Y299" s="25"/>
      <c r="Z299" s="25">
        <f t="shared" si="77"/>
        <v>4.0039500000000044E-4</v>
      </c>
      <c r="AA299" s="25">
        <f t="shared" si="78"/>
        <v>9.2210968500000112E-3</v>
      </c>
      <c r="AB299" s="25">
        <v>2.96E-3</v>
      </c>
      <c r="AC299" s="25">
        <f t="shared" si="79"/>
        <v>1.4599999999999999E-3</v>
      </c>
    </row>
    <row r="300" spans="1:29" s="15" customFormat="1">
      <c r="A300" s="18">
        <v>548</v>
      </c>
      <c r="B300" s="25">
        <v>3.0000000000000001E-5</v>
      </c>
      <c r="C300" s="25">
        <v>2.5899999999999999E-3</v>
      </c>
      <c r="D300" s="25">
        <f t="shared" si="64"/>
        <v>1.1299999999999997E-3</v>
      </c>
      <c r="E300" s="25"/>
      <c r="F300" s="25">
        <f t="shared" si="65"/>
        <v>3.9479499999999976E-4</v>
      </c>
      <c r="G300" s="25">
        <f t="shared" si="66"/>
        <v>9.0921288499999954E-3</v>
      </c>
      <c r="H300" s="25">
        <v>5.0699999999999999E-3</v>
      </c>
      <c r="I300" s="25">
        <f t="shared" si="67"/>
        <v>3.6099999999999995E-3</v>
      </c>
      <c r="J300" s="25"/>
      <c r="K300" s="25">
        <f t="shared" si="68"/>
        <v>7.0469499999999954E-4</v>
      </c>
      <c r="L300" s="25">
        <f t="shared" si="69"/>
        <v>1.6229125849999991E-2</v>
      </c>
      <c r="M300" s="25">
        <v>4.4299999999999999E-3</v>
      </c>
      <c r="N300" s="25">
        <f t="shared" si="70"/>
        <v>2.9699999999999996E-3</v>
      </c>
      <c r="O300" s="25"/>
      <c r="P300" s="25">
        <f t="shared" si="71"/>
        <v>2.4009499999999963E-4</v>
      </c>
      <c r="Q300" s="25">
        <f t="shared" si="72"/>
        <v>5.5293878499999916E-3</v>
      </c>
      <c r="R300" s="25">
        <v>2.7100000000000002E-3</v>
      </c>
      <c r="S300" s="25">
        <f t="shared" si="73"/>
        <v>1.25E-3</v>
      </c>
      <c r="T300" s="25"/>
      <c r="U300" s="25">
        <f t="shared" si="74"/>
        <v>4.22395E-4</v>
      </c>
      <c r="V300" s="25">
        <f t="shared" si="75"/>
        <v>9.7277568499999998E-3</v>
      </c>
      <c r="W300" s="25">
        <v>4.1000000000000003E-3</v>
      </c>
      <c r="X300" s="25">
        <f t="shared" si="76"/>
        <v>2.64E-3</v>
      </c>
      <c r="Y300" s="25"/>
      <c r="Z300" s="25">
        <f t="shared" si="77"/>
        <v>4.2039500000000006E-4</v>
      </c>
      <c r="AA300" s="25">
        <f t="shared" si="78"/>
        <v>9.681696850000001E-3</v>
      </c>
      <c r="AB300" s="25">
        <v>2.8900000000000002E-3</v>
      </c>
      <c r="AC300" s="25">
        <f t="shared" si="79"/>
        <v>1.4600000000000001E-3</v>
      </c>
    </row>
    <row r="301" spans="1:29" s="15" customFormat="1">
      <c r="A301" s="18">
        <v>549</v>
      </c>
      <c r="B301" s="25">
        <v>-1.2E-4</v>
      </c>
      <c r="C301" s="25">
        <v>2.3600000000000001E-3</v>
      </c>
      <c r="D301" s="25">
        <f t="shared" si="64"/>
        <v>9.9500000000000001E-4</v>
      </c>
      <c r="E301" s="25"/>
      <c r="F301" s="25">
        <f t="shared" si="65"/>
        <v>2.5979500000000006E-4</v>
      </c>
      <c r="G301" s="25">
        <f t="shared" si="66"/>
        <v>5.983078850000002E-3</v>
      </c>
      <c r="H301" s="25">
        <v>4.9199999999999999E-3</v>
      </c>
      <c r="I301" s="25">
        <f t="shared" si="67"/>
        <v>3.555E-3</v>
      </c>
      <c r="J301" s="25"/>
      <c r="K301" s="25">
        <f t="shared" si="68"/>
        <v>6.4969500000000005E-4</v>
      </c>
      <c r="L301" s="25">
        <f t="shared" si="69"/>
        <v>1.4962475850000002E-2</v>
      </c>
      <c r="M301" s="25">
        <v>4.3800000000000002E-3</v>
      </c>
      <c r="N301" s="25">
        <f t="shared" si="70"/>
        <v>3.0150000000000003E-3</v>
      </c>
      <c r="O301" s="25"/>
      <c r="P301" s="25">
        <f t="shared" si="71"/>
        <v>2.850950000000004E-4</v>
      </c>
      <c r="Q301" s="25">
        <f t="shared" si="72"/>
        <v>6.5657378500000099E-3</v>
      </c>
      <c r="R301" s="25">
        <v>2.5899999999999999E-3</v>
      </c>
      <c r="S301" s="25">
        <f t="shared" si="73"/>
        <v>1.2249999999999997E-3</v>
      </c>
      <c r="T301" s="25"/>
      <c r="U301" s="25">
        <f t="shared" si="74"/>
        <v>3.9739499999999971E-4</v>
      </c>
      <c r="V301" s="25">
        <f t="shared" si="75"/>
        <v>9.1520068499999947E-3</v>
      </c>
      <c r="W301" s="25">
        <v>3.8899999999999998E-3</v>
      </c>
      <c r="X301" s="25">
        <f t="shared" si="76"/>
        <v>2.5249999999999995E-3</v>
      </c>
      <c r="Y301" s="25"/>
      <c r="Z301" s="25">
        <f t="shared" si="77"/>
        <v>3.0539499999999954E-4</v>
      </c>
      <c r="AA301" s="25">
        <f t="shared" si="78"/>
        <v>7.0332468499999896E-3</v>
      </c>
      <c r="AB301" s="25">
        <v>2.8500000000000001E-3</v>
      </c>
      <c r="AC301" s="25">
        <f t="shared" si="79"/>
        <v>1.3650000000000001E-3</v>
      </c>
    </row>
    <row r="302" spans="1:29" s="15" customFormat="1">
      <c r="A302" s="18">
        <v>550</v>
      </c>
      <c r="B302" s="25">
        <v>-4.0000000000000003E-5</v>
      </c>
      <c r="C302" s="25">
        <v>2.5000000000000001E-3</v>
      </c>
      <c r="D302" s="25">
        <f t="shared" si="64"/>
        <v>1.0300000000000001E-3</v>
      </c>
      <c r="E302" s="25"/>
      <c r="F302" s="25">
        <f t="shared" si="65"/>
        <v>2.9479500000000015E-4</v>
      </c>
      <c r="G302" s="25">
        <f t="shared" si="66"/>
        <v>6.7891288500000037E-3</v>
      </c>
      <c r="H302" s="25">
        <v>4.9699999999999996E-3</v>
      </c>
      <c r="I302" s="25">
        <f t="shared" si="67"/>
        <v>3.4999999999999996E-3</v>
      </c>
      <c r="J302" s="25"/>
      <c r="K302" s="25">
        <f t="shared" si="68"/>
        <v>5.9469499999999969E-4</v>
      </c>
      <c r="L302" s="25">
        <f t="shared" si="69"/>
        <v>1.3695825849999994E-2</v>
      </c>
      <c r="M302" s="25">
        <v>4.5399999999999998E-3</v>
      </c>
      <c r="N302" s="25">
        <f t="shared" si="70"/>
        <v>3.0699999999999998E-3</v>
      </c>
      <c r="O302" s="25"/>
      <c r="P302" s="25">
        <f t="shared" si="71"/>
        <v>3.4009499999999989E-4</v>
      </c>
      <c r="Q302" s="25">
        <f t="shared" si="72"/>
        <v>7.8323878499999972E-3</v>
      </c>
      <c r="R302" s="25">
        <v>2.63E-3</v>
      </c>
      <c r="S302" s="25">
        <f t="shared" si="73"/>
        <v>1.16E-3</v>
      </c>
      <c r="T302" s="25"/>
      <c r="U302" s="25">
        <f t="shared" si="74"/>
        <v>3.3239499999999998E-4</v>
      </c>
      <c r="V302" s="25">
        <f t="shared" si="75"/>
        <v>7.6550568499999996E-3</v>
      </c>
      <c r="W302" s="25">
        <v>4.1000000000000003E-3</v>
      </c>
      <c r="X302" s="25">
        <f t="shared" si="76"/>
        <v>2.6300000000000004E-3</v>
      </c>
      <c r="Y302" s="25"/>
      <c r="Z302" s="25">
        <f t="shared" si="77"/>
        <v>4.1039500000000046E-4</v>
      </c>
      <c r="AA302" s="25">
        <f t="shared" si="78"/>
        <v>9.4513968500000104E-3</v>
      </c>
      <c r="AB302" s="25">
        <v>2.98E-3</v>
      </c>
      <c r="AC302" s="25">
        <f t="shared" si="79"/>
        <v>1.47E-3</v>
      </c>
    </row>
    <row r="303" spans="1:29" s="15" customFormat="1">
      <c r="A303" s="18">
        <v>551</v>
      </c>
      <c r="B303" s="25">
        <v>-6.0000000000000002E-5</v>
      </c>
      <c r="C303" s="25">
        <v>2.5300000000000001E-3</v>
      </c>
      <c r="D303" s="25">
        <f t="shared" si="64"/>
        <v>1.1400000000000002E-3</v>
      </c>
      <c r="E303" s="25"/>
      <c r="F303" s="25">
        <f t="shared" si="65"/>
        <v>4.0479500000000022E-4</v>
      </c>
      <c r="G303" s="25">
        <f t="shared" si="66"/>
        <v>9.3224288500000051E-3</v>
      </c>
      <c r="H303" s="25">
        <v>4.9699999999999996E-3</v>
      </c>
      <c r="I303" s="25">
        <f t="shared" si="67"/>
        <v>3.5799999999999998E-3</v>
      </c>
      <c r="J303" s="25"/>
      <c r="K303" s="25">
        <f t="shared" si="68"/>
        <v>6.746949999999999E-4</v>
      </c>
      <c r="L303" s="25">
        <f t="shared" si="69"/>
        <v>1.5538225849999998E-2</v>
      </c>
      <c r="M303" s="25">
        <v>4.5399999999999998E-3</v>
      </c>
      <c r="N303" s="25">
        <f t="shared" si="70"/>
        <v>3.15E-3</v>
      </c>
      <c r="O303" s="25"/>
      <c r="P303" s="25">
        <f t="shared" si="71"/>
        <v>4.200950000000001E-4</v>
      </c>
      <c r="Q303" s="25">
        <f t="shared" si="72"/>
        <v>9.6747878500000033E-3</v>
      </c>
      <c r="R303" s="25">
        <v>2.65E-3</v>
      </c>
      <c r="S303" s="25">
        <f t="shared" si="73"/>
        <v>1.2600000000000001E-3</v>
      </c>
      <c r="T303" s="25"/>
      <c r="U303" s="25">
        <f t="shared" si="74"/>
        <v>4.3239500000000002E-4</v>
      </c>
      <c r="V303" s="25">
        <f t="shared" si="75"/>
        <v>9.9580568500000008E-3</v>
      </c>
      <c r="W303" s="25">
        <v>3.82E-3</v>
      </c>
      <c r="X303" s="25">
        <f t="shared" si="76"/>
        <v>2.4299999999999999E-3</v>
      </c>
      <c r="Y303" s="25"/>
      <c r="Z303" s="25">
        <f t="shared" si="77"/>
        <v>2.1039499999999994E-4</v>
      </c>
      <c r="AA303" s="25">
        <f t="shared" si="78"/>
        <v>4.8453968499999993E-3</v>
      </c>
      <c r="AB303" s="25">
        <v>2.8400000000000001E-3</v>
      </c>
      <c r="AC303" s="25">
        <f t="shared" si="79"/>
        <v>1.39E-3</v>
      </c>
    </row>
    <row r="304" spans="1:29" s="15" customFormat="1">
      <c r="A304" s="18">
        <v>552</v>
      </c>
      <c r="B304" s="25">
        <v>5.0000000000000002E-5</v>
      </c>
      <c r="C304" s="25">
        <v>2.49E-3</v>
      </c>
      <c r="D304" s="25">
        <f t="shared" si="64"/>
        <v>9.5999999999999992E-4</v>
      </c>
      <c r="E304" s="25"/>
      <c r="F304" s="25">
        <f t="shared" si="65"/>
        <v>2.2479499999999996E-4</v>
      </c>
      <c r="G304" s="25">
        <f t="shared" si="66"/>
        <v>5.1770288499999994E-3</v>
      </c>
      <c r="H304" s="25">
        <v>4.8999999999999998E-3</v>
      </c>
      <c r="I304" s="25">
        <f t="shared" si="67"/>
        <v>3.3699999999999997E-3</v>
      </c>
      <c r="J304" s="25"/>
      <c r="K304" s="25">
        <f t="shared" si="68"/>
        <v>4.6469499999999978E-4</v>
      </c>
      <c r="L304" s="25">
        <f t="shared" si="69"/>
        <v>1.0701925849999995E-2</v>
      </c>
      <c r="M304" s="25">
        <v>4.5999999999999999E-3</v>
      </c>
      <c r="N304" s="25">
        <f t="shared" si="70"/>
        <v>3.0699999999999998E-3</v>
      </c>
      <c r="O304" s="25"/>
      <c r="P304" s="25">
        <f t="shared" si="71"/>
        <v>3.4009499999999989E-4</v>
      </c>
      <c r="Q304" s="25">
        <f t="shared" si="72"/>
        <v>7.8323878499999972E-3</v>
      </c>
      <c r="R304" s="25">
        <v>2.5999999999999999E-3</v>
      </c>
      <c r="S304" s="25">
        <f t="shared" si="73"/>
        <v>1.0699999999999998E-3</v>
      </c>
      <c r="T304" s="25"/>
      <c r="U304" s="25">
        <f t="shared" si="74"/>
        <v>2.4239499999999974E-4</v>
      </c>
      <c r="V304" s="25">
        <f t="shared" si="75"/>
        <v>5.5823568499999941E-3</v>
      </c>
      <c r="W304" s="25">
        <v>4.0800000000000003E-3</v>
      </c>
      <c r="X304" s="25">
        <f t="shared" si="76"/>
        <v>2.5500000000000002E-3</v>
      </c>
      <c r="Y304" s="25"/>
      <c r="Z304" s="25">
        <f t="shared" si="77"/>
        <v>3.3039500000000025E-4</v>
      </c>
      <c r="AA304" s="25">
        <f t="shared" si="78"/>
        <v>7.608996850000006E-3</v>
      </c>
      <c r="AB304" s="25">
        <v>3.0100000000000001E-3</v>
      </c>
      <c r="AC304" s="25">
        <f t="shared" si="79"/>
        <v>1.5300000000000001E-3</v>
      </c>
    </row>
    <row r="305" spans="1:29" s="15" customFormat="1">
      <c r="A305" s="18">
        <v>553</v>
      </c>
      <c r="B305" s="25">
        <v>-2.0000000000000002E-5</v>
      </c>
      <c r="C305" s="25">
        <v>2.3700000000000001E-3</v>
      </c>
      <c r="D305" s="25">
        <f t="shared" si="64"/>
        <v>9.6500000000000015E-4</v>
      </c>
      <c r="E305" s="25"/>
      <c r="F305" s="25">
        <f t="shared" si="65"/>
        <v>2.2979500000000019E-4</v>
      </c>
      <c r="G305" s="25">
        <f t="shared" si="66"/>
        <v>5.2921788500000051E-3</v>
      </c>
      <c r="H305" s="25">
        <v>4.7600000000000003E-3</v>
      </c>
      <c r="I305" s="25">
        <f t="shared" si="67"/>
        <v>3.3550000000000003E-3</v>
      </c>
      <c r="J305" s="25"/>
      <c r="K305" s="25">
        <f t="shared" si="68"/>
        <v>4.4969500000000039E-4</v>
      </c>
      <c r="L305" s="25">
        <f t="shared" si="69"/>
        <v>1.035647585000001E-2</v>
      </c>
      <c r="M305" s="25">
        <v>4.3E-3</v>
      </c>
      <c r="N305" s="25">
        <f t="shared" si="70"/>
        <v>2.895E-3</v>
      </c>
      <c r="O305" s="25"/>
      <c r="P305" s="25">
        <f t="shared" si="71"/>
        <v>1.6509500000000009E-4</v>
      </c>
      <c r="Q305" s="25">
        <f t="shared" si="72"/>
        <v>3.8021378500000019E-3</v>
      </c>
      <c r="R305" s="25">
        <v>2.64E-3</v>
      </c>
      <c r="S305" s="25">
        <f t="shared" si="73"/>
        <v>1.235E-3</v>
      </c>
      <c r="T305" s="25"/>
      <c r="U305" s="25">
        <f t="shared" si="74"/>
        <v>4.0739499999999996E-4</v>
      </c>
      <c r="V305" s="25">
        <f t="shared" si="75"/>
        <v>9.3823068499999992E-3</v>
      </c>
      <c r="W305" s="25">
        <v>3.8800000000000002E-3</v>
      </c>
      <c r="X305" s="25">
        <f t="shared" si="76"/>
        <v>2.4750000000000002E-3</v>
      </c>
      <c r="Y305" s="25"/>
      <c r="Z305" s="25">
        <f t="shared" si="77"/>
        <v>2.5539500000000027E-4</v>
      </c>
      <c r="AA305" s="25">
        <f t="shared" si="78"/>
        <v>5.8817468500000063E-3</v>
      </c>
      <c r="AB305" s="25">
        <v>2.8300000000000001E-3</v>
      </c>
      <c r="AC305" s="25">
        <f t="shared" si="79"/>
        <v>1.405E-3</v>
      </c>
    </row>
    <row r="306" spans="1:29" s="15" customFormat="1">
      <c r="A306" s="18">
        <v>554</v>
      </c>
      <c r="B306" s="25">
        <v>6.8999999999999997E-5</v>
      </c>
      <c r="C306" s="25">
        <v>2.3600000000000001E-3</v>
      </c>
      <c r="D306" s="25">
        <f t="shared" si="64"/>
        <v>8.5050000000000013E-4</v>
      </c>
      <c r="E306" s="25"/>
      <c r="F306" s="25">
        <f t="shared" si="65"/>
        <v>1.1529500000000018E-4</v>
      </c>
      <c r="G306" s="25">
        <f t="shared" si="66"/>
        <v>2.6552438500000042E-3</v>
      </c>
      <c r="H306" s="25">
        <v>4.8599999999999997E-3</v>
      </c>
      <c r="I306" s="25">
        <f t="shared" si="67"/>
        <v>3.3504999999999997E-3</v>
      </c>
      <c r="J306" s="25"/>
      <c r="K306" s="25">
        <f t="shared" si="68"/>
        <v>4.4519499999999979E-4</v>
      </c>
      <c r="L306" s="25">
        <f t="shared" si="69"/>
        <v>1.0252840849999995E-2</v>
      </c>
      <c r="M306" s="25">
        <v>4.4799999999999996E-3</v>
      </c>
      <c r="N306" s="25">
        <f t="shared" si="70"/>
        <v>2.9704999999999996E-3</v>
      </c>
      <c r="O306" s="25"/>
      <c r="P306" s="25">
        <f t="shared" si="71"/>
        <v>2.405949999999997E-4</v>
      </c>
      <c r="Q306" s="25">
        <f t="shared" si="72"/>
        <v>5.5409028499999935E-3</v>
      </c>
      <c r="R306" s="25">
        <v>2.5999999999999999E-3</v>
      </c>
      <c r="S306" s="25">
        <f t="shared" si="73"/>
        <v>1.0904999999999999E-3</v>
      </c>
      <c r="T306" s="25"/>
      <c r="U306" s="25">
        <f t="shared" si="74"/>
        <v>2.6289499999999986E-4</v>
      </c>
      <c r="V306" s="25">
        <f t="shared" si="75"/>
        <v>6.0544718499999971E-3</v>
      </c>
      <c r="W306" s="25">
        <v>3.98E-3</v>
      </c>
      <c r="X306" s="25">
        <f t="shared" si="76"/>
        <v>2.4705E-3</v>
      </c>
      <c r="Y306" s="25"/>
      <c r="Z306" s="25">
        <f t="shared" si="77"/>
        <v>2.5089500000000011E-4</v>
      </c>
      <c r="AA306" s="25">
        <f t="shared" si="78"/>
        <v>5.7781118500000025E-3</v>
      </c>
      <c r="AB306" s="25">
        <v>2.9499999999999999E-3</v>
      </c>
      <c r="AC306" s="25">
        <f t="shared" si="79"/>
        <v>1.5095E-3</v>
      </c>
    </row>
    <row r="307" spans="1:29" s="15" customFormat="1">
      <c r="A307" s="18">
        <v>555</v>
      </c>
      <c r="B307" s="25">
        <v>-1.2999999999999999E-4</v>
      </c>
      <c r="C307" s="25">
        <v>2.2799999999999999E-3</v>
      </c>
      <c r="D307" s="25">
        <f t="shared" si="64"/>
        <v>9.2499999999999982E-4</v>
      </c>
      <c r="E307" s="25"/>
      <c r="F307" s="25">
        <f t="shared" si="65"/>
        <v>1.8979499999999987E-4</v>
      </c>
      <c r="G307" s="25">
        <f t="shared" si="66"/>
        <v>4.3709788499999977E-3</v>
      </c>
      <c r="H307" s="25">
        <v>4.81E-3</v>
      </c>
      <c r="I307" s="25">
        <f t="shared" si="67"/>
        <v>3.4549999999999997E-3</v>
      </c>
      <c r="J307" s="25"/>
      <c r="K307" s="25">
        <f t="shared" si="68"/>
        <v>5.4969499999999978E-4</v>
      </c>
      <c r="L307" s="25">
        <f t="shared" si="69"/>
        <v>1.2659475849999996E-2</v>
      </c>
      <c r="M307" s="25">
        <v>4.2900000000000004E-3</v>
      </c>
      <c r="N307" s="25">
        <f t="shared" si="70"/>
        <v>2.9350000000000001E-3</v>
      </c>
      <c r="O307" s="25"/>
      <c r="P307" s="25">
        <f t="shared" si="71"/>
        <v>2.0509500000000019E-4</v>
      </c>
      <c r="Q307" s="25">
        <f t="shared" si="72"/>
        <v>4.7233378500000046E-3</v>
      </c>
      <c r="R307" s="25">
        <v>2.5400000000000002E-3</v>
      </c>
      <c r="S307" s="25">
        <f t="shared" si="73"/>
        <v>1.1850000000000001E-3</v>
      </c>
      <c r="T307" s="25"/>
      <c r="U307" s="25">
        <f t="shared" si="74"/>
        <v>3.5739500000000004E-4</v>
      </c>
      <c r="V307" s="25">
        <f t="shared" si="75"/>
        <v>8.2308068500000012E-3</v>
      </c>
      <c r="W307" s="25">
        <v>3.82E-3</v>
      </c>
      <c r="X307" s="25">
        <f t="shared" si="76"/>
        <v>2.4650000000000002E-3</v>
      </c>
      <c r="Y307" s="25"/>
      <c r="Z307" s="25">
        <f t="shared" si="77"/>
        <v>2.4539500000000025E-4</v>
      </c>
      <c r="AA307" s="25">
        <f t="shared" si="78"/>
        <v>5.6514468500000062E-3</v>
      </c>
      <c r="AB307" s="25">
        <v>2.8400000000000001E-3</v>
      </c>
      <c r="AC307" s="25">
        <f t="shared" si="79"/>
        <v>1.3550000000000001E-3</v>
      </c>
    </row>
    <row r="308" spans="1:29" s="15" customFormat="1">
      <c r="A308" s="18">
        <v>556</v>
      </c>
      <c r="B308" s="25">
        <v>-6.8999999999999997E-5</v>
      </c>
      <c r="C308" s="25">
        <v>2.4599999999999999E-3</v>
      </c>
      <c r="D308" s="25">
        <f t="shared" si="64"/>
        <v>1.0744999999999999E-3</v>
      </c>
      <c r="E308" s="25"/>
      <c r="F308" s="25">
        <f t="shared" si="65"/>
        <v>3.3929499999999998E-4</v>
      </c>
      <c r="G308" s="25">
        <f t="shared" si="66"/>
        <v>7.8139638499999994E-3</v>
      </c>
      <c r="H308" s="25">
        <v>4.7999999999999996E-3</v>
      </c>
      <c r="I308" s="25">
        <f t="shared" si="67"/>
        <v>3.4144999999999996E-3</v>
      </c>
      <c r="J308" s="25"/>
      <c r="K308" s="25">
        <f t="shared" si="68"/>
        <v>5.0919499999999961E-4</v>
      </c>
      <c r="L308" s="25">
        <f t="shared" si="69"/>
        <v>1.1726760849999992E-2</v>
      </c>
      <c r="M308" s="25">
        <v>4.3499999999999997E-3</v>
      </c>
      <c r="N308" s="25">
        <f t="shared" si="70"/>
        <v>2.9644999999999997E-3</v>
      </c>
      <c r="O308" s="25"/>
      <c r="P308" s="25">
        <f t="shared" si="71"/>
        <v>2.3459499999999977E-4</v>
      </c>
      <c r="Q308" s="25">
        <f t="shared" si="72"/>
        <v>5.4027228499999953E-3</v>
      </c>
      <c r="R308" s="25">
        <v>2.5799999999999998E-3</v>
      </c>
      <c r="S308" s="25">
        <f t="shared" si="73"/>
        <v>1.1944999999999998E-3</v>
      </c>
      <c r="T308" s="25"/>
      <c r="U308" s="25">
        <f t="shared" si="74"/>
        <v>3.6689499999999979E-4</v>
      </c>
      <c r="V308" s="25">
        <f t="shared" si="75"/>
        <v>8.4495918499999951E-3</v>
      </c>
      <c r="W308" s="25">
        <v>3.9199999999999999E-3</v>
      </c>
      <c r="X308" s="25">
        <f t="shared" si="76"/>
        <v>2.5344999999999999E-3</v>
      </c>
      <c r="Y308" s="25"/>
      <c r="Z308" s="25">
        <f t="shared" si="77"/>
        <v>3.1489499999999993E-4</v>
      </c>
      <c r="AA308" s="25">
        <f t="shared" si="78"/>
        <v>7.2520318499999991E-3</v>
      </c>
      <c r="AB308" s="25">
        <v>2.8400000000000001E-3</v>
      </c>
      <c r="AC308" s="25">
        <f t="shared" si="79"/>
        <v>1.3855E-3</v>
      </c>
    </row>
    <row r="309" spans="1:29" s="15" customFormat="1">
      <c r="A309" s="18">
        <v>557</v>
      </c>
      <c r="B309" s="25">
        <v>5.0000000000000002E-5</v>
      </c>
      <c r="C309" s="25">
        <v>2.2599999999999999E-3</v>
      </c>
      <c r="D309" s="25">
        <f t="shared" si="64"/>
        <v>8.5499999999999986E-4</v>
      </c>
      <c r="E309" s="25"/>
      <c r="F309" s="25">
        <f t="shared" si="65"/>
        <v>1.1979499999999991E-4</v>
      </c>
      <c r="G309" s="25">
        <f t="shared" si="66"/>
        <v>2.7588788499999981E-3</v>
      </c>
      <c r="H309" s="25">
        <v>4.7699999999999999E-3</v>
      </c>
      <c r="I309" s="25">
        <f t="shared" si="67"/>
        <v>3.3649999999999999E-3</v>
      </c>
      <c r="J309" s="25"/>
      <c r="K309" s="25">
        <f t="shared" si="68"/>
        <v>4.5969499999999998E-4</v>
      </c>
      <c r="L309" s="25">
        <f t="shared" si="69"/>
        <v>1.0586775850000001E-2</v>
      </c>
      <c r="M309" s="25">
        <v>4.4099999999999999E-3</v>
      </c>
      <c r="N309" s="25">
        <f t="shared" si="70"/>
        <v>3.0049999999999999E-3</v>
      </c>
      <c r="O309" s="25"/>
      <c r="P309" s="25">
        <f t="shared" si="71"/>
        <v>2.7509499999999994E-4</v>
      </c>
      <c r="Q309" s="25">
        <f t="shared" si="72"/>
        <v>6.3354378499999985E-3</v>
      </c>
      <c r="R309" s="25">
        <v>2.5899999999999999E-3</v>
      </c>
      <c r="S309" s="25">
        <f t="shared" si="73"/>
        <v>1.1849999999999999E-3</v>
      </c>
      <c r="T309" s="25"/>
      <c r="U309" s="25">
        <f t="shared" si="74"/>
        <v>3.5739499999999983E-4</v>
      </c>
      <c r="V309" s="25">
        <f t="shared" si="75"/>
        <v>8.230806849999996E-3</v>
      </c>
      <c r="W309" s="25">
        <v>3.8400000000000001E-3</v>
      </c>
      <c r="X309" s="25">
        <f t="shared" si="76"/>
        <v>2.4350000000000001E-3</v>
      </c>
      <c r="Y309" s="25"/>
      <c r="Z309" s="25">
        <f t="shared" si="77"/>
        <v>2.1539500000000017E-4</v>
      </c>
      <c r="AA309" s="25">
        <f t="shared" si="78"/>
        <v>4.9605468500000041E-3</v>
      </c>
      <c r="AB309" s="25">
        <v>2.7599999999999999E-3</v>
      </c>
      <c r="AC309" s="25">
        <f t="shared" si="79"/>
        <v>1.405E-3</v>
      </c>
    </row>
    <row r="310" spans="1:29" s="15" customFormat="1">
      <c r="A310" s="18">
        <v>558</v>
      </c>
      <c r="B310" s="25">
        <v>-6.0000000000000002E-5</v>
      </c>
      <c r="C310" s="25">
        <v>2.3E-3</v>
      </c>
      <c r="D310" s="25">
        <f t="shared" si="64"/>
        <v>9.3500000000000007E-4</v>
      </c>
      <c r="E310" s="25"/>
      <c r="F310" s="25">
        <f t="shared" si="65"/>
        <v>1.9979500000000012E-4</v>
      </c>
      <c r="G310" s="25">
        <f t="shared" si="66"/>
        <v>4.601278850000003E-3</v>
      </c>
      <c r="H310" s="25">
        <v>4.6299999999999996E-3</v>
      </c>
      <c r="I310" s="25">
        <f t="shared" si="67"/>
        <v>3.2649999999999997E-3</v>
      </c>
      <c r="J310" s="25"/>
      <c r="K310" s="25">
        <f t="shared" si="68"/>
        <v>3.5969499999999972E-4</v>
      </c>
      <c r="L310" s="25">
        <f t="shared" si="69"/>
        <v>8.2837758499999942E-3</v>
      </c>
      <c r="M310" s="25">
        <v>4.15E-3</v>
      </c>
      <c r="N310" s="25">
        <f t="shared" si="70"/>
        <v>2.7850000000000001E-3</v>
      </c>
      <c r="O310" s="25"/>
      <c r="P310" s="25">
        <f t="shared" si="71"/>
        <v>5.5095000000000231E-5</v>
      </c>
      <c r="Q310" s="25">
        <f t="shared" si="72"/>
        <v>1.2688378500000054E-3</v>
      </c>
      <c r="R310" s="25">
        <v>2.4499999999999999E-3</v>
      </c>
      <c r="S310" s="25">
        <f t="shared" si="73"/>
        <v>1.085E-3</v>
      </c>
      <c r="T310" s="25"/>
      <c r="U310" s="25">
        <f t="shared" si="74"/>
        <v>2.57395E-4</v>
      </c>
      <c r="V310" s="25">
        <f t="shared" si="75"/>
        <v>5.9278068499999999E-3</v>
      </c>
      <c r="W310" s="25">
        <v>3.64E-3</v>
      </c>
      <c r="X310" s="25">
        <f t="shared" si="76"/>
        <v>2.2750000000000001E-3</v>
      </c>
      <c r="Y310" s="25"/>
      <c r="Z310" s="25">
        <f t="shared" si="77"/>
        <v>5.5395000000000184E-5</v>
      </c>
      <c r="AA310" s="25">
        <f t="shared" si="78"/>
        <v>1.2757468500000043E-3</v>
      </c>
      <c r="AB310" s="25">
        <v>2.7899999999999999E-3</v>
      </c>
      <c r="AC310" s="25">
        <f t="shared" si="79"/>
        <v>1.3649999999999999E-3</v>
      </c>
    </row>
    <row r="311" spans="1:29" s="15" customFormat="1">
      <c r="A311" s="18">
        <v>559</v>
      </c>
      <c r="B311" s="25">
        <v>-1.4999999999999999E-4</v>
      </c>
      <c r="C311" s="25">
        <v>3.0599999999999998E-3</v>
      </c>
      <c r="D311" s="25">
        <f t="shared" si="64"/>
        <v>1.4999999999999998E-3</v>
      </c>
      <c r="E311" s="25"/>
      <c r="F311" s="25">
        <f t="shared" si="65"/>
        <v>7.6479499999999986E-4</v>
      </c>
      <c r="G311" s="25">
        <f t="shared" si="66"/>
        <v>1.7613228849999999E-2</v>
      </c>
      <c r="H311" s="25">
        <v>4.9399999999999999E-3</v>
      </c>
      <c r="I311" s="25">
        <f t="shared" si="67"/>
        <v>3.3800000000000002E-3</v>
      </c>
      <c r="J311" s="25"/>
      <c r="K311" s="25">
        <f t="shared" si="68"/>
        <v>4.7469500000000024E-4</v>
      </c>
      <c r="L311" s="25">
        <f t="shared" si="69"/>
        <v>1.0932225850000006E-2</v>
      </c>
      <c r="M311" s="25">
        <v>4.64E-3</v>
      </c>
      <c r="N311" s="25">
        <f t="shared" si="70"/>
        <v>3.0800000000000003E-3</v>
      </c>
      <c r="O311" s="25"/>
      <c r="P311" s="25">
        <f t="shared" si="71"/>
        <v>3.5009500000000035E-4</v>
      </c>
      <c r="Q311" s="25">
        <f t="shared" si="72"/>
        <v>8.0626878500000086E-3</v>
      </c>
      <c r="R311" s="25">
        <v>2.5999999999999999E-3</v>
      </c>
      <c r="S311" s="25">
        <f t="shared" si="73"/>
        <v>1.0399999999999999E-3</v>
      </c>
      <c r="T311" s="25"/>
      <c r="U311" s="25">
        <f t="shared" si="74"/>
        <v>2.1239499999999988E-4</v>
      </c>
      <c r="V311" s="25">
        <f t="shared" si="75"/>
        <v>4.8914568499999972E-3</v>
      </c>
      <c r="W311" s="25">
        <v>4.5599999999999998E-3</v>
      </c>
      <c r="X311" s="25">
        <f t="shared" si="76"/>
        <v>3.0000000000000001E-3</v>
      </c>
      <c r="Y311" s="25"/>
      <c r="Z311" s="25">
        <f t="shared" si="77"/>
        <v>7.8039500000000013E-4</v>
      </c>
      <c r="AA311" s="25">
        <f t="shared" si="78"/>
        <v>1.7972496850000005E-2</v>
      </c>
      <c r="AB311" s="25">
        <v>3.2699999999999999E-3</v>
      </c>
      <c r="AC311" s="25">
        <f t="shared" si="79"/>
        <v>1.56E-3</v>
      </c>
    </row>
    <row r="312" spans="1:29" s="15" customFormat="1">
      <c r="A312" s="18">
        <v>560</v>
      </c>
      <c r="B312" s="25">
        <v>-2.0000000000000002E-5</v>
      </c>
      <c r="C312" s="25">
        <v>1.8400000000000001E-3</v>
      </c>
      <c r="D312" s="25">
        <f t="shared" si="64"/>
        <v>7.5500000000000003E-4</v>
      </c>
      <c r="E312" s="25"/>
      <c r="F312" s="25">
        <f t="shared" si="65"/>
        <v>1.9795000000000077E-5</v>
      </c>
      <c r="G312" s="25">
        <f t="shared" si="66"/>
        <v>4.5587885000000181E-4</v>
      </c>
      <c r="H312" s="25">
        <v>4.64E-3</v>
      </c>
      <c r="I312" s="25">
        <f t="shared" si="67"/>
        <v>3.555E-3</v>
      </c>
      <c r="J312" s="25"/>
      <c r="K312" s="25">
        <f t="shared" si="68"/>
        <v>6.4969500000000005E-4</v>
      </c>
      <c r="L312" s="25">
        <f t="shared" si="69"/>
        <v>1.4962475850000002E-2</v>
      </c>
      <c r="M312" s="25">
        <v>4.2700000000000004E-3</v>
      </c>
      <c r="N312" s="25">
        <f t="shared" si="70"/>
        <v>3.1850000000000003E-3</v>
      </c>
      <c r="O312" s="25"/>
      <c r="P312" s="25">
        <f t="shared" si="71"/>
        <v>4.5509500000000041E-4</v>
      </c>
      <c r="Q312" s="25">
        <f t="shared" si="72"/>
        <v>1.0480837850000009E-2</v>
      </c>
      <c r="R312" s="25">
        <v>2.6800000000000001E-3</v>
      </c>
      <c r="S312" s="25">
        <f t="shared" si="73"/>
        <v>1.5950000000000001E-3</v>
      </c>
      <c r="T312" s="25"/>
      <c r="U312" s="25">
        <f t="shared" si="74"/>
        <v>7.6739500000000003E-4</v>
      </c>
      <c r="V312" s="25">
        <f t="shared" si="75"/>
        <v>1.7673106850000002E-2</v>
      </c>
      <c r="W312" s="25">
        <v>3.48E-3</v>
      </c>
      <c r="X312" s="25">
        <f t="shared" si="76"/>
        <v>2.395E-3</v>
      </c>
      <c r="Y312" s="25"/>
      <c r="Z312" s="25">
        <f t="shared" si="77"/>
        <v>1.7539500000000006E-4</v>
      </c>
      <c r="AA312" s="25">
        <f t="shared" si="78"/>
        <v>4.0393468500000019E-3</v>
      </c>
      <c r="AB312" s="25">
        <v>2.1900000000000001E-3</v>
      </c>
      <c r="AC312" s="25">
        <f t="shared" si="79"/>
        <v>1.085E-3</v>
      </c>
    </row>
    <row r="313" spans="1:29" s="15" customFormat="1">
      <c r="A313" s="18">
        <v>561</v>
      </c>
      <c r="B313" s="25">
        <v>-8.0000000000000007E-5</v>
      </c>
      <c r="C313" s="25">
        <v>2.65E-3</v>
      </c>
      <c r="D313" s="25">
        <f t="shared" si="64"/>
        <v>1.0250000000000001E-3</v>
      </c>
      <c r="E313" s="25"/>
      <c r="F313" s="25">
        <f t="shared" si="65"/>
        <v>2.8979500000000013E-4</v>
      </c>
      <c r="G313" s="25">
        <f t="shared" si="66"/>
        <v>6.6739788500000032E-3</v>
      </c>
      <c r="H313" s="25">
        <v>4.8700000000000002E-3</v>
      </c>
      <c r="I313" s="25">
        <f t="shared" si="67"/>
        <v>3.2450000000000005E-3</v>
      </c>
      <c r="J313" s="25"/>
      <c r="K313" s="25">
        <f t="shared" si="68"/>
        <v>3.3969500000000053E-4</v>
      </c>
      <c r="L313" s="25">
        <f t="shared" si="69"/>
        <v>7.823175850000013E-3</v>
      </c>
      <c r="M313" s="25">
        <v>4.5100000000000001E-3</v>
      </c>
      <c r="N313" s="25">
        <f t="shared" si="70"/>
        <v>2.8850000000000004E-3</v>
      </c>
      <c r="O313" s="25"/>
      <c r="P313" s="25">
        <f t="shared" si="71"/>
        <v>1.5509500000000049E-4</v>
      </c>
      <c r="Q313" s="25">
        <f t="shared" si="72"/>
        <v>3.5718378500000114E-3</v>
      </c>
      <c r="R313" s="25">
        <v>2.5200000000000001E-3</v>
      </c>
      <c r="S313" s="25">
        <f t="shared" si="73"/>
        <v>8.9500000000000018E-4</v>
      </c>
      <c r="T313" s="25"/>
      <c r="U313" s="25">
        <f t="shared" si="74"/>
        <v>6.739500000000015E-5</v>
      </c>
      <c r="V313" s="25">
        <f t="shared" si="75"/>
        <v>1.5521068500000035E-3</v>
      </c>
      <c r="W313" s="25">
        <v>4.1900000000000001E-3</v>
      </c>
      <c r="X313" s="25">
        <f t="shared" si="76"/>
        <v>2.5650000000000004E-3</v>
      </c>
      <c r="Y313" s="25"/>
      <c r="Z313" s="25">
        <f t="shared" si="77"/>
        <v>3.4539500000000051E-4</v>
      </c>
      <c r="AA313" s="25">
        <f t="shared" si="78"/>
        <v>7.9544468500000118E-3</v>
      </c>
      <c r="AB313" s="25">
        <v>3.3300000000000001E-3</v>
      </c>
      <c r="AC313" s="25">
        <f t="shared" si="79"/>
        <v>1.6249999999999999E-3</v>
      </c>
    </row>
    <row r="314" spans="1:29" s="15" customFormat="1">
      <c r="A314" s="18">
        <v>562</v>
      </c>
      <c r="B314" s="25">
        <v>4.0000000000000003E-5</v>
      </c>
      <c r="C314" s="25">
        <v>2.1900000000000001E-3</v>
      </c>
      <c r="D314" s="25">
        <f t="shared" si="64"/>
        <v>1.0150000000000001E-3</v>
      </c>
      <c r="E314" s="25"/>
      <c r="F314" s="25">
        <f t="shared" si="65"/>
        <v>2.7979500000000011E-4</v>
      </c>
      <c r="G314" s="25">
        <f t="shared" si="66"/>
        <v>6.4436788500000031E-3</v>
      </c>
      <c r="H314" s="25">
        <v>4.6299999999999996E-3</v>
      </c>
      <c r="I314" s="25">
        <f t="shared" si="67"/>
        <v>3.4549999999999997E-3</v>
      </c>
      <c r="J314" s="25"/>
      <c r="K314" s="25">
        <f t="shared" si="68"/>
        <v>5.4969499999999978E-4</v>
      </c>
      <c r="L314" s="25">
        <f t="shared" si="69"/>
        <v>1.2659475849999996E-2</v>
      </c>
      <c r="M314" s="25">
        <v>4.3800000000000002E-3</v>
      </c>
      <c r="N314" s="25">
        <f t="shared" si="70"/>
        <v>3.2050000000000004E-3</v>
      </c>
      <c r="O314" s="25"/>
      <c r="P314" s="25">
        <f t="shared" si="71"/>
        <v>4.7509500000000046E-4</v>
      </c>
      <c r="Q314" s="25">
        <f t="shared" si="72"/>
        <v>1.0941437850000011E-2</v>
      </c>
      <c r="R314" s="25">
        <v>2.7799999999999999E-3</v>
      </c>
      <c r="S314" s="25">
        <f t="shared" si="73"/>
        <v>1.6049999999999999E-3</v>
      </c>
      <c r="T314" s="25"/>
      <c r="U314" s="25">
        <f t="shared" si="74"/>
        <v>7.7739499999999984E-4</v>
      </c>
      <c r="V314" s="25">
        <f t="shared" si="75"/>
        <v>1.7903406849999998E-2</v>
      </c>
      <c r="W314" s="25">
        <v>3.5200000000000001E-3</v>
      </c>
      <c r="X314" s="25">
        <f t="shared" si="76"/>
        <v>2.3449999999999999E-3</v>
      </c>
      <c r="Y314" s="25"/>
      <c r="Z314" s="25">
        <f t="shared" si="77"/>
        <v>1.2539499999999993E-4</v>
      </c>
      <c r="AA314" s="25">
        <f t="shared" si="78"/>
        <v>2.8878468499999987E-3</v>
      </c>
      <c r="AB314" s="25">
        <v>2.31E-3</v>
      </c>
      <c r="AC314" s="25">
        <f t="shared" si="79"/>
        <v>1.175E-3</v>
      </c>
    </row>
    <row r="315" spans="1:29" s="15" customFormat="1">
      <c r="A315" s="18">
        <v>563</v>
      </c>
      <c r="B315" s="25">
        <v>-1.0000000000000001E-5</v>
      </c>
      <c r="C315" s="25">
        <v>2.4399999999999999E-3</v>
      </c>
      <c r="D315" s="25">
        <f t="shared" si="64"/>
        <v>9.5999999999999992E-4</v>
      </c>
      <c r="E315" s="25"/>
      <c r="F315" s="25">
        <f t="shared" si="65"/>
        <v>2.2479499999999996E-4</v>
      </c>
      <c r="G315" s="25">
        <f t="shared" si="66"/>
        <v>5.1770288499999994E-3</v>
      </c>
      <c r="H315" s="25">
        <v>4.7699999999999999E-3</v>
      </c>
      <c r="I315" s="25">
        <f t="shared" si="67"/>
        <v>3.29E-3</v>
      </c>
      <c r="J315" s="25"/>
      <c r="K315" s="25">
        <f t="shared" si="68"/>
        <v>3.84695E-4</v>
      </c>
      <c r="L315" s="25">
        <f t="shared" si="69"/>
        <v>8.859525850000001E-3</v>
      </c>
      <c r="M315" s="25">
        <v>4.4600000000000004E-3</v>
      </c>
      <c r="N315" s="25">
        <f t="shared" si="70"/>
        <v>2.9800000000000004E-3</v>
      </c>
      <c r="O315" s="25"/>
      <c r="P315" s="25">
        <f t="shared" si="71"/>
        <v>2.5009500000000053E-4</v>
      </c>
      <c r="Q315" s="25">
        <f t="shared" si="72"/>
        <v>5.7596878500000125E-3</v>
      </c>
      <c r="R315" s="25">
        <v>2.4499999999999999E-3</v>
      </c>
      <c r="S315" s="25">
        <f t="shared" si="73"/>
        <v>9.6999999999999994E-4</v>
      </c>
      <c r="T315" s="25"/>
      <c r="U315" s="25">
        <f t="shared" si="74"/>
        <v>1.4239499999999991E-4</v>
      </c>
      <c r="V315" s="25">
        <f t="shared" si="75"/>
        <v>3.2793568499999981E-3</v>
      </c>
      <c r="W315" s="25">
        <v>4.0099999999999997E-3</v>
      </c>
      <c r="X315" s="25">
        <f t="shared" si="76"/>
        <v>2.5299999999999997E-3</v>
      </c>
      <c r="Y315" s="25"/>
      <c r="Z315" s="25">
        <f t="shared" si="77"/>
        <v>3.1039499999999977E-4</v>
      </c>
      <c r="AA315" s="25">
        <f t="shared" si="78"/>
        <v>7.1483968499999953E-3</v>
      </c>
      <c r="AB315" s="25">
        <v>2.97E-3</v>
      </c>
      <c r="AC315" s="25">
        <f t="shared" si="79"/>
        <v>1.48E-3</v>
      </c>
    </row>
    <row r="316" spans="1:29" s="15" customFormat="1">
      <c r="A316" s="18">
        <v>564</v>
      </c>
      <c r="B316" s="25">
        <v>-4.0000000000000003E-5</v>
      </c>
      <c r="C316" s="25">
        <v>1.9599999999999999E-3</v>
      </c>
      <c r="D316" s="25">
        <f t="shared" si="64"/>
        <v>7.6500000000000005E-4</v>
      </c>
      <c r="E316" s="25"/>
      <c r="F316" s="25">
        <f t="shared" si="65"/>
        <v>2.9795000000000104E-5</v>
      </c>
      <c r="G316" s="25">
        <f t="shared" si="66"/>
        <v>6.8617885000000242E-4</v>
      </c>
      <c r="H316" s="25">
        <v>4.6100000000000004E-3</v>
      </c>
      <c r="I316" s="25">
        <f t="shared" si="67"/>
        <v>3.4150000000000005E-3</v>
      </c>
      <c r="J316" s="25"/>
      <c r="K316" s="25">
        <f t="shared" si="68"/>
        <v>5.0969500000000055E-4</v>
      </c>
      <c r="L316" s="25">
        <f t="shared" si="69"/>
        <v>1.1738275850000012E-2</v>
      </c>
      <c r="M316" s="25">
        <v>4.3400000000000001E-3</v>
      </c>
      <c r="N316" s="25">
        <f t="shared" si="70"/>
        <v>3.1450000000000002E-3</v>
      </c>
      <c r="O316" s="25"/>
      <c r="P316" s="25">
        <f t="shared" si="71"/>
        <v>4.1509500000000031E-4</v>
      </c>
      <c r="Q316" s="25">
        <f t="shared" si="72"/>
        <v>9.5596378500000072E-3</v>
      </c>
      <c r="R316" s="25">
        <v>2.5999999999999999E-3</v>
      </c>
      <c r="S316" s="25">
        <f t="shared" si="73"/>
        <v>1.405E-3</v>
      </c>
      <c r="T316" s="25"/>
      <c r="U316" s="25">
        <f t="shared" si="74"/>
        <v>5.7739499999999997E-4</v>
      </c>
      <c r="V316" s="25">
        <f t="shared" si="75"/>
        <v>1.329740685E-2</v>
      </c>
      <c r="W316" s="25">
        <v>3.5899999999999999E-3</v>
      </c>
      <c r="X316" s="25">
        <f t="shared" si="76"/>
        <v>2.395E-3</v>
      </c>
      <c r="Y316" s="25"/>
      <c r="Z316" s="25">
        <f t="shared" si="77"/>
        <v>1.7539500000000006E-4</v>
      </c>
      <c r="AA316" s="25">
        <f t="shared" si="78"/>
        <v>4.0393468500000019E-3</v>
      </c>
      <c r="AB316" s="25">
        <v>2.4299999999999999E-3</v>
      </c>
      <c r="AC316" s="25">
        <f t="shared" si="79"/>
        <v>1.1949999999999999E-3</v>
      </c>
    </row>
    <row r="317" spans="1:29" s="15" customFormat="1">
      <c r="A317" s="18">
        <v>565</v>
      </c>
      <c r="B317" s="25">
        <v>1E-4</v>
      </c>
      <c r="C317" s="25">
        <v>2.6900000000000001E-3</v>
      </c>
      <c r="D317" s="25">
        <f t="shared" si="64"/>
        <v>1.1400000000000002E-3</v>
      </c>
      <c r="E317" s="25"/>
      <c r="F317" s="25">
        <f t="shared" si="65"/>
        <v>4.0479500000000022E-4</v>
      </c>
      <c r="G317" s="25">
        <f t="shared" si="66"/>
        <v>9.3224288500000051E-3</v>
      </c>
      <c r="H317" s="25">
        <v>4.8799999999999998E-3</v>
      </c>
      <c r="I317" s="25">
        <f t="shared" si="67"/>
        <v>3.3299999999999996E-3</v>
      </c>
      <c r="J317" s="25"/>
      <c r="K317" s="25">
        <f t="shared" si="68"/>
        <v>4.2469499999999967E-4</v>
      </c>
      <c r="L317" s="25">
        <f t="shared" si="69"/>
        <v>9.7807258499999928E-3</v>
      </c>
      <c r="M317" s="25">
        <v>4.5700000000000003E-3</v>
      </c>
      <c r="N317" s="25">
        <f t="shared" si="70"/>
        <v>3.0200000000000001E-3</v>
      </c>
      <c r="O317" s="25"/>
      <c r="P317" s="25">
        <f t="shared" si="71"/>
        <v>2.900950000000002E-4</v>
      </c>
      <c r="Q317" s="25">
        <f t="shared" si="72"/>
        <v>6.6808878500000052E-3</v>
      </c>
      <c r="R317" s="25">
        <v>2.5999999999999999E-3</v>
      </c>
      <c r="S317" s="25">
        <f t="shared" si="73"/>
        <v>1.0499999999999999E-3</v>
      </c>
      <c r="T317" s="25"/>
      <c r="U317" s="25">
        <f t="shared" si="74"/>
        <v>2.2239499999999991E-4</v>
      </c>
      <c r="V317" s="25">
        <f t="shared" si="75"/>
        <v>5.1217568499999982E-3</v>
      </c>
      <c r="W317" s="25">
        <v>4.2199999999999998E-3</v>
      </c>
      <c r="X317" s="25">
        <f t="shared" si="76"/>
        <v>2.6699999999999996E-3</v>
      </c>
      <c r="Y317" s="25"/>
      <c r="Z317" s="25">
        <f t="shared" si="77"/>
        <v>4.503949999999997E-4</v>
      </c>
      <c r="AA317" s="25">
        <f t="shared" si="78"/>
        <v>1.0372596849999994E-2</v>
      </c>
      <c r="AB317" s="25">
        <v>3.0000000000000001E-3</v>
      </c>
      <c r="AC317" s="25">
        <f t="shared" si="79"/>
        <v>1.5499999999999999E-3</v>
      </c>
    </row>
    <row r="318" spans="1:29" s="15" customFormat="1">
      <c r="A318" s="18">
        <v>566</v>
      </c>
      <c r="B318" s="25">
        <v>-1.3999999999999999E-4</v>
      </c>
      <c r="C318" s="25">
        <v>2.1299999999999999E-3</v>
      </c>
      <c r="D318" s="25">
        <f t="shared" si="64"/>
        <v>9.6499999999999993E-4</v>
      </c>
      <c r="E318" s="25"/>
      <c r="F318" s="25">
        <f t="shared" si="65"/>
        <v>2.2979499999999998E-4</v>
      </c>
      <c r="G318" s="25">
        <f t="shared" si="66"/>
        <v>5.2921788499999999E-3</v>
      </c>
      <c r="H318" s="25">
        <v>4.5799999999999999E-3</v>
      </c>
      <c r="I318" s="25">
        <f t="shared" si="67"/>
        <v>3.4149999999999996E-3</v>
      </c>
      <c r="J318" s="25"/>
      <c r="K318" s="25">
        <f t="shared" si="68"/>
        <v>5.0969499999999968E-4</v>
      </c>
      <c r="L318" s="25">
        <f t="shared" si="69"/>
        <v>1.1738275849999993E-2</v>
      </c>
      <c r="M318" s="25">
        <v>4.2500000000000003E-3</v>
      </c>
      <c r="N318" s="25">
        <f t="shared" si="70"/>
        <v>3.0850000000000001E-3</v>
      </c>
      <c r="O318" s="25"/>
      <c r="P318" s="25">
        <f t="shared" si="71"/>
        <v>3.5509500000000015E-4</v>
      </c>
      <c r="Q318" s="25">
        <f t="shared" si="72"/>
        <v>8.1778378500000047E-3</v>
      </c>
      <c r="R318" s="25">
        <v>2.5100000000000001E-3</v>
      </c>
      <c r="S318" s="25">
        <f t="shared" si="73"/>
        <v>1.3450000000000001E-3</v>
      </c>
      <c r="T318" s="25"/>
      <c r="U318" s="25">
        <f t="shared" si="74"/>
        <v>5.1739500000000003E-4</v>
      </c>
      <c r="V318" s="25">
        <f t="shared" si="75"/>
        <v>1.1915606850000001E-2</v>
      </c>
      <c r="W318" s="25">
        <v>3.5400000000000002E-3</v>
      </c>
      <c r="X318" s="25">
        <f t="shared" si="76"/>
        <v>2.3750000000000004E-3</v>
      </c>
      <c r="Y318" s="25"/>
      <c r="Z318" s="25">
        <f t="shared" si="77"/>
        <v>1.5539500000000045E-4</v>
      </c>
      <c r="AA318" s="25">
        <f t="shared" si="78"/>
        <v>3.5787468500000103E-3</v>
      </c>
      <c r="AB318" s="25">
        <v>2.47E-3</v>
      </c>
      <c r="AC318" s="25">
        <f t="shared" si="79"/>
        <v>1.165E-3</v>
      </c>
    </row>
    <row r="319" spans="1:29" s="15" customFormat="1">
      <c r="A319" s="18">
        <v>567</v>
      </c>
      <c r="B319" s="25">
        <v>1.0000000000000001E-5</v>
      </c>
      <c r="C319" s="25">
        <v>2.3600000000000001E-3</v>
      </c>
      <c r="D319" s="25">
        <f t="shared" si="64"/>
        <v>9.2500000000000004E-4</v>
      </c>
      <c r="E319" s="25"/>
      <c r="F319" s="25">
        <f t="shared" si="65"/>
        <v>1.8979500000000009E-4</v>
      </c>
      <c r="G319" s="25">
        <f t="shared" si="66"/>
        <v>4.370978850000002E-3</v>
      </c>
      <c r="H319" s="25">
        <v>4.6899999999999997E-3</v>
      </c>
      <c r="I319" s="25">
        <f t="shared" si="67"/>
        <v>3.2549999999999996E-3</v>
      </c>
      <c r="J319" s="25"/>
      <c r="K319" s="25">
        <f t="shared" si="68"/>
        <v>3.4969499999999969E-4</v>
      </c>
      <c r="L319" s="25">
        <f t="shared" si="69"/>
        <v>8.0534758499999932E-3</v>
      </c>
      <c r="M319" s="25">
        <v>4.3499999999999997E-3</v>
      </c>
      <c r="N319" s="25">
        <f t="shared" si="70"/>
        <v>2.9149999999999996E-3</v>
      </c>
      <c r="O319" s="25"/>
      <c r="P319" s="25">
        <f t="shared" si="71"/>
        <v>1.850949999999997E-4</v>
      </c>
      <c r="Q319" s="25">
        <f t="shared" si="72"/>
        <v>4.2627378499999931E-3</v>
      </c>
      <c r="R319" s="25">
        <v>2.5000000000000001E-3</v>
      </c>
      <c r="S319" s="25">
        <f t="shared" si="73"/>
        <v>1.065E-3</v>
      </c>
      <c r="T319" s="25"/>
      <c r="U319" s="25">
        <f t="shared" si="74"/>
        <v>2.3739499999999995E-4</v>
      </c>
      <c r="V319" s="25">
        <f t="shared" si="75"/>
        <v>5.4672068499999988E-3</v>
      </c>
      <c r="W319" s="25">
        <v>3.8700000000000002E-3</v>
      </c>
      <c r="X319" s="25">
        <f t="shared" si="76"/>
        <v>2.4350000000000001E-3</v>
      </c>
      <c r="Y319" s="25"/>
      <c r="Z319" s="25">
        <f t="shared" si="77"/>
        <v>2.1539500000000017E-4</v>
      </c>
      <c r="AA319" s="25">
        <f t="shared" si="78"/>
        <v>4.9605468500000041E-3</v>
      </c>
      <c r="AB319" s="25">
        <v>2.8600000000000001E-3</v>
      </c>
      <c r="AC319" s="25">
        <f t="shared" si="79"/>
        <v>1.4350000000000001E-3</v>
      </c>
    </row>
    <row r="320" spans="1:29" s="15" customFormat="1">
      <c r="A320" s="18">
        <v>568</v>
      </c>
      <c r="B320" s="25">
        <v>1.0000000000000001E-5</v>
      </c>
      <c r="C320" s="25">
        <v>2.0300000000000001E-3</v>
      </c>
      <c r="D320" s="25">
        <f t="shared" si="64"/>
        <v>7.1500000000000014E-4</v>
      </c>
      <c r="E320" s="25"/>
      <c r="F320" s="25">
        <f t="shared" si="65"/>
        <v>-2.0204999999999811E-5</v>
      </c>
      <c r="G320" s="25">
        <f t="shared" si="66"/>
        <v>-4.6532114999999565E-4</v>
      </c>
      <c r="H320" s="25">
        <v>4.64E-3</v>
      </c>
      <c r="I320" s="25">
        <f t="shared" si="67"/>
        <v>3.3249999999999998E-3</v>
      </c>
      <c r="J320" s="25"/>
      <c r="K320" s="25">
        <f t="shared" si="68"/>
        <v>4.1969499999999988E-4</v>
      </c>
      <c r="L320" s="25">
        <f t="shared" si="69"/>
        <v>9.6655758499999984E-3</v>
      </c>
      <c r="M320" s="25">
        <v>4.1799999999999997E-3</v>
      </c>
      <c r="N320" s="25">
        <f t="shared" si="70"/>
        <v>2.8649999999999995E-3</v>
      </c>
      <c r="O320" s="25"/>
      <c r="P320" s="25">
        <f t="shared" si="71"/>
        <v>1.3509499999999957E-4</v>
      </c>
      <c r="Q320" s="25">
        <f t="shared" si="72"/>
        <v>3.1112378499999903E-3</v>
      </c>
      <c r="R320" s="25">
        <v>2.5999999999999999E-3</v>
      </c>
      <c r="S320" s="25">
        <f t="shared" si="73"/>
        <v>1.2849999999999999E-3</v>
      </c>
      <c r="T320" s="25"/>
      <c r="U320" s="25">
        <f t="shared" si="74"/>
        <v>4.5739499999999987E-4</v>
      </c>
      <c r="V320" s="25">
        <f t="shared" si="75"/>
        <v>1.0533806849999997E-2</v>
      </c>
      <c r="W320" s="25">
        <v>3.4099999999999998E-3</v>
      </c>
      <c r="X320" s="25">
        <f t="shared" si="76"/>
        <v>2.0949999999999996E-3</v>
      </c>
      <c r="Y320" s="25"/>
      <c r="Z320" s="25">
        <f t="shared" si="77"/>
        <v>-1.2460500000000029E-4</v>
      </c>
      <c r="AA320" s="25">
        <f t="shared" si="78"/>
        <v>-2.869653150000007E-3</v>
      </c>
      <c r="AB320" s="25">
        <v>2.6199999999999999E-3</v>
      </c>
      <c r="AC320" s="25">
        <f t="shared" si="79"/>
        <v>1.315E-3</v>
      </c>
    </row>
    <row r="321" spans="1:29" s="15" customFormat="1">
      <c r="A321" s="18">
        <v>569</v>
      </c>
      <c r="B321" s="25">
        <v>9.0000000000000006E-5</v>
      </c>
      <c r="C321" s="25">
        <v>2.4099999999999998E-3</v>
      </c>
      <c r="D321" s="25">
        <f t="shared" si="64"/>
        <v>9.3999999999999986E-4</v>
      </c>
      <c r="E321" s="25"/>
      <c r="F321" s="25">
        <f t="shared" si="65"/>
        <v>2.0479499999999991E-4</v>
      </c>
      <c r="G321" s="25">
        <f t="shared" si="66"/>
        <v>4.7164288499999983E-3</v>
      </c>
      <c r="H321" s="25">
        <v>4.7600000000000003E-3</v>
      </c>
      <c r="I321" s="25">
        <f t="shared" si="67"/>
        <v>3.2900000000000004E-3</v>
      </c>
      <c r="J321" s="25"/>
      <c r="K321" s="25">
        <f t="shared" si="68"/>
        <v>3.8469500000000044E-4</v>
      </c>
      <c r="L321" s="25">
        <f t="shared" si="69"/>
        <v>8.8595258500000097E-3</v>
      </c>
      <c r="M321" s="25">
        <v>4.3699999999999998E-3</v>
      </c>
      <c r="N321" s="25">
        <f t="shared" si="70"/>
        <v>2.8999999999999998E-3</v>
      </c>
      <c r="O321" s="25"/>
      <c r="P321" s="25">
        <f t="shared" si="71"/>
        <v>1.7009499999999988E-4</v>
      </c>
      <c r="Q321" s="25">
        <f t="shared" si="72"/>
        <v>3.9172878499999977E-3</v>
      </c>
      <c r="R321" s="25">
        <v>2.5000000000000001E-3</v>
      </c>
      <c r="S321" s="25">
        <f t="shared" si="73"/>
        <v>1.0300000000000001E-3</v>
      </c>
      <c r="T321" s="25"/>
      <c r="U321" s="25">
        <f t="shared" si="74"/>
        <v>2.0239500000000007E-4</v>
      </c>
      <c r="V321" s="25">
        <f t="shared" si="75"/>
        <v>4.6611568500000014E-3</v>
      </c>
      <c r="W321" s="25">
        <v>3.8600000000000001E-3</v>
      </c>
      <c r="X321" s="25">
        <f t="shared" si="76"/>
        <v>2.3900000000000002E-3</v>
      </c>
      <c r="Y321" s="25"/>
      <c r="Z321" s="25">
        <f t="shared" si="77"/>
        <v>1.7039500000000027E-4</v>
      </c>
      <c r="AA321" s="25">
        <f t="shared" si="78"/>
        <v>3.9241968500000066E-3</v>
      </c>
      <c r="AB321" s="25">
        <v>2.8500000000000001E-3</v>
      </c>
      <c r="AC321" s="25">
        <f t="shared" si="79"/>
        <v>1.47E-3</v>
      </c>
    </row>
    <row r="322" spans="1:29" s="15" customFormat="1">
      <c r="A322" s="18">
        <v>570</v>
      </c>
      <c r="B322" s="25">
        <v>-1.2999999999999999E-4</v>
      </c>
      <c r="C322" s="25">
        <v>2.0100000000000001E-3</v>
      </c>
      <c r="D322" s="25">
        <f t="shared" si="64"/>
        <v>8.6000000000000009E-4</v>
      </c>
      <c r="E322" s="25"/>
      <c r="F322" s="25">
        <f t="shared" si="65"/>
        <v>1.2479500000000014E-4</v>
      </c>
      <c r="G322" s="25">
        <f t="shared" si="66"/>
        <v>2.8740288500000034E-3</v>
      </c>
      <c r="H322" s="25">
        <v>4.5799999999999999E-3</v>
      </c>
      <c r="I322" s="25">
        <f t="shared" si="67"/>
        <v>3.4299999999999999E-3</v>
      </c>
      <c r="J322" s="25"/>
      <c r="K322" s="25">
        <f t="shared" si="68"/>
        <v>5.2469499999999994E-4</v>
      </c>
      <c r="L322" s="25">
        <f t="shared" si="69"/>
        <v>1.2083725849999999E-2</v>
      </c>
      <c r="M322" s="25">
        <v>3.9699999999999996E-3</v>
      </c>
      <c r="N322" s="25">
        <f t="shared" si="70"/>
        <v>2.8199999999999996E-3</v>
      </c>
      <c r="O322" s="25"/>
      <c r="P322" s="25">
        <f t="shared" si="71"/>
        <v>9.0094999999999672E-5</v>
      </c>
      <c r="Q322" s="25">
        <f t="shared" si="72"/>
        <v>2.0748878499999924E-3</v>
      </c>
      <c r="R322" s="25">
        <v>2.3700000000000001E-3</v>
      </c>
      <c r="S322" s="25">
        <f t="shared" si="73"/>
        <v>1.2200000000000002E-3</v>
      </c>
      <c r="T322" s="25"/>
      <c r="U322" s="25">
        <f t="shared" si="74"/>
        <v>3.9239500000000014E-4</v>
      </c>
      <c r="V322" s="25">
        <f t="shared" si="75"/>
        <v>9.0368568500000038E-3</v>
      </c>
      <c r="W322" s="25">
        <v>3.5100000000000001E-3</v>
      </c>
      <c r="X322" s="25">
        <f t="shared" si="76"/>
        <v>2.3600000000000001E-3</v>
      </c>
      <c r="Y322" s="25"/>
      <c r="Z322" s="25">
        <f t="shared" si="77"/>
        <v>1.4039500000000019E-4</v>
      </c>
      <c r="AA322" s="25">
        <f t="shared" si="78"/>
        <v>3.2332968500000045E-3</v>
      </c>
      <c r="AB322" s="25">
        <v>2.4299999999999999E-3</v>
      </c>
      <c r="AC322" s="25">
        <f t="shared" si="79"/>
        <v>1.15E-3</v>
      </c>
    </row>
    <row r="323" spans="1:29" s="15" customFormat="1">
      <c r="A323" s="18">
        <v>571</v>
      </c>
      <c r="B323" s="25">
        <v>3.0000000000000001E-5</v>
      </c>
      <c r="C323" s="25">
        <v>2.5100000000000001E-3</v>
      </c>
      <c r="D323" s="25">
        <f t="shared" ref="D323:D386" si="80">C323-AC323</f>
        <v>1.0499999999999999E-3</v>
      </c>
      <c r="E323" s="25"/>
      <c r="F323" s="25">
        <f t="shared" ref="F323:F351" si="81">D323-0.000735205</f>
        <v>3.1479499999999998E-4</v>
      </c>
      <c r="G323" s="25">
        <f t="shared" ref="G323:G351" si="82">F323*23.03</f>
        <v>7.2497288499999996E-3</v>
      </c>
      <c r="H323" s="25">
        <v>4.7999999999999996E-3</v>
      </c>
      <c r="I323" s="25">
        <f t="shared" ref="I323:I386" si="83">H323-AC323</f>
        <v>3.3399999999999992E-3</v>
      </c>
      <c r="J323" s="25"/>
      <c r="K323" s="25">
        <f t="shared" ref="K323:K351" si="84">I323-0.002905305</f>
        <v>4.3469499999999927E-4</v>
      </c>
      <c r="L323" s="25">
        <f t="shared" ref="L323:L351" si="85">K323*23.03</f>
        <v>1.0011025849999983E-2</v>
      </c>
      <c r="M323" s="25">
        <v>4.3499999999999997E-3</v>
      </c>
      <c r="N323" s="25">
        <f t="shared" ref="N323:N386" si="86">M323-AC323</f>
        <v>2.8899999999999993E-3</v>
      </c>
      <c r="O323" s="25"/>
      <c r="P323" s="25">
        <f t="shared" ref="P323:P351" si="87">N323-0.002729905</f>
        <v>1.6009499999999942E-4</v>
      </c>
      <c r="Q323" s="25">
        <f t="shared" ref="Q323:Q351" si="88">P323*23.03</f>
        <v>3.6869878499999867E-3</v>
      </c>
      <c r="R323" s="25">
        <v>2.4499999999999999E-3</v>
      </c>
      <c r="S323" s="25">
        <f t="shared" ref="S323:S386" si="89">R323-AC323</f>
        <v>9.8999999999999978E-4</v>
      </c>
      <c r="T323" s="25"/>
      <c r="U323" s="25">
        <f t="shared" ref="U323:U351" si="90">S323-0.000827605</f>
        <v>1.6239499999999975E-4</v>
      </c>
      <c r="V323" s="25">
        <f t="shared" ref="V323:V351" si="91">U323*23.03</f>
        <v>3.7399568499999944E-3</v>
      </c>
      <c r="W323" s="25">
        <v>3.8500000000000001E-3</v>
      </c>
      <c r="X323" s="25">
        <f t="shared" ref="X323:X386" si="92">W323-AC323</f>
        <v>2.3899999999999998E-3</v>
      </c>
      <c r="Y323" s="25"/>
      <c r="Z323" s="25">
        <f t="shared" ref="Z323:Z351" si="93">X323-0.002219605</f>
        <v>1.7039499999999983E-4</v>
      </c>
      <c r="AA323" s="25">
        <f t="shared" ref="AA323:AA351" si="94">Z323*23.03</f>
        <v>3.9241968499999962E-3</v>
      </c>
      <c r="AB323" s="25">
        <v>2.8900000000000002E-3</v>
      </c>
      <c r="AC323" s="25">
        <f t="shared" ref="AC323:AC386" si="95">(B323+AB323)/2</f>
        <v>1.4600000000000001E-3</v>
      </c>
    </row>
    <row r="324" spans="1:29" s="15" customFormat="1">
      <c r="A324" s="18">
        <v>572</v>
      </c>
      <c r="B324" s="25">
        <v>5.0000000000000002E-5</v>
      </c>
      <c r="C324" s="25">
        <v>2.0600000000000002E-3</v>
      </c>
      <c r="D324" s="25">
        <f t="shared" si="80"/>
        <v>7.7500000000000008E-4</v>
      </c>
      <c r="E324" s="25"/>
      <c r="F324" s="25">
        <f t="shared" si="81"/>
        <v>3.979500000000013E-5</v>
      </c>
      <c r="G324" s="25">
        <f t="shared" si="82"/>
        <v>9.1647885000000308E-4</v>
      </c>
      <c r="H324" s="25">
        <v>4.5100000000000001E-3</v>
      </c>
      <c r="I324" s="25">
        <f t="shared" si="83"/>
        <v>3.225E-3</v>
      </c>
      <c r="J324" s="25"/>
      <c r="K324" s="25">
        <f t="shared" si="84"/>
        <v>3.1969500000000005E-4</v>
      </c>
      <c r="L324" s="25">
        <f t="shared" si="85"/>
        <v>7.3625758500000015E-3</v>
      </c>
      <c r="M324" s="25">
        <v>4.0000000000000001E-3</v>
      </c>
      <c r="N324" s="25">
        <f t="shared" si="86"/>
        <v>2.715E-3</v>
      </c>
      <c r="O324" s="25"/>
      <c r="P324" s="25">
        <f t="shared" si="87"/>
        <v>-1.4904999999999953E-5</v>
      </c>
      <c r="Q324" s="25">
        <f t="shared" si="88"/>
        <v>-3.4326214999999896E-4</v>
      </c>
      <c r="R324" s="25">
        <v>2.32E-3</v>
      </c>
      <c r="S324" s="25">
        <f t="shared" si="89"/>
        <v>1.0349999999999999E-3</v>
      </c>
      <c r="T324" s="25"/>
      <c r="U324" s="25">
        <f t="shared" si="90"/>
        <v>2.0739499999999987E-4</v>
      </c>
      <c r="V324" s="25">
        <f t="shared" si="91"/>
        <v>4.7763068499999976E-3</v>
      </c>
      <c r="W324" s="25">
        <v>3.31E-3</v>
      </c>
      <c r="X324" s="25">
        <f t="shared" si="92"/>
        <v>2.0249999999999999E-3</v>
      </c>
      <c r="Y324" s="25"/>
      <c r="Z324" s="25">
        <f t="shared" si="93"/>
        <v>-1.9460500000000004E-4</v>
      </c>
      <c r="AA324" s="25">
        <f t="shared" si="94"/>
        <v>-4.4817531500000009E-3</v>
      </c>
      <c r="AB324" s="25">
        <v>2.5200000000000001E-3</v>
      </c>
      <c r="AC324" s="25">
        <f t="shared" si="95"/>
        <v>1.2850000000000001E-3</v>
      </c>
    </row>
    <row r="325" spans="1:29" s="15" customFormat="1">
      <c r="A325" s="18">
        <v>573</v>
      </c>
      <c r="B325" s="25">
        <v>2.0000000000000002E-5</v>
      </c>
      <c r="C325" s="25">
        <v>2.5300000000000001E-3</v>
      </c>
      <c r="D325" s="25">
        <f t="shared" si="80"/>
        <v>1.1100000000000001E-3</v>
      </c>
      <c r="E325" s="25"/>
      <c r="F325" s="25">
        <f t="shared" si="81"/>
        <v>3.7479500000000014E-4</v>
      </c>
      <c r="G325" s="25">
        <f t="shared" si="82"/>
        <v>8.6315288500000038E-3</v>
      </c>
      <c r="H325" s="25">
        <v>4.8799999999999998E-3</v>
      </c>
      <c r="I325" s="25">
        <f t="shared" si="83"/>
        <v>3.4599999999999995E-3</v>
      </c>
      <c r="J325" s="25"/>
      <c r="K325" s="25">
        <f t="shared" si="84"/>
        <v>5.5469499999999958E-4</v>
      </c>
      <c r="L325" s="25">
        <f t="shared" si="85"/>
        <v>1.2774625849999992E-2</v>
      </c>
      <c r="M325" s="25">
        <v>4.3400000000000001E-3</v>
      </c>
      <c r="N325" s="25">
        <f t="shared" si="86"/>
        <v>2.9199999999999999E-3</v>
      </c>
      <c r="O325" s="25"/>
      <c r="P325" s="25">
        <f t="shared" si="87"/>
        <v>1.9009499999999993E-4</v>
      </c>
      <c r="Q325" s="25">
        <f t="shared" si="88"/>
        <v>4.3778878499999988E-3</v>
      </c>
      <c r="R325" s="25">
        <v>2.5400000000000002E-3</v>
      </c>
      <c r="S325" s="25">
        <f t="shared" si="89"/>
        <v>1.1200000000000001E-3</v>
      </c>
      <c r="T325" s="25"/>
      <c r="U325" s="25">
        <f t="shared" si="90"/>
        <v>2.9239500000000009E-4</v>
      </c>
      <c r="V325" s="25">
        <f t="shared" si="91"/>
        <v>6.7338568500000025E-3</v>
      </c>
      <c r="W325" s="25">
        <v>3.96E-3</v>
      </c>
      <c r="X325" s="25">
        <f t="shared" si="92"/>
        <v>2.5399999999999997E-3</v>
      </c>
      <c r="Y325" s="25"/>
      <c r="Z325" s="25">
        <f t="shared" si="93"/>
        <v>3.2039499999999979E-4</v>
      </c>
      <c r="AA325" s="25">
        <f t="shared" si="94"/>
        <v>7.3786968499999954E-3</v>
      </c>
      <c r="AB325" s="25">
        <v>2.82E-3</v>
      </c>
      <c r="AC325" s="25">
        <f t="shared" si="95"/>
        <v>1.42E-3</v>
      </c>
    </row>
    <row r="326" spans="1:29" s="15" customFormat="1">
      <c r="A326" s="18">
        <v>574</v>
      </c>
      <c r="B326" s="25">
        <v>6.8999999999999997E-5</v>
      </c>
      <c r="C326" s="25">
        <v>2.1900000000000001E-3</v>
      </c>
      <c r="D326" s="25">
        <f t="shared" si="80"/>
        <v>9.0550000000000005E-4</v>
      </c>
      <c r="E326" s="25"/>
      <c r="F326" s="25">
        <f t="shared" si="81"/>
        <v>1.702950000000001E-4</v>
      </c>
      <c r="G326" s="25">
        <f t="shared" si="82"/>
        <v>3.9218938500000028E-3</v>
      </c>
      <c r="H326" s="25">
        <v>4.4099999999999999E-3</v>
      </c>
      <c r="I326" s="25">
        <f t="shared" si="83"/>
        <v>3.1254999999999998E-3</v>
      </c>
      <c r="J326" s="25"/>
      <c r="K326" s="25">
        <f t="shared" si="84"/>
        <v>2.2019499999999985E-4</v>
      </c>
      <c r="L326" s="25">
        <f t="shared" si="85"/>
        <v>5.0710908499999969E-3</v>
      </c>
      <c r="M326" s="25">
        <v>3.9899999999999996E-3</v>
      </c>
      <c r="N326" s="25">
        <f t="shared" si="86"/>
        <v>2.7054999999999996E-3</v>
      </c>
      <c r="O326" s="25"/>
      <c r="P326" s="25">
        <f t="shared" si="87"/>
        <v>-2.4405000000000347E-5</v>
      </c>
      <c r="Q326" s="25">
        <f t="shared" si="88"/>
        <v>-5.6204715000000805E-4</v>
      </c>
      <c r="R326" s="25">
        <v>2.4199999999999998E-3</v>
      </c>
      <c r="S326" s="25">
        <f t="shared" si="89"/>
        <v>1.1354999999999998E-3</v>
      </c>
      <c r="T326" s="25"/>
      <c r="U326" s="25">
        <f t="shared" si="90"/>
        <v>3.0789499999999976E-4</v>
      </c>
      <c r="V326" s="25">
        <f t="shared" si="91"/>
        <v>7.0908218499999946E-3</v>
      </c>
      <c r="W326" s="25">
        <v>3.46E-3</v>
      </c>
      <c r="X326" s="25">
        <f t="shared" si="92"/>
        <v>2.1754999999999999E-3</v>
      </c>
      <c r="Y326" s="25"/>
      <c r="Z326" s="25">
        <f t="shared" si="93"/>
        <v>-4.4105000000000012E-5</v>
      </c>
      <c r="AA326" s="25">
        <f t="shared" si="94"/>
        <v>-1.0157381500000002E-3</v>
      </c>
      <c r="AB326" s="25">
        <v>2.5000000000000001E-3</v>
      </c>
      <c r="AC326" s="25">
        <f t="shared" si="95"/>
        <v>1.2845000000000001E-3</v>
      </c>
    </row>
    <row r="327" spans="1:29" s="15" customFormat="1">
      <c r="A327" s="18">
        <v>575</v>
      </c>
      <c r="B327" s="25">
        <v>2.7999999999999998E-4</v>
      </c>
      <c r="C327" s="25">
        <v>2.49E-3</v>
      </c>
      <c r="D327" s="25">
        <f t="shared" si="80"/>
        <v>9.7000000000000016E-4</v>
      </c>
      <c r="E327" s="25"/>
      <c r="F327" s="25">
        <f t="shared" si="81"/>
        <v>2.3479500000000021E-4</v>
      </c>
      <c r="G327" s="25">
        <f t="shared" si="82"/>
        <v>5.4073288500000047E-3</v>
      </c>
      <c r="H327" s="25">
        <v>4.8199999999999996E-3</v>
      </c>
      <c r="I327" s="25">
        <f t="shared" si="83"/>
        <v>3.3E-3</v>
      </c>
      <c r="J327" s="25"/>
      <c r="K327" s="25">
        <f t="shared" si="84"/>
        <v>3.9469500000000003E-4</v>
      </c>
      <c r="L327" s="25">
        <f t="shared" si="85"/>
        <v>9.089825850000002E-3</v>
      </c>
      <c r="M327" s="25">
        <v>4.4900000000000001E-3</v>
      </c>
      <c r="N327" s="25">
        <f t="shared" si="86"/>
        <v>2.9700000000000004E-3</v>
      </c>
      <c r="O327" s="25"/>
      <c r="P327" s="25">
        <f t="shared" si="87"/>
        <v>2.400950000000005E-4</v>
      </c>
      <c r="Q327" s="25">
        <f t="shared" si="88"/>
        <v>5.5293878500000115E-3</v>
      </c>
      <c r="R327" s="25">
        <v>2.3900000000000002E-3</v>
      </c>
      <c r="S327" s="25">
        <f t="shared" si="89"/>
        <v>8.7000000000000033E-4</v>
      </c>
      <c r="T327" s="25"/>
      <c r="U327" s="25">
        <f t="shared" si="90"/>
        <v>4.2395000000000301E-5</v>
      </c>
      <c r="V327" s="25">
        <f t="shared" si="91"/>
        <v>9.7635685000000696E-4</v>
      </c>
      <c r="W327" s="25">
        <v>3.8700000000000002E-3</v>
      </c>
      <c r="X327" s="25">
        <f t="shared" si="92"/>
        <v>2.3500000000000005E-3</v>
      </c>
      <c r="Y327" s="25"/>
      <c r="Z327" s="25">
        <f t="shared" si="93"/>
        <v>1.303950000000006E-4</v>
      </c>
      <c r="AA327" s="25">
        <f t="shared" si="94"/>
        <v>3.0029968500000139E-3</v>
      </c>
      <c r="AB327" s="25">
        <v>2.7599999999999999E-3</v>
      </c>
      <c r="AC327" s="25">
        <f t="shared" si="95"/>
        <v>1.5199999999999999E-3</v>
      </c>
    </row>
    <row r="328" spans="1:29" s="15" customFormat="1">
      <c r="A328" s="18">
        <v>576</v>
      </c>
      <c r="B328" s="25">
        <v>1.2E-4</v>
      </c>
      <c r="C328" s="25">
        <v>1.98E-3</v>
      </c>
      <c r="D328" s="25">
        <f t="shared" si="80"/>
        <v>6.4999999999999997E-4</v>
      </c>
      <c r="E328" s="25"/>
      <c r="F328" s="25">
        <f t="shared" si="81"/>
        <v>-8.5204999999999981E-5</v>
      </c>
      <c r="G328" s="25">
        <f t="shared" si="82"/>
        <v>-1.9622711499999996E-3</v>
      </c>
      <c r="H328" s="25">
        <v>4.2399999999999998E-3</v>
      </c>
      <c r="I328" s="25">
        <f t="shared" si="83"/>
        <v>2.9099999999999998E-3</v>
      </c>
      <c r="J328" s="25"/>
      <c r="K328" s="25">
        <f t="shared" si="84"/>
        <v>4.6949999999998729E-6</v>
      </c>
      <c r="L328" s="25">
        <f t="shared" si="85"/>
        <v>1.0812584999999708E-4</v>
      </c>
      <c r="M328" s="25">
        <v>3.96E-3</v>
      </c>
      <c r="N328" s="25">
        <f t="shared" si="86"/>
        <v>2.63E-3</v>
      </c>
      <c r="O328" s="25"/>
      <c r="P328" s="25">
        <f t="shared" si="87"/>
        <v>-9.9904999999999959E-5</v>
      </c>
      <c r="Q328" s="25">
        <f t="shared" si="88"/>
        <v>-2.3008121499999991E-3</v>
      </c>
      <c r="R328" s="25">
        <v>2.33E-3</v>
      </c>
      <c r="S328" s="25">
        <f t="shared" si="89"/>
        <v>1E-3</v>
      </c>
      <c r="T328" s="25"/>
      <c r="U328" s="25">
        <f t="shared" si="90"/>
        <v>1.7239499999999999E-4</v>
      </c>
      <c r="V328" s="25">
        <f t="shared" si="91"/>
        <v>3.9702568500000002E-3</v>
      </c>
      <c r="W328" s="25">
        <v>3.3899999999999998E-3</v>
      </c>
      <c r="X328" s="25">
        <f t="shared" si="92"/>
        <v>2.0599999999999998E-3</v>
      </c>
      <c r="Y328" s="25"/>
      <c r="Z328" s="25">
        <f t="shared" si="93"/>
        <v>-1.5960500000000016E-4</v>
      </c>
      <c r="AA328" s="25">
        <f t="shared" si="94"/>
        <v>-3.675703150000004E-3</v>
      </c>
      <c r="AB328" s="25">
        <v>2.5400000000000002E-3</v>
      </c>
      <c r="AC328" s="25">
        <f t="shared" si="95"/>
        <v>1.33E-3</v>
      </c>
    </row>
    <row r="329" spans="1:29" s="15" customFormat="1">
      <c r="A329" s="18">
        <v>577</v>
      </c>
      <c r="B329" s="25">
        <v>2.7E-4</v>
      </c>
      <c r="C329" s="25">
        <v>2.4599999999999999E-3</v>
      </c>
      <c r="D329" s="25">
        <f t="shared" si="80"/>
        <v>9.4500000000000009E-4</v>
      </c>
      <c r="E329" s="25"/>
      <c r="F329" s="25">
        <f t="shared" si="81"/>
        <v>2.0979500000000014E-4</v>
      </c>
      <c r="G329" s="25">
        <f t="shared" si="82"/>
        <v>4.8315788500000031E-3</v>
      </c>
      <c r="H329" s="25">
        <v>4.8199999999999996E-3</v>
      </c>
      <c r="I329" s="25">
        <f t="shared" si="83"/>
        <v>3.3049999999999998E-3</v>
      </c>
      <c r="J329" s="25"/>
      <c r="K329" s="25">
        <f t="shared" si="84"/>
        <v>3.9969499999999982E-4</v>
      </c>
      <c r="L329" s="25">
        <f t="shared" si="85"/>
        <v>9.2049758499999964E-3</v>
      </c>
      <c r="M329" s="25">
        <v>4.3600000000000002E-3</v>
      </c>
      <c r="N329" s="25">
        <f t="shared" si="86"/>
        <v>2.8450000000000003E-3</v>
      </c>
      <c r="O329" s="25"/>
      <c r="P329" s="25">
        <f t="shared" si="87"/>
        <v>1.1509500000000039E-4</v>
      </c>
      <c r="Q329" s="25">
        <f t="shared" si="88"/>
        <v>2.6506378500000091E-3</v>
      </c>
      <c r="R329" s="25">
        <v>2.4499999999999999E-3</v>
      </c>
      <c r="S329" s="25">
        <f t="shared" si="89"/>
        <v>9.3500000000000007E-4</v>
      </c>
      <c r="T329" s="25"/>
      <c r="U329" s="25">
        <f t="shared" si="90"/>
        <v>1.0739500000000004E-4</v>
      </c>
      <c r="V329" s="25">
        <f t="shared" si="91"/>
        <v>2.4733068500000011E-3</v>
      </c>
      <c r="W329" s="25">
        <v>3.81E-3</v>
      </c>
      <c r="X329" s="25">
        <f t="shared" si="92"/>
        <v>2.2950000000000002E-3</v>
      </c>
      <c r="Y329" s="25"/>
      <c r="Z329" s="25">
        <f t="shared" si="93"/>
        <v>7.5395000000000236E-5</v>
      </c>
      <c r="AA329" s="25">
        <f t="shared" si="94"/>
        <v>1.7363468500000054E-3</v>
      </c>
      <c r="AB329" s="25">
        <v>2.7599999999999999E-3</v>
      </c>
      <c r="AC329" s="25">
        <f t="shared" si="95"/>
        <v>1.5149999999999999E-3</v>
      </c>
    </row>
    <row r="330" spans="1:29" s="15" customFormat="1">
      <c r="A330" s="18">
        <v>578</v>
      </c>
      <c r="B330" s="25">
        <v>5.0000000000000002E-5</v>
      </c>
      <c r="C330" s="25">
        <v>2.0699999999999998E-3</v>
      </c>
      <c r="D330" s="25">
        <f t="shared" si="80"/>
        <v>8.9999999999999976E-4</v>
      </c>
      <c r="E330" s="25"/>
      <c r="F330" s="25">
        <f t="shared" si="81"/>
        <v>1.6479499999999981E-4</v>
      </c>
      <c r="G330" s="25">
        <f t="shared" si="82"/>
        <v>3.7952288499999956E-3</v>
      </c>
      <c r="H330" s="25">
        <v>4.3600000000000002E-3</v>
      </c>
      <c r="I330" s="25">
        <f t="shared" si="83"/>
        <v>3.1900000000000001E-3</v>
      </c>
      <c r="J330" s="25"/>
      <c r="K330" s="25">
        <f t="shared" si="84"/>
        <v>2.8469500000000017E-4</v>
      </c>
      <c r="L330" s="25">
        <f t="shared" si="85"/>
        <v>6.5565258500000041E-3</v>
      </c>
      <c r="M330" s="25">
        <v>3.9300000000000003E-3</v>
      </c>
      <c r="N330" s="25">
        <f t="shared" si="86"/>
        <v>2.7600000000000003E-3</v>
      </c>
      <c r="O330" s="25"/>
      <c r="P330" s="25">
        <f t="shared" si="87"/>
        <v>3.0095000000000382E-5</v>
      </c>
      <c r="Q330" s="25">
        <f t="shared" si="88"/>
        <v>6.9308785000000886E-4</v>
      </c>
      <c r="R330" s="25">
        <v>2.3500000000000001E-3</v>
      </c>
      <c r="S330" s="25">
        <f t="shared" si="89"/>
        <v>1.1800000000000001E-3</v>
      </c>
      <c r="T330" s="25"/>
      <c r="U330" s="25">
        <f t="shared" si="90"/>
        <v>3.5239500000000003E-4</v>
      </c>
      <c r="V330" s="25">
        <f t="shared" si="91"/>
        <v>8.1156568500000015E-3</v>
      </c>
      <c r="W330" s="25">
        <v>3.3500000000000001E-3</v>
      </c>
      <c r="X330" s="25">
        <f t="shared" si="92"/>
        <v>2.1800000000000001E-3</v>
      </c>
      <c r="Y330" s="25"/>
      <c r="Z330" s="25">
        <f t="shared" si="93"/>
        <v>-3.9604999999999849E-5</v>
      </c>
      <c r="AA330" s="25">
        <f t="shared" si="94"/>
        <v>-9.1210314999999652E-4</v>
      </c>
      <c r="AB330" s="25">
        <v>2.2899999999999999E-3</v>
      </c>
      <c r="AC330" s="25">
        <f t="shared" si="95"/>
        <v>1.17E-3</v>
      </c>
    </row>
    <row r="331" spans="1:29" s="15" customFormat="1">
      <c r="A331" s="18">
        <v>579</v>
      </c>
      <c r="B331" s="25">
        <v>2.2000000000000001E-4</v>
      </c>
      <c r="C331" s="25">
        <v>2.3500000000000001E-3</v>
      </c>
      <c r="D331" s="25">
        <f t="shared" si="80"/>
        <v>9.1E-4</v>
      </c>
      <c r="E331" s="25"/>
      <c r="F331" s="25">
        <f t="shared" si="81"/>
        <v>1.7479500000000005E-4</v>
      </c>
      <c r="G331" s="25">
        <f t="shared" si="82"/>
        <v>4.0255288500000014E-3</v>
      </c>
      <c r="H331" s="25">
        <v>4.8199999999999996E-3</v>
      </c>
      <c r="I331" s="25">
        <f t="shared" si="83"/>
        <v>3.3799999999999993E-3</v>
      </c>
      <c r="J331" s="25"/>
      <c r="K331" s="25">
        <f t="shared" si="84"/>
        <v>4.7469499999999937E-4</v>
      </c>
      <c r="L331" s="25">
        <f t="shared" si="85"/>
        <v>1.0932225849999986E-2</v>
      </c>
      <c r="M331" s="25">
        <v>4.3800000000000002E-3</v>
      </c>
      <c r="N331" s="25">
        <f t="shared" si="86"/>
        <v>2.9399999999999999E-3</v>
      </c>
      <c r="O331" s="25"/>
      <c r="P331" s="25">
        <f t="shared" si="87"/>
        <v>2.1009499999999999E-4</v>
      </c>
      <c r="Q331" s="25">
        <f t="shared" si="88"/>
        <v>4.8384878499999999E-3</v>
      </c>
      <c r="R331" s="25">
        <v>2.4499999999999999E-3</v>
      </c>
      <c r="S331" s="25">
        <f t="shared" si="89"/>
        <v>1.0099999999999998E-3</v>
      </c>
      <c r="T331" s="25"/>
      <c r="U331" s="25">
        <f t="shared" si="90"/>
        <v>1.823949999999998E-4</v>
      </c>
      <c r="V331" s="25">
        <f t="shared" si="91"/>
        <v>4.200556849999996E-3</v>
      </c>
      <c r="W331" s="25">
        <v>3.7399999999999998E-3</v>
      </c>
      <c r="X331" s="25">
        <f t="shared" si="92"/>
        <v>2.3E-3</v>
      </c>
      <c r="Y331" s="25"/>
      <c r="Z331" s="25">
        <f t="shared" si="93"/>
        <v>8.0395000000000032E-5</v>
      </c>
      <c r="AA331" s="25">
        <f t="shared" si="94"/>
        <v>1.8514968500000009E-3</v>
      </c>
      <c r="AB331" s="25">
        <v>2.66E-3</v>
      </c>
      <c r="AC331" s="25">
        <f t="shared" si="95"/>
        <v>1.4400000000000001E-3</v>
      </c>
    </row>
    <row r="332" spans="1:29" s="15" customFormat="1">
      <c r="A332" s="18">
        <v>580</v>
      </c>
      <c r="B332" s="25">
        <v>-2.0000000000000002E-5</v>
      </c>
      <c r="C332" s="25">
        <v>1.98E-3</v>
      </c>
      <c r="D332" s="25">
        <f t="shared" si="80"/>
        <v>7.6000000000000004E-4</v>
      </c>
      <c r="E332" s="25"/>
      <c r="F332" s="25">
        <f t="shared" si="81"/>
        <v>2.479500000000009E-5</v>
      </c>
      <c r="G332" s="25">
        <f t="shared" si="82"/>
        <v>5.7102885000000214E-4</v>
      </c>
      <c r="H332" s="25">
        <v>4.2599999999999999E-3</v>
      </c>
      <c r="I332" s="25">
        <f t="shared" si="83"/>
        <v>3.0400000000000002E-3</v>
      </c>
      <c r="J332" s="25"/>
      <c r="K332" s="25">
        <f t="shared" si="84"/>
        <v>1.3469500000000021E-4</v>
      </c>
      <c r="L332" s="25">
        <f t="shared" si="85"/>
        <v>3.1020258500000053E-3</v>
      </c>
      <c r="M332" s="25">
        <v>3.9100000000000003E-3</v>
      </c>
      <c r="N332" s="25">
        <f t="shared" si="86"/>
        <v>2.6900000000000006E-3</v>
      </c>
      <c r="O332" s="25"/>
      <c r="P332" s="25">
        <f t="shared" si="87"/>
        <v>-3.9904999999999368E-5</v>
      </c>
      <c r="Q332" s="25">
        <f t="shared" si="88"/>
        <v>-9.190121499999855E-4</v>
      </c>
      <c r="R332" s="25">
        <v>2.16E-3</v>
      </c>
      <c r="S332" s="25">
        <f t="shared" si="89"/>
        <v>9.4000000000000008E-4</v>
      </c>
      <c r="T332" s="25"/>
      <c r="U332" s="25">
        <f t="shared" si="90"/>
        <v>1.1239500000000005E-4</v>
      </c>
      <c r="V332" s="25">
        <f t="shared" si="91"/>
        <v>2.5884568500000012E-3</v>
      </c>
      <c r="W332" s="25">
        <v>3.2799999999999999E-3</v>
      </c>
      <c r="X332" s="25">
        <f t="shared" si="92"/>
        <v>2.0600000000000002E-3</v>
      </c>
      <c r="Y332" s="25"/>
      <c r="Z332" s="25">
        <f t="shared" si="93"/>
        <v>-1.5960499999999973E-4</v>
      </c>
      <c r="AA332" s="25">
        <f t="shared" si="94"/>
        <v>-3.675703149999994E-3</v>
      </c>
      <c r="AB332" s="25">
        <v>2.4599999999999999E-3</v>
      </c>
      <c r="AC332" s="25">
        <f t="shared" si="95"/>
        <v>1.2199999999999999E-3</v>
      </c>
    </row>
    <row r="333" spans="1:29" s="15" customFormat="1">
      <c r="A333" s="18">
        <v>581</v>
      </c>
      <c r="B333" s="25">
        <v>1.2999999999999999E-4</v>
      </c>
      <c r="C333" s="25">
        <v>2.3800000000000002E-3</v>
      </c>
      <c r="D333" s="25">
        <f t="shared" si="80"/>
        <v>9.400000000000003E-4</v>
      </c>
      <c r="E333" s="25"/>
      <c r="F333" s="25">
        <f t="shared" si="81"/>
        <v>2.0479500000000035E-4</v>
      </c>
      <c r="G333" s="25">
        <f t="shared" si="82"/>
        <v>4.7164288500000078E-3</v>
      </c>
      <c r="H333" s="25">
        <v>4.7000000000000002E-3</v>
      </c>
      <c r="I333" s="25">
        <f t="shared" si="83"/>
        <v>3.2600000000000003E-3</v>
      </c>
      <c r="J333" s="25"/>
      <c r="K333" s="25">
        <f t="shared" si="84"/>
        <v>3.5469500000000036E-4</v>
      </c>
      <c r="L333" s="25">
        <f t="shared" si="85"/>
        <v>8.1686258500000084E-3</v>
      </c>
      <c r="M333" s="25">
        <v>4.2500000000000003E-3</v>
      </c>
      <c r="N333" s="25">
        <f t="shared" si="86"/>
        <v>2.8100000000000004E-3</v>
      </c>
      <c r="O333" s="25"/>
      <c r="P333" s="25">
        <f t="shared" si="87"/>
        <v>8.0095000000000513E-5</v>
      </c>
      <c r="Q333" s="25">
        <f t="shared" si="88"/>
        <v>1.844587850000012E-3</v>
      </c>
      <c r="R333" s="25">
        <v>2.4599999999999999E-3</v>
      </c>
      <c r="S333" s="25">
        <f t="shared" si="89"/>
        <v>1.0200000000000001E-3</v>
      </c>
      <c r="T333" s="25"/>
      <c r="U333" s="25">
        <f t="shared" si="90"/>
        <v>1.9239500000000004E-4</v>
      </c>
      <c r="V333" s="25">
        <f t="shared" si="91"/>
        <v>4.4308568500000013E-3</v>
      </c>
      <c r="W333" s="25">
        <v>3.81E-3</v>
      </c>
      <c r="X333" s="25">
        <f t="shared" si="92"/>
        <v>2.3700000000000001E-3</v>
      </c>
      <c r="Y333" s="25"/>
      <c r="Z333" s="25">
        <f t="shared" si="93"/>
        <v>1.5039500000000022E-4</v>
      </c>
      <c r="AA333" s="25">
        <f t="shared" si="94"/>
        <v>3.4635968500000051E-3</v>
      </c>
      <c r="AB333" s="25">
        <v>2.7499999999999998E-3</v>
      </c>
      <c r="AC333" s="25">
        <f t="shared" si="95"/>
        <v>1.4399999999999999E-3</v>
      </c>
    </row>
    <row r="334" spans="1:29" s="15" customFormat="1">
      <c r="A334" s="18">
        <v>582</v>
      </c>
      <c r="B334" s="25">
        <v>6.0000000000000002E-5</v>
      </c>
      <c r="C334" s="25">
        <v>1.97E-3</v>
      </c>
      <c r="D334" s="25">
        <f t="shared" si="80"/>
        <v>7.2999999999999996E-4</v>
      </c>
      <c r="E334" s="25"/>
      <c r="F334" s="25">
        <f t="shared" si="81"/>
        <v>-5.2049999999999883E-6</v>
      </c>
      <c r="G334" s="25">
        <f t="shared" si="82"/>
        <v>-1.1987114999999973E-4</v>
      </c>
      <c r="H334" s="25">
        <v>4.2199999999999998E-3</v>
      </c>
      <c r="I334" s="25">
        <f t="shared" si="83"/>
        <v>2.98E-3</v>
      </c>
      <c r="J334" s="25"/>
      <c r="K334" s="25">
        <f t="shared" si="84"/>
        <v>7.4695000000000056E-5</v>
      </c>
      <c r="L334" s="25">
        <f t="shared" si="85"/>
        <v>1.7202258500000013E-3</v>
      </c>
      <c r="M334" s="25">
        <v>3.7299999999999998E-3</v>
      </c>
      <c r="N334" s="25">
        <f t="shared" si="86"/>
        <v>2.49E-3</v>
      </c>
      <c r="O334" s="25"/>
      <c r="P334" s="25">
        <f t="shared" si="87"/>
        <v>-2.3990499999999989E-4</v>
      </c>
      <c r="Q334" s="25">
        <f t="shared" si="88"/>
        <v>-5.5250121499999978E-3</v>
      </c>
      <c r="R334" s="25">
        <v>2.16E-3</v>
      </c>
      <c r="S334" s="25">
        <f t="shared" si="89"/>
        <v>9.2000000000000003E-4</v>
      </c>
      <c r="T334" s="25"/>
      <c r="U334" s="25">
        <f t="shared" si="90"/>
        <v>9.2394999999999999E-5</v>
      </c>
      <c r="V334" s="25">
        <f t="shared" si="91"/>
        <v>2.1278568500000001E-3</v>
      </c>
      <c r="W334" s="25">
        <v>3.46E-3</v>
      </c>
      <c r="X334" s="25">
        <f t="shared" si="92"/>
        <v>2.2199999999999998E-3</v>
      </c>
      <c r="Y334" s="25"/>
      <c r="Z334" s="25">
        <f t="shared" si="93"/>
        <v>3.9499999999982258E-7</v>
      </c>
      <c r="AA334" s="25">
        <f t="shared" si="94"/>
        <v>9.0968499999959147E-6</v>
      </c>
      <c r="AB334" s="25">
        <v>2.4199999999999998E-3</v>
      </c>
      <c r="AC334" s="25">
        <f t="shared" si="95"/>
        <v>1.24E-3</v>
      </c>
    </row>
    <row r="335" spans="1:29" s="15" customFormat="1">
      <c r="A335" s="18">
        <v>583</v>
      </c>
      <c r="B335" s="25">
        <v>1.2E-4</v>
      </c>
      <c r="C335" s="25">
        <v>2.1800000000000001E-3</v>
      </c>
      <c r="D335" s="25">
        <f t="shared" si="80"/>
        <v>8.650000000000001E-4</v>
      </c>
      <c r="E335" s="25"/>
      <c r="F335" s="25">
        <f t="shared" si="81"/>
        <v>1.2979500000000015E-4</v>
      </c>
      <c r="G335" s="25">
        <f t="shared" si="82"/>
        <v>2.9891788500000034E-3</v>
      </c>
      <c r="H335" s="25">
        <v>4.5100000000000001E-3</v>
      </c>
      <c r="I335" s="25">
        <f t="shared" si="83"/>
        <v>3.1949999999999999E-3</v>
      </c>
      <c r="J335" s="25"/>
      <c r="K335" s="25">
        <f t="shared" si="84"/>
        <v>2.8969499999999997E-4</v>
      </c>
      <c r="L335" s="25">
        <f t="shared" si="85"/>
        <v>6.6716758499999994E-3</v>
      </c>
      <c r="M335" s="25">
        <v>4.1700000000000001E-3</v>
      </c>
      <c r="N335" s="25">
        <f t="shared" si="86"/>
        <v>2.8549999999999999E-3</v>
      </c>
      <c r="O335" s="25"/>
      <c r="P335" s="25">
        <f t="shared" si="87"/>
        <v>1.2509499999999998E-4</v>
      </c>
      <c r="Q335" s="25">
        <f t="shared" si="88"/>
        <v>2.8809378499999997E-3</v>
      </c>
      <c r="R335" s="25">
        <v>2.2799999999999999E-3</v>
      </c>
      <c r="S335" s="25">
        <f t="shared" si="89"/>
        <v>9.6499999999999993E-4</v>
      </c>
      <c r="T335" s="25"/>
      <c r="U335" s="25">
        <f t="shared" si="90"/>
        <v>1.373949999999999E-4</v>
      </c>
      <c r="V335" s="25">
        <f t="shared" si="91"/>
        <v>3.164206849999998E-3</v>
      </c>
      <c r="W335" s="25">
        <v>3.5000000000000001E-3</v>
      </c>
      <c r="X335" s="25">
        <f t="shared" si="92"/>
        <v>2.1850000000000003E-3</v>
      </c>
      <c r="Y335" s="25"/>
      <c r="Z335" s="25">
        <f t="shared" si="93"/>
        <v>-3.4604999999999619E-5</v>
      </c>
      <c r="AA335" s="25">
        <f t="shared" si="94"/>
        <v>-7.9695314999999125E-4</v>
      </c>
      <c r="AB335" s="25">
        <v>2.5100000000000001E-3</v>
      </c>
      <c r="AC335" s="25">
        <f t="shared" si="95"/>
        <v>1.315E-3</v>
      </c>
    </row>
    <row r="336" spans="1:29" s="15" customFormat="1">
      <c r="A336" s="18">
        <v>584</v>
      </c>
      <c r="B336" s="25">
        <v>0</v>
      </c>
      <c r="C336" s="25">
        <v>1.9400000000000001E-3</v>
      </c>
      <c r="D336" s="25">
        <f t="shared" si="80"/>
        <v>7.2500000000000017E-4</v>
      </c>
      <c r="E336" s="25"/>
      <c r="F336" s="25">
        <f t="shared" si="81"/>
        <v>-1.0204999999999785E-5</v>
      </c>
      <c r="G336" s="25">
        <f t="shared" si="82"/>
        <v>-2.3502114999999506E-4</v>
      </c>
      <c r="H336" s="25">
        <v>4.1399999999999996E-3</v>
      </c>
      <c r="I336" s="25">
        <f t="shared" si="83"/>
        <v>2.9249999999999996E-3</v>
      </c>
      <c r="J336" s="25"/>
      <c r="K336" s="25">
        <f t="shared" si="84"/>
        <v>1.9694999999999695E-5</v>
      </c>
      <c r="L336" s="25">
        <f t="shared" si="85"/>
        <v>4.5357584999999303E-4</v>
      </c>
      <c r="M336" s="25">
        <v>3.81E-3</v>
      </c>
      <c r="N336" s="25">
        <f t="shared" si="86"/>
        <v>2.5950000000000001E-3</v>
      </c>
      <c r="O336" s="25"/>
      <c r="P336" s="25">
        <f t="shared" si="87"/>
        <v>-1.3490499999999983E-4</v>
      </c>
      <c r="Q336" s="25">
        <f t="shared" si="88"/>
        <v>-3.1068621499999965E-3</v>
      </c>
      <c r="R336" s="25">
        <v>1.91E-3</v>
      </c>
      <c r="S336" s="25">
        <f t="shared" si="89"/>
        <v>6.9500000000000009E-4</v>
      </c>
      <c r="T336" s="25"/>
      <c r="U336" s="25">
        <f t="shared" si="90"/>
        <v>-1.3260499999999994E-4</v>
      </c>
      <c r="V336" s="25">
        <f t="shared" si="91"/>
        <v>-3.0538931499999988E-3</v>
      </c>
      <c r="W336" s="25">
        <v>3.3800000000000002E-3</v>
      </c>
      <c r="X336" s="25">
        <f t="shared" si="92"/>
        <v>2.1650000000000003E-3</v>
      </c>
      <c r="Y336" s="25"/>
      <c r="Z336" s="25">
        <f t="shared" si="93"/>
        <v>-5.4604999999999671E-5</v>
      </c>
      <c r="AA336" s="25">
        <f t="shared" si="94"/>
        <v>-1.2575531499999925E-3</v>
      </c>
      <c r="AB336" s="25">
        <v>2.4299999999999999E-3</v>
      </c>
      <c r="AC336" s="25">
        <f t="shared" si="95"/>
        <v>1.2149999999999999E-3</v>
      </c>
    </row>
    <row r="337" spans="1:29" s="15" customFormat="1">
      <c r="A337" s="18">
        <v>585</v>
      </c>
      <c r="B337" s="25">
        <v>0</v>
      </c>
      <c r="C337" s="25">
        <v>2.1800000000000001E-3</v>
      </c>
      <c r="D337" s="25">
        <f t="shared" si="80"/>
        <v>9.5000000000000011E-4</v>
      </c>
      <c r="E337" s="25"/>
      <c r="F337" s="25">
        <f t="shared" si="81"/>
        <v>2.1479500000000016E-4</v>
      </c>
      <c r="G337" s="25">
        <f t="shared" si="82"/>
        <v>4.9467288500000036E-3</v>
      </c>
      <c r="H337" s="25">
        <v>4.5799999999999999E-3</v>
      </c>
      <c r="I337" s="25">
        <f t="shared" si="83"/>
        <v>3.3499999999999997E-3</v>
      </c>
      <c r="J337" s="25"/>
      <c r="K337" s="25">
        <f t="shared" si="84"/>
        <v>4.4469499999999973E-4</v>
      </c>
      <c r="L337" s="25">
        <f t="shared" si="85"/>
        <v>1.0241325849999995E-2</v>
      </c>
      <c r="M337" s="25">
        <v>4.2100000000000002E-3</v>
      </c>
      <c r="N337" s="25">
        <f t="shared" si="86"/>
        <v>2.98E-3</v>
      </c>
      <c r="O337" s="25"/>
      <c r="P337" s="25">
        <f t="shared" si="87"/>
        <v>2.5009500000000009E-4</v>
      </c>
      <c r="Q337" s="25">
        <f t="shared" si="88"/>
        <v>5.7596878500000021E-3</v>
      </c>
      <c r="R337" s="25">
        <v>2.2300000000000002E-3</v>
      </c>
      <c r="S337" s="25">
        <f t="shared" si="89"/>
        <v>1.0000000000000002E-3</v>
      </c>
      <c r="T337" s="25"/>
      <c r="U337" s="25">
        <f t="shared" si="90"/>
        <v>1.7239500000000021E-4</v>
      </c>
      <c r="V337" s="25">
        <f t="shared" si="91"/>
        <v>3.9702568500000054E-3</v>
      </c>
      <c r="W337" s="25">
        <v>3.5000000000000001E-3</v>
      </c>
      <c r="X337" s="25">
        <f t="shared" si="92"/>
        <v>2.2700000000000003E-3</v>
      </c>
      <c r="Y337" s="25"/>
      <c r="Z337" s="25">
        <f t="shared" si="93"/>
        <v>5.0395000000000387E-5</v>
      </c>
      <c r="AA337" s="25">
        <f t="shared" si="94"/>
        <v>1.160596850000009E-3</v>
      </c>
      <c r="AB337" s="25">
        <v>2.4599999999999999E-3</v>
      </c>
      <c r="AC337" s="25">
        <f t="shared" si="95"/>
        <v>1.23E-3</v>
      </c>
    </row>
    <row r="338" spans="1:29" s="15" customFormat="1">
      <c r="A338" s="18">
        <v>586</v>
      </c>
      <c r="B338" s="25">
        <v>-1.2E-4</v>
      </c>
      <c r="C338" s="25">
        <v>1.8600000000000001E-3</v>
      </c>
      <c r="D338" s="25">
        <f t="shared" si="80"/>
        <v>7.1000000000000013E-4</v>
      </c>
      <c r="E338" s="25"/>
      <c r="F338" s="25">
        <f t="shared" si="81"/>
        <v>-2.5204999999999824E-5</v>
      </c>
      <c r="G338" s="25">
        <f t="shared" si="82"/>
        <v>-5.8047114999999598E-4</v>
      </c>
      <c r="H338" s="25">
        <v>4.1999999999999997E-3</v>
      </c>
      <c r="I338" s="25">
        <f t="shared" si="83"/>
        <v>3.0499999999999998E-3</v>
      </c>
      <c r="J338" s="25"/>
      <c r="K338" s="25">
        <f t="shared" si="84"/>
        <v>1.4469499999999981E-4</v>
      </c>
      <c r="L338" s="25">
        <f t="shared" si="85"/>
        <v>3.3323258499999959E-3</v>
      </c>
      <c r="M338" s="25">
        <v>3.8300000000000001E-3</v>
      </c>
      <c r="N338" s="25">
        <f t="shared" si="86"/>
        <v>2.6800000000000001E-3</v>
      </c>
      <c r="O338" s="25"/>
      <c r="P338" s="25">
        <f t="shared" si="87"/>
        <v>-4.9904999999999828E-5</v>
      </c>
      <c r="Q338" s="25">
        <f t="shared" si="88"/>
        <v>-1.1493121499999961E-3</v>
      </c>
      <c r="R338" s="25">
        <v>2.1099999999999999E-3</v>
      </c>
      <c r="S338" s="25">
        <f t="shared" si="89"/>
        <v>9.5999999999999992E-4</v>
      </c>
      <c r="T338" s="25"/>
      <c r="U338" s="25">
        <f t="shared" si="90"/>
        <v>1.3239499999999989E-4</v>
      </c>
      <c r="V338" s="25">
        <f t="shared" si="91"/>
        <v>3.0490568499999975E-3</v>
      </c>
      <c r="W338" s="25">
        <v>3.3600000000000001E-3</v>
      </c>
      <c r="X338" s="25">
        <f t="shared" si="92"/>
        <v>2.2100000000000002E-3</v>
      </c>
      <c r="Y338" s="25"/>
      <c r="Z338" s="25">
        <f t="shared" si="93"/>
        <v>-9.60499999999977E-6</v>
      </c>
      <c r="AA338" s="25">
        <f t="shared" si="94"/>
        <v>-2.2120314999999471E-4</v>
      </c>
      <c r="AB338" s="25">
        <v>2.4199999999999998E-3</v>
      </c>
      <c r="AC338" s="25">
        <f t="shared" si="95"/>
        <v>1.15E-3</v>
      </c>
    </row>
    <row r="339" spans="1:29" s="15" customFormat="1">
      <c r="A339" s="18">
        <v>587</v>
      </c>
      <c r="B339" s="25">
        <v>4.0000000000000003E-5</v>
      </c>
      <c r="C339" s="25">
        <v>2.15E-3</v>
      </c>
      <c r="D339" s="25">
        <f t="shared" si="80"/>
        <v>8.4500000000000005E-4</v>
      </c>
      <c r="E339" s="25"/>
      <c r="F339" s="25">
        <f t="shared" si="81"/>
        <v>1.097950000000001E-4</v>
      </c>
      <c r="G339" s="25">
        <f t="shared" si="82"/>
        <v>2.5285788500000023E-3</v>
      </c>
      <c r="H339" s="25">
        <v>4.5999999999999999E-3</v>
      </c>
      <c r="I339" s="25">
        <f t="shared" si="83"/>
        <v>3.2950000000000002E-3</v>
      </c>
      <c r="J339" s="25"/>
      <c r="K339" s="25">
        <f t="shared" si="84"/>
        <v>3.8969500000000023E-4</v>
      </c>
      <c r="L339" s="25">
        <f t="shared" si="85"/>
        <v>8.9746758500000058E-3</v>
      </c>
      <c r="M339" s="25">
        <v>4.1399999999999996E-3</v>
      </c>
      <c r="N339" s="25">
        <f t="shared" si="86"/>
        <v>2.8349999999999998E-3</v>
      </c>
      <c r="O339" s="25"/>
      <c r="P339" s="25">
        <f t="shared" si="87"/>
        <v>1.0509499999999993E-4</v>
      </c>
      <c r="Q339" s="25">
        <f t="shared" si="88"/>
        <v>2.4203378499999986E-3</v>
      </c>
      <c r="R339" s="25">
        <v>2.33E-3</v>
      </c>
      <c r="S339" s="25">
        <f t="shared" si="89"/>
        <v>1.0250000000000001E-3</v>
      </c>
      <c r="T339" s="25"/>
      <c r="U339" s="25">
        <f t="shared" si="90"/>
        <v>1.9739500000000006E-4</v>
      </c>
      <c r="V339" s="25">
        <f t="shared" si="91"/>
        <v>4.5460068500000018E-3</v>
      </c>
      <c r="W339" s="25">
        <v>3.5599999999999998E-3</v>
      </c>
      <c r="X339" s="25">
        <f t="shared" si="92"/>
        <v>2.2550000000000001E-3</v>
      </c>
      <c r="Y339" s="25"/>
      <c r="Z339" s="25">
        <f t="shared" si="93"/>
        <v>3.5395000000000131E-5</v>
      </c>
      <c r="AA339" s="25">
        <f t="shared" si="94"/>
        <v>8.151468500000031E-4</v>
      </c>
      <c r="AB339" s="25">
        <v>2.5699999999999998E-3</v>
      </c>
      <c r="AC339" s="25">
        <f t="shared" si="95"/>
        <v>1.305E-3</v>
      </c>
    </row>
    <row r="340" spans="1:29" s="15" customFormat="1">
      <c r="A340" s="18">
        <v>588</v>
      </c>
      <c r="B340" s="25">
        <v>1.3999999999999999E-4</v>
      </c>
      <c r="C340" s="25">
        <v>1.92E-3</v>
      </c>
      <c r="D340" s="25">
        <f t="shared" si="80"/>
        <v>6.6E-4</v>
      </c>
      <c r="E340" s="25"/>
      <c r="F340" s="25">
        <f t="shared" si="81"/>
        <v>-7.5204999999999955E-5</v>
      </c>
      <c r="G340" s="25">
        <f t="shared" si="82"/>
        <v>-1.7319711499999991E-3</v>
      </c>
      <c r="H340" s="25">
        <v>4.2199999999999998E-3</v>
      </c>
      <c r="I340" s="25">
        <f t="shared" si="83"/>
        <v>2.96E-3</v>
      </c>
      <c r="J340" s="25"/>
      <c r="K340" s="25">
        <f t="shared" si="84"/>
        <v>5.4695000000000004E-5</v>
      </c>
      <c r="L340" s="25">
        <f t="shared" si="85"/>
        <v>1.2596258500000002E-3</v>
      </c>
      <c r="M340" s="25">
        <v>3.8600000000000001E-3</v>
      </c>
      <c r="N340" s="25">
        <f t="shared" si="86"/>
        <v>2.5999999999999999E-3</v>
      </c>
      <c r="O340" s="25"/>
      <c r="P340" s="25">
        <f t="shared" si="87"/>
        <v>-1.2990500000000004E-4</v>
      </c>
      <c r="Q340" s="25">
        <f t="shared" si="88"/>
        <v>-2.9917121500000008E-3</v>
      </c>
      <c r="R340" s="25">
        <v>2.0799999999999998E-3</v>
      </c>
      <c r="S340" s="25">
        <f t="shared" si="89"/>
        <v>8.1999999999999977E-4</v>
      </c>
      <c r="T340" s="25"/>
      <c r="U340" s="25">
        <f t="shared" si="90"/>
        <v>-7.6050000000002635E-6</v>
      </c>
      <c r="V340" s="25">
        <f t="shared" si="91"/>
        <v>-1.7514315000000607E-4</v>
      </c>
      <c r="W340" s="25">
        <v>3.3800000000000002E-3</v>
      </c>
      <c r="X340" s="25">
        <f t="shared" si="92"/>
        <v>2.1200000000000004E-3</v>
      </c>
      <c r="Y340" s="25"/>
      <c r="Z340" s="25">
        <f t="shared" si="93"/>
        <v>-9.9604999999999572E-5</v>
      </c>
      <c r="AA340" s="25">
        <f t="shared" si="94"/>
        <v>-2.2939031499999902E-3</v>
      </c>
      <c r="AB340" s="25">
        <v>2.3800000000000002E-3</v>
      </c>
      <c r="AC340" s="25">
        <f t="shared" si="95"/>
        <v>1.2600000000000001E-3</v>
      </c>
    </row>
    <row r="341" spans="1:29" s="15" customFormat="1">
      <c r="A341" s="18">
        <v>589</v>
      </c>
      <c r="B341" s="25">
        <v>1.8000000000000001E-4</v>
      </c>
      <c r="C341" s="25">
        <v>2.1199999999999999E-3</v>
      </c>
      <c r="D341" s="25">
        <f t="shared" si="80"/>
        <v>8.0499999999999994E-4</v>
      </c>
      <c r="E341" s="25"/>
      <c r="F341" s="25">
        <f t="shared" si="81"/>
        <v>6.9794999999999992E-5</v>
      </c>
      <c r="G341" s="25">
        <f t="shared" si="82"/>
        <v>1.6073788499999999E-3</v>
      </c>
      <c r="H341" s="25">
        <v>4.4400000000000004E-3</v>
      </c>
      <c r="I341" s="25">
        <f t="shared" si="83"/>
        <v>3.1250000000000002E-3</v>
      </c>
      <c r="J341" s="25"/>
      <c r="K341" s="25">
        <f t="shared" si="84"/>
        <v>2.1969500000000022E-4</v>
      </c>
      <c r="L341" s="25">
        <f t="shared" si="85"/>
        <v>5.0595758500000055E-3</v>
      </c>
      <c r="M341" s="25">
        <v>4.0800000000000003E-3</v>
      </c>
      <c r="N341" s="25">
        <f t="shared" si="86"/>
        <v>2.7650000000000001E-3</v>
      </c>
      <c r="O341" s="25"/>
      <c r="P341" s="25">
        <f t="shared" si="87"/>
        <v>3.5095000000000178E-5</v>
      </c>
      <c r="Q341" s="25">
        <f t="shared" si="88"/>
        <v>8.0823785000000415E-4</v>
      </c>
      <c r="R341" s="25">
        <v>2.32E-3</v>
      </c>
      <c r="S341" s="25">
        <f t="shared" si="89"/>
        <v>1.005E-3</v>
      </c>
      <c r="T341" s="25"/>
      <c r="U341" s="25">
        <f t="shared" si="90"/>
        <v>1.77395E-4</v>
      </c>
      <c r="V341" s="25">
        <f t="shared" si="91"/>
        <v>4.0854068500000007E-3</v>
      </c>
      <c r="W341" s="25">
        <v>3.5699999999999998E-3</v>
      </c>
      <c r="X341" s="25">
        <f t="shared" si="92"/>
        <v>2.2550000000000001E-3</v>
      </c>
      <c r="Y341" s="25"/>
      <c r="Z341" s="25">
        <f t="shared" si="93"/>
        <v>3.5395000000000131E-5</v>
      </c>
      <c r="AA341" s="25">
        <f t="shared" si="94"/>
        <v>8.151468500000031E-4</v>
      </c>
      <c r="AB341" s="25">
        <v>2.4499999999999999E-3</v>
      </c>
      <c r="AC341" s="25">
        <f t="shared" si="95"/>
        <v>1.315E-3</v>
      </c>
    </row>
    <row r="342" spans="1:29" s="15" customFormat="1">
      <c r="A342" s="18">
        <v>590</v>
      </c>
      <c r="B342" s="25">
        <v>-6.8999999999999997E-5</v>
      </c>
      <c r="C342" s="25">
        <v>1.99E-3</v>
      </c>
      <c r="D342" s="25">
        <f t="shared" si="80"/>
        <v>7.7950000000000003E-4</v>
      </c>
      <c r="E342" s="25"/>
      <c r="F342" s="25">
        <f t="shared" si="81"/>
        <v>4.4295000000000076E-5</v>
      </c>
      <c r="G342" s="25">
        <f t="shared" si="82"/>
        <v>1.0201138500000018E-3</v>
      </c>
      <c r="H342" s="25">
        <v>4.1999999999999997E-3</v>
      </c>
      <c r="I342" s="25">
        <f t="shared" si="83"/>
        <v>2.9895E-3</v>
      </c>
      <c r="J342" s="25"/>
      <c r="K342" s="25">
        <f t="shared" si="84"/>
        <v>8.4195000000000016E-5</v>
      </c>
      <c r="L342" s="25">
        <f t="shared" si="85"/>
        <v>1.9390108500000004E-3</v>
      </c>
      <c r="M342" s="25">
        <v>3.7599999999999999E-3</v>
      </c>
      <c r="N342" s="25">
        <f t="shared" si="86"/>
        <v>2.5494999999999997E-3</v>
      </c>
      <c r="O342" s="25"/>
      <c r="P342" s="25">
        <f t="shared" si="87"/>
        <v>-1.8040500000000024E-4</v>
      </c>
      <c r="Q342" s="25">
        <f t="shared" si="88"/>
        <v>-4.1547271500000059E-3</v>
      </c>
      <c r="R342" s="25">
        <v>2.16E-3</v>
      </c>
      <c r="S342" s="25">
        <f t="shared" si="89"/>
        <v>9.4950000000000004E-4</v>
      </c>
      <c r="T342" s="25"/>
      <c r="U342" s="25">
        <f t="shared" si="90"/>
        <v>1.2189500000000001E-4</v>
      </c>
      <c r="V342" s="25">
        <f t="shared" si="91"/>
        <v>2.8072418500000003E-3</v>
      </c>
      <c r="W342" s="25">
        <v>3.3600000000000001E-3</v>
      </c>
      <c r="X342" s="25">
        <f t="shared" si="92"/>
        <v>2.1495000000000004E-3</v>
      </c>
      <c r="Y342" s="25"/>
      <c r="Z342" s="25">
        <f t="shared" si="93"/>
        <v>-7.010499999999956E-5</v>
      </c>
      <c r="AA342" s="25">
        <f t="shared" si="94"/>
        <v>-1.61451814999999E-3</v>
      </c>
      <c r="AB342" s="25">
        <v>2.49E-3</v>
      </c>
      <c r="AC342" s="25">
        <f t="shared" si="95"/>
        <v>1.2105E-3</v>
      </c>
    </row>
    <row r="343" spans="1:29" s="15" customFormat="1">
      <c r="A343" s="18">
        <v>591</v>
      </c>
      <c r="B343" s="25">
        <v>-6.8999999999999997E-5</v>
      </c>
      <c r="C343" s="25">
        <v>2.1900000000000001E-3</v>
      </c>
      <c r="D343" s="25">
        <f t="shared" si="80"/>
        <v>9.8450000000000013E-4</v>
      </c>
      <c r="E343" s="25"/>
      <c r="F343" s="25">
        <f t="shared" si="81"/>
        <v>2.4929500000000018E-4</v>
      </c>
      <c r="G343" s="25">
        <f t="shared" si="82"/>
        <v>5.7412638500000043E-3</v>
      </c>
      <c r="H343" s="25">
        <v>4.4400000000000004E-3</v>
      </c>
      <c r="I343" s="25">
        <f t="shared" si="83"/>
        <v>3.2345000000000004E-3</v>
      </c>
      <c r="J343" s="25"/>
      <c r="K343" s="25">
        <f t="shared" si="84"/>
        <v>3.2919500000000044E-4</v>
      </c>
      <c r="L343" s="25">
        <f t="shared" si="85"/>
        <v>7.5813608500000101E-3</v>
      </c>
      <c r="M343" s="25">
        <v>4.0800000000000003E-3</v>
      </c>
      <c r="N343" s="25">
        <f t="shared" si="86"/>
        <v>2.8745000000000003E-3</v>
      </c>
      <c r="O343" s="25"/>
      <c r="P343" s="25">
        <f t="shared" si="87"/>
        <v>1.445950000000004E-4</v>
      </c>
      <c r="Q343" s="25">
        <f t="shared" si="88"/>
        <v>3.3300228500000094E-3</v>
      </c>
      <c r="R343" s="25">
        <v>2.2799999999999999E-3</v>
      </c>
      <c r="S343" s="25">
        <f t="shared" si="89"/>
        <v>1.0744999999999999E-3</v>
      </c>
      <c r="T343" s="25"/>
      <c r="U343" s="25">
        <f t="shared" si="90"/>
        <v>2.4689499999999991E-4</v>
      </c>
      <c r="V343" s="25">
        <f t="shared" si="91"/>
        <v>5.685991849999998E-3</v>
      </c>
      <c r="W343" s="25">
        <v>3.46E-3</v>
      </c>
      <c r="X343" s="25">
        <f t="shared" si="92"/>
        <v>2.2545E-3</v>
      </c>
      <c r="Y343" s="25"/>
      <c r="Z343" s="25">
        <f t="shared" si="93"/>
        <v>3.4895000000000065E-5</v>
      </c>
      <c r="AA343" s="25">
        <f t="shared" si="94"/>
        <v>8.0363185000000155E-4</v>
      </c>
      <c r="AB343" s="25">
        <v>2.48E-3</v>
      </c>
      <c r="AC343" s="25">
        <f t="shared" si="95"/>
        <v>1.2055E-3</v>
      </c>
    </row>
    <row r="344" spans="1:29" s="15" customFormat="1">
      <c r="A344" s="18">
        <v>592</v>
      </c>
      <c r="B344" s="25">
        <v>-1.4999999999999999E-4</v>
      </c>
      <c r="C344" s="25">
        <v>1.7600000000000001E-3</v>
      </c>
      <c r="D344" s="25">
        <f t="shared" si="80"/>
        <v>6.150000000000001E-4</v>
      </c>
      <c r="E344" s="25"/>
      <c r="F344" s="25">
        <f t="shared" si="81"/>
        <v>-1.2020499999999986E-4</v>
      </c>
      <c r="G344" s="25">
        <f t="shared" si="82"/>
        <v>-2.768321149999997E-3</v>
      </c>
      <c r="H344" s="25">
        <v>4.0499999999999998E-3</v>
      </c>
      <c r="I344" s="25">
        <f t="shared" si="83"/>
        <v>2.9049999999999996E-3</v>
      </c>
      <c r="J344" s="25"/>
      <c r="K344" s="25">
        <f t="shared" si="84"/>
        <v>-3.0500000000035707E-7</v>
      </c>
      <c r="L344" s="25">
        <f t="shared" si="85"/>
        <v>-7.0241500000082233E-6</v>
      </c>
      <c r="M344" s="25">
        <v>3.7100000000000002E-3</v>
      </c>
      <c r="N344" s="25">
        <f t="shared" si="86"/>
        <v>2.5650000000000004E-3</v>
      </c>
      <c r="O344" s="25"/>
      <c r="P344" s="25">
        <f t="shared" si="87"/>
        <v>-1.6490499999999948E-4</v>
      </c>
      <c r="Q344" s="25">
        <f t="shared" si="88"/>
        <v>-3.7977621499999882E-3</v>
      </c>
      <c r="R344" s="25">
        <v>1.9400000000000001E-3</v>
      </c>
      <c r="S344" s="25">
        <f t="shared" si="89"/>
        <v>7.9500000000000013E-4</v>
      </c>
      <c r="T344" s="25"/>
      <c r="U344" s="25">
        <f t="shared" si="90"/>
        <v>-3.2604999999999895E-5</v>
      </c>
      <c r="V344" s="25">
        <f t="shared" si="91"/>
        <v>-7.5089314999999765E-4</v>
      </c>
      <c r="W344" s="25">
        <v>3.2499999999999999E-3</v>
      </c>
      <c r="X344" s="25">
        <f t="shared" si="92"/>
        <v>2.1050000000000001E-3</v>
      </c>
      <c r="Y344" s="25"/>
      <c r="Z344" s="25">
        <f t="shared" si="93"/>
        <v>-1.1460499999999983E-4</v>
      </c>
      <c r="AA344" s="25">
        <f t="shared" si="94"/>
        <v>-2.639353149999996E-3</v>
      </c>
      <c r="AB344" s="25">
        <v>2.4399999999999999E-3</v>
      </c>
      <c r="AC344" s="25">
        <f t="shared" si="95"/>
        <v>1.145E-3</v>
      </c>
    </row>
    <row r="345" spans="1:29" s="15" customFormat="1">
      <c r="A345" s="18">
        <v>593</v>
      </c>
      <c r="B345" s="25">
        <v>1.1E-4</v>
      </c>
      <c r="C345" s="25">
        <v>2.0300000000000001E-3</v>
      </c>
      <c r="D345" s="25">
        <f t="shared" si="80"/>
        <v>8.200000000000002E-4</v>
      </c>
      <c r="E345" s="25"/>
      <c r="F345" s="25">
        <f t="shared" si="81"/>
        <v>8.4795000000000248E-5</v>
      </c>
      <c r="G345" s="25">
        <f t="shared" si="82"/>
        <v>1.9528288500000057E-3</v>
      </c>
      <c r="H345" s="25">
        <v>4.3699999999999998E-3</v>
      </c>
      <c r="I345" s="25">
        <f t="shared" si="83"/>
        <v>3.1599999999999996E-3</v>
      </c>
      <c r="J345" s="25"/>
      <c r="K345" s="25">
        <f t="shared" si="84"/>
        <v>2.5469499999999966E-4</v>
      </c>
      <c r="L345" s="25">
        <f t="shared" si="85"/>
        <v>5.8656258499999924E-3</v>
      </c>
      <c r="M345" s="25">
        <v>4.0600000000000002E-3</v>
      </c>
      <c r="N345" s="25">
        <f t="shared" si="86"/>
        <v>2.8500000000000001E-3</v>
      </c>
      <c r="O345" s="25"/>
      <c r="P345" s="25">
        <f t="shared" si="87"/>
        <v>1.2009500000000018E-4</v>
      </c>
      <c r="Q345" s="25">
        <f t="shared" si="88"/>
        <v>2.7657878500000044E-3</v>
      </c>
      <c r="R345" s="25">
        <v>2.1199999999999999E-3</v>
      </c>
      <c r="S345" s="25">
        <f t="shared" si="89"/>
        <v>9.1E-4</v>
      </c>
      <c r="T345" s="25"/>
      <c r="U345" s="25">
        <f t="shared" si="90"/>
        <v>8.2394999999999973E-5</v>
      </c>
      <c r="V345" s="25">
        <f t="shared" si="91"/>
        <v>1.8975568499999995E-3</v>
      </c>
      <c r="W345" s="25">
        <v>3.3999999999999998E-3</v>
      </c>
      <c r="X345" s="25">
        <f t="shared" si="92"/>
        <v>2.1900000000000001E-3</v>
      </c>
      <c r="Y345" s="25"/>
      <c r="Z345" s="25">
        <f t="shared" si="93"/>
        <v>-2.9604999999999822E-5</v>
      </c>
      <c r="AA345" s="25">
        <f t="shared" si="94"/>
        <v>-6.8180314999999596E-4</v>
      </c>
      <c r="AB345" s="25">
        <v>2.31E-3</v>
      </c>
      <c r="AC345" s="25">
        <f t="shared" si="95"/>
        <v>1.2099999999999999E-3</v>
      </c>
    </row>
    <row r="346" spans="1:29" s="15" customFormat="1">
      <c r="A346" s="18">
        <v>594</v>
      </c>
      <c r="B346" s="25">
        <v>-1.2999999999999999E-4</v>
      </c>
      <c r="C346" s="25">
        <v>1.9599999999999999E-3</v>
      </c>
      <c r="D346" s="25">
        <f t="shared" si="80"/>
        <v>8.0999999999999996E-4</v>
      </c>
      <c r="E346" s="25"/>
      <c r="F346" s="25">
        <f t="shared" si="81"/>
        <v>7.4795000000000005E-5</v>
      </c>
      <c r="G346" s="25">
        <f t="shared" si="82"/>
        <v>1.7225288500000002E-3</v>
      </c>
      <c r="H346" s="25">
        <v>4.3400000000000001E-3</v>
      </c>
      <c r="I346" s="25">
        <f t="shared" si="83"/>
        <v>3.1900000000000001E-3</v>
      </c>
      <c r="J346" s="25"/>
      <c r="K346" s="25">
        <f t="shared" si="84"/>
        <v>2.8469500000000017E-4</v>
      </c>
      <c r="L346" s="25">
        <f t="shared" si="85"/>
        <v>6.5565258500000041E-3</v>
      </c>
      <c r="M346" s="25">
        <v>3.96E-3</v>
      </c>
      <c r="N346" s="25">
        <f t="shared" si="86"/>
        <v>2.81E-3</v>
      </c>
      <c r="O346" s="25"/>
      <c r="P346" s="25">
        <f t="shared" si="87"/>
        <v>8.0095000000000079E-5</v>
      </c>
      <c r="Q346" s="25">
        <f t="shared" si="88"/>
        <v>1.844587850000002E-3</v>
      </c>
      <c r="R346" s="25">
        <v>2.16E-3</v>
      </c>
      <c r="S346" s="25">
        <f t="shared" si="89"/>
        <v>1.01E-3</v>
      </c>
      <c r="T346" s="25"/>
      <c r="U346" s="25">
        <f t="shared" si="90"/>
        <v>1.8239500000000002E-4</v>
      </c>
      <c r="V346" s="25">
        <f t="shared" si="91"/>
        <v>4.2005568500000003E-3</v>
      </c>
      <c r="W346" s="25">
        <v>3.4299999999999999E-3</v>
      </c>
      <c r="X346" s="25">
        <f t="shared" si="92"/>
        <v>2.2799999999999999E-3</v>
      </c>
      <c r="Y346" s="25"/>
      <c r="Z346" s="25">
        <f t="shared" si="93"/>
        <v>6.039499999999998E-5</v>
      </c>
      <c r="AA346" s="25">
        <f t="shared" si="94"/>
        <v>1.3908968499999996E-3</v>
      </c>
      <c r="AB346" s="25">
        <v>2.4299999999999999E-3</v>
      </c>
      <c r="AC346" s="25">
        <f t="shared" si="95"/>
        <v>1.15E-3</v>
      </c>
    </row>
    <row r="347" spans="1:29" s="15" customFormat="1">
      <c r="A347" s="18">
        <v>595</v>
      </c>
      <c r="B347" s="25">
        <v>8.0000000000000007E-5</v>
      </c>
      <c r="C347" s="25">
        <v>2.0400000000000001E-3</v>
      </c>
      <c r="D347" s="25">
        <f t="shared" si="80"/>
        <v>8.0999999999999996E-4</v>
      </c>
      <c r="E347" s="25"/>
      <c r="F347" s="25">
        <f t="shared" si="81"/>
        <v>7.4795000000000005E-5</v>
      </c>
      <c r="G347" s="25">
        <f t="shared" si="82"/>
        <v>1.7225288500000002E-3</v>
      </c>
      <c r="H347" s="25">
        <v>4.3200000000000001E-3</v>
      </c>
      <c r="I347" s="25">
        <f t="shared" si="83"/>
        <v>3.0899999999999999E-3</v>
      </c>
      <c r="J347" s="25"/>
      <c r="K347" s="25">
        <f t="shared" si="84"/>
        <v>1.8469499999999991E-4</v>
      </c>
      <c r="L347" s="25">
        <f t="shared" si="85"/>
        <v>4.2535258499999985E-3</v>
      </c>
      <c r="M347" s="25">
        <v>4.0600000000000002E-3</v>
      </c>
      <c r="N347" s="25">
        <f t="shared" si="86"/>
        <v>2.8300000000000001E-3</v>
      </c>
      <c r="O347" s="25"/>
      <c r="P347" s="25">
        <f t="shared" si="87"/>
        <v>1.0009500000000013E-4</v>
      </c>
      <c r="Q347" s="25">
        <f t="shared" si="88"/>
        <v>2.3051878500000033E-3</v>
      </c>
      <c r="R347" s="25">
        <v>2.1800000000000001E-3</v>
      </c>
      <c r="S347" s="25">
        <f t="shared" si="89"/>
        <v>9.4999999999999989E-4</v>
      </c>
      <c r="T347" s="25"/>
      <c r="U347" s="25">
        <f t="shared" si="90"/>
        <v>1.2239499999999986E-4</v>
      </c>
      <c r="V347" s="25">
        <f t="shared" si="91"/>
        <v>2.818756849999997E-3</v>
      </c>
      <c r="W347" s="25">
        <v>3.4499999999999999E-3</v>
      </c>
      <c r="X347" s="25">
        <f t="shared" si="92"/>
        <v>2.2199999999999998E-3</v>
      </c>
      <c r="Y347" s="25"/>
      <c r="Z347" s="25">
        <f t="shared" si="93"/>
        <v>3.9499999999982258E-7</v>
      </c>
      <c r="AA347" s="25">
        <f t="shared" si="94"/>
        <v>9.0968499999959147E-6</v>
      </c>
      <c r="AB347" s="25">
        <v>2.3800000000000002E-3</v>
      </c>
      <c r="AC347" s="25">
        <f t="shared" si="95"/>
        <v>1.2300000000000002E-3</v>
      </c>
    </row>
    <row r="348" spans="1:29" s="15" customFormat="1">
      <c r="A348" s="18">
        <v>596</v>
      </c>
      <c r="B348" s="25">
        <v>0</v>
      </c>
      <c r="C348" s="25">
        <v>1.9400000000000001E-3</v>
      </c>
      <c r="D348" s="25">
        <f t="shared" si="80"/>
        <v>7.5000000000000002E-4</v>
      </c>
      <c r="E348" s="25"/>
      <c r="F348" s="25">
        <f t="shared" si="81"/>
        <v>1.4795000000000064E-5</v>
      </c>
      <c r="G348" s="25">
        <f t="shared" si="82"/>
        <v>3.4072885000000148E-4</v>
      </c>
      <c r="H348" s="25">
        <v>4.2599999999999999E-3</v>
      </c>
      <c r="I348" s="25">
        <f t="shared" si="83"/>
        <v>3.0699999999999998E-3</v>
      </c>
      <c r="J348" s="25"/>
      <c r="K348" s="25">
        <f t="shared" si="84"/>
        <v>1.6469499999999986E-4</v>
      </c>
      <c r="L348" s="25">
        <f t="shared" si="85"/>
        <v>3.792925849999997E-3</v>
      </c>
      <c r="M348" s="25">
        <v>3.8700000000000002E-3</v>
      </c>
      <c r="N348" s="25">
        <f t="shared" si="86"/>
        <v>2.6800000000000001E-3</v>
      </c>
      <c r="O348" s="25"/>
      <c r="P348" s="25">
        <f t="shared" si="87"/>
        <v>-4.9904999999999828E-5</v>
      </c>
      <c r="Q348" s="25">
        <f t="shared" si="88"/>
        <v>-1.1493121499999961E-3</v>
      </c>
      <c r="R348" s="25">
        <v>2.0600000000000002E-3</v>
      </c>
      <c r="S348" s="25">
        <f t="shared" si="89"/>
        <v>8.7000000000000011E-4</v>
      </c>
      <c r="T348" s="25"/>
      <c r="U348" s="25">
        <f t="shared" si="90"/>
        <v>4.2395000000000085E-5</v>
      </c>
      <c r="V348" s="25">
        <f t="shared" si="91"/>
        <v>9.7635685000000197E-4</v>
      </c>
      <c r="W348" s="25">
        <v>3.3500000000000001E-3</v>
      </c>
      <c r="X348" s="25">
        <f t="shared" si="92"/>
        <v>2.16E-3</v>
      </c>
      <c r="Y348" s="25"/>
      <c r="Z348" s="25">
        <f t="shared" si="93"/>
        <v>-5.9604999999999901E-5</v>
      </c>
      <c r="AA348" s="25">
        <f t="shared" si="94"/>
        <v>-1.3727031499999977E-3</v>
      </c>
      <c r="AB348" s="25">
        <v>2.3800000000000002E-3</v>
      </c>
      <c r="AC348" s="25">
        <f t="shared" si="95"/>
        <v>1.1900000000000001E-3</v>
      </c>
    </row>
    <row r="349" spans="1:29" s="15" customFormat="1">
      <c r="A349" s="18">
        <v>597</v>
      </c>
      <c r="B349" s="25">
        <v>1.9000000000000001E-4</v>
      </c>
      <c r="C349" s="25">
        <v>2.0300000000000001E-3</v>
      </c>
      <c r="D349" s="25">
        <f t="shared" si="80"/>
        <v>7.1000000000000013E-4</v>
      </c>
      <c r="E349" s="25"/>
      <c r="F349" s="25">
        <f t="shared" si="81"/>
        <v>-2.5204999999999824E-5</v>
      </c>
      <c r="G349" s="25">
        <f t="shared" si="82"/>
        <v>-5.8047114999999598E-4</v>
      </c>
      <c r="H349" s="25">
        <v>4.3299999999999996E-3</v>
      </c>
      <c r="I349" s="25">
        <f t="shared" si="83"/>
        <v>3.0099999999999997E-3</v>
      </c>
      <c r="J349" s="25"/>
      <c r="K349" s="25">
        <f t="shared" si="84"/>
        <v>1.046949999999997E-4</v>
      </c>
      <c r="L349" s="25">
        <f t="shared" si="85"/>
        <v>2.4111258499999932E-3</v>
      </c>
      <c r="M349" s="25">
        <v>3.9300000000000003E-3</v>
      </c>
      <c r="N349" s="25">
        <f t="shared" si="86"/>
        <v>2.6100000000000003E-3</v>
      </c>
      <c r="O349" s="25"/>
      <c r="P349" s="25">
        <f t="shared" si="87"/>
        <v>-1.1990499999999958E-4</v>
      </c>
      <c r="Q349" s="25">
        <f t="shared" si="88"/>
        <v>-2.7614121499999903E-3</v>
      </c>
      <c r="R349" s="25">
        <v>2.2200000000000002E-3</v>
      </c>
      <c r="S349" s="25">
        <f t="shared" si="89"/>
        <v>9.0000000000000019E-4</v>
      </c>
      <c r="T349" s="25"/>
      <c r="U349" s="25">
        <f t="shared" si="90"/>
        <v>7.2395000000000163E-5</v>
      </c>
      <c r="V349" s="25">
        <f t="shared" si="91"/>
        <v>1.6672568500000037E-3</v>
      </c>
      <c r="W349" s="25">
        <v>3.4099999999999998E-3</v>
      </c>
      <c r="X349" s="25">
        <f t="shared" si="92"/>
        <v>2.0899999999999998E-3</v>
      </c>
      <c r="Y349" s="25"/>
      <c r="Z349" s="25">
        <f t="shared" si="93"/>
        <v>-1.2960500000000008E-4</v>
      </c>
      <c r="AA349" s="25">
        <f t="shared" si="94"/>
        <v>-2.9848031500000023E-3</v>
      </c>
      <c r="AB349" s="25">
        <v>2.4499999999999999E-3</v>
      </c>
      <c r="AC349" s="25">
        <f t="shared" si="95"/>
        <v>1.32E-3</v>
      </c>
    </row>
    <row r="350" spans="1:29" s="15" customFormat="1">
      <c r="A350" s="18">
        <v>598</v>
      </c>
      <c r="B350" s="25">
        <v>-1.3999999999999999E-4</v>
      </c>
      <c r="C350" s="25">
        <v>2.0899999999999998E-3</v>
      </c>
      <c r="D350" s="25">
        <f t="shared" si="80"/>
        <v>9.8499999999999976E-4</v>
      </c>
      <c r="E350" s="25"/>
      <c r="F350" s="25">
        <f t="shared" si="81"/>
        <v>2.4979499999999981E-4</v>
      </c>
      <c r="G350" s="25">
        <f t="shared" si="82"/>
        <v>5.7527788499999958E-3</v>
      </c>
      <c r="H350" s="25">
        <v>4.3600000000000002E-3</v>
      </c>
      <c r="I350" s="25">
        <f t="shared" si="83"/>
        <v>3.2550000000000001E-3</v>
      </c>
      <c r="J350" s="25"/>
      <c r="K350" s="25">
        <f t="shared" si="84"/>
        <v>3.4969500000000013E-4</v>
      </c>
      <c r="L350" s="25">
        <f t="shared" si="85"/>
        <v>8.0534758500000036E-3</v>
      </c>
      <c r="M350" s="25">
        <v>3.96E-3</v>
      </c>
      <c r="N350" s="25">
        <f t="shared" si="86"/>
        <v>2.8549999999999999E-3</v>
      </c>
      <c r="O350" s="25"/>
      <c r="P350" s="25">
        <f t="shared" si="87"/>
        <v>1.2509499999999998E-4</v>
      </c>
      <c r="Q350" s="25">
        <f t="shared" si="88"/>
        <v>2.8809378499999997E-3</v>
      </c>
      <c r="R350" s="25">
        <v>2.1099999999999999E-3</v>
      </c>
      <c r="S350" s="25">
        <f t="shared" si="89"/>
        <v>1.0049999999999998E-3</v>
      </c>
      <c r="T350" s="25"/>
      <c r="U350" s="25">
        <f t="shared" si="90"/>
        <v>1.7739499999999979E-4</v>
      </c>
      <c r="V350" s="25">
        <f t="shared" si="91"/>
        <v>4.0854068499999955E-3</v>
      </c>
      <c r="W350" s="25">
        <v>3.3899999999999998E-3</v>
      </c>
      <c r="X350" s="25">
        <f t="shared" si="92"/>
        <v>2.2849999999999997E-3</v>
      </c>
      <c r="Y350" s="25"/>
      <c r="Z350" s="25">
        <f t="shared" si="93"/>
        <v>6.5394999999999776E-5</v>
      </c>
      <c r="AA350" s="25">
        <f t="shared" si="94"/>
        <v>1.5060468499999949E-3</v>
      </c>
      <c r="AB350" s="25">
        <v>2.3500000000000001E-3</v>
      </c>
      <c r="AC350" s="25">
        <f t="shared" si="95"/>
        <v>1.1050000000000001E-3</v>
      </c>
    </row>
    <row r="351" spans="1:29" s="15" customFormat="1">
      <c r="A351" s="18">
        <v>599</v>
      </c>
      <c r="B351" s="25">
        <v>6.0000000000000002E-5</v>
      </c>
      <c r="C351" s="25">
        <v>1.97E-3</v>
      </c>
      <c r="D351" s="25">
        <f t="shared" si="80"/>
        <v>7.6499999999999984E-4</v>
      </c>
      <c r="E351" s="25"/>
      <c r="F351" s="25">
        <f t="shared" si="81"/>
        <v>2.9794999999999887E-5</v>
      </c>
      <c r="G351" s="25">
        <f t="shared" si="82"/>
        <v>6.8617884999999743E-4</v>
      </c>
      <c r="H351" s="25">
        <v>4.2500000000000003E-3</v>
      </c>
      <c r="I351" s="25">
        <f t="shared" si="83"/>
        <v>3.045E-3</v>
      </c>
      <c r="J351" s="25"/>
      <c r="K351" s="25">
        <f t="shared" si="84"/>
        <v>1.3969500000000001E-4</v>
      </c>
      <c r="L351" s="25">
        <f t="shared" si="85"/>
        <v>3.2171758500000006E-3</v>
      </c>
      <c r="M351" s="25">
        <v>3.8500000000000001E-3</v>
      </c>
      <c r="N351" s="25">
        <f t="shared" si="86"/>
        <v>2.6449999999999998E-3</v>
      </c>
      <c r="O351" s="25"/>
      <c r="P351" s="25">
        <f t="shared" si="87"/>
        <v>-8.4905000000000137E-5</v>
      </c>
      <c r="Q351" s="25">
        <f t="shared" si="88"/>
        <v>-1.9553621500000033E-3</v>
      </c>
      <c r="R351" s="25">
        <v>2.1099999999999999E-3</v>
      </c>
      <c r="S351" s="25">
        <f t="shared" si="89"/>
        <v>9.0499999999999977E-4</v>
      </c>
      <c r="T351" s="25"/>
      <c r="U351" s="25">
        <f t="shared" si="90"/>
        <v>7.7394999999999743E-5</v>
      </c>
      <c r="V351" s="25">
        <f t="shared" si="91"/>
        <v>1.7824068499999943E-3</v>
      </c>
      <c r="W351" s="25">
        <v>3.3300000000000001E-3</v>
      </c>
      <c r="X351" s="25">
        <f t="shared" si="92"/>
        <v>2.1250000000000002E-3</v>
      </c>
      <c r="Y351" s="25"/>
      <c r="Z351" s="25">
        <f t="shared" si="93"/>
        <v>-9.4604999999999776E-5</v>
      </c>
      <c r="AA351" s="25">
        <f t="shared" si="94"/>
        <v>-2.1787531499999949E-3</v>
      </c>
      <c r="AB351" s="25">
        <v>2.3500000000000001E-3</v>
      </c>
      <c r="AC351" s="25">
        <f t="shared" si="95"/>
        <v>1.2050000000000001E-3</v>
      </c>
    </row>
    <row r="352" spans="1:29" s="15" customFormat="1">
      <c r="A352" s="18">
        <v>600</v>
      </c>
      <c r="B352" s="25">
        <v>-1E-4</v>
      </c>
      <c r="C352" s="25">
        <v>2.0799999999999998E-3</v>
      </c>
      <c r="D352" s="25">
        <f t="shared" si="80"/>
        <v>9.999999999999998E-4</v>
      </c>
      <c r="E352" s="25"/>
      <c r="F352" s="25"/>
      <c r="G352" s="25"/>
      <c r="H352" s="25">
        <v>4.3200000000000001E-3</v>
      </c>
      <c r="I352" s="25">
        <f t="shared" si="83"/>
        <v>3.2399999999999998E-3</v>
      </c>
      <c r="J352" s="25"/>
      <c r="K352" s="25"/>
      <c r="L352" s="25"/>
      <c r="M352" s="25">
        <v>3.9500000000000004E-3</v>
      </c>
      <c r="N352" s="25">
        <f t="shared" si="86"/>
        <v>2.8700000000000002E-3</v>
      </c>
      <c r="O352" s="25"/>
      <c r="P352" s="25"/>
      <c r="Q352" s="25"/>
      <c r="R352" s="25">
        <v>2.0899999999999998E-3</v>
      </c>
      <c r="S352" s="25">
        <f t="shared" si="89"/>
        <v>1.0099999999999998E-3</v>
      </c>
      <c r="T352" s="25"/>
      <c r="U352" s="25"/>
      <c r="V352" s="25"/>
      <c r="W352" s="25">
        <v>3.3600000000000001E-3</v>
      </c>
      <c r="X352" s="25">
        <f t="shared" si="92"/>
        <v>2.2799999999999999E-3</v>
      </c>
      <c r="Y352" s="25"/>
      <c r="Z352" s="25"/>
      <c r="AA352" s="25"/>
      <c r="AB352" s="25">
        <v>2.2599999999999999E-3</v>
      </c>
      <c r="AC352" s="25">
        <f t="shared" si="95"/>
        <v>1.08E-3</v>
      </c>
    </row>
    <row r="353" spans="1:29" s="15" customFormat="1">
      <c r="A353" s="18">
        <v>601</v>
      </c>
      <c r="B353" s="25">
        <v>3.0000000000000001E-5</v>
      </c>
      <c r="C353" s="25">
        <v>1.98E-3</v>
      </c>
      <c r="D353" s="25">
        <f t="shared" si="80"/>
        <v>7.7499999999999986E-4</v>
      </c>
      <c r="E353" s="25"/>
      <c r="F353" s="25"/>
      <c r="G353" s="25"/>
      <c r="H353" s="25">
        <v>4.28E-3</v>
      </c>
      <c r="I353" s="25">
        <f t="shared" si="83"/>
        <v>3.0749999999999996E-3</v>
      </c>
      <c r="J353" s="25"/>
      <c r="K353" s="25"/>
      <c r="L353" s="25"/>
      <c r="M353" s="25">
        <v>3.8700000000000002E-3</v>
      </c>
      <c r="N353" s="25">
        <f t="shared" si="86"/>
        <v>2.6649999999999998E-3</v>
      </c>
      <c r="O353" s="25"/>
      <c r="P353" s="25"/>
      <c r="Q353" s="25"/>
      <c r="R353" s="25">
        <v>2.0999999999999999E-3</v>
      </c>
      <c r="S353" s="25">
        <f t="shared" si="89"/>
        <v>8.9499999999999975E-4</v>
      </c>
      <c r="T353" s="25"/>
      <c r="U353" s="25"/>
      <c r="V353" s="25"/>
      <c r="W353" s="25">
        <v>3.4099999999999998E-3</v>
      </c>
      <c r="X353" s="25">
        <f t="shared" si="92"/>
        <v>2.2049999999999995E-3</v>
      </c>
      <c r="Y353" s="25"/>
      <c r="Z353" s="25"/>
      <c r="AA353" s="25"/>
      <c r="AB353" s="25">
        <v>2.3800000000000002E-3</v>
      </c>
      <c r="AC353" s="25">
        <f t="shared" si="95"/>
        <v>1.2050000000000001E-3</v>
      </c>
    </row>
    <row r="354" spans="1:29" s="15" customFormat="1">
      <c r="A354" s="18">
        <v>602</v>
      </c>
      <c r="B354" s="25">
        <v>4.0000000000000003E-5</v>
      </c>
      <c r="C354" s="25">
        <v>1.89E-3</v>
      </c>
      <c r="D354" s="25">
        <f t="shared" si="80"/>
        <v>7.5999999999999983E-4</v>
      </c>
      <c r="E354" s="25"/>
      <c r="F354" s="25"/>
      <c r="G354" s="25"/>
      <c r="H354" s="25">
        <v>4.2700000000000004E-3</v>
      </c>
      <c r="I354" s="25">
        <f t="shared" si="83"/>
        <v>3.1400000000000004E-3</v>
      </c>
      <c r="J354" s="25"/>
      <c r="K354" s="25"/>
      <c r="L354" s="25"/>
      <c r="M354" s="25">
        <v>3.9199999999999999E-3</v>
      </c>
      <c r="N354" s="25">
        <f t="shared" si="86"/>
        <v>2.7899999999999999E-3</v>
      </c>
      <c r="O354" s="25"/>
      <c r="P354" s="25"/>
      <c r="Q354" s="25"/>
      <c r="R354" s="25">
        <v>2.0899999999999998E-3</v>
      </c>
      <c r="S354" s="25">
        <f t="shared" si="89"/>
        <v>9.599999999999997E-4</v>
      </c>
      <c r="T354" s="25"/>
      <c r="U354" s="25"/>
      <c r="V354" s="25"/>
      <c r="W354" s="25">
        <v>3.2799999999999999E-3</v>
      </c>
      <c r="X354" s="25">
        <f t="shared" si="92"/>
        <v>2.15E-3</v>
      </c>
      <c r="Y354" s="25"/>
      <c r="Z354" s="25"/>
      <c r="AA354" s="25"/>
      <c r="AB354" s="25">
        <v>2.2200000000000002E-3</v>
      </c>
      <c r="AC354" s="25">
        <f t="shared" si="95"/>
        <v>1.1300000000000001E-3</v>
      </c>
    </row>
    <row r="355" spans="1:29" s="15" customFormat="1">
      <c r="A355" s="18">
        <v>603</v>
      </c>
      <c r="B355" s="25">
        <v>-4.0000000000000003E-5</v>
      </c>
      <c r="C355" s="25">
        <v>1.91E-3</v>
      </c>
      <c r="D355" s="25">
        <f t="shared" si="80"/>
        <v>7.5500000000000003E-4</v>
      </c>
      <c r="E355" s="25"/>
      <c r="F355" s="25"/>
      <c r="G355" s="25"/>
      <c r="H355" s="25">
        <v>4.2199999999999998E-3</v>
      </c>
      <c r="I355" s="25">
        <f t="shared" si="83"/>
        <v>3.065E-3</v>
      </c>
      <c r="J355" s="25"/>
      <c r="K355" s="25"/>
      <c r="L355" s="25"/>
      <c r="M355" s="25">
        <v>3.8700000000000002E-3</v>
      </c>
      <c r="N355" s="25">
        <f t="shared" si="86"/>
        <v>2.7150000000000004E-3</v>
      </c>
      <c r="O355" s="25"/>
      <c r="P355" s="25"/>
      <c r="Q355" s="25"/>
      <c r="R355" s="25">
        <v>1.99E-3</v>
      </c>
      <c r="S355" s="25">
        <f t="shared" si="89"/>
        <v>8.3500000000000002E-4</v>
      </c>
      <c r="T355" s="25"/>
      <c r="U355" s="25"/>
      <c r="V355" s="25"/>
      <c r="W355" s="25">
        <v>3.2299999999999998E-3</v>
      </c>
      <c r="X355" s="25">
        <f t="shared" si="92"/>
        <v>2.0749999999999996E-3</v>
      </c>
      <c r="Y355" s="25"/>
      <c r="Z355" s="25"/>
      <c r="AA355" s="25"/>
      <c r="AB355" s="25">
        <v>2.3500000000000001E-3</v>
      </c>
      <c r="AC355" s="25">
        <f t="shared" si="95"/>
        <v>1.155E-3</v>
      </c>
    </row>
    <row r="356" spans="1:29" s="15" customFormat="1">
      <c r="A356" s="18">
        <v>604</v>
      </c>
      <c r="B356" s="25">
        <v>-5.0000000000000002E-5</v>
      </c>
      <c r="C356" s="25">
        <v>1.92E-3</v>
      </c>
      <c r="D356" s="25">
        <f t="shared" si="80"/>
        <v>8.0000000000000015E-4</v>
      </c>
      <c r="E356" s="25"/>
      <c r="F356" s="25"/>
      <c r="G356" s="25"/>
      <c r="H356" s="25">
        <v>4.28E-3</v>
      </c>
      <c r="I356" s="25">
        <f t="shared" si="83"/>
        <v>3.16E-3</v>
      </c>
      <c r="J356" s="25"/>
      <c r="K356" s="25"/>
      <c r="L356" s="25"/>
      <c r="M356" s="25">
        <v>3.9199999999999999E-3</v>
      </c>
      <c r="N356" s="25">
        <f t="shared" si="86"/>
        <v>2.8E-3</v>
      </c>
      <c r="O356" s="25"/>
      <c r="P356" s="25"/>
      <c r="Q356" s="25"/>
      <c r="R356" s="25">
        <v>2.1199999999999999E-3</v>
      </c>
      <c r="S356" s="25">
        <f t="shared" si="89"/>
        <v>1E-3</v>
      </c>
      <c r="T356" s="25"/>
      <c r="U356" s="25"/>
      <c r="V356" s="25"/>
      <c r="W356" s="25">
        <v>3.2799999999999999E-3</v>
      </c>
      <c r="X356" s="25">
        <f t="shared" si="92"/>
        <v>2.16E-3</v>
      </c>
      <c r="Y356" s="25"/>
      <c r="Z356" s="25"/>
      <c r="AA356" s="25"/>
      <c r="AB356" s="25">
        <v>2.2899999999999999E-3</v>
      </c>
      <c r="AC356" s="25">
        <f t="shared" si="95"/>
        <v>1.1199999999999999E-3</v>
      </c>
    </row>
    <row r="357" spans="1:29" s="15" customFormat="1">
      <c r="A357" s="18">
        <v>605</v>
      </c>
      <c r="B357" s="25">
        <v>1.1E-4</v>
      </c>
      <c r="C357" s="25">
        <v>2.0500000000000002E-3</v>
      </c>
      <c r="D357" s="25">
        <f t="shared" si="80"/>
        <v>8.1000000000000017E-4</v>
      </c>
      <c r="E357" s="25"/>
      <c r="F357" s="25"/>
      <c r="G357" s="25"/>
      <c r="H357" s="25">
        <v>4.3200000000000001E-3</v>
      </c>
      <c r="I357" s="25">
        <f t="shared" si="83"/>
        <v>3.0800000000000003E-3</v>
      </c>
      <c r="J357" s="25"/>
      <c r="K357" s="25"/>
      <c r="L357" s="25"/>
      <c r="M357" s="25">
        <v>4.0000000000000001E-3</v>
      </c>
      <c r="N357" s="25">
        <f t="shared" si="86"/>
        <v>2.7600000000000003E-3</v>
      </c>
      <c r="O357" s="25"/>
      <c r="P357" s="25"/>
      <c r="Q357" s="25"/>
      <c r="R357" s="25">
        <v>2.2300000000000002E-3</v>
      </c>
      <c r="S357" s="25">
        <f t="shared" si="89"/>
        <v>9.9000000000000021E-4</v>
      </c>
      <c r="T357" s="25"/>
      <c r="U357" s="25"/>
      <c r="V357" s="25"/>
      <c r="W357" s="25">
        <v>3.4299999999999999E-3</v>
      </c>
      <c r="X357" s="25">
        <f t="shared" si="92"/>
        <v>2.1900000000000001E-3</v>
      </c>
      <c r="Y357" s="25"/>
      <c r="Z357" s="25"/>
      <c r="AA357" s="25"/>
      <c r="AB357" s="25">
        <v>2.3700000000000001E-3</v>
      </c>
      <c r="AC357" s="25">
        <f t="shared" si="95"/>
        <v>1.24E-3</v>
      </c>
    </row>
    <row r="358" spans="1:29" s="15" customFormat="1">
      <c r="A358" s="18">
        <v>606</v>
      </c>
      <c r="B358" s="25">
        <v>-1.2E-4</v>
      </c>
      <c r="C358" s="25">
        <v>1.9400000000000001E-3</v>
      </c>
      <c r="D358" s="25">
        <f t="shared" si="80"/>
        <v>8.6000000000000009E-4</v>
      </c>
      <c r="E358" s="25"/>
      <c r="F358" s="25"/>
      <c r="G358" s="25"/>
      <c r="H358" s="25">
        <v>4.2199999999999998E-3</v>
      </c>
      <c r="I358" s="25">
        <f t="shared" si="83"/>
        <v>3.1399999999999996E-3</v>
      </c>
      <c r="J358" s="25"/>
      <c r="K358" s="25"/>
      <c r="L358" s="25"/>
      <c r="M358" s="25">
        <v>3.9100000000000003E-3</v>
      </c>
      <c r="N358" s="25">
        <f t="shared" si="86"/>
        <v>2.8300000000000001E-3</v>
      </c>
      <c r="O358" s="25"/>
      <c r="P358" s="25"/>
      <c r="Q358" s="25"/>
      <c r="R358" s="25">
        <v>2.15E-3</v>
      </c>
      <c r="S358" s="25">
        <f t="shared" si="89"/>
        <v>1.07E-3</v>
      </c>
      <c r="T358" s="25"/>
      <c r="U358" s="25"/>
      <c r="V358" s="25"/>
      <c r="W358" s="25">
        <v>3.3300000000000001E-3</v>
      </c>
      <c r="X358" s="25">
        <f t="shared" si="92"/>
        <v>2.2500000000000003E-3</v>
      </c>
      <c r="Y358" s="25"/>
      <c r="Z358" s="25"/>
      <c r="AA358" s="25"/>
      <c r="AB358" s="25">
        <v>2.2799999999999999E-3</v>
      </c>
      <c r="AC358" s="25">
        <f t="shared" si="95"/>
        <v>1.08E-3</v>
      </c>
    </row>
    <row r="359" spans="1:29" s="15" customFormat="1">
      <c r="A359" s="18">
        <v>607</v>
      </c>
      <c r="B359" s="25">
        <v>6.0000000000000002E-5</v>
      </c>
      <c r="C359" s="25">
        <v>1.99E-3</v>
      </c>
      <c r="D359" s="25">
        <f t="shared" si="80"/>
        <v>7.45E-4</v>
      </c>
      <c r="E359" s="25"/>
      <c r="F359" s="25"/>
      <c r="G359" s="25"/>
      <c r="H359" s="25">
        <v>4.2399999999999998E-3</v>
      </c>
      <c r="I359" s="25">
        <f t="shared" si="83"/>
        <v>2.9949999999999998E-3</v>
      </c>
      <c r="J359" s="25"/>
      <c r="K359" s="25"/>
      <c r="L359" s="25"/>
      <c r="M359" s="25">
        <v>3.9300000000000003E-3</v>
      </c>
      <c r="N359" s="25">
        <f t="shared" si="86"/>
        <v>2.6850000000000003E-3</v>
      </c>
      <c r="O359" s="25"/>
      <c r="P359" s="25"/>
      <c r="Q359" s="25"/>
      <c r="R359" s="25">
        <v>2.1299999999999999E-3</v>
      </c>
      <c r="S359" s="25">
        <f t="shared" si="89"/>
        <v>8.8499999999999994E-4</v>
      </c>
      <c r="T359" s="25"/>
      <c r="U359" s="25"/>
      <c r="V359" s="25"/>
      <c r="W359" s="25">
        <v>3.3899999999999998E-3</v>
      </c>
      <c r="X359" s="25">
        <f t="shared" si="92"/>
        <v>2.1449999999999998E-3</v>
      </c>
      <c r="Y359" s="25"/>
      <c r="Z359" s="25"/>
      <c r="AA359" s="25"/>
      <c r="AB359" s="25">
        <v>2.4299999999999999E-3</v>
      </c>
      <c r="AC359" s="25">
        <f t="shared" si="95"/>
        <v>1.245E-3</v>
      </c>
    </row>
    <row r="360" spans="1:29" s="15" customFormat="1">
      <c r="A360" s="18">
        <v>608</v>
      </c>
      <c r="B360" s="25">
        <v>-3.0000000000000001E-5</v>
      </c>
      <c r="C360" s="25">
        <v>2.0799999999999998E-3</v>
      </c>
      <c r="D360" s="25">
        <f t="shared" si="80"/>
        <v>9.2499999999999982E-4</v>
      </c>
      <c r="E360" s="25"/>
      <c r="F360" s="25"/>
      <c r="G360" s="25"/>
      <c r="H360" s="25">
        <v>4.4299999999999999E-3</v>
      </c>
      <c r="I360" s="25">
        <f t="shared" si="83"/>
        <v>3.2750000000000001E-3</v>
      </c>
      <c r="J360" s="25"/>
      <c r="K360" s="25"/>
      <c r="L360" s="25"/>
      <c r="M360" s="25">
        <v>4.0099999999999997E-3</v>
      </c>
      <c r="N360" s="25">
        <f t="shared" si="86"/>
        <v>2.8549999999999999E-3</v>
      </c>
      <c r="O360" s="25"/>
      <c r="P360" s="25"/>
      <c r="Q360" s="25"/>
      <c r="R360" s="25">
        <v>2.2599999999999999E-3</v>
      </c>
      <c r="S360" s="25">
        <f t="shared" si="89"/>
        <v>1.1049999999999999E-3</v>
      </c>
      <c r="T360" s="25"/>
      <c r="U360" s="25"/>
      <c r="V360" s="25"/>
      <c r="W360" s="25">
        <v>3.48E-3</v>
      </c>
      <c r="X360" s="25">
        <f t="shared" si="92"/>
        <v>2.3249999999999998E-3</v>
      </c>
      <c r="Y360" s="25"/>
      <c r="Z360" s="25"/>
      <c r="AA360" s="25"/>
      <c r="AB360" s="25">
        <v>2.3400000000000001E-3</v>
      </c>
      <c r="AC360" s="25">
        <f t="shared" si="95"/>
        <v>1.155E-3</v>
      </c>
    </row>
    <row r="361" spans="1:29" s="15" customFormat="1">
      <c r="A361" s="18">
        <v>609</v>
      </c>
      <c r="B361" s="25">
        <v>1E-4</v>
      </c>
      <c r="C361" s="25">
        <v>2.1099999999999999E-3</v>
      </c>
      <c r="D361" s="25">
        <f t="shared" si="80"/>
        <v>7.9499999999999992E-4</v>
      </c>
      <c r="E361" s="25"/>
      <c r="F361" s="25"/>
      <c r="G361" s="25"/>
      <c r="H361" s="25">
        <v>4.3699999999999998E-3</v>
      </c>
      <c r="I361" s="25">
        <f t="shared" si="83"/>
        <v>3.0549999999999996E-3</v>
      </c>
      <c r="J361" s="25"/>
      <c r="K361" s="25"/>
      <c r="L361" s="25"/>
      <c r="M361" s="25">
        <v>3.98E-3</v>
      </c>
      <c r="N361" s="25">
        <f t="shared" si="86"/>
        <v>2.6649999999999998E-3</v>
      </c>
      <c r="O361" s="25"/>
      <c r="P361" s="25"/>
      <c r="Q361" s="25"/>
      <c r="R361" s="25">
        <v>2.2000000000000001E-3</v>
      </c>
      <c r="S361" s="25">
        <f t="shared" si="89"/>
        <v>8.8500000000000015E-4</v>
      </c>
      <c r="T361" s="25"/>
      <c r="U361" s="25"/>
      <c r="V361" s="25"/>
      <c r="W361" s="25">
        <v>3.49E-3</v>
      </c>
      <c r="X361" s="25">
        <f t="shared" si="92"/>
        <v>2.1749999999999999E-3</v>
      </c>
      <c r="Y361" s="25"/>
      <c r="Z361" s="25"/>
      <c r="AA361" s="25"/>
      <c r="AB361" s="25">
        <v>2.5300000000000001E-3</v>
      </c>
      <c r="AC361" s="25">
        <f t="shared" si="95"/>
        <v>1.315E-3</v>
      </c>
    </row>
    <row r="362" spans="1:29" s="15" customFormat="1">
      <c r="A362" s="18">
        <v>610</v>
      </c>
      <c r="B362" s="25">
        <v>1.0000000000000001E-5</v>
      </c>
      <c r="C362" s="25">
        <v>2.0799999999999998E-3</v>
      </c>
      <c r="D362" s="25">
        <f t="shared" si="80"/>
        <v>8.4999999999999984E-4</v>
      </c>
      <c r="E362" s="25"/>
      <c r="F362" s="25"/>
      <c r="G362" s="25"/>
      <c r="H362" s="25">
        <v>4.3299999999999996E-3</v>
      </c>
      <c r="I362" s="25">
        <f t="shared" si="83"/>
        <v>3.0999999999999995E-3</v>
      </c>
      <c r="J362" s="25"/>
      <c r="K362" s="25"/>
      <c r="L362" s="25"/>
      <c r="M362" s="25">
        <v>3.9699999999999996E-3</v>
      </c>
      <c r="N362" s="25">
        <f t="shared" si="86"/>
        <v>2.7399999999999994E-3</v>
      </c>
      <c r="O362" s="25"/>
      <c r="P362" s="25"/>
      <c r="Q362" s="25"/>
      <c r="R362" s="25">
        <v>2.1700000000000001E-3</v>
      </c>
      <c r="S362" s="25">
        <f t="shared" si="89"/>
        <v>9.4000000000000008E-4</v>
      </c>
      <c r="T362" s="25"/>
      <c r="U362" s="25"/>
      <c r="V362" s="25"/>
      <c r="W362" s="25">
        <v>3.5100000000000001E-3</v>
      </c>
      <c r="X362" s="25">
        <f t="shared" si="92"/>
        <v>2.2799999999999999E-3</v>
      </c>
      <c r="Y362" s="25"/>
      <c r="Z362" s="25"/>
      <c r="AA362" s="25"/>
      <c r="AB362" s="25">
        <v>2.4499999999999999E-3</v>
      </c>
      <c r="AC362" s="25">
        <f t="shared" si="95"/>
        <v>1.23E-3</v>
      </c>
    </row>
    <row r="363" spans="1:29" s="15" customFormat="1">
      <c r="A363" s="18">
        <v>611</v>
      </c>
      <c r="B363" s="25">
        <v>1.3999999999999999E-4</v>
      </c>
      <c r="C363" s="25">
        <v>2.16E-3</v>
      </c>
      <c r="D363" s="25">
        <f t="shared" si="80"/>
        <v>8.6000000000000009E-4</v>
      </c>
      <c r="E363" s="25"/>
      <c r="F363" s="25"/>
      <c r="G363" s="25"/>
      <c r="H363" s="25">
        <v>4.3699999999999998E-3</v>
      </c>
      <c r="I363" s="25">
        <f t="shared" si="83"/>
        <v>3.0699999999999998E-3</v>
      </c>
      <c r="J363" s="25"/>
      <c r="K363" s="25"/>
      <c r="L363" s="25"/>
      <c r="M363" s="25">
        <v>4.0099999999999997E-3</v>
      </c>
      <c r="N363" s="25">
        <f t="shared" si="86"/>
        <v>2.7099999999999997E-3</v>
      </c>
      <c r="O363" s="25"/>
      <c r="P363" s="25"/>
      <c r="Q363" s="25"/>
      <c r="R363" s="25">
        <v>2.1900000000000001E-3</v>
      </c>
      <c r="S363" s="25">
        <f t="shared" si="89"/>
        <v>8.9000000000000017E-4</v>
      </c>
      <c r="T363" s="25"/>
      <c r="U363" s="25"/>
      <c r="V363" s="25"/>
      <c r="W363" s="25">
        <v>3.46E-3</v>
      </c>
      <c r="X363" s="25">
        <f t="shared" si="92"/>
        <v>2.16E-3</v>
      </c>
      <c r="Y363" s="25"/>
      <c r="Z363" s="25"/>
      <c r="AA363" s="25"/>
      <c r="AB363" s="25">
        <v>2.4599999999999999E-3</v>
      </c>
      <c r="AC363" s="25">
        <f t="shared" si="95"/>
        <v>1.2999999999999999E-3</v>
      </c>
    </row>
    <row r="364" spans="1:29" s="15" customFormat="1">
      <c r="A364" s="18">
        <v>612</v>
      </c>
      <c r="B364" s="25">
        <v>-2.1000000000000001E-4</v>
      </c>
      <c r="C364" s="25">
        <v>1.97E-3</v>
      </c>
      <c r="D364" s="25">
        <f t="shared" si="80"/>
        <v>8.8499999999999994E-4</v>
      </c>
      <c r="E364" s="25"/>
      <c r="F364" s="25"/>
      <c r="G364" s="25"/>
      <c r="H364" s="25">
        <v>4.4200000000000003E-3</v>
      </c>
      <c r="I364" s="25">
        <f t="shared" si="83"/>
        <v>3.3350000000000003E-3</v>
      </c>
      <c r="J364" s="25"/>
      <c r="K364" s="25"/>
      <c r="L364" s="25"/>
      <c r="M364" s="25">
        <v>4.0699999999999998E-3</v>
      </c>
      <c r="N364" s="25">
        <f t="shared" si="86"/>
        <v>2.9849999999999998E-3</v>
      </c>
      <c r="O364" s="25"/>
      <c r="P364" s="25"/>
      <c r="Q364" s="25"/>
      <c r="R364" s="25">
        <v>2.2200000000000002E-3</v>
      </c>
      <c r="S364" s="25">
        <f t="shared" si="89"/>
        <v>1.1350000000000002E-3</v>
      </c>
      <c r="T364" s="25"/>
      <c r="U364" s="25"/>
      <c r="V364" s="25"/>
      <c r="W364" s="25">
        <v>3.5200000000000001E-3</v>
      </c>
      <c r="X364" s="25">
        <f t="shared" si="92"/>
        <v>2.4350000000000001E-3</v>
      </c>
      <c r="Y364" s="25"/>
      <c r="Z364" s="25"/>
      <c r="AA364" s="25"/>
      <c r="AB364" s="25">
        <v>2.3800000000000002E-3</v>
      </c>
      <c r="AC364" s="25">
        <f t="shared" si="95"/>
        <v>1.085E-3</v>
      </c>
    </row>
    <row r="365" spans="1:29" s="15" customFormat="1">
      <c r="A365" s="18">
        <v>613</v>
      </c>
      <c r="B365" s="25">
        <v>4.0000000000000003E-5</v>
      </c>
      <c r="C365" s="25">
        <v>2.0699999999999998E-3</v>
      </c>
      <c r="D365" s="25">
        <f t="shared" si="80"/>
        <v>7.9999999999999971E-4</v>
      </c>
      <c r="E365" s="25"/>
      <c r="F365" s="25"/>
      <c r="G365" s="25"/>
      <c r="H365" s="25">
        <v>4.3699999999999998E-3</v>
      </c>
      <c r="I365" s="25">
        <f t="shared" si="83"/>
        <v>3.0999999999999995E-3</v>
      </c>
      <c r="J365" s="25"/>
      <c r="K365" s="25"/>
      <c r="L365" s="25"/>
      <c r="M365" s="25">
        <v>4.0499999999999998E-3</v>
      </c>
      <c r="N365" s="25">
        <f t="shared" si="86"/>
        <v>2.7799999999999995E-3</v>
      </c>
      <c r="O365" s="25"/>
      <c r="P365" s="25"/>
      <c r="Q365" s="25"/>
      <c r="R365" s="25">
        <v>2.2000000000000001E-3</v>
      </c>
      <c r="S365" s="25">
        <f t="shared" si="89"/>
        <v>9.3000000000000005E-4</v>
      </c>
      <c r="T365" s="25"/>
      <c r="U365" s="25"/>
      <c r="V365" s="25"/>
      <c r="W365" s="25">
        <v>3.5300000000000002E-3</v>
      </c>
      <c r="X365" s="25">
        <f t="shared" si="92"/>
        <v>2.2599999999999999E-3</v>
      </c>
      <c r="Y365" s="25"/>
      <c r="Z365" s="25"/>
      <c r="AA365" s="25"/>
      <c r="AB365" s="25">
        <v>2.5000000000000001E-3</v>
      </c>
      <c r="AC365" s="25">
        <f t="shared" si="95"/>
        <v>1.2700000000000001E-3</v>
      </c>
    </row>
    <row r="366" spans="1:29" s="15" customFormat="1">
      <c r="A366" s="18">
        <v>614</v>
      </c>
      <c r="B366" s="25">
        <v>-1E-4</v>
      </c>
      <c r="C366" s="25">
        <v>1.9599999999999999E-3</v>
      </c>
      <c r="D366" s="25">
        <f t="shared" si="80"/>
        <v>8.1999999999999977E-4</v>
      </c>
      <c r="E366" s="25"/>
      <c r="F366" s="25"/>
      <c r="G366" s="25"/>
      <c r="H366" s="25">
        <v>4.2300000000000003E-3</v>
      </c>
      <c r="I366" s="25">
        <f t="shared" si="83"/>
        <v>3.0899999999999999E-3</v>
      </c>
      <c r="J366" s="25"/>
      <c r="K366" s="25"/>
      <c r="L366" s="25"/>
      <c r="M366" s="25">
        <v>3.8700000000000002E-3</v>
      </c>
      <c r="N366" s="25">
        <f t="shared" si="86"/>
        <v>2.7299999999999998E-3</v>
      </c>
      <c r="O366" s="25"/>
      <c r="P366" s="25"/>
      <c r="Q366" s="25"/>
      <c r="R366" s="25">
        <v>2.2100000000000002E-3</v>
      </c>
      <c r="S366" s="25">
        <f t="shared" si="89"/>
        <v>1.07E-3</v>
      </c>
      <c r="T366" s="25"/>
      <c r="U366" s="25"/>
      <c r="V366" s="25"/>
      <c r="W366" s="25">
        <v>3.4399999999999999E-3</v>
      </c>
      <c r="X366" s="25">
        <f t="shared" si="92"/>
        <v>2.3E-3</v>
      </c>
      <c r="Y366" s="25"/>
      <c r="Z366" s="25"/>
      <c r="AA366" s="25"/>
      <c r="AB366" s="25">
        <v>2.3800000000000002E-3</v>
      </c>
      <c r="AC366" s="25">
        <f t="shared" si="95"/>
        <v>1.1400000000000002E-3</v>
      </c>
    </row>
    <row r="367" spans="1:29" s="15" customFormat="1">
      <c r="A367" s="18">
        <v>615</v>
      </c>
      <c r="B367" s="25">
        <v>5.0000000000000002E-5</v>
      </c>
      <c r="C367" s="25">
        <v>2.0699999999999998E-3</v>
      </c>
      <c r="D367" s="25">
        <f t="shared" si="80"/>
        <v>8.349999999999998E-4</v>
      </c>
      <c r="E367" s="25"/>
      <c r="F367" s="25"/>
      <c r="G367" s="25"/>
      <c r="H367" s="25">
        <v>4.2900000000000004E-3</v>
      </c>
      <c r="I367" s="25">
        <f t="shared" si="83"/>
        <v>3.0550000000000004E-3</v>
      </c>
      <c r="J367" s="25"/>
      <c r="K367" s="25"/>
      <c r="L367" s="25"/>
      <c r="M367" s="25">
        <v>4.0499999999999998E-3</v>
      </c>
      <c r="N367" s="25">
        <f t="shared" si="86"/>
        <v>2.8149999999999998E-3</v>
      </c>
      <c r="O367" s="25"/>
      <c r="P367" s="25"/>
      <c r="Q367" s="25"/>
      <c r="R367" s="25">
        <v>2.2100000000000002E-3</v>
      </c>
      <c r="S367" s="25">
        <f t="shared" si="89"/>
        <v>9.7500000000000017E-4</v>
      </c>
      <c r="T367" s="25"/>
      <c r="U367" s="25"/>
      <c r="V367" s="25"/>
      <c r="W367" s="25">
        <v>3.49E-3</v>
      </c>
      <c r="X367" s="25">
        <f t="shared" si="92"/>
        <v>2.2550000000000001E-3</v>
      </c>
      <c r="Y367" s="25"/>
      <c r="Z367" s="25"/>
      <c r="AA367" s="25"/>
      <c r="AB367" s="25">
        <v>2.4199999999999998E-3</v>
      </c>
      <c r="AC367" s="25">
        <f t="shared" si="95"/>
        <v>1.235E-3</v>
      </c>
    </row>
    <row r="368" spans="1:29" s="15" customFormat="1">
      <c r="A368" s="18">
        <v>616</v>
      </c>
      <c r="B368" s="25">
        <v>6.8999999999999997E-5</v>
      </c>
      <c r="C368" s="25">
        <v>1.9599999999999999E-3</v>
      </c>
      <c r="D368" s="25">
        <f t="shared" si="80"/>
        <v>7.8049999999999994E-4</v>
      </c>
      <c r="E368" s="25"/>
      <c r="F368" s="25"/>
      <c r="G368" s="25"/>
      <c r="H368" s="25">
        <v>4.2100000000000002E-3</v>
      </c>
      <c r="I368" s="25">
        <f t="shared" si="83"/>
        <v>3.0305000000000002E-3</v>
      </c>
      <c r="J368" s="25"/>
      <c r="K368" s="25"/>
      <c r="L368" s="25"/>
      <c r="M368" s="25">
        <v>3.9100000000000003E-3</v>
      </c>
      <c r="N368" s="25">
        <f t="shared" si="86"/>
        <v>2.7305000000000003E-3</v>
      </c>
      <c r="O368" s="25"/>
      <c r="P368" s="25"/>
      <c r="Q368" s="25"/>
      <c r="R368" s="25">
        <v>2.1900000000000001E-3</v>
      </c>
      <c r="S368" s="25">
        <f t="shared" si="89"/>
        <v>1.0105000000000001E-3</v>
      </c>
      <c r="T368" s="25"/>
      <c r="U368" s="25"/>
      <c r="V368" s="25"/>
      <c r="W368" s="25">
        <v>3.4299999999999999E-3</v>
      </c>
      <c r="X368" s="25">
        <f t="shared" si="92"/>
        <v>2.2504999999999999E-3</v>
      </c>
      <c r="Y368" s="25"/>
      <c r="Z368" s="25"/>
      <c r="AA368" s="25"/>
      <c r="AB368" s="25">
        <v>2.2899999999999999E-3</v>
      </c>
      <c r="AC368" s="25">
        <f t="shared" si="95"/>
        <v>1.1795E-3</v>
      </c>
    </row>
    <row r="369" spans="1:29" s="15" customFormat="1">
      <c r="A369" s="18">
        <v>617</v>
      </c>
      <c r="B369" s="25">
        <v>1.6000000000000001E-4</v>
      </c>
      <c r="C369" s="25">
        <v>2.1900000000000001E-3</v>
      </c>
      <c r="D369" s="25">
        <f t="shared" si="80"/>
        <v>8.6000000000000009E-4</v>
      </c>
      <c r="E369" s="25"/>
      <c r="F369" s="25"/>
      <c r="G369" s="25"/>
      <c r="H369" s="25">
        <v>4.4000000000000003E-3</v>
      </c>
      <c r="I369" s="25">
        <f t="shared" si="83"/>
        <v>3.0700000000000002E-3</v>
      </c>
      <c r="J369" s="25"/>
      <c r="K369" s="25"/>
      <c r="L369" s="25"/>
      <c r="M369" s="25">
        <v>4.0499999999999998E-3</v>
      </c>
      <c r="N369" s="25">
        <f t="shared" si="86"/>
        <v>2.7199999999999998E-3</v>
      </c>
      <c r="O369" s="25"/>
      <c r="P369" s="25"/>
      <c r="Q369" s="25"/>
      <c r="R369" s="25">
        <v>2.2200000000000002E-3</v>
      </c>
      <c r="S369" s="25">
        <f t="shared" si="89"/>
        <v>8.9000000000000017E-4</v>
      </c>
      <c r="T369" s="25"/>
      <c r="U369" s="25"/>
      <c r="V369" s="25"/>
      <c r="W369" s="25">
        <v>3.5300000000000002E-3</v>
      </c>
      <c r="X369" s="25">
        <f t="shared" si="92"/>
        <v>2.2000000000000001E-3</v>
      </c>
      <c r="Y369" s="25"/>
      <c r="Z369" s="25"/>
      <c r="AA369" s="25"/>
      <c r="AB369" s="25">
        <v>2.5000000000000001E-3</v>
      </c>
      <c r="AC369" s="25">
        <f t="shared" si="95"/>
        <v>1.33E-3</v>
      </c>
    </row>
    <row r="370" spans="1:29" s="15" customFormat="1">
      <c r="A370" s="18">
        <v>618</v>
      </c>
      <c r="B370" s="25">
        <v>-1.2999999999999999E-4</v>
      </c>
      <c r="C370" s="25">
        <v>2.0699999999999998E-3</v>
      </c>
      <c r="D370" s="25">
        <f t="shared" si="80"/>
        <v>9.4999999999999967E-4</v>
      </c>
      <c r="E370" s="25"/>
      <c r="F370" s="25"/>
      <c r="G370" s="25"/>
      <c r="H370" s="25">
        <v>4.3099999999999996E-3</v>
      </c>
      <c r="I370" s="25">
        <f t="shared" si="83"/>
        <v>3.1899999999999993E-3</v>
      </c>
      <c r="J370" s="25"/>
      <c r="K370" s="25"/>
      <c r="L370" s="25"/>
      <c r="M370" s="25">
        <v>3.9399999999999999E-3</v>
      </c>
      <c r="N370" s="25">
        <f t="shared" si="86"/>
        <v>2.8199999999999996E-3</v>
      </c>
      <c r="O370" s="25"/>
      <c r="P370" s="25"/>
      <c r="Q370" s="25"/>
      <c r="R370" s="25">
        <v>2.3E-3</v>
      </c>
      <c r="S370" s="25">
        <f t="shared" si="89"/>
        <v>1.1799999999999998E-3</v>
      </c>
      <c r="T370" s="25"/>
      <c r="U370" s="25"/>
      <c r="V370" s="25"/>
      <c r="W370" s="25">
        <v>3.3700000000000002E-3</v>
      </c>
      <c r="X370" s="25">
        <f t="shared" si="92"/>
        <v>2.2500000000000003E-3</v>
      </c>
      <c r="Y370" s="25"/>
      <c r="Z370" s="25"/>
      <c r="AA370" s="25"/>
      <c r="AB370" s="25">
        <v>2.3700000000000001E-3</v>
      </c>
      <c r="AC370" s="25">
        <f t="shared" si="95"/>
        <v>1.1200000000000001E-3</v>
      </c>
    </row>
    <row r="371" spans="1:29" s="15" customFormat="1">
      <c r="A371" s="18">
        <v>619</v>
      </c>
      <c r="B371" s="25">
        <v>5.0000000000000002E-5</v>
      </c>
      <c r="C371" s="25">
        <v>2.14E-3</v>
      </c>
      <c r="D371" s="25">
        <f t="shared" si="80"/>
        <v>8.6499999999999988E-4</v>
      </c>
      <c r="E371" s="25"/>
      <c r="F371" s="25"/>
      <c r="G371" s="25"/>
      <c r="H371" s="25">
        <v>4.4200000000000003E-3</v>
      </c>
      <c r="I371" s="25">
        <f t="shared" si="83"/>
        <v>3.1450000000000002E-3</v>
      </c>
      <c r="J371" s="25"/>
      <c r="K371" s="25"/>
      <c r="L371" s="25"/>
      <c r="M371" s="25">
        <v>4.1000000000000003E-3</v>
      </c>
      <c r="N371" s="25">
        <f t="shared" si="86"/>
        <v>2.8250000000000003E-3</v>
      </c>
      <c r="O371" s="25"/>
      <c r="P371" s="25"/>
      <c r="Q371" s="25"/>
      <c r="R371" s="25">
        <v>2.2399999999999998E-3</v>
      </c>
      <c r="S371" s="25">
        <f t="shared" si="89"/>
        <v>9.6499999999999971E-4</v>
      </c>
      <c r="T371" s="25"/>
      <c r="U371" s="25"/>
      <c r="V371" s="25"/>
      <c r="W371" s="25">
        <v>3.5599999999999998E-3</v>
      </c>
      <c r="X371" s="25">
        <f t="shared" si="92"/>
        <v>2.2849999999999997E-3</v>
      </c>
      <c r="Y371" s="25"/>
      <c r="Z371" s="25"/>
      <c r="AA371" s="25"/>
      <c r="AB371" s="25">
        <v>2.5000000000000001E-3</v>
      </c>
      <c r="AC371" s="25">
        <f t="shared" si="95"/>
        <v>1.2750000000000001E-3</v>
      </c>
    </row>
    <row r="372" spans="1:29" s="15" customFormat="1">
      <c r="A372" s="18">
        <v>620</v>
      </c>
      <c r="B372" s="25">
        <v>6.0000000000000002E-5</v>
      </c>
      <c r="C372" s="25">
        <v>2.0100000000000001E-3</v>
      </c>
      <c r="D372" s="25">
        <f t="shared" si="80"/>
        <v>8.3000000000000001E-4</v>
      </c>
      <c r="E372" s="25"/>
      <c r="F372" s="25"/>
      <c r="G372" s="25"/>
      <c r="H372" s="25">
        <v>4.3200000000000001E-3</v>
      </c>
      <c r="I372" s="25">
        <f t="shared" si="83"/>
        <v>3.14E-3</v>
      </c>
      <c r="J372" s="25"/>
      <c r="K372" s="25"/>
      <c r="L372" s="25"/>
      <c r="M372" s="25">
        <v>3.9100000000000003E-3</v>
      </c>
      <c r="N372" s="25">
        <f t="shared" si="86"/>
        <v>2.7300000000000002E-3</v>
      </c>
      <c r="O372" s="25"/>
      <c r="P372" s="25"/>
      <c r="Q372" s="25"/>
      <c r="R372" s="25">
        <v>2.2100000000000002E-3</v>
      </c>
      <c r="S372" s="25">
        <f t="shared" si="89"/>
        <v>1.0300000000000001E-3</v>
      </c>
      <c r="T372" s="25"/>
      <c r="U372" s="25"/>
      <c r="V372" s="25"/>
      <c r="W372" s="25">
        <v>3.3500000000000001E-3</v>
      </c>
      <c r="X372" s="25">
        <f t="shared" si="92"/>
        <v>2.1700000000000001E-3</v>
      </c>
      <c r="Y372" s="25"/>
      <c r="Z372" s="25"/>
      <c r="AA372" s="25"/>
      <c r="AB372" s="25">
        <v>2.3E-3</v>
      </c>
      <c r="AC372" s="25">
        <f t="shared" si="95"/>
        <v>1.1800000000000001E-3</v>
      </c>
    </row>
    <row r="373" spans="1:29" s="15" customFormat="1">
      <c r="A373" s="18">
        <v>621</v>
      </c>
      <c r="B373" s="25">
        <v>9.0000000000000006E-5</v>
      </c>
      <c r="C373" s="25">
        <v>2.0799999999999998E-3</v>
      </c>
      <c r="D373" s="25">
        <f t="shared" si="80"/>
        <v>7.7499999999999986E-4</v>
      </c>
      <c r="E373" s="25"/>
      <c r="F373" s="25"/>
      <c r="G373" s="25"/>
      <c r="H373" s="25">
        <v>4.3099999999999996E-3</v>
      </c>
      <c r="I373" s="25">
        <f t="shared" si="83"/>
        <v>3.0049999999999999E-3</v>
      </c>
      <c r="J373" s="25"/>
      <c r="K373" s="25"/>
      <c r="L373" s="25"/>
      <c r="M373" s="25">
        <v>4.0600000000000002E-3</v>
      </c>
      <c r="N373" s="25">
        <f t="shared" si="86"/>
        <v>2.7550000000000005E-3</v>
      </c>
      <c r="O373" s="25"/>
      <c r="P373" s="25"/>
      <c r="Q373" s="25"/>
      <c r="R373" s="25">
        <v>2.16E-3</v>
      </c>
      <c r="S373" s="25">
        <f t="shared" si="89"/>
        <v>8.5500000000000007E-4</v>
      </c>
      <c r="T373" s="25"/>
      <c r="U373" s="25"/>
      <c r="V373" s="25"/>
      <c r="W373" s="25">
        <v>3.4299999999999999E-3</v>
      </c>
      <c r="X373" s="25">
        <f t="shared" si="92"/>
        <v>2.1250000000000002E-3</v>
      </c>
      <c r="Y373" s="25"/>
      <c r="Z373" s="25"/>
      <c r="AA373" s="25"/>
      <c r="AB373" s="25">
        <v>2.5200000000000001E-3</v>
      </c>
      <c r="AC373" s="25">
        <f t="shared" si="95"/>
        <v>1.305E-3</v>
      </c>
    </row>
    <row r="374" spans="1:29" s="15" customFormat="1">
      <c r="A374" s="18">
        <v>622</v>
      </c>
      <c r="B374" s="25">
        <v>-1.0000000000000001E-5</v>
      </c>
      <c r="C374" s="25">
        <v>1.9599999999999999E-3</v>
      </c>
      <c r="D374" s="25">
        <f t="shared" si="80"/>
        <v>7.9499999999999992E-4</v>
      </c>
      <c r="E374" s="25"/>
      <c r="F374" s="25"/>
      <c r="G374" s="25"/>
      <c r="H374" s="25">
        <v>4.2599999999999999E-3</v>
      </c>
      <c r="I374" s="25">
        <f t="shared" si="83"/>
        <v>3.0949999999999997E-3</v>
      </c>
      <c r="J374" s="25"/>
      <c r="K374" s="25"/>
      <c r="L374" s="25"/>
      <c r="M374" s="25">
        <v>3.9500000000000004E-3</v>
      </c>
      <c r="N374" s="25">
        <f t="shared" si="86"/>
        <v>2.7850000000000001E-3</v>
      </c>
      <c r="O374" s="25"/>
      <c r="P374" s="25"/>
      <c r="Q374" s="25"/>
      <c r="R374" s="25">
        <v>2.2000000000000001E-3</v>
      </c>
      <c r="S374" s="25">
        <f t="shared" si="89"/>
        <v>1.0350000000000001E-3</v>
      </c>
      <c r="T374" s="25"/>
      <c r="U374" s="25"/>
      <c r="V374" s="25"/>
      <c r="W374" s="25">
        <v>3.3600000000000001E-3</v>
      </c>
      <c r="X374" s="25">
        <f t="shared" si="92"/>
        <v>2.1949999999999999E-3</v>
      </c>
      <c r="Y374" s="25"/>
      <c r="Z374" s="25"/>
      <c r="AA374" s="25"/>
      <c r="AB374" s="25">
        <v>2.3400000000000001E-3</v>
      </c>
      <c r="AC374" s="25">
        <f t="shared" si="95"/>
        <v>1.165E-3</v>
      </c>
    </row>
    <row r="375" spans="1:29" s="15" customFormat="1">
      <c r="A375" s="18">
        <v>623</v>
      </c>
      <c r="B375" s="25">
        <v>2.1000000000000001E-4</v>
      </c>
      <c r="C375" s="25">
        <v>2.0400000000000001E-3</v>
      </c>
      <c r="D375" s="25">
        <f t="shared" si="80"/>
        <v>7.2000000000000015E-4</v>
      </c>
      <c r="E375" s="25"/>
      <c r="F375" s="25"/>
      <c r="G375" s="25"/>
      <c r="H375" s="25">
        <v>4.2700000000000004E-3</v>
      </c>
      <c r="I375" s="25">
        <f t="shared" si="83"/>
        <v>2.9500000000000004E-3</v>
      </c>
      <c r="J375" s="25"/>
      <c r="K375" s="25"/>
      <c r="L375" s="25"/>
      <c r="M375" s="25">
        <v>3.9699999999999996E-3</v>
      </c>
      <c r="N375" s="25">
        <f t="shared" si="86"/>
        <v>2.6499999999999996E-3</v>
      </c>
      <c r="O375" s="25"/>
      <c r="P375" s="25"/>
      <c r="Q375" s="25"/>
      <c r="R375" s="25">
        <v>2.0999999999999999E-3</v>
      </c>
      <c r="S375" s="25">
        <f t="shared" si="89"/>
        <v>7.7999999999999988E-4</v>
      </c>
      <c r="T375" s="25"/>
      <c r="U375" s="25"/>
      <c r="V375" s="25"/>
      <c r="W375" s="25">
        <v>3.4399999999999999E-3</v>
      </c>
      <c r="X375" s="25">
        <f t="shared" si="92"/>
        <v>2.1199999999999999E-3</v>
      </c>
      <c r="Y375" s="25"/>
      <c r="Z375" s="25"/>
      <c r="AA375" s="25"/>
      <c r="AB375" s="25">
        <v>2.4299999999999999E-3</v>
      </c>
      <c r="AC375" s="25">
        <f t="shared" si="95"/>
        <v>1.32E-3</v>
      </c>
    </row>
    <row r="376" spans="1:29" s="15" customFormat="1">
      <c r="A376" s="18">
        <v>624</v>
      </c>
      <c r="B376" s="25">
        <v>-6.8999999999999997E-5</v>
      </c>
      <c r="C376" s="25">
        <v>1.9599999999999999E-3</v>
      </c>
      <c r="D376" s="25">
        <f t="shared" si="80"/>
        <v>8.2949999999999994E-4</v>
      </c>
      <c r="E376" s="25"/>
      <c r="F376" s="25"/>
      <c r="G376" s="25"/>
      <c r="H376" s="25">
        <v>4.2599999999999999E-3</v>
      </c>
      <c r="I376" s="25">
        <f t="shared" si="83"/>
        <v>3.1294999999999999E-3</v>
      </c>
      <c r="J376" s="25"/>
      <c r="K376" s="25"/>
      <c r="L376" s="25"/>
      <c r="M376" s="25">
        <v>3.9500000000000004E-3</v>
      </c>
      <c r="N376" s="25">
        <f t="shared" si="86"/>
        <v>2.8195000000000004E-3</v>
      </c>
      <c r="O376" s="25"/>
      <c r="P376" s="25"/>
      <c r="Q376" s="25"/>
      <c r="R376" s="25">
        <v>2.1700000000000001E-3</v>
      </c>
      <c r="S376" s="25">
        <f t="shared" si="89"/>
        <v>1.0395000000000001E-3</v>
      </c>
      <c r="T376" s="25"/>
      <c r="U376" s="25"/>
      <c r="V376" s="25"/>
      <c r="W376" s="25">
        <v>3.49E-3</v>
      </c>
      <c r="X376" s="25">
        <f t="shared" si="92"/>
        <v>2.3595000000000001E-3</v>
      </c>
      <c r="Y376" s="25"/>
      <c r="Z376" s="25"/>
      <c r="AA376" s="25"/>
      <c r="AB376" s="25">
        <v>2.33E-3</v>
      </c>
      <c r="AC376" s="25">
        <f t="shared" si="95"/>
        <v>1.1305E-3</v>
      </c>
    </row>
    <row r="377" spans="1:29" s="15" customFormat="1">
      <c r="A377" s="18">
        <v>625</v>
      </c>
      <c r="B377" s="25">
        <v>3.0000000000000001E-5</v>
      </c>
      <c r="C377" s="25">
        <v>2.1099999999999999E-3</v>
      </c>
      <c r="D377" s="25">
        <f t="shared" si="80"/>
        <v>8.699999999999999E-4</v>
      </c>
      <c r="E377" s="25"/>
      <c r="F377" s="25"/>
      <c r="G377" s="25"/>
      <c r="H377" s="25">
        <v>4.3600000000000002E-3</v>
      </c>
      <c r="I377" s="25">
        <f t="shared" si="83"/>
        <v>3.1200000000000004E-3</v>
      </c>
      <c r="J377" s="25"/>
      <c r="K377" s="25"/>
      <c r="L377" s="25"/>
      <c r="M377" s="25">
        <v>3.98E-3</v>
      </c>
      <c r="N377" s="25">
        <f t="shared" si="86"/>
        <v>2.7400000000000002E-3</v>
      </c>
      <c r="O377" s="25"/>
      <c r="P377" s="25"/>
      <c r="Q377" s="25"/>
      <c r="R377" s="25">
        <v>2.2200000000000002E-3</v>
      </c>
      <c r="S377" s="25">
        <f t="shared" si="89"/>
        <v>9.8000000000000019E-4</v>
      </c>
      <c r="T377" s="25"/>
      <c r="U377" s="25"/>
      <c r="V377" s="25"/>
      <c r="W377" s="25">
        <v>3.4499999999999999E-3</v>
      </c>
      <c r="X377" s="25">
        <f t="shared" si="92"/>
        <v>2.2100000000000002E-3</v>
      </c>
      <c r="Y377" s="25"/>
      <c r="Z377" s="25"/>
      <c r="AA377" s="25"/>
      <c r="AB377" s="25">
        <v>2.4499999999999999E-3</v>
      </c>
      <c r="AC377" s="25">
        <f t="shared" si="95"/>
        <v>1.24E-3</v>
      </c>
    </row>
    <row r="378" spans="1:29" s="15" customFormat="1">
      <c r="A378" s="18">
        <v>626</v>
      </c>
      <c r="B378" s="25">
        <v>8.0000000000000007E-5</v>
      </c>
      <c r="C378" s="25">
        <v>1.97E-3</v>
      </c>
      <c r="D378" s="25">
        <f t="shared" si="80"/>
        <v>7.7999999999999988E-4</v>
      </c>
      <c r="E378" s="25"/>
      <c r="F378" s="25"/>
      <c r="G378" s="25"/>
      <c r="H378" s="25">
        <v>4.3200000000000001E-3</v>
      </c>
      <c r="I378" s="25">
        <f t="shared" si="83"/>
        <v>3.13E-3</v>
      </c>
      <c r="J378" s="25"/>
      <c r="K378" s="25"/>
      <c r="L378" s="25"/>
      <c r="M378" s="25">
        <v>3.9899999999999996E-3</v>
      </c>
      <c r="N378" s="25">
        <f t="shared" si="86"/>
        <v>2.7999999999999995E-3</v>
      </c>
      <c r="O378" s="25"/>
      <c r="P378" s="25"/>
      <c r="Q378" s="25"/>
      <c r="R378" s="25">
        <v>2.3E-3</v>
      </c>
      <c r="S378" s="25">
        <f t="shared" si="89"/>
        <v>1.1099999999999999E-3</v>
      </c>
      <c r="T378" s="25"/>
      <c r="U378" s="25"/>
      <c r="V378" s="25"/>
      <c r="W378" s="25">
        <v>3.29E-3</v>
      </c>
      <c r="X378" s="25">
        <f t="shared" si="92"/>
        <v>2.0999999999999999E-3</v>
      </c>
      <c r="Y378" s="25"/>
      <c r="Z378" s="25"/>
      <c r="AA378" s="25"/>
      <c r="AB378" s="25">
        <v>2.3E-3</v>
      </c>
      <c r="AC378" s="25">
        <f t="shared" si="95"/>
        <v>1.1900000000000001E-3</v>
      </c>
    </row>
    <row r="379" spans="1:29" s="15" customFormat="1">
      <c r="A379" s="18">
        <v>627</v>
      </c>
      <c r="B379" s="25">
        <v>2.0000000000000002E-5</v>
      </c>
      <c r="C379" s="25">
        <v>2.0699999999999998E-3</v>
      </c>
      <c r="D379" s="25">
        <f t="shared" si="80"/>
        <v>8.5499999999999986E-4</v>
      </c>
      <c r="E379" s="25"/>
      <c r="F379" s="25"/>
      <c r="G379" s="25"/>
      <c r="H379" s="25">
        <v>4.2399999999999998E-3</v>
      </c>
      <c r="I379" s="25">
        <f t="shared" si="83"/>
        <v>3.0249999999999999E-3</v>
      </c>
      <c r="J379" s="25"/>
      <c r="K379" s="25"/>
      <c r="L379" s="25"/>
      <c r="M379" s="25">
        <v>3.9199999999999999E-3</v>
      </c>
      <c r="N379" s="25">
        <f t="shared" si="86"/>
        <v>2.7049999999999999E-3</v>
      </c>
      <c r="O379" s="25"/>
      <c r="P379" s="25"/>
      <c r="Q379" s="25"/>
      <c r="R379" s="25">
        <v>2.1199999999999999E-3</v>
      </c>
      <c r="S379" s="25">
        <f t="shared" si="89"/>
        <v>9.0499999999999999E-4</v>
      </c>
      <c r="T379" s="25"/>
      <c r="U379" s="25"/>
      <c r="V379" s="25"/>
      <c r="W379" s="25">
        <v>3.4399999999999999E-3</v>
      </c>
      <c r="X379" s="25">
        <f t="shared" si="92"/>
        <v>2.225E-3</v>
      </c>
      <c r="Y379" s="25"/>
      <c r="Z379" s="25"/>
      <c r="AA379" s="25"/>
      <c r="AB379" s="25">
        <v>2.4099999999999998E-3</v>
      </c>
      <c r="AC379" s="25">
        <f t="shared" si="95"/>
        <v>1.2149999999999999E-3</v>
      </c>
    </row>
    <row r="380" spans="1:29" s="15" customFormat="1">
      <c r="A380" s="18">
        <v>628</v>
      </c>
      <c r="B380" s="25">
        <v>4.0000000000000003E-5</v>
      </c>
      <c r="C380" s="25">
        <v>1.91E-3</v>
      </c>
      <c r="D380" s="25">
        <f t="shared" si="80"/>
        <v>7.2999999999999996E-4</v>
      </c>
      <c r="E380" s="25"/>
      <c r="F380" s="25"/>
      <c r="G380" s="25"/>
      <c r="H380" s="25">
        <v>4.13E-3</v>
      </c>
      <c r="I380" s="25">
        <f t="shared" si="83"/>
        <v>2.9499999999999999E-3</v>
      </c>
      <c r="J380" s="25"/>
      <c r="K380" s="25"/>
      <c r="L380" s="25"/>
      <c r="M380" s="25">
        <v>3.8500000000000001E-3</v>
      </c>
      <c r="N380" s="25">
        <f t="shared" si="86"/>
        <v>2.6700000000000001E-3</v>
      </c>
      <c r="O380" s="25"/>
      <c r="P380" s="25"/>
      <c r="Q380" s="25"/>
      <c r="R380" s="25">
        <v>1.98E-3</v>
      </c>
      <c r="S380" s="25">
        <f t="shared" si="89"/>
        <v>7.9999999999999993E-4</v>
      </c>
      <c r="T380" s="25"/>
      <c r="U380" s="25"/>
      <c r="V380" s="25"/>
      <c r="W380" s="25">
        <v>3.2499999999999999E-3</v>
      </c>
      <c r="X380" s="25">
        <f t="shared" si="92"/>
        <v>2.0699999999999998E-3</v>
      </c>
      <c r="Y380" s="25"/>
      <c r="Z380" s="25"/>
      <c r="AA380" s="25"/>
      <c r="AB380" s="25">
        <v>2.32E-3</v>
      </c>
      <c r="AC380" s="25">
        <f t="shared" si="95"/>
        <v>1.1800000000000001E-3</v>
      </c>
    </row>
    <row r="381" spans="1:29" s="15" customFormat="1">
      <c r="A381" s="18">
        <v>629</v>
      </c>
      <c r="B381" s="25">
        <v>-1.2999999999999999E-4</v>
      </c>
      <c r="C381" s="25">
        <v>2.0300000000000001E-3</v>
      </c>
      <c r="D381" s="25">
        <f t="shared" si="80"/>
        <v>8.5500000000000007E-4</v>
      </c>
      <c r="E381" s="25"/>
      <c r="F381" s="25"/>
      <c r="G381" s="25"/>
      <c r="H381" s="25">
        <v>4.3499999999999997E-3</v>
      </c>
      <c r="I381" s="25">
        <f t="shared" si="83"/>
        <v>3.1749999999999999E-3</v>
      </c>
      <c r="J381" s="25"/>
      <c r="K381" s="25"/>
      <c r="L381" s="25"/>
      <c r="M381" s="25">
        <v>3.9899999999999996E-3</v>
      </c>
      <c r="N381" s="25">
        <f t="shared" si="86"/>
        <v>2.8149999999999998E-3</v>
      </c>
      <c r="O381" s="25"/>
      <c r="P381" s="25"/>
      <c r="Q381" s="25"/>
      <c r="R381" s="25">
        <v>2.0999999999999999E-3</v>
      </c>
      <c r="S381" s="25">
        <f t="shared" si="89"/>
        <v>9.2499999999999982E-4</v>
      </c>
      <c r="T381" s="25"/>
      <c r="U381" s="25"/>
      <c r="V381" s="25"/>
      <c r="W381" s="25">
        <v>3.4199999999999999E-3</v>
      </c>
      <c r="X381" s="25">
        <f t="shared" si="92"/>
        <v>2.2449999999999996E-3</v>
      </c>
      <c r="Y381" s="25"/>
      <c r="Z381" s="25"/>
      <c r="AA381" s="25"/>
      <c r="AB381" s="25">
        <v>2.48E-3</v>
      </c>
      <c r="AC381" s="25">
        <f t="shared" si="95"/>
        <v>1.175E-3</v>
      </c>
    </row>
    <row r="382" spans="1:29" s="15" customFormat="1">
      <c r="A382" s="18">
        <v>630</v>
      </c>
      <c r="B382" s="25">
        <v>1.1E-4</v>
      </c>
      <c r="C382" s="25">
        <v>1.8799999999999999E-3</v>
      </c>
      <c r="D382" s="25">
        <f t="shared" si="80"/>
        <v>6.7000000000000002E-4</v>
      </c>
      <c r="E382" s="25"/>
      <c r="F382" s="25"/>
      <c r="G382" s="25"/>
      <c r="H382" s="25">
        <v>3.9899999999999996E-3</v>
      </c>
      <c r="I382" s="25">
        <f t="shared" si="83"/>
        <v>2.7799999999999995E-3</v>
      </c>
      <c r="J382" s="25"/>
      <c r="K382" s="25"/>
      <c r="L382" s="25"/>
      <c r="M382" s="25">
        <v>3.7499999999999999E-3</v>
      </c>
      <c r="N382" s="25">
        <f t="shared" si="86"/>
        <v>2.5399999999999997E-3</v>
      </c>
      <c r="O382" s="25"/>
      <c r="P382" s="25"/>
      <c r="Q382" s="25"/>
      <c r="R382" s="25">
        <v>2.0300000000000001E-3</v>
      </c>
      <c r="S382" s="25">
        <f t="shared" si="89"/>
        <v>8.200000000000002E-4</v>
      </c>
      <c r="T382" s="25"/>
      <c r="U382" s="25"/>
      <c r="V382" s="25"/>
      <c r="W382" s="25">
        <v>3.2100000000000002E-3</v>
      </c>
      <c r="X382" s="25">
        <f t="shared" si="92"/>
        <v>2E-3</v>
      </c>
      <c r="Y382" s="25"/>
      <c r="Z382" s="25"/>
      <c r="AA382" s="25"/>
      <c r="AB382" s="25">
        <v>2.31E-3</v>
      </c>
      <c r="AC382" s="25">
        <f t="shared" si="95"/>
        <v>1.2099999999999999E-3</v>
      </c>
    </row>
    <row r="383" spans="1:29" s="15" customFormat="1">
      <c r="A383" s="18">
        <v>631</v>
      </c>
      <c r="B383" s="25">
        <v>6.8999999999999997E-5</v>
      </c>
      <c r="C383" s="25">
        <v>1.9400000000000001E-3</v>
      </c>
      <c r="D383" s="25">
        <f t="shared" si="80"/>
        <v>6.8050000000000012E-4</v>
      </c>
      <c r="E383" s="25"/>
      <c r="F383" s="25"/>
      <c r="G383" s="25"/>
      <c r="H383" s="25">
        <v>4.1900000000000001E-3</v>
      </c>
      <c r="I383" s="25">
        <f t="shared" si="83"/>
        <v>2.9304999999999999E-3</v>
      </c>
      <c r="J383" s="25"/>
      <c r="K383" s="25"/>
      <c r="L383" s="25"/>
      <c r="M383" s="25">
        <v>3.9100000000000003E-3</v>
      </c>
      <c r="N383" s="25">
        <f t="shared" si="86"/>
        <v>2.6505000000000001E-3</v>
      </c>
      <c r="O383" s="25"/>
      <c r="P383" s="25"/>
      <c r="Q383" s="25"/>
      <c r="R383" s="25">
        <v>2.0999999999999999E-3</v>
      </c>
      <c r="S383" s="25">
        <f t="shared" si="89"/>
        <v>8.4049999999999988E-4</v>
      </c>
      <c r="T383" s="25"/>
      <c r="U383" s="25"/>
      <c r="V383" s="25"/>
      <c r="W383" s="25">
        <v>3.4299999999999999E-3</v>
      </c>
      <c r="X383" s="25">
        <f t="shared" si="92"/>
        <v>2.1704999999999997E-3</v>
      </c>
      <c r="Y383" s="25"/>
      <c r="Z383" s="25"/>
      <c r="AA383" s="25"/>
      <c r="AB383" s="25">
        <v>2.4499999999999999E-3</v>
      </c>
      <c r="AC383" s="25">
        <f t="shared" si="95"/>
        <v>1.2595E-3</v>
      </c>
    </row>
    <row r="384" spans="1:29" s="15" customFormat="1">
      <c r="A384" s="18">
        <v>632</v>
      </c>
      <c r="B384" s="25">
        <v>1.3999999999999999E-4</v>
      </c>
      <c r="C384" s="25">
        <v>1.8799999999999999E-3</v>
      </c>
      <c r="D384" s="25">
        <f t="shared" si="80"/>
        <v>6.1999999999999989E-4</v>
      </c>
      <c r="E384" s="25"/>
      <c r="F384" s="25"/>
      <c r="G384" s="25"/>
      <c r="H384" s="25">
        <v>3.9899999999999996E-3</v>
      </c>
      <c r="I384" s="25">
        <f t="shared" si="83"/>
        <v>2.7299999999999998E-3</v>
      </c>
      <c r="J384" s="25"/>
      <c r="K384" s="25"/>
      <c r="L384" s="25"/>
      <c r="M384" s="25">
        <v>3.8300000000000001E-3</v>
      </c>
      <c r="N384" s="25">
        <f t="shared" si="86"/>
        <v>2.5700000000000002E-3</v>
      </c>
      <c r="O384" s="25"/>
      <c r="P384" s="25"/>
      <c r="Q384" s="25"/>
      <c r="R384" s="25">
        <v>2.0899999999999998E-3</v>
      </c>
      <c r="S384" s="25">
        <f t="shared" si="89"/>
        <v>8.2999999999999979E-4</v>
      </c>
      <c r="T384" s="25"/>
      <c r="U384" s="25"/>
      <c r="V384" s="25"/>
      <c r="W384" s="25">
        <v>3.4299999999999999E-3</v>
      </c>
      <c r="X384" s="25">
        <f t="shared" si="92"/>
        <v>2.1700000000000001E-3</v>
      </c>
      <c r="Y384" s="25"/>
      <c r="Z384" s="25"/>
      <c r="AA384" s="25"/>
      <c r="AB384" s="25">
        <v>2.3800000000000002E-3</v>
      </c>
      <c r="AC384" s="25">
        <f t="shared" si="95"/>
        <v>1.2600000000000001E-3</v>
      </c>
    </row>
    <row r="385" spans="1:29" s="15" customFormat="1">
      <c r="A385" s="18">
        <v>633</v>
      </c>
      <c r="B385" s="25">
        <v>-2.0000000000000002E-5</v>
      </c>
      <c r="C385" s="25">
        <v>2.0500000000000002E-3</v>
      </c>
      <c r="D385" s="25">
        <f t="shared" si="80"/>
        <v>8.7000000000000011E-4</v>
      </c>
      <c r="E385" s="25"/>
      <c r="F385" s="25"/>
      <c r="G385" s="25"/>
      <c r="H385" s="25">
        <v>4.1700000000000001E-3</v>
      </c>
      <c r="I385" s="25">
        <f t="shared" si="83"/>
        <v>2.99E-3</v>
      </c>
      <c r="J385" s="25"/>
      <c r="K385" s="25"/>
      <c r="L385" s="25"/>
      <c r="M385" s="25">
        <v>3.9500000000000004E-3</v>
      </c>
      <c r="N385" s="25">
        <f t="shared" si="86"/>
        <v>2.7700000000000003E-3</v>
      </c>
      <c r="O385" s="25"/>
      <c r="P385" s="25"/>
      <c r="Q385" s="25"/>
      <c r="R385" s="25">
        <v>2.15E-3</v>
      </c>
      <c r="S385" s="25">
        <f t="shared" si="89"/>
        <v>9.6999999999999994E-4</v>
      </c>
      <c r="T385" s="25"/>
      <c r="U385" s="25"/>
      <c r="V385" s="25"/>
      <c r="W385" s="25">
        <v>3.4099999999999998E-3</v>
      </c>
      <c r="X385" s="25">
        <f t="shared" si="92"/>
        <v>2.2299999999999998E-3</v>
      </c>
      <c r="Y385" s="25"/>
      <c r="Z385" s="25"/>
      <c r="AA385" s="25"/>
      <c r="AB385" s="25">
        <v>2.3800000000000002E-3</v>
      </c>
      <c r="AC385" s="25">
        <f t="shared" si="95"/>
        <v>1.1800000000000001E-3</v>
      </c>
    </row>
    <row r="386" spans="1:29" s="15" customFormat="1">
      <c r="A386" s="18">
        <v>634</v>
      </c>
      <c r="B386" s="25">
        <v>1.3999999999999999E-4</v>
      </c>
      <c r="C386" s="25">
        <v>1.8400000000000001E-3</v>
      </c>
      <c r="D386" s="25">
        <f t="shared" si="80"/>
        <v>5.5500000000000015E-4</v>
      </c>
      <c r="E386" s="25"/>
      <c r="F386" s="25"/>
      <c r="G386" s="25"/>
      <c r="H386" s="25">
        <v>4.0099999999999997E-3</v>
      </c>
      <c r="I386" s="25">
        <f t="shared" si="83"/>
        <v>2.725E-3</v>
      </c>
      <c r="J386" s="25"/>
      <c r="K386" s="25"/>
      <c r="L386" s="25"/>
      <c r="M386" s="25">
        <v>3.7699999999999999E-3</v>
      </c>
      <c r="N386" s="25">
        <f t="shared" si="86"/>
        <v>2.4850000000000002E-3</v>
      </c>
      <c r="O386" s="25"/>
      <c r="P386" s="25"/>
      <c r="Q386" s="25"/>
      <c r="R386" s="25">
        <v>1.98E-3</v>
      </c>
      <c r="S386" s="25">
        <f t="shared" si="89"/>
        <v>6.9500000000000009E-4</v>
      </c>
      <c r="T386" s="25"/>
      <c r="U386" s="25"/>
      <c r="V386" s="25"/>
      <c r="W386" s="25">
        <v>3.2599999999999999E-3</v>
      </c>
      <c r="X386" s="25">
        <f t="shared" si="92"/>
        <v>1.9750000000000002E-3</v>
      </c>
      <c r="Y386" s="25"/>
      <c r="Z386" s="25"/>
      <c r="AA386" s="25"/>
      <c r="AB386" s="25">
        <v>2.4299999999999999E-3</v>
      </c>
      <c r="AC386" s="25">
        <f t="shared" si="95"/>
        <v>1.2849999999999999E-3</v>
      </c>
    </row>
    <row r="387" spans="1:29" s="15" customFormat="1">
      <c r="A387" s="18">
        <v>635</v>
      </c>
      <c r="B387" s="25">
        <v>-6.8999999999999997E-5</v>
      </c>
      <c r="C387" s="25">
        <v>2.0400000000000001E-3</v>
      </c>
      <c r="D387" s="25">
        <f t="shared" ref="D387:D450" si="96">C387-AC387</f>
        <v>8.8450000000000009E-4</v>
      </c>
      <c r="E387" s="25"/>
      <c r="F387" s="25"/>
      <c r="G387" s="25"/>
      <c r="H387" s="25">
        <v>4.2300000000000003E-3</v>
      </c>
      <c r="I387" s="25">
        <f t="shared" ref="I387:I450" si="97">H387-AC387</f>
        <v>3.0745E-3</v>
      </c>
      <c r="J387" s="25"/>
      <c r="K387" s="25"/>
      <c r="L387" s="25"/>
      <c r="M387" s="25">
        <v>3.9500000000000004E-3</v>
      </c>
      <c r="N387" s="25">
        <f t="shared" ref="N387:N450" si="98">M387-AC387</f>
        <v>2.7945000000000001E-3</v>
      </c>
      <c r="O387" s="25"/>
      <c r="P387" s="25"/>
      <c r="Q387" s="25"/>
      <c r="R387" s="25">
        <v>2.2899999999999999E-3</v>
      </c>
      <c r="S387" s="25">
        <f t="shared" ref="S387:S450" si="99">R387-AC387</f>
        <v>1.1344999999999999E-3</v>
      </c>
      <c r="T387" s="25"/>
      <c r="U387" s="25"/>
      <c r="V387" s="25"/>
      <c r="W387" s="25">
        <v>3.4199999999999999E-3</v>
      </c>
      <c r="X387" s="25">
        <f t="shared" ref="X387:X450" si="100">W387-AC387</f>
        <v>2.2645E-3</v>
      </c>
      <c r="Y387" s="25"/>
      <c r="Z387" s="25"/>
      <c r="AA387" s="25"/>
      <c r="AB387" s="25">
        <v>2.3800000000000002E-3</v>
      </c>
      <c r="AC387" s="25">
        <f t="shared" ref="AC387:AC450" si="101">(B387+AB387)/2</f>
        <v>1.1555000000000001E-3</v>
      </c>
    </row>
    <row r="388" spans="1:29" s="15" customFormat="1">
      <c r="A388" s="18">
        <v>636</v>
      </c>
      <c r="B388" s="25">
        <v>3.0000000000000001E-5</v>
      </c>
      <c r="C388" s="25">
        <v>2.0100000000000001E-3</v>
      </c>
      <c r="D388" s="25">
        <f t="shared" si="96"/>
        <v>8.0999999999999996E-4</v>
      </c>
      <c r="E388" s="25"/>
      <c r="F388" s="25"/>
      <c r="G388" s="25"/>
      <c r="H388" s="25">
        <v>4.0099999999999997E-3</v>
      </c>
      <c r="I388" s="25">
        <f t="shared" si="97"/>
        <v>2.8099999999999996E-3</v>
      </c>
      <c r="J388" s="25"/>
      <c r="K388" s="25"/>
      <c r="L388" s="25"/>
      <c r="M388" s="25">
        <v>3.8600000000000001E-3</v>
      </c>
      <c r="N388" s="25">
        <f t="shared" si="98"/>
        <v>2.66E-3</v>
      </c>
      <c r="O388" s="25"/>
      <c r="P388" s="25"/>
      <c r="Q388" s="25"/>
      <c r="R388" s="25">
        <v>1.99E-3</v>
      </c>
      <c r="S388" s="25">
        <f t="shared" si="99"/>
        <v>7.899999999999999E-4</v>
      </c>
      <c r="T388" s="25"/>
      <c r="U388" s="25"/>
      <c r="V388" s="25"/>
      <c r="W388" s="25">
        <v>3.3400000000000001E-3</v>
      </c>
      <c r="X388" s="25">
        <f t="shared" si="100"/>
        <v>2.14E-3</v>
      </c>
      <c r="Y388" s="25"/>
      <c r="Z388" s="25"/>
      <c r="AA388" s="25"/>
      <c r="AB388" s="25">
        <v>2.3700000000000001E-3</v>
      </c>
      <c r="AC388" s="25">
        <f t="shared" si="101"/>
        <v>1.2000000000000001E-3</v>
      </c>
    </row>
    <row r="389" spans="1:29" s="15" customFormat="1">
      <c r="A389" s="18">
        <v>637</v>
      </c>
      <c r="B389" s="25">
        <v>-1E-4</v>
      </c>
      <c r="C389" s="25">
        <v>2.14E-3</v>
      </c>
      <c r="D389" s="25">
        <f t="shared" si="96"/>
        <v>1.0349999999999999E-3</v>
      </c>
      <c r="E389" s="25"/>
      <c r="F389" s="25"/>
      <c r="G389" s="25"/>
      <c r="H389" s="25">
        <v>4.1900000000000001E-3</v>
      </c>
      <c r="I389" s="25">
        <f t="shared" si="97"/>
        <v>3.0850000000000001E-3</v>
      </c>
      <c r="J389" s="25"/>
      <c r="K389" s="25"/>
      <c r="L389" s="25"/>
      <c r="M389" s="25">
        <v>3.9899999999999996E-3</v>
      </c>
      <c r="N389" s="25">
        <f t="shared" si="98"/>
        <v>2.8849999999999995E-3</v>
      </c>
      <c r="O389" s="25"/>
      <c r="P389" s="25"/>
      <c r="Q389" s="25"/>
      <c r="R389" s="25">
        <v>2.15E-3</v>
      </c>
      <c r="S389" s="25">
        <f t="shared" si="99"/>
        <v>1.0449999999999999E-3</v>
      </c>
      <c r="T389" s="25"/>
      <c r="U389" s="25"/>
      <c r="V389" s="25"/>
      <c r="W389" s="25">
        <v>3.48E-3</v>
      </c>
      <c r="X389" s="25">
        <f t="shared" si="100"/>
        <v>2.3749999999999999E-3</v>
      </c>
      <c r="Y389" s="25"/>
      <c r="Z389" s="25"/>
      <c r="AA389" s="25"/>
      <c r="AB389" s="25">
        <v>2.31E-3</v>
      </c>
      <c r="AC389" s="25">
        <f t="shared" si="101"/>
        <v>1.1050000000000001E-3</v>
      </c>
    </row>
    <row r="390" spans="1:29" s="15" customFormat="1">
      <c r="A390" s="18">
        <v>638</v>
      </c>
      <c r="B390" s="25">
        <v>1.2E-4</v>
      </c>
      <c r="C390" s="25">
        <v>1.9300000000000001E-3</v>
      </c>
      <c r="D390" s="25">
        <f t="shared" si="96"/>
        <v>6.7500000000000004E-4</v>
      </c>
      <c r="E390" s="25"/>
      <c r="F390" s="25"/>
      <c r="G390" s="25"/>
      <c r="H390" s="25">
        <v>4.0699999999999998E-3</v>
      </c>
      <c r="I390" s="25">
        <f t="shared" si="97"/>
        <v>2.8149999999999998E-3</v>
      </c>
      <c r="J390" s="25"/>
      <c r="K390" s="25"/>
      <c r="L390" s="25"/>
      <c r="M390" s="25">
        <v>3.8700000000000002E-3</v>
      </c>
      <c r="N390" s="25">
        <f t="shared" si="98"/>
        <v>2.6150000000000001E-3</v>
      </c>
      <c r="O390" s="25"/>
      <c r="P390" s="25"/>
      <c r="Q390" s="25"/>
      <c r="R390" s="25">
        <v>2.0200000000000001E-3</v>
      </c>
      <c r="S390" s="25">
        <f t="shared" si="99"/>
        <v>7.6500000000000005E-4</v>
      </c>
      <c r="T390" s="25"/>
      <c r="U390" s="25"/>
      <c r="V390" s="25"/>
      <c r="W390" s="25">
        <v>3.29E-3</v>
      </c>
      <c r="X390" s="25">
        <f t="shared" si="100"/>
        <v>2.0349999999999999E-3</v>
      </c>
      <c r="Y390" s="25"/>
      <c r="Z390" s="25"/>
      <c r="AA390" s="25"/>
      <c r="AB390" s="25">
        <v>2.3900000000000002E-3</v>
      </c>
      <c r="AC390" s="25">
        <f t="shared" si="101"/>
        <v>1.255E-3</v>
      </c>
    </row>
    <row r="391" spans="1:29" s="15" customFormat="1">
      <c r="A391" s="18">
        <v>639</v>
      </c>
      <c r="B391" s="25">
        <v>-5.0000000000000002E-5</v>
      </c>
      <c r="C391" s="25">
        <v>1.97E-3</v>
      </c>
      <c r="D391" s="25">
        <f t="shared" si="96"/>
        <v>7.8500000000000011E-4</v>
      </c>
      <c r="E391" s="25"/>
      <c r="F391" s="25"/>
      <c r="G391" s="25"/>
      <c r="H391" s="25">
        <v>4.1900000000000001E-3</v>
      </c>
      <c r="I391" s="25">
        <f t="shared" si="97"/>
        <v>3.0050000000000003E-3</v>
      </c>
      <c r="J391" s="25"/>
      <c r="K391" s="25"/>
      <c r="L391" s="25"/>
      <c r="M391" s="25">
        <v>3.8999999999999998E-3</v>
      </c>
      <c r="N391" s="25">
        <f t="shared" si="98"/>
        <v>2.715E-3</v>
      </c>
      <c r="O391" s="25"/>
      <c r="P391" s="25"/>
      <c r="Q391" s="25"/>
      <c r="R391" s="25">
        <v>2.0799999999999998E-3</v>
      </c>
      <c r="S391" s="25">
        <f t="shared" si="99"/>
        <v>8.9499999999999996E-4</v>
      </c>
      <c r="T391" s="25"/>
      <c r="U391" s="25"/>
      <c r="V391" s="25"/>
      <c r="W391" s="25">
        <v>3.3999999999999998E-3</v>
      </c>
      <c r="X391" s="25">
        <f t="shared" si="100"/>
        <v>2.215E-3</v>
      </c>
      <c r="Y391" s="25"/>
      <c r="Z391" s="25"/>
      <c r="AA391" s="25"/>
      <c r="AB391" s="25">
        <v>2.4199999999999998E-3</v>
      </c>
      <c r="AC391" s="25">
        <f t="shared" si="101"/>
        <v>1.1849999999999999E-3</v>
      </c>
    </row>
    <row r="392" spans="1:29" s="15" customFormat="1">
      <c r="A392" s="18">
        <v>640</v>
      </c>
      <c r="B392" s="25">
        <v>1.2E-4</v>
      </c>
      <c r="C392" s="25">
        <v>2.0799999999999998E-3</v>
      </c>
      <c r="D392" s="25">
        <f t="shared" si="96"/>
        <v>9.3999999999999986E-4</v>
      </c>
      <c r="E392" s="25"/>
      <c r="F392" s="25"/>
      <c r="G392" s="25"/>
      <c r="H392" s="25">
        <v>4.1900000000000001E-3</v>
      </c>
      <c r="I392" s="25">
        <f t="shared" si="97"/>
        <v>3.0500000000000002E-3</v>
      </c>
      <c r="J392" s="25"/>
      <c r="K392" s="25"/>
      <c r="L392" s="25"/>
      <c r="M392" s="25">
        <v>3.8800000000000002E-3</v>
      </c>
      <c r="N392" s="25">
        <f t="shared" si="98"/>
        <v>2.7400000000000002E-3</v>
      </c>
      <c r="O392" s="25"/>
      <c r="P392" s="25"/>
      <c r="Q392" s="25"/>
      <c r="R392" s="25">
        <v>2.0600000000000002E-3</v>
      </c>
      <c r="S392" s="25">
        <f t="shared" si="99"/>
        <v>9.2000000000000024E-4</v>
      </c>
      <c r="T392" s="25"/>
      <c r="U392" s="25"/>
      <c r="V392" s="25"/>
      <c r="W392" s="25">
        <v>3.3899999999999998E-3</v>
      </c>
      <c r="X392" s="25">
        <f t="shared" si="100"/>
        <v>2.2499999999999998E-3</v>
      </c>
      <c r="Y392" s="25"/>
      <c r="Z392" s="25"/>
      <c r="AA392" s="25"/>
      <c r="AB392" s="25">
        <v>2.16E-3</v>
      </c>
      <c r="AC392" s="25">
        <f t="shared" si="101"/>
        <v>1.14E-3</v>
      </c>
    </row>
    <row r="393" spans="1:29" s="15" customFormat="1">
      <c r="A393" s="18">
        <v>641</v>
      </c>
      <c r="B393" s="25">
        <v>-6.0000000000000002E-5</v>
      </c>
      <c r="C393" s="25">
        <v>1.9300000000000001E-3</v>
      </c>
      <c r="D393" s="25">
        <f t="shared" si="96"/>
        <v>8.0500000000000016E-4</v>
      </c>
      <c r="E393" s="25"/>
      <c r="F393" s="25"/>
      <c r="G393" s="25"/>
      <c r="H393" s="25">
        <v>4.2599999999999999E-3</v>
      </c>
      <c r="I393" s="25">
        <f t="shared" si="97"/>
        <v>3.1349999999999998E-3</v>
      </c>
      <c r="J393" s="25"/>
      <c r="K393" s="25"/>
      <c r="L393" s="25"/>
      <c r="M393" s="25">
        <v>3.9399999999999999E-3</v>
      </c>
      <c r="N393" s="25">
        <f t="shared" si="98"/>
        <v>2.8149999999999998E-3</v>
      </c>
      <c r="O393" s="25"/>
      <c r="P393" s="25"/>
      <c r="Q393" s="25"/>
      <c r="R393" s="25">
        <v>2.1800000000000001E-3</v>
      </c>
      <c r="S393" s="25">
        <f t="shared" si="99"/>
        <v>1.0550000000000002E-3</v>
      </c>
      <c r="T393" s="25"/>
      <c r="U393" s="25"/>
      <c r="V393" s="25"/>
      <c r="W393" s="25">
        <v>3.3700000000000002E-3</v>
      </c>
      <c r="X393" s="25">
        <f t="shared" si="100"/>
        <v>2.2450000000000005E-3</v>
      </c>
      <c r="Y393" s="25"/>
      <c r="Z393" s="25"/>
      <c r="AA393" s="25"/>
      <c r="AB393" s="25">
        <v>2.31E-3</v>
      </c>
      <c r="AC393" s="25">
        <f t="shared" si="101"/>
        <v>1.1249999999999999E-3</v>
      </c>
    </row>
    <row r="394" spans="1:29" s="15" customFormat="1">
      <c r="A394" s="18">
        <v>642</v>
      </c>
      <c r="B394" s="25">
        <v>1.1E-4</v>
      </c>
      <c r="C394" s="25">
        <v>1.8600000000000001E-3</v>
      </c>
      <c r="D394" s="25">
        <f t="shared" si="96"/>
        <v>6.5000000000000019E-4</v>
      </c>
      <c r="E394" s="25"/>
      <c r="F394" s="25"/>
      <c r="G394" s="25"/>
      <c r="H394" s="25">
        <v>3.8700000000000002E-3</v>
      </c>
      <c r="I394" s="25">
        <f t="shared" si="97"/>
        <v>2.66E-3</v>
      </c>
      <c r="J394" s="25"/>
      <c r="K394" s="25"/>
      <c r="L394" s="25"/>
      <c r="M394" s="25">
        <v>3.6600000000000001E-3</v>
      </c>
      <c r="N394" s="25">
        <f t="shared" si="98"/>
        <v>2.4499999999999999E-3</v>
      </c>
      <c r="O394" s="25"/>
      <c r="P394" s="25"/>
      <c r="Q394" s="25"/>
      <c r="R394" s="25">
        <v>1.98E-3</v>
      </c>
      <c r="S394" s="25">
        <f t="shared" si="99"/>
        <v>7.7000000000000007E-4</v>
      </c>
      <c r="T394" s="25"/>
      <c r="U394" s="25"/>
      <c r="V394" s="25"/>
      <c r="W394" s="25">
        <v>3.3300000000000001E-3</v>
      </c>
      <c r="X394" s="25">
        <f t="shared" si="100"/>
        <v>2.1200000000000004E-3</v>
      </c>
      <c r="Y394" s="25"/>
      <c r="Z394" s="25"/>
      <c r="AA394" s="25"/>
      <c r="AB394" s="25">
        <v>2.31E-3</v>
      </c>
      <c r="AC394" s="25">
        <f t="shared" si="101"/>
        <v>1.2099999999999999E-3</v>
      </c>
    </row>
    <row r="395" spans="1:29" s="15" customFormat="1">
      <c r="A395" s="18">
        <v>643</v>
      </c>
      <c r="B395" s="25">
        <v>-2.0000000000000001E-4</v>
      </c>
      <c r="C395" s="25">
        <v>2.0200000000000001E-3</v>
      </c>
      <c r="D395" s="25">
        <f t="shared" si="96"/>
        <v>9.6000000000000013E-4</v>
      </c>
      <c r="E395" s="25"/>
      <c r="F395" s="25"/>
      <c r="G395" s="25"/>
      <c r="H395" s="25">
        <v>4.1399999999999996E-3</v>
      </c>
      <c r="I395" s="25">
        <f t="shared" si="97"/>
        <v>3.0799999999999994E-3</v>
      </c>
      <c r="J395" s="25"/>
      <c r="K395" s="25"/>
      <c r="L395" s="25"/>
      <c r="M395" s="25">
        <v>3.9399999999999999E-3</v>
      </c>
      <c r="N395" s="25">
        <f t="shared" si="98"/>
        <v>2.8799999999999997E-3</v>
      </c>
      <c r="O395" s="25"/>
      <c r="P395" s="25"/>
      <c r="Q395" s="25"/>
      <c r="R395" s="25">
        <v>2.2200000000000002E-3</v>
      </c>
      <c r="S395" s="25">
        <f t="shared" si="99"/>
        <v>1.1600000000000002E-3</v>
      </c>
      <c r="T395" s="25"/>
      <c r="U395" s="25"/>
      <c r="V395" s="25"/>
      <c r="W395" s="25">
        <v>3.4499999999999999E-3</v>
      </c>
      <c r="X395" s="25">
        <f t="shared" si="100"/>
        <v>2.3899999999999998E-3</v>
      </c>
      <c r="Y395" s="25"/>
      <c r="Z395" s="25"/>
      <c r="AA395" s="25"/>
      <c r="AB395" s="25">
        <v>2.32E-3</v>
      </c>
      <c r="AC395" s="25">
        <f t="shared" si="101"/>
        <v>1.06E-3</v>
      </c>
    </row>
    <row r="396" spans="1:29" s="15" customFormat="1">
      <c r="A396" s="18">
        <v>644</v>
      </c>
      <c r="B396" s="25">
        <v>2.2000000000000001E-4</v>
      </c>
      <c r="C396" s="25">
        <v>1.97E-3</v>
      </c>
      <c r="D396" s="25">
        <f t="shared" si="96"/>
        <v>7.3999999999999999E-4</v>
      </c>
      <c r="E396" s="25"/>
      <c r="F396" s="25"/>
      <c r="G396" s="25"/>
      <c r="H396" s="25">
        <v>4.0299999999999997E-3</v>
      </c>
      <c r="I396" s="25">
        <f t="shared" si="97"/>
        <v>2.7999999999999995E-3</v>
      </c>
      <c r="J396" s="25"/>
      <c r="K396" s="25"/>
      <c r="L396" s="25"/>
      <c r="M396" s="25">
        <v>3.81E-3</v>
      </c>
      <c r="N396" s="25">
        <f t="shared" si="98"/>
        <v>2.5799999999999998E-3</v>
      </c>
      <c r="O396" s="25"/>
      <c r="P396" s="25"/>
      <c r="Q396" s="25"/>
      <c r="R396" s="25">
        <v>2.0300000000000001E-3</v>
      </c>
      <c r="S396" s="25">
        <f t="shared" si="99"/>
        <v>8.0000000000000015E-4</v>
      </c>
      <c r="T396" s="25"/>
      <c r="U396" s="25"/>
      <c r="V396" s="25"/>
      <c r="W396" s="25">
        <v>3.46E-3</v>
      </c>
      <c r="X396" s="25">
        <f t="shared" si="100"/>
        <v>2.2300000000000002E-3</v>
      </c>
      <c r="Y396" s="25"/>
      <c r="Z396" s="25"/>
      <c r="AA396" s="25"/>
      <c r="AB396" s="25">
        <v>2.2399999999999998E-3</v>
      </c>
      <c r="AC396" s="25">
        <f t="shared" si="101"/>
        <v>1.23E-3</v>
      </c>
    </row>
    <row r="397" spans="1:29" s="15" customFormat="1">
      <c r="A397" s="18">
        <v>645</v>
      </c>
      <c r="B397" s="25">
        <v>-2.4000000000000001E-4</v>
      </c>
      <c r="C397" s="25">
        <v>1.97E-3</v>
      </c>
      <c r="D397" s="25">
        <f t="shared" si="96"/>
        <v>9.3500000000000007E-4</v>
      </c>
      <c r="E397" s="25"/>
      <c r="F397" s="25"/>
      <c r="G397" s="25"/>
      <c r="H397" s="25">
        <v>4.13E-3</v>
      </c>
      <c r="I397" s="25">
        <f t="shared" si="97"/>
        <v>3.0950000000000001E-3</v>
      </c>
      <c r="J397" s="25"/>
      <c r="K397" s="25"/>
      <c r="L397" s="25"/>
      <c r="M397" s="25">
        <v>3.8999999999999998E-3</v>
      </c>
      <c r="N397" s="25">
        <f t="shared" si="98"/>
        <v>2.8649999999999999E-3</v>
      </c>
      <c r="O397" s="25"/>
      <c r="P397" s="25"/>
      <c r="Q397" s="25"/>
      <c r="R397" s="25">
        <v>2.0899999999999998E-3</v>
      </c>
      <c r="S397" s="25">
        <f t="shared" si="99"/>
        <v>1.0549999999999999E-3</v>
      </c>
      <c r="T397" s="25"/>
      <c r="U397" s="25"/>
      <c r="V397" s="25"/>
      <c r="W397" s="25">
        <v>3.4399999999999999E-3</v>
      </c>
      <c r="X397" s="25">
        <f t="shared" si="100"/>
        <v>2.405E-3</v>
      </c>
      <c r="Y397" s="25"/>
      <c r="Z397" s="25"/>
      <c r="AA397" s="25"/>
      <c r="AB397" s="25">
        <v>2.31E-3</v>
      </c>
      <c r="AC397" s="25">
        <f t="shared" si="101"/>
        <v>1.0349999999999999E-3</v>
      </c>
    </row>
    <row r="398" spans="1:29" s="15" customFormat="1">
      <c r="A398" s="18">
        <v>646</v>
      </c>
      <c r="B398" s="25">
        <v>1.8000000000000001E-4</v>
      </c>
      <c r="C398" s="25">
        <v>1.91E-3</v>
      </c>
      <c r="D398" s="25">
        <f t="shared" si="96"/>
        <v>6.6500000000000001E-4</v>
      </c>
      <c r="E398" s="25"/>
      <c r="F398" s="25"/>
      <c r="G398" s="25"/>
      <c r="H398" s="25">
        <v>4.0400000000000002E-3</v>
      </c>
      <c r="I398" s="25">
        <f t="shared" si="97"/>
        <v>2.7950000000000002E-3</v>
      </c>
      <c r="J398" s="25"/>
      <c r="K398" s="25"/>
      <c r="L398" s="25"/>
      <c r="M398" s="25">
        <v>3.8600000000000001E-3</v>
      </c>
      <c r="N398" s="25">
        <f t="shared" si="98"/>
        <v>2.6150000000000001E-3</v>
      </c>
      <c r="O398" s="25"/>
      <c r="P398" s="25"/>
      <c r="Q398" s="25"/>
      <c r="R398" s="25">
        <v>1.9400000000000001E-3</v>
      </c>
      <c r="S398" s="25">
        <f t="shared" si="99"/>
        <v>6.9500000000000009E-4</v>
      </c>
      <c r="T398" s="25"/>
      <c r="U398" s="25"/>
      <c r="V398" s="25"/>
      <c r="W398" s="25">
        <v>3.3300000000000001E-3</v>
      </c>
      <c r="X398" s="25">
        <f t="shared" si="100"/>
        <v>2.085E-3</v>
      </c>
      <c r="Y398" s="25"/>
      <c r="Z398" s="25"/>
      <c r="AA398" s="25"/>
      <c r="AB398" s="25">
        <v>2.31E-3</v>
      </c>
      <c r="AC398" s="25">
        <f t="shared" si="101"/>
        <v>1.245E-3</v>
      </c>
    </row>
    <row r="399" spans="1:29" s="15" customFormat="1">
      <c r="A399" s="18">
        <v>647</v>
      </c>
      <c r="B399" s="25">
        <v>-1.3999999999999999E-4</v>
      </c>
      <c r="C399" s="25">
        <v>1.97E-3</v>
      </c>
      <c r="D399" s="25">
        <f t="shared" si="96"/>
        <v>8.9999999999999998E-4</v>
      </c>
      <c r="E399" s="25"/>
      <c r="F399" s="25"/>
      <c r="G399" s="25"/>
      <c r="H399" s="25">
        <v>4.1799999999999997E-3</v>
      </c>
      <c r="I399" s="25">
        <f t="shared" si="97"/>
        <v>3.1099999999999999E-3</v>
      </c>
      <c r="J399" s="25"/>
      <c r="K399" s="25"/>
      <c r="L399" s="25"/>
      <c r="M399" s="25">
        <v>3.9100000000000003E-3</v>
      </c>
      <c r="N399" s="25">
        <f t="shared" si="98"/>
        <v>2.8400000000000005E-3</v>
      </c>
      <c r="O399" s="25"/>
      <c r="P399" s="25"/>
      <c r="Q399" s="25"/>
      <c r="R399" s="25">
        <v>2.1800000000000001E-3</v>
      </c>
      <c r="S399" s="25">
        <f t="shared" si="99"/>
        <v>1.1100000000000001E-3</v>
      </c>
      <c r="T399" s="25"/>
      <c r="U399" s="25"/>
      <c r="V399" s="25"/>
      <c r="W399" s="25">
        <v>3.4099999999999998E-3</v>
      </c>
      <c r="X399" s="25">
        <f t="shared" si="100"/>
        <v>2.3400000000000001E-3</v>
      </c>
      <c r="Y399" s="25"/>
      <c r="Z399" s="25"/>
      <c r="AA399" s="25"/>
      <c r="AB399" s="25">
        <v>2.2799999999999999E-3</v>
      </c>
      <c r="AC399" s="25">
        <f t="shared" si="101"/>
        <v>1.07E-3</v>
      </c>
    </row>
    <row r="400" spans="1:29" s="15" customFormat="1">
      <c r="A400" s="18">
        <v>648</v>
      </c>
      <c r="B400" s="25">
        <v>1.3999999999999999E-4</v>
      </c>
      <c r="C400" s="25">
        <v>1.92E-3</v>
      </c>
      <c r="D400" s="25">
        <f t="shared" si="96"/>
        <v>7.3499999999999998E-4</v>
      </c>
      <c r="E400" s="25"/>
      <c r="F400" s="25"/>
      <c r="G400" s="25"/>
      <c r="H400" s="25">
        <v>3.9300000000000003E-3</v>
      </c>
      <c r="I400" s="25">
        <f t="shared" si="97"/>
        <v>2.745E-3</v>
      </c>
      <c r="J400" s="25"/>
      <c r="K400" s="25"/>
      <c r="L400" s="25"/>
      <c r="M400" s="25">
        <v>3.8899999999999998E-3</v>
      </c>
      <c r="N400" s="25">
        <f t="shared" si="98"/>
        <v>2.7049999999999999E-3</v>
      </c>
      <c r="O400" s="25"/>
      <c r="P400" s="25"/>
      <c r="Q400" s="25"/>
      <c r="R400" s="25">
        <v>1.9400000000000001E-3</v>
      </c>
      <c r="S400" s="25">
        <f t="shared" si="99"/>
        <v>7.5500000000000003E-4</v>
      </c>
      <c r="T400" s="25"/>
      <c r="U400" s="25"/>
      <c r="V400" s="25"/>
      <c r="W400" s="25">
        <v>3.3300000000000001E-3</v>
      </c>
      <c r="X400" s="25">
        <f t="shared" si="100"/>
        <v>2.1450000000000002E-3</v>
      </c>
      <c r="Y400" s="25"/>
      <c r="Z400" s="25"/>
      <c r="AA400" s="25"/>
      <c r="AB400" s="25">
        <v>2.2300000000000002E-3</v>
      </c>
      <c r="AC400" s="25">
        <f t="shared" si="101"/>
        <v>1.1850000000000001E-3</v>
      </c>
    </row>
    <row r="401" spans="1:29" s="15" customFormat="1">
      <c r="A401" s="18">
        <v>649</v>
      </c>
      <c r="B401" s="25">
        <v>-2.7999999999999998E-4</v>
      </c>
      <c r="C401" s="25">
        <v>1.8500000000000001E-3</v>
      </c>
      <c r="D401" s="25">
        <f t="shared" si="96"/>
        <v>8.1499999999999997E-4</v>
      </c>
      <c r="E401" s="25"/>
      <c r="F401" s="25"/>
      <c r="G401" s="25"/>
      <c r="H401" s="25">
        <v>3.98E-3</v>
      </c>
      <c r="I401" s="25">
        <f t="shared" si="97"/>
        <v>2.9449999999999997E-3</v>
      </c>
      <c r="J401" s="25"/>
      <c r="K401" s="25"/>
      <c r="L401" s="25"/>
      <c r="M401" s="25">
        <v>3.8500000000000001E-3</v>
      </c>
      <c r="N401" s="25">
        <f t="shared" si="98"/>
        <v>2.8149999999999998E-3</v>
      </c>
      <c r="O401" s="25"/>
      <c r="P401" s="25"/>
      <c r="Q401" s="25"/>
      <c r="R401" s="25">
        <v>2E-3</v>
      </c>
      <c r="S401" s="25">
        <f t="shared" si="99"/>
        <v>9.6499999999999993E-4</v>
      </c>
      <c r="T401" s="25"/>
      <c r="U401" s="25"/>
      <c r="V401" s="25"/>
      <c r="W401" s="25">
        <v>3.2599999999999999E-3</v>
      </c>
      <c r="X401" s="25">
        <f t="shared" si="100"/>
        <v>2.2249999999999995E-3</v>
      </c>
      <c r="Y401" s="25"/>
      <c r="Z401" s="25"/>
      <c r="AA401" s="25"/>
      <c r="AB401" s="25">
        <v>2.3500000000000001E-3</v>
      </c>
      <c r="AC401" s="25">
        <f t="shared" si="101"/>
        <v>1.0350000000000001E-3</v>
      </c>
    </row>
    <row r="402" spans="1:29" s="15" customFormat="1">
      <c r="A402" s="18">
        <v>650</v>
      </c>
      <c r="B402" s="25">
        <v>6.8999999999999997E-5</v>
      </c>
      <c r="C402" s="25">
        <v>2.0300000000000001E-3</v>
      </c>
      <c r="D402" s="25">
        <f t="shared" si="96"/>
        <v>7.7550000000000015E-4</v>
      </c>
      <c r="E402" s="25"/>
      <c r="F402" s="25"/>
      <c r="G402" s="25"/>
      <c r="H402" s="25">
        <v>3.9500000000000004E-3</v>
      </c>
      <c r="I402" s="25">
        <f t="shared" si="97"/>
        <v>2.6955000000000004E-3</v>
      </c>
      <c r="J402" s="25"/>
      <c r="K402" s="25"/>
      <c r="L402" s="25"/>
      <c r="M402" s="25">
        <v>3.8E-3</v>
      </c>
      <c r="N402" s="25">
        <f t="shared" si="98"/>
        <v>2.5455E-3</v>
      </c>
      <c r="O402" s="25"/>
      <c r="P402" s="25"/>
      <c r="Q402" s="25"/>
      <c r="R402" s="25">
        <v>1.92E-3</v>
      </c>
      <c r="S402" s="25">
        <f t="shared" si="99"/>
        <v>6.6550000000000008E-4</v>
      </c>
      <c r="T402" s="25"/>
      <c r="U402" s="25"/>
      <c r="V402" s="25"/>
      <c r="W402" s="25">
        <v>3.3300000000000001E-3</v>
      </c>
      <c r="X402" s="25">
        <f t="shared" si="100"/>
        <v>2.0755000000000001E-3</v>
      </c>
      <c r="Y402" s="25"/>
      <c r="Z402" s="25"/>
      <c r="AA402" s="25"/>
      <c r="AB402" s="25">
        <v>2.4399999999999999E-3</v>
      </c>
      <c r="AC402" s="25">
        <f t="shared" si="101"/>
        <v>1.2545E-3</v>
      </c>
    </row>
    <row r="403" spans="1:29" s="15" customFormat="1">
      <c r="A403" s="18">
        <v>651</v>
      </c>
      <c r="B403" s="25">
        <v>-2.3000000000000001E-4</v>
      </c>
      <c r="C403" s="25">
        <v>1.92E-3</v>
      </c>
      <c r="D403" s="25">
        <f t="shared" si="96"/>
        <v>9.0000000000000019E-4</v>
      </c>
      <c r="E403" s="25"/>
      <c r="F403" s="25"/>
      <c r="G403" s="25"/>
      <c r="H403" s="25">
        <v>4.1399999999999996E-3</v>
      </c>
      <c r="I403" s="25">
        <f t="shared" si="97"/>
        <v>3.1199999999999995E-3</v>
      </c>
      <c r="J403" s="25"/>
      <c r="K403" s="25"/>
      <c r="L403" s="25"/>
      <c r="M403" s="25">
        <v>3.8500000000000001E-3</v>
      </c>
      <c r="N403" s="25">
        <f t="shared" si="98"/>
        <v>2.8300000000000001E-3</v>
      </c>
      <c r="O403" s="25"/>
      <c r="P403" s="25"/>
      <c r="Q403" s="25"/>
      <c r="R403" s="25">
        <v>2.1099999999999999E-3</v>
      </c>
      <c r="S403" s="25">
        <f t="shared" si="99"/>
        <v>1.09E-3</v>
      </c>
      <c r="T403" s="25"/>
      <c r="U403" s="25"/>
      <c r="V403" s="25"/>
      <c r="W403" s="25">
        <v>3.3800000000000002E-3</v>
      </c>
      <c r="X403" s="25">
        <f t="shared" si="100"/>
        <v>2.3600000000000001E-3</v>
      </c>
      <c r="Y403" s="25"/>
      <c r="Z403" s="25"/>
      <c r="AA403" s="25"/>
      <c r="AB403" s="25">
        <v>2.2699999999999999E-3</v>
      </c>
      <c r="AC403" s="25">
        <f t="shared" si="101"/>
        <v>1.0199999999999999E-3</v>
      </c>
    </row>
    <row r="404" spans="1:29" s="15" customFormat="1">
      <c r="A404" s="18">
        <v>652</v>
      </c>
      <c r="B404" s="25">
        <v>-2.0000000000000002E-5</v>
      </c>
      <c r="C404" s="25">
        <v>1.98E-3</v>
      </c>
      <c r="D404" s="25">
        <f t="shared" si="96"/>
        <v>8.5500000000000007E-4</v>
      </c>
      <c r="E404" s="25"/>
      <c r="F404" s="25"/>
      <c r="G404" s="25"/>
      <c r="H404" s="25">
        <v>3.8899999999999998E-3</v>
      </c>
      <c r="I404" s="25">
        <f t="shared" si="97"/>
        <v>2.7650000000000001E-3</v>
      </c>
      <c r="J404" s="25"/>
      <c r="K404" s="25"/>
      <c r="L404" s="25"/>
      <c r="M404" s="25">
        <v>3.7699999999999999E-3</v>
      </c>
      <c r="N404" s="25">
        <f t="shared" si="98"/>
        <v>2.6449999999999998E-3</v>
      </c>
      <c r="O404" s="25"/>
      <c r="P404" s="25"/>
      <c r="Q404" s="25"/>
      <c r="R404" s="25">
        <v>1.9400000000000001E-3</v>
      </c>
      <c r="S404" s="25">
        <f t="shared" si="99"/>
        <v>8.1500000000000019E-4</v>
      </c>
      <c r="T404" s="25"/>
      <c r="U404" s="25"/>
      <c r="V404" s="25"/>
      <c r="W404" s="25">
        <v>3.2599999999999999E-3</v>
      </c>
      <c r="X404" s="25">
        <f t="shared" si="100"/>
        <v>2.1349999999999997E-3</v>
      </c>
      <c r="Y404" s="25"/>
      <c r="Z404" s="25"/>
      <c r="AA404" s="25"/>
      <c r="AB404" s="25">
        <v>2.2699999999999999E-3</v>
      </c>
      <c r="AC404" s="25">
        <f t="shared" si="101"/>
        <v>1.1249999999999999E-3</v>
      </c>
    </row>
    <row r="405" spans="1:29" s="15" customFormat="1">
      <c r="A405" s="18">
        <v>653</v>
      </c>
      <c r="B405" s="25">
        <v>-2.0000000000000002E-5</v>
      </c>
      <c r="C405" s="25">
        <v>1.82E-3</v>
      </c>
      <c r="D405" s="25">
        <f t="shared" si="96"/>
        <v>7.9500000000000013E-4</v>
      </c>
      <c r="E405" s="25"/>
      <c r="F405" s="25"/>
      <c r="G405" s="25"/>
      <c r="H405" s="25">
        <v>3.98E-3</v>
      </c>
      <c r="I405" s="25">
        <f t="shared" si="97"/>
        <v>2.9550000000000002E-3</v>
      </c>
      <c r="J405" s="25"/>
      <c r="K405" s="25"/>
      <c r="L405" s="25"/>
      <c r="M405" s="25">
        <v>3.79E-3</v>
      </c>
      <c r="N405" s="25">
        <f t="shared" si="98"/>
        <v>2.7650000000000001E-3</v>
      </c>
      <c r="O405" s="25"/>
      <c r="P405" s="25"/>
      <c r="Q405" s="25"/>
      <c r="R405" s="25">
        <v>1.99E-3</v>
      </c>
      <c r="S405" s="25">
        <f t="shared" si="99"/>
        <v>9.6500000000000015E-4</v>
      </c>
      <c r="T405" s="25"/>
      <c r="U405" s="25"/>
      <c r="V405" s="25"/>
      <c r="W405" s="25">
        <v>3.3E-3</v>
      </c>
      <c r="X405" s="25">
        <f t="shared" si="100"/>
        <v>2.2750000000000001E-3</v>
      </c>
      <c r="Y405" s="25"/>
      <c r="Z405" s="25"/>
      <c r="AA405" s="25"/>
      <c r="AB405" s="25">
        <v>2.0699999999999998E-3</v>
      </c>
      <c r="AC405" s="25">
        <f t="shared" si="101"/>
        <v>1.0249999999999999E-3</v>
      </c>
    </row>
    <row r="406" spans="1:29" s="15" customFormat="1">
      <c r="A406" s="18">
        <v>654</v>
      </c>
      <c r="B406" s="25">
        <v>2.9E-4</v>
      </c>
      <c r="C406" s="25">
        <v>1.91E-3</v>
      </c>
      <c r="D406" s="25">
        <f t="shared" si="96"/>
        <v>6.1000000000000008E-4</v>
      </c>
      <c r="E406" s="25"/>
      <c r="F406" s="25"/>
      <c r="G406" s="25"/>
      <c r="H406" s="25">
        <v>3.8700000000000002E-3</v>
      </c>
      <c r="I406" s="25">
        <f t="shared" si="97"/>
        <v>2.5700000000000002E-3</v>
      </c>
      <c r="J406" s="25"/>
      <c r="K406" s="25"/>
      <c r="L406" s="25"/>
      <c r="M406" s="25">
        <v>3.7299999999999998E-3</v>
      </c>
      <c r="N406" s="25">
        <f t="shared" si="98"/>
        <v>2.4299999999999999E-3</v>
      </c>
      <c r="O406" s="25"/>
      <c r="P406" s="25"/>
      <c r="Q406" s="25"/>
      <c r="R406" s="25">
        <v>1.7899999999999999E-3</v>
      </c>
      <c r="S406" s="25">
        <f t="shared" si="99"/>
        <v>4.8999999999999998E-4</v>
      </c>
      <c r="T406" s="25"/>
      <c r="U406" s="25"/>
      <c r="V406" s="25"/>
      <c r="W406" s="25">
        <v>3.2499999999999999E-3</v>
      </c>
      <c r="X406" s="25">
        <f t="shared" si="100"/>
        <v>1.9499999999999999E-3</v>
      </c>
      <c r="Y406" s="25"/>
      <c r="Z406" s="25"/>
      <c r="AA406" s="25"/>
      <c r="AB406" s="25">
        <v>2.31E-3</v>
      </c>
      <c r="AC406" s="25">
        <f t="shared" si="101"/>
        <v>1.2999999999999999E-3</v>
      </c>
    </row>
    <row r="407" spans="1:29" s="15" customFormat="1">
      <c r="A407" s="18">
        <v>655</v>
      </c>
      <c r="B407" s="25">
        <v>9.0000000000000006E-5</v>
      </c>
      <c r="C407" s="25">
        <v>1.8799999999999999E-3</v>
      </c>
      <c r="D407" s="25">
        <f t="shared" si="96"/>
        <v>6.8000000000000005E-4</v>
      </c>
      <c r="E407" s="25"/>
      <c r="F407" s="25"/>
      <c r="G407" s="25"/>
      <c r="H407" s="25">
        <v>4.0099999999999997E-3</v>
      </c>
      <c r="I407" s="25">
        <f t="shared" si="97"/>
        <v>2.81E-3</v>
      </c>
      <c r="J407" s="25"/>
      <c r="K407" s="25"/>
      <c r="L407" s="25"/>
      <c r="M407" s="25">
        <v>3.7599999999999999E-3</v>
      </c>
      <c r="N407" s="25">
        <f t="shared" si="98"/>
        <v>2.5599999999999998E-3</v>
      </c>
      <c r="O407" s="25"/>
      <c r="P407" s="25"/>
      <c r="Q407" s="25"/>
      <c r="R407" s="25">
        <v>1.9400000000000001E-3</v>
      </c>
      <c r="S407" s="25">
        <f t="shared" si="99"/>
        <v>7.4000000000000021E-4</v>
      </c>
      <c r="T407" s="25"/>
      <c r="U407" s="25"/>
      <c r="V407" s="25"/>
      <c r="W407" s="25">
        <v>3.2000000000000002E-3</v>
      </c>
      <c r="X407" s="25">
        <f t="shared" si="100"/>
        <v>2E-3</v>
      </c>
      <c r="Y407" s="25"/>
      <c r="Z407" s="25"/>
      <c r="AA407" s="25"/>
      <c r="AB407" s="25">
        <v>2.31E-3</v>
      </c>
      <c r="AC407" s="25">
        <f t="shared" si="101"/>
        <v>1.1999999999999999E-3</v>
      </c>
    </row>
    <row r="408" spans="1:29" s="15" customFormat="1">
      <c r="A408" s="18">
        <v>656</v>
      </c>
      <c r="B408" s="25">
        <v>1.7000000000000001E-4</v>
      </c>
      <c r="C408" s="25">
        <v>1.8E-3</v>
      </c>
      <c r="D408" s="25">
        <f t="shared" si="96"/>
        <v>5.9000000000000003E-4</v>
      </c>
      <c r="E408" s="25"/>
      <c r="F408" s="25"/>
      <c r="G408" s="25"/>
      <c r="H408" s="25">
        <v>3.9399999999999999E-3</v>
      </c>
      <c r="I408" s="25">
        <f t="shared" si="97"/>
        <v>2.7299999999999998E-3</v>
      </c>
      <c r="J408" s="25"/>
      <c r="K408" s="25"/>
      <c r="L408" s="25"/>
      <c r="M408" s="25">
        <v>3.5400000000000002E-3</v>
      </c>
      <c r="N408" s="25">
        <f t="shared" si="98"/>
        <v>2.3300000000000005E-3</v>
      </c>
      <c r="O408" s="25"/>
      <c r="P408" s="25"/>
      <c r="Q408" s="25"/>
      <c r="R408" s="25">
        <v>1.8699999999999999E-3</v>
      </c>
      <c r="S408" s="25">
        <f t="shared" si="99"/>
        <v>6.6E-4</v>
      </c>
      <c r="T408" s="25"/>
      <c r="U408" s="25"/>
      <c r="V408" s="25"/>
      <c r="W408" s="25">
        <v>3.2299999999999998E-3</v>
      </c>
      <c r="X408" s="25">
        <f t="shared" si="100"/>
        <v>2.0200000000000001E-3</v>
      </c>
      <c r="Y408" s="25"/>
      <c r="Z408" s="25"/>
      <c r="AA408" s="25"/>
      <c r="AB408" s="25">
        <v>2.2499999999999998E-3</v>
      </c>
      <c r="AC408" s="25">
        <f t="shared" si="101"/>
        <v>1.2099999999999999E-3</v>
      </c>
    </row>
    <row r="409" spans="1:29" s="15" customFormat="1">
      <c r="A409" s="18">
        <v>657</v>
      </c>
      <c r="B409" s="25">
        <v>-9.0000000000000006E-5</v>
      </c>
      <c r="C409" s="25">
        <v>1.7600000000000001E-3</v>
      </c>
      <c r="D409" s="25">
        <f t="shared" si="96"/>
        <v>7.7000000000000007E-4</v>
      </c>
      <c r="E409" s="25"/>
      <c r="F409" s="25"/>
      <c r="G409" s="25"/>
      <c r="H409" s="25">
        <v>3.9899999999999996E-3</v>
      </c>
      <c r="I409" s="25">
        <f t="shared" si="97"/>
        <v>2.9999999999999996E-3</v>
      </c>
      <c r="J409" s="25"/>
      <c r="K409" s="25"/>
      <c r="L409" s="25"/>
      <c r="M409" s="25">
        <v>3.7200000000000002E-3</v>
      </c>
      <c r="N409" s="25">
        <f t="shared" si="98"/>
        <v>2.7300000000000002E-3</v>
      </c>
      <c r="O409" s="25"/>
      <c r="P409" s="25"/>
      <c r="Q409" s="25"/>
      <c r="R409" s="25">
        <v>1.9300000000000001E-3</v>
      </c>
      <c r="S409" s="25">
        <f t="shared" si="99"/>
        <v>9.4000000000000008E-4</v>
      </c>
      <c r="T409" s="25"/>
      <c r="U409" s="25"/>
      <c r="V409" s="25"/>
      <c r="W409" s="25">
        <v>3.16E-3</v>
      </c>
      <c r="X409" s="25">
        <f t="shared" si="100"/>
        <v>2.1700000000000001E-3</v>
      </c>
      <c r="Y409" s="25"/>
      <c r="Z409" s="25"/>
      <c r="AA409" s="25"/>
      <c r="AB409" s="25">
        <v>2.0699999999999998E-3</v>
      </c>
      <c r="AC409" s="25">
        <f t="shared" si="101"/>
        <v>9.8999999999999999E-4</v>
      </c>
    </row>
    <row r="410" spans="1:29" s="15" customFormat="1">
      <c r="A410" s="18">
        <v>658</v>
      </c>
      <c r="B410" s="25">
        <v>8.0000000000000007E-5</v>
      </c>
      <c r="C410" s="25">
        <v>1.82E-3</v>
      </c>
      <c r="D410" s="25">
        <f t="shared" si="96"/>
        <v>6.2999999999999992E-4</v>
      </c>
      <c r="E410" s="25"/>
      <c r="F410" s="25"/>
      <c r="G410" s="25"/>
      <c r="H410" s="25">
        <v>3.9899999999999996E-3</v>
      </c>
      <c r="I410" s="25">
        <f t="shared" si="97"/>
        <v>2.7999999999999995E-3</v>
      </c>
      <c r="J410" s="25"/>
      <c r="K410" s="25"/>
      <c r="L410" s="25"/>
      <c r="M410" s="25">
        <v>3.7399999999999998E-3</v>
      </c>
      <c r="N410" s="25">
        <f t="shared" si="98"/>
        <v>2.5499999999999997E-3</v>
      </c>
      <c r="O410" s="25"/>
      <c r="P410" s="25"/>
      <c r="Q410" s="25"/>
      <c r="R410" s="25">
        <v>1.9E-3</v>
      </c>
      <c r="S410" s="25">
        <f t="shared" si="99"/>
        <v>7.0999999999999991E-4</v>
      </c>
      <c r="T410" s="25"/>
      <c r="U410" s="25"/>
      <c r="V410" s="25"/>
      <c r="W410" s="25">
        <v>3.3999999999999998E-3</v>
      </c>
      <c r="X410" s="25">
        <f t="shared" si="100"/>
        <v>2.2099999999999997E-3</v>
      </c>
      <c r="Y410" s="25"/>
      <c r="Z410" s="25"/>
      <c r="AA410" s="25"/>
      <c r="AB410" s="25">
        <v>2.3E-3</v>
      </c>
      <c r="AC410" s="25">
        <f t="shared" si="101"/>
        <v>1.1900000000000001E-3</v>
      </c>
    </row>
    <row r="411" spans="1:29" s="15" customFormat="1">
      <c r="A411" s="18">
        <v>659</v>
      </c>
      <c r="B411" s="25">
        <v>-2.0000000000000002E-5</v>
      </c>
      <c r="C411" s="25">
        <v>1.7799999999999999E-3</v>
      </c>
      <c r="D411" s="25">
        <f t="shared" si="96"/>
        <v>7.3999999999999999E-4</v>
      </c>
      <c r="E411" s="25"/>
      <c r="F411" s="25"/>
      <c r="G411" s="25"/>
      <c r="H411" s="25">
        <v>3.8999999999999998E-3</v>
      </c>
      <c r="I411" s="25">
        <f t="shared" si="97"/>
        <v>2.8599999999999997E-3</v>
      </c>
      <c r="J411" s="25"/>
      <c r="K411" s="25"/>
      <c r="L411" s="25"/>
      <c r="M411" s="25">
        <v>3.7100000000000002E-3</v>
      </c>
      <c r="N411" s="25">
        <f t="shared" si="98"/>
        <v>2.6700000000000005E-3</v>
      </c>
      <c r="O411" s="25"/>
      <c r="P411" s="25"/>
      <c r="Q411" s="25"/>
      <c r="R411" s="25">
        <v>1.89E-3</v>
      </c>
      <c r="S411" s="25">
        <f t="shared" si="99"/>
        <v>8.5000000000000006E-4</v>
      </c>
      <c r="T411" s="25"/>
      <c r="U411" s="25"/>
      <c r="V411" s="25"/>
      <c r="W411" s="25">
        <v>3.2200000000000002E-3</v>
      </c>
      <c r="X411" s="25">
        <f t="shared" si="100"/>
        <v>2.1800000000000005E-3</v>
      </c>
      <c r="Y411" s="25"/>
      <c r="Z411" s="25"/>
      <c r="AA411" s="25"/>
      <c r="AB411" s="25">
        <v>2.0999999999999999E-3</v>
      </c>
      <c r="AC411" s="25">
        <f t="shared" si="101"/>
        <v>1.0399999999999999E-3</v>
      </c>
    </row>
    <row r="412" spans="1:29" s="15" customFormat="1">
      <c r="A412" s="18">
        <v>660</v>
      </c>
      <c r="B412" s="25">
        <v>6.8999999999999997E-5</v>
      </c>
      <c r="C412" s="25">
        <v>1.8E-3</v>
      </c>
      <c r="D412" s="25">
        <f t="shared" si="96"/>
        <v>7.3549999999999983E-4</v>
      </c>
      <c r="E412" s="25"/>
      <c r="F412" s="25"/>
      <c r="G412" s="25"/>
      <c r="H412" s="25">
        <v>3.81E-3</v>
      </c>
      <c r="I412" s="25">
        <f t="shared" si="97"/>
        <v>2.7454999999999997E-3</v>
      </c>
      <c r="J412" s="25"/>
      <c r="K412" s="25"/>
      <c r="L412" s="25"/>
      <c r="M412" s="25">
        <v>3.6700000000000001E-3</v>
      </c>
      <c r="N412" s="25">
        <f t="shared" si="98"/>
        <v>2.6055000000000002E-3</v>
      </c>
      <c r="O412" s="25"/>
      <c r="P412" s="25"/>
      <c r="Q412" s="25"/>
      <c r="R412" s="25">
        <v>1.74E-3</v>
      </c>
      <c r="S412" s="25">
        <f t="shared" si="99"/>
        <v>6.7549999999999989E-4</v>
      </c>
      <c r="T412" s="25"/>
      <c r="U412" s="25"/>
      <c r="V412" s="25"/>
      <c r="W412" s="25">
        <v>3.3E-3</v>
      </c>
      <c r="X412" s="25">
        <f t="shared" si="100"/>
        <v>2.2354999999999996E-3</v>
      </c>
      <c r="Y412" s="25"/>
      <c r="Z412" s="25"/>
      <c r="AA412" s="25"/>
      <c r="AB412" s="25">
        <v>2.0600000000000002E-3</v>
      </c>
      <c r="AC412" s="25">
        <f t="shared" si="101"/>
        <v>1.0645000000000001E-3</v>
      </c>
    </row>
    <row r="413" spans="1:29" s="15" customFormat="1">
      <c r="A413" s="18">
        <v>661</v>
      </c>
      <c r="B413" s="25">
        <v>6.0000000000000002E-5</v>
      </c>
      <c r="C413" s="25">
        <v>1.8699999999999999E-3</v>
      </c>
      <c r="D413" s="25">
        <f t="shared" si="96"/>
        <v>7.6499999999999984E-4</v>
      </c>
      <c r="E413" s="25"/>
      <c r="F413" s="25"/>
      <c r="G413" s="25"/>
      <c r="H413" s="25">
        <v>3.9399999999999999E-3</v>
      </c>
      <c r="I413" s="25">
        <f t="shared" si="97"/>
        <v>2.8349999999999998E-3</v>
      </c>
      <c r="J413" s="25"/>
      <c r="K413" s="25"/>
      <c r="L413" s="25"/>
      <c r="M413" s="25">
        <v>3.7599999999999999E-3</v>
      </c>
      <c r="N413" s="25">
        <f t="shared" si="98"/>
        <v>2.6549999999999998E-3</v>
      </c>
      <c r="O413" s="25"/>
      <c r="P413" s="25"/>
      <c r="Q413" s="25"/>
      <c r="R413" s="25">
        <v>1.8500000000000001E-3</v>
      </c>
      <c r="S413" s="25">
        <f t="shared" si="99"/>
        <v>7.45E-4</v>
      </c>
      <c r="T413" s="25"/>
      <c r="U413" s="25"/>
      <c r="V413" s="25"/>
      <c r="W413" s="25">
        <v>3.2399999999999998E-3</v>
      </c>
      <c r="X413" s="25">
        <f t="shared" si="100"/>
        <v>2.1349999999999997E-3</v>
      </c>
      <c r="Y413" s="25"/>
      <c r="Z413" s="25"/>
      <c r="AA413" s="25"/>
      <c r="AB413" s="25">
        <v>2.15E-3</v>
      </c>
      <c r="AC413" s="25">
        <f t="shared" si="101"/>
        <v>1.1050000000000001E-3</v>
      </c>
    </row>
    <row r="414" spans="1:29" s="15" customFormat="1">
      <c r="A414" s="18">
        <v>662</v>
      </c>
      <c r="B414" s="25">
        <v>-5.0000000000000002E-5</v>
      </c>
      <c r="C414" s="25">
        <v>1.8799999999999999E-3</v>
      </c>
      <c r="D414" s="25">
        <f t="shared" si="96"/>
        <v>7.899999999999999E-4</v>
      </c>
      <c r="E414" s="25"/>
      <c r="F414" s="25"/>
      <c r="G414" s="25"/>
      <c r="H414" s="25">
        <v>3.8999999999999998E-3</v>
      </c>
      <c r="I414" s="25">
        <f t="shared" si="97"/>
        <v>2.81E-3</v>
      </c>
      <c r="J414" s="25"/>
      <c r="K414" s="25"/>
      <c r="L414" s="25"/>
      <c r="M414" s="25">
        <v>3.7399999999999998E-3</v>
      </c>
      <c r="N414" s="25">
        <f t="shared" si="98"/>
        <v>2.6499999999999996E-3</v>
      </c>
      <c r="O414" s="25"/>
      <c r="P414" s="25"/>
      <c r="Q414" s="25"/>
      <c r="R414" s="25">
        <v>1.9300000000000001E-3</v>
      </c>
      <c r="S414" s="25">
        <f t="shared" si="99"/>
        <v>8.4000000000000003E-4</v>
      </c>
      <c r="T414" s="25"/>
      <c r="U414" s="25"/>
      <c r="V414" s="25"/>
      <c r="W414" s="25">
        <v>3.32E-3</v>
      </c>
      <c r="X414" s="25">
        <f t="shared" si="100"/>
        <v>2.2300000000000002E-3</v>
      </c>
      <c r="Y414" s="25"/>
      <c r="Z414" s="25"/>
      <c r="AA414" s="25"/>
      <c r="AB414" s="25">
        <v>2.2300000000000002E-3</v>
      </c>
      <c r="AC414" s="25">
        <f t="shared" si="101"/>
        <v>1.09E-3</v>
      </c>
    </row>
    <row r="415" spans="1:29" s="15" customFormat="1">
      <c r="A415" s="18">
        <v>663</v>
      </c>
      <c r="B415" s="25">
        <v>-8.0000000000000007E-5</v>
      </c>
      <c r="C415" s="25">
        <v>1.8600000000000001E-3</v>
      </c>
      <c r="D415" s="25">
        <f t="shared" si="96"/>
        <v>8.3000000000000023E-4</v>
      </c>
      <c r="E415" s="25"/>
      <c r="F415" s="25"/>
      <c r="G415" s="25"/>
      <c r="H415" s="25">
        <v>3.9500000000000004E-3</v>
      </c>
      <c r="I415" s="25">
        <f t="shared" si="97"/>
        <v>2.9200000000000007E-3</v>
      </c>
      <c r="J415" s="25"/>
      <c r="K415" s="25"/>
      <c r="L415" s="25"/>
      <c r="M415" s="25">
        <v>3.8E-3</v>
      </c>
      <c r="N415" s="25">
        <f t="shared" si="98"/>
        <v>2.7699999999999999E-3</v>
      </c>
      <c r="O415" s="25"/>
      <c r="P415" s="25"/>
      <c r="Q415" s="25"/>
      <c r="R415" s="25">
        <v>1.97E-3</v>
      </c>
      <c r="S415" s="25">
        <f t="shared" si="99"/>
        <v>9.4000000000000008E-4</v>
      </c>
      <c r="T415" s="25"/>
      <c r="U415" s="25"/>
      <c r="V415" s="25"/>
      <c r="W415" s="25">
        <v>3.3400000000000001E-3</v>
      </c>
      <c r="X415" s="25">
        <f t="shared" si="100"/>
        <v>2.3100000000000004E-3</v>
      </c>
      <c r="Y415" s="25"/>
      <c r="Z415" s="25"/>
      <c r="AA415" s="25"/>
      <c r="AB415" s="25">
        <v>2.14E-3</v>
      </c>
      <c r="AC415" s="25">
        <f t="shared" si="101"/>
        <v>1.0299999999999999E-3</v>
      </c>
    </row>
    <row r="416" spans="1:29" s="15" customFormat="1">
      <c r="A416" s="18">
        <v>664</v>
      </c>
      <c r="B416" s="25">
        <v>4.0000000000000003E-5</v>
      </c>
      <c r="C416" s="25">
        <v>1.9599999999999999E-3</v>
      </c>
      <c r="D416" s="25">
        <f t="shared" si="96"/>
        <v>8.1499999999999997E-4</v>
      </c>
      <c r="E416" s="25"/>
      <c r="F416" s="25"/>
      <c r="G416" s="25"/>
      <c r="H416" s="25">
        <v>4.0099999999999997E-3</v>
      </c>
      <c r="I416" s="25">
        <f t="shared" si="97"/>
        <v>2.8649999999999995E-3</v>
      </c>
      <c r="J416" s="25"/>
      <c r="K416" s="25"/>
      <c r="L416" s="25"/>
      <c r="M416" s="25">
        <v>3.8E-3</v>
      </c>
      <c r="N416" s="25">
        <f t="shared" si="98"/>
        <v>2.6550000000000002E-3</v>
      </c>
      <c r="O416" s="25"/>
      <c r="P416" s="25"/>
      <c r="Q416" s="25"/>
      <c r="R416" s="25">
        <v>1.81E-3</v>
      </c>
      <c r="S416" s="25">
        <f t="shared" si="99"/>
        <v>6.6500000000000001E-4</v>
      </c>
      <c r="T416" s="25"/>
      <c r="U416" s="25"/>
      <c r="V416" s="25"/>
      <c r="W416" s="25">
        <v>3.46E-3</v>
      </c>
      <c r="X416" s="25">
        <f t="shared" si="100"/>
        <v>2.3150000000000002E-3</v>
      </c>
      <c r="Y416" s="25"/>
      <c r="Z416" s="25"/>
      <c r="AA416" s="25"/>
      <c r="AB416" s="25">
        <v>2.2499999999999998E-3</v>
      </c>
      <c r="AC416" s="25">
        <f t="shared" si="101"/>
        <v>1.145E-3</v>
      </c>
    </row>
    <row r="417" spans="1:29" s="15" customFormat="1">
      <c r="A417" s="18">
        <v>665</v>
      </c>
      <c r="B417" s="25">
        <v>-1.2999999999999999E-4</v>
      </c>
      <c r="C417" s="25">
        <v>1.6999999999999999E-3</v>
      </c>
      <c r="D417" s="25">
        <f t="shared" si="96"/>
        <v>7.499999999999998E-4</v>
      </c>
      <c r="E417" s="25"/>
      <c r="F417" s="25"/>
      <c r="G417" s="25"/>
      <c r="H417" s="25">
        <v>3.8800000000000002E-3</v>
      </c>
      <c r="I417" s="25">
        <f t="shared" si="97"/>
        <v>2.9300000000000003E-3</v>
      </c>
      <c r="J417" s="25"/>
      <c r="K417" s="25"/>
      <c r="L417" s="25"/>
      <c r="M417" s="25">
        <v>3.7200000000000002E-3</v>
      </c>
      <c r="N417" s="25">
        <f t="shared" si="98"/>
        <v>2.7699999999999999E-3</v>
      </c>
      <c r="O417" s="25"/>
      <c r="P417" s="25"/>
      <c r="Q417" s="25"/>
      <c r="R417" s="25">
        <v>1.91E-3</v>
      </c>
      <c r="S417" s="25">
        <f t="shared" si="99"/>
        <v>9.5999999999999992E-4</v>
      </c>
      <c r="T417" s="25"/>
      <c r="U417" s="25"/>
      <c r="V417" s="25"/>
      <c r="W417" s="25">
        <v>3.1199999999999999E-3</v>
      </c>
      <c r="X417" s="25">
        <f t="shared" si="100"/>
        <v>2.1700000000000001E-3</v>
      </c>
      <c r="Y417" s="25"/>
      <c r="Z417" s="25"/>
      <c r="AA417" s="25"/>
      <c r="AB417" s="25">
        <v>2.0300000000000001E-3</v>
      </c>
      <c r="AC417" s="25">
        <f t="shared" si="101"/>
        <v>9.5000000000000011E-4</v>
      </c>
    </row>
    <row r="418" spans="1:29" s="15" customFormat="1">
      <c r="A418" s="18">
        <v>666</v>
      </c>
      <c r="B418" s="25">
        <v>9.0000000000000006E-5</v>
      </c>
      <c r="C418" s="25">
        <v>1.8E-3</v>
      </c>
      <c r="D418" s="25">
        <f t="shared" si="96"/>
        <v>6.0000000000000006E-4</v>
      </c>
      <c r="E418" s="25"/>
      <c r="F418" s="25"/>
      <c r="G418" s="25"/>
      <c r="H418" s="25">
        <v>3.8500000000000001E-3</v>
      </c>
      <c r="I418" s="25">
        <f t="shared" si="97"/>
        <v>2.6500000000000004E-3</v>
      </c>
      <c r="J418" s="25"/>
      <c r="K418" s="25"/>
      <c r="L418" s="25"/>
      <c r="M418" s="25">
        <v>3.7000000000000002E-3</v>
      </c>
      <c r="N418" s="25">
        <f t="shared" si="98"/>
        <v>2.5000000000000005E-3</v>
      </c>
      <c r="O418" s="25"/>
      <c r="P418" s="25"/>
      <c r="Q418" s="25"/>
      <c r="R418" s="25">
        <v>1.75E-3</v>
      </c>
      <c r="S418" s="25">
        <f t="shared" si="99"/>
        <v>5.5000000000000014E-4</v>
      </c>
      <c r="T418" s="25"/>
      <c r="U418" s="25"/>
      <c r="V418" s="25"/>
      <c r="W418" s="25">
        <v>3.32E-3</v>
      </c>
      <c r="X418" s="25">
        <f t="shared" si="100"/>
        <v>2.1200000000000004E-3</v>
      </c>
      <c r="Y418" s="25"/>
      <c r="Z418" s="25"/>
      <c r="AA418" s="25"/>
      <c r="AB418" s="25">
        <v>2.31E-3</v>
      </c>
      <c r="AC418" s="25">
        <f t="shared" si="101"/>
        <v>1.1999999999999999E-3</v>
      </c>
    </row>
    <row r="419" spans="1:29" s="15" customFormat="1">
      <c r="A419" s="18">
        <v>667</v>
      </c>
      <c r="B419" s="25">
        <v>-3.6999999999999999E-4</v>
      </c>
      <c r="C419" s="25">
        <v>1.7799999999999999E-3</v>
      </c>
      <c r="D419" s="25">
        <f t="shared" si="96"/>
        <v>8.7499999999999991E-4</v>
      </c>
      <c r="E419" s="25"/>
      <c r="F419" s="25"/>
      <c r="G419" s="25"/>
      <c r="H419" s="25">
        <v>3.8600000000000001E-3</v>
      </c>
      <c r="I419" s="25">
        <f t="shared" si="97"/>
        <v>2.9550000000000002E-3</v>
      </c>
      <c r="J419" s="25"/>
      <c r="K419" s="25"/>
      <c r="L419" s="25"/>
      <c r="M419" s="25">
        <v>3.7699999999999999E-3</v>
      </c>
      <c r="N419" s="25">
        <f t="shared" si="98"/>
        <v>2.8649999999999999E-3</v>
      </c>
      <c r="O419" s="25"/>
      <c r="P419" s="25"/>
      <c r="Q419" s="25"/>
      <c r="R419" s="25">
        <v>1.9599999999999999E-3</v>
      </c>
      <c r="S419" s="25">
        <f t="shared" si="99"/>
        <v>1.0549999999999999E-3</v>
      </c>
      <c r="T419" s="25"/>
      <c r="U419" s="25"/>
      <c r="V419" s="25"/>
      <c r="W419" s="25">
        <v>3.2699999999999999E-3</v>
      </c>
      <c r="X419" s="25">
        <f t="shared" si="100"/>
        <v>2.3649999999999999E-3</v>
      </c>
      <c r="Y419" s="25"/>
      <c r="Z419" s="25"/>
      <c r="AA419" s="25"/>
      <c r="AB419" s="25">
        <v>2.1800000000000001E-3</v>
      </c>
      <c r="AC419" s="25">
        <f t="shared" si="101"/>
        <v>9.0499999999999999E-4</v>
      </c>
    </row>
    <row r="420" spans="1:29" s="15" customFormat="1">
      <c r="A420" s="18">
        <v>668</v>
      </c>
      <c r="B420" s="25">
        <v>4.6999999999999999E-4</v>
      </c>
      <c r="C420" s="25">
        <v>1.81E-3</v>
      </c>
      <c r="D420" s="25">
        <f t="shared" si="96"/>
        <v>5.350000000000001E-4</v>
      </c>
      <c r="E420" s="25"/>
      <c r="F420" s="25"/>
      <c r="G420" s="25"/>
      <c r="H420" s="25">
        <v>3.8800000000000002E-3</v>
      </c>
      <c r="I420" s="25">
        <f t="shared" si="97"/>
        <v>2.6050000000000005E-3</v>
      </c>
      <c r="J420" s="25"/>
      <c r="K420" s="25"/>
      <c r="L420" s="25"/>
      <c r="M420" s="25">
        <v>3.7299999999999998E-3</v>
      </c>
      <c r="N420" s="25">
        <f t="shared" si="98"/>
        <v>2.4549999999999997E-3</v>
      </c>
      <c r="O420" s="25"/>
      <c r="P420" s="25"/>
      <c r="Q420" s="25"/>
      <c r="R420" s="25">
        <v>1.8600000000000001E-3</v>
      </c>
      <c r="S420" s="25">
        <f t="shared" si="99"/>
        <v>5.8500000000000023E-4</v>
      </c>
      <c r="T420" s="25"/>
      <c r="U420" s="25"/>
      <c r="V420" s="25"/>
      <c r="W420" s="25">
        <v>3.3899999999999998E-3</v>
      </c>
      <c r="X420" s="25">
        <f t="shared" si="100"/>
        <v>2.1149999999999997E-3</v>
      </c>
      <c r="Y420" s="25"/>
      <c r="Z420" s="25"/>
      <c r="AA420" s="25"/>
      <c r="AB420" s="25">
        <v>2.0799999999999998E-3</v>
      </c>
      <c r="AC420" s="25">
        <f t="shared" si="101"/>
        <v>1.2749999999999999E-3</v>
      </c>
    </row>
    <row r="421" spans="1:29" s="15" customFormat="1">
      <c r="A421" s="18">
        <v>669</v>
      </c>
      <c r="B421" s="25">
        <v>5.1999999999999995E-4</v>
      </c>
      <c r="C421" s="25">
        <v>1.8699999999999999E-3</v>
      </c>
      <c r="D421" s="25">
        <f t="shared" si="96"/>
        <v>5.4499999999999991E-4</v>
      </c>
      <c r="E421" s="25"/>
      <c r="F421" s="25"/>
      <c r="G421" s="25"/>
      <c r="H421" s="25">
        <v>3.8899999999999998E-3</v>
      </c>
      <c r="I421" s="25">
        <f t="shared" si="97"/>
        <v>2.5649999999999996E-3</v>
      </c>
      <c r="J421" s="25"/>
      <c r="K421" s="25"/>
      <c r="L421" s="25"/>
      <c r="M421" s="25">
        <v>3.7399999999999998E-3</v>
      </c>
      <c r="N421" s="25">
        <f t="shared" si="98"/>
        <v>2.4149999999999996E-3</v>
      </c>
      <c r="O421" s="25"/>
      <c r="P421" s="25"/>
      <c r="Q421" s="25"/>
      <c r="R421" s="25">
        <v>1.92E-3</v>
      </c>
      <c r="S421" s="25">
        <f t="shared" si="99"/>
        <v>5.9500000000000004E-4</v>
      </c>
      <c r="T421" s="25"/>
      <c r="U421" s="25"/>
      <c r="V421" s="25"/>
      <c r="W421" s="25">
        <v>3.3400000000000001E-3</v>
      </c>
      <c r="X421" s="25">
        <f t="shared" si="100"/>
        <v>2.0150000000000003E-3</v>
      </c>
      <c r="Y421" s="25"/>
      <c r="Z421" s="25"/>
      <c r="AA421" s="25"/>
      <c r="AB421" s="25">
        <v>2.1299999999999999E-3</v>
      </c>
      <c r="AC421" s="25">
        <f t="shared" si="101"/>
        <v>1.325E-3</v>
      </c>
    </row>
    <row r="422" spans="1:29" s="15" customFormat="1">
      <c r="A422" s="18">
        <v>670</v>
      </c>
      <c r="B422" s="25">
        <v>-3.5E-4</v>
      </c>
      <c r="C422" s="25">
        <v>1.99E-3</v>
      </c>
      <c r="D422" s="25">
        <f t="shared" si="96"/>
        <v>1.09E-3</v>
      </c>
      <c r="E422" s="25"/>
      <c r="F422" s="25"/>
      <c r="G422" s="25"/>
      <c r="H422" s="25">
        <v>4.0200000000000001E-3</v>
      </c>
      <c r="I422" s="25">
        <f t="shared" si="97"/>
        <v>3.1200000000000004E-3</v>
      </c>
      <c r="J422" s="25"/>
      <c r="K422" s="25"/>
      <c r="L422" s="25"/>
      <c r="M422" s="25">
        <v>3.98E-3</v>
      </c>
      <c r="N422" s="25">
        <f t="shared" si="98"/>
        <v>3.0800000000000003E-3</v>
      </c>
      <c r="O422" s="25"/>
      <c r="P422" s="25"/>
      <c r="Q422" s="25"/>
      <c r="R422" s="25">
        <v>1.9300000000000001E-3</v>
      </c>
      <c r="S422" s="25">
        <f t="shared" si="99"/>
        <v>1.0300000000000001E-3</v>
      </c>
      <c r="T422" s="25"/>
      <c r="U422" s="25"/>
      <c r="V422" s="25"/>
      <c r="W422" s="25">
        <v>3.3600000000000001E-3</v>
      </c>
      <c r="X422" s="25">
        <f t="shared" si="100"/>
        <v>2.4600000000000004E-3</v>
      </c>
      <c r="Y422" s="25"/>
      <c r="Z422" s="25"/>
      <c r="AA422" s="25"/>
      <c r="AB422" s="25">
        <v>2.15E-3</v>
      </c>
      <c r="AC422" s="25">
        <f t="shared" si="101"/>
        <v>8.9999999999999998E-4</v>
      </c>
    </row>
    <row r="423" spans="1:29" s="15" customFormat="1">
      <c r="A423" s="18">
        <v>671</v>
      </c>
      <c r="B423" s="25">
        <v>2.5999999999999998E-4</v>
      </c>
      <c r="C423" s="25">
        <v>1.7600000000000001E-3</v>
      </c>
      <c r="D423" s="25">
        <f t="shared" si="96"/>
        <v>5.8500000000000023E-4</v>
      </c>
      <c r="E423" s="25"/>
      <c r="F423" s="25"/>
      <c r="G423" s="25"/>
      <c r="H423" s="25">
        <v>3.7599999999999999E-3</v>
      </c>
      <c r="I423" s="25">
        <f t="shared" si="97"/>
        <v>2.5850000000000001E-3</v>
      </c>
      <c r="J423" s="25"/>
      <c r="K423" s="25"/>
      <c r="L423" s="25"/>
      <c r="M423" s="25">
        <v>3.7299999999999998E-3</v>
      </c>
      <c r="N423" s="25">
        <f t="shared" si="98"/>
        <v>2.555E-3</v>
      </c>
      <c r="O423" s="25"/>
      <c r="P423" s="25"/>
      <c r="Q423" s="25"/>
      <c r="R423" s="25">
        <v>1.89E-3</v>
      </c>
      <c r="S423" s="25">
        <f t="shared" si="99"/>
        <v>7.1500000000000014E-4</v>
      </c>
      <c r="T423" s="25"/>
      <c r="U423" s="25"/>
      <c r="V423" s="25"/>
      <c r="W423" s="25">
        <v>3.3E-3</v>
      </c>
      <c r="X423" s="25">
        <f t="shared" si="100"/>
        <v>2.1250000000000002E-3</v>
      </c>
      <c r="Y423" s="25"/>
      <c r="Z423" s="25"/>
      <c r="AA423" s="25"/>
      <c r="AB423" s="25">
        <v>2.0899999999999998E-3</v>
      </c>
      <c r="AC423" s="25">
        <f t="shared" si="101"/>
        <v>1.1749999999999998E-3</v>
      </c>
    </row>
    <row r="424" spans="1:29" s="15" customFormat="1">
      <c r="A424" s="18">
        <v>672</v>
      </c>
      <c r="B424" s="25">
        <v>-3.8000000000000002E-4</v>
      </c>
      <c r="C424" s="25">
        <v>1.99E-3</v>
      </c>
      <c r="D424" s="25">
        <f t="shared" si="96"/>
        <v>1.1450000000000002E-3</v>
      </c>
      <c r="E424" s="25"/>
      <c r="F424" s="25"/>
      <c r="G424" s="25"/>
      <c r="H424" s="25">
        <v>4.0400000000000002E-3</v>
      </c>
      <c r="I424" s="25">
        <f t="shared" si="97"/>
        <v>3.1950000000000004E-3</v>
      </c>
      <c r="J424" s="25"/>
      <c r="K424" s="25"/>
      <c r="L424" s="25"/>
      <c r="M424" s="25">
        <v>3.7799999999999999E-3</v>
      </c>
      <c r="N424" s="25">
        <f t="shared" si="98"/>
        <v>2.9350000000000001E-3</v>
      </c>
      <c r="O424" s="25"/>
      <c r="P424" s="25"/>
      <c r="Q424" s="25"/>
      <c r="R424" s="25">
        <v>1.97E-3</v>
      </c>
      <c r="S424" s="25">
        <f t="shared" si="99"/>
        <v>1.1250000000000001E-3</v>
      </c>
      <c r="T424" s="25"/>
      <c r="U424" s="25"/>
      <c r="V424" s="25"/>
      <c r="W424" s="25">
        <v>3.47E-3</v>
      </c>
      <c r="X424" s="25">
        <f t="shared" si="100"/>
        <v>2.6250000000000002E-3</v>
      </c>
      <c r="Y424" s="25"/>
      <c r="Z424" s="25"/>
      <c r="AA424" s="25"/>
      <c r="AB424" s="25">
        <v>2.0699999999999998E-3</v>
      </c>
      <c r="AC424" s="25">
        <f t="shared" si="101"/>
        <v>8.4499999999999983E-4</v>
      </c>
    </row>
    <row r="425" spans="1:29" s="15" customFormat="1">
      <c r="A425" s="18">
        <v>673</v>
      </c>
      <c r="B425" s="25">
        <v>3.1E-4</v>
      </c>
      <c r="C425" s="25">
        <v>1.6000000000000001E-3</v>
      </c>
      <c r="D425" s="25">
        <f t="shared" si="96"/>
        <v>4.3500000000000006E-4</v>
      </c>
      <c r="E425" s="25"/>
      <c r="F425" s="25"/>
      <c r="G425" s="25"/>
      <c r="H425" s="25">
        <v>3.79E-3</v>
      </c>
      <c r="I425" s="25">
        <f t="shared" si="97"/>
        <v>2.6249999999999997E-3</v>
      </c>
      <c r="J425" s="25"/>
      <c r="K425" s="25"/>
      <c r="L425" s="25"/>
      <c r="M425" s="25">
        <v>3.6800000000000001E-3</v>
      </c>
      <c r="N425" s="25">
        <f t="shared" si="98"/>
        <v>2.5149999999999999E-3</v>
      </c>
      <c r="O425" s="25"/>
      <c r="P425" s="25"/>
      <c r="Q425" s="25"/>
      <c r="R425" s="25">
        <v>1.7700000000000001E-3</v>
      </c>
      <c r="S425" s="25">
        <f t="shared" si="99"/>
        <v>6.0500000000000007E-4</v>
      </c>
      <c r="T425" s="25"/>
      <c r="U425" s="25"/>
      <c r="V425" s="25"/>
      <c r="W425" s="25">
        <v>3.16E-3</v>
      </c>
      <c r="X425" s="25">
        <f t="shared" si="100"/>
        <v>1.9950000000000002E-3</v>
      </c>
      <c r="Y425" s="25"/>
      <c r="Z425" s="25"/>
      <c r="AA425" s="25"/>
      <c r="AB425" s="25">
        <v>2.0200000000000001E-3</v>
      </c>
      <c r="AC425" s="25">
        <f t="shared" si="101"/>
        <v>1.165E-3</v>
      </c>
    </row>
    <row r="426" spans="1:29" s="15" customFormat="1">
      <c r="A426" s="18">
        <v>674</v>
      </c>
      <c r="B426" s="25">
        <v>1.4999999999999999E-4</v>
      </c>
      <c r="C426" s="25">
        <v>1.6800000000000001E-3</v>
      </c>
      <c r="D426" s="25">
        <f t="shared" si="96"/>
        <v>4.6500000000000014E-4</v>
      </c>
      <c r="E426" s="25"/>
      <c r="F426" s="25"/>
      <c r="G426" s="25"/>
      <c r="H426" s="25">
        <v>3.9500000000000004E-3</v>
      </c>
      <c r="I426" s="25">
        <f t="shared" si="97"/>
        <v>2.7350000000000005E-3</v>
      </c>
      <c r="J426" s="25"/>
      <c r="K426" s="25"/>
      <c r="L426" s="25"/>
      <c r="M426" s="25">
        <v>3.8600000000000001E-3</v>
      </c>
      <c r="N426" s="25">
        <f t="shared" si="98"/>
        <v>2.6450000000000002E-3</v>
      </c>
      <c r="O426" s="25"/>
      <c r="P426" s="25"/>
      <c r="Q426" s="25"/>
      <c r="R426" s="25">
        <v>1.73E-3</v>
      </c>
      <c r="S426" s="25">
        <f t="shared" si="99"/>
        <v>5.1500000000000005E-4</v>
      </c>
      <c r="T426" s="25"/>
      <c r="U426" s="25"/>
      <c r="V426" s="25"/>
      <c r="W426" s="25">
        <v>3.5200000000000001E-3</v>
      </c>
      <c r="X426" s="25">
        <f t="shared" si="100"/>
        <v>2.3050000000000002E-3</v>
      </c>
      <c r="Y426" s="25"/>
      <c r="Z426" s="25"/>
      <c r="AA426" s="25"/>
      <c r="AB426" s="25">
        <v>2.2799999999999999E-3</v>
      </c>
      <c r="AC426" s="25">
        <f t="shared" si="101"/>
        <v>1.2149999999999999E-3</v>
      </c>
    </row>
    <row r="427" spans="1:29" s="15" customFormat="1">
      <c r="A427" s="18">
        <v>675</v>
      </c>
      <c r="B427" s="25">
        <v>1E-4</v>
      </c>
      <c r="C427" s="25">
        <v>1.58E-3</v>
      </c>
      <c r="D427" s="25">
        <f t="shared" si="96"/>
        <v>5.1500000000000005E-4</v>
      </c>
      <c r="E427" s="25"/>
      <c r="F427" s="25"/>
      <c r="G427" s="25"/>
      <c r="H427" s="25">
        <v>3.7299999999999998E-3</v>
      </c>
      <c r="I427" s="25">
        <f t="shared" si="97"/>
        <v>2.6649999999999998E-3</v>
      </c>
      <c r="J427" s="25"/>
      <c r="K427" s="25"/>
      <c r="L427" s="25"/>
      <c r="M427" s="25">
        <v>3.63E-3</v>
      </c>
      <c r="N427" s="25">
        <f t="shared" si="98"/>
        <v>2.565E-3</v>
      </c>
      <c r="O427" s="25"/>
      <c r="P427" s="25"/>
      <c r="Q427" s="25"/>
      <c r="R427" s="25">
        <v>1.7799999999999999E-3</v>
      </c>
      <c r="S427" s="25">
        <f t="shared" si="99"/>
        <v>7.1499999999999992E-4</v>
      </c>
      <c r="T427" s="25"/>
      <c r="U427" s="25"/>
      <c r="V427" s="25"/>
      <c r="W427" s="25">
        <v>3.1700000000000001E-3</v>
      </c>
      <c r="X427" s="25">
        <f t="shared" si="100"/>
        <v>2.1050000000000001E-3</v>
      </c>
      <c r="Y427" s="25"/>
      <c r="Z427" s="25"/>
      <c r="AA427" s="25"/>
      <c r="AB427" s="25">
        <v>2.0300000000000001E-3</v>
      </c>
      <c r="AC427" s="25">
        <f t="shared" si="101"/>
        <v>1.065E-3</v>
      </c>
    </row>
    <row r="428" spans="1:29" s="15" customFormat="1">
      <c r="A428" s="18">
        <v>676</v>
      </c>
      <c r="B428" s="25">
        <v>-3.0000000000000001E-5</v>
      </c>
      <c r="C428" s="25">
        <v>1.6999999999999999E-3</v>
      </c>
      <c r="D428" s="25">
        <f t="shared" si="96"/>
        <v>5.5499999999999994E-4</v>
      </c>
      <c r="E428" s="25"/>
      <c r="F428" s="25"/>
      <c r="G428" s="25"/>
      <c r="H428" s="25">
        <v>3.9899999999999996E-3</v>
      </c>
      <c r="I428" s="25">
        <f t="shared" si="97"/>
        <v>2.8449999999999994E-3</v>
      </c>
      <c r="J428" s="25"/>
      <c r="K428" s="25"/>
      <c r="L428" s="25"/>
      <c r="M428" s="25">
        <v>3.7699999999999999E-3</v>
      </c>
      <c r="N428" s="25">
        <f t="shared" si="98"/>
        <v>2.6249999999999997E-3</v>
      </c>
      <c r="O428" s="25"/>
      <c r="P428" s="25"/>
      <c r="Q428" s="25"/>
      <c r="R428" s="25">
        <v>1.8400000000000001E-3</v>
      </c>
      <c r="S428" s="25">
        <f t="shared" si="99"/>
        <v>6.9500000000000009E-4</v>
      </c>
      <c r="T428" s="25"/>
      <c r="U428" s="25"/>
      <c r="V428" s="25"/>
      <c r="W428" s="25">
        <v>3.4499999999999999E-3</v>
      </c>
      <c r="X428" s="25">
        <f t="shared" si="100"/>
        <v>2.3049999999999998E-3</v>
      </c>
      <c r="Y428" s="25"/>
      <c r="Z428" s="25"/>
      <c r="AA428" s="25"/>
      <c r="AB428" s="25">
        <v>2.32E-3</v>
      </c>
      <c r="AC428" s="25">
        <f t="shared" si="101"/>
        <v>1.145E-3</v>
      </c>
    </row>
    <row r="429" spans="1:29" s="15" customFormat="1">
      <c r="A429" s="18">
        <v>677</v>
      </c>
      <c r="B429" s="25">
        <v>-6.0000000000000002E-5</v>
      </c>
      <c r="C429" s="25">
        <v>1.57E-3</v>
      </c>
      <c r="D429" s="25">
        <f t="shared" si="96"/>
        <v>5.6999999999999998E-4</v>
      </c>
      <c r="E429" s="25"/>
      <c r="F429" s="25"/>
      <c r="G429" s="25"/>
      <c r="H429" s="25">
        <v>3.63E-3</v>
      </c>
      <c r="I429" s="25">
        <f t="shared" si="97"/>
        <v>2.63E-3</v>
      </c>
      <c r="J429" s="25"/>
      <c r="K429" s="25"/>
      <c r="L429" s="25"/>
      <c r="M429" s="25">
        <v>3.5500000000000002E-3</v>
      </c>
      <c r="N429" s="25">
        <f t="shared" si="98"/>
        <v>2.5500000000000002E-3</v>
      </c>
      <c r="O429" s="25"/>
      <c r="P429" s="25"/>
      <c r="Q429" s="25"/>
      <c r="R429" s="25">
        <v>1.7600000000000001E-3</v>
      </c>
      <c r="S429" s="25">
        <f t="shared" si="99"/>
        <v>7.6000000000000004E-4</v>
      </c>
      <c r="T429" s="25"/>
      <c r="U429" s="25"/>
      <c r="V429" s="25"/>
      <c r="W429" s="25">
        <v>3.0899999999999999E-3</v>
      </c>
      <c r="X429" s="25">
        <f t="shared" si="100"/>
        <v>2.0899999999999998E-3</v>
      </c>
      <c r="Y429" s="25"/>
      <c r="Z429" s="25"/>
      <c r="AA429" s="25"/>
      <c r="AB429" s="25">
        <v>2.0600000000000002E-3</v>
      </c>
      <c r="AC429" s="25">
        <f t="shared" si="101"/>
        <v>1E-3</v>
      </c>
    </row>
    <row r="430" spans="1:29" s="15" customFormat="1">
      <c r="A430" s="18">
        <v>678</v>
      </c>
      <c r="B430" s="25">
        <v>0</v>
      </c>
      <c r="C430" s="25">
        <v>1.7899999999999999E-3</v>
      </c>
      <c r="D430" s="25">
        <f t="shared" si="96"/>
        <v>7.0999999999999991E-4</v>
      </c>
      <c r="E430" s="25"/>
      <c r="F430" s="25"/>
      <c r="G430" s="25"/>
      <c r="H430" s="25">
        <v>3.98E-3</v>
      </c>
      <c r="I430" s="25">
        <f t="shared" si="97"/>
        <v>2.8999999999999998E-3</v>
      </c>
      <c r="J430" s="25"/>
      <c r="K430" s="25"/>
      <c r="L430" s="25"/>
      <c r="M430" s="25">
        <v>3.7599999999999999E-3</v>
      </c>
      <c r="N430" s="25">
        <f t="shared" si="98"/>
        <v>2.6800000000000001E-3</v>
      </c>
      <c r="O430" s="25"/>
      <c r="P430" s="25"/>
      <c r="Q430" s="25"/>
      <c r="R430" s="25">
        <v>1.82E-3</v>
      </c>
      <c r="S430" s="25">
        <f t="shared" si="99"/>
        <v>7.3999999999999999E-4</v>
      </c>
      <c r="T430" s="25"/>
      <c r="U430" s="25"/>
      <c r="V430" s="25"/>
      <c r="W430" s="25">
        <v>3.3899999999999998E-3</v>
      </c>
      <c r="X430" s="25">
        <f t="shared" si="100"/>
        <v>2.3099999999999996E-3</v>
      </c>
      <c r="Y430" s="25"/>
      <c r="Z430" s="25"/>
      <c r="AA430" s="25"/>
      <c r="AB430" s="25">
        <v>2.16E-3</v>
      </c>
      <c r="AC430" s="25">
        <f t="shared" si="101"/>
        <v>1.08E-3</v>
      </c>
    </row>
    <row r="431" spans="1:29" s="15" customFormat="1">
      <c r="A431" s="18">
        <v>679</v>
      </c>
      <c r="B431" s="25">
        <v>2.0000000000000002E-5</v>
      </c>
      <c r="C431" s="25">
        <v>1.57E-3</v>
      </c>
      <c r="D431" s="25">
        <f t="shared" si="96"/>
        <v>5.9000000000000003E-4</v>
      </c>
      <c r="E431" s="25"/>
      <c r="F431" s="25"/>
      <c r="G431" s="25"/>
      <c r="H431" s="25">
        <v>3.7100000000000002E-3</v>
      </c>
      <c r="I431" s="25">
        <f t="shared" si="97"/>
        <v>2.7300000000000002E-3</v>
      </c>
      <c r="J431" s="25"/>
      <c r="K431" s="25"/>
      <c r="L431" s="25"/>
      <c r="M431" s="25">
        <v>3.49E-3</v>
      </c>
      <c r="N431" s="25">
        <f t="shared" si="98"/>
        <v>2.5100000000000001E-3</v>
      </c>
      <c r="O431" s="25"/>
      <c r="P431" s="25"/>
      <c r="Q431" s="25"/>
      <c r="R431" s="25">
        <v>1.6299999999999999E-3</v>
      </c>
      <c r="S431" s="25">
        <f t="shared" si="99"/>
        <v>6.4999999999999997E-4</v>
      </c>
      <c r="T431" s="25"/>
      <c r="U431" s="25"/>
      <c r="V431" s="25"/>
      <c r="W431" s="25">
        <v>3.1199999999999999E-3</v>
      </c>
      <c r="X431" s="25">
        <f t="shared" si="100"/>
        <v>2.14E-3</v>
      </c>
      <c r="Y431" s="25"/>
      <c r="Z431" s="25"/>
      <c r="AA431" s="25"/>
      <c r="AB431" s="25">
        <v>1.9400000000000001E-3</v>
      </c>
      <c r="AC431" s="25">
        <f t="shared" si="101"/>
        <v>9.7999999999999997E-4</v>
      </c>
    </row>
    <row r="432" spans="1:29" s="15" customFormat="1">
      <c r="A432" s="18">
        <v>680</v>
      </c>
      <c r="B432" s="25">
        <v>3.1E-4</v>
      </c>
      <c r="C432" s="25">
        <v>1.8799999999999999E-3</v>
      </c>
      <c r="D432" s="25">
        <f t="shared" si="96"/>
        <v>6.2999999999999992E-4</v>
      </c>
      <c r="E432" s="25"/>
      <c r="F432" s="25"/>
      <c r="G432" s="25"/>
      <c r="H432" s="25">
        <v>3.8899999999999998E-3</v>
      </c>
      <c r="I432" s="25">
        <f t="shared" si="97"/>
        <v>2.64E-3</v>
      </c>
      <c r="J432" s="25"/>
      <c r="K432" s="25"/>
      <c r="L432" s="25"/>
      <c r="M432" s="25">
        <v>3.8300000000000001E-3</v>
      </c>
      <c r="N432" s="25">
        <f t="shared" si="98"/>
        <v>2.5799999999999998E-3</v>
      </c>
      <c r="O432" s="25"/>
      <c r="P432" s="25"/>
      <c r="Q432" s="25"/>
      <c r="R432" s="25">
        <v>1.7700000000000001E-3</v>
      </c>
      <c r="S432" s="25">
        <f t="shared" si="99"/>
        <v>5.2000000000000006E-4</v>
      </c>
      <c r="T432" s="25"/>
      <c r="U432" s="25"/>
      <c r="V432" s="25"/>
      <c r="W432" s="25">
        <v>3.4399999999999999E-3</v>
      </c>
      <c r="X432" s="25">
        <f t="shared" si="100"/>
        <v>2.1900000000000001E-3</v>
      </c>
      <c r="Y432" s="25"/>
      <c r="Z432" s="25"/>
      <c r="AA432" s="25"/>
      <c r="AB432" s="25">
        <v>2.1900000000000001E-3</v>
      </c>
      <c r="AC432" s="25">
        <f t="shared" si="101"/>
        <v>1.25E-3</v>
      </c>
    </row>
    <row r="433" spans="1:29" s="15" customFormat="1">
      <c r="A433" s="18">
        <v>681</v>
      </c>
      <c r="B433" s="25">
        <v>8.0000000000000007E-5</v>
      </c>
      <c r="C433" s="25">
        <v>1.5499999999999999E-3</v>
      </c>
      <c r="D433" s="25">
        <f t="shared" si="96"/>
        <v>4.9499999999999978E-4</v>
      </c>
      <c r="E433" s="25"/>
      <c r="F433" s="25"/>
      <c r="G433" s="25"/>
      <c r="H433" s="25">
        <v>3.63E-3</v>
      </c>
      <c r="I433" s="25">
        <f t="shared" si="97"/>
        <v>2.575E-3</v>
      </c>
      <c r="J433" s="25"/>
      <c r="K433" s="25"/>
      <c r="L433" s="25"/>
      <c r="M433" s="25">
        <v>3.6700000000000001E-3</v>
      </c>
      <c r="N433" s="25">
        <f t="shared" si="98"/>
        <v>2.6150000000000001E-3</v>
      </c>
      <c r="O433" s="25"/>
      <c r="P433" s="25"/>
      <c r="Q433" s="25"/>
      <c r="R433" s="25">
        <v>1.7600000000000001E-3</v>
      </c>
      <c r="S433" s="25">
        <f t="shared" si="99"/>
        <v>7.049999999999999E-4</v>
      </c>
      <c r="T433" s="25"/>
      <c r="U433" s="25"/>
      <c r="V433" s="25"/>
      <c r="W433" s="25">
        <v>3.2000000000000002E-3</v>
      </c>
      <c r="X433" s="25">
        <f t="shared" si="100"/>
        <v>2.1450000000000002E-3</v>
      </c>
      <c r="Y433" s="25"/>
      <c r="Z433" s="25"/>
      <c r="AA433" s="25"/>
      <c r="AB433" s="25">
        <v>2.0300000000000001E-3</v>
      </c>
      <c r="AC433" s="25">
        <f t="shared" si="101"/>
        <v>1.0550000000000002E-3</v>
      </c>
    </row>
    <row r="434" spans="1:29" s="15" customFormat="1">
      <c r="A434" s="18">
        <v>682</v>
      </c>
      <c r="B434" s="25">
        <v>8.0000000000000007E-5</v>
      </c>
      <c r="C434" s="25">
        <v>1.75E-3</v>
      </c>
      <c r="D434" s="25">
        <f t="shared" si="96"/>
        <v>7.1499999999999992E-4</v>
      </c>
      <c r="E434" s="25"/>
      <c r="F434" s="25"/>
      <c r="G434" s="25"/>
      <c r="H434" s="25">
        <v>3.7399999999999998E-3</v>
      </c>
      <c r="I434" s="25">
        <f t="shared" si="97"/>
        <v>2.7049999999999999E-3</v>
      </c>
      <c r="J434" s="25"/>
      <c r="K434" s="25"/>
      <c r="L434" s="25"/>
      <c r="M434" s="25">
        <v>3.7000000000000002E-3</v>
      </c>
      <c r="N434" s="25">
        <f t="shared" si="98"/>
        <v>2.6649999999999998E-3</v>
      </c>
      <c r="O434" s="25"/>
      <c r="P434" s="25"/>
      <c r="Q434" s="25"/>
      <c r="R434" s="25">
        <v>1.72E-3</v>
      </c>
      <c r="S434" s="25">
        <f t="shared" si="99"/>
        <v>6.8499999999999985E-4</v>
      </c>
      <c r="T434" s="25"/>
      <c r="U434" s="25"/>
      <c r="V434" s="25"/>
      <c r="W434" s="25">
        <v>3.2499999999999999E-3</v>
      </c>
      <c r="X434" s="25">
        <f t="shared" si="100"/>
        <v>2.215E-3</v>
      </c>
      <c r="Y434" s="25"/>
      <c r="Z434" s="25"/>
      <c r="AA434" s="25"/>
      <c r="AB434" s="25">
        <v>1.99E-3</v>
      </c>
      <c r="AC434" s="25">
        <f t="shared" si="101"/>
        <v>1.0350000000000001E-3</v>
      </c>
    </row>
    <row r="435" spans="1:29" s="15" customFormat="1">
      <c r="A435" s="18">
        <v>683</v>
      </c>
      <c r="B435" s="25">
        <v>-6.8999999999999997E-5</v>
      </c>
      <c r="C435" s="25">
        <v>1.66E-3</v>
      </c>
      <c r="D435" s="25">
        <f t="shared" si="96"/>
        <v>7.3450000000000002E-4</v>
      </c>
      <c r="E435" s="25"/>
      <c r="F435" s="25"/>
      <c r="G435" s="25"/>
      <c r="H435" s="25">
        <v>3.7499999999999999E-3</v>
      </c>
      <c r="I435" s="25">
        <f t="shared" si="97"/>
        <v>2.8244999999999998E-3</v>
      </c>
      <c r="J435" s="25"/>
      <c r="K435" s="25"/>
      <c r="L435" s="25"/>
      <c r="M435" s="25">
        <v>3.8300000000000001E-3</v>
      </c>
      <c r="N435" s="25">
        <f t="shared" si="98"/>
        <v>2.9045E-3</v>
      </c>
      <c r="O435" s="25"/>
      <c r="P435" s="25"/>
      <c r="Q435" s="25"/>
      <c r="R435" s="25">
        <v>1.7600000000000001E-3</v>
      </c>
      <c r="S435" s="25">
        <f t="shared" si="99"/>
        <v>8.3450000000000006E-4</v>
      </c>
      <c r="T435" s="25"/>
      <c r="U435" s="25"/>
      <c r="V435" s="25"/>
      <c r="W435" s="25">
        <v>3.2699999999999999E-3</v>
      </c>
      <c r="X435" s="25">
        <f t="shared" si="100"/>
        <v>2.3444999999999998E-3</v>
      </c>
      <c r="Y435" s="25"/>
      <c r="Z435" s="25"/>
      <c r="AA435" s="25"/>
      <c r="AB435" s="25">
        <v>1.92E-3</v>
      </c>
      <c r="AC435" s="25">
        <f t="shared" si="101"/>
        <v>9.255E-4</v>
      </c>
    </row>
    <row r="436" spans="1:29" s="15" customFormat="1">
      <c r="A436" s="18">
        <v>684</v>
      </c>
      <c r="B436" s="25">
        <v>6.8999999999999997E-5</v>
      </c>
      <c r="C436" s="25">
        <v>1.49E-3</v>
      </c>
      <c r="D436" s="25">
        <f t="shared" si="96"/>
        <v>4.7550000000000001E-4</v>
      </c>
      <c r="E436" s="25"/>
      <c r="F436" s="25"/>
      <c r="G436" s="25"/>
      <c r="H436" s="25">
        <v>3.5999999999999999E-3</v>
      </c>
      <c r="I436" s="25">
        <f t="shared" si="97"/>
        <v>2.5855000000000001E-3</v>
      </c>
      <c r="J436" s="25"/>
      <c r="K436" s="25"/>
      <c r="L436" s="25"/>
      <c r="M436" s="25">
        <v>3.5699999999999998E-3</v>
      </c>
      <c r="N436" s="25">
        <f t="shared" si="98"/>
        <v>2.5554999999999996E-3</v>
      </c>
      <c r="O436" s="25"/>
      <c r="P436" s="25"/>
      <c r="Q436" s="25"/>
      <c r="R436" s="25">
        <v>1.6900000000000001E-3</v>
      </c>
      <c r="S436" s="25">
        <f t="shared" si="99"/>
        <v>6.755000000000001E-4</v>
      </c>
      <c r="T436" s="25"/>
      <c r="U436" s="25"/>
      <c r="V436" s="25"/>
      <c r="W436" s="25">
        <v>3.16E-3</v>
      </c>
      <c r="X436" s="25">
        <f t="shared" si="100"/>
        <v>2.1454999999999998E-3</v>
      </c>
      <c r="Y436" s="25"/>
      <c r="Z436" s="25"/>
      <c r="AA436" s="25"/>
      <c r="AB436" s="25">
        <v>1.9599999999999999E-3</v>
      </c>
      <c r="AC436" s="25">
        <f t="shared" si="101"/>
        <v>1.0145E-3</v>
      </c>
    </row>
    <row r="437" spans="1:29" s="15" customFormat="1">
      <c r="A437" s="18">
        <v>685</v>
      </c>
      <c r="B437" s="25">
        <v>3.0000000000000001E-5</v>
      </c>
      <c r="C437" s="25">
        <v>1.64E-3</v>
      </c>
      <c r="D437" s="25">
        <f t="shared" si="96"/>
        <v>5.8500000000000002E-4</v>
      </c>
      <c r="E437" s="25"/>
      <c r="F437" s="25"/>
      <c r="G437" s="25"/>
      <c r="H437" s="25">
        <v>3.6600000000000001E-3</v>
      </c>
      <c r="I437" s="25">
        <f t="shared" si="97"/>
        <v>2.6050000000000001E-3</v>
      </c>
      <c r="J437" s="25"/>
      <c r="K437" s="25"/>
      <c r="L437" s="25"/>
      <c r="M437" s="25">
        <v>3.7699999999999999E-3</v>
      </c>
      <c r="N437" s="25">
        <f t="shared" si="98"/>
        <v>2.715E-3</v>
      </c>
      <c r="O437" s="25"/>
      <c r="P437" s="25"/>
      <c r="Q437" s="25"/>
      <c r="R437" s="25">
        <v>1.66E-3</v>
      </c>
      <c r="S437" s="25">
        <f t="shared" si="99"/>
        <v>6.0500000000000007E-4</v>
      </c>
      <c r="T437" s="25"/>
      <c r="U437" s="25"/>
      <c r="V437" s="25"/>
      <c r="W437" s="25">
        <v>3.2200000000000002E-3</v>
      </c>
      <c r="X437" s="25">
        <f t="shared" si="100"/>
        <v>2.1650000000000003E-3</v>
      </c>
      <c r="Y437" s="25"/>
      <c r="Z437" s="25"/>
      <c r="AA437" s="25"/>
      <c r="AB437" s="25">
        <v>2.0799999999999998E-3</v>
      </c>
      <c r="AC437" s="25">
        <f t="shared" si="101"/>
        <v>1.0549999999999999E-3</v>
      </c>
    </row>
    <row r="438" spans="1:29" s="15" customFormat="1">
      <c r="A438" s="18">
        <v>686</v>
      </c>
      <c r="B438" s="25">
        <v>2.5000000000000001E-4</v>
      </c>
      <c r="C438" s="25">
        <v>1.5100000000000001E-3</v>
      </c>
      <c r="D438" s="25">
        <f t="shared" si="96"/>
        <v>3.9000000000000016E-4</v>
      </c>
      <c r="E438" s="25"/>
      <c r="F438" s="25"/>
      <c r="G438" s="25"/>
      <c r="H438" s="25">
        <v>3.6099999999999999E-3</v>
      </c>
      <c r="I438" s="25">
        <f t="shared" si="97"/>
        <v>2.49E-3</v>
      </c>
      <c r="J438" s="25"/>
      <c r="K438" s="25"/>
      <c r="L438" s="25"/>
      <c r="M438" s="25">
        <v>3.63E-3</v>
      </c>
      <c r="N438" s="25">
        <f t="shared" si="98"/>
        <v>2.5100000000000001E-3</v>
      </c>
      <c r="O438" s="25"/>
      <c r="P438" s="25"/>
      <c r="Q438" s="25"/>
      <c r="R438" s="25">
        <v>1.64E-3</v>
      </c>
      <c r="S438" s="25">
        <f t="shared" si="99"/>
        <v>5.2000000000000006E-4</v>
      </c>
      <c r="T438" s="25"/>
      <c r="U438" s="25"/>
      <c r="V438" s="25"/>
      <c r="W438" s="25">
        <v>3.1900000000000001E-3</v>
      </c>
      <c r="X438" s="25">
        <f t="shared" si="100"/>
        <v>2.0700000000000002E-3</v>
      </c>
      <c r="Y438" s="25"/>
      <c r="Z438" s="25"/>
      <c r="AA438" s="25"/>
      <c r="AB438" s="25">
        <v>1.99E-3</v>
      </c>
      <c r="AC438" s="25">
        <f t="shared" si="101"/>
        <v>1.1199999999999999E-3</v>
      </c>
    </row>
    <row r="439" spans="1:29" s="15" customFormat="1">
      <c r="A439" s="18">
        <v>687</v>
      </c>
      <c r="B439" s="25">
        <v>0</v>
      </c>
      <c r="C439" s="25">
        <v>1.66E-3</v>
      </c>
      <c r="D439" s="25">
        <f t="shared" si="96"/>
        <v>6.6E-4</v>
      </c>
      <c r="E439" s="25"/>
      <c r="F439" s="25"/>
      <c r="G439" s="25"/>
      <c r="H439" s="25">
        <v>3.7200000000000002E-3</v>
      </c>
      <c r="I439" s="25">
        <f t="shared" si="97"/>
        <v>2.7200000000000002E-3</v>
      </c>
      <c r="J439" s="25"/>
      <c r="K439" s="25"/>
      <c r="L439" s="25"/>
      <c r="M439" s="25">
        <v>3.7699999999999999E-3</v>
      </c>
      <c r="N439" s="25">
        <f t="shared" si="98"/>
        <v>2.7699999999999999E-3</v>
      </c>
      <c r="O439" s="25"/>
      <c r="P439" s="25"/>
      <c r="Q439" s="25"/>
      <c r="R439" s="25">
        <v>1.6800000000000001E-3</v>
      </c>
      <c r="S439" s="25">
        <f t="shared" si="99"/>
        <v>6.8000000000000005E-4</v>
      </c>
      <c r="T439" s="25"/>
      <c r="U439" s="25"/>
      <c r="V439" s="25"/>
      <c r="W439" s="25">
        <v>3.2399999999999998E-3</v>
      </c>
      <c r="X439" s="25">
        <f t="shared" si="100"/>
        <v>2.2399999999999998E-3</v>
      </c>
      <c r="Y439" s="25"/>
      <c r="Z439" s="25"/>
      <c r="AA439" s="25"/>
      <c r="AB439" s="25">
        <v>2E-3</v>
      </c>
      <c r="AC439" s="25">
        <f t="shared" si="101"/>
        <v>1E-3</v>
      </c>
    </row>
    <row r="440" spans="1:29" s="15" customFormat="1">
      <c r="A440" s="18">
        <v>688</v>
      </c>
      <c r="B440" s="25">
        <v>-1E-4</v>
      </c>
      <c r="C440" s="25">
        <v>1.58E-3</v>
      </c>
      <c r="D440" s="25">
        <f t="shared" si="96"/>
        <v>6.5500000000000009E-4</v>
      </c>
      <c r="E440" s="25"/>
      <c r="F440" s="25"/>
      <c r="G440" s="25"/>
      <c r="H440" s="25">
        <v>3.5899999999999999E-3</v>
      </c>
      <c r="I440" s="25">
        <f t="shared" si="97"/>
        <v>2.6649999999999998E-3</v>
      </c>
      <c r="J440" s="25"/>
      <c r="K440" s="25"/>
      <c r="L440" s="25"/>
      <c r="M440" s="25">
        <v>3.6700000000000001E-3</v>
      </c>
      <c r="N440" s="25">
        <f t="shared" si="98"/>
        <v>2.745E-3</v>
      </c>
      <c r="O440" s="25"/>
      <c r="P440" s="25"/>
      <c r="Q440" s="25"/>
      <c r="R440" s="25">
        <v>1.6299999999999999E-3</v>
      </c>
      <c r="S440" s="25">
        <f t="shared" si="99"/>
        <v>7.0500000000000001E-4</v>
      </c>
      <c r="T440" s="25"/>
      <c r="U440" s="25"/>
      <c r="V440" s="25"/>
      <c r="W440" s="25">
        <v>3.15E-3</v>
      </c>
      <c r="X440" s="25">
        <f t="shared" si="100"/>
        <v>2.225E-3</v>
      </c>
      <c r="Y440" s="25"/>
      <c r="Z440" s="25"/>
      <c r="AA440" s="25"/>
      <c r="AB440" s="25">
        <v>1.9499999999999999E-3</v>
      </c>
      <c r="AC440" s="25">
        <f t="shared" si="101"/>
        <v>9.2499999999999993E-4</v>
      </c>
    </row>
    <row r="441" spans="1:29" s="15" customFormat="1">
      <c r="A441" s="18">
        <v>689</v>
      </c>
      <c r="B441" s="25">
        <v>-9.0000000000000006E-5</v>
      </c>
      <c r="C441" s="25">
        <v>1.64E-3</v>
      </c>
      <c r="D441" s="25">
        <f t="shared" si="96"/>
        <v>6.8999999999999997E-4</v>
      </c>
      <c r="E441" s="25"/>
      <c r="F441" s="25"/>
      <c r="G441" s="25"/>
      <c r="H441" s="25">
        <v>3.5999999999999999E-3</v>
      </c>
      <c r="I441" s="25">
        <f t="shared" si="97"/>
        <v>2.65E-3</v>
      </c>
      <c r="J441" s="25"/>
      <c r="K441" s="25"/>
      <c r="L441" s="25"/>
      <c r="M441" s="25">
        <v>3.7499999999999999E-3</v>
      </c>
      <c r="N441" s="25">
        <f t="shared" si="98"/>
        <v>2.8E-3</v>
      </c>
      <c r="O441" s="25"/>
      <c r="P441" s="25"/>
      <c r="Q441" s="25"/>
      <c r="R441" s="25">
        <v>1.5900000000000001E-3</v>
      </c>
      <c r="S441" s="25">
        <f t="shared" si="99"/>
        <v>6.4000000000000005E-4</v>
      </c>
      <c r="T441" s="25"/>
      <c r="U441" s="25"/>
      <c r="V441" s="25"/>
      <c r="W441" s="25">
        <v>3.14E-3</v>
      </c>
      <c r="X441" s="25">
        <f t="shared" si="100"/>
        <v>2.1900000000000001E-3</v>
      </c>
      <c r="Y441" s="25"/>
      <c r="Z441" s="25"/>
      <c r="AA441" s="25"/>
      <c r="AB441" s="25">
        <v>1.99E-3</v>
      </c>
      <c r="AC441" s="25">
        <f t="shared" si="101"/>
        <v>9.5E-4</v>
      </c>
    </row>
    <row r="442" spans="1:29" s="15" customFormat="1">
      <c r="A442" s="18">
        <v>690</v>
      </c>
      <c r="B442" s="25">
        <v>2.4000000000000001E-4</v>
      </c>
      <c r="C442" s="25">
        <v>1.57E-3</v>
      </c>
      <c r="D442" s="25">
        <f t="shared" si="96"/>
        <v>4.8999999999999998E-4</v>
      </c>
      <c r="E442" s="25"/>
      <c r="F442" s="25"/>
      <c r="G442" s="25"/>
      <c r="H442" s="25">
        <v>3.5999999999999999E-3</v>
      </c>
      <c r="I442" s="25">
        <f t="shared" si="97"/>
        <v>2.5199999999999997E-3</v>
      </c>
      <c r="J442" s="25"/>
      <c r="K442" s="25"/>
      <c r="L442" s="25"/>
      <c r="M442" s="25">
        <v>3.79E-3</v>
      </c>
      <c r="N442" s="25">
        <f t="shared" si="98"/>
        <v>2.7099999999999997E-3</v>
      </c>
      <c r="O442" s="25"/>
      <c r="P442" s="25"/>
      <c r="Q442" s="25"/>
      <c r="R442" s="25">
        <v>1.56E-3</v>
      </c>
      <c r="S442" s="25">
        <f t="shared" si="99"/>
        <v>4.7999999999999996E-4</v>
      </c>
      <c r="T442" s="25"/>
      <c r="U442" s="25"/>
      <c r="V442" s="25"/>
      <c r="W442" s="25">
        <v>3.14E-3</v>
      </c>
      <c r="X442" s="25">
        <f t="shared" si="100"/>
        <v>2.0600000000000002E-3</v>
      </c>
      <c r="Y442" s="25"/>
      <c r="Z442" s="25"/>
      <c r="AA442" s="25"/>
      <c r="AB442" s="25">
        <v>1.92E-3</v>
      </c>
      <c r="AC442" s="25">
        <f t="shared" si="101"/>
        <v>1.08E-3</v>
      </c>
    </row>
    <row r="443" spans="1:29" s="15" customFormat="1">
      <c r="A443" s="18">
        <v>691</v>
      </c>
      <c r="B443" s="25">
        <v>1E-4</v>
      </c>
      <c r="C443" s="25">
        <v>1.5399999999999999E-3</v>
      </c>
      <c r="D443" s="25">
        <f t="shared" si="96"/>
        <v>5.4499999999999991E-4</v>
      </c>
      <c r="E443" s="25"/>
      <c r="F443" s="25"/>
      <c r="G443" s="25"/>
      <c r="H443" s="25">
        <v>3.6099999999999999E-3</v>
      </c>
      <c r="I443" s="25">
        <f t="shared" si="97"/>
        <v>2.6150000000000001E-3</v>
      </c>
      <c r="J443" s="25"/>
      <c r="K443" s="25"/>
      <c r="L443" s="25"/>
      <c r="M443" s="25">
        <v>3.7000000000000002E-3</v>
      </c>
      <c r="N443" s="25">
        <f t="shared" si="98"/>
        <v>2.7049999999999999E-3</v>
      </c>
      <c r="O443" s="25"/>
      <c r="P443" s="25"/>
      <c r="Q443" s="25"/>
      <c r="R443" s="25">
        <v>1.5200000000000001E-3</v>
      </c>
      <c r="S443" s="25">
        <f t="shared" si="99"/>
        <v>5.2500000000000008E-4</v>
      </c>
      <c r="T443" s="25"/>
      <c r="U443" s="25"/>
      <c r="V443" s="25"/>
      <c r="W443" s="25">
        <v>3.0999999999999999E-3</v>
      </c>
      <c r="X443" s="25">
        <f t="shared" si="100"/>
        <v>2.1050000000000001E-3</v>
      </c>
      <c r="Y443" s="25"/>
      <c r="Z443" s="25"/>
      <c r="AA443" s="25"/>
      <c r="AB443" s="25">
        <v>1.89E-3</v>
      </c>
      <c r="AC443" s="25">
        <f t="shared" si="101"/>
        <v>9.9500000000000001E-4</v>
      </c>
    </row>
    <row r="444" spans="1:29" s="15" customFormat="1">
      <c r="A444" s="18">
        <v>692</v>
      </c>
      <c r="B444" s="25">
        <v>4.0000000000000003E-5</v>
      </c>
      <c r="C444" s="25">
        <v>1.5200000000000001E-3</v>
      </c>
      <c r="D444" s="25">
        <f t="shared" si="96"/>
        <v>5.6000000000000006E-4</v>
      </c>
      <c r="E444" s="25"/>
      <c r="F444" s="25"/>
      <c r="G444" s="25"/>
      <c r="H444" s="25">
        <v>3.5799999999999998E-3</v>
      </c>
      <c r="I444" s="25">
        <f t="shared" si="97"/>
        <v>2.6199999999999999E-3</v>
      </c>
      <c r="J444" s="25"/>
      <c r="K444" s="25"/>
      <c r="L444" s="25"/>
      <c r="M444" s="25">
        <v>3.7100000000000002E-3</v>
      </c>
      <c r="N444" s="25">
        <f t="shared" si="98"/>
        <v>2.7500000000000003E-3</v>
      </c>
      <c r="O444" s="25"/>
      <c r="P444" s="25"/>
      <c r="Q444" s="25"/>
      <c r="R444" s="25">
        <v>1.49E-3</v>
      </c>
      <c r="S444" s="25">
        <f t="shared" si="99"/>
        <v>5.2999999999999998E-4</v>
      </c>
      <c r="T444" s="25"/>
      <c r="U444" s="25"/>
      <c r="V444" s="25"/>
      <c r="W444" s="25">
        <v>3.2100000000000002E-3</v>
      </c>
      <c r="X444" s="25">
        <f t="shared" si="100"/>
        <v>2.2500000000000003E-3</v>
      </c>
      <c r="Y444" s="25"/>
      <c r="Z444" s="25"/>
      <c r="AA444" s="25"/>
      <c r="AB444" s="25">
        <v>1.8799999999999999E-3</v>
      </c>
      <c r="AC444" s="25">
        <f t="shared" si="101"/>
        <v>9.6000000000000002E-4</v>
      </c>
    </row>
    <row r="445" spans="1:29" s="15" customFormat="1">
      <c r="A445" s="18">
        <v>693</v>
      </c>
      <c r="B445" s="25">
        <v>-3.0000000000000001E-5</v>
      </c>
      <c r="C445" s="25">
        <v>1.47E-3</v>
      </c>
      <c r="D445" s="25">
        <f t="shared" si="96"/>
        <v>5.5000000000000003E-4</v>
      </c>
      <c r="E445" s="25"/>
      <c r="F445" s="25"/>
      <c r="G445" s="25"/>
      <c r="H445" s="25">
        <v>3.64E-3</v>
      </c>
      <c r="I445" s="25">
        <f t="shared" si="97"/>
        <v>2.7200000000000002E-3</v>
      </c>
      <c r="J445" s="25"/>
      <c r="K445" s="25"/>
      <c r="L445" s="25"/>
      <c r="M445" s="25">
        <v>3.7000000000000002E-3</v>
      </c>
      <c r="N445" s="25">
        <f t="shared" si="98"/>
        <v>2.7800000000000004E-3</v>
      </c>
      <c r="O445" s="25"/>
      <c r="P445" s="25"/>
      <c r="Q445" s="25"/>
      <c r="R445" s="25">
        <v>1.5499999999999999E-3</v>
      </c>
      <c r="S445" s="25">
        <f t="shared" si="99"/>
        <v>6.3000000000000003E-4</v>
      </c>
      <c r="T445" s="25"/>
      <c r="U445" s="25"/>
      <c r="V445" s="25"/>
      <c r="W445" s="25">
        <v>3.0699999999999998E-3</v>
      </c>
      <c r="X445" s="25">
        <f t="shared" si="100"/>
        <v>2.15E-3</v>
      </c>
      <c r="Y445" s="25"/>
      <c r="Z445" s="25"/>
      <c r="AA445" s="25"/>
      <c r="AB445" s="25">
        <v>1.8699999999999999E-3</v>
      </c>
      <c r="AC445" s="25">
        <f t="shared" si="101"/>
        <v>9.1999999999999992E-4</v>
      </c>
    </row>
    <row r="446" spans="1:29" s="15" customFormat="1">
      <c r="A446" s="18">
        <v>694</v>
      </c>
      <c r="B446" s="25">
        <v>-6.8999999999999997E-5</v>
      </c>
      <c r="C446" s="25">
        <v>1.5E-3</v>
      </c>
      <c r="D446" s="25">
        <f t="shared" si="96"/>
        <v>6.3950000000000009E-4</v>
      </c>
      <c r="E446" s="25"/>
      <c r="F446" s="25"/>
      <c r="G446" s="25"/>
      <c r="H446" s="25">
        <v>3.5000000000000001E-3</v>
      </c>
      <c r="I446" s="25">
        <f t="shared" si="97"/>
        <v>2.6395000000000004E-3</v>
      </c>
      <c r="J446" s="25"/>
      <c r="K446" s="25"/>
      <c r="L446" s="25"/>
      <c r="M446" s="25">
        <v>3.6900000000000001E-3</v>
      </c>
      <c r="N446" s="25">
        <f t="shared" si="98"/>
        <v>2.8295000000000004E-3</v>
      </c>
      <c r="O446" s="25"/>
      <c r="P446" s="25"/>
      <c r="Q446" s="25"/>
      <c r="R446" s="25">
        <v>1.4599999999999999E-3</v>
      </c>
      <c r="S446" s="25">
        <f t="shared" si="99"/>
        <v>5.9949999999999999E-4</v>
      </c>
      <c r="T446" s="25"/>
      <c r="U446" s="25"/>
      <c r="V446" s="25"/>
      <c r="W446" s="25">
        <v>3.1099999999999999E-3</v>
      </c>
      <c r="X446" s="25">
        <f t="shared" si="100"/>
        <v>2.2494999999999998E-3</v>
      </c>
      <c r="Y446" s="25"/>
      <c r="Z446" s="25"/>
      <c r="AA446" s="25"/>
      <c r="AB446" s="25">
        <v>1.7899999999999999E-3</v>
      </c>
      <c r="AC446" s="25">
        <f t="shared" si="101"/>
        <v>8.6049999999999994E-4</v>
      </c>
    </row>
    <row r="447" spans="1:29" s="15" customFormat="1">
      <c r="A447" s="18">
        <v>695</v>
      </c>
      <c r="B447" s="25">
        <v>1E-4</v>
      </c>
      <c r="C447" s="25">
        <v>1.5200000000000001E-3</v>
      </c>
      <c r="D447" s="25">
        <f t="shared" si="96"/>
        <v>5.9500000000000004E-4</v>
      </c>
      <c r="E447" s="25"/>
      <c r="F447" s="25"/>
      <c r="G447" s="25"/>
      <c r="H447" s="25">
        <v>3.5599999999999998E-3</v>
      </c>
      <c r="I447" s="25">
        <f t="shared" si="97"/>
        <v>2.6349999999999998E-3</v>
      </c>
      <c r="J447" s="25"/>
      <c r="K447" s="25"/>
      <c r="L447" s="25"/>
      <c r="M447" s="25">
        <v>3.7100000000000002E-3</v>
      </c>
      <c r="N447" s="25">
        <f t="shared" si="98"/>
        <v>2.7850000000000001E-3</v>
      </c>
      <c r="O447" s="25"/>
      <c r="P447" s="25"/>
      <c r="Q447" s="25"/>
      <c r="R447" s="25">
        <v>1.57E-3</v>
      </c>
      <c r="S447" s="25">
        <f t="shared" si="99"/>
        <v>6.4499999999999996E-4</v>
      </c>
      <c r="T447" s="25"/>
      <c r="U447" s="25"/>
      <c r="V447" s="25"/>
      <c r="W447" s="25">
        <v>3.1700000000000001E-3</v>
      </c>
      <c r="X447" s="25">
        <f t="shared" si="100"/>
        <v>2.245E-3</v>
      </c>
      <c r="Y447" s="25"/>
      <c r="Z447" s="25"/>
      <c r="AA447" s="25"/>
      <c r="AB447" s="25">
        <v>1.75E-3</v>
      </c>
      <c r="AC447" s="25">
        <f t="shared" si="101"/>
        <v>9.2500000000000004E-4</v>
      </c>
    </row>
    <row r="448" spans="1:29" s="15" customFormat="1">
      <c r="A448" s="18">
        <v>696</v>
      </c>
      <c r="B448" s="25">
        <v>-6.0000000000000002E-5</v>
      </c>
      <c r="C448" s="25">
        <v>1.41E-3</v>
      </c>
      <c r="D448" s="25">
        <f t="shared" si="96"/>
        <v>5.4000000000000001E-4</v>
      </c>
      <c r="E448" s="25"/>
      <c r="F448" s="25"/>
      <c r="G448" s="25"/>
      <c r="H448" s="25">
        <v>3.5799999999999998E-3</v>
      </c>
      <c r="I448" s="25">
        <f t="shared" si="97"/>
        <v>2.7099999999999997E-3</v>
      </c>
      <c r="J448" s="25"/>
      <c r="K448" s="25"/>
      <c r="L448" s="25"/>
      <c r="M448" s="25">
        <v>3.6600000000000001E-3</v>
      </c>
      <c r="N448" s="25">
        <f t="shared" si="98"/>
        <v>2.7899999999999999E-3</v>
      </c>
      <c r="O448" s="25"/>
      <c r="P448" s="25"/>
      <c r="Q448" s="25"/>
      <c r="R448" s="25">
        <v>1.4599999999999999E-3</v>
      </c>
      <c r="S448" s="25">
        <f t="shared" si="99"/>
        <v>5.8999999999999992E-4</v>
      </c>
      <c r="T448" s="25"/>
      <c r="U448" s="25"/>
      <c r="V448" s="25"/>
      <c r="W448" s="25">
        <v>3.0699999999999998E-3</v>
      </c>
      <c r="X448" s="25">
        <f t="shared" si="100"/>
        <v>2.1999999999999997E-3</v>
      </c>
      <c r="Y448" s="25"/>
      <c r="Z448" s="25"/>
      <c r="AA448" s="25"/>
      <c r="AB448" s="25">
        <v>1.8E-3</v>
      </c>
      <c r="AC448" s="25">
        <f t="shared" si="101"/>
        <v>8.7000000000000001E-4</v>
      </c>
    </row>
    <row r="449" spans="1:29" s="15" customFormat="1">
      <c r="A449" s="18">
        <v>697</v>
      </c>
      <c r="B449" s="25">
        <v>1.6000000000000001E-4</v>
      </c>
      <c r="C449" s="25">
        <v>1.3600000000000001E-3</v>
      </c>
      <c r="D449" s="25">
        <f t="shared" si="96"/>
        <v>3.9500000000000006E-4</v>
      </c>
      <c r="E449" s="25"/>
      <c r="F449" s="25"/>
      <c r="G449" s="25"/>
      <c r="H449" s="25">
        <v>3.47E-3</v>
      </c>
      <c r="I449" s="25">
        <f t="shared" si="97"/>
        <v>2.5049999999999998E-3</v>
      </c>
      <c r="J449" s="25"/>
      <c r="K449" s="25"/>
      <c r="L449" s="25"/>
      <c r="M449" s="25">
        <v>3.5799999999999998E-3</v>
      </c>
      <c r="N449" s="25">
        <f t="shared" si="98"/>
        <v>2.6149999999999997E-3</v>
      </c>
      <c r="O449" s="25"/>
      <c r="P449" s="25"/>
      <c r="Q449" s="25"/>
      <c r="R449" s="25">
        <v>1.4499999999999999E-3</v>
      </c>
      <c r="S449" s="25">
        <f t="shared" si="99"/>
        <v>4.8499999999999986E-4</v>
      </c>
      <c r="T449" s="25"/>
      <c r="U449" s="25"/>
      <c r="V449" s="25"/>
      <c r="W449" s="25">
        <v>3.0300000000000001E-3</v>
      </c>
      <c r="X449" s="25">
        <f t="shared" si="100"/>
        <v>2.065E-3</v>
      </c>
      <c r="Y449" s="25"/>
      <c r="Z449" s="25"/>
      <c r="AA449" s="25"/>
      <c r="AB449" s="25">
        <v>1.7700000000000001E-3</v>
      </c>
      <c r="AC449" s="25">
        <f t="shared" si="101"/>
        <v>9.6500000000000004E-4</v>
      </c>
    </row>
    <row r="450" spans="1:29" s="15" customFormat="1">
      <c r="A450" s="18">
        <v>698</v>
      </c>
      <c r="B450" s="25">
        <v>-1.6000000000000001E-4</v>
      </c>
      <c r="C450" s="25">
        <v>1.41E-3</v>
      </c>
      <c r="D450" s="25">
        <f t="shared" si="96"/>
        <v>6.2E-4</v>
      </c>
      <c r="E450" s="25"/>
      <c r="F450" s="25"/>
      <c r="G450" s="25"/>
      <c r="H450" s="25">
        <v>3.3600000000000001E-3</v>
      </c>
      <c r="I450" s="25">
        <f t="shared" si="97"/>
        <v>2.5700000000000002E-3</v>
      </c>
      <c r="J450" s="25"/>
      <c r="K450" s="25"/>
      <c r="L450" s="25"/>
      <c r="M450" s="25">
        <v>3.6800000000000001E-3</v>
      </c>
      <c r="N450" s="25">
        <f t="shared" si="98"/>
        <v>2.8900000000000002E-3</v>
      </c>
      <c r="O450" s="25"/>
      <c r="P450" s="25"/>
      <c r="Q450" s="25"/>
      <c r="R450" s="25">
        <v>1.47E-3</v>
      </c>
      <c r="S450" s="25">
        <f t="shared" si="99"/>
        <v>6.7999999999999994E-4</v>
      </c>
      <c r="T450" s="25"/>
      <c r="U450" s="25"/>
      <c r="V450" s="25"/>
      <c r="W450" s="25">
        <v>3.0599999999999998E-3</v>
      </c>
      <c r="X450" s="25">
        <f t="shared" si="100"/>
        <v>2.2699999999999999E-3</v>
      </c>
      <c r="Y450" s="25"/>
      <c r="Z450" s="25"/>
      <c r="AA450" s="25"/>
      <c r="AB450" s="25">
        <v>1.74E-3</v>
      </c>
      <c r="AC450" s="25">
        <f t="shared" si="101"/>
        <v>7.9000000000000001E-4</v>
      </c>
    </row>
    <row r="451" spans="1:29" s="15" customFormat="1">
      <c r="A451" s="18">
        <v>699</v>
      </c>
      <c r="B451" s="25">
        <v>9.0000000000000006E-5</v>
      </c>
      <c r="C451" s="25">
        <v>1.3600000000000001E-3</v>
      </c>
      <c r="D451" s="25">
        <f t="shared" ref="D451:D452" si="102">C451-AC451</f>
        <v>4.3500000000000006E-4</v>
      </c>
      <c r="E451" s="25"/>
      <c r="F451" s="25"/>
      <c r="G451" s="25"/>
      <c r="H451" s="25">
        <v>3.3800000000000002E-3</v>
      </c>
      <c r="I451" s="25">
        <f t="shared" ref="I451:I452" si="103">H451-AC451</f>
        <v>2.4550000000000002E-3</v>
      </c>
      <c r="J451" s="25"/>
      <c r="K451" s="25"/>
      <c r="L451" s="25"/>
      <c r="M451" s="25">
        <v>3.5500000000000002E-3</v>
      </c>
      <c r="N451" s="25">
        <f t="shared" ref="N451:N452" si="104">M451-AC451</f>
        <v>2.6250000000000002E-3</v>
      </c>
      <c r="O451" s="25"/>
      <c r="P451" s="25"/>
      <c r="Q451" s="25"/>
      <c r="R451" s="25">
        <v>1.32E-3</v>
      </c>
      <c r="S451" s="25">
        <f t="shared" ref="S451:S452" si="105">R451-AC451</f>
        <v>3.9499999999999995E-4</v>
      </c>
      <c r="T451" s="25"/>
      <c r="U451" s="25"/>
      <c r="V451" s="25"/>
      <c r="W451" s="25">
        <v>2.98E-3</v>
      </c>
      <c r="X451" s="25">
        <f t="shared" ref="X451:X452" si="106">W451-AC451</f>
        <v>2.055E-3</v>
      </c>
      <c r="Y451" s="25"/>
      <c r="Z451" s="25"/>
      <c r="AA451" s="25"/>
      <c r="AB451" s="25">
        <v>1.7600000000000001E-3</v>
      </c>
      <c r="AC451" s="25">
        <f t="shared" ref="AC451:AC452" si="107">(B451+AB451)/2</f>
        <v>9.2500000000000004E-4</v>
      </c>
    </row>
    <row r="452" spans="1:29" s="15" customFormat="1">
      <c r="A452" s="18">
        <v>700</v>
      </c>
      <c r="B452" s="25">
        <v>6.0000000000000002E-5</v>
      </c>
      <c r="C452" s="25">
        <v>1.24E-3</v>
      </c>
      <c r="D452" s="25">
        <f t="shared" si="102"/>
        <v>3.7500000000000001E-4</v>
      </c>
      <c r="E452" s="25"/>
      <c r="F452" s="25"/>
      <c r="G452" s="25"/>
      <c r="H452" s="25">
        <v>3.2399999999999998E-3</v>
      </c>
      <c r="I452" s="25">
        <f t="shared" si="103"/>
        <v>2.3749999999999999E-3</v>
      </c>
      <c r="J452" s="25"/>
      <c r="K452" s="25"/>
      <c r="L452" s="25"/>
      <c r="M452" s="25">
        <v>3.5100000000000001E-3</v>
      </c>
      <c r="N452" s="25">
        <f t="shared" si="104"/>
        <v>2.6450000000000002E-3</v>
      </c>
      <c r="O452" s="25"/>
      <c r="P452" s="25"/>
      <c r="Q452" s="25"/>
      <c r="R452" s="25">
        <v>1.2600000000000001E-3</v>
      </c>
      <c r="S452" s="25">
        <f t="shared" si="105"/>
        <v>3.9500000000000006E-4</v>
      </c>
      <c r="T452" s="25"/>
      <c r="U452" s="25"/>
      <c r="V452" s="25"/>
      <c r="W452" s="25">
        <v>2.9399999999999999E-3</v>
      </c>
      <c r="X452" s="25">
        <f t="shared" si="106"/>
        <v>2.075E-3</v>
      </c>
      <c r="Y452" s="25"/>
      <c r="Z452" s="25"/>
      <c r="AA452" s="25"/>
      <c r="AB452" s="25">
        <v>1.67E-3</v>
      </c>
      <c r="AC452" s="25">
        <f t="shared" si="107"/>
        <v>8.6499999999999999E-4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7.3520500000000006E-4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2.9053049999999995E-3</v>
      </c>
      <c r="J453" s="25"/>
      <c r="K453" s="25"/>
      <c r="L453" s="25"/>
      <c r="M453" s="25"/>
      <c r="N453" s="25">
        <f t="shared" si="108"/>
        <v>2.7299050000000004E-3</v>
      </c>
      <c r="O453" s="25"/>
      <c r="P453" s="25"/>
      <c r="Q453" s="25"/>
      <c r="R453" s="25"/>
      <c r="S453" s="25">
        <f t="shared" si="108"/>
        <v>8.2760500000000025E-4</v>
      </c>
      <c r="T453" s="25"/>
      <c r="U453" s="25"/>
      <c r="V453" s="25"/>
      <c r="W453" s="25"/>
      <c r="X453" s="25">
        <f t="shared" si="108"/>
        <v>2.2196049999999999E-3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1" customFormat="1">
      <c r="G461" s="10"/>
      <c r="L461" s="10"/>
      <c r="Q461" s="10"/>
      <c r="V461" s="10"/>
      <c r="AA461" s="7"/>
    </row>
    <row r="462" spans="1:29" s="1" customFormat="1">
      <c r="G462" s="10"/>
      <c r="L462" s="10"/>
      <c r="Q462" s="10"/>
      <c r="V462" s="10"/>
      <c r="AA462" s="7"/>
    </row>
    <row r="463" spans="1:29" s="1" customFormat="1">
      <c r="G463" s="10"/>
      <c r="L463" s="10"/>
      <c r="Q463" s="10"/>
      <c r="V463" s="10"/>
      <c r="AA463" s="7"/>
    </row>
    <row r="464" spans="1:29" s="1" customFormat="1">
      <c r="G464" s="10"/>
      <c r="L464" s="10"/>
      <c r="Q464" s="10"/>
      <c r="V464" s="10"/>
      <c r="AA464" s="7"/>
    </row>
    <row r="465" spans="7:27" s="1" customFormat="1">
      <c r="G465" s="10"/>
      <c r="L465" s="10"/>
      <c r="Q465" s="10"/>
      <c r="V465" s="10"/>
      <c r="AA465" s="7"/>
    </row>
    <row r="466" spans="7:27" s="1" customFormat="1">
      <c r="G466" s="10"/>
      <c r="L466" s="10"/>
      <c r="Q466" s="10"/>
      <c r="V466" s="10"/>
      <c r="AA466" s="7"/>
    </row>
    <row r="467" spans="7:27" s="1" customFormat="1">
      <c r="G467" s="10"/>
      <c r="L467" s="10"/>
      <c r="Q467" s="10"/>
      <c r="V467" s="10"/>
      <c r="AA467" s="7"/>
    </row>
    <row r="468" spans="7:27" s="1" customFormat="1">
      <c r="G468" s="10"/>
      <c r="L468" s="10"/>
      <c r="Q468" s="10"/>
      <c r="V468" s="10"/>
      <c r="AA468" s="7"/>
    </row>
    <row r="469" spans="7:27" s="1" customFormat="1">
      <c r="G469" s="10"/>
      <c r="L469" s="10"/>
      <c r="Q469" s="10"/>
      <c r="V469" s="10"/>
      <c r="AA469" s="7"/>
    </row>
    <row r="470" spans="7:27" s="1" customFormat="1">
      <c r="G470" s="10"/>
      <c r="L470" s="10"/>
      <c r="Q470" s="10"/>
      <c r="V470" s="10"/>
      <c r="AA470" s="7"/>
    </row>
    <row r="471" spans="7:27" s="1" customFormat="1">
      <c r="G471" s="10"/>
      <c r="L471" s="10"/>
      <c r="Q471" s="10"/>
      <c r="V471" s="10"/>
      <c r="AA471" s="7"/>
    </row>
    <row r="472" spans="7:27" s="1" customFormat="1">
      <c r="G472" s="10"/>
      <c r="L472" s="10"/>
      <c r="Q472" s="10"/>
      <c r="V472" s="10"/>
      <c r="AA472" s="7"/>
    </row>
    <row r="473" spans="7:27" s="1" customFormat="1">
      <c r="G473" s="10"/>
      <c r="L473" s="10"/>
      <c r="Q473" s="10"/>
      <c r="V473" s="10"/>
      <c r="AA473" s="7"/>
    </row>
    <row r="474" spans="7:27" s="1" customFormat="1">
      <c r="G474" s="10"/>
      <c r="L474" s="10"/>
      <c r="Q474" s="10"/>
      <c r="V474" s="10"/>
      <c r="AA474" s="7"/>
    </row>
    <row r="475" spans="7:27" s="1" customFormat="1">
      <c r="G475" s="10"/>
      <c r="L475" s="10"/>
      <c r="Q475" s="10"/>
      <c r="V475" s="10"/>
      <c r="AA475" s="7"/>
    </row>
    <row r="476" spans="7:27" s="1" customFormat="1">
      <c r="G476" s="10"/>
      <c r="L476" s="10"/>
      <c r="Q476" s="10"/>
      <c r="V476" s="10"/>
      <c r="AA476" s="7"/>
    </row>
    <row r="477" spans="7:27" s="1" customFormat="1">
      <c r="G477" s="10"/>
      <c r="L477" s="10"/>
      <c r="Q477" s="10"/>
      <c r="V477" s="10"/>
      <c r="AA477" s="7"/>
    </row>
    <row r="478" spans="7:27" s="1" customFormat="1">
      <c r="G478" s="10"/>
      <c r="L478" s="10"/>
      <c r="Q478" s="10"/>
      <c r="V478" s="10"/>
      <c r="AA478" s="7"/>
    </row>
    <row r="479" spans="7:27" s="1" customFormat="1">
      <c r="G479" s="10"/>
      <c r="L479" s="10"/>
      <c r="Q479" s="10"/>
      <c r="V479" s="10"/>
      <c r="AA479" s="7"/>
    </row>
    <row r="480" spans="7:27" s="1" customFormat="1">
      <c r="G480" s="10"/>
      <c r="L480" s="10"/>
      <c r="Q480" s="10"/>
      <c r="V480" s="10"/>
      <c r="AA480" s="7"/>
    </row>
    <row r="481" spans="7:27" s="1" customFormat="1">
      <c r="G481" s="10"/>
      <c r="L481" s="10"/>
      <c r="Q481" s="10"/>
      <c r="V481" s="10"/>
      <c r="AA481" s="7"/>
    </row>
    <row r="482" spans="7:27" s="1" customFormat="1">
      <c r="G482" s="10"/>
      <c r="L482" s="10"/>
      <c r="Q482" s="10"/>
      <c r="V482" s="10"/>
      <c r="AA482" s="7"/>
    </row>
    <row r="483" spans="7:27" s="1" customFormat="1">
      <c r="G483" s="10"/>
      <c r="L483" s="10"/>
      <c r="Q483" s="10"/>
      <c r="V483" s="10"/>
      <c r="AA483" s="7"/>
    </row>
    <row r="484" spans="7:27" s="1" customFormat="1">
      <c r="G484" s="10"/>
      <c r="L484" s="10"/>
      <c r="Q484" s="10"/>
      <c r="V484" s="10"/>
      <c r="AA484" s="7"/>
    </row>
    <row r="485" spans="7:27" s="1" customFormat="1">
      <c r="G485" s="10"/>
      <c r="L485" s="10"/>
      <c r="Q485" s="10"/>
      <c r="V485" s="10"/>
      <c r="AA485" s="7"/>
    </row>
    <row r="486" spans="7:27" s="1" customFormat="1">
      <c r="G486" s="10"/>
      <c r="L486" s="10"/>
      <c r="Q486" s="10"/>
      <c r="V486" s="10"/>
      <c r="AA486" s="7"/>
    </row>
    <row r="487" spans="7:27" s="1" customFormat="1">
      <c r="G487" s="10"/>
      <c r="L487" s="10"/>
      <c r="Q487" s="10"/>
      <c r="V487" s="10"/>
      <c r="AA487" s="7"/>
    </row>
    <row r="488" spans="7:27" s="1" customFormat="1">
      <c r="G488" s="10"/>
      <c r="L488" s="10"/>
      <c r="Q488" s="10"/>
      <c r="V488" s="10"/>
      <c r="AA488" s="7"/>
    </row>
    <row r="489" spans="7:27" s="1" customFormat="1">
      <c r="G489" s="10"/>
      <c r="L489" s="10"/>
      <c r="Q489" s="10"/>
      <c r="V489" s="10"/>
      <c r="AA489" s="7"/>
    </row>
    <row r="490" spans="7:27" s="1" customFormat="1">
      <c r="G490" s="10"/>
      <c r="L490" s="10"/>
      <c r="Q490" s="10"/>
      <c r="V490" s="10"/>
      <c r="AA490" s="7"/>
    </row>
    <row r="491" spans="7:27" s="1" customFormat="1">
      <c r="G491" s="10"/>
      <c r="L491" s="10"/>
      <c r="Q491" s="10"/>
      <c r="V491" s="10"/>
      <c r="AA491" s="7"/>
    </row>
    <row r="492" spans="7:27" s="1" customFormat="1">
      <c r="G492" s="10"/>
      <c r="L492" s="10"/>
      <c r="Q492" s="10"/>
      <c r="V492" s="10"/>
      <c r="AA492" s="7"/>
    </row>
    <row r="493" spans="7:27" s="1" customFormat="1">
      <c r="G493" s="10"/>
      <c r="L493" s="10"/>
      <c r="Q493" s="10"/>
      <c r="V493" s="10"/>
      <c r="AA493" s="7"/>
    </row>
    <row r="494" spans="7:27" s="1" customFormat="1">
      <c r="G494" s="10"/>
      <c r="L494" s="10"/>
      <c r="Q494" s="10"/>
      <c r="V494" s="10"/>
      <c r="AA494" s="7"/>
    </row>
    <row r="495" spans="7:27" s="1" customFormat="1">
      <c r="G495" s="10"/>
      <c r="L495" s="10"/>
      <c r="Q495" s="10"/>
      <c r="V495" s="10"/>
      <c r="AA495" s="7"/>
    </row>
    <row r="496" spans="7:27" s="1" customFormat="1">
      <c r="G496" s="10"/>
      <c r="L496" s="10"/>
      <c r="Q496" s="10"/>
      <c r="V496" s="10"/>
      <c r="AA496" s="7"/>
    </row>
    <row r="497" spans="7:27" s="1" customFormat="1">
      <c r="G497" s="10"/>
      <c r="L497" s="10"/>
      <c r="Q497" s="10"/>
      <c r="V497" s="10"/>
      <c r="AA497" s="7"/>
    </row>
    <row r="498" spans="7:27" s="1" customFormat="1">
      <c r="G498" s="10"/>
      <c r="L498" s="10"/>
      <c r="Q498" s="10"/>
      <c r="V498" s="10"/>
      <c r="AA498" s="7"/>
    </row>
    <row r="499" spans="7:27" s="1" customFormat="1">
      <c r="G499" s="10"/>
      <c r="L499" s="10"/>
      <c r="Q499" s="10"/>
      <c r="V499" s="10"/>
      <c r="AA499" s="7"/>
    </row>
    <row r="500" spans="7:27" s="1" customFormat="1">
      <c r="G500" s="10"/>
      <c r="L500" s="10"/>
      <c r="Q500" s="10"/>
      <c r="V500" s="10"/>
      <c r="AA500" s="7"/>
    </row>
    <row r="501" spans="7:27" s="1" customFormat="1">
      <c r="G501" s="10"/>
      <c r="L501" s="10"/>
      <c r="Q501" s="10"/>
      <c r="V501" s="10"/>
      <c r="AA501" s="7"/>
    </row>
    <row r="502" spans="7:27" s="1" customFormat="1">
      <c r="G502" s="10"/>
      <c r="L502" s="10"/>
      <c r="Q502" s="10"/>
      <c r="V502" s="10"/>
      <c r="AA502" s="7"/>
    </row>
    <row r="503" spans="7:27" s="1" customFormat="1">
      <c r="G503" s="10"/>
      <c r="L503" s="10"/>
      <c r="Q503" s="10"/>
      <c r="V503" s="10"/>
      <c r="AA503" s="7"/>
    </row>
    <row r="504" spans="7:27" s="1" customFormat="1">
      <c r="G504" s="10"/>
      <c r="L504" s="10"/>
      <c r="Q504" s="10"/>
      <c r="V504" s="10"/>
      <c r="AA504" s="7"/>
    </row>
    <row r="505" spans="7:27" s="1" customFormat="1">
      <c r="G505" s="10"/>
      <c r="L505" s="10"/>
      <c r="Q505" s="10"/>
      <c r="V505" s="10"/>
      <c r="AA505" s="7"/>
    </row>
    <row r="506" spans="7:27" s="1" customFormat="1">
      <c r="G506" s="10"/>
      <c r="L506" s="10"/>
      <c r="Q506" s="10"/>
      <c r="V506" s="10"/>
      <c r="AA506" s="7"/>
    </row>
    <row r="507" spans="7:27" s="1" customFormat="1">
      <c r="G507" s="10"/>
      <c r="L507" s="10"/>
      <c r="Q507" s="10"/>
      <c r="V507" s="10"/>
      <c r="AA507" s="7"/>
    </row>
    <row r="508" spans="7:27" s="1" customFormat="1">
      <c r="G508" s="10"/>
      <c r="L508" s="10"/>
      <c r="Q508" s="10"/>
      <c r="V508" s="10"/>
      <c r="AA508" s="7"/>
    </row>
    <row r="509" spans="7:27" s="1" customFormat="1">
      <c r="G509" s="10"/>
      <c r="L509" s="10"/>
      <c r="Q509" s="10"/>
      <c r="V509" s="10"/>
      <c r="AA509" s="7"/>
    </row>
    <row r="510" spans="7:27" s="1" customFormat="1">
      <c r="G510" s="10"/>
      <c r="L510" s="10"/>
      <c r="Q510" s="10"/>
      <c r="V510" s="10"/>
      <c r="AA510" s="7"/>
    </row>
    <row r="511" spans="7:27" s="1" customFormat="1">
      <c r="G511" s="10"/>
      <c r="L511" s="10"/>
      <c r="Q511" s="10"/>
      <c r="V511" s="10"/>
      <c r="AA511" s="7"/>
    </row>
    <row r="512" spans="7:27" s="1" customFormat="1">
      <c r="G512" s="10"/>
      <c r="L512" s="10"/>
      <c r="Q512" s="10"/>
      <c r="V512" s="10"/>
      <c r="AA512" s="7"/>
    </row>
    <row r="513" spans="7:27" s="1" customFormat="1">
      <c r="G513" s="10"/>
      <c r="L513" s="10"/>
      <c r="Q513" s="10"/>
      <c r="V513" s="10"/>
      <c r="AA513" s="7"/>
    </row>
    <row r="514" spans="7:27" s="1" customFormat="1">
      <c r="G514" s="10"/>
      <c r="L514" s="10"/>
      <c r="Q514" s="10"/>
      <c r="V514" s="10"/>
      <c r="AA514" s="7"/>
    </row>
    <row r="515" spans="7:27" s="1" customFormat="1">
      <c r="G515" s="10"/>
      <c r="L515" s="10"/>
      <c r="Q515" s="10"/>
      <c r="V515" s="10"/>
      <c r="AA515" s="7"/>
    </row>
    <row r="516" spans="7:27" s="1" customFormat="1">
      <c r="G516" s="10"/>
      <c r="L516" s="10"/>
      <c r="Q516" s="10"/>
      <c r="V516" s="10"/>
      <c r="AA516" s="7"/>
    </row>
    <row r="517" spans="7:27" s="1" customFormat="1">
      <c r="G517" s="10"/>
      <c r="L517" s="10"/>
      <c r="Q517" s="10"/>
      <c r="V517" s="10"/>
      <c r="AA517" s="7"/>
    </row>
    <row r="518" spans="7:27" s="1" customFormat="1">
      <c r="G518" s="10"/>
      <c r="L518" s="10"/>
      <c r="Q518" s="10"/>
      <c r="V518" s="10"/>
      <c r="AA518" s="7"/>
    </row>
    <row r="519" spans="7:27" s="1" customFormat="1">
      <c r="G519" s="10"/>
      <c r="L519" s="10"/>
      <c r="Q519" s="10"/>
      <c r="V519" s="10"/>
      <c r="AA519" s="7"/>
    </row>
    <row r="520" spans="7:27" s="1" customFormat="1">
      <c r="G520" s="10"/>
      <c r="L520" s="10"/>
      <c r="Q520" s="10"/>
      <c r="V520" s="10"/>
      <c r="AA520" s="7"/>
    </row>
    <row r="521" spans="7:27" s="1" customFormat="1">
      <c r="G521" s="10"/>
      <c r="L521" s="10"/>
      <c r="Q521" s="10"/>
      <c r="V521" s="10"/>
      <c r="AA521" s="7"/>
    </row>
    <row r="522" spans="7:27" s="1" customFormat="1">
      <c r="G522" s="10"/>
      <c r="L522" s="10"/>
      <c r="Q522" s="10"/>
      <c r="V522" s="10"/>
      <c r="AA522" s="7"/>
    </row>
    <row r="523" spans="7:27" s="1" customFormat="1">
      <c r="G523" s="10"/>
      <c r="L523" s="10"/>
      <c r="Q523" s="10"/>
      <c r="V523" s="10"/>
      <c r="AA523" s="7"/>
    </row>
    <row r="524" spans="7:27" s="1" customFormat="1">
      <c r="G524" s="10"/>
      <c r="L524" s="10"/>
      <c r="Q524" s="10"/>
      <c r="V524" s="10"/>
      <c r="AA524" s="7"/>
    </row>
    <row r="525" spans="7:27" s="1" customFormat="1">
      <c r="G525" s="10"/>
      <c r="L525" s="10"/>
      <c r="Q525" s="10"/>
      <c r="V525" s="10"/>
      <c r="AA525" s="7"/>
    </row>
    <row r="526" spans="7:27" s="1" customFormat="1">
      <c r="G526" s="10"/>
      <c r="L526" s="10"/>
      <c r="Q526" s="10"/>
      <c r="V526" s="10"/>
      <c r="AA526" s="7"/>
    </row>
    <row r="527" spans="7:27" s="1" customFormat="1">
      <c r="G527" s="10"/>
      <c r="L527" s="10"/>
      <c r="Q527" s="10"/>
      <c r="V527" s="10"/>
      <c r="AA527" s="7"/>
    </row>
    <row r="528" spans="7:27" s="1" customFormat="1">
      <c r="G528" s="10"/>
      <c r="L528" s="10"/>
      <c r="Q528" s="10"/>
      <c r="V528" s="10"/>
      <c r="AA528" s="7"/>
    </row>
    <row r="529" spans="7:27" s="1" customFormat="1">
      <c r="G529" s="10"/>
      <c r="L529" s="10"/>
      <c r="Q529" s="10"/>
      <c r="V529" s="10"/>
      <c r="AA529" s="7"/>
    </row>
    <row r="530" spans="7:27" s="1" customFormat="1">
      <c r="G530" s="10"/>
      <c r="L530" s="10"/>
      <c r="Q530" s="10"/>
      <c r="V530" s="10"/>
      <c r="AA530" s="7"/>
    </row>
    <row r="531" spans="7:27" s="1" customFormat="1">
      <c r="G531" s="10"/>
      <c r="L531" s="10"/>
      <c r="Q531" s="10"/>
      <c r="V531" s="10"/>
      <c r="AA531" s="7"/>
    </row>
    <row r="532" spans="7:27" s="1" customFormat="1">
      <c r="G532" s="10"/>
      <c r="L532" s="10"/>
      <c r="Q532" s="10"/>
      <c r="V532" s="10"/>
      <c r="AA532" s="7"/>
    </row>
    <row r="533" spans="7:27" s="1" customFormat="1">
      <c r="G533" s="10"/>
      <c r="L533" s="10"/>
      <c r="Q533" s="10"/>
      <c r="V533" s="10"/>
      <c r="AA533" s="7"/>
    </row>
    <row r="534" spans="7:27" s="1" customFormat="1">
      <c r="G534" s="10"/>
      <c r="L534" s="10"/>
      <c r="Q534" s="10"/>
      <c r="V534" s="10"/>
      <c r="AA534" s="7"/>
    </row>
    <row r="535" spans="7:27" s="1" customFormat="1">
      <c r="G535" s="10"/>
      <c r="L535" s="10"/>
      <c r="Q535" s="10"/>
      <c r="V535" s="10"/>
      <c r="AA535" s="7"/>
    </row>
    <row r="536" spans="7:27" s="1" customFormat="1">
      <c r="G536" s="10"/>
      <c r="L536" s="10"/>
      <c r="Q536" s="10"/>
      <c r="V536" s="10"/>
      <c r="AA536" s="7"/>
    </row>
    <row r="537" spans="7:27" s="1" customFormat="1">
      <c r="G537" s="10"/>
      <c r="L537" s="10"/>
      <c r="Q537" s="10"/>
      <c r="V537" s="10"/>
      <c r="AA537" s="7"/>
    </row>
    <row r="538" spans="7:27" s="1" customFormat="1">
      <c r="G538" s="10"/>
      <c r="L538" s="10"/>
      <c r="Q538" s="10"/>
      <c r="V538" s="10"/>
      <c r="AA538" s="7"/>
    </row>
    <row r="539" spans="7:27" s="1" customFormat="1">
      <c r="G539" s="10"/>
      <c r="L539" s="10"/>
      <c r="Q539" s="10"/>
      <c r="V539" s="10"/>
      <c r="AA539" s="7"/>
    </row>
    <row r="540" spans="7:27" s="1" customFormat="1">
      <c r="G540" s="10"/>
      <c r="L540" s="10"/>
      <c r="Q540" s="10"/>
      <c r="V540" s="10"/>
      <c r="AA540" s="7"/>
    </row>
    <row r="541" spans="7:27" s="1" customFormat="1">
      <c r="G541" s="10"/>
      <c r="L541" s="10"/>
      <c r="Q541" s="10"/>
      <c r="V541" s="10"/>
      <c r="AA541" s="7"/>
    </row>
    <row r="542" spans="7:27" s="1" customFormat="1">
      <c r="G542" s="10"/>
      <c r="L542" s="10"/>
      <c r="Q542" s="10"/>
      <c r="V542" s="10"/>
      <c r="AA542" s="7"/>
    </row>
    <row r="543" spans="7:27" s="1" customFormat="1">
      <c r="G543" s="10"/>
      <c r="L543" s="10"/>
      <c r="Q543" s="10"/>
      <c r="V543" s="10"/>
      <c r="AA543" s="7"/>
    </row>
    <row r="544" spans="7:27" s="1" customFormat="1">
      <c r="G544" s="10"/>
      <c r="L544" s="10"/>
      <c r="Q544" s="10"/>
      <c r="V544" s="10"/>
      <c r="AA544" s="7"/>
    </row>
    <row r="545" spans="7:27" s="1" customFormat="1">
      <c r="G545" s="10"/>
      <c r="L545" s="10"/>
      <c r="Q545" s="10"/>
      <c r="V545" s="10"/>
      <c r="AA545" s="7"/>
    </row>
    <row r="546" spans="7:27" s="1" customFormat="1">
      <c r="G546" s="10"/>
      <c r="L546" s="10"/>
      <c r="Q546" s="10"/>
      <c r="V546" s="10"/>
      <c r="AA546" s="7"/>
    </row>
    <row r="547" spans="7:27" s="1" customFormat="1">
      <c r="G547" s="10"/>
      <c r="L547" s="10"/>
      <c r="Q547" s="10"/>
      <c r="V547" s="10"/>
      <c r="AA547" s="7"/>
    </row>
    <row r="548" spans="7:27" s="1" customFormat="1">
      <c r="G548" s="10"/>
      <c r="L548" s="10"/>
      <c r="Q548" s="10"/>
      <c r="V548" s="10"/>
      <c r="AA548" s="7"/>
    </row>
    <row r="549" spans="7:27" s="1" customFormat="1">
      <c r="G549" s="10"/>
      <c r="L549" s="10"/>
      <c r="Q549" s="10"/>
      <c r="V549" s="10"/>
      <c r="AA549" s="7"/>
    </row>
    <row r="550" spans="7:27" s="1" customFormat="1">
      <c r="G550" s="10"/>
      <c r="L550" s="10"/>
      <c r="Q550" s="10"/>
      <c r="V550" s="10"/>
      <c r="AA550" s="7"/>
    </row>
    <row r="551" spans="7:27" s="1" customFormat="1">
      <c r="G551" s="10"/>
      <c r="L551" s="10"/>
      <c r="Q551" s="10"/>
      <c r="V551" s="10"/>
      <c r="AA551" s="7"/>
    </row>
    <row r="552" spans="7:27" s="1" customFormat="1">
      <c r="G552" s="10"/>
      <c r="L552" s="10"/>
      <c r="Q552" s="10"/>
      <c r="V552" s="10"/>
      <c r="AA552" s="7"/>
    </row>
    <row r="553" spans="7:27" s="1" customFormat="1">
      <c r="G553" s="10"/>
      <c r="L553" s="10"/>
      <c r="Q553" s="10"/>
      <c r="V553" s="10"/>
      <c r="AA553" s="7"/>
    </row>
    <row r="554" spans="7:27" s="1" customFormat="1">
      <c r="G554" s="10"/>
      <c r="L554" s="10"/>
      <c r="Q554" s="10"/>
      <c r="V554" s="10"/>
      <c r="AA554" s="7"/>
    </row>
    <row r="555" spans="7:27" s="1" customFormat="1">
      <c r="G555" s="10"/>
      <c r="L555" s="10"/>
      <c r="Q555" s="10"/>
      <c r="V555" s="10"/>
      <c r="AA555" s="7"/>
    </row>
    <row r="556" spans="7:27" s="1" customFormat="1">
      <c r="G556" s="10"/>
      <c r="L556" s="10"/>
      <c r="Q556" s="10"/>
      <c r="V556" s="10"/>
      <c r="AA556" s="7"/>
    </row>
    <row r="557" spans="7:27" s="1" customFormat="1">
      <c r="G557" s="10"/>
      <c r="L557" s="10"/>
      <c r="Q557" s="10"/>
      <c r="V557" s="10"/>
      <c r="AA557" s="7"/>
    </row>
    <row r="558" spans="7:27" s="1" customFormat="1">
      <c r="G558" s="10"/>
      <c r="L558" s="10"/>
      <c r="Q558" s="10"/>
      <c r="V558" s="10"/>
      <c r="AA558" s="7"/>
    </row>
    <row r="559" spans="7:27" s="1" customFormat="1">
      <c r="G559" s="10"/>
      <c r="L559" s="10"/>
      <c r="Q559" s="10"/>
      <c r="V559" s="10"/>
      <c r="AA559" s="7"/>
    </row>
    <row r="560" spans="7:27" s="1" customFormat="1">
      <c r="G560" s="10"/>
      <c r="L560" s="10"/>
      <c r="Q560" s="10"/>
      <c r="V560" s="10"/>
      <c r="AA560" s="7"/>
    </row>
    <row r="561" spans="7:27" s="1" customFormat="1">
      <c r="G561" s="10"/>
      <c r="L561" s="10"/>
      <c r="Q561" s="10"/>
      <c r="V561" s="10"/>
      <c r="AA561" s="7"/>
    </row>
    <row r="562" spans="7:27" s="1" customFormat="1">
      <c r="G562" s="10"/>
      <c r="L562" s="10"/>
      <c r="Q562" s="10"/>
      <c r="V562" s="10"/>
      <c r="AA562" s="7"/>
    </row>
    <row r="563" spans="7:27" s="1" customFormat="1">
      <c r="G563" s="10"/>
      <c r="L563" s="10"/>
      <c r="Q563" s="10"/>
      <c r="V563" s="10"/>
      <c r="AA563" s="7"/>
    </row>
    <row r="564" spans="7:27" s="1" customFormat="1">
      <c r="G564" s="10"/>
      <c r="L564" s="10"/>
      <c r="Q564" s="10"/>
      <c r="V564" s="10"/>
      <c r="AA564" s="7"/>
    </row>
    <row r="565" spans="7:27" s="1" customFormat="1">
      <c r="G565" s="10"/>
      <c r="L565" s="10"/>
      <c r="Q565" s="10"/>
      <c r="V565" s="10"/>
      <c r="AA565" s="7"/>
    </row>
    <row r="566" spans="7:27" s="1" customFormat="1">
      <c r="G566" s="10"/>
      <c r="L566" s="10"/>
      <c r="Q566" s="10"/>
      <c r="V566" s="10"/>
      <c r="AA566" s="7"/>
    </row>
    <row r="567" spans="7:27" s="1" customFormat="1">
      <c r="G567" s="10"/>
      <c r="L567" s="10"/>
      <c r="Q567" s="10"/>
      <c r="V567" s="10"/>
      <c r="AA567" s="7"/>
    </row>
    <row r="568" spans="7:27" s="1" customFormat="1">
      <c r="G568" s="10"/>
      <c r="L568" s="10"/>
      <c r="Q568" s="10"/>
      <c r="V568" s="10"/>
      <c r="AA568" s="7"/>
    </row>
    <row r="569" spans="7:27" s="1" customFormat="1">
      <c r="G569" s="10"/>
      <c r="L569" s="10"/>
      <c r="Q569" s="10"/>
      <c r="V569" s="10"/>
      <c r="AA569" s="7"/>
    </row>
    <row r="570" spans="7:27" s="1" customFormat="1">
      <c r="G570" s="10"/>
      <c r="L570" s="10"/>
      <c r="Q570" s="10"/>
      <c r="V570" s="10"/>
      <c r="AA570" s="7"/>
    </row>
    <row r="571" spans="7:27" s="1" customFormat="1">
      <c r="G571" s="10"/>
      <c r="L571" s="10"/>
      <c r="Q571" s="10"/>
      <c r="V571" s="10"/>
      <c r="AA571" s="7"/>
    </row>
    <row r="572" spans="7:27" s="1" customFormat="1">
      <c r="G572" s="10"/>
      <c r="L572" s="10"/>
      <c r="Q572" s="10"/>
      <c r="V572" s="10"/>
      <c r="AA572" s="7"/>
    </row>
    <row r="573" spans="7:27" s="1" customFormat="1">
      <c r="G573" s="10"/>
      <c r="L573" s="10"/>
      <c r="Q573" s="10"/>
      <c r="V573" s="10"/>
      <c r="AA573" s="7"/>
    </row>
    <row r="574" spans="7:27" s="1" customFormat="1">
      <c r="G574" s="10"/>
      <c r="L574" s="10"/>
      <c r="Q574" s="10"/>
      <c r="V574" s="10"/>
      <c r="AA574" s="7"/>
    </row>
    <row r="575" spans="7:27" s="1" customFormat="1">
      <c r="G575" s="10"/>
      <c r="L575" s="10"/>
      <c r="Q575" s="10"/>
      <c r="V575" s="10"/>
      <c r="AA575" s="7"/>
    </row>
    <row r="576" spans="7:27" s="1" customFormat="1">
      <c r="G576" s="10"/>
      <c r="L576" s="10"/>
      <c r="Q576" s="10"/>
      <c r="V576" s="10"/>
      <c r="AA576" s="7"/>
    </row>
    <row r="577" spans="7:27" s="1" customFormat="1">
      <c r="G577" s="10"/>
      <c r="L577" s="10"/>
      <c r="Q577" s="10"/>
      <c r="V577" s="10"/>
      <c r="AA577" s="7"/>
    </row>
    <row r="578" spans="7:27" s="1" customFormat="1">
      <c r="G578" s="10"/>
      <c r="L578" s="10"/>
      <c r="Q578" s="10"/>
      <c r="V578" s="10"/>
      <c r="AA578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90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20.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4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8" max="28" width="8.6640625" style="1" bestFit="1" customWidth="1"/>
    <col min="29" max="29" width="13.1640625" style="1" bestFit="1" customWidth="1"/>
    <col min="30" max="49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5.0000000000000002E-5</v>
      </c>
      <c r="C2" s="25">
        <v>8.9810000000000001E-2</v>
      </c>
      <c r="D2" s="25">
        <f>C2-AC2</f>
        <v>8.8489999999999999E-2</v>
      </c>
      <c r="E2" s="25">
        <v>2.4680199999999992E-3</v>
      </c>
      <c r="F2" s="25">
        <f>D2-0.00246802</f>
        <v>8.6021979999999998E-2</v>
      </c>
      <c r="G2" s="25">
        <f>F2*23.03</f>
        <v>1.9810861994</v>
      </c>
      <c r="H2" s="25">
        <v>8.3849000000000007E-2</v>
      </c>
      <c r="I2" s="25">
        <f>H2-AC2</f>
        <v>8.2529000000000005E-2</v>
      </c>
      <c r="J2" s="25">
        <v>2.3281199999999999E-3</v>
      </c>
      <c r="K2" s="25">
        <f>I2-0.00232812</f>
        <v>8.0200880000000002E-2</v>
      </c>
      <c r="L2" s="25">
        <f>K2*23.03</f>
        <v>1.8470262664000001</v>
      </c>
      <c r="M2" s="25">
        <v>8.7970000000000007E-2</v>
      </c>
      <c r="N2" s="25">
        <f>M2-AC2</f>
        <v>8.6650000000000005E-2</v>
      </c>
      <c r="O2" s="25">
        <v>2.4452200000000001E-3</v>
      </c>
      <c r="P2" s="25">
        <f>N2-0.00244522</f>
        <v>8.4204780000000007E-2</v>
      </c>
      <c r="Q2" s="25">
        <f>P2*23.03</f>
        <v>1.9392360834000002</v>
      </c>
      <c r="R2" s="25">
        <v>8.6929000000000006E-2</v>
      </c>
      <c r="S2" s="25">
        <f>R2-AC2</f>
        <v>8.5609000000000005E-2</v>
      </c>
      <c r="T2" s="25">
        <v>8.8522000000000004E-4</v>
      </c>
      <c r="U2" s="25">
        <f>S2-0.00088522</f>
        <v>8.4723779999999999E-2</v>
      </c>
      <c r="V2" s="25">
        <f>U2*23.03</f>
        <v>1.9511886534</v>
      </c>
      <c r="W2" s="25">
        <v>8.3640000000000006E-2</v>
      </c>
      <c r="X2" s="25">
        <f>W2-AC2</f>
        <v>8.2320000000000004E-2</v>
      </c>
      <c r="Y2" s="25">
        <v>-7.6359000000000008E-4</v>
      </c>
      <c r="Z2" s="25">
        <f>X2-0.00076359</f>
        <v>8.155641000000001E-2</v>
      </c>
      <c r="AA2" s="25">
        <f>Z2*23.03</f>
        <v>1.8782441223000004</v>
      </c>
      <c r="AB2" s="25">
        <v>2.5899999999999999E-3</v>
      </c>
      <c r="AC2" s="25">
        <f t="shared" ref="AC2:AC65" si="0">(B2+AB2)/2</f>
        <v>1.32E-3</v>
      </c>
    </row>
    <row r="3" spans="1:29" s="15" customFormat="1">
      <c r="A3" s="18">
        <v>251</v>
      </c>
      <c r="B3" s="25">
        <v>-2.0000000000000002E-5</v>
      </c>
      <c r="C3" s="25">
        <v>8.8319999999999996E-2</v>
      </c>
      <c r="D3" s="25">
        <f t="shared" ref="D3:D66" si="1">C3-AC3</f>
        <v>8.706499999999999E-2</v>
      </c>
      <c r="E3" s="25"/>
      <c r="F3" s="25">
        <f t="shared" ref="F3:F66" si="2">D3-0.00246802</f>
        <v>8.4596979999999988E-2</v>
      </c>
      <c r="G3" s="25">
        <f t="shared" ref="G3:G66" si="3">F3*23.03</f>
        <v>1.9482684493999998</v>
      </c>
      <c r="H3" s="25">
        <v>8.2339999999999997E-2</v>
      </c>
      <c r="I3" s="25">
        <f t="shared" ref="I3:I66" si="4">H3-AC3</f>
        <v>8.108499999999999E-2</v>
      </c>
      <c r="J3" s="25"/>
      <c r="K3" s="25">
        <f t="shared" ref="K3:K66" si="5">I3-0.00232812</f>
        <v>7.8756879999999987E-2</v>
      </c>
      <c r="L3" s="25">
        <f t="shared" ref="L3:L66" si="6">K3*23.03</f>
        <v>1.8137709463999998</v>
      </c>
      <c r="M3" s="25">
        <v>8.6879999999999999E-2</v>
      </c>
      <c r="N3" s="25">
        <f t="shared" ref="N3:N66" si="7">M3-AC3</f>
        <v>8.5624999999999993E-2</v>
      </c>
      <c r="O3" s="25"/>
      <c r="P3" s="25">
        <f t="shared" ref="P3:P66" si="8">N3-0.00244522</f>
        <v>8.3179779999999995E-2</v>
      </c>
      <c r="Q3" s="25">
        <f t="shared" ref="Q3:Q66" si="9">P3*23.03</f>
        <v>1.9156303334</v>
      </c>
      <c r="R3" s="25">
        <v>8.5129999999999997E-2</v>
      </c>
      <c r="S3" s="25">
        <f t="shared" ref="S3:S66" si="10">R3-AC3</f>
        <v>8.3874999999999991E-2</v>
      </c>
      <c r="T3" s="25"/>
      <c r="U3" s="25">
        <f t="shared" ref="U3:U66" si="11">S3-0.00088522</f>
        <v>8.2989779999999985E-2</v>
      </c>
      <c r="V3" s="25">
        <f t="shared" ref="V3:V66" si="12">U3*23.03</f>
        <v>1.9112546333999998</v>
      </c>
      <c r="W3" s="25">
        <v>8.2189999999999999E-2</v>
      </c>
      <c r="X3" s="25">
        <f t="shared" ref="X3:X66" si="13">W3-AC3</f>
        <v>8.0934999999999993E-2</v>
      </c>
      <c r="Y3" s="25"/>
      <c r="Z3" s="25">
        <f t="shared" ref="Z3:Z66" si="14">X3-0.00076359</f>
        <v>8.0171409999999999E-2</v>
      </c>
      <c r="AA3" s="25">
        <f t="shared" ref="AA3:AA66" si="15">Z3*23.03</f>
        <v>1.8463475723</v>
      </c>
      <c r="AB3" s="25">
        <v>2.5300000000000001E-3</v>
      </c>
      <c r="AC3" s="25">
        <f t="shared" si="0"/>
        <v>1.255E-3</v>
      </c>
    </row>
    <row r="4" spans="1:29" s="15" customFormat="1">
      <c r="A4" s="18">
        <v>252</v>
      </c>
      <c r="B4" s="25">
        <v>1.0000000000000001E-5</v>
      </c>
      <c r="C4" s="25">
        <v>8.6190000000000003E-2</v>
      </c>
      <c r="D4" s="25">
        <f t="shared" si="1"/>
        <v>8.4960000000000008E-2</v>
      </c>
      <c r="E4" s="25"/>
      <c r="F4" s="25">
        <f t="shared" si="2"/>
        <v>8.2491980000000006E-2</v>
      </c>
      <c r="G4" s="25">
        <f t="shared" si="3"/>
        <v>1.8997902994000002</v>
      </c>
      <c r="H4" s="25">
        <v>8.0680000000000002E-2</v>
      </c>
      <c r="I4" s="25">
        <f t="shared" si="4"/>
        <v>7.9450000000000007E-2</v>
      </c>
      <c r="J4" s="25"/>
      <c r="K4" s="25">
        <f t="shared" si="5"/>
        <v>7.7121880000000004E-2</v>
      </c>
      <c r="L4" s="25">
        <f t="shared" si="6"/>
        <v>1.7761168964000003</v>
      </c>
      <c r="M4" s="25">
        <v>8.4809999999999997E-2</v>
      </c>
      <c r="N4" s="25">
        <f t="shared" si="7"/>
        <v>8.3580000000000002E-2</v>
      </c>
      <c r="O4" s="25"/>
      <c r="P4" s="25">
        <f t="shared" si="8"/>
        <v>8.1134780000000004E-2</v>
      </c>
      <c r="Q4" s="25">
        <f t="shared" si="9"/>
        <v>1.8685339834000001</v>
      </c>
      <c r="R4" s="25">
        <v>8.3570000000000005E-2</v>
      </c>
      <c r="S4" s="25">
        <f t="shared" si="10"/>
        <v>8.234000000000001E-2</v>
      </c>
      <c r="T4" s="25"/>
      <c r="U4" s="25">
        <f t="shared" si="11"/>
        <v>8.1454780000000004E-2</v>
      </c>
      <c r="V4" s="25">
        <f t="shared" si="12"/>
        <v>1.8759035834000002</v>
      </c>
      <c r="W4" s="25">
        <v>8.0518999999999993E-2</v>
      </c>
      <c r="X4" s="25">
        <f t="shared" si="13"/>
        <v>7.9288999999999998E-2</v>
      </c>
      <c r="Y4" s="25"/>
      <c r="Z4" s="25">
        <f t="shared" si="14"/>
        <v>7.8525410000000004E-2</v>
      </c>
      <c r="AA4" s="25">
        <f t="shared" si="15"/>
        <v>1.8084401923000002</v>
      </c>
      <c r="AB4" s="25">
        <v>2.4499999999999999E-3</v>
      </c>
      <c r="AC4" s="25">
        <f t="shared" si="0"/>
        <v>1.23E-3</v>
      </c>
    </row>
    <row r="5" spans="1:29" s="15" customFormat="1">
      <c r="A5" s="18">
        <v>253</v>
      </c>
      <c r="B5" s="25">
        <v>-3.0000000000000001E-5</v>
      </c>
      <c r="C5" s="25">
        <v>8.5000000000000006E-2</v>
      </c>
      <c r="D5" s="25">
        <f t="shared" si="1"/>
        <v>8.3705000000000002E-2</v>
      </c>
      <c r="E5" s="25"/>
      <c r="F5" s="25">
        <f t="shared" si="2"/>
        <v>8.123698E-2</v>
      </c>
      <c r="G5" s="25">
        <f t="shared" si="3"/>
        <v>1.8708876494000002</v>
      </c>
      <c r="H5" s="25">
        <v>7.9420000000000004E-2</v>
      </c>
      <c r="I5" s="25">
        <f t="shared" si="4"/>
        <v>7.8125E-2</v>
      </c>
      <c r="J5" s="25"/>
      <c r="K5" s="25">
        <f t="shared" si="5"/>
        <v>7.5796879999999997E-2</v>
      </c>
      <c r="L5" s="25">
        <f t="shared" si="6"/>
        <v>1.7456021464</v>
      </c>
      <c r="M5" s="25">
        <v>8.3879999999999996E-2</v>
      </c>
      <c r="N5" s="25">
        <f t="shared" si="7"/>
        <v>8.2584999999999992E-2</v>
      </c>
      <c r="O5" s="25"/>
      <c r="P5" s="25">
        <f t="shared" si="8"/>
        <v>8.0139779999999994E-2</v>
      </c>
      <c r="Q5" s="25">
        <f t="shared" si="9"/>
        <v>1.8456191334000001</v>
      </c>
      <c r="R5" s="25">
        <v>8.208E-2</v>
      </c>
      <c r="S5" s="25">
        <f t="shared" si="10"/>
        <v>8.0784999999999996E-2</v>
      </c>
      <c r="T5" s="25"/>
      <c r="U5" s="25">
        <f t="shared" si="11"/>
        <v>7.989977999999999E-2</v>
      </c>
      <c r="V5" s="25">
        <f t="shared" si="12"/>
        <v>1.8400919333999999</v>
      </c>
      <c r="W5" s="25">
        <v>7.9630000000000006E-2</v>
      </c>
      <c r="X5" s="25">
        <f t="shared" si="13"/>
        <v>7.8335000000000002E-2</v>
      </c>
      <c r="Y5" s="25"/>
      <c r="Z5" s="25">
        <f t="shared" si="14"/>
        <v>7.7571410000000007E-2</v>
      </c>
      <c r="AA5" s="25">
        <f t="shared" si="15"/>
        <v>1.7864695723000004</v>
      </c>
      <c r="AB5" s="25">
        <v>2.6199999999999999E-3</v>
      </c>
      <c r="AC5" s="25">
        <f t="shared" si="0"/>
        <v>1.2949999999999999E-3</v>
      </c>
    </row>
    <row r="6" spans="1:29" s="15" customFormat="1">
      <c r="A6" s="18">
        <v>254</v>
      </c>
      <c r="B6" s="25">
        <v>2.0000000000000002E-5</v>
      </c>
      <c r="C6" s="25">
        <v>8.337E-2</v>
      </c>
      <c r="D6" s="25">
        <f t="shared" si="1"/>
        <v>8.2044999999999993E-2</v>
      </c>
      <c r="E6" s="25"/>
      <c r="F6" s="25">
        <f t="shared" si="2"/>
        <v>7.9576979999999992E-2</v>
      </c>
      <c r="G6" s="25">
        <f t="shared" si="3"/>
        <v>1.8326578493999999</v>
      </c>
      <c r="H6" s="25">
        <v>7.7609999999999998E-2</v>
      </c>
      <c r="I6" s="25">
        <f t="shared" si="4"/>
        <v>7.6284999999999992E-2</v>
      </c>
      <c r="J6" s="25"/>
      <c r="K6" s="25">
        <f t="shared" si="5"/>
        <v>7.3956879999999989E-2</v>
      </c>
      <c r="L6" s="25">
        <f t="shared" si="6"/>
        <v>1.7032269463999998</v>
      </c>
      <c r="M6" s="25">
        <v>8.201E-2</v>
      </c>
      <c r="N6" s="25">
        <f t="shared" si="7"/>
        <v>8.0684999999999993E-2</v>
      </c>
      <c r="O6" s="25"/>
      <c r="P6" s="25">
        <f t="shared" si="8"/>
        <v>7.8239779999999995E-2</v>
      </c>
      <c r="Q6" s="25">
        <f t="shared" si="9"/>
        <v>1.8018621334</v>
      </c>
      <c r="R6" s="25">
        <v>8.0649999999999999E-2</v>
      </c>
      <c r="S6" s="25">
        <f t="shared" si="10"/>
        <v>7.9324999999999993E-2</v>
      </c>
      <c r="T6" s="25"/>
      <c r="U6" s="25">
        <f t="shared" si="11"/>
        <v>7.8439779999999987E-2</v>
      </c>
      <c r="V6" s="25">
        <f t="shared" si="12"/>
        <v>1.8064681333999997</v>
      </c>
      <c r="W6" s="25">
        <v>7.7829999999999996E-2</v>
      </c>
      <c r="X6" s="25">
        <f t="shared" si="13"/>
        <v>7.650499999999999E-2</v>
      </c>
      <c r="Y6" s="25"/>
      <c r="Z6" s="25">
        <f t="shared" si="14"/>
        <v>7.5741409999999995E-2</v>
      </c>
      <c r="AA6" s="25">
        <f t="shared" si="15"/>
        <v>1.7443246722999999</v>
      </c>
      <c r="AB6" s="25">
        <v>2.63E-3</v>
      </c>
      <c r="AC6" s="25">
        <f t="shared" si="0"/>
        <v>1.325E-3</v>
      </c>
    </row>
    <row r="7" spans="1:29" s="15" customFormat="1">
      <c r="A7" s="18">
        <v>255</v>
      </c>
      <c r="B7" s="25">
        <v>1.0000000000000001E-5</v>
      </c>
      <c r="C7" s="25">
        <v>8.2299999999999998E-2</v>
      </c>
      <c r="D7" s="25">
        <f t="shared" si="1"/>
        <v>8.0964999999999995E-2</v>
      </c>
      <c r="E7" s="25"/>
      <c r="F7" s="25">
        <f t="shared" si="2"/>
        <v>7.8496979999999994E-2</v>
      </c>
      <c r="G7" s="25">
        <f t="shared" si="3"/>
        <v>1.8077854493999999</v>
      </c>
      <c r="H7" s="25">
        <v>7.7060000000000003E-2</v>
      </c>
      <c r="I7" s="25">
        <f t="shared" si="4"/>
        <v>7.5725000000000001E-2</v>
      </c>
      <c r="J7" s="25"/>
      <c r="K7" s="25">
        <f t="shared" si="5"/>
        <v>7.3396879999999998E-2</v>
      </c>
      <c r="L7" s="25">
        <f t="shared" si="6"/>
        <v>1.6903301464</v>
      </c>
      <c r="M7" s="25">
        <v>8.1519999999999995E-2</v>
      </c>
      <c r="N7" s="25">
        <f t="shared" si="7"/>
        <v>8.0184999999999992E-2</v>
      </c>
      <c r="O7" s="25"/>
      <c r="P7" s="25">
        <f t="shared" si="8"/>
        <v>7.7739779999999994E-2</v>
      </c>
      <c r="Q7" s="25">
        <f t="shared" si="9"/>
        <v>1.7903471334000001</v>
      </c>
      <c r="R7" s="25">
        <v>7.986E-2</v>
      </c>
      <c r="S7" s="25">
        <f t="shared" si="10"/>
        <v>7.8524999999999998E-2</v>
      </c>
      <c r="T7" s="25"/>
      <c r="U7" s="25">
        <f t="shared" si="11"/>
        <v>7.7639779999999992E-2</v>
      </c>
      <c r="V7" s="25">
        <f t="shared" si="12"/>
        <v>1.7880441333999999</v>
      </c>
      <c r="W7" s="25">
        <v>7.7188999999999994E-2</v>
      </c>
      <c r="X7" s="25">
        <f t="shared" si="13"/>
        <v>7.5853999999999991E-2</v>
      </c>
      <c r="Y7" s="25"/>
      <c r="Z7" s="25">
        <f t="shared" si="14"/>
        <v>7.5090409999999996E-2</v>
      </c>
      <c r="AA7" s="25">
        <f t="shared" si="15"/>
        <v>1.7293321423000001</v>
      </c>
      <c r="AB7" s="25">
        <v>2.66E-3</v>
      </c>
      <c r="AC7" s="25">
        <f t="shared" si="0"/>
        <v>1.335E-3</v>
      </c>
    </row>
    <row r="8" spans="1:29" s="15" customFormat="1">
      <c r="A8" s="18">
        <v>256</v>
      </c>
      <c r="B8" s="25">
        <v>6.8999999999999997E-5</v>
      </c>
      <c r="C8" s="25">
        <v>8.0768999999999994E-2</v>
      </c>
      <c r="D8" s="25">
        <f t="shared" si="1"/>
        <v>7.954449999999999E-2</v>
      </c>
      <c r="E8" s="25"/>
      <c r="F8" s="25">
        <f t="shared" si="2"/>
        <v>7.7076479999999989E-2</v>
      </c>
      <c r="G8" s="25">
        <f t="shared" si="3"/>
        <v>1.7750713343999998</v>
      </c>
      <c r="H8" s="25">
        <v>7.5389999999999999E-2</v>
      </c>
      <c r="I8" s="25">
        <f t="shared" si="4"/>
        <v>7.4165499999999995E-2</v>
      </c>
      <c r="J8" s="25"/>
      <c r="K8" s="25">
        <f t="shared" si="5"/>
        <v>7.1837379999999992E-2</v>
      </c>
      <c r="L8" s="25">
        <f t="shared" si="6"/>
        <v>1.6544148613999998</v>
      </c>
      <c r="M8" s="25">
        <v>8.0030000000000004E-2</v>
      </c>
      <c r="N8" s="25">
        <f t="shared" si="7"/>
        <v>7.8805500000000001E-2</v>
      </c>
      <c r="O8" s="25"/>
      <c r="P8" s="25">
        <f t="shared" si="8"/>
        <v>7.6360280000000003E-2</v>
      </c>
      <c r="Q8" s="25">
        <f t="shared" si="9"/>
        <v>1.7585772484000002</v>
      </c>
      <c r="R8" s="25">
        <v>7.8600000000000003E-2</v>
      </c>
      <c r="S8" s="25">
        <f t="shared" si="10"/>
        <v>7.73755E-2</v>
      </c>
      <c r="T8" s="25"/>
      <c r="U8" s="25">
        <f t="shared" si="11"/>
        <v>7.6490279999999994E-2</v>
      </c>
      <c r="V8" s="25">
        <f t="shared" si="12"/>
        <v>1.7615711483999998</v>
      </c>
      <c r="W8" s="25">
        <v>7.5990000000000002E-2</v>
      </c>
      <c r="X8" s="25">
        <f t="shared" si="13"/>
        <v>7.4765499999999999E-2</v>
      </c>
      <c r="Y8" s="25"/>
      <c r="Z8" s="25">
        <f t="shared" si="14"/>
        <v>7.4001910000000004E-2</v>
      </c>
      <c r="AA8" s="25">
        <f t="shared" si="15"/>
        <v>1.7042639873000003</v>
      </c>
      <c r="AB8" s="25">
        <v>2.3800000000000002E-3</v>
      </c>
      <c r="AC8" s="25">
        <f t="shared" si="0"/>
        <v>1.2245000000000001E-3</v>
      </c>
    </row>
    <row r="9" spans="1:29" s="15" customFormat="1">
      <c r="A9" s="18">
        <v>257</v>
      </c>
      <c r="B9" s="25">
        <v>4.0000000000000003E-5</v>
      </c>
      <c r="C9" s="25">
        <v>8.0030000000000004E-2</v>
      </c>
      <c r="D9" s="25">
        <f t="shared" si="1"/>
        <v>7.8710000000000002E-2</v>
      </c>
      <c r="E9" s="25"/>
      <c r="F9" s="25">
        <f t="shared" si="2"/>
        <v>7.6241980000000001E-2</v>
      </c>
      <c r="G9" s="25">
        <f t="shared" si="3"/>
        <v>1.7558527994000002</v>
      </c>
      <c r="H9" s="25">
        <v>7.4929999999999997E-2</v>
      </c>
      <c r="I9" s="25">
        <f t="shared" si="4"/>
        <v>7.3609999999999995E-2</v>
      </c>
      <c r="J9" s="25"/>
      <c r="K9" s="25">
        <f t="shared" si="5"/>
        <v>7.1281879999999992E-2</v>
      </c>
      <c r="L9" s="25">
        <f t="shared" si="6"/>
        <v>1.6416216963999999</v>
      </c>
      <c r="M9" s="25">
        <v>7.9549999999999996E-2</v>
      </c>
      <c r="N9" s="25">
        <f t="shared" si="7"/>
        <v>7.8229999999999994E-2</v>
      </c>
      <c r="O9" s="25"/>
      <c r="P9" s="25">
        <f t="shared" si="8"/>
        <v>7.5784779999999996E-2</v>
      </c>
      <c r="Q9" s="25">
        <f t="shared" si="9"/>
        <v>1.7453234834</v>
      </c>
      <c r="R9" s="25">
        <v>7.7509999999999996E-2</v>
      </c>
      <c r="S9" s="25">
        <f t="shared" si="10"/>
        <v>7.6189999999999994E-2</v>
      </c>
      <c r="T9" s="25"/>
      <c r="U9" s="25">
        <f t="shared" si="11"/>
        <v>7.5304779999999988E-2</v>
      </c>
      <c r="V9" s="25">
        <f t="shared" si="12"/>
        <v>1.7342690833999999</v>
      </c>
      <c r="W9" s="25">
        <v>7.5209999999999999E-2</v>
      </c>
      <c r="X9" s="25">
        <f t="shared" si="13"/>
        <v>7.3889999999999997E-2</v>
      </c>
      <c r="Y9" s="25"/>
      <c r="Z9" s="25">
        <f t="shared" si="14"/>
        <v>7.3126410000000003E-2</v>
      </c>
      <c r="AA9" s="25">
        <f t="shared" si="15"/>
        <v>1.6841012223000003</v>
      </c>
      <c r="AB9" s="25">
        <v>2.5999999999999999E-3</v>
      </c>
      <c r="AC9" s="25">
        <f t="shared" si="0"/>
        <v>1.32E-3</v>
      </c>
    </row>
    <row r="10" spans="1:29" s="15" customFormat="1">
      <c r="A10" s="18">
        <v>258</v>
      </c>
      <c r="B10" s="25">
        <v>6.0000000000000002E-5</v>
      </c>
      <c r="C10" s="25">
        <v>7.8630000000000005E-2</v>
      </c>
      <c r="D10" s="25">
        <f t="shared" si="1"/>
        <v>7.7360000000000012E-2</v>
      </c>
      <c r="E10" s="25"/>
      <c r="F10" s="25">
        <f t="shared" si="2"/>
        <v>7.4891980000000011E-2</v>
      </c>
      <c r="G10" s="25">
        <f t="shared" si="3"/>
        <v>1.7247622994000003</v>
      </c>
      <c r="H10" s="25">
        <v>7.3608999999999994E-2</v>
      </c>
      <c r="I10" s="25">
        <f t="shared" si="4"/>
        <v>7.2339000000000001E-2</v>
      </c>
      <c r="J10" s="25"/>
      <c r="K10" s="25">
        <f t="shared" si="5"/>
        <v>7.0010879999999998E-2</v>
      </c>
      <c r="L10" s="25">
        <f t="shared" si="6"/>
        <v>1.6123505664</v>
      </c>
      <c r="M10" s="25">
        <v>7.7890000000000001E-2</v>
      </c>
      <c r="N10" s="25">
        <f t="shared" si="7"/>
        <v>7.6620000000000008E-2</v>
      </c>
      <c r="O10" s="25"/>
      <c r="P10" s="25">
        <f t="shared" si="8"/>
        <v>7.417478000000001E-2</v>
      </c>
      <c r="Q10" s="25">
        <f t="shared" si="9"/>
        <v>1.7082451834000003</v>
      </c>
      <c r="R10" s="25">
        <v>7.6560000000000003E-2</v>
      </c>
      <c r="S10" s="25">
        <f t="shared" si="10"/>
        <v>7.529000000000001E-2</v>
      </c>
      <c r="T10" s="25"/>
      <c r="U10" s="25">
        <f t="shared" si="11"/>
        <v>7.4404780000000004E-2</v>
      </c>
      <c r="V10" s="25">
        <f t="shared" si="12"/>
        <v>1.7135420834000001</v>
      </c>
      <c r="W10" s="25">
        <v>7.3859999999999995E-2</v>
      </c>
      <c r="X10" s="25">
        <f t="shared" si="13"/>
        <v>7.2590000000000002E-2</v>
      </c>
      <c r="Y10" s="25"/>
      <c r="Z10" s="25">
        <f t="shared" si="14"/>
        <v>7.1826410000000007E-2</v>
      </c>
      <c r="AA10" s="25">
        <f t="shared" si="15"/>
        <v>1.6541622223000003</v>
      </c>
      <c r="AB10" s="25">
        <v>2.48E-3</v>
      </c>
      <c r="AC10" s="25">
        <f t="shared" si="0"/>
        <v>1.2700000000000001E-3</v>
      </c>
    </row>
    <row r="11" spans="1:29" s="15" customFormat="1">
      <c r="A11" s="18">
        <v>259</v>
      </c>
      <c r="B11" s="25">
        <v>1.2999999999999999E-4</v>
      </c>
      <c r="C11" s="25">
        <v>7.8100000000000003E-2</v>
      </c>
      <c r="D11" s="25">
        <f t="shared" si="1"/>
        <v>7.6774999999999996E-2</v>
      </c>
      <c r="E11" s="25"/>
      <c r="F11" s="25">
        <f t="shared" si="2"/>
        <v>7.4306979999999995E-2</v>
      </c>
      <c r="G11" s="25">
        <f t="shared" si="3"/>
        <v>1.7112897493999999</v>
      </c>
      <c r="H11" s="25">
        <v>7.3020000000000002E-2</v>
      </c>
      <c r="I11" s="25">
        <f t="shared" si="4"/>
        <v>7.1694999999999995E-2</v>
      </c>
      <c r="J11" s="25"/>
      <c r="K11" s="25">
        <f t="shared" si="5"/>
        <v>6.9366879999999992E-2</v>
      </c>
      <c r="L11" s="25">
        <f t="shared" si="6"/>
        <v>1.5975192463999999</v>
      </c>
      <c r="M11" s="25">
        <v>7.7460000000000001E-2</v>
      </c>
      <c r="N11" s="25">
        <f t="shared" si="7"/>
        <v>7.6134999999999994E-2</v>
      </c>
      <c r="O11" s="25"/>
      <c r="P11" s="25">
        <f t="shared" si="8"/>
        <v>7.3689779999999996E-2</v>
      </c>
      <c r="Q11" s="25">
        <f t="shared" si="9"/>
        <v>1.6970756333999999</v>
      </c>
      <c r="R11" s="25">
        <v>7.5660000000000005E-2</v>
      </c>
      <c r="S11" s="25">
        <f t="shared" si="10"/>
        <v>7.4334999999999998E-2</v>
      </c>
      <c r="T11" s="25"/>
      <c r="U11" s="25">
        <f t="shared" si="11"/>
        <v>7.3449779999999992E-2</v>
      </c>
      <c r="V11" s="25">
        <f t="shared" si="12"/>
        <v>1.6915484333999999</v>
      </c>
      <c r="W11" s="25">
        <v>7.3440000000000005E-2</v>
      </c>
      <c r="X11" s="25">
        <f t="shared" si="13"/>
        <v>7.2114999999999999E-2</v>
      </c>
      <c r="Y11" s="25"/>
      <c r="Z11" s="25">
        <f t="shared" si="14"/>
        <v>7.1351410000000004E-2</v>
      </c>
      <c r="AA11" s="25">
        <f t="shared" si="15"/>
        <v>1.6432229723000003</v>
      </c>
      <c r="AB11" s="25">
        <v>2.5200000000000001E-3</v>
      </c>
      <c r="AC11" s="25">
        <f t="shared" si="0"/>
        <v>1.325E-3</v>
      </c>
    </row>
    <row r="12" spans="1:29" s="15" customFormat="1">
      <c r="A12" s="18">
        <v>260</v>
      </c>
      <c r="B12" s="25">
        <v>5.0000000000000002E-5</v>
      </c>
      <c r="C12" s="25">
        <v>7.6359999999999997E-2</v>
      </c>
      <c r="D12" s="25">
        <f t="shared" si="1"/>
        <v>7.5119999999999992E-2</v>
      </c>
      <c r="E12" s="25"/>
      <c r="F12" s="25">
        <f t="shared" si="2"/>
        <v>7.2651979999999991E-2</v>
      </c>
      <c r="G12" s="25">
        <f t="shared" si="3"/>
        <v>1.6731750993999999</v>
      </c>
      <c r="H12" s="25">
        <v>7.1550000000000002E-2</v>
      </c>
      <c r="I12" s="25">
        <f t="shared" si="4"/>
        <v>7.0309999999999997E-2</v>
      </c>
      <c r="J12" s="25"/>
      <c r="K12" s="25">
        <f t="shared" si="5"/>
        <v>6.7981879999999995E-2</v>
      </c>
      <c r="L12" s="25">
        <f t="shared" si="6"/>
        <v>1.5656226964</v>
      </c>
      <c r="M12" s="25">
        <v>7.5899999999999995E-2</v>
      </c>
      <c r="N12" s="25">
        <f t="shared" si="7"/>
        <v>7.465999999999999E-2</v>
      </c>
      <c r="O12" s="25"/>
      <c r="P12" s="25">
        <f t="shared" si="8"/>
        <v>7.2214779999999992E-2</v>
      </c>
      <c r="Q12" s="25">
        <f t="shared" si="9"/>
        <v>1.6631063833999999</v>
      </c>
      <c r="R12" s="25">
        <v>7.4499999999999997E-2</v>
      </c>
      <c r="S12" s="25">
        <f t="shared" si="10"/>
        <v>7.3259999999999992E-2</v>
      </c>
      <c r="T12" s="25"/>
      <c r="U12" s="25">
        <f t="shared" si="11"/>
        <v>7.2374779999999986E-2</v>
      </c>
      <c r="V12" s="25">
        <f t="shared" si="12"/>
        <v>1.6667911833999998</v>
      </c>
      <c r="W12" s="25">
        <v>7.1970000000000006E-2</v>
      </c>
      <c r="X12" s="25">
        <f t="shared" si="13"/>
        <v>7.0730000000000001E-2</v>
      </c>
      <c r="Y12" s="25"/>
      <c r="Z12" s="25">
        <f t="shared" si="14"/>
        <v>6.9966410000000007E-2</v>
      </c>
      <c r="AA12" s="25">
        <f t="shared" si="15"/>
        <v>1.6113264223000003</v>
      </c>
      <c r="AB12" s="25">
        <v>2.4299999999999999E-3</v>
      </c>
      <c r="AC12" s="25">
        <f t="shared" si="0"/>
        <v>1.24E-3</v>
      </c>
    </row>
    <row r="13" spans="1:29" s="15" customFormat="1">
      <c r="A13" s="18">
        <v>261</v>
      </c>
      <c r="B13" s="25">
        <v>2.0000000000000002E-5</v>
      </c>
      <c r="C13" s="25">
        <v>7.5740000000000002E-2</v>
      </c>
      <c r="D13" s="25">
        <f t="shared" si="1"/>
        <v>7.4444999999999997E-2</v>
      </c>
      <c r="E13" s="25"/>
      <c r="F13" s="25">
        <f t="shared" si="2"/>
        <v>7.1976979999999996E-2</v>
      </c>
      <c r="G13" s="25">
        <f t="shared" si="3"/>
        <v>1.6576298493999999</v>
      </c>
      <c r="H13" s="25">
        <v>7.0790000000000006E-2</v>
      </c>
      <c r="I13" s="25">
        <f t="shared" si="4"/>
        <v>6.9495000000000001E-2</v>
      </c>
      <c r="J13" s="25"/>
      <c r="K13" s="25">
        <f t="shared" si="5"/>
        <v>6.7166879999999998E-2</v>
      </c>
      <c r="L13" s="25">
        <f t="shared" si="6"/>
        <v>1.5468532464</v>
      </c>
      <c r="M13" s="25">
        <v>7.553E-2</v>
      </c>
      <c r="N13" s="25">
        <f t="shared" si="7"/>
        <v>7.4234999999999995E-2</v>
      </c>
      <c r="O13" s="25"/>
      <c r="P13" s="25">
        <f t="shared" si="8"/>
        <v>7.1789779999999997E-2</v>
      </c>
      <c r="Q13" s="25">
        <f t="shared" si="9"/>
        <v>1.6533186334000001</v>
      </c>
      <c r="R13" s="25">
        <v>7.3529999999999998E-2</v>
      </c>
      <c r="S13" s="25">
        <f t="shared" si="10"/>
        <v>7.2234999999999994E-2</v>
      </c>
      <c r="T13" s="25"/>
      <c r="U13" s="25">
        <f t="shared" si="11"/>
        <v>7.1349779999999988E-2</v>
      </c>
      <c r="V13" s="25">
        <f t="shared" si="12"/>
        <v>1.6431854333999998</v>
      </c>
      <c r="W13" s="25">
        <v>7.127E-2</v>
      </c>
      <c r="X13" s="25">
        <f t="shared" si="13"/>
        <v>6.9974999999999996E-2</v>
      </c>
      <c r="Y13" s="25"/>
      <c r="Z13" s="25">
        <f t="shared" si="14"/>
        <v>6.9211410000000001E-2</v>
      </c>
      <c r="AA13" s="25">
        <f t="shared" si="15"/>
        <v>1.5939387723</v>
      </c>
      <c r="AB13" s="25">
        <v>2.5699999999999998E-3</v>
      </c>
      <c r="AC13" s="25">
        <f t="shared" si="0"/>
        <v>1.2949999999999999E-3</v>
      </c>
    </row>
    <row r="14" spans="1:29" s="15" customFormat="1">
      <c r="A14" s="18">
        <v>262</v>
      </c>
      <c r="B14" s="25">
        <v>1.2999999999999999E-4</v>
      </c>
      <c r="C14" s="25">
        <v>7.4249999999999997E-2</v>
      </c>
      <c r="D14" s="25">
        <f t="shared" si="1"/>
        <v>7.2989999999999999E-2</v>
      </c>
      <c r="E14" s="25"/>
      <c r="F14" s="25">
        <f t="shared" si="2"/>
        <v>7.0521979999999998E-2</v>
      </c>
      <c r="G14" s="25">
        <f t="shared" si="3"/>
        <v>1.6241211994</v>
      </c>
      <c r="H14" s="25">
        <v>6.9389000000000006E-2</v>
      </c>
      <c r="I14" s="25">
        <f t="shared" si="4"/>
        <v>6.8129000000000009E-2</v>
      </c>
      <c r="J14" s="25"/>
      <c r="K14" s="25">
        <f t="shared" si="5"/>
        <v>6.5800880000000006E-2</v>
      </c>
      <c r="L14" s="25">
        <f t="shared" si="6"/>
        <v>1.5153942664000002</v>
      </c>
      <c r="M14" s="25">
        <v>7.3950000000000002E-2</v>
      </c>
      <c r="N14" s="25">
        <f t="shared" si="7"/>
        <v>7.2690000000000005E-2</v>
      </c>
      <c r="O14" s="25"/>
      <c r="P14" s="25">
        <f t="shared" si="8"/>
        <v>7.0244780000000007E-2</v>
      </c>
      <c r="Q14" s="25">
        <f t="shared" si="9"/>
        <v>1.6177372834000003</v>
      </c>
      <c r="R14" s="25">
        <v>7.2370000000000004E-2</v>
      </c>
      <c r="S14" s="25">
        <f t="shared" si="10"/>
        <v>7.1110000000000007E-2</v>
      </c>
      <c r="T14" s="25"/>
      <c r="U14" s="25">
        <f t="shared" si="11"/>
        <v>7.0224780000000001E-2</v>
      </c>
      <c r="V14" s="25">
        <f t="shared" si="12"/>
        <v>1.6172766834000001</v>
      </c>
      <c r="W14" s="25">
        <v>7.0110000000000006E-2</v>
      </c>
      <c r="X14" s="25">
        <f t="shared" si="13"/>
        <v>6.8850000000000008E-2</v>
      </c>
      <c r="Y14" s="25"/>
      <c r="Z14" s="25">
        <f t="shared" si="14"/>
        <v>6.8086410000000014E-2</v>
      </c>
      <c r="AA14" s="25">
        <f t="shared" si="15"/>
        <v>1.5680300223000003</v>
      </c>
      <c r="AB14" s="25">
        <v>2.3900000000000002E-3</v>
      </c>
      <c r="AC14" s="25">
        <f t="shared" si="0"/>
        <v>1.2600000000000001E-3</v>
      </c>
    </row>
    <row r="15" spans="1:29" s="15" customFormat="1">
      <c r="A15" s="18">
        <v>263</v>
      </c>
      <c r="B15" s="25">
        <v>1.7000000000000001E-4</v>
      </c>
      <c r="C15" s="25">
        <v>7.3730000000000004E-2</v>
      </c>
      <c r="D15" s="25">
        <f t="shared" si="1"/>
        <v>7.2395000000000001E-2</v>
      </c>
      <c r="E15" s="25"/>
      <c r="F15" s="25">
        <f t="shared" si="2"/>
        <v>6.992698E-2</v>
      </c>
      <c r="G15" s="25">
        <f t="shared" si="3"/>
        <v>1.6104183494000002</v>
      </c>
      <c r="H15" s="25">
        <v>6.9000000000000006E-2</v>
      </c>
      <c r="I15" s="25">
        <f t="shared" si="4"/>
        <v>6.7665000000000003E-2</v>
      </c>
      <c r="J15" s="25"/>
      <c r="K15" s="25">
        <f t="shared" si="5"/>
        <v>6.533688E-2</v>
      </c>
      <c r="L15" s="25">
        <f t="shared" si="6"/>
        <v>1.5047083464000002</v>
      </c>
      <c r="M15" s="25">
        <v>7.3608999999999994E-2</v>
      </c>
      <c r="N15" s="25">
        <f t="shared" si="7"/>
        <v>7.2273999999999991E-2</v>
      </c>
      <c r="O15" s="25"/>
      <c r="P15" s="25">
        <f t="shared" si="8"/>
        <v>6.9828779999999993E-2</v>
      </c>
      <c r="Q15" s="25">
        <f t="shared" si="9"/>
        <v>1.6081568034</v>
      </c>
      <c r="R15" s="25">
        <v>7.1629999999999999E-2</v>
      </c>
      <c r="S15" s="25">
        <f t="shared" si="10"/>
        <v>7.0294999999999996E-2</v>
      </c>
      <c r="T15" s="25"/>
      <c r="U15" s="25">
        <f t="shared" si="11"/>
        <v>6.940977999999999E-2</v>
      </c>
      <c r="V15" s="25">
        <f t="shared" si="12"/>
        <v>1.5985072333999999</v>
      </c>
      <c r="W15" s="25">
        <v>6.9669999999999996E-2</v>
      </c>
      <c r="X15" s="25">
        <f t="shared" si="13"/>
        <v>6.8334999999999993E-2</v>
      </c>
      <c r="Y15" s="25"/>
      <c r="Z15" s="25">
        <f t="shared" si="14"/>
        <v>6.7571409999999998E-2</v>
      </c>
      <c r="AA15" s="25">
        <f t="shared" si="15"/>
        <v>1.5561695723</v>
      </c>
      <c r="AB15" s="25">
        <v>2.5000000000000001E-3</v>
      </c>
      <c r="AC15" s="25">
        <f t="shared" si="0"/>
        <v>1.335E-3</v>
      </c>
    </row>
    <row r="16" spans="1:29" s="15" customFormat="1">
      <c r="A16" s="18">
        <v>264</v>
      </c>
      <c r="B16" s="25">
        <v>2.3000000000000001E-4</v>
      </c>
      <c r="C16" s="25">
        <v>7.2289000000000006E-2</v>
      </c>
      <c r="D16" s="25">
        <f t="shared" si="1"/>
        <v>7.0924000000000001E-2</v>
      </c>
      <c r="E16" s="25"/>
      <c r="F16" s="25">
        <f t="shared" si="2"/>
        <v>6.845598E-2</v>
      </c>
      <c r="G16" s="25">
        <f t="shared" si="3"/>
        <v>1.5765412194000001</v>
      </c>
      <c r="H16" s="25">
        <v>6.7549999999999999E-2</v>
      </c>
      <c r="I16" s="25">
        <f t="shared" si="4"/>
        <v>6.6184999999999994E-2</v>
      </c>
      <c r="J16" s="25"/>
      <c r="K16" s="25">
        <f t="shared" si="5"/>
        <v>6.3856879999999991E-2</v>
      </c>
      <c r="L16" s="25">
        <f t="shared" si="6"/>
        <v>1.4706239463999999</v>
      </c>
      <c r="M16" s="25">
        <v>7.2169999999999998E-2</v>
      </c>
      <c r="N16" s="25">
        <f t="shared" si="7"/>
        <v>7.0804999999999993E-2</v>
      </c>
      <c r="O16" s="25"/>
      <c r="P16" s="25">
        <f t="shared" si="8"/>
        <v>6.8359779999999995E-2</v>
      </c>
      <c r="Q16" s="25">
        <f t="shared" si="9"/>
        <v>1.5743257334</v>
      </c>
      <c r="R16" s="25">
        <v>7.0569000000000007E-2</v>
      </c>
      <c r="S16" s="25">
        <f t="shared" si="10"/>
        <v>6.9204000000000002E-2</v>
      </c>
      <c r="T16" s="25"/>
      <c r="U16" s="25">
        <f t="shared" si="11"/>
        <v>6.8318779999999996E-2</v>
      </c>
      <c r="V16" s="25">
        <f t="shared" si="12"/>
        <v>1.5733815034</v>
      </c>
      <c r="W16" s="25">
        <v>6.8330000000000002E-2</v>
      </c>
      <c r="X16" s="25">
        <f t="shared" si="13"/>
        <v>6.6964999999999997E-2</v>
      </c>
      <c r="Y16" s="25"/>
      <c r="Z16" s="25">
        <f t="shared" si="14"/>
        <v>6.6201410000000002E-2</v>
      </c>
      <c r="AA16" s="25">
        <f t="shared" si="15"/>
        <v>1.5246184723</v>
      </c>
      <c r="AB16" s="25">
        <v>2.5000000000000001E-3</v>
      </c>
      <c r="AC16" s="25">
        <f t="shared" si="0"/>
        <v>1.3650000000000001E-3</v>
      </c>
    </row>
    <row r="17" spans="1:29" s="15" customFormat="1">
      <c r="A17" s="18">
        <v>265</v>
      </c>
      <c r="B17" s="25">
        <v>3.0000000000000001E-5</v>
      </c>
      <c r="C17" s="25">
        <v>7.1330000000000005E-2</v>
      </c>
      <c r="D17" s="25">
        <f t="shared" si="1"/>
        <v>7.0125000000000007E-2</v>
      </c>
      <c r="E17" s="25"/>
      <c r="F17" s="25">
        <f t="shared" si="2"/>
        <v>6.7656980000000005E-2</v>
      </c>
      <c r="G17" s="25">
        <f t="shared" si="3"/>
        <v>1.5581402494000003</v>
      </c>
      <c r="H17" s="25">
        <v>6.6989000000000007E-2</v>
      </c>
      <c r="I17" s="25">
        <f t="shared" si="4"/>
        <v>6.5784000000000009E-2</v>
      </c>
      <c r="J17" s="25"/>
      <c r="K17" s="25">
        <f t="shared" si="5"/>
        <v>6.3455880000000006E-2</v>
      </c>
      <c r="L17" s="25">
        <f t="shared" si="6"/>
        <v>1.4613889164000002</v>
      </c>
      <c r="M17" s="25">
        <v>7.1620000000000003E-2</v>
      </c>
      <c r="N17" s="25">
        <f t="shared" si="7"/>
        <v>7.0415000000000005E-2</v>
      </c>
      <c r="O17" s="25"/>
      <c r="P17" s="25">
        <f t="shared" si="8"/>
        <v>6.7969780000000007E-2</v>
      </c>
      <c r="Q17" s="25">
        <f t="shared" si="9"/>
        <v>1.5653440334000002</v>
      </c>
      <c r="R17" s="25">
        <v>6.9489999999999996E-2</v>
      </c>
      <c r="S17" s="25">
        <f t="shared" si="10"/>
        <v>6.8284999999999998E-2</v>
      </c>
      <c r="T17" s="25"/>
      <c r="U17" s="25">
        <f t="shared" si="11"/>
        <v>6.7399779999999992E-2</v>
      </c>
      <c r="V17" s="25">
        <f t="shared" si="12"/>
        <v>1.5522169334</v>
      </c>
      <c r="W17" s="25">
        <v>6.7750000000000005E-2</v>
      </c>
      <c r="X17" s="25">
        <f t="shared" si="13"/>
        <v>6.6545000000000007E-2</v>
      </c>
      <c r="Y17" s="25"/>
      <c r="Z17" s="25">
        <f t="shared" si="14"/>
        <v>6.5781410000000012E-2</v>
      </c>
      <c r="AA17" s="25">
        <f t="shared" si="15"/>
        <v>1.5149458723000004</v>
      </c>
      <c r="AB17" s="25">
        <v>2.3800000000000002E-3</v>
      </c>
      <c r="AC17" s="25">
        <f t="shared" si="0"/>
        <v>1.2050000000000001E-3</v>
      </c>
    </row>
    <row r="18" spans="1:29" s="15" customFormat="1">
      <c r="A18" s="18">
        <v>266</v>
      </c>
      <c r="B18" s="25">
        <v>-1E-4</v>
      </c>
      <c r="C18" s="25">
        <v>7.0220000000000005E-2</v>
      </c>
      <c r="D18" s="25">
        <f t="shared" si="1"/>
        <v>6.918500000000001E-2</v>
      </c>
      <c r="E18" s="25"/>
      <c r="F18" s="25">
        <f t="shared" si="2"/>
        <v>6.6716980000000009E-2</v>
      </c>
      <c r="G18" s="25">
        <f t="shared" si="3"/>
        <v>1.5364920494000003</v>
      </c>
      <c r="H18" s="25">
        <v>6.5640000000000004E-2</v>
      </c>
      <c r="I18" s="25">
        <f t="shared" si="4"/>
        <v>6.460500000000001E-2</v>
      </c>
      <c r="J18" s="25"/>
      <c r="K18" s="25">
        <f t="shared" si="5"/>
        <v>6.2276880000000007E-2</v>
      </c>
      <c r="L18" s="25">
        <f t="shared" si="6"/>
        <v>1.4342365464000002</v>
      </c>
      <c r="M18" s="25">
        <v>7.0388999999999993E-2</v>
      </c>
      <c r="N18" s="25">
        <f t="shared" si="7"/>
        <v>6.9353999999999999E-2</v>
      </c>
      <c r="O18" s="25"/>
      <c r="P18" s="25">
        <f t="shared" si="8"/>
        <v>6.6908780000000001E-2</v>
      </c>
      <c r="Q18" s="25">
        <f t="shared" si="9"/>
        <v>1.5409092034</v>
      </c>
      <c r="R18" s="25">
        <v>6.8729999999999999E-2</v>
      </c>
      <c r="S18" s="25">
        <f t="shared" si="10"/>
        <v>6.7695000000000005E-2</v>
      </c>
      <c r="T18" s="25"/>
      <c r="U18" s="25">
        <f t="shared" si="11"/>
        <v>6.6809779999999999E-2</v>
      </c>
      <c r="V18" s="25">
        <f t="shared" si="12"/>
        <v>1.5386292334</v>
      </c>
      <c r="W18" s="25">
        <v>6.6790000000000002E-2</v>
      </c>
      <c r="X18" s="25">
        <f t="shared" si="13"/>
        <v>6.5755000000000008E-2</v>
      </c>
      <c r="Y18" s="25"/>
      <c r="Z18" s="25">
        <f t="shared" si="14"/>
        <v>6.4991410000000013E-2</v>
      </c>
      <c r="AA18" s="25">
        <f t="shared" si="15"/>
        <v>1.4967521723000003</v>
      </c>
      <c r="AB18" s="25">
        <v>2.1700000000000001E-3</v>
      </c>
      <c r="AC18" s="25">
        <f t="shared" si="0"/>
        <v>1.0350000000000001E-3</v>
      </c>
    </row>
    <row r="19" spans="1:29" s="15" customFormat="1">
      <c r="A19" s="18">
        <v>267</v>
      </c>
      <c r="B19" s="25">
        <v>-2.0000000000000002E-5</v>
      </c>
      <c r="C19" s="25">
        <v>6.948E-2</v>
      </c>
      <c r="D19" s="25">
        <f t="shared" si="1"/>
        <v>6.8339999999999998E-2</v>
      </c>
      <c r="E19" s="25"/>
      <c r="F19" s="25">
        <f t="shared" si="2"/>
        <v>6.5871979999999997E-2</v>
      </c>
      <c r="G19" s="25">
        <f t="shared" si="3"/>
        <v>1.5170316993999999</v>
      </c>
      <c r="H19" s="25">
        <v>6.5129000000000006E-2</v>
      </c>
      <c r="I19" s="25">
        <f t="shared" si="4"/>
        <v>6.3989000000000004E-2</v>
      </c>
      <c r="J19" s="25"/>
      <c r="K19" s="25">
        <f t="shared" si="5"/>
        <v>6.1660880000000001E-2</v>
      </c>
      <c r="L19" s="25">
        <f t="shared" si="6"/>
        <v>1.4200500664000002</v>
      </c>
      <c r="M19" s="25">
        <v>6.9860000000000005E-2</v>
      </c>
      <c r="N19" s="25">
        <f t="shared" si="7"/>
        <v>6.8720000000000003E-2</v>
      </c>
      <c r="O19" s="25"/>
      <c r="P19" s="25">
        <f t="shared" si="8"/>
        <v>6.6274780000000005E-2</v>
      </c>
      <c r="Q19" s="25">
        <f t="shared" si="9"/>
        <v>1.5263081834000003</v>
      </c>
      <c r="R19" s="25">
        <v>6.7879999999999996E-2</v>
      </c>
      <c r="S19" s="25">
        <f t="shared" si="10"/>
        <v>6.6739999999999994E-2</v>
      </c>
      <c r="T19" s="25"/>
      <c r="U19" s="25">
        <f t="shared" si="11"/>
        <v>6.5854779999999988E-2</v>
      </c>
      <c r="V19" s="25">
        <f t="shared" si="12"/>
        <v>1.5166355833999998</v>
      </c>
      <c r="W19" s="25">
        <v>6.6140000000000004E-2</v>
      </c>
      <c r="X19" s="25">
        <f t="shared" si="13"/>
        <v>6.5000000000000002E-2</v>
      </c>
      <c r="Y19" s="25"/>
      <c r="Z19" s="25">
        <f t="shared" si="14"/>
        <v>6.4236410000000008E-2</v>
      </c>
      <c r="AA19" s="25">
        <f t="shared" si="15"/>
        <v>1.4793645223000003</v>
      </c>
      <c r="AB19" s="25">
        <v>2.3E-3</v>
      </c>
      <c r="AC19" s="25">
        <f t="shared" si="0"/>
        <v>1.14E-3</v>
      </c>
    </row>
    <row r="20" spans="1:29" s="15" customFormat="1">
      <c r="A20" s="18">
        <v>268</v>
      </c>
      <c r="B20" s="25">
        <v>5.0000000000000002E-5</v>
      </c>
      <c r="C20" s="25">
        <v>6.8140000000000006E-2</v>
      </c>
      <c r="D20" s="25">
        <f t="shared" si="1"/>
        <v>6.7065E-2</v>
      </c>
      <c r="E20" s="25"/>
      <c r="F20" s="25">
        <f t="shared" si="2"/>
        <v>6.4596979999999998E-2</v>
      </c>
      <c r="G20" s="25">
        <f t="shared" si="3"/>
        <v>1.4876684494000001</v>
      </c>
      <c r="H20" s="25">
        <v>6.3899999999999998E-2</v>
      </c>
      <c r="I20" s="25">
        <f t="shared" si="4"/>
        <v>6.2824999999999992E-2</v>
      </c>
      <c r="J20" s="25"/>
      <c r="K20" s="25">
        <f t="shared" si="5"/>
        <v>6.0496879999999989E-2</v>
      </c>
      <c r="L20" s="25">
        <f t="shared" si="6"/>
        <v>1.3932431463999999</v>
      </c>
      <c r="M20" s="25">
        <v>6.8348999999999993E-2</v>
      </c>
      <c r="N20" s="25">
        <f t="shared" si="7"/>
        <v>6.7273999999999987E-2</v>
      </c>
      <c r="O20" s="25"/>
      <c r="P20" s="25">
        <f t="shared" si="8"/>
        <v>6.4828779999999989E-2</v>
      </c>
      <c r="Q20" s="25">
        <f t="shared" si="9"/>
        <v>1.4930068033999999</v>
      </c>
      <c r="R20" s="25">
        <v>6.6689999999999999E-2</v>
      </c>
      <c r="S20" s="25">
        <f t="shared" si="10"/>
        <v>6.5614999999999993E-2</v>
      </c>
      <c r="T20" s="25"/>
      <c r="U20" s="25">
        <f t="shared" si="11"/>
        <v>6.4729779999999987E-2</v>
      </c>
      <c r="V20" s="25">
        <f t="shared" si="12"/>
        <v>1.4907268333999997</v>
      </c>
      <c r="W20" s="25">
        <v>6.4949000000000007E-2</v>
      </c>
      <c r="X20" s="25">
        <f t="shared" si="13"/>
        <v>6.3874E-2</v>
      </c>
      <c r="Y20" s="25"/>
      <c r="Z20" s="25">
        <f t="shared" si="14"/>
        <v>6.3110410000000006E-2</v>
      </c>
      <c r="AA20" s="25">
        <f t="shared" si="15"/>
        <v>1.4534327423000002</v>
      </c>
      <c r="AB20" s="25">
        <v>2.0999999999999999E-3</v>
      </c>
      <c r="AC20" s="25">
        <f t="shared" si="0"/>
        <v>1.075E-3</v>
      </c>
    </row>
    <row r="21" spans="1:29" s="15" customFormat="1">
      <c r="A21" s="18">
        <v>269</v>
      </c>
      <c r="B21" s="25">
        <v>-9.0000000000000006E-5</v>
      </c>
      <c r="C21" s="25">
        <v>6.7180000000000004E-2</v>
      </c>
      <c r="D21" s="25">
        <f t="shared" si="1"/>
        <v>6.6140000000000004E-2</v>
      </c>
      <c r="E21" s="25"/>
      <c r="F21" s="25">
        <f t="shared" si="2"/>
        <v>6.3671980000000003E-2</v>
      </c>
      <c r="G21" s="25">
        <f t="shared" si="3"/>
        <v>1.4663656994000001</v>
      </c>
      <c r="H21" s="25">
        <v>6.3009999999999997E-2</v>
      </c>
      <c r="I21" s="25">
        <f t="shared" si="4"/>
        <v>6.1969999999999997E-2</v>
      </c>
      <c r="J21" s="25"/>
      <c r="K21" s="25">
        <f t="shared" si="5"/>
        <v>5.9641879999999994E-2</v>
      </c>
      <c r="L21" s="25">
        <f t="shared" si="6"/>
        <v>1.3735524963999999</v>
      </c>
      <c r="M21" s="25">
        <v>6.7669000000000007E-2</v>
      </c>
      <c r="N21" s="25">
        <f t="shared" si="7"/>
        <v>6.6629000000000008E-2</v>
      </c>
      <c r="O21" s="25"/>
      <c r="P21" s="25">
        <f t="shared" si="8"/>
        <v>6.418378000000001E-2</v>
      </c>
      <c r="Q21" s="25">
        <f t="shared" si="9"/>
        <v>1.4781524534000003</v>
      </c>
      <c r="R21" s="25">
        <v>6.5490000000000007E-2</v>
      </c>
      <c r="S21" s="25">
        <f t="shared" si="10"/>
        <v>6.4450000000000007E-2</v>
      </c>
      <c r="T21" s="25"/>
      <c r="U21" s="25">
        <f t="shared" si="11"/>
        <v>6.3564780000000001E-2</v>
      </c>
      <c r="V21" s="25">
        <f t="shared" si="12"/>
        <v>1.4638968834000001</v>
      </c>
      <c r="W21" s="25">
        <v>6.4060000000000006E-2</v>
      </c>
      <c r="X21" s="25">
        <f t="shared" si="13"/>
        <v>6.3020000000000007E-2</v>
      </c>
      <c r="Y21" s="25"/>
      <c r="Z21" s="25">
        <f t="shared" si="14"/>
        <v>6.2256410000000005E-2</v>
      </c>
      <c r="AA21" s="25">
        <f t="shared" si="15"/>
        <v>1.4337651223000001</v>
      </c>
      <c r="AB21" s="25">
        <v>2.1700000000000001E-3</v>
      </c>
      <c r="AC21" s="25">
        <f t="shared" si="0"/>
        <v>1.0400000000000001E-3</v>
      </c>
    </row>
    <row r="22" spans="1:29" s="15" customFormat="1">
      <c r="A22" s="18">
        <v>270</v>
      </c>
      <c r="B22" s="25">
        <v>1.3999999999999999E-4</v>
      </c>
      <c r="C22" s="25">
        <v>6.5989000000000006E-2</v>
      </c>
      <c r="D22" s="25">
        <f t="shared" si="1"/>
        <v>6.4929000000000001E-2</v>
      </c>
      <c r="E22" s="25"/>
      <c r="F22" s="25">
        <f t="shared" si="2"/>
        <v>6.2460979999999999E-2</v>
      </c>
      <c r="G22" s="25">
        <f t="shared" si="3"/>
        <v>1.4384763694</v>
      </c>
      <c r="H22" s="25">
        <v>6.1629999999999997E-2</v>
      </c>
      <c r="I22" s="25">
        <f t="shared" si="4"/>
        <v>6.0569999999999999E-2</v>
      </c>
      <c r="J22" s="25"/>
      <c r="K22" s="25">
        <f t="shared" si="5"/>
        <v>5.8241879999999996E-2</v>
      </c>
      <c r="L22" s="25">
        <f t="shared" si="6"/>
        <v>1.3413104964</v>
      </c>
      <c r="M22" s="25">
        <v>6.6409999999999997E-2</v>
      </c>
      <c r="N22" s="25">
        <f t="shared" si="7"/>
        <v>6.5349999999999991E-2</v>
      </c>
      <c r="O22" s="25"/>
      <c r="P22" s="25">
        <f t="shared" si="8"/>
        <v>6.2904779999999993E-2</v>
      </c>
      <c r="Q22" s="25">
        <f t="shared" si="9"/>
        <v>1.4486970833999999</v>
      </c>
      <c r="R22" s="25">
        <v>6.4619999999999997E-2</v>
      </c>
      <c r="S22" s="25">
        <f t="shared" si="10"/>
        <v>6.3559999999999992E-2</v>
      </c>
      <c r="T22" s="25"/>
      <c r="U22" s="25">
        <f t="shared" si="11"/>
        <v>6.2674779999999986E-2</v>
      </c>
      <c r="V22" s="25">
        <f t="shared" si="12"/>
        <v>1.4434001833999996</v>
      </c>
      <c r="W22" s="25">
        <v>6.3149999999999998E-2</v>
      </c>
      <c r="X22" s="25">
        <f t="shared" si="13"/>
        <v>6.2089999999999999E-2</v>
      </c>
      <c r="Y22" s="25"/>
      <c r="Z22" s="25">
        <f t="shared" si="14"/>
        <v>6.1326409999999998E-2</v>
      </c>
      <c r="AA22" s="25">
        <f t="shared" si="15"/>
        <v>1.4123472223</v>
      </c>
      <c r="AB22" s="25">
        <v>1.98E-3</v>
      </c>
      <c r="AC22" s="25">
        <f t="shared" si="0"/>
        <v>1.06E-3</v>
      </c>
    </row>
    <row r="23" spans="1:29" s="15" customFormat="1">
      <c r="A23" s="18">
        <v>271</v>
      </c>
      <c r="B23" s="25">
        <v>-5.0000000000000002E-5</v>
      </c>
      <c r="C23" s="25">
        <v>6.5089999999999995E-2</v>
      </c>
      <c r="D23" s="25">
        <f t="shared" si="1"/>
        <v>6.4114999999999991E-2</v>
      </c>
      <c r="E23" s="25"/>
      <c r="F23" s="25">
        <f t="shared" si="2"/>
        <v>6.164697999999999E-2</v>
      </c>
      <c r="G23" s="25">
        <f t="shared" si="3"/>
        <v>1.4197299493999997</v>
      </c>
      <c r="H23" s="25">
        <v>6.0999999999999999E-2</v>
      </c>
      <c r="I23" s="25">
        <f t="shared" si="4"/>
        <v>6.0025000000000002E-2</v>
      </c>
      <c r="J23" s="25"/>
      <c r="K23" s="25">
        <f t="shared" si="5"/>
        <v>5.7696879999999999E-2</v>
      </c>
      <c r="L23" s="25">
        <f t="shared" si="6"/>
        <v>1.3287591464000001</v>
      </c>
      <c r="M23" s="25">
        <v>6.5759999999999999E-2</v>
      </c>
      <c r="N23" s="25">
        <f t="shared" si="7"/>
        <v>6.4784999999999995E-2</v>
      </c>
      <c r="O23" s="25"/>
      <c r="P23" s="25">
        <f t="shared" si="8"/>
        <v>6.2339779999999997E-2</v>
      </c>
      <c r="Q23" s="25">
        <f t="shared" si="9"/>
        <v>1.4356851334</v>
      </c>
      <c r="R23" s="25">
        <v>6.3500000000000001E-2</v>
      </c>
      <c r="S23" s="25">
        <f t="shared" si="10"/>
        <v>6.2524999999999997E-2</v>
      </c>
      <c r="T23" s="25"/>
      <c r="U23" s="25">
        <f t="shared" si="11"/>
        <v>6.1639779999999998E-2</v>
      </c>
      <c r="V23" s="25">
        <f t="shared" si="12"/>
        <v>1.4195641334</v>
      </c>
      <c r="W23" s="25">
        <v>6.1940000000000002E-2</v>
      </c>
      <c r="X23" s="25">
        <f t="shared" si="13"/>
        <v>6.0965000000000005E-2</v>
      </c>
      <c r="Y23" s="25"/>
      <c r="Z23" s="25">
        <f t="shared" si="14"/>
        <v>6.0201410000000004E-2</v>
      </c>
      <c r="AA23" s="25">
        <f t="shared" si="15"/>
        <v>1.3864384723000001</v>
      </c>
      <c r="AB23" s="25">
        <v>2E-3</v>
      </c>
      <c r="AC23" s="25">
        <f t="shared" si="0"/>
        <v>9.7500000000000006E-4</v>
      </c>
    </row>
    <row r="24" spans="1:29" s="15" customFormat="1">
      <c r="A24" s="18">
        <v>272</v>
      </c>
      <c r="B24" s="25">
        <v>-1E-4</v>
      </c>
      <c r="C24" s="25">
        <v>6.3920000000000005E-2</v>
      </c>
      <c r="D24" s="25">
        <f t="shared" si="1"/>
        <v>6.3039999999999999E-2</v>
      </c>
      <c r="E24" s="25"/>
      <c r="F24" s="25">
        <f t="shared" si="2"/>
        <v>6.0571979999999997E-2</v>
      </c>
      <c r="G24" s="25">
        <f t="shared" si="3"/>
        <v>1.3949726994</v>
      </c>
      <c r="H24" s="25">
        <v>5.9670000000000001E-2</v>
      </c>
      <c r="I24" s="25">
        <f t="shared" si="4"/>
        <v>5.8790000000000002E-2</v>
      </c>
      <c r="J24" s="25"/>
      <c r="K24" s="25">
        <f t="shared" si="5"/>
        <v>5.6461879999999999E-2</v>
      </c>
      <c r="L24" s="25">
        <f t="shared" si="6"/>
        <v>1.3003170964000001</v>
      </c>
      <c r="M24" s="25">
        <v>6.4500000000000002E-2</v>
      </c>
      <c r="N24" s="25">
        <f t="shared" si="7"/>
        <v>6.3619999999999996E-2</v>
      </c>
      <c r="O24" s="25"/>
      <c r="P24" s="25">
        <f t="shared" si="8"/>
        <v>6.1174779999999998E-2</v>
      </c>
      <c r="Q24" s="25">
        <f t="shared" si="9"/>
        <v>1.4088551834</v>
      </c>
      <c r="R24" s="25">
        <v>6.2520000000000006E-2</v>
      </c>
      <c r="S24" s="25">
        <f t="shared" si="10"/>
        <v>6.1640000000000007E-2</v>
      </c>
      <c r="T24" s="25"/>
      <c r="U24" s="25">
        <f t="shared" si="11"/>
        <v>6.0754780000000008E-2</v>
      </c>
      <c r="V24" s="25">
        <f t="shared" si="12"/>
        <v>1.3991825834000002</v>
      </c>
      <c r="W24" s="25">
        <v>6.1069999999999999E-2</v>
      </c>
      <c r="X24" s="25">
        <f t="shared" si="13"/>
        <v>6.019E-2</v>
      </c>
      <c r="Y24" s="25"/>
      <c r="Z24" s="25">
        <f t="shared" si="14"/>
        <v>5.9426409999999999E-2</v>
      </c>
      <c r="AA24" s="25">
        <f t="shared" si="15"/>
        <v>1.3685902222999999</v>
      </c>
      <c r="AB24" s="25">
        <v>1.8600000000000001E-3</v>
      </c>
      <c r="AC24" s="25">
        <f t="shared" si="0"/>
        <v>8.8000000000000003E-4</v>
      </c>
    </row>
    <row r="25" spans="1:29" s="15" customFormat="1">
      <c r="A25" s="18">
        <v>273</v>
      </c>
      <c r="B25" s="25">
        <v>1.1E-4</v>
      </c>
      <c r="C25" s="25">
        <v>6.2850000000000003E-2</v>
      </c>
      <c r="D25" s="25">
        <f t="shared" si="1"/>
        <v>6.1900000000000004E-2</v>
      </c>
      <c r="E25" s="25"/>
      <c r="F25" s="25">
        <f t="shared" si="2"/>
        <v>5.9431980000000002E-2</v>
      </c>
      <c r="G25" s="25">
        <f t="shared" si="3"/>
        <v>1.3687184994000001</v>
      </c>
      <c r="H25" s="25">
        <v>5.885E-2</v>
      </c>
      <c r="I25" s="25">
        <f t="shared" si="4"/>
        <v>5.79E-2</v>
      </c>
      <c r="J25" s="25"/>
      <c r="K25" s="25">
        <f t="shared" si="5"/>
        <v>5.5571879999999997E-2</v>
      </c>
      <c r="L25" s="25">
        <f t="shared" si="6"/>
        <v>1.2798203963999999</v>
      </c>
      <c r="M25" s="25">
        <v>6.3500000000000001E-2</v>
      </c>
      <c r="N25" s="25">
        <f t="shared" si="7"/>
        <v>6.2549999999999994E-2</v>
      </c>
      <c r="O25" s="25"/>
      <c r="P25" s="25">
        <f t="shared" si="8"/>
        <v>6.0104779999999997E-2</v>
      </c>
      <c r="Q25" s="25">
        <f t="shared" si="9"/>
        <v>1.3842130833999999</v>
      </c>
      <c r="R25" s="25">
        <v>6.1249999999999999E-2</v>
      </c>
      <c r="S25" s="25">
        <f t="shared" si="10"/>
        <v>6.0299999999999999E-2</v>
      </c>
      <c r="T25" s="25"/>
      <c r="U25" s="25">
        <f t="shared" si="11"/>
        <v>5.941478E-2</v>
      </c>
      <c r="V25" s="25">
        <f t="shared" si="12"/>
        <v>1.3683223834</v>
      </c>
      <c r="W25" s="25">
        <v>5.9990000000000002E-2</v>
      </c>
      <c r="X25" s="25">
        <f t="shared" si="13"/>
        <v>5.9040000000000002E-2</v>
      </c>
      <c r="Y25" s="25"/>
      <c r="Z25" s="25">
        <f t="shared" si="14"/>
        <v>5.8276410000000001E-2</v>
      </c>
      <c r="AA25" s="25">
        <f t="shared" si="15"/>
        <v>1.3421057223000001</v>
      </c>
      <c r="AB25" s="25">
        <v>1.7899999999999999E-3</v>
      </c>
      <c r="AC25" s="25">
        <f t="shared" si="0"/>
        <v>9.5E-4</v>
      </c>
    </row>
    <row r="26" spans="1:29" s="15" customFormat="1">
      <c r="A26" s="18">
        <v>274</v>
      </c>
      <c r="B26" s="25">
        <v>1.2E-4</v>
      </c>
      <c r="C26" s="25">
        <v>6.1690000000000002E-2</v>
      </c>
      <c r="D26" s="25">
        <f t="shared" si="1"/>
        <v>6.0735000000000004E-2</v>
      </c>
      <c r="E26" s="25"/>
      <c r="F26" s="25">
        <f t="shared" si="2"/>
        <v>5.8266980000000003E-2</v>
      </c>
      <c r="G26" s="25">
        <f t="shared" si="3"/>
        <v>1.3418885494000001</v>
      </c>
      <c r="H26" s="25">
        <v>5.7610000000000001E-2</v>
      </c>
      <c r="I26" s="25">
        <f t="shared" si="4"/>
        <v>5.6655000000000004E-2</v>
      </c>
      <c r="J26" s="25"/>
      <c r="K26" s="25">
        <f t="shared" si="5"/>
        <v>5.4326880000000001E-2</v>
      </c>
      <c r="L26" s="25">
        <f t="shared" si="6"/>
        <v>1.2511480464</v>
      </c>
      <c r="M26" s="25">
        <v>6.2309999999999997E-2</v>
      </c>
      <c r="N26" s="25">
        <f t="shared" si="7"/>
        <v>6.1355E-2</v>
      </c>
      <c r="O26" s="25"/>
      <c r="P26" s="25">
        <f t="shared" si="8"/>
        <v>5.8909780000000002E-2</v>
      </c>
      <c r="Q26" s="25">
        <f t="shared" si="9"/>
        <v>1.3566922334</v>
      </c>
      <c r="R26" s="25">
        <v>6.012E-2</v>
      </c>
      <c r="S26" s="25">
        <f t="shared" si="10"/>
        <v>5.9165000000000002E-2</v>
      </c>
      <c r="T26" s="25"/>
      <c r="U26" s="25">
        <f t="shared" si="11"/>
        <v>5.8279780000000003E-2</v>
      </c>
      <c r="V26" s="25">
        <f t="shared" si="12"/>
        <v>1.3421833334000002</v>
      </c>
      <c r="W26" s="25">
        <v>5.9029999999999999E-2</v>
      </c>
      <c r="X26" s="25">
        <f t="shared" si="13"/>
        <v>5.8075000000000002E-2</v>
      </c>
      <c r="Y26" s="25"/>
      <c r="Z26" s="25">
        <f t="shared" si="14"/>
        <v>5.731141E-2</v>
      </c>
      <c r="AA26" s="25">
        <f t="shared" si="15"/>
        <v>1.3198817723</v>
      </c>
      <c r="AB26" s="25">
        <v>1.7899999999999999E-3</v>
      </c>
      <c r="AC26" s="25">
        <f t="shared" si="0"/>
        <v>9.5500000000000001E-4</v>
      </c>
    </row>
    <row r="27" spans="1:29" s="15" customFormat="1">
      <c r="A27" s="19">
        <v>275</v>
      </c>
      <c r="B27" s="25">
        <v>1E-4</v>
      </c>
      <c r="C27" s="25">
        <v>6.0609999999999997E-2</v>
      </c>
      <c r="D27" s="25">
        <f t="shared" si="1"/>
        <v>5.9734999999999996E-2</v>
      </c>
      <c r="E27" s="25"/>
      <c r="F27" s="25">
        <f t="shared" si="2"/>
        <v>5.7266979999999995E-2</v>
      </c>
      <c r="G27" s="25">
        <f t="shared" si="3"/>
        <v>1.3188585494</v>
      </c>
      <c r="H27" s="25">
        <v>5.6689999999999997E-2</v>
      </c>
      <c r="I27" s="25">
        <f t="shared" si="4"/>
        <v>5.5814999999999997E-2</v>
      </c>
      <c r="J27" s="25"/>
      <c r="K27" s="25">
        <f t="shared" si="5"/>
        <v>5.3486879999999994E-2</v>
      </c>
      <c r="L27" s="25">
        <f t="shared" si="6"/>
        <v>1.2318028463999999</v>
      </c>
      <c r="M27" s="25">
        <v>6.1440000000000002E-2</v>
      </c>
      <c r="N27" s="25">
        <f t="shared" si="7"/>
        <v>6.0565000000000001E-2</v>
      </c>
      <c r="O27" s="25"/>
      <c r="P27" s="25">
        <f t="shared" si="8"/>
        <v>5.8119780000000003E-2</v>
      </c>
      <c r="Q27" s="25">
        <f t="shared" si="9"/>
        <v>1.3384985334000001</v>
      </c>
      <c r="R27" s="25">
        <v>5.919E-2</v>
      </c>
      <c r="S27" s="25">
        <f t="shared" si="10"/>
        <v>5.8314999999999999E-2</v>
      </c>
      <c r="T27" s="25"/>
      <c r="U27" s="25">
        <f t="shared" si="11"/>
        <v>5.742978E-2</v>
      </c>
      <c r="V27" s="25">
        <f t="shared" si="12"/>
        <v>1.3226078334</v>
      </c>
      <c r="W27" s="25">
        <v>5.7979999999999997E-2</v>
      </c>
      <c r="X27" s="25">
        <f t="shared" si="13"/>
        <v>5.7104999999999996E-2</v>
      </c>
      <c r="Y27" s="25"/>
      <c r="Z27" s="25">
        <f t="shared" si="14"/>
        <v>5.6341409999999995E-2</v>
      </c>
      <c r="AA27" s="25">
        <f t="shared" si="15"/>
        <v>1.2975426722999999</v>
      </c>
      <c r="AB27" s="25">
        <v>1.65E-3</v>
      </c>
      <c r="AC27" s="25">
        <f t="shared" si="0"/>
        <v>8.7500000000000002E-4</v>
      </c>
    </row>
    <row r="28" spans="1:29" s="15" customFormat="1">
      <c r="A28" s="19">
        <v>276</v>
      </c>
      <c r="B28" s="25">
        <v>-2.0000000000000002E-5</v>
      </c>
      <c r="C28" s="25">
        <v>5.9580000000000001E-2</v>
      </c>
      <c r="D28" s="25">
        <f t="shared" si="1"/>
        <v>5.8775000000000001E-2</v>
      </c>
      <c r="E28" s="25"/>
      <c r="F28" s="25">
        <f t="shared" si="2"/>
        <v>5.630698E-2</v>
      </c>
      <c r="G28" s="25">
        <f t="shared" si="3"/>
        <v>1.2967497494</v>
      </c>
      <c r="H28" s="25">
        <v>5.5410000000000001E-2</v>
      </c>
      <c r="I28" s="25">
        <f t="shared" si="4"/>
        <v>5.4605000000000001E-2</v>
      </c>
      <c r="J28" s="25"/>
      <c r="K28" s="25">
        <f t="shared" si="5"/>
        <v>5.2276879999999998E-2</v>
      </c>
      <c r="L28" s="25">
        <f t="shared" si="6"/>
        <v>1.2039365464</v>
      </c>
      <c r="M28" s="25">
        <v>6.019E-2</v>
      </c>
      <c r="N28" s="25">
        <f t="shared" si="7"/>
        <v>5.9385E-2</v>
      </c>
      <c r="O28" s="25"/>
      <c r="P28" s="25">
        <f t="shared" si="8"/>
        <v>5.6939780000000002E-2</v>
      </c>
      <c r="Q28" s="25">
        <f t="shared" si="9"/>
        <v>1.3113231334000002</v>
      </c>
      <c r="R28" s="25">
        <v>5.8020000000000002E-2</v>
      </c>
      <c r="S28" s="25">
        <f t="shared" si="10"/>
        <v>5.7215000000000002E-2</v>
      </c>
      <c r="T28" s="25"/>
      <c r="U28" s="25">
        <f t="shared" si="11"/>
        <v>5.6329780000000003E-2</v>
      </c>
      <c r="V28" s="25">
        <f t="shared" si="12"/>
        <v>1.2972748334000002</v>
      </c>
      <c r="W28" s="25">
        <v>5.6890000000000003E-2</v>
      </c>
      <c r="X28" s="25">
        <f t="shared" si="13"/>
        <v>5.6085000000000003E-2</v>
      </c>
      <c r="Y28" s="25"/>
      <c r="Z28" s="25">
        <f t="shared" si="14"/>
        <v>5.5321410000000001E-2</v>
      </c>
      <c r="AA28" s="25">
        <f t="shared" si="15"/>
        <v>1.2740520723000002</v>
      </c>
      <c r="AB28" s="25">
        <v>1.6299999999999999E-3</v>
      </c>
      <c r="AC28" s="25">
        <f t="shared" si="0"/>
        <v>8.0499999999999994E-4</v>
      </c>
    </row>
    <row r="29" spans="1:29" s="15" customFormat="1">
      <c r="A29" s="19">
        <v>277</v>
      </c>
      <c r="B29" s="25">
        <v>1.0000000000000001E-5</v>
      </c>
      <c r="C29" s="25">
        <v>5.8299999999999998E-2</v>
      </c>
      <c r="D29" s="25">
        <f t="shared" si="1"/>
        <v>5.7509999999999999E-2</v>
      </c>
      <c r="E29" s="25"/>
      <c r="F29" s="25">
        <f t="shared" si="2"/>
        <v>5.5041979999999997E-2</v>
      </c>
      <c r="G29" s="25">
        <f t="shared" si="3"/>
        <v>1.2676167994</v>
      </c>
      <c r="H29" s="25">
        <v>5.4350000000000002E-2</v>
      </c>
      <c r="I29" s="25">
        <f t="shared" si="4"/>
        <v>5.3560000000000003E-2</v>
      </c>
      <c r="J29" s="25"/>
      <c r="K29" s="25">
        <f t="shared" si="5"/>
        <v>5.123188E-2</v>
      </c>
      <c r="L29" s="25">
        <f t="shared" si="6"/>
        <v>1.1798701964</v>
      </c>
      <c r="M29" s="25">
        <v>5.9060000000000001E-2</v>
      </c>
      <c r="N29" s="25">
        <f t="shared" si="7"/>
        <v>5.8270000000000002E-2</v>
      </c>
      <c r="O29" s="25"/>
      <c r="P29" s="25">
        <f t="shared" si="8"/>
        <v>5.5824780000000004E-2</v>
      </c>
      <c r="Q29" s="25">
        <f t="shared" si="9"/>
        <v>1.2856446834000002</v>
      </c>
      <c r="R29" s="25">
        <v>5.688E-2</v>
      </c>
      <c r="S29" s="25">
        <f t="shared" si="10"/>
        <v>5.6090000000000001E-2</v>
      </c>
      <c r="T29" s="25"/>
      <c r="U29" s="25">
        <f t="shared" si="11"/>
        <v>5.5204780000000002E-2</v>
      </c>
      <c r="V29" s="25">
        <f t="shared" si="12"/>
        <v>1.2713660834</v>
      </c>
      <c r="W29" s="25">
        <v>5.5620000000000003E-2</v>
      </c>
      <c r="X29" s="25">
        <f t="shared" si="13"/>
        <v>5.4830000000000004E-2</v>
      </c>
      <c r="Y29" s="25"/>
      <c r="Z29" s="25">
        <f t="shared" si="14"/>
        <v>5.4066410000000002E-2</v>
      </c>
      <c r="AA29" s="25">
        <f t="shared" si="15"/>
        <v>1.2451494223000001</v>
      </c>
      <c r="AB29" s="25">
        <v>1.57E-3</v>
      </c>
      <c r="AC29" s="25">
        <f t="shared" si="0"/>
        <v>7.9000000000000001E-4</v>
      </c>
    </row>
    <row r="30" spans="1:29" s="15" customFormat="1">
      <c r="A30" s="19">
        <v>278</v>
      </c>
      <c r="B30" s="25">
        <v>1.0000000000000001E-5</v>
      </c>
      <c r="C30" s="25">
        <v>5.7079999999999999E-2</v>
      </c>
      <c r="D30" s="25">
        <f t="shared" si="1"/>
        <v>5.6344999999999999E-2</v>
      </c>
      <c r="E30" s="25"/>
      <c r="F30" s="25">
        <f t="shared" si="2"/>
        <v>5.3876979999999998E-2</v>
      </c>
      <c r="G30" s="25">
        <f t="shared" si="3"/>
        <v>1.2407868494000001</v>
      </c>
      <c r="H30" s="25">
        <v>5.3030000000000001E-2</v>
      </c>
      <c r="I30" s="25">
        <f t="shared" si="4"/>
        <v>5.2295000000000001E-2</v>
      </c>
      <c r="J30" s="25"/>
      <c r="K30" s="25">
        <f t="shared" si="5"/>
        <v>4.9966879999999998E-2</v>
      </c>
      <c r="L30" s="25">
        <f t="shared" si="6"/>
        <v>1.1507372464000001</v>
      </c>
      <c r="M30" s="25">
        <v>5.7709999999999997E-2</v>
      </c>
      <c r="N30" s="25">
        <f t="shared" si="7"/>
        <v>5.6974999999999998E-2</v>
      </c>
      <c r="O30" s="25"/>
      <c r="P30" s="25">
        <f t="shared" si="8"/>
        <v>5.452978E-2</v>
      </c>
      <c r="Q30" s="25">
        <f t="shared" si="9"/>
        <v>1.2558208334000001</v>
      </c>
      <c r="R30" s="25">
        <v>5.5629999999999999E-2</v>
      </c>
      <c r="S30" s="25">
        <f t="shared" si="10"/>
        <v>5.4894999999999999E-2</v>
      </c>
      <c r="T30" s="25"/>
      <c r="U30" s="25">
        <f t="shared" si="11"/>
        <v>5.400978E-2</v>
      </c>
      <c r="V30" s="25">
        <f t="shared" si="12"/>
        <v>1.2438452334000001</v>
      </c>
      <c r="W30" s="25">
        <v>5.4600000000000003E-2</v>
      </c>
      <c r="X30" s="25">
        <f t="shared" si="13"/>
        <v>5.3865000000000003E-2</v>
      </c>
      <c r="Y30" s="25"/>
      <c r="Z30" s="25">
        <f t="shared" si="14"/>
        <v>5.3101410000000002E-2</v>
      </c>
      <c r="AA30" s="25">
        <f t="shared" si="15"/>
        <v>1.2229254723</v>
      </c>
      <c r="AB30" s="25">
        <v>1.4599999999999999E-3</v>
      </c>
      <c r="AC30" s="25">
        <f t="shared" si="0"/>
        <v>7.3499999999999998E-4</v>
      </c>
    </row>
    <row r="31" spans="1:29" s="15" customFormat="1">
      <c r="A31" s="19">
        <v>279</v>
      </c>
      <c r="B31" s="25">
        <v>2.0000000000000001E-4</v>
      </c>
      <c r="C31" s="25">
        <v>5.5789999999999999E-2</v>
      </c>
      <c r="D31" s="25">
        <f t="shared" si="1"/>
        <v>5.5004999999999998E-2</v>
      </c>
      <c r="E31" s="25"/>
      <c r="F31" s="25">
        <f t="shared" si="2"/>
        <v>5.2536979999999997E-2</v>
      </c>
      <c r="G31" s="25">
        <f t="shared" si="3"/>
        <v>1.2099266494000001</v>
      </c>
      <c r="H31" s="25">
        <v>5.2069999999999998E-2</v>
      </c>
      <c r="I31" s="25">
        <f t="shared" si="4"/>
        <v>5.1284999999999997E-2</v>
      </c>
      <c r="J31" s="25"/>
      <c r="K31" s="25">
        <f t="shared" si="5"/>
        <v>4.8956879999999994E-2</v>
      </c>
      <c r="L31" s="25">
        <f t="shared" si="6"/>
        <v>1.1274769463999998</v>
      </c>
      <c r="M31" s="25">
        <v>5.6829999999999999E-2</v>
      </c>
      <c r="N31" s="25">
        <f t="shared" si="7"/>
        <v>5.6044999999999998E-2</v>
      </c>
      <c r="O31" s="25"/>
      <c r="P31" s="25">
        <f t="shared" si="8"/>
        <v>5.359978E-2</v>
      </c>
      <c r="Q31" s="25">
        <f t="shared" si="9"/>
        <v>1.2344029334</v>
      </c>
      <c r="R31" s="25">
        <v>5.4510000000000003E-2</v>
      </c>
      <c r="S31" s="25">
        <f t="shared" si="10"/>
        <v>5.3725000000000002E-2</v>
      </c>
      <c r="T31" s="25"/>
      <c r="U31" s="25">
        <f t="shared" si="11"/>
        <v>5.2839780000000003E-2</v>
      </c>
      <c r="V31" s="25">
        <f t="shared" si="12"/>
        <v>1.2169001334</v>
      </c>
      <c r="W31" s="25">
        <v>5.3409999999999999E-2</v>
      </c>
      <c r="X31" s="25">
        <f t="shared" si="13"/>
        <v>5.2624999999999998E-2</v>
      </c>
      <c r="Y31" s="25"/>
      <c r="Z31" s="25">
        <f t="shared" si="14"/>
        <v>5.1861409999999997E-2</v>
      </c>
      <c r="AA31" s="25">
        <f t="shared" si="15"/>
        <v>1.1943682723</v>
      </c>
      <c r="AB31" s="25">
        <v>1.3699999999999999E-3</v>
      </c>
      <c r="AC31" s="25">
        <f t="shared" si="0"/>
        <v>7.85E-4</v>
      </c>
    </row>
    <row r="32" spans="1:29" s="15" customFormat="1">
      <c r="A32" s="19">
        <v>280</v>
      </c>
      <c r="B32" s="25">
        <v>2.4000000000000001E-4</v>
      </c>
      <c r="C32" s="25">
        <v>5.4859999999999999E-2</v>
      </c>
      <c r="D32" s="25">
        <f t="shared" si="1"/>
        <v>5.4105E-2</v>
      </c>
      <c r="E32" s="25"/>
      <c r="F32" s="25">
        <f t="shared" si="2"/>
        <v>5.1636979999999999E-2</v>
      </c>
      <c r="G32" s="25">
        <f t="shared" si="3"/>
        <v>1.1891996494000001</v>
      </c>
      <c r="H32" s="25">
        <v>5.0990000000000001E-2</v>
      </c>
      <c r="I32" s="25">
        <f t="shared" si="4"/>
        <v>5.0235000000000002E-2</v>
      </c>
      <c r="J32" s="25"/>
      <c r="K32" s="25">
        <f t="shared" si="5"/>
        <v>4.7906879999999999E-2</v>
      </c>
      <c r="L32" s="25">
        <f t="shared" si="6"/>
        <v>1.1032954464</v>
      </c>
      <c r="M32" s="25">
        <v>5.5660000000000001E-2</v>
      </c>
      <c r="N32" s="25">
        <f t="shared" si="7"/>
        <v>5.4905000000000002E-2</v>
      </c>
      <c r="O32" s="25"/>
      <c r="P32" s="25">
        <f t="shared" si="8"/>
        <v>5.2459780000000004E-2</v>
      </c>
      <c r="Q32" s="25">
        <f t="shared" si="9"/>
        <v>1.2081487334000001</v>
      </c>
      <c r="R32" s="25">
        <v>5.3359999999999998E-2</v>
      </c>
      <c r="S32" s="25">
        <f t="shared" si="10"/>
        <v>5.2604999999999999E-2</v>
      </c>
      <c r="T32" s="25"/>
      <c r="U32" s="25">
        <f t="shared" si="11"/>
        <v>5.171978E-2</v>
      </c>
      <c r="V32" s="25">
        <f t="shared" si="12"/>
        <v>1.1911065334000002</v>
      </c>
      <c r="W32" s="25">
        <v>5.2350000000000001E-2</v>
      </c>
      <c r="X32" s="25">
        <f t="shared" si="13"/>
        <v>5.1595000000000002E-2</v>
      </c>
      <c r="Y32" s="25"/>
      <c r="Z32" s="25">
        <f t="shared" si="14"/>
        <v>5.083141E-2</v>
      </c>
      <c r="AA32" s="25">
        <f t="shared" si="15"/>
        <v>1.1706473723000002</v>
      </c>
      <c r="AB32" s="25">
        <v>1.2700000000000001E-3</v>
      </c>
      <c r="AC32" s="25">
        <f t="shared" si="0"/>
        <v>7.5500000000000003E-4</v>
      </c>
    </row>
    <row r="33" spans="1:29" s="15" customFormat="1">
      <c r="A33" s="19">
        <v>281</v>
      </c>
      <c r="B33" s="25">
        <v>1.0000000000000001E-5</v>
      </c>
      <c r="C33" s="25">
        <v>5.3400000000000003E-2</v>
      </c>
      <c r="D33" s="25">
        <f t="shared" si="1"/>
        <v>5.2810000000000003E-2</v>
      </c>
      <c r="E33" s="25"/>
      <c r="F33" s="25">
        <f t="shared" si="2"/>
        <v>5.0341980000000001E-2</v>
      </c>
      <c r="G33" s="25">
        <f t="shared" si="3"/>
        <v>1.1593757994</v>
      </c>
      <c r="H33" s="25">
        <v>5.0029999999999998E-2</v>
      </c>
      <c r="I33" s="25">
        <f t="shared" si="4"/>
        <v>4.9439999999999998E-2</v>
      </c>
      <c r="J33" s="25"/>
      <c r="K33" s="25">
        <f t="shared" si="5"/>
        <v>4.7111879999999995E-2</v>
      </c>
      <c r="L33" s="25">
        <f t="shared" si="6"/>
        <v>1.0849865963999998</v>
      </c>
      <c r="M33" s="25">
        <v>5.4519999999999999E-2</v>
      </c>
      <c r="N33" s="25">
        <f t="shared" si="7"/>
        <v>5.3929999999999999E-2</v>
      </c>
      <c r="O33" s="25"/>
      <c r="P33" s="25">
        <f t="shared" si="8"/>
        <v>5.1484780000000001E-2</v>
      </c>
      <c r="Q33" s="25">
        <f t="shared" si="9"/>
        <v>1.1856944834000001</v>
      </c>
      <c r="R33" s="25">
        <v>5.2319999999999998E-2</v>
      </c>
      <c r="S33" s="25">
        <f t="shared" si="10"/>
        <v>5.1729999999999998E-2</v>
      </c>
      <c r="T33" s="25"/>
      <c r="U33" s="25">
        <f t="shared" si="11"/>
        <v>5.0844779999999999E-2</v>
      </c>
      <c r="V33" s="25">
        <f t="shared" si="12"/>
        <v>1.1709552834000001</v>
      </c>
      <c r="W33" s="25">
        <v>5.1060000000000001E-2</v>
      </c>
      <c r="X33" s="25">
        <f t="shared" si="13"/>
        <v>5.0470000000000001E-2</v>
      </c>
      <c r="Y33" s="25"/>
      <c r="Z33" s="25">
        <f t="shared" si="14"/>
        <v>4.9706409999999999E-2</v>
      </c>
      <c r="AA33" s="25">
        <f t="shared" si="15"/>
        <v>1.1447386223</v>
      </c>
      <c r="AB33" s="25">
        <v>1.17E-3</v>
      </c>
      <c r="AC33" s="25">
        <f t="shared" si="0"/>
        <v>5.9000000000000003E-4</v>
      </c>
    </row>
    <row r="34" spans="1:29" s="15" customFormat="1">
      <c r="A34" s="19">
        <v>282</v>
      </c>
      <c r="B34" s="25">
        <v>6.8999999999999997E-5</v>
      </c>
      <c r="C34" s="25">
        <v>5.2299999999999999E-2</v>
      </c>
      <c r="D34" s="25">
        <f t="shared" si="1"/>
        <v>5.1675499999999999E-2</v>
      </c>
      <c r="E34" s="25"/>
      <c r="F34" s="25">
        <f t="shared" si="2"/>
        <v>4.9207479999999998E-2</v>
      </c>
      <c r="G34" s="25">
        <f t="shared" si="3"/>
        <v>1.1332482643999999</v>
      </c>
      <c r="H34" s="25">
        <v>4.8750000000000002E-2</v>
      </c>
      <c r="I34" s="25">
        <f t="shared" si="4"/>
        <v>4.8125500000000002E-2</v>
      </c>
      <c r="J34" s="25"/>
      <c r="K34" s="25">
        <f t="shared" si="5"/>
        <v>4.5797379999999999E-2</v>
      </c>
      <c r="L34" s="25">
        <f t="shared" si="6"/>
        <v>1.0547136614000001</v>
      </c>
      <c r="M34" s="25">
        <v>5.3120000000000001E-2</v>
      </c>
      <c r="N34" s="25">
        <f t="shared" si="7"/>
        <v>5.24955E-2</v>
      </c>
      <c r="O34" s="25"/>
      <c r="P34" s="25">
        <f t="shared" si="8"/>
        <v>5.0050280000000003E-2</v>
      </c>
      <c r="Q34" s="25">
        <f t="shared" si="9"/>
        <v>1.1526579484000001</v>
      </c>
      <c r="R34" s="25">
        <v>5.0909999999999997E-2</v>
      </c>
      <c r="S34" s="25">
        <f t="shared" si="10"/>
        <v>5.0285499999999997E-2</v>
      </c>
      <c r="T34" s="25"/>
      <c r="U34" s="25">
        <f t="shared" si="11"/>
        <v>4.9400279999999998E-2</v>
      </c>
      <c r="V34" s="25">
        <f t="shared" si="12"/>
        <v>1.1376884484000001</v>
      </c>
      <c r="W34" s="25">
        <v>4.9959999999999997E-2</v>
      </c>
      <c r="X34" s="25">
        <f t="shared" si="13"/>
        <v>4.9335499999999997E-2</v>
      </c>
      <c r="Y34" s="25"/>
      <c r="Z34" s="25">
        <f t="shared" si="14"/>
        <v>4.8571909999999996E-2</v>
      </c>
      <c r="AA34" s="25">
        <f t="shared" si="15"/>
        <v>1.1186110872999999</v>
      </c>
      <c r="AB34" s="25">
        <v>1.1800000000000001E-3</v>
      </c>
      <c r="AC34" s="25">
        <f t="shared" si="0"/>
        <v>6.2450000000000006E-4</v>
      </c>
    </row>
    <row r="35" spans="1:29" s="15" customFormat="1">
      <c r="A35" s="19">
        <v>283</v>
      </c>
      <c r="B35" s="25">
        <v>1.0000000000000001E-5</v>
      </c>
      <c r="C35" s="25">
        <v>5.1270000000000003E-2</v>
      </c>
      <c r="D35" s="25">
        <f t="shared" si="1"/>
        <v>5.0815000000000006E-2</v>
      </c>
      <c r="E35" s="25"/>
      <c r="F35" s="25">
        <f t="shared" si="2"/>
        <v>4.8346980000000005E-2</v>
      </c>
      <c r="G35" s="25">
        <f t="shared" si="3"/>
        <v>1.1134309494000001</v>
      </c>
      <c r="H35" s="25">
        <v>4.7669999999999997E-2</v>
      </c>
      <c r="I35" s="25">
        <f t="shared" si="4"/>
        <v>4.7215E-2</v>
      </c>
      <c r="J35" s="25"/>
      <c r="K35" s="25">
        <f t="shared" si="5"/>
        <v>4.4886879999999997E-2</v>
      </c>
      <c r="L35" s="25">
        <f t="shared" si="6"/>
        <v>1.0337448464000001</v>
      </c>
      <c r="M35" s="25">
        <v>5.2209999999999999E-2</v>
      </c>
      <c r="N35" s="25">
        <f t="shared" si="7"/>
        <v>5.1755000000000002E-2</v>
      </c>
      <c r="O35" s="25"/>
      <c r="P35" s="25">
        <f t="shared" si="8"/>
        <v>4.9309780000000004E-2</v>
      </c>
      <c r="Q35" s="25">
        <f t="shared" si="9"/>
        <v>1.1356042334000001</v>
      </c>
      <c r="R35" s="25">
        <v>4.981E-2</v>
      </c>
      <c r="S35" s="25">
        <f t="shared" si="10"/>
        <v>4.9355000000000003E-2</v>
      </c>
      <c r="T35" s="25"/>
      <c r="U35" s="25">
        <f t="shared" si="11"/>
        <v>4.8469780000000004E-2</v>
      </c>
      <c r="V35" s="25">
        <f t="shared" si="12"/>
        <v>1.1162590334000002</v>
      </c>
      <c r="W35" s="25">
        <v>4.8710000000000003E-2</v>
      </c>
      <c r="X35" s="25">
        <f t="shared" si="13"/>
        <v>4.8255000000000006E-2</v>
      </c>
      <c r="Y35" s="25"/>
      <c r="Z35" s="25">
        <f t="shared" si="14"/>
        <v>4.7491410000000005E-2</v>
      </c>
      <c r="AA35" s="25">
        <f t="shared" si="15"/>
        <v>1.0937271723000002</v>
      </c>
      <c r="AB35" s="25">
        <v>8.9999999999999998E-4</v>
      </c>
      <c r="AC35" s="25">
        <f t="shared" si="0"/>
        <v>4.55E-4</v>
      </c>
    </row>
    <row r="36" spans="1:29" s="15" customFormat="1">
      <c r="A36" s="19">
        <v>284</v>
      </c>
      <c r="B36" s="25">
        <v>-6.8999999999999997E-5</v>
      </c>
      <c r="C36" s="25">
        <v>5.0099999999999999E-2</v>
      </c>
      <c r="D36" s="25">
        <f t="shared" si="1"/>
        <v>4.9739499999999999E-2</v>
      </c>
      <c r="E36" s="25"/>
      <c r="F36" s="25">
        <f t="shared" si="2"/>
        <v>4.7271479999999998E-2</v>
      </c>
      <c r="G36" s="25">
        <f t="shared" si="3"/>
        <v>1.0886621844</v>
      </c>
      <c r="H36" s="25">
        <v>4.666E-2</v>
      </c>
      <c r="I36" s="25">
        <f t="shared" si="4"/>
        <v>4.62995E-2</v>
      </c>
      <c r="J36" s="25"/>
      <c r="K36" s="25">
        <f t="shared" si="5"/>
        <v>4.3971379999999997E-2</v>
      </c>
      <c r="L36" s="25">
        <f t="shared" si="6"/>
        <v>1.0126608814</v>
      </c>
      <c r="M36" s="25">
        <v>5.1119999999999999E-2</v>
      </c>
      <c r="N36" s="25">
        <f t="shared" si="7"/>
        <v>5.0759499999999999E-2</v>
      </c>
      <c r="O36" s="25"/>
      <c r="P36" s="25">
        <f t="shared" si="8"/>
        <v>4.8314280000000001E-2</v>
      </c>
      <c r="Q36" s="25">
        <f t="shared" si="9"/>
        <v>1.1126778684</v>
      </c>
      <c r="R36" s="25">
        <v>4.8800000000000003E-2</v>
      </c>
      <c r="S36" s="25">
        <f t="shared" si="10"/>
        <v>4.8439500000000003E-2</v>
      </c>
      <c r="T36" s="25"/>
      <c r="U36" s="25">
        <f t="shared" si="11"/>
        <v>4.7554280000000004E-2</v>
      </c>
      <c r="V36" s="25">
        <f t="shared" si="12"/>
        <v>1.0951750684000001</v>
      </c>
      <c r="W36" s="25">
        <v>4.7690000000000003E-2</v>
      </c>
      <c r="X36" s="25">
        <f t="shared" si="13"/>
        <v>4.7329500000000004E-2</v>
      </c>
      <c r="Y36" s="25"/>
      <c r="Z36" s="25">
        <f t="shared" si="14"/>
        <v>4.6565910000000002E-2</v>
      </c>
      <c r="AA36" s="25">
        <f t="shared" si="15"/>
        <v>1.0724129073000002</v>
      </c>
      <c r="AB36" s="25">
        <v>7.9000000000000001E-4</v>
      </c>
      <c r="AC36" s="25">
        <f t="shared" si="0"/>
        <v>3.6050000000000003E-4</v>
      </c>
    </row>
    <row r="37" spans="1:29" s="15" customFormat="1">
      <c r="A37" s="19">
        <v>285</v>
      </c>
      <c r="B37" s="25">
        <v>2.3000000000000001E-4</v>
      </c>
      <c r="C37" s="25">
        <v>4.8800000000000003E-2</v>
      </c>
      <c r="D37" s="25">
        <f t="shared" si="1"/>
        <v>4.8285000000000002E-2</v>
      </c>
      <c r="E37" s="25"/>
      <c r="F37" s="25">
        <f t="shared" si="2"/>
        <v>4.581698E-2</v>
      </c>
      <c r="G37" s="25">
        <f t="shared" si="3"/>
        <v>1.0551650494</v>
      </c>
      <c r="H37" s="25">
        <v>4.5569999999999999E-2</v>
      </c>
      <c r="I37" s="25">
        <f t="shared" si="4"/>
        <v>4.5054999999999998E-2</v>
      </c>
      <c r="J37" s="25"/>
      <c r="K37" s="25">
        <f t="shared" si="5"/>
        <v>4.2726879999999995E-2</v>
      </c>
      <c r="L37" s="25">
        <f t="shared" si="6"/>
        <v>0.98400004639999994</v>
      </c>
      <c r="M37" s="25">
        <v>4.9869999999999998E-2</v>
      </c>
      <c r="N37" s="25">
        <f t="shared" si="7"/>
        <v>4.9354999999999996E-2</v>
      </c>
      <c r="O37" s="25"/>
      <c r="P37" s="25">
        <f t="shared" si="8"/>
        <v>4.6909779999999998E-2</v>
      </c>
      <c r="Q37" s="25">
        <f t="shared" si="9"/>
        <v>1.0803322334000001</v>
      </c>
      <c r="R37" s="25">
        <v>4.7699999999999999E-2</v>
      </c>
      <c r="S37" s="25">
        <f t="shared" si="10"/>
        <v>4.7184999999999998E-2</v>
      </c>
      <c r="T37" s="25"/>
      <c r="U37" s="25">
        <f t="shared" si="11"/>
        <v>4.6299779999999999E-2</v>
      </c>
      <c r="V37" s="25">
        <f t="shared" si="12"/>
        <v>1.0662839334000001</v>
      </c>
      <c r="W37" s="25">
        <v>4.6370000000000001E-2</v>
      </c>
      <c r="X37" s="25">
        <f t="shared" si="13"/>
        <v>4.5855E-2</v>
      </c>
      <c r="Y37" s="25"/>
      <c r="Z37" s="25">
        <f t="shared" si="14"/>
        <v>4.5091409999999998E-2</v>
      </c>
      <c r="AA37" s="25">
        <f t="shared" si="15"/>
        <v>1.0384551723</v>
      </c>
      <c r="AB37" s="25">
        <v>8.0000000000000004E-4</v>
      </c>
      <c r="AC37" s="25">
        <f t="shared" si="0"/>
        <v>5.1500000000000005E-4</v>
      </c>
    </row>
    <row r="38" spans="1:29" s="15" customFormat="1">
      <c r="A38" s="19">
        <v>286</v>
      </c>
      <c r="B38" s="25">
        <v>6.0000000000000002E-5</v>
      </c>
      <c r="C38" s="25">
        <v>4.7509999999999997E-2</v>
      </c>
      <c r="D38" s="25">
        <f t="shared" si="1"/>
        <v>4.7149999999999997E-2</v>
      </c>
      <c r="E38" s="25"/>
      <c r="F38" s="25">
        <f t="shared" si="2"/>
        <v>4.4681979999999996E-2</v>
      </c>
      <c r="G38" s="25">
        <f t="shared" si="3"/>
        <v>1.0290259993999999</v>
      </c>
      <c r="H38" s="25">
        <v>4.4409999999999998E-2</v>
      </c>
      <c r="I38" s="25">
        <f t="shared" si="4"/>
        <v>4.4049999999999999E-2</v>
      </c>
      <c r="J38" s="25"/>
      <c r="K38" s="25">
        <f t="shared" si="5"/>
        <v>4.1721879999999996E-2</v>
      </c>
      <c r="L38" s="25">
        <f t="shared" si="6"/>
        <v>0.96085489639999999</v>
      </c>
      <c r="M38" s="25">
        <v>4.8730000000000002E-2</v>
      </c>
      <c r="N38" s="25">
        <f t="shared" si="7"/>
        <v>4.8370000000000003E-2</v>
      </c>
      <c r="O38" s="25"/>
      <c r="P38" s="25">
        <f t="shared" si="8"/>
        <v>4.5924780000000005E-2</v>
      </c>
      <c r="Q38" s="25">
        <f t="shared" si="9"/>
        <v>1.0576476834000001</v>
      </c>
      <c r="R38" s="25">
        <v>4.768E-2</v>
      </c>
      <c r="S38" s="25">
        <f t="shared" si="10"/>
        <v>4.7320000000000001E-2</v>
      </c>
      <c r="T38" s="25"/>
      <c r="U38" s="25">
        <f t="shared" si="11"/>
        <v>4.6434780000000002E-2</v>
      </c>
      <c r="V38" s="25">
        <f t="shared" si="12"/>
        <v>1.0693929834</v>
      </c>
      <c r="W38" s="25">
        <v>4.5289999999999997E-2</v>
      </c>
      <c r="X38" s="25">
        <f t="shared" si="13"/>
        <v>4.4929999999999998E-2</v>
      </c>
      <c r="Y38" s="25"/>
      <c r="Z38" s="25">
        <f t="shared" si="14"/>
        <v>4.4166409999999996E-2</v>
      </c>
      <c r="AA38" s="25">
        <f t="shared" si="15"/>
        <v>1.0171524222999999</v>
      </c>
      <c r="AB38" s="25">
        <v>6.6E-4</v>
      </c>
      <c r="AC38" s="25">
        <f t="shared" si="0"/>
        <v>3.6000000000000002E-4</v>
      </c>
    </row>
    <row r="39" spans="1:29" s="15" customFormat="1">
      <c r="A39" s="19">
        <v>287</v>
      </c>
      <c r="B39" s="25">
        <v>1.1E-4</v>
      </c>
      <c r="C39" s="25">
        <v>4.6600000000000003E-2</v>
      </c>
      <c r="D39" s="25">
        <f t="shared" si="1"/>
        <v>4.6265000000000001E-2</v>
      </c>
      <c r="E39" s="25"/>
      <c r="F39" s="25">
        <f t="shared" si="2"/>
        <v>4.3796979999999999E-2</v>
      </c>
      <c r="G39" s="25">
        <f t="shared" si="3"/>
        <v>1.0086444494</v>
      </c>
      <c r="H39" s="25">
        <v>4.335E-2</v>
      </c>
      <c r="I39" s="25">
        <f t="shared" si="4"/>
        <v>4.3014999999999998E-2</v>
      </c>
      <c r="J39" s="25"/>
      <c r="K39" s="25">
        <f t="shared" si="5"/>
        <v>4.0686879999999995E-2</v>
      </c>
      <c r="L39" s="25">
        <f t="shared" si="6"/>
        <v>0.93701884639999988</v>
      </c>
      <c r="M39" s="25">
        <v>4.7759999999999997E-2</v>
      </c>
      <c r="N39" s="25">
        <f t="shared" si="7"/>
        <v>4.7424999999999995E-2</v>
      </c>
      <c r="O39" s="25"/>
      <c r="P39" s="25">
        <f t="shared" si="8"/>
        <v>4.4979779999999997E-2</v>
      </c>
      <c r="Q39" s="25">
        <f t="shared" si="9"/>
        <v>1.0358843334000001</v>
      </c>
      <c r="R39" s="25">
        <v>4.752E-2</v>
      </c>
      <c r="S39" s="25">
        <f t="shared" si="10"/>
        <v>4.7184999999999998E-2</v>
      </c>
      <c r="T39" s="25"/>
      <c r="U39" s="25">
        <f t="shared" si="11"/>
        <v>4.6299779999999999E-2</v>
      </c>
      <c r="V39" s="25">
        <f t="shared" si="12"/>
        <v>1.0662839334000001</v>
      </c>
      <c r="W39" s="25">
        <v>4.4880000000000003E-2</v>
      </c>
      <c r="X39" s="25">
        <f t="shared" si="13"/>
        <v>4.4545000000000001E-2</v>
      </c>
      <c r="Y39" s="25"/>
      <c r="Z39" s="25">
        <f t="shared" si="14"/>
        <v>4.378141E-2</v>
      </c>
      <c r="AA39" s="25">
        <f t="shared" si="15"/>
        <v>1.0082858723000001</v>
      </c>
      <c r="AB39" s="25">
        <v>5.5999999999999995E-4</v>
      </c>
      <c r="AC39" s="25">
        <f t="shared" si="0"/>
        <v>3.3499999999999996E-4</v>
      </c>
    </row>
    <row r="40" spans="1:29" s="15" customFormat="1">
      <c r="A40" s="19">
        <v>288</v>
      </c>
      <c r="B40" s="25">
        <v>-1E-4</v>
      </c>
      <c r="C40" s="25">
        <v>4.5429999999999998E-2</v>
      </c>
      <c r="D40" s="25">
        <f t="shared" si="1"/>
        <v>4.5199999999999997E-2</v>
      </c>
      <c r="E40" s="25"/>
      <c r="F40" s="25">
        <f t="shared" si="2"/>
        <v>4.2731979999999996E-2</v>
      </c>
      <c r="G40" s="25">
        <f t="shared" si="3"/>
        <v>0.98411749939999993</v>
      </c>
      <c r="H40" s="25">
        <v>4.2380000000000001E-2</v>
      </c>
      <c r="I40" s="25">
        <f t="shared" si="4"/>
        <v>4.215E-2</v>
      </c>
      <c r="J40" s="25"/>
      <c r="K40" s="25">
        <f t="shared" si="5"/>
        <v>3.9821879999999997E-2</v>
      </c>
      <c r="L40" s="25">
        <f t="shared" si="6"/>
        <v>0.91709789639999995</v>
      </c>
      <c r="M40" s="25">
        <v>4.6699999999999998E-2</v>
      </c>
      <c r="N40" s="25">
        <f t="shared" si="7"/>
        <v>4.6469999999999997E-2</v>
      </c>
      <c r="O40" s="25"/>
      <c r="P40" s="25">
        <f t="shared" si="8"/>
        <v>4.4024779999999999E-2</v>
      </c>
      <c r="Q40" s="25">
        <f t="shared" si="9"/>
        <v>1.0138906834000001</v>
      </c>
      <c r="R40" s="25">
        <v>4.743E-2</v>
      </c>
      <c r="S40" s="25">
        <f t="shared" si="10"/>
        <v>4.7199999999999999E-2</v>
      </c>
      <c r="T40" s="25"/>
      <c r="U40" s="25">
        <f t="shared" si="11"/>
        <v>4.631478E-2</v>
      </c>
      <c r="V40" s="25">
        <f t="shared" si="12"/>
        <v>1.0666293834</v>
      </c>
      <c r="W40" s="25">
        <v>4.4729999999999999E-2</v>
      </c>
      <c r="X40" s="25">
        <f t="shared" si="13"/>
        <v>4.4499999999999998E-2</v>
      </c>
      <c r="Y40" s="25"/>
      <c r="Z40" s="25">
        <f t="shared" si="14"/>
        <v>4.3736409999999996E-2</v>
      </c>
      <c r="AA40" s="25">
        <f t="shared" si="15"/>
        <v>1.0072495223</v>
      </c>
      <c r="AB40" s="25">
        <v>5.5999999999999995E-4</v>
      </c>
      <c r="AC40" s="25">
        <f t="shared" si="0"/>
        <v>2.2999999999999998E-4</v>
      </c>
    </row>
    <row r="41" spans="1:29" s="15" customFormat="1">
      <c r="A41" s="19">
        <v>289</v>
      </c>
      <c r="B41" s="25">
        <v>1.0000000000000001E-5</v>
      </c>
      <c r="C41" s="25">
        <v>4.4240000000000002E-2</v>
      </c>
      <c r="D41" s="25">
        <f t="shared" si="1"/>
        <v>4.4075000000000003E-2</v>
      </c>
      <c r="E41" s="25"/>
      <c r="F41" s="25">
        <f t="shared" si="2"/>
        <v>4.1606980000000002E-2</v>
      </c>
      <c r="G41" s="25">
        <f t="shared" si="3"/>
        <v>0.95820874940000011</v>
      </c>
      <c r="H41" s="25">
        <v>4.1200000000000001E-2</v>
      </c>
      <c r="I41" s="25">
        <f t="shared" si="4"/>
        <v>4.1035000000000002E-2</v>
      </c>
      <c r="J41" s="25"/>
      <c r="K41" s="25">
        <f t="shared" si="5"/>
        <v>3.8706879999999999E-2</v>
      </c>
      <c r="L41" s="25">
        <f t="shared" si="6"/>
        <v>0.89141944640000004</v>
      </c>
      <c r="M41" s="25">
        <v>4.5429999999999998E-2</v>
      </c>
      <c r="N41" s="25">
        <f t="shared" si="7"/>
        <v>4.5265E-2</v>
      </c>
      <c r="O41" s="25"/>
      <c r="P41" s="25">
        <f t="shared" si="8"/>
        <v>4.2819780000000002E-2</v>
      </c>
      <c r="Q41" s="25">
        <f t="shared" si="9"/>
        <v>0.98613953340000005</v>
      </c>
      <c r="R41" s="25">
        <v>4.7120000000000002E-2</v>
      </c>
      <c r="S41" s="25">
        <f t="shared" si="10"/>
        <v>4.6955000000000004E-2</v>
      </c>
      <c r="T41" s="25"/>
      <c r="U41" s="25">
        <f t="shared" si="11"/>
        <v>4.6069780000000005E-2</v>
      </c>
      <c r="V41" s="25">
        <f t="shared" si="12"/>
        <v>1.0609870334000002</v>
      </c>
      <c r="W41" s="25">
        <v>4.4549999999999999E-2</v>
      </c>
      <c r="X41" s="25">
        <f t="shared" si="13"/>
        <v>4.4385000000000001E-2</v>
      </c>
      <c r="Y41" s="25"/>
      <c r="Z41" s="25">
        <f t="shared" si="14"/>
        <v>4.3621409999999999E-2</v>
      </c>
      <c r="AA41" s="25">
        <f t="shared" si="15"/>
        <v>1.0046010723000001</v>
      </c>
      <c r="AB41" s="25">
        <v>3.2000000000000003E-4</v>
      </c>
      <c r="AC41" s="25">
        <f t="shared" si="0"/>
        <v>1.6500000000000003E-4</v>
      </c>
    </row>
    <row r="42" spans="1:29" s="15" customFormat="1">
      <c r="A42" s="19">
        <v>290</v>
      </c>
      <c r="B42" s="25">
        <v>-1.0000000000000001E-5</v>
      </c>
      <c r="C42" s="25">
        <v>4.3299999999999998E-2</v>
      </c>
      <c r="D42" s="25">
        <f t="shared" si="1"/>
        <v>4.3119999999999999E-2</v>
      </c>
      <c r="E42" s="25"/>
      <c r="F42" s="25">
        <f t="shared" si="2"/>
        <v>4.0651979999999997E-2</v>
      </c>
      <c r="G42" s="25">
        <f t="shared" si="3"/>
        <v>0.93621509940000003</v>
      </c>
      <c r="H42" s="25">
        <v>4.0559999999999999E-2</v>
      </c>
      <c r="I42" s="25">
        <f t="shared" si="4"/>
        <v>4.0379999999999999E-2</v>
      </c>
      <c r="J42" s="25"/>
      <c r="K42" s="25">
        <f t="shared" si="5"/>
        <v>3.8051879999999996E-2</v>
      </c>
      <c r="L42" s="25">
        <f t="shared" si="6"/>
        <v>0.8763347964</v>
      </c>
      <c r="M42" s="25">
        <v>4.4560000000000002E-2</v>
      </c>
      <c r="N42" s="25">
        <f t="shared" si="7"/>
        <v>4.4380000000000003E-2</v>
      </c>
      <c r="O42" s="25"/>
      <c r="P42" s="25">
        <f t="shared" si="8"/>
        <v>4.1934780000000005E-2</v>
      </c>
      <c r="Q42" s="25">
        <f t="shared" si="9"/>
        <v>0.96575798340000019</v>
      </c>
      <c r="R42" s="25">
        <v>4.6550000000000001E-2</v>
      </c>
      <c r="S42" s="25">
        <f t="shared" si="10"/>
        <v>4.6370000000000001E-2</v>
      </c>
      <c r="T42" s="25"/>
      <c r="U42" s="25">
        <f t="shared" si="11"/>
        <v>4.5484780000000002E-2</v>
      </c>
      <c r="V42" s="25">
        <f t="shared" si="12"/>
        <v>1.0475144834000001</v>
      </c>
      <c r="W42" s="25">
        <v>4.4350000000000001E-2</v>
      </c>
      <c r="X42" s="25">
        <f t="shared" si="13"/>
        <v>4.4170000000000001E-2</v>
      </c>
      <c r="Y42" s="25"/>
      <c r="Z42" s="25">
        <f t="shared" si="14"/>
        <v>4.3406409999999999E-2</v>
      </c>
      <c r="AA42" s="25">
        <f t="shared" si="15"/>
        <v>0.99964962229999998</v>
      </c>
      <c r="AB42" s="25">
        <v>3.6999999999999999E-4</v>
      </c>
      <c r="AC42" s="25">
        <f t="shared" si="0"/>
        <v>1.7999999999999998E-4</v>
      </c>
    </row>
    <row r="43" spans="1:29" s="15" customFormat="1">
      <c r="A43" s="19">
        <v>291</v>
      </c>
      <c r="B43" s="25">
        <v>6.0000000000000002E-5</v>
      </c>
      <c r="C43" s="25">
        <v>4.2529999999999998E-2</v>
      </c>
      <c r="D43" s="25">
        <f t="shared" si="1"/>
        <v>4.2439999999999999E-2</v>
      </c>
      <c r="E43" s="25"/>
      <c r="F43" s="25">
        <f t="shared" si="2"/>
        <v>3.9971979999999997E-2</v>
      </c>
      <c r="G43" s="25">
        <f t="shared" si="3"/>
        <v>0.92055469940000001</v>
      </c>
      <c r="H43" s="25">
        <v>3.9530000000000003E-2</v>
      </c>
      <c r="I43" s="25">
        <f t="shared" si="4"/>
        <v>3.9440000000000003E-2</v>
      </c>
      <c r="J43" s="25"/>
      <c r="K43" s="25">
        <f t="shared" si="5"/>
        <v>3.711188E-2</v>
      </c>
      <c r="L43" s="25">
        <f t="shared" si="6"/>
        <v>0.8546865964</v>
      </c>
      <c r="M43" s="25">
        <v>4.3580000000000001E-2</v>
      </c>
      <c r="N43" s="25">
        <f t="shared" si="7"/>
        <v>4.3490000000000001E-2</v>
      </c>
      <c r="O43" s="25"/>
      <c r="P43" s="25">
        <f t="shared" si="8"/>
        <v>4.1044780000000003E-2</v>
      </c>
      <c r="Q43" s="25">
        <f t="shared" si="9"/>
        <v>0.94526128340000015</v>
      </c>
      <c r="R43" s="25">
        <v>4.6350000000000002E-2</v>
      </c>
      <c r="S43" s="25">
        <f t="shared" si="10"/>
        <v>4.6260000000000003E-2</v>
      </c>
      <c r="T43" s="25"/>
      <c r="U43" s="25">
        <f t="shared" si="11"/>
        <v>4.5374780000000003E-2</v>
      </c>
      <c r="V43" s="25">
        <f t="shared" si="12"/>
        <v>1.0449811834000002</v>
      </c>
      <c r="W43" s="25">
        <v>4.4119999999999999E-2</v>
      </c>
      <c r="X43" s="25">
        <f t="shared" si="13"/>
        <v>4.403E-2</v>
      </c>
      <c r="Y43" s="25"/>
      <c r="Z43" s="25">
        <f t="shared" si="14"/>
        <v>4.3266409999999998E-2</v>
      </c>
      <c r="AA43" s="25">
        <f t="shared" si="15"/>
        <v>0.99642542229999997</v>
      </c>
      <c r="AB43" s="25">
        <v>1.2E-4</v>
      </c>
      <c r="AC43" s="25">
        <f t="shared" si="0"/>
        <v>9.0000000000000006E-5</v>
      </c>
    </row>
    <row r="44" spans="1:29" s="15" customFormat="1">
      <c r="A44" s="19">
        <v>292</v>
      </c>
      <c r="B44" s="25">
        <v>-2.0000000000000002E-5</v>
      </c>
      <c r="C44" s="25">
        <v>4.1300000000000003E-2</v>
      </c>
      <c r="D44" s="25">
        <f t="shared" si="1"/>
        <v>4.1265000000000003E-2</v>
      </c>
      <c r="E44" s="25"/>
      <c r="F44" s="25">
        <f t="shared" si="2"/>
        <v>3.8796980000000002E-2</v>
      </c>
      <c r="G44" s="25">
        <f t="shared" si="3"/>
        <v>0.89349444940000011</v>
      </c>
      <c r="H44" s="25">
        <v>3.8589999999999999E-2</v>
      </c>
      <c r="I44" s="25">
        <f t="shared" si="4"/>
        <v>3.8554999999999999E-2</v>
      </c>
      <c r="J44" s="25"/>
      <c r="K44" s="25">
        <f t="shared" si="5"/>
        <v>3.6226879999999996E-2</v>
      </c>
      <c r="L44" s="25">
        <f t="shared" si="6"/>
        <v>0.83430504639999992</v>
      </c>
      <c r="M44" s="25">
        <v>4.2560000000000001E-2</v>
      </c>
      <c r="N44" s="25">
        <f t="shared" si="7"/>
        <v>4.2525E-2</v>
      </c>
      <c r="O44" s="25"/>
      <c r="P44" s="25">
        <f t="shared" si="8"/>
        <v>4.0079780000000002E-2</v>
      </c>
      <c r="Q44" s="25">
        <f t="shared" si="9"/>
        <v>0.92303733340000005</v>
      </c>
      <c r="R44" s="25">
        <v>4.6179999999999999E-2</v>
      </c>
      <c r="S44" s="25">
        <f t="shared" si="10"/>
        <v>4.6144999999999999E-2</v>
      </c>
      <c r="T44" s="25"/>
      <c r="U44" s="25">
        <f t="shared" si="11"/>
        <v>4.5259779999999999E-2</v>
      </c>
      <c r="V44" s="25">
        <f t="shared" si="12"/>
        <v>1.0423327334000001</v>
      </c>
      <c r="W44" s="25">
        <v>4.3110000000000002E-2</v>
      </c>
      <c r="X44" s="25">
        <f t="shared" si="13"/>
        <v>4.3075000000000002E-2</v>
      </c>
      <c r="Y44" s="25"/>
      <c r="Z44" s="25">
        <f t="shared" si="14"/>
        <v>4.2311410000000001E-2</v>
      </c>
      <c r="AA44" s="25">
        <f t="shared" si="15"/>
        <v>0.97443177230000011</v>
      </c>
      <c r="AB44" s="25">
        <v>9.0000000000000006E-5</v>
      </c>
      <c r="AC44" s="25">
        <f t="shared" si="0"/>
        <v>3.5000000000000004E-5</v>
      </c>
    </row>
    <row r="45" spans="1:29" s="15" customFormat="1">
      <c r="A45" s="19">
        <v>293</v>
      </c>
      <c r="B45" s="25">
        <v>-1E-4</v>
      </c>
      <c r="C45" s="25">
        <v>4.036E-2</v>
      </c>
      <c r="D45" s="25">
        <f t="shared" si="1"/>
        <v>4.0434999999999999E-2</v>
      </c>
      <c r="E45" s="25"/>
      <c r="F45" s="25">
        <f t="shared" si="2"/>
        <v>3.7966979999999997E-2</v>
      </c>
      <c r="G45" s="25">
        <f t="shared" si="3"/>
        <v>0.87437954939999996</v>
      </c>
      <c r="H45" s="25">
        <v>3.7620000000000001E-2</v>
      </c>
      <c r="I45" s="25">
        <f t="shared" si="4"/>
        <v>3.7694999999999999E-2</v>
      </c>
      <c r="J45" s="25"/>
      <c r="K45" s="25">
        <f t="shared" si="5"/>
        <v>3.5366879999999996E-2</v>
      </c>
      <c r="L45" s="25">
        <f t="shared" si="6"/>
        <v>0.81449924639999993</v>
      </c>
      <c r="M45" s="25">
        <v>4.1709999999999997E-2</v>
      </c>
      <c r="N45" s="25">
        <f t="shared" si="7"/>
        <v>4.1784999999999996E-2</v>
      </c>
      <c r="O45" s="25"/>
      <c r="P45" s="25">
        <f t="shared" si="8"/>
        <v>3.9339779999999998E-2</v>
      </c>
      <c r="Q45" s="25">
        <f t="shared" si="9"/>
        <v>0.90599513340000004</v>
      </c>
      <c r="R45" s="25">
        <v>4.6170000000000003E-2</v>
      </c>
      <c r="S45" s="25">
        <f t="shared" si="10"/>
        <v>4.6245000000000001E-2</v>
      </c>
      <c r="T45" s="25"/>
      <c r="U45" s="25">
        <f t="shared" si="11"/>
        <v>4.5359780000000002E-2</v>
      </c>
      <c r="V45" s="25">
        <f t="shared" si="12"/>
        <v>1.0446357334</v>
      </c>
      <c r="W45" s="25">
        <v>4.2659999999999997E-2</v>
      </c>
      <c r="X45" s="25">
        <f t="shared" si="13"/>
        <v>4.2734999999999995E-2</v>
      </c>
      <c r="Y45" s="25"/>
      <c r="Z45" s="25">
        <f t="shared" si="14"/>
        <v>4.1971409999999994E-2</v>
      </c>
      <c r="AA45" s="25">
        <f t="shared" si="15"/>
        <v>0.96660157229999988</v>
      </c>
      <c r="AB45" s="25">
        <v>-5.0000000000000002E-5</v>
      </c>
      <c r="AC45" s="25">
        <f t="shared" si="0"/>
        <v>-7.5000000000000007E-5</v>
      </c>
    </row>
    <row r="46" spans="1:29" s="15" customFormat="1">
      <c r="A46" s="19">
        <v>294</v>
      </c>
      <c r="B46" s="25">
        <v>-1.0000000000000001E-5</v>
      </c>
      <c r="C46" s="25">
        <v>3.9710000000000002E-2</v>
      </c>
      <c r="D46" s="25">
        <f t="shared" si="1"/>
        <v>3.9875000000000001E-2</v>
      </c>
      <c r="E46" s="25"/>
      <c r="F46" s="25">
        <f t="shared" si="2"/>
        <v>3.7406979999999999E-2</v>
      </c>
      <c r="G46" s="25">
        <f t="shared" si="3"/>
        <v>0.86148274940000003</v>
      </c>
      <c r="H46" s="25">
        <v>3.6929999999999998E-2</v>
      </c>
      <c r="I46" s="25">
        <f t="shared" si="4"/>
        <v>3.7094999999999996E-2</v>
      </c>
      <c r="J46" s="25"/>
      <c r="K46" s="25">
        <f t="shared" si="5"/>
        <v>3.4766879999999993E-2</v>
      </c>
      <c r="L46" s="25">
        <f t="shared" si="6"/>
        <v>0.80068124639999994</v>
      </c>
      <c r="M46" s="25">
        <v>4.0919999999999998E-2</v>
      </c>
      <c r="N46" s="25">
        <f t="shared" si="7"/>
        <v>4.1084999999999997E-2</v>
      </c>
      <c r="O46" s="25"/>
      <c r="P46" s="25">
        <f t="shared" si="8"/>
        <v>3.8639779999999999E-2</v>
      </c>
      <c r="Q46" s="25">
        <f t="shared" si="9"/>
        <v>0.88987413339999999</v>
      </c>
      <c r="R46" s="25">
        <v>4.5170000000000002E-2</v>
      </c>
      <c r="S46" s="25">
        <f t="shared" si="10"/>
        <v>4.5335E-2</v>
      </c>
      <c r="T46" s="25"/>
      <c r="U46" s="25">
        <f t="shared" si="11"/>
        <v>4.4449780000000001E-2</v>
      </c>
      <c r="V46" s="25">
        <f t="shared" si="12"/>
        <v>1.0236784334</v>
      </c>
      <c r="W46" s="25">
        <v>4.2509999999999999E-2</v>
      </c>
      <c r="X46" s="25">
        <f t="shared" si="13"/>
        <v>4.2674999999999998E-2</v>
      </c>
      <c r="Y46" s="25"/>
      <c r="Z46" s="25">
        <f t="shared" si="14"/>
        <v>4.1911409999999996E-2</v>
      </c>
      <c r="AA46" s="25">
        <f t="shared" si="15"/>
        <v>0.9652197723</v>
      </c>
      <c r="AB46" s="25">
        <v>-3.2000000000000003E-4</v>
      </c>
      <c r="AC46" s="25">
        <f t="shared" si="0"/>
        <v>-1.6500000000000003E-4</v>
      </c>
    </row>
    <row r="47" spans="1:29" s="15" customFormat="1">
      <c r="A47" s="19">
        <v>295</v>
      </c>
      <c r="B47" s="25">
        <v>-2.0000000000000002E-5</v>
      </c>
      <c r="C47" s="25">
        <v>3.8760000000000003E-2</v>
      </c>
      <c r="D47" s="25">
        <f t="shared" si="1"/>
        <v>3.8960000000000002E-2</v>
      </c>
      <c r="E47" s="25"/>
      <c r="F47" s="25">
        <f t="shared" si="2"/>
        <v>3.649198E-2</v>
      </c>
      <c r="G47" s="25">
        <f t="shared" si="3"/>
        <v>0.8404102994</v>
      </c>
      <c r="H47" s="25">
        <v>3.5979999999999998E-2</v>
      </c>
      <c r="I47" s="25">
        <f t="shared" si="4"/>
        <v>3.6179999999999997E-2</v>
      </c>
      <c r="J47" s="25"/>
      <c r="K47" s="25">
        <f t="shared" si="5"/>
        <v>3.3851879999999994E-2</v>
      </c>
      <c r="L47" s="25">
        <f t="shared" si="6"/>
        <v>0.77960879639999991</v>
      </c>
      <c r="M47" s="25">
        <v>3.984E-2</v>
      </c>
      <c r="N47" s="25">
        <f t="shared" si="7"/>
        <v>4.0039999999999999E-2</v>
      </c>
      <c r="O47" s="25"/>
      <c r="P47" s="25">
        <f t="shared" si="8"/>
        <v>3.7594780000000001E-2</v>
      </c>
      <c r="Q47" s="25">
        <f t="shared" si="9"/>
        <v>0.86580778340000009</v>
      </c>
      <c r="R47" s="25">
        <v>4.5150000000000003E-2</v>
      </c>
      <c r="S47" s="25">
        <f t="shared" si="10"/>
        <v>4.5350000000000001E-2</v>
      </c>
      <c r="T47" s="25"/>
      <c r="U47" s="25">
        <f t="shared" si="11"/>
        <v>4.4464780000000002E-2</v>
      </c>
      <c r="V47" s="25">
        <f t="shared" si="12"/>
        <v>1.0240238834000002</v>
      </c>
      <c r="W47" s="25">
        <v>4.1450000000000001E-2</v>
      </c>
      <c r="X47" s="25">
        <f t="shared" si="13"/>
        <v>4.165E-2</v>
      </c>
      <c r="Y47" s="25"/>
      <c r="Z47" s="25">
        <f t="shared" si="14"/>
        <v>4.0886409999999998E-2</v>
      </c>
      <c r="AA47" s="25">
        <f t="shared" si="15"/>
        <v>0.94161402230000002</v>
      </c>
      <c r="AB47" s="25">
        <v>-3.8000000000000002E-4</v>
      </c>
      <c r="AC47" s="25">
        <f t="shared" si="0"/>
        <v>-2.0000000000000001E-4</v>
      </c>
    </row>
    <row r="48" spans="1:29" s="15" customFormat="1">
      <c r="A48" s="18">
        <v>296</v>
      </c>
      <c r="B48" s="25">
        <v>2.0000000000000002E-5</v>
      </c>
      <c r="C48" s="25">
        <v>3.8190000000000002E-2</v>
      </c>
      <c r="D48" s="25">
        <f t="shared" si="1"/>
        <v>3.8405000000000002E-2</v>
      </c>
      <c r="E48" s="25"/>
      <c r="F48" s="25">
        <f t="shared" si="2"/>
        <v>3.593698E-2</v>
      </c>
      <c r="G48" s="25">
        <f t="shared" si="3"/>
        <v>0.82762864940000003</v>
      </c>
      <c r="H48" s="25">
        <v>3.5400000000000001E-2</v>
      </c>
      <c r="I48" s="25">
        <f t="shared" si="4"/>
        <v>3.5615000000000001E-2</v>
      </c>
      <c r="J48" s="25"/>
      <c r="K48" s="25">
        <f t="shared" si="5"/>
        <v>3.3286879999999998E-2</v>
      </c>
      <c r="L48" s="25">
        <f t="shared" si="6"/>
        <v>0.76659684640000003</v>
      </c>
      <c r="M48" s="25">
        <v>3.9230000000000001E-2</v>
      </c>
      <c r="N48" s="25">
        <f t="shared" si="7"/>
        <v>3.9445000000000001E-2</v>
      </c>
      <c r="O48" s="25"/>
      <c r="P48" s="25">
        <f t="shared" si="8"/>
        <v>3.6999780000000003E-2</v>
      </c>
      <c r="Q48" s="25">
        <f t="shared" si="9"/>
        <v>0.85210493340000015</v>
      </c>
      <c r="R48" s="25">
        <v>4.5109999999999997E-2</v>
      </c>
      <c r="S48" s="25">
        <f t="shared" si="10"/>
        <v>4.5324999999999997E-2</v>
      </c>
      <c r="T48" s="25"/>
      <c r="U48" s="25">
        <f t="shared" si="11"/>
        <v>4.4439779999999998E-2</v>
      </c>
      <c r="V48" s="25">
        <f t="shared" si="12"/>
        <v>1.0234481334000001</v>
      </c>
      <c r="W48" s="25">
        <v>4.0770000000000001E-2</v>
      </c>
      <c r="X48" s="25">
        <f t="shared" si="13"/>
        <v>4.0985000000000001E-2</v>
      </c>
      <c r="Y48" s="25"/>
      <c r="Z48" s="25">
        <f t="shared" si="14"/>
        <v>4.0221409999999999E-2</v>
      </c>
      <c r="AA48" s="25">
        <f t="shared" si="15"/>
        <v>0.92629907229999997</v>
      </c>
      <c r="AB48" s="25">
        <v>-4.4999999999999999E-4</v>
      </c>
      <c r="AC48" s="25">
        <f t="shared" si="0"/>
        <v>-2.1499999999999999E-4</v>
      </c>
    </row>
    <row r="49" spans="1:29" s="15" customFormat="1">
      <c r="A49" s="18">
        <v>297</v>
      </c>
      <c r="B49" s="25">
        <v>-4.0000000000000003E-5</v>
      </c>
      <c r="C49" s="25">
        <v>3.7010000000000001E-2</v>
      </c>
      <c r="D49" s="25">
        <f t="shared" si="1"/>
        <v>3.7284999999999999E-2</v>
      </c>
      <c r="E49" s="25"/>
      <c r="F49" s="25">
        <f t="shared" si="2"/>
        <v>3.4816979999999997E-2</v>
      </c>
      <c r="G49" s="25">
        <f t="shared" si="3"/>
        <v>0.80183504939999994</v>
      </c>
      <c r="H49" s="25">
        <v>3.4479999999999997E-2</v>
      </c>
      <c r="I49" s="25">
        <f t="shared" si="4"/>
        <v>3.4754999999999994E-2</v>
      </c>
      <c r="J49" s="25"/>
      <c r="K49" s="25">
        <f t="shared" si="5"/>
        <v>3.2426879999999991E-2</v>
      </c>
      <c r="L49" s="25">
        <f t="shared" si="6"/>
        <v>0.74679104639999982</v>
      </c>
      <c r="M49" s="25">
        <v>3.8260000000000002E-2</v>
      </c>
      <c r="N49" s="25">
        <f t="shared" si="7"/>
        <v>3.8535E-2</v>
      </c>
      <c r="O49" s="25"/>
      <c r="P49" s="25">
        <f t="shared" si="8"/>
        <v>3.6089780000000002E-2</v>
      </c>
      <c r="Q49" s="25">
        <f t="shared" si="9"/>
        <v>0.83114763340000009</v>
      </c>
      <c r="R49" s="25">
        <v>4.5080000000000002E-2</v>
      </c>
      <c r="S49" s="25">
        <f t="shared" si="10"/>
        <v>4.5354999999999999E-2</v>
      </c>
      <c r="T49" s="25"/>
      <c r="U49" s="25">
        <f t="shared" si="11"/>
        <v>4.446978E-2</v>
      </c>
      <c r="V49" s="25">
        <f t="shared" si="12"/>
        <v>1.0241390334</v>
      </c>
      <c r="W49" s="25">
        <v>4.4609999999999997E-2</v>
      </c>
      <c r="X49" s="25">
        <f t="shared" si="13"/>
        <v>4.4884999999999994E-2</v>
      </c>
      <c r="Y49" s="25"/>
      <c r="Z49" s="25">
        <f t="shared" si="14"/>
        <v>4.4121409999999993E-2</v>
      </c>
      <c r="AA49" s="25">
        <f t="shared" si="15"/>
        <v>1.0161160722999998</v>
      </c>
      <c r="AB49" s="25">
        <v>-5.1000000000000004E-4</v>
      </c>
      <c r="AC49" s="25">
        <f t="shared" si="0"/>
        <v>-2.7500000000000002E-4</v>
      </c>
    </row>
    <row r="50" spans="1:29" s="15" customFormat="1">
      <c r="A50" s="18">
        <v>298</v>
      </c>
      <c r="B50" s="25">
        <v>0</v>
      </c>
      <c r="C50" s="25">
        <v>3.6209999999999999E-2</v>
      </c>
      <c r="D50" s="25">
        <f t="shared" si="1"/>
        <v>3.6525000000000002E-2</v>
      </c>
      <c r="E50" s="25"/>
      <c r="F50" s="25">
        <f t="shared" si="2"/>
        <v>3.4056980000000001E-2</v>
      </c>
      <c r="G50" s="25">
        <f t="shared" si="3"/>
        <v>0.78433224940000001</v>
      </c>
      <c r="H50" s="25">
        <v>3.3799999999999997E-2</v>
      </c>
      <c r="I50" s="25">
        <f t="shared" si="4"/>
        <v>3.4114999999999999E-2</v>
      </c>
      <c r="J50" s="25"/>
      <c r="K50" s="25">
        <f t="shared" si="5"/>
        <v>3.1786879999999997E-2</v>
      </c>
      <c r="L50" s="25">
        <f t="shared" si="6"/>
        <v>0.73205184639999998</v>
      </c>
      <c r="M50" s="25">
        <v>3.7470000000000003E-2</v>
      </c>
      <c r="N50" s="25">
        <f t="shared" si="7"/>
        <v>3.7785000000000006E-2</v>
      </c>
      <c r="O50" s="25"/>
      <c r="P50" s="25">
        <f t="shared" si="8"/>
        <v>3.5339780000000008E-2</v>
      </c>
      <c r="Q50" s="25">
        <f t="shared" si="9"/>
        <v>0.81387513340000017</v>
      </c>
      <c r="R50" s="25">
        <v>4.4110000000000003E-2</v>
      </c>
      <c r="S50" s="25">
        <f t="shared" si="10"/>
        <v>4.4425000000000006E-2</v>
      </c>
      <c r="T50" s="25"/>
      <c r="U50" s="25">
        <f t="shared" si="11"/>
        <v>4.3539780000000007E-2</v>
      </c>
      <c r="V50" s="25">
        <f t="shared" si="12"/>
        <v>1.0027211334000001</v>
      </c>
      <c r="W50" s="25">
        <v>4.4400000000000002E-2</v>
      </c>
      <c r="X50" s="25">
        <f t="shared" si="13"/>
        <v>4.4715000000000005E-2</v>
      </c>
      <c r="Y50" s="25"/>
      <c r="Z50" s="25">
        <f t="shared" si="14"/>
        <v>4.3951410000000003E-2</v>
      </c>
      <c r="AA50" s="25">
        <f t="shared" si="15"/>
        <v>1.0122009723000001</v>
      </c>
      <c r="AB50" s="25">
        <v>-6.3000000000000003E-4</v>
      </c>
      <c r="AC50" s="25">
        <f t="shared" si="0"/>
        <v>-3.1500000000000001E-4</v>
      </c>
    </row>
    <row r="51" spans="1:29" s="15" customFormat="1">
      <c r="A51" s="18">
        <v>299</v>
      </c>
      <c r="B51" s="25">
        <v>-2.0000000000000002E-5</v>
      </c>
      <c r="C51" s="25">
        <v>3.5610000000000003E-2</v>
      </c>
      <c r="D51" s="25">
        <f t="shared" si="1"/>
        <v>3.5995000000000006E-2</v>
      </c>
      <c r="E51" s="25"/>
      <c r="F51" s="25">
        <f t="shared" si="2"/>
        <v>3.3526980000000005E-2</v>
      </c>
      <c r="G51" s="25">
        <f t="shared" si="3"/>
        <v>0.77212634940000013</v>
      </c>
      <c r="H51" s="25">
        <v>3.3160000000000002E-2</v>
      </c>
      <c r="I51" s="25">
        <f t="shared" si="4"/>
        <v>3.3545000000000005E-2</v>
      </c>
      <c r="J51" s="25"/>
      <c r="K51" s="25">
        <f t="shared" si="5"/>
        <v>3.1216880000000006E-2</v>
      </c>
      <c r="L51" s="25">
        <f t="shared" si="6"/>
        <v>0.71892474640000015</v>
      </c>
      <c r="M51" s="25">
        <v>3.6749999999999998E-2</v>
      </c>
      <c r="N51" s="25">
        <f t="shared" si="7"/>
        <v>3.7135000000000001E-2</v>
      </c>
      <c r="O51" s="25"/>
      <c r="P51" s="25">
        <f t="shared" si="8"/>
        <v>3.4689780000000003E-2</v>
      </c>
      <c r="Q51" s="25">
        <f t="shared" si="9"/>
        <v>0.79890563340000009</v>
      </c>
      <c r="R51" s="25">
        <v>4.3659999999999997E-2</v>
      </c>
      <c r="S51" s="25">
        <f t="shared" si="10"/>
        <v>4.4045000000000001E-2</v>
      </c>
      <c r="T51" s="25"/>
      <c r="U51" s="25">
        <f t="shared" si="11"/>
        <v>4.3159780000000002E-2</v>
      </c>
      <c r="V51" s="25">
        <f t="shared" si="12"/>
        <v>0.99396973340000006</v>
      </c>
      <c r="W51" s="25">
        <v>4.4179999999999997E-2</v>
      </c>
      <c r="X51" s="25">
        <f t="shared" si="13"/>
        <v>4.4565E-2</v>
      </c>
      <c r="Y51" s="25"/>
      <c r="Z51" s="25">
        <f t="shared" si="14"/>
        <v>4.3801409999999999E-2</v>
      </c>
      <c r="AA51" s="25">
        <f t="shared" si="15"/>
        <v>1.0087464722999999</v>
      </c>
      <c r="AB51" s="25">
        <v>-7.5000000000000002E-4</v>
      </c>
      <c r="AC51" s="25">
        <f t="shared" si="0"/>
        <v>-3.8500000000000003E-4</v>
      </c>
    </row>
    <row r="52" spans="1:29" s="15" customFormat="1">
      <c r="A52" s="18">
        <v>300</v>
      </c>
      <c r="B52" s="25">
        <v>2.0000000000000002E-5</v>
      </c>
      <c r="C52" s="25">
        <v>3.5139999999999998E-2</v>
      </c>
      <c r="D52" s="25">
        <f t="shared" si="1"/>
        <v>3.5545E-2</v>
      </c>
      <c r="E52" s="25"/>
      <c r="F52" s="25">
        <f t="shared" si="2"/>
        <v>3.3076979999999999E-2</v>
      </c>
      <c r="G52" s="25">
        <f t="shared" si="3"/>
        <v>0.76176284940000005</v>
      </c>
      <c r="H52" s="25">
        <v>3.2590000000000001E-2</v>
      </c>
      <c r="I52" s="25">
        <f t="shared" si="4"/>
        <v>3.2995000000000003E-2</v>
      </c>
      <c r="J52" s="25"/>
      <c r="K52" s="25">
        <f t="shared" si="5"/>
        <v>3.0666880000000004E-2</v>
      </c>
      <c r="L52" s="25">
        <f t="shared" si="6"/>
        <v>0.70625824640000012</v>
      </c>
      <c r="M52" s="25">
        <v>3.6389999999999999E-2</v>
      </c>
      <c r="N52" s="25">
        <f t="shared" si="7"/>
        <v>3.6795000000000001E-2</v>
      </c>
      <c r="O52" s="25"/>
      <c r="P52" s="25">
        <f t="shared" si="8"/>
        <v>3.4349780000000003E-2</v>
      </c>
      <c r="Q52" s="25">
        <f t="shared" si="9"/>
        <v>0.79107543340000008</v>
      </c>
      <c r="R52" s="25">
        <v>4.3099999999999999E-2</v>
      </c>
      <c r="S52" s="25">
        <f t="shared" si="10"/>
        <v>4.3505000000000002E-2</v>
      </c>
      <c r="T52" s="25"/>
      <c r="U52" s="25">
        <f t="shared" si="11"/>
        <v>4.2619780000000003E-2</v>
      </c>
      <c r="V52" s="25">
        <f t="shared" si="12"/>
        <v>0.98153353340000016</v>
      </c>
      <c r="W52" s="25">
        <v>4.41E-2</v>
      </c>
      <c r="X52" s="25">
        <f t="shared" si="13"/>
        <v>4.4505000000000003E-2</v>
      </c>
      <c r="Y52" s="25"/>
      <c r="Z52" s="25">
        <f t="shared" si="14"/>
        <v>4.3741410000000001E-2</v>
      </c>
      <c r="AA52" s="25">
        <f t="shared" si="15"/>
        <v>1.0073646723</v>
      </c>
      <c r="AB52" s="25">
        <v>-8.3000000000000001E-4</v>
      </c>
      <c r="AC52" s="25">
        <f t="shared" si="0"/>
        <v>-4.0499999999999998E-4</v>
      </c>
    </row>
    <row r="53" spans="1:29" s="15" customFormat="1">
      <c r="A53" s="18">
        <v>301</v>
      </c>
      <c r="B53" s="25">
        <v>-1.0000000000000001E-5</v>
      </c>
      <c r="C53" s="25">
        <v>3.4369999999999998E-2</v>
      </c>
      <c r="D53" s="25">
        <f t="shared" si="1"/>
        <v>3.4849999999999999E-2</v>
      </c>
      <c r="E53" s="25"/>
      <c r="F53" s="25">
        <f t="shared" si="2"/>
        <v>3.2381979999999998E-2</v>
      </c>
      <c r="G53" s="25">
        <f t="shared" si="3"/>
        <v>0.74575699939999995</v>
      </c>
      <c r="H53" s="25">
        <v>3.1980000000000001E-2</v>
      </c>
      <c r="I53" s="25">
        <f t="shared" si="4"/>
        <v>3.2460000000000003E-2</v>
      </c>
      <c r="J53" s="25"/>
      <c r="K53" s="25">
        <f t="shared" si="5"/>
        <v>3.0131880000000003E-2</v>
      </c>
      <c r="L53" s="25">
        <f t="shared" si="6"/>
        <v>0.69393719640000007</v>
      </c>
      <c r="M53" s="25">
        <v>3.5409999999999997E-2</v>
      </c>
      <c r="N53" s="25">
        <f t="shared" si="7"/>
        <v>3.5889999999999998E-2</v>
      </c>
      <c r="O53" s="25"/>
      <c r="P53" s="25">
        <f t="shared" si="8"/>
        <v>3.344478E-2</v>
      </c>
      <c r="Q53" s="25">
        <f t="shared" si="9"/>
        <v>0.77023328340000008</v>
      </c>
      <c r="R53" s="25">
        <v>4.2790000000000002E-2</v>
      </c>
      <c r="S53" s="25">
        <f t="shared" si="10"/>
        <v>4.3270000000000003E-2</v>
      </c>
      <c r="T53" s="25"/>
      <c r="U53" s="25">
        <f t="shared" si="11"/>
        <v>4.2384780000000004E-2</v>
      </c>
      <c r="V53" s="25">
        <f t="shared" si="12"/>
        <v>0.97612148340000016</v>
      </c>
      <c r="W53" s="25">
        <v>4.3119999999999999E-2</v>
      </c>
      <c r="X53" s="25">
        <f t="shared" si="13"/>
        <v>4.36E-2</v>
      </c>
      <c r="Y53" s="25"/>
      <c r="Z53" s="25">
        <f t="shared" si="14"/>
        <v>4.2836409999999998E-2</v>
      </c>
      <c r="AA53" s="25">
        <f t="shared" si="15"/>
        <v>0.98652252230000004</v>
      </c>
      <c r="AB53" s="25">
        <v>-9.5E-4</v>
      </c>
      <c r="AC53" s="25">
        <f t="shared" si="0"/>
        <v>-4.8000000000000001E-4</v>
      </c>
    </row>
    <row r="54" spans="1:29" s="15" customFormat="1">
      <c r="A54" s="18">
        <v>302</v>
      </c>
      <c r="B54" s="25">
        <v>1.6000000000000001E-4</v>
      </c>
      <c r="C54" s="25">
        <v>3.3680000000000002E-2</v>
      </c>
      <c r="D54" s="25">
        <f t="shared" si="1"/>
        <v>3.4110000000000001E-2</v>
      </c>
      <c r="E54" s="25"/>
      <c r="F54" s="25">
        <f t="shared" si="2"/>
        <v>3.164198E-2</v>
      </c>
      <c r="G54" s="25">
        <f t="shared" si="3"/>
        <v>0.72871479940000006</v>
      </c>
      <c r="H54" s="25">
        <v>3.1370000000000002E-2</v>
      </c>
      <c r="I54" s="25">
        <f t="shared" si="4"/>
        <v>3.1800000000000002E-2</v>
      </c>
      <c r="J54" s="25"/>
      <c r="K54" s="25">
        <f t="shared" si="5"/>
        <v>2.9471880000000002E-2</v>
      </c>
      <c r="L54" s="25">
        <f t="shared" si="6"/>
        <v>0.67873739640000008</v>
      </c>
      <c r="M54" s="25">
        <v>3.4880000000000001E-2</v>
      </c>
      <c r="N54" s="25">
        <f t="shared" si="7"/>
        <v>3.5310000000000001E-2</v>
      </c>
      <c r="O54" s="25"/>
      <c r="P54" s="25">
        <f t="shared" si="8"/>
        <v>3.2864780000000003E-2</v>
      </c>
      <c r="Q54" s="25">
        <f t="shared" si="9"/>
        <v>0.75687588340000012</v>
      </c>
      <c r="R54" s="25">
        <v>4.2700000000000002E-2</v>
      </c>
      <c r="S54" s="25">
        <f t="shared" si="10"/>
        <v>4.3130000000000002E-2</v>
      </c>
      <c r="T54" s="25"/>
      <c r="U54" s="25">
        <f t="shared" si="11"/>
        <v>4.2244780000000003E-2</v>
      </c>
      <c r="V54" s="25">
        <f t="shared" si="12"/>
        <v>0.97289728340000015</v>
      </c>
      <c r="W54" s="25">
        <v>4.2169999999999999E-2</v>
      </c>
      <c r="X54" s="25">
        <f t="shared" si="13"/>
        <v>4.2599999999999999E-2</v>
      </c>
      <c r="Y54" s="25"/>
      <c r="Z54" s="25">
        <f t="shared" si="14"/>
        <v>4.1836409999999997E-2</v>
      </c>
      <c r="AA54" s="25">
        <f t="shared" si="15"/>
        <v>0.96349252230000004</v>
      </c>
      <c r="AB54" s="25">
        <v>-1.0200000000000001E-3</v>
      </c>
      <c r="AC54" s="25">
        <f t="shared" si="0"/>
        <v>-4.3000000000000004E-4</v>
      </c>
    </row>
    <row r="55" spans="1:29" s="15" customFormat="1">
      <c r="A55" s="18">
        <v>303</v>
      </c>
      <c r="B55" s="25">
        <v>-1.2E-4</v>
      </c>
      <c r="C55" s="25">
        <v>3.3070000000000002E-2</v>
      </c>
      <c r="D55" s="25">
        <f t="shared" si="1"/>
        <v>3.3755E-2</v>
      </c>
      <c r="E55" s="25"/>
      <c r="F55" s="25">
        <f t="shared" si="2"/>
        <v>3.1286979999999999E-2</v>
      </c>
      <c r="G55" s="25">
        <f t="shared" si="3"/>
        <v>0.72053914939999997</v>
      </c>
      <c r="H55" s="25">
        <v>3.0640000000000001E-2</v>
      </c>
      <c r="I55" s="25">
        <f t="shared" si="4"/>
        <v>3.1324999999999999E-2</v>
      </c>
      <c r="J55" s="25"/>
      <c r="K55" s="25">
        <f t="shared" si="5"/>
        <v>2.8996879999999999E-2</v>
      </c>
      <c r="L55" s="25">
        <f t="shared" si="6"/>
        <v>0.66779814640000001</v>
      </c>
      <c r="M55" s="25">
        <v>3.422E-2</v>
      </c>
      <c r="N55" s="25">
        <f t="shared" si="7"/>
        <v>3.4904999999999999E-2</v>
      </c>
      <c r="O55" s="25"/>
      <c r="P55" s="25">
        <f t="shared" si="8"/>
        <v>3.2459780000000001E-2</v>
      </c>
      <c r="Q55" s="25">
        <f t="shared" si="9"/>
        <v>0.74754873340000005</v>
      </c>
      <c r="R55" s="25">
        <v>4.2180000000000002E-2</v>
      </c>
      <c r="S55" s="25">
        <f t="shared" si="10"/>
        <v>4.2865E-2</v>
      </c>
      <c r="T55" s="25"/>
      <c r="U55" s="25">
        <f t="shared" si="11"/>
        <v>4.1979780000000001E-2</v>
      </c>
      <c r="V55" s="25">
        <f t="shared" si="12"/>
        <v>0.96679433340000009</v>
      </c>
      <c r="W55" s="25">
        <v>4.1549999999999997E-2</v>
      </c>
      <c r="X55" s="25">
        <f t="shared" si="13"/>
        <v>4.2234999999999995E-2</v>
      </c>
      <c r="Y55" s="25"/>
      <c r="Z55" s="25">
        <f t="shared" si="14"/>
        <v>4.1471409999999993E-2</v>
      </c>
      <c r="AA55" s="25">
        <f t="shared" si="15"/>
        <v>0.95508657229999994</v>
      </c>
      <c r="AB55" s="25">
        <v>-1.25E-3</v>
      </c>
      <c r="AC55" s="25">
        <f t="shared" si="0"/>
        <v>-6.8500000000000006E-4</v>
      </c>
    </row>
    <row r="56" spans="1:29" s="15" customFormat="1">
      <c r="A56" s="18">
        <v>304</v>
      </c>
      <c r="B56" s="25">
        <v>-2.0000000000000002E-5</v>
      </c>
      <c r="C56" s="25">
        <v>3.2599999999999997E-2</v>
      </c>
      <c r="D56" s="25">
        <f t="shared" si="1"/>
        <v>3.322E-2</v>
      </c>
      <c r="E56" s="25"/>
      <c r="F56" s="25">
        <f t="shared" si="2"/>
        <v>3.0751979999999998E-2</v>
      </c>
      <c r="G56" s="25">
        <f t="shared" si="3"/>
        <v>0.70821809940000002</v>
      </c>
      <c r="H56" s="25">
        <v>3.0450000000000001E-2</v>
      </c>
      <c r="I56" s="25">
        <f t="shared" si="4"/>
        <v>3.107E-2</v>
      </c>
      <c r="J56" s="25"/>
      <c r="K56" s="25">
        <f t="shared" si="5"/>
        <v>2.8741880000000001E-2</v>
      </c>
      <c r="L56" s="25">
        <f t="shared" si="6"/>
        <v>0.66192549640000009</v>
      </c>
      <c r="M56" s="25">
        <v>3.3950000000000001E-2</v>
      </c>
      <c r="N56" s="25">
        <f t="shared" si="7"/>
        <v>3.4570000000000004E-2</v>
      </c>
      <c r="O56" s="25"/>
      <c r="P56" s="25">
        <f t="shared" si="8"/>
        <v>3.2124780000000006E-2</v>
      </c>
      <c r="Q56" s="25">
        <f t="shared" si="9"/>
        <v>0.73983368340000022</v>
      </c>
      <c r="R56" s="25">
        <v>4.2020000000000002E-2</v>
      </c>
      <c r="S56" s="25">
        <f t="shared" si="10"/>
        <v>4.2640000000000004E-2</v>
      </c>
      <c r="T56" s="25"/>
      <c r="U56" s="25">
        <f t="shared" si="11"/>
        <v>4.1754780000000005E-2</v>
      </c>
      <c r="V56" s="25">
        <f t="shared" si="12"/>
        <v>0.96161258340000022</v>
      </c>
      <c r="W56" s="25">
        <v>4.1020000000000001E-2</v>
      </c>
      <c r="X56" s="25">
        <f t="shared" si="13"/>
        <v>4.1640000000000003E-2</v>
      </c>
      <c r="Y56" s="25"/>
      <c r="Z56" s="25">
        <f t="shared" si="14"/>
        <v>4.0876410000000002E-2</v>
      </c>
      <c r="AA56" s="25">
        <f t="shared" si="15"/>
        <v>0.94138372230000011</v>
      </c>
      <c r="AB56" s="25">
        <v>-1.2199999999999999E-3</v>
      </c>
      <c r="AC56" s="25">
        <f t="shared" si="0"/>
        <v>-6.2E-4</v>
      </c>
    </row>
    <row r="57" spans="1:29" s="15" customFormat="1">
      <c r="A57" s="18">
        <v>305</v>
      </c>
      <c r="B57" s="25">
        <v>3.0000000000000001E-5</v>
      </c>
      <c r="C57" s="25">
        <v>3.1829999999999997E-2</v>
      </c>
      <c r="D57" s="25">
        <f t="shared" si="1"/>
        <v>3.2504999999999999E-2</v>
      </c>
      <c r="E57" s="25"/>
      <c r="F57" s="25">
        <f t="shared" si="2"/>
        <v>3.0036979999999998E-2</v>
      </c>
      <c r="G57" s="25">
        <f t="shared" si="3"/>
        <v>0.6917516494</v>
      </c>
      <c r="H57" s="25">
        <v>2.981E-2</v>
      </c>
      <c r="I57" s="25">
        <f t="shared" si="4"/>
        <v>3.0484999999999998E-2</v>
      </c>
      <c r="J57" s="25"/>
      <c r="K57" s="25">
        <f t="shared" si="5"/>
        <v>2.8156879999999999E-2</v>
      </c>
      <c r="L57" s="25">
        <f t="shared" si="6"/>
        <v>0.64845294639999995</v>
      </c>
      <c r="M57" s="25">
        <v>3.3110000000000001E-2</v>
      </c>
      <c r="N57" s="25">
        <f t="shared" si="7"/>
        <v>3.3785000000000003E-2</v>
      </c>
      <c r="O57" s="25"/>
      <c r="P57" s="25">
        <f t="shared" si="8"/>
        <v>3.1339780000000005E-2</v>
      </c>
      <c r="Q57" s="25">
        <f t="shared" si="9"/>
        <v>0.72175513340000019</v>
      </c>
      <c r="R57" s="25">
        <v>4.138E-2</v>
      </c>
      <c r="S57" s="25">
        <f t="shared" si="10"/>
        <v>4.2055000000000002E-2</v>
      </c>
      <c r="T57" s="25"/>
      <c r="U57" s="25">
        <f t="shared" si="11"/>
        <v>4.1169780000000003E-2</v>
      </c>
      <c r="V57" s="25">
        <f t="shared" si="12"/>
        <v>0.94814003340000008</v>
      </c>
      <c r="W57" s="25">
        <v>4.0399999999999998E-2</v>
      </c>
      <c r="X57" s="25">
        <f t="shared" si="13"/>
        <v>4.1075E-2</v>
      </c>
      <c r="Y57" s="25"/>
      <c r="Z57" s="25">
        <f t="shared" si="14"/>
        <v>4.0311409999999999E-2</v>
      </c>
      <c r="AA57" s="25">
        <f t="shared" si="15"/>
        <v>0.92837177230000001</v>
      </c>
      <c r="AB57" s="25">
        <v>-1.3799999999999999E-3</v>
      </c>
      <c r="AC57" s="25">
        <f t="shared" si="0"/>
        <v>-6.7499999999999993E-4</v>
      </c>
    </row>
    <row r="58" spans="1:29" s="15" customFormat="1">
      <c r="A58" s="18">
        <v>306</v>
      </c>
      <c r="B58" s="25">
        <v>-1.0000000000000001E-5</v>
      </c>
      <c r="C58" s="25">
        <v>3.1600000000000003E-2</v>
      </c>
      <c r="D58" s="25">
        <f t="shared" si="1"/>
        <v>3.236E-2</v>
      </c>
      <c r="E58" s="25"/>
      <c r="F58" s="25">
        <f t="shared" si="2"/>
        <v>2.9891979999999999E-2</v>
      </c>
      <c r="G58" s="25">
        <f t="shared" si="3"/>
        <v>0.68841229940000004</v>
      </c>
      <c r="H58" s="25">
        <v>2.9420000000000002E-2</v>
      </c>
      <c r="I58" s="25">
        <f t="shared" si="4"/>
        <v>3.0180000000000002E-2</v>
      </c>
      <c r="J58" s="25"/>
      <c r="K58" s="25">
        <f t="shared" si="5"/>
        <v>2.7851880000000002E-2</v>
      </c>
      <c r="L58" s="25">
        <f t="shared" si="6"/>
        <v>0.64142879640000006</v>
      </c>
      <c r="M58" s="25">
        <v>3.2820000000000002E-2</v>
      </c>
      <c r="N58" s="25">
        <f t="shared" si="7"/>
        <v>3.3579999999999999E-2</v>
      </c>
      <c r="O58" s="25"/>
      <c r="P58" s="25">
        <f t="shared" si="8"/>
        <v>3.1134779999999997E-2</v>
      </c>
      <c r="Q58" s="25">
        <f t="shared" si="9"/>
        <v>0.71703398340000002</v>
      </c>
      <c r="R58" s="25">
        <v>4.1349999999999998E-2</v>
      </c>
      <c r="S58" s="25">
        <f t="shared" si="10"/>
        <v>4.2109999999999995E-2</v>
      </c>
      <c r="T58" s="25"/>
      <c r="U58" s="25">
        <f t="shared" si="11"/>
        <v>4.1224779999999996E-2</v>
      </c>
      <c r="V58" s="25">
        <f t="shared" si="12"/>
        <v>0.9494066833999999</v>
      </c>
      <c r="W58" s="25">
        <v>4.002E-2</v>
      </c>
      <c r="X58" s="25">
        <f t="shared" si="13"/>
        <v>4.0779999999999997E-2</v>
      </c>
      <c r="Y58" s="25"/>
      <c r="Z58" s="25">
        <f t="shared" si="14"/>
        <v>4.0016409999999995E-2</v>
      </c>
      <c r="AA58" s="25">
        <f t="shared" si="15"/>
        <v>0.92157792229999991</v>
      </c>
      <c r="AB58" s="25">
        <v>-1.5100000000000001E-3</v>
      </c>
      <c r="AC58" s="25">
        <f t="shared" si="0"/>
        <v>-7.6000000000000004E-4</v>
      </c>
    </row>
    <row r="59" spans="1:29" s="15" customFormat="1">
      <c r="A59" s="18">
        <v>307</v>
      </c>
      <c r="B59" s="25">
        <v>6.0000000000000002E-5</v>
      </c>
      <c r="C59" s="25">
        <v>3.0779999999999998E-2</v>
      </c>
      <c r="D59" s="25">
        <f t="shared" si="1"/>
        <v>3.1544999999999997E-2</v>
      </c>
      <c r="E59" s="25"/>
      <c r="F59" s="25">
        <f t="shared" si="2"/>
        <v>2.9076979999999995E-2</v>
      </c>
      <c r="G59" s="25">
        <f t="shared" si="3"/>
        <v>0.66964284939999996</v>
      </c>
      <c r="H59" s="25">
        <v>2.861E-2</v>
      </c>
      <c r="I59" s="25">
        <f t="shared" si="4"/>
        <v>2.9374999999999998E-2</v>
      </c>
      <c r="J59" s="25"/>
      <c r="K59" s="25">
        <f t="shared" si="5"/>
        <v>2.7046879999999999E-2</v>
      </c>
      <c r="L59" s="25">
        <f t="shared" si="6"/>
        <v>0.6228896464</v>
      </c>
      <c r="M59" s="25">
        <v>3.1870000000000002E-2</v>
      </c>
      <c r="N59" s="25">
        <f t="shared" si="7"/>
        <v>3.2635000000000004E-2</v>
      </c>
      <c r="O59" s="25"/>
      <c r="P59" s="25">
        <f t="shared" si="8"/>
        <v>3.0189780000000003E-2</v>
      </c>
      <c r="Q59" s="25">
        <f t="shared" si="9"/>
        <v>0.69527063340000006</v>
      </c>
      <c r="R59" s="25">
        <v>4.1300000000000003E-2</v>
      </c>
      <c r="S59" s="25">
        <f t="shared" si="10"/>
        <v>4.2065000000000005E-2</v>
      </c>
      <c r="T59" s="25"/>
      <c r="U59" s="25">
        <f t="shared" si="11"/>
        <v>4.1179780000000006E-2</v>
      </c>
      <c r="V59" s="25">
        <f t="shared" si="12"/>
        <v>0.94837033340000021</v>
      </c>
      <c r="W59" s="25">
        <v>3.9219999999999998E-2</v>
      </c>
      <c r="X59" s="25">
        <f t="shared" si="13"/>
        <v>3.9985E-2</v>
      </c>
      <c r="Y59" s="25"/>
      <c r="Z59" s="25">
        <f t="shared" si="14"/>
        <v>3.9221409999999998E-2</v>
      </c>
      <c r="AA59" s="25">
        <f t="shared" si="15"/>
        <v>0.90326907229999998</v>
      </c>
      <c r="AB59" s="25">
        <v>-1.5900000000000001E-3</v>
      </c>
      <c r="AC59" s="25">
        <f t="shared" si="0"/>
        <v>-7.6500000000000005E-4</v>
      </c>
    </row>
    <row r="60" spans="1:29" s="15" customFormat="1">
      <c r="A60" s="18">
        <v>308</v>
      </c>
      <c r="B60" s="25">
        <v>-9.0000000000000006E-5</v>
      </c>
      <c r="C60" s="25">
        <v>3.0540000000000001E-2</v>
      </c>
      <c r="D60" s="25">
        <f t="shared" si="1"/>
        <v>3.1455000000000004E-2</v>
      </c>
      <c r="E60" s="25"/>
      <c r="F60" s="25">
        <f t="shared" si="2"/>
        <v>2.8986980000000002E-2</v>
      </c>
      <c r="G60" s="25">
        <f t="shared" si="3"/>
        <v>0.66757014940000003</v>
      </c>
      <c r="H60" s="25">
        <v>2.8379999999999999E-2</v>
      </c>
      <c r="I60" s="25">
        <f t="shared" si="4"/>
        <v>2.9294999999999998E-2</v>
      </c>
      <c r="J60" s="25"/>
      <c r="K60" s="25">
        <f t="shared" si="5"/>
        <v>2.6966879999999999E-2</v>
      </c>
      <c r="L60" s="25">
        <f t="shared" si="6"/>
        <v>0.62104724639999997</v>
      </c>
      <c r="M60" s="25">
        <v>3.1649999999999998E-2</v>
      </c>
      <c r="N60" s="25">
        <f t="shared" si="7"/>
        <v>3.2564999999999997E-2</v>
      </c>
      <c r="O60" s="25"/>
      <c r="P60" s="25">
        <f t="shared" si="8"/>
        <v>3.0119779999999995E-2</v>
      </c>
      <c r="Q60" s="25">
        <f t="shared" si="9"/>
        <v>0.69365853339999994</v>
      </c>
      <c r="R60" s="25">
        <v>4.1029999999999997E-2</v>
      </c>
      <c r="S60" s="25">
        <f t="shared" si="10"/>
        <v>4.1944999999999996E-2</v>
      </c>
      <c r="T60" s="25"/>
      <c r="U60" s="25">
        <f t="shared" si="11"/>
        <v>4.1059779999999997E-2</v>
      </c>
      <c r="V60" s="25">
        <f t="shared" si="12"/>
        <v>0.94560673340000001</v>
      </c>
      <c r="W60" s="25">
        <v>3.8780000000000002E-2</v>
      </c>
      <c r="X60" s="25">
        <f t="shared" si="13"/>
        <v>3.9695000000000001E-2</v>
      </c>
      <c r="Y60" s="25"/>
      <c r="Z60" s="25">
        <f t="shared" si="14"/>
        <v>3.893141E-2</v>
      </c>
      <c r="AA60" s="25">
        <f t="shared" si="15"/>
        <v>0.89659037230000005</v>
      </c>
      <c r="AB60" s="25">
        <v>-1.74E-3</v>
      </c>
      <c r="AC60" s="25">
        <f t="shared" si="0"/>
        <v>-9.1500000000000001E-4</v>
      </c>
    </row>
    <row r="61" spans="1:29" s="15" customFormat="1">
      <c r="A61" s="18">
        <v>309</v>
      </c>
      <c r="B61" s="25">
        <v>1.1E-4</v>
      </c>
      <c r="C61" s="25">
        <v>2.9819999999999999E-2</v>
      </c>
      <c r="D61" s="25">
        <f t="shared" si="1"/>
        <v>3.0705E-2</v>
      </c>
      <c r="E61" s="25"/>
      <c r="F61" s="25">
        <f t="shared" si="2"/>
        <v>2.8236979999999998E-2</v>
      </c>
      <c r="G61" s="25">
        <f t="shared" si="3"/>
        <v>0.65029764940000001</v>
      </c>
      <c r="H61" s="25">
        <v>2.7810000000000001E-2</v>
      </c>
      <c r="I61" s="25">
        <f t="shared" si="4"/>
        <v>2.8695000000000002E-2</v>
      </c>
      <c r="J61" s="25"/>
      <c r="K61" s="25">
        <f t="shared" si="5"/>
        <v>2.6366880000000002E-2</v>
      </c>
      <c r="L61" s="25">
        <f t="shared" si="6"/>
        <v>0.60722924640000009</v>
      </c>
      <c r="M61" s="25">
        <v>3.0929999999999999E-2</v>
      </c>
      <c r="N61" s="25">
        <f t="shared" si="7"/>
        <v>3.1814999999999996E-2</v>
      </c>
      <c r="O61" s="25"/>
      <c r="P61" s="25">
        <f t="shared" si="8"/>
        <v>2.9369779999999995E-2</v>
      </c>
      <c r="Q61" s="25">
        <f t="shared" si="9"/>
        <v>0.67638603339999992</v>
      </c>
      <c r="R61" s="25">
        <v>4.0739999999999998E-2</v>
      </c>
      <c r="S61" s="25">
        <f t="shared" si="10"/>
        <v>4.1624999999999995E-2</v>
      </c>
      <c r="T61" s="25"/>
      <c r="U61" s="25">
        <f t="shared" si="11"/>
        <v>4.0739779999999996E-2</v>
      </c>
      <c r="V61" s="25">
        <f t="shared" si="12"/>
        <v>0.93823713339999992</v>
      </c>
      <c r="W61" s="25">
        <v>3.5189999999999999E-2</v>
      </c>
      <c r="X61" s="25">
        <f t="shared" si="13"/>
        <v>3.6074999999999996E-2</v>
      </c>
      <c r="Y61" s="25"/>
      <c r="Z61" s="25">
        <f t="shared" si="14"/>
        <v>3.5311409999999994E-2</v>
      </c>
      <c r="AA61" s="25">
        <f t="shared" si="15"/>
        <v>0.81322177229999992</v>
      </c>
      <c r="AB61" s="25">
        <v>-1.8799999999999999E-3</v>
      </c>
      <c r="AC61" s="25">
        <f t="shared" si="0"/>
        <v>-8.8499999999999994E-4</v>
      </c>
    </row>
    <row r="62" spans="1:29" s="15" customFormat="1">
      <c r="A62" s="18">
        <v>310</v>
      </c>
      <c r="B62" s="25">
        <v>-4.0000000000000003E-5</v>
      </c>
      <c r="C62" s="25">
        <v>2.9420000000000002E-2</v>
      </c>
      <c r="D62" s="25">
        <f t="shared" si="1"/>
        <v>3.0400000000000003E-2</v>
      </c>
      <c r="E62" s="25"/>
      <c r="F62" s="25">
        <f t="shared" si="2"/>
        <v>2.7931980000000002E-2</v>
      </c>
      <c r="G62" s="25">
        <f t="shared" si="3"/>
        <v>0.64327349940000011</v>
      </c>
      <c r="H62" s="25">
        <v>2.7550000000000002E-2</v>
      </c>
      <c r="I62" s="25">
        <f t="shared" si="4"/>
        <v>2.853E-2</v>
      </c>
      <c r="J62" s="25"/>
      <c r="K62" s="25">
        <f t="shared" si="5"/>
        <v>2.620188E-2</v>
      </c>
      <c r="L62" s="25">
        <f t="shared" si="6"/>
        <v>0.60342929639999998</v>
      </c>
      <c r="M62" s="25">
        <v>3.074E-2</v>
      </c>
      <c r="N62" s="25">
        <f t="shared" si="7"/>
        <v>3.1719999999999998E-2</v>
      </c>
      <c r="O62" s="25"/>
      <c r="P62" s="25">
        <f t="shared" si="8"/>
        <v>2.9274779999999997E-2</v>
      </c>
      <c r="Q62" s="25">
        <f t="shared" si="9"/>
        <v>0.67419818339999993</v>
      </c>
      <c r="R62" s="25">
        <v>4.0390000000000002E-2</v>
      </c>
      <c r="S62" s="25">
        <f t="shared" si="10"/>
        <v>4.1370000000000004E-2</v>
      </c>
      <c r="T62" s="25"/>
      <c r="U62" s="25">
        <f t="shared" si="11"/>
        <v>4.0484780000000005E-2</v>
      </c>
      <c r="V62" s="25">
        <f t="shared" si="12"/>
        <v>0.93236448340000011</v>
      </c>
      <c r="W62" s="25">
        <v>3.5119999999999998E-2</v>
      </c>
      <c r="X62" s="25">
        <f t="shared" si="13"/>
        <v>3.61E-2</v>
      </c>
      <c r="Y62" s="25"/>
      <c r="Z62" s="25">
        <f t="shared" si="14"/>
        <v>3.5336409999999999E-2</v>
      </c>
      <c r="AA62" s="25">
        <f t="shared" si="15"/>
        <v>0.81379752230000002</v>
      </c>
      <c r="AB62" s="25">
        <v>-1.92E-3</v>
      </c>
      <c r="AC62" s="25">
        <f t="shared" si="0"/>
        <v>-9.7999999999999997E-4</v>
      </c>
    </row>
    <row r="63" spans="1:29" s="15" customFormat="1">
      <c r="A63" s="18">
        <v>311</v>
      </c>
      <c r="B63" s="25">
        <v>8.0000000000000007E-5</v>
      </c>
      <c r="C63" s="25">
        <v>2.8709999999999999E-2</v>
      </c>
      <c r="D63" s="25">
        <f t="shared" si="1"/>
        <v>2.9624999999999999E-2</v>
      </c>
      <c r="E63" s="25"/>
      <c r="F63" s="25">
        <f t="shared" si="2"/>
        <v>2.7156979999999997E-2</v>
      </c>
      <c r="G63" s="25">
        <f t="shared" si="3"/>
        <v>0.62542524939999999</v>
      </c>
      <c r="H63" s="25">
        <v>2.6800000000000001E-2</v>
      </c>
      <c r="I63" s="25">
        <f t="shared" si="4"/>
        <v>2.7715E-2</v>
      </c>
      <c r="J63" s="25"/>
      <c r="K63" s="25">
        <f t="shared" si="5"/>
        <v>2.5386880000000001E-2</v>
      </c>
      <c r="L63" s="25">
        <f t="shared" si="6"/>
        <v>0.58465984640000002</v>
      </c>
      <c r="M63" s="25">
        <v>2.9960000000000001E-2</v>
      </c>
      <c r="N63" s="25">
        <f t="shared" si="7"/>
        <v>3.0875E-2</v>
      </c>
      <c r="O63" s="25"/>
      <c r="P63" s="25">
        <f t="shared" si="8"/>
        <v>2.8429779999999998E-2</v>
      </c>
      <c r="Q63" s="25">
        <f t="shared" si="9"/>
        <v>0.65473783340000002</v>
      </c>
      <c r="R63" s="25">
        <v>4.0379999999999999E-2</v>
      </c>
      <c r="S63" s="25">
        <f t="shared" si="10"/>
        <v>4.1294999999999998E-2</v>
      </c>
      <c r="T63" s="25"/>
      <c r="U63" s="25">
        <f t="shared" si="11"/>
        <v>4.0409779999999999E-2</v>
      </c>
      <c r="V63" s="25">
        <f t="shared" si="12"/>
        <v>0.93063723340000004</v>
      </c>
      <c r="W63" s="25">
        <v>3.4630000000000001E-2</v>
      </c>
      <c r="X63" s="25">
        <f t="shared" si="13"/>
        <v>3.5545E-2</v>
      </c>
      <c r="Y63" s="25"/>
      <c r="Z63" s="25">
        <f t="shared" si="14"/>
        <v>3.4781409999999999E-2</v>
      </c>
      <c r="AA63" s="25">
        <f t="shared" si="15"/>
        <v>0.80101587230000004</v>
      </c>
      <c r="AB63" s="25">
        <v>-1.91E-3</v>
      </c>
      <c r="AC63" s="25">
        <f t="shared" si="0"/>
        <v>-9.1500000000000001E-4</v>
      </c>
    </row>
    <row r="64" spans="1:29" s="15" customFormat="1">
      <c r="A64" s="18">
        <v>312</v>
      </c>
      <c r="B64" s="25">
        <v>0</v>
      </c>
      <c r="C64" s="25">
        <v>2.886E-2</v>
      </c>
      <c r="D64" s="25">
        <f t="shared" si="1"/>
        <v>2.9774999999999999E-2</v>
      </c>
      <c r="E64" s="25"/>
      <c r="F64" s="25">
        <f t="shared" si="2"/>
        <v>2.7306979999999998E-2</v>
      </c>
      <c r="G64" s="25">
        <f t="shared" si="3"/>
        <v>0.62887974940000002</v>
      </c>
      <c r="H64" s="25">
        <v>2.682E-2</v>
      </c>
      <c r="I64" s="25">
        <f t="shared" si="4"/>
        <v>2.7734999999999999E-2</v>
      </c>
      <c r="J64" s="25"/>
      <c r="K64" s="25">
        <f t="shared" si="5"/>
        <v>2.540688E-2</v>
      </c>
      <c r="L64" s="25">
        <f t="shared" si="6"/>
        <v>0.58512044640000005</v>
      </c>
      <c r="M64" s="25">
        <v>3.0079999999999999E-2</v>
      </c>
      <c r="N64" s="25">
        <f t="shared" si="7"/>
        <v>3.0994999999999998E-2</v>
      </c>
      <c r="O64" s="25"/>
      <c r="P64" s="25">
        <f t="shared" si="8"/>
        <v>2.8549779999999997E-2</v>
      </c>
      <c r="Q64" s="25">
        <f t="shared" si="9"/>
        <v>0.6575014334</v>
      </c>
      <c r="R64" s="25">
        <v>3.9879999999999999E-2</v>
      </c>
      <c r="S64" s="25">
        <f t="shared" si="10"/>
        <v>4.0794999999999998E-2</v>
      </c>
      <c r="T64" s="25"/>
      <c r="U64" s="25">
        <f t="shared" si="11"/>
        <v>3.9909779999999999E-2</v>
      </c>
      <c r="V64" s="25">
        <f t="shared" si="12"/>
        <v>0.91912223339999999</v>
      </c>
      <c r="W64" s="25">
        <v>3.4279999999999998E-2</v>
      </c>
      <c r="X64" s="25">
        <f t="shared" si="13"/>
        <v>3.5194999999999997E-2</v>
      </c>
      <c r="Y64" s="25"/>
      <c r="Z64" s="25">
        <f t="shared" si="14"/>
        <v>3.4431409999999996E-2</v>
      </c>
      <c r="AA64" s="25">
        <f t="shared" si="15"/>
        <v>0.79295537229999991</v>
      </c>
      <c r="AB64" s="25">
        <v>-1.83E-3</v>
      </c>
      <c r="AC64" s="25">
        <f t="shared" si="0"/>
        <v>-9.1500000000000001E-4</v>
      </c>
    </row>
    <row r="65" spans="1:29" s="15" customFormat="1">
      <c r="A65" s="18">
        <v>313</v>
      </c>
      <c r="B65" s="25">
        <v>-5.0000000000000002E-5</v>
      </c>
      <c r="C65" s="25">
        <v>2.809E-2</v>
      </c>
      <c r="D65" s="25">
        <f t="shared" si="1"/>
        <v>2.9020000000000001E-2</v>
      </c>
      <c r="E65" s="25"/>
      <c r="F65" s="25">
        <f t="shared" si="2"/>
        <v>2.6551979999999999E-2</v>
      </c>
      <c r="G65" s="25">
        <f t="shared" si="3"/>
        <v>0.61149209940000004</v>
      </c>
      <c r="H65" s="25">
        <v>2.6030000000000001E-2</v>
      </c>
      <c r="I65" s="25">
        <f t="shared" si="4"/>
        <v>2.6960000000000001E-2</v>
      </c>
      <c r="J65" s="25"/>
      <c r="K65" s="25">
        <f t="shared" si="5"/>
        <v>2.4631880000000002E-2</v>
      </c>
      <c r="L65" s="25">
        <f t="shared" si="6"/>
        <v>0.56727219640000004</v>
      </c>
      <c r="M65" s="25">
        <v>2.93E-2</v>
      </c>
      <c r="N65" s="25">
        <f t="shared" si="7"/>
        <v>3.023E-2</v>
      </c>
      <c r="O65" s="25"/>
      <c r="P65" s="25">
        <f t="shared" si="8"/>
        <v>2.7784779999999999E-2</v>
      </c>
      <c r="Q65" s="25">
        <f t="shared" si="9"/>
        <v>0.63988348340000001</v>
      </c>
      <c r="R65" s="25">
        <v>3.9440000000000003E-2</v>
      </c>
      <c r="S65" s="25">
        <f t="shared" si="10"/>
        <v>4.0370000000000003E-2</v>
      </c>
      <c r="T65" s="25"/>
      <c r="U65" s="25">
        <f t="shared" si="11"/>
        <v>3.9484780000000004E-2</v>
      </c>
      <c r="V65" s="25">
        <f t="shared" si="12"/>
        <v>0.90933448340000012</v>
      </c>
      <c r="W65" s="25">
        <v>3.4200000000000001E-2</v>
      </c>
      <c r="X65" s="25">
        <f t="shared" si="13"/>
        <v>3.5130000000000002E-2</v>
      </c>
      <c r="Y65" s="25"/>
      <c r="Z65" s="25">
        <f t="shared" si="14"/>
        <v>3.436641E-2</v>
      </c>
      <c r="AA65" s="25">
        <f t="shared" si="15"/>
        <v>0.79145842230000008</v>
      </c>
      <c r="AB65" s="25">
        <v>-1.81E-3</v>
      </c>
      <c r="AC65" s="25">
        <f t="shared" si="0"/>
        <v>-9.2999999999999995E-4</v>
      </c>
    </row>
    <row r="66" spans="1:29" s="15" customFormat="1">
      <c r="A66" s="18">
        <v>314</v>
      </c>
      <c r="B66" s="25">
        <v>8.0000000000000007E-5</v>
      </c>
      <c r="C66" s="25">
        <v>2.7879999999999999E-2</v>
      </c>
      <c r="D66" s="25">
        <f t="shared" si="1"/>
        <v>2.8674999999999999E-2</v>
      </c>
      <c r="E66" s="25"/>
      <c r="F66" s="25">
        <f t="shared" si="2"/>
        <v>2.6206979999999998E-2</v>
      </c>
      <c r="G66" s="25">
        <f t="shared" si="3"/>
        <v>0.60354674939999997</v>
      </c>
      <c r="H66" s="25">
        <v>2.605E-2</v>
      </c>
      <c r="I66" s="25">
        <f t="shared" si="4"/>
        <v>2.6845000000000001E-2</v>
      </c>
      <c r="J66" s="25"/>
      <c r="K66" s="25">
        <f t="shared" si="5"/>
        <v>2.4516880000000001E-2</v>
      </c>
      <c r="L66" s="25">
        <f t="shared" si="6"/>
        <v>0.56462374640000002</v>
      </c>
      <c r="M66" s="25">
        <v>2.9219999999999999E-2</v>
      </c>
      <c r="N66" s="25">
        <f t="shared" si="7"/>
        <v>3.0015E-2</v>
      </c>
      <c r="O66" s="25"/>
      <c r="P66" s="25">
        <f t="shared" si="8"/>
        <v>2.7569779999999999E-2</v>
      </c>
      <c r="Q66" s="25">
        <f t="shared" si="9"/>
        <v>0.63493203340000004</v>
      </c>
      <c r="R66" s="25">
        <v>3.9120000000000002E-2</v>
      </c>
      <c r="S66" s="25">
        <f t="shared" si="10"/>
        <v>3.9914999999999999E-2</v>
      </c>
      <c r="T66" s="25"/>
      <c r="U66" s="25">
        <f t="shared" si="11"/>
        <v>3.902978E-2</v>
      </c>
      <c r="V66" s="25">
        <f t="shared" si="12"/>
        <v>0.89885583340000008</v>
      </c>
      <c r="W66" s="25">
        <v>3.4880000000000001E-2</v>
      </c>
      <c r="X66" s="25">
        <f t="shared" si="13"/>
        <v>3.5674999999999998E-2</v>
      </c>
      <c r="Y66" s="25"/>
      <c r="Z66" s="25">
        <f t="shared" si="14"/>
        <v>3.4911409999999997E-2</v>
      </c>
      <c r="AA66" s="25">
        <f t="shared" si="15"/>
        <v>0.80400977229999993</v>
      </c>
      <c r="AB66" s="25">
        <v>-1.67E-3</v>
      </c>
      <c r="AC66" s="25">
        <f t="shared" ref="AC66:AC129" si="16">(B66+AB66)/2</f>
        <v>-7.9500000000000003E-4</v>
      </c>
    </row>
    <row r="67" spans="1:29" s="15" customFormat="1">
      <c r="A67" s="18">
        <v>315</v>
      </c>
      <c r="B67" s="25">
        <v>-3.0000000000000001E-5</v>
      </c>
      <c r="C67" s="25">
        <v>2.7199999999999998E-2</v>
      </c>
      <c r="D67" s="25">
        <f t="shared" ref="D67:D130" si="17">C67-AC67</f>
        <v>2.8065E-2</v>
      </c>
      <c r="E67" s="25"/>
      <c r="F67" s="25">
        <f t="shared" ref="F67:F130" si="18">D67-0.00246802</f>
        <v>2.5596979999999998E-2</v>
      </c>
      <c r="G67" s="25">
        <f t="shared" ref="G67:G130" si="19">F67*23.03</f>
        <v>0.58949844939999996</v>
      </c>
      <c r="H67" s="25">
        <v>2.5239999999999999E-2</v>
      </c>
      <c r="I67" s="25">
        <f t="shared" ref="I67:I130" si="20">H67-AC67</f>
        <v>2.6105E-2</v>
      </c>
      <c r="J67" s="25"/>
      <c r="K67" s="25">
        <f t="shared" ref="K67:K130" si="21">I67-0.00232812</f>
        <v>2.377688E-2</v>
      </c>
      <c r="L67" s="25">
        <f t="shared" ref="L67:L130" si="22">K67*23.03</f>
        <v>0.54758154640000001</v>
      </c>
      <c r="M67" s="25">
        <v>2.835E-2</v>
      </c>
      <c r="N67" s="25">
        <f t="shared" ref="N67:N130" si="23">M67-AC67</f>
        <v>2.9215000000000001E-2</v>
      </c>
      <c r="O67" s="25"/>
      <c r="P67" s="25">
        <f t="shared" ref="P67:P130" si="24">N67-0.00244522</f>
        <v>2.676978E-2</v>
      </c>
      <c r="Q67" s="25">
        <f t="shared" ref="Q67:Q130" si="25">P67*23.03</f>
        <v>0.61650803340000004</v>
      </c>
      <c r="R67" s="25">
        <v>3.9070000000000001E-2</v>
      </c>
      <c r="S67" s="25">
        <f t="shared" ref="S67:S130" si="26">R67-AC67</f>
        <v>3.9934999999999998E-2</v>
      </c>
      <c r="T67" s="25"/>
      <c r="U67" s="25">
        <f t="shared" ref="U67:U130" si="27">S67-0.00088522</f>
        <v>3.9049779999999999E-2</v>
      </c>
      <c r="V67" s="25">
        <f t="shared" ref="V67:V130" si="28">U67*23.03</f>
        <v>0.8993164334</v>
      </c>
      <c r="W67" s="25">
        <v>3.3829999999999999E-2</v>
      </c>
      <c r="X67" s="25">
        <f t="shared" ref="X67:X130" si="29">W67-AC67</f>
        <v>3.4694999999999997E-2</v>
      </c>
      <c r="Y67" s="25"/>
      <c r="Z67" s="25">
        <f t="shared" ref="Z67:Z130" si="30">X67-0.00076359</f>
        <v>3.3931409999999995E-2</v>
      </c>
      <c r="AA67" s="25">
        <f t="shared" ref="AA67:AA130" si="31">Z67*23.03</f>
        <v>0.78144037229999996</v>
      </c>
      <c r="AB67" s="25">
        <v>-1.6999999999999999E-3</v>
      </c>
      <c r="AC67" s="25">
        <f t="shared" si="16"/>
        <v>-8.6499999999999999E-4</v>
      </c>
    </row>
    <row r="68" spans="1:29" s="15" customFormat="1">
      <c r="A68" s="18">
        <v>316</v>
      </c>
      <c r="B68" s="25">
        <v>-1.2E-4</v>
      </c>
      <c r="C68" s="25">
        <v>2.716E-2</v>
      </c>
      <c r="D68" s="25">
        <f t="shared" si="17"/>
        <v>2.7945000000000001E-2</v>
      </c>
      <c r="E68" s="25"/>
      <c r="F68" s="25">
        <f t="shared" si="18"/>
        <v>2.547698E-2</v>
      </c>
      <c r="G68" s="25">
        <f t="shared" si="19"/>
        <v>0.58673484939999998</v>
      </c>
      <c r="H68" s="25">
        <v>2.5270000000000001E-2</v>
      </c>
      <c r="I68" s="25">
        <f t="shared" si="20"/>
        <v>2.6055000000000002E-2</v>
      </c>
      <c r="J68" s="25"/>
      <c r="K68" s="25">
        <f t="shared" si="21"/>
        <v>2.3726880000000002E-2</v>
      </c>
      <c r="L68" s="25">
        <f t="shared" si="22"/>
        <v>0.54643004640000004</v>
      </c>
      <c r="M68" s="25">
        <v>2.827E-2</v>
      </c>
      <c r="N68" s="25">
        <f t="shared" si="23"/>
        <v>2.9055000000000001E-2</v>
      </c>
      <c r="O68" s="25"/>
      <c r="P68" s="25">
        <f t="shared" si="24"/>
        <v>2.660978E-2</v>
      </c>
      <c r="Q68" s="25">
        <f t="shared" si="25"/>
        <v>0.6128232334</v>
      </c>
      <c r="R68" s="25">
        <v>3.8899999999999997E-2</v>
      </c>
      <c r="S68" s="25">
        <f t="shared" si="26"/>
        <v>3.9684999999999998E-2</v>
      </c>
      <c r="T68" s="25"/>
      <c r="U68" s="25">
        <f t="shared" si="27"/>
        <v>3.8799779999999999E-2</v>
      </c>
      <c r="V68" s="25">
        <f t="shared" si="28"/>
        <v>0.89355893340000003</v>
      </c>
      <c r="W68" s="25">
        <v>3.2590000000000001E-2</v>
      </c>
      <c r="X68" s="25">
        <f t="shared" si="29"/>
        <v>3.3375000000000002E-2</v>
      </c>
      <c r="Y68" s="25"/>
      <c r="Z68" s="25">
        <f t="shared" si="30"/>
        <v>3.261141E-2</v>
      </c>
      <c r="AA68" s="25">
        <f t="shared" si="31"/>
        <v>0.75104077229999999</v>
      </c>
      <c r="AB68" s="25">
        <v>-1.4499999999999999E-3</v>
      </c>
      <c r="AC68" s="25">
        <f t="shared" si="16"/>
        <v>-7.85E-4</v>
      </c>
    </row>
    <row r="69" spans="1:29" s="15" customFormat="1">
      <c r="A69" s="18">
        <v>317</v>
      </c>
      <c r="B69" s="25">
        <v>-1.0000000000000001E-5</v>
      </c>
      <c r="C69" s="25">
        <v>2.6339999999999999E-2</v>
      </c>
      <c r="D69" s="25">
        <f t="shared" si="17"/>
        <v>2.6959999999999998E-2</v>
      </c>
      <c r="E69" s="25"/>
      <c r="F69" s="25">
        <f t="shared" si="18"/>
        <v>2.4491979999999997E-2</v>
      </c>
      <c r="G69" s="25">
        <f t="shared" si="19"/>
        <v>0.56405029939999995</v>
      </c>
      <c r="H69" s="25">
        <v>2.4639999999999999E-2</v>
      </c>
      <c r="I69" s="25">
        <f t="shared" si="20"/>
        <v>2.5259999999999998E-2</v>
      </c>
      <c r="J69" s="25"/>
      <c r="K69" s="25">
        <f t="shared" si="21"/>
        <v>2.2931879999999998E-2</v>
      </c>
      <c r="L69" s="25">
        <f t="shared" si="22"/>
        <v>0.52812119639999999</v>
      </c>
      <c r="M69" s="25">
        <v>2.759E-2</v>
      </c>
      <c r="N69" s="25">
        <f t="shared" si="23"/>
        <v>2.8209999999999999E-2</v>
      </c>
      <c r="O69" s="25"/>
      <c r="P69" s="25">
        <f t="shared" si="24"/>
        <v>2.5764779999999998E-2</v>
      </c>
      <c r="Q69" s="25">
        <f t="shared" si="25"/>
        <v>0.59336288339999999</v>
      </c>
      <c r="R69" s="25">
        <v>3.848E-2</v>
      </c>
      <c r="S69" s="25">
        <f t="shared" si="26"/>
        <v>3.9100000000000003E-2</v>
      </c>
      <c r="T69" s="25"/>
      <c r="U69" s="25">
        <f t="shared" si="27"/>
        <v>3.8214780000000004E-2</v>
      </c>
      <c r="V69" s="25">
        <f t="shared" si="28"/>
        <v>0.88008638340000012</v>
      </c>
      <c r="W69" s="25">
        <v>3.2309999999999998E-2</v>
      </c>
      <c r="X69" s="25">
        <f t="shared" si="29"/>
        <v>3.2930000000000001E-2</v>
      </c>
      <c r="Y69" s="25"/>
      <c r="Z69" s="25">
        <f t="shared" si="30"/>
        <v>3.2166409999999999E-2</v>
      </c>
      <c r="AA69" s="25">
        <f t="shared" si="31"/>
        <v>0.74079242229999998</v>
      </c>
      <c r="AB69" s="25">
        <v>-1.23E-3</v>
      </c>
      <c r="AC69" s="25">
        <f t="shared" si="16"/>
        <v>-6.2E-4</v>
      </c>
    </row>
    <row r="70" spans="1:29" s="15" customFormat="1">
      <c r="A70" s="18">
        <v>318</v>
      </c>
      <c r="B70" s="25">
        <v>-6.0000000000000002E-5</v>
      </c>
      <c r="C70" s="25">
        <v>2.6190000000000001E-2</v>
      </c>
      <c r="D70" s="25">
        <f t="shared" si="17"/>
        <v>2.6675000000000001E-2</v>
      </c>
      <c r="E70" s="25"/>
      <c r="F70" s="25">
        <f t="shared" si="18"/>
        <v>2.4206979999999999E-2</v>
      </c>
      <c r="G70" s="25">
        <f t="shared" si="19"/>
        <v>0.55748674939999998</v>
      </c>
      <c r="H70" s="25">
        <v>2.4750000000000001E-2</v>
      </c>
      <c r="I70" s="25">
        <f t="shared" si="20"/>
        <v>2.5235E-2</v>
      </c>
      <c r="J70" s="25"/>
      <c r="K70" s="25">
        <f t="shared" si="21"/>
        <v>2.2906880000000001E-2</v>
      </c>
      <c r="L70" s="25">
        <f t="shared" si="22"/>
        <v>0.52754544640000001</v>
      </c>
      <c r="M70" s="25">
        <v>2.7359999999999999E-2</v>
      </c>
      <c r="N70" s="25">
        <f t="shared" si="23"/>
        <v>2.7844999999999998E-2</v>
      </c>
      <c r="O70" s="25"/>
      <c r="P70" s="25">
        <f t="shared" si="24"/>
        <v>2.5399779999999997E-2</v>
      </c>
      <c r="Q70" s="25">
        <f t="shared" si="25"/>
        <v>0.58495693339999999</v>
      </c>
      <c r="R70" s="25">
        <v>3.8309999999999997E-2</v>
      </c>
      <c r="S70" s="25">
        <f t="shared" si="26"/>
        <v>3.8794999999999996E-2</v>
      </c>
      <c r="T70" s="25"/>
      <c r="U70" s="25">
        <f t="shared" si="27"/>
        <v>3.7909779999999997E-2</v>
      </c>
      <c r="V70" s="25">
        <f t="shared" si="28"/>
        <v>0.8730622334</v>
      </c>
      <c r="W70" s="25">
        <v>3.1719999999999998E-2</v>
      </c>
      <c r="X70" s="25">
        <f t="shared" si="29"/>
        <v>3.2204999999999998E-2</v>
      </c>
      <c r="Y70" s="25"/>
      <c r="Z70" s="25">
        <f t="shared" si="30"/>
        <v>3.1441409999999996E-2</v>
      </c>
      <c r="AA70" s="25">
        <f t="shared" si="31"/>
        <v>0.72409567229999994</v>
      </c>
      <c r="AB70" s="25">
        <v>-9.1E-4</v>
      </c>
      <c r="AC70" s="25">
        <f t="shared" si="16"/>
        <v>-4.8500000000000003E-4</v>
      </c>
    </row>
    <row r="71" spans="1:29" s="15" customFormat="1">
      <c r="A71" s="18">
        <v>319</v>
      </c>
      <c r="B71" s="25">
        <v>-5.0000000000000002E-5</v>
      </c>
      <c r="C71" s="25">
        <v>2.5690000000000001E-2</v>
      </c>
      <c r="D71" s="25">
        <f t="shared" si="17"/>
        <v>2.6165000000000001E-2</v>
      </c>
      <c r="E71" s="25"/>
      <c r="F71" s="25">
        <f t="shared" si="18"/>
        <v>2.3696979999999999E-2</v>
      </c>
      <c r="G71" s="25">
        <f t="shared" si="19"/>
        <v>0.54574144940000002</v>
      </c>
      <c r="H71" s="25">
        <v>2.47E-2</v>
      </c>
      <c r="I71" s="25">
        <f t="shared" si="20"/>
        <v>2.5174999999999999E-2</v>
      </c>
      <c r="J71" s="25"/>
      <c r="K71" s="25">
        <f t="shared" si="21"/>
        <v>2.284688E-2</v>
      </c>
      <c r="L71" s="25">
        <f t="shared" si="22"/>
        <v>0.52616364640000002</v>
      </c>
      <c r="M71" s="25">
        <v>2.7230000000000001E-2</v>
      </c>
      <c r="N71" s="25">
        <f t="shared" si="23"/>
        <v>2.7705E-2</v>
      </c>
      <c r="O71" s="25"/>
      <c r="P71" s="25">
        <f t="shared" si="24"/>
        <v>2.5259779999999999E-2</v>
      </c>
      <c r="Q71" s="25">
        <f t="shared" si="25"/>
        <v>0.58173273339999998</v>
      </c>
      <c r="R71" s="25">
        <v>3.8170000000000003E-2</v>
      </c>
      <c r="S71" s="25">
        <f t="shared" si="26"/>
        <v>3.8645000000000006E-2</v>
      </c>
      <c r="T71" s="25"/>
      <c r="U71" s="25">
        <f t="shared" si="27"/>
        <v>3.7759780000000007E-2</v>
      </c>
      <c r="V71" s="25">
        <f t="shared" si="28"/>
        <v>0.86960773340000019</v>
      </c>
      <c r="W71" s="25">
        <v>3.168E-2</v>
      </c>
      <c r="X71" s="25">
        <f t="shared" si="29"/>
        <v>3.2155000000000003E-2</v>
      </c>
      <c r="Y71" s="25"/>
      <c r="Z71" s="25">
        <f t="shared" si="30"/>
        <v>3.1391410000000002E-2</v>
      </c>
      <c r="AA71" s="25">
        <f t="shared" si="31"/>
        <v>0.72294417230000008</v>
      </c>
      <c r="AB71" s="25">
        <v>-8.9999999999999998E-4</v>
      </c>
      <c r="AC71" s="25">
        <f t="shared" si="16"/>
        <v>-4.75E-4</v>
      </c>
    </row>
    <row r="72" spans="1:29" s="15" customFormat="1">
      <c r="A72" s="18">
        <v>320</v>
      </c>
      <c r="B72" s="25">
        <v>-6.0000000000000002E-5</v>
      </c>
      <c r="C72" s="25">
        <v>2.5360000000000001E-2</v>
      </c>
      <c r="D72" s="25">
        <f t="shared" si="17"/>
        <v>2.5729999999999999E-2</v>
      </c>
      <c r="E72" s="25"/>
      <c r="F72" s="25">
        <f t="shared" si="18"/>
        <v>2.3261979999999998E-2</v>
      </c>
      <c r="G72" s="25">
        <f t="shared" si="19"/>
        <v>0.53572339940000002</v>
      </c>
      <c r="H72" s="25">
        <v>2.4629999999999999E-2</v>
      </c>
      <c r="I72" s="25">
        <f t="shared" si="20"/>
        <v>2.4999999999999998E-2</v>
      </c>
      <c r="J72" s="25"/>
      <c r="K72" s="25">
        <f t="shared" si="21"/>
        <v>2.2671879999999998E-2</v>
      </c>
      <c r="L72" s="25">
        <f t="shared" si="22"/>
        <v>0.5221333964</v>
      </c>
      <c r="M72" s="25">
        <v>2.6630000000000001E-2</v>
      </c>
      <c r="N72" s="25">
        <f t="shared" si="23"/>
        <v>2.7E-2</v>
      </c>
      <c r="O72" s="25"/>
      <c r="P72" s="25">
        <f t="shared" si="24"/>
        <v>2.4554779999999998E-2</v>
      </c>
      <c r="Q72" s="25">
        <f t="shared" si="25"/>
        <v>0.56549658339999997</v>
      </c>
      <c r="R72" s="25">
        <v>3.8019999999999998E-2</v>
      </c>
      <c r="S72" s="25">
        <f t="shared" si="26"/>
        <v>3.8390000000000001E-2</v>
      </c>
      <c r="T72" s="25"/>
      <c r="U72" s="25">
        <f t="shared" si="27"/>
        <v>3.7504780000000001E-2</v>
      </c>
      <c r="V72" s="25">
        <f t="shared" si="28"/>
        <v>0.86373508340000005</v>
      </c>
      <c r="W72" s="25">
        <v>3.1600000000000003E-2</v>
      </c>
      <c r="X72" s="25">
        <f t="shared" si="29"/>
        <v>3.1970000000000005E-2</v>
      </c>
      <c r="Y72" s="25"/>
      <c r="Z72" s="25">
        <f t="shared" si="30"/>
        <v>3.1206410000000004E-2</v>
      </c>
      <c r="AA72" s="25">
        <f t="shared" si="31"/>
        <v>0.71868362230000016</v>
      </c>
      <c r="AB72" s="25">
        <v>-6.8000000000000005E-4</v>
      </c>
      <c r="AC72" s="25">
        <f t="shared" si="16"/>
        <v>-3.7000000000000005E-4</v>
      </c>
    </row>
    <row r="73" spans="1:29" s="15" customFormat="1">
      <c r="A73" s="18">
        <v>321</v>
      </c>
      <c r="B73" s="25">
        <v>6.0000000000000002E-5</v>
      </c>
      <c r="C73" s="25">
        <v>2.5049999999999999E-2</v>
      </c>
      <c r="D73" s="25">
        <f t="shared" si="17"/>
        <v>2.5315000000000001E-2</v>
      </c>
      <c r="E73" s="25"/>
      <c r="F73" s="25">
        <f t="shared" si="18"/>
        <v>2.2846979999999999E-2</v>
      </c>
      <c r="G73" s="25">
        <f t="shared" si="19"/>
        <v>0.52616594940000005</v>
      </c>
      <c r="H73" s="25">
        <v>2.46E-2</v>
      </c>
      <c r="I73" s="25">
        <f t="shared" si="20"/>
        <v>2.4865000000000002E-2</v>
      </c>
      <c r="J73" s="25"/>
      <c r="K73" s="25">
        <f t="shared" si="21"/>
        <v>2.2536880000000002E-2</v>
      </c>
      <c r="L73" s="25">
        <f t="shared" si="22"/>
        <v>0.51902434640000006</v>
      </c>
      <c r="M73" s="25">
        <v>2.649E-2</v>
      </c>
      <c r="N73" s="25">
        <f t="shared" si="23"/>
        <v>2.6755000000000001E-2</v>
      </c>
      <c r="O73" s="25"/>
      <c r="P73" s="25">
        <f t="shared" si="24"/>
        <v>2.430978E-2</v>
      </c>
      <c r="Q73" s="25">
        <f t="shared" si="25"/>
        <v>0.55985423340000007</v>
      </c>
      <c r="R73" s="25">
        <v>3.7990000000000003E-2</v>
      </c>
      <c r="S73" s="25">
        <f t="shared" si="26"/>
        <v>3.8255000000000004E-2</v>
      </c>
      <c r="T73" s="25"/>
      <c r="U73" s="25">
        <f t="shared" si="27"/>
        <v>3.7369780000000005E-2</v>
      </c>
      <c r="V73" s="25">
        <f t="shared" si="28"/>
        <v>0.86062603340000021</v>
      </c>
      <c r="W73" s="25">
        <v>3.1570000000000001E-2</v>
      </c>
      <c r="X73" s="25">
        <f t="shared" si="29"/>
        <v>3.1835000000000002E-2</v>
      </c>
      <c r="Y73" s="25"/>
      <c r="Z73" s="25">
        <f t="shared" si="30"/>
        <v>3.1071410000000001E-2</v>
      </c>
      <c r="AA73" s="25">
        <f t="shared" si="31"/>
        <v>0.7155745723000001</v>
      </c>
      <c r="AB73" s="25">
        <v>-5.9000000000000003E-4</v>
      </c>
      <c r="AC73" s="25">
        <f t="shared" si="16"/>
        <v>-2.6499999999999999E-4</v>
      </c>
    </row>
    <row r="74" spans="1:29" s="15" customFormat="1">
      <c r="A74" s="18">
        <v>322</v>
      </c>
      <c r="B74" s="25">
        <v>-5.0000000000000002E-5</v>
      </c>
      <c r="C74" s="25">
        <v>2.4930000000000001E-2</v>
      </c>
      <c r="D74" s="25">
        <f t="shared" si="17"/>
        <v>2.5094999999999999E-2</v>
      </c>
      <c r="E74" s="25"/>
      <c r="F74" s="25">
        <f t="shared" si="18"/>
        <v>2.2626979999999998E-2</v>
      </c>
      <c r="G74" s="25">
        <f t="shared" si="19"/>
        <v>0.52109934940000002</v>
      </c>
      <c r="H74" s="25">
        <v>2.4379999999999999E-2</v>
      </c>
      <c r="I74" s="25">
        <f t="shared" si="20"/>
        <v>2.4544999999999997E-2</v>
      </c>
      <c r="J74" s="25"/>
      <c r="K74" s="25">
        <f t="shared" si="21"/>
        <v>2.2216879999999998E-2</v>
      </c>
      <c r="L74" s="25">
        <f t="shared" si="22"/>
        <v>0.51165474639999997</v>
      </c>
      <c r="M74" s="25">
        <v>2.6380000000000001E-2</v>
      </c>
      <c r="N74" s="25">
        <f t="shared" si="23"/>
        <v>2.6544999999999999E-2</v>
      </c>
      <c r="O74" s="25"/>
      <c r="P74" s="25">
        <f t="shared" si="24"/>
        <v>2.4099779999999998E-2</v>
      </c>
      <c r="Q74" s="25">
        <f t="shared" si="25"/>
        <v>0.55501793339999994</v>
      </c>
      <c r="R74" s="25">
        <v>3.7810000000000003E-2</v>
      </c>
      <c r="S74" s="25">
        <f t="shared" si="26"/>
        <v>3.7975000000000002E-2</v>
      </c>
      <c r="T74" s="25"/>
      <c r="U74" s="25">
        <f t="shared" si="27"/>
        <v>3.7089780000000003E-2</v>
      </c>
      <c r="V74" s="25">
        <f t="shared" si="28"/>
        <v>0.85417763340000008</v>
      </c>
      <c r="W74" s="25">
        <v>3.141E-2</v>
      </c>
      <c r="X74" s="25">
        <f t="shared" si="29"/>
        <v>3.1574999999999999E-2</v>
      </c>
      <c r="Y74" s="25"/>
      <c r="Z74" s="25">
        <f t="shared" si="30"/>
        <v>3.0811409999999997E-2</v>
      </c>
      <c r="AA74" s="25">
        <f t="shared" si="31"/>
        <v>0.7095867723</v>
      </c>
      <c r="AB74" s="25">
        <v>-2.7999999999999998E-4</v>
      </c>
      <c r="AC74" s="25">
        <f t="shared" si="16"/>
        <v>-1.65E-4</v>
      </c>
    </row>
    <row r="75" spans="1:29" s="15" customFormat="1">
      <c r="A75" s="18">
        <v>323</v>
      </c>
      <c r="B75" s="25">
        <v>-6.0000000000000002E-5</v>
      </c>
      <c r="C75" s="25">
        <v>2.3529999999999999E-2</v>
      </c>
      <c r="D75" s="25">
        <f t="shared" si="17"/>
        <v>2.3649999999999997E-2</v>
      </c>
      <c r="E75" s="25"/>
      <c r="F75" s="25">
        <f t="shared" si="18"/>
        <v>2.1181979999999996E-2</v>
      </c>
      <c r="G75" s="25">
        <f t="shared" si="19"/>
        <v>0.48782099939999995</v>
      </c>
      <c r="H75" s="25">
        <v>2.4320000000000001E-2</v>
      </c>
      <c r="I75" s="25">
        <f t="shared" si="20"/>
        <v>2.444E-2</v>
      </c>
      <c r="J75" s="25"/>
      <c r="K75" s="25">
        <f t="shared" si="21"/>
        <v>2.211188E-2</v>
      </c>
      <c r="L75" s="25">
        <f t="shared" si="22"/>
        <v>0.50923659640000007</v>
      </c>
      <c r="M75" s="25">
        <v>2.596E-2</v>
      </c>
      <c r="N75" s="25">
        <f t="shared" si="23"/>
        <v>2.6079999999999999E-2</v>
      </c>
      <c r="O75" s="25"/>
      <c r="P75" s="25">
        <f t="shared" si="24"/>
        <v>2.3634779999999998E-2</v>
      </c>
      <c r="Q75" s="25">
        <f t="shared" si="25"/>
        <v>0.5443089834</v>
      </c>
      <c r="R75" s="25">
        <v>3.7769999999999998E-2</v>
      </c>
      <c r="S75" s="25">
        <f t="shared" si="26"/>
        <v>3.789E-2</v>
      </c>
      <c r="T75" s="25"/>
      <c r="U75" s="25">
        <f t="shared" si="27"/>
        <v>3.7004780000000001E-2</v>
      </c>
      <c r="V75" s="25">
        <f t="shared" si="28"/>
        <v>0.85222008340000011</v>
      </c>
      <c r="W75" s="25">
        <v>3.1320000000000001E-2</v>
      </c>
      <c r="X75" s="25">
        <f t="shared" si="29"/>
        <v>3.1440000000000003E-2</v>
      </c>
      <c r="Y75" s="25"/>
      <c r="Z75" s="25">
        <f t="shared" si="30"/>
        <v>3.0676410000000001E-2</v>
      </c>
      <c r="AA75" s="25">
        <f t="shared" si="31"/>
        <v>0.70647772230000006</v>
      </c>
      <c r="AB75" s="25">
        <v>-1.8000000000000001E-4</v>
      </c>
      <c r="AC75" s="25">
        <f t="shared" si="16"/>
        <v>-1.2E-4</v>
      </c>
    </row>
    <row r="76" spans="1:29" s="15" customFormat="1">
      <c r="A76" s="18">
        <v>324</v>
      </c>
      <c r="B76" s="25">
        <v>0</v>
      </c>
      <c r="C76" s="25">
        <v>2.121E-2</v>
      </c>
      <c r="D76" s="25">
        <f t="shared" si="17"/>
        <v>2.1219999999999999E-2</v>
      </c>
      <c r="E76" s="25"/>
      <c r="F76" s="25">
        <f t="shared" si="18"/>
        <v>1.8751979999999998E-2</v>
      </c>
      <c r="G76" s="25">
        <f t="shared" si="19"/>
        <v>0.43185809939999997</v>
      </c>
      <c r="H76" s="25">
        <v>2.4250000000000001E-2</v>
      </c>
      <c r="I76" s="25">
        <f t="shared" si="20"/>
        <v>2.426E-2</v>
      </c>
      <c r="J76" s="25"/>
      <c r="K76" s="25">
        <f t="shared" si="21"/>
        <v>2.1931880000000001E-2</v>
      </c>
      <c r="L76" s="25">
        <f t="shared" si="22"/>
        <v>0.5050911964</v>
      </c>
      <c r="M76" s="25">
        <v>2.385E-2</v>
      </c>
      <c r="N76" s="25">
        <f t="shared" si="23"/>
        <v>2.3859999999999999E-2</v>
      </c>
      <c r="O76" s="25"/>
      <c r="P76" s="25">
        <f t="shared" si="24"/>
        <v>2.1414779999999998E-2</v>
      </c>
      <c r="Q76" s="25">
        <f t="shared" si="25"/>
        <v>0.49318238339999998</v>
      </c>
      <c r="R76" s="25">
        <v>3.739E-2</v>
      </c>
      <c r="S76" s="25">
        <f t="shared" si="26"/>
        <v>3.7400000000000003E-2</v>
      </c>
      <c r="T76" s="25"/>
      <c r="U76" s="25">
        <f t="shared" si="27"/>
        <v>3.6514780000000004E-2</v>
      </c>
      <c r="V76" s="25">
        <f t="shared" si="28"/>
        <v>0.84093538340000018</v>
      </c>
      <c r="W76" s="25">
        <v>3.1189999999999999E-2</v>
      </c>
      <c r="X76" s="25">
        <f t="shared" si="29"/>
        <v>3.1199999999999999E-2</v>
      </c>
      <c r="Y76" s="25"/>
      <c r="Z76" s="25">
        <f t="shared" si="30"/>
        <v>3.0436409999999997E-2</v>
      </c>
      <c r="AA76" s="25">
        <f t="shared" si="31"/>
        <v>0.70095052229999999</v>
      </c>
      <c r="AB76" s="25">
        <v>-2.0000000000000002E-5</v>
      </c>
      <c r="AC76" s="25">
        <f t="shared" si="16"/>
        <v>-1.0000000000000001E-5</v>
      </c>
    </row>
    <row r="77" spans="1:29" s="15" customFormat="1">
      <c r="A77" s="18">
        <v>325</v>
      </c>
      <c r="B77" s="25">
        <v>1.0000000000000001E-5</v>
      </c>
      <c r="C77" s="25">
        <v>2.0559999999999998E-2</v>
      </c>
      <c r="D77" s="25">
        <f t="shared" si="17"/>
        <v>1.993E-2</v>
      </c>
      <c r="E77" s="25"/>
      <c r="F77" s="25">
        <f t="shared" si="18"/>
        <v>1.7461979999999998E-2</v>
      </c>
      <c r="G77" s="25">
        <f>F77*23.03</f>
        <v>0.4021493994</v>
      </c>
      <c r="H77" s="25">
        <v>2.418E-2</v>
      </c>
      <c r="I77" s="25">
        <f t="shared" si="20"/>
        <v>2.3550000000000001E-2</v>
      </c>
      <c r="J77" s="25"/>
      <c r="K77" s="25">
        <f t="shared" si="21"/>
        <v>2.1221880000000002E-2</v>
      </c>
      <c r="L77" s="25">
        <f t="shared" si="22"/>
        <v>0.4887398964000001</v>
      </c>
      <c r="M77" s="25">
        <v>2.2599999999999999E-2</v>
      </c>
      <c r="N77" s="25">
        <f t="shared" si="23"/>
        <v>2.197E-2</v>
      </c>
      <c r="O77" s="25"/>
      <c r="P77" s="25">
        <f t="shared" si="24"/>
        <v>1.9524779999999999E-2</v>
      </c>
      <c r="Q77" s="25">
        <f t="shared" si="25"/>
        <v>0.44965568340000001</v>
      </c>
      <c r="R77" s="25">
        <v>3.7159999999999999E-2</v>
      </c>
      <c r="S77" s="25">
        <f t="shared" si="26"/>
        <v>3.653E-2</v>
      </c>
      <c r="T77" s="25"/>
      <c r="U77" s="25">
        <f t="shared" si="27"/>
        <v>3.5644780000000001E-2</v>
      </c>
      <c r="V77" s="25">
        <f t="shared" si="28"/>
        <v>0.82089928340000007</v>
      </c>
      <c r="W77" s="25">
        <v>3.0509999999999999E-2</v>
      </c>
      <c r="X77" s="25">
        <f t="shared" si="29"/>
        <v>2.988E-2</v>
      </c>
      <c r="Y77" s="25"/>
      <c r="Z77" s="25">
        <f t="shared" si="30"/>
        <v>2.9116409999999999E-2</v>
      </c>
      <c r="AA77" s="25">
        <f t="shared" si="31"/>
        <v>0.67055092230000002</v>
      </c>
      <c r="AB77" s="25">
        <v>1.1E-4</v>
      </c>
      <c r="AC77" s="25">
        <v>6.3000000000000003E-4</v>
      </c>
    </row>
    <row r="78" spans="1:29" s="15" customFormat="1">
      <c r="A78" s="18">
        <v>326</v>
      </c>
      <c r="B78" s="25">
        <v>-4.0000000000000003E-5</v>
      </c>
      <c r="C78" s="25">
        <v>2.052E-2</v>
      </c>
      <c r="D78" s="25">
        <f t="shared" si="17"/>
        <v>2.0424999999999999E-2</v>
      </c>
      <c r="E78" s="25"/>
      <c r="F78" s="25">
        <f t="shared" si="18"/>
        <v>1.7956979999999997E-2</v>
      </c>
      <c r="G78" s="25">
        <f t="shared" si="19"/>
        <v>0.41354924939999999</v>
      </c>
      <c r="H78" s="25">
        <v>2.2040000000000001E-2</v>
      </c>
      <c r="I78" s="25">
        <f t="shared" si="20"/>
        <v>2.1944999999999999E-2</v>
      </c>
      <c r="J78" s="25"/>
      <c r="K78" s="25">
        <f t="shared" si="21"/>
        <v>1.961688E-2</v>
      </c>
      <c r="L78" s="25">
        <f t="shared" si="22"/>
        <v>0.45177674640000004</v>
      </c>
      <c r="M78" s="25">
        <v>2.2579999999999999E-2</v>
      </c>
      <c r="N78" s="25">
        <f t="shared" si="23"/>
        <v>2.2484999999999998E-2</v>
      </c>
      <c r="O78" s="25"/>
      <c r="P78" s="25">
        <f t="shared" si="24"/>
        <v>2.0039779999999997E-2</v>
      </c>
      <c r="Q78" s="25">
        <f t="shared" si="25"/>
        <v>0.46151613339999997</v>
      </c>
      <c r="R78" s="25">
        <v>3.6229999999999998E-2</v>
      </c>
      <c r="S78" s="25">
        <f t="shared" si="26"/>
        <v>3.6135E-2</v>
      </c>
      <c r="T78" s="25"/>
      <c r="U78" s="25">
        <f t="shared" si="27"/>
        <v>3.5249780000000001E-2</v>
      </c>
      <c r="V78" s="25">
        <f t="shared" si="28"/>
        <v>0.81180243340000002</v>
      </c>
      <c r="W78" s="25">
        <v>3.0499999999999999E-2</v>
      </c>
      <c r="X78" s="25">
        <f t="shared" si="29"/>
        <v>3.0404999999999998E-2</v>
      </c>
      <c r="Y78" s="25"/>
      <c r="Z78" s="25">
        <f t="shared" si="30"/>
        <v>2.9641409999999997E-2</v>
      </c>
      <c r="AA78" s="25">
        <f t="shared" si="31"/>
        <v>0.68264167229999995</v>
      </c>
      <c r="AB78" s="25">
        <v>2.3000000000000001E-4</v>
      </c>
      <c r="AC78" s="25">
        <f t="shared" si="16"/>
        <v>9.5000000000000005E-5</v>
      </c>
    </row>
    <row r="79" spans="1:29" s="15" customFormat="1">
      <c r="A79" s="18">
        <v>327</v>
      </c>
      <c r="B79" s="25">
        <v>6.8999999999999997E-5</v>
      </c>
      <c r="C79" s="25">
        <v>2.051E-2</v>
      </c>
      <c r="D79" s="25">
        <f t="shared" si="17"/>
        <v>2.0285500000000001E-2</v>
      </c>
      <c r="E79" s="25"/>
      <c r="F79" s="25">
        <f t="shared" si="18"/>
        <v>1.781748E-2</v>
      </c>
      <c r="G79" s="25">
        <f t="shared" si="19"/>
        <v>0.41033656440000005</v>
      </c>
      <c r="H79" s="25">
        <v>2.1870000000000001E-2</v>
      </c>
      <c r="I79" s="25">
        <f t="shared" si="20"/>
        <v>2.1645500000000002E-2</v>
      </c>
      <c r="J79" s="25"/>
      <c r="K79" s="25">
        <f t="shared" si="21"/>
        <v>1.9317380000000002E-2</v>
      </c>
      <c r="L79" s="25">
        <f t="shared" si="22"/>
        <v>0.44487926140000006</v>
      </c>
      <c r="M79" s="25">
        <v>2.2499999999999999E-2</v>
      </c>
      <c r="N79" s="25">
        <f t="shared" si="23"/>
        <v>2.22755E-2</v>
      </c>
      <c r="O79" s="25"/>
      <c r="P79" s="25">
        <f t="shared" si="24"/>
        <v>1.9830279999999999E-2</v>
      </c>
      <c r="Q79" s="25">
        <f t="shared" si="25"/>
        <v>0.45669134839999997</v>
      </c>
      <c r="R79" s="25">
        <v>3.5209999999999998E-2</v>
      </c>
      <c r="S79" s="25">
        <f t="shared" si="26"/>
        <v>3.4985499999999996E-2</v>
      </c>
      <c r="T79" s="25"/>
      <c r="U79" s="25">
        <f t="shared" si="27"/>
        <v>3.4100279999999997E-2</v>
      </c>
      <c r="V79" s="25">
        <f t="shared" si="28"/>
        <v>0.78532944839999996</v>
      </c>
      <c r="W79" s="25">
        <v>3.0120000000000001E-2</v>
      </c>
      <c r="X79" s="25">
        <f t="shared" si="29"/>
        <v>2.9895500000000002E-2</v>
      </c>
      <c r="Y79" s="25"/>
      <c r="Z79" s="25">
        <f t="shared" si="30"/>
        <v>2.913191E-2</v>
      </c>
      <c r="AA79" s="25">
        <f t="shared" si="31"/>
        <v>0.67090788730000006</v>
      </c>
      <c r="AB79" s="25">
        <v>3.8000000000000002E-4</v>
      </c>
      <c r="AC79" s="25">
        <f t="shared" si="16"/>
        <v>2.2450000000000001E-4</v>
      </c>
    </row>
    <row r="80" spans="1:29" s="15" customFormat="1">
      <c r="A80" s="18">
        <v>328</v>
      </c>
      <c r="B80" s="25">
        <v>6.8999999999999997E-5</v>
      </c>
      <c r="C80" s="25">
        <v>2.0480000000000002E-2</v>
      </c>
      <c r="D80" s="25">
        <f t="shared" si="17"/>
        <v>2.03155E-2</v>
      </c>
      <c r="E80" s="25"/>
      <c r="F80" s="25">
        <f t="shared" si="18"/>
        <v>1.7847479999999999E-2</v>
      </c>
      <c r="G80" s="25">
        <f t="shared" si="19"/>
        <v>0.41102746439999999</v>
      </c>
      <c r="H80" s="25">
        <v>2.1350000000000001E-2</v>
      </c>
      <c r="I80" s="25">
        <f t="shared" si="20"/>
        <v>2.1185499999999999E-2</v>
      </c>
      <c r="J80" s="25"/>
      <c r="K80" s="25">
        <f t="shared" si="21"/>
        <v>1.885738E-2</v>
      </c>
      <c r="L80" s="25">
        <f t="shared" si="22"/>
        <v>0.43428546140000002</v>
      </c>
      <c r="M80" s="25">
        <v>2.249E-2</v>
      </c>
      <c r="N80" s="25">
        <f t="shared" si="23"/>
        <v>2.2325499999999998E-2</v>
      </c>
      <c r="O80" s="25"/>
      <c r="P80" s="25">
        <f t="shared" si="24"/>
        <v>1.9880279999999997E-2</v>
      </c>
      <c r="Q80" s="25">
        <f t="shared" si="25"/>
        <v>0.45784284839999995</v>
      </c>
      <c r="R80" s="25">
        <v>3.2239999999999998E-2</v>
      </c>
      <c r="S80" s="25">
        <f t="shared" si="26"/>
        <v>3.20755E-2</v>
      </c>
      <c r="T80" s="25"/>
      <c r="U80" s="25">
        <f t="shared" si="27"/>
        <v>3.1190280000000001E-2</v>
      </c>
      <c r="V80" s="25">
        <f t="shared" si="28"/>
        <v>0.71831214840000002</v>
      </c>
      <c r="W80" s="25">
        <v>2.8170000000000001E-2</v>
      </c>
      <c r="X80" s="25">
        <f t="shared" si="29"/>
        <v>2.8005499999999999E-2</v>
      </c>
      <c r="Y80" s="25"/>
      <c r="Z80" s="25">
        <f t="shared" si="30"/>
        <v>2.7241909999999998E-2</v>
      </c>
      <c r="AA80" s="25">
        <f t="shared" si="31"/>
        <v>0.62738118730000003</v>
      </c>
      <c r="AB80" s="25">
        <v>2.5999999999999998E-4</v>
      </c>
      <c r="AC80" s="25">
        <f t="shared" si="16"/>
        <v>1.6449999999999999E-4</v>
      </c>
    </row>
    <row r="81" spans="1:29" s="15" customFormat="1">
      <c r="A81" s="18">
        <v>329</v>
      </c>
      <c r="B81" s="25">
        <v>2.0000000000000002E-5</v>
      </c>
      <c r="C81" s="25">
        <v>2.0459999999999999E-2</v>
      </c>
      <c r="D81" s="25">
        <f t="shared" si="17"/>
        <v>2.0244999999999999E-2</v>
      </c>
      <c r="E81" s="25"/>
      <c r="F81" s="25">
        <f t="shared" si="18"/>
        <v>1.7776979999999998E-2</v>
      </c>
      <c r="G81" s="25">
        <f t="shared" si="19"/>
        <v>0.40940384939999996</v>
      </c>
      <c r="H81" s="25">
        <v>2.0580000000000001E-2</v>
      </c>
      <c r="I81" s="25">
        <f t="shared" si="20"/>
        <v>2.0365000000000001E-2</v>
      </c>
      <c r="J81" s="25"/>
      <c r="K81" s="25">
        <f t="shared" si="21"/>
        <v>1.8036880000000002E-2</v>
      </c>
      <c r="L81" s="25">
        <f t="shared" si="22"/>
        <v>0.41538934640000008</v>
      </c>
      <c r="M81" s="25">
        <v>2.247E-2</v>
      </c>
      <c r="N81" s="25">
        <f t="shared" si="23"/>
        <v>2.2255E-2</v>
      </c>
      <c r="O81" s="25"/>
      <c r="P81" s="25">
        <f t="shared" si="24"/>
        <v>1.9809779999999999E-2</v>
      </c>
      <c r="Q81" s="25">
        <f t="shared" si="25"/>
        <v>0.45621923339999998</v>
      </c>
      <c r="R81" s="25">
        <v>2.8264000000000001E-2</v>
      </c>
      <c r="S81" s="25">
        <f t="shared" si="26"/>
        <v>2.8049000000000001E-2</v>
      </c>
      <c r="T81" s="25"/>
      <c r="U81" s="25">
        <f t="shared" si="27"/>
        <v>2.7163780000000002E-2</v>
      </c>
      <c r="V81" s="25">
        <f t="shared" si="28"/>
        <v>0.62558185340000005</v>
      </c>
      <c r="W81" s="25">
        <v>2.7089999999999999E-2</v>
      </c>
      <c r="X81" s="25">
        <f t="shared" si="29"/>
        <v>2.6875E-2</v>
      </c>
      <c r="Y81" s="25"/>
      <c r="Z81" s="25">
        <f t="shared" si="30"/>
        <v>2.6111409999999998E-2</v>
      </c>
      <c r="AA81" s="25">
        <f t="shared" si="31"/>
        <v>0.60134577229999997</v>
      </c>
      <c r="AB81" s="25">
        <v>4.0999999999999999E-4</v>
      </c>
      <c r="AC81" s="25">
        <f t="shared" si="16"/>
        <v>2.1499999999999999E-4</v>
      </c>
    </row>
    <row r="82" spans="1:29" s="15" customFormat="1">
      <c r="A82" s="18">
        <v>330</v>
      </c>
      <c r="B82" s="25">
        <v>1.6000000000000001E-4</v>
      </c>
      <c r="C82" s="25">
        <v>2.0420000000000001E-2</v>
      </c>
      <c r="D82" s="25">
        <f t="shared" si="17"/>
        <v>2.0055E-2</v>
      </c>
      <c r="E82" s="25"/>
      <c r="F82" s="25">
        <f t="shared" si="18"/>
        <v>1.7586979999999999E-2</v>
      </c>
      <c r="G82" s="25">
        <f t="shared" si="19"/>
        <v>0.40502814939999998</v>
      </c>
      <c r="H82" s="25">
        <v>2.0330000000000001E-2</v>
      </c>
      <c r="I82" s="25">
        <f t="shared" si="20"/>
        <v>1.9965E-2</v>
      </c>
      <c r="J82" s="25"/>
      <c r="K82" s="25">
        <f t="shared" si="21"/>
        <v>1.7636880000000001E-2</v>
      </c>
      <c r="L82" s="25">
        <f t="shared" si="22"/>
        <v>0.40617734640000003</v>
      </c>
      <c r="M82" s="25">
        <v>2.2450000000000001E-2</v>
      </c>
      <c r="N82" s="25">
        <f t="shared" si="23"/>
        <v>2.2085E-2</v>
      </c>
      <c r="O82" s="25"/>
      <c r="P82" s="25">
        <f t="shared" si="24"/>
        <v>1.9639779999999999E-2</v>
      </c>
      <c r="Q82" s="25">
        <f t="shared" si="25"/>
        <v>0.45230413339999997</v>
      </c>
      <c r="R82" s="25">
        <v>2.7359999999999999E-2</v>
      </c>
      <c r="S82" s="25">
        <f t="shared" si="26"/>
        <v>2.6994999999999998E-2</v>
      </c>
      <c r="T82" s="25"/>
      <c r="U82" s="25">
        <f t="shared" si="27"/>
        <v>2.6109779999999999E-2</v>
      </c>
      <c r="V82" s="25">
        <f t="shared" si="28"/>
        <v>0.60130823340000006</v>
      </c>
      <c r="W82" s="25">
        <v>2.538E-2</v>
      </c>
      <c r="X82" s="25">
        <f t="shared" si="29"/>
        <v>2.5014999999999999E-2</v>
      </c>
      <c r="Y82" s="25"/>
      <c r="Z82" s="25">
        <f t="shared" si="30"/>
        <v>2.4251409999999998E-2</v>
      </c>
      <c r="AA82" s="25">
        <f t="shared" si="31"/>
        <v>0.55850997229999999</v>
      </c>
      <c r="AB82" s="25">
        <v>5.6999999999999998E-4</v>
      </c>
      <c r="AC82" s="25">
        <f t="shared" si="16"/>
        <v>3.6499999999999998E-4</v>
      </c>
    </row>
    <row r="83" spans="1:29" s="15" customFormat="1">
      <c r="A83" s="18">
        <v>331</v>
      </c>
      <c r="B83" s="25">
        <v>4.0000000000000003E-5</v>
      </c>
      <c r="C83" s="25">
        <v>2.0379999999999999E-2</v>
      </c>
      <c r="D83" s="25">
        <f t="shared" si="17"/>
        <v>2.0039999999999999E-2</v>
      </c>
      <c r="E83" s="25"/>
      <c r="F83" s="25">
        <f t="shared" si="18"/>
        <v>1.7571979999999997E-2</v>
      </c>
      <c r="G83" s="25">
        <f t="shared" si="19"/>
        <v>0.40468269939999996</v>
      </c>
      <c r="H83" s="25">
        <v>2.018E-2</v>
      </c>
      <c r="I83" s="25">
        <f t="shared" si="20"/>
        <v>1.984E-2</v>
      </c>
      <c r="J83" s="25"/>
      <c r="K83" s="25">
        <f t="shared" si="21"/>
        <v>1.7511880000000001E-2</v>
      </c>
      <c r="L83" s="25">
        <f t="shared" si="22"/>
        <v>0.40329859640000004</v>
      </c>
      <c r="M83" s="25">
        <v>2.2380000000000001E-2</v>
      </c>
      <c r="N83" s="25">
        <f t="shared" si="23"/>
        <v>2.2040000000000001E-2</v>
      </c>
      <c r="O83" s="25"/>
      <c r="P83" s="25">
        <f t="shared" si="24"/>
        <v>1.9594779999999999E-2</v>
      </c>
      <c r="Q83" s="25">
        <f t="shared" si="25"/>
        <v>0.45126778340000001</v>
      </c>
      <c r="R83" s="25">
        <v>2.7179999999999999E-2</v>
      </c>
      <c r="S83" s="25">
        <f t="shared" si="26"/>
        <v>2.6839999999999999E-2</v>
      </c>
      <c r="T83" s="25"/>
      <c r="U83" s="25">
        <f t="shared" si="27"/>
        <v>2.595478E-2</v>
      </c>
      <c r="V83" s="25">
        <f t="shared" si="28"/>
        <v>0.59773858340000008</v>
      </c>
      <c r="W83" s="25">
        <v>2.5149999999999999E-2</v>
      </c>
      <c r="X83" s="25">
        <f t="shared" si="29"/>
        <v>2.4809999999999999E-2</v>
      </c>
      <c r="Y83" s="25"/>
      <c r="Z83" s="25">
        <f t="shared" si="30"/>
        <v>2.4046409999999997E-2</v>
      </c>
      <c r="AA83" s="25">
        <f t="shared" si="31"/>
        <v>0.55378882229999993</v>
      </c>
      <c r="AB83" s="25">
        <v>6.4000000000000005E-4</v>
      </c>
      <c r="AC83" s="25">
        <f t="shared" si="16"/>
        <v>3.4000000000000002E-4</v>
      </c>
    </row>
    <row r="84" spans="1:29" s="15" customFormat="1">
      <c r="A84" s="18">
        <v>332</v>
      </c>
      <c r="B84" s="25">
        <v>1.0000000000000001E-5</v>
      </c>
      <c r="C84" s="25">
        <v>2.0320000000000001E-2</v>
      </c>
      <c r="D84" s="25">
        <f t="shared" si="17"/>
        <v>1.9980000000000001E-2</v>
      </c>
      <c r="E84" s="25"/>
      <c r="F84" s="25">
        <f t="shared" si="18"/>
        <v>1.751198E-2</v>
      </c>
      <c r="G84" s="25">
        <f t="shared" si="19"/>
        <v>0.40330089940000002</v>
      </c>
      <c r="H84" s="25">
        <v>2.0250000000000001E-2</v>
      </c>
      <c r="I84" s="25">
        <f t="shared" si="20"/>
        <v>1.9910000000000001E-2</v>
      </c>
      <c r="J84" s="25"/>
      <c r="K84" s="25">
        <f t="shared" si="21"/>
        <v>1.7581880000000001E-2</v>
      </c>
      <c r="L84" s="25">
        <f t="shared" si="22"/>
        <v>0.40491069640000005</v>
      </c>
      <c r="M84" s="25">
        <v>2.2370000000000001E-2</v>
      </c>
      <c r="N84" s="25">
        <f t="shared" si="23"/>
        <v>2.2030000000000001E-2</v>
      </c>
      <c r="O84" s="25"/>
      <c r="P84" s="25">
        <f t="shared" si="24"/>
        <v>1.958478E-2</v>
      </c>
      <c r="Q84" s="25">
        <f t="shared" si="25"/>
        <v>0.45103748339999999</v>
      </c>
      <c r="R84" s="25">
        <v>2.52E-2</v>
      </c>
      <c r="S84" s="25">
        <f t="shared" si="26"/>
        <v>2.486E-2</v>
      </c>
      <c r="T84" s="25"/>
      <c r="U84" s="25">
        <f t="shared" si="27"/>
        <v>2.3974780000000001E-2</v>
      </c>
      <c r="V84" s="25">
        <f t="shared" si="28"/>
        <v>0.55213918340000001</v>
      </c>
      <c r="W84" s="25">
        <v>2.0760000000000001E-2</v>
      </c>
      <c r="X84" s="25">
        <f t="shared" si="29"/>
        <v>2.0420000000000001E-2</v>
      </c>
      <c r="Y84" s="25"/>
      <c r="Z84" s="25">
        <f t="shared" si="30"/>
        <v>1.9656409999999999E-2</v>
      </c>
      <c r="AA84" s="25">
        <f t="shared" si="31"/>
        <v>0.45268712230000002</v>
      </c>
      <c r="AB84" s="25">
        <v>6.7000000000000002E-4</v>
      </c>
      <c r="AC84" s="25">
        <f t="shared" si="16"/>
        <v>3.4000000000000002E-4</v>
      </c>
    </row>
    <row r="85" spans="1:29" s="15" customFormat="1">
      <c r="A85" s="18">
        <v>333</v>
      </c>
      <c r="B85" s="25">
        <v>-3.0000000000000001E-5</v>
      </c>
      <c r="C85" s="25">
        <v>2.0250000000000001E-2</v>
      </c>
      <c r="D85" s="25">
        <f t="shared" si="17"/>
        <v>1.9875E-2</v>
      </c>
      <c r="E85" s="25"/>
      <c r="F85" s="25">
        <f t="shared" si="18"/>
        <v>1.7406979999999999E-2</v>
      </c>
      <c r="G85" s="25">
        <f t="shared" si="19"/>
        <v>0.40088274940000002</v>
      </c>
      <c r="H85" s="25">
        <v>1.966E-2</v>
      </c>
      <c r="I85" s="25">
        <f t="shared" si="20"/>
        <v>1.9285E-2</v>
      </c>
      <c r="J85" s="25"/>
      <c r="K85" s="25">
        <f t="shared" si="21"/>
        <v>1.6956880000000001E-2</v>
      </c>
      <c r="L85" s="25">
        <f t="shared" si="22"/>
        <v>0.39051694640000001</v>
      </c>
      <c r="M85" s="25">
        <v>2.232E-2</v>
      </c>
      <c r="N85" s="25">
        <f t="shared" si="23"/>
        <v>2.1944999999999999E-2</v>
      </c>
      <c r="O85" s="25"/>
      <c r="P85" s="25">
        <f t="shared" si="24"/>
        <v>1.9499779999999998E-2</v>
      </c>
      <c r="Q85" s="25">
        <f t="shared" si="25"/>
        <v>0.44907993339999996</v>
      </c>
      <c r="R85" s="25">
        <v>2.3709999999999998E-2</v>
      </c>
      <c r="S85" s="25">
        <f t="shared" si="26"/>
        <v>2.3334999999999998E-2</v>
      </c>
      <c r="T85" s="25"/>
      <c r="U85" s="25">
        <f t="shared" si="27"/>
        <v>2.2449779999999999E-2</v>
      </c>
      <c r="V85" s="25">
        <f t="shared" si="28"/>
        <v>0.51701843339999998</v>
      </c>
      <c r="W85" s="25">
        <v>1.9820000000000001E-2</v>
      </c>
      <c r="X85" s="25">
        <f t="shared" si="29"/>
        <v>1.9445E-2</v>
      </c>
      <c r="Y85" s="25"/>
      <c r="Z85" s="25">
        <f t="shared" si="30"/>
        <v>1.8681409999999999E-2</v>
      </c>
      <c r="AA85" s="25">
        <f t="shared" si="31"/>
        <v>0.43023287230000001</v>
      </c>
      <c r="AB85" s="25">
        <v>7.7999999999999999E-4</v>
      </c>
      <c r="AC85" s="25">
        <f t="shared" si="16"/>
        <v>3.7500000000000001E-4</v>
      </c>
    </row>
    <row r="86" spans="1:29" s="15" customFormat="1">
      <c r="A86" s="18">
        <v>334</v>
      </c>
      <c r="B86" s="25">
        <v>1.2999999999999999E-4</v>
      </c>
      <c r="C86" s="25">
        <v>2.0240000000000001E-2</v>
      </c>
      <c r="D86" s="25">
        <f t="shared" si="17"/>
        <v>1.9825000000000002E-2</v>
      </c>
      <c r="E86" s="25"/>
      <c r="F86" s="25">
        <f t="shared" si="18"/>
        <v>1.7356980000000001E-2</v>
      </c>
      <c r="G86" s="25">
        <f t="shared" si="19"/>
        <v>0.39973124940000004</v>
      </c>
      <c r="H86" s="25">
        <v>1.9099999999999999E-2</v>
      </c>
      <c r="I86" s="25">
        <f t="shared" si="20"/>
        <v>1.8685E-2</v>
      </c>
      <c r="J86" s="25"/>
      <c r="K86" s="25">
        <f t="shared" si="21"/>
        <v>1.6356880000000001E-2</v>
      </c>
      <c r="L86" s="25">
        <f t="shared" si="22"/>
        <v>0.37669894640000001</v>
      </c>
      <c r="M86" s="25">
        <v>2.231E-2</v>
      </c>
      <c r="N86" s="25">
        <f t="shared" si="23"/>
        <v>2.1895000000000001E-2</v>
      </c>
      <c r="O86" s="25"/>
      <c r="P86" s="25">
        <f t="shared" si="24"/>
        <v>1.944978E-2</v>
      </c>
      <c r="Q86" s="25">
        <f t="shared" si="25"/>
        <v>0.44792843339999999</v>
      </c>
      <c r="R86" s="25">
        <v>2.2890000000000001E-2</v>
      </c>
      <c r="S86" s="25">
        <f t="shared" si="26"/>
        <v>2.2475000000000002E-2</v>
      </c>
      <c r="T86" s="25"/>
      <c r="U86" s="25">
        <f t="shared" si="27"/>
        <v>2.1589780000000003E-2</v>
      </c>
      <c r="V86" s="25">
        <f t="shared" si="28"/>
        <v>0.4972126334000001</v>
      </c>
      <c r="W86" s="25">
        <v>1.9619999999999999E-2</v>
      </c>
      <c r="X86" s="25">
        <f t="shared" si="29"/>
        <v>1.9205E-2</v>
      </c>
      <c r="Y86" s="25"/>
      <c r="Z86" s="25">
        <f t="shared" si="30"/>
        <v>1.8441409999999998E-2</v>
      </c>
      <c r="AA86" s="25">
        <f t="shared" si="31"/>
        <v>0.4247056723</v>
      </c>
      <c r="AB86" s="25">
        <v>6.9999999999999999E-4</v>
      </c>
      <c r="AC86" s="25">
        <f t="shared" si="16"/>
        <v>4.15E-4</v>
      </c>
    </row>
    <row r="87" spans="1:29" s="15" customFormat="1">
      <c r="A87" s="18">
        <v>335</v>
      </c>
      <c r="B87" s="25">
        <v>-4.0000000000000003E-5</v>
      </c>
      <c r="C87" s="25">
        <v>2.0219999999999998E-2</v>
      </c>
      <c r="D87" s="25">
        <f t="shared" si="17"/>
        <v>1.976E-2</v>
      </c>
      <c r="E87" s="25"/>
      <c r="F87" s="25">
        <f t="shared" si="18"/>
        <v>1.7291979999999998E-2</v>
      </c>
      <c r="G87" s="25">
        <f t="shared" si="19"/>
        <v>0.39823429939999999</v>
      </c>
      <c r="H87" s="25">
        <v>1.933E-2</v>
      </c>
      <c r="I87" s="25">
        <f t="shared" si="20"/>
        <v>1.8870000000000001E-2</v>
      </c>
      <c r="J87" s="25"/>
      <c r="K87" s="25">
        <f t="shared" si="21"/>
        <v>1.6541880000000002E-2</v>
      </c>
      <c r="L87" s="25">
        <f t="shared" si="22"/>
        <v>0.38095949640000004</v>
      </c>
      <c r="M87" s="25">
        <v>2.2280000000000001E-2</v>
      </c>
      <c r="N87" s="25">
        <f t="shared" si="23"/>
        <v>2.1820000000000003E-2</v>
      </c>
      <c r="O87" s="25"/>
      <c r="P87" s="25">
        <f t="shared" si="24"/>
        <v>1.9374780000000001E-2</v>
      </c>
      <c r="Q87" s="25">
        <f t="shared" si="25"/>
        <v>0.44620118340000003</v>
      </c>
      <c r="R87" s="25">
        <v>2.1329999999999998E-2</v>
      </c>
      <c r="S87" s="25">
        <f t="shared" si="26"/>
        <v>2.087E-2</v>
      </c>
      <c r="T87" s="25"/>
      <c r="U87" s="25">
        <f t="shared" si="27"/>
        <v>1.9984780000000001E-2</v>
      </c>
      <c r="V87" s="25">
        <f t="shared" si="28"/>
        <v>0.46024948340000005</v>
      </c>
      <c r="W87" s="25">
        <v>1.772E-2</v>
      </c>
      <c r="X87" s="25">
        <f t="shared" si="29"/>
        <v>1.7260000000000001E-2</v>
      </c>
      <c r="Y87" s="25"/>
      <c r="Z87" s="25">
        <f t="shared" si="30"/>
        <v>1.649641E-2</v>
      </c>
      <c r="AA87" s="25">
        <f t="shared" si="31"/>
        <v>0.37991232229999999</v>
      </c>
      <c r="AB87" s="25">
        <v>9.6000000000000002E-4</v>
      </c>
      <c r="AC87" s="25">
        <f t="shared" si="16"/>
        <v>4.6000000000000001E-4</v>
      </c>
    </row>
    <row r="88" spans="1:29" s="15" customFormat="1">
      <c r="A88" s="18">
        <v>336</v>
      </c>
      <c r="B88" s="25">
        <v>-4.0000000000000003E-5</v>
      </c>
      <c r="C88" s="25">
        <v>2.0209999999999999E-2</v>
      </c>
      <c r="D88" s="25">
        <f t="shared" si="17"/>
        <v>1.9754999999999998E-2</v>
      </c>
      <c r="E88" s="25"/>
      <c r="F88" s="25">
        <f t="shared" si="18"/>
        <v>1.7286979999999997E-2</v>
      </c>
      <c r="G88" s="25">
        <f t="shared" si="19"/>
        <v>0.39811914939999993</v>
      </c>
      <c r="H88" s="25">
        <v>1.917E-2</v>
      </c>
      <c r="I88" s="25">
        <f t="shared" si="20"/>
        <v>1.8714999999999999E-2</v>
      </c>
      <c r="J88" s="25"/>
      <c r="K88" s="25">
        <f t="shared" si="21"/>
        <v>1.638688E-2</v>
      </c>
      <c r="L88" s="25">
        <f t="shared" si="22"/>
        <v>0.37738984640000001</v>
      </c>
      <c r="M88" s="25">
        <v>2.2259999999999999E-2</v>
      </c>
      <c r="N88" s="25">
        <f t="shared" si="23"/>
        <v>2.1804999999999998E-2</v>
      </c>
      <c r="O88" s="25"/>
      <c r="P88" s="25">
        <f t="shared" si="24"/>
        <v>1.9359779999999997E-2</v>
      </c>
      <c r="Q88" s="25">
        <f t="shared" si="25"/>
        <v>0.44585573339999995</v>
      </c>
      <c r="R88" s="25">
        <v>2.111E-2</v>
      </c>
      <c r="S88" s="25">
        <f t="shared" si="26"/>
        <v>2.0655E-2</v>
      </c>
      <c r="T88" s="25"/>
      <c r="U88" s="25">
        <f t="shared" si="27"/>
        <v>1.9769780000000001E-2</v>
      </c>
      <c r="V88" s="25">
        <f t="shared" si="28"/>
        <v>0.45529803340000002</v>
      </c>
      <c r="W88" s="25">
        <v>1.6740000000000001E-2</v>
      </c>
      <c r="X88" s="25">
        <f t="shared" si="29"/>
        <v>1.6285000000000001E-2</v>
      </c>
      <c r="Y88" s="25"/>
      <c r="Z88" s="25">
        <f t="shared" si="30"/>
        <v>1.5521410000000001E-2</v>
      </c>
      <c r="AA88" s="25">
        <f t="shared" si="31"/>
        <v>0.35745807230000004</v>
      </c>
      <c r="AB88" s="25">
        <v>9.5E-4</v>
      </c>
      <c r="AC88" s="25">
        <f t="shared" si="16"/>
        <v>4.55E-4</v>
      </c>
    </row>
    <row r="89" spans="1:29" s="15" customFormat="1">
      <c r="A89" s="18">
        <v>337</v>
      </c>
      <c r="B89" s="25">
        <v>-4.0000000000000003E-5</v>
      </c>
      <c r="C89" s="25">
        <v>2.019E-2</v>
      </c>
      <c r="D89" s="25">
        <f t="shared" si="17"/>
        <v>1.9654999999999999E-2</v>
      </c>
      <c r="E89" s="25"/>
      <c r="F89" s="25">
        <f t="shared" si="18"/>
        <v>1.7186979999999998E-2</v>
      </c>
      <c r="G89" s="25">
        <f t="shared" si="19"/>
        <v>0.39581614939999998</v>
      </c>
      <c r="H89" s="25">
        <v>1.9009999999999999E-2</v>
      </c>
      <c r="I89" s="25">
        <f t="shared" si="20"/>
        <v>1.8474999999999998E-2</v>
      </c>
      <c r="J89" s="25"/>
      <c r="K89" s="25">
        <f t="shared" si="21"/>
        <v>1.6146879999999999E-2</v>
      </c>
      <c r="L89" s="25">
        <f t="shared" si="22"/>
        <v>0.3718626464</v>
      </c>
      <c r="M89" s="25">
        <v>2.2700000000000001E-2</v>
      </c>
      <c r="N89" s="25">
        <f t="shared" si="23"/>
        <v>2.2165000000000001E-2</v>
      </c>
      <c r="O89" s="25"/>
      <c r="P89" s="25">
        <f t="shared" si="24"/>
        <v>1.9719779999999999E-2</v>
      </c>
      <c r="Q89" s="25">
        <f t="shared" si="25"/>
        <v>0.4541465334</v>
      </c>
      <c r="R89" s="25">
        <v>2.068E-2</v>
      </c>
      <c r="S89" s="25">
        <f t="shared" si="26"/>
        <v>2.0145E-2</v>
      </c>
      <c r="T89" s="25"/>
      <c r="U89" s="25">
        <f t="shared" si="27"/>
        <v>1.9259780000000001E-2</v>
      </c>
      <c r="V89" s="25">
        <f t="shared" si="28"/>
        <v>0.44355273340000001</v>
      </c>
      <c r="W89" s="25">
        <v>1.7080000000000001E-2</v>
      </c>
      <c r="X89" s="25">
        <f t="shared" si="29"/>
        <v>1.6545000000000001E-2</v>
      </c>
      <c r="Y89" s="25"/>
      <c r="Z89" s="25">
        <f t="shared" si="30"/>
        <v>1.5781409999999999E-2</v>
      </c>
      <c r="AA89" s="25">
        <f t="shared" si="31"/>
        <v>0.36344587229999997</v>
      </c>
      <c r="AB89" s="25">
        <v>1.1100000000000001E-3</v>
      </c>
      <c r="AC89" s="25">
        <f t="shared" si="16"/>
        <v>5.3499999999999999E-4</v>
      </c>
    </row>
    <row r="90" spans="1:29" s="15" customFormat="1">
      <c r="A90" s="18">
        <v>338</v>
      </c>
      <c r="B90" s="25">
        <v>4.0000000000000003E-5</v>
      </c>
      <c r="C90" s="25">
        <v>2.019E-2</v>
      </c>
      <c r="D90" s="25">
        <f t="shared" si="17"/>
        <v>1.9650000000000001E-2</v>
      </c>
      <c r="E90" s="25"/>
      <c r="F90" s="25">
        <f t="shared" si="18"/>
        <v>1.7181979999999999E-2</v>
      </c>
      <c r="G90" s="25">
        <f t="shared" si="19"/>
        <v>0.39570099940000003</v>
      </c>
      <c r="H90" s="25">
        <v>1.848E-2</v>
      </c>
      <c r="I90" s="25">
        <f t="shared" si="20"/>
        <v>1.7940000000000001E-2</v>
      </c>
      <c r="J90" s="25"/>
      <c r="K90" s="25">
        <f t="shared" si="21"/>
        <v>1.5611880000000002E-2</v>
      </c>
      <c r="L90" s="25">
        <f t="shared" si="22"/>
        <v>0.35954159640000005</v>
      </c>
      <c r="M90" s="25">
        <v>2.1999999999999999E-2</v>
      </c>
      <c r="N90" s="25">
        <f t="shared" si="23"/>
        <v>2.146E-2</v>
      </c>
      <c r="O90" s="25"/>
      <c r="P90" s="25">
        <f t="shared" si="24"/>
        <v>1.9014779999999998E-2</v>
      </c>
      <c r="Q90" s="25">
        <f t="shared" si="25"/>
        <v>0.43791038339999999</v>
      </c>
      <c r="R90" s="25">
        <v>2.0619999999999999E-2</v>
      </c>
      <c r="S90" s="25">
        <f t="shared" si="26"/>
        <v>2.0080000000000001E-2</v>
      </c>
      <c r="T90" s="25"/>
      <c r="U90" s="25">
        <f t="shared" si="27"/>
        <v>1.9194780000000002E-2</v>
      </c>
      <c r="V90" s="25">
        <f t="shared" si="28"/>
        <v>0.44205578340000007</v>
      </c>
      <c r="W90" s="25">
        <v>1.6129999999999999E-2</v>
      </c>
      <c r="X90" s="25">
        <f t="shared" si="29"/>
        <v>1.5589999999999998E-2</v>
      </c>
      <c r="Y90" s="25"/>
      <c r="Z90" s="25">
        <f t="shared" si="30"/>
        <v>1.4826409999999998E-2</v>
      </c>
      <c r="AA90" s="25">
        <f t="shared" si="31"/>
        <v>0.3414522223</v>
      </c>
      <c r="AB90" s="25">
        <v>1.0399999999999999E-3</v>
      </c>
      <c r="AC90" s="25">
        <f t="shared" si="16"/>
        <v>5.4000000000000001E-4</v>
      </c>
    </row>
    <row r="91" spans="1:29" s="15" customFormat="1">
      <c r="A91" s="18">
        <v>339</v>
      </c>
      <c r="B91" s="25">
        <v>5.0000000000000002E-5</v>
      </c>
      <c r="C91" s="25">
        <v>2.019E-2</v>
      </c>
      <c r="D91" s="25">
        <f t="shared" si="17"/>
        <v>1.9539999999999998E-2</v>
      </c>
      <c r="E91" s="25"/>
      <c r="F91" s="25">
        <f t="shared" si="18"/>
        <v>1.7071979999999997E-2</v>
      </c>
      <c r="G91" s="25">
        <f t="shared" si="19"/>
        <v>0.39316769939999996</v>
      </c>
      <c r="H91" s="25">
        <v>1.8169999999999999E-2</v>
      </c>
      <c r="I91" s="25">
        <f t="shared" si="20"/>
        <v>1.7519999999999997E-2</v>
      </c>
      <c r="J91" s="25"/>
      <c r="K91" s="25">
        <f t="shared" si="21"/>
        <v>1.5191879999999998E-2</v>
      </c>
      <c r="L91" s="25">
        <f t="shared" si="22"/>
        <v>0.34986899639999997</v>
      </c>
      <c r="M91" s="25">
        <v>2.1909999999999999E-2</v>
      </c>
      <c r="N91" s="25">
        <f t="shared" si="23"/>
        <v>2.1259999999999998E-2</v>
      </c>
      <c r="O91" s="25"/>
      <c r="P91" s="25">
        <f t="shared" si="24"/>
        <v>1.8814779999999996E-2</v>
      </c>
      <c r="Q91" s="25">
        <f t="shared" si="25"/>
        <v>0.43330438339999994</v>
      </c>
      <c r="R91" s="25">
        <v>1.9980000000000001E-2</v>
      </c>
      <c r="S91" s="25">
        <f t="shared" si="26"/>
        <v>1.933E-2</v>
      </c>
      <c r="T91" s="25"/>
      <c r="U91" s="25">
        <f t="shared" si="27"/>
        <v>1.8444780000000001E-2</v>
      </c>
      <c r="V91" s="25">
        <f t="shared" si="28"/>
        <v>0.42478328340000004</v>
      </c>
      <c r="W91" s="25">
        <v>1.6299999999999999E-2</v>
      </c>
      <c r="X91" s="25">
        <f t="shared" si="29"/>
        <v>1.5649999999999997E-2</v>
      </c>
      <c r="Y91" s="25"/>
      <c r="Z91" s="25">
        <f t="shared" si="30"/>
        <v>1.4886409999999997E-2</v>
      </c>
      <c r="AA91" s="25">
        <f t="shared" si="31"/>
        <v>0.34283402229999999</v>
      </c>
      <c r="AB91" s="25">
        <v>1.25E-3</v>
      </c>
      <c r="AC91" s="25">
        <f t="shared" si="16"/>
        <v>6.4999999999999997E-4</v>
      </c>
    </row>
    <row r="92" spans="1:29" s="15" customFormat="1">
      <c r="A92" s="18">
        <v>340</v>
      </c>
      <c r="B92" s="25">
        <v>4.0000000000000003E-5</v>
      </c>
      <c r="C92" s="25">
        <v>2.019E-2</v>
      </c>
      <c r="D92" s="25">
        <f t="shared" si="17"/>
        <v>1.9595000000000001E-2</v>
      </c>
      <c r="E92" s="25"/>
      <c r="F92" s="25">
        <f t="shared" si="18"/>
        <v>1.712698E-2</v>
      </c>
      <c r="G92" s="25">
        <f t="shared" si="19"/>
        <v>0.3944343494</v>
      </c>
      <c r="H92" s="25">
        <v>1.7989999999999999E-2</v>
      </c>
      <c r="I92" s="25">
        <f t="shared" si="20"/>
        <v>1.7395000000000001E-2</v>
      </c>
      <c r="J92" s="25"/>
      <c r="K92" s="25">
        <f t="shared" si="21"/>
        <v>1.5066880000000001E-2</v>
      </c>
      <c r="L92" s="25">
        <f t="shared" si="22"/>
        <v>0.34699024640000004</v>
      </c>
      <c r="M92" s="25">
        <v>2.1170000000000001E-2</v>
      </c>
      <c r="N92" s="25">
        <f t="shared" si="23"/>
        <v>2.0575000000000003E-2</v>
      </c>
      <c r="O92" s="25"/>
      <c r="P92" s="25">
        <f t="shared" si="24"/>
        <v>1.8129780000000002E-2</v>
      </c>
      <c r="Q92" s="25">
        <f t="shared" si="25"/>
        <v>0.41752883340000008</v>
      </c>
      <c r="R92" s="25">
        <v>1.976E-2</v>
      </c>
      <c r="S92" s="25">
        <f t="shared" si="26"/>
        <v>1.9165000000000001E-2</v>
      </c>
      <c r="T92" s="25"/>
      <c r="U92" s="25">
        <f t="shared" si="27"/>
        <v>1.8279780000000002E-2</v>
      </c>
      <c r="V92" s="25">
        <f t="shared" si="28"/>
        <v>0.4209833334000001</v>
      </c>
      <c r="W92" s="25">
        <v>1.5820000000000001E-2</v>
      </c>
      <c r="X92" s="25">
        <f t="shared" si="29"/>
        <v>1.5225000000000001E-2</v>
      </c>
      <c r="Y92" s="25"/>
      <c r="Z92" s="25">
        <f t="shared" si="30"/>
        <v>1.4461410000000001E-2</v>
      </c>
      <c r="AA92" s="25">
        <f t="shared" si="31"/>
        <v>0.33304627230000006</v>
      </c>
      <c r="AB92" s="25">
        <v>1.15E-3</v>
      </c>
      <c r="AC92" s="25">
        <f t="shared" si="16"/>
        <v>5.9500000000000004E-4</v>
      </c>
    </row>
    <row r="93" spans="1:29" s="15" customFormat="1">
      <c r="A93" s="18">
        <v>341</v>
      </c>
      <c r="B93" s="25">
        <v>-4.0000000000000003E-5</v>
      </c>
      <c r="C93" s="25">
        <v>2.0559999999999998E-2</v>
      </c>
      <c r="D93" s="25">
        <f t="shared" si="17"/>
        <v>1.993E-2</v>
      </c>
      <c r="E93" s="25"/>
      <c r="F93" s="25">
        <f t="shared" si="18"/>
        <v>1.7461979999999998E-2</v>
      </c>
      <c r="G93" s="25">
        <f t="shared" si="19"/>
        <v>0.4021493994</v>
      </c>
      <c r="H93" s="25">
        <v>1.814E-2</v>
      </c>
      <c r="I93" s="25">
        <f t="shared" si="20"/>
        <v>1.7510000000000001E-2</v>
      </c>
      <c r="J93" s="25"/>
      <c r="K93" s="25">
        <f t="shared" si="21"/>
        <v>1.5181880000000002E-2</v>
      </c>
      <c r="L93" s="25">
        <f t="shared" si="22"/>
        <v>0.34963869640000006</v>
      </c>
      <c r="M93" s="25">
        <v>2.1780000000000001E-2</v>
      </c>
      <c r="N93" s="25">
        <f t="shared" si="23"/>
        <v>2.1150000000000002E-2</v>
      </c>
      <c r="O93" s="25"/>
      <c r="P93" s="25">
        <f t="shared" si="24"/>
        <v>1.8704780000000001E-2</v>
      </c>
      <c r="Q93" s="25">
        <f t="shared" si="25"/>
        <v>0.43077108340000003</v>
      </c>
      <c r="R93" s="25">
        <v>1.9730000000000001E-2</v>
      </c>
      <c r="S93" s="25">
        <f t="shared" si="26"/>
        <v>1.9100000000000002E-2</v>
      </c>
      <c r="T93" s="25"/>
      <c r="U93" s="25">
        <f t="shared" si="27"/>
        <v>1.8214780000000003E-2</v>
      </c>
      <c r="V93" s="25">
        <f t="shared" si="28"/>
        <v>0.41948638340000011</v>
      </c>
      <c r="W93" s="25">
        <v>1.6250000000000001E-2</v>
      </c>
      <c r="X93" s="25">
        <f t="shared" si="29"/>
        <v>1.562E-2</v>
      </c>
      <c r="Y93" s="25"/>
      <c r="Z93" s="25">
        <f t="shared" si="30"/>
        <v>1.485641E-2</v>
      </c>
      <c r="AA93" s="25">
        <f t="shared" si="31"/>
        <v>0.34214312230000005</v>
      </c>
      <c r="AB93" s="25">
        <v>1.2999999999999999E-3</v>
      </c>
      <c r="AC93" s="25">
        <f t="shared" si="16"/>
        <v>6.2999999999999992E-4</v>
      </c>
    </row>
    <row r="94" spans="1:29" s="15" customFormat="1">
      <c r="A94" s="18">
        <v>342</v>
      </c>
      <c r="B94" s="25">
        <v>-3.0000000000000001E-5</v>
      </c>
      <c r="C94" s="25">
        <v>1.976E-2</v>
      </c>
      <c r="D94" s="25">
        <f t="shared" si="17"/>
        <v>1.9134999999999999E-2</v>
      </c>
      <c r="E94" s="25"/>
      <c r="F94" s="25">
        <f t="shared" si="18"/>
        <v>1.6666979999999998E-2</v>
      </c>
      <c r="G94" s="25">
        <f t="shared" si="19"/>
        <v>0.38384054939999995</v>
      </c>
      <c r="H94" s="25">
        <v>1.7430000000000001E-2</v>
      </c>
      <c r="I94" s="25">
        <f t="shared" si="20"/>
        <v>1.6805E-2</v>
      </c>
      <c r="J94" s="25"/>
      <c r="K94" s="25">
        <f t="shared" si="21"/>
        <v>1.4476880000000001E-2</v>
      </c>
      <c r="L94" s="25">
        <f t="shared" si="22"/>
        <v>0.33340254640000005</v>
      </c>
      <c r="M94" s="25">
        <v>2.07E-2</v>
      </c>
      <c r="N94" s="25">
        <f t="shared" si="23"/>
        <v>2.0074999999999999E-2</v>
      </c>
      <c r="O94" s="25"/>
      <c r="P94" s="25">
        <f t="shared" si="24"/>
        <v>1.7629779999999998E-2</v>
      </c>
      <c r="Q94" s="25">
        <f t="shared" si="25"/>
        <v>0.40601383339999997</v>
      </c>
      <c r="R94" s="25">
        <v>1.9480000000000001E-2</v>
      </c>
      <c r="S94" s="25">
        <f t="shared" si="26"/>
        <v>1.8855E-2</v>
      </c>
      <c r="T94" s="25"/>
      <c r="U94" s="25">
        <f t="shared" si="27"/>
        <v>1.7969780000000001E-2</v>
      </c>
      <c r="V94" s="25">
        <f t="shared" si="28"/>
        <v>0.41384403340000003</v>
      </c>
      <c r="W94" s="25">
        <v>1.54E-2</v>
      </c>
      <c r="X94" s="25">
        <f t="shared" si="29"/>
        <v>1.4775E-2</v>
      </c>
      <c r="Y94" s="25"/>
      <c r="Z94" s="25">
        <f t="shared" si="30"/>
        <v>1.401141E-2</v>
      </c>
      <c r="AA94" s="25">
        <f t="shared" si="31"/>
        <v>0.32268277230000003</v>
      </c>
      <c r="AB94" s="25">
        <v>1.2800000000000001E-3</v>
      </c>
      <c r="AC94" s="25">
        <f t="shared" si="16"/>
        <v>6.2500000000000001E-4</v>
      </c>
    </row>
    <row r="95" spans="1:29" s="15" customFormat="1">
      <c r="A95" s="18">
        <v>343</v>
      </c>
      <c r="B95" s="25">
        <v>-2.0000000000000002E-5</v>
      </c>
      <c r="C95" s="25">
        <v>1.985E-2</v>
      </c>
      <c r="D95" s="25">
        <f t="shared" si="17"/>
        <v>1.9134999999999999E-2</v>
      </c>
      <c r="E95" s="25"/>
      <c r="F95" s="25">
        <f t="shared" si="18"/>
        <v>1.6666979999999998E-2</v>
      </c>
      <c r="G95" s="25">
        <f t="shared" si="19"/>
        <v>0.38384054939999995</v>
      </c>
      <c r="H95" s="25">
        <v>1.7520000000000001E-2</v>
      </c>
      <c r="I95" s="25">
        <f t="shared" si="20"/>
        <v>1.6805E-2</v>
      </c>
      <c r="J95" s="25"/>
      <c r="K95" s="25">
        <f t="shared" si="21"/>
        <v>1.4476880000000001E-2</v>
      </c>
      <c r="L95" s="25">
        <f t="shared" si="22"/>
        <v>0.33340254640000005</v>
      </c>
      <c r="M95" s="25">
        <v>2.0990000000000002E-2</v>
      </c>
      <c r="N95" s="25">
        <f t="shared" si="23"/>
        <v>2.0275000000000001E-2</v>
      </c>
      <c r="O95" s="25"/>
      <c r="P95" s="25">
        <f t="shared" si="24"/>
        <v>1.782978E-2</v>
      </c>
      <c r="Q95" s="25">
        <f t="shared" si="25"/>
        <v>0.41061983340000002</v>
      </c>
      <c r="R95" s="25">
        <v>1.9210000000000001E-2</v>
      </c>
      <c r="S95" s="25">
        <f t="shared" si="26"/>
        <v>1.8495000000000001E-2</v>
      </c>
      <c r="T95" s="25"/>
      <c r="U95" s="25">
        <f t="shared" si="27"/>
        <v>1.7609780000000002E-2</v>
      </c>
      <c r="V95" s="25">
        <f t="shared" si="28"/>
        <v>0.40555323340000005</v>
      </c>
      <c r="W95" s="25">
        <v>1.549E-2</v>
      </c>
      <c r="X95" s="25">
        <f t="shared" si="29"/>
        <v>1.4775E-2</v>
      </c>
      <c r="Y95" s="25"/>
      <c r="Z95" s="25">
        <f t="shared" si="30"/>
        <v>1.401141E-2</v>
      </c>
      <c r="AA95" s="25">
        <f t="shared" si="31"/>
        <v>0.32268277230000003</v>
      </c>
      <c r="AB95" s="25">
        <v>1.4499999999999999E-3</v>
      </c>
      <c r="AC95" s="25">
        <f t="shared" si="16"/>
        <v>7.1499999999999992E-4</v>
      </c>
    </row>
    <row r="96" spans="1:29" s="15" customFormat="1">
      <c r="A96" s="18">
        <v>344</v>
      </c>
      <c r="B96" s="25">
        <v>6.0000000000000002E-5</v>
      </c>
      <c r="C96" s="25">
        <v>1.9220000000000001E-2</v>
      </c>
      <c r="D96" s="25">
        <f t="shared" si="17"/>
        <v>1.8460000000000001E-2</v>
      </c>
      <c r="E96" s="25"/>
      <c r="F96" s="25">
        <f t="shared" si="18"/>
        <v>1.5991979999999999E-2</v>
      </c>
      <c r="G96" s="25">
        <f t="shared" si="19"/>
        <v>0.3682952994</v>
      </c>
      <c r="H96" s="25">
        <v>1.703E-2</v>
      </c>
      <c r="I96" s="25">
        <f t="shared" si="20"/>
        <v>1.627E-2</v>
      </c>
      <c r="J96" s="25"/>
      <c r="K96" s="25">
        <f t="shared" si="21"/>
        <v>1.394188E-2</v>
      </c>
      <c r="L96" s="25">
        <f t="shared" si="22"/>
        <v>0.3210814964</v>
      </c>
      <c r="M96" s="25">
        <v>2.036E-2</v>
      </c>
      <c r="N96" s="25">
        <f t="shared" si="23"/>
        <v>1.9599999999999999E-2</v>
      </c>
      <c r="O96" s="25"/>
      <c r="P96" s="25">
        <f t="shared" si="24"/>
        <v>1.7154779999999998E-2</v>
      </c>
      <c r="Q96" s="25">
        <f t="shared" si="25"/>
        <v>0.39507458339999996</v>
      </c>
      <c r="R96" s="25">
        <v>1.915E-2</v>
      </c>
      <c r="S96" s="25">
        <f t="shared" si="26"/>
        <v>1.839E-2</v>
      </c>
      <c r="T96" s="25"/>
      <c r="U96" s="25">
        <f t="shared" si="27"/>
        <v>1.7504780000000001E-2</v>
      </c>
      <c r="V96" s="25">
        <f t="shared" si="28"/>
        <v>0.40313508340000004</v>
      </c>
      <c r="W96" s="25">
        <v>1.499E-2</v>
      </c>
      <c r="X96" s="25">
        <f t="shared" si="29"/>
        <v>1.423E-2</v>
      </c>
      <c r="Y96" s="25"/>
      <c r="Z96" s="25">
        <f t="shared" si="30"/>
        <v>1.346641E-2</v>
      </c>
      <c r="AA96" s="25">
        <f t="shared" si="31"/>
        <v>0.31013142230000001</v>
      </c>
      <c r="AB96" s="25">
        <v>1.4599999999999999E-3</v>
      </c>
      <c r="AC96" s="25">
        <f t="shared" si="16"/>
        <v>7.5999999999999993E-4</v>
      </c>
    </row>
    <row r="97" spans="1:29" s="15" customFormat="1">
      <c r="A97" s="18">
        <v>345</v>
      </c>
      <c r="B97" s="25">
        <v>4.0000000000000003E-5</v>
      </c>
      <c r="C97" s="25">
        <v>1.9390000000000001E-2</v>
      </c>
      <c r="D97" s="25">
        <f t="shared" si="17"/>
        <v>1.8670000000000003E-2</v>
      </c>
      <c r="E97" s="25"/>
      <c r="F97" s="25">
        <f t="shared" si="18"/>
        <v>1.6201980000000001E-2</v>
      </c>
      <c r="G97" s="25">
        <f t="shared" si="19"/>
        <v>0.37313159940000007</v>
      </c>
      <c r="H97" s="25">
        <v>1.6910000000000001E-2</v>
      </c>
      <c r="I97" s="25">
        <f t="shared" si="20"/>
        <v>1.6190000000000003E-2</v>
      </c>
      <c r="J97" s="25"/>
      <c r="K97" s="25">
        <f t="shared" si="21"/>
        <v>1.3861880000000004E-2</v>
      </c>
      <c r="L97" s="25">
        <f t="shared" si="22"/>
        <v>0.31923909640000009</v>
      </c>
      <c r="M97" s="25">
        <v>2.0469999999999999E-2</v>
      </c>
      <c r="N97" s="25">
        <f t="shared" si="23"/>
        <v>1.975E-2</v>
      </c>
      <c r="O97" s="25"/>
      <c r="P97" s="25">
        <f t="shared" si="24"/>
        <v>1.7304779999999999E-2</v>
      </c>
      <c r="Q97" s="25">
        <f t="shared" si="25"/>
        <v>0.39852908339999998</v>
      </c>
      <c r="R97" s="25">
        <v>1.8849999999999999E-2</v>
      </c>
      <c r="S97" s="25">
        <f t="shared" si="26"/>
        <v>1.813E-2</v>
      </c>
      <c r="T97" s="25"/>
      <c r="U97" s="25">
        <f t="shared" si="27"/>
        <v>1.7244780000000001E-2</v>
      </c>
      <c r="V97" s="25">
        <f t="shared" si="28"/>
        <v>0.39714728340000005</v>
      </c>
      <c r="W97" s="25">
        <v>1.5169999999999999E-2</v>
      </c>
      <c r="X97" s="25">
        <f t="shared" si="29"/>
        <v>1.4449999999999999E-2</v>
      </c>
      <c r="Y97" s="25"/>
      <c r="Z97" s="25">
        <f t="shared" si="30"/>
        <v>1.368641E-2</v>
      </c>
      <c r="AA97" s="25">
        <f t="shared" si="31"/>
        <v>0.31519802229999999</v>
      </c>
      <c r="AB97" s="25">
        <v>1.4E-3</v>
      </c>
      <c r="AC97" s="25">
        <f t="shared" si="16"/>
        <v>7.2000000000000005E-4</v>
      </c>
    </row>
    <row r="98" spans="1:29" s="15" customFormat="1">
      <c r="A98" s="18">
        <v>346</v>
      </c>
      <c r="B98" s="25">
        <v>2.0000000000000002E-5</v>
      </c>
      <c r="C98" s="25">
        <v>1.8620000000000001E-2</v>
      </c>
      <c r="D98" s="25">
        <f t="shared" si="17"/>
        <v>1.7875000000000002E-2</v>
      </c>
      <c r="E98" s="25"/>
      <c r="F98" s="25">
        <f t="shared" si="18"/>
        <v>1.5406980000000002E-2</v>
      </c>
      <c r="G98" s="25">
        <f t="shared" si="19"/>
        <v>0.35482274940000008</v>
      </c>
      <c r="H98" s="25">
        <v>1.6299999999999999E-2</v>
      </c>
      <c r="I98" s="25">
        <f t="shared" si="20"/>
        <v>1.5554999999999999E-2</v>
      </c>
      <c r="J98" s="25"/>
      <c r="K98" s="25">
        <f t="shared" si="21"/>
        <v>1.322688E-2</v>
      </c>
      <c r="L98" s="25">
        <f t="shared" si="22"/>
        <v>0.30461504640000003</v>
      </c>
      <c r="M98" s="25">
        <v>1.966E-2</v>
      </c>
      <c r="N98" s="25">
        <f t="shared" si="23"/>
        <v>1.8915000000000001E-2</v>
      </c>
      <c r="O98" s="25"/>
      <c r="P98" s="25">
        <f t="shared" si="24"/>
        <v>1.646978E-2</v>
      </c>
      <c r="Q98" s="25">
        <f t="shared" si="25"/>
        <v>0.37929903340000004</v>
      </c>
      <c r="R98" s="25">
        <v>1.8419999999999999E-2</v>
      </c>
      <c r="S98" s="25">
        <f t="shared" si="26"/>
        <v>1.7675E-2</v>
      </c>
      <c r="T98" s="25"/>
      <c r="U98" s="25">
        <f t="shared" si="27"/>
        <v>1.6789780000000001E-2</v>
      </c>
      <c r="V98" s="25">
        <f t="shared" si="28"/>
        <v>0.38666863340000002</v>
      </c>
      <c r="W98" s="25">
        <v>1.4330000000000001E-2</v>
      </c>
      <c r="X98" s="25">
        <f t="shared" si="29"/>
        <v>1.3585E-2</v>
      </c>
      <c r="Y98" s="25"/>
      <c r="Z98" s="25">
        <f t="shared" si="30"/>
        <v>1.282141E-2</v>
      </c>
      <c r="AA98" s="25">
        <f t="shared" si="31"/>
        <v>0.2952770723</v>
      </c>
      <c r="AB98" s="25">
        <v>1.47E-3</v>
      </c>
      <c r="AC98" s="25">
        <f t="shared" si="16"/>
        <v>7.45E-4</v>
      </c>
    </row>
    <row r="99" spans="1:29" s="15" customFormat="1">
      <c r="A99" s="18">
        <v>347</v>
      </c>
      <c r="B99" s="25">
        <v>-5.0000000000000002E-5</v>
      </c>
      <c r="C99" s="25">
        <v>1.8950000000000002E-2</v>
      </c>
      <c r="D99" s="25">
        <f t="shared" si="17"/>
        <v>1.8230000000000003E-2</v>
      </c>
      <c r="E99" s="25"/>
      <c r="F99" s="25">
        <f t="shared" si="18"/>
        <v>1.5761980000000002E-2</v>
      </c>
      <c r="G99" s="25">
        <f t="shared" si="19"/>
        <v>0.36299839940000006</v>
      </c>
      <c r="H99" s="25">
        <v>1.6559999999999998E-2</v>
      </c>
      <c r="I99" s="25">
        <f t="shared" si="20"/>
        <v>1.584E-2</v>
      </c>
      <c r="J99" s="25"/>
      <c r="K99" s="25">
        <f t="shared" si="21"/>
        <v>1.351188E-2</v>
      </c>
      <c r="L99" s="25">
        <f t="shared" si="22"/>
        <v>0.31117859640000001</v>
      </c>
      <c r="M99" s="25">
        <v>2.002E-2</v>
      </c>
      <c r="N99" s="25">
        <f t="shared" si="23"/>
        <v>1.9300000000000001E-2</v>
      </c>
      <c r="O99" s="25"/>
      <c r="P99" s="25">
        <f t="shared" si="24"/>
        <v>1.685478E-2</v>
      </c>
      <c r="Q99" s="25">
        <f t="shared" si="25"/>
        <v>0.38816558340000001</v>
      </c>
      <c r="R99" s="25">
        <v>1.8169999999999999E-2</v>
      </c>
      <c r="S99" s="25">
        <f t="shared" si="26"/>
        <v>1.745E-2</v>
      </c>
      <c r="T99" s="25"/>
      <c r="U99" s="25">
        <f t="shared" si="27"/>
        <v>1.6564780000000001E-2</v>
      </c>
      <c r="V99" s="25">
        <f t="shared" si="28"/>
        <v>0.38148688340000003</v>
      </c>
      <c r="W99" s="25">
        <v>1.461E-2</v>
      </c>
      <c r="X99" s="25">
        <f t="shared" si="29"/>
        <v>1.389E-2</v>
      </c>
      <c r="Y99" s="25"/>
      <c r="Z99" s="25">
        <f t="shared" si="30"/>
        <v>1.312641E-2</v>
      </c>
      <c r="AA99" s="25">
        <f t="shared" si="31"/>
        <v>0.30230122230000001</v>
      </c>
      <c r="AB99" s="25">
        <v>1.49E-3</v>
      </c>
      <c r="AC99" s="25">
        <f t="shared" si="16"/>
        <v>7.2000000000000005E-4</v>
      </c>
    </row>
    <row r="100" spans="1:29" s="15" customFormat="1">
      <c r="A100" s="18">
        <v>348</v>
      </c>
      <c r="B100" s="25">
        <v>-1.0000000000000001E-5</v>
      </c>
      <c r="C100" s="25">
        <v>1.84E-2</v>
      </c>
      <c r="D100" s="25">
        <f t="shared" si="17"/>
        <v>1.77E-2</v>
      </c>
      <c r="E100" s="25"/>
      <c r="F100" s="25">
        <f t="shared" si="18"/>
        <v>1.5231980000000001E-2</v>
      </c>
      <c r="G100" s="25">
        <f t="shared" si="19"/>
        <v>0.35079249940000001</v>
      </c>
      <c r="H100" s="25">
        <v>1.627E-2</v>
      </c>
      <c r="I100" s="25">
        <f t="shared" si="20"/>
        <v>1.5570000000000001E-2</v>
      </c>
      <c r="J100" s="25"/>
      <c r="K100" s="25">
        <f t="shared" si="21"/>
        <v>1.3241880000000001E-2</v>
      </c>
      <c r="L100" s="25">
        <f t="shared" si="22"/>
        <v>0.30496049640000006</v>
      </c>
      <c r="M100" s="25">
        <v>1.934E-2</v>
      </c>
      <c r="N100" s="25">
        <f t="shared" si="23"/>
        <v>1.864E-2</v>
      </c>
      <c r="O100" s="25"/>
      <c r="P100" s="25">
        <f t="shared" si="24"/>
        <v>1.6194779999999999E-2</v>
      </c>
      <c r="Q100" s="25">
        <f t="shared" si="25"/>
        <v>0.37296578339999997</v>
      </c>
      <c r="R100" s="25">
        <v>1.8249999999999999E-2</v>
      </c>
      <c r="S100" s="25">
        <f t="shared" si="26"/>
        <v>1.755E-2</v>
      </c>
      <c r="T100" s="25"/>
      <c r="U100" s="25">
        <f t="shared" si="27"/>
        <v>1.6664780000000001E-2</v>
      </c>
      <c r="V100" s="25">
        <f t="shared" si="28"/>
        <v>0.38378988340000003</v>
      </c>
      <c r="W100" s="25">
        <v>1.413E-2</v>
      </c>
      <c r="X100" s="25">
        <f t="shared" si="29"/>
        <v>1.3430000000000001E-2</v>
      </c>
      <c r="Y100" s="25"/>
      <c r="Z100" s="25">
        <f t="shared" si="30"/>
        <v>1.2666410000000001E-2</v>
      </c>
      <c r="AA100" s="25">
        <f t="shared" si="31"/>
        <v>0.29170742230000002</v>
      </c>
      <c r="AB100" s="25">
        <v>1.41E-3</v>
      </c>
      <c r="AC100" s="25">
        <f t="shared" si="16"/>
        <v>6.9999999999999999E-4</v>
      </c>
    </row>
    <row r="101" spans="1:29" s="15" customFormat="1">
      <c r="A101" s="18">
        <v>349</v>
      </c>
      <c r="B101" s="25">
        <v>1.0000000000000001E-5</v>
      </c>
      <c r="C101" s="25">
        <v>1.848E-2</v>
      </c>
      <c r="D101" s="25">
        <f t="shared" si="17"/>
        <v>1.7690000000000001E-2</v>
      </c>
      <c r="E101" s="25"/>
      <c r="F101" s="25">
        <f t="shared" si="18"/>
        <v>1.5221980000000001E-2</v>
      </c>
      <c r="G101" s="25">
        <f t="shared" si="19"/>
        <v>0.35056219940000005</v>
      </c>
      <c r="H101" s="25">
        <v>1.6140000000000002E-2</v>
      </c>
      <c r="I101" s="25">
        <f t="shared" si="20"/>
        <v>1.5350000000000001E-2</v>
      </c>
      <c r="J101" s="25"/>
      <c r="K101" s="25">
        <f t="shared" si="21"/>
        <v>1.3021880000000001E-2</v>
      </c>
      <c r="L101" s="25">
        <f t="shared" si="22"/>
        <v>0.29989389640000003</v>
      </c>
      <c r="M101" s="25">
        <v>1.958E-2</v>
      </c>
      <c r="N101" s="25">
        <f t="shared" si="23"/>
        <v>1.8790000000000001E-2</v>
      </c>
      <c r="O101" s="25"/>
      <c r="P101" s="25">
        <f t="shared" si="24"/>
        <v>1.634478E-2</v>
      </c>
      <c r="Q101" s="25">
        <f t="shared" si="25"/>
        <v>0.3764202834</v>
      </c>
      <c r="R101" s="25">
        <v>1.8079999999999999E-2</v>
      </c>
      <c r="S101" s="25">
        <f t="shared" si="26"/>
        <v>1.729E-2</v>
      </c>
      <c r="T101" s="25"/>
      <c r="U101" s="25">
        <f t="shared" si="27"/>
        <v>1.6404780000000001E-2</v>
      </c>
      <c r="V101" s="25">
        <f t="shared" si="28"/>
        <v>0.37780208340000004</v>
      </c>
      <c r="W101" s="25">
        <v>1.4279999999999999E-2</v>
      </c>
      <c r="X101" s="25">
        <f t="shared" si="29"/>
        <v>1.3489999999999999E-2</v>
      </c>
      <c r="Y101" s="25"/>
      <c r="Z101" s="25">
        <f t="shared" si="30"/>
        <v>1.2726409999999999E-2</v>
      </c>
      <c r="AA101" s="25">
        <f t="shared" si="31"/>
        <v>0.29308922230000001</v>
      </c>
      <c r="AB101" s="25">
        <v>1.57E-3</v>
      </c>
      <c r="AC101" s="25">
        <f t="shared" si="16"/>
        <v>7.9000000000000001E-4</v>
      </c>
    </row>
    <row r="102" spans="1:29" s="15" customFormat="1">
      <c r="A102" s="18">
        <v>350</v>
      </c>
      <c r="B102" s="25">
        <v>6.0000000000000002E-5</v>
      </c>
      <c r="C102" s="25">
        <v>1.8180000000000002E-2</v>
      </c>
      <c r="D102" s="25">
        <f t="shared" si="17"/>
        <v>1.7425000000000003E-2</v>
      </c>
      <c r="E102" s="25"/>
      <c r="F102" s="25">
        <f t="shared" si="18"/>
        <v>1.4956980000000003E-2</v>
      </c>
      <c r="G102" s="25">
        <f t="shared" si="19"/>
        <v>0.34445924940000011</v>
      </c>
      <c r="H102" s="25">
        <v>1.6109999999999999E-2</v>
      </c>
      <c r="I102" s="25">
        <f t="shared" si="20"/>
        <v>1.5354999999999999E-2</v>
      </c>
      <c r="J102" s="25"/>
      <c r="K102" s="25">
        <f t="shared" si="21"/>
        <v>1.3026879999999999E-2</v>
      </c>
      <c r="L102" s="25">
        <f t="shared" si="22"/>
        <v>0.30000904639999998</v>
      </c>
      <c r="M102" s="25">
        <v>1.9140000000000001E-2</v>
      </c>
      <c r="N102" s="25">
        <f t="shared" si="23"/>
        <v>1.8385000000000002E-2</v>
      </c>
      <c r="O102" s="25"/>
      <c r="P102" s="25">
        <f t="shared" si="24"/>
        <v>1.5939780000000001E-2</v>
      </c>
      <c r="Q102" s="25">
        <f t="shared" si="25"/>
        <v>0.36709313340000005</v>
      </c>
      <c r="R102" s="25">
        <v>1.7850000000000001E-2</v>
      </c>
      <c r="S102" s="25">
        <f t="shared" si="26"/>
        <v>1.7095000000000003E-2</v>
      </c>
      <c r="T102" s="25"/>
      <c r="U102" s="25">
        <f t="shared" si="27"/>
        <v>1.6209780000000003E-2</v>
      </c>
      <c r="V102" s="25">
        <f t="shared" si="28"/>
        <v>0.37331123340000011</v>
      </c>
      <c r="W102" s="25">
        <v>1.4080000000000001E-2</v>
      </c>
      <c r="X102" s="25">
        <f t="shared" si="29"/>
        <v>1.3325E-2</v>
      </c>
      <c r="Y102" s="25"/>
      <c r="Z102" s="25">
        <f t="shared" si="30"/>
        <v>1.256141E-2</v>
      </c>
      <c r="AA102" s="25">
        <f t="shared" si="31"/>
        <v>0.28928927230000001</v>
      </c>
      <c r="AB102" s="25">
        <v>1.4499999999999999E-3</v>
      </c>
      <c r="AC102" s="25">
        <f t="shared" si="16"/>
        <v>7.5499999999999992E-4</v>
      </c>
    </row>
    <row r="103" spans="1:29" s="15" customFormat="1">
      <c r="A103" s="18">
        <v>351</v>
      </c>
      <c r="B103" s="25">
        <v>-1.0000000000000001E-5</v>
      </c>
      <c r="C103" s="25">
        <v>1.805E-2</v>
      </c>
      <c r="D103" s="25">
        <f t="shared" si="17"/>
        <v>1.728E-2</v>
      </c>
      <c r="E103" s="25"/>
      <c r="F103" s="25">
        <f t="shared" si="18"/>
        <v>1.4811980000000001E-2</v>
      </c>
      <c r="G103" s="25">
        <f t="shared" si="19"/>
        <v>0.34111989940000004</v>
      </c>
      <c r="H103" s="25">
        <v>1.5800000000000002E-2</v>
      </c>
      <c r="I103" s="25">
        <f t="shared" si="20"/>
        <v>1.5030000000000002E-2</v>
      </c>
      <c r="J103" s="25"/>
      <c r="K103" s="25">
        <f t="shared" si="21"/>
        <v>1.2701880000000002E-2</v>
      </c>
      <c r="L103" s="25">
        <f t="shared" si="22"/>
        <v>0.29252429640000005</v>
      </c>
      <c r="M103" s="25">
        <v>1.9230000000000001E-2</v>
      </c>
      <c r="N103" s="25">
        <f t="shared" si="23"/>
        <v>1.8460000000000001E-2</v>
      </c>
      <c r="O103" s="25"/>
      <c r="P103" s="25">
        <f t="shared" si="24"/>
        <v>1.6014779999999999E-2</v>
      </c>
      <c r="Q103" s="25">
        <f t="shared" si="25"/>
        <v>0.36882038340000001</v>
      </c>
      <c r="R103" s="25">
        <v>1.7520000000000001E-2</v>
      </c>
      <c r="S103" s="25">
        <f t="shared" si="26"/>
        <v>1.6750000000000001E-2</v>
      </c>
      <c r="T103" s="25"/>
      <c r="U103" s="25">
        <f t="shared" si="27"/>
        <v>1.5864780000000002E-2</v>
      </c>
      <c r="V103" s="25">
        <f t="shared" si="28"/>
        <v>0.36536588340000004</v>
      </c>
      <c r="W103" s="25">
        <v>1.376E-2</v>
      </c>
      <c r="X103" s="25">
        <f t="shared" si="29"/>
        <v>1.299E-2</v>
      </c>
      <c r="Y103" s="25"/>
      <c r="Z103" s="25">
        <f t="shared" si="30"/>
        <v>1.222641E-2</v>
      </c>
      <c r="AA103" s="25">
        <f t="shared" si="31"/>
        <v>0.28157422230000001</v>
      </c>
      <c r="AB103" s="25">
        <v>1.5499999999999999E-3</v>
      </c>
      <c r="AC103" s="25">
        <f t="shared" si="16"/>
        <v>7.6999999999999996E-4</v>
      </c>
    </row>
    <row r="104" spans="1:29" s="15" customFormat="1">
      <c r="A104" s="18">
        <v>352</v>
      </c>
      <c r="B104" s="25">
        <v>1.3999999999999999E-4</v>
      </c>
      <c r="C104" s="25">
        <v>1.7639999999999999E-2</v>
      </c>
      <c r="D104" s="25">
        <f t="shared" si="17"/>
        <v>1.6815E-2</v>
      </c>
      <c r="E104" s="25"/>
      <c r="F104" s="25">
        <f t="shared" si="18"/>
        <v>1.434698E-2</v>
      </c>
      <c r="G104" s="25">
        <f t="shared" si="19"/>
        <v>0.33041094940000004</v>
      </c>
      <c r="H104" s="25">
        <v>1.5570000000000001E-2</v>
      </c>
      <c r="I104" s="25">
        <f t="shared" si="20"/>
        <v>1.4745000000000001E-2</v>
      </c>
      <c r="J104" s="25"/>
      <c r="K104" s="25">
        <f t="shared" si="21"/>
        <v>1.2416880000000002E-2</v>
      </c>
      <c r="L104" s="25">
        <f t="shared" si="22"/>
        <v>0.28596074640000008</v>
      </c>
      <c r="M104" s="25">
        <v>1.8419999999999999E-2</v>
      </c>
      <c r="N104" s="25">
        <f t="shared" si="23"/>
        <v>1.7595E-2</v>
      </c>
      <c r="O104" s="25"/>
      <c r="P104" s="25">
        <f t="shared" si="24"/>
        <v>1.514978E-2</v>
      </c>
      <c r="Q104" s="25">
        <f t="shared" si="25"/>
        <v>0.34889943340000001</v>
      </c>
      <c r="R104" s="25">
        <v>1.7170000000000001E-2</v>
      </c>
      <c r="S104" s="25">
        <f t="shared" si="26"/>
        <v>1.6345000000000002E-2</v>
      </c>
      <c r="T104" s="25"/>
      <c r="U104" s="25">
        <f t="shared" si="27"/>
        <v>1.5459780000000001E-2</v>
      </c>
      <c r="V104" s="25">
        <f t="shared" si="28"/>
        <v>0.35603873340000003</v>
      </c>
      <c r="W104" s="25">
        <v>1.337E-2</v>
      </c>
      <c r="X104" s="25">
        <f t="shared" si="29"/>
        <v>1.2545000000000001E-2</v>
      </c>
      <c r="Y104" s="25"/>
      <c r="Z104" s="25">
        <f t="shared" si="30"/>
        <v>1.1781410000000001E-2</v>
      </c>
      <c r="AA104" s="25">
        <f t="shared" si="31"/>
        <v>0.27132587230000005</v>
      </c>
      <c r="AB104" s="25">
        <v>1.5100000000000001E-3</v>
      </c>
      <c r="AC104" s="25">
        <f t="shared" si="16"/>
        <v>8.25E-4</v>
      </c>
    </row>
    <row r="105" spans="1:29" s="15" customFormat="1">
      <c r="A105" s="18">
        <v>353</v>
      </c>
      <c r="B105" s="25">
        <v>3.0000000000000001E-5</v>
      </c>
      <c r="C105" s="25">
        <v>1.7420000000000001E-2</v>
      </c>
      <c r="D105" s="25">
        <f t="shared" si="17"/>
        <v>1.6605000000000002E-2</v>
      </c>
      <c r="E105" s="25"/>
      <c r="F105" s="25">
        <f t="shared" si="18"/>
        <v>1.4136980000000002E-2</v>
      </c>
      <c r="G105" s="25">
        <f t="shared" si="19"/>
        <v>0.32557464940000008</v>
      </c>
      <c r="H105" s="25">
        <v>1.533E-2</v>
      </c>
      <c r="I105" s="25">
        <f t="shared" si="20"/>
        <v>1.4515E-2</v>
      </c>
      <c r="J105" s="25"/>
      <c r="K105" s="25">
        <f t="shared" si="21"/>
        <v>1.2186880000000001E-2</v>
      </c>
      <c r="L105" s="25">
        <f t="shared" si="22"/>
        <v>0.28066384640000003</v>
      </c>
      <c r="M105" s="25">
        <v>1.8440000000000002E-2</v>
      </c>
      <c r="N105" s="25">
        <f t="shared" si="23"/>
        <v>1.7625000000000002E-2</v>
      </c>
      <c r="O105" s="25"/>
      <c r="P105" s="25">
        <f t="shared" si="24"/>
        <v>1.5179780000000002E-2</v>
      </c>
      <c r="Q105" s="25">
        <f t="shared" si="25"/>
        <v>0.34959033340000006</v>
      </c>
      <c r="R105" s="25">
        <v>1.6889999999999999E-2</v>
      </c>
      <c r="S105" s="25">
        <f t="shared" si="26"/>
        <v>1.6074999999999999E-2</v>
      </c>
      <c r="T105" s="25"/>
      <c r="U105" s="25">
        <f t="shared" si="27"/>
        <v>1.5189779999999998E-2</v>
      </c>
      <c r="V105" s="25">
        <f t="shared" si="28"/>
        <v>0.34982063339999997</v>
      </c>
      <c r="W105" s="25">
        <v>1.329E-2</v>
      </c>
      <c r="X105" s="25">
        <f t="shared" si="29"/>
        <v>1.2475E-2</v>
      </c>
      <c r="Y105" s="25"/>
      <c r="Z105" s="25">
        <f t="shared" si="30"/>
        <v>1.171141E-2</v>
      </c>
      <c r="AA105" s="25">
        <f t="shared" si="31"/>
        <v>0.26971377230000004</v>
      </c>
      <c r="AB105" s="25">
        <v>1.6000000000000001E-3</v>
      </c>
      <c r="AC105" s="25">
        <f t="shared" si="16"/>
        <v>8.1500000000000008E-4</v>
      </c>
    </row>
    <row r="106" spans="1:29" s="15" customFormat="1">
      <c r="A106" s="18">
        <v>354</v>
      </c>
      <c r="B106" s="25">
        <v>-6.0000000000000002E-5</v>
      </c>
      <c r="C106" s="25">
        <v>1.7170000000000001E-2</v>
      </c>
      <c r="D106" s="25">
        <f t="shared" si="17"/>
        <v>1.6435000000000002E-2</v>
      </c>
      <c r="E106" s="25"/>
      <c r="F106" s="25">
        <f t="shared" si="18"/>
        <v>1.3966980000000002E-2</v>
      </c>
      <c r="G106" s="25">
        <f t="shared" si="19"/>
        <v>0.32165954940000008</v>
      </c>
      <c r="H106" s="25">
        <v>1.481E-2</v>
      </c>
      <c r="I106" s="25">
        <f t="shared" si="20"/>
        <v>1.4075000000000001E-2</v>
      </c>
      <c r="J106" s="25"/>
      <c r="K106" s="25">
        <f t="shared" si="21"/>
        <v>1.1746880000000001E-2</v>
      </c>
      <c r="L106" s="25">
        <f t="shared" si="22"/>
        <v>0.27053064640000002</v>
      </c>
      <c r="M106" s="25">
        <v>1.805E-2</v>
      </c>
      <c r="N106" s="25">
        <f t="shared" si="23"/>
        <v>1.7315000000000001E-2</v>
      </c>
      <c r="O106" s="25"/>
      <c r="P106" s="25">
        <f t="shared" si="24"/>
        <v>1.4869780000000001E-2</v>
      </c>
      <c r="Q106" s="25">
        <f t="shared" si="25"/>
        <v>0.34245103340000005</v>
      </c>
      <c r="R106" s="25">
        <v>1.67E-2</v>
      </c>
      <c r="S106" s="25">
        <f t="shared" si="26"/>
        <v>1.5965E-2</v>
      </c>
      <c r="T106" s="25"/>
      <c r="U106" s="25">
        <f t="shared" si="27"/>
        <v>1.5079779999999999E-2</v>
      </c>
      <c r="V106" s="25">
        <f t="shared" si="28"/>
        <v>0.34728733340000001</v>
      </c>
      <c r="W106" s="25">
        <v>1.2919999999999999E-2</v>
      </c>
      <c r="X106" s="25">
        <f t="shared" si="29"/>
        <v>1.2185E-2</v>
      </c>
      <c r="Y106" s="25"/>
      <c r="Z106" s="25">
        <f t="shared" si="30"/>
        <v>1.142141E-2</v>
      </c>
      <c r="AA106" s="25">
        <f t="shared" si="31"/>
        <v>0.26303507230000001</v>
      </c>
      <c r="AB106" s="25">
        <v>1.5299999999999999E-3</v>
      </c>
      <c r="AC106" s="25">
        <f t="shared" si="16"/>
        <v>7.3499999999999998E-4</v>
      </c>
    </row>
    <row r="107" spans="1:29" s="15" customFormat="1">
      <c r="A107" s="18">
        <v>355</v>
      </c>
      <c r="B107" s="25">
        <v>4.0000000000000003E-5</v>
      </c>
      <c r="C107" s="25">
        <v>1.7270000000000001E-2</v>
      </c>
      <c r="D107" s="25">
        <f t="shared" si="17"/>
        <v>1.6490000000000001E-2</v>
      </c>
      <c r="E107" s="25"/>
      <c r="F107" s="25">
        <f t="shared" si="18"/>
        <v>1.4021980000000002E-2</v>
      </c>
      <c r="G107" s="25">
        <f t="shared" si="19"/>
        <v>0.32292619940000006</v>
      </c>
      <c r="H107" s="25">
        <v>1.4840000000000001E-2</v>
      </c>
      <c r="I107" s="25">
        <f t="shared" si="20"/>
        <v>1.4060000000000001E-2</v>
      </c>
      <c r="J107" s="25"/>
      <c r="K107" s="25">
        <f t="shared" si="21"/>
        <v>1.1731880000000002E-2</v>
      </c>
      <c r="L107" s="25">
        <f t="shared" si="22"/>
        <v>0.27018519640000005</v>
      </c>
      <c r="M107" s="25">
        <v>1.8329999999999999E-2</v>
      </c>
      <c r="N107" s="25">
        <f t="shared" si="23"/>
        <v>1.755E-2</v>
      </c>
      <c r="O107" s="25"/>
      <c r="P107" s="25">
        <f t="shared" si="24"/>
        <v>1.510478E-2</v>
      </c>
      <c r="Q107" s="25">
        <f t="shared" si="25"/>
        <v>0.34786308339999999</v>
      </c>
      <c r="R107" s="25">
        <v>1.6549999999999999E-2</v>
      </c>
      <c r="S107" s="25">
        <f t="shared" si="26"/>
        <v>1.5769999999999999E-2</v>
      </c>
      <c r="T107" s="25"/>
      <c r="U107" s="25">
        <f t="shared" si="27"/>
        <v>1.4884779999999998E-2</v>
      </c>
      <c r="V107" s="25">
        <f t="shared" si="28"/>
        <v>0.34279648339999996</v>
      </c>
      <c r="W107" s="25">
        <v>1.2970000000000001E-2</v>
      </c>
      <c r="X107" s="25">
        <f t="shared" si="29"/>
        <v>1.2190000000000001E-2</v>
      </c>
      <c r="Y107" s="25"/>
      <c r="Z107" s="25">
        <f t="shared" si="30"/>
        <v>1.1426410000000001E-2</v>
      </c>
      <c r="AA107" s="25">
        <f t="shared" si="31"/>
        <v>0.26315022230000007</v>
      </c>
      <c r="AB107" s="25">
        <v>1.5200000000000001E-3</v>
      </c>
      <c r="AC107" s="25">
        <f t="shared" si="16"/>
        <v>7.8000000000000009E-4</v>
      </c>
    </row>
    <row r="108" spans="1:29" s="15" customFormat="1">
      <c r="A108" s="18">
        <v>356</v>
      </c>
      <c r="B108" s="25">
        <v>6.8999999999999997E-5</v>
      </c>
      <c r="C108" s="25">
        <v>1.669E-2</v>
      </c>
      <c r="D108" s="25">
        <f t="shared" si="17"/>
        <v>1.5855500000000002E-2</v>
      </c>
      <c r="E108" s="25"/>
      <c r="F108" s="25">
        <f t="shared" si="18"/>
        <v>1.3387480000000002E-2</v>
      </c>
      <c r="G108" s="25">
        <f t="shared" si="19"/>
        <v>0.30831366440000008</v>
      </c>
      <c r="H108" s="25">
        <v>1.4630000000000001E-2</v>
      </c>
      <c r="I108" s="25">
        <f t="shared" si="20"/>
        <v>1.37955E-2</v>
      </c>
      <c r="J108" s="25"/>
      <c r="K108" s="25">
        <f t="shared" si="21"/>
        <v>1.1467380000000001E-2</v>
      </c>
      <c r="L108" s="25">
        <f t="shared" si="22"/>
        <v>0.26409376140000002</v>
      </c>
      <c r="M108" s="25">
        <v>1.7999999999999999E-2</v>
      </c>
      <c r="N108" s="25">
        <f t="shared" si="23"/>
        <v>1.71655E-2</v>
      </c>
      <c r="O108" s="25"/>
      <c r="P108" s="25">
        <f t="shared" si="24"/>
        <v>1.4720280000000001E-2</v>
      </c>
      <c r="Q108" s="25">
        <f t="shared" si="25"/>
        <v>0.33900804840000004</v>
      </c>
      <c r="R108" s="25">
        <v>1.626E-2</v>
      </c>
      <c r="S108" s="25">
        <f t="shared" si="26"/>
        <v>1.54255E-2</v>
      </c>
      <c r="T108" s="25"/>
      <c r="U108" s="25">
        <f t="shared" si="27"/>
        <v>1.4540279999999999E-2</v>
      </c>
      <c r="V108" s="25">
        <f t="shared" si="28"/>
        <v>0.33486264840000002</v>
      </c>
      <c r="W108" s="25">
        <v>1.2619999999999999E-2</v>
      </c>
      <c r="X108" s="25">
        <f t="shared" si="29"/>
        <v>1.1785499999999999E-2</v>
      </c>
      <c r="Y108" s="25"/>
      <c r="Z108" s="25">
        <f t="shared" si="30"/>
        <v>1.1021909999999999E-2</v>
      </c>
      <c r="AA108" s="25">
        <f t="shared" si="31"/>
        <v>0.25383458730000003</v>
      </c>
      <c r="AB108" s="25">
        <v>1.6000000000000001E-3</v>
      </c>
      <c r="AC108" s="25">
        <f t="shared" si="16"/>
        <v>8.3450000000000006E-4</v>
      </c>
    </row>
    <row r="109" spans="1:29" s="15" customFormat="1">
      <c r="A109" s="18">
        <v>357</v>
      </c>
      <c r="B109" s="25">
        <v>-3.0000000000000001E-5</v>
      </c>
      <c r="C109" s="25">
        <v>1.6709999999999999E-2</v>
      </c>
      <c r="D109" s="25">
        <f t="shared" si="17"/>
        <v>1.5965E-2</v>
      </c>
      <c r="E109" s="25"/>
      <c r="F109" s="25">
        <f t="shared" si="18"/>
        <v>1.349698E-2</v>
      </c>
      <c r="G109" s="25">
        <f t="shared" si="19"/>
        <v>0.31083544940000002</v>
      </c>
      <c r="H109" s="25">
        <v>1.4630000000000001E-2</v>
      </c>
      <c r="I109" s="25">
        <f t="shared" si="20"/>
        <v>1.3885000000000002E-2</v>
      </c>
      <c r="J109" s="25"/>
      <c r="K109" s="25">
        <f t="shared" si="21"/>
        <v>1.1556880000000002E-2</v>
      </c>
      <c r="L109" s="25">
        <f t="shared" si="22"/>
        <v>0.26615494640000004</v>
      </c>
      <c r="M109" s="25">
        <v>1.7780000000000001E-2</v>
      </c>
      <c r="N109" s="25">
        <f t="shared" si="23"/>
        <v>1.7035000000000002E-2</v>
      </c>
      <c r="O109" s="25"/>
      <c r="P109" s="25">
        <f t="shared" si="24"/>
        <v>1.4589780000000002E-2</v>
      </c>
      <c r="Q109" s="25">
        <f t="shared" si="25"/>
        <v>0.33600263340000008</v>
      </c>
      <c r="R109" s="25">
        <v>1.609E-2</v>
      </c>
      <c r="S109" s="25">
        <f t="shared" si="26"/>
        <v>1.5345000000000001E-2</v>
      </c>
      <c r="T109" s="25"/>
      <c r="U109" s="25">
        <f t="shared" si="27"/>
        <v>1.445978E-2</v>
      </c>
      <c r="V109" s="25">
        <f t="shared" si="28"/>
        <v>0.33300873340000003</v>
      </c>
      <c r="W109" s="25">
        <v>1.244E-2</v>
      </c>
      <c r="X109" s="25">
        <f t="shared" si="29"/>
        <v>1.1695000000000001E-2</v>
      </c>
      <c r="Y109" s="25"/>
      <c r="Z109" s="25">
        <f t="shared" si="30"/>
        <v>1.0931410000000001E-2</v>
      </c>
      <c r="AA109" s="25">
        <f t="shared" si="31"/>
        <v>0.25175037230000002</v>
      </c>
      <c r="AB109" s="25">
        <v>1.5200000000000001E-3</v>
      </c>
      <c r="AC109" s="25">
        <f t="shared" si="16"/>
        <v>7.45E-4</v>
      </c>
    </row>
    <row r="110" spans="1:29" s="15" customFormat="1">
      <c r="A110" s="18">
        <v>358</v>
      </c>
      <c r="B110" s="25">
        <v>-8.0000000000000007E-5</v>
      </c>
      <c r="C110" s="25">
        <v>1.6480000000000002E-2</v>
      </c>
      <c r="D110" s="25">
        <f t="shared" si="17"/>
        <v>1.5705E-2</v>
      </c>
      <c r="E110" s="25"/>
      <c r="F110" s="25">
        <f t="shared" si="18"/>
        <v>1.3236980000000001E-2</v>
      </c>
      <c r="G110" s="25">
        <f t="shared" si="19"/>
        <v>0.30484764940000003</v>
      </c>
      <c r="H110" s="25">
        <v>1.427E-2</v>
      </c>
      <c r="I110" s="25">
        <f t="shared" si="20"/>
        <v>1.3495E-2</v>
      </c>
      <c r="J110" s="25"/>
      <c r="K110" s="25">
        <f t="shared" si="21"/>
        <v>1.1166880000000001E-2</v>
      </c>
      <c r="L110" s="25">
        <f t="shared" si="22"/>
        <v>0.2571732464</v>
      </c>
      <c r="M110" s="25">
        <v>1.754E-2</v>
      </c>
      <c r="N110" s="25">
        <f t="shared" si="23"/>
        <v>1.6764999999999999E-2</v>
      </c>
      <c r="O110" s="25"/>
      <c r="P110" s="25">
        <f t="shared" si="24"/>
        <v>1.4319779999999999E-2</v>
      </c>
      <c r="Q110" s="25">
        <f t="shared" si="25"/>
        <v>0.32978453339999997</v>
      </c>
      <c r="R110" s="25">
        <v>1.5949999999999999E-2</v>
      </c>
      <c r="S110" s="25">
        <f t="shared" si="26"/>
        <v>1.5174999999999999E-2</v>
      </c>
      <c r="T110" s="25"/>
      <c r="U110" s="25">
        <f t="shared" si="27"/>
        <v>1.4289779999999998E-2</v>
      </c>
      <c r="V110" s="25">
        <f t="shared" si="28"/>
        <v>0.32909363339999997</v>
      </c>
      <c r="W110" s="25">
        <v>1.238E-2</v>
      </c>
      <c r="X110" s="25">
        <f t="shared" si="29"/>
        <v>1.1605000000000001E-2</v>
      </c>
      <c r="Y110" s="25"/>
      <c r="Z110" s="25">
        <f t="shared" si="30"/>
        <v>1.0841410000000001E-2</v>
      </c>
      <c r="AA110" s="25">
        <f t="shared" si="31"/>
        <v>0.24967767230000004</v>
      </c>
      <c r="AB110" s="25">
        <v>1.6299999999999999E-3</v>
      </c>
      <c r="AC110" s="25">
        <f t="shared" si="16"/>
        <v>7.7499999999999997E-4</v>
      </c>
    </row>
    <row r="111" spans="1:29" s="15" customFormat="1">
      <c r="A111" s="18">
        <v>359</v>
      </c>
      <c r="B111" s="25">
        <v>-1.0000000000000001E-5</v>
      </c>
      <c r="C111" s="25">
        <v>1.6240000000000001E-2</v>
      </c>
      <c r="D111" s="25">
        <f t="shared" si="17"/>
        <v>1.5455000000000002E-2</v>
      </c>
      <c r="E111" s="25"/>
      <c r="F111" s="25">
        <f t="shared" si="18"/>
        <v>1.2986980000000002E-2</v>
      </c>
      <c r="G111" s="25">
        <f t="shared" si="19"/>
        <v>0.29909014940000006</v>
      </c>
      <c r="H111" s="25">
        <v>1.422E-2</v>
      </c>
      <c r="I111" s="25">
        <f t="shared" si="20"/>
        <v>1.3435000000000001E-2</v>
      </c>
      <c r="J111" s="25"/>
      <c r="K111" s="25">
        <f t="shared" si="21"/>
        <v>1.1106880000000001E-2</v>
      </c>
      <c r="L111" s="25">
        <f t="shared" si="22"/>
        <v>0.25579144640000007</v>
      </c>
      <c r="M111" s="25">
        <v>1.736E-2</v>
      </c>
      <c r="N111" s="25">
        <f t="shared" si="23"/>
        <v>1.6574999999999999E-2</v>
      </c>
      <c r="O111" s="25"/>
      <c r="P111" s="25">
        <f t="shared" si="24"/>
        <v>1.412978E-2</v>
      </c>
      <c r="Q111" s="25">
        <f t="shared" si="25"/>
        <v>0.32540883339999999</v>
      </c>
      <c r="R111" s="25">
        <v>1.5859999999999999E-2</v>
      </c>
      <c r="S111" s="25">
        <f t="shared" si="26"/>
        <v>1.5075E-2</v>
      </c>
      <c r="T111" s="25"/>
      <c r="U111" s="25">
        <f t="shared" si="27"/>
        <v>1.4189779999999999E-2</v>
      </c>
      <c r="V111" s="25">
        <f t="shared" si="28"/>
        <v>0.32679063339999997</v>
      </c>
      <c r="W111" s="25">
        <v>1.23E-2</v>
      </c>
      <c r="X111" s="25">
        <f t="shared" si="29"/>
        <v>1.1515000000000001E-2</v>
      </c>
      <c r="Y111" s="25"/>
      <c r="Z111" s="25">
        <f t="shared" si="30"/>
        <v>1.0751410000000001E-2</v>
      </c>
      <c r="AA111" s="25">
        <f t="shared" si="31"/>
        <v>0.24760497230000003</v>
      </c>
      <c r="AB111" s="25">
        <v>1.58E-3</v>
      </c>
      <c r="AC111" s="25">
        <f t="shared" si="16"/>
        <v>7.85E-4</v>
      </c>
    </row>
    <row r="112" spans="1:29" s="15" customFormat="1">
      <c r="A112" s="18">
        <v>360</v>
      </c>
      <c r="B112" s="25">
        <v>0</v>
      </c>
      <c r="C112" s="25">
        <v>1.6219999999999998E-2</v>
      </c>
      <c r="D112" s="25">
        <f t="shared" si="17"/>
        <v>1.5424999999999998E-2</v>
      </c>
      <c r="E112" s="25"/>
      <c r="F112" s="25">
        <f t="shared" si="18"/>
        <v>1.2956979999999998E-2</v>
      </c>
      <c r="G112" s="25">
        <f t="shared" si="19"/>
        <v>0.29839924939999996</v>
      </c>
      <c r="H112" s="25">
        <v>1.4080000000000001E-2</v>
      </c>
      <c r="I112" s="25">
        <f t="shared" si="20"/>
        <v>1.3285E-2</v>
      </c>
      <c r="J112" s="25"/>
      <c r="K112" s="25">
        <f t="shared" si="21"/>
        <v>1.095688E-2</v>
      </c>
      <c r="L112" s="25">
        <f t="shared" si="22"/>
        <v>0.25233694640000004</v>
      </c>
      <c r="M112" s="25">
        <v>1.719E-2</v>
      </c>
      <c r="N112" s="25">
        <f t="shared" si="23"/>
        <v>1.6395E-2</v>
      </c>
      <c r="O112" s="25"/>
      <c r="P112" s="25">
        <f t="shared" si="24"/>
        <v>1.394978E-2</v>
      </c>
      <c r="Q112" s="25">
        <f t="shared" si="25"/>
        <v>0.32126343340000002</v>
      </c>
      <c r="R112" s="25">
        <v>1.5779999999999999E-2</v>
      </c>
      <c r="S112" s="25">
        <f t="shared" si="26"/>
        <v>1.4984999999999998E-2</v>
      </c>
      <c r="T112" s="25"/>
      <c r="U112" s="25">
        <f t="shared" si="27"/>
        <v>1.4099779999999998E-2</v>
      </c>
      <c r="V112" s="25">
        <f t="shared" si="28"/>
        <v>0.32471793339999994</v>
      </c>
      <c r="W112" s="25">
        <v>1.187E-2</v>
      </c>
      <c r="X112" s="25">
        <f t="shared" si="29"/>
        <v>1.1075E-2</v>
      </c>
      <c r="Y112" s="25"/>
      <c r="Z112" s="25">
        <f t="shared" si="30"/>
        <v>1.031141E-2</v>
      </c>
      <c r="AA112" s="25">
        <f t="shared" si="31"/>
        <v>0.23747177230000002</v>
      </c>
      <c r="AB112" s="25">
        <v>1.5900000000000001E-3</v>
      </c>
      <c r="AC112" s="25">
        <f t="shared" si="16"/>
        <v>7.9500000000000003E-4</v>
      </c>
    </row>
    <row r="113" spans="1:29" s="15" customFormat="1">
      <c r="A113" s="18">
        <v>361</v>
      </c>
      <c r="B113" s="25">
        <v>0</v>
      </c>
      <c r="C113" s="25">
        <v>1.6029999999999999E-2</v>
      </c>
      <c r="D113" s="25">
        <f t="shared" si="17"/>
        <v>1.525E-2</v>
      </c>
      <c r="E113" s="25"/>
      <c r="F113" s="25">
        <f t="shared" si="18"/>
        <v>1.278198E-2</v>
      </c>
      <c r="G113" s="25">
        <f t="shared" si="19"/>
        <v>0.2943689994</v>
      </c>
      <c r="H113" s="25">
        <v>1.4E-2</v>
      </c>
      <c r="I113" s="25">
        <f t="shared" si="20"/>
        <v>1.3220000000000001E-2</v>
      </c>
      <c r="J113" s="25"/>
      <c r="K113" s="25">
        <f t="shared" si="21"/>
        <v>1.0891880000000001E-2</v>
      </c>
      <c r="L113" s="25">
        <f t="shared" si="22"/>
        <v>0.25083999640000004</v>
      </c>
      <c r="M113" s="25">
        <v>1.695E-2</v>
      </c>
      <c r="N113" s="25">
        <f t="shared" si="23"/>
        <v>1.617E-2</v>
      </c>
      <c r="O113" s="25"/>
      <c r="P113" s="25">
        <f t="shared" si="24"/>
        <v>1.3724780000000001E-2</v>
      </c>
      <c r="Q113" s="25">
        <f t="shared" si="25"/>
        <v>0.31608168340000004</v>
      </c>
      <c r="R113" s="25">
        <v>1.55E-2</v>
      </c>
      <c r="S113" s="25">
        <f t="shared" si="26"/>
        <v>1.472E-2</v>
      </c>
      <c r="T113" s="25"/>
      <c r="U113" s="25">
        <f t="shared" si="27"/>
        <v>1.383478E-2</v>
      </c>
      <c r="V113" s="25">
        <f t="shared" si="28"/>
        <v>0.3186149834</v>
      </c>
      <c r="W113" s="25">
        <v>1.193E-2</v>
      </c>
      <c r="X113" s="25">
        <f t="shared" si="29"/>
        <v>1.115E-2</v>
      </c>
      <c r="Y113" s="25"/>
      <c r="Z113" s="25">
        <f t="shared" si="30"/>
        <v>1.038641E-2</v>
      </c>
      <c r="AA113" s="25">
        <f t="shared" si="31"/>
        <v>0.23919902230000001</v>
      </c>
      <c r="AB113" s="25">
        <v>1.56E-3</v>
      </c>
      <c r="AC113" s="25">
        <f t="shared" si="16"/>
        <v>7.7999999999999999E-4</v>
      </c>
    </row>
    <row r="114" spans="1:29" s="15" customFormat="1">
      <c r="A114" s="18">
        <v>362</v>
      </c>
      <c r="B114" s="25">
        <v>2.0000000000000002E-5</v>
      </c>
      <c r="C114" s="25">
        <v>1.562E-2</v>
      </c>
      <c r="D114" s="25">
        <f t="shared" si="17"/>
        <v>1.4835000000000001E-2</v>
      </c>
      <c r="E114" s="25"/>
      <c r="F114" s="25">
        <f t="shared" si="18"/>
        <v>1.2366980000000001E-2</v>
      </c>
      <c r="G114" s="25">
        <f t="shared" si="19"/>
        <v>0.28481154940000003</v>
      </c>
      <c r="H114" s="25">
        <v>1.367E-2</v>
      </c>
      <c r="I114" s="25">
        <f t="shared" si="20"/>
        <v>1.2885000000000001E-2</v>
      </c>
      <c r="J114" s="25"/>
      <c r="K114" s="25">
        <f t="shared" si="21"/>
        <v>1.0556880000000001E-2</v>
      </c>
      <c r="L114" s="25">
        <f t="shared" si="22"/>
        <v>0.24312494640000004</v>
      </c>
      <c r="M114" s="25">
        <v>1.6639999999999999E-2</v>
      </c>
      <c r="N114" s="25">
        <f t="shared" si="23"/>
        <v>1.5854999999999998E-2</v>
      </c>
      <c r="O114" s="25"/>
      <c r="P114" s="25">
        <f t="shared" si="24"/>
        <v>1.3409779999999998E-2</v>
      </c>
      <c r="Q114" s="25">
        <f t="shared" si="25"/>
        <v>0.30882723339999996</v>
      </c>
      <c r="R114" s="25">
        <v>1.523E-2</v>
      </c>
      <c r="S114" s="25">
        <f t="shared" si="26"/>
        <v>1.4445000000000001E-2</v>
      </c>
      <c r="T114" s="25"/>
      <c r="U114" s="25">
        <f t="shared" si="27"/>
        <v>1.355978E-2</v>
      </c>
      <c r="V114" s="25">
        <f t="shared" si="28"/>
        <v>0.31228173340000004</v>
      </c>
      <c r="W114" s="25">
        <v>1.166E-2</v>
      </c>
      <c r="X114" s="25">
        <f t="shared" si="29"/>
        <v>1.0875000000000001E-2</v>
      </c>
      <c r="Y114" s="25"/>
      <c r="Z114" s="25">
        <f t="shared" si="30"/>
        <v>1.0111410000000001E-2</v>
      </c>
      <c r="AA114" s="25">
        <f t="shared" si="31"/>
        <v>0.23286577230000005</v>
      </c>
      <c r="AB114" s="25">
        <v>1.5499999999999999E-3</v>
      </c>
      <c r="AC114" s="25">
        <f t="shared" si="16"/>
        <v>7.85E-4</v>
      </c>
    </row>
    <row r="115" spans="1:29" s="15" customFormat="1">
      <c r="A115" s="18">
        <v>363</v>
      </c>
      <c r="B115" s="25">
        <v>4.0000000000000003E-5</v>
      </c>
      <c r="C115" s="25">
        <v>1.5640000000000001E-2</v>
      </c>
      <c r="D115" s="25">
        <f t="shared" si="17"/>
        <v>1.4825000000000001E-2</v>
      </c>
      <c r="E115" s="25"/>
      <c r="F115" s="25">
        <f t="shared" si="18"/>
        <v>1.2356980000000002E-2</v>
      </c>
      <c r="G115" s="25">
        <f t="shared" si="19"/>
        <v>0.28458124940000007</v>
      </c>
      <c r="H115" s="25">
        <v>1.358E-2</v>
      </c>
      <c r="I115" s="25">
        <f t="shared" si="20"/>
        <v>1.2765E-2</v>
      </c>
      <c r="J115" s="25"/>
      <c r="K115" s="25">
        <f t="shared" si="21"/>
        <v>1.0436880000000001E-2</v>
      </c>
      <c r="L115" s="25">
        <f t="shared" si="22"/>
        <v>0.24036134640000004</v>
      </c>
      <c r="M115" s="25">
        <v>1.6750000000000001E-2</v>
      </c>
      <c r="N115" s="25">
        <f t="shared" si="23"/>
        <v>1.5935000000000001E-2</v>
      </c>
      <c r="O115" s="25"/>
      <c r="P115" s="25">
        <f t="shared" si="24"/>
        <v>1.3489780000000002E-2</v>
      </c>
      <c r="Q115" s="25">
        <f t="shared" si="25"/>
        <v>0.31066963340000003</v>
      </c>
      <c r="R115" s="25">
        <v>1.5100000000000001E-2</v>
      </c>
      <c r="S115" s="25">
        <f t="shared" si="26"/>
        <v>1.4285000000000001E-2</v>
      </c>
      <c r="T115" s="25"/>
      <c r="U115" s="25">
        <f t="shared" si="27"/>
        <v>1.339978E-2</v>
      </c>
      <c r="V115" s="25">
        <f t="shared" si="28"/>
        <v>0.3085969334</v>
      </c>
      <c r="W115" s="25">
        <v>1.1469999999999999E-2</v>
      </c>
      <c r="X115" s="25">
        <f t="shared" si="29"/>
        <v>1.0655E-2</v>
      </c>
      <c r="Y115" s="25"/>
      <c r="Z115" s="25">
        <f t="shared" si="30"/>
        <v>9.8914099999999998E-3</v>
      </c>
      <c r="AA115" s="25">
        <f t="shared" si="31"/>
        <v>0.22779917230000002</v>
      </c>
      <c r="AB115" s="25">
        <v>1.5900000000000001E-3</v>
      </c>
      <c r="AC115" s="25">
        <f t="shared" si="16"/>
        <v>8.1500000000000008E-4</v>
      </c>
    </row>
    <row r="116" spans="1:29" s="15" customFormat="1">
      <c r="A116" s="18">
        <v>364</v>
      </c>
      <c r="B116" s="25">
        <v>-4.0000000000000003E-5</v>
      </c>
      <c r="C116" s="25">
        <v>1.537E-2</v>
      </c>
      <c r="D116" s="25">
        <f t="shared" si="17"/>
        <v>1.4585000000000001E-2</v>
      </c>
      <c r="E116" s="25"/>
      <c r="F116" s="25">
        <f t="shared" si="18"/>
        <v>1.2116980000000001E-2</v>
      </c>
      <c r="G116" s="25">
        <f t="shared" si="19"/>
        <v>0.27905404940000006</v>
      </c>
      <c r="H116" s="25">
        <v>1.3610000000000001E-2</v>
      </c>
      <c r="I116" s="25">
        <f t="shared" si="20"/>
        <v>1.2825000000000001E-2</v>
      </c>
      <c r="J116" s="25"/>
      <c r="K116" s="25">
        <f t="shared" si="21"/>
        <v>1.0496880000000002E-2</v>
      </c>
      <c r="L116" s="25">
        <f t="shared" si="22"/>
        <v>0.24174314640000005</v>
      </c>
      <c r="M116" s="25">
        <v>1.6449999999999999E-2</v>
      </c>
      <c r="N116" s="25">
        <f t="shared" si="23"/>
        <v>1.5664999999999998E-2</v>
      </c>
      <c r="O116" s="25"/>
      <c r="P116" s="25">
        <f t="shared" si="24"/>
        <v>1.3219779999999999E-2</v>
      </c>
      <c r="Q116" s="25">
        <f t="shared" si="25"/>
        <v>0.30445153339999997</v>
      </c>
      <c r="R116" s="25">
        <v>1.474E-2</v>
      </c>
      <c r="S116" s="25">
        <f t="shared" si="26"/>
        <v>1.3955E-2</v>
      </c>
      <c r="T116" s="25"/>
      <c r="U116" s="25">
        <f t="shared" si="27"/>
        <v>1.306978E-2</v>
      </c>
      <c r="V116" s="25">
        <f t="shared" si="28"/>
        <v>0.3009970334</v>
      </c>
      <c r="W116" s="25">
        <v>1.136E-2</v>
      </c>
      <c r="X116" s="25">
        <f t="shared" si="29"/>
        <v>1.0575000000000001E-2</v>
      </c>
      <c r="Y116" s="25"/>
      <c r="Z116" s="25">
        <f t="shared" si="30"/>
        <v>9.8114100000000013E-3</v>
      </c>
      <c r="AA116" s="25">
        <f t="shared" si="31"/>
        <v>0.22595677230000005</v>
      </c>
      <c r="AB116" s="25">
        <v>1.6100000000000001E-3</v>
      </c>
      <c r="AC116" s="25">
        <f t="shared" si="16"/>
        <v>7.85E-4</v>
      </c>
    </row>
    <row r="117" spans="1:29" s="15" customFormat="1">
      <c r="A117" s="18">
        <v>365</v>
      </c>
      <c r="B117" s="25">
        <v>-1.0000000000000001E-5</v>
      </c>
      <c r="C117" s="25">
        <v>1.515E-2</v>
      </c>
      <c r="D117" s="25">
        <f t="shared" si="17"/>
        <v>1.4435E-2</v>
      </c>
      <c r="E117" s="25"/>
      <c r="F117" s="25">
        <f t="shared" si="18"/>
        <v>1.196698E-2</v>
      </c>
      <c r="G117" s="25">
        <f t="shared" si="19"/>
        <v>0.27559954940000003</v>
      </c>
      <c r="H117" s="25">
        <v>1.311E-2</v>
      </c>
      <c r="I117" s="25">
        <f t="shared" si="20"/>
        <v>1.2395E-2</v>
      </c>
      <c r="J117" s="25"/>
      <c r="K117" s="25">
        <f t="shared" si="21"/>
        <v>1.006688E-2</v>
      </c>
      <c r="L117" s="25">
        <f t="shared" si="22"/>
        <v>0.23184024640000001</v>
      </c>
      <c r="M117" s="25">
        <v>1.627E-2</v>
      </c>
      <c r="N117" s="25">
        <f t="shared" si="23"/>
        <v>1.5554999999999999E-2</v>
      </c>
      <c r="O117" s="25"/>
      <c r="P117" s="25">
        <f t="shared" si="24"/>
        <v>1.310978E-2</v>
      </c>
      <c r="Q117" s="25">
        <f t="shared" si="25"/>
        <v>0.30191823340000001</v>
      </c>
      <c r="R117" s="25">
        <v>1.4880000000000001E-2</v>
      </c>
      <c r="S117" s="25">
        <f t="shared" si="26"/>
        <v>1.4165000000000001E-2</v>
      </c>
      <c r="T117" s="25"/>
      <c r="U117" s="25">
        <f t="shared" si="27"/>
        <v>1.327978E-2</v>
      </c>
      <c r="V117" s="25">
        <f t="shared" si="28"/>
        <v>0.30583333340000002</v>
      </c>
      <c r="W117" s="25">
        <v>1.116E-2</v>
      </c>
      <c r="X117" s="25">
        <f t="shared" si="29"/>
        <v>1.0444999999999999E-2</v>
      </c>
      <c r="Y117" s="25"/>
      <c r="Z117" s="25">
        <f t="shared" si="30"/>
        <v>9.6814099999999997E-3</v>
      </c>
      <c r="AA117" s="25">
        <f t="shared" si="31"/>
        <v>0.2229628723</v>
      </c>
      <c r="AB117" s="25">
        <v>1.4400000000000001E-3</v>
      </c>
      <c r="AC117" s="25">
        <f t="shared" si="16"/>
        <v>7.1500000000000003E-4</v>
      </c>
    </row>
    <row r="118" spans="1:29" s="15" customFormat="1">
      <c r="A118" s="18">
        <v>366</v>
      </c>
      <c r="B118" s="25">
        <v>1.0000000000000001E-5</v>
      </c>
      <c r="C118" s="25">
        <v>1.519E-2</v>
      </c>
      <c r="D118" s="25">
        <f t="shared" si="17"/>
        <v>1.435E-2</v>
      </c>
      <c r="E118" s="25"/>
      <c r="F118" s="25">
        <f t="shared" si="18"/>
        <v>1.188198E-2</v>
      </c>
      <c r="G118" s="25">
        <f t="shared" si="19"/>
        <v>0.2736419994</v>
      </c>
      <c r="H118" s="25">
        <v>1.35E-2</v>
      </c>
      <c r="I118" s="25">
        <f t="shared" si="20"/>
        <v>1.2659999999999999E-2</v>
      </c>
      <c r="J118" s="25"/>
      <c r="K118" s="25">
        <f t="shared" si="21"/>
        <v>1.033188E-2</v>
      </c>
      <c r="L118" s="25">
        <f t="shared" si="22"/>
        <v>0.2379431964</v>
      </c>
      <c r="M118" s="25">
        <v>1.6379999999999999E-2</v>
      </c>
      <c r="N118" s="25">
        <f t="shared" si="23"/>
        <v>1.5539999999999998E-2</v>
      </c>
      <c r="O118" s="25"/>
      <c r="P118" s="25">
        <f t="shared" si="24"/>
        <v>1.3094779999999999E-2</v>
      </c>
      <c r="Q118" s="25">
        <f t="shared" si="25"/>
        <v>0.30157278339999999</v>
      </c>
      <c r="R118" s="25">
        <v>1.4670000000000001E-2</v>
      </c>
      <c r="S118" s="25">
        <f t="shared" si="26"/>
        <v>1.383E-2</v>
      </c>
      <c r="T118" s="25"/>
      <c r="U118" s="25">
        <f t="shared" si="27"/>
        <v>1.2944779999999999E-2</v>
      </c>
      <c r="V118" s="25">
        <f t="shared" si="28"/>
        <v>0.29811828340000002</v>
      </c>
      <c r="W118" s="25">
        <v>1.1180000000000001E-2</v>
      </c>
      <c r="X118" s="25">
        <f t="shared" si="29"/>
        <v>1.034E-2</v>
      </c>
      <c r="Y118" s="25"/>
      <c r="Z118" s="25">
        <f t="shared" si="30"/>
        <v>9.5764100000000005E-3</v>
      </c>
      <c r="AA118" s="25">
        <f t="shared" si="31"/>
        <v>0.22054472230000002</v>
      </c>
      <c r="AB118" s="25">
        <v>1.67E-3</v>
      </c>
      <c r="AC118" s="25">
        <f t="shared" si="16"/>
        <v>8.4000000000000003E-4</v>
      </c>
    </row>
    <row r="119" spans="1:29" s="15" customFormat="1">
      <c r="A119" s="18">
        <v>367</v>
      </c>
      <c r="B119" s="25">
        <v>-3.0000000000000001E-5</v>
      </c>
      <c r="C119" s="25">
        <v>1.5049999999999999E-2</v>
      </c>
      <c r="D119" s="25">
        <f t="shared" si="17"/>
        <v>1.4319999999999999E-2</v>
      </c>
      <c r="E119" s="25"/>
      <c r="F119" s="25">
        <f t="shared" si="18"/>
        <v>1.185198E-2</v>
      </c>
      <c r="G119" s="25">
        <f t="shared" si="19"/>
        <v>0.27295109940000001</v>
      </c>
      <c r="H119" s="25">
        <v>1.308E-2</v>
      </c>
      <c r="I119" s="25">
        <f t="shared" si="20"/>
        <v>1.235E-2</v>
      </c>
      <c r="J119" s="25"/>
      <c r="K119" s="25">
        <f t="shared" si="21"/>
        <v>1.002188E-2</v>
      </c>
      <c r="L119" s="25">
        <f t="shared" si="22"/>
        <v>0.23080389640000001</v>
      </c>
      <c r="M119" s="25">
        <v>1.6219999999999998E-2</v>
      </c>
      <c r="N119" s="25">
        <f t="shared" si="23"/>
        <v>1.5489999999999999E-2</v>
      </c>
      <c r="O119" s="25"/>
      <c r="P119" s="25">
        <f t="shared" si="24"/>
        <v>1.3044779999999999E-2</v>
      </c>
      <c r="Q119" s="25">
        <f t="shared" si="25"/>
        <v>0.30042128340000002</v>
      </c>
      <c r="R119" s="25">
        <v>1.438E-2</v>
      </c>
      <c r="S119" s="25">
        <f t="shared" si="26"/>
        <v>1.3650000000000001E-2</v>
      </c>
      <c r="T119" s="25"/>
      <c r="U119" s="25">
        <f t="shared" si="27"/>
        <v>1.276478E-2</v>
      </c>
      <c r="V119" s="25">
        <f t="shared" si="28"/>
        <v>0.2939728834</v>
      </c>
      <c r="W119" s="25">
        <v>1.1050000000000001E-2</v>
      </c>
      <c r="X119" s="25">
        <f t="shared" si="29"/>
        <v>1.0320000000000001E-2</v>
      </c>
      <c r="Y119" s="25"/>
      <c r="Z119" s="25">
        <f t="shared" si="30"/>
        <v>9.5564100000000013E-3</v>
      </c>
      <c r="AA119" s="25">
        <f t="shared" si="31"/>
        <v>0.22008412230000005</v>
      </c>
      <c r="AB119" s="25">
        <v>1.49E-3</v>
      </c>
      <c r="AC119" s="25">
        <f t="shared" si="16"/>
        <v>7.2999999999999996E-4</v>
      </c>
    </row>
    <row r="120" spans="1:29" s="15" customFormat="1">
      <c r="A120" s="18">
        <v>368</v>
      </c>
      <c r="B120" s="25">
        <v>-1.0000000000000001E-5</v>
      </c>
      <c r="C120" s="25">
        <v>1.473E-2</v>
      </c>
      <c r="D120" s="25">
        <f t="shared" si="17"/>
        <v>1.3955E-2</v>
      </c>
      <c r="E120" s="25"/>
      <c r="F120" s="25">
        <f t="shared" si="18"/>
        <v>1.1486980000000001E-2</v>
      </c>
      <c r="G120" s="25">
        <f t="shared" si="19"/>
        <v>0.26454514940000001</v>
      </c>
      <c r="H120" s="25">
        <v>1.3050000000000001E-2</v>
      </c>
      <c r="I120" s="25">
        <f t="shared" si="20"/>
        <v>1.2275000000000001E-2</v>
      </c>
      <c r="J120" s="25"/>
      <c r="K120" s="25">
        <f t="shared" si="21"/>
        <v>9.9468800000000017E-3</v>
      </c>
      <c r="L120" s="25">
        <f t="shared" si="22"/>
        <v>0.22907664640000006</v>
      </c>
      <c r="M120" s="25">
        <v>1.5970000000000002E-2</v>
      </c>
      <c r="N120" s="25">
        <f t="shared" si="23"/>
        <v>1.5195000000000002E-2</v>
      </c>
      <c r="O120" s="25"/>
      <c r="P120" s="25">
        <f t="shared" si="24"/>
        <v>1.2749780000000002E-2</v>
      </c>
      <c r="Q120" s="25">
        <f t="shared" si="25"/>
        <v>0.29362743340000008</v>
      </c>
      <c r="R120" s="25">
        <v>1.4239999999999999E-2</v>
      </c>
      <c r="S120" s="25">
        <f t="shared" si="26"/>
        <v>1.3465E-2</v>
      </c>
      <c r="T120" s="25"/>
      <c r="U120" s="25">
        <f t="shared" si="27"/>
        <v>1.2579779999999999E-2</v>
      </c>
      <c r="V120" s="25">
        <f t="shared" si="28"/>
        <v>0.28971233339999997</v>
      </c>
      <c r="W120" s="25">
        <v>1.068E-2</v>
      </c>
      <c r="X120" s="25">
        <f t="shared" si="29"/>
        <v>9.9050000000000006E-3</v>
      </c>
      <c r="Y120" s="25"/>
      <c r="Z120" s="25">
        <f t="shared" si="30"/>
        <v>9.1414100000000009E-3</v>
      </c>
      <c r="AA120" s="25">
        <f t="shared" si="31"/>
        <v>0.21052667230000002</v>
      </c>
      <c r="AB120" s="25">
        <v>1.56E-3</v>
      </c>
      <c r="AC120" s="25">
        <f t="shared" si="16"/>
        <v>7.7499999999999997E-4</v>
      </c>
    </row>
    <row r="121" spans="1:29" s="15" customFormat="1">
      <c r="A121" s="18">
        <v>369</v>
      </c>
      <c r="B121" s="25">
        <v>6.8999999999999997E-5</v>
      </c>
      <c r="C121" s="25">
        <v>1.481E-2</v>
      </c>
      <c r="D121" s="25">
        <f t="shared" si="17"/>
        <v>1.40555E-2</v>
      </c>
      <c r="E121" s="25"/>
      <c r="F121" s="25">
        <f t="shared" si="18"/>
        <v>1.1587480000000001E-2</v>
      </c>
      <c r="G121" s="25">
        <f t="shared" si="19"/>
        <v>0.26685966440000003</v>
      </c>
      <c r="H121" s="25">
        <v>1.272E-2</v>
      </c>
      <c r="I121" s="25">
        <f t="shared" si="20"/>
        <v>1.19655E-2</v>
      </c>
      <c r="J121" s="25"/>
      <c r="K121" s="25">
        <f t="shared" si="21"/>
        <v>9.6373800000000009E-3</v>
      </c>
      <c r="L121" s="25">
        <f t="shared" si="22"/>
        <v>0.22194886140000003</v>
      </c>
      <c r="M121" s="25">
        <v>1.602E-2</v>
      </c>
      <c r="N121" s="25">
        <f t="shared" si="23"/>
        <v>1.52655E-2</v>
      </c>
      <c r="O121" s="25"/>
      <c r="P121" s="25">
        <f t="shared" si="24"/>
        <v>1.282028E-2</v>
      </c>
      <c r="Q121" s="25">
        <f t="shared" si="25"/>
        <v>0.29525104839999999</v>
      </c>
      <c r="R121" s="25">
        <v>1.4189999999999999E-2</v>
      </c>
      <c r="S121" s="25">
        <f t="shared" si="26"/>
        <v>1.34355E-2</v>
      </c>
      <c r="T121" s="25"/>
      <c r="U121" s="25">
        <f t="shared" si="27"/>
        <v>1.2550279999999999E-2</v>
      </c>
      <c r="V121" s="25">
        <f t="shared" si="28"/>
        <v>0.28903294839999999</v>
      </c>
      <c r="W121" s="25">
        <v>1.093E-2</v>
      </c>
      <c r="X121" s="25">
        <f t="shared" si="29"/>
        <v>1.0175500000000001E-2</v>
      </c>
      <c r="Y121" s="25"/>
      <c r="Z121" s="25">
        <f t="shared" si="30"/>
        <v>9.4119100000000008E-3</v>
      </c>
      <c r="AA121" s="25">
        <f t="shared" si="31"/>
        <v>0.21675628730000002</v>
      </c>
      <c r="AB121" s="25">
        <v>1.4400000000000001E-3</v>
      </c>
      <c r="AC121" s="25">
        <f t="shared" si="16"/>
        <v>7.5450000000000007E-4</v>
      </c>
    </row>
    <row r="122" spans="1:29" s="15" customFormat="1">
      <c r="A122" s="18">
        <v>370</v>
      </c>
      <c r="B122" s="25">
        <v>-2.0000000000000002E-5</v>
      </c>
      <c r="C122" s="25">
        <v>1.447E-2</v>
      </c>
      <c r="D122" s="25">
        <f t="shared" si="17"/>
        <v>1.3775000000000001E-2</v>
      </c>
      <c r="E122" s="25"/>
      <c r="F122" s="25">
        <f t="shared" si="18"/>
        <v>1.1306980000000001E-2</v>
      </c>
      <c r="G122" s="25">
        <f t="shared" si="19"/>
        <v>0.26039974940000005</v>
      </c>
      <c r="H122" s="25">
        <v>1.2829999999999999E-2</v>
      </c>
      <c r="I122" s="25">
        <f t="shared" si="20"/>
        <v>1.2135E-2</v>
      </c>
      <c r="J122" s="25"/>
      <c r="K122" s="25">
        <f t="shared" si="21"/>
        <v>9.8068800000000005E-3</v>
      </c>
      <c r="L122" s="25">
        <f t="shared" si="22"/>
        <v>0.22585244640000002</v>
      </c>
      <c r="M122" s="25">
        <v>1.5910000000000001E-2</v>
      </c>
      <c r="N122" s="25">
        <f t="shared" si="23"/>
        <v>1.5215000000000001E-2</v>
      </c>
      <c r="O122" s="25"/>
      <c r="P122" s="25">
        <f t="shared" si="24"/>
        <v>1.2769780000000001E-2</v>
      </c>
      <c r="Q122" s="25">
        <f t="shared" si="25"/>
        <v>0.29408803340000006</v>
      </c>
      <c r="R122" s="25">
        <v>1.413E-2</v>
      </c>
      <c r="S122" s="25">
        <f t="shared" si="26"/>
        <v>1.3435000000000001E-2</v>
      </c>
      <c r="T122" s="25"/>
      <c r="U122" s="25">
        <f t="shared" si="27"/>
        <v>1.254978E-2</v>
      </c>
      <c r="V122" s="25">
        <f t="shared" si="28"/>
        <v>0.28902143340000003</v>
      </c>
      <c r="W122" s="25">
        <v>1.056E-2</v>
      </c>
      <c r="X122" s="25">
        <f t="shared" si="29"/>
        <v>9.8650000000000005E-3</v>
      </c>
      <c r="Y122" s="25"/>
      <c r="Z122" s="25">
        <f t="shared" si="30"/>
        <v>9.1014100000000007E-3</v>
      </c>
      <c r="AA122" s="25">
        <f t="shared" si="31"/>
        <v>0.20960547230000004</v>
      </c>
      <c r="AB122" s="25">
        <v>1.41E-3</v>
      </c>
      <c r="AC122" s="25">
        <f t="shared" si="16"/>
        <v>6.9499999999999998E-4</v>
      </c>
    </row>
    <row r="123" spans="1:29" s="15" customFormat="1">
      <c r="A123" s="18">
        <v>371</v>
      </c>
      <c r="B123" s="25">
        <v>8.0000000000000007E-5</v>
      </c>
      <c r="C123" s="25">
        <v>1.4749999999999999E-2</v>
      </c>
      <c r="D123" s="25">
        <f t="shared" si="17"/>
        <v>1.3864999999999999E-2</v>
      </c>
      <c r="E123" s="25"/>
      <c r="F123" s="25">
        <f t="shared" si="18"/>
        <v>1.1396979999999999E-2</v>
      </c>
      <c r="G123" s="25">
        <f t="shared" si="19"/>
        <v>0.26247244939999997</v>
      </c>
      <c r="H123" s="25">
        <v>1.264E-2</v>
      </c>
      <c r="I123" s="25">
        <f t="shared" si="20"/>
        <v>1.1755E-2</v>
      </c>
      <c r="J123" s="25"/>
      <c r="K123" s="25">
        <f t="shared" si="21"/>
        <v>9.4268800000000003E-3</v>
      </c>
      <c r="L123" s="25">
        <f t="shared" si="22"/>
        <v>0.21710104640000003</v>
      </c>
      <c r="M123" s="25">
        <v>1.583E-2</v>
      </c>
      <c r="N123" s="25">
        <f t="shared" si="23"/>
        <v>1.4945E-2</v>
      </c>
      <c r="O123" s="25"/>
      <c r="P123" s="25">
        <f t="shared" si="24"/>
        <v>1.249978E-2</v>
      </c>
      <c r="Q123" s="25">
        <f t="shared" si="25"/>
        <v>0.2878699334</v>
      </c>
      <c r="R123" s="25">
        <v>1.41E-2</v>
      </c>
      <c r="S123" s="25">
        <f t="shared" si="26"/>
        <v>1.3214999999999999E-2</v>
      </c>
      <c r="T123" s="25"/>
      <c r="U123" s="25">
        <f t="shared" si="27"/>
        <v>1.2329779999999999E-2</v>
      </c>
      <c r="V123" s="25">
        <f t="shared" si="28"/>
        <v>0.2839548334</v>
      </c>
      <c r="W123" s="25">
        <v>1.0800000000000001E-2</v>
      </c>
      <c r="X123" s="25">
        <f t="shared" si="29"/>
        <v>9.9150000000000002E-3</v>
      </c>
      <c r="Y123" s="25"/>
      <c r="Z123" s="25">
        <f t="shared" si="30"/>
        <v>9.1514100000000004E-3</v>
      </c>
      <c r="AA123" s="25">
        <f t="shared" si="31"/>
        <v>0.21075697230000001</v>
      </c>
      <c r="AB123" s="25">
        <v>1.6900000000000001E-3</v>
      </c>
      <c r="AC123" s="25">
        <f t="shared" si="16"/>
        <v>8.8500000000000004E-4</v>
      </c>
    </row>
    <row r="124" spans="1:29" s="15" customFormat="1">
      <c r="A124" s="18">
        <v>372</v>
      </c>
      <c r="B124" s="25">
        <v>-9.0000000000000006E-5</v>
      </c>
      <c r="C124" s="25">
        <v>1.388E-2</v>
      </c>
      <c r="D124" s="25">
        <f t="shared" si="17"/>
        <v>1.3155E-2</v>
      </c>
      <c r="E124" s="25"/>
      <c r="F124" s="25">
        <f t="shared" si="18"/>
        <v>1.068698E-2</v>
      </c>
      <c r="G124" s="25">
        <f t="shared" si="19"/>
        <v>0.24612114940000002</v>
      </c>
      <c r="H124" s="25">
        <v>1.255E-2</v>
      </c>
      <c r="I124" s="25">
        <f t="shared" si="20"/>
        <v>1.1825E-2</v>
      </c>
      <c r="J124" s="25"/>
      <c r="K124" s="25">
        <f t="shared" si="21"/>
        <v>9.4968800000000009E-3</v>
      </c>
      <c r="L124" s="25">
        <f t="shared" si="22"/>
        <v>0.21871314640000003</v>
      </c>
      <c r="M124" s="25">
        <v>1.5350000000000001E-2</v>
      </c>
      <c r="N124" s="25">
        <f t="shared" si="23"/>
        <v>1.4625000000000001E-2</v>
      </c>
      <c r="O124" s="25"/>
      <c r="P124" s="25">
        <f t="shared" si="24"/>
        <v>1.2179780000000001E-2</v>
      </c>
      <c r="Q124" s="25">
        <f t="shared" si="25"/>
        <v>0.28050033340000002</v>
      </c>
      <c r="R124" s="25">
        <v>1.37E-2</v>
      </c>
      <c r="S124" s="25">
        <f t="shared" si="26"/>
        <v>1.2975E-2</v>
      </c>
      <c r="T124" s="25"/>
      <c r="U124" s="25">
        <f t="shared" si="27"/>
        <v>1.208978E-2</v>
      </c>
      <c r="V124" s="25">
        <f t="shared" si="28"/>
        <v>0.27842763339999999</v>
      </c>
      <c r="W124" s="25">
        <v>9.9000000000000008E-3</v>
      </c>
      <c r="X124" s="25">
        <f t="shared" si="29"/>
        <v>9.1750000000000009E-3</v>
      </c>
      <c r="Y124" s="25"/>
      <c r="Z124" s="25">
        <f t="shared" si="30"/>
        <v>8.4114100000000011E-3</v>
      </c>
      <c r="AA124" s="25">
        <f t="shared" si="31"/>
        <v>0.19371477230000003</v>
      </c>
      <c r="AB124" s="25">
        <v>1.5399999999999999E-3</v>
      </c>
      <c r="AC124" s="25">
        <f t="shared" si="16"/>
        <v>7.2499999999999995E-4</v>
      </c>
    </row>
    <row r="125" spans="1:29" s="15" customFormat="1">
      <c r="A125" s="18">
        <v>373</v>
      </c>
      <c r="B125" s="25">
        <v>-1.0000000000000001E-5</v>
      </c>
      <c r="C125" s="25">
        <v>1.43E-2</v>
      </c>
      <c r="D125" s="25">
        <f t="shared" si="17"/>
        <v>1.357E-2</v>
      </c>
      <c r="E125" s="25"/>
      <c r="F125" s="25">
        <f t="shared" si="18"/>
        <v>1.1101980000000001E-2</v>
      </c>
      <c r="G125" s="25">
        <f t="shared" si="19"/>
        <v>0.25567859940000004</v>
      </c>
      <c r="H125" s="25">
        <v>1.23E-2</v>
      </c>
      <c r="I125" s="25">
        <f t="shared" si="20"/>
        <v>1.157E-2</v>
      </c>
      <c r="J125" s="25"/>
      <c r="K125" s="25">
        <f t="shared" si="21"/>
        <v>9.2418800000000009E-3</v>
      </c>
      <c r="L125" s="25">
        <f t="shared" si="22"/>
        <v>0.21284049640000002</v>
      </c>
      <c r="M125" s="25">
        <v>1.503E-2</v>
      </c>
      <c r="N125" s="25">
        <f t="shared" si="23"/>
        <v>1.43E-2</v>
      </c>
      <c r="O125" s="25"/>
      <c r="P125" s="25">
        <f t="shared" si="24"/>
        <v>1.1854780000000001E-2</v>
      </c>
      <c r="Q125" s="25">
        <f t="shared" si="25"/>
        <v>0.27301558340000004</v>
      </c>
      <c r="R125" s="25">
        <v>1.3339999999999999E-2</v>
      </c>
      <c r="S125" s="25">
        <f t="shared" si="26"/>
        <v>1.261E-2</v>
      </c>
      <c r="T125" s="25"/>
      <c r="U125" s="25">
        <f t="shared" si="27"/>
        <v>1.1724779999999999E-2</v>
      </c>
      <c r="V125" s="25">
        <f t="shared" si="28"/>
        <v>0.27002168339999999</v>
      </c>
      <c r="W125" s="25">
        <v>1.035E-2</v>
      </c>
      <c r="X125" s="25">
        <f t="shared" si="29"/>
        <v>9.6200000000000001E-3</v>
      </c>
      <c r="Y125" s="25"/>
      <c r="Z125" s="25">
        <f t="shared" si="30"/>
        <v>8.8564100000000003E-3</v>
      </c>
      <c r="AA125" s="25">
        <f t="shared" si="31"/>
        <v>0.20396312230000002</v>
      </c>
      <c r="AB125" s="25">
        <v>1.47E-3</v>
      </c>
      <c r="AC125" s="25">
        <f t="shared" si="16"/>
        <v>7.2999999999999996E-4</v>
      </c>
    </row>
    <row r="126" spans="1:29" s="15" customFormat="1">
      <c r="A126" s="18">
        <v>374</v>
      </c>
      <c r="B126" s="25">
        <v>6.0000000000000002E-5</v>
      </c>
      <c r="C126" s="25">
        <v>1.3520000000000001E-2</v>
      </c>
      <c r="D126" s="25">
        <f t="shared" si="17"/>
        <v>1.272E-2</v>
      </c>
      <c r="E126" s="25"/>
      <c r="F126" s="25">
        <f t="shared" si="18"/>
        <v>1.0251980000000001E-2</v>
      </c>
      <c r="G126" s="25">
        <f t="shared" si="19"/>
        <v>0.23610309940000004</v>
      </c>
      <c r="H126" s="25">
        <v>1.248E-2</v>
      </c>
      <c r="I126" s="25">
        <f t="shared" si="20"/>
        <v>1.1679999999999999E-2</v>
      </c>
      <c r="J126" s="25"/>
      <c r="K126" s="25">
        <f t="shared" si="21"/>
        <v>9.3518799999999999E-3</v>
      </c>
      <c r="L126" s="25">
        <f t="shared" si="22"/>
        <v>0.21537379640000001</v>
      </c>
      <c r="M126" s="25">
        <v>1.4789999999999999E-2</v>
      </c>
      <c r="N126" s="25">
        <f t="shared" si="23"/>
        <v>1.3989999999999999E-2</v>
      </c>
      <c r="O126" s="25"/>
      <c r="P126" s="25">
        <f t="shared" si="24"/>
        <v>1.1544779999999999E-2</v>
      </c>
      <c r="Q126" s="25">
        <f t="shared" si="25"/>
        <v>0.26587628340000002</v>
      </c>
      <c r="R126" s="25">
        <v>1.336E-2</v>
      </c>
      <c r="S126" s="25">
        <f t="shared" si="26"/>
        <v>1.256E-2</v>
      </c>
      <c r="T126" s="25"/>
      <c r="U126" s="25">
        <f t="shared" si="27"/>
        <v>1.1674779999999999E-2</v>
      </c>
      <c r="V126" s="25">
        <f t="shared" si="28"/>
        <v>0.26887018340000002</v>
      </c>
      <c r="W126" s="25">
        <v>9.6100000000000005E-3</v>
      </c>
      <c r="X126" s="25">
        <f t="shared" si="29"/>
        <v>8.8100000000000001E-3</v>
      </c>
      <c r="Y126" s="25"/>
      <c r="Z126" s="25">
        <f t="shared" si="30"/>
        <v>8.0464100000000004E-3</v>
      </c>
      <c r="AA126" s="25">
        <f t="shared" si="31"/>
        <v>0.18530882230000001</v>
      </c>
      <c r="AB126" s="25">
        <v>1.5399999999999999E-3</v>
      </c>
      <c r="AC126" s="25">
        <f t="shared" si="16"/>
        <v>7.9999999999999993E-4</v>
      </c>
    </row>
    <row r="127" spans="1:29" s="15" customFormat="1">
      <c r="A127" s="18">
        <v>375</v>
      </c>
      <c r="B127" s="25">
        <v>1E-4</v>
      </c>
      <c r="C127" s="25">
        <v>1.439E-2</v>
      </c>
      <c r="D127" s="25">
        <f t="shared" si="17"/>
        <v>1.3625E-2</v>
      </c>
      <c r="E127" s="25"/>
      <c r="F127" s="25">
        <f t="shared" si="18"/>
        <v>1.115698E-2</v>
      </c>
      <c r="G127" s="25">
        <f t="shared" si="19"/>
        <v>0.25694524940000002</v>
      </c>
      <c r="H127" s="25">
        <v>1.214E-2</v>
      </c>
      <c r="I127" s="25">
        <f t="shared" si="20"/>
        <v>1.1375E-2</v>
      </c>
      <c r="J127" s="25"/>
      <c r="K127" s="25">
        <f t="shared" si="21"/>
        <v>9.0468800000000002E-3</v>
      </c>
      <c r="L127" s="25">
        <f t="shared" si="22"/>
        <v>0.2083496464</v>
      </c>
      <c r="M127" s="25">
        <v>1.52E-2</v>
      </c>
      <c r="N127" s="25">
        <f t="shared" si="23"/>
        <v>1.4435E-2</v>
      </c>
      <c r="O127" s="25"/>
      <c r="P127" s="25">
        <f t="shared" si="24"/>
        <v>1.198978E-2</v>
      </c>
      <c r="Q127" s="25">
        <f t="shared" si="25"/>
        <v>0.27612463340000004</v>
      </c>
      <c r="R127" s="25">
        <v>1.319E-2</v>
      </c>
      <c r="S127" s="25">
        <f t="shared" si="26"/>
        <v>1.2425E-2</v>
      </c>
      <c r="T127" s="25"/>
      <c r="U127" s="25">
        <f t="shared" si="27"/>
        <v>1.1539779999999999E-2</v>
      </c>
      <c r="V127" s="25">
        <f t="shared" si="28"/>
        <v>0.26576113340000002</v>
      </c>
      <c r="W127" s="25">
        <v>1.0449999999999999E-2</v>
      </c>
      <c r="X127" s="25">
        <f t="shared" si="29"/>
        <v>9.6849999999999992E-3</v>
      </c>
      <c r="Y127" s="25"/>
      <c r="Z127" s="25">
        <f t="shared" si="30"/>
        <v>8.9214099999999994E-3</v>
      </c>
      <c r="AA127" s="25">
        <f t="shared" si="31"/>
        <v>0.20546007229999999</v>
      </c>
      <c r="AB127" s="25">
        <v>1.4300000000000001E-3</v>
      </c>
      <c r="AC127" s="25">
        <f t="shared" si="16"/>
        <v>7.6500000000000005E-4</v>
      </c>
    </row>
    <row r="128" spans="1:29" s="15" customFormat="1">
      <c r="A128" s="18">
        <v>376</v>
      </c>
      <c r="B128" s="25">
        <v>-1.1E-4</v>
      </c>
      <c r="C128" s="25">
        <v>1.2869999999999999E-2</v>
      </c>
      <c r="D128" s="25">
        <f t="shared" si="17"/>
        <v>1.2125E-2</v>
      </c>
      <c r="E128" s="25"/>
      <c r="F128" s="25">
        <f t="shared" si="18"/>
        <v>9.6569800000000008E-3</v>
      </c>
      <c r="G128" s="25">
        <f t="shared" si="19"/>
        <v>0.22240024940000003</v>
      </c>
      <c r="H128" s="25">
        <v>1.2E-2</v>
      </c>
      <c r="I128" s="25">
        <f t="shared" si="20"/>
        <v>1.1255000000000001E-2</v>
      </c>
      <c r="J128" s="25"/>
      <c r="K128" s="25">
        <f t="shared" si="21"/>
        <v>8.9268800000000016E-3</v>
      </c>
      <c r="L128" s="25">
        <f t="shared" si="22"/>
        <v>0.20558604640000006</v>
      </c>
      <c r="M128" s="25">
        <v>1.43E-2</v>
      </c>
      <c r="N128" s="25">
        <f t="shared" si="23"/>
        <v>1.3555000000000001E-2</v>
      </c>
      <c r="O128" s="25"/>
      <c r="P128" s="25">
        <f t="shared" si="24"/>
        <v>1.1109780000000001E-2</v>
      </c>
      <c r="Q128" s="25">
        <f t="shared" si="25"/>
        <v>0.25585823340000002</v>
      </c>
      <c r="R128" s="25">
        <v>1.315E-2</v>
      </c>
      <c r="S128" s="25">
        <f t="shared" si="26"/>
        <v>1.2404999999999999E-2</v>
      </c>
      <c r="T128" s="25"/>
      <c r="U128" s="25">
        <f t="shared" si="27"/>
        <v>1.1519779999999999E-2</v>
      </c>
      <c r="V128" s="25">
        <f t="shared" si="28"/>
        <v>0.26530053339999998</v>
      </c>
      <c r="W128" s="25">
        <v>9.0299999999999998E-3</v>
      </c>
      <c r="X128" s="25">
        <f t="shared" si="29"/>
        <v>8.2850000000000007E-3</v>
      </c>
      <c r="Y128" s="25"/>
      <c r="Z128" s="25">
        <f t="shared" si="30"/>
        <v>7.5214100000000009E-3</v>
      </c>
      <c r="AA128" s="25">
        <f t="shared" si="31"/>
        <v>0.17321807230000003</v>
      </c>
      <c r="AB128" s="25">
        <v>1.6000000000000001E-3</v>
      </c>
      <c r="AC128" s="25">
        <f t="shared" si="16"/>
        <v>7.45E-4</v>
      </c>
    </row>
    <row r="129" spans="1:29" s="15" customFormat="1">
      <c r="A129" s="18">
        <v>377</v>
      </c>
      <c r="B129" s="25">
        <v>8.0000000000000007E-5</v>
      </c>
      <c r="C129" s="25">
        <v>1.409E-2</v>
      </c>
      <c r="D129" s="25">
        <f t="shared" si="17"/>
        <v>1.3299999999999999E-2</v>
      </c>
      <c r="E129" s="25"/>
      <c r="F129" s="25">
        <f t="shared" si="18"/>
        <v>1.083198E-2</v>
      </c>
      <c r="G129" s="25">
        <f t="shared" si="19"/>
        <v>0.24946049940000001</v>
      </c>
      <c r="H129" s="25">
        <v>1.167E-2</v>
      </c>
      <c r="I129" s="25">
        <f t="shared" si="20"/>
        <v>1.0879999999999999E-2</v>
      </c>
      <c r="J129" s="25"/>
      <c r="K129" s="25">
        <f t="shared" si="21"/>
        <v>8.5518799999999996E-3</v>
      </c>
      <c r="L129" s="25">
        <f t="shared" si="22"/>
        <v>0.19694979639999999</v>
      </c>
      <c r="M129" s="25">
        <v>1.529E-2</v>
      </c>
      <c r="N129" s="25">
        <f t="shared" si="23"/>
        <v>1.4499999999999999E-2</v>
      </c>
      <c r="O129" s="25"/>
      <c r="P129" s="25">
        <f t="shared" si="24"/>
        <v>1.2054779999999999E-2</v>
      </c>
      <c r="Q129" s="25">
        <f t="shared" si="25"/>
        <v>0.27762158339999998</v>
      </c>
      <c r="R129" s="25">
        <v>1.269E-2</v>
      </c>
      <c r="S129" s="25">
        <f t="shared" si="26"/>
        <v>1.1899999999999999E-2</v>
      </c>
      <c r="T129" s="25"/>
      <c r="U129" s="25">
        <f t="shared" si="27"/>
        <v>1.1014779999999998E-2</v>
      </c>
      <c r="V129" s="25">
        <f t="shared" si="28"/>
        <v>0.25367038339999998</v>
      </c>
      <c r="W129" s="25">
        <v>1.027E-2</v>
      </c>
      <c r="X129" s="25">
        <f t="shared" si="29"/>
        <v>9.4799999999999988E-3</v>
      </c>
      <c r="Y129" s="25"/>
      <c r="Z129" s="25">
        <f t="shared" si="30"/>
        <v>8.7164099999999991E-3</v>
      </c>
      <c r="AA129" s="25">
        <f t="shared" si="31"/>
        <v>0.20073892229999998</v>
      </c>
      <c r="AB129" s="25">
        <v>1.5E-3</v>
      </c>
      <c r="AC129" s="25">
        <f t="shared" si="16"/>
        <v>7.9000000000000001E-4</v>
      </c>
    </row>
    <row r="130" spans="1:29" s="15" customFormat="1">
      <c r="A130" s="18">
        <v>378</v>
      </c>
      <c r="B130" s="25">
        <v>4.0000000000000003E-5</v>
      </c>
      <c r="C130" s="25">
        <v>1.248E-2</v>
      </c>
      <c r="D130" s="25">
        <f t="shared" si="17"/>
        <v>1.1769999999999999E-2</v>
      </c>
      <c r="E130" s="25"/>
      <c r="F130" s="25">
        <f t="shared" si="18"/>
        <v>9.3019799999999996E-3</v>
      </c>
      <c r="G130" s="25">
        <f t="shared" si="19"/>
        <v>0.21422459939999999</v>
      </c>
      <c r="H130" s="25">
        <v>1.1900000000000001E-2</v>
      </c>
      <c r="I130" s="25">
        <f t="shared" si="20"/>
        <v>1.119E-2</v>
      </c>
      <c r="J130" s="25"/>
      <c r="K130" s="25">
        <f t="shared" si="21"/>
        <v>8.8618800000000008E-3</v>
      </c>
      <c r="L130" s="25">
        <f t="shared" si="22"/>
        <v>0.20408909640000003</v>
      </c>
      <c r="M130" s="25">
        <v>1.392E-2</v>
      </c>
      <c r="N130" s="25">
        <f t="shared" si="23"/>
        <v>1.321E-2</v>
      </c>
      <c r="O130" s="25"/>
      <c r="P130" s="25">
        <f t="shared" si="24"/>
        <v>1.076478E-2</v>
      </c>
      <c r="Q130" s="25">
        <f t="shared" si="25"/>
        <v>0.24791288340000001</v>
      </c>
      <c r="R130" s="25">
        <v>1.3259999999999999E-2</v>
      </c>
      <c r="S130" s="25">
        <f t="shared" si="26"/>
        <v>1.2549999999999999E-2</v>
      </c>
      <c r="T130" s="25"/>
      <c r="U130" s="25">
        <f t="shared" si="27"/>
        <v>1.1664779999999998E-2</v>
      </c>
      <c r="V130" s="25">
        <f t="shared" si="28"/>
        <v>0.26863988339999995</v>
      </c>
      <c r="W130" s="25">
        <v>8.6990000000000001E-3</v>
      </c>
      <c r="X130" s="25">
        <f t="shared" si="29"/>
        <v>7.9889999999999996E-3</v>
      </c>
      <c r="Y130" s="25"/>
      <c r="Z130" s="25">
        <f t="shared" si="30"/>
        <v>7.2254099999999998E-3</v>
      </c>
      <c r="AA130" s="25">
        <f t="shared" si="31"/>
        <v>0.1664011923</v>
      </c>
      <c r="AB130" s="25">
        <v>1.3799999999999999E-3</v>
      </c>
      <c r="AC130" s="25">
        <f t="shared" ref="AC130:AC193" si="32">(B130+AB130)/2</f>
        <v>7.1000000000000002E-4</v>
      </c>
    </row>
    <row r="131" spans="1:29" s="15" customFormat="1">
      <c r="A131" s="18">
        <v>379</v>
      </c>
      <c r="B131" s="25">
        <v>2.0000000000000002E-5</v>
      </c>
      <c r="C131" s="25">
        <v>1.4019999999999999E-2</v>
      </c>
      <c r="D131" s="25">
        <f t="shared" ref="D131:D194" si="33">C131-AC131</f>
        <v>1.3195E-2</v>
      </c>
      <c r="E131" s="25"/>
      <c r="F131" s="25">
        <f t="shared" ref="F131:F194" si="34">D131-0.00246802</f>
        <v>1.0726980000000001E-2</v>
      </c>
      <c r="G131" s="25">
        <f t="shared" ref="G131:G194" si="35">F131*23.03</f>
        <v>0.24704234940000003</v>
      </c>
      <c r="H131" s="25">
        <v>1.136E-2</v>
      </c>
      <c r="I131" s="25">
        <f t="shared" ref="I131:I194" si="36">H131-AC131</f>
        <v>1.0535000000000001E-2</v>
      </c>
      <c r="J131" s="25"/>
      <c r="K131" s="25">
        <f t="shared" ref="K131:K194" si="37">I131-0.00232812</f>
        <v>8.2068800000000015E-3</v>
      </c>
      <c r="L131" s="25">
        <f t="shared" ref="L131:L194" si="38">K131*23.03</f>
        <v>0.18900444640000005</v>
      </c>
      <c r="M131" s="25">
        <v>1.4489999999999999E-2</v>
      </c>
      <c r="N131" s="25">
        <f t="shared" ref="N131:N194" si="39">M131-AC131</f>
        <v>1.3665E-2</v>
      </c>
      <c r="O131" s="25"/>
      <c r="P131" s="25">
        <f t="shared" ref="P131:P194" si="40">N131-0.00244522</f>
        <v>1.121978E-2</v>
      </c>
      <c r="Q131" s="25">
        <f t="shared" ref="Q131:Q194" si="41">P131*23.03</f>
        <v>0.25839153340000004</v>
      </c>
      <c r="R131" s="25">
        <v>1.2959999999999999E-2</v>
      </c>
      <c r="S131" s="25">
        <f t="shared" ref="S131:S194" si="42">R131-AC131</f>
        <v>1.2135E-2</v>
      </c>
      <c r="T131" s="25"/>
      <c r="U131" s="25">
        <f t="shared" ref="U131:U194" si="43">S131-0.00088522</f>
        <v>1.1249779999999999E-2</v>
      </c>
      <c r="V131" s="25">
        <f t="shared" ref="V131:V194" si="44">U131*23.03</f>
        <v>0.25908243339999998</v>
      </c>
      <c r="W131" s="25">
        <v>1.03E-2</v>
      </c>
      <c r="X131" s="25">
        <f t="shared" ref="X131:X194" si="45">W131-AC131</f>
        <v>9.4750000000000008E-3</v>
      </c>
      <c r="Y131" s="25"/>
      <c r="Z131" s="25">
        <f t="shared" ref="Z131:Z194" si="46">X131-0.00076359</f>
        <v>8.711410000000001E-3</v>
      </c>
      <c r="AA131" s="25">
        <f t="shared" ref="AA131:AA194" si="47">Z131*23.03</f>
        <v>0.20062377230000003</v>
      </c>
      <c r="AB131" s="25">
        <v>1.6299999999999999E-3</v>
      </c>
      <c r="AC131" s="25">
        <f t="shared" si="32"/>
        <v>8.25E-4</v>
      </c>
    </row>
    <row r="132" spans="1:29" s="15" customFormat="1">
      <c r="A132" s="18">
        <v>380</v>
      </c>
      <c r="B132" s="25">
        <v>-5.0000000000000002E-5</v>
      </c>
      <c r="C132" s="25">
        <v>1.226E-2</v>
      </c>
      <c r="D132" s="25">
        <f t="shared" si="33"/>
        <v>1.1605000000000001E-2</v>
      </c>
      <c r="E132" s="25"/>
      <c r="F132" s="25">
        <f t="shared" si="34"/>
        <v>9.1369800000000011E-3</v>
      </c>
      <c r="G132" s="25">
        <f t="shared" si="35"/>
        <v>0.21042464940000002</v>
      </c>
      <c r="H132" s="25">
        <v>1.2460000000000001E-2</v>
      </c>
      <c r="I132" s="25">
        <f t="shared" si="36"/>
        <v>1.1805000000000001E-2</v>
      </c>
      <c r="J132" s="25"/>
      <c r="K132" s="25">
        <f t="shared" si="37"/>
        <v>9.4768800000000018E-3</v>
      </c>
      <c r="L132" s="25">
        <f t="shared" si="38"/>
        <v>0.21825254640000005</v>
      </c>
      <c r="M132" s="25">
        <v>1.421E-2</v>
      </c>
      <c r="N132" s="25">
        <f t="shared" si="39"/>
        <v>1.3555000000000001E-2</v>
      </c>
      <c r="O132" s="25"/>
      <c r="P132" s="25">
        <f t="shared" si="40"/>
        <v>1.1109780000000001E-2</v>
      </c>
      <c r="Q132" s="25">
        <f t="shared" si="41"/>
        <v>0.25585823340000002</v>
      </c>
      <c r="R132" s="25">
        <v>1.3140000000000001E-2</v>
      </c>
      <c r="S132" s="25">
        <f t="shared" si="42"/>
        <v>1.2485000000000001E-2</v>
      </c>
      <c r="T132" s="25"/>
      <c r="U132" s="25">
        <f t="shared" si="43"/>
        <v>1.1599780000000001E-2</v>
      </c>
      <c r="V132" s="25">
        <f t="shared" si="44"/>
        <v>0.2671429334</v>
      </c>
      <c r="W132" s="25">
        <v>8.6189999999999999E-3</v>
      </c>
      <c r="X132" s="25">
        <f t="shared" si="45"/>
        <v>7.9640000000000006E-3</v>
      </c>
      <c r="Y132" s="25"/>
      <c r="Z132" s="25">
        <f t="shared" si="46"/>
        <v>7.2004100000000008E-3</v>
      </c>
      <c r="AA132" s="25">
        <f t="shared" si="47"/>
        <v>0.16582544230000001</v>
      </c>
      <c r="AB132" s="25">
        <v>1.3600000000000001E-3</v>
      </c>
      <c r="AC132" s="25">
        <f t="shared" si="32"/>
        <v>6.5500000000000009E-4</v>
      </c>
    </row>
    <row r="133" spans="1:29" s="15" customFormat="1">
      <c r="A133" s="18">
        <v>381</v>
      </c>
      <c r="B133" s="25">
        <v>4.0000000000000003E-5</v>
      </c>
      <c r="C133" s="25">
        <v>1.3899999999999999E-2</v>
      </c>
      <c r="D133" s="25">
        <f t="shared" si="33"/>
        <v>1.3075E-2</v>
      </c>
      <c r="E133" s="25"/>
      <c r="F133" s="25">
        <f t="shared" si="34"/>
        <v>1.060698E-2</v>
      </c>
      <c r="G133" s="25">
        <f t="shared" si="35"/>
        <v>0.24427874940000002</v>
      </c>
      <c r="H133" s="25">
        <v>1.1209999999999999E-2</v>
      </c>
      <c r="I133" s="25">
        <f t="shared" si="36"/>
        <v>1.0385E-2</v>
      </c>
      <c r="J133" s="25"/>
      <c r="K133" s="25">
        <f t="shared" si="37"/>
        <v>8.0568800000000006E-3</v>
      </c>
      <c r="L133" s="25">
        <f t="shared" si="38"/>
        <v>0.18554994640000003</v>
      </c>
      <c r="M133" s="25">
        <v>1.4200000000000001E-2</v>
      </c>
      <c r="N133" s="25">
        <f t="shared" si="39"/>
        <v>1.3375000000000001E-2</v>
      </c>
      <c r="O133" s="25"/>
      <c r="P133" s="25">
        <f t="shared" si="40"/>
        <v>1.0929780000000002E-2</v>
      </c>
      <c r="Q133" s="25">
        <f t="shared" si="41"/>
        <v>0.25171283340000006</v>
      </c>
      <c r="R133" s="25">
        <v>1.2760000000000001E-2</v>
      </c>
      <c r="S133" s="25">
        <f t="shared" si="42"/>
        <v>1.1935000000000001E-2</v>
      </c>
      <c r="T133" s="25"/>
      <c r="U133" s="25">
        <f t="shared" si="43"/>
        <v>1.104978E-2</v>
      </c>
      <c r="V133" s="25">
        <f t="shared" si="44"/>
        <v>0.25447643340000003</v>
      </c>
      <c r="W133" s="25">
        <v>1.04E-2</v>
      </c>
      <c r="X133" s="25">
        <f t="shared" si="45"/>
        <v>9.5750000000000002E-3</v>
      </c>
      <c r="Y133" s="25"/>
      <c r="Z133" s="25">
        <f t="shared" si="46"/>
        <v>8.8114100000000004E-3</v>
      </c>
      <c r="AA133" s="25">
        <f t="shared" si="47"/>
        <v>0.20292677230000003</v>
      </c>
      <c r="AB133" s="25">
        <v>1.6100000000000001E-3</v>
      </c>
      <c r="AC133" s="25">
        <f t="shared" si="32"/>
        <v>8.250000000000001E-4</v>
      </c>
    </row>
    <row r="134" spans="1:29" s="15" customFormat="1">
      <c r="A134" s="18">
        <v>382</v>
      </c>
      <c r="B134" s="25">
        <v>5.0000000000000002E-5</v>
      </c>
      <c r="C134" s="25">
        <v>1.1390000000000001E-2</v>
      </c>
      <c r="D134" s="25">
        <f t="shared" si="33"/>
        <v>1.0630000000000001E-2</v>
      </c>
      <c r="E134" s="25"/>
      <c r="F134" s="25">
        <f t="shared" si="34"/>
        <v>8.161980000000001E-3</v>
      </c>
      <c r="G134" s="25">
        <f t="shared" si="35"/>
        <v>0.18797039940000004</v>
      </c>
      <c r="H134" s="25">
        <v>1.2279999999999999E-2</v>
      </c>
      <c r="I134" s="25">
        <f t="shared" si="36"/>
        <v>1.1519999999999999E-2</v>
      </c>
      <c r="J134" s="25"/>
      <c r="K134" s="25">
        <f t="shared" si="37"/>
        <v>9.1918799999999995E-3</v>
      </c>
      <c r="L134" s="25">
        <f t="shared" si="38"/>
        <v>0.2116889964</v>
      </c>
      <c r="M134" s="25">
        <v>1.383E-2</v>
      </c>
      <c r="N134" s="25">
        <f t="shared" si="39"/>
        <v>1.307E-2</v>
      </c>
      <c r="O134" s="25"/>
      <c r="P134" s="25">
        <f t="shared" si="40"/>
        <v>1.062478E-2</v>
      </c>
      <c r="Q134" s="25">
        <f t="shared" si="41"/>
        <v>0.24468868340000002</v>
      </c>
      <c r="R134" s="25">
        <v>1.1520000000000001E-2</v>
      </c>
      <c r="S134" s="25">
        <f t="shared" si="42"/>
        <v>1.076E-2</v>
      </c>
      <c r="T134" s="25"/>
      <c r="U134" s="25">
        <f t="shared" si="43"/>
        <v>9.8747799999999997E-3</v>
      </c>
      <c r="V134" s="25">
        <f t="shared" si="44"/>
        <v>0.2274161834</v>
      </c>
      <c r="W134" s="25">
        <v>7.7000000000000002E-3</v>
      </c>
      <c r="X134" s="25">
        <f t="shared" si="45"/>
        <v>6.94E-3</v>
      </c>
      <c r="Y134" s="25"/>
      <c r="Z134" s="25">
        <f t="shared" si="46"/>
        <v>6.1764100000000002E-3</v>
      </c>
      <c r="AA134" s="25">
        <f t="shared" si="47"/>
        <v>0.14224272230000001</v>
      </c>
      <c r="AB134" s="25">
        <v>1.47E-3</v>
      </c>
      <c r="AC134" s="25">
        <f t="shared" si="32"/>
        <v>7.5999999999999993E-4</v>
      </c>
    </row>
    <row r="135" spans="1:29" s="15" customFormat="1">
      <c r="A135" s="18">
        <v>383</v>
      </c>
      <c r="B135" s="25">
        <v>-6.0000000000000002E-5</v>
      </c>
      <c r="C135" s="25">
        <v>1.197E-2</v>
      </c>
      <c r="D135" s="25">
        <f t="shared" si="33"/>
        <v>1.1235E-2</v>
      </c>
      <c r="E135" s="25"/>
      <c r="F135" s="25">
        <f t="shared" si="34"/>
        <v>8.7669800000000006E-3</v>
      </c>
      <c r="G135" s="25">
        <f t="shared" si="35"/>
        <v>0.20190354940000002</v>
      </c>
      <c r="H135" s="25">
        <v>9.8700000000000003E-3</v>
      </c>
      <c r="I135" s="25">
        <f t="shared" si="36"/>
        <v>9.1350000000000008E-3</v>
      </c>
      <c r="J135" s="25"/>
      <c r="K135" s="25">
        <f t="shared" si="37"/>
        <v>6.8068800000000013E-3</v>
      </c>
      <c r="L135" s="25">
        <f t="shared" si="38"/>
        <v>0.15676244640000003</v>
      </c>
      <c r="M135" s="25">
        <v>1.285E-2</v>
      </c>
      <c r="N135" s="25">
        <f t="shared" si="39"/>
        <v>1.2115000000000001E-2</v>
      </c>
      <c r="O135" s="25"/>
      <c r="P135" s="25">
        <f t="shared" si="40"/>
        <v>9.6697800000000011E-3</v>
      </c>
      <c r="Q135" s="25">
        <f t="shared" si="41"/>
        <v>0.22269503340000005</v>
      </c>
      <c r="R135" s="25">
        <v>1.2409999999999999E-2</v>
      </c>
      <c r="S135" s="25">
        <f t="shared" si="42"/>
        <v>1.1675E-2</v>
      </c>
      <c r="T135" s="25"/>
      <c r="U135" s="25">
        <f t="shared" si="43"/>
        <v>1.0789779999999999E-2</v>
      </c>
      <c r="V135" s="25">
        <f t="shared" si="44"/>
        <v>0.24848863339999999</v>
      </c>
      <c r="W135" s="25">
        <v>8.2000000000000007E-3</v>
      </c>
      <c r="X135" s="25">
        <f t="shared" si="45"/>
        <v>7.4650000000000011E-3</v>
      </c>
      <c r="Y135" s="25"/>
      <c r="Z135" s="25">
        <f t="shared" si="46"/>
        <v>6.7014100000000014E-3</v>
      </c>
      <c r="AA135" s="25">
        <f t="shared" si="47"/>
        <v>0.15433347230000005</v>
      </c>
      <c r="AB135" s="25">
        <v>1.5299999999999999E-3</v>
      </c>
      <c r="AC135" s="25">
        <f t="shared" si="32"/>
        <v>7.3499999999999998E-4</v>
      </c>
    </row>
    <row r="136" spans="1:29" s="15" customFormat="1">
      <c r="A136" s="18">
        <v>384</v>
      </c>
      <c r="B136" s="25">
        <v>-1.0000000000000001E-5</v>
      </c>
      <c r="C136" s="25">
        <v>1.2829999999999999E-2</v>
      </c>
      <c r="D136" s="25">
        <f t="shared" si="33"/>
        <v>1.2064999999999999E-2</v>
      </c>
      <c r="E136" s="25"/>
      <c r="F136" s="25">
        <f t="shared" si="34"/>
        <v>9.5969799999999997E-3</v>
      </c>
      <c r="G136" s="25">
        <f t="shared" si="35"/>
        <v>0.22101844940000001</v>
      </c>
      <c r="H136" s="25">
        <v>1.098E-2</v>
      </c>
      <c r="I136" s="25">
        <f t="shared" si="36"/>
        <v>1.0215E-2</v>
      </c>
      <c r="J136" s="25"/>
      <c r="K136" s="25">
        <f t="shared" si="37"/>
        <v>7.8868800000000006E-3</v>
      </c>
      <c r="L136" s="25">
        <f t="shared" si="38"/>
        <v>0.18163484640000002</v>
      </c>
      <c r="M136" s="25">
        <v>1.387E-2</v>
      </c>
      <c r="N136" s="25">
        <f t="shared" si="39"/>
        <v>1.3105E-2</v>
      </c>
      <c r="O136" s="25"/>
      <c r="P136" s="25">
        <f t="shared" si="40"/>
        <v>1.0659780000000001E-2</v>
      </c>
      <c r="Q136" s="25">
        <f t="shared" si="41"/>
        <v>0.24549473340000003</v>
      </c>
      <c r="R136" s="25">
        <v>1.206E-2</v>
      </c>
      <c r="S136" s="25">
        <f t="shared" si="42"/>
        <v>1.1294999999999999E-2</v>
      </c>
      <c r="T136" s="25"/>
      <c r="U136" s="25">
        <f t="shared" si="43"/>
        <v>1.0409779999999999E-2</v>
      </c>
      <c r="V136" s="25">
        <f t="shared" si="44"/>
        <v>0.23973723339999997</v>
      </c>
      <c r="W136" s="25">
        <v>8.9899999999999997E-3</v>
      </c>
      <c r="X136" s="25">
        <f t="shared" si="45"/>
        <v>8.2249999999999997E-3</v>
      </c>
      <c r="Y136" s="25"/>
      <c r="Z136" s="25">
        <f t="shared" si="46"/>
        <v>7.4614099999999999E-3</v>
      </c>
      <c r="AA136" s="25">
        <f t="shared" si="47"/>
        <v>0.17183627230000001</v>
      </c>
      <c r="AB136" s="25">
        <v>1.5399999999999999E-3</v>
      </c>
      <c r="AC136" s="25">
        <f t="shared" si="32"/>
        <v>7.6499999999999995E-4</v>
      </c>
    </row>
    <row r="137" spans="1:29" s="15" customFormat="1">
      <c r="A137" s="18">
        <v>385</v>
      </c>
      <c r="B137" s="25">
        <v>-4.0000000000000003E-5</v>
      </c>
      <c r="C137" s="25">
        <v>1.231E-2</v>
      </c>
      <c r="D137" s="25">
        <f t="shared" si="33"/>
        <v>1.1594999999999999E-2</v>
      </c>
      <c r="E137" s="25"/>
      <c r="F137" s="25">
        <f t="shared" si="34"/>
        <v>9.1269799999999998E-3</v>
      </c>
      <c r="G137" s="25">
        <f t="shared" si="35"/>
        <v>0.21019434940000001</v>
      </c>
      <c r="H137" s="25">
        <v>1.095E-2</v>
      </c>
      <c r="I137" s="25">
        <f t="shared" si="36"/>
        <v>1.0234999999999999E-2</v>
      </c>
      <c r="J137" s="25"/>
      <c r="K137" s="25">
        <f t="shared" si="37"/>
        <v>7.9068799999999998E-3</v>
      </c>
      <c r="L137" s="25">
        <f t="shared" si="38"/>
        <v>0.1820954464</v>
      </c>
      <c r="M137" s="25">
        <v>1.3520000000000001E-2</v>
      </c>
      <c r="N137" s="25">
        <f t="shared" si="39"/>
        <v>1.2805E-2</v>
      </c>
      <c r="O137" s="25"/>
      <c r="P137" s="25">
        <f t="shared" si="40"/>
        <v>1.0359780000000001E-2</v>
      </c>
      <c r="Q137" s="25">
        <f t="shared" si="41"/>
        <v>0.23858573340000003</v>
      </c>
      <c r="R137" s="25">
        <v>1.196E-2</v>
      </c>
      <c r="S137" s="25">
        <f t="shared" si="42"/>
        <v>1.1245E-2</v>
      </c>
      <c r="T137" s="25"/>
      <c r="U137" s="25">
        <f t="shared" si="43"/>
        <v>1.0359779999999999E-2</v>
      </c>
      <c r="V137" s="25">
        <f t="shared" si="44"/>
        <v>0.2385857334</v>
      </c>
      <c r="W137" s="25">
        <v>8.3800000000000003E-3</v>
      </c>
      <c r="X137" s="25">
        <f t="shared" si="45"/>
        <v>7.6649999999999999E-3</v>
      </c>
      <c r="Y137" s="25"/>
      <c r="Z137" s="25">
        <f t="shared" si="46"/>
        <v>6.9014100000000002E-3</v>
      </c>
      <c r="AA137" s="25">
        <f t="shared" si="47"/>
        <v>0.15893947230000002</v>
      </c>
      <c r="AB137" s="25">
        <v>1.47E-3</v>
      </c>
      <c r="AC137" s="25">
        <f t="shared" si="32"/>
        <v>7.1499999999999992E-4</v>
      </c>
    </row>
    <row r="138" spans="1:29" s="15" customFormat="1">
      <c r="A138" s="18">
        <v>386</v>
      </c>
      <c r="B138" s="25">
        <v>1.3999999999999999E-4</v>
      </c>
      <c r="C138" s="25">
        <v>1.259E-2</v>
      </c>
      <c r="D138" s="25">
        <f t="shared" si="33"/>
        <v>1.1720000000000001E-2</v>
      </c>
      <c r="E138" s="25"/>
      <c r="F138" s="25">
        <f t="shared" si="34"/>
        <v>9.2519800000000017E-3</v>
      </c>
      <c r="G138" s="25">
        <f t="shared" si="35"/>
        <v>0.21307309940000005</v>
      </c>
      <c r="H138" s="25">
        <v>1.078E-2</v>
      </c>
      <c r="I138" s="25">
        <f t="shared" si="36"/>
        <v>9.9100000000000004E-3</v>
      </c>
      <c r="J138" s="25"/>
      <c r="K138" s="25">
        <f t="shared" si="37"/>
        <v>7.5818800000000009E-3</v>
      </c>
      <c r="L138" s="25">
        <f t="shared" si="38"/>
        <v>0.17461069640000004</v>
      </c>
      <c r="M138" s="25">
        <v>1.3690000000000001E-2</v>
      </c>
      <c r="N138" s="25">
        <f t="shared" si="39"/>
        <v>1.2820000000000002E-2</v>
      </c>
      <c r="O138" s="25"/>
      <c r="P138" s="25">
        <f t="shared" si="40"/>
        <v>1.0374780000000002E-2</v>
      </c>
      <c r="Q138" s="25">
        <f t="shared" si="41"/>
        <v>0.23893118340000005</v>
      </c>
      <c r="R138" s="25">
        <v>1.175E-2</v>
      </c>
      <c r="S138" s="25">
        <f t="shared" si="42"/>
        <v>1.0880000000000001E-2</v>
      </c>
      <c r="T138" s="25"/>
      <c r="U138" s="25">
        <f t="shared" si="43"/>
        <v>9.99478E-3</v>
      </c>
      <c r="V138" s="25">
        <f t="shared" si="44"/>
        <v>0.2301797834</v>
      </c>
      <c r="W138" s="25">
        <v>8.7500000000000008E-3</v>
      </c>
      <c r="X138" s="25">
        <f t="shared" si="45"/>
        <v>7.8800000000000016E-3</v>
      </c>
      <c r="Y138" s="25"/>
      <c r="Z138" s="25">
        <f t="shared" si="46"/>
        <v>7.1164100000000018E-3</v>
      </c>
      <c r="AA138" s="25">
        <f t="shared" si="47"/>
        <v>0.16389092230000005</v>
      </c>
      <c r="AB138" s="25">
        <v>1.6000000000000001E-3</v>
      </c>
      <c r="AC138" s="25">
        <f t="shared" si="32"/>
        <v>8.7000000000000001E-4</v>
      </c>
    </row>
    <row r="139" spans="1:29" s="15" customFormat="1">
      <c r="A139" s="18">
        <v>387</v>
      </c>
      <c r="B139" s="25">
        <v>-3.0000000000000001E-5</v>
      </c>
      <c r="C139" s="25">
        <v>1.2030000000000001E-2</v>
      </c>
      <c r="D139" s="25">
        <f t="shared" si="33"/>
        <v>1.1330000000000002E-2</v>
      </c>
      <c r="E139" s="25"/>
      <c r="F139" s="25">
        <f t="shared" si="34"/>
        <v>8.8619800000000019E-3</v>
      </c>
      <c r="G139" s="25">
        <f t="shared" si="35"/>
        <v>0.20409139940000007</v>
      </c>
      <c r="H139" s="25">
        <v>1.081E-2</v>
      </c>
      <c r="I139" s="25">
        <f t="shared" si="36"/>
        <v>1.0110000000000001E-2</v>
      </c>
      <c r="J139" s="25"/>
      <c r="K139" s="25">
        <f t="shared" si="37"/>
        <v>7.7818800000000014E-3</v>
      </c>
      <c r="L139" s="25">
        <f t="shared" si="38"/>
        <v>0.17921669640000004</v>
      </c>
      <c r="M139" s="25">
        <v>1.3310000000000001E-2</v>
      </c>
      <c r="N139" s="25">
        <f t="shared" si="39"/>
        <v>1.2610000000000001E-2</v>
      </c>
      <c r="O139" s="25"/>
      <c r="P139" s="25">
        <f t="shared" si="40"/>
        <v>1.0164780000000002E-2</v>
      </c>
      <c r="Q139" s="25">
        <f t="shared" si="41"/>
        <v>0.23409488340000006</v>
      </c>
      <c r="R139" s="25">
        <v>1.167E-2</v>
      </c>
      <c r="S139" s="25">
        <f t="shared" si="42"/>
        <v>1.0970000000000001E-2</v>
      </c>
      <c r="T139" s="25"/>
      <c r="U139" s="25">
        <f t="shared" si="43"/>
        <v>1.008478E-2</v>
      </c>
      <c r="V139" s="25">
        <f t="shared" si="44"/>
        <v>0.23225248340000001</v>
      </c>
      <c r="W139" s="25">
        <v>8.1300000000000001E-3</v>
      </c>
      <c r="X139" s="25">
        <f t="shared" si="45"/>
        <v>7.43E-3</v>
      </c>
      <c r="Y139" s="25"/>
      <c r="Z139" s="25">
        <f t="shared" si="46"/>
        <v>6.6664100000000002E-3</v>
      </c>
      <c r="AA139" s="25">
        <f t="shared" si="47"/>
        <v>0.15352742230000002</v>
      </c>
      <c r="AB139" s="25">
        <v>1.4300000000000001E-3</v>
      </c>
      <c r="AC139" s="25">
        <f t="shared" si="32"/>
        <v>6.9999999999999999E-4</v>
      </c>
    </row>
    <row r="140" spans="1:29" s="15" customFormat="1">
      <c r="A140" s="18">
        <v>388</v>
      </c>
      <c r="B140" s="25">
        <v>3.0000000000000001E-5</v>
      </c>
      <c r="C140" s="25">
        <v>1.2449999999999999E-2</v>
      </c>
      <c r="D140" s="25">
        <f t="shared" si="33"/>
        <v>1.1604999999999999E-2</v>
      </c>
      <c r="E140" s="25"/>
      <c r="F140" s="25">
        <f t="shared" si="34"/>
        <v>9.1369799999999994E-3</v>
      </c>
      <c r="G140" s="25">
        <f t="shared" si="35"/>
        <v>0.2104246494</v>
      </c>
      <c r="H140" s="25">
        <v>1.0659999999999999E-2</v>
      </c>
      <c r="I140" s="25">
        <f t="shared" si="36"/>
        <v>9.8149999999999991E-3</v>
      </c>
      <c r="J140" s="25"/>
      <c r="K140" s="25">
        <f t="shared" si="37"/>
        <v>7.4868799999999996E-3</v>
      </c>
      <c r="L140" s="25">
        <f t="shared" si="38"/>
        <v>0.1724228464</v>
      </c>
      <c r="M140" s="25">
        <v>1.3429999999999999E-2</v>
      </c>
      <c r="N140" s="25">
        <f t="shared" si="39"/>
        <v>1.2584999999999999E-2</v>
      </c>
      <c r="O140" s="25"/>
      <c r="P140" s="25">
        <f t="shared" si="40"/>
        <v>1.0139779999999999E-2</v>
      </c>
      <c r="Q140" s="25">
        <f t="shared" si="41"/>
        <v>0.2335191334</v>
      </c>
      <c r="R140" s="25">
        <v>1.1520000000000001E-2</v>
      </c>
      <c r="S140" s="25">
        <f t="shared" si="42"/>
        <v>1.0675E-2</v>
      </c>
      <c r="T140" s="25"/>
      <c r="U140" s="25">
        <f t="shared" si="43"/>
        <v>9.7897799999999997E-3</v>
      </c>
      <c r="V140" s="25">
        <f t="shared" si="44"/>
        <v>0.2254586334</v>
      </c>
      <c r="W140" s="25">
        <v>8.6099999999999996E-3</v>
      </c>
      <c r="X140" s="25">
        <f t="shared" si="45"/>
        <v>7.7649999999999993E-3</v>
      </c>
      <c r="Y140" s="25"/>
      <c r="Z140" s="25">
        <f t="shared" si="46"/>
        <v>7.0014099999999996E-3</v>
      </c>
      <c r="AA140" s="25">
        <f t="shared" si="47"/>
        <v>0.16124247229999999</v>
      </c>
      <c r="AB140" s="25">
        <v>1.66E-3</v>
      </c>
      <c r="AC140" s="25">
        <f t="shared" si="32"/>
        <v>8.4500000000000005E-4</v>
      </c>
    </row>
    <row r="141" spans="1:29" s="15" customFormat="1">
      <c r="A141" s="18">
        <v>389</v>
      </c>
      <c r="B141" s="25">
        <v>-4.0000000000000003E-5</v>
      </c>
      <c r="C141" s="25">
        <v>1.184E-2</v>
      </c>
      <c r="D141" s="25">
        <f t="shared" si="33"/>
        <v>1.11E-2</v>
      </c>
      <c r="E141" s="25"/>
      <c r="F141" s="25">
        <f t="shared" si="34"/>
        <v>8.6319800000000009E-3</v>
      </c>
      <c r="G141" s="25">
        <f t="shared" si="35"/>
        <v>0.19879449940000002</v>
      </c>
      <c r="H141" s="25">
        <v>1.068E-2</v>
      </c>
      <c r="I141" s="25">
        <f t="shared" si="36"/>
        <v>9.9400000000000009E-3</v>
      </c>
      <c r="J141" s="25"/>
      <c r="K141" s="25">
        <f t="shared" si="37"/>
        <v>7.6118800000000014E-3</v>
      </c>
      <c r="L141" s="25">
        <f t="shared" si="38"/>
        <v>0.17530159640000004</v>
      </c>
      <c r="M141" s="25">
        <v>1.3089999999999999E-2</v>
      </c>
      <c r="N141" s="25">
        <f t="shared" si="39"/>
        <v>1.235E-2</v>
      </c>
      <c r="O141" s="25"/>
      <c r="P141" s="25">
        <f t="shared" si="40"/>
        <v>9.9047800000000002E-3</v>
      </c>
      <c r="Q141" s="25">
        <f t="shared" si="41"/>
        <v>0.22810708340000002</v>
      </c>
      <c r="R141" s="25">
        <v>1.146E-2</v>
      </c>
      <c r="S141" s="25">
        <f t="shared" si="42"/>
        <v>1.072E-2</v>
      </c>
      <c r="T141" s="25"/>
      <c r="U141" s="25">
        <f t="shared" si="43"/>
        <v>9.8347799999999996E-3</v>
      </c>
      <c r="V141" s="25">
        <f t="shared" si="44"/>
        <v>0.22649498339999999</v>
      </c>
      <c r="W141" s="25">
        <v>8.0590000000000002E-3</v>
      </c>
      <c r="X141" s="25">
        <f t="shared" si="45"/>
        <v>7.319E-3</v>
      </c>
      <c r="Y141" s="25"/>
      <c r="Z141" s="25">
        <f t="shared" si="46"/>
        <v>6.5554100000000002E-3</v>
      </c>
      <c r="AA141" s="25">
        <f t="shared" si="47"/>
        <v>0.15097109230000003</v>
      </c>
      <c r="AB141" s="25">
        <v>1.5200000000000001E-3</v>
      </c>
      <c r="AC141" s="25">
        <f t="shared" si="32"/>
        <v>7.3999999999999999E-4</v>
      </c>
    </row>
    <row r="142" spans="1:29" s="15" customFormat="1">
      <c r="A142" s="18">
        <v>390</v>
      </c>
      <c r="B142" s="25">
        <v>-2.0000000000000002E-5</v>
      </c>
      <c r="C142" s="25">
        <v>1.2239999999999999E-2</v>
      </c>
      <c r="D142" s="25">
        <f t="shared" si="33"/>
        <v>1.1494999999999998E-2</v>
      </c>
      <c r="E142" s="25"/>
      <c r="F142" s="25">
        <f t="shared" si="34"/>
        <v>9.0269799999999987E-3</v>
      </c>
      <c r="G142" s="25">
        <f t="shared" si="35"/>
        <v>0.20789134939999998</v>
      </c>
      <c r="H142" s="25">
        <v>1.0500000000000001E-2</v>
      </c>
      <c r="I142" s="25">
        <f t="shared" si="36"/>
        <v>9.7549999999999998E-3</v>
      </c>
      <c r="J142" s="25"/>
      <c r="K142" s="25">
        <f t="shared" si="37"/>
        <v>7.4268800000000003E-3</v>
      </c>
      <c r="L142" s="25">
        <f t="shared" si="38"/>
        <v>0.17104104640000001</v>
      </c>
      <c r="M142" s="25">
        <v>1.3140000000000001E-2</v>
      </c>
      <c r="N142" s="25">
        <f t="shared" si="39"/>
        <v>1.2395E-2</v>
      </c>
      <c r="O142" s="25"/>
      <c r="P142" s="25">
        <f t="shared" si="40"/>
        <v>9.9497800000000001E-3</v>
      </c>
      <c r="Q142" s="25">
        <f t="shared" si="41"/>
        <v>0.22914343340000001</v>
      </c>
      <c r="R142" s="25">
        <v>1.1429999999999999E-2</v>
      </c>
      <c r="S142" s="25">
        <f t="shared" si="42"/>
        <v>1.0685E-2</v>
      </c>
      <c r="T142" s="25"/>
      <c r="U142" s="25">
        <f t="shared" si="43"/>
        <v>9.7997799999999993E-3</v>
      </c>
      <c r="V142" s="25">
        <f t="shared" si="44"/>
        <v>0.22568893339999999</v>
      </c>
      <c r="W142" s="25">
        <v>8.3899999999999999E-3</v>
      </c>
      <c r="X142" s="25">
        <f t="shared" si="45"/>
        <v>7.6449999999999999E-3</v>
      </c>
      <c r="Y142" s="25"/>
      <c r="Z142" s="25">
        <f t="shared" si="46"/>
        <v>6.8814100000000001E-3</v>
      </c>
      <c r="AA142" s="25">
        <f t="shared" si="47"/>
        <v>0.15847887230000002</v>
      </c>
      <c r="AB142" s="25">
        <v>1.5100000000000001E-3</v>
      </c>
      <c r="AC142" s="25">
        <f t="shared" si="32"/>
        <v>7.45E-4</v>
      </c>
    </row>
    <row r="143" spans="1:29" s="15" customFormat="1">
      <c r="A143" s="18">
        <v>391</v>
      </c>
      <c r="B143" s="25">
        <v>1.0000000000000001E-5</v>
      </c>
      <c r="C143" s="25">
        <v>1.1610000000000001E-2</v>
      </c>
      <c r="D143" s="25">
        <f t="shared" si="33"/>
        <v>1.082E-2</v>
      </c>
      <c r="E143" s="25"/>
      <c r="F143" s="25">
        <f t="shared" si="34"/>
        <v>8.3519800000000002E-3</v>
      </c>
      <c r="G143" s="25">
        <f t="shared" si="35"/>
        <v>0.19234609940000003</v>
      </c>
      <c r="H143" s="25">
        <v>1.04E-2</v>
      </c>
      <c r="I143" s="25">
        <f t="shared" si="36"/>
        <v>9.6099999999999988E-3</v>
      </c>
      <c r="J143" s="25"/>
      <c r="K143" s="25">
        <f t="shared" si="37"/>
        <v>7.2818799999999993E-3</v>
      </c>
      <c r="L143" s="25">
        <f t="shared" si="38"/>
        <v>0.16770169639999999</v>
      </c>
      <c r="M143" s="25">
        <v>1.277E-2</v>
      </c>
      <c r="N143" s="25">
        <f t="shared" si="39"/>
        <v>1.1979999999999999E-2</v>
      </c>
      <c r="O143" s="25"/>
      <c r="P143" s="25">
        <f t="shared" si="40"/>
        <v>9.5347799999999996E-3</v>
      </c>
      <c r="Q143" s="25">
        <f t="shared" si="41"/>
        <v>0.21958598339999999</v>
      </c>
      <c r="R143" s="25">
        <v>1.1270000000000001E-2</v>
      </c>
      <c r="S143" s="25">
        <f t="shared" si="42"/>
        <v>1.048E-2</v>
      </c>
      <c r="T143" s="25"/>
      <c r="U143" s="25">
        <f t="shared" si="43"/>
        <v>9.5947799999999989E-3</v>
      </c>
      <c r="V143" s="25">
        <f t="shared" si="44"/>
        <v>0.22096778339999998</v>
      </c>
      <c r="W143" s="25">
        <v>7.8890000000000002E-3</v>
      </c>
      <c r="X143" s="25">
        <f t="shared" si="45"/>
        <v>7.0990000000000003E-3</v>
      </c>
      <c r="Y143" s="25"/>
      <c r="Z143" s="25">
        <f t="shared" si="46"/>
        <v>6.3354100000000005E-3</v>
      </c>
      <c r="AA143" s="25">
        <f t="shared" si="47"/>
        <v>0.14590449230000002</v>
      </c>
      <c r="AB143" s="25">
        <v>1.57E-3</v>
      </c>
      <c r="AC143" s="25">
        <f t="shared" si="32"/>
        <v>7.9000000000000001E-4</v>
      </c>
    </row>
    <row r="144" spans="1:29" s="15" customFormat="1">
      <c r="A144" s="18">
        <v>392</v>
      </c>
      <c r="B144" s="25">
        <v>-2.0000000000000002E-5</v>
      </c>
      <c r="C144" s="25">
        <v>1.192E-2</v>
      </c>
      <c r="D144" s="25">
        <f t="shared" si="33"/>
        <v>1.1065E-2</v>
      </c>
      <c r="E144" s="25"/>
      <c r="F144" s="25">
        <f t="shared" si="34"/>
        <v>8.5969800000000006E-3</v>
      </c>
      <c r="G144" s="25">
        <f t="shared" si="35"/>
        <v>0.19798844940000002</v>
      </c>
      <c r="H144" s="25">
        <v>1.031E-2</v>
      </c>
      <c r="I144" s="25">
        <f t="shared" si="36"/>
        <v>9.4549999999999999E-3</v>
      </c>
      <c r="J144" s="25"/>
      <c r="K144" s="25">
        <f t="shared" si="37"/>
        <v>7.1268800000000004E-3</v>
      </c>
      <c r="L144" s="25">
        <f t="shared" si="38"/>
        <v>0.16413204640000001</v>
      </c>
      <c r="M144" s="25">
        <v>1.307E-2</v>
      </c>
      <c r="N144" s="25">
        <f t="shared" si="39"/>
        <v>1.2215E-2</v>
      </c>
      <c r="O144" s="25"/>
      <c r="P144" s="25">
        <f t="shared" si="40"/>
        <v>9.7697800000000005E-3</v>
      </c>
      <c r="Q144" s="25">
        <f t="shared" si="41"/>
        <v>0.22499803340000002</v>
      </c>
      <c r="R144" s="25">
        <v>1.111E-2</v>
      </c>
      <c r="S144" s="25">
        <f t="shared" si="42"/>
        <v>1.0255E-2</v>
      </c>
      <c r="T144" s="25"/>
      <c r="U144" s="25">
        <f t="shared" si="43"/>
        <v>9.3697799999999994E-3</v>
      </c>
      <c r="V144" s="25">
        <f t="shared" si="44"/>
        <v>0.21578603339999999</v>
      </c>
      <c r="W144" s="25">
        <v>8.2100000000000003E-3</v>
      </c>
      <c r="X144" s="25">
        <f t="shared" si="45"/>
        <v>7.3550000000000004E-3</v>
      </c>
      <c r="Y144" s="25"/>
      <c r="Z144" s="25">
        <f t="shared" si="46"/>
        <v>6.5914100000000007E-3</v>
      </c>
      <c r="AA144" s="25">
        <f t="shared" si="47"/>
        <v>0.15180017230000004</v>
      </c>
      <c r="AB144" s="25">
        <v>1.73E-3</v>
      </c>
      <c r="AC144" s="25">
        <f t="shared" si="32"/>
        <v>8.5499999999999997E-4</v>
      </c>
    </row>
    <row r="145" spans="1:29" s="15" customFormat="1">
      <c r="A145" s="18">
        <v>393</v>
      </c>
      <c r="B145" s="25">
        <v>9.0000000000000006E-5</v>
      </c>
      <c r="C145" s="25">
        <v>1.136E-2</v>
      </c>
      <c r="D145" s="25">
        <f t="shared" si="33"/>
        <v>1.0530000000000001E-2</v>
      </c>
      <c r="E145" s="25"/>
      <c r="F145" s="25">
        <f t="shared" si="34"/>
        <v>8.0619800000000016E-3</v>
      </c>
      <c r="G145" s="25">
        <f t="shared" si="35"/>
        <v>0.18566739940000004</v>
      </c>
      <c r="H145" s="25">
        <v>1.0120000000000001E-2</v>
      </c>
      <c r="I145" s="25">
        <f t="shared" si="36"/>
        <v>9.2899999999999996E-3</v>
      </c>
      <c r="J145" s="25"/>
      <c r="K145" s="25">
        <f t="shared" si="37"/>
        <v>6.9618800000000002E-3</v>
      </c>
      <c r="L145" s="25">
        <f t="shared" si="38"/>
        <v>0.16033209640000001</v>
      </c>
      <c r="M145" s="25">
        <v>1.2579999999999999E-2</v>
      </c>
      <c r="N145" s="25">
        <f t="shared" si="39"/>
        <v>1.175E-2</v>
      </c>
      <c r="O145" s="25"/>
      <c r="P145" s="25">
        <f t="shared" si="40"/>
        <v>9.3047800000000003E-3</v>
      </c>
      <c r="Q145" s="25">
        <f t="shared" si="41"/>
        <v>0.21428908340000002</v>
      </c>
      <c r="R145" s="25">
        <v>1.093E-2</v>
      </c>
      <c r="S145" s="25">
        <f t="shared" si="42"/>
        <v>1.0100000000000001E-2</v>
      </c>
      <c r="T145" s="25"/>
      <c r="U145" s="25">
        <f t="shared" si="43"/>
        <v>9.2147800000000005E-3</v>
      </c>
      <c r="V145" s="25">
        <f t="shared" si="44"/>
        <v>0.21221638340000001</v>
      </c>
      <c r="W145" s="25">
        <v>7.6E-3</v>
      </c>
      <c r="X145" s="25">
        <f t="shared" si="45"/>
        <v>6.77E-3</v>
      </c>
      <c r="Y145" s="25"/>
      <c r="Z145" s="25">
        <f t="shared" si="46"/>
        <v>6.0064100000000002E-3</v>
      </c>
      <c r="AA145" s="25">
        <f t="shared" si="47"/>
        <v>0.13832762230000001</v>
      </c>
      <c r="AB145" s="25">
        <v>1.57E-3</v>
      </c>
      <c r="AC145" s="25">
        <f t="shared" si="32"/>
        <v>8.3000000000000001E-4</v>
      </c>
    </row>
    <row r="146" spans="1:29" s="15" customFormat="1">
      <c r="A146" s="18">
        <v>394</v>
      </c>
      <c r="B146" s="25">
        <v>-2.0000000000000002E-5</v>
      </c>
      <c r="C146" s="25">
        <v>1.171E-2</v>
      </c>
      <c r="D146" s="25">
        <f t="shared" si="33"/>
        <v>1.089E-2</v>
      </c>
      <c r="E146" s="25"/>
      <c r="F146" s="25">
        <f t="shared" si="34"/>
        <v>8.4219800000000008E-3</v>
      </c>
      <c r="G146" s="25">
        <f t="shared" si="35"/>
        <v>0.19395819940000003</v>
      </c>
      <c r="H146" s="25">
        <v>1.0240000000000001E-2</v>
      </c>
      <c r="I146" s="25">
        <f t="shared" si="36"/>
        <v>9.4200000000000013E-3</v>
      </c>
      <c r="J146" s="25"/>
      <c r="K146" s="25">
        <f t="shared" si="37"/>
        <v>7.0918800000000018E-3</v>
      </c>
      <c r="L146" s="25">
        <f t="shared" si="38"/>
        <v>0.16332599640000006</v>
      </c>
      <c r="M146" s="25">
        <v>1.2760000000000001E-2</v>
      </c>
      <c r="N146" s="25">
        <f t="shared" si="39"/>
        <v>1.1940000000000001E-2</v>
      </c>
      <c r="O146" s="25"/>
      <c r="P146" s="25">
        <f t="shared" si="40"/>
        <v>9.4947800000000013E-3</v>
      </c>
      <c r="Q146" s="25">
        <f t="shared" si="41"/>
        <v>0.21866478340000003</v>
      </c>
      <c r="R146" s="25">
        <v>1.086E-2</v>
      </c>
      <c r="S146" s="25">
        <f t="shared" si="42"/>
        <v>1.004E-2</v>
      </c>
      <c r="T146" s="25"/>
      <c r="U146" s="25">
        <f t="shared" si="43"/>
        <v>9.1547799999999995E-3</v>
      </c>
      <c r="V146" s="25">
        <f t="shared" si="44"/>
        <v>0.2108345834</v>
      </c>
      <c r="W146" s="25">
        <v>8.0499999999999999E-3</v>
      </c>
      <c r="X146" s="25">
        <f t="shared" si="45"/>
        <v>7.2300000000000003E-3</v>
      </c>
      <c r="Y146" s="25"/>
      <c r="Z146" s="25">
        <f t="shared" si="46"/>
        <v>6.4664100000000006E-3</v>
      </c>
      <c r="AA146" s="25">
        <f t="shared" si="47"/>
        <v>0.14892142230000002</v>
      </c>
      <c r="AB146" s="25">
        <v>1.66E-3</v>
      </c>
      <c r="AC146" s="25">
        <f t="shared" si="32"/>
        <v>8.1999999999999998E-4</v>
      </c>
    </row>
    <row r="147" spans="1:29" s="15" customFormat="1">
      <c r="A147" s="18">
        <v>395</v>
      </c>
      <c r="B147" s="25">
        <v>5.0000000000000002E-5</v>
      </c>
      <c r="C147" s="25">
        <v>1.124E-2</v>
      </c>
      <c r="D147" s="25">
        <f t="shared" si="33"/>
        <v>1.0415000000000001E-2</v>
      </c>
      <c r="E147" s="25"/>
      <c r="F147" s="25">
        <f t="shared" si="34"/>
        <v>7.9469800000000011E-3</v>
      </c>
      <c r="G147" s="25">
        <f t="shared" si="35"/>
        <v>0.18301894940000005</v>
      </c>
      <c r="H147" s="25">
        <v>1.013E-2</v>
      </c>
      <c r="I147" s="25">
        <f t="shared" si="36"/>
        <v>9.3050000000000008E-3</v>
      </c>
      <c r="J147" s="25"/>
      <c r="K147" s="25">
        <f t="shared" si="37"/>
        <v>6.9768800000000013E-3</v>
      </c>
      <c r="L147" s="25">
        <f t="shared" si="38"/>
        <v>0.16067754640000004</v>
      </c>
      <c r="M147" s="25">
        <v>1.239E-2</v>
      </c>
      <c r="N147" s="25">
        <f t="shared" si="39"/>
        <v>1.1565000000000001E-2</v>
      </c>
      <c r="O147" s="25"/>
      <c r="P147" s="25">
        <f t="shared" si="40"/>
        <v>9.1197800000000009E-3</v>
      </c>
      <c r="Q147" s="25">
        <f t="shared" si="41"/>
        <v>0.21002853340000002</v>
      </c>
      <c r="R147" s="25">
        <v>1.0970000000000001E-2</v>
      </c>
      <c r="S147" s="25">
        <f t="shared" si="42"/>
        <v>1.0145000000000001E-2</v>
      </c>
      <c r="T147" s="25"/>
      <c r="U147" s="25">
        <f t="shared" si="43"/>
        <v>9.2597800000000004E-3</v>
      </c>
      <c r="V147" s="25">
        <f t="shared" si="44"/>
        <v>0.21325273340000003</v>
      </c>
      <c r="W147" s="25">
        <v>7.5300000000000002E-3</v>
      </c>
      <c r="X147" s="25">
        <f t="shared" si="45"/>
        <v>6.705E-3</v>
      </c>
      <c r="Y147" s="25"/>
      <c r="Z147" s="25">
        <f t="shared" si="46"/>
        <v>5.9414100000000003E-3</v>
      </c>
      <c r="AA147" s="25">
        <f t="shared" si="47"/>
        <v>0.13683067230000001</v>
      </c>
      <c r="AB147" s="25">
        <v>1.6000000000000001E-3</v>
      </c>
      <c r="AC147" s="25">
        <f t="shared" si="32"/>
        <v>8.25E-4</v>
      </c>
    </row>
    <row r="148" spans="1:29" s="15" customFormat="1">
      <c r="A148" s="18">
        <v>396</v>
      </c>
      <c r="B148" s="25">
        <v>1.0000000000000001E-5</v>
      </c>
      <c r="C148" s="25">
        <v>1.1639999999999999E-2</v>
      </c>
      <c r="D148" s="25">
        <f t="shared" si="33"/>
        <v>1.0855E-2</v>
      </c>
      <c r="E148" s="25"/>
      <c r="F148" s="25">
        <f t="shared" si="34"/>
        <v>8.3869800000000005E-3</v>
      </c>
      <c r="G148" s="25">
        <f t="shared" si="35"/>
        <v>0.19315214940000003</v>
      </c>
      <c r="H148" s="25">
        <v>1.023E-2</v>
      </c>
      <c r="I148" s="25">
        <f t="shared" si="36"/>
        <v>9.4450000000000003E-3</v>
      </c>
      <c r="J148" s="25"/>
      <c r="K148" s="25">
        <f t="shared" si="37"/>
        <v>7.1168800000000008E-3</v>
      </c>
      <c r="L148" s="25">
        <f t="shared" si="38"/>
        <v>0.16390174640000002</v>
      </c>
      <c r="M148" s="25">
        <v>1.2749999999999999E-2</v>
      </c>
      <c r="N148" s="25">
        <f t="shared" si="39"/>
        <v>1.1965E-2</v>
      </c>
      <c r="O148" s="25"/>
      <c r="P148" s="25">
        <f t="shared" si="40"/>
        <v>9.5197800000000003E-3</v>
      </c>
      <c r="Q148" s="25">
        <f t="shared" si="41"/>
        <v>0.21924053340000002</v>
      </c>
      <c r="R148" s="25">
        <v>1.085E-2</v>
      </c>
      <c r="S148" s="25">
        <f t="shared" si="42"/>
        <v>1.0065000000000001E-2</v>
      </c>
      <c r="T148" s="25"/>
      <c r="U148" s="25">
        <f t="shared" si="43"/>
        <v>9.1797800000000002E-3</v>
      </c>
      <c r="V148" s="25">
        <f t="shared" si="44"/>
        <v>0.21141033340000001</v>
      </c>
      <c r="W148" s="25">
        <v>7.9000000000000008E-3</v>
      </c>
      <c r="X148" s="25">
        <f t="shared" si="45"/>
        <v>7.1150000000000007E-3</v>
      </c>
      <c r="Y148" s="25"/>
      <c r="Z148" s="25">
        <f t="shared" si="46"/>
        <v>6.3514100000000009E-3</v>
      </c>
      <c r="AA148" s="25">
        <f t="shared" si="47"/>
        <v>0.14627297230000003</v>
      </c>
      <c r="AB148" s="25">
        <v>1.56E-3</v>
      </c>
      <c r="AC148" s="25">
        <f t="shared" si="32"/>
        <v>7.85E-4</v>
      </c>
    </row>
    <row r="149" spans="1:29" s="15" customFormat="1">
      <c r="A149" s="18">
        <v>397</v>
      </c>
      <c r="B149" s="25">
        <v>-1.0000000000000001E-5</v>
      </c>
      <c r="C149" s="25">
        <v>1.1129999999999999E-2</v>
      </c>
      <c r="D149" s="25">
        <f t="shared" si="33"/>
        <v>1.0319999999999999E-2</v>
      </c>
      <c r="E149" s="25"/>
      <c r="F149" s="25">
        <f t="shared" si="34"/>
        <v>7.8519799999999997E-3</v>
      </c>
      <c r="G149" s="25">
        <f t="shared" si="35"/>
        <v>0.1808310994</v>
      </c>
      <c r="H149" s="25">
        <v>1.001E-2</v>
      </c>
      <c r="I149" s="25">
        <f t="shared" si="36"/>
        <v>9.1999999999999998E-3</v>
      </c>
      <c r="J149" s="25"/>
      <c r="K149" s="25">
        <f t="shared" si="37"/>
        <v>6.8718800000000003E-3</v>
      </c>
      <c r="L149" s="25">
        <f t="shared" si="38"/>
        <v>0.15825939640000003</v>
      </c>
      <c r="M149" s="25">
        <v>1.2279999999999999E-2</v>
      </c>
      <c r="N149" s="25">
        <f t="shared" si="39"/>
        <v>1.1469999999999999E-2</v>
      </c>
      <c r="O149" s="25"/>
      <c r="P149" s="25">
        <f t="shared" si="40"/>
        <v>9.0247799999999996E-3</v>
      </c>
      <c r="Q149" s="25">
        <f t="shared" si="41"/>
        <v>0.2078406834</v>
      </c>
      <c r="R149" s="25">
        <v>1.074E-2</v>
      </c>
      <c r="S149" s="25">
        <f t="shared" si="42"/>
        <v>9.9299999999999996E-3</v>
      </c>
      <c r="T149" s="25"/>
      <c r="U149" s="25">
        <f t="shared" si="43"/>
        <v>9.0447799999999988E-3</v>
      </c>
      <c r="V149" s="25">
        <f t="shared" si="44"/>
        <v>0.20830128339999998</v>
      </c>
      <c r="W149" s="25">
        <v>7.4700000000000001E-3</v>
      </c>
      <c r="X149" s="25">
        <f t="shared" si="45"/>
        <v>6.6600000000000001E-3</v>
      </c>
      <c r="Y149" s="25"/>
      <c r="Z149" s="25">
        <f t="shared" si="46"/>
        <v>5.8964100000000004E-3</v>
      </c>
      <c r="AA149" s="25">
        <f t="shared" si="47"/>
        <v>0.13579432230000002</v>
      </c>
      <c r="AB149" s="25">
        <v>1.6299999999999999E-3</v>
      </c>
      <c r="AC149" s="25">
        <f t="shared" si="32"/>
        <v>8.0999999999999996E-4</v>
      </c>
    </row>
    <row r="150" spans="1:29" s="15" customFormat="1">
      <c r="A150" s="18">
        <v>398</v>
      </c>
      <c r="B150" s="25">
        <v>-1.0000000000000001E-5</v>
      </c>
      <c r="C150" s="25">
        <v>1.145E-2</v>
      </c>
      <c r="D150" s="25">
        <f t="shared" si="33"/>
        <v>1.0605E-2</v>
      </c>
      <c r="E150" s="25"/>
      <c r="F150" s="25">
        <f t="shared" si="34"/>
        <v>8.1369800000000003E-3</v>
      </c>
      <c r="G150" s="25">
        <f t="shared" si="35"/>
        <v>0.1873946494</v>
      </c>
      <c r="H150" s="25">
        <v>1.013E-2</v>
      </c>
      <c r="I150" s="25">
        <f t="shared" si="36"/>
        <v>9.2849999999999999E-3</v>
      </c>
      <c r="J150" s="25"/>
      <c r="K150" s="25">
        <f t="shared" si="37"/>
        <v>6.9568800000000004E-3</v>
      </c>
      <c r="L150" s="25">
        <f t="shared" si="38"/>
        <v>0.1602169464</v>
      </c>
      <c r="M150" s="25">
        <v>1.273E-2</v>
      </c>
      <c r="N150" s="25">
        <f t="shared" si="39"/>
        <v>1.1885E-2</v>
      </c>
      <c r="O150" s="25"/>
      <c r="P150" s="25">
        <f t="shared" si="40"/>
        <v>9.43978E-3</v>
      </c>
      <c r="Q150" s="25">
        <f t="shared" si="41"/>
        <v>0.2173981334</v>
      </c>
      <c r="R150" s="25">
        <v>1.076E-2</v>
      </c>
      <c r="S150" s="25">
        <f t="shared" si="42"/>
        <v>9.9150000000000002E-3</v>
      </c>
      <c r="T150" s="25"/>
      <c r="U150" s="25">
        <f t="shared" si="43"/>
        <v>9.0297799999999994E-3</v>
      </c>
      <c r="V150" s="25">
        <f t="shared" si="44"/>
        <v>0.20795583339999998</v>
      </c>
      <c r="W150" s="25">
        <v>7.6899999999999998E-3</v>
      </c>
      <c r="X150" s="25">
        <f t="shared" si="45"/>
        <v>6.8449999999999995E-3</v>
      </c>
      <c r="Y150" s="25"/>
      <c r="Z150" s="25">
        <f t="shared" si="46"/>
        <v>6.0814099999999998E-3</v>
      </c>
      <c r="AA150" s="25">
        <f t="shared" si="47"/>
        <v>0.14005487229999999</v>
      </c>
      <c r="AB150" s="25">
        <v>1.6999999999999999E-3</v>
      </c>
      <c r="AC150" s="25">
        <f t="shared" si="32"/>
        <v>8.4499999999999994E-4</v>
      </c>
    </row>
    <row r="151" spans="1:29" s="15" customFormat="1">
      <c r="A151" s="18">
        <v>399</v>
      </c>
      <c r="B151" s="25">
        <v>0</v>
      </c>
      <c r="C151" s="25">
        <v>1.0959999999999999E-2</v>
      </c>
      <c r="D151" s="25">
        <f t="shared" si="33"/>
        <v>1.0189999999999999E-2</v>
      </c>
      <c r="E151" s="25"/>
      <c r="F151" s="25">
        <f t="shared" si="34"/>
        <v>7.7219799999999998E-3</v>
      </c>
      <c r="G151" s="25">
        <f t="shared" si="35"/>
        <v>0.17783719940000001</v>
      </c>
      <c r="H151" s="25">
        <v>9.5989999999999999E-3</v>
      </c>
      <c r="I151" s="25">
        <f t="shared" si="36"/>
        <v>8.829E-3</v>
      </c>
      <c r="J151" s="25"/>
      <c r="K151" s="25">
        <f t="shared" si="37"/>
        <v>6.5008800000000005E-3</v>
      </c>
      <c r="L151" s="25">
        <f t="shared" si="38"/>
        <v>0.14971526640000002</v>
      </c>
      <c r="M151" s="25">
        <v>1.204E-2</v>
      </c>
      <c r="N151" s="25">
        <f t="shared" si="39"/>
        <v>1.1270000000000001E-2</v>
      </c>
      <c r="O151" s="25"/>
      <c r="P151" s="25">
        <f t="shared" si="40"/>
        <v>8.8247800000000008E-3</v>
      </c>
      <c r="Q151" s="25">
        <f t="shared" si="41"/>
        <v>0.20323468340000003</v>
      </c>
      <c r="R151" s="25">
        <v>1.0449999999999999E-2</v>
      </c>
      <c r="S151" s="25">
        <f t="shared" si="42"/>
        <v>9.6799999999999994E-3</v>
      </c>
      <c r="T151" s="25"/>
      <c r="U151" s="25">
        <f t="shared" si="43"/>
        <v>8.7947799999999986E-3</v>
      </c>
      <c r="V151" s="25">
        <f t="shared" si="44"/>
        <v>0.20254378339999998</v>
      </c>
      <c r="W151" s="25">
        <v>7.2199999999999999E-3</v>
      </c>
      <c r="X151" s="25">
        <f t="shared" si="45"/>
        <v>6.45E-3</v>
      </c>
      <c r="Y151" s="25"/>
      <c r="Z151" s="25">
        <f t="shared" si="46"/>
        <v>5.6864100000000002E-3</v>
      </c>
      <c r="AA151" s="25">
        <f t="shared" si="47"/>
        <v>0.1309580223</v>
      </c>
      <c r="AB151" s="25">
        <v>1.5399999999999999E-3</v>
      </c>
      <c r="AC151" s="25">
        <f t="shared" si="32"/>
        <v>7.6999999999999996E-4</v>
      </c>
    </row>
    <row r="152" spans="1:29" s="15" customFormat="1">
      <c r="A152" s="18">
        <v>400</v>
      </c>
      <c r="B152" s="25">
        <v>2.0000000000000002E-5</v>
      </c>
      <c r="C152" s="25">
        <v>1.1259999999999999E-2</v>
      </c>
      <c r="D152" s="25">
        <f t="shared" si="33"/>
        <v>1.0359999999999999E-2</v>
      </c>
      <c r="E152" s="25"/>
      <c r="F152" s="25">
        <f t="shared" si="34"/>
        <v>7.8919799999999998E-3</v>
      </c>
      <c r="G152" s="25">
        <f t="shared" si="35"/>
        <v>0.18175229940000001</v>
      </c>
      <c r="H152" s="25">
        <v>9.8799999999999999E-3</v>
      </c>
      <c r="I152" s="25">
        <f t="shared" si="36"/>
        <v>8.9800000000000001E-3</v>
      </c>
      <c r="J152" s="25"/>
      <c r="K152" s="25">
        <f t="shared" si="37"/>
        <v>6.6518800000000006E-3</v>
      </c>
      <c r="L152" s="25">
        <f t="shared" si="38"/>
        <v>0.15319279640000003</v>
      </c>
      <c r="M152" s="25">
        <v>1.238E-2</v>
      </c>
      <c r="N152" s="25">
        <f t="shared" si="39"/>
        <v>1.1480000000000001E-2</v>
      </c>
      <c r="O152" s="25"/>
      <c r="P152" s="25">
        <f t="shared" si="40"/>
        <v>9.0347800000000009E-3</v>
      </c>
      <c r="Q152" s="25">
        <f t="shared" si="41"/>
        <v>0.20807098340000002</v>
      </c>
      <c r="R152" s="25">
        <v>1.057E-2</v>
      </c>
      <c r="S152" s="25">
        <f t="shared" si="42"/>
        <v>9.6699999999999998E-3</v>
      </c>
      <c r="T152" s="25"/>
      <c r="U152" s="25">
        <f t="shared" si="43"/>
        <v>8.784779999999999E-3</v>
      </c>
      <c r="V152" s="25">
        <f t="shared" si="44"/>
        <v>0.20231348339999999</v>
      </c>
      <c r="W152" s="25">
        <v>7.5199999999999998E-3</v>
      </c>
      <c r="X152" s="25">
        <f t="shared" si="45"/>
        <v>6.62E-3</v>
      </c>
      <c r="Y152" s="25"/>
      <c r="Z152" s="25">
        <f t="shared" si="46"/>
        <v>5.8564100000000003E-3</v>
      </c>
      <c r="AA152" s="25">
        <f t="shared" si="47"/>
        <v>0.13487312230000001</v>
      </c>
      <c r="AB152" s="25">
        <v>1.7799999999999999E-3</v>
      </c>
      <c r="AC152" s="25">
        <f t="shared" si="32"/>
        <v>8.9999999999999998E-4</v>
      </c>
    </row>
    <row r="153" spans="1:29" s="15" customFormat="1">
      <c r="A153" s="18">
        <v>401</v>
      </c>
      <c r="B153" s="25">
        <v>-1.0000000000000001E-5</v>
      </c>
      <c r="C153" s="25">
        <v>1.076E-2</v>
      </c>
      <c r="D153" s="25">
        <f t="shared" si="33"/>
        <v>9.9850000000000008E-3</v>
      </c>
      <c r="E153" s="25"/>
      <c r="F153" s="25">
        <f t="shared" si="34"/>
        <v>7.5169800000000012E-3</v>
      </c>
      <c r="G153" s="25">
        <f t="shared" si="35"/>
        <v>0.17311604940000003</v>
      </c>
      <c r="H153" s="25">
        <v>9.6500000000000006E-3</v>
      </c>
      <c r="I153" s="25">
        <f t="shared" si="36"/>
        <v>8.8750000000000009E-3</v>
      </c>
      <c r="J153" s="25"/>
      <c r="K153" s="25">
        <f t="shared" si="37"/>
        <v>6.5468800000000014E-3</v>
      </c>
      <c r="L153" s="25">
        <f t="shared" si="38"/>
        <v>0.15077464640000005</v>
      </c>
      <c r="M153" s="25">
        <v>1.189E-2</v>
      </c>
      <c r="N153" s="25">
        <f t="shared" si="39"/>
        <v>1.1115E-2</v>
      </c>
      <c r="O153" s="25"/>
      <c r="P153" s="25">
        <f t="shared" si="40"/>
        <v>8.6697800000000002E-3</v>
      </c>
      <c r="Q153" s="25">
        <f t="shared" si="41"/>
        <v>0.19966503340000002</v>
      </c>
      <c r="R153" s="25">
        <v>1.034E-2</v>
      </c>
      <c r="S153" s="25">
        <f t="shared" si="42"/>
        <v>9.5650000000000006E-3</v>
      </c>
      <c r="T153" s="25"/>
      <c r="U153" s="25">
        <f t="shared" si="43"/>
        <v>8.6797799999999998E-3</v>
      </c>
      <c r="V153" s="25">
        <f t="shared" si="44"/>
        <v>0.19989533340000001</v>
      </c>
      <c r="W153" s="25">
        <v>6.9899999999999997E-3</v>
      </c>
      <c r="X153" s="25">
        <f t="shared" si="45"/>
        <v>6.215E-3</v>
      </c>
      <c r="Y153" s="25"/>
      <c r="Z153" s="25">
        <f t="shared" si="46"/>
        <v>5.4514100000000003E-3</v>
      </c>
      <c r="AA153" s="25">
        <f t="shared" si="47"/>
        <v>0.1255459723</v>
      </c>
      <c r="AB153" s="25">
        <v>1.56E-3</v>
      </c>
      <c r="AC153" s="25">
        <f t="shared" si="32"/>
        <v>7.7499999999999997E-4</v>
      </c>
    </row>
    <row r="154" spans="1:29" s="15" customFormat="1">
      <c r="A154" s="18">
        <v>402</v>
      </c>
      <c r="B154" s="25">
        <v>4.0000000000000003E-5</v>
      </c>
      <c r="C154" s="25">
        <v>1.1180000000000001E-2</v>
      </c>
      <c r="D154" s="25">
        <f t="shared" si="33"/>
        <v>1.025E-2</v>
      </c>
      <c r="E154" s="25"/>
      <c r="F154" s="25">
        <f t="shared" si="34"/>
        <v>7.7819800000000008E-3</v>
      </c>
      <c r="G154" s="25">
        <f t="shared" si="35"/>
        <v>0.17921899940000002</v>
      </c>
      <c r="H154" s="25">
        <v>9.8399999999999998E-3</v>
      </c>
      <c r="I154" s="25">
        <f t="shared" si="36"/>
        <v>8.9099999999999995E-3</v>
      </c>
      <c r="J154" s="25"/>
      <c r="K154" s="25">
        <f t="shared" si="37"/>
        <v>6.58188E-3</v>
      </c>
      <c r="L154" s="25">
        <f t="shared" si="38"/>
        <v>0.15158069640000002</v>
      </c>
      <c r="M154" s="25">
        <v>1.2279999999999999E-2</v>
      </c>
      <c r="N154" s="25">
        <f t="shared" si="39"/>
        <v>1.1349999999999999E-2</v>
      </c>
      <c r="O154" s="25"/>
      <c r="P154" s="25">
        <f t="shared" si="40"/>
        <v>8.9047799999999993E-3</v>
      </c>
      <c r="Q154" s="25">
        <f t="shared" si="41"/>
        <v>0.2050770834</v>
      </c>
      <c r="R154" s="25">
        <v>1.043E-2</v>
      </c>
      <c r="S154" s="25">
        <f t="shared" si="42"/>
        <v>9.4999999999999998E-3</v>
      </c>
      <c r="T154" s="25"/>
      <c r="U154" s="25">
        <f t="shared" si="43"/>
        <v>8.614779999999999E-3</v>
      </c>
      <c r="V154" s="25">
        <f t="shared" si="44"/>
        <v>0.19839838339999999</v>
      </c>
      <c r="W154" s="25">
        <v>7.4700000000000001E-3</v>
      </c>
      <c r="X154" s="25">
        <f t="shared" si="45"/>
        <v>6.5399999999999998E-3</v>
      </c>
      <c r="Y154" s="25"/>
      <c r="Z154" s="25">
        <f t="shared" si="46"/>
        <v>5.7764100000000001E-3</v>
      </c>
      <c r="AA154" s="25">
        <f t="shared" si="47"/>
        <v>0.13303072230000001</v>
      </c>
      <c r="AB154" s="25">
        <v>1.82E-3</v>
      </c>
      <c r="AC154" s="25">
        <f t="shared" si="32"/>
        <v>9.3000000000000005E-4</v>
      </c>
    </row>
    <row r="155" spans="1:29" s="15" customFormat="1">
      <c r="A155" s="18">
        <v>403</v>
      </c>
      <c r="B155" s="25">
        <v>-3.0000000000000001E-5</v>
      </c>
      <c r="C155" s="25">
        <v>1.0630000000000001E-2</v>
      </c>
      <c r="D155" s="25">
        <f t="shared" si="33"/>
        <v>9.8300000000000002E-3</v>
      </c>
      <c r="E155" s="25"/>
      <c r="F155" s="25">
        <f t="shared" si="34"/>
        <v>7.3619800000000006E-3</v>
      </c>
      <c r="G155" s="25">
        <f t="shared" si="35"/>
        <v>0.16954639940000002</v>
      </c>
      <c r="H155" s="25">
        <v>9.0799999999999995E-3</v>
      </c>
      <c r="I155" s="25">
        <f t="shared" si="36"/>
        <v>8.2799999999999992E-3</v>
      </c>
      <c r="J155" s="25"/>
      <c r="K155" s="25">
        <f t="shared" si="37"/>
        <v>5.9518799999999997E-3</v>
      </c>
      <c r="L155" s="25">
        <f t="shared" si="38"/>
        <v>0.1370717964</v>
      </c>
      <c r="M155" s="25">
        <v>1.153E-2</v>
      </c>
      <c r="N155" s="25">
        <f t="shared" si="39"/>
        <v>1.073E-2</v>
      </c>
      <c r="O155" s="25"/>
      <c r="P155" s="25">
        <f t="shared" si="40"/>
        <v>8.2847800000000003E-3</v>
      </c>
      <c r="Q155" s="25">
        <f t="shared" si="41"/>
        <v>0.19079848340000002</v>
      </c>
      <c r="R155" s="25">
        <v>9.9900000000000006E-3</v>
      </c>
      <c r="S155" s="25">
        <f t="shared" si="42"/>
        <v>9.1900000000000003E-3</v>
      </c>
      <c r="T155" s="25"/>
      <c r="U155" s="25">
        <f t="shared" si="43"/>
        <v>8.3047799999999995E-3</v>
      </c>
      <c r="V155" s="25">
        <f t="shared" si="44"/>
        <v>0.1912590834</v>
      </c>
      <c r="W155" s="25">
        <v>6.9800000000000001E-3</v>
      </c>
      <c r="X155" s="25">
        <f t="shared" si="45"/>
        <v>6.1799999999999997E-3</v>
      </c>
      <c r="Y155" s="25"/>
      <c r="Z155" s="25">
        <f t="shared" si="46"/>
        <v>5.41641E-3</v>
      </c>
      <c r="AA155" s="25">
        <f t="shared" si="47"/>
        <v>0.1247399223</v>
      </c>
      <c r="AB155" s="25">
        <v>1.6299999999999999E-3</v>
      </c>
      <c r="AC155" s="25">
        <f t="shared" si="32"/>
        <v>7.9999999999999993E-4</v>
      </c>
    </row>
    <row r="156" spans="1:29" s="15" customFormat="1">
      <c r="A156" s="18">
        <v>404</v>
      </c>
      <c r="B156" s="25">
        <v>0</v>
      </c>
      <c r="C156" s="25">
        <v>1.0710000000000001E-2</v>
      </c>
      <c r="D156" s="25">
        <f t="shared" si="33"/>
        <v>9.8250000000000004E-3</v>
      </c>
      <c r="E156" s="25"/>
      <c r="F156" s="25">
        <f t="shared" si="34"/>
        <v>7.3569800000000008E-3</v>
      </c>
      <c r="G156" s="25">
        <f t="shared" si="35"/>
        <v>0.16943124940000004</v>
      </c>
      <c r="H156" s="25">
        <v>9.4400000000000005E-3</v>
      </c>
      <c r="I156" s="25">
        <f t="shared" si="36"/>
        <v>8.5550000000000001E-3</v>
      </c>
      <c r="J156" s="25"/>
      <c r="K156" s="25">
        <f t="shared" si="37"/>
        <v>6.2268800000000006E-3</v>
      </c>
      <c r="L156" s="25">
        <f t="shared" si="38"/>
        <v>0.14340504640000001</v>
      </c>
      <c r="M156" s="25">
        <v>1.1900000000000001E-2</v>
      </c>
      <c r="N156" s="25">
        <f t="shared" si="39"/>
        <v>1.1015E-2</v>
      </c>
      <c r="O156" s="25"/>
      <c r="P156" s="25">
        <f t="shared" si="40"/>
        <v>8.5697800000000008E-3</v>
      </c>
      <c r="Q156" s="25">
        <f t="shared" si="41"/>
        <v>0.19736203340000003</v>
      </c>
      <c r="R156" s="25">
        <v>1.004E-2</v>
      </c>
      <c r="S156" s="25">
        <f t="shared" si="42"/>
        <v>9.1549999999999999E-3</v>
      </c>
      <c r="T156" s="25"/>
      <c r="U156" s="25">
        <f t="shared" si="43"/>
        <v>8.2697799999999991E-3</v>
      </c>
      <c r="V156" s="25">
        <f t="shared" si="44"/>
        <v>0.1904530334</v>
      </c>
      <c r="W156" s="25">
        <v>7.0899999999999999E-3</v>
      </c>
      <c r="X156" s="25">
        <f t="shared" si="45"/>
        <v>6.2049999999999996E-3</v>
      </c>
      <c r="Y156" s="25"/>
      <c r="Z156" s="25">
        <f t="shared" si="46"/>
        <v>5.4414099999999998E-3</v>
      </c>
      <c r="AA156" s="25">
        <f t="shared" si="47"/>
        <v>0.12531567230000001</v>
      </c>
      <c r="AB156" s="25">
        <v>1.7700000000000001E-3</v>
      </c>
      <c r="AC156" s="25">
        <f t="shared" si="32"/>
        <v>8.8500000000000004E-4</v>
      </c>
    </row>
    <row r="157" spans="1:29" s="15" customFormat="1">
      <c r="A157" s="18">
        <v>405</v>
      </c>
      <c r="B157" s="25">
        <v>2.0000000000000002E-5</v>
      </c>
      <c r="C157" s="25">
        <v>1.057E-2</v>
      </c>
      <c r="D157" s="25">
        <f t="shared" si="33"/>
        <v>9.75E-3</v>
      </c>
      <c r="E157" s="25"/>
      <c r="F157" s="25">
        <f t="shared" si="34"/>
        <v>7.2819800000000004E-3</v>
      </c>
      <c r="G157" s="25">
        <f t="shared" si="35"/>
        <v>0.16770399940000003</v>
      </c>
      <c r="H157" s="25">
        <v>9.2090000000000002E-3</v>
      </c>
      <c r="I157" s="25">
        <f t="shared" si="36"/>
        <v>8.3890000000000006E-3</v>
      </c>
      <c r="J157" s="25"/>
      <c r="K157" s="25">
        <f t="shared" si="37"/>
        <v>6.0608800000000011E-3</v>
      </c>
      <c r="L157" s="25">
        <f t="shared" si="38"/>
        <v>0.13958206640000004</v>
      </c>
      <c r="M157" s="25">
        <v>1.142E-2</v>
      </c>
      <c r="N157" s="25">
        <f t="shared" si="39"/>
        <v>1.06E-2</v>
      </c>
      <c r="O157" s="25"/>
      <c r="P157" s="25">
        <f t="shared" si="40"/>
        <v>8.1547800000000004E-3</v>
      </c>
      <c r="Q157" s="25">
        <f t="shared" si="41"/>
        <v>0.18780458340000003</v>
      </c>
      <c r="R157" s="25">
        <v>9.9699999999999997E-3</v>
      </c>
      <c r="S157" s="25">
        <f t="shared" si="42"/>
        <v>9.1500000000000001E-3</v>
      </c>
      <c r="T157" s="25"/>
      <c r="U157" s="25">
        <f t="shared" si="43"/>
        <v>8.2647799999999993E-3</v>
      </c>
      <c r="V157" s="25">
        <f t="shared" si="44"/>
        <v>0.19033788339999999</v>
      </c>
      <c r="W157" s="25">
        <v>6.8500000000000002E-3</v>
      </c>
      <c r="X157" s="25">
        <f t="shared" si="45"/>
        <v>6.0300000000000006E-3</v>
      </c>
      <c r="Y157" s="25"/>
      <c r="Z157" s="25">
        <f t="shared" si="46"/>
        <v>5.2664100000000009E-3</v>
      </c>
      <c r="AA157" s="25">
        <f t="shared" si="47"/>
        <v>0.12128542230000003</v>
      </c>
      <c r="AB157" s="25">
        <v>1.6199999999999999E-3</v>
      </c>
      <c r="AC157" s="25">
        <f t="shared" si="32"/>
        <v>8.1999999999999998E-4</v>
      </c>
    </row>
    <row r="158" spans="1:29" s="15" customFormat="1">
      <c r="A158" s="18">
        <v>406</v>
      </c>
      <c r="B158" s="25">
        <v>5.0000000000000002E-5</v>
      </c>
      <c r="C158" s="25">
        <v>1.048E-2</v>
      </c>
      <c r="D158" s="25">
        <f t="shared" si="33"/>
        <v>9.6200000000000001E-3</v>
      </c>
      <c r="E158" s="25"/>
      <c r="F158" s="25">
        <f t="shared" si="34"/>
        <v>7.1519800000000005E-3</v>
      </c>
      <c r="G158" s="25">
        <f t="shared" si="35"/>
        <v>0.16471009940000003</v>
      </c>
      <c r="H158" s="25">
        <v>9.3100000000000006E-3</v>
      </c>
      <c r="I158" s="25">
        <f t="shared" si="36"/>
        <v>8.4500000000000009E-3</v>
      </c>
      <c r="J158" s="25"/>
      <c r="K158" s="25">
        <f t="shared" si="37"/>
        <v>6.1218800000000014E-3</v>
      </c>
      <c r="L158" s="25">
        <f t="shared" si="38"/>
        <v>0.14098689640000003</v>
      </c>
      <c r="M158" s="25">
        <v>1.1690000000000001E-2</v>
      </c>
      <c r="N158" s="25">
        <f t="shared" si="39"/>
        <v>1.0830000000000001E-2</v>
      </c>
      <c r="O158" s="25"/>
      <c r="P158" s="25">
        <f t="shared" si="40"/>
        <v>8.3847800000000014E-3</v>
      </c>
      <c r="Q158" s="25">
        <f t="shared" si="41"/>
        <v>0.19310148340000005</v>
      </c>
      <c r="R158" s="25">
        <v>9.8200000000000006E-3</v>
      </c>
      <c r="S158" s="25">
        <f t="shared" si="42"/>
        <v>8.9600000000000009E-3</v>
      </c>
      <c r="T158" s="25"/>
      <c r="U158" s="25">
        <f t="shared" si="43"/>
        <v>8.0747800000000002E-3</v>
      </c>
      <c r="V158" s="25">
        <f t="shared" si="44"/>
        <v>0.18596218340000001</v>
      </c>
      <c r="W158" s="25">
        <v>6.7400000000000003E-3</v>
      </c>
      <c r="X158" s="25">
        <f t="shared" si="45"/>
        <v>5.8800000000000007E-3</v>
      </c>
      <c r="Y158" s="25"/>
      <c r="Z158" s="25">
        <f t="shared" si="46"/>
        <v>5.1164100000000009E-3</v>
      </c>
      <c r="AA158" s="25">
        <f t="shared" si="47"/>
        <v>0.11783092230000003</v>
      </c>
      <c r="AB158" s="25">
        <v>1.67E-3</v>
      </c>
      <c r="AC158" s="25">
        <f t="shared" si="32"/>
        <v>8.5999999999999998E-4</v>
      </c>
    </row>
    <row r="159" spans="1:29" s="15" customFormat="1">
      <c r="A159" s="18">
        <v>407</v>
      </c>
      <c r="B159" s="25">
        <v>-4.0000000000000003E-5</v>
      </c>
      <c r="C159" s="25">
        <v>1.031E-2</v>
      </c>
      <c r="D159" s="25">
        <f t="shared" si="33"/>
        <v>9.4999999999999998E-3</v>
      </c>
      <c r="E159" s="25"/>
      <c r="F159" s="25">
        <f t="shared" si="34"/>
        <v>7.0319800000000002E-3</v>
      </c>
      <c r="G159" s="25">
        <f t="shared" si="35"/>
        <v>0.1619464994</v>
      </c>
      <c r="H159" s="25">
        <v>9.0390000000000002E-3</v>
      </c>
      <c r="I159" s="25">
        <f t="shared" si="36"/>
        <v>8.2290000000000002E-3</v>
      </c>
      <c r="J159" s="25"/>
      <c r="K159" s="25">
        <f t="shared" si="37"/>
        <v>5.9008800000000007E-3</v>
      </c>
      <c r="L159" s="25">
        <f t="shared" si="38"/>
        <v>0.13589726640000002</v>
      </c>
      <c r="M159" s="25">
        <v>1.133E-2</v>
      </c>
      <c r="N159" s="25">
        <f t="shared" si="39"/>
        <v>1.052E-2</v>
      </c>
      <c r="O159" s="25"/>
      <c r="P159" s="25">
        <f t="shared" si="40"/>
        <v>8.0747800000000002E-3</v>
      </c>
      <c r="Q159" s="25">
        <f t="shared" si="41"/>
        <v>0.18596218340000001</v>
      </c>
      <c r="R159" s="25">
        <v>9.6790000000000001E-3</v>
      </c>
      <c r="S159" s="25">
        <f t="shared" si="42"/>
        <v>8.8690000000000001E-3</v>
      </c>
      <c r="T159" s="25"/>
      <c r="U159" s="25">
        <f t="shared" si="43"/>
        <v>7.9837799999999993E-3</v>
      </c>
      <c r="V159" s="25">
        <f t="shared" si="44"/>
        <v>0.18386645339999999</v>
      </c>
      <c r="W159" s="25">
        <v>6.5700000000000003E-3</v>
      </c>
      <c r="X159" s="25">
        <f t="shared" si="45"/>
        <v>5.7600000000000004E-3</v>
      </c>
      <c r="Y159" s="25"/>
      <c r="Z159" s="25">
        <f t="shared" si="46"/>
        <v>4.9964100000000006E-3</v>
      </c>
      <c r="AA159" s="25">
        <f t="shared" si="47"/>
        <v>0.11506732230000002</v>
      </c>
      <c r="AB159" s="25">
        <v>1.66E-3</v>
      </c>
      <c r="AC159" s="25">
        <f t="shared" si="32"/>
        <v>8.0999999999999996E-4</v>
      </c>
    </row>
    <row r="160" spans="1:29" s="15" customFormat="1">
      <c r="A160" s="18">
        <v>408</v>
      </c>
      <c r="B160" s="25">
        <v>-1.2999999999999999E-4</v>
      </c>
      <c r="C160" s="25">
        <v>1.052E-2</v>
      </c>
      <c r="D160" s="25">
        <f t="shared" si="33"/>
        <v>9.6950000000000005E-3</v>
      </c>
      <c r="E160" s="25"/>
      <c r="F160" s="25">
        <f t="shared" si="34"/>
        <v>7.2269800000000009E-3</v>
      </c>
      <c r="G160" s="25">
        <f t="shared" si="35"/>
        <v>0.16643734940000002</v>
      </c>
      <c r="H160" s="25">
        <v>9.1900000000000003E-3</v>
      </c>
      <c r="I160" s="25">
        <f t="shared" si="36"/>
        <v>8.3650000000000009E-3</v>
      </c>
      <c r="J160" s="25"/>
      <c r="K160" s="25">
        <f t="shared" si="37"/>
        <v>6.0368800000000014E-3</v>
      </c>
      <c r="L160" s="25">
        <f t="shared" si="38"/>
        <v>0.13902934640000003</v>
      </c>
      <c r="M160" s="25">
        <v>1.166E-2</v>
      </c>
      <c r="N160" s="25">
        <f t="shared" si="39"/>
        <v>1.0835000000000001E-2</v>
      </c>
      <c r="O160" s="25"/>
      <c r="P160" s="25">
        <f t="shared" si="40"/>
        <v>8.3897800000000012E-3</v>
      </c>
      <c r="Q160" s="25">
        <f t="shared" si="41"/>
        <v>0.19321663340000003</v>
      </c>
      <c r="R160" s="25">
        <v>9.5989999999999999E-3</v>
      </c>
      <c r="S160" s="25">
        <f t="shared" si="42"/>
        <v>8.7740000000000005E-3</v>
      </c>
      <c r="T160" s="25"/>
      <c r="U160" s="25">
        <f t="shared" si="43"/>
        <v>7.8887799999999998E-3</v>
      </c>
      <c r="V160" s="25">
        <f t="shared" si="44"/>
        <v>0.1816786034</v>
      </c>
      <c r="W160" s="25">
        <v>6.7600000000000004E-3</v>
      </c>
      <c r="X160" s="25">
        <f t="shared" si="45"/>
        <v>5.9350000000000002E-3</v>
      </c>
      <c r="Y160" s="25"/>
      <c r="Z160" s="25">
        <f t="shared" si="46"/>
        <v>5.1714100000000004E-3</v>
      </c>
      <c r="AA160" s="25">
        <f t="shared" si="47"/>
        <v>0.11909757230000001</v>
      </c>
      <c r="AB160" s="25">
        <v>1.7799999999999999E-3</v>
      </c>
      <c r="AC160" s="25">
        <f t="shared" si="32"/>
        <v>8.25E-4</v>
      </c>
    </row>
    <row r="161" spans="1:29" s="15" customFormat="1">
      <c r="A161" s="18">
        <v>409</v>
      </c>
      <c r="B161" s="25">
        <v>3.0000000000000001E-5</v>
      </c>
      <c r="C161" s="25">
        <v>1.018E-2</v>
      </c>
      <c r="D161" s="25">
        <f t="shared" si="33"/>
        <v>9.3699999999999999E-3</v>
      </c>
      <c r="E161" s="25"/>
      <c r="F161" s="25">
        <f t="shared" si="34"/>
        <v>6.9019800000000003E-3</v>
      </c>
      <c r="G161" s="25">
        <f t="shared" si="35"/>
        <v>0.15895259940000001</v>
      </c>
      <c r="H161" s="25">
        <v>8.94E-3</v>
      </c>
      <c r="I161" s="25">
        <f t="shared" si="36"/>
        <v>8.1300000000000001E-3</v>
      </c>
      <c r="J161" s="25"/>
      <c r="K161" s="25">
        <f t="shared" si="37"/>
        <v>5.8018800000000006E-3</v>
      </c>
      <c r="L161" s="25">
        <f t="shared" si="38"/>
        <v>0.13361729640000003</v>
      </c>
      <c r="M161" s="25">
        <v>1.11E-2</v>
      </c>
      <c r="N161" s="25">
        <f t="shared" si="39"/>
        <v>1.0290000000000001E-2</v>
      </c>
      <c r="O161" s="25"/>
      <c r="P161" s="25">
        <f t="shared" si="40"/>
        <v>7.8447800000000008E-3</v>
      </c>
      <c r="Q161" s="25">
        <f t="shared" si="41"/>
        <v>0.18066528340000002</v>
      </c>
      <c r="R161" s="25">
        <v>9.5600000000000008E-3</v>
      </c>
      <c r="S161" s="25">
        <f t="shared" si="42"/>
        <v>8.7500000000000008E-3</v>
      </c>
      <c r="T161" s="25"/>
      <c r="U161" s="25">
        <f t="shared" si="43"/>
        <v>7.86478E-3</v>
      </c>
      <c r="V161" s="25">
        <f t="shared" si="44"/>
        <v>0.18112588340000002</v>
      </c>
      <c r="W161" s="25">
        <v>6.4400000000000004E-3</v>
      </c>
      <c r="X161" s="25">
        <f t="shared" si="45"/>
        <v>5.6300000000000005E-3</v>
      </c>
      <c r="Y161" s="25"/>
      <c r="Z161" s="25">
        <f t="shared" si="46"/>
        <v>4.8664100000000007E-3</v>
      </c>
      <c r="AA161" s="25">
        <f t="shared" si="47"/>
        <v>0.11207342230000002</v>
      </c>
      <c r="AB161" s="25">
        <v>1.5900000000000001E-3</v>
      </c>
      <c r="AC161" s="25">
        <f t="shared" si="32"/>
        <v>8.1000000000000006E-4</v>
      </c>
    </row>
    <row r="162" spans="1:29" s="15" customFormat="1">
      <c r="A162" s="18">
        <v>410</v>
      </c>
      <c r="B162" s="25">
        <v>6.0000000000000002E-5</v>
      </c>
      <c r="C162" s="25">
        <v>1.0200000000000001E-2</v>
      </c>
      <c r="D162" s="25">
        <f t="shared" si="33"/>
        <v>9.3050000000000008E-3</v>
      </c>
      <c r="E162" s="25"/>
      <c r="F162" s="25">
        <f t="shared" si="34"/>
        <v>6.8369800000000012E-3</v>
      </c>
      <c r="G162" s="25">
        <f t="shared" si="35"/>
        <v>0.15745564940000004</v>
      </c>
      <c r="H162" s="25">
        <v>9.0200000000000002E-3</v>
      </c>
      <c r="I162" s="25">
        <f t="shared" si="36"/>
        <v>8.1250000000000003E-3</v>
      </c>
      <c r="J162" s="25"/>
      <c r="K162" s="25">
        <f t="shared" si="37"/>
        <v>5.7968800000000008E-3</v>
      </c>
      <c r="L162" s="25">
        <f t="shared" si="38"/>
        <v>0.13350214640000002</v>
      </c>
      <c r="M162" s="25">
        <v>1.141E-2</v>
      </c>
      <c r="N162" s="25">
        <f t="shared" si="39"/>
        <v>1.0515E-2</v>
      </c>
      <c r="O162" s="25"/>
      <c r="P162" s="25">
        <f t="shared" si="40"/>
        <v>8.0697800000000004E-3</v>
      </c>
      <c r="Q162" s="25">
        <f t="shared" si="41"/>
        <v>0.18584703340000003</v>
      </c>
      <c r="R162" s="25">
        <v>9.4199999999999996E-3</v>
      </c>
      <c r="S162" s="25">
        <f t="shared" si="42"/>
        <v>8.5249999999999996E-3</v>
      </c>
      <c r="T162" s="25"/>
      <c r="U162" s="25">
        <f t="shared" si="43"/>
        <v>7.6397799999999997E-3</v>
      </c>
      <c r="V162" s="25">
        <f t="shared" si="44"/>
        <v>0.17594413340000001</v>
      </c>
      <c r="W162" s="25">
        <v>6.4799999999999996E-3</v>
      </c>
      <c r="X162" s="25">
        <f t="shared" si="45"/>
        <v>5.5849999999999997E-3</v>
      </c>
      <c r="Y162" s="25"/>
      <c r="Z162" s="25">
        <f t="shared" si="46"/>
        <v>4.8214099999999999E-3</v>
      </c>
      <c r="AA162" s="25">
        <f t="shared" si="47"/>
        <v>0.1110370723</v>
      </c>
      <c r="AB162" s="25">
        <v>1.73E-3</v>
      </c>
      <c r="AC162" s="25">
        <f t="shared" si="32"/>
        <v>8.9499999999999996E-4</v>
      </c>
    </row>
    <row r="163" spans="1:29" s="15" customFormat="1">
      <c r="A163" s="18">
        <v>411</v>
      </c>
      <c r="B163" s="25">
        <v>6.0000000000000002E-5</v>
      </c>
      <c r="C163" s="25">
        <v>9.9000000000000008E-3</v>
      </c>
      <c r="D163" s="25">
        <f t="shared" si="33"/>
        <v>9.0600000000000003E-3</v>
      </c>
      <c r="E163" s="25"/>
      <c r="F163" s="25">
        <f t="shared" si="34"/>
        <v>6.5919800000000008E-3</v>
      </c>
      <c r="G163" s="25">
        <f t="shared" si="35"/>
        <v>0.15181329940000002</v>
      </c>
      <c r="H163" s="25">
        <v>8.6499999999999997E-3</v>
      </c>
      <c r="I163" s="25">
        <f t="shared" si="36"/>
        <v>7.8100000000000001E-3</v>
      </c>
      <c r="J163" s="25"/>
      <c r="K163" s="25">
        <f t="shared" si="37"/>
        <v>5.4818799999999997E-3</v>
      </c>
      <c r="L163" s="25">
        <f t="shared" si="38"/>
        <v>0.1262476964</v>
      </c>
      <c r="M163" s="25">
        <v>1.0919999999999999E-2</v>
      </c>
      <c r="N163" s="25">
        <f t="shared" si="39"/>
        <v>1.0079999999999999E-2</v>
      </c>
      <c r="O163" s="25"/>
      <c r="P163" s="25">
        <f t="shared" si="40"/>
        <v>7.634779999999999E-3</v>
      </c>
      <c r="Q163" s="25">
        <f t="shared" si="41"/>
        <v>0.17582898339999997</v>
      </c>
      <c r="R163" s="25">
        <v>9.3699999999999999E-3</v>
      </c>
      <c r="S163" s="25">
        <f t="shared" si="42"/>
        <v>8.5299999999999994E-3</v>
      </c>
      <c r="T163" s="25"/>
      <c r="U163" s="25">
        <f t="shared" si="43"/>
        <v>7.6447799999999995E-3</v>
      </c>
      <c r="V163" s="25">
        <f t="shared" si="44"/>
        <v>0.17605928339999999</v>
      </c>
      <c r="W163" s="25">
        <v>6.3E-3</v>
      </c>
      <c r="X163" s="25">
        <f t="shared" si="45"/>
        <v>5.4600000000000004E-3</v>
      </c>
      <c r="Y163" s="25"/>
      <c r="Z163" s="25">
        <f t="shared" si="46"/>
        <v>4.6964100000000007E-3</v>
      </c>
      <c r="AA163" s="25">
        <f t="shared" si="47"/>
        <v>0.10815832230000003</v>
      </c>
      <c r="AB163" s="25">
        <v>1.6199999999999999E-3</v>
      </c>
      <c r="AC163" s="25">
        <f t="shared" si="32"/>
        <v>8.3999999999999993E-4</v>
      </c>
    </row>
    <row r="164" spans="1:29" s="15" customFormat="1">
      <c r="A164" s="18">
        <v>412</v>
      </c>
      <c r="B164" s="25">
        <v>-1.1E-4</v>
      </c>
      <c r="C164" s="25">
        <v>1.004E-2</v>
      </c>
      <c r="D164" s="25">
        <f t="shared" si="33"/>
        <v>9.2600000000000009E-3</v>
      </c>
      <c r="E164" s="25"/>
      <c r="F164" s="25">
        <f t="shared" si="34"/>
        <v>6.7919800000000013E-3</v>
      </c>
      <c r="G164" s="25">
        <f t="shared" si="35"/>
        <v>0.15641929940000004</v>
      </c>
      <c r="H164" s="25">
        <v>8.8400000000000006E-3</v>
      </c>
      <c r="I164" s="25">
        <f t="shared" si="36"/>
        <v>8.0600000000000012E-3</v>
      </c>
      <c r="J164" s="25"/>
      <c r="K164" s="25">
        <f t="shared" si="37"/>
        <v>5.7318800000000017E-3</v>
      </c>
      <c r="L164" s="25">
        <f t="shared" si="38"/>
        <v>0.13200519640000005</v>
      </c>
      <c r="M164" s="25">
        <v>1.1180000000000001E-2</v>
      </c>
      <c r="N164" s="25">
        <f t="shared" si="39"/>
        <v>1.0400000000000001E-2</v>
      </c>
      <c r="O164" s="25"/>
      <c r="P164" s="25">
        <f t="shared" si="40"/>
        <v>7.9547800000000016E-3</v>
      </c>
      <c r="Q164" s="25">
        <f t="shared" si="41"/>
        <v>0.18319858340000006</v>
      </c>
      <c r="R164" s="25">
        <v>9.1690000000000001E-3</v>
      </c>
      <c r="S164" s="25">
        <f t="shared" si="42"/>
        <v>8.3890000000000006E-3</v>
      </c>
      <c r="T164" s="25"/>
      <c r="U164" s="25">
        <f t="shared" si="43"/>
        <v>7.5037800000000007E-3</v>
      </c>
      <c r="V164" s="25">
        <f t="shared" si="44"/>
        <v>0.17281205340000003</v>
      </c>
      <c r="W164" s="25">
        <v>6.3499999999999997E-3</v>
      </c>
      <c r="X164" s="25">
        <f t="shared" si="45"/>
        <v>5.5699999999999994E-3</v>
      </c>
      <c r="Y164" s="25"/>
      <c r="Z164" s="25">
        <f t="shared" si="46"/>
        <v>4.8064099999999997E-3</v>
      </c>
      <c r="AA164" s="25">
        <f t="shared" si="47"/>
        <v>0.1106916223</v>
      </c>
      <c r="AB164" s="25">
        <v>1.67E-3</v>
      </c>
      <c r="AC164" s="25">
        <f t="shared" si="32"/>
        <v>7.7999999999999999E-4</v>
      </c>
    </row>
    <row r="165" spans="1:29" s="15" customFormat="1">
      <c r="A165" s="18">
        <v>413</v>
      </c>
      <c r="B165" s="25">
        <v>0</v>
      </c>
      <c r="C165" s="25">
        <v>9.7999999999999997E-3</v>
      </c>
      <c r="D165" s="25">
        <f t="shared" si="33"/>
        <v>8.9499999999999996E-3</v>
      </c>
      <c r="E165" s="25"/>
      <c r="F165" s="25">
        <f t="shared" si="34"/>
        <v>6.48198E-3</v>
      </c>
      <c r="G165" s="25">
        <f t="shared" si="35"/>
        <v>0.1492799994</v>
      </c>
      <c r="H165" s="25">
        <v>8.5900000000000004E-3</v>
      </c>
      <c r="I165" s="25">
        <f t="shared" si="36"/>
        <v>7.7400000000000004E-3</v>
      </c>
      <c r="J165" s="25"/>
      <c r="K165" s="25">
        <f t="shared" si="37"/>
        <v>5.4118800000000009E-3</v>
      </c>
      <c r="L165" s="25">
        <f t="shared" si="38"/>
        <v>0.12463559640000002</v>
      </c>
      <c r="M165" s="25">
        <v>1.095E-2</v>
      </c>
      <c r="N165" s="25">
        <f t="shared" si="39"/>
        <v>1.01E-2</v>
      </c>
      <c r="O165" s="25"/>
      <c r="P165" s="25">
        <f t="shared" si="40"/>
        <v>7.6547799999999999E-3</v>
      </c>
      <c r="Q165" s="25">
        <f t="shared" si="41"/>
        <v>0.17628958340000001</v>
      </c>
      <c r="R165" s="25">
        <v>9.1999999999999998E-3</v>
      </c>
      <c r="S165" s="25">
        <f t="shared" si="42"/>
        <v>8.3499999999999998E-3</v>
      </c>
      <c r="T165" s="25"/>
      <c r="U165" s="25">
        <f t="shared" si="43"/>
        <v>7.4647799999999999E-3</v>
      </c>
      <c r="V165" s="25">
        <f t="shared" si="44"/>
        <v>0.17191388339999999</v>
      </c>
      <c r="W165" s="25">
        <v>6.2100000000000002E-3</v>
      </c>
      <c r="X165" s="25">
        <f t="shared" si="45"/>
        <v>5.3600000000000002E-3</v>
      </c>
      <c r="Y165" s="25"/>
      <c r="Z165" s="25">
        <f t="shared" si="46"/>
        <v>4.5964100000000004E-3</v>
      </c>
      <c r="AA165" s="25">
        <f t="shared" si="47"/>
        <v>0.10585532230000001</v>
      </c>
      <c r="AB165" s="25">
        <v>1.6999999999999999E-3</v>
      </c>
      <c r="AC165" s="25">
        <f t="shared" si="32"/>
        <v>8.4999999999999995E-4</v>
      </c>
    </row>
    <row r="166" spans="1:29" s="15" customFormat="1">
      <c r="A166" s="18">
        <v>414</v>
      </c>
      <c r="B166" s="25">
        <v>-8.0000000000000007E-5</v>
      </c>
      <c r="C166" s="25">
        <v>9.9000000000000008E-3</v>
      </c>
      <c r="D166" s="25">
        <f t="shared" si="33"/>
        <v>9.0100000000000006E-3</v>
      </c>
      <c r="E166" s="25"/>
      <c r="F166" s="25">
        <f t="shared" si="34"/>
        <v>6.5419800000000011E-3</v>
      </c>
      <c r="G166" s="25">
        <f t="shared" si="35"/>
        <v>0.15066179940000002</v>
      </c>
      <c r="H166" s="25">
        <v>8.7399999999999995E-3</v>
      </c>
      <c r="I166" s="25">
        <f t="shared" si="36"/>
        <v>7.8499999999999993E-3</v>
      </c>
      <c r="J166" s="25"/>
      <c r="K166" s="25">
        <f t="shared" si="37"/>
        <v>5.5218799999999998E-3</v>
      </c>
      <c r="L166" s="25">
        <f t="shared" si="38"/>
        <v>0.12716889640000001</v>
      </c>
      <c r="M166" s="25">
        <v>1.094E-2</v>
      </c>
      <c r="N166" s="25">
        <f t="shared" si="39"/>
        <v>1.005E-2</v>
      </c>
      <c r="O166" s="25"/>
      <c r="P166" s="25">
        <f t="shared" si="40"/>
        <v>7.6047800000000002E-3</v>
      </c>
      <c r="Q166" s="25">
        <f t="shared" si="41"/>
        <v>0.17513808340000001</v>
      </c>
      <c r="R166" s="25">
        <v>9.0500000000000008E-3</v>
      </c>
      <c r="S166" s="25">
        <f t="shared" si="42"/>
        <v>8.1600000000000006E-3</v>
      </c>
      <c r="T166" s="25"/>
      <c r="U166" s="25">
        <f t="shared" si="43"/>
        <v>7.2747800000000007E-3</v>
      </c>
      <c r="V166" s="25">
        <f t="shared" si="44"/>
        <v>0.16753818340000001</v>
      </c>
      <c r="W166" s="25">
        <v>6.1199999999999996E-3</v>
      </c>
      <c r="X166" s="25">
        <f t="shared" si="45"/>
        <v>5.2299999999999994E-3</v>
      </c>
      <c r="Y166" s="25"/>
      <c r="Z166" s="25">
        <f t="shared" si="46"/>
        <v>4.4664099999999997E-3</v>
      </c>
      <c r="AA166" s="25">
        <f t="shared" si="47"/>
        <v>0.10286142229999999</v>
      </c>
      <c r="AB166" s="25">
        <v>1.8600000000000001E-3</v>
      </c>
      <c r="AC166" s="25">
        <f t="shared" si="32"/>
        <v>8.9000000000000006E-4</v>
      </c>
    </row>
    <row r="167" spans="1:29" s="15" customFormat="1">
      <c r="A167" s="18">
        <v>415</v>
      </c>
      <c r="B167" s="25">
        <v>-2.0000000000000002E-5</v>
      </c>
      <c r="C167" s="25">
        <v>9.6500000000000006E-3</v>
      </c>
      <c r="D167" s="25">
        <f t="shared" si="33"/>
        <v>8.8500000000000002E-3</v>
      </c>
      <c r="E167" s="25"/>
      <c r="F167" s="25">
        <f t="shared" si="34"/>
        <v>6.3819800000000006E-3</v>
      </c>
      <c r="G167" s="25">
        <f t="shared" si="35"/>
        <v>0.14697699940000003</v>
      </c>
      <c r="H167" s="25">
        <v>8.4489999999999999E-3</v>
      </c>
      <c r="I167" s="25">
        <f t="shared" si="36"/>
        <v>7.6489999999999995E-3</v>
      </c>
      <c r="J167" s="25"/>
      <c r="K167" s="25">
        <f t="shared" si="37"/>
        <v>5.3208800000000001E-3</v>
      </c>
      <c r="L167" s="25">
        <f t="shared" si="38"/>
        <v>0.1225398664</v>
      </c>
      <c r="M167" s="25">
        <v>1.0659999999999999E-2</v>
      </c>
      <c r="N167" s="25">
        <f t="shared" si="39"/>
        <v>9.859999999999999E-3</v>
      </c>
      <c r="O167" s="25"/>
      <c r="P167" s="25">
        <f t="shared" si="40"/>
        <v>7.4147799999999993E-3</v>
      </c>
      <c r="Q167" s="25">
        <f t="shared" si="41"/>
        <v>0.1707623834</v>
      </c>
      <c r="R167" s="25">
        <v>8.9099999999999995E-3</v>
      </c>
      <c r="S167" s="25">
        <f t="shared" si="42"/>
        <v>8.1099999999999992E-3</v>
      </c>
      <c r="T167" s="25"/>
      <c r="U167" s="25">
        <f t="shared" si="43"/>
        <v>7.2247799999999992E-3</v>
      </c>
      <c r="V167" s="25">
        <f t="shared" si="44"/>
        <v>0.16638668339999999</v>
      </c>
      <c r="W167" s="25">
        <v>5.9699999999999996E-3</v>
      </c>
      <c r="X167" s="25">
        <f t="shared" si="45"/>
        <v>5.1699999999999992E-3</v>
      </c>
      <c r="Y167" s="25"/>
      <c r="Z167" s="25">
        <f t="shared" si="46"/>
        <v>4.4064099999999995E-3</v>
      </c>
      <c r="AA167" s="25">
        <f t="shared" si="47"/>
        <v>0.10147962229999999</v>
      </c>
      <c r="AB167" s="25">
        <v>1.6199999999999999E-3</v>
      </c>
      <c r="AC167" s="25">
        <f t="shared" si="32"/>
        <v>7.9999999999999993E-4</v>
      </c>
    </row>
    <row r="168" spans="1:29" s="15" customFormat="1">
      <c r="A168" s="18">
        <v>416</v>
      </c>
      <c r="B168" s="25">
        <v>1.2999999999999999E-4</v>
      </c>
      <c r="C168" s="25">
        <v>9.6900000000000007E-3</v>
      </c>
      <c r="D168" s="25">
        <f t="shared" si="33"/>
        <v>8.7600000000000004E-3</v>
      </c>
      <c r="E168" s="25"/>
      <c r="F168" s="25">
        <f t="shared" si="34"/>
        <v>6.2919800000000008E-3</v>
      </c>
      <c r="G168" s="25">
        <f t="shared" si="35"/>
        <v>0.14490429940000002</v>
      </c>
      <c r="H168" s="25">
        <v>8.5290000000000001E-3</v>
      </c>
      <c r="I168" s="25">
        <f t="shared" si="36"/>
        <v>7.5989999999999999E-3</v>
      </c>
      <c r="J168" s="25"/>
      <c r="K168" s="25">
        <f t="shared" si="37"/>
        <v>5.2708800000000004E-3</v>
      </c>
      <c r="L168" s="25">
        <f t="shared" si="38"/>
        <v>0.12138836640000002</v>
      </c>
      <c r="M168" s="25">
        <v>1.09E-2</v>
      </c>
      <c r="N168" s="25">
        <f t="shared" si="39"/>
        <v>9.9699999999999997E-3</v>
      </c>
      <c r="O168" s="25"/>
      <c r="P168" s="25">
        <f t="shared" si="40"/>
        <v>7.52478E-3</v>
      </c>
      <c r="Q168" s="25">
        <f t="shared" si="41"/>
        <v>0.17329568340000001</v>
      </c>
      <c r="R168" s="25">
        <v>9.0100000000000006E-3</v>
      </c>
      <c r="S168" s="25">
        <f t="shared" si="42"/>
        <v>8.0800000000000004E-3</v>
      </c>
      <c r="T168" s="25"/>
      <c r="U168" s="25">
        <f t="shared" si="43"/>
        <v>7.1947800000000004E-3</v>
      </c>
      <c r="V168" s="25">
        <f t="shared" si="44"/>
        <v>0.16569578340000002</v>
      </c>
      <c r="W168" s="25">
        <v>6.0299999999999998E-3</v>
      </c>
      <c r="X168" s="25">
        <f t="shared" si="45"/>
        <v>5.0999999999999995E-3</v>
      </c>
      <c r="Y168" s="25"/>
      <c r="Z168" s="25">
        <f t="shared" si="46"/>
        <v>4.3364099999999997E-3</v>
      </c>
      <c r="AA168" s="25">
        <f t="shared" si="47"/>
        <v>9.9867522299999997E-2</v>
      </c>
      <c r="AB168" s="25">
        <v>1.73E-3</v>
      </c>
      <c r="AC168" s="25">
        <f t="shared" si="32"/>
        <v>9.2999999999999995E-4</v>
      </c>
    </row>
    <row r="169" spans="1:29" s="15" customFormat="1">
      <c r="A169" s="18">
        <v>417</v>
      </c>
      <c r="B169" s="25">
        <v>5.0000000000000002E-5</v>
      </c>
      <c r="C169" s="25">
        <v>9.5090000000000001E-3</v>
      </c>
      <c r="D169" s="25">
        <f t="shared" si="33"/>
        <v>8.6189999999999999E-3</v>
      </c>
      <c r="E169" s="25"/>
      <c r="F169" s="25">
        <f t="shared" si="34"/>
        <v>6.1509800000000003E-3</v>
      </c>
      <c r="G169" s="25">
        <f t="shared" si="35"/>
        <v>0.1416570694</v>
      </c>
      <c r="H169" s="25">
        <v>8.2789999999999999E-3</v>
      </c>
      <c r="I169" s="25">
        <f t="shared" si="36"/>
        <v>7.3889999999999997E-3</v>
      </c>
      <c r="J169" s="25"/>
      <c r="K169" s="25">
        <f t="shared" si="37"/>
        <v>5.0608800000000002E-3</v>
      </c>
      <c r="L169" s="25">
        <f t="shared" si="38"/>
        <v>0.11655206640000002</v>
      </c>
      <c r="M169" s="25">
        <v>1.043E-2</v>
      </c>
      <c r="N169" s="25">
        <f t="shared" si="39"/>
        <v>9.5399999999999999E-3</v>
      </c>
      <c r="O169" s="25"/>
      <c r="P169" s="25">
        <f t="shared" si="40"/>
        <v>7.0947800000000002E-3</v>
      </c>
      <c r="Q169" s="25">
        <f t="shared" si="41"/>
        <v>0.16339278340000002</v>
      </c>
      <c r="R169" s="25">
        <v>8.7799999999999996E-3</v>
      </c>
      <c r="S169" s="25">
        <f t="shared" si="42"/>
        <v>7.8899999999999994E-3</v>
      </c>
      <c r="T169" s="25"/>
      <c r="U169" s="25">
        <f t="shared" si="43"/>
        <v>7.0047799999999995E-3</v>
      </c>
      <c r="V169" s="25">
        <f t="shared" si="44"/>
        <v>0.16132008340000001</v>
      </c>
      <c r="W169" s="25">
        <v>5.8300000000000001E-3</v>
      </c>
      <c r="X169" s="25">
        <f t="shared" si="45"/>
        <v>4.9399999999999999E-3</v>
      </c>
      <c r="Y169" s="25"/>
      <c r="Z169" s="25">
        <f t="shared" si="46"/>
        <v>4.1764100000000002E-3</v>
      </c>
      <c r="AA169" s="25">
        <f t="shared" si="47"/>
        <v>9.6182722300000009E-2</v>
      </c>
      <c r="AB169" s="25">
        <v>1.73E-3</v>
      </c>
      <c r="AC169" s="25">
        <f t="shared" si="32"/>
        <v>8.8999999999999995E-4</v>
      </c>
    </row>
    <row r="170" spans="1:29" s="15" customFormat="1">
      <c r="A170" s="18">
        <v>418</v>
      </c>
      <c r="B170" s="25">
        <v>-9.0000000000000006E-5</v>
      </c>
      <c r="C170" s="25">
        <v>9.469E-3</v>
      </c>
      <c r="D170" s="25">
        <f t="shared" si="33"/>
        <v>8.6940000000000003E-3</v>
      </c>
      <c r="E170" s="25"/>
      <c r="F170" s="25">
        <f t="shared" si="34"/>
        <v>6.2259800000000007E-3</v>
      </c>
      <c r="G170" s="25">
        <f t="shared" si="35"/>
        <v>0.14338431940000002</v>
      </c>
      <c r="H170" s="25">
        <v>8.3700000000000007E-3</v>
      </c>
      <c r="I170" s="25">
        <f t="shared" si="36"/>
        <v>7.5950000000000011E-3</v>
      </c>
      <c r="J170" s="25"/>
      <c r="K170" s="25">
        <f t="shared" si="37"/>
        <v>5.2668800000000016E-3</v>
      </c>
      <c r="L170" s="25">
        <f t="shared" si="38"/>
        <v>0.12129624640000004</v>
      </c>
      <c r="M170" s="25">
        <v>1.0630000000000001E-2</v>
      </c>
      <c r="N170" s="25">
        <f t="shared" si="39"/>
        <v>9.8550000000000009E-3</v>
      </c>
      <c r="O170" s="25"/>
      <c r="P170" s="25">
        <f t="shared" si="40"/>
        <v>7.4097800000000012E-3</v>
      </c>
      <c r="Q170" s="25">
        <f t="shared" si="41"/>
        <v>0.17064723340000004</v>
      </c>
      <c r="R170" s="25">
        <v>8.6990000000000001E-3</v>
      </c>
      <c r="S170" s="25">
        <f t="shared" si="42"/>
        <v>7.9240000000000005E-3</v>
      </c>
      <c r="T170" s="25"/>
      <c r="U170" s="25">
        <f t="shared" si="43"/>
        <v>7.0387800000000006E-3</v>
      </c>
      <c r="V170" s="25">
        <f t="shared" si="44"/>
        <v>0.16210310340000003</v>
      </c>
      <c r="W170" s="25">
        <v>5.8599999999999998E-3</v>
      </c>
      <c r="X170" s="25">
        <f t="shared" si="45"/>
        <v>5.0850000000000001E-3</v>
      </c>
      <c r="Y170" s="25"/>
      <c r="Z170" s="25">
        <f t="shared" si="46"/>
        <v>4.3214100000000004E-3</v>
      </c>
      <c r="AA170" s="25">
        <f t="shared" si="47"/>
        <v>9.9522072300000014E-2</v>
      </c>
      <c r="AB170" s="25">
        <v>1.64E-3</v>
      </c>
      <c r="AC170" s="25">
        <f t="shared" si="32"/>
        <v>7.7499999999999997E-4</v>
      </c>
    </row>
    <row r="171" spans="1:29" s="15" customFormat="1">
      <c r="A171" s="18">
        <v>419</v>
      </c>
      <c r="B171" s="25">
        <v>5.0000000000000002E-5</v>
      </c>
      <c r="C171" s="25">
        <v>9.3699999999999999E-3</v>
      </c>
      <c r="D171" s="25">
        <f t="shared" si="33"/>
        <v>8.5299999999999994E-3</v>
      </c>
      <c r="E171" s="25"/>
      <c r="F171" s="25">
        <f t="shared" si="34"/>
        <v>6.0619799999999998E-3</v>
      </c>
      <c r="G171" s="25">
        <f t="shared" si="35"/>
        <v>0.1396073994</v>
      </c>
      <c r="H171" s="25">
        <v>8.1300000000000001E-3</v>
      </c>
      <c r="I171" s="25">
        <f t="shared" si="36"/>
        <v>7.2900000000000005E-3</v>
      </c>
      <c r="J171" s="25"/>
      <c r="K171" s="25">
        <f t="shared" si="37"/>
        <v>4.9618800000000001E-3</v>
      </c>
      <c r="L171" s="25">
        <f t="shared" si="38"/>
        <v>0.11427209640000001</v>
      </c>
      <c r="M171" s="25">
        <v>1.034E-2</v>
      </c>
      <c r="N171" s="25">
        <f t="shared" si="39"/>
        <v>9.4999999999999998E-3</v>
      </c>
      <c r="O171" s="25"/>
      <c r="P171" s="25">
        <f t="shared" si="40"/>
        <v>7.0547800000000001E-3</v>
      </c>
      <c r="Q171" s="25">
        <f t="shared" si="41"/>
        <v>0.16247158340000001</v>
      </c>
      <c r="R171" s="25">
        <v>8.6189999999999999E-3</v>
      </c>
      <c r="S171" s="25">
        <f t="shared" si="42"/>
        <v>7.7790000000000003E-3</v>
      </c>
      <c r="T171" s="25"/>
      <c r="U171" s="25">
        <f t="shared" si="43"/>
        <v>6.8937800000000004E-3</v>
      </c>
      <c r="V171" s="25">
        <f t="shared" si="44"/>
        <v>0.15876375340000001</v>
      </c>
      <c r="W171" s="25">
        <v>5.7499999999999999E-3</v>
      </c>
      <c r="X171" s="25">
        <f t="shared" si="45"/>
        <v>4.9100000000000003E-3</v>
      </c>
      <c r="Y171" s="25"/>
      <c r="Z171" s="25">
        <f t="shared" si="46"/>
        <v>4.1464100000000005E-3</v>
      </c>
      <c r="AA171" s="25">
        <f t="shared" si="47"/>
        <v>9.5491822300000015E-2</v>
      </c>
      <c r="AB171" s="25">
        <v>1.6299999999999999E-3</v>
      </c>
      <c r="AC171" s="25">
        <f t="shared" si="32"/>
        <v>8.3999999999999993E-4</v>
      </c>
    </row>
    <row r="172" spans="1:29" s="15" customFormat="1">
      <c r="A172" s="18">
        <v>420</v>
      </c>
      <c r="B172" s="25">
        <v>1.0000000000000001E-5</v>
      </c>
      <c r="C172" s="25">
        <v>9.3900000000000008E-3</v>
      </c>
      <c r="D172" s="25">
        <f t="shared" si="33"/>
        <v>8.5600000000000016E-3</v>
      </c>
      <c r="E172" s="25"/>
      <c r="F172" s="25">
        <f t="shared" si="34"/>
        <v>6.091980000000002E-3</v>
      </c>
      <c r="G172" s="25">
        <f t="shared" si="35"/>
        <v>0.14029829940000005</v>
      </c>
      <c r="H172" s="25">
        <v>8.1700000000000002E-3</v>
      </c>
      <c r="I172" s="25">
        <f t="shared" si="36"/>
        <v>7.3400000000000002E-3</v>
      </c>
      <c r="J172" s="25"/>
      <c r="K172" s="25">
        <f t="shared" si="37"/>
        <v>5.0118799999999998E-3</v>
      </c>
      <c r="L172" s="25">
        <f t="shared" si="38"/>
        <v>0.11542359639999999</v>
      </c>
      <c r="M172" s="25">
        <v>1.0460000000000001E-2</v>
      </c>
      <c r="N172" s="25">
        <f t="shared" si="39"/>
        <v>9.6299999999999997E-3</v>
      </c>
      <c r="O172" s="25"/>
      <c r="P172" s="25">
        <f t="shared" si="40"/>
        <v>7.18478E-3</v>
      </c>
      <c r="Q172" s="25">
        <f t="shared" si="41"/>
        <v>0.1654654834</v>
      </c>
      <c r="R172" s="25">
        <v>8.4399999999999996E-3</v>
      </c>
      <c r="S172" s="25">
        <f t="shared" si="42"/>
        <v>7.6099999999999996E-3</v>
      </c>
      <c r="T172" s="25"/>
      <c r="U172" s="25">
        <f t="shared" si="43"/>
        <v>6.7247799999999996E-3</v>
      </c>
      <c r="V172" s="25">
        <f t="shared" si="44"/>
        <v>0.15487168339999999</v>
      </c>
      <c r="W172" s="25">
        <v>5.6699999999999997E-3</v>
      </c>
      <c r="X172" s="25">
        <f t="shared" si="45"/>
        <v>4.8399999999999997E-3</v>
      </c>
      <c r="Y172" s="25"/>
      <c r="Z172" s="25">
        <f t="shared" si="46"/>
        <v>4.0764099999999999E-3</v>
      </c>
      <c r="AA172" s="25">
        <f t="shared" si="47"/>
        <v>9.387972230000001E-2</v>
      </c>
      <c r="AB172" s="25">
        <v>1.65E-3</v>
      </c>
      <c r="AC172" s="25">
        <f t="shared" si="32"/>
        <v>8.3000000000000001E-4</v>
      </c>
    </row>
    <row r="173" spans="1:29" s="15" customFormat="1">
      <c r="A173" s="18">
        <v>421</v>
      </c>
      <c r="B173" s="25">
        <v>-6.0000000000000002E-5</v>
      </c>
      <c r="C173" s="25">
        <v>9.1599999999999997E-3</v>
      </c>
      <c r="D173" s="25">
        <f t="shared" si="33"/>
        <v>8.3199999999999993E-3</v>
      </c>
      <c r="E173" s="25"/>
      <c r="F173" s="25">
        <f t="shared" si="34"/>
        <v>5.8519799999999997E-3</v>
      </c>
      <c r="G173" s="25">
        <f t="shared" si="35"/>
        <v>0.13477109940000001</v>
      </c>
      <c r="H173" s="25">
        <v>7.92E-3</v>
      </c>
      <c r="I173" s="25">
        <f t="shared" si="36"/>
        <v>7.0799999999999995E-3</v>
      </c>
      <c r="J173" s="25"/>
      <c r="K173" s="25">
        <f t="shared" si="37"/>
        <v>4.75188E-3</v>
      </c>
      <c r="L173" s="25">
        <f t="shared" si="38"/>
        <v>0.10943579640000001</v>
      </c>
      <c r="M173" s="25">
        <v>1.0120000000000001E-2</v>
      </c>
      <c r="N173" s="25">
        <f t="shared" si="39"/>
        <v>9.2800000000000001E-3</v>
      </c>
      <c r="O173" s="25"/>
      <c r="P173" s="25">
        <f t="shared" si="40"/>
        <v>6.8347800000000004E-3</v>
      </c>
      <c r="Q173" s="25">
        <f t="shared" si="41"/>
        <v>0.1574049834</v>
      </c>
      <c r="R173" s="25">
        <v>8.3700000000000007E-3</v>
      </c>
      <c r="S173" s="25">
        <f t="shared" si="42"/>
        <v>7.5300000000000002E-3</v>
      </c>
      <c r="T173" s="25"/>
      <c r="U173" s="25">
        <f t="shared" si="43"/>
        <v>6.6447800000000003E-3</v>
      </c>
      <c r="V173" s="25">
        <f t="shared" si="44"/>
        <v>0.15302928340000002</v>
      </c>
      <c r="W173" s="25">
        <v>5.45E-3</v>
      </c>
      <c r="X173" s="25">
        <f t="shared" si="45"/>
        <v>4.6099999999999995E-3</v>
      </c>
      <c r="Y173" s="25"/>
      <c r="Z173" s="25">
        <f t="shared" si="46"/>
        <v>3.8464099999999998E-3</v>
      </c>
      <c r="AA173" s="25">
        <f t="shared" si="47"/>
        <v>8.8582822300000003E-2</v>
      </c>
      <c r="AB173" s="25">
        <v>1.74E-3</v>
      </c>
      <c r="AC173" s="25">
        <f t="shared" si="32"/>
        <v>8.4000000000000003E-4</v>
      </c>
    </row>
    <row r="174" spans="1:29" s="15" customFormat="1">
      <c r="A174" s="18">
        <v>422</v>
      </c>
      <c r="B174" s="25">
        <v>3.0000000000000001E-5</v>
      </c>
      <c r="C174" s="25">
        <v>9.299E-3</v>
      </c>
      <c r="D174" s="25">
        <f t="shared" si="33"/>
        <v>8.4239999999999992E-3</v>
      </c>
      <c r="E174" s="25"/>
      <c r="F174" s="25">
        <f t="shared" si="34"/>
        <v>5.9559799999999996E-3</v>
      </c>
      <c r="G174" s="25">
        <f t="shared" si="35"/>
        <v>0.13716621940000001</v>
      </c>
      <c r="H174" s="25">
        <v>8.2199999999999999E-3</v>
      </c>
      <c r="I174" s="25">
        <f t="shared" si="36"/>
        <v>7.345E-3</v>
      </c>
      <c r="J174" s="25"/>
      <c r="K174" s="25">
        <f t="shared" si="37"/>
        <v>5.0168799999999996E-3</v>
      </c>
      <c r="L174" s="25">
        <f t="shared" si="38"/>
        <v>0.1155387464</v>
      </c>
      <c r="M174" s="25">
        <v>1.0529999999999999E-2</v>
      </c>
      <c r="N174" s="25">
        <f t="shared" si="39"/>
        <v>9.6549999999999987E-3</v>
      </c>
      <c r="O174" s="25"/>
      <c r="P174" s="25">
        <f t="shared" si="40"/>
        <v>7.209779999999999E-3</v>
      </c>
      <c r="Q174" s="25">
        <f t="shared" si="41"/>
        <v>0.16604123339999999</v>
      </c>
      <c r="R174" s="25">
        <v>8.5100000000000002E-3</v>
      </c>
      <c r="S174" s="25">
        <f t="shared" si="42"/>
        <v>7.6350000000000003E-3</v>
      </c>
      <c r="T174" s="25"/>
      <c r="U174" s="25">
        <f t="shared" si="43"/>
        <v>6.7497800000000004E-3</v>
      </c>
      <c r="V174" s="25">
        <f t="shared" si="44"/>
        <v>0.15544743340000003</v>
      </c>
      <c r="W174" s="25">
        <v>5.8999999999999999E-3</v>
      </c>
      <c r="X174" s="25">
        <f t="shared" si="45"/>
        <v>5.025E-3</v>
      </c>
      <c r="Y174" s="25"/>
      <c r="Z174" s="25">
        <f t="shared" si="46"/>
        <v>4.2614100000000002E-3</v>
      </c>
      <c r="AA174" s="25">
        <f t="shared" si="47"/>
        <v>9.8140272300000012E-2</v>
      </c>
      <c r="AB174" s="25">
        <v>1.72E-3</v>
      </c>
      <c r="AC174" s="25">
        <f t="shared" si="32"/>
        <v>8.7500000000000002E-4</v>
      </c>
    </row>
    <row r="175" spans="1:29" s="15" customFormat="1">
      <c r="A175" s="18">
        <v>423</v>
      </c>
      <c r="B175" s="25">
        <v>1E-4</v>
      </c>
      <c r="C175" s="25">
        <v>8.9099999999999995E-3</v>
      </c>
      <c r="D175" s="25">
        <f t="shared" si="33"/>
        <v>8.0649999999999993E-3</v>
      </c>
      <c r="E175" s="25"/>
      <c r="F175" s="25">
        <f t="shared" si="34"/>
        <v>5.5969799999999997E-3</v>
      </c>
      <c r="G175" s="25">
        <f t="shared" si="35"/>
        <v>0.1288984494</v>
      </c>
      <c r="H175" s="25">
        <v>7.7600000000000004E-3</v>
      </c>
      <c r="I175" s="25">
        <f t="shared" si="36"/>
        <v>6.9150000000000001E-3</v>
      </c>
      <c r="J175" s="25"/>
      <c r="K175" s="25">
        <f t="shared" si="37"/>
        <v>4.5868799999999998E-3</v>
      </c>
      <c r="L175" s="25">
        <f t="shared" si="38"/>
        <v>0.1056358464</v>
      </c>
      <c r="M175" s="25">
        <v>9.9299999999999996E-3</v>
      </c>
      <c r="N175" s="25">
        <f t="shared" si="39"/>
        <v>9.0849999999999993E-3</v>
      </c>
      <c r="O175" s="25"/>
      <c r="P175" s="25">
        <f t="shared" si="40"/>
        <v>6.6397799999999996E-3</v>
      </c>
      <c r="Q175" s="25">
        <f t="shared" si="41"/>
        <v>0.15291413340000001</v>
      </c>
      <c r="R175" s="25">
        <v>8.09E-3</v>
      </c>
      <c r="S175" s="25">
        <f t="shared" si="42"/>
        <v>7.2449999999999997E-3</v>
      </c>
      <c r="T175" s="25"/>
      <c r="U175" s="25">
        <f t="shared" si="43"/>
        <v>6.3597799999999998E-3</v>
      </c>
      <c r="V175" s="25">
        <f t="shared" si="44"/>
        <v>0.14646573339999999</v>
      </c>
      <c r="W175" s="25">
        <v>5.3499999999999997E-3</v>
      </c>
      <c r="X175" s="25">
        <f t="shared" si="45"/>
        <v>4.5049999999999995E-3</v>
      </c>
      <c r="Y175" s="25"/>
      <c r="Z175" s="25">
        <f t="shared" si="46"/>
        <v>3.7414099999999997E-3</v>
      </c>
      <c r="AA175" s="25">
        <f t="shared" si="47"/>
        <v>8.6164672299999995E-2</v>
      </c>
      <c r="AB175" s="25">
        <v>1.5900000000000001E-3</v>
      </c>
      <c r="AC175" s="25">
        <f t="shared" si="32"/>
        <v>8.4500000000000005E-4</v>
      </c>
    </row>
    <row r="176" spans="1:29" s="15" customFormat="1">
      <c r="A176" s="18">
        <v>424</v>
      </c>
      <c r="B176" s="25">
        <v>1E-4</v>
      </c>
      <c r="C176" s="25">
        <v>9.1000000000000004E-3</v>
      </c>
      <c r="D176" s="25">
        <f t="shared" si="33"/>
        <v>8.1850000000000013E-3</v>
      </c>
      <c r="E176" s="25"/>
      <c r="F176" s="25">
        <f t="shared" si="34"/>
        <v>5.7169800000000017E-3</v>
      </c>
      <c r="G176" s="25">
        <f t="shared" si="35"/>
        <v>0.13166204940000004</v>
      </c>
      <c r="H176" s="25">
        <v>8.26E-3</v>
      </c>
      <c r="I176" s="25">
        <f t="shared" si="36"/>
        <v>7.345E-3</v>
      </c>
      <c r="J176" s="25"/>
      <c r="K176" s="25">
        <f t="shared" si="37"/>
        <v>5.0168799999999996E-3</v>
      </c>
      <c r="L176" s="25">
        <f t="shared" si="38"/>
        <v>0.1155387464</v>
      </c>
      <c r="M176" s="25">
        <v>1.013E-2</v>
      </c>
      <c r="N176" s="25">
        <f t="shared" si="39"/>
        <v>9.215000000000001E-3</v>
      </c>
      <c r="O176" s="25"/>
      <c r="P176" s="25">
        <f t="shared" si="40"/>
        <v>6.7697800000000013E-3</v>
      </c>
      <c r="Q176" s="25">
        <f t="shared" si="41"/>
        <v>0.15590803340000003</v>
      </c>
      <c r="R176" s="25">
        <v>8.3990000000000002E-3</v>
      </c>
      <c r="S176" s="25">
        <f t="shared" si="42"/>
        <v>7.4840000000000002E-3</v>
      </c>
      <c r="T176" s="25"/>
      <c r="U176" s="25">
        <f t="shared" si="43"/>
        <v>6.5987800000000003E-3</v>
      </c>
      <c r="V176" s="25">
        <f t="shared" si="44"/>
        <v>0.15196990340000002</v>
      </c>
      <c r="W176" s="25">
        <v>5.4099999999999999E-3</v>
      </c>
      <c r="X176" s="25">
        <f t="shared" si="45"/>
        <v>4.4949999999999999E-3</v>
      </c>
      <c r="Y176" s="25"/>
      <c r="Z176" s="25">
        <f t="shared" si="46"/>
        <v>3.7314100000000001E-3</v>
      </c>
      <c r="AA176" s="25">
        <f t="shared" si="47"/>
        <v>8.5934372300000006E-2</v>
      </c>
      <c r="AB176" s="25">
        <v>1.73E-3</v>
      </c>
      <c r="AC176" s="25">
        <f t="shared" si="32"/>
        <v>9.1500000000000001E-4</v>
      </c>
    </row>
    <row r="177" spans="1:29" s="15" customFormat="1">
      <c r="A177" s="18">
        <v>425</v>
      </c>
      <c r="B177" s="25">
        <v>6.0000000000000002E-5</v>
      </c>
      <c r="C177" s="25">
        <v>8.8999999999999999E-3</v>
      </c>
      <c r="D177" s="25">
        <f t="shared" si="33"/>
        <v>8.0649999999999993E-3</v>
      </c>
      <c r="E177" s="25"/>
      <c r="F177" s="25">
        <f t="shared" si="34"/>
        <v>5.5969799999999997E-3</v>
      </c>
      <c r="G177" s="25">
        <f t="shared" si="35"/>
        <v>0.1288984494</v>
      </c>
      <c r="H177" s="25">
        <v>7.6099999999999996E-3</v>
      </c>
      <c r="I177" s="25">
        <f t="shared" si="36"/>
        <v>6.7749999999999998E-3</v>
      </c>
      <c r="J177" s="25"/>
      <c r="K177" s="25">
        <f t="shared" si="37"/>
        <v>4.4468800000000003E-3</v>
      </c>
      <c r="L177" s="25">
        <f t="shared" si="38"/>
        <v>0.10241164640000001</v>
      </c>
      <c r="M177" s="25">
        <v>9.6299999999999997E-3</v>
      </c>
      <c r="N177" s="25">
        <f t="shared" si="39"/>
        <v>8.794999999999999E-3</v>
      </c>
      <c r="O177" s="25"/>
      <c r="P177" s="25">
        <f t="shared" si="40"/>
        <v>6.3497799999999993E-3</v>
      </c>
      <c r="Q177" s="25">
        <f t="shared" si="41"/>
        <v>0.1462354334</v>
      </c>
      <c r="R177" s="25">
        <v>7.979E-3</v>
      </c>
      <c r="S177" s="25">
        <f t="shared" si="42"/>
        <v>7.1440000000000002E-3</v>
      </c>
      <c r="T177" s="25"/>
      <c r="U177" s="25">
        <f t="shared" si="43"/>
        <v>6.2587800000000002E-3</v>
      </c>
      <c r="V177" s="25">
        <f t="shared" si="44"/>
        <v>0.14413970340000001</v>
      </c>
      <c r="W177" s="25">
        <v>5.2599999999999999E-3</v>
      </c>
      <c r="X177" s="25">
        <f t="shared" si="45"/>
        <v>4.4250000000000001E-3</v>
      </c>
      <c r="Y177" s="25"/>
      <c r="Z177" s="25">
        <f t="shared" si="46"/>
        <v>3.6614100000000004E-3</v>
      </c>
      <c r="AA177" s="25">
        <f t="shared" si="47"/>
        <v>8.4322272300000015E-2</v>
      </c>
      <c r="AB177" s="25">
        <v>1.6100000000000001E-3</v>
      </c>
      <c r="AC177" s="25">
        <f t="shared" si="32"/>
        <v>8.3500000000000002E-4</v>
      </c>
    </row>
    <row r="178" spans="1:29" s="15" customFormat="1">
      <c r="A178" s="18">
        <v>426</v>
      </c>
      <c r="B178" s="25">
        <v>-4.0000000000000003E-5</v>
      </c>
      <c r="C178" s="25">
        <v>8.3899999999999999E-3</v>
      </c>
      <c r="D178" s="25">
        <f t="shared" si="33"/>
        <v>7.62E-3</v>
      </c>
      <c r="E178" s="25"/>
      <c r="F178" s="25">
        <f t="shared" si="34"/>
        <v>5.1519800000000004E-3</v>
      </c>
      <c r="G178" s="25">
        <f t="shared" si="35"/>
        <v>0.11865009940000001</v>
      </c>
      <c r="H178" s="25">
        <v>7.6400000000000001E-3</v>
      </c>
      <c r="I178" s="25">
        <f t="shared" si="36"/>
        <v>6.8700000000000002E-3</v>
      </c>
      <c r="J178" s="25"/>
      <c r="K178" s="25">
        <f t="shared" si="37"/>
        <v>4.5418799999999999E-3</v>
      </c>
      <c r="L178" s="25">
        <f t="shared" si="38"/>
        <v>0.10459949640000001</v>
      </c>
      <c r="M178" s="25">
        <v>9.6200000000000001E-3</v>
      </c>
      <c r="N178" s="25">
        <f t="shared" si="39"/>
        <v>8.8500000000000002E-3</v>
      </c>
      <c r="O178" s="25"/>
      <c r="P178" s="25">
        <f t="shared" si="40"/>
        <v>6.4047800000000005E-3</v>
      </c>
      <c r="Q178" s="25">
        <f t="shared" si="41"/>
        <v>0.14750208340000001</v>
      </c>
      <c r="R178" s="25">
        <v>7.7999999999999996E-3</v>
      </c>
      <c r="S178" s="25">
        <f t="shared" si="42"/>
        <v>7.0299999999999998E-3</v>
      </c>
      <c r="T178" s="25"/>
      <c r="U178" s="25">
        <f t="shared" si="43"/>
        <v>6.1447799999999999E-3</v>
      </c>
      <c r="V178" s="25">
        <f t="shared" si="44"/>
        <v>0.1415142834</v>
      </c>
      <c r="W178" s="25">
        <v>4.9300000000000004E-3</v>
      </c>
      <c r="X178" s="25">
        <f t="shared" si="45"/>
        <v>4.1600000000000005E-3</v>
      </c>
      <c r="Y178" s="25"/>
      <c r="Z178" s="25">
        <f t="shared" si="46"/>
        <v>3.3964100000000007E-3</v>
      </c>
      <c r="AA178" s="25">
        <f t="shared" si="47"/>
        <v>7.8219322300000019E-2</v>
      </c>
      <c r="AB178" s="25">
        <v>1.58E-3</v>
      </c>
      <c r="AC178" s="25">
        <f t="shared" si="32"/>
        <v>7.6999999999999996E-4</v>
      </c>
    </row>
    <row r="179" spans="1:29" s="15" customFormat="1">
      <c r="A179" s="18">
        <v>427</v>
      </c>
      <c r="B179" s="25">
        <v>-6.8999999999999997E-5</v>
      </c>
      <c r="C179" s="25">
        <v>8.7799999999999996E-3</v>
      </c>
      <c r="D179" s="25">
        <f t="shared" si="33"/>
        <v>8.0295000000000002E-3</v>
      </c>
      <c r="E179" s="25"/>
      <c r="F179" s="25">
        <f t="shared" si="34"/>
        <v>5.5614800000000006E-3</v>
      </c>
      <c r="G179" s="25">
        <f t="shared" si="35"/>
        <v>0.12808088440000001</v>
      </c>
      <c r="H179" s="25">
        <v>7.4000000000000003E-3</v>
      </c>
      <c r="I179" s="25">
        <f t="shared" si="36"/>
        <v>6.6495E-3</v>
      </c>
      <c r="J179" s="25"/>
      <c r="K179" s="25">
        <f t="shared" si="37"/>
        <v>4.3213799999999997E-3</v>
      </c>
      <c r="L179" s="25">
        <f t="shared" si="38"/>
        <v>9.9521381399999997E-2</v>
      </c>
      <c r="M179" s="25">
        <v>9.6500000000000006E-3</v>
      </c>
      <c r="N179" s="25">
        <f t="shared" si="39"/>
        <v>8.8995000000000012E-3</v>
      </c>
      <c r="O179" s="25"/>
      <c r="P179" s="25">
        <f t="shared" si="40"/>
        <v>6.4542800000000015E-3</v>
      </c>
      <c r="Q179" s="25">
        <f t="shared" si="41"/>
        <v>0.14864206840000005</v>
      </c>
      <c r="R179" s="25">
        <v>7.8399999999999997E-3</v>
      </c>
      <c r="S179" s="25">
        <f t="shared" si="42"/>
        <v>7.0894999999999994E-3</v>
      </c>
      <c r="T179" s="25"/>
      <c r="U179" s="25">
        <f t="shared" si="43"/>
        <v>6.2042799999999995E-3</v>
      </c>
      <c r="V179" s="25">
        <f t="shared" si="44"/>
        <v>0.14288456839999999</v>
      </c>
      <c r="W179" s="25">
        <v>5.2399999999999999E-3</v>
      </c>
      <c r="X179" s="25">
        <f t="shared" si="45"/>
        <v>4.4894999999999996E-3</v>
      </c>
      <c r="Y179" s="25"/>
      <c r="Z179" s="25">
        <f t="shared" si="46"/>
        <v>3.7259099999999998E-3</v>
      </c>
      <c r="AA179" s="25">
        <f t="shared" si="47"/>
        <v>8.5807707299999994E-2</v>
      </c>
      <c r="AB179" s="25">
        <v>1.57E-3</v>
      </c>
      <c r="AC179" s="25">
        <f t="shared" si="32"/>
        <v>7.5049999999999997E-4</v>
      </c>
    </row>
    <row r="180" spans="1:29" s="15" customFormat="1">
      <c r="A180" s="18">
        <v>428</v>
      </c>
      <c r="B180" s="25">
        <v>-3.0000000000000001E-5</v>
      </c>
      <c r="C180" s="25">
        <v>8.5800000000000008E-3</v>
      </c>
      <c r="D180" s="25">
        <f t="shared" si="33"/>
        <v>7.7900000000000009E-3</v>
      </c>
      <c r="E180" s="25"/>
      <c r="F180" s="25">
        <f t="shared" si="34"/>
        <v>5.3219800000000005E-3</v>
      </c>
      <c r="G180" s="25">
        <f t="shared" si="35"/>
        <v>0.12256519940000002</v>
      </c>
      <c r="H180" s="25">
        <v>7.5199999999999998E-3</v>
      </c>
      <c r="I180" s="25">
        <f t="shared" si="36"/>
        <v>6.7299999999999999E-3</v>
      </c>
      <c r="J180" s="25"/>
      <c r="K180" s="25">
        <f t="shared" si="37"/>
        <v>4.4018800000000004E-3</v>
      </c>
      <c r="L180" s="25">
        <f t="shared" si="38"/>
        <v>0.10137529640000001</v>
      </c>
      <c r="M180" s="25">
        <v>9.58E-3</v>
      </c>
      <c r="N180" s="25">
        <f t="shared" si="39"/>
        <v>8.7899999999999992E-3</v>
      </c>
      <c r="O180" s="25"/>
      <c r="P180" s="25">
        <f t="shared" si="40"/>
        <v>6.3447799999999995E-3</v>
      </c>
      <c r="Q180" s="25">
        <f t="shared" si="41"/>
        <v>0.1461202834</v>
      </c>
      <c r="R180" s="25">
        <v>7.6800000000000002E-3</v>
      </c>
      <c r="S180" s="25">
        <f t="shared" si="42"/>
        <v>6.8900000000000003E-3</v>
      </c>
      <c r="T180" s="25"/>
      <c r="U180" s="25">
        <f t="shared" si="43"/>
        <v>6.0047800000000004E-3</v>
      </c>
      <c r="V180" s="25">
        <f t="shared" si="44"/>
        <v>0.13829008340000001</v>
      </c>
      <c r="W180" s="25">
        <v>4.7600000000000003E-3</v>
      </c>
      <c r="X180" s="25">
        <f t="shared" si="45"/>
        <v>3.9700000000000004E-3</v>
      </c>
      <c r="Y180" s="25"/>
      <c r="Z180" s="25">
        <f t="shared" si="46"/>
        <v>3.2064100000000007E-3</v>
      </c>
      <c r="AA180" s="25">
        <f t="shared" si="47"/>
        <v>7.3843622300000022E-2</v>
      </c>
      <c r="AB180" s="25">
        <v>1.6100000000000001E-3</v>
      </c>
      <c r="AC180" s="25">
        <f t="shared" si="32"/>
        <v>7.9000000000000001E-4</v>
      </c>
    </row>
    <row r="181" spans="1:29" s="15" customFormat="1">
      <c r="A181" s="18">
        <v>429</v>
      </c>
      <c r="B181" s="25">
        <v>6.8999999999999997E-5</v>
      </c>
      <c r="C181" s="25">
        <v>8.7399999999999995E-3</v>
      </c>
      <c r="D181" s="25">
        <f t="shared" si="33"/>
        <v>7.8904999999999999E-3</v>
      </c>
      <c r="E181" s="25"/>
      <c r="F181" s="25">
        <f t="shared" si="34"/>
        <v>5.4224800000000004E-3</v>
      </c>
      <c r="G181" s="25">
        <f t="shared" si="35"/>
        <v>0.12487971440000001</v>
      </c>
      <c r="H181" s="25">
        <v>7.5599999999999999E-3</v>
      </c>
      <c r="I181" s="25">
        <f t="shared" si="36"/>
        <v>6.7104999999999995E-3</v>
      </c>
      <c r="J181" s="25"/>
      <c r="K181" s="25">
        <f t="shared" si="37"/>
        <v>4.38238E-3</v>
      </c>
      <c r="L181" s="25">
        <f t="shared" si="38"/>
        <v>0.10092621140000001</v>
      </c>
      <c r="M181" s="25">
        <v>9.6699999999999998E-3</v>
      </c>
      <c r="N181" s="25">
        <f t="shared" si="39"/>
        <v>8.8205000000000002E-3</v>
      </c>
      <c r="O181" s="25"/>
      <c r="P181" s="25">
        <f t="shared" si="40"/>
        <v>6.3752800000000005E-3</v>
      </c>
      <c r="Q181" s="25">
        <f t="shared" si="41"/>
        <v>0.14682269840000001</v>
      </c>
      <c r="R181" s="25">
        <v>7.7499999999999999E-3</v>
      </c>
      <c r="S181" s="25">
        <f t="shared" si="42"/>
        <v>6.9005000000000004E-3</v>
      </c>
      <c r="T181" s="25"/>
      <c r="U181" s="25">
        <f t="shared" si="43"/>
        <v>6.0152800000000005E-3</v>
      </c>
      <c r="V181" s="25">
        <f t="shared" si="44"/>
        <v>0.13853189840000002</v>
      </c>
      <c r="W181" s="25">
        <v>5.1500000000000001E-3</v>
      </c>
      <c r="X181" s="25">
        <f t="shared" si="45"/>
        <v>4.3005000000000005E-3</v>
      </c>
      <c r="Y181" s="25"/>
      <c r="Z181" s="25">
        <f t="shared" si="46"/>
        <v>3.5369100000000007E-3</v>
      </c>
      <c r="AA181" s="25">
        <f t="shared" si="47"/>
        <v>8.1455037300000019E-2</v>
      </c>
      <c r="AB181" s="25">
        <v>1.6299999999999999E-3</v>
      </c>
      <c r="AC181" s="25">
        <f t="shared" si="32"/>
        <v>8.4949999999999999E-4</v>
      </c>
    </row>
    <row r="182" spans="1:29" s="15" customFormat="1">
      <c r="A182" s="18">
        <v>430</v>
      </c>
      <c r="B182" s="25">
        <v>3.0000000000000001E-5</v>
      </c>
      <c r="C182" s="25">
        <v>8.1600000000000006E-3</v>
      </c>
      <c r="D182" s="25">
        <f t="shared" si="33"/>
        <v>7.3650000000000009E-3</v>
      </c>
      <c r="E182" s="25"/>
      <c r="F182" s="25">
        <f t="shared" si="34"/>
        <v>4.8969800000000004E-3</v>
      </c>
      <c r="G182" s="25">
        <f t="shared" si="35"/>
        <v>0.11277744940000002</v>
      </c>
      <c r="H182" s="25">
        <v>7.2700000000000004E-3</v>
      </c>
      <c r="I182" s="25">
        <f t="shared" si="36"/>
        <v>6.4750000000000007E-3</v>
      </c>
      <c r="J182" s="25"/>
      <c r="K182" s="25">
        <f t="shared" si="37"/>
        <v>4.1468800000000004E-3</v>
      </c>
      <c r="L182" s="25">
        <f t="shared" si="38"/>
        <v>9.5502646400000016E-2</v>
      </c>
      <c r="M182" s="25">
        <v>9.3600000000000003E-3</v>
      </c>
      <c r="N182" s="25">
        <f t="shared" si="39"/>
        <v>8.5649999999999997E-3</v>
      </c>
      <c r="O182" s="25"/>
      <c r="P182" s="25">
        <f t="shared" si="40"/>
        <v>6.11978E-3</v>
      </c>
      <c r="Q182" s="25">
        <f t="shared" si="41"/>
        <v>0.14093853340000001</v>
      </c>
      <c r="R182" s="25">
        <v>7.4000000000000003E-3</v>
      </c>
      <c r="S182" s="25">
        <f t="shared" si="42"/>
        <v>6.6050000000000006E-3</v>
      </c>
      <c r="T182" s="25"/>
      <c r="U182" s="25">
        <f t="shared" si="43"/>
        <v>5.7197800000000007E-3</v>
      </c>
      <c r="V182" s="25">
        <f t="shared" si="44"/>
        <v>0.13172653340000001</v>
      </c>
      <c r="W182" s="25">
        <v>4.5700000000000003E-3</v>
      </c>
      <c r="X182" s="25">
        <f t="shared" si="45"/>
        <v>3.7750000000000001E-3</v>
      </c>
      <c r="Y182" s="25"/>
      <c r="Z182" s="25">
        <f t="shared" si="46"/>
        <v>3.01141E-3</v>
      </c>
      <c r="AA182" s="25">
        <f t="shared" si="47"/>
        <v>6.9352772300000004E-2</v>
      </c>
      <c r="AB182" s="25">
        <v>1.56E-3</v>
      </c>
      <c r="AC182" s="25">
        <f t="shared" si="32"/>
        <v>7.9500000000000003E-4</v>
      </c>
    </row>
    <row r="183" spans="1:29" s="15" customFormat="1">
      <c r="A183" s="18">
        <v>431</v>
      </c>
      <c r="B183" s="25">
        <v>-4.0000000000000003E-5</v>
      </c>
      <c r="C183" s="25">
        <v>8.3800000000000003E-3</v>
      </c>
      <c r="D183" s="25">
        <f t="shared" si="33"/>
        <v>7.6500000000000005E-3</v>
      </c>
      <c r="E183" s="25"/>
      <c r="F183" s="25">
        <f t="shared" si="34"/>
        <v>5.181980000000001E-3</v>
      </c>
      <c r="G183" s="25">
        <f t="shared" si="35"/>
        <v>0.11934099940000002</v>
      </c>
      <c r="H183" s="25">
        <v>7.2300000000000003E-3</v>
      </c>
      <c r="I183" s="25">
        <f t="shared" si="36"/>
        <v>6.5000000000000006E-3</v>
      </c>
      <c r="J183" s="25"/>
      <c r="K183" s="25">
        <f t="shared" si="37"/>
        <v>4.1718800000000011E-3</v>
      </c>
      <c r="L183" s="25">
        <f t="shared" si="38"/>
        <v>9.607839640000003E-2</v>
      </c>
      <c r="M183" s="25">
        <v>9.3699999999999999E-3</v>
      </c>
      <c r="N183" s="25">
        <f t="shared" si="39"/>
        <v>8.6400000000000001E-3</v>
      </c>
      <c r="O183" s="25"/>
      <c r="P183" s="25">
        <f t="shared" si="40"/>
        <v>6.1947800000000004E-3</v>
      </c>
      <c r="Q183" s="25">
        <f t="shared" si="41"/>
        <v>0.14266578340000002</v>
      </c>
      <c r="R183" s="25">
        <v>7.4900000000000001E-3</v>
      </c>
      <c r="S183" s="25">
        <f t="shared" si="42"/>
        <v>6.7600000000000004E-3</v>
      </c>
      <c r="T183" s="25"/>
      <c r="U183" s="25">
        <f t="shared" si="43"/>
        <v>5.8747800000000005E-3</v>
      </c>
      <c r="V183" s="25">
        <f t="shared" si="44"/>
        <v>0.13529618340000002</v>
      </c>
      <c r="W183" s="25">
        <v>4.7699999999999999E-3</v>
      </c>
      <c r="X183" s="25">
        <f t="shared" si="45"/>
        <v>4.0400000000000002E-3</v>
      </c>
      <c r="Y183" s="25"/>
      <c r="Z183" s="25">
        <f t="shared" si="46"/>
        <v>3.2764100000000004E-3</v>
      </c>
      <c r="AA183" s="25">
        <f t="shared" si="47"/>
        <v>7.5455722300000014E-2</v>
      </c>
      <c r="AB183" s="25">
        <v>1.5E-3</v>
      </c>
      <c r="AC183" s="25">
        <f t="shared" si="32"/>
        <v>7.2999999999999996E-4</v>
      </c>
    </row>
    <row r="184" spans="1:29" s="15" customFormat="1">
      <c r="A184" s="18">
        <v>432</v>
      </c>
      <c r="B184" s="25">
        <v>-1.0000000000000001E-5</v>
      </c>
      <c r="C184" s="25">
        <v>8.0499999999999999E-3</v>
      </c>
      <c r="D184" s="25">
        <f t="shared" si="33"/>
        <v>7.2649999999999998E-3</v>
      </c>
      <c r="E184" s="25"/>
      <c r="F184" s="25">
        <f t="shared" si="34"/>
        <v>4.7969799999999993E-3</v>
      </c>
      <c r="G184" s="25">
        <f t="shared" si="35"/>
        <v>0.11047444939999999</v>
      </c>
      <c r="H184" s="25">
        <v>7.1799999999999998E-3</v>
      </c>
      <c r="I184" s="25">
        <f t="shared" si="36"/>
        <v>6.3949999999999996E-3</v>
      </c>
      <c r="J184" s="25"/>
      <c r="K184" s="25">
        <f t="shared" si="37"/>
        <v>4.0668800000000001E-3</v>
      </c>
      <c r="L184" s="25">
        <f t="shared" si="38"/>
        <v>9.3660246400000008E-2</v>
      </c>
      <c r="M184" s="25">
        <v>9.129E-3</v>
      </c>
      <c r="N184" s="25">
        <f t="shared" si="39"/>
        <v>8.3440000000000007E-3</v>
      </c>
      <c r="O184" s="25"/>
      <c r="P184" s="25">
        <f t="shared" si="40"/>
        <v>5.898780000000001E-3</v>
      </c>
      <c r="Q184" s="25">
        <f t="shared" si="41"/>
        <v>0.13584890340000003</v>
      </c>
      <c r="R184" s="25">
        <v>7.4000000000000003E-3</v>
      </c>
      <c r="S184" s="25">
        <f t="shared" si="42"/>
        <v>6.6150000000000002E-3</v>
      </c>
      <c r="T184" s="25"/>
      <c r="U184" s="25">
        <f t="shared" si="43"/>
        <v>5.7297800000000003E-3</v>
      </c>
      <c r="V184" s="25">
        <f t="shared" si="44"/>
        <v>0.1319568334</v>
      </c>
      <c r="W184" s="25">
        <v>4.45E-3</v>
      </c>
      <c r="X184" s="25">
        <f t="shared" si="45"/>
        <v>3.6649999999999999E-3</v>
      </c>
      <c r="Y184" s="25"/>
      <c r="Z184" s="25">
        <f t="shared" si="46"/>
        <v>2.9014100000000001E-3</v>
      </c>
      <c r="AA184" s="25">
        <f t="shared" si="47"/>
        <v>6.6819472300000002E-2</v>
      </c>
      <c r="AB184" s="25">
        <v>1.58E-3</v>
      </c>
      <c r="AC184" s="25">
        <f t="shared" si="32"/>
        <v>7.85E-4</v>
      </c>
    </row>
    <row r="185" spans="1:29" s="15" customFormat="1">
      <c r="A185" s="18">
        <v>433</v>
      </c>
      <c r="B185" s="25">
        <v>3.0000000000000001E-5</v>
      </c>
      <c r="C185" s="25">
        <v>8.4799999999999997E-3</v>
      </c>
      <c r="D185" s="25">
        <f t="shared" si="33"/>
        <v>7.705E-3</v>
      </c>
      <c r="E185" s="25"/>
      <c r="F185" s="25">
        <f t="shared" si="34"/>
        <v>5.2369800000000005E-3</v>
      </c>
      <c r="G185" s="25">
        <f t="shared" si="35"/>
        <v>0.12060764940000002</v>
      </c>
      <c r="H185" s="25">
        <v>7.1999999999999998E-3</v>
      </c>
      <c r="I185" s="25">
        <f t="shared" si="36"/>
        <v>6.4250000000000002E-3</v>
      </c>
      <c r="J185" s="25"/>
      <c r="K185" s="25">
        <f t="shared" si="37"/>
        <v>4.0968800000000007E-3</v>
      </c>
      <c r="L185" s="25">
        <f t="shared" si="38"/>
        <v>9.4351146400000016E-2</v>
      </c>
      <c r="M185" s="25">
        <v>9.3200000000000002E-3</v>
      </c>
      <c r="N185" s="25">
        <f t="shared" si="39"/>
        <v>8.5450000000000005E-3</v>
      </c>
      <c r="O185" s="25"/>
      <c r="P185" s="25">
        <f t="shared" si="40"/>
        <v>6.0997800000000008E-3</v>
      </c>
      <c r="Q185" s="25">
        <f t="shared" si="41"/>
        <v>0.14047793340000003</v>
      </c>
      <c r="R185" s="25">
        <v>7.4999999999999997E-3</v>
      </c>
      <c r="S185" s="25">
        <f t="shared" si="42"/>
        <v>6.7250000000000001E-3</v>
      </c>
      <c r="T185" s="25"/>
      <c r="U185" s="25">
        <f t="shared" si="43"/>
        <v>5.8397800000000001E-3</v>
      </c>
      <c r="V185" s="25">
        <f t="shared" si="44"/>
        <v>0.13449013340000002</v>
      </c>
      <c r="W185" s="25">
        <v>4.7499999999999999E-3</v>
      </c>
      <c r="X185" s="25">
        <f t="shared" si="45"/>
        <v>3.9749999999999994E-3</v>
      </c>
      <c r="Y185" s="25"/>
      <c r="Z185" s="25">
        <f t="shared" si="46"/>
        <v>3.2114099999999996E-3</v>
      </c>
      <c r="AA185" s="25">
        <f t="shared" si="47"/>
        <v>7.3958772299999989E-2</v>
      </c>
      <c r="AB185" s="25">
        <v>1.5200000000000001E-3</v>
      </c>
      <c r="AC185" s="25">
        <f t="shared" si="32"/>
        <v>7.7500000000000008E-4</v>
      </c>
    </row>
    <row r="186" spans="1:29" s="15" customFormat="1">
      <c r="A186" s="18">
        <v>434</v>
      </c>
      <c r="B186" s="25">
        <v>-4.0000000000000003E-5</v>
      </c>
      <c r="C186" s="25">
        <v>7.92E-3</v>
      </c>
      <c r="D186" s="25">
        <f t="shared" si="33"/>
        <v>7.1799999999999998E-3</v>
      </c>
      <c r="E186" s="25"/>
      <c r="F186" s="25">
        <f t="shared" si="34"/>
        <v>4.7119799999999993E-3</v>
      </c>
      <c r="G186" s="25">
        <f t="shared" si="35"/>
        <v>0.10851689939999999</v>
      </c>
      <c r="H186" s="25">
        <v>7.0699999999999999E-3</v>
      </c>
      <c r="I186" s="25">
        <f t="shared" si="36"/>
        <v>6.3299999999999997E-3</v>
      </c>
      <c r="J186" s="25"/>
      <c r="K186" s="25">
        <f t="shared" si="37"/>
        <v>4.0018799999999993E-3</v>
      </c>
      <c r="L186" s="25">
        <f t="shared" si="38"/>
        <v>9.2163296399999983E-2</v>
      </c>
      <c r="M186" s="25">
        <v>8.9499999999999996E-3</v>
      </c>
      <c r="N186" s="25">
        <f t="shared" si="39"/>
        <v>8.2100000000000003E-3</v>
      </c>
      <c r="O186" s="25"/>
      <c r="P186" s="25">
        <f t="shared" si="40"/>
        <v>5.7647800000000006E-3</v>
      </c>
      <c r="Q186" s="25">
        <f t="shared" si="41"/>
        <v>0.13276288340000003</v>
      </c>
      <c r="R186" s="25">
        <v>7.1999999999999998E-3</v>
      </c>
      <c r="S186" s="25">
        <f t="shared" si="42"/>
        <v>6.4599999999999996E-3</v>
      </c>
      <c r="T186" s="25"/>
      <c r="U186" s="25">
        <f t="shared" si="43"/>
        <v>5.5747799999999997E-3</v>
      </c>
      <c r="V186" s="25">
        <f t="shared" si="44"/>
        <v>0.12838718339999999</v>
      </c>
      <c r="W186" s="25">
        <v>4.3299999999999996E-3</v>
      </c>
      <c r="X186" s="25">
        <f t="shared" si="45"/>
        <v>3.5899999999999994E-3</v>
      </c>
      <c r="Y186" s="25"/>
      <c r="Z186" s="25">
        <f t="shared" si="46"/>
        <v>2.8264099999999997E-3</v>
      </c>
      <c r="AA186" s="25">
        <f t="shared" si="47"/>
        <v>6.5092222300000002E-2</v>
      </c>
      <c r="AB186" s="25">
        <v>1.5200000000000001E-3</v>
      </c>
      <c r="AC186" s="25">
        <f t="shared" si="32"/>
        <v>7.3999999999999999E-4</v>
      </c>
    </row>
    <row r="187" spans="1:29" s="15" customFormat="1">
      <c r="A187" s="18">
        <v>435</v>
      </c>
      <c r="B187" s="25">
        <v>3.0000000000000001E-5</v>
      </c>
      <c r="C187" s="25">
        <v>8.4799999999999997E-3</v>
      </c>
      <c r="D187" s="25">
        <f t="shared" si="33"/>
        <v>7.6899999999999998E-3</v>
      </c>
      <c r="E187" s="25"/>
      <c r="F187" s="25">
        <f t="shared" si="34"/>
        <v>5.2219799999999993E-3</v>
      </c>
      <c r="G187" s="25">
        <f t="shared" si="35"/>
        <v>0.12026219939999999</v>
      </c>
      <c r="H187" s="25">
        <v>7.11E-3</v>
      </c>
      <c r="I187" s="25">
        <f t="shared" si="36"/>
        <v>6.3200000000000001E-3</v>
      </c>
      <c r="J187" s="25"/>
      <c r="K187" s="25">
        <f t="shared" si="37"/>
        <v>3.9918799999999997E-3</v>
      </c>
      <c r="L187" s="25">
        <f t="shared" si="38"/>
        <v>9.1932996399999994E-2</v>
      </c>
      <c r="M187" s="25">
        <v>9.2700000000000005E-3</v>
      </c>
      <c r="N187" s="25">
        <f t="shared" si="39"/>
        <v>8.4799999999999997E-3</v>
      </c>
      <c r="O187" s="25"/>
      <c r="P187" s="25">
        <f t="shared" si="40"/>
        <v>6.03478E-3</v>
      </c>
      <c r="Q187" s="25">
        <f t="shared" si="41"/>
        <v>0.13898098340000001</v>
      </c>
      <c r="R187" s="25">
        <v>7.2199999999999999E-3</v>
      </c>
      <c r="S187" s="25">
        <f t="shared" si="42"/>
        <v>6.43E-3</v>
      </c>
      <c r="T187" s="25"/>
      <c r="U187" s="25">
        <f t="shared" si="43"/>
        <v>5.54478E-3</v>
      </c>
      <c r="V187" s="25">
        <f t="shared" si="44"/>
        <v>0.1276962834</v>
      </c>
      <c r="W187" s="25">
        <v>4.6899999999999997E-3</v>
      </c>
      <c r="X187" s="25">
        <f t="shared" si="45"/>
        <v>3.8999999999999998E-3</v>
      </c>
      <c r="Y187" s="25"/>
      <c r="Z187" s="25">
        <f t="shared" si="46"/>
        <v>3.1364100000000001E-3</v>
      </c>
      <c r="AA187" s="25">
        <f t="shared" si="47"/>
        <v>7.2231522300000003E-2</v>
      </c>
      <c r="AB187" s="25">
        <v>1.5499999999999999E-3</v>
      </c>
      <c r="AC187" s="25">
        <f t="shared" si="32"/>
        <v>7.9000000000000001E-4</v>
      </c>
    </row>
    <row r="188" spans="1:29" s="15" customFormat="1">
      <c r="A188" s="18">
        <v>436</v>
      </c>
      <c r="B188" s="25">
        <v>9.0000000000000006E-5</v>
      </c>
      <c r="C188" s="25">
        <v>7.8799999999999999E-3</v>
      </c>
      <c r="D188" s="25">
        <f t="shared" si="33"/>
        <v>7.0999999999999995E-3</v>
      </c>
      <c r="E188" s="25"/>
      <c r="F188" s="25">
        <f t="shared" si="34"/>
        <v>4.6319799999999991E-3</v>
      </c>
      <c r="G188" s="25">
        <f t="shared" si="35"/>
        <v>0.10667449939999998</v>
      </c>
      <c r="H188" s="25">
        <v>7.2199999999999999E-3</v>
      </c>
      <c r="I188" s="25">
        <f t="shared" si="36"/>
        <v>6.4399999999999995E-3</v>
      </c>
      <c r="J188" s="25"/>
      <c r="K188" s="25">
        <f t="shared" si="37"/>
        <v>4.11188E-3</v>
      </c>
      <c r="L188" s="25">
        <f t="shared" si="38"/>
        <v>9.4696596399999999E-2</v>
      </c>
      <c r="M188" s="25">
        <v>8.9099999999999995E-3</v>
      </c>
      <c r="N188" s="25">
        <f t="shared" si="39"/>
        <v>8.1300000000000001E-3</v>
      </c>
      <c r="O188" s="25"/>
      <c r="P188" s="25">
        <f t="shared" si="40"/>
        <v>5.6847800000000004E-3</v>
      </c>
      <c r="Q188" s="25">
        <f t="shared" si="41"/>
        <v>0.13092048340000001</v>
      </c>
      <c r="R188" s="25">
        <v>7.2500000000000004E-3</v>
      </c>
      <c r="S188" s="25">
        <f t="shared" si="42"/>
        <v>6.4700000000000001E-3</v>
      </c>
      <c r="T188" s="25"/>
      <c r="U188" s="25">
        <f t="shared" si="43"/>
        <v>5.5847800000000001E-3</v>
      </c>
      <c r="V188" s="25">
        <f t="shared" si="44"/>
        <v>0.12861748340000001</v>
      </c>
      <c r="W188" s="25">
        <v>4.13E-3</v>
      </c>
      <c r="X188" s="25">
        <f t="shared" si="45"/>
        <v>3.3500000000000001E-3</v>
      </c>
      <c r="Y188" s="25"/>
      <c r="Z188" s="25">
        <f t="shared" si="46"/>
        <v>2.5864099999999999E-3</v>
      </c>
      <c r="AA188" s="25">
        <f t="shared" si="47"/>
        <v>5.9565022299999999E-2</v>
      </c>
      <c r="AB188" s="25">
        <v>1.47E-3</v>
      </c>
      <c r="AC188" s="25">
        <f t="shared" si="32"/>
        <v>7.7999999999999999E-4</v>
      </c>
    </row>
    <row r="189" spans="1:29" s="15" customFormat="1">
      <c r="A189" s="18">
        <v>437</v>
      </c>
      <c r="B189" s="25">
        <v>6.8999999999999997E-5</v>
      </c>
      <c r="C189" s="25">
        <v>8.1890000000000001E-3</v>
      </c>
      <c r="D189" s="25">
        <f t="shared" si="33"/>
        <v>7.3845000000000004E-3</v>
      </c>
      <c r="E189" s="25"/>
      <c r="F189" s="25">
        <f t="shared" si="34"/>
        <v>4.9164800000000008E-3</v>
      </c>
      <c r="G189" s="25">
        <f t="shared" si="35"/>
        <v>0.11322653440000002</v>
      </c>
      <c r="H189" s="25">
        <v>7.0899999999999999E-3</v>
      </c>
      <c r="I189" s="25">
        <f t="shared" si="36"/>
        <v>6.2855000000000003E-3</v>
      </c>
      <c r="J189" s="25"/>
      <c r="K189" s="25">
        <f t="shared" si="37"/>
        <v>3.9573799999999999E-3</v>
      </c>
      <c r="L189" s="25">
        <f t="shared" si="38"/>
        <v>9.1138461400000009E-2</v>
      </c>
      <c r="M189" s="25">
        <v>9.11E-3</v>
      </c>
      <c r="N189" s="25">
        <f t="shared" si="39"/>
        <v>8.3055000000000004E-3</v>
      </c>
      <c r="O189" s="25"/>
      <c r="P189" s="25">
        <f t="shared" si="40"/>
        <v>5.8602800000000007E-3</v>
      </c>
      <c r="Q189" s="25">
        <f t="shared" si="41"/>
        <v>0.13496224840000001</v>
      </c>
      <c r="R189" s="25">
        <v>7.1000000000000004E-3</v>
      </c>
      <c r="S189" s="25">
        <f t="shared" si="42"/>
        <v>6.2955000000000007E-3</v>
      </c>
      <c r="T189" s="25"/>
      <c r="U189" s="25">
        <f t="shared" si="43"/>
        <v>5.4102800000000008E-3</v>
      </c>
      <c r="V189" s="25">
        <f t="shared" si="44"/>
        <v>0.12459874840000003</v>
      </c>
      <c r="W189" s="25">
        <v>4.7099999999999998E-3</v>
      </c>
      <c r="X189" s="25">
        <f t="shared" si="45"/>
        <v>3.9054999999999997E-3</v>
      </c>
      <c r="Y189" s="25"/>
      <c r="Z189" s="25">
        <f t="shared" si="46"/>
        <v>3.1419099999999995E-3</v>
      </c>
      <c r="AA189" s="25">
        <f t="shared" si="47"/>
        <v>7.2358187299999988E-2</v>
      </c>
      <c r="AB189" s="25">
        <v>1.5399999999999999E-3</v>
      </c>
      <c r="AC189" s="25">
        <f t="shared" si="32"/>
        <v>8.0449999999999999E-4</v>
      </c>
    </row>
    <row r="190" spans="1:29" s="15" customFormat="1">
      <c r="A190" s="18">
        <v>438</v>
      </c>
      <c r="B190" s="25">
        <v>9.0000000000000006E-5</v>
      </c>
      <c r="C190" s="25">
        <v>7.7299999999999999E-3</v>
      </c>
      <c r="D190" s="25">
        <f t="shared" si="33"/>
        <v>6.8900000000000003E-3</v>
      </c>
      <c r="E190" s="25"/>
      <c r="F190" s="25">
        <f t="shared" si="34"/>
        <v>4.4219800000000007E-3</v>
      </c>
      <c r="G190" s="25">
        <f t="shared" si="35"/>
        <v>0.10183819940000002</v>
      </c>
      <c r="H190" s="25">
        <v>6.8300000000000001E-3</v>
      </c>
      <c r="I190" s="25">
        <f t="shared" si="36"/>
        <v>5.9900000000000005E-3</v>
      </c>
      <c r="J190" s="25"/>
      <c r="K190" s="25">
        <f t="shared" si="37"/>
        <v>3.6618800000000006E-3</v>
      </c>
      <c r="L190" s="25">
        <f t="shared" si="38"/>
        <v>8.4333096400000016E-2</v>
      </c>
      <c r="M190" s="25">
        <v>8.5900000000000004E-3</v>
      </c>
      <c r="N190" s="25">
        <f t="shared" si="39"/>
        <v>7.7499999999999999E-3</v>
      </c>
      <c r="O190" s="25"/>
      <c r="P190" s="25">
        <f t="shared" si="40"/>
        <v>5.3047800000000003E-3</v>
      </c>
      <c r="Q190" s="25">
        <f t="shared" si="41"/>
        <v>0.12216908340000002</v>
      </c>
      <c r="R190" s="25">
        <v>7.11E-3</v>
      </c>
      <c r="S190" s="25">
        <f t="shared" si="42"/>
        <v>6.2699999999999995E-3</v>
      </c>
      <c r="T190" s="25"/>
      <c r="U190" s="25">
        <f t="shared" si="43"/>
        <v>5.3847799999999996E-3</v>
      </c>
      <c r="V190" s="25">
        <f t="shared" si="44"/>
        <v>0.1240114834</v>
      </c>
      <c r="W190" s="25">
        <v>4.0600000000000002E-3</v>
      </c>
      <c r="X190" s="25">
        <f t="shared" si="45"/>
        <v>3.2200000000000002E-3</v>
      </c>
      <c r="Y190" s="25"/>
      <c r="Z190" s="25">
        <f t="shared" si="46"/>
        <v>2.45641E-3</v>
      </c>
      <c r="AA190" s="25">
        <f t="shared" si="47"/>
        <v>5.6571122300000005E-2</v>
      </c>
      <c r="AB190" s="25">
        <v>1.5900000000000001E-3</v>
      </c>
      <c r="AC190" s="25">
        <f t="shared" si="32"/>
        <v>8.4000000000000003E-4</v>
      </c>
    </row>
    <row r="191" spans="1:29" s="15" customFormat="1">
      <c r="A191" s="18">
        <v>439</v>
      </c>
      <c r="B191" s="25">
        <v>3.0000000000000001E-5</v>
      </c>
      <c r="C191" s="25">
        <v>8.0700000000000008E-3</v>
      </c>
      <c r="D191" s="25">
        <f t="shared" si="33"/>
        <v>7.2800000000000009E-3</v>
      </c>
      <c r="E191" s="25"/>
      <c r="F191" s="25">
        <f t="shared" si="34"/>
        <v>4.8119800000000004E-3</v>
      </c>
      <c r="G191" s="25">
        <f t="shared" si="35"/>
        <v>0.11081989940000002</v>
      </c>
      <c r="H191" s="25">
        <v>6.8199999999999997E-3</v>
      </c>
      <c r="I191" s="25">
        <f t="shared" si="36"/>
        <v>6.0299999999999998E-3</v>
      </c>
      <c r="J191" s="25"/>
      <c r="K191" s="25">
        <f t="shared" si="37"/>
        <v>3.7018799999999998E-3</v>
      </c>
      <c r="L191" s="25">
        <f t="shared" si="38"/>
        <v>8.5254296399999999E-2</v>
      </c>
      <c r="M191" s="25">
        <v>8.829E-3</v>
      </c>
      <c r="N191" s="25">
        <f t="shared" si="39"/>
        <v>8.0389999999999993E-3</v>
      </c>
      <c r="O191" s="25"/>
      <c r="P191" s="25">
        <f t="shared" si="40"/>
        <v>5.5937799999999996E-3</v>
      </c>
      <c r="Q191" s="25">
        <f t="shared" si="41"/>
        <v>0.12882475339999999</v>
      </c>
      <c r="R191" s="25">
        <v>6.9199999999999999E-3</v>
      </c>
      <c r="S191" s="25">
        <f t="shared" si="42"/>
        <v>6.13E-3</v>
      </c>
      <c r="T191" s="25"/>
      <c r="U191" s="25">
        <f t="shared" si="43"/>
        <v>5.2447800000000001E-3</v>
      </c>
      <c r="V191" s="25">
        <f t="shared" si="44"/>
        <v>0.12078728340000001</v>
      </c>
      <c r="W191" s="25">
        <v>4.47E-3</v>
      </c>
      <c r="X191" s="25">
        <f t="shared" si="45"/>
        <v>3.6800000000000001E-3</v>
      </c>
      <c r="Y191" s="25"/>
      <c r="Z191" s="25">
        <f t="shared" si="46"/>
        <v>2.9164100000000004E-3</v>
      </c>
      <c r="AA191" s="25">
        <f t="shared" si="47"/>
        <v>6.7164922300000013E-2</v>
      </c>
      <c r="AB191" s="25">
        <v>1.5499999999999999E-3</v>
      </c>
      <c r="AC191" s="25">
        <f t="shared" si="32"/>
        <v>7.9000000000000001E-4</v>
      </c>
    </row>
    <row r="192" spans="1:29" s="15" customFormat="1">
      <c r="A192" s="18">
        <v>440</v>
      </c>
      <c r="B192" s="25">
        <v>-2.0000000000000002E-5</v>
      </c>
      <c r="C192" s="25">
        <v>7.5199999999999998E-3</v>
      </c>
      <c r="D192" s="25">
        <f t="shared" si="33"/>
        <v>6.8050000000000003E-3</v>
      </c>
      <c r="E192" s="25"/>
      <c r="F192" s="25">
        <f t="shared" si="34"/>
        <v>4.3369800000000007E-3</v>
      </c>
      <c r="G192" s="25">
        <f t="shared" si="35"/>
        <v>9.9880649400000021E-2</v>
      </c>
      <c r="H192" s="25">
        <v>6.7200000000000003E-3</v>
      </c>
      <c r="I192" s="25">
        <f t="shared" si="36"/>
        <v>6.0049999999999999E-3</v>
      </c>
      <c r="J192" s="25"/>
      <c r="K192" s="25">
        <f t="shared" si="37"/>
        <v>3.67688E-3</v>
      </c>
      <c r="L192" s="25">
        <f t="shared" si="38"/>
        <v>8.4678546399999999E-2</v>
      </c>
      <c r="M192" s="25">
        <v>8.5100000000000002E-3</v>
      </c>
      <c r="N192" s="25">
        <f t="shared" si="39"/>
        <v>7.7949999999999998E-3</v>
      </c>
      <c r="O192" s="25"/>
      <c r="P192" s="25">
        <f t="shared" si="40"/>
        <v>5.3497800000000002E-3</v>
      </c>
      <c r="Q192" s="25">
        <f t="shared" si="41"/>
        <v>0.12320543340000001</v>
      </c>
      <c r="R192" s="25">
        <v>6.8199999999999997E-3</v>
      </c>
      <c r="S192" s="25">
        <f t="shared" si="42"/>
        <v>6.1049999999999993E-3</v>
      </c>
      <c r="T192" s="25"/>
      <c r="U192" s="25">
        <f t="shared" si="43"/>
        <v>5.2197799999999994E-3</v>
      </c>
      <c r="V192" s="25">
        <f t="shared" si="44"/>
        <v>0.12021153339999999</v>
      </c>
      <c r="W192" s="25">
        <v>3.8600000000000001E-3</v>
      </c>
      <c r="X192" s="25">
        <f t="shared" si="45"/>
        <v>3.1450000000000002E-3</v>
      </c>
      <c r="Y192" s="25"/>
      <c r="Z192" s="25">
        <f t="shared" si="46"/>
        <v>2.3814100000000005E-3</v>
      </c>
      <c r="AA192" s="25">
        <f t="shared" si="47"/>
        <v>5.4843872300000013E-2</v>
      </c>
      <c r="AB192" s="25">
        <v>1.4499999999999999E-3</v>
      </c>
      <c r="AC192" s="25">
        <f t="shared" si="32"/>
        <v>7.1499999999999992E-4</v>
      </c>
    </row>
    <row r="193" spans="1:29" s="15" customFormat="1">
      <c r="A193" s="18">
        <v>441</v>
      </c>
      <c r="B193" s="25">
        <v>6.0000000000000002E-5</v>
      </c>
      <c r="C193" s="25">
        <v>7.8490000000000001E-3</v>
      </c>
      <c r="D193" s="25">
        <f t="shared" si="33"/>
        <v>7.0740000000000004E-3</v>
      </c>
      <c r="E193" s="25"/>
      <c r="F193" s="25">
        <f t="shared" si="34"/>
        <v>4.6059800000000008E-3</v>
      </c>
      <c r="G193" s="25">
        <f t="shared" si="35"/>
        <v>0.10607571940000002</v>
      </c>
      <c r="H193" s="25">
        <v>6.7200000000000003E-3</v>
      </c>
      <c r="I193" s="25">
        <f t="shared" si="36"/>
        <v>5.9450000000000006E-3</v>
      </c>
      <c r="J193" s="25"/>
      <c r="K193" s="25">
        <f t="shared" si="37"/>
        <v>3.6168800000000007E-3</v>
      </c>
      <c r="L193" s="25">
        <f t="shared" si="38"/>
        <v>8.3296746400000024E-2</v>
      </c>
      <c r="M193" s="25">
        <v>8.7500000000000008E-3</v>
      </c>
      <c r="N193" s="25">
        <f t="shared" si="39"/>
        <v>7.9750000000000012E-3</v>
      </c>
      <c r="O193" s="25"/>
      <c r="P193" s="25">
        <f t="shared" si="40"/>
        <v>5.5297800000000015E-3</v>
      </c>
      <c r="Q193" s="25">
        <f t="shared" si="41"/>
        <v>0.12735083340000003</v>
      </c>
      <c r="R193" s="25">
        <v>6.7600000000000004E-3</v>
      </c>
      <c r="S193" s="25">
        <f t="shared" si="42"/>
        <v>5.9850000000000007E-3</v>
      </c>
      <c r="T193" s="25"/>
      <c r="U193" s="25">
        <f t="shared" si="43"/>
        <v>5.0997800000000008E-3</v>
      </c>
      <c r="V193" s="25">
        <f t="shared" si="44"/>
        <v>0.11744793340000002</v>
      </c>
      <c r="W193" s="25">
        <v>4.3299999999999996E-3</v>
      </c>
      <c r="X193" s="25">
        <f t="shared" si="45"/>
        <v>3.5549999999999996E-3</v>
      </c>
      <c r="Y193" s="25"/>
      <c r="Z193" s="25">
        <f t="shared" si="46"/>
        <v>2.7914099999999994E-3</v>
      </c>
      <c r="AA193" s="25">
        <f t="shared" si="47"/>
        <v>6.4286172299999986E-2</v>
      </c>
      <c r="AB193" s="25">
        <v>1.49E-3</v>
      </c>
      <c r="AC193" s="25">
        <f t="shared" si="32"/>
        <v>7.7499999999999997E-4</v>
      </c>
    </row>
    <row r="194" spans="1:29" s="15" customFormat="1">
      <c r="A194" s="18">
        <v>442</v>
      </c>
      <c r="B194" s="25">
        <v>3.0000000000000001E-5</v>
      </c>
      <c r="C194" s="25">
        <v>7.28E-3</v>
      </c>
      <c r="D194" s="25">
        <f t="shared" si="33"/>
        <v>6.5550000000000001E-3</v>
      </c>
      <c r="E194" s="25"/>
      <c r="F194" s="25">
        <f t="shared" si="34"/>
        <v>4.0869800000000005E-3</v>
      </c>
      <c r="G194" s="25">
        <f t="shared" si="35"/>
        <v>9.4123149400000022E-2</v>
      </c>
      <c r="H194" s="25">
        <v>6.6800000000000002E-3</v>
      </c>
      <c r="I194" s="25">
        <f t="shared" si="36"/>
        <v>5.9550000000000002E-3</v>
      </c>
      <c r="J194" s="25"/>
      <c r="K194" s="25">
        <f t="shared" si="37"/>
        <v>3.6268800000000003E-3</v>
      </c>
      <c r="L194" s="25">
        <f t="shared" si="38"/>
        <v>8.3527046400000013E-2</v>
      </c>
      <c r="M194" s="25">
        <v>8.4100000000000008E-3</v>
      </c>
      <c r="N194" s="25">
        <f t="shared" si="39"/>
        <v>7.6850000000000009E-3</v>
      </c>
      <c r="O194" s="25"/>
      <c r="P194" s="25">
        <f t="shared" si="40"/>
        <v>5.2397800000000012E-3</v>
      </c>
      <c r="Q194" s="25">
        <f t="shared" si="41"/>
        <v>0.12067213340000003</v>
      </c>
      <c r="R194" s="25">
        <v>6.7600000000000004E-3</v>
      </c>
      <c r="S194" s="25">
        <f t="shared" si="42"/>
        <v>6.0350000000000004E-3</v>
      </c>
      <c r="T194" s="25"/>
      <c r="U194" s="25">
        <f t="shared" si="43"/>
        <v>5.1497800000000005E-3</v>
      </c>
      <c r="V194" s="25">
        <f t="shared" si="44"/>
        <v>0.11859943340000002</v>
      </c>
      <c r="W194" s="25">
        <v>3.7399999999999998E-3</v>
      </c>
      <c r="X194" s="25">
        <f t="shared" si="45"/>
        <v>3.0149999999999999E-3</v>
      </c>
      <c r="Y194" s="25"/>
      <c r="Z194" s="25">
        <f t="shared" si="46"/>
        <v>2.2514099999999997E-3</v>
      </c>
      <c r="AA194" s="25">
        <f t="shared" si="47"/>
        <v>5.1849972299999998E-2</v>
      </c>
      <c r="AB194" s="25">
        <v>1.42E-3</v>
      </c>
      <c r="AC194" s="25">
        <f t="shared" ref="AC194:AC257" si="48">(B194+AB194)/2</f>
        <v>7.2500000000000006E-4</v>
      </c>
    </row>
    <row r="195" spans="1:29" s="15" customFormat="1">
      <c r="A195" s="18">
        <v>443</v>
      </c>
      <c r="B195" s="25">
        <v>-1.0000000000000001E-5</v>
      </c>
      <c r="C195" s="25">
        <v>7.8399999999999997E-3</v>
      </c>
      <c r="D195" s="25">
        <f t="shared" ref="D195:D258" si="49">C195-AC195</f>
        <v>7.0699999999999999E-3</v>
      </c>
      <c r="E195" s="25"/>
      <c r="F195" s="25">
        <f t="shared" ref="F195:F258" si="50">D195-0.00246802</f>
        <v>4.6019800000000003E-3</v>
      </c>
      <c r="G195" s="25">
        <f t="shared" ref="G195:G258" si="51">F195*23.03</f>
        <v>0.10598359940000002</v>
      </c>
      <c r="H195" s="25">
        <v>6.5900000000000004E-3</v>
      </c>
      <c r="I195" s="25">
        <f t="shared" ref="I195:I258" si="52">H195-AC195</f>
        <v>5.8200000000000005E-3</v>
      </c>
      <c r="J195" s="25"/>
      <c r="K195" s="25">
        <f t="shared" ref="K195:K258" si="53">I195-0.00232812</f>
        <v>3.4918800000000006E-3</v>
      </c>
      <c r="L195" s="25">
        <f t="shared" ref="L195:L258" si="54">K195*23.03</f>
        <v>8.0417996400000011E-2</v>
      </c>
      <c r="M195" s="25">
        <v>8.6E-3</v>
      </c>
      <c r="N195" s="25">
        <f t="shared" ref="N195:N258" si="55">M195-AC195</f>
        <v>7.8300000000000002E-3</v>
      </c>
      <c r="O195" s="25"/>
      <c r="P195" s="25">
        <f t="shared" ref="P195:P258" si="56">N195-0.00244522</f>
        <v>5.3847800000000005E-3</v>
      </c>
      <c r="Q195" s="25">
        <f t="shared" ref="Q195:Q258" si="57">P195*23.03</f>
        <v>0.12401148340000001</v>
      </c>
      <c r="R195" s="25">
        <v>6.62E-3</v>
      </c>
      <c r="S195" s="25">
        <f t="shared" ref="S195:S258" si="58">R195-AC195</f>
        <v>5.8500000000000002E-3</v>
      </c>
      <c r="T195" s="25"/>
      <c r="U195" s="25">
        <f t="shared" ref="U195:U258" si="59">S195-0.00088522</f>
        <v>4.9647800000000002E-3</v>
      </c>
      <c r="V195" s="25">
        <f t="shared" ref="V195:V258" si="60">U195*23.03</f>
        <v>0.11433888340000001</v>
      </c>
      <c r="W195" s="25">
        <v>4.1700000000000001E-3</v>
      </c>
      <c r="X195" s="25">
        <f t="shared" ref="X195:X258" si="61">W195-AC195</f>
        <v>3.4000000000000002E-3</v>
      </c>
      <c r="Y195" s="25"/>
      <c r="Z195" s="25">
        <f t="shared" ref="Z195:Z258" si="62">X195-0.00076359</f>
        <v>2.6364100000000005E-3</v>
      </c>
      <c r="AA195" s="25">
        <f t="shared" ref="AA195:AA258" si="63">Z195*23.03</f>
        <v>6.0716522300000013E-2</v>
      </c>
      <c r="AB195" s="25">
        <v>1.5499999999999999E-3</v>
      </c>
      <c r="AC195" s="25">
        <f t="shared" si="48"/>
        <v>7.6999999999999996E-4</v>
      </c>
    </row>
    <row r="196" spans="1:29" s="15" customFormat="1">
      <c r="A196" s="18">
        <v>444</v>
      </c>
      <c r="B196" s="25">
        <v>-5.0000000000000002E-5</v>
      </c>
      <c r="C196" s="25">
        <v>7.1199999999999996E-3</v>
      </c>
      <c r="D196" s="25">
        <f t="shared" si="49"/>
        <v>6.4549999999999998E-3</v>
      </c>
      <c r="E196" s="25"/>
      <c r="F196" s="25">
        <f t="shared" si="50"/>
        <v>3.9869799999999993E-3</v>
      </c>
      <c r="G196" s="25">
        <f t="shared" si="51"/>
        <v>9.1820149399999995E-2</v>
      </c>
      <c r="H196" s="25">
        <v>6.5100000000000002E-3</v>
      </c>
      <c r="I196" s="25">
        <f t="shared" si="52"/>
        <v>5.8450000000000004E-3</v>
      </c>
      <c r="J196" s="25"/>
      <c r="K196" s="25">
        <f t="shared" si="53"/>
        <v>3.5168800000000004E-3</v>
      </c>
      <c r="L196" s="25">
        <f t="shared" si="54"/>
        <v>8.0993746400000011E-2</v>
      </c>
      <c r="M196" s="25">
        <v>8.1600000000000006E-3</v>
      </c>
      <c r="N196" s="25">
        <f t="shared" si="55"/>
        <v>7.4950000000000008E-3</v>
      </c>
      <c r="O196" s="25"/>
      <c r="P196" s="25">
        <f t="shared" si="56"/>
        <v>5.0497800000000002E-3</v>
      </c>
      <c r="Q196" s="25">
        <f t="shared" si="57"/>
        <v>0.11629643340000001</v>
      </c>
      <c r="R196" s="25">
        <v>6.62E-3</v>
      </c>
      <c r="S196" s="25">
        <f t="shared" si="58"/>
        <v>5.9550000000000002E-3</v>
      </c>
      <c r="T196" s="25"/>
      <c r="U196" s="25">
        <f t="shared" si="59"/>
        <v>5.0697800000000003E-3</v>
      </c>
      <c r="V196" s="25">
        <f t="shared" si="60"/>
        <v>0.11675703340000002</v>
      </c>
      <c r="W196" s="25">
        <v>3.7200000000000002E-3</v>
      </c>
      <c r="X196" s="25">
        <f t="shared" si="61"/>
        <v>3.0550000000000004E-3</v>
      </c>
      <c r="Y196" s="25"/>
      <c r="Z196" s="25">
        <f t="shared" si="62"/>
        <v>2.2914100000000007E-3</v>
      </c>
      <c r="AA196" s="25">
        <f t="shared" si="63"/>
        <v>5.2771172300000016E-2</v>
      </c>
      <c r="AB196" s="25">
        <v>1.3799999999999999E-3</v>
      </c>
      <c r="AC196" s="25">
        <f t="shared" si="48"/>
        <v>6.6500000000000001E-4</v>
      </c>
    </row>
    <row r="197" spans="1:29" s="15" customFormat="1">
      <c r="A197" s="18">
        <v>445</v>
      </c>
      <c r="B197" s="25">
        <v>-1.0000000000000001E-5</v>
      </c>
      <c r="C197" s="25">
        <v>7.5100000000000002E-3</v>
      </c>
      <c r="D197" s="25">
        <f t="shared" si="49"/>
        <v>6.77E-3</v>
      </c>
      <c r="E197" s="25"/>
      <c r="F197" s="25">
        <f t="shared" si="50"/>
        <v>4.3019800000000004E-3</v>
      </c>
      <c r="G197" s="25">
        <f t="shared" si="51"/>
        <v>9.9074599400000019E-2</v>
      </c>
      <c r="H197" s="25">
        <v>6.4999999999999997E-3</v>
      </c>
      <c r="I197" s="25">
        <f t="shared" si="52"/>
        <v>5.7599999999999995E-3</v>
      </c>
      <c r="J197" s="25"/>
      <c r="K197" s="25">
        <f t="shared" si="53"/>
        <v>3.4318799999999996E-3</v>
      </c>
      <c r="L197" s="25">
        <f t="shared" si="54"/>
        <v>7.9036196399999994E-2</v>
      </c>
      <c r="M197" s="25">
        <v>8.3099999999999997E-3</v>
      </c>
      <c r="N197" s="25">
        <f t="shared" si="55"/>
        <v>7.5699999999999995E-3</v>
      </c>
      <c r="O197" s="25"/>
      <c r="P197" s="25">
        <f t="shared" si="56"/>
        <v>5.1247799999999989E-3</v>
      </c>
      <c r="Q197" s="25">
        <f t="shared" si="57"/>
        <v>0.11802368339999998</v>
      </c>
      <c r="R197" s="25">
        <v>6.4900000000000001E-3</v>
      </c>
      <c r="S197" s="25">
        <f t="shared" si="58"/>
        <v>5.7499999999999999E-3</v>
      </c>
      <c r="T197" s="25"/>
      <c r="U197" s="25">
        <f t="shared" si="59"/>
        <v>4.86478E-3</v>
      </c>
      <c r="V197" s="25">
        <f t="shared" si="60"/>
        <v>0.11203588340000001</v>
      </c>
      <c r="W197" s="25">
        <v>3.9100000000000003E-3</v>
      </c>
      <c r="X197" s="25">
        <f t="shared" si="61"/>
        <v>3.1700000000000001E-3</v>
      </c>
      <c r="Y197" s="25"/>
      <c r="Z197" s="25">
        <f t="shared" si="62"/>
        <v>2.4064100000000003E-3</v>
      </c>
      <c r="AA197" s="25">
        <f t="shared" si="63"/>
        <v>5.5419622300000013E-2</v>
      </c>
      <c r="AB197" s="25">
        <v>1.49E-3</v>
      </c>
      <c r="AC197" s="25">
        <f t="shared" si="48"/>
        <v>7.3999999999999999E-4</v>
      </c>
    </row>
    <row r="198" spans="1:29" s="15" customFormat="1">
      <c r="A198" s="18">
        <v>446</v>
      </c>
      <c r="B198" s="25">
        <v>2.0000000000000002E-5</v>
      </c>
      <c r="C198" s="25">
        <v>7.45E-3</v>
      </c>
      <c r="D198" s="25">
        <f t="shared" si="49"/>
        <v>6.7549999999999997E-3</v>
      </c>
      <c r="E198" s="25"/>
      <c r="F198" s="25">
        <f t="shared" si="50"/>
        <v>4.2869799999999993E-3</v>
      </c>
      <c r="G198" s="25">
        <f t="shared" si="51"/>
        <v>9.8729149399999994E-2</v>
      </c>
      <c r="H198" s="25">
        <v>6.5399999999999998E-3</v>
      </c>
      <c r="I198" s="25">
        <f t="shared" si="52"/>
        <v>5.8449999999999995E-3</v>
      </c>
      <c r="J198" s="25"/>
      <c r="K198" s="25">
        <f t="shared" si="53"/>
        <v>3.5168799999999996E-3</v>
      </c>
      <c r="L198" s="25">
        <f t="shared" si="54"/>
        <v>8.0993746399999997E-2</v>
      </c>
      <c r="M198" s="25">
        <v>8.319E-3</v>
      </c>
      <c r="N198" s="25">
        <f t="shared" si="55"/>
        <v>7.6239999999999997E-3</v>
      </c>
      <c r="O198" s="25"/>
      <c r="P198" s="25">
        <f t="shared" si="56"/>
        <v>5.1787799999999991E-3</v>
      </c>
      <c r="Q198" s="25">
        <f t="shared" si="57"/>
        <v>0.11926730339999998</v>
      </c>
      <c r="R198" s="25">
        <v>6.6100000000000004E-3</v>
      </c>
      <c r="S198" s="25">
        <f t="shared" si="58"/>
        <v>5.9150000000000001E-3</v>
      </c>
      <c r="T198" s="25"/>
      <c r="U198" s="25">
        <f t="shared" si="59"/>
        <v>5.0297800000000002E-3</v>
      </c>
      <c r="V198" s="25">
        <f t="shared" si="60"/>
        <v>0.1158358334</v>
      </c>
      <c r="W198" s="25">
        <v>3.8899999999999998E-3</v>
      </c>
      <c r="X198" s="25">
        <f t="shared" si="61"/>
        <v>3.1949999999999999E-3</v>
      </c>
      <c r="Y198" s="25"/>
      <c r="Z198" s="25">
        <f t="shared" si="62"/>
        <v>2.4314100000000002E-3</v>
      </c>
      <c r="AA198" s="25">
        <f t="shared" si="63"/>
        <v>5.5995372300000006E-2</v>
      </c>
      <c r="AB198" s="25">
        <v>1.3699999999999999E-3</v>
      </c>
      <c r="AC198" s="25">
        <f t="shared" si="48"/>
        <v>6.9499999999999998E-4</v>
      </c>
    </row>
    <row r="199" spans="1:29" s="15" customFormat="1">
      <c r="A199" s="18">
        <v>447</v>
      </c>
      <c r="B199" s="25">
        <v>0</v>
      </c>
      <c r="C199" s="25">
        <v>7.3800000000000003E-3</v>
      </c>
      <c r="D199" s="25">
        <f t="shared" si="49"/>
        <v>6.6649999999999999E-3</v>
      </c>
      <c r="E199" s="25"/>
      <c r="F199" s="25">
        <f t="shared" si="50"/>
        <v>4.1969799999999995E-3</v>
      </c>
      <c r="G199" s="25">
        <f t="shared" si="51"/>
        <v>9.6656449399999997E-2</v>
      </c>
      <c r="H199" s="25">
        <v>6.3699999999999998E-3</v>
      </c>
      <c r="I199" s="25">
        <f t="shared" si="52"/>
        <v>5.6549999999999994E-3</v>
      </c>
      <c r="J199" s="25"/>
      <c r="K199" s="25">
        <f t="shared" si="53"/>
        <v>3.3268799999999995E-3</v>
      </c>
      <c r="L199" s="25">
        <f t="shared" si="54"/>
        <v>7.6618046399999987E-2</v>
      </c>
      <c r="M199" s="25">
        <v>8.2199999999999999E-3</v>
      </c>
      <c r="N199" s="25">
        <f t="shared" si="55"/>
        <v>7.5049999999999995E-3</v>
      </c>
      <c r="O199" s="25"/>
      <c r="P199" s="25">
        <f t="shared" si="56"/>
        <v>5.0597799999999998E-3</v>
      </c>
      <c r="Q199" s="25">
        <f t="shared" si="57"/>
        <v>0.1165267334</v>
      </c>
      <c r="R199" s="25">
        <v>6.3499999999999997E-3</v>
      </c>
      <c r="S199" s="25">
        <f t="shared" si="58"/>
        <v>5.6349999999999994E-3</v>
      </c>
      <c r="T199" s="25"/>
      <c r="U199" s="25">
        <f t="shared" si="59"/>
        <v>4.7497799999999995E-3</v>
      </c>
      <c r="V199" s="25">
        <f t="shared" si="60"/>
        <v>0.1093874334</v>
      </c>
      <c r="W199" s="25">
        <v>3.8800000000000002E-3</v>
      </c>
      <c r="X199" s="25">
        <f t="shared" si="61"/>
        <v>3.1650000000000003E-3</v>
      </c>
      <c r="Y199" s="25"/>
      <c r="Z199" s="25">
        <f t="shared" si="62"/>
        <v>2.4014100000000005E-3</v>
      </c>
      <c r="AA199" s="25">
        <f t="shared" si="63"/>
        <v>5.5304472300000018E-2</v>
      </c>
      <c r="AB199" s="25">
        <v>1.4300000000000001E-3</v>
      </c>
      <c r="AC199" s="25">
        <f t="shared" si="48"/>
        <v>7.1500000000000003E-4</v>
      </c>
    </row>
    <row r="200" spans="1:29" s="15" customFormat="1">
      <c r="A200" s="18">
        <v>448</v>
      </c>
      <c r="B200" s="25">
        <v>-2.0000000000000002E-5</v>
      </c>
      <c r="C200" s="25">
        <v>7.0499999999999998E-3</v>
      </c>
      <c r="D200" s="25">
        <f t="shared" si="49"/>
        <v>6.3449999999999999E-3</v>
      </c>
      <c r="E200" s="25"/>
      <c r="F200" s="25">
        <f t="shared" si="50"/>
        <v>3.8769799999999999E-3</v>
      </c>
      <c r="G200" s="25">
        <f t="shared" si="51"/>
        <v>8.9286849400000007E-2</v>
      </c>
      <c r="H200" s="25">
        <v>6.2700000000000004E-3</v>
      </c>
      <c r="I200" s="25">
        <f t="shared" si="52"/>
        <v>5.5650000000000005E-3</v>
      </c>
      <c r="J200" s="25"/>
      <c r="K200" s="25">
        <f t="shared" si="53"/>
        <v>3.2368800000000006E-3</v>
      </c>
      <c r="L200" s="25">
        <f t="shared" si="54"/>
        <v>7.4545346400000018E-2</v>
      </c>
      <c r="M200" s="25">
        <v>8.0499999999999999E-3</v>
      </c>
      <c r="N200" s="25">
        <f t="shared" si="55"/>
        <v>7.345E-3</v>
      </c>
      <c r="O200" s="25"/>
      <c r="P200" s="25">
        <f t="shared" si="56"/>
        <v>4.8997799999999994E-3</v>
      </c>
      <c r="Q200" s="25">
        <f t="shared" si="57"/>
        <v>0.1128419334</v>
      </c>
      <c r="R200" s="25">
        <v>6.28E-3</v>
      </c>
      <c r="S200" s="25">
        <f t="shared" si="58"/>
        <v>5.5750000000000001E-3</v>
      </c>
      <c r="T200" s="25"/>
      <c r="U200" s="25">
        <f t="shared" si="59"/>
        <v>4.6897800000000002E-3</v>
      </c>
      <c r="V200" s="25">
        <f t="shared" si="60"/>
        <v>0.10800563340000001</v>
      </c>
      <c r="W200" s="25">
        <v>3.5999999999999999E-3</v>
      </c>
      <c r="X200" s="25">
        <f t="shared" si="61"/>
        <v>2.895E-3</v>
      </c>
      <c r="Y200" s="25"/>
      <c r="Z200" s="25">
        <f t="shared" si="62"/>
        <v>2.1314100000000002E-3</v>
      </c>
      <c r="AA200" s="25">
        <f t="shared" si="63"/>
        <v>4.9086372300000007E-2</v>
      </c>
      <c r="AB200" s="25">
        <v>1.4300000000000001E-3</v>
      </c>
      <c r="AC200" s="25">
        <f t="shared" si="48"/>
        <v>7.0500000000000001E-4</v>
      </c>
    </row>
    <row r="201" spans="1:29" s="15" customFormat="1">
      <c r="A201" s="18">
        <v>449</v>
      </c>
      <c r="B201" s="25">
        <v>0</v>
      </c>
      <c r="C201" s="25">
        <v>7.3499999999999998E-3</v>
      </c>
      <c r="D201" s="25">
        <f t="shared" si="49"/>
        <v>6.6E-3</v>
      </c>
      <c r="E201" s="25"/>
      <c r="F201" s="25">
        <f t="shared" si="50"/>
        <v>4.1319800000000004E-3</v>
      </c>
      <c r="G201" s="25">
        <f t="shared" si="51"/>
        <v>9.5159499400000014E-2</v>
      </c>
      <c r="H201" s="25">
        <v>6.3099999999999996E-3</v>
      </c>
      <c r="I201" s="25">
        <f t="shared" si="52"/>
        <v>5.5599999999999998E-3</v>
      </c>
      <c r="J201" s="25"/>
      <c r="K201" s="25">
        <f t="shared" si="53"/>
        <v>3.2318799999999999E-3</v>
      </c>
      <c r="L201" s="25">
        <f t="shared" si="54"/>
        <v>7.4430196399999995E-2</v>
      </c>
      <c r="M201" s="25">
        <v>8.1600000000000006E-3</v>
      </c>
      <c r="N201" s="25">
        <f t="shared" si="55"/>
        <v>7.4100000000000008E-3</v>
      </c>
      <c r="O201" s="25"/>
      <c r="P201" s="25">
        <f t="shared" si="56"/>
        <v>4.9647800000000002E-3</v>
      </c>
      <c r="Q201" s="25">
        <f t="shared" si="57"/>
        <v>0.11433888340000001</v>
      </c>
      <c r="R201" s="25">
        <v>6.28E-3</v>
      </c>
      <c r="S201" s="25">
        <f t="shared" si="58"/>
        <v>5.5300000000000002E-3</v>
      </c>
      <c r="T201" s="25"/>
      <c r="U201" s="25">
        <f t="shared" si="59"/>
        <v>4.6447800000000003E-3</v>
      </c>
      <c r="V201" s="25">
        <f t="shared" si="60"/>
        <v>0.10696928340000002</v>
      </c>
      <c r="W201" s="25">
        <v>3.8E-3</v>
      </c>
      <c r="X201" s="25">
        <f t="shared" si="61"/>
        <v>3.0499999999999998E-3</v>
      </c>
      <c r="Y201" s="25"/>
      <c r="Z201" s="25">
        <f t="shared" si="62"/>
        <v>2.28641E-3</v>
      </c>
      <c r="AA201" s="25">
        <f t="shared" si="63"/>
        <v>5.2656022300000001E-2</v>
      </c>
      <c r="AB201" s="25">
        <v>1.5E-3</v>
      </c>
      <c r="AC201" s="25">
        <f t="shared" si="48"/>
        <v>7.5000000000000002E-4</v>
      </c>
    </row>
    <row r="202" spans="1:29" s="15" customFormat="1">
      <c r="A202" s="18">
        <v>450</v>
      </c>
      <c r="B202" s="25">
        <v>3.0000000000000001E-5</v>
      </c>
      <c r="C202" s="25">
        <v>6.9100000000000003E-3</v>
      </c>
      <c r="D202" s="25">
        <f t="shared" si="49"/>
        <v>6.1400000000000005E-3</v>
      </c>
      <c r="E202" s="25"/>
      <c r="F202" s="25">
        <f t="shared" si="50"/>
        <v>3.6719800000000005E-3</v>
      </c>
      <c r="G202" s="25">
        <f t="shared" si="51"/>
        <v>8.4565699400000013E-2</v>
      </c>
      <c r="H202" s="25">
        <v>6.1700000000000001E-3</v>
      </c>
      <c r="I202" s="25">
        <f t="shared" si="52"/>
        <v>5.4000000000000003E-3</v>
      </c>
      <c r="J202" s="25"/>
      <c r="K202" s="25">
        <f t="shared" si="53"/>
        <v>3.0718800000000004E-3</v>
      </c>
      <c r="L202" s="25">
        <f t="shared" si="54"/>
        <v>7.0745396400000007E-2</v>
      </c>
      <c r="M202" s="25">
        <v>7.77E-3</v>
      </c>
      <c r="N202" s="25">
        <f t="shared" si="55"/>
        <v>7.0000000000000001E-3</v>
      </c>
      <c r="O202" s="25"/>
      <c r="P202" s="25">
        <f t="shared" si="56"/>
        <v>4.5547799999999996E-3</v>
      </c>
      <c r="Q202" s="25">
        <f t="shared" si="57"/>
        <v>0.10489658339999999</v>
      </c>
      <c r="R202" s="25">
        <v>6.2399999999999999E-3</v>
      </c>
      <c r="S202" s="25">
        <f t="shared" si="58"/>
        <v>5.47E-3</v>
      </c>
      <c r="T202" s="25"/>
      <c r="U202" s="25">
        <f t="shared" si="59"/>
        <v>4.5847800000000001E-3</v>
      </c>
      <c r="V202" s="25">
        <f t="shared" si="60"/>
        <v>0.1055874834</v>
      </c>
      <c r="W202" s="25">
        <v>3.46E-3</v>
      </c>
      <c r="X202" s="25">
        <f t="shared" si="61"/>
        <v>2.6899999999999997E-3</v>
      </c>
      <c r="Y202" s="25"/>
      <c r="Z202" s="25">
        <f t="shared" si="62"/>
        <v>1.9264099999999997E-3</v>
      </c>
      <c r="AA202" s="25">
        <f t="shared" si="63"/>
        <v>4.4365222299999993E-2</v>
      </c>
      <c r="AB202" s="25">
        <v>1.5100000000000001E-3</v>
      </c>
      <c r="AC202" s="25">
        <f t="shared" si="48"/>
        <v>7.7000000000000007E-4</v>
      </c>
    </row>
    <row r="203" spans="1:29" s="15" customFormat="1">
      <c r="A203" s="18">
        <v>451</v>
      </c>
      <c r="B203" s="25">
        <v>6.8999999999999997E-5</v>
      </c>
      <c r="C203" s="25">
        <v>6.9800000000000001E-3</v>
      </c>
      <c r="D203" s="25">
        <f t="shared" si="49"/>
        <v>6.1755000000000004E-3</v>
      </c>
      <c r="E203" s="25"/>
      <c r="F203" s="25">
        <f t="shared" si="50"/>
        <v>3.7074800000000004E-3</v>
      </c>
      <c r="G203" s="25">
        <f t="shared" si="51"/>
        <v>8.538326440000002E-2</v>
      </c>
      <c r="H203" s="25">
        <v>6.0600000000000003E-3</v>
      </c>
      <c r="I203" s="25">
        <f t="shared" si="52"/>
        <v>5.2555000000000006E-3</v>
      </c>
      <c r="J203" s="25"/>
      <c r="K203" s="25">
        <f t="shared" si="53"/>
        <v>2.9273800000000007E-3</v>
      </c>
      <c r="L203" s="25">
        <f t="shared" si="54"/>
        <v>6.741756140000002E-2</v>
      </c>
      <c r="M203" s="25">
        <v>8.0000000000000002E-3</v>
      </c>
      <c r="N203" s="25">
        <f t="shared" si="55"/>
        <v>7.1955000000000005E-3</v>
      </c>
      <c r="O203" s="25"/>
      <c r="P203" s="25">
        <f t="shared" si="56"/>
        <v>4.7502800000000008E-3</v>
      </c>
      <c r="Q203" s="25">
        <f t="shared" si="57"/>
        <v>0.10939894840000003</v>
      </c>
      <c r="R203" s="25">
        <v>6.0899999999999999E-3</v>
      </c>
      <c r="S203" s="25">
        <f t="shared" si="58"/>
        <v>5.2855000000000003E-3</v>
      </c>
      <c r="T203" s="25"/>
      <c r="U203" s="25">
        <f t="shared" si="59"/>
        <v>4.4002800000000003E-3</v>
      </c>
      <c r="V203" s="25">
        <f t="shared" si="60"/>
        <v>0.10133844840000002</v>
      </c>
      <c r="W203" s="25">
        <v>3.5300000000000002E-3</v>
      </c>
      <c r="X203" s="25">
        <f t="shared" si="61"/>
        <v>2.7255000000000001E-3</v>
      </c>
      <c r="Y203" s="25"/>
      <c r="Z203" s="25">
        <f t="shared" si="62"/>
        <v>1.9619099999999999E-3</v>
      </c>
      <c r="AA203" s="25">
        <f t="shared" si="63"/>
        <v>4.5182787299999999E-2</v>
      </c>
      <c r="AB203" s="25">
        <v>1.5399999999999999E-3</v>
      </c>
      <c r="AC203" s="25">
        <f t="shared" si="48"/>
        <v>8.0449999999999999E-4</v>
      </c>
    </row>
    <row r="204" spans="1:29" s="15" customFormat="1">
      <c r="A204" s="18">
        <v>452</v>
      </c>
      <c r="B204" s="25">
        <v>3.0000000000000001E-5</v>
      </c>
      <c r="C204" s="25">
        <v>6.9199999999999999E-3</v>
      </c>
      <c r="D204" s="25">
        <f t="shared" si="49"/>
        <v>6.13E-3</v>
      </c>
      <c r="E204" s="25"/>
      <c r="F204" s="25">
        <f t="shared" si="50"/>
        <v>3.66198E-3</v>
      </c>
      <c r="G204" s="25">
        <f t="shared" si="51"/>
        <v>8.4335399400000011E-2</v>
      </c>
      <c r="H204" s="25">
        <v>6.1000000000000004E-3</v>
      </c>
      <c r="I204" s="25">
        <f t="shared" si="52"/>
        <v>5.3100000000000005E-3</v>
      </c>
      <c r="J204" s="25"/>
      <c r="K204" s="25">
        <f t="shared" si="53"/>
        <v>2.9818800000000006E-3</v>
      </c>
      <c r="L204" s="25">
        <f t="shared" si="54"/>
        <v>6.8672696400000011E-2</v>
      </c>
      <c r="M204" s="25">
        <v>7.77E-3</v>
      </c>
      <c r="N204" s="25">
        <f t="shared" si="55"/>
        <v>6.9800000000000001E-3</v>
      </c>
      <c r="O204" s="25"/>
      <c r="P204" s="25">
        <f t="shared" si="56"/>
        <v>4.5347800000000004E-3</v>
      </c>
      <c r="Q204" s="25">
        <f t="shared" si="57"/>
        <v>0.10443598340000002</v>
      </c>
      <c r="R204" s="25">
        <v>6.0899999999999999E-3</v>
      </c>
      <c r="S204" s="25">
        <f t="shared" si="58"/>
        <v>5.3E-3</v>
      </c>
      <c r="T204" s="25"/>
      <c r="U204" s="25">
        <f t="shared" si="59"/>
        <v>4.4147800000000001E-3</v>
      </c>
      <c r="V204" s="25">
        <f t="shared" si="60"/>
        <v>0.10167238340000001</v>
      </c>
      <c r="W204" s="25">
        <v>3.32E-3</v>
      </c>
      <c r="X204" s="25">
        <f t="shared" si="61"/>
        <v>2.5300000000000001E-3</v>
      </c>
      <c r="Y204" s="25"/>
      <c r="Z204" s="25">
        <f t="shared" si="62"/>
        <v>1.7664100000000002E-3</v>
      </c>
      <c r="AA204" s="25">
        <f t="shared" si="63"/>
        <v>4.0680422300000005E-2</v>
      </c>
      <c r="AB204" s="25">
        <v>1.5499999999999999E-3</v>
      </c>
      <c r="AC204" s="25">
        <f t="shared" si="48"/>
        <v>7.9000000000000001E-4</v>
      </c>
    </row>
    <row r="205" spans="1:29" s="15" customFormat="1">
      <c r="A205" s="18">
        <v>453</v>
      </c>
      <c r="B205" s="25">
        <v>6.8999999999999997E-5</v>
      </c>
      <c r="C205" s="25">
        <v>7.0899999999999999E-3</v>
      </c>
      <c r="D205" s="25">
        <f t="shared" si="49"/>
        <v>6.2855000000000003E-3</v>
      </c>
      <c r="E205" s="25"/>
      <c r="F205" s="25">
        <f t="shared" si="50"/>
        <v>3.8174800000000003E-3</v>
      </c>
      <c r="G205" s="25">
        <f t="shared" si="51"/>
        <v>8.7916564400000008E-2</v>
      </c>
      <c r="H205" s="25">
        <v>6.0800000000000003E-3</v>
      </c>
      <c r="I205" s="25">
        <f t="shared" si="52"/>
        <v>5.2755000000000007E-3</v>
      </c>
      <c r="J205" s="25"/>
      <c r="K205" s="25">
        <f t="shared" si="53"/>
        <v>2.9473800000000007E-3</v>
      </c>
      <c r="L205" s="25">
        <f t="shared" si="54"/>
        <v>6.7878161400000026E-2</v>
      </c>
      <c r="M205" s="25">
        <v>7.9900000000000006E-3</v>
      </c>
      <c r="N205" s="25">
        <f t="shared" si="55"/>
        <v>7.1855000000000009E-3</v>
      </c>
      <c r="O205" s="25"/>
      <c r="P205" s="25">
        <f t="shared" si="56"/>
        <v>4.7402800000000012E-3</v>
      </c>
      <c r="Q205" s="25">
        <f t="shared" si="57"/>
        <v>0.10916864840000004</v>
      </c>
      <c r="R205" s="25">
        <v>5.9899999999999997E-3</v>
      </c>
      <c r="S205" s="25">
        <f t="shared" si="58"/>
        <v>5.1855E-3</v>
      </c>
      <c r="T205" s="25"/>
      <c r="U205" s="25">
        <f t="shared" si="59"/>
        <v>4.3002800000000001E-3</v>
      </c>
      <c r="V205" s="25">
        <f t="shared" si="60"/>
        <v>9.9035448400000003E-2</v>
      </c>
      <c r="W205" s="25">
        <v>3.5200000000000001E-3</v>
      </c>
      <c r="X205" s="25">
        <f t="shared" si="61"/>
        <v>2.7155E-3</v>
      </c>
      <c r="Y205" s="25"/>
      <c r="Z205" s="25">
        <f t="shared" si="62"/>
        <v>1.9519100000000001E-3</v>
      </c>
      <c r="AA205" s="25">
        <f t="shared" si="63"/>
        <v>4.4952487300000003E-2</v>
      </c>
      <c r="AB205" s="25">
        <v>1.5399999999999999E-3</v>
      </c>
      <c r="AC205" s="25">
        <f t="shared" si="48"/>
        <v>8.0449999999999999E-4</v>
      </c>
    </row>
    <row r="206" spans="1:29" s="15" customFormat="1">
      <c r="A206" s="18">
        <v>454</v>
      </c>
      <c r="B206" s="25">
        <v>2.0000000000000002E-5</v>
      </c>
      <c r="C206" s="25">
        <v>6.6699999999999997E-3</v>
      </c>
      <c r="D206" s="25">
        <f t="shared" si="49"/>
        <v>5.9150000000000001E-3</v>
      </c>
      <c r="E206" s="25"/>
      <c r="F206" s="25">
        <f t="shared" si="50"/>
        <v>3.4469800000000001E-3</v>
      </c>
      <c r="G206" s="25">
        <f t="shared" si="51"/>
        <v>7.9383949400000001E-2</v>
      </c>
      <c r="H206" s="25">
        <v>5.8700000000000002E-3</v>
      </c>
      <c r="I206" s="25">
        <f t="shared" si="52"/>
        <v>5.1149999999999998E-3</v>
      </c>
      <c r="J206" s="25"/>
      <c r="K206" s="25">
        <f t="shared" si="53"/>
        <v>2.7868799999999998E-3</v>
      </c>
      <c r="L206" s="25">
        <f t="shared" si="54"/>
        <v>6.4181846400000006E-2</v>
      </c>
      <c r="M206" s="25">
        <v>7.4900000000000001E-3</v>
      </c>
      <c r="N206" s="25">
        <f t="shared" si="55"/>
        <v>6.7349999999999997E-3</v>
      </c>
      <c r="O206" s="25"/>
      <c r="P206" s="25">
        <f t="shared" si="56"/>
        <v>4.28978E-3</v>
      </c>
      <c r="Q206" s="25">
        <f t="shared" si="57"/>
        <v>9.8793633400000011E-2</v>
      </c>
      <c r="R206" s="25">
        <v>5.7600000000000004E-3</v>
      </c>
      <c r="S206" s="25">
        <f t="shared" si="58"/>
        <v>5.0050000000000008E-3</v>
      </c>
      <c r="T206" s="25"/>
      <c r="U206" s="25">
        <f t="shared" si="59"/>
        <v>4.1197800000000008E-3</v>
      </c>
      <c r="V206" s="25">
        <f t="shared" si="60"/>
        <v>9.487853340000002E-2</v>
      </c>
      <c r="W206" s="25">
        <v>3.2299999999999998E-3</v>
      </c>
      <c r="X206" s="25">
        <f t="shared" si="61"/>
        <v>2.4749999999999998E-3</v>
      </c>
      <c r="Y206" s="25"/>
      <c r="Z206" s="25">
        <f t="shared" si="62"/>
        <v>1.7114099999999998E-3</v>
      </c>
      <c r="AA206" s="25">
        <f t="shared" si="63"/>
        <v>3.9413772299999997E-2</v>
      </c>
      <c r="AB206" s="25">
        <v>1.49E-3</v>
      </c>
      <c r="AC206" s="25">
        <f t="shared" si="48"/>
        <v>7.5500000000000003E-4</v>
      </c>
    </row>
    <row r="207" spans="1:29" s="15" customFormat="1">
      <c r="A207" s="18">
        <v>455</v>
      </c>
      <c r="B207" s="25">
        <v>9.0000000000000006E-5</v>
      </c>
      <c r="C207" s="25">
        <v>6.8500000000000002E-3</v>
      </c>
      <c r="D207" s="25">
        <f t="shared" si="49"/>
        <v>6.0000000000000001E-3</v>
      </c>
      <c r="E207" s="25"/>
      <c r="F207" s="25">
        <f t="shared" si="50"/>
        <v>3.5319800000000001E-3</v>
      </c>
      <c r="G207" s="25">
        <f t="shared" si="51"/>
        <v>8.1341499400000003E-2</v>
      </c>
      <c r="H207" s="25">
        <v>5.96E-3</v>
      </c>
      <c r="I207" s="25">
        <f t="shared" si="52"/>
        <v>5.11E-3</v>
      </c>
      <c r="J207" s="25"/>
      <c r="K207" s="25">
        <f t="shared" si="53"/>
        <v>2.78188E-3</v>
      </c>
      <c r="L207" s="25">
        <f t="shared" si="54"/>
        <v>6.4066696399999998E-2</v>
      </c>
      <c r="M207" s="25">
        <v>7.7099999999999998E-3</v>
      </c>
      <c r="N207" s="25">
        <f t="shared" si="55"/>
        <v>6.8599999999999998E-3</v>
      </c>
      <c r="O207" s="25"/>
      <c r="P207" s="25">
        <f t="shared" si="56"/>
        <v>4.4147800000000001E-3</v>
      </c>
      <c r="Q207" s="25">
        <f t="shared" si="57"/>
        <v>0.10167238340000001</v>
      </c>
      <c r="R207" s="25">
        <v>5.79E-3</v>
      </c>
      <c r="S207" s="25">
        <f t="shared" si="58"/>
        <v>4.9399999999999999E-3</v>
      </c>
      <c r="T207" s="25"/>
      <c r="U207" s="25">
        <f t="shared" si="59"/>
        <v>4.05478E-3</v>
      </c>
      <c r="V207" s="25">
        <f t="shared" si="60"/>
        <v>9.3381583400000009E-2</v>
      </c>
      <c r="W207" s="25">
        <v>3.3600000000000001E-3</v>
      </c>
      <c r="X207" s="25">
        <f t="shared" si="61"/>
        <v>2.5100000000000001E-3</v>
      </c>
      <c r="Y207" s="25"/>
      <c r="Z207" s="25">
        <f t="shared" si="62"/>
        <v>1.7464100000000001E-3</v>
      </c>
      <c r="AA207" s="25">
        <f t="shared" si="63"/>
        <v>4.0219822300000006E-2</v>
      </c>
      <c r="AB207" s="25">
        <v>1.6100000000000001E-3</v>
      </c>
      <c r="AC207" s="25">
        <f t="shared" si="48"/>
        <v>8.5000000000000006E-4</v>
      </c>
    </row>
    <row r="208" spans="1:29" s="15" customFormat="1">
      <c r="A208" s="18">
        <v>456</v>
      </c>
      <c r="B208" s="25">
        <v>-1.1E-4</v>
      </c>
      <c r="C208" s="25">
        <v>6.7600000000000004E-3</v>
      </c>
      <c r="D208" s="25">
        <f t="shared" si="49"/>
        <v>5.9900000000000005E-3</v>
      </c>
      <c r="E208" s="25"/>
      <c r="F208" s="25">
        <f t="shared" si="50"/>
        <v>3.5219800000000005E-3</v>
      </c>
      <c r="G208" s="25">
        <f t="shared" si="51"/>
        <v>8.1111199400000014E-2</v>
      </c>
      <c r="H208" s="25">
        <v>5.8900000000000003E-3</v>
      </c>
      <c r="I208" s="25">
        <f t="shared" si="52"/>
        <v>5.1200000000000004E-3</v>
      </c>
      <c r="J208" s="25"/>
      <c r="K208" s="25">
        <f t="shared" si="53"/>
        <v>2.7918800000000005E-3</v>
      </c>
      <c r="L208" s="25">
        <f t="shared" si="54"/>
        <v>6.4296996400000014E-2</v>
      </c>
      <c r="M208" s="25">
        <v>7.5700000000000003E-3</v>
      </c>
      <c r="N208" s="25">
        <f t="shared" si="55"/>
        <v>6.8000000000000005E-3</v>
      </c>
      <c r="O208" s="25"/>
      <c r="P208" s="25">
        <f t="shared" si="56"/>
        <v>4.3547800000000008E-3</v>
      </c>
      <c r="Q208" s="25">
        <f t="shared" si="57"/>
        <v>0.10029058340000002</v>
      </c>
      <c r="R208" s="25">
        <v>5.8500000000000002E-3</v>
      </c>
      <c r="S208" s="25">
        <f t="shared" si="58"/>
        <v>5.0800000000000003E-3</v>
      </c>
      <c r="T208" s="25"/>
      <c r="U208" s="25">
        <f t="shared" si="59"/>
        <v>4.1947800000000004E-3</v>
      </c>
      <c r="V208" s="25">
        <f t="shared" si="60"/>
        <v>9.660578340000002E-2</v>
      </c>
      <c r="W208" s="25">
        <v>3.29E-3</v>
      </c>
      <c r="X208" s="25">
        <f t="shared" si="61"/>
        <v>2.5200000000000001E-3</v>
      </c>
      <c r="Y208" s="25"/>
      <c r="Z208" s="25">
        <f t="shared" si="62"/>
        <v>1.7564100000000001E-3</v>
      </c>
      <c r="AA208" s="25">
        <f t="shared" si="63"/>
        <v>4.0450122300000002E-2</v>
      </c>
      <c r="AB208" s="25">
        <v>1.65E-3</v>
      </c>
      <c r="AC208" s="25">
        <f t="shared" si="48"/>
        <v>7.6999999999999996E-4</v>
      </c>
    </row>
    <row r="209" spans="1:29" s="15" customFormat="1">
      <c r="A209" s="18">
        <v>457</v>
      </c>
      <c r="B209" s="25">
        <v>3.0000000000000001E-5</v>
      </c>
      <c r="C209" s="25">
        <v>6.7000000000000002E-3</v>
      </c>
      <c r="D209" s="25">
        <f t="shared" si="49"/>
        <v>5.9100000000000003E-3</v>
      </c>
      <c r="E209" s="25"/>
      <c r="F209" s="25">
        <f t="shared" si="50"/>
        <v>3.4419800000000003E-3</v>
      </c>
      <c r="G209" s="25">
        <f t="shared" si="51"/>
        <v>7.9268799400000006E-2</v>
      </c>
      <c r="H209" s="25">
        <v>5.96E-3</v>
      </c>
      <c r="I209" s="25">
        <f t="shared" si="52"/>
        <v>5.1700000000000001E-3</v>
      </c>
      <c r="J209" s="25"/>
      <c r="K209" s="25">
        <f t="shared" si="53"/>
        <v>2.8418800000000002E-3</v>
      </c>
      <c r="L209" s="25">
        <f t="shared" si="54"/>
        <v>6.5448496400000014E-2</v>
      </c>
      <c r="M209" s="25">
        <v>7.5900000000000004E-3</v>
      </c>
      <c r="N209" s="25">
        <f t="shared" si="55"/>
        <v>6.8000000000000005E-3</v>
      </c>
      <c r="O209" s="25"/>
      <c r="P209" s="25">
        <f t="shared" si="56"/>
        <v>4.3547800000000008E-3</v>
      </c>
      <c r="Q209" s="25">
        <f t="shared" si="57"/>
        <v>0.10029058340000002</v>
      </c>
      <c r="R209" s="25">
        <v>5.7499999999999999E-3</v>
      </c>
      <c r="S209" s="25">
        <f t="shared" si="58"/>
        <v>4.96E-3</v>
      </c>
      <c r="T209" s="25"/>
      <c r="U209" s="25">
        <f t="shared" si="59"/>
        <v>4.0747800000000001E-3</v>
      </c>
      <c r="V209" s="25">
        <f t="shared" si="60"/>
        <v>9.3842183400000001E-2</v>
      </c>
      <c r="W209" s="25">
        <v>3.2399999999999998E-3</v>
      </c>
      <c r="X209" s="25">
        <f t="shared" si="61"/>
        <v>2.4499999999999999E-3</v>
      </c>
      <c r="Y209" s="25"/>
      <c r="Z209" s="25">
        <f t="shared" si="62"/>
        <v>1.6864099999999999E-3</v>
      </c>
      <c r="AA209" s="25">
        <f t="shared" si="63"/>
        <v>3.8838022300000004E-2</v>
      </c>
      <c r="AB209" s="25">
        <v>1.5499999999999999E-3</v>
      </c>
      <c r="AC209" s="25">
        <f t="shared" si="48"/>
        <v>7.9000000000000001E-4</v>
      </c>
    </row>
    <row r="210" spans="1:29" s="15" customFormat="1">
      <c r="A210" s="18">
        <v>458</v>
      </c>
      <c r="B210" s="25">
        <v>5.0000000000000002E-5</v>
      </c>
      <c r="C210" s="25">
        <v>6.4900000000000001E-3</v>
      </c>
      <c r="D210" s="25">
        <f t="shared" si="49"/>
        <v>5.6249999999999998E-3</v>
      </c>
      <c r="E210" s="25"/>
      <c r="F210" s="25">
        <f t="shared" si="50"/>
        <v>3.1569799999999998E-3</v>
      </c>
      <c r="G210" s="25">
        <f t="shared" si="51"/>
        <v>7.2705249400000005E-2</v>
      </c>
      <c r="H210" s="25">
        <v>5.6299999999999996E-3</v>
      </c>
      <c r="I210" s="25">
        <f t="shared" si="52"/>
        <v>4.7649999999999993E-3</v>
      </c>
      <c r="J210" s="25"/>
      <c r="K210" s="25">
        <f t="shared" si="53"/>
        <v>2.4368799999999993E-3</v>
      </c>
      <c r="L210" s="25">
        <f t="shared" si="54"/>
        <v>5.6121346399999987E-2</v>
      </c>
      <c r="M210" s="25">
        <v>7.3400000000000002E-3</v>
      </c>
      <c r="N210" s="25">
        <f t="shared" si="55"/>
        <v>6.4749999999999999E-3</v>
      </c>
      <c r="O210" s="25"/>
      <c r="P210" s="25">
        <f t="shared" si="56"/>
        <v>4.0297800000000002E-3</v>
      </c>
      <c r="Q210" s="25">
        <f t="shared" si="57"/>
        <v>9.280583340000001E-2</v>
      </c>
      <c r="R210" s="25">
        <v>5.6100000000000004E-3</v>
      </c>
      <c r="S210" s="25">
        <f t="shared" si="58"/>
        <v>4.7450000000000001E-3</v>
      </c>
      <c r="T210" s="25"/>
      <c r="U210" s="25">
        <f t="shared" si="59"/>
        <v>3.8597800000000002E-3</v>
      </c>
      <c r="V210" s="25">
        <f t="shared" si="60"/>
        <v>8.8890733400000005E-2</v>
      </c>
      <c r="W210" s="25">
        <v>3.1099999999999999E-3</v>
      </c>
      <c r="X210" s="25">
        <f t="shared" si="61"/>
        <v>2.245E-3</v>
      </c>
      <c r="Y210" s="25"/>
      <c r="Z210" s="25">
        <f t="shared" si="62"/>
        <v>1.4814100000000001E-3</v>
      </c>
      <c r="AA210" s="25">
        <f t="shared" si="63"/>
        <v>3.4116872300000003E-2</v>
      </c>
      <c r="AB210" s="25">
        <v>1.6800000000000001E-3</v>
      </c>
      <c r="AC210" s="25">
        <f t="shared" si="48"/>
        <v>8.6499999999999999E-4</v>
      </c>
    </row>
    <row r="211" spans="1:29" s="15" customFormat="1">
      <c r="A211" s="18">
        <v>459</v>
      </c>
      <c r="B211" s="25">
        <v>4.0000000000000003E-5</v>
      </c>
      <c r="C211" s="25">
        <v>6.6299999999999996E-3</v>
      </c>
      <c r="D211" s="25">
        <f t="shared" si="49"/>
        <v>5.8499999999999993E-3</v>
      </c>
      <c r="E211" s="25"/>
      <c r="F211" s="25">
        <f t="shared" si="50"/>
        <v>3.3819799999999993E-3</v>
      </c>
      <c r="G211" s="25">
        <f t="shared" si="51"/>
        <v>7.788699939999999E-2</v>
      </c>
      <c r="H211" s="25">
        <v>5.7299999999999999E-3</v>
      </c>
      <c r="I211" s="25">
        <f t="shared" si="52"/>
        <v>4.9499999999999995E-3</v>
      </c>
      <c r="J211" s="25"/>
      <c r="K211" s="25">
        <f t="shared" si="53"/>
        <v>2.6218799999999996E-3</v>
      </c>
      <c r="L211" s="25">
        <f t="shared" si="54"/>
        <v>6.0381896399999996E-2</v>
      </c>
      <c r="M211" s="25">
        <v>7.5100000000000002E-3</v>
      </c>
      <c r="N211" s="25">
        <f t="shared" si="55"/>
        <v>6.7299999999999999E-3</v>
      </c>
      <c r="O211" s="25"/>
      <c r="P211" s="25">
        <f t="shared" si="56"/>
        <v>4.2847800000000002E-3</v>
      </c>
      <c r="Q211" s="25">
        <f t="shared" si="57"/>
        <v>9.8678483400000003E-2</v>
      </c>
      <c r="R211" s="25">
        <v>5.6100000000000004E-3</v>
      </c>
      <c r="S211" s="25">
        <f t="shared" si="58"/>
        <v>4.8300000000000001E-3</v>
      </c>
      <c r="T211" s="25"/>
      <c r="U211" s="25">
        <f t="shared" si="59"/>
        <v>3.9447800000000002E-3</v>
      </c>
      <c r="V211" s="25">
        <f t="shared" si="60"/>
        <v>9.0848283400000007E-2</v>
      </c>
      <c r="W211" s="25">
        <v>3.2000000000000002E-3</v>
      </c>
      <c r="X211" s="25">
        <f t="shared" si="61"/>
        <v>2.4200000000000003E-3</v>
      </c>
      <c r="Y211" s="25"/>
      <c r="Z211" s="25">
        <f t="shared" si="62"/>
        <v>1.6564100000000003E-3</v>
      </c>
      <c r="AA211" s="25">
        <f t="shared" si="63"/>
        <v>3.814712230000001E-2</v>
      </c>
      <c r="AB211" s="25">
        <v>1.5200000000000001E-3</v>
      </c>
      <c r="AC211" s="25">
        <f t="shared" si="48"/>
        <v>7.8000000000000009E-4</v>
      </c>
    </row>
    <row r="212" spans="1:29" s="15" customFormat="1">
      <c r="A212" s="18">
        <v>460</v>
      </c>
      <c r="B212" s="25">
        <v>4.0000000000000003E-5</v>
      </c>
      <c r="C212" s="25">
        <v>6.4799999999999996E-3</v>
      </c>
      <c r="D212" s="25">
        <f t="shared" si="49"/>
        <v>5.5499999999999994E-3</v>
      </c>
      <c r="E212" s="25"/>
      <c r="F212" s="25">
        <f t="shared" si="50"/>
        <v>3.0819799999999994E-3</v>
      </c>
      <c r="G212" s="25">
        <f t="shared" si="51"/>
        <v>7.0977999399999991E-2</v>
      </c>
      <c r="H212" s="25">
        <v>5.6299999999999996E-3</v>
      </c>
      <c r="I212" s="25">
        <f t="shared" si="52"/>
        <v>4.6999999999999993E-3</v>
      </c>
      <c r="J212" s="25"/>
      <c r="K212" s="25">
        <f t="shared" si="53"/>
        <v>2.3718799999999994E-3</v>
      </c>
      <c r="L212" s="25">
        <f t="shared" si="54"/>
        <v>5.462439639999999E-2</v>
      </c>
      <c r="M212" s="25">
        <v>7.3600000000000002E-3</v>
      </c>
      <c r="N212" s="25">
        <f t="shared" si="55"/>
        <v>6.43E-3</v>
      </c>
      <c r="O212" s="25"/>
      <c r="P212" s="25">
        <f t="shared" si="56"/>
        <v>3.9847800000000003E-3</v>
      </c>
      <c r="Q212" s="25">
        <f t="shared" si="57"/>
        <v>9.1769483400000004E-2</v>
      </c>
      <c r="R212" s="25">
        <v>5.5900000000000004E-3</v>
      </c>
      <c r="S212" s="25">
        <f t="shared" si="58"/>
        <v>4.6600000000000001E-3</v>
      </c>
      <c r="T212" s="25"/>
      <c r="U212" s="25">
        <f t="shared" si="59"/>
        <v>3.7747800000000001E-3</v>
      </c>
      <c r="V212" s="25">
        <f t="shared" si="60"/>
        <v>8.6933183400000003E-2</v>
      </c>
      <c r="W212" s="25">
        <v>3.0000000000000001E-3</v>
      </c>
      <c r="X212" s="25">
        <f t="shared" si="61"/>
        <v>2.0699999999999998E-3</v>
      </c>
      <c r="Y212" s="25"/>
      <c r="Z212" s="25">
        <f t="shared" si="62"/>
        <v>1.3064099999999998E-3</v>
      </c>
      <c r="AA212" s="25">
        <f t="shared" si="63"/>
        <v>3.0086622299999997E-2</v>
      </c>
      <c r="AB212" s="25">
        <v>1.82E-3</v>
      </c>
      <c r="AC212" s="25">
        <f t="shared" si="48"/>
        <v>9.3000000000000005E-4</v>
      </c>
    </row>
    <row r="213" spans="1:29" s="15" customFormat="1">
      <c r="A213" s="18">
        <v>461</v>
      </c>
      <c r="B213" s="25">
        <v>5.0000000000000002E-5</v>
      </c>
      <c r="C213" s="25">
        <v>6.6100000000000004E-3</v>
      </c>
      <c r="D213" s="25">
        <f t="shared" si="49"/>
        <v>5.8150000000000007E-3</v>
      </c>
      <c r="E213" s="25"/>
      <c r="F213" s="25">
        <f t="shared" si="50"/>
        <v>3.3469800000000007E-3</v>
      </c>
      <c r="G213" s="25">
        <f t="shared" si="51"/>
        <v>7.7080949400000015E-2</v>
      </c>
      <c r="H213" s="25">
        <v>5.7099999999999998E-3</v>
      </c>
      <c r="I213" s="25">
        <f t="shared" si="52"/>
        <v>4.9150000000000001E-3</v>
      </c>
      <c r="J213" s="25"/>
      <c r="K213" s="25">
        <f t="shared" si="53"/>
        <v>2.5868800000000002E-3</v>
      </c>
      <c r="L213" s="25">
        <f t="shared" si="54"/>
        <v>5.9575846400000007E-2</v>
      </c>
      <c r="M213" s="25">
        <v>7.4400000000000004E-3</v>
      </c>
      <c r="N213" s="25">
        <f t="shared" si="55"/>
        <v>6.6450000000000007E-3</v>
      </c>
      <c r="O213" s="25"/>
      <c r="P213" s="25">
        <f t="shared" si="56"/>
        <v>4.1997800000000002E-3</v>
      </c>
      <c r="Q213" s="25">
        <f t="shared" si="57"/>
        <v>9.6720933400000014E-2</v>
      </c>
      <c r="R213" s="25">
        <v>5.5500000000000002E-3</v>
      </c>
      <c r="S213" s="25">
        <f t="shared" si="58"/>
        <v>4.7550000000000005E-3</v>
      </c>
      <c r="T213" s="25"/>
      <c r="U213" s="25">
        <f t="shared" si="59"/>
        <v>3.8697800000000006E-3</v>
      </c>
      <c r="V213" s="25">
        <f t="shared" si="60"/>
        <v>8.9121033400000021E-2</v>
      </c>
      <c r="W213" s="25">
        <v>3.1800000000000001E-3</v>
      </c>
      <c r="X213" s="25">
        <f t="shared" si="61"/>
        <v>2.385E-3</v>
      </c>
      <c r="Y213" s="25"/>
      <c r="Z213" s="25">
        <f t="shared" si="62"/>
        <v>1.62141E-3</v>
      </c>
      <c r="AA213" s="25">
        <f t="shared" si="63"/>
        <v>3.73410723E-2</v>
      </c>
      <c r="AB213" s="25">
        <v>1.5399999999999999E-3</v>
      </c>
      <c r="AC213" s="25">
        <f t="shared" si="48"/>
        <v>7.9499999999999992E-4</v>
      </c>
    </row>
    <row r="214" spans="1:29" s="15" customFormat="1">
      <c r="A214" s="18">
        <v>462</v>
      </c>
      <c r="B214" s="25">
        <v>1E-4</v>
      </c>
      <c r="C214" s="25">
        <v>6.4700000000000001E-3</v>
      </c>
      <c r="D214" s="25">
        <f t="shared" si="49"/>
        <v>5.5300000000000002E-3</v>
      </c>
      <c r="E214" s="25"/>
      <c r="F214" s="25">
        <f t="shared" si="50"/>
        <v>3.0619800000000002E-3</v>
      </c>
      <c r="G214" s="25">
        <f t="shared" si="51"/>
        <v>7.0517399400000014E-2</v>
      </c>
      <c r="H214" s="25">
        <v>5.5100000000000001E-3</v>
      </c>
      <c r="I214" s="25">
        <f t="shared" si="52"/>
        <v>4.5700000000000003E-3</v>
      </c>
      <c r="J214" s="25"/>
      <c r="K214" s="25">
        <f t="shared" si="53"/>
        <v>2.2418800000000003E-3</v>
      </c>
      <c r="L214" s="25">
        <f t="shared" si="54"/>
        <v>5.163049640000001E-2</v>
      </c>
      <c r="M214" s="25">
        <v>7.2399999999999999E-3</v>
      </c>
      <c r="N214" s="25">
        <f t="shared" si="55"/>
        <v>6.3E-3</v>
      </c>
      <c r="O214" s="25"/>
      <c r="P214" s="25">
        <f t="shared" si="56"/>
        <v>3.8547799999999999E-3</v>
      </c>
      <c r="Q214" s="25">
        <f t="shared" si="57"/>
        <v>8.8775583399999997E-2</v>
      </c>
      <c r="R214" s="25">
        <v>5.6299999999999996E-3</v>
      </c>
      <c r="S214" s="25">
        <f t="shared" si="58"/>
        <v>4.6899999999999997E-3</v>
      </c>
      <c r="T214" s="25"/>
      <c r="U214" s="25">
        <f t="shared" si="59"/>
        <v>3.8047799999999998E-3</v>
      </c>
      <c r="V214" s="25">
        <f t="shared" si="60"/>
        <v>8.7624083399999997E-2</v>
      </c>
      <c r="W214" s="25">
        <v>3.1099999999999999E-3</v>
      </c>
      <c r="X214" s="25">
        <f t="shared" si="61"/>
        <v>2.1700000000000001E-3</v>
      </c>
      <c r="Y214" s="25"/>
      <c r="Z214" s="25">
        <f t="shared" si="62"/>
        <v>1.4064100000000001E-3</v>
      </c>
      <c r="AA214" s="25">
        <f t="shared" si="63"/>
        <v>3.2389622300000004E-2</v>
      </c>
      <c r="AB214" s="25">
        <v>1.7799999999999999E-3</v>
      </c>
      <c r="AC214" s="25">
        <f t="shared" si="48"/>
        <v>9.3999999999999997E-4</v>
      </c>
    </row>
    <row r="215" spans="1:29" s="15" customFormat="1">
      <c r="A215" s="18">
        <v>463</v>
      </c>
      <c r="B215" s="25">
        <v>5.0000000000000002E-5</v>
      </c>
      <c r="C215" s="25">
        <v>6.3800000000000003E-3</v>
      </c>
      <c r="D215" s="25">
        <f t="shared" si="49"/>
        <v>5.5999999999999999E-3</v>
      </c>
      <c r="E215" s="25"/>
      <c r="F215" s="25">
        <f t="shared" si="50"/>
        <v>3.1319799999999999E-3</v>
      </c>
      <c r="G215" s="25">
        <f t="shared" si="51"/>
        <v>7.2129499400000005E-2</v>
      </c>
      <c r="H215" s="25">
        <v>5.6100000000000004E-3</v>
      </c>
      <c r="I215" s="25">
        <f t="shared" si="52"/>
        <v>4.8300000000000001E-3</v>
      </c>
      <c r="J215" s="25"/>
      <c r="K215" s="25">
        <f t="shared" si="53"/>
        <v>2.5018800000000002E-3</v>
      </c>
      <c r="L215" s="25">
        <f t="shared" si="54"/>
        <v>5.7618296400000005E-2</v>
      </c>
      <c r="M215" s="25">
        <v>7.28E-3</v>
      </c>
      <c r="N215" s="25">
        <f t="shared" si="55"/>
        <v>6.4999999999999997E-3</v>
      </c>
      <c r="O215" s="25"/>
      <c r="P215" s="25">
        <f t="shared" si="56"/>
        <v>4.0547799999999991E-3</v>
      </c>
      <c r="Q215" s="25">
        <f t="shared" si="57"/>
        <v>9.3381583399999982E-2</v>
      </c>
      <c r="R215" s="25">
        <v>5.4000000000000003E-3</v>
      </c>
      <c r="S215" s="25">
        <f t="shared" si="58"/>
        <v>4.62E-3</v>
      </c>
      <c r="T215" s="25"/>
      <c r="U215" s="25">
        <f t="shared" si="59"/>
        <v>3.73478E-3</v>
      </c>
      <c r="V215" s="25">
        <f t="shared" si="60"/>
        <v>8.6011983400000006E-2</v>
      </c>
      <c r="W215" s="25">
        <v>2.8900000000000002E-3</v>
      </c>
      <c r="X215" s="25">
        <f t="shared" si="61"/>
        <v>2.1100000000000003E-3</v>
      </c>
      <c r="Y215" s="25"/>
      <c r="Z215" s="25">
        <f t="shared" si="62"/>
        <v>1.3464100000000004E-3</v>
      </c>
      <c r="AA215" s="25">
        <f t="shared" si="63"/>
        <v>3.1007822300000008E-2</v>
      </c>
      <c r="AB215" s="25">
        <v>1.5100000000000001E-3</v>
      </c>
      <c r="AC215" s="25">
        <f t="shared" si="48"/>
        <v>7.7999999999999999E-4</v>
      </c>
    </row>
    <row r="216" spans="1:29" s="15" customFormat="1">
      <c r="A216" s="18">
        <v>464</v>
      </c>
      <c r="B216" s="25">
        <v>1.1E-4</v>
      </c>
      <c r="C216" s="25">
        <v>6.3699999999999998E-3</v>
      </c>
      <c r="D216" s="25">
        <f t="shared" si="49"/>
        <v>5.4099999999999999E-3</v>
      </c>
      <c r="E216" s="25"/>
      <c r="F216" s="25">
        <f t="shared" si="50"/>
        <v>2.9419799999999999E-3</v>
      </c>
      <c r="G216" s="25">
        <f t="shared" si="51"/>
        <v>6.7753799399999995E-2</v>
      </c>
      <c r="H216" s="25">
        <v>5.3800000000000002E-3</v>
      </c>
      <c r="I216" s="25">
        <f t="shared" si="52"/>
        <v>4.4200000000000003E-3</v>
      </c>
      <c r="J216" s="25"/>
      <c r="K216" s="25">
        <f t="shared" si="53"/>
        <v>2.0918800000000004E-3</v>
      </c>
      <c r="L216" s="25">
        <f t="shared" si="54"/>
        <v>4.8175996400000011E-2</v>
      </c>
      <c r="M216" s="25">
        <v>6.9800000000000001E-3</v>
      </c>
      <c r="N216" s="25">
        <f t="shared" si="55"/>
        <v>6.0200000000000002E-3</v>
      </c>
      <c r="O216" s="25"/>
      <c r="P216" s="25">
        <f t="shared" si="56"/>
        <v>3.5747800000000001E-3</v>
      </c>
      <c r="Q216" s="25">
        <f t="shared" si="57"/>
        <v>8.2327183400000004E-2</v>
      </c>
      <c r="R216" s="25">
        <v>5.3E-3</v>
      </c>
      <c r="S216" s="25">
        <f t="shared" si="58"/>
        <v>4.3400000000000001E-3</v>
      </c>
      <c r="T216" s="25"/>
      <c r="U216" s="25">
        <f t="shared" si="59"/>
        <v>3.4547800000000002E-3</v>
      </c>
      <c r="V216" s="25">
        <f t="shared" si="60"/>
        <v>7.9563583400000013E-2</v>
      </c>
      <c r="W216" s="25">
        <v>2.8600000000000001E-3</v>
      </c>
      <c r="X216" s="25">
        <f t="shared" si="61"/>
        <v>1.9000000000000002E-3</v>
      </c>
      <c r="Y216" s="25"/>
      <c r="Z216" s="25">
        <f t="shared" si="62"/>
        <v>1.1364100000000002E-3</v>
      </c>
      <c r="AA216" s="25">
        <f t="shared" si="63"/>
        <v>2.6171522300000007E-2</v>
      </c>
      <c r="AB216" s="25">
        <v>1.81E-3</v>
      </c>
      <c r="AC216" s="25">
        <f t="shared" si="48"/>
        <v>9.6000000000000002E-4</v>
      </c>
    </row>
    <row r="217" spans="1:29" s="15" customFormat="1">
      <c r="A217" s="18">
        <v>465</v>
      </c>
      <c r="B217" s="25">
        <v>1.0000000000000001E-5</v>
      </c>
      <c r="C217" s="25">
        <v>6.4200000000000004E-3</v>
      </c>
      <c r="D217" s="25">
        <f t="shared" si="49"/>
        <v>5.705E-3</v>
      </c>
      <c r="E217" s="25"/>
      <c r="F217" s="25">
        <f t="shared" si="50"/>
        <v>3.23698E-3</v>
      </c>
      <c r="G217" s="25">
        <f t="shared" si="51"/>
        <v>7.4547649399999999E-2</v>
      </c>
      <c r="H217" s="25">
        <v>5.4599999999999996E-3</v>
      </c>
      <c r="I217" s="25">
        <f t="shared" si="52"/>
        <v>4.7449999999999992E-3</v>
      </c>
      <c r="J217" s="25"/>
      <c r="K217" s="25">
        <f t="shared" si="53"/>
        <v>2.4168799999999993E-3</v>
      </c>
      <c r="L217" s="25">
        <f t="shared" si="54"/>
        <v>5.5660746399999989E-2</v>
      </c>
      <c r="M217" s="25">
        <v>7.0899999999999999E-3</v>
      </c>
      <c r="N217" s="25">
        <f t="shared" si="55"/>
        <v>6.3749999999999996E-3</v>
      </c>
      <c r="O217" s="25"/>
      <c r="P217" s="25">
        <f t="shared" si="56"/>
        <v>3.929779999999999E-3</v>
      </c>
      <c r="Q217" s="25">
        <f t="shared" si="57"/>
        <v>9.0502833399999982E-2</v>
      </c>
      <c r="R217" s="25">
        <v>5.2500000000000003E-3</v>
      </c>
      <c r="S217" s="25">
        <f t="shared" si="58"/>
        <v>4.535E-3</v>
      </c>
      <c r="T217" s="25"/>
      <c r="U217" s="25">
        <f t="shared" si="59"/>
        <v>3.64978E-3</v>
      </c>
      <c r="V217" s="25">
        <f t="shared" si="60"/>
        <v>8.4054433400000003E-2</v>
      </c>
      <c r="W217" s="25">
        <v>2.8E-3</v>
      </c>
      <c r="X217" s="25">
        <f t="shared" si="61"/>
        <v>2.085E-3</v>
      </c>
      <c r="Y217" s="25"/>
      <c r="Z217" s="25">
        <f t="shared" si="62"/>
        <v>1.3214100000000001E-3</v>
      </c>
      <c r="AA217" s="25">
        <f t="shared" si="63"/>
        <v>3.0432072300000002E-2</v>
      </c>
      <c r="AB217" s="25">
        <v>1.42E-3</v>
      </c>
      <c r="AC217" s="25">
        <f t="shared" si="48"/>
        <v>7.1500000000000003E-4</v>
      </c>
    </row>
    <row r="218" spans="1:29" s="15" customFormat="1">
      <c r="A218" s="18">
        <v>466</v>
      </c>
      <c r="B218" s="25">
        <v>-1.2999999999999999E-4</v>
      </c>
      <c r="C218" s="25">
        <v>6.2899999999999996E-3</v>
      </c>
      <c r="D218" s="25">
        <f t="shared" si="49"/>
        <v>5.4049999999999992E-3</v>
      </c>
      <c r="E218" s="25"/>
      <c r="F218" s="25">
        <f t="shared" si="50"/>
        <v>2.9369799999999992E-3</v>
      </c>
      <c r="G218" s="25">
        <f t="shared" si="51"/>
        <v>6.7638649399999987E-2</v>
      </c>
      <c r="H218" s="25">
        <v>5.2399999999999999E-3</v>
      </c>
      <c r="I218" s="25">
        <f t="shared" si="52"/>
        <v>4.3549999999999995E-3</v>
      </c>
      <c r="J218" s="25"/>
      <c r="K218" s="25">
        <f t="shared" si="53"/>
        <v>2.0268799999999996E-3</v>
      </c>
      <c r="L218" s="25">
        <f t="shared" si="54"/>
        <v>4.6679046399999993E-2</v>
      </c>
      <c r="M218" s="25">
        <v>6.9499999999999996E-3</v>
      </c>
      <c r="N218" s="25">
        <f t="shared" si="55"/>
        <v>6.0649999999999992E-3</v>
      </c>
      <c r="O218" s="25"/>
      <c r="P218" s="25">
        <f t="shared" si="56"/>
        <v>3.6197799999999991E-3</v>
      </c>
      <c r="Q218" s="25">
        <f t="shared" si="57"/>
        <v>8.3363533399999981E-2</v>
      </c>
      <c r="R218" s="25">
        <v>5.3899999999999998E-3</v>
      </c>
      <c r="S218" s="25">
        <f t="shared" si="58"/>
        <v>4.5049999999999995E-3</v>
      </c>
      <c r="T218" s="25"/>
      <c r="U218" s="25">
        <f t="shared" si="59"/>
        <v>3.6197799999999995E-3</v>
      </c>
      <c r="V218" s="25">
        <f t="shared" si="60"/>
        <v>8.3363533399999995E-2</v>
      </c>
      <c r="W218" s="25">
        <v>2.8900000000000002E-3</v>
      </c>
      <c r="X218" s="25">
        <f t="shared" si="61"/>
        <v>2.0050000000000003E-3</v>
      </c>
      <c r="Y218" s="25"/>
      <c r="Z218" s="25">
        <f t="shared" si="62"/>
        <v>1.2414100000000003E-3</v>
      </c>
      <c r="AA218" s="25">
        <f t="shared" si="63"/>
        <v>2.8589672300000007E-2</v>
      </c>
      <c r="AB218" s="25">
        <v>1.9E-3</v>
      </c>
      <c r="AC218" s="25">
        <f t="shared" si="48"/>
        <v>8.8500000000000004E-4</v>
      </c>
    </row>
    <row r="219" spans="1:29" s="15" customFormat="1">
      <c r="A219" s="18">
        <v>467</v>
      </c>
      <c r="B219" s="25">
        <v>0</v>
      </c>
      <c r="C219" s="25">
        <v>6.1999999999999998E-3</v>
      </c>
      <c r="D219" s="25">
        <f t="shared" si="49"/>
        <v>5.3400000000000001E-3</v>
      </c>
      <c r="E219" s="25"/>
      <c r="F219" s="25">
        <f t="shared" si="50"/>
        <v>2.8719800000000001E-3</v>
      </c>
      <c r="G219" s="25">
        <f t="shared" si="51"/>
        <v>6.6141699400000004E-2</v>
      </c>
      <c r="H219" s="25">
        <v>5.45E-3</v>
      </c>
      <c r="I219" s="25">
        <f t="shared" si="52"/>
        <v>4.5900000000000003E-3</v>
      </c>
      <c r="J219" s="25"/>
      <c r="K219" s="25">
        <f t="shared" si="53"/>
        <v>2.2618800000000004E-3</v>
      </c>
      <c r="L219" s="25">
        <f t="shared" si="54"/>
        <v>5.2091096400000009E-2</v>
      </c>
      <c r="M219" s="25">
        <v>7.1199999999999996E-3</v>
      </c>
      <c r="N219" s="25">
        <f t="shared" si="55"/>
        <v>6.2599999999999999E-3</v>
      </c>
      <c r="O219" s="25"/>
      <c r="P219" s="25">
        <f t="shared" si="56"/>
        <v>3.8147799999999998E-3</v>
      </c>
      <c r="Q219" s="25">
        <f t="shared" si="57"/>
        <v>8.78543834E-2</v>
      </c>
      <c r="R219" s="25">
        <v>5.1999999999999998E-3</v>
      </c>
      <c r="S219" s="25">
        <f t="shared" si="58"/>
        <v>4.3400000000000001E-3</v>
      </c>
      <c r="T219" s="25"/>
      <c r="U219" s="25">
        <f t="shared" si="59"/>
        <v>3.4547800000000002E-3</v>
      </c>
      <c r="V219" s="25">
        <f t="shared" si="60"/>
        <v>7.9563583400000013E-2</v>
      </c>
      <c r="W219" s="25">
        <v>2.7899999999999999E-3</v>
      </c>
      <c r="X219" s="25">
        <f t="shared" si="61"/>
        <v>1.9299999999999999E-3</v>
      </c>
      <c r="Y219" s="25"/>
      <c r="Z219" s="25">
        <f t="shared" si="62"/>
        <v>1.1664099999999999E-3</v>
      </c>
      <c r="AA219" s="25">
        <f t="shared" si="63"/>
        <v>2.6862422299999997E-2</v>
      </c>
      <c r="AB219" s="25">
        <v>1.72E-3</v>
      </c>
      <c r="AC219" s="25">
        <f t="shared" si="48"/>
        <v>8.5999999999999998E-4</v>
      </c>
    </row>
    <row r="220" spans="1:29" s="15" customFormat="1">
      <c r="A220" s="18">
        <v>468</v>
      </c>
      <c r="B220" s="25">
        <v>1.0000000000000001E-5</v>
      </c>
      <c r="C220" s="25">
        <v>6.1599999999999997E-3</v>
      </c>
      <c r="D220" s="25">
        <f t="shared" si="49"/>
        <v>5.2849999999999998E-3</v>
      </c>
      <c r="E220" s="25"/>
      <c r="F220" s="25">
        <f t="shared" si="50"/>
        <v>2.8169799999999997E-3</v>
      </c>
      <c r="G220" s="25">
        <f t="shared" si="51"/>
        <v>6.4875049399999996E-2</v>
      </c>
      <c r="H220" s="25">
        <v>5.1900000000000002E-3</v>
      </c>
      <c r="I220" s="25">
        <f t="shared" si="52"/>
        <v>4.3150000000000003E-3</v>
      </c>
      <c r="J220" s="25"/>
      <c r="K220" s="25">
        <f t="shared" si="53"/>
        <v>1.9868800000000003E-3</v>
      </c>
      <c r="L220" s="25">
        <f t="shared" si="54"/>
        <v>4.575784640000001E-2</v>
      </c>
      <c r="M220" s="25">
        <v>6.8500000000000002E-3</v>
      </c>
      <c r="N220" s="25">
        <f t="shared" si="55"/>
        <v>5.9750000000000003E-3</v>
      </c>
      <c r="O220" s="25"/>
      <c r="P220" s="25">
        <f t="shared" si="56"/>
        <v>3.5297800000000002E-3</v>
      </c>
      <c r="Q220" s="25">
        <f t="shared" si="57"/>
        <v>8.1290833400000012E-2</v>
      </c>
      <c r="R220" s="25">
        <v>5.0499999999999998E-3</v>
      </c>
      <c r="S220" s="25">
        <f t="shared" si="58"/>
        <v>4.1749999999999999E-3</v>
      </c>
      <c r="T220" s="25"/>
      <c r="U220" s="25">
        <f t="shared" si="59"/>
        <v>3.28978E-3</v>
      </c>
      <c r="V220" s="25">
        <f t="shared" si="60"/>
        <v>7.5763633400000002E-2</v>
      </c>
      <c r="W220" s="25">
        <v>2.7100000000000002E-3</v>
      </c>
      <c r="X220" s="25">
        <f t="shared" si="61"/>
        <v>1.8350000000000003E-3</v>
      </c>
      <c r="Y220" s="25"/>
      <c r="Z220" s="25">
        <f t="shared" si="62"/>
        <v>1.0714100000000003E-3</v>
      </c>
      <c r="AA220" s="25">
        <f t="shared" si="63"/>
        <v>2.4674572300000006E-2</v>
      </c>
      <c r="AB220" s="25">
        <v>1.74E-3</v>
      </c>
      <c r="AC220" s="25">
        <f t="shared" si="48"/>
        <v>8.7500000000000002E-4</v>
      </c>
    </row>
    <row r="221" spans="1:29" s="15" customFormat="1">
      <c r="A221" s="18">
        <v>469</v>
      </c>
      <c r="B221" s="25">
        <v>-5.0000000000000002E-5</v>
      </c>
      <c r="C221" s="25">
        <v>6.2399999999999999E-3</v>
      </c>
      <c r="D221" s="25">
        <f t="shared" si="49"/>
        <v>5.3899999999999998E-3</v>
      </c>
      <c r="E221" s="25"/>
      <c r="F221" s="25">
        <f t="shared" si="50"/>
        <v>2.9219799999999998E-3</v>
      </c>
      <c r="G221" s="25">
        <f t="shared" si="51"/>
        <v>6.7293199400000003E-2</v>
      </c>
      <c r="H221" s="25">
        <v>5.4200000000000003E-3</v>
      </c>
      <c r="I221" s="25">
        <f t="shared" si="52"/>
        <v>4.5700000000000003E-3</v>
      </c>
      <c r="J221" s="25"/>
      <c r="K221" s="25">
        <f t="shared" si="53"/>
        <v>2.2418800000000003E-3</v>
      </c>
      <c r="L221" s="25">
        <f t="shared" si="54"/>
        <v>5.163049640000001E-2</v>
      </c>
      <c r="M221" s="25">
        <v>7.11E-3</v>
      </c>
      <c r="N221" s="25">
        <f t="shared" si="55"/>
        <v>6.2599999999999999E-3</v>
      </c>
      <c r="O221" s="25"/>
      <c r="P221" s="25">
        <f t="shared" si="56"/>
        <v>3.8147799999999998E-3</v>
      </c>
      <c r="Q221" s="25">
        <f t="shared" si="57"/>
        <v>8.78543834E-2</v>
      </c>
      <c r="R221" s="25">
        <v>5.1999999999999998E-3</v>
      </c>
      <c r="S221" s="25">
        <f t="shared" si="58"/>
        <v>4.3499999999999997E-3</v>
      </c>
      <c r="T221" s="25"/>
      <c r="U221" s="25">
        <f t="shared" si="59"/>
        <v>3.4647799999999998E-3</v>
      </c>
      <c r="V221" s="25">
        <f t="shared" si="60"/>
        <v>7.9793883400000001E-2</v>
      </c>
      <c r="W221" s="25">
        <v>2.7899999999999999E-3</v>
      </c>
      <c r="X221" s="25">
        <f t="shared" si="61"/>
        <v>1.9399999999999999E-3</v>
      </c>
      <c r="Y221" s="25"/>
      <c r="Z221" s="25">
        <f t="shared" si="62"/>
        <v>1.1764099999999999E-3</v>
      </c>
      <c r="AA221" s="25">
        <f t="shared" si="63"/>
        <v>2.70927223E-2</v>
      </c>
      <c r="AB221" s="25">
        <v>1.75E-3</v>
      </c>
      <c r="AC221" s="25">
        <f t="shared" si="48"/>
        <v>8.5000000000000006E-4</v>
      </c>
    </row>
    <row r="222" spans="1:29" s="15" customFormat="1">
      <c r="A222" s="18">
        <v>470</v>
      </c>
      <c r="B222" s="25">
        <v>-1.2E-4</v>
      </c>
      <c r="C222" s="25">
        <v>6.1900000000000002E-3</v>
      </c>
      <c r="D222" s="25">
        <f t="shared" si="49"/>
        <v>5.3200000000000001E-3</v>
      </c>
      <c r="E222" s="25"/>
      <c r="F222" s="25">
        <f t="shared" si="50"/>
        <v>2.8519800000000001E-3</v>
      </c>
      <c r="G222" s="25">
        <f t="shared" si="51"/>
        <v>6.5681099399999998E-2</v>
      </c>
      <c r="H222" s="25">
        <v>5.2100000000000002E-3</v>
      </c>
      <c r="I222" s="25">
        <f t="shared" si="52"/>
        <v>4.3400000000000001E-3</v>
      </c>
      <c r="J222" s="25"/>
      <c r="K222" s="25">
        <f t="shared" si="53"/>
        <v>2.0118800000000002E-3</v>
      </c>
      <c r="L222" s="25">
        <f t="shared" si="54"/>
        <v>4.6333596400000003E-2</v>
      </c>
      <c r="M222" s="25">
        <v>6.8500000000000002E-3</v>
      </c>
      <c r="N222" s="25">
        <f t="shared" si="55"/>
        <v>5.9800000000000001E-3</v>
      </c>
      <c r="O222" s="25"/>
      <c r="P222" s="25">
        <f t="shared" si="56"/>
        <v>3.53478E-3</v>
      </c>
      <c r="Q222" s="25">
        <f t="shared" si="57"/>
        <v>8.1405983400000007E-2</v>
      </c>
      <c r="R222" s="25">
        <v>4.9199999999999999E-3</v>
      </c>
      <c r="S222" s="25">
        <f t="shared" si="58"/>
        <v>4.0499999999999998E-3</v>
      </c>
      <c r="T222" s="25"/>
      <c r="U222" s="25">
        <f t="shared" si="59"/>
        <v>3.1647799999999999E-3</v>
      </c>
      <c r="V222" s="25">
        <f t="shared" si="60"/>
        <v>7.2884883400000003E-2</v>
      </c>
      <c r="W222" s="25">
        <v>2.7899999999999999E-3</v>
      </c>
      <c r="X222" s="25">
        <f t="shared" si="61"/>
        <v>1.9199999999999998E-3</v>
      </c>
      <c r="Y222" s="25"/>
      <c r="Z222" s="25">
        <f t="shared" si="62"/>
        <v>1.1564099999999999E-3</v>
      </c>
      <c r="AA222" s="25">
        <f t="shared" si="63"/>
        <v>2.6632122299999998E-2</v>
      </c>
      <c r="AB222" s="25">
        <v>1.8600000000000001E-3</v>
      </c>
      <c r="AC222" s="25">
        <f t="shared" si="48"/>
        <v>8.7000000000000001E-4</v>
      </c>
    </row>
    <row r="223" spans="1:29" s="15" customFormat="1">
      <c r="A223" s="18">
        <v>471</v>
      </c>
      <c r="B223" s="25">
        <v>2.0000000000000002E-5</v>
      </c>
      <c r="C223" s="25">
        <v>6.0600000000000003E-3</v>
      </c>
      <c r="D223" s="25">
        <f t="shared" si="49"/>
        <v>5.2250000000000005E-3</v>
      </c>
      <c r="E223" s="25"/>
      <c r="F223" s="25">
        <f t="shared" si="50"/>
        <v>2.7569800000000005E-3</v>
      </c>
      <c r="G223" s="25">
        <f t="shared" si="51"/>
        <v>6.3493249400000007E-2</v>
      </c>
      <c r="H223" s="25">
        <v>5.3E-3</v>
      </c>
      <c r="I223" s="25">
        <f t="shared" si="52"/>
        <v>4.4650000000000002E-3</v>
      </c>
      <c r="J223" s="25"/>
      <c r="K223" s="25">
        <f t="shared" si="53"/>
        <v>2.1368800000000003E-3</v>
      </c>
      <c r="L223" s="25">
        <f t="shared" si="54"/>
        <v>4.9212346400000009E-2</v>
      </c>
      <c r="M223" s="25">
        <v>6.8799999999999998E-3</v>
      </c>
      <c r="N223" s="25">
        <f t="shared" si="55"/>
        <v>6.045E-3</v>
      </c>
      <c r="O223" s="25"/>
      <c r="P223" s="25">
        <f t="shared" si="56"/>
        <v>3.5997799999999999E-3</v>
      </c>
      <c r="Q223" s="25">
        <f t="shared" si="57"/>
        <v>8.2902933400000003E-2</v>
      </c>
      <c r="R223" s="25">
        <v>5.11E-3</v>
      </c>
      <c r="S223" s="25">
        <f t="shared" si="58"/>
        <v>4.2750000000000002E-3</v>
      </c>
      <c r="T223" s="25"/>
      <c r="U223" s="25">
        <f t="shared" si="59"/>
        <v>3.3897800000000002E-3</v>
      </c>
      <c r="V223" s="25">
        <f t="shared" si="60"/>
        <v>7.8066633400000016E-2</v>
      </c>
      <c r="W223" s="25">
        <v>2.6199999999999999E-3</v>
      </c>
      <c r="X223" s="25">
        <f t="shared" si="61"/>
        <v>1.7849999999999999E-3</v>
      </c>
      <c r="Y223" s="25"/>
      <c r="Z223" s="25">
        <f t="shared" si="62"/>
        <v>1.0214099999999999E-3</v>
      </c>
      <c r="AA223" s="25">
        <f t="shared" si="63"/>
        <v>2.35230723E-2</v>
      </c>
      <c r="AB223" s="25">
        <v>1.65E-3</v>
      </c>
      <c r="AC223" s="25">
        <f t="shared" si="48"/>
        <v>8.3500000000000002E-4</v>
      </c>
    </row>
    <row r="224" spans="1:29" s="15" customFormat="1">
      <c r="A224" s="18">
        <v>472</v>
      </c>
      <c r="B224" s="25">
        <v>5.0000000000000002E-5</v>
      </c>
      <c r="C224" s="25">
        <v>6.0800000000000003E-3</v>
      </c>
      <c r="D224" s="25">
        <f t="shared" si="49"/>
        <v>5.1350000000000007E-3</v>
      </c>
      <c r="E224" s="25"/>
      <c r="F224" s="25">
        <f t="shared" si="50"/>
        <v>2.6669800000000007E-3</v>
      </c>
      <c r="G224" s="25">
        <f t="shared" si="51"/>
        <v>6.1420549400000017E-2</v>
      </c>
      <c r="H224" s="25">
        <v>5.11E-3</v>
      </c>
      <c r="I224" s="25">
        <f t="shared" si="52"/>
        <v>4.1650000000000003E-3</v>
      </c>
      <c r="J224" s="25"/>
      <c r="K224" s="25">
        <f t="shared" si="53"/>
        <v>1.8368800000000004E-3</v>
      </c>
      <c r="L224" s="25">
        <f t="shared" si="54"/>
        <v>4.2303346400000011E-2</v>
      </c>
      <c r="M224" s="25">
        <v>6.7000000000000002E-3</v>
      </c>
      <c r="N224" s="25">
        <f t="shared" si="55"/>
        <v>5.7550000000000006E-3</v>
      </c>
      <c r="O224" s="25"/>
      <c r="P224" s="25">
        <f t="shared" si="56"/>
        <v>3.3097800000000004E-3</v>
      </c>
      <c r="Q224" s="25">
        <f t="shared" si="57"/>
        <v>7.6224233400000008E-2</v>
      </c>
      <c r="R224" s="25">
        <v>5.0000000000000001E-3</v>
      </c>
      <c r="S224" s="25">
        <f t="shared" si="58"/>
        <v>4.0550000000000004E-3</v>
      </c>
      <c r="T224" s="25"/>
      <c r="U224" s="25">
        <f t="shared" si="59"/>
        <v>3.1697800000000005E-3</v>
      </c>
      <c r="V224" s="25">
        <f t="shared" si="60"/>
        <v>7.3000033400000011E-2</v>
      </c>
      <c r="W224" s="25">
        <v>2.6099999999999999E-3</v>
      </c>
      <c r="X224" s="25">
        <f t="shared" si="61"/>
        <v>1.6649999999999998E-3</v>
      </c>
      <c r="Y224" s="25"/>
      <c r="Z224" s="25">
        <f t="shared" si="62"/>
        <v>9.0140999999999984E-4</v>
      </c>
      <c r="AA224" s="25">
        <f t="shared" si="63"/>
        <v>2.0759472299999998E-2</v>
      </c>
      <c r="AB224" s="25">
        <v>1.8400000000000001E-3</v>
      </c>
      <c r="AC224" s="25">
        <f t="shared" si="48"/>
        <v>9.4499999999999998E-4</v>
      </c>
    </row>
    <row r="225" spans="1:29" s="15" customFormat="1">
      <c r="A225" s="18">
        <v>473</v>
      </c>
      <c r="B225" s="25">
        <v>0</v>
      </c>
      <c r="C225" s="25">
        <v>6.0499999999999998E-3</v>
      </c>
      <c r="D225" s="25">
        <f t="shared" si="49"/>
        <v>5.2249999999999996E-3</v>
      </c>
      <c r="E225" s="25"/>
      <c r="F225" s="25">
        <f t="shared" si="50"/>
        <v>2.7569799999999996E-3</v>
      </c>
      <c r="G225" s="25">
        <f t="shared" si="51"/>
        <v>6.3493249399999993E-2</v>
      </c>
      <c r="H225" s="25">
        <v>5.2300000000000003E-3</v>
      </c>
      <c r="I225" s="25">
        <f t="shared" si="52"/>
        <v>4.4050000000000001E-3</v>
      </c>
      <c r="J225" s="25"/>
      <c r="K225" s="25">
        <f t="shared" si="53"/>
        <v>2.0768800000000001E-3</v>
      </c>
      <c r="L225" s="25">
        <f t="shared" si="54"/>
        <v>4.7830546400000007E-2</v>
      </c>
      <c r="M225" s="25">
        <v>6.8199999999999997E-3</v>
      </c>
      <c r="N225" s="25">
        <f t="shared" si="55"/>
        <v>5.9949999999999995E-3</v>
      </c>
      <c r="O225" s="25"/>
      <c r="P225" s="25">
        <f t="shared" si="56"/>
        <v>3.5497799999999993E-3</v>
      </c>
      <c r="Q225" s="25">
        <f t="shared" si="57"/>
        <v>8.175143339999999E-2</v>
      </c>
      <c r="R225" s="25">
        <v>5.0699999999999999E-3</v>
      </c>
      <c r="S225" s="25">
        <f t="shared" si="58"/>
        <v>4.2449999999999996E-3</v>
      </c>
      <c r="T225" s="25"/>
      <c r="U225" s="25">
        <f t="shared" si="59"/>
        <v>3.3597799999999997E-3</v>
      </c>
      <c r="V225" s="25">
        <f t="shared" si="60"/>
        <v>7.7375733399999994E-2</v>
      </c>
      <c r="W225" s="25">
        <v>2.6099999999999999E-3</v>
      </c>
      <c r="X225" s="25">
        <f t="shared" si="61"/>
        <v>1.7849999999999999E-3</v>
      </c>
      <c r="Y225" s="25"/>
      <c r="Z225" s="25">
        <f t="shared" si="62"/>
        <v>1.0214099999999999E-3</v>
      </c>
      <c r="AA225" s="25">
        <f t="shared" si="63"/>
        <v>2.35230723E-2</v>
      </c>
      <c r="AB225" s="25">
        <v>1.65E-3</v>
      </c>
      <c r="AC225" s="25">
        <f t="shared" si="48"/>
        <v>8.25E-4</v>
      </c>
    </row>
    <row r="226" spans="1:29" s="15" customFormat="1">
      <c r="A226" s="18">
        <v>474</v>
      </c>
      <c r="B226" s="25">
        <v>1.3999999999999999E-4</v>
      </c>
      <c r="C226" s="25">
        <v>5.8799999999999998E-3</v>
      </c>
      <c r="D226" s="25">
        <f t="shared" si="49"/>
        <v>4.8999999999999998E-3</v>
      </c>
      <c r="E226" s="25"/>
      <c r="F226" s="25">
        <f t="shared" si="50"/>
        <v>2.4319799999999998E-3</v>
      </c>
      <c r="G226" s="25">
        <f t="shared" si="51"/>
        <v>5.6008499400000002E-2</v>
      </c>
      <c r="H226" s="25">
        <v>5.0200000000000002E-3</v>
      </c>
      <c r="I226" s="25">
        <f t="shared" si="52"/>
        <v>4.0400000000000002E-3</v>
      </c>
      <c r="J226" s="25"/>
      <c r="K226" s="25">
        <f t="shared" si="53"/>
        <v>1.7118800000000003E-3</v>
      </c>
      <c r="L226" s="25">
        <f t="shared" si="54"/>
        <v>3.9424596400000005E-2</v>
      </c>
      <c r="M226" s="25">
        <v>6.7200000000000003E-3</v>
      </c>
      <c r="N226" s="25">
        <f t="shared" si="55"/>
        <v>5.7400000000000003E-3</v>
      </c>
      <c r="O226" s="25"/>
      <c r="P226" s="25">
        <f t="shared" si="56"/>
        <v>3.2947800000000002E-3</v>
      </c>
      <c r="Q226" s="25">
        <f t="shared" si="57"/>
        <v>7.5878783400000011E-2</v>
      </c>
      <c r="R226" s="25">
        <v>5.0400000000000002E-3</v>
      </c>
      <c r="S226" s="25">
        <f t="shared" si="58"/>
        <v>4.0600000000000002E-3</v>
      </c>
      <c r="T226" s="25"/>
      <c r="U226" s="25">
        <f t="shared" si="59"/>
        <v>3.1747800000000003E-3</v>
      </c>
      <c r="V226" s="25">
        <f t="shared" si="60"/>
        <v>7.3115183400000006E-2</v>
      </c>
      <c r="W226" s="25">
        <v>2.5899999999999999E-3</v>
      </c>
      <c r="X226" s="25">
        <f t="shared" si="61"/>
        <v>1.6099999999999999E-3</v>
      </c>
      <c r="Y226" s="25"/>
      <c r="Z226" s="25">
        <f t="shared" si="62"/>
        <v>8.4640999999999991E-4</v>
      </c>
      <c r="AA226" s="25">
        <f t="shared" si="63"/>
        <v>1.94928223E-2</v>
      </c>
      <c r="AB226" s="25">
        <v>1.82E-3</v>
      </c>
      <c r="AC226" s="25">
        <f t="shared" si="48"/>
        <v>9.7999999999999997E-4</v>
      </c>
    </row>
    <row r="227" spans="1:29" s="15" customFormat="1">
      <c r="A227" s="18">
        <v>475</v>
      </c>
      <c r="B227" s="25">
        <v>0</v>
      </c>
      <c r="C227" s="25">
        <v>6.0200000000000002E-3</v>
      </c>
      <c r="D227" s="25">
        <f t="shared" si="49"/>
        <v>5.1400000000000005E-3</v>
      </c>
      <c r="E227" s="25"/>
      <c r="F227" s="25">
        <f t="shared" si="50"/>
        <v>2.6719800000000004E-3</v>
      </c>
      <c r="G227" s="25">
        <f t="shared" si="51"/>
        <v>6.1535699400000012E-2</v>
      </c>
      <c r="H227" s="25">
        <v>5.2399999999999999E-3</v>
      </c>
      <c r="I227" s="25">
        <f t="shared" si="52"/>
        <v>4.3600000000000002E-3</v>
      </c>
      <c r="J227" s="25"/>
      <c r="K227" s="25">
        <f t="shared" si="53"/>
        <v>2.0318800000000002E-3</v>
      </c>
      <c r="L227" s="25">
        <f t="shared" si="54"/>
        <v>4.6794196400000009E-2</v>
      </c>
      <c r="M227" s="25">
        <v>6.8799999999999998E-3</v>
      </c>
      <c r="N227" s="25">
        <f t="shared" si="55"/>
        <v>6.0000000000000001E-3</v>
      </c>
      <c r="O227" s="25"/>
      <c r="P227" s="25">
        <f t="shared" si="56"/>
        <v>3.55478E-3</v>
      </c>
      <c r="Q227" s="25">
        <f t="shared" si="57"/>
        <v>8.1866583399999998E-2</v>
      </c>
      <c r="R227" s="25">
        <v>4.9199999999999999E-3</v>
      </c>
      <c r="S227" s="25">
        <f t="shared" si="58"/>
        <v>4.0400000000000002E-3</v>
      </c>
      <c r="T227" s="25"/>
      <c r="U227" s="25">
        <f t="shared" si="59"/>
        <v>3.1547800000000003E-3</v>
      </c>
      <c r="V227" s="25">
        <f t="shared" si="60"/>
        <v>7.2654583400000014E-2</v>
      </c>
      <c r="W227" s="25">
        <v>2.5699999999999998E-3</v>
      </c>
      <c r="X227" s="25">
        <f t="shared" si="61"/>
        <v>1.6899999999999997E-3</v>
      </c>
      <c r="Y227" s="25"/>
      <c r="Z227" s="25">
        <f t="shared" si="62"/>
        <v>9.2640999999999969E-4</v>
      </c>
      <c r="AA227" s="25">
        <f t="shared" si="63"/>
        <v>2.1335222299999995E-2</v>
      </c>
      <c r="AB227" s="25">
        <v>1.7600000000000001E-3</v>
      </c>
      <c r="AC227" s="25">
        <f t="shared" si="48"/>
        <v>8.8000000000000003E-4</v>
      </c>
    </row>
    <row r="228" spans="1:29" s="15" customFormat="1">
      <c r="A228" s="18">
        <v>476</v>
      </c>
      <c r="B228" s="25">
        <v>-2.0000000000000002E-5</v>
      </c>
      <c r="C228" s="25">
        <v>5.8900000000000003E-3</v>
      </c>
      <c r="D228" s="25">
        <f t="shared" si="49"/>
        <v>5.045E-3</v>
      </c>
      <c r="E228" s="25"/>
      <c r="F228" s="25">
        <f t="shared" si="50"/>
        <v>2.57698E-3</v>
      </c>
      <c r="G228" s="25">
        <f t="shared" si="51"/>
        <v>5.93478494E-2</v>
      </c>
      <c r="H228" s="25">
        <v>5.0400000000000002E-3</v>
      </c>
      <c r="I228" s="25">
        <f t="shared" si="52"/>
        <v>4.1949999999999999E-3</v>
      </c>
      <c r="J228" s="25"/>
      <c r="K228" s="25">
        <f t="shared" si="53"/>
        <v>1.86688E-3</v>
      </c>
      <c r="L228" s="25">
        <f t="shared" si="54"/>
        <v>4.2994246400000005E-2</v>
      </c>
      <c r="M228" s="25">
        <v>6.7299999999999999E-3</v>
      </c>
      <c r="N228" s="25">
        <f t="shared" si="55"/>
        <v>5.8849999999999996E-3</v>
      </c>
      <c r="O228" s="25"/>
      <c r="P228" s="25">
        <f t="shared" si="56"/>
        <v>3.4397799999999995E-3</v>
      </c>
      <c r="Q228" s="25">
        <f t="shared" si="57"/>
        <v>7.9218133399999988E-2</v>
      </c>
      <c r="R228" s="25">
        <v>4.8900000000000002E-3</v>
      </c>
      <c r="S228" s="25">
        <f t="shared" si="58"/>
        <v>4.045E-3</v>
      </c>
      <c r="T228" s="25"/>
      <c r="U228" s="25">
        <f t="shared" si="59"/>
        <v>3.1597800000000001E-3</v>
      </c>
      <c r="V228" s="25">
        <f t="shared" si="60"/>
        <v>7.2769733400000008E-2</v>
      </c>
      <c r="W228" s="25">
        <v>2.48E-3</v>
      </c>
      <c r="X228" s="25">
        <f t="shared" si="61"/>
        <v>1.6350000000000002E-3</v>
      </c>
      <c r="Y228" s="25"/>
      <c r="Z228" s="25">
        <f t="shared" si="62"/>
        <v>8.714100000000002E-4</v>
      </c>
      <c r="AA228" s="25">
        <f t="shared" si="63"/>
        <v>2.0068572300000004E-2</v>
      </c>
      <c r="AB228" s="25">
        <v>1.7099999999999999E-3</v>
      </c>
      <c r="AC228" s="25">
        <f t="shared" si="48"/>
        <v>8.4499999999999994E-4</v>
      </c>
    </row>
    <row r="229" spans="1:29" s="15" customFormat="1">
      <c r="A229" s="18">
        <v>477</v>
      </c>
      <c r="B229" s="25">
        <v>-6.0000000000000002E-5</v>
      </c>
      <c r="C229" s="25">
        <v>6.0800000000000003E-3</v>
      </c>
      <c r="D229" s="25">
        <f t="shared" si="49"/>
        <v>5.1549999999999999E-3</v>
      </c>
      <c r="E229" s="25"/>
      <c r="F229" s="25">
        <f t="shared" si="50"/>
        <v>2.6869799999999998E-3</v>
      </c>
      <c r="G229" s="25">
        <f t="shared" si="51"/>
        <v>6.1881149400000002E-2</v>
      </c>
      <c r="H229" s="25">
        <v>5.28E-3</v>
      </c>
      <c r="I229" s="25">
        <f t="shared" si="52"/>
        <v>4.3549999999999995E-3</v>
      </c>
      <c r="J229" s="25"/>
      <c r="K229" s="25">
        <f t="shared" si="53"/>
        <v>2.0268799999999996E-3</v>
      </c>
      <c r="L229" s="25">
        <f t="shared" si="54"/>
        <v>4.6679046399999993E-2</v>
      </c>
      <c r="M229" s="25">
        <v>6.9199999999999999E-3</v>
      </c>
      <c r="N229" s="25">
        <f t="shared" si="55"/>
        <v>5.9950000000000003E-3</v>
      </c>
      <c r="O229" s="25"/>
      <c r="P229" s="25">
        <f t="shared" si="56"/>
        <v>3.5497800000000002E-3</v>
      </c>
      <c r="Q229" s="25">
        <f t="shared" si="57"/>
        <v>8.1751433400000004E-2</v>
      </c>
      <c r="R229" s="25">
        <v>4.9800000000000001E-3</v>
      </c>
      <c r="S229" s="25">
        <f t="shared" si="58"/>
        <v>4.0549999999999996E-3</v>
      </c>
      <c r="T229" s="25"/>
      <c r="U229" s="25">
        <f t="shared" si="59"/>
        <v>3.1697799999999996E-3</v>
      </c>
      <c r="V229" s="25">
        <f t="shared" si="60"/>
        <v>7.3000033399999997E-2</v>
      </c>
      <c r="W229" s="25">
        <v>2.63E-3</v>
      </c>
      <c r="X229" s="25">
        <f t="shared" si="61"/>
        <v>1.7049999999999999E-3</v>
      </c>
      <c r="Y229" s="25"/>
      <c r="Z229" s="25">
        <f t="shared" si="62"/>
        <v>9.4140999999999995E-4</v>
      </c>
      <c r="AA229" s="25">
        <f t="shared" si="63"/>
        <v>2.1680672299999999E-2</v>
      </c>
      <c r="AB229" s="25">
        <v>1.91E-3</v>
      </c>
      <c r="AC229" s="25">
        <f t="shared" si="48"/>
        <v>9.2500000000000004E-4</v>
      </c>
    </row>
    <row r="230" spans="1:29" s="15" customFormat="1">
      <c r="A230" s="18">
        <v>478</v>
      </c>
      <c r="B230" s="25">
        <v>-1.6000000000000001E-4</v>
      </c>
      <c r="C230" s="25">
        <v>6.0600000000000003E-3</v>
      </c>
      <c r="D230" s="25">
        <f t="shared" si="49"/>
        <v>5.3200000000000001E-3</v>
      </c>
      <c r="E230" s="25"/>
      <c r="F230" s="25">
        <f t="shared" si="50"/>
        <v>2.8519800000000001E-3</v>
      </c>
      <c r="G230" s="25">
        <f t="shared" si="51"/>
        <v>6.5681099399999998E-2</v>
      </c>
      <c r="H230" s="25">
        <v>5.13E-3</v>
      </c>
      <c r="I230" s="25">
        <f t="shared" si="52"/>
        <v>4.3899999999999998E-3</v>
      </c>
      <c r="J230" s="25"/>
      <c r="K230" s="25">
        <f t="shared" si="53"/>
        <v>2.0618799999999999E-3</v>
      </c>
      <c r="L230" s="25">
        <f t="shared" si="54"/>
        <v>4.7485096400000003E-2</v>
      </c>
      <c r="M230" s="25">
        <v>6.7499999999999999E-3</v>
      </c>
      <c r="N230" s="25">
        <f t="shared" si="55"/>
        <v>6.0099999999999997E-3</v>
      </c>
      <c r="O230" s="25"/>
      <c r="P230" s="25">
        <f t="shared" si="56"/>
        <v>3.5647799999999996E-3</v>
      </c>
      <c r="Q230" s="25">
        <f t="shared" si="57"/>
        <v>8.2096883400000001E-2</v>
      </c>
      <c r="R230" s="25">
        <v>4.79E-3</v>
      </c>
      <c r="S230" s="25">
        <f t="shared" si="58"/>
        <v>4.0499999999999998E-3</v>
      </c>
      <c r="T230" s="25"/>
      <c r="U230" s="25">
        <f t="shared" si="59"/>
        <v>3.1647799999999999E-3</v>
      </c>
      <c r="V230" s="25">
        <f t="shared" si="60"/>
        <v>7.2884883400000003E-2</v>
      </c>
      <c r="W230" s="25">
        <v>2.3800000000000002E-3</v>
      </c>
      <c r="X230" s="25">
        <f t="shared" si="61"/>
        <v>1.6400000000000002E-3</v>
      </c>
      <c r="Y230" s="25"/>
      <c r="Z230" s="25">
        <f t="shared" si="62"/>
        <v>8.7641000000000021E-4</v>
      </c>
      <c r="AA230" s="25">
        <f t="shared" si="63"/>
        <v>2.0183722300000005E-2</v>
      </c>
      <c r="AB230" s="25">
        <v>1.64E-3</v>
      </c>
      <c r="AC230" s="25">
        <f t="shared" si="48"/>
        <v>7.3999999999999999E-4</v>
      </c>
    </row>
    <row r="231" spans="1:29" s="15" customFormat="1">
      <c r="A231" s="18">
        <v>479</v>
      </c>
      <c r="B231" s="25">
        <v>-1.0000000000000001E-5</v>
      </c>
      <c r="C231" s="25">
        <v>5.7800000000000004E-3</v>
      </c>
      <c r="D231" s="25">
        <f t="shared" si="49"/>
        <v>4.8850000000000005E-3</v>
      </c>
      <c r="E231" s="25"/>
      <c r="F231" s="25">
        <f t="shared" si="50"/>
        <v>2.4169800000000004E-3</v>
      </c>
      <c r="G231" s="25">
        <f t="shared" si="51"/>
        <v>5.5663049400000011E-2</v>
      </c>
      <c r="H231" s="25">
        <v>5.0099999999999997E-3</v>
      </c>
      <c r="I231" s="25">
        <f t="shared" si="52"/>
        <v>4.1149999999999997E-3</v>
      </c>
      <c r="J231" s="25"/>
      <c r="K231" s="25">
        <f t="shared" si="53"/>
        <v>1.7868799999999998E-3</v>
      </c>
      <c r="L231" s="25">
        <f t="shared" si="54"/>
        <v>4.1151846399999997E-2</v>
      </c>
      <c r="M231" s="25">
        <v>6.5900000000000004E-3</v>
      </c>
      <c r="N231" s="25">
        <f t="shared" si="55"/>
        <v>5.6950000000000004E-3</v>
      </c>
      <c r="O231" s="25"/>
      <c r="P231" s="25">
        <f t="shared" si="56"/>
        <v>3.2497800000000003E-3</v>
      </c>
      <c r="Q231" s="25">
        <f t="shared" si="57"/>
        <v>7.4842433400000005E-2</v>
      </c>
      <c r="R231" s="25">
        <v>4.7600000000000003E-3</v>
      </c>
      <c r="S231" s="25">
        <f t="shared" si="58"/>
        <v>3.8650000000000004E-3</v>
      </c>
      <c r="T231" s="25"/>
      <c r="U231" s="25">
        <f t="shared" si="59"/>
        <v>2.9797800000000004E-3</v>
      </c>
      <c r="V231" s="25">
        <f t="shared" si="60"/>
        <v>6.8624333400000015E-2</v>
      </c>
      <c r="W231" s="25">
        <v>2.4099999999999998E-3</v>
      </c>
      <c r="X231" s="25">
        <f t="shared" si="61"/>
        <v>1.5149999999999999E-3</v>
      </c>
      <c r="Y231" s="25"/>
      <c r="Z231" s="25">
        <f t="shared" si="62"/>
        <v>7.5140999999999988E-4</v>
      </c>
      <c r="AA231" s="25">
        <f t="shared" si="63"/>
        <v>1.7304972299999999E-2</v>
      </c>
      <c r="AB231" s="25">
        <v>1.8E-3</v>
      </c>
      <c r="AC231" s="25">
        <f t="shared" si="48"/>
        <v>8.9499999999999996E-4</v>
      </c>
    </row>
    <row r="232" spans="1:29" s="15" customFormat="1">
      <c r="A232" s="18">
        <v>480</v>
      </c>
      <c r="B232" s="25">
        <v>-1.6000000000000001E-4</v>
      </c>
      <c r="C232" s="25">
        <v>5.8999999999999999E-3</v>
      </c>
      <c r="D232" s="25">
        <f t="shared" si="49"/>
        <v>5.0850000000000001E-3</v>
      </c>
      <c r="E232" s="25"/>
      <c r="F232" s="25">
        <f t="shared" si="50"/>
        <v>2.6169800000000001E-3</v>
      </c>
      <c r="G232" s="25">
        <f t="shared" si="51"/>
        <v>6.0269049400000003E-2</v>
      </c>
      <c r="H232" s="25">
        <v>4.9300000000000004E-3</v>
      </c>
      <c r="I232" s="25">
        <f t="shared" si="52"/>
        <v>4.1150000000000006E-3</v>
      </c>
      <c r="J232" s="25"/>
      <c r="K232" s="25">
        <f t="shared" si="53"/>
        <v>1.7868800000000007E-3</v>
      </c>
      <c r="L232" s="25">
        <f t="shared" si="54"/>
        <v>4.1151846400000018E-2</v>
      </c>
      <c r="M232" s="25">
        <v>6.5300000000000002E-3</v>
      </c>
      <c r="N232" s="25">
        <f t="shared" si="55"/>
        <v>5.7150000000000005E-3</v>
      </c>
      <c r="O232" s="25"/>
      <c r="P232" s="25">
        <f t="shared" si="56"/>
        <v>3.2697800000000003E-3</v>
      </c>
      <c r="Q232" s="25">
        <f t="shared" si="57"/>
        <v>7.5303033400000011E-2</v>
      </c>
      <c r="R232" s="25">
        <v>4.6800000000000001E-3</v>
      </c>
      <c r="S232" s="25">
        <f t="shared" si="58"/>
        <v>3.8650000000000004E-3</v>
      </c>
      <c r="T232" s="25"/>
      <c r="U232" s="25">
        <f t="shared" si="59"/>
        <v>2.9797800000000004E-3</v>
      </c>
      <c r="V232" s="25">
        <f t="shared" si="60"/>
        <v>6.8624333400000015E-2</v>
      </c>
      <c r="W232" s="25">
        <v>2.3800000000000002E-3</v>
      </c>
      <c r="X232" s="25">
        <f t="shared" si="61"/>
        <v>1.5650000000000002E-3</v>
      </c>
      <c r="Y232" s="25"/>
      <c r="Z232" s="25">
        <f t="shared" si="62"/>
        <v>8.0141000000000023E-4</v>
      </c>
      <c r="AA232" s="25">
        <f t="shared" si="63"/>
        <v>1.8456472300000006E-2</v>
      </c>
      <c r="AB232" s="25">
        <v>1.7899999999999999E-3</v>
      </c>
      <c r="AC232" s="25">
        <f t="shared" si="48"/>
        <v>8.1499999999999997E-4</v>
      </c>
    </row>
    <row r="233" spans="1:29" s="15" customFormat="1">
      <c r="A233" s="18">
        <v>481</v>
      </c>
      <c r="B233" s="25">
        <v>-8.0000000000000007E-5</v>
      </c>
      <c r="C233" s="25">
        <v>5.7999999999999996E-3</v>
      </c>
      <c r="D233" s="25">
        <f t="shared" si="49"/>
        <v>4.9199999999999999E-3</v>
      </c>
      <c r="E233" s="25"/>
      <c r="F233" s="25">
        <f t="shared" si="50"/>
        <v>2.4519799999999999E-3</v>
      </c>
      <c r="G233" s="25">
        <f t="shared" si="51"/>
        <v>5.64690994E-2</v>
      </c>
      <c r="H233" s="25">
        <v>5.11E-3</v>
      </c>
      <c r="I233" s="25">
        <f t="shared" si="52"/>
        <v>4.2300000000000003E-3</v>
      </c>
      <c r="J233" s="25"/>
      <c r="K233" s="25">
        <f t="shared" si="53"/>
        <v>1.9018800000000003E-3</v>
      </c>
      <c r="L233" s="25">
        <f t="shared" si="54"/>
        <v>4.3800296400000008E-2</v>
      </c>
      <c r="M233" s="25">
        <v>6.5100000000000002E-3</v>
      </c>
      <c r="N233" s="25">
        <f t="shared" si="55"/>
        <v>5.6300000000000005E-3</v>
      </c>
      <c r="O233" s="25"/>
      <c r="P233" s="25">
        <f t="shared" si="56"/>
        <v>3.1847800000000003E-3</v>
      </c>
      <c r="Q233" s="25">
        <f t="shared" si="57"/>
        <v>7.3345483400000008E-2</v>
      </c>
      <c r="R233" s="25">
        <v>4.7699999999999999E-3</v>
      </c>
      <c r="S233" s="25">
        <f t="shared" si="58"/>
        <v>3.8899999999999998E-3</v>
      </c>
      <c r="T233" s="25"/>
      <c r="U233" s="25">
        <f t="shared" si="59"/>
        <v>3.0047799999999999E-3</v>
      </c>
      <c r="V233" s="25">
        <f t="shared" si="60"/>
        <v>6.9200083400000001E-2</v>
      </c>
      <c r="W233" s="25">
        <v>2.3500000000000001E-3</v>
      </c>
      <c r="X233" s="25">
        <f t="shared" si="61"/>
        <v>1.47E-3</v>
      </c>
      <c r="Y233" s="25"/>
      <c r="Z233" s="25">
        <f t="shared" si="62"/>
        <v>7.0640999999999998E-4</v>
      </c>
      <c r="AA233" s="25">
        <f t="shared" si="63"/>
        <v>1.62686223E-2</v>
      </c>
      <c r="AB233" s="25">
        <v>1.8400000000000001E-3</v>
      </c>
      <c r="AC233" s="25">
        <f t="shared" si="48"/>
        <v>8.8000000000000003E-4</v>
      </c>
    </row>
    <row r="234" spans="1:29" s="15" customFormat="1">
      <c r="A234" s="18">
        <v>482</v>
      </c>
      <c r="B234" s="25">
        <v>-8.0000000000000007E-5</v>
      </c>
      <c r="C234" s="25">
        <v>5.6600000000000001E-3</v>
      </c>
      <c r="D234" s="25">
        <f t="shared" si="49"/>
        <v>4.9350000000000002E-3</v>
      </c>
      <c r="E234" s="25"/>
      <c r="F234" s="25">
        <f t="shared" si="50"/>
        <v>2.4669800000000001E-3</v>
      </c>
      <c r="G234" s="25">
        <f t="shared" si="51"/>
        <v>5.6814549400000004E-2</v>
      </c>
      <c r="H234" s="25">
        <v>4.8900000000000002E-3</v>
      </c>
      <c r="I234" s="25">
        <f t="shared" si="52"/>
        <v>4.1650000000000003E-3</v>
      </c>
      <c r="J234" s="25"/>
      <c r="K234" s="25">
        <f t="shared" si="53"/>
        <v>1.8368800000000004E-3</v>
      </c>
      <c r="L234" s="25">
        <f t="shared" si="54"/>
        <v>4.2303346400000011E-2</v>
      </c>
      <c r="M234" s="25">
        <v>6.3699999999999998E-3</v>
      </c>
      <c r="N234" s="25">
        <f t="shared" si="55"/>
        <v>5.6449999999999998E-3</v>
      </c>
      <c r="O234" s="25"/>
      <c r="P234" s="25">
        <f t="shared" si="56"/>
        <v>3.1997799999999997E-3</v>
      </c>
      <c r="Q234" s="25">
        <f t="shared" si="57"/>
        <v>7.3690933399999992E-2</v>
      </c>
      <c r="R234" s="25">
        <v>4.6100000000000004E-3</v>
      </c>
      <c r="S234" s="25">
        <f t="shared" si="58"/>
        <v>3.8850000000000004E-3</v>
      </c>
      <c r="T234" s="25"/>
      <c r="U234" s="25">
        <f t="shared" si="59"/>
        <v>2.9997800000000005E-3</v>
      </c>
      <c r="V234" s="25">
        <f t="shared" si="60"/>
        <v>6.908493340000002E-2</v>
      </c>
      <c r="W234" s="25">
        <v>2.2899999999999999E-3</v>
      </c>
      <c r="X234" s="25">
        <f t="shared" si="61"/>
        <v>1.565E-3</v>
      </c>
      <c r="Y234" s="25"/>
      <c r="Z234" s="25">
        <f t="shared" si="62"/>
        <v>8.0141000000000001E-4</v>
      </c>
      <c r="AA234" s="25">
        <f t="shared" si="63"/>
        <v>1.8456472300000002E-2</v>
      </c>
      <c r="AB234" s="25">
        <v>1.5299999999999999E-3</v>
      </c>
      <c r="AC234" s="25">
        <f t="shared" si="48"/>
        <v>7.2499999999999995E-4</v>
      </c>
    </row>
    <row r="235" spans="1:29" s="15" customFormat="1">
      <c r="A235" s="18">
        <v>483</v>
      </c>
      <c r="B235" s="25">
        <v>3.0000000000000001E-5</v>
      </c>
      <c r="C235" s="25">
        <v>5.7000000000000002E-3</v>
      </c>
      <c r="D235" s="25">
        <f t="shared" si="49"/>
        <v>4.7650000000000001E-3</v>
      </c>
      <c r="E235" s="25"/>
      <c r="F235" s="25">
        <f t="shared" si="50"/>
        <v>2.2969800000000001E-3</v>
      </c>
      <c r="G235" s="25">
        <f t="shared" si="51"/>
        <v>5.2899449400000007E-2</v>
      </c>
      <c r="H235" s="25">
        <v>5.0299999999999997E-3</v>
      </c>
      <c r="I235" s="25">
        <f t="shared" si="52"/>
        <v>4.0949999999999997E-3</v>
      </c>
      <c r="J235" s="25"/>
      <c r="K235" s="25">
        <f t="shared" si="53"/>
        <v>1.7668799999999998E-3</v>
      </c>
      <c r="L235" s="25">
        <f t="shared" si="54"/>
        <v>4.0691246399999999E-2</v>
      </c>
      <c r="M235" s="25">
        <v>6.6100000000000004E-3</v>
      </c>
      <c r="N235" s="25">
        <f t="shared" si="55"/>
        <v>5.6750000000000004E-3</v>
      </c>
      <c r="O235" s="25"/>
      <c r="P235" s="25">
        <f t="shared" si="56"/>
        <v>3.2297800000000002E-3</v>
      </c>
      <c r="Q235" s="25">
        <f t="shared" si="57"/>
        <v>7.4381833400000014E-2</v>
      </c>
      <c r="R235" s="25">
        <v>4.5799999999999999E-3</v>
      </c>
      <c r="S235" s="25">
        <f t="shared" si="58"/>
        <v>3.6449999999999998E-3</v>
      </c>
      <c r="T235" s="25"/>
      <c r="U235" s="25">
        <f t="shared" si="59"/>
        <v>2.7597799999999999E-3</v>
      </c>
      <c r="V235" s="25">
        <f t="shared" si="60"/>
        <v>6.3557733399999997E-2</v>
      </c>
      <c r="W235" s="25">
        <v>2.2000000000000001E-3</v>
      </c>
      <c r="X235" s="25">
        <f t="shared" si="61"/>
        <v>1.2650000000000001E-3</v>
      </c>
      <c r="Y235" s="25"/>
      <c r="Z235" s="25">
        <f t="shared" si="62"/>
        <v>5.0141000000000009E-4</v>
      </c>
      <c r="AA235" s="25">
        <f t="shared" si="63"/>
        <v>1.1547472300000002E-2</v>
      </c>
      <c r="AB235" s="25">
        <v>1.8400000000000001E-3</v>
      </c>
      <c r="AC235" s="25">
        <f t="shared" si="48"/>
        <v>9.3500000000000007E-4</v>
      </c>
    </row>
    <row r="236" spans="1:29" s="15" customFormat="1">
      <c r="A236" s="18">
        <v>484</v>
      </c>
      <c r="B236" s="25">
        <v>-2.0000000000000002E-5</v>
      </c>
      <c r="C236" s="25">
        <v>5.7800000000000004E-3</v>
      </c>
      <c r="D236" s="25">
        <f t="shared" si="49"/>
        <v>4.9000000000000007E-3</v>
      </c>
      <c r="E236" s="25"/>
      <c r="F236" s="25">
        <f t="shared" si="50"/>
        <v>2.4319800000000007E-3</v>
      </c>
      <c r="G236" s="25">
        <f t="shared" si="51"/>
        <v>5.6008499400000016E-2</v>
      </c>
      <c r="H236" s="25">
        <v>4.9199999999999999E-3</v>
      </c>
      <c r="I236" s="25">
        <f t="shared" si="52"/>
        <v>4.0400000000000002E-3</v>
      </c>
      <c r="J236" s="25"/>
      <c r="K236" s="25">
        <f t="shared" si="53"/>
        <v>1.7118800000000003E-3</v>
      </c>
      <c r="L236" s="25">
        <f t="shared" si="54"/>
        <v>3.9424596400000005E-2</v>
      </c>
      <c r="M236" s="25">
        <v>6.3600000000000002E-3</v>
      </c>
      <c r="N236" s="25">
        <f t="shared" si="55"/>
        <v>5.4800000000000005E-3</v>
      </c>
      <c r="O236" s="25"/>
      <c r="P236" s="25">
        <f t="shared" si="56"/>
        <v>3.0347800000000004E-3</v>
      </c>
      <c r="Q236" s="25">
        <f t="shared" si="57"/>
        <v>6.9890983400000009E-2</v>
      </c>
      <c r="R236" s="25">
        <v>4.5300000000000002E-3</v>
      </c>
      <c r="S236" s="25">
        <f t="shared" si="58"/>
        <v>3.6500000000000005E-3</v>
      </c>
      <c r="T236" s="25"/>
      <c r="U236" s="25">
        <f t="shared" si="59"/>
        <v>2.7647800000000005E-3</v>
      </c>
      <c r="V236" s="25">
        <f t="shared" si="60"/>
        <v>6.3672883400000019E-2</v>
      </c>
      <c r="W236" s="25">
        <v>2.2499999999999998E-3</v>
      </c>
      <c r="X236" s="25">
        <f t="shared" si="61"/>
        <v>1.3699999999999999E-3</v>
      </c>
      <c r="Y236" s="25"/>
      <c r="Z236" s="25">
        <f t="shared" si="62"/>
        <v>6.0640999999999994E-4</v>
      </c>
      <c r="AA236" s="25">
        <f t="shared" si="63"/>
        <v>1.3965622299999999E-2</v>
      </c>
      <c r="AB236" s="25">
        <v>1.7799999999999999E-3</v>
      </c>
      <c r="AC236" s="25">
        <f t="shared" si="48"/>
        <v>8.7999999999999992E-4</v>
      </c>
    </row>
    <row r="237" spans="1:29" s="15" customFormat="1">
      <c r="A237" s="18">
        <v>485</v>
      </c>
      <c r="B237" s="25">
        <v>-6.8999999999999997E-5</v>
      </c>
      <c r="C237" s="25">
        <v>5.7400000000000003E-3</v>
      </c>
      <c r="D237" s="25">
        <f t="shared" si="49"/>
        <v>4.8595000000000001E-3</v>
      </c>
      <c r="E237" s="25"/>
      <c r="F237" s="25">
        <f t="shared" si="50"/>
        <v>2.3914800000000001E-3</v>
      </c>
      <c r="G237" s="25">
        <f t="shared" si="51"/>
        <v>5.5075784400000008E-2</v>
      </c>
      <c r="H237" s="25">
        <v>4.9100000000000003E-3</v>
      </c>
      <c r="I237" s="25">
        <f t="shared" si="52"/>
        <v>4.0295000000000001E-3</v>
      </c>
      <c r="J237" s="25"/>
      <c r="K237" s="25">
        <f t="shared" si="53"/>
        <v>1.7013800000000002E-3</v>
      </c>
      <c r="L237" s="25">
        <f t="shared" si="54"/>
        <v>3.9182781400000005E-2</v>
      </c>
      <c r="M237" s="25">
        <v>6.3499999999999997E-3</v>
      </c>
      <c r="N237" s="25">
        <f t="shared" si="55"/>
        <v>5.4694999999999995E-3</v>
      </c>
      <c r="O237" s="25"/>
      <c r="P237" s="25">
        <f t="shared" si="56"/>
        <v>3.0242799999999994E-3</v>
      </c>
      <c r="Q237" s="25">
        <f t="shared" si="57"/>
        <v>6.9649168399999989E-2</v>
      </c>
      <c r="R237" s="25">
        <v>4.5900000000000003E-3</v>
      </c>
      <c r="S237" s="25">
        <f t="shared" si="58"/>
        <v>3.7095000000000001E-3</v>
      </c>
      <c r="T237" s="25"/>
      <c r="U237" s="25">
        <f t="shared" si="59"/>
        <v>2.8242800000000002E-3</v>
      </c>
      <c r="V237" s="25">
        <f t="shared" si="60"/>
        <v>6.5043168400000004E-2</v>
      </c>
      <c r="W237" s="25">
        <v>2.1800000000000001E-3</v>
      </c>
      <c r="X237" s="25">
        <f t="shared" si="61"/>
        <v>1.2995000000000001E-3</v>
      </c>
      <c r="Y237" s="25"/>
      <c r="Z237" s="25">
        <f t="shared" si="62"/>
        <v>5.3591000000000012E-4</v>
      </c>
      <c r="AA237" s="25">
        <f t="shared" si="63"/>
        <v>1.2342007300000003E-2</v>
      </c>
      <c r="AB237" s="25">
        <v>1.83E-3</v>
      </c>
      <c r="AC237" s="25">
        <f t="shared" si="48"/>
        <v>8.8049999999999999E-4</v>
      </c>
    </row>
    <row r="238" spans="1:29" s="15" customFormat="1">
      <c r="A238" s="18">
        <v>486</v>
      </c>
      <c r="B238" s="25">
        <v>-1.9000000000000001E-4</v>
      </c>
      <c r="C238" s="25">
        <v>5.8300000000000001E-3</v>
      </c>
      <c r="D238" s="25">
        <f t="shared" si="49"/>
        <v>5.215E-3</v>
      </c>
      <c r="E238" s="25"/>
      <c r="F238" s="25">
        <f t="shared" si="50"/>
        <v>2.74698E-3</v>
      </c>
      <c r="G238" s="25">
        <f t="shared" si="51"/>
        <v>6.3262949400000004E-2</v>
      </c>
      <c r="H238" s="25">
        <v>4.9100000000000003E-3</v>
      </c>
      <c r="I238" s="25">
        <f t="shared" si="52"/>
        <v>4.2950000000000002E-3</v>
      </c>
      <c r="J238" s="25"/>
      <c r="K238" s="25">
        <f t="shared" si="53"/>
        <v>1.9668800000000003E-3</v>
      </c>
      <c r="L238" s="25">
        <f t="shared" si="54"/>
        <v>4.5297246400000012E-2</v>
      </c>
      <c r="M238" s="25">
        <v>6.5100000000000002E-3</v>
      </c>
      <c r="N238" s="25">
        <f t="shared" si="55"/>
        <v>5.8950000000000001E-3</v>
      </c>
      <c r="O238" s="25"/>
      <c r="P238" s="25">
        <f t="shared" si="56"/>
        <v>3.4497799999999999E-3</v>
      </c>
      <c r="Q238" s="25">
        <f t="shared" si="57"/>
        <v>7.9448433400000004E-2</v>
      </c>
      <c r="R238" s="25">
        <v>4.5300000000000002E-3</v>
      </c>
      <c r="S238" s="25">
        <f t="shared" si="58"/>
        <v>3.9150000000000001E-3</v>
      </c>
      <c r="T238" s="25"/>
      <c r="U238" s="25">
        <f t="shared" si="59"/>
        <v>3.0297800000000001E-3</v>
      </c>
      <c r="V238" s="25">
        <f t="shared" si="60"/>
        <v>6.9775833400000001E-2</v>
      </c>
      <c r="W238" s="25">
        <v>2.3600000000000001E-3</v>
      </c>
      <c r="X238" s="25">
        <f t="shared" si="61"/>
        <v>1.745E-3</v>
      </c>
      <c r="Y238" s="25"/>
      <c r="Z238" s="25">
        <f t="shared" si="62"/>
        <v>9.8141000000000005E-4</v>
      </c>
      <c r="AA238" s="25">
        <f t="shared" si="63"/>
        <v>2.2601872300000003E-2</v>
      </c>
      <c r="AB238" s="25">
        <v>1.42E-3</v>
      </c>
      <c r="AC238" s="25">
        <f t="shared" si="48"/>
        <v>6.1499999999999999E-4</v>
      </c>
    </row>
    <row r="239" spans="1:29" s="15" customFormat="1">
      <c r="A239" s="18">
        <v>487</v>
      </c>
      <c r="B239" s="25">
        <v>-1.0000000000000001E-5</v>
      </c>
      <c r="C239" s="25">
        <v>5.7099999999999998E-3</v>
      </c>
      <c r="D239" s="25">
        <f t="shared" si="49"/>
        <v>4.7749999999999997E-3</v>
      </c>
      <c r="E239" s="25"/>
      <c r="F239" s="25">
        <f t="shared" si="50"/>
        <v>2.3069799999999997E-3</v>
      </c>
      <c r="G239" s="25">
        <f t="shared" si="51"/>
        <v>5.3129749399999995E-2</v>
      </c>
      <c r="H239" s="25">
        <v>4.8500000000000001E-3</v>
      </c>
      <c r="I239" s="25">
        <f t="shared" si="52"/>
        <v>3.9150000000000001E-3</v>
      </c>
      <c r="J239" s="25"/>
      <c r="K239" s="25">
        <f t="shared" si="53"/>
        <v>1.5868800000000001E-3</v>
      </c>
      <c r="L239" s="25">
        <f t="shared" si="54"/>
        <v>3.6545846400000005E-2</v>
      </c>
      <c r="M239" s="25">
        <v>6.3400000000000001E-3</v>
      </c>
      <c r="N239" s="25">
        <f t="shared" si="55"/>
        <v>5.4050000000000001E-3</v>
      </c>
      <c r="O239" s="25"/>
      <c r="P239" s="25">
        <f t="shared" si="56"/>
        <v>2.95978E-3</v>
      </c>
      <c r="Q239" s="25">
        <f t="shared" si="57"/>
        <v>6.8163733399999996E-2</v>
      </c>
      <c r="R239" s="25">
        <v>4.5799999999999999E-3</v>
      </c>
      <c r="S239" s="25">
        <f t="shared" si="58"/>
        <v>3.6449999999999998E-3</v>
      </c>
      <c r="T239" s="25"/>
      <c r="U239" s="25">
        <f t="shared" si="59"/>
        <v>2.7597799999999999E-3</v>
      </c>
      <c r="V239" s="25">
        <f t="shared" si="60"/>
        <v>6.3557733399999997E-2</v>
      </c>
      <c r="W239" s="25">
        <v>2.2499999999999998E-3</v>
      </c>
      <c r="X239" s="25">
        <f t="shared" si="61"/>
        <v>1.3149999999999998E-3</v>
      </c>
      <c r="Y239" s="25"/>
      <c r="Z239" s="25">
        <f t="shared" si="62"/>
        <v>5.5140999999999979E-4</v>
      </c>
      <c r="AA239" s="25">
        <f t="shared" si="63"/>
        <v>1.2698972299999996E-2</v>
      </c>
      <c r="AB239" s="25">
        <v>1.8799999999999999E-3</v>
      </c>
      <c r="AC239" s="25">
        <f t="shared" si="48"/>
        <v>9.3499999999999996E-4</v>
      </c>
    </row>
    <row r="240" spans="1:29" s="15" customFormat="1">
      <c r="A240" s="18">
        <v>488</v>
      </c>
      <c r="B240" s="25">
        <v>-4.0000000000000003E-5</v>
      </c>
      <c r="C240" s="25">
        <v>5.77E-3</v>
      </c>
      <c r="D240" s="25">
        <f t="shared" si="49"/>
        <v>4.9849999999999998E-3</v>
      </c>
      <c r="E240" s="25"/>
      <c r="F240" s="25">
        <f t="shared" si="50"/>
        <v>2.5169799999999998E-3</v>
      </c>
      <c r="G240" s="25">
        <f t="shared" si="51"/>
        <v>5.7966049399999997E-2</v>
      </c>
      <c r="H240" s="25">
        <v>4.8599999999999997E-3</v>
      </c>
      <c r="I240" s="25">
        <f t="shared" si="52"/>
        <v>4.0749999999999996E-3</v>
      </c>
      <c r="J240" s="25"/>
      <c r="K240" s="25">
        <f t="shared" si="53"/>
        <v>1.7468799999999997E-3</v>
      </c>
      <c r="L240" s="25">
        <f t="shared" si="54"/>
        <v>4.0230646399999993E-2</v>
      </c>
      <c r="M240" s="25">
        <v>6.45E-3</v>
      </c>
      <c r="N240" s="25">
        <f t="shared" si="55"/>
        <v>5.6649999999999999E-3</v>
      </c>
      <c r="O240" s="25"/>
      <c r="P240" s="25">
        <f t="shared" si="56"/>
        <v>3.2197799999999998E-3</v>
      </c>
      <c r="Q240" s="25">
        <f t="shared" si="57"/>
        <v>7.4151533399999997E-2</v>
      </c>
      <c r="R240" s="25">
        <v>4.6800000000000001E-3</v>
      </c>
      <c r="S240" s="25">
        <f t="shared" si="58"/>
        <v>3.895E-3</v>
      </c>
      <c r="T240" s="25"/>
      <c r="U240" s="25">
        <f t="shared" si="59"/>
        <v>3.0097800000000001E-3</v>
      </c>
      <c r="V240" s="25">
        <f t="shared" si="60"/>
        <v>6.9315233400000009E-2</v>
      </c>
      <c r="W240" s="25">
        <v>2.3400000000000001E-3</v>
      </c>
      <c r="X240" s="25">
        <f t="shared" si="61"/>
        <v>1.555E-3</v>
      </c>
      <c r="Y240" s="25"/>
      <c r="Z240" s="25">
        <f t="shared" si="62"/>
        <v>7.9140999999999999E-4</v>
      </c>
      <c r="AA240" s="25">
        <f t="shared" si="63"/>
        <v>1.8226172299999999E-2</v>
      </c>
      <c r="AB240" s="25">
        <v>1.6100000000000001E-3</v>
      </c>
      <c r="AC240" s="25">
        <f t="shared" si="48"/>
        <v>7.85E-4</v>
      </c>
    </row>
    <row r="241" spans="1:29" s="15" customFormat="1">
      <c r="A241" s="18">
        <v>489</v>
      </c>
      <c r="B241" s="25">
        <v>5.0000000000000002E-5</v>
      </c>
      <c r="C241" s="25">
        <v>5.45E-3</v>
      </c>
      <c r="D241" s="25">
        <f t="shared" si="49"/>
        <v>4.4450000000000002E-3</v>
      </c>
      <c r="E241" s="25"/>
      <c r="F241" s="25">
        <f t="shared" si="50"/>
        <v>1.9769800000000001E-3</v>
      </c>
      <c r="G241" s="25">
        <f t="shared" si="51"/>
        <v>4.5529849400000003E-2</v>
      </c>
      <c r="H241" s="25">
        <v>4.7800000000000004E-3</v>
      </c>
      <c r="I241" s="25">
        <f t="shared" si="52"/>
        <v>3.7750000000000006E-3</v>
      </c>
      <c r="J241" s="25"/>
      <c r="K241" s="25">
        <f t="shared" si="53"/>
        <v>1.4468800000000006E-3</v>
      </c>
      <c r="L241" s="25">
        <f t="shared" si="54"/>
        <v>3.3321646400000016E-2</v>
      </c>
      <c r="M241" s="25">
        <v>6.1799999999999997E-3</v>
      </c>
      <c r="N241" s="25">
        <f t="shared" si="55"/>
        <v>5.1749999999999999E-3</v>
      </c>
      <c r="O241" s="25"/>
      <c r="P241" s="25">
        <f t="shared" si="56"/>
        <v>2.7297799999999998E-3</v>
      </c>
      <c r="Q241" s="25">
        <f t="shared" si="57"/>
        <v>6.2866833400000002E-2</v>
      </c>
      <c r="R241" s="25">
        <v>4.3899999999999998E-3</v>
      </c>
      <c r="S241" s="25">
        <f t="shared" si="58"/>
        <v>3.385E-3</v>
      </c>
      <c r="T241" s="25"/>
      <c r="U241" s="25">
        <f t="shared" si="59"/>
        <v>2.4997800000000001E-3</v>
      </c>
      <c r="V241" s="25">
        <f t="shared" si="60"/>
        <v>5.7569933400000002E-2</v>
      </c>
      <c r="W241" s="25">
        <v>2.0400000000000001E-3</v>
      </c>
      <c r="X241" s="25">
        <f t="shared" si="61"/>
        <v>1.0350000000000001E-3</v>
      </c>
      <c r="Y241" s="25"/>
      <c r="Z241" s="25">
        <f t="shared" si="62"/>
        <v>2.7141000000000014E-4</v>
      </c>
      <c r="AA241" s="25">
        <f t="shared" si="63"/>
        <v>6.2505723000000034E-3</v>
      </c>
      <c r="AB241" s="25">
        <v>1.9599999999999999E-3</v>
      </c>
      <c r="AC241" s="25">
        <f t="shared" si="48"/>
        <v>1.005E-3</v>
      </c>
    </row>
    <row r="242" spans="1:29" s="15" customFormat="1">
      <c r="A242" s="18">
        <v>490</v>
      </c>
      <c r="B242" s="25">
        <v>-2.0000000000000002E-5</v>
      </c>
      <c r="C242" s="25">
        <v>5.7000000000000002E-3</v>
      </c>
      <c r="D242" s="25">
        <f t="shared" si="49"/>
        <v>4.9650000000000007E-3</v>
      </c>
      <c r="E242" s="25"/>
      <c r="F242" s="25">
        <f t="shared" si="50"/>
        <v>2.4969800000000006E-3</v>
      </c>
      <c r="G242" s="25">
        <f t="shared" si="51"/>
        <v>5.7505449400000019E-2</v>
      </c>
      <c r="H242" s="25">
        <v>4.7999999999999996E-3</v>
      </c>
      <c r="I242" s="25">
        <f t="shared" si="52"/>
        <v>4.0649999999999992E-3</v>
      </c>
      <c r="J242" s="25"/>
      <c r="K242" s="25">
        <f t="shared" si="53"/>
        <v>1.7368799999999992E-3</v>
      </c>
      <c r="L242" s="25">
        <f t="shared" si="54"/>
        <v>4.0000346399999984E-2</v>
      </c>
      <c r="M242" s="25">
        <v>6.3400000000000001E-3</v>
      </c>
      <c r="N242" s="25">
        <f t="shared" si="55"/>
        <v>5.6050000000000006E-3</v>
      </c>
      <c r="O242" s="25"/>
      <c r="P242" s="25">
        <f t="shared" si="56"/>
        <v>3.1597800000000005E-3</v>
      </c>
      <c r="Q242" s="25">
        <f t="shared" si="57"/>
        <v>7.2769733400000008E-2</v>
      </c>
      <c r="R242" s="25">
        <v>4.4799999999999996E-3</v>
      </c>
      <c r="S242" s="25">
        <f t="shared" si="58"/>
        <v>3.7449999999999996E-3</v>
      </c>
      <c r="T242" s="25"/>
      <c r="U242" s="25">
        <f t="shared" si="59"/>
        <v>2.8597799999999997E-3</v>
      </c>
      <c r="V242" s="25">
        <f t="shared" si="60"/>
        <v>6.5860733399999996E-2</v>
      </c>
      <c r="W242" s="25">
        <v>2.1800000000000001E-3</v>
      </c>
      <c r="X242" s="25">
        <f t="shared" si="61"/>
        <v>1.4450000000000001E-3</v>
      </c>
      <c r="Y242" s="25"/>
      <c r="Z242" s="25">
        <f t="shared" si="62"/>
        <v>6.8141000000000013E-4</v>
      </c>
      <c r="AA242" s="25">
        <f t="shared" si="63"/>
        <v>1.5692872300000004E-2</v>
      </c>
      <c r="AB242" s="25">
        <v>1.49E-3</v>
      </c>
      <c r="AC242" s="25">
        <f t="shared" si="48"/>
        <v>7.3499999999999998E-4</v>
      </c>
    </row>
    <row r="243" spans="1:29" s="15" customFormat="1">
      <c r="A243" s="18">
        <v>491</v>
      </c>
      <c r="B243" s="25">
        <v>-6.8999999999999997E-5</v>
      </c>
      <c r="C243" s="25">
        <v>5.62E-3</v>
      </c>
      <c r="D243" s="25">
        <f t="shared" si="49"/>
        <v>4.6245000000000001E-3</v>
      </c>
      <c r="E243" s="25"/>
      <c r="F243" s="25">
        <f t="shared" si="50"/>
        <v>2.1564800000000001E-3</v>
      </c>
      <c r="G243" s="25">
        <f t="shared" si="51"/>
        <v>4.9663734400000006E-2</v>
      </c>
      <c r="H243" s="25">
        <v>4.7600000000000003E-3</v>
      </c>
      <c r="I243" s="25">
        <f t="shared" si="52"/>
        <v>3.7645000000000005E-3</v>
      </c>
      <c r="J243" s="25"/>
      <c r="K243" s="25">
        <f t="shared" si="53"/>
        <v>1.4363800000000006E-3</v>
      </c>
      <c r="L243" s="25">
        <f t="shared" si="54"/>
        <v>3.3079831400000016E-2</v>
      </c>
      <c r="M243" s="25">
        <v>6.13E-3</v>
      </c>
      <c r="N243" s="25">
        <f t="shared" si="55"/>
        <v>5.1345000000000002E-3</v>
      </c>
      <c r="O243" s="25"/>
      <c r="P243" s="25">
        <f t="shared" si="56"/>
        <v>2.6892800000000001E-3</v>
      </c>
      <c r="Q243" s="25">
        <f t="shared" si="57"/>
        <v>6.1934118400000002E-2</v>
      </c>
      <c r="R243" s="25">
        <v>4.4900000000000001E-3</v>
      </c>
      <c r="S243" s="25">
        <f t="shared" si="58"/>
        <v>3.4945000000000002E-3</v>
      </c>
      <c r="T243" s="25"/>
      <c r="U243" s="25">
        <f t="shared" si="59"/>
        <v>2.6092800000000003E-3</v>
      </c>
      <c r="V243" s="25">
        <f t="shared" si="60"/>
        <v>6.0091718400000008E-2</v>
      </c>
      <c r="W243" s="25">
        <v>2.0799999999999998E-3</v>
      </c>
      <c r="X243" s="25">
        <f t="shared" si="61"/>
        <v>1.0844999999999997E-3</v>
      </c>
      <c r="Y243" s="25"/>
      <c r="Z243" s="25">
        <f t="shared" si="62"/>
        <v>3.2090999999999977E-4</v>
      </c>
      <c r="AA243" s="25">
        <f t="shared" si="63"/>
        <v>7.3905572999999952E-3</v>
      </c>
      <c r="AB243" s="25">
        <v>2.0600000000000002E-3</v>
      </c>
      <c r="AC243" s="25">
        <f t="shared" si="48"/>
        <v>9.9550000000000007E-4</v>
      </c>
    </row>
    <row r="244" spans="1:29" s="15" customFormat="1">
      <c r="A244" s="18">
        <v>492</v>
      </c>
      <c r="B244" s="25">
        <v>-8.0000000000000007E-5</v>
      </c>
      <c r="C244" s="25">
        <v>5.77E-3</v>
      </c>
      <c r="D244" s="25">
        <f t="shared" si="49"/>
        <v>4.9399999999999999E-3</v>
      </c>
      <c r="E244" s="25"/>
      <c r="F244" s="25">
        <f t="shared" si="50"/>
        <v>2.4719799999999999E-3</v>
      </c>
      <c r="G244" s="25">
        <f t="shared" si="51"/>
        <v>5.6929699399999999E-2</v>
      </c>
      <c r="H244" s="25">
        <v>4.7600000000000003E-3</v>
      </c>
      <c r="I244" s="25">
        <f t="shared" si="52"/>
        <v>3.9300000000000003E-3</v>
      </c>
      <c r="J244" s="25"/>
      <c r="K244" s="25">
        <f t="shared" si="53"/>
        <v>1.6018800000000004E-3</v>
      </c>
      <c r="L244" s="25">
        <f t="shared" si="54"/>
        <v>3.6891296400000009E-2</v>
      </c>
      <c r="M244" s="25">
        <v>6.4000000000000003E-3</v>
      </c>
      <c r="N244" s="25">
        <f t="shared" si="55"/>
        <v>5.5700000000000003E-3</v>
      </c>
      <c r="O244" s="25"/>
      <c r="P244" s="25">
        <f t="shared" si="56"/>
        <v>3.1247800000000002E-3</v>
      </c>
      <c r="Q244" s="25">
        <f t="shared" si="57"/>
        <v>7.1963683400000006E-2</v>
      </c>
      <c r="R244" s="25">
        <v>4.45E-3</v>
      </c>
      <c r="S244" s="25">
        <f t="shared" si="58"/>
        <v>3.62E-3</v>
      </c>
      <c r="T244" s="25"/>
      <c r="U244" s="25">
        <f t="shared" si="59"/>
        <v>2.73478E-3</v>
      </c>
      <c r="V244" s="25">
        <f t="shared" si="60"/>
        <v>6.2981983399999997E-2</v>
      </c>
      <c r="W244" s="25">
        <v>2.2499999999999998E-3</v>
      </c>
      <c r="X244" s="25">
        <f t="shared" si="61"/>
        <v>1.4199999999999998E-3</v>
      </c>
      <c r="Y244" s="25"/>
      <c r="Z244" s="25">
        <f t="shared" si="62"/>
        <v>6.5640999999999985E-4</v>
      </c>
      <c r="AA244" s="25">
        <f t="shared" si="63"/>
        <v>1.5117122299999997E-2</v>
      </c>
      <c r="AB244" s="25">
        <v>1.74E-3</v>
      </c>
      <c r="AC244" s="25">
        <f t="shared" si="48"/>
        <v>8.3000000000000001E-4</v>
      </c>
    </row>
    <row r="245" spans="1:29" s="15" customFormat="1">
      <c r="A245" s="18">
        <v>493</v>
      </c>
      <c r="B245" s="25">
        <v>-6.0000000000000002E-5</v>
      </c>
      <c r="C245" s="25">
        <v>5.5100000000000001E-3</v>
      </c>
      <c r="D245" s="25">
        <f t="shared" si="49"/>
        <v>4.7099999999999998E-3</v>
      </c>
      <c r="E245" s="25"/>
      <c r="F245" s="25">
        <f t="shared" si="50"/>
        <v>2.2419799999999998E-3</v>
      </c>
      <c r="G245" s="25">
        <f t="shared" si="51"/>
        <v>5.1632799399999998E-2</v>
      </c>
      <c r="H245" s="25">
        <v>4.7000000000000002E-3</v>
      </c>
      <c r="I245" s="25">
        <f t="shared" si="52"/>
        <v>3.9000000000000003E-3</v>
      </c>
      <c r="J245" s="25"/>
      <c r="K245" s="25">
        <f t="shared" si="53"/>
        <v>1.5718800000000003E-3</v>
      </c>
      <c r="L245" s="25">
        <f t="shared" si="54"/>
        <v>3.6200396400000008E-2</v>
      </c>
      <c r="M245" s="25">
        <v>6.0600000000000003E-3</v>
      </c>
      <c r="N245" s="25">
        <f t="shared" si="55"/>
        <v>5.2599999999999999E-3</v>
      </c>
      <c r="O245" s="25"/>
      <c r="P245" s="25">
        <f t="shared" si="56"/>
        <v>2.8147799999999998E-3</v>
      </c>
      <c r="Q245" s="25">
        <f t="shared" si="57"/>
        <v>6.4824383400000005E-2</v>
      </c>
      <c r="R245" s="25">
        <v>4.3699999999999998E-3</v>
      </c>
      <c r="S245" s="25">
        <f t="shared" si="58"/>
        <v>3.5699999999999998E-3</v>
      </c>
      <c r="T245" s="25"/>
      <c r="U245" s="25">
        <f t="shared" si="59"/>
        <v>2.6847799999999999E-3</v>
      </c>
      <c r="V245" s="25">
        <f t="shared" si="60"/>
        <v>6.1830483400000004E-2</v>
      </c>
      <c r="W245" s="25">
        <v>1.99E-3</v>
      </c>
      <c r="X245" s="25">
        <f t="shared" si="61"/>
        <v>1.1900000000000001E-3</v>
      </c>
      <c r="Y245" s="25"/>
      <c r="Z245" s="25">
        <f t="shared" si="62"/>
        <v>4.2641000000000011E-4</v>
      </c>
      <c r="AA245" s="25">
        <f t="shared" si="63"/>
        <v>9.8202223000000022E-3</v>
      </c>
      <c r="AB245" s="25">
        <v>1.66E-3</v>
      </c>
      <c r="AC245" s="25">
        <f t="shared" si="48"/>
        <v>8.0000000000000004E-4</v>
      </c>
    </row>
    <row r="246" spans="1:29" s="15" customFormat="1">
      <c r="A246" s="18">
        <v>494</v>
      </c>
      <c r="B246" s="25">
        <v>3.0000000000000001E-5</v>
      </c>
      <c r="C246" s="25">
        <v>5.6899999999999997E-3</v>
      </c>
      <c r="D246" s="25">
        <f t="shared" si="49"/>
        <v>4.8199999999999996E-3</v>
      </c>
      <c r="E246" s="25"/>
      <c r="F246" s="25">
        <f t="shared" si="50"/>
        <v>2.3519799999999996E-3</v>
      </c>
      <c r="G246" s="25">
        <f t="shared" si="51"/>
        <v>5.4166099399999994E-2</v>
      </c>
      <c r="H246" s="25">
        <v>4.9399999999999999E-3</v>
      </c>
      <c r="I246" s="25">
        <f t="shared" si="52"/>
        <v>4.0699999999999998E-3</v>
      </c>
      <c r="J246" s="25"/>
      <c r="K246" s="25">
        <f t="shared" si="53"/>
        <v>1.7418799999999999E-3</v>
      </c>
      <c r="L246" s="25">
        <f t="shared" si="54"/>
        <v>4.0115496399999999E-2</v>
      </c>
      <c r="M246" s="25">
        <v>6.2599999999999999E-3</v>
      </c>
      <c r="N246" s="25">
        <f t="shared" si="55"/>
        <v>5.3899999999999998E-3</v>
      </c>
      <c r="O246" s="25"/>
      <c r="P246" s="25">
        <f t="shared" si="56"/>
        <v>2.9447799999999997E-3</v>
      </c>
      <c r="Q246" s="25">
        <f t="shared" si="57"/>
        <v>6.7818283399999998E-2</v>
      </c>
      <c r="R246" s="25">
        <v>4.47E-3</v>
      </c>
      <c r="S246" s="25">
        <f t="shared" si="58"/>
        <v>3.5999999999999999E-3</v>
      </c>
      <c r="T246" s="25"/>
      <c r="U246" s="25">
        <f t="shared" si="59"/>
        <v>2.71478E-3</v>
      </c>
      <c r="V246" s="25">
        <f t="shared" si="60"/>
        <v>6.2521383400000005E-2</v>
      </c>
      <c r="W246" s="25">
        <v>2.16E-3</v>
      </c>
      <c r="X246" s="25">
        <f t="shared" si="61"/>
        <v>1.2899999999999999E-3</v>
      </c>
      <c r="Y246" s="25"/>
      <c r="Z246" s="25">
        <f t="shared" si="62"/>
        <v>5.2640999999999994E-4</v>
      </c>
      <c r="AA246" s="25">
        <f t="shared" si="63"/>
        <v>1.21232223E-2</v>
      </c>
      <c r="AB246" s="25">
        <v>1.7099999999999999E-3</v>
      </c>
      <c r="AC246" s="25">
        <f t="shared" si="48"/>
        <v>8.7000000000000001E-4</v>
      </c>
    </row>
    <row r="247" spans="1:29" s="15" customFormat="1">
      <c r="A247" s="18">
        <v>495</v>
      </c>
      <c r="B247" s="25">
        <v>-5.0000000000000002E-5</v>
      </c>
      <c r="C247" s="25">
        <v>5.3899999999999998E-3</v>
      </c>
      <c r="D247" s="25">
        <f t="shared" si="49"/>
        <v>4.5399999999999998E-3</v>
      </c>
      <c r="E247" s="25"/>
      <c r="F247" s="25">
        <f t="shared" si="50"/>
        <v>2.0719799999999997E-3</v>
      </c>
      <c r="G247" s="25">
        <f t="shared" si="51"/>
        <v>4.7717699399999994E-2</v>
      </c>
      <c r="H247" s="25">
        <v>4.6800000000000001E-3</v>
      </c>
      <c r="I247" s="25">
        <f t="shared" si="52"/>
        <v>3.8300000000000001E-3</v>
      </c>
      <c r="J247" s="25"/>
      <c r="K247" s="25">
        <f t="shared" si="53"/>
        <v>1.5018800000000001E-3</v>
      </c>
      <c r="L247" s="25">
        <f t="shared" si="54"/>
        <v>3.4588296400000003E-2</v>
      </c>
      <c r="M247" s="25">
        <v>6.0400000000000002E-3</v>
      </c>
      <c r="N247" s="25">
        <f t="shared" si="55"/>
        <v>5.1900000000000002E-3</v>
      </c>
      <c r="O247" s="25"/>
      <c r="P247" s="25">
        <f t="shared" si="56"/>
        <v>2.74478E-3</v>
      </c>
      <c r="Q247" s="25">
        <f t="shared" si="57"/>
        <v>6.3212283399999999E-2</v>
      </c>
      <c r="R247" s="25">
        <v>4.3699999999999998E-3</v>
      </c>
      <c r="S247" s="25">
        <f t="shared" si="58"/>
        <v>3.5199999999999997E-3</v>
      </c>
      <c r="T247" s="25"/>
      <c r="U247" s="25">
        <f t="shared" si="59"/>
        <v>2.6347799999999998E-3</v>
      </c>
      <c r="V247" s="25">
        <f t="shared" si="60"/>
        <v>6.0678983399999997E-2</v>
      </c>
      <c r="W247" s="25">
        <v>1.9400000000000001E-3</v>
      </c>
      <c r="X247" s="25">
        <f t="shared" si="61"/>
        <v>1.09E-3</v>
      </c>
      <c r="Y247" s="25"/>
      <c r="Z247" s="25">
        <f t="shared" si="62"/>
        <v>3.2641000000000007E-4</v>
      </c>
      <c r="AA247" s="25">
        <f t="shared" si="63"/>
        <v>7.5172223000000019E-3</v>
      </c>
      <c r="AB247" s="25">
        <v>1.75E-3</v>
      </c>
      <c r="AC247" s="25">
        <f t="shared" si="48"/>
        <v>8.5000000000000006E-4</v>
      </c>
    </row>
    <row r="248" spans="1:29" s="15" customFormat="1">
      <c r="A248" s="18">
        <v>496</v>
      </c>
      <c r="B248" s="25">
        <v>8.0000000000000007E-5</v>
      </c>
      <c r="C248" s="25">
        <v>5.5500000000000002E-3</v>
      </c>
      <c r="D248" s="25">
        <f t="shared" si="49"/>
        <v>4.6250000000000006E-3</v>
      </c>
      <c r="E248" s="25"/>
      <c r="F248" s="25">
        <f t="shared" si="50"/>
        <v>2.1569800000000006E-3</v>
      </c>
      <c r="G248" s="25">
        <f t="shared" si="51"/>
        <v>4.9675249400000017E-2</v>
      </c>
      <c r="H248" s="25">
        <v>4.7000000000000002E-3</v>
      </c>
      <c r="I248" s="25">
        <f t="shared" si="52"/>
        <v>3.7750000000000001E-3</v>
      </c>
      <c r="J248" s="25"/>
      <c r="K248" s="25">
        <f t="shared" si="53"/>
        <v>1.4468800000000002E-3</v>
      </c>
      <c r="L248" s="25">
        <f t="shared" si="54"/>
        <v>3.3321646400000009E-2</v>
      </c>
      <c r="M248" s="25">
        <v>6.0899999999999999E-3</v>
      </c>
      <c r="N248" s="25">
        <f t="shared" si="55"/>
        <v>5.1649999999999995E-3</v>
      </c>
      <c r="O248" s="25"/>
      <c r="P248" s="25">
        <f t="shared" si="56"/>
        <v>2.7197799999999993E-3</v>
      </c>
      <c r="Q248" s="25">
        <f t="shared" si="57"/>
        <v>6.2636533399999986E-2</v>
      </c>
      <c r="R248" s="25">
        <v>4.2700000000000004E-3</v>
      </c>
      <c r="S248" s="25">
        <f t="shared" si="58"/>
        <v>3.3450000000000003E-3</v>
      </c>
      <c r="T248" s="25"/>
      <c r="U248" s="25">
        <f t="shared" si="59"/>
        <v>2.4597800000000004E-3</v>
      </c>
      <c r="V248" s="25">
        <f t="shared" si="60"/>
        <v>5.6648733400000012E-2</v>
      </c>
      <c r="W248" s="25">
        <v>2.0999999999999999E-3</v>
      </c>
      <c r="X248" s="25">
        <f t="shared" si="61"/>
        <v>1.1749999999999998E-3</v>
      </c>
      <c r="Y248" s="25"/>
      <c r="Z248" s="25">
        <f t="shared" si="62"/>
        <v>4.1140999999999986E-4</v>
      </c>
      <c r="AA248" s="25">
        <f t="shared" si="63"/>
        <v>9.4747722999999964E-3</v>
      </c>
      <c r="AB248" s="25">
        <v>1.7700000000000001E-3</v>
      </c>
      <c r="AC248" s="25">
        <f t="shared" si="48"/>
        <v>9.2500000000000004E-4</v>
      </c>
    </row>
    <row r="249" spans="1:29" s="15" customFormat="1">
      <c r="A249" s="18">
        <v>497</v>
      </c>
      <c r="B249" s="25">
        <v>9.0000000000000006E-5</v>
      </c>
      <c r="C249" s="25">
        <v>5.3600000000000002E-3</v>
      </c>
      <c r="D249" s="25">
        <f t="shared" si="49"/>
        <v>4.4900000000000001E-3</v>
      </c>
      <c r="E249" s="25"/>
      <c r="F249" s="25">
        <f t="shared" si="50"/>
        <v>2.02198E-3</v>
      </c>
      <c r="G249" s="25">
        <f t="shared" si="51"/>
        <v>4.6566199400000001E-2</v>
      </c>
      <c r="H249" s="25">
        <v>4.64E-3</v>
      </c>
      <c r="I249" s="25">
        <f t="shared" si="52"/>
        <v>3.7699999999999999E-3</v>
      </c>
      <c r="J249" s="25"/>
      <c r="K249" s="25">
        <f t="shared" si="53"/>
        <v>1.44188E-3</v>
      </c>
      <c r="L249" s="25">
        <f t="shared" si="54"/>
        <v>3.32064964E-2</v>
      </c>
      <c r="M249" s="25">
        <v>5.9699999999999996E-3</v>
      </c>
      <c r="N249" s="25">
        <f t="shared" si="55"/>
        <v>5.0999999999999995E-3</v>
      </c>
      <c r="O249" s="25"/>
      <c r="P249" s="25">
        <f t="shared" si="56"/>
        <v>2.6547799999999994E-3</v>
      </c>
      <c r="Q249" s="25">
        <f t="shared" si="57"/>
        <v>6.1139583399999989E-2</v>
      </c>
      <c r="R249" s="25">
        <v>4.2100000000000002E-3</v>
      </c>
      <c r="S249" s="25">
        <f t="shared" si="58"/>
        <v>3.3400000000000001E-3</v>
      </c>
      <c r="T249" s="25"/>
      <c r="U249" s="25">
        <f t="shared" si="59"/>
        <v>2.4547800000000002E-3</v>
      </c>
      <c r="V249" s="25">
        <f t="shared" si="60"/>
        <v>5.6533583400000004E-2</v>
      </c>
      <c r="W249" s="25">
        <v>1.89E-3</v>
      </c>
      <c r="X249" s="25">
        <f t="shared" si="61"/>
        <v>1.0200000000000001E-3</v>
      </c>
      <c r="Y249" s="25"/>
      <c r="Z249" s="25">
        <f t="shared" si="62"/>
        <v>2.564100000000001E-4</v>
      </c>
      <c r="AA249" s="25">
        <f t="shared" si="63"/>
        <v>5.9051223000000028E-3</v>
      </c>
      <c r="AB249" s="25">
        <v>1.65E-3</v>
      </c>
      <c r="AC249" s="25">
        <f t="shared" si="48"/>
        <v>8.7000000000000001E-4</v>
      </c>
    </row>
    <row r="250" spans="1:29" s="15" customFormat="1">
      <c r="A250" s="18">
        <v>498</v>
      </c>
      <c r="B250" s="25">
        <v>-1.0000000000000001E-5</v>
      </c>
      <c r="C250" s="25">
        <v>5.5399999999999998E-3</v>
      </c>
      <c r="D250" s="25">
        <f t="shared" si="49"/>
        <v>4.6999999999999993E-3</v>
      </c>
      <c r="E250" s="25"/>
      <c r="F250" s="25">
        <f t="shared" si="50"/>
        <v>2.2319799999999993E-3</v>
      </c>
      <c r="G250" s="25">
        <f t="shared" si="51"/>
        <v>5.1402499399999989E-2</v>
      </c>
      <c r="H250" s="25">
        <v>4.6699999999999997E-3</v>
      </c>
      <c r="I250" s="25">
        <f t="shared" si="52"/>
        <v>3.8299999999999996E-3</v>
      </c>
      <c r="J250" s="25"/>
      <c r="K250" s="25">
        <f t="shared" si="53"/>
        <v>1.5018799999999997E-3</v>
      </c>
      <c r="L250" s="25">
        <f t="shared" si="54"/>
        <v>3.4588296399999996E-2</v>
      </c>
      <c r="M250" s="25">
        <v>6.0600000000000003E-3</v>
      </c>
      <c r="N250" s="25">
        <f t="shared" si="55"/>
        <v>5.2200000000000007E-3</v>
      </c>
      <c r="O250" s="25"/>
      <c r="P250" s="25">
        <f t="shared" si="56"/>
        <v>2.7747800000000006E-3</v>
      </c>
      <c r="Q250" s="25">
        <f t="shared" si="57"/>
        <v>6.3903183400000022E-2</v>
      </c>
      <c r="R250" s="25">
        <v>4.3499999999999997E-3</v>
      </c>
      <c r="S250" s="25">
        <f t="shared" si="58"/>
        <v>3.5099999999999997E-3</v>
      </c>
      <c r="T250" s="25"/>
      <c r="U250" s="25">
        <f t="shared" si="59"/>
        <v>2.6247799999999997E-3</v>
      </c>
      <c r="V250" s="25">
        <f t="shared" si="60"/>
        <v>6.0448683399999995E-2</v>
      </c>
      <c r="W250" s="25">
        <v>2.0200000000000001E-3</v>
      </c>
      <c r="X250" s="25">
        <f t="shared" si="61"/>
        <v>1.1800000000000001E-3</v>
      </c>
      <c r="Y250" s="25"/>
      <c r="Z250" s="25">
        <f t="shared" si="62"/>
        <v>4.1641000000000009E-4</v>
      </c>
      <c r="AA250" s="25">
        <f t="shared" si="63"/>
        <v>9.589922300000003E-3</v>
      </c>
      <c r="AB250" s="25">
        <v>1.6900000000000001E-3</v>
      </c>
      <c r="AC250" s="25">
        <f t="shared" si="48"/>
        <v>8.4000000000000003E-4</v>
      </c>
    </row>
    <row r="251" spans="1:29" s="15" customFormat="1">
      <c r="A251" s="18">
        <v>499</v>
      </c>
      <c r="B251" s="25">
        <v>-8.0000000000000007E-5</v>
      </c>
      <c r="C251" s="25">
        <v>5.4900000000000001E-3</v>
      </c>
      <c r="D251" s="25">
        <f t="shared" si="49"/>
        <v>4.6800000000000001E-3</v>
      </c>
      <c r="E251" s="25"/>
      <c r="F251" s="25">
        <f t="shared" si="50"/>
        <v>2.2119800000000001E-3</v>
      </c>
      <c r="G251" s="25">
        <f t="shared" si="51"/>
        <v>5.0941899400000004E-2</v>
      </c>
      <c r="H251" s="25">
        <v>4.6800000000000001E-3</v>
      </c>
      <c r="I251" s="25">
        <f t="shared" si="52"/>
        <v>3.8700000000000002E-3</v>
      </c>
      <c r="J251" s="25"/>
      <c r="K251" s="25">
        <f t="shared" si="53"/>
        <v>1.5418800000000002E-3</v>
      </c>
      <c r="L251" s="25">
        <f t="shared" si="54"/>
        <v>3.5509496400000007E-2</v>
      </c>
      <c r="M251" s="25">
        <v>5.9899999999999997E-3</v>
      </c>
      <c r="N251" s="25">
        <f t="shared" si="55"/>
        <v>5.1799999999999997E-3</v>
      </c>
      <c r="O251" s="25"/>
      <c r="P251" s="25">
        <f t="shared" si="56"/>
        <v>2.7347799999999996E-3</v>
      </c>
      <c r="Q251" s="25">
        <f t="shared" si="57"/>
        <v>6.2981983399999997E-2</v>
      </c>
      <c r="R251" s="25">
        <v>4.2599999999999999E-3</v>
      </c>
      <c r="S251" s="25">
        <f t="shared" si="58"/>
        <v>3.4499999999999999E-3</v>
      </c>
      <c r="T251" s="25"/>
      <c r="U251" s="25">
        <f t="shared" si="59"/>
        <v>2.56478E-3</v>
      </c>
      <c r="V251" s="25">
        <f t="shared" si="60"/>
        <v>5.9066883400000006E-2</v>
      </c>
      <c r="W251" s="25">
        <v>1.9400000000000001E-3</v>
      </c>
      <c r="X251" s="25">
        <f t="shared" si="61"/>
        <v>1.1300000000000001E-3</v>
      </c>
      <c r="Y251" s="25"/>
      <c r="Z251" s="25">
        <f t="shared" si="62"/>
        <v>3.6641000000000017E-4</v>
      </c>
      <c r="AA251" s="25">
        <f t="shared" si="63"/>
        <v>8.438422300000005E-3</v>
      </c>
      <c r="AB251" s="25">
        <v>1.6999999999999999E-3</v>
      </c>
      <c r="AC251" s="25">
        <f t="shared" si="48"/>
        <v>8.0999999999999996E-4</v>
      </c>
    </row>
    <row r="252" spans="1:29" s="15" customFormat="1">
      <c r="A252" s="18">
        <v>500</v>
      </c>
      <c r="B252" s="25">
        <v>-9.0000000000000006E-5</v>
      </c>
      <c r="C252" s="25">
        <v>5.4099999999999999E-3</v>
      </c>
      <c r="D252" s="25">
        <f t="shared" si="49"/>
        <v>4.4999999999999997E-3</v>
      </c>
      <c r="E252" s="25"/>
      <c r="F252" s="25">
        <f t="shared" si="50"/>
        <v>2.0319799999999996E-3</v>
      </c>
      <c r="G252" s="25">
        <f t="shared" si="51"/>
        <v>4.6796499399999997E-2</v>
      </c>
      <c r="H252" s="25">
        <v>4.7200000000000002E-3</v>
      </c>
      <c r="I252" s="25">
        <f t="shared" si="52"/>
        <v>3.81E-3</v>
      </c>
      <c r="J252" s="25"/>
      <c r="K252" s="25">
        <f t="shared" si="53"/>
        <v>1.4818800000000001E-3</v>
      </c>
      <c r="L252" s="25">
        <f t="shared" si="54"/>
        <v>3.4127696400000004E-2</v>
      </c>
      <c r="M252" s="25">
        <v>6.0400000000000002E-3</v>
      </c>
      <c r="N252" s="25">
        <f t="shared" si="55"/>
        <v>5.13E-3</v>
      </c>
      <c r="O252" s="25"/>
      <c r="P252" s="25">
        <f t="shared" si="56"/>
        <v>2.6847799999999999E-3</v>
      </c>
      <c r="Q252" s="25">
        <f t="shared" si="57"/>
        <v>6.1830483400000004E-2</v>
      </c>
      <c r="R252" s="25">
        <v>4.2500000000000003E-3</v>
      </c>
      <c r="S252" s="25">
        <f t="shared" si="58"/>
        <v>3.3400000000000001E-3</v>
      </c>
      <c r="T252" s="25"/>
      <c r="U252" s="25">
        <f t="shared" si="59"/>
        <v>2.4547800000000002E-3</v>
      </c>
      <c r="V252" s="25">
        <f t="shared" si="60"/>
        <v>5.6533583400000004E-2</v>
      </c>
      <c r="W252" s="25">
        <v>2E-3</v>
      </c>
      <c r="X252" s="25">
        <f t="shared" si="61"/>
        <v>1.09E-3</v>
      </c>
      <c r="Y252" s="25"/>
      <c r="Z252" s="25">
        <f t="shared" si="62"/>
        <v>3.2641000000000007E-4</v>
      </c>
      <c r="AA252" s="25">
        <f t="shared" si="63"/>
        <v>7.5172223000000019E-3</v>
      </c>
      <c r="AB252" s="25">
        <v>1.91E-3</v>
      </c>
      <c r="AC252" s="25">
        <f t="shared" si="48"/>
        <v>9.1E-4</v>
      </c>
    </row>
    <row r="253" spans="1:29" s="15" customFormat="1">
      <c r="A253" s="18">
        <v>501</v>
      </c>
      <c r="B253" s="25">
        <v>4.0000000000000003E-5</v>
      </c>
      <c r="C253" s="25">
        <v>5.3299999999999997E-3</v>
      </c>
      <c r="D253" s="25">
        <f t="shared" si="49"/>
        <v>4.4349999999999997E-3</v>
      </c>
      <c r="E253" s="25"/>
      <c r="F253" s="25">
        <f t="shared" si="50"/>
        <v>1.9669799999999997E-3</v>
      </c>
      <c r="G253" s="25">
        <f t="shared" si="51"/>
        <v>4.5299549399999993E-2</v>
      </c>
      <c r="H253" s="25">
        <v>4.5599999999999998E-3</v>
      </c>
      <c r="I253" s="25">
        <f t="shared" si="52"/>
        <v>3.6649999999999999E-3</v>
      </c>
      <c r="J253" s="25"/>
      <c r="K253" s="25">
        <f t="shared" si="53"/>
        <v>1.3368799999999999E-3</v>
      </c>
      <c r="L253" s="25">
        <f t="shared" si="54"/>
        <v>3.07883464E-2</v>
      </c>
      <c r="M253" s="25">
        <v>5.79E-3</v>
      </c>
      <c r="N253" s="25">
        <f t="shared" si="55"/>
        <v>4.895E-3</v>
      </c>
      <c r="O253" s="25"/>
      <c r="P253" s="25">
        <f t="shared" si="56"/>
        <v>2.4497799999999999E-3</v>
      </c>
      <c r="Q253" s="25">
        <f t="shared" si="57"/>
        <v>5.6418433400000002E-2</v>
      </c>
      <c r="R253" s="25">
        <v>4.2100000000000002E-3</v>
      </c>
      <c r="S253" s="25">
        <f t="shared" si="58"/>
        <v>3.3150000000000002E-3</v>
      </c>
      <c r="T253" s="25"/>
      <c r="U253" s="25">
        <f t="shared" si="59"/>
        <v>2.4297800000000003E-3</v>
      </c>
      <c r="V253" s="25">
        <f t="shared" si="60"/>
        <v>5.5957833400000011E-2</v>
      </c>
      <c r="W253" s="25">
        <v>1.7899999999999999E-3</v>
      </c>
      <c r="X253" s="25">
        <f t="shared" si="61"/>
        <v>8.9499999999999985E-4</v>
      </c>
      <c r="Y253" s="25"/>
      <c r="Z253" s="25">
        <f t="shared" si="62"/>
        <v>1.3140999999999988E-4</v>
      </c>
      <c r="AA253" s="25">
        <f t="shared" si="63"/>
        <v>3.0263722999999973E-3</v>
      </c>
      <c r="AB253" s="25">
        <v>1.75E-3</v>
      </c>
      <c r="AC253" s="25">
        <f t="shared" si="48"/>
        <v>8.9500000000000007E-4</v>
      </c>
    </row>
    <row r="254" spans="1:29" s="15" customFormat="1">
      <c r="A254" s="18">
        <v>502</v>
      </c>
      <c r="B254" s="25">
        <v>4.0000000000000003E-5</v>
      </c>
      <c r="C254" s="25">
        <v>5.3499999999999997E-3</v>
      </c>
      <c r="D254" s="25">
        <f t="shared" si="49"/>
        <v>4.4299999999999999E-3</v>
      </c>
      <c r="E254" s="25"/>
      <c r="F254" s="25">
        <f t="shared" si="50"/>
        <v>1.9619799999999999E-3</v>
      </c>
      <c r="G254" s="25">
        <f t="shared" si="51"/>
        <v>4.5184399399999998E-2</v>
      </c>
      <c r="H254" s="25">
        <v>4.5599999999999998E-3</v>
      </c>
      <c r="I254" s="25">
        <f t="shared" si="52"/>
        <v>3.64E-3</v>
      </c>
      <c r="J254" s="25"/>
      <c r="K254" s="25">
        <f t="shared" si="53"/>
        <v>1.3118800000000001E-3</v>
      </c>
      <c r="L254" s="25">
        <f t="shared" si="54"/>
        <v>3.0212596400000003E-2</v>
      </c>
      <c r="M254" s="25">
        <v>5.9199999999999999E-3</v>
      </c>
      <c r="N254" s="25">
        <f t="shared" si="55"/>
        <v>5.0000000000000001E-3</v>
      </c>
      <c r="O254" s="25"/>
      <c r="P254" s="25">
        <f t="shared" si="56"/>
        <v>2.55478E-3</v>
      </c>
      <c r="Q254" s="25">
        <f t="shared" si="57"/>
        <v>5.8836583400000003E-2</v>
      </c>
      <c r="R254" s="25">
        <v>4.1900000000000001E-3</v>
      </c>
      <c r="S254" s="25">
        <f t="shared" si="58"/>
        <v>3.2700000000000003E-3</v>
      </c>
      <c r="T254" s="25"/>
      <c r="U254" s="25">
        <f t="shared" si="59"/>
        <v>2.3847800000000004E-3</v>
      </c>
      <c r="V254" s="25">
        <f t="shared" si="60"/>
        <v>5.4921483400000012E-2</v>
      </c>
      <c r="W254" s="25">
        <v>1.9400000000000001E-3</v>
      </c>
      <c r="X254" s="25">
        <f t="shared" si="61"/>
        <v>1.0200000000000001E-3</v>
      </c>
      <c r="Y254" s="25"/>
      <c r="Z254" s="25">
        <f t="shared" si="62"/>
        <v>2.564100000000001E-4</v>
      </c>
      <c r="AA254" s="25">
        <f t="shared" si="63"/>
        <v>5.9051223000000028E-3</v>
      </c>
      <c r="AB254" s="25">
        <v>1.8E-3</v>
      </c>
      <c r="AC254" s="25">
        <f t="shared" si="48"/>
        <v>9.2000000000000003E-4</v>
      </c>
    </row>
    <row r="255" spans="1:29" s="15" customFormat="1">
      <c r="A255" s="18">
        <v>503</v>
      </c>
      <c r="B255" s="25">
        <v>-6.0000000000000002E-5</v>
      </c>
      <c r="C255" s="25">
        <v>5.1999999999999998E-3</v>
      </c>
      <c r="D255" s="25">
        <f t="shared" si="49"/>
        <v>4.3899999999999998E-3</v>
      </c>
      <c r="E255" s="25"/>
      <c r="F255" s="25">
        <f t="shared" si="50"/>
        <v>1.9219799999999998E-3</v>
      </c>
      <c r="G255" s="25">
        <f t="shared" si="51"/>
        <v>4.4263199399999995E-2</v>
      </c>
      <c r="H255" s="25">
        <v>4.5300000000000002E-3</v>
      </c>
      <c r="I255" s="25">
        <f t="shared" si="52"/>
        <v>3.7200000000000002E-3</v>
      </c>
      <c r="J255" s="25"/>
      <c r="K255" s="25">
        <f t="shared" si="53"/>
        <v>1.3918800000000003E-3</v>
      </c>
      <c r="L255" s="25">
        <f t="shared" si="54"/>
        <v>3.2054996400000008E-2</v>
      </c>
      <c r="M255" s="25">
        <v>5.8100000000000001E-3</v>
      </c>
      <c r="N255" s="25">
        <f t="shared" si="55"/>
        <v>5.0000000000000001E-3</v>
      </c>
      <c r="O255" s="25"/>
      <c r="P255" s="25">
        <f t="shared" si="56"/>
        <v>2.55478E-3</v>
      </c>
      <c r="Q255" s="25">
        <f t="shared" si="57"/>
        <v>5.8836583400000003E-2</v>
      </c>
      <c r="R255" s="25">
        <v>4.0499999999999998E-3</v>
      </c>
      <c r="S255" s="25">
        <f t="shared" si="58"/>
        <v>3.2399999999999998E-3</v>
      </c>
      <c r="T255" s="25"/>
      <c r="U255" s="25">
        <f t="shared" si="59"/>
        <v>2.3547799999999999E-3</v>
      </c>
      <c r="V255" s="25">
        <f t="shared" si="60"/>
        <v>5.4230583399999997E-2</v>
      </c>
      <c r="W255" s="25">
        <v>1.7700000000000001E-3</v>
      </c>
      <c r="X255" s="25">
        <f t="shared" si="61"/>
        <v>9.6000000000000002E-4</v>
      </c>
      <c r="Y255" s="25"/>
      <c r="Z255" s="25">
        <f t="shared" si="62"/>
        <v>1.9641000000000005E-4</v>
      </c>
      <c r="AA255" s="25">
        <f t="shared" si="63"/>
        <v>4.5233223000000012E-3</v>
      </c>
      <c r="AB255" s="25">
        <v>1.6800000000000001E-3</v>
      </c>
      <c r="AC255" s="25">
        <f t="shared" si="48"/>
        <v>8.1000000000000006E-4</v>
      </c>
    </row>
    <row r="256" spans="1:29" s="15" customFormat="1">
      <c r="A256" s="18">
        <v>504</v>
      </c>
      <c r="B256" s="25">
        <v>6.0000000000000002E-5</v>
      </c>
      <c r="C256" s="25">
        <v>5.4599999999999996E-3</v>
      </c>
      <c r="D256" s="25">
        <f t="shared" si="49"/>
        <v>4.5149999999999999E-3</v>
      </c>
      <c r="E256" s="25"/>
      <c r="F256" s="25">
        <f t="shared" si="50"/>
        <v>2.0469799999999999E-3</v>
      </c>
      <c r="G256" s="25">
        <f t="shared" si="51"/>
        <v>4.7141949400000001E-2</v>
      </c>
      <c r="H256" s="25">
        <v>4.7099999999999998E-3</v>
      </c>
      <c r="I256" s="25">
        <f t="shared" si="52"/>
        <v>3.7649999999999997E-3</v>
      </c>
      <c r="J256" s="25"/>
      <c r="K256" s="25">
        <f t="shared" si="53"/>
        <v>1.4368799999999998E-3</v>
      </c>
      <c r="L256" s="25">
        <f t="shared" si="54"/>
        <v>3.3091346399999999E-2</v>
      </c>
      <c r="M256" s="25">
        <v>5.94E-3</v>
      </c>
      <c r="N256" s="25">
        <f t="shared" si="55"/>
        <v>4.9950000000000003E-3</v>
      </c>
      <c r="O256" s="25"/>
      <c r="P256" s="25">
        <f t="shared" si="56"/>
        <v>2.5497800000000002E-3</v>
      </c>
      <c r="Q256" s="25">
        <f t="shared" si="57"/>
        <v>5.8721433400000009E-2</v>
      </c>
      <c r="R256" s="25">
        <v>4.13E-3</v>
      </c>
      <c r="S256" s="25">
        <f t="shared" si="58"/>
        <v>3.1849999999999999E-3</v>
      </c>
      <c r="T256" s="25"/>
      <c r="U256" s="25">
        <f t="shared" si="59"/>
        <v>2.29978E-3</v>
      </c>
      <c r="V256" s="25">
        <f t="shared" si="60"/>
        <v>5.2963933400000003E-2</v>
      </c>
      <c r="W256" s="25">
        <v>2.0699999999999998E-3</v>
      </c>
      <c r="X256" s="25">
        <f t="shared" si="61"/>
        <v>1.1249999999999997E-3</v>
      </c>
      <c r="Y256" s="25"/>
      <c r="Z256" s="25">
        <f t="shared" si="62"/>
        <v>3.6140999999999973E-4</v>
      </c>
      <c r="AA256" s="25">
        <f t="shared" si="63"/>
        <v>8.3232722999999949E-3</v>
      </c>
      <c r="AB256" s="25">
        <v>1.83E-3</v>
      </c>
      <c r="AC256" s="25">
        <f t="shared" si="48"/>
        <v>9.4499999999999998E-4</v>
      </c>
    </row>
    <row r="257" spans="1:29" s="15" customFormat="1">
      <c r="A257" s="18">
        <v>505</v>
      </c>
      <c r="B257" s="25">
        <v>6.8999999999999997E-5</v>
      </c>
      <c r="C257" s="25">
        <v>5.2500000000000003E-3</v>
      </c>
      <c r="D257" s="25">
        <f t="shared" si="49"/>
        <v>4.3005000000000005E-3</v>
      </c>
      <c r="E257" s="25"/>
      <c r="F257" s="25">
        <f t="shared" si="50"/>
        <v>1.8324800000000005E-3</v>
      </c>
      <c r="G257" s="25">
        <f t="shared" si="51"/>
        <v>4.2202014400000015E-2</v>
      </c>
      <c r="H257" s="25">
        <v>4.5599999999999998E-3</v>
      </c>
      <c r="I257" s="25">
        <f t="shared" si="52"/>
        <v>3.6105E-3</v>
      </c>
      <c r="J257" s="25"/>
      <c r="K257" s="25">
        <f t="shared" si="53"/>
        <v>1.2823800000000001E-3</v>
      </c>
      <c r="L257" s="25">
        <f t="shared" si="54"/>
        <v>2.9533211400000002E-2</v>
      </c>
      <c r="M257" s="25">
        <v>5.7200000000000003E-3</v>
      </c>
      <c r="N257" s="25">
        <f t="shared" si="55"/>
        <v>4.7705000000000004E-3</v>
      </c>
      <c r="O257" s="25"/>
      <c r="P257" s="25">
        <f t="shared" si="56"/>
        <v>2.3252800000000003E-3</v>
      </c>
      <c r="Q257" s="25">
        <f t="shared" si="57"/>
        <v>5.3551198400000007E-2</v>
      </c>
      <c r="R257" s="25">
        <v>4.0499999999999998E-3</v>
      </c>
      <c r="S257" s="25">
        <f t="shared" si="58"/>
        <v>3.1005E-3</v>
      </c>
      <c r="T257" s="25"/>
      <c r="U257" s="25">
        <f t="shared" si="59"/>
        <v>2.21528E-3</v>
      </c>
      <c r="V257" s="25">
        <f t="shared" si="60"/>
        <v>5.1017898400000004E-2</v>
      </c>
      <c r="W257" s="25">
        <v>1.8E-3</v>
      </c>
      <c r="X257" s="25">
        <f t="shared" si="61"/>
        <v>8.5049999999999991E-4</v>
      </c>
      <c r="Y257" s="25"/>
      <c r="Z257" s="25">
        <f t="shared" si="62"/>
        <v>8.6909999999999939E-5</v>
      </c>
      <c r="AA257" s="25">
        <f t="shared" si="63"/>
        <v>2.0015372999999986E-3</v>
      </c>
      <c r="AB257" s="25">
        <v>1.83E-3</v>
      </c>
      <c r="AC257" s="25">
        <f t="shared" si="48"/>
        <v>9.4950000000000004E-4</v>
      </c>
    </row>
    <row r="258" spans="1:29" s="15" customFormat="1">
      <c r="A258" s="18">
        <v>506</v>
      </c>
      <c r="B258" s="25">
        <v>2.0000000000000002E-5</v>
      </c>
      <c r="C258" s="25">
        <v>5.2100000000000002E-3</v>
      </c>
      <c r="D258" s="25">
        <f t="shared" si="49"/>
        <v>4.2450000000000005E-3</v>
      </c>
      <c r="E258" s="25"/>
      <c r="F258" s="25">
        <f t="shared" si="50"/>
        <v>1.7769800000000005E-3</v>
      </c>
      <c r="G258" s="25">
        <f t="shared" si="51"/>
        <v>4.0923849400000011E-2</v>
      </c>
      <c r="H258" s="25">
        <v>4.5300000000000002E-3</v>
      </c>
      <c r="I258" s="25">
        <f t="shared" si="52"/>
        <v>3.565E-3</v>
      </c>
      <c r="J258" s="25"/>
      <c r="K258" s="25">
        <f t="shared" si="53"/>
        <v>1.2368800000000001E-3</v>
      </c>
      <c r="L258" s="25">
        <f t="shared" si="54"/>
        <v>2.8485346400000004E-2</v>
      </c>
      <c r="M258" s="25">
        <v>5.77E-3</v>
      </c>
      <c r="N258" s="25">
        <f t="shared" si="55"/>
        <v>4.8050000000000002E-3</v>
      </c>
      <c r="O258" s="25"/>
      <c r="P258" s="25">
        <f t="shared" si="56"/>
        <v>2.3597800000000001E-3</v>
      </c>
      <c r="Q258" s="25">
        <f t="shared" si="57"/>
        <v>5.4345733400000006E-2</v>
      </c>
      <c r="R258" s="25">
        <v>3.9500000000000004E-3</v>
      </c>
      <c r="S258" s="25">
        <f t="shared" si="58"/>
        <v>2.9850000000000002E-3</v>
      </c>
      <c r="T258" s="25"/>
      <c r="U258" s="25">
        <f t="shared" si="59"/>
        <v>2.0997800000000003E-3</v>
      </c>
      <c r="V258" s="25">
        <f t="shared" si="60"/>
        <v>4.8357933400000011E-2</v>
      </c>
      <c r="W258" s="25">
        <v>1.9E-3</v>
      </c>
      <c r="X258" s="25">
        <f t="shared" si="61"/>
        <v>9.3499999999999996E-4</v>
      </c>
      <c r="Y258" s="25"/>
      <c r="Z258" s="25">
        <f t="shared" si="62"/>
        <v>1.7140999999999999E-4</v>
      </c>
      <c r="AA258" s="25">
        <f t="shared" si="63"/>
        <v>3.9475722999999996E-3</v>
      </c>
      <c r="AB258" s="25">
        <v>1.91E-3</v>
      </c>
      <c r="AC258" s="25">
        <f t="shared" ref="AC258:AC321" si="64">(B258+AB258)/2</f>
        <v>9.6500000000000004E-4</v>
      </c>
    </row>
    <row r="259" spans="1:29" s="15" customFormat="1">
      <c r="A259" s="18">
        <v>507</v>
      </c>
      <c r="B259" s="25">
        <v>-9.0000000000000006E-5</v>
      </c>
      <c r="C259" s="25">
        <v>5.2399999999999999E-3</v>
      </c>
      <c r="D259" s="25">
        <f t="shared" ref="D259:D322" si="65">C259-AC259</f>
        <v>4.4200000000000003E-3</v>
      </c>
      <c r="E259" s="25"/>
      <c r="F259" s="25">
        <f t="shared" ref="F259:F322" si="66">D259-0.00246802</f>
        <v>1.9519800000000003E-3</v>
      </c>
      <c r="G259" s="25">
        <f t="shared" ref="G259:G322" si="67">F259*23.03</f>
        <v>4.495409940000001E-2</v>
      </c>
      <c r="H259" s="25">
        <v>4.5900000000000003E-3</v>
      </c>
      <c r="I259" s="25">
        <f t="shared" ref="I259:I322" si="68">H259-AC259</f>
        <v>3.7700000000000003E-3</v>
      </c>
      <c r="J259" s="25"/>
      <c r="K259" s="25">
        <f t="shared" ref="K259:K322" si="69">I259-0.00232812</f>
        <v>1.4418800000000004E-3</v>
      </c>
      <c r="L259" s="25">
        <f t="shared" ref="L259:L322" si="70">K259*23.03</f>
        <v>3.3206496400000014E-2</v>
      </c>
      <c r="M259" s="25">
        <v>5.8300000000000001E-3</v>
      </c>
      <c r="N259" s="25">
        <f t="shared" ref="N259:N322" si="71">M259-AC259</f>
        <v>5.0100000000000006E-3</v>
      </c>
      <c r="O259" s="25"/>
      <c r="P259" s="25">
        <f t="shared" ref="P259:P322" si="72">N259-0.00244522</f>
        <v>2.5647800000000004E-3</v>
      </c>
      <c r="Q259" s="25">
        <f t="shared" ref="Q259:Q322" si="73">P259*23.03</f>
        <v>5.9066883400000013E-2</v>
      </c>
      <c r="R259" s="25">
        <v>4.1399999999999996E-3</v>
      </c>
      <c r="S259" s="25">
        <f t="shared" ref="S259:S322" si="74">R259-AC259</f>
        <v>3.3199999999999996E-3</v>
      </c>
      <c r="T259" s="25"/>
      <c r="U259" s="25">
        <f t="shared" ref="U259:U322" si="75">S259-0.00088522</f>
        <v>2.4347799999999997E-3</v>
      </c>
      <c r="V259" s="25">
        <f t="shared" ref="V259:V322" si="76">U259*23.03</f>
        <v>5.6072983399999998E-2</v>
      </c>
      <c r="W259" s="25">
        <v>1.8400000000000001E-3</v>
      </c>
      <c r="X259" s="25">
        <f t="shared" ref="X259:X322" si="77">W259-AC259</f>
        <v>1.0200000000000001E-3</v>
      </c>
      <c r="Y259" s="25"/>
      <c r="Z259" s="25">
        <f t="shared" ref="Z259:Z322" si="78">X259-0.00076359</f>
        <v>2.564100000000001E-4</v>
      </c>
      <c r="AA259" s="25">
        <f t="shared" ref="AA259:AA322" si="79">Z259*23.03</f>
        <v>5.9051223000000028E-3</v>
      </c>
      <c r="AB259" s="25">
        <v>1.73E-3</v>
      </c>
      <c r="AC259" s="25">
        <f t="shared" si="64"/>
        <v>8.1999999999999998E-4</v>
      </c>
    </row>
    <row r="260" spans="1:29" s="15" customFormat="1">
      <c r="A260" s="18">
        <v>508</v>
      </c>
      <c r="B260" s="25">
        <v>-8.0000000000000007E-5</v>
      </c>
      <c r="C260" s="25">
        <v>5.2300000000000003E-3</v>
      </c>
      <c r="D260" s="25">
        <f t="shared" si="65"/>
        <v>4.4250000000000001E-3</v>
      </c>
      <c r="E260" s="25"/>
      <c r="F260" s="25">
        <f t="shared" si="66"/>
        <v>1.9569800000000001E-3</v>
      </c>
      <c r="G260" s="25">
        <f t="shared" si="67"/>
        <v>4.5069249400000004E-2</v>
      </c>
      <c r="H260" s="25">
        <v>4.4900000000000001E-3</v>
      </c>
      <c r="I260" s="25">
        <f t="shared" si="68"/>
        <v>3.6849999999999999E-3</v>
      </c>
      <c r="J260" s="25"/>
      <c r="K260" s="25">
        <f t="shared" si="69"/>
        <v>1.35688E-3</v>
      </c>
      <c r="L260" s="25">
        <f t="shared" si="70"/>
        <v>3.1248946400000002E-2</v>
      </c>
      <c r="M260" s="25">
        <v>5.9300000000000004E-3</v>
      </c>
      <c r="N260" s="25">
        <f t="shared" si="71"/>
        <v>5.1250000000000002E-3</v>
      </c>
      <c r="O260" s="25"/>
      <c r="P260" s="25">
        <f t="shared" si="72"/>
        <v>2.6797800000000001E-3</v>
      </c>
      <c r="Q260" s="25">
        <f t="shared" si="73"/>
        <v>6.1715333400000003E-2</v>
      </c>
      <c r="R260" s="25">
        <v>4.0499999999999998E-3</v>
      </c>
      <c r="S260" s="25">
        <f t="shared" si="74"/>
        <v>3.2449999999999996E-3</v>
      </c>
      <c r="T260" s="25"/>
      <c r="U260" s="25">
        <f t="shared" si="75"/>
        <v>2.3597799999999997E-3</v>
      </c>
      <c r="V260" s="25">
        <f t="shared" si="76"/>
        <v>5.4345733399999999E-2</v>
      </c>
      <c r="W260" s="25">
        <v>1.83E-3</v>
      </c>
      <c r="X260" s="25">
        <f t="shared" si="77"/>
        <v>1.0249999999999999E-3</v>
      </c>
      <c r="Y260" s="25"/>
      <c r="Z260" s="25">
        <f t="shared" si="78"/>
        <v>2.614099999999999E-4</v>
      </c>
      <c r="AA260" s="25">
        <f t="shared" si="79"/>
        <v>6.0202722999999981E-3</v>
      </c>
      <c r="AB260" s="25">
        <v>1.6900000000000001E-3</v>
      </c>
      <c r="AC260" s="25">
        <f t="shared" si="64"/>
        <v>8.0500000000000005E-4</v>
      </c>
    </row>
    <row r="261" spans="1:29" s="15" customFormat="1">
      <c r="A261" s="18">
        <v>509</v>
      </c>
      <c r="B261" s="25">
        <v>-3.0000000000000001E-5</v>
      </c>
      <c r="C261" s="25">
        <v>5.1799999999999997E-3</v>
      </c>
      <c r="D261" s="25">
        <f t="shared" si="65"/>
        <v>4.3299999999999996E-3</v>
      </c>
      <c r="E261" s="25"/>
      <c r="F261" s="25">
        <f t="shared" si="66"/>
        <v>1.8619799999999996E-3</v>
      </c>
      <c r="G261" s="25">
        <f t="shared" si="67"/>
        <v>4.2881399399999992E-2</v>
      </c>
      <c r="H261" s="25">
        <v>4.5300000000000002E-3</v>
      </c>
      <c r="I261" s="25">
        <f t="shared" si="68"/>
        <v>3.6800000000000001E-3</v>
      </c>
      <c r="J261" s="25"/>
      <c r="K261" s="25">
        <f t="shared" si="69"/>
        <v>1.3518800000000002E-3</v>
      </c>
      <c r="L261" s="25">
        <f t="shared" si="70"/>
        <v>3.1133796400000007E-2</v>
      </c>
      <c r="M261" s="25">
        <v>5.6699999999999997E-3</v>
      </c>
      <c r="N261" s="25">
        <f t="shared" si="71"/>
        <v>4.8199999999999996E-3</v>
      </c>
      <c r="O261" s="25"/>
      <c r="P261" s="25">
        <f t="shared" si="72"/>
        <v>2.3747799999999995E-3</v>
      </c>
      <c r="Q261" s="25">
        <f t="shared" si="73"/>
        <v>5.4691183399999989E-2</v>
      </c>
      <c r="R261" s="25">
        <v>4.0600000000000002E-3</v>
      </c>
      <c r="S261" s="25">
        <f t="shared" si="74"/>
        <v>3.2100000000000002E-3</v>
      </c>
      <c r="T261" s="25"/>
      <c r="U261" s="25">
        <f t="shared" si="75"/>
        <v>2.3247800000000002E-3</v>
      </c>
      <c r="V261" s="25">
        <f t="shared" si="76"/>
        <v>5.353968340000001E-2</v>
      </c>
      <c r="W261" s="25">
        <v>1.72E-3</v>
      </c>
      <c r="X261" s="25">
        <f t="shared" si="77"/>
        <v>8.7000000000000001E-4</v>
      </c>
      <c r="Y261" s="25"/>
      <c r="Z261" s="25">
        <f t="shared" si="78"/>
        <v>1.0641000000000003E-4</v>
      </c>
      <c r="AA261" s="25">
        <f t="shared" si="79"/>
        <v>2.4506223000000009E-3</v>
      </c>
      <c r="AB261" s="25">
        <v>1.73E-3</v>
      </c>
      <c r="AC261" s="25">
        <f t="shared" si="64"/>
        <v>8.4999999999999995E-4</v>
      </c>
    </row>
    <row r="262" spans="1:29" s="15" customFormat="1">
      <c r="A262" s="18">
        <v>510</v>
      </c>
      <c r="B262" s="25">
        <v>8.0000000000000007E-5</v>
      </c>
      <c r="C262" s="25">
        <v>5.3099999999999996E-3</v>
      </c>
      <c r="D262" s="25">
        <f t="shared" si="65"/>
        <v>4.3949999999999996E-3</v>
      </c>
      <c r="E262" s="25"/>
      <c r="F262" s="25">
        <f t="shared" si="66"/>
        <v>1.9269799999999996E-3</v>
      </c>
      <c r="G262" s="25">
        <f t="shared" si="67"/>
        <v>4.4378349399999996E-2</v>
      </c>
      <c r="H262" s="25">
        <v>4.5900000000000003E-3</v>
      </c>
      <c r="I262" s="25">
        <f t="shared" si="68"/>
        <v>3.6750000000000003E-3</v>
      </c>
      <c r="J262" s="25"/>
      <c r="K262" s="25">
        <f t="shared" si="69"/>
        <v>1.3468800000000004E-3</v>
      </c>
      <c r="L262" s="25">
        <f t="shared" si="70"/>
        <v>3.1018646400000009E-2</v>
      </c>
      <c r="M262" s="25">
        <v>5.7499999999999999E-3</v>
      </c>
      <c r="N262" s="25">
        <f t="shared" si="71"/>
        <v>4.8349999999999999E-3</v>
      </c>
      <c r="O262" s="25"/>
      <c r="P262" s="25">
        <f t="shared" si="72"/>
        <v>2.3897799999999998E-3</v>
      </c>
      <c r="Q262" s="25">
        <f t="shared" si="73"/>
        <v>5.50366334E-2</v>
      </c>
      <c r="R262" s="25">
        <v>4.0099999999999997E-3</v>
      </c>
      <c r="S262" s="25">
        <f t="shared" si="74"/>
        <v>3.0949999999999997E-3</v>
      </c>
      <c r="T262" s="25"/>
      <c r="U262" s="25">
        <f t="shared" si="75"/>
        <v>2.2097799999999997E-3</v>
      </c>
      <c r="V262" s="25">
        <f t="shared" si="76"/>
        <v>5.0891233399999999E-2</v>
      </c>
      <c r="W262" s="25">
        <v>1.74E-3</v>
      </c>
      <c r="X262" s="25">
        <f t="shared" si="77"/>
        <v>8.25E-4</v>
      </c>
      <c r="Y262" s="25"/>
      <c r="Z262" s="25">
        <f t="shared" si="78"/>
        <v>6.1410000000000024E-5</v>
      </c>
      <c r="AA262" s="25">
        <f t="shared" si="79"/>
        <v>1.4142723000000006E-3</v>
      </c>
      <c r="AB262" s="25">
        <v>1.75E-3</v>
      </c>
      <c r="AC262" s="25">
        <f t="shared" si="64"/>
        <v>9.1500000000000001E-4</v>
      </c>
    </row>
    <row r="263" spans="1:29" s="15" customFormat="1">
      <c r="A263" s="18">
        <v>511</v>
      </c>
      <c r="B263" s="25">
        <v>-1.0000000000000001E-5</v>
      </c>
      <c r="C263" s="25">
        <v>5.1700000000000001E-3</v>
      </c>
      <c r="D263" s="25">
        <f t="shared" si="65"/>
        <v>4.2649999999999997E-3</v>
      </c>
      <c r="E263" s="25"/>
      <c r="F263" s="25">
        <f t="shared" si="66"/>
        <v>1.7969799999999997E-3</v>
      </c>
      <c r="G263" s="25">
        <f t="shared" si="67"/>
        <v>4.1384449399999995E-2</v>
      </c>
      <c r="H263" s="25">
        <v>4.5500000000000002E-3</v>
      </c>
      <c r="I263" s="25">
        <f t="shared" si="68"/>
        <v>3.6450000000000002E-3</v>
      </c>
      <c r="J263" s="25"/>
      <c r="K263" s="25">
        <f t="shared" si="69"/>
        <v>1.3168800000000003E-3</v>
      </c>
      <c r="L263" s="25">
        <f t="shared" si="70"/>
        <v>3.0327746400000008E-2</v>
      </c>
      <c r="M263" s="25">
        <v>5.6499999999999996E-3</v>
      </c>
      <c r="N263" s="25">
        <f t="shared" si="71"/>
        <v>4.7449999999999992E-3</v>
      </c>
      <c r="O263" s="25"/>
      <c r="P263" s="25">
        <f t="shared" si="72"/>
        <v>2.2997799999999991E-3</v>
      </c>
      <c r="Q263" s="25">
        <f t="shared" si="73"/>
        <v>5.2963933399999982E-2</v>
      </c>
      <c r="R263" s="25">
        <v>3.9500000000000004E-3</v>
      </c>
      <c r="S263" s="25">
        <f t="shared" si="74"/>
        <v>3.0450000000000004E-3</v>
      </c>
      <c r="T263" s="25"/>
      <c r="U263" s="25">
        <f t="shared" si="75"/>
        <v>2.1597800000000005E-3</v>
      </c>
      <c r="V263" s="25">
        <f t="shared" si="76"/>
        <v>4.9739733400000014E-2</v>
      </c>
      <c r="W263" s="25">
        <v>1.6999999999999999E-3</v>
      </c>
      <c r="X263" s="25">
        <f t="shared" si="77"/>
        <v>7.9499999999999992E-4</v>
      </c>
      <c r="Y263" s="25"/>
      <c r="Z263" s="25">
        <f t="shared" si="78"/>
        <v>3.1409999999999945E-5</v>
      </c>
      <c r="AA263" s="25">
        <f t="shared" si="79"/>
        <v>7.2337229999999881E-4</v>
      </c>
      <c r="AB263" s="25">
        <v>1.82E-3</v>
      </c>
      <c r="AC263" s="25">
        <f t="shared" si="64"/>
        <v>9.0499999999999999E-4</v>
      </c>
    </row>
    <row r="264" spans="1:29" s="15" customFormat="1">
      <c r="A264" s="18">
        <v>512</v>
      </c>
      <c r="B264" s="25">
        <v>2.0000000000000002E-5</v>
      </c>
      <c r="C264" s="25">
        <v>5.4400000000000004E-3</v>
      </c>
      <c r="D264" s="25">
        <f t="shared" si="65"/>
        <v>4.5800000000000007E-3</v>
      </c>
      <c r="E264" s="25"/>
      <c r="F264" s="25">
        <f t="shared" si="66"/>
        <v>2.1119800000000007E-3</v>
      </c>
      <c r="G264" s="25">
        <f t="shared" si="67"/>
        <v>4.8638899400000019E-2</v>
      </c>
      <c r="H264" s="25">
        <v>4.62E-3</v>
      </c>
      <c r="I264" s="25">
        <f t="shared" si="68"/>
        <v>3.7599999999999999E-3</v>
      </c>
      <c r="J264" s="25"/>
      <c r="K264" s="25">
        <f t="shared" si="69"/>
        <v>1.43188E-3</v>
      </c>
      <c r="L264" s="25">
        <f t="shared" si="70"/>
        <v>3.2976196399999998E-2</v>
      </c>
      <c r="M264" s="25">
        <v>5.8700000000000002E-3</v>
      </c>
      <c r="N264" s="25">
        <f t="shared" si="71"/>
        <v>5.0100000000000006E-3</v>
      </c>
      <c r="O264" s="25"/>
      <c r="P264" s="25">
        <f t="shared" si="72"/>
        <v>2.5647800000000004E-3</v>
      </c>
      <c r="Q264" s="25">
        <f t="shared" si="73"/>
        <v>5.9066883400000013E-2</v>
      </c>
      <c r="R264" s="25">
        <v>4.1000000000000003E-3</v>
      </c>
      <c r="S264" s="25">
        <f t="shared" si="74"/>
        <v>3.2400000000000003E-3</v>
      </c>
      <c r="T264" s="25"/>
      <c r="U264" s="25">
        <f t="shared" si="75"/>
        <v>2.3547800000000003E-3</v>
      </c>
      <c r="V264" s="25">
        <f t="shared" si="76"/>
        <v>5.4230583400000011E-2</v>
      </c>
      <c r="W264" s="25">
        <v>1.8400000000000001E-3</v>
      </c>
      <c r="X264" s="25">
        <f t="shared" si="77"/>
        <v>9.7999999999999997E-4</v>
      </c>
      <c r="Y264" s="25"/>
      <c r="Z264" s="25">
        <f t="shared" si="78"/>
        <v>2.1641E-4</v>
      </c>
      <c r="AA264" s="25">
        <f t="shared" si="79"/>
        <v>4.9839223000000005E-3</v>
      </c>
      <c r="AB264" s="25">
        <v>1.6999999999999999E-3</v>
      </c>
      <c r="AC264" s="25">
        <f t="shared" si="64"/>
        <v>8.5999999999999998E-4</v>
      </c>
    </row>
    <row r="265" spans="1:29" s="15" customFormat="1">
      <c r="A265" s="18">
        <v>513</v>
      </c>
      <c r="B265" s="25">
        <v>-4.0000000000000003E-5</v>
      </c>
      <c r="C265" s="25">
        <v>5.13E-3</v>
      </c>
      <c r="D265" s="25">
        <f t="shared" si="65"/>
        <v>4.2450000000000005E-3</v>
      </c>
      <c r="E265" s="25"/>
      <c r="F265" s="25">
        <f t="shared" si="66"/>
        <v>1.7769800000000005E-3</v>
      </c>
      <c r="G265" s="25">
        <f t="shared" si="67"/>
        <v>4.0923849400000011E-2</v>
      </c>
      <c r="H265" s="25">
        <v>4.47E-3</v>
      </c>
      <c r="I265" s="25">
        <f t="shared" si="68"/>
        <v>3.5850000000000001E-3</v>
      </c>
      <c r="J265" s="25"/>
      <c r="K265" s="25">
        <f t="shared" si="69"/>
        <v>1.2568800000000001E-3</v>
      </c>
      <c r="L265" s="25">
        <f t="shared" si="70"/>
        <v>2.8945946400000006E-2</v>
      </c>
      <c r="M265" s="25">
        <v>5.62E-3</v>
      </c>
      <c r="N265" s="25">
        <f t="shared" si="71"/>
        <v>4.7349999999999996E-3</v>
      </c>
      <c r="O265" s="25"/>
      <c r="P265" s="25">
        <f t="shared" si="72"/>
        <v>2.2897799999999995E-3</v>
      </c>
      <c r="Q265" s="25">
        <f t="shared" si="73"/>
        <v>5.2733633399999993E-2</v>
      </c>
      <c r="R265" s="25">
        <v>3.8500000000000001E-3</v>
      </c>
      <c r="S265" s="25">
        <f t="shared" si="74"/>
        <v>2.9650000000000002E-3</v>
      </c>
      <c r="T265" s="25"/>
      <c r="U265" s="25">
        <f t="shared" si="75"/>
        <v>2.0797800000000003E-3</v>
      </c>
      <c r="V265" s="25">
        <f t="shared" si="76"/>
        <v>4.7897333400000006E-2</v>
      </c>
      <c r="W265" s="25">
        <v>1.7600000000000001E-3</v>
      </c>
      <c r="X265" s="25">
        <f t="shared" si="77"/>
        <v>8.7500000000000013E-4</v>
      </c>
      <c r="Y265" s="25"/>
      <c r="Z265" s="25">
        <f t="shared" si="78"/>
        <v>1.1141000000000015E-4</v>
      </c>
      <c r="AA265" s="25">
        <f t="shared" si="79"/>
        <v>2.5657723000000036E-3</v>
      </c>
      <c r="AB265" s="25">
        <v>1.81E-3</v>
      </c>
      <c r="AC265" s="25">
        <f t="shared" si="64"/>
        <v>8.8499999999999994E-4</v>
      </c>
    </row>
    <row r="266" spans="1:29" s="15" customFormat="1">
      <c r="A266" s="18">
        <v>514</v>
      </c>
      <c r="B266" s="25">
        <v>-3.0000000000000001E-5</v>
      </c>
      <c r="C266" s="25">
        <v>5.11E-3</v>
      </c>
      <c r="D266" s="25">
        <f t="shared" si="65"/>
        <v>4.2399999999999998E-3</v>
      </c>
      <c r="E266" s="25"/>
      <c r="F266" s="25">
        <f t="shared" si="66"/>
        <v>1.7719799999999998E-3</v>
      </c>
      <c r="G266" s="25">
        <f t="shared" si="67"/>
        <v>4.0808699399999995E-2</v>
      </c>
      <c r="H266" s="25">
        <v>4.4000000000000003E-3</v>
      </c>
      <c r="I266" s="25">
        <f t="shared" si="68"/>
        <v>3.5300000000000002E-3</v>
      </c>
      <c r="J266" s="25"/>
      <c r="K266" s="25">
        <f t="shared" si="69"/>
        <v>1.2018800000000002E-3</v>
      </c>
      <c r="L266" s="25">
        <f t="shared" si="70"/>
        <v>2.7679296400000008E-2</v>
      </c>
      <c r="M266" s="25">
        <v>5.64E-3</v>
      </c>
      <c r="N266" s="25">
        <f t="shared" si="71"/>
        <v>4.7699999999999999E-3</v>
      </c>
      <c r="O266" s="25"/>
      <c r="P266" s="25">
        <f t="shared" si="72"/>
        <v>2.3247799999999998E-3</v>
      </c>
      <c r="Q266" s="25">
        <f t="shared" si="73"/>
        <v>5.3539683399999996E-2</v>
      </c>
      <c r="R266" s="25">
        <v>3.7799999999999999E-3</v>
      </c>
      <c r="S266" s="25">
        <f t="shared" si="74"/>
        <v>2.9099999999999998E-3</v>
      </c>
      <c r="T266" s="25"/>
      <c r="U266" s="25">
        <f t="shared" si="75"/>
        <v>2.0247799999999999E-3</v>
      </c>
      <c r="V266" s="25">
        <f t="shared" si="76"/>
        <v>4.6630683399999998E-2</v>
      </c>
      <c r="W266" s="25">
        <v>1.65E-3</v>
      </c>
      <c r="X266" s="25">
        <f t="shared" si="77"/>
        <v>7.7999999999999999E-4</v>
      </c>
      <c r="Y266" s="25"/>
      <c r="Z266" s="25">
        <f t="shared" si="78"/>
        <v>1.6410000000000014E-5</v>
      </c>
      <c r="AA266" s="25">
        <f t="shared" si="79"/>
        <v>3.7792230000000036E-4</v>
      </c>
      <c r="AB266" s="25">
        <v>1.7700000000000001E-3</v>
      </c>
      <c r="AC266" s="25">
        <f t="shared" si="64"/>
        <v>8.7000000000000001E-4</v>
      </c>
    </row>
    <row r="267" spans="1:29" s="15" customFormat="1">
      <c r="A267" s="18">
        <v>515</v>
      </c>
      <c r="B267" s="25">
        <v>1.1E-4</v>
      </c>
      <c r="C267" s="25">
        <v>5.0800000000000003E-3</v>
      </c>
      <c r="D267" s="25">
        <f t="shared" si="65"/>
        <v>4.1250000000000002E-3</v>
      </c>
      <c r="E267" s="25"/>
      <c r="F267" s="25">
        <f t="shared" si="66"/>
        <v>1.6569800000000002E-3</v>
      </c>
      <c r="G267" s="25">
        <f t="shared" si="67"/>
        <v>3.8160249400000006E-2</v>
      </c>
      <c r="H267" s="25">
        <v>4.4000000000000003E-3</v>
      </c>
      <c r="I267" s="25">
        <f t="shared" si="68"/>
        <v>3.4450000000000001E-3</v>
      </c>
      <c r="J267" s="25"/>
      <c r="K267" s="25">
        <f t="shared" si="69"/>
        <v>1.1168800000000002E-3</v>
      </c>
      <c r="L267" s="25">
        <f t="shared" si="70"/>
        <v>2.5721746400000006E-2</v>
      </c>
      <c r="M267" s="25">
        <v>5.4799999999999996E-3</v>
      </c>
      <c r="N267" s="25">
        <f t="shared" si="71"/>
        <v>4.5249999999999995E-3</v>
      </c>
      <c r="O267" s="25"/>
      <c r="P267" s="25">
        <f t="shared" si="72"/>
        <v>2.0797799999999994E-3</v>
      </c>
      <c r="Q267" s="25">
        <f t="shared" si="73"/>
        <v>4.7897333399999992E-2</v>
      </c>
      <c r="R267" s="25">
        <v>3.82E-3</v>
      </c>
      <c r="S267" s="25">
        <f t="shared" si="74"/>
        <v>2.8649999999999999E-3</v>
      </c>
      <c r="T267" s="25"/>
      <c r="U267" s="25">
        <f t="shared" si="75"/>
        <v>1.97978E-3</v>
      </c>
      <c r="V267" s="25">
        <f t="shared" si="76"/>
        <v>4.5594333399999999E-2</v>
      </c>
      <c r="W267" s="25">
        <v>1.65E-3</v>
      </c>
      <c r="X267" s="25">
        <f t="shared" si="77"/>
        <v>6.9499999999999998E-4</v>
      </c>
      <c r="Y267" s="25"/>
      <c r="Z267" s="25">
        <f t="shared" si="78"/>
        <v>-6.8589999999999992E-5</v>
      </c>
      <c r="AA267" s="25">
        <f t="shared" si="79"/>
        <v>-1.5796276999999999E-3</v>
      </c>
      <c r="AB267" s="25">
        <v>1.8E-3</v>
      </c>
      <c r="AC267" s="25">
        <f t="shared" si="64"/>
        <v>9.5500000000000001E-4</v>
      </c>
    </row>
    <row r="268" spans="1:29" s="15" customFormat="1">
      <c r="A268" s="18">
        <v>516</v>
      </c>
      <c r="B268" s="25">
        <v>-1.0000000000000001E-5</v>
      </c>
      <c r="C268" s="25">
        <v>5.0800000000000003E-3</v>
      </c>
      <c r="D268" s="25">
        <f t="shared" si="65"/>
        <v>4.1200000000000004E-3</v>
      </c>
      <c r="E268" s="25"/>
      <c r="F268" s="25">
        <f t="shared" si="66"/>
        <v>1.6519800000000004E-3</v>
      </c>
      <c r="G268" s="25">
        <f t="shared" si="67"/>
        <v>3.8045099400000011E-2</v>
      </c>
      <c r="H268" s="25">
        <v>4.47E-3</v>
      </c>
      <c r="I268" s="25">
        <f t="shared" si="68"/>
        <v>3.5100000000000001E-3</v>
      </c>
      <c r="J268" s="25"/>
      <c r="K268" s="25">
        <f t="shared" si="69"/>
        <v>1.1818800000000002E-3</v>
      </c>
      <c r="L268" s="25">
        <f t="shared" si="70"/>
        <v>2.7218696400000006E-2</v>
      </c>
      <c r="M268" s="25">
        <v>5.6899999999999997E-3</v>
      </c>
      <c r="N268" s="25">
        <f t="shared" si="71"/>
        <v>4.7299999999999998E-3</v>
      </c>
      <c r="O268" s="25"/>
      <c r="P268" s="25">
        <f t="shared" si="72"/>
        <v>2.2847799999999997E-3</v>
      </c>
      <c r="Q268" s="25">
        <f t="shared" si="73"/>
        <v>5.2618483399999999E-2</v>
      </c>
      <c r="R268" s="25">
        <v>3.8800000000000002E-3</v>
      </c>
      <c r="S268" s="25">
        <f t="shared" si="74"/>
        <v>2.9200000000000003E-3</v>
      </c>
      <c r="T268" s="25"/>
      <c r="U268" s="25">
        <f t="shared" si="75"/>
        <v>2.0347800000000004E-3</v>
      </c>
      <c r="V268" s="25">
        <f t="shared" si="76"/>
        <v>4.6860983400000007E-2</v>
      </c>
      <c r="W268" s="25">
        <v>1.66E-3</v>
      </c>
      <c r="X268" s="25">
        <f t="shared" si="77"/>
        <v>6.9999999999999999E-4</v>
      </c>
      <c r="Y268" s="25"/>
      <c r="Z268" s="25">
        <f t="shared" si="78"/>
        <v>-6.3589999999999979E-5</v>
      </c>
      <c r="AA268" s="25">
        <f t="shared" si="79"/>
        <v>-1.4644776999999996E-3</v>
      </c>
      <c r="AB268" s="25">
        <v>1.9300000000000001E-3</v>
      </c>
      <c r="AC268" s="25">
        <f t="shared" si="64"/>
        <v>9.6000000000000002E-4</v>
      </c>
    </row>
    <row r="269" spans="1:29" s="15" customFormat="1">
      <c r="A269" s="18">
        <v>517</v>
      </c>
      <c r="B269" s="25">
        <v>6.8999999999999997E-5</v>
      </c>
      <c r="C269" s="25">
        <v>5.0899999999999999E-3</v>
      </c>
      <c r="D269" s="25">
        <f t="shared" si="65"/>
        <v>4.1104999999999996E-3</v>
      </c>
      <c r="E269" s="25"/>
      <c r="F269" s="25">
        <f t="shared" si="66"/>
        <v>1.6424799999999995E-3</v>
      </c>
      <c r="G269" s="25">
        <f t="shared" si="67"/>
        <v>3.7826314399999991E-2</v>
      </c>
      <c r="H269" s="25">
        <v>4.4799999999999996E-3</v>
      </c>
      <c r="I269" s="25">
        <f t="shared" si="68"/>
        <v>3.5004999999999997E-3</v>
      </c>
      <c r="J269" s="25"/>
      <c r="K269" s="25">
        <f t="shared" si="69"/>
        <v>1.1723799999999998E-3</v>
      </c>
      <c r="L269" s="25">
        <f t="shared" si="70"/>
        <v>2.6999911399999996E-2</v>
      </c>
      <c r="M269" s="25">
        <v>5.5599999999999998E-3</v>
      </c>
      <c r="N269" s="25">
        <f t="shared" si="71"/>
        <v>4.5804999999999995E-3</v>
      </c>
      <c r="O269" s="25"/>
      <c r="P269" s="25">
        <f t="shared" si="72"/>
        <v>2.1352799999999994E-3</v>
      </c>
      <c r="Q269" s="25">
        <f t="shared" si="73"/>
        <v>4.917549839999999E-2</v>
      </c>
      <c r="R269" s="25">
        <v>3.8E-3</v>
      </c>
      <c r="S269" s="25">
        <f t="shared" si="74"/>
        <v>2.8205000000000001E-3</v>
      </c>
      <c r="T269" s="25"/>
      <c r="U269" s="25">
        <f t="shared" si="75"/>
        <v>1.9352800000000002E-3</v>
      </c>
      <c r="V269" s="25">
        <f t="shared" si="76"/>
        <v>4.4569498400000004E-2</v>
      </c>
      <c r="W269" s="25">
        <v>1.5900000000000001E-3</v>
      </c>
      <c r="X269" s="25">
        <f t="shared" si="77"/>
        <v>6.1050000000000015E-4</v>
      </c>
      <c r="Y269" s="25"/>
      <c r="Z269" s="25">
        <f t="shared" si="78"/>
        <v>-1.5308999999999982E-4</v>
      </c>
      <c r="AA269" s="25">
        <f t="shared" si="79"/>
        <v>-3.5256626999999961E-3</v>
      </c>
      <c r="AB269" s="25">
        <v>1.89E-3</v>
      </c>
      <c r="AC269" s="25">
        <f t="shared" si="64"/>
        <v>9.794999999999999E-4</v>
      </c>
    </row>
    <row r="270" spans="1:29" s="15" customFormat="1">
      <c r="A270" s="18">
        <v>518</v>
      </c>
      <c r="B270" s="25">
        <v>1.2999999999999999E-4</v>
      </c>
      <c r="C270" s="25">
        <v>5.1000000000000004E-3</v>
      </c>
      <c r="D270" s="25">
        <f t="shared" si="65"/>
        <v>4.1400000000000005E-3</v>
      </c>
      <c r="E270" s="25"/>
      <c r="F270" s="25">
        <f t="shared" si="66"/>
        <v>1.6719800000000004E-3</v>
      </c>
      <c r="G270" s="25">
        <f t="shared" si="67"/>
        <v>3.850569940000001E-2</v>
      </c>
      <c r="H270" s="25">
        <v>4.5100000000000001E-3</v>
      </c>
      <c r="I270" s="25">
        <f t="shared" si="68"/>
        <v>3.5500000000000002E-3</v>
      </c>
      <c r="J270" s="25"/>
      <c r="K270" s="25">
        <f t="shared" si="69"/>
        <v>1.2218800000000003E-3</v>
      </c>
      <c r="L270" s="25">
        <f t="shared" si="70"/>
        <v>2.8139896400000006E-2</v>
      </c>
      <c r="M270" s="25">
        <v>5.5500000000000002E-3</v>
      </c>
      <c r="N270" s="25">
        <f t="shared" si="71"/>
        <v>4.5900000000000003E-3</v>
      </c>
      <c r="O270" s="25"/>
      <c r="P270" s="25">
        <f t="shared" si="72"/>
        <v>2.1447800000000002E-3</v>
      </c>
      <c r="Q270" s="25">
        <f t="shared" si="73"/>
        <v>4.9394283400000009E-2</v>
      </c>
      <c r="R270" s="25">
        <v>3.81E-3</v>
      </c>
      <c r="S270" s="25">
        <f t="shared" si="74"/>
        <v>2.8500000000000001E-3</v>
      </c>
      <c r="T270" s="25"/>
      <c r="U270" s="25">
        <f t="shared" si="75"/>
        <v>1.9647800000000002E-3</v>
      </c>
      <c r="V270" s="25">
        <f t="shared" si="76"/>
        <v>4.5248883400000009E-2</v>
      </c>
      <c r="W270" s="25">
        <v>1.6900000000000001E-3</v>
      </c>
      <c r="X270" s="25">
        <f t="shared" si="77"/>
        <v>7.3000000000000018E-4</v>
      </c>
      <c r="Y270" s="25"/>
      <c r="Z270" s="25">
        <f t="shared" si="78"/>
        <v>-3.3589999999999792E-5</v>
      </c>
      <c r="AA270" s="25">
        <f t="shared" si="79"/>
        <v>-7.7357769999999526E-4</v>
      </c>
      <c r="AB270" s="25">
        <v>1.7899999999999999E-3</v>
      </c>
      <c r="AC270" s="25">
        <f t="shared" si="64"/>
        <v>9.5999999999999992E-4</v>
      </c>
    </row>
    <row r="271" spans="1:29" s="15" customFormat="1">
      <c r="A271" s="18">
        <v>519</v>
      </c>
      <c r="B271" s="25">
        <v>-1.0000000000000001E-5</v>
      </c>
      <c r="C271" s="25">
        <v>5.0699999999999999E-3</v>
      </c>
      <c r="D271" s="25">
        <f t="shared" si="65"/>
        <v>4.1849999999999995E-3</v>
      </c>
      <c r="E271" s="25"/>
      <c r="F271" s="25">
        <f t="shared" si="66"/>
        <v>1.7169799999999995E-3</v>
      </c>
      <c r="G271" s="25">
        <f t="shared" si="67"/>
        <v>3.9542049399999987E-2</v>
      </c>
      <c r="H271" s="25">
        <v>4.4400000000000004E-3</v>
      </c>
      <c r="I271" s="25">
        <f t="shared" si="68"/>
        <v>3.5550000000000004E-3</v>
      </c>
      <c r="J271" s="25"/>
      <c r="K271" s="25">
        <f t="shared" si="69"/>
        <v>1.2268800000000005E-3</v>
      </c>
      <c r="L271" s="25">
        <f t="shared" si="70"/>
        <v>2.8255046400000015E-2</v>
      </c>
      <c r="M271" s="25">
        <v>5.5199999999999997E-3</v>
      </c>
      <c r="N271" s="25">
        <f t="shared" si="71"/>
        <v>4.6350000000000002E-3</v>
      </c>
      <c r="O271" s="25"/>
      <c r="P271" s="25">
        <f t="shared" si="72"/>
        <v>2.1897800000000001E-3</v>
      </c>
      <c r="Q271" s="25">
        <f t="shared" si="73"/>
        <v>5.0430633400000008E-2</v>
      </c>
      <c r="R271" s="25">
        <v>3.6900000000000001E-3</v>
      </c>
      <c r="S271" s="25">
        <f t="shared" si="74"/>
        <v>2.8050000000000002E-3</v>
      </c>
      <c r="T271" s="25"/>
      <c r="U271" s="25">
        <f t="shared" si="75"/>
        <v>1.9197800000000003E-3</v>
      </c>
      <c r="V271" s="25">
        <f t="shared" si="76"/>
        <v>4.4212533400000011E-2</v>
      </c>
      <c r="W271" s="25">
        <v>1.66E-3</v>
      </c>
      <c r="X271" s="25">
        <f t="shared" si="77"/>
        <v>7.7500000000000008E-4</v>
      </c>
      <c r="Y271" s="25"/>
      <c r="Z271" s="25">
        <f t="shared" si="78"/>
        <v>1.1410000000000109E-5</v>
      </c>
      <c r="AA271" s="25">
        <f t="shared" si="79"/>
        <v>2.6277230000000253E-4</v>
      </c>
      <c r="AB271" s="25">
        <v>1.7799999999999999E-3</v>
      </c>
      <c r="AC271" s="25">
        <f t="shared" si="64"/>
        <v>8.8499999999999994E-4</v>
      </c>
    </row>
    <row r="272" spans="1:29" s="15" customFormat="1">
      <c r="A272" s="18">
        <v>520</v>
      </c>
      <c r="B272" s="25">
        <v>-4.0000000000000003E-5</v>
      </c>
      <c r="C272" s="25">
        <v>5.0899999999999999E-3</v>
      </c>
      <c r="D272" s="25">
        <f t="shared" si="65"/>
        <v>4.1399999999999996E-3</v>
      </c>
      <c r="E272" s="25"/>
      <c r="F272" s="25">
        <f t="shared" si="66"/>
        <v>1.6719799999999996E-3</v>
      </c>
      <c r="G272" s="25">
        <f t="shared" si="67"/>
        <v>3.8505699399999989E-2</v>
      </c>
      <c r="H272" s="25">
        <v>4.45E-3</v>
      </c>
      <c r="I272" s="25">
        <f t="shared" si="68"/>
        <v>3.5000000000000001E-3</v>
      </c>
      <c r="J272" s="25"/>
      <c r="K272" s="25">
        <f t="shared" si="69"/>
        <v>1.1718800000000001E-3</v>
      </c>
      <c r="L272" s="25">
        <f t="shared" si="70"/>
        <v>2.6988396400000003E-2</v>
      </c>
      <c r="M272" s="25">
        <v>5.5100000000000001E-3</v>
      </c>
      <c r="N272" s="25">
        <f t="shared" si="71"/>
        <v>4.5599999999999998E-3</v>
      </c>
      <c r="O272" s="25"/>
      <c r="P272" s="25">
        <f t="shared" si="72"/>
        <v>2.1147799999999997E-3</v>
      </c>
      <c r="Q272" s="25">
        <f t="shared" si="73"/>
        <v>4.8703383399999994E-2</v>
      </c>
      <c r="R272" s="25">
        <v>3.7599999999999999E-3</v>
      </c>
      <c r="S272" s="25">
        <f t="shared" si="74"/>
        <v>2.81E-3</v>
      </c>
      <c r="T272" s="25"/>
      <c r="U272" s="25">
        <f t="shared" si="75"/>
        <v>1.9247800000000001E-3</v>
      </c>
      <c r="V272" s="25">
        <f t="shared" si="76"/>
        <v>4.4327683400000005E-2</v>
      </c>
      <c r="W272" s="25">
        <v>1.65E-3</v>
      </c>
      <c r="X272" s="25">
        <f t="shared" si="77"/>
        <v>6.9999999999999999E-4</v>
      </c>
      <c r="Y272" s="25"/>
      <c r="Z272" s="25">
        <f t="shared" si="78"/>
        <v>-6.3589999999999979E-5</v>
      </c>
      <c r="AA272" s="25">
        <f t="shared" si="79"/>
        <v>-1.4644776999999996E-3</v>
      </c>
      <c r="AB272" s="25">
        <v>1.9400000000000001E-3</v>
      </c>
      <c r="AC272" s="25">
        <f t="shared" si="64"/>
        <v>9.5E-4</v>
      </c>
    </row>
    <row r="273" spans="1:29" s="15" customFormat="1">
      <c r="A273" s="18">
        <v>521</v>
      </c>
      <c r="B273" s="25">
        <v>-9.0000000000000006E-5</v>
      </c>
      <c r="C273" s="25">
        <v>4.9399999999999999E-3</v>
      </c>
      <c r="D273" s="25">
        <f t="shared" si="65"/>
        <v>4.065E-3</v>
      </c>
      <c r="E273" s="25"/>
      <c r="F273" s="25">
        <f t="shared" si="66"/>
        <v>1.59698E-3</v>
      </c>
      <c r="G273" s="25">
        <f t="shared" si="67"/>
        <v>3.6778449400000003E-2</v>
      </c>
      <c r="H273" s="25">
        <v>4.3499999999999997E-3</v>
      </c>
      <c r="I273" s="25">
        <f t="shared" si="68"/>
        <v>3.4749999999999998E-3</v>
      </c>
      <c r="J273" s="25"/>
      <c r="K273" s="25">
        <f t="shared" si="69"/>
        <v>1.1468799999999999E-3</v>
      </c>
      <c r="L273" s="25">
        <f t="shared" si="70"/>
        <v>2.64126464E-2</v>
      </c>
      <c r="M273" s="25">
        <v>5.4400000000000004E-3</v>
      </c>
      <c r="N273" s="25">
        <f t="shared" si="71"/>
        <v>4.5650000000000005E-3</v>
      </c>
      <c r="O273" s="25"/>
      <c r="P273" s="25">
        <f t="shared" si="72"/>
        <v>2.1197800000000004E-3</v>
      </c>
      <c r="Q273" s="25">
        <f t="shared" si="73"/>
        <v>4.881853340000001E-2</v>
      </c>
      <c r="R273" s="25">
        <v>3.7299999999999998E-3</v>
      </c>
      <c r="S273" s="25">
        <f t="shared" si="74"/>
        <v>2.8549999999999999E-3</v>
      </c>
      <c r="T273" s="25"/>
      <c r="U273" s="25">
        <f t="shared" si="75"/>
        <v>1.96978E-3</v>
      </c>
      <c r="V273" s="25">
        <f t="shared" si="76"/>
        <v>4.5364033400000003E-2</v>
      </c>
      <c r="W273" s="25">
        <v>1.5200000000000001E-3</v>
      </c>
      <c r="X273" s="25">
        <f t="shared" si="77"/>
        <v>6.4500000000000007E-4</v>
      </c>
      <c r="Y273" s="25"/>
      <c r="Z273" s="25">
        <f t="shared" si="78"/>
        <v>-1.1858999999999991E-4</v>
      </c>
      <c r="AA273" s="25">
        <f t="shared" si="79"/>
        <v>-2.7311276999999979E-3</v>
      </c>
      <c r="AB273" s="25">
        <v>1.8400000000000001E-3</v>
      </c>
      <c r="AC273" s="25">
        <f t="shared" si="64"/>
        <v>8.7500000000000002E-4</v>
      </c>
    </row>
    <row r="274" spans="1:29" s="15" customFormat="1">
      <c r="A274" s="18">
        <v>522</v>
      </c>
      <c r="B274" s="25">
        <v>-3.0000000000000001E-5</v>
      </c>
      <c r="C274" s="25">
        <v>4.9899999999999996E-3</v>
      </c>
      <c r="D274" s="25">
        <f t="shared" si="65"/>
        <v>4.0599999999999994E-3</v>
      </c>
      <c r="E274" s="25"/>
      <c r="F274" s="25">
        <f t="shared" si="66"/>
        <v>1.5919799999999994E-3</v>
      </c>
      <c r="G274" s="25">
        <f t="shared" si="67"/>
        <v>3.6663299399999988E-2</v>
      </c>
      <c r="H274" s="25">
        <v>4.4099999999999999E-3</v>
      </c>
      <c r="I274" s="25">
        <f t="shared" si="68"/>
        <v>3.48E-3</v>
      </c>
      <c r="J274" s="25"/>
      <c r="K274" s="25">
        <f t="shared" si="69"/>
        <v>1.1518800000000001E-3</v>
      </c>
      <c r="L274" s="25">
        <f t="shared" si="70"/>
        <v>2.6527796400000005E-2</v>
      </c>
      <c r="M274" s="25">
        <v>5.5399999999999998E-3</v>
      </c>
      <c r="N274" s="25">
        <f t="shared" si="71"/>
        <v>4.6099999999999995E-3</v>
      </c>
      <c r="O274" s="25"/>
      <c r="P274" s="25">
        <f t="shared" si="72"/>
        <v>2.1647799999999994E-3</v>
      </c>
      <c r="Q274" s="25">
        <f t="shared" si="73"/>
        <v>4.9854883399999987E-2</v>
      </c>
      <c r="R274" s="25">
        <v>3.7799999999999999E-3</v>
      </c>
      <c r="S274" s="25">
        <f t="shared" si="74"/>
        <v>2.8500000000000001E-3</v>
      </c>
      <c r="T274" s="25"/>
      <c r="U274" s="25">
        <f t="shared" si="75"/>
        <v>1.9647800000000002E-3</v>
      </c>
      <c r="V274" s="25">
        <f t="shared" si="76"/>
        <v>4.5248883400000009E-2</v>
      </c>
      <c r="W274" s="25">
        <v>1.5900000000000001E-3</v>
      </c>
      <c r="X274" s="25">
        <f t="shared" si="77"/>
        <v>6.600000000000001E-4</v>
      </c>
      <c r="Y274" s="25"/>
      <c r="Z274" s="25">
        <f t="shared" si="78"/>
        <v>-1.0358999999999987E-4</v>
      </c>
      <c r="AA274" s="25">
        <f t="shared" si="79"/>
        <v>-2.3856776999999969E-3</v>
      </c>
      <c r="AB274" s="25">
        <v>1.89E-3</v>
      </c>
      <c r="AC274" s="25">
        <f t="shared" si="64"/>
        <v>9.2999999999999995E-4</v>
      </c>
    </row>
    <row r="275" spans="1:29" s="15" customFormat="1">
      <c r="A275" s="18">
        <v>523</v>
      </c>
      <c r="B275" s="25">
        <v>-6.0000000000000002E-5</v>
      </c>
      <c r="C275" s="25">
        <v>4.9699999999999996E-3</v>
      </c>
      <c r="D275" s="25">
        <f t="shared" si="65"/>
        <v>4.0699999999999998E-3</v>
      </c>
      <c r="E275" s="25"/>
      <c r="F275" s="25">
        <f t="shared" si="66"/>
        <v>1.6019799999999998E-3</v>
      </c>
      <c r="G275" s="25">
        <f t="shared" si="67"/>
        <v>3.6893599399999998E-2</v>
      </c>
      <c r="H275" s="25">
        <v>4.3699999999999998E-3</v>
      </c>
      <c r="I275" s="25">
        <f t="shared" si="68"/>
        <v>3.4699999999999996E-3</v>
      </c>
      <c r="J275" s="25"/>
      <c r="K275" s="25">
        <f t="shared" si="69"/>
        <v>1.1418799999999996E-3</v>
      </c>
      <c r="L275" s="25">
        <f t="shared" si="70"/>
        <v>2.6297496399999992E-2</v>
      </c>
      <c r="M275" s="25">
        <v>5.3899999999999998E-3</v>
      </c>
      <c r="N275" s="25">
        <f t="shared" si="71"/>
        <v>4.4900000000000001E-3</v>
      </c>
      <c r="O275" s="25"/>
      <c r="P275" s="25">
        <f t="shared" si="72"/>
        <v>2.0447799999999999E-3</v>
      </c>
      <c r="Q275" s="25">
        <f t="shared" si="73"/>
        <v>4.7091283400000003E-2</v>
      </c>
      <c r="R275" s="25">
        <v>3.6600000000000001E-3</v>
      </c>
      <c r="S275" s="25">
        <f t="shared" si="74"/>
        <v>2.7599999999999999E-3</v>
      </c>
      <c r="T275" s="25"/>
      <c r="U275" s="25">
        <f t="shared" si="75"/>
        <v>1.8747799999999999E-3</v>
      </c>
      <c r="V275" s="25">
        <f t="shared" si="76"/>
        <v>4.3176183399999998E-2</v>
      </c>
      <c r="W275" s="25">
        <v>1.5299999999999999E-3</v>
      </c>
      <c r="X275" s="25">
        <f t="shared" si="77"/>
        <v>6.2999999999999981E-4</v>
      </c>
      <c r="Y275" s="25"/>
      <c r="Z275" s="25">
        <f t="shared" si="78"/>
        <v>-1.3359000000000016E-4</v>
      </c>
      <c r="AA275" s="25">
        <f t="shared" si="79"/>
        <v>-3.0765777000000038E-3</v>
      </c>
      <c r="AB275" s="25">
        <v>1.8600000000000001E-3</v>
      </c>
      <c r="AC275" s="25">
        <f t="shared" si="64"/>
        <v>9.0000000000000008E-4</v>
      </c>
    </row>
    <row r="276" spans="1:29" s="15" customFormat="1">
      <c r="A276" s="18">
        <v>524</v>
      </c>
      <c r="B276" s="25">
        <v>6.0000000000000002E-5</v>
      </c>
      <c r="C276" s="25">
        <v>4.9699999999999996E-3</v>
      </c>
      <c r="D276" s="25">
        <f t="shared" si="65"/>
        <v>4.0699999999999998E-3</v>
      </c>
      <c r="E276" s="25"/>
      <c r="F276" s="25">
        <f t="shared" si="66"/>
        <v>1.6019799999999998E-3</v>
      </c>
      <c r="G276" s="25">
        <f t="shared" si="67"/>
        <v>3.6893599399999998E-2</v>
      </c>
      <c r="H276" s="25">
        <v>4.3699999999999998E-3</v>
      </c>
      <c r="I276" s="25">
        <f t="shared" si="68"/>
        <v>3.47E-3</v>
      </c>
      <c r="J276" s="25"/>
      <c r="K276" s="25">
        <f t="shared" si="69"/>
        <v>1.1418800000000001E-3</v>
      </c>
      <c r="L276" s="25">
        <f t="shared" si="70"/>
        <v>2.6297496400000002E-2</v>
      </c>
      <c r="M276" s="25">
        <v>5.4099999999999999E-3</v>
      </c>
      <c r="N276" s="25">
        <f t="shared" si="71"/>
        <v>4.5100000000000001E-3</v>
      </c>
      <c r="O276" s="25"/>
      <c r="P276" s="25">
        <f t="shared" si="72"/>
        <v>2.06478E-3</v>
      </c>
      <c r="Q276" s="25">
        <f t="shared" si="73"/>
        <v>4.7551883400000002E-2</v>
      </c>
      <c r="R276" s="25">
        <v>3.7599999999999999E-3</v>
      </c>
      <c r="S276" s="25">
        <f t="shared" si="74"/>
        <v>2.8599999999999997E-3</v>
      </c>
      <c r="T276" s="25"/>
      <c r="U276" s="25">
        <f t="shared" si="75"/>
        <v>1.9747799999999998E-3</v>
      </c>
      <c r="V276" s="25">
        <f t="shared" si="76"/>
        <v>4.5479183399999998E-2</v>
      </c>
      <c r="W276" s="25">
        <v>1.5100000000000001E-3</v>
      </c>
      <c r="X276" s="25">
        <f t="shared" si="77"/>
        <v>6.1000000000000008E-4</v>
      </c>
      <c r="Y276" s="25"/>
      <c r="Z276" s="25">
        <f t="shared" si="78"/>
        <v>-1.5358999999999989E-4</v>
      </c>
      <c r="AA276" s="25">
        <f t="shared" si="79"/>
        <v>-3.5371776999999975E-3</v>
      </c>
      <c r="AB276" s="25">
        <v>1.74E-3</v>
      </c>
      <c r="AC276" s="25">
        <f t="shared" si="64"/>
        <v>8.9999999999999998E-4</v>
      </c>
    </row>
    <row r="277" spans="1:29" s="15" customFormat="1">
      <c r="A277" s="18">
        <v>525</v>
      </c>
      <c r="B277" s="25">
        <v>2.0000000000000002E-5</v>
      </c>
      <c r="C277" s="25">
        <v>4.9100000000000003E-3</v>
      </c>
      <c r="D277" s="25">
        <f t="shared" si="65"/>
        <v>4.0100000000000005E-3</v>
      </c>
      <c r="E277" s="25"/>
      <c r="F277" s="25">
        <f t="shared" si="66"/>
        <v>1.5419800000000005E-3</v>
      </c>
      <c r="G277" s="25">
        <f t="shared" si="67"/>
        <v>3.5511799400000016E-2</v>
      </c>
      <c r="H277" s="25">
        <v>4.3099999999999996E-3</v>
      </c>
      <c r="I277" s="25">
        <f t="shared" si="68"/>
        <v>3.4099999999999998E-3</v>
      </c>
      <c r="J277" s="25"/>
      <c r="K277" s="25">
        <f t="shared" si="69"/>
        <v>1.0818799999999999E-3</v>
      </c>
      <c r="L277" s="25">
        <f t="shared" si="70"/>
        <v>2.4915696399999999E-2</v>
      </c>
      <c r="M277" s="25">
        <v>5.3899999999999998E-3</v>
      </c>
      <c r="N277" s="25">
        <f t="shared" si="71"/>
        <v>4.4900000000000001E-3</v>
      </c>
      <c r="O277" s="25"/>
      <c r="P277" s="25">
        <f t="shared" si="72"/>
        <v>2.0447799999999999E-3</v>
      </c>
      <c r="Q277" s="25">
        <f t="shared" si="73"/>
        <v>4.7091283400000003E-2</v>
      </c>
      <c r="R277" s="25">
        <v>3.6900000000000001E-3</v>
      </c>
      <c r="S277" s="25">
        <f t="shared" si="74"/>
        <v>2.7899999999999999E-3</v>
      </c>
      <c r="T277" s="25"/>
      <c r="U277" s="25">
        <f t="shared" si="75"/>
        <v>1.90478E-3</v>
      </c>
      <c r="V277" s="25">
        <f t="shared" si="76"/>
        <v>4.38670834E-2</v>
      </c>
      <c r="W277" s="25">
        <v>1.5E-3</v>
      </c>
      <c r="X277" s="25">
        <f t="shared" si="77"/>
        <v>6.0000000000000006E-4</v>
      </c>
      <c r="Y277" s="25"/>
      <c r="Z277" s="25">
        <f t="shared" si="78"/>
        <v>-1.6358999999999992E-4</v>
      </c>
      <c r="AA277" s="25">
        <f t="shared" si="79"/>
        <v>-3.767477699999998E-3</v>
      </c>
      <c r="AB277" s="25">
        <v>1.7799999999999999E-3</v>
      </c>
      <c r="AC277" s="25">
        <f t="shared" si="64"/>
        <v>8.9999999999999998E-4</v>
      </c>
    </row>
    <row r="278" spans="1:29" s="15" customFormat="1">
      <c r="A278" s="18">
        <v>526</v>
      </c>
      <c r="B278" s="25">
        <v>-4.0000000000000003E-5</v>
      </c>
      <c r="C278" s="25">
        <v>4.9100000000000003E-3</v>
      </c>
      <c r="D278" s="25">
        <f t="shared" si="65"/>
        <v>3.9000000000000003E-3</v>
      </c>
      <c r="E278" s="25"/>
      <c r="F278" s="25">
        <f t="shared" si="66"/>
        <v>1.4319800000000002E-3</v>
      </c>
      <c r="G278" s="25">
        <f t="shared" si="67"/>
        <v>3.2978499400000007E-2</v>
      </c>
      <c r="H278" s="25">
        <v>4.4200000000000003E-3</v>
      </c>
      <c r="I278" s="25">
        <f t="shared" si="68"/>
        <v>3.4100000000000003E-3</v>
      </c>
      <c r="J278" s="25"/>
      <c r="K278" s="25">
        <f t="shared" si="69"/>
        <v>1.0818800000000003E-3</v>
      </c>
      <c r="L278" s="25">
        <f t="shared" si="70"/>
        <v>2.491569640000001E-2</v>
      </c>
      <c r="M278" s="25">
        <v>5.45E-3</v>
      </c>
      <c r="N278" s="25">
        <f t="shared" si="71"/>
        <v>4.4399999999999995E-3</v>
      </c>
      <c r="O278" s="25"/>
      <c r="P278" s="25">
        <f t="shared" si="72"/>
        <v>1.9947799999999994E-3</v>
      </c>
      <c r="Q278" s="25">
        <f t="shared" si="73"/>
        <v>4.5939783399999989E-2</v>
      </c>
      <c r="R278" s="25">
        <v>3.5999999999999999E-3</v>
      </c>
      <c r="S278" s="25">
        <f t="shared" si="74"/>
        <v>2.5899999999999999E-3</v>
      </c>
      <c r="T278" s="25"/>
      <c r="U278" s="25">
        <f t="shared" si="75"/>
        <v>1.7047799999999999E-3</v>
      </c>
      <c r="V278" s="25">
        <f t="shared" si="76"/>
        <v>3.9261083400000001E-2</v>
      </c>
      <c r="W278" s="25">
        <v>1.5499999999999999E-3</v>
      </c>
      <c r="X278" s="25">
        <f t="shared" si="77"/>
        <v>5.399999999999999E-4</v>
      </c>
      <c r="Y278" s="25"/>
      <c r="Z278" s="25">
        <f t="shared" si="78"/>
        <v>-2.2359000000000007E-4</v>
      </c>
      <c r="AA278" s="25">
        <f t="shared" si="79"/>
        <v>-5.1492777000000023E-3</v>
      </c>
      <c r="AB278" s="25">
        <v>2.0600000000000002E-3</v>
      </c>
      <c r="AC278" s="25">
        <f t="shared" si="64"/>
        <v>1.01E-3</v>
      </c>
    </row>
    <row r="279" spans="1:29" s="15" customFormat="1">
      <c r="A279" s="18">
        <v>527</v>
      </c>
      <c r="B279" s="25">
        <v>3.0000000000000001E-5</v>
      </c>
      <c r="C279" s="25">
        <v>4.8199999999999996E-3</v>
      </c>
      <c r="D279" s="25">
        <f t="shared" si="65"/>
        <v>3.8999999999999998E-3</v>
      </c>
      <c r="E279" s="25"/>
      <c r="F279" s="25">
        <f t="shared" si="66"/>
        <v>1.4319799999999998E-3</v>
      </c>
      <c r="G279" s="25">
        <f t="shared" si="67"/>
        <v>3.29784994E-2</v>
      </c>
      <c r="H279" s="25">
        <v>4.2900000000000004E-3</v>
      </c>
      <c r="I279" s="25">
        <f t="shared" si="68"/>
        <v>3.3700000000000006E-3</v>
      </c>
      <c r="J279" s="25"/>
      <c r="K279" s="25">
        <f t="shared" si="69"/>
        <v>1.0418800000000007E-3</v>
      </c>
      <c r="L279" s="25">
        <f t="shared" si="70"/>
        <v>2.3994496400000016E-2</v>
      </c>
      <c r="M279" s="25">
        <v>5.2700000000000004E-3</v>
      </c>
      <c r="N279" s="25">
        <f t="shared" si="71"/>
        <v>4.3500000000000006E-3</v>
      </c>
      <c r="O279" s="25"/>
      <c r="P279" s="25">
        <f t="shared" si="72"/>
        <v>1.9047800000000004E-3</v>
      </c>
      <c r="Q279" s="25">
        <f t="shared" si="73"/>
        <v>4.3867083400000013E-2</v>
      </c>
      <c r="R279" s="25">
        <v>3.5200000000000001E-3</v>
      </c>
      <c r="S279" s="25">
        <f t="shared" si="74"/>
        <v>2.5999999999999999E-3</v>
      </c>
      <c r="T279" s="25"/>
      <c r="U279" s="25">
        <f t="shared" si="75"/>
        <v>1.71478E-3</v>
      </c>
      <c r="V279" s="25">
        <f t="shared" si="76"/>
        <v>3.9491383400000003E-2</v>
      </c>
      <c r="W279" s="25">
        <v>1.39E-3</v>
      </c>
      <c r="X279" s="25">
        <f t="shared" si="77"/>
        <v>4.6999999999999993E-4</v>
      </c>
      <c r="Y279" s="25"/>
      <c r="Z279" s="25">
        <f t="shared" si="78"/>
        <v>-2.9359000000000004E-4</v>
      </c>
      <c r="AA279" s="25">
        <f t="shared" si="79"/>
        <v>-6.7613777000000014E-3</v>
      </c>
      <c r="AB279" s="25">
        <v>1.81E-3</v>
      </c>
      <c r="AC279" s="25">
        <f t="shared" si="64"/>
        <v>9.2000000000000003E-4</v>
      </c>
    </row>
    <row r="280" spans="1:29" s="15" customFormat="1">
      <c r="A280" s="18">
        <v>528</v>
      </c>
      <c r="B280" s="25">
        <v>1.0000000000000001E-5</v>
      </c>
      <c r="C280" s="25">
        <v>4.8700000000000002E-3</v>
      </c>
      <c r="D280" s="25">
        <f t="shared" si="65"/>
        <v>3.9849999999999998E-3</v>
      </c>
      <c r="E280" s="25"/>
      <c r="F280" s="25">
        <f t="shared" si="66"/>
        <v>1.5169799999999998E-3</v>
      </c>
      <c r="G280" s="25">
        <f t="shared" si="67"/>
        <v>3.4936049399999995E-2</v>
      </c>
      <c r="H280" s="25">
        <v>4.3600000000000002E-3</v>
      </c>
      <c r="I280" s="25">
        <f t="shared" si="68"/>
        <v>3.4750000000000002E-3</v>
      </c>
      <c r="J280" s="25"/>
      <c r="K280" s="25">
        <f t="shared" si="69"/>
        <v>1.1468800000000003E-3</v>
      </c>
      <c r="L280" s="25">
        <f t="shared" si="70"/>
        <v>2.6412646400000007E-2</v>
      </c>
      <c r="M280" s="25">
        <v>5.1999999999999998E-3</v>
      </c>
      <c r="N280" s="25">
        <f t="shared" si="71"/>
        <v>4.3149999999999994E-3</v>
      </c>
      <c r="O280" s="25"/>
      <c r="P280" s="25">
        <f t="shared" si="72"/>
        <v>1.8697799999999993E-3</v>
      </c>
      <c r="Q280" s="25">
        <f t="shared" si="73"/>
        <v>4.3061033399999983E-2</v>
      </c>
      <c r="R280" s="25">
        <v>3.5300000000000002E-3</v>
      </c>
      <c r="S280" s="25">
        <f t="shared" si="74"/>
        <v>2.6450000000000002E-3</v>
      </c>
      <c r="T280" s="25"/>
      <c r="U280" s="25">
        <f t="shared" si="75"/>
        <v>1.7597800000000003E-3</v>
      </c>
      <c r="V280" s="25">
        <f t="shared" si="76"/>
        <v>4.0527733400000009E-2</v>
      </c>
      <c r="W280" s="25">
        <v>1.4400000000000001E-3</v>
      </c>
      <c r="X280" s="25">
        <f t="shared" si="77"/>
        <v>5.5500000000000005E-4</v>
      </c>
      <c r="Y280" s="25"/>
      <c r="Z280" s="25">
        <f t="shared" si="78"/>
        <v>-2.0858999999999993E-4</v>
      </c>
      <c r="AA280" s="25">
        <f t="shared" si="79"/>
        <v>-4.8038276999999982E-3</v>
      </c>
      <c r="AB280" s="25">
        <v>1.7600000000000001E-3</v>
      </c>
      <c r="AC280" s="25">
        <f t="shared" si="64"/>
        <v>8.8500000000000004E-4</v>
      </c>
    </row>
    <row r="281" spans="1:29" s="15" customFormat="1">
      <c r="A281" s="18">
        <v>529</v>
      </c>
      <c r="B281" s="25">
        <v>-8.0000000000000007E-5</v>
      </c>
      <c r="C281" s="25">
        <v>4.8300000000000001E-3</v>
      </c>
      <c r="D281" s="25">
        <f t="shared" si="65"/>
        <v>3.9449999999999997E-3</v>
      </c>
      <c r="E281" s="25"/>
      <c r="F281" s="25">
        <f t="shared" si="66"/>
        <v>1.4769799999999997E-3</v>
      </c>
      <c r="G281" s="25">
        <f t="shared" si="67"/>
        <v>3.4014849399999998E-2</v>
      </c>
      <c r="H281" s="25">
        <v>4.2199999999999998E-3</v>
      </c>
      <c r="I281" s="25">
        <f t="shared" si="68"/>
        <v>3.3349999999999999E-3</v>
      </c>
      <c r="J281" s="25"/>
      <c r="K281" s="25">
        <f t="shared" si="69"/>
        <v>1.0068799999999999E-3</v>
      </c>
      <c r="L281" s="25">
        <f t="shared" si="70"/>
        <v>2.31884464E-2</v>
      </c>
      <c r="M281" s="25">
        <v>5.3600000000000002E-3</v>
      </c>
      <c r="N281" s="25">
        <f t="shared" si="71"/>
        <v>4.4749999999999998E-3</v>
      </c>
      <c r="O281" s="25"/>
      <c r="P281" s="25">
        <f t="shared" si="72"/>
        <v>2.0297799999999997E-3</v>
      </c>
      <c r="Q281" s="25">
        <f t="shared" si="73"/>
        <v>4.6745833399999992E-2</v>
      </c>
      <c r="R281" s="25">
        <v>3.6099999999999999E-3</v>
      </c>
      <c r="S281" s="25">
        <f t="shared" si="74"/>
        <v>2.725E-3</v>
      </c>
      <c r="T281" s="25"/>
      <c r="U281" s="25">
        <f t="shared" si="75"/>
        <v>1.8397800000000001E-3</v>
      </c>
      <c r="V281" s="25">
        <f t="shared" si="76"/>
        <v>4.2370133400000003E-2</v>
      </c>
      <c r="W281" s="25">
        <v>1.47E-3</v>
      </c>
      <c r="X281" s="25">
        <f t="shared" si="77"/>
        <v>5.8499999999999991E-4</v>
      </c>
      <c r="Y281" s="25"/>
      <c r="Z281" s="25">
        <f t="shared" si="78"/>
        <v>-1.7859000000000006E-4</v>
      </c>
      <c r="AA281" s="25">
        <f t="shared" si="79"/>
        <v>-4.1129277000000013E-3</v>
      </c>
      <c r="AB281" s="25">
        <v>1.8500000000000001E-3</v>
      </c>
      <c r="AC281" s="25">
        <f t="shared" si="64"/>
        <v>8.8500000000000004E-4</v>
      </c>
    </row>
    <row r="282" spans="1:29" s="15" customFormat="1">
      <c r="A282" s="18">
        <v>530</v>
      </c>
      <c r="B282" s="25">
        <v>-5.0000000000000002E-5</v>
      </c>
      <c r="C282" s="25">
        <v>4.7200000000000002E-3</v>
      </c>
      <c r="D282" s="25">
        <f t="shared" si="65"/>
        <v>3.8350000000000003E-3</v>
      </c>
      <c r="E282" s="25"/>
      <c r="F282" s="25">
        <f t="shared" si="66"/>
        <v>1.3669800000000003E-3</v>
      </c>
      <c r="G282" s="25">
        <f t="shared" si="67"/>
        <v>3.148154940000001E-2</v>
      </c>
      <c r="H282" s="25">
        <v>4.28E-3</v>
      </c>
      <c r="I282" s="25">
        <f t="shared" si="68"/>
        <v>3.395E-3</v>
      </c>
      <c r="J282" s="25"/>
      <c r="K282" s="25">
        <f t="shared" si="69"/>
        <v>1.0668800000000001E-3</v>
      </c>
      <c r="L282" s="25">
        <f t="shared" si="70"/>
        <v>2.4570246400000002E-2</v>
      </c>
      <c r="M282" s="25">
        <v>5.3499999999999997E-3</v>
      </c>
      <c r="N282" s="25">
        <f t="shared" si="71"/>
        <v>4.4649999999999994E-3</v>
      </c>
      <c r="O282" s="25"/>
      <c r="P282" s="25">
        <f t="shared" si="72"/>
        <v>2.0197799999999992E-3</v>
      </c>
      <c r="Q282" s="25">
        <f t="shared" si="73"/>
        <v>4.6515533399999982E-2</v>
      </c>
      <c r="R282" s="25">
        <v>3.5699999999999998E-3</v>
      </c>
      <c r="S282" s="25">
        <f t="shared" si="74"/>
        <v>2.6849999999999999E-3</v>
      </c>
      <c r="T282" s="25"/>
      <c r="U282" s="25">
        <f t="shared" si="75"/>
        <v>1.79978E-3</v>
      </c>
      <c r="V282" s="25">
        <f t="shared" si="76"/>
        <v>4.1448933399999999E-2</v>
      </c>
      <c r="W282" s="25">
        <v>1.48E-3</v>
      </c>
      <c r="X282" s="25">
        <f t="shared" si="77"/>
        <v>5.9499999999999993E-4</v>
      </c>
      <c r="Y282" s="25"/>
      <c r="Z282" s="25">
        <f t="shared" si="78"/>
        <v>-1.6859000000000004E-4</v>
      </c>
      <c r="AA282" s="25">
        <f t="shared" si="79"/>
        <v>-3.8826277000000011E-3</v>
      </c>
      <c r="AB282" s="25">
        <v>1.82E-3</v>
      </c>
      <c r="AC282" s="25">
        <f t="shared" si="64"/>
        <v>8.8500000000000004E-4</v>
      </c>
    </row>
    <row r="283" spans="1:29" s="15" customFormat="1">
      <c r="A283" s="18">
        <v>531</v>
      </c>
      <c r="B283" s="25">
        <v>-6.0000000000000002E-5</v>
      </c>
      <c r="C283" s="25">
        <v>4.8799999999999998E-3</v>
      </c>
      <c r="D283" s="25">
        <f t="shared" si="65"/>
        <v>3.98E-3</v>
      </c>
      <c r="E283" s="25"/>
      <c r="F283" s="25">
        <f t="shared" si="66"/>
        <v>1.51198E-3</v>
      </c>
      <c r="G283" s="25">
        <f t="shared" si="67"/>
        <v>3.4820899400000001E-2</v>
      </c>
      <c r="H283" s="25">
        <v>4.2700000000000004E-3</v>
      </c>
      <c r="I283" s="25">
        <f t="shared" si="68"/>
        <v>3.3700000000000002E-3</v>
      </c>
      <c r="J283" s="25"/>
      <c r="K283" s="25">
        <f t="shared" si="69"/>
        <v>1.0418800000000002E-3</v>
      </c>
      <c r="L283" s="25">
        <f t="shared" si="70"/>
        <v>2.3994496400000006E-2</v>
      </c>
      <c r="M283" s="25">
        <v>5.2100000000000002E-3</v>
      </c>
      <c r="N283" s="25">
        <f t="shared" si="71"/>
        <v>4.3100000000000005E-3</v>
      </c>
      <c r="O283" s="25"/>
      <c r="P283" s="25">
        <f t="shared" si="72"/>
        <v>1.8647800000000003E-3</v>
      </c>
      <c r="Q283" s="25">
        <f t="shared" si="73"/>
        <v>4.2945883400000009E-2</v>
      </c>
      <c r="R283" s="25">
        <v>3.5300000000000002E-3</v>
      </c>
      <c r="S283" s="25">
        <f t="shared" si="74"/>
        <v>2.63E-3</v>
      </c>
      <c r="T283" s="25"/>
      <c r="U283" s="25">
        <f t="shared" si="75"/>
        <v>1.74478E-3</v>
      </c>
      <c r="V283" s="25">
        <f t="shared" si="76"/>
        <v>4.0182283400000005E-2</v>
      </c>
      <c r="W283" s="25">
        <v>1.3600000000000001E-3</v>
      </c>
      <c r="X283" s="25">
        <f t="shared" si="77"/>
        <v>4.6000000000000001E-4</v>
      </c>
      <c r="Y283" s="25"/>
      <c r="Z283" s="25">
        <f t="shared" si="78"/>
        <v>-3.0358999999999996E-4</v>
      </c>
      <c r="AA283" s="25">
        <f t="shared" si="79"/>
        <v>-6.9916776999999998E-3</v>
      </c>
      <c r="AB283" s="25">
        <v>1.8600000000000001E-3</v>
      </c>
      <c r="AC283" s="25">
        <f t="shared" si="64"/>
        <v>9.0000000000000008E-4</v>
      </c>
    </row>
    <row r="284" spans="1:29" s="15" customFormat="1">
      <c r="A284" s="18">
        <v>532</v>
      </c>
      <c r="B284" s="25">
        <v>-3.0000000000000001E-5</v>
      </c>
      <c r="C284" s="25">
        <v>4.8799999999999998E-3</v>
      </c>
      <c r="D284" s="25">
        <f t="shared" si="65"/>
        <v>3.8999999999999998E-3</v>
      </c>
      <c r="E284" s="25"/>
      <c r="F284" s="25">
        <f t="shared" si="66"/>
        <v>1.4319799999999998E-3</v>
      </c>
      <c r="G284" s="25">
        <f t="shared" si="67"/>
        <v>3.29784994E-2</v>
      </c>
      <c r="H284" s="25">
        <v>4.3200000000000001E-3</v>
      </c>
      <c r="I284" s="25">
        <f t="shared" si="68"/>
        <v>3.3400000000000001E-3</v>
      </c>
      <c r="J284" s="25"/>
      <c r="K284" s="25">
        <f t="shared" si="69"/>
        <v>1.0118800000000002E-3</v>
      </c>
      <c r="L284" s="25">
        <f t="shared" si="70"/>
        <v>2.3303596400000005E-2</v>
      </c>
      <c r="M284" s="25">
        <v>5.2599999999999999E-3</v>
      </c>
      <c r="N284" s="25">
        <f t="shared" si="71"/>
        <v>4.28E-3</v>
      </c>
      <c r="O284" s="25"/>
      <c r="P284" s="25">
        <f t="shared" si="72"/>
        <v>1.8347799999999998E-3</v>
      </c>
      <c r="Q284" s="25">
        <f t="shared" si="73"/>
        <v>4.2254983400000001E-2</v>
      </c>
      <c r="R284" s="25">
        <v>3.6700000000000001E-3</v>
      </c>
      <c r="S284" s="25">
        <f t="shared" si="74"/>
        <v>2.6900000000000001E-3</v>
      </c>
      <c r="T284" s="25"/>
      <c r="U284" s="25">
        <f t="shared" si="75"/>
        <v>1.8047800000000002E-3</v>
      </c>
      <c r="V284" s="25">
        <f t="shared" si="76"/>
        <v>4.1564083400000007E-2</v>
      </c>
      <c r="W284" s="25">
        <v>1.47E-3</v>
      </c>
      <c r="X284" s="25">
        <f t="shared" si="77"/>
        <v>4.8999999999999998E-4</v>
      </c>
      <c r="Y284" s="25"/>
      <c r="Z284" s="25">
        <f t="shared" si="78"/>
        <v>-2.7358999999999999E-4</v>
      </c>
      <c r="AA284" s="25">
        <f t="shared" si="79"/>
        <v>-6.3007777000000003E-3</v>
      </c>
      <c r="AB284" s="25">
        <v>1.99E-3</v>
      </c>
      <c r="AC284" s="25">
        <f t="shared" si="64"/>
        <v>9.7999999999999997E-4</v>
      </c>
    </row>
    <row r="285" spans="1:29" s="15" customFormat="1">
      <c r="A285" s="18">
        <v>533</v>
      </c>
      <c r="B285" s="25">
        <v>3.0000000000000001E-5</v>
      </c>
      <c r="C285" s="25">
        <v>4.8399999999999997E-3</v>
      </c>
      <c r="D285" s="25">
        <f t="shared" si="65"/>
        <v>3.9249999999999997E-3</v>
      </c>
      <c r="E285" s="25"/>
      <c r="F285" s="25">
        <f t="shared" si="66"/>
        <v>1.4569799999999996E-3</v>
      </c>
      <c r="G285" s="25">
        <f t="shared" si="67"/>
        <v>3.3554249399999993E-2</v>
      </c>
      <c r="H285" s="25">
        <v>4.3800000000000002E-3</v>
      </c>
      <c r="I285" s="25">
        <f t="shared" si="68"/>
        <v>3.4650000000000002E-3</v>
      </c>
      <c r="J285" s="25"/>
      <c r="K285" s="25">
        <f t="shared" si="69"/>
        <v>1.1368800000000003E-3</v>
      </c>
      <c r="L285" s="25">
        <f t="shared" si="70"/>
        <v>2.6182346400000008E-2</v>
      </c>
      <c r="M285" s="25">
        <v>5.3299999999999997E-3</v>
      </c>
      <c r="N285" s="25">
        <f t="shared" si="71"/>
        <v>4.4149999999999997E-3</v>
      </c>
      <c r="O285" s="25"/>
      <c r="P285" s="25">
        <f t="shared" si="72"/>
        <v>1.9697799999999995E-3</v>
      </c>
      <c r="Q285" s="25">
        <f t="shared" si="73"/>
        <v>4.536403339999999E-2</v>
      </c>
      <c r="R285" s="25">
        <v>3.5400000000000002E-3</v>
      </c>
      <c r="S285" s="25">
        <f t="shared" si="74"/>
        <v>2.6250000000000002E-3</v>
      </c>
      <c r="T285" s="25"/>
      <c r="U285" s="25">
        <f t="shared" si="75"/>
        <v>1.7397800000000002E-3</v>
      </c>
      <c r="V285" s="25">
        <f t="shared" si="76"/>
        <v>4.006713340000001E-2</v>
      </c>
      <c r="W285" s="25">
        <v>1.4400000000000001E-3</v>
      </c>
      <c r="X285" s="25">
        <f t="shared" si="77"/>
        <v>5.2500000000000008E-4</v>
      </c>
      <c r="Y285" s="25"/>
      <c r="Z285" s="25">
        <f t="shared" si="78"/>
        <v>-2.385899999999999E-4</v>
      </c>
      <c r="AA285" s="25">
        <f t="shared" si="79"/>
        <v>-5.4947276999999977E-3</v>
      </c>
      <c r="AB285" s="25">
        <v>1.8E-3</v>
      </c>
      <c r="AC285" s="25">
        <f t="shared" si="64"/>
        <v>9.1500000000000001E-4</v>
      </c>
    </row>
    <row r="286" spans="1:29" s="15" customFormat="1">
      <c r="A286" s="18">
        <v>534</v>
      </c>
      <c r="B286" s="25">
        <v>-5.0000000000000002E-5</v>
      </c>
      <c r="C286" s="25">
        <v>4.79E-3</v>
      </c>
      <c r="D286" s="25">
        <f t="shared" si="65"/>
        <v>3.8899999999999998E-3</v>
      </c>
      <c r="E286" s="25"/>
      <c r="F286" s="25">
        <f t="shared" si="66"/>
        <v>1.4219799999999998E-3</v>
      </c>
      <c r="G286" s="25">
        <f t="shared" si="67"/>
        <v>3.2748199399999997E-2</v>
      </c>
      <c r="H286" s="25">
        <v>4.3699999999999998E-3</v>
      </c>
      <c r="I286" s="25">
        <f t="shared" si="68"/>
        <v>3.4699999999999996E-3</v>
      </c>
      <c r="J286" s="25"/>
      <c r="K286" s="25">
        <f t="shared" si="69"/>
        <v>1.1418799999999996E-3</v>
      </c>
      <c r="L286" s="25">
        <f t="shared" si="70"/>
        <v>2.6297496399999992E-2</v>
      </c>
      <c r="M286" s="25">
        <v>5.2300000000000003E-3</v>
      </c>
      <c r="N286" s="25">
        <f t="shared" si="71"/>
        <v>4.3300000000000005E-3</v>
      </c>
      <c r="O286" s="25"/>
      <c r="P286" s="25">
        <f t="shared" si="72"/>
        <v>1.8847800000000004E-3</v>
      </c>
      <c r="Q286" s="25">
        <f t="shared" si="73"/>
        <v>4.3406483400000008E-2</v>
      </c>
      <c r="R286" s="25">
        <v>3.48E-3</v>
      </c>
      <c r="S286" s="25">
        <f t="shared" si="74"/>
        <v>2.5799999999999998E-3</v>
      </c>
      <c r="T286" s="25"/>
      <c r="U286" s="25">
        <f t="shared" si="75"/>
        <v>1.6947799999999999E-3</v>
      </c>
      <c r="V286" s="25">
        <f t="shared" si="76"/>
        <v>3.9030783399999998E-2</v>
      </c>
      <c r="W286" s="25">
        <v>1.2899999999999999E-3</v>
      </c>
      <c r="X286" s="25">
        <f t="shared" si="77"/>
        <v>3.8999999999999983E-4</v>
      </c>
      <c r="Y286" s="25"/>
      <c r="Z286" s="25">
        <f t="shared" si="78"/>
        <v>-3.7359000000000014E-4</v>
      </c>
      <c r="AA286" s="25">
        <f t="shared" si="79"/>
        <v>-8.6037777000000041E-3</v>
      </c>
      <c r="AB286" s="25">
        <v>1.8500000000000001E-3</v>
      </c>
      <c r="AC286" s="25">
        <f t="shared" si="64"/>
        <v>9.0000000000000008E-4</v>
      </c>
    </row>
    <row r="287" spans="1:29" s="15" customFormat="1">
      <c r="A287" s="18">
        <v>535</v>
      </c>
      <c r="B287" s="25">
        <v>-9.0000000000000006E-5</v>
      </c>
      <c r="C287" s="25">
        <v>4.8700000000000002E-3</v>
      </c>
      <c r="D287" s="25">
        <f t="shared" si="65"/>
        <v>4.0200000000000001E-3</v>
      </c>
      <c r="E287" s="25"/>
      <c r="F287" s="25">
        <f t="shared" si="66"/>
        <v>1.5519800000000001E-3</v>
      </c>
      <c r="G287" s="25">
        <f t="shared" si="67"/>
        <v>3.5742099400000005E-2</v>
      </c>
      <c r="H287" s="25">
        <v>4.3400000000000001E-3</v>
      </c>
      <c r="I287" s="25">
        <f t="shared" si="68"/>
        <v>3.49E-3</v>
      </c>
      <c r="J287" s="25"/>
      <c r="K287" s="25">
        <f t="shared" si="69"/>
        <v>1.1618800000000001E-3</v>
      </c>
      <c r="L287" s="25">
        <f t="shared" si="70"/>
        <v>2.6758096400000004E-2</v>
      </c>
      <c r="M287" s="25">
        <v>5.3200000000000001E-3</v>
      </c>
      <c r="N287" s="25">
        <f t="shared" si="71"/>
        <v>4.47E-3</v>
      </c>
      <c r="O287" s="25"/>
      <c r="P287" s="25">
        <f t="shared" si="72"/>
        <v>2.0247799999999999E-3</v>
      </c>
      <c r="Q287" s="25">
        <f t="shared" si="73"/>
        <v>4.6630683399999998E-2</v>
      </c>
      <c r="R287" s="25">
        <v>3.5100000000000001E-3</v>
      </c>
      <c r="S287" s="25">
        <f t="shared" si="74"/>
        <v>2.66E-3</v>
      </c>
      <c r="T287" s="25"/>
      <c r="U287" s="25">
        <f t="shared" si="75"/>
        <v>1.7747800000000001E-3</v>
      </c>
      <c r="V287" s="25">
        <f t="shared" si="76"/>
        <v>4.0873183400000006E-2</v>
      </c>
      <c r="W287" s="25">
        <v>1.4E-3</v>
      </c>
      <c r="X287" s="25">
        <f t="shared" si="77"/>
        <v>5.5000000000000003E-4</v>
      </c>
      <c r="Y287" s="25"/>
      <c r="Z287" s="25">
        <f t="shared" si="78"/>
        <v>-2.1358999999999994E-4</v>
      </c>
      <c r="AA287" s="25">
        <f t="shared" si="79"/>
        <v>-4.9189776999999987E-3</v>
      </c>
      <c r="AB287" s="25">
        <v>1.7899999999999999E-3</v>
      </c>
      <c r="AC287" s="25">
        <f t="shared" si="64"/>
        <v>8.4999999999999995E-4</v>
      </c>
    </row>
    <row r="288" spans="1:29" s="15" customFormat="1">
      <c r="A288" s="18">
        <v>536</v>
      </c>
      <c r="B288" s="25">
        <v>-3.0000000000000001E-5</v>
      </c>
      <c r="C288" s="25">
        <v>4.79E-3</v>
      </c>
      <c r="D288" s="25">
        <f t="shared" si="65"/>
        <v>3.8649999999999999E-3</v>
      </c>
      <c r="E288" s="25"/>
      <c r="F288" s="25">
        <f t="shared" si="66"/>
        <v>1.3969799999999999E-3</v>
      </c>
      <c r="G288" s="25">
        <f t="shared" si="67"/>
        <v>3.2172449399999997E-2</v>
      </c>
      <c r="H288" s="25">
        <v>4.2300000000000003E-3</v>
      </c>
      <c r="I288" s="25">
        <f t="shared" si="68"/>
        <v>3.3050000000000002E-3</v>
      </c>
      <c r="J288" s="25"/>
      <c r="K288" s="25">
        <f t="shared" si="69"/>
        <v>9.7688000000000028E-4</v>
      </c>
      <c r="L288" s="25">
        <f t="shared" si="70"/>
        <v>2.2497546400000009E-2</v>
      </c>
      <c r="M288" s="25">
        <v>5.2399999999999999E-3</v>
      </c>
      <c r="N288" s="25">
        <f t="shared" si="71"/>
        <v>4.3150000000000003E-3</v>
      </c>
      <c r="O288" s="25"/>
      <c r="P288" s="25">
        <f t="shared" si="72"/>
        <v>1.8697800000000001E-3</v>
      </c>
      <c r="Q288" s="25">
        <f t="shared" si="73"/>
        <v>4.3061033400000004E-2</v>
      </c>
      <c r="R288" s="25">
        <v>3.46E-3</v>
      </c>
      <c r="S288" s="25">
        <f t="shared" si="74"/>
        <v>2.5349999999999999E-3</v>
      </c>
      <c r="T288" s="25"/>
      <c r="U288" s="25">
        <f t="shared" si="75"/>
        <v>1.64978E-3</v>
      </c>
      <c r="V288" s="25">
        <f t="shared" si="76"/>
        <v>3.7994433399999999E-2</v>
      </c>
      <c r="W288" s="25">
        <v>1.34E-3</v>
      </c>
      <c r="X288" s="25">
        <f t="shared" si="77"/>
        <v>4.1500000000000011E-4</v>
      </c>
      <c r="Y288" s="25"/>
      <c r="Z288" s="25">
        <f t="shared" si="78"/>
        <v>-3.4858999999999986E-4</v>
      </c>
      <c r="AA288" s="25">
        <f t="shared" si="79"/>
        <v>-8.0280276999999973E-3</v>
      </c>
      <c r="AB288" s="25">
        <v>1.8799999999999999E-3</v>
      </c>
      <c r="AC288" s="25">
        <f t="shared" si="64"/>
        <v>9.2499999999999993E-4</v>
      </c>
    </row>
    <row r="289" spans="1:29" s="15" customFormat="1">
      <c r="A289" s="18">
        <v>537</v>
      </c>
      <c r="B289" s="25">
        <v>-1.0000000000000001E-5</v>
      </c>
      <c r="C289" s="25">
        <v>4.79E-3</v>
      </c>
      <c r="D289" s="25">
        <f t="shared" si="65"/>
        <v>3.895E-3</v>
      </c>
      <c r="E289" s="25"/>
      <c r="F289" s="25">
        <f t="shared" si="66"/>
        <v>1.42698E-3</v>
      </c>
      <c r="G289" s="25">
        <f t="shared" si="67"/>
        <v>3.2863349399999998E-2</v>
      </c>
      <c r="H289" s="25">
        <v>4.2399999999999998E-3</v>
      </c>
      <c r="I289" s="25">
        <f t="shared" si="68"/>
        <v>3.3449999999999999E-3</v>
      </c>
      <c r="J289" s="25"/>
      <c r="K289" s="25">
        <f t="shared" si="69"/>
        <v>1.01688E-3</v>
      </c>
      <c r="L289" s="25">
        <f t="shared" si="70"/>
        <v>2.3418746399999999E-2</v>
      </c>
      <c r="M289" s="25">
        <v>5.1700000000000001E-3</v>
      </c>
      <c r="N289" s="25">
        <f t="shared" si="71"/>
        <v>4.2750000000000002E-3</v>
      </c>
      <c r="O289" s="25"/>
      <c r="P289" s="25">
        <f t="shared" si="72"/>
        <v>1.82978E-3</v>
      </c>
      <c r="Q289" s="25">
        <f t="shared" si="73"/>
        <v>4.21398334E-2</v>
      </c>
      <c r="R289" s="25">
        <v>3.4399999999999999E-3</v>
      </c>
      <c r="S289" s="25">
        <f t="shared" si="74"/>
        <v>2.545E-3</v>
      </c>
      <c r="T289" s="25"/>
      <c r="U289" s="25">
        <f t="shared" si="75"/>
        <v>1.65978E-3</v>
      </c>
      <c r="V289" s="25">
        <f t="shared" si="76"/>
        <v>3.8224733400000002E-2</v>
      </c>
      <c r="W289" s="25">
        <v>1.34E-3</v>
      </c>
      <c r="X289" s="25">
        <f t="shared" si="77"/>
        <v>4.4500000000000008E-4</v>
      </c>
      <c r="Y289" s="25"/>
      <c r="Z289" s="25">
        <f t="shared" si="78"/>
        <v>-3.1858999999999989E-4</v>
      </c>
      <c r="AA289" s="25">
        <f t="shared" si="79"/>
        <v>-7.3371276999999978E-3</v>
      </c>
      <c r="AB289" s="25">
        <v>1.8E-3</v>
      </c>
      <c r="AC289" s="25">
        <f t="shared" si="64"/>
        <v>8.9499999999999996E-4</v>
      </c>
    </row>
    <row r="290" spans="1:29" s="15" customFormat="1">
      <c r="A290" s="18">
        <v>538</v>
      </c>
      <c r="B290" s="25">
        <v>9.0000000000000006E-5</v>
      </c>
      <c r="C290" s="25">
        <v>4.64E-3</v>
      </c>
      <c r="D290" s="25">
        <f t="shared" si="65"/>
        <v>3.63E-3</v>
      </c>
      <c r="E290" s="25"/>
      <c r="F290" s="25">
        <f t="shared" si="66"/>
        <v>1.16198E-3</v>
      </c>
      <c r="G290" s="25">
        <f t="shared" si="67"/>
        <v>2.6760399399999999E-2</v>
      </c>
      <c r="H290" s="25">
        <v>4.1799999999999997E-3</v>
      </c>
      <c r="I290" s="25">
        <f t="shared" si="68"/>
        <v>3.1699999999999996E-3</v>
      </c>
      <c r="J290" s="25"/>
      <c r="K290" s="25">
        <f t="shared" si="69"/>
        <v>8.4187999999999971E-4</v>
      </c>
      <c r="L290" s="25">
        <f t="shared" si="70"/>
        <v>1.9388496399999993E-2</v>
      </c>
      <c r="M290" s="25">
        <v>5.1500000000000001E-3</v>
      </c>
      <c r="N290" s="25">
        <f t="shared" si="71"/>
        <v>4.1399999999999996E-3</v>
      </c>
      <c r="O290" s="25"/>
      <c r="P290" s="25">
        <f t="shared" si="72"/>
        <v>1.6947799999999995E-3</v>
      </c>
      <c r="Q290" s="25">
        <f t="shared" si="73"/>
        <v>3.9030783399999991E-2</v>
      </c>
      <c r="R290" s="25">
        <v>3.4499999999999999E-3</v>
      </c>
      <c r="S290" s="25">
        <f t="shared" si="74"/>
        <v>2.4399999999999999E-3</v>
      </c>
      <c r="T290" s="25"/>
      <c r="U290" s="25">
        <f t="shared" si="75"/>
        <v>1.55478E-3</v>
      </c>
      <c r="V290" s="25">
        <f t="shared" si="76"/>
        <v>3.5806583400000001E-2</v>
      </c>
      <c r="W290" s="25">
        <v>1.3500000000000001E-3</v>
      </c>
      <c r="X290" s="25">
        <f t="shared" si="77"/>
        <v>3.4000000000000002E-4</v>
      </c>
      <c r="Y290" s="25"/>
      <c r="Z290" s="25">
        <f t="shared" si="78"/>
        <v>-4.2358999999999995E-4</v>
      </c>
      <c r="AA290" s="25">
        <f t="shared" si="79"/>
        <v>-9.7552776999999986E-3</v>
      </c>
      <c r="AB290" s="25">
        <v>1.9300000000000001E-3</v>
      </c>
      <c r="AC290" s="25">
        <f t="shared" si="64"/>
        <v>1.01E-3</v>
      </c>
    </row>
    <row r="291" spans="1:29" s="15" customFormat="1">
      <c r="A291" s="18">
        <v>539</v>
      </c>
      <c r="B291" s="25">
        <v>-4.0000000000000003E-5</v>
      </c>
      <c r="C291" s="25">
        <v>4.7400000000000003E-3</v>
      </c>
      <c r="D291" s="25">
        <f t="shared" si="65"/>
        <v>3.8250000000000003E-3</v>
      </c>
      <c r="E291" s="25"/>
      <c r="F291" s="25">
        <f t="shared" si="66"/>
        <v>1.3569800000000003E-3</v>
      </c>
      <c r="G291" s="25">
        <f t="shared" si="67"/>
        <v>3.1251249400000007E-2</v>
      </c>
      <c r="H291" s="25">
        <v>4.1599999999999996E-3</v>
      </c>
      <c r="I291" s="25">
        <f t="shared" si="68"/>
        <v>3.2449999999999996E-3</v>
      </c>
      <c r="J291" s="25"/>
      <c r="K291" s="25">
        <f t="shared" si="69"/>
        <v>9.1687999999999969E-4</v>
      </c>
      <c r="L291" s="25">
        <f t="shared" si="70"/>
        <v>2.1115746399999993E-2</v>
      </c>
      <c r="M291" s="25">
        <v>5.1799999999999997E-3</v>
      </c>
      <c r="N291" s="25">
        <f t="shared" si="71"/>
        <v>4.2649999999999997E-3</v>
      </c>
      <c r="O291" s="25"/>
      <c r="P291" s="25">
        <f t="shared" si="72"/>
        <v>1.8197799999999996E-3</v>
      </c>
      <c r="Q291" s="25">
        <f t="shared" si="73"/>
        <v>4.190953339999999E-2</v>
      </c>
      <c r="R291" s="25">
        <v>3.3899999999999998E-3</v>
      </c>
      <c r="S291" s="25">
        <f t="shared" si="74"/>
        <v>2.4749999999999998E-3</v>
      </c>
      <c r="T291" s="25"/>
      <c r="U291" s="25">
        <f t="shared" si="75"/>
        <v>1.5897799999999998E-3</v>
      </c>
      <c r="V291" s="25">
        <f t="shared" si="76"/>
        <v>3.6612633399999997E-2</v>
      </c>
      <c r="W291" s="25">
        <v>1.3600000000000001E-3</v>
      </c>
      <c r="X291" s="25">
        <f t="shared" si="77"/>
        <v>4.4500000000000019E-4</v>
      </c>
      <c r="Y291" s="25"/>
      <c r="Z291" s="25">
        <f t="shared" si="78"/>
        <v>-3.1858999999999978E-4</v>
      </c>
      <c r="AA291" s="25">
        <f t="shared" si="79"/>
        <v>-7.3371276999999952E-3</v>
      </c>
      <c r="AB291" s="25">
        <v>1.8699999999999999E-3</v>
      </c>
      <c r="AC291" s="25">
        <f t="shared" si="64"/>
        <v>9.1499999999999991E-4</v>
      </c>
    </row>
    <row r="292" spans="1:29" s="15" customFormat="1">
      <c r="A292" s="18">
        <v>540</v>
      </c>
      <c r="B292" s="25">
        <v>3.0000000000000001E-5</v>
      </c>
      <c r="C292" s="25">
        <v>4.7600000000000003E-3</v>
      </c>
      <c r="D292" s="25">
        <f t="shared" si="65"/>
        <v>3.7900000000000004E-3</v>
      </c>
      <c r="E292" s="25"/>
      <c r="F292" s="25">
        <f t="shared" si="66"/>
        <v>1.3219800000000004E-3</v>
      </c>
      <c r="G292" s="25">
        <f t="shared" si="67"/>
        <v>3.0445199400000011E-2</v>
      </c>
      <c r="H292" s="25">
        <v>4.3099999999999996E-3</v>
      </c>
      <c r="I292" s="25">
        <f t="shared" si="68"/>
        <v>3.3399999999999997E-3</v>
      </c>
      <c r="J292" s="25"/>
      <c r="K292" s="25">
        <f t="shared" si="69"/>
        <v>1.0118799999999997E-3</v>
      </c>
      <c r="L292" s="25">
        <f t="shared" si="70"/>
        <v>2.3303596399999994E-2</v>
      </c>
      <c r="M292" s="25">
        <v>5.1999999999999998E-3</v>
      </c>
      <c r="N292" s="25">
        <f t="shared" si="71"/>
        <v>4.2299999999999994E-3</v>
      </c>
      <c r="O292" s="25"/>
      <c r="P292" s="25">
        <f t="shared" si="72"/>
        <v>1.7847799999999993E-3</v>
      </c>
      <c r="Q292" s="25">
        <f t="shared" si="73"/>
        <v>4.1103483399999988E-2</v>
      </c>
      <c r="R292" s="25">
        <v>3.46E-3</v>
      </c>
      <c r="S292" s="25">
        <f t="shared" si="74"/>
        <v>2.49E-3</v>
      </c>
      <c r="T292" s="25"/>
      <c r="U292" s="25">
        <f t="shared" si="75"/>
        <v>1.6047800000000001E-3</v>
      </c>
      <c r="V292" s="25">
        <f t="shared" si="76"/>
        <v>3.6958083400000001E-2</v>
      </c>
      <c r="W292" s="25">
        <v>1.4400000000000001E-3</v>
      </c>
      <c r="X292" s="25">
        <f t="shared" si="77"/>
        <v>4.7000000000000004E-4</v>
      </c>
      <c r="Y292" s="25"/>
      <c r="Z292" s="25">
        <f t="shared" si="78"/>
        <v>-2.9358999999999993E-4</v>
      </c>
      <c r="AA292" s="25">
        <f t="shared" si="79"/>
        <v>-6.7613776999999988E-3</v>
      </c>
      <c r="AB292" s="25">
        <v>1.91E-3</v>
      </c>
      <c r="AC292" s="25">
        <f t="shared" si="64"/>
        <v>9.7000000000000005E-4</v>
      </c>
    </row>
    <row r="293" spans="1:29" s="15" customFormat="1">
      <c r="A293" s="18">
        <v>541</v>
      </c>
      <c r="B293" s="25">
        <v>-4.0000000000000003E-5</v>
      </c>
      <c r="C293" s="25">
        <v>4.7400000000000003E-3</v>
      </c>
      <c r="D293" s="25">
        <f t="shared" si="65"/>
        <v>3.8200000000000005E-3</v>
      </c>
      <c r="E293" s="25"/>
      <c r="F293" s="25">
        <f t="shared" si="66"/>
        <v>1.3519800000000005E-3</v>
      </c>
      <c r="G293" s="25">
        <f t="shared" si="67"/>
        <v>3.1136099400000013E-2</v>
      </c>
      <c r="H293" s="25">
        <v>4.1599999999999996E-3</v>
      </c>
      <c r="I293" s="25">
        <f t="shared" si="68"/>
        <v>3.2399999999999998E-3</v>
      </c>
      <c r="J293" s="25"/>
      <c r="K293" s="25">
        <f t="shared" si="69"/>
        <v>9.118799999999999E-4</v>
      </c>
      <c r="L293" s="25">
        <f t="shared" si="70"/>
        <v>2.1000596399999998E-2</v>
      </c>
      <c r="M293" s="25">
        <v>5.13E-3</v>
      </c>
      <c r="N293" s="25">
        <f t="shared" si="71"/>
        <v>4.2100000000000002E-3</v>
      </c>
      <c r="O293" s="25"/>
      <c r="P293" s="25">
        <f t="shared" si="72"/>
        <v>1.7647800000000001E-3</v>
      </c>
      <c r="Q293" s="25">
        <f t="shared" si="73"/>
        <v>4.0642883400000003E-2</v>
      </c>
      <c r="R293" s="25">
        <v>3.3800000000000002E-3</v>
      </c>
      <c r="S293" s="25">
        <f t="shared" si="74"/>
        <v>2.4600000000000004E-3</v>
      </c>
      <c r="T293" s="25"/>
      <c r="U293" s="25">
        <f t="shared" si="75"/>
        <v>1.5747800000000005E-3</v>
      </c>
      <c r="V293" s="25">
        <f t="shared" si="76"/>
        <v>3.6267183400000014E-2</v>
      </c>
      <c r="W293" s="25">
        <v>1.2800000000000001E-3</v>
      </c>
      <c r="X293" s="25">
        <f t="shared" si="77"/>
        <v>3.6000000000000019E-4</v>
      </c>
      <c r="Y293" s="25"/>
      <c r="Z293" s="25">
        <f t="shared" si="78"/>
        <v>-4.0358999999999979E-4</v>
      </c>
      <c r="AA293" s="25">
        <f t="shared" si="79"/>
        <v>-9.2946776999999949E-3</v>
      </c>
      <c r="AB293" s="25">
        <v>1.8799999999999999E-3</v>
      </c>
      <c r="AC293" s="25">
        <f t="shared" si="64"/>
        <v>9.1999999999999992E-4</v>
      </c>
    </row>
    <row r="294" spans="1:29" s="15" customFormat="1">
      <c r="A294" s="18">
        <v>542</v>
      </c>
      <c r="B294" s="25">
        <v>-1E-4</v>
      </c>
      <c r="C294" s="25">
        <v>4.7699999999999999E-3</v>
      </c>
      <c r="D294" s="25">
        <f t="shared" si="65"/>
        <v>3.875E-3</v>
      </c>
      <c r="E294" s="25"/>
      <c r="F294" s="25">
        <f t="shared" si="66"/>
        <v>1.4069799999999999E-3</v>
      </c>
      <c r="G294" s="25">
        <f t="shared" si="67"/>
        <v>3.24027494E-2</v>
      </c>
      <c r="H294" s="25">
        <v>4.13E-3</v>
      </c>
      <c r="I294" s="25">
        <f t="shared" si="68"/>
        <v>3.235E-3</v>
      </c>
      <c r="J294" s="25"/>
      <c r="K294" s="25">
        <f t="shared" si="69"/>
        <v>9.068800000000001E-4</v>
      </c>
      <c r="L294" s="25">
        <f t="shared" si="70"/>
        <v>2.0885446400000004E-2</v>
      </c>
      <c r="M294" s="25">
        <v>5.1200000000000004E-3</v>
      </c>
      <c r="N294" s="25">
        <f t="shared" si="71"/>
        <v>4.2250000000000005E-3</v>
      </c>
      <c r="O294" s="25"/>
      <c r="P294" s="25">
        <f t="shared" si="72"/>
        <v>1.7797800000000003E-3</v>
      </c>
      <c r="Q294" s="25">
        <f t="shared" si="73"/>
        <v>4.0988333400000007E-2</v>
      </c>
      <c r="R294" s="25">
        <v>3.3600000000000001E-3</v>
      </c>
      <c r="S294" s="25">
        <f t="shared" si="74"/>
        <v>2.4650000000000002E-3</v>
      </c>
      <c r="T294" s="25"/>
      <c r="U294" s="25">
        <f t="shared" si="75"/>
        <v>1.5797800000000002E-3</v>
      </c>
      <c r="V294" s="25">
        <f t="shared" si="76"/>
        <v>3.6382333400000008E-2</v>
      </c>
      <c r="W294" s="25">
        <v>1.2800000000000001E-3</v>
      </c>
      <c r="X294" s="25">
        <f t="shared" si="77"/>
        <v>3.8500000000000014E-4</v>
      </c>
      <c r="Y294" s="25"/>
      <c r="Z294" s="25">
        <f t="shared" si="78"/>
        <v>-3.7858999999999983E-4</v>
      </c>
      <c r="AA294" s="25">
        <f t="shared" si="79"/>
        <v>-8.7189276999999968E-3</v>
      </c>
      <c r="AB294" s="25">
        <v>1.89E-3</v>
      </c>
      <c r="AC294" s="25">
        <f t="shared" si="64"/>
        <v>8.9499999999999996E-4</v>
      </c>
    </row>
    <row r="295" spans="1:29" s="15" customFormat="1">
      <c r="A295" s="18">
        <v>543</v>
      </c>
      <c r="B295" s="25">
        <v>4.0000000000000003E-5</v>
      </c>
      <c r="C295" s="25">
        <v>4.5799999999999999E-3</v>
      </c>
      <c r="D295" s="25">
        <f t="shared" si="65"/>
        <v>3.5999999999999999E-3</v>
      </c>
      <c r="E295" s="25"/>
      <c r="F295" s="25">
        <f t="shared" si="66"/>
        <v>1.1319799999999999E-3</v>
      </c>
      <c r="G295" s="25">
        <f t="shared" si="67"/>
        <v>2.6069499399999998E-2</v>
      </c>
      <c r="H295" s="25">
        <v>4.15E-3</v>
      </c>
      <c r="I295" s="25">
        <f t="shared" si="68"/>
        <v>3.1700000000000001E-3</v>
      </c>
      <c r="J295" s="25"/>
      <c r="K295" s="25">
        <f t="shared" si="69"/>
        <v>8.4188000000000015E-4</v>
      </c>
      <c r="L295" s="25">
        <f t="shared" si="70"/>
        <v>1.9388496400000003E-2</v>
      </c>
      <c r="M295" s="25">
        <v>5.0299999999999997E-3</v>
      </c>
      <c r="N295" s="25">
        <f t="shared" si="71"/>
        <v>4.0499999999999998E-3</v>
      </c>
      <c r="O295" s="25"/>
      <c r="P295" s="25">
        <f t="shared" si="72"/>
        <v>1.6047799999999997E-3</v>
      </c>
      <c r="Q295" s="25">
        <f t="shared" si="73"/>
        <v>3.6958083399999994E-2</v>
      </c>
      <c r="R295" s="25">
        <v>3.31E-3</v>
      </c>
      <c r="S295" s="25">
        <f t="shared" si="74"/>
        <v>2.33E-3</v>
      </c>
      <c r="T295" s="25"/>
      <c r="U295" s="25">
        <f t="shared" si="75"/>
        <v>1.4447800000000001E-3</v>
      </c>
      <c r="V295" s="25">
        <f t="shared" si="76"/>
        <v>3.3273283400000006E-2</v>
      </c>
      <c r="W295" s="25">
        <v>1.2700000000000001E-3</v>
      </c>
      <c r="X295" s="25">
        <f t="shared" si="77"/>
        <v>2.9000000000000011E-4</v>
      </c>
      <c r="Y295" s="25"/>
      <c r="Z295" s="25">
        <f t="shared" si="78"/>
        <v>-4.7358999999999986E-4</v>
      </c>
      <c r="AA295" s="25">
        <f t="shared" si="79"/>
        <v>-1.0906777699999997E-2</v>
      </c>
      <c r="AB295" s="25">
        <v>1.92E-3</v>
      </c>
      <c r="AC295" s="25">
        <f t="shared" si="64"/>
        <v>9.7999999999999997E-4</v>
      </c>
    </row>
    <row r="296" spans="1:29" s="15" customFormat="1">
      <c r="A296" s="18">
        <v>544</v>
      </c>
      <c r="B296" s="25">
        <v>1.0000000000000001E-5</v>
      </c>
      <c r="C296" s="25">
        <v>4.8199999999999996E-3</v>
      </c>
      <c r="D296" s="25">
        <f t="shared" si="65"/>
        <v>3.8749999999999995E-3</v>
      </c>
      <c r="E296" s="25"/>
      <c r="F296" s="25">
        <f t="shared" si="66"/>
        <v>1.4069799999999995E-3</v>
      </c>
      <c r="G296" s="25">
        <f t="shared" si="67"/>
        <v>3.2402749399999993E-2</v>
      </c>
      <c r="H296" s="25">
        <v>4.2199999999999998E-3</v>
      </c>
      <c r="I296" s="25">
        <f t="shared" si="68"/>
        <v>3.2749999999999997E-3</v>
      </c>
      <c r="J296" s="25"/>
      <c r="K296" s="25">
        <f t="shared" si="69"/>
        <v>9.4687999999999977E-4</v>
      </c>
      <c r="L296" s="25">
        <f t="shared" si="70"/>
        <v>2.1806646399999997E-2</v>
      </c>
      <c r="M296" s="25">
        <v>5.11E-3</v>
      </c>
      <c r="N296" s="25">
        <f t="shared" si="71"/>
        <v>4.1650000000000003E-3</v>
      </c>
      <c r="O296" s="25"/>
      <c r="P296" s="25">
        <f t="shared" si="72"/>
        <v>1.7197800000000002E-3</v>
      </c>
      <c r="Q296" s="25">
        <f t="shared" si="73"/>
        <v>3.9606533400000005E-2</v>
      </c>
      <c r="R296" s="25">
        <v>3.3400000000000001E-3</v>
      </c>
      <c r="S296" s="25">
        <f t="shared" si="74"/>
        <v>2.395E-3</v>
      </c>
      <c r="T296" s="25"/>
      <c r="U296" s="25">
        <f t="shared" si="75"/>
        <v>1.5097800000000001E-3</v>
      </c>
      <c r="V296" s="25">
        <f t="shared" si="76"/>
        <v>3.4770233400000003E-2</v>
      </c>
      <c r="W296" s="25">
        <v>1.41E-3</v>
      </c>
      <c r="X296" s="25">
        <f t="shared" si="77"/>
        <v>4.6500000000000003E-4</v>
      </c>
      <c r="Y296" s="25"/>
      <c r="Z296" s="25">
        <f t="shared" si="78"/>
        <v>-2.9858999999999994E-4</v>
      </c>
      <c r="AA296" s="25">
        <f t="shared" si="79"/>
        <v>-6.8765276999999993E-3</v>
      </c>
      <c r="AB296" s="25">
        <v>1.8799999999999999E-3</v>
      </c>
      <c r="AC296" s="25">
        <f t="shared" si="64"/>
        <v>9.4499999999999998E-4</v>
      </c>
    </row>
    <row r="297" spans="1:29" s="15" customFormat="1">
      <c r="A297" s="18">
        <v>545</v>
      </c>
      <c r="B297" s="25">
        <v>-6.8999999999999997E-5</v>
      </c>
      <c r="C297" s="25">
        <v>4.6299999999999996E-3</v>
      </c>
      <c r="D297" s="25">
        <f t="shared" si="65"/>
        <v>3.7194999999999997E-3</v>
      </c>
      <c r="E297" s="25"/>
      <c r="F297" s="25">
        <f t="shared" si="66"/>
        <v>1.2514799999999997E-3</v>
      </c>
      <c r="G297" s="25">
        <f t="shared" si="67"/>
        <v>2.8821584399999996E-2</v>
      </c>
      <c r="H297" s="25">
        <v>4.1799999999999997E-3</v>
      </c>
      <c r="I297" s="25">
        <f t="shared" si="68"/>
        <v>3.2694999999999998E-3</v>
      </c>
      <c r="J297" s="25"/>
      <c r="K297" s="25">
        <f t="shared" si="69"/>
        <v>9.4137999999999991E-4</v>
      </c>
      <c r="L297" s="25">
        <f t="shared" si="70"/>
        <v>2.1679981399999999E-2</v>
      </c>
      <c r="M297" s="25">
        <v>4.9699999999999996E-3</v>
      </c>
      <c r="N297" s="25">
        <f t="shared" si="71"/>
        <v>4.0594999999999997E-3</v>
      </c>
      <c r="O297" s="25"/>
      <c r="P297" s="25">
        <f t="shared" si="72"/>
        <v>1.6142799999999996E-3</v>
      </c>
      <c r="Q297" s="25">
        <f t="shared" si="73"/>
        <v>3.7176868399999993E-2</v>
      </c>
      <c r="R297" s="25">
        <v>3.31E-3</v>
      </c>
      <c r="S297" s="25">
        <f t="shared" si="74"/>
        <v>2.3995000000000002E-3</v>
      </c>
      <c r="T297" s="25"/>
      <c r="U297" s="25">
        <f t="shared" si="75"/>
        <v>1.5142800000000002E-3</v>
      </c>
      <c r="V297" s="25">
        <f t="shared" si="76"/>
        <v>3.4873868400000008E-2</v>
      </c>
      <c r="W297" s="25">
        <v>1.1900000000000001E-3</v>
      </c>
      <c r="X297" s="25">
        <f t="shared" si="77"/>
        <v>2.7950000000000013E-4</v>
      </c>
      <c r="Y297" s="25"/>
      <c r="Z297" s="25">
        <f t="shared" si="78"/>
        <v>-4.8408999999999985E-4</v>
      </c>
      <c r="AA297" s="25">
        <f t="shared" si="79"/>
        <v>-1.1148592699999998E-2</v>
      </c>
      <c r="AB297" s="25">
        <v>1.89E-3</v>
      </c>
      <c r="AC297" s="25">
        <f t="shared" si="64"/>
        <v>9.1049999999999996E-4</v>
      </c>
    </row>
    <row r="298" spans="1:29" s="15" customFormat="1">
      <c r="A298" s="18">
        <v>546</v>
      </c>
      <c r="B298" s="25">
        <v>2.0000000000000002E-5</v>
      </c>
      <c r="C298" s="25">
        <v>4.81E-3</v>
      </c>
      <c r="D298" s="25">
        <f t="shared" si="65"/>
        <v>3.875E-3</v>
      </c>
      <c r="E298" s="25"/>
      <c r="F298" s="25">
        <f t="shared" si="66"/>
        <v>1.4069799999999999E-3</v>
      </c>
      <c r="G298" s="25">
        <f t="shared" si="67"/>
        <v>3.24027494E-2</v>
      </c>
      <c r="H298" s="25">
        <v>4.3E-3</v>
      </c>
      <c r="I298" s="25">
        <f t="shared" si="68"/>
        <v>3.3649999999999999E-3</v>
      </c>
      <c r="J298" s="25"/>
      <c r="K298" s="25">
        <f t="shared" si="69"/>
        <v>1.03688E-3</v>
      </c>
      <c r="L298" s="25">
        <f t="shared" si="70"/>
        <v>2.3879346400000001E-2</v>
      </c>
      <c r="M298" s="25">
        <v>5.1700000000000001E-3</v>
      </c>
      <c r="N298" s="25">
        <f t="shared" si="71"/>
        <v>4.235E-3</v>
      </c>
      <c r="O298" s="25"/>
      <c r="P298" s="25">
        <f t="shared" si="72"/>
        <v>1.7897799999999999E-3</v>
      </c>
      <c r="Q298" s="25">
        <f t="shared" si="73"/>
        <v>4.1218633400000003E-2</v>
      </c>
      <c r="R298" s="25">
        <v>3.3E-3</v>
      </c>
      <c r="S298" s="25">
        <f t="shared" si="74"/>
        <v>2.3649999999999999E-3</v>
      </c>
      <c r="T298" s="25"/>
      <c r="U298" s="25">
        <f t="shared" si="75"/>
        <v>1.47978E-3</v>
      </c>
      <c r="V298" s="25">
        <f t="shared" si="76"/>
        <v>3.4079333400000002E-2</v>
      </c>
      <c r="W298" s="25">
        <v>1.39E-3</v>
      </c>
      <c r="X298" s="25">
        <f t="shared" si="77"/>
        <v>4.5499999999999989E-4</v>
      </c>
      <c r="Y298" s="25"/>
      <c r="Z298" s="25">
        <f t="shared" si="78"/>
        <v>-3.0859000000000008E-4</v>
      </c>
      <c r="AA298" s="25">
        <f t="shared" si="79"/>
        <v>-7.106827700000002E-3</v>
      </c>
      <c r="AB298" s="25">
        <v>1.8500000000000001E-3</v>
      </c>
      <c r="AC298" s="25">
        <f t="shared" si="64"/>
        <v>9.3500000000000007E-4</v>
      </c>
    </row>
    <row r="299" spans="1:29" s="15" customFormat="1">
      <c r="A299" s="18">
        <v>547</v>
      </c>
      <c r="B299" s="25">
        <v>0</v>
      </c>
      <c r="C299" s="25">
        <v>4.5100000000000001E-3</v>
      </c>
      <c r="D299" s="25">
        <f t="shared" si="65"/>
        <v>3.5850000000000001E-3</v>
      </c>
      <c r="E299" s="25"/>
      <c r="F299" s="25">
        <f t="shared" si="66"/>
        <v>1.1169800000000001E-3</v>
      </c>
      <c r="G299" s="25">
        <f t="shared" si="67"/>
        <v>2.5724049400000004E-2</v>
      </c>
      <c r="H299" s="25">
        <v>3.9100000000000003E-3</v>
      </c>
      <c r="I299" s="25">
        <f t="shared" si="68"/>
        <v>2.9850000000000002E-3</v>
      </c>
      <c r="J299" s="25"/>
      <c r="K299" s="25">
        <f t="shared" si="69"/>
        <v>6.5688000000000031E-4</v>
      </c>
      <c r="L299" s="25">
        <f t="shared" si="70"/>
        <v>1.5127946400000009E-2</v>
      </c>
      <c r="M299" s="25">
        <v>4.8399999999999997E-3</v>
      </c>
      <c r="N299" s="25">
        <f t="shared" si="71"/>
        <v>3.9150000000000001E-3</v>
      </c>
      <c r="O299" s="25"/>
      <c r="P299" s="25">
        <f t="shared" si="72"/>
        <v>1.46978E-3</v>
      </c>
      <c r="Q299" s="25">
        <f t="shared" si="73"/>
        <v>3.3849033399999999E-2</v>
      </c>
      <c r="R299" s="25">
        <v>3.2399999999999998E-3</v>
      </c>
      <c r="S299" s="25">
        <f t="shared" si="74"/>
        <v>2.3149999999999998E-3</v>
      </c>
      <c r="T299" s="25"/>
      <c r="U299" s="25">
        <f t="shared" si="75"/>
        <v>1.4297799999999999E-3</v>
      </c>
      <c r="V299" s="25">
        <f t="shared" si="76"/>
        <v>3.2927833399999995E-2</v>
      </c>
      <c r="W299" s="25">
        <v>1.16E-3</v>
      </c>
      <c r="X299" s="25">
        <f t="shared" si="77"/>
        <v>2.3499999999999997E-4</v>
      </c>
      <c r="Y299" s="25"/>
      <c r="Z299" s="25">
        <f t="shared" si="78"/>
        <v>-5.2859000000000001E-4</v>
      </c>
      <c r="AA299" s="25">
        <f t="shared" si="79"/>
        <v>-1.2173427700000001E-2</v>
      </c>
      <c r="AB299" s="25">
        <v>1.8500000000000001E-3</v>
      </c>
      <c r="AC299" s="25">
        <f t="shared" si="64"/>
        <v>9.2500000000000004E-4</v>
      </c>
    </row>
    <row r="300" spans="1:29" s="15" customFormat="1">
      <c r="A300" s="18">
        <v>548</v>
      </c>
      <c r="B300" s="25">
        <v>-4.0000000000000003E-5</v>
      </c>
      <c r="C300" s="25">
        <v>4.81E-3</v>
      </c>
      <c r="D300" s="25">
        <f t="shared" si="65"/>
        <v>3.875E-3</v>
      </c>
      <c r="E300" s="25"/>
      <c r="F300" s="25">
        <f t="shared" si="66"/>
        <v>1.4069799999999999E-3</v>
      </c>
      <c r="G300" s="25">
        <f t="shared" si="67"/>
        <v>3.24027494E-2</v>
      </c>
      <c r="H300" s="25">
        <v>4.1399999999999996E-3</v>
      </c>
      <c r="I300" s="25">
        <f t="shared" si="68"/>
        <v>3.2049999999999995E-3</v>
      </c>
      <c r="J300" s="25"/>
      <c r="K300" s="25">
        <f t="shared" si="69"/>
        <v>8.7687999999999959E-4</v>
      </c>
      <c r="L300" s="25">
        <f t="shared" si="70"/>
        <v>2.0194546399999992E-2</v>
      </c>
      <c r="M300" s="25">
        <v>5.1799999999999997E-3</v>
      </c>
      <c r="N300" s="25">
        <f t="shared" si="71"/>
        <v>4.2449999999999996E-3</v>
      </c>
      <c r="O300" s="25"/>
      <c r="P300" s="25">
        <f t="shared" si="72"/>
        <v>1.7997799999999995E-3</v>
      </c>
      <c r="Q300" s="25">
        <f t="shared" si="73"/>
        <v>4.1448933399999992E-2</v>
      </c>
      <c r="R300" s="25">
        <v>3.31E-3</v>
      </c>
      <c r="S300" s="25">
        <f t="shared" si="74"/>
        <v>2.3749999999999999E-3</v>
      </c>
      <c r="T300" s="25"/>
      <c r="U300" s="25">
        <f t="shared" si="75"/>
        <v>1.48978E-3</v>
      </c>
      <c r="V300" s="25">
        <f t="shared" si="76"/>
        <v>3.4309633400000004E-2</v>
      </c>
      <c r="W300" s="25">
        <v>1.5E-3</v>
      </c>
      <c r="X300" s="25">
        <f t="shared" si="77"/>
        <v>5.6500000000000007E-4</v>
      </c>
      <c r="Y300" s="25"/>
      <c r="Z300" s="25">
        <f t="shared" si="78"/>
        <v>-1.985899999999999E-4</v>
      </c>
      <c r="AA300" s="25">
        <f t="shared" si="79"/>
        <v>-4.573527699999998E-3</v>
      </c>
      <c r="AB300" s="25">
        <v>1.91E-3</v>
      </c>
      <c r="AC300" s="25">
        <f t="shared" si="64"/>
        <v>9.3499999999999996E-4</v>
      </c>
    </row>
    <row r="301" spans="1:29" s="15" customFormat="1">
      <c r="A301" s="18">
        <v>549</v>
      </c>
      <c r="B301" s="25">
        <v>3.0000000000000001E-5</v>
      </c>
      <c r="C301" s="25">
        <v>4.5599999999999998E-3</v>
      </c>
      <c r="D301" s="25">
        <f t="shared" si="65"/>
        <v>3.5699999999999998E-3</v>
      </c>
      <c r="E301" s="25"/>
      <c r="F301" s="25">
        <f t="shared" si="66"/>
        <v>1.1019799999999998E-3</v>
      </c>
      <c r="G301" s="25">
        <f t="shared" si="67"/>
        <v>2.5378599399999997E-2</v>
      </c>
      <c r="H301" s="25">
        <v>4.0699999999999998E-3</v>
      </c>
      <c r="I301" s="25">
        <f t="shared" si="68"/>
        <v>3.0799999999999998E-3</v>
      </c>
      <c r="J301" s="25"/>
      <c r="K301" s="25">
        <f t="shared" si="69"/>
        <v>7.5187999999999991E-4</v>
      </c>
      <c r="L301" s="25">
        <f t="shared" si="70"/>
        <v>1.73157964E-2</v>
      </c>
      <c r="M301" s="25">
        <v>4.9899999999999996E-3</v>
      </c>
      <c r="N301" s="25">
        <f t="shared" si="71"/>
        <v>4.0000000000000001E-3</v>
      </c>
      <c r="O301" s="25"/>
      <c r="P301" s="25">
        <f t="shared" si="72"/>
        <v>1.55478E-3</v>
      </c>
      <c r="Q301" s="25">
        <f t="shared" si="73"/>
        <v>3.5806583400000001E-2</v>
      </c>
      <c r="R301" s="25">
        <v>3.3E-3</v>
      </c>
      <c r="S301" s="25">
        <f t="shared" si="74"/>
        <v>2.31E-3</v>
      </c>
      <c r="T301" s="25"/>
      <c r="U301" s="25">
        <f t="shared" si="75"/>
        <v>1.4247800000000001E-3</v>
      </c>
      <c r="V301" s="25">
        <f t="shared" si="76"/>
        <v>3.2812683400000001E-2</v>
      </c>
      <c r="W301" s="25">
        <v>1.1800000000000001E-3</v>
      </c>
      <c r="X301" s="25">
        <f t="shared" si="77"/>
        <v>1.9000000000000006E-4</v>
      </c>
      <c r="Y301" s="25"/>
      <c r="Z301" s="25">
        <f t="shared" si="78"/>
        <v>-5.7358999999999991E-4</v>
      </c>
      <c r="AA301" s="25">
        <f t="shared" si="79"/>
        <v>-1.3209777699999998E-2</v>
      </c>
      <c r="AB301" s="25">
        <v>1.9499999999999999E-3</v>
      </c>
      <c r="AC301" s="25">
        <f t="shared" si="64"/>
        <v>9.8999999999999999E-4</v>
      </c>
    </row>
    <row r="302" spans="1:29" s="15" customFormat="1">
      <c r="A302" s="18">
        <v>550</v>
      </c>
      <c r="B302" s="25">
        <v>9.0000000000000006E-5</v>
      </c>
      <c r="C302" s="25">
        <v>4.6100000000000004E-3</v>
      </c>
      <c r="D302" s="25">
        <f t="shared" si="65"/>
        <v>3.6250000000000006E-3</v>
      </c>
      <c r="E302" s="25"/>
      <c r="F302" s="25">
        <f t="shared" si="66"/>
        <v>1.1569800000000006E-3</v>
      </c>
      <c r="G302" s="25">
        <f t="shared" si="67"/>
        <v>2.6645249400000015E-2</v>
      </c>
      <c r="H302" s="25">
        <v>3.9300000000000003E-3</v>
      </c>
      <c r="I302" s="25">
        <f t="shared" si="68"/>
        <v>2.9450000000000006E-3</v>
      </c>
      <c r="J302" s="25"/>
      <c r="K302" s="25">
        <f t="shared" si="69"/>
        <v>6.1688000000000064E-4</v>
      </c>
      <c r="L302" s="25">
        <f t="shared" si="70"/>
        <v>1.4206746400000015E-2</v>
      </c>
      <c r="M302" s="25">
        <v>4.9899999999999996E-3</v>
      </c>
      <c r="N302" s="25">
        <f t="shared" si="71"/>
        <v>4.0049999999999999E-3</v>
      </c>
      <c r="O302" s="25"/>
      <c r="P302" s="25">
        <f t="shared" si="72"/>
        <v>1.5597799999999998E-3</v>
      </c>
      <c r="Q302" s="25">
        <f t="shared" si="73"/>
        <v>3.5921733399999996E-2</v>
      </c>
      <c r="R302" s="25">
        <v>3.15E-3</v>
      </c>
      <c r="S302" s="25">
        <f t="shared" si="74"/>
        <v>2.1650000000000003E-3</v>
      </c>
      <c r="T302" s="25"/>
      <c r="U302" s="25">
        <f t="shared" si="75"/>
        <v>1.2797800000000003E-3</v>
      </c>
      <c r="V302" s="25">
        <f t="shared" si="76"/>
        <v>2.947333340000001E-2</v>
      </c>
      <c r="W302" s="25">
        <v>1.2099999999999999E-3</v>
      </c>
      <c r="X302" s="25">
        <f t="shared" si="77"/>
        <v>2.2499999999999994E-4</v>
      </c>
      <c r="Y302" s="25"/>
      <c r="Z302" s="25">
        <f t="shared" si="78"/>
        <v>-5.3859000000000003E-4</v>
      </c>
      <c r="AA302" s="25">
        <f t="shared" si="79"/>
        <v>-1.2403727700000002E-2</v>
      </c>
      <c r="AB302" s="25">
        <v>1.8799999999999999E-3</v>
      </c>
      <c r="AC302" s="25">
        <f t="shared" si="64"/>
        <v>9.8499999999999998E-4</v>
      </c>
    </row>
    <row r="303" spans="1:29" s="15" customFormat="1">
      <c r="A303" s="18">
        <v>551</v>
      </c>
      <c r="B303" s="25">
        <v>-6.0000000000000002E-5</v>
      </c>
      <c r="C303" s="25">
        <v>4.4299999999999999E-3</v>
      </c>
      <c r="D303" s="25">
        <f t="shared" si="65"/>
        <v>3.5100000000000001E-3</v>
      </c>
      <c r="E303" s="25"/>
      <c r="F303" s="25">
        <f t="shared" si="66"/>
        <v>1.0419800000000001E-3</v>
      </c>
      <c r="G303" s="25">
        <f t="shared" si="67"/>
        <v>2.3996799400000005E-2</v>
      </c>
      <c r="H303" s="25">
        <v>3.9300000000000003E-3</v>
      </c>
      <c r="I303" s="25">
        <f t="shared" si="68"/>
        <v>3.0100000000000005E-3</v>
      </c>
      <c r="J303" s="25"/>
      <c r="K303" s="25">
        <f t="shared" si="69"/>
        <v>6.8188000000000059E-4</v>
      </c>
      <c r="L303" s="25">
        <f t="shared" si="70"/>
        <v>1.5703696400000015E-2</v>
      </c>
      <c r="M303" s="25">
        <v>4.7499999999999999E-3</v>
      </c>
      <c r="N303" s="25">
        <f t="shared" si="71"/>
        <v>3.8300000000000001E-3</v>
      </c>
      <c r="O303" s="25"/>
      <c r="P303" s="25">
        <f t="shared" si="72"/>
        <v>1.38478E-3</v>
      </c>
      <c r="Q303" s="25">
        <f t="shared" si="73"/>
        <v>3.1891483400000004E-2</v>
      </c>
      <c r="R303" s="25">
        <v>3.0699999999999998E-3</v>
      </c>
      <c r="S303" s="25">
        <f t="shared" si="74"/>
        <v>2.15E-3</v>
      </c>
      <c r="T303" s="25"/>
      <c r="U303" s="25">
        <f t="shared" si="75"/>
        <v>1.2647800000000001E-3</v>
      </c>
      <c r="V303" s="25">
        <f t="shared" si="76"/>
        <v>2.9127883400000002E-2</v>
      </c>
      <c r="W303" s="25">
        <v>1.0300000000000001E-3</v>
      </c>
      <c r="X303" s="25">
        <f t="shared" si="77"/>
        <v>1.1000000000000007E-4</v>
      </c>
      <c r="Y303" s="25"/>
      <c r="Z303" s="25">
        <f t="shared" si="78"/>
        <v>-6.535899999999999E-4</v>
      </c>
      <c r="AA303" s="25">
        <f t="shared" si="79"/>
        <v>-1.5052177699999999E-2</v>
      </c>
      <c r="AB303" s="25">
        <v>1.9E-3</v>
      </c>
      <c r="AC303" s="25">
        <f t="shared" si="64"/>
        <v>9.2000000000000003E-4</v>
      </c>
    </row>
    <row r="304" spans="1:29" s="15" customFormat="1">
      <c r="A304" s="18">
        <v>552</v>
      </c>
      <c r="B304" s="25">
        <v>-9.0000000000000006E-5</v>
      </c>
      <c r="C304" s="25">
        <v>4.5399999999999998E-3</v>
      </c>
      <c r="D304" s="25">
        <f t="shared" si="65"/>
        <v>3.5549999999999996E-3</v>
      </c>
      <c r="E304" s="25"/>
      <c r="F304" s="25">
        <f t="shared" si="66"/>
        <v>1.0869799999999995E-3</v>
      </c>
      <c r="G304" s="25">
        <f t="shared" si="67"/>
        <v>2.5033149399999989E-2</v>
      </c>
      <c r="H304" s="25">
        <v>3.9899999999999996E-3</v>
      </c>
      <c r="I304" s="25">
        <f t="shared" si="68"/>
        <v>3.0049999999999994E-3</v>
      </c>
      <c r="J304" s="25"/>
      <c r="K304" s="25">
        <f t="shared" si="69"/>
        <v>6.768799999999995E-4</v>
      </c>
      <c r="L304" s="25">
        <f t="shared" si="70"/>
        <v>1.558854639999999E-2</v>
      </c>
      <c r="M304" s="25">
        <v>4.9800000000000001E-3</v>
      </c>
      <c r="N304" s="25">
        <f t="shared" si="71"/>
        <v>3.9950000000000003E-3</v>
      </c>
      <c r="O304" s="25"/>
      <c r="P304" s="25">
        <f t="shared" si="72"/>
        <v>1.5497800000000002E-3</v>
      </c>
      <c r="Q304" s="25">
        <f t="shared" si="73"/>
        <v>3.5691433400000007E-2</v>
      </c>
      <c r="R304" s="25">
        <v>3.2399999999999998E-3</v>
      </c>
      <c r="S304" s="25">
        <f t="shared" si="74"/>
        <v>2.2549999999999996E-3</v>
      </c>
      <c r="T304" s="25"/>
      <c r="U304" s="25">
        <f t="shared" si="75"/>
        <v>1.3697799999999997E-3</v>
      </c>
      <c r="V304" s="25">
        <f t="shared" si="76"/>
        <v>3.1546033399999993E-2</v>
      </c>
      <c r="W304" s="25">
        <v>1.2099999999999999E-3</v>
      </c>
      <c r="X304" s="25">
        <f t="shared" si="77"/>
        <v>2.2499999999999972E-4</v>
      </c>
      <c r="Y304" s="25"/>
      <c r="Z304" s="25">
        <f t="shared" si="78"/>
        <v>-5.3859000000000025E-4</v>
      </c>
      <c r="AA304" s="25">
        <f t="shared" si="79"/>
        <v>-1.2403727700000006E-2</v>
      </c>
      <c r="AB304" s="25">
        <v>2.0600000000000002E-3</v>
      </c>
      <c r="AC304" s="25">
        <f t="shared" si="64"/>
        <v>9.850000000000002E-4</v>
      </c>
    </row>
    <row r="305" spans="1:29" s="15" customFormat="1">
      <c r="A305" s="18">
        <v>553</v>
      </c>
      <c r="B305" s="25">
        <v>-1.0000000000000001E-5</v>
      </c>
      <c r="C305" s="25">
        <v>4.4799999999999996E-3</v>
      </c>
      <c r="D305" s="25">
        <f t="shared" si="65"/>
        <v>3.5049999999999994E-3</v>
      </c>
      <c r="E305" s="25"/>
      <c r="F305" s="25">
        <f t="shared" si="66"/>
        <v>1.0369799999999994E-3</v>
      </c>
      <c r="G305" s="25">
        <f t="shared" si="67"/>
        <v>2.3881649399999989E-2</v>
      </c>
      <c r="H305" s="25">
        <v>4.0400000000000002E-3</v>
      </c>
      <c r="I305" s="25">
        <f t="shared" si="68"/>
        <v>3.065E-3</v>
      </c>
      <c r="J305" s="25"/>
      <c r="K305" s="25">
        <f t="shared" si="69"/>
        <v>7.3688000000000009E-4</v>
      </c>
      <c r="L305" s="25">
        <f t="shared" si="70"/>
        <v>1.6970346400000003E-2</v>
      </c>
      <c r="M305" s="25">
        <v>4.8500000000000001E-3</v>
      </c>
      <c r="N305" s="25">
        <f t="shared" si="71"/>
        <v>3.875E-3</v>
      </c>
      <c r="O305" s="25"/>
      <c r="P305" s="25">
        <f t="shared" si="72"/>
        <v>1.4297799999999999E-3</v>
      </c>
      <c r="Q305" s="25">
        <f t="shared" si="73"/>
        <v>3.2927833399999995E-2</v>
      </c>
      <c r="R305" s="25">
        <v>3.31E-3</v>
      </c>
      <c r="S305" s="25">
        <f t="shared" si="74"/>
        <v>2.3350000000000003E-3</v>
      </c>
      <c r="T305" s="25"/>
      <c r="U305" s="25">
        <f t="shared" si="75"/>
        <v>1.4497800000000003E-3</v>
      </c>
      <c r="V305" s="25">
        <f t="shared" si="76"/>
        <v>3.3388433400000007E-2</v>
      </c>
      <c r="W305" s="25">
        <v>1.14E-3</v>
      </c>
      <c r="X305" s="25">
        <f t="shared" si="77"/>
        <v>1.65E-4</v>
      </c>
      <c r="Y305" s="25"/>
      <c r="Z305" s="25">
        <f t="shared" si="78"/>
        <v>-5.9858999999999997E-4</v>
      </c>
      <c r="AA305" s="25">
        <f t="shared" si="79"/>
        <v>-1.3785527699999999E-2</v>
      </c>
      <c r="AB305" s="25">
        <v>1.9599999999999999E-3</v>
      </c>
      <c r="AC305" s="25">
        <f t="shared" si="64"/>
        <v>9.7499999999999996E-4</v>
      </c>
    </row>
    <row r="306" spans="1:29" s="15" customFormat="1">
      <c r="A306" s="18">
        <v>554</v>
      </c>
      <c r="B306" s="25">
        <v>3.0000000000000001E-5</v>
      </c>
      <c r="C306" s="25">
        <v>4.6699999999999997E-3</v>
      </c>
      <c r="D306" s="25">
        <f t="shared" si="65"/>
        <v>3.6899999999999997E-3</v>
      </c>
      <c r="E306" s="25"/>
      <c r="F306" s="25">
        <f t="shared" si="66"/>
        <v>1.2219799999999997E-3</v>
      </c>
      <c r="G306" s="25">
        <f t="shared" si="67"/>
        <v>2.8142199399999995E-2</v>
      </c>
      <c r="H306" s="25">
        <v>4.0800000000000003E-3</v>
      </c>
      <c r="I306" s="25">
        <f t="shared" si="68"/>
        <v>3.1000000000000003E-3</v>
      </c>
      <c r="J306" s="25"/>
      <c r="K306" s="25">
        <f t="shared" si="69"/>
        <v>7.718800000000004E-4</v>
      </c>
      <c r="L306" s="25">
        <f t="shared" si="70"/>
        <v>1.7776396400000009E-2</v>
      </c>
      <c r="M306" s="25">
        <v>5.0000000000000001E-3</v>
      </c>
      <c r="N306" s="25">
        <f t="shared" si="71"/>
        <v>4.0200000000000001E-3</v>
      </c>
      <c r="O306" s="25"/>
      <c r="P306" s="25">
        <f t="shared" si="72"/>
        <v>1.57478E-3</v>
      </c>
      <c r="Q306" s="25">
        <f t="shared" si="73"/>
        <v>3.62671834E-2</v>
      </c>
      <c r="R306" s="25">
        <v>3.1900000000000001E-3</v>
      </c>
      <c r="S306" s="25">
        <f t="shared" si="74"/>
        <v>2.2100000000000002E-3</v>
      </c>
      <c r="T306" s="25"/>
      <c r="U306" s="25">
        <f t="shared" si="75"/>
        <v>1.3247800000000002E-3</v>
      </c>
      <c r="V306" s="25">
        <f t="shared" si="76"/>
        <v>3.0509683400000008E-2</v>
      </c>
      <c r="W306" s="25">
        <v>1.23E-3</v>
      </c>
      <c r="X306" s="25">
        <f t="shared" si="77"/>
        <v>2.5000000000000001E-4</v>
      </c>
      <c r="Y306" s="25"/>
      <c r="Z306" s="25">
        <f t="shared" si="78"/>
        <v>-5.1358999999999997E-4</v>
      </c>
      <c r="AA306" s="25">
        <f t="shared" si="79"/>
        <v>-1.1827977700000001E-2</v>
      </c>
      <c r="AB306" s="25">
        <v>1.9300000000000001E-3</v>
      </c>
      <c r="AC306" s="25">
        <f t="shared" si="64"/>
        <v>9.7999999999999997E-4</v>
      </c>
    </row>
    <row r="307" spans="1:29" s="15" customFormat="1">
      <c r="A307" s="18">
        <v>555</v>
      </c>
      <c r="B307" s="25">
        <v>2.0000000000000002E-5</v>
      </c>
      <c r="C307" s="25">
        <v>4.5399999999999998E-3</v>
      </c>
      <c r="D307" s="25">
        <f t="shared" si="65"/>
        <v>3.5399999999999997E-3</v>
      </c>
      <c r="E307" s="25"/>
      <c r="F307" s="25">
        <f t="shared" si="66"/>
        <v>1.0719799999999997E-3</v>
      </c>
      <c r="G307" s="25">
        <f t="shared" si="67"/>
        <v>2.4687699399999995E-2</v>
      </c>
      <c r="H307" s="25">
        <v>3.9500000000000004E-3</v>
      </c>
      <c r="I307" s="25">
        <f t="shared" si="68"/>
        <v>2.9500000000000004E-3</v>
      </c>
      <c r="J307" s="25"/>
      <c r="K307" s="25">
        <f t="shared" si="69"/>
        <v>6.2188000000000044E-4</v>
      </c>
      <c r="L307" s="25">
        <f t="shared" si="70"/>
        <v>1.4321896400000011E-2</v>
      </c>
      <c r="M307" s="25">
        <v>4.8199999999999996E-3</v>
      </c>
      <c r="N307" s="25">
        <f t="shared" si="71"/>
        <v>3.8199999999999996E-3</v>
      </c>
      <c r="O307" s="25"/>
      <c r="P307" s="25">
        <f t="shared" si="72"/>
        <v>1.3747799999999995E-3</v>
      </c>
      <c r="Q307" s="25">
        <f t="shared" si="73"/>
        <v>3.1661183399999987E-2</v>
      </c>
      <c r="R307" s="25">
        <v>3.13E-3</v>
      </c>
      <c r="S307" s="25">
        <f t="shared" si="74"/>
        <v>2.1299999999999999E-3</v>
      </c>
      <c r="T307" s="25"/>
      <c r="U307" s="25">
        <f t="shared" si="75"/>
        <v>1.24478E-3</v>
      </c>
      <c r="V307" s="25">
        <f t="shared" si="76"/>
        <v>2.86672834E-2</v>
      </c>
      <c r="W307" s="25">
        <v>1.08E-3</v>
      </c>
      <c r="X307" s="25">
        <f t="shared" si="77"/>
        <v>7.9999999999999993E-5</v>
      </c>
      <c r="Y307" s="25"/>
      <c r="Z307" s="25">
        <f t="shared" si="78"/>
        <v>-6.8358999999999998E-4</v>
      </c>
      <c r="AA307" s="25">
        <f t="shared" si="79"/>
        <v>-1.57430777E-2</v>
      </c>
      <c r="AB307" s="25">
        <v>1.98E-3</v>
      </c>
      <c r="AC307" s="25">
        <f t="shared" si="64"/>
        <v>1E-3</v>
      </c>
    </row>
    <row r="308" spans="1:29" s="15" customFormat="1">
      <c r="A308" s="18">
        <v>556</v>
      </c>
      <c r="B308" s="25">
        <v>1.0000000000000001E-5</v>
      </c>
      <c r="C308" s="25">
        <v>4.64E-3</v>
      </c>
      <c r="D308" s="25">
        <f t="shared" si="65"/>
        <v>3.6600000000000001E-3</v>
      </c>
      <c r="E308" s="25"/>
      <c r="F308" s="25">
        <f t="shared" si="66"/>
        <v>1.19198E-3</v>
      </c>
      <c r="G308" s="25">
        <f t="shared" si="67"/>
        <v>2.7451299400000004E-2</v>
      </c>
      <c r="H308" s="25">
        <v>4.0600000000000002E-3</v>
      </c>
      <c r="I308" s="25">
        <f t="shared" si="68"/>
        <v>3.0800000000000003E-3</v>
      </c>
      <c r="J308" s="25"/>
      <c r="K308" s="25">
        <f t="shared" si="69"/>
        <v>7.5188000000000034E-4</v>
      </c>
      <c r="L308" s="25">
        <f t="shared" si="70"/>
        <v>1.731579640000001E-2</v>
      </c>
      <c r="M308" s="25">
        <v>4.9699999999999996E-3</v>
      </c>
      <c r="N308" s="25">
        <f t="shared" si="71"/>
        <v>3.9899999999999996E-3</v>
      </c>
      <c r="O308" s="25"/>
      <c r="P308" s="25">
        <f t="shared" si="72"/>
        <v>1.5447799999999995E-3</v>
      </c>
      <c r="Q308" s="25">
        <f t="shared" si="73"/>
        <v>3.5576283399999992E-2</v>
      </c>
      <c r="R308" s="25">
        <v>3.2000000000000002E-3</v>
      </c>
      <c r="S308" s="25">
        <f t="shared" si="74"/>
        <v>2.2200000000000002E-3</v>
      </c>
      <c r="T308" s="25"/>
      <c r="U308" s="25">
        <f t="shared" si="75"/>
        <v>1.3347800000000003E-3</v>
      </c>
      <c r="V308" s="25">
        <f t="shared" si="76"/>
        <v>3.0739983400000007E-2</v>
      </c>
      <c r="W308" s="25">
        <v>1.3500000000000001E-3</v>
      </c>
      <c r="X308" s="25">
        <f t="shared" si="77"/>
        <v>3.700000000000001E-4</v>
      </c>
      <c r="Y308" s="25"/>
      <c r="Z308" s="25">
        <f t="shared" si="78"/>
        <v>-3.9358999999999987E-4</v>
      </c>
      <c r="AA308" s="25">
        <f t="shared" si="79"/>
        <v>-9.0643776999999974E-3</v>
      </c>
      <c r="AB308" s="25">
        <v>1.9499999999999999E-3</v>
      </c>
      <c r="AC308" s="25">
        <f t="shared" si="64"/>
        <v>9.7999999999999997E-4</v>
      </c>
    </row>
    <row r="309" spans="1:29" s="15" customFormat="1">
      <c r="A309" s="18">
        <v>557</v>
      </c>
      <c r="B309" s="25">
        <v>-6.0000000000000002E-5</v>
      </c>
      <c r="C309" s="25">
        <v>4.4799999999999996E-3</v>
      </c>
      <c r="D309" s="25">
        <f t="shared" si="65"/>
        <v>3.5499999999999993E-3</v>
      </c>
      <c r="E309" s="25"/>
      <c r="F309" s="25">
        <f t="shared" si="66"/>
        <v>1.0819799999999993E-3</v>
      </c>
      <c r="G309" s="25">
        <f t="shared" si="67"/>
        <v>2.4917999399999984E-2</v>
      </c>
      <c r="H309" s="25">
        <v>3.9500000000000004E-3</v>
      </c>
      <c r="I309" s="25">
        <f t="shared" si="68"/>
        <v>3.0200000000000001E-3</v>
      </c>
      <c r="J309" s="25"/>
      <c r="K309" s="25">
        <f t="shared" si="69"/>
        <v>6.9188000000000019E-4</v>
      </c>
      <c r="L309" s="25">
        <f t="shared" si="70"/>
        <v>1.5933996400000004E-2</v>
      </c>
      <c r="M309" s="25">
        <v>4.8300000000000001E-3</v>
      </c>
      <c r="N309" s="25">
        <f t="shared" si="71"/>
        <v>3.8999999999999998E-3</v>
      </c>
      <c r="O309" s="25"/>
      <c r="P309" s="25">
        <f t="shared" si="72"/>
        <v>1.4547799999999997E-3</v>
      </c>
      <c r="Q309" s="25">
        <f t="shared" si="73"/>
        <v>3.3503583399999995E-2</v>
      </c>
      <c r="R309" s="25">
        <v>3.0799999999999998E-3</v>
      </c>
      <c r="S309" s="25">
        <f t="shared" si="74"/>
        <v>2.15E-3</v>
      </c>
      <c r="T309" s="25"/>
      <c r="U309" s="25">
        <f t="shared" si="75"/>
        <v>1.2647800000000001E-3</v>
      </c>
      <c r="V309" s="25">
        <f t="shared" si="76"/>
        <v>2.9127883400000002E-2</v>
      </c>
      <c r="W309" s="25">
        <v>1.07E-3</v>
      </c>
      <c r="X309" s="25">
        <f t="shared" si="77"/>
        <v>1.3999999999999993E-4</v>
      </c>
      <c r="Y309" s="25"/>
      <c r="Z309" s="25">
        <f t="shared" si="78"/>
        <v>-6.2359000000000004E-4</v>
      </c>
      <c r="AA309" s="25">
        <f t="shared" si="79"/>
        <v>-1.4361277700000001E-2</v>
      </c>
      <c r="AB309" s="25">
        <v>1.92E-3</v>
      </c>
      <c r="AC309" s="25">
        <f t="shared" si="64"/>
        <v>9.3000000000000005E-4</v>
      </c>
    </row>
    <row r="310" spans="1:29" s="15" customFormat="1">
      <c r="A310" s="18">
        <v>558</v>
      </c>
      <c r="B310" s="25">
        <v>1E-4</v>
      </c>
      <c r="C310" s="25">
        <v>4.4600000000000004E-3</v>
      </c>
      <c r="D310" s="25">
        <f t="shared" si="65"/>
        <v>3.5200000000000006E-3</v>
      </c>
      <c r="E310" s="25"/>
      <c r="F310" s="25">
        <f t="shared" si="66"/>
        <v>1.0519800000000005E-3</v>
      </c>
      <c r="G310" s="25">
        <f t="shared" si="67"/>
        <v>2.4227099400000014E-2</v>
      </c>
      <c r="H310" s="25">
        <v>3.79E-3</v>
      </c>
      <c r="I310" s="25">
        <f t="shared" si="68"/>
        <v>2.8500000000000001E-3</v>
      </c>
      <c r="J310" s="25"/>
      <c r="K310" s="25">
        <f t="shared" si="69"/>
        <v>5.2188000000000017E-4</v>
      </c>
      <c r="L310" s="25">
        <f t="shared" si="70"/>
        <v>1.2018896400000005E-2</v>
      </c>
      <c r="M310" s="25">
        <v>4.62E-3</v>
      </c>
      <c r="N310" s="25">
        <f t="shared" si="71"/>
        <v>3.6800000000000001E-3</v>
      </c>
      <c r="O310" s="25"/>
      <c r="P310" s="25">
        <f t="shared" si="72"/>
        <v>1.23478E-3</v>
      </c>
      <c r="Q310" s="25">
        <f t="shared" si="73"/>
        <v>2.8436983400000001E-2</v>
      </c>
      <c r="R310" s="25">
        <v>3.0100000000000001E-3</v>
      </c>
      <c r="S310" s="25">
        <f t="shared" si="74"/>
        <v>2.0700000000000002E-3</v>
      </c>
      <c r="T310" s="25"/>
      <c r="U310" s="25">
        <f t="shared" si="75"/>
        <v>1.1847800000000003E-3</v>
      </c>
      <c r="V310" s="25">
        <f t="shared" si="76"/>
        <v>2.7285483400000008E-2</v>
      </c>
      <c r="W310" s="25">
        <v>1.08E-3</v>
      </c>
      <c r="X310" s="25">
        <f t="shared" si="77"/>
        <v>1.4000000000000004E-4</v>
      </c>
      <c r="Y310" s="25"/>
      <c r="Z310" s="25">
        <f t="shared" si="78"/>
        <v>-6.2358999999999993E-4</v>
      </c>
      <c r="AA310" s="25">
        <f t="shared" si="79"/>
        <v>-1.4361277699999999E-2</v>
      </c>
      <c r="AB310" s="25">
        <v>1.7799999999999999E-3</v>
      </c>
      <c r="AC310" s="25">
        <f t="shared" si="64"/>
        <v>9.3999999999999997E-4</v>
      </c>
    </row>
    <row r="311" spans="1:29" s="15" customFormat="1">
      <c r="A311" s="18">
        <v>559</v>
      </c>
      <c r="B311" s="25">
        <v>0</v>
      </c>
      <c r="C311" s="25">
        <v>4.9699999999999996E-3</v>
      </c>
      <c r="D311" s="25">
        <f t="shared" si="65"/>
        <v>4.0249999999999999E-3</v>
      </c>
      <c r="E311" s="25"/>
      <c r="F311" s="25">
        <f t="shared" si="66"/>
        <v>1.5569799999999999E-3</v>
      </c>
      <c r="G311" s="25">
        <f t="shared" si="67"/>
        <v>3.5857249399999999E-2</v>
      </c>
      <c r="H311" s="25">
        <v>4.1799999999999997E-3</v>
      </c>
      <c r="I311" s="25">
        <f t="shared" si="68"/>
        <v>3.2349999999999996E-3</v>
      </c>
      <c r="J311" s="25"/>
      <c r="K311" s="25">
        <f t="shared" si="69"/>
        <v>9.0687999999999967E-4</v>
      </c>
      <c r="L311" s="25">
        <f t="shared" si="70"/>
        <v>2.0885446399999993E-2</v>
      </c>
      <c r="M311" s="25">
        <v>5.47E-3</v>
      </c>
      <c r="N311" s="25">
        <f t="shared" si="71"/>
        <v>4.5250000000000004E-3</v>
      </c>
      <c r="O311" s="25"/>
      <c r="P311" s="25">
        <f t="shared" si="72"/>
        <v>2.0797800000000003E-3</v>
      </c>
      <c r="Q311" s="25">
        <f t="shared" si="73"/>
        <v>4.7897333400000006E-2</v>
      </c>
      <c r="R311" s="25">
        <v>3.0400000000000002E-3</v>
      </c>
      <c r="S311" s="25">
        <f t="shared" si="74"/>
        <v>2.0950000000000001E-3</v>
      </c>
      <c r="T311" s="25"/>
      <c r="U311" s="25">
        <f t="shared" si="75"/>
        <v>1.2097800000000001E-3</v>
      </c>
      <c r="V311" s="25">
        <f t="shared" si="76"/>
        <v>2.7861233400000004E-2</v>
      </c>
      <c r="W311" s="25">
        <v>1.47E-3</v>
      </c>
      <c r="X311" s="25">
        <f t="shared" si="77"/>
        <v>5.2499999999999997E-4</v>
      </c>
      <c r="Y311" s="25"/>
      <c r="Z311" s="25">
        <f t="shared" si="78"/>
        <v>-2.3859E-4</v>
      </c>
      <c r="AA311" s="25">
        <f t="shared" si="79"/>
        <v>-5.4947277000000003E-3</v>
      </c>
      <c r="AB311" s="25">
        <v>1.89E-3</v>
      </c>
      <c r="AC311" s="25">
        <f t="shared" si="64"/>
        <v>9.4499999999999998E-4</v>
      </c>
    </row>
    <row r="312" spans="1:29" s="15" customFormat="1">
      <c r="A312" s="18">
        <v>560</v>
      </c>
      <c r="B312" s="25">
        <v>4.0000000000000003E-5</v>
      </c>
      <c r="C312" s="25">
        <v>4.0699999999999998E-3</v>
      </c>
      <c r="D312" s="25">
        <f t="shared" si="65"/>
        <v>3.0399999999999997E-3</v>
      </c>
      <c r="E312" s="25"/>
      <c r="F312" s="25">
        <f t="shared" si="66"/>
        <v>5.7197999999999971E-4</v>
      </c>
      <c r="G312" s="25">
        <f t="shared" si="67"/>
        <v>1.3172699399999994E-2</v>
      </c>
      <c r="H312" s="25">
        <v>3.7399999999999998E-3</v>
      </c>
      <c r="I312" s="25">
        <f t="shared" si="68"/>
        <v>2.7099999999999997E-3</v>
      </c>
      <c r="J312" s="25"/>
      <c r="K312" s="25">
        <f t="shared" si="69"/>
        <v>3.8187999999999981E-4</v>
      </c>
      <c r="L312" s="25">
        <f t="shared" si="70"/>
        <v>8.7946963999999961E-3</v>
      </c>
      <c r="M312" s="25">
        <v>4.0699999999999998E-3</v>
      </c>
      <c r="N312" s="25">
        <f t="shared" si="71"/>
        <v>3.0399999999999997E-3</v>
      </c>
      <c r="O312" s="25"/>
      <c r="P312" s="25">
        <f t="shared" si="72"/>
        <v>5.9477999999999961E-4</v>
      </c>
      <c r="Q312" s="25">
        <f t="shared" si="73"/>
        <v>1.3697783399999991E-2</v>
      </c>
      <c r="R312" s="25">
        <v>3.0300000000000001E-3</v>
      </c>
      <c r="S312" s="25">
        <f t="shared" si="74"/>
        <v>2E-3</v>
      </c>
      <c r="T312" s="25"/>
      <c r="U312" s="25">
        <f t="shared" si="75"/>
        <v>1.1147800000000001E-3</v>
      </c>
      <c r="V312" s="25">
        <f t="shared" si="76"/>
        <v>2.5673383400000003E-2</v>
      </c>
      <c r="W312" s="25">
        <v>6.9999999999999999E-4</v>
      </c>
      <c r="X312" s="25">
        <f t="shared" si="77"/>
        <v>-3.3000000000000011E-4</v>
      </c>
      <c r="Y312" s="25"/>
      <c r="Z312" s="25">
        <f t="shared" si="78"/>
        <v>-1.0935900000000002E-3</v>
      </c>
      <c r="AA312" s="25">
        <f t="shared" si="79"/>
        <v>-2.5185377700000004E-2</v>
      </c>
      <c r="AB312" s="25">
        <v>2.0200000000000001E-3</v>
      </c>
      <c r="AC312" s="25">
        <f t="shared" si="64"/>
        <v>1.0300000000000001E-3</v>
      </c>
    </row>
    <row r="313" spans="1:29" s="15" customFormat="1">
      <c r="A313" s="18">
        <v>561</v>
      </c>
      <c r="B313" s="25">
        <v>-3.0000000000000001E-5</v>
      </c>
      <c r="C313" s="25">
        <v>4.8700000000000002E-3</v>
      </c>
      <c r="D313" s="25">
        <f t="shared" si="65"/>
        <v>3.9450000000000006E-3</v>
      </c>
      <c r="E313" s="25"/>
      <c r="F313" s="25">
        <f t="shared" si="66"/>
        <v>1.4769800000000006E-3</v>
      </c>
      <c r="G313" s="25">
        <f t="shared" si="67"/>
        <v>3.4014849400000012E-2</v>
      </c>
      <c r="H313" s="25">
        <v>4.1700000000000001E-3</v>
      </c>
      <c r="I313" s="25">
        <f t="shared" si="68"/>
        <v>3.2450000000000001E-3</v>
      </c>
      <c r="J313" s="25"/>
      <c r="K313" s="25">
        <f t="shared" si="69"/>
        <v>9.1688000000000013E-4</v>
      </c>
      <c r="L313" s="25">
        <f t="shared" si="70"/>
        <v>2.1115746400000003E-2</v>
      </c>
      <c r="M313" s="25">
        <v>5.1000000000000004E-3</v>
      </c>
      <c r="N313" s="25">
        <f t="shared" si="71"/>
        <v>4.1750000000000008E-3</v>
      </c>
      <c r="O313" s="25"/>
      <c r="P313" s="25">
        <f t="shared" si="72"/>
        <v>1.7297800000000006E-3</v>
      </c>
      <c r="Q313" s="25">
        <f t="shared" si="73"/>
        <v>3.9836833400000014E-2</v>
      </c>
      <c r="R313" s="25">
        <v>3.1800000000000001E-3</v>
      </c>
      <c r="S313" s="25">
        <f t="shared" si="74"/>
        <v>2.2550000000000001E-3</v>
      </c>
      <c r="T313" s="25"/>
      <c r="U313" s="25">
        <f t="shared" si="75"/>
        <v>1.3697800000000001E-3</v>
      </c>
      <c r="V313" s="25">
        <f t="shared" si="76"/>
        <v>3.1546033400000006E-2</v>
      </c>
      <c r="W313" s="25">
        <v>1.58E-3</v>
      </c>
      <c r="X313" s="25">
        <f t="shared" si="77"/>
        <v>6.5500000000000009E-4</v>
      </c>
      <c r="Y313" s="25"/>
      <c r="Z313" s="25">
        <f t="shared" si="78"/>
        <v>-1.0858999999999988E-4</v>
      </c>
      <c r="AA313" s="25">
        <f t="shared" si="79"/>
        <v>-2.5008276999999974E-3</v>
      </c>
      <c r="AB313" s="25">
        <v>1.8799999999999999E-3</v>
      </c>
      <c r="AC313" s="25">
        <f t="shared" si="64"/>
        <v>9.2499999999999993E-4</v>
      </c>
    </row>
    <row r="314" spans="1:29" s="15" customFormat="1">
      <c r="A314" s="18">
        <v>562</v>
      </c>
      <c r="B314" s="25">
        <v>-3.0000000000000001E-5</v>
      </c>
      <c r="C314" s="25">
        <v>4.2900000000000004E-3</v>
      </c>
      <c r="D314" s="25">
        <f t="shared" si="65"/>
        <v>3.3650000000000004E-3</v>
      </c>
      <c r="E314" s="25"/>
      <c r="F314" s="25">
        <f t="shared" si="66"/>
        <v>8.9698000000000035E-4</v>
      </c>
      <c r="G314" s="25">
        <f t="shared" si="67"/>
        <v>2.065744940000001E-2</v>
      </c>
      <c r="H314" s="25">
        <v>3.81E-3</v>
      </c>
      <c r="I314" s="25">
        <f t="shared" si="68"/>
        <v>2.885E-3</v>
      </c>
      <c r="J314" s="25"/>
      <c r="K314" s="25">
        <f t="shared" si="69"/>
        <v>5.5688000000000005E-4</v>
      </c>
      <c r="L314" s="25">
        <f t="shared" si="70"/>
        <v>1.2824946400000002E-2</v>
      </c>
      <c r="M314" s="25">
        <v>4.3400000000000001E-3</v>
      </c>
      <c r="N314" s="25">
        <f t="shared" si="71"/>
        <v>3.4150000000000001E-3</v>
      </c>
      <c r="O314" s="25"/>
      <c r="P314" s="25">
        <f t="shared" si="72"/>
        <v>9.6977999999999995E-4</v>
      </c>
      <c r="Q314" s="25">
        <f t="shared" si="73"/>
        <v>2.2334033400000002E-2</v>
      </c>
      <c r="R314" s="25">
        <v>3.0999999999999999E-3</v>
      </c>
      <c r="S314" s="25">
        <f t="shared" si="74"/>
        <v>2.1749999999999999E-3</v>
      </c>
      <c r="T314" s="25"/>
      <c r="U314" s="25">
        <f t="shared" si="75"/>
        <v>1.2897799999999999E-3</v>
      </c>
      <c r="V314" s="25">
        <f t="shared" si="76"/>
        <v>2.9703633399999999E-2</v>
      </c>
      <c r="W314" s="25">
        <v>9.2000000000000003E-4</v>
      </c>
      <c r="X314" s="25">
        <f t="shared" si="77"/>
        <v>-4.9999999999999047E-6</v>
      </c>
      <c r="Y314" s="25"/>
      <c r="Z314" s="25">
        <f t="shared" si="78"/>
        <v>-7.6858999999999988E-4</v>
      </c>
      <c r="AA314" s="25">
        <f t="shared" si="79"/>
        <v>-1.7700627699999999E-2</v>
      </c>
      <c r="AB314" s="25">
        <v>1.8799999999999999E-3</v>
      </c>
      <c r="AC314" s="25">
        <f t="shared" si="64"/>
        <v>9.2499999999999993E-4</v>
      </c>
    </row>
    <row r="315" spans="1:29" s="15" customFormat="1">
      <c r="A315" s="18">
        <v>563</v>
      </c>
      <c r="B315" s="25">
        <v>-3.0000000000000001E-5</v>
      </c>
      <c r="C315" s="25">
        <v>4.6499999999999996E-3</v>
      </c>
      <c r="D315" s="25">
        <f t="shared" si="65"/>
        <v>3.7449999999999996E-3</v>
      </c>
      <c r="E315" s="25"/>
      <c r="F315" s="25">
        <f t="shared" si="66"/>
        <v>1.2769799999999996E-3</v>
      </c>
      <c r="G315" s="25">
        <f t="shared" si="67"/>
        <v>2.9408849399999992E-2</v>
      </c>
      <c r="H315" s="25">
        <v>4.0899999999999999E-3</v>
      </c>
      <c r="I315" s="25">
        <f t="shared" si="68"/>
        <v>3.1849999999999999E-3</v>
      </c>
      <c r="J315" s="25"/>
      <c r="K315" s="25">
        <f t="shared" si="69"/>
        <v>8.5687999999999997E-4</v>
      </c>
      <c r="L315" s="25">
        <f t="shared" si="70"/>
        <v>1.9733946400000001E-2</v>
      </c>
      <c r="M315" s="25">
        <v>5.0600000000000003E-3</v>
      </c>
      <c r="N315" s="25">
        <f t="shared" si="71"/>
        <v>4.1550000000000007E-3</v>
      </c>
      <c r="O315" s="25"/>
      <c r="P315" s="25">
        <f t="shared" si="72"/>
        <v>1.7097800000000006E-3</v>
      </c>
      <c r="Q315" s="25">
        <f t="shared" si="73"/>
        <v>3.9376233400000016E-2</v>
      </c>
      <c r="R315" s="25">
        <v>2.8600000000000001E-3</v>
      </c>
      <c r="S315" s="25">
        <f t="shared" si="74"/>
        <v>1.9550000000000001E-3</v>
      </c>
      <c r="T315" s="25"/>
      <c r="U315" s="25">
        <f t="shared" si="75"/>
        <v>1.0697800000000002E-3</v>
      </c>
      <c r="V315" s="25">
        <f t="shared" si="76"/>
        <v>2.4637033400000004E-2</v>
      </c>
      <c r="W315" s="25">
        <v>1.39E-3</v>
      </c>
      <c r="X315" s="25">
        <f t="shared" si="77"/>
        <v>4.8499999999999997E-4</v>
      </c>
      <c r="Y315" s="25"/>
      <c r="Z315" s="25">
        <f t="shared" si="78"/>
        <v>-2.7859E-4</v>
      </c>
      <c r="AA315" s="25">
        <f t="shared" si="79"/>
        <v>-6.4159277000000008E-3</v>
      </c>
      <c r="AB315" s="25">
        <v>1.8400000000000001E-3</v>
      </c>
      <c r="AC315" s="25">
        <f t="shared" si="64"/>
        <v>9.0499999999999999E-4</v>
      </c>
    </row>
    <row r="316" spans="1:29" s="15" customFormat="1">
      <c r="A316" s="18">
        <v>564</v>
      </c>
      <c r="B316" s="25">
        <v>1.6000000000000001E-4</v>
      </c>
      <c r="C316" s="25">
        <v>4.2199999999999998E-3</v>
      </c>
      <c r="D316" s="25">
        <f t="shared" si="65"/>
        <v>3.0799999999999998E-3</v>
      </c>
      <c r="E316" s="25"/>
      <c r="F316" s="25">
        <f t="shared" si="66"/>
        <v>6.1197999999999982E-4</v>
      </c>
      <c r="G316" s="25">
        <f t="shared" si="67"/>
        <v>1.4093899399999997E-2</v>
      </c>
      <c r="H316" s="25">
        <v>3.5899999999999999E-3</v>
      </c>
      <c r="I316" s="25">
        <f t="shared" si="68"/>
        <v>2.4499999999999999E-3</v>
      </c>
      <c r="J316" s="25"/>
      <c r="K316" s="25">
        <f t="shared" si="69"/>
        <v>1.2187999999999999E-4</v>
      </c>
      <c r="L316" s="25">
        <f t="shared" si="70"/>
        <v>2.8068963999999998E-3</v>
      </c>
      <c r="M316" s="25">
        <v>4.2500000000000003E-3</v>
      </c>
      <c r="N316" s="25">
        <f t="shared" si="71"/>
        <v>3.1100000000000004E-3</v>
      </c>
      <c r="O316" s="25"/>
      <c r="P316" s="25">
        <f t="shared" si="72"/>
        <v>6.6478000000000023E-4</v>
      </c>
      <c r="Q316" s="25">
        <f t="shared" si="73"/>
        <v>1.5309883400000007E-2</v>
      </c>
      <c r="R316" s="25">
        <v>2.9499999999999999E-3</v>
      </c>
      <c r="S316" s="25">
        <f t="shared" si="74"/>
        <v>1.81E-3</v>
      </c>
      <c r="T316" s="25"/>
      <c r="U316" s="25">
        <f t="shared" si="75"/>
        <v>9.2477999999999994E-4</v>
      </c>
      <c r="V316" s="25">
        <f t="shared" si="76"/>
        <v>2.12976834E-2</v>
      </c>
      <c r="W316" s="25">
        <v>7.5000000000000002E-4</v>
      </c>
      <c r="X316" s="25">
        <f t="shared" si="77"/>
        <v>-3.8999999999999994E-4</v>
      </c>
      <c r="Y316" s="25"/>
      <c r="Z316" s="25">
        <f t="shared" si="78"/>
        <v>-1.1535899999999999E-3</v>
      </c>
      <c r="AA316" s="25">
        <f t="shared" si="79"/>
        <v>-2.65671777E-2</v>
      </c>
      <c r="AB316" s="25">
        <v>2.1199999999999999E-3</v>
      </c>
      <c r="AC316" s="25">
        <f t="shared" si="64"/>
        <v>1.14E-3</v>
      </c>
    </row>
    <row r="317" spans="1:29" s="15" customFormat="1">
      <c r="A317" s="18">
        <v>565</v>
      </c>
      <c r="B317" s="25">
        <v>4.0000000000000003E-5</v>
      </c>
      <c r="C317" s="25">
        <v>4.4099999999999999E-3</v>
      </c>
      <c r="D317" s="25">
        <f t="shared" si="65"/>
        <v>3.4549999999999997E-3</v>
      </c>
      <c r="E317" s="25"/>
      <c r="F317" s="25">
        <f t="shared" si="66"/>
        <v>9.8697999999999972E-4</v>
      </c>
      <c r="G317" s="25">
        <f t="shared" si="67"/>
        <v>2.2730149399999993E-2</v>
      </c>
      <c r="H317" s="25">
        <v>3.81E-3</v>
      </c>
      <c r="I317" s="25">
        <f t="shared" si="68"/>
        <v>2.8549999999999999E-3</v>
      </c>
      <c r="J317" s="25"/>
      <c r="K317" s="25">
        <f t="shared" si="69"/>
        <v>5.2687999999999997E-4</v>
      </c>
      <c r="L317" s="25">
        <f t="shared" si="70"/>
        <v>1.2134046399999999E-2</v>
      </c>
      <c r="M317" s="25">
        <v>4.7600000000000003E-3</v>
      </c>
      <c r="N317" s="25">
        <f t="shared" si="71"/>
        <v>3.8050000000000002E-3</v>
      </c>
      <c r="O317" s="25"/>
      <c r="P317" s="25">
        <f t="shared" si="72"/>
        <v>1.3597800000000001E-3</v>
      </c>
      <c r="Q317" s="25">
        <f t="shared" si="73"/>
        <v>3.1315733400000004E-2</v>
      </c>
      <c r="R317" s="25">
        <v>2.82E-3</v>
      </c>
      <c r="S317" s="25">
        <f t="shared" si="74"/>
        <v>1.8649999999999999E-3</v>
      </c>
      <c r="T317" s="25"/>
      <c r="U317" s="25">
        <f t="shared" si="75"/>
        <v>9.7977999999999997E-4</v>
      </c>
      <c r="V317" s="25">
        <f t="shared" si="76"/>
        <v>2.2564333400000001E-2</v>
      </c>
      <c r="W317" s="25">
        <v>1.1000000000000001E-3</v>
      </c>
      <c r="X317" s="25">
        <f t="shared" si="77"/>
        <v>1.4500000000000006E-4</v>
      </c>
      <c r="Y317" s="25"/>
      <c r="Z317" s="25">
        <f t="shared" si="78"/>
        <v>-6.1858999999999992E-4</v>
      </c>
      <c r="AA317" s="25">
        <f t="shared" si="79"/>
        <v>-1.4246127699999998E-2</v>
      </c>
      <c r="AB317" s="25">
        <v>1.8699999999999999E-3</v>
      </c>
      <c r="AC317" s="25">
        <f t="shared" si="64"/>
        <v>9.5500000000000001E-4</v>
      </c>
    </row>
    <row r="318" spans="1:29" s="15" customFormat="1">
      <c r="A318" s="18">
        <v>566</v>
      </c>
      <c r="B318" s="25">
        <v>-9.0000000000000006E-5</v>
      </c>
      <c r="C318" s="25">
        <v>4.2399999999999998E-3</v>
      </c>
      <c r="D318" s="25">
        <f t="shared" si="65"/>
        <v>3.3549999999999999E-3</v>
      </c>
      <c r="E318" s="25"/>
      <c r="F318" s="25">
        <f t="shared" si="66"/>
        <v>8.8697999999999989E-4</v>
      </c>
      <c r="G318" s="25">
        <f t="shared" si="67"/>
        <v>2.0427149399999997E-2</v>
      </c>
      <c r="H318" s="25">
        <v>3.7000000000000002E-3</v>
      </c>
      <c r="I318" s="25">
        <f t="shared" si="68"/>
        <v>2.8150000000000002E-3</v>
      </c>
      <c r="J318" s="25"/>
      <c r="K318" s="25">
        <f t="shared" si="69"/>
        <v>4.868800000000003E-4</v>
      </c>
      <c r="L318" s="25">
        <f t="shared" si="70"/>
        <v>1.1212846400000007E-2</v>
      </c>
      <c r="M318" s="25">
        <v>4.3400000000000001E-3</v>
      </c>
      <c r="N318" s="25">
        <f t="shared" si="71"/>
        <v>3.4550000000000002E-3</v>
      </c>
      <c r="O318" s="25"/>
      <c r="P318" s="25">
        <f t="shared" si="72"/>
        <v>1.0097800000000001E-3</v>
      </c>
      <c r="Q318" s="25">
        <f t="shared" si="73"/>
        <v>2.3255233400000002E-2</v>
      </c>
      <c r="R318" s="25">
        <v>3.0400000000000002E-3</v>
      </c>
      <c r="S318" s="25">
        <f t="shared" si="74"/>
        <v>2.1550000000000002E-3</v>
      </c>
      <c r="T318" s="25"/>
      <c r="U318" s="25">
        <f t="shared" si="75"/>
        <v>1.2697800000000003E-3</v>
      </c>
      <c r="V318" s="25">
        <f t="shared" si="76"/>
        <v>2.9243033400000007E-2</v>
      </c>
      <c r="W318" s="25">
        <v>8.4000000000000003E-4</v>
      </c>
      <c r="X318" s="25">
        <f t="shared" si="77"/>
        <v>-4.500000000000001E-5</v>
      </c>
      <c r="Y318" s="25"/>
      <c r="Z318" s="25">
        <f t="shared" si="78"/>
        <v>-8.0858999999999998E-4</v>
      </c>
      <c r="AA318" s="25">
        <f t="shared" si="79"/>
        <v>-1.8621827699999999E-2</v>
      </c>
      <c r="AB318" s="25">
        <v>1.8600000000000001E-3</v>
      </c>
      <c r="AC318" s="25">
        <f t="shared" si="64"/>
        <v>8.8500000000000004E-4</v>
      </c>
    </row>
    <row r="319" spans="1:29" s="15" customFormat="1">
      <c r="A319" s="18">
        <v>567</v>
      </c>
      <c r="B319" s="25">
        <v>3.0000000000000001E-5</v>
      </c>
      <c r="C319" s="25">
        <v>4.62E-3</v>
      </c>
      <c r="D319" s="25">
        <f t="shared" si="65"/>
        <v>3.6600000000000001E-3</v>
      </c>
      <c r="E319" s="25"/>
      <c r="F319" s="25">
        <f t="shared" si="66"/>
        <v>1.19198E-3</v>
      </c>
      <c r="G319" s="25">
        <f t="shared" si="67"/>
        <v>2.7451299400000004E-2</v>
      </c>
      <c r="H319" s="25">
        <v>4.1000000000000003E-3</v>
      </c>
      <c r="I319" s="25">
        <f t="shared" si="68"/>
        <v>3.1400000000000004E-3</v>
      </c>
      <c r="J319" s="25"/>
      <c r="K319" s="25">
        <f t="shared" si="69"/>
        <v>8.118800000000005E-4</v>
      </c>
      <c r="L319" s="25">
        <f t="shared" si="70"/>
        <v>1.8697596400000013E-2</v>
      </c>
      <c r="M319" s="25">
        <v>4.79E-3</v>
      </c>
      <c r="N319" s="25">
        <f t="shared" si="71"/>
        <v>3.8300000000000001E-3</v>
      </c>
      <c r="O319" s="25"/>
      <c r="P319" s="25">
        <f t="shared" si="72"/>
        <v>1.38478E-3</v>
      </c>
      <c r="Q319" s="25">
        <f t="shared" si="73"/>
        <v>3.1891483400000004E-2</v>
      </c>
      <c r="R319" s="25">
        <v>2.9399999999999999E-3</v>
      </c>
      <c r="S319" s="25">
        <f t="shared" si="74"/>
        <v>1.98E-3</v>
      </c>
      <c r="T319" s="25"/>
      <c r="U319" s="25">
        <f t="shared" si="75"/>
        <v>1.0947800000000001E-3</v>
      </c>
      <c r="V319" s="25">
        <f t="shared" si="76"/>
        <v>2.5212783400000001E-2</v>
      </c>
      <c r="W319" s="25">
        <v>1.1800000000000001E-3</v>
      </c>
      <c r="X319" s="25">
        <f t="shared" si="77"/>
        <v>2.2000000000000003E-4</v>
      </c>
      <c r="Y319" s="25"/>
      <c r="Z319" s="25">
        <f t="shared" si="78"/>
        <v>-5.4358999999999994E-4</v>
      </c>
      <c r="AA319" s="25">
        <f t="shared" si="79"/>
        <v>-1.2518877699999998E-2</v>
      </c>
      <c r="AB319" s="25">
        <v>1.89E-3</v>
      </c>
      <c r="AC319" s="25">
        <f t="shared" si="64"/>
        <v>9.6000000000000002E-4</v>
      </c>
    </row>
    <row r="320" spans="1:29" s="15" customFormat="1">
      <c r="A320" s="18">
        <v>568</v>
      </c>
      <c r="B320" s="25">
        <v>-1.2E-4</v>
      </c>
      <c r="C320" s="25">
        <v>4.2100000000000002E-3</v>
      </c>
      <c r="D320" s="25">
        <f t="shared" si="65"/>
        <v>3.32E-3</v>
      </c>
      <c r="E320" s="25"/>
      <c r="F320" s="25">
        <f t="shared" si="66"/>
        <v>8.5198000000000001E-4</v>
      </c>
      <c r="G320" s="25">
        <f t="shared" si="67"/>
        <v>1.9621099400000001E-2</v>
      </c>
      <c r="H320" s="25">
        <v>3.63E-3</v>
      </c>
      <c r="I320" s="25">
        <f t="shared" si="68"/>
        <v>2.7400000000000002E-3</v>
      </c>
      <c r="J320" s="25"/>
      <c r="K320" s="25">
        <f t="shared" si="69"/>
        <v>4.1188000000000032E-4</v>
      </c>
      <c r="L320" s="25">
        <f t="shared" si="70"/>
        <v>9.4855964000000077E-3</v>
      </c>
      <c r="M320" s="25">
        <v>4.4200000000000003E-3</v>
      </c>
      <c r="N320" s="25">
        <f t="shared" si="71"/>
        <v>3.5300000000000002E-3</v>
      </c>
      <c r="O320" s="25"/>
      <c r="P320" s="25">
        <f t="shared" si="72"/>
        <v>1.08478E-3</v>
      </c>
      <c r="Q320" s="25">
        <f t="shared" si="73"/>
        <v>2.4982483400000002E-2</v>
      </c>
      <c r="R320" s="25">
        <v>3.0799999999999998E-3</v>
      </c>
      <c r="S320" s="25">
        <f t="shared" si="74"/>
        <v>2.1900000000000001E-3</v>
      </c>
      <c r="T320" s="25"/>
      <c r="U320" s="25">
        <f t="shared" si="75"/>
        <v>1.3047800000000002E-3</v>
      </c>
      <c r="V320" s="25">
        <f t="shared" si="76"/>
        <v>3.0049083400000006E-2</v>
      </c>
      <c r="W320" s="25">
        <v>8.0000000000000004E-4</v>
      </c>
      <c r="X320" s="25">
        <f t="shared" si="77"/>
        <v>-8.9999999999999911E-5</v>
      </c>
      <c r="Y320" s="25"/>
      <c r="Z320" s="25">
        <f t="shared" si="78"/>
        <v>-8.5358999999999988E-4</v>
      </c>
      <c r="AA320" s="25">
        <f t="shared" si="79"/>
        <v>-1.9658177699999998E-2</v>
      </c>
      <c r="AB320" s="25">
        <v>1.9E-3</v>
      </c>
      <c r="AC320" s="25">
        <f t="shared" si="64"/>
        <v>8.8999999999999995E-4</v>
      </c>
    </row>
    <row r="321" spans="1:29" s="15" customFormat="1">
      <c r="A321" s="18">
        <v>569</v>
      </c>
      <c r="B321" s="25">
        <v>0</v>
      </c>
      <c r="C321" s="25">
        <v>4.4999999999999997E-3</v>
      </c>
      <c r="D321" s="25">
        <f t="shared" si="65"/>
        <v>3.5449999999999995E-3</v>
      </c>
      <c r="E321" s="25"/>
      <c r="F321" s="25">
        <f t="shared" si="66"/>
        <v>1.0769799999999995E-3</v>
      </c>
      <c r="G321" s="25">
        <f t="shared" si="67"/>
        <v>2.480284939999999E-2</v>
      </c>
      <c r="H321" s="25">
        <v>3.9199999999999999E-3</v>
      </c>
      <c r="I321" s="25">
        <f t="shared" si="68"/>
        <v>2.9649999999999998E-3</v>
      </c>
      <c r="J321" s="25"/>
      <c r="K321" s="25">
        <f t="shared" si="69"/>
        <v>6.3687999999999982E-4</v>
      </c>
      <c r="L321" s="25">
        <f t="shared" si="70"/>
        <v>1.4667346399999996E-2</v>
      </c>
      <c r="M321" s="25">
        <v>4.79E-3</v>
      </c>
      <c r="N321" s="25">
        <f t="shared" si="71"/>
        <v>3.8349999999999999E-3</v>
      </c>
      <c r="O321" s="25"/>
      <c r="P321" s="25">
        <f t="shared" si="72"/>
        <v>1.3897799999999997E-3</v>
      </c>
      <c r="Q321" s="25">
        <f t="shared" si="73"/>
        <v>3.2006633399999998E-2</v>
      </c>
      <c r="R321" s="25">
        <v>2.8600000000000001E-3</v>
      </c>
      <c r="S321" s="25">
        <f t="shared" si="74"/>
        <v>1.905E-3</v>
      </c>
      <c r="T321" s="25"/>
      <c r="U321" s="25">
        <f t="shared" si="75"/>
        <v>1.0197800000000001E-3</v>
      </c>
      <c r="V321" s="25">
        <f t="shared" si="76"/>
        <v>2.3485533400000001E-2</v>
      </c>
      <c r="W321" s="25">
        <v>1.1800000000000001E-3</v>
      </c>
      <c r="X321" s="25">
        <f t="shared" si="77"/>
        <v>2.2500000000000005E-4</v>
      </c>
      <c r="Y321" s="25"/>
      <c r="Z321" s="25">
        <f t="shared" si="78"/>
        <v>-5.3858999999999992E-4</v>
      </c>
      <c r="AA321" s="25">
        <f t="shared" si="79"/>
        <v>-1.2403727699999999E-2</v>
      </c>
      <c r="AB321" s="25">
        <v>1.91E-3</v>
      </c>
      <c r="AC321" s="25">
        <f t="shared" si="64"/>
        <v>9.5500000000000001E-4</v>
      </c>
    </row>
    <row r="322" spans="1:29" s="15" customFormat="1">
      <c r="A322" s="18">
        <v>570</v>
      </c>
      <c r="B322" s="25">
        <v>-2.0000000000000002E-5</v>
      </c>
      <c r="C322" s="25">
        <v>4.0800000000000003E-3</v>
      </c>
      <c r="D322" s="25">
        <f t="shared" si="65"/>
        <v>3.065E-3</v>
      </c>
      <c r="E322" s="25"/>
      <c r="F322" s="25">
        <f t="shared" si="66"/>
        <v>5.9697999999999999E-4</v>
      </c>
      <c r="G322" s="25">
        <f t="shared" si="67"/>
        <v>1.3748449400000001E-2</v>
      </c>
      <c r="H322" s="25">
        <v>3.5899999999999999E-3</v>
      </c>
      <c r="I322" s="25">
        <f t="shared" si="68"/>
        <v>2.575E-3</v>
      </c>
      <c r="J322" s="25"/>
      <c r="K322" s="25">
        <f t="shared" si="69"/>
        <v>2.468800000000001E-4</v>
      </c>
      <c r="L322" s="25">
        <f t="shared" si="70"/>
        <v>5.6856464000000027E-3</v>
      </c>
      <c r="M322" s="25">
        <v>4.2199999999999998E-3</v>
      </c>
      <c r="N322" s="25">
        <f t="shared" si="71"/>
        <v>3.2049999999999995E-3</v>
      </c>
      <c r="O322" s="25"/>
      <c r="P322" s="25">
        <f t="shared" si="72"/>
        <v>7.597799999999994E-4</v>
      </c>
      <c r="Q322" s="25">
        <f t="shared" si="73"/>
        <v>1.7497733399999986E-2</v>
      </c>
      <c r="R322" s="25">
        <v>2.7399999999999998E-3</v>
      </c>
      <c r="S322" s="25">
        <f t="shared" si="74"/>
        <v>1.7249999999999998E-3</v>
      </c>
      <c r="T322" s="25"/>
      <c r="U322" s="25">
        <f t="shared" si="75"/>
        <v>8.3977999999999972E-4</v>
      </c>
      <c r="V322" s="25">
        <f t="shared" si="76"/>
        <v>1.9340133399999994E-2</v>
      </c>
      <c r="W322" s="25">
        <v>7.2999999999999996E-4</v>
      </c>
      <c r="X322" s="25">
        <f t="shared" si="77"/>
        <v>-2.850000000000001E-4</v>
      </c>
      <c r="Y322" s="25"/>
      <c r="Z322" s="25">
        <f t="shared" si="78"/>
        <v>-1.0485900000000001E-3</v>
      </c>
      <c r="AA322" s="25">
        <f t="shared" si="79"/>
        <v>-2.4149027700000002E-2</v>
      </c>
      <c r="AB322" s="25">
        <v>2.0500000000000002E-3</v>
      </c>
      <c r="AC322" s="25">
        <f t="shared" ref="AC322:AC385" si="80">(B322+AB322)/2</f>
        <v>1.0150000000000001E-3</v>
      </c>
    </row>
    <row r="323" spans="1:29" s="15" customFormat="1">
      <c r="A323" s="18">
        <v>571</v>
      </c>
      <c r="B323" s="25">
        <v>2.0000000000000002E-5</v>
      </c>
      <c r="C323" s="25">
        <v>4.3899999999999998E-3</v>
      </c>
      <c r="D323" s="25">
        <f t="shared" ref="D323:D386" si="81">C323-AC323</f>
        <v>3.3949999999999996E-3</v>
      </c>
      <c r="E323" s="25"/>
      <c r="F323" s="25">
        <f t="shared" ref="F323:F351" si="82">D323-0.00246802</f>
        <v>9.2697999999999956E-4</v>
      </c>
      <c r="G323" s="25">
        <f t="shared" ref="G323:G351" si="83">F323*23.03</f>
        <v>2.1348349399999991E-2</v>
      </c>
      <c r="H323" s="25">
        <v>3.9399999999999999E-3</v>
      </c>
      <c r="I323" s="25">
        <f t="shared" ref="I323:I386" si="84">H323-AC323</f>
        <v>2.9449999999999997E-3</v>
      </c>
      <c r="J323" s="25"/>
      <c r="K323" s="25">
        <f t="shared" ref="K323:K351" si="85">I323-0.00232812</f>
        <v>6.1687999999999977E-4</v>
      </c>
      <c r="L323" s="25">
        <f t="shared" ref="L323:L351" si="86">K323*23.03</f>
        <v>1.4206746399999996E-2</v>
      </c>
      <c r="M323" s="25">
        <v>4.6600000000000001E-3</v>
      </c>
      <c r="N323" s="25">
        <f t="shared" ref="N323:N386" si="87">M323-AC323</f>
        <v>3.6649999999999999E-3</v>
      </c>
      <c r="O323" s="25"/>
      <c r="P323" s="25">
        <f t="shared" ref="P323:P351" si="88">N323-0.00244522</f>
        <v>1.2197799999999997E-3</v>
      </c>
      <c r="Q323" s="25">
        <f t="shared" ref="Q323:Q351" si="89">P323*23.03</f>
        <v>2.8091533399999997E-2</v>
      </c>
      <c r="R323" s="25">
        <v>2.8800000000000002E-3</v>
      </c>
      <c r="S323" s="25">
        <f t="shared" ref="S323:S386" si="90">R323-AC323</f>
        <v>1.8850000000000002E-3</v>
      </c>
      <c r="T323" s="25"/>
      <c r="U323" s="25">
        <f t="shared" ref="U323:U351" si="91">S323-0.00088522</f>
        <v>9.9978000000000003E-4</v>
      </c>
      <c r="V323" s="25">
        <f t="shared" ref="V323:V351" si="92">U323*23.03</f>
        <v>2.3024933400000003E-2</v>
      </c>
      <c r="W323" s="25">
        <v>1.1199999999999999E-3</v>
      </c>
      <c r="X323" s="25">
        <f t="shared" ref="X323:X386" si="93">W323-AC323</f>
        <v>1.2499999999999989E-4</v>
      </c>
      <c r="Y323" s="25"/>
      <c r="Z323" s="25">
        <f t="shared" ref="Z323:Z351" si="94">X323-0.00076359</f>
        <v>-6.3859000000000008E-4</v>
      </c>
      <c r="AA323" s="25">
        <f t="shared" ref="AA323:AA351" si="95">Z323*23.03</f>
        <v>-1.4706727700000002E-2</v>
      </c>
      <c r="AB323" s="25">
        <v>1.97E-3</v>
      </c>
      <c r="AC323" s="25">
        <f t="shared" si="80"/>
        <v>9.9500000000000001E-4</v>
      </c>
    </row>
    <row r="324" spans="1:29" s="15" customFormat="1">
      <c r="A324" s="18">
        <v>572</v>
      </c>
      <c r="B324" s="25">
        <v>4.0000000000000003E-5</v>
      </c>
      <c r="C324" s="25">
        <v>4.2900000000000004E-3</v>
      </c>
      <c r="D324" s="25">
        <f t="shared" si="81"/>
        <v>3.2400000000000003E-3</v>
      </c>
      <c r="E324" s="25"/>
      <c r="F324" s="25">
        <f t="shared" si="82"/>
        <v>7.7198000000000024E-4</v>
      </c>
      <c r="G324" s="25">
        <f t="shared" si="83"/>
        <v>1.7778699400000007E-2</v>
      </c>
      <c r="H324" s="25">
        <v>3.5999999999999999E-3</v>
      </c>
      <c r="I324" s="25">
        <f t="shared" si="84"/>
        <v>2.5499999999999997E-3</v>
      </c>
      <c r="J324" s="25"/>
      <c r="K324" s="25">
        <f t="shared" si="85"/>
        <v>2.2187999999999982E-4</v>
      </c>
      <c r="L324" s="25">
        <f t="shared" si="86"/>
        <v>5.1098963999999959E-3</v>
      </c>
      <c r="M324" s="25">
        <v>4.2700000000000004E-3</v>
      </c>
      <c r="N324" s="25">
        <f t="shared" si="87"/>
        <v>3.2200000000000002E-3</v>
      </c>
      <c r="O324" s="25"/>
      <c r="P324" s="25">
        <f t="shared" si="88"/>
        <v>7.7478000000000009E-4</v>
      </c>
      <c r="Q324" s="25">
        <f t="shared" si="89"/>
        <v>1.7843183400000004E-2</v>
      </c>
      <c r="R324" s="25">
        <v>2.8400000000000001E-3</v>
      </c>
      <c r="S324" s="25">
        <f t="shared" si="90"/>
        <v>1.7899999999999999E-3</v>
      </c>
      <c r="T324" s="25"/>
      <c r="U324" s="25">
        <f t="shared" si="91"/>
        <v>9.0477999999999989E-4</v>
      </c>
      <c r="V324" s="25">
        <f t="shared" si="92"/>
        <v>2.0837083399999998E-2</v>
      </c>
      <c r="W324" s="25">
        <v>7.2000000000000005E-4</v>
      </c>
      <c r="X324" s="25">
        <f t="shared" si="93"/>
        <v>-3.3000000000000011E-4</v>
      </c>
      <c r="Y324" s="25"/>
      <c r="Z324" s="25">
        <f t="shared" si="94"/>
        <v>-1.0935900000000002E-3</v>
      </c>
      <c r="AA324" s="25">
        <f t="shared" si="95"/>
        <v>-2.5185377700000004E-2</v>
      </c>
      <c r="AB324" s="25">
        <v>2.0600000000000002E-3</v>
      </c>
      <c r="AC324" s="25">
        <f t="shared" si="80"/>
        <v>1.0500000000000002E-3</v>
      </c>
    </row>
    <row r="325" spans="1:29" s="15" customFormat="1">
      <c r="A325" s="18">
        <v>573</v>
      </c>
      <c r="B325" s="25">
        <v>1.0000000000000001E-5</v>
      </c>
      <c r="C325" s="25">
        <v>4.4200000000000003E-3</v>
      </c>
      <c r="D325" s="25">
        <f t="shared" si="81"/>
        <v>3.4450000000000001E-3</v>
      </c>
      <c r="E325" s="25"/>
      <c r="F325" s="25">
        <f t="shared" si="82"/>
        <v>9.7698000000000012E-4</v>
      </c>
      <c r="G325" s="25">
        <f t="shared" si="83"/>
        <v>2.2499849400000004E-2</v>
      </c>
      <c r="H325" s="25">
        <v>3.7799999999999999E-3</v>
      </c>
      <c r="I325" s="25">
        <f t="shared" si="84"/>
        <v>2.8049999999999998E-3</v>
      </c>
      <c r="J325" s="25"/>
      <c r="K325" s="25">
        <f t="shared" si="85"/>
        <v>4.7687999999999984E-4</v>
      </c>
      <c r="L325" s="25">
        <f t="shared" si="86"/>
        <v>1.0982546399999998E-2</v>
      </c>
      <c r="M325" s="25">
        <v>4.5900000000000003E-3</v>
      </c>
      <c r="N325" s="25">
        <f t="shared" si="87"/>
        <v>3.6150000000000002E-3</v>
      </c>
      <c r="O325" s="25"/>
      <c r="P325" s="25">
        <f t="shared" si="88"/>
        <v>1.16978E-3</v>
      </c>
      <c r="Q325" s="25">
        <f t="shared" si="89"/>
        <v>2.6940033400000001E-2</v>
      </c>
      <c r="R325" s="25">
        <v>2.8600000000000001E-3</v>
      </c>
      <c r="S325" s="25">
        <f t="shared" si="90"/>
        <v>1.885E-3</v>
      </c>
      <c r="T325" s="25"/>
      <c r="U325" s="25">
        <f t="shared" si="91"/>
        <v>9.9978000000000003E-4</v>
      </c>
      <c r="V325" s="25">
        <f t="shared" si="92"/>
        <v>2.3024933400000003E-2</v>
      </c>
      <c r="W325" s="25">
        <v>1.0399999999999999E-3</v>
      </c>
      <c r="X325" s="25">
        <f t="shared" si="93"/>
        <v>6.4999999999999845E-5</v>
      </c>
      <c r="Y325" s="25"/>
      <c r="Z325" s="25">
        <f t="shared" si="94"/>
        <v>-6.9859000000000013E-4</v>
      </c>
      <c r="AA325" s="25">
        <f t="shared" si="95"/>
        <v>-1.6088527700000004E-2</v>
      </c>
      <c r="AB325" s="25">
        <v>1.9400000000000001E-3</v>
      </c>
      <c r="AC325" s="25">
        <f t="shared" si="80"/>
        <v>9.7500000000000006E-4</v>
      </c>
    </row>
    <row r="326" spans="1:29" s="15" customFormat="1">
      <c r="A326" s="18">
        <v>574</v>
      </c>
      <c r="B326" s="25">
        <v>-1E-4</v>
      </c>
      <c r="C326" s="25">
        <v>4.1799999999999997E-3</v>
      </c>
      <c r="D326" s="25">
        <f t="shared" si="81"/>
        <v>3.2099999999999997E-3</v>
      </c>
      <c r="E326" s="25"/>
      <c r="F326" s="25">
        <f t="shared" si="82"/>
        <v>7.4197999999999972E-4</v>
      </c>
      <c r="G326" s="25">
        <f t="shared" si="83"/>
        <v>1.7087799399999996E-2</v>
      </c>
      <c r="H326" s="25">
        <v>3.5000000000000001E-3</v>
      </c>
      <c r="I326" s="25">
        <f t="shared" si="84"/>
        <v>2.5300000000000001E-3</v>
      </c>
      <c r="J326" s="25"/>
      <c r="K326" s="25">
        <f t="shared" si="85"/>
        <v>2.018800000000002E-4</v>
      </c>
      <c r="L326" s="25">
        <f t="shared" si="86"/>
        <v>4.6492964000000052E-3</v>
      </c>
      <c r="M326" s="25">
        <v>4.28E-3</v>
      </c>
      <c r="N326" s="25">
        <f t="shared" si="87"/>
        <v>3.31E-3</v>
      </c>
      <c r="O326" s="25"/>
      <c r="P326" s="25">
        <f t="shared" si="88"/>
        <v>8.6477999999999989E-4</v>
      </c>
      <c r="Q326" s="25">
        <f t="shared" si="89"/>
        <v>1.9915883399999997E-2</v>
      </c>
      <c r="R326" s="25">
        <v>2.6700000000000001E-3</v>
      </c>
      <c r="S326" s="25">
        <f t="shared" si="90"/>
        <v>1.7000000000000001E-3</v>
      </c>
      <c r="T326" s="25"/>
      <c r="U326" s="25">
        <f t="shared" si="91"/>
        <v>8.1478000000000008E-4</v>
      </c>
      <c r="V326" s="25">
        <f t="shared" si="92"/>
        <v>1.8764383400000004E-2</v>
      </c>
      <c r="W326" s="25">
        <v>8.4000000000000003E-4</v>
      </c>
      <c r="X326" s="25">
        <f t="shared" si="93"/>
        <v>-1.3000000000000002E-4</v>
      </c>
      <c r="Y326" s="25"/>
      <c r="Z326" s="25">
        <f t="shared" si="94"/>
        <v>-8.9358999999999999E-4</v>
      </c>
      <c r="AA326" s="25">
        <f t="shared" si="95"/>
        <v>-2.0579377700000002E-2</v>
      </c>
      <c r="AB326" s="25">
        <v>2.0400000000000001E-3</v>
      </c>
      <c r="AC326" s="25">
        <f t="shared" si="80"/>
        <v>9.7000000000000005E-4</v>
      </c>
    </row>
    <row r="327" spans="1:29" s="15" customFormat="1">
      <c r="A327" s="18">
        <v>575</v>
      </c>
      <c r="B327" s="25">
        <v>-6.0000000000000002E-5</v>
      </c>
      <c r="C327" s="25">
        <v>4.3699999999999998E-3</v>
      </c>
      <c r="D327" s="25">
        <f t="shared" si="81"/>
        <v>3.4249999999999997E-3</v>
      </c>
      <c r="E327" s="25"/>
      <c r="F327" s="25">
        <f t="shared" si="82"/>
        <v>9.5697999999999964E-4</v>
      </c>
      <c r="G327" s="25">
        <f t="shared" si="83"/>
        <v>2.2039249399999992E-2</v>
      </c>
      <c r="H327" s="25">
        <v>3.96E-3</v>
      </c>
      <c r="I327" s="25">
        <f t="shared" si="84"/>
        <v>3.0149999999999999E-3</v>
      </c>
      <c r="J327" s="25"/>
      <c r="K327" s="25">
        <f t="shared" si="85"/>
        <v>6.8687999999999996E-4</v>
      </c>
      <c r="L327" s="25">
        <f t="shared" si="86"/>
        <v>1.5818846399999999E-2</v>
      </c>
      <c r="M327" s="25">
        <v>4.5700000000000003E-3</v>
      </c>
      <c r="N327" s="25">
        <f t="shared" si="87"/>
        <v>3.6250000000000002E-3</v>
      </c>
      <c r="O327" s="25"/>
      <c r="P327" s="25">
        <f t="shared" si="88"/>
        <v>1.1797800000000001E-3</v>
      </c>
      <c r="Q327" s="25">
        <f t="shared" si="89"/>
        <v>2.7170333400000003E-2</v>
      </c>
      <c r="R327" s="25">
        <v>2.8E-3</v>
      </c>
      <c r="S327" s="25">
        <f t="shared" si="90"/>
        <v>1.8549999999999999E-3</v>
      </c>
      <c r="T327" s="25"/>
      <c r="U327" s="25">
        <f t="shared" si="91"/>
        <v>9.6977999999999984E-4</v>
      </c>
      <c r="V327" s="25">
        <f t="shared" si="92"/>
        <v>2.2334033399999998E-2</v>
      </c>
      <c r="W327" s="25">
        <v>9.8999999999999999E-4</v>
      </c>
      <c r="X327" s="25">
        <f t="shared" si="93"/>
        <v>4.500000000000001E-5</v>
      </c>
      <c r="Y327" s="25"/>
      <c r="Z327" s="25">
        <f t="shared" si="94"/>
        <v>-7.1858999999999996E-4</v>
      </c>
      <c r="AA327" s="25">
        <f t="shared" si="95"/>
        <v>-1.6549127699999999E-2</v>
      </c>
      <c r="AB327" s="25">
        <v>1.9499999999999999E-3</v>
      </c>
      <c r="AC327" s="25">
        <f t="shared" si="80"/>
        <v>9.4499999999999998E-4</v>
      </c>
    </row>
    <row r="328" spans="1:29" s="15" customFormat="1">
      <c r="A328" s="18">
        <v>576</v>
      </c>
      <c r="B328" s="25">
        <v>3.0000000000000001E-5</v>
      </c>
      <c r="C328" s="25">
        <v>4.3600000000000002E-3</v>
      </c>
      <c r="D328" s="25">
        <f t="shared" si="81"/>
        <v>3.3150000000000002E-3</v>
      </c>
      <c r="E328" s="25"/>
      <c r="F328" s="25">
        <f t="shared" si="82"/>
        <v>8.4698000000000022E-4</v>
      </c>
      <c r="G328" s="25">
        <f t="shared" si="83"/>
        <v>1.9505949400000007E-2</v>
      </c>
      <c r="H328" s="25">
        <v>3.7000000000000002E-3</v>
      </c>
      <c r="I328" s="25">
        <f t="shared" si="84"/>
        <v>2.6550000000000002E-3</v>
      </c>
      <c r="J328" s="25"/>
      <c r="K328" s="25">
        <f t="shared" si="85"/>
        <v>3.2688000000000031E-4</v>
      </c>
      <c r="L328" s="25">
        <f t="shared" si="86"/>
        <v>7.528046400000008E-3</v>
      </c>
      <c r="M328" s="25">
        <v>4.3200000000000001E-3</v>
      </c>
      <c r="N328" s="25">
        <f t="shared" si="87"/>
        <v>3.2750000000000001E-3</v>
      </c>
      <c r="O328" s="25"/>
      <c r="P328" s="25">
        <f t="shared" si="88"/>
        <v>8.2978000000000001E-4</v>
      </c>
      <c r="Q328" s="25">
        <f t="shared" si="89"/>
        <v>1.9109833400000002E-2</v>
      </c>
      <c r="R328" s="25">
        <v>2.8300000000000001E-3</v>
      </c>
      <c r="S328" s="25">
        <f t="shared" si="90"/>
        <v>1.7849999999999999E-3</v>
      </c>
      <c r="T328" s="25"/>
      <c r="U328" s="25">
        <f t="shared" si="91"/>
        <v>8.9977999999999987E-4</v>
      </c>
      <c r="V328" s="25">
        <f t="shared" si="92"/>
        <v>2.07219334E-2</v>
      </c>
      <c r="W328" s="25">
        <v>8.4999999999999995E-4</v>
      </c>
      <c r="X328" s="25">
        <f t="shared" si="93"/>
        <v>-1.9500000000000019E-4</v>
      </c>
      <c r="Y328" s="25"/>
      <c r="Z328" s="25">
        <f t="shared" si="94"/>
        <v>-9.5859000000000016E-4</v>
      </c>
      <c r="AA328" s="25">
        <f t="shared" si="95"/>
        <v>-2.2076327700000006E-2</v>
      </c>
      <c r="AB328" s="25">
        <v>2.0600000000000002E-3</v>
      </c>
      <c r="AC328" s="25">
        <f t="shared" si="80"/>
        <v>1.0450000000000001E-3</v>
      </c>
    </row>
    <row r="329" spans="1:29" s="15" customFormat="1">
      <c r="A329" s="18">
        <v>577</v>
      </c>
      <c r="B329" s="25">
        <v>-2.0000000000000002E-5</v>
      </c>
      <c r="C329" s="25">
        <v>4.2500000000000003E-3</v>
      </c>
      <c r="D329" s="25">
        <f t="shared" si="81"/>
        <v>3.235E-3</v>
      </c>
      <c r="E329" s="25"/>
      <c r="F329" s="25">
        <f t="shared" si="82"/>
        <v>7.6698000000000001E-4</v>
      </c>
      <c r="G329" s="25">
        <f t="shared" si="83"/>
        <v>1.7663549400000002E-2</v>
      </c>
      <c r="H329" s="25">
        <v>3.8300000000000001E-3</v>
      </c>
      <c r="I329" s="25">
        <f t="shared" si="84"/>
        <v>2.8149999999999998E-3</v>
      </c>
      <c r="J329" s="25"/>
      <c r="K329" s="25">
        <f t="shared" si="85"/>
        <v>4.8687999999999986E-4</v>
      </c>
      <c r="L329" s="25">
        <f t="shared" si="86"/>
        <v>1.1212846399999997E-2</v>
      </c>
      <c r="M329" s="25">
        <v>4.5399999999999998E-3</v>
      </c>
      <c r="N329" s="25">
        <f t="shared" si="87"/>
        <v>3.5249999999999995E-3</v>
      </c>
      <c r="O329" s="25"/>
      <c r="P329" s="25">
        <f t="shared" si="88"/>
        <v>1.0797799999999994E-3</v>
      </c>
      <c r="Q329" s="25">
        <f t="shared" si="89"/>
        <v>2.4867333399999986E-2</v>
      </c>
      <c r="R329" s="25">
        <v>2.7699999999999999E-3</v>
      </c>
      <c r="S329" s="25">
        <f t="shared" si="90"/>
        <v>1.7549999999999998E-3</v>
      </c>
      <c r="T329" s="25"/>
      <c r="U329" s="25">
        <f t="shared" si="91"/>
        <v>8.6977999999999979E-4</v>
      </c>
      <c r="V329" s="25">
        <f t="shared" si="92"/>
        <v>2.0031033399999995E-2</v>
      </c>
      <c r="W329" s="25">
        <v>9.2000000000000003E-4</v>
      </c>
      <c r="X329" s="25">
        <f t="shared" si="93"/>
        <v>-9.5000000000000032E-5</v>
      </c>
      <c r="Y329" s="25"/>
      <c r="Z329" s="25">
        <f t="shared" si="94"/>
        <v>-8.5859E-4</v>
      </c>
      <c r="AA329" s="25">
        <f t="shared" si="95"/>
        <v>-1.9773327700000003E-2</v>
      </c>
      <c r="AB329" s="25">
        <v>2.0500000000000002E-3</v>
      </c>
      <c r="AC329" s="25">
        <f t="shared" si="80"/>
        <v>1.0150000000000001E-3</v>
      </c>
    </row>
    <row r="330" spans="1:29" s="15" customFormat="1">
      <c r="A330" s="18">
        <v>578</v>
      </c>
      <c r="B330" s="25">
        <v>6.0000000000000002E-5</v>
      </c>
      <c r="C330" s="25">
        <v>4.3E-3</v>
      </c>
      <c r="D330" s="25">
        <f t="shared" si="81"/>
        <v>3.2199999999999998E-3</v>
      </c>
      <c r="E330" s="25"/>
      <c r="F330" s="25">
        <f t="shared" si="82"/>
        <v>7.5197999999999975E-4</v>
      </c>
      <c r="G330" s="25">
        <f t="shared" si="83"/>
        <v>1.7318099399999995E-2</v>
      </c>
      <c r="H330" s="25">
        <v>3.7200000000000002E-3</v>
      </c>
      <c r="I330" s="25">
        <f t="shared" si="84"/>
        <v>2.64E-3</v>
      </c>
      <c r="J330" s="25"/>
      <c r="K330" s="25">
        <f t="shared" si="85"/>
        <v>3.1188000000000006E-4</v>
      </c>
      <c r="L330" s="25">
        <f t="shared" si="86"/>
        <v>7.1825964000000013E-3</v>
      </c>
      <c r="M330" s="25">
        <v>4.4000000000000003E-3</v>
      </c>
      <c r="N330" s="25">
        <f t="shared" si="87"/>
        <v>3.32E-3</v>
      </c>
      <c r="O330" s="25"/>
      <c r="P330" s="25">
        <f t="shared" si="88"/>
        <v>8.7477999999999992E-4</v>
      </c>
      <c r="Q330" s="25">
        <f t="shared" si="89"/>
        <v>2.01461834E-2</v>
      </c>
      <c r="R330" s="25">
        <v>2.7299999999999998E-3</v>
      </c>
      <c r="S330" s="25">
        <f t="shared" si="90"/>
        <v>1.6499999999999998E-3</v>
      </c>
      <c r="T330" s="25"/>
      <c r="U330" s="25">
        <f t="shared" si="91"/>
        <v>7.6477999999999974E-4</v>
      </c>
      <c r="V330" s="25">
        <f t="shared" si="92"/>
        <v>1.7612883399999994E-2</v>
      </c>
      <c r="W330" s="25">
        <v>9.2000000000000003E-4</v>
      </c>
      <c r="X330" s="25">
        <f t="shared" si="93"/>
        <v>-1.5999999999999999E-4</v>
      </c>
      <c r="Y330" s="25"/>
      <c r="Z330" s="25">
        <f t="shared" si="94"/>
        <v>-9.2358999999999996E-4</v>
      </c>
      <c r="AA330" s="25">
        <f t="shared" si="95"/>
        <v>-2.12702777E-2</v>
      </c>
      <c r="AB330" s="25">
        <v>2.0999999999999999E-3</v>
      </c>
      <c r="AC330" s="25">
        <f t="shared" si="80"/>
        <v>1.08E-3</v>
      </c>
    </row>
    <row r="331" spans="1:29" s="15" customFormat="1">
      <c r="A331" s="18">
        <v>579</v>
      </c>
      <c r="B331" s="25">
        <v>0</v>
      </c>
      <c r="C331" s="25">
        <v>4.2399999999999998E-3</v>
      </c>
      <c r="D331" s="25">
        <f t="shared" si="81"/>
        <v>3.2399999999999998E-3</v>
      </c>
      <c r="E331" s="25"/>
      <c r="F331" s="25">
        <f t="shared" si="82"/>
        <v>7.719799999999998E-4</v>
      </c>
      <c r="G331" s="25">
        <f t="shared" si="83"/>
        <v>1.7778699399999997E-2</v>
      </c>
      <c r="H331" s="25">
        <v>3.82E-3</v>
      </c>
      <c r="I331" s="25">
        <f t="shared" si="84"/>
        <v>2.82E-3</v>
      </c>
      <c r="J331" s="25"/>
      <c r="K331" s="25">
        <f t="shared" si="85"/>
        <v>4.9188000000000009E-4</v>
      </c>
      <c r="L331" s="25">
        <f t="shared" si="86"/>
        <v>1.1327996400000004E-2</v>
      </c>
      <c r="M331" s="25">
        <v>4.5300000000000002E-3</v>
      </c>
      <c r="N331" s="25">
        <f t="shared" si="87"/>
        <v>3.5300000000000002E-3</v>
      </c>
      <c r="O331" s="25"/>
      <c r="P331" s="25">
        <f t="shared" si="88"/>
        <v>1.08478E-3</v>
      </c>
      <c r="Q331" s="25">
        <f t="shared" si="89"/>
        <v>2.4982483400000002E-2</v>
      </c>
      <c r="R331" s="25">
        <v>2.8600000000000001E-3</v>
      </c>
      <c r="S331" s="25">
        <f t="shared" si="90"/>
        <v>1.8600000000000001E-3</v>
      </c>
      <c r="T331" s="25"/>
      <c r="U331" s="25">
        <f t="shared" si="91"/>
        <v>9.7478000000000007E-4</v>
      </c>
      <c r="V331" s="25">
        <f t="shared" si="92"/>
        <v>2.2449183400000003E-2</v>
      </c>
      <c r="W331" s="25">
        <v>8.4000000000000003E-4</v>
      </c>
      <c r="X331" s="25">
        <f t="shared" si="93"/>
        <v>-1.5999999999999999E-4</v>
      </c>
      <c r="Y331" s="25"/>
      <c r="Z331" s="25">
        <f t="shared" si="94"/>
        <v>-9.2358999999999996E-4</v>
      </c>
      <c r="AA331" s="25">
        <f t="shared" si="95"/>
        <v>-2.12702777E-2</v>
      </c>
      <c r="AB331" s="25">
        <v>2E-3</v>
      </c>
      <c r="AC331" s="25">
        <f t="shared" si="80"/>
        <v>1E-3</v>
      </c>
    </row>
    <row r="332" spans="1:29" s="15" customFormat="1">
      <c r="A332" s="18">
        <v>580</v>
      </c>
      <c r="B332" s="25">
        <v>1.0000000000000001E-5</v>
      </c>
      <c r="C332" s="25">
        <v>4.2199999999999998E-3</v>
      </c>
      <c r="D332" s="25">
        <f t="shared" si="81"/>
        <v>3.1949999999999999E-3</v>
      </c>
      <c r="E332" s="25"/>
      <c r="F332" s="25">
        <f t="shared" si="82"/>
        <v>7.269799999999999E-4</v>
      </c>
      <c r="G332" s="25">
        <f t="shared" si="83"/>
        <v>1.6742349399999999E-2</v>
      </c>
      <c r="H332" s="25">
        <v>3.4099999999999998E-3</v>
      </c>
      <c r="I332" s="25">
        <f t="shared" si="84"/>
        <v>2.385E-3</v>
      </c>
      <c r="J332" s="25"/>
      <c r="K332" s="25">
        <f t="shared" si="85"/>
        <v>5.6880000000000038E-5</v>
      </c>
      <c r="L332" s="25">
        <f t="shared" si="86"/>
        <v>1.309946400000001E-3</v>
      </c>
      <c r="M332" s="25">
        <v>4.2599999999999999E-3</v>
      </c>
      <c r="N332" s="25">
        <f t="shared" si="87"/>
        <v>3.235E-3</v>
      </c>
      <c r="O332" s="25"/>
      <c r="P332" s="25">
        <f t="shared" si="88"/>
        <v>7.8977999999999991E-4</v>
      </c>
      <c r="Q332" s="25">
        <f t="shared" si="89"/>
        <v>1.8188633399999998E-2</v>
      </c>
      <c r="R332" s="25">
        <v>2.66E-3</v>
      </c>
      <c r="S332" s="25">
        <f t="shared" si="90"/>
        <v>1.635E-3</v>
      </c>
      <c r="T332" s="25"/>
      <c r="U332" s="25">
        <f t="shared" si="91"/>
        <v>7.4977999999999991E-4</v>
      </c>
      <c r="V332" s="25">
        <f t="shared" si="92"/>
        <v>1.7267433400000001E-2</v>
      </c>
      <c r="W332" s="25">
        <v>9.3999999999999997E-4</v>
      </c>
      <c r="X332" s="25">
        <f t="shared" si="93"/>
        <v>-8.5000000000000115E-5</v>
      </c>
      <c r="Y332" s="25"/>
      <c r="Z332" s="25">
        <f t="shared" si="94"/>
        <v>-8.4859000000000009E-4</v>
      </c>
      <c r="AA332" s="25">
        <f t="shared" si="95"/>
        <v>-1.9543027700000003E-2</v>
      </c>
      <c r="AB332" s="25">
        <v>2.0400000000000001E-3</v>
      </c>
      <c r="AC332" s="25">
        <f t="shared" si="80"/>
        <v>1.0250000000000001E-3</v>
      </c>
    </row>
    <row r="333" spans="1:29" s="15" customFormat="1">
      <c r="A333" s="18">
        <v>581</v>
      </c>
      <c r="B333" s="25">
        <v>4.0000000000000003E-5</v>
      </c>
      <c r="C333" s="25">
        <v>4.2599999999999999E-3</v>
      </c>
      <c r="D333" s="25">
        <f t="shared" si="81"/>
        <v>3.2249999999999996E-3</v>
      </c>
      <c r="E333" s="25"/>
      <c r="F333" s="25">
        <f t="shared" si="82"/>
        <v>7.5697999999999955E-4</v>
      </c>
      <c r="G333" s="25">
        <f t="shared" si="83"/>
        <v>1.7433249399999989E-2</v>
      </c>
      <c r="H333" s="25">
        <v>3.81E-3</v>
      </c>
      <c r="I333" s="25">
        <f t="shared" si="84"/>
        <v>2.7749999999999997E-3</v>
      </c>
      <c r="J333" s="25"/>
      <c r="K333" s="25">
        <f t="shared" si="85"/>
        <v>4.4687999999999976E-4</v>
      </c>
      <c r="L333" s="25">
        <f t="shared" si="86"/>
        <v>1.0291646399999995E-2</v>
      </c>
      <c r="M333" s="25">
        <v>4.5900000000000003E-3</v>
      </c>
      <c r="N333" s="25">
        <f t="shared" si="87"/>
        <v>3.555E-3</v>
      </c>
      <c r="O333" s="25"/>
      <c r="P333" s="25">
        <f t="shared" si="88"/>
        <v>1.1097799999999999E-3</v>
      </c>
      <c r="Q333" s="25">
        <f t="shared" si="89"/>
        <v>2.5558233399999998E-2</v>
      </c>
      <c r="R333" s="25">
        <v>2.8500000000000001E-3</v>
      </c>
      <c r="S333" s="25">
        <f t="shared" si="90"/>
        <v>1.815E-3</v>
      </c>
      <c r="T333" s="25"/>
      <c r="U333" s="25">
        <f t="shared" si="91"/>
        <v>9.2977999999999995E-4</v>
      </c>
      <c r="V333" s="25">
        <f t="shared" si="92"/>
        <v>2.1412833400000001E-2</v>
      </c>
      <c r="W333" s="25">
        <v>9.1E-4</v>
      </c>
      <c r="X333" s="25">
        <f t="shared" si="93"/>
        <v>-1.2500000000000011E-4</v>
      </c>
      <c r="Y333" s="25"/>
      <c r="Z333" s="25">
        <f t="shared" si="94"/>
        <v>-8.8859000000000008E-4</v>
      </c>
      <c r="AA333" s="25">
        <f t="shared" si="95"/>
        <v>-2.0464227700000004E-2</v>
      </c>
      <c r="AB333" s="25">
        <v>2.0300000000000001E-3</v>
      </c>
      <c r="AC333" s="25">
        <f t="shared" si="80"/>
        <v>1.0350000000000001E-3</v>
      </c>
    </row>
    <row r="334" spans="1:29" s="15" customFormat="1">
      <c r="A334" s="18">
        <v>582</v>
      </c>
      <c r="B334" s="25">
        <v>-4.0000000000000003E-5</v>
      </c>
      <c r="C334" s="25">
        <v>4.3499999999999997E-3</v>
      </c>
      <c r="D334" s="25">
        <f t="shared" si="81"/>
        <v>3.3699999999999997E-3</v>
      </c>
      <c r="E334" s="25"/>
      <c r="F334" s="25">
        <f t="shared" si="82"/>
        <v>9.0197999999999971E-4</v>
      </c>
      <c r="G334" s="25">
        <f t="shared" si="83"/>
        <v>2.0772599399999994E-2</v>
      </c>
      <c r="H334" s="25">
        <v>3.6800000000000001E-3</v>
      </c>
      <c r="I334" s="25">
        <f t="shared" si="84"/>
        <v>2.7000000000000001E-3</v>
      </c>
      <c r="J334" s="25"/>
      <c r="K334" s="25">
        <f t="shared" si="85"/>
        <v>3.7188000000000021E-4</v>
      </c>
      <c r="L334" s="25">
        <f t="shared" si="86"/>
        <v>8.5643964000000055E-3</v>
      </c>
      <c r="M334" s="25">
        <v>4.4000000000000003E-3</v>
      </c>
      <c r="N334" s="25">
        <f t="shared" si="87"/>
        <v>3.4200000000000003E-3</v>
      </c>
      <c r="O334" s="25"/>
      <c r="P334" s="25">
        <f t="shared" si="88"/>
        <v>9.7478000000000018E-4</v>
      </c>
      <c r="Q334" s="25">
        <f t="shared" si="89"/>
        <v>2.2449183400000006E-2</v>
      </c>
      <c r="R334" s="25">
        <v>2.7000000000000001E-3</v>
      </c>
      <c r="S334" s="25">
        <f t="shared" si="90"/>
        <v>1.7200000000000002E-3</v>
      </c>
      <c r="T334" s="25"/>
      <c r="U334" s="25">
        <f t="shared" si="91"/>
        <v>8.3478000000000014E-4</v>
      </c>
      <c r="V334" s="25">
        <f t="shared" si="92"/>
        <v>1.9224983400000003E-2</v>
      </c>
      <c r="W334" s="25">
        <v>9.8999999999999999E-4</v>
      </c>
      <c r="X334" s="25">
        <f t="shared" si="93"/>
        <v>1.0000000000000026E-5</v>
      </c>
      <c r="Y334" s="25"/>
      <c r="Z334" s="25">
        <f t="shared" si="94"/>
        <v>-7.5358999999999995E-4</v>
      </c>
      <c r="AA334" s="25">
        <f t="shared" si="95"/>
        <v>-1.7355177699999998E-2</v>
      </c>
      <c r="AB334" s="25">
        <v>2E-3</v>
      </c>
      <c r="AC334" s="25">
        <f t="shared" si="80"/>
        <v>9.7999999999999997E-4</v>
      </c>
    </row>
    <row r="335" spans="1:29" s="15" customFormat="1">
      <c r="A335" s="18">
        <v>583</v>
      </c>
      <c r="B335" s="25">
        <v>2.0000000000000002E-5</v>
      </c>
      <c r="C335" s="25">
        <v>4.2300000000000003E-3</v>
      </c>
      <c r="D335" s="25">
        <f t="shared" si="81"/>
        <v>3.235E-3</v>
      </c>
      <c r="E335" s="25"/>
      <c r="F335" s="25">
        <f t="shared" si="82"/>
        <v>7.6698000000000001E-4</v>
      </c>
      <c r="G335" s="25">
        <f t="shared" si="83"/>
        <v>1.7663549400000002E-2</v>
      </c>
      <c r="H335" s="25">
        <v>3.8300000000000001E-3</v>
      </c>
      <c r="I335" s="25">
        <f t="shared" si="84"/>
        <v>2.8349999999999998E-3</v>
      </c>
      <c r="J335" s="25"/>
      <c r="K335" s="25">
        <f t="shared" si="85"/>
        <v>5.0687999999999992E-4</v>
      </c>
      <c r="L335" s="25">
        <f t="shared" si="86"/>
        <v>1.1673446399999999E-2</v>
      </c>
      <c r="M335" s="25">
        <v>4.2199999999999998E-3</v>
      </c>
      <c r="N335" s="25">
        <f t="shared" si="87"/>
        <v>3.2249999999999996E-3</v>
      </c>
      <c r="O335" s="25"/>
      <c r="P335" s="25">
        <f t="shared" si="88"/>
        <v>7.7977999999999945E-4</v>
      </c>
      <c r="Q335" s="25">
        <f t="shared" si="89"/>
        <v>1.7958333399999988E-2</v>
      </c>
      <c r="R335" s="25">
        <v>2.6800000000000001E-3</v>
      </c>
      <c r="S335" s="25">
        <f t="shared" si="90"/>
        <v>1.6850000000000001E-3</v>
      </c>
      <c r="T335" s="25"/>
      <c r="U335" s="25">
        <f t="shared" si="91"/>
        <v>7.9978000000000004E-4</v>
      </c>
      <c r="V335" s="25">
        <f t="shared" si="92"/>
        <v>1.84189334E-2</v>
      </c>
      <c r="W335" s="25">
        <v>7.9000000000000001E-4</v>
      </c>
      <c r="X335" s="25">
        <f t="shared" si="93"/>
        <v>-2.05E-4</v>
      </c>
      <c r="Y335" s="25"/>
      <c r="Z335" s="25">
        <f t="shared" si="94"/>
        <v>-9.6858999999999997E-4</v>
      </c>
      <c r="AA335" s="25">
        <f t="shared" si="95"/>
        <v>-2.2306627700000001E-2</v>
      </c>
      <c r="AB335" s="25">
        <v>1.97E-3</v>
      </c>
      <c r="AC335" s="25">
        <f t="shared" si="80"/>
        <v>9.9500000000000001E-4</v>
      </c>
    </row>
    <row r="336" spans="1:29" s="15" customFormat="1">
      <c r="A336" s="18">
        <v>584</v>
      </c>
      <c r="B336" s="25">
        <v>-6.0000000000000002E-5</v>
      </c>
      <c r="C336" s="25">
        <v>4.3E-3</v>
      </c>
      <c r="D336" s="25">
        <f t="shared" si="81"/>
        <v>3.3699999999999997E-3</v>
      </c>
      <c r="E336" s="25"/>
      <c r="F336" s="25">
        <f t="shared" si="82"/>
        <v>9.0197999999999971E-4</v>
      </c>
      <c r="G336" s="25">
        <f t="shared" si="83"/>
        <v>2.0772599399999994E-2</v>
      </c>
      <c r="H336" s="25">
        <v>3.63E-3</v>
      </c>
      <c r="I336" s="25">
        <f t="shared" si="84"/>
        <v>2.7000000000000001E-3</v>
      </c>
      <c r="J336" s="25"/>
      <c r="K336" s="25">
        <f t="shared" si="85"/>
        <v>3.7188000000000021E-4</v>
      </c>
      <c r="L336" s="25">
        <f t="shared" si="86"/>
        <v>8.5643964000000055E-3</v>
      </c>
      <c r="M336" s="25">
        <v>4.3499999999999997E-3</v>
      </c>
      <c r="N336" s="25">
        <f t="shared" si="87"/>
        <v>3.4199999999999994E-3</v>
      </c>
      <c r="O336" s="25"/>
      <c r="P336" s="25">
        <f t="shared" si="88"/>
        <v>9.7477999999999931E-4</v>
      </c>
      <c r="Q336" s="25">
        <f t="shared" si="89"/>
        <v>2.2449183399999986E-2</v>
      </c>
      <c r="R336" s="25">
        <v>2.6099999999999999E-3</v>
      </c>
      <c r="S336" s="25">
        <f t="shared" si="90"/>
        <v>1.6799999999999999E-3</v>
      </c>
      <c r="T336" s="25"/>
      <c r="U336" s="25">
        <f t="shared" si="91"/>
        <v>7.9477999999999981E-4</v>
      </c>
      <c r="V336" s="25">
        <f t="shared" si="92"/>
        <v>1.8303783399999995E-2</v>
      </c>
      <c r="W336" s="25">
        <v>9.5E-4</v>
      </c>
      <c r="X336" s="25">
        <f t="shared" si="93"/>
        <v>1.9999999999999944E-5</v>
      </c>
      <c r="Y336" s="25"/>
      <c r="Z336" s="25">
        <f t="shared" si="94"/>
        <v>-7.4359000000000003E-4</v>
      </c>
      <c r="AA336" s="25">
        <f t="shared" si="95"/>
        <v>-1.7124877700000003E-2</v>
      </c>
      <c r="AB336" s="25">
        <v>1.92E-3</v>
      </c>
      <c r="AC336" s="25">
        <f t="shared" si="80"/>
        <v>9.3000000000000005E-4</v>
      </c>
    </row>
    <row r="337" spans="1:29" s="15" customFormat="1">
      <c r="A337" s="18">
        <v>585</v>
      </c>
      <c r="B337" s="25">
        <v>-8.0000000000000007E-5</v>
      </c>
      <c r="C337" s="25">
        <v>3.8899999999999998E-3</v>
      </c>
      <c r="D337" s="25">
        <f t="shared" si="81"/>
        <v>2.9349999999999997E-3</v>
      </c>
      <c r="E337" s="25"/>
      <c r="F337" s="25">
        <f t="shared" si="82"/>
        <v>4.6697999999999965E-4</v>
      </c>
      <c r="G337" s="25">
        <f t="shared" si="83"/>
        <v>1.0754549399999992E-2</v>
      </c>
      <c r="H337" s="25">
        <v>3.6800000000000001E-3</v>
      </c>
      <c r="I337" s="25">
        <f t="shared" si="84"/>
        <v>2.725E-3</v>
      </c>
      <c r="J337" s="25"/>
      <c r="K337" s="25">
        <f t="shared" si="85"/>
        <v>3.9688000000000006E-4</v>
      </c>
      <c r="L337" s="25">
        <f t="shared" si="86"/>
        <v>9.1401464000000019E-3</v>
      </c>
      <c r="M337" s="25">
        <v>4.2199999999999998E-3</v>
      </c>
      <c r="N337" s="25">
        <f t="shared" si="87"/>
        <v>3.2649999999999997E-3</v>
      </c>
      <c r="O337" s="25"/>
      <c r="P337" s="25">
        <f t="shared" si="88"/>
        <v>8.1977999999999955E-4</v>
      </c>
      <c r="Q337" s="25">
        <f t="shared" si="89"/>
        <v>1.8879533399999992E-2</v>
      </c>
      <c r="R337" s="25">
        <v>2.6900000000000001E-3</v>
      </c>
      <c r="S337" s="25">
        <f t="shared" si="90"/>
        <v>1.735E-3</v>
      </c>
      <c r="T337" s="25"/>
      <c r="U337" s="25">
        <f t="shared" si="91"/>
        <v>8.4977999999999996E-4</v>
      </c>
      <c r="V337" s="25">
        <f t="shared" si="92"/>
        <v>1.95704334E-2</v>
      </c>
      <c r="W337" s="25">
        <v>6.0999999999999997E-4</v>
      </c>
      <c r="X337" s="25">
        <f t="shared" si="93"/>
        <v>-3.4500000000000004E-4</v>
      </c>
      <c r="Y337" s="25"/>
      <c r="Z337" s="25">
        <f t="shared" si="94"/>
        <v>-1.10859E-3</v>
      </c>
      <c r="AA337" s="25">
        <f t="shared" si="95"/>
        <v>-2.5530827700000001E-2</v>
      </c>
      <c r="AB337" s="25">
        <v>1.99E-3</v>
      </c>
      <c r="AC337" s="25">
        <f t="shared" si="80"/>
        <v>9.5500000000000001E-4</v>
      </c>
    </row>
    <row r="338" spans="1:29" s="15" customFormat="1">
      <c r="A338" s="18">
        <v>586</v>
      </c>
      <c r="B338" s="25">
        <v>0</v>
      </c>
      <c r="C338" s="25">
        <v>4.3600000000000002E-3</v>
      </c>
      <c r="D338" s="25">
        <f t="shared" si="81"/>
        <v>3.4100000000000003E-3</v>
      </c>
      <c r="E338" s="25"/>
      <c r="F338" s="25">
        <f t="shared" si="82"/>
        <v>9.4198000000000025E-4</v>
      </c>
      <c r="G338" s="25">
        <f t="shared" si="83"/>
        <v>2.1693799400000005E-2</v>
      </c>
      <c r="H338" s="25">
        <v>3.63E-3</v>
      </c>
      <c r="I338" s="25">
        <f t="shared" si="84"/>
        <v>2.6800000000000001E-3</v>
      </c>
      <c r="J338" s="25"/>
      <c r="K338" s="25">
        <f t="shared" si="85"/>
        <v>3.5188000000000016E-4</v>
      </c>
      <c r="L338" s="25">
        <f t="shared" si="86"/>
        <v>8.1037964000000035E-3</v>
      </c>
      <c r="M338" s="25">
        <v>4.3499999999999997E-3</v>
      </c>
      <c r="N338" s="25">
        <f t="shared" si="87"/>
        <v>3.3999999999999998E-3</v>
      </c>
      <c r="O338" s="25"/>
      <c r="P338" s="25">
        <f t="shared" si="88"/>
        <v>9.5477999999999969E-4</v>
      </c>
      <c r="Q338" s="25">
        <f t="shared" si="89"/>
        <v>2.1988583399999994E-2</v>
      </c>
      <c r="R338" s="25">
        <v>2.7200000000000002E-3</v>
      </c>
      <c r="S338" s="25">
        <f t="shared" si="90"/>
        <v>1.7700000000000003E-3</v>
      </c>
      <c r="T338" s="25"/>
      <c r="U338" s="25">
        <f t="shared" si="91"/>
        <v>8.8478000000000027E-4</v>
      </c>
      <c r="V338" s="25">
        <f t="shared" si="92"/>
        <v>2.0376483400000006E-2</v>
      </c>
      <c r="W338" s="25">
        <v>1.0399999999999999E-3</v>
      </c>
      <c r="X338" s="25">
        <f t="shared" si="93"/>
        <v>8.9999999999999911E-5</v>
      </c>
      <c r="Y338" s="25"/>
      <c r="Z338" s="25">
        <f t="shared" si="94"/>
        <v>-6.7359000000000006E-4</v>
      </c>
      <c r="AA338" s="25">
        <f t="shared" si="95"/>
        <v>-1.5512777700000003E-2</v>
      </c>
      <c r="AB338" s="25">
        <v>1.9E-3</v>
      </c>
      <c r="AC338" s="25">
        <f t="shared" si="80"/>
        <v>9.5E-4</v>
      </c>
    </row>
    <row r="339" spans="1:29" s="15" customFormat="1">
      <c r="A339" s="18">
        <v>587</v>
      </c>
      <c r="B339" s="25">
        <v>-6.8999999999999997E-5</v>
      </c>
      <c r="C339" s="25">
        <v>3.96E-3</v>
      </c>
      <c r="D339" s="25">
        <f t="shared" si="81"/>
        <v>2.9494999999999999E-3</v>
      </c>
      <c r="E339" s="25"/>
      <c r="F339" s="25">
        <f t="shared" si="82"/>
        <v>4.8147999999999984E-4</v>
      </c>
      <c r="G339" s="25">
        <f t="shared" si="83"/>
        <v>1.1088484399999998E-2</v>
      </c>
      <c r="H339" s="25">
        <v>3.65E-3</v>
      </c>
      <c r="I339" s="25">
        <f t="shared" si="84"/>
        <v>2.6395000000000004E-3</v>
      </c>
      <c r="J339" s="25"/>
      <c r="K339" s="25">
        <f t="shared" si="85"/>
        <v>3.1138000000000042E-4</v>
      </c>
      <c r="L339" s="25">
        <f t="shared" si="86"/>
        <v>7.1710814000000098E-3</v>
      </c>
      <c r="M339" s="25">
        <v>4.1999999999999997E-3</v>
      </c>
      <c r="N339" s="25">
        <f t="shared" si="87"/>
        <v>3.1894999999999996E-3</v>
      </c>
      <c r="O339" s="25"/>
      <c r="P339" s="25">
        <f t="shared" si="88"/>
        <v>7.4427999999999951E-4</v>
      </c>
      <c r="Q339" s="25">
        <f t="shared" si="89"/>
        <v>1.7140768399999989E-2</v>
      </c>
      <c r="R339" s="25">
        <v>2.5999999999999999E-3</v>
      </c>
      <c r="S339" s="25">
        <f t="shared" si="90"/>
        <v>1.5895E-3</v>
      </c>
      <c r="T339" s="25"/>
      <c r="U339" s="25">
        <f t="shared" si="91"/>
        <v>7.0427999999999995E-4</v>
      </c>
      <c r="V339" s="25">
        <f t="shared" si="92"/>
        <v>1.6219568399999999E-2</v>
      </c>
      <c r="W339" s="25">
        <v>5.9900000000000003E-4</v>
      </c>
      <c r="X339" s="25">
        <f t="shared" si="93"/>
        <v>-4.1149999999999987E-4</v>
      </c>
      <c r="Y339" s="25"/>
      <c r="Z339" s="25">
        <f t="shared" si="94"/>
        <v>-1.1750899999999997E-3</v>
      </c>
      <c r="AA339" s="25">
        <f t="shared" si="95"/>
        <v>-2.7062322699999995E-2</v>
      </c>
      <c r="AB339" s="25">
        <v>2.0899999999999998E-3</v>
      </c>
      <c r="AC339" s="25">
        <f t="shared" si="80"/>
        <v>1.0104999999999999E-3</v>
      </c>
    </row>
    <row r="340" spans="1:29" s="15" customFormat="1">
      <c r="A340" s="18">
        <v>588</v>
      </c>
      <c r="B340" s="25">
        <v>-2.0000000000000002E-5</v>
      </c>
      <c r="C340" s="25">
        <v>4.3299999999999996E-3</v>
      </c>
      <c r="D340" s="25">
        <f t="shared" si="81"/>
        <v>3.3749999999999995E-3</v>
      </c>
      <c r="E340" s="25"/>
      <c r="F340" s="25">
        <f t="shared" si="82"/>
        <v>9.0697999999999951E-4</v>
      </c>
      <c r="G340" s="25">
        <f t="shared" si="83"/>
        <v>2.0887749399999989E-2</v>
      </c>
      <c r="H340" s="25">
        <v>3.63E-3</v>
      </c>
      <c r="I340" s="25">
        <f t="shared" si="84"/>
        <v>2.6749999999999999E-3</v>
      </c>
      <c r="J340" s="25"/>
      <c r="K340" s="25">
        <f t="shared" si="85"/>
        <v>3.4687999999999993E-4</v>
      </c>
      <c r="L340" s="25">
        <f t="shared" si="86"/>
        <v>7.9886463999999987E-3</v>
      </c>
      <c r="M340" s="25">
        <v>4.3499999999999997E-3</v>
      </c>
      <c r="N340" s="25">
        <f t="shared" si="87"/>
        <v>3.3949999999999996E-3</v>
      </c>
      <c r="O340" s="25"/>
      <c r="P340" s="25">
        <f t="shared" si="88"/>
        <v>9.4977999999999946E-4</v>
      </c>
      <c r="Q340" s="25">
        <f t="shared" si="89"/>
        <v>2.1873433399999989E-2</v>
      </c>
      <c r="R340" s="25">
        <v>2.7399999999999998E-3</v>
      </c>
      <c r="S340" s="25">
        <f t="shared" si="90"/>
        <v>1.7849999999999997E-3</v>
      </c>
      <c r="T340" s="25"/>
      <c r="U340" s="25">
        <f t="shared" si="91"/>
        <v>8.9977999999999966E-4</v>
      </c>
      <c r="V340" s="25">
        <f t="shared" si="92"/>
        <v>2.0721933399999993E-2</v>
      </c>
      <c r="W340" s="25">
        <v>9.7999999999999997E-4</v>
      </c>
      <c r="X340" s="25">
        <f t="shared" si="93"/>
        <v>2.4999999999999957E-5</v>
      </c>
      <c r="Y340" s="25"/>
      <c r="Z340" s="25">
        <f t="shared" si="94"/>
        <v>-7.3859000000000001E-4</v>
      </c>
      <c r="AA340" s="25">
        <f t="shared" si="95"/>
        <v>-1.7009727700000001E-2</v>
      </c>
      <c r="AB340" s="25">
        <v>1.9300000000000001E-3</v>
      </c>
      <c r="AC340" s="25">
        <f t="shared" si="80"/>
        <v>9.5500000000000001E-4</v>
      </c>
    </row>
    <row r="341" spans="1:29" s="15" customFormat="1">
      <c r="A341" s="18">
        <v>589</v>
      </c>
      <c r="B341" s="25">
        <v>6.8999999999999997E-5</v>
      </c>
      <c r="C341" s="25">
        <v>4.0499999999999998E-3</v>
      </c>
      <c r="D341" s="25">
        <f t="shared" si="81"/>
        <v>2.9654999999999998E-3</v>
      </c>
      <c r="E341" s="25"/>
      <c r="F341" s="25">
        <f t="shared" si="82"/>
        <v>4.974799999999998E-4</v>
      </c>
      <c r="G341" s="25">
        <f t="shared" si="83"/>
        <v>1.1456964399999997E-2</v>
      </c>
      <c r="H341" s="25">
        <v>3.65E-3</v>
      </c>
      <c r="I341" s="25">
        <f t="shared" si="84"/>
        <v>2.5655000000000001E-3</v>
      </c>
      <c r="J341" s="25"/>
      <c r="K341" s="25">
        <f t="shared" si="85"/>
        <v>2.3738000000000014E-4</v>
      </c>
      <c r="L341" s="25">
        <f t="shared" si="86"/>
        <v>5.4668614000000035E-3</v>
      </c>
      <c r="M341" s="25">
        <v>4.2599999999999999E-3</v>
      </c>
      <c r="N341" s="25">
        <f t="shared" si="87"/>
        <v>3.1754999999999999E-3</v>
      </c>
      <c r="O341" s="25"/>
      <c r="P341" s="25">
        <f t="shared" si="88"/>
        <v>7.3027999999999982E-4</v>
      </c>
      <c r="Q341" s="25">
        <f t="shared" si="89"/>
        <v>1.6818348399999995E-2</v>
      </c>
      <c r="R341" s="25">
        <v>2.6199999999999999E-3</v>
      </c>
      <c r="S341" s="25">
        <f t="shared" si="90"/>
        <v>1.5355E-3</v>
      </c>
      <c r="T341" s="25"/>
      <c r="U341" s="25">
        <f t="shared" si="91"/>
        <v>6.5027999999999993E-4</v>
      </c>
      <c r="V341" s="25">
        <f t="shared" si="92"/>
        <v>1.4975948399999999E-2</v>
      </c>
      <c r="W341" s="25">
        <v>6.4000000000000005E-4</v>
      </c>
      <c r="X341" s="25">
        <f t="shared" si="93"/>
        <v>-4.4449999999999991E-4</v>
      </c>
      <c r="Y341" s="25"/>
      <c r="Z341" s="25">
        <f t="shared" si="94"/>
        <v>-1.2080899999999998E-3</v>
      </c>
      <c r="AA341" s="25">
        <f t="shared" si="95"/>
        <v>-2.7822312699999997E-2</v>
      </c>
      <c r="AB341" s="25">
        <v>2.0999999999999999E-3</v>
      </c>
      <c r="AC341" s="25">
        <f t="shared" si="80"/>
        <v>1.0845E-3</v>
      </c>
    </row>
    <row r="342" spans="1:29" s="15" customFormat="1">
      <c r="A342" s="18">
        <v>590</v>
      </c>
      <c r="B342" s="25">
        <v>6.8999999999999997E-5</v>
      </c>
      <c r="C342" s="25">
        <v>4.2399999999999998E-3</v>
      </c>
      <c r="D342" s="25">
        <f t="shared" si="81"/>
        <v>3.2004999999999998E-3</v>
      </c>
      <c r="E342" s="25"/>
      <c r="F342" s="25">
        <f t="shared" si="82"/>
        <v>7.3247999999999976E-4</v>
      </c>
      <c r="G342" s="25">
        <f t="shared" si="83"/>
        <v>1.6869014399999997E-2</v>
      </c>
      <c r="H342" s="25">
        <v>3.5899999999999999E-3</v>
      </c>
      <c r="I342" s="25">
        <f t="shared" si="84"/>
        <v>2.5504999999999998E-3</v>
      </c>
      <c r="J342" s="25"/>
      <c r="K342" s="25">
        <f t="shared" si="85"/>
        <v>2.2237999999999989E-4</v>
      </c>
      <c r="L342" s="25">
        <f t="shared" si="86"/>
        <v>5.1214113999999977E-3</v>
      </c>
      <c r="M342" s="25">
        <v>4.28E-3</v>
      </c>
      <c r="N342" s="25">
        <f t="shared" si="87"/>
        <v>3.2404999999999999E-3</v>
      </c>
      <c r="O342" s="25"/>
      <c r="P342" s="25">
        <f t="shared" si="88"/>
        <v>7.9527999999999977E-4</v>
      </c>
      <c r="Q342" s="25">
        <f t="shared" si="89"/>
        <v>1.8315298399999996E-2</v>
      </c>
      <c r="R342" s="25">
        <v>2.5999999999999999E-3</v>
      </c>
      <c r="S342" s="25">
        <f t="shared" si="90"/>
        <v>1.5604999999999998E-3</v>
      </c>
      <c r="T342" s="25"/>
      <c r="U342" s="25">
        <f t="shared" si="91"/>
        <v>6.7527999999999978E-4</v>
      </c>
      <c r="V342" s="25">
        <f t="shared" si="92"/>
        <v>1.5551698399999996E-2</v>
      </c>
      <c r="W342" s="25">
        <v>9.2000000000000003E-4</v>
      </c>
      <c r="X342" s="25">
        <f t="shared" si="93"/>
        <v>-1.1950000000000003E-4</v>
      </c>
      <c r="Y342" s="25"/>
      <c r="Z342" s="25">
        <f t="shared" si="94"/>
        <v>-8.8309E-4</v>
      </c>
      <c r="AA342" s="25">
        <f t="shared" si="95"/>
        <v>-2.0337562700000002E-2</v>
      </c>
      <c r="AB342" s="25">
        <v>2.0100000000000001E-3</v>
      </c>
      <c r="AC342" s="25">
        <f t="shared" si="80"/>
        <v>1.0395000000000001E-3</v>
      </c>
    </row>
    <row r="343" spans="1:29" s="15" customFormat="1">
      <c r="A343" s="18">
        <v>591</v>
      </c>
      <c r="B343" s="25">
        <v>-3.0000000000000001E-5</v>
      </c>
      <c r="C343" s="25">
        <v>4.0600000000000002E-3</v>
      </c>
      <c r="D343" s="25">
        <f t="shared" si="81"/>
        <v>3.065E-3</v>
      </c>
      <c r="E343" s="25"/>
      <c r="F343" s="25">
        <f t="shared" si="82"/>
        <v>5.9697999999999999E-4</v>
      </c>
      <c r="G343" s="25">
        <f t="shared" si="83"/>
        <v>1.3748449400000001E-2</v>
      </c>
      <c r="H343" s="25">
        <v>3.64E-3</v>
      </c>
      <c r="I343" s="25">
        <f t="shared" si="84"/>
        <v>2.6449999999999998E-3</v>
      </c>
      <c r="J343" s="25"/>
      <c r="K343" s="25">
        <f t="shared" si="85"/>
        <v>3.1687999999999985E-4</v>
      </c>
      <c r="L343" s="25">
        <f t="shared" si="86"/>
        <v>7.2977463999999966E-3</v>
      </c>
      <c r="M343" s="25">
        <v>4.2300000000000003E-3</v>
      </c>
      <c r="N343" s="25">
        <f t="shared" si="87"/>
        <v>3.235E-3</v>
      </c>
      <c r="O343" s="25"/>
      <c r="P343" s="25">
        <f t="shared" si="88"/>
        <v>7.8977999999999991E-4</v>
      </c>
      <c r="Q343" s="25">
        <f t="shared" si="89"/>
        <v>1.8188633399999998E-2</v>
      </c>
      <c r="R343" s="25">
        <v>2.66E-3</v>
      </c>
      <c r="S343" s="25">
        <f t="shared" si="90"/>
        <v>1.665E-3</v>
      </c>
      <c r="T343" s="25"/>
      <c r="U343" s="25">
        <f t="shared" si="91"/>
        <v>7.7977999999999999E-4</v>
      </c>
      <c r="V343" s="25">
        <f t="shared" si="92"/>
        <v>1.7958333400000002E-2</v>
      </c>
      <c r="W343" s="25">
        <v>6.4999999999999997E-4</v>
      </c>
      <c r="X343" s="25">
        <f t="shared" si="93"/>
        <v>-3.4500000000000004E-4</v>
      </c>
      <c r="Y343" s="25"/>
      <c r="Z343" s="25">
        <f t="shared" si="94"/>
        <v>-1.10859E-3</v>
      </c>
      <c r="AA343" s="25">
        <f t="shared" si="95"/>
        <v>-2.5530827700000001E-2</v>
      </c>
      <c r="AB343" s="25">
        <v>2.0200000000000001E-3</v>
      </c>
      <c r="AC343" s="25">
        <f t="shared" si="80"/>
        <v>9.9500000000000001E-4</v>
      </c>
    </row>
    <row r="344" spans="1:29" s="15" customFormat="1">
      <c r="A344" s="18">
        <v>592</v>
      </c>
      <c r="B344" s="25">
        <v>-5.0000000000000002E-5</v>
      </c>
      <c r="C344" s="25">
        <v>4.1799999999999997E-3</v>
      </c>
      <c r="D344" s="25">
        <f t="shared" si="81"/>
        <v>3.1599999999999996E-3</v>
      </c>
      <c r="E344" s="25"/>
      <c r="F344" s="25">
        <f t="shared" si="82"/>
        <v>6.9197999999999959E-4</v>
      </c>
      <c r="G344" s="25">
        <f t="shared" si="83"/>
        <v>1.5936299399999992E-2</v>
      </c>
      <c r="H344" s="25">
        <v>3.62E-3</v>
      </c>
      <c r="I344" s="25">
        <f t="shared" si="84"/>
        <v>2.5999999999999999E-3</v>
      </c>
      <c r="J344" s="25"/>
      <c r="K344" s="25">
        <f t="shared" si="85"/>
        <v>2.7187999999999995E-4</v>
      </c>
      <c r="L344" s="25">
        <f t="shared" si="86"/>
        <v>6.2613963999999991E-3</v>
      </c>
      <c r="M344" s="25">
        <v>4.2399999999999998E-3</v>
      </c>
      <c r="N344" s="25">
        <f t="shared" si="87"/>
        <v>3.2199999999999998E-3</v>
      </c>
      <c r="O344" s="25"/>
      <c r="P344" s="25">
        <f t="shared" si="88"/>
        <v>7.7477999999999965E-4</v>
      </c>
      <c r="Q344" s="25">
        <f t="shared" si="89"/>
        <v>1.7843183399999994E-2</v>
      </c>
      <c r="R344" s="25">
        <v>2.5600000000000002E-3</v>
      </c>
      <c r="S344" s="25">
        <f t="shared" si="90"/>
        <v>1.5400000000000004E-3</v>
      </c>
      <c r="T344" s="25"/>
      <c r="U344" s="25">
        <f t="shared" si="91"/>
        <v>6.5478000000000031E-4</v>
      </c>
      <c r="V344" s="25">
        <f t="shared" si="92"/>
        <v>1.5079583400000008E-2</v>
      </c>
      <c r="W344" s="25">
        <v>8.3000000000000001E-4</v>
      </c>
      <c r="X344" s="25">
        <f t="shared" si="93"/>
        <v>-1.8999999999999985E-4</v>
      </c>
      <c r="Y344" s="25"/>
      <c r="Z344" s="25">
        <f t="shared" si="94"/>
        <v>-9.5358999999999982E-4</v>
      </c>
      <c r="AA344" s="25">
        <f t="shared" si="95"/>
        <v>-2.1961177699999997E-2</v>
      </c>
      <c r="AB344" s="25">
        <v>2.0899999999999998E-3</v>
      </c>
      <c r="AC344" s="25">
        <f t="shared" si="80"/>
        <v>1.0199999999999999E-3</v>
      </c>
    </row>
    <row r="345" spans="1:29" s="15" customFormat="1">
      <c r="A345" s="18">
        <v>593</v>
      </c>
      <c r="B345" s="25">
        <v>-8.0000000000000007E-5</v>
      </c>
      <c r="C345" s="25">
        <v>4.0600000000000002E-3</v>
      </c>
      <c r="D345" s="25">
        <f t="shared" si="81"/>
        <v>3.0800000000000003E-3</v>
      </c>
      <c r="E345" s="25"/>
      <c r="F345" s="25">
        <f t="shared" si="82"/>
        <v>6.1198000000000025E-4</v>
      </c>
      <c r="G345" s="25">
        <f t="shared" si="83"/>
        <v>1.4093899400000007E-2</v>
      </c>
      <c r="H345" s="25">
        <v>3.63E-3</v>
      </c>
      <c r="I345" s="25">
        <f t="shared" si="84"/>
        <v>2.65E-3</v>
      </c>
      <c r="J345" s="25"/>
      <c r="K345" s="25">
        <f t="shared" si="85"/>
        <v>3.2188000000000008E-4</v>
      </c>
      <c r="L345" s="25">
        <f t="shared" si="86"/>
        <v>7.4128964000000023E-3</v>
      </c>
      <c r="M345" s="25">
        <v>4.1999999999999997E-3</v>
      </c>
      <c r="N345" s="25">
        <f t="shared" si="87"/>
        <v>3.2199999999999998E-3</v>
      </c>
      <c r="O345" s="25"/>
      <c r="P345" s="25">
        <f t="shared" si="88"/>
        <v>7.7477999999999965E-4</v>
      </c>
      <c r="Q345" s="25">
        <f t="shared" si="89"/>
        <v>1.7843183399999994E-2</v>
      </c>
      <c r="R345" s="25">
        <v>2.6199999999999999E-3</v>
      </c>
      <c r="S345" s="25">
        <f t="shared" si="90"/>
        <v>1.64E-3</v>
      </c>
      <c r="T345" s="25"/>
      <c r="U345" s="25">
        <f t="shared" si="91"/>
        <v>7.5477999999999993E-4</v>
      </c>
      <c r="V345" s="25">
        <f t="shared" si="92"/>
        <v>1.7382583399999998E-2</v>
      </c>
      <c r="W345" s="25">
        <v>7.2000000000000005E-4</v>
      </c>
      <c r="X345" s="25">
        <f t="shared" si="93"/>
        <v>-2.5999999999999992E-4</v>
      </c>
      <c r="Y345" s="25"/>
      <c r="Z345" s="25">
        <f t="shared" si="94"/>
        <v>-1.02359E-3</v>
      </c>
      <c r="AA345" s="25">
        <f t="shared" si="95"/>
        <v>-2.3573277700000003E-2</v>
      </c>
      <c r="AB345" s="25">
        <v>2.0400000000000001E-3</v>
      </c>
      <c r="AC345" s="25">
        <f t="shared" si="80"/>
        <v>9.7999999999999997E-4</v>
      </c>
    </row>
    <row r="346" spans="1:29" s="15" customFormat="1">
      <c r="A346" s="18">
        <v>594</v>
      </c>
      <c r="B346" s="25">
        <v>-1.0000000000000001E-5</v>
      </c>
      <c r="C346" s="25">
        <v>4.0200000000000001E-3</v>
      </c>
      <c r="D346" s="25">
        <f t="shared" si="81"/>
        <v>2.96E-3</v>
      </c>
      <c r="E346" s="25"/>
      <c r="F346" s="25">
        <f t="shared" si="82"/>
        <v>4.9197999999999993E-4</v>
      </c>
      <c r="G346" s="25">
        <f t="shared" si="83"/>
        <v>1.1330299399999999E-2</v>
      </c>
      <c r="H346" s="25">
        <v>3.4199999999999999E-3</v>
      </c>
      <c r="I346" s="25">
        <f t="shared" si="84"/>
        <v>2.3600000000000001E-3</v>
      </c>
      <c r="J346" s="25"/>
      <c r="K346" s="25">
        <f t="shared" si="85"/>
        <v>3.1880000000000189E-5</v>
      </c>
      <c r="L346" s="25">
        <f t="shared" si="86"/>
        <v>7.3419640000000437E-4</v>
      </c>
      <c r="M346" s="25">
        <v>4.1200000000000004E-3</v>
      </c>
      <c r="N346" s="25">
        <f t="shared" si="87"/>
        <v>3.0600000000000002E-3</v>
      </c>
      <c r="O346" s="25"/>
      <c r="P346" s="25">
        <f t="shared" si="88"/>
        <v>6.147800000000001E-4</v>
      </c>
      <c r="Q346" s="25">
        <f t="shared" si="89"/>
        <v>1.4158383400000004E-2</v>
      </c>
      <c r="R346" s="25">
        <v>2.4499999999999999E-3</v>
      </c>
      <c r="S346" s="25">
        <f t="shared" si="90"/>
        <v>1.39E-3</v>
      </c>
      <c r="T346" s="25"/>
      <c r="U346" s="25">
        <f t="shared" si="91"/>
        <v>5.0477999999999992E-4</v>
      </c>
      <c r="V346" s="25">
        <f t="shared" si="92"/>
        <v>1.1625083399999998E-2</v>
      </c>
      <c r="W346" s="25">
        <v>5.8E-4</v>
      </c>
      <c r="X346" s="25">
        <f t="shared" si="93"/>
        <v>-4.7999999999999996E-4</v>
      </c>
      <c r="Y346" s="25"/>
      <c r="Z346" s="25">
        <f t="shared" si="94"/>
        <v>-1.2435899999999999E-3</v>
      </c>
      <c r="AA346" s="25">
        <f t="shared" si="95"/>
        <v>-2.86398777E-2</v>
      </c>
      <c r="AB346" s="25">
        <v>2.1299999999999999E-3</v>
      </c>
      <c r="AC346" s="25">
        <f t="shared" si="80"/>
        <v>1.06E-3</v>
      </c>
    </row>
    <row r="347" spans="1:29" s="15" customFormat="1">
      <c r="A347" s="18">
        <v>595</v>
      </c>
      <c r="B347" s="25">
        <v>-2.0000000000000002E-5</v>
      </c>
      <c r="C347" s="25">
        <v>4.0499999999999998E-3</v>
      </c>
      <c r="D347" s="25">
        <f t="shared" si="81"/>
        <v>3.0349999999999995E-3</v>
      </c>
      <c r="E347" s="25"/>
      <c r="F347" s="25">
        <f t="shared" si="82"/>
        <v>5.6697999999999948E-4</v>
      </c>
      <c r="G347" s="25">
        <f t="shared" si="83"/>
        <v>1.3057549399999988E-2</v>
      </c>
      <c r="H347" s="25">
        <v>3.64E-3</v>
      </c>
      <c r="I347" s="25">
        <f t="shared" si="84"/>
        <v>2.6249999999999997E-3</v>
      </c>
      <c r="J347" s="25"/>
      <c r="K347" s="25">
        <f t="shared" si="85"/>
        <v>2.968799999999998E-4</v>
      </c>
      <c r="L347" s="25">
        <f t="shared" si="86"/>
        <v>6.8371463999999955E-3</v>
      </c>
      <c r="M347" s="25">
        <v>4.1700000000000001E-3</v>
      </c>
      <c r="N347" s="25">
        <f t="shared" si="87"/>
        <v>3.1549999999999998E-3</v>
      </c>
      <c r="O347" s="25"/>
      <c r="P347" s="25">
        <f t="shared" si="88"/>
        <v>7.097799999999997E-4</v>
      </c>
      <c r="Q347" s="25">
        <f t="shared" si="89"/>
        <v>1.6346233399999993E-2</v>
      </c>
      <c r="R347" s="25">
        <v>2.5999999999999999E-3</v>
      </c>
      <c r="S347" s="25">
        <f t="shared" si="90"/>
        <v>1.5849999999999998E-3</v>
      </c>
      <c r="T347" s="25"/>
      <c r="U347" s="25">
        <f t="shared" si="91"/>
        <v>6.9977999999999978E-4</v>
      </c>
      <c r="V347" s="25">
        <f t="shared" si="92"/>
        <v>1.6115933399999997E-2</v>
      </c>
      <c r="W347" s="25">
        <v>6.9999999999999999E-4</v>
      </c>
      <c r="X347" s="25">
        <f t="shared" si="93"/>
        <v>-3.1500000000000007E-4</v>
      </c>
      <c r="Y347" s="25"/>
      <c r="Z347" s="25">
        <f t="shared" si="94"/>
        <v>-1.0785899999999999E-3</v>
      </c>
      <c r="AA347" s="25">
        <f t="shared" si="95"/>
        <v>-2.48399277E-2</v>
      </c>
      <c r="AB347" s="25">
        <v>2.0500000000000002E-3</v>
      </c>
      <c r="AC347" s="25">
        <f t="shared" si="80"/>
        <v>1.0150000000000001E-3</v>
      </c>
    </row>
    <row r="348" spans="1:29" s="15" customFormat="1">
      <c r="A348" s="18">
        <v>596</v>
      </c>
      <c r="B348" s="25">
        <v>-2.0000000000000002E-5</v>
      </c>
      <c r="C348" s="25">
        <v>3.98E-3</v>
      </c>
      <c r="D348" s="25">
        <f t="shared" si="81"/>
        <v>3.0300000000000001E-3</v>
      </c>
      <c r="E348" s="25"/>
      <c r="F348" s="25">
        <f t="shared" si="82"/>
        <v>5.6198000000000012E-4</v>
      </c>
      <c r="G348" s="25">
        <f t="shared" si="83"/>
        <v>1.2942399400000004E-2</v>
      </c>
      <c r="H348" s="25">
        <v>3.5100000000000001E-3</v>
      </c>
      <c r="I348" s="25">
        <f t="shared" si="84"/>
        <v>2.5600000000000002E-3</v>
      </c>
      <c r="J348" s="25"/>
      <c r="K348" s="25">
        <f t="shared" si="85"/>
        <v>2.3188000000000028E-4</v>
      </c>
      <c r="L348" s="25">
        <f t="shared" si="86"/>
        <v>5.3401964000000064E-3</v>
      </c>
      <c r="M348" s="25">
        <v>4.0200000000000001E-3</v>
      </c>
      <c r="N348" s="25">
        <f t="shared" si="87"/>
        <v>3.0700000000000002E-3</v>
      </c>
      <c r="O348" s="25"/>
      <c r="P348" s="25">
        <f t="shared" si="88"/>
        <v>6.2478000000000013E-4</v>
      </c>
      <c r="Q348" s="25">
        <f t="shared" si="89"/>
        <v>1.4388683400000003E-2</v>
      </c>
      <c r="R348" s="25">
        <v>2.4299999999999999E-3</v>
      </c>
      <c r="S348" s="25">
        <f t="shared" si="90"/>
        <v>1.48E-3</v>
      </c>
      <c r="T348" s="25"/>
      <c r="U348" s="25">
        <f t="shared" si="91"/>
        <v>5.9477999999999994E-4</v>
      </c>
      <c r="V348" s="25">
        <f t="shared" si="92"/>
        <v>1.36977834E-2</v>
      </c>
      <c r="W348" s="25">
        <v>6.4999999999999997E-4</v>
      </c>
      <c r="X348" s="25">
        <f t="shared" si="93"/>
        <v>-3.0000000000000003E-4</v>
      </c>
      <c r="Y348" s="25"/>
      <c r="Z348" s="25">
        <f t="shared" si="94"/>
        <v>-1.0635900000000001E-3</v>
      </c>
      <c r="AA348" s="25">
        <f t="shared" si="95"/>
        <v>-2.4494477700000003E-2</v>
      </c>
      <c r="AB348" s="25">
        <v>1.92E-3</v>
      </c>
      <c r="AC348" s="25">
        <f t="shared" si="80"/>
        <v>9.5E-4</v>
      </c>
    </row>
    <row r="349" spans="1:29" s="15" customFormat="1">
      <c r="A349" s="18">
        <v>597</v>
      </c>
      <c r="B349" s="25">
        <v>5.0000000000000002E-5</v>
      </c>
      <c r="C349" s="25">
        <v>4.0499999999999998E-3</v>
      </c>
      <c r="D349" s="25">
        <f t="shared" si="81"/>
        <v>2.9499999999999995E-3</v>
      </c>
      <c r="E349" s="25"/>
      <c r="F349" s="25">
        <f t="shared" si="82"/>
        <v>4.8197999999999947E-4</v>
      </c>
      <c r="G349" s="25">
        <f t="shared" si="83"/>
        <v>1.1099999399999989E-2</v>
      </c>
      <c r="H349" s="25">
        <v>3.62E-3</v>
      </c>
      <c r="I349" s="25">
        <f t="shared" si="84"/>
        <v>2.5199999999999997E-3</v>
      </c>
      <c r="J349" s="25"/>
      <c r="K349" s="25">
        <f t="shared" si="85"/>
        <v>1.9187999999999974E-4</v>
      </c>
      <c r="L349" s="25">
        <f t="shared" si="86"/>
        <v>4.4189963999999946E-3</v>
      </c>
      <c r="M349" s="25">
        <v>4.15E-3</v>
      </c>
      <c r="N349" s="25">
        <f t="shared" si="87"/>
        <v>3.0499999999999998E-3</v>
      </c>
      <c r="O349" s="25"/>
      <c r="P349" s="25">
        <f t="shared" si="88"/>
        <v>6.0477999999999964E-4</v>
      </c>
      <c r="Q349" s="25">
        <f t="shared" si="89"/>
        <v>1.3928083399999992E-2</v>
      </c>
      <c r="R349" s="25">
        <v>2.63E-3</v>
      </c>
      <c r="S349" s="25">
        <f t="shared" si="90"/>
        <v>1.5299999999999999E-3</v>
      </c>
      <c r="T349" s="25"/>
      <c r="U349" s="25">
        <f t="shared" si="91"/>
        <v>6.4477999999999985E-4</v>
      </c>
      <c r="V349" s="25">
        <f t="shared" si="92"/>
        <v>1.4849283399999998E-2</v>
      </c>
      <c r="W349" s="25">
        <v>7.1000000000000002E-4</v>
      </c>
      <c r="X349" s="25">
        <f t="shared" si="93"/>
        <v>-3.9000000000000005E-4</v>
      </c>
      <c r="Y349" s="25"/>
      <c r="Z349" s="25">
        <f t="shared" si="94"/>
        <v>-1.1535899999999999E-3</v>
      </c>
      <c r="AA349" s="25">
        <f t="shared" si="95"/>
        <v>-2.65671777E-2</v>
      </c>
      <c r="AB349" s="25">
        <v>2.15E-3</v>
      </c>
      <c r="AC349" s="25">
        <f t="shared" si="80"/>
        <v>1.1000000000000001E-3</v>
      </c>
    </row>
    <row r="350" spans="1:29" s="15" customFormat="1">
      <c r="A350" s="18">
        <v>598</v>
      </c>
      <c r="B350" s="25">
        <v>4.0000000000000003E-5</v>
      </c>
      <c r="C350" s="25">
        <v>4.0200000000000001E-3</v>
      </c>
      <c r="D350" s="25">
        <f t="shared" si="81"/>
        <v>3.0000000000000001E-3</v>
      </c>
      <c r="E350" s="25"/>
      <c r="F350" s="25">
        <f t="shared" si="82"/>
        <v>5.3198000000000004E-4</v>
      </c>
      <c r="G350" s="25">
        <f t="shared" si="83"/>
        <v>1.2251499400000001E-2</v>
      </c>
      <c r="H350" s="25">
        <v>3.5300000000000002E-3</v>
      </c>
      <c r="I350" s="25">
        <f t="shared" si="84"/>
        <v>2.5100000000000001E-3</v>
      </c>
      <c r="J350" s="25"/>
      <c r="K350" s="25">
        <f t="shared" si="85"/>
        <v>1.8188000000000015E-4</v>
      </c>
      <c r="L350" s="25">
        <f t="shared" si="86"/>
        <v>4.188696400000004E-3</v>
      </c>
      <c r="M350" s="25">
        <v>4.1099999999999999E-3</v>
      </c>
      <c r="N350" s="25">
        <f t="shared" si="87"/>
        <v>3.0899999999999999E-3</v>
      </c>
      <c r="O350" s="25"/>
      <c r="P350" s="25">
        <f t="shared" si="88"/>
        <v>6.4477999999999975E-4</v>
      </c>
      <c r="Q350" s="25">
        <f t="shared" si="89"/>
        <v>1.4849283399999995E-2</v>
      </c>
      <c r="R350" s="25">
        <v>2.4599999999999999E-3</v>
      </c>
      <c r="S350" s="25">
        <f t="shared" si="90"/>
        <v>1.4399999999999999E-3</v>
      </c>
      <c r="T350" s="25"/>
      <c r="U350" s="25">
        <f t="shared" si="91"/>
        <v>5.5477999999999983E-4</v>
      </c>
      <c r="V350" s="25">
        <f t="shared" si="92"/>
        <v>1.2776583399999996E-2</v>
      </c>
      <c r="W350" s="25">
        <v>6.0999999999999997E-4</v>
      </c>
      <c r="X350" s="25">
        <f t="shared" si="93"/>
        <v>-4.100000000000001E-4</v>
      </c>
      <c r="Y350" s="25"/>
      <c r="Z350" s="25">
        <f t="shared" si="94"/>
        <v>-1.17359E-3</v>
      </c>
      <c r="AA350" s="25">
        <f t="shared" si="95"/>
        <v>-2.7027777700000002E-2</v>
      </c>
      <c r="AB350" s="25">
        <v>2E-3</v>
      </c>
      <c r="AC350" s="25">
        <f t="shared" si="80"/>
        <v>1.0200000000000001E-3</v>
      </c>
    </row>
    <row r="351" spans="1:29" s="15" customFormat="1">
      <c r="A351" s="18">
        <v>599</v>
      </c>
      <c r="B351" s="25">
        <v>-6.8999999999999997E-5</v>
      </c>
      <c r="C351" s="25">
        <v>4.0600000000000002E-3</v>
      </c>
      <c r="D351" s="25">
        <f t="shared" si="81"/>
        <v>3.0745E-3</v>
      </c>
      <c r="E351" s="25"/>
      <c r="F351" s="25">
        <f t="shared" si="82"/>
        <v>6.0647999999999995E-4</v>
      </c>
      <c r="G351" s="25">
        <f t="shared" si="83"/>
        <v>1.39672344E-2</v>
      </c>
      <c r="H351" s="25">
        <v>3.5000000000000001E-3</v>
      </c>
      <c r="I351" s="25">
        <f t="shared" si="84"/>
        <v>2.5145000000000002E-3</v>
      </c>
      <c r="J351" s="25"/>
      <c r="K351" s="25">
        <f t="shared" si="85"/>
        <v>1.8638000000000031E-4</v>
      </c>
      <c r="L351" s="25">
        <f t="shared" si="86"/>
        <v>4.292331400000007E-3</v>
      </c>
      <c r="M351" s="25">
        <v>4.1000000000000003E-3</v>
      </c>
      <c r="N351" s="25">
        <f t="shared" si="87"/>
        <v>3.1145000000000001E-3</v>
      </c>
      <c r="O351" s="25"/>
      <c r="P351" s="25">
        <f t="shared" si="88"/>
        <v>6.6927999999999996E-4</v>
      </c>
      <c r="Q351" s="25">
        <f t="shared" si="89"/>
        <v>1.5413518399999999E-2</v>
      </c>
      <c r="R351" s="25">
        <v>2.48E-3</v>
      </c>
      <c r="S351" s="25">
        <f t="shared" si="90"/>
        <v>1.4945E-3</v>
      </c>
      <c r="T351" s="25"/>
      <c r="U351" s="25">
        <f t="shared" si="91"/>
        <v>6.0927999999999991E-4</v>
      </c>
      <c r="V351" s="25">
        <f t="shared" si="92"/>
        <v>1.4031718399999999E-2</v>
      </c>
      <c r="W351" s="25">
        <v>6.9999999999999999E-4</v>
      </c>
      <c r="X351" s="25">
        <f t="shared" si="93"/>
        <v>-2.8550000000000005E-4</v>
      </c>
      <c r="Y351" s="25"/>
      <c r="Z351" s="25">
        <f t="shared" si="94"/>
        <v>-1.0490899999999999E-3</v>
      </c>
      <c r="AA351" s="25">
        <f t="shared" si="95"/>
        <v>-2.4160542699999999E-2</v>
      </c>
      <c r="AB351" s="25">
        <v>2.0400000000000001E-3</v>
      </c>
      <c r="AC351" s="25">
        <f t="shared" si="80"/>
        <v>9.8550000000000005E-4</v>
      </c>
    </row>
    <row r="352" spans="1:29" s="15" customFormat="1">
      <c r="A352" s="18">
        <v>600</v>
      </c>
      <c r="B352" s="25">
        <v>-4.0000000000000003E-5</v>
      </c>
      <c r="C352" s="25">
        <v>3.9899999999999996E-3</v>
      </c>
      <c r="D352" s="25">
        <f t="shared" si="81"/>
        <v>3.0099999999999997E-3</v>
      </c>
      <c r="E352" s="25"/>
      <c r="F352" s="25"/>
      <c r="G352" s="25"/>
      <c r="H352" s="25">
        <v>3.5100000000000001E-3</v>
      </c>
      <c r="I352" s="25">
        <f t="shared" si="84"/>
        <v>2.5300000000000001E-3</v>
      </c>
      <c r="J352" s="25"/>
      <c r="K352" s="25"/>
      <c r="L352" s="25"/>
      <c r="M352" s="25">
        <v>4.0699999999999998E-3</v>
      </c>
      <c r="N352" s="25">
        <f t="shared" si="87"/>
        <v>3.0899999999999999E-3</v>
      </c>
      <c r="O352" s="25"/>
      <c r="P352" s="25"/>
      <c r="Q352" s="25"/>
      <c r="R352" s="25">
        <v>2.5600000000000002E-3</v>
      </c>
      <c r="S352" s="25">
        <f t="shared" si="90"/>
        <v>1.5800000000000002E-3</v>
      </c>
      <c r="T352" s="25"/>
      <c r="U352" s="25"/>
      <c r="V352" s="25"/>
      <c r="W352" s="25">
        <v>6.2E-4</v>
      </c>
      <c r="X352" s="25">
        <f t="shared" si="93"/>
        <v>-3.5999999999999997E-4</v>
      </c>
      <c r="Y352" s="25"/>
      <c r="Z352" s="25"/>
      <c r="AA352" s="25"/>
      <c r="AB352" s="25">
        <v>2E-3</v>
      </c>
      <c r="AC352" s="25">
        <f t="shared" si="80"/>
        <v>9.7999999999999997E-4</v>
      </c>
    </row>
    <row r="353" spans="1:29" s="15" customFormat="1">
      <c r="A353" s="18">
        <v>601</v>
      </c>
      <c r="B353" s="25">
        <v>1.7000000000000001E-4</v>
      </c>
      <c r="C353" s="25">
        <v>3.9699999999999996E-3</v>
      </c>
      <c r="D353" s="25">
        <f t="shared" si="81"/>
        <v>2.7749999999999997E-3</v>
      </c>
      <c r="E353" s="25"/>
      <c r="F353" s="25"/>
      <c r="G353" s="25"/>
      <c r="H353" s="25">
        <v>3.49E-3</v>
      </c>
      <c r="I353" s="25">
        <f t="shared" si="84"/>
        <v>2.2950000000000002E-3</v>
      </c>
      <c r="J353" s="25"/>
      <c r="K353" s="25"/>
      <c r="L353" s="25"/>
      <c r="M353" s="25">
        <v>3.9699999999999996E-3</v>
      </c>
      <c r="N353" s="25">
        <f t="shared" si="87"/>
        <v>2.7749999999999997E-3</v>
      </c>
      <c r="O353" s="25"/>
      <c r="P353" s="25"/>
      <c r="Q353" s="25"/>
      <c r="R353" s="25">
        <v>2.49E-3</v>
      </c>
      <c r="S353" s="25">
        <f t="shared" si="90"/>
        <v>1.2949999999999999E-3</v>
      </c>
      <c r="T353" s="25"/>
      <c r="U353" s="25"/>
      <c r="V353" s="25"/>
      <c r="W353" s="25">
        <v>6.3000000000000003E-4</v>
      </c>
      <c r="X353" s="25">
        <f t="shared" si="93"/>
        <v>-5.6500000000000007E-4</v>
      </c>
      <c r="Y353" s="25"/>
      <c r="Z353" s="25"/>
      <c r="AA353" s="25"/>
      <c r="AB353" s="25">
        <v>2.2200000000000002E-3</v>
      </c>
      <c r="AC353" s="25">
        <f t="shared" si="80"/>
        <v>1.1950000000000001E-3</v>
      </c>
    </row>
    <row r="354" spans="1:29" s="15" customFormat="1">
      <c r="A354" s="18">
        <v>602</v>
      </c>
      <c r="B354" s="25">
        <v>-5.0000000000000002E-5</v>
      </c>
      <c r="C354" s="25">
        <v>3.8800000000000002E-3</v>
      </c>
      <c r="D354" s="25">
        <f t="shared" si="81"/>
        <v>2.8600000000000006E-3</v>
      </c>
      <c r="E354" s="25"/>
      <c r="F354" s="25"/>
      <c r="G354" s="25"/>
      <c r="H354" s="25">
        <v>3.5000000000000001E-3</v>
      </c>
      <c r="I354" s="25">
        <f t="shared" si="84"/>
        <v>2.4800000000000004E-3</v>
      </c>
      <c r="J354" s="25"/>
      <c r="K354" s="25"/>
      <c r="L354" s="25"/>
      <c r="M354" s="25">
        <v>3.9699999999999996E-3</v>
      </c>
      <c r="N354" s="25">
        <f t="shared" si="87"/>
        <v>2.9499999999999995E-3</v>
      </c>
      <c r="O354" s="25"/>
      <c r="P354" s="25"/>
      <c r="Q354" s="25"/>
      <c r="R354" s="25">
        <v>2.4099999999999998E-3</v>
      </c>
      <c r="S354" s="25">
        <f t="shared" si="90"/>
        <v>1.39E-3</v>
      </c>
      <c r="T354" s="25"/>
      <c r="U354" s="25"/>
      <c r="V354" s="25"/>
      <c r="W354" s="25">
        <v>4.6999999999999999E-4</v>
      </c>
      <c r="X354" s="25">
        <f t="shared" si="93"/>
        <v>-5.4999999999999992E-4</v>
      </c>
      <c r="Y354" s="25"/>
      <c r="Z354" s="25"/>
      <c r="AA354" s="25"/>
      <c r="AB354" s="25">
        <v>2.0899999999999998E-3</v>
      </c>
      <c r="AC354" s="25">
        <f t="shared" si="80"/>
        <v>1.0199999999999999E-3</v>
      </c>
    </row>
    <row r="355" spans="1:29" s="15" customFormat="1">
      <c r="A355" s="18">
        <v>603</v>
      </c>
      <c r="B355" s="25">
        <v>-1.6000000000000001E-4</v>
      </c>
      <c r="C355" s="25">
        <v>4.0699999999999998E-3</v>
      </c>
      <c r="D355" s="25">
        <f t="shared" si="81"/>
        <v>3.065E-3</v>
      </c>
      <c r="E355" s="25"/>
      <c r="F355" s="25"/>
      <c r="G355" s="25"/>
      <c r="H355" s="25">
        <v>3.5599999999999998E-3</v>
      </c>
      <c r="I355" s="25">
        <f t="shared" si="84"/>
        <v>2.555E-3</v>
      </c>
      <c r="J355" s="25"/>
      <c r="K355" s="25"/>
      <c r="L355" s="25"/>
      <c r="M355" s="25">
        <v>4.1599999999999996E-3</v>
      </c>
      <c r="N355" s="25">
        <f t="shared" si="87"/>
        <v>3.1549999999999998E-3</v>
      </c>
      <c r="O355" s="25"/>
      <c r="P355" s="25"/>
      <c r="Q355" s="25"/>
      <c r="R355" s="25">
        <v>2.5200000000000001E-3</v>
      </c>
      <c r="S355" s="25">
        <f t="shared" si="90"/>
        <v>1.5150000000000001E-3</v>
      </c>
      <c r="T355" s="25"/>
      <c r="U355" s="25"/>
      <c r="V355" s="25"/>
      <c r="W355" s="25">
        <v>7.3999999999999999E-4</v>
      </c>
      <c r="X355" s="25">
        <f t="shared" si="93"/>
        <v>-2.6500000000000004E-4</v>
      </c>
      <c r="Y355" s="25"/>
      <c r="Z355" s="25"/>
      <c r="AA355" s="25"/>
      <c r="AB355" s="25">
        <v>2.1700000000000001E-3</v>
      </c>
      <c r="AC355" s="25">
        <f t="shared" si="80"/>
        <v>1.005E-3</v>
      </c>
    </row>
    <row r="356" spans="1:29" s="15" customFormat="1">
      <c r="A356" s="18">
        <v>604</v>
      </c>
      <c r="B356" s="25">
        <v>2.2000000000000001E-4</v>
      </c>
      <c r="C356" s="25">
        <v>4.0400000000000002E-3</v>
      </c>
      <c r="D356" s="25">
        <f t="shared" si="81"/>
        <v>2.8500000000000001E-3</v>
      </c>
      <c r="E356" s="25"/>
      <c r="F356" s="25"/>
      <c r="G356" s="25"/>
      <c r="H356" s="25">
        <v>3.5400000000000002E-3</v>
      </c>
      <c r="I356" s="25">
        <f t="shared" si="84"/>
        <v>2.3500000000000001E-3</v>
      </c>
      <c r="J356" s="25"/>
      <c r="K356" s="25"/>
      <c r="L356" s="25"/>
      <c r="M356" s="25">
        <v>4.0499999999999998E-3</v>
      </c>
      <c r="N356" s="25">
        <f t="shared" si="87"/>
        <v>2.8599999999999997E-3</v>
      </c>
      <c r="O356" s="25"/>
      <c r="P356" s="25"/>
      <c r="Q356" s="25"/>
      <c r="R356" s="25">
        <v>2.48E-3</v>
      </c>
      <c r="S356" s="25">
        <f t="shared" si="90"/>
        <v>1.2899999999999999E-3</v>
      </c>
      <c r="T356" s="25"/>
      <c r="U356" s="25"/>
      <c r="V356" s="25"/>
      <c r="W356" s="25">
        <v>6.3000000000000003E-4</v>
      </c>
      <c r="X356" s="25">
        <f t="shared" si="93"/>
        <v>-5.6000000000000006E-4</v>
      </c>
      <c r="Y356" s="25"/>
      <c r="Z356" s="25"/>
      <c r="AA356" s="25"/>
      <c r="AB356" s="25">
        <v>2.16E-3</v>
      </c>
      <c r="AC356" s="25">
        <f t="shared" si="80"/>
        <v>1.1900000000000001E-3</v>
      </c>
    </row>
    <row r="357" spans="1:29" s="15" customFormat="1">
      <c r="A357" s="18">
        <v>605</v>
      </c>
      <c r="B357" s="25">
        <v>-4.0000000000000003E-5</v>
      </c>
      <c r="C357" s="25">
        <v>4.0000000000000001E-3</v>
      </c>
      <c r="D357" s="25">
        <f t="shared" si="81"/>
        <v>2.8700000000000002E-3</v>
      </c>
      <c r="E357" s="25"/>
      <c r="F357" s="25"/>
      <c r="G357" s="25"/>
      <c r="H357" s="25">
        <v>3.5799999999999998E-3</v>
      </c>
      <c r="I357" s="25">
        <f t="shared" si="84"/>
        <v>2.4499999999999999E-3</v>
      </c>
      <c r="J357" s="25"/>
      <c r="K357" s="25"/>
      <c r="L357" s="25"/>
      <c r="M357" s="25">
        <v>4.0499999999999998E-3</v>
      </c>
      <c r="N357" s="25">
        <f t="shared" si="87"/>
        <v>2.9199999999999999E-3</v>
      </c>
      <c r="O357" s="25"/>
      <c r="P357" s="25"/>
      <c r="Q357" s="25"/>
      <c r="R357" s="25">
        <v>2.4299999999999999E-3</v>
      </c>
      <c r="S357" s="25">
        <f t="shared" si="90"/>
        <v>1.2999999999999999E-3</v>
      </c>
      <c r="T357" s="25"/>
      <c r="U357" s="25"/>
      <c r="V357" s="25"/>
      <c r="W357" s="25">
        <v>6.8000000000000005E-4</v>
      </c>
      <c r="X357" s="25">
        <f t="shared" si="93"/>
        <v>-4.4999999999999988E-4</v>
      </c>
      <c r="Y357" s="25"/>
      <c r="Z357" s="25"/>
      <c r="AA357" s="25"/>
      <c r="AB357" s="25">
        <v>2.3E-3</v>
      </c>
      <c r="AC357" s="25">
        <f t="shared" si="80"/>
        <v>1.1299999999999999E-3</v>
      </c>
    </row>
    <row r="358" spans="1:29" s="15" customFormat="1">
      <c r="A358" s="18">
        <v>606</v>
      </c>
      <c r="B358" s="25">
        <v>-5.0000000000000002E-5</v>
      </c>
      <c r="C358" s="25">
        <v>3.9500000000000004E-3</v>
      </c>
      <c r="D358" s="25">
        <f t="shared" si="81"/>
        <v>2.9850000000000002E-3</v>
      </c>
      <c r="E358" s="25"/>
      <c r="F358" s="25"/>
      <c r="G358" s="25"/>
      <c r="H358" s="25">
        <v>3.5799999999999998E-3</v>
      </c>
      <c r="I358" s="25">
        <f t="shared" si="84"/>
        <v>2.6149999999999997E-3</v>
      </c>
      <c r="J358" s="25"/>
      <c r="K358" s="25"/>
      <c r="L358" s="25"/>
      <c r="M358" s="25">
        <v>4.0200000000000001E-3</v>
      </c>
      <c r="N358" s="25">
        <f t="shared" si="87"/>
        <v>3.055E-3</v>
      </c>
      <c r="O358" s="25"/>
      <c r="P358" s="25"/>
      <c r="Q358" s="25"/>
      <c r="R358" s="25">
        <v>2.3999999999999998E-3</v>
      </c>
      <c r="S358" s="25">
        <f t="shared" si="90"/>
        <v>1.4349999999999996E-3</v>
      </c>
      <c r="T358" s="25"/>
      <c r="U358" s="25"/>
      <c r="V358" s="25"/>
      <c r="W358" s="25">
        <v>5.5000000000000003E-4</v>
      </c>
      <c r="X358" s="25">
        <f t="shared" si="93"/>
        <v>-4.15E-4</v>
      </c>
      <c r="Y358" s="25"/>
      <c r="Z358" s="25"/>
      <c r="AA358" s="25"/>
      <c r="AB358" s="25">
        <v>1.98E-3</v>
      </c>
      <c r="AC358" s="25">
        <f t="shared" si="80"/>
        <v>9.6500000000000004E-4</v>
      </c>
    </row>
    <row r="359" spans="1:29" s="15" customFormat="1">
      <c r="A359" s="18">
        <v>607</v>
      </c>
      <c r="B359" s="25">
        <v>-1.0000000000000001E-5</v>
      </c>
      <c r="C359" s="25">
        <v>4.0099999999999997E-3</v>
      </c>
      <c r="D359" s="25">
        <f t="shared" si="81"/>
        <v>2.8849999999999995E-3</v>
      </c>
      <c r="E359" s="25"/>
      <c r="F359" s="25"/>
      <c r="G359" s="25"/>
      <c r="H359" s="25">
        <v>3.6099999999999999E-3</v>
      </c>
      <c r="I359" s="25">
        <f t="shared" si="84"/>
        <v>2.4850000000000002E-3</v>
      </c>
      <c r="J359" s="25"/>
      <c r="K359" s="25"/>
      <c r="L359" s="25"/>
      <c r="M359" s="25">
        <v>4.0499999999999998E-3</v>
      </c>
      <c r="N359" s="25">
        <f t="shared" si="87"/>
        <v>2.9249999999999996E-3</v>
      </c>
      <c r="O359" s="25"/>
      <c r="P359" s="25"/>
      <c r="Q359" s="25"/>
      <c r="R359" s="25">
        <v>2.5100000000000001E-3</v>
      </c>
      <c r="S359" s="25">
        <f t="shared" si="90"/>
        <v>1.3850000000000002E-3</v>
      </c>
      <c r="T359" s="25"/>
      <c r="U359" s="25"/>
      <c r="V359" s="25"/>
      <c r="W359" s="25">
        <v>7.9000000000000001E-4</v>
      </c>
      <c r="X359" s="25">
        <f t="shared" si="93"/>
        <v>-3.349999999999999E-4</v>
      </c>
      <c r="Y359" s="25"/>
      <c r="Z359" s="25"/>
      <c r="AA359" s="25"/>
      <c r="AB359" s="25">
        <v>2.2599999999999999E-3</v>
      </c>
      <c r="AC359" s="25">
        <f t="shared" si="80"/>
        <v>1.1249999999999999E-3</v>
      </c>
    </row>
    <row r="360" spans="1:29" s="15" customFormat="1">
      <c r="A360" s="18">
        <v>608</v>
      </c>
      <c r="B360" s="25">
        <v>-1.0000000000000001E-5</v>
      </c>
      <c r="C360" s="25">
        <v>4.0400000000000002E-3</v>
      </c>
      <c r="D360" s="25">
        <f t="shared" si="81"/>
        <v>3.0500000000000002E-3</v>
      </c>
      <c r="E360" s="25"/>
      <c r="F360" s="25"/>
      <c r="G360" s="25"/>
      <c r="H360" s="25">
        <v>3.64E-3</v>
      </c>
      <c r="I360" s="25">
        <f t="shared" si="84"/>
        <v>2.65E-3</v>
      </c>
      <c r="J360" s="25"/>
      <c r="K360" s="25"/>
      <c r="L360" s="25"/>
      <c r="M360" s="25">
        <v>4.1000000000000003E-3</v>
      </c>
      <c r="N360" s="25">
        <f t="shared" si="87"/>
        <v>3.1100000000000004E-3</v>
      </c>
      <c r="O360" s="25"/>
      <c r="P360" s="25"/>
      <c r="Q360" s="25"/>
      <c r="R360" s="25">
        <v>2.5999999999999999E-3</v>
      </c>
      <c r="S360" s="25">
        <f t="shared" si="90"/>
        <v>1.6099999999999999E-3</v>
      </c>
      <c r="T360" s="25"/>
      <c r="U360" s="25"/>
      <c r="V360" s="25"/>
      <c r="W360" s="25">
        <v>6.8000000000000005E-4</v>
      </c>
      <c r="X360" s="25">
        <f t="shared" si="93"/>
        <v>-3.0999999999999995E-4</v>
      </c>
      <c r="Y360" s="25"/>
      <c r="Z360" s="25"/>
      <c r="AA360" s="25"/>
      <c r="AB360" s="25">
        <v>1.99E-3</v>
      </c>
      <c r="AC360" s="25">
        <f t="shared" si="80"/>
        <v>9.8999999999999999E-4</v>
      </c>
    </row>
    <row r="361" spans="1:29" s="15" customFormat="1">
      <c r="A361" s="18">
        <v>609</v>
      </c>
      <c r="B361" s="25">
        <v>-1.4999999999999999E-4</v>
      </c>
      <c r="C361" s="25">
        <v>4.1099999999999999E-3</v>
      </c>
      <c r="D361" s="25">
        <f t="shared" si="81"/>
        <v>2.9949999999999998E-3</v>
      </c>
      <c r="E361" s="25"/>
      <c r="F361" s="25"/>
      <c r="G361" s="25"/>
      <c r="H361" s="25">
        <v>3.7000000000000002E-3</v>
      </c>
      <c r="I361" s="25">
        <f t="shared" si="84"/>
        <v>2.5850000000000001E-3</v>
      </c>
      <c r="J361" s="25"/>
      <c r="K361" s="25"/>
      <c r="L361" s="25"/>
      <c r="M361" s="25">
        <v>4.1799999999999997E-3</v>
      </c>
      <c r="N361" s="25">
        <f t="shared" si="87"/>
        <v>3.0649999999999996E-3</v>
      </c>
      <c r="O361" s="25"/>
      <c r="P361" s="25"/>
      <c r="Q361" s="25"/>
      <c r="R361" s="25">
        <v>2.5100000000000001E-3</v>
      </c>
      <c r="S361" s="25">
        <f t="shared" si="90"/>
        <v>1.395E-3</v>
      </c>
      <c r="T361" s="25"/>
      <c r="U361" s="25"/>
      <c r="V361" s="25"/>
      <c r="W361" s="25">
        <v>8.0999999999999996E-4</v>
      </c>
      <c r="X361" s="25">
        <f t="shared" si="93"/>
        <v>-3.0500000000000015E-4</v>
      </c>
      <c r="Y361" s="25"/>
      <c r="Z361" s="25"/>
      <c r="AA361" s="25"/>
      <c r="AB361" s="25">
        <v>2.3800000000000002E-3</v>
      </c>
      <c r="AC361" s="25">
        <f t="shared" si="80"/>
        <v>1.1150000000000001E-3</v>
      </c>
    </row>
    <row r="362" spans="1:29" s="15" customFormat="1">
      <c r="A362" s="18">
        <v>610</v>
      </c>
      <c r="B362" s="25">
        <v>8.0000000000000007E-5</v>
      </c>
      <c r="C362" s="25">
        <v>4.1099999999999999E-3</v>
      </c>
      <c r="D362" s="25">
        <f t="shared" si="81"/>
        <v>3.16E-3</v>
      </c>
      <c r="E362" s="25"/>
      <c r="F362" s="25"/>
      <c r="G362" s="25"/>
      <c r="H362" s="25">
        <v>3.65E-3</v>
      </c>
      <c r="I362" s="25">
        <f t="shared" si="84"/>
        <v>2.7000000000000001E-3</v>
      </c>
      <c r="J362" s="25"/>
      <c r="K362" s="25"/>
      <c r="L362" s="25"/>
      <c r="M362" s="25">
        <v>4.0000000000000001E-3</v>
      </c>
      <c r="N362" s="25">
        <f t="shared" si="87"/>
        <v>3.0500000000000002E-3</v>
      </c>
      <c r="O362" s="25"/>
      <c r="P362" s="25"/>
      <c r="Q362" s="25"/>
      <c r="R362" s="25">
        <v>2.5899999999999999E-3</v>
      </c>
      <c r="S362" s="25">
        <f t="shared" si="90"/>
        <v>1.64E-3</v>
      </c>
      <c r="T362" s="25"/>
      <c r="U362" s="25"/>
      <c r="V362" s="25"/>
      <c r="W362" s="25">
        <v>6.8000000000000005E-4</v>
      </c>
      <c r="X362" s="25">
        <f t="shared" si="93"/>
        <v>-2.6999999999999995E-4</v>
      </c>
      <c r="Y362" s="25"/>
      <c r="Z362" s="25"/>
      <c r="AA362" s="25"/>
      <c r="AB362" s="25">
        <v>1.82E-3</v>
      </c>
      <c r="AC362" s="25">
        <f t="shared" si="80"/>
        <v>9.5E-4</v>
      </c>
    </row>
    <row r="363" spans="1:29" s="15" customFormat="1">
      <c r="A363" s="18">
        <v>611</v>
      </c>
      <c r="B363" s="25">
        <v>6.8999999999999997E-5</v>
      </c>
      <c r="C363" s="25">
        <v>4.0800000000000003E-3</v>
      </c>
      <c r="D363" s="25">
        <f t="shared" si="81"/>
        <v>2.9055000000000001E-3</v>
      </c>
      <c r="E363" s="25"/>
      <c r="F363" s="25"/>
      <c r="G363" s="25"/>
      <c r="H363" s="25">
        <v>3.6800000000000001E-3</v>
      </c>
      <c r="I363" s="25">
        <f t="shared" si="84"/>
        <v>2.5054999999999999E-3</v>
      </c>
      <c r="J363" s="25"/>
      <c r="K363" s="25"/>
      <c r="L363" s="25"/>
      <c r="M363" s="25">
        <v>4.1399999999999996E-3</v>
      </c>
      <c r="N363" s="25">
        <f t="shared" si="87"/>
        <v>2.9654999999999994E-3</v>
      </c>
      <c r="O363" s="25"/>
      <c r="P363" s="25"/>
      <c r="Q363" s="25"/>
      <c r="R363" s="25">
        <v>2.5000000000000001E-3</v>
      </c>
      <c r="S363" s="25">
        <f t="shared" si="90"/>
        <v>1.3255000000000001E-3</v>
      </c>
      <c r="T363" s="25"/>
      <c r="U363" s="25"/>
      <c r="V363" s="25"/>
      <c r="W363" s="25">
        <v>7.6000000000000004E-4</v>
      </c>
      <c r="X363" s="25">
        <f t="shared" si="93"/>
        <v>-4.1449999999999994E-4</v>
      </c>
      <c r="Y363" s="25"/>
      <c r="Z363" s="25"/>
      <c r="AA363" s="25"/>
      <c r="AB363" s="25">
        <v>2.2799999999999999E-3</v>
      </c>
      <c r="AC363" s="25">
        <f t="shared" si="80"/>
        <v>1.1745E-3</v>
      </c>
    </row>
    <row r="364" spans="1:29" s="15" customFormat="1">
      <c r="A364" s="18">
        <v>612</v>
      </c>
      <c r="B364" s="25">
        <v>-6.0000000000000002E-5</v>
      </c>
      <c r="C364" s="25">
        <v>4.0099999999999997E-3</v>
      </c>
      <c r="D364" s="25">
        <f t="shared" si="81"/>
        <v>3.0599999999999998E-3</v>
      </c>
      <c r="E364" s="25"/>
      <c r="F364" s="25"/>
      <c r="G364" s="25"/>
      <c r="H364" s="25">
        <v>3.65E-3</v>
      </c>
      <c r="I364" s="25">
        <f t="shared" si="84"/>
        <v>2.7000000000000001E-3</v>
      </c>
      <c r="J364" s="25"/>
      <c r="K364" s="25"/>
      <c r="L364" s="25"/>
      <c r="M364" s="25">
        <v>3.9500000000000004E-3</v>
      </c>
      <c r="N364" s="25">
        <f t="shared" si="87"/>
        <v>3.0000000000000005E-3</v>
      </c>
      <c r="O364" s="25"/>
      <c r="P364" s="25"/>
      <c r="Q364" s="25"/>
      <c r="R364" s="25">
        <v>2.49E-3</v>
      </c>
      <c r="S364" s="25">
        <f t="shared" si="90"/>
        <v>1.5400000000000001E-3</v>
      </c>
      <c r="T364" s="25"/>
      <c r="U364" s="25"/>
      <c r="V364" s="25"/>
      <c r="W364" s="25">
        <v>7.3999999999999999E-4</v>
      </c>
      <c r="X364" s="25">
        <f t="shared" si="93"/>
        <v>-2.1000000000000001E-4</v>
      </c>
      <c r="Y364" s="25"/>
      <c r="Z364" s="25"/>
      <c r="AA364" s="25"/>
      <c r="AB364" s="25">
        <v>1.9599999999999999E-3</v>
      </c>
      <c r="AC364" s="25">
        <f t="shared" si="80"/>
        <v>9.5E-4</v>
      </c>
    </row>
    <row r="365" spans="1:29" s="15" customFormat="1">
      <c r="A365" s="18">
        <v>613</v>
      </c>
      <c r="B365" s="25">
        <v>5.0000000000000002E-5</v>
      </c>
      <c r="C365" s="25">
        <v>4.0600000000000002E-3</v>
      </c>
      <c r="D365" s="25">
        <f t="shared" si="81"/>
        <v>2.8650000000000004E-3</v>
      </c>
      <c r="E365" s="25"/>
      <c r="F365" s="25"/>
      <c r="G365" s="25"/>
      <c r="H365" s="25">
        <v>3.7299999999999998E-3</v>
      </c>
      <c r="I365" s="25">
        <f t="shared" si="84"/>
        <v>2.5349999999999999E-3</v>
      </c>
      <c r="J365" s="25"/>
      <c r="K365" s="25"/>
      <c r="L365" s="25"/>
      <c r="M365" s="25">
        <v>4.1399999999999996E-3</v>
      </c>
      <c r="N365" s="25">
        <f t="shared" si="87"/>
        <v>2.9449999999999997E-3</v>
      </c>
      <c r="O365" s="25"/>
      <c r="P365" s="25"/>
      <c r="Q365" s="25"/>
      <c r="R365" s="25">
        <v>2.5899999999999999E-3</v>
      </c>
      <c r="S365" s="25">
        <f t="shared" si="90"/>
        <v>1.3949999999999998E-3</v>
      </c>
      <c r="T365" s="25"/>
      <c r="U365" s="25"/>
      <c r="V365" s="25"/>
      <c r="W365" s="25">
        <v>8.0000000000000004E-4</v>
      </c>
      <c r="X365" s="25">
        <f t="shared" si="93"/>
        <v>-3.9500000000000006E-4</v>
      </c>
      <c r="Y365" s="25"/>
      <c r="Z365" s="25"/>
      <c r="AA365" s="25"/>
      <c r="AB365" s="25">
        <v>2.3400000000000001E-3</v>
      </c>
      <c r="AC365" s="25">
        <f t="shared" si="80"/>
        <v>1.1950000000000001E-3</v>
      </c>
    </row>
    <row r="366" spans="1:29" s="15" customFormat="1">
      <c r="A366" s="18">
        <v>614</v>
      </c>
      <c r="B366" s="25">
        <v>9.0000000000000006E-5</v>
      </c>
      <c r="C366" s="25">
        <v>4.1099999999999999E-3</v>
      </c>
      <c r="D366" s="25">
        <f t="shared" si="81"/>
        <v>3.065E-3</v>
      </c>
      <c r="E366" s="25"/>
      <c r="F366" s="25"/>
      <c r="G366" s="25"/>
      <c r="H366" s="25">
        <v>3.6600000000000001E-3</v>
      </c>
      <c r="I366" s="25">
        <f t="shared" si="84"/>
        <v>2.6150000000000001E-3</v>
      </c>
      <c r="J366" s="25"/>
      <c r="K366" s="25"/>
      <c r="L366" s="25"/>
      <c r="M366" s="25">
        <v>4.0299999999999997E-3</v>
      </c>
      <c r="N366" s="25">
        <f t="shared" si="87"/>
        <v>2.9849999999999998E-3</v>
      </c>
      <c r="O366" s="25"/>
      <c r="P366" s="25"/>
      <c r="Q366" s="25"/>
      <c r="R366" s="25">
        <v>2.6199999999999999E-3</v>
      </c>
      <c r="S366" s="25">
        <f t="shared" si="90"/>
        <v>1.575E-3</v>
      </c>
      <c r="T366" s="25"/>
      <c r="U366" s="25"/>
      <c r="V366" s="25"/>
      <c r="W366" s="25">
        <v>6.8000000000000005E-4</v>
      </c>
      <c r="X366" s="25">
        <f t="shared" si="93"/>
        <v>-3.6499999999999987E-4</v>
      </c>
      <c r="Y366" s="25"/>
      <c r="Z366" s="25"/>
      <c r="AA366" s="25"/>
      <c r="AB366" s="25">
        <v>2E-3</v>
      </c>
      <c r="AC366" s="25">
        <f t="shared" si="80"/>
        <v>1.0449999999999999E-3</v>
      </c>
    </row>
    <row r="367" spans="1:29" s="15" customFormat="1">
      <c r="A367" s="18">
        <v>615</v>
      </c>
      <c r="B367" s="25">
        <v>-6.0000000000000002E-5</v>
      </c>
      <c r="C367" s="25">
        <v>4.0899999999999999E-3</v>
      </c>
      <c r="D367" s="25">
        <f t="shared" si="81"/>
        <v>2.9499999999999999E-3</v>
      </c>
      <c r="E367" s="25"/>
      <c r="F367" s="25"/>
      <c r="G367" s="25"/>
      <c r="H367" s="25">
        <v>3.82E-3</v>
      </c>
      <c r="I367" s="25">
        <f t="shared" si="84"/>
        <v>2.6800000000000001E-3</v>
      </c>
      <c r="J367" s="25"/>
      <c r="K367" s="25"/>
      <c r="L367" s="25"/>
      <c r="M367" s="25">
        <v>4.1200000000000004E-3</v>
      </c>
      <c r="N367" s="25">
        <f t="shared" si="87"/>
        <v>2.9800000000000004E-3</v>
      </c>
      <c r="O367" s="25"/>
      <c r="P367" s="25"/>
      <c r="Q367" s="25"/>
      <c r="R367" s="25">
        <v>2.5799999999999998E-3</v>
      </c>
      <c r="S367" s="25">
        <f t="shared" si="90"/>
        <v>1.4399999999999999E-3</v>
      </c>
      <c r="T367" s="25"/>
      <c r="U367" s="25"/>
      <c r="V367" s="25"/>
      <c r="W367" s="25">
        <v>7.7999999999999999E-4</v>
      </c>
      <c r="X367" s="25">
        <f t="shared" si="93"/>
        <v>-3.5999999999999997E-4</v>
      </c>
      <c r="Y367" s="25"/>
      <c r="Z367" s="25"/>
      <c r="AA367" s="25"/>
      <c r="AB367" s="25">
        <v>2.3400000000000001E-3</v>
      </c>
      <c r="AC367" s="25">
        <f t="shared" si="80"/>
        <v>1.14E-3</v>
      </c>
    </row>
    <row r="368" spans="1:29" s="15" customFormat="1">
      <c r="A368" s="18">
        <v>616</v>
      </c>
      <c r="B368" s="25">
        <v>-1.0000000000000001E-5</v>
      </c>
      <c r="C368" s="25">
        <v>3.98E-3</v>
      </c>
      <c r="D368" s="25">
        <f t="shared" si="81"/>
        <v>3.0300000000000001E-3</v>
      </c>
      <c r="E368" s="25"/>
      <c r="F368" s="25"/>
      <c r="G368" s="25"/>
      <c r="H368" s="25">
        <v>3.6600000000000001E-3</v>
      </c>
      <c r="I368" s="25">
        <f t="shared" si="84"/>
        <v>2.7100000000000002E-3</v>
      </c>
      <c r="J368" s="25"/>
      <c r="K368" s="25"/>
      <c r="L368" s="25"/>
      <c r="M368" s="25">
        <v>3.9899999999999996E-3</v>
      </c>
      <c r="N368" s="25">
        <f t="shared" si="87"/>
        <v>3.0399999999999997E-3</v>
      </c>
      <c r="O368" s="25"/>
      <c r="P368" s="25"/>
      <c r="Q368" s="25"/>
      <c r="R368" s="25">
        <v>2.47E-3</v>
      </c>
      <c r="S368" s="25">
        <f t="shared" si="90"/>
        <v>1.5200000000000001E-3</v>
      </c>
      <c r="T368" s="25"/>
      <c r="U368" s="25"/>
      <c r="V368" s="25"/>
      <c r="W368" s="25">
        <v>6.6E-4</v>
      </c>
      <c r="X368" s="25">
        <f t="shared" si="93"/>
        <v>-2.9E-4</v>
      </c>
      <c r="Y368" s="25"/>
      <c r="Z368" s="25"/>
      <c r="AA368" s="25"/>
      <c r="AB368" s="25">
        <v>1.91E-3</v>
      </c>
      <c r="AC368" s="25">
        <f t="shared" si="80"/>
        <v>9.5E-4</v>
      </c>
    </row>
    <row r="369" spans="1:29" s="15" customFormat="1">
      <c r="A369" s="18">
        <v>617</v>
      </c>
      <c r="B369" s="25">
        <v>8.0000000000000007E-5</v>
      </c>
      <c r="C369" s="25">
        <v>4.0099999999999997E-3</v>
      </c>
      <c r="D369" s="25">
        <f t="shared" si="81"/>
        <v>2.7949999999999997E-3</v>
      </c>
      <c r="E369" s="25"/>
      <c r="F369" s="25"/>
      <c r="G369" s="25"/>
      <c r="H369" s="25">
        <v>3.7699999999999999E-3</v>
      </c>
      <c r="I369" s="25">
        <f t="shared" si="84"/>
        <v>2.555E-3</v>
      </c>
      <c r="J369" s="25"/>
      <c r="K369" s="25"/>
      <c r="L369" s="25"/>
      <c r="M369" s="25">
        <v>4.0699999999999998E-3</v>
      </c>
      <c r="N369" s="25">
        <f t="shared" si="87"/>
        <v>2.8549999999999999E-3</v>
      </c>
      <c r="O369" s="25"/>
      <c r="P369" s="25"/>
      <c r="Q369" s="25"/>
      <c r="R369" s="25">
        <v>2.4499999999999999E-3</v>
      </c>
      <c r="S369" s="25">
        <f t="shared" si="90"/>
        <v>1.2349999999999998E-3</v>
      </c>
      <c r="T369" s="25"/>
      <c r="U369" s="25"/>
      <c r="V369" s="25"/>
      <c r="W369" s="25">
        <v>7.7999999999999999E-4</v>
      </c>
      <c r="X369" s="25">
        <f t="shared" si="93"/>
        <v>-4.3500000000000017E-4</v>
      </c>
      <c r="Y369" s="25"/>
      <c r="Z369" s="25"/>
      <c r="AA369" s="25"/>
      <c r="AB369" s="25">
        <v>2.3500000000000001E-3</v>
      </c>
      <c r="AC369" s="25">
        <f t="shared" si="80"/>
        <v>1.2150000000000002E-3</v>
      </c>
    </row>
    <row r="370" spans="1:29" s="15" customFormat="1">
      <c r="A370" s="18">
        <v>618</v>
      </c>
      <c r="B370" s="25">
        <v>3.0000000000000001E-5</v>
      </c>
      <c r="C370" s="25">
        <v>3.98E-3</v>
      </c>
      <c r="D370" s="25">
        <f t="shared" si="81"/>
        <v>2.8799999999999997E-3</v>
      </c>
      <c r="E370" s="25"/>
      <c r="F370" s="25"/>
      <c r="G370" s="25"/>
      <c r="H370" s="25">
        <v>3.5899999999999999E-3</v>
      </c>
      <c r="I370" s="25">
        <f t="shared" si="84"/>
        <v>2.49E-3</v>
      </c>
      <c r="J370" s="25"/>
      <c r="K370" s="25"/>
      <c r="L370" s="25"/>
      <c r="M370" s="25">
        <v>3.8800000000000002E-3</v>
      </c>
      <c r="N370" s="25">
        <f t="shared" si="87"/>
        <v>2.7800000000000004E-3</v>
      </c>
      <c r="O370" s="25"/>
      <c r="P370" s="25"/>
      <c r="Q370" s="25"/>
      <c r="R370" s="25">
        <v>2.48E-3</v>
      </c>
      <c r="S370" s="25">
        <f t="shared" si="90"/>
        <v>1.3799999999999999E-3</v>
      </c>
      <c r="T370" s="25"/>
      <c r="U370" s="25"/>
      <c r="V370" s="25"/>
      <c r="W370" s="25">
        <v>5.9900000000000003E-4</v>
      </c>
      <c r="X370" s="25">
        <f t="shared" si="93"/>
        <v>-5.0100000000000003E-4</v>
      </c>
      <c r="Y370" s="25"/>
      <c r="Z370" s="25"/>
      <c r="AA370" s="25"/>
      <c r="AB370" s="25">
        <v>2.1700000000000001E-3</v>
      </c>
      <c r="AC370" s="25">
        <f t="shared" si="80"/>
        <v>1.1000000000000001E-3</v>
      </c>
    </row>
    <row r="371" spans="1:29" s="15" customFormat="1">
      <c r="A371" s="18">
        <v>619</v>
      </c>
      <c r="B371" s="25">
        <v>-1.0000000000000001E-5</v>
      </c>
      <c r="C371" s="25">
        <v>4.0299999999999997E-3</v>
      </c>
      <c r="D371" s="25">
        <f t="shared" si="81"/>
        <v>2.8799999999999997E-3</v>
      </c>
      <c r="E371" s="25"/>
      <c r="F371" s="25"/>
      <c r="G371" s="25"/>
      <c r="H371" s="25">
        <v>3.7299999999999998E-3</v>
      </c>
      <c r="I371" s="25">
        <f t="shared" si="84"/>
        <v>2.5799999999999998E-3</v>
      </c>
      <c r="J371" s="25"/>
      <c r="K371" s="25"/>
      <c r="L371" s="25"/>
      <c r="M371" s="25">
        <v>4.0600000000000002E-3</v>
      </c>
      <c r="N371" s="25">
        <f t="shared" si="87"/>
        <v>2.9100000000000003E-3</v>
      </c>
      <c r="O371" s="25"/>
      <c r="P371" s="25"/>
      <c r="Q371" s="25"/>
      <c r="R371" s="25">
        <v>2.47E-3</v>
      </c>
      <c r="S371" s="25">
        <f t="shared" si="90"/>
        <v>1.32E-3</v>
      </c>
      <c r="T371" s="25"/>
      <c r="U371" s="25"/>
      <c r="V371" s="25"/>
      <c r="W371" s="25">
        <v>6.8999999999999997E-4</v>
      </c>
      <c r="X371" s="25">
        <f t="shared" si="93"/>
        <v>-4.6000000000000001E-4</v>
      </c>
      <c r="Y371" s="25"/>
      <c r="Z371" s="25"/>
      <c r="AA371" s="25"/>
      <c r="AB371" s="25">
        <v>2.31E-3</v>
      </c>
      <c r="AC371" s="25">
        <f t="shared" si="80"/>
        <v>1.15E-3</v>
      </c>
    </row>
    <row r="372" spans="1:29" s="15" customFormat="1">
      <c r="A372" s="18">
        <v>620</v>
      </c>
      <c r="B372" s="25">
        <v>-1.0000000000000001E-5</v>
      </c>
      <c r="C372" s="25">
        <v>3.9399999999999999E-3</v>
      </c>
      <c r="D372" s="25">
        <f t="shared" si="81"/>
        <v>2.8500000000000001E-3</v>
      </c>
      <c r="E372" s="25"/>
      <c r="F372" s="25"/>
      <c r="G372" s="25"/>
      <c r="H372" s="25">
        <v>3.6900000000000001E-3</v>
      </c>
      <c r="I372" s="25">
        <f t="shared" si="84"/>
        <v>2.5999999999999999E-3</v>
      </c>
      <c r="J372" s="25"/>
      <c r="K372" s="25"/>
      <c r="L372" s="25"/>
      <c r="M372" s="25">
        <v>3.9399999999999999E-3</v>
      </c>
      <c r="N372" s="25">
        <f t="shared" si="87"/>
        <v>2.8500000000000001E-3</v>
      </c>
      <c r="O372" s="25"/>
      <c r="P372" s="25"/>
      <c r="Q372" s="25"/>
      <c r="R372" s="25">
        <v>2.5300000000000001E-3</v>
      </c>
      <c r="S372" s="25">
        <f t="shared" si="90"/>
        <v>1.4400000000000001E-3</v>
      </c>
      <c r="T372" s="25"/>
      <c r="U372" s="25"/>
      <c r="V372" s="25"/>
      <c r="W372" s="25">
        <v>6.8999999999999997E-4</v>
      </c>
      <c r="X372" s="25">
        <f t="shared" si="93"/>
        <v>-4.0000000000000007E-4</v>
      </c>
      <c r="Y372" s="25"/>
      <c r="Z372" s="25"/>
      <c r="AA372" s="25"/>
      <c r="AB372" s="25">
        <v>2.1900000000000001E-3</v>
      </c>
      <c r="AC372" s="25">
        <f t="shared" si="80"/>
        <v>1.09E-3</v>
      </c>
    </row>
    <row r="373" spans="1:29" s="15" customFormat="1">
      <c r="A373" s="18">
        <v>621</v>
      </c>
      <c r="B373" s="25">
        <v>2.0000000000000001E-4</v>
      </c>
      <c r="C373" s="25">
        <v>4.0299999999999997E-3</v>
      </c>
      <c r="D373" s="25">
        <f t="shared" si="81"/>
        <v>2.7499999999999998E-3</v>
      </c>
      <c r="E373" s="25"/>
      <c r="F373" s="25"/>
      <c r="G373" s="25"/>
      <c r="H373" s="25">
        <v>3.7499999999999999E-3</v>
      </c>
      <c r="I373" s="25">
        <f t="shared" si="84"/>
        <v>2.47E-3</v>
      </c>
      <c r="J373" s="25"/>
      <c r="K373" s="25"/>
      <c r="L373" s="25"/>
      <c r="M373" s="25">
        <v>4.1000000000000003E-3</v>
      </c>
      <c r="N373" s="25">
        <f t="shared" si="87"/>
        <v>2.8200000000000005E-3</v>
      </c>
      <c r="O373" s="25"/>
      <c r="P373" s="25"/>
      <c r="Q373" s="25"/>
      <c r="R373" s="25">
        <v>2.5100000000000001E-3</v>
      </c>
      <c r="S373" s="25">
        <f t="shared" si="90"/>
        <v>1.23E-3</v>
      </c>
      <c r="T373" s="25"/>
      <c r="U373" s="25"/>
      <c r="V373" s="25"/>
      <c r="W373" s="25">
        <v>7.5000000000000002E-4</v>
      </c>
      <c r="X373" s="25">
        <f t="shared" si="93"/>
        <v>-5.3000000000000009E-4</v>
      </c>
      <c r="Y373" s="25"/>
      <c r="Z373" s="25"/>
      <c r="AA373" s="25"/>
      <c r="AB373" s="25">
        <v>2.3600000000000001E-3</v>
      </c>
      <c r="AC373" s="25">
        <f t="shared" si="80"/>
        <v>1.2800000000000001E-3</v>
      </c>
    </row>
    <row r="374" spans="1:29" s="15" customFormat="1">
      <c r="A374" s="18">
        <v>622</v>
      </c>
      <c r="B374" s="25">
        <v>1.1E-4</v>
      </c>
      <c r="C374" s="25">
        <v>3.9300000000000003E-3</v>
      </c>
      <c r="D374" s="25">
        <f t="shared" si="81"/>
        <v>2.7600000000000003E-3</v>
      </c>
      <c r="E374" s="25"/>
      <c r="F374" s="25"/>
      <c r="G374" s="25"/>
      <c r="H374" s="25">
        <v>3.5999999999999999E-3</v>
      </c>
      <c r="I374" s="25">
        <f t="shared" si="84"/>
        <v>2.4299999999999999E-3</v>
      </c>
      <c r="J374" s="25"/>
      <c r="K374" s="25"/>
      <c r="L374" s="25"/>
      <c r="M374" s="25">
        <v>3.9399999999999999E-3</v>
      </c>
      <c r="N374" s="25">
        <f t="shared" si="87"/>
        <v>2.7699999999999999E-3</v>
      </c>
      <c r="O374" s="25"/>
      <c r="P374" s="25"/>
      <c r="Q374" s="25"/>
      <c r="R374" s="25">
        <v>2.3600000000000001E-3</v>
      </c>
      <c r="S374" s="25">
        <f t="shared" si="90"/>
        <v>1.1900000000000001E-3</v>
      </c>
      <c r="T374" s="25"/>
      <c r="U374" s="25"/>
      <c r="V374" s="25"/>
      <c r="W374" s="25">
        <v>7.1000000000000002E-4</v>
      </c>
      <c r="X374" s="25">
        <f t="shared" si="93"/>
        <v>-4.6000000000000001E-4</v>
      </c>
      <c r="Y374" s="25"/>
      <c r="Z374" s="25"/>
      <c r="AA374" s="25"/>
      <c r="AB374" s="25">
        <v>2.2300000000000002E-3</v>
      </c>
      <c r="AC374" s="25">
        <f t="shared" si="80"/>
        <v>1.17E-3</v>
      </c>
    </row>
    <row r="375" spans="1:29" s="15" customFormat="1">
      <c r="A375" s="18">
        <v>623</v>
      </c>
      <c r="B375" s="25">
        <v>-4.0000000000000003E-5</v>
      </c>
      <c r="C375" s="25">
        <v>3.9500000000000004E-3</v>
      </c>
      <c r="D375" s="25">
        <f t="shared" si="81"/>
        <v>2.7450000000000005E-3</v>
      </c>
      <c r="E375" s="25"/>
      <c r="F375" s="25"/>
      <c r="G375" s="25"/>
      <c r="H375" s="25">
        <v>3.7000000000000002E-3</v>
      </c>
      <c r="I375" s="25">
        <f t="shared" si="84"/>
        <v>2.4950000000000003E-3</v>
      </c>
      <c r="J375" s="25"/>
      <c r="K375" s="25"/>
      <c r="L375" s="25"/>
      <c r="M375" s="25">
        <v>4.0600000000000002E-3</v>
      </c>
      <c r="N375" s="25">
        <f t="shared" si="87"/>
        <v>2.8550000000000003E-3</v>
      </c>
      <c r="O375" s="25"/>
      <c r="P375" s="25"/>
      <c r="Q375" s="25"/>
      <c r="R375" s="25">
        <v>2.3600000000000001E-3</v>
      </c>
      <c r="S375" s="25">
        <f t="shared" si="90"/>
        <v>1.1550000000000002E-3</v>
      </c>
      <c r="T375" s="25"/>
      <c r="U375" s="25"/>
      <c r="V375" s="25"/>
      <c r="W375" s="25">
        <v>6.8999999999999997E-4</v>
      </c>
      <c r="X375" s="25">
        <f t="shared" si="93"/>
        <v>-5.1499999999999994E-4</v>
      </c>
      <c r="Y375" s="25"/>
      <c r="Z375" s="25"/>
      <c r="AA375" s="25"/>
      <c r="AB375" s="25">
        <v>2.4499999999999999E-3</v>
      </c>
      <c r="AC375" s="25">
        <f t="shared" si="80"/>
        <v>1.2049999999999999E-3</v>
      </c>
    </row>
    <row r="376" spans="1:29" s="15" customFormat="1">
      <c r="A376" s="18">
        <v>624</v>
      </c>
      <c r="B376" s="25">
        <v>-2.1000000000000001E-4</v>
      </c>
      <c r="C376" s="25">
        <v>3.9100000000000003E-3</v>
      </c>
      <c r="D376" s="25">
        <f t="shared" si="81"/>
        <v>2.8500000000000001E-3</v>
      </c>
      <c r="E376" s="25"/>
      <c r="F376" s="25"/>
      <c r="G376" s="25"/>
      <c r="H376" s="25">
        <v>3.5899999999999999E-3</v>
      </c>
      <c r="I376" s="25">
        <f t="shared" si="84"/>
        <v>2.5300000000000001E-3</v>
      </c>
      <c r="J376" s="25"/>
      <c r="K376" s="25"/>
      <c r="L376" s="25"/>
      <c r="M376" s="25">
        <v>3.8800000000000002E-3</v>
      </c>
      <c r="N376" s="25">
        <f t="shared" si="87"/>
        <v>2.8200000000000005E-3</v>
      </c>
      <c r="O376" s="25"/>
      <c r="P376" s="25"/>
      <c r="Q376" s="25"/>
      <c r="R376" s="25">
        <v>2.3E-3</v>
      </c>
      <c r="S376" s="25">
        <f t="shared" si="90"/>
        <v>1.24E-3</v>
      </c>
      <c r="T376" s="25"/>
      <c r="U376" s="25"/>
      <c r="V376" s="25"/>
      <c r="W376" s="25">
        <v>5.9000000000000003E-4</v>
      </c>
      <c r="X376" s="25">
        <f t="shared" si="93"/>
        <v>-4.6999999999999993E-4</v>
      </c>
      <c r="Y376" s="25"/>
      <c r="Z376" s="25"/>
      <c r="AA376" s="25"/>
      <c r="AB376" s="25">
        <v>2.33E-3</v>
      </c>
      <c r="AC376" s="25">
        <f t="shared" si="80"/>
        <v>1.06E-3</v>
      </c>
    </row>
    <row r="377" spans="1:29" s="15" customFormat="1">
      <c r="A377" s="18">
        <v>625</v>
      </c>
      <c r="B377" s="25">
        <v>-4.0000000000000003E-5</v>
      </c>
      <c r="C377" s="25">
        <v>4.0699999999999998E-3</v>
      </c>
      <c r="D377" s="25">
        <f t="shared" si="81"/>
        <v>2.875E-3</v>
      </c>
      <c r="E377" s="25"/>
      <c r="F377" s="25"/>
      <c r="G377" s="25"/>
      <c r="H377" s="25">
        <v>3.7499999999999999E-3</v>
      </c>
      <c r="I377" s="25">
        <f t="shared" si="84"/>
        <v>2.555E-3</v>
      </c>
      <c r="J377" s="25"/>
      <c r="K377" s="25"/>
      <c r="L377" s="25"/>
      <c r="M377" s="25">
        <v>4.0600000000000002E-3</v>
      </c>
      <c r="N377" s="25">
        <f t="shared" si="87"/>
        <v>2.8650000000000004E-3</v>
      </c>
      <c r="O377" s="25"/>
      <c r="P377" s="25"/>
      <c r="Q377" s="25"/>
      <c r="R377" s="25">
        <v>2.4099999999999998E-3</v>
      </c>
      <c r="S377" s="25">
        <f t="shared" si="90"/>
        <v>1.2149999999999999E-3</v>
      </c>
      <c r="T377" s="25"/>
      <c r="U377" s="25"/>
      <c r="V377" s="25"/>
      <c r="W377" s="25">
        <v>7.5000000000000002E-4</v>
      </c>
      <c r="X377" s="25">
        <f t="shared" si="93"/>
        <v>-4.4499999999999987E-4</v>
      </c>
      <c r="Y377" s="25"/>
      <c r="Z377" s="25"/>
      <c r="AA377" s="25"/>
      <c r="AB377" s="25">
        <v>2.4299999999999999E-3</v>
      </c>
      <c r="AC377" s="25">
        <f t="shared" si="80"/>
        <v>1.1949999999999999E-3</v>
      </c>
    </row>
    <row r="378" spans="1:29" s="15" customFormat="1">
      <c r="A378" s="18">
        <v>626</v>
      </c>
      <c r="B378" s="25">
        <v>3.2000000000000003E-4</v>
      </c>
      <c r="C378" s="25">
        <v>4.0200000000000001E-3</v>
      </c>
      <c r="D378" s="25">
        <f t="shared" si="81"/>
        <v>2.7000000000000001E-3</v>
      </c>
      <c r="E378" s="25"/>
      <c r="F378" s="25"/>
      <c r="G378" s="25"/>
      <c r="H378" s="25">
        <v>3.8E-3</v>
      </c>
      <c r="I378" s="25">
        <f t="shared" si="84"/>
        <v>2.48E-3</v>
      </c>
      <c r="J378" s="25"/>
      <c r="K378" s="25"/>
      <c r="L378" s="25"/>
      <c r="M378" s="25">
        <v>3.8899999999999998E-3</v>
      </c>
      <c r="N378" s="25">
        <f t="shared" si="87"/>
        <v>2.5699999999999998E-3</v>
      </c>
      <c r="O378" s="25"/>
      <c r="P378" s="25"/>
      <c r="Q378" s="25"/>
      <c r="R378" s="25">
        <v>2.5300000000000001E-3</v>
      </c>
      <c r="S378" s="25">
        <f t="shared" si="90"/>
        <v>1.2100000000000001E-3</v>
      </c>
      <c r="T378" s="25"/>
      <c r="U378" s="25"/>
      <c r="V378" s="25"/>
      <c r="W378" s="25">
        <v>7.6999999999999996E-4</v>
      </c>
      <c r="X378" s="25">
        <f t="shared" si="93"/>
        <v>-5.5000000000000003E-4</v>
      </c>
      <c r="Y378" s="25"/>
      <c r="Z378" s="25"/>
      <c r="AA378" s="25"/>
      <c r="AB378" s="25">
        <v>2.32E-3</v>
      </c>
      <c r="AC378" s="25">
        <f t="shared" si="80"/>
        <v>1.32E-3</v>
      </c>
    </row>
    <row r="379" spans="1:29" s="15" customFormat="1">
      <c r="A379" s="18">
        <v>627</v>
      </c>
      <c r="B379" s="25">
        <v>-8.0000000000000007E-5</v>
      </c>
      <c r="C379" s="25">
        <v>4.0000000000000001E-3</v>
      </c>
      <c r="D379" s="25">
        <f t="shared" si="81"/>
        <v>2.8850000000000004E-3</v>
      </c>
      <c r="E379" s="25"/>
      <c r="F379" s="25"/>
      <c r="G379" s="25"/>
      <c r="H379" s="25">
        <v>3.8500000000000001E-3</v>
      </c>
      <c r="I379" s="25">
        <f t="shared" si="84"/>
        <v>2.7350000000000005E-3</v>
      </c>
      <c r="J379" s="25"/>
      <c r="K379" s="25"/>
      <c r="L379" s="25"/>
      <c r="M379" s="25">
        <v>4.0200000000000001E-3</v>
      </c>
      <c r="N379" s="25">
        <f t="shared" si="87"/>
        <v>2.9050000000000005E-3</v>
      </c>
      <c r="O379" s="25"/>
      <c r="P379" s="25"/>
      <c r="Q379" s="25"/>
      <c r="R379" s="25">
        <v>2.3900000000000002E-3</v>
      </c>
      <c r="S379" s="25">
        <f t="shared" si="90"/>
        <v>1.2750000000000003E-3</v>
      </c>
      <c r="T379" s="25"/>
      <c r="U379" s="25"/>
      <c r="V379" s="25"/>
      <c r="W379" s="25">
        <v>7.6000000000000004E-4</v>
      </c>
      <c r="X379" s="25">
        <f t="shared" si="93"/>
        <v>-3.5499999999999985E-4</v>
      </c>
      <c r="Y379" s="25"/>
      <c r="Z379" s="25"/>
      <c r="AA379" s="25"/>
      <c r="AB379" s="25">
        <v>2.31E-3</v>
      </c>
      <c r="AC379" s="25">
        <f t="shared" si="80"/>
        <v>1.1149999999999999E-3</v>
      </c>
    </row>
    <row r="380" spans="1:29" s="15" customFormat="1">
      <c r="A380" s="18">
        <v>628</v>
      </c>
      <c r="B380" s="25">
        <v>2.5999999999999998E-4</v>
      </c>
      <c r="C380" s="25">
        <v>3.8600000000000001E-3</v>
      </c>
      <c r="D380" s="25">
        <f t="shared" si="81"/>
        <v>2.5100000000000001E-3</v>
      </c>
      <c r="E380" s="25"/>
      <c r="F380" s="25"/>
      <c r="G380" s="25"/>
      <c r="H380" s="25">
        <v>3.7599999999999999E-3</v>
      </c>
      <c r="I380" s="25">
        <f t="shared" si="84"/>
        <v>2.4099999999999998E-3</v>
      </c>
      <c r="J380" s="25"/>
      <c r="K380" s="25"/>
      <c r="L380" s="25"/>
      <c r="M380" s="25">
        <v>3.8899999999999998E-3</v>
      </c>
      <c r="N380" s="25">
        <f t="shared" si="87"/>
        <v>2.5399999999999997E-3</v>
      </c>
      <c r="O380" s="25"/>
      <c r="P380" s="25"/>
      <c r="Q380" s="25"/>
      <c r="R380" s="25">
        <v>2.47E-3</v>
      </c>
      <c r="S380" s="25">
        <f t="shared" si="90"/>
        <v>1.1200000000000001E-3</v>
      </c>
      <c r="T380" s="25"/>
      <c r="U380" s="25"/>
      <c r="V380" s="25"/>
      <c r="W380" s="25">
        <v>6.6E-4</v>
      </c>
      <c r="X380" s="25">
        <f t="shared" si="93"/>
        <v>-6.8999999999999986E-4</v>
      </c>
      <c r="Y380" s="25"/>
      <c r="Z380" s="25"/>
      <c r="AA380" s="25"/>
      <c r="AB380" s="25">
        <v>2.4399999999999999E-3</v>
      </c>
      <c r="AC380" s="25">
        <f t="shared" si="80"/>
        <v>1.3499999999999999E-3</v>
      </c>
    </row>
    <row r="381" spans="1:29" s="15" customFormat="1">
      <c r="A381" s="18">
        <v>629</v>
      </c>
      <c r="B381" s="25">
        <v>-1.0000000000000001E-5</v>
      </c>
      <c r="C381" s="25">
        <v>3.9100000000000003E-3</v>
      </c>
      <c r="D381" s="25">
        <f t="shared" si="81"/>
        <v>2.7750000000000006E-3</v>
      </c>
      <c r="E381" s="25"/>
      <c r="F381" s="25"/>
      <c r="G381" s="25"/>
      <c r="H381" s="25">
        <v>3.7599999999999999E-3</v>
      </c>
      <c r="I381" s="25">
        <f t="shared" si="84"/>
        <v>2.6249999999999997E-3</v>
      </c>
      <c r="J381" s="25"/>
      <c r="K381" s="25"/>
      <c r="L381" s="25"/>
      <c r="M381" s="25">
        <v>3.8800000000000002E-3</v>
      </c>
      <c r="N381" s="25">
        <f t="shared" si="87"/>
        <v>2.745E-3</v>
      </c>
      <c r="O381" s="25"/>
      <c r="P381" s="25"/>
      <c r="Q381" s="25"/>
      <c r="R381" s="25">
        <v>2.3800000000000002E-3</v>
      </c>
      <c r="S381" s="25">
        <f t="shared" si="90"/>
        <v>1.2450000000000002E-3</v>
      </c>
      <c r="T381" s="25"/>
      <c r="U381" s="25"/>
      <c r="V381" s="25"/>
      <c r="W381" s="25">
        <v>6.6E-4</v>
      </c>
      <c r="X381" s="25">
        <f t="shared" si="93"/>
        <v>-4.7499999999999994E-4</v>
      </c>
      <c r="Y381" s="25"/>
      <c r="Z381" s="25"/>
      <c r="AA381" s="25"/>
      <c r="AB381" s="25">
        <v>2.2799999999999999E-3</v>
      </c>
      <c r="AC381" s="25">
        <f t="shared" si="80"/>
        <v>1.1349999999999999E-3</v>
      </c>
    </row>
    <row r="382" spans="1:29" s="15" customFormat="1">
      <c r="A382" s="18">
        <v>630</v>
      </c>
      <c r="B382" s="25">
        <v>-1.0000000000000001E-5</v>
      </c>
      <c r="C382" s="25">
        <v>3.9199999999999999E-3</v>
      </c>
      <c r="D382" s="25">
        <f t="shared" si="81"/>
        <v>2.7200000000000002E-3</v>
      </c>
      <c r="E382" s="25"/>
      <c r="F382" s="25"/>
      <c r="G382" s="25"/>
      <c r="H382" s="25">
        <v>3.6800000000000001E-3</v>
      </c>
      <c r="I382" s="25">
        <f t="shared" si="84"/>
        <v>2.4800000000000004E-3</v>
      </c>
      <c r="J382" s="25"/>
      <c r="K382" s="25"/>
      <c r="L382" s="25"/>
      <c r="M382" s="25">
        <v>3.9199999999999999E-3</v>
      </c>
      <c r="N382" s="25">
        <f t="shared" si="87"/>
        <v>2.7200000000000002E-3</v>
      </c>
      <c r="O382" s="25"/>
      <c r="P382" s="25"/>
      <c r="Q382" s="25"/>
      <c r="R382" s="25">
        <v>2.33E-3</v>
      </c>
      <c r="S382" s="25">
        <f t="shared" si="90"/>
        <v>1.1300000000000001E-3</v>
      </c>
      <c r="T382" s="25"/>
      <c r="U382" s="25"/>
      <c r="V382" s="25"/>
      <c r="W382" s="25">
        <v>6.6E-4</v>
      </c>
      <c r="X382" s="25">
        <f t="shared" si="93"/>
        <v>-5.399999999999999E-4</v>
      </c>
      <c r="Y382" s="25"/>
      <c r="Z382" s="25"/>
      <c r="AA382" s="25"/>
      <c r="AB382" s="25">
        <v>2.4099999999999998E-3</v>
      </c>
      <c r="AC382" s="25">
        <f t="shared" si="80"/>
        <v>1.1999999999999999E-3</v>
      </c>
    </row>
    <row r="383" spans="1:29" s="15" customFormat="1">
      <c r="A383" s="18">
        <v>631</v>
      </c>
      <c r="B383" s="25">
        <v>6.0000000000000002E-5</v>
      </c>
      <c r="C383" s="25">
        <v>3.8600000000000001E-3</v>
      </c>
      <c r="D383" s="25">
        <f t="shared" si="81"/>
        <v>2.6100000000000003E-3</v>
      </c>
      <c r="E383" s="25"/>
      <c r="F383" s="25"/>
      <c r="G383" s="25"/>
      <c r="H383" s="25">
        <v>3.79E-3</v>
      </c>
      <c r="I383" s="25">
        <f t="shared" si="84"/>
        <v>2.5399999999999997E-3</v>
      </c>
      <c r="J383" s="25"/>
      <c r="K383" s="25"/>
      <c r="L383" s="25"/>
      <c r="M383" s="25">
        <v>3.9199999999999999E-3</v>
      </c>
      <c r="N383" s="25">
        <f t="shared" si="87"/>
        <v>2.6699999999999996E-3</v>
      </c>
      <c r="O383" s="25"/>
      <c r="P383" s="25"/>
      <c r="Q383" s="25"/>
      <c r="R383" s="25">
        <v>2.3500000000000001E-3</v>
      </c>
      <c r="S383" s="25">
        <f t="shared" si="90"/>
        <v>1.1000000000000001E-3</v>
      </c>
      <c r="T383" s="25"/>
      <c r="U383" s="25"/>
      <c r="V383" s="25"/>
      <c r="W383" s="25">
        <v>6.3000000000000003E-4</v>
      </c>
      <c r="X383" s="25">
        <f t="shared" si="93"/>
        <v>-6.2E-4</v>
      </c>
      <c r="Y383" s="25"/>
      <c r="Z383" s="25"/>
      <c r="AA383" s="25"/>
      <c r="AB383" s="25">
        <v>2.4399999999999999E-3</v>
      </c>
      <c r="AC383" s="25">
        <f t="shared" si="80"/>
        <v>1.25E-3</v>
      </c>
    </row>
    <row r="384" spans="1:29" s="15" customFormat="1">
      <c r="A384" s="18">
        <v>632</v>
      </c>
      <c r="B384" s="25">
        <v>6.8999999999999997E-5</v>
      </c>
      <c r="C384" s="25">
        <v>3.8E-3</v>
      </c>
      <c r="D384" s="25">
        <f t="shared" si="81"/>
        <v>2.6004999999999999E-3</v>
      </c>
      <c r="E384" s="25"/>
      <c r="F384" s="25"/>
      <c r="G384" s="25"/>
      <c r="H384" s="25">
        <v>3.64E-3</v>
      </c>
      <c r="I384" s="25">
        <f t="shared" si="84"/>
        <v>2.4405E-3</v>
      </c>
      <c r="J384" s="25"/>
      <c r="K384" s="25"/>
      <c r="L384" s="25"/>
      <c r="M384" s="25">
        <v>3.8E-3</v>
      </c>
      <c r="N384" s="25">
        <f t="shared" si="87"/>
        <v>2.6004999999999999E-3</v>
      </c>
      <c r="O384" s="25"/>
      <c r="P384" s="25"/>
      <c r="Q384" s="25"/>
      <c r="R384" s="25">
        <v>2.31E-3</v>
      </c>
      <c r="S384" s="25">
        <f t="shared" si="90"/>
        <v>1.1104999999999999E-3</v>
      </c>
      <c r="T384" s="25"/>
      <c r="U384" s="25"/>
      <c r="V384" s="25"/>
      <c r="W384" s="25">
        <v>5.5000000000000003E-4</v>
      </c>
      <c r="X384" s="25">
        <f t="shared" si="93"/>
        <v>-6.4950000000000001E-4</v>
      </c>
      <c r="Y384" s="25"/>
      <c r="Z384" s="25"/>
      <c r="AA384" s="25"/>
      <c r="AB384" s="25">
        <v>2.33E-3</v>
      </c>
      <c r="AC384" s="25">
        <f t="shared" si="80"/>
        <v>1.1995E-3</v>
      </c>
    </row>
    <row r="385" spans="1:29" s="15" customFormat="1">
      <c r="A385" s="18">
        <v>633</v>
      </c>
      <c r="B385" s="25">
        <v>6.0000000000000002E-5</v>
      </c>
      <c r="C385" s="25">
        <v>3.9899999999999996E-3</v>
      </c>
      <c r="D385" s="25">
        <f t="shared" si="81"/>
        <v>2.7849999999999993E-3</v>
      </c>
      <c r="E385" s="25"/>
      <c r="F385" s="25"/>
      <c r="G385" s="25"/>
      <c r="H385" s="25">
        <v>3.79E-3</v>
      </c>
      <c r="I385" s="25">
        <f t="shared" si="84"/>
        <v>2.5849999999999996E-3</v>
      </c>
      <c r="J385" s="25"/>
      <c r="K385" s="25"/>
      <c r="L385" s="25"/>
      <c r="M385" s="25">
        <v>3.9500000000000004E-3</v>
      </c>
      <c r="N385" s="25">
        <f t="shared" si="87"/>
        <v>2.745E-3</v>
      </c>
      <c r="O385" s="25"/>
      <c r="P385" s="25"/>
      <c r="Q385" s="25"/>
      <c r="R385" s="25">
        <v>2.4599999999999999E-3</v>
      </c>
      <c r="S385" s="25">
        <f t="shared" si="90"/>
        <v>1.2549999999999998E-3</v>
      </c>
      <c r="T385" s="25"/>
      <c r="U385" s="25"/>
      <c r="V385" s="25"/>
      <c r="W385" s="25">
        <v>7.2000000000000005E-4</v>
      </c>
      <c r="X385" s="25">
        <f t="shared" si="93"/>
        <v>-4.8500000000000008E-4</v>
      </c>
      <c r="Y385" s="25"/>
      <c r="Z385" s="25"/>
      <c r="AA385" s="25"/>
      <c r="AB385" s="25">
        <v>2.3500000000000001E-3</v>
      </c>
      <c r="AC385" s="25">
        <f t="shared" si="80"/>
        <v>1.2050000000000001E-3</v>
      </c>
    </row>
    <row r="386" spans="1:29" s="15" customFormat="1">
      <c r="A386" s="18">
        <v>634</v>
      </c>
      <c r="B386" s="25">
        <v>9.0000000000000006E-5</v>
      </c>
      <c r="C386" s="25">
        <v>3.8500000000000001E-3</v>
      </c>
      <c r="D386" s="25">
        <f t="shared" si="81"/>
        <v>2.6300000000000004E-3</v>
      </c>
      <c r="E386" s="25"/>
      <c r="F386" s="25"/>
      <c r="G386" s="25"/>
      <c r="H386" s="25">
        <v>3.7100000000000002E-3</v>
      </c>
      <c r="I386" s="25">
        <f t="shared" si="84"/>
        <v>2.49E-3</v>
      </c>
      <c r="J386" s="25"/>
      <c r="K386" s="25"/>
      <c r="L386" s="25"/>
      <c r="M386" s="25">
        <v>3.98E-3</v>
      </c>
      <c r="N386" s="25">
        <f t="shared" si="87"/>
        <v>2.7600000000000003E-3</v>
      </c>
      <c r="O386" s="25"/>
      <c r="P386" s="25"/>
      <c r="Q386" s="25"/>
      <c r="R386" s="25">
        <v>2.3800000000000002E-3</v>
      </c>
      <c r="S386" s="25">
        <f t="shared" si="90"/>
        <v>1.1600000000000002E-3</v>
      </c>
      <c r="T386" s="25"/>
      <c r="U386" s="25"/>
      <c r="V386" s="25"/>
      <c r="W386" s="25">
        <v>7.5000000000000002E-4</v>
      </c>
      <c r="X386" s="25">
        <f t="shared" si="93"/>
        <v>-4.6999999999999993E-4</v>
      </c>
      <c r="Y386" s="25"/>
      <c r="Z386" s="25"/>
      <c r="AA386" s="25"/>
      <c r="AB386" s="25">
        <v>2.3500000000000001E-3</v>
      </c>
      <c r="AC386" s="25">
        <f t="shared" ref="AC386:AC449" si="96">(B386+AB386)/2</f>
        <v>1.2199999999999999E-3</v>
      </c>
    </row>
    <row r="387" spans="1:29" s="15" customFormat="1">
      <c r="A387" s="18">
        <v>635</v>
      </c>
      <c r="B387" s="25">
        <v>1.0000000000000001E-5</v>
      </c>
      <c r="C387" s="25">
        <v>3.8300000000000001E-3</v>
      </c>
      <c r="D387" s="25">
        <f t="shared" ref="D387:D450" si="97">C387-AC387</f>
        <v>2.6849999999999999E-3</v>
      </c>
      <c r="E387" s="25"/>
      <c r="F387" s="25"/>
      <c r="G387" s="25"/>
      <c r="H387" s="25">
        <v>3.6700000000000001E-3</v>
      </c>
      <c r="I387" s="25">
        <f t="shared" ref="I387:I450" si="98">H387-AC387</f>
        <v>2.5250000000000003E-3</v>
      </c>
      <c r="J387" s="25"/>
      <c r="K387" s="25"/>
      <c r="L387" s="25"/>
      <c r="M387" s="25">
        <v>3.9699999999999996E-3</v>
      </c>
      <c r="N387" s="25">
        <f t="shared" ref="N387:N450" si="99">M387-AC387</f>
        <v>2.8249999999999994E-3</v>
      </c>
      <c r="O387" s="25"/>
      <c r="P387" s="25"/>
      <c r="Q387" s="25"/>
      <c r="R387" s="25">
        <v>2.3800000000000002E-3</v>
      </c>
      <c r="S387" s="25">
        <f t="shared" ref="S387:S450" si="100">R387-AC387</f>
        <v>1.2350000000000002E-3</v>
      </c>
      <c r="T387" s="25"/>
      <c r="U387" s="25"/>
      <c r="V387" s="25"/>
      <c r="W387" s="25">
        <v>5.6999999999999998E-4</v>
      </c>
      <c r="X387" s="25">
        <f t="shared" ref="X387:X450" si="101">W387-AC387</f>
        <v>-5.7499999999999999E-4</v>
      </c>
      <c r="Y387" s="25"/>
      <c r="Z387" s="25"/>
      <c r="AA387" s="25"/>
      <c r="AB387" s="25">
        <v>2.2799999999999999E-3</v>
      </c>
      <c r="AC387" s="25">
        <f t="shared" si="96"/>
        <v>1.145E-3</v>
      </c>
    </row>
    <row r="388" spans="1:29" s="15" customFormat="1">
      <c r="A388" s="18">
        <v>636</v>
      </c>
      <c r="B388" s="25">
        <v>3.0000000000000001E-5</v>
      </c>
      <c r="C388" s="25">
        <v>3.8300000000000001E-3</v>
      </c>
      <c r="D388" s="25">
        <f t="shared" si="97"/>
        <v>2.5850000000000001E-3</v>
      </c>
      <c r="E388" s="25"/>
      <c r="F388" s="25"/>
      <c r="G388" s="25"/>
      <c r="H388" s="25">
        <v>3.5799999999999998E-3</v>
      </c>
      <c r="I388" s="25">
        <f t="shared" si="98"/>
        <v>2.3349999999999998E-3</v>
      </c>
      <c r="J388" s="25"/>
      <c r="K388" s="25"/>
      <c r="L388" s="25"/>
      <c r="M388" s="25">
        <v>3.8600000000000001E-3</v>
      </c>
      <c r="N388" s="25">
        <f t="shared" si="99"/>
        <v>2.6150000000000001E-3</v>
      </c>
      <c r="O388" s="25"/>
      <c r="P388" s="25"/>
      <c r="Q388" s="25"/>
      <c r="R388" s="25">
        <v>2.2300000000000002E-3</v>
      </c>
      <c r="S388" s="25">
        <f t="shared" si="100"/>
        <v>9.850000000000002E-4</v>
      </c>
      <c r="T388" s="25"/>
      <c r="U388" s="25"/>
      <c r="V388" s="25"/>
      <c r="W388" s="25">
        <v>6.4000000000000005E-4</v>
      </c>
      <c r="X388" s="25">
        <f t="shared" si="101"/>
        <v>-6.0499999999999996E-4</v>
      </c>
      <c r="Y388" s="25"/>
      <c r="Z388" s="25"/>
      <c r="AA388" s="25"/>
      <c r="AB388" s="25">
        <v>2.4599999999999999E-3</v>
      </c>
      <c r="AC388" s="25">
        <f t="shared" si="96"/>
        <v>1.245E-3</v>
      </c>
    </row>
    <row r="389" spans="1:29" s="15" customFormat="1">
      <c r="A389" s="18">
        <v>637</v>
      </c>
      <c r="B389" s="25">
        <v>0</v>
      </c>
      <c r="C389" s="25">
        <v>3.8E-3</v>
      </c>
      <c r="D389" s="25">
        <f t="shared" si="97"/>
        <v>2.6199999999999999E-3</v>
      </c>
      <c r="E389" s="25"/>
      <c r="F389" s="25"/>
      <c r="G389" s="25"/>
      <c r="H389" s="25">
        <v>3.7599999999999999E-3</v>
      </c>
      <c r="I389" s="25">
        <f t="shared" si="98"/>
        <v>2.5799999999999998E-3</v>
      </c>
      <c r="J389" s="25"/>
      <c r="K389" s="25"/>
      <c r="L389" s="25"/>
      <c r="M389" s="25">
        <v>3.81E-3</v>
      </c>
      <c r="N389" s="25">
        <f t="shared" si="99"/>
        <v>2.63E-3</v>
      </c>
      <c r="O389" s="25"/>
      <c r="P389" s="25"/>
      <c r="Q389" s="25"/>
      <c r="R389" s="25">
        <v>2.3E-3</v>
      </c>
      <c r="S389" s="25">
        <f t="shared" si="100"/>
        <v>1.1199999999999999E-3</v>
      </c>
      <c r="T389" s="25"/>
      <c r="U389" s="25"/>
      <c r="V389" s="25"/>
      <c r="W389" s="25">
        <v>5.6999999999999998E-4</v>
      </c>
      <c r="X389" s="25">
        <f t="shared" si="101"/>
        <v>-6.1000000000000008E-4</v>
      </c>
      <c r="Y389" s="25"/>
      <c r="Z389" s="25"/>
      <c r="AA389" s="25"/>
      <c r="AB389" s="25">
        <v>2.3600000000000001E-3</v>
      </c>
      <c r="AC389" s="25">
        <f t="shared" si="96"/>
        <v>1.1800000000000001E-3</v>
      </c>
    </row>
    <row r="390" spans="1:29" s="15" customFormat="1">
      <c r="A390" s="18">
        <v>638</v>
      </c>
      <c r="B390" s="25">
        <v>-3.0000000000000001E-5</v>
      </c>
      <c r="C390" s="25">
        <v>3.8E-3</v>
      </c>
      <c r="D390" s="25">
        <f t="shared" si="97"/>
        <v>2.6100000000000003E-3</v>
      </c>
      <c r="E390" s="25"/>
      <c r="F390" s="25"/>
      <c r="G390" s="25"/>
      <c r="H390" s="25">
        <v>3.5999999999999999E-3</v>
      </c>
      <c r="I390" s="25">
        <f t="shared" si="98"/>
        <v>2.4099999999999998E-3</v>
      </c>
      <c r="J390" s="25"/>
      <c r="K390" s="25"/>
      <c r="L390" s="25"/>
      <c r="M390" s="25">
        <v>3.7399999999999998E-3</v>
      </c>
      <c r="N390" s="25">
        <f t="shared" si="99"/>
        <v>2.5500000000000002E-3</v>
      </c>
      <c r="O390" s="25"/>
      <c r="P390" s="25"/>
      <c r="Q390" s="25"/>
      <c r="R390" s="25">
        <v>2.2799999999999999E-3</v>
      </c>
      <c r="S390" s="25">
        <f t="shared" si="100"/>
        <v>1.09E-3</v>
      </c>
      <c r="T390" s="25"/>
      <c r="U390" s="25"/>
      <c r="V390" s="25"/>
      <c r="W390" s="25">
        <v>6.2E-4</v>
      </c>
      <c r="X390" s="25">
        <f t="shared" si="101"/>
        <v>-5.6999999999999987E-4</v>
      </c>
      <c r="Y390" s="25"/>
      <c r="Z390" s="25"/>
      <c r="AA390" s="25"/>
      <c r="AB390" s="25">
        <v>2.4099999999999998E-3</v>
      </c>
      <c r="AC390" s="25">
        <f t="shared" si="96"/>
        <v>1.1899999999999999E-3</v>
      </c>
    </row>
    <row r="391" spans="1:29" s="15" customFormat="1">
      <c r="A391" s="18">
        <v>639</v>
      </c>
      <c r="B391" s="25">
        <v>1.0000000000000001E-5</v>
      </c>
      <c r="C391" s="25">
        <v>3.8E-3</v>
      </c>
      <c r="D391" s="25">
        <f t="shared" si="97"/>
        <v>2.5900000000000003E-3</v>
      </c>
      <c r="E391" s="25"/>
      <c r="F391" s="25"/>
      <c r="G391" s="25"/>
      <c r="H391" s="25">
        <v>3.6900000000000001E-3</v>
      </c>
      <c r="I391" s="25">
        <f t="shared" si="98"/>
        <v>2.4800000000000004E-3</v>
      </c>
      <c r="J391" s="25"/>
      <c r="K391" s="25"/>
      <c r="L391" s="25"/>
      <c r="M391" s="25">
        <v>3.8700000000000002E-3</v>
      </c>
      <c r="N391" s="25">
        <f t="shared" si="99"/>
        <v>2.66E-3</v>
      </c>
      <c r="O391" s="25"/>
      <c r="P391" s="25"/>
      <c r="Q391" s="25"/>
      <c r="R391" s="25">
        <v>2.3700000000000001E-3</v>
      </c>
      <c r="S391" s="25">
        <f t="shared" si="100"/>
        <v>1.1600000000000002E-3</v>
      </c>
      <c r="T391" s="25"/>
      <c r="U391" s="25"/>
      <c r="V391" s="25"/>
      <c r="W391" s="25">
        <v>6.0999999999999997E-4</v>
      </c>
      <c r="X391" s="25">
        <f t="shared" si="101"/>
        <v>-5.9999999999999995E-4</v>
      </c>
      <c r="Y391" s="25"/>
      <c r="Z391" s="25"/>
      <c r="AA391" s="25"/>
      <c r="AB391" s="25">
        <v>2.4099999999999998E-3</v>
      </c>
      <c r="AC391" s="25">
        <f t="shared" si="96"/>
        <v>1.2099999999999999E-3</v>
      </c>
    </row>
    <row r="392" spans="1:29" s="15" customFormat="1">
      <c r="A392" s="18">
        <v>640</v>
      </c>
      <c r="B392" s="25">
        <v>2.0000000000000002E-5</v>
      </c>
      <c r="C392" s="25">
        <v>3.9300000000000003E-3</v>
      </c>
      <c r="D392" s="25">
        <f t="shared" si="97"/>
        <v>2.6950000000000003E-3</v>
      </c>
      <c r="E392" s="25"/>
      <c r="F392" s="25"/>
      <c r="G392" s="25"/>
      <c r="H392" s="25">
        <v>3.7499999999999999E-3</v>
      </c>
      <c r="I392" s="25">
        <f t="shared" si="98"/>
        <v>2.5149999999999999E-3</v>
      </c>
      <c r="J392" s="25"/>
      <c r="K392" s="25"/>
      <c r="L392" s="25"/>
      <c r="M392" s="25">
        <v>3.8800000000000002E-3</v>
      </c>
      <c r="N392" s="25">
        <f t="shared" si="99"/>
        <v>2.6450000000000002E-3</v>
      </c>
      <c r="O392" s="25"/>
      <c r="P392" s="25"/>
      <c r="Q392" s="25"/>
      <c r="R392" s="25">
        <v>2.3800000000000002E-3</v>
      </c>
      <c r="S392" s="25">
        <f t="shared" si="100"/>
        <v>1.1450000000000002E-3</v>
      </c>
      <c r="T392" s="25"/>
      <c r="U392" s="25"/>
      <c r="V392" s="25"/>
      <c r="W392" s="25">
        <v>7.6000000000000004E-4</v>
      </c>
      <c r="X392" s="25">
        <f t="shared" si="101"/>
        <v>-4.7499999999999994E-4</v>
      </c>
      <c r="Y392" s="25"/>
      <c r="Z392" s="25"/>
      <c r="AA392" s="25"/>
      <c r="AB392" s="25">
        <v>2.4499999999999999E-3</v>
      </c>
      <c r="AC392" s="25">
        <f t="shared" si="96"/>
        <v>1.235E-3</v>
      </c>
    </row>
    <row r="393" spans="1:29" s="15" customFormat="1">
      <c r="A393" s="18">
        <v>641</v>
      </c>
      <c r="B393" s="25">
        <v>1.2E-4</v>
      </c>
      <c r="C393" s="25">
        <v>3.82E-3</v>
      </c>
      <c r="D393" s="25">
        <f t="shared" si="97"/>
        <v>2.5450000000000004E-3</v>
      </c>
      <c r="E393" s="25"/>
      <c r="F393" s="25"/>
      <c r="G393" s="25"/>
      <c r="H393" s="25">
        <v>3.7200000000000002E-3</v>
      </c>
      <c r="I393" s="25">
        <f t="shared" si="98"/>
        <v>2.4450000000000001E-3</v>
      </c>
      <c r="J393" s="25"/>
      <c r="K393" s="25"/>
      <c r="L393" s="25"/>
      <c r="M393" s="25">
        <v>3.8500000000000001E-3</v>
      </c>
      <c r="N393" s="25">
        <f t="shared" si="99"/>
        <v>2.575E-3</v>
      </c>
      <c r="O393" s="25"/>
      <c r="P393" s="25"/>
      <c r="Q393" s="25"/>
      <c r="R393" s="25">
        <v>2.31E-3</v>
      </c>
      <c r="S393" s="25">
        <f t="shared" si="100"/>
        <v>1.0350000000000001E-3</v>
      </c>
      <c r="T393" s="25"/>
      <c r="U393" s="25"/>
      <c r="V393" s="25"/>
      <c r="W393" s="25">
        <v>5.6999999999999998E-4</v>
      </c>
      <c r="X393" s="25">
        <f t="shared" si="101"/>
        <v>-7.049999999999999E-4</v>
      </c>
      <c r="Y393" s="25"/>
      <c r="Z393" s="25"/>
      <c r="AA393" s="25"/>
      <c r="AB393" s="25">
        <v>2.4299999999999999E-3</v>
      </c>
      <c r="AC393" s="25">
        <f t="shared" si="96"/>
        <v>1.2749999999999999E-3</v>
      </c>
    </row>
    <row r="394" spans="1:29" s="15" customFormat="1">
      <c r="A394" s="18">
        <v>642</v>
      </c>
      <c r="B394" s="25">
        <v>1.2E-4</v>
      </c>
      <c r="C394" s="25">
        <v>3.8300000000000001E-3</v>
      </c>
      <c r="D394" s="25">
        <f t="shared" si="97"/>
        <v>2.5600000000000002E-3</v>
      </c>
      <c r="E394" s="25"/>
      <c r="F394" s="25"/>
      <c r="G394" s="25"/>
      <c r="H394" s="25">
        <v>3.6600000000000001E-3</v>
      </c>
      <c r="I394" s="25">
        <f t="shared" si="98"/>
        <v>2.3900000000000002E-3</v>
      </c>
      <c r="J394" s="25"/>
      <c r="K394" s="25"/>
      <c r="L394" s="25"/>
      <c r="M394" s="25">
        <v>3.7200000000000002E-3</v>
      </c>
      <c r="N394" s="25">
        <f t="shared" si="99"/>
        <v>2.4500000000000004E-3</v>
      </c>
      <c r="O394" s="25"/>
      <c r="P394" s="25"/>
      <c r="Q394" s="25"/>
      <c r="R394" s="25">
        <v>2.1700000000000001E-3</v>
      </c>
      <c r="S394" s="25">
        <f t="shared" si="100"/>
        <v>9.0000000000000019E-4</v>
      </c>
      <c r="T394" s="25"/>
      <c r="U394" s="25"/>
      <c r="V394" s="25"/>
      <c r="W394" s="25">
        <v>6.8000000000000005E-4</v>
      </c>
      <c r="X394" s="25">
        <f t="shared" si="101"/>
        <v>-5.8999999999999981E-4</v>
      </c>
      <c r="Y394" s="25"/>
      <c r="Z394" s="25"/>
      <c r="AA394" s="25"/>
      <c r="AB394" s="25">
        <v>2.4199999999999998E-3</v>
      </c>
      <c r="AC394" s="25">
        <f t="shared" si="96"/>
        <v>1.2699999999999999E-3</v>
      </c>
    </row>
    <row r="395" spans="1:29" s="15" customFormat="1">
      <c r="A395" s="18">
        <v>643</v>
      </c>
      <c r="B395" s="25">
        <v>3.0000000000000001E-5</v>
      </c>
      <c r="C395" s="25">
        <v>3.7200000000000002E-3</v>
      </c>
      <c r="D395" s="25">
        <f t="shared" si="97"/>
        <v>2.5650000000000004E-3</v>
      </c>
      <c r="E395" s="25"/>
      <c r="F395" s="25"/>
      <c r="G395" s="25"/>
      <c r="H395" s="25">
        <v>3.62E-3</v>
      </c>
      <c r="I395" s="25">
        <f t="shared" si="98"/>
        <v>2.4650000000000002E-3</v>
      </c>
      <c r="J395" s="25"/>
      <c r="K395" s="25"/>
      <c r="L395" s="25"/>
      <c r="M395" s="25">
        <v>3.5999999999999999E-3</v>
      </c>
      <c r="N395" s="25">
        <f t="shared" si="99"/>
        <v>2.4450000000000001E-3</v>
      </c>
      <c r="O395" s="25"/>
      <c r="P395" s="25"/>
      <c r="Q395" s="25"/>
      <c r="R395" s="25">
        <v>2.2200000000000002E-3</v>
      </c>
      <c r="S395" s="25">
        <f t="shared" si="100"/>
        <v>1.0650000000000002E-3</v>
      </c>
      <c r="T395" s="25"/>
      <c r="U395" s="25"/>
      <c r="V395" s="25"/>
      <c r="W395" s="25">
        <v>5.2999999999999998E-4</v>
      </c>
      <c r="X395" s="25">
        <f t="shared" si="101"/>
        <v>-6.2500000000000001E-4</v>
      </c>
      <c r="Y395" s="25"/>
      <c r="Z395" s="25"/>
      <c r="AA395" s="25"/>
      <c r="AB395" s="25">
        <v>2.2799999999999999E-3</v>
      </c>
      <c r="AC395" s="25">
        <f t="shared" si="96"/>
        <v>1.155E-3</v>
      </c>
    </row>
    <row r="396" spans="1:29" s="15" customFormat="1">
      <c r="A396" s="18">
        <v>644</v>
      </c>
      <c r="B396" s="25">
        <v>-4.0000000000000003E-5</v>
      </c>
      <c r="C396" s="25">
        <v>3.7799999999999999E-3</v>
      </c>
      <c r="D396" s="25">
        <f t="shared" si="97"/>
        <v>2.5999999999999999E-3</v>
      </c>
      <c r="E396" s="25"/>
      <c r="F396" s="25"/>
      <c r="G396" s="25"/>
      <c r="H396" s="25">
        <v>3.6600000000000001E-3</v>
      </c>
      <c r="I396" s="25">
        <f t="shared" si="98"/>
        <v>2.4800000000000004E-3</v>
      </c>
      <c r="J396" s="25"/>
      <c r="K396" s="25"/>
      <c r="L396" s="25"/>
      <c r="M396" s="25">
        <v>3.7399999999999998E-3</v>
      </c>
      <c r="N396" s="25">
        <f t="shared" si="99"/>
        <v>2.5599999999999998E-3</v>
      </c>
      <c r="O396" s="25"/>
      <c r="P396" s="25"/>
      <c r="Q396" s="25"/>
      <c r="R396" s="25">
        <v>2.2100000000000002E-3</v>
      </c>
      <c r="S396" s="25">
        <f t="shared" si="100"/>
        <v>1.0300000000000003E-3</v>
      </c>
      <c r="T396" s="25"/>
      <c r="U396" s="25"/>
      <c r="V396" s="25"/>
      <c r="W396" s="25">
        <v>6.4000000000000005E-4</v>
      </c>
      <c r="X396" s="25">
        <f t="shared" si="101"/>
        <v>-5.3999999999999979E-4</v>
      </c>
      <c r="Y396" s="25"/>
      <c r="Z396" s="25"/>
      <c r="AA396" s="25"/>
      <c r="AB396" s="25">
        <v>2.3999999999999998E-3</v>
      </c>
      <c r="AC396" s="25">
        <f t="shared" si="96"/>
        <v>1.1799999999999998E-3</v>
      </c>
    </row>
    <row r="397" spans="1:29" s="15" customFormat="1">
      <c r="A397" s="18">
        <v>645</v>
      </c>
      <c r="B397" s="25">
        <v>5.0000000000000002E-5</v>
      </c>
      <c r="C397" s="25">
        <v>3.7499999999999999E-3</v>
      </c>
      <c r="D397" s="25">
        <f t="shared" si="97"/>
        <v>2.5199999999999997E-3</v>
      </c>
      <c r="E397" s="25"/>
      <c r="F397" s="25"/>
      <c r="G397" s="25"/>
      <c r="H397" s="25">
        <v>3.6800000000000001E-3</v>
      </c>
      <c r="I397" s="25">
        <f t="shared" si="98"/>
        <v>2.4499999999999999E-3</v>
      </c>
      <c r="J397" s="25"/>
      <c r="K397" s="25"/>
      <c r="L397" s="25"/>
      <c r="M397" s="25">
        <v>3.7399999999999998E-3</v>
      </c>
      <c r="N397" s="25">
        <f t="shared" si="99"/>
        <v>2.5100000000000001E-3</v>
      </c>
      <c r="O397" s="25"/>
      <c r="P397" s="25"/>
      <c r="Q397" s="25"/>
      <c r="R397" s="25">
        <v>2.2300000000000002E-3</v>
      </c>
      <c r="S397" s="25">
        <f t="shared" si="100"/>
        <v>1.0000000000000002E-3</v>
      </c>
      <c r="T397" s="25"/>
      <c r="U397" s="25"/>
      <c r="V397" s="25"/>
      <c r="W397" s="25">
        <v>5.5999999999999995E-4</v>
      </c>
      <c r="X397" s="25">
        <f t="shared" si="101"/>
        <v>-6.7000000000000002E-4</v>
      </c>
      <c r="Y397" s="25"/>
      <c r="Z397" s="25"/>
      <c r="AA397" s="25"/>
      <c r="AB397" s="25">
        <v>2.4099999999999998E-3</v>
      </c>
      <c r="AC397" s="25">
        <f t="shared" si="96"/>
        <v>1.23E-3</v>
      </c>
    </row>
    <row r="398" spans="1:29" s="15" customFormat="1">
      <c r="A398" s="18">
        <v>646</v>
      </c>
      <c r="B398" s="25">
        <v>6.0000000000000002E-5</v>
      </c>
      <c r="C398" s="25">
        <v>3.7399999999999998E-3</v>
      </c>
      <c r="D398" s="25">
        <f t="shared" si="97"/>
        <v>2.3999999999999998E-3</v>
      </c>
      <c r="E398" s="25"/>
      <c r="F398" s="25"/>
      <c r="G398" s="25"/>
      <c r="H398" s="25">
        <v>3.6600000000000001E-3</v>
      </c>
      <c r="I398" s="25">
        <f t="shared" si="98"/>
        <v>2.32E-3</v>
      </c>
      <c r="J398" s="25"/>
      <c r="K398" s="25"/>
      <c r="L398" s="25"/>
      <c r="M398" s="25">
        <v>3.6800000000000001E-3</v>
      </c>
      <c r="N398" s="25">
        <f t="shared" si="99"/>
        <v>2.3400000000000001E-3</v>
      </c>
      <c r="O398" s="25"/>
      <c r="P398" s="25"/>
      <c r="Q398" s="25"/>
      <c r="R398" s="25">
        <v>2.14E-3</v>
      </c>
      <c r="S398" s="25">
        <f t="shared" si="100"/>
        <v>7.9999999999999993E-4</v>
      </c>
      <c r="T398" s="25"/>
      <c r="U398" s="25"/>
      <c r="V398" s="25"/>
      <c r="W398" s="25">
        <v>5.5999999999999995E-4</v>
      </c>
      <c r="X398" s="25">
        <f t="shared" si="101"/>
        <v>-7.8000000000000009E-4</v>
      </c>
      <c r="Y398" s="25"/>
      <c r="Z398" s="25"/>
      <c r="AA398" s="25"/>
      <c r="AB398" s="25">
        <v>2.6199999999999999E-3</v>
      </c>
      <c r="AC398" s="25">
        <f t="shared" si="96"/>
        <v>1.34E-3</v>
      </c>
    </row>
    <row r="399" spans="1:29" s="15" customFormat="1">
      <c r="A399" s="18">
        <v>647</v>
      </c>
      <c r="B399" s="25">
        <v>-1.0000000000000001E-5</v>
      </c>
      <c r="C399" s="25">
        <v>3.6800000000000001E-3</v>
      </c>
      <c r="D399" s="25">
        <f t="shared" si="97"/>
        <v>2.4200000000000003E-3</v>
      </c>
      <c r="E399" s="25"/>
      <c r="F399" s="25"/>
      <c r="G399" s="25"/>
      <c r="H399" s="25">
        <v>3.64E-3</v>
      </c>
      <c r="I399" s="25">
        <f t="shared" si="98"/>
        <v>2.3800000000000002E-3</v>
      </c>
      <c r="J399" s="25"/>
      <c r="K399" s="25"/>
      <c r="L399" s="25"/>
      <c r="M399" s="25">
        <v>3.6700000000000001E-3</v>
      </c>
      <c r="N399" s="25">
        <f t="shared" si="99"/>
        <v>2.4099999999999998E-3</v>
      </c>
      <c r="O399" s="25"/>
      <c r="P399" s="25"/>
      <c r="Q399" s="25"/>
      <c r="R399" s="25">
        <v>2.2799999999999999E-3</v>
      </c>
      <c r="S399" s="25">
        <f t="shared" si="100"/>
        <v>1.0199999999999999E-3</v>
      </c>
      <c r="T399" s="25"/>
      <c r="U399" s="25"/>
      <c r="V399" s="25"/>
      <c r="W399" s="25">
        <v>5.4000000000000001E-4</v>
      </c>
      <c r="X399" s="25">
        <f t="shared" si="101"/>
        <v>-7.2000000000000005E-4</v>
      </c>
      <c r="Y399" s="25"/>
      <c r="Z399" s="25"/>
      <c r="AA399" s="25"/>
      <c r="AB399" s="25">
        <v>2.5300000000000001E-3</v>
      </c>
      <c r="AC399" s="25">
        <f t="shared" si="96"/>
        <v>1.2600000000000001E-3</v>
      </c>
    </row>
    <row r="400" spans="1:29" s="15" customFormat="1">
      <c r="A400" s="18">
        <v>648</v>
      </c>
      <c r="B400" s="25">
        <v>6.0000000000000002E-5</v>
      </c>
      <c r="C400" s="25">
        <v>3.7599999999999999E-3</v>
      </c>
      <c r="D400" s="25">
        <f t="shared" si="97"/>
        <v>2.385E-3</v>
      </c>
      <c r="E400" s="25"/>
      <c r="F400" s="25"/>
      <c r="G400" s="25"/>
      <c r="H400" s="25">
        <v>3.65E-3</v>
      </c>
      <c r="I400" s="25">
        <f t="shared" si="98"/>
        <v>2.2750000000000001E-3</v>
      </c>
      <c r="J400" s="25"/>
      <c r="K400" s="25"/>
      <c r="L400" s="25"/>
      <c r="M400" s="25">
        <v>3.82E-3</v>
      </c>
      <c r="N400" s="25">
        <f t="shared" si="99"/>
        <v>2.4450000000000001E-3</v>
      </c>
      <c r="O400" s="25"/>
      <c r="P400" s="25"/>
      <c r="Q400" s="25"/>
      <c r="R400" s="25">
        <v>2.16E-3</v>
      </c>
      <c r="S400" s="25">
        <f t="shared" si="100"/>
        <v>7.8499999999999989E-4</v>
      </c>
      <c r="T400" s="25"/>
      <c r="U400" s="25"/>
      <c r="V400" s="25"/>
      <c r="W400" s="25">
        <v>6.8000000000000005E-4</v>
      </c>
      <c r="X400" s="25">
        <f t="shared" si="101"/>
        <v>-6.9500000000000009E-4</v>
      </c>
      <c r="Y400" s="25"/>
      <c r="Z400" s="25"/>
      <c r="AA400" s="25"/>
      <c r="AB400" s="25">
        <v>2.6900000000000001E-3</v>
      </c>
      <c r="AC400" s="25">
        <f t="shared" si="96"/>
        <v>1.3750000000000001E-3</v>
      </c>
    </row>
    <row r="401" spans="1:29" s="15" customFormat="1">
      <c r="A401" s="18">
        <v>649</v>
      </c>
      <c r="B401" s="25">
        <v>6.8999999999999997E-5</v>
      </c>
      <c r="C401" s="25">
        <v>3.6099999999999999E-3</v>
      </c>
      <c r="D401" s="25">
        <f t="shared" si="97"/>
        <v>2.4904999999999997E-3</v>
      </c>
      <c r="E401" s="25"/>
      <c r="F401" s="25"/>
      <c r="G401" s="25"/>
      <c r="H401" s="25">
        <v>3.6600000000000001E-3</v>
      </c>
      <c r="I401" s="25">
        <f t="shared" si="98"/>
        <v>2.5405000000000002E-3</v>
      </c>
      <c r="J401" s="25"/>
      <c r="K401" s="25"/>
      <c r="L401" s="25"/>
      <c r="M401" s="25">
        <v>3.7399999999999998E-3</v>
      </c>
      <c r="N401" s="25">
        <f t="shared" si="99"/>
        <v>2.6204999999999996E-3</v>
      </c>
      <c r="O401" s="25"/>
      <c r="P401" s="25"/>
      <c r="Q401" s="25"/>
      <c r="R401" s="25">
        <v>2.1700000000000001E-3</v>
      </c>
      <c r="S401" s="25">
        <f t="shared" si="100"/>
        <v>1.0505E-3</v>
      </c>
      <c r="T401" s="25"/>
      <c r="U401" s="25"/>
      <c r="V401" s="25"/>
      <c r="W401" s="25">
        <v>5.8E-4</v>
      </c>
      <c r="X401" s="25">
        <f t="shared" si="101"/>
        <v>-5.3950000000000005E-4</v>
      </c>
      <c r="Y401" s="25"/>
      <c r="Z401" s="25"/>
      <c r="AA401" s="25"/>
      <c r="AB401" s="25">
        <v>2.1700000000000001E-3</v>
      </c>
      <c r="AC401" s="25">
        <f t="shared" si="96"/>
        <v>1.1195000000000001E-3</v>
      </c>
    </row>
    <row r="402" spans="1:29" s="15" customFormat="1">
      <c r="A402" s="18">
        <v>650</v>
      </c>
      <c r="B402" s="25">
        <v>8.0000000000000007E-5</v>
      </c>
      <c r="C402" s="25">
        <v>3.8700000000000002E-3</v>
      </c>
      <c r="D402" s="25">
        <f t="shared" si="97"/>
        <v>2.4650000000000002E-3</v>
      </c>
      <c r="E402" s="25"/>
      <c r="F402" s="25"/>
      <c r="G402" s="25"/>
      <c r="H402" s="25">
        <v>3.7200000000000002E-3</v>
      </c>
      <c r="I402" s="25">
        <f t="shared" si="98"/>
        <v>2.3150000000000002E-3</v>
      </c>
      <c r="J402" s="25"/>
      <c r="K402" s="25"/>
      <c r="L402" s="25"/>
      <c r="M402" s="25">
        <v>3.7499999999999999E-3</v>
      </c>
      <c r="N402" s="25">
        <f t="shared" si="99"/>
        <v>2.3449999999999999E-3</v>
      </c>
      <c r="O402" s="25"/>
      <c r="P402" s="25"/>
      <c r="Q402" s="25"/>
      <c r="R402" s="25">
        <v>2.2599999999999999E-3</v>
      </c>
      <c r="S402" s="25">
        <f t="shared" si="100"/>
        <v>8.5499999999999986E-4</v>
      </c>
      <c r="T402" s="25"/>
      <c r="U402" s="25"/>
      <c r="V402" s="25"/>
      <c r="W402" s="25">
        <v>6.6E-4</v>
      </c>
      <c r="X402" s="25">
        <f t="shared" si="101"/>
        <v>-7.45E-4</v>
      </c>
      <c r="Y402" s="25"/>
      <c r="Z402" s="25"/>
      <c r="AA402" s="25"/>
      <c r="AB402" s="25">
        <v>2.7299999999999998E-3</v>
      </c>
      <c r="AC402" s="25">
        <f t="shared" si="96"/>
        <v>1.405E-3</v>
      </c>
    </row>
    <row r="403" spans="1:29" s="15" customFormat="1">
      <c r="A403" s="18">
        <v>651</v>
      </c>
      <c r="B403" s="25">
        <v>5.0000000000000002E-5</v>
      </c>
      <c r="C403" s="25">
        <v>3.5799999999999998E-3</v>
      </c>
      <c r="D403" s="25">
        <f t="shared" si="97"/>
        <v>2.32E-3</v>
      </c>
      <c r="E403" s="25"/>
      <c r="F403" s="25"/>
      <c r="G403" s="25"/>
      <c r="H403" s="25">
        <v>3.7100000000000002E-3</v>
      </c>
      <c r="I403" s="25">
        <f t="shared" si="98"/>
        <v>2.4499999999999999E-3</v>
      </c>
      <c r="J403" s="25"/>
      <c r="K403" s="25"/>
      <c r="L403" s="25"/>
      <c r="M403" s="25">
        <v>3.6099999999999999E-3</v>
      </c>
      <c r="N403" s="25">
        <f t="shared" si="99"/>
        <v>2.3499999999999997E-3</v>
      </c>
      <c r="O403" s="25"/>
      <c r="P403" s="25"/>
      <c r="Q403" s="25"/>
      <c r="R403" s="25">
        <v>2.2599999999999999E-3</v>
      </c>
      <c r="S403" s="25">
        <f t="shared" si="100"/>
        <v>9.999999999999998E-4</v>
      </c>
      <c r="T403" s="25"/>
      <c r="U403" s="25"/>
      <c r="V403" s="25"/>
      <c r="W403" s="25">
        <v>4.8000000000000001E-4</v>
      </c>
      <c r="X403" s="25">
        <f t="shared" si="101"/>
        <v>-7.8000000000000009E-4</v>
      </c>
      <c r="Y403" s="25"/>
      <c r="Z403" s="25"/>
      <c r="AA403" s="25"/>
      <c r="AB403" s="25">
        <v>2.47E-3</v>
      </c>
      <c r="AC403" s="25">
        <f t="shared" si="96"/>
        <v>1.2600000000000001E-3</v>
      </c>
    </row>
    <row r="404" spans="1:29" s="15" customFormat="1">
      <c r="A404" s="18">
        <v>652</v>
      </c>
      <c r="B404" s="25">
        <v>1.4999999999999999E-4</v>
      </c>
      <c r="C404" s="25">
        <v>3.79E-3</v>
      </c>
      <c r="D404" s="25">
        <f t="shared" si="97"/>
        <v>2.4450000000000001E-3</v>
      </c>
      <c r="E404" s="25"/>
      <c r="F404" s="25"/>
      <c r="G404" s="25"/>
      <c r="H404" s="25">
        <v>3.7299999999999998E-3</v>
      </c>
      <c r="I404" s="25">
        <f t="shared" si="98"/>
        <v>2.385E-3</v>
      </c>
      <c r="J404" s="25"/>
      <c r="K404" s="25"/>
      <c r="L404" s="25"/>
      <c r="M404" s="25">
        <v>3.7000000000000002E-3</v>
      </c>
      <c r="N404" s="25">
        <f t="shared" si="99"/>
        <v>2.3550000000000003E-3</v>
      </c>
      <c r="O404" s="25"/>
      <c r="P404" s="25"/>
      <c r="Q404" s="25"/>
      <c r="R404" s="25">
        <v>2.1099999999999999E-3</v>
      </c>
      <c r="S404" s="25">
        <f t="shared" si="100"/>
        <v>7.6499999999999984E-4</v>
      </c>
      <c r="T404" s="25"/>
      <c r="U404" s="25"/>
      <c r="V404" s="25"/>
      <c r="W404" s="25">
        <v>5.5999999999999995E-4</v>
      </c>
      <c r="X404" s="25">
        <f t="shared" si="101"/>
        <v>-7.8500000000000011E-4</v>
      </c>
      <c r="Y404" s="25"/>
      <c r="Z404" s="25"/>
      <c r="AA404" s="25"/>
      <c r="AB404" s="25">
        <v>2.5400000000000002E-3</v>
      </c>
      <c r="AC404" s="25">
        <f t="shared" si="96"/>
        <v>1.3450000000000001E-3</v>
      </c>
    </row>
    <row r="405" spans="1:29" s="15" customFormat="1">
      <c r="A405" s="18">
        <v>653</v>
      </c>
      <c r="B405" s="25">
        <v>2.0000000000000002E-5</v>
      </c>
      <c r="C405" s="25">
        <v>3.3999999999999998E-3</v>
      </c>
      <c r="D405" s="25">
        <f t="shared" si="97"/>
        <v>2.1849999999999999E-3</v>
      </c>
      <c r="E405" s="25"/>
      <c r="F405" s="25"/>
      <c r="G405" s="25"/>
      <c r="H405" s="25">
        <v>3.6600000000000001E-3</v>
      </c>
      <c r="I405" s="25">
        <f t="shared" si="98"/>
        <v>2.4450000000000001E-3</v>
      </c>
      <c r="J405" s="25"/>
      <c r="K405" s="25"/>
      <c r="L405" s="25"/>
      <c r="M405" s="25">
        <v>3.5100000000000001E-3</v>
      </c>
      <c r="N405" s="25">
        <f t="shared" si="99"/>
        <v>2.2950000000000002E-3</v>
      </c>
      <c r="O405" s="25"/>
      <c r="P405" s="25"/>
      <c r="Q405" s="25"/>
      <c r="R405" s="25">
        <v>2.1900000000000001E-3</v>
      </c>
      <c r="S405" s="25">
        <f t="shared" si="100"/>
        <v>9.7500000000000017E-4</v>
      </c>
      <c r="T405" s="25"/>
      <c r="U405" s="25"/>
      <c r="V405" s="25"/>
      <c r="W405" s="25">
        <v>4.4999999999999999E-4</v>
      </c>
      <c r="X405" s="25">
        <f t="shared" si="101"/>
        <v>-7.6499999999999995E-4</v>
      </c>
      <c r="Y405" s="25"/>
      <c r="Z405" s="25"/>
      <c r="AA405" s="25"/>
      <c r="AB405" s="25">
        <v>2.4099999999999998E-3</v>
      </c>
      <c r="AC405" s="25">
        <f t="shared" si="96"/>
        <v>1.2149999999999999E-3</v>
      </c>
    </row>
    <row r="406" spans="1:29" s="15" customFormat="1">
      <c r="A406" s="18">
        <v>654</v>
      </c>
      <c r="B406" s="25">
        <v>0</v>
      </c>
      <c r="C406" s="25">
        <v>3.65E-3</v>
      </c>
      <c r="D406" s="25">
        <f t="shared" si="97"/>
        <v>2.3150000000000002E-3</v>
      </c>
      <c r="E406" s="25"/>
      <c r="F406" s="25"/>
      <c r="G406" s="25"/>
      <c r="H406" s="25">
        <v>3.7000000000000002E-3</v>
      </c>
      <c r="I406" s="25">
        <f t="shared" si="98"/>
        <v>2.3649999999999999E-3</v>
      </c>
      <c r="J406" s="25"/>
      <c r="K406" s="25"/>
      <c r="L406" s="25"/>
      <c r="M406" s="25">
        <v>3.6600000000000001E-3</v>
      </c>
      <c r="N406" s="25">
        <f t="shared" si="99"/>
        <v>2.3249999999999998E-3</v>
      </c>
      <c r="O406" s="25"/>
      <c r="P406" s="25"/>
      <c r="Q406" s="25"/>
      <c r="R406" s="25">
        <v>2.0500000000000002E-3</v>
      </c>
      <c r="S406" s="25">
        <f t="shared" si="100"/>
        <v>7.1500000000000014E-4</v>
      </c>
      <c r="T406" s="25"/>
      <c r="U406" s="25"/>
      <c r="V406" s="25"/>
      <c r="W406" s="25">
        <v>5.6999999999999998E-4</v>
      </c>
      <c r="X406" s="25">
        <f t="shared" si="101"/>
        <v>-7.6500000000000005E-4</v>
      </c>
      <c r="Y406" s="25"/>
      <c r="Z406" s="25"/>
      <c r="AA406" s="25"/>
      <c r="AB406" s="25">
        <v>2.6700000000000001E-3</v>
      </c>
      <c r="AC406" s="25">
        <f t="shared" si="96"/>
        <v>1.335E-3</v>
      </c>
    </row>
    <row r="407" spans="1:29" s="15" customFormat="1">
      <c r="A407" s="18">
        <v>655</v>
      </c>
      <c r="B407" s="25">
        <v>6.8999999999999997E-5</v>
      </c>
      <c r="C407" s="25">
        <v>3.4499999999999999E-3</v>
      </c>
      <c r="D407" s="25">
        <f t="shared" si="97"/>
        <v>2.1554999999999999E-3</v>
      </c>
      <c r="E407" s="25"/>
      <c r="F407" s="25"/>
      <c r="G407" s="25"/>
      <c r="H407" s="25">
        <v>3.63E-3</v>
      </c>
      <c r="I407" s="25">
        <f t="shared" si="98"/>
        <v>2.3354999999999999E-3</v>
      </c>
      <c r="J407" s="25"/>
      <c r="K407" s="25"/>
      <c r="L407" s="25"/>
      <c r="M407" s="25">
        <v>3.6900000000000001E-3</v>
      </c>
      <c r="N407" s="25">
        <f t="shared" si="99"/>
        <v>2.3955000000000001E-3</v>
      </c>
      <c r="O407" s="25"/>
      <c r="P407" s="25"/>
      <c r="Q407" s="25"/>
      <c r="R407" s="25">
        <v>2.16E-3</v>
      </c>
      <c r="S407" s="25">
        <f t="shared" si="100"/>
        <v>8.6549999999999995E-4</v>
      </c>
      <c r="T407" s="25"/>
      <c r="U407" s="25"/>
      <c r="V407" s="25"/>
      <c r="W407" s="25">
        <v>4.0999999999999999E-4</v>
      </c>
      <c r="X407" s="25">
        <f t="shared" si="101"/>
        <v>-8.8450000000000009E-4</v>
      </c>
      <c r="Y407" s="25"/>
      <c r="Z407" s="25"/>
      <c r="AA407" s="25"/>
      <c r="AB407" s="25">
        <v>2.5200000000000001E-3</v>
      </c>
      <c r="AC407" s="25">
        <f t="shared" si="96"/>
        <v>1.2945000000000001E-3</v>
      </c>
    </row>
    <row r="408" spans="1:29" s="15" customFormat="1">
      <c r="A408" s="18">
        <v>656</v>
      </c>
      <c r="B408" s="25">
        <v>4.0000000000000003E-5</v>
      </c>
      <c r="C408" s="25">
        <v>3.62E-3</v>
      </c>
      <c r="D408" s="25">
        <f t="shared" si="97"/>
        <v>2.2899999999999999E-3</v>
      </c>
      <c r="E408" s="25"/>
      <c r="F408" s="25"/>
      <c r="G408" s="25"/>
      <c r="H408" s="25">
        <v>3.63E-3</v>
      </c>
      <c r="I408" s="25">
        <f t="shared" si="98"/>
        <v>2.3E-3</v>
      </c>
      <c r="J408" s="25"/>
      <c r="K408" s="25"/>
      <c r="L408" s="25"/>
      <c r="M408" s="25">
        <v>3.64E-3</v>
      </c>
      <c r="N408" s="25">
        <f t="shared" si="99"/>
        <v>2.31E-3</v>
      </c>
      <c r="O408" s="25"/>
      <c r="P408" s="25"/>
      <c r="Q408" s="25"/>
      <c r="R408" s="25">
        <v>2.1099999999999999E-3</v>
      </c>
      <c r="S408" s="25">
        <f t="shared" si="100"/>
        <v>7.7999999999999988E-4</v>
      </c>
      <c r="T408" s="25"/>
      <c r="U408" s="25"/>
      <c r="V408" s="25"/>
      <c r="W408" s="25">
        <v>5.1000000000000004E-4</v>
      </c>
      <c r="X408" s="25">
        <f t="shared" si="101"/>
        <v>-8.1999999999999998E-4</v>
      </c>
      <c r="Y408" s="25"/>
      <c r="Z408" s="25"/>
      <c r="AA408" s="25"/>
      <c r="AB408" s="25">
        <v>2.6199999999999999E-3</v>
      </c>
      <c r="AC408" s="25">
        <f t="shared" si="96"/>
        <v>1.33E-3</v>
      </c>
    </row>
    <row r="409" spans="1:29" s="15" customFormat="1">
      <c r="A409" s="18">
        <v>657</v>
      </c>
      <c r="B409" s="25">
        <v>-1.2999999999999999E-4</v>
      </c>
      <c r="C409" s="25">
        <v>3.5200000000000001E-3</v>
      </c>
      <c r="D409" s="25">
        <f t="shared" si="97"/>
        <v>2.405E-3</v>
      </c>
      <c r="E409" s="25"/>
      <c r="F409" s="25"/>
      <c r="G409" s="25"/>
      <c r="H409" s="25">
        <v>3.5899999999999999E-3</v>
      </c>
      <c r="I409" s="25">
        <f t="shared" si="98"/>
        <v>2.4749999999999998E-3</v>
      </c>
      <c r="J409" s="25"/>
      <c r="K409" s="25"/>
      <c r="L409" s="25"/>
      <c r="M409" s="25">
        <v>3.46E-3</v>
      </c>
      <c r="N409" s="25">
        <f t="shared" si="99"/>
        <v>2.3449999999999999E-3</v>
      </c>
      <c r="O409" s="25"/>
      <c r="P409" s="25"/>
      <c r="Q409" s="25"/>
      <c r="R409" s="25">
        <v>2.0600000000000002E-3</v>
      </c>
      <c r="S409" s="25">
        <f t="shared" si="100"/>
        <v>9.4500000000000009E-4</v>
      </c>
      <c r="T409" s="25"/>
      <c r="U409" s="25"/>
      <c r="V409" s="25"/>
      <c r="W409" s="25">
        <v>4.2999999999999999E-4</v>
      </c>
      <c r="X409" s="25">
        <f t="shared" si="101"/>
        <v>-6.8500000000000006E-4</v>
      </c>
      <c r="Y409" s="25"/>
      <c r="Z409" s="25"/>
      <c r="AA409" s="25"/>
      <c r="AB409" s="25">
        <v>2.3600000000000001E-3</v>
      </c>
      <c r="AC409" s="25">
        <f t="shared" si="96"/>
        <v>1.1150000000000001E-3</v>
      </c>
    </row>
    <row r="410" spans="1:29" s="15" customFormat="1">
      <c r="A410" s="18">
        <v>658</v>
      </c>
      <c r="B410" s="25">
        <v>-8.0000000000000007E-5</v>
      </c>
      <c r="C410" s="25">
        <v>3.6700000000000001E-3</v>
      </c>
      <c r="D410" s="25">
        <f t="shared" si="97"/>
        <v>2.385E-3</v>
      </c>
      <c r="E410" s="25"/>
      <c r="F410" s="25"/>
      <c r="G410" s="25"/>
      <c r="H410" s="25">
        <v>3.5799999999999998E-3</v>
      </c>
      <c r="I410" s="25">
        <f t="shared" si="98"/>
        <v>2.2950000000000002E-3</v>
      </c>
      <c r="J410" s="25"/>
      <c r="K410" s="25"/>
      <c r="L410" s="25"/>
      <c r="M410" s="25">
        <v>3.5999999999999999E-3</v>
      </c>
      <c r="N410" s="25">
        <f t="shared" si="99"/>
        <v>2.3150000000000002E-3</v>
      </c>
      <c r="O410" s="25"/>
      <c r="P410" s="25"/>
      <c r="Q410" s="25"/>
      <c r="R410" s="25">
        <v>1.97E-3</v>
      </c>
      <c r="S410" s="25">
        <f t="shared" si="100"/>
        <v>6.8500000000000006E-4</v>
      </c>
      <c r="T410" s="25"/>
      <c r="U410" s="25"/>
      <c r="V410" s="25"/>
      <c r="W410" s="25">
        <v>4.8999999999999998E-4</v>
      </c>
      <c r="X410" s="25">
        <f t="shared" si="101"/>
        <v>-7.9499999999999992E-4</v>
      </c>
      <c r="Y410" s="25"/>
      <c r="Z410" s="25"/>
      <c r="AA410" s="25"/>
      <c r="AB410" s="25">
        <v>2.65E-3</v>
      </c>
      <c r="AC410" s="25">
        <f t="shared" si="96"/>
        <v>1.2849999999999999E-3</v>
      </c>
    </row>
    <row r="411" spans="1:29" s="15" customFormat="1">
      <c r="A411" s="18">
        <v>659</v>
      </c>
      <c r="B411" s="25">
        <v>4.0000000000000003E-5</v>
      </c>
      <c r="C411" s="25">
        <v>3.48E-3</v>
      </c>
      <c r="D411" s="25">
        <f t="shared" si="97"/>
        <v>2.245E-3</v>
      </c>
      <c r="E411" s="25"/>
      <c r="F411" s="25"/>
      <c r="G411" s="25"/>
      <c r="H411" s="25">
        <v>3.5400000000000002E-3</v>
      </c>
      <c r="I411" s="25">
        <f t="shared" si="98"/>
        <v>2.3050000000000002E-3</v>
      </c>
      <c r="J411" s="25"/>
      <c r="K411" s="25"/>
      <c r="L411" s="25"/>
      <c r="M411" s="25">
        <v>3.62E-3</v>
      </c>
      <c r="N411" s="25">
        <f t="shared" si="99"/>
        <v>2.385E-3</v>
      </c>
      <c r="O411" s="25"/>
      <c r="P411" s="25"/>
      <c r="Q411" s="25"/>
      <c r="R411" s="25">
        <v>2.14E-3</v>
      </c>
      <c r="S411" s="25">
        <f t="shared" si="100"/>
        <v>9.0499999999999999E-4</v>
      </c>
      <c r="T411" s="25"/>
      <c r="U411" s="25"/>
      <c r="V411" s="25"/>
      <c r="W411" s="25">
        <v>4.2999999999999999E-4</v>
      </c>
      <c r="X411" s="25">
        <f t="shared" si="101"/>
        <v>-8.0499999999999994E-4</v>
      </c>
      <c r="Y411" s="25"/>
      <c r="Z411" s="25"/>
      <c r="AA411" s="25"/>
      <c r="AB411" s="25">
        <v>2.4299999999999999E-3</v>
      </c>
      <c r="AC411" s="25">
        <f t="shared" si="96"/>
        <v>1.235E-3</v>
      </c>
    </row>
    <row r="412" spans="1:29" s="15" customFormat="1">
      <c r="A412" s="18">
        <v>660</v>
      </c>
      <c r="B412" s="25">
        <v>5.0000000000000002E-5</v>
      </c>
      <c r="C412" s="25">
        <v>3.6700000000000001E-3</v>
      </c>
      <c r="D412" s="25">
        <f t="shared" si="97"/>
        <v>2.3E-3</v>
      </c>
      <c r="E412" s="25"/>
      <c r="F412" s="25"/>
      <c r="G412" s="25"/>
      <c r="H412" s="25">
        <v>3.64E-3</v>
      </c>
      <c r="I412" s="25">
        <f t="shared" si="98"/>
        <v>2.2699999999999999E-3</v>
      </c>
      <c r="J412" s="25"/>
      <c r="K412" s="25"/>
      <c r="L412" s="25"/>
      <c r="M412" s="25">
        <v>3.6600000000000001E-3</v>
      </c>
      <c r="N412" s="25">
        <f t="shared" si="99"/>
        <v>2.2899999999999999E-3</v>
      </c>
      <c r="O412" s="25"/>
      <c r="P412" s="25"/>
      <c r="Q412" s="25"/>
      <c r="R412" s="25">
        <v>2.0100000000000001E-3</v>
      </c>
      <c r="S412" s="25">
        <f t="shared" si="100"/>
        <v>6.3999999999999994E-4</v>
      </c>
      <c r="T412" s="25"/>
      <c r="U412" s="25"/>
      <c r="V412" s="25"/>
      <c r="W412" s="25">
        <v>5.5000000000000003E-4</v>
      </c>
      <c r="X412" s="25">
        <f t="shared" si="101"/>
        <v>-8.2000000000000009E-4</v>
      </c>
      <c r="Y412" s="25"/>
      <c r="Z412" s="25"/>
      <c r="AA412" s="25"/>
      <c r="AB412" s="25">
        <v>2.6900000000000001E-3</v>
      </c>
      <c r="AC412" s="25">
        <f t="shared" si="96"/>
        <v>1.3700000000000001E-3</v>
      </c>
    </row>
    <row r="413" spans="1:29" s="15" customFormat="1">
      <c r="A413" s="18">
        <v>661</v>
      </c>
      <c r="B413" s="25">
        <v>9.0000000000000006E-5</v>
      </c>
      <c r="C413" s="25">
        <v>3.5500000000000002E-3</v>
      </c>
      <c r="D413" s="25">
        <f t="shared" si="97"/>
        <v>2.1900000000000001E-3</v>
      </c>
      <c r="E413" s="25"/>
      <c r="F413" s="25"/>
      <c r="G413" s="25"/>
      <c r="H413" s="25">
        <v>3.64E-3</v>
      </c>
      <c r="I413" s="25">
        <f t="shared" si="98"/>
        <v>2.2799999999999999E-3</v>
      </c>
      <c r="J413" s="25"/>
      <c r="K413" s="25"/>
      <c r="L413" s="25"/>
      <c r="M413" s="25">
        <v>3.5400000000000002E-3</v>
      </c>
      <c r="N413" s="25">
        <f t="shared" si="99"/>
        <v>2.1800000000000005E-3</v>
      </c>
      <c r="O413" s="25"/>
      <c r="P413" s="25"/>
      <c r="Q413" s="25"/>
      <c r="R413" s="25">
        <v>2.0799999999999998E-3</v>
      </c>
      <c r="S413" s="25">
        <f t="shared" si="100"/>
        <v>7.1999999999999994E-4</v>
      </c>
      <c r="T413" s="25"/>
      <c r="U413" s="25"/>
      <c r="V413" s="25"/>
      <c r="W413" s="25">
        <v>4.6999999999999999E-4</v>
      </c>
      <c r="X413" s="25">
        <f t="shared" si="101"/>
        <v>-8.8999999999999995E-4</v>
      </c>
      <c r="Y413" s="25"/>
      <c r="Z413" s="25"/>
      <c r="AA413" s="25"/>
      <c r="AB413" s="25">
        <v>2.63E-3</v>
      </c>
      <c r="AC413" s="25">
        <f t="shared" si="96"/>
        <v>1.3599999999999999E-3</v>
      </c>
    </row>
    <row r="414" spans="1:29" s="15" customFormat="1">
      <c r="A414" s="18">
        <v>662</v>
      </c>
      <c r="B414" s="25">
        <v>5.0000000000000002E-5</v>
      </c>
      <c r="C414" s="25">
        <v>3.64E-3</v>
      </c>
      <c r="D414" s="25">
        <f t="shared" si="97"/>
        <v>2.2100000000000002E-3</v>
      </c>
      <c r="E414" s="25"/>
      <c r="F414" s="25"/>
      <c r="G414" s="25"/>
      <c r="H414" s="25">
        <v>3.5899999999999999E-3</v>
      </c>
      <c r="I414" s="25">
        <f t="shared" si="98"/>
        <v>2.1599999999999996E-3</v>
      </c>
      <c r="J414" s="25"/>
      <c r="K414" s="25"/>
      <c r="L414" s="25"/>
      <c r="M414" s="25">
        <v>3.7399999999999998E-3</v>
      </c>
      <c r="N414" s="25">
        <f t="shared" si="99"/>
        <v>2.3099999999999996E-3</v>
      </c>
      <c r="O414" s="25"/>
      <c r="P414" s="25"/>
      <c r="Q414" s="25"/>
      <c r="R414" s="25">
        <v>2.0100000000000001E-3</v>
      </c>
      <c r="S414" s="25">
        <f t="shared" si="100"/>
        <v>5.8E-4</v>
      </c>
      <c r="T414" s="25"/>
      <c r="U414" s="25"/>
      <c r="V414" s="25"/>
      <c r="W414" s="25">
        <v>5.1000000000000004E-4</v>
      </c>
      <c r="X414" s="25">
        <f t="shared" si="101"/>
        <v>-9.2000000000000003E-4</v>
      </c>
      <c r="Y414" s="25"/>
      <c r="Z414" s="25"/>
      <c r="AA414" s="25"/>
      <c r="AB414" s="25">
        <v>2.81E-3</v>
      </c>
      <c r="AC414" s="25">
        <f t="shared" si="96"/>
        <v>1.4300000000000001E-3</v>
      </c>
    </row>
    <row r="415" spans="1:29" s="15" customFormat="1">
      <c r="A415" s="18">
        <v>663</v>
      </c>
      <c r="B415" s="25">
        <v>-9.0000000000000006E-5</v>
      </c>
      <c r="C415" s="25">
        <v>3.46E-3</v>
      </c>
      <c r="D415" s="25">
        <f t="shared" si="97"/>
        <v>2.2249999999999995E-3</v>
      </c>
      <c r="E415" s="25"/>
      <c r="F415" s="25"/>
      <c r="G415" s="25"/>
      <c r="H415" s="25">
        <v>3.5999999999999999E-3</v>
      </c>
      <c r="I415" s="25">
        <f t="shared" si="98"/>
        <v>2.3649999999999999E-3</v>
      </c>
      <c r="J415" s="25"/>
      <c r="K415" s="25"/>
      <c r="L415" s="25"/>
      <c r="M415" s="25">
        <v>3.5799999999999998E-3</v>
      </c>
      <c r="N415" s="25">
        <f t="shared" si="99"/>
        <v>2.3449999999999999E-3</v>
      </c>
      <c r="O415" s="25"/>
      <c r="P415" s="25"/>
      <c r="Q415" s="25"/>
      <c r="R415" s="25">
        <v>2.14E-3</v>
      </c>
      <c r="S415" s="25">
        <f t="shared" si="100"/>
        <v>9.0499999999999977E-4</v>
      </c>
      <c r="T415" s="25"/>
      <c r="U415" s="25"/>
      <c r="V415" s="25"/>
      <c r="W415" s="25">
        <v>5.2999999999999998E-4</v>
      </c>
      <c r="X415" s="25">
        <f t="shared" si="101"/>
        <v>-7.0500000000000022E-4</v>
      </c>
      <c r="Y415" s="25"/>
      <c r="Z415" s="25"/>
      <c r="AA415" s="25"/>
      <c r="AB415" s="25">
        <v>2.5600000000000002E-3</v>
      </c>
      <c r="AC415" s="25">
        <f t="shared" si="96"/>
        <v>1.2350000000000002E-3</v>
      </c>
    </row>
    <row r="416" spans="1:29" s="15" customFormat="1">
      <c r="A416" s="18">
        <v>664</v>
      </c>
      <c r="B416" s="25">
        <v>3.0000000000000001E-5</v>
      </c>
      <c r="C416" s="25">
        <v>3.6900000000000001E-3</v>
      </c>
      <c r="D416" s="25">
        <f t="shared" si="97"/>
        <v>2.2900000000000004E-3</v>
      </c>
      <c r="E416" s="25"/>
      <c r="F416" s="25"/>
      <c r="G416" s="25"/>
      <c r="H416" s="25">
        <v>3.63E-3</v>
      </c>
      <c r="I416" s="25">
        <f t="shared" si="98"/>
        <v>2.2300000000000002E-3</v>
      </c>
      <c r="J416" s="25"/>
      <c r="K416" s="25"/>
      <c r="L416" s="25"/>
      <c r="M416" s="25">
        <v>3.7799999999999999E-3</v>
      </c>
      <c r="N416" s="25">
        <f t="shared" si="99"/>
        <v>2.3800000000000002E-3</v>
      </c>
      <c r="O416" s="25"/>
      <c r="P416" s="25"/>
      <c r="Q416" s="25"/>
      <c r="R416" s="25">
        <v>2.1199999999999999E-3</v>
      </c>
      <c r="S416" s="25">
        <f t="shared" si="100"/>
        <v>7.1999999999999994E-4</v>
      </c>
      <c r="T416" s="25"/>
      <c r="U416" s="25"/>
      <c r="V416" s="25"/>
      <c r="W416" s="25">
        <v>5.6999999999999998E-4</v>
      </c>
      <c r="X416" s="25">
        <f t="shared" si="101"/>
        <v>-8.3000000000000001E-4</v>
      </c>
      <c r="Y416" s="25"/>
      <c r="Z416" s="25"/>
      <c r="AA416" s="25"/>
      <c r="AB416" s="25">
        <v>2.7699999999999999E-3</v>
      </c>
      <c r="AC416" s="25">
        <f t="shared" si="96"/>
        <v>1.4E-3</v>
      </c>
    </row>
    <row r="417" spans="1:29" s="15" customFormat="1">
      <c r="A417" s="18">
        <v>665</v>
      </c>
      <c r="B417" s="25">
        <v>-1.0000000000000001E-5</v>
      </c>
      <c r="C417" s="25">
        <v>3.5200000000000001E-3</v>
      </c>
      <c r="D417" s="25">
        <f t="shared" si="97"/>
        <v>2.235E-3</v>
      </c>
      <c r="E417" s="25"/>
      <c r="F417" s="25"/>
      <c r="G417" s="25"/>
      <c r="H417" s="25">
        <v>3.5000000000000001E-3</v>
      </c>
      <c r="I417" s="25">
        <f t="shared" si="98"/>
        <v>2.215E-3</v>
      </c>
      <c r="J417" s="25"/>
      <c r="K417" s="25"/>
      <c r="L417" s="25"/>
      <c r="M417" s="25">
        <v>3.5200000000000001E-3</v>
      </c>
      <c r="N417" s="25">
        <f t="shared" si="99"/>
        <v>2.235E-3</v>
      </c>
      <c r="O417" s="25"/>
      <c r="P417" s="25"/>
      <c r="Q417" s="25"/>
      <c r="R417" s="25">
        <v>1.98E-3</v>
      </c>
      <c r="S417" s="25">
        <f t="shared" si="100"/>
        <v>6.9500000000000009E-4</v>
      </c>
      <c r="T417" s="25"/>
      <c r="U417" s="25"/>
      <c r="V417" s="25"/>
      <c r="W417" s="25">
        <v>3.6999999999999999E-4</v>
      </c>
      <c r="X417" s="25">
        <f t="shared" si="101"/>
        <v>-9.1499999999999991E-4</v>
      </c>
      <c r="Y417" s="25"/>
      <c r="Z417" s="25"/>
      <c r="AA417" s="25"/>
      <c r="AB417" s="25">
        <v>2.5799999999999998E-3</v>
      </c>
      <c r="AC417" s="25">
        <f t="shared" si="96"/>
        <v>1.2849999999999999E-3</v>
      </c>
    </row>
    <row r="418" spans="1:29" s="15" customFormat="1">
      <c r="A418" s="18">
        <v>666</v>
      </c>
      <c r="B418" s="25">
        <v>5.0000000000000002E-5</v>
      </c>
      <c r="C418" s="25">
        <v>3.6700000000000001E-3</v>
      </c>
      <c r="D418" s="25">
        <f t="shared" si="97"/>
        <v>2.3049999999999998E-3</v>
      </c>
      <c r="E418" s="25"/>
      <c r="F418" s="25"/>
      <c r="G418" s="25"/>
      <c r="H418" s="25">
        <v>3.6900000000000001E-3</v>
      </c>
      <c r="I418" s="25">
        <f t="shared" si="98"/>
        <v>2.3249999999999998E-3</v>
      </c>
      <c r="J418" s="25"/>
      <c r="K418" s="25"/>
      <c r="L418" s="25"/>
      <c r="M418" s="25">
        <v>3.7399999999999998E-3</v>
      </c>
      <c r="N418" s="25">
        <f t="shared" si="99"/>
        <v>2.3749999999999995E-3</v>
      </c>
      <c r="O418" s="25"/>
      <c r="P418" s="25"/>
      <c r="Q418" s="25"/>
      <c r="R418" s="25">
        <v>2.0400000000000001E-3</v>
      </c>
      <c r="S418" s="25">
        <f t="shared" si="100"/>
        <v>6.7500000000000004E-4</v>
      </c>
      <c r="T418" s="25"/>
      <c r="U418" s="25"/>
      <c r="V418" s="25"/>
      <c r="W418" s="25">
        <v>5.5999999999999995E-4</v>
      </c>
      <c r="X418" s="25">
        <f t="shared" si="101"/>
        <v>-8.0500000000000016E-4</v>
      </c>
      <c r="Y418" s="25"/>
      <c r="Z418" s="25"/>
      <c r="AA418" s="25"/>
      <c r="AB418" s="25">
        <v>2.6800000000000001E-3</v>
      </c>
      <c r="AC418" s="25">
        <f t="shared" si="96"/>
        <v>1.3650000000000001E-3</v>
      </c>
    </row>
    <row r="419" spans="1:29" s="15" customFormat="1">
      <c r="A419" s="18">
        <v>667</v>
      </c>
      <c r="B419" s="25">
        <v>1.3999999999999999E-4</v>
      </c>
      <c r="C419" s="25">
        <v>3.48E-3</v>
      </c>
      <c r="D419" s="25">
        <f t="shared" si="97"/>
        <v>1.9500000000000001E-3</v>
      </c>
      <c r="E419" s="25"/>
      <c r="F419" s="25"/>
      <c r="G419" s="25"/>
      <c r="H419" s="25">
        <v>3.47E-3</v>
      </c>
      <c r="I419" s="25">
        <f t="shared" si="98"/>
        <v>1.9400000000000001E-3</v>
      </c>
      <c r="J419" s="25"/>
      <c r="K419" s="25"/>
      <c r="L419" s="25"/>
      <c r="M419" s="25">
        <v>3.4199999999999999E-3</v>
      </c>
      <c r="N419" s="25">
        <f t="shared" si="99"/>
        <v>1.89E-3</v>
      </c>
      <c r="O419" s="25"/>
      <c r="P419" s="25"/>
      <c r="Q419" s="25"/>
      <c r="R419" s="25">
        <v>1.9499999999999999E-3</v>
      </c>
      <c r="S419" s="25">
        <f t="shared" si="100"/>
        <v>4.2000000000000002E-4</v>
      </c>
      <c r="T419" s="25"/>
      <c r="U419" s="25"/>
      <c r="V419" s="25"/>
      <c r="W419" s="25">
        <v>3.5E-4</v>
      </c>
      <c r="X419" s="25">
        <f t="shared" si="101"/>
        <v>-1.1799999999999998E-3</v>
      </c>
      <c r="Y419" s="25"/>
      <c r="Z419" s="25"/>
      <c r="AA419" s="25"/>
      <c r="AB419" s="25">
        <v>2.9199999999999999E-3</v>
      </c>
      <c r="AC419" s="25">
        <f t="shared" si="96"/>
        <v>1.5299999999999999E-3</v>
      </c>
    </row>
    <row r="420" spans="1:29" s="15" customFormat="1">
      <c r="A420" s="18">
        <v>668</v>
      </c>
      <c r="B420" s="25">
        <v>-1.1E-4</v>
      </c>
      <c r="C420" s="25">
        <v>3.63E-3</v>
      </c>
      <c r="D420" s="25">
        <f t="shared" si="97"/>
        <v>2.7899999999999999E-3</v>
      </c>
      <c r="E420" s="25"/>
      <c r="F420" s="25"/>
      <c r="G420" s="25"/>
      <c r="H420" s="25">
        <v>3.5500000000000002E-3</v>
      </c>
      <c r="I420" s="25">
        <f t="shared" si="98"/>
        <v>2.7100000000000002E-3</v>
      </c>
      <c r="J420" s="25"/>
      <c r="K420" s="25"/>
      <c r="L420" s="25"/>
      <c r="M420" s="25">
        <v>3.7000000000000002E-3</v>
      </c>
      <c r="N420" s="25">
        <f t="shared" si="99"/>
        <v>2.8600000000000001E-3</v>
      </c>
      <c r="O420" s="25"/>
      <c r="P420" s="25"/>
      <c r="Q420" s="25"/>
      <c r="R420" s="25">
        <v>2.0600000000000002E-3</v>
      </c>
      <c r="S420" s="25">
        <f t="shared" si="100"/>
        <v>1.2200000000000002E-3</v>
      </c>
      <c r="T420" s="25"/>
      <c r="U420" s="25"/>
      <c r="V420" s="25"/>
      <c r="W420" s="25">
        <v>6.0999999999999997E-4</v>
      </c>
      <c r="X420" s="25">
        <f t="shared" si="101"/>
        <v>-2.2999999999999995E-4</v>
      </c>
      <c r="Y420" s="25"/>
      <c r="Z420" s="25"/>
      <c r="AA420" s="25"/>
      <c r="AB420" s="25">
        <v>1.7899999999999999E-3</v>
      </c>
      <c r="AC420" s="25">
        <f t="shared" si="96"/>
        <v>8.3999999999999993E-4</v>
      </c>
    </row>
    <row r="421" spans="1:29" s="15" customFormat="1">
      <c r="A421" s="18">
        <v>669</v>
      </c>
      <c r="B421" s="25">
        <v>-3.2000000000000003E-4</v>
      </c>
      <c r="C421" s="25">
        <v>3.5999999999999999E-3</v>
      </c>
      <c r="D421" s="25">
        <f t="shared" si="97"/>
        <v>1.9849999999999998E-3</v>
      </c>
      <c r="E421" s="25"/>
      <c r="F421" s="25"/>
      <c r="G421" s="25"/>
      <c r="H421" s="25">
        <v>3.5599999999999998E-3</v>
      </c>
      <c r="I421" s="25">
        <f t="shared" si="98"/>
        <v>1.9449999999999997E-3</v>
      </c>
      <c r="J421" s="25"/>
      <c r="K421" s="25"/>
      <c r="L421" s="25"/>
      <c r="M421" s="25">
        <v>3.6700000000000001E-3</v>
      </c>
      <c r="N421" s="25">
        <f t="shared" si="99"/>
        <v>2.055E-3</v>
      </c>
      <c r="O421" s="25"/>
      <c r="P421" s="25"/>
      <c r="Q421" s="25"/>
      <c r="R421" s="25">
        <v>2.0899999999999998E-3</v>
      </c>
      <c r="S421" s="25">
        <f t="shared" si="100"/>
        <v>4.7499999999999973E-4</v>
      </c>
      <c r="T421" s="25"/>
      <c r="U421" s="25"/>
      <c r="V421" s="25"/>
      <c r="W421" s="25">
        <v>4.8999999999999998E-4</v>
      </c>
      <c r="X421" s="25">
        <f t="shared" si="101"/>
        <v>-1.1250000000000001E-3</v>
      </c>
      <c r="Y421" s="25"/>
      <c r="Z421" s="25"/>
      <c r="AA421" s="25"/>
      <c r="AB421" s="25">
        <v>3.5500000000000002E-3</v>
      </c>
      <c r="AC421" s="25">
        <f t="shared" si="96"/>
        <v>1.6150000000000001E-3</v>
      </c>
    </row>
    <row r="422" spans="1:29" s="15" customFormat="1">
      <c r="A422" s="18">
        <v>670</v>
      </c>
      <c r="B422" s="25">
        <v>5.1000000000000004E-4</v>
      </c>
      <c r="C422" s="25">
        <v>3.5100000000000001E-3</v>
      </c>
      <c r="D422" s="25">
        <f t="shared" si="97"/>
        <v>2.4750000000000002E-3</v>
      </c>
      <c r="E422" s="25"/>
      <c r="F422" s="25"/>
      <c r="G422" s="25"/>
      <c r="H422" s="25">
        <v>3.7100000000000002E-3</v>
      </c>
      <c r="I422" s="25">
        <f t="shared" si="98"/>
        <v>2.6750000000000003E-3</v>
      </c>
      <c r="J422" s="25"/>
      <c r="K422" s="25"/>
      <c r="L422" s="25"/>
      <c r="M422" s="25">
        <v>3.7599999999999999E-3</v>
      </c>
      <c r="N422" s="25">
        <f t="shared" si="99"/>
        <v>2.725E-3</v>
      </c>
      <c r="O422" s="25"/>
      <c r="P422" s="25"/>
      <c r="Q422" s="25"/>
      <c r="R422" s="25">
        <v>2.0300000000000001E-3</v>
      </c>
      <c r="S422" s="25">
        <f t="shared" si="100"/>
        <v>9.9500000000000022E-4</v>
      </c>
      <c r="T422" s="25"/>
      <c r="U422" s="25"/>
      <c r="V422" s="25"/>
      <c r="W422" s="25">
        <v>4.8000000000000001E-4</v>
      </c>
      <c r="X422" s="25">
        <f t="shared" si="101"/>
        <v>-5.5499999999999994E-4</v>
      </c>
      <c r="Y422" s="25"/>
      <c r="Z422" s="25"/>
      <c r="AA422" s="25"/>
      <c r="AB422" s="25">
        <v>1.56E-3</v>
      </c>
      <c r="AC422" s="25">
        <f t="shared" si="96"/>
        <v>1.0349999999999999E-3</v>
      </c>
    </row>
    <row r="423" spans="1:29" s="15" customFormat="1">
      <c r="A423" s="18">
        <v>671</v>
      </c>
      <c r="B423" s="25">
        <v>-3.0000000000000001E-5</v>
      </c>
      <c r="C423" s="25">
        <v>3.6099999999999999E-3</v>
      </c>
      <c r="D423" s="25">
        <f t="shared" si="97"/>
        <v>1.805E-3</v>
      </c>
      <c r="E423" s="25"/>
      <c r="F423" s="25"/>
      <c r="G423" s="25"/>
      <c r="H423" s="25">
        <v>3.5699999999999998E-3</v>
      </c>
      <c r="I423" s="25">
        <f t="shared" si="98"/>
        <v>1.7649999999999999E-3</v>
      </c>
      <c r="J423" s="25"/>
      <c r="K423" s="25"/>
      <c r="L423" s="25"/>
      <c r="M423" s="25">
        <v>3.5200000000000001E-3</v>
      </c>
      <c r="N423" s="25">
        <f t="shared" si="99"/>
        <v>1.7150000000000002E-3</v>
      </c>
      <c r="O423" s="25"/>
      <c r="P423" s="25"/>
      <c r="Q423" s="25"/>
      <c r="R423" s="25">
        <v>1.98E-3</v>
      </c>
      <c r="S423" s="25">
        <f t="shared" si="100"/>
        <v>1.7500000000000003E-4</v>
      </c>
      <c r="T423" s="25"/>
      <c r="U423" s="25"/>
      <c r="V423" s="25"/>
      <c r="W423" s="25">
        <v>5.1000000000000004E-4</v>
      </c>
      <c r="X423" s="25">
        <f t="shared" si="101"/>
        <v>-1.2949999999999999E-3</v>
      </c>
      <c r="Y423" s="25"/>
      <c r="Z423" s="25"/>
      <c r="AA423" s="25"/>
      <c r="AB423" s="25">
        <v>3.64E-3</v>
      </c>
      <c r="AC423" s="25">
        <f t="shared" si="96"/>
        <v>1.805E-3</v>
      </c>
    </row>
    <row r="424" spans="1:29" s="15" customFormat="1">
      <c r="A424" s="18">
        <v>672</v>
      </c>
      <c r="B424" s="25">
        <v>5.0000000000000002E-5</v>
      </c>
      <c r="C424" s="25">
        <v>3.5000000000000001E-3</v>
      </c>
      <c r="D424" s="25">
        <f t="shared" si="97"/>
        <v>2.6450000000000002E-3</v>
      </c>
      <c r="E424" s="25"/>
      <c r="F424" s="25"/>
      <c r="G424" s="25"/>
      <c r="H424" s="25">
        <v>3.62E-3</v>
      </c>
      <c r="I424" s="25">
        <f t="shared" si="98"/>
        <v>2.7650000000000001E-3</v>
      </c>
      <c r="J424" s="25"/>
      <c r="K424" s="25"/>
      <c r="L424" s="25"/>
      <c r="M424" s="25">
        <v>3.7399999999999998E-3</v>
      </c>
      <c r="N424" s="25">
        <f t="shared" si="99"/>
        <v>2.885E-3</v>
      </c>
      <c r="O424" s="25"/>
      <c r="P424" s="25"/>
      <c r="Q424" s="25"/>
      <c r="R424" s="25">
        <v>2.0300000000000001E-3</v>
      </c>
      <c r="S424" s="25">
        <f t="shared" si="100"/>
        <v>1.1750000000000003E-3</v>
      </c>
      <c r="T424" s="25"/>
      <c r="U424" s="25"/>
      <c r="V424" s="25"/>
      <c r="W424" s="25">
        <v>4.6999999999999999E-4</v>
      </c>
      <c r="X424" s="25">
        <f t="shared" si="101"/>
        <v>-3.8499999999999998E-4</v>
      </c>
      <c r="Y424" s="25"/>
      <c r="Z424" s="25"/>
      <c r="AA424" s="25"/>
      <c r="AB424" s="25">
        <v>1.66E-3</v>
      </c>
      <c r="AC424" s="25">
        <f t="shared" si="96"/>
        <v>8.5499999999999997E-4</v>
      </c>
    </row>
    <row r="425" spans="1:29" s="15" customFormat="1">
      <c r="A425" s="18">
        <v>673</v>
      </c>
      <c r="B425" s="25">
        <v>-1.9000000000000001E-4</v>
      </c>
      <c r="C425" s="25">
        <v>3.6099999999999999E-3</v>
      </c>
      <c r="D425" s="25">
        <f t="shared" si="97"/>
        <v>2.2849999999999997E-3</v>
      </c>
      <c r="E425" s="25"/>
      <c r="F425" s="25"/>
      <c r="G425" s="25"/>
      <c r="H425" s="25">
        <v>3.62E-3</v>
      </c>
      <c r="I425" s="25">
        <f t="shared" si="98"/>
        <v>2.2950000000000002E-3</v>
      </c>
      <c r="J425" s="25"/>
      <c r="K425" s="25"/>
      <c r="L425" s="25"/>
      <c r="M425" s="25">
        <v>3.62E-3</v>
      </c>
      <c r="N425" s="25">
        <f t="shared" si="99"/>
        <v>2.2950000000000002E-3</v>
      </c>
      <c r="O425" s="25"/>
      <c r="P425" s="25"/>
      <c r="Q425" s="25"/>
      <c r="R425" s="25">
        <v>2.1199999999999999E-3</v>
      </c>
      <c r="S425" s="25">
        <f t="shared" si="100"/>
        <v>7.9499999999999992E-4</v>
      </c>
      <c r="T425" s="25"/>
      <c r="U425" s="25"/>
      <c r="V425" s="25"/>
      <c r="W425" s="25">
        <v>4.8999999999999998E-4</v>
      </c>
      <c r="X425" s="25">
        <f t="shared" si="101"/>
        <v>-8.3500000000000002E-4</v>
      </c>
      <c r="Y425" s="25"/>
      <c r="Z425" s="25"/>
      <c r="AA425" s="25"/>
      <c r="AB425" s="25">
        <v>2.8400000000000001E-3</v>
      </c>
      <c r="AC425" s="25">
        <f t="shared" si="96"/>
        <v>1.325E-3</v>
      </c>
    </row>
    <row r="426" spans="1:29" s="15" customFormat="1">
      <c r="A426" s="18">
        <v>674</v>
      </c>
      <c r="B426" s="25">
        <v>-2.4000000000000001E-4</v>
      </c>
      <c r="C426" s="25">
        <v>3.3999999999999998E-3</v>
      </c>
      <c r="D426" s="25">
        <f t="shared" si="97"/>
        <v>2.4649999999999997E-3</v>
      </c>
      <c r="E426" s="25"/>
      <c r="F426" s="25"/>
      <c r="G426" s="25"/>
      <c r="H426" s="25">
        <v>3.5699999999999998E-3</v>
      </c>
      <c r="I426" s="25">
        <f t="shared" si="98"/>
        <v>2.6349999999999998E-3</v>
      </c>
      <c r="J426" s="25"/>
      <c r="K426" s="25"/>
      <c r="L426" s="25"/>
      <c r="M426" s="25">
        <v>3.48E-3</v>
      </c>
      <c r="N426" s="25">
        <f t="shared" si="99"/>
        <v>2.545E-3</v>
      </c>
      <c r="O426" s="25"/>
      <c r="P426" s="25"/>
      <c r="Q426" s="25"/>
      <c r="R426" s="25">
        <v>1.8400000000000001E-3</v>
      </c>
      <c r="S426" s="25">
        <f t="shared" si="100"/>
        <v>9.050000000000001E-4</v>
      </c>
      <c r="T426" s="25"/>
      <c r="U426" s="25"/>
      <c r="V426" s="25"/>
      <c r="W426" s="25">
        <v>3.6999999999999999E-4</v>
      </c>
      <c r="X426" s="25">
        <f t="shared" si="101"/>
        <v>-5.6499999999999996E-4</v>
      </c>
      <c r="Y426" s="25"/>
      <c r="Z426" s="25"/>
      <c r="AA426" s="25"/>
      <c r="AB426" s="25">
        <v>2.1099999999999999E-3</v>
      </c>
      <c r="AC426" s="25">
        <f t="shared" si="96"/>
        <v>9.3499999999999996E-4</v>
      </c>
    </row>
    <row r="427" spans="1:29" s="15" customFormat="1">
      <c r="A427" s="18">
        <v>675</v>
      </c>
      <c r="B427" s="25">
        <v>1.2999999999999999E-4</v>
      </c>
      <c r="C427" s="25">
        <v>3.5999999999999999E-3</v>
      </c>
      <c r="D427" s="25">
        <f t="shared" si="97"/>
        <v>2.1250000000000002E-3</v>
      </c>
      <c r="E427" s="25"/>
      <c r="F427" s="25"/>
      <c r="G427" s="25"/>
      <c r="H427" s="25">
        <v>3.5400000000000002E-3</v>
      </c>
      <c r="I427" s="25">
        <f t="shared" si="98"/>
        <v>2.065E-3</v>
      </c>
      <c r="J427" s="25"/>
      <c r="K427" s="25"/>
      <c r="L427" s="25"/>
      <c r="M427" s="25">
        <v>3.4399999999999999E-3</v>
      </c>
      <c r="N427" s="25">
        <f t="shared" si="99"/>
        <v>1.9649999999999997E-3</v>
      </c>
      <c r="O427" s="25"/>
      <c r="P427" s="25"/>
      <c r="Q427" s="25"/>
      <c r="R427" s="25">
        <v>1.98E-3</v>
      </c>
      <c r="S427" s="25">
        <f t="shared" si="100"/>
        <v>5.0500000000000002E-4</v>
      </c>
      <c r="T427" s="25"/>
      <c r="U427" s="25"/>
      <c r="V427" s="25"/>
      <c r="W427" s="25">
        <v>4.0999999999999999E-4</v>
      </c>
      <c r="X427" s="25">
        <f t="shared" si="101"/>
        <v>-1.065E-3</v>
      </c>
      <c r="Y427" s="25"/>
      <c r="Z427" s="25"/>
      <c r="AA427" s="25"/>
      <c r="AB427" s="25">
        <v>2.82E-3</v>
      </c>
      <c r="AC427" s="25">
        <f t="shared" si="96"/>
        <v>1.475E-3</v>
      </c>
    </row>
    <row r="428" spans="1:29" s="15" customFormat="1">
      <c r="A428" s="18">
        <v>676</v>
      </c>
      <c r="B428" s="25">
        <v>1.1E-4</v>
      </c>
      <c r="C428" s="25">
        <v>3.62E-3</v>
      </c>
      <c r="D428" s="25">
        <f t="shared" si="97"/>
        <v>2.3749999999999999E-3</v>
      </c>
      <c r="E428" s="25"/>
      <c r="F428" s="25"/>
      <c r="G428" s="25"/>
      <c r="H428" s="25">
        <v>3.6700000000000001E-3</v>
      </c>
      <c r="I428" s="25">
        <f t="shared" si="98"/>
        <v>2.4250000000000001E-3</v>
      </c>
      <c r="J428" s="25"/>
      <c r="K428" s="25"/>
      <c r="L428" s="25"/>
      <c r="M428" s="25">
        <v>3.7200000000000002E-3</v>
      </c>
      <c r="N428" s="25">
        <f t="shared" si="99"/>
        <v>2.4750000000000002E-3</v>
      </c>
      <c r="O428" s="25"/>
      <c r="P428" s="25"/>
      <c r="Q428" s="25"/>
      <c r="R428" s="25">
        <v>1.82E-3</v>
      </c>
      <c r="S428" s="25">
        <f t="shared" si="100"/>
        <v>5.7499999999999999E-4</v>
      </c>
      <c r="T428" s="25"/>
      <c r="U428" s="25"/>
      <c r="V428" s="25"/>
      <c r="W428" s="25">
        <v>3.2000000000000003E-4</v>
      </c>
      <c r="X428" s="25">
        <f t="shared" si="101"/>
        <v>-9.2500000000000004E-4</v>
      </c>
      <c r="Y428" s="25"/>
      <c r="Z428" s="25"/>
      <c r="AA428" s="25"/>
      <c r="AB428" s="25">
        <v>2.3800000000000002E-3</v>
      </c>
      <c r="AC428" s="25">
        <f t="shared" si="96"/>
        <v>1.245E-3</v>
      </c>
    </row>
    <row r="429" spans="1:29" s="15" customFormat="1">
      <c r="A429" s="18">
        <v>677</v>
      </c>
      <c r="B429" s="25">
        <v>-2.0000000000000002E-5</v>
      </c>
      <c r="C429" s="25">
        <v>3.62E-3</v>
      </c>
      <c r="D429" s="25">
        <f t="shared" si="97"/>
        <v>2.2399999999999998E-3</v>
      </c>
      <c r="E429" s="25"/>
      <c r="F429" s="25"/>
      <c r="G429" s="25"/>
      <c r="H429" s="25">
        <v>3.6099999999999999E-3</v>
      </c>
      <c r="I429" s="25">
        <f t="shared" si="98"/>
        <v>2.2300000000000002E-3</v>
      </c>
      <c r="J429" s="25"/>
      <c r="K429" s="25"/>
      <c r="L429" s="25"/>
      <c r="M429" s="25">
        <v>3.47E-3</v>
      </c>
      <c r="N429" s="25">
        <f t="shared" si="99"/>
        <v>2.0899999999999998E-3</v>
      </c>
      <c r="O429" s="25"/>
      <c r="P429" s="25"/>
      <c r="Q429" s="25"/>
      <c r="R429" s="25">
        <v>1.91E-3</v>
      </c>
      <c r="S429" s="25">
        <f t="shared" si="100"/>
        <v>5.3000000000000009E-4</v>
      </c>
      <c r="T429" s="25"/>
      <c r="U429" s="25"/>
      <c r="V429" s="25"/>
      <c r="W429" s="25">
        <v>4.2999999999999999E-4</v>
      </c>
      <c r="X429" s="25">
        <f t="shared" si="101"/>
        <v>-9.4999999999999989E-4</v>
      </c>
      <c r="Y429" s="25"/>
      <c r="Z429" s="25"/>
      <c r="AA429" s="25"/>
      <c r="AB429" s="25">
        <v>2.7799999999999999E-3</v>
      </c>
      <c r="AC429" s="25">
        <f t="shared" si="96"/>
        <v>1.3799999999999999E-3</v>
      </c>
    </row>
    <row r="430" spans="1:29" s="15" customFormat="1">
      <c r="A430" s="18">
        <v>678</v>
      </c>
      <c r="B430" s="25">
        <v>-1.0000000000000001E-5</v>
      </c>
      <c r="C430" s="25">
        <v>3.3800000000000002E-3</v>
      </c>
      <c r="D430" s="25">
        <f t="shared" si="97"/>
        <v>1.9350000000000003E-3</v>
      </c>
      <c r="E430" s="25"/>
      <c r="F430" s="25"/>
      <c r="G430" s="25"/>
      <c r="H430" s="25">
        <v>3.5300000000000002E-3</v>
      </c>
      <c r="I430" s="25">
        <f t="shared" si="98"/>
        <v>2.085E-3</v>
      </c>
      <c r="J430" s="25"/>
      <c r="K430" s="25"/>
      <c r="L430" s="25"/>
      <c r="M430" s="25">
        <v>3.4199999999999999E-3</v>
      </c>
      <c r="N430" s="25">
        <f t="shared" si="99"/>
        <v>1.9750000000000002E-3</v>
      </c>
      <c r="O430" s="25"/>
      <c r="P430" s="25"/>
      <c r="Q430" s="25"/>
      <c r="R430" s="25">
        <v>1.9300000000000001E-3</v>
      </c>
      <c r="S430" s="25">
        <f t="shared" si="100"/>
        <v>4.8500000000000019E-4</v>
      </c>
      <c r="T430" s="25"/>
      <c r="U430" s="25"/>
      <c r="V430" s="25"/>
      <c r="W430" s="25">
        <v>3.8999999999999999E-4</v>
      </c>
      <c r="X430" s="25">
        <f t="shared" si="101"/>
        <v>-1.0549999999999999E-3</v>
      </c>
      <c r="Y430" s="25"/>
      <c r="Z430" s="25"/>
      <c r="AA430" s="25"/>
      <c r="AB430" s="25">
        <v>2.8999999999999998E-3</v>
      </c>
      <c r="AC430" s="25">
        <f t="shared" si="96"/>
        <v>1.4449999999999999E-3</v>
      </c>
    </row>
    <row r="431" spans="1:29" s="15" customFormat="1">
      <c r="A431" s="18">
        <v>679</v>
      </c>
      <c r="B431" s="25">
        <v>-6.0000000000000002E-5</v>
      </c>
      <c r="C431" s="25">
        <v>3.5599999999999998E-3</v>
      </c>
      <c r="D431" s="25">
        <f t="shared" si="97"/>
        <v>2.0699999999999998E-3</v>
      </c>
      <c r="E431" s="25"/>
      <c r="F431" s="25"/>
      <c r="G431" s="25"/>
      <c r="H431" s="25">
        <v>3.5100000000000001E-3</v>
      </c>
      <c r="I431" s="25">
        <f t="shared" si="98"/>
        <v>2.0200000000000001E-3</v>
      </c>
      <c r="J431" s="25"/>
      <c r="K431" s="25"/>
      <c r="L431" s="25"/>
      <c r="M431" s="25">
        <v>3.49E-3</v>
      </c>
      <c r="N431" s="25">
        <f t="shared" si="99"/>
        <v>2E-3</v>
      </c>
      <c r="O431" s="25"/>
      <c r="P431" s="25"/>
      <c r="Q431" s="25"/>
      <c r="R431" s="25">
        <v>1.9E-3</v>
      </c>
      <c r="S431" s="25">
        <f t="shared" si="100"/>
        <v>4.0999999999999999E-4</v>
      </c>
      <c r="T431" s="25"/>
      <c r="U431" s="25"/>
      <c r="V431" s="25"/>
      <c r="W431" s="25">
        <v>3.8000000000000002E-4</v>
      </c>
      <c r="X431" s="25">
        <f t="shared" si="101"/>
        <v>-1.1099999999999999E-3</v>
      </c>
      <c r="Y431" s="25"/>
      <c r="Z431" s="25"/>
      <c r="AA431" s="25"/>
      <c r="AB431" s="25">
        <v>3.0400000000000002E-3</v>
      </c>
      <c r="AC431" s="25">
        <f t="shared" si="96"/>
        <v>1.49E-3</v>
      </c>
    </row>
    <row r="432" spans="1:29" s="15" customFormat="1">
      <c r="A432" s="18">
        <v>680</v>
      </c>
      <c r="B432" s="25">
        <v>8.0000000000000007E-5</v>
      </c>
      <c r="C432" s="25">
        <v>3.49E-3</v>
      </c>
      <c r="D432" s="25">
        <f t="shared" si="97"/>
        <v>2.1650000000000003E-3</v>
      </c>
      <c r="E432" s="25"/>
      <c r="F432" s="25"/>
      <c r="G432" s="25"/>
      <c r="H432" s="25">
        <v>3.62E-3</v>
      </c>
      <c r="I432" s="25">
        <f t="shared" si="98"/>
        <v>2.2950000000000002E-3</v>
      </c>
      <c r="J432" s="25"/>
      <c r="K432" s="25"/>
      <c r="L432" s="25"/>
      <c r="M432" s="25">
        <v>3.7499999999999999E-3</v>
      </c>
      <c r="N432" s="25">
        <f t="shared" si="99"/>
        <v>2.4250000000000001E-3</v>
      </c>
      <c r="O432" s="25"/>
      <c r="P432" s="25"/>
      <c r="Q432" s="25"/>
      <c r="R432" s="25">
        <v>1.8699999999999999E-3</v>
      </c>
      <c r="S432" s="25">
        <f t="shared" si="100"/>
        <v>5.4499999999999991E-4</v>
      </c>
      <c r="T432" s="25"/>
      <c r="U432" s="25"/>
      <c r="V432" s="25"/>
      <c r="W432" s="25">
        <v>3.8999999999999999E-4</v>
      </c>
      <c r="X432" s="25">
        <f t="shared" si="101"/>
        <v>-9.3500000000000007E-4</v>
      </c>
      <c r="Y432" s="25"/>
      <c r="Z432" s="25"/>
      <c r="AA432" s="25"/>
      <c r="AB432" s="25">
        <v>2.5699999999999998E-3</v>
      </c>
      <c r="AC432" s="25">
        <f t="shared" si="96"/>
        <v>1.325E-3</v>
      </c>
    </row>
    <row r="433" spans="1:29" s="15" customFormat="1">
      <c r="A433" s="18">
        <v>681</v>
      </c>
      <c r="B433" s="25">
        <v>3.0000000000000001E-5</v>
      </c>
      <c r="C433" s="25">
        <v>3.5400000000000002E-3</v>
      </c>
      <c r="D433" s="25">
        <f t="shared" si="97"/>
        <v>2.0449999999999999E-3</v>
      </c>
      <c r="E433" s="25"/>
      <c r="F433" s="25"/>
      <c r="G433" s="25"/>
      <c r="H433" s="25">
        <v>3.47E-3</v>
      </c>
      <c r="I433" s="25">
        <f t="shared" si="98"/>
        <v>1.9750000000000002E-3</v>
      </c>
      <c r="J433" s="25"/>
      <c r="K433" s="25"/>
      <c r="L433" s="25"/>
      <c r="M433" s="25">
        <v>3.3700000000000002E-3</v>
      </c>
      <c r="N433" s="25">
        <f t="shared" si="99"/>
        <v>1.8750000000000001E-3</v>
      </c>
      <c r="O433" s="25"/>
      <c r="P433" s="25"/>
      <c r="Q433" s="25"/>
      <c r="R433" s="25">
        <v>1.91E-3</v>
      </c>
      <c r="S433" s="25">
        <f t="shared" si="100"/>
        <v>4.15E-4</v>
      </c>
      <c r="T433" s="25"/>
      <c r="U433" s="25"/>
      <c r="V433" s="25"/>
      <c r="W433" s="25">
        <v>3.8000000000000002E-4</v>
      </c>
      <c r="X433" s="25">
        <f t="shared" si="101"/>
        <v>-1.1150000000000001E-3</v>
      </c>
      <c r="Y433" s="25"/>
      <c r="Z433" s="25"/>
      <c r="AA433" s="25"/>
      <c r="AB433" s="25">
        <v>2.96E-3</v>
      </c>
      <c r="AC433" s="25">
        <f t="shared" si="96"/>
        <v>1.495E-3</v>
      </c>
    </row>
    <row r="434" spans="1:29" s="15" customFormat="1">
      <c r="A434" s="18">
        <v>682</v>
      </c>
      <c r="B434" s="25">
        <v>-2.2000000000000001E-4</v>
      </c>
      <c r="C434" s="25">
        <v>3.5000000000000001E-3</v>
      </c>
      <c r="D434" s="25">
        <f t="shared" si="97"/>
        <v>2.1949999999999999E-3</v>
      </c>
      <c r="E434" s="25"/>
      <c r="F434" s="25"/>
      <c r="G434" s="25"/>
      <c r="H434" s="25">
        <v>3.49E-3</v>
      </c>
      <c r="I434" s="25">
        <f t="shared" si="98"/>
        <v>2.1850000000000003E-3</v>
      </c>
      <c r="J434" s="25"/>
      <c r="K434" s="25"/>
      <c r="L434" s="25"/>
      <c r="M434" s="25">
        <v>3.46E-3</v>
      </c>
      <c r="N434" s="25">
        <f t="shared" si="99"/>
        <v>2.1549999999999998E-3</v>
      </c>
      <c r="O434" s="25"/>
      <c r="P434" s="25"/>
      <c r="Q434" s="25"/>
      <c r="R434" s="25">
        <v>1.7899999999999999E-3</v>
      </c>
      <c r="S434" s="25">
        <f t="shared" si="100"/>
        <v>4.8499999999999997E-4</v>
      </c>
      <c r="T434" s="25"/>
      <c r="U434" s="25"/>
      <c r="V434" s="25"/>
      <c r="W434" s="25">
        <v>5.5999999999999995E-4</v>
      </c>
      <c r="X434" s="25">
        <f t="shared" si="101"/>
        <v>-7.45E-4</v>
      </c>
      <c r="Y434" s="25"/>
      <c r="Z434" s="25"/>
      <c r="AA434" s="25"/>
      <c r="AB434" s="25">
        <v>2.8300000000000001E-3</v>
      </c>
      <c r="AC434" s="25">
        <f t="shared" si="96"/>
        <v>1.305E-3</v>
      </c>
    </row>
    <row r="435" spans="1:29" s="15" customFormat="1">
      <c r="A435" s="18">
        <v>683</v>
      </c>
      <c r="B435" s="25">
        <v>-1.6000000000000001E-4</v>
      </c>
      <c r="C435" s="25">
        <v>3.47E-3</v>
      </c>
      <c r="D435" s="25">
        <f t="shared" si="97"/>
        <v>2.055E-3</v>
      </c>
      <c r="E435" s="25"/>
      <c r="F435" s="25"/>
      <c r="G435" s="25"/>
      <c r="H435" s="25">
        <v>3.5400000000000002E-3</v>
      </c>
      <c r="I435" s="25">
        <f t="shared" si="98"/>
        <v>2.1250000000000002E-3</v>
      </c>
      <c r="J435" s="25"/>
      <c r="K435" s="25"/>
      <c r="L435" s="25"/>
      <c r="M435" s="25">
        <v>3.4499999999999999E-3</v>
      </c>
      <c r="N435" s="25">
        <f t="shared" si="99"/>
        <v>2.0349999999999999E-3</v>
      </c>
      <c r="O435" s="25"/>
      <c r="P435" s="25"/>
      <c r="Q435" s="25"/>
      <c r="R435" s="25">
        <v>1.92E-3</v>
      </c>
      <c r="S435" s="25">
        <f t="shared" si="100"/>
        <v>5.0500000000000002E-4</v>
      </c>
      <c r="T435" s="25"/>
      <c r="U435" s="25"/>
      <c r="V435" s="25"/>
      <c r="W435" s="25">
        <v>3.3E-4</v>
      </c>
      <c r="X435" s="25">
        <f t="shared" si="101"/>
        <v>-1.085E-3</v>
      </c>
      <c r="Y435" s="25"/>
      <c r="Z435" s="25"/>
      <c r="AA435" s="25"/>
      <c r="AB435" s="25">
        <v>2.99E-3</v>
      </c>
      <c r="AC435" s="25">
        <f t="shared" si="96"/>
        <v>1.415E-3</v>
      </c>
    </row>
    <row r="436" spans="1:29" s="15" customFormat="1">
      <c r="A436" s="18">
        <v>684</v>
      </c>
      <c r="B436" s="25">
        <v>-4.0000000000000003E-5</v>
      </c>
      <c r="C436" s="25">
        <v>3.48E-3</v>
      </c>
      <c r="D436" s="25">
        <f t="shared" si="97"/>
        <v>2.0899999999999998E-3</v>
      </c>
      <c r="E436" s="25"/>
      <c r="F436" s="25"/>
      <c r="G436" s="25"/>
      <c r="H436" s="25">
        <v>3.3600000000000001E-3</v>
      </c>
      <c r="I436" s="25">
        <f t="shared" si="98"/>
        <v>1.9700000000000004E-3</v>
      </c>
      <c r="J436" s="25"/>
      <c r="K436" s="25"/>
      <c r="L436" s="25"/>
      <c r="M436" s="25">
        <v>3.3E-3</v>
      </c>
      <c r="N436" s="25">
        <f t="shared" si="99"/>
        <v>1.91E-3</v>
      </c>
      <c r="O436" s="25"/>
      <c r="P436" s="25"/>
      <c r="Q436" s="25"/>
      <c r="R436" s="25">
        <v>1.83E-3</v>
      </c>
      <c r="S436" s="25">
        <f t="shared" si="100"/>
        <v>4.4000000000000007E-4</v>
      </c>
      <c r="T436" s="25"/>
      <c r="U436" s="25"/>
      <c r="V436" s="25"/>
      <c r="W436" s="25">
        <v>3.5E-4</v>
      </c>
      <c r="X436" s="25">
        <f t="shared" si="101"/>
        <v>-1.0399999999999999E-3</v>
      </c>
      <c r="Y436" s="25"/>
      <c r="Z436" s="25"/>
      <c r="AA436" s="25"/>
      <c r="AB436" s="25">
        <v>2.82E-3</v>
      </c>
      <c r="AC436" s="25">
        <f t="shared" si="96"/>
        <v>1.39E-3</v>
      </c>
    </row>
    <row r="437" spans="1:29" s="15" customFormat="1">
      <c r="A437" s="18">
        <v>685</v>
      </c>
      <c r="B437" s="25">
        <v>-1.2999999999999999E-4</v>
      </c>
      <c r="C437" s="25">
        <v>3.47E-3</v>
      </c>
      <c r="D437" s="25">
        <f t="shared" si="97"/>
        <v>2.1149999999999997E-3</v>
      </c>
      <c r="E437" s="25"/>
      <c r="F437" s="25"/>
      <c r="G437" s="25"/>
      <c r="H437" s="25">
        <v>3.4199999999999999E-3</v>
      </c>
      <c r="I437" s="25">
        <f t="shared" si="98"/>
        <v>2.065E-3</v>
      </c>
      <c r="J437" s="25"/>
      <c r="K437" s="25"/>
      <c r="L437" s="25"/>
      <c r="M437" s="25">
        <v>3.31E-3</v>
      </c>
      <c r="N437" s="25">
        <f t="shared" si="99"/>
        <v>1.9550000000000001E-3</v>
      </c>
      <c r="O437" s="25"/>
      <c r="P437" s="25"/>
      <c r="Q437" s="25"/>
      <c r="R437" s="25">
        <v>1.8E-3</v>
      </c>
      <c r="S437" s="25">
        <f t="shared" si="100"/>
        <v>4.4499999999999987E-4</v>
      </c>
      <c r="T437" s="25"/>
      <c r="U437" s="25"/>
      <c r="V437" s="25"/>
      <c r="W437" s="25">
        <v>2.9999999999999997E-4</v>
      </c>
      <c r="X437" s="25">
        <f t="shared" si="101"/>
        <v>-1.0550000000000002E-3</v>
      </c>
      <c r="Y437" s="25"/>
      <c r="Z437" s="25"/>
      <c r="AA437" s="25"/>
      <c r="AB437" s="25">
        <v>2.8400000000000001E-3</v>
      </c>
      <c r="AC437" s="25">
        <f t="shared" si="96"/>
        <v>1.3550000000000001E-3</v>
      </c>
    </row>
    <row r="438" spans="1:29" s="15" customFormat="1">
      <c r="A438" s="18">
        <v>686</v>
      </c>
      <c r="B438" s="25">
        <v>-1E-4</v>
      </c>
      <c r="C438" s="25">
        <v>3.46E-3</v>
      </c>
      <c r="D438" s="25">
        <f t="shared" si="97"/>
        <v>2.0449999999999999E-3</v>
      </c>
      <c r="E438" s="25"/>
      <c r="F438" s="25"/>
      <c r="G438" s="25"/>
      <c r="H438" s="25">
        <v>3.3E-3</v>
      </c>
      <c r="I438" s="25">
        <f t="shared" si="98"/>
        <v>1.885E-3</v>
      </c>
      <c r="J438" s="25"/>
      <c r="K438" s="25"/>
      <c r="L438" s="25"/>
      <c r="M438" s="25">
        <v>3.29E-3</v>
      </c>
      <c r="N438" s="25">
        <f t="shared" si="99"/>
        <v>1.8749999999999999E-3</v>
      </c>
      <c r="O438" s="25"/>
      <c r="P438" s="25"/>
      <c r="Q438" s="25"/>
      <c r="R438" s="25">
        <v>1.73E-3</v>
      </c>
      <c r="S438" s="25">
        <f t="shared" si="100"/>
        <v>3.1499999999999996E-4</v>
      </c>
      <c r="T438" s="25"/>
      <c r="U438" s="25"/>
      <c r="V438" s="25"/>
      <c r="W438" s="25">
        <v>2.5000000000000001E-4</v>
      </c>
      <c r="X438" s="25">
        <f t="shared" si="101"/>
        <v>-1.165E-3</v>
      </c>
      <c r="Y438" s="25"/>
      <c r="Z438" s="25"/>
      <c r="AA438" s="25"/>
      <c r="AB438" s="25">
        <v>2.9299999999999999E-3</v>
      </c>
      <c r="AC438" s="25">
        <f t="shared" si="96"/>
        <v>1.415E-3</v>
      </c>
    </row>
    <row r="439" spans="1:29" s="15" customFormat="1">
      <c r="A439" s="18">
        <v>687</v>
      </c>
      <c r="B439" s="25">
        <v>-1E-4</v>
      </c>
      <c r="C439" s="25">
        <v>3.46E-3</v>
      </c>
      <c r="D439" s="25">
        <f t="shared" si="97"/>
        <v>1.9849999999999998E-3</v>
      </c>
      <c r="E439" s="25"/>
      <c r="F439" s="25"/>
      <c r="G439" s="25"/>
      <c r="H439" s="25">
        <v>3.47E-3</v>
      </c>
      <c r="I439" s="25">
        <f t="shared" si="98"/>
        <v>1.9949999999999998E-3</v>
      </c>
      <c r="J439" s="25"/>
      <c r="K439" s="25"/>
      <c r="L439" s="25"/>
      <c r="M439" s="25">
        <v>3.3300000000000001E-3</v>
      </c>
      <c r="N439" s="25">
        <f t="shared" si="99"/>
        <v>1.8549999999999999E-3</v>
      </c>
      <c r="O439" s="25"/>
      <c r="P439" s="25"/>
      <c r="Q439" s="25"/>
      <c r="R439" s="25">
        <v>1.81E-3</v>
      </c>
      <c r="S439" s="25">
        <f t="shared" si="100"/>
        <v>3.3499999999999979E-4</v>
      </c>
      <c r="T439" s="25"/>
      <c r="U439" s="25"/>
      <c r="V439" s="25"/>
      <c r="W439" s="25">
        <v>2.9999999999999997E-4</v>
      </c>
      <c r="X439" s="25">
        <f t="shared" si="101"/>
        <v>-1.1750000000000003E-3</v>
      </c>
      <c r="Y439" s="25"/>
      <c r="Z439" s="25"/>
      <c r="AA439" s="25"/>
      <c r="AB439" s="25">
        <v>3.0500000000000002E-3</v>
      </c>
      <c r="AC439" s="25">
        <f t="shared" si="96"/>
        <v>1.4750000000000002E-3</v>
      </c>
    </row>
    <row r="440" spans="1:29" s="15" customFormat="1">
      <c r="A440" s="18">
        <v>688</v>
      </c>
      <c r="B440" s="25">
        <v>-1.1E-4</v>
      </c>
      <c r="C440" s="25">
        <v>3.5100000000000001E-3</v>
      </c>
      <c r="D440" s="25">
        <f t="shared" si="97"/>
        <v>1.92E-3</v>
      </c>
      <c r="E440" s="25"/>
      <c r="F440" s="25"/>
      <c r="G440" s="25"/>
      <c r="H440" s="25">
        <v>3.46E-3</v>
      </c>
      <c r="I440" s="25">
        <f t="shared" si="98"/>
        <v>1.8699999999999999E-3</v>
      </c>
      <c r="J440" s="25"/>
      <c r="K440" s="25"/>
      <c r="L440" s="25"/>
      <c r="M440" s="25">
        <v>3.2699999999999999E-3</v>
      </c>
      <c r="N440" s="25">
        <f t="shared" si="99"/>
        <v>1.6799999999999999E-3</v>
      </c>
      <c r="O440" s="25"/>
      <c r="P440" s="25"/>
      <c r="Q440" s="25"/>
      <c r="R440" s="25">
        <v>1.7899999999999999E-3</v>
      </c>
      <c r="S440" s="25">
        <f t="shared" si="100"/>
        <v>1.9999999999999987E-4</v>
      </c>
      <c r="T440" s="25"/>
      <c r="U440" s="25"/>
      <c r="V440" s="25"/>
      <c r="W440" s="25">
        <v>3.1E-4</v>
      </c>
      <c r="X440" s="25">
        <f t="shared" si="101"/>
        <v>-1.2800000000000001E-3</v>
      </c>
      <c r="Y440" s="25"/>
      <c r="Z440" s="25"/>
      <c r="AA440" s="25"/>
      <c r="AB440" s="25">
        <v>3.29E-3</v>
      </c>
      <c r="AC440" s="25">
        <f t="shared" si="96"/>
        <v>1.5900000000000001E-3</v>
      </c>
    </row>
    <row r="441" spans="1:29" s="15" customFormat="1">
      <c r="A441" s="18">
        <v>689</v>
      </c>
      <c r="B441" s="25">
        <v>-4.0000000000000003E-5</v>
      </c>
      <c r="C441" s="25">
        <v>3.4399999999999999E-3</v>
      </c>
      <c r="D441" s="25">
        <f t="shared" si="97"/>
        <v>2.0049999999999998E-3</v>
      </c>
      <c r="E441" s="25"/>
      <c r="F441" s="25"/>
      <c r="G441" s="25"/>
      <c r="H441" s="25">
        <v>3.3500000000000001E-3</v>
      </c>
      <c r="I441" s="25">
        <f t="shared" si="98"/>
        <v>1.9150000000000003E-3</v>
      </c>
      <c r="J441" s="25"/>
      <c r="K441" s="25"/>
      <c r="L441" s="25"/>
      <c r="M441" s="25">
        <v>3.2599999999999999E-3</v>
      </c>
      <c r="N441" s="25">
        <f t="shared" si="99"/>
        <v>1.825E-3</v>
      </c>
      <c r="O441" s="25"/>
      <c r="P441" s="25"/>
      <c r="Q441" s="25"/>
      <c r="R441" s="25">
        <v>1.74E-3</v>
      </c>
      <c r="S441" s="25">
        <f t="shared" si="100"/>
        <v>3.0500000000000015E-4</v>
      </c>
      <c r="T441" s="25"/>
      <c r="U441" s="25"/>
      <c r="V441" s="25"/>
      <c r="W441" s="25">
        <v>1.7000000000000001E-4</v>
      </c>
      <c r="X441" s="25">
        <f t="shared" si="101"/>
        <v>-1.2649999999999998E-3</v>
      </c>
      <c r="Y441" s="25"/>
      <c r="Z441" s="25"/>
      <c r="AA441" s="25"/>
      <c r="AB441" s="25">
        <v>2.9099999999999998E-3</v>
      </c>
      <c r="AC441" s="25">
        <f t="shared" si="96"/>
        <v>1.4349999999999999E-3</v>
      </c>
    </row>
    <row r="442" spans="1:29" s="15" customFormat="1">
      <c r="A442" s="18">
        <v>690</v>
      </c>
      <c r="B442" s="25">
        <v>1E-4</v>
      </c>
      <c r="C442" s="25">
        <v>3.3600000000000001E-3</v>
      </c>
      <c r="D442" s="25">
        <f t="shared" si="97"/>
        <v>1.7400000000000002E-3</v>
      </c>
      <c r="E442" s="25"/>
      <c r="F442" s="25"/>
      <c r="G442" s="25"/>
      <c r="H442" s="25">
        <v>3.2599999999999999E-3</v>
      </c>
      <c r="I442" s="25">
        <f t="shared" si="98"/>
        <v>1.64E-3</v>
      </c>
      <c r="J442" s="25"/>
      <c r="K442" s="25"/>
      <c r="L442" s="25"/>
      <c r="M442" s="25">
        <v>3.1800000000000001E-3</v>
      </c>
      <c r="N442" s="25">
        <f t="shared" si="99"/>
        <v>1.5600000000000002E-3</v>
      </c>
      <c r="O442" s="25"/>
      <c r="P442" s="25"/>
      <c r="Q442" s="25"/>
      <c r="R442" s="25">
        <v>1.6999999999999999E-3</v>
      </c>
      <c r="S442" s="25">
        <f t="shared" si="100"/>
        <v>7.9999999999999993E-5</v>
      </c>
      <c r="T442" s="25"/>
      <c r="U442" s="25"/>
      <c r="V442" s="25"/>
      <c r="W442" s="25">
        <v>2.3000000000000001E-4</v>
      </c>
      <c r="X442" s="25">
        <f t="shared" si="101"/>
        <v>-1.39E-3</v>
      </c>
      <c r="Y442" s="25"/>
      <c r="Z442" s="25"/>
      <c r="AA442" s="25"/>
      <c r="AB442" s="25">
        <v>3.14E-3</v>
      </c>
      <c r="AC442" s="25">
        <f t="shared" si="96"/>
        <v>1.6199999999999999E-3</v>
      </c>
    </row>
    <row r="443" spans="1:29" s="15" customFormat="1">
      <c r="A443" s="18">
        <v>691</v>
      </c>
      <c r="B443" s="25">
        <v>-5.0000000000000002E-5</v>
      </c>
      <c r="C443" s="25">
        <v>3.46E-3</v>
      </c>
      <c r="D443" s="25">
        <f t="shared" si="97"/>
        <v>1.915E-3</v>
      </c>
      <c r="E443" s="25"/>
      <c r="F443" s="25"/>
      <c r="G443" s="25"/>
      <c r="H443" s="25">
        <v>3.3300000000000001E-3</v>
      </c>
      <c r="I443" s="25">
        <f t="shared" si="98"/>
        <v>1.7850000000000001E-3</v>
      </c>
      <c r="J443" s="25"/>
      <c r="K443" s="25"/>
      <c r="L443" s="25"/>
      <c r="M443" s="25">
        <v>3.2299999999999998E-3</v>
      </c>
      <c r="N443" s="25">
        <f t="shared" si="99"/>
        <v>1.6849999999999999E-3</v>
      </c>
      <c r="O443" s="25"/>
      <c r="P443" s="25"/>
      <c r="Q443" s="25"/>
      <c r="R443" s="25">
        <v>1.73E-3</v>
      </c>
      <c r="S443" s="25">
        <f t="shared" si="100"/>
        <v>1.8500000000000005E-4</v>
      </c>
      <c r="T443" s="25"/>
      <c r="U443" s="25"/>
      <c r="V443" s="25"/>
      <c r="W443" s="25">
        <v>2.7E-4</v>
      </c>
      <c r="X443" s="25">
        <f t="shared" si="101"/>
        <v>-1.2749999999999999E-3</v>
      </c>
      <c r="Y443" s="25"/>
      <c r="Z443" s="25"/>
      <c r="AA443" s="25"/>
      <c r="AB443" s="25">
        <v>3.14E-3</v>
      </c>
      <c r="AC443" s="25">
        <f t="shared" si="96"/>
        <v>1.5449999999999999E-3</v>
      </c>
    </row>
    <row r="444" spans="1:29" s="15" customFormat="1">
      <c r="A444" s="18">
        <v>692</v>
      </c>
      <c r="B444" s="25">
        <v>0</v>
      </c>
      <c r="C444" s="25">
        <v>3.32E-3</v>
      </c>
      <c r="D444" s="25">
        <f t="shared" si="97"/>
        <v>1.7000000000000001E-3</v>
      </c>
      <c r="E444" s="25"/>
      <c r="F444" s="25"/>
      <c r="G444" s="25"/>
      <c r="H444" s="25">
        <v>3.2499999999999999E-3</v>
      </c>
      <c r="I444" s="25">
        <f t="shared" si="98"/>
        <v>1.6299999999999999E-3</v>
      </c>
      <c r="J444" s="25"/>
      <c r="K444" s="25"/>
      <c r="L444" s="25"/>
      <c r="M444" s="25">
        <v>3.2299999999999998E-3</v>
      </c>
      <c r="N444" s="25">
        <f t="shared" si="99"/>
        <v>1.6099999999999999E-3</v>
      </c>
      <c r="O444" s="25"/>
      <c r="P444" s="25"/>
      <c r="Q444" s="25"/>
      <c r="R444" s="25">
        <v>1.65E-3</v>
      </c>
      <c r="S444" s="25">
        <f t="shared" si="100"/>
        <v>3.0000000000000079E-5</v>
      </c>
      <c r="T444" s="25"/>
      <c r="U444" s="25"/>
      <c r="V444" s="25"/>
      <c r="W444" s="25">
        <v>1E-4</v>
      </c>
      <c r="X444" s="25">
        <f t="shared" si="101"/>
        <v>-1.5199999999999999E-3</v>
      </c>
      <c r="Y444" s="25"/>
      <c r="Z444" s="25"/>
      <c r="AA444" s="25"/>
      <c r="AB444" s="25">
        <v>3.2399999999999998E-3</v>
      </c>
      <c r="AC444" s="25">
        <f t="shared" si="96"/>
        <v>1.6199999999999999E-3</v>
      </c>
    </row>
    <row r="445" spans="1:29" s="15" customFormat="1">
      <c r="A445" s="18">
        <v>693</v>
      </c>
      <c r="B445" s="25">
        <v>4.0000000000000003E-5</v>
      </c>
      <c r="C445" s="25">
        <v>3.3700000000000002E-3</v>
      </c>
      <c r="D445" s="25">
        <f t="shared" si="97"/>
        <v>1.91E-3</v>
      </c>
      <c r="E445" s="25"/>
      <c r="F445" s="25"/>
      <c r="G445" s="25"/>
      <c r="H445" s="25">
        <v>3.2399999999999998E-3</v>
      </c>
      <c r="I445" s="25">
        <f t="shared" si="98"/>
        <v>1.7799999999999997E-3</v>
      </c>
      <c r="J445" s="25"/>
      <c r="K445" s="25"/>
      <c r="L445" s="25"/>
      <c r="M445" s="25">
        <v>3.1800000000000001E-3</v>
      </c>
      <c r="N445" s="25">
        <f t="shared" si="99"/>
        <v>1.72E-3</v>
      </c>
      <c r="O445" s="25"/>
      <c r="P445" s="25"/>
      <c r="Q445" s="25"/>
      <c r="R445" s="25">
        <v>1.6000000000000001E-3</v>
      </c>
      <c r="S445" s="25">
        <f t="shared" si="100"/>
        <v>1.3999999999999993E-4</v>
      </c>
      <c r="T445" s="25"/>
      <c r="U445" s="25"/>
      <c r="V445" s="25"/>
      <c r="W445" s="25">
        <v>1.9000000000000001E-4</v>
      </c>
      <c r="X445" s="25">
        <f t="shared" si="101"/>
        <v>-1.2700000000000001E-3</v>
      </c>
      <c r="Y445" s="25"/>
      <c r="Z445" s="25"/>
      <c r="AA445" s="25"/>
      <c r="AB445" s="25">
        <v>2.8800000000000002E-3</v>
      </c>
      <c r="AC445" s="25">
        <f t="shared" si="96"/>
        <v>1.4600000000000001E-3</v>
      </c>
    </row>
    <row r="446" spans="1:29" s="15" customFormat="1">
      <c r="A446" s="18">
        <v>694</v>
      </c>
      <c r="B446" s="25">
        <v>-2.0000000000000002E-5</v>
      </c>
      <c r="C446" s="25">
        <v>3.4199999999999999E-3</v>
      </c>
      <c r="D446" s="25">
        <f t="shared" si="97"/>
        <v>1.89E-3</v>
      </c>
      <c r="E446" s="25"/>
      <c r="F446" s="25"/>
      <c r="G446" s="25"/>
      <c r="H446" s="25">
        <v>3.2399999999999998E-3</v>
      </c>
      <c r="I446" s="25">
        <f t="shared" si="98"/>
        <v>1.7099999999999999E-3</v>
      </c>
      <c r="J446" s="25"/>
      <c r="K446" s="25"/>
      <c r="L446" s="25"/>
      <c r="M446" s="25">
        <v>3.1199999999999999E-3</v>
      </c>
      <c r="N446" s="25">
        <f t="shared" si="99"/>
        <v>1.5900000000000001E-3</v>
      </c>
      <c r="O446" s="25"/>
      <c r="P446" s="25"/>
      <c r="Q446" s="25"/>
      <c r="R446" s="25">
        <v>1.64E-3</v>
      </c>
      <c r="S446" s="25">
        <f t="shared" si="100"/>
        <v>1.1000000000000007E-4</v>
      </c>
      <c r="T446" s="25"/>
      <c r="U446" s="25"/>
      <c r="V446" s="25"/>
      <c r="W446" s="25">
        <v>2.1000000000000001E-4</v>
      </c>
      <c r="X446" s="25">
        <f t="shared" si="101"/>
        <v>-1.32E-3</v>
      </c>
      <c r="Y446" s="25"/>
      <c r="Z446" s="25"/>
      <c r="AA446" s="25"/>
      <c r="AB446" s="25">
        <v>3.0799999999999998E-3</v>
      </c>
      <c r="AC446" s="25">
        <f t="shared" si="96"/>
        <v>1.5299999999999999E-3</v>
      </c>
    </row>
    <row r="447" spans="1:29" s="15" customFormat="1">
      <c r="A447" s="18">
        <v>695</v>
      </c>
      <c r="B447" s="25">
        <v>-1.0000000000000001E-5</v>
      </c>
      <c r="C447" s="25">
        <v>3.3999999999999998E-3</v>
      </c>
      <c r="D447" s="25">
        <f t="shared" si="97"/>
        <v>1.8999999999999998E-3</v>
      </c>
      <c r="E447" s="25"/>
      <c r="F447" s="25"/>
      <c r="G447" s="25"/>
      <c r="H447" s="25">
        <v>3.1900000000000001E-3</v>
      </c>
      <c r="I447" s="25">
        <f t="shared" si="98"/>
        <v>1.6900000000000001E-3</v>
      </c>
      <c r="J447" s="25"/>
      <c r="K447" s="25"/>
      <c r="L447" s="25"/>
      <c r="M447" s="25">
        <v>3.0999999999999999E-3</v>
      </c>
      <c r="N447" s="25">
        <f t="shared" si="99"/>
        <v>1.5999999999999999E-3</v>
      </c>
      <c r="O447" s="25"/>
      <c r="P447" s="25"/>
      <c r="Q447" s="25"/>
      <c r="R447" s="25">
        <v>1.6100000000000001E-3</v>
      </c>
      <c r="S447" s="25">
        <f t="shared" si="100"/>
        <v>1.1000000000000007E-4</v>
      </c>
      <c r="T447" s="25"/>
      <c r="U447" s="25"/>
      <c r="V447" s="25"/>
      <c r="W447" s="25">
        <v>1.2E-4</v>
      </c>
      <c r="X447" s="25">
        <f t="shared" si="101"/>
        <v>-1.3799999999999999E-3</v>
      </c>
      <c r="Y447" s="25"/>
      <c r="Z447" s="25"/>
      <c r="AA447" s="25"/>
      <c r="AB447" s="25">
        <v>3.0100000000000001E-3</v>
      </c>
      <c r="AC447" s="25">
        <f t="shared" si="96"/>
        <v>1.5E-3</v>
      </c>
    </row>
    <row r="448" spans="1:29" s="15" customFormat="1">
      <c r="A448" s="18">
        <v>696</v>
      </c>
      <c r="B448" s="25">
        <v>2.0000000000000002E-5</v>
      </c>
      <c r="C448" s="25">
        <v>3.3999999999999998E-3</v>
      </c>
      <c r="D448" s="25">
        <f t="shared" si="97"/>
        <v>1.9049999999999998E-3</v>
      </c>
      <c r="E448" s="25"/>
      <c r="F448" s="25"/>
      <c r="G448" s="25"/>
      <c r="H448" s="25">
        <v>3.0999999999999999E-3</v>
      </c>
      <c r="I448" s="25">
        <f t="shared" si="98"/>
        <v>1.6049999999999999E-3</v>
      </c>
      <c r="J448" s="25"/>
      <c r="K448" s="25"/>
      <c r="L448" s="25"/>
      <c r="M448" s="25">
        <v>3.0699999999999998E-3</v>
      </c>
      <c r="N448" s="25">
        <f t="shared" si="99"/>
        <v>1.5749999999999998E-3</v>
      </c>
      <c r="O448" s="25"/>
      <c r="P448" s="25"/>
      <c r="Q448" s="25"/>
      <c r="R448" s="25">
        <v>1.6000000000000001E-3</v>
      </c>
      <c r="S448" s="25">
        <f t="shared" si="100"/>
        <v>1.0500000000000006E-4</v>
      </c>
      <c r="T448" s="25"/>
      <c r="U448" s="25"/>
      <c r="V448" s="25"/>
      <c r="W448" s="25">
        <v>1.2E-4</v>
      </c>
      <c r="X448" s="25">
        <f t="shared" si="101"/>
        <v>-1.3749999999999999E-3</v>
      </c>
      <c r="Y448" s="25"/>
      <c r="Z448" s="25"/>
      <c r="AA448" s="25"/>
      <c r="AB448" s="25">
        <v>2.97E-3</v>
      </c>
      <c r="AC448" s="25">
        <f t="shared" si="96"/>
        <v>1.495E-3</v>
      </c>
    </row>
    <row r="449" spans="1:29" s="15" customFormat="1">
      <c r="A449" s="18">
        <v>697</v>
      </c>
      <c r="B449" s="25">
        <v>-3.0000000000000001E-5</v>
      </c>
      <c r="C449" s="25">
        <v>3.32E-3</v>
      </c>
      <c r="D449" s="25">
        <f t="shared" si="97"/>
        <v>1.6900000000000001E-3</v>
      </c>
      <c r="E449" s="25"/>
      <c r="F449" s="25"/>
      <c r="G449" s="25"/>
      <c r="H449" s="25">
        <v>3.1800000000000001E-3</v>
      </c>
      <c r="I449" s="25">
        <f t="shared" si="98"/>
        <v>1.5500000000000002E-3</v>
      </c>
      <c r="J449" s="25"/>
      <c r="K449" s="25"/>
      <c r="L449" s="25"/>
      <c r="M449" s="25">
        <v>3.0699999999999998E-3</v>
      </c>
      <c r="N449" s="25">
        <f t="shared" si="99"/>
        <v>1.4399999999999999E-3</v>
      </c>
      <c r="O449" s="25"/>
      <c r="P449" s="25"/>
      <c r="Q449" s="25"/>
      <c r="R449" s="25">
        <v>1.5200000000000001E-3</v>
      </c>
      <c r="S449" s="25">
        <f t="shared" si="100"/>
        <v>-1.0999999999999985E-4</v>
      </c>
      <c r="T449" s="25"/>
      <c r="U449" s="25"/>
      <c r="V449" s="25"/>
      <c r="W449" s="25">
        <v>1.3999999999999999E-4</v>
      </c>
      <c r="X449" s="25">
        <f t="shared" si="101"/>
        <v>-1.49E-3</v>
      </c>
      <c r="Y449" s="25"/>
      <c r="Z449" s="25"/>
      <c r="AA449" s="25"/>
      <c r="AB449" s="25">
        <v>3.29E-3</v>
      </c>
      <c r="AC449" s="25">
        <f t="shared" si="96"/>
        <v>1.6299999999999999E-3</v>
      </c>
    </row>
    <row r="450" spans="1:29" s="15" customFormat="1">
      <c r="A450" s="18">
        <v>698</v>
      </c>
      <c r="B450" s="25">
        <v>-4.0000000000000003E-5</v>
      </c>
      <c r="C450" s="25">
        <v>3.4499999999999999E-3</v>
      </c>
      <c r="D450" s="25">
        <f t="shared" si="97"/>
        <v>1.92E-3</v>
      </c>
      <c r="E450" s="25"/>
      <c r="F450" s="25"/>
      <c r="G450" s="25"/>
      <c r="H450" s="25">
        <v>3.2799999999999999E-3</v>
      </c>
      <c r="I450" s="25">
        <f t="shared" si="98"/>
        <v>1.75E-3</v>
      </c>
      <c r="J450" s="25"/>
      <c r="K450" s="25"/>
      <c r="L450" s="25"/>
      <c r="M450" s="25">
        <v>3.0899999999999999E-3</v>
      </c>
      <c r="N450" s="25">
        <f t="shared" si="99"/>
        <v>1.56E-3</v>
      </c>
      <c r="O450" s="25"/>
      <c r="P450" s="25"/>
      <c r="Q450" s="25"/>
      <c r="R450" s="25">
        <v>1.66E-3</v>
      </c>
      <c r="S450" s="25">
        <f t="shared" si="100"/>
        <v>1.3000000000000012E-4</v>
      </c>
      <c r="T450" s="25"/>
      <c r="U450" s="25"/>
      <c r="V450" s="25"/>
      <c r="W450" s="25">
        <v>1.2999999999999999E-4</v>
      </c>
      <c r="X450" s="25">
        <f t="shared" si="101"/>
        <v>-1.4E-3</v>
      </c>
      <c r="Y450" s="25"/>
      <c r="Z450" s="25"/>
      <c r="AA450" s="25"/>
      <c r="AB450" s="25">
        <v>3.0999999999999999E-3</v>
      </c>
      <c r="AC450" s="25">
        <f t="shared" ref="AC450:AC452" si="102">(B450+AB450)/2</f>
        <v>1.5299999999999999E-3</v>
      </c>
    </row>
    <row r="451" spans="1:29" s="15" customFormat="1">
      <c r="A451" s="18">
        <v>699</v>
      </c>
      <c r="B451" s="25">
        <v>2.0000000000000002E-5</v>
      </c>
      <c r="C451" s="25">
        <v>3.3500000000000001E-3</v>
      </c>
      <c r="D451" s="25">
        <f t="shared" ref="D451:D452" si="103">C451-AC451</f>
        <v>1.7100000000000001E-3</v>
      </c>
      <c r="E451" s="25"/>
      <c r="F451" s="25"/>
      <c r="G451" s="25"/>
      <c r="H451" s="25">
        <v>3.1199999999999999E-3</v>
      </c>
      <c r="I451" s="25">
        <f t="shared" ref="I451:I452" si="104">H451-AC451</f>
        <v>1.48E-3</v>
      </c>
      <c r="J451" s="25"/>
      <c r="K451" s="25"/>
      <c r="L451" s="25"/>
      <c r="M451" s="25">
        <v>3.0799999999999998E-3</v>
      </c>
      <c r="N451" s="25">
        <f t="shared" ref="N451:N452" si="105">M451-AC451</f>
        <v>1.4399999999999999E-3</v>
      </c>
      <c r="O451" s="25"/>
      <c r="P451" s="25"/>
      <c r="Q451" s="25"/>
      <c r="R451" s="25">
        <v>1.5E-3</v>
      </c>
      <c r="S451" s="25">
        <f t="shared" ref="S451:S452" si="106">R451-AC451</f>
        <v>-1.3999999999999993E-4</v>
      </c>
      <c r="T451" s="25"/>
      <c r="U451" s="25"/>
      <c r="V451" s="25"/>
      <c r="W451" s="25">
        <v>8.0000000000000007E-5</v>
      </c>
      <c r="X451" s="25">
        <f t="shared" ref="X451:X452" si="107">W451-AC451</f>
        <v>-1.56E-3</v>
      </c>
      <c r="Y451" s="25"/>
      <c r="Z451" s="25"/>
      <c r="AA451" s="25"/>
      <c r="AB451" s="25">
        <v>3.2599999999999999E-3</v>
      </c>
      <c r="AC451" s="25">
        <f t="shared" si="102"/>
        <v>1.64E-3</v>
      </c>
    </row>
    <row r="452" spans="1:29" s="15" customFormat="1">
      <c r="A452" s="18">
        <v>700</v>
      </c>
      <c r="B452" s="25">
        <v>2.7999999999999998E-4</v>
      </c>
      <c r="C452" s="25">
        <v>3.3E-3</v>
      </c>
      <c r="D452" s="25">
        <f t="shared" si="103"/>
        <v>1.5400000000000001E-3</v>
      </c>
      <c r="E452" s="25"/>
      <c r="F452" s="25"/>
      <c r="G452" s="25"/>
      <c r="H452" s="25">
        <v>3.0799999999999998E-3</v>
      </c>
      <c r="I452" s="25">
        <f t="shared" si="104"/>
        <v>1.32E-3</v>
      </c>
      <c r="J452" s="25"/>
      <c r="K452" s="25"/>
      <c r="L452" s="25"/>
      <c r="M452" s="25">
        <v>2.97E-3</v>
      </c>
      <c r="N452" s="25">
        <f t="shared" si="105"/>
        <v>1.2100000000000001E-3</v>
      </c>
      <c r="O452" s="25"/>
      <c r="P452" s="25"/>
      <c r="Q452" s="25"/>
      <c r="R452" s="25">
        <v>1.5E-3</v>
      </c>
      <c r="S452" s="25">
        <f t="shared" si="106"/>
        <v>-2.5999999999999981E-4</v>
      </c>
      <c r="T452" s="25"/>
      <c r="U452" s="25"/>
      <c r="V452" s="25"/>
      <c r="W452" s="25">
        <v>0</v>
      </c>
      <c r="X452" s="25">
        <f t="shared" si="107"/>
        <v>-1.7599999999999998E-3</v>
      </c>
      <c r="Y452" s="25"/>
      <c r="Z452" s="25"/>
      <c r="AA452" s="25"/>
      <c r="AB452" s="25">
        <v>3.2399999999999998E-3</v>
      </c>
      <c r="AC452" s="25">
        <f t="shared" si="102"/>
        <v>1.7599999999999998E-3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2.4680199999999992E-3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2.3281199999999995E-3</v>
      </c>
      <c r="J453" s="25"/>
      <c r="K453" s="25"/>
      <c r="L453" s="25"/>
      <c r="M453" s="25"/>
      <c r="N453" s="25">
        <f t="shared" si="108"/>
        <v>2.4452199999999993E-3</v>
      </c>
      <c r="O453" s="25"/>
      <c r="P453" s="25"/>
      <c r="Q453" s="25"/>
      <c r="R453" s="25"/>
      <c r="S453" s="25">
        <f t="shared" si="108"/>
        <v>8.8522000000000047E-4</v>
      </c>
      <c r="T453" s="25"/>
      <c r="U453" s="25"/>
      <c r="V453" s="25"/>
      <c r="W453" s="25"/>
      <c r="X453" s="25">
        <f t="shared" si="108"/>
        <v>-7.6359000000000008E-4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2" customFormat="1">
      <c r="G461" s="10"/>
      <c r="L461" s="10"/>
      <c r="Q461" s="10"/>
      <c r="V461" s="10"/>
      <c r="AA461" s="10"/>
    </row>
    <row r="462" spans="1:29" s="2" customFormat="1">
      <c r="G462" s="10"/>
      <c r="L462" s="10"/>
      <c r="Q462" s="10"/>
      <c r="V462" s="10"/>
      <c r="AA462" s="10"/>
    </row>
    <row r="463" spans="1:29" s="1" customFormat="1">
      <c r="G463" s="10"/>
      <c r="L463" s="10"/>
      <c r="Q463" s="7"/>
      <c r="V463" s="7"/>
      <c r="AA463" s="7"/>
    </row>
    <row r="464" spans="1:29" s="1" customFormat="1">
      <c r="G464" s="10"/>
      <c r="L464" s="10"/>
      <c r="Q464" s="7"/>
      <c r="V464" s="7"/>
      <c r="AA464" s="7"/>
    </row>
    <row r="465" spans="7:27" s="1" customFormat="1">
      <c r="G465" s="10"/>
      <c r="L465" s="10"/>
      <c r="Q465" s="7"/>
      <c r="V465" s="7"/>
      <c r="AA465" s="7"/>
    </row>
    <row r="466" spans="7:27" s="1" customFormat="1">
      <c r="G466" s="10"/>
      <c r="L466" s="10"/>
      <c r="Q466" s="7"/>
      <c r="V466" s="7"/>
      <c r="AA466" s="7"/>
    </row>
    <row r="467" spans="7:27" s="1" customFormat="1">
      <c r="G467" s="10"/>
      <c r="L467" s="10"/>
      <c r="Q467" s="7"/>
      <c r="V467" s="7"/>
      <c r="AA467" s="7"/>
    </row>
    <row r="468" spans="7:27" s="1" customFormat="1">
      <c r="G468" s="10"/>
      <c r="L468" s="10"/>
      <c r="Q468" s="7"/>
      <c r="V468" s="7"/>
      <c r="AA468" s="7"/>
    </row>
    <row r="469" spans="7:27" s="1" customFormat="1">
      <c r="G469" s="10"/>
      <c r="L469" s="10"/>
      <c r="Q469" s="7"/>
      <c r="V469" s="7"/>
      <c r="AA469" s="7"/>
    </row>
    <row r="470" spans="7:27" s="1" customFormat="1">
      <c r="G470" s="10"/>
      <c r="L470" s="10"/>
      <c r="Q470" s="7"/>
      <c r="V470" s="7"/>
      <c r="AA470" s="7"/>
    </row>
    <row r="471" spans="7:27" s="1" customFormat="1">
      <c r="G471" s="10"/>
      <c r="L471" s="10"/>
      <c r="Q471" s="7"/>
      <c r="V471" s="7"/>
      <c r="AA471" s="7"/>
    </row>
    <row r="472" spans="7:27" s="1" customFormat="1">
      <c r="G472" s="10"/>
      <c r="L472" s="10"/>
      <c r="Q472" s="7"/>
      <c r="V472" s="7"/>
      <c r="AA472" s="7"/>
    </row>
    <row r="473" spans="7:27" s="1" customFormat="1">
      <c r="G473" s="10"/>
      <c r="L473" s="10"/>
      <c r="Q473" s="7"/>
      <c r="V473" s="7"/>
      <c r="AA473" s="7"/>
    </row>
    <row r="474" spans="7:27" s="1" customFormat="1">
      <c r="G474" s="10"/>
      <c r="L474" s="10"/>
      <c r="Q474" s="7"/>
      <c r="V474" s="7"/>
      <c r="AA474" s="7"/>
    </row>
    <row r="475" spans="7:27" s="1" customFormat="1">
      <c r="G475" s="10"/>
      <c r="L475" s="10"/>
      <c r="Q475" s="7"/>
      <c r="V475" s="7"/>
      <c r="AA475" s="7"/>
    </row>
    <row r="476" spans="7:27" s="1" customFormat="1">
      <c r="G476" s="10"/>
      <c r="L476" s="10"/>
      <c r="Q476" s="7"/>
      <c r="V476" s="7"/>
      <c r="AA476" s="7"/>
    </row>
    <row r="477" spans="7:27" s="1" customFormat="1">
      <c r="G477" s="10"/>
      <c r="L477" s="10"/>
      <c r="Q477" s="7"/>
      <c r="V477" s="7"/>
      <c r="AA477" s="7"/>
    </row>
    <row r="478" spans="7:27" s="1" customFormat="1">
      <c r="G478" s="10"/>
      <c r="L478" s="10"/>
      <c r="Q478" s="7"/>
      <c r="V478" s="7"/>
      <c r="AA478" s="7"/>
    </row>
    <row r="479" spans="7:27" s="1" customFormat="1">
      <c r="G479" s="10"/>
      <c r="L479" s="10"/>
      <c r="Q479" s="7"/>
      <c r="V479" s="7"/>
      <c r="AA479" s="7"/>
    </row>
    <row r="480" spans="7:27" s="1" customFormat="1">
      <c r="G480" s="10"/>
      <c r="L480" s="10"/>
      <c r="Q480" s="7"/>
      <c r="V480" s="7"/>
      <c r="AA480" s="7"/>
    </row>
    <row r="481" spans="7:27" s="1" customFormat="1">
      <c r="G481" s="10"/>
      <c r="L481" s="10"/>
      <c r="Q481" s="7"/>
      <c r="V481" s="7"/>
      <c r="AA481" s="7"/>
    </row>
    <row r="482" spans="7:27" s="1" customFormat="1">
      <c r="G482" s="10"/>
      <c r="L482" s="10"/>
      <c r="Q482" s="7"/>
      <c r="V482" s="7"/>
      <c r="AA482" s="7"/>
    </row>
    <row r="483" spans="7:27" s="1" customFormat="1">
      <c r="G483" s="10"/>
      <c r="L483" s="10"/>
      <c r="Q483" s="7"/>
      <c r="V483" s="7"/>
      <c r="AA483" s="7"/>
    </row>
    <row r="484" spans="7:27" s="1" customFormat="1">
      <c r="G484" s="10"/>
      <c r="L484" s="10"/>
      <c r="Q484" s="7"/>
      <c r="V484" s="7"/>
      <c r="AA484" s="7"/>
    </row>
    <row r="485" spans="7:27" s="1" customFormat="1">
      <c r="G485" s="10"/>
      <c r="L485" s="10"/>
      <c r="Q485" s="7"/>
      <c r="V485" s="7"/>
      <c r="AA485" s="7"/>
    </row>
    <row r="486" spans="7:27" s="1" customFormat="1">
      <c r="G486" s="10"/>
      <c r="L486" s="10"/>
      <c r="Q486" s="7"/>
      <c r="V486" s="7"/>
      <c r="AA486" s="7"/>
    </row>
    <row r="487" spans="7:27" s="1" customFormat="1">
      <c r="G487" s="10"/>
      <c r="L487" s="10"/>
      <c r="Q487" s="7"/>
      <c r="V487" s="7"/>
      <c r="AA487" s="7"/>
    </row>
    <row r="488" spans="7:27" s="1" customFormat="1">
      <c r="G488" s="10"/>
      <c r="L488" s="10"/>
      <c r="Q488" s="7"/>
      <c r="V488" s="7"/>
      <c r="AA488" s="7"/>
    </row>
    <row r="489" spans="7:27" s="1" customFormat="1">
      <c r="G489" s="10"/>
      <c r="L489" s="10"/>
      <c r="Q489" s="7"/>
      <c r="V489" s="7"/>
      <c r="AA489" s="7"/>
    </row>
    <row r="490" spans="7:27" s="1" customFormat="1">
      <c r="G490" s="10"/>
      <c r="L490" s="10"/>
      <c r="Q490" s="7"/>
      <c r="V490" s="7"/>
      <c r="AA490" s="7"/>
    </row>
    <row r="491" spans="7:27" s="1" customFormat="1">
      <c r="G491" s="10"/>
      <c r="L491" s="10"/>
      <c r="Q491" s="7"/>
      <c r="V491" s="7"/>
      <c r="AA491" s="7"/>
    </row>
    <row r="492" spans="7:27" s="1" customFormat="1">
      <c r="G492" s="10"/>
      <c r="L492" s="10"/>
      <c r="Q492" s="7"/>
      <c r="V492" s="7"/>
      <c r="AA492" s="7"/>
    </row>
    <row r="493" spans="7:27" s="1" customFormat="1">
      <c r="G493" s="10"/>
      <c r="L493" s="10"/>
      <c r="Q493" s="7"/>
      <c r="V493" s="7"/>
      <c r="AA493" s="7"/>
    </row>
    <row r="494" spans="7:27" s="1" customFormat="1">
      <c r="G494" s="10"/>
      <c r="L494" s="10"/>
      <c r="Q494" s="7"/>
      <c r="V494" s="7"/>
      <c r="AA494" s="7"/>
    </row>
    <row r="495" spans="7:27" s="1" customFormat="1">
      <c r="G495" s="10"/>
      <c r="L495" s="10"/>
      <c r="Q495" s="7"/>
      <c r="V495" s="7"/>
      <c r="AA495" s="7"/>
    </row>
    <row r="496" spans="7:27" s="1" customFormat="1">
      <c r="G496" s="10"/>
      <c r="L496" s="10"/>
      <c r="Q496" s="7"/>
      <c r="V496" s="7"/>
      <c r="AA496" s="7"/>
    </row>
    <row r="497" spans="7:27" s="1" customFormat="1">
      <c r="G497" s="10"/>
      <c r="L497" s="10"/>
      <c r="Q497" s="7"/>
      <c r="V497" s="7"/>
      <c r="AA497" s="7"/>
    </row>
    <row r="498" spans="7:27" s="1" customFormat="1">
      <c r="G498" s="10"/>
      <c r="L498" s="10"/>
      <c r="Q498" s="7"/>
      <c r="V498" s="7"/>
      <c r="AA498" s="7"/>
    </row>
    <row r="499" spans="7:27" s="1" customFormat="1">
      <c r="G499" s="10"/>
      <c r="L499" s="10"/>
      <c r="Q499" s="7"/>
      <c r="V499" s="7"/>
      <c r="AA499" s="7"/>
    </row>
    <row r="500" spans="7:27" s="1" customFormat="1">
      <c r="G500" s="10"/>
      <c r="L500" s="10"/>
      <c r="Q500" s="7"/>
      <c r="V500" s="7"/>
      <c r="AA500" s="7"/>
    </row>
    <row r="501" spans="7:27" s="1" customFormat="1">
      <c r="G501" s="10"/>
      <c r="L501" s="10"/>
      <c r="Q501" s="7"/>
      <c r="V501" s="7"/>
      <c r="AA501" s="7"/>
    </row>
    <row r="502" spans="7:27" s="1" customFormat="1">
      <c r="G502" s="10"/>
      <c r="L502" s="10"/>
      <c r="Q502" s="7"/>
      <c r="V502" s="7"/>
      <c r="AA502" s="7"/>
    </row>
    <row r="503" spans="7:27" s="1" customFormat="1">
      <c r="G503" s="10"/>
      <c r="L503" s="10"/>
      <c r="Q503" s="7"/>
      <c r="V503" s="7"/>
      <c r="AA503" s="7"/>
    </row>
    <row r="504" spans="7:27" s="1" customFormat="1">
      <c r="G504" s="10"/>
      <c r="L504" s="10"/>
      <c r="Q504" s="7"/>
      <c r="V504" s="7"/>
      <c r="AA504" s="7"/>
    </row>
    <row r="505" spans="7:27" s="1" customFormat="1">
      <c r="G505" s="10"/>
      <c r="L505" s="10"/>
      <c r="Q505" s="7"/>
      <c r="V505" s="7"/>
      <c r="AA505" s="7"/>
    </row>
    <row r="506" spans="7:27" s="1" customFormat="1">
      <c r="G506" s="10"/>
      <c r="L506" s="10"/>
      <c r="Q506" s="7"/>
      <c r="V506" s="7"/>
      <c r="AA506" s="7"/>
    </row>
    <row r="507" spans="7:27" s="1" customFormat="1">
      <c r="G507" s="10"/>
      <c r="L507" s="10"/>
      <c r="Q507" s="7"/>
      <c r="V507" s="7"/>
      <c r="AA507" s="7"/>
    </row>
    <row r="508" spans="7:27" s="1" customFormat="1">
      <c r="G508" s="10"/>
      <c r="L508" s="10"/>
      <c r="Q508" s="7"/>
      <c r="V508" s="7"/>
      <c r="AA508" s="7"/>
    </row>
    <row r="509" spans="7:27" s="1" customFormat="1">
      <c r="G509" s="10"/>
      <c r="L509" s="10"/>
      <c r="Q509" s="7"/>
      <c r="V509" s="7"/>
      <c r="AA509" s="7"/>
    </row>
    <row r="510" spans="7:27" s="1" customFormat="1">
      <c r="G510" s="10"/>
      <c r="L510" s="10"/>
      <c r="Q510" s="7"/>
      <c r="V510" s="7"/>
      <c r="AA510" s="7"/>
    </row>
    <row r="511" spans="7:27" s="1" customFormat="1">
      <c r="G511" s="10"/>
      <c r="L511" s="10"/>
      <c r="Q511" s="7"/>
      <c r="V511" s="7"/>
      <c r="AA511" s="7"/>
    </row>
    <row r="512" spans="7:27" s="1" customFormat="1">
      <c r="G512" s="10"/>
      <c r="L512" s="10"/>
      <c r="Q512" s="7"/>
      <c r="V512" s="7"/>
      <c r="AA512" s="7"/>
    </row>
    <row r="513" spans="7:27" s="1" customFormat="1">
      <c r="G513" s="10"/>
      <c r="L513" s="10"/>
      <c r="Q513" s="7"/>
      <c r="V513" s="7"/>
      <c r="AA513" s="7"/>
    </row>
    <row r="514" spans="7:27" s="1" customFormat="1">
      <c r="G514" s="10"/>
      <c r="L514" s="10"/>
      <c r="Q514" s="7"/>
      <c r="V514" s="7"/>
      <c r="AA514" s="7"/>
    </row>
    <row r="515" spans="7:27" s="1" customFormat="1">
      <c r="G515" s="10"/>
      <c r="L515" s="10"/>
      <c r="Q515" s="7"/>
      <c r="V515" s="7"/>
      <c r="AA515" s="7"/>
    </row>
    <row r="516" spans="7:27" s="1" customFormat="1">
      <c r="G516" s="10"/>
      <c r="L516" s="10"/>
      <c r="Q516" s="7"/>
      <c r="V516" s="7"/>
      <c r="AA516" s="7"/>
    </row>
    <row r="517" spans="7:27" s="1" customFormat="1">
      <c r="G517" s="10"/>
      <c r="L517" s="10"/>
      <c r="Q517" s="7"/>
      <c r="V517" s="7"/>
      <c r="AA517" s="7"/>
    </row>
    <row r="518" spans="7:27" s="1" customFormat="1">
      <c r="G518" s="10"/>
      <c r="L518" s="10"/>
      <c r="Q518" s="7"/>
      <c r="V518" s="7"/>
      <c r="AA518" s="7"/>
    </row>
    <row r="519" spans="7:27" s="1" customFormat="1">
      <c r="G519" s="10"/>
      <c r="L519" s="10"/>
      <c r="Q519" s="7"/>
      <c r="V519" s="7"/>
      <c r="AA519" s="7"/>
    </row>
    <row r="520" spans="7:27" s="1" customFormat="1">
      <c r="G520" s="10"/>
      <c r="L520" s="10"/>
      <c r="Q520" s="7"/>
      <c r="V520" s="7"/>
      <c r="AA520" s="7"/>
    </row>
    <row r="521" spans="7:27" s="1" customFormat="1">
      <c r="G521" s="10"/>
      <c r="L521" s="10"/>
      <c r="Q521" s="7"/>
      <c r="V521" s="7"/>
      <c r="AA521" s="7"/>
    </row>
    <row r="522" spans="7:27" s="1" customFormat="1">
      <c r="G522" s="10"/>
      <c r="L522" s="10"/>
      <c r="Q522" s="7"/>
      <c r="V522" s="7"/>
      <c r="AA522" s="7"/>
    </row>
    <row r="523" spans="7:27" s="1" customFormat="1">
      <c r="G523" s="10"/>
      <c r="L523" s="10"/>
      <c r="Q523" s="7"/>
      <c r="V523" s="7"/>
      <c r="AA523" s="7"/>
    </row>
    <row r="524" spans="7:27" s="1" customFormat="1">
      <c r="G524" s="10"/>
      <c r="L524" s="10"/>
      <c r="Q524" s="7"/>
      <c r="V524" s="7"/>
      <c r="AA524" s="7"/>
    </row>
    <row r="525" spans="7:27" s="1" customFormat="1">
      <c r="G525" s="10"/>
      <c r="L525" s="10"/>
      <c r="Q525" s="7"/>
      <c r="V525" s="7"/>
      <c r="AA525" s="7"/>
    </row>
    <row r="526" spans="7:27" s="1" customFormat="1">
      <c r="G526" s="10"/>
      <c r="L526" s="10"/>
      <c r="Q526" s="7"/>
      <c r="V526" s="7"/>
      <c r="AA526" s="7"/>
    </row>
    <row r="527" spans="7:27" s="1" customFormat="1">
      <c r="G527" s="10"/>
      <c r="L527" s="10"/>
      <c r="Q527" s="7"/>
      <c r="V527" s="7"/>
      <c r="AA527" s="7"/>
    </row>
    <row r="528" spans="7:27" s="1" customFormat="1">
      <c r="G528" s="10"/>
      <c r="L528" s="10"/>
      <c r="Q528" s="7"/>
      <c r="V528" s="7"/>
      <c r="AA528" s="7"/>
    </row>
    <row r="529" spans="7:27" s="1" customFormat="1">
      <c r="G529" s="10"/>
      <c r="L529" s="10"/>
      <c r="Q529" s="7"/>
      <c r="V529" s="7"/>
      <c r="AA529" s="7"/>
    </row>
    <row r="530" spans="7:27" s="1" customFormat="1">
      <c r="G530" s="10"/>
      <c r="L530" s="10"/>
      <c r="Q530" s="7"/>
      <c r="V530" s="7"/>
      <c r="AA530" s="7"/>
    </row>
    <row r="531" spans="7:27" s="1" customFormat="1">
      <c r="G531" s="10"/>
      <c r="L531" s="10"/>
      <c r="Q531" s="7"/>
      <c r="V531" s="7"/>
      <c r="AA531" s="7"/>
    </row>
    <row r="532" spans="7:27" s="1" customFormat="1">
      <c r="G532" s="10"/>
      <c r="L532" s="10"/>
      <c r="Q532" s="7"/>
      <c r="V532" s="7"/>
      <c r="AA532" s="7"/>
    </row>
    <row r="533" spans="7:27" s="1" customFormat="1">
      <c r="G533" s="10"/>
      <c r="L533" s="10"/>
      <c r="Q533" s="7"/>
      <c r="V533" s="7"/>
      <c r="AA533" s="7"/>
    </row>
    <row r="534" spans="7:27" s="1" customFormat="1">
      <c r="G534" s="10"/>
      <c r="L534" s="10"/>
      <c r="Q534" s="7"/>
      <c r="V534" s="7"/>
      <c r="AA534" s="7"/>
    </row>
    <row r="535" spans="7:27" s="1" customFormat="1">
      <c r="G535" s="10"/>
      <c r="L535" s="10"/>
      <c r="Q535" s="7"/>
      <c r="V535" s="7"/>
      <c r="AA535" s="7"/>
    </row>
    <row r="536" spans="7:27" s="1" customFormat="1">
      <c r="G536" s="10"/>
      <c r="L536" s="10"/>
      <c r="Q536" s="7"/>
      <c r="V536" s="7"/>
      <c r="AA536" s="7"/>
    </row>
    <row r="537" spans="7:27" s="1" customFormat="1">
      <c r="G537" s="10"/>
      <c r="L537" s="10"/>
      <c r="Q537" s="7"/>
      <c r="V537" s="7"/>
      <c r="AA537" s="7"/>
    </row>
    <row r="538" spans="7:27" s="1" customFormat="1">
      <c r="G538" s="10"/>
      <c r="L538" s="10"/>
      <c r="Q538" s="7"/>
      <c r="V538" s="7"/>
      <c r="AA538" s="7"/>
    </row>
    <row r="539" spans="7:27" s="1" customFormat="1">
      <c r="G539" s="10"/>
      <c r="L539" s="10"/>
      <c r="Q539" s="7"/>
      <c r="V539" s="7"/>
      <c r="AA539" s="7"/>
    </row>
    <row r="540" spans="7:27" s="1" customFormat="1">
      <c r="G540" s="10"/>
      <c r="L540" s="10"/>
      <c r="Q540" s="7"/>
      <c r="V540" s="7"/>
      <c r="AA540" s="7"/>
    </row>
    <row r="541" spans="7:27" s="1" customFormat="1">
      <c r="G541" s="10"/>
      <c r="L541" s="10"/>
      <c r="Q541" s="7"/>
      <c r="V541" s="7"/>
      <c r="AA541" s="7"/>
    </row>
    <row r="542" spans="7:27" s="1" customFormat="1">
      <c r="G542" s="10"/>
      <c r="L542" s="10"/>
      <c r="Q542" s="7"/>
      <c r="V542" s="7"/>
      <c r="AA542" s="7"/>
    </row>
    <row r="543" spans="7:27" s="1" customFormat="1">
      <c r="G543" s="10"/>
      <c r="L543" s="10"/>
      <c r="Q543" s="7"/>
      <c r="V543" s="7"/>
      <c r="AA543" s="7"/>
    </row>
    <row r="544" spans="7:27" s="1" customFormat="1">
      <c r="G544" s="10"/>
      <c r="L544" s="10"/>
      <c r="Q544" s="7"/>
      <c r="V544" s="7"/>
      <c r="AA544" s="7"/>
    </row>
    <row r="545" spans="7:27" s="1" customFormat="1">
      <c r="G545" s="10"/>
      <c r="L545" s="10"/>
      <c r="Q545" s="7"/>
      <c r="V545" s="7"/>
      <c r="AA545" s="7"/>
    </row>
    <row r="546" spans="7:27" s="1" customFormat="1">
      <c r="G546" s="10"/>
      <c r="L546" s="10"/>
      <c r="Q546" s="7"/>
      <c r="V546" s="7"/>
      <c r="AA546" s="7"/>
    </row>
    <row r="547" spans="7:27" s="1" customFormat="1">
      <c r="G547" s="10"/>
      <c r="L547" s="10"/>
      <c r="Q547" s="7"/>
      <c r="V547" s="7"/>
      <c r="AA547" s="7"/>
    </row>
    <row r="548" spans="7:27" s="1" customFormat="1">
      <c r="G548" s="10"/>
      <c r="L548" s="10"/>
      <c r="Q548" s="7"/>
      <c r="V548" s="7"/>
      <c r="AA548" s="7"/>
    </row>
    <row r="549" spans="7:27" s="1" customFormat="1">
      <c r="G549" s="10"/>
      <c r="L549" s="10"/>
      <c r="Q549" s="7"/>
      <c r="V549" s="7"/>
      <c r="AA549" s="7"/>
    </row>
    <row r="550" spans="7:27" s="1" customFormat="1">
      <c r="G550" s="10"/>
      <c r="L550" s="10"/>
      <c r="Q550" s="7"/>
      <c r="V550" s="7"/>
      <c r="AA550" s="7"/>
    </row>
    <row r="551" spans="7:27" s="1" customFormat="1">
      <c r="G551" s="10"/>
      <c r="L551" s="10"/>
      <c r="Q551" s="7"/>
      <c r="V551" s="7"/>
      <c r="AA551" s="7"/>
    </row>
    <row r="552" spans="7:27" s="1" customFormat="1">
      <c r="G552" s="10"/>
      <c r="L552" s="10"/>
      <c r="Q552" s="7"/>
      <c r="V552" s="7"/>
      <c r="AA552" s="7"/>
    </row>
    <row r="553" spans="7:27" s="1" customFormat="1">
      <c r="G553" s="10"/>
      <c r="L553" s="10"/>
      <c r="Q553" s="7"/>
      <c r="V553" s="7"/>
      <c r="AA553" s="7"/>
    </row>
    <row r="554" spans="7:27" s="1" customFormat="1">
      <c r="G554" s="10"/>
      <c r="L554" s="10"/>
      <c r="Q554" s="7"/>
      <c r="V554" s="7"/>
      <c r="AA554" s="7"/>
    </row>
    <row r="555" spans="7:27" s="1" customFormat="1">
      <c r="G555" s="10"/>
      <c r="L555" s="10"/>
      <c r="Q555" s="7"/>
      <c r="V555" s="7"/>
      <c r="AA555" s="7"/>
    </row>
    <row r="556" spans="7:27" s="1" customFormat="1">
      <c r="G556" s="10"/>
      <c r="L556" s="10"/>
      <c r="Q556" s="7"/>
      <c r="V556" s="7"/>
      <c r="AA556" s="7"/>
    </row>
    <row r="557" spans="7:27" s="1" customFormat="1">
      <c r="G557" s="10"/>
      <c r="L557" s="10"/>
      <c r="Q557" s="7"/>
      <c r="V557" s="7"/>
      <c r="AA557" s="7"/>
    </row>
    <row r="558" spans="7:27" s="1" customFormat="1">
      <c r="G558" s="10"/>
      <c r="L558" s="10"/>
      <c r="Q558" s="7"/>
      <c r="V558" s="7"/>
      <c r="AA558" s="7"/>
    </row>
    <row r="559" spans="7:27" s="1" customFormat="1">
      <c r="G559" s="10"/>
      <c r="L559" s="10"/>
      <c r="Q559" s="7"/>
      <c r="V559" s="7"/>
      <c r="AA559" s="7"/>
    </row>
    <row r="560" spans="7:27" s="1" customFormat="1">
      <c r="G560" s="10"/>
      <c r="L560" s="10"/>
      <c r="Q560" s="7"/>
      <c r="V560" s="7"/>
      <c r="AA560" s="7"/>
    </row>
    <row r="561" spans="7:27" s="1" customFormat="1">
      <c r="G561" s="10"/>
      <c r="L561" s="10"/>
      <c r="Q561" s="7"/>
      <c r="V561" s="7"/>
      <c r="AA561" s="7"/>
    </row>
    <row r="562" spans="7:27" s="1" customFormat="1">
      <c r="G562" s="10"/>
      <c r="L562" s="10"/>
      <c r="Q562" s="7"/>
      <c r="V562" s="7"/>
      <c r="AA562" s="7"/>
    </row>
    <row r="563" spans="7:27" s="1" customFormat="1">
      <c r="G563" s="10"/>
      <c r="L563" s="10"/>
      <c r="Q563" s="7"/>
      <c r="V563" s="7"/>
      <c r="AA563" s="7"/>
    </row>
    <row r="564" spans="7:27" s="1" customFormat="1">
      <c r="G564" s="10"/>
      <c r="L564" s="10"/>
      <c r="Q564" s="7"/>
      <c r="V564" s="7"/>
      <c r="AA564" s="7"/>
    </row>
    <row r="565" spans="7:27" s="1" customFormat="1">
      <c r="G565" s="10"/>
      <c r="L565" s="10"/>
      <c r="Q565" s="7"/>
      <c r="V565" s="7"/>
      <c r="AA565" s="7"/>
    </row>
    <row r="566" spans="7:27" s="1" customFormat="1">
      <c r="G566" s="10"/>
      <c r="L566" s="10"/>
      <c r="Q566" s="7"/>
      <c r="V566" s="7"/>
      <c r="AA566" s="7"/>
    </row>
    <row r="567" spans="7:27" s="1" customFormat="1">
      <c r="G567" s="10"/>
      <c r="L567" s="10"/>
      <c r="Q567" s="7"/>
      <c r="V567" s="7"/>
      <c r="AA567" s="7"/>
    </row>
    <row r="568" spans="7:27" s="1" customFormat="1">
      <c r="G568" s="10"/>
      <c r="L568" s="10"/>
      <c r="Q568" s="7"/>
      <c r="V568" s="7"/>
      <c r="AA568" s="7"/>
    </row>
    <row r="569" spans="7:27" s="1" customFormat="1">
      <c r="G569" s="10"/>
      <c r="L569" s="10"/>
      <c r="Q569" s="7"/>
      <c r="V569" s="7"/>
      <c r="AA569" s="7"/>
    </row>
    <row r="570" spans="7:27" s="1" customFormat="1">
      <c r="G570" s="10"/>
      <c r="L570" s="10"/>
      <c r="Q570" s="7"/>
      <c r="V570" s="7"/>
      <c r="AA570" s="7"/>
    </row>
    <row r="571" spans="7:27" s="1" customFormat="1">
      <c r="G571" s="10"/>
      <c r="L571" s="10"/>
      <c r="Q571" s="7"/>
      <c r="V571" s="7"/>
      <c r="AA571" s="7"/>
    </row>
    <row r="572" spans="7:27" s="1" customFormat="1">
      <c r="G572" s="10"/>
      <c r="L572" s="10"/>
      <c r="Q572" s="7"/>
      <c r="V572" s="7"/>
      <c r="AA572" s="7"/>
    </row>
    <row r="573" spans="7:27" s="1" customFormat="1">
      <c r="G573" s="10"/>
      <c r="L573" s="10"/>
      <c r="Q573" s="7"/>
      <c r="V573" s="7"/>
      <c r="AA573" s="7"/>
    </row>
    <row r="574" spans="7:27" s="1" customFormat="1">
      <c r="G574" s="10"/>
      <c r="L574" s="10"/>
      <c r="Q574" s="7"/>
      <c r="V574" s="7"/>
      <c r="AA574" s="7"/>
    </row>
    <row r="575" spans="7:27" s="1" customFormat="1">
      <c r="G575" s="10"/>
      <c r="L575" s="10"/>
      <c r="Q575" s="7"/>
      <c r="V575" s="7"/>
      <c r="AA575" s="7"/>
    </row>
    <row r="576" spans="7:27" s="1" customFormat="1">
      <c r="G576" s="10"/>
      <c r="L576" s="10"/>
      <c r="Q576" s="7"/>
      <c r="V576" s="7"/>
      <c r="AA576" s="7"/>
    </row>
    <row r="577" spans="7:27" s="1" customFormat="1">
      <c r="G577" s="10"/>
      <c r="L577" s="10"/>
      <c r="Q577" s="7"/>
      <c r="V577" s="7"/>
      <c r="AA577" s="7"/>
    </row>
    <row r="578" spans="7:27" s="1" customFormat="1">
      <c r="G578" s="10"/>
      <c r="L578" s="10"/>
      <c r="Q578" s="7"/>
      <c r="V578" s="7"/>
      <c r="AA578" s="7"/>
    </row>
    <row r="579" spans="7:27" s="1" customFormat="1">
      <c r="G579" s="10"/>
      <c r="L579" s="10"/>
      <c r="Q579" s="7"/>
      <c r="V579" s="7"/>
      <c r="AA579" s="7"/>
    </row>
    <row r="580" spans="7:27" s="1" customFormat="1">
      <c r="G580" s="10"/>
      <c r="L580" s="10"/>
      <c r="Q580" s="7"/>
      <c r="V580" s="7"/>
      <c r="AA580" s="7"/>
    </row>
    <row r="581" spans="7:27" s="1" customFormat="1">
      <c r="G581" s="10"/>
      <c r="L581" s="10"/>
      <c r="Q581" s="7"/>
      <c r="V581" s="7"/>
      <c r="AA581" s="7"/>
    </row>
    <row r="582" spans="7:27" s="1" customFormat="1">
      <c r="G582" s="10"/>
      <c r="L582" s="10"/>
      <c r="Q582" s="7"/>
      <c r="V582" s="7"/>
      <c r="AA582" s="7"/>
    </row>
    <row r="583" spans="7:27" s="1" customFormat="1">
      <c r="G583" s="10"/>
      <c r="L583" s="10"/>
      <c r="Q583" s="7"/>
      <c r="V583" s="7"/>
      <c r="AA583" s="7"/>
    </row>
    <row r="584" spans="7:27" s="1" customFormat="1">
      <c r="G584" s="10"/>
      <c r="L584" s="10"/>
      <c r="Q584" s="7"/>
      <c r="V584" s="7"/>
      <c r="AA584" s="7"/>
    </row>
    <row r="585" spans="7:27" s="1" customFormat="1">
      <c r="G585" s="10"/>
      <c r="L585" s="10"/>
      <c r="Q585" s="7"/>
      <c r="V585" s="7"/>
      <c r="AA585" s="7"/>
    </row>
    <row r="586" spans="7:27" s="1" customFormat="1">
      <c r="G586" s="10"/>
      <c r="L586" s="10"/>
      <c r="Q586" s="7"/>
      <c r="V586" s="7"/>
      <c r="AA586" s="7"/>
    </row>
    <row r="587" spans="7:27" s="1" customFormat="1">
      <c r="G587" s="10"/>
      <c r="L587" s="10"/>
      <c r="Q587" s="7"/>
      <c r="V587" s="7"/>
      <c r="AA587" s="7"/>
    </row>
    <row r="588" spans="7:27" s="1" customFormat="1">
      <c r="G588" s="10"/>
      <c r="L588" s="10"/>
      <c r="Q588" s="7"/>
      <c r="V588" s="7"/>
      <c r="AA588" s="7"/>
    </row>
    <row r="589" spans="7:27" s="1" customFormat="1">
      <c r="G589" s="10"/>
      <c r="L589" s="10"/>
      <c r="Q589" s="7"/>
      <c r="V589" s="7"/>
      <c r="AA589" s="7"/>
    </row>
    <row r="590" spans="7:27" s="1" customFormat="1">
      <c r="G590" s="10"/>
      <c r="L590" s="10"/>
      <c r="Q590" s="7"/>
      <c r="V590" s="7"/>
      <c r="AA590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61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11.1640625" bestFit="1" customWidth="1"/>
    <col min="3" max="3" width="9.16406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4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4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6" bestFit="1" customWidth="1"/>
    <col min="28" max="28" width="8.83203125" style="1"/>
    <col min="29" max="29" width="12.6640625" style="1" bestFit="1" customWidth="1"/>
    <col min="30" max="42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2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1.1E-4</v>
      </c>
      <c r="C2" s="25">
        <v>8.6610000000000006E-2</v>
      </c>
      <c r="D2" s="25">
        <f>C2-AC2</f>
        <v>8.5260000000000002E-2</v>
      </c>
      <c r="E2" s="25">
        <v>2.2870999999999998E-3</v>
      </c>
      <c r="F2" s="25">
        <f>D2-0.0022871</f>
        <v>8.2972900000000002E-2</v>
      </c>
      <c r="G2" s="25">
        <f>F2*23.03</f>
        <v>1.9108658870000002</v>
      </c>
      <c r="H2" s="25">
        <v>0.14041999999999999</v>
      </c>
      <c r="I2" s="25">
        <f>H2-AC2</f>
        <v>0.13907</v>
      </c>
      <c r="J2" s="25">
        <v>2.6865000000000001E-3</v>
      </c>
      <c r="K2" s="25">
        <f>I2-0.0026865</f>
        <v>0.13638349999999999</v>
      </c>
      <c r="L2" s="25">
        <f>K2*23.03</f>
        <v>3.1409120050000001</v>
      </c>
      <c r="M2" s="25">
        <v>0.13658000000000001</v>
      </c>
      <c r="N2" s="25">
        <f>M2-AC2</f>
        <v>0.13523000000000002</v>
      </c>
      <c r="O2" s="25">
        <v>1.4679000000000001E-3</v>
      </c>
      <c r="P2" s="25">
        <f>N2-0.0014679</f>
        <v>0.13376210000000002</v>
      </c>
      <c r="Q2" s="25">
        <f>P2*23.03</f>
        <v>3.0805411630000008</v>
      </c>
      <c r="R2" s="25">
        <v>0.12640999999999999</v>
      </c>
      <c r="S2" s="25">
        <f>R2-AC2</f>
        <v>0.12506</v>
      </c>
      <c r="T2" s="25">
        <v>3.2625000000000002E-3</v>
      </c>
      <c r="U2" s="25">
        <f>S2-0.0032625</f>
        <v>0.1217975</v>
      </c>
      <c r="V2" s="25">
        <f>U2*23.03</f>
        <v>2.8049964250000001</v>
      </c>
      <c r="W2" s="25">
        <v>0.13164999999999999</v>
      </c>
      <c r="X2" s="25">
        <f>W2-AC2</f>
        <v>0.1303</v>
      </c>
      <c r="Y2" s="25">
        <v>1.9602E-3</v>
      </c>
      <c r="Z2" s="25">
        <f>X2-0.0019602</f>
        <v>0.1283398</v>
      </c>
      <c r="AA2" s="25">
        <f>Z2*23.03</f>
        <v>2.9556655940000001</v>
      </c>
      <c r="AB2" s="25">
        <v>2.5899999999999999E-3</v>
      </c>
      <c r="AC2" s="25">
        <f>(B2+AB2)/2</f>
        <v>1.3499999999999999E-3</v>
      </c>
    </row>
    <row r="3" spans="1:29" s="15" customFormat="1">
      <c r="A3" s="18">
        <v>251</v>
      </c>
      <c r="B3" s="25">
        <v>1.1E-4</v>
      </c>
      <c r="C3" s="25">
        <v>8.4848999999999994E-2</v>
      </c>
      <c r="D3" s="25">
        <f t="shared" ref="D3:D66" si="0">C3-AC3</f>
        <v>8.3528999999999992E-2</v>
      </c>
      <c r="E3" s="25"/>
      <c r="F3" s="25">
        <f t="shared" ref="F3:F66" si="1">D3-0.0022871</f>
        <v>8.1241899999999992E-2</v>
      </c>
      <c r="G3" s="25">
        <f t="shared" ref="G3:G66" si="2">F3*23.03</f>
        <v>1.8710009569999999</v>
      </c>
      <c r="H3" s="25">
        <v>0.13597999999999999</v>
      </c>
      <c r="I3" s="25">
        <f t="shared" ref="I3:I66" si="3">H3-AC3</f>
        <v>0.13466</v>
      </c>
      <c r="J3" s="25"/>
      <c r="K3" s="25">
        <f t="shared" ref="K3:K66" si="4">I3-0.0026865</f>
        <v>0.13197349999999999</v>
      </c>
      <c r="L3" s="25">
        <f t="shared" ref="L3:L66" si="5">K3*23.03</f>
        <v>3.0393497049999998</v>
      </c>
      <c r="M3" s="25">
        <v>0.13192000000000001</v>
      </c>
      <c r="N3" s="25">
        <f t="shared" ref="N3:N66" si="6">M3-AC3</f>
        <v>0.13060000000000002</v>
      </c>
      <c r="O3" s="25"/>
      <c r="P3" s="25">
        <f t="shared" ref="P3:P66" si="7">N3-0.0014679</f>
        <v>0.12913210000000003</v>
      </c>
      <c r="Q3" s="25">
        <f t="shared" ref="Q3:Q66" si="8">P3*23.03</f>
        <v>2.9739122630000008</v>
      </c>
      <c r="R3" s="25">
        <v>0.12425</v>
      </c>
      <c r="S3" s="25">
        <f t="shared" ref="S3:S66" si="9">R3-AC3</f>
        <v>0.12293</v>
      </c>
      <c r="T3" s="25"/>
      <c r="U3" s="25">
        <f t="shared" ref="U3:U66" si="10">S3-0.0032625</f>
        <v>0.1196675</v>
      </c>
      <c r="V3" s="25">
        <f t="shared" ref="V3:V66" si="11">U3*23.03</f>
        <v>2.755942525</v>
      </c>
      <c r="W3" s="25">
        <v>0.12970999999999999</v>
      </c>
      <c r="X3" s="25">
        <f t="shared" ref="X3:X66" si="12">W3-AC3</f>
        <v>0.12839</v>
      </c>
      <c r="Y3" s="25"/>
      <c r="Z3" s="25">
        <f t="shared" ref="Z3:Z66" si="13">X3-0.0019602</f>
        <v>0.12642980000000001</v>
      </c>
      <c r="AA3" s="25">
        <f t="shared" ref="AA3:AA66" si="14">Z3*23.03</f>
        <v>2.9116782940000006</v>
      </c>
      <c r="AB3" s="25">
        <v>2.5300000000000001E-3</v>
      </c>
      <c r="AC3" s="25">
        <f t="shared" ref="AC3:AC66" si="15">(B3+AB3)/2</f>
        <v>1.32E-3</v>
      </c>
    </row>
    <row r="4" spans="1:29" s="15" customFormat="1">
      <c r="A4" s="18">
        <v>252</v>
      </c>
      <c r="B4" s="25">
        <v>1.6000000000000001E-4</v>
      </c>
      <c r="C4" s="25">
        <v>8.3659999999999998E-2</v>
      </c>
      <c r="D4" s="25">
        <f t="shared" si="0"/>
        <v>8.2354999999999998E-2</v>
      </c>
      <c r="E4" s="25"/>
      <c r="F4" s="25">
        <f t="shared" si="1"/>
        <v>8.0067899999999997E-2</v>
      </c>
      <c r="G4" s="25">
        <f t="shared" si="2"/>
        <v>1.8439637369999999</v>
      </c>
      <c r="H4" s="25">
        <v>0.13225000000000001</v>
      </c>
      <c r="I4" s="25">
        <f t="shared" si="3"/>
        <v>0.13094500000000001</v>
      </c>
      <c r="J4" s="25"/>
      <c r="K4" s="25">
        <f t="shared" si="4"/>
        <v>0.1282585</v>
      </c>
      <c r="L4" s="25">
        <f t="shared" si="5"/>
        <v>2.9537932549999999</v>
      </c>
      <c r="M4" s="25">
        <v>0.12839</v>
      </c>
      <c r="N4" s="25">
        <f t="shared" si="6"/>
        <v>0.127085</v>
      </c>
      <c r="O4" s="25"/>
      <c r="P4" s="25">
        <f t="shared" si="7"/>
        <v>0.12561710000000001</v>
      </c>
      <c r="Q4" s="25">
        <f t="shared" si="8"/>
        <v>2.8929618130000003</v>
      </c>
      <c r="R4" s="25">
        <v>0.12250999999999999</v>
      </c>
      <c r="S4" s="25">
        <f t="shared" si="9"/>
        <v>0.12120499999999999</v>
      </c>
      <c r="T4" s="25"/>
      <c r="U4" s="25">
        <f t="shared" si="10"/>
        <v>0.11794249999999999</v>
      </c>
      <c r="V4" s="25">
        <f t="shared" si="11"/>
        <v>2.7162157749999998</v>
      </c>
      <c r="W4" s="25">
        <v>0.12751999999999999</v>
      </c>
      <c r="X4" s="25">
        <f t="shared" si="12"/>
        <v>0.12621499999999999</v>
      </c>
      <c r="Y4" s="25"/>
      <c r="Z4" s="25">
        <f t="shared" si="13"/>
        <v>0.1242548</v>
      </c>
      <c r="AA4" s="25">
        <f t="shared" si="14"/>
        <v>2.8615880440000003</v>
      </c>
      <c r="AB4" s="25">
        <v>2.4499999999999999E-3</v>
      </c>
      <c r="AC4" s="25">
        <f t="shared" si="15"/>
        <v>1.305E-3</v>
      </c>
    </row>
    <row r="5" spans="1:29" s="15" customFormat="1">
      <c r="A5" s="18">
        <v>253</v>
      </c>
      <c r="B5" s="25">
        <v>9.0000000000000006E-5</v>
      </c>
      <c r="C5" s="25">
        <v>8.2040000000000002E-2</v>
      </c>
      <c r="D5" s="25">
        <f t="shared" si="0"/>
        <v>8.0685000000000007E-2</v>
      </c>
      <c r="E5" s="25"/>
      <c r="F5" s="25">
        <f t="shared" si="1"/>
        <v>7.8397900000000006E-2</v>
      </c>
      <c r="G5" s="25">
        <f t="shared" si="2"/>
        <v>1.8055036370000002</v>
      </c>
      <c r="H5" s="25">
        <v>0.12938</v>
      </c>
      <c r="I5" s="25">
        <f t="shared" si="3"/>
        <v>0.128025</v>
      </c>
      <c r="J5" s="25"/>
      <c r="K5" s="25">
        <f t="shared" si="4"/>
        <v>0.12533849999999999</v>
      </c>
      <c r="L5" s="25">
        <f t="shared" si="5"/>
        <v>2.8865456549999999</v>
      </c>
      <c r="M5" s="25">
        <v>0.12537000000000001</v>
      </c>
      <c r="N5" s="25">
        <f t="shared" si="6"/>
        <v>0.12401500000000001</v>
      </c>
      <c r="O5" s="25"/>
      <c r="P5" s="25">
        <f t="shared" si="7"/>
        <v>0.12254710000000002</v>
      </c>
      <c r="Q5" s="25">
        <f t="shared" si="8"/>
        <v>2.8222597130000007</v>
      </c>
      <c r="R5" s="25">
        <v>0.12069000000000001</v>
      </c>
      <c r="S5" s="25">
        <f t="shared" si="9"/>
        <v>0.11933500000000001</v>
      </c>
      <c r="T5" s="25"/>
      <c r="U5" s="25">
        <f t="shared" si="10"/>
        <v>0.11607250000000001</v>
      </c>
      <c r="V5" s="25">
        <f t="shared" si="11"/>
        <v>2.6731496750000003</v>
      </c>
      <c r="W5" s="25">
        <v>0.1263</v>
      </c>
      <c r="X5" s="25">
        <f t="shared" si="12"/>
        <v>0.124945</v>
      </c>
      <c r="Y5" s="25"/>
      <c r="Z5" s="25">
        <f t="shared" si="13"/>
        <v>0.12298480000000001</v>
      </c>
      <c r="AA5" s="25">
        <f t="shared" si="14"/>
        <v>2.8323399440000001</v>
      </c>
      <c r="AB5" s="25">
        <v>2.6199999999999999E-3</v>
      </c>
      <c r="AC5" s="25">
        <f t="shared" si="15"/>
        <v>1.3549999999999999E-3</v>
      </c>
    </row>
    <row r="6" spans="1:29" s="15" customFormat="1">
      <c r="A6" s="18">
        <v>254</v>
      </c>
      <c r="B6" s="25">
        <v>1.4999999999999999E-4</v>
      </c>
      <c r="C6" s="25">
        <v>8.1240000000000007E-2</v>
      </c>
      <c r="D6" s="25">
        <f t="shared" si="0"/>
        <v>7.9850000000000004E-2</v>
      </c>
      <c r="E6" s="25"/>
      <c r="F6" s="25">
        <f t="shared" si="1"/>
        <v>7.7562900000000004E-2</v>
      </c>
      <c r="G6" s="25">
        <f t="shared" si="2"/>
        <v>1.7862735870000002</v>
      </c>
      <c r="H6" s="25">
        <v>0.12672</v>
      </c>
      <c r="I6" s="25">
        <f t="shared" si="3"/>
        <v>0.12533</v>
      </c>
      <c r="J6" s="25"/>
      <c r="K6" s="25">
        <f t="shared" si="4"/>
        <v>0.1226435</v>
      </c>
      <c r="L6" s="25">
        <f t="shared" si="5"/>
        <v>2.8244798050000002</v>
      </c>
      <c r="M6" s="25">
        <v>0.12289</v>
      </c>
      <c r="N6" s="25">
        <f t="shared" si="6"/>
        <v>0.1215</v>
      </c>
      <c r="O6" s="25"/>
      <c r="P6" s="25">
        <f t="shared" si="7"/>
        <v>0.1200321</v>
      </c>
      <c r="Q6" s="25">
        <f t="shared" si="8"/>
        <v>2.7643392630000001</v>
      </c>
      <c r="R6" s="25">
        <v>0.11967</v>
      </c>
      <c r="S6" s="25">
        <f t="shared" si="9"/>
        <v>0.11828</v>
      </c>
      <c r="T6" s="25"/>
      <c r="U6" s="25">
        <f t="shared" si="10"/>
        <v>0.11501749999999999</v>
      </c>
      <c r="V6" s="25">
        <f t="shared" si="11"/>
        <v>2.6488530250000002</v>
      </c>
      <c r="W6" s="25">
        <v>0.12479</v>
      </c>
      <c r="X6" s="25">
        <f t="shared" si="12"/>
        <v>0.1234</v>
      </c>
      <c r="Y6" s="25"/>
      <c r="Z6" s="25">
        <f t="shared" si="13"/>
        <v>0.1214398</v>
      </c>
      <c r="AA6" s="25">
        <f t="shared" si="14"/>
        <v>2.7967585939999999</v>
      </c>
      <c r="AB6" s="25">
        <v>2.63E-3</v>
      </c>
      <c r="AC6" s="25">
        <f t="shared" si="15"/>
        <v>1.39E-3</v>
      </c>
    </row>
    <row r="7" spans="1:29" s="15" customFormat="1">
      <c r="A7" s="18">
        <v>255</v>
      </c>
      <c r="B7" s="25">
        <v>1.2E-4</v>
      </c>
      <c r="C7" s="25">
        <v>7.9600000000000004E-2</v>
      </c>
      <c r="D7" s="25">
        <f t="shared" si="0"/>
        <v>7.8210000000000002E-2</v>
      </c>
      <c r="E7" s="25"/>
      <c r="F7" s="25">
        <f t="shared" si="1"/>
        <v>7.5922900000000001E-2</v>
      </c>
      <c r="G7" s="25">
        <f t="shared" si="2"/>
        <v>1.7485043870000001</v>
      </c>
      <c r="H7" s="25">
        <v>0.12413</v>
      </c>
      <c r="I7" s="25">
        <f t="shared" si="3"/>
        <v>0.12274</v>
      </c>
      <c r="J7" s="25"/>
      <c r="K7" s="25">
        <f t="shared" si="4"/>
        <v>0.12005350000000001</v>
      </c>
      <c r="L7" s="25">
        <f t="shared" si="5"/>
        <v>2.7648321050000004</v>
      </c>
      <c r="M7" s="25">
        <v>0.12016</v>
      </c>
      <c r="N7" s="25">
        <f t="shared" si="6"/>
        <v>0.11877</v>
      </c>
      <c r="O7" s="25"/>
      <c r="P7" s="25">
        <f t="shared" si="7"/>
        <v>0.11730210000000001</v>
      </c>
      <c r="Q7" s="25">
        <f t="shared" si="8"/>
        <v>2.7014673630000003</v>
      </c>
      <c r="R7" s="25">
        <v>0.11788999999999999</v>
      </c>
      <c r="S7" s="25">
        <f t="shared" si="9"/>
        <v>0.11649999999999999</v>
      </c>
      <c r="T7" s="25"/>
      <c r="U7" s="25">
        <f t="shared" si="10"/>
        <v>0.11323749999999999</v>
      </c>
      <c r="V7" s="25">
        <f t="shared" si="11"/>
        <v>2.6078596250000001</v>
      </c>
      <c r="W7" s="25">
        <v>0.12318</v>
      </c>
      <c r="X7" s="25">
        <f t="shared" si="12"/>
        <v>0.12179</v>
      </c>
      <c r="Y7" s="25"/>
      <c r="Z7" s="25">
        <f t="shared" si="13"/>
        <v>0.1198298</v>
      </c>
      <c r="AA7" s="25">
        <f t="shared" si="14"/>
        <v>2.7596802940000003</v>
      </c>
      <c r="AB7" s="25">
        <v>2.66E-3</v>
      </c>
      <c r="AC7" s="25">
        <f t="shared" si="15"/>
        <v>1.39E-3</v>
      </c>
    </row>
    <row r="8" spans="1:29" s="15" customFormat="1">
      <c r="A8" s="18">
        <v>256</v>
      </c>
      <c r="B8" s="25">
        <v>1E-4</v>
      </c>
      <c r="C8" s="25">
        <v>7.8799999999999995E-2</v>
      </c>
      <c r="D8" s="25">
        <f t="shared" si="0"/>
        <v>7.755999999999999E-2</v>
      </c>
      <c r="E8" s="25"/>
      <c r="F8" s="25">
        <f t="shared" si="1"/>
        <v>7.527289999999999E-2</v>
      </c>
      <c r="G8" s="25">
        <f t="shared" si="2"/>
        <v>1.7335348869999998</v>
      </c>
      <c r="H8" s="25">
        <v>0.12232999999999999</v>
      </c>
      <c r="I8" s="25">
        <f t="shared" si="3"/>
        <v>0.12108999999999999</v>
      </c>
      <c r="J8" s="25"/>
      <c r="K8" s="25">
        <f t="shared" si="4"/>
        <v>0.11840349999999999</v>
      </c>
      <c r="L8" s="25">
        <f t="shared" si="5"/>
        <v>2.7268326049999998</v>
      </c>
      <c r="M8" s="25">
        <v>0.11871</v>
      </c>
      <c r="N8" s="25">
        <f t="shared" si="6"/>
        <v>0.11746999999999999</v>
      </c>
      <c r="O8" s="25"/>
      <c r="P8" s="25">
        <f t="shared" si="7"/>
        <v>0.1160021</v>
      </c>
      <c r="Q8" s="25">
        <f t="shared" si="8"/>
        <v>2.6715283630000002</v>
      </c>
      <c r="R8" s="25">
        <v>0.11695</v>
      </c>
      <c r="S8" s="25">
        <f t="shared" si="9"/>
        <v>0.11570999999999999</v>
      </c>
      <c r="T8" s="25"/>
      <c r="U8" s="25">
        <f t="shared" si="10"/>
        <v>0.11244749999999999</v>
      </c>
      <c r="V8" s="25">
        <f t="shared" si="11"/>
        <v>2.5896659249999998</v>
      </c>
      <c r="W8" s="25">
        <v>0.12186</v>
      </c>
      <c r="X8" s="25">
        <f t="shared" si="12"/>
        <v>0.12061999999999999</v>
      </c>
      <c r="Y8" s="25"/>
      <c r="Z8" s="25">
        <f t="shared" si="13"/>
        <v>0.1186598</v>
      </c>
      <c r="AA8" s="25">
        <f t="shared" si="14"/>
        <v>2.732735194</v>
      </c>
      <c r="AB8" s="25">
        <v>2.3800000000000002E-3</v>
      </c>
      <c r="AC8" s="25">
        <f t="shared" si="15"/>
        <v>1.24E-3</v>
      </c>
    </row>
    <row r="9" spans="1:29" s="15" customFormat="1">
      <c r="A9" s="18">
        <v>257</v>
      </c>
      <c r="B9" s="25">
        <v>1.2E-4</v>
      </c>
      <c r="C9" s="25">
        <v>7.7299000000000007E-2</v>
      </c>
      <c r="D9" s="25">
        <f t="shared" si="0"/>
        <v>7.5939000000000006E-2</v>
      </c>
      <c r="E9" s="25"/>
      <c r="F9" s="25">
        <f t="shared" si="1"/>
        <v>7.3651900000000006E-2</v>
      </c>
      <c r="G9" s="25">
        <f t="shared" si="2"/>
        <v>1.6962032570000003</v>
      </c>
      <c r="H9" s="25">
        <v>0.12021</v>
      </c>
      <c r="I9" s="25">
        <f t="shared" si="3"/>
        <v>0.11885</v>
      </c>
      <c r="J9" s="25"/>
      <c r="K9" s="25">
        <f t="shared" si="4"/>
        <v>0.1161635</v>
      </c>
      <c r="L9" s="25">
        <f t="shared" si="5"/>
        <v>2.6752454050000001</v>
      </c>
      <c r="M9" s="25">
        <v>0.11627</v>
      </c>
      <c r="N9" s="25">
        <f t="shared" si="6"/>
        <v>0.11491</v>
      </c>
      <c r="O9" s="25"/>
      <c r="P9" s="25">
        <f t="shared" si="7"/>
        <v>0.1134421</v>
      </c>
      <c r="Q9" s="25">
        <f t="shared" si="8"/>
        <v>2.6125715630000004</v>
      </c>
      <c r="R9" s="25">
        <v>0.11512</v>
      </c>
      <c r="S9" s="25">
        <f t="shared" si="9"/>
        <v>0.11376</v>
      </c>
      <c r="T9" s="25"/>
      <c r="U9" s="25">
        <f t="shared" si="10"/>
        <v>0.1104975</v>
      </c>
      <c r="V9" s="25">
        <f t="shared" si="11"/>
        <v>2.5447574250000002</v>
      </c>
      <c r="W9" s="25">
        <v>0.12027</v>
      </c>
      <c r="X9" s="25">
        <f t="shared" si="12"/>
        <v>0.11891</v>
      </c>
      <c r="Y9" s="25"/>
      <c r="Z9" s="25">
        <f t="shared" si="13"/>
        <v>0.11694980000000001</v>
      </c>
      <c r="AA9" s="25">
        <f t="shared" si="14"/>
        <v>2.6933538940000004</v>
      </c>
      <c r="AB9" s="25">
        <v>2.5999999999999999E-3</v>
      </c>
      <c r="AC9" s="25">
        <f t="shared" si="15"/>
        <v>1.3599999999999999E-3</v>
      </c>
    </row>
    <row r="10" spans="1:29" s="15" customFormat="1">
      <c r="A10" s="18">
        <v>258</v>
      </c>
      <c r="B10" s="25">
        <v>8.0000000000000007E-5</v>
      </c>
      <c r="C10" s="25">
        <v>7.6670000000000002E-2</v>
      </c>
      <c r="D10" s="25">
        <f t="shared" si="0"/>
        <v>7.5389999999999999E-2</v>
      </c>
      <c r="E10" s="25"/>
      <c r="F10" s="25">
        <f t="shared" si="1"/>
        <v>7.3102899999999998E-2</v>
      </c>
      <c r="G10" s="25">
        <f t="shared" si="2"/>
        <v>1.6835597870000001</v>
      </c>
      <c r="H10" s="25">
        <v>0.1187</v>
      </c>
      <c r="I10" s="25">
        <f t="shared" si="3"/>
        <v>0.11742</v>
      </c>
      <c r="J10" s="25"/>
      <c r="K10" s="25">
        <f t="shared" si="4"/>
        <v>0.1147335</v>
      </c>
      <c r="L10" s="25">
        <f t="shared" si="5"/>
        <v>2.642312505</v>
      </c>
      <c r="M10" s="25">
        <v>0.11484999999999999</v>
      </c>
      <c r="N10" s="25">
        <f t="shared" si="6"/>
        <v>0.11356999999999999</v>
      </c>
      <c r="O10" s="25"/>
      <c r="P10" s="25">
        <f t="shared" si="7"/>
        <v>0.1121021</v>
      </c>
      <c r="Q10" s="25">
        <f t="shared" si="8"/>
        <v>2.5817113630000001</v>
      </c>
      <c r="R10" s="25">
        <v>0.1144</v>
      </c>
      <c r="S10" s="25">
        <f t="shared" si="9"/>
        <v>0.11312</v>
      </c>
      <c r="T10" s="25"/>
      <c r="U10" s="25">
        <f t="shared" si="10"/>
        <v>0.1098575</v>
      </c>
      <c r="V10" s="25">
        <f t="shared" si="11"/>
        <v>2.5300182250000001</v>
      </c>
      <c r="W10" s="25">
        <v>0.11941</v>
      </c>
      <c r="X10" s="25">
        <f t="shared" si="12"/>
        <v>0.11813</v>
      </c>
      <c r="Y10" s="25"/>
      <c r="Z10" s="25">
        <f t="shared" si="13"/>
        <v>0.1161698</v>
      </c>
      <c r="AA10" s="25">
        <f t="shared" si="14"/>
        <v>2.6753904940000002</v>
      </c>
      <c r="AB10" s="25">
        <v>2.48E-3</v>
      </c>
      <c r="AC10" s="25">
        <f t="shared" si="15"/>
        <v>1.2800000000000001E-3</v>
      </c>
    </row>
    <row r="11" spans="1:29" s="15" customFormat="1">
      <c r="A11" s="18">
        <v>259</v>
      </c>
      <c r="B11" s="25">
        <v>8.0000000000000007E-5</v>
      </c>
      <c r="C11" s="25">
        <v>7.5120000000000006E-2</v>
      </c>
      <c r="D11" s="25">
        <f t="shared" si="0"/>
        <v>7.3820000000000011E-2</v>
      </c>
      <c r="E11" s="25"/>
      <c r="F11" s="25">
        <f t="shared" si="1"/>
        <v>7.153290000000001E-2</v>
      </c>
      <c r="G11" s="25">
        <f t="shared" si="2"/>
        <v>1.6474026870000003</v>
      </c>
      <c r="H11" s="25">
        <v>0.11695999999999999</v>
      </c>
      <c r="I11" s="25">
        <f t="shared" si="3"/>
        <v>0.11566</v>
      </c>
      <c r="J11" s="25"/>
      <c r="K11" s="25">
        <f t="shared" si="4"/>
        <v>0.1129735</v>
      </c>
      <c r="L11" s="25">
        <f t="shared" si="5"/>
        <v>2.6017797050000002</v>
      </c>
      <c r="M11" s="25">
        <v>0.1128</v>
      </c>
      <c r="N11" s="25">
        <f t="shared" si="6"/>
        <v>0.1115</v>
      </c>
      <c r="O11" s="25"/>
      <c r="P11" s="25">
        <f t="shared" si="7"/>
        <v>0.11003210000000001</v>
      </c>
      <c r="Q11" s="25">
        <f t="shared" si="8"/>
        <v>2.5340392630000004</v>
      </c>
      <c r="R11" s="25">
        <v>0.11261</v>
      </c>
      <c r="S11" s="25">
        <f t="shared" si="9"/>
        <v>0.11131000000000001</v>
      </c>
      <c r="T11" s="25"/>
      <c r="U11" s="25">
        <f t="shared" si="10"/>
        <v>0.1080475</v>
      </c>
      <c r="V11" s="25">
        <f t="shared" si="11"/>
        <v>2.4883339250000001</v>
      </c>
      <c r="W11" s="25">
        <v>0.11783</v>
      </c>
      <c r="X11" s="25">
        <f t="shared" si="12"/>
        <v>0.11653000000000001</v>
      </c>
      <c r="Y11" s="25"/>
      <c r="Z11" s="25">
        <f t="shared" si="13"/>
        <v>0.11456980000000001</v>
      </c>
      <c r="AA11" s="25">
        <f t="shared" si="14"/>
        <v>2.6385424940000006</v>
      </c>
      <c r="AB11" s="25">
        <v>2.5200000000000001E-3</v>
      </c>
      <c r="AC11" s="25">
        <f t="shared" si="15"/>
        <v>1.3000000000000002E-3</v>
      </c>
    </row>
    <row r="12" spans="1:29" s="15" customFormat="1">
      <c r="A12" s="18">
        <v>260</v>
      </c>
      <c r="B12" s="25">
        <v>3.0000000000000001E-5</v>
      </c>
      <c r="C12" s="25">
        <v>7.4709999999999999E-2</v>
      </c>
      <c r="D12" s="25">
        <f t="shared" si="0"/>
        <v>7.3480000000000004E-2</v>
      </c>
      <c r="E12" s="25"/>
      <c r="F12" s="25">
        <f t="shared" si="1"/>
        <v>7.1192900000000003E-2</v>
      </c>
      <c r="G12" s="25">
        <f t="shared" si="2"/>
        <v>1.6395724870000001</v>
      </c>
      <c r="H12" s="25">
        <v>0.11558</v>
      </c>
      <c r="I12" s="25">
        <f t="shared" si="3"/>
        <v>0.11435000000000001</v>
      </c>
      <c r="J12" s="25"/>
      <c r="K12" s="25">
        <f t="shared" si="4"/>
        <v>0.11166350000000001</v>
      </c>
      <c r="L12" s="25">
        <f t="shared" si="5"/>
        <v>2.5716104050000004</v>
      </c>
      <c r="M12" s="25">
        <v>0.11187999999999999</v>
      </c>
      <c r="N12" s="25">
        <f t="shared" si="6"/>
        <v>0.11065</v>
      </c>
      <c r="O12" s="25"/>
      <c r="P12" s="25">
        <f t="shared" si="7"/>
        <v>0.1091821</v>
      </c>
      <c r="Q12" s="25">
        <f t="shared" si="8"/>
        <v>2.5144637630000002</v>
      </c>
      <c r="R12" s="25">
        <v>0.11221</v>
      </c>
      <c r="S12" s="25">
        <f t="shared" si="9"/>
        <v>0.11098000000000001</v>
      </c>
      <c r="T12" s="25"/>
      <c r="U12" s="25">
        <f t="shared" si="10"/>
        <v>0.10771750000000001</v>
      </c>
      <c r="V12" s="25">
        <f t="shared" si="11"/>
        <v>2.4807340250000003</v>
      </c>
      <c r="W12" s="25">
        <v>0.11691</v>
      </c>
      <c r="X12" s="25">
        <f t="shared" si="12"/>
        <v>0.11568000000000001</v>
      </c>
      <c r="Y12" s="25"/>
      <c r="Z12" s="25">
        <f t="shared" si="13"/>
        <v>0.11371980000000001</v>
      </c>
      <c r="AA12" s="25">
        <f t="shared" si="14"/>
        <v>2.6189669940000004</v>
      </c>
      <c r="AB12" s="25">
        <v>2.4299999999999999E-3</v>
      </c>
      <c r="AC12" s="25">
        <f t="shared" si="15"/>
        <v>1.23E-3</v>
      </c>
    </row>
    <row r="13" spans="1:29" s="15" customFormat="1">
      <c r="A13" s="18">
        <v>261</v>
      </c>
      <c r="B13" s="25">
        <v>1.2999999999999999E-4</v>
      </c>
      <c r="C13" s="25">
        <v>7.3380000000000001E-2</v>
      </c>
      <c r="D13" s="25">
        <f t="shared" si="0"/>
        <v>7.2029999999999997E-2</v>
      </c>
      <c r="E13" s="25"/>
      <c r="F13" s="25">
        <f t="shared" si="1"/>
        <v>6.9742899999999997E-2</v>
      </c>
      <c r="G13" s="25">
        <f t="shared" si="2"/>
        <v>1.6061789870000001</v>
      </c>
      <c r="H13" s="25">
        <v>0.11415</v>
      </c>
      <c r="I13" s="25">
        <f t="shared" si="3"/>
        <v>0.1128</v>
      </c>
      <c r="J13" s="25"/>
      <c r="K13" s="25">
        <f t="shared" si="4"/>
        <v>0.1101135</v>
      </c>
      <c r="L13" s="25">
        <f t="shared" si="5"/>
        <v>2.5359139050000001</v>
      </c>
      <c r="M13" s="25">
        <v>0.11021</v>
      </c>
      <c r="N13" s="25">
        <f t="shared" si="6"/>
        <v>0.10886</v>
      </c>
      <c r="O13" s="25"/>
      <c r="P13" s="25">
        <f t="shared" si="7"/>
        <v>0.1073921</v>
      </c>
      <c r="Q13" s="25">
        <f t="shared" si="8"/>
        <v>2.4732400630000004</v>
      </c>
      <c r="R13" s="25">
        <v>0.11067</v>
      </c>
      <c r="S13" s="25">
        <f t="shared" si="9"/>
        <v>0.10932</v>
      </c>
      <c r="T13" s="25"/>
      <c r="U13" s="25">
        <f t="shared" si="10"/>
        <v>0.1060575</v>
      </c>
      <c r="V13" s="25">
        <f t="shared" si="11"/>
        <v>2.442504225</v>
      </c>
      <c r="W13" s="25">
        <v>0.1158</v>
      </c>
      <c r="X13" s="25">
        <f t="shared" si="12"/>
        <v>0.11445</v>
      </c>
      <c r="Y13" s="25"/>
      <c r="Z13" s="25">
        <f t="shared" si="13"/>
        <v>0.1124898</v>
      </c>
      <c r="AA13" s="25">
        <f t="shared" si="14"/>
        <v>2.5906400940000003</v>
      </c>
      <c r="AB13" s="25">
        <v>2.5699999999999998E-3</v>
      </c>
      <c r="AC13" s="25">
        <f t="shared" si="15"/>
        <v>1.3499999999999999E-3</v>
      </c>
    </row>
    <row r="14" spans="1:29" s="15" customFormat="1">
      <c r="A14" s="18">
        <v>262</v>
      </c>
      <c r="B14" s="25">
        <v>1.9000000000000001E-4</v>
      </c>
      <c r="C14" s="25">
        <v>7.2510000000000005E-2</v>
      </c>
      <c r="D14" s="25">
        <f t="shared" si="0"/>
        <v>7.1220000000000006E-2</v>
      </c>
      <c r="E14" s="25"/>
      <c r="F14" s="25">
        <f t="shared" si="1"/>
        <v>6.8932900000000005E-2</v>
      </c>
      <c r="G14" s="25">
        <f t="shared" si="2"/>
        <v>1.5875246870000002</v>
      </c>
      <c r="H14" s="25">
        <v>0.1132</v>
      </c>
      <c r="I14" s="25">
        <f t="shared" si="3"/>
        <v>0.11191</v>
      </c>
      <c r="J14" s="25"/>
      <c r="K14" s="25">
        <f t="shared" si="4"/>
        <v>0.1092235</v>
      </c>
      <c r="L14" s="25">
        <f t="shared" si="5"/>
        <v>2.5154172050000003</v>
      </c>
      <c r="M14" s="25">
        <v>0.10889</v>
      </c>
      <c r="N14" s="25">
        <f t="shared" si="6"/>
        <v>0.1076</v>
      </c>
      <c r="O14" s="25"/>
      <c r="P14" s="25">
        <f t="shared" si="7"/>
        <v>0.10613210000000001</v>
      </c>
      <c r="Q14" s="25">
        <f t="shared" si="8"/>
        <v>2.4442222630000003</v>
      </c>
      <c r="R14" s="25">
        <v>0.10979</v>
      </c>
      <c r="S14" s="25">
        <f t="shared" si="9"/>
        <v>0.1085</v>
      </c>
      <c r="T14" s="25"/>
      <c r="U14" s="25">
        <f t="shared" si="10"/>
        <v>0.1052375</v>
      </c>
      <c r="V14" s="25">
        <f t="shared" si="11"/>
        <v>2.4236196250000002</v>
      </c>
      <c r="W14" s="25">
        <v>0.11473999999999999</v>
      </c>
      <c r="X14" s="25">
        <f t="shared" si="12"/>
        <v>0.11345</v>
      </c>
      <c r="Y14" s="25"/>
      <c r="Z14" s="25">
        <f t="shared" si="13"/>
        <v>0.1114898</v>
      </c>
      <c r="AA14" s="25">
        <f t="shared" si="14"/>
        <v>2.567610094</v>
      </c>
      <c r="AB14" s="25">
        <v>2.3900000000000002E-3</v>
      </c>
      <c r="AC14" s="25">
        <f t="shared" si="15"/>
        <v>1.2900000000000001E-3</v>
      </c>
    </row>
    <row r="15" spans="1:29" s="15" customFormat="1">
      <c r="A15" s="18">
        <v>263</v>
      </c>
      <c r="B15" s="25">
        <v>1.2E-4</v>
      </c>
      <c r="C15" s="25">
        <v>7.1040000000000006E-2</v>
      </c>
      <c r="D15" s="25">
        <f t="shared" si="0"/>
        <v>6.973E-2</v>
      </c>
      <c r="E15" s="25"/>
      <c r="F15" s="25">
        <f t="shared" si="1"/>
        <v>6.74429E-2</v>
      </c>
      <c r="G15" s="25">
        <f t="shared" si="2"/>
        <v>1.553209987</v>
      </c>
      <c r="H15" s="25">
        <v>0.11139</v>
      </c>
      <c r="I15" s="25">
        <f t="shared" si="3"/>
        <v>0.11008</v>
      </c>
      <c r="J15" s="25"/>
      <c r="K15" s="25">
        <f t="shared" si="4"/>
        <v>0.1073935</v>
      </c>
      <c r="L15" s="25">
        <f t="shared" si="5"/>
        <v>2.4732723050000001</v>
      </c>
      <c r="M15" s="25">
        <v>0.10735</v>
      </c>
      <c r="N15" s="25">
        <f t="shared" si="6"/>
        <v>0.10604</v>
      </c>
      <c r="O15" s="25"/>
      <c r="P15" s="25">
        <f t="shared" si="7"/>
        <v>0.1045721</v>
      </c>
      <c r="Q15" s="25">
        <f t="shared" si="8"/>
        <v>2.408295463</v>
      </c>
      <c r="R15" s="25">
        <v>0.10829</v>
      </c>
      <c r="S15" s="25">
        <f t="shared" si="9"/>
        <v>0.10697999999999999</v>
      </c>
      <c r="T15" s="25"/>
      <c r="U15" s="25">
        <f t="shared" si="10"/>
        <v>0.10371749999999999</v>
      </c>
      <c r="V15" s="25">
        <f t="shared" si="11"/>
        <v>2.3886140249999999</v>
      </c>
      <c r="W15" s="25">
        <v>0.11327</v>
      </c>
      <c r="X15" s="25">
        <f t="shared" si="12"/>
        <v>0.11195999999999999</v>
      </c>
      <c r="Y15" s="25"/>
      <c r="Z15" s="25">
        <f t="shared" si="13"/>
        <v>0.10999979999999999</v>
      </c>
      <c r="AA15" s="25">
        <f t="shared" si="14"/>
        <v>2.533295394</v>
      </c>
      <c r="AB15" s="25">
        <v>2.5000000000000001E-3</v>
      </c>
      <c r="AC15" s="25">
        <f t="shared" si="15"/>
        <v>1.31E-3</v>
      </c>
    </row>
    <row r="16" spans="1:29" s="15" customFormat="1">
      <c r="A16" s="18">
        <v>264</v>
      </c>
      <c r="B16" s="25">
        <v>1.7000000000000001E-4</v>
      </c>
      <c r="C16" s="25">
        <v>7.0199999999999999E-2</v>
      </c>
      <c r="D16" s="25">
        <f t="shared" si="0"/>
        <v>6.8864999999999996E-2</v>
      </c>
      <c r="E16" s="25"/>
      <c r="F16" s="25">
        <f t="shared" si="1"/>
        <v>6.6577899999999995E-2</v>
      </c>
      <c r="G16" s="25">
        <f t="shared" si="2"/>
        <v>1.5332890370000001</v>
      </c>
      <c r="H16" s="25">
        <v>0.11029</v>
      </c>
      <c r="I16" s="25">
        <f t="shared" si="3"/>
        <v>0.108955</v>
      </c>
      <c r="J16" s="25"/>
      <c r="K16" s="25">
        <f t="shared" si="4"/>
        <v>0.1062685</v>
      </c>
      <c r="L16" s="25">
        <f t="shared" si="5"/>
        <v>2.4473635550000004</v>
      </c>
      <c r="M16" s="25">
        <v>0.10641</v>
      </c>
      <c r="N16" s="25">
        <f t="shared" si="6"/>
        <v>0.105075</v>
      </c>
      <c r="O16" s="25"/>
      <c r="P16" s="25">
        <f t="shared" si="7"/>
        <v>0.10360710000000001</v>
      </c>
      <c r="Q16" s="25">
        <f t="shared" si="8"/>
        <v>2.3860715130000001</v>
      </c>
      <c r="R16" s="25">
        <v>0.10759000000000001</v>
      </c>
      <c r="S16" s="25">
        <f t="shared" si="9"/>
        <v>0.106255</v>
      </c>
      <c r="T16" s="25"/>
      <c r="U16" s="25">
        <f t="shared" si="10"/>
        <v>0.1029925</v>
      </c>
      <c r="V16" s="25">
        <f t="shared" si="11"/>
        <v>2.3719172749999999</v>
      </c>
      <c r="W16" s="25">
        <v>0.11239</v>
      </c>
      <c r="X16" s="25">
        <f t="shared" si="12"/>
        <v>0.111055</v>
      </c>
      <c r="Y16" s="25"/>
      <c r="Z16" s="25">
        <f t="shared" si="13"/>
        <v>0.10909480000000001</v>
      </c>
      <c r="AA16" s="25">
        <f t="shared" si="14"/>
        <v>2.5124532440000005</v>
      </c>
      <c r="AB16" s="25">
        <v>2.5000000000000001E-3</v>
      </c>
      <c r="AC16" s="25">
        <f t="shared" si="15"/>
        <v>1.335E-3</v>
      </c>
    </row>
    <row r="17" spans="1:29" s="15" customFormat="1">
      <c r="A17" s="18">
        <v>265</v>
      </c>
      <c r="B17" s="25">
        <v>1.4999999999999999E-4</v>
      </c>
      <c r="C17" s="25">
        <v>6.8830000000000002E-2</v>
      </c>
      <c r="D17" s="25">
        <f t="shared" si="0"/>
        <v>6.7565E-2</v>
      </c>
      <c r="E17" s="25"/>
      <c r="F17" s="25">
        <f t="shared" si="1"/>
        <v>6.52779E-2</v>
      </c>
      <c r="G17" s="25">
        <f t="shared" si="2"/>
        <v>1.5033500370000001</v>
      </c>
      <c r="H17" s="25">
        <v>0.10901</v>
      </c>
      <c r="I17" s="25">
        <f t="shared" si="3"/>
        <v>0.10774499999999999</v>
      </c>
      <c r="J17" s="25"/>
      <c r="K17" s="25">
        <f t="shared" si="4"/>
        <v>0.1050585</v>
      </c>
      <c r="L17" s="25">
        <f t="shared" si="5"/>
        <v>2.419497255</v>
      </c>
      <c r="M17" s="25">
        <v>0.10509</v>
      </c>
      <c r="N17" s="25">
        <f t="shared" si="6"/>
        <v>0.103825</v>
      </c>
      <c r="O17" s="25"/>
      <c r="P17" s="25">
        <f t="shared" si="7"/>
        <v>0.10235710000000001</v>
      </c>
      <c r="Q17" s="25">
        <f t="shared" si="8"/>
        <v>2.3572840130000001</v>
      </c>
      <c r="R17" s="25">
        <v>0.10607999999999999</v>
      </c>
      <c r="S17" s="25">
        <f t="shared" si="9"/>
        <v>0.10481499999999999</v>
      </c>
      <c r="T17" s="25"/>
      <c r="U17" s="25">
        <f t="shared" si="10"/>
        <v>0.10155249999999999</v>
      </c>
      <c r="V17" s="25">
        <f t="shared" si="11"/>
        <v>2.3387540749999998</v>
      </c>
      <c r="W17" s="25">
        <v>0.111</v>
      </c>
      <c r="X17" s="25">
        <f t="shared" si="12"/>
        <v>0.109735</v>
      </c>
      <c r="Y17" s="25"/>
      <c r="Z17" s="25">
        <f t="shared" si="13"/>
        <v>0.1077748</v>
      </c>
      <c r="AA17" s="25">
        <f t="shared" si="14"/>
        <v>2.4820536440000001</v>
      </c>
      <c r="AB17" s="25">
        <v>2.3800000000000002E-3</v>
      </c>
      <c r="AC17" s="25">
        <f t="shared" si="15"/>
        <v>1.2650000000000001E-3</v>
      </c>
    </row>
    <row r="18" spans="1:29" s="15" customFormat="1">
      <c r="A18" s="18">
        <v>266</v>
      </c>
      <c r="B18" s="25">
        <v>1.2E-4</v>
      </c>
      <c r="C18" s="25">
        <v>6.8239999999999995E-2</v>
      </c>
      <c r="D18" s="25">
        <f t="shared" si="0"/>
        <v>6.7095000000000002E-2</v>
      </c>
      <c r="E18" s="25"/>
      <c r="F18" s="25">
        <f t="shared" si="1"/>
        <v>6.4807900000000002E-2</v>
      </c>
      <c r="G18" s="25">
        <f t="shared" si="2"/>
        <v>1.4925259370000001</v>
      </c>
      <c r="H18" s="25">
        <v>0.10803</v>
      </c>
      <c r="I18" s="25">
        <f t="shared" si="3"/>
        <v>0.10688500000000001</v>
      </c>
      <c r="J18" s="25"/>
      <c r="K18" s="25">
        <f t="shared" si="4"/>
        <v>0.10419850000000001</v>
      </c>
      <c r="L18" s="25">
        <f t="shared" si="5"/>
        <v>2.3996914550000006</v>
      </c>
      <c r="M18" s="25">
        <v>0.1043</v>
      </c>
      <c r="N18" s="25">
        <f t="shared" si="6"/>
        <v>0.10315500000000001</v>
      </c>
      <c r="O18" s="25"/>
      <c r="P18" s="25">
        <f t="shared" si="7"/>
        <v>0.10168710000000002</v>
      </c>
      <c r="Q18" s="25">
        <f t="shared" si="8"/>
        <v>2.3418539130000005</v>
      </c>
      <c r="R18" s="25">
        <v>0.10542</v>
      </c>
      <c r="S18" s="25">
        <f t="shared" si="9"/>
        <v>0.10427500000000001</v>
      </c>
      <c r="T18" s="25"/>
      <c r="U18" s="25">
        <f t="shared" si="10"/>
        <v>0.10101250000000001</v>
      </c>
      <c r="V18" s="25">
        <f t="shared" si="11"/>
        <v>2.3263178750000004</v>
      </c>
      <c r="W18" s="25">
        <v>0.10992</v>
      </c>
      <c r="X18" s="25">
        <f t="shared" si="12"/>
        <v>0.10877500000000001</v>
      </c>
      <c r="Y18" s="25"/>
      <c r="Z18" s="25">
        <f t="shared" si="13"/>
        <v>0.10681480000000002</v>
      </c>
      <c r="AA18" s="25">
        <f t="shared" si="14"/>
        <v>2.4599448440000007</v>
      </c>
      <c r="AB18" s="25">
        <v>2.1700000000000001E-3</v>
      </c>
      <c r="AC18" s="25">
        <f t="shared" si="15"/>
        <v>1.145E-3</v>
      </c>
    </row>
    <row r="19" spans="1:29" s="15" customFormat="1">
      <c r="A19" s="18">
        <v>267</v>
      </c>
      <c r="B19" s="25">
        <v>1.2E-4</v>
      </c>
      <c r="C19" s="25">
        <v>6.6640000000000005E-2</v>
      </c>
      <c r="D19" s="25">
        <f t="shared" si="0"/>
        <v>6.5430000000000002E-2</v>
      </c>
      <c r="E19" s="25"/>
      <c r="F19" s="25">
        <f t="shared" si="1"/>
        <v>6.3142900000000002E-2</v>
      </c>
      <c r="G19" s="25">
        <f t="shared" si="2"/>
        <v>1.4541809870000002</v>
      </c>
      <c r="H19" s="25">
        <v>0.10650999999999999</v>
      </c>
      <c r="I19" s="25">
        <f t="shared" si="3"/>
        <v>0.10529999999999999</v>
      </c>
      <c r="J19" s="25"/>
      <c r="K19" s="25">
        <f t="shared" si="4"/>
        <v>0.1026135</v>
      </c>
      <c r="L19" s="25">
        <f t="shared" si="5"/>
        <v>2.3631889049999999</v>
      </c>
      <c r="M19" s="25">
        <v>0.10256999999999999</v>
      </c>
      <c r="N19" s="25">
        <f t="shared" si="6"/>
        <v>0.10135999999999999</v>
      </c>
      <c r="O19" s="25"/>
      <c r="P19" s="25">
        <f t="shared" si="7"/>
        <v>9.9892099999999998E-2</v>
      </c>
      <c r="Q19" s="25">
        <f t="shared" si="8"/>
        <v>2.3005150630000002</v>
      </c>
      <c r="R19" s="25">
        <v>0.10369</v>
      </c>
      <c r="S19" s="25">
        <f t="shared" si="9"/>
        <v>0.10248</v>
      </c>
      <c r="T19" s="25"/>
      <c r="U19" s="25">
        <f t="shared" si="10"/>
        <v>9.92175E-2</v>
      </c>
      <c r="V19" s="25">
        <f t="shared" si="11"/>
        <v>2.2849790250000002</v>
      </c>
      <c r="W19" s="25">
        <v>0.10872999999999999</v>
      </c>
      <c r="X19" s="25">
        <f t="shared" si="12"/>
        <v>0.10751999999999999</v>
      </c>
      <c r="Y19" s="25"/>
      <c r="Z19" s="25">
        <f t="shared" si="13"/>
        <v>0.1055598</v>
      </c>
      <c r="AA19" s="25">
        <f t="shared" si="14"/>
        <v>2.4310421940000002</v>
      </c>
      <c r="AB19" s="25">
        <v>2.3E-3</v>
      </c>
      <c r="AC19" s="25">
        <f t="shared" si="15"/>
        <v>1.2099999999999999E-3</v>
      </c>
    </row>
    <row r="20" spans="1:29" s="15" customFormat="1">
      <c r="A20" s="18">
        <v>268</v>
      </c>
      <c r="B20" s="25">
        <v>4.0000000000000003E-5</v>
      </c>
      <c r="C20" s="25">
        <v>6.5869999999999998E-2</v>
      </c>
      <c r="D20" s="25">
        <f t="shared" si="0"/>
        <v>6.4799999999999996E-2</v>
      </c>
      <c r="E20" s="25"/>
      <c r="F20" s="25">
        <f t="shared" si="1"/>
        <v>6.2512899999999996E-2</v>
      </c>
      <c r="G20" s="25">
        <f t="shared" si="2"/>
        <v>1.4396720869999999</v>
      </c>
      <c r="H20" s="25">
        <v>0.10574</v>
      </c>
      <c r="I20" s="25">
        <f t="shared" si="3"/>
        <v>0.10467</v>
      </c>
      <c r="J20" s="25"/>
      <c r="K20" s="25">
        <f t="shared" si="4"/>
        <v>0.1019835</v>
      </c>
      <c r="L20" s="25">
        <f t="shared" si="5"/>
        <v>2.3486800050000003</v>
      </c>
      <c r="M20" s="25">
        <v>0.10176</v>
      </c>
      <c r="N20" s="25">
        <f t="shared" si="6"/>
        <v>0.10069</v>
      </c>
      <c r="O20" s="25"/>
      <c r="P20" s="25">
        <f t="shared" si="7"/>
        <v>9.9222100000000008E-2</v>
      </c>
      <c r="Q20" s="25">
        <f t="shared" si="8"/>
        <v>2.2850849630000001</v>
      </c>
      <c r="R20" s="25">
        <v>0.10292999999999999</v>
      </c>
      <c r="S20" s="25">
        <f t="shared" si="9"/>
        <v>0.10185999999999999</v>
      </c>
      <c r="T20" s="25"/>
      <c r="U20" s="25">
        <f t="shared" si="10"/>
        <v>9.8597499999999991E-2</v>
      </c>
      <c r="V20" s="25">
        <f t="shared" si="11"/>
        <v>2.2707004249999998</v>
      </c>
      <c r="W20" s="25">
        <v>0.10745</v>
      </c>
      <c r="X20" s="25">
        <f t="shared" si="12"/>
        <v>0.10638</v>
      </c>
      <c r="Y20" s="25"/>
      <c r="Z20" s="25">
        <f t="shared" si="13"/>
        <v>0.10441980000000001</v>
      </c>
      <c r="AA20" s="25">
        <f t="shared" si="14"/>
        <v>2.4047879940000003</v>
      </c>
      <c r="AB20" s="25">
        <v>2.0999999999999999E-3</v>
      </c>
      <c r="AC20" s="25">
        <f t="shared" si="15"/>
        <v>1.07E-3</v>
      </c>
    </row>
    <row r="21" spans="1:29" s="15" customFormat="1">
      <c r="A21" s="18">
        <v>269</v>
      </c>
      <c r="B21" s="25">
        <v>1.2E-4</v>
      </c>
      <c r="C21" s="25">
        <v>6.4299999999999996E-2</v>
      </c>
      <c r="D21" s="25">
        <f t="shared" si="0"/>
        <v>6.3155000000000003E-2</v>
      </c>
      <c r="E21" s="25"/>
      <c r="F21" s="25">
        <f t="shared" si="1"/>
        <v>6.0867900000000003E-2</v>
      </c>
      <c r="G21" s="25">
        <f t="shared" si="2"/>
        <v>1.401787737</v>
      </c>
      <c r="H21" s="25">
        <v>0.10403999999999999</v>
      </c>
      <c r="I21" s="25">
        <f t="shared" si="3"/>
        <v>0.102895</v>
      </c>
      <c r="J21" s="25"/>
      <c r="K21" s="25">
        <f t="shared" si="4"/>
        <v>0.10020850000000001</v>
      </c>
      <c r="L21" s="25">
        <f t="shared" si="5"/>
        <v>2.3078017550000003</v>
      </c>
      <c r="M21" s="25">
        <v>0.10006</v>
      </c>
      <c r="N21" s="25">
        <f t="shared" si="6"/>
        <v>9.8915000000000003E-2</v>
      </c>
      <c r="O21" s="25"/>
      <c r="P21" s="25">
        <f t="shared" si="7"/>
        <v>9.7447100000000009E-2</v>
      </c>
      <c r="Q21" s="25">
        <f t="shared" si="8"/>
        <v>2.2442067130000005</v>
      </c>
      <c r="R21" s="25">
        <v>0.10129000000000001</v>
      </c>
      <c r="S21" s="25">
        <f t="shared" si="9"/>
        <v>0.10014500000000001</v>
      </c>
      <c r="T21" s="25"/>
      <c r="U21" s="25">
        <f t="shared" si="10"/>
        <v>9.688250000000001E-2</v>
      </c>
      <c r="V21" s="25">
        <f t="shared" si="11"/>
        <v>2.2312039750000006</v>
      </c>
      <c r="W21" s="25">
        <v>0.10589</v>
      </c>
      <c r="X21" s="25">
        <f t="shared" si="12"/>
        <v>0.104745</v>
      </c>
      <c r="Y21" s="25"/>
      <c r="Z21" s="25">
        <f t="shared" si="13"/>
        <v>0.10278480000000001</v>
      </c>
      <c r="AA21" s="25">
        <f t="shared" si="14"/>
        <v>2.3671339440000003</v>
      </c>
      <c r="AB21" s="25">
        <v>2.1700000000000001E-3</v>
      </c>
      <c r="AC21" s="25">
        <f t="shared" si="15"/>
        <v>1.145E-3</v>
      </c>
    </row>
    <row r="22" spans="1:29" s="15" customFormat="1">
      <c r="A22" s="18">
        <v>270</v>
      </c>
      <c r="B22" s="25">
        <v>1.9000000000000001E-4</v>
      </c>
      <c r="C22" s="25">
        <v>6.3320000000000001E-2</v>
      </c>
      <c r="D22" s="25">
        <f t="shared" si="0"/>
        <v>6.2234999999999999E-2</v>
      </c>
      <c r="E22" s="25"/>
      <c r="F22" s="25">
        <f t="shared" si="1"/>
        <v>5.9947899999999998E-2</v>
      </c>
      <c r="G22" s="25">
        <f t="shared" si="2"/>
        <v>1.3806001370000001</v>
      </c>
      <c r="H22" s="25">
        <v>0.10312</v>
      </c>
      <c r="I22" s="25">
        <f t="shared" si="3"/>
        <v>0.102035</v>
      </c>
      <c r="J22" s="25"/>
      <c r="K22" s="25">
        <f t="shared" si="4"/>
        <v>9.9348500000000006E-2</v>
      </c>
      <c r="L22" s="25">
        <f t="shared" si="5"/>
        <v>2.2879959550000004</v>
      </c>
      <c r="M22" s="25">
        <v>9.9460000000000007E-2</v>
      </c>
      <c r="N22" s="25">
        <f t="shared" si="6"/>
        <v>9.8375000000000004E-2</v>
      </c>
      <c r="O22" s="25"/>
      <c r="P22" s="25">
        <f t="shared" si="7"/>
        <v>9.690710000000001E-2</v>
      </c>
      <c r="Q22" s="25">
        <f t="shared" si="8"/>
        <v>2.2317705130000003</v>
      </c>
      <c r="R22" s="25">
        <v>0.10029</v>
      </c>
      <c r="S22" s="25">
        <f t="shared" si="9"/>
        <v>9.9205000000000002E-2</v>
      </c>
      <c r="T22" s="25"/>
      <c r="U22" s="25">
        <f t="shared" si="10"/>
        <v>9.59425E-2</v>
      </c>
      <c r="V22" s="25">
        <f t="shared" si="11"/>
        <v>2.2095557750000001</v>
      </c>
      <c r="W22" s="25">
        <v>0.10488</v>
      </c>
      <c r="X22" s="25">
        <f t="shared" si="12"/>
        <v>0.103795</v>
      </c>
      <c r="Y22" s="25"/>
      <c r="Z22" s="25">
        <f t="shared" si="13"/>
        <v>0.1018348</v>
      </c>
      <c r="AA22" s="25">
        <f t="shared" si="14"/>
        <v>2.3452554440000002</v>
      </c>
      <c r="AB22" s="25">
        <v>1.98E-3</v>
      </c>
      <c r="AC22" s="25">
        <f t="shared" si="15"/>
        <v>1.085E-3</v>
      </c>
    </row>
    <row r="23" spans="1:29" s="15" customFormat="1">
      <c r="A23" s="18">
        <v>271</v>
      </c>
      <c r="B23" s="25">
        <v>4.0000000000000003E-5</v>
      </c>
      <c r="C23" s="25">
        <v>6.1839999999999999E-2</v>
      </c>
      <c r="D23" s="25">
        <f t="shared" si="0"/>
        <v>6.0819999999999999E-2</v>
      </c>
      <c r="E23" s="25"/>
      <c r="F23" s="25">
        <f t="shared" si="1"/>
        <v>5.8532899999999999E-2</v>
      </c>
      <c r="G23" s="25">
        <f t="shared" si="2"/>
        <v>1.348012687</v>
      </c>
      <c r="H23" s="25">
        <v>0.10158</v>
      </c>
      <c r="I23" s="25">
        <f t="shared" si="3"/>
        <v>0.10056000000000001</v>
      </c>
      <c r="J23" s="25"/>
      <c r="K23" s="25">
        <f t="shared" si="4"/>
        <v>9.7873500000000016E-2</v>
      </c>
      <c r="L23" s="25">
        <f t="shared" si="5"/>
        <v>2.2540267050000007</v>
      </c>
      <c r="M23" s="25">
        <v>9.7650000000000001E-2</v>
      </c>
      <c r="N23" s="25">
        <f t="shared" si="6"/>
        <v>9.6629999999999994E-2</v>
      </c>
      <c r="O23" s="25"/>
      <c r="P23" s="25">
        <f t="shared" si="7"/>
        <v>9.5162099999999999E-2</v>
      </c>
      <c r="Q23" s="25">
        <f t="shared" si="8"/>
        <v>2.1915831630000002</v>
      </c>
      <c r="R23" s="25">
        <v>9.8750000000000004E-2</v>
      </c>
      <c r="S23" s="25">
        <f t="shared" si="9"/>
        <v>9.7730000000000011E-2</v>
      </c>
      <c r="T23" s="25"/>
      <c r="U23" s="25">
        <f t="shared" si="10"/>
        <v>9.446750000000001E-2</v>
      </c>
      <c r="V23" s="25">
        <f t="shared" si="11"/>
        <v>2.1755865250000004</v>
      </c>
      <c r="W23" s="25">
        <v>0.10305</v>
      </c>
      <c r="X23" s="25">
        <f t="shared" si="12"/>
        <v>0.10203000000000001</v>
      </c>
      <c r="Y23" s="25"/>
      <c r="Z23" s="25">
        <f t="shared" si="13"/>
        <v>0.10006980000000001</v>
      </c>
      <c r="AA23" s="25">
        <f t="shared" si="14"/>
        <v>2.3046074940000003</v>
      </c>
      <c r="AB23" s="25">
        <v>2E-3</v>
      </c>
      <c r="AC23" s="25">
        <f t="shared" si="15"/>
        <v>1.0200000000000001E-3</v>
      </c>
    </row>
    <row r="24" spans="1:29" s="15" customFormat="1">
      <c r="A24" s="18">
        <v>272</v>
      </c>
      <c r="B24" s="25">
        <v>6.0000000000000002E-5</v>
      </c>
      <c r="C24" s="25">
        <v>6.1170000000000002E-2</v>
      </c>
      <c r="D24" s="25">
        <f t="shared" si="0"/>
        <v>6.021E-2</v>
      </c>
      <c r="E24" s="25"/>
      <c r="F24" s="25">
        <f t="shared" si="1"/>
        <v>5.7922899999999999E-2</v>
      </c>
      <c r="G24" s="25">
        <f t="shared" si="2"/>
        <v>1.333964387</v>
      </c>
      <c r="H24" s="25">
        <v>0.10070999999999999</v>
      </c>
      <c r="I24" s="25">
        <f t="shared" si="3"/>
        <v>9.9749999999999991E-2</v>
      </c>
      <c r="J24" s="25"/>
      <c r="K24" s="25">
        <f t="shared" si="4"/>
        <v>9.7063499999999997E-2</v>
      </c>
      <c r="L24" s="25">
        <f t="shared" si="5"/>
        <v>2.2353724050000001</v>
      </c>
      <c r="M24" s="25">
        <v>9.6879000000000007E-2</v>
      </c>
      <c r="N24" s="25">
        <f t="shared" si="6"/>
        <v>9.5919000000000004E-2</v>
      </c>
      <c r="O24" s="25"/>
      <c r="P24" s="25">
        <f t="shared" si="7"/>
        <v>9.445110000000001E-2</v>
      </c>
      <c r="Q24" s="25">
        <f t="shared" si="8"/>
        <v>2.1752088330000001</v>
      </c>
      <c r="R24" s="25">
        <v>9.7750000000000004E-2</v>
      </c>
      <c r="S24" s="25">
        <f t="shared" si="9"/>
        <v>9.6790000000000001E-2</v>
      </c>
      <c r="T24" s="25"/>
      <c r="U24" s="25">
        <f t="shared" si="10"/>
        <v>9.35275E-2</v>
      </c>
      <c r="V24" s="25">
        <f t="shared" si="11"/>
        <v>2.1539383249999999</v>
      </c>
      <c r="W24" s="25">
        <v>0.10195</v>
      </c>
      <c r="X24" s="25">
        <f t="shared" si="12"/>
        <v>0.10099</v>
      </c>
      <c r="Y24" s="25"/>
      <c r="Z24" s="25">
        <f t="shared" si="13"/>
        <v>9.9029800000000001E-2</v>
      </c>
      <c r="AA24" s="25">
        <f t="shared" si="14"/>
        <v>2.2806562939999999</v>
      </c>
      <c r="AB24" s="25">
        <v>1.8600000000000001E-3</v>
      </c>
      <c r="AC24" s="25">
        <f t="shared" si="15"/>
        <v>9.6000000000000002E-4</v>
      </c>
    </row>
    <row r="25" spans="1:29" s="15" customFormat="1">
      <c r="A25" s="18">
        <v>273</v>
      </c>
      <c r="B25" s="25">
        <v>1.0000000000000001E-5</v>
      </c>
      <c r="C25" s="25">
        <v>5.9369999999999999E-2</v>
      </c>
      <c r="D25" s="25">
        <f t="shared" si="0"/>
        <v>5.8470000000000001E-2</v>
      </c>
      <c r="E25" s="25"/>
      <c r="F25" s="25">
        <f t="shared" si="1"/>
        <v>5.6182900000000001E-2</v>
      </c>
      <c r="G25" s="25">
        <f t="shared" si="2"/>
        <v>1.2938921870000002</v>
      </c>
      <c r="H25" s="25">
        <v>9.9309999999999996E-2</v>
      </c>
      <c r="I25" s="25">
        <f t="shared" si="3"/>
        <v>9.8409999999999997E-2</v>
      </c>
      <c r="J25" s="25"/>
      <c r="K25" s="25">
        <f t="shared" si="4"/>
        <v>9.5723500000000003E-2</v>
      </c>
      <c r="L25" s="25">
        <f t="shared" si="5"/>
        <v>2.2045122050000003</v>
      </c>
      <c r="M25" s="25">
        <v>9.5449000000000006E-2</v>
      </c>
      <c r="N25" s="25">
        <f t="shared" si="6"/>
        <v>9.4549000000000008E-2</v>
      </c>
      <c r="O25" s="25"/>
      <c r="P25" s="25">
        <f t="shared" si="7"/>
        <v>9.3081100000000014E-2</v>
      </c>
      <c r="Q25" s="25">
        <f t="shared" si="8"/>
        <v>2.1436577330000004</v>
      </c>
      <c r="R25" s="25">
        <v>9.6170000000000005E-2</v>
      </c>
      <c r="S25" s="25">
        <f t="shared" si="9"/>
        <v>9.5270000000000007E-2</v>
      </c>
      <c r="T25" s="25"/>
      <c r="U25" s="25">
        <f t="shared" si="10"/>
        <v>9.2007500000000006E-2</v>
      </c>
      <c r="V25" s="25">
        <f t="shared" si="11"/>
        <v>2.1189327250000001</v>
      </c>
      <c r="W25" s="25">
        <v>0.10032000000000001</v>
      </c>
      <c r="X25" s="25">
        <f t="shared" si="12"/>
        <v>9.9420000000000008E-2</v>
      </c>
      <c r="Y25" s="25"/>
      <c r="Z25" s="25">
        <f t="shared" si="13"/>
        <v>9.7459800000000013E-2</v>
      </c>
      <c r="AA25" s="25">
        <f t="shared" si="14"/>
        <v>2.2444991940000003</v>
      </c>
      <c r="AB25" s="25">
        <v>1.7899999999999999E-3</v>
      </c>
      <c r="AC25" s="25">
        <f t="shared" si="15"/>
        <v>8.9999999999999998E-4</v>
      </c>
    </row>
    <row r="26" spans="1:29" s="15" customFormat="1">
      <c r="A26" s="18">
        <v>274</v>
      </c>
      <c r="B26" s="25">
        <v>1.4999999999999999E-4</v>
      </c>
      <c r="C26" s="25">
        <v>5.8430000000000003E-2</v>
      </c>
      <c r="D26" s="25">
        <f t="shared" si="0"/>
        <v>5.7460000000000004E-2</v>
      </c>
      <c r="E26" s="25"/>
      <c r="F26" s="25">
        <f t="shared" si="1"/>
        <v>5.5172900000000004E-2</v>
      </c>
      <c r="G26" s="25">
        <f t="shared" si="2"/>
        <v>1.2706318870000002</v>
      </c>
      <c r="H26" s="25">
        <v>9.8210000000000006E-2</v>
      </c>
      <c r="I26" s="25">
        <f t="shared" si="3"/>
        <v>9.7240000000000007E-2</v>
      </c>
      <c r="J26" s="25"/>
      <c r="K26" s="25">
        <f t="shared" si="4"/>
        <v>9.4553500000000013E-2</v>
      </c>
      <c r="L26" s="25">
        <f t="shared" si="5"/>
        <v>2.1775671050000005</v>
      </c>
      <c r="M26" s="25">
        <v>9.4210000000000002E-2</v>
      </c>
      <c r="N26" s="25">
        <f t="shared" si="6"/>
        <v>9.3240000000000003E-2</v>
      </c>
      <c r="O26" s="25"/>
      <c r="P26" s="25">
        <f t="shared" si="7"/>
        <v>9.1772100000000009E-2</v>
      </c>
      <c r="Q26" s="25">
        <f t="shared" si="8"/>
        <v>2.1135114630000005</v>
      </c>
      <c r="R26" s="25">
        <v>9.4769000000000006E-2</v>
      </c>
      <c r="S26" s="25">
        <f t="shared" si="9"/>
        <v>9.3799000000000007E-2</v>
      </c>
      <c r="T26" s="25"/>
      <c r="U26" s="25">
        <f t="shared" si="10"/>
        <v>9.0536500000000006E-2</v>
      </c>
      <c r="V26" s="25">
        <f t="shared" si="11"/>
        <v>2.085055595</v>
      </c>
      <c r="W26" s="25">
        <v>9.8879999999999996E-2</v>
      </c>
      <c r="X26" s="25">
        <f t="shared" si="12"/>
        <v>9.7909999999999997E-2</v>
      </c>
      <c r="Y26" s="25"/>
      <c r="Z26" s="25">
        <f t="shared" si="13"/>
        <v>9.5949800000000002E-2</v>
      </c>
      <c r="AA26" s="25">
        <f t="shared" si="14"/>
        <v>2.2097238940000001</v>
      </c>
      <c r="AB26" s="25">
        <v>1.7899999999999999E-3</v>
      </c>
      <c r="AC26" s="25">
        <f t="shared" si="15"/>
        <v>9.6999999999999994E-4</v>
      </c>
    </row>
    <row r="27" spans="1:29" s="15" customFormat="1">
      <c r="A27" s="19">
        <v>275</v>
      </c>
      <c r="B27" s="25">
        <v>1.1E-4</v>
      </c>
      <c r="C27" s="25">
        <v>5.6710000000000003E-2</v>
      </c>
      <c r="D27" s="25">
        <f t="shared" si="0"/>
        <v>5.5830000000000005E-2</v>
      </c>
      <c r="E27" s="25"/>
      <c r="F27" s="25">
        <f t="shared" si="1"/>
        <v>5.3542900000000004E-2</v>
      </c>
      <c r="G27" s="25">
        <f t="shared" si="2"/>
        <v>1.2330929870000003</v>
      </c>
      <c r="H27" s="25">
        <v>9.6518999999999994E-2</v>
      </c>
      <c r="I27" s="25">
        <f t="shared" si="3"/>
        <v>9.5638999999999988E-2</v>
      </c>
      <c r="J27" s="25"/>
      <c r="K27" s="25">
        <f t="shared" si="4"/>
        <v>9.2952499999999993E-2</v>
      </c>
      <c r="L27" s="25">
        <f t="shared" si="5"/>
        <v>2.1406960750000001</v>
      </c>
      <c r="M27" s="25">
        <v>9.2780000000000001E-2</v>
      </c>
      <c r="N27" s="25">
        <f t="shared" si="6"/>
        <v>9.1899999999999996E-2</v>
      </c>
      <c r="O27" s="25"/>
      <c r="P27" s="25">
        <f t="shared" si="7"/>
        <v>9.0432100000000001E-2</v>
      </c>
      <c r="Q27" s="25">
        <f t="shared" si="8"/>
        <v>2.0826512630000003</v>
      </c>
      <c r="R27" s="25">
        <v>9.3039999999999998E-2</v>
      </c>
      <c r="S27" s="25">
        <f t="shared" si="9"/>
        <v>9.2159999999999992E-2</v>
      </c>
      <c r="T27" s="25"/>
      <c r="U27" s="25">
        <f t="shared" si="10"/>
        <v>8.889749999999999E-2</v>
      </c>
      <c r="V27" s="25">
        <f t="shared" si="11"/>
        <v>2.0473094249999999</v>
      </c>
      <c r="W27" s="25">
        <v>9.6890000000000004E-2</v>
      </c>
      <c r="X27" s="25">
        <f t="shared" si="12"/>
        <v>9.6009999999999998E-2</v>
      </c>
      <c r="Y27" s="25"/>
      <c r="Z27" s="25">
        <f t="shared" si="13"/>
        <v>9.4049800000000003E-2</v>
      </c>
      <c r="AA27" s="25">
        <f t="shared" si="14"/>
        <v>2.1659668940000003</v>
      </c>
      <c r="AB27" s="25">
        <v>1.65E-3</v>
      </c>
      <c r="AC27" s="25">
        <f t="shared" si="15"/>
        <v>8.8000000000000003E-4</v>
      </c>
    </row>
    <row r="28" spans="1:29" s="15" customFormat="1">
      <c r="A28" s="19">
        <v>276</v>
      </c>
      <c r="B28" s="25">
        <v>2.0000000000000002E-5</v>
      </c>
      <c r="C28" s="25">
        <v>5.5829999999999998E-2</v>
      </c>
      <c r="D28" s="25">
        <f t="shared" si="0"/>
        <v>5.5004999999999998E-2</v>
      </c>
      <c r="E28" s="25"/>
      <c r="F28" s="25">
        <f t="shared" si="1"/>
        <v>5.2717899999999998E-2</v>
      </c>
      <c r="G28" s="25">
        <f t="shared" si="2"/>
        <v>1.2140932369999999</v>
      </c>
      <c r="H28" s="25">
        <v>9.5680000000000001E-2</v>
      </c>
      <c r="I28" s="25">
        <f t="shared" si="3"/>
        <v>9.4854999999999995E-2</v>
      </c>
      <c r="J28" s="25"/>
      <c r="K28" s="25">
        <f t="shared" si="4"/>
        <v>9.21685E-2</v>
      </c>
      <c r="L28" s="25">
        <f t="shared" si="5"/>
        <v>2.1226405550000003</v>
      </c>
      <c r="M28" s="25">
        <v>9.1819999999999999E-2</v>
      </c>
      <c r="N28" s="25">
        <f t="shared" si="6"/>
        <v>9.0994999999999993E-2</v>
      </c>
      <c r="O28" s="25"/>
      <c r="P28" s="25">
        <f t="shared" si="7"/>
        <v>8.9527099999999998E-2</v>
      </c>
      <c r="Q28" s="25">
        <f t="shared" si="8"/>
        <v>2.0618091130000002</v>
      </c>
      <c r="R28" s="25">
        <v>9.1730000000000006E-2</v>
      </c>
      <c r="S28" s="25">
        <f t="shared" si="9"/>
        <v>9.0905E-2</v>
      </c>
      <c r="T28" s="25"/>
      <c r="U28" s="25">
        <f t="shared" si="10"/>
        <v>8.7642499999999998E-2</v>
      </c>
      <c r="V28" s="25">
        <f t="shared" si="11"/>
        <v>2.0184067749999999</v>
      </c>
      <c r="W28" s="25">
        <v>9.5390000000000003E-2</v>
      </c>
      <c r="X28" s="25">
        <f t="shared" si="12"/>
        <v>9.4564999999999996E-2</v>
      </c>
      <c r="Y28" s="25"/>
      <c r="Z28" s="25">
        <f t="shared" si="13"/>
        <v>9.2604800000000001E-2</v>
      </c>
      <c r="AA28" s="25">
        <f t="shared" si="14"/>
        <v>2.1326885440000001</v>
      </c>
      <c r="AB28" s="25">
        <v>1.6299999999999999E-3</v>
      </c>
      <c r="AC28" s="25">
        <f t="shared" si="15"/>
        <v>8.25E-4</v>
      </c>
    </row>
    <row r="29" spans="1:29" s="15" customFormat="1">
      <c r="A29" s="19">
        <v>277</v>
      </c>
      <c r="B29" s="25">
        <v>4.0000000000000003E-5</v>
      </c>
      <c r="C29" s="25">
        <v>5.4429999999999999E-2</v>
      </c>
      <c r="D29" s="25">
        <f t="shared" si="0"/>
        <v>5.3624999999999999E-2</v>
      </c>
      <c r="E29" s="25"/>
      <c r="F29" s="25">
        <f t="shared" si="1"/>
        <v>5.1337899999999999E-2</v>
      </c>
      <c r="G29" s="25">
        <f t="shared" si="2"/>
        <v>1.1823118370000001</v>
      </c>
      <c r="H29" s="25">
        <v>9.4259999999999997E-2</v>
      </c>
      <c r="I29" s="25">
        <f t="shared" si="3"/>
        <v>9.3454999999999996E-2</v>
      </c>
      <c r="J29" s="25"/>
      <c r="K29" s="25">
        <f t="shared" si="4"/>
        <v>9.0768500000000002E-2</v>
      </c>
      <c r="L29" s="25">
        <f t="shared" si="5"/>
        <v>2.0903985550000002</v>
      </c>
      <c r="M29" s="25">
        <v>9.042E-2</v>
      </c>
      <c r="N29" s="25">
        <f t="shared" si="6"/>
        <v>8.9615E-2</v>
      </c>
      <c r="O29" s="25"/>
      <c r="P29" s="25">
        <f t="shared" si="7"/>
        <v>8.8147100000000006E-2</v>
      </c>
      <c r="Q29" s="25">
        <f t="shared" si="8"/>
        <v>2.0300277130000004</v>
      </c>
      <c r="R29" s="25">
        <v>9.0310000000000001E-2</v>
      </c>
      <c r="S29" s="25">
        <f t="shared" si="9"/>
        <v>8.9505000000000001E-2</v>
      </c>
      <c r="T29" s="25"/>
      <c r="U29" s="25">
        <f t="shared" si="10"/>
        <v>8.62425E-2</v>
      </c>
      <c r="V29" s="25">
        <f t="shared" si="11"/>
        <v>1.986164775</v>
      </c>
      <c r="W29" s="25">
        <v>9.3859999999999999E-2</v>
      </c>
      <c r="X29" s="25">
        <f t="shared" si="12"/>
        <v>9.3054999999999999E-2</v>
      </c>
      <c r="Y29" s="25"/>
      <c r="Z29" s="25">
        <f t="shared" si="13"/>
        <v>9.1094800000000004E-2</v>
      </c>
      <c r="AA29" s="25">
        <f t="shared" si="14"/>
        <v>2.0979132440000003</v>
      </c>
      <c r="AB29" s="25">
        <v>1.57E-3</v>
      </c>
      <c r="AC29" s="25">
        <f t="shared" si="15"/>
        <v>8.0500000000000005E-4</v>
      </c>
    </row>
    <row r="30" spans="1:29" s="15" customFormat="1">
      <c r="A30" s="19">
        <v>278</v>
      </c>
      <c r="B30" s="25">
        <v>1.4999999999999999E-4</v>
      </c>
      <c r="C30" s="25">
        <v>5.3260000000000002E-2</v>
      </c>
      <c r="D30" s="25">
        <f t="shared" si="0"/>
        <v>5.2455000000000002E-2</v>
      </c>
      <c r="E30" s="25"/>
      <c r="F30" s="25">
        <f t="shared" si="1"/>
        <v>5.0167900000000001E-2</v>
      </c>
      <c r="G30" s="25">
        <f t="shared" si="2"/>
        <v>1.155366737</v>
      </c>
      <c r="H30" s="25">
        <v>9.3350000000000002E-2</v>
      </c>
      <c r="I30" s="25">
        <f t="shared" si="3"/>
        <v>9.2545000000000002E-2</v>
      </c>
      <c r="J30" s="25"/>
      <c r="K30" s="25">
        <f t="shared" si="4"/>
        <v>8.9858500000000008E-2</v>
      </c>
      <c r="L30" s="25">
        <f t="shared" si="5"/>
        <v>2.0694412550000001</v>
      </c>
      <c r="M30" s="25">
        <v>8.9358999999999994E-2</v>
      </c>
      <c r="N30" s="25">
        <f t="shared" si="6"/>
        <v>8.8553999999999994E-2</v>
      </c>
      <c r="O30" s="25"/>
      <c r="P30" s="25">
        <f t="shared" si="7"/>
        <v>8.70861E-2</v>
      </c>
      <c r="Q30" s="25">
        <f t="shared" si="8"/>
        <v>2.0055928830000003</v>
      </c>
      <c r="R30" s="25">
        <v>8.9099999999999999E-2</v>
      </c>
      <c r="S30" s="25">
        <f t="shared" si="9"/>
        <v>8.8294999999999998E-2</v>
      </c>
      <c r="T30" s="25"/>
      <c r="U30" s="25">
        <f t="shared" si="10"/>
        <v>8.5032499999999997E-2</v>
      </c>
      <c r="V30" s="25">
        <f t="shared" si="11"/>
        <v>1.9582984750000001</v>
      </c>
      <c r="W30" s="25">
        <v>9.2560000000000003E-2</v>
      </c>
      <c r="X30" s="25">
        <f t="shared" si="12"/>
        <v>9.1755000000000003E-2</v>
      </c>
      <c r="Y30" s="25"/>
      <c r="Z30" s="25">
        <f t="shared" si="13"/>
        <v>8.9794800000000008E-2</v>
      </c>
      <c r="AA30" s="25">
        <f t="shared" si="14"/>
        <v>2.0679742440000002</v>
      </c>
      <c r="AB30" s="25">
        <v>1.4599999999999999E-3</v>
      </c>
      <c r="AC30" s="25">
        <f t="shared" si="15"/>
        <v>8.0499999999999994E-4</v>
      </c>
    </row>
    <row r="31" spans="1:29" s="15" customFormat="1">
      <c r="A31" s="19">
        <v>279</v>
      </c>
      <c r="B31" s="25">
        <v>3.0000000000000001E-5</v>
      </c>
      <c r="C31" s="25">
        <v>5.169E-2</v>
      </c>
      <c r="D31" s="25">
        <f t="shared" si="0"/>
        <v>5.0990000000000001E-2</v>
      </c>
      <c r="E31" s="25"/>
      <c r="F31" s="25">
        <f t="shared" si="1"/>
        <v>4.87029E-2</v>
      </c>
      <c r="G31" s="25">
        <f t="shared" si="2"/>
        <v>1.121627787</v>
      </c>
      <c r="H31" s="25">
        <v>9.1569999999999999E-2</v>
      </c>
      <c r="I31" s="25">
        <f t="shared" si="3"/>
        <v>9.0869999999999992E-2</v>
      </c>
      <c r="J31" s="25"/>
      <c r="K31" s="25">
        <f t="shared" si="4"/>
        <v>8.8183499999999998E-2</v>
      </c>
      <c r="L31" s="25">
        <f t="shared" si="5"/>
        <v>2.030866005</v>
      </c>
      <c r="M31" s="25">
        <v>8.788E-2</v>
      </c>
      <c r="N31" s="25">
        <f t="shared" si="6"/>
        <v>8.7179999999999994E-2</v>
      </c>
      <c r="O31" s="25"/>
      <c r="P31" s="25">
        <f t="shared" si="7"/>
        <v>8.5712099999999999E-2</v>
      </c>
      <c r="Q31" s="25">
        <f t="shared" si="8"/>
        <v>1.9739496630000002</v>
      </c>
      <c r="R31" s="25">
        <v>8.7290000000000006E-2</v>
      </c>
      <c r="S31" s="25">
        <f t="shared" si="9"/>
        <v>8.659E-2</v>
      </c>
      <c r="T31" s="25"/>
      <c r="U31" s="25">
        <f t="shared" si="10"/>
        <v>8.3327499999999999E-2</v>
      </c>
      <c r="V31" s="25">
        <f t="shared" si="11"/>
        <v>1.9190323250000001</v>
      </c>
      <c r="W31" s="25">
        <v>9.06E-2</v>
      </c>
      <c r="X31" s="25">
        <f t="shared" si="12"/>
        <v>8.9899999999999994E-2</v>
      </c>
      <c r="Y31" s="25"/>
      <c r="Z31" s="25">
        <f t="shared" si="13"/>
        <v>8.7939799999999999E-2</v>
      </c>
      <c r="AA31" s="25">
        <f t="shared" si="14"/>
        <v>2.025253594</v>
      </c>
      <c r="AB31" s="25">
        <v>1.3699999999999999E-3</v>
      </c>
      <c r="AC31" s="25">
        <f t="shared" si="15"/>
        <v>6.9999999999999999E-4</v>
      </c>
    </row>
    <row r="32" spans="1:29" s="15" customFormat="1">
      <c r="A32" s="19">
        <v>280</v>
      </c>
      <c r="B32" s="25">
        <v>1.1E-4</v>
      </c>
      <c r="C32" s="25">
        <v>5.0639999999999998E-2</v>
      </c>
      <c r="D32" s="25">
        <f t="shared" si="0"/>
        <v>4.9949999999999994E-2</v>
      </c>
      <c r="E32" s="25"/>
      <c r="F32" s="25">
        <f t="shared" si="1"/>
        <v>4.7662899999999994E-2</v>
      </c>
      <c r="G32" s="25">
        <f t="shared" si="2"/>
        <v>1.0976765869999998</v>
      </c>
      <c r="H32" s="25">
        <v>9.0700000000000003E-2</v>
      </c>
      <c r="I32" s="25">
        <f t="shared" si="3"/>
        <v>9.0010000000000007E-2</v>
      </c>
      <c r="J32" s="25"/>
      <c r="K32" s="25">
        <f t="shared" si="4"/>
        <v>8.7323500000000012E-2</v>
      </c>
      <c r="L32" s="25">
        <f t="shared" si="5"/>
        <v>2.0110602050000006</v>
      </c>
      <c r="M32" s="25">
        <v>8.6800000000000002E-2</v>
      </c>
      <c r="N32" s="25">
        <f t="shared" si="6"/>
        <v>8.6110000000000006E-2</v>
      </c>
      <c r="O32" s="25"/>
      <c r="P32" s="25">
        <f t="shared" si="7"/>
        <v>8.4642100000000012E-2</v>
      </c>
      <c r="Q32" s="25">
        <f t="shared" si="8"/>
        <v>1.9493075630000003</v>
      </c>
      <c r="R32" s="25">
        <v>8.6010000000000003E-2</v>
      </c>
      <c r="S32" s="25">
        <f t="shared" si="9"/>
        <v>8.5320000000000007E-2</v>
      </c>
      <c r="T32" s="25"/>
      <c r="U32" s="25">
        <f t="shared" si="10"/>
        <v>8.2057500000000005E-2</v>
      </c>
      <c r="V32" s="25">
        <f t="shared" si="11"/>
        <v>1.8897842250000003</v>
      </c>
      <c r="W32" s="25">
        <v>8.9020000000000002E-2</v>
      </c>
      <c r="X32" s="25">
        <f t="shared" si="12"/>
        <v>8.8330000000000006E-2</v>
      </c>
      <c r="Y32" s="25"/>
      <c r="Z32" s="25">
        <f t="shared" si="13"/>
        <v>8.636980000000001E-2</v>
      </c>
      <c r="AA32" s="25">
        <f t="shared" si="14"/>
        <v>1.9890964940000004</v>
      </c>
      <c r="AB32" s="25">
        <v>1.2700000000000001E-3</v>
      </c>
      <c r="AC32" s="25">
        <f t="shared" si="15"/>
        <v>6.9000000000000008E-4</v>
      </c>
    </row>
    <row r="33" spans="1:29" s="15" customFormat="1">
      <c r="A33" s="19">
        <v>281</v>
      </c>
      <c r="B33" s="25">
        <v>5.0000000000000002E-5</v>
      </c>
      <c r="C33" s="25">
        <v>4.947E-2</v>
      </c>
      <c r="D33" s="25">
        <f t="shared" si="0"/>
        <v>4.8860000000000001E-2</v>
      </c>
      <c r="E33" s="25"/>
      <c r="F33" s="25">
        <f t="shared" si="1"/>
        <v>4.65729E-2</v>
      </c>
      <c r="G33" s="25">
        <f t="shared" si="2"/>
        <v>1.0725738870000001</v>
      </c>
      <c r="H33" s="25">
        <v>8.9319999999999997E-2</v>
      </c>
      <c r="I33" s="25">
        <f t="shared" si="3"/>
        <v>8.8709999999999997E-2</v>
      </c>
      <c r="J33" s="25"/>
      <c r="K33" s="25">
        <f t="shared" si="4"/>
        <v>8.6023500000000003E-2</v>
      </c>
      <c r="L33" s="25">
        <f t="shared" si="5"/>
        <v>1.9811212050000002</v>
      </c>
      <c r="M33" s="25">
        <v>8.5599999999999996E-2</v>
      </c>
      <c r="N33" s="25">
        <f t="shared" si="6"/>
        <v>8.4989999999999996E-2</v>
      </c>
      <c r="O33" s="25"/>
      <c r="P33" s="25">
        <f t="shared" si="7"/>
        <v>8.3522100000000002E-2</v>
      </c>
      <c r="Q33" s="25">
        <f t="shared" si="8"/>
        <v>1.9235139630000002</v>
      </c>
      <c r="R33" s="25">
        <v>8.4580000000000002E-2</v>
      </c>
      <c r="S33" s="25">
        <f t="shared" si="9"/>
        <v>8.3970000000000003E-2</v>
      </c>
      <c r="T33" s="25"/>
      <c r="U33" s="25">
        <f t="shared" si="10"/>
        <v>8.0707500000000001E-2</v>
      </c>
      <c r="V33" s="25">
        <f t="shared" si="11"/>
        <v>1.8586937250000002</v>
      </c>
      <c r="W33" s="25">
        <v>8.7389999999999995E-2</v>
      </c>
      <c r="X33" s="25">
        <f t="shared" si="12"/>
        <v>8.6779999999999996E-2</v>
      </c>
      <c r="Y33" s="25"/>
      <c r="Z33" s="25">
        <f t="shared" si="13"/>
        <v>8.4819800000000001E-2</v>
      </c>
      <c r="AA33" s="25">
        <f t="shared" si="14"/>
        <v>1.9533999940000002</v>
      </c>
      <c r="AB33" s="25">
        <v>1.17E-3</v>
      </c>
      <c r="AC33" s="25">
        <f t="shared" si="15"/>
        <v>6.0999999999999997E-4</v>
      </c>
    </row>
    <row r="34" spans="1:29" s="15" customFormat="1">
      <c r="A34" s="19">
        <v>282</v>
      </c>
      <c r="B34" s="25">
        <v>-5.0000000000000002E-5</v>
      </c>
      <c r="C34" s="25">
        <v>4.811E-2</v>
      </c>
      <c r="D34" s="25">
        <f t="shared" si="0"/>
        <v>4.7544999999999997E-2</v>
      </c>
      <c r="E34" s="25"/>
      <c r="F34" s="25">
        <f t="shared" si="1"/>
        <v>4.5257899999999997E-2</v>
      </c>
      <c r="G34" s="25">
        <f t="shared" si="2"/>
        <v>1.042289437</v>
      </c>
      <c r="H34" s="25">
        <v>8.8039000000000006E-2</v>
      </c>
      <c r="I34" s="25">
        <f t="shared" si="3"/>
        <v>8.747400000000001E-2</v>
      </c>
      <c r="J34" s="25"/>
      <c r="K34" s="25">
        <f t="shared" si="4"/>
        <v>8.4787500000000016E-2</v>
      </c>
      <c r="L34" s="25">
        <f t="shared" si="5"/>
        <v>1.9526561250000005</v>
      </c>
      <c r="M34" s="25">
        <v>8.4279000000000007E-2</v>
      </c>
      <c r="N34" s="25">
        <f t="shared" si="6"/>
        <v>8.3714000000000011E-2</v>
      </c>
      <c r="O34" s="25"/>
      <c r="P34" s="25">
        <f t="shared" si="7"/>
        <v>8.2246100000000016E-2</v>
      </c>
      <c r="Q34" s="25">
        <f t="shared" si="8"/>
        <v>1.8941276830000005</v>
      </c>
      <c r="R34" s="25">
        <v>8.2820000000000005E-2</v>
      </c>
      <c r="S34" s="25">
        <f t="shared" si="9"/>
        <v>8.2255000000000009E-2</v>
      </c>
      <c r="T34" s="25"/>
      <c r="U34" s="25">
        <f t="shared" si="10"/>
        <v>7.8992500000000007E-2</v>
      </c>
      <c r="V34" s="25">
        <f t="shared" si="11"/>
        <v>1.8191972750000003</v>
      </c>
      <c r="W34" s="25">
        <v>8.5690000000000002E-2</v>
      </c>
      <c r="X34" s="25">
        <f t="shared" si="12"/>
        <v>8.5125000000000006E-2</v>
      </c>
      <c r="Y34" s="25"/>
      <c r="Z34" s="25">
        <f t="shared" si="13"/>
        <v>8.3164800000000011E-2</v>
      </c>
      <c r="AA34" s="25">
        <f t="shared" si="14"/>
        <v>1.9152853440000004</v>
      </c>
      <c r="AB34" s="25">
        <v>1.1800000000000001E-3</v>
      </c>
      <c r="AC34" s="25">
        <f t="shared" si="15"/>
        <v>5.6500000000000007E-4</v>
      </c>
    </row>
    <row r="35" spans="1:29" s="15" customFormat="1">
      <c r="A35" s="19">
        <v>283</v>
      </c>
      <c r="B35" s="25">
        <v>0</v>
      </c>
      <c r="C35" s="25">
        <v>4.6870000000000002E-2</v>
      </c>
      <c r="D35" s="25">
        <f t="shared" si="0"/>
        <v>4.6420000000000003E-2</v>
      </c>
      <c r="E35" s="25"/>
      <c r="F35" s="25">
        <f t="shared" si="1"/>
        <v>4.4132900000000003E-2</v>
      </c>
      <c r="G35" s="25">
        <f t="shared" si="2"/>
        <v>1.0163806870000001</v>
      </c>
      <c r="H35" s="25">
        <v>8.6679000000000006E-2</v>
      </c>
      <c r="I35" s="25">
        <f t="shared" si="3"/>
        <v>8.6229E-2</v>
      </c>
      <c r="J35" s="25"/>
      <c r="K35" s="25">
        <f t="shared" si="4"/>
        <v>8.3542500000000006E-2</v>
      </c>
      <c r="L35" s="25">
        <f t="shared" si="5"/>
        <v>1.9239837750000002</v>
      </c>
      <c r="M35" s="25">
        <v>8.3049999999999999E-2</v>
      </c>
      <c r="N35" s="25">
        <f t="shared" si="6"/>
        <v>8.2599999999999993E-2</v>
      </c>
      <c r="O35" s="25"/>
      <c r="P35" s="25">
        <f t="shared" si="7"/>
        <v>8.1132099999999999E-2</v>
      </c>
      <c r="Q35" s="25">
        <f t="shared" si="8"/>
        <v>1.8684722630000001</v>
      </c>
      <c r="R35" s="25">
        <v>8.1409999999999996E-2</v>
      </c>
      <c r="S35" s="25">
        <f t="shared" si="9"/>
        <v>8.095999999999999E-2</v>
      </c>
      <c r="T35" s="25"/>
      <c r="U35" s="25">
        <f t="shared" si="10"/>
        <v>7.7697499999999989E-2</v>
      </c>
      <c r="V35" s="25">
        <f t="shared" si="11"/>
        <v>1.7893734249999997</v>
      </c>
      <c r="W35" s="25">
        <v>8.3989999999999995E-2</v>
      </c>
      <c r="X35" s="25">
        <f t="shared" si="12"/>
        <v>8.3539999999999989E-2</v>
      </c>
      <c r="Y35" s="25"/>
      <c r="Z35" s="25">
        <f t="shared" si="13"/>
        <v>8.1579799999999994E-2</v>
      </c>
      <c r="AA35" s="25">
        <f t="shared" si="14"/>
        <v>1.8787827939999999</v>
      </c>
      <c r="AB35" s="25">
        <v>8.9999999999999998E-4</v>
      </c>
      <c r="AC35" s="25">
        <f t="shared" si="15"/>
        <v>4.4999999999999999E-4</v>
      </c>
    </row>
    <row r="36" spans="1:29" s="15" customFormat="1">
      <c r="A36" s="19">
        <v>284</v>
      </c>
      <c r="B36" s="25">
        <v>3.0000000000000001E-5</v>
      </c>
      <c r="C36" s="25">
        <v>4.5600000000000002E-2</v>
      </c>
      <c r="D36" s="25">
        <f t="shared" si="0"/>
        <v>4.5190000000000001E-2</v>
      </c>
      <c r="E36" s="25"/>
      <c r="F36" s="25">
        <f t="shared" si="1"/>
        <v>4.2902900000000001E-2</v>
      </c>
      <c r="G36" s="25">
        <f t="shared" si="2"/>
        <v>0.98805378700000002</v>
      </c>
      <c r="H36" s="25">
        <v>8.5290000000000005E-2</v>
      </c>
      <c r="I36" s="25">
        <f t="shared" si="3"/>
        <v>8.4880000000000011E-2</v>
      </c>
      <c r="J36" s="25"/>
      <c r="K36" s="25">
        <f t="shared" si="4"/>
        <v>8.2193500000000017E-2</v>
      </c>
      <c r="L36" s="25">
        <f t="shared" si="5"/>
        <v>1.8929163050000004</v>
      </c>
      <c r="M36" s="25">
        <v>8.1640000000000004E-2</v>
      </c>
      <c r="N36" s="25">
        <f t="shared" si="6"/>
        <v>8.1230000000000011E-2</v>
      </c>
      <c r="O36" s="25"/>
      <c r="P36" s="25">
        <f t="shared" si="7"/>
        <v>7.9762100000000016E-2</v>
      </c>
      <c r="Q36" s="25">
        <f t="shared" si="8"/>
        <v>1.8369211630000004</v>
      </c>
      <c r="R36" s="25">
        <v>7.9810000000000006E-2</v>
      </c>
      <c r="S36" s="25">
        <f t="shared" si="9"/>
        <v>7.9400000000000012E-2</v>
      </c>
      <c r="T36" s="25"/>
      <c r="U36" s="25">
        <f t="shared" si="10"/>
        <v>7.6137500000000011E-2</v>
      </c>
      <c r="V36" s="25">
        <f t="shared" si="11"/>
        <v>1.7534466250000003</v>
      </c>
      <c r="W36" s="25">
        <v>8.2339999999999997E-2</v>
      </c>
      <c r="X36" s="25">
        <f t="shared" si="12"/>
        <v>8.1930000000000003E-2</v>
      </c>
      <c r="Y36" s="25"/>
      <c r="Z36" s="25">
        <f t="shared" si="13"/>
        <v>7.9969800000000008E-2</v>
      </c>
      <c r="AA36" s="25">
        <f t="shared" si="14"/>
        <v>1.8417044940000002</v>
      </c>
      <c r="AB36" s="25">
        <v>7.9000000000000001E-4</v>
      </c>
      <c r="AC36" s="25">
        <f t="shared" si="15"/>
        <v>4.0999999999999999E-4</v>
      </c>
    </row>
    <row r="37" spans="1:29" s="15" customFormat="1">
      <c r="A37" s="19">
        <v>285</v>
      </c>
      <c r="B37" s="25">
        <v>-1.0000000000000001E-5</v>
      </c>
      <c r="C37" s="25">
        <v>4.4519999999999997E-2</v>
      </c>
      <c r="D37" s="25">
        <f t="shared" si="0"/>
        <v>4.4124999999999998E-2</v>
      </c>
      <c r="E37" s="25"/>
      <c r="F37" s="25">
        <f t="shared" si="1"/>
        <v>4.1837899999999997E-2</v>
      </c>
      <c r="G37" s="25">
        <f t="shared" si="2"/>
        <v>0.96352683699999997</v>
      </c>
      <c r="H37" s="25">
        <v>8.4250000000000005E-2</v>
      </c>
      <c r="I37" s="25">
        <f t="shared" si="3"/>
        <v>8.3854999999999999E-2</v>
      </c>
      <c r="J37" s="25"/>
      <c r="K37" s="25">
        <f t="shared" si="4"/>
        <v>8.1168500000000005E-2</v>
      </c>
      <c r="L37" s="25">
        <f t="shared" si="5"/>
        <v>1.8693105550000002</v>
      </c>
      <c r="M37" s="25">
        <v>8.0579999999999999E-2</v>
      </c>
      <c r="N37" s="25">
        <f t="shared" si="6"/>
        <v>8.0184999999999992E-2</v>
      </c>
      <c r="O37" s="25"/>
      <c r="P37" s="25">
        <f t="shared" si="7"/>
        <v>7.8717099999999998E-2</v>
      </c>
      <c r="Q37" s="25">
        <f t="shared" si="8"/>
        <v>1.812854813</v>
      </c>
      <c r="R37" s="25">
        <v>7.8298999999999994E-2</v>
      </c>
      <c r="S37" s="25">
        <f t="shared" si="9"/>
        <v>7.7903999999999987E-2</v>
      </c>
      <c r="T37" s="25"/>
      <c r="U37" s="25">
        <f t="shared" si="10"/>
        <v>7.4641499999999986E-2</v>
      </c>
      <c r="V37" s="25">
        <f t="shared" si="11"/>
        <v>1.7189937449999997</v>
      </c>
      <c r="W37" s="25">
        <v>8.054E-2</v>
      </c>
      <c r="X37" s="25">
        <f t="shared" si="12"/>
        <v>8.0144999999999994E-2</v>
      </c>
      <c r="Y37" s="25"/>
      <c r="Z37" s="25">
        <f t="shared" si="13"/>
        <v>7.8184799999999999E-2</v>
      </c>
      <c r="AA37" s="25">
        <f t="shared" si="14"/>
        <v>1.8005959440000001</v>
      </c>
      <c r="AB37" s="25">
        <v>8.0000000000000004E-4</v>
      </c>
      <c r="AC37" s="25">
        <f t="shared" si="15"/>
        <v>3.9500000000000001E-4</v>
      </c>
    </row>
    <row r="38" spans="1:29" s="15" customFormat="1">
      <c r="A38" s="19">
        <v>286</v>
      </c>
      <c r="B38" s="25">
        <v>3.0000000000000001E-5</v>
      </c>
      <c r="C38" s="25">
        <v>4.3439999999999999E-2</v>
      </c>
      <c r="D38" s="25">
        <f t="shared" si="0"/>
        <v>4.3095000000000001E-2</v>
      </c>
      <c r="E38" s="25"/>
      <c r="F38" s="25">
        <f t="shared" si="1"/>
        <v>4.0807900000000001E-2</v>
      </c>
      <c r="G38" s="25">
        <f t="shared" si="2"/>
        <v>0.93980593700000004</v>
      </c>
      <c r="H38" s="25">
        <v>8.2988999999999993E-2</v>
      </c>
      <c r="I38" s="25">
        <f t="shared" si="3"/>
        <v>8.2643999999999995E-2</v>
      </c>
      <c r="J38" s="25"/>
      <c r="K38" s="25">
        <f t="shared" si="4"/>
        <v>7.9957500000000001E-2</v>
      </c>
      <c r="L38" s="25">
        <f t="shared" si="5"/>
        <v>1.8414212250000002</v>
      </c>
      <c r="M38" s="25">
        <v>7.9439999999999997E-2</v>
      </c>
      <c r="N38" s="25">
        <f t="shared" si="6"/>
        <v>7.9094999999999999E-2</v>
      </c>
      <c r="O38" s="25"/>
      <c r="P38" s="25">
        <f t="shared" si="7"/>
        <v>7.7627100000000004E-2</v>
      </c>
      <c r="Q38" s="25">
        <f t="shared" si="8"/>
        <v>1.7877521130000003</v>
      </c>
      <c r="R38" s="25">
        <v>7.6910000000000006E-2</v>
      </c>
      <c r="S38" s="25">
        <f t="shared" si="9"/>
        <v>7.6565000000000008E-2</v>
      </c>
      <c r="T38" s="25"/>
      <c r="U38" s="25">
        <f t="shared" si="10"/>
        <v>7.3302500000000007E-2</v>
      </c>
      <c r="V38" s="25">
        <f t="shared" si="11"/>
        <v>1.6881565750000003</v>
      </c>
      <c r="W38" s="25">
        <v>7.9070000000000001E-2</v>
      </c>
      <c r="X38" s="25">
        <f t="shared" si="12"/>
        <v>7.8725000000000003E-2</v>
      </c>
      <c r="Y38" s="25"/>
      <c r="Z38" s="25">
        <f t="shared" si="13"/>
        <v>7.6764800000000008E-2</v>
      </c>
      <c r="AA38" s="25">
        <f t="shared" si="14"/>
        <v>1.7678933440000002</v>
      </c>
      <c r="AB38" s="25">
        <v>6.6E-4</v>
      </c>
      <c r="AC38" s="25">
        <f t="shared" si="15"/>
        <v>3.4499999999999998E-4</v>
      </c>
    </row>
    <row r="39" spans="1:29" s="15" customFormat="1">
      <c r="A39" s="19">
        <v>287</v>
      </c>
      <c r="B39" s="25">
        <v>0</v>
      </c>
      <c r="C39" s="25">
        <v>4.2290000000000001E-2</v>
      </c>
      <c r="D39" s="25">
        <f t="shared" si="0"/>
        <v>4.2009999999999999E-2</v>
      </c>
      <c r="E39" s="25"/>
      <c r="F39" s="25">
        <f t="shared" si="1"/>
        <v>3.9722899999999998E-2</v>
      </c>
      <c r="G39" s="25">
        <f t="shared" si="2"/>
        <v>0.91481838699999996</v>
      </c>
      <c r="H39" s="25">
        <v>8.1750000000000003E-2</v>
      </c>
      <c r="I39" s="25">
        <f t="shared" si="3"/>
        <v>8.1470000000000001E-2</v>
      </c>
      <c r="J39" s="25"/>
      <c r="K39" s="25">
        <f t="shared" si="4"/>
        <v>7.8783500000000006E-2</v>
      </c>
      <c r="L39" s="25">
        <f t="shared" si="5"/>
        <v>1.8143840050000002</v>
      </c>
      <c r="M39" s="25">
        <v>7.8149999999999997E-2</v>
      </c>
      <c r="N39" s="25">
        <f t="shared" si="6"/>
        <v>7.7869999999999995E-2</v>
      </c>
      <c r="O39" s="25"/>
      <c r="P39" s="25">
        <f t="shared" si="7"/>
        <v>7.6402100000000001E-2</v>
      </c>
      <c r="Q39" s="25">
        <f t="shared" si="8"/>
        <v>1.7595403630000002</v>
      </c>
      <c r="R39" s="25">
        <v>7.5319999999999998E-2</v>
      </c>
      <c r="S39" s="25">
        <f t="shared" si="9"/>
        <v>7.5039999999999996E-2</v>
      </c>
      <c r="T39" s="25"/>
      <c r="U39" s="25">
        <f t="shared" si="10"/>
        <v>7.1777499999999994E-2</v>
      </c>
      <c r="V39" s="25">
        <f t="shared" si="11"/>
        <v>1.6530358249999999</v>
      </c>
      <c r="W39" s="25">
        <v>7.7359999999999998E-2</v>
      </c>
      <c r="X39" s="25">
        <f t="shared" si="12"/>
        <v>7.7079999999999996E-2</v>
      </c>
      <c r="Y39" s="25"/>
      <c r="Z39" s="25">
        <f t="shared" si="13"/>
        <v>7.51198E-2</v>
      </c>
      <c r="AA39" s="25">
        <f t="shared" si="14"/>
        <v>1.7300089940000001</v>
      </c>
      <c r="AB39" s="25">
        <v>5.5999999999999995E-4</v>
      </c>
      <c r="AC39" s="25">
        <f t="shared" si="15"/>
        <v>2.7999999999999998E-4</v>
      </c>
    </row>
    <row r="40" spans="1:29" s="15" customFormat="1">
      <c r="A40" s="19">
        <v>288</v>
      </c>
      <c r="B40" s="25">
        <v>1.0000000000000001E-5</v>
      </c>
      <c r="C40" s="25">
        <v>4.1050000000000003E-2</v>
      </c>
      <c r="D40" s="25">
        <f t="shared" si="0"/>
        <v>4.0765000000000003E-2</v>
      </c>
      <c r="E40" s="25"/>
      <c r="F40" s="25">
        <f t="shared" si="1"/>
        <v>3.8477900000000002E-2</v>
      </c>
      <c r="G40" s="25">
        <f t="shared" si="2"/>
        <v>0.88614603700000005</v>
      </c>
      <c r="H40" s="25">
        <v>8.0619999999999997E-2</v>
      </c>
      <c r="I40" s="25">
        <f t="shared" si="3"/>
        <v>8.0335000000000004E-2</v>
      </c>
      <c r="J40" s="25"/>
      <c r="K40" s="25">
        <f t="shared" si="4"/>
        <v>7.7648500000000009E-2</v>
      </c>
      <c r="L40" s="25">
        <f t="shared" si="5"/>
        <v>1.7882449550000004</v>
      </c>
      <c r="M40" s="25">
        <v>7.6749999999999999E-2</v>
      </c>
      <c r="N40" s="25">
        <f t="shared" si="6"/>
        <v>7.6465000000000005E-2</v>
      </c>
      <c r="O40" s="25"/>
      <c r="P40" s="25">
        <f t="shared" si="7"/>
        <v>7.4997100000000011E-2</v>
      </c>
      <c r="Q40" s="25">
        <f t="shared" si="8"/>
        <v>1.7271832130000004</v>
      </c>
      <c r="R40" s="25">
        <v>7.3529999999999998E-2</v>
      </c>
      <c r="S40" s="25">
        <f t="shared" si="9"/>
        <v>7.3245000000000005E-2</v>
      </c>
      <c r="T40" s="25"/>
      <c r="U40" s="25">
        <f t="shared" si="10"/>
        <v>6.9982500000000003E-2</v>
      </c>
      <c r="V40" s="25">
        <f t="shared" si="11"/>
        <v>1.6116969750000001</v>
      </c>
      <c r="W40" s="25">
        <v>7.5459999999999999E-2</v>
      </c>
      <c r="X40" s="25">
        <f t="shared" si="12"/>
        <v>7.5175000000000006E-2</v>
      </c>
      <c r="Y40" s="25"/>
      <c r="Z40" s="25">
        <f t="shared" si="13"/>
        <v>7.321480000000001E-2</v>
      </c>
      <c r="AA40" s="25">
        <f t="shared" si="14"/>
        <v>1.6861368440000004</v>
      </c>
      <c r="AB40" s="25">
        <v>5.5999999999999995E-4</v>
      </c>
      <c r="AC40" s="25">
        <f t="shared" si="15"/>
        <v>2.8499999999999999E-4</v>
      </c>
    </row>
    <row r="41" spans="1:29" s="15" customFormat="1">
      <c r="A41" s="19">
        <v>289</v>
      </c>
      <c r="B41" s="25">
        <v>-1E-4</v>
      </c>
      <c r="C41" s="25">
        <v>4.0250000000000001E-2</v>
      </c>
      <c r="D41" s="25">
        <f t="shared" si="0"/>
        <v>4.0140000000000002E-2</v>
      </c>
      <c r="E41" s="25"/>
      <c r="F41" s="25">
        <f t="shared" si="1"/>
        <v>3.7852900000000002E-2</v>
      </c>
      <c r="G41" s="25">
        <f t="shared" si="2"/>
        <v>0.87175228700000007</v>
      </c>
      <c r="H41" s="25">
        <v>7.9339000000000007E-2</v>
      </c>
      <c r="I41" s="25">
        <f t="shared" si="3"/>
        <v>7.9229000000000008E-2</v>
      </c>
      <c r="J41" s="25"/>
      <c r="K41" s="25">
        <f t="shared" si="4"/>
        <v>7.6542500000000013E-2</v>
      </c>
      <c r="L41" s="25">
        <f t="shared" si="5"/>
        <v>1.7627737750000003</v>
      </c>
      <c r="M41" s="25">
        <v>7.5969999999999996E-2</v>
      </c>
      <c r="N41" s="25">
        <f t="shared" si="6"/>
        <v>7.5859999999999997E-2</v>
      </c>
      <c r="O41" s="25"/>
      <c r="P41" s="25">
        <f t="shared" si="7"/>
        <v>7.4392100000000003E-2</v>
      </c>
      <c r="Q41" s="25">
        <f t="shared" si="8"/>
        <v>1.713250063</v>
      </c>
      <c r="R41" s="25">
        <v>7.2230000000000003E-2</v>
      </c>
      <c r="S41" s="25">
        <f t="shared" si="9"/>
        <v>7.2120000000000004E-2</v>
      </c>
      <c r="T41" s="25"/>
      <c r="U41" s="25">
        <f t="shared" si="10"/>
        <v>6.8857500000000002E-2</v>
      </c>
      <c r="V41" s="25">
        <f t="shared" si="11"/>
        <v>1.5857882250000002</v>
      </c>
      <c r="W41" s="25">
        <v>7.4218999999999993E-2</v>
      </c>
      <c r="X41" s="25">
        <f t="shared" si="12"/>
        <v>7.4108999999999994E-2</v>
      </c>
      <c r="Y41" s="25"/>
      <c r="Z41" s="25">
        <f t="shared" si="13"/>
        <v>7.2148799999999999E-2</v>
      </c>
      <c r="AA41" s="25">
        <f t="shared" si="14"/>
        <v>1.661586864</v>
      </c>
      <c r="AB41" s="25">
        <v>3.2000000000000003E-4</v>
      </c>
      <c r="AC41" s="25">
        <f t="shared" si="15"/>
        <v>1.1000000000000002E-4</v>
      </c>
    </row>
    <row r="42" spans="1:29" s="15" customFormat="1">
      <c r="A42" s="19">
        <v>290</v>
      </c>
      <c r="B42" s="25">
        <v>6.0000000000000002E-5</v>
      </c>
      <c r="C42" s="25">
        <v>3.8969999999999998E-2</v>
      </c>
      <c r="D42" s="25">
        <f t="shared" si="0"/>
        <v>3.8754999999999998E-2</v>
      </c>
      <c r="E42" s="25"/>
      <c r="F42" s="25">
        <f t="shared" si="1"/>
        <v>3.6467899999999998E-2</v>
      </c>
      <c r="G42" s="25">
        <f t="shared" si="2"/>
        <v>0.83985573699999994</v>
      </c>
      <c r="H42" s="25">
        <v>7.8070000000000001E-2</v>
      </c>
      <c r="I42" s="25">
        <f t="shared" si="3"/>
        <v>7.7854999999999994E-2</v>
      </c>
      <c r="J42" s="25"/>
      <c r="K42" s="25">
        <f t="shared" si="4"/>
        <v>7.5168499999999999E-2</v>
      </c>
      <c r="L42" s="25">
        <f t="shared" si="5"/>
        <v>1.731130555</v>
      </c>
      <c r="M42" s="25">
        <v>7.46E-2</v>
      </c>
      <c r="N42" s="25">
        <f t="shared" si="6"/>
        <v>7.4384999999999993E-2</v>
      </c>
      <c r="O42" s="25"/>
      <c r="P42" s="25">
        <f t="shared" si="7"/>
        <v>7.2917099999999999E-2</v>
      </c>
      <c r="Q42" s="25">
        <f t="shared" si="8"/>
        <v>1.6792808130000001</v>
      </c>
      <c r="R42" s="25">
        <v>7.0430000000000006E-2</v>
      </c>
      <c r="S42" s="25">
        <f t="shared" si="9"/>
        <v>7.0215E-2</v>
      </c>
      <c r="T42" s="25"/>
      <c r="U42" s="25">
        <f t="shared" si="10"/>
        <v>6.6952499999999998E-2</v>
      </c>
      <c r="V42" s="25">
        <f t="shared" si="11"/>
        <v>1.5419160750000001</v>
      </c>
      <c r="W42" s="25">
        <v>7.2539000000000006E-2</v>
      </c>
      <c r="X42" s="25">
        <f t="shared" si="12"/>
        <v>7.2323999999999999E-2</v>
      </c>
      <c r="Y42" s="25"/>
      <c r="Z42" s="25">
        <f t="shared" si="13"/>
        <v>7.0363800000000004E-2</v>
      </c>
      <c r="AA42" s="25">
        <f t="shared" si="14"/>
        <v>1.6204783140000001</v>
      </c>
      <c r="AB42" s="25">
        <v>3.6999999999999999E-4</v>
      </c>
      <c r="AC42" s="25">
        <f t="shared" si="15"/>
        <v>2.1499999999999999E-4</v>
      </c>
    </row>
    <row r="43" spans="1:29" s="15" customFormat="1">
      <c r="A43" s="19">
        <v>291</v>
      </c>
      <c r="B43" s="25">
        <v>-1.1E-4</v>
      </c>
      <c r="C43" s="25">
        <v>3.7999999999999999E-2</v>
      </c>
      <c r="D43" s="25">
        <f t="shared" si="0"/>
        <v>3.7995000000000001E-2</v>
      </c>
      <c r="E43" s="25"/>
      <c r="F43" s="25">
        <f t="shared" si="1"/>
        <v>3.5707900000000001E-2</v>
      </c>
      <c r="G43" s="25">
        <f t="shared" si="2"/>
        <v>0.82235293700000001</v>
      </c>
      <c r="H43" s="25">
        <v>7.6819999999999999E-2</v>
      </c>
      <c r="I43" s="25">
        <f t="shared" si="3"/>
        <v>7.6814999999999994E-2</v>
      </c>
      <c r="J43" s="25"/>
      <c r="K43" s="25">
        <f t="shared" si="4"/>
        <v>7.41285E-2</v>
      </c>
      <c r="L43" s="25">
        <f t="shared" si="5"/>
        <v>1.7071793550000001</v>
      </c>
      <c r="M43" s="25">
        <v>7.356E-2</v>
      </c>
      <c r="N43" s="25">
        <f t="shared" si="6"/>
        <v>7.3554999999999995E-2</v>
      </c>
      <c r="O43" s="25"/>
      <c r="P43" s="25">
        <f t="shared" si="7"/>
        <v>7.2087100000000001E-2</v>
      </c>
      <c r="Q43" s="25">
        <f t="shared" si="8"/>
        <v>1.6601659130000002</v>
      </c>
      <c r="R43" s="25">
        <v>6.93E-2</v>
      </c>
      <c r="S43" s="25">
        <f t="shared" si="9"/>
        <v>6.9294999999999995E-2</v>
      </c>
      <c r="T43" s="25"/>
      <c r="U43" s="25">
        <f t="shared" si="10"/>
        <v>6.6032499999999994E-2</v>
      </c>
      <c r="V43" s="25">
        <f t="shared" si="11"/>
        <v>1.5207284749999999</v>
      </c>
      <c r="W43" s="25">
        <v>7.109E-2</v>
      </c>
      <c r="X43" s="25">
        <f t="shared" si="12"/>
        <v>7.1084999999999995E-2</v>
      </c>
      <c r="Y43" s="25"/>
      <c r="Z43" s="25">
        <f t="shared" si="13"/>
        <v>6.91248E-2</v>
      </c>
      <c r="AA43" s="25">
        <f t="shared" si="14"/>
        <v>1.5919441440000002</v>
      </c>
      <c r="AB43" s="25">
        <v>1.2E-4</v>
      </c>
      <c r="AC43" s="25">
        <f t="shared" si="15"/>
        <v>4.9999999999999996E-6</v>
      </c>
    </row>
    <row r="44" spans="1:29" s="15" customFormat="1">
      <c r="A44" s="19">
        <v>292</v>
      </c>
      <c r="B44" s="25">
        <v>-1.0000000000000001E-5</v>
      </c>
      <c r="C44" s="25">
        <v>3.712E-2</v>
      </c>
      <c r="D44" s="25">
        <f t="shared" si="0"/>
        <v>3.7080000000000002E-2</v>
      </c>
      <c r="E44" s="25"/>
      <c r="F44" s="25">
        <f t="shared" si="1"/>
        <v>3.4792900000000002E-2</v>
      </c>
      <c r="G44" s="25">
        <f t="shared" si="2"/>
        <v>0.8012804870000001</v>
      </c>
      <c r="H44" s="25">
        <v>7.5789999999999996E-2</v>
      </c>
      <c r="I44" s="25">
        <f t="shared" si="3"/>
        <v>7.5749999999999998E-2</v>
      </c>
      <c r="J44" s="25"/>
      <c r="K44" s="25">
        <f t="shared" si="4"/>
        <v>7.3063500000000003E-2</v>
      </c>
      <c r="L44" s="25">
        <f t="shared" si="5"/>
        <v>1.6826524050000002</v>
      </c>
      <c r="M44" s="25">
        <v>7.2428999999999993E-2</v>
      </c>
      <c r="N44" s="25">
        <f t="shared" si="6"/>
        <v>7.2388999999999995E-2</v>
      </c>
      <c r="O44" s="25"/>
      <c r="P44" s="25">
        <f t="shared" si="7"/>
        <v>7.0921100000000001E-2</v>
      </c>
      <c r="Q44" s="25">
        <f t="shared" si="8"/>
        <v>1.633312933</v>
      </c>
      <c r="R44" s="25">
        <v>6.8449999999999997E-2</v>
      </c>
      <c r="S44" s="25">
        <f t="shared" si="9"/>
        <v>6.8409999999999999E-2</v>
      </c>
      <c r="T44" s="25"/>
      <c r="U44" s="25">
        <f t="shared" si="10"/>
        <v>6.5147499999999997E-2</v>
      </c>
      <c r="V44" s="25">
        <f t="shared" si="11"/>
        <v>1.5003469250000001</v>
      </c>
      <c r="W44" s="25">
        <v>6.9489999999999996E-2</v>
      </c>
      <c r="X44" s="25">
        <f t="shared" si="12"/>
        <v>6.9449999999999998E-2</v>
      </c>
      <c r="Y44" s="25"/>
      <c r="Z44" s="25">
        <f t="shared" si="13"/>
        <v>6.7489800000000003E-2</v>
      </c>
      <c r="AA44" s="25">
        <f t="shared" si="14"/>
        <v>1.5542900940000002</v>
      </c>
      <c r="AB44" s="25">
        <v>9.0000000000000006E-5</v>
      </c>
      <c r="AC44" s="25">
        <f t="shared" si="15"/>
        <v>4.0000000000000003E-5</v>
      </c>
    </row>
    <row r="45" spans="1:29" s="15" customFormat="1">
      <c r="A45" s="19">
        <v>293</v>
      </c>
      <c r="B45" s="25">
        <v>5.0000000000000002E-5</v>
      </c>
      <c r="C45" s="25">
        <v>3.6389999999999999E-2</v>
      </c>
      <c r="D45" s="25">
        <f t="shared" si="0"/>
        <v>3.6389999999999999E-2</v>
      </c>
      <c r="E45" s="25"/>
      <c r="F45" s="25">
        <f t="shared" si="1"/>
        <v>3.4102899999999998E-2</v>
      </c>
      <c r="G45" s="25">
        <f t="shared" si="2"/>
        <v>0.78538978699999995</v>
      </c>
      <c r="H45" s="25">
        <v>7.4770000000000003E-2</v>
      </c>
      <c r="I45" s="25">
        <f t="shared" si="3"/>
        <v>7.4770000000000003E-2</v>
      </c>
      <c r="J45" s="25"/>
      <c r="K45" s="25">
        <f t="shared" si="4"/>
        <v>7.2083500000000009E-2</v>
      </c>
      <c r="L45" s="25">
        <f t="shared" si="5"/>
        <v>1.6600830050000004</v>
      </c>
      <c r="M45" s="25">
        <v>7.1429000000000006E-2</v>
      </c>
      <c r="N45" s="25">
        <f t="shared" si="6"/>
        <v>7.1429000000000006E-2</v>
      </c>
      <c r="O45" s="25"/>
      <c r="P45" s="25">
        <f t="shared" si="7"/>
        <v>6.9961100000000012E-2</v>
      </c>
      <c r="Q45" s="25">
        <f t="shared" si="8"/>
        <v>1.6112041330000004</v>
      </c>
      <c r="R45" s="25">
        <v>6.8320000000000006E-2</v>
      </c>
      <c r="S45" s="25">
        <f t="shared" si="9"/>
        <v>6.8320000000000006E-2</v>
      </c>
      <c r="T45" s="25"/>
      <c r="U45" s="25">
        <f t="shared" si="10"/>
        <v>6.5057500000000004E-2</v>
      </c>
      <c r="V45" s="25">
        <f t="shared" si="11"/>
        <v>1.4982742250000001</v>
      </c>
      <c r="W45" s="25">
        <v>6.8418999999999994E-2</v>
      </c>
      <c r="X45" s="25">
        <f t="shared" si="12"/>
        <v>6.8418999999999994E-2</v>
      </c>
      <c r="Y45" s="25"/>
      <c r="Z45" s="25">
        <f t="shared" si="13"/>
        <v>6.6458799999999998E-2</v>
      </c>
      <c r="AA45" s="25">
        <f t="shared" si="14"/>
        <v>1.530546164</v>
      </c>
      <c r="AB45" s="25">
        <v>-5.0000000000000002E-5</v>
      </c>
      <c r="AC45" s="25">
        <f t="shared" si="15"/>
        <v>0</v>
      </c>
    </row>
    <row r="46" spans="1:29" s="15" customFormat="1">
      <c r="A46" s="19">
        <v>294</v>
      </c>
      <c r="B46" s="25">
        <v>1.0000000000000001E-5</v>
      </c>
      <c r="C46" s="25">
        <v>3.5470000000000002E-2</v>
      </c>
      <c r="D46" s="25">
        <f t="shared" si="0"/>
        <v>3.5625000000000004E-2</v>
      </c>
      <c r="E46" s="25"/>
      <c r="F46" s="25">
        <f t="shared" si="1"/>
        <v>3.3337900000000004E-2</v>
      </c>
      <c r="G46" s="25">
        <f t="shared" si="2"/>
        <v>0.76777183700000007</v>
      </c>
      <c r="H46" s="25">
        <v>7.3660000000000003E-2</v>
      </c>
      <c r="I46" s="25">
        <f t="shared" si="3"/>
        <v>7.3815000000000006E-2</v>
      </c>
      <c r="J46" s="25"/>
      <c r="K46" s="25">
        <f t="shared" si="4"/>
        <v>7.1128500000000011E-2</v>
      </c>
      <c r="L46" s="25">
        <f t="shared" si="5"/>
        <v>1.6380893550000004</v>
      </c>
      <c r="M46" s="25">
        <v>7.041E-2</v>
      </c>
      <c r="N46" s="25">
        <f t="shared" si="6"/>
        <v>7.0565000000000003E-2</v>
      </c>
      <c r="O46" s="25"/>
      <c r="P46" s="25">
        <f t="shared" si="7"/>
        <v>6.9097100000000009E-2</v>
      </c>
      <c r="Q46" s="25">
        <f t="shared" si="8"/>
        <v>1.5913062130000002</v>
      </c>
      <c r="R46" s="25">
        <v>6.8110000000000004E-2</v>
      </c>
      <c r="S46" s="25">
        <f t="shared" si="9"/>
        <v>6.8265000000000006E-2</v>
      </c>
      <c r="T46" s="25"/>
      <c r="U46" s="25">
        <f t="shared" si="10"/>
        <v>6.5002500000000005E-2</v>
      </c>
      <c r="V46" s="25">
        <f t="shared" si="11"/>
        <v>1.4970075750000003</v>
      </c>
      <c r="W46" s="25">
        <v>6.6960000000000006E-2</v>
      </c>
      <c r="X46" s="25">
        <f t="shared" si="12"/>
        <v>6.7115000000000008E-2</v>
      </c>
      <c r="Y46" s="25"/>
      <c r="Z46" s="25">
        <f t="shared" si="13"/>
        <v>6.5154800000000013E-2</v>
      </c>
      <c r="AA46" s="25">
        <f t="shared" si="14"/>
        <v>1.5005150440000004</v>
      </c>
      <c r="AB46" s="25">
        <v>-3.2000000000000003E-4</v>
      </c>
      <c r="AC46" s="25">
        <f t="shared" si="15"/>
        <v>-1.55E-4</v>
      </c>
    </row>
    <row r="47" spans="1:29" s="15" customFormat="1">
      <c r="A47" s="19">
        <v>295</v>
      </c>
      <c r="B47" s="25">
        <v>-5.0000000000000002E-5</v>
      </c>
      <c r="C47" s="25">
        <v>3.4610000000000002E-2</v>
      </c>
      <c r="D47" s="25">
        <f t="shared" si="0"/>
        <v>3.4825000000000002E-2</v>
      </c>
      <c r="E47" s="25"/>
      <c r="F47" s="25">
        <f t="shared" si="1"/>
        <v>3.2537900000000002E-2</v>
      </c>
      <c r="G47" s="25">
        <f t="shared" si="2"/>
        <v>0.74934783700000007</v>
      </c>
      <c r="H47" s="25">
        <v>7.2450000000000001E-2</v>
      </c>
      <c r="I47" s="25">
        <f t="shared" si="3"/>
        <v>7.2665000000000007E-2</v>
      </c>
      <c r="J47" s="25"/>
      <c r="K47" s="25">
        <f t="shared" si="4"/>
        <v>6.9978500000000013E-2</v>
      </c>
      <c r="L47" s="25">
        <f t="shared" si="5"/>
        <v>1.6116048550000004</v>
      </c>
      <c r="M47" s="25">
        <v>6.9209000000000007E-2</v>
      </c>
      <c r="N47" s="25">
        <f t="shared" si="6"/>
        <v>6.9424000000000013E-2</v>
      </c>
      <c r="O47" s="25"/>
      <c r="P47" s="25">
        <f t="shared" si="7"/>
        <v>6.7956100000000019E-2</v>
      </c>
      <c r="Q47" s="25">
        <f t="shared" si="8"/>
        <v>1.5650289830000006</v>
      </c>
      <c r="R47" s="25">
        <v>6.7489999999999994E-2</v>
      </c>
      <c r="S47" s="25">
        <f t="shared" si="9"/>
        <v>6.7705000000000001E-2</v>
      </c>
      <c r="T47" s="25"/>
      <c r="U47" s="25">
        <f t="shared" si="10"/>
        <v>6.44425E-2</v>
      </c>
      <c r="V47" s="25">
        <f t="shared" si="11"/>
        <v>1.484110775</v>
      </c>
      <c r="W47" s="25">
        <v>6.5559000000000006E-2</v>
      </c>
      <c r="X47" s="25">
        <f t="shared" si="12"/>
        <v>6.5774000000000013E-2</v>
      </c>
      <c r="Y47" s="25"/>
      <c r="Z47" s="25">
        <f t="shared" si="13"/>
        <v>6.3813800000000018E-2</v>
      </c>
      <c r="AA47" s="25">
        <f t="shared" si="14"/>
        <v>1.4696318140000004</v>
      </c>
      <c r="AB47" s="25">
        <v>-3.8000000000000002E-4</v>
      </c>
      <c r="AC47" s="25">
        <f t="shared" si="15"/>
        <v>-2.1500000000000002E-4</v>
      </c>
    </row>
    <row r="48" spans="1:29" s="15" customFormat="1">
      <c r="A48" s="18">
        <v>296</v>
      </c>
      <c r="B48" s="25">
        <v>1.4999999999999999E-4</v>
      </c>
      <c r="C48" s="25">
        <v>3.397E-2</v>
      </c>
      <c r="D48" s="25">
        <f t="shared" si="0"/>
        <v>3.4119999999999998E-2</v>
      </c>
      <c r="E48" s="25"/>
      <c r="F48" s="25">
        <f t="shared" si="1"/>
        <v>3.1832899999999997E-2</v>
      </c>
      <c r="G48" s="25">
        <f t="shared" si="2"/>
        <v>0.73311168699999996</v>
      </c>
      <c r="H48" s="25">
        <v>7.1129999999999999E-2</v>
      </c>
      <c r="I48" s="25">
        <f t="shared" si="3"/>
        <v>7.1279999999999996E-2</v>
      </c>
      <c r="J48" s="25"/>
      <c r="K48" s="25">
        <f t="shared" si="4"/>
        <v>6.8593500000000002E-2</v>
      </c>
      <c r="L48" s="25">
        <f t="shared" si="5"/>
        <v>1.579708305</v>
      </c>
      <c r="M48" s="25">
        <v>6.8159999999999998E-2</v>
      </c>
      <c r="N48" s="25">
        <f t="shared" si="6"/>
        <v>6.8309999999999996E-2</v>
      </c>
      <c r="O48" s="25"/>
      <c r="P48" s="25">
        <f t="shared" si="7"/>
        <v>6.6842100000000002E-2</v>
      </c>
      <c r="Q48" s="25">
        <f t="shared" si="8"/>
        <v>1.5393735630000001</v>
      </c>
      <c r="R48" s="25">
        <v>6.6059999999999994E-2</v>
      </c>
      <c r="S48" s="25">
        <f t="shared" si="9"/>
        <v>6.6209999999999991E-2</v>
      </c>
      <c r="T48" s="25"/>
      <c r="U48" s="25">
        <f t="shared" si="10"/>
        <v>6.294749999999999E-2</v>
      </c>
      <c r="V48" s="25">
        <f t="shared" si="11"/>
        <v>1.4496809249999998</v>
      </c>
      <c r="W48" s="25">
        <v>6.4409999999999995E-2</v>
      </c>
      <c r="X48" s="25">
        <f t="shared" si="12"/>
        <v>6.4559999999999992E-2</v>
      </c>
      <c r="Y48" s="25"/>
      <c r="Z48" s="25">
        <f t="shared" si="13"/>
        <v>6.2599799999999997E-2</v>
      </c>
      <c r="AA48" s="25">
        <f t="shared" si="14"/>
        <v>1.4416733939999999</v>
      </c>
      <c r="AB48" s="25">
        <v>-4.4999999999999999E-4</v>
      </c>
      <c r="AC48" s="25">
        <f t="shared" si="15"/>
        <v>-1.5000000000000001E-4</v>
      </c>
    </row>
    <row r="49" spans="1:29" s="15" customFormat="1">
      <c r="A49" s="18">
        <v>297</v>
      </c>
      <c r="B49" s="25">
        <v>0</v>
      </c>
      <c r="C49" s="25">
        <v>3.3050000000000003E-2</v>
      </c>
      <c r="D49" s="25">
        <f t="shared" si="0"/>
        <v>3.3305000000000001E-2</v>
      </c>
      <c r="E49" s="25"/>
      <c r="F49" s="25">
        <f t="shared" si="1"/>
        <v>3.1017900000000001E-2</v>
      </c>
      <c r="G49" s="25">
        <f t="shared" si="2"/>
        <v>0.7143422370000001</v>
      </c>
      <c r="H49" s="25">
        <v>7.0290000000000005E-2</v>
      </c>
      <c r="I49" s="25">
        <f t="shared" si="3"/>
        <v>7.054500000000001E-2</v>
      </c>
      <c r="J49" s="25"/>
      <c r="K49" s="25">
        <f t="shared" si="4"/>
        <v>6.7858500000000016E-2</v>
      </c>
      <c r="L49" s="25">
        <f t="shared" si="5"/>
        <v>1.5627812550000004</v>
      </c>
      <c r="M49" s="25">
        <v>6.7019999999999996E-2</v>
      </c>
      <c r="N49" s="25">
        <f t="shared" si="6"/>
        <v>6.7275000000000001E-2</v>
      </c>
      <c r="O49" s="25"/>
      <c r="P49" s="25">
        <f t="shared" si="7"/>
        <v>6.5807100000000007E-2</v>
      </c>
      <c r="Q49" s="25">
        <f t="shared" si="8"/>
        <v>1.5155375130000002</v>
      </c>
      <c r="R49" s="25">
        <v>6.583E-2</v>
      </c>
      <c r="S49" s="25">
        <f t="shared" si="9"/>
        <v>6.6085000000000005E-2</v>
      </c>
      <c r="T49" s="25"/>
      <c r="U49" s="25">
        <f t="shared" si="10"/>
        <v>6.2822500000000003E-2</v>
      </c>
      <c r="V49" s="25">
        <f t="shared" si="11"/>
        <v>1.4468021750000002</v>
      </c>
      <c r="W49" s="25">
        <v>6.2969999999999998E-2</v>
      </c>
      <c r="X49" s="25">
        <f t="shared" si="12"/>
        <v>6.3225000000000003E-2</v>
      </c>
      <c r="Y49" s="25"/>
      <c r="Z49" s="25">
        <f t="shared" si="13"/>
        <v>6.1264800000000001E-2</v>
      </c>
      <c r="AA49" s="25">
        <f t="shared" si="14"/>
        <v>1.410928344</v>
      </c>
      <c r="AB49" s="25">
        <v>-5.1000000000000004E-4</v>
      </c>
      <c r="AC49" s="25">
        <f t="shared" si="15"/>
        <v>-2.5500000000000002E-4</v>
      </c>
    </row>
    <row r="50" spans="1:29" s="15" customFormat="1">
      <c r="A50" s="18">
        <v>298</v>
      </c>
      <c r="B50" s="25">
        <v>-2.0000000000000002E-5</v>
      </c>
      <c r="C50" s="25">
        <v>3.2370000000000003E-2</v>
      </c>
      <c r="D50" s="25">
        <f t="shared" si="0"/>
        <v>3.2695000000000002E-2</v>
      </c>
      <c r="E50" s="25"/>
      <c r="F50" s="25">
        <f t="shared" si="1"/>
        <v>3.0407900000000002E-2</v>
      </c>
      <c r="G50" s="25">
        <f t="shared" si="2"/>
        <v>0.70029393700000009</v>
      </c>
      <c r="H50" s="25">
        <v>6.9260000000000002E-2</v>
      </c>
      <c r="I50" s="25">
        <f t="shared" si="3"/>
        <v>6.9585000000000008E-2</v>
      </c>
      <c r="J50" s="25"/>
      <c r="K50" s="25">
        <f t="shared" si="4"/>
        <v>6.6898500000000014E-2</v>
      </c>
      <c r="L50" s="25">
        <f t="shared" si="5"/>
        <v>1.5406724550000004</v>
      </c>
      <c r="M50" s="25">
        <v>6.6250000000000003E-2</v>
      </c>
      <c r="N50" s="25">
        <f t="shared" si="6"/>
        <v>6.6575000000000009E-2</v>
      </c>
      <c r="O50" s="25"/>
      <c r="P50" s="25">
        <f t="shared" si="7"/>
        <v>6.5107100000000015E-2</v>
      </c>
      <c r="Q50" s="25">
        <f t="shared" si="8"/>
        <v>1.4994165130000003</v>
      </c>
      <c r="R50" s="25">
        <v>6.5530000000000005E-2</v>
      </c>
      <c r="S50" s="25">
        <f t="shared" si="9"/>
        <v>6.5855000000000011E-2</v>
      </c>
      <c r="T50" s="25"/>
      <c r="U50" s="25">
        <f t="shared" si="10"/>
        <v>6.2592500000000009E-2</v>
      </c>
      <c r="V50" s="25">
        <f t="shared" si="11"/>
        <v>1.4415052750000004</v>
      </c>
      <c r="W50" s="25">
        <v>6.1839999999999999E-2</v>
      </c>
      <c r="X50" s="25">
        <f t="shared" si="12"/>
        <v>6.2164999999999998E-2</v>
      </c>
      <c r="Y50" s="25"/>
      <c r="Z50" s="25">
        <f t="shared" si="13"/>
        <v>6.0204799999999996E-2</v>
      </c>
      <c r="AA50" s="25">
        <f t="shared" si="14"/>
        <v>1.386516544</v>
      </c>
      <c r="AB50" s="25">
        <v>-6.3000000000000003E-4</v>
      </c>
      <c r="AC50" s="25">
        <f t="shared" si="15"/>
        <v>-3.2500000000000004E-4</v>
      </c>
    </row>
    <row r="51" spans="1:29" s="15" customFormat="1">
      <c r="A51" s="18">
        <v>299</v>
      </c>
      <c r="B51" s="25">
        <v>-5.0000000000000002E-5</v>
      </c>
      <c r="C51" s="25">
        <v>3.1710000000000002E-2</v>
      </c>
      <c r="D51" s="25">
        <f t="shared" si="0"/>
        <v>3.211E-2</v>
      </c>
      <c r="E51" s="25"/>
      <c r="F51" s="25">
        <f t="shared" si="1"/>
        <v>2.9822899999999999E-2</v>
      </c>
      <c r="G51" s="25">
        <f t="shared" si="2"/>
        <v>0.68682138700000006</v>
      </c>
      <c r="H51" s="25">
        <v>6.8239999999999995E-2</v>
      </c>
      <c r="I51" s="25">
        <f t="shared" si="3"/>
        <v>6.8639999999999993E-2</v>
      </c>
      <c r="J51" s="25"/>
      <c r="K51" s="25">
        <f t="shared" si="4"/>
        <v>6.5953499999999998E-2</v>
      </c>
      <c r="L51" s="25">
        <f t="shared" si="5"/>
        <v>1.5189091050000001</v>
      </c>
      <c r="M51" s="25">
        <v>6.5250000000000002E-2</v>
      </c>
      <c r="N51" s="25">
        <f t="shared" si="6"/>
        <v>6.565E-2</v>
      </c>
      <c r="O51" s="25"/>
      <c r="P51" s="25">
        <f t="shared" si="7"/>
        <v>6.4182100000000006E-2</v>
      </c>
      <c r="Q51" s="25">
        <f t="shared" si="8"/>
        <v>1.4781137630000003</v>
      </c>
      <c r="R51" s="25">
        <v>6.5129999999999993E-2</v>
      </c>
      <c r="S51" s="25">
        <f t="shared" si="9"/>
        <v>6.5529999999999991E-2</v>
      </c>
      <c r="T51" s="25"/>
      <c r="U51" s="25">
        <f t="shared" si="10"/>
        <v>6.226749999999999E-2</v>
      </c>
      <c r="V51" s="25">
        <f t="shared" si="11"/>
        <v>1.4340205249999998</v>
      </c>
      <c r="W51" s="25">
        <v>6.0670000000000002E-2</v>
      </c>
      <c r="X51" s="25">
        <f t="shared" si="12"/>
        <v>6.1069999999999999E-2</v>
      </c>
      <c r="Y51" s="25"/>
      <c r="Z51" s="25">
        <f t="shared" si="13"/>
        <v>5.9109799999999997E-2</v>
      </c>
      <c r="AA51" s="25">
        <f t="shared" si="14"/>
        <v>1.361298694</v>
      </c>
      <c r="AB51" s="25">
        <v>-7.5000000000000002E-4</v>
      </c>
      <c r="AC51" s="25">
        <f t="shared" si="15"/>
        <v>-4.0000000000000002E-4</v>
      </c>
    </row>
    <row r="52" spans="1:29" s="15" customFormat="1">
      <c r="A52" s="18">
        <v>300</v>
      </c>
      <c r="B52" s="25">
        <v>-1E-4</v>
      </c>
      <c r="C52" s="25">
        <v>3.1199999999999999E-2</v>
      </c>
      <c r="D52" s="25">
        <f t="shared" si="0"/>
        <v>3.1664999999999999E-2</v>
      </c>
      <c r="E52" s="25"/>
      <c r="F52" s="25">
        <f t="shared" si="1"/>
        <v>2.9377899999999998E-2</v>
      </c>
      <c r="G52" s="25">
        <f t="shared" si="2"/>
        <v>0.67657303700000004</v>
      </c>
      <c r="H52" s="25">
        <v>6.7589999999999997E-2</v>
      </c>
      <c r="I52" s="25">
        <f t="shared" si="3"/>
        <v>6.8054999999999991E-2</v>
      </c>
      <c r="J52" s="25"/>
      <c r="K52" s="25">
        <f t="shared" si="4"/>
        <v>6.5368499999999996E-2</v>
      </c>
      <c r="L52" s="25">
        <f t="shared" si="5"/>
        <v>1.505436555</v>
      </c>
      <c r="M52" s="25">
        <v>6.4199000000000006E-2</v>
      </c>
      <c r="N52" s="25">
        <f t="shared" si="6"/>
        <v>6.4663999999999999E-2</v>
      </c>
      <c r="O52" s="25"/>
      <c r="P52" s="25">
        <f t="shared" si="7"/>
        <v>6.3196100000000005E-2</v>
      </c>
      <c r="Q52" s="25">
        <f t="shared" si="8"/>
        <v>1.4554061830000002</v>
      </c>
      <c r="R52" s="25">
        <v>6.4769999999999994E-2</v>
      </c>
      <c r="S52" s="25">
        <f t="shared" si="9"/>
        <v>6.5234999999999987E-2</v>
      </c>
      <c r="T52" s="25"/>
      <c r="U52" s="25">
        <f t="shared" si="10"/>
        <v>6.1972499999999986E-2</v>
      </c>
      <c r="V52" s="25">
        <f t="shared" si="11"/>
        <v>1.4272266749999998</v>
      </c>
      <c r="W52" s="25">
        <v>5.9950000000000003E-2</v>
      </c>
      <c r="X52" s="25">
        <f t="shared" si="12"/>
        <v>6.0415000000000003E-2</v>
      </c>
      <c r="Y52" s="25"/>
      <c r="Z52" s="25">
        <f t="shared" si="13"/>
        <v>5.8454800000000001E-2</v>
      </c>
      <c r="AA52" s="25">
        <f t="shared" si="14"/>
        <v>1.3462140440000001</v>
      </c>
      <c r="AB52" s="25">
        <v>-8.3000000000000001E-4</v>
      </c>
      <c r="AC52" s="25">
        <f t="shared" si="15"/>
        <v>-4.6500000000000003E-4</v>
      </c>
    </row>
    <row r="53" spans="1:29" s="15" customFormat="1">
      <c r="A53" s="18">
        <v>301</v>
      </c>
      <c r="B53" s="25">
        <v>-1.2E-4</v>
      </c>
      <c r="C53" s="25">
        <v>3.0630000000000001E-2</v>
      </c>
      <c r="D53" s="25">
        <f t="shared" si="0"/>
        <v>3.1165000000000002E-2</v>
      </c>
      <c r="E53" s="25"/>
      <c r="F53" s="25">
        <f t="shared" si="1"/>
        <v>2.8877900000000001E-2</v>
      </c>
      <c r="G53" s="25">
        <f t="shared" si="2"/>
        <v>0.6650580370000001</v>
      </c>
      <c r="H53" s="25">
        <v>6.6350000000000006E-2</v>
      </c>
      <c r="I53" s="25">
        <f t="shared" si="3"/>
        <v>6.6885E-2</v>
      </c>
      <c r="J53" s="25"/>
      <c r="K53" s="25">
        <f t="shared" si="4"/>
        <v>6.4198500000000006E-2</v>
      </c>
      <c r="L53" s="25">
        <f t="shared" si="5"/>
        <v>1.4784914550000001</v>
      </c>
      <c r="M53" s="25">
        <v>6.3219999999999998E-2</v>
      </c>
      <c r="N53" s="25">
        <f t="shared" si="6"/>
        <v>6.3754999999999992E-2</v>
      </c>
      <c r="O53" s="25"/>
      <c r="P53" s="25">
        <f t="shared" si="7"/>
        <v>6.2287099999999991E-2</v>
      </c>
      <c r="Q53" s="25">
        <f t="shared" si="8"/>
        <v>1.4344719129999999</v>
      </c>
      <c r="R53" s="25">
        <v>6.3109999999999999E-2</v>
      </c>
      <c r="S53" s="25">
        <f t="shared" si="9"/>
        <v>6.3644999999999993E-2</v>
      </c>
      <c r="T53" s="25"/>
      <c r="U53" s="25">
        <f t="shared" si="10"/>
        <v>6.0382499999999992E-2</v>
      </c>
      <c r="V53" s="25">
        <f t="shared" si="11"/>
        <v>1.3906089749999999</v>
      </c>
      <c r="W53" s="25">
        <v>5.876E-2</v>
      </c>
      <c r="X53" s="25">
        <f t="shared" si="12"/>
        <v>5.9295E-2</v>
      </c>
      <c r="Y53" s="25"/>
      <c r="Z53" s="25">
        <f t="shared" si="13"/>
        <v>5.7334799999999998E-2</v>
      </c>
      <c r="AA53" s="25">
        <f t="shared" si="14"/>
        <v>1.320420444</v>
      </c>
      <c r="AB53" s="25">
        <v>-9.5E-4</v>
      </c>
      <c r="AC53" s="25">
        <f t="shared" si="15"/>
        <v>-5.3499999999999999E-4</v>
      </c>
    </row>
    <row r="54" spans="1:29" s="15" customFormat="1">
      <c r="A54" s="18">
        <v>302</v>
      </c>
      <c r="B54" s="25">
        <v>1.1E-4</v>
      </c>
      <c r="C54" s="25">
        <v>2.989E-2</v>
      </c>
      <c r="D54" s="25">
        <f t="shared" si="0"/>
        <v>3.0345E-2</v>
      </c>
      <c r="E54" s="25"/>
      <c r="F54" s="25">
        <f t="shared" si="1"/>
        <v>2.80579E-2</v>
      </c>
      <c r="G54" s="25">
        <f t="shared" si="2"/>
        <v>0.64617343700000007</v>
      </c>
      <c r="H54" s="25">
        <v>6.54E-2</v>
      </c>
      <c r="I54" s="25">
        <f t="shared" si="3"/>
        <v>6.5854999999999997E-2</v>
      </c>
      <c r="J54" s="25"/>
      <c r="K54" s="25">
        <f t="shared" si="4"/>
        <v>6.3168500000000002E-2</v>
      </c>
      <c r="L54" s="25">
        <f t="shared" si="5"/>
        <v>1.4547705550000001</v>
      </c>
      <c r="M54" s="25">
        <v>6.2210000000000001E-2</v>
      </c>
      <c r="N54" s="25">
        <f t="shared" si="6"/>
        <v>6.2664999999999998E-2</v>
      </c>
      <c r="O54" s="25"/>
      <c r="P54" s="25">
        <f t="shared" si="7"/>
        <v>6.1197099999999997E-2</v>
      </c>
      <c r="Q54" s="25">
        <f t="shared" si="8"/>
        <v>1.409369213</v>
      </c>
      <c r="R54" s="25">
        <v>6.2799999999999995E-2</v>
      </c>
      <c r="S54" s="25">
        <f t="shared" si="9"/>
        <v>6.3254999999999992E-2</v>
      </c>
      <c r="T54" s="25"/>
      <c r="U54" s="25">
        <f t="shared" si="10"/>
        <v>5.999249999999999E-2</v>
      </c>
      <c r="V54" s="25">
        <f t="shared" si="11"/>
        <v>1.3816272749999998</v>
      </c>
      <c r="W54" s="25">
        <v>5.774E-2</v>
      </c>
      <c r="X54" s="25">
        <f t="shared" si="12"/>
        <v>5.8194999999999997E-2</v>
      </c>
      <c r="Y54" s="25"/>
      <c r="Z54" s="25">
        <f t="shared" si="13"/>
        <v>5.6234799999999995E-2</v>
      </c>
      <c r="AA54" s="25">
        <f t="shared" si="14"/>
        <v>1.295087444</v>
      </c>
      <c r="AB54" s="25">
        <v>-1.0200000000000001E-3</v>
      </c>
      <c r="AC54" s="25">
        <f t="shared" si="15"/>
        <v>-4.5500000000000006E-4</v>
      </c>
    </row>
    <row r="55" spans="1:29" s="15" customFormat="1">
      <c r="A55" s="18">
        <v>303</v>
      </c>
      <c r="B55" s="25">
        <v>-2.0000000000000002E-5</v>
      </c>
      <c r="C55" s="25">
        <v>2.9680000000000002E-2</v>
      </c>
      <c r="D55" s="25">
        <f t="shared" si="0"/>
        <v>3.0315000000000002E-2</v>
      </c>
      <c r="E55" s="25"/>
      <c r="F55" s="25">
        <f t="shared" si="1"/>
        <v>2.8027900000000001E-2</v>
      </c>
      <c r="G55" s="25">
        <f t="shared" si="2"/>
        <v>0.64548253700000002</v>
      </c>
      <c r="H55" s="25">
        <v>6.4269000000000007E-2</v>
      </c>
      <c r="I55" s="25">
        <f t="shared" si="3"/>
        <v>6.4904000000000003E-2</v>
      </c>
      <c r="J55" s="25"/>
      <c r="K55" s="25">
        <f t="shared" si="4"/>
        <v>6.2217500000000002E-2</v>
      </c>
      <c r="L55" s="25">
        <f t="shared" si="5"/>
        <v>1.432869025</v>
      </c>
      <c r="M55" s="25">
        <v>6.1559999999999997E-2</v>
      </c>
      <c r="N55" s="25">
        <f t="shared" si="6"/>
        <v>6.2194999999999993E-2</v>
      </c>
      <c r="O55" s="25"/>
      <c r="P55" s="25">
        <f t="shared" si="7"/>
        <v>6.0727099999999992E-2</v>
      </c>
      <c r="Q55" s="25">
        <f t="shared" si="8"/>
        <v>1.398545113</v>
      </c>
      <c r="R55" s="25">
        <v>6.1620000000000001E-2</v>
      </c>
      <c r="S55" s="25">
        <f t="shared" si="9"/>
        <v>6.2254999999999998E-2</v>
      </c>
      <c r="T55" s="25"/>
      <c r="U55" s="25">
        <f t="shared" si="10"/>
        <v>5.8992499999999996E-2</v>
      </c>
      <c r="V55" s="25">
        <f t="shared" si="11"/>
        <v>1.3585972749999999</v>
      </c>
      <c r="W55" s="25">
        <v>5.6710000000000003E-2</v>
      </c>
      <c r="X55" s="25">
        <f t="shared" si="12"/>
        <v>5.7345E-2</v>
      </c>
      <c r="Y55" s="25"/>
      <c r="Z55" s="25">
        <f t="shared" si="13"/>
        <v>5.5384799999999998E-2</v>
      </c>
      <c r="AA55" s="25">
        <f t="shared" si="14"/>
        <v>1.275511944</v>
      </c>
      <c r="AB55" s="25">
        <v>-1.25E-3</v>
      </c>
      <c r="AC55" s="25">
        <f t="shared" si="15"/>
        <v>-6.3500000000000004E-4</v>
      </c>
    </row>
    <row r="56" spans="1:29" s="15" customFormat="1">
      <c r="A56" s="18">
        <v>304</v>
      </c>
      <c r="B56" s="25">
        <v>-1.0000000000000001E-5</v>
      </c>
      <c r="C56" s="25">
        <v>2.8989999999999998E-2</v>
      </c>
      <c r="D56" s="25">
        <f t="shared" si="0"/>
        <v>2.9604999999999999E-2</v>
      </c>
      <c r="E56" s="25"/>
      <c r="F56" s="25">
        <f t="shared" si="1"/>
        <v>2.7317899999999999E-2</v>
      </c>
      <c r="G56" s="25">
        <f t="shared" si="2"/>
        <v>0.62913123700000007</v>
      </c>
      <c r="H56" s="25">
        <v>6.3270000000000007E-2</v>
      </c>
      <c r="I56" s="25">
        <f t="shared" si="3"/>
        <v>6.3885000000000011E-2</v>
      </c>
      <c r="J56" s="25"/>
      <c r="K56" s="25">
        <f t="shared" si="4"/>
        <v>6.119850000000001E-2</v>
      </c>
      <c r="L56" s="25">
        <f t="shared" si="5"/>
        <v>1.4094014550000002</v>
      </c>
      <c r="M56" s="25">
        <v>6.0269999999999997E-2</v>
      </c>
      <c r="N56" s="25">
        <f t="shared" si="6"/>
        <v>6.0884999999999995E-2</v>
      </c>
      <c r="O56" s="25"/>
      <c r="P56" s="25">
        <f t="shared" si="7"/>
        <v>5.9417099999999994E-2</v>
      </c>
      <c r="Q56" s="25">
        <f t="shared" si="8"/>
        <v>1.3683758129999999</v>
      </c>
      <c r="R56" s="25">
        <v>6.0600000000000001E-2</v>
      </c>
      <c r="S56" s="25">
        <f t="shared" si="9"/>
        <v>6.1214999999999999E-2</v>
      </c>
      <c r="T56" s="25"/>
      <c r="U56" s="25">
        <f t="shared" si="10"/>
        <v>5.7952499999999997E-2</v>
      </c>
      <c r="V56" s="25">
        <f t="shared" si="11"/>
        <v>1.334646075</v>
      </c>
      <c r="W56" s="25">
        <v>5.5899999999999998E-2</v>
      </c>
      <c r="X56" s="25">
        <f t="shared" si="12"/>
        <v>5.6514999999999996E-2</v>
      </c>
      <c r="Y56" s="25"/>
      <c r="Z56" s="25">
        <f t="shared" si="13"/>
        <v>5.4554799999999994E-2</v>
      </c>
      <c r="AA56" s="25">
        <f t="shared" si="14"/>
        <v>1.2563970439999999</v>
      </c>
      <c r="AB56" s="25">
        <v>-1.2199999999999999E-3</v>
      </c>
      <c r="AC56" s="25">
        <f t="shared" si="15"/>
        <v>-6.1499999999999999E-4</v>
      </c>
    </row>
    <row r="57" spans="1:29" s="15" customFormat="1">
      <c r="A57" s="18">
        <v>305</v>
      </c>
      <c r="B57" s="25">
        <v>3.0000000000000001E-5</v>
      </c>
      <c r="C57" s="25">
        <v>2.862E-2</v>
      </c>
      <c r="D57" s="25">
        <f t="shared" si="0"/>
        <v>2.9294999999999998E-2</v>
      </c>
      <c r="E57" s="25"/>
      <c r="F57" s="25">
        <f t="shared" si="1"/>
        <v>2.7007899999999998E-2</v>
      </c>
      <c r="G57" s="25">
        <f t="shared" si="2"/>
        <v>0.62199193699999999</v>
      </c>
      <c r="H57" s="25">
        <v>6.2219999999999998E-2</v>
      </c>
      <c r="I57" s="25">
        <f t="shared" si="3"/>
        <v>6.2894999999999993E-2</v>
      </c>
      <c r="J57" s="25"/>
      <c r="K57" s="25">
        <f t="shared" si="4"/>
        <v>6.0208499999999991E-2</v>
      </c>
      <c r="L57" s="25">
        <f t="shared" si="5"/>
        <v>1.3866017549999998</v>
      </c>
      <c r="M57" s="25">
        <v>5.9330000000000001E-2</v>
      </c>
      <c r="N57" s="25">
        <f t="shared" si="6"/>
        <v>6.0005000000000003E-2</v>
      </c>
      <c r="O57" s="25"/>
      <c r="P57" s="25">
        <f t="shared" si="7"/>
        <v>5.8537100000000002E-2</v>
      </c>
      <c r="Q57" s="25">
        <f t="shared" si="8"/>
        <v>1.3481094130000002</v>
      </c>
      <c r="R57" s="25">
        <v>6.0499999999999998E-2</v>
      </c>
      <c r="S57" s="25">
        <f t="shared" si="9"/>
        <v>6.1175E-2</v>
      </c>
      <c r="T57" s="25"/>
      <c r="U57" s="25">
        <f t="shared" si="10"/>
        <v>5.7912499999999999E-2</v>
      </c>
      <c r="V57" s="25">
        <f t="shared" si="11"/>
        <v>1.3337248750000001</v>
      </c>
      <c r="W57" s="25">
        <v>5.577E-2</v>
      </c>
      <c r="X57" s="25">
        <f t="shared" si="12"/>
        <v>5.6445000000000002E-2</v>
      </c>
      <c r="Y57" s="25"/>
      <c r="Z57" s="25">
        <f t="shared" si="13"/>
        <v>5.44848E-2</v>
      </c>
      <c r="AA57" s="25">
        <f t="shared" si="14"/>
        <v>1.2547849440000001</v>
      </c>
      <c r="AB57" s="25">
        <v>-1.3799999999999999E-3</v>
      </c>
      <c r="AC57" s="25">
        <f t="shared" si="15"/>
        <v>-6.7499999999999993E-4</v>
      </c>
    </row>
    <row r="58" spans="1:29" s="15" customFormat="1">
      <c r="A58" s="18">
        <v>306</v>
      </c>
      <c r="B58" s="25">
        <v>8.0000000000000007E-5</v>
      </c>
      <c r="C58" s="25">
        <v>2.8029999999999999E-2</v>
      </c>
      <c r="D58" s="25">
        <f t="shared" si="0"/>
        <v>2.8745E-2</v>
      </c>
      <c r="E58" s="25"/>
      <c r="F58" s="25">
        <f t="shared" si="1"/>
        <v>2.6457899999999999E-2</v>
      </c>
      <c r="G58" s="25">
        <f t="shared" si="2"/>
        <v>0.60932543699999997</v>
      </c>
      <c r="H58" s="25">
        <v>6.1409999999999999E-2</v>
      </c>
      <c r="I58" s="25">
        <f t="shared" si="3"/>
        <v>6.2125E-2</v>
      </c>
      <c r="J58" s="25"/>
      <c r="K58" s="25">
        <f t="shared" si="4"/>
        <v>5.9438499999999998E-2</v>
      </c>
      <c r="L58" s="25">
        <f t="shared" si="5"/>
        <v>1.368868655</v>
      </c>
      <c r="M58" s="25">
        <v>5.8369999999999998E-2</v>
      </c>
      <c r="N58" s="25">
        <f t="shared" si="6"/>
        <v>5.9084999999999999E-2</v>
      </c>
      <c r="O58" s="25"/>
      <c r="P58" s="25">
        <f t="shared" si="7"/>
        <v>5.7617099999999997E-2</v>
      </c>
      <c r="Q58" s="25">
        <f t="shared" si="8"/>
        <v>1.326921813</v>
      </c>
      <c r="R58" s="25">
        <v>5.9810000000000002E-2</v>
      </c>
      <c r="S58" s="25">
        <f t="shared" si="9"/>
        <v>6.0525000000000002E-2</v>
      </c>
      <c r="T58" s="25"/>
      <c r="U58" s="25">
        <f t="shared" si="10"/>
        <v>5.7262500000000001E-2</v>
      </c>
      <c r="V58" s="25">
        <f t="shared" si="11"/>
        <v>1.3187553750000001</v>
      </c>
      <c r="W58" s="25">
        <v>5.5440000000000003E-2</v>
      </c>
      <c r="X58" s="25">
        <f t="shared" si="12"/>
        <v>5.6155000000000004E-2</v>
      </c>
      <c r="Y58" s="25"/>
      <c r="Z58" s="25">
        <f t="shared" si="13"/>
        <v>5.4194800000000001E-2</v>
      </c>
      <c r="AA58" s="25">
        <f t="shared" si="14"/>
        <v>1.2481062440000001</v>
      </c>
      <c r="AB58" s="25">
        <v>-1.5100000000000001E-3</v>
      </c>
      <c r="AC58" s="25">
        <f t="shared" si="15"/>
        <v>-7.1500000000000003E-4</v>
      </c>
    </row>
    <row r="59" spans="1:29" s="15" customFormat="1">
      <c r="A59" s="18">
        <v>307</v>
      </c>
      <c r="B59" s="25">
        <v>2.0000000000000002E-5</v>
      </c>
      <c r="C59" s="25">
        <v>2.7779999999999999E-2</v>
      </c>
      <c r="D59" s="25">
        <f t="shared" si="0"/>
        <v>2.8565E-2</v>
      </c>
      <c r="E59" s="25"/>
      <c r="F59" s="25">
        <f t="shared" si="1"/>
        <v>2.62779E-2</v>
      </c>
      <c r="G59" s="25">
        <f t="shared" si="2"/>
        <v>0.605180037</v>
      </c>
      <c r="H59" s="25">
        <v>6.0080000000000001E-2</v>
      </c>
      <c r="I59" s="25">
        <f t="shared" si="3"/>
        <v>6.0865000000000002E-2</v>
      </c>
      <c r="J59" s="25"/>
      <c r="K59" s="25">
        <f t="shared" si="4"/>
        <v>5.8178500000000001E-2</v>
      </c>
      <c r="L59" s="25">
        <f t="shared" si="5"/>
        <v>1.3398508550000001</v>
      </c>
      <c r="M59" s="25">
        <v>5.7430000000000002E-2</v>
      </c>
      <c r="N59" s="25">
        <f t="shared" si="6"/>
        <v>5.8215000000000003E-2</v>
      </c>
      <c r="O59" s="25"/>
      <c r="P59" s="25">
        <f t="shared" si="7"/>
        <v>5.6747100000000002E-2</v>
      </c>
      <c r="Q59" s="25">
        <f t="shared" si="8"/>
        <v>1.306885713</v>
      </c>
      <c r="R59" s="25">
        <v>5.9720000000000002E-2</v>
      </c>
      <c r="S59" s="25">
        <f t="shared" si="9"/>
        <v>6.0505000000000003E-2</v>
      </c>
      <c r="T59" s="25"/>
      <c r="U59" s="25">
        <f t="shared" si="10"/>
        <v>5.7242500000000002E-2</v>
      </c>
      <c r="V59" s="25">
        <f t="shared" si="11"/>
        <v>1.318294775</v>
      </c>
      <c r="W59" s="25">
        <v>5.518E-2</v>
      </c>
      <c r="X59" s="25">
        <f t="shared" si="12"/>
        <v>5.5965000000000001E-2</v>
      </c>
      <c r="Y59" s="25"/>
      <c r="Z59" s="25">
        <f t="shared" si="13"/>
        <v>5.4004799999999999E-2</v>
      </c>
      <c r="AA59" s="25">
        <f t="shared" si="14"/>
        <v>1.2437305439999999</v>
      </c>
      <c r="AB59" s="25">
        <v>-1.5900000000000001E-3</v>
      </c>
      <c r="AC59" s="25">
        <f t="shared" si="15"/>
        <v>-7.85E-4</v>
      </c>
    </row>
    <row r="60" spans="1:29" s="15" customFormat="1">
      <c r="A60" s="18">
        <v>308</v>
      </c>
      <c r="B60" s="25">
        <v>-6.8999999999999997E-5</v>
      </c>
      <c r="C60" s="25">
        <v>2.7099999999999999E-2</v>
      </c>
      <c r="D60" s="25">
        <f t="shared" si="0"/>
        <v>2.8004499999999998E-2</v>
      </c>
      <c r="E60" s="25"/>
      <c r="F60" s="25">
        <f t="shared" si="1"/>
        <v>2.5717399999999998E-2</v>
      </c>
      <c r="G60" s="25">
        <f t="shared" si="2"/>
        <v>0.592271722</v>
      </c>
      <c r="H60" s="25">
        <v>5.919E-2</v>
      </c>
      <c r="I60" s="25">
        <f t="shared" si="3"/>
        <v>6.0094500000000002E-2</v>
      </c>
      <c r="J60" s="25"/>
      <c r="K60" s="25">
        <f t="shared" si="4"/>
        <v>5.7408000000000001E-2</v>
      </c>
      <c r="L60" s="25">
        <f t="shared" si="5"/>
        <v>1.3221062400000001</v>
      </c>
      <c r="M60" s="25">
        <v>5.6370000000000003E-2</v>
      </c>
      <c r="N60" s="25">
        <f t="shared" si="6"/>
        <v>5.7274500000000006E-2</v>
      </c>
      <c r="O60" s="25"/>
      <c r="P60" s="25">
        <f t="shared" si="7"/>
        <v>5.5806600000000005E-2</v>
      </c>
      <c r="Q60" s="25">
        <f t="shared" si="8"/>
        <v>1.2852259980000003</v>
      </c>
      <c r="R60" s="25">
        <v>5.9420000000000001E-2</v>
      </c>
      <c r="S60" s="25">
        <f t="shared" si="9"/>
        <v>6.0324500000000003E-2</v>
      </c>
      <c r="T60" s="25"/>
      <c r="U60" s="25">
        <f t="shared" si="10"/>
        <v>5.7062000000000002E-2</v>
      </c>
      <c r="V60" s="25">
        <f t="shared" si="11"/>
        <v>1.31413786</v>
      </c>
      <c r="W60" s="25">
        <v>5.4890000000000001E-2</v>
      </c>
      <c r="X60" s="25">
        <f t="shared" si="12"/>
        <v>5.5794500000000004E-2</v>
      </c>
      <c r="Y60" s="25"/>
      <c r="Z60" s="25">
        <f t="shared" si="13"/>
        <v>5.3834300000000002E-2</v>
      </c>
      <c r="AA60" s="25">
        <f t="shared" si="14"/>
        <v>1.239803929</v>
      </c>
      <c r="AB60" s="25">
        <v>-1.74E-3</v>
      </c>
      <c r="AC60" s="25">
        <f t="shared" si="15"/>
        <v>-9.0450000000000003E-4</v>
      </c>
    </row>
    <row r="61" spans="1:29" s="15" customFormat="1">
      <c r="A61" s="18">
        <v>309</v>
      </c>
      <c r="B61" s="25">
        <v>0</v>
      </c>
      <c r="C61" s="25">
        <v>2.7230000000000001E-2</v>
      </c>
      <c r="D61" s="25">
        <f t="shared" si="0"/>
        <v>2.8170000000000001E-2</v>
      </c>
      <c r="E61" s="25"/>
      <c r="F61" s="25">
        <f t="shared" si="1"/>
        <v>2.58829E-2</v>
      </c>
      <c r="G61" s="25">
        <f t="shared" si="2"/>
        <v>0.59608318700000007</v>
      </c>
      <c r="H61" s="25">
        <v>5.8139999999999997E-2</v>
      </c>
      <c r="I61" s="25">
        <f t="shared" si="3"/>
        <v>5.9080000000000001E-2</v>
      </c>
      <c r="J61" s="25"/>
      <c r="K61" s="25">
        <f t="shared" si="4"/>
        <v>5.6393499999999999E-2</v>
      </c>
      <c r="L61" s="25">
        <f t="shared" si="5"/>
        <v>1.298742305</v>
      </c>
      <c r="M61" s="25">
        <v>5.5469999999999998E-2</v>
      </c>
      <c r="N61" s="25">
        <f t="shared" si="6"/>
        <v>5.6410000000000002E-2</v>
      </c>
      <c r="O61" s="25"/>
      <c r="P61" s="25">
        <f t="shared" si="7"/>
        <v>5.4942100000000001E-2</v>
      </c>
      <c r="Q61" s="25">
        <f t="shared" si="8"/>
        <v>1.2653165630000001</v>
      </c>
      <c r="R61" s="25">
        <v>5.8110000000000002E-2</v>
      </c>
      <c r="S61" s="25">
        <f t="shared" si="9"/>
        <v>5.9050000000000005E-2</v>
      </c>
      <c r="T61" s="25"/>
      <c r="U61" s="25">
        <f t="shared" si="10"/>
        <v>5.5787500000000004E-2</v>
      </c>
      <c r="V61" s="25">
        <f t="shared" si="11"/>
        <v>1.2847861250000001</v>
      </c>
      <c r="W61" s="25">
        <v>5.4649999999999997E-2</v>
      </c>
      <c r="X61" s="25">
        <f t="shared" si="12"/>
        <v>5.5590000000000001E-2</v>
      </c>
      <c r="Y61" s="25"/>
      <c r="Z61" s="25">
        <f t="shared" si="13"/>
        <v>5.3629799999999998E-2</v>
      </c>
      <c r="AA61" s="25">
        <f t="shared" si="14"/>
        <v>1.235094294</v>
      </c>
      <c r="AB61" s="25">
        <v>-1.8799999999999999E-3</v>
      </c>
      <c r="AC61" s="25">
        <f t="shared" si="15"/>
        <v>-9.3999999999999997E-4</v>
      </c>
    </row>
    <row r="62" spans="1:29" s="15" customFormat="1">
      <c r="A62" s="18">
        <v>310</v>
      </c>
      <c r="B62" s="25">
        <v>-2.0000000000000002E-5</v>
      </c>
      <c r="C62" s="25">
        <v>2.614E-2</v>
      </c>
      <c r="D62" s="25">
        <f t="shared" si="0"/>
        <v>2.7109999999999999E-2</v>
      </c>
      <c r="E62" s="25"/>
      <c r="F62" s="25">
        <f t="shared" si="1"/>
        <v>2.4822899999999998E-2</v>
      </c>
      <c r="G62" s="25">
        <f t="shared" si="2"/>
        <v>0.57167138699999998</v>
      </c>
      <c r="H62" s="25">
        <v>5.6649999999999999E-2</v>
      </c>
      <c r="I62" s="25">
        <f t="shared" si="3"/>
        <v>5.7619999999999998E-2</v>
      </c>
      <c r="J62" s="25"/>
      <c r="K62" s="25">
        <f t="shared" si="4"/>
        <v>5.4933499999999996E-2</v>
      </c>
      <c r="L62" s="25">
        <f t="shared" si="5"/>
        <v>1.265118505</v>
      </c>
      <c r="M62" s="25">
        <v>5.3990000000000003E-2</v>
      </c>
      <c r="N62" s="25">
        <f t="shared" si="6"/>
        <v>5.4960000000000002E-2</v>
      </c>
      <c r="O62" s="25"/>
      <c r="P62" s="25">
        <f t="shared" si="7"/>
        <v>5.3492100000000001E-2</v>
      </c>
      <c r="Q62" s="25">
        <f t="shared" si="8"/>
        <v>1.231923063</v>
      </c>
      <c r="R62" s="25">
        <v>5.7299999999999997E-2</v>
      </c>
      <c r="S62" s="25">
        <f t="shared" si="9"/>
        <v>5.8269999999999995E-2</v>
      </c>
      <c r="T62" s="25"/>
      <c r="U62" s="25">
        <f t="shared" si="10"/>
        <v>5.5007499999999994E-2</v>
      </c>
      <c r="V62" s="25">
        <f t="shared" si="11"/>
        <v>1.2668227249999999</v>
      </c>
      <c r="W62" s="25">
        <v>5.4089999999999999E-2</v>
      </c>
      <c r="X62" s="25">
        <f t="shared" si="12"/>
        <v>5.5059999999999998E-2</v>
      </c>
      <c r="Y62" s="25"/>
      <c r="Z62" s="25">
        <f t="shared" si="13"/>
        <v>5.3099799999999996E-2</v>
      </c>
      <c r="AA62" s="25">
        <f t="shared" si="14"/>
        <v>1.2228883939999999</v>
      </c>
      <c r="AB62" s="25">
        <v>-1.92E-3</v>
      </c>
      <c r="AC62" s="25">
        <f t="shared" si="15"/>
        <v>-9.7000000000000005E-4</v>
      </c>
    </row>
    <row r="63" spans="1:29" s="15" customFormat="1">
      <c r="A63" s="18">
        <v>311</v>
      </c>
      <c r="B63" s="25">
        <v>-8.0000000000000007E-5</v>
      </c>
      <c r="C63" s="25">
        <v>2.6190000000000001E-2</v>
      </c>
      <c r="D63" s="25">
        <f t="shared" si="0"/>
        <v>2.7185000000000001E-2</v>
      </c>
      <c r="E63" s="25"/>
      <c r="F63" s="25">
        <f t="shared" si="1"/>
        <v>2.4897900000000001E-2</v>
      </c>
      <c r="G63" s="25">
        <f t="shared" si="2"/>
        <v>0.57339863700000004</v>
      </c>
      <c r="H63" s="25">
        <v>5.6399999999999999E-2</v>
      </c>
      <c r="I63" s="25">
        <f t="shared" si="3"/>
        <v>5.7395000000000002E-2</v>
      </c>
      <c r="J63" s="25"/>
      <c r="K63" s="25">
        <f t="shared" si="4"/>
        <v>5.47085E-2</v>
      </c>
      <c r="L63" s="25">
        <f t="shared" si="5"/>
        <v>1.259936755</v>
      </c>
      <c r="M63" s="25">
        <v>5.339E-2</v>
      </c>
      <c r="N63" s="25">
        <f t="shared" si="6"/>
        <v>5.4385000000000003E-2</v>
      </c>
      <c r="O63" s="25"/>
      <c r="P63" s="25">
        <f t="shared" si="7"/>
        <v>5.2917100000000002E-2</v>
      </c>
      <c r="Q63" s="25">
        <f t="shared" si="8"/>
        <v>1.2186808130000002</v>
      </c>
      <c r="R63" s="25">
        <v>5.7290000000000001E-2</v>
      </c>
      <c r="S63" s="25">
        <f t="shared" si="9"/>
        <v>5.8285000000000003E-2</v>
      </c>
      <c r="T63" s="25"/>
      <c r="U63" s="25">
        <f t="shared" si="10"/>
        <v>5.5022500000000002E-2</v>
      </c>
      <c r="V63" s="25">
        <f t="shared" si="11"/>
        <v>1.2671681750000001</v>
      </c>
      <c r="W63" s="25">
        <v>5.4010000000000002E-2</v>
      </c>
      <c r="X63" s="25">
        <f t="shared" si="12"/>
        <v>5.5005000000000005E-2</v>
      </c>
      <c r="Y63" s="25"/>
      <c r="Z63" s="25">
        <f t="shared" si="13"/>
        <v>5.3044800000000003E-2</v>
      </c>
      <c r="AA63" s="25">
        <f t="shared" si="14"/>
        <v>1.2216217440000001</v>
      </c>
      <c r="AB63" s="25">
        <v>-1.91E-3</v>
      </c>
      <c r="AC63" s="25">
        <f t="shared" si="15"/>
        <v>-9.9500000000000001E-4</v>
      </c>
    </row>
    <row r="64" spans="1:29" s="15" customFormat="1">
      <c r="A64" s="18">
        <v>312</v>
      </c>
      <c r="B64" s="25">
        <v>1.7000000000000001E-4</v>
      </c>
      <c r="C64" s="25">
        <v>2.562E-2</v>
      </c>
      <c r="D64" s="25">
        <f t="shared" si="0"/>
        <v>2.6450000000000001E-2</v>
      </c>
      <c r="E64" s="25"/>
      <c r="F64" s="25">
        <f t="shared" si="1"/>
        <v>2.4162900000000001E-2</v>
      </c>
      <c r="G64" s="25">
        <f t="shared" si="2"/>
        <v>0.5564715870000001</v>
      </c>
      <c r="H64" s="25">
        <v>5.4850000000000003E-2</v>
      </c>
      <c r="I64" s="25">
        <f t="shared" si="3"/>
        <v>5.568E-2</v>
      </c>
      <c r="J64" s="25"/>
      <c r="K64" s="25">
        <f t="shared" si="4"/>
        <v>5.2993499999999999E-2</v>
      </c>
      <c r="L64" s="25">
        <f t="shared" si="5"/>
        <v>1.2204403050000001</v>
      </c>
      <c r="M64" s="25">
        <v>5.2069999999999998E-2</v>
      </c>
      <c r="N64" s="25">
        <f t="shared" si="6"/>
        <v>5.2899999999999996E-2</v>
      </c>
      <c r="O64" s="25"/>
      <c r="P64" s="25">
        <f t="shared" si="7"/>
        <v>5.1432099999999994E-2</v>
      </c>
      <c r="Q64" s="25">
        <f t="shared" si="8"/>
        <v>1.1844812629999999</v>
      </c>
      <c r="R64" s="25">
        <v>5.6989999999999999E-2</v>
      </c>
      <c r="S64" s="25">
        <f t="shared" si="9"/>
        <v>5.7819999999999996E-2</v>
      </c>
      <c r="T64" s="25"/>
      <c r="U64" s="25">
        <f t="shared" si="10"/>
        <v>5.4557499999999995E-2</v>
      </c>
      <c r="V64" s="25">
        <f t="shared" si="11"/>
        <v>1.256459225</v>
      </c>
      <c r="W64" s="25">
        <v>5.3699999999999998E-2</v>
      </c>
      <c r="X64" s="25">
        <f t="shared" si="12"/>
        <v>5.4529999999999995E-2</v>
      </c>
      <c r="Y64" s="25"/>
      <c r="Z64" s="25">
        <f t="shared" si="13"/>
        <v>5.2569799999999993E-2</v>
      </c>
      <c r="AA64" s="25">
        <f t="shared" si="14"/>
        <v>1.2106824939999998</v>
      </c>
      <c r="AB64" s="25">
        <v>-1.83E-3</v>
      </c>
      <c r="AC64" s="25">
        <f t="shared" si="15"/>
        <v>-8.3000000000000001E-4</v>
      </c>
    </row>
    <row r="65" spans="1:29" s="15" customFormat="1">
      <c r="A65" s="18">
        <v>313</v>
      </c>
      <c r="B65" s="25">
        <v>-1.9000000000000001E-4</v>
      </c>
      <c r="C65" s="25">
        <v>2.5250000000000002E-2</v>
      </c>
      <c r="D65" s="25">
        <f t="shared" si="0"/>
        <v>2.6250000000000002E-2</v>
      </c>
      <c r="E65" s="25"/>
      <c r="F65" s="25">
        <f t="shared" si="1"/>
        <v>2.3962900000000002E-2</v>
      </c>
      <c r="G65" s="25">
        <f t="shared" si="2"/>
        <v>0.5518655870000001</v>
      </c>
      <c r="H65" s="25">
        <v>5.4050000000000001E-2</v>
      </c>
      <c r="I65" s="25">
        <f t="shared" si="3"/>
        <v>5.5050000000000002E-2</v>
      </c>
      <c r="J65" s="25"/>
      <c r="K65" s="25">
        <f t="shared" si="4"/>
        <v>5.23635E-2</v>
      </c>
      <c r="L65" s="25">
        <f t="shared" si="5"/>
        <v>1.2059314050000001</v>
      </c>
      <c r="M65" s="25">
        <v>5.1229999999999998E-2</v>
      </c>
      <c r="N65" s="25">
        <f t="shared" si="6"/>
        <v>5.2229999999999999E-2</v>
      </c>
      <c r="O65" s="25"/>
      <c r="P65" s="25">
        <f t="shared" si="7"/>
        <v>5.0762099999999998E-2</v>
      </c>
      <c r="Q65" s="25">
        <f t="shared" si="8"/>
        <v>1.169051163</v>
      </c>
      <c r="R65" s="25">
        <v>5.6469999999999999E-2</v>
      </c>
      <c r="S65" s="25">
        <f t="shared" si="9"/>
        <v>5.747E-2</v>
      </c>
      <c r="T65" s="25"/>
      <c r="U65" s="25">
        <f t="shared" si="10"/>
        <v>5.4207499999999999E-2</v>
      </c>
      <c r="V65" s="25">
        <f t="shared" si="11"/>
        <v>1.2483987249999999</v>
      </c>
      <c r="W65" s="25">
        <v>5.3600000000000002E-2</v>
      </c>
      <c r="X65" s="25">
        <f t="shared" si="12"/>
        <v>5.4600000000000003E-2</v>
      </c>
      <c r="Y65" s="25"/>
      <c r="Z65" s="25">
        <f t="shared" si="13"/>
        <v>5.26398E-2</v>
      </c>
      <c r="AA65" s="25">
        <f t="shared" si="14"/>
        <v>1.2122945940000001</v>
      </c>
      <c r="AB65" s="25">
        <v>-1.81E-3</v>
      </c>
      <c r="AC65" s="25">
        <f t="shared" si="15"/>
        <v>-1E-3</v>
      </c>
    </row>
    <row r="66" spans="1:29" s="15" customFormat="1">
      <c r="A66" s="18">
        <v>314</v>
      </c>
      <c r="B66" s="25">
        <v>6.0000000000000002E-5</v>
      </c>
      <c r="C66" s="25">
        <v>2.5100000000000001E-2</v>
      </c>
      <c r="D66" s="25">
        <f t="shared" si="0"/>
        <v>2.5905000000000001E-2</v>
      </c>
      <c r="E66" s="25"/>
      <c r="F66" s="25">
        <f t="shared" si="1"/>
        <v>2.3617900000000001E-2</v>
      </c>
      <c r="G66" s="25">
        <f t="shared" si="2"/>
        <v>0.54392023700000003</v>
      </c>
      <c r="H66" s="25">
        <v>5.2690000000000001E-2</v>
      </c>
      <c r="I66" s="25">
        <f t="shared" si="3"/>
        <v>5.3495000000000001E-2</v>
      </c>
      <c r="J66" s="25"/>
      <c r="K66" s="25">
        <f t="shared" si="4"/>
        <v>5.0808499999999999E-2</v>
      </c>
      <c r="L66" s="25">
        <f t="shared" si="5"/>
        <v>1.170119755</v>
      </c>
      <c r="M66" s="25">
        <v>5.0160000000000003E-2</v>
      </c>
      <c r="N66" s="25">
        <f t="shared" si="6"/>
        <v>5.0965000000000003E-2</v>
      </c>
      <c r="O66" s="25"/>
      <c r="P66" s="25">
        <f t="shared" si="7"/>
        <v>4.9497100000000002E-2</v>
      </c>
      <c r="Q66" s="25">
        <f t="shared" si="8"/>
        <v>1.1399182130000001</v>
      </c>
      <c r="R66" s="25">
        <v>5.6399999999999999E-2</v>
      </c>
      <c r="S66" s="25">
        <f t="shared" si="9"/>
        <v>5.7204999999999999E-2</v>
      </c>
      <c r="T66" s="25"/>
      <c r="U66" s="25">
        <f t="shared" si="10"/>
        <v>5.3942499999999997E-2</v>
      </c>
      <c r="V66" s="25">
        <f t="shared" si="11"/>
        <v>1.2422957750000001</v>
      </c>
      <c r="W66" s="25">
        <v>5.3499999999999999E-2</v>
      </c>
      <c r="X66" s="25">
        <f t="shared" si="12"/>
        <v>5.4304999999999999E-2</v>
      </c>
      <c r="Y66" s="25"/>
      <c r="Z66" s="25">
        <f t="shared" si="13"/>
        <v>5.2344799999999997E-2</v>
      </c>
      <c r="AA66" s="25">
        <f t="shared" si="14"/>
        <v>1.2055007440000001</v>
      </c>
      <c r="AB66" s="25">
        <v>-1.67E-3</v>
      </c>
      <c r="AC66" s="25">
        <f t="shared" si="15"/>
        <v>-8.0500000000000005E-4</v>
      </c>
    </row>
    <row r="67" spans="1:29" s="15" customFormat="1">
      <c r="A67" s="18">
        <v>315</v>
      </c>
      <c r="B67" s="25">
        <v>-1.2999999999999999E-4</v>
      </c>
      <c r="C67" s="25">
        <v>2.4729999999999999E-2</v>
      </c>
      <c r="D67" s="25">
        <f t="shared" ref="D67:D130" si="16">C67-AC67</f>
        <v>2.5644999999999998E-2</v>
      </c>
      <c r="E67" s="25"/>
      <c r="F67" s="25">
        <f t="shared" ref="F67:F130" si="17">D67-0.0022871</f>
        <v>2.3357899999999997E-2</v>
      </c>
      <c r="G67" s="25">
        <f t="shared" ref="G67:G130" si="18">F67*23.03</f>
        <v>0.53793243699999993</v>
      </c>
      <c r="H67" s="25">
        <v>5.203E-2</v>
      </c>
      <c r="I67" s="25">
        <f t="shared" ref="I67:I130" si="19">H67-AC67</f>
        <v>5.2944999999999999E-2</v>
      </c>
      <c r="J67" s="25"/>
      <c r="K67" s="25">
        <f t="shared" ref="K67:K130" si="20">I67-0.0026865</f>
        <v>5.0258499999999998E-2</v>
      </c>
      <c r="L67" s="25">
        <f t="shared" ref="L67:L130" si="21">K67*23.03</f>
        <v>1.1574532550000001</v>
      </c>
      <c r="M67" s="25">
        <v>4.9239999999999999E-2</v>
      </c>
      <c r="N67" s="25">
        <f t="shared" ref="N67:N130" si="22">M67-AC67</f>
        <v>5.0154999999999998E-2</v>
      </c>
      <c r="O67" s="25"/>
      <c r="P67" s="25">
        <f t="shared" ref="P67:P130" si="23">N67-0.0014679</f>
        <v>4.8687099999999997E-2</v>
      </c>
      <c r="Q67" s="25">
        <f t="shared" ref="Q67:Q130" si="24">P67*23.03</f>
        <v>1.1212639129999999</v>
      </c>
      <c r="R67" s="25">
        <v>5.5930000000000001E-2</v>
      </c>
      <c r="S67" s="25">
        <f t="shared" ref="S67:S130" si="25">R67-AC67</f>
        <v>5.6845E-2</v>
      </c>
      <c r="T67" s="25"/>
      <c r="U67" s="25">
        <f t="shared" ref="U67:U130" si="26">S67-0.0032625</f>
        <v>5.3582499999999998E-2</v>
      </c>
      <c r="V67" s="25">
        <f t="shared" ref="V67:V130" si="27">U67*23.03</f>
        <v>1.2340049749999999</v>
      </c>
      <c r="W67" s="25">
        <v>5.3260000000000002E-2</v>
      </c>
      <c r="X67" s="25">
        <f t="shared" ref="X67:X130" si="28">W67-AC67</f>
        <v>5.4175000000000001E-2</v>
      </c>
      <c r="Y67" s="25"/>
      <c r="Z67" s="25">
        <f t="shared" ref="Z67:Z130" si="29">X67-0.0019602</f>
        <v>5.2214799999999999E-2</v>
      </c>
      <c r="AA67" s="25">
        <f t="shared" ref="AA67:AA130" si="30">Z67*23.03</f>
        <v>1.202506844</v>
      </c>
      <c r="AB67" s="25">
        <v>-1.6999999999999999E-3</v>
      </c>
      <c r="AC67" s="25">
        <f t="shared" ref="AC67:AC130" si="31">(B67+AB67)/2</f>
        <v>-9.1499999999999991E-4</v>
      </c>
    </row>
    <row r="68" spans="1:29" s="15" customFormat="1">
      <c r="A68" s="18">
        <v>316</v>
      </c>
      <c r="B68" s="25">
        <v>1.0000000000000001E-5</v>
      </c>
      <c r="C68" s="25">
        <v>2.4140000000000002E-2</v>
      </c>
      <c r="D68" s="25">
        <f t="shared" si="16"/>
        <v>2.486E-2</v>
      </c>
      <c r="E68" s="25"/>
      <c r="F68" s="25">
        <f t="shared" si="17"/>
        <v>2.25729E-2</v>
      </c>
      <c r="G68" s="25">
        <f t="shared" si="18"/>
        <v>0.51985388700000001</v>
      </c>
      <c r="H68" s="25">
        <v>5.0770000000000003E-2</v>
      </c>
      <c r="I68" s="25">
        <f t="shared" si="19"/>
        <v>5.1490000000000001E-2</v>
      </c>
      <c r="J68" s="25"/>
      <c r="K68" s="25">
        <f t="shared" si="20"/>
        <v>4.88035E-2</v>
      </c>
      <c r="L68" s="25">
        <f t="shared" si="21"/>
        <v>1.1239446050000002</v>
      </c>
      <c r="M68" s="25">
        <v>4.7809999999999998E-2</v>
      </c>
      <c r="N68" s="25">
        <f t="shared" si="22"/>
        <v>4.8529999999999997E-2</v>
      </c>
      <c r="O68" s="25"/>
      <c r="P68" s="25">
        <f t="shared" si="23"/>
        <v>4.7062099999999996E-2</v>
      </c>
      <c r="Q68" s="25">
        <f t="shared" si="24"/>
        <v>1.0838401629999999</v>
      </c>
      <c r="R68" s="25">
        <v>5.6899999999999999E-2</v>
      </c>
      <c r="S68" s="25">
        <f t="shared" si="25"/>
        <v>5.7619999999999998E-2</v>
      </c>
      <c r="T68" s="25"/>
      <c r="U68" s="25">
        <f t="shared" si="26"/>
        <v>5.4357499999999996E-2</v>
      </c>
      <c r="V68" s="25">
        <f t="shared" si="27"/>
        <v>1.2518532250000001</v>
      </c>
      <c r="W68" s="25">
        <v>5.2400000000000002E-2</v>
      </c>
      <c r="X68" s="25">
        <f t="shared" si="28"/>
        <v>5.3120000000000001E-2</v>
      </c>
      <c r="Y68" s="25"/>
      <c r="Z68" s="25">
        <f t="shared" si="29"/>
        <v>5.1159799999999998E-2</v>
      </c>
      <c r="AA68" s="25">
        <f t="shared" si="30"/>
        <v>1.178210194</v>
      </c>
      <c r="AB68" s="25">
        <v>-1.4499999999999999E-3</v>
      </c>
      <c r="AC68" s="25">
        <f t="shared" si="31"/>
        <v>-7.1999999999999994E-4</v>
      </c>
    </row>
    <row r="69" spans="1:29" s="15" customFormat="1">
      <c r="A69" s="18">
        <v>317</v>
      </c>
      <c r="B69" s="25">
        <v>-9.0000000000000006E-5</v>
      </c>
      <c r="C69" s="25">
        <v>2.3949999999999999E-2</v>
      </c>
      <c r="D69" s="25">
        <f t="shared" si="16"/>
        <v>2.461E-2</v>
      </c>
      <c r="E69" s="25"/>
      <c r="F69" s="25">
        <f t="shared" si="17"/>
        <v>2.23229E-2</v>
      </c>
      <c r="G69" s="25">
        <f t="shared" si="18"/>
        <v>0.51409638700000004</v>
      </c>
      <c r="H69" s="25">
        <v>4.9579999999999999E-2</v>
      </c>
      <c r="I69" s="25">
        <f t="shared" si="19"/>
        <v>5.024E-2</v>
      </c>
      <c r="J69" s="25"/>
      <c r="K69" s="25">
        <f t="shared" si="20"/>
        <v>4.7553499999999999E-2</v>
      </c>
      <c r="L69" s="25">
        <f t="shared" si="21"/>
        <v>1.095157105</v>
      </c>
      <c r="M69" s="25">
        <v>4.7160000000000001E-2</v>
      </c>
      <c r="N69" s="25">
        <f t="shared" si="22"/>
        <v>4.7820000000000001E-2</v>
      </c>
      <c r="O69" s="25"/>
      <c r="P69" s="25">
        <f t="shared" si="23"/>
        <v>4.63521E-2</v>
      </c>
      <c r="Q69" s="25">
        <f t="shared" si="24"/>
        <v>1.0674888630000001</v>
      </c>
      <c r="R69" s="25">
        <v>5.638E-2</v>
      </c>
      <c r="S69" s="25">
        <f t="shared" si="25"/>
        <v>5.704E-2</v>
      </c>
      <c r="T69" s="25"/>
      <c r="U69" s="25">
        <f t="shared" si="26"/>
        <v>5.3777499999999999E-2</v>
      </c>
      <c r="V69" s="25">
        <f t="shared" si="27"/>
        <v>1.238495825</v>
      </c>
      <c r="W69" s="25">
        <v>5.2310000000000002E-2</v>
      </c>
      <c r="X69" s="25">
        <f t="shared" si="28"/>
        <v>5.2970000000000003E-2</v>
      </c>
      <c r="Y69" s="25"/>
      <c r="Z69" s="25">
        <f t="shared" si="29"/>
        <v>5.1009800000000001E-2</v>
      </c>
      <c r="AA69" s="25">
        <f t="shared" si="30"/>
        <v>1.1747556940000001</v>
      </c>
      <c r="AB69" s="25">
        <v>-1.23E-3</v>
      </c>
      <c r="AC69" s="25">
        <f t="shared" si="31"/>
        <v>-6.6E-4</v>
      </c>
    </row>
    <row r="70" spans="1:29" s="15" customFormat="1">
      <c r="A70" s="18">
        <v>318</v>
      </c>
      <c r="B70" s="25">
        <v>-2.0000000000000002E-5</v>
      </c>
      <c r="C70" s="25">
        <v>2.35E-2</v>
      </c>
      <c r="D70" s="25">
        <f t="shared" si="16"/>
        <v>2.3965E-2</v>
      </c>
      <c r="E70" s="25"/>
      <c r="F70" s="25">
        <f t="shared" si="17"/>
        <v>2.16779E-2</v>
      </c>
      <c r="G70" s="25">
        <f t="shared" si="18"/>
        <v>0.49924203700000003</v>
      </c>
      <c r="H70" s="25">
        <v>4.8719999999999999E-2</v>
      </c>
      <c r="I70" s="25">
        <f t="shared" si="19"/>
        <v>4.9185E-2</v>
      </c>
      <c r="J70" s="25"/>
      <c r="K70" s="25">
        <f t="shared" si="20"/>
        <v>4.6498499999999998E-2</v>
      </c>
      <c r="L70" s="25">
        <f t="shared" si="21"/>
        <v>1.070860455</v>
      </c>
      <c r="M70" s="25">
        <v>4.598E-2</v>
      </c>
      <c r="N70" s="25">
        <f t="shared" si="22"/>
        <v>4.6445E-2</v>
      </c>
      <c r="O70" s="25"/>
      <c r="P70" s="25">
        <f t="shared" si="23"/>
        <v>4.4977099999999999E-2</v>
      </c>
      <c r="Q70" s="25">
        <f t="shared" si="24"/>
        <v>1.0358226130000001</v>
      </c>
      <c r="R70" s="25">
        <v>5.6309999999999999E-2</v>
      </c>
      <c r="S70" s="25">
        <f t="shared" si="25"/>
        <v>5.6774999999999999E-2</v>
      </c>
      <c r="T70" s="25"/>
      <c r="U70" s="25">
        <f t="shared" si="26"/>
        <v>5.3512499999999998E-2</v>
      </c>
      <c r="V70" s="25">
        <f t="shared" si="27"/>
        <v>1.2323928749999999</v>
      </c>
      <c r="W70" s="25">
        <v>5.2269999999999997E-2</v>
      </c>
      <c r="X70" s="25">
        <f t="shared" si="28"/>
        <v>5.2734999999999997E-2</v>
      </c>
      <c r="Y70" s="25"/>
      <c r="Z70" s="25">
        <f t="shared" si="29"/>
        <v>5.0774799999999995E-2</v>
      </c>
      <c r="AA70" s="25">
        <f t="shared" si="30"/>
        <v>1.169343644</v>
      </c>
      <c r="AB70" s="25">
        <v>-9.1E-4</v>
      </c>
      <c r="AC70" s="25">
        <f t="shared" si="31"/>
        <v>-4.6500000000000003E-4</v>
      </c>
    </row>
    <row r="71" spans="1:29" s="15" customFormat="1">
      <c r="A71" s="18">
        <v>319</v>
      </c>
      <c r="B71" s="25">
        <v>4.0000000000000003E-5</v>
      </c>
      <c r="C71" s="25">
        <v>2.3290000000000002E-2</v>
      </c>
      <c r="D71" s="25">
        <f t="shared" si="16"/>
        <v>2.3720000000000001E-2</v>
      </c>
      <c r="E71" s="25"/>
      <c r="F71" s="25">
        <f t="shared" si="17"/>
        <v>2.1432900000000001E-2</v>
      </c>
      <c r="G71" s="25">
        <f t="shared" si="18"/>
        <v>0.49359968700000006</v>
      </c>
      <c r="H71" s="25">
        <v>4.7710000000000002E-2</v>
      </c>
      <c r="I71" s="25">
        <f t="shared" si="19"/>
        <v>4.8140000000000002E-2</v>
      </c>
      <c r="J71" s="25"/>
      <c r="K71" s="25">
        <f t="shared" si="20"/>
        <v>4.5453500000000001E-2</v>
      </c>
      <c r="L71" s="25">
        <f t="shared" si="21"/>
        <v>1.046794105</v>
      </c>
      <c r="M71" s="25">
        <v>4.5030000000000001E-2</v>
      </c>
      <c r="N71" s="25">
        <f t="shared" si="22"/>
        <v>4.546E-2</v>
      </c>
      <c r="O71" s="25"/>
      <c r="P71" s="25">
        <f t="shared" si="23"/>
        <v>4.3992099999999999E-2</v>
      </c>
      <c r="Q71" s="25">
        <f t="shared" si="24"/>
        <v>1.013138063</v>
      </c>
      <c r="R71" s="25">
        <v>5.552E-2</v>
      </c>
      <c r="S71" s="25">
        <f t="shared" si="25"/>
        <v>5.595E-2</v>
      </c>
      <c r="T71" s="25"/>
      <c r="U71" s="25">
        <f t="shared" si="26"/>
        <v>5.2687499999999998E-2</v>
      </c>
      <c r="V71" s="25">
        <f t="shared" si="27"/>
        <v>1.2133931250000001</v>
      </c>
      <c r="W71" s="25">
        <v>5.2109999999999997E-2</v>
      </c>
      <c r="X71" s="25">
        <f t="shared" si="28"/>
        <v>5.2539999999999996E-2</v>
      </c>
      <c r="Y71" s="25"/>
      <c r="Z71" s="25">
        <f t="shared" si="29"/>
        <v>5.0579799999999994E-2</v>
      </c>
      <c r="AA71" s="25">
        <f t="shared" si="30"/>
        <v>1.164852794</v>
      </c>
      <c r="AB71" s="25">
        <v>-8.9999999999999998E-4</v>
      </c>
      <c r="AC71" s="25">
        <f t="shared" si="31"/>
        <v>-4.2999999999999999E-4</v>
      </c>
    </row>
    <row r="72" spans="1:29" s="15" customFormat="1">
      <c r="A72" s="18">
        <v>320</v>
      </c>
      <c r="B72" s="25">
        <v>1.1E-4</v>
      </c>
      <c r="C72" s="25">
        <v>2.308E-2</v>
      </c>
      <c r="D72" s="25">
        <f t="shared" si="16"/>
        <v>2.3365E-2</v>
      </c>
      <c r="E72" s="25"/>
      <c r="F72" s="25">
        <f t="shared" si="17"/>
        <v>2.10779E-2</v>
      </c>
      <c r="G72" s="25">
        <f t="shared" si="18"/>
        <v>0.48542403700000003</v>
      </c>
      <c r="H72" s="25">
        <v>4.648E-2</v>
      </c>
      <c r="I72" s="25">
        <f t="shared" si="19"/>
        <v>4.6765000000000001E-2</v>
      </c>
      <c r="J72" s="25"/>
      <c r="K72" s="25">
        <f t="shared" si="20"/>
        <v>4.40785E-2</v>
      </c>
      <c r="L72" s="25">
        <f t="shared" si="21"/>
        <v>1.015127855</v>
      </c>
      <c r="M72" s="25">
        <v>4.3779999999999999E-2</v>
      </c>
      <c r="N72" s="25">
        <f t="shared" si="22"/>
        <v>4.4065E-2</v>
      </c>
      <c r="O72" s="25"/>
      <c r="P72" s="25">
        <f t="shared" si="23"/>
        <v>4.2597099999999999E-2</v>
      </c>
      <c r="Q72" s="25">
        <f t="shared" si="24"/>
        <v>0.98101121300000005</v>
      </c>
      <c r="R72" s="25">
        <v>5.475E-2</v>
      </c>
      <c r="S72" s="25">
        <f t="shared" si="25"/>
        <v>5.5035000000000001E-2</v>
      </c>
      <c r="T72" s="25"/>
      <c r="U72" s="25">
        <f t="shared" si="26"/>
        <v>5.1772499999999999E-2</v>
      </c>
      <c r="V72" s="25">
        <f t="shared" si="27"/>
        <v>1.1923206749999999</v>
      </c>
      <c r="W72" s="25">
        <v>5.21E-2</v>
      </c>
      <c r="X72" s="25">
        <f t="shared" si="28"/>
        <v>5.2385000000000001E-2</v>
      </c>
      <c r="Y72" s="25"/>
      <c r="Z72" s="25">
        <f t="shared" si="29"/>
        <v>5.0424799999999999E-2</v>
      </c>
      <c r="AA72" s="25">
        <f t="shared" si="30"/>
        <v>1.161283144</v>
      </c>
      <c r="AB72" s="25">
        <v>-6.8000000000000005E-4</v>
      </c>
      <c r="AC72" s="25">
        <f t="shared" si="31"/>
        <v>-2.8500000000000004E-4</v>
      </c>
    </row>
    <row r="73" spans="1:29" s="15" customFormat="1">
      <c r="A73" s="18">
        <v>321</v>
      </c>
      <c r="B73" s="25">
        <v>-6.8999999999999997E-5</v>
      </c>
      <c r="C73" s="25">
        <v>2.1819999999999999E-2</v>
      </c>
      <c r="D73" s="25">
        <f t="shared" si="16"/>
        <v>2.2149499999999999E-2</v>
      </c>
      <c r="E73" s="25"/>
      <c r="F73" s="25">
        <f t="shared" si="17"/>
        <v>1.9862399999999999E-2</v>
      </c>
      <c r="G73" s="25">
        <f t="shared" si="18"/>
        <v>0.45743107199999999</v>
      </c>
      <c r="H73" s="25">
        <v>4.5659999999999999E-2</v>
      </c>
      <c r="I73" s="25">
        <f t="shared" si="19"/>
        <v>4.5989500000000003E-2</v>
      </c>
      <c r="J73" s="25"/>
      <c r="K73" s="25">
        <f t="shared" si="20"/>
        <v>4.3303000000000001E-2</v>
      </c>
      <c r="L73" s="25">
        <f t="shared" si="21"/>
        <v>0.99726809000000005</v>
      </c>
      <c r="M73" s="25">
        <v>4.3040000000000002E-2</v>
      </c>
      <c r="N73" s="25">
        <f t="shared" si="22"/>
        <v>4.3369500000000005E-2</v>
      </c>
      <c r="O73" s="25"/>
      <c r="P73" s="25">
        <f t="shared" si="23"/>
        <v>4.1901600000000004E-2</v>
      </c>
      <c r="Q73" s="25">
        <f t="shared" si="24"/>
        <v>0.9649938480000001</v>
      </c>
      <c r="R73" s="25">
        <v>5.4829999999999997E-2</v>
      </c>
      <c r="S73" s="25">
        <f t="shared" si="25"/>
        <v>5.51595E-2</v>
      </c>
      <c r="T73" s="25"/>
      <c r="U73" s="25">
        <f t="shared" si="26"/>
        <v>5.1896999999999999E-2</v>
      </c>
      <c r="V73" s="25">
        <f t="shared" si="27"/>
        <v>1.19518791</v>
      </c>
      <c r="W73" s="25">
        <v>5.1950000000000003E-2</v>
      </c>
      <c r="X73" s="25">
        <f t="shared" si="28"/>
        <v>5.2279500000000007E-2</v>
      </c>
      <c r="Y73" s="25"/>
      <c r="Z73" s="25">
        <f t="shared" si="29"/>
        <v>5.0319300000000004E-2</v>
      </c>
      <c r="AA73" s="25">
        <f t="shared" si="30"/>
        <v>1.1588534790000002</v>
      </c>
      <c r="AB73" s="25">
        <v>-5.9000000000000003E-4</v>
      </c>
      <c r="AC73" s="25">
        <f t="shared" si="31"/>
        <v>-3.2950000000000004E-4</v>
      </c>
    </row>
    <row r="74" spans="1:29" s="15" customFormat="1">
      <c r="A74" s="18">
        <v>322</v>
      </c>
      <c r="B74" s="25">
        <v>1.9000000000000001E-4</v>
      </c>
      <c r="C74" s="25">
        <v>2.0539999999999999E-2</v>
      </c>
      <c r="D74" s="25">
        <f t="shared" si="16"/>
        <v>2.0584999999999999E-2</v>
      </c>
      <c r="E74" s="25"/>
      <c r="F74" s="25">
        <f t="shared" si="17"/>
        <v>1.8297899999999999E-2</v>
      </c>
      <c r="G74" s="25">
        <f t="shared" si="18"/>
        <v>0.42140063700000002</v>
      </c>
      <c r="H74" s="25">
        <v>4.48E-2</v>
      </c>
      <c r="I74" s="25">
        <f t="shared" si="19"/>
        <v>4.4845000000000003E-2</v>
      </c>
      <c r="J74" s="25"/>
      <c r="K74" s="25">
        <f t="shared" si="20"/>
        <v>4.2158500000000002E-2</v>
      </c>
      <c r="L74" s="25">
        <f t="shared" si="21"/>
        <v>0.97091025500000006</v>
      </c>
      <c r="M74" s="25">
        <v>4.206E-2</v>
      </c>
      <c r="N74" s="25">
        <f t="shared" si="22"/>
        <v>4.2105000000000004E-2</v>
      </c>
      <c r="O74" s="25"/>
      <c r="P74" s="25">
        <f t="shared" si="23"/>
        <v>4.0637100000000002E-2</v>
      </c>
      <c r="Q74" s="25">
        <f t="shared" si="24"/>
        <v>0.93587241300000013</v>
      </c>
      <c r="R74" s="25">
        <v>5.4489999999999997E-2</v>
      </c>
      <c r="S74" s="25">
        <f t="shared" si="25"/>
        <v>5.4535E-2</v>
      </c>
      <c r="T74" s="25"/>
      <c r="U74" s="25">
        <f t="shared" si="26"/>
        <v>5.1272499999999999E-2</v>
      </c>
      <c r="V74" s="25">
        <f t="shared" si="27"/>
        <v>1.180805675</v>
      </c>
      <c r="W74" s="25">
        <v>5.1900000000000002E-2</v>
      </c>
      <c r="X74" s="25">
        <f t="shared" si="28"/>
        <v>5.1945000000000005E-2</v>
      </c>
      <c r="Y74" s="25"/>
      <c r="Z74" s="25">
        <f t="shared" si="29"/>
        <v>4.9984800000000003E-2</v>
      </c>
      <c r="AA74" s="25">
        <f t="shared" si="30"/>
        <v>1.1511499440000001</v>
      </c>
      <c r="AB74" s="25">
        <v>-2.7999999999999998E-4</v>
      </c>
      <c r="AC74" s="25">
        <f t="shared" si="31"/>
        <v>-4.4999999999999983E-5</v>
      </c>
    </row>
    <row r="75" spans="1:29" s="15" customFormat="1">
      <c r="A75" s="18">
        <v>323</v>
      </c>
      <c r="B75" s="25">
        <v>1.0000000000000001E-5</v>
      </c>
      <c r="C75" s="25">
        <v>1.9130000000000001E-2</v>
      </c>
      <c r="D75" s="25">
        <f t="shared" si="16"/>
        <v>1.9215000000000003E-2</v>
      </c>
      <c r="E75" s="25"/>
      <c r="F75" s="25">
        <f t="shared" si="17"/>
        <v>1.6927900000000003E-2</v>
      </c>
      <c r="G75" s="25">
        <f t="shared" si="18"/>
        <v>0.38984953700000008</v>
      </c>
      <c r="H75" s="25">
        <v>4.3799999999999999E-2</v>
      </c>
      <c r="I75" s="25">
        <f t="shared" si="19"/>
        <v>4.3885E-2</v>
      </c>
      <c r="J75" s="25"/>
      <c r="K75" s="25">
        <f t="shared" si="20"/>
        <v>4.1198499999999999E-2</v>
      </c>
      <c r="L75" s="25">
        <f t="shared" si="21"/>
        <v>0.94880145500000002</v>
      </c>
      <c r="M75" s="25">
        <v>4.0930000000000001E-2</v>
      </c>
      <c r="N75" s="25">
        <f t="shared" si="22"/>
        <v>4.1015000000000003E-2</v>
      </c>
      <c r="O75" s="25"/>
      <c r="P75" s="25">
        <f t="shared" si="23"/>
        <v>3.9547100000000002E-2</v>
      </c>
      <c r="Q75" s="25">
        <f t="shared" si="24"/>
        <v>0.91076971300000009</v>
      </c>
      <c r="R75" s="25">
        <v>5.4330000000000003E-2</v>
      </c>
      <c r="S75" s="25">
        <f t="shared" si="25"/>
        <v>5.4415000000000005E-2</v>
      </c>
      <c r="T75" s="25"/>
      <c r="U75" s="25">
        <f t="shared" si="26"/>
        <v>5.1152500000000004E-2</v>
      </c>
      <c r="V75" s="25">
        <f t="shared" si="27"/>
        <v>1.1780420750000002</v>
      </c>
      <c r="W75" s="25">
        <v>5.1720000000000002E-2</v>
      </c>
      <c r="X75" s="25">
        <f t="shared" si="28"/>
        <v>5.1805000000000004E-2</v>
      </c>
      <c r="Y75" s="25"/>
      <c r="Z75" s="25">
        <f t="shared" si="29"/>
        <v>4.9844800000000002E-2</v>
      </c>
      <c r="AA75" s="25">
        <f t="shared" si="30"/>
        <v>1.1479257440000001</v>
      </c>
      <c r="AB75" s="25">
        <v>-1.8000000000000001E-4</v>
      </c>
      <c r="AC75" s="25">
        <f t="shared" si="31"/>
        <v>-8.5000000000000006E-5</v>
      </c>
    </row>
    <row r="76" spans="1:29" s="15" customFormat="1">
      <c r="A76" s="18">
        <v>324</v>
      </c>
      <c r="B76" s="25">
        <v>0</v>
      </c>
      <c r="C76" s="25">
        <v>1.8689999999999998E-2</v>
      </c>
      <c r="D76" s="25">
        <f t="shared" si="16"/>
        <v>1.8699999999999998E-2</v>
      </c>
      <c r="E76" s="25"/>
      <c r="F76" s="25">
        <f t="shared" si="17"/>
        <v>1.6412899999999998E-2</v>
      </c>
      <c r="G76" s="25">
        <f t="shared" si="18"/>
        <v>0.37798908699999995</v>
      </c>
      <c r="H76" s="25">
        <v>4.3779999999999999E-2</v>
      </c>
      <c r="I76" s="25">
        <f t="shared" si="19"/>
        <v>4.3790000000000003E-2</v>
      </c>
      <c r="J76" s="25"/>
      <c r="K76" s="25">
        <f t="shared" si="20"/>
        <v>4.1103500000000001E-2</v>
      </c>
      <c r="L76" s="25">
        <f t="shared" si="21"/>
        <v>0.94661360500000002</v>
      </c>
      <c r="M76" s="25">
        <v>3.9989999999999998E-2</v>
      </c>
      <c r="N76" s="25">
        <f t="shared" si="22"/>
        <v>0.04</v>
      </c>
      <c r="O76" s="25"/>
      <c r="P76" s="25">
        <f t="shared" si="23"/>
        <v>3.85321E-2</v>
      </c>
      <c r="Q76" s="25">
        <f t="shared" si="24"/>
        <v>0.88739426300000002</v>
      </c>
      <c r="R76" s="25">
        <v>5.4109999999999998E-2</v>
      </c>
      <c r="S76" s="25">
        <f t="shared" si="25"/>
        <v>5.4120000000000001E-2</v>
      </c>
      <c r="T76" s="25"/>
      <c r="U76" s="25">
        <f t="shared" si="26"/>
        <v>5.08575E-2</v>
      </c>
      <c r="V76" s="25">
        <f t="shared" si="27"/>
        <v>1.171248225</v>
      </c>
      <c r="W76" s="25">
        <v>5.1389999999999998E-2</v>
      </c>
      <c r="X76" s="25">
        <f t="shared" si="28"/>
        <v>5.1400000000000001E-2</v>
      </c>
      <c r="Y76" s="25"/>
      <c r="Z76" s="25">
        <f t="shared" si="29"/>
        <v>4.9439799999999999E-2</v>
      </c>
      <c r="AA76" s="25">
        <f t="shared" si="30"/>
        <v>1.1385985940000001</v>
      </c>
      <c r="AB76" s="25">
        <v>-2.0000000000000002E-5</v>
      </c>
      <c r="AC76" s="25">
        <f t="shared" si="31"/>
        <v>-1.0000000000000001E-5</v>
      </c>
    </row>
    <row r="77" spans="1:29" s="15" customFormat="1">
      <c r="A77" s="18">
        <v>325</v>
      </c>
      <c r="B77" s="25">
        <v>5.0000000000000002E-5</v>
      </c>
      <c r="C77" s="25">
        <v>1.7950000000000001E-2</v>
      </c>
      <c r="D77" s="25">
        <f>C77-AC77</f>
        <v>1.78625E-2</v>
      </c>
      <c r="E77" s="25"/>
      <c r="F77" s="25">
        <f t="shared" si="17"/>
        <v>1.55754E-2</v>
      </c>
      <c r="G77" s="25">
        <f t="shared" si="18"/>
        <v>0.35870146200000003</v>
      </c>
      <c r="H77" s="25">
        <v>4.3369999999999999E-2</v>
      </c>
      <c r="I77" s="25">
        <f t="shared" si="19"/>
        <v>4.3282500000000002E-2</v>
      </c>
      <c r="J77" s="25"/>
      <c r="K77" s="25">
        <f t="shared" si="20"/>
        <v>4.0596E-2</v>
      </c>
      <c r="L77" s="25">
        <f t="shared" si="21"/>
        <v>0.9349258800000001</v>
      </c>
      <c r="M77" s="25">
        <v>3.5979999999999998E-2</v>
      </c>
      <c r="N77" s="25">
        <f t="shared" si="22"/>
        <v>3.5892500000000001E-2</v>
      </c>
      <c r="O77" s="25"/>
      <c r="P77" s="25">
        <f t="shared" si="23"/>
        <v>3.44246E-2</v>
      </c>
      <c r="Q77" s="25">
        <f t="shared" si="24"/>
        <v>0.792798538</v>
      </c>
      <c r="R77" s="25">
        <v>5.3809999999999997E-2</v>
      </c>
      <c r="S77" s="25">
        <f t="shared" si="25"/>
        <v>5.3722499999999999E-2</v>
      </c>
      <c r="T77" s="25"/>
      <c r="U77" s="25">
        <f t="shared" si="26"/>
        <v>5.0459999999999998E-2</v>
      </c>
      <c r="V77" s="25">
        <f t="shared" si="27"/>
        <v>1.1620938000000001</v>
      </c>
      <c r="W77" s="25">
        <v>5.1209999999999999E-2</v>
      </c>
      <c r="X77" s="25">
        <f t="shared" si="28"/>
        <v>5.1122500000000001E-2</v>
      </c>
      <c r="Y77" s="25"/>
      <c r="Z77" s="25">
        <f t="shared" si="29"/>
        <v>4.9162299999999999E-2</v>
      </c>
      <c r="AA77" s="25">
        <f t="shared" si="30"/>
        <v>1.1322077690000001</v>
      </c>
      <c r="AB77" s="25">
        <v>1.25E-4</v>
      </c>
      <c r="AC77" s="25">
        <f>(B77+AB77)/2</f>
        <v>8.7499999999999999E-5</v>
      </c>
    </row>
    <row r="78" spans="1:29" s="15" customFormat="1">
      <c r="A78" s="18">
        <v>326</v>
      </c>
      <c r="B78" s="25">
        <v>8.0000000000000007E-5</v>
      </c>
      <c r="C78" s="25">
        <v>1.7919999999999998E-2</v>
      </c>
      <c r="D78" s="25">
        <f t="shared" si="16"/>
        <v>1.7765E-2</v>
      </c>
      <c r="E78" s="25"/>
      <c r="F78" s="25">
        <f t="shared" si="17"/>
        <v>1.5477899999999999E-2</v>
      </c>
      <c r="G78" s="25">
        <f t="shared" si="18"/>
        <v>0.356456037</v>
      </c>
      <c r="H78" s="25">
        <v>4.1349999999999998E-2</v>
      </c>
      <c r="I78" s="25">
        <f t="shared" si="19"/>
        <v>4.1194999999999996E-2</v>
      </c>
      <c r="J78" s="25"/>
      <c r="K78" s="25">
        <f t="shared" si="20"/>
        <v>3.8508499999999994E-2</v>
      </c>
      <c r="L78" s="25">
        <f t="shared" si="21"/>
        <v>0.88685075499999988</v>
      </c>
      <c r="M78" s="25">
        <v>3.5680000000000003E-2</v>
      </c>
      <c r="N78" s="25">
        <f t="shared" si="22"/>
        <v>3.5525000000000001E-2</v>
      </c>
      <c r="O78" s="25"/>
      <c r="P78" s="25">
        <f t="shared" si="23"/>
        <v>3.40571E-2</v>
      </c>
      <c r="Q78" s="25">
        <f t="shared" si="24"/>
        <v>0.78433501300000008</v>
      </c>
      <c r="R78" s="25">
        <v>5.1319999999999998E-2</v>
      </c>
      <c r="S78" s="25">
        <f t="shared" si="25"/>
        <v>5.1164999999999995E-2</v>
      </c>
      <c r="T78" s="25"/>
      <c r="U78" s="25">
        <f t="shared" si="26"/>
        <v>4.7902499999999994E-2</v>
      </c>
      <c r="V78" s="25">
        <f t="shared" si="27"/>
        <v>1.1031945749999998</v>
      </c>
      <c r="W78" s="25">
        <v>4.888E-2</v>
      </c>
      <c r="X78" s="25">
        <f t="shared" si="28"/>
        <v>4.8724999999999997E-2</v>
      </c>
      <c r="Y78" s="25"/>
      <c r="Z78" s="25">
        <f t="shared" si="29"/>
        <v>4.6764799999999995E-2</v>
      </c>
      <c r="AA78" s="25">
        <f t="shared" si="30"/>
        <v>1.0769933439999999</v>
      </c>
      <c r="AB78" s="25">
        <v>2.3000000000000001E-4</v>
      </c>
      <c r="AC78" s="25">
        <f t="shared" si="31"/>
        <v>1.55E-4</v>
      </c>
    </row>
    <row r="79" spans="1:29" s="15" customFormat="1">
      <c r="A79" s="18">
        <v>327</v>
      </c>
      <c r="B79" s="25">
        <v>1E-4</v>
      </c>
      <c r="C79" s="25">
        <v>1.7899999999999999E-2</v>
      </c>
      <c r="D79" s="25">
        <f t="shared" si="16"/>
        <v>1.7659999999999999E-2</v>
      </c>
      <c r="E79" s="25"/>
      <c r="F79" s="25">
        <f t="shared" si="17"/>
        <v>1.5372899999999998E-2</v>
      </c>
      <c r="G79" s="25">
        <f t="shared" si="18"/>
        <v>0.354037887</v>
      </c>
      <c r="H79" s="25">
        <v>4.0550000000000003E-2</v>
      </c>
      <c r="I79" s="25">
        <f t="shared" si="19"/>
        <v>4.0310000000000006E-2</v>
      </c>
      <c r="J79" s="25"/>
      <c r="K79" s="25">
        <f t="shared" si="20"/>
        <v>3.7623500000000004E-2</v>
      </c>
      <c r="L79" s="25">
        <f t="shared" si="21"/>
        <v>0.86646920500000013</v>
      </c>
      <c r="M79" s="25">
        <v>3.56E-2</v>
      </c>
      <c r="N79" s="25">
        <f t="shared" si="22"/>
        <v>3.5360000000000003E-2</v>
      </c>
      <c r="O79" s="25"/>
      <c r="P79" s="25">
        <f t="shared" si="23"/>
        <v>3.3892100000000001E-2</v>
      </c>
      <c r="Q79" s="25">
        <f t="shared" si="24"/>
        <v>0.78053506300000008</v>
      </c>
      <c r="R79" s="25">
        <v>4.8860000000000001E-2</v>
      </c>
      <c r="S79" s="25">
        <f t="shared" si="25"/>
        <v>4.8620000000000003E-2</v>
      </c>
      <c r="T79" s="25"/>
      <c r="U79" s="25">
        <f t="shared" si="26"/>
        <v>4.5357500000000002E-2</v>
      </c>
      <c r="V79" s="25">
        <f t="shared" si="27"/>
        <v>1.044583225</v>
      </c>
      <c r="W79" s="25">
        <v>4.6219999999999997E-2</v>
      </c>
      <c r="X79" s="25">
        <f t="shared" si="28"/>
        <v>4.598E-2</v>
      </c>
      <c r="Y79" s="25"/>
      <c r="Z79" s="25">
        <f t="shared" si="29"/>
        <v>4.4019799999999998E-2</v>
      </c>
      <c r="AA79" s="25">
        <f t="shared" si="30"/>
        <v>1.013775994</v>
      </c>
      <c r="AB79" s="25">
        <v>3.8000000000000002E-4</v>
      </c>
      <c r="AC79" s="25">
        <f t="shared" si="31"/>
        <v>2.4000000000000001E-4</v>
      </c>
    </row>
    <row r="80" spans="1:29" s="15" customFormat="1">
      <c r="A80" s="18">
        <v>328</v>
      </c>
      <c r="B80" s="25">
        <v>-5.0000000000000002E-5</v>
      </c>
      <c r="C80" s="25">
        <v>1.7850000000000001E-2</v>
      </c>
      <c r="D80" s="25">
        <f t="shared" si="16"/>
        <v>1.7745E-2</v>
      </c>
      <c r="E80" s="25"/>
      <c r="F80" s="25">
        <f t="shared" si="17"/>
        <v>1.54579E-2</v>
      </c>
      <c r="G80" s="25">
        <f t="shared" si="18"/>
        <v>0.35599543700000003</v>
      </c>
      <c r="H80" s="25">
        <v>3.934E-2</v>
      </c>
      <c r="I80" s="25">
        <f t="shared" si="19"/>
        <v>3.9234999999999999E-2</v>
      </c>
      <c r="J80" s="25"/>
      <c r="K80" s="25">
        <f t="shared" si="20"/>
        <v>3.6548499999999998E-2</v>
      </c>
      <c r="L80" s="25">
        <f t="shared" si="21"/>
        <v>0.84171195499999996</v>
      </c>
      <c r="M80" s="25">
        <v>3.5499999999999997E-2</v>
      </c>
      <c r="N80" s="25">
        <f t="shared" si="22"/>
        <v>3.5394999999999996E-2</v>
      </c>
      <c r="O80" s="25"/>
      <c r="P80" s="25">
        <f t="shared" si="23"/>
        <v>3.3927099999999995E-2</v>
      </c>
      <c r="Q80" s="25">
        <f t="shared" si="24"/>
        <v>0.78134111299999986</v>
      </c>
      <c r="R80" s="25">
        <v>4.6260000000000003E-2</v>
      </c>
      <c r="S80" s="25">
        <f t="shared" si="25"/>
        <v>4.6155000000000002E-2</v>
      </c>
      <c r="T80" s="25"/>
      <c r="U80" s="25">
        <f t="shared" si="26"/>
        <v>4.28925E-2</v>
      </c>
      <c r="V80" s="25">
        <f t="shared" si="27"/>
        <v>0.98781427500000007</v>
      </c>
      <c r="W80" s="25">
        <v>4.5150000000000003E-2</v>
      </c>
      <c r="X80" s="25">
        <f t="shared" si="28"/>
        <v>4.5045000000000002E-2</v>
      </c>
      <c r="Y80" s="25"/>
      <c r="Z80" s="25">
        <f t="shared" si="29"/>
        <v>4.3084799999999999E-2</v>
      </c>
      <c r="AA80" s="25">
        <f t="shared" si="30"/>
        <v>0.99224294400000002</v>
      </c>
      <c r="AB80" s="25">
        <v>2.5999999999999998E-4</v>
      </c>
      <c r="AC80" s="25">
        <f t="shared" si="31"/>
        <v>1.0499999999999999E-4</v>
      </c>
    </row>
    <row r="81" spans="1:29" s="15" customFormat="1">
      <c r="A81" s="18">
        <v>329</v>
      </c>
      <c r="B81" s="25">
        <v>8.0000000000000007E-5</v>
      </c>
      <c r="C81" s="25">
        <v>1.7809999999999999E-2</v>
      </c>
      <c r="D81" s="25">
        <f t="shared" si="16"/>
        <v>1.7565000000000001E-2</v>
      </c>
      <c r="E81" s="25"/>
      <c r="F81" s="25">
        <f t="shared" si="17"/>
        <v>1.5277900000000001E-2</v>
      </c>
      <c r="G81" s="25">
        <f t="shared" si="18"/>
        <v>0.351850037</v>
      </c>
      <c r="H81" s="25">
        <v>3.8850000000000003E-2</v>
      </c>
      <c r="I81" s="25">
        <f t="shared" si="19"/>
        <v>3.8605E-2</v>
      </c>
      <c r="J81" s="25"/>
      <c r="K81" s="25">
        <f t="shared" si="20"/>
        <v>3.5918499999999999E-2</v>
      </c>
      <c r="L81" s="25">
        <f t="shared" si="21"/>
        <v>0.82720305500000002</v>
      </c>
      <c r="M81" s="25">
        <v>3.5490000000000001E-2</v>
      </c>
      <c r="N81" s="25">
        <f t="shared" si="22"/>
        <v>3.5244999999999999E-2</v>
      </c>
      <c r="O81" s="25"/>
      <c r="P81" s="25">
        <f t="shared" si="23"/>
        <v>3.3777099999999997E-2</v>
      </c>
      <c r="Q81" s="25">
        <f t="shared" si="24"/>
        <v>0.77788661299999995</v>
      </c>
      <c r="R81" s="25">
        <v>4.2430000000000002E-2</v>
      </c>
      <c r="S81" s="25">
        <f t="shared" si="25"/>
        <v>4.2185E-2</v>
      </c>
      <c r="T81" s="25"/>
      <c r="U81" s="25">
        <f t="shared" si="26"/>
        <v>3.8922499999999999E-2</v>
      </c>
      <c r="V81" s="25">
        <f t="shared" si="27"/>
        <v>0.89638517500000003</v>
      </c>
      <c r="W81" s="25">
        <v>4.2070000000000003E-2</v>
      </c>
      <c r="X81" s="25">
        <f t="shared" si="28"/>
        <v>4.1825000000000001E-2</v>
      </c>
      <c r="Y81" s="25"/>
      <c r="Z81" s="25">
        <f t="shared" si="29"/>
        <v>3.9864799999999999E-2</v>
      </c>
      <c r="AA81" s="25">
        <f t="shared" si="30"/>
        <v>0.918086344</v>
      </c>
      <c r="AB81" s="25">
        <v>4.0999999999999999E-4</v>
      </c>
      <c r="AC81" s="25">
        <f t="shared" si="31"/>
        <v>2.4499999999999999E-4</v>
      </c>
    </row>
    <row r="82" spans="1:29" s="15" customFormat="1">
      <c r="A82" s="18">
        <v>330</v>
      </c>
      <c r="B82" s="25">
        <v>5.0000000000000002E-5</v>
      </c>
      <c r="C82" s="25">
        <v>1.78E-2</v>
      </c>
      <c r="D82" s="25">
        <f t="shared" si="16"/>
        <v>1.7489999999999999E-2</v>
      </c>
      <c r="E82" s="25"/>
      <c r="F82" s="25">
        <f t="shared" si="17"/>
        <v>1.5202899999999998E-2</v>
      </c>
      <c r="G82" s="25">
        <f t="shared" si="18"/>
        <v>0.35012278699999999</v>
      </c>
      <c r="H82" s="25">
        <v>3.7900000000000003E-2</v>
      </c>
      <c r="I82" s="25">
        <f t="shared" si="19"/>
        <v>3.7590000000000005E-2</v>
      </c>
      <c r="J82" s="25"/>
      <c r="K82" s="25">
        <f t="shared" si="20"/>
        <v>3.4903500000000004E-2</v>
      </c>
      <c r="L82" s="25">
        <f t="shared" si="21"/>
        <v>0.80382760500000017</v>
      </c>
      <c r="M82" s="25">
        <v>3.5369999999999999E-2</v>
      </c>
      <c r="N82" s="25">
        <f t="shared" si="22"/>
        <v>3.5060000000000001E-2</v>
      </c>
      <c r="O82" s="25"/>
      <c r="P82" s="25">
        <f t="shared" si="23"/>
        <v>3.35921E-2</v>
      </c>
      <c r="Q82" s="25">
        <f t="shared" si="24"/>
        <v>0.77362606300000003</v>
      </c>
      <c r="R82" s="25">
        <v>4.0070000000000001E-2</v>
      </c>
      <c r="S82" s="25">
        <f t="shared" si="25"/>
        <v>3.9760000000000004E-2</v>
      </c>
      <c r="T82" s="25"/>
      <c r="U82" s="25">
        <f t="shared" si="26"/>
        <v>3.6497500000000002E-2</v>
      </c>
      <c r="V82" s="25">
        <f t="shared" si="27"/>
        <v>0.84053742500000006</v>
      </c>
      <c r="W82" s="25">
        <v>3.9E-2</v>
      </c>
      <c r="X82" s="25">
        <f t="shared" si="28"/>
        <v>3.8690000000000002E-2</v>
      </c>
      <c r="Y82" s="25"/>
      <c r="Z82" s="25">
        <f t="shared" si="29"/>
        <v>3.67298E-2</v>
      </c>
      <c r="AA82" s="25">
        <f t="shared" si="30"/>
        <v>0.84588729400000007</v>
      </c>
      <c r="AB82" s="25">
        <v>5.6999999999999998E-4</v>
      </c>
      <c r="AC82" s="25">
        <f t="shared" si="31"/>
        <v>3.1E-4</v>
      </c>
    </row>
    <row r="83" spans="1:29" s="15" customFormat="1">
      <c r="A83" s="18">
        <v>331</v>
      </c>
      <c r="B83" s="25">
        <v>2.0000000000000002E-5</v>
      </c>
      <c r="C83" s="25">
        <v>1.7690000000000001E-2</v>
      </c>
      <c r="D83" s="25">
        <f t="shared" si="16"/>
        <v>1.736E-2</v>
      </c>
      <c r="E83" s="25"/>
      <c r="F83" s="25">
        <f t="shared" si="17"/>
        <v>1.50729E-2</v>
      </c>
      <c r="G83" s="25">
        <f t="shared" si="18"/>
        <v>0.347128887</v>
      </c>
      <c r="H83" s="25">
        <v>3.7629999999999997E-2</v>
      </c>
      <c r="I83" s="25">
        <f t="shared" si="19"/>
        <v>3.73E-2</v>
      </c>
      <c r="J83" s="25"/>
      <c r="K83" s="25">
        <f t="shared" si="20"/>
        <v>3.4613499999999998E-2</v>
      </c>
      <c r="L83" s="25">
        <f t="shared" si="21"/>
        <v>0.79714890500000002</v>
      </c>
      <c r="M83" s="25">
        <v>3.4630000000000001E-2</v>
      </c>
      <c r="N83" s="25">
        <f t="shared" si="22"/>
        <v>3.4300000000000004E-2</v>
      </c>
      <c r="O83" s="25"/>
      <c r="P83" s="25">
        <f t="shared" si="23"/>
        <v>3.2832100000000003E-2</v>
      </c>
      <c r="Q83" s="25">
        <f t="shared" si="24"/>
        <v>0.7561232630000001</v>
      </c>
      <c r="R83" s="25">
        <v>3.737E-2</v>
      </c>
      <c r="S83" s="25">
        <f t="shared" si="25"/>
        <v>3.7040000000000003E-2</v>
      </c>
      <c r="T83" s="25"/>
      <c r="U83" s="25">
        <f t="shared" si="26"/>
        <v>3.3777500000000002E-2</v>
      </c>
      <c r="V83" s="25">
        <f t="shared" si="27"/>
        <v>0.7778958250000001</v>
      </c>
      <c r="W83" s="25">
        <v>3.875E-2</v>
      </c>
      <c r="X83" s="25">
        <f t="shared" si="28"/>
        <v>3.8420000000000003E-2</v>
      </c>
      <c r="Y83" s="25"/>
      <c r="Z83" s="25">
        <f t="shared" si="29"/>
        <v>3.6459800000000001E-2</v>
      </c>
      <c r="AA83" s="25">
        <f t="shared" si="30"/>
        <v>0.83966919400000006</v>
      </c>
      <c r="AB83" s="25">
        <v>6.4000000000000005E-4</v>
      </c>
      <c r="AC83" s="25">
        <f t="shared" si="31"/>
        <v>3.3000000000000005E-4</v>
      </c>
    </row>
    <row r="84" spans="1:29" s="15" customFormat="1">
      <c r="A84" s="18">
        <v>332</v>
      </c>
      <c r="B84" s="25">
        <v>-5.0000000000000002E-5</v>
      </c>
      <c r="C84" s="25">
        <v>1.7579999999999998E-2</v>
      </c>
      <c r="D84" s="25">
        <f t="shared" si="16"/>
        <v>1.7269999999999997E-2</v>
      </c>
      <c r="E84" s="25"/>
      <c r="F84" s="25">
        <f t="shared" si="17"/>
        <v>1.4982899999999997E-2</v>
      </c>
      <c r="G84" s="25">
        <f t="shared" si="18"/>
        <v>0.34505618699999996</v>
      </c>
      <c r="H84" s="25">
        <v>3.6179999999999997E-2</v>
      </c>
      <c r="I84" s="25">
        <f t="shared" si="19"/>
        <v>3.5869999999999999E-2</v>
      </c>
      <c r="J84" s="25"/>
      <c r="K84" s="25">
        <f t="shared" si="20"/>
        <v>3.3183499999999998E-2</v>
      </c>
      <c r="L84" s="25">
        <f t="shared" si="21"/>
        <v>0.76421600499999998</v>
      </c>
      <c r="M84" s="25">
        <v>3.356E-2</v>
      </c>
      <c r="N84" s="25">
        <f t="shared" si="22"/>
        <v>3.3250000000000002E-2</v>
      </c>
      <c r="O84" s="25"/>
      <c r="P84" s="25">
        <f t="shared" si="23"/>
        <v>3.1782100000000001E-2</v>
      </c>
      <c r="Q84" s="25">
        <f t="shared" si="24"/>
        <v>0.73194176300000002</v>
      </c>
      <c r="R84" s="25">
        <v>3.6360000000000003E-2</v>
      </c>
      <c r="S84" s="25">
        <f t="shared" si="25"/>
        <v>3.6050000000000006E-2</v>
      </c>
      <c r="T84" s="25"/>
      <c r="U84" s="25">
        <f t="shared" si="26"/>
        <v>3.2787500000000004E-2</v>
      </c>
      <c r="V84" s="25">
        <f t="shared" si="27"/>
        <v>0.75509612500000012</v>
      </c>
      <c r="W84" s="25">
        <v>3.6769999999999997E-2</v>
      </c>
      <c r="X84" s="25">
        <f t="shared" si="28"/>
        <v>3.6459999999999999E-2</v>
      </c>
      <c r="Y84" s="25"/>
      <c r="Z84" s="25">
        <f t="shared" si="29"/>
        <v>3.4499799999999997E-2</v>
      </c>
      <c r="AA84" s="25">
        <f t="shared" si="30"/>
        <v>0.79453039400000003</v>
      </c>
      <c r="AB84" s="25">
        <v>6.7000000000000002E-4</v>
      </c>
      <c r="AC84" s="25">
        <f t="shared" si="31"/>
        <v>3.1E-4</v>
      </c>
    </row>
    <row r="85" spans="1:29" s="15" customFormat="1">
      <c r="A85" s="18">
        <v>333</v>
      </c>
      <c r="B85" s="25">
        <v>8.0000000000000007E-5</v>
      </c>
      <c r="C85" s="25">
        <v>1.7670000000000002E-2</v>
      </c>
      <c r="D85" s="25">
        <f t="shared" si="16"/>
        <v>1.7240000000000002E-2</v>
      </c>
      <c r="E85" s="25"/>
      <c r="F85" s="25">
        <f t="shared" si="17"/>
        <v>1.4952900000000002E-2</v>
      </c>
      <c r="G85" s="25">
        <f t="shared" si="18"/>
        <v>0.34436528700000008</v>
      </c>
      <c r="H85" s="25">
        <v>3.6540000000000003E-2</v>
      </c>
      <c r="I85" s="25">
        <f t="shared" si="19"/>
        <v>3.6110000000000003E-2</v>
      </c>
      <c r="J85" s="25"/>
      <c r="K85" s="25">
        <f t="shared" si="20"/>
        <v>3.3423500000000002E-2</v>
      </c>
      <c r="L85" s="25">
        <f t="shared" si="21"/>
        <v>0.76974320500000004</v>
      </c>
      <c r="M85" s="25">
        <v>3.3799999999999997E-2</v>
      </c>
      <c r="N85" s="25">
        <f t="shared" si="22"/>
        <v>3.3369999999999997E-2</v>
      </c>
      <c r="O85" s="25"/>
      <c r="P85" s="25">
        <f t="shared" si="23"/>
        <v>3.1902099999999996E-2</v>
      </c>
      <c r="Q85" s="25">
        <f t="shared" si="24"/>
        <v>0.73470536299999989</v>
      </c>
      <c r="R85" s="25">
        <v>3.6560000000000002E-2</v>
      </c>
      <c r="S85" s="25">
        <f t="shared" si="25"/>
        <v>3.6130000000000002E-2</v>
      </c>
      <c r="T85" s="25"/>
      <c r="U85" s="25">
        <f t="shared" si="26"/>
        <v>3.2867500000000001E-2</v>
      </c>
      <c r="V85" s="25">
        <f t="shared" si="27"/>
        <v>0.75693852500000003</v>
      </c>
      <c r="W85" s="25">
        <v>3.7130000000000003E-2</v>
      </c>
      <c r="X85" s="25">
        <f t="shared" si="28"/>
        <v>3.6700000000000003E-2</v>
      </c>
      <c r="Y85" s="25"/>
      <c r="Z85" s="25">
        <f t="shared" si="29"/>
        <v>3.4739800000000001E-2</v>
      </c>
      <c r="AA85" s="25">
        <f t="shared" si="30"/>
        <v>0.80005759400000009</v>
      </c>
      <c r="AB85" s="25">
        <v>7.7999999999999999E-4</v>
      </c>
      <c r="AC85" s="25">
        <f t="shared" si="31"/>
        <v>4.2999999999999999E-4</v>
      </c>
    </row>
    <row r="86" spans="1:29" s="15" customFormat="1">
      <c r="A86" s="18">
        <v>334</v>
      </c>
      <c r="B86" s="25">
        <v>-6.8999999999999997E-5</v>
      </c>
      <c r="C86" s="25">
        <v>1.7649999999999999E-2</v>
      </c>
      <c r="D86" s="25">
        <f t="shared" si="16"/>
        <v>1.7334499999999999E-2</v>
      </c>
      <c r="E86" s="25"/>
      <c r="F86" s="25">
        <f t="shared" si="17"/>
        <v>1.5047399999999999E-2</v>
      </c>
      <c r="G86" s="25">
        <f t="shared" si="18"/>
        <v>0.34654162199999999</v>
      </c>
      <c r="H86" s="25">
        <v>3.5159999999999997E-2</v>
      </c>
      <c r="I86" s="25">
        <f t="shared" si="19"/>
        <v>3.4844499999999994E-2</v>
      </c>
      <c r="J86" s="25"/>
      <c r="K86" s="25">
        <f t="shared" si="20"/>
        <v>3.2157999999999992E-2</v>
      </c>
      <c r="L86" s="25">
        <f t="shared" si="21"/>
        <v>0.74059873999999981</v>
      </c>
      <c r="M86" s="25">
        <v>3.3119999999999997E-2</v>
      </c>
      <c r="N86" s="25">
        <f t="shared" si="22"/>
        <v>3.2804499999999993E-2</v>
      </c>
      <c r="O86" s="25"/>
      <c r="P86" s="25">
        <f t="shared" si="23"/>
        <v>3.1336599999999992E-2</v>
      </c>
      <c r="Q86" s="25">
        <f t="shared" si="24"/>
        <v>0.72168189799999982</v>
      </c>
      <c r="R86" s="25">
        <v>3.619E-2</v>
      </c>
      <c r="S86" s="25">
        <f t="shared" si="25"/>
        <v>3.5874499999999997E-2</v>
      </c>
      <c r="T86" s="25"/>
      <c r="U86" s="25">
        <f t="shared" si="26"/>
        <v>3.2611999999999995E-2</v>
      </c>
      <c r="V86" s="25">
        <f t="shared" si="27"/>
        <v>0.75105435999999992</v>
      </c>
      <c r="W86" s="25">
        <v>3.619E-2</v>
      </c>
      <c r="X86" s="25">
        <f t="shared" si="28"/>
        <v>3.5874499999999997E-2</v>
      </c>
      <c r="Y86" s="25"/>
      <c r="Z86" s="25">
        <f t="shared" si="29"/>
        <v>3.3914299999999994E-2</v>
      </c>
      <c r="AA86" s="25">
        <f t="shared" si="30"/>
        <v>0.78104632899999993</v>
      </c>
      <c r="AB86" s="25">
        <v>6.9999999999999999E-4</v>
      </c>
      <c r="AC86" s="25">
        <f t="shared" si="31"/>
        <v>3.1550000000000003E-4</v>
      </c>
    </row>
    <row r="87" spans="1:29" s="15" customFormat="1">
      <c r="A87" s="18">
        <v>335</v>
      </c>
      <c r="B87" s="25">
        <v>1.4999999999999999E-4</v>
      </c>
      <c r="C87" s="25">
        <v>1.7649999999999999E-2</v>
      </c>
      <c r="D87" s="25">
        <f t="shared" si="16"/>
        <v>1.7094999999999999E-2</v>
      </c>
      <c r="E87" s="25"/>
      <c r="F87" s="25">
        <f t="shared" si="17"/>
        <v>1.4807899999999999E-2</v>
      </c>
      <c r="G87" s="25">
        <f t="shared" si="18"/>
        <v>0.341025937</v>
      </c>
      <c r="H87" s="25">
        <v>3.5439999999999999E-2</v>
      </c>
      <c r="I87" s="25">
        <f t="shared" si="19"/>
        <v>3.4884999999999999E-2</v>
      </c>
      <c r="J87" s="25"/>
      <c r="K87" s="25">
        <f t="shared" si="20"/>
        <v>3.2198499999999998E-2</v>
      </c>
      <c r="L87" s="25">
        <f t="shared" si="21"/>
        <v>0.74153145499999995</v>
      </c>
      <c r="M87" s="25">
        <v>3.227E-2</v>
      </c>
      <c r="N87" s="25">
        <f t="shared" si="22"/>
        <v>3.1715E-2</v>
      </c>
      <c r="O87" s="25"/>
      <c r="P87" s="25">
        <f t="shared" si="23"/>
        <v>3.0247099999999999E-2</v>
      </c>
      <c r="Q87" s="25">
        <f t="shared" si="24"/>
        <v>0.69659071299999997</v>
      </c>
      <c r="R87" s="25">
        <v>3.551E-2</v>
      </c>
      <c r="S87" s="25">
        <f t="shared" si="25"/>
        <v>3.4955E-2</v>
      </c>
      <c r="T87" s="25"/>
      <c r="U87" s="25">
        <f t="shared" si="26"/>
        <v>3.1692499999999998E-2</v>
      </c>
      <c r="V87" s="25">
        <f t="shared" si="27"/>
        <v>0.72987827500000002</v>
      </c>
      <c r="W87" s="25">
        <v>3.619E-2</v>
      </c>
      <c r="X87" s="25">
        <f t="shared" si="28"/>
        <v>3.5635E-2</v>
      </c>
      <c r="Y87" s="25"/>
      <c r="Z87" s="25">
        <f t="shared" si="29"/>
        <v>3.3674799999999998E-2</v>
      </c>
      <c r="AA87" s="25">
        <f t="shared" si="30"/>
        <v>0.77553064399999994</v>
      </c>
      <c r="AB87" s="25">
        <v>9.6000000000000002E-4</v>
      </c>
      <c r="AC87" s="25">
        <f t="shared" si="31"/>
        <v>5.5500000000000005E-4</v>
      </c>
    </row>
    <row r="88" spans="1:29" s="15" customFormat="1">
      <c r="A88" s="18">
        <v>336</v>
      </c>
      <c r="B88" s="25">
        <v>-1.2E-4</v>
      </c>
      <c r="C88" s="25">
        <v>1.7649999999999999E-2</v>
      </c>
      <c r="D88" s="25">
        <f t="shared" si="16"/>
        <v>1.7235E-2</v>
      </c>
      <c r="E88" s="25"/>
      <c r="F88" s="25">
        <f t="shared" si="17"/>
        <v>1.49479E-2</v>
      </c>
      <c r="G88" s="25">
        <f t="shared" si="18"/>
        <v>0.34425013700000001</v>
      </c>
      <c r="H88" s="25">
        <v>3.4169999999999999E-2</v>
      </c>
      <c r="I88" s="25">
        <f t="shared" si="19"/>
        <v>3.3755E-2</v>
      </c>
      <c r="J88" s="25"/>
      <c r="K88" s="25">
        <f t="shared" si="20"/>
        <v>3.1068499999999999E-2</v>
      </c>
      <c r="L88" s="25">
        <f t="shared" si="21"/>
        <v>0.71550755499999996</v>
      </c>
      <c r="M88" s="25">
        <v>3.1809999999999998E-2</v>
      </c>
      <c r="N88" s="25">
        <f t="shared" si="22"/>
        <v>3.1394999999999999E-2</v>
      </c>
      <c r="O88" s="25"/>
      <c r="P88" s="25">
        <f t="shared" si="23"/>
        <v>2.9927099999999998E-2</v>
      </c>
      <c r="Q88" s="25">
        <f t="shared" si="24"/>
        <v>0.689221113</v>
      </c>
      <c r="R88" s="25">
        <v>3.5249999999999997E-2</v>
      </c>
      <c r="S88" s="25">
        <f t="shared" si="25"/>
        <v>3.4834999999999998E-2</v>
      </c>
      <c r="T88" s="25"/>
      <c r="U88" s="25">
        <f t="shared" si="26"/>
        <v>3.1572499999999996E-2</v>
      </c>
      <c r="V88" s="25">
        <f t="shared" si="27"/>
        <v>0.72711467499999993</v>
      </c>
      <c r="W88" s="25">
        <v>3.5130000000000002E-2</v>
      </c>
      <c r="X88" s="25">
        <f t="shared" si="28"/>
        <v>3.4715000000000003E-2</v>
      </c>
      <c r="Y88" s="25"/>
      <c r="Z88" s="25">
        <f t="shared" si="29"/>
        <v>3.2754800000000001E-2</v>
      </c>
      <c r="AA88" s="25">
        <f t="shared" si="30"/>
        <v>0.75434304400000007</v>
      </c>
      <c r="AB88" s="25">
        <v>9.5E-4</v>
      </c>
      <c r="AC88" s="25">
        <f t="shared" si="31"/>
        <v>4.15E-4</v>
      </c>
    </row>
    <row r="89" spans="1:29" s="15" customFormat="1">
      <c r="A89" s="18">
        <v>337</v>
      </c>
      <c r="B89" s="25">
        <v>1E-4</v>
      </c>
      <c r="C89" s="25">
        <v>1.7840000000000002E-2</v>
      </c>
      <c r="D89" s="25">
        <f t="shared" si="16"/>
        <v>1.7235E-2</v>
      </c>
      <c r="E89" s="25"/>
      <c r="F89" s="25">
        <f t="shared" si="17"/>
        <v>1.49479E-2</v>
      </c>
      <c r="G89" s="25">
        <f t="shared" si="18"/>
        <v>0.34425013700000001</v>
      </c>
      <c r="H89" s="25">
        <v>3.4329999999999999E-2</v>
      </c>
      <c r="I89" s="25">
        <f t="shared" si="19"/>
        <v>3.3724999999999998E-2</v>
      </c>
      <c r="J89" s="25"/>
      <c r="K89" s="25">
        <f t="shared" si="20"/>
        <v>3.1038499999999997E-2</v>
      </c>
      <c r="L89" s="25">
        <f t="shared" si="21"/>
        <v>0.71481665499999991</v>
      </c>
      <c r="M89" s="25">
        <v>3.1150000000000001E-2</v>
      </c>
      <c r="N89" s="25">
        <f t="shared" si="22"/>
        <v>3.0544999999999999E-2</v>
      </c>
      <c r="O89" s="25"/>
      <c r="P89" s="25">
        <f t="shared" si="23"/>
        <v>2.9077099999999998E-2</v>
      </c>
      <c r="Q89" s="25">
        <f t="shared" si="24"/>
        <v>0.66964561300000003</v>
      </c>
      <c r="R89" s="25">
        <v>3.4610000000000002E-2</v>
      </c>
      <c r="S89" s="25">
        <f t="shared" si="25"/>
        <v>3.4005000000000001E-2</v>
      </c>
      <c r="T89" s="25"/>
      <c r="U89" s="25">
        <f t="shared" si="26"/>
        <v>3.0742499999999999E-2</v>
      </c>
      <c r="V89" s="25">
        <f t="shared" si="27"/>
        <v>0.707999775</v>
      </c>
      <c r="W89" s="25">
        <v>3.524E-2</v>
      </c>
      <c r="X89" s="25">
        <f t="shared" si="28"/>
        <v>3.4634999999999999E-2</v>
      </c>
      <c r="Y89" s="25"/>
      <c r="Z89" s="25">
        <f t="shared" si="29"/>
        <v>3.2674799999999997E-2</v>
      </c>
      <c r="AA89" s="25">
        <f t="shared" si="30"/>
        <v>0.75250064399999994</v>
      </c>
      <c r="AB89" s="25">
        <v>1.1100000000000001E-3</v>
      </c>
      <c r="AC89" s="25">
        <f t="shared" si="31"/>
        <v>6.0500000000000007E-4</v>
      </c>
    </row>
    <row r="90" spans="1:29" s="15" customFormat="1">
      <c r="A90" s="18">
        <v>338</v>
      </c>
      <c r="B90" s="25">
        <v>-1.0000000000000001E-5</v>
      </c>
      <c r="C90" s="25">
        <v>1.763E-2</v>
      </c>
      <c r="D90" s="25">
        <f t="shared" si="16"/>
        <v>1.7114999999999998E-2</v>
      </c>
      <c r="E90" s="25"/>
      <c r="F90" s="25">
        <f t="shared" si="17"/>
        <v>1.4827899999999998E-2</v>
      </c>
      <c r="G90" s="25">
        <f t="shared" si="18"/>
        <v>0.34148653699999998</v>
      </c>
      <c r="H90" s="25">
        <v>3.3419999999999998E-2</v>
      </c>
      <c r="I90" s="25">
        <f t="shared" si="19"/>
        <v>3.2904999999999997E-2</v>
      </c>
      <c r="J90" s="25"/>
      <c r="K90" s="25">
        <f t="shared" si="20"/>
        <v>3.0218499999999995E-2</v>
      </c>
      <c r="L90" s="25">
        <f t="shared" si="21"/>
        <v>0.69593205499999988</v>
      </c>
      <c r="M90" s="25">
        <v>3.1179999999999999E-2</v>
      </c>
      <c r="N90" s="25">
        <f t="shared" si="22"/>
        <v>3.0664999999999998E-2</v>
      </c>
      <c r="O90" s="25"/>
      <c r="P90" s="25">
        <f t="shared" si="23"/>
        <v>2.9197099999999997E-2</v>
      </c>
      <c r="Q90" s="25">
        <f t="shared" si="24"/>
        <v>0.67240921300000001</v>
      </c>
      <c r="R90" s="25">
        <v>3.4509999999999999E-2</v>
      </c>
      <c r="S90" s="25">
        <f t="shared" si="25"/>
        <v>3.3994999999999997E-2</v>
      </c>
      <c r="T90" s="25"/>
      <c r="U90" s="25">
        <f t="shared" si="26"/>
        <v>3.0732499999999996E-2</v>
      </c>
      <c r="V90" s="25">
        <f t="shared" si="27"/>
        <v>0.70776947499999998</v>
      </c>
      <c r="W90" s="25">
        <v>3.4590000000000003E-2</v>
      </c>
      <c r="X90" s="25">
        <f t="shared" si="28"/>
        <v>3.4075000000000001E-2</v>
      </c>
      <c r="Y90" s="25"/>
      <c r="Z90" s="25">
        <f t="shared" si="29"/>
        <v>3.2114799999999999E-2</v>
      </c>
      <c r="AA90" s="25">
        <f t="shared" si="30"/>
        <v>0.73960384400000001</v>
      </c>
      <c r="AB90" s="25">
        <v>1.0399999999999999E-3</v>
      </c>
      <c r="AC90" s="25">
        <f t="shared" si="31"/>
        <v>5.1499999999999994E-4</v>
      </c>
    </row>
    <row r="91" spans="1:29" s="15" customFormat="1">
      <c r="A91" s="18">
        <v>339</v>
      </c>
      <c r="B91" s="25">
        <v>5.0000000000000002E-5</v>
      </c>
      <c r="C91" s="25">
        <v>1.763E-2</v>
      </c>
      <c r="D91" s="25">
        <f t="shared" si="16"/>
        <v>1.6979999999999999E-2</v>
      </c>
      <c r="E91" s="25"/>
      <c r="F91" s="25">
        <f t="shared" si="17"/>
        <v>1.4692899999999998E-2</v>
      </c>
      <c r="G91" s="25">
        <f t="shared" si="18"/>
        <v>0.33837748699999998</v>
      </c>
      <c r="H91" s="25">
        <v>3.3149999999999999E-2</v>
      </c>
      <c r="I91" s="25">
        <f t="shared" si="19"/>
        <v>3.2500000000000001E-2</v>
      </c>
      <c r="J91" s="25"/>
      <c r="K91" s="25">
        <f t="shared" si="20"/>
        <v>2.98135E-2</v>
      </c>
      <c r="L91" s="25">
        <f t="shared" si="21"/>
        <v>0.68660490500000004</v>
      </c>
      <c r="M91" s="25">
        <v>3.024E-2</v>
      </c>
      <c r="N91" s="25">
        <f t="shared" si="22"/>
        <v>2.9589999999999998E-2</v>
      </c>
      <c r="O91" s="25"/>
      <c r="P91" s="25">
        <f t="shared" si="23"/>
        <v>2.8122099999999997E-2</v>
      </c>
      <c r="Q91" s="25">
        <f t="shared" si="24"/>
        <v>0.64765196299999994</v>
      </c>
      <c r="R91" s="25">
        <v>3.3689999999999998E-2</v>
      </c>
      <c r="S91" s="25">
        <f t="shared" si="25"/>
        <v>3.304E-2</v>
      </c>
      <c r="T91" s="25"/>
      <c r="U91" s="25">
        <f t="shared" si="26"/>
        <v>2.9777499999999998E-2</v>
      </c>
      <c r="V91" s="25">
        <f t="shared" si="27"/>
        <v>0.68577582500000001</v>
      </c>
      <c r="W91" s="25">
        <v>3.4079999999999999E-2</v>
      </c>
      <c r="X91" s="25">
        <f t="shared" si="28"/>
        <v>3.3430000000000001E-2</v>
      </c>
      <c r="Y91" s="25"/>
      <c r="Z91" s="25">
        <f t="shared" si="29"/>
        <v>3.1469799999999999E-2</v>
      </c>
      <c r="AA91" s="25">
        <f t="shared" si="30"/>
        <v>0.72474949399999999</v>
      </c>
      <c r="AB91" s="25">
        <v>1.25E-3</v>
      </c>
      <c r="AC91" s="25">
        <f t="shared" si="31"/>
        <v>6.4999999999999997E-4</v>
      </c>
    </row>
    <row r="92" spans="1:29" s="15" customFormat="1">
      <c r="A92" s="18">
        <v>340</v>
      </c>
      <c r="B92" s="25">
        <v>-9.0000000000000006E-5</v>
      </c>
      <c r="C92" s="25">
        <v>1.762E-2</v>
      </c>
      <c r="D92" s="25">
        <f t="shared" si="16"/>
        <v>1.7090000000000001E-2</v>
      </c>
      <c r="E92" s="25"/>
      <c r="F92" s="25">
        <f t="shared" si="17"/>
        <v>1.4802900000000001E-2</v>
      </c>
      <c r="G92" s="25">
        <f t="shared" si="18"/>
        <v>0.34091078700000005</v>
      </c>
      <c r="H92" s="25">
        <v>3.2539999999999999E-2</v>
      </c>
      <c r="I92" s="25">
        <f t="shared" si="19"/>
        <v>3.2009999999999997E-2</v>
      </c>
      <c r="J92" s="25"/>
      <c r="K92" s="25">
        <f t="shared" si="20"/>
        <v>2.9323499999999995E-2</v>
      </c>
      <c r="L92" s="25">
        <f t="shared" si="21"/>
        <v>0.6753202049999999</v>
      </c>
      <c r="M92" s="25">
        <v>3.0450000000000001E-2</v>
      </c>
      <c r="N92" s="25">
        <f t="shared" si="22"/>
        <v>2.9920000000000002E-2</v>
      </c>
      <c r="O92" s="25"/>
      <c r="P92" s="25">
        <f t="shared" si="23"/>
        <v>2.8452100000000001E-2</v>
      </c>
      <c r="Q92" s="25">
        <f t="shared" si="24"/>
        <v>0.65525186300000005</v>
      </c>
      <c r="R92" s="25">
        <v>3.3939999999999998E-2</v>
      </c>
      <c r="S92" s="25">
        <f t="shared" si="25"/>
        <v>3.3409999999999995E-2</v>
      </c>
      <c r="T92" s="25"/>
      <c r="U92" s="25">
        <f t="shared" si="26"/>
        <v>3.0147499999999994E-2</v>
      </c>
      <c r="V92" s="25">
        <f t="shared" si="27"/>
        <v>0.69429692499999984</v>
      </c>
      <c r="W92" s="25">
        <v>3.363E-2</v>
      </c>
      <c r="X92" s="25">
        <f t="shared" si="28"/>
        <v>3.3099999999999997E-2</v>
      </c>
      <c r="Y92" s="25"/>
      <c r="Z92" s="25">
        <f t="shared" si="29"/>
        <v>3.1139799999999999E-2</v>
      </c>
      <c r="AA92" s="25">
        <f t="shared" si="30"/>
        <v>0.717149594</v>
      </c>
      <c r="AB92" s="25">
        <v>1.15E-3</v>
      </c>
      <c r="AC92" s="25">
        <f t="shared" si="31"/>
        <v>5.2999999999999998E-4</v>
      </c>
    </row>
    <row r="93" spans="1:29" s="15" customFormat="1">
      <c r="A93" s="18">
        <v>341</v>
      </c>
      <c r="B93" s="25">
        <v>8.0000000000000007E-5</v>
      </c>
      <c r="C93" s="25">
        <v>1.762E-2</v>
      </c>
      <c r="D93" s="25">
        <f t="shared" si="16"/>
        <v>1.6930000000000001E-2</v>
      </c>
      <c r="E93" s="25"/>
      <c r="F93" s="25">
        <f t="shared" si="17"/>
        <v>1.46429E-2</v>
      </c>
      <c r="G93" s="25">
        <f t="shared" si="18"/>
        <v>0.337225987</v>
      </c>
      <c r="H93" s="25">
        <v>3.2259999999999997E-2</v>
      </c>
      <c r="I93" s="25">
        <f t="shared" si="19"/>
        <v>3.1569999999999994E-2</v>
      </c>
      <c r="J93" s="25"/>
      <c r="K93" s="25">
        <f t="shared" si="20"/>
        <v>2.8883499999999993E-2</v>
      </c>
      <c r="L93" s="25">
        <f t="shared" si="21"/>
        <v>0.66518700499999983</v>
      </c>
      <c r="M93" s="25">
        <v>2.9340000000000001E-2</v>
      </c>
      <c r="N93" s="25">
        <f t="shared" si="22"/>
        <v>2.8650000000000002E-2</v>
      </c>
      <c r="O93" s="25"/>
      <c r="P93" s="25">
        <f t="shared" si="23"/>
        <v>2.7182100000000001E-2</v>
      </c>
      <c r="Q93" s="25">
        <f t="shared" si="24"/>
        <v>0.62600376300000005</v>
      </c>
      <c r="R93" s="25">
        <v>3.2930000000000001E-2</v>
      </c>
      <c r="S93" s="25">
        <f t="shared" si="25"/>
        <v>3.2239999999999998E-2</v>
      </c>
      <c r="T93" s="25"/>
      <c r="U93" s="25">
        <f t="shared" si="26"/>
        <v>2.8977499999999996E-2</v>
      </c>
      <c r="V93" s="25">
        <f t="shared" si="27"/>
        <v>0.6673518249999999</v>
      </c>
      <c r="W93" s="25">
        <v>3.32E-2</v>
      </c>
      <c r="X93" s="25">
        <f t="shared" si="28"/>
        <v>3.2509999999999997E-2</v>
      </c>
      <c r="Y93" s="25"/>
      <c r="Z93" s="25">
        <f t="shared" si="29"/>
        <v>3.0549799999999998E-2</v>
      </c>
      <c r="AA93" s="25">
        <f t="shared" si="30"/>
        <v>0.70356189400000002</v>
      </c>
      <c r="AB93" s="25">
        <v>1.2999999999999999E-3</v>
      </c>
      <c r="AC93" s="25">
        <f t="shared" si="31"/>
        <v>6.8999999999999997E-4</v>
      </c>
    </row>
    <row r="94" spans="1:29" s="15" customFormat="1">
      <c r="A94" s="18">
        <v>342</v>
      </c>
      <c r="B94" s="25">
        <v>5.0000000000000002E-5</v>
      </c>
      <c r="C94" s="25">
        <v>1.787E-2</v>
      </c>
      <c r="D94" s="25">
        <f t="shared" si="16"/>
        <v>1.7205000000000002E-2</v>
      </c>
      <c r="E94" s="25"/>
      <c r="F94" s="25">
        <f t="shared" si="17"/>
        <v>1.4917900000000001E-2</v>
      </c>
      <c r="G94" s="25">
        <f t="shared" si="18"/>
        <v>0.34355923700000007</v>
      </c>
      <c r="H94" s="25">
        <v>3.1820000000000001E-2</v>
      </c>
      <c r="I94" s="25">
        <f t="shared" si="19"/>
        <v>3.1155000000000002E-2</v>
      </c>
      <c r="J94" s="25"/>
      <c r="K94" s="25">
        <f t="shared" si="20"/>
        <v>2.8468500000000001E-2</v>
      </c>
      <c r="L94" s="25">
        <f t="shared" si="21"/>
        <v>0.65562955500000009</v>
      </c>
      <c r="M94" s="25">
        <v>2.9180000000000001E-2</v>
      </c>
      <c r="N94" s="25">
        <f t="shared" si="22"/>
        <v>2.8515000000000002E-2</v>
      </c>
      <c r="O94" s="25"/>
      <c r="P94" s="25">
        <f t="shared" si="23"/>
        <v>2.7047100000000001E-2</v>
      </c>
      <c r="Q94" s="25">
        <f t="shared" si="24"/>
        <v>0.6228947130000001</v>
      </c>
      <c r="R94" s="25">
        <v>3.288E-2</v>
      </c>
      <c r="S94" s="25">
        <f t="shared" si="25"/>
        <v>3.2215000000000001E-2</v>
      </c>
      <c r="T94" s="25"/>
      <c r="U94" s="25">
        <f t="shared" si="26"/>
        <v>2.8952499999999999E-2</v>
      </c>
      <c r="V94" s="25">
        <f t="shared" si="27"/>
        <v>0.66677607500000002</v>
      </c>
      <c r="W94" s="25">
        <v>3.2800000000000003E-2</v>
      </c>
      <c r="X94" s="25">
        <f t="shared" si="28"/>
        <v>3.2135000000000004E-2</v>
      </c>
      <c r="Y94" s="25"/>
      <c r="Z94" s="25">
        <f t="shared" si="29"/>
        <v>3.0174800000000005E-2</v>
      </c>
      <c r="AA94" s="25">
        <f t="shared" si="30"/>
        <v>0.69492564400000012</v>
      </c>
      <c r="AB94" s="25">
        <v>1.2800000000000001E-3</v>
      </c>
      <c r="AC94" s="25">
        <f t="shared" si="31"/>
        <v>6.6500000000000001E-4</v>
      </c>
    </row>
    <row r="95" spans="1:29" s="15" customFormat="1">
      <c r="A95" s="18">
        <v>343</v>
      </c>
      <c r="B95" s="25">
        <v>3.0000000000000001E-5</v>
      </c>
      <c r="C95" s="25">
        <v>1.7260000000000001E-2</v>
      </c>
      <c r="D95" s="25">
        <f t="shared" si="16"/>
        <v>1.652E-2</v>
      </c>
      <c r="E95" s="25"/>
      <c r="F95" s="25">
        <f t="shared" si="17"/>
        <v>1.42329E-2</v>
      </c>
      <c r="G95" s="25">
        <f t="shared" si="18"/>
        <v>0.32778368699999999</v>
      </c>
      <c r="H95" s="25">
        <v>3.1370000000000002E-2</v>
      </c>
      <c r="I95" s="25">
        <f t="shared" si="19"/>
        <v>3.0630000000000001E-2</v>
      </c>
      <c r="J95" s="25"/>
      <c r="K95" s="25">
        <f t="shared" si="20"/>
        <v>2.79435E-2</v>
      </c>
      <c r="L95" s="25">
        <f t="shared" si="21"/>
        <v>0.64353880500000005</v>
      </c>
      <c r="M95" s="25">
        <v>2.8389999999999999E-2</v>
      </c>
      <c r="N95" s="25">
        <f t="shared" si="22"/>
        <v>2.7649999999999997E-2</v>
      </c>
      <c r="O95" s="25"/>
      <c r="P95" s="25">
        <f t="shared" si="23"/>
        <v>2.6182099999999996E-2</v>
      </c>
      <c r="Q95" s="25">
        <f t="shared" si="24"/>
        <v>0.60297376299999994</v>
      </c>
      <c r="R95" s="25">
        <v>3.1960000000000002E-2</v>
      </c>
      <c r="S95" s="25">
        <f t="shared" si="25"/>
        <v>3.1220000000000001E-2</v>
      </c>
      <c r="T95" s="25"/>
      <c r="U95" s="25">
        <f t="shared" si="26"/>
        <v>2.79575E-2</v>
      </c>
      <c r="V95" s="25">
        <f t="shared" si="27"/>
        <v>0.64386122499999998</v>
      </c>
      <c r="W95" s="25">
        <v>3.2169999999999997E-2</v>
      </c>
      <c r="X95" s="25">
        <f t="shared" si="28"/>
        <v>3.143E-2</v>
      </c>
      <c r="Y95" s="25"/>
      <c r="Z95" s="25">
        <f t="shared" si="29"/>
        <v>2.9469800000000001E-2</v>
      </c>
      <c r="AA95" s="25">
        <f t="shared" si="30"/>
        <v>0.678689494</v>
      </c>
      <c r="AB95" s="25">
        <v>1.4499999999999999E-3</v>
      </c>
      <c r="AC95" s="25">
        <f t="shared" si="31"/>
        <v>7.3999999999999999E-4</v>
      </c>
    </row>
    <row r="96" spans="1:29" s="15" customFormat="1">
      <c r="A96" s="18">
        <v>344</v>
      </c>
      <c r="B96" s="25">
        <v>6.8999999999999997E-5</v>
      </c>
      <c r="C96" s="25">
        <v>1.7309999999999999E-2</v>
      </c>
      <c r="D96" s="25">
        <f t="shared" si="16"/>
        <v>1.6545499999999998E-2</v>
      </c>
      <c r="E96" s="25"/>
      <c r="F96" s="25">
        <f t="shared" si="17"/>
        <v>1.4258399999999997E-2</v>
      </c>
      <c r="G96" s="25">
        <f t="shared" si="18"/>
        <v>0.32837095199999994</v>
      </c>
      <c r="H96" s="25">
        <v>3.0679999999999999E-2</v>
      </c>
      <c r="I96" s="25">
        <f t="shared" si="19"/>
        <v>2.9915499999999998E-2</v>
      </c>
      <c r="J96" s="25"/>
      <c r="K96" s="25">
        <f t="shared" si="20"/>
        <v>2.7228999999999996E-2</v>
      </c>
      <c r="L96" s="25">
        <f t="shared" si="21"/>
        <v>0.62708386999999999</v>
      </c>
      <c r="M96" s="25">
        <v>2.827E-2</v>
      </c>
      <c r="N96" s="25">
        <f t="shared" si="22"/>
        <v>2.7505499999999999E-2</v>
      </c>
      <c r="O96" s="25"/>
      <c r="P96" s="25">
        <f t="shared" si="23"/>
        <v>2.6037599999999998E-2</v>
      </c>
      <c r="Q96" s="25">
        <f t="shared" si="24"/>
        <v>0.59964592799999994</v>
      </c>
      <c r="R96" s="25">
        <v>3.1730000000000001E-2</v>
      </c>
      <c r="S96" s="25">
        <f t="shared" si="25"/>
        <v>3.09655E-2</v>
      </c>
      <c r="T96" s="25"/>
      <c r="U96" s="25">
        <f t="shared" si="26"/>
        <v>2.7702999999999998E-2</v>
      </c>
      <c r="V96" s="25">
        <f t="shared" si="27"/>
        <v>0.63800009000000002</v>
      </c>
      <c r="W96" s="25">
        <v>3.159E-2</v>
      </c>
      <c r="X96" s="25">
        <f t="shared" si="28"/>
        <v>3.0825499999999999E-2</v>
      </c>
      <c r="Y96" s="25"/>
      <c r="Z96" s="25">
        <f t="shared" si="29"/>
        <v>2.88653E-2</v>
      </c>
      <c r="AA96" s="25">
        <f t="shared" si="30"/>
        <v>0.66476785900000002</v>
      </c>
      <c r="AB96" s="25">
        <v>1.4599999999999999E-3</v>
      </c>
      <c r="AC96" s="25">
        <f t="shared" si="31"/>
        <v>7.6449999999999999E-4</v>
      </c>
    </row>
    <row r="97" spans="1:29" s="15" customFormat="1">
      <c r="A97" s="18">
        <v>345</v>
      </c>
      <c r="B97" s="25">
        <v>6.0000000000000002E-5</v>
      </c>
      <c r="C97" s="25">
        <v>1.6729999999999998E-2</v>
      </c>
      <c r="D97" s="25">
        <f t="shared" si="16"/>
        <v>1.5999999999999997E-2</v>
      </c>
      <c r="E97" s="25"/>
      <c r="F97" s="25">
        <f t="shared" si="17"/>
        <v>1.3712899999999997E-2</v>
      </c>
      <c r="G97" s="25">
        <f t="shared" si="18"/>
        <v>0.31580808699999996</v>
      </c>
      <c r="H97" s="25">
        <v>3.0450000000000001E-2</v>
      </c>
      <c r="I97" s="25">
        <f t="shared" si="19"/>
        <v>2.972E-2</v>
      </c>
      <c r="J97" s="25"/>
      <c r="K97" s="25">
        <f t="shared" si="20"/>
        <v>2.7033499999999999E-2</v>
      </c>
      <c r="L97" s="25">
        <f t="shared" si="21"/>
        <v>0.62258150499999998</v>
      </c>
      <c r="M97" s="25">
        <v>2.7470000000000001E-2</v>
      </c>
      <c r="N97" s="25">
        <f t="shared" si="22"/>
        <v>2.674E-2</v>
      </c>
      <c r="O97" s="25"/>
      <c r="P97" s="25">
        <f t="shared" si="23"/>
        <v>2.5272099999999999E-2</v>
      </c>
      <c r="Q97" s="25">
        <f t="shared" si="24"/>
        <v>0.58201646299999998</v>
      </c>
      <c r="R97" s="25">
        <v>3.1220000000000001E-2</v>
      </c>
      <c r="S97" s="25">
        <f t="shared" si="25"/>
        <v>3.049E-2</v>
      </c>
      <c r="T97" s="25"/>
      <c r="U97" s="25">
        <f t="shared" si="26"/>
        <v>2.7227499999999998E-2</v>
      </c>
      <c r="V97" s="25">
        <f t="shared" si="27"/>
        <v>0.62704932499999999</v>
      </c>
      <c r="W97" s="25">
        <v>3.1179999999999999E-2</v>
      </c>
      <c r="X97" s="25">
        <f t="shared" si="28"/>
        <v>3.0449999999999998E-2</v>
      </c>
      <c r="Y97" s="25"/>
      <c r="Z97" s="25">
        <f t="shared" si="29"/>
        <v>2.8489799999999999E-2</v>
      </c>
      <c r="AA97" s="25">
        <f t="shared" si="30"/>
        <v>0.65612009400000004</v>
      </c>
      <c r="AB97" s="25">
        <v>1.4E-3</v>
      </c>
      <c r="AC97" s="25">
        <f t="shared" si="31"/>
        <v>7.2999999999999996E-4</v>
      </c>
    </row>
    <row r="98" spans="1:29" s="15" customFormat="1">
      <c r="A98" s="18">
        <v>346</v>
      </c>
      <c r="B98" s="25">
        <v>-2.0000000000000002E-5</v>
      </c>
      <c r="C98" s="25">
        <v>1.702E-2</v>
      </c>
      <c r="D98" s="25">
        <f t="shared" si="16"/>
        <v>1.6295E-2</v>
      </c>
      <c r="E98" s="25"/>
      <c r="F98" s="25">
        <f t="shared" si="17"/>
        <v>1.40079E-2</v>
      </c>
      <c r="G98" s="25">
        <f t="shared" si="18"/>
        <v>0.32260193700000001</v>
      </c>
      <c r="H98" s="25">
        <v>3.0169999999999999E-2</v>
      </c>
      <c r="I98" s="25">
        <f t="shared" si="19"/>
        <v>2.9444999999999999E-2</v>
      </c>
      <c r="J98" s="25"/>
      <c r="K98" s="25">
        <f t="shared" si="20"/>
        <v>2.6758499999999998E-2</v>
      </c>
      <c r="L98" s="25">
        <f t="shared" si="21"/>
        <v>0.61624825500000002</v>
      </c>
      <c r="M98" s="25">
        <v>2.7609999999999999E-2</v>
      </c>
      <c r="N98" s="25">
        <f t="shared" si="22"/>
        <v>2.6884999999999999E-2</v>
      </c>
      <c r="O98" s="25"/>
      <c r="P98" s="25">
        <f t="shared" si="23"/>
        <v>2.5417099999999998E-2</v>
      </c>
      <c r="Q98" s="25">
        <f t="shared" si="24"/>
        <v>0.58535581299999995</v>
      </c>
      <c r="R98" s="25">
        <v>3.124E-2</v>
      </c>
      <c r="S98" s="25">
        <f t="shared" si="25"/>
        <v>3.0515E-2</v>
      </c>
      <c r="T98" s="25"/>
      <c r="U98" s="25">
        <f t="shared" si="26"/>
        <v>2.7252499999999999E-2</v>
      </c>
      <c r="V98" s="25">
        <f t="shared" si="27"/>
        <v>0.62762507499999998</v>
      </c>
      <c r="W98" s="25">
        <v>3.091E-2</v>
      </c>
      <c r="X98" s="25">
        <f t="shared" si="28"/>
        <v>3.0185E-2</v>
      </c>
      <c r="Y98" s="25"/>
      <c r="Z98" s="25">
        <f t="shared" si="29"/>
        <v>2.8224800000000001E-2</v>
      </c>
      <c r="AA98" s="25">
        <f t="shared" si="30"/>
        <v>0.6500171440000001</v>
      </c>
      <c r="AB98" s="25">
        <v>1.47E-3</v>
      </c>
      <c r="AC98" s="25">
        <f t="shared" si="31"/>
        <v>7.2499999999999995E-4</v>
      </c>
    </row>
    <row r="99" spans="1:29" s="15" customFormat="1">
      <c r="A99" s="18">
        <v>347</v>
      </c>
      <c r="B99" s="25">
        <v>8.0000000000000007E-5</v>
      </c>
      <c r="C99" s="25">
        <v>1.6480000000000002E-2</v>
      </c>
      <c r="D99" s="25">
        <f t="shared" si="16"/>
        <v>1.5695000000000001E-2</v>
      </c>
      <c r="E99" s="25"/>
      <c r="F99" s="25">
        <f t="shared" si="17"/>
        <v>1.34079E-2</v>
      </c>
      <c r="G99" s="25">
        <f t="shared" si="18"/>
        <v>0.30878393700000001</v>
      </c>
      <c r="H99" s="25">
        <v>2.9579999999999999E-2</v>
      </c>
      <c r="I99" s="25">
        <f t="shared" si="19"/>
        <v>2.8794999999999998E-2</v>
      </c>
      <c r="J99" s="25"/>
      <c r="K99" s="25">
        <f t="shared" si="20"/>
        <v>2.6108499999999996E-2</v>
      </c>
      <c r="L99" s="25">
        <f t="shared" si="21"/>
        <v>0.60127875499999994</v>
      </c>
      <c r="M99" s="25">
        <v>2.673E-2</v>
      </c>
      <c r="N99" s="25">
        <f t="shared" si="22"/>
        <v>2.5944999999999999E-2</v>
      </c>
      <c r="O99" s="25"/>
      <c r="P99" s="25">
        <f t="shared" si="23"/>
        <v>2.4477099999999998E-2</v>
      </c>
      <c r="Q99" s="25">
        <f t="shared" si="24"/>
        <v>0.56370761299999994</v>
      </c>
      <c r="R99" s="25">
        <v>3.0540000000000001E-2</v>
      </c>
      <c r="S99" s="25">
        <f t="shared" si="25"/>
        <v>2.9755E-2</v>
      </c>
      <c r="T99" s="25"/>
      <c r="U99" s="25">
        <f t="shared" si="26"/>
        <v>2.6492499999999999E-2</v>
      </c>
      <c r="V99" s="25">
        <f t="shared" si="27"/>
        <v>0.61012227500000005</v>
      </c>
      <c r="W99" s="25">
        <v>3.056E-2</v>
      </c>
      <c r="X99" s="25">
        <f t="shared" si="28"/>
        <v>2.9774999999999999E-2</v>
      </c>
      <c r="Y99" s="25"/>
      <c r="Z99" s="25">
        <f t="shared" si="29"/>
        <v>2.7814800000000001E-2</v>
      </c>
      <c r="AA99" s="25">
        <f t="shared" si="30"/>
        <v>0.64057484400000009</v>
      </c>
      <c r="AB99" s="25">
        <v>1.49E-3</v>
      </c>
      <c r="AC99" s="25">
        <f t="shared" si="31"/>
        <v>7.85E-4</v>
      </c>
    </row>
    <row r="100" spans="1:29" s="15" customFormat="1">
      <c r="A100" s="18">
        <v>348</v>
      </c>
      <c r="B100" s="25">
        <v>1.0000000000000001E-5</v>
      </c>
      <c r="C100" s="25">
        <v>1.634E-2</v>
      </c>
      <c r="D100" s="25">
        <f t="shared" si="16"/>
        <v>1.5630000000000002E-2</v>
      </c>
      <c r="E100" s="25"/>
      <c r="F100" s="25">
        <f t="shared" si="17"/>
        <v>1.3342900000000001E-2</v>
      </c>
      <c r="G100" s="25">
        <f t="shared" si="18"/>
        <v>0.30728698700000007</v>
      </c>
      <c r="H100" s="25">
        <v>2.929E-2</v>
      </c>
      <c r="I100" s="25">
        <f t="shared" si="19"/>
        <v>2.8580000000000001E-2</v>
      </c>
      <c r="J100" s="25"/>
      <c r="K100" s="25">
        <f t="shared" si="20"/>
        <v>2.58935E-2</v>
      </c>
      <c r="L100" s="25">
        <f t="shared" si="21"/>
        <v>0.59632730499999997</v>
      </c>
      <c r="M100" s="25">
        <v>2.6599999999999999E-2</v>
      </c>
      <c r="N100" s="25">
        <f t="shared" si="22"/>
        <v>2.589E-2</v>
      </c>
      <c r="O100" s="25"/>
      <c r="P100" s="25">
        <f t="shared" si="23"/>
        <v>2.4422099999999999E-2</v>
      </c>
      <c r="Q100" s="25">
        <f t="shared" si="24"/>
        <v>0.56244096300000002</v>
      </c>
      <c r="R100" s="25">
        <v>3.031E-2</v>
      </c>
      <c r="S100" s="25">
        <f t="shared" si="25"/>
        <v>2.9600000000000001E-2</v>
      </c>
      <c r="T100" s="25"/>
      <c r="U100" s="25">
        <f t="shared" si="26"/>
        <v>2.63375E-2</v>
      </c>
      <c r="V100" s="25">
        <f t="shared" si="27"/>
        <v>0.60655262500000007</v>
      </c>
      <c r="W100" s="25">
        <v>3.007E-2</v>
      </c>
      <c r="X100" s="25">
        <f t="shared" si="28"/>
        <v>2.9360000000000001E-2</v>
      </c>
      <c r="Y100" s="25"/>
      <c r="Z100" s="25">
        <f t="shared" si="29"/>
        <v>2.7399800000000002E-2</v>
      </c>
      <c r="AA100" s="25">
        <f t="shared" si="30"/>
        <v>0.63101739400000012</v>
      </c>
      <c r="AB100" s="25">
        <v>1.41E-3</v>
      </c>
      <c r="AC100" s="25">
        <f t="shared" si="31"/>
        <v>7.1000000000000002E-4</v>
      </c>
    </row>
    <row r="101" spans="1:29" s="15" customFormat="1">
      <c r="A101" s="18">
        <v>349</v>
      </c>
      <c r="B101" s="25">
        <v>2.0000000000000002E-5</v>
      </c>
      <c r="C101" s="25">
        <v>1.6219999999999998E-2</v>
      </c>
      <c r="D101" s="25">
        <f t="shared" si="16"/>
        <v>1.5424999999999998E-2</v>
      </c>
      <c r="E101" s="25"/>
      <c r="F101" s="25">
        <f t="shared" si="17"/>
        <v>1.3137899999999997E-2</v>
      </c>
      <c r="G101" s="25">
        <f t="shared" si="18"/>
        <v>0.30256583699999995</v>
      </c>
      <c r="H101" s="25">
        <v>2.9100000000000001E-2</v>
      </c>
      <c r="I101" s="25">
        <f t="shared" si="19"/>
        <v>2.8305E-2</v>
      </c>
      <c r="J101" s="25"/>
      <c r="K101" s="25">
        <f t="shared" si="20"/>
        <v>2.5618499999999999E-2</v>
      </c>
      <c r="L101" s="25">
        <f t="shared" si="21"/>
        <v>0.58999405500000002</v>
      </c>
      <c r="M101" s="25">
        <v>2.6100000000000002E-2</v>
      </c>
      <c r="N101" s="25">
        <f t="shared" si="22"/>
        <v>2.5305000000000001E-2</v>
      </c>
      <c r="O101" s="25"/>
      <c r="P101" s="25">
        <f t="shared" si="23"/>
        <v>2.38371E-2</v>
      </c>
      <c r="Q101" s="25">
        <f t="shared" si="24"/>
        <v>0.54896841299999999</v>
      </c>
      <c r="R101" s="25">
        <v>2.9770000000000001E-2</v>
      </c>
      <c r="S101" s="25">
        <f t="shared" si="25"/>
        <v>2.8975000000000001E-2</v>
      </c>
      <c r="T101" s="25"/>
      <c r="U101" s="25">
        <f t="shared" si="26"/>
        <v>2.5712499999999999E-2</v>
      </c>
      <c r="V101" s="25">
        <f t="shared" si="27"/>
        <v>0.59215887499999997</v>
      </c>
      <c r="W101" s="25">
        <v>2.9610000000000001E-2</v>
      </c>
      <c r="X101" s="25">
        <f t="shared" si="28"/>
        <v>2.8815E-2</v>
      </c>
      <c r="Y101" s="25"/>
      <c r="Z101" s="25">
        <f t="shared" si="29"/>
        <v>2.6854800000000002E-2</v>
      </c>
      <c r="AA101" s="25">
        <f t="shared" si="30"/>
        <v>0.61846604400000005</v>
      </c>
      <c r="AB101" s="25">
        <v>1.57E-3</v>
      </c>
      <c r="AC101" s="25">
        <f t="shared" si="31"/>
        <v>7.9500000000000003E-4</v>
      </c>
    </row>
    <row r="102" spans="1:29" s="15" customFormat="1">
      <c r="A102" s="18">
        <v>350</v>
      </c>
      <c r="B102" s="25">
        <v>2.0000000000000002E-5</v>
      </c>
      <c r="C102" s="25">
        <v>1.5879999999999998E-2</v>
      </c>
      <c r="D102" s="25">
        <f t="shared" si="16"/>
        <v>1.5144999999999999E-2</v>
      </c>
      <c r="E102" s="25"/>
      <c r="F102" s="25">
        <f t="shared" si="17"/>
        <v>1.2857899999999998E-2</v>
      </c>
      <c r="G102" s="25">
        <f t="shared" si="18"/>
        <v>0.29611743699999998</v>
      </c>
      <c r="H102" s="25">
        <v>2.8299999999999999E-2</v>
      </c>
      <c r="I102" s="25">
        <f t="shared" si="19"/>
        <v>2.7564999999999999E-2</v>
      </c>
      <c r="J102" s="25"/>
      <c r="K102" s="25">
        <f t="shared" si="20"/>
        <v>2.4878499999999998E-2</v>
      </c>
      <c r="L102" s="25">
        <f t="shared" si="21"/>
        <v>0.57295185500000001</v>
      </c>
      <c r="M102" s="25">
        <v>2.5749999999999999E-2</v>
      </c>
      <c r="N102" s="25">
        <f t="shared" si="22"/>
        <v>2.5014999999999999E-2</v>
      </c>
      <c r="O102" s="25"/>
      <c r="P102" s="25">
        <f t="shared" si="23"/>
        <v>2.3547099999999998E-2</v>
      </c>
      <c r="Q102" s="25">
        <f t="shared" si="24"/>
        <v>0.54228971299999995</v>
      </c>
      <c r="R102" s="25">
        <v>2.947E-2</v>
      </c>
      <c r="S102" s="25">
        <f t="shared" si="25"/>
        <v>2.8735E-2</v>
      </c>
      <c r="T102" s="25"/>
      <c r="U102" s="25">
        <f t="shared" si="26"/>
        <v>2.5472499999999999E-2</v>
      </c>
      <c r="V102" s="25">
        <f t="shared" si="27"/>
        <v>0.58663167500000002</v>
      </c>
      <c r="W102" s="25">
        <v>2.9100000000000001E-2</v>
      </c>
      <c r="X102" s="25">
        <f t="shared" si="28"/>
        <v>2.8365000000000001E-2</v>
      </c>
      <c r="Y102" s="25"/>
      <c r="Z102" s="25">
        <f t="shared" si="29"/>
        <v>2.6404800000000003E-2</v>
      </c>
      <c r="AA102" s="25">
        <f t="shared" si="30"/>
        <v>0.60810254400000008</v>
      </c>
      <c r="AB102" s="25">
        <v>1.4499999999999999E-3</v>
      </c>
      <c r="AC102" s="25">
        <f t="shared" si="31"/>
        <v>7.3499999999999998E-4</v>
      </c>
    </row>
    <row r="103" spans="1:29" s="15" customFormat="1">
      <c r="A103" s="18">
        <v>351</v>
      </c>
      <c r="B103" s="25">
        <v>1.1E-4</v>
      </c>
      <c r="C103" s="25">
        <v>1.5769999999999999E-2</v>
      </c>
      <c r="D103" s="25">
        <f t="shared" si="16"/>
        <v>1.4939999999999998E-2</v>
      </c>
      <c r="E103" s="25"/>
      <c r="F103" s="25">
        <f t="shared" si="17"/>
        <v>1.2652899999999998E-2</v>
      </c>
      <c r="G103" s="25">
        <f t="shared" si="18"/>
        <v>0.29139628699999998</v>
      </c>
      <c r="H103" s="25">
        <v>2.7969999999999998E-2</v>
      </c>
      <c r="I103" s="25">
        <f t="shared" si="19"/>
        <v>2.7139999999999997E-2</v>
      </c>
      <c r="J103" s="25"/>
      <c r="K103" s="25">
        <f t="shared" si="20"/>
        <v>2.4453499999999996E-2</v>
      </c>
      <c r="L103" s="25">
        <f t="shared" si="21"/>
        <v>0.56316410499999991</v>
      </c>
      <c r="M103" s="25">
        <v>2.521E-2</v>
      </c>
      <c r="N103" s="25">
        <f t="shared" si="22"/>
        <v>2.4379999999999999E-2</v>
      </c>
      <c r="O103" s="25"/>
      <c r="P103" s="25">
        <f t="shared" si="23"/>
        <v>2.2912099999999998E-2</v>
      </c>
      <c r="Q103" s="25">
        <f t="shared" si="24"/>
        <v>0.52766566299999995</v>
      </c>
      <c r="R103" s="25">
        <v>2.895E-2</v>
      </c>
      <c r="S103" s="25">
        <f t="shared" si="25"/>
        <v>2.8119999999999999E-2</v>
      </c>
      <c r="T103" s="25"/>
      <c r="U103" s="25">
        <f t="shared" si="26"/>
        <v>2.4857499999999998E-2</v>
      </c>
      <c r="V103" s="25">
        <f t="shared" si="27"/>
        <v>0.57246822499999994</v>
      </c>
      <c r="W103" s="25">
        <v>2.878E-2</v>
      </c>
      <c r="X103" s="25">
        <f t="shared" si="28"/>
        <v>2.7949999999999999E-2</v>
      </c>
      <c r="Y103" s="25"/>
      <c r="Z103" s="25">
        <f t="shared" si="29"/>
        <v>2.59898E-2</v>
      </c>
      <c r="AA103" s="25">
        <f t="shared" si="30"/>
        <v>0.598545094</v>
      </c>
      <c r="AB103" s="25">
        <v>1.5499999999999999E-3</v>
      </c>
      <c r="AC103" s="25">
        <f t="shared" si="31"/>
        <v>8.3000000000000001E-4</v>
      </c>
    </row>
    <row r="104" spans="1:29" s="15" customFormat="1">
      <c r="A104" s="18">
        <v>352</v>
      </c>
      <c r="B104" s="25">
        <v>-2.0000000000000002E-5</v>
      </c>
      <c r="C104" s="25">
        <v>1.533E-2</v>
      </c>
      <c r="D104" s="25">
        <f t="shared" si="16"/>
        <v>1.4585000000000001E-2</v>
      </c>
      <c r="E104" s="25"/>
      <c r="F104" s="25">
        <f t="shared" si="17"/>
        <v>1.22979E-2</v>
      </c>
      <c r="G104" s="25">
        <f t="shared" si="18"/>
        <v>0.28322063700000005</v>
      </c>
      <c r="H104" s="25">
        <v>2.76E-2</v>
      </c>
      <c r="I104" s="25">
        <f t="shared" si="19"/>
        <v>2.6855E-2</v>
      </c>
      <c r="J104" s="25"/>
      <c r="K104" s="25">
        <f t="shared" si="20"/>
        <v>2.4168499999999999E-2</v>
      </c>
      <c r="L104" s="25">
        <f t="shared" si="21"/>
        <v>0.55660055500000005</v>
      </c>
      <c r="M104" s="25">
        <v>2.511E-2</v>
      </c>
      <c r="N104" s="25">
        <f t="shared" si="22"/>
        <v>2.4365000000000001E-2</v>
      </c>
      <c r="O104" s="25"/>
      <c r="P104" s="25">
        <f t="shared" si="23"/>
        <v>2.28971E-2</v>
      </c>
      <c r="Q104" s="25">
        <f t="shared" si="24"/>
        <v>0.52732021299999998</v>
      </c>
      <c r="R104" s="25">
        <v>2.8740000000000002E-2</v>
      </c>
      <c r="S104" s="25">
        <f t="shared" si="25"/>
        <v>2.7995000000000003E-2</v>
      </c>
      <c r="T104" s="25"/>
      <c r="U104" s="25">
        <f t="shared" si="26"/>
        <v>2.4732500000000001E-2</v>
      </c>
      <c r="V104" s="25">
        <f t="shared" si="27"/>
        <v>0.56958947500000001</v>
      </c>
      <c r="W104" s="25">
        <v>2.8199999999999999E-2</v>
      </c>
      <c r="X104" s="25">
        <f t="shared" si="28"/>
        <v>2.7455E-2</v>
      </c>
      <c r="Y104" s="25"/>
      <c r="Z104" s="25">
        <f t="shared" si="29"/>
        <v>2.5494800000000001E-2</v>
      </c>
      <c r="AA104" s="25">
        <f t="shared" si="30"/>
        <v>0.58714524400000001</v>
      </c>
      <c r="AB104" s="25">
        <v>1.5100000000000001E-3</v>
      </c>
      <c r="AC104" s="25">
        <f t="shared" si="31"/>
        <v>7.45E-4</v>
      </c>
    </row>
    <row r="105" spans="1:29" s="15" customFormat="1">
      <c r="A105" s="18">
        <v>353</v>
      </c>
      <c r="B105" s="25">
        <v>4.0000000000000003E-5</v>
      </c>
      <c r="C105" s="25">
        <v>1.519E-2</v>
      </c>
      <c r="D105" s="25">
        <f t="shared" si="16"/>
        <v>1.4370000000000001E-2</v>
      </c>
      <c r="E105" s="25"/>
      <c r="F105" s="25">
        <f t="shared" si="17"/>
        <v>1.2082900000000001E-2</v>
      </c>
      <c r="G105" s="25">
        <f t="shared" si="18"/>
        <v>0.27826918700000003</v>
      </c>
      <c r="H105" s="25">
        <v>2.725E-2</v>
      </c>
      <c r="I105" s="25">
        <f t="shared" si="19"/>
        <v>2.6429999999999999E-2</v>
      </c>
      <c r="J105" s="25"/>
      <c r="K105" s="25">
        <f t="shared" si="20"/>
        <v>2.3743499999999997E-2</v>
      </c>
      <c r="L105" s="25">
        <f t="shared" si="21"/>
        <v>0.54681280499999996</v>
      </c>
      <c r="M105" s="25">
        <v>2.4639999999999999E-2</v>
      </c>
      <c r="N105" s="25">
        <f t="shared" si="22"/>
        <v>2.3819999999999997E-2</v>
      </c>
      <c r="O105" s="25"/>
      <c r="P105" s="25">
        <f t="shared" si="23"/>
        <v>2.2352099999999996E-2</v>
      </c>
      <c r="Q105" s="25">
        <f t="shared" si="24"/>
        <v>0.51476886299999991</v>
      </c>
      <c r="R105" s="25">
        <v>2.8160000000000001E-2</v>
      </c>
      <c r="S105" s="25">
        <f t="shared" si="25"/>
        <v>2.734E-2</v>
      </c>
      <c r="T105" s="25"/>
      <c r="U105" s="25">
        <f t="shared" si="26"/>
        <v>2.4077499999999998E-2</v>
      </c>
      <c r="V105" s="25">
        <f t="shared" si="27"/>
        <v>0.55450482499999998</v>
      </c>
      <c r="W105" s="25">
        <v>2.7969999999999998E-2</v>
      </c>
      <c r="X105" s="25">
        <f t="shared" si="28"/>
        <v>2.7149999999999997E-2</v>
      </c>
      <c r="Y105" s="25"/>
      <c r="Z105" s="25">
        <f t="shared" si="29"/>
        <v>2.5189799999999998E-2</v>
      </c>
      <c r="AA105" s="25">
        <f t="shared" si="30"/>
        <v>0.580121094</v>
      </c>
      <c r="AB105" s="25">
        <v>1.6000000000000001E-3</v>
      </c>
      <c r="AC105" s="25">
        <f t="shared" si="31"/>
        <v>8.2000000000000009E-4</v>
      </c>
    </row>
    <row r="106" spans="1:29" s="15" customFormat="1">
      <c r="A106" s="18">
        <v>354</v>
      </c>
      <c r="B106" s="25">
        <v>0</v>
      </c>
      <c r="C106" s="25">
        <v>1.506E-2</v>
      </c>
      <c r="D106" s="25">
        <f t="shared" si="16"/>
        <v>1.4295E-2</v>
      </c>
      <c r="E106" s="25"/>
      <c r="F106" s="25">
        <f t="shared" si="17"/>
        <v>1.20079E-2</v>
      </c>
      <c r="G106" s="25">
        <f t="shared" si="18"/>
        <v>0.27654193700000002</v>
      </c>
      <c r="H106" s="25">
        <v>2.6780000000000002E-2</v>
      </c>
      <c r="I106" s="25">
        <f t="shared" si="19"/>
        <v>2.6015000000000003E-2</v>
      </c>
      <c r="J106" s="25"/>
      <c r="K106" s="25">
        <f t="shared" si="20"/>
        <v>2.3328500000000002E-2</v>
      </c>
      <c r="L106" s="25">
        <f t="shared" si="21"/>
        <v>0.5372553550000001</v>
      </c>
      <c r="M106" s="25">
        <v>2.402E-2</v>
      </c>
      <c r="N106" s="25">
        <f t="shared" si="22"/>
        <v>2.3255000000000001E-2</v>
      </c>
      <c r="O106" s="25"/>
      <c r="P106" s="25">
        <f t="shared" si="23"/>
        <v>2.17871E-2</v>
      </c>
      <c r="Q106" s="25">
        <f t="shared" si="24"/>
        <v>0.50175691300000003</v>
      </c>
      <c r="R106" s="25">
        <v>2.7709999999999999E-2</v>
      </c>
      <c r="S106" s="25">
        <f t="shared" si="25"/>
        <v>2.6945E-2</v>
      </c>
      <c r="T106" s="25"/>
      <c r="U106" s="25">
        <f t="shared" si="26"/>
        <v>2.3682499999999999E-2</v>
      </c>
      <c r="V106" s="25">
        <f t="shared" si="27"/>
        <v>0.54540797500000004</v>
      </c>
      <c r="W106" s="25">
        <v>2.733E-2</v>
      </c>
      <c r="X106" s="25">
        <f t="shared" si="28"/>
        <v>2.6565000000000002E-2</v>
      </c>
      <c r="Y106" s="25"/>
      <c r="Z106" s="25">
        <f t="shared" si="29"/>
        <v>2.4604800000000003E-2</v>
      </c>
      <c r="AA106" s="25">
        <f t="shared" si="30"/>
        <v>0.56664854400000009</v>
      </c>
      <c r="AB106" s="25">
        <v>1.5299999999999999E-3</v>
      </c>
      <c r="AC106" s="25">
        <f t="shared" si="31"/>
        <v>7.6499999999999995E-4</v>
      </c>
    </row>
    <row r="107" spans="1:29" s="15" customFormat="1">
      <c r="A107" s="18">
        <v>355</v>
      </c>
      <c r="B107" s="25">
        <v>1E-4</v>
      </c>
      <c r="C107" s="25">
        <v>1.4930000000000001E-2</v>
      </c>
      <c r="D107" s="25">
        <f t="shared" si="16"/>
        <v>1.4120000000000001E-2</v>
      </c>
      <c r="E107" s="25"/>
      <c r="F107" s="25">
        <f t="shared" si="17"/>
        <v>1.18329E-2</v>
      </c>
      <c r="G107" s="25">
        <f t="shared" si="18"/>
        <v>0.272511687</v>
      </c>
      <c r="H107" s="25">
        <v>2.6599999999999999E-2</v>
      </c>
      <c r="I107" s="25">
        <f t="shared" si="19"/>
        <v>2.5789999999999997E-2</v>
      </c>
      <c r="J107" s="25"/>
      <c r="K107" s="25">
        <f t="shared" si="20"/>
        <v>2.3103499999999996E-2</v>
      </c>
      <c r="L107" s="25">
        <f t="shared" si="21"/>
        <v>0.53207360499999989</v>
      </c>
      <c r="M107" s="25">
        <v>2.409E-2</v>
      </c>
      <c r="N107" s="25">
        <f t="shared" si="22"/>
        <v>2.3279999999999999E-2</v>
      </c>
      <c r="O107" s="25"/>
      <c r="P107" s="25">
        <f t="shared" si="23"/>
        <v>2.1812099999999997E-2</v>
      </c>
      <c r="Q107" s="25">
        <f t="shared" si="24"/>
        <v>0.50233266300000001</v>
      </c>
      <c r="R107" s="25">
        <v>2.759E-2</v>
      </c>
      <c r="S107" s="25">
        <f t="shared" si="25"/>
        <v>2.6779999999999998E-2</v>
      </c>
      <c r="T107" s="25"/>
      <c r="U107" s="25">
        <f t="shared" si="26"/>
        <v>2.3517499999999997E-2</v>
      </c>
      <c r="V107" s="25">
        <f t="shared" si="27"/>
        <v>0.54160802499999994</v>
      </c>
      <c r="W107" s="25">
        <v>2.741E-2</v>
      </c>
      <c r="X107" s="25">
        <f t="shared" si="28"/>
        <v>2.6599999999999999E-2</v>
      </c>
      <c r="Y107" s="25"/>
      <c r="Z107" s="25">
        <f t="shared" si="29"/>
        <v>2.46398E-2</v>
      </c>
      <c r="AA107" s="25">
        <f t="shared" si="30"/>
        <v>0.56745459399999998</v>
      </c>
      <c r="AB107" s="25">
        <v>1.5200000000000001E-3</v>
      </c>
      <c r="AC107" s="25">
        <f t="shared" si="31"/>
        <v>8.1000000000000006E-4</v>
      </c>
    </row>
    <row r="108" spans="1:29" s="15" customFormat="1">
      <c r="A108" s="18">
        <v>356</v>
      </c>
      <c r="B108" s="25">
        <v>4.0000000000000003E-5</v>
      </c>
      <c r="C108" s="25">
        <v>1.482E-2</v>
      </c>
      <c r="D108" s="25">
        <f t="shared" si="16"/>
        <v>1.4E-2</v>
      </c>
      <c r="E108" s="25"/>
      <c r="F108" s="25">
        <f t="shared" si="17"/>
        <v>1.17129E-2</v>
      </c>
      <c r="G108" s="25">
        <f t="shared" si="18"/>
        <v>0.26974808700000003</v>
      </c>
      <c r="H108" s="25">
        <v>2.6259999999999999E-2</v>
      </c>
      <c r="I108" s="25">
        <f t="shared" si="19"/>
        <v>2.5439999999999997E-2</v>
      </c>
      <c r="J108" s="25"/>
      <c r="K108" s="25">
        <f t="shared" si="20"/>
        <v>2.2753499999999996E-2</v>
      </c>
      <c r="L108" s="25">
        <f t="shared" si="21"/>
        <v>0.52401310499999998</v>
      </c>
      <c r="M108" s="25">
        <v>2.3890000000000002E-2</v>
      </c>
      <c r="N108" s="25">
        <f t="shared" si="22"/>
        <v>2.307E-2</v>
      </c>
      <c r="O108" s="25"/>
      <c r="P108" s="25">
        <f t="shared" si="23"/>
        <v>2.1602099999999999E-2</v>
      </c>
      <c r="Q108" s="25">
        <f t="shared" si="24"/>
        <v>0.497496363</v>
      </c>
      <c r="R108" s="25">
        <v>2.741E-2</v>
      </c>
      <c r="S108" s="25">
        <f t="shared" si="25"/>
        <v>2.6589999999999999E-2</v>
      </c>
      <c r="T108" s="25"/>
      <c r="U108" s="25">
        <f t="shared" si="26"/>
        <v>2.3327499999999998E-2</v>
      </c>
      <c r="V108" s="25">
        <f t="shared" si="27"/>
        <v>0.53723232499999996</v>
      </c>
      <c r="W108" s="25">
        <v>2.7029999999999998E-2</v>
      </c>
      <c r="X108" s="25">
        <f t="shared" si="28"/>
        <v>2.6209999999999997E-2</v>
      </c>
      <c r="Y108" s="25"/>
      <c r="Z108" s="25">
        <f t="shared" si="29"/>
        <v>2.4249799999999998E-2</v>
      </c>
      <c r="AA108" s="25">
        <f t="shared" si="30"/>
        <v>0.558472894</v>
      </c>
      <c r="AB108" s="25">
        <v>1.6000000000000001E-3</v>
      </c>
      <c r="AC108" s="25">
        <f t="shared" si="31"/>
        <v>8.2000000000000009E-4</v>
      </c>
    </row>
    <row r="109" spans="1:29" s="15" customFormat="1">
      <c r="A109" s="18">
        <v>357</v>
      </c>
      <c r="B109" s="25">
        <v>6.0000000000000002E-5</v>
      </c>
      <c r="C109" s="25">
        <v>1.456E-2</v>
      </c>
      <c r="D109" s="25">
        <f t="shared" si="16"/>
        <v>1.3769999999999999E-2</v>
      </c>
      <c r="E109" s="25"/>
      <c r="F109" s="25">
        <f t="shared" si="17"/>
        <v>1.1482899999999999E-2</v>
      </c>
      <c r="G109" s="25">
        <f t="shared" si="18"/>
        <v>0.26445118699999998</v>
      </c>
      <c r="H109" s="25">
        <v>2.6040000000000001E-2</v>
      </c>
      <c r="I109" s="25">
        <f t="shared" si="19"/>
        <v>2.5250000000000002E-2</v>
      </c>
      <c r="J109" s="25"/>
      <c r="K109" s="25">
        <f t="shared" si="20"/>
        <v>2.25635E-2</v>
      </c>
      <c r="L109" s="25">
        <f t="shared" si="21"/>
        <v>0.519637405</v>
      </c>
      <c r="M109" s="25">
        <v>2.3439999999999999E-2</v>
      </c>
      <c r="N109" s="25">
        <f t="shared" si="22"/>
        <v>2.265E-2</v>
      </c>
      <c r="O109" s="25"/>
      <c r="P109" s="25">
        <f t="shared" si="23"/>
        <v>2.1182099999999999E-2</v>
      </c>
      <c r="Q109" s="25">
        <f t="shared" si="24"/>
        <v>0.48782376300000002</v>
      </c>
      <c r="R109" s="25">
        <v>2.7179999999999999E-2</v>
      </c>
      <c r="S109" s="25">
        <f t="shared" si="25"/>
        <v>2.639E-2</v>
      </c>
      <c r="T109" s="25"/>
      <c r="U109" s="25">
        <f t="shared" si="26"/>
        <v>2.3127499999999999E-2</v>
      </c>
      <c r="V109" s="25">
        <f t="shared" si="27"/>
        <v>0.53262632499999996</v>
      </c>
      <c r="W109" s="25">
        <v>2.6749999999999999E-2</v>
      </c>
      <c r="X109" s="25">
        <f t="shared" si="28"/>
        <v>2.596E-2</v>
      </c>
      <c r="Y109" s="25"/>
      <c r="Z109" s="25">
        <f t="shared" si="29"/>
        <v>2.3999800000000002E-2</v>
      </c>
      <c r="AA109" s="25">
        <f t="shared" si="30"/>
        <v>0.55271539400000003</v>
      </c>
      <c r="AB109" s="25">
        <v>1.5200000000000001E-3</v>
      </c>
      <c r="AC109" s="25">
        <f t="shared" si="31"/>
        <v>7.9000000000000001E-4</v>
      </c>
    </row>
    <row r="110" spans="1:29" s="15" customFormat="1">
      <c r="A110" s="18">
        <v>358</v>
      </c>
      <c r="B110" s="25">
        <v>3.0000000000000001E-5</v>
      </c>
      <c r="C110" s="25">
        <v>1.4279999999999999E-2</v>
      </c>
      <c r="D110" s="25">
        <f t="shared" si="16"/>
        <v>1.345E-2</v>
      </c>
      <c r="E110" s="25"/>
      <c r="F110" s="25">
        <f t="shared" si="17"/>
        <v>1.11629E-2</v>
      </c>
      <c r="G110" s="25">
        <f t="shared" si="18"/>
        <v>0.257081587</v>
      </c>
      <c r="H110" s="25">
        <v>2.564E-2</v>
      </c>
      <c r="I110" s="25">
        <f t="shared" si="19"/>
        <v>2.4809999999999999E-2</v>
      </c>
      <c r="J110" s="25"/>
      <c r="K110" s="25">
        <f t="shared" si="20"/>
        <v>2.2123499999999997E-2</v>
      </c>
      <c r="L110" s="25">
        <f t="shared" si="21"/>
        <v>0.50950420499999993</v>
      </c>
      <c r="M110" s="25">
        <v>2.315E-2</v>
      </c>
      <c r="N110" s="25">
        <f t="shared" si="22"/>
        <v>2.232E-2</v>
      </c>
      <c r="O110" s="25"/>
      <c r="P110" s="25">
        <f t="shared" si="23"/>
        <v>2.0852099999999998E-2</v>
      </c>
      <c r="Q110" s="25">
        <f t="shared" si="24"/>
        <v>0.48022386299999997</v>
      </c>
      <c r="R110" s="25">
        <v>2.6929999999999999E-2</v>
      </c>
      <c r="S110" s="25">
        <f t="shared" si="25"/>
        <v>2.6099999999999998E-2</v>
      </c>
      <c r="T110" s="25"/>
      <c r="U110" s="25">
        <f t="shared" si="26"/>
        <v>2.2837499999999997E-2</v>
      </c>
      <c r="V110" s="25">
        <f t="shared" si="27"/>
        <v>0.52594762499999992</v>
      </c>
      <c r="W110" s="25">
        <v>2.613E-2</v>
      </c>
      <c r="X110" s="25">
        <f t="shared" si="28"/>
        <v>2.53E-2</v>
      </c>
      <c r="Y110" s="25"/>
      <c r="Z110" s="25">
        <f t="shared" si="29"/>
        <v>2.3339800000000001E-2</v>
      </c>
      <c r="AA110" s="25">
        <f t="shared" si="30"/>
        <v>0.53751559400000004</v>
      </c>
      <c r="AB110" s="25">
        <v>1.6299999999999999E-3</v>
      </c>
      <c r="AC110" s="25">
        <f t="shared" si="31"/>
        <v>8.3000000000000001E-4</v>
      </c>
    </row>
    <row r="111" spans="1:29" s="15" customFormat="1">
      <c r="A111" s="18">
        <v>359</v>
      </c>
      <c r="B111" s="25">
        <v>5.0000000000000002E-5</v>
      </c>
      <c r="C111" s="25">
        <v>1.421E-2</v>
      </c>
      <c r="D111" s="25">
        <f t="shared" si="16"/>
        <v>1.3395000000000001E-2</v>
      </c>
      <c r="E111" s="25"/>
      <c r="F111" s="25">
        <f t="shared" si="17"/>
        <v>1.11079E-2</v>
      </c>
      <c r="G111" s="25">
        <f t="shared" si="18"/>
        <v>0.25581493700000002</v>
      </c>
      <c r="H111" s="25">
        <v>2.572E-2</v>
      </c>
      <c r="I111" s="25">
        <f t="shared" si="19"/>
        <v>2.4905E-2</v>
      </c>
      <c r="J111" s="25"/>
      <c r="K111" s="25">
        <f t="shared" si="20"/>
        <v>2.2218499999999999E-2</v>
      </c>
      <c r="L111" s="25">
        <f t="shared" si="21"/>
        <v>0.51169205500000003</v>
      </c>
      <c r="M111" s="25">
        <v>2.2749999999999999E-2</v>
      </c>
      <c r="N111" s="25">
        <f t="shared" si="22"/>
        <v>2.1935E-2</v>
      </c>
      <c r="O111" s="25"/>
      <c r="P111" s="25">
        <f t="shared" si="23"/>
        <v>2.0467099999999998E-2</v>
      </c>
      <c r="Q111" s="25">
        <f t="shared" si="24"/>
        <v>0.471357313</v>
      </c>
      <c r="R111" s="25">
        <v>2.6339999999999999E-2</v>
      </c>
      <c r="S111" s="25">
        <f t="shared" si="25"/>
        <v>2.5524999999999999E-2</v>
      </c>
      <c r="T111" s="25"/>
      <c r="U111" s="25">
        <f t="shared" si="26"/>
        <v>2.2262499999999998E-2</v>
      </c>
      <c r="V111" s="25">
        <f t="shared" si="27"/>
        <v>0.51270537500000002</v>
      </c>
      <c r="W111" s="25">
        <v>2.5909999999999999E-2</v>
      </c>
      <c r="X111" s="25">
        <f t="shared" si="28"/>
        <v>2.5094999999999999E-2</v>
      </c>
      <c r="Y111" s="25"/>
      <c r="Z111" s="25">
        <f t="shared" si="29"/>
        <v>2.3134800000000001E-2</v>
      </c>
      <c r="AA111" s="25">
        <f t="shared" si="30"/>
        <v>0.53279444400000009</v>
      </c>
      <c r="AB111" s="25">
        <v>1.58E-3</v>
      </c>
      <c r="AC111" s="25">
        <f t="shared" si="31"/>
        <v>8.1499999999999997E-4</v>
      </c>
    </row>
    <row r="112" spans="1:29" s="15" customFormat="1">
      <c r="A112" s="18">
        <v>360</v>
      </c>
      <c r="B112" s="25">
        <v>3.0000000000000001E-5</v>
      </c>
      <c r="C112" s="25">
        <v>1.391E-2</v>
      </c>
      <c r="D112" s="25">
        <f t="shared" si="16"/>
        <v>1.3100000000000001E-2</v>
      </c>
      <c r="E112" s="25"/>
      <c r="F112" s="25">
        <f t="shared" si="17"/>
        <v>1.08129E-2</v>
      </c>
      <c r="G112" s="25">
        <f t="shared" si="18"/>
        <v>0.24902108700000003</v>
      </c>
      <c r="H112" s="25">
        <v>2.4989999999999998E-2</v>
      </c>
      <c r="I112" s="25">
        <f t="shared" si="19"/>
        <v>2.4179999999999997E-2</v>
      </c>
      <c r="J112" s="25"/>
      <c r="K112" s="25">
        <f t="shared" si="20"/>
        <v>2.1493499999999995E-2</v>
      </c>
      <c r="L112" s="25">
        <f t="shared" si="21"/>
        <v>0.49499530499999994</v>
      </c>
      <c r="M112" s="25">
        <v>2.256E-2</v>
      </c>
      <c r="N112" s="25">
        <f t="shared" si="22"/>
        <v>2.1749999999999999E-2</v>
      </c>
      <c r="O112" s="25"/>
      <c r="P112" s="25">
        <f t="shared" si="23"/>
        <v>2.0282099999999997E-2</v>
      </c>
      <c r="Q112" s="25">
        <f t="shared" si="24"/>
        <v>0.46709676299999997</v>
      </c>
      <c r="R112" s="25">
        <v>2.6020000000000001E-2</v>
      </c>
      <c r="S112" s="25">
        <f t="shared" si="25"/>
        <v>2.521E-2</v>
      </c>
      <c r="T112" s="25"/>
      <c r="U112" s="25">
        <f t="shared" si="26"/>
        <v>2.1947499999999998E-2</v>
      </c>
      <c r="V112" s="25">
        <f t="shared" si="27"/>
        <v>0.505450925</v>
      </c>
      <c r="W112" s="25">
        <v>2.537E-2</v>
      </c>
      <c r="X112" s="25">
        <f t="shared" si="28"/>
        <v>2.4559999999999998E-2</v>
      </c>
      <c r="Y112" s="25"/>
      <c r="Z112" s="25">
        <f t="shared" si="29"/>
        <v>2.25998E-2</v>
      </c>
      <c r="AA112" s="25">
        <f t="shared" si="30"/>
        <v>0.52047339400000003</v>
      </c>
      <c r="AB112" s="25">
        <v>1.5900000000000001E-3</v>
      </c>
      <c r="AC112" s="25">
        <f t="shared" si="31"/>
        <v>8.1000000000000006E-4</v>
      </c>
    </row>
    <row r="113" spans="1:29" s="15" customFormat="1">
      <c r="A113" s="18">
        <v>361</v>
      </c>
      <c r="B113" s="25">
        <v>-4.0000000000000003E-5</v>
      </c>
      <c r="C113" s="25">
        <v>1.389E-2</v>
      </c>
      <c r="D113" s="25">
        <f t="shared" si="16"/>
        <v>1.3129999999999999E-2</v>
      </c>
      <c r="E113" s="25"/>
      <c r="F113" s="25">
        <f t="shared" si="17"/>
        <v>1.0842899999999999E-2</v>
      </c>
      <c r="G113" s="25">
        <f t="shared" si="18"/>
        <v>0.249711987</v>
      </c>
      <c r="H113" s="25">
        <v>2.4760000000000001E-2</v>
      </c>
      <c r="I113" s="25">
        <f t="shared" si="19"/>
        <v>2.4E-2</v>
      </c>
      <c r="J113" s="25"/>
      <c r="K113" s="25">
        <f t="shared" si="20"/>
        <v>2.1313499999999999E-2</v>
      </c>
      <c r="L113" s="25">
        <f t="shared" si="21"/>
        <v>0.49084990500000003</v>
      </c>
      <c r="M113" s="25">
        <v>2.2190000000000001E-2</v>
      </c>
      <c r="N113" s="25">
        <f t="shared" si="22"/>
        <v>2.1430000000000001E-2</v>
      </c>
      <c r="O113" s="25"/>
      <c r="P113" s="25">
        <f t="shared" si="23"/>
        <v>1.99621E-2</v>
      </c>
      <c r="Q113" s="25">
        <f t="shared" si="24"/>
        <v>0.45972716300000005</v>
      </c>
      <c r="R113" s="25">
        <v>2.5989999999999999E-2</v>
      </c>
      <c r="S113" s="25">
        <f t="shared" si="25"/>
        <v>2.5229999999999999E-2</v>
      </c>
      <c r="T113" s="25"/>
      <c r="U113" s="25">
        <f t="shared" si="26"/>
        <v>2.1967499999999997E-2</v>
      </c>
      <c r="V113" s="25">
        <f t="shared" si="27"/>
        <v>0.50591152499999992</v>
      </c>
      <c r="W113" s="25">
        <v>2.538E-2</v>
      </c>
      <c r="X113" s="25">
        <f t="shared" si="28"/>
        <v>2.462E-2</v>
      </c>
      <c r="Y113" s="25"/>
      <c r="Z113" s="25">
        <f t="shared" si="29"/>
        <v>2.2659800000000001E-2</v>
      </c>
      <c r="AA113" s="25">
        <f t="shared" si="30"/>
        <v>0.52185519400000002</v>
      </c>
      <c r="AB113" s="25">
        <v>1.56E-3</v>
      </c>
      <c r="AC113" s="25">
        <f t="shared" si="31"/>
        <v>7.5999999999999993E-4</v>
      </c>
    </row>
    <row r="114" spans="1:29" s="15" customFormat="1">
      <c r="A114" s="18">
        <v>362</v>
      </c>
      <c r="B114" s="25">
        <v>8.0000000000000007E-5</v>
      </c>
      <c r="C114" s="46">
        <v>1.397E-2</v>
      </c>
      <c r="D114" s="25">
        <f t="shared" si="16"/>
        <v>1.3155E-2</v>
      </c>
      <c r="E114" s="46"/>
      <c r="F114" s="25">
        <f t="shared" si="17"/>
        <v>1.08679E-2</v>
      </c>
      <c r="G114" s="25">
        <f t="shared" si="18"/>
        <v>0.25028773700000001</v>
      </c>
      <c r="H114" s="25">
        <v>2.4410000000000001E-2</v>
      </c>
      <c r="I114" s="25">
        <f t="shared" si="19"/>
        <v>2.3595000000000001E-2</v>
      </c>
      <c r="J114" s="25"/>
      <c r="K114" s="25">
        <f t="shared" si="20"/>
        <v>2.09085E-2</v>
      </c>
      <c r="L114" s="25">
        <f t="shared" si="21"/>
        <v>0.48152275500000002</v>
      </c>
      <c r="M114" s="25">
        <v>2.1919999999999999E-2</v>
      </c>
      <c r="N114" s="25">
        <f t="shared" si="22"/>
        <v>2.1104999999999999E-2</v>
      </c>
      <c r="O114" s="25"/>
      <c r="P114" s="25">
        <f t="shared" si="23"/>
        <v>1.9637099999999998E-2</v>
      </c>
      <c r="Q114" s="25">
        <f t="shared" si="24"/>
        <v>0.45224241299999995</v>
      </c>
      <c r="R114" s="25">
        <v>2.5860000000000001E-2</v>
      </c>
      <c r="S114" s="25">
        <f t="shared" si="25"/>
        <v>2.5045000000000001E-2</v>
      </c>
      <c r="T114" s="25"/>
      <c r="U114" s="25">
        <f t="shared" si="26"/>
        <v>2.17825E-2</v>
      </c>
      <c r="V114" s="25">
        <f t="shared" si="27"/>
        <v>0.501650975</v>
      </c>
      <c r="W114" s="25">
        <v>2.5080000000000002E-2</v>
      </c>
      <c r="X114" s="25">
        <f t="shared" si="28"/>
        <v>2.4265000000000002E-2</v>
      </c>
      <c r="Y114" s="25"/>
      <c r="Z114" s="25">
        <f t="shared" si="29"/>
        <v>2.2304800000000003E-2</v>
      </c>
      <c r="AA114" s="25">
        <f t="shared" si="30"/>
        <v>0.51367954400000004</v>
      </c>
      <c r="AB114" s="25">
        <v>1.5499999999999999E-3</v>
      </c>
      <c r="AC114" s="25">
        <f t="shared" si="31"/>
        <v>8.1499999999999997E-4</v>
      </c>
    </row>
    <row r="115" spans="1:29" s="15" customFormat="1">
      <c r="A115" s="18">
        <v>363</v>
      </c>
      <c r="B115" s="25">
        <v>1.0000000000000001E-5</v>
      </c>
      <c r="C115" s="46">
        <v>1.355E-2</v>
      </c>
      <c r="D115" s="25">
        <f t="shared" si="16"/>
        <v>1.2749999999999999E-2</v>
      </c>
      <c r="E115" s="46"/>
      <c r="F115" s="25">
        <f t="shared" si="17"/>
        <v>1.0462899999999999E-2</v>
      </c>
      <c r="G115" s="25">
        <f t="shared" si="18"/>
        <v>0.24096058699999998</v>
      </c>
      <c r="H115" s="25">
        <v>2.4289999999999999E-2</v>
      </c>
      <c r="I115" s="25">
        <f t="shared" si="19"/>
        <v>2.349E-2</v>
      </c>
      <c r="J115" s="25"/>
      <c r="K115" s="25">
        <f t="shared" si="20"/>
        <v>2.0803499999999999E-2</v>
      </c>
      <c r="L115" s="25">
        <f t="shared" si="21"/>
        <v>0.47910460500000002</v>
      </c>
      <c r="M115" s="25">
        <v>2.1600000000000001E-2</v>
      </c>
      <c r="N115" s="25">
        <f t="shared" si="22"/>
        <v>2.0800000000000003E-2</v>
      </c>
      <c r="O115" s="25"/>
      <c r="P115" s="25">
        <f t="shared" si="23"/>
        <v>1.9332100000000001E-2</v>
      </c>
      <c r="Q115" s="25">
        <f t="shared" si="24"/>
        <v>0.44521826300000006</v>
      </c>
      <c r="R115" s="25">
        <v>2.5409999999999999E-2</v>
      </c>
      <c r="S115" s="25">
        <f t="shared" si="25"/>
        <v>2.461E-2</v>
      </c>
      <c r="T115" s="25"/>
      <c r="U115" s="25">
        <f t="shared" si="26"/>
        <v>2.1347499999999998E-2</v>
      </c>
      <c r="V115" s="25">
        <f t="shared" si="27"/>
        <v>0.491632925</v>
      </c>
      <c r="W115" s="25">
        <v>2.4840000000000001E-2</v>
      </c>
      <c r="X115" s="25">
        <f t="shared" si="28"/>
        <v>2.4040000000000002E-2</v>
      </c>
      <c r="Y115" s="25"/>
      <c r="Z115" s="25">
        <f t="shared" si="29"/>
        <v>2.2079800000000004E-2</v>
      </c>
      <c r="AA115" s="25">
        <f t="shared" si="30"/>
        <v>0.50849779400000006</v>
      </c>
      <c r="AB115" s="25">
        <v>1.5900000000000001E-3</v>
      </c>
      <c r="AC115" s="25">
        <f t="shared" si="31"/>
        <v>8.0000000000000004E-4</v>
      </c>
    </row>
    <row r="116" spans="1:29" s="15" customFormat="1">
      <c r="A116" s="18">
        <v>364</v>
      </c>
      <c r="B116" s="25">
        <v>4.0000000000000003E-5</v>
      </c>
      <c r="C116" s="46">
        <v>1.34E-2</v>
      </c>
      <c r="D116" s="25">
        <f t="shared" si="16"/>
        <v>1.2575000000000001E-2</v>
      </c>
      <c r="E116" s="46"/>
      <c r="F116" s="25">
        <f t="shared" si="17"/>
        <v>1.0287900000000001E-2</v>
      </c>
      <c r="G116" s="25">
        <f t="shared" si="18"/>
        <v>0.23693033700000002</v>
      </c>
      <c r="H116" s="25">
        <v>2.4049999999999998E-2</v>
      </c>
      <c r="I116" s="25">
        <f t="shared" si="19"/>
        <v>2.3224999999999999E-2</v>
      </c>
      <c r="J116" s="25"/>
      <c r="K116" s="25">
        <f t="shared" si="20"/>
        <v>2.0538499999999998E-2</v>
      </c>
      <c r="L116" s="25">
        <f t="shared" si="21"/>
        <v>0.47300165499999997</v>
      </c>
      <c r="M116" s="25">
        <v>2.1260000000000001E-2</v>
      </c>
      <c r="N116" s="25">
        <f t="shared" si="22"/>
        <v>2.0435000000000002E-2</v>
      </c>
      <c r="O116" s="25"/>
      <c r="P116" s="25">
        <f t="shared" si="23"/>
        <v>1.8967100000000001E-2</v>
      </c>
      <c r="Q116" s="25">
        <f t="shared" si="24"/>
        <v>0.43681231300000006</v>
      </c>
      <c r="R116" s="25">
        <v>2.5010000000000001E-2</v>
      </c>
      <c r="S116" s="25">
        <f t="shared" si="25"/>
        <v>2.4185000000000002E-2</v>
      </c>
      <c r="T116" s="25"/>
      <c r="U116" s="25">
        <f t="shared" si="26"/>
        <v>2.09225E-2</v>
      </c>
      <c r="V116" s="25">
        <f t="shared" si="27"/>
        <v>0.48184517500000001</v>
      </c>
      <c r="W116" s="25">
        <v>2.452E-2</v>
      </c>
      <c r="X116" s="25">
        <f t="shared" si="28"/>
        <v>2.3695000000000001E-2</v>
      </c>
      <c r="Y116" s="25"/>
      <c r="Z116" s="25">
        <f t="shared" si="29"/>
        <v>2.1734800000000002E-2</v>
      </c>
      <c r="AA116" s="25">
        <f t="shared" si="30"/>
        <v>0.5005524440000001</v>
      </c>
      <c r="AB116" s="25">
        <v>1.6100000000000001E-3</v>
      </c>
      <c r="AC116" s="25">
        <f t="shared" si="31"/>
        <v>8.250000000000001E-4</v>
      </c>
    </row>
    <row r="117" spans="1:29" s="15" customFormat="1">
      <c r="A117" s="18">
        <v>365</v>
      </c>
      <c r="B117" s="25">
        <v>4.0000000000000003E-5</v>
      </c>
      <c r="C117" s="46">
        <v>1.32E-2</v>
      </c>
      <c r="D117" s="25">
        <f t="shared" si="16"/>
        <v>1.2460000000000001E-2</v>
      </c>
      <c r="E117" s="46"/>
      <c r="F117" s="25">
        <f t="shared" si="17"/>
        <v>1.01729E-2</v>
      </c>
      <c r="G117" s="25">
        <f t="shared" si="18"/>
        <v>0.23428188700000002</v>
      </c>
      <c r="H117" s="25">
        <v>2.359E-2</v>
      </c>
      <c r="I117" s="25">
        <f t="shared" si="19"/>
        <v>2.2849999999999999E-2</v>
      </c>
      <c r="J117" s="25"/>
      <c r="K117" s="25">
        <f t="shared" si="20"/>
        <v>2.0163499999999997E-2</v>
      </c>
      <c r="L117" s="25">
        <f t="shared" si="21"/>
        <v>0.46436540499999995</v>
      </c>
      <c r="M117" s="25">
        <v>2.0959999999999999E-2</v>
      </c>
      <c r="N117" s="25">
        <f t="shared" si="22"/>
        <v>2.0219999999999998E-2</v>
      </c>
      <c r="O117" s="25"/>
      <c r="P117" s="25">
        <f t="shared" si="23"/>
        <v>1.8752099999999997E-2</v>
      </c>
      <c r="Q117" s="25">
        <f t="shared" si="24"/>
        <v>0.43186086299999998</v>
      </c>
      <c r="R117" s="25">
        <v>2.4750000000000001E-2</v>
      </c>
      <c r="S117" s="25">
        <f t="shared" si="25"/>
        <v>2.401E-2</v>
      </c>
      <c r="T117" s="25"/>
      <c r="U117" s="25">
        <f t="shared" si="26"/>
        <v>2.0747499999999999E-2</v>
      </c>
      <c r="V117" s="25">
        <f t="shared" si="27"/>
        <v>0.477814925</v>
      </c>
      <c r="W117" s="25">
        <v>2.4140000000000002E-2</v>
      </c>
      <c r="X117" s="25">
        <f t="shared" si="28"/>
        <v>2.3400000000000001E-2</v>
      </c>
      <c r="Y117" s="25"/>
      <c r="Z117" s="25">
        <f t="shared" si="29"/>
        <v>2.1439800000000002E-2</v>
      </c>
      <c r="AA117" s="25">
        <f t="shared" si="30"/>
        <v>0.49375859400000005</v>
      </c>
      <c r="AB117" s="25">
        <v>1.4400000000000001E-3</v>
      </c>
      <c r="AC117" s="25">
        <f t="shared" si="31"/>
        <v>7.400000000000001E-4</v>
      </c>
    </row>
    <row r="118" spans="1:29" s="15" customFormat="1">
      <c r="A118" s="18">
        <v>366</v>
      </c>
      <c r="B118" s="25">
        <v>3.0000000000000001E-5</v>
      </c>
      <c r="C118" s="46">
        <v>1.319E-2</v>
      </c>
      <c r="D118" s="25">
        <f t="shared" si="16"/>
        <v>1.234E-2</v>
      </c>
      <c r="E118" s="46"/>
      <c r="F118" s="25">
        <f t="shared" si="17"/>
        <v>1.00529E-2</v>
      </c>
      <c r="G118" s="25">
        <f t="shared" si="18"/>
        <v>0.23151828700000002</v>
      </c>
      <c r="H118" s="25">
        <v>2.332E-2</v>
      </c>
      <c r="I118" s="25">
        <f t="shared" si="19"/>
        <v>2.247E-2</v>
      </c>
      <c r="J118" s="25"/>
      <c r="K118" s="25">
        <f t="shared" si="20"/>
        <v>1.9783499999999999E-2</v>
      </c>
      <c r="L118" s="25">
        <f t="shared" si="21"/>
        <v>0.45561400499999999</v>
      </c>
      <c r="M118" s="25">
        <v>2.0830000000000001E-2</v>
      </c>
      <c r="N118" s="25">
        <f t="shared" si="22"/>
        <v>1.9980000000000001E-2</v>
      </c>
      <c r="O118" s="25"/>
      <c r="P118" s="25">
        <f t="shared" si="23"/>
        <v>1.85121E-2</v>
      </c>
      <c r="Q118" s="25">
        <f t="shared" si="24"/>
        <v>0.42633366300000003</v>
      </c>
      <c r="R118" s="25">
        <v>2.4729999999999999E-2</v>
      </c>
      <c r="S118" s="25">
        <f t="shared" si="25"/>
        <v>2.3879999999999998E-2</v>
      </c>
      <c r="T118" s="25"/>
      <c r="U118" s="25">
        <f t="shared" si="26"/>
        <v>2.0617499999999997E-2</v>
      </c>
      <c r="V118" s="25">
        <f t="shared" si="27"/>
        <v>0.47482102499999995</v>
      </c>
      <c r="W118" s="25">
        <v>2.3959999999999999E-2</v>
      </c>
      <c r="X118" s="25">
        <f t="shared" si="28"/>
        <v>2.3109999999999999E-2</v>
      </c>
      <c r="Y118" s="25"/>
      <c r="Z118" s="25">
        <f t="shared" si="29"/>
        <v>2.11498E-2</v>
      </c>
      <c r="AA118" s="25">
        <f t="shared" si="30"/>
        <v>0.48707989400000001</v>
      </c>
      <c r="AB118" s="25">
        <v>1.67E-3</v>
      </c>
      <c r="AC118" s="25">
        <f t="shared" si="31"/>
        <v>8.5000000000000006E-4</v>
      </c>
    </row>
    <row r="119" spans="1:29" s="15" customFormat="1">
      <c r="A119" s="18">
        <v>367</v>
      </c>
      <c r="B119" s="25">
        <v>3.0000000000000001E-5</v>
      </c>
      <c r="C119" s="46">
        <v>1.2840000000000001E-2</v>
      </c>
      <c r="D119" s="25">
        <f t="shared" si="16"/>
        <v>1.208E-2</v>
      </c>
      <c r="E119" s="46"/>
      <c r="F119" s="25">
        <f t="shared" si="17"/>
        <v>9.7929000000000002E-3</v>
      </c>
      <c r="G119" s="25">
        <f t="shared" si="18"/>
        <v>0.22553048700000003</v>
      </c>
      <c r="H119" s="25">
        <v>2.308E-2</v>
      </c>
      <c r="I119" s="25">
        <f t="shared" si="19"/>
        <v>2.232E-2</v>
      </c>
      <c r="J119" s="25"/>
      <c r="K119" s="25">
        <f t="shared" si="20"/>
        <v>1.9633499999999998E-2</v>
      </c>
      <c r="L119" s="25">
        <f t="shared" si="21"/>
        <v>0.45215950499999996</v>
      </c>
      <c r="M119" s="25">
        <v>2.0590000000000001E-2</v>
      </c>
      <c r="N119" s="25">
        <f t="shared" si="22"/>
        <v>1.983E-2</v>
      </c>
      <c r="O119" s="25"/>
      <c r="P119" s="25">
        <f t="shared" si="23"/>
        <v>1.8362099999999999E-2</v>
      </c>
      <c r="Q119" s="25">
        <f t="shared" si="24"/>
        <v>0.422879163</v>
      </c>
      <c r="R119" s="25">
        <v>2.4379999999999999E-2</v>
      </c>
      <c r="S119" s="25">
        <f t="shared" si="25"/>
        <v>2.3619999999999999E-2</v>
      </c>
      <c r="T119" s="25"/>
      <c r="U119" s="25">
        <f t="shared" si="26"/>
        <v>2.0357499999999997E-2</v>
      </c>
      <c r="V119" s="25">
        <f t="shared" si="27"/>
        <v>0.46883322499999996</v>
      </c>
      <c r="W119" s="25">
        <v>2.3709999999999998E-2</v>
      </c>
      <c r="X119" s="25">
        <f t="shared" si="28"/>
        <v>2.2949999999999998E-2</v>
      </c>
      <c r="Y119" s="25"/>
      <c r="Z119" s="25">
        <f t="shared" si="29"/>
        <v>2.0989799999999999E-2</v>
      </c>
      <c r="AA119" s="25">
        <f t="shared" si="30"/>
        <v>0.48339509400000003</v>
      </c>
      <c r="AB119" s="25">
        <v>1.49E-3</v>
      </c>
      <c r="AC119" s="25">
        <f t="shared" si="31"/>
        <v>7.6000000000000004E-4</v>
      </c>
    </row>
    <row r="120" spans="1:29" s="15" customFormat="1">
      <c r="A120" s="18">
        <v>368</v>
      </c>
      <c r="B120" s="25">
        <v>-4.0000000000000003E-5</v>
      </c>
      <c r="C120" s="46">
        <v>1.268E-2</v>
      </c>
      <c r="D120" s="25">
        <f t="shared" si="16"/>
        <v>1.192E-2</v>
      </c>
      <c r="E120" s="46"/>
      <c r="F120" s="25">
        <f t="shared" si="17"/>
        <v>9.6328999999999998E-3</v>
      </c>
      <c r="G120" s="25">
        <f t="shared" si="18"/>
        <v>0.22184568700000001</v>
      </c>
      <c r="H120" s="25">
        <v>2.2929999999999999E-2</v>
      </c>
      <c r="I120" s="25">
        <f t="shared" si="19"/>
        <v>2.2169999999999999E-2</v>
      </c>
      <c r="J120" s="25"/>
      <c r="K120" s="25">
        <f t="shared" si="20"/>
        <v>1.9483499999999997E-2</v>
      </c>
      <c r="L120" s="25">
        <f t="shared" si="21"/>
        <v>0.44870500499999993</v>
      </c>
      <c r="M120" s="25">
        <v>2.01E-2</v>
      </c>
      <c r="N120" s="25">
        <f t="shared" si="22"/>
        <v>1.934E-2</v>
      </c>
      <c r="O120" s="25"/>
      <c r="P120" s="25">
        <f t="shared" si="23"/>
        <v>1.7872099999999998E-2</v>
      </c>
      <c r="Q120" s="25">
        <f t="shared" si="24"/>
        <v>0.41159446299999997</v>
      </c>
      <c r="R120" s="25">
        <v>2.4060000000000002E-2</v>
      </c>
      <c r="S120" s="25">
        <f t="shared" si="25"/>
        <v>2.3300000000000001E-2</v>
      </c>
      <c r="T120" s="25"/>
      <c r="U120" s="25">
        <f t="shared" si="26"/>
        <v>2.00375E-2</v>
      </c>
      <c r="V120" s="25">
        <f t="shared" si="27"/>
        <v>0.46146362500000004</v>
      </c>
      <c r="W120" s="25">
        <v>2.316E-2</v>
      </c>
      <c r="X120" s="25">
        <f t="shared" si="28"/>
        <v>2.24E-2</v>
      </c>
      <c r="Y120" s="25"/>
      <c r="Z120" s="25">
        <f t="shared" si="29"/>
        <v>2.0439800000000001E-2</v>
      </c>
      <c r="AA120" s="25">
        <f t="shared" si="30"/>
        <v>0.47072859400000006</v>
      </c>
      <c r="AB120" s="25">
        <v>1.56E-3</v>
      </c>
      <c r="AC120" s="25">
        <f t="shared" si="31"/>
        <v>7.5999999999999993E-4</v>
      </c>
    </row>
    <row r="121" spans="1:29" s="15" customFormat="1">
      <c r="A121" s="18">
        <v>369</v>
      </c>
      <c r="B121" s="25">
        <v>0</v>
      </c>
      <c r="C121" s="46">
        <v>1.273E-2</v>
      </c>
      <c r="D121" s="25">
        <f t="shared" si="16"/>
        <v>1.201E-2</v>
      </c>
      <c r="E121" s="46"/>
      <c r="F121" s="25">
        <f t="shared" si="17"/>
        <v>9.7228999999999996E-3</v>
      </c>
      <c r="G121" s="25">
        <f t="shared" si="18"/>
        <v>0.223918387</v>
      </c>
      <c r="H121" s="25">
        <v>2.2579999999999999E-2</v>
      </c>
      <c r="I121" s="25">
        <f t="shared" si="19"/>
        <v>2.1860000000000001E-2</v>
      </c>
      <c r="J121" s="25"/>
      <c r="K121" s="25">
        <f t="shared" si="20"/>
        <v>1.91735E-2</v>
      </c>
      <c r="L121" s="25">
        <f t="shared" si="21"/>
        <v>0.44156570500000003</v>
      </c>
      <c r="M121" s="25">
        <v>2.0080000000000001E-2</v>
      </c>
      <c r="N121" s="25">
        <f t="shared" si="22"/>
        <v>1.9360000000000002E-2</v>
      </c>
      <c r="O121" s="25"/>
      <c r="P121" s="25">
        <f t="shared" si="23"/>
        <v>1.7892100000000001E-2</v>
      </c>
      <c r="Q121" s="25">
        <f t="shared" si="24"/>
        <v>0.41205506300000005</v>
      </c>
      <c r="R121" s="25">
        <v>2.3779999999999999E-2</v>
      </c>
      <c r="S121" s="25">
        <f t="shared" si="25"/>
        <v>2.3060000000000001E-2</v>
      </c>
      <c r="T121" s="25"/>
      <c r="U121" s="25">
        <f t="shared" si="26"/>
        <v>1.9797499999999999E-2</v>
      </c>
      <c r="V121" s="25">
        <f t="shared" si="27"/>
        <v>0.45593642499999998</v>
      </c>
      <c r="W121" s="25">
        <v>2.3310000000000001E-2</v>
      </c>
      <c r="X121" s="25">
        <f t="shared" si="28"/>
        <v>2.2590000000000002E-2</v>
      </c>
      <c r="Y121" s="25"/>
      <c r="Z121" s="25">
        <f t="shared" si="29"/>
        <v>2.0629800000000004E-2</v>
      </c>
      <c r="AA121" s="25">
        <f t="shared" si="30"/>
        <v>0.47510429400000009</v>
      </c>
      <c r="AB121" s="25">
        <v>1.4400000000000001E-3</v>
      </c>
      <c r="AC121" s="25">
        <f t="shared" si="31"/>
        <v>7.2000000000000005E-4</v>
      </c>
    </row>
    <row r="122" spans="1:29" s="15" customFormat="1">
      <c r="A122" s="18">
        <v>370</v>
      </c>
      <c r="B122" s="25">
        <v>-9.0000000000000006E-5</v>
      </c>
      <c r="C122" s="46">
        <v>1.2330000000000001E-2</v>
      </c>
      <c r="D122" s="25">
        <f t="shared" si="16"/>
        <v>1.167E-2</v>
      </c>
      <c r="E122" s="46"/>
      <c r="F122" s="25">
        <f t="shared" si="17"/>
        <v>9.3828999999999996E-3</v>
      </c>
      <c r="G122" s="25">
        <f t="shared" si="18"/>
        <v>0.21608818699999999</v>
      </c>
      <c r="H122" s="25">
        <v>2.197E-2</v>
      </c>
      <c r="I122" s="25">
        <f t="shared" si="19"/>
        <v>2.1309999999999999E-2</v>
      </c>
      <c r="J122" s="25"/>
      <c r="K122" s="25">
        <f t="shared" si="20"/>
        <v>1.8623499999999998E-2</v>
      </c>
      <c r="L122" s="25">
        <f t="shared" si="21"/>
        <v>0.42889920499999995</v>
      </c>
      <c r="M122" s="25">
        <v>1.968E-2</v>
      </c>
      <c r="N122" s="25">
        <f t="shared" si="22"/>
        <v>1.9019999999999999E-2</v>
      </c>
      <c r="O122" s="25"/>
      <c r="P122" s="25">
        <f t="shared" si="23"/>
        <v>1.7552099999999998E-2</v>
      </c>
      <c r="Q122" s="25">
        <f t="shared" si="24"/>
        <v>0.40422486299999999</v>
      </c>
      <c r="R122" s="25">
        <v>2.3400000000000001E-2</v>
      </c>
      <c r="S122" s="25">
        <f t="shared" si="25"/>
        <v>2.274E-2</v>
      </c>
      <c r="T122" s="25"/>
      <c r="U122" s="25">
        <f t="shared" si="26"/>
        <v>1.9477499999999998E-2</v>
      </c>
      <c r="V122" s="25">
        <f t="shared" si="27"/>
        <v>0.448566825</v>
      </c>
      <c r="W122" s="25">
        <v>2.2550000000000001E-2</v>
      </c>
      <c r="X122" s="25">
        <f t="shared" si="28"/>
        <v>2.189E-2</v>
      </c>
      <c r="Y122" s="25"/>
      <c r="Z122" s="25">
        <f t="shared" si="29"/>
        <v>1.9929800000000001E-2</v>
      </c>
      <c r="AA122" s="25">
        <f t="shared" si="30"/>
        <v>0.45898329400000004</v>
      </c>
      <c r="AB122" s="25">
        <v>1.41E-3</v>
      </c>
      <c r="AC122" s="25">
        <f t="shared" si="31"/>
        <v>6.6E-4</v>
      </c>
    </row>
    <row r="123" spans="1:29" s="15" customFormat="1">
      <c r="A123" s="18">
        <v>371</v>
      </c>
      <c r="B123" s="25">
        <v>-6.0000000000000002E-5</v>
      </c>
      <c r="C123" s="46">
        <v>1.2290000000000001E-2</v>
      </c>
      <c r="D123" s="25">
        <f t="shared" si="16"/>
        <v>1.1475000000000001E-2</v>
      </c>
      <c r="E123" s="46"/>
      <c r="F123" s="25">
        <f t="shared" si="17"/>
        <v>9.1879000000000006E-3</v>
      </c>
      <c r="G123" s="25">
        <f t="shared" si="18"/>
        <v>0.21159733700000002</v>
      </c>
      <c r="H123" s="25">
        <v>2.2349999999999998E-2</v>
      </c>
      <c r="I123" s="25">
        <f t="shared" si="19"/>
        <v>2.1534999999999999E-2</v>
      </c>
      <c r="J123" s="25"/>
      <c r="K123" s="25">
        <f t="shared" si="20"/>
        <v>1.8848499999999997E-2</v>
      </c>
      <c r="L123" s="25">
        <f t="shared" si="21"/>
        <v>0.43408095499999994</v>
      </c>
      <c r="M123" s="25">
        <v>1.9349999999999999E-2</v>
      </c>
      <c r="N123" s="25">
        <f t="shared" si="22"/>
        <v>1.8534999999999999E-2</v>
      </c>
      <c r="O123" s="25"/>
      <c r="P123" s="25">
        <f t="shared" si="23"/>
        <v>1.7067099999999998E-2</v>
      </c>
      <c r="Q123" s="25">
        <f t="shared" si="24"/>
        <v>0.39305531299999996</v>
      </c>
      <c r="R123" s="25">
        <v>2.3349999999999999E-2</v>
      </c>
      <c r="S123" s="25">
        <f t="shared" si="25"/>
        <v>2.2534999999999999E-2</v>
      </c>
      <c r="T123" s="25"/>
      <c r="U123" s="25">
        <f t="shared" si="26"/>
        <v>1.9272499999999998E-2</v>
      </c>
      <c r="V123" s="25">
        <f t="shared" si="27"/>
        <v>0.443845675</v>
      </c>
      <c r="W123" s="25">
        <v>2.2839999999999999E-2</v>
      </c>
      <c r="X123" s="25">
        <f t="shared" si="28"/>
        <v>2.2024999999999999E-2</v>
      </c>
      <c r="Y123" s="25"/>
      <c r="Z123" s="25">
        <f t="shared" si="29"/>
        <v>2.0064800000000001E-2</v>
      </c>
      <c r="AA123" s="25">
        <f t="shared" si="30"/>
        <v>0.46209234400000004</v>
      </c>
      <c r="AB123" s="25">
        <v>1.6900000000000001E-3</v>
      </c>
      <c r="AC123" s="25">
        <f t="shared" si="31"/>
        <v>8.1500000000000008E-4</v>
      </c>
    </row>
    <row r="124" spans="1:29" s="15" customFormat="1">
      <c r="A124" s="18">
        <v>372</v>
      </c>
      <c r="B124" s="25">
        <v>0</v>
      </c>
      <c r="C124" s="46">
        <v>1.222E-2</v>
      </c>
      <c r="D124" s="25">
        <f t="shared" si="16"/>
        <v>1.145E-2</v>
      </c>
      <c r="E124" s="46"/>
      <c r="F124" s="25">
        <f t="shared" si="17"/>
        <v>9.1628999999999999E-3</v>
      </c>
      <c r="G124" s="25">
        <f t="shared" si="18"/>
        <v>0.21102158700000001</v>
      </c>
      <c r="H124" s="25">
        <v>2.1499999999999998E-2</v>
      </c>
      <c r="I124" s="25">
        <f t="shared" si="19"/>
        <v>2.0729999999999998E-2</v>
      </c>
      <c r="J124" s="25"/>
      <c r="K124" s="25">
        <f t="shared" si="20"/>
        <v>1.8043499999999997E-2</v>
      </c>
      <c r="L124" s="25">
        <f t="shared" si="21"/>
        <v>0.41554180499999993</v>
      </c>
      <c r="M124" s="25">
        <v>1.907E-2</v>
      </c>
      <c r="N124" s="25">
        <f t="shared" si="22"/>
        <v>1.83E-2</v>
      </c>
      <c r="O124" s="25"/>
      <c r="P124" s="25">
        <f t="shared" si="23"/>
        <v>1.6832099999999999E-2</v>
      </c>
      <c r="Q124" s="25">
        <f t="shared" si="24"/>
        <v>0.38764326300000002</v>
      </c>
      <c r="R124" s="25">
        <v>2.307E-2</v>
      </c>
      <c r="S124" s="25">
        <f t="shared" si="25"/>
        <v>2.23E-2</v>
      </c>
      <c r="T124" s="25"/>
      <c r="U124" s="25">
        <f t="shared" si="26"/>
        <v>1.9037499999999999E-2</v>
      </c>
      <c r="V124" s="25">
        <f t="shared" si="27"/>
        <v>0.43843362499999999</v>
      </c>
      <c r="W124" s="25">
        <v>2.189E-2</v>
      </c>
      <c r="X124" s="25">
        <f t="shared" si="28"/>
        <v>2.112E-2</v>
      </c>
      <c r="Y124" s="25"/>
      <c r="Z124" s="25">
        <f t="shared" si="29"/>
        <v>1.9159800000000001E-2</v>
      </c>
      <c r="AA124" s="25">
        <f t="shared" si="30"/>
        <v>0.44125019400000004</v>
      </c>
      <c r="AB124" s="25">
        <v>1.5399999999999999E-3</v>
      </c>
      <c r="AC124" s="25">
        <f t="shared" si="31"/>
        <v>7.6999999999999996E-4</v>
      </c>
    </row>
    <row r="125" spans="1:29" s="15" customFormat="1">
      <c r="A125" s="18">
        <v>373</v>
      </c>
      <c r="B125" s="25">
        <v>3.0000000000000001E-5</v>
      </c>
      <c r="C125" s="46">
        <v>1.196E-2</v>
      </c>
      <c r="D125" s="25">
        <f t="shared" si="16"/>
        <v>1.1209999999999999E-2</v>
      </c>
      <c r="E125" s="46"/>
      <c r="F125" s="25">
        <f t="shared" si="17"/>
        <v>8.9228999999999992E-3</v>
      </c>
      <c r="G125" s="25">
        <f t="shared" si="18"/>
        <v>0.205494387</v>
      </c>
      <c r="H125" s="25">
        <v>2.1860000000000001E-2</v>
      </c>
      <c r="I125" s="25">
        <f t="shared" si="19"/>
        <v>2.111E-2</v>
      </c>
      <c r="J125" s="25"/>
      <c r="K125" s="25">
        <f t="shared" si="20"/>
        <v>1.8423499999999999E-2</v>
      </c>
      <c r="L125" s="25">
        <f t="shared" si="21"/>
        <v>0.42429320500000001</v>
      </c>
      <c r="M125" s="25">
        <v>1.8800000000000001E-2</v>
      </c>
      <c r="N125" s="25">
        <f t="shared" si="22"/>
        <v>1.805E-2</v>
      </c>
      <c r="O125" s="25"/>
      <c r="P125" s="25">
        <f t="shared" si="23"/>
        <v>1.6582099999999999E-2</v>
      </c>
      <c r="Q125" s="25">
        <f t="shared" si="24"/>
        <v>0.38188576299999999</v>
      </c>
      <c r="R125" s="25">
        <v>2.257E-2</v>
      </c>
      <c r="S125" s="25">
        <f t="shared" si="25"/>
        <v>2.1819999999999999E-2</v>
      </c>
      <c r="T125" s="25"/>
      <c r="U125" s="25">
        <f t="shared" si="26"/>
        <v>1.8557499999999998E-2</v>
      </c>
      <c r="V125" s="25">
        <f t="shared" si="27"/>
        <v>0.42737922499999997</v>
      </c>
      <c r="W125" s="25">
        <v>2.2110000000000001E-2</v>
      </c>
      <c r="X125" s="25">
        <f t="shared" si="28"/>
        <v>2.1360000000000001E-2</v>
      </c>
      <c r="Y125" s="25"/>
      <c r="Z125" s="25">
        <f t="shared" si="29"/>
        <v>1.9399800000000002E-2</v>
      </c>
      <c r="AA125" s="25">
        <f t="shared" si="30"/>
        <v>0.44677739400000005</v>
      </c>
      <c r="AB125" s="25">
        <v>1.47E-3</v>
      </c>
      <c r="AC125" s="25">
        <f t="shared" si="31"/>
        <v>7.5000000000000002E-4</v>
      </c>
    </row>
    <row r="126" spans="1:29" s="15" customFormat="1">
      <c r="A126" s="18">
        <v>374</v>
      </c>
      <c r="B126" s="25">
        <v>1.1E-4</v>
      </c>
      <c r="C126" s="46">
        <v>1.175E-2</v>
      </c>
      <c r="D126" s="25">
        <f t="shared" si="16"/>
        <v>1.0925000000000001E-2</v>
      </c>
      <c r="E126" s="46"/>
      <c r="F126" s="25">
        <f t="shared" si="17"/>
        <v>8.6379000000000004E-3</v>
      </c>
      <c r="G126" s="25">
        <f t="shared" si="18"/>
        <v>0.19893083700000003</v>
      </c>
      <c r="H126" s="25">
        <v>2.0660000000000001E-2</v>
      </c>
      <c r="I126" s="25">
        <f t="shared" si="19"/>
        <v>1.9835000000000002E-2</v>
      </c>
      <c r="J126" s="25"/>
      <c r="K126" s="25">
        <f t="shared" si="20"/>
        <v>1.7148500000000001E-2</v>
      </c>
      <c r="L126" s="25">
        <f t="shared" si="21"/>
        <v>0.39492995500000005</v>
      </c>
      <c r="M126" s="25">
        <v>1.8620000000000001E-2</v>
      </c>
      <c r="N126" s="25">
        <f t="shared" si="22"/>
        <v>1.7795000000000002E-2</v>
      </c>
      <c r="O126" s="25"/>
      <c r="P126" s="25">
        <f t="shared" si="23"/>
        <v>1.6327100000000001E-2</v>
      </c>
      <c r="Q126" s="25">
        <f t="shared" si="24"/>
        <v>0.37601311300000001</v>
      </c>
      <c r="R126" s="25">
        <v>2.2380000000000001E-2</v>
      </c>
      <c r="S126" s="25">
        <f t="shared" si="25"/>
        <v>2.1555000000000001E-2</v>
      </c>
      <c r="T126" s="25"/>
      <c r="U126" s="25">
        <f t="shared" si="26"/>
        <v>1.82925E-2</v>
      </c>
      <c r="V126" s="25">
        <f t="shared" si="27"/>
        <v>0.42127627500000003</v>
      </c>
      <c r="W126" s="25">
        <v>2.1010000000000001E-2</v>
      </c>
      <c r="X126" s="25">
        <f t="shared" si="28"/>
        <v>2.0185000000000002E-2</v>
      </c>
      <c r="Y126" s="25"/>
      <c r="Z126" s="25">
        <f t="shared" si="29"/>
        <v>1.8224800000000003E-2</v>
      </c>
      <c r="AA126" s="25">
        <f t="shared" si="30"/>
        <v>0.4197171440000001</v>
      </c>
      <c r="AB126" s="25">
        <v>1.5399999999999999E-3</v>
      </c>
      <c r="AC126" s="25">
        <f t="shared" si="31"/>
        <v>8.25E-4</v>
      </c>
    </row>
    <row r="127" spans="1:29" s="15" customFormat="1">
      <c r="A127" s="18">
        <v>375</v>
      </c>
      <c r="B127" s="25">
        <v>5.0000000000000002E-5</v>
      </c>
      <c r="C127" s="46">
        <v>1.196E-2</v>
      </c>
      <c r="D127" s="25">
        <f t="shared" si="16"/>
        <v>1.1220000000000001E-2</v>
      </c>
      <c r="E127" s="46"/>
      <c r="F127" s="25">
        <f t="shared" si="17"/>
        <v>8.9329000000000006E-3</v>
      </c>
      <c r="G127" s="25">
        <f t="shared" si="18"/>
        <v>0.20572468700000002</v>
      </c>
      <c r="H127" s="25">
        <v>2.1600000000000001E-2</v>
      </c>
      <c r="I127" s="25">
        <f t="shared" si="19"/>
        <v>2.086E-2</v>
      </c>
      <c r="J127" s="25"/>
      <c r="K127" s="25">
        <f t="shared" si="20"/>
        <v>1.8173499999999999E-2</v>
      </c>
      <c r="L127" s="25">
        <f t="shared" si="21"/>
        <v>0.41853570499999998</v>
      </c>
      <c r="M127" s="25">
        <v>1.856E-2</v>
      </c>
      <c r="N127" s="25">
        <f t="shared" si="22"/>
        <v>1.7819999999999999E-2</v>
      </c>
      <c r="O127" s="25"/>
      <c r="P127" s="25">
        <f t="shared" si="23"/>
        <v>1.6352099999999998E-2</v>
      </c>
      <c r="Q127" s="25">
        <f t="shared" si="24"/>
        <v>0.376588863</v>
      </c>
      <c r="R127" s="25">
        <v>2.2259999999999999E-2</v>
      </c>
      <c r="S127" s="25">
        <f t="shared" si="25"/>
        <v>2.1519999999999997E-2</v>
      </c>
      <c r="T127" s="25"/>
      <c r="U127" s="25">
        <f t="shared" si="26"/>
        <v>1.8257499999999996E-2</v>
      </c>
      <c r="V127" s="25">
        <f t="shared" si="27"/>
        <v>0.42047022499999992</v>
      </c>
      <c r="W127" s="25">
        <v>2.205E-2</v>
      </c>
      <c r="X127" s="25">
        <f t="shared" si="28"/>
        <v>2.1309999999999999E-2</v>
      </c>
      <c r="Y127" s="25"/>
      <c r="Z127" s="25">
        <f t="shared" si="29"/>
        <v>1.93498E-2</v>
      </c>
      <c r="AA127" s="25">
        <f t="shared" si="30"/>
        <v>0.44562589400000002</v>
      </c>
      <c r="AB127" s="25">
        <v>1.4300000000000001E-3</v>
      </c>
      <c r="AC127" s="25">
        <f t="shared" si="31"/>
        <v>7.3999999999999999E-4</v>
      </c>
    </row>
    <row r="128" spans="1:29" s="15" customFormat="1">
      <c r="A128" s="18">
        <v>376</v>
      </c>
      <c r="B128" s="25">
        <v>3.0000000000000001E-5</v>
      </c>
      <c r="C128" s="46">
        <v>1.193E-2</v>
      </c>
      <c r="D128" s="25">
        <f t="shared" si="16"/>
        <v>1.1115E-2</v>
      </c>
      <c r="E128" s="46"/>
      <c r="F128" s="25">
        <f t="shared" si="17"/>
        <v>8.8278999999999996E-3</v>
      </c>
      <c r="G128" s="25">
        <f t="shared" si="18"/>
        <v>0.20330653700000001</v>
      </c>
      <c r="H128" s="25">
        <v>2.009E-2</v>
      </c>
      <c r="I128" s="25">
        <f t="shared" si="19"/>
        <v>1.9275E-2</v>
      </c>
      <c r="J128" s="25"/>
      <c r="K128" s="25">
        <f t="shared" si="20"/>
        <v>1.6588499999999999E-2</v>
      </c>
      <c r="L128" s="25">
        <f t="shared" si="21"/>
        <v>0.38203315500000001</v>
      </c>
      <c r="M128" s="25">
        <v>1.8190000000000001E-2</v>
      </c>
      <c r="N128" s="25">
        <f t="shared" si="22"/>
        <v>1.7375000000000002E-2</v>
      </c>
      <c r="O128" s="25"/>
      <c r="P128" s="25">
        <f t="shared" si="23"/>
        <v>1.59071E-2</v>
      </c>
      <c r="Q128" s="25">
        <f t="shared" si="24"/>
        <v>0.36634051300000003</v>
      </c>
      <c r="R128" s="25">
        <v>2.197E-2</v>
      </c>
      <c r="S128" s="25">
        <f t="shared" si="25"/>
        <v>2.1155E-2</v>
      </c>
      <c r="T128" s="25"/>
      <c r="U128" s="25">
        <f t="shared" si="26"/>
        <v>1.7892499999999999E-2</v>
      </c>
      <c r="V128" s="25">
        <f t="shared" si="27"/>
        <v>0.41206427499999998</v>
      </c>
      <c r="W128" s="25">
        <v>2.0469999999999999E-2</v>
      </c>
      <c r="X128" s="25">
        <f t="shared" si="28"/>
        <v>1.9654999999999999E-2</v>
      </c>
      <c r="Y128" s="25"/>
      <c r="Z128" s="25">
        <f t="shared" si="29"/>
        <v>1.76948E-2</v>
      </c>
      <c r="AA128" s="25">
        <f t="shared" si="30"/>
        <v>0.40751124400000005</v>
      </c>
      <c r="AB128" s="25">
        <v>1.6000000000000001E-3</v>
      </c>
      <c r="AC128" s="25">
        <f t="shared" si="31"/>
        <v>8.1500000000000008E-4</v>
      </c>
    </row>
    <row r="129" spans="1:29" s="15" customFormat="1">
      <c r="A129" s="18">
        <v>377</v>
      </c>
      <c r="B129" s="25">
        <v>3.0000000000000001E-5</v>
      </c>
      <c r="C129" s="46">
        <v>1.1440000000000001E-2</v>
      </c>
      <c r="D129" s="25">
        <f t="shared" si="16"/>
        <v>1.0675E-2</v>
      </c>
      <c r="E129" s="46"/>
      <c r="F129" s="25">
        <f t="shared" si="17"/>
        <v>8.3879000000000002E-3</v>
      </c>
      <c r="G129" s="25">
        <f t="shared" si="18"/>
        <v>0.19317333700000003</v>
      </c>
      <c r="H129" s="25">
        <v>2.1489999999999999E-2</v>
      </c>
      <c r="I129" s="25">
        <f t="shared" si="19"/>
        <v>2.0725E-2</v>
      </c>
      <c r="J129" s="25"/>
      <c r="K129" s="25">
        <f t="shared" si="20"/>
        <v>1.8038499999999999E-2</v>
      </c>
      <c r="L129" s="25">
        <f t="shared" si="21"/>
        <v>0.41542665499999998</v>
      </c>
      <c r="M129" s="25">
        <v>1.7930000000000001E-2</v>
      </c>
      <c r="N129" s="25">
        <f t="shared" si="22"/>
        <v>1.7165E-2</v>
      </c>
      <c r="O129" s="25"/>
      <c r="P129" s="25">
        <f t="shared" si="23"/>
        <v>1.5697099999999999E-2</v>
      </c>
      <c r="Q129" s="25">
        <f t="shared" si="24"/>
        <v>0.36150421299999996</v>
      </c>
      <c r="R129" s="25">
        <v>2.1399999999999999E-2</v>
      </c>
      <c r="S129" s="25">
        <f t="shared" si="25"/>
        <v>2.0635000000000001E-2</v>
      </c>
      <c r="T129" s="25"/>
      <c r="U129" s="25">
        <f t="shared" si="26"/>
        <v>1.7372499999999999E-2</v>
      </c>
      <c r="V129" s="25">
        <f t="shared" si="27"/>
        <v>0.400088675</v>
      </c>
      <c r="W129" s="25">
        <v>2.1700000000000001E-2</v>
      </c>
      <c r="X129" s="25">
        <f t="shared" si="28"/>
        <v>2.0935000000000002E-2</v>
      </c>
      <c r="Y129" s="25"/>
      <c r="Z129" s="25">
        <f t="shared" si="29"/>
        <v>1.8974800000000003E-2</v>
      </c>
      <c r="AA129" s="25">
        <f t="shared" si="30"/>
        <v>0.43698964400000012</v>
      </c>
      <c r="AB129" s="25">
        <v>1.5E-3</v>
      </c>
      <c r="AC129" s="25">
        <f t="shared" si="31"/>
        <v>7.6500000000000005E-4</v>
      </c>
    </row>
    <row r="130" spans="1:29" s="15" customFormat="1">
      <c r="A130" s="18">
        <v>378</v>
      </c>
      <c r="B130" s="25">
        <v>1.7000000000000001E-4</v>
      </c>
      <c r="C130" s="46">
        <v>1.1379999999999999E-2</v>
      </c>
      <c r="D130" s="25">
        <f t="shared" si="16"/>
        <v>1.0605E-2</v>
      </c>
      <c r="E130" s="46"/>
      <c r="F130" s="25">
        <f t="shared" si="17"/>
        <v>8.3178999999999996E-3</v>
      </c>
      <c r="G130" s="25">
        <f t="shared" si="18"/>
        <v>0.191561237</v>
      </c>
      <c r="H130" s="25">
        <v>1.916E-2</v>
      </c>
      <c r="I130" s="25">
        <f t="shared" si="19"/>
        <v>1.8384999999999999E-2</v>
      </c>
      <c r="J130" s="25"/>
      <c r="K130" s="25">
        <f t="shared" si="20"/>
        <v>1.5698499999999997E-2</v>
      </c>
      <c r="L130" s="25">
        <f t="shared" si="21"/>
        <v>0.36153645499999998</v>
      </c>
      <c r="M130" s="25">
        <v>1.7860000000000001E-2</v>
      </c>
      <c r="N130" s="25">
        <f t="shared" si="22"/>
        <v>1.7084999999999999E-2</v>
      </c>
      <c r="O130" s="25"/>
      <c r="P130" s="25">
        <f t="shared" si="23"/>
        <v>1.56171E-2</v>
      </c>
      <c r="Q130" s="25">
        <f t="shared" si="24"/>
        <v>0.359661813</v>
      </c>
      <c r="R130" s="25">
        <v>2.154E-2</v>
      </c>
      <c r="S130" s="25">
        <f t="shared" si="25"/>
        <v>2.0764999999999999E-2</v>
      </c>
      <c r="T130" s="25"/>
      <c r="U130" s="25">
        <f t="shared" si="26"/>
        <v>1.7502499999999997E-2</v>
      </c>
      <c r="V130" s="25">
        <f t="shared" si="27"/>
        <v>0.40308257499999994</v>
      </c>
      <c r="W130" s="25">
        <v>1.9199999999999998E-2</v>
      </c>
      <c r="X130" s="25">
        <f t="shared" si="28"/>
        <v>1.8424999999999997E-2</v>
      </c>
      <c r="Y130" s="25"/>
      <c r="Z130" s="25">
        <f t="shared" si="29"/>
        <v>1.6464799999999998E-2</v>
      </c>
      <c r="AA130" s="25">
        <f t="shared" si="30"/>
        <v>0.37918434399999995</v>
      </c>
      <c r="AB130" s="25">
        <v>1.3799999999999999E-3</v>
      </c>
      <c r="AC130" s="25">
        <f t="shared" si="31"/>
        <v>7.7499999999999997E-4</v>
      </c>
    </row>
    <row r="131" spans="1:29" s="15" customFormat="1">
      <c r="A131" s="18">
        <v>379</v>
      </c>
      <c r="B131" s="25">
        <v>1.2E-4</v>
      </c>
      <c r="C131" s="46">
        <v>1.1650000000000001E-2</v>
      </c>
      <c r="D131" s="25">
        <f t="shared" ref="D131:D194" si="32">C131-AC131</f>
        <v>1.0775E-2</v>
      </c>
      <c r="E131" s="46"/>
      <c r="F131" s="25">
        <f t="shared" ref="F131:F194" si="33">D131-0.0022871</f>
        <v>8.4878999999999996E-3</v>
      </c>
      <c r="G131" s="25">
        <f t="shared" ref="G131:G194" si="34">F131*23.03</f>
        <v>0.195476337</v>
      </c>
      <c r="H131" s="25">
        <v>2.1520000000000001E-2</v>
      </c>
      <c r="I131" s="25">
        <f t="shared" ref="I131:I194" si="35">H131-AC131</f>
        <v>2.0645E-2</v>
      </c>
      <c r="J131" s="25"/>
      <c r="K131" s="25">
        <f t="shared" ref="K131:K194" si="36">I131-0.0026865</f>
        <v>1.7958499999999999E-2</v>
      </c>
      <c r="L131" s="25">
        <f t="shared" ref="L131:L194" si="37">K131*23.03</f>
        <v>0.41358425500000001</v>
      </c>
      <c r="M131" s="25">
        <v>1.7829999999999999E-2</v>
      </c>
      <c r="N131" s="25">
        <f t="shared" ref="N131:N194" si="38">M131-AC131</f>
        <v>1.6954999999999998E-2</v>
      </c>
      <c r="O131" s="25"/>
      <c r="P131" s="25">
        <f t="shared" ref="P131:P194" si="39">N131-0.0014679</f>
        <v>1.5487099999999998E-2</v>
      </c>
      <c r="Q131" s="25">
        <f t="shared" ref="Q131:Q194" si="40">P131*23.03</f>
        <v>0.356667913</v>
      </c>
      <c r="R131" s="25">
        <v>2.1649999999999999E-2</v>
      </c>
      <c r="S131" s="25">
        <f t="shared" ref="S131:S194" si="41">R131-AC131</f>
        <v>2.0774999999999998E-2</v>
      </c>
      <c r="T131" s="25"/>
      <c r="U131" s="25">
        <f t="shared" ref="U131:U194" si="42">S131-0.0032625</f>
        <v>1.7512499999999997E-2</v>
      </c>
      <c r="V131" s="25">
        <f t="shared" ref="V131:V194" si="43">U131*23.03</f>
        <v>0.40331287499999996</v>
      </c>
      <c r="W131" s="25">
        <v>2.164E-2</v>
      </c>
      <c r="X131" s="25">
        <f t="shared" ref="X131:X194" si="44">W131-AC131</f>
        <v>2.0764999999999999E-2</v>
      </c>
      <c r="Y131" s="25"/>
      <c r="Z131" s="25">
        <f t="shared" ref="Z131:Z194" si="45">X131-0.0019602</f>
        <v>1.88048E-2</v>
      </c>
      <c r="AA131" s="25">
        <f t="shared" ref="AA131:AA194" si="46">Z131*23.03</f>
        <v>0.43307454400000001</v>
      </c>
      <c r="AB131" s="25">
        <v>1.6299999999999999E-3</v>
      </c>
      <c r="AC131" s="25">
        <f t="shared" ref="AC131:AC194" si="47">(B131+AB131)/2</f>
        <v>8.7500000000000002E-4</v>
      </c>
    </row>
    <row r="132" spans="1:29" s="15" customFormat="1">
      <c r="A132" s="18">
        <v>380</v>
      </c>
      <c r="B132" s="25">
        <v>3.0000000000000001E-5</v>
      </c>
      <c r="C132" s="46">
        <v>1.108E-2</v>
      </c>
      <c r="D132" s="25">
        <f t="shared" si="32"/>
        <v>1.0385E-2</v>
      </c>
      <c r="E132" s="46"/>
      <c r="F132" s="25">
        <f t="shared" si="33"/>
        <v>8.0978999999999999E-3</v>
      </c>
      <c r="G132" s="25">
        <f t="shared" si="34"/>
        <v>0.18649463700000002</v>
      </c>
      <c r="H132" s="25">
        <v>1.8100000000000002E-2</v>
      </c>
      <c r="I132" s="25">
        <f t="shared" si="35"/>
        <v>1.7405E-2</v>
      </c>
      <c r="J132" s="25"/>
      <c r="K132" s="25">
        <f t="shared" si="36"/>
        <v>1.4718500000000001E-2</v>
      </c>
      <c r="L132" s="25">
        <f t="shared" si="37"/>
        <v>0.33896705500000002</v>
      </c>
      <c r="M132" s="25">
        <v>1.7239999999999998E-2</v>
      </c>
      <c r="N132" s="25">
        <f t="shared" si="38"/>
        <v>1.6544999999999997E-2</v>
      </c>
      <c r="O132" s="25"/>
      <c r="P132" s="25">
        <f t="shared" si="39"/>
        <v>1.5077099999999998E-2</v>
      </c>
      <c r="Q132" s="25">
        <f t="shared" si="40"/>
        <v>0.34722561299999999</v>
      </c>
      <c r="R132" s="25">
        <v>2.0629999999999999E-2</v>
      </c>
      <c r="S132" s="25">
        <f t="shared" si="41"/>
        <v>1.9934999999999998E-2</v>
      </c>
      <c r="T132" s="25"/>
      <c r="U132" s="25">
        <f t="shared" si="42"/>
        <v>1.6672499999999996E-2</v>
      </c>
      <c r="V132" s="25">
        <f t="shared" si="43"/>
        <v>0.38396767499999995</v>
      </c>
      <c r="W132" s="25">
        <v>1.8249999999999999E-2</v>
      </c>
      <c r="X132" s="25">
        <f t="shared" si="44"/>
        <v>1.7554999999999998E-2</v>
      </c>
      <c r="Y132" s="25"/>
      <c r="Z132" s="25">
        <f t="shared" si="45"/>
        <v>1.5594799999999997E-2</v>
      </c>
      <c r="AA132" s="25">
        <f t="shared" si="46"/>
        <v>0.35914824399999995</v>
      </c>
      <c r="AB132" s="25">
        <v>1.3600000000000001E-3</v>
      </c>
      <c r="AC132" s="25">
        <f t="shared" si="47"/>
        <v>6.9500000000000009E-4</v>
      </c>
    </row>
    <row r="133" spans="1:29" s="15" customFormat="1">
      <c r="A133" s="18">
        <v>381</v>
      </c>
      <c r="B133" s="25">
        <v>6.8999999999999997E-5</v>
      </c>
      <c r="C133" s="46">
        <v>1.1560000000000001E-2</v>
      </c>
      <c r="D133" s="25">
        <f t="shared" si="32"/>
        <v>1.0720500000000001E-2</v>
      </c>
      <c r="E133" s="46"/>
      <c r="F133" s="25">
        <f t="shared" si="33"/>
        <v>8.4334000000000006E-3</v>
      </c>
      <c r="G133" s="25">
        <f t="shared" si="34"/>
        <v>0.19422120200000004</v>
      </c>
      <c r="H133" s="25">
        <v>2.129E-2</v>
      </c>
      <c r="I133" s="25">
        <f t="shared" si="35"/>
        <v>2.04505E-2</v>
      </c>
      <c r="J133" s="25"/>
      <c r="K133" s="25">
        <f t="shared" si="36"/>
        <v>1.7763999999999999E-2</v>
      </c>
      <c r="L133" s="25">
        <f t="shared" si="37"/>
        <v>0.40910491999999998</v>
      </c>
      <c r="M133" s="25">
        <v>1.712E-2</v>
      </c>
      <c r="N133" s="25">
        <f t="shared" si="38"/>
        <v>1.62805E-2</v>
      </c>
      <c r="O133" s="25"/>
      <c r="P133" s="25">
        <f t="shared" si="39"/>
        <v>1.48126E-2</v>
      </c>
      <c r="Q133" s="25">
        <f t="shared" si="40"/>
        <v>0.34113417800000001</v>
      </c>
      <c r="R133" s="25">
        <v>2.111E-2</v>
      </c>
      <c r="S133" s="25">
        <f t="shared" si="41"/>
        <v>2.02705E-2</v>
      </c>
      <c r="T133" s="25"/>
      <c r="U133" s="25">
        <f t="shared" si="42"/>
        <v>1.7007999999999999E-2</v>
      </c>
      <c r="V133" s="25">
        <f t="shared" si="43"/>
        <v>0.39169423999999997</v>
      </c>
      <c r="W133" s="25">
        <v>2.1749999999999999E-2</v>
      </c>
      <c r="X133" s="25">
        <f t="shared" si="44"/>
        <v>2.0910499999999999E-2</v>
      </c>
      <c r="Y133" s="25"/>
      <c r="Z133" s="25">
        <f t="shared" si="45"/>
        <v>1.89503E-2</v>
      </c>
      <c r="AA133" s="25">
        <f t="shared" si="46"/>
        <v>0.43642540900000004</v>
      </c>
      <c r="AB133" s="25">
        <v>1.6100000000000001E-3</v>
      </c>
      <c r="AC133" s="25">
        <f t="shared" si="47"/>
        <v>8.3950000000000008E-4</v>
      </c>
    </row>
    <row r="134" spans="1:29" s="15" customFormat="1">
      <c r="A134" s="18">
        <v>382</v>
      </c>
      <c r="B134" s="25">
        <v>-5.0000000000000002E-5</v>
      </c>
      <c r="C134" s="46">
        <v>1.013E-2</v>
      </c>
      <c r="D134" s="25">
        <f t="shared" si="32"/>
        <v>9.4199999999999996E-3</v>
      </c>
      <c r="E134" s="46"/>
      <c r="F134" s="25">
        <f t="shared" si="33"/>
        <v>7.1328999999999993E-3</v>
      </c>
      <c r="G134" s="25">
        <f t="shared" si="34"/>
        <v>0.164270687</v>
      </c>
      <c r="H134" s="25">
        <v>1.7430000000000001E-2</v>
      </c>
      <c r="I134" s="25">
        <f t="shared" si="35"/>
        <v>1.6720000000000002E-2</v>
      </c>
      <c r="J134" s="25"/>
      <c r="K134" s="25">
        <f t="shared" si="36"/>
        <v>1.4033500000000003E-2</v>
      </c>
      <c r="L134" s="25">
        <f t="shared" si="37"/>
        <v>0.3231915050000001</v>
      </c>
      <c r="M134" s="25">
        <v>1.609E-2</v>
      </c>
      <c r="N134" s="25">
        <f t="shared" si="38"/>
        <v>1.538E-2</v>
      </c>
      <c r="O134" s="25"/>
      <c r="P134" s="25">
        <f t="shared" si="39"/>
        <v>1.39121E-2</v>
      </c>
      <c r="Q134" s="25">
        <f t="shared" si="40"/>
        <v>0.320395663</v>
      </c>
      <c r="R134" s="25">
        <v>1.9460000000000002E-2</v>
      </c>
      <c r="S134" s="25">
        <f t="shared" si="41"/>
        <v>1.8750000000000003E-2</v>
      </c>
      <c r="T134" s="25"/>
      <c r="U134" s="25">
        <f t="shared" si="42"/>
        <v>1.5487500000000003E-2</v>
      </c>
      <c r="V134" s="25">
        <f t="shared" si="43"/>
        <v>0.35667712500000009</v>
      </c>
      <c r="W134" s="25">
        <v>1.813E-2</v>
      </c>
      <c r="X134" s="25">
        <f t="shared" si="44"/>
        <v>1.7420000000000001E-2</v>
      </c>
      <c r="Y134" s="25"/>
      <c r="Z134" s="25">
        <f t="shared" si="45"/>
        <v>1.5459800000000001E-2</v>
      </c>
      <c r="AA134" s="25">
        <f t="shared" si="46"/>
        <v>0.35603919400000006</v>
      </c>
      <c r="AB134" s="25">
        <v>1.47E-3</v>
      </c>
      <c r="AC134" s="25">
        <f t="shared" si="47"/>
        <v>7.1000000000000002E-4</v>
      </c>
    </row>
    <row r="135" spans="1:29" s="15" customFormat="1">
      <c r="A135" s="18">
        <v>383</v>
      </c>
      <c r="B135" s="25">
        <v>-6.8999999999999997E-5</v>
      </c>
      <c r="C135" s="46">
        <v>1.251E-2</v>
      </c>
      <c r="D135" s="25">
        <f t="shared" si="32"/>
        <v>1.17795E-2</v>
      </c>
      <c r="E135" s="46"/>
      <c r="F135" s="25">
        <f t="shared" si="33"/>
        <v>9.4923999999999998E-3</v>
      </c>
      <c r="G135" s="25">
        <f t="shared" si="34"/>
        <v>0.21860997200000001</v>
      </c>
      <c r="H135" s="25">
        <v>2.051E-2</v>
      </c>
      <c r="I135" s="25">
        <f t="shared" si="35"/>
        <v>1.9779500000000002E-2</v>
      </c>
      <c r="J135" s="25"/>
      <c r="K135" s="25">
        <f t="shared" si="36"/>
        <v>1.7093000000000001E-2</v>
      </c>
      <c r="L135" s="25">
        <f t="shared" si="37"/>
        <v>0.39365179000000006</v>
      </c>
      <c r="M135" s="25">
        <v>1.8270000000000002E-2</v>
      </c>
      <c r="N135" s="25">
        <f t="shared" si="38"/>
        <v>1.7539500000000003E-2</v>
      </c>
      <c r="O135" s="25"/>
      <c r="P135" s="25">
        <f t="shared" si="39"/>
        <v>1.6071600000000002E-2</v>
      </c>
      <c r="Q135" s="25">
        <f t="shared" si="40"/>
        <v>0.37012894800000007</v>
      </c>
      <c r="R135" s="25">
        <v>2.2450000000000001E-2</v>
      </c>
      <c r="S135" s="25">
        <f t="shared" si="41"/>
        <v>2.1719500000000003E-2</v>
      </c>
      <c r="T135" s="25"/>
      <c r="U135" s="25">
        <f t="shared" si="42"/>
        <v>1.8457000000000001E-2</v>
      </c>
      <c r="V135" s="25">
        <f t="shared" si="43"/>
        <v>0.42506471000000007</v>
      </c>
      <c r="W135" s="25">
        <v>2.0709999999999999E-2</v>
      </c>
      <c r="X135" s="25">
        <f t="shared" si="44"/>
        <v>1.9979500000000001E-2</v>
      </c>
      <c r="Y135" s="25"/>
      <c r="Z135" s="25">
        <f t="shared" si="45"/>
        <v>1.8019300000000002E-2</v>
      </c>
      <c r="AA135" s="25">
        <f t="shared" si="46"/>
        <v>0.41498447900000007</v>
      </c>
      <c r="AB135" s="25">
        <v>1.5299999999999999E-3</v>
      </c>
      <c r="AC135" s="25">
        <f t="shared" si="47"/>
        <v>7.3049999999999992E-4</v>
      </c>
    </row>
    <row r="136" spans="1:29" s="15" customFormat="1">
      <c r="A136" s="18">
        <v>384</v>
      </c>
      <c r="B136" s="25">
        <v>1E-4</v>
      </c>
      <c r="C136" s="46">
        <v>1.081E-2</v>
      </c>
      <c r="D136" s="25">
        <f t="shared" si="32"/>
        <v>9.9900000000000006E-3</v>
      </c>
      <c r="E136" s="46"/>
      <c r="F136" s="25">
        <f t="shared" si="33"/>
        <v>7.7029000000000004E-3</v>
      </c>
      <c r="G136" s="25">
        <f t="shared" si="34"/>
        <v>0.17739778700000003</v>
      </c>
      <c r="H136" s="25">
        <v>1.9279999999999999E-2</v>
      </c>
      <c r="I136" s="25">
        <f t="shared" si="35"/>
        <v>1.8459999999999997E-2</v>
      </c>
      <c r="J136" s="25"/>
      <c r="K136" s="25">
        <f t="shared" si="36"/>
        <v>1.5773499999999996E-2</v>
      </c>
      <c r="L136" s="25">
        <f t="shared" si="37"/>
        <v>0.36326370499999994</v>
      </c>
      <c r="M136" s="25">
        <v>1.6670000000000001E-2</v>
      </c>
      <c r="N136" s="25">
        <f t="shared" si="38"/>
        <v>1.585E-2</v>
      </c>
      <c r="O136" s="25"/>
      <c r="P136" s="25">
        <f t="shared" si="39"/>
        <v>1.43821E-2</v>
      </c>
      <c r="Q136" s="25">
        <f t="shared" si="40"/>
        <v>0.331219763</v>
      </c>
      <c r="R136" s="25">
        <v>2.034E-2</v>
      </c>
      <c r="S136" s="25">
        <f t="shared" si="41"/>
        <v>1.9519999999999999E-2</v>
      </c>
      <c r="T136" s="25"/>
      <c r="U136" s="25">
        <f t="shared" si="42"/>
        <v>1.6257499999999998E-2</v>
      </c>
      <c r="V136" s="25">
        <f t="shared" si="43"/>
        <v>0.37441022499999999</v>
      </c>
      <c r="W136" s="25">
        <v>1.9779999999999999E-2</v>
      </c>
      <c r="X136" s="25">
        <f t="shared" si="44"/>
        <v>1.8959999999999998E-2</v>
      </c>
      <c r="Y136" s="25"/>
      <c r="Z136" s="25">
        <f t="shared" si="45"/>
        <v>1.6999799999999999E-2</v>
      </c>
      <c r="AA136" s="25">
        <f t="shared" si="46"/>
        <v>0.39150539400000001</v>
      </c>
      <c r="AB136" s="25">
        <v>1.5399999999999999E-3</v>
      </c>
      <c r="AC136" s="25">
        <f t="shared" si="47"/>
        <v>8.1999999999999998E-4</v>
      </c>
    </row>
    <row r="137" spans="1:29" s="15" customFormat="1">
      <c r="A137" s="18">
        <v>385</v>
      </c>
      <c r="B137" s="25">
        <v>-2.0000000000000002E-5</v>
      </c>
      <c r="C137" s="46">
        <v>1.0959999999999999E-2</v>
      </c>
      <c r="D137" s="25">
        <f t="shared" si="32"/>
        <v>1.0234999999999999E-2</v>
      </c>
      <c r="E137" s="46"/>
      <c r="F137" s="25">
        <f t="shared" si="33"/>
        <v>7.9478999999999991E-3</v>
      </c>
      <c r="G137" s="25">
        <f t="shared" si="34"/>
        <v>0.18304013699999999</v>
      </c>
      <c r="H137" s="25">
        <v>1.8429999999999998E-2</v>
      </c>
      <c r="I137" s="25">
        <f t="shared" si="35"/>
        <v>1.7704999999999999E-2</v>
      </c>
      <c r="J137" s="25"/>
      <c r="K137" s="25">
        <f t="shared" si="36"/>
        <v>1.5018499999999999E-2</v>
      </c>
      <c r="L137" s="25">
        <f t="shared" si="37"/>
        <v>0.34587605500000002</v>
      </c>
      <c r="M137" s="25">
        <v>1.627E-2</v>
      </c>
      <c r="N137" s="25">
        <f t="shared" si="38"/>
        <v>1.5545E-2</v>
      </c>
      <c r="O137" s="25"/>
      <c r="P137" s="25">
        <f t="shared" si="39"/>
        <v>1.40771E-2</v>
      </c>
      <c r="Q137" s="25">
        <f t="shared" si="40"/>
        <v>0.32419561300000005</v>
      </c>
      <c r="R137" s="25">
        <v>2.0049999999999998E-2</v>
      </c>
      <c r="S137" s="25">
        <f t="shared" si="41"/>
        <v>1.9324999999999998E-2</v>
      </c>
      <c r="T137" s="25"/>
      <c r="U137" s="25">
        <f t="shared" si="42"/>
        <v>1.6062499999999997E-2</v>
      </c>
      <c r="V137" s="25">
        <f t="shared" si="43"/>
        <v>0.36991937499999994</v>
      </c>
      <c r="W137" s="25">
        <v>1.9050000000000001E-2</v>
      </c>
      <c r="X137" s="25">
        <f t="shared" si="44"/>
        <v>1.8325000000000001E-2</v>
      </c>
      <c r="Y137" s="25"/>
      <c r="Z137" s="25">
        <f t="shared" si="45"/>
        <v>1.6364800000000002E-2</v>
      </c>
      <c r="AA137" s="25">
        <f t="shared" si="46"/>
        <v>0.37688134400000006</v>
      </c>
      <c r="AB137" s="25">
        <v>1.47E-3</v>
      </c>
      <c r="AC137" s="25">
        <f t="shared" si="47"/>
        <v>7.2499999999999995E-4</v>
      </c>
    </row>
    <row r="138" spans="1:29" s="15" customFormat="1">
      <c r="A138" s="18">
        <v>386</v>
      </c>
      <c r="B138" s="25">
        <v>1.3999999999999999E-4</v>
      </c>
      <c r="C138" s="46">
        <v>1.077E-2</v>
      </c>
      <c r="D138" s="25">
        <f t="shared" si="32"/>
        <v>9.9000000000000008E-3</v>
      </c>
      <c r="E138" s="46"/>
      <c r="F138" s="25">
        <f t="shared" si="33"/>
        <v>7.6129000000000006E-3</v>
      </c>
      <c r="G138" s="25">
        <f t="shared" si="34"/>
        <v>0.17532508700000002</v>
      </c>
      <c r="H138" s="25">
        <v>1.8880000000000001E-2</v>
      </c>
      <c r="I138" s="25">
        <f t="shared" si="35"/>
        <v>1.8010000000000002E-2</v>
      </c>
      <c r="J138" s="25"/>
      <c r="K138" s="25">
        <f t="shared" si="36"/>
        <v>1.5323500000000002E-2</v>
      </c>
      <c r="L138" s="25">
        <f t="shared" si="37"/>
        <v>0.35290020500000008</v>
      </c>
      <c r="M138" s="25">
        <v>1.618E-2</v>
      </c>
      <c r="N138" s="25">
        <f t="shared" si="38"/>
        <v>1.5310000000000001E-2</v>
      </c>
      <c r="O138" s="25"/>
      <c r="P138" s="25">
        <f t="shared" si="39"/>
        <v>1.3842100000000001E-2</v>
      </c>
      <c r="Q138" s="25">
        <f t="shared" si="40"/>
        <v>0.31878356300000005</v>
      </c>
      <c r="R138" s="25">
        <v>1.9959999999999999E-2</v>
      </c>
      <c r="S138" s="25">
        <f t="shared" si="41"/>
        <v>1.9089999999999999E-2</v>
      </c>
      <c r="T138" s="25"/>
      <c r="U138" s="25">
        <f t="shared" si="42"/>
        <v>1.5827499999999998E-2</v>
      </c>
      <c r="V138" s="25">
        <f t="shared" si="43"/>
        <v>0.36450732499999999</v>
      </c>
      <c r="W138" s="25">
        <v>1.9519999999999999E-2</v>
      </c>
      <c r="X138" s="25">
        <f t="shared" si="44"/>
        <v>1.865E-2</v>
      </c>
      <c r="Y138" s="25"/>
      <c r="Z138" s="25">
        <f t="shared" si="45"/>
        <v>1.6689800000000001E-2</v>
      </c>
      <c r="AA138" s="25">
        <f t="shared" si="46"/>
        <v>0.38436609400000005</v>
      </c>
      <c r="AB138" s="25">
        <v>1.6000000000000001E-3</v>
      </c>
      <c r="AC138" s="25">
        <f t="shared" si="47"/>
        <v>8.7000000000000001E-4</v>
      </c>
    </row>
    <row r="139" spans="1:29" s="15" customFormat="1">
      <c r="A139" s="18">
        <v>387</v>
      </c>
      <c r="B139" s="25">
        <v>1.0000000000000001E-5</v>
      </c>
      <c r="C139" s="46">
        <v>1.0460000000000001E-2</v>
      </c>
      <c r="D139" s="25">
        <f t="shared" si="32"/>
        <v>9.7400000000000004E-3</v>
      </c>
      <c r="E139" s="46"/>
      <c r="F139" s="25">
        <f t="shared" si="33"/>
        <v>7.4529000000000001E-3</v>
      </c>
      <c r="G139" s="25">
        <f t="shared" si="34"/>
        <v>0.171640287</v>
      </c>
      <c r="H139" s="25">
        <v>1.805E-2</v>
      </c>
      <c r="I139" s="25">
        <f t="shared" si="35"/>
        <v>1.7330000000000002E-2</v>
      </c>
      <c r="J139" s="25"/>
      <c r="K139" s="25">
        <f t="shared" si="36"/>
        <v>1.4643500000000002E-2</v>
      </c>
      <c r="L139" s="25">
        <f t="shared" si="37"/>
        <v>0.33723980500000006</v>
      </c>
      <c r="M139" s="25">
        <v>1.575E-2</v>
      </c>
      <c r="N139" s="25">
        <f t="shared" si="38"/>
        <v>1.503E-2</v>
      </c>
      <c r="O139" s="25"/>
      <c r="P139" s="25">
        <f t="shared" si="39"/>
        <v>1.3562100000000001E-2</v>
      </c>
      <c r="Q139" s="25">
        <f t="shared" si="40"/>
        <v>0.31233516300000003</v>
      </c>
      <c r="R139" s="25">
        <v>1.9570000000000001E-2</v>
      </c>
      <c r="S139" s="25">
        <f t="shared" si="41"/>
        <v>1.8850000000000002E-2</v>
      </c>
      <c r="T139" s="25"/>
      <c r="U139" s="25">
        <f t="shared" si="42"/>
        <v>1.5587500000000002E-2</v>
      </c>
      <c r="V139" s="25">
        <f t="shared" si="43"/>
        <v>0.35898012500000009</v>
      </c>
      <c r="W139" s="25">
        <v>1.8679999999999999E-2</v>
      </c>
      <c r="X139" s="25">
        <f t="shared" si="44"/>
        <v>1.796E-2</v>
      </c>
      <c r="Y139" s="25"/>
      <c r="Z139" s="25">
        <f t="shared" si="45"/>
        <v>1.5999800000000002E-2</v>
      </c>
      <c r="AA139" s="25">
        <f t="shared" si="46"/>
        <v>0.36847539400000007</v>
      </c>
      <c r="AB139" s="25">
        <v>1.4300000000000001E-3</v>
      </c>
      <c r="AC139" s="25">
        <f t="shared" si="47"/>
        <v>7.2000000000000005E-4</v>
      </c>
    </row>
    <row r="140" spans="1:29" s="15" customFormat="1">
      <c r="A140" s="18">
        <v>388</v>
      </c>
      <c r="B140" s="25">
        <v>0</v>
      </c>
      <c r="C140" s="46">
        <v>1.06E-2</v>
      </c>
      <c r="D140" s="25">
        <f t="shared" si="32"/>
        <v>9.7700000000000009E-3</v>
      </c>
      <c r="E140" s="46"/>
      <c r="F140" s="25">
        <f t="shared" si="33"/>
        <v>7.4829000000000007E-3</v>
      </c>
      <c r="G140" s="25">
        <f t="shared" si="34"/>
        <v>0.17233118700000002</v>
      </c>
      <c r="H140" s="25">
        <v>1.8550000000000001E-2</v>
      </c>
      <c r="I140" s="25">
        <f t="shared" si="35"/>
        <v>1.772E-2</v>
      </c>
      <c r="J140" s="25"/>
      <c r="K140" s="25">
        <f t="shared" si="36"/>
        <v>1.50335E-2</v>
      </c>
      <c r="L140" s="25">
        <f t="shared" si="37"/>
        <v>0.34622150500000004</v>
      </c>
      <c r="M140" s="25">
        <v>1.576E-2</v>
      </c>
      <c r="N140" s="25">
        <f t="shared" si="38"/>
        <v>1.4929999999999999E-2</v>
      </c>
      <c r="O140" s="25"/>
      <c r="P140" s="25">
        <f t="shared" si="39"/>
        <v>1.3462099999999999E-2</v>
      </c>
      <c r="Q140" s="25">
        <f t="shared" si="40"/>
        <v>0.31003216300000003</v>
      </c>
      <c r="R140" s="25">
        <v>1.9650000000000001E-2</v>
      </c>
      <c r="S140" s="25">
        <f t="shared" si="41"/>
        <v>1.882E-2</v>
      </c>
      <c r="T140" s="25"/>
      <c r="U140" s="25">
        <f t="shared" si="42"/>
        <v>1.55575E-2</v>
      </c>
      <c r="V140" s="25">
        <f t="shared" si="43"/>
        <v>0.35828922500000004</v>
      </c>
      <c r="W140" s="25">
        <v>1.9130000000000001E-2</v>
      </c>
      <c r="X140" s="25">
        <f t="shared" si="44"/>
        <v>1.83E-2</v>
      </c>
      <c r="Y140" s="25"/>
      <c r="Z140" s="25">
        <f t="shared" si="45"/>
        <v>1.6339800000000002E-2</v>
      </c>
      <c r="AA140" s="25">
        <f t="shared" si="46"/>
        <v>0.37630559400000008</v>
      </c>
      <c r="AB140" s="25">
        <v>1.66E-3</v>
      </c>
      <c r="AC140" s="25">
        <f t="shared" si="47"/>
        <v>8.3000000000000001E-4</v>
      </c>
    </row>
    <row r="141" spans="1:29" s="15" customFormat="1">
      <c r="A141" s="18">
        <v>389</v>
      </c>
      <c r="B141" s="25">
        <v>-3.0000000000000001E-5</v>
      </c>
      <c r="C141" s="46">
        <v>1.044E-2</v>
      </c>
      <c r="D141" s="25">
        <f t="shared" si="32"/>
        <v>9.6949999999999988E-3</v>
      </c>
      <c r="E141" s="46"/>
      <c r="F141" s="25">
        <f t="shared" si="33"/>
        <v>7.4078999999999985E-3</v>
      </c>
      <c r="G141" s="25">
        <f t="shared" si="34"/>
        <v>0.17060393699999998</v>
      </c>
      <c r="H141" s="25">
        <v>1.7899999999999999E-2</v>
      </c>
      <c r="I141" s="25">
        <f t="shared" si="35"/>
        <v>1.7155E-2</v>
      </c>
      <c r="J141" s="25"/>
      <c r="K141" s="25">
        <f t="shared" si="36"/>
        <v>1.44685E-2</v>
      </c>
      <c r="L141" s="25">
        <f t="shared" si="37"/>
        <v>0.33320955500000005</v>
      </c>
      <c r="M141" s="25">
        <v>1.558E-2</v>
      </c>
      <c r="N141" s="25">
        <f t="shared" si="38"/>
        <v>1.4835000000000001E-2</v>
      </c>
      <c r="O141" s="25"/>
      <c r="P141" s="25">
        <f t="shared" si="39"/>
        <v>1.3367100000000002E-2</v>
      </c>
      <c r="Q141" s="25">
        <f t="shared" si="40"/>
        <v>0.30784431300000004</v>
      </c>
      <c r="R141" s="25">
        <v>1.9380000000000001E-2</v>
      </c>
      <c r="S141" s="25">
        <f t="shared" si="41"/>
        <v>1.8635000000000002E-2</v>
      </c>
      <c r="T141" s="25"/>
      <c r="U141" s="25">
        <f t="shared" si="42"/>
        <v>1.5372500000000002E-2</v>
      </c>
      <c r="V141" s="25">
        <f t="shared" si="43"/>
        <v>0.35402867500000007</v>
      </c>
      <c r="W141" s="25">
        <v>1.839E-2</v>
      </c>
      <c r="X141" s="25">
        <f t="shared" si="44"/>
        <v>1.7645000000000001E-2</v>
      </c>
      <c r="Y141" s="25"/>
      <c r="Z141" s="25">
        <f t="shared" si="45"/>
        <v>1.5684800000000002E-2</v>
      </c>
      <c r="AA141" s="25">
        <f t="shared" si="46"/>
        <v>0.36122094400000004</v>
      </c>
      <c r="AB141" s="25">
        <v>1.5200000000000001E-3</v>
      </c>
      <c r="AC141" s="25">
        <f t="shared" si="47"/>
        <v>7.45E-4</v>
      </c>
    </row>
    <row r="142" spans="1:29" s="15" customFormat="1">
      <c r="A142" s="18">
        <v>390</v>
      </c>
      <c r="B142" s="25">
        <v>6.0000000000000002E-5</v>
      </c>
      <c r="C142" s="46">
        <v>1.0279999999999999E-2</v>
      </c>
      <c r="D142" s="25">
        <f t="shared" si="32"/>
        <v>9.495E-3</v>
      </c>
      <c r="E142" s="46"/>
      <c r="F142" s="25">
        <f t="shared" si="33"/>
        <v>7.2078999999999997E-3</v>
      </c>
      <c r="G142" s="25">
        <f t="shared" si="34"/>
        <v>0.16599793700000001</v>
      </c>
      <c r="H142" s="25">
        <v>1.8069999999999999E-2</v>
      </c>
      <c r="I142" s="25">
        <f t="shared" si="35"/>
        <v>1.7284999999999998E-2</v>
      </c>
      <c r="J142" s="25"/>
      <c r="K142" s="25">
        <f t="shared" si="36"/>
        <v>1.4598499999999999E-2</v>
      </c>
      <c r="L142" s="25">
        <f t="shared" si="37"/>
        <v>0.33620345499999998</v>
      </c>
      <c r="M142" s="25">
        <v>1.538E-2</v>
      </c>
      <c r="N142" s="25">
        <f t="shared" si="38"/>
        <v>1.4595E-2</v>
      </c>
      <c r="O142" s="25"/>
      <c r="P142" s="25">
        <f t="shared" si="39"/>
        <v>1.3127100000000001E-2</v>
      </c>
      <c r="Q142" s="25">
        <f t="shared" si="40"/>
        <v>0.30231711300000003</v>
      </c>
      <c r="R142" s="25">
        <v>1.9060000000000001E-2</v>
      </c>
      <c r="S142" s="25">
        <f t="shared" si="41"/>
        <v>1.8275E-2</v>
      </c>
      <c r="T142" s="25"/>
      <c r="U142" s="25">
        <f t="shared" si="42"/>
        <v>1.50125E-2</v>
      </c>
      <c r="V142" s="25">
        <f t="shared" si="43"/>
        <v>0.34573787500000003</v>
      </c>
      <c r="W142" s="25">
        <v>1.8530000000000001E-2</v>
      </c>
      <c r="X142" s="25">
        <f t="shared" si="44"/>
        <v>1.7745E-2</v>
      </c>
      <c r="Y142" s="25"/>
      <c r="Z142" s="25">
        <f t="shared" si="45"/>
        <v>1.5784800000000002E-2</v>
      </c>
      <c r="AA142" s="25">
        <f t="shared" si="46"/>
        <v>0.36352394400000004</v>
      </c>
      <c r="AB142" s="25">
        <v>1.5100000000000001E-3</v>
      </c>
      <c r="AC142" s="25">
        <f t="shared" si="47"/>
        <v>7.85E-4</v>
      </c>
    </row>
    <row r="143" spans="1:29" s="15" customFormat="1">
      <c r="A143" s="18">
        <v>391</v>
      </c>
      <c r="B143" s="25">
        <v>-1.0000000000000001E-5</v>
      </c>
      <c r="C143" s="46">
        <v>1.027E-2</v>
      </c>
      <c r="D143" s="25">
        <f t="shared" si="32"/>
        <v>9.4900000000000002E-3</v>
      </c>
      <c r="E143" s="46"/>
      <c r="F143" s="25">
        <f t="shared" si="33"/>
        <v>7.2028999999999999E-3</v>
      </c>
      <c r="G143" s="25">
        <f t="shared" si="34"/>
        <v>0.165882787</v>
      </c>
      <c r="H143" s="25">
        <v>1.754E-2</v>
      </c>
      <c r="I143" s="25">
        <f t="shared" si="35"/>
        <v>1.6760000000000001E-2</v>
      </c>
      <c r="J143" s="25"/>
      <c r="K143" s="25">
        <f t="shared" si="36"/>
        <v>1.4073500000000001E-2</v>
      </c>
      <c r="L143" s="25">
        <f t="shared" si="37"/>
        <v>0.32411270500000006</v>
      </c>
      <c r="M143" s="25">
        <v>1.5270000000000001E-2</v>
      </c>
      <c r="N143" s="25">
        <f t="shared" si="38"/>
        <v>1.4490000000000001E-2</v>
      </c>
      <c r="O143" s="25"/>
      <c r="P143" s="25">
        <f t="shared" si="39"/>
        <v>1.3022100000000002E-2</v>
      </c>
      <c r="Q143" s="25">
        <f t="shared" si="40"/>
        <v>0.29989896300000007</v>
      </c>
      <c r="R143" s="25">
        <v>1.908E-2</v>
      </c>
      <c r="S143" s="25">
        <f t="shared" si="41"/>
        <v>1.83E-2</v>
      </c>
      <c r="T143" s="25"/>
      <c r="U143" s="25">
        <f t="shared" si="42"/>
        <v>1.5037500000000001E-2</v>
      </c>
      <c r="V143" s="25">
        <f t="shared" si="43"/>
        <v>0.34631362500000001</v>
      </c>
      <c r="W143" s="25">
        <v>1.806E-2</v>
      </c>
      <c r="X143" s="25">
        <f t="shared" si="44"/>
        <v>1.728E-2</v>
      </c>
      <c r="Y143" s="25"/>
      <c r="Z143" s="25">
        <f t="shared" si="45"/>
        <v>1.53198E-2</v>
      </c>
      <c r="AA143" s="25">
        <f t="shared" si="46"/>
        <v>0.35281499399999999</v>
      </c>
      <c r="AB143" s="25">
        <v>1.57E-3</v>
      </c>
      <c r="AC143" s="25">
        <f t="shared" si="47"/>
        <v>7.7999999999999999E-4</v>
      </c>
    </row>
    <row r="144" spans="1:29" s="15" customFormat="1">
      <c r="A144" s="18">
        <v>392</v>
      </c>
      <c r="B144" s="25">
        <v>-1.0000000000000001E-5</v>
      </c>
      <c r="C144" s="46">
        <v>1.008E-2</v>
      </c>
      <c r="D144" s="25">
        <f t="shared" si="32"/>
        <v>9.2200000000000008E-3</v>
      </c>
      <c r="E144" s="46"/>
      <c r="F144" s="25">
        <f t="shared" si="33"/>
        <v>6.9329000000000005E-3</v>
      </c>
      <c r="G144" s="25">
        <f t="shared" si="34"/>
        <v>0.15966468700000003</v>
      </c>
      <c r="H144" s="25">
        <v>1.7639999999999999E-2</v>
      </c>
      <c r="I144" s="25">
        <f t="shared" si="35"/>
        <v>1.678E-2</v>
      </c>
      <c r="J144" s="25"/>
      <c r="K144" s="25">
        <f t="shared" si="36"/>
        <v>1.40935E-2</v>
      </c>
      <c r="L144" s="25">
        <f t="shared" si="37"/>
        <v>0.32457330500000003</v>
      </c>
      <c r="M144" s="25">
        <v>1.4970000000000001E-2</v>
      </c>
      <c r="N144" s="25">
        <f t="shared" si="38"/>
        <v>1.4110000000000001E-2</v>
      </c>
      <c r="O144" s="25"/>
      <c r="P144" s="25">
        <f t="shared" si="39"/>
        <v>1.2642100000000002E-2</v>
      </c>
      <c r="Q144" s="25">
        <f t="shared" si="40"/>
        <v>0.29114756300000005</v>
      </c>
      <c r="R144" s="25">
        <v>1.873E-2</v>
      </c>
      <c r="S144" s="25">
        <f t="shared" si="41"/>
        <v>1.787E-2</v>
      </c>
      <c r="T144" s="25"/>
      <c r="U144" s="25">
        <f t="shared" si="42"/>
        <v>1.4607500000000001E-2</v>
      </c>
      <c r="V144" s="25">
        <f t="shared" si="43"/>
        <v>0.33641072500000002</v>
      </c>
      <c r="W144" s="25">
        <v>1.8259999999999998E-2</v>
      </c>
      <c r="X144" s="25">
        <f t="shared" si="44"/>
        <v>1.7399999999999999E-2</v>
      </c>
      <c r="Y144" s="25"/>
      <c r="Z144" s="25">
        <f t="shared" si="45"/>
        <v>1.5439799999999998E-2</v>
      </c>
      <c r="AA144" s="25">
        <f t="shared" si="46"/>
        <v>0.35557859399999997</v>
      </c>
      <c r="AB144" s="25">
        <v>1.73E-3</v>
      </c>
      <c r="AC144" s="25">
        <f t="shared" si="47"/>
        <v>8.5999999999999998E-4</v>
      </c>
    </row>
    <row r="145" spans="1:29" s="15" customFormat="1">
      <c r="A145" s="18">
        <v>393</v>
      </c>
      <c r="B145" s="25">
        <v>-6.0000000000000002E-5</v>
      </c>
      <c r="C145" s="46">
        <v>1.0109999999999999E-2</v>
      </c>
      <c r="D145" s="25">
        <f t="shared" si="32"/>
        <v>9.3549999999999987E-3</v>
      </c>
      <c r="E145" s="46"/>
      <c r="F145" s="25">
        <f t="shared" si="33"/>
        <v>7.0678999999999985E-3</v>
      </c>
      <c r="G145" s="25">
        <f t="shared" si="34"/>
        <v>0.16277373699999997</v>
      </c>
      <c r="H145" s="25">
        <v>1.719E-2</v>
      </c>
      <c r="I145" s="25">
        <f t="shared" si="35"/>
        <v>1.6435000000000002E-2</v>
      </c>
      <c r="J145" s="25"/>
      <c r="K145" s="25">
        <f t="shared" si="36"/>
        <v>1.3748500000000002E-2</v>
      </c>
      <c r="L145" s="25">
        <f t="shared" si="37"/>
        <v>0.31662795500000007</v>
      </c>
      <c r="M145" s="25">
        <v>1.498E-2</v>
      </c>
      <c r="N145" s="25">
        <f t="shared" si="38"/>
        <v>1.4225E-2</v>
      </c>
      <c r="O145" s="25"/>
      <c r="P145" s="25">
        <f t="shared" si="39"/>
        <v>1.27571E-2</v>
      </c>
      <c r="Q145" s="25">
        <f t="shared" si="40"/>
        <v>0.29379601300000002</v>
      </c>
      <c r="R145" s="25">
        <v>1.8800000000000001E-2</v>
      </c>
      <c r="S145" s="25">
        <f t="shared" si="41"/>
        <v>1.8045000000000002E-2</v>
      </c>
      <c r="T145" s="25"/>
      <c r="U145" s="25">
        <f t="shared" si="42"/>
        <v>1.4782500000000002E-2</v>
      </c>
      <c r="V145" s="25">
        <f t="shared" si="43"/>
        <v>0.34044097500000009</v>
      </c>
      <c r="W145" s="25">
        <v>1.7729999999999999E-2</v>
      </c>
      <c r="X145" s="25">
        <f t="shared" si="44"/>
        <v>1.6975000000000001E-2</v>
      </c>
      <c r="Y145" s="25"/>
      <c r="Z145" s="25">
        <f t="shared" si="45"/>
        <v>1.50148E-2</v>
      </c>
      <c r="AA145" s="25">
        <f t="shared" si="46"/>
        <v>0.34579084400000004</v>
      </c>
      <c r="AB145" s="25">
        <v>1.57E-3</v>
      </c>
      <c r="AC145" s="25">
        <f t="shared" si="47"/>
        <v>7.5500000000000003E-4</v>
      </c>
    </row>
    <row r="146" spans="1:29" s="15" customFormat="1">
      <c r="A146" s="18">
        <v>394</v>
      </c>
      <c r="B146" s="25">
        <v>1.0000000000000001E-5</v>
      </c>
      <c r="C146" s="46">
        <v>9.9389999999999999E-3</v>
      </c>
      <c r="D146" s="25">
        <f t="shared" si="32"/>
        <v>9.1039999999999992E-3</v>
      </c>
      <c r="E146" s="46"/>
      <c r="F146" s="25">
        <f t="shared" si="33"/>
        <v>6.816899999999999E-3</v>
      </c>
      <c r="G146" s="25">
        <f t="shared" si="34"/>
        <v>0.156993207</v>
      </c>
      <c r="H146" s="25">
        <v>1.7389999999999999E-2</v>
      </c>
      <c r="I146" s="25">
        <f t="shared" si="35"/>
        <v>1.6555E-2</v>
      </c>
      <c r="J146" s="25"/>
      <c r="K146" s="25">
        <f t="shared" si="36"/>
        <v>1.3868500000000001E-2</v>
      </c>
      <c r="L146" s="25">
        <f t="shared" si="37"/>
        <v>0.31939155500000005</v>
      </c>
      <c r="M146" s="25">
        <v>1.4659999999999999E-2</v>
      </c>
      <c r="N146" s="25">
        <f t="shared" si="38"/>
        <v>1.3824999999999999E-2</v>
      </c>
      <c r="O146" s="25"/>
      <c r="P146" s="25">
        <f t="shared" si="39"/>
        <v>1.2357099999999999E-2</v>
      </c>
      <c r="Q146" s="25">
        <f t="shared" si="40"/>
        <v>0.28458401300000002</v>
      </c>
      <c r="R146" s="25">
        <v>1.8540000000000001E-2</v>
      </c>
      <c r="S146" s="25">
        <f t="shared" si="41"/>
        <v>1.7705000000000002E-2</v>
      </c>
      <c r="T146" s="25"/>
      <c r="U146" s="25">
        <f t="shared" si="42"/>
        <v>1.4442500000000002E-2</v>
      </c>
      <c r="V146" s="25">
        <f t="shared" si="43"/>
        <v>0.33261077500000008</v>
      </c>
      <c r="W146" s="25">
        <v>1.789E-2</v>
      </c>
      <c r="X146" s="25">
        <f t="shared" si="44"/>
        <v>1.7055000000000001E-2</v>
      </c>
      <c r="Y146" s="25"/>
      <c r="Z146" s="25">
        <f t="shared" si="45"/>
        <v>1.50948E-2</v>
      </c>
      <c r="AA146" s="25">
        <f t="shared" si="46"/>
        <v>0.34763324400000001</v>
      </c>
      <c r="AB146" s="25">
        <v>1.66E-3</v>
      </c>
      <c r="AC146" s="25">
        <f t="shared" si="47"/>
        <v>8.3500000000000002E-4</v>
      </c>
    </row>
    <row r="147" spans="1:29" s="15" customFormat="1">
      <c r="A147" s="18">
        <v>395</v>
      </c>
      <c r="B147" s="25">
        <v>-1.2E-4</v>
      </c>
      <c r="C147" s="46">
        <v>1.009E-2</v>
      </c>
      <c r="D147" s="25">
        <f t="shared" si="32"/>
        <v>9.3500000000000007E-3</v>
      </c>
      <c r="E147" s="46"/>
      <c r="F147" s="25">
        <f t="shared" si="33"/>
        <v>7.0629000000000004E-3</v>
      </c>
      <c r="G147" s="25">
        <f t="shared" si="34"/>
        <v>0.16265858700000002</v>
      </c>
      <c r="H147" s="25">
        <v>1.6990000000000002E-2</v>
      </c>
      <c r="I147" s="25">
        <f t="shared" si="35"/>
        <v>1.6250000000000001E-2</v>
      </c>
      <c r="J147" s="25"/>
      <c r="K147" s="25">
        <f t="shared" si="36"/>
        <v>1.3563500000000001E-2</v>
      </c>
      <c r="L147" s="25">
        <f t="shared" si="37"/>
        <v>0.31236740500000004</v>
      </c>
      <c r="M147" s="25">
        <v>1.478E-2</v>
      </c>
      <c r="N147" s="25">
        <f t="shared" si="38"/>
        <v>1.404E-2</v>
      </c>
      <c r="O147" s="25"/>
      <c r="P147" s="25">
        <f t="shared" si="39"/>
        <v>1.2572100000000001E-2</v>
      </c>
      <c r="Q147" s="25">
        <f t="shared" si="40"/>
        <v>0.28953546300000005</v>
      </c>
      <c r="R147" s="25">
        <v>1.865E-2</v>
      </c>
      <c r="S147" s="25">
        <f t="shared" si="41"/>
        <v>1.7909999999999999E-2</v>
      </c>
      <c r="T147" s="25"/>
      <c r="U147" s="25">
        <f t="shared" si="42"/>
        <v>1.4647499999999999E-2</v>
      </c>
      <c r="V147" s="25">
        <f t="shared" si="43"/>
        <v>0.33733192499999998</v>
      </c>
      <c r="W147" s="25">
        <v>1.771E-2</v>
      </c>
      <c r="X147" s="25">
        <f t="shared" si="44"/>
        <v>1.6969999999999999E-2</v>
      </c>
      <c r="Y147" s="25"/>
      <c r="Z147" s="25">
        <f t="shared" si="45"/>
        <v>1.5009799999999998E-2</v>
      </c>
      <c r="AA147" s="25">
        <f t="shared" si="46"/>
        <v>0.34567569399999998</v>
      </c>
      <c r="AB147" s="25">
        <v>1.6000000000000001E-3</v>
      </c>
      <c r="AC147" s="25">
        <f t="shared" si="47"/>
        <v>7.3999999999999999E-4</v>
      </c>
    </row>
    <row r="148" spans="1:29" s="15" customFormat="1">
      <c r="A148" s="18">
        <v>396</v>
      </c>
      <c r="B148" s="25">
        <v>-2.0000000000000002E-5</v>
      </c>
      <c r="C148" s="46">
        <v>9.6100000000000005E-3</v>
      </c>
      <c r="D148" s="25">
        <f t="shared" si="32"/>
        <v>8.8400000000000006E-3</v>
      </c>
      <c r="E148" s="46"/>
      <c r="F148" s="25">
        <f t="shared" si="33"/>
        <v>6.5529000000000004E-3</v>
      </c>
      <c r="G148" s="25">
        <f t="shared" si="34"/>
        <v>0.15091328700000001</v>
      </c>
      <c r="H148" s="25">
        <v>1.6979999999999999E-2</v>
      </c>
      <c r="I148" s="25">
        <f t="shared" si="35"/>
        <v>1.6209999999999999E-2</v>
      </c>
      <c r="J148" s="25"/>
      <c r="K148" s="25">
        <f t="shared" si="36"/>
        <v>1.3523499999999999E-2</v>
      </c>
      <c r="L148" s="25">
        <f t="shared" si="37"/>
        <v>0.31144620499999998</v>
      </c>
      <c r="M148" s="25">
        <v>1.443E-2</v>
      </c>
      <c r="N148" s="25">
        <f t="shared" si="38"/>
        <v>1.366E-2</v>
      </c>
      <c r="O148" s="25"/>
      <c r="P148" s="25">
        <f t="shared" si="39"/>
        <v>1.2192100000000001E-2</v>
      </c>
      <c r="Q148" s="25">
        <f t="shared" si="40"/>
        <v>0.28078406300000003</v>
      </c>
      <c r="R148" s="25">
        <v>1.822E-2</v>
      </c>
      <c r="S148" s="25">
        <f t="shared" si="41"/>
        <v>1.745E-2</v>
      </c>
      <c r="T148" s="25"/>
      <c r="U148" s="25">
        <f t="shared" si="42"/>
        <v>1.41875E-2</v>
      </c>
      <c r="V148" s="25">
        <f t="shared" si="43"/>
        <v>0.32673812500000005</v>
      </c>
      <c r="W148" s="25">
        <v>1.771E-2</v>
      </c>
      <c r="X148" s="25">
        <f t="shared" si="44"/>
        <v>1.694E-2</v>
      </c>
      <c r="Y148" s="25"/>
      <c r="Z148" s="25">
        <f t="shared" si="45"/>
        <v>1.49798E-2</v>
      </c>
      <c r="AA148" s="25">
        <f t="shared" si="46"/>
        <v>0.34498479399999998</v>
      </c>
      <c r="AB148" s="25">
        <v>1.56E-3</v>
      </c>
      <c r="AC148" s="25">
        <f t="shared" si="47"/>
        <v>7.6999999999999996E-4</v>
      </c>
    </row>
    <row r="149" spans="1:29" s="15" customFormat="1">
      <c r="A149" s="18">
        <v>397</v>
      </c>
      <c r="B149" s="25">
        <v>1.0000000000000001E-5</v>
      </c>
      <c r="C149" s="46">
        <v>9.8890000000000002E-3</v>
      </c>
      <c r="D149" s="25">
        <f t="shared" si="32"/>
        <v>9.0690000000000007E-3</v>
      </c>
      <c r="E149" s="46"/>
      <c r="F149" s="25">
        <f t="shared" si="33"/>
        <v>6.7819000000000004E-3</v>
      </c>
      <c r="G149" s="25">
        <f t="shared" si="34"/>
        <v>0.15618715700000002</v>
      </c>
      <c r="H149" s="25">
        <v>1.678E-2</v>
      </c>
      <c r="I149" s="25">
        <f t="shared" si="35"/>
        <v>1.5959999999999998E-2</v>
      </c>
      <c r="J149" s="25"/>
      <c r="K149" s="25">
        <f t="shared" si="36"/>
        <v>1.3273499999999999E-2</v>
      </c>
      <c r="L149" s="25">
        <f t="shared" si="37"/>
        <v>0.30568870500000001</v>
      </c>
      <c r="M149" s="25">
        <v>1.452E-2</v>
      </c>
      <c r="N149" s="25">
        <f t="shared" si="38"/>
        <v>1.37E-2</v>
      </c>
      <c r="O149" s="25"/>
      <c r="P149" s="25">
        <f t="shared" si="39"/>
        <v>1.2232100000000001E-2</v>
      </c>
      <c r="Q149" s="25">
        <f t="shared" si="40"/>
        <v>0.28170526300000004</v>
      </c>
      <c r="R149" s="25">
        <v>1.847E-2</v>
      </c>
      <c r="S149" s="25">
        <f t="shared" si="41"/>
        <v>1.7649999999999999E-2</v>
      </c>
      <c r="T149" s="25"/>
      <c r="U149" s="25">
        <f t="shared" si="42"/>
        <v>1.4387499999999999E-2</v>
      </c>
      <c r="V149" s="25">
        <f t="shared" si="43"/>
        <v>0.33134412499999999</v>
      </c>
      <c r="W149" s="25">
        <v>1.746E-2</v>
      </c>
      <c r="X149" s="25">
        <f t="shared" si="44"/>
        <v>1.6639999999999999E-2</v>
      </c>
      <c r="Y149" s="25"/>
      <c r="Z149" s="25">
        <f t="shared" si="45"/>
        <v>1.4679799999999998E-2</v>
      </c>
      <c r="AA149" s="25">
        <f t="shared" si="46"/>
        <v>0.33807579399999999</v>
      </c>
      <c r="AB149" s="25">
        <v>1.6299999999999999E-3</v>
      </c>
      <c r="AC149" s="25">
        <f t="shared" si="47"/>
        <v>8.1999999999999998E-4</v>
      </c>
    </row>
    <row r="150" spans="1:29" s="15" customFormat="1">
      <c r="A150" s="18">
        <v>398</v>
      </c>
      <c r="B150" s="25">
        <v>1E-4</v>
      </c>
      <c r="C150" s="46">
        <v>9.6500000000000006E-3</v>
      </c>
      <c r="D150" s="25">
        <f t="shared" si="32"/>
        <v>8.7500000000000008E-3</v>
      </c>
      <c r="E150" s="46"/>
      <c r="F150" s="25">
        <f t="shared" si="33"/>
        <v>6.4629000000000006E-3</v>
      </c>
      <c r="G150" s="25">
        <f t="shared" si="34"/>
        <v>0.14884058700000002</v>
      </c>
      <c r="H150" s="25">
        <v>1.67E-2</v>
      </c>
      <c r="I150" s="25">
        <f t="shared" si="35"/>
        <v>1.5799999999999998E-2</v>
      </c>
      <c r="J150" s="25"/>
      <c r="K150" s="25">
        <f t="shared" si="36"/>
        <v>1.3113499999999998E-2</v>
      </c>
      <c r="L150" s="25">
        <f t="shared" si="37"/>
        <v>0.30200390499999996</v>
      </c>
      <c r="M150" s="25">
        <v>1.417E-2</v>
      </c>
      <c r="N150" s="25">
        <f t="shared" si="38"/>
        <v>1.3270000000000001E-2</v>
      </c>
      <c r="O150" s="25"/>
      <c r="P150" s="25">
        <f t="shared" si="39"/>
        <v>1.1802100000000001E-2</v>
      </c>
      <c r="Q150" s="25">
        <f t="shared" si="40"/>
        <v>0.27180236300000005</v>
      </c>
      <c r="R150" s="25">
        <v>1.8100000000000002E-2</v>
      </c>
      <c r="S150" s="25">
        <f t="shared" si="41"/>
        <v>1.72E-2</v>
      </c>
      <c r="T150" s="25"/>
      <c r="U150" s="25">
        <f t="shared" si="42"/>
        <v>1.39375E-2</v>
      </c>
      <c r="V150" s="25">
        <f t="shared" si="43"/>
        <v>0.32098062500000002</v>
      </c>
      <c r="W150" s="25">
        <v>1.745E-2</v>
      </c>
      <c r="X150" s="25">
        <f t="shared" si="44"/>
        <v>1.6549999999999999E-2</v>
      </c>
      <c r="Y150" s="25"/>
      <c r="Z150" s="25">
        <f t="shared" si="45"/>
        <v>1.4589799999999998E-2</v>
      </c>
      <c r="AA150" s="25">
        <f t="shared" si="46"/>
        <v>0.336003094</v>
      </c>
      <c r="AB150" s="25">
        <v>1.6999999999999999E-3</v>
      </c>
      <c r="AC150" s="25">
        <f t="shared" si="47"/>
        <v>8.9999999999999998E-4</v>
      </c>
    </row>
    <row r="151" spans="1:29" s="15" customFormat="1">
      <c r="A151" s="18">
        <v>399</v>
      </c>
      <c r="B151" s="25">
        <v>-1.0000000000000001E-5</v>
      </c>
      <c r="C151" s="46">
        <v>9.7800000000000005E-3</v>
      </c>
      <c r="D151" s="25">
        <f t="shared" si="32"/>
        <v>9.0150000000000004E-3</v>
      </c>
      <c r="E151" s="46"/>
      <c r="F151" s="25">
        <f t="shared" si="33"/>
        <v>6.7279000000000002E-3</v>
      </c>
      <c r="G151" s="25">
        <f t="shared" si="34"/>
        <v>0.15494353700000002</v>
      </c>
      <c r="H151" s="25">
        <v>1.6310000000000002E-2</v>
      </c>
      <c r="I151" s="25">
        <f t="shared" si="35"/>
        <v>1.5545000000000002E-2</v>
      </c>
      <c r="J151" s="25"/>
      <c r="K151" s="25">
        <f t="shared" si="36"/>
        <v>1.2858500000000002E-2</v>
      </c>
      <c r="L151" s="25">
        <f t="shared" si="37"/>
        <v>0.29613125500000004</v>
      </c>
      <c r="M151" s="25">
        <v>1.4160000000000001E-2</v>
      </c>
      <c r="N151" s="25">
        <f t="shared" si="38"/>
        <v>1.3395000000000001E-2</v>
      </c>
      <c r="O151" s="25"/>
      <c r="P151" s="25">
        <f t="shared" si="39"/>
        <v>1.1927100000000001E-2</v>
      </c>
      <c r="Q151" s="25">
        <f t="shared" si="40"/>
        <v>0.27468111300000003</v>
      </c>
      <c r="R151" s="25">
        <v>1.804E-2</v>
      </c>
      <c r="S151" s="25">
        <f t="shared" si="41"/>
        <v>1.7275000000000002E-2</v>
      </c>
      <c r="T151" s="25"/>
      <c r="U151" s="25">
        <f t="shared" si="42"/>
        <v>1.4012500000000002E-2</v>
      </c>
      <c r="V151" s="25">
        <f t="shared" si="43"/>
        <v>0.32270787500000009</v>
      </c>
      <c r="W151" s="25">
        <v>1.6990000000000002E-2</v>
      </c>
      <c r="X151" s="25">
        <f t="shared" si="44"/>
        <v>1.6225000000000003E-2</v>
      </c>
      <c r="Y151" s="25"/>
      <c r="Z151" s="25">
        <f t="shared" si="45"/>
        <v>1.4264800000000003E-2</v>
      </c>
      <c r="AA151" s="25">
        <f t="shared" si="46"/>
        <v>0.32851834400000007</v>
      </c>
      <c r="AB151" s="25">
        <v>1.5399999999999999E-3</v>
      </c>
      <c r="AC151" s="25">
        <f t="shared" si="47"/>
        <v>7.6499999999999995E-4</v>
      </c>
    </row>
    <row r="152" spans="1:29" s="15" customFormat="1">
      <c r="A152" s="18">
        <v>400</v>
      </c>
      <c r="B152" s="25">
        <v>1.1E-4</v>
      </c>
      <c r="C152" s="46">
        <v>9.4289999999999999E-3</v>
      </c>
      <c r="D152" s="25">
        <f t="shared" si="32"/>
        <v>8.4840000000000002E-3</v>
      </c>
      <c r="E152" s="46"/>
      <c r="F152" s="25">
        <f t="shared" si="33"/>
        <v>6.1969E-3</v>
      </c>
      <c r="G152" s="25">
        <f t="shared" si="34"/>
        <v>0.14271460699999999</v>
      </c>
      <c r="H152" s="25">
        <v>1.6389999999999998E-2</v>
      </c>
      <c r="I152" s="25">
        <f t="shared" si="35"/>
        <v>1.5444999999999999E-2</v>
      </c>
      <c r="J152" s="25"/>
      <c r="K152" s="25">
        <f t="shared" si="36"/>
        <v>1.2758499999999999E-2</v>
      </c>
      <c r="L152" s="25">
        <f t="shared" si="37"/>
        <v>0.29382825499999998</v>
      </c>
      <c r="M152" s="25">
        <v>1.38E-2</v>
      </c>
      <c r="N152" s="25">
        <f t="shared" si="38"/>
        <v>1.2855E-2</v>
      </c>
      <c r="O152" s="25"/>
      <c r="P152" s="25">
        <f t="shared" si="39"/>
        <v>1.1387100000000001E-2</v>
      </c>
      <c r="Q152" s="25">
        <f t="shared" si="40"/>
        <v>0.26224491300000002</v>
      </c>
      <c r="R152" s="25">
        <v>1.762E-2</v>
      </c>
      <c r="S152" s="25">
        <f t="shared" si="41"/>
        <v>1.6674999999999999E-2</v>
      </c>
      <c r="T152" s="25"/>
      <c r="U152" s="25">
        <f t="shared" si="42"/>
        <v>1.3412499999999999E-2</v>
      </c>
      <c r="V152" s="25">
        <f t="shared" si="43"/>
        <v>0.30888987499999998</v>
      </c>
      <c r="W152" s="25">
        <v>1.6910000000000001E-2</v>
      </c>
      <c r="X152" s="25">
        <f t="shared" si="44"/>
        <v>1.5965E-2</v>
      </c>
      <c r="Y152" s="25"/>
      <c r="Z152" s="25">
        <f t="shared" si="45"/>
        <v>1.40048E-2</v>
      </c>
      <c r="AA152" s="25">
        <f t="shared" si="46"/>
        <v>0.32253054400000003</v>
      </c>
      <c r="AB152" s="25">
        <v>1.7799999999999999E-3</v>
      </c>
      <c r="AC152" s="25">
        <f t="shared" si="47"/>
        <v>9.4499999999999998E-4</v>
      </c>
    </row>
    <row r="153" spans="1:29" s="15" customFormat="1">
      <c r="A153" s="18">
        <v>401</v>
      </c>
      <c r="B153" s="25">
        <v>-1.2E-4</v>
      </c>
      <c r="C153" s="46">
        <v>9.639E-3</v>
      </c>
      <c r="D153" s="25">
        <f t="shared" si="32"/>
        <v>8.9189999999999998E-3</v>
      </c>
      <c r="E153" s="46"/>
      <c r="F153" s="25">
        <f t="shared" si="33"/>
        <v>6.6318999999999996E-3</v>
      </c>
      <c r="G153" s="25">
        <f t="shared" si="34"/>
        <v>0.15273265699999999</v>
      </c>
      <c r="H153" s="25">
        <v>1.6160000000000001E-2</v>
      </c>
      <c r="I153" s="25">
        <f t="shared" si="35"/>
        <v>1.5440000000000001E-2</v>
      </c>
      <c r="J153" s="25"/>
      <c r="K153" s="25">
        <f t="shared" si="36"/>
        <v>1.2753500000000001E-2</v>
      </c>
      <c r="L153" s="25">
        <f t="shared" si="37"/>
        <v>0.29371310500000003</v>
      </c>
      <c r="M153" s="25">
        <v>1.3729999999999999E-2</v>
      </c>
      <c r="N153" s="25">
        <f t="shared" si="38"/>
        <v>1.3009999999999999E-2</v>
      </c>
      <c r="O153" s="25"/>
      <c r="P153" s="25">
        <f t="shared" si="39"/>
        <v>1.15421E-2</v>
      </c>
      <c r="Q153" s="25">
        <f t="shared" si="40"/>
        <v>0.265814563</v>
      </c>
      <c r="R153" s="25">
        <v>1.7770000000000001E-2</v>
      </c>
      <c r="S153" s="25">
        <f t="shared" si="41"/>
        <v>1.7050000000000003E-2</v>
      </c>
      <c r="T153" s="25"/>
      <c r="U153" s="25">
        <f t="shared" si="42"/>
        <v>1.3787500000000003E-2</v>
      </c>
      <c r="V153" s="25">
        <f t="shared" si="43"/>
        <v>0.3175261250000001</v>
      </c>
      <c r="W153" s="25">
        <v>1.6670000000000001E-2</v>
      </c>
      <c r="X153" s="25">
        <f t="shared" si="44"/>
        <v>1.5950000000000002E-2</v>
      </c>
      <c r="Y153" s="25"/>
      <c r="Z153" s="25">
        <f t="shared" si="45"/>
        <v>1.3989800000000002E-2</v>
      </c>
      <c r="AA153" s="25">
        <f t="shared" si="46"/>
        <v>0.32218509400000006</v>
      </c>
      <c r="AB153" s="25">
        <v>1.56E-3</v>
      </c>
      <c r="AC153" s="25">
        <f t="shared" si="47"/>
        <v>7.1999999999999994E-4</v>
      </c>
    </row>
    <row r="154" spans="1:29" s="15" customFormat="1">
      <c r="A154" s="18">
        <v>402</v>
      </c>
      <c r="B154" s="25">
        <v>5.0000000000000002E-5</v>
      </c>
      <c r="C154" s="46">
        <v>9.2800000000000001E-3</v>
      </c>
      <c r="D154" s="25">
        <f t="shared" si="32"/>
        <v>8.345E-3</v>
      </c>
      <c r="E154" s="46"/>
      <c r="F154" s="25">
        <f t="shared" si="33"/>
        <v>6.0578999999999997E-3</v>
      </c>
      <c r="G154" s="25">
        <f t="shared" si="34"/>
        <v>0.13951343699999999</v>
      </c>
      <c r="H154" s="25">
        <v>1.6070000000000001E-2</v>
      </c>
      <c r="I154" s="25">
        <f t="shared" si="35"/>
        <v>1.5135000000000001E-2</v>
      </c>
      <c r="J154" s="25"/>
      <c r="K154" s="25">
        <f t="shared" si="36"/>
        <v>1.2448500000000001E-2</v>
      </c>
      <c r="L154" s="25">
        <f t="shared" si="37"/>
        <v>0.28668895500000002</v>
      </c>
      <c r="M154" s="25">
        <v>1.355E-2</v>
      </c>
      <c r="N154" s="25">
        <f t="shared" si="38"/>
        <v>1.2614999999999999E-2</v>
      </c>
      <c r="O154" s="25"/>
      <c r="P154" s="25">
        <f t="shared" si="39"/>
        <v>1.11471E-2</v>
      </c>
      <c r="Q154" s="25">
        <f t="shared" si="40"/>
        <v>0.25671771300000001</v>
      </c>
      <c r="R154" s="25">
        <v>1.7309999999999999E-2</v>
      </c>
      <c r="S154" s="25">
        <f t="shared" si="41"/>
        <v>1.6375000000000001E-2</v>
      </c>
      <c r="T154" s="25"/>
      <c r="U154" s="25">
        <f t="shared" si="42"/>
        <v>1.3112500000000001E-2</v>
      </c>
      <c r="V154" s="25">
        <f t="shared" si="43"/>
        <v>0.30198087500000004</v>
      </c>
      <c r="W154" s="25">
        <v>1.668E-2</v>
      </c>
      <c r="X154" s="25">
        <f t="shared" si="44"/>
        <v>1.5745000000000002E-2</v>
      </c>
      <c r="Y154" s="25"/>
      <c r="Z154" s="25">
        <f t="shared" si="45"/>
        <v>1.3784800000000002E-2</v>
      </c>
      <c r="AA154" s="25">
        <f t="shared" si="46"/>
        <v>0.31746394400000005</v>
      </c>
      <c r="AB154" s="25">
        <v>1.82E-3</v>
      </c>
      <c r="AC154" s="25">
        <f t="shared" si="47"/>
        <v>9.3499999999999996E-4</v>
      </c>
    </row>
    <row r="155" spans="1:29" s="15" customFormat="1">
      <c r="A155" s="18">
        <v>403</v>
      </c>
      <c r="B155" s="25">
        <v>-1.0000000000000001E-5</v>
      </c>
      <c r="C155" s="46">
        <v>9.4500000000000001E-3</v>
      </c>
      <c r="D155" s="25">
        <f t="shared" si="32"/>
        <v>8.6400000000000001E-3</v>
      </c>
      <c r="E155" s="46"/>
      <c r="F155" s="25">
        <f t="shared" si="33"/>
        <v>6.3528999999999999E-3</v>
      </c>
      <c r="G155" s="25">
        <f t="shared" si="34"/>
        <v>0.14630728700000001</v>
      </c>
      <c r="H155" s="25">
        <v>1.585E-2</v>
      </c>
      <c r="I155" s="25">
        <f t="shared" si="35"/>
        <v>1.504E-2</v>
      </c>
      <c r="J155" s="25"/>
      <c r="K155" s="25">
        <f t="shared" si="36"/>
        <v>1.23535E-2</v>
      </c>
      <c r="L155" s="25">
        <f t="shared" si="37"/>
        <v>0.28450110500000003</v>
      </c>
      <c r="M155" s="25">
        <v>1.371E-2</v>
      </c>
      <c r="N155" s="25">
        <f t="shared" si="38"/>
        <v>1.29E-2</v>
      </c>
      <c r="O155" s="25"/>
      <c r="P155" s="25">
        <f t="shared" si="39"/>
        <v>1.1432100000000001E-2</v>
      </c>
      <c r="Q155" s="25">
        <f t="shared" si="40"/>
        <v>0.26328126300000004</v>
      </c>
      <c r="R155" s="25">
        <v>1.737E-2</v>
      </c>
      <c r="S155" s="25">
        <f t="shared" si="41"/>
        <v>1.6559999999999998E-2</v>
      </c>
      <c r="T155" s="25"/>
      <c r="U155" s="25">
        <f t="shared" si="42"/>
        <v>1.3297499999999999E-2</v>
      </c>
      <c r="V155" s="25">
        <f t="shared" si="43"/>
        <v>0.30624142499999996</v>
      </c>
      <c r="W155" s="25">
        <v>1.643E-2</v>
      </c>
      <c r="X155" s="25">
        <f t="shared" si="44"/>
        <v>1.562E-2</v>
      </c>
      <c r="Y155" s="25"/>
      <c r="Z155" s="25">
        <f t="shared" si="45"/>
        <v>1.36598E-2</v>
      </c>
      <c r="AA155" s="25">
        <f t="shared" si="46"/>
        <v>0.31458519400000001</v>
      </c>
      <c r="AB155" s="25">
        <v>1.6299999999999999E-3</v>
      </c>
      <c r="AC155" s="25">
        <f t="shared" si="47"/>
        <v>8.0999999999999996E-4</v>
      </c>
    </row>
    <row r="156" spans="1:29" s="15" customFormat="1">
      <c r="A156" s="18">
        <v>404</v>
      </c>
      <c r="B156" s="25">
        <v>2.0000000000000002E-5</v>
      </c>
      <c r="C156" s="46">
        <v>9.0799999999999995E-3</v>
      </c>
      <c r="D156" s="25">
        <f t="shared" si="32"/>
        <v>8.1849999999999996E-3</v>
      </c>
      <c r="E156" s="46"/>
      <c r="F156" s="25">
        <f t="shared" si="33"/>
        <v>5.8978999999999993E-3</v>
      </c>
      <c r="G156" s="25">
        <f t="shared" si="34"/>
        <v>0.135828637</v>
      </c>
      <c r="H156" s="25">
        <v>1.5630000000000002E-2</v>
      </c>
      <c r="I156" s="25">
        <f t="shared" si="35"/>
        <v>1.4735000000000002E-2</v>
      </c>
      <c r="J156" s="25"/>
      <c r="K156" s="25">
        <f t="shared" si="36"/>
        <v>1.2048500000000002E-2</v>
      </c>
      <c r="L156" s="25">
        <f t="shared" si="37"/>
        <v>0.27747695500000008</v>
      </c>
      <c r="M156" s="25">
        <v>1.3140000000000001E-2</v>
      </c>
      <c r="N156" s="25">
        <f t="shared" si="38"/>
        <v>1.2245000000000001E-2</v>
      </c>
      <c r="O156" s="25"/>
      <c r="P156" s="25">
        <f t="shared" si="39"/>
        <v>1.0777100000000001E-2</v>
      </c>
      <c r="Q156" s="25">
        <f t="shared" si="40"/>
        <v>0.24819661300000004</v>
      </c>
      <c r="R156" s="25">
        <v>1.7080000000000001E-2</v>
      </c>
      <c r="S156" s="25">
        <f t="shared" si="41"/>
        <v>1.6185000000000001E-2</v>
      </c>
      <c r="T156" s="25"/>
      <c r="U156" s="25">
        <f t="shared" si="42"/>
        <v>1.2922500000000002E-2</v>
      </c>
      <c r="V156" s="25">
        <f t="shared" si="43"/>
        <v>0.29760517500000006</v>
      </c>
      <c r="W156" s="25">
        <v>1.635E-2</v>
      </c>
      <c r="X156" s="25">
        <f t="shared" si="44"/>
        <v>1.5455E-2</v>
      </c>
      <c r="Y156" s="25"/>
      <c r="Z156" s="25">
        <f t="shared" si="45"/>
        <v>1.34948E-2</v>
      </c>
      <c r="AA156" s="25">
        <f t="shared" si="46"/>
        <v>0.31078524400000002</v>
      </c>
      <c r="AB156" s="25">
        <v>1.7700000000000001E-3</v>
      </c>
      <c r="AC156" s="25">
        <f t="shared" si="47"/>
        <v>8.9500000000000007E-4</v>
      </c>
    </row>
    <row r="157" spans="1:29" s="15" customFormat="1">
      <c r="A157" s="18">
        <v>405</v>
      </c>
      <c r="B157" s="25">
        <v>0</v>
      </c>
      <c r="C157" s="46">
        <v>9.5300000000000003E-3</v>
      </c>
      <c r="D157" s="25">
        <f t="shared" si="32"/>
        <v>8.7200000000000003E-3</v>
      </c>
      <c r="E157" s="46"/>
      <c r="F157" s="25">
        <f t="shared" si="33"/>
        <v>6.4329000000000001E-3</v>
      </c>
      <c r="G157" s="25">
        <f t="shared" si="34"/>
        <v>0.148149687</v>
      </c>
      <c r="H157" s="25">
        <v>1.5720000000000001E-2</v>
      </c>
      <c r="I157" s="25">
        <f t="shared" si="35"/>
        <v>1.4910000000000001E-2</v>
      </c>
      <c r="J157" s="25"/>
      <c r="K157" s="25">
        <f t="shared" si="36"/>
        <v>1.2223500000000002E-2</v>
      </c>
      <c r="L157" s="25">
        <f t="shared" si="37"/>
        <v>0.28150720500000004</v>
      </c>
      <c r="M157" s="25">
        <v>1.3440000000000001E-2</v>
      </c>
      <c r="N157" s="25">
        <f t="shared" si="38"/>
        <v>1.2630000000000001E-2</v>
      </c>
      <c r="O157" s="25"/>
      <c r="P157" s="25">
        <f t="shared" si="39"/>
        <v>1.1162100000000001E-2</v>
      </c>
      <c r="Q157" s="25">
        <f t="shared" si="40"/>
        <v>0.25706316300000004</v>
      </c>
      <c r="R157" s="25">
        <v>1.721E-2</v>
      </c>
      <c r="S157" s="25">
        <f t="shared" si="41"/>
        <v>1.6399999999999998E-2</v>
      </c>
      <c r="T157" s="25"/>
      <c r="U157" s="25">
        <f t="shared" si="42"/>
        <v>1.3137499999999998E-2</v>
      </c>
      <c r="V157" s="25">
        <f t="shared" si="43"/>
        <v>0.30255662499999997</v>
      </c>
      <c r="W157" s="25">
        <v>1.636E-2</v>
      </c>
      <c r="X157" s="25">
        <f t="shared" si="44"/>
        <v>1.555E-2</v>
      </c>
      <c r="Y157" s="25"/>
      <c r="Z157" s="25">
        <f t="shared" si="45"/>
        <v>1.3589799999999999E-2</v>
      </c>
      <c r="AA157" s="25">
        <f t="shared" si="46"/>
        <v>0.31297309400000001</v>
      </c>
      <c r="AB157" s="25">
        <v>1.6199999999999999E-3</v>
      </c>
      <c r="AC157" s="25">
        <f t="shared" si="47"/>
        <v>8.0999999999999996E-4</v>
      </c>
    </row>
    <row r="158" spans="1:29" s="15" customFormat="1">
      <c r="A158" s="18">
        <v>406</v>
      </c>
      <c r="B158" s="25">
        <v>5.0000000000000002E-5</v>
      </c>
      <c r="C158" s="46">
        <v>9.0900000000000009E-3</v>
      </c>
      <c r="D158" s="25">
        <f t="shared" si="32"/>
        <v>8.2300000000000012E-3</v>
      </c>
      <c r="E158" s="46"/>
      <c r="F158" s="25">
        <f t="shared" si="33"/>
        <v>5.942900000000001E-3</v>
      </c>
      <c r="G158" s="25">
        <f t="shared" si="34"/>
        <v>0.13686498700000002</v>
      </c>
      <c r="H158" s="25">
        <v>1.5339999999999999E-2</v>
      </c>
      <c r="I158" s="25">
        <f t="shared" si="35"/>
        <v>1.448E-2</v>
      </c>
      <c r="J158" s="25"/>
      <c r="K158" s="25">
        <f t="shared" si="36"/>
        <v>1.17935E-2</v>
      </c>
      <c r="L158" s="25">
        <f t="shared" si="37"/>
        <v>0.27160430499999999</v>
      </c>
      <c r="M158" s="25">
        <v>1.312E-2</v>
      </c>
      <c r="N158" s="25">
        <f t="shared" si="38"/>
        <v>1.226E-2</v>
      </c>
      <c r="O158" s="25"/>
      <c r="P158" s="25">
        <f t="shared" si="39"/>
        <v>1.0792100000000001E-2</v>
      </c>
      <c r="Q158" s="25">
        <f t="shared" si="40"/>
        <v>0.24854206300000004</v>
      </c>
      <c r="R158" s="25">
        <v>1.6889999999999999E-2</v>
      </c>
      <c r="S158" s="25">
        <f t="shared" si="41"/>
        <v>1.6029999999999999E-2</v>
      </c>
      <c r="T158" s="25"/>
      <c r="U158" s="25">
        <f t="shared" si="42"/>
        <v>1.2767499999999999E-2</v>
      </c>
      <c r="V158" s="25">
        <f t="shared" si="43"/>
        <v>0.29403552500000002</v>
      </c>
      <c r="W158" s="25">
        <v>1.5980000000000001E-2</v>
      </c>
      <c r="X158" s="25">
        <f t="shared" si="44"/>
        <v>1.5120000000000001E-2</v>
      </c>
      <c r="Y158" s="25"/>
      <c r="Z158" s="25">
        <f t="shared" si="45"/>
        <v>1.3159800000000001E-2</v>
      </c>
      <c r="AA158" s="25">
        <f t="shared" si="46"/>
        <v>0.30307019400000001</v>
      </c>
      <c r="AB158" s="25">
        <v>1.67E-3</v>
      </c>
      <c r="AC158" s="25">
        <f t="shared" si="47"/>
        <v>8.5999999999999998E-4</v>
      </c>
    </row>
    <row r="159" spans="1:29" s="15" customFormat="1">
      <c r="A159" s="18">
        <v>407</v>
      </c>
      <c r="B159" s="25">
        <v>1.0000000000000001E-5</v>
      </c>
      <c r="C159" s="46">
        <v>9.2090000000000002E-3</v>
      </c>
      <c r="D159" s="25">
        <f t="shared" si="32"/>
        <v>8.3739999999999995E-3</v>
      </c>
      <c r="E159" s="46"/>
      <c r="F159" s="25">
        <f t="shared" si="33"/>
        <v>6.0868999999999993E-3</v>
      </c>
      <c r="G159" s="25">
        <f t="shared" si="34"/>
        <v>0.14018130699999998</v>
      </c>
      <c r="H159" s="25">
        <v>1.538E-2</v>
      </c>
      <c r="I159" s="25">
        <f t="shared" si="35"/>
        <v>1.4544999999999999E-2</v>
      </c>
      <c r="J159" s="25"/>
      <c r="K159" s="25">
        <f t="shared" si="36"/>
        <v>1.1858499999999999E-2</v>
      </c>
      <c r="L159" s="25">
        <f t="shared" si="37"/>
        <v>0.27310125499999999</v>
      </c>
      <c r="M159" s="25">
        <v>1.3010000000000001E-2</v>
      </c>
      <c r="N159" s="25">
        <f t="shared" si="38"/>
        <v>1.2175E-2</v>
      </c>
      <c r="O159" s="25"/>
      <c r="P159" s="25">
        <f t="shared" si="39"/>
        <v>1.0707100000000001E-2</v>
      </c>
      <c r="Q159" s="25">
        <f t="shared" si="40"/>
        <v>0.24658451300000003</v>
      </c>
      <c r="R159" s="25">
        <v>1.687E-2</v>
      </c>
      <c r="S159" s="25">
        <f t="shared" si="41"/>
        <v>1.6035000000000001E-2</v>
      </c>
      <c r="T159" s="25"/>
      <c r="U159" s="25">
        <f t="shared" si="42"/>
        <v>1.2772500000000001E-2</v>
      </c>
      <c r="V159" s="25">
        <f t="shared" si="43"/>
        <v>0.29415067500000003</v>
      </c>
      <c r="W159" s="25">
        <v>1.5910000000000001E-2</v>
      </c>
      <c r="X159" s="25">
        <f t="shared" si="44"/>
        <v>1.5075E-2</v>
      </c>
      <c r="Y159" s="25"/>
      <c r="Z159" s="25">
        <f t="shared" si="45"/>
        <v>1.3114799999999999E-2</v>
      </c>
      <c r="AA159" s="25">
        <f t="shared" si="46"/>
        <v>0.302033844</v>
      </c>
      <c r="AB159" s="25">
        <v>1.66E-3</v>
      </c>
      <c r="AC159" s="25">
        <f t="shared" si="47"/>
        <v>8.3500000000000002E-4</v>
      </c>
    </row>
    <row r="160" spans="1:29" s="15" customFormat="1">
      <c r="A160" s="18">
        <v>408</v>
      </c>
      <c r="B160" s="25">
        <v>4.0000000000000003E-5</v>
      </c>
      <c r="C160" s="46">
        <v>8.8599999999999998E-3</v>
      </c>
      <c r="D160" s="25">
        <f t="shared" si="32"/>
        <v>7.9500000000000005E-3</v>
      </c>
      <c r="E160" s="46"/>
      <c r="F160" s="25">
        <f t="shared" si="33"/>
        <v>5.6629000000000002E-3</v>
      </c>
      <c r="G160" s="25">
        <f t="shared" si="34"/>
        <v>0.130416587</v>
      </c>
      <c r="H160" s="25">
        <v>1.511E-2</v>
      </c>
      <c r="I160" s="25">
        <f t="shared" si="35"/>
        <v>1.4200000000000001E-2</v>
      </c>
      <c r="J160" s="25"/>
      <c r="K160" s="25">
        <f t="shared" si="36"/>
        <v>1.1513500000000001E-2</v>
      </c>
      <c r="L160" s="25">
        <f t="shared" si="37"/>
        <v>0.26515590500000003</v>
      </c>
      <c r="M160" s="25">
        <v>1.2630000000000001E-2</v>
      </c>
      <c r="N160" s="25">
        <f t="shared" si="38"/>
        <v>1.1720000000000001E-2</v>
      </c>
      <c r="O160" s="25"/>
      <c r="P160" s="25">
        <f t="shared" si="39"/>
        <v>1.0252100000000002E-2</v>
      </c>
      <c r="Q160" s="25">
        <f t="shared" si="40"/>
        <v>0.23610586300000005</v>
      </c>
      <c r="R160" s="25">
        <v>1.6369999999999999E-2</v>
      </c>
      <c r="S160" s="25">
        <f t="shared" si="41"/>
        <v>1.546E-2</v>
      </c>
      <c r="T160" s="25"/>
      <c r="U160" s="25">
        <f t="shared" si="42"/>
        <v>1.21975E-2</v>
      </c>
      <c r="V160" s="25">
        <f t="shared" si="43"/>
        <v>0.28090842500000002</v>
      </c>
      <c r="W160" s="25">
        <v>1.559E-2</v>
      </c>
      <c r="X160" s="25">
        <f t="shared" si="44"/>
        <v>1.468E-2</v>
      </c>
      <c r="Y160" s="25"/>
      <c r="Z160" s="25">
        <f t="shared" si="45"/>
        <v>1.27198E-2</v>
      </c>
      <c r="AA160" s="25">
        <f t="shared" si="46"/>
        <v>0.29293699400000001</v>
      </c>
      <c r="AB160" s="25">
        <v>1.7799999999999999E-3</v>
      </c>
      <c r="AC160" s="25">
        <f t="shared" si="47"/>
        <v>9.1E-4</v>
      </c>
    </row>
    <row r="161" spans="1:29" s="15" customFormat="1">
      <c r="A161" s="18">
        <v>409</v>
      </c>
      <c r="B161" s="25">
        <v>-1.3999999999999999E-4</v>
      </c>
      <c r="C161" s="46">
        <v>8.9589999999999999E-3</v>
      </c>
      <c r="D161" s="25">
        <f t="shared" si="32"/>
        <v>8.234E-3</v>
      </c>
      <c r="E161" s="46"/>
      <c r="F161" s="25">
        <f t="shared" si="33"/>
        <v>5.9468999999999998E-3</v>
      </c>
      <c r="G161" s="25">
        <f t="shared" si="34"/>
        <v>0.13695710699999999</v>
      </c>
      <c r="H161" s="25">
        <v>1.494E-2</v>
      </c>
      <c r="I161" s="25">
        <f t="shared" si="35"/>
        <v>1.4215E-2</v>
      </c>
      <c r="J161" s="25"/>
      <c r="K161" s="25">
        <f t="shared" si="36"/>
        <v>1.1528500000000001E-2</v>
      </c>
      <c r="L161" s="25">
        <f t="shared" si="37"/>
        <v>0.26550135500000005</v>
      </c>
      <c r="M161" s="25">
        <v>1.265E-2</v>
      </c>
      <c r="N161" s="25">
        <f t="shared" si="38"/>
        <v>1.1925E-2</v>
      </c>
      <c r="O161" s="25"/>
      <c r="P161" s="25">
        <f t="shared" si="39"/>
        <v>1.04571E-2</v>
      </c>
      <c r="Q161" s="25">
        <f t="shared" si="40"/>
        <v>0.24082701300000003</v>
      </c>
      <c r="R161" s="25">
        <v>1.652E-2</v>
      </c>
      <c r="S161" s="25">
        <f t="shared" si="41"/>
        <v>1.5795E-2</v>
      </c>
      <c r="T161" s="25"/>
      <c r="U161" s="25">
        <f t="shared" si="42"/>
        <v>1.25325E-2</v>
      </c>
      <c r="V161" s="25">
        <f t="shared" si="43"/>
        <v>0.28862347500000002</v>
      </c>
      <c r="W161" s="25">
        <v>1.5570000000000001E-2</v>
      </c>
      <c r="X161" s="25">
        <f t="shared" si="44"/>
        <v>1.4845000000000001E-2</v>
      </c>
      <c r="Y161" s="25"/>
      <c r="Z161" s="25">
        <f t="shared" si="45"/>
        <v>1.28848E-2</v>
      </c>
      <c r="AA161" s="25">
        <f t="shared" si="46"/>
        <v>0.296736944</v>
      </c>
      <c r="AB161" s="25">
        <v>1.5900000000000001E-3</v>
      </c>
      <c r="AC161" s="25">
        <f t="shared" si="47"/>
        <v>7.2500000000000006E-4</v>
      </c>
    </row>
    <row r="162" spans="1:29" s="15" customFormat="1">
      <c r="A162" s="18">
        <v>410</v>
      </c>
      <c r="B162" s="25">
        <v>3.0000000000000001E-5</v>
      </c>
      <c r="C162" s="46">
        <v>8.8900000000000003E-3</v>
      </c>
      <c r="D162" s="25">
        <f t="shared" si="32"/>
        <v>8.0099999999999998E-3</v>
      </c>
      <c r="E162" s="46"/>
      <c r="F162" s="25">
        <f t="shared" si="33"/>
        <v>5.7228999999999995E-3</v>
      </c>
      <c r="G162" s="25">
        <f t="shared" si="34"/>
        <v>0.13179838699999999</v>
      </c>
      <c r="H162" s="25">
        <v>1.4800000000000001E-2</v>
      </c>
      <c r="I162" s="25">
        <f t="shared" si="35"/>
        <v>1.392E-2</v>
      </c>
      <c r="J162" s="25"/>
      <c r="K162" s="25">
        <f t="shared" si="36"/>
        <v>1.12335E-2</v>
      </c>
      <c r="L162" s="25">
        <f t="shared" si="37"/>
        <v>0.258707505</v>
      </c>
      <c r="M162" s="25">
        <v>1.252E-2</v>
      </c>
      <c r="N162" s="25">
        <f t="shared" si="38"/>
        <v>1.1639999999999999E-2</v>
      </c>
      <c r="O162" s="25"/>
      <c r="P162" s="25">
        <f t="shared" si="39"/>
        <v>1.01721E-2</v>
      </c>
      <c r="Q162" s="25">
        <f t="shared" si="40"/>
        <v>0.23426346300000001</v>
      </c>
      <c r="R162" s="25">
        <v>1.6299999999999999E-2</v>
      </c>
      <c r="S162" s="25">
        <f t="shared" si="41"/>
        <v>1.5419999999999998E-2</v>
      </c>
      <c r="T162" s="25"/>
      <c r="U162" s="25">
        <f t="shared" si="42"/>
        <v>1.2157499999999998E-2</v>
      </c>
      <c r="V162" s="25">
        <f t="shared" si="43"/>
        <v>0.27998722499999995</v>
      </c>
      <c r="W162" s="25">
        <v>1.5429999999999999E-2</v>
      </c>
      <c r="X162" s="25">
        <f t="shared" si="44"/>
        <v>1.4549999999999999E-2</v>
      </c>
      <c r="Y162" s="25"/>
      <c r="Z162" s="25">
        <f t="shared" si="45"/>
        <v>1.2589799999999998E-2</v>
      </c>
      <c r="AA162" s="25">
        <f t="shared" si="46"/>
        <v>0.28994309399999996</v>
      </c>
      <c r="AB162" s="25">
        <v>1.73E-3</v>
      </c>
      <c r="AC162" s="25">
        <f t="shared" si="47"/>
        <v>8.8000000000000003E-4</v>
      </c>
    </row>
    <row r="163" spans="1:29" s="15" customFormat="1">
      <c r="A163" s="18">
        <v>411</v>
      </c>
      <c r="B163" s="25">
        <v>-5.0000000000000002E-5</v>
      </c>
      <c r="C163" s="46">
        <v>8.9700000000000005E-3</v>
      </c>
      <c r="D163" s="25">
        <f t="shared" si="32"/>
        <v>8.1850000000000013E-3</v>
      </c>
      <c r="E163" s="46"/>
      <c r="F163" s="25">
        <f t="shared" si="33"/>
        <v>5.8979000000000011E-3</v>
      </c>
      <c r="G163" s="25">
        <f t="shared" si="34"/>
        <v>0.13582863700000003</v>
      </c>
      <c r="H163" s="25">
        <v>1.465E-2</v>
      </c>
      <c r="I163" s="25">
        <f t="shared" si="35"/>
        <v>1.3865000000000001E-2</v>
      </c>
      <c r="J163" s="25"/>
      <c r="K163" s="25">
        <f t="shared" si="36"/>
        <v>1.1178500000000001E-2</v>
      </c>
      <c r="L163" s="25">
        <f t="shared" si="37"/>
        <v>0.25744085500000002</v>
      </c>
      <c r="M163" s="25">
        <v>1.2489999999999999E-2</v>
      </c>
      <c r="N163" s="25">
        <f t="shared" si="38"/>
        <v>1.1705E-2</v>
      </c>
      <c r="O163" s="25"/>
      <c r="P163" s="25">
        <f t="shared" si="39"/>
        <v>1.0237100000000001E-2</v>
      </c>
      <c r="Q163" s="25">
        <f t="shared" si="40"/>
        <v>0.23576041300000003</v>
      </c>
      <c r="R163" s="25">
        <v>1.6240000000000001E-2</v>
      </c>
      <c r="S163" s="25">
        <f t="shared" si="41"/>
        <v>1.5455000000000002E-2</v>
      </c>
      <c r="T163" s="25"/>
      <c r="U163" s="25">
        <f t="shared" si="42"/>
        <v>1.2192500000000002E-2</v>
      </c>
      <c r="V163" s="25">
        <f t="shared" si="43"/>
        <v>0.28079327500000006</v>
      </c>
      <c r="W163" s="25">
        <v>1.532E-2</v>
      </c>
      <c r="X163" s="25">
        <f t="shared" si="44"/>
        <v>1.4535000000000001E-2</v>
      </c>
      <c r="Y163" s="25"/>
      <c r="Z163" s="25">
        <f t="shared" si="45"/>
        <v>1.2574800000000001E-2</v>
      </c>
      <c r="AA163" s="25">
        <f t="shared" si="46"/>
        <v>0.28959764400000004</v>
      </c>
      <c r="AB163" s="25">
        <v>1.6199999999999999E-3</v>
      </c>
      <c r="AC163" s="25">
        <f t="shared" si="47"/>
        <v>7.85E-4</v>
      </c>
    </row>
    <row r="164" spans="1:29" s="15" customFormat="1">
      <c r="A164" s="18">
        <v>412</v>
      </c>
      <c r="B164" s="25">
        <v>1.0000000000000001E-5</v>
      </c>
      <c r="C164" s="46">
        <v>8.659E-3</v>
      </c>
      <c r="D164" s="25">
        <f t="shared" si="32"/>
        <v>7.8189999999999996E-3</v>
      </c>
      <c r="E164" s="46"/>
      <c r="F164" s="25">
        <f t="shared" si="33"/>
        <v>5.5318999999999993E-3</v>
      </c>
      <c r="G164" s="25">
        <f t="shared" si="34"/>
        <v>0.127399657</v>
      </c>
      <c r="H164" s="25">
        <v>1.46E-2</v>
      </c>
      <c r="I164" s="25">
        <f t="shared" si="35"/>
        <v>1.376E-2</v>
      </c>
      <c r="J164" s="25"/>
      <c r="K164" s="25">
        <f t="shared" si="36"/>
        <v>1.10735E-2</v>
      </c>
      <c r="L164" s="25">
        <f t="shared" si="37"/>
        <v>0.25502270500000002</v>
      </c>
      <c r="M164" s="25">
        <v>1.2160000000000001E-2</v>
      </c>
      <c r="N164" s="25">
        <f t="shared" si="38"/>
        <v>1.132E-2</v>
      </c>
      <c r="O164" s="25"/>
      <c r="P164" s="25">
        <f t="shared" si="39"/>
        <v>9.8521000000000008E-3</v>
      </c>
      <c r="Q164" s="25">
        <f t="shared" si="40"/>
        <v>0.22689386300000003</v>
      </c>
      <c r="R164" s="25">
        <v>1.6029999999999999E-2</v>
      </c>
      <c r="S164" s="25">
        <f t="shared" si="41"/>
        <v>1.5189999999999999E-2</v>
      </c>
      <c r="T164" s="25"/>
      <c r="U164" s="25">
        <f t="shared" si="42"/>
        <v>1.1927499999999999E-2</v>
      </c>
      <c r="V164" s="25">
        <f t="shared" si="43"/>
        <v>0.27469032500000001</v>
      </c>
      <c r="W164" s="25">
        <v>1.52E-2</v>
      </c>
      <c r="X164" s="25">
        <f t="shared" si="44"/>
        <v>1.436E-2</v>
      </c>
      <c r="Y164" s="25"/>
      <c r="Z164" s="25">
        <f t="shared" si="45"/>
        <v>1.2399799999999999E-2</v>
      </c>
      <c r="AA164" s="25">
        <f t="shared" si="46"/>
        <v>0.28556739399999997</v>
      </c>
      <c r="AB164" s="25">
        <v>1.67E-3</v>
      </c>
      <c r="AC164" s="25">
        <f t="shared" si="47"/>
        <v>8.4000000000000003E-4</v>
      </c>
    </row>
    <row r="165" spans="1:29" s="15" customFormat="1">
      <c r="A165" s="18">
        <v>413</v>
      </c>
      <c r="B165" s="25">
        <v>-1.6000000000000001E-4</v>
      </c>
      <c r="C165" s="46">
        <v>8.8199999999999997E-3</v>
      </c>
      <c r="D165" s="25">
        <f t="shared" si="32"/>
        <v>8.0499999999999999E-3</v>
      </c>
      <c r="E165" s="46"/>
      <c r="F165" s="25">
        <f t="shared" si="33"/>
        <v>5.7628999999999996E-3</v>
      </c>
      <c r="G165" s="25">
        <f t="shared" si="34"/>
        <v>0.132719587</v>
      </c>
      <c r="H165" s="25">
        <v>1.4500000000000001E-2</v>
      </c>
      <c r="I165" s="25">
        <f t="shared" si="35"/>
        <v>1.3730000000000001E-2</v>
      </c>
      <c r="J165" s="25"/>
      <c r="K165" s="25">
        <f t="shared" si="36"/>
        <v>1.1043500000000001E-2</v>
      </c>
      <c r="L165" s="25">
        <f t="shared" si="37"/>
        <v>0.25433180500000002</v>
      </c>
      <c r="M165" s="25">
        <v>1.225E-2</v>
      </c>
      <c r="N165" s="25">
        <f t="shared" si="38"/>
        <v>1.1480000000000001E-2</v>
      </c>
      <c r="O165" s="25"/>
      <c r="P165" s="25">
        <f t="shared" si="39"/>
        <v>1.0012100000000001E-2</v>
      </c>
      <c r="Q165" s="25">
        <f t="shared" si="40"/>
        <v>0.23057866300000004</v>
      </c>
      <c r="R165" s="25">
        <v>1.6049999999999998E-2</v>
      </c>
      <c r="S165" s="25">
        <f t="shared" si="41"/>
        <v>1.5279999999999998E-2</v>
      </c>
      <c r="T165" s="25"/>
      <c r="U165" s="25">
        <f t="shared" si="42"/>
        <v>1.2017499999999999E-2</v>
      </c>
      <c r="V165" s="25">
        <f t="shared" si="43"/>
        <v>0.276763025</v>
      </c>
      <c r="W165" s="25">
        <v>1.5049999999999999E-2</v>
      </c>
      <c r="X165" s="25">
        <f t="shared" si="44"/>
        <v>1.4279999999999999E-2</v>
      </c>
      <c r="Y165" s="25"/>
      <c r="Z165" s="25">
        <f t="shared" si="45"/>
        <v>1.2319799999999999E-2</v>
      </c>
      <c r="AA165" s="25">
        <f t="shared" si="46"/>
        <v>0.28372499400000001</v>
      </c>
      <c r="AB165" s="25">
        <v>1.6999999999999999E-3</v>
      </c>
      <c r="AC165" s="25">
        <f t="shared" si="47"/>
        <v>7.6999999999999996E-4</v>
      </c>
    </row>
    <row r="166" spans="1:29" s="15" customFormat="1">
      <c r="A166" s="18">
        <v>414</v>
      </c>
      <c r="B166" s="25">
        <v>-4.0000000000000003E-5</v>
      </c>
      <c r="C166" s="46">
        <v>8.5199999999999998E-3</v>
      </c>
      <c r="D166" s="25">
        <f t="shared" si="32"/>
        <v>7.6099999999999996E-3</v>
      </c>
      <c r="E166" s="46"/>
      <c r="F166" s="25">
        <f t="shared" si="33"/>
        <v>5.3229000000000002E-3</v>
      </c>
      <c r="G166" s="25">
        <f t="shared" si="34"/>
        <v>0.122586387</v>
      </c>
      <c r="H166" s="25">
        <v>1.4239999999999999E-2</v>
      </c>
      <c r="I166" s="25">
        <f t="shared" si="35"/>
        <v>1.333E-2</v>
      </c>
      <c r="J166" s="25"/>
      <c r="K166" s="25">
        <f t="shared" si="36"/>
        <v>1.06435E-2</v>
      </c>
      <c r="L166" s="25">
        <f t="shared" si="37"/>
        <v>0.24511980500000002</v>
      </c>
      <c r="M166" s="25">
        <v>1.1939999999999999E-2</v>
      </c>
      <c r="N166" s="25">
        <f t="shared" si="38"/>
        <v>1.103E-2</v>
      </c>
      <c r="O166" s="25"/>
      <c r="P166" s="25">
        <f t="shared" si="39"/>
        <v>9.5621000000000005E-3</v>
      </c>
      <c r="Q166" s="25">
        <f t="shared" si="40"/>
        <v>0.22021516300000002</v>
      </c>
      <c r="R166" s="25">
        <v>1.562E-2</v>
      </c>
      <c r="S166" s="25">
        <f t="shared" si="41"/>
        <v>1.4710000000000001E-2</v>
      </c>
      <c r="T166" s="25"/>
      <c r="U166" s="25">
        <f t="shared" si="42"/>
        <v>1.1447500000000001E-2</v>
      </c>
      <c r="V166" s="25">
        <f t="shared" si="43"/>
        <v>0.26363592500000005</v>
      </c>
      <c r="W166" s="25">
        <v>1.47E-2</v>
      </c>
      <c r="X166" s="25">
        <f t="shared" si="44"/>
        <v>1.379E-2</v>
      </c>
      <c r="Y166" s="25"/>
      <c r="Z166" s="25">
        <f t="shared" si="45"/>
        <v>1.18298E-2</v>
      </c>
      <c r="AA166" s="25">
        <f t="shared" si="46"/>
        <v>0.27244029400000003</v>
      </c>
      <c r="AB166" s="25">
        <v>1.8600000000000001E-3</v>
      </c>
      <c r="AC166" s="25">
        <f t="shared" si="47"/>
        <v>9.1E-4</v>
      </c>
    </row>
    <row r="167" spans="1:29" s="15" customFormat="1">
      <c r="A167" s="18">
        <v>415</v>
      </c>
      <c r="B167" s="25">
        <v>-3.0000000000000001E-5</v>
      </c>
      <c r="C167" s="46">
        <v>8.6300000000000005E-3</v>
      </c>
      <c r="D167" s="25">
        <f t="shared" si="32"/>
        <v>7.835E-3</v>
      </c>
      <c r="E167" s="46"/>
      <c r="F167" s="25">
        <f t="shared" si="33"/>
        <v>5.5478999999999997E-3</v>
      </c>
      <c r="G167" s="25">
        <f t="shared" si="34"/>
        <v>0.127768137</v>
      </c>
      <c r="H167" s="25">
        <v>1.4069999999999999E-2</v>
      </c>
      <c r="I167" s="25">
        <f t="shared" si="35"/>
        <v>1.3274999999999999E-2</v>
      </c>
      <c r="J167" s="25"/>
      <c r="K167" s="25">
        <f t="shared" si="36"/>
        <v>1.0588499999999999E-2</v>
      </c>
      <c r="L167" s="25">
        <f t="shared" si="37"/>
        <v>0.24385315499999999</v>
      </c>
      <c r="M167" s="25">
        <v>1.1900000000000001E-2</v>
      </c>
      <c r="N167" s="25">
        <f t="shared" si="38"/>
        <v>1.1105E-2</v>
      </c>
      <c r="O167" s="25"/>
      <c r="P167" s="25">
        <f t="shared" si="39"/>
        <v>9.6371000000000009E-3</v>
      </c>
      <c r="Q167" s="25">
        <f t="shared" si="40"/>
        <v>0.22194241300000003</v>
      </c>
      <c r="R167" s="25">
        <v>1.566E-2</v>
      </c>
      <c r="S167" s="25">
        <f t="shared" si="41"/>
        <v>1.4865E-2</v>
      </c>
      <c r="T167" s="25"/>
      <c r="U167" s="25">
        <f t="shared" si="42"/>
        <v>1.16025E-2</v>
      </c>
      <c r="V167" s="25">
        <f t="shared" si="43"/>
        <v>0.26720557500000003</v>
      </c>
      <c r="W167" s="25">
        <v>1.4760000000000001E-2</v>
      </c>
      <c r="X167" s="25">
        <f t="shared" si="44"/>
        <v>1.3965E-2</v>
      </c>
      <c r="Y167" s="25"/>
      <c r="Z167" s="25">
        <f t="shared" si="45"/>
        <v>1.2004799999999999E-2</v>
      </c>
      <c r="AA167" s="25">
        <f t="shared" si="46"/>
        <v>0.27647054399999998</v>
      </c>
      <c r="AB167" s="25">
        <v>1.6199999999999999E-3</v>
      </c>
      <c r="AC167" s="25">
        <f t="shared" si="47"/>
        <v>7.9499999999999992E-4</v>
      </c>
    </row>
    <row r="168" spans="1:29" s="15" customFormat="1">
      <c r="A168" s="18">
        <v>416</v>
      </c>
      <c r="B168" s="25">
        <v>3.0000000000000001E-5</v>
      </c>
      <c r="C168" s="46">
        <v>8.319E-3</v>
      </c>
      <c r="D168" s="25">
        <f t="shared" si="32"/>
        <v>7.4390000000000003E-3</v>
      </c>
      <c r="E168" s="46"/>
      <c r="F168" s="25">
        <f t="shared" si="33"/>
        <v>5.1519000000000009E-3</v>
      </c>
      <c r="G168" s="25">
        <f t="shared" si="34"/>
        <v>0.11864825700000002</v>
      </c>
      <c r="H168" s="25">
        <v>1.392E-2</v>
      </c>
      <c r="I168" s="25">
        <f t="shared" si="35"/>
        <v>1.304E-2</v>
      </c>
      <c r="J168" s="25"/>
      <c r="K168" s="25">
        <f t="shared" si="36"/>
        <v>1.03535E-2</v>
      </c>
      <c r="L168" s="25">
        <f t="shared" si="37"/>
        <v>0.23844110500000001</v>
      </c>
      <c r="M168" s="25">
        <v>1.1480000000000001E-2</v>
      </c>
      <c r="N168" s="25">
        <f t="shared" si="38"/>
        <v>1.06E-2</v>
      </c>
      <c r="O168" s="25"/>
      <c r="P168" s="25">
        <f t="shared" si="39"/>
        <v>9.1321000000000006E-3</v>
      </c>
      <c r="Q168" s="25">
        <f t="shared" si="40"/>
        <v>0.21031226300000003</v>
      </c>
      <c r="R168" s="25">
        <v>1.5310000000000001E-2</v>
      </c>
      <c r="S168" s="25">
        <f t="shared" si="41"/>
        <v>1.443E-2</v>
      </c>
      <c r="T168" s="25"/>
      <c r="U168" s="25">
        <f t="shared" si="42"/>
        <v>1.11675E-2</v>
      </c>
      <c r="V168" s="25">
        <f t="shared" si="43"/>
        <v>0.25718752500000003</v>
      </c>
      <c r="W168" s="25">
        <v>1.443E-2</v>
      </c>
      <c r="X168" s="25">
        <f t="shared" si="44"/>
        <v>1.355E-2</v>
      </c>
      <c r="Y168" s="25"/>
      <c r="Z168" s="25">
        <f t="shared" si="45"/>
        <v>1.1589799999999999E-2</v>
      </c>
      <c r="AA168" s="25">
        <f t="shared" si="46"/>
        <v>0.26691309400000002</v>
      </c>
      <c r="AB168" s="25">
        <v>1.73E-3</v>
      </c>
      <c r="AC168" s="25">
        <f t="shared" si="47"/>
        <v>8.8000000000000003E-4</v>
      </c>
    </row>
    <row r="169" spans="1:29" s="15" customFormat="1">
      <c r="A169" s="18">
        <v>417</v>
      </c>
      <c r="B169" s="25">
        <v>-5.0000000000000002E-5</v>
      </c>
      <c r="C169" s="46">
        <v>8.5100000000000002E-3</v>
      </c>
      <c r="D169" s="25">
        <f t="shared" si="32"/>
        <v>7.6699999999999997E-3</v>
      </c>
      <c r="E169" s="46"/>
      <c r="F169" s="25">
        <f t="shared" si="33"/>
        <v>5.3828999999999995E-3</v>
      </c>
      <c r="G169" s="25">
        <f t="shared" si="34"/>
        <v>0.12396818699999999</v>
      </c>
      <c r="H169" s="25">
        <v>1.4E-2</v>
      </c>
      <c r="I169" s="25">
        <f t="shared" si="35"/>
        <v>1.316E-2</v>
      </c>
      <c r="J169" s="25"/>
      <c r="K169" s="25">
        <f t="shared" si="36"/>
        <v>1.04735E-2</v>
      </c>
      <c r="L169" s="25">
        <f t="shared" si="37"/>
        <v>0.24120470500000002</v>
      </c>
      <c r="M169" s="25">
        <v>1.1650000000000001E-2</v>
      </c>
      <c r="N169" s="25">
        <f t="shared" si="38"/>
        <v>1.081E-2</v>
      </c>
      <c r="O169" s="25"/>
      <c r="P169" s="25">
        <f t="shared" si="39"/>
        <v>9.3421000000000008E-3</v>
      </c>
      <c r="Q169" s="25">
        <f t="shared" si="40"/>
        <v>0.21514856300000001</v>
      </c>
      <c r="R169" s="25">
        <v>1.54E-2</v>
      </c>
      <c r="S169" s="25">
        <f t="shared" si="41"/>
        <v>1.456E-2</v>
      </c>
      <c r="T169" s="25"/>
      <c r="U169" s="25">
        <f t="shared" si="42"/>
        <v>1.12975E-2</v>
      </c>
      <c r="V169" s="25">
        <f t="shared" si="43"/>
        <v>0.26018142500000002</v>
      </c>
      <c r="W169" s="25">
        <v>1.455E-2</v>
      </c>
      <c r="X169" s="25">
        <f t="shared" si="44"/>
        <v>1.371E-2</v>
      </c>
      <c r="Y169" s="25"/>
      <c r="Z169" s="25">
        <f t="shared" si="45"/>
        <v>1.1749799999999999E-2</v>
      </c>
      <c r="AA169" s="25">
        <f t="shared" si="46"/>
        <v>0.27059789400000001</v>
      </c>
      <c r="AB169" s="25">
        <v>1.73E-3</v>
      </c>
      <c r="AC169" s="25">
        <f t="shared" si="47"/>
        <v>8.4000000000000003E-4</v>
      </c>
    </row>
    <row r="170" spans="1:29" s="15" customFormat="1">
      <c r="A170" s="18">
        <v>418</v>
      </c>
      <c r="B170" s="25">
        <v>-3.0000000000000001E-5</v>
      </c>
      <c r="C170" s="46">
        <v>8.2199999999999999E-3</v>
      </c>
      <c r="D170" s="25">
        <f t="shared" si="32"/>
        <v>7.4149999999999997E-3</v>
      </c>
      <c r="E170" s="46"/>
      <c r="F170" s="25">
        <f t="shared" si="33"/>
        <v>5.1278999999999995E-3</v>
      </c>
      <c r="G170" s="25">
        <f t="shared" si="34"/>
        <v>0.118095537</v>
      </c>
      <c r="H170" s="25">
        <v>1.363E-2</v>
      </c>
      <c r="I170" s="25">
        <f t="shared" si="35"/>
        <v>1.2825E-2</v>
      </c>
      <c r="J170" s="25"/>
      <c r="K170" s="25">
        <f t="shared" si="36"/>
        <v>1.01385E-2</v>
      </c>
      <c r="L170" s="25">
        <f t="shared" si="37"/>
        <v>0.23348965500000002</v>
      </c>
      <c r="M170" s="25">
        <v>1.133E-2</v>
      </c>
      <c r="N170" s="25">
        <f t="shared" si="38"/>
        <v>1.0525E-2</v>
      </c>
      <c r="O170" s="25"/>
      <c r="P170" s="25">
        <f t="shared" si="39"/>
        <v>9.0571000000000002E-3</v>
      </c>
      <c r="Q170" s="25">
        <f t="shared" si="40"/>
        <v>0.20858501300000001</v>
      </c>
      <c r="R170" s="25">
        <v>1.5089999999999999E-2</v>
      </c>
      <c r="S170" s="25">
        <f t="shared" si="41"/>
        <v>1.4284999999999999E-2</v>
      </c>
      <c r="T170" s="25"/>
      <c r="U170" s="25">
        <f t="shared" si="42"/>
        <v>1.1022499999999999E-2</v>
      </c>
      <c r="V170" s="25">
        <f t="shared" si="43"/>
        <v>0.25384817500000001</v>
      </c>
      <c r="W170" s="25">
        <v>1.418E-2</v>
      </c>
      <c r="X170" s="25">
        <f t="shared" si="44"/>
        <v>1.3375E-2</v>
      </c>
      <c r="Y170" s="25"/>
      <c r="Z170" s="25">
        <f t="shared" si="45"/>
        <v>1.1414799999999999E-2</v>
      </c>
      <c r="AA170" s="25">
        <f t="shared" si="46"/>
        <v>0.262882844</v>
      </c>
      <c r="AB170" s="25">
        <v>1.64E-3</v>
      </c>
      <c r="AC170" s="25">
        <f t="shared" si="47"/>
        <v>8.0499999999999994E-4</v>
      </c>
    </row>
    <row r="171" spans="1:29" s="15" customFormat="1">
      <c r="A171" s="18">
        <v>419</v>
      </c>
      <c r="B171" s="25">
        <v>-3.0000000000000001E-5</v>
      </c>
      <c r="C171" s="46">
        <v>8.4100000000000008E-3</v>
      </c>
      <c r="D171" s="25">
        <f t="shared" si="32"/>
        <v>7.6100000000000004E-3</v>
      </c>
      <c r="E171" s="46"/>
      <c r="F171" s="25">
        <f t="shared" si="33"/>
        <v>5.3229000000000002E-3</v>
      </c>
      <c r="G171" s="25">
        <f t="shared" si="34"/>
        <v>0.122586387</v>
      </c>
      <c r="H171" s="25">
        <v>1.37E-2</v>
      </c>
      <c r="I171" s="25">
        <f t="shared" si="35"/>
        <v>1.29E-2</v>
      </c>
      <c r="J171" s="25"/>
      <c r="K171" s="25">
        <f t="shared" si="36"/>
        <v>1.02135E-2</v>
      </c>
      <c r="L171" s="25">
        <f t="shared" si="37"/>
        <v>0.23521690500000003</v>
      </c>
      <c r="M171" s="25">
        <v>1.136E-2</v>
      </c>
      <c r="N171" s="25">
        <f t="shared" si="38"/>
        <v>1.056E-2</v>
      </c>
      <c r="O171" s="25"/>
      <c r="P171" s="25">
        <f t="shared" si="39"/>
        <v>9.0921000000000005E-3</v>
      </c>
      <c r="Q171" s="25">
        <f t="shared" si="40"/>
        <v>0.20939106300000002</v>
      </c>
      <c r="R171" s="25">
        <v>1.512E-2</v>
      </c>
      <c r="S171" s="25">
        <f t="shared" si="41"/>
        <v>1.4319999999999999E-2</v>
      </c>
      <c r="T171" s="25"/>
      <c r="U171" s="25">
        <f t="shared" si="42"/>
        <v>1.10575E-2</v>
      </c>
      <c r="V171" s="25">
        <f t="shared" si="43"/>
        <v>0.25465422500000001</v>
      </c>
      <c r="W171" s="25">
        <v>1.4160000000000001E-2</v>
      </c>
      <c r="X171" s="25">
        <f t="shared" si="44"/>
        <v>1.336E-2</v>
      </c>
      <c r="Y171" s="25"/>
      <c r="Z171" s="25">
        <f t="shared" si="45"/>
        <v>1.13998E-2</v>
      </c>
      <c r="AA171" s="25">
        <f t="shared" si="46"/>
        <v>0.26253739400000004</v>
      </c>
      <c r="AB171" s="25">
        <v>1.6299999999999999E-3</v>
      </c>
      <c r="AC171" s="25">
        <f t="shared" si="47"/>
        <v>7.9999999999999993E-4</v>
      </c>
    </row>
    <row r="172" spans="1:29" s="15" customFormat="1">
      <c r="A172" s="18">
        <v>420</v>
      </c>
      <c r="B172" s="25">
        <v>-8.0000000000000007E-5</v>
      </c>
      <c r="C172" s="46">
        <v>8.1089999999999999E-3</v>
      </c>
      <c r="D172" s="25">
        <f t="shared" si="32"/>
        <v>7.3239999999999998E-3</v>
      </c>
      <c r="E172" s="46"/>
      <c r="F172" s="25">
        <f t="shared" si="33"/>
        <v>5.0369000000000004E-3</v>
      </c>
      <c r="G172" s="25">
        <f t="shared" si="34"/>
        <v>0.11599980700000001</v>
      </c>
      <c r="H172" s="25">
        <v>1.3440000000000001E-2</v>
      </c>
      <c r="I172" s="25">
        <f t="shared" si="35"/>
        <v>1.2655000000000001E-2</v>
      </c>
      <c r="J172" s="25"/>
      <c r="K172" s="25">
        <f t="shared" si="36"/>
        <v>9.9685000000000017E-3</v>
      </c>
      <c r="L172" s="25">
        <f t="shared" si="37"/>
        <v>0.22957455500000004</v>
      </c>
      <c r="M172" s="25">
        <v>1.1089999999999999E-2</v>
      </c>
      <c r="N172" s="25">
        <f t="shared" si="38"/>
        <v>1.0305E-2</v>
      </c>
      <c r="O172" s="25"/>
      <c r="P172" s="25">
        <f t="shared" si="39"/>
        <v>8.8371000000000005E-3</v>
      </c>
      <c r="Q172" s="25">
        <f t="shared" si="40"/>
        <v>0.20351841300000001</v>
      </c>
      <c r="R172" s="25">
        <v>1.473E-2</v>
      </c>
      <c r="S172" s="25">
        <f t="shared" si="41"/>
        <v>1.3945000000000001E-2</v>
      </c>
      <c r="T172" s="25"/>
      <c r="U172" s="25">
        <f t="shared" si="42"/>
        <v>1.0682500000000001E-2</v>
      </c>
      <c r="V172" s="25">
        <f t="shared" si="43"/>
        <v>0.24601797500000003</v>
      </c>
      <c r="W172" s="25">
        <v>1.392E-2</v>
      </c>
      <c r="X172" s="25">
        <f t="shared" si="44"/>
        <v>1.3135000000000001E-2</v>
      </c>
      <c r="Y172" s="25"/>
      <c r="Z172" s="25">
        <f t="shared" si="45"/>
        <v>1.11748E-2</v>
      </c>
      <c r="AA172" s="25">
        <f t="shared" si="46"/>
        <v>0.25735564399999999</v>
      </c>
      <c r="AB172" s="25">
        <v>1.65E-3</v>
      </c>
      <c r="AC172" s="25">
        <f t="shared" si="47"/>
        <v>7.85E-4</v>
      </c>
    </row>
    <row r="173" spans="1:29" s="15" customFormat="1">
      <c r="A173" s="18">
        <v>421</v>
      </c>
      <c r="B173" s="25">
        <v>-5.0000000000000002E-5</v>
      </c>
      <c r="C173" s="46">
        <v>8.2500000000000004E-3</v>
      </c>
      <c r="D173" s="25">
        <f t="shared" si="32"/>
        <v>7.4050000000000001E-3</v>
      </c>
      <c r="E173" s="46"/>
      <c r="F173" s="25">
        <f t="shared" si="33"/>
        <v>5.1178999999999999E-3</v>
      </c>
      <c r="G173" s="25">
        <f t="shared" si="34"/>
        <v>0.117865237</v>
      </c>
      <c r="H173" s="25">
        <v>1.338E-2</v>
      </c>
      <c r="I173" s="25">
        <f t="shared" si="35"/>
        <v>1.2534999999999999E-2</v>
      </c>
      <c r="J173" s="25"/>
      <c r="K173" s="25">
        <f t="shared" si="36"/>
        <v>9.8484999999999996E-3</v>
      </c>
      <c r="L173" s="25">
        <f t="shared" si="37"/>
        <v>0.22681095500000001</v>
      </c>
      <c r="M173" s="25">
        <v>1.1050000000000001E-2</v>
      </c>
      <c r="N173" s="25">
        <f t="shared" si="38"/>
        <v>1.0205000000000001E-2</v>
      </c>
      <c r="O173" s="25"/>
      <c r="P173" s="25">
        <f t="shared" si="39"/>
        <v>8.7371000000000011E-3</v>
      </c>
      <c r="Q173" s="25">
        <f t="shared" si="40"/>
        <v>0.20121541300000004</v>
      </c>
      <c r="R173" s="25">
        <v>1.4840000000000001E-2</v>
      </c>
      <c r="S173" s="25">
        <f t="shared" si="41"/>
        <v>1.3995E-2</v>
      </c>
      <c r="T173" s="25"/>
      <c r="U173" s="25">
        <f t="shared" si="42"/>
        <v>1.0732500000000001E-2</v>
      </c>
      <c r="V173" s="25">
        <f t="shared" si="43"/>
        <v>0.24716947500000003</v>
      </c>
      <c r="W173" s="25">
        <v>1.383E-2</v>
      </c>
      <c r="X173" s="25">
        <f t="shared" si="44"/>
        <v>1.2985E-2</v>
      </c>
      <c r="Y173" s="25"/>
      <c r="Z173" s="25">
        <f t="shared" si="45"/>
        <v>1.10248E-2</v>
      </c>
      <c r="AA173" s="25">
        <f t="shared" si="46"/>
        <v>0.25390114400000002</v>
      </c>
      <c r="AB173" s="25">
        <v>1.74E-3</v>
      </c>
      <c r="AC173" s="25">
        <f t="shared" si="47"/>
        <v>8.4500000000000005E-4</v>
      </c>
    </row>
    <row r="174" spans="1:29" s="15" customFormat="1">
      <c r="A174" s="18">
        <v>422</v>
      </c>
      <c r="B174" s="25">
        <v>0</v>
      </c>
      <c r="C174" s="46">
        <v>7.9000000000000008E-3</v>
      </c>
      <c r="D174" s="25">
        <f t="shared" si="32"/>
        <v>7.0400000000000011E-3</v>
      </c>
      <c r="E174" s="46"/>
      <c r="F174" s="25">
        <f t="shared" si="33"/>
        <v>4.7529000000000009E-3</v>
      </c>
      <c r="G174" s="25">
        <f t="shared" si="34"/>
        <v>0.10945928700000003</v>
      </c>
      <c r="H174" s="25">
        <v>1.2840000000000001E-2</v>
      </c>
      <c r="I174" s="25">
        <f t="shared" si="35"/>
        <v>1.1980000000000001E-2</v>
      </c>
      <c r="J174" s="25"/>
      <c r="K174" s="25">
        <f t="shared" si="36"/>
        <v>9.2935000000000014E-3</v>
      </c>
      <c r="L174" s="25">
        <f t="shared" si="37"/>
        <v>0.21402930500000003</v>
      </c>
      <c r="M174" s="25">
        <v>1.069E-2</v>
      </c>
      <c r="N174" s="25">
        <f t="shared" si="38"/>
        <v>9.8300000000000002E-3</v>
      </c>
      <c r="O174" s="25"/>
      <c r="P174" s="25">
        <f t="shared" si="39"/>
        <v>8.3621000000000008E-3</v>
      </c>
      <c r="Q174" s="25">
        <f t="shared" si="40"/>
        <v>0.19257916300000003</v>
      </c>
      <c r="R174" s="25">
        <v>1.453E-2</v>
      </c>
      <c r="S174" s="25">
        <f t="shared" si="41"/>
        <v>1.367E-2</v>
      </c>
      <c r="T174" s="25"/>
      <c r="U174" s="25">
        <f t="shared" si="42"/>
        <v>1.04075E-2</v>
      </c>
      <c r="V174" s="25">
        <f t="shared" si="43"/>
        <v>0.23968472500000002</v>
      </c>
      <c r="W174" s="25">
        <v>1.346E-2</v>
      </c>
      <c r="X174" s="25">
        <f t="shared" si="44"/>
        <v>1.26E-2</v>
      </c>
      <c r="Y174" s="25"/>
      <c r="Z174" s="25">
        <f t="shared" si="45"/>
        <v>1.06398E-2</v>
      </c>
      <c r="AA174" s="25">
        <f t="shared" si="46"/>
        <v>0.24503459399999999</v>
      </c>
      <c r="AB174" s="25">
        <v>1.72E-3</v>
      </c>
      <c r="AC174" s="25">
        <f t="shared" si="47"/>
        <v>8.5999999999999998E-4</v>
      </c>
    </row>
    <row r="175" spans="1:29" s="15" customFormat="1">
      <c r="A175" s="18">
        <v>423</v>
      </c>
      <c r="B175" s="25">
        <v>-9.0000000000000006E-5</v>
      </c>
      <c r="C175" s="46">
        <v>8.26E-3</v>
      </c>
      <c r="D175" s="25">
        <f t="shared" si="32"/>
        <v>7.5100000000000002E-3</v>
      </c>
      <c r="E175" s="46"/>
      <c r="F175" s="25">
        <f t="shared" si="33"/>
        <v>5.2229000000000008E-3</v>
      </c>
      <c r="G175" s="25">
        <f t="shared" si="34"/>
        <v>0.12028338700000002</v>
      </c>
      <c r="H175" s="25">
        <v>1.345E-2</v>
      </c>
      <c r="I175" s="25">
        <f t="shared" si="35"/>
        <v>1.2699999999999999E-2</v>
      </c>
      <c r="J175" s="25"/>
      <c r="K175" s="25">
        <f t="shared" si="36"/>
        <v>1.00135E-2</v>
      </c>
      <c r="L175" s="25">
        <f t="shared" si="37"/>
        <v>0.230610905</v>
      </c>
      <c r="M175" s="25">
        <v>1.091E-2</v>
      </c>
      <c r="N175" s="25">
        <f t="shared" si="38"/>
        <v>1.0159999999999999E-2</v>
      </c>
      <c r="O175" s="25"/>
      <c r="P175" s="25">
        <f t="shared" si="39"/>
        <v>8.6920999999999995E-3</v>
      </c>
      <c r="Q175" s="25">
        <f t="shared" si="40"/>
        <v>0.20017906299999999</v>
      </c>
      <c r="R175" s="25">
        <v>1.4670000000000001E-2</v>
      </c>
      <c r="S175" s="25">
        <f t="shared" si="41"/>
        <v>1.392E-2</v>
      </c>
      <c r="T175" s="25"/>
      <c r="U175" s="25">
        <f t="shared" si="42"/>
        <v>1.06575E-2</v>
      </c>
      <c r="V175" s="25">
        <f t="shared" si="43"/>
        <v>0.24544222500000001</v>
      </c>
      <c r="W175" s="25">
        <v>1.3679999999999999E-2</v>
      </c>
      <c r="X175" s="25">
        <f t="shared" si="44"/>
        <v>1.2929999999999999E-2</v>
      </c>
      <c r="Y175" s="25"/>
      <c r="Z175" s="25">
        <f t="shared" si="45"/>
        <v>1.0969799999999998E-2</v>
      </c>
      <c r="AA175" s="25">
        <f t="shared" si="46"/>
        <v>0.25263449399999999</v>
      </c>
      <c r="AB175" s="25">
        <v>1.5900000000000001E-3</v>
      </c>
      <c r="AC175" s="25">
        <f t="shared" si="47"/>
        <v>7.5000000000000002E-4</v>
      </c>
    </row>
    <row r="176" spans="1:29" s="15" customFormat="1">
      <c r="A176" s="18">
        <v>424</v>
      </c>
      <c r="B176" s="25">
        <v>6.8999999999999997E-5</v>
      </c>
      <c r="C176" s="46">
        <v>7.92E-3</v>
      </c>
      <c r="D176" s="25">
        <f t="shared" si="32"/>
        <v>7.0204999999999998E-3</v>
      </c>
      <c r="E176" s="46"/>
      <c r="F176" s="25">
        <f t="shared" si="33"/>
        <v>4.7334000000000005E-3</v>
      </c>
      <c r="G176" s="25">
        <f t="shared" si="34"/>
        <v>0.10901020200000001</v>
      </c>
      <c r="H176" s="25">
        <v>1.2630000000000001E-2</v>
      </c>
      <c r="I176" s="25">
        <f t="shared" si="35"/>
        <v>1.1730500000000001E-2</v>
      </c>
      <c r="J176" s="25"/>
      <c r="K176" s="25">
        <f t="shared" si="36"/>
        <v>9.0440000000000017E-3</v>
      </c>
      <c r="L176" s="25">
        <f t="shared" si="37"/>
        <v>0.20828332000000005</v>
      </c>
      <c r="M176" s="25">
        <v>1.0370000000000001E-2</v>
      </c>
      <c r="N176" s="25">
        <f t="shared" si="38"/>
        <v>9.4705000000000015E-3</v>
      </c>
      <c r="O176" s="25"/>
      <c r="P176" s="25">
        <f t="shared" si="39"/>
        <v>8.0026000000000021E-3</v>
      </c>
      <c r="Q176" s="25">
        <f t="shared" si="40"/>
        <v>0.18429987800000006</v>
      </c>
      <c r="R176" s="25">
        <v>1.417E-2</v>
      </c>
      <c r="S176" s="25">
        <f t="shared" si="41"/>
        <v>1.3270500000000001E-2</v>
      </c>
      <c r="T176" s="25"/>
      <c r="U176" s="25">
        <f t="shared" si="42"/>
        <v>1.0008000000000001E-2</v>
      </c>
      <c r="V176" s="25">
        <f t="shared" si="43"/>
        <v>0.23048424000000003</v>
      </c>
      <c r="W176" s="25">
        <v>1.311E-2</v>
      </c>
      <c r="X176" s="25">
        <f t="shared" si="44"/>
        <v>1.2210500000000001E-2</v>
      </c>
      <c r="Y176" s="25"/>
      <c r="Z176" s="25">
        <f t="shared" si="45"/>
        <v>1.02503E-2</v>
      </c>
      <c r="AA176" s="25">
        <f t="shared" si="46"/>
        <v>0.23606440900000003</v>
      </c>
      <c r="AB176" s="25">
        <v>1.73E-3</v>
      </c>
      <c r="AC176" s="25">
        <f t="shared" si="47"/>
        <v>8.9950000000000002E-4</v>
      </c>
    </row>
    <row r="177" spans="1:29" s="15" customFormat="1">
      <c r="A177" s="18">
        <v>425</v>
      </c>
      <c r="B177" s="25">
        <v>2.0000000000000002E-5</v>
      </c>
      <c r="C177" s="46">
        <v>8.0099999999999998E-3</v>
      </c>
      <c r="D177" s="25">
        <f t="shared" si="32"/>
        <v>7.195E-3</v>
      </c>
      <c r="E177" s="46"/>
      <c r="F177" s="25">
        <f t="shared" si="33"/>
        <v>4.9078999999999998E-3</v>
      </c>
      <c r="G177" s="25">
        <f t="shared" si="34"/>
        <v>0.113028937</v>
      </c>
      <c r="H177" s="25">
        <v>1.308E-2</v>
      </c>
      <c r="I177" s="25">
        <f t="shared" si="35"/>
        <v>1.2265E-2</v>
      </c>
      <c r="J177" s="25"/>
      <c r="K177" s="25">
        <f t="shared" si="36"/>
        <v>9.5785000000000002E-3</v>
      </c>
      <c r="L177" s="25">
        <f t="shared" si="37"/>
        <v>0.220592855</v>
      </c>
      <c r="M177" s="25">
        <v>1.0619999999999999E-2</v>
      </c>
      <c r="N177" s="25">
        <f t="shared" si="38"/>
        <v>9.8049999999999995E-3</v>
      </c>
      <c r="O177" s="25"/>
      <c r="P177" s="25">
        <f t="shared" si="39"/>
        <v>8.3371000000000001E-3</v>
      </c>
      <c r="Q177" s="25">
        <f t="shared" si="40"/>
        <v>0.19200341300000001</v>
      </c>
      <c r="R177" s="25">
        <v>1.44E-2</v>
      </c>
      <c r="S177" s="25">
        <f t="shared" si="41"/>
        <v>1.3585E-2</v>
      </c>
      <c r="T177" s="25"/>
      <c r="U177" s="25">
        <f t="shared" si="42"/>
        <v>1.03225E-2</v>
      </c>
      <c r="V177" s="25">
        <f t="shared" si="43"/>
        <v>0.23772717500000001</v>
      </c>
      <c r="W177" s="25">
        <v>1.333E-2</v>
      </c>
      <c r="X177" s="25">
        <f t="shared" si="44"/>
        <v>1.2515E-2</v>
      </c>
      <c r="Y177" s="25"/>
      <c r="Z177" s="25">
        <f t="shared" si="45"/>
        <v>1.05548E-2</v>
      </c>
      <c r="AA177" s="25">
        <f t="shared" si="46"/>
        <v>0.24307704399999999</v>
      </c>
      <c r="AB177" s="25">
        <v>1.6100000000000001E-3</v>
      </c>
      <c r="AC177" s="25">
        <f t="shared" si="47"/>
        <v>8.1500000000000008E-4</v>
      </c>
    </row>
    <row r="178" spans="1:29" s="15" customFormat="1">
      <c r="A178" s="18">
        <v>426</v>
      </c>
      <c r="B178" s="25">
        <v>-2.0000000000000002E-5</v>
      </c>
      <c r="C178" s="46">
        <v>7.8100000000000001E-3</v>
      </c>
      <c r="D178" s="25">
        <f t="shared" si="32"/>
        <v>7.0299999999999998E-3</v>
      </c>
      <c r="E178" s="46"/>
      <c r="F178" s="25">
        <f t="shared" si="33"/>
        <v>4.7428999999999995E-3</v>
      </c>
      <c r="G178" s="25">
        <f t="shared" si="34"/>
        <v>0.109228987</v>
      </c>
      <c r="H178" s="25">
        <v>1.24E-2</v>
      </c>
      <c r="I178" s="25">
        <f t="shared" si="35"/>
        <v>1.162E-2</v>
      </c>
      <c r="J178" s="25"/>
      <c r="K178" s="25">
        <f t="shared" si="36"/>
        <v>8.9335000000000005E-3</v>
      </c>
      <c r="L178" s="25">
        <f t="shared" si="37"/>
        <v>0.20573850500000002</v>
      </c>
      <c r="M178" s="25">
        <v>1.0120000000000001E-2</v>
      </c>
      <c r="N178" s="25">
        <f t="shared" si="38"/>
        <v>9.3400000000000011E-3</v>
      </c>
      <c r="O178" s="25"/>
      <c r="P178" s="25">
        <f t="shared" si="39"/>
        <v>7.8721000000000017E-3</v>
      </c>
      <c r="Q178" s="25">
        <f t="shared" si="40"/>
        <v>0.18129446300000004</v>
      </c>
      <c r="R178" s="25">
        <v>1.396E-2</v>
      </c>
      <c r="S178" s="25">
        <f t="shared" si="41"/>
        <v>1.3180000000000001E-2</v>
      </c>
      <c r="T178" s="25"/>
      <c r="U178" s="25">
        <f t="shared" si="42"/>
        <v>9.917500000000001E-3</v>
      </c>
      <c r="V178" s="25">
        <f t="shared" si="43"/>
        <v>0.22840002500000003</v>
      </c>
      <c r="W178" s="25">
        <v>1.278E-2</v>
      </c>
      <c r="X178" s="25">
        <f t="shared" si="44"/>
        <v>1.2E-2</v>
      </c>
      <c r="Y178" s="25"/>
      <c r="Z178" s="25">
        <f t="shared" si="45"/>
        <v>1.00398E-2</v>
      </c>
      <c r="AA178" s="25">
        <f t="shared" si="46"/>
        <v>0.231216594</v>
      </c>
      <c r="AB178" s="25">
        <v>1.58E-3</v>
      </c>
      <c r="AC178" s="25">
        <f t="shared" si="47"/>
        <v>7.7999999999999999E-4</v>
      </c>
    </row>
    <row r="179" spans="1:29" s="15" customFormat="1">
      <c r="A179" s="18">
        <v>427</v>
      </c>
      <c r="B179" s="25">
        <v>0</v>
      </c>
      <c r="C179" s="46">
        <v>7.7799999999999996E-3</v>
      </c>
      <c r="D179" s="25">
        <f t="shared" si="32"/>
        <v>6.9949999999999995E-3</v>
      </c>
      <c r="E179" s="46"/>
      <c r="F179" s="25">
        <f t="shared" si="33"/>
        <v>4.7078999999999992E-3</v>
      </c>
      <c r="G179" s="25">
        <f t="shared" si="34"/>
        <v>0.10842293699999998</v>
      </c>
      <c r="H179" s="25">
        <v>1.2659999999999999E-2</v>
      </c>
      <c r="I179" s="25">
        <f t="shared" si="35"/>
        <v>1.1875E-2</v>
      </c>
      <c r="J179" s="25"/>
      <c r="K179" s="25">
        <f t="shared" si="36"/>
        <v>9.1885000000000005E-3</v>
      </c>
      <c r="L179" s="25">
        <f t="shared" si="37"/>
        <v>0.21161115500000002</v>
      </c>
      <c r="M179" s="25">
        <v>1.018E-2</v>
      </c>
      <c r="N179" s="25">
        <f t="shared" si="38"/>
        <v>9.3950000000000006E-3</v>
      </c>
      <c r="O179" s="25"/>
      <c r="P179" s="25">
        <f t="shared" si="39"/>
        <v>7.9271000000000012E-3</v>
      </c>
      <c r="Q179" s="25">
        <f t="shared" si="40"/>
        <v>0.18256111300000002</v>
      </c>
      <c r="R179" s="25">
        <v>1.401E-2</v>
      </c>
      <c r="S179" s="25">
        <f t="shared" si="41"/>
        <v>1.3225000000000001E-2</v>
      </c>
      <c r="T179" s="25"/>
      <c r="U179" s="25">
        <f t="shared" si="42"/>
        <v>9.9625000000000009E-3</v>
      </c>
      <c r="V179" s="25">
        <f t="shared" si="43"/>
        <v>0.22943637500000003</v>
      </c>
      <c r="W179" s="25">
        <v>1.303E-2</v>
      </c>
      <c r="X179" s="25">
        <f t="shared" si="44"/>
        <v>1.2245000000000001E-2</v>
      </c>
      <c r="Y179" s="25"/>
      <c r="Z179" s="25">
        <f t="shared" si="45"/>
        <v>1.02848E-2</v>
      </c>
      <c r="AA179" s="25">
        <f t="shared" si="46"/>
        <v>0.23685894400000002</v>
      </c>
      <c r="AB179" s="25">
        <v>1.57E-3</v>
      </c>
      <c r="AC179" s="25">
        <f t="shared" si="47"/>
        <v>7.85E-4</v>
      </c>
    </row>
    <row r="180" spans="1:29" s="15" customFormat="1">
      <c r="A180" s="18">
        <v>428</v>
      </c>
      <c r="B180" s="25">
        <v>-2.0000000000000002E-5</v>
      </c>
      <c r="C180" s="46">
        <v>7.5700000000000003E-3</v>
      </c>
      <c r="D180" s="25">
        <f t="shared" si="32"/>
        <v>6.7750000000000006E-3</v>
      </c>
      <c r="E180" s="46"/>
      <c r="F180" s="25">
        <f t="shared" si="33"/>
        <v>4.4879000000000013E-3</v>
      </c>
      <c r="G180" s="25">
        <f t="shared" si="34"/>
        <v>0.10335633700000003</v>
      </c>
      <c r="H180" s="25">
        <v>1.226E-2</v>
      </c>
      <c r="I180" s="25">
        <f t="shared" si="35"/>
        <v>1.1464999999999999E-2</v>
      </c>
      <c r="J180" s="25"/>
      <c r="K180" s="25">
        <f t="shared" si="36"/>
        <v>8.7784999999999998E-3</v>
      </c>
      <c r="L180" s="25">
        <f t="shared" si="37"/>
        <v>0.20216885500000001</v>
      </c>
      <c r="M180" s="25">
        <v>1.0120000000000001E-2</v>
      </c>
      <c r="N180" s="25">
        <f t="shared" si="38"/>
        <v>9.325E-3</v>
      </c>
      <c r="O180" s="25"/>
      <c r="P180" s="25">
        <f t="shared" si="39"/>
        <v>7.8571000000000005E-3</v>
      </c>
      <c r="Q180" s="25">
        <f t="shared" si="40"/>
        <v>0.18094901300000002</v>
      </c>
      <c r="R180" s="25">
        <v>1.3690000000000001E-2</v>
      </c>
      <c r="S180" s="25">
        <f t="shared" si="41"/>
        <v>1.2895E-2</v>
      </c>
      <c r="T180" s="25"/>
      <c r="U180" s="25">
        <f t="shared" si="42"/>
        <v>9.6325000000000004E-3</v>
      </c>
      <c r="V180" s="25">
        <f t="shared" si="43"/>
        <v>0.22183647500000003</v>
      </c>
      <c r="W180" s="25">
        <v>1.244E-2</v>
      </c>
      <c r="X180" s="25">
        <f t="shared" si="44"/>
        <v>1.1644999999999999E-2</v>
      </c>
      <c r="Y180" s="25"/>
      <c r="Z180" s="25">
        <f t="shared" si="45"/>
        <v>9.6847999999999986E-3</v>
      </c>
      <c r="AA180" s="25">
        <f t="shared" si="46"/>
        <v>0.22304094399999999</v>
      </c>
      <c r="AB180" s="25">
        <v>1.6100000000000001E-3</v>
      </c>
      <c r="AC180" s="25">
        <f t="shared" si="47"/>
        <v>7.9500000000000003E-4</v>
      </c>
    </row>
    <row r="181" spans="1:29" s="15" customFormat="1">
      <c r="A181" s="18">
        <v>429</v>
      </c>
      <c r="B181" s="25">
        <v>-1E-4</v>
      </c>
      <c r="C181" s="46">
        <v>7.8490000000000001E-3</v>
      </c>
      <c r="D181" s="25">
        <f t="shared" si="32"/>
        <v>7.084E-3</v>
      </c>
      <c r="E181" s="46"/>
      <c r="F181" s="25">
        <f t="shared" si="33"/>
        <v>4.7968999999999998E-3</v>
      </c>
      <c r="G181" s="25">
        <f t="shared" si="34"/>
        <v>0.110472607</v>
      </c>
      <c r="H181" s="25">
        <v>1.244E-2</v>
      </c>
      <c r="I181" s="25">
        <f t="shared" si="35"/>
        <v>1.1675E-2</v>
      </c>
      <c r="J181" s="25"/>
      <c r="K181" s="25">
        <f t="shared" si="36"/>
        <v>8.9885E-3</v>
      </c>
      <c r="L181" s="25">
        <f t="shared" si="37"/>
        <v>0.207005155</v>
      </c>
      <c r="M181" s="25">
        <v>1.001E-2</v>
      </c>
      <c r="N181" s="25">
        <f t="shared" si="38"/>
        <v>9.2449999999999997E-3</v>
      </c>
      <c r="O181" s="25"/>
      <c r="P181" s="25">
        <f t="shared" si="39"/>
        <v>7.7770999999999995E-3</v>
      </c>
      <c r="Q181" s="25">
        <f t="shared" si="40"/>
        <v>0.179106613</v>
      </c>
      <c r="R181" s="25">
        <v>1.371E-2</v>
      </c>
      <c r="S181" s="25">
        <f t="shared" si="41"/>
        <v>1.2945E-2</v>
      </c>
      <c r="T181" s="25"/>
      <c r="U181" s="25">
        <f t="shared" si="42"/>
        <v>9.6825000000000001E-3</v>
      </c>
      <c r="V181" s="25">
        <f t="shared" si="43"/>
        <v>0.222987975</v>
      </c>
      <c r="W181" s="25">
        <v>1.273E-2</v>
      </c>
      <c r="X181" s="25">
        <f t="shared" si="44"/>
        <v>1.1965E-2</v>
      </c>
      <c r="Y181" s="25"/>
      <c r="Z181" s="25">
        <f t="shared" si="45"/>
        <v>1.0004799999999999E-2</v>
      </c>
      <c r="AA181" s="25">
        <f t="shared" si="46"/>
        <v>0.23041054399999999</v>
      </c>
      <c r="AB181" s="25">
        <v>1.6299999999999999E-3</v>
      </c>
      <c r="AC181" s="25">
        <f t="shared" si="47"/>
        <v>7.6499999999999995E-4</v>
      </c>
    </row>
    <row r="182" spans="1:29" s="15" customFormat="1">
      <c r="A182" s="18">
        <v>430</v>
      </c>
      <c r="B182" s="25">
        <v>5.0000000000000002E-5</v>
      </c>
      <c r="C182" s="46">
        <v>7.5100000000000002E-3</v>
      </c>
      <c r="D182" s="25">
        <f t="shared" si="32"/>
        <v>6.705E-3</v>
      </c>
      <c r="E182" s="46"/>
      <c r="F182" s="25">
        <f t="shared" si="33"/>
        <v>4.4179000000000006E-3</v>
      </c>
      <c r="G182" s="25">
        <f t="shared" si="34"/>
        <v>0.10174423700000002</v>
      </c>
      <c r="H182" s="25">
        <v>1.191E-2</v>
      </c>
      <c r="I182" s="25">
        <f t="shared" si="35"/>
        <v>1.1105E-2</v>
      </c>
      <c r="J182" s="25"/>
      <c r="K182" s="25">
        <f t="shared" si="36"/>
        <v>8.4185000000000006E-3</v>
      </c>
      <c r="L182" s="25">
        <f t="shared" si="37"/>
        <v>0.19387805500000002</v>
      </c>
      <c r="M182" s="25">
        <v>9.7599999999999996E-3</v>
      </c>
      <c r="N182" s="25">
        <f t="shared" si="38"/>
        <v>8.9549999999999994E-3</v>
      </c>
      <c r="O182" s="25"/>
      <c r="P182" s="25">
        <f t="shared" si="39"/>
        <v>7.4870999999999991E-3</v>
      </c>
      <c r="Q182" s="25">
        <f t="shared" si="40"/>
        <v>0.17242791299999999</v>
      </c>
      <c r="R182" s="25">
        <v>1.325E-2</v>
      </c>
      <c r="S182" s="25">
        <f t="shared" si="41"/>
        <v>1.2444999999999999E-2</v>
      </c>
      <c r="T182" s="25"/>
      <c r="U182" s="25">
        <f t="shared" si="42"/>
        <v>9.1824999999999997E-3</v>
      </c>
      <c r="V182" s="25">
        <f t="shared" si="43"/>
        <v>0.21147297500000001</v>
      </c>
      <c r="W182" s="25">
        <v>1.1860000000000001E-2</v>
      </c>
      <c r="X182" s="25">
        <f t="shared" si="44"/>
        <v>1.1055000000000001E-2</v>
      </c>
      <c r="Y182" s="25"/>
      <c r="Z182" s="25">
        <f t="shared" si="45"/>
        <v>9.0948000000000001E-3</v>
      </c>
      <c r="AA182" s="25">
        <f t="shared" si="46"/>
        <v>0.20945324400000001</v>
      </c>
      <c r="AB182" s="25">
        <v>1.56E-3</v>
      </c>
      <c r="AC182" s="25">
        <f t="shared" si="47"/>
        <v>8.0499999999999994E-4</v>
      </c>
    </row>
    <row r="183" spans="1:29" s="15" customFormat="1">
      <c r="A183" s="18">
        <v>431</v>
      </c>
      <c r="B183" s="25">
        <v>5.0000000000000002E-5</v>
      </c>
      <c r="C183" s="46">
        <v>7.5100000000000002E-3</v>
      </c>
      <c r="D183" s="25">
        <f t="shared" si="32"/>
        <v>6.7350000000000005E-3</v>
      </c>
      <c r="E183" s="46"/>
      <c r="F183" s="25">
        <f t="shared" si="33"/>
        <v>4.4479000000000012E-3</v>
      </c>
      <c r="G183" s="25">
        <f t="shared" si="34"/>
        <v>0.10243513700000004</v>
      </c>
      <c r="H183" s="25">
        <v>1.2160000000000001E-2</v>
      </c>
      <c r="I183" s="25">
        <f t="shared" si="35"/>
        <v>1.1385000000000001E-2</v>
      </c>
      <c r="J183" s="25"/>
      <c r="K183" s="25">
        <f t="shared" si="36"/>
        <v>8.6985000000000014E-3</v>
      </c>
      <c r="L183" s="25">
        <f t="shared" si="37"/>
        <v>0.20032645500000004</v>
      </c>
      <c r="M183" s="25">
        <v>9.7000000000000003E-3</v>
      </c>
      <c r="N183" s="25">
        <f t="shared" si="38"/>
        <v>8.9250000000000006E-3</v>
      </c>
      <c r="O183" s="25"/>
      <c r="P183" s="25">
        <f t="shared" si="39"/>
        <v>7.4571000000000004E-3</v>
      </c>
      <c r="Q183" s="25">
        <f t="shared" si="40"/>
        <v>0.17173701300000002</v>
      </c>
      <c r="R183" s="25">
        <v>1.3270000000000001E-2</v>
      </c>
      <c r="S183" s="25">
        <f t="shared" si="41"/>
        <v>1.2495000000000001E-2</v>
      </c>
      <c r="T183" s="25"/>
      <c r="U183" s="25">
        <f t="shared" si="42"/>
        <v>9.2325000000000011E-3</v>
      </c>
      <c r="V183" s="25">
        <f t="shared" si="43"/>
        <v>0.21262447500000003</v>
      </c>
      <c r="W183" s="25">
        <v>1.235E-2</v>
      </c>
      <c r="X183" s="25">
        <f t="shared" si="44"/>
        <v>1.1575E-2</v>
      </c>
      <c r="Y183" s="25"/>
      <c r="Z183" s="25">
        <f t="shared" si="45"/>
        <v>9.6147999999999997E-3</v>
      </c>
      <c r="AA183" s="25">
        <f t="shared" si="46"/>
        <v>0.22142884400000001</v>
      </c>
      <c r="AB183" s="25">
        <v>1.5E-3</v>
      </c>
      <c r="AC183" s="25">
        <f t="shared" si="47"/>
        <v>7.7499999999999997E-4</v>
      </c>
    </row>
    <row r="184" spans="1:29" s="15" customFormat="1">
      <c r="A184" s="18">
        <v>432</v>
      </c>
      <c r="B184" s="25">
        <v>-3.0000000000000001E-5</v>
      </c>
      <c r="C184" s="46">
        <v>7.7299999999999999E-3</v>
      </c>
      <c r="D184" s="25">
        <f t="shared" si="32"/>
        <v>6.9550000000000002E-3</v>
      </c>
      <c r="E184" s="46"/>
      <c r="F184" s="25">
        <f t="shared" si="33"/>
        <v>4.6679000000000009E-3</v>
      </c>
      <c r="G184" s="25">
        <f t="shared" si="34"/>
        <v>0.10750173700000003</v>
      </c>
      <c r="H184" s="25">
        <v>1.18E-2</v>
      </c>
      <c r="I184" s="25">
        <f t="shared" si="35"/>
        <v>1.1025E-2</v>
      </c>
      <c r="J184" s="25"/>
      <c r="K184" s="25">
        <f t="shared" si="36"/>
        <v>8.3385000000000004E-3</v>
      </c>
      <c r="L184" s="25">
        <f t="shared" si="37"/>
        <v>0.19203565500000003</v>
      </c>
      <c r="M184" s="25">
        <v>9.7800000000000005E-3</v>
      </c>
      <c r="N184" s="25">
        <f t="shared" si="38"/>
        <v>9.0050000000000009E-3</v>
      </c>
      <c r="O184" s="25"/>
      <c r="P184" s="25">
        <f t="shared" si="39"/>
        <v>7.5371000000000006E-3</v>
      </c>
      <c r="Q184" s="25">
        <f t="shared" si="40"/>
        <v>0.17357941300000002</v>
      </c>
      <c r="R184" s="25">
        <v>1.3339999999999999E-2</v>
      </c>
      <c r="S184" s="25">
        <f t="shared" si="41"/>
        <v>1.2565E-2</v>
      </c>
      <c r="T184" s="25"/>
      <c r="U184" s="25">
        <f t="shared" si="42"/>
        <v>9.3025E-3</v>
      </c>
      <c r="V184" s="25">
        <f t="shared" si="43"/>
        <v>0.21423657500000001</v>
      </c>
      <c r="W184" s="25">
        <v>1.196E-2</v>
      </c>
      <c r="X184" s="25">
        <f t="shared" si="44"/>
        <v>1.1185E-2</v>
      </c>
      <c r="Y184" s="25"/>
      <c r="Z184" s="25">
        <f t="shared" si="45"/>
        <v>9.2248E-3</v>
      </c>
      <c r="AA184" s="25">
        <f t="shared" si="46"/>
        <v>0.212447144</v>
      </c>
      <c r="AB184" s="25">
        <v>1.58E-3</v>
      </c>
      <c r="AC184" s="25">
        <f t="shared" si="47"/>
        <v>7.7499999999999997E-4</v>
      </c>
    </row>
    <row r="185" spans="1:29" s="15" customFormat="1">
      <c r="A185" s="18">
        <v>433</v>
      </c>
      <c r="B185" s="25">
        <v>4.0000000000000003E-5</v>
      </c>
      <c r="C185" s="46">
        <v>7.4799999999999997E-3</v>
      </c>
      <c r="D185" s="25">
        <f t="shared" si="32"/>
        <v>6.6999999999999994E-3</v>
      </c>
      <c r="E185" s="46"/>
      <c r="F185" s="25">
        <f t="shared" si="33"/>
        <v>4.4128999999999991E-3</v>
      </c>
      <c r="G185" s="25">
        <f t="shared" si="34"/>
        <v>0.10162908699999998</v>
      </c>
      <c r="H185" s="25">
        <v>1.201E-2</v>
      </c>
      <c r="I185" s="25">
        <f t="shared" si="35"/>
        <v>1.123E-2</v>
      </c>
      <c r="J185" s="25"/>
      <c r="K185" s="25">
        <f t="shared" si="36"/>
        <v>8.5435000000000007E-3</v>
      </c>
      <c r="L185" s="25">
        <f t="shared" si="37"/>
        <v>0.19675680500000003</v>
      </c>
      <c r="M185" s="25">
        <v>9.4289999999999999E-3</v>
      </c>
      <c r="N185" s="25">
        <f t="shared" si="38"/>
        <v>8.6490000000000004E-3</v>
      </c>
      <c r="O185" s="25"/>
      <c r="P185" s="25">
        <f t="shared" si="39"/>
        <v>7.1811000000000002E-3</v>
      </c>
      <c r="Q185" s="25">
        <f t="shared" si="40"/>
        <v>0.165380733</v>
      </c>
      <c r="R185" s="25">
        <v>1.2999999999999999E-2</v>
      </c>
      <c r="S185" s="25">
        <f t="shared" si="41"/>
        <v>1.222E-2</v>
      </c>
      <c r="T185" s="25"/>
      <c r="U185" s="25">
        <f t="shared" si="42"/>
        <v>8.9575000000000002E-3</v>
      </c>
      <c r="V185" s="25">
        <f t="shared" si="43"/>
        <v>0.20629122500000002</v>
      </c>
      <c r="W185" s="25">
        <v>1.2070000000000001E-2</v>
      </c>
      <c r="X185" s="25">
        <f t="shared" si="44"/>
        <v>1.1290000000000001E-2</v>
      </c>
      <c r="Y185" s="25"/>
      <c r="Z185" s="25">
        <f t="shared" si="45"/>
        <v>9.3298000000000009E-3</v>
      </c>
      <c r="AA185" s="25">
        <f t="shared" si="46"/>
        <v>0.21486529400000004</v>
      </c>
      <c r="AB185" s="25">
        <v>1.5200000000000001E-3</v>
      </c>
      <c r="AC185" s="25">
        <f t="shared" si="47"/>
        <v>7.8000000000000009E-4</v>
      </c>
    </row>
    <row r="186" spans="1:29" s="15" customFormat="1">
      <c r="A186" s="18">
        <v>434</v>
      </c>
      <c r="B186" s="25">
        <v>-8.0000000000000007E-5</v>
      </c>
      <c r="C186" s="46">
        <v>7.45E-3</v>
      </c>
      <c r="D186" s="25">
        <f t="shared" si="32"/>
        <v>6.7299999999999999E-3</v>
      </c>
      <c r="E186" s="46"/>
      <c r="F186" s="25">
        <f t="shared" si="33"/>
        <v>4.4428999999999996E-3</v>
      </c>
      <c r="G186" s="25">
        <f t="shared" si="34"/>
        <v>0.102319987</v>
      </c>
      <c r="H186" s="25">
        <v>1.1469999999999999E-2</v>
      </c>
      <c r="I186" s="25">
        <f t="shared" si="35"/>
        <v>1.0749999999999999E-2</v>
      </c>
      <c r="J186" s="25"/>
      <c r="K186" s="25">
        <f t="shared" si="36"/>
        <v>8.0634999999999995E-3</v>
      </c>
      <c r="L186" s="25">
        <f t="shared" si="37"/>
        <v>0.18570240499999999</v>
      </c>
      <c r="M186" s="25">
        <v>9.3299999999999998E-3</v>
      </c>
      <c r="N186" s="25">
        <f t="shared" si="38"/>
        <v>8.6099999999999996E-3</v>
      </c>
      <c r="O186" s="25"/>
      <c r="P186" s="25">
        <f t="shared" si="39"/>
        <v>7.1420999999999993E-3</v>
      </c>
      <c r="Q186" s="25">
        <f t="shared" si="40"/>
        <v>0.164482563</v>
      </c>
      <c r="R186" s="25">
        <v>1.299E-2</v>
      </c>
      <c r="S186" s="25">
        <f t="shared" si="41"/>
        <v>1.227E-2</v>
      </c>
      <c r="T186" s="25"/>
      <c r="U186" s="25">
        <f t="shared" si="42"/>
        <v>9.0074999999999999E-3</v>
      </c>
      <c r="V186" s="25">
        <f t="shared" si="43"/>
        <v>0.20744272499999999</v>
      </c>
      <c r="W186" s="25">
        <v>1.145E-2</v>
      </c>
      <c r="X186" s="25">
        <f t="shared" si="44"/>
        <v>1.073E-2</v>
      </c>
      <c r="Y186" s="25"/>
      <c r="Z186" s="25">
        <f t="shared" si="45"/>
        <v>8.7697999999999995E-3</v>
      </c>
      <c r="AA186" s="25">
        <f t="shared" si="46"/>
        <v>0.201968494</v>
      </c>
      <c r="AB186" s="25">
        <v>1.5200000000000001E-3</v>
      </c>
      <c r="AC186" s="25">
        <f t="shared" si="47"/>
        <v>7.2000000000000005E-4</v>
      </c>
    </row>
    <row r="187" spans="1:29" s="15" customFormat="1">
      <c r="A187" s="18">
        <v>435</v>
      </c>
      <c r="B187" s="25">
        <v>-3.0000000000000001E-5</v>
      </c>
      <c r="C187" s="46">
        <v>7.4200000000000004E-3</v>
      </c>
      <c r="D187" s="25">
        <f t="shared" si="32"/>
        <v>6.6600000000000001E-3</v>
      </c>
      <c r="E187" s="46"/>
      <c r="F187" s="25">
        <f t="shared" si="33"/>
        <v>4.3729000000000007E-3</v>
      </c>
      <c r="G187" s="25">
        <f t="shared" si="34"/>
        <v>0.10070788700000002</v>
      </c>
      <c r="H187" s="25">
        <v>1.1849999999999999E-2</v>
      </c>
      <c r="I187" s="25">
        <f t="shared" si="35"/>
        <v>1.1089999999999999E-2</v>
      </c>
      <c r="J187" s="25"/>
      <c r="K187" s="25">
        <f t="shared" si="36"/>
        <v>8.4034999999999995E-3</v>
      </c>
      <c r="L187" s="25">
        <f t="shared" si="37"/>
        <v>0.193532605</v>
      </c>
      <c r="M187" s="25">
        <v>9.2399999999999999E-3</v>
      </c>
      <c r="N187" s="25">
        <f t="shared" si="38"/>
        <v>8.4799999999999997E-3</v>
      </c>
      <c r="O187" s="25"/>
      <c r="P187" s="25">
        <f t="shared" si="39"/>
        <v>7.0120999999999994E-3</v>
      </c>
      <c r="Q187" s="25">
        <f t="shared" si="40"/>
        <v>0.161488663</v>
      </c>
      <c r="R187" s="25">
        <v>1.2869999999999999E-2</v>
      </c>
      <c r="S187" s="25">
        <f t="shared" si="41"/>
        <v>1.2109999999999999E-2</v>
      </c>
      <c r="T187" s="25"/>
      <c r="U187" s="25">
        <f t="shared" si="42"/>
        <v>8.8474999999999995E-3</v>
      </c>
      <c r="V187" s="25">
        <f t="shared" si="43"/>
        <v>0.20375792500000001</v>
      </c>
      <c r="W187" s="25">
        <v>1.1979999999999999E-2</v>
      </c>
      <c r="X187" s="25">
        <f t="shared" si="44"/>
        <v>1.1219999999999999E-2</v>
      </c>
      <c r="Y187" s="25"/>
      <c r="Z187" s="25">
        <f t="shared" si="45"/>
        <v>9.2597999999999986E-3</v>
      </c>
      <c r="AA187" s="25">
        <f t="shared" si="46"/>
        <v>0.21325319399999998</v>
      </c>
      <c r="AB187" s="25">
        <v>1.5499999999999999E-3</v>
      </c>
      <c r="AC187" s="25">
        <f t="shared" si="47"/>
        <v>7.5999999999999993E-4</v>
      </c>
    </row>
    <row r="188" spans="1:29" s="15" customFormat="1">
      <c r="A188" s="18">
        <v>436</v>
      </c>
      <c r="B188" s="25">
        <v>-3.0000000000000001E-5</v>
      </c>
      <c r="C188" s="46">
        <v>7.2100000000000003E-3</v>
      </c>
      <c r="D188" s="25">
        <f t="shared" si="32"/>
        <v>6.4900000000000001E-3</v>
      </c>
      <c r="E188" s="46"/>
      <c r="F188" s="25">
        <f t="shared" si="33"/>
        <v>4.2029000000000007E-3</v>
      </c>
      <c r="G188" s="25">
        <f t="shared" si="34"/>
        <v>9.6792787000000019E-2</v>
      </c>
      <c r="H188" s="25">
        <v>1.111E-2</v>
      </c>
      <c r="I188" s="25">
        <f t="shared" si="35"/>
        <v>1.039E-2</v>
      </c>
      <c r="J188" s="25"/>
      <c r="K188" s="25">
        <f t="shared" si="36"/>
        <v>7.7035000000000003E-3</v>
      </c>
      <c r="L188" s="25">
        <f t="shared" si="37"/>
        <v>0.17741160500000003</v>
      </c>
      <c r="M188" s="25">
        <v>9.11E-3</v>
      </c>
      <c r="N188" s="25">
        <f t="shared" si="38"/>
        <v>8.3899999999999999E-3</v>
      </c>
      <c r="O188" s="25"/>
      <c r="P188" s="25">
        <f t="shared" si="39"/>
        <v>6.9220999999999996E-3</v>
      </c>
      <c r="Q188" s="25">
        <f t="shared" si="40"/>
        <v>0.15941596299999999</v>
      </c>
      <c r="R188" s="25">
        <v>1.2670000000000001E-2</v>
      </c>
      <c r="S188" s="25">
        <f t="shared" si="41"/>
        <v>1.1950000000000001E-2</v>
      </c>
      <c r="T188" s="25"/>
      <c r="U188" s="25">
        <f t="shared" si="42"/>
        <v>8.6875000000000008E-3</v>
      </c>
      <c r="V188" s="25">
        <f t="shared" si="43"/>
        <v>0.20007312500000002</v>
      </c>
      <c r="W188" s="25">
        <v>1.1299999999999999E-2</v>
      </c>
      <c r="X188" s="25">
        <f t="shared" si="44"/>
        <v>1.0579999999999999E-2</v>
      </c>
      <c r="Y188" s="25"/>
      <c r="Z188" s="25">
        <f t="shared" si="45"/>
        <v>8.6197999999999986E-3</v>
      </c>
      <c r="AA188" s="25">
        <f t="shared" si="46"/>
        <v>0.19851399399999997</v>
      </c>
      <c r="AB188" s="25">
        <v>1.47E-3</v>
      </c>
      <c r="AC188" s="25">
        <f t="shared" si="47"/>
        <v>7.1999999999999994E-4</v>
      </c>
    </row>
    <row r="189" spans="1:29" s="15" customFormat="1">
      <c r="A189" s="18">
        <v>437</v>
      </c>
      <c r="B189" s="25">
        <v>-1.0000000000000001E-5</v>
      </c>
      <c r="C189" s="46">
        <v>7.0000000000000001E-3</v>
      </c>
      <c r="D189" s="25">
        <f t="shared" si="32"/>
        <v>6.2350000000000001E-3</v>
      </c>
      <c r="E189" s="46"/>
      <c r="F189" s="25">
        <f t="shared" si="33"/>
        <v>3.9479000000000007E-3</v>
      </c>
      <c r="G189" s="25">
        <f t="shared" si="34"/>
        <v>9.0920137000000026E-2</v>
      </c>
      <c r="H189" s="25">
        <v>1.145E-2</v>
      </c>
      <c r="I189" s="25">
        <f t="shared" si="35"/>
        <v>1.0685E-2</v>
      </c>
      <c r="J189" s="25"/>
      <c r="K189" s="25">
        <f t="shared" si="36"/>
        <v>7.9985000000000004E-3</v>
      </c>
      <c r="L189" s="25">
        <f t="shared" si="37"/>
        <v>0.18420545500000002</v>
      </c>
      <c r="M189" s="25">
        <v>8.8500000000000002E-3</v>
      </c>
      <c r="N189" s="25">
        <f t="shared" si="38"/>
        <v>8.0850000000000002E-3</v>
      </c>
      <c r="O189" s="25"/>
      <c r="P189" s="25">
        <f t="shared" si="39"/>
        <v>6.6170999999999999E-3</v>
      </c>
      <c r="Q189" s="25">
        <f t="shared" si="40"/>
        <v>0.15239181300000001</v>
      </c>
      <c r="R189" s="25">
        <v>1.239E-2</v>
      </c>
      <c r="S189" s="25">
        <f t="shared" si="41"/>
        <v>1.1625E-2</v>
      </c>
      <c r="T189" s="25"/>
      <c r="U189" s="25">
        <f t="shared" si="42"/>
        <v>8.3625000000000001E-3</v>
      </c>
      <c r="V189" s="25">
        <f t="shared" si="43"/>
        <v>0.19258837500000001</v>
      </c>
      <c r="W189" s="25">
        <v>1.163E-2</v>
      </c>
      <c r="X189" s="25">
        <f t="shared" si="44"/>
        <v>1.0865E-2</v>
      </c>
      <c r="Y189" s="25"/>
      <c r="Z189" s="25">
        <f t="shared" si="45"/>
        <v>8.9047999999999992E-3</v>
      </c>
      <c r="AA189" s="25">
        <f t="shared" si="46"/>
        <v>0.205077544</v>
      </c>
      <c r="AB189" s="25">
        <v>1.5399999999999999E-3</v>
      </c>
      <c r="AC189" s="25">
        <f t="shared" si="47"/>
        <v>7.6499999999999995E-4</v>
      </c>
    </row>
    <row r="190" spans="1:29" s="15" customFormat="1">
      <c r="A190" s="18">
        <v>438</v>
      </c>
      <c r="B190" s="25">
        <v>-1E-4</v>
      </c>
      <c r="C190" s="46">
        <v>7.1900000000000002E-3</v>
      </c>
      <c r="D190" s="25">
        <f t="shared" si="32"/>
        <v>6.4450000000000002E-3</v>
      </c>
      <c r="E190" s="46"/>
      <c r="F190" s="25">
        <f t="shared" si="33"/>
        <v>4.1579000000000008E-3</v>
      </c>
      <c r="G190" s="25">
        <f t="shared" si="34"/>
        <v>9.5756437000000028E-2</v>
      </c>
      <c r="H190" s="25">
        <v>1.0840000000000001E-2</v>
      </c>
      <c r="I190" s="25">
        <f t="shared" si="35"/>
        <v>1.0095E-2</v>
      </c>
      <c r="J190" s="25"/>
      <c r="K190" s="25">
        <f t="shared" si="36"/>
        <v>7.4085000000000002E-3</v>
      </c>
      <c r="L190" s="25">
        <f t="shared" si="37"/>
        <v>0.17061775500000001</v>
      </c>
      <c r="M190" s="25">
        <v>8.9990000000000001E-3</v>
      </c>
      <c r="N190" s="25">
        <f t="shared" si="38"/>
        <v>8.2540000000000009E-3</v>
      </c>
      <c r="O190" s="25"/>
      <c r="P190" s="25">
        <f t="shared" si="39"/>
        <v>6.7861000000000006E-3</v>
      </c>
      <c r="Q190" s="25">
        <f t="shared" si="40"/>
        <v>0.15628388300000001</v>
      </c>
      <c r="R190" s="25">
        <v>1.234E-2</v>
      </c>
      <c r="S190" s="25">
        <f t="shared" si="41"/>
        <v>1.1595000000000001E-2</v>
      </c>
      <c r="T190" s="25"/>
      <c r="U190" s="25">
        <f t="shared" si="42"/>
        <v>8.3325000000000014E-3</v>
      </c>
      <c r="V190" s="25">
        <f t="shared" si="43"/>
        <v>0.19189747500000004</v>
      </c>
      <c r="W190" s="25">
        <v>1.0999999999999999E-2</v>
      </c>
      <c r="X190" s="25">
        <f t="shared" si="44"/>
        <v>1.0255E-2</v>
      </c>
      <c r="Y190" s="25"/>
      <c r="Z190" s="25">
        <f t="shared" si="45"/>
        <v>8.2947999999999997E-3</v>
      </c>
      <c r="AA190" s="25">
        <f t="shared" si="46"/>
        <v>0.19102924400000001</v>
      </c>
      <c r="AB190" s="25">
        <v>1.5900000000000001E-3</v>
      </c>
      <c r="AC190" s="25">
        <f t="shared" si="47"/>
        <v>7.45E-4</v>
      </c>
    </row>
    <row r="191" spans="1:29" s="15" customFormat="1">
      <c r="A191" s="18">
        <v>439</v>
      </c>
      <c r="B191" s="25">
        <v>0</v>
      </c>
      <c r="C191" s="46">
        <v>7.1000000000000004E-3</v>
      </c>
      <c r="D191" s="25">
        <f t="shared" si="32"/>
        <v>6.3250000000000008E-3</v>
      </c>
      <c r="E191" s="46"/>
      <c r="F191" s="25">
        <f t="shared" si="33"/>
        <v>4.0379000000000005E-3</v>
      </c>
      <c r="G191" s="25">
        <f t="shared" si="34"/>
        <v>9.2992837000000023E-2</v>
      </c>
      <c r="H191" s="25">
        <v>1.146E-2</v>
      </c>
      <c r="I191" s="25">
        <f t="shared" si="35"/>
        <v>1.0685E-2</v>
      </c>
      <c r="J191" s="25"/>
      <c r="K191" s="25">
        <f t="shared" si="36"/>
        <v>7.9985000000000004E-3</v>
      </c>
      <c r="L191" s="25">
        <f t="shared" si="37"/>
        <v>0.18420545500000002</v>
      </c>
      <c r="M191" s="25">
        <v>8.7889999999999999E-3</v>
      </c>
      <c r="N191" s="25">
        <f t="shared" si="38"/>
        <v>8.0140000000000003E-3</v>
      </c>
      <c r="O191" s="25"/>
      <c r="P191" s="25">
        <f t="shared" si="39"/>
        <v>6.5461E-3</v>
      </c>
      <c r="Q191" s="25">
        <f t="shared" si="40"/>
        <v>0.150756683</v>
      </c>
      <c r="R191" s="25">
        <v>1.213E-2</v>
      </c>
      <c r="S191" s="25">
        <f t="shared" si="41"/>
        <v>1.1355000000000001E-2</v>
      </c>
      <c r="T191" s="25"/>
      <c r="U191" s="25">
        <f t="shared" si="42"/>
        <v>8.0925000000000007E-3</v>
      </c>
      <c r="V191" s="25">
        <f t="shared" si="43"/>
        <v>0.18637027500000003</v>
      </c>
      <c r="W191" s="25">
        <v>1.145E-2</v>
      </c>
      <c r="X191" s="25">
        <f t="shared" si="44"/>
        <v>1.0675E-2</v>
      </c>
      <c r="Y191" s="25"/>
      <c r="Z191" s="25">
        <f t="shared" si="45"/>
        <v>8.7148E-3</v>
      </c>
      <c r="AA191" s="25">
        <f t="shared" si="46"/>
        <v>0.20070184400000002</v>
      </c>
      <c r="AB191" s="25">
        <v>1.5499999999999999E-3</v>
      </c>
      <c r="AC191" s="25">
        <f t="shared" si="47"/>
        <v>7.7499999999999997E-4</v>
      </c>
    </row>
    <row r="192" spans="1:29" s="15" customFormat="1">
      <c r="A192" s="18">
        <v>440</v>
      </c>
      <c r="B192" s="25">
        <v>-6.8999999999999997E-5</v>
      </c>
      <c r="C192" s="46">
        <v>7.0000000000000001E-3</v>
      </c>
      <c r="D192" s="25">
        <f t="shared" si="32"/>
        <v>6.3095E-3</v>
      </c>
      <c r="E192" s="46"/>
      <c r="F192" s="25">
        <f t="shared" si="33"/>
        <v>4.0224000000000006E-3</v>
      </c>
      <c r="G192" s="25">
        <f t="shared" si="34"/>
        <v>9.2635872000000022E-2</v>
      </c>
      <c r="H192" s="25">
        <v>1.072E-2</v>
      </c>
      <c r="I192" s="25">
        <f t="shared" si="35"/>
        <v>1.00295E-2</v>
      </c>
      <c r="J192" s="25"/>
      <c r="K192" s="25">
        <f t="shared" si="36"/>
        <v>7.3430000000000006E-3</v>
      </c>
      <c r="L192" s="25">
        <f t="shared" si="37"/>
        <v>0.16910929000000002</v>
      </c>
      <c r="M192" s="25">
        <v>8.5400000000000007E-3</v>
      </c>
      <c r="N192" s="25">
        <f t="shared" si="38"/>
        <v>7.8495000000000006E-3</v>
      </c>
      <c r="O192" s="25"/>
      <c r="P192" s="25">
        <f t="shared" si="39"/>
        <v>6.3816000000000003E-3</v>
      </c>
      <c r="Q192" s="25">
        <f t="shared" si="40"/>
        <v>0.14696824800000002</v>
      </c>
      <c r="R192" s="25">
        <v>1.2160000000000001E-2</v>
      </c>
      <c r="S192" s="25">
        <f t="shared" si="41"/>
        <v>1.1469500000000001E-2</v>
      </c>
      <c r="T192" s="25"/>
      <c r="U192" s="25">
        <f t="shared" si="42"/>
        <v>8.2070000000000008E-3</v>
      </c>
      <c r="V192" s="25">
        <f t="shared" si="43"/>
        <v>0.18900721000000004</v>
      </c>
      <c r="W192" s="25">
        <v>1.068E-2</v>
      </c>
      <c r="X192" s="25">
        <f t="shared" si="44"/>
        <v>9.9895000000000001E-3</v>
      </c>
      <c r="Y192" s="25"/>
      <c r="Z192" s="25">
        <f t="shared" si="45"/>
        <v>8.0292999999999996E-3</v>
      </c>
      <c r="AA192" s="25">
        <f t="shared" si="46"/>
        <v>0.184914779</v>
      </c>
      <c r="AB192" s="25">
        <v>1.4499999999999999E-3</v>
      </c>
      <c r="AC192" s="25">
        <f t="shared" si="47"/>
        <v>6.9049999999999992E-4</v>
      </c>
    </row>
    <row r="193" spans="1:29" s="15" customFormat="1">
      <c r="A193" s="18">
        <v>441</v>
      </c>
      <c r="B193" s="25">
        <v>4.0000000000000003E-5</v>
      </c>
      <c r="C193" s="46">
        <v>6.96E-3</v>
      </c>
      <c r="D193" s="25">
        <f t="shared" si="32"/>
        <v>6.195E-3</v>
      </c>
      <c r="E193" s="46"/>
      <c r="F193" s="25">
        <f t="shared" si="33"/>
        <v>3.9079000000000006E-3</v>
      </c>
      <c r="G193" s="25">
        <f t="shared" si="34"/>
        <v>8.9998937000000015E-2</v>
      </c>
      <c r="H193" s="25">
        <v>1.111E-2</v>
      </c>
      <c r="I193" s="25">
        <f t="shared" si="35"/>
        <v>1.0345E-2</v>
      </c>
      <c r="J193" s="25"/>
      <c r="K193" s="25">
        <f t="shared" si="36"/>
        <v>7.6585000000000004E-3</v>
      </c>
      <c r="L193" s="25">
        <f t="shared" si="37"/>
        <v>0.17637525500000001</v>
      </c>
      <c r="M193" s="25">
        <v>8.4200000000000004E-3</v>
      </c>
      <c r="N193" s="25">
        <f t="shared" si="38"/>
        <v>7.6550000000000003E-3</v>
      </c>
      <c r="O193" s="25"/>
      <c r="P193" s="25">
        <f t="shared" si="39"/>
        <v>6.1871000000000001E-3</v>
      </c>
      <c r="Q193" s="25">
        <f t="shared" si="40"/>
        <v>0.14248891299999999</v>
      </c>
      <c r="R193" s="25">
        <v>1.1990000000000001E-2</v>
      </c>
      <c r="S193" s="25">
        <f t="shared" si="41"/>
        <v>1.1225000000000001E-2</v>
      </c>
      <c r="T193" s="25"/>
      <c r="U193" s="25">
        <f t="shared" si="42"/>
        <v>7.9625000000000008E-3</v>
      </c>
      <c r="V193" s="25">
        <f t="shared" si="43"/>
        <v>0.18337637500000004</v>
      </c>
      <c r="W193" s="25">
        <v>1.0999999999999999E-2</v>
      </c>
      <c r="X193" s="25">
        <f t="shared" si="44"/>
        <v>1.0234999999999999E-2</v>
      </c>
      <c r="Y193" s="25"/>
      <c r="Z193" s="25">
        <f t="shared" si="45"/>
        <v>8.2747999999999988E-3</v>
      </c>
      <c r="AA193" s="25">
        <f t="shared" si="46"/>
        <v>0.19056864399999998</v>
      </c>
      <c r="AB193" s="25">
        <v>1.49E-3</v>
      </c>
      <c r="AC193" s="25">
        <f t="shared" si="47"/>
        <v>7.6500000000000005E-4</v>
      </c>
    </row>
    <row r="194" spans="1:29" s="15" customFormat="1">
      <c r="A194" s="18">
        <v>442</v>
      </c>
      <c r="B194" s="25">
        <v>-1.2E-4</v>
      </c>
      <c r="C194" s="46">
        <v>7.2500000000000004E-3</v>
      </c>
      <c r="D194" s="25">
        <f t="shared" si="32"/>
        <v>6.6E-3</v>
      </c>
      <c r="E194" s="46"/>
      <c r="F194" s="25">
        <f t="shared" si="33"/>
        <v>4.3128999999999997E-3</v>
      </c>
      <c r="G194" s="25">
        <f t="shared" si="34"/>
        <v>9.9326086999999993E-2</v>
      </c>
      <c r="H194" s="25">
        <v>1.0800000000000001E-2</v>
      </c>
      <c r="I194" s="25">
        <f t="shared" si="35"/>
        <v>1.0150000000000001E-2</v>
      </c>
      <c r="J194" s="25"/>
      <c r="K194" s="25">
        <f t="shared" si="36"/>
        <v>7.4635000000000014E-3</v>
      </c>
      <c r="L194" s="25">
        <f t="shared" si="37"/>
        <v>0.17188440500000005</v>
      </c>
      <c r="M194" s="25">
        <v>8.6700000000000006E-3</v>
      </c>
      <c r="N194" s="25">
        <f t="shared" si="38"/>
        <v>8.0200000000000011E-3</v>
      </c>
      <c r="O194" s="25"/>
      <c r="P194" s="25">
        <f t="shared" si="39"/>
        <v>6.5521000000000008E-3</v>
      </c>
      <c r="Q194" s="25">
        <f t="shared" si="40"/>
        <v>0.15089486300000002</v>
      </c>
      <c r="R194" s="25">
        <v>1.2019999999999999E-2</v>
      </c>
      <c r="S194" s="25">
        <f t="shared" si="41"/>
        <v>1.137E-2</v>
      </c>
      <c r="T194" s="25"/>
      <c r="U194" s="25">
        <f t="shared" si="42"/>
        <v>8.1075000000000001E-3</v>
      </c>
      <c r="V194" s="25">
        <f t="shared" si="43"/>
        <v>0.186715725</v>
      </c>
      <c r="W194" s="25">
        <v>1.0710000000000001E-2</v>
      </c>
      <c r="X194" s="25">
        <f t="shared" si="44"/>
        <v>1.0060000000000001E-2</v>
      </c>
      <c r="Y194" s="25"/>
      <c r="Z194" s="25">
        <f t="shared" si="45"/>
        <v>8.0998000000000007E-3</v>
      </c>
      <c r="AA194" s="25">
        <f t="shared" si="46"/>
        <v>0.18653839400000002</v>
      </c>
      <c r="AB194" s="25">
        <v>1.42E-3</v>
      </c>
      <c r="AC194" s="25">
        <f t="shared" si="47"/>
        <v>6.4999999999999997E-4</v>
      </c>
    </row>
    <row r="195" spans="1:29" s="15" customFormat="1">
      <c r="A195" s="18">
        <v>443</v>
      </c>
      <c r="B195" s="25">
        <v>-4.0000000000000003E-5</v>
      </c>
      <c r="C195" s="46">
        <v>6.6699999999999997E-3</v>
      </c>
      <c r="D195" s="25">
        <f t="shared" ref="D195:D258" si="48">C195-AC195</f>
        <v>5.9150000000000001E-3</v>
      </c>
      <c r="E195" s="46"/>
      <c r="F195" s="25">
        <f t="shared" ref="F195:F258" si="49">D195-0.0022871</f>
        <v>3.6279000000000003E-3</v>
      </c>
      <c r="G195" s="25">
        <f t="shared" ref="G195:G258" si="50">F195*23.03</f>
        <v>8.3550537000000008E-2</v>
      </c>
      <c r="H195" s="25">
        <v>1.082E-2</v>
      </c>
      <c r="I195" s="25">
        <f t="shared" ref="I195:I258" si="51">H195-AC195</f>
        <v>1.0064999999999999E-2</v>
      </c>
      <c r="J195" s="25"/>
      <c r="K195" s="25">
        <f t="shared" ref="K195:K258" si="52">I195-0.0026865</f>
        <v>7.3784999999999996E-3</v>
      </c>
      <c r="L195" s="25">
        <f t="shared" ref="L195:L258" si="53">K195*23.03</f>
        <v>0.16992685499999999</v>
      </c>
      <c r="M195" s="25">
        <v>8.3300000000000006E-3</v>
      </c>
      <c r="N195" s="25">
        <f t="shared" ref="N195:N258" si="54">M195-AC195</f>
        <v>7.575000000000001E-3</v>
      </c>
      <c r="O195" s="25"/>
      <c r="P195" s="25">
        <f t="shared" ref="P195:P258" si="55">N195-0.0014679</f>
        <v>6.1071000000000007E-3</v>
      </c>
      <c r="Q195" s="25">
        <f t="shared" ref="Q195:Q258" si="56">P195*23.03</f>
        <v>0.14064651300000003</v>
      </c>
      <c r="R195" s="25">
        <v>1.159E-2</v>
      </c>
      <c r="S195" s="25">
        <f t="shared" ref="S195:S258" si="57">R195-AC195</f>
        <v>1.0834999999999999E-2</v>
      </c>
      <c r="T195" s="25"/>
      <c r="U195" s="25">
        <f t="shared" ref="U195:U258" si="58">S195-0.0032625</f>
        <v>7.5724999999999994E-3</v>
      </c>
      <c r="V195" s="25">
        <f t="shared" ref="V195:V258" si="59">U195*23.03</f>
        <v>0.174394675</v>
      </c>
      <c r="W195" s="25">
        <v>1.0749999999999999E-2</v>
      </c>
      <c r="X195" s="25">
        <f t="shared" ref="X195:X258" si="60">W195-AC195</f>
        <v>9.9949999999999987E-3</v>
      </c>
      <c r="Y195" s="25"/>
      <c r="Z195" s="25">
        <f t="shared" ref="Z195:Z258" si="61">X195-0.0019602</f>
        <v>8.0347999999999982E-3</v>
      </c>
      <c r="AA195" s="25">
        <f t="shared" ref="AA195:AA258" si="62">Z195*23.03</f>
        <v>0.18504144399999997</v>
      </c>
      <c r="AB195" s="25">
        <v>1.5499999999999999E-3</v>
      </c>
      <c r="AC195" s="25">
        <f t="shared" ref="AC195:AC258" si="63">(B195+AB195)/2</f>
        <v>7.5499999999999992E-4</v>
      </c>
    </row>
    <row r="196" spans="1:29" s="15" customFormat="1">
      <c r="A196" s="18">
        <v>444</v>
      </c>
      <c r="B196" s="25">
        <v>-1.1E-4</v>
      </c>
      <c r="C196" s="46">
        <v>6.8700000000000002E-3</v>
      </c>
      <c r="D196" s="25">
        <f t="shared" si="48"/>
        <v>6.2350000000000001E-3</v>
      </c>
      <c r="E196" s="46"/>
      <c r="F196" s="25">
        <f t="shared" si="49"/>
        <v>3.9479000000000007E-3</v>
      </c>
      <c r="G196" s="25">
        <f t="shared" si="50"/>
        <v>9.0920137000000026E-2</v>
      </c>
      <c r="H196" s="25">
        <v>1.056E-2</v>
      </c>
      <c r="I196" s="25">
        <f t="shared" si="51"/>
        <v>9.9249999999999998E-3</v>
      </c>
      <c r="J196" s="25"/>
      <c r="K196" s="25">
        <f t="shared" si="52"/>
        <v>7.2385000000000001E-3</v>
      </c>
      <c r="L196" s="25">
        <f t="shared" si="53"/>
        <v>0.16670265500000001</v>
      </c>
      <c r="M196" s="25">
        <v>8.26E-3</v>
      </c>
      <c r="N196" s="25">
        <f t="shared" si="54"/>
        <v>7.6249999999999998E-3</v>
      </c>
      <c r="O196" s="25"/>
      <c r="P196" s="25">
        <f t="shared" si="55"/>
        <v>6.1570999999999996E-3</v>
      </c>
      <c r="Q196" s="25">
        <f t="shared" si="56"/>
        <v>0.141798013</v>
      </c>
      <c r="R196" s="25">
        <v>1.167E-2</v>
      </c>
      <c r="S196" s="25">
        <f t="shared" si="57"/>
        <v>1.1035E-2</v>
      </c>
      <c r="T196" s="25"/>
      <c r="U196" s="25">
        <f t="shared" si="58"/>
        <v>7.7724999999999999E-3</v>
      </c>
      <c r="V196" s="25">
        <f t="shared" si="59"/>
        <v>0.179000675</v>
      </c>
      <c r="W196" s="25">
        <v>1.043E-2</v>
      </c>
      <c r="X196" s="25">
        <f t="shared" si="60"/>
        <v>9.7949999999999999E-3</v>
      </c>
      <c r="Y196" s="25"/>
      <c r="Z196" s="25">
        <f t="shared" si="61"/>
        <v>7.8347999999999994E-3</v>
      </c>
      <c r="AA196" s="25">
        <f t="shared" si="62"/>
        <v>0.180435444</v>
      </c>
      <c r="AB196" s="25">
        <v>1.3799999999999999E-3</v>
      </c>
      <c r="AC196" s="25">
        <f t="shared" si="63"/>
        <v>6.3499999999999993E-4</v>
      </c>
    </row>
    <row r="197" spans="1:29" s="15" customFormat="1">
      <c r="A197" s="18">
        <v>445</v>
      </c>
      <c r="B197" s="25">
        <v>1.0000000000000001E-5</v>
      </c>
      <c r="C197" s="46">
        <v>6.8999999999999999E-3</v>
      </c>
      <c r="D197" s="25">
        <f t="shared" si="48"/>
        <v>6.1500000000000001E-3</v>
      </c>
      <c r="E197" s="46"/>
      <c r="F197" s="25">
        <f t="shared" si="49"/>
        <v>3.8629000000000003E-3</v>
      </c>
      <c r="G197" s="25">
        <f t="shared" si="50"/>
        <v>8.896258700000001E-2</v>
      </c>
      <c r="H197" s="25">
        <v>1.073E-2</v>
      </c>
      <c r="I197" s="25">
        <f t="shared" si="51"/>
        <v>9.9799999999999993E-3</v>
      </c>
      <c r="J197" s="25"/>
      <c r="K197" s="25">
        <f t="shared" si="52"/>
        <v>7.2934999999999996E-3</v>
      </c>
      <c r="L197" s="25">
        <f t="shared" si="53"/>
        <v>0.16796930500000001</v>
      </c>
      <c r="M197" s="25">
        <v>8.1799999999999998E-3</v>
      </c>
      <c r="N197" s="25">
        <f t="shared" si="54"/>
        <v>7.43E-3</v>
      </c>
      <c r="O197" s="25"/>
      <c r="P197" s="25">
        <f t="shared" si="55"/>
        <v>5.9620999999999997E-3</v>
      </c>
      <c r="Q197" s="25">
        <f t="shared" si="56"/>
        <v>0.13730716300000001</v>
      </c>
      <c r="R197" s="25">
        <v>1.157E-2</v>
      </c>
      <c r="S197" s="25">
        <f t="shared" si="57"/>
        <v>1.082E-2</v>
      </c>
      <c r="T197" s="25"/>
      <c r="U197" s="25">
        <f t="shared" si="58"/>
        <v>7.5575E-3</v>
      </c>
      <c r="V197" s="25">
        <f t="shared" si="59"/>
        <v>0.174049225</v>
      </c>
      <c r="W197" s="25">
        <v>1.056E-2</v>
      </c>
      <c r="X197" s="25">
        <f t="shared" si="60"/>
        <v>9.8099999999999993E-3</v>
      </c>
      <c r="Y197" s="25"/>
      <c r="Z197" s="25">
        <f t="shared" si="61"/>
        <v>7.8497999999999988E-3</v>
      </c>
      <c r="AA197" s="25">
        <f t="shared" si="62"/>
        <v>0.18078089399999997</v>
      </c>
      <c r="AB197" s="25">
        <v>1.49E-3</v>
      </c>
      <c r="AC197" s="25">
        <f t="shared" si="63"/>
        <v>7.5000000000000002E-4</v>
      </c>
    </row>
    <row r="198" spans="1:29" s="15" customFormat="1">
      <c r="A198" s="18">
        <v>446</v>
      </c>
      <c r="B198" s="25">
        <v>-1.0000000000000001E-5</v>
      </c>
      <c r="C198" s="46">
        <v>6.7999999999999996E-3</v>
      </c>
      <c r="D198" s="25">
        <f t="shared" si="48"/>
        <v>6.1199999999999996E-3</v>
      </c>
      <c r="E198" s="46"/>
      <c r="F198" s="25">
        <f t="shared" si="49"/>
        <v>3.8328999999999998E-3</v>
      </c>
      <c r="G198" s="25">
        <f t="shared" si="50"/>
        <v>8.8271687000000001E-2</v>
      </c>
      <c r="H198" s="25">
        <v>1.042E-2</v>
      </c>
      <c r="I198" s="25">
        <f t="shared" si="51"/>
        <v>9.7400000000000004E-3</v>
      </c>
      <c r="J198" s="25"/>
      <c r="K198" s="25">
        <f t="shared" si="52"/>
        <v>7.0535000000000007E-3</v>
      </c>
      <c r="L198" s="25">
        <f t="shared" si="53"/>
        <v>0.16244210500000003</v>
      </c>
      <c r="M198" s="25">
        <v>8.0590000000000002E-3</v>
      </c>
      <c r="N198" s="25">
        <f t="shared" si="54"/>
        <v>7.3790000000000001E-3</v>
      </c>
      <c r="O198" s="25"/>
      <c r="P198" s="25">
        <f t="shared" si="55"/>
        <v>5.9110999999999999E-3</v>
      </c>
      <c r="Q198" s="25">
        <f t="shared" si="56"/>
        <v>0.136132633</v>
      </c>
      <c r="R198" s="25">
        <v>1.149E-2</v>
      </c>
      <c r="S198" s="25">
        <f t="shared" si="57"/>
        <v>1.081E-2</v>
      </c>
      <c r="T198" s="25"/>
      <c r="U198" s="25">
        <f t="shared" si="58"/>
        <v>7.5475000000000004E-3</v>
      </c>
      <c r="V198" s="25">
        <f t="shared" si="59"/>
        <v>0.17381892500000001</v>
      </c>
      <c r="W198" s="25">
        <v>1.025E-2</v>
      </c>
      <c r="X198" s="25">
        <f t="shared" si="60"/>
        <v>9.5700000000000004E-3</v>
      </c>
      <c r="Y198" s="25"/>
      <c r="Z198" s="25">
        <f t="shared" si="61"/>
        <v>7.6097999999999999E-3</v>
      </c>
      <c r="AA198" s="25">
        <f t="shared" si="62"/>
        <v>0.17525369400000002</v>
      </c>
      <c r="AB198" s="25">
        <v>1.3699999999999999E-3</v>
      </c>
      <c r="AC198" s="25">
        <f t="shared" si="63"/>
        <v>6.7999999999999994E-4</v>
      </c>
    </row>
    <row r="199" spans="1:29" s="15" customFormat="1">
      <c r="A199" s="18">
        <v>447</v>
      </c>
      <c r="B199" s="25">
        <v>0</v>
      </c>
      <c r="C199" s="46">
        <v>6.7799999999999996E-3</v>
      </c>
      <c r="D199" s="25">
        <f t="shared" si="48"/>
        <v>6.0649999999999992E-3</v>
      </c>
      <c r="E199" s="46"/>
      <c r="F199" s="25">
        <f t="shared" si="49"/>
        <v>3.7778999999999994E-3</v>
      </c>
      <c r="G199" s="25">
        <f t="shared" si="50"/>
        <v>8.7005036999999993E-2</v>
      </c>
      <c r="H199" s="25">
        <v>1.0489999999999999E-2</v>
      </c>
      <c r="I199" s="25">
        <f t="shared" si="51"/>
        <v>9.774999999999999E-3</v>
      </c>
      <c r="J199" s="25"/>
      <c r="K199" s="25">
        <f t="shared" si="52"/>
        <v>7.0884999999999993E-3</v>
      </c>
      <c r="L199" s="25">
        <f t="shared" si="53"/>
        <v>0.16324815500000001</v>
      </c>
      <c r="M199" s="25">
        <v>8.1600000000000006E-3</v>
      </c>
      <c r="N199" s="25">
        <f t="shared" si="54"/>
        <v>7.4450000000000002E-3</v>
      </c>
      <c r="O199" s="25"/>
      <c r="P199" s="25">
        <f t="shared" si="55"/>
        <v>5.9770999999999999E-3</v>
      </c>
      <c r="Q199" s="25">
        <f t="shared" si="56"/>
        <v>0.13765261300000001</v>
      </c>
      <c r="R199" s="25">
        <v>1.142E-2</v>
      </c>
      <c r="S199" s="25">
        <f t="shared" si="57"/>
        <v>1.0704999999999999E-2</v>
      </c>
      <c r="T199" s="25"/>
      <c r="U199" s="25">
        <f t="shared" si="58"/>
        <v>7.4424999999999995E-3</v>
      </c>
      <c r="V199" s="25">
        <f t="shared" si="59"/>
        <v>0.17140077500000001</v>
      </c>
      <c r="W199" s="25">
        <v>1.04E-2</v>
      </c>
      <c r="X199" s="25">
        <f t="shared" si="60"/>
        <v>9.6849999999999992E-3</v>
      </c>
      <c r="Y199" s="25"/>
      <c r="Z199" s="25">
        <f t="shared" si="61"/>
        <v>7.7247999999999987E-3</v>
      </c>
      <c r="AA199" s="25">
        <f t="shared" si="62"/>
        <v>0.17790214399999998</v>
      </c>
      <c r="AB199" s="25">
        <v>1.4300000000000001E-3</v>
      </c>
      <c r="AC199" s="25">
        <f t="shared" si="63"/>
        <v>7.1500000000000003E-4</v>
      </c>
    </row>
    <row r="200" spans="1:29" s="15" customFormat="1">
      <c r="A200" s="18">
        <v>448</v>
      </c>
      <c r="B200" s="25">
        <v>-9.0000000000000006E-5</v>
      </c>
      <c r="C200" s="46">
        <v>6.6299999999999996E-3</v>
      </c>
      <c r="D200" s="25">
        <f t="shared" si="48"/>
        <v>5.96E-3</v>
      </c>
      <c r="E200" s="46"/>
      <c r="F200" s="25">
        <f t="shared" si="49"/>
        <v>3.6729000000000002E-3</v>
      </c>
      <c r="G200" s="25">
        <f t="shared" si="50"/>
        <v>8.4586887000000013E-2</v>
      </c>
      <c r="H200" s="25">
        <v>1.01E-2</v>
      </c>
      <c r="I200" s="25">
        <f t="shared" si="51"/>
        <v>9.4299999999999991E-3</v>
      </c>
      <c r="J200" s="25"/>
      <c r="K200" s="25">
        <f t="shared" si="52"/>
        <v>6.7434999999999995E-3</v>
      </c>
      <c r="L200" s="25">
        <f t="shared" si="53"/>
        <v>0.15530280499999999</v>
      </c>
      <c r="M200" s="25">
        <v>7.92E-3</v>
      </c>
      <c r="N200" s="25">
        <f t="shared" si="54"/>
        <v>7.2499999999999995E-3</v>
      </c>
      <c r="O200" s="25"/>
      <c r="P200" s="25">
        <f t="shared" si="55"/>
        <v>5.7820999999999992E-3</v>
      </c>
      <c r="Q200" s="25">
        <f t="shared" si="56"/>
        <v>0.13316176299999999</v>
      </c>
      <c r="R200" s="25">
        <v>1.116E-2</v>
      </c>
      <c r="S200" s="25">
        <f t="shared" si="57"/>
        <v>1.0489999999999999E-2</v>
      </c>
      <c r="T200" s="25"/>
      <c r="U200" s="25">
        <f t="shared" si="58"/>
        <v>7.2274999999999995E-3</v>
      </c>
      <c r="V200" s="25">
        <f t="shared" si="59"/>
        <v>0.16644932500000001</v>
      </c>
      <c r="W200" s="25">
        <v>9.92E-3</v>
      </c>
      <c r="X200" s="25">
        <f t="shared" si="60"/>
        <v>9.2499999999999995E-3</v>
      </c>
      <c r="Y200" s="25"/>
      <c r="Z200" s="25">
        <f t="shared" si="61"/>
        <v>7.2897999999999991E-3</v>
      </c>
      <c r="AA200" s="25">
        <f t="shared" si="62"/>
        <v>0.16788409399999998</v>
      </c>
      <c r="AB200" s="25">
        <v>1.4300000000000001E-3</v>
      </c>
      <c r="AC200" s="25">
        <f t="shared" si="63"/>
        <v>6.7000000000000002E-4</v>
      </c>
    </row>
    <row r="201" spans="1:29" s="15" customFormat="1">
      <c r="A201" s="18">
        <v>449</v>
      </c>
      <c r="B201" s="25">
        <v>-6.0000000000000002E-5</v>
      </c>
      <c r="C201" s="46">
        <v>6.7799999999999996E-3</v>
      </c>
      <c r="D201" s="25">
        <f t="shared" si="48"/>
        <v>6.0599999999999994E-3</v>
      </c>
      <c r="E201" s="46"/>
      <c r="F201" s="25">
        <f t="shared" si="49"/>
        <v>3.7728999999999996E-3</v>
      </c>
      <c r="G201" s="25">
        <f t="shared" si="50"/>
        <v>8.6889886999999999E-2</v>
      </c>
      <c r="H201" s="25">
        <v>1.034E-2</v>
      </c>
      <c r="I201" s="25">
        <f t="shared" si="51"/>
        <v>9.6200000000000001E-3</v>
      </c>
      <c r="J201" s="25"/>
      <c r="K201" s="25">
        <f t="shared" si="52"/>
        <v>6.9335000000000004E-3</v>
      </c>
      <c r="L201" s="25">
        <f t="shared" si="53"/>
        <v>0.15967850500000003</v>
      </c>
      <c r="M201" s="25">
        <v>7.8700000000000003E-3</v>
      </c>
      <c r="N201" s="25">
        <f t="shared" si="54"/>
        <v>7.1500000000000001E-3</v>
      </c>
      <c r="O201" s="25"/>
      <c r="P201" s="25">
        <f t="shared" si="55"/>
        <v>5.6820999999999998E-3</v>
      </c>
      <c r="Q201" s="25">
        <f t="shared" si="56"/>
        <v>0.13085876299999999</v>
      </c>
      <c r="R201" s="25">
        <v>1.11E-2</v>
      </c>
      <c r="S201" s="25">
        <f t="shared" si="57"/>
        <v>1.038E-2</v>
      </c>
      <c r="T201" s="25"/>
      <c r="U201" s="25">
        <f t="shared" si="58"/>
        <v>7.1175000000000006E-3</v>
      </c>
      <c r="V201" s="25">
        <f t="shared" si="59"/>
        <v>0.16391602500000002</v>
      </c>
      <c r="W201" s="25">
        <v>1.0189999999999999E-2</v>
      </c>
      <c r="X201" s="25">
        <f t="shared" si="60"/>
        <v>9.4699999999999993E-3</v>
      </c>
      <c r="Y201" s="25"/>
      <c r="Z201" s="25">
        <f t="shared" si="61"/>
        <v>7.5097999999999988E-3</v>
      </c>
      <c r="AA201" s="25">
        <f t="shared" si="62"/>
        <v>0.17295069399999999</v>
      </c>
      <c r="AB201" s="25">
        <v>1.5E-3</v>
      </c>
      <c r="AC201" s="25">
        <f t="shared" si="63"/>
        <v>7.2000000000000005E-4</v>
      </c>
    </row>
    <row r="202" spans="1:29" s="15" customFormat="1">
      <c r="A202" s="18">
        <v>450</v>
      </c>
      <c r="B202" s="25">
        <v>-1.0000000000000001E-5</v>
      </c>
      <c r="C202" s="46">
        <v>6.6E-3</v>
      </c>
      <c r="D202" s="25">
        <f t="shared" si="48"/>
        <v>5.8500000000000002E-3</v>
      </c>
      <c r="E202" s="46"/>
      <c r="F202" s="25">
        <f t="shared" si="49"/>
        <v>3.5629000000000004E-3</v>
      </c>
      <c r="G202" s="25">
        <f t="shared" si="50"/>
        <v>8.2053587000000011E-2</v>
      </c>
      <c r="H202" s="25">
        <v>1.004E-2</v>
      </c>
      <c r="I202" s="25">
        <f t="shared" si="51"/>
        <v>9.2899999999999996E-3</v>
      </c>
      <c r="J202" s="25"/>
      <c r="K202" s="25">
        <f t="shared" si="52"/>
        <v>6.6035E-3</v>
      </c>
      <c r="L202" s="25">
        <f t="shared" si="53"/>
        <v>0.15207860500000001</v>
      </c>
      <c r="M202" s="25">
        <v>7.9000000000000008E-3</v>
      </c>
      <c r="N202" s="25">
        <f t="shared" si="54"/>
        <v>7.150000000000001E-3</v>
      </c>
      <c r="O202" s="25"/>
      <c r="P202" s="25">
        <f t="shared" si="55"/>
        <v>5.6821000000000007E-3</v>
      </c>
      <c r="Q202" s="25">
        <f t="shared" si="56"/>
        <v>0.13085876300000002</v>
      </c>
      <c r="R202" s="25">
        <v>1.11E-2</v>
      </c>
      <c r="S202" s="25">
        <f t="shared" si="57"/>
        <v>1.035E-2</v>
      </c>
      <c r="T202" s="25"/>
      <c r="U202" s="25">
        <f t="shared" si="58"/>
        <v>7.0875E-3</v>
      </c>
      <c r="V202" s="25">
        <f t="shared" si="59"/>
        <v>0.163225125</v>
      </c>
      <c r="W202" s="25">
        <v>9.8200000000000006E-3</v>
      </c>
      <c r="X202" s="25">
        <f t="shared" si="60"/>
        <v>9.0699999999999999E-3</v>
      </c>
      <c r="Y202" s="25"/>
      <c r="Z202" s="25">
        <f t="shared" si="61"/>
        <v>7.1097999999999995E-3</v>
      </c>
      <c r="AA202" s="25">
        <f t="shared" si="62"/>
        <v>0.16373869399999999</v>
      </c>
      <c r="AB202" s="25">
        <v>1.5100000000000001E-3</v>
      </c>
      <c r="AC202" s="25">
        <f t="shared" si="63"/>
        <v>7.5000000000000002E-4</v>
      </c>
    </row>
    <row r="203" spans="1:29" s="15" customFormat="1">
      <c r="A203" s="18">
        <v>451</v>
      </c>
      <c r="B203" s="25">
        <v>-5.0000000000000002E-5</v>
      </c>
      <c r="C203" s="46">
        <v>6.4900000000000001E-3</v>
      </c>
      <c r="D203" s="25">
        <f t="shared" si="48"/>
        <v>5.7450000000000001E-3</v>
      </c>
      <c r="E203" s="46"/>
      <c r="F203" s="25">
        <f t="shared" si="49"/>
        <v>3.4579000000000003E-3</v>
      </c>
      <c r="G203" s="25">
        <f t="shared" si="50"/>
        <v>7.9635437000000017E-2</v>
      </c>
      <c r="H203" s="25">
        <v>1.0059999999999999E-2</v>
      </c>
      <c r="I203" s="25">
        <f t="shared" si="51"/>
        <v>9.3150000000000004E-3</v>
      </c>
      <c r="J203" s="25"/>
      <c r="K203" s="25">
        <f t="shared" si="52"/>
        <v>6.6285000000000007E-3</v>
      </c>
      <c r="L203" s="25">
        <f t="shared" si="53"/>
        <v>0.15265435500000002</v>
      </c>
      <c r="M203" s="25">
        <v>7.6400000000000001E-3</v>
      </c>
      <c r="N203" s="25">
        <f t="shared" si="54"/>
        <v>6.8950000000000001E-3</v>
      </c>
      <c r="O203" s="25"/>
      <c r="P203" s="25">
        <f t="shared" si="55"/>
        <v>5.4270999999999998E-3</v>
      </c>
      <c r="Q203" s="25">
        <f t="shared" si="56"/>
        <v>0.124986113</v>
      </c>
      <c r="R203" s="25">
        <v>1.086E-2</v>
      </c>
      <c r="S203" s="25">
        <f t="shared" si="57"/>
        <v>1.0114999999999999E-2</v>
      </c>
      <c r="T203" s="25"/>
      <c r="U203" s="25">
        <f t="shared" si="58"/>
        <v>6.8524999999999992E-3</v>
      </c>
      <c r="V203" s="25">
        <f t="shared" si="59"/>
        <v>0.157813075</v>
      </c>
      <c r="W203" s="25">
        <v>9.8490000000000001E-3</v>
      </c>
      <c r="X203" s="25">
        <f t="shared" si="60"/>
        <v>9.104000000000001E-3</v>
      </c>
      <c r="Y203" s="25"/>
      <c r="Z203" s="25">
        <f t="shared" si="61"/>
        <v>7.1438000000000005E-3</v>
      </c>
      <c r="AA203" s="25">
        <f t="shared" si="62"/>
        <v>0.16452171400000001</v>
      </c>
      <c r="AB203" s="25">
        <v>1.5399999999999999E-3</v>
      </c>
      <c r="AC203" s="25">
        <f t="shared" si="63"/>
        <v>7.45E-4</v>
      </c>
    </row>
    <row r="204" spans="1:29" s="15" customFormat="1">
      <c r="A204" s="18">
        <v>452</v>
      </c>
      <c r="B204" s="25">
        <v>-1.2999999999999999E-4</v>
      </c>
      <c r="C204" s="46">
        <v>6.5199999999999998E-3</v>
      </c>
      <c r="D204" s="25">
        <f t="shared" si="48"/>
        <v>5.8100000000000001E-3</v>
      </c>
      <c r="E204" s="46"/>
      <c r="F204" s="25">
        <f t="shared" si="49"/>
        <v>3.5229000000000003E-3</v>
      </c>
      <c r="G204" s="25">
        <f t="shared" si="50"/>
        <v>8.1132387000000014E-2</v>
      </c>
      <c r="H204" s="25">
        <v>9.8200000000000006E-3</v>
      </c>
      <c r="I204" s="25">
        <f t="shared" si="51"/>
        <v>9.11E-3</v>
      </c>
      <c r="J204" s="25"/>
      <c r="K204" s="25">
        <f t="shared" si="52"/>
        <v>6.4235000000000004E-3</v>
      </c>
      <c r="L204" s="25">
        <f t="shared" si="53"/>
        <v>0.14793320500000001</v>
      </c>
      <c r="M204" s="25">
        <v>7.7299999999999999E-3</v>
      </c>
      <c r="N204" s="25">
        <f t="shared" si="54"/>
        <v>7.0200000000000002E-3</v>
      </c>
      <c r="O204" s="25"/>
      <c r="P204" s="25">
        <f t="shared" si="55"/>
        <v>5.5520999999999999E-3</v>
      </c>
      <c r="Q204" s="25">
        <f t="shared" si="56"/>
        <v>0.127864863</v>
      </c>
      <c r="R204" s="25">
        <v>1.093E-2</v>
      </c>
      <c r="S204" s="25">
        <f t="shared" si="57"/>
        <v>1.022E-2</v>
      </c>
      <c r="T204" s="25"/>
      <c r="U204" s="25">
        <f t="shared" si="58"/>
        <v>6.9575000000000001E-3</v>
      </c>
      <c r="V204" s="25">
        <f t="shared" si="59"/>
        <v>0.160231225</v>
      </c>
      <c r="W204" s="25">
        <v>9.6200000000000001E-3</v>
      </c>
      <c r="X204" s="25">
        <f t="shared" si="60"/>
        <v>8.9099999999999995E-3</v>
      </c>
      <c r="Y204" s="25"/>
      <c r="Z204" s="25">
        <f t="shared" si="61"/>
        <v>6.949799999999999E-3</v>
      </c>
      <c r="AA204" s="25">
        <f t="shared" si="62"/>
        <v>0.16005389399999997</v>
      </c>
      <c r="AB204" s="25">
        <v>1.5499999999999999E-3</v>
      </c>
      <c r="AC204" s="25">
        <f t="shared" si="63"/>
        <v>7.1000000000000002E-4</v>
      </c>
    </row>
    <row r="205" spans="1:29" s="15" customFormat="1">
      <c r="A205" s="18">
        <v>453</v>
      </c>
      <c r="B205" s="25">
        <v>-1.1E-4</v>
      </c>
      <c r="C205" s="46">
        <v>6.3400000000000001E-3</v>
      </c>
      <c r="D205" s="25">
        <f t="shared" si="48"/>
        <v>5.6249999999999998E-3</v>
      </c>
      <c r="E205" s="46"/>
      <c r="F205" s="25">
        <f t="shared" si="49"/>
        <v>3.3379E-3</v>
      </c>
      <c r="G205" s="25">
        <f t="shared" si="50"/>
        <v>7.6871836999999998E-2</v>
      </c>
      <c r="H205" s="25">
        <v>9.8490000000000001E-3</v>
      </c>
      <c r="I205" s="25">
        <f t="shared" si="51"/>
        <v>9.1339999999999998E-3</v>
      </c>
      <c r="J205" s="25"/>
      <c r="K205" s="25">
        <f t="shared" si="52"/>
        <v>6.4475000000000001E-3</v>
      </c>
      <c r="L205" s="25">
        <f t="shared" si="53"/>
        <v>0.14848592500000002</v>
      </c>
      <c r="M205" s="25">
        <v>7.4200000000000004E-3</v>
      </c>
      <c r="N205" s="25">
        <f t="shared" si="54"/>
        <v>6.7050000000000009E-3</v>
      </c>
      <c r="O205" s="25"/>
      <c r="P205" s="25">
        <f t="shared" si="55"/>
        <v>5.2371000000000006E-3</v>
      </c>
      <c r="Q205" s="25">
        <f t="shared" si="56"/>
        <v>0.12061041300000001</v>
      </c>
      <c r="R205" s="25">
        <v>1.0619999999999999E-2</v>
      </c>
      <c r="S205" s="25">
        <f t="shared" si="57"/>
        <v>9.9049999999999989E-3</v>
      </c>
      <c r="T205" s="25"/>
      <c r="U205" s="25">
        <f t="shared" si="58"/>
        <v>6.6424999999999991E-3</v>
      </c>
      <c r="V205" s="25">
        <f t="shared" si="59"/>
        <v>0.15297677499999998</v>
      </c>
      <c r="W205" s="25">
        <v>9.639E-3</v>
      </c>
      <c r="X205" s="25">
        <f t="shared" si="60"/>
        <v>8.9239999999999996E-3</v>
      </c>
      <c r="Y205" s="25"/>
      <c r="Z205" s="25">
        <f t="shared" si="61"/>
        <v>6.9637999999999992E-3</v>
      </c>
      <c r="AA205" s="25">
        <f t="shared" si="62"/>
        <v>0.16037631399999999</v>
      </c>
      <c r="AB205" s="25">
        <v>1.5399999999999999E-3</v>
      </c>
      <c r="AC205" s="25">
        <f t="shared" si="63"/>
        <v>7.1499999999999992E-4</v>
      </c>
    </row>
    <row r="206" spans="1:29" s="15" customFormat="1">
      <c r="A206" s="18">
        <v>454</v>
      </c>
      <c r="B206" s="25">
        <v>-6.8999999999999997E-5</v>
      </c>
      <c r="C206" s="46">
        <v>6.3400000000000001E-3</v>
      </c>
      <c r="D206" s="25">
        <f t="shared" si="48"/>
        <v>5.6295E-3</v>
      </c>
      <c r="E206" s="46"/>
      <c r="F206" s="25">
        <f t="shared" si="49"/>
        <v>3.3424000000000001E-3</v>
      </c>
      <c r="G206" s="25">
        <f t="shared" si="50"/>
        <v>7.6975472000000003E-2</v>
      </c>
      <c r="H206" s="25">
        <v>9.6900000000000007E-3</v>
      </c>
      <c r="I206" s="25">
        <f t="shared" si="51"/>
        <v>8.9795000000000014E-3</v>
      </c>
      <c r="J206" s="25"/>
      <c r="K206" s="25">
        <f t="shared" si="52"/>
        <v>6.2930000000000017E-3</v>
      </c>
      <c r="L206" s="25">
        <f t="shared" si="53"/>
        <v>0.14492779000000006</v>
      </c>
      <c r="M206" s="25">
        <v>7.4700000000000001E-3</v>
      </c>
      <c r="N206" s="25">
        <f t="shared" si="54"/>
        <v>6.7594999999999999E-3</v>
      </c>
      <c r="O206" s="25"/>
      <c r="P206" s="25">
        <f t="shared" si="55"/>
        <v>5.2915999999999996E-3</v>
      </c>
      <c r="Q206" s="25">
        <f t="shared" si="56"/>
        <v>0.12186554799999999</v>
      </c>
      <c r="R206" s="25">
        <v>1.065E-2</v>
      </c>
      <c r="S206" s="25">
        <f t="shared" si="57"/>
        <v>9.9395000000000004E-3</v>
      </c>
      <c r="T206" s="25"/>
      <c r="U206" s="25">
        <f t="shared" si="58"/>
        <v>6.6770000000000006E-3</v>
      </c>
      <c r="V206" s="25">
        <f t="shared" si="59"/>
        <v>0.15377131000000002</v>
      </c>
      <c r="W206" s="25">
        <v>9.4599999999999997E-3</v>
      </c>
      <c r="X206" s="25">
        <f t="shared" si="60"/>
        <v>8.7495000000000003E-3</v>
      </c>
      <c r="Y206" s="25"/>
      <c r="Z206" s="25">
        <f t="shared" si="61"/>
        <v>6.7892999999999998E-3</v>
      </c>
      <c r="AA206" s="25">
        <f t="shared" si="62"/>
        <v>0.156357579</v>
      </c>
      <c r="AB206" s="25">
        <v>1.49E-3</v>
      </c>
      <c r="AC206" s="25">
        <f t="shared" si="63"/>
        <v>7.1049999999999998E-4</v>
      </c>
    </row>
    <row r="207" spans="1:29" s="15" customFormat="1">
      <c r="A207" s="18">
        <v>455</v>
      </c>
      <c r="B207" s="25">
        <v>-4.0000000000000003E-5</v>
      </c>
      <c r="C207" s="46">
        <v>6.1999999999999998E-3</v>
      </c>
      <c r="D207" s="25">
        <f t="shared" si="48"/>
        <v>5.4149999999999997E-3</v>
      </c>
      <c r="E207" s="46"/>
      <c r="F207" s="25">
        <f t="shared" si="49"/>
        <v>3.1278999999999999E-3</v>
      </c>
      <c r="G207" s="25">
        <f t="shared" si="50"/>
        <v>7.2035536999999997E-2</v>
      </c>
      <c r="H207" s="25">
        <v>9.6299999999999997E-3</v>
      </c>
      <c r="I207" s="25">
        <f t="shared" si="51"/>
        <v>8.8450000000000004E-3</v>
      </c>
      <c r="J207" s="25"/>
      <c r="K207" s="25">
        <f t="shared" si="52"/>
        <v>6.1585000000000008E-3</v>
      </c>
      <c r="L207" s="25">
        <f t="shared" si="53"/>
        <v>0.14183025500000002</v>
      </c>
      <c r="M207" s="25">
        <v>7.3000000000000001E-3</v>
      </c>
      <c r="N207" s="25">
        <f t="shared" si="54"/>
        <v>6.515E-3</v>
      </c>
      <c r="O207" s="25"/>
      <c r="P207" s="25">
        <f t="shared" si="55"/>
        <v>5.0470999999999997E-3</v>
      </c>
      <c r="Q207" s="25">
        <f t="shared" si="56"/>
        <v>0.116234713</v>
      </c>
      <c r="R207" s="25">
        <v>1.047E-2</v>
      </c>
      <c r="S207" s="25">
        <f t="shared" si="57"/>
        <v>9.6850000000000009E-3</v>
      </c>
      <c r="T207" s="25"/>
      <c r="U207" s="25">
        <f t="shared" si="58"/>
        <v>6.4225000000000011E-3</v>
      </c>
      <c r="V207" s="25">
        <f t="shared" si="59"/>
        <v>0.14791017500000003</v>
      </c>
      <c r="W207" s="25">
        <v>9.3100000000000006E-3</v>
      </c>
      <c r="X207" s="25">
        <f t="shared" si="60"/>
        <v>8.5250000000000013E-3</v>
      </c>
      <c r="Y207" s="25"/>
      <c r="Z207" s="25">
        <f t="shared" si="61"/>
        <v>6.5648000000000008E-3</v>
      </c>
      <c r="AA207" s="25">
        <f t="shared" si="62"/>
        <v>0.15118734400000003</v>
      </c>
      <c r="AB207" s="25">
        <v>1.6100000000000001E-3</v>
      </c>
      <c r="AC207" s="25">
        <f t="shared" si="63"/>
        <v>7.85E-4</v>
      </c>
    </row>
    <row r="208" spans="1:29" s="15" customFormat="1">
      <c r="A208" s="18">
        <v>456</v>
      </c>
      <c r="B208" s="25">
        <v>-8.0000000000000007E-5</v>
      </c>
      <c r="C208" s="46">
        <v>6.3899999999999998E-3</v>
      </c>
      <c r="D208" s="25">
        <f t="shared" si="48"/>
        <v>5.6049999999999997E-3</v>
      </c>
      <c r="E208" s="46"/>
      <c r="F208" s="25">
        <f t="shared" si="49"/>
        <v>3.3178999999999999E-3</v>
      </c>
      <c r="G208" s="25">
        <f t="shared" si="50"/>
        <v>7.6411237000000007E-2</v>
      </c>
      <c r="H208" s="25">
        <v>9.5300000000000003E-3</v>
      </c>
      <c r="I208" s="25">
        <f t="shared" si="51"/>
        <v>8.745000000000001E-3</v>
      </c>
      <c r="J208" s="25"/>
      <c r="K208" s="25">
        <f t="shared" si="52"/>
        <v>6.0585000000000014E-3</v>
      </c>
      <c r="L208" s="25">
        <f t="shared" si="53"/>
        <v>0.13952725500000004</v>
      </c>
      <c r="M208" s="25">
        <v>7.26E-3</v>
      </c>
      <c r="N208" s="25">
        <f t="shared" si="54"/>
        <v>6.4749999999999999E-3</v>
      </c>
      <c r="O208" s="25"/>
      <c r="P208" s="25">
        <f t="shared" si="55"/>
        <v>5.0070999999999996E-3</v>
      </c>
      <c r="Q208" s="25">
        <f t="shared" si="56"/>
        <v>0.11531351299999999</v>
      </c>
      <c r="R208" s="25">
        <v>1.0410000000000001E-2</v>
      </c>
      <c r="S208" s="25">
        <f t="shared" si="57"/>
        <v>9.6250000000000016E-3</v>
      </c>
      <c r="T208" s="25"/>
      <c r="U208" s="25">
        <f t="shared" si="58"/>
        <v>6.3625000000000018E-3</v>
      </c>
      <c r="V208" s="25">
        <f t="shared" si="59"/>
        <v>0.14652837500000004</v>
      </c>
      <c r="W208" s="25">
        <v>9.2300000000000004E-3</v>
      </c>
      <c r="X208" s="25">
        <f t="shared" si="60"/>
        <v>8.4450000000000011E-3</v>
      </c>
      <c r="Y208" s="25"/>
      <c r="Z208" s="25">
        <f t="shared" si="61"/>
        <v>6.4848000000000006E-3</v>
      </c>
      <c r="AA208" s="25">
        <f t="shared" si="62"/>
        <v>0.14934494400000004</v>
      </c>
      <c r="AB208" s="25">
        <v>1.65E-3</v>
      </c>
      <c r="AC208" s="25">
        <f t="shared" si="63"/>
        <v>7.85E-4</v>
      </c>
    </row>
    <row r="209" spans="1:29" s="15" customFormat="1">
      <c r="A209" s="18">
        <v>457</v>
      </c>
      <c r="B209" s="25">
        <v>-1E-4</v>
      </c>
      <c r="C209" s="46">
        <v>6.2599999999999999E-3</v>
      </c>
      <c r="D209" s="25">
        <f t="shared" si="48"/>
        <v>5.535E-3</v>
      </c>
      <c r="E209" s="46"/>
      <c r="F209" s="25">
        <f t="shared" si="49"/>
        <v>3.2479000000000002E-3</v>
      </c>
      <c r="G209" s="25">
        <f t="shared" si="50"/>
        <v>7.4799137000000002E-2</v>
      </c>
      <c r="H209" s="25">
        <v>9.5700000000000004E-3</v>
      </c>
      <c r="I209" s="25">
        <f t="shared" si="51"/>
        <v>8.8450000000000004E-3</v>
      </c>
      <c r="J209" s="25"/>
      <c r="K209" s="25">
        <f t="shared" si="52"/>
        <v>6.1585000000000008E-3</v>
      </c>
      <c r="L209" s="25">
        <f t="shared" si="53"/>
        <v>0.14183025500000002</v>
      </c>
      <c r="M209" s="25">
        <v>7.0499999999999998E-3</v>
      </c>
      <c r="N209" s="25">
        <f t="shared" si="54"/>
        <v>6.3249999999999999E-3</v>
      </c>
      <c r="O209" s="25"/>
      <c r="P209" s="25">
        <f t="shared" si="55"/>
        <v>4.8570999999999996E-3</v>
      </c>
      <c r="Q209" s="25">
        <f t="shared" si="56"/>
        <v>0.11185901299999999</v>
      </c>
      <c r="R209" s="25">
        <v>1.0240000000000001E-2</v>
      </c>
      <c r="S209" s="25">
        <f t="shared" si="57"/>
        <v>9.5150000000000009E-3</v>
      </c>
      <c r="T209" s="25"/>
      <c r="U209" s="25">
        <f t="shared" si="58"/>
        <v>6.2525000000000011E-3</v>
      </c>
      <c r="V209" s="25">
        <f t="shared" si="59"/>
        <v>0.14399507500000003</v>
      </c>
      <c r="W209" s="25">
        <v>9.0100000000000006E-3</v>
      </c>
      <c r="X209" s="25">
        <f t="shared" si="60"/>
        <v>8.2850000000000007E-3</v>
      </c>
      <c r="Y209" s="25"/>
      <c r="Z209" s="25">
        <f t="shared" si="61"/>
        <v>6.3248000000000002E-3</v>
      </c>
      <c r="AA209" s="25">
        <f t="shared" si="62"/>
        <v>0.14566014400000002</v>
      </c>
      <c r="AB209" s="25">
        <v>1.5499999999999999E-3</v>
      </c>
      <c r="AC209" s="25">
        <f t="shared" si="63"/>
        <v>7.2499999999999995E-4</v>
      </c>
    </row>
    <row r="210" spans="1:29" s="15" customFormat="1">
      <c r="A210" s="18">
        <v>458</v>
      </c>
      <c r="B210" s="25">
        <v>4.0000000000000003E-5</v>
      </c>
      <c r="C210" s="46">
        <v>6.3E-3</v>
      </c>
      <c r="D210" s="25">
        <f t="shared" si="48"/>
        <v>5.4400000000000004E-3</v>
      </c>
      <c r="E210" s="46"/>
      <c r="F210" s="25">
        <f t="shared" si="49"/>
        <v>3.1529000000000006E-3</v>
      </c>
      <c r="G210" s="25">
        <f t="shared" si="50"/>
        <v>7.261128700000001E-2</v>
      </c>
      <c r="H210" s="25">
        <v>9.3600000000000003E-3</v>
      </c>
      <c r="I210" s="25">
        <f t="shared" si="51"/>
        <v>8.5000000000000006E-3</v>
      </c>
      <c r="J210" s="25"/>
      <c r="K210" s="25">
        <f t="shared" si="52"/>
        <v>5.813500000000001E-3</v>
      </c>
      <c r="L210" s="25">
        <f t="shared" si="53"/>
        <v>0.13388490500000003</v>
      </c>
      <c r="M210" s="25">
        <v>7.0600000000000003E-3</v>
      </c>
      <c r="N210" s="25">
        <f t="shared" si="54"/>
        <v>6.2000000000000006E-3</v>
      </c>
      <c r="O210" s="25"/>
      <c r="P210" s="25">
        <f t="shared" si="55"/>
        <v>4.7321000000000004E-3</v>
      </c>
      <c r="Q210" s="25">
        <f t="shared" si="56"/>
        <v>0.10898026300000001</v>
      </c>
      <c r="R210" s="25">
        <v>1.031E-2</v>
      </c>
      <c r="S210" s="25">
        <f t="shared" si="57"/>
        <v>9.4500000000000001E-3</v>
      </c>
      <c r="T210" s="25"/>
      <c r="U210" s="25">
        <f t="shared" si="58"/>
        <v>6.1875000000000003E-3</v>
      </c>
      <c r="V210" s="25">
        <f t="shared" si="59"/>
        <v>0.142498125</v>
      </c>
      <c r="W210" s="25">
        <v>8.9700000000000005E-3</v>
      </c>
      <c r="X210" s="25">
        <f t="shared" si="60"/>
        <v>8.1100000000000009E-3</v>
      </c>
      <c r="Y210" s="25"/>
      <c r="Z210" s="25">
        <f t="shared" si="61"/>
        <v>6.1498000000000004E-3</v>
      </c>
      <c r="AA210" s="25">
        <f t="shared" si="62"/>
        <v>0.14162989400000001</v>
      </c>
      <c r="AB210" s="25">
        <v>1.6800000000000001E-3</v>
      </c>
      <c r="AC210" s="25">
        <f t="shared" si="63"/>
        <v>8.6000000000000009E-4</v>
      </c>
    </row>
    <row r="211" spans="1:29" s="15" customFormat="1">
      <c r="A211" s="18">
        <v>459</v>
      </c>
      <c r="B211" s="25">
        <v>-1.7000000000000001E-4</v>
      </c>
      <c r="C211" s="46">
        <v>6.3200000000000001E-3</v>
      </c>
      <c r="D211" s="25">
        <f t="shared" si="48"/>
        <v>5.6449999999999998E-3</v>
      </c>
      <c r="E211" s="46"/>
      <c r="F211" s="25">
        <f t="shared" si="49"/>
        <v>3.3579E-3</v>
      </c>
      <c r="G211" s="25">
        <f t="shared" si="50"/>
        <v>7.7332437000000004E-2</v>
      </c>
      <c r="H211" s="25">
        <v>9.4289999999999999E-3</v>
      </c>
      <c r="I211" s="25">
        <f t="shared" si="51"/>
        <v>8.7539999999999996E-3</v>
      </c>
      <c r="J211" s="25"/>
      <c r="K211" s="25">
        <f t="shared" si="52"/>
        <v>6.0675E-3</v>
      </c>
      <c r="L211" s="25">
        <f t="shared" si="53"/>
        <v>0.139734525</v>
      </c>
      <c r="M211" s="25">
        <v>7.0299999999999998E-3</v>
      </c>
      <c r="N211" s="25">
        <f t="shared" si="54"/>
        <v>6.3549999999999995E-3</v>
      </c>
      <c r="O211" s="25"/>
      <c r="P211" s="25">
        <f t="shared" si="55"/>
        <v>4.8870999999999993E-3</v>
      </c>
      <c r="Q211" s="25">
        <f t="shared" si="56"/>
        <v>0.11254991299999999</v>
      </c>
      <c r="R211" s="25">
        <v>1.0200000000000001E-2</v>
      </c>
      <c r="S211" s="25">
        <f t="shared" si="57"/>
        <v>9.5250000000000005E-3</v>
      </c>
      <c r="T211" s="25"/>
      <c r="U211" s="25">
        <f t="shared" si="58"/>
        <v>6.2625000000000007E-3</v>
      </c>
      <c r="V211" s="25">
        <f t="shared" si="59"/>
        <v>0.14422537500000002</v>
      </c>
      <c r="W211" s="25">
        <v>9.0100000000000006E-3</v>
      </c>
      <c r="X211" s="25">
        <f t="shared" si="60"/>
        <v>8.3350000000000004E-3</v>
      </c>
      <c r="Y211" s="25"/>
      <c r="Z211" s="25">
        <f t="shared" si="61"/>
        <v>6.3747999999999999E-3</v>
      </c>
      <c r="AA211" s="25">
        <f t="shared" si="62"/>
        <v>0.14681164400000002</v>
      </c>
      <c r="AB211" s="25">
        <v>1.5200000000000001E-3</v>
      </c>
      <c r="AC211" s="25">
        <f t="shared" si="63"/>
        <v>6.7500000000000004E-4</v>
      </c>
    </row>
    <row r="212" spans="1:29" s="15" customFormat="1">
      <c r="A212" s="18">
        <v>460</v>
      </c>
      <c r="B212" s="25">
        <v>-3.0000000000000001E-5</v>
      </c>
      <c r="C212" s="46">
        <v>6.2599999999999999E-3</v>
      </c>
      <c r="D212" s="25">
        <f t="shared" si="48"/>
        <v>5.365E-3</v>
      </c>
      <c r="E212" s="46"/>
      <c r="F212" s="25">
        <f t="shared" si="49"/>
        <v>3.0779000000000002E-3</v>
      </c>
      <c r="G212" s="25">
        <f t="shared" si="50"/>
        <v>7.0884037000000011E-2</v>
      </c>
      <c r="H212" s="25">
        <v>9.2800000000000001E-3</v>
      </c>
      <c r="I212" s="25">
        <f t="shared" si="51"/>
        <v>8.3850000000000001E-3</v>
      </c>
      <c r="J212" s="25"/>
      <c r="K212" s="25">
        <f t="shared" si="52"/>
        <v>5.6985000000000004E-3</v>
      </c>
      <c r="L212" s="25">
        <f t="shared" si="53"/>
        <v>0.13123645500000003</v>
      </c>
      <c r="M212" s="25">
        <v>7.11E-3</v>
      </c>
      <c r="N212" s="25">
        <f t="shared" si="54"/>
        <v>6.215E-3</v>
      </c>
      <c r="O212" s="25"/>
      <c r="P212" s="25">
        <f t="shared" si="55"/>
        <v>4.7470999999999998E-3</v>
      </c>
      <c r="Q212" s="25">
        <f t="shared" si="56"/>
        <v>0.109325713</v>
      </c>
      <c r="R212" s="25">
        <v>1.013E-2</v>
      </c>
      <c r="S212" s="25">
        <f t="shared" si="57"/>
        <v>9.2350000000000002E-3</v>
      </c>
      <c r="T212" s="25"/>
      <c r="U212" s="25">
        <f t="shared" si="58"/>
        <v>5.9725000000000004E-3</v>
      </c>
      <c r="V212" s="25">
        <f t="shared" si="59"/>
        <v>0.13754667500000001</v>
      </c>
      <c r="W212" s="25">
        <v>8.9200000000000008E-3</v>
      </c>
      <c r="X212" s="25">
        <f t="shared" si="60"/>
        <v>8.0250000000000009E-3</v>
      </c>
      <c r="Y212" s="25"/>
      <c r="Z212" s="25">
        <f t="shared" si="61"/>
        <v>6.0648000000000004E-3</v>
      </c>
      <c r="AA212" s="25">
        <f t="shared" si="62"/>
        <v>0.139672344</v>
      </c>
      <c r="AB212" s="25">
        <v>1.82E-3</v>
      </c>
      <c r="AC212" s="25">
        <f t="shared" si="63"/>
        <v>8.9499999999999996E-4</v>
      </c>
    </row>
    <row r="213" spans="1:29" s="15" customFormat="1">
      <c r="A213" s="18">
        <v>461</v>
      </c>
      <c r="B213" s="25">
        <v>-1.3999999999999999E-4</v>
      </c>
      <c r="C213" s="46">
        <v>6.0899999999999999E-3</v>
      </c>
      <c r="D213" s="25">
        <f t="shared" si="48"/>
        <v>5.3899999999999998E-3</v>
      </c>
      <c r="E213" s="46"/>
      <c r="F213" s="25">
        <f t="shared" si="49"/>
        <v>3.1029E-3</v>
      </c>
      <c r="G213" s="25">
        <f t="shared" si="50"/>
        <v>7.1459787000000011E-2</v>
      </c>
      <c r="H213" s="25">
        <v>9.2399999999999999E-3</v>
      </c>
      <c r="I213" s="25">
        <f t="shared" si="51"/>
        <v>8.5400000000000007E-3</v>
      </c>
      <c r="J213" s="25"/>
      <c r="K213" s="25">
        <f t="shared" si="52"/>
        <v>5.8535000000000011E-3</v>
      </c>
      <c r="L213" s="25">
        <f t="shared" si="53"/>
        <v>0.13480610500000004</v>
      </c>
      <c r="M213" s="25">
        <v>6.8500000000000002E-3</v>
      </c>
      <c r="N213" s="25">
        <f t="shared" si="54"/>
        <v>6.1500000000000001E-3</v>
      </c>
      <c r="O213" s="25"/>
      <c r="P213" s="25">
        <f t="shared" si="55"/>
        <v>4.6820999999999998E-3</v>
      </c>
      <c r="Q213" s="25">
        <f t="shared" si="56"/>
        <v>0.10782876299999999</v>
      </c>
      <c r="R213" s="25">
        <v>9.9600000000000001E-3</v>
      </c>
      <c r="S213" s="25">
        <f t="shared" si="57"/>
        <v>9.2600000000000009E-3</v>
      </c>
      <c r="T213" s="25"/>
      <c r="U213" s="25">
        <f t="shared" si="58"/>
        <v>5.9975000000000011E-3</v>
      </c>
      <c r="V213" s="25">
        <f t="shared" si="59"/>
        <v>0.13812242500000002</v>
      </c>
      <c r="W213" s="25">
        <v>8.77E-3</v>
      </c>
      <c r="X213" s="25">
        <f t="shared" si="60"/>
        <v>8.0700000000000008E-3</v>
      </c>
      <c r="Y213" s="25"/>
      <c r="Z213" s="25">
        <f t="shared" si="61"/>
        <v>6.1098000000000003E-3</v>
      </c>
      <c r="AA213" s="25">
        <f t="shared" si="62"/>
        <v>0.14070869400000002</v>
      </c>
      <c r="AB213" s="25">
        <v>1.5399999999999999E-3</v>
      </c>
      <c r="AC213" s="25">
        <f t="shared" si="63"/>
        <v>6.9999999999999999E-4</v>
      </c>
    </row>
    <row r="214" spans="1:29" s="15" customFormat="1">
      <c r="A214" s="18">
        <v>462</v>
      </c>
      <c r="B214" s="25">
        <v>6.0000000000000002E-5</v>
      </c>
      <c r="C214" s="46">
        <v>6.4599999999999996E-3</v>
      </c>
      <c r="D214" s="25">
        <f t="shared" si="48"/>
        <v>5.5399999999999998E-3</v>
      </c>
      <c r="E214" s="46"/>
      <c r="F214" s="25">
        <f t="shared" si="49"/>
        <v>3.2529E-3</v>
      </c>
      <c r="G214" s="25">
        <f t="shared" si="50"/>
        <v>7.491428700000001E-2</v>
      </c>
      <c r="H214" s="25">
        <v>9.299E-3</v>
      </c>
      <c r="I214" s="25">
        <f t="shared" si="51"/>
        <v>8.3789999999999993E-3</v>
      </c>
      <c r="J214" s="25"/>
      <c r="K214" s="25">
        <f t="shared" si="52"/>
        <v>5.6924999999999996E-3</v>
      </c>
      <c r="L214" s="25">
        <f t="shared" si="53"/>
        <v>0.13109827499999999</v>
      </c>
      <c r="M214" s="25">
        <v>6.96E-3</v>
      </c>
      <c r="N214" s="25">
        <f t="shared" si="54"/>
        <v>6.0400000000000002E-3</v>
      </c>
      <c r="O214" s="25"/>
      <c r="P214" s="25">
        <f t="shared" si="55"/>
        <v>4.5720999999999999E-3</v>
      </c>
      <c r="Q214" s="25">
        <f t="shared" si="56"/>
        <v>0.10529546300000001</v>
      </c>
      <c r="R214" s="25">
        <v>1.0160000000000001E-2</v>
      </c>
      <c r="S214" s="25">
        <f t="shared" si="57"/>
        <v>9.2399999999999999E-3</v>
      </c>
      <c r="T214" s="25"/>
      <c r="U214" s="25">
        <f t="shared" si="58"/>
        <v>5.9775000000000002E-3</v>
      </c>
      <c r="V214" s="25">
        <f t="shared" si="59"/>
        <v>0.13766182500000002</v>
      </c>
      <c r="W214" s="25">
        <v>8.8199999999999997E-3</v>
      </c>
      <c r="X214" s="25">
        <f t="shared" si="60"/>
        <v>7.899999999999999E-3</v>
      </c>
      <c r="Y214" s="25"/>
      <c r="Z214" s="25">
        <f t="shared" si="61"/>
        <v>5.9397999999999986E-3</v>
      </c>
      <c r="AA214" s="25">
        <f t="shared" si="62"/>
        <v>0.13679359399999996</v>
      </c>
      <c r="AB214" s="25">
        <v>1.7799999999999999E-3</v>
      </c>
      <c r="AC214" s="25">
        <f t="shared" si="63"/>
        <v>9.1999999999999992E-4</v>
      </c>
    </row>
    <row r="215" spans="1:29" s="15" customFormat="1">
      <c r="A215" s="18">
        <v>463</v>
      </c>
      <c r="B215" s="25">
        <v>-3.0000000000000001E-5</v>
      </c>
      <c r="C215" s="46">
        <v>6.28E-3</v>
      </c>
      <c r="D215" s="25">
        <f t="shared" si="48"/>
        <v>5.5399999999999998E-3</v>
      </c>
      <c r="E215" s="46"/>
      <c r="F215" s="25">
        <f t="shared" si="49"/>
        <v>3.2529E-3</v>
      </c>
      <c r="G215" s="25">
        <f t="shared" si="50"/>
        <v>7.491428700000001E-2</v>
      </c>
      <c r="H215" s="25">
        <v>9.0600000000000003E-3</v>
      </c>
      <c r="I215" s="25">
        <f t="shared" si="51"/>
        <v>8.320000000000001E-3</v>
      </c>
      <c r="J215" s="25"/>
      <c r="K215" s="25">
        <f t="shared" si="52"/>
        <v>5.6335000000000014E-3</v>
      </c>
      <c r="L215" s="25">
        <f t="shared" si="53"/>
        <v>0.12973950500000003</v>
      </c>
      <c r="M215" s="25">
        <v>6.77E-3</v>
      </c>
      <c r="N215" s="25">
        <f t="shared" si="54"/>
        <v>6.0299999999999998E-3</v>
      </c>
      <c r="O215" s="25"/>
      <c r="P215" s="25">
        <f t="shared" si="55"/>
        <v>4.5620999999999995E-3</v>
      </c>
      <c r="Q215" s="25">
        <f t="shared" si="56"/>
        <v>0.10506516299999999</v>
      </c>
      <c r="R215" s="25">
        <v>9.9299999999999996E-3</v>
      </c>
      <c r="S215" s="25">
        <f t="shared" si="57"/>
        <v>9.1900000000000003E-3</v>
      </c>
      <c r="T215" s="25"/>
      <c r="U215" s="25">
        <f t="shared" si="58"/>
        <v>5.9275000000000005E-3</v>
      </c>
      <c r="V215" s="25">
        <f t="shared" si="59"/>
        <v>0.13651032500000002</v>
      </c>
      <c r="W215" s="25">
        <v>8.6700000000000006E-3</v>
      </c>
      <c r="X215" s="25">
        <f t="shared" si="60"/>
        <v>7.9300000000000013E-3</v>
      </c>
      <c r="Y215" s="25"/>
      <c r="Z215" s="25">
        <f t="shared" si="61"/>
        <v>5.9698000000000008E-3</v>
      </c>
      <c r="AA215" s="25">
        <f t="shared" si="62"/>
        <v>0.13748449400000001</v>
      </c>
      <c r="AB215" s="25">
        <v>1.5100000000000001E-3</v>
      </c>
      <c r="AC215" s="25">
        <f t="shared" si="63"/>
        <v>7.3999999999999999E-4</v>
      </c>
    </row>
    <row r="216" spans="1:29" s="15" customFormat="1">
      <c r="A216" s="18">
        <v>464</v>
      </c>
      <c r="B216" s="25">
        <v>3.0000000000000001E-5</v>
      </c>
      <c r="C216" s="46">
        <v>6.28E-3</v>
      </c>
      <c r="D216" s="25">
        <f t="shared" si="48"/>
        <v>5.3600000000000002E-3</v>
      </c>
      <c r="E216" s="46"/>
      <c r="F216" s="25">
        <f t="shared" si="49"/>
        <v>3.0729000000000004E-3</v>
      </c>
      <c r="G216" s="25">
        <f t="shared" si="50"/>
        <v>7.0768887000000016E-2</v>
      </c>
      <c r="H216" s="25">
        <v>9.0500000000000008E-3</v>
      </c>
      <c r="I216" s="25">
        <f t="shared" si="51"/>
        <v>8.1300000000000001E-3</v>
      </c>
      <c r="J216" s="25"/>
      <c r="K216" s="25">
        <f t="shared" si="52"/>
        <v>5.4435000000000004E-3</v>
      </c>
      <c r="L216" s="25">
        <f t="shared" si="53"/>
        <v>0.12536380500000002</v>
      </c>
      <c r="M216" s="25">
        <v>6.8500000000000002E-3</v>
      </c>
      <c r="N216" s="25">
        <f t="shared" si="54"/>
        <v>5.9300000000000004E-3</v>
      </c>
      <c r="O216" s="25"/>
      <c r="P216" s="25">
        <f t="shared" si="55"/>
        <v>4.4621000000000001E-3</v>
      </c>
      <c r="Q216" s="25">
        <f t="shared" si="56"/>
        <v>0.102762163</v>
      </c>
      <c r="R216" s="25">
        <v>9.8300000000000002E-3</v>
      </c>
      <c r="S216" s="25">
        <f t="shared" si="57"/>
        <v>8.9099999999999995E-3</v>
      </c>
      <c r="T216" s="25"/>
      <c r="U216" s="25">
        <f t="shared" si="58"/>
        <v>5.6474999999999997E-3</v>
      </c>
      <c r="V216" s="25">
        <f t="shared" si="59"/>
        <v>0.13006192499999999</v>
      </c>
      <c r="W216" s="25">
        <v>8.659E-3</v>
      </c>
      <c r="X216" s="25">
        <f t="shared" si="60"/>
        <v>7.7390000000000002E-3</v>
      </c>
      <c r="Y216" s="25"/>
      <c r="Z216" s="25">
        <f t="shared" si="61"/>
        <v>5.7788000000000006E-3</v>
      </c>
      <c r="AA216" s="25">
        <f t="shared" si="62"/>
        <v>0.13308576400000002</v>
      </c>
      <c r="AB216" s="25">
        <v>1.81E-3</v>
      </c>
      <c r="AC216" s="25">
        <f t="shared" si="63"/>
        <v>9.2000000000000003E-4</v>
      </c>
    </row>
    <row r="217" spans="1:29" s="15" customFormat="1">
      <c r="A217" s="18">
        <v>465</v>
      </c>
      <c r="B217" s="25">
        <v>-1.8000000000000001E-4</v>
      </c>
      <c r="C217" s="46">
        <v>5.96E-3</v>
      </c>
      <c r="D217" s="25">
        <f t="shared" si="48"/>
        <v>5.3400000000000001E-3</v>
      </c>
      <c r="E217" s="46"/>
      <c r="F217" s="25">
        <f t="shared" si="49"/>
        <v>3.0529000000000003E-3</v>
      </c>
      <c r="G217" s="25">
        <f t="shared" si="50"/>
        <v>7.0308287000000011E-2</v>
      </c>
      <c r="H217" s="25">
        <v>8.8000000000000005E-3</v>
      </c>
      <c r="I217" s="25">
        <f t="shared" si="51"/>
        <v>8.1799999999999998E-3</v>
      </c>
      <c r="J217" s="25"/>
      <c r="K217" s="25">
        <f t="shared" si="52"/>
        <v>5.4935000000000001E-3</v>
      </c>
      <c r="L217" s="25">
        <f t="shared" si="53"/>
        <v>0.12651530500000002</v>
      </c>
      <c r="M217" s="25">
        <v>6.6E-3</v>
      </c>
      <c r="N217" s="25">
        <f t="shared" si="54"/>
        <v>5.9800000000000001E-3</v>
      </c>
      <c r="O217" s="25"/>
      <c r="P217" s="25">
        <f t="shared" si="55"/>
        <v>4.5120999999999998E-3</v>
      </c>
      <c r="Q217" s="25">
        <f t="shared" si="56"/>
        <v>0.103913663</v>
      </c>
      <c r="R217" s="25">
        <v>9.639E-3</v>
      </c>
      <c r="S217" s="25">
        <f t="shared" si="57"/>
        <v>9.0189999999999992E-3</v>
      </c>
      <c r="T217" s="25"/>
      <c r="U217" s="25">
        <f t="shared" si="58"/>
        <v>5.7564999999999995E-3</v>
      </c>
      <c r="V217" s="25">
        <f t="shared" si="59"/>
        <v>0.132572195</v>
      </c>
      <c r="W217" s="25">
        <v>8.2789999999999999E-3</v>
      </c>
      <c r="X217" s="25">
        <f t="shared" si="60"/>
        <v>7.659E-3</v>
      </c>
      <c r="Y217" s="25"/>
      <c r="Z217" s="25">
        <f t="shared" si="61"/>
        <v>5.6988000000000004E-3</v>
      </c>
      <c r="AA217" s="25">
        <f t="shared" si="62"/>
        <v>0.13124336400000003</v>
      </c>
      <c r="AB217" s="25">
        <v>1.42E-3</v>
      </c>
      <c r="AC217" s="25">
        <f t="shared" si="63"/>
        <v>6.2E-4</v>
      </c>
    </row>
    <row r="218" spans="1:29" s="15" customFormat="1">
      <c r="A218" s="18">
        <v>466</v>
      </c>
      <c r="B218" s="25">
        <v>6.8999999999999997E-5</v>
      </c>
      <c r="C218" s="46">
        <v>6.0600000000000003E-3</v>
      </c>
      <c r="D218" s="25">
        <f t="shared" si="48"/>
        <v>5.0755000000000002E-3</v>
      </c>
      <c r="E218" s="46"/>
      <c r="F218" s="25">
        <f t="shared" si="49"/>
        <v>2.7884000000000003E-3</v>
      </c>
      <c r="G218" s="25">
        <f t="shared" si="50"/>
        <v>6.4216852000000005E-2</v>
      </c>
      <c r="H218" s="25">
        <v>8.9499999999999996E-3</v>
      </c>
      <c r="I218" s="25">
        <f t="shared" si="51"/>
        <v>7.9655000000000004E-3</v>
      </c>
      <c r="J218" s="25"/>
      <c r="K218" s="25">
        <f t="shared" si="52"/>
        <v>5.2790000000000007E-3</v>
      </c>
      <c r="L218" s="25">
        <f t="shared" si="53"/>
        <v>0.12157537000000002</v>
      </c>
      <c r="M218" s="25">
        <v>6.8199999999999997E-3</v>
      </c>
      <c r="N218" s="25">
        <f t="shared" si="54"/>
        <v>5.8354999999999995E-3</v>
      </c>
      <c r="O218" s="25"/>
      <c r="P218" s="25">
        <f t="shared" si="55"/>
        <v>4.3675999999999993E-3</v>
      </c>
      <c r="Q218" s="25">
        <f t="shared" si="56"/>
        <v>0.10058582799999999</v>
      </c>
      <c r="R218" s="25">
        <v>9.8399999999999998E-3</v>
      </c>
      <c r="S218" s="25">
        <f t="shared" si="57"/>
        <v>8.8555000000000005E-3</v>
      </c>
      <c r="T218" s="25"/>
      <c r="U218" s="25">
        <f t="shared" si="58"/>
        <v>5.5930000000000007E-3</v>
      </c>
      <c r="V218" s="25">
        <f t="shared" si="59"/>
        <v>0.12880679000000003</v>
      </c>
      <c r="W218" s="25">
        <v>8.5000000000000006E-3</v>
      </c>
      <c r="X218" s="25">
        <f t="shared" si="60"/>
        <v>7.5155000000000005E-3</v>
      </c>
      <c r="Y218" s="25"/>
      <c r="Z218" s="25">
        <f t="shared" si="61"/>
        <v>5.5553000000000009E-3</v>
      </c>
      <c r="AA218" s="25">
        <f t="shared" si="62"/>
        <v>0.12793855900000004</v>
      </c>
      <c r="AB218" s="25">
        <v>1.9E-3</v>
      </c>
      <c r="AC218" s="25">
        <f t="shared" si="63"/>
        <v>9.8449999999999992E-4</v>
      </c>
    </row>
    <row r="219" spans="1:29" s="15" customFormat="1">
      <c r="A219" s="18">
        <v>467</v>
      </c>
      <c r="B219" s="25">
        <v>-1.2999999999999999E-4</v>
      </c>
      <c r="C219" s="46">
        <v>5.94E-3</v>
      </c>
      <c r="D219" s="25">
        <f t="shared" si="48"/>
        <v>5.1450000000000003E-3</v>
      </c>
      <c r="E219" s="46"/>
      <c r="F219" s="25">
        <f t="shared" si="49"/>
        <v>2.8579000000000005E-3</v>
      </c>
      <c r="G219" s="25">
        <f t="shared" si="50"/>
        <v>6.581743700000002E-2</v>
      </c>
      <c r="H219" s="25">
        <v>8.7600000000000004E-3</v>
      </c>
      <c r="I219" s="25">
        <f t="shared" si="51"/>
        <v>7.9649999999999999E-3</v>
      </c>
      <c r="J219" s="25"/>
      <c r="K219" s="25">
        <f t="shared" si="52"/>
        <v>5.2785000000000002E-3</v>
      </c>
      <c r="L219" s="25">
        <f t="shared" si="53"/>
        <v>0.12156385500000001</v>
      </c>
      <c r="M219" s="25">
        <v>6.5599999999999999E-3</v>
      </c>
      <c r="N219" s="25">
        <f t="shared" si="54"/>
        <v>5.7650000000000002E-3</v>
      </c>
      <c r="O219" s="25"/>
      <c r="P219" s="25">
        <f t="shared" si="55"/>
        <v>4.2970999999999999E-3</v>
      </c>
      <c r="Q219" s="25">
        <f t="shared" si="56"/>
        <v>9.8962213000000007E-2</v>
      </c>
      <c r="R219" s="25">
        <v>9.4900000000000002E-3</v>
      </c>
      <c r="S219" s="25">
        <f t="shared" si="57"/>
        <v>8.6949999999999996E-3</v>
      </c>
      <c r="T219" s="25"/>
      <c r="U219" s="25">
        <f t="shared" si="58"/>
        <v>5.4324999999999998E-3</v>
      </c>
      <c r="V219" s="25">
        <f t="shared" si="59"/>
        <v>0.125110475</v>
      </c>
      <c r="W219" s="25">
        <v>8.26E-3</v>
      </c>
      <c r="X219" s="25">
        <f t="shared" si="60"/>
        <v>7.4650000000000003E-3</v>
      </c>
      <c r="Y219" s="25"/>
      <c r="Z219" s="25">
        <f t="shared" si="61"/>
        <v>5.5048000000000007E-3</v>
      </c>
      <c r="AA219" s="25">
        <f t="shared" si="62"/>
        <v>0.12677554400000002</v>
      </c>
      <c r="AB219" s="25">
        <v>1.72E-3</v>
      </c>
      <c r="AC219" s="25">
        <f t="shared" si="63"/>
        <v>7.9500000000000003E-4</v>
      </c>
    </row>
    <row r="220" spans="1:29" s="15" customFormat="1">
      <c r="A220" s="18">
        <v>468</v>
      </c>
      <c r="B220" s="25">
        <v>6.8999999999999997E-5</v>
      </c>
      <c r="C220" s="46">
        <v>6.0499999999999998E-3</v>
      </c>
      <c r="D220" s="25">
        <f t="shared" si="48"/>
        <v>5.1454999999999999E-3</v>
      </c>
      <c r="E220" s="46"/>
      <c r="F220" s="25">
        <f t="shared" si="49"/>
        <v>2.8584000000000001E-3</v>
      </c>
      <c r="G220" s="25">
        <f t="shared" si="50"/>
        <v>6.582895200000001E-2</v>
      </c>
      <c r="H220" s="25">
        <v>8.8000000000000005E-3</v>
      </c>
      <c r="I220" s="25">
        <f t="shared" si="51"/>
        <v>7.8954999999999997E-3</v>
      </c>
      <c r="J220" s="25"/>
      <c r="K220" s="25">
        <f t="shared" si="52"/>
        <v>5.2090000000000001E-3</v>
      </c>
      <c r="L220" s="25">
        <f t="shared" si="53"/>
        <v>0.11996327000000001</v>
      </c>
      <c r="M220" s="25">
        <v>6.5500000000000003E-3</v>
      </c>
      <c r="N220" s="25">
        <f t="shared" si="54"/>
        <v>5.6455000000000003E-3</v>
      </c>
      <c r="O220" s="25"/>
      <c r="P220" s="25">
        <f t="shared" si="55"/>
        <v>4.1776000000000001E-3</v>
      </c>
      <c r="Q220" s="25">
        <f t="shared" si="56"/>
        <v>9.6210128000000006E-2</v>
      </c>
      <c r="R220" s="25">
        <v>9.5600000000000008E-3</v>
      </c>
      <c r="S220" s="25">
        <f t="shared" si="57"/>
        <v>8.6555E-3</v>
      </c>
      <c r="T220" s="25"/>
      <c r="U220" s="25">
        <f t="shared" si="58"/>
        <v>5.3930000000000002E-3</v>
      </c>
      <c r="V220" s="25">
        <f t="shared" si="59"/>
        <v>0.12420079000000001</v>
      </c>
      <c r="W220" s="25">
        <v>8.3099999999999997E-3</v>
      </c>
      <c r="X220" s="25">
        <f t="shared" si="60"/>
        <v>7.4054999999999998E-3</v>
      </c>
      <c r="Y220" s="25"/>
      <c r="Z220" s="25">
        <f t="shared" si="61"/>
        <v>5.4453000000000001E-3</v>
      </c>
      <c r="AA220" s="25">
        <f t="shared" si="62"/>
        <v>0.12540525900000002</v>
      </c>
      <c r="AB220" s="25">
        <v>1.74E-3</v>
      </c>
      <c r="AC220" s="25">
        <f t="shared" si="63"/>
        <v>9.0450000000000003E-4</v>
      </c>
    </row>
    <row r="221" spans="1:29" s="15" customFormat="1">
      <c r="A221" s="18">
        <v>469</v>
      </c>
      <c r="B221" s="25">
        <v>3.0000000000000001E-5</v>
      </c>
      <c r="C221" s="46">
        <v>5.94E-3</v>
      </c>
      <c r="D221" s="25">
        <f t="shared" si="48"/>
        <v>5.0499999999999998E-3</v>
      </c>
      <c r="E221" s="46"/>
      <c r="F221" s="25">
        <f t="shared" si="49"/>
        <v>2.7629E-3</v>
      </c>
      <c r="G221" s="25">
        <f t="shared" si="50"/>
        <v>6.3629587000000001E-2</v>
      </c>
      <c r="H221" s="25">
        <v>8.5800000000000008E-3</v>
      </c>
      <c r="I221" s="25">
        <f t="shared" si="51"/>
        <v>7.6900000000000007E-3</v>
      </c>
      <c r="J221" s="25"/>
      <c r="K221" s="25">
        <f t="shared" si="52"/>
        <v>5.003500000000001E-3</v>
      </c>
      <c r="L221" s="25">
        <f t="shared" si="53"/>
        <v>0.11523060500000003</v>
      </c>
      <c r="M221" s="25">
        <v>6.3699999999999998E-3</v>
      </c>
      <c r="N221" s="25">
        <f t="shared" si="54"/>
        <v>5.4799999999999996E-3</v>
      </c>
      <c r="O221" s="25"/>
      <c r="P221" s="25">
        <f t="shared" si="55"/>
        <v>4.0120999999999993E-3</v>
      </c>
      <c r="Q221" s="25">
        <f t="shared" si="56"/>
        <v>9.2398662999999992E-2</v>
      </c>
      <c r="R221" s="25">
        <v>9.3600000000000003E-3</v>
      </c>
      <c r="S221" s="25">
        <f t="shared" si="57"/>
        <v>8.4700000000000001E-3</v>
      </c>
      <c r="T221" s="25"/>
      <c r="U221" s="25">
        <f t="shared" si="58"/>
        <v>5.2075000000000003E-3</v>
      </c>
      <c r="V221" s="25">
        <f t="shared" si="59"/>
        <v>0.11992872500000001</v>
      </c>
      <c r="W221" s="25">
        <v>8.0800000000000004E-3</v>
      </c>
      <c r="X221" s="25">
        <f t="shared" si="60"/>
        <v>7.1900000000000002E-3</v>
      </c>
      <c r="Y221" s="25"/>
      <c r="Z221" s="25">
        <f t="shared" si="61"/>
        <v>5.2297999999999997E-3</v>
      </c>
      <c r="AA221" s="25">
        <f t="shared" si="62"/>
        <v>0.12044229400000001</v>
      </c>
      <c r="AB221" s="25">
        <v>1.75E-3</v>
      </c>
      <c r="AC221" s="25">
        <f t="shared" si="63"/>
        <v>8.9000000000000006E-4</v>
      </c>
    </row>
    <row r="222" spans="1:29" s="15" customFormat="1">
      <c r="A222" s="18">
        <v>470</v>
      </c>
      <c r="B222" s="25">
        <v>9.0000000000000006E-5</v>
      </c>
      <c r="C222" s="46">
        <v>5.94E-3</v>
      </c>
      <c r="D222" s="25">
        <f t="shared" si="48"/>
        <v>4.9649999999999998E-3</v>
      </c>
      <c r="E222" s="46"/>
      <c r="F222" s="25">
        <f t="shared" si="49"/>
        <v>2.6779E-3</v>
      </c>
      <c r="G222" s="25">
        <f t="shared" si="50"/>
        <v>6.1672037000000006E-2</v>
      </c>
      <c r="H222" s="25">
        <v>8.7100000000000007E-3</v>
      </c>
      <c r="I222" s="25">
        <f t="shared" si="51"/>
        <v>7.7350000000000006E-3</v>
      </c>
      <c r="J222" s="25"/>
      <c r="K222" s="25">
        <f t="shared" si="52"/>
        <v>5.0485000000000009E-3</v>
      </c>
      <c r="L222" s="25">
        <f t="shared" si="53"/>
        <v>0.11626695500000003</v>
      </c>
      <c r="M222" s="25">
        <v>6.4200000000000004E-3</v>
      </c>
      <c r="N222" s="25">
        <f t="shared" si="54"/>
        <v>5.4450000000000002E-3</v>
      </c>
      <c r="O222" s="25"/>
      <c r="P222" s="25">
        <f t="shared" si="55"/>
        <v>3.9770999999999999E-3</v>
      </c>
      <c r="Q222" s="25">
        <f t="shared" si="56"/>
        <v>9.1592613000000003E-2</v>
      </c>
      <c r="R222" s="25">
        <v>9.3390000000000001E-3</v>
      </c>
      <c r="S222" s="25">
        <f t="shared" si="57"/>
        <v>8.3639999999999999E-3</v>
      </c>
      <c r="T222" s="25"/>
      <c r="U222" s="25">
        <f t="shared" si="58"/>
        <v>5.1015000000000001E-3</v>
      </c>
      <c r="V222" s="25">
        <f t="shared" si="59"/>
        <v>0.11748754500000001</v>
      </c>
      <c r="W222" s="25">
        <v>8.1799999999999998E-3</v>
      </c>
      <c r="X222" s="25">
        <f t="shared" si="60"/>
        <v>7.2049999999999996E-3</v>
      </c>
      <c r="Y222" s="25"/>
      <c r="Z222" s="25">
        <f t="shared" si="61"/>
        <v>5.2447999999999991E-3</v>
      </c>
      <c r="AA222" s="25">
        <f t="shared" si="62"/>
        <v>0.12078774399999999</v>
      </c>
      <c r="AB222" s="25">
        <v>1.8600000000000001E-3</v>
      </c>
      <c r="AC222" s="25">
        <f t="shared" si="63"/>
        <v>9.7500000000000006E-4</v>
      </c>
    </row>
    <row r="223" spans="1:29" s="15" customFormat="1">
      <c r="A223" s="18">
        <v>471</v>
      </c>
      <c r="B223" s="25">
        <v>-1.3999999999999999E-4</v>
      </c>
      <c r="C223" s="46">
        <v>5.9300000000000004E-3</v>
      </c>
      <c r="D223" s="25">
        <f t="shared" si="48"/>
        <v>5.1750000000000008E-3</v>
      </c>
      <c r="E223" s="46"/>
      <c r="F223" s="25">
        <f t="shared" si="49"/>
        <v>2.887900000000001E-3</v>
      </c>
      <c r="G223" s="25">
        <f t="shared" si="50"/>
        <v>6.6508337000000028E-2</v>
      </c>
      <c r="H223" s="25">
        <v>8.4700000000000001E-3</v>
      </c>
      <c r="I223" s="25">
        <f t="shared" si="51"/>
        <v>7.7149999999999996E-3</v>
      </c>
      <c r="J223" s="25"/>
      <c r="K223" s="25">
        <f t="shared" si="52"/>
        <v>5.0285E-3</v>
      </c>
      <c r="L223" s="25">
        <f t="shared" si="53"/>
        <v>0.115806355</v>
      </c>
      <c r="M223" s="25">
        <v>6.3200000000000001E-3</v>
      </c>
      <c r="N223" s="25">
        <f t="shared" si="54"/>
        <v>5.5650000000000005E-3</v>
      </c>
      <c r="O223" s="25"/>
      <c r="P223" s="25">
        <f t="shared" si="55"/>
        <v>4.0971000000000002E-3</v>
      </c>
      <c r="Q223" s="25">
        <f t="shared" si="56"/>
        <v>9.4356213000000008E-2</v>
      </c>
      <c r="R223" s="25">
        <v>9.299E-3</v>
      </c>
      <c r="S223" s="25">
        <f t="shared" si="57"/>
        <v>8.5439999999999995E-3</v>
      </c>
      <c r="T223" s="25"/>
      <c r="U223" s="25">
        <f t="shared" si="58"/>
        <v>5.2814999999999997E-3</v>
      </c>
      <c r="V223" s="25">
        <f t="shared" si="59"/>
        <v>0.12163294500000001</v>
      </c>
      <c r="W223" s="25">
        <v>7.8890000000000002E-3</v>
      </c>
      <c r="X223" s="25">
        <f t="shared" si="60"/>
        <v>7.1339999999999997E-3</v>
      </c>
      <c r="Y223" s="25"/>
      <c r="Z223" s="25">
        <f t="shared" si="61"/>
        <v>5.1737999999999992E-3</v>
      </c>
      <c r="AA223" s="25">
        <f t="shared" si="62"/>
        <v>0.11915261399999999</v>
      </c>
      <c r="AB223" s="25">
        <v>1.65E-3</v>
      </c>
      <c r="AC223" s="25">
        <f t="shared" si="63"/>
        <v>7.5500000000000003E-4</v>
      </c>
    </row>
    <row r="224" spans="1:29" s="15" customFormat="1">
      <c r="A224" s="18">
        <v>472</v>
      </c>
      <c r="B224" s="25">
        <v>6.0000000000000002E-5</v>
      </c>
      <c r="C224" s="46">
        <v>6.0000000000000001E-3</v>
      </c>
      <c r="D224" s="25">
        <f t="shared" si="48"/>
        <v>5.0499999999999998E-3</v>
      </c>
      <c r="E224" s="46"/>
      <c r="F224" s="25">
        <f t="shared" si="49"/>
        <v>2.7629E-3</v>
      </c>
      <c r="G224" s="25">
        <f t="shared" si="50"/>
        <v>6.3629587000000001E-2</v>
      </c>
      <c r="H224" s="25">
        <v>8.6189999999999999E-3</v>
      </c>
      <c r="I224" s="25">
        <f t="shared" si="51"/>
        <v>7.6689999999999996E-3</v>
      </c>
      <c r="J224" s="25"/>
      <c r="K224" s="25">
        <f t="shared" si="52"/>
        <v>4.9824999999999991E-3</v>
      </c>
      <c r="L224" s="25">
        <f t="shared" si="53"/>
        <v>0.11474697499999999</v>
      </c>
      <c r="M224" s="25">
        <v>6.4200000000000004E-3</v>
      </c>
      <c r="N224" s="25">
        <f t="shared" si="54"/>
        <v>5.47E-3</v>
      </c>
      <c r="O224" s="25"/>
      <c r="P224" s="25">
        <f t="shared" si="55"/>
        <v>4.0020999999999998E-3</v>
      </c>
      <c r="Q224" s="25">
        <f t="shared" si="56"/>
        <v>9.2168363000000003E-2</v>
      </c>
      <c r="R224" s="25">
        <v>9.3699999999999999E-3</v>
      </c>
      <c r="S224" s="25">
        <f t="shared" si="57"/>
        <v>8.4200000000000004E-3</v>
      </c>
      <c r="T224" s="25"/>
      <c r="U224" s="25">
        <f t="shared" si="58"/>
        <v>5.1575000000000006E-3</v>
      </c>
      <c r="V224" s="25">
        <f t="shared" si="59"/>
        <v>0.11877722500000001</v>
      </c>
      <c r="W224" s="25">
        <v>8.0499999999999999E-3</v>
      </c>
      <c r="X224" s="25">
        <f t="shared" si="60"/>
        <v>7.0999999999999995E-3</v>
      </c>
      <c r="Y224" s="25"/>
      <c r="Z224" s="25">
        <f t="shared" si="61"/>
        <v>5.1397999999999999E-3</v>
      </c>
      <c r="AA224" s="25">
        <f t="shared" si="62"/>
        <v>0.11836959400000001</v>
      </c>
      <c r="AB224" s="25">
        <v>1.8400000000000001E-3</v>
      </c>
      <c r="AC224" s="25">
        <f t="shared" si="63"/>
        <v>9.5E-4</v>
      </c>
    </row>
    <row r="225" spans="1:29" s="15" customFormat="1">
      <c r="A225" s="18">
        <v>473</v>
      </c>
      <c r="B225" s="25">
        <v>-2.0000000000000001E-4</v>
      </c>
      <c r="C225" s="46">
        <v>5.7400000000000003E-3</v>
      </c>
      <c r="D225" s="25">
        <f t="shared" si="48"/>
        <v>5.0150000000000004E-3</v>
      </c>
      <c r="E225" s="46"/>
      <c r="F225" s="25">
        <f t="shared" si="49"/>
        <v>2.7279000000000006E-3</v>
      </c>
      <c r="G225" s="25">
        <f t="shared" si="50"/>
        <v>6.2823537000000013E-2</v>
      </c>
      <c r="H225" s="25">
        <v>8.2900000000000005E-3</v>
      </c>
      <c r="I225" s="25">
        <f t="shared" si="51"/>
        <v>7.5650000000000005E-3</v>
      </c>
      <c r="J225" s="25"/>
      <c r="K225" s="25">
        <f t="shared" si="52"/>
        <v>4.8785000000000009E-3</v>
      </c>
      <c r="L225" s="25">
        <f t="shared" si="53"/>
        <v>0.11235185500000003</v>
      </c>
      <c r="M225" s="25">
        <v>6.2300000000000003E-3</v>
      </c>
      <c r="N225" s="25">
        <f t="shared" si="54"/>
        <v>5.5050000000000003E-3</v>
      </c>
      <c r="O225" s="25"/>
      <c r="P225" s="25">
        <f t="shared" si="55"/>
        <v>4.0371000000000001E-3</v>
      </c>
      <c r="Q225" s="25">
        <f t="shared" si="56"/>
        <v>9.2974413000000006E-2</v>
      </c>
      <c r="R225" s="25">
        <v>9.0500000000000008E-3</v>
      </c>
      <c r="S225" s="25">
        <f t="shared" si="57"/>
        <v>8.3250000000000008E-3</v>
      </c>
      <c r="T225" s="25"/>
      <c r="U225" s="25">
        <f t="shared" si="58"/>
        <v>5.062500000000001E-3</v>
      </c>
      <c r="V225" s="25">
        <f t="shared" si="59"/>
        <v>0.11658937500000002</v>
      </c>
      <c r="W225" s="25">
        <v>7.79E-3</v>
      </c>
      <c r="X225" s="25">
        <f t="shared" si="60"/>
        <v>7.0650000000000001E-3</v>
      </c>
      <c r="Y225" s="25"/>
      <c r="Z225" s="25">
        <f t="shared" si="61"/>
        <v>5.1047999999999996E-3</v>
      </c>
      <c r="AA225" s="25">
        <f t="shared" si="62"/>
        <v>0.11756354399999999</v>
      </c>
      <c r="AB225" s="25">
        <v>1.65E-3</v>
      </c>
      <c r="AC225" s="25">
        <f t="shared" si="63"/>
        <v>7.2499999999999995E-4</v>
      </c>
    </row>
    <row r="226" spans="1:29" s="15" customFormat="1">
      <c r="A226" s="18">
        <v>474</v>
      </c>
      <c r="B226" s="25">
        <v>-2.0000000000000002E-5</v>
      </c>
      <c r="C226" s="46">
        <v>5.9199999999999999E-3</v>
      </c>
      <c r="D226" s="25">
        <f t="shared" si="48"/>
        <v>5.0200000000000002E-3</v>
      </c>
      <c r="E226" s="46"/>
      <c r="F226" s="25">
        <f t="shared" si="49"/>
        <v>2.7329000000000003E-3</v>
      </c>
      <c r="G226" s="25">
        <f t="shared" si="50"/>
        <v>6.2938687000000007E-2</v>
      </c>
      <c r="H226" s="25">
        <v>8.489E-3</v>
      </c>
      <c r="I226" s="25">
        <f t="shared" si="51"/>
        <v>7.5890000000000003E-3</v>
      </c>
      <c r="J226" s="25"/>
      <c r="K226" s="25">
        <f t="shared" si="52"/>
        <v>4.9025000000000006E-3</v>
      </c>
      <c r="L226" s="25">
        <f t="shared" si="53"/>
        <v>0.11290457500000002</v>
      </c>
      <c r="M226" s="25">
        <v>6.3699999999999998E-3</v>
      </c>
      <c r="N226" s="25">
        <f t="shared" si="54"/>
        <v>5.47E-3</v>
      </c>
      <c r="O226" s="25"/>
      <c r="P226" s="25">
        <f t="shared" si="55"/>
        <v>4.0020999999999998E-3</v>
      </c>
      <c r="Q226" s="25">
        <f t="shared" si="56"/>
        <v>9.2168363000000003E-2</v>
      </c>
      <c r="R226" s="25">
        <v>9.129E-3</v>
      </c>
      <c r="S226" s="25">
        <f t="shared" si="57"/>
        <v>8.2290000000000002E-3</v>
      </c>
      <c r="T226" s="25"/>
      <c r="U226" s="25">
        <f t="shared" si="58"/>
        <v>4.9665000000000004E-3</v>
      </c>
      <c r="V226" s="25">
        <f t="shared" si="59"/>
        <v>0.11437849500000001</v>
      </c>
      <c r="W226" s="25">
        <v>8.0400000000000003E-3</v>
      </c>
      <c r="X226" s="25">
        <f t="shared" si="60"/>
        <v>7.1400000000000005E-3</v>
      </c>
      <c r="Y226" s="25"/>
      <c r="Z226" s="25">
        <f t="shared" si="61"/>
        <v>5.1798E-3</v>
      </c>
      <c r="AA226" s="25">
        <f t="shared" si="62"/>
        <v>0.11929079400000001</v>
      </c>
      <c r="AB226" s="25">
        <v>1.82E-3</v>
      </c>
      <c r="AC226" s="25">
        <f t="shared" si="63"/>
        <v>8.9999999999999998E-4</v>
      </c>
    </row>
    <row r="227" spans="1:29" s="15" customFormat="1">
      <c r="A227" s="18">
        <v>475</v>
      </c>
      <c r="B227" s="25">
        <v>-1.2999999999999999E-4</v>
      </c>
      <c r="C227" s="46">
        <v>5.7099999999999998E-3</v>
      </c>
      <c r="D227" s="25">
        <f t="shared" si="48"/>
        <v>4.895E-3</v>
      </c>
      <c r="E227" s="46"/>
      <c r="F227" s="25">
        <f t="shared" si="49"/>
        <v>2.6079000000000002E-3</v>
      </c>
      <c r="G227" s="25">
        <f t="shared" si="50"/>
        <v>6.0059937000000008E-2</v>
      </c>
      <c r="H227" s="25">
        <v>8.26E-3</v>
      </c>
      <c r="I227" s="25">
        <f t="shared" si="51"/>
        <v>7.4450000000000002E-3</v>
      </c>
      <c r="J227" s="25"/>
      <c r="K227" s="25">
        <f t="shared" si="52"/>
        <v>4.7585000000000006E-3</v>
      </c>
      <c r="L227" s="25">
        <f t="shared" si="53"/>
        <v>0.10958825500000002</v>
      </c>
      <c r="M227" s="25">
        <v>6.0400000000000002E-3</v>
      </c>
      <c r="N227" s="25">
        <f t="shared" si="54"/>
        <v>5.2250000000000005E-3</v>
      </c>
      <c r="O227" s="25"/>
      <c r="P227" s="25">
        <f t="shared" si="55"/>
        <v>3.7571000000000002E-3</v>
      </c>
      <c r="Q227" s="25">
        <f t="shared" si="56"/>
        <v>8.6526013000000013E-2</v>
      </c>
      <c r="R227" s="25">
        <v>8.8599999999999998E-3</v>
      </c>
      <c r="S227" s="25">
        <f t="shared" si="57"/>
        <v>8.0450000000000001E-3</v>
      </c>
      <c r="T227" s="25"/>
      <c r="U227" s="25">
        <f t="shared" si="58"/>
        <v>4.7825000000000003E-3</v>
      </c>
      <c r="V227" s="25">
        <f t="shared" si="59"/>
        <v>0.11014097500000002</v>
      </c>
      <c r="W227" s="25">
        <v>7.7299999999999999E-3</v>
      </c>
      <c r="X227" s="25">
        <f t="shared" si="60"/>
        <v>6.9150000000000001E-3</v>
      </c>
      <c r="Y227" s="25"/>
      <c r="Z227" s="25">
        <f t="shared" si="61"/>
        <v>4.9548000000000005E-3</v>
      </c>
      <c r="AA227" s="25">
        <f t="shared" si="62"/>
        <v>0.11410904400000002</v>
      </c>
      <c r="AB227" s="25">
        <v>1.7600000000000001E-3</v>
      </c>
      <c r="AC227" s="25">
        <f t="shared" si="63"/>
        <v>8.1500000000000008E-4</v>
      </c>
    </row>
    <row r="228" spans="1:29" s="15" customFormat="1">
      <c r="A228" s="18">
        <v>476</v>
      </c>
      <c r="B228" s="25">
        <v>-1.0000000000000001E-5</v>
      </c>
      <c r="C228" s="46">
        <v>5.7800000000000004E-3</v>
      </c>
      <c r="D228" s="25">
        <f t="shared" si="48"/>
        <v>4.9300000000000004E-3</v>
      </c>
      <c r="E228" s="46"/>
      <c r="F228" s="25">
        <f t="shared" si="49"/>
        <v>2.6429000000000005E-3</v>
      </c>
      <c r="G228" s="25">
        <f t="shared" si="50"/>
        <v>6.0865987000000017E-2</v>
      </c>
      <c r="H228" s="25">
        <v>8.319E-3</v>
      </c>
      <c r="I228" s="25">
        <f t="shared" si="51"/>
        <v>7.4689999999999999E-3</v>
      </c>
      <c r="J228" s="25"/>
      <c r="K228" s="25">
        <f t="shared" si="52"/>
        <v>4.7825000000000003E-3</v>
      </c>
      <c r="L228" s="25">
        <f t="shared" si="53"/>
        <v>0.11014097500000002</v>
      </c>
      <c r="M228" s="25">
        <v>6.2700000000000004E-3</v>
      </c>
      <c r="N228" s="25">
        <f t="shared" si="54"/>
        <v>5.4200000000000003E-3</v>
      </c>
      <c r="O228" s="25"/>
      <c r="P228" s="25">
        <f t="shared" si="55"/>
        <v>3.9521000000000001E-3</v>
      </c>
      <c r="Q228" s="25">
        <f t="shared" si="56"/>
        <v>9.1016863000000003E-2</v>
      </c>
      <c r="R228" s="25">
        <v>9.0600000000000003E-3</v>
      </c>
      <c r="S228" s="25">
        <f t="shared" si="57"/>
        <v>8.2100000000000003E-3</v>
      </c>
      <c r="T228" s="25"/>
      <c r="U228" s="25">
        <f t="shared" si="58"/>
        <v>4.9475000000000005E-3</v>
      </c>
      <c r="V228" s="25">
        <f t="shared" si="59"/>
        <v>0.11394092500000001</v>
      </c>
      <c r="W228" s="25">
        <v>7.9299999999999995E-3</v>
      </c>
      <c r="X228" s="25">
        <f t="shared" si="60"/>
        <v>7.0799999999999995E-3</v>
      </c>
      <c r="Y228" s="25"/>
      <c r="Z228" s="25">
        <f t="shared" si="61"/>
        <v>5.119799999999999E-3</v>
      </c>
      <c r="AA228" s="25">
        <f t="shared" si="62"/>
        <v>0.11790899399999999</v>
      </c>
      <c r="AB228" s="25">
        <v>1.7099999999999999E-3</v>
      </c>
      <c r="AC228" s="25">
        <f t="shared" si="63"/>
        <v>8.4999999999999995E-4</v>
      </c>
    </row>
    <row r="229" spans="1:29" s="15" customFormat="1">
      <c r="A229" s="18">
        <v>477</v>
      </c>
      <c r="B229" s="25">
        <v>-6.0000000000000002E-5</v>
      </c>
      <c r="C229" s="46">
        <v>5.64E-3</v>
      </c>
      <c r="D229" s="25">
        <f t="shared" si="48"/>
        <v>4.7150000000000004E-3</v>
      </c>
      <c r="E229" s="46"/>
      <c r="F229" s="25">
        <f t="shared" si="49"/>
        <v>2.4279000000000006E-3</v>
      </c>
      <c r="G229" s="25">
        <f t="shared" si="50"/>
        <v>5.5914537000000014E-2</v>
      </c>
      <c r="H229" s="25">
        <v>8.2100000000000003E-3</v>
      </c>
      <c r="I229" s="25">
        <f t="shared" si="51"/>
        <v>7.2849999999999998E-3</v>
      </c>
      <c r="J229" s="25"/>
      <c r="K229" s="25">
        <f t="shared" si="52"/>
        <v>4.5985000000000002E-3</v>
      </c>
      <c r="L229" s="25">
        <f t="shared" si="53"/>
        <v>0.10590345500000001</v>
      </c>
      <c r="M229" s="25">
        <v>6.0800000000000003E-3</v>
      </c>
      <c r="N229" s="25">
        <f t="shared" si="54"/>
        <v>5.1549999999999999E-3</v>
      </c>
      <c r="O229" s="25"/>
      <c r="P229" s="25">
        <f t="shared" si="55"/>
        <v>3.6870999999999996E-3</v>
      </c>
      <c r="Q229" s="25">
        <f t="shared" si="56"/>
        <v>8.4913912999999994E-2</v>
      </c>
      <c r="R229" s="25">
        <v>8.8100000000000001E-3</v>
      </c>
      <c r="S229" s="25">
        <f t="shared" si="57"/>
        <v>7.8849999999999996E-3</v>
      </c>
      <c r="T229" s="25"/>
      <c r="U229" s="25">
        <f t="shared" si="58"/>
        <v>4.6224999999999999E-3</v>
      </c>
      <c r="V229" s="25">
        <f t="shared" si="59"/>
        <v>0.106456175</v>
      </c>
      <c r="W229" s="25">
        <v>7.7299999999999999E-3</v>
      </c>
      <c r="X229" s="25">
        <f t="shared" si="60"/>
        <v>6.8050000000000003E-3</v>
      </c>
      <c r="Y229" s="25"/>
      <c r="Z229" s="25">
        <f t="shared" si="61"/>
        <v>4.8447999999999998E-3</v>
      </c>
      <c r="AA229" s="25">
        <f t="shared" si="62"/>
        <v>0.111575744</v>
      </c>
      <c r="AB229" s="25">
        <v>1.91E-3</v>
      </c>
      <c r="AC229" s="25">
        <f t="shared" si="63"/>
        <v>9.2500000000000004E-4</v>
      </c>
    </row>
    <row r="230" spans="1:29" s="15" customFormat="1">
      <c r="A230" s="18">
        <v>478</v>
      </c>
      <c r="B230" s="25">
        <v>4.0000000000000003E-5</v>
      </c>
      <c r="C230" s="46">
        <v>5.7499999999999999E-3</v>
      </c>
      <c r="D230" s="25">
        <f t="shared" si="48"/>
        <v>4.9099999999999994E-3</v>
      </c>
      <c r="E230" s="46"/>
      <c r="F230" s="25">
        <f t="shared" si="49"/>
        <v>2.6228999999999996E-3</v>
      </c>
      <c r="G230" s="25">
        <f t="shared" si="50"/>
        <v>6.0405386999999991E-2</v>
      </c>
      <c r="H230" s="25">
        <v>8.1200000000000005E-3</v>
      </c>
      <c r="I230" s="25">
        <f t="shared" si="51"/>
        <v>7.28E-3</v>
      </c>
      <c r="J230" s="25"/>
      <c r="K230" s="25">
        <f t="shared" si="52"/>
        <v>4.5935000000000004E-3</v>
      </c>
      <c r="L230" s="25">
        <f t="shared" si="53"/>
        <v>0.10578830500000001</v>
      </c>
      <c r="M230" s="25">
        <v>5.9699999999999996E-3</v>
      </c>
      <c r="N230" s="25">
        <f t="shared" si="54"/>
        <v>5.1299999999999991E-3</v>
      </c>
      <c r="O230" s="25"/>
      <c r="P230" s="25">
        <f t="shared" si="55"/>
        <v>3.6620999999999989E-3</v>
      </c>
      <c r="Q230" s="25">
        <f t="shared" si="56"/>
        <v>8.433816299999998E-2</v>
      </c>
      <c r="R230" s="25">
        <v>8.7600000000000004E-3</v>
      </c>
      <c r="S230" s="25">
        <f t="shared" si="57"/>
        <v>7.92E-3</v>
      </c>
      <c r="T230" s="25"/>
      <c r="U230" s="25">
        <f t="shared" si="58"/>
        <v>4.6575000000000002E-3</v>
      </c>
      <c r="V230" s="25">
        <f t="shared" si="59"/>
        <v>0.107262225</v>
      </c>
      <c r="W230" s="25">
        <v>7.62E-3</v>
      </c>
      <c r="X230" s="25">
        <f t="shared" si="60"/>
        <v>6.7799999999999996E-3</v>
      </c>
      <c r="Y230" s="25"/>
      <c r="Z230" s="25">
        <f t="shared" si="61"/>
        <v>4.8197999999999991E-3</v>
      </c>
      <c r="AA230" s="25">
        <f t="shared" si="62"/>
        <v>0.11099999399999999</v>
      </c>
      <c r="AB230" s="25">
        <v>1.64E-3</v>
      </c>
      <c r="AC230" s="25">
        <f t="shared" si="63"/>
        <v>8.4000000000000003E-4</v>
      </c>
    </row>
    <row r="231" spans="1:29" s="15" customFormat="1">
      <c r="A231" s="18">
        <v>479</v>
      </c>
      <c r="B231" s="25">
        <v>1.2E-4</v>
      </c>
      <c r="C231" s="46">
        <v>5.77E-3</v>
      </c>
      <c r="D231" s="25">
        <f t="shared" si="48"/>
        <v>4.81E-3</v>
      </c>
      <c r="E231" s="46"/>
      <c r="F231" s="25">
        <f t="shared" si="49"/>
        <v>2.5229000000000002E-3</v>
      </c>
      <c r="G231" s="25">
        <f t="shared" si="50"/>
        <v>5.8102387000000005E-2</v>
      </c>
      <c r="H231" s="25">
        <v>8.0800000000000004E-3</v>
      </c>
      <c r="I231" s="25">
        <f t="shared" si="51"/>
        <v>7.1200000000000005E-3</v>
      </c>
      <c r="J231" s="25"/>
      <c r="K231" s="25">
        <f t="shared" si="52"/>
        <v>4.4334999999999999E-3</v>
      </c>
      <c r="L231" s="25">
        <f t="shared" si="53"/>
        <v>0.102103505</v>
      </c>
      <c r="M231" s="25">
        <v>5.8599999999999998E-3</v>
      </c>
      <c r="N231" s="25">
        <f t="shared" si="54"/>
        <v>4.8999999999999998E-3</v>
      </c>
      <c r="O231" s="25"/>
      <c r="P231" s="25">
        <f t="shared" si="55"/>
        <v>3.4320999999999996E-3</v>
      </c>
      <c r="Q231" s="25">
        <f t="shared" si="56"/>
        <v>7.9041263E-2</v>
      </c>
      <c r="R231" s="25">
        <v>8.8000000000000005E-3</v>
      </c>
      <c r="S231" s="25">
        <f t="shared" si="57"/>
        <v>7.8399999999999997E-3</v>
      </c>
      <c r="T231" s="25"/>
      <c r="U231" s="25">
        <f t="shared" si="58"/>
        <v>4.5775E-3</v>
      </c>
      <c r="V231" s="25">
        <f t="shared" si="59"/>
        <v>0.10541982500000001</v>
      </c>
      <c r="W231" s="25">
        <v>7.3899999999999999E-3</v>
      </c>
      <c r="X231" s="25">
        <f t="shared" si="60"/>
        <v>6.43E-3</v>
      </c>
      <c r="Y231" s="25"/>
      <c r="Z231" s="25">
        <f t="shared" si="61"/>
        <v>4.4697999999999995E-3</v>
      </c>
      <c r="AA231" s="25">
        <f t="shared" si="62"/>
        <v>0.10293949399999999</v>
      </c>
      <c r="AB231" s="25">
        <v>1.8E-3</v>
      </c>
      <c r="AC231" s="25">
        <f t="shared" si="63"/>
        <v>9.6000000000000002E-4</v>
      </c>
    </row>
    <row r="232" spans="1:29" s="15" customFormat="1">
      <c r="A232" s="18">
        <v>480</v>
      </c>
      <c r="B232" s="25">
        <v>3.0000000000000001E-5</v>
      </c>
      <c r="C232" s="46">
        <v>5.7099999999999998E-3</v>
      </c>
      <c r="D232" s="25">
        <f t="shared" si="48"/>
        <v>4.7999999999999996E-3</v>
      </c>
      <c r="E232" s="46"/>
      <c r="F232" s="25">
        <f t="shared" si="49"/>
        <v>2.5128999999999998E-3</v>
      </c>
      <c r="G232" s="25">
        <f t="shared" si="50"/>
        <v>5.7872086999999996E-2</v>
      </c>
      <c r="H232" s="25">
        <v>8.0400000000000003E-3</v>
      </c>
      <c r="I232" s="25">
        <f t="shared" si="51"/>
        <v>7.1300000000000001E-3</v>
      </c>
      <c r="J232" s="25"/>
      <c r="K232" s="25">
        <f t="shared" si="52"/>
        <v>4.4434999999999995E-3</v>
      </c>
      <c r="L232" s="25">
        <f t="shared" si="53"/>
        <v>0.102333805</v>
      </c>
      <c r="M232" s="25">
        <v>5.9699999999999996E-3</v>
      </c>
      <c r="N232" s="25">
        <f t="shared" si="54"/>
        <v>5.0599999999999994E-3</v>
      </c>
      <c r="O232" s="25"/>
      <c r="P232" s="25">
        <f t="shared" si="55"/>
        <v>3.5920999999999991E-3</v>
      </c>
      <c r="Q232" s="25">
        <f t="shared" si="56"/>
        <v>8.2726062999999989E-2</v>
      </c>
      <c r="R232" s="25">
        <v>8.7500000000000008E-3</v>
      </c>
      <c r="S232" s="25">
        <f t="shared" si="57"/>
        <v>7.8400000000000015E-3</v>
      </c>
      <c r="T232" s="25"/>
      <c r="U232" s="25">
        <f t="shared" si="58"/>
        <v>4.5775000000000017E-3</v>
      </c>
      <c r="V232" s="25">
        <f t="shared" si="59"/>
        <v>0.10541982500000005</v>
      </c>
      <c r="W232" s="25">
        <v>7.4700000000000001E-3</v>
      </c>
      <c r="X232" s="25">
        <f t="shared" si="60"/>
        <v>6.5599999999999999E-3</v>
      </c>
      <c r="Y232" s="25"/>
      <c r="Z232" s="25">
        <f t="shared" si="61"/>
        <v>4.5997999999999994E-3</v>
      </c>
      <c r="AA232" s="25">
        <f t="shared" si="62"/>
        <v>0.10593339399999999</v>
      </c>
      <c r="AB232" s="25">
        <v>1.7899999999999999E-3</v>
      </c>
      <c r="AC232" s="25">
        <f t="shared" si="63"/>
        <v>9.1E-4</v>
      </c>
    </row>
    <row r="233" spans="1:29" s="15" customFormat="1">
      <c r="A233" s="18">
        <v>481</v>
      </c>
      <c r="B233" s="25">
        <v>-6.8999999999999997E-5</v>
      </c>
      <c r="C233" s="46">
        <v>5.4099999999999999E-3</v>
      </c>
      <c r="D233" s="25">
        <f t="shared" si="48"/>
        <v>4.5244999999999999E-3</v>
      </c>
      <c r="E233" s="46"/>
      <c r="F233" s="25">
        <f t="shared" si="49"/>
        <v>2.2374000000000001E-3</v>
      </c>
      <c r="G233" s="25">
        <f t="shared" si="50"/>
        <v>5.1527322000000007E-2</v>
      </c>
      <c r="H233" s="25">
        <v>7.7999999999999996E-3</v>
      </c>
      <c r="I233" s="25">
        <f t="shared" si="51"/>
        <v>6.9144999999999996E-3</v>
      </c>
      <c r="J233" s="25"/>
      <c r="K233" s="25">
        <f t="shared" si="52"/>
        <v>4.2279999999999991E-3</v>
      </c>
      <c r="L233" s="25">
        <f t="shared" si="53"/>
        <v>9.7370839999999986E-2</v>
      </c>
      <c r="M233" s="25">
        <v>5.79E-3</v>
      </c>
      <c r="N233" s="25">
        <f t="shared" si="54"/>
        <v>4.9045E-3</v>
      </c>
      <c r="O233" s="25"/>
      <c r="P233" s="25">
        <f t="shared" si="55"/>
        <v>3.4365999999999997E-3</v>
      </c>
      <c r="Q233" s="25">
        <f t="shared" si="56"/>
        <v>7.9144897999999991E-2</v>
      </c>
      <c r="R233" s="25">
        <v>8.4399999999999996E-3</v>
      </c>
      <c r="S233" s="25">
        <f t="shared" si="57"/>
        <v>7.5544999999999996E-3</v>
      </c>
      <c r="T233" s="25"/>
      <c r="U233" s="25">
        <f t="shared" si="58"/>
        <v>4.2919999999999989E-3</v>
      </c>
      <c r="V233" s="25">
        <f t="shared" si="59"/>
        <v>9.8844759999999976E-2</v>
      </c>
      <c r="W233" s="25">
        <v>7.26E-3</v>
      </c>
      <c r="X233" s="25">
        <f t="shared" si="60"/>
        <v>6.3745E-3</v>
      </c>
      <c r="Y233" s="25"/>
      <c r="Z233" s="25">
        <f t="shared" si="61"/>
        <v>4.4142999999999995E-3</v>
      </c>
      <c r="AA233" s="25">
        <f t="shared" si="62"/>
        <v>0.10166132899999999</v>
      </c>
      <c r="AB233" s="25">
        <v>1.8400000000000001E-3</v>
      </c>
      <c r="AC233" s="25">
        <f t="shared" si="63"/>
        <v>8.855E-4</v>
      </c>
    </row>
    <row r="234" spans="1:29" s="15" customFormat="1">
      <c r="A234" s="18">
        <v>482</v>
      </c>
      <c r="B234" s="25">
        <v>-1.2999999999999999E-4</v>
      </c>
      <c r="C234" s="46">
        <v>5.7000000000000002E-3</v>
      </c>
      <c r="D234" s="25">
        <f t="shared" si="48"/>
        <v>5.0000000000000001E-3</v>
      </c>
      <c r="E234" s="46"/>
      <c r="F234" s="25">
        <f t="shared" si="49"/>
        <v>2.7129000000000003E-3</v>
      </c>
      <c r="G234" s="25">
        <f t="shared" si="50"/>
        <v>6.2478087000000009E-2</v>
      </c>
      <c r="H234" s="25">
        <v>8.0800000000000004E-3</v>
      </c>
      <c r="I234" s="25">
        <f t="shared" si="51"/>
        <v>7.3800000000000003E-3</v>
      </c>
      <c r="J234" s="25"/>
      <c r="K234" s="25">
        <f t="shared" si="52"/>
        <v>4.6934999999999998E-3</v>
      </c>
      <c r="L234" s="25">
        <f t="shared" si="53"/>
        <v>0.108091305</v>
      </c>
      <c r="M234" s="25">
        <v>6.0000000000000001E-3</v>
      </c>
      <c r="N234" s="25">
        <f t="shared" si="54"/>
        <v>5.3E-3</v>
      </c>
      <c r="O234" s="25"/>
      <c r="P234" s="25">
        <f t="shared" si="55"/>
        <v>3.8320999999999997E-3</v>
      </c>
      <c r="Q234" s="25">
        <f t="shared" si="56"/>
        <v>8.8253262999999998E-2</v>
      </c>
      <c r="R234" s="25">
        <v>8.6099999999999996E-3</v>
      </c>
      <c r="S234" s="25">
        <f t="shared" si="57"/>
        <v>7.9100000000000004E-3</v>
      </c>
      <c r="T234" s="25"/>
      <c r="U234" s="25">
        <f t="shared" si="58"/>
        <v>4.6475000000000006E-3</v>
      </c>
      <c r="V234" s="25">
        <f t="shared" si="59"/>
        <v>0.10703192500000001</v>
      </c>
      <c r="W234" s="25">
        <v>7.4599999999999996E-3</v>
      </c>
      <c r="X234" s="25">
        <f t="shared" si="60"/>
        <v>6.7599999999999995E-3</v>
      </c>
      <c r="Y234" s="25"/>
      <c r="Z234" s="25">
        <f t="shared" si="61"/>
        <v>4.7997999999999999E-3</v>
      </c>
      <c r="AA234" s="25">
        <f t="shared" si="62"/>
        <v>0.110539394</v>
      </c>
      <c r="AB234" s="25">
        <v>1.5299999999999999E-3</v>
      </c>
      <c r="AC234" s="25">
        <f t="shared" si="63"/>
        <v>6.9999999999999999E-4</v>
      </c>
    </row>
    <row r="235" spans="1:29" s="15" customFormat="1">
      <c r="A235" s="18">
        <v>483</v>
      </c>
      <c r="B235" s="25">
        <v>2.0000000000000002E-5</v>
      </c>
      <c r="C235" s="46">
        <v>5.4999999999999997E-3</v>
      </c>
      <c r="D235" s="25">
        <f t="shared" si="48"/>
        <v>4.5699999999999994E-3</v>
      </c>
      <c r="E235" s="46"/>
      <c r="F235" s="25">
        <f t="shared" si="49"/>
        <v>2.2828999999999996E-3</v>
      </c>
      <c r="G235" s="25">
        <f t="shared" si="50"/>
        <v>5.2575186999999995E-2</v>
      </c>
      <c r="H235" s="25">
        <v>7.7400000000000004E-3</v>
      </c>
      <c r="I235" s="25">
        <f t="shared" si="51"/>
        <v>6.8100000000000001E-3</v>
      </c>
      <c r="J235" s="25"/>
      <c r="K235" s="25">
        <f t="shared" si="52"/>
        <v>4.1235000000000004E-3</v>
      </c>
      <c r="L235" s="25">
        <f t="shared" si="53"/>
        <v>9.496420500000001E-2</v>
      </c>
      <c r="M235" s="25">
        <v>5.7600000000000004E-3</v>
      </c>
      <c r="N235" s="25">
        <f t="shared" si="54"/>
        <v>4.8300000000000001E-3</v>
      </c>
      <c r="O235" s="25"/>
      <c r="P235" s="25">
        <f t="shared" si="55"/>
        <v>3.3620999999999998E-3</v>
      </c>
      <c r="Q235" s="25">
        <f t="shared" si="56"/>
        <v>7.7429162999999995E-2</v>
      </c>
      <c r="R235" s="25">
        <v>8.489E-3</v>
      </c>
      <c r="S235" s="25">
        <f t="shared" si="57"/>
        <v>7.5589999999999997E-3</v>
      </c>
      <c r="T235" s="25"/>
      <c r="U235" s="25">
        <f t="shared" si="58"/>
        <v>4.2965E-3</v>
      </c>
      <c r="V235" s="25">
        <f t="shared" si="59"/>
        <v>9.8948395000000008E-2</v>
      </c>
      <c r="W235" s="25">
        <v>7.1900000000000002E-3</v>
      </c>
      <c r="X235" s="25">
        <f t="shared" si="60"/>
        <v>6.2599999999999999E-3</v>
      </c>
      <c r="Y235" s="25"/>
      <c r="Z235" s="25">
        <f t="shared" si="61"/>
        <v>4.2997999999999995E-3</v>
      </c>
      <c r="AA235" s="25">
        <f t="shared" si="62"/>
        <v>9.9024393999999988E-2</v>
      </c>
      <c r="AB235" s="25">
        <v>1.8400000000000001E-3</v>
      </c>
      <c r="AC235" s="25">
        <f t="shared" si="63"/>
        <v>9.3000000000000005E-4</v>
      </c>
    </row>
    <row r="236" spans="1:29" s="15" customFormat="1">
      <c r="A236" s="18">
        <v>484</v>
      </c>
      <c r="B236" s="25">
        <v>-5.0000000000000002E-5</v>
      </c>
      <c r="C236" s="46">
        <v>5.6100000000000004E-3</v>
      </c>
      <c r="D236" s="25">
        <f t="shared" si="48"/>
        <v>4.7450000000000001E-3</v>
      </c>
      <c r="E236" s="46"/>
      <c r="F236" s="25">
        <f t="shared" si="49"/>
        <v>2.4579000000000003E-3</v>
      </c>
      <c r="G236" s="25">
        <f t="shared" si="50"/>
        <v>5.6605437000000008E-2</v>
      </c>
      <c r="H236" s="25">
        <v>8.1200000000000005E-3</v>
      </c>
      <c r="I236" s="25">
        <f t="shared" si="51"/>
        <v>7.2550000000000002E-3</v>
      </c>
      <c r="J236" s="25"/>
      <c r="K236" s="25">
        <f t="shared" si="52"/>
        <v>4.5684999999999996E-3</v>
      </c>
      <c r="L236" s="25">
        <f t="shared" si="53"/>
        <v>0.105212555</v>
      </c>
      <c r="M236" s="25">
        <v>5.8199999999999997E-3</v>
      </c>
      <c r="N236" s="25">
        <f t="shared" si="54"/>
        <v>4.9549999999999993E-3</v>
      </c>
      <c r="O236" s="25"/>
      <c r="P236" s="25">
        <f t="shared" si="55"/>
        <v>3.4870999999999991E-3</v>
      </c>
      <c r="Q236" s="25">
        <f t="shared" si="56"/>
        <v>8.0307912999999981E-2</v>
      </c>
      <c r="R236" s="25">
        <v>8.4600000000000005E-3</v>
      </c>
      <c r="S236" s="25">
        <f t="shared" si="57"/>
        <v>7.5950000000000002E-3</v>
      </c>
      <c r="T236" s="25"/>
      <c r="U236" s="25">
        <f t="shared" si="58"/>
        <v>4.3324999999999995E-3</v>
      </c>
      <c r="V236" s="25">
        <f t="shared" si="59"/>
        <v>9.977747499999999E-2</v>
      </c>
      <c r="W236" s="25">
        <v>7.3499999999999998E-3</v>
      </c>
      <c r="X236" s="25">
        <f t="shared" si="60"/>
        <v>6.4849999999999994E-3</v>
      </c>
      <c r="Y236" s="25"/>
      <c r="Z236" s="25">
        <f t="shared" si="61"/>
        <v>4.524799999999999E-3</v>
      </c>
      <c r="AA236" s="25">
        <f t="shared" si="62"/>
        <v>0.10420614399999999</v>
      </c>
      <c r="AB236" s="25">
        <v>1.7799999999999999E-3</v>
      </c>
      <c r="AC236" s="25">
        <f t="shared" si="63"/>
        <v>8.6499999999999999E-4</v>
      </c>
    </row>
    <row r="237" spans="1:29" s="15" customFormat="1">
      <c r="A237" s="18">
        <v>485</v>
      </c>
      <c r="B237" s="25">
        <v>2.0000000000000002E-5</v>
      </c>
      <c r="C237" s="46">
        <v>5.5300000000000002E-3</v>
      </c>
      <c r="D237" s="25">
        <f t="shared" si="48"/>
        <v>4.6049999999999997E-3</v>
      </c>
      <c r="E237" s="46"/>
      <c r="F237" s="25">
        <f t="shared" si="49"/>
        <v>2.3178999999999999E-3</v>
      </c>
      <c r="G237" s="25">
        <f t="shared" si="50"/>
        <v>5.3381236999999998E-2</v>
      </c>
      <c r="H237" s="25">
        <v>7.7200000000000003E-3</v>
      </c>
      <c r="I237" s="25">
        <f t="shared" si="51"/>
        <v>6.7950000000000007E-3</v>
      </c>
      <c r="J237" s="25"/>
      <c r="K237" s="25">
        <f t="shared" si="52"/>
        <v>4.108500000000001E-3</v>
      </c>
      <c r="L237" s="25">
        <f t="shared" si="53"/>
        <v>9.4618755000000027E-2</v>
      </c>
      <c r="M237" s="25">
        <v>5.6699999999999997E-3</v>
      </c>
      <c r="N237" s="25">
        <f t="shared" si="54"/>
        <v>4.7449999999999992E-3</v>
      </c>
      <c r="O237" s="25"/>
      <c r="P237" s="25">
        <f t="shared" si="55"/>
        <v>3.2770999999999989E-3</v>
      </c>
      <c r="Q237" s="25">
        <f t="shared" si="56"/>
        <v>7.5471612999999979E-2</v>
      </c>
      <c r="R237" s="25">
        <v>8.3899999999999999E-3</v>
      </c>
      <c r="S237" s="25">
        <f t="shared" si="57"/>
        <v>7.4649999999999994E-3</v>
      </c>
      <c r="T237" s="25"/>
      <c r="U237" s="25">
        <f t="shared" si="58"/>
        <v>4.2024999999999996E-3</v>
      </c>
      <c r="V237" s="25">
        <f t="shared" si="59"/>
        <v>9.6783574999999997E-2</v>
      </c>
      <c r="W237" s="25">
        <v>7.1000000000000004E-3</v>
      </c>
      <c r="X237" s="25">
        <f t="shared" si="60"/>
        <v>6.1749999999999999E-3</v>
      </c>
      <c r="Y237" s="25"/>
      <c r="Z237" s="25">
        <f t="shared" si="61"/>
        <v>4.2147999999999994E-3</v>
      </c>
      <c r="AA237" s="25">
        <f t="shared" si="62"/>
        <v>9.7066843999999985E-2</v>
      </c>
      <c r="AB237" s="25">
        <v>1.83E-3</v>
      </c>
      <c r="AC237" s="25">
        <f t="shared" si="63"/>
        <v>9.2500000000000004E-4</v>
      </c>
    </row>
    <row r="238" spans="1:29" s="15" customFormat="1">
      <c r="A238" s="18">
        <v>486</v>
      </c>
      <c r="B238" s="25">
        <v>-2.9E-4</v>
      </c>
      <c r="C238" s="46">
        <v>5.5999999999999999E-3</v>
      </c>
      <c r="D238" s="25">
        <f t="shared" si="48"/>
        <v>5.0349999999999995E-3</v>
      </c>
      <c r="E238" s="46"/>
      <c r="F238" s="25">
        <f t="shared" si="49"/>
        <v>2.7478999999999997E-3</v>
      </c>
      <c r="G238" s="25">
        <f t="shared" si="50"/>
        <v>6.328413699999999E-2</v>
      </c>
      <c r="H238" s="25">
        <v>7.92E-3</v>
      </c>
      <c r="I238" s="25">
        <f t="shared" si="51"/>
        <v>7.3550000000000004E-3</v>
      </c>
      <c r="J238" s="25"/>
      <c r="K238" s="25">
        <f t="shared" si="52"/>
        <v>4.6685000000000008E-3</v>
      </c>
      <c r="L238" s="25">
        <f t="shared" si="53"/>
        <v>0.10751555500000003</v>
      </c>
      <c r="M238" s="25">
        <v>5.7400000000000003E-3</v>
      </c>
      <c r="N238" s="25">
        <f t="shared" si="54"/>
        <v>5.1750000000000008E-3</v>
      </c>
      <c r="O238" s="25"/>
      <c r="P238" s="25">
        <f t="shared" si="55"/>
        <v>3.7071000000000005E-3</v>
      </c>
      <c r="Q238" s="25">
        <f t="shared" si="56"/>
        <v>8.5374513000000013E-2</v>
      </c>
      <c r="R238" s="25">
        <v>8.3099999999999997E-3</v>
      </c>
      <c r="S238" s="25">
        <f t="shared" si="57"/>
        <v>7.7450000000000001E-3</v>
      </c>
      <c r="T238" s="25"/>
      <c r="U238" s="25">
        <f t="shared" si="58"/>
        <v>4.4825000000000004E-3</v>
      </c>
      <c r="V238" s="25">
        <f t="shared" si="59"/>
        <v>0.10323197500000002</v>
      </c>
      <c r="W238" s="25">
        <v>7.26E-3</v>
      </c>
      <c r="X238" s="25">
        <f t="shared" si="60"/>
        <v>6.6949999999999996E-3</v>
      </c>
      <c r="Y238" s="25"/>
      <c r="Z238" s="25">
        <f t="shared" si="61"/>
        <v>4.7347999999999991E-3</v>
      </c>
      <c r="AA238" s="25">
        <f t="shared" si="62"/>
        <v>0.10904244399999999</v>
      </c>
      <c r="AB238" s="25">
        <v>1.42E-3</v>
      </c>
      <c r="AC238" s="25">
        <f t="shared" si="63"/>
        <v>5.6499999999999996E-4</v>
      </c>
    </row>
    <row r="239" spans="1:29" s="15" customFormat="1">
      <c r="A239" s="18">
        <v>487</v>
      </c>
      <c r="B239" s="25">
        <v>9.0000000000000006E-5</v>
      </c>
      <c r="C239" s="46">
        <v>5.4299999999999999E-3</v>
      </c>
      <c r="D239" s="25">
        <f t="shared" si="48"/>
        <v>4.4450000000000002E-3</v>
      </c>
      <c r="E239" s="46"/>
      <c r="F239" s="25">
        <f t="shared" si="49"/>
        <v>2.1579000000000004E-3</v>
      </c>
      <c r="G239" s="25">
        <f t="shared" si="50"/>
        <v>4.969643700000001E-2</v>
      </c>
      <c r="H239" s="25">
        <v>7.5799999999999999E-3</v>
      </c>
      <c r="I239" s="25">
        <f t="shared" si="51"/>
        <v>6.5950000000000002E-3</v>
      </c>
      <c r="J239" s="25"/>
      <c r="K239" s="25">
        <f t="shared" si="52"/>
        <v>3.9085000000000005E-3</v>
      </c>
      <c r="L239" s="25">
        <f t="shared" si="53"/>
        <v>9.0012755000000014E-2</v>
      </c>
      <c r="M239" s="25">
        <v>5.5900000000000004E-3</v>
      </c>
      <c r="N239" s="25">
        <f t="shared" si="54"/>
        <v>4.6050000000000006E-3</v>
      </c>
      <c r="O239" s="25"/>
      <c r="P239" s="25">
        <f t="shared" si="55"/>
        <v>3.1371000000000003E-3</v>
      </c>
      <c r="Q239" s="25">
        <f t="shared" si="56"/>
        <v>7.224741300000001E-2</v>
      </c>
      <c r="R239" s="25">
        <v>8.2290000000000002E-3</v>
      </c>
      <c r="S239" s="25">
        <f t="shared" si="57"/>
        <v>7.2440000000000004E-3</v>
      </c>
      <c r="T239" s="25"/>
      <c r="U239" s="25">
        <f t="shared" si="58"/>
        <v>3.9815000000000007E-3</v>
      </c>
      <c r="V239" s="25">
        <f t="shared" si="59"/>
        <v>9.1693945000000027E-2</v>
      </c>
      <c r="W239" s="25">
        <v>6.9800000000000001E-3</v>
      </c>
      <c r="X239" s="25">
        <f t="shared" si="60"/>
        <v>5.9950000000000003E-3</v>
      </c>
      <c r="Y239" s="25"/>
      <c r="Z239" s="25">
        <f t="shared" si="61"/>
        <v>4.0347999999999998E-3</v>
      </c>
      <c r="AA239" s="25">
        <f t="shared" si="62"/>
        <v>9.2921444000000006E-2</v>
      </c>
      <c r="AB239" s="25">
        <v>1.8799999999999999E-3</v>
      </c>
      <c r="AC239" s="25">
        <f t="shared" si="63"/>
        <v>9.8499999999999998E-4</v>
      </c>
    </row>
    <row r="240" spans="1:29" s="15" customFormat="1">
      <c r="A240" s="18">
        <v>488</v>
      </c>
      <c r="B240" s="25">
        <v>-3.5E-4</v>
      </c>
      <c r="C240" s="46">
        <v>5.64E-3</v>
      </c>
      <c r="D240" s="25">
        <f t="shared" si="48"/>
        <v>5.0099999999999997E-3</v>
      </c>
      <c r="E240" s="46"/>
      <c r="F240" s="25">
        <f t="shared" si="49"/>
        <v>2.7228999999999999E-3</v>
      </c>
      <c r="G240" s="25">
        <f t="shared" si="50"/>
        <v>6.2708387000000004E-2</v>
      </c>
      <c r="H240" s="25">
        <v>7.8100000000000001E-3</v>
      </c>
      <c r="I240" s="25">
        <f t="shared" si="51"/>
        <v>7.1799999999999998E-3</v>
      </c>
      <c r="J240" s="25"/>
      <c r="K240" s="25">
        <f t="shared" si="52"/>
        <v>4.4934999999999992E-3</v>
      </c>
      <c r="L240" s="25">
        <f t="shared" si="53"/>
        <v>0.10348530499999999</v>
      </c>
      <c r="M240" s="25">
        <v>5.6100000000000004E-3</v>
      </c>
      <c r="N240" s="25">
        <f t="shared" si="54"/>
        <v>4.9800000000000001E-3</v>
      </c>
      <c r="O240" s="25"/>
      <c r="P240" s="25">
        <f t="shared" si="55"/>
        <v>3.5120999999999998E-3</v>
      </c>
      <c r="Q240" s="25">
        <f t="shared" si="56"/>
        <v>8.0883662999999995E-2</v>
      </c>
      <c r="R240" s="25">
        <v>8.3300000000000006E-3</v>
      </c>
      <c r="S240" s="25">
        <f t="shared" si="57"/>
        <v>7.7000000000000002E-3</v>
      </c>
      <c r="T240" s="25"/>
      <c r="U240" s="25">
        <f t="shared" si="58"/>
        <v>4.4375000000000005E-3</v>
      </c>
      <c r="V240" s="25">
        <f t="shared" si="59"/>
        <v>0.10219562500000001</v>
      </c>
      <c r="W240" s="25">
        <v>7.1000000000000004E-3</v>
      </c>
      <c r="X240" s="25">
        <f t="shared" si="60"/>
        <v>6.4700000000000001E-3</v>
      </c>
      <c r="Y240" s="25"/>
      <c r="Z240" s="25">
        <f t="shared" si="61"/>
        <v>4.5097999999999996E-3</v>
      </c>
      <c r="AA240" s="25">
        <f t="shared" si="62"/>
        <v>0.10386069399999999</v>
      </c>
      <c r="AB240" s="25">
        <v>1.6100000000000001E-3</v>
      </c>
      <c r="AC240" s="25">
        <f t="shared" si="63"/>
        <v>6.3000000000000003E-4</v>
      </c>
    </row>
    <row r="241" spans="1:29" s="15" customFormat="1">
      <c r="A241" s="18">
        <v>489</v>
      </c>
      <c r="B241" s="25">
        <v>-4.0000000000000003E-5</v>
      </c>
      <c r="C241" s="46">
        <v>5.5199999999999997E-3</v>
      </c>
      <c r="D241" s="25">
        <f t="shared" si="48"/>
        <v>4.5599999999999998E-3</v>
      </c>
      <c r="E241" s="46"/>
      <c r="F241" s="25">
        <f t="shared" si="49"/>
        <v>2.2729E-3</v>
      </c>
      <c r="G241" s="25">
        <f t="shared" si="50"/>
        <v>5.2344887E-2</v>
      </c>
      <c r="H241" s="25">
        <v>7.5900000000000004E-3</v>
      </c>
      <c r="I241" s="25">
        <f t="shared" si="51"/>
        <v>6.6300000000000005E-3</v>
      </c>
      <c r="J241" s="25"/>
      <c r="K241" s="25">
        <f t="shared" si="52"/>
        <v>3.9435000000000008E-3</v>
      </c>
      <c r="L241" s="25">
        <f t="shared" si="53"/>
        <v>9.081880500000003E-2</v>
      </c>
      <c r="M241" s="25">
        <v>5.5399999999999998E-3</v>
      </c>
      <c r="N241" s="25">
        <f t="shared" si="54"/>
        <v>4.5799999999999999E-3</v>
      </c>
      <c r="O241" s="25"/>
      <c r="P241" s="25">
        <f t="shared" si="55"/>
        <v>3.1120999999999996E-3</v>
      </c>
      <c r="Q241" s="25">
        <f t="shared" si="56"/>
        <v>7.1671662999999997E-2</v>
      </c>
      <c r="R241" s="25">
        <v>8.2199999999999999E-3</v>
      </c>
      <c r="S241" s="25">
        <f t="shared" si="57"/>
        <v>7.26E-3</v>
      </c>
      <c r="T241" s="25"/>
      <c r="U241" s="25">
        <f t="shared" si="58"/>
        <v>3.9974999999999993E-3</v>
      </c>
      <c r="V241" s="25">
        <f t="shared" si="59"/>
        <v>9.2062424999999989E-2</v>
      </c>
      <c r="W241" s="25">
        <v>6.77E-3</v>
      </c>
      <c r="X241" s="25">
        <f t="shared" si="60"/>
        <v>5.8100000000000001E-3</v>
      </c>
      <c r="Y241" s="25"/>
      <c r="Z241" s="25">
        <f t="shared" si="61"/>
        <v>3.8498E-3</v>
      </c>
      <c r="AA241" s="25">
        <f t="shared" si="62"/>
        <v>8.8660894000000004E-2</v>
      </c>
      <c r="AB241" s="25">
        <v>1.9599999999999999E-3</v>
      </c>
      <c r="AC241" s="25">
        <f t="shared" si="63"/>
        <v>9.5999999999999992E-4</v>
      </c>
    </row>
    <row r="242" spans="1:29" s="15" customFormat="1">
      <c r="A242" s="18">
        <v>490</v>
      </c>
      <c r="B242" s="25">
        <v>-4.8000000000000001E-4</v>
      </c>
      <c r="C242" s="46">
        <v>5.2399999999999999E-3</v>
      </c>
      <c r="D242" s="25">
        <f t="shared" si="48"/>
        <v>4.7349999999999996E-3</v>
      </c>
      <c r="E242" s="46"/>
      <c r="F242" s="25">
        <f t="shared" si="49"/>
        <v>2.4478999999999998E-3</v>
      </c>
      <c r="G242" s="25">
        <f t="shared" si="50"/>
        <v>5.6375136999999999E-2</v>
      </c>
      <c r="H242" s="25">
        <v>7.6E-3</v>
      </c>
      <c r="I242" s="25">
        <f t="shared" si="51"/>
        <v>7.0949999999999997E-3</v>
      </c>
      <c r="J242" s="25"/>
      <c r="K242" s="25">
        <f t="shared" si="52"/>
        <v>4.4084999999999992E-3</v>
      </c>
      <c r="L242" s="25">
        <f t="shared" si="53"/>
        <v>0.10152775499999998</v>
      </c>
      <c r="M242" s="25">
        <v>5.4000000000000003E-3</v>
      </c>
      <c r="N242" s="25">
        <f t="shared" si="54"/>
        <v>4.895E-3</v>
      </c>
      <c r="O242" s="25"/>
      <c r="P242" s="25">
        <f t="shared" si="55"/>
        <v>3.4270999999999998E-3</v>
      </c>
      <c r="Q242" s="25">
        <f t="shared" si="56"/>
        <v>7.8926112999999992E-2</v>
      </c>
      <c r="R242" s="25">
        <v>8.0190000000000001E-3</v>
      </c>
      <c r="S242" s="25">
        <f t="shared" si="57"/>
        <v>7.5139999999999998E-3</v>
      </c>
      <c r="T242" s="25"/>
      <c r="U242" s="25">
        <f t="shared" si="58"/>
        <v>4.2515000000000001E-3</v>
      </c>
      <c r="V242" s="25">
        <f t="shared" si="59"/>
        <v>9.7912045000000003E-2</v>
      </c>
      <c r="W242" s="25">
        <v>6.9199999999999999E-3</v>
      </c>
      <c r="X242" s="25">
        <f t="shared" si="60"/>
        <v>6.4149999999999997E-3</v>
      </c>
      <c r="Y242" s="25"/>
      <c r="Z242" s="25">
        <f t="shared" si="61"/>
        <v>4.4548000000000001E-3</v>
      </c>
      <c r="AA242" s="25">
        <f t="shared" si="62"/>
        <v>0.10259404400000001</v>
      </c>
      <c r="AB242" s="25">
        <v>1.49E-3</v>
      </c>
      <c r="AC242" s="25">
        <f t="shared" si="63"/>
        <v>5.0500000000000002E-4</v>
      </c>
    </row>
    <row r="243" spans="1:29" s="15" customFormat="1">
      <c r="A243" s="18">
        <v>491</v>
      </c>
      <c r="B243" s="25">
        <v>2.2000000000000001E-4</v>
      </c>
      <c r="C243" s="46">
        <v>5.4299999999999999E-3</v>
      </c>
      <c r="D243" s="25">
        <f t="shared" si="48"/>
        <v>4.2899999999999995E-3</v>
      </c>
      <c r="E243" s="46"/>
      <c r="F243" s="25">
        <f t="shared" si="49"/>
        <v>2.0028999999999997E-3</v>
      </c>
      <c r="G243" s="25">
        <f t="shared" si="50"/>
        <v>4.6126786999999995E-2</v>
      </c>
      <c r="H243" s="25">
        <v>7.4999999999999997E-3</v>
      </c>
      <c r="I243" s="25">
        <f t="shared" si="51"/>
        <v>6.3599999999999993E-3</v>
      </c>
      <c r="J243" s="25"/>
      <c r="K243" s="25">
        <f t="shared" si="52"/>
        <v>3.6734999999999992E-3</v>
      </c>
      <c r="L243" s="25">
        <f t="shared" si="53"/>
        <v>8.4600704999999984E-2</v>
      </c>
      <c r="M243" s="25">
        <v>5.5900000000000004E-3</v>
      </c>
      <c r="N243" s="25">
        <f t="shared" si="54"/>
        <v>4.45E-3</v>
      </c>
      <c r="O243" s="25"/>
      <c r="P243" s="25">
        <f t="shared" si="55"/>
        <v>2.9820999999999997E-3</v>
      </c>
      <c r="Q243" s="25">
        <f t="shared" si="56"/>
        <v>6.8677763000000003E-2</v>
      </c>
      <c r="R243" s="25">
        <v>8.1600000000000006E-3</v>
      </c>
      <c r="S243" s="25">
        <f t="shared" si="57"/>
        <v>7.0200000000000002E-3</v>
      </c>
      <c r="T243" s="25"/>
      <c r="U243" s="25">
        <f t="shared" si="58"/>
        <v>3.7575E-3</v>
      </c>
      <c r="V243" s="25">
        <f t="shared" si="59"/>
        <v>8.6535225000000007E-2</v>
      </c>
      <c r="W243" s="25">
        <v>6.7799999999999996E-3</v>
      </c>
      <c r="X243" s="25">
        <f t="shared" si="60"/>
        <v>5.6399999999999992E-3</v>
      </c>
      <c r="Y243" s="25"/>
      <c r="Z243" s="25">
        <f t="shared" si="61"/>
        <v>3.6797999999999991E-3</v>
      </c>
      <c r="AA243" s="25">
        <f t="shared" si="62"/>
        <v>8.4745793999999985E-2</v>
      </c>
      <c r="AB243" s="25">
        <v>2.0600000000000002E-3</v>
      </c>
      <c r="AC243" s="25">
        <f t="shared" si="63"/>
        <v>1.1400000000000002E-3</v>
      </c>
    </row>
    <row r="244" spans="1:29" s="15" customFormat="1">
      <c r="A244" s="18">
        <v>492</v>
      </c>
      <c r="B244" s="25">
        <v>-6.8999999999999997E-5</v>
      </c>
      <c r="C244" s="46">
        <v>5.3200000000000001E-3</v>
      </c>
      <c r="D244" s="25">
        <f t="shared" si="48"/>
        <v>4.4844999999999998E-3</v>
      </c>
      <c r="E244" s="46"/>
      <c r="F244" s="25">
        <f t="shared" si="49"/>
        <v>2.1974E-3</v>
      </c>
      <c r="G244" s="25">
        <f t="shared" si="50"/>
        <v>5.0606122000000003E-2</v>
      </c>
      <c r="H244" s="25">
        <v>7.4799999999999997E-3</v>
      </c>
      <c r="I244" s="25">
        <f t="shared" si="51"/>
        <v>6.6444999999999994E-3</v>
      </c>
      <c r="J244" s="25"/>
      <c r="K244" s="25">
        <f t="shared" si="52"/>
        <v>3.9579999999999997E-3</v>
      </c>
      <c r="L244" s="25">
        <f t="shared" si="53"/>
        <v>9.1152739999999996E-2</v>
      </c>
      <c r="M244" s="25">
        <v>5.3299999999999997E-3</v>
      </c>
      <c r="N244" s="25">
        <f t="shared" si="54"/>
        <v>4.4944999999999994E-3</v>
      </c>
      <c r="O244" s="25"/>
      <c r="P244" s="25">
        <f t="shared" si="55"/>
        <v>3.0265999999999991E-3</v>
      </c>
      <c r="Q244" s="25">
        <f t="shared" si="56"/>
        <v>6.9702597999999977E-2</v>
      </c>
      <c r="R244" s="25">
        <v>8.0999999999999996E-3</v>
      </c>
      <c r="S244" s="25">
        <f t="shared" si="57"/>
        <v>7.2644999999999993E-3</v>
      </c>
      <c r="T244" s="25"/>
      <c r="U244" s="25">
        <f t="shared" si="58"/>
        <v>4.0019999999999986E-3</v>
      </c>
      <c r="V244" s="25">
        <f t="shared" si="59"/>
        <v>9.2166059999999966E-2</v>
      </c>
      <c r="W244" s="25">
        <v>6.8300000000000001E-3</v>
      </c>
      <c r="X244" s="25">
        <f t="shared" si="60"/>
        <v>5.9944999999999998E-3</v>
      </c>
      <c r="Y244" s="25"/>
      <c r="Z244" s="25">
        <f t="shared" si="61"/>
        <v>4.0342999999999993E-3</v>
      </c>
      <c r="AA244" s="25">
        <f t="shared" si="62"/>
        <v>9.2909928999999988E-2</v>
      </c>
      <c r="AB244" s="25">
        <v>1.74E-3</v>
      </c>
      <c r="AC244" s="25">
        <f t="shared" si="63"/>
        <v>8.3549999999999998E-4</v>
      </c>
    </row>
    <row r="245" spans="1:29" s="15" customFormat="1">
      <c r="A245" s="18">
        <v>493</v>
      </c>
      <c r="B245" s="25">
        <v>-8.0000000000000007E-5</v>
      </c>
      <c r="C245" s="46">
        <v>5.4599999999999996E-3</v>
      </c>
      <c r="D245" s="25">
        <f t="shared" si="48"/>
        <v>4.6699999999999997E-3</v>
      </c>
      <c r="E245" s="46"/>
      <c r="F245" s="25">
        <f t="shared" si="49"/>
        <v>2.3828999999999999E-3</v>
      </c>
      <c r="G245" s="25">
        <f t="shared" si="50"/>
        <v>5.4878187000000002E-2</v>
      </c>
      <c r="H245" s="25">
        <v>7.3600000000000002E-3</v>
      </c>
      <c r="I245" s="25">
        <f t="shared" si="51"/>
        <v>6.5700000000000003E-3</v>
      </c>
      <c r="J245" s="25"/>
      <c r="K245" s="25">
        <f t="shared" si="52"/>
        <v>3.8835000000000002E-3</v>
      </c>
      <c r="L245" s="25">
        <f t="shared" si="53"/>
        <v>8.9437005000000014E-2</v>
      </c>
      <c r="M245" s="25">
        <v>5.4799999999999996E-3</v>
      </c>
      <c r="N245" s="25">
        <f t="shared" si="54"/>
        <v>4.6899999999999997E-3</v>
      </c>
      <c r="O245" s="25"/>
      <c r="P245" s="25">
        <f t="shared" si="55"/>
        <v>3.2220999999999994E-3</v>
      </c>
      <c r="Q245" s="25">
        <f t="shared" si="56"/>
        <v>7.4204962999999985E-2</v>
      </c>
      <c r="R245" s="25">
        <v>8.0000000000000002E-3</v>
      </c>
      <c r="S245" s="25">
        <f t="shared" si="57"/>
        <v>7.2100000000000003E-3</v>
      </c>
      <c r="T245" s="25"/>
      <c r="U245" s="25">
        <f t="shared" si="58"/>
        <v>3.9474999999999996E-3</v>
      </c>
      <c r="V245" s="25">
        <f t="shared" si="59"/>
        <v>9.091092499999999E-2</v>
      </c>
      <c r="W245" s="25">
        <v>6.6600000000000001E-3</v>
      </c>
      <c r="X245" s="25">
        <f t="shared" si="60"/>
        <v>5.8700000000000002E-3</v>
      </c>
      <c r="Y245" s="25"/>
      <c r="Z245" s="25">
        <f t="shared" si="61"/>
        <v>3.9097999999999997E-3</v>
      </c>
      <c r="AA245" s="25">
        <f t="shared" si="62"/>
        <v>9.0042693999999993E-2</v>
      </c>
      <c r="AB245" s="25">
        <v>1.66E-3</v>
      </c>
      <c r="AC245" s="25">
        <f t="shared" si="63"/>
        <v>7.9000000000000001E-4</v>
      </c>
    </row>
    <row r="246" spans="1:29" s="15" customFormat="1">
      <c r="A246" s="18">
        <v>494</v>
      </c>
      <c r="B246" s="25">
        <v>-4.0000000000000003E-5</v>
      </c>
      <c r="C246" s="46">
        <v>5.3200000000000001E-3</v>
      </c>
      <c r="D246" s="25">
        <f t="shared" si="48"/>
        <v>4.4850000000000003E-3</v>
      </c>
      <c r="E246" s="46"/>
      <c r="F246" s="25">
        <f t="shared" si="49"/>
        <v>2.1979000000000005E-3</v>
      </c>
      <c r="G246" s="25">
        <f t="shared" si="50"/>
        <v>5.0617637000000014E-2</v>
      </c>
      <c r="H246" s="25">
        <v>7.4400000000000004E-3</v>
      </c>
      <c r="I246" s="25">
        <f t="shared" si="51"/>
        <v>6.6050000000000006E-3</v>
      </c>
      <c r="J246" s="25"/>
      <c r="K246" s="25">
        <f t="shared" si="52"/>
        <v>3.9185000000000001E-3</v>
      </c>
      <c r="L246" s="25">
        <f t="shared" si="53"/>
        <v>9.0243055000000003E-2</v>
      </c>
      <c r="M246" s="25">
        <v>5.3400000000000001E-3</v>
      </c>
      <c r="N246" s="25">
        <f t="shared" si="54"/>
        <v>4.5050000000000003E-3</v>
      </c>
      <c r="O246" s="25"/>
      <c r="P246" s="25">
        <f t="shared" si="55"/>
        <v>3.0371E-3</v>
      </c>
      <c r="Q246" s="25">
        <f t="shared" si="56"/>
        <v>6.9944413000000011E-2</v>
      </c>
      <c r="R246" s="25">
        <v>7.92E-3</v>
      </c>
      <c r="S246" s="25">
        <f t="shared" si="57"/>
        <v>7.0850000000000002E-3</v>
      </c>
      <c r="T246" s="25"/>
      <c r="U246" s="25">
        <f t="shared" si="58"/>
        <v>3.8224999999999999E-3</v>
      </c>
      <c r="V246" s="25">
        <f t="shared" si="59"/>
        <v>8.8032175000000004E-2</v>
      </c>
      <c r="W246" s="25">
        <v>6.6800000000000002E-3</v>
      </c>
      <c r="X246" s="25">
        <f t="shared" si="60"/>
        <v>5.8450000000000004E-3</v>
      </c>
      <c r="Y246" s="25"/>
      <c r="Z246" s="25">
        <f t="shared" si="61"/>
        <v>3.8848000000000003E-3</v>
      </c>
      <c r="AA246" s="25">
        <f t="shared" si="62"/>
        <v>8.9466944000000007E-2</v>
      </c>
      <c r="AB246" s="25">
        <v>1.7099999999999999E-3</v>
      </c>
      <c r="AC246" s="25">
        <f t="shared" si="63"/>
        <v>8.3499999999999991E-4</v>
      </c>
    </row>
    <row r="247" spans="1:29" s="15" customFormat="1">
      <c r="A247" s="18">
        <v>495</v>
      </c>
      <c r="B247" s="25">
        <v>-1.1E-4</v>
      </c>
      <c r="C247" s="46">
        <v>5.2599999999999999E-3</v>
      </c>
      <c r="D247" s="25">
        <f t="shared" si="48"/>
        <v>4.4399999999999995E-3</v>
      </c>
      <c r="E247" s="46"/>
      <c r="F247" s="25">
        <f t="shared" si="49"/>
        <v>2.1528999999999997E-3</v>
      </c>
      <c r="G247" s="25">
        <f t="shared" si="50"/>
        <v>4.9581286999999995E-2</v>
      </c>
      <c r="H247" s="25">
        <v>7.3099999999999997E-3</v>
      </c>
      <c r="I247" s="25">
        <f t="shared" si="51"/>
        <v>6.4899999999999992E-3</v>
      </c>
      <c r="J247" s="25"/>
      <c r="K247" s="25">
        <f t="shared" si="52"/>
        <v>3.8034999999999992E-3</v>
      </c>
      <c r="L247" s="25">
        <f t="shared" si="53"/>
        <v>8.7594604999999978E-2</v>
      </c>
      <c r="M247" s="25">
        <v>5.2700000000000004E-3</v>
      </c>
      <c r="N247" s="25">
        <f t="shared" si="54"/>
        <v>4.4500000000000008E-3</v>
      </c>
      <c r="O247" s="25"/>
      <c r="P247" s="25">
        <f t="shared" si="55"/>
        <v>2.9821000000000005E-3</v>
      </c>
      <c r="Q247" s="25">
        <f t="shared" si="56"/>
        <v>6.8677763000000017E-2</v>
      </c>
      <c r="R247" s="25">
        <v>7.8200000000000006E-3</v>
      </c>
      <c r="S247" s="25">
        <f t="shared" si="57"/>
        <v>7.000000000000001E-3</v>
      </c>
      <c r="T247" s="25"/>
      <c r="U247" s="25">
        <f t="shared" si="58"/>
        <v>3.7375000000000008E-3</v>
      </c>
      <c r="V247" s="25">
        <f t="shared" si="59"/>
        <v>8.607462500000003E-2</v>
      </c>
      <c r="W247" s="25">
        <v>6.62E-3</v>
      </c>
      <c r="X247" s="25">
        <f t="shared" si="60"/>
        <v>5.7999999999999996E-3</v>
      </c>
      <c r="Y247" s="25"/>
      <c r="Z247" s="25">
        <f t="shared" si="61"/>
        <v>3.8397999999999996E-3</v>
      </c>
      <c r="AA247" s="25">
        <f t="shared" si="62"/>
        <v>8.8430593999999987E-2</v>
      </c>
      <c r="AB247" s="25">
        <v>1.75E-3</v>
      </c>
      <c r="AC247" s="25">
        <f t="shared" si="63"/>
        <v>8.1999999999999998E-4</v>
      </c>
    </row>
    <row r="248" spans="1:29" s="15" customFormat="1">
      <c r="A248" s="18">
        <v>496</v>
      </c>
      <c r="B248" s="25">
        <v>-6.0000000000000002E-5</v>
      </c>
      <c r="C248" s="46">
        <v>5.3699999999999998E-3</v>
      </c>
      <c r="D248" s="25">
        <f t="shared" si="48"/>
        <v>4.5149999999999999E-3</v>
      </c>
      <c r="E248" s="46"/>
      <c r="F248" s="25">
        <f t="shared" si="49"/>
        <v>2.2279000000000001E-3</v>
      </c>
      <c r="G248" s="25">
        <f t="shared" si="50"/>
        <v>5.1308537000000008E-2</v>
      </c>
      <c r="H248" s="25">
        <v>7.4700000000000001E-3</v>
      </c>
      <c r="I248" s="25">
        <f t="shared" si="51"/>
        <v>6.6150000000000002E-3</v>
      </c>
      <c r="J248" s="25"/>
      <c r="K248" s="25">
        <f t="shared" si="52"/>
        <v>3.9284999999999997E-3</v>
      </c>
      <c r="L248" s="25">
        <f t="shared" si="53"/>
        <v>9.0473354999999991E-2</v>
      </c>
      <c r="M248" s="25">
        <v>5.3600000000000002E-3</v>
      </c>
      <c r="N248" s="25">
        <f t="shared" si="54"/>
        <v>4.5050000000000003E-3</v>
      </c>
      <c r="O248" s="25"/>
      <c r="P248" s="25">
        <f t="shared" si="55"/>
        <v>3.0371E-3</v>
      </c>
      <c r="Q248" s="25">
        <f t="shared" si="56"/>
        <v>6.9944413000000011E-2</v>
      </c>
      <c r="R248" s="25">
        <v>7.9299999999999995E-3</v>
      </c>
      <c r="S248" s="25">
        <f t="shared" si="57"/>
        <v>7.0749999999999997E-3</v>
      </c>
      <c r="T248" s="25"/>
      <c r="U248" s="25">
        <f t="shared" si="58"/>
        <v>3.8124999999999995E-3</v>
      </c>
      <c r="V248" s="25">
        <f t="shared" si="59"/>
        <v>8.7801874999999988E-2</v>
      </c>
      <c r="W248" s="25">
        <v>6.7000000000000002E-3</v>
      </c>
      <c r="X248" s="25">
        <f t="shared" si="60"/>
        <v>5.8450000000000004E-3</v>
      </c>
      <c r="Y248" s="25"/>
      <c r="Z248" s="25">
        <f t="shared" si="61"/>
        <v>3.8848000000000003E-3</v>
      </c>
      <c r="AA248" s="25">
        <f t="shared" si="62"/>
        <v>8.9466944000000007E-2</v>
      </c>
      <c r="AB248" s="25">
        <v>1.7700000000000001E-3</v>
      </c>
      <c r="AC248" s="25">
        <f t="shared" si="63"/>
        <v>8.5500000000000007E-4</v>
      </c>
    </row>
    <row r="249" spans="1:29" s="15" customFormat="1">
      <c r="A249" s="18">
        <v>497</v>
      </c>
      <c r="B249" s="25">
        <v>-4.0000000000000003E-5</v>
      </c>
      <c r="C249" s="46">
        <v>5.2100000000000002E-3</v>
      </c>
      <c r="D249" s="25">
        <f t="shared" si="48"/>
        <v>4.4050000000000001E-3</v>
      </c>
      <c r="E249" s="46"/>
      <c r="F249" s="25">
        <f t="shared" si="49"/>
        <v>2.1179000000000003E-3</v>
      </c>
      <c r="G249" s="25">
        <f t="shared" si="50"/>
        <v>4.8775237000000006E-2</v>
      </c>
      <c r="H249" s="25">
        <v>7.1399999999999996E-3</v>
      </c>
      <c r="I249" s="25">
        <f t="shared" si="51"/>
        <v>6.3349999999999995E-3</v>
      </c>
      <c r="J249" s="25"/>
      <c r="K249" s="25">
        <f t="shared" si="52"/>
        <v>3.6484999999999994E-3</v>
      </c>
      <c r="L249" s="25">
        <f t="shared" si="53"/>
        <v>8.4024954999999985E-2</v>
      </c>
      <c r="M249" s="25">
        <v>5.2500000000000003E-3</v>
      </c>
      <c r="N249" s="25">
        <f t="shared" si="54"/>
        <v>4.4450000000000002E-3</v>
      </c>
      <c r="O249" s="25"/>
      <c r="P249" s="25">
        <f t="shared" si="55"/>
        <v>2.9770999999999999E-3</v>
      </c>
      <c r="Q249" s="25">
        <f t="shared" si="56"/>
        <v>6.8562612999999994E-2</v>
      </c>
      <c r="R249" s="25">
        <v>7.6299999999999996E-3</v>
      </c>
      <c r="S249" s="25">
        <f t="shared" si="57"/>
        <v>6.8249999999999995E-3</v>
      </c>
      <c r="T249" s="25"/>
      <c r="U249" s="25">
        <f t="shared" si="58"/>
        <v>3.5624999999999993E-3</v>
      </c>
      <c r="V249" s="25">
        <f t="shared" si="59"/>
        <v>8.2044374999999989E-2</v>
      </c>
      <c r="W249" s="25">
        <v>6.5399999999999998E-3</v>
      </c>
      <c r="X249" s="25">
        <f t="shared" si="60"/>
        <v>5.7349999999999996E-3</v>
      </c>
      <c r="Y249" s="25"/>
      <c r="Z249" s="25">
        <f t="shared" si="61"/>
        <v>3.7747999999999996E-3</v>
      </c>
      <c r="AA249" s="25">
        <f t="shared" si="62"/>
        <v>8.693364399999999E-2</v>
      </c>
      <c r="AB249" s="25">
        <v>1.65E-3</v>
      </c>
      <c r="AC249" s="25">
        <f t="shared" si="63"/>
        <v>8.0499999999999994E-4</v>
      </c>
    </row>
    <row r="250" spans="1:29" s="15" customFormat="1">
      <c r="A250" s="18">
        <v>498</v>
      </c>
      <c r="B250" s="25">
        <v>-1.2E-4</v>
      </c>
      <c r="C250" s="46">
        <v>5.3E-3</v>
      </c>
      <c r="D250" s="25">
        <f t="shared" si="48"/>
        <v>4.5149999999999999E-3</v>
      </c>
      <c r="E250" s="46"/>
      <c r="F250" s="25">
        <f t="shared" si="49"/>
        <v>2.2279000000000001E-3</v>
      </c>
      <c r="G250" s="25">
        <f t="shared" si="50"/>
        <v>5.1308537000000008E-2</v>
      </c>
      <c r="H250" s="25">
        <v>7.2899999999999996E-3</v>
      </c>
      <c r="I250" s="25">
        <f t="shared" si="51"/>
        <v>6.5049999999999995E-3</v>
      </c>
      <c r="J250" s="25"/>
      <c r="K250" s="25">
        <f t="shared" si="52"/>
        <v>3.8184999999999994E-3</v>
      </c>
      <c r="L250" s="25">
        <f t="shared" si="53"/>
        <v>8.7940054999999989E-2</v>
      </c>
      <c r="M250" s="25">
        <v>5.2500000000000003E-3</v>
      </c>
      <c r="N250" s="25">
        <f t="shared" si="54"/>
        <v>4.4650000000000002E-3</v>
      </c>
      <c r="O250" s="25"/>
      <c r="P250" s="25">
        <f t="shared" si="55"/>
        <v>2.9970999999999999E-3</v>
      </c>
      <c r="Q250" s="25">
        <f t="shared" si="56"/>
        <v>6.9023213E-2</v>
      </c>
      <c r="R250" s="25">
        <v>7.7000000000000002E-3</v>
      </c>
      <c r="S250" s="25">
        <f t="shared" si="57"/>
        <v>6.9150000000000001E-3</v>
      </c>
      <c r="T250" s="25"/>
      <c r="U250" s="25">
        <f t="shared" si="58"/>
        <v>3.6524999999999999E-3</v>
      </c>
      <c r="V250" s="25">
        <f t="shared" si="59"/>
        <v>8.4117074999999999E-2</v>
      </c>
      <c r="W250" s="25">
        <v>6.5300000000000002E-3</v>
      </c>
      <c r="X250" s="25">
        <f t="shared" si="60"/>
        <v>5.7450000000000001E-3</v>
      </c>
      <c r="Y250" s="25"/>
      <c r="Z250" s="25">
        <f t="shared" si="61"/>
        <v>3.7848000000000001E-3</v>
      </c>
      <c r="AA250" s="25">
        <f t="shared" si="62"/>
        <v>8.7163944000000007E-2</v>
      </c>
      <c r="AB250" s="25">
        <v>1.6900000000000001E-3</v>
      </c>
      <c r="AC250" s="25">
        <f t="shared" si="63"/>
        <v>7.85E-4</v>
      </c>
    </row>
    <row r="251" spans="1:29" s="15" customFormat="1">
      <c r="A251" s="18">
        <v>499</v>
      </c>
      <c r="B251" s="25">
        <v>0</v>
      </c>
      <c r="C251" s="46">
        <v>5.2399999999999999E-3</v>
      </c>
      <c r="D251" s="25">
        <f t="shared" si="48"/>
        <v>4.3899999999999998E-3</v>
      </c>
      <c r="E251" s="46"/>
      <c r="F251" s="25">
        <f t="shared" si="49"/>
        <v>2.1029E-3</v>
      </c>
      <c r="G251" s="25">
        <f t="shared" si="50"/>
        <v>4.8429787000000002E-2</v>
      </c>
      <c r="H251" s="25">
        <v>7.2300000000000003E-3</v>
      </c>
      <c r="I251" s="25">
        <f t="shared" si="51"/>
        <v>6.3800000000000003E-3</v>
      </c>
      <c r="J251" s="25"/>
      <c r="K251" s="25">
        <f t="shared" si="52"/>
        <v>3.6935000000000002E-3</v>
      </c>
      <c r="L251" s="25">
        <f t="shared" si="53"/>
        <v>8.5061305000000004E-2</v>
      </c>
      <c r="M251" s="25">
        <v>5.2500000000000003E-3</v>
      </c>
      <c r="N251" s="25">
        <f t="shared" si="54"/>
        <v>4.4000000000000003E-3</v>
      </c>
      <c r="O251" s="25"/>
      <c r="P251" s="25">
        <f t="shared" si="55"/>
        <v>2.9321E-3</v>
      </c>
      <c r="Q251" s="25">
        <f t="shared" si="56"/>
        <v>6.7526263000000003E-2</v>
      </c>
      <c r="R251" s="25">
        <v>7.7999999999999996E-3</v>
      </c>
      <c r="S251" s="25">
        <f t="shared" si="57"/>
        <v>6.9499999999999996E-3</v>
      </c>
      <c r="T251" s="25"/>
      <c r="U251" s="25">
        <f t="shared" si="58"/>
        <v>3.6874999999999994E-3</v>
      </c>
      <c r="V251" s="25">
        <f t="shared" si="59"/>
        <v>8.4923124999999988E-2</v>
      </c>
      <c r="W251" s="25">
        <v>6.5300000000000002E-3</v>
      </c>
      <c r="X251" s="25">
        <f t="shared" si="60"/>
        <v>5.6800000000000002E-3</v>
      </c>
      <c r="Y251" s="25"/>
      <c r="Z251" s="25">
        <f t="shared" si="61"/>
        <v>3.7198000000000001E-3</v>
      </c>
      <c r="AA251" s="25">
        <f t="shared" si="62"/>
        <v>8.566699400000001E-2</v>
      </c>
      <c r="AB251" s="25">
        <v>1.6999999999999999E-3</v>
      </c>
      <c r="AC251" s="25">
        <f t="shared" si="63"/>
        <v>8.4999999999999995E-4</v>
      </c>
    </row>
    <row r="252" spans="1:29" s="15" customFormat="1">
      <c r="A252" s="18">
        <v>500</v>
      </c>
      <c r="B252" s="25">
        <v>-2.0000000000000002E-5</v>
      </c>
      <c r="C252" s="46">
        <v>5.1000000000000004E-3</v>
      </c>
      <c r="D252" s="25">
        <f t="shared" si="48"/>
        <v>4.1550000000000007E-3</v>
      </c>
      <c r="E252" s="46"/>
      <c r="F252" s="25">
        <f t="shared" si="49"/>
        <v>1.8679000000000009E-3</v>
      </c>
      <c r="G252" s="25">
        <f t="shared" si="50"/>
        <v>4.3017737000000021E-2</v>
      </c>
      <c r="H252" s="25">
        <v>7.2500000000000004E-3</v>
      </c>
      <c r="I252" s="25">
        <f t="shared" si="51"/>
        <v>6.3050000000000007E-3</v>
      </c>
      <c r="J252" s="25"/>
      <c r="K252" s="25">
        <f t="shared" si="52"/>
        <v>3.6185000000000006E-3</v>
      </c>
      <c r="L252" s="25">
        <f t="shared" si="53"/>
        <v>8.3334055000000018E-2</v>
      </c>
      <c r="M252" s="25">
        <v>5.1000000000000004E-3</v>
      </c>
      <c r="N252" s="25">
        <f t="shared" si="54"/>
        <v>4.1550000000000007E-3</v>
      </c>
      <c r="O252" s="25"/>
      <c r="P252" s="25">
        <f t="shared" si="55"/>
        <v>2.6871000000000004E-3</v>
      </c>
      <c r="Q252" s="25">
        <f t="shared" si="56"/>
        <v>6.1883913000000013E-2</v>
      </c>
      <c r="R252" s="25">
        <v>7.5900000000000004E-3</v>
      </c>
      <c r="S252" s="25">
        <f t="shared" si="57"/>
        <v>6.6450000000000007E-3</v>
      </c>
      <c r="T252" s="25"/>
      <c r="U252" s="25">
        <f t="shared" si="58"/>
        <v>3.3825000000000005E-3</v>
      </c>
      <c r="V252" s="25">
        <f t="shared" si="59"/>
        <v>7.7898975000000009E-2</v>
      </c>
      <c r="W252" s="25">
        <v>6.43E-3</v>
      </c>
      <c r="X252" s="25">
        <f t="shared" si="60"/>
        <v>5.4850000000000003E-3</v>
      </c>
      <c r="Y252" s="25"/>
      <c r="Z252" s="25">
        <f t="shared" si="61"/>
        <v>3.5248000000000002E-3</v>
      </c>
      <c r="AA252" s="25">
        <f t="shared" si="62"/>
        <v>8.1176144000000006E-2</v>
      </c>
      <c r="AB252" s="25">
        <v>1.91E-3</v>
      </c>
      <c r="AC252" s="25">
        <f t="shared" si="63"/>
        <v>9.4499999999999998E-4</v>
      </c>
    </row>
    <row r="253" spans="1:29" s="15" customFormat="1">
      <c r="A253" s="18">
        <v>501</v>
      </c>
      <c r="B253" s="25">
        <v>-5.0000000000000002E-5</v>
      </c>
      <c r="C253" s="46">
        <v>5.2900000000000004E-3</v>
      </c>
      <c r="D253" s="25">
        <f t="shared" si="48"/>
        <v>4.4400000000000004E-3</v>
      </c>
      <c r="E253" s="46"/>
      <c r="F253" s="25">
        <f t="shared" si="49"/>
        <v>2.1529000000000006E-3</v>
      </c>
      <c r="G253" s="25">
        <f t="shared" si="50"/>
        <v>4.9581287000000016E-2</v>
      </c>
      <c r="H253" s="25">
        <v>7.1300000000000001E-3</v>
      </c>
      <c r="I253" s="25">
        <f t="shared" si="51"/>
        <v>6.28E-3</v>
      </c>
      <c r="J253" s="25"/>
      <c r="K253" s="25">
        <f t="shared" si="52"/>
        <v>3.5934999999999999E-3</v>
      </c>
      <c r="L253" s="25">
        <f t="shared" si="53"/>
        <v>8.2758305000000004E-2</v>
      </c>
      <c r="M253" s="25">
        <v>5.1500000000000001E-3</v>
      </c>
      <c r="N253" s="25">
        <f t="shared" si="54"/>
        <v>4.3E-3</v>
      </c>
      <c r="O253" s="25"/>
      <c r="P253" s="25">
        <f t="shared" si="55"/>
        <v>2.8320999999999997E-3</v>
      </c>
      <c r="Q253" s="25">
        <f t="shared" si="56"/>
        <v>6.5223263000000004E-2</v>
      </c>
      <c r="R253" s="25">
        <v>7.77E-3</v>
      </c>
      <c r="S253" s="25">
        <f t="shared" si="57"/>
        <v>6.9199999999999999E-3</v>
      </c>
      <c r="T253" s="25"/>
      <c r="U253" s="25">
        <f t="shared" si="58"/>
        <v>3.6574999999999997E-3</v>
      </c>
      <c r="V253" s="25">
        <f t="shared" si="59"/>
        <v>8.4232224999999994E-2</v>
      </c>
      <c r="W253" s="25">
        <v>6.3400000000000001E-3</v>
      </c>
      <c r="X253" s="25">
        <f t="shared" si="60"/>
        <v>5.4900000000000001E-3</v>
      </c>
      <c r="Y253" s="25"/>
      <c r="Z253" s="25">
        <f t="shared" si="61"/>
        <v>3.5298E-3</v>
      </c>
      <c r="AA253" s="25">
        <f t="shared" si="62"/>
        <v>8.1291294E-2</v>
      </c>
      <c r="AB253" s="25">
        <v>1.75E-3</v>
      </c>
      <c r="AC253" s="25">
        <f t="shared" si="63"/>
        <v>8.5000000000000006E-4</v>
      </c>
    </row>
    <row r="254" spans="1:29" s="15" customFormat="1">
      <c r="A254" s="18">
        <v>502</v>
      </c>
      <c r="B254" s="25">
        <v>-8.0000000000000007E-5</v>
      </c>
      <c r="C254" s="46">
        <v>5.0299999999999997E-3</v>
      </c>
      <c r="D254" s="25">
        <f t="shared" si="48"/>
        <v>4.1700000000000001E-3</v>
      </c>
      <c r="E254" s="46"/>
      <c r="F254" s="25">
        <f t="shared" si="49"/>
        <v>1.8829000000000003E-3</v>
      </c>
      <c r="G254" s="25">
        <f t="shared" si="50"/>
        <v>4.3363187000000011E-2</v>
      </c>
      <c r="H254" s="25">
        <v>6.94E-3</v>
      </c>
      <c r="I254" s="25">
        <f t="shared" si="51"/>
        <v>6.0800000000000003E-3</v>
      </c>
      <c r="J254" s="25"/>
      <c r="K254" s="25">
        <f t="shared" si="52"/>
        <v>3.3935000000000002E-3</v>
      </c>
      <c r="L254" s="25">
        <f t="shared" si="53"/>
        <v>7.8152305000000005E-2</v>
      </c>
      <c r="M254" s="25">
        <v>5.0000000000000001E-3</v>
      </c>
      <c r="N254" s="25">
        <f t="shared" si="54"/>
        <v>4.1400000000000005E-3</v>
      </c>
      <c r="O254" s="25"/>
      <c r="P254" s="25">
        <f t="shared" si="55"/>
        <v>2.6721000000000002E-3</v>
      </c>
      <c r="Q254" s="25">
        <f t="shared" si="56"/>
        <v>6.1538463000000009E-2</v>
      </c>
      <c r="R254" s="25">
        <v>7.43E-3</v>
      </c>
      <c r="S254" s="25">
        <f t="shared" si="57"/>
        <v>6.5700000000000003E-3</v>
      </c>
      <c r="T254" s="25"/>
      <c r="U254" s="25">
        <f t="shared" si="58"/>
        <v>3.3075000000000001E-3</v>
      </c>
      <c r="V254" s="25">
        <f t="shared" si="59"/>
        <v>7.617172500000001E-2</v>
      </c>
      <c r="W254" s="25">
        <v>6.1999999999999998E-3</v>
      </c>
      <c r="X254" s="25">
        <f t="shared" si="60"/>
        <v>5.3400000000000001E-3</v>
      </c>
      <c r="Y254" s="25"/>
      <c r="Z254" s="25">
        <f t="shared" si="61"/>
        <v>3.3798000000000001E-3</v>
      </c>
      <c r="AA254" s="25">
        <f t="shared" si="62"/>
        <v>7.7836794000000001E-2</v>
      </c>
      <c r="AB254" s="25">
        <v>1.8E-3</v>
      </c>
      <c r="AC254" s="25">
        <f t="shared" si="63"/>
        <v>8.5999999999999998E-4</v>
      </c>
    </row>
    <row r="255" spans="1:29" s="15" customFormat="1">
      <c r="A255" s="18">
        <v>503</v>
      </c>
      <c r="B255" s="25">
        <v>-6.8999999999999997E-5</v>
      </c>
      <c r="C255" s="46">
        <v>5.1799999999999997E-3</v>
      </c>
      <c r="D255" s="25">
        <f t="shared" si="48"/>
        <v>4.3744999999999999E-3</v>
      </c>
      <c r="E255" s="46"/>
      <c r="F255" s="25">
        <f t="shared" si="49"/>
        <v>2.0874000000000001E-3</v>
      </c>
      <c r="G255" s="25">
        <f t="shared" si="50"/>
        <v>4.8072822000000008E-2</v>
      </c>
      <c r="H255" s="25">
        <v>6.96E-3</v>
      </c>
      <c r="I255" s="25">
        <f t="shared" si="51"/>
        <v>6.1545000000000002E-3</v>
      </c>
      <c r="J255" s="25"/>
      <c r="K255" s="25">
        <f t="shared" si="52"/>
        <v>3.4680000000000002E-3</v>
      </c>
      <c r="L255" s="25">
        <f t="shared" si="53"/>
        <v>7.9868040000000001E-2</v>
      </c>
      <c r="M255" s="25">
        <v>4.9800000000000001E-3</v>
      </c>
      <c r="N255" s="25">
        <f t="shared" si="54"/>
        <v>4.1745000000000003E-3</v>
      </c>
      <c r="O255" s="25"/>
      <c r="P255" s="25">
        <f t="shared" si="55"/>
        <v>2.7066E-3</v>
      </c>
      <c r="Q255" s="25">
        <f t="shared" si="56"/>
        <v>6.2332998000000001E-2</v>
      </c>
      <c r="R255" s="25">
        <v>7.5100000000000002E-3</v>
      </c>
      <c r="S255" s="25">
        <f t="shared" si="57"/>
        <v>6.7045000000000004E-3</v>
      </c>
      <c r="T255" s="25"/>
      <c r="U255" s="25">
        <f t="shared" si="58"/>
        <v>3.4420000000000002E-3</v>
      </c>
      <c r="V255" s="25">
        <f t="shared" si="59"/>
        <v>7.9269260000000008E-2</v>
      </c>
      <c r="W255" s="25">
        <v>6.2599999999999999E-3</v>
      </c>
      <c r="X255" s="25">
        <f t="shared" si="60"/>
        <v>5.4545000000000001E-3</v>
      </c>
      <c r="Y255" s="25"/>
      <c r="Z255" s="25">
        <f t="shared" si="61"/>
        <v>3.4943000000000001E-3</v>
      </c>
      <c r="AA255" s="25">
        <f t="shared" si="62"/>
        <v>8.0473729000000008E-2</v>
      </c>
      <c r="AB255" s="25">
        <v>1.6800000000000001E-3</v>
      </c>
      <c r="AC255" s="25">
        <f t="shared" si="63"/>
        <v>8.0550000000000001E-4</v>
      </c>
    </row>
    <row r="256" spans="1:29" s="15" customFormat="1">
      <c r="A256" s="18">
        <v>504</v>
      </c>
      <c r="B256" s="25">
        <v>-6.8999999999999997E-5</v>
      </c>
      <c r="C256" s="46">
        <v>5.0099999999999997E-3</v>
      </c>
      <c r="D256" s="25">
        <f t="shared" si="48"/>
        <v>4.1294999999999995E-3</v>
      </c>
      <c r="E256" s="46"/>
      <c r="F256" s="25">
        <f t="shared" si="49"/>
        <v>1.8423999999999997E-3</v>
      </c>
      <c r="G256" s="25">
        <f t="shared" si="50"/>
        <v>4.2430471999999997E-2</v>
      </c>
      <c r="H256" s="25">
        <v>7.0499999999999998E-3</v>
      </c>
      <c r="I256" s="25">
        <f t="shared" si="51"/>
        <v>6.1694999999999996E-3</v>
      </c>
      <c r="J256" s="25"/>
      <c r="K256" s="25">
        <f t="shared" si="52"/>
        <v>3.4829999999999996E-3</v>
      </c>
      <c r="L256" s="25">
        <f t="shared" si="53"/>
        <v>8.0213489999999998E-2</v>
      </c>
      <c r="M256" s="25">
        <v>4.8999999999999998E-3</v>
      </c>
      <c r="N256" s="25">
        <f t="shared" si="54"/>
        <v>4.0194999999999996E-3</v>
      </c>
      <c r="O256" s="25"/>
      <c r="P256" s="25">
        <f t="shared" si="55"/>
        <v>2.5515999999999994E-3</v>
      </c>
      <c r="Q256" s="25">
        <f t="shared" si="56"/>
        <v>5.8763347999999986E-2</v>
      </c>
      <c r="R256" s="25">
        <v>7.4000000000000003E-3</v>
      </c>
      <c r="S256" s="25">
        <f t="shared" si="57"/>
        <v>6.5195000000000001E-3</v>
      </c>
      <c r="T256" s="25"/>
      <c r="U256" s="25">
        <f t="shared" si="58"/>
        <v>3.2569999999999999E-3</v>
      </c>
      <c r="V256" s="25">
        <f t="shared" si="59"/>
        <v>7.5008710000000006E-2</v>
      </c>
      <c r="W256" s="25">
        <v>6.3099999999999996E-3</v>
      </c>
      <c r="X256" s="25">
        <f t="shared" si="60"/>
        <v>5.4294999999999994E-3</v>
      </c>
      <c r="Y256" s="25"/>
      <c r="Z256" s="25">
        <f t="shared" si="61"/>
        <v>3.4692999999999994E-3</v>
      </c>
      <c r="AA256" s="25">
        <f t="shared" si="62"/>
        <v>7.9897978999999994E-2</v>
      </c>
      <c r="AB256" s="25">
        <v>1.83E-3</v>
      </c>
      <c r="AC256" s="25">
        <f t="shared" si="63"/>
        <v>8.8049999999999999E-4</v>
      </c>
    </row>
    <row r="257" spans="1:29" s="15" customFormat="1">
      <c r="A257" s="18">
        <v>505</v>
      </c>
      <c r="B257" s="25">
        <v>-4.0000000000000003E-5</v>
      </c>
      <c r="C257" s="46">
        <v>5.0699999999999999E-3</v>
      </c>
      <c r="D257" s="25">
        <f t="shared" si="48"/>
        <v>4.1749999999999999E-3</v>
      </c>
      <c r="E257" s="46"/>
      <c r="F257" s="25">
        <f t="shared" si="49"/>
        <v>1.8879000000000001E-3</v>
      </c>
      <c r="G257" s="25">
        <f t="shared" si="50"/>
        <v>4.3478337000000006E-2</v>
      </c>
      <c r="H257" s="25">
        <v>6.8599999999999998E-3</v>
      </c>
      <c r="I257" s="25">
        <f t="shared" si="51"/>
        <v>5.9649999999999998E-3</v>
      </c>
      <c r="J257" s="25"/>
      <c r="K257" s="25">
        <f t="shared" si="52"/>
        <v>3.2784999999999997E-3</v>
      </c>
      <c r="L257" s="25">
        <f t="shared" si="53"/>
        <v>7.5503854999999995E-2</v>
      </c>
      <c r="M257" s="25">
        <v>5.0800000000000003E-3</v>
      </c>
      <c r="N257" s="25">
        <f t="shared" si="54"/>
        <v>4.1850000000000004E-3</v>
      </c>
      <c r="O257" s="25"/>
      <c r="P257" s="25">
        <f t="shared" si="55"/>
        <v>2.7171000000000001E-3</v>
      </c>
      <c r="Q257" s="25">
        <f t="shared" si="56"/>
        <v>6.2574813000000007E-2</v>
      </c>
      <c r="R257" s="25">
        <v>7.4599999999999996E-3</v>
      </c>
      <c r="S257" s="25">
        <f t="shared" si="57"/>
        <v>6.5649999999999997E-3</v>
      </c>
      <c r="T257" s="25"/>
      <c r="U257" s="25">
        <f t="shared" si="58"/>
        <v>3.3024999999999994E-3</v>
      </c>
      <c r="V257" s="25">
        <f t="shared" si="59"/>
        <v>7.6056574999999987E-2</v>
      </c>
      <c r="W257" s="25">
        <v>6.2300000000000003E-3</v>
      </c>
      <c r="X257" s="25">
        <f t="shared" si="60"/>
        <v>5.3350000000000003E-3</v>
      </c>
      <c r="Y257" s="25"/>
      <c r="Z257" s="25">
        <f t="shared" si="61"/>
        <v>3.3748000000000003E-3</v>
      </c>
      <c r="AA257" s="25">
        <f t="shared" si="62"/>
        <v>7.7721644000000006E-2</v>
      </c>
      <c r="AB257" s="25">
        <v>1.83E-3</v>
      </c>
      <c r="AC257" s="25">
        <f t="shared" si="63"/>
        <v>8.9499999999999996E-4</v>
      </c>
    </row>
    <row r="258" spans="1:29" s="15" customFormat="1">
      <c r="A258" s="18">
        <v>506</v>
      </c>
      <c r="B258" s="25">
        <v>1E-4</v>
      </c>
      <c r="C258" s="46">
        <v>5.0800000000000003E-3</v>
      </c>
      <c r="D258" s="25">
        <f t="shared" si="48"/>
        <v>4.0750000000000005E-3</v>
      </c>
      <c r="E258" s="46"/>
      <c r="F258" s="25">
        <f t="shared" si="49"/>
        <v>1.7879000000000007E-3</v>
      </c>
      <c r="G258" s="25">
        <f t="shared" si="50"/>
        <v>4.117533700000002E-2</v>
      </c>
      <c r="H258" s="25">
        <v>6.8799999999999998E-3</v>
      </c>
      <c r="I258" s="25">
        <f t="shared" si="51"/>
        <v>5.875E-3</v>
      </c>
      <c r="J258" s="25"/>
      <c r="K258" s="25">
        <f t="shared" si="52"/>
        <v>3.1884999999999999E-3</v>
      </c>
      <c r="L258" s="25">
        <f t="shared" si="53"/>
        <v>7.3431154999999998E-2</v>
      </c>
      <c r="M258" s="25">
        <v>5.11E-3</v>
      </c>
      <c r="N258" s="25">
        <f t="shared" si="54"/>
        <v>4.1050000000000001E-3</v>
      </c>
      <c r="O258" s="25"/>
      <c r="P258" s="25">
        <f t="shared" si="55"/>
        <v>2.6370999999999999E-3</v>
      </c>
      <c r="Q258" s="25">
        <f t="shared" si="56"/>
        <v>6.0732412999999999E-2</v>
      </c>
      <c r="R258" s="25">
        <v>7.3099999999999997E-3</v>
      </c>
      <c r="S258" s="25">
        <f t="shared" si="57"/>
        <v>6.3049999999999998E-3</v>
      </c>
      <c r="T258" s="25"/>
      <c r="U258" s="25">
        <f t="shared" si="58"/>
        <v>3.0424999999999996E-3</v>
      </c>
      <c r="V258" s="25">
        <f t="shared" si="59"/>
        <v>7.0068775E-2</v>
      </c>
      <c r="W258" s="25">
        <v>6.1000000000000004E-3</v>
      </c>
      <c r="X258" s="25">
        <f t="shared" si="60"/>
        <v>5.0950000000000006E-3</v>
      </c>
      <c r="Y258" s="25"/>
      <c r="Z258" s="25">
        <f t="shared" si="61"/>
        <v>3.1348000000000005E-3</v>
      </c>
      <c r="AA258" s="25">
        <f t="shared" si="62"/>
        <v>7.219444400000001E-2</v>
      </c>
      <c r="AB258" s="25">
        <v>1.91E-3</v>
      </c>
      <c r="AC258" s="25">
        <f t="shared" si="63"/>
        <v>1.005E-3</v>
      </c>
    </row>
    <row r="259" spans="1:29" s="15" customFormat="1">
      <c r="A259" s="18">
        <v>507</v>
      </c>
      <c r="B259" s="25">
        <v>-1.1E-4</v>
      </c>
      <c r="C259" s="46">
        <v>5.13E-3</v>
      </c>
      <c r="D259" s="25">
        <f t="shared" ref="D259:D322" si="64">C259-AC259</f>
        <v>4.3200000000000001E-3</v>
      </c>
      <c r="E259" s="46"/>
      <c r="F259" s="25">
        <f t="shared" ref="F259:F322" si="65">D259-0.0022871</f>
        <v>2.0329000000000002E-3</v>
      </c>
      <c r="G259" s="25">
        <f t="shared" ref="G259:G322" si="66">F259*23.03</f>
        <v>4.6817687000000011E-2</v>
      </c>
      <c r="H259" s="25">
        <v>6.9899999999999997E-3</v>
      </c>
      <c r="I259" s="25">
        <f t="shared" ref="I259:I322" si="67">H259-AC259</f>
        <v>6.1799999999999997E-3</v>
      </c>
      <c r="J259" s="25"/>
      <c r="K259" s="25">
        <f t="shared" ref="K259:K322" si="68">I259-0.0026865</f>
        <v>3.4934999999999996E-3</v>
      </c>
      <c r="L259" s="25">
        <f t="shared" ref="L259:L322" si="69">K259*23.03</f>
        <v>8.0455304999999991E-2</v>
      </c>
      <c r="M259" s="25">
        <v>4.9300000000000004E-3</v>
      </c>
      <c r="N259" s="25">
        <f t="shared" ref="N259:N322" si="70">M259-AC259</f>
        <v>4.1200000000000004E-3</v>
      </c>
      <c r="O259" s="25"/>
      <c r="P259" s="25">
        <f t="shared" ref="P259:P322" si="71">N259-0.0014679</f>
        <v>2.6521000000000001E-3</v>
      </c>
      <c r="Q259" s="25">
        <f t="shared" ref="Q259:Q322" si="72">P259*23.03</f>
        <v>6.1077863000000003E-2</v>
      </c>
      <c r="R259" s="25">
        <v>7.3299999999999997E-3</v>
      </c>
      <c r="S259" s="25">
        <f t="shared" ref="S259:S322" si="73">R259-AC259</f>
        <v>6.5199999999999998E-3</v>
      </c>
      <c r="T259" s="25"/>
      <c r="U259" s="25">
        <f t="shared" ref="U259:U322" si="74">S259-0.0032625</f>
        <v>3.2574999999999995E-3</v>
      </c>
      <c r="V259" s="25">
        <f t="shared" ref="V259:V322" si="75">U259*23.03</f>
        <v>7.5020224999999996E-2</v>
      </c>
      <c r="W259" s="25">
        <v>6.0899999999999999E-3</v>
      </c>
      <c r="X259" s="25">
        <f t="shared" ref="X259:X322" si="76">W259-AC259</f>
        <v>5.28E-3</v>
      </c>
      <c r="Y259" s="25"/>
      <c r="Z259" s="25">
        <f t="shared" ref="Z259:Z322" si="77">X259-0.0019602</f>
        <v>3.3197999999999999E-3</v>
      </c>
      <c r="AA259" s="25">
        <f t="shared" ref="AA259:AA322" si="78">Z259*23.03</f>
        <v>7.6454993999999998E-2</v>
      </c>
      <c r="AB259" s="25">
        <v>1.73E-3</v>
      </c>
      <c r="AC259" s="25">
        <f t="shared" ref="AC259:AC322" si="79">(B259+AB259)/2</f>
        <v>8.0999999999999996E-4</v>
      </c>
    </row>
    <row r="260" spans="1:29" s="15" customFormat="1">
      <c r="A260" s="18">
        <v>508</v>
      </c>
      <c r="B260" s="25">
        <v>6.8999999999999997E-5</v>
      </c>
      <c r="C260" s="46">
        <v>4.9500000000000004E-3</v>
      </c>
      <c r="D260" s="25">
        <f t="shared" si="64"/>
        <v>4.0705000000000003E-3</v>
      </c>
      <c r="E260" s="46"/>
      <c r="F260" s="25">
        <f t="shared" si="65"/>
        <v>1.7834000000000005E-3</v>
      </c>
      <c r="G260" s="25">
        <f t="shared" si="66"/>
        <v>4.1071702000000015E-2</v>
      </c>
      <c r="H260" s="25">
        <v>7.0200000000000002E-3</v>
      </c>
      <c r="I260" s="25">
        <f t="shared" si="67"/>
        <v>6.1405000000000001E-3</v>
      </c>
      <c r="J260" s="25"/>
      <c r="K260" s="25">
        <f t="shared" si="68"/>
        <v>3.454E-3</v>
      </c>
      <c r="L260" s="25">
        <f t="shared" si="69"/>
        <v>7.9545620000000011E-2</v>
      </c>
      <c r="M260" s="25">
        <v>4.9300000000000004E-3</v>
      </c>
      <c r="N260" s="25">
        <f t="shared" si="70"/>
        <v>4.0505000000000003E-3</v>
      </c>
      <c r="O260" s="25"/>
      <c r="P260" s="25">
        <f t="shared" si="71"/>
        <v>2.5826E-3</v>
      </c>
      <c r="Q260" s="25">
        <f t="shared" si="72"/>
        <v>5.9477278000000001E-2</v>
      </c>
      <c r="R260" s="25">
        <v>7.2700000000000004E-3</v>
      </c>
      <c r="S260" s="25">
        <f t="shared" si="73"/>
        <v>6.3905000000000003E-3</v>
      </c>
      <c r="T260" s="25"/>
      <c r="U260" s="25">
        <f t="shared" si="74"/>
        <v>3.1280000000000001E-3</v>
      </c>
      <c r="V260" s="25">
        <f t="shared" si="75"/>
        <v>7.2037840000000006E-2</v>
      </c>
      <c r="W260" s="25">
        <v>6.13E-3</v>
      </c>
      <c r="X260" s="25">
        <f t="shared" si="76"/>
        <v>5.2505E-3</v>
      </c>
      <c r="Y260" s="25"/>
      <c r="Z260" s="25">
        <f t="shared" si="77"/>
        <v>3.2902999999999999E-3</v>
      </c>
      <c r="AA260" s="25">
        <f t="shared" si="78"/>
        <v>7.5775609000000008E-2</v>
      </c>
      <c r="AB260" s="25">
        <v>1.6900000000000001E-3</v>
      </c>
      <c r="AC260" s="25">
        <f t="shared" si="79"/>
        <v>8.7950000000000007E-4</v>
      </c>
    </row>
    <row r="261" spans="1:29" s="15" customFormat="1">
      <c r="A261" s="18">
        <v>509</v>
      </c>
      <c r="B261" s="25">
        <v>-4.0000000000000003E-5</v>
      </c>
      <c r="C261" s="46">
        <v>5.0299999999999997E-3</v>
      </c>
      <c r="D261" s="25">
        <f t="shared" si="64"/>
        <v>4.1849999999999995E-3</v>
      </c>
      <c r="E261" s="46"/>
      <c r="F261" s="25">
        <f t="shared" si="65"/>
        <v>1.8978999999999997E-3</v>
      </c>
      <c r="G261" s="25">
        <f t="shared" si="66"/>
        <v>4.3708636999999995E-2</v>
      </c>
      <c r="H261" s="25">
        <v>6.7999999999999996E-3</v>
      </c>
      <c r="I261" s="25">
        <f t="shared" si="67"/>
        <v>5.9549999999999994E-3</v>
      </c>
      <c r="J261" s="25"/>
      <c r="K261" s="25">
        <f t="shared" si="68"/>
        <v>3.2684999999999993E-3</v>
      </c>
      <c r="L261" s="25">
        <f t="shared" si="69"/>
        <v>7.5273554999999992E-2</v>
      </c>
      <c r="M261" s="25">
        <v>4.9500000000000004E-3</v>
      </c>
      <c r="N261" s="25">
        <f t="shared" si="70"/>
        <v>4.1050000000000001E-3</v>
      </c>
      <c r="O261" s="25"/>
      <c r="P261" s="25">
        <f t="shared" si="71"/>
        <v>2.6370999999999999E-3</v>
      </c>
      <c r="Q261" s="25">
        <f t="shared" si="72"/>
        <v>6.0732412999999999E-2</v>
      </c>
      <c r="R261" s="25">
        <v>7.3099999999999997E-3</v>
      </c>
      <c r="S261" s="25">
        <f t="shared" si="73"/>
        <v>6.4649999999999994E-3</v>
      </c>
      <c r="T261" s="25"/>
      <c r="U261" s="25">
        <f t="shared" si="74"/>
        <v>3.2024999999999992E-3</v>
      </c>
      <c r="V261" s="25">
        <f t="shared" si="75"/>
        <v>7.3753574999999988E-2</v>
      </c>
      <c r="W261" s="25">
        <v>6.0899999999999999E-3</v>
      </c>
      <c r="X261" s="25">
        <f t="shared" si="76"/>
        <v>5.2449999999999997E-3</v>
      </c>
      <c r="Y261" s="25"/>
      <c r="Z261" s="25">
        <f t="shared" si="77"/>
        <v>3.2847999999999996E-3</v>
      </c>
      <c r="AA261" s="25">
        <f t="shared" si="78"/>
        <v>7.5648943999999996E-2</v>
      </c>
      <c r="AB261" s="25">
        <v>1.73E-3</v>
      </c>
      <c r="AC261" s="25">
        <f t="shared" si="79"/>
        <v>8.4499999999999994E-4</v>
      </c>
    </row>
    <row r="262" spans="1:29" s="15" customFormat="1">
      <c r="A262" s="18">
        <v>510</v>
      </c>
      <c r="B262" s="25">
        <v>-2.0000000000000002E-5</v>
      </c>
      <c r="C262" s="46">
        <v>5.0600000000000003E-3</v>
      </c>
      <c r="D262" s="25">
        <f t="shared" si="64"/>
        <v>4.1949999999999999E-3</v>
      </c>
      <c r="E262" s="46"/>
      <c r="F262" s="25">
        <f t="shared" si="65"/>
        <v>1.9079000000000001E-3</v>
      </c>
      <c r="G262" s="25">
        <f t="shared" si="66"/>
        <v>4.3938937000000004E-2</v>
      </c>
      <c r="H262" s="25">
        <v>6.9300000000000004E-3</v>
      </c>
      <c r="I262" s="25">
        <f t="shared" si="67"/>
        <v>6.0650000000000001E-3</v>
      </c>
      <c r="J262" s="25"/>
      <c r="K262" s="25">
        <f t="shared" si="68"/>
        <v>3.3785E-3</v>
      </c>
      <c r="L262" s="25">
        <f t="shared" si="69"/>
        <v>7.7806855000000008E-2</v>
      </c>
      <c r="M262" s="25">
        <v>4.9899999999999996E-3</v>
      </c>
      <c r="N262" s="25">
        <f t="shared" si="70"/>
        <v>4.1249999999999993E-3</v>
      </c>
      <c r="O262" s="25"/>
      <c r="P262" s="25">
        <f t="shared" si="71"/>
        <v>2.657099999999999E-3</v>
      </c>
      <c r="Q262" s="25">
        <f t="shared" si="72"/>
        <v>6.1193012999999984E-2</v>
      </c>
      <c r="R262" s="25">
        <v>7.2899999999999996E-3</v>
      </c>
      <c r="S262" s="25">
        <f t="shared" si="73"/>
        <v>6.4249999999999993E-3</v>
      </c>
      <c r="T262" s="25"/>
      <c r="U262" s="25">
        <f t="shared" si="74"/>
        <v>3.1624999999999991E-3</v>
      </c>
      <c r="V262" s="25">
        <f t="shared" si="75"/>
        <v>7.2832374999999977E-2</v>
      </c>
      <c r="W262" s="25">
        <v>5.9699999999999996E-3</v>
      </c>
      <c r="X262" s="25">
        <f t="shared" si="76"/>
        <v>5.1049999999999993E-3</v>
      </c>
      <c r="Y262" s="25"/>
      <c r="Z262" s="25">
        <f t="shared" si="77"/>
        <v>3.1447999999999992E-3</v>
      </c>
      <c r="AA262" s="25">
        <f t="shared" si="78"/>
        <v>7.2424743999999985E-2</v>
      </c>
      <c r="AB262" s="25">
        <v>1.75E-3</v>
      </c>
      <c r="AC262" s="25">
        <f t="shared" si="79"/>
        <v>8.6499999999999999E-4</v>
      </c>
    </row>
    <row r="263" spans="1:29" s="15" customFormat="1">
      <c r="A263" s="18">
        <v>511</v>
      </c>
      <c r="B263" s="25">
        <v>-1E-4</v>
      </c>
      <c r="C263" s="46">
        <v>4.9699999999999996E-3</v>
      </c>
      <c r="D263" s="25">
        <f t="shared" si="64"/>
        <v>4.1099999999999999E-3</v>
      </c>
      <c r="E263" s="46"/>
      <c r="F263" s="25">
        <f t="shared" si="65"/>
        <v>1.8229000000000001E-3</v>
      </c>
      <c r="G263" s="25">
        <f t="shared" si="66"/>
        <v>4.1981387000000002E-2</v>
      </c>
      <c r="H263" s="25">
        <v>6.6800000000000002E-3</v>
      </c>
      <c r="I263" s="25">
        <f t="shared" si="67"/>
        <v>5.8200000000000005E-3</v>
      </c>
      <c r="J263" s="25"/>
      <c r="K263" s="25">
        <f t="shared" si="68"/>
        <v>3.1335000000000004E-3</v>
      </c>
      <c r="L263" s="25">
        <f t="shared" si="69"/>
        <v>7.2164505000000018E-2</v>
      </c>
      <c r="M263" s="25">
        <v>4.9300000000000004E-3</v>
      </c>
      <c r="N263" s="25">
        <f t="shared" si="70"/>
        <v>4.0700000000000007E-3</v>
      </c>
      <c r="O263" s="25"/>
      <c r="P263" s="25">
        <f t="shared" si="71"/>
        <v>2.6021000000000004E-3</v>
      </c>
      <c r="Q263" s="25">
        <f t="shared" si="72"/>
        <v>5.992636300000001E-2</v>
      </c>
      <c r="R263" s="25">
        <v>7.2199999999999999E-3</v>
      </c>
      <c r="S263" s="25">
        <f t="shared" si="73"/>
        <v>6.3600000000000002E-3</v>
      </c>
      <c r="T263" s="25"/>
      <c r="U263" s="25">
        <f t="shared" si="74"/>
        <v>3.0975E-3</v>
      </c>
      <c r="V263" s="25">
        <f t="shared" si="75"/>
        <v>7.1335425000000008E-2</v>
      </c>
      <c r="W263" s="25">
        <v>5.96E-3</v>
      </c>
      <c r="X263" s="25">
        <f t="shared" si="76"/>
        <v>5.1000000000000004E-3</v>
      </c>
      <c r="Y263" s="25"/>
      <c r="Z263" s="25">
        <f t="shared" si="77"/>
        <v>3.1398000000000003E-3</v>
      </c>
      <c r="AA263" s="25">
        <f t="shared" si="78"/>
        <v>7.2309594000000005E-2</v>
      </c>
      <c r="AB263" s="25">
        <v>1.82E-3</v>
      </c>
      <c r="AC263" s="25">
        <f t="shared" si="79"/>
        <v>8.5999999999999998E-4</v>
      </c>
    </row>
    <row r="264" spans="1:29" s="15" customFormat="1">
      <c r="A264" s="18">
        <v>512</v>
      </c>
      <c r="B264" s="25">
        <v>-5.0000000000000002E-5</v>
      </c>
      <c r="C264" s="46">
        <v>5.0099999999999997E-3</v>
      </c>
      <c r="D264" s="25">
        <f t="shared" si="64"/>
        <v>4.1849999999999995E-3</v>
      </c>
      <c r="E264" s="46"/>
      <c r="F264" s="25">
        <f t="shared" si="65"/>
        <v>1.8978999999999997E-3</v>
      </c>
      <c r="G264" s="25">
        <f t="shared" si="66"/>
        <v>4.3708636999999995E-2</v>
      </c>
      <c r="H264" s="25">
        <v>6.8799999999999998E-3</v>
      </c>
      <c r="I264" s="25">
        <f t="shared" si="67"/>
        <v>6.0549999999999996E-3</v>
      </c>
      <c r="J264" s="25"/>
      <c r="K264" s="25">
        <f t="shared" si="68"/>
        <v>3.3684999999999995E-3</v>
      </c>
      <c r="L264" s="25">
        <f t="shared" si="69"/>
        <v>7.7576554999999991E-2</v>
      </c>
      <c r="M264" s="25">
        <v>4.8700000000000002E-3</v>
      </c>
      <c r="N264" s="25">
        <f t="shared" si="70"/>
        <v>4.045E-3</v>
      </c>
      <c r="O264" s="25"/>
      <c r="P264" s="25">
        <f t="shared" si="71"/>
        <v>2.5770999999999997E-3</v>
      </c>
      <c r="Q264" s="25">
        <f t="shared" si="72"/>
        <v>5.9350612999999997E-2</v>
      </c>
      <c r="R264" s="25">
        <v>7.2700000000000004E-3</v>
      </c>
      <c r="S264" s="25">
        <f t="shared" si="73"/>
        <v>6.4450000000000002E-3</v>
      </c>
      <c r="T264" s="25"/>
      <c r="U264" s="25">
        <f t="shared" si="74"/>
        <v>3.1825E-3</v>
      </c>
      <c r="V264" s="25">
        <f t="shared" si="75"/>
        <v>7.329297500000001E-2</v>
      </c>
      <c r="W264" s="25">
        <v>6.0800000000000003E-3</v>
      </c>
      <c r="X264" s="25">
        <f t="shared" si="76"/>
        <v>5.2550000000000001E-3</v>
      </c>
      <c r="Y264" s="25"/>
      <c r="Z264" s="25">
        <f t="shared" si="77"/>
        <v>3.2948000000000001E-3</v>
      </c>
      <c r="AA264" s="25">
        <f t="shared" si="78"/>
        <v>7.5879244000000012E-2</v>
      </c>
      <c r="AB264" s="25">
        <v>1.6999999999999999E-3</v>
      </c>
      <c r="AC264" s="25">
        <f t="shared" si="79"/>
        <v>8.25E-4</v>
      </c>
    </row>
    <row r="265" spans="1:29" s="15" customFormat="1">
      <c r="A265" s="18">
        <v>513</v>
      </c>
      <c r="B265" s="25">
        <v>-1.2E-4</v>
      </c>
      <c r="C265" s="46">
        <v>5.0200000000000002E-3</v>
      </c>
      <c r="D265" s="25">
        <f t="shared" si="64"/>
        <v>4.1749999999999999E-3</v>
      </c>
      <c r="E265" s="46"/>
      <c r="F265" s="25">
        <f t="shared" si="65"/>
        <v>1.8879000000000001E-3</v>
      </c>
      <c r="G265" s="25">
        <f t="shared" si="66"/>
        <v>4.3478337000000006E-2</v>
      </c>
      <c r="H265" s="25">
        <v>6.8399999999999997E-3</v>
      </c>
      <c r="I265" s="25">
        <f t="shared" si="67"/>
        <v>5.9949999999999995E-3</v>
      </c>
      <c r="J265" s="25"/>
      <c r="K265" s="25">
        <f t="shared" si="68"/>
        <v>3.3084999999999994E-3</v>
      </c>
      <c r="L265" s="25">
        <f t="shared" si="69"/>
        <v>7.6194754999999989E-2</v>
      </c>
      <c r="M265" s="25">
        <v>4.8999999999999998E-3</v>
      </c>
      <c r="N265" s="25">
        <f t="shared" si="70"/>
        <v>4.0549999999999996E-3</v>
      </c>
      <c r="O265" s="25"/>
      <c r="P265" s="25">
        <f t="shared" si="71"/>
        <v>2.5870999999999993E-3</v>
      </c>
      <c r="Q265" s="25">
        <f t="shared" si="72"/>
        <v>5.9580912999999985E-2</v>
      </c>
      <c r="R265" s="25">
        <v>7.26E-3</v>
      </c>
      <c r="S265" s="25">
        <f t="shared" si="73"/>
        <v>6.4149999999999997E-3</v>
      </c>
      <c r="T265" s="25"/>
      <c r="U265" s="25">
        <f t="shared" si="74"/>
        <v>3.1524999999999995E-3</v>
      </c>
      <c r="V265" s="25">
        <f t="shared" si="75"/>
        <v>7.2602074999999988E-2</v>
      </c>
      <c r="W265" s="25">
        <v>6.0200000000000002E-3</v>
      </c>
      <c r="X265" s="25">
        <f t="shared" si="76"/>
        <v>5.1749999999999999E-3</v>
      </c>
      <c r="Y265" s="25"/>
      <c r="Z265" s="25">
        <f t="shared" si="77"/>
        <v>3.2147999999999999E-3</v>
      </c>
      <c r="AA265" s="25">
        <f t="shared" si="78"/>
        <v>7.4036844000000004E-2</v>
      </c>
      <c r="AB265" s="25">
        <v>1.81E-3</v>
      </c>
      <c r="AC265" s="25">
        <f t="shared" si="79"/>
        <v>8.4499999999999994E-4</v>
      </c>
    </row>
    <row r="266" spans="1:29" s="15" customFormat="1">
      <c r="A266" s="18">
        <v>514</v>
      </c>
      <c r="B266" s="25">
        <v>-1.2999999999999999E-4</v>
      </c>
      <c r="C266" s="46">
        <v>4.8900000000000002E-3</v>
      </c>
      <c r="D266" s="25">
        <f t="shared" si="64"/>
        <v>4.0699999999999998E-3</v>
      </c>
      <c r="E266" s="46"/>
      <c r="F266" s="25">
        <f t="shared" si="65"/>
        <v>1.7829E-3</v>
      </c>
      <c r="G266" s="25">
        <f t="shared" si="66"/>
        <v>4.1060187000000005E-2</v>
      </c>
      <c r="H266" s="25">
        <v>6.77E-3</v>
      </c>
      <c r="I266" s="25">
        <f t="shared" si="67"/>
        <v>5.9499999999999996E-3</v>
      </c>
      <c r="J266" s="25"/>
      <c r="K266" s="25">
        <f t="shared" si="68"/>
        <v>3.2634999999999995E-3</v>
      </c>
      <c r="L266" s="25">
        <f t="shared" si="69"/>
        <v>7.5158404999999998E-2</v>
      </c>
      <c r="M266" s="25">
        <v>4.7299999999999998E-3</v>
      </c>
      <c r="N266" s="25">
        <f t="shared" si="70"/>
        <v>3.9099999999999994E-3</v>
      </c>
      <c r="O266" s="25"/>
      <c r="P266" s="25">
        <f t="shared" si="71"/>
        <v>2.4420999999999991E-3</v>
      </c>
      <c r="Q266" s="25">
        <f t="shared" si="72"/>
        <v>5.6241562999999981E-2</v>
      </c>
      <c r="R266" s="25">
        <v>6.9800000000000001E-3</v>
      </c>
      <c r="S266" s="25">
        <f t="shared" si="73"/>
        <v>6.1599999999999997E-3</v>
      </c>
      <c r="T266" s="25"/>
      <c r="U266" s="25">
        <f t="shared" si="74"/>
        <v>2.8974999999999995E-3</v>
      </c>
      <c r="V266" s="25">
        <f t="shared" si="75"/>
        <v>6.6729424999999995E-2</v>
      </c>
      <c r="W266" s="25">
        <v>5.8500000000000002E-3</v>
      </c>
      <c r="X266" s="25">
        <f t="shared" si="76"/>
        <v>5.0299999999999997E-3</v>
      </c>
      <c r="Y266" s="25"/>
      <c r="Z266" s="25">
        <f t="shared" si="77"/>
        <v>3.0697999999999997E-3</v>
      </c>
      <c r="AA266" s="25">
        <f t="shared" si="78"/>
        <v>7.0697494E-2</v>
      </c>
      <c r="AB266" s="25">
        <v>1.7700000000000001E-3</v>
      </c>
      <c r="AC266" s="25">
        <f t="shared" si="79"/>
        <v>8.2000000000000009E-4</v>
      </c>
    </row>
    <row r="267" spans="1:29" s="15" customFormat="1">
      <c r="A267" s="18">
        <v>515</v>
      </c>
      <c r="B267" s="25">
        <v>4.0000000000000003E-5</v>
      </c>
      <c r="C267" s="46">
        <v>4.9300000000000004E-3</v>
      </c>
      <c r="D267" s="25">
        <f t="shared" si="64"/>
        <v>4.0100000000000005E-3</v>
      </c>
      <c r="E267" s="46"/>
      <c r="F267" s="25">
        <f t="shared" si="65"/>
        <v>1.7229000000000007E-3</v>
      </c>
      <c r="G267" s="25">
        <f t="shared" si="66"/>
        <v>3.9678387000000016E-2</v>
      </c>
      <c r="H267" s="25">
        <v>6.6E-3</v>
      </c>
      <c r="I267" s="25">
        <f t="shared" si="67"/>
        <v>5.6800000000000002E-3</v>
      </c>
      <c r="J267" s="25"/>
      <c r="K267" s="25">
        <f t="shared" si="68"/>
        <v>2.9935000000000001E-3</v>
      </c>
      <c r="L267" s="25">
        <f t="shared" si="69"/>
        <v>6.8940305000000007E-2</v>
      </c>
      <c r="M267" s="25">
        <v>4.7699999999999999E-3</v>
      </c>
      <c r="N267" s="25">
        <f t="shared" si="70"/>
        <v>3.8500000000000001E-3</v>
      </c>
      <c r="O267" s="25"/>
      <c r="P267" s="25">
        <f t="shared" si="71"/>
        <v>2.3820999999999998E-3</v>
      </c>
      <c r="Q267" s="25">
        <f t="shared" si="72"/>
        <v>5.4859762999999999E-2</v>
      </c>
      <c r="R267" s="25">
        <v>7.11E-3</v>
      </c>
      <c r="S267" s="25">
        <f t="shared" si="73"/>
        <v>6.1900000000000002E-3</v>
      </c>
      <c r="T267" s="25"/>
      <c r="U267" s="25">
        <f t="shared" si="74"/>
        <v>2.9275E-3</v>
      </c>
      <c r="V267" s="25">
        <f t="shared" si="75"/>
        <v>6.7420325000000003E-2</v>
      </c>
      <c r="W267" s="25">
        <v>5.8300000000000001E-3</v>
      </c>
      <c r="X267" s="25">
        <f t="shared" si="76"/>
        <v>4.9100000000000003E-3</v>
      </c>
      <c r="Y267" s="25"/>
      <c r="Z267" s="25">
        <f t="shared" si="77"/>
        <v>2.9498000000000003E-3</v>
      </c>
      <c r="AA267" s="25">
        <f t="shared" si="78"/>
        <v>6.7933894000000009E-2</v>
      </c>
      <c r="AB267" s="25">
        <v>1.8E-3</v>
      </c>
      <c r="AC267" s="25">
        <f t="shared" si="79"/>
        <v>9.2000000000000003E-4</v>
      </c>
    </row>
    <row r="268" spans="1:29" s="15" customFormat="1">
      <c r="A268" s="18">
        <v>516</v>
      </c>
      <c r="B268" s="25">
        <v>-1.2999999999999999E-4</v>
      </c>
      <c r="C268" s="46">
        <v>4.9800000000000001E-3</v>
      </c>
      <c r="D268" s="25">
        <f t="shared" si="64"/>
        <v>4.0800000000000003E-3</v>
      </c>
      <c r="E268" s="46"/>
      <c r="F268" s="25">
        <f t="shared" si="65"/>
        <v>1.7929000000000005E-3</v>
      </c>
      <c r="G268" s="25">
        <f t="shared" si="66"/>
        <v>4.1290487000000015E-2</v>
      </c>
      <c r="H268" s="25">
        <v>6.6699999999999997E-3</v>
      </c>
      <c r="I268" s="25">
        <f t="shared" si="67"/>
        <v>5.77E-3</v>
      </c>
      <c r="J268" s="25"/>
      <c r="K268" s="25">
        <f t="shared" si="68"/>
        <v>3.0834999999999999E-3</v>
      </c>
      <c r="L268" s="25">
        <f t="shared" si="69"/>
        <v>7.1013005000000004E-2</v>
      </c>
      <c r="M268" s="25">
        <v>4.7400000000000003E-3</v>
      </c>
      <c r="N268" s="25">
        <f t="shared" si="70"/>
        <v>3.8400000000000001E-3</v>
      </c>
      <c r="O268" s="25"/>
      <c r="P268" s="25">
        <f t="shared" si="71"/>
        <v>2.3721000000000003E-3</v>
      </c>
      <c r="Q268" s="25">
        <f t="shared" si="72"/>
        <v>5.462946300000001E-2</v>
      </c>
      <c r="R268" s="25">
        <v>7.0400000000000003E-3</v>
      </c>
      <c r="S268" s="25">
        <f t="shared" si="73"/>
        <v>6.1400000000000005E-3</v>
      </c>
      <c r="T268" s="25"/>
      <c r="U268" s="25">
        <f t="shared" si="74"/>
        <v>2.8775000000000003E-3</v>
      </c>
      <c r="V268" s="25">
        <f t="shared" si="75"/>
        <v>6.6268825000000003E-2</v>
      </c>
      <c r="W268" s="25">
        <v>5.8199999999999997E-3</v>
      </c>
      <c r="X268" s="25">
        <f t="shared" si="76"/>
        <v>4.9199999999999999E-3</v>
      </c>
      <c r="Y268" s="25"/>
      <c r="Z268" s="25">
        <f t="shared" si="77"/>
        <v>2.9597999999999998E-3</v>
      </c>
      <c r="AA268" s="25">
        <f t="shared" si="78"/>
        <v>6.8164193999999997E-2</v>
      </c>
      <c r="AB268" s="25">
        <v>1.9300000000000001E-3</v>
      </c>
      <c r="AC268" s="25">
        <f t="shared" si="79"/>
        <v>9.0000000000000008E-4</v>
      </c>
    </row>
    <row r="269" spans="1:29" s="15" customFormat="1">
      <c r="A269" s="18">
        <v>517</v>
      </c>
      <c r="B269" s="25">
        <v>-3.0000000000000001E-5</v>
      </c>
      <c r="C269" s="46">
        <v>4.9699999999999996E-3</v>
      </c>
      <c r="D269" s="25">
        <f t="shared" si="64"/>
        <v>4.0399999999999993E-3</v>
      </c>
      <c r="E269" s="46"/>
      <c r="F269" s="25">
        <f t="shared" si="65"/>
        <v>1.7528999999999995E-3</v>
      </c>
      <c r="G269" s="25">
        <f t="shared" si="66"/>
        <v>4.036928699999999E-2</v>
      </c>
      <c r="H269" s="25">
        <v>6.7200000000000003E-3</v>
      </c>
      <c r="I269" s="25">
        <f t="shared" si="67"/>
        <v>5.79E-3</v>
      </c>
      <c r="J269" s="25"/>
      <c r="K269" s="25">
        <f t="shared" si="68"/>
        <v>3.1034999999999999E-3</v>
      </c>
      <c r="L269" s="25">
        <f t="shared" si="69"/>
        <v>7.1473604999999996E-2</v>
      </c>
      <c r="M269" s="25">
        <v>4.81E-3</v>
      </c>
      <c r="N269" s="25">
        <f t="shared" si="70"/>
        <v>3.8800000000000002E-3</v>
      </c>
      <c r="O269" s="25"/>
      <c r="P269" s="25">
        <f t="shared" si="71"/>
        <v>2.4121000000000004E-3</v>
      </c>
      <c r="Q269" s="25">
        <f t="shared" si="72"/>
        <v>5.5550663000000014E-2</v>
      </c>
      <c r="R269" s="25">
        <v>7.0499999999999998E-3</v>
      </c>
      <c r="S269" s="25">
        <f t="shared" si="73"/>
        <v>6.1199999999999996E-3</v>
      </c>
      <c r="T269" s="25"/>
      <c r="U269" s="25">
        <f t="shared" si="74"/>
        <v>2.8574999999999994E-3</v>
      </c>
      <c r="V269" s="25">
        <f t="shared" si="75"/>
        <v>6.5808224999999984E-2</v>
      </c>
      <c r="W269" s="25">
        <v>5.8500000000000002E-3</v>
      </c>
      <c r="X269" s="25">
        <f t="shared" si="76"/>
        <v>4.9199999999999999E-3</v>
      </c>
      <c r="Y269" s="25"/>
      <c r="Z269" s="25">
        <f t="shared" si="77"/>
        <v>2.9597999999999998E-3</v>
      </c>
      <c r="AA269" s="25">
        <f t="shared" si="78"/>
        <v>6.8164193999999997E-2</v>
      </c>
      <c r="AB269" s="25">
        <v>1.89E-3</v>
      </c>
      <c r="AC269" s="25">
        <f t="shared" si="79"/>
        <v>9.2999999999999995E-4</v>
      </c>
    </row>
    <row r="270" spans="1:29" s="15" customFormat="1">
      <c r="A270" s="18">
        <v>518</v>
      </c>
      <c r="B270" s="25">
        <v>-3.0000000000000001E-5</v>
      </c>
      <c r="C270" s="46">
        <v>4.9399999999999999E-3</v>
      </c>
      <c r="D270" s="25">
        <f t="shared" si="64"/>
        <v>4.0600000000000002E-3</v>
      </c>
      <c r="E270" s="46"/>
      <c r="F270" s="25">
        <f t="shared" si="65"/>
        <v>1.7729000000000004E-3</v>
      </c>
      <c r="G270" s="25">
        <f t="shared" si="66"/>
        <v>4.0829887000000009E-2</v>
      </c>
      <c r="H270" s="25">
        <v>6.5399999999999998E-3</v>
      </c>
      <c r="I270" s="25">
        <f t="shared" si="67"/>
        <v>5.6600000000000001E-3</v>
      </c>
      <c r="J270" s="25"/>
      <c r="K270" s="25">
        <f t="shared" si="68"/>
        <v>2.9735E-3</v>
      </c>
      <c r="L270" s="25">
        <f t="shared" si="69"/>
        <v>6.8479705000000002E-2</v>
      </c>
      <c r="M270" s="25">
        <v>4.7499999999999999E-3</v>
      </c>
      <c r="N270" s="25">
        <f t="shared" si="70"/>
        <v>3.8700000000000002E-3</v>
      </c>
      <c r="O270" s="25"/>
      <c r="P270" s="25">
        <f t="shared" si="71"/>
        <v>2.4020999999999999E-3</v>
      </c>
      <c r="Q270" s="25">
        <f t="shared" si="72"/>
        <v>5.5320362999999997E-2</v>
      </c>
      <c r="R270" s="25">
        <v>6.9800000000000001E-3</v>
      </c>
      <c r="S270" s="25">
        <f t="shared" si="73"/>
        <v>6.1000000000000004E-3</v>
      </c>
      <c r="T270" s="25"/>
      <c r="U270" s="25">
        <f t="shared" si="74"/>
        <v>2.8375000000000002E-3</v>
      </c>
      <c r="V270" s="25">
        <f t="shared" si="75"/>
        <v>6.5347625000000006E-2</v>
      </c>
      <c r="W270" s="25">
        <v>5.7600000000000004E-3</v>
      </c>
      <c r="X270" s="25">
        <f t="shared" si="76"/>
        <v>4.8800000000000007E-3</v>
      </c>
      <c r="Y270" s="25"/>
      <c r="Z270" s="25">
        <f t="shared" si="77"/>
        <v>2.9198000000000006E-3</v>
      </c>
      <c r="AA270" s="25">
        <f t="shared" si="78"/>
        <v>6.7242994000000014E-2</v>
      </c>
      <c r="AB270" s="25">
        <v>1.7899999999999999E-3</v>
      </c>
      <c r="AC270" s="25">
        <f t="shared" si="79"/>
        <v>8.7999999999999992E-4</v>
      </c>
    </row>
    <row r="271" spans="1:29" s="15" customFormat="1">
      <c r="A271" s="18">
        <v>519</v>
      </c>
      <c r="B271" s="25">
        <v>-6.8999999999999997E-5</v>
      </c>
      <c r="C271" s="46">
        <v>4.8799999999999998E-3</v>
      </c>
      <c r="D271" s="25">
        <f t="shared" si="64"/>
        <v>4.0245000000000003E-3</v>
      </c>
      <c r="E271" s="46"/>
      <c r="F271" s="25">
        <f t="shared" si="65"/>
        <v>1.7374000000000005E-3</v>
      </c>
      <c r="G271" s="25">
        <f t="shared" si="66"/>
        <v>4.001232200000001E-2</v>
      </c>
      <c r="H271" s="25">
        <v>6.5399999999999998E-3</v>
      </c>
      <c r="I271" s="25">
        <f t="shared" si="67"/>
        <v>5.6845000000000003E-3</v>
      </c>
      <c r="J271" s="25"/>
      <c r="K271" s="25">
        <f t="shared" si="68"/>
        <v>2.9980000000000002E-3</v>
      </c>
      <c r="L271" s="25">
        <f t="shared" si="69"/>
        <v>6.9043940000000012E-2</v>
      </c>
      <c r="M271" s="25">
        <v>4.6699999999999997E-3</v>
      </c>
      <c r="N271" s="25">
        <f t="shared" si="70"/>
        <v>3.8144999999999997E-3</v>
      </c>
      <c r="O271" s="25"/>
      <c r="P271" s="25">
        <f t="shared" si="71"/>
        <v>2.3465999999999999E-3</v>
      </c>
      <c r="Q271" s="25">
        <f t="shared" si="72"/>
        <v>5.4042198E-2</v>
      </c>
      <c r="R271" s="25">
        <v>6.8999999999999999E-3</v>
      </c>
      <c r="S271" s="25">
        <f t="shared" si="73"/>
        <v>6.0444999999999995E-3</v>
      </c>
      <c r="T271" s="25"/>
      <c r="U271" s="25">
        <f t="shared" si="74"/>
        <v>2.7819999999999993E-3</v>
      </c>
      <c r="V271" s="25">
        <f t="shared" si="75"/>
        <v>6.4069459999999981E-2</v>
      </c>
      <c r="W271" s="25">
        <v>5.8300000000000001E-3</v>
      </c>
      <c r="X271" s="25">
        <f t="shared" si="76"/>
        <v>4.9744999999999998E-3</v>
      </c>
      <c r="Y271" s="25"/>
      <c r="Z271" s="25">
        <f t="shared" si="77"/>
        <v>3.0142999999999997E-3</v>
      </c>
      <c r="AA271" s="25">
        <f t="shared" si="78"/>
        <v>6.9419329000000002E-2</v>
      </c>
      <c r="AB271" s="25">
        <v>1.7799999999999999E-3</v>
      </c>
      <c r="AC271" s="25">
        <f t="shared" si="79"/>
        <v>8.5549999999999992E-4</v>
      </c>
    </row>
    <row r="272" spans="1:29" s="15" customFormat="1">
      <c r="A272" s="18">
        <v>520</v>
      </c>
      <c r="B272" s="25">
        <v>-6.0000000000000002E-5</v>
      </c>
      <c r="C272" s="46">
        <v>4.7699999999999999E-3</v>
      </c>
      <c r="D272" s="25">
        <f t="shared" si="64"/>
        <v>3.8300000000000001E-3</v>
      </c>
      <c r="E272" s="46"/>
      <c r="F272" s="25">
        <f t="shared" si="65"/>
        <v>1.5429000000000003E-3</v>
      </c>
      <c r="G272" s="25">
        <f t="shared" si="66"/>
        <v>3.5532987000000009E-2</v>
      </c>
      <c r="H272" s="25">
        <v>6.5500000000000003E-3</v>
      </c>
      <c r="I272" s="25">
        <f t="shared" si="67"/>
        <v>5.6100000000000004E-3</v>
      </c>
      <c r="J272" s="25"/>
      <c r="K272" s="25">
        <f t="shared" si="68"/>
        <v>2.9235000000000003E-3</v>
      </c>
      <c r="L272" s="25">
        <f t="shared" si="69"/>
        <v>6.7328205000000016E-2</v>
      </c>
      <c r="M272" s="25">
        <v>4.5799999999999999E-3</v>
      </c>
      <c r="N272" s="25">
        <f t="shared" si="70"/>
        <v>3.64E-3</v>
      </c>
      <c r="O272" s="25"/>
      <c r="P272" s="25">
        <f t="shared" si="71"/>
        <v>2.1720999999999997E-3</v>
      </c>
      <c r="Q272" s="25">
        <f t="shared" si="72"/>
        <v>5.0023462999999997E-2</v>
      </c>
      <c r="R272" s="25">
        <v>6.8700000000000002E-3</v>
      </c>
      <c r="S272" s="25">
        <f t="shared" si="73"/>
        <v>5.9300000000000004E-3</v>
      </c>
      <c r="T272" s="25"/>
      <c r="U272" s="25">
        <f t="shared" si="74"/>
        <v>2.6675000000000002E-3</v>
      </c>
      <c r="V272" s="25">
        <f t="shared" si="75"/>
        <v>6.1432525000000009E-2</v>
      </c>
      <c r="W272" s="25">
        <v>5.7000000000000002E-3</v>
      </c>
      <c r="X272" s="25">
        <f t="shared" si="76"/>
        <v>4.7600000000000003E-3</v>
      </c>
      <c r="Y272" s="25"/>
      <c r="Z272" s="25">
        <f t="shared" si="77"/>
        <v>2.7998000000000003E-3</v>
      </c>
      <c r="AA272" s="25">
        <f t="shared" si="78"/>
        <v>6.4479394000000009E-2</v>
      </c>
      <c r="AB272" s="25">
        <v>1.9400000000000001E-3</v>
      </c>
      <c r="AC272" s="25">
        <f t="shared" si="79"/>
        <v>9.4000000000000008E-4</v>
      </c>
    </row>
    <row r="273" spans="1:29" s="15" customFormat="1">
      <c r="A273" s="18">
        <v>521</v>
      </c>
      <c r="B273" s="25">
        <v>-2.2000000000000001E-4</v>
      </c>
      <c r="C273" s="46">
        <v>4.81E-3</v>
      </c>
      <c r="D273" s="25">
        <f t="shared" si="64"/>
        <v>4.0000000000000001E-3</v>
      </c>
      <c r="E273" s="46"/>
      <c r="F273" s="25">
        <f t="shared" si="65"/>
        <v>1.7129000000000003E-3</v>
      </c>
      <c r="G273" s="25">
        <f t="shared" si="66"/>
        <v>3.9448087000000007E-2</v>
      </c>
      <c r="H273" s="25">
        <v>6.45E-3</v>
      </c>
      <c r="I273" s="25">
        <f t="shared" si="67"/>
        <v>5.64E-3</v>
      </c>
      <c r="J273" s="25"/>
      <c r="K273" s="25">
        <f t="shared" si="68"/>
        <v>2.9535E-3</v>
      </c>
      <c r="L273" s="25">
        <f t="shared" si="69"/>
        <v>6.8019104999999996E-2</v>
      </c>
      <c r="M273" s="25">
        <v>4.62E-3</v>
      </c>
      <c r="N273" s="25">
        <f t="shared" si="70"/>
        <v>3.81E-3</v>
      </c>
      <c r="O273" s="25"/>
      <c r="P273" s="25">
        <f t="shared" si="71"/>
        <v>2.3420999999999997E-3</v>
      </c>
      <c r="Q273" s="25">
        <f t="shared" si="72"/>
        <v>5.3938562999999995E-2</v>
      </c>
      <c r="R273" s="25">
        <v>6.8799999999999998E-3</v>
      </c>
      <c r="S273" s="25">
        <f t="shared" si="73"/>
        <v>6.0699999999999999E-3</v>
      </c>
      <c r="T273" s="25"/>
      <c r="U273" s="25">
        <f t="shared" si="74"/>
        <v>2.8074999999999997E-3</v>
      </c>
      <c r="V273" s="25">
        <f t="shared" si="75"/>
        <v>6.4656724999999998E-2</v>
      </c>
      <c r="W273" s="25">
        <v>5.77E-3</v>
      </c>
      <c r="X273" s="25">
        <f t="shared" si="76"/>
        <v>4.96E-3</v>
      </c>
      <c r="Y273" s="25"/>
      <c r="Z273" s="25">
        <f t="shared" si="77"/>
        <v>2.9997999999999999E-3</v>
      </c>
      <c r="AA273" s="25">
        <f t="shared" si="78"/>
        <v>6.9085394000000008E-2</v>
      </c>
      <c r="AB273" s="25">
        <v>1.8400000000000001E-3</v>
      </c>
      <c r="AC273" s="25">
        <f t="shared" si="79"/>
        <v>8.1000000000000006E-4</v>
      </c>
    </row>
    <row r="274" spans="1:29" s="15" customFormat="1">
      <c r="A274" s="18">
        <v>522</v>
      </c>
      <c r="B274" s="25">
        <v>-1.8000000000000001E-4</v>
      </c>
      <c r="C274" s="46">
        <v>4.81E-3</v>
      </c>
      <c r="D274" s="25">
        <f t="shared" si="64"/>
        <v>3.9550000000000002E-3</v>
      </c>
      <c r="E274" s="46"/>
      <c r="F274" s="25">
        <f t="shared" si="65"/>
        <v>1.6679000000000004E-3</v>
      </c>
      <c r="G274" s="25">
        <f t="shared" si="66"/>
        <v>3.8411737000000008E-2</v>
      </c>
      <c r="H274" s="25">
        <v>6.5300000000000002E-3</v>
      </c>
      <c r="I274" s="25">
        <f t="shared" si="67"/>
        <v>5.6750000000000004E-3</v>
      </c>
      <c r="J274" s="25"/>
      <c r="K274" s="25">
        <f t="shared" si="68"/>
        <v>2.9885000000000003E-3</v>
      </c>
      <c r="L274" s="25">
        <f t="shared" si="69"/>
        <v>6.8825155000000013E-2</v>
      </c>
      <c r="M274" s="25">
        <v>4.5199999999999997E-3</v>
      </c>
      <c r="N274" s="25">
        <f t="shared" si="70"/>
        <v>3.6649999999999999E-3</v>
      </c>
      <c r="O274" s="25"/>
      <c r="P274" s="25">
        <f t="shared" si="71"/>
        <v>2.1970999999999996E-3</v>
      </c>
      <c r="Q274" s="25">
        <f t="shared" si="72"/>
        <v>5.059921299999999E-2</v>
      </c>
      <c r="R274" s="25">
        <v>6.8300000000000001E-3</v>
      </c>
      <c r="S274" s="25">
        <f t="shared" si="73"/>
        <v>5.9750000000000003E-3</v>
      </c>
      <c r="T274" s="25"/>
      <c r="U274" s="25">
        <f t="shared" si="74"/>
        <v>2.7125000000000001E-3</v>
      </c>
      <c r="V274" s="25">
        <f t="shared" si="75"/>
        <v>6.2468875000000007E-2</v>
      </c>
      <c r="W274" s="25">
        <v>5.5700000000000003E-3</v>
      </c>
      <c r="X274" s="25">
        <f t="shared" si="76"/>
        <v>4.7150000000000004E-3</v>
      </c>
      <c r="Y274" s="25"/>
      <c r="Z274" s="25">
        <f t="shared" si="77"/>
        <v>2.7548000000000004E-3</v>
      </c>
      <c r="AA274" s="25">
        <f t="shared" si="78"/>
        <v>6.3443044000000018E-2</v>
      </c>
      <c r="AB274" s="25">
        <v>1.89E-3</v>
      </c>
      <c r="AC274" s="25">
        <f t="shared" si="79"/>
        <v>8.5499999999999997E-4</v>
      </c>
    </row>
    <row r="275" spans="1:29" s="15" customFormat="1">
      <c r="A275" s="18">
        <v>523</v>
      </c>
      <c r="B275" s="25">
        <v>-5.0000000000000002E-5</v>
      </c>
      <c r="C275" s="46">
        <v>4.7400000000000003E-3</v>
      </c>
      <c r="D275" s="25">
        <f t="shared" si="64"/>
        <v>3.8350000000000003E-3</v>
      </c>
      <c r="E275" s="46"/>
      <c r="F275" s="25">
        <f t="shared" si="65"/>
        <v>1.5479000000000005E-3</v>
      </c>
      <c r="G275" s="25">
        <f t="shared" si="66"/>
        <v>3.564813700000001E-2</v>
      </c>
      <c r="H275" s="25">
        <v>6.3899999999999998E-3</v>
      </c>
      <c r="I275" s="25">
        <f t="shared" si="67"/>
        <v>5.4849999999999994E-3</v>
      </c>
      <c r="J275" s="25"/>
      <c r="K275" s="25">
        <f t="shared" si="68"/>
        <v>2.7984999999999993E-3</v>
      </c>
      <c r="L275" s="25">
        <f t="shared" si="69"/>
        <v>6.4449454999999989E-2</v>
      </c>
      <c r="M275" s="25">
        <v>4.5799999999999999E-3</v>
      </c>
      <c r="N275" s="25">
        <f t="shared" si="70"/>
        <v>3.6749999999999999E-3</v>
      </c>
      <c r="O275" s="25"/>
      <c r="P275" s="25">
        <f t="shared" si="71"/>
        <v>2.2071E-3</v>
      </c>
      <c r="Q275" s="25">
        <f t="shared" si="72"/>
        <v>5.0829513000000007E-2</v>
      </c>
      <c r="R275" s="25">
        <v>6.8799999999999998E-3</v>
      </c>
      <c r="S275" s="25">
        <f t="shared" si="73"/>
        <v>5.9749999999999994E-3</v>
      </c>
      <c r="T275" s="25"/>
      <c r="U275" s="25">
        <f t="shared" si="74"/>
        <v>2.7124999999999992E-3</v>
      </c>
      <c r="V275" s="25">
        <f t="shared" si="75"/>
        <v>6.2468874999999986E-2</v>
      </c>
      <c r="W275" s="25">
        <v>5.5999999999999999E-3</v>
      </c>
      <c r="X275" s="25">
        <f t="shared" si="76"/>
        <v>4.6949999999999995E-3</v>
      </c>
      <c r="Y275" s="25"/>
      <c r="Z275" s="25">
        <f t="shared" si="77"/>
        <v>2.7347999999999995E-3</v>
      </c>
      <c r="AA275" s="25">
        <f t="shared" si="78"/>
        <v>6.2982443999999985E-2</v>
      </c>
      <c r="AB275" s="25">
        <v>1.8600000000000001E-3</v>
      </c>
      <c r="AC275" s="25">
        <f t="shared" si="79"/>
        <v>9.050000000000001E-4</v>
      </c>
    </row>
    <row r="276" spans="1:29" s="15" customFormat="1">
      <c r="A276" s="18">
        <v>524</v>
      </c>
      <c r="B276" s="25">
        <v>1.0000000000000001E-5</v>
      </c>
      <c r="C276" s="46">
        <v>4.8399999999999997E-3</v>
      </c>
      <c r="D276" s="25">
        <f t="shared" si="64"/>
        <v>3.9649999999999998E-3</v>
      </c>
      <c r="E276" s="46"/>
      <c r="F276" s="25">
        <f t="shared" si="65"/>
        <v>1.6779E-3</v>
      </c>
      <c r="G276" s="25">
        <f t="shared" si="66"/>
        <v>3.8642037000000004E-2</v>
      </c>
      <c r="H276" s="25">
        <v>6.3099999999999996E-3</v>
      </c>
      <c r="I276" s="25">
        <f t="shared" si="67"/>
        <v>5.4349999999999997E-3</v>
      </c>
      <c r="J276" s="25"/>
      <c r="K276" s="25">
        <f t="shared" si="68"/>
        <v>2.7484999999999996E-3</v>
      </c>
      <c r="L276" s="25">
        <f t="shared" si="69"/>
        <v>6.3297954999999989E-2</v>
      </c>
      <c r="M276" s="25">
        <v>4.4200000000000003E-3</v>
      </c>
      <c r="N276" s="25">
        <f t="shared" si="70"/>
        <v>3.5450000000000004E-3</v>
      </c>
      <c r="O276" s="25"/>
      <c r="P276" s="25">
        <f t="shared" si="71"/>
        <v>2.0771000000000001E-3</v>
      </c>
      <c r="Q276" s="25">
        <f t="shared" si="72"/>
        <v>4.7835613000000006E-2</v>
      </c>
      <c r="R276" s="25">
        <v>6.7099999999999998E-3</v>
      </c>
      <c r="S276" s="25">
        <f t="shared" si="73"/>
        <v>5.8349999999999999E-3</v>
      </c>
      <c r="T276" s="25"/>
      <c r="U276" s="25">
        <f t="shared" si="74"/>
        <v>2.5724999999999997E-3</v>
      </c>
      <c r="V276" s="25">
        <f t="shared" si="75"/>
        <v>5.9244674999999997E-2</v>
      </c>
      <c r="W276" s="25">
        <v>5.47E-3</v>
      </c>
      <c r="X276" s="25">
        <f t="shared" si="76"/>
        <v>4.5950000000000001E-3</v>
      </c>
      <c r="Y276" s="25"/>
      <c r="Z276" s="25">
        <f t="shared" si="77"/>
        <v>2.6348000000000001E-3</v>
      </c>
      <c r="AA276" s="25">
        <f t="shared" si="78"/>
        <v>6.0679444000000006E-2</v>
      </c>
      <c r="AB276" s="25">
        <v>1.74E-3</v>
      </c>
      <c r="AC276" s="25">
        <f t="shared" si="79"/>
        <v>8.7500000000000002E-4</v>
      </c>
    </row>
    <row r="277" spans="1:29" s="15" customFormat="1">
      <c r="A277" s="18">
        <v>525</v>
      </c>
      <c r="B277" s="25">
        <v>-1.2E-4</v>
      </c>
      <c r="C277" s="46">
        <v>4.8399999999999997E-3</v>
      </c>
      <c r="D277" s="25">
        <f t="shared" si="64"/>
        <v>4.0099999999999997E-3</v>
      </c>
      <c r="E277" s="46"/>
      <c r="F277" s="25">
        <f t="shared" si="65"/>
        <v>1.7228999999999999E-3</v>
      </c>
      <c r="G277" s="25">
        <f t="shared" si="66"/>
        <v>3.9678386999999996E-2</v>
      </c>
      <c r="H277" s="25">
        <v>6.4000000000000003E-3</v>
      </c>
      <c r="I277" s="25">
        <f t="shared" si="67"/>
        <v>5.5700000000000003E-3</v>
      </c>
      <c r="J277" s="25"/>
      <c r="K277" s="25">
        <f t="shared" si="68"/>
        <v>2.8835000000000002E-3</v>
      </c>
      <c r="L277" s="25">
        <f t="shared" si="69"/>
        <v>6.6407005000000005E-2</v>
      </c>
      <c r="M277" s="25">
        <v>4.5300000000000002E-3</v>
      </c>
      <c r="N277" s="25">
        <f t="shared" si="70"/>
        <v>3.7000000000000002E-3</v>
      </c>
      <c r="O277" s="25"/>
      <c r="P277" s="25">
        <f t="shared" si="71"/>
        <v>2.2320999999999999E-3</v>
      </c>
      <c r="Q277" s="25">
        <f t="shared" si="72"/>
        <v>5.1405263E-2</v>
      </c>
      <c r="R277" s="25">
        <v>6.77E-3</v>
      </c>
      <c r="S277" s="25">
        <f t="shared" si="73"/>
        <v>5.94E-3</v>
      </c>
      <c r="T277" s="25"/>
      <c r="U277" s="25">
        <f t="shared" si="74"/>
        <v>2.6774999999999998E-3</v>
      </c>
      <c r="V277" s="25">
        <f t="shared" si="75"/>
        <v>6.1662824999999997E-2</v>
      </c>
      <c r="W277" s="25">
        <v>5.6100000000000004E-3</v>
      </c>
      <c r="X277" s="25">
        <f t="shared" si="76"/>
        <v>4.7800000000000004E-3</v>
      </c>
      <c r="Y277" s="25"/>
      <c r="Z277" s="25">
        <f t="shared" si="77"/>
        <v>2.8198000000000003E-3</v>
      </c>
      <c r="AA277" s="25">
        <f t="shared" si="78"/>
        <v>6.4939994000000015E-2</v>
      </c>
      <c r="AB277" s="25">
        <v>1.7799999999999999E-3</v>
      </c>
      <c r="AC277" s="25">
        <f t="shared" si="79"/>
        <v>8.299999999999999E-4</v>
      </c>
    </row>
    <row r="278" spans="1:29" s="15" customFormat="1">
      <c r="A278" s="18">
        <v>526</v>
      </c>
      <c r="B278" s="25">
        <v>-1.2E-4</v>
      </c>
      <c r="C278" s="46">
        <v>4.8300000000000001E-3</v>
      </c>
      <c r="D278" s="25">
        <f t="shared" si="64"/>
        <v>3.8600000000000001E-3</v>
      </c>
      <c r="E278" s="46"/>
      <c r="F278" s="25">
        <f t="shared" si="65"/>
        <v>1.5729000000000003E-3</v>
      </c>
      <c r="G278" s="25">
        <f t="shared" si="66"/>
        <v>3.622388700000001E-2</v>
      </c>
      <c r="H278" s="25">
        <v>6.3899999999999998E-3</v>
      </c>
      <c r="I278" s="25">
        <f t="shared" si="67"/>
        <v>5.4199999999999995E-3</v>
      </c>
      <c r="J278" s="25"/>
      <c r="K278" s="25">
        <f t="shared" si="68"/>
        <v>2.7334999999999994E-3</v>
      </c>
      <c r="L278" s="25">
        <f t="shared" si="69"/>
        <v>6.2952504999999992E-2</v>
      </c>
      <c r="M278" s="25">
        <v>4.5300000000000002E-3</v>
      </c>
      <c r="N278" s="25">
        <f t="shared" si="70"/>
        <v>3.5600000000000002E-3</v>
      </c>
      <c r="O278" s="25"/>
      <c r="P278" s="25">
        <f t="shared" si="71"/>
        <v>2.0921000000000004E-3</v>
      </c>
      <c r="Q278" s="25">
        <f t="shared" si="72"/>
        <v>4.818106300000001E-2</v>
      </c>
      <c r="R278" s="25">
        <v>6.8700000000000002E-3</v>
      </c>
      <c r="S278" s="25">
        <f t="shared" si="73"/>
        <v>5.8999999999999999E-3</v>
      </c>
      <c r="T278" s="25"/>
      <c r="U278" s="25">
        <f t="shared" si="74"/>
        <v>2.6374999999999997E-3</v>
      </c>
      <c r="V278" s="25">
        <f t="shared" si="75"/>
        <v>6.0741624999999994E-2</v>
      </c>
      <c r="W278" s="25">
        <v>5.5700000000000003E-3</v>
      </c>
      <c r="X278" s="25">
        <f t="shared" si="76"/>
        <v>4.5999999999999999E-3</v>
      </c>
      <c r="Y278" s="25"/>
      <c r="Z278" s="25">
        <f t="shared" si="77"/>
        <v>2.6397999999999999E-3</v>
      </c>
      <c r="AA278" s="25">
        <f t="shared" si="78"/>
        <v>6.0794594E-2</v>
      </c>
      <c r="AB278" s="25">
        <v>2.0600000000000002E-3</v>
      </c>
      <c r="AC278" s="25">
        <f t="shared" si="79"/>
        <v>9.7000000000000005E-4</v>
      </c>
    </row>
    <row r="279" spans="1:29" s="15" customFormat="1">
      <c r="A279" s="18">
        <v>527</v>
      </c>
      <c r="B279" s="25">
        <v>-6.8999999999999997E-5</v>
      </c>
      <c r="C279" s="46">
        <v>4.7299999999999998E-3</v>
      </c>
      <c r="D279" s="25">
        <f t="shared" si="64"/>
        <v>3.8595000000000001E-3</v>
      </c>
      <c r="E279" s="46"/>
      <c r="F279" s="25">
        <f t="shared" si="65"/>
        <v>1.5724000000000003E-3</v>
      </c>
      <c r="G279" s="25">
        <f t="shared" si="66"/>
        <v>3.6212372000000007E-2</v>
      </c>
      <c r="H279" s="25">
        <v>6.4000000000000003E-3</v>
      </c>
      <c r="I279" s="25">
        <f t="shared" si="67"/>
        <v>5.5295000000000006E-3</v>
      </c>
      <c r="J279" s="25"/>
      <c r="K279" s="25">
        <f t="shared" si="68"/>
        <v>2.8430000000000005E-3</v>
      </c>
      <c r="L279" s="25">
        <f t="shared" si="69"/>
        <v>6.5474290000000018E-2</v>
      </c>
      <c r="M279" s="25">
        <v>4.4799999999999996E-3</v>
      </c>
      <c r="N279" s="25">
        <f t="shared" si="70"/>
        <v>3.6094999999999999E-3</v>
      </c>
      <c r="O279" s="25"/>
      <c r="P279" s="25">
        <f t="shared" si="71"/>
        <v>2.1415999999999996E-3</v>
      </c>
      <c r="Q279" s="25">
        <f t="shared" si="72"/>
        <v>4.9321047999999992E-2</v>
      </c>
      <c r="R279" s="25">
        <v>6.7299999999999999E-3</v>
      </c>
      <c r="S279" s="25">
        <f t="shared" si="73"/>
        <v>5.8595000000000001E-3</v>
      </c>
      <c r="T279" s="25"/>
      <c r="U279" s="25">
        <f t="shared" si="74"/>
        <v>2.5969999999999999E-3</v>
      </c>
      <c r="V279" s="25">
        <f t="shared" si="75"/>
        <v>5.980891E-2</v>
      </c>
      <c r="W279" s="25">
        <v>5.47E-3</v>
      </c>
      <c r="X279" s="25">
        <f t="shared" si="76"/>
        <v>4.5995000000000003E-3</v>
      </c>
      <c r="Y279" s="25"/>
      <c r="Z279" s="25">
        <f t="shared" si="77"/>
        <v>2.6393000000000002E-3</v>
      </c>
      <c r="AA279" s="25">
        <f t="shared" si="78"/>
        <v>6.0783079000000011E-2</v>
      </c>
      <c r="AB279" s="25">
        <v>1.81E-3</v>
      </c>
      <c r="AC279" s="25">
        <f t="shared" si="79"/>
        <v>8.7049999999999996E-4</v>
      </c>
    </row>
    <row r="280" spans="1:29" s="15" customFormat="1">
      <c r="A280" s="18">
        <v>528</v>
      </c>
      <c r="B280" s="25">
        <v>-5.0000000000000002E-5</v>
      </c>
      <c r="C280" s="46">
        <v>4.6299999999999996E-3</v>
      </c>
      <c r="D280" s="25">
        <f t="shared" si="64"/>
        <v>3.7749999999999997E-3</v>
      </c>
      <c r="E280" s="46"/>
      <c r="F280" s="25">
        <f t="shared" si="65"/>
        <v>1.4878999999999999E-3</v>
      </c>
      <c r="G280" s="25">
        <f t="shared" si="66"/>
        <v>3.4266337000000001E-2</v>
      </c>
      <c r="H280" s="25">
        <v>6.1599999999999997E-3</v>
      </c>
      <c r="I280" s="25">
        <f t="shared" si="67"/>
        <v>5.3049999999999998E-3</v>
      </c>
      <c r="J280" s="25"/>
      <c r="K280" s="25">
        <f t="shared" si="68"/>
        <v>2.6184999999999997E-3</v>
      </c>
      <c r="L280" s="25">
        <f t="shared" si="69"/>
        <v>6.0304054999999995E-2</v>
      </c>
      <c r="M280" s="25">
        <v>4.1599999999999996E-3</v>
      </c>
      <c r="N280" s="25">
        <f t="shared" si="70"/>
        <v>3.3049999999999998E-3</v>
      </c>
      <c r="O280" s="25"/>
      <c r="P280" s="25">
        <f t="shared" si="71"/>
        <v>1.8370999999999997E-3</v>
      </c>
      <c r="Q280" s="25">
        <f t="shared" si="72"/>
        <v>4.2308412999999996E-2</v>
      </c>
      <c r="R280" s="25">
        <v>6.5900000000000004E-3</v>
      </c>
      <c r="S280" s="25">
        <f t="shared" si="73"/>
        <v>5.7350000000000005E-3</v>
      </c>
      <c r="T280" s="25"/>
      <c r="U280" s="25">
        <f t="shared" si="74"/>
        <v>2.4725000000000003E-3</v>
      </c>
      <c r="V280" s="25">
        <f t="shared" si="75"/>
        <v>5.6941675000000011E-2</v>
      </c>
      <c r="W280" s="25">
        <v>5.3E-3</v>
      </c>
      <c r="X280" s="25">
        <f t="shared" si="76"/>
        <v>4.4450000000000002E-3</v>
      </c>
      <c r="Y280" s="25"/>
      <c r="Z280" s="25">
        <f t="shared" si="77"/>
        <v>2.4848000000000001E-3</v>
      </c>
      <c r="AA280" s="25">
        <f t="shared" si="78"/>
        <v>5.7224944000000007E-2</v>
      </c>
      <c r="AB280" s="25">
        <v>1.7600000000000001E-3</v>
      </c>
      <c r="AC280" s="25">
        <f t="shared" si="79"/>
        <v>8.5500000000000007E-4</v>
      </c>
    </row>
    <row r="281" spans="1:29" s="15" customFormat="1">
      <c r="A281" s="18">
        <v>529</v>
      </c>
      <c r="B281" s="25">
        <v>-1.2E-4</v>
      </c>
      <c r="C281" s="46">
        <v>4.6899999999999997E-3</v>
      </c>
      <c r="D281" s="25">
        <f t="shared" si="64"/>
        <v>3.8249999999999998E-3</v>
      </c>
      <c r="E281" s="46"/>
      <c r="F281" s="25">
        <f t="shared" si="65"/>
        <v>1.5379E-3</v>
      </c>
      <c r="G281" s="25">
        <f t="shared" si="66"/>
        <v>3.5417837000000001E-2</v>
      </c>
      <c r="H281" s="25">
        <v>6.1500000000000001E-3</v>
      </c>
      <c r="I281" s="25">
        <f t="shared" si="67"/>
        <v>5.2849999999999998E-3</v>
      </c>
      <c r="J281" s="25"/>
      <c r="K281" s="25">
        <f t="shared" si="68"/>
        <v>2.5984999999999997E-3</v>
      </c>
      <c r="L281" s="25">
        <f t="shared" si="69"/>
        <v>5.9843454999999997E-2</v>
      </c>
      <c r="M281" s="25">
        <v>4.4099999999999999E-3</v>
      </c>
      <c r="N281" s="25">
        <f t="shared" si="70"/>
        <v>3.545E-3</v>
      </c>
      <c r="O281" s="25"/>
      <c r="P281" s="25">
        <f t="shared" si="71"/>
        <v>2.0771000000000001E-3</v>
      </c>
      <c r="Q281" s="25">
        <f t="shared" si="72"/>
        <v>4.7835613000000006E-2</v>
      </c>
      <c r="R281" s="25">
        <v>6.4900000000000001E-3</v>
      </c>
      <c r="S281" s="25">
        <f t="shared" si="73"/>
        <v>5.6249999999999998E-3</v>
      </c>
      <c r="T281" s="25"/>
      <c r="U281" s="25">
        <f t="shared" si="74"/>
        <v>2.3624999999999996E-3</v>
      </c>
      <c r="V281" s="25">
        <f t="shared" si="75"/>
        <v>5.4408374999999995E-2</v>
      </c>
      <c r="W281" s="25">
        <v>5.3499999999999997E-3</v>
      </c>
      <c r="X281" s="25">
        <f t="shared" si="76"/>
        <v>4.4849999999999994E-3</v>
      </c>
      <c r="Y281" s="25"/>
      <c r="Z281" s="25">
        <f t="shared" si="77"/>
        <v>2.5247999999999994E-3</v>
      </c>
      <c r="AA281" s="25">
        <f t="shared" si="78"/>
        <v>5.814614399999999E-2</v>
      </c>
      <c r="AB281" s="25">
        <v>1.8500000000000001E-3</v>
      </c>
      <c r="AC281" s="25">
        <f t="shared" si="79"/>
        <v>8.6499999999999999E-4</v>
      </c>
    </row>
    <row r="282" spans="1:29" s="15" customFormat="1">
      <c r="A282" s="18">
        <v>530</v>
      </c>
      <c r="B282" s="25">
        <v>-1.0000000000000001E-5</v>
      </c>
      <c r="C282" s="46">
        <v>4.6699999999999997E-3</v>
      </c>
      <c r="D282" s="25">
        <f t="shared" si="64"/>
        <v>3.7649999999999997E-3</v>
      </c>
      <c r="E282" s="46"/>
      <c r="F282" s="25">
        <f t="shared" si="65"/>
        <v>1.4778999999999999E-3</v>
      </c>
      <c r="G282" s="25">
        <f t="shared" si="66"/>
        <v>3.4036036999999998E-2</v>
      </c>
      <c r="H282" s="25">
        <v>6.3200000000000001E-3</v>
      </c>
      <c r="I282" s="25">
        <f t="shared" si="67"/>
        <v>5.4149999999999997E-3</v>
      </c>
      <c r="J282" s="25"/>
      <c r="K282" s="25">
        <f t="shared" si="68"/>
        <v>2.7284999999999996E-3</v>
      </c>
      <c r="L282" s="25">
        <f t="shared" si="69"/>
        <v>6.2837354999999998E-2</v>
      </c>
      <c r="M282" s="25">
        <v>4.4299999999999999E-3</v>
      </c>
      <c r="N282" s="25">
        <f t="shared" si="70"/>
        <v>3.5249999999999999E-3</v>
      </c>
      <c r="O282" s="25"/>
      <c r="P282" s="25">
        <f t="shared" si="71"/>
        <v>2.0571000000000001E-3</v>
      </c>
      <c r="Q282" s="25">
        <f t="shared" si="72"/>
        <v>4.7375013000000007E-2</v>
      </c>
      <c r="R282" s="25">
        <v>6.6400000000000001E-3</v>
      </c>
      <c r="S282" s="25">
        <f t="shared" si="73"/>
        <v>5.7350000000000005E-3</v>
      </c>
      <c r="T282" s="25"/>
      <c r="U282" s="25">
        <f t="shared" si="74"/>
        <v>2.4725000000000003E-3</v>
      </c>
      <c r="V282" s="25">
        <f t="shared" si="75"/>
        <v>5.6941675000000011E-2</v>
      </c>
      <c r="W282" s="25">
        <v>5.2700000000000004E-3</v>
      </c>
      <c r="X282" s="25">
        <f t="shared" si="76"/>
        <v>4.3650000000000008E-3</v>
      </c>
      <c r="Y282" s="25"/>
      <c r="Z282" s="25">
        <f t="shared" si="77"/>
        <v>2.4048000000000008E-3</v>
      </c>
      <c r="AA282" s="25">
        <f t="shared" si="78"/>
        <v>5.538254400000002E-2</v>
      </c>
      <c r="AB282" s="25">
        <v>1.82E-3</v>
      </c>
      <c r="AC282" s="25">
        <f t="shared" si="79"/>
        <v>9.0499999999999999E-4</v>
      </c>
    </row>
    <row r="283" spans="1:29" s="15" customFormat="1">
      <c r="A283" s="18">
        <v>531</v>
      </c>
      <c r="B283" s="25">
        <v>-6.8999999999999997E-5</v>
      </c>
      <c r="C283" s="46">
        <v>4.6299999999999996E-3</v>
      </c>
      <c r="D283" s="25">
        <f t="shared" si="64"/>
        <v>3.7344999999999995E-3</v>
      </c>
      <c r="E283" s="46"/>
      <c r="F283" s="25">
        <f t="shared" si="65"/>
        <v>1.4473999999999997E-3</v>
      </c>
      <c r="G283" s="25">
        <f t="shared" si="66"/>
        <v>3.3333621999999993E-2</v>
      </c>
      <c r="H283" s="25">
        <v>6.2300000000000003E-3</v>
      </c>
      <c r="I283" s="25">
        <f t="shared" si="67"/>
        <v>5.3345000000000007E-3</v>
      </c>
      <c r="J283" s="25"/>
      <c r="K283" s="25">
        <f t="shared" si="68"/>
        <v>2.6480000000000006E-3</v>
      </c>
      <c r="L283" s="25">
        <f t="shared" si="69"/>
        <v>6.0983440000000014E-2</v>
      </c>
      <c r="M283" s="25">
        <v>4.3800000000000002E-3</v>
      </c>
      <c r="N283" s="25">
        <f t="shared" si="70"/>
        <v>3.4845000000000002E-3</v>
      </c>
      <c r="O283" s="25"/>
      <c r="P283" s="25">
        <f t="shared" si="71"/>
        <v>2.0166000000000003E-3</v>
      </c>
      <c r="Q283" s="25">
        <f t="shared" si="72"/>
        <v>4.6442298000000007E-2</v>
      </c>
      <c r="R283" s="25">
        <v>6.5399999999999998E-3</v>
      </c>
      <c r="S283" s="25">
        <f t="shared" si="73"/>
        <v>5.6445000000000002E-3</v>
      </c>
      <c r="T283" s="25"/>
      <c r="U283" s="25">
        <f t="shared" si="74"/>
        <v>2.382E-3</v>
      </c>
      <c r="V283" s="25">
        <f t="shared" si="75"/>
        <v>5.4857460000000004E-2</v>
      </c>
      <c r="W283" s="25">
        <v>5.3600000000000002E-3</v>
      </c>
      <c r="X283" s="25">
        <f t="shared" si="76"/>
        <v>4.4644999999999997E-3</v>
      </c>
      <c r="Y283" s="25"/>
      <c r="Z283" s="25">
        <f t="shared" si="77"/>
        <v>2.5042999999999997E-3</v>
      </c>
      <c r="AA283" s="25">
        <f t="shared" si="78"/>
        <v>5.7674028999999995E-2</v>
      </c>
      <c r="AB283" s="25">
        <v>1.8600000000000001E-3</v>
      </c>
      <c r="AC283" s="25">
        <f t="shared" si="79"/>
        <v>8.9550000000000003E-4</v>
      </c>
    </row>
    <row r="284" spans="1:29" s="15" customFormat="1">
      <c r="A284" s="18">
        <v>532</v>
      </c>
      <c r="B284" s="25">
        <v>-6.8999999999999997E-5</v>
      </c>
      <c r="C284" s="46">
        <v>4.6800000000000001E-3</v>
      </c>
      <c r="D284" s="25">
        <f t="shared" si="64"/>
        <v>3.7195000000000001E-3</v>
      </c>
      <c r="E284" s="46"/>
      <c r="F284" s="25">
        <f t="shared" si="65"/>
        <v>1.4324000000000003E-3</v>
      </c>
      <c r="G284" s="25">
        <f t="shared" si="66"/>
        <v>3.298817200000001E-2</v>
      </c>
      <c r="H284" s="25">
        <v>6.11E-3</v>
      </c>
      <c r="I284" s="25">
        <f t="shared" si="67"/>
        <v>5.1494999999999996E-3</v>
      </c>
      <c r="J284" s="25"/>
      <c r="K284" s="25">
        <f t="shared" si="68"/>
        <v>2.4629999999999995E-3</v>
      </c>
      <c r="L284" s="25">
        <f t="shared" si="69"/>
        <v>5.6722889999999991E-2</v>
      </c>
      <c r="M284" s="25">
        <v>4.3699999999999998E-3</v>
      </c>
      <c r="N284" s="25">
        <f t="shared" si="70"/>
        <v>3.4094999999999998E-3</v>
      </c>
      <c r="O284" s="25"/>
      <c r="P284" s="25">
        <f t="shared" si="71"/>
        <v>1.9415999999999997E-3</v>
      </c>
      <c r="Q284" s="25">
        <f t="shared" si="72"/>
        <v>4.4715047999999993E-2</v>
      </c>
      <c r="R284" s="25">
        <v>6.5599999999999999E-3</v>
      </c>
      <c r="S284" s="25">
        <f t="shared" si="73"/>
        <v>5.5995000000000003E-3</v>
      </c>
      <c r="T284" s="25"/>
      <c r="U284" s="25">
        <f t="shared" si="74"/>
        <v>2.3370000000000001E-3</v>
      </c>
      <c r="V284" s="25">
        <f t="shared" si="75"/>
        <v>5.3821110000000005E-2</v>
      </c>
      <c r="W284" s="25">
        <v>5.2399999999999999E-3</v>
      </c>
      <c r="X284" s="25">
        <f t="shared" si="76"/>
        <v>4.2795000000000003E-3</v>
      </c>
      <c r="Y284" s="25"/>
      <c r="Z284" s="25">
        <f t="shared" si="77"/>
        <v>2.3193000000000003E-3</v>
      </c>
      <c r="AA284" s="25">
        <f t="shared" si="78"/>
        <v>5.3413479000000007E-2</v>
      </c>
      <c r="AB284" s="25">
        <v>1.99E-3</v>
      </c>
      <c r="AC284" s="25">
        <f t="shared" si="79"/>
        <v>9.6049999999999998E-4</v>
      </c>
    </row>
    <row r="285" spans="1:29" s="15" customFormat="1">
      <c r="A285" s="18">
        <v>533</v>
      </c>
      <c r="B285" s="25">
        <v>1.0000000000000001E-5</v>
      </c>
      <c r="C285" s="46">
        <v>4.7600000000000003E-3</v>
      </c>
      <c r="D285" s="25">
        <f t="shared" si="64"/>
        <v>3.8550000000000004E-3</v>
      </c>
      <c r="E285" s="46"/>
      <c r="F285" s="25">
        <f t="shared" si="65"/>
        <v>1.5679000000000005E-3</v>
      </c>
      <c r="G285" s="25">
        <f t="shared" si="66"/>
        <v>3.6108737000000016E-2</v>
      </c>
      <c r="H285" s="25">
        <v>6.2100000000000002E-3</v>
      </c>
      <c r="I285" s="25">
        <f t="shared" si="67"/>
        <v>5.3050000000000007E-3</v>
      </c>
      <c r="J285" s="25"/>
      <c r="K285" s="25">
        <f t="shared" si="68"/>
        <v>2.6185000000000006E-3</v>
      </c>
      <c r="L285" s="25">
        <f t="shared" si="69"/>
        <v>6.0304055000000016E-2</v>
      </c>
      <c r="M285" s="25">
        <v>4.4200000000000003E-3</v>
      </c>
      <c r="N285" s="25">
        <f t="shared" si="70"/>
        <v>3.5150000000000003E-3</v>
      </c>
      <c r="O285" s="25"/>
      <c r="P285" s="25">
        <f t="shared" si="71"/>
        <v>2.0471000000000005E-3</v>
      </c>
      <c r="Q285" s="25">
        <f t="shared" si="72"/>
        <v>4.7144713000000012E-2</v>
      </c>
      <c r="R285" s="25">
        <v>6.4700000000000001E-3</v>
      </c>
      <c r="S285" s="25">
        <f t="shared" si="73"/>
        <v>5.5650000000000005E-3</v>
      </c>
      <c r="T285" s="25"/>
      <c r="U285" s="25">
        <f t="shared" si="74"/>
        <v>2.3025000000000003E-3</v>
      </c>
      <c r="V285" s="25">
        <f t="shared" si="75"/>
        <v>5.3026575000000006E-2</v>
      </c>
      <c r="W285" s="25">
        <v>5.4200000000000003E-3</v>
      </c>
      <c r="X285" s="25">
        <f t="shared" si="76"/>
        <v>4.5149999999999999E-3</v>
      </c>
      <c r="Y285" s="25"/>
      <c r="Z285" s="25">
        <f t="shared" si="77"/>
        <v>2.5547999999999999E-3</v>
      </c>
      <c r="AA285" s="25">
        <f t="shared" si="78"/>
        <v>5.8837043999999998E-2</v>
      </c>
      <c r="AB285" s="25">
        <v>1.8E-3</v>
      </c>
      <c r="AC285" s="25">
        <f t="shared" si="79"/>
        <v>9.0499999999999999E-4</v>
      </c>
    </row>
    <row r="286" spans="1:29" s="15" customFormat="1">
      <c r="A286" s="18">
        <v>534</v>
      </c>
      <c r="B286" s="25">
        <v>-2.0000000000000002E-5</v>
      </c>
      <c r="C286" s="46">
        <v>4.62E-3</v>
      </c>
      <c r="D286" s="25">
        <f t="shared" si="64"/>
        <v>3.705E-3</v>
      </c>
      <c r="E286" s="46"/>
      <c r="F286" s="25">
        <f t="shared" si="65"/>
        <v>1.4179000000000001E-3</v>
      </c>
      <c r="G286" s="25">
        <f t="shared" si="66"/>
        <v>3.2654237000000003E-2</v>
      </c>
      <c r="H286" s="25">
        <v>6.0699999999999999E-3</v>
      </c>
      <c r="I286" s="25">
        <f t="shared" si="67"/>
        <v>5.1549999999999999E-3</v>
      </c>
      <c r="J286" s="25"/>
      <c r="K286" s="25">
        <f t="shared" si="68"/>
        <v>2.4684999999999998E-3</v>
      </c>
      <c r="L286" s="25">
        <f t="shared" si="69"/>
        <v>5.6849554999999996E-2</v>
      </c>
      <c r="M286" s="25">
        <v>4.3499999999999997E-3</v>
      </c>
      <c r="N286" s="25">
        <f t="shared" si="70"/>
        <v>3.4349999999999997E-3</v>
      </c>
      <c r="O286" s="25"/>
      <c r="P286" s="25">
        <f t="shared" si="71"/>
        <v>1.9670999999999994E-3</v>
      </c>
      <c r="Q286" s="25">
        <f t="shared" si="72"/>
        <v>4.530231299999999E-2</v>
      </c>
      <c r="R286" s="25">
        <v>6.4900000000000001E-3</v>
      </c>
      <c r="S286" s="25">
        <f t="shared" si="73"/>
        <v>5.5750000000000001E-3</v>
      </c>
      <c r="T286" s="25"/>
      <c r="U286" s="25">
        <f t="shared" si="74"/>
        <v>2.3124999999999999E-3</v>
      </c>
      <c r="V286" s="25">
        <f t="shared" si="75"/>
        <v>5.3256875000000002E-2</v>
      </c>
      <c r="W286" s="25">
        <v>5.1999999999999998E-3</v>
      </c>
      <c r="X286" s="25">
        <f t="shared" si="76"/>
        <v>4.2849999999999997E-3</v>
      </c>
      <c r="Y286" s="25"/>
      <c r="Z286" s="25">
        <f t="shared" si="77"/>
        <v>2.3247999999999997E-3</v>
      </c>
      <c r="AA286" s="25">
        <f t="shared" si="78"/>
        <v>5.3540143999999998E-2</v>
      </c>
      <c r="AB286" s="25">
        <v>1.8500000000000001E-3</v>
      </c>
      <c r="AC286" s="25">
        <f t="shared" si="79"/>
        <v>9.1500000000000001E-4</v>
      </c>
    </row>
    <row r="287" spans="1:29" s="15" customFormat="1">
      <c r="A287" s="18">
        <v>535</v>
      </c>
      <c r="B287" s="25">
        <v>-6.8999999999999997E-5</v>
      </c>
      <c r="C287" s="46">
        <v>4.7000000000000002E-3</v>
      </c>
      <c r="D287" s="25">
        <f t="shared" si="64"/>
        <v>3.8395E-3</v>
      </c>
      <c r="E287" s="46"/>
      <c r="F287" s="25">
        <f t="shared" si="65"/>
        <v>1.5524000000000002E-3</v>
      </c>
      <c r="G287" s="25">
        <f t="shared" si="66"/>
        <v>3.5751772000000008E-2</v>
      </c>
      <c r="H287" s="25">
        <v>6.1799999999999997E-3</v>
      </c>
      <c r="I287" s="25">
        <f t="shared" si="67"/>
        <v>5.3194999999999996E-3</v>
      </c>
      <c r="J287" s="25"/>
      <c r="K287" s="25">
        <f t="shared" si="68"/>
        <v>2.6329999999999995E-3</v>
      </c>
      <c r="L287" s="25">
        <f t="shared" si="69"/>
        <v>6.0637989999999989E-2</v>
      </c>
      <c r="M287" s="25">
        <v>4.4099999999999999E-3</v>
      </c>
      <c r="N287" s="25">
        <f t="shared" si="70"/>
        <v>3.5494999999999997E-3</v>
      </c>
      <c r="O287" s="25"/>
      <c r="P287" s="25">
        <f t="shared" si="71"/>
        <v>2.0815999999999994E-3</v>
      </c>
      <c r="Q287" s="25">
        <f t="shared" si="72"/>
        <v>4.793924799999999E-2</v>
      </c>
      <c r="R287" s="25">
        <v>6.4999999999999997E-3</v>
      </c>
      <c r="S287" s="25">
        <f t="shared" si="73"/>
        <v>5.6394999999999995E-3</v>
      </c>
      <c r="T287" s="25"/>
      <c r="U287" s="25">
        <f t="shared" si="74"/>
        <v>2.3769999999999993E-3</v>
      </c>
      <c r="V287" s="25">
        <f t="shared" si="75"/>
        <v>5.4742309999999988E-2</v>
      </c>
      <c r="W287" s="25">
        <v>5.3800000000000002E-3</v>
      </c>
      <c r="X287" s="25">
        <f t="shared" si="76"/>
        <v>4.5195000000000001E-3</v>
      </c>
      <c r="Y287" s="25"/>
      <c r="Z287" s="25">
        <f t="shared" si="77"/>
        <v>2.5593E-3</v>
      </c>
      <c r="AA287" s="25">
        <f t="shared" si="78"/>
        <v>5.8940679000000003E-2</v>
      </c>
      <c r="AB287" s="25">
        <v>1.7899999999999999E-3</v>
      </c>
      <c r="AC287" s="25">
        <f t="shared" si="79"/>
        <v>8.6049999999999994E-4</v>
      </c>
    </row>
    <row r="288" spans="1:29" s="15" customFormat="1">
      <c r="A288" s="18">
        <v>536</v>
      </c>
      <c r="B288" s="25">
        <v>-8.0000000000000007E-5</v>
      </c>
      <c r="C288" s="46">
        <v>4.5900000000000003E-3</v>
      </c>
      <c r="D288" s="25">
        <f t="shared" si="64"/>
        <v>3.6900000000000006E-3</v>
      </c>
      <c r="E288" s="46"/>
      <c r="F288" s="25">
        <f t="shared" si="65"/>
        <v>1.4029000000000008E-3</v>
      </c>
      <c r="G288" s="25">
        <f t="shared" si="66"/>
        <v>3.2308787000000019E-2</v>
      </c>
      <c r="H288" s="25">
        <v>6.0000000000000001E-3</v>
      </c>
      <c r="I288" s="25">
        <f t="shared" si="67"/>
        <v>5.1000000000000004E-3</v>
      </c>
      <c r="J288" s="25"/>
      <c r="K288" s="25">
        <f t="shared" si="68"/>
        <v>2.4135000000000003E-3</v>
      </c>
      <c r="L288" s="25">
        <f t="shared" si="69"/>
        <v>5.5582905000000009E-2</v>
      </c>
      <c r="M288" s="25">
        <v>4.3200000000000001E-3</v>
      </c>
      <c r="N288" s="25">
        <f t="shared" si="70"/>
        <v>3.4200000000000003E-3</v>
      </c>
      <c r="O288" s="25"/>
      <c r="P288" s="25">
        <f t="shared" si="71"/>
        <v>1.9521000000000002E-3</v>
      </c>
      <c r="Q288" s="25">
        <f t="shared" si="72"/>
        <v>4.4956863000000007E-2</v>
      </c>
      <c r="R288" s="25">
        <v>6.3499999999999997E-3</v>
      </c>
      <c r="S288" s="25">
        <f t="shared" si="73"/>
        <v>5.45E-3</v>
      </c>
      <c r="T288" s="25"/>
      <c r="U288" s="25">
        <f t="shared" si="74"/>
        <v>2.1874999999999998E-3</v>
      </c>
      <c r="V288" s="25">
        <f t="shared" si="75"/>
        <v>5.0378124999999996E-2</v>
      </c>
      <c r="W288" s="25">
        <v>5.1799999999999997E-3</v>
      </c>
      <c r="X288" s="25">
        <f t="shared" si="76"/>
        <v>4.28E-3</v>
      </c>
      <c r="Y288" s="25"/>
      <c r="Z288" s="25">
        <f t="shared" si="77"/>
        <v>2.3197999999999999E-3</v>
      </c>
      <c r="AA288" s="25">
        <f t="shared" si="78"/>
        <v>5.3424994000000003E-2</v>
      </c>
      <c r="AB288" s="25">
        <v>1.8799999999999999E-3</v>
      </c>
      <c r="AC288" s="25">
        <f t="shared" si="79"/>
        <v>8.9999999999999998E-4</v>
      </c>
    </row>
    <row r="289" spans="1:29" s="15" customFormat="1">
      <c r="A289" s="18">
        <v>537</v>
      </c>
      <c r="B289" s="25">
        <v>0</v>
      </c>
      <c r="C289" s="46">
        <v>4.64E-3</v>
      </c>
      <c r="D289" s="25">
        <f t="shared" si="64"/>
        <v>3.7400000000000003E-3</v>
      </c>
      <c r="E289" s="46"/>
      <c r="F289" s="25">
        <f t="shared" si="65"/>
        <v>1.4529000000000005E-3</v>
      </c>
      <c r="G289" s="25">
        <f t="shared" si="66"/>
        <v>3.3460287000000012E-2</v>
      </c>
      <c r="H289" s="25">
        <v>6.0099999999999997E-3</v>
      </c>
      <c r="I289" s="25">
        <f t="shared" si="67"/>
        <v>5.11E-3</v>
      </c>
      <c r="J289" s="25"/>
      <c r="K289" s="25">
        <f t="shared" si="68"/>
        <v>2.4234999999999999E-3</v>
      </c>
      <c r="L289" s="25">
        <f t="shared" si="69"/>
        <v>5.5813204999999998E-2</v>
      </c>
      <c r="M289" s="25">
        <v>4.1999999999999997E-3</v>
      </c>
      <c r="N289" s="25">
        <f t="shared" si="70"/>
        <v>3.3E-3</v>
      </c>
      <c r="O289" s="25"/>
      <c r="P289" s="25">
        <f t="shared" si="71"/>
        <v>1.8320999999999999E-3</v>
      </c>
      <c r="Q289" s="25">
        <f t="shared" si="72"/>
        <v>4.2193263000000002E-2</v>
      </c>
      <c r="R289" s="25">
        <v>6.4000000000000003E-3</v>
      </c>
      <c r="S289" s="25">
        <f t="shared" si="73"/>
        <v>5.5000000000000005E-3</v>
      </c>
      <c r="T289" s="25"/>
      <c r="U289" s="25">
        <f t="shared" si="74"/>
        <v>2.2375000000000003E-3</v>
      </c>
      <c r="V289" s="25">
        <f t="shared" si="75"/>
        <v>5.1529625000000009E-2</v>
      </c>
      <c r="W289" s="25">
        <v>5.1200000000000004E-3</v>
      </c>
      <c r="X289" s="25">
        <f t="shared" si="76"/>
        <v>4.2200000000000007E-3</v>
      </c>
      <c r="Y289" s="25"/>
      <c r="Z289" s="25">
        <f t="shared" si="77"/>
        <v>2.2598000000000006E-3</v>
      </c>
      <c r="AA289" s="25">
        <f t="shared" si="78"/>
        <v>5.2043194000000015E-2</v>
      </c>
      <c r="AB289" s="25">
        <v>1.8E-3</v>
      </c>
      <c r="AC289" s="25">
        <f t="shared" si="79"/>
        <v>8.9999999999999998E-4</v>
      </c>
    </row>
    <row r="290" spans="1:29" s="15" customFormat="1">
      <c r="A290" s="18">
        <v>538</v>
      </c>
      <c r="B290" s="25">
        <v>2.0000000000000002E-5</v>
      </c>
      <c r="C290" s="46">
        <v>4.5599999999999998E-3</v>
      </c>
      <c r="D290" s="25">
        <f t="shared" si="64"/>
        <v>3.5849999999999996E-3</v>
      </c>
      <c r="E290" s="46"/>
      <c r="F290" s="25">
        <f t="shared" si="65"/>
        <v>1.2978999999999998E-3</v>
      </c>
      <c r="G290" s="25">
        <f t="shared" si="66"/>
        <v>2.9890636999999998E-2</v>
      </c>
      <c r="H290" s="25">
        <v>5.96E-3</v>
      </c>
      <c r="I290" s="25">
        <f t="shared" si="67"/>
        <v>4.9849999999999998E-3</v>
      </c>
      <c r="J290" s="25"/>
      <c r="K290" s="25">
        <f t="shared" si="68"/>
        <v>2.2984999999999998E-3</v>
      </c>
      <c r="L290" s="25">
        <f t="shared" si="69"/>
        <v>5.2934454999999998E-2</v>
      </c>
      <c r="M290" s="25">
        <v>4.1999999999999997E-3</v>
      </c>
      <c r="N290" s="25">
        <f t="shared" si="70"/>
        <v>3.2249999999999996E-3</v>
      </c>
      <c r="O290" s="25"/>
      <c r="P290" s="25">
        <f t="shared" si="71"/>
        <v>1.7570999999999995E-3</v>
      </c>
      <c r="Q290" s="25">
        <f t="shared" si="72"/>
        <v>4.0466012999999988E-2</v>
      </c>
      <c r="R290" s="25">
        <v>6.3699999999999998E-3</v>
      </c>
      <c r="S290" s="25">
        <f t="shared" si="73"/>
        <v>5.3949999999999996E-3</v>
      </c>
      <c r="T290" s="25"/>
      <c r="U290" s="25">
        <f t="shared" si="74"/>
        <v>2.1324999999999994E-3</v>
      </c>
      <c r="V290" s="25">
        <f t="shared" si="75"/>
        <v>4.9111474999999988E-2</v>
      </c>
      <c r="W290" s="25">
        <v>5.1000000000000004E-3</v>
      </c>
      <c r="X290" s="25">
        <f t="shared" si="76"/>
        <v>4.1250000000000002E-3</v>
      </c>
      <c r="Y290" s="25"/>
      <c r="Z290" s="25">
        <f t="shared" si="77"/>
        <v>2.1648000000000001E-3</v>
      </c>
      <c r="AA290" s="25">
        <f t="shared" si="78"/>
        <v>4.9855344000000003E-2</v>
      </c>
      <c r="AB290" s="25">
        <v>1.9300000000000001E-3</v>
      </c>
      <c r="AC290" s="25">
        <f t="shared" si="79"/>
        <v>9.7500000000000006E-4</v>
      </c>
    </row>
    <row r="291" spans="1:29" s="15" customFormat="1">
      <c r="A291" s="18">
        <v>539</v>
      </c>
      <c r="B291" s="25">
        <v>-6.0000000000000002E-5</v>
      </c>
      <c r="C291" s="46">
        <v>4.5100000000000001E-3</v>
      </c>
      <c r="D291" s="25">
        <f t="shared" si="64"/>
        <v>3.6050000000000001E-3</v>
      </c>
      <c r="E291" s="46"/>
      <c r="F291" s="25">
        <f t="shared" si="65"/>
        <v>1.3179000000000003E-3</v>
      </c>
      <c r="G291" s="25">
        <f t="shared" si="66"/>
        <v>3.035123700000001E-2</v>
      </c>
      <c r="H291" s="25">
        <v>5.9300000000000004E-3</v>
      </c>
      <c r="I291" s="25">
        <f t="shared" si="67"/>
        <v>5.025E-3</v>
      </c>
      <c r="J291" s="25"/>
      <c r="K291" s="25">
        <f t="shared" si="68"/>
        <v>2.3384999999999999E-3</v>
      </c>
      <c r="L291" s="25">
        <f t="shared" si="69"/>
        <v>5.3855655000000002E-2</v>
      </c>
      <c r="M291" s="25">
        <v>4.2100000000000002E-3</v>
      </c>
      <c r="N291" s="25">
        <f t="shared" si="70"/>
        <v>3.3050000000000002E-3</v>
      </c>
      <c r="O291" s="25"/>
      <c r="P291" s="25">
        <f t="shared" si="71"/>
        <v>1.8371000000000001E-3</v>
      </c>
      <c r="Q291" s="25">
        <f t="shared" si="72"/>
        <v>4.2308413000000003E-2</v>
      </c>
      <c r="R291" s="25">
        <v>6.3299999999999997E-3</v>
      </c>
      <c r="S291" s="25">
        <f t="shared" si="73"/>
        <v>5.4249999999999993E-3</v>
      </c>
      <c r="T291" s="25"/>
      <c r="U291" s="25">
        <f t="shared" si="74"/>
        <v>2.1624999999999991E-3</v>
      </c>
      <c r="V291" s="25">
        <f t="shared" si="75"/>
        <v>4.9802374999999982E-2</v>
      </c>
      <c r="W291" s="25">
        <v>5.0899999999999999E-3</v>
      </c>
      <c r="X291" s="25">
        <f t="shared" si="76"/>
        <v>4.1849999999999995E-3</v>
      </c>
      <c r="Y291" s="25"/>
      <c r="Z291" s="25">
        <f t="shared" si="77"/>
        <v>2.2247999999999994E-3</v>
      </c>
      <c r="AA291" s="25">
        <f t="shared" si="78"/>
        <v>5.1237143999999991E-2</v>
      </c>
      <c r="AB291" s="25">
        <v>1.8699999999999999E-3</v>
      </c>
      <c r="AC291" s="25">
        <f t="shared" si="79"/>
        <v>9.0499999999999999E-4</v>
      </c>
    </row>
    <row r="292" spans="1:29" s="15" customFormat="1">
      <c r="A292" s="18">
        <v>540</v>
      </c>
      <c r="B292" s="25">
        <v>-2.0000000000000002E-5</v>
      </c>
      <c r="C292" s="46">
        <v>4.5900000000000003E-3</v>
      </c>
      <c r="D292" s="25">
        <f t="shared" si="64"/>
        <v>3.6450000000000002E-3</v>
      </c>
      <c r="E292" s="46"/>
      <c r="F292" s="25">
        <f t="shared" si="65"/>
        <v>1.3579000000000004E-3</v>
      </c>
      <c r="G292" s="25">
        <f t="shared" si="66"/>
        <v>3.1272437000000014E-2</v>
      </c>
      <c r="H292" s="25">
        <v>5.9300000000000004E-3</v>
      </c>
      <c r="I292" s="25">
        <f t="shared" si="67"/>
        <v>4.9850000000000007E-3</v>
      </c>
      <c r="J292" s="25"/>
      <c r="K292" s="25">
        <f t="shared" si="68"/>
        <v>2.2985000000000006E-3</v>
      </c>
      <c r="L292" s="25">
        <f t="shared" si="69"/>
        <v>5.2934455000000019E-2</v>
      </c>
      <c r="M292" s="25">
        <v>4.2599999999999999E-3</v>
      </c>
      <c r="N292" s="25">
        <f t="shared" si="70"/>
        <v>3.3149999999999998E-3</v>
      </c>
      <c r="O292" s="25"/>
      <c r="P292" s="25">
        <f t="shared" si="71"/>
        <v>1.8470999999999997E-3</v>
      </c>
      <c r="Q292" s="25">
        <f t="shared" si="72"/>
        <v>4.2538712999999999E-2</v>
      </c>
      <c r="R292" s="25">
        <v>6.3499999999999997E-3</v>
      </c>
      <c r="S292" s="25">
        <f t="shared" si="73"/>
        <v>5.4050000000000001E-3</v>
      </c>
      <c r="T292" s="25"/>
      <c r="U292" s="25">
        <f t="shared" si="74"/>
        <v>2.1424999999999999E-3</v>
      </c>
      <c r="V292" s="25">
        <f t="shared" si="75"/>
        <v>4.9341774999999997E-2</v>
      </c>
      <c r="W292" s="25">
        <v>5.0699999999999999E-3</v>
      </c>
      <c r="X292" s="25">
        <f t="shared" si="76"/>
        <v>4.1250000000000002E-3</v>
      </c>
      <c r="Y292" s="25"/>
      <c r="Z292" s="25">
        <f t="shared" si="77"/>
        <v>2.1648000000000001E-3</v>
      </c>
      <c r="AA292" s="25">
        <f t="shared" si="78"/>
        <v>4.9855344000000003E-2</v>
      </c>
      <c r="AB292" s="25">
        <v>1.91E-3</v>
      </c>
      <c r="AC292" s="25">
        <f t="shared" si="79"/>
        <v>9.4499999999999998E-4</v>
      </c>
    </row>
    <row r="293" spans="1:29" s="15" customFormat="1">
      <c r="A293" s="18">
        <v>541</v>
      </c>
      <c r="B293" s="25">
        <v>-1.3999999999999999E-4</v>
      </c>
      <c r="C293" s="46">
        <v>4.5599999999999998E-3</v>
      </c>
      <c r="D293" s="25">
        <f t="shared" si="64"/>
        <v>3.6899999999999997E-3</v>
      </c>
      <c r="E293" s="46"/>
      <c r="F293" s="25">
        <f t="shared" si="65"/>
        <v>1.4028999999999999E-3</v>
      </c>
      <c r="G293" s="25">
        <f t="shared" si="66"/>
        <v>3.2308786999999999E-2</v>
      </c>
      <c r="H293" s="25">
        <v>5.9699999999999996E-3</v>
      </c>
      <c r="I293" s="25">
        <f t="shared" si="67"/>
        <v>5.0999999999999995E-3</v>
      </c>
      <c r="J293" s="25"/>
      <c r="K293" s="25">
        <f t="shared" si="68"/>
        <v>2.4134999999999994E-3</v>
      </c>
      <c r="L293" s="25">
        <f t="shared" si="69"/>
        <v>5.5582904999999988E-2</v>
      </c>
      <c r="M293" s="25">
        <v>4.2599999999999999E-3</v>
      </c>
      <c r="N293" s="25">
        <f t="shared" si="70"/>
        <v>3.3899999999999998E-3</v>
      </c>
      <c r="O293" s="25"/>
      <c r="P293" s="25">
        <f t="shared" si="71"/>
        <v>1.9220999999999997E-3</v>
      </c>
      <c r="Q293" s="25">
        <f t="shared" si="72"/>
        <v>4.4265962999999998E-2</v>
      </c>
      <c r="R293" s="25">
        <v>6.3699999999999998E-3</v>
      </c>
      <c r="S293" s="25">
        <f t="shared" si="73"/>
        <v>5.4999999999999997E-3</v>
      </c>
      <c r="T293" s="25"/>
      <c r="U293" s="25">
        <f t="shared" si="74"/>
        <v>2.2374999999999995E-3</v>
      </c>
      <c r="V293" s="25">
        <f t="shared" si="75"/>
        <v>5.1529624999999989E-2</v>
      </c>
      <c r="W293" s="25">
        <v>5.1000000000000004E-3</v>
      </c>
      <c r="X293" s="25">
        <f t="shared" si="76"/>
        <v>4.2300000000000003E-3</v>
      </c>
      <c r="Y293" s="25"/>
      <c r="Z293" s="25">
        <f t="shared" si="77"/>
        <v>2.2698000000000002E-3</v>
      </c>
      <c r="AA293" s="25">
        <f t="shared" si="78"/>
        <v>5.2273494000000011E-2</v>
      </c>
      <c r="AB293" s="25">
        <v>1.8799999999999999E-3</v>
      </c>
      <c r="AC293" s="25">
        <f t="shared" si="79"/>
        <v>8.7000000000000001E-4</v>
      </c>
    </row>
    <row r="294" spans="1:29" s="15" customFormat="1">
      <c r="A294" s="18">
        <v>542</v>
      </c>
      <c r="B294" s="25">
        <v>-6.8999999999999997E-5</v>
      </c>
      <c r="C294" s="46">
        <v>4.5399999999999998E-3</v>
      </c>
      <c r="D294" s="25">
        <f t="shared" si="64"/>
        <v>3.6294999999999999E-3</v>
      </c>
      <c r="E294" s="46"/>
      <c r="F294" s="25">
        <f t="shared" si="65"/>
        <v>1.3424000000000001E-3</v>
      </c>
      <c r="G294" s="25">
        <f t="shared" si="66"/>
        <v>3.0915472000000003E-2</v>
      </c>
      <c r="H294" s="25">
        <v>5.9800000000000001E-3</v>
      </c>
      <c r="I294" s="25">
        <f t="shared" si="67"/>
        <v>5.0695000000000002E-3</v>
      </c>
      <c r="J294" s="25"/>
      <c r="K294" s="25">
        <f t="shared" si="68"/>
        <v>2.3830000000000001E-3</v>
      </c>
      <c r="L294" s="25">
        <f t="shared" si="69"/>
        <v>5.4880490000000004E-2</v>
      </c>
      <c r="M294" s="25">
        <v>4.2399999999999998E-3</v>
      </c>
      <c r="N294" s="25">
        <f t="shared" si="70"/>
        <v>3.3295E-3</v>
      </c>
      <c r="O294" s="25"/>
      <c r="P294" s="25">
        <f t="shared" si="71"/>
        <v>1.8615999999999999E-3</v>
      </c>
      <c r="Q294" s="25">
        <f t="shared" si="72"/>
        <v>4.2872647999999999E-2</v>
      </c>
      <c r="R294" s="25">
        <v>6.2500000000000003E-3</v>
      </c>
      <c r="S294" s="25">
        <f t="shared" si="73"/>
        <v>5.3395000000000005E-3</v>
      </c>
      <c r="T294" s="25"/>
      <c r="U294" s="25">
        <f t="shared" si="74"/>
        <v>2.0770000000000003E-3</v>
      </c>
      <c r="V294" s="25">
        <f t="shared" si="75"/>
        <v>4.7833310000000011E-2</v>
      </c>
      <c r="W294" s="25">
        <v>5.1700000000000001E-3</v>
      </c>
      <c r="X294" s="25">
        <f t="shared" si="76"/>
        <v>4.2595000000000003E-3</v>
      </c>
      <c r="Y294" s="25"/>
      <c r="Z294" s="25">
        <f t="shared" si="77"/>
        <v>2.2993000000000002E-3</v>
      </c>
      <c r="AA294" s="25">
        <f t="shared" si="78"/>
        <v>5.2952879000000008E-2</v>
      </c>
      <c r="AB294" s="25">
        <v>1.89E-3</v>
      </c>
      <c r="AC294" s="25">
        <f t="shared" si="79"/>
        <v>9.1049999999999996E-4</v>
      </c>
    </row>
    <row r="295" spans="1:29" s="15" customFormat="1">
      <c r="A295" s="18">
        <v>543</v>
      </c>
      <c r="B295" s="25">
        <v>-1.2E-4</v>
      </c>
      <c r="C295" s="46">
        <v>4.5199999999999997E-3</v>
      </c>
      <c r="D295" s="25">
        <f t="shared" si="64"/>
        <v>3.62E-3</v>
      </c>
      <c r="E295" s="46"/>
      <c r="F295" s="25">
        <f t="shared" si="65"/>
        <v>1.3329000000000001E-3</v>
      </c>
      <c r="G295" s="25">
        <f t="shared" si="66"/>
        <v>3.0696687000000004E-2</v>
      </c>
      <c r="H295" s="25">
        <v>5.8399999999999997E-3</v>
      </c>
      <c r="I295" s="25">
        <f t="shared" si="67"/>
        <v>4.9399999999999999E-3</v>
      </c>
      <c r="J295" s="25"/>
      <c r="K295" s="25">
        <f t="shared" si="68"/>
        <v>2.2534999999999999E-3</v>
      </c>
      <c r="L295" s="25">
        <f t="shared" si="69"/>
        <v>5.1898105E-2</v>
      </c>
      <c r="M295" s="25">
        <v>4.13E-3</v>
      </c>
      <c r="N295" s="25">
        <f t="shared" si="70"/>
        <v>3.2300000000000002E-3</v>
      </c>
      <c r="O295" s="25"/>
      <c r="P295" s="25">
        <f t="shared" si="71"/>
        <v>1.7621000000000002E-3</v>
      </c>
      <c r="Q295" s="25">
        <f t="shared" si="72"/>
        <v>4.0581163000000003E-2</v>
      </c>
      <c r="R295" s="25">
        <v>6.2599999999999999E-3</v>
      </c>
      <c r="S295" s="25">
        <f t="shared" si="73"/>
        <v>5.3600000000000002E-3</v>
      </c>
      <c r="T295" s="25"/>
      <c r="U295" s="25">
        <f t="shared" si="74"/>
        <v>2.0975E-3</v>
      </c>
      <c r="V295" s="25">
        <f t="shared" si="75"/>
        <v>4.8305424999999999E-2</v>
      </c>
      <c r="W295" s="25">
        <v>5.0200000000000002E-3</v>
      </c>
      <c r="X295" s="25">
        <f t="shared" si="76"/>
        <v>4.1200000000000004E-3</v>
      </c>
      <c r="Y295" s="25"/>
      <c r="Z295" s="25">
        <f t="shared" si="77"/>
        <v>2.1598000000000003E-3</v>
      </c>
      <c r="AA295" s="25">
        <f t="shared" si="78"/>
        <v>4.9740194000000008E-2</v>
      </c>
      <c r="AB295" s="25">
        <v>1.92E-3</v>
      </c>
      <c r="AC295" s="25">
        <f t="shared" si="79"/>
        <v>8.9999999999999998E-4</v>
      </c>
    </row>
    <row r="296" spans="1:29" s="15" customFormat="1">
      <c r="A296" s="18">
        <v>544</v>
      </c>
      <c r="B296" s="25">
        <v>-4.0000000000000003E-5</v>
      </c>
      <c r="C296" s="46">
        <v>4.4999999999999997E-3</v>
      </c>
      <c r="D296" s="25">
        <f t="shared" si="64"/>
        <v>3.5799999999999998E-3</v>
      </c>
      <c r="E296" s="46"/>
      <c r="F296" s="25">
        <f t="shared" si="65"/>
        <v>1.2929E-3</v>
      </c>
      <c r="G296" s="25">
        <f t="shared" si="66"/>
        <v>2.9775487000000003E-2</v>
      </c>
      <c r="H296" s="25">
        <v>5.7800000000000004E-3</v>
      </c>
      <c r="I296" s="25">
        <f t="shared" si="67"/>
        <v>4.8600000000000006E-3</v>
      </c>
      <c r="J296" s="25"/>
      <c r="K296" s="25">
        <f t="shared" si="68"/>
        <v>2.1735000000000005E-3</v>
      </c>
      <c r="L296" s="25">
        <f t="shared" si="69"/>
        <v>5.0055705000000013E-2</v>
      </c>
      <c r="M296" s="25">
        <v>4.2199999999999998E-3</v>
      </c>
      <c r="N296" s="25">
        <f t="shared" si="70"/>
        <v>3.3E-3</v>
      </c>
      <c r="O296" s="25"/>
      <c r="P296" s="25">
        <f t="shared" si="71"/>
        <v>1.8320999999999999E-3</v>
      </c>
      <c r="Q296" s="25">
        <f t="shared" si="72"/>
        <v>4.2193263000000002E-2</v>
      </c>
      <c r="R296" s="25">
        <v>6.2700000000000004E-3</v>
      </c>
      <c r="S296" s="25">
        <f t="shared" si="73"/>
        <v>5.3500000000000006E-3</v>
      </c>
      <c r="T296" s="25"/>
      <c r="U296" s="25">
        <f t="shared" si="74"/>
        <v>2.0875000000000004E-3</v>
      </c>
      <c r="V296" s="25">
        <f t="shared" si="75"/>
        <v>4.807512500000001E-2</v>
      </c>
      <c r="W296" s="25">
        <v>5.0400000000000002E-3</v>
      </c>
      <c r="X296" s="25">
        <f t="shared" si="76"/>
        <v>4.1200000000000004E-3</v>
      </c>
      <c r="Y296" s="25"/>
      <c r="Z296" s="25">
        <f t="shared" si="77"/>
        <v>2.1598000000000003E-3</v>
      </c>
      <c r="AA296" s="25">
        <f t="shared" si="78"/>
        <v>4.9740194000000008E-2</v>
      </c>
      <c r="AB296" s="25">
        <v>1.8799999999999999E-3</v>
      </c>
      <c r="AC296" s="25">
        <f t="shared" si="79"/>
        <v>9.1999999999999992E-4</v>
      </c>
    </row>
    <row r="297" spans="1:29" s="15" customFormat="1">
      <c r="A297" s="18">
        <v>545</v>
      </c>
      <c r="B297" s="25">
        <v>-1.2999999999999999E-4</v>
      </c>
      <c r="C297" s="46">
        <v>4.47E-3</v>
      </c>
      <c r="D297" s="25">
        <f t="shared" si="64"/>
        <v>3.5899999999999999E-3</v>
      </c>
      <c r="E297" s="46"/>
      <c r="F297" s="25">
        <f t="shared" si="65"/>
        <v>1.3029000000000001E-3</v>
      </c>
      <c r="G297" s="25">
        <f t="shared" si="66"/>
        <v>3.0005787000000003E-2</v>
      </c>
      <c r="H297" s="25">
        <v>5.7299999999999999E-3</v>
      </c>
      <c r="I297" s="25">
        <f t="shared" si="67"/>
        <v>4.8500000000000001E-3</v>
      </c>
      <c r="J297" s="25"/>
      <c r="K297" s="25">
        <f t="shared" si="68"/>
        <v>2.1635000000000001E-3</v>
      </c>
      <c r="L297" s="25">
        <f t="shared" si="69"/>
        <v>4.9825405000000003E-2</v>
      </c>
      <c r="M297" s="25">
        <v>4.1900000000000001E-3</v>
      </c>
      <c r="N297" s="25">
        <f t="shared" si="70"/>
        <v>3.31E-3</v>
      </c>
      <c r="O297" s="25"/>
      <c r="P297" s="25">
        <f t="shared" si="71"/>
        <v>1.8420999999999999E-3</v>
      </c>
      <c r="Q297" s="25">
        <f t="shared" si="72"/>
        <v>4.2423562999999997E-2</v>
      </c>
      <c r="R297" s="25">
        <v>6.1500000000000001E-3</v>
      </c>
      <c r="S297" s="25">
        <f t="shared" si="73"/>
        <v>5.2700000000000004E-3</v>
      </c>
      <c r="T297" s="25"/>
      <c r="U297" s="25">
        <f t="shared" si="74"/>
        <v>2.0075000000000002E-3</v>
      </c>
      <c r="V297" s="25">
        <f t="shared" si="75"/>
        <v>4.6232725000000009E-2</v>
      </c>
      <c r="W297" s="25">
        <v>4.8399999999999997E-3</v>
      </c>
      <c r="X297" s="25">
        <f t="shared" si="76"/>
        <v>3.96E-3</v>
      </c>
      <c r="Y297" s="25"/>
      <c r="Z297" s="25">
        <f t="shared" si="77"/>
        <v>1.9997999999999999E-3</v>
      </c>
      <c r="AA297" s="25">
        <f t="shared" si="78"/>
        <v>4.6055393999999999E-2</v>
      </c>
      <c r="AB297" s="25">
        <v>1.89E-3</v>
      </c>
      <c r="AC297" s="25">
        <f t="shared" si="79"/>
        <v>8.8000000000000003E-4</v>
      </c>
    </row>
    <row r="298" spans="1:29" s="15" customFormat="1">
      <c r="A298" s="18">
        <v>546</v>
      </c>
      <c r="B298" s="25">
        <v>-9.0000000000000006E-5</v>
      </c>
      <c r="C298" s="46">
        <v>4.47E-3</v>
      </c>
      <c r="D298" s="25">
        <f t="shared" si="64"/>
        <v>3.5899999999999999E-3</v>
      </c>
      <c r="E298" s="46"/>
      <c r="F298" s="25">
        <f t="shared" si="65"/>
        <v>1.3029000000000001E-3</v>
      </c>
      <c r="G298" s="25">
        <f t="shared" si="66"/>
        <v>3.0005787000000003E-2</v>
      </c>
      <c r="H298" s="25">
        <v>5.79E-3</v>
      </c>
      <c r="I298" s="25">
        <f t="shared" si="67"/>
        <v>4.9100000000000003E-3</v>
      </c>
      <c r="J298" s="25"/>
      <c r="K298" s="25">
        <f t="shared" si="68"/>
        <v>2.2235000000000002E-3</v>
      </c>
      <c r="L298" s="25">
        <f t="shared" si="69"/>
        <v>5.1207205000000006E-2</v>
      </c>
      <c r="M298" s="25">
        <v>4.0400000000000002E-3</v>
      </c>
      <c r="N298" s="25">
        <f t="shared" si="70"/>
        <v>3.16E-3</v>
      </c>
      <c r="O298" s="25"/>
      <c r="P298" s="25">
        <f t="shared" si="71"/>
        <v>1.6921E-3</v>
      </c>
      <c r="Q298" s="25">
        <f t="shared" si="72"/>
        <v>3.8969062999999998E-2</v>
      </c>
      <c r="R298" s="25">
        <v>6.1000000000000004E-3</v>
      </c>
      <c r="S298" s="25">
        <f t="shared" si="73"/>
        <v>5.2200000000000007E-3</v>
      </c>
      <c r="T298" s="25"/>
      <c r="U298" s="25">
        <f t="shared" si="74"/>
        <v>1.9575000000000005E-3</v>
      </c>
      <c r="V298" s="25">
        <f t="shared" si="75"/>
        <v>4.5081225000000016E-2</v>
      </c>
      <c r="W298" s="25">
        <v>5.0099999999999997E-3</v>
      </c>
      <c r="X298" s="25">
        <f t="shared" si="76"/>
        <v>4.13E-3</v>
      </c>
      <c r="Y298" s="25"/>
      <c r="Z298" s="25">
        <f t="shared" si="77"/>
        <v>2.1697999999999999E-3</v>
      </c>
      <c r="AA298" s="25">
        <f t="shared" si="78"/>
        <v>4.9970494000000004E-2</v>
      </c>
      <c r="AB298" s="25">
        <v>1.8500000000000001E-3</v>
      </c>
      <c r="AC298" s="25">
        <f t="shared" si="79"/>
        <v>8.8000000000000003E-4</v>
      </c>
    </row>
    <row r="299" spans="1:29" s="15" customFormat="1">
      <c r="A299" s="18">
        <v>547</v>
      </c>
      <c r="B299" s="25">
        <v>-2.0000000000000001E-4</v>
      </c>
      <c r="C299" s="46">
        <v>4.4999999999999997E-3</v>
      </c>
      <c r="D299" s="25">
        <f t="shared" si="64"/>
        <v>3.6749999999999994E-3</v>
      </c>
      <c r="E299" s="46"/>
      <c r="F299" s="25">
        <f t="shared" si="65"/>
        <v>1.3878999999999996E-3</v>
      </c>
      <c r="G299" s="25">
        <f t="shared" si="66"/>
        <v>3.1963336999999994E-2</v>
      </c>
      <c r="H299" s="25">
        <v>5.6499999999999996E-3</v>
      </c>
      <c r="I299" s="25">
        <f t="shared" si="67"/>
        <v>4.8249999999999994E-3</v>
      </c>
      <c r="J299" s="25"/>
      <c r="K299" s="25">
        <f t="shared" si="68"/>
        <v>2.1384999999999993E-3</v>
      </c>
      <c r="L299" s="25">
        <f t="shared" si="69"/>
        <v>4.9249654999999989E-2</v>
      </c>
      <c r="M299" s="25">
        <v>4.0899999999999999E-3</v>
      </c>
      <c r="N299" s="25">
        <f t="shared" si="70"/>
        <v>3.2649999999999997E-3</v>
      </c>
      <c r="O299" s="25"/>
      <c r="P299" s="25">
        <f t="shared" si="71"/>
        <v>1.7970999999999996E-3</v>
      </c>
      <c r="Q299" s="25">
        <f t="shared" si="72"/>
        <v>4.1387212999999992E-2</v>
      </c>
      <c r="R299" s="25">
        <v>6.13E-3</v>
      </c>
      <c r="S299" s="25">
        <f t="shared" si="73"/>
        <v>5.3049999999999998E-3</v>
      </c>
      <c r="T299" s="25"/>
      <c r="U299" s="25">
        <f t="shared" si="74"/>
        <v>2.0424999999999996E-3</v>
      </c>
      <c r="V299" s="25">
        <f t="shared" si="75"/>
        <v>4.7038774999999991E-2</v>
      </c>
      <c r="W299" s="25">
        <v>4.8599999999999997E-3</v>
      </c>
      <c r="X299" s="25">
        <f t="shared" si="76"/>
        <v>4.0349999999999995E-3</v>
      </c>
      <c r="Y299" s="25"/>
      <c r="Z299" s="25">
        <f t="shared" si="77"/>
        <v>2.0747999999999995E-3</v>
      </c>
      <c r="AA299" s="25">
        <f t="shared" si="78"/>
        <v>4.7782643999999992E-2</v>
      </c>
      <c r="AB299" s="25">
        <v>1.8500000000000001E-3</v>
      </c>
      <c r="AC299" s="25">
        <f t="shared" si="79"/>
        <v>8.25E-4</v>
      </c>
    </row>
    <row r="300" spans="1:29" s="15" customFormat="1">
      <c r="A300" s="18">
        <v>548</v>
      </c>
      <c r="B300" s="25">
        <v>-9.0000000000000006E-5</v>
      </c>
      <c r="C300" s="46">
        <v>4.3600000000000002E-3</v>
      </c>
      <c r="D300" s="25">
        <f t="shared" si="64"/>
        <v>3.4499999999999999E-3</v>
      </c>
      <c r="E300" s="46"/>
      <c r="F300" s="25">
        <f t="shared" si="65"/>
        <v>1.1629000000000001E-3</v>
      </c>
      <c r="G300" s="25">
        <f t="shared" si="66"/>
        <v>2.6781587000000006E-2</v>
      </c>
      <c r="H300" s="25">
        <v>5.8100000000000001E-3</v>
      </c>
      <c r="I300" s="25">
        <f t="shared" si="67"/>
        <v>4.8999999999999998E-3</v>
      </c>
      <c r="J300" s="25"/>
      <c r="K300" s="25">
        <f t="shared" si="68"/>
        <v>2.2134999999999998E-3</v>
      </c>
      <c r="L300" s="25">
        <f t="shared" si="69"/>
        <v>5.0976904999999996E-2</v>
      </c>
      <c r="M300" s="25">
        <v>4.0299999999999997E-3</v>
      </c>
      <c r="N300" s="25">
        <f t="shared" si="70"/>
        <v>3.1199999999999995E-3</v>
      </c>
      <c r="O300" s="25"/>
      <c r="P300" s="25">
        <f t="shared" si="71"/>
        <v>1.6520999999999994E-3</v>
      </c>
      <c r="Q300" s="25">
        <f t="shared" si="72"/>
        <v>3.8047862999999987E-2</v>
      </c>
      <c r="R300" s="25">
        <v>6.1500000000000001E-3</v>
      </c>
      <c r="S300" s="25">
        <f t="shared" si="73"/>
        <v>5.2399999999999999E-3</v>
      </c>
      <c r="T300" s="25"/>
      <c r="U300" s="25">
        <f t="shared" si="74"/>
        <v>1.9774999999999997E-3</v>
      </c>
      <c r="V300" s="25">
        <f t="shared" si="75"/>
        <v>4.5541824999999994E-2</v>
      </c>
      <c r="W300" s="25">
        <v>4.96E-3</v>
      </c>
      <c r="X300" s="25">
        <f t="shared" si="76"/>
        <v>4.0499999999999998E-3</v>
      </c>
      <c r="Y300" s="25"/>
      <c r="Z300" s="25">
        <f t="shared" si="77"/>
        <v>2.0897999999999997E-3</v>
      </c>
      <c r="AA300" s="25">
        <f t="shared" si="78"/>
        <v>4.8128093999999996E-2</v>
      </c>
      <c r="AB300" s="25">
        <v>1.91E-3</v>
      </c>
      <c r="AC300" s="25">
        <f t="shared" si="79"/>
        <v>9.1E-4</v>
      </c>
    </row>
    <row r="301" spans="1:29" s="15" customFormat="1">
      <c r="A301" s="18">
        <v>549</v>
      </c>
      <c r="B301" s="25">
        <v>-1.1E-4</v>
      </c>
      <c r="C301" s="46">
        <v>4.5399999999999998E-3</v>
      </c>
      <c r="D301" s="25">
        <f t="shared" si="64"/>
        <v>3.62E-3</v>
      </c>
      <c r="E301" s="46"/>
      <c r="F301" s="25">
        <f t="shared" si="65"/>
        <v>1.3329000000000001E-3</v>
      </c>
      <c r="G301" s="25">
        <f t="shared" si="66"/>
        <v>3.0696687000000004E-2</v>
      </c>
      <c r="H301" s="25">
        <v>5.6600000000000001E-3</v>
      </c>
      <c r="I301" s="25">
        <f t="shared" si="67"/>
        <v>4.7400000000000003E-3</v>
      </c>
      <c r="J301" s="25"/>
      <c r="K301" s="25">
        <f t="shared" si="68"/>
        <v>2.0535000000000002E-3</v>
      </c>
      <c r="L301" s="25">
        <f t="shared" si="69"/>
        <v>4.7292105000000008E-2</v>
      </c>
      <c r="M301" s="25">
        <v>4.1000000000000003E-3</v>
      </c>
      <c r="N301" s="25">
        <f t="shared" si="70"/>
        <v>3.1800000000000005E-3</v>
      </c>
      <c r="O301" s="25"/>
      <c r="P301" s="25">
        <f t="shared" si="71"/>
        <v>1.7121000000000005E-3</v>
      </c>
      <c r="Q301" s="25">
        <f t="shared" si="72"/>
        <v>3.9429663000000011E-2</v>
      </c>
      <c r="R301" s="25">
        <v>6.0600000000000003E-3</v>
      </c>
      <c r="S301" s="25">
        <f t="shared" si="73"/>
        <v>5.1400000000000005E-3</v>
      </c>
      <c r="T301" s="25"/>
      <c r="U301" s="25">
        <f t="shared" si="74"/>
        <v>1.8775000000000003E-3</v>
      </c>
      <c r="V301" s="25">
        <f t="shared" si="75"/>
        <v>4.3238825000000009E-2</v>
      </c>
      <c r="W301" s="25">
        <v>4.8900000000000002E-3</v>
      </c>
      <c r="X301" s="25">
        <f t="shared" si="76"/>
        <v>3.9700000000000004E-3</v>
      </c>
      <c r="Y301" s="25"/>
      <c r="Z301" s="25">
        <f t="shared" si="77"/>
        <v>2.0098000000000004E-3</v>
      </c>
      <c r="AA301" s="25">
        <f t="shared" si="78"/>
        <v>4.6285694000000009E-2</v>
      </c>
      <c r="AB301" s="25">
        <v>1.9499999999999999E-3</v>
      </c>
      <c r="AC301" s="25">
        <f t="shared" si="79"/>
        <v>9.1999999999999992E-4</v>
      </c>
    </row>
    <row r="302" spans="1:29" s="15" customFormat="1">
      <c r="A302" s="18">
        <v>550</v>
      </c>
      <c r="B302" s="25">
        <v>-1.2999999999999999E-4</v>
      </c>
      <c r="C302" s="46">
        <v>4.3299999999999996E-3</v>
      </c>
      <c r="D302" s="25">
        <f t="shared" si="64"/>
        <v>3.4549999999999997E-3</v>
      </c>
      <c r="E302" s="46"/>
      <c r="F302" s="25">
        <f t="shared" si="65"/>
        <v>1.1678999999999999E-3</v>
      </c>
      <c r="G302" s="25">
        <f t="shared" si="66"/>
        <v>2.6896737E-2</v>
      </c>
      <c r="H302" s="25">
        <v>5.7200000000000003E-3</v>
      </c>
      <c r="I302" s="25">
        <f t="shared" si="67"/>
        <v>4.8450000000000003E-3</v>
      </c>
      <c r="J302" s="25"/>
      <c r="K302" s="25">
        <f t="shared" si="68"/>
        <v>2.1585000000000003E-3</v>
      </c>
      <c r="L302" s="25">
        <f t="shared" si="69"/>
        <v>4.9710255000000009E-2</v>
      </c>
      <c r="M302" s="25">
        <v>4.0499999999999998E-3</v>
      </c>
      <c r="N302" s="25">
        <f t="shared" si="70"/>
        <v>3.1749999999999999E-3</v>
      </c>
      <c r="O302" s="25"/>
      <c r="P302" s="25">
        <f t="shared" si="71"/>
        <v>1.7070999999999998E-3</v>
      </c>
      <c r="Q302" s="25">
        <f t="shared" si="72"/>
        <v>3.9314512999999995E-2</v>
      </c>
      <c r="R302" s="25">
        <v>6.0400000000000002E-3</v>
      </c>
      <c r="S302" s="25">
        <f t="shared" si="73"/>
        <v>5.1650000000000003E-3</v>
      </c>
      <c r="T302" s="25"/>
      <c r="U302" s="25">
        <f t="shared" si="74"/>
        <v>1.9025000000000001E-3</v>
      </c>
      <c r="V302" s="25">
        <f t="shared" si="75"/>
        <v>4.3814575000000001E-2</v>
      </c>
      <c r="W302" s="25">
        <v>4.8799999999999998E-3</v>
      </c>
      <c r="X302" s="25">
        <f t="shared" si="76"/>
        <v>4.0049999999999999E-3</v>
      </c>
      <c r="Y302" s="25"/>
      <c r="Z302" s="25">
        <f t="shared" si="77"/>
        <v>2.0447999999999998E-3</v>
      </c>
      <c r="AA302" s="25">
        <f t="shared" si="78"/>
        <v>4.7091743999999998E-2</v>
      </c>
      <c r="AB302" s="25">
        <v>1.8799999999999999E-3</v>
      </c>
      <c r="AC302" s="25">
        <f t="shared" si="79"/>
        <v>8.7500000000000002E-4</v>
      </c>
    </row>
    <row r="303" spans="1:29" s="15" customFormat="1">
      <c r="A303" s="18">
        <v>551</v>
      </c>
      <c r="B303" s="25">
        <v>-5.0000000000000002E-5</v>
      </c>
      <c r="C303" s="46">
        <v>4.4600000000000004E-3</v>
      </c>
      <c r="D303" s="25">
        <f t="shared" si="64"/>
        <v>3.5350000000000004E-3</v>
      </c>
      <c r="E303" s="46"/>
      <c r="F303" s="25">
        <f t="shared" si="65"/>
        <v>1.2479000000000006E-3</v>
      </c>
      <c r="G303" s="25">
        <f t="shared" si="66"/>
        <v>2.8739137000000015E-2</v>
      </c>
      <c r="H303" s="25">
        <v>5.7099999999999998E-3</v>
      </c>
      <c r="I303" s="25">
        <f t="shared" si="67"/>
        <v>4.7849999999999993E-3</v>
      </c>
      <c r="J303" s="25"/>
      <c r="K303" s="25">
        <f t="shared" si="68"/>
        <v>2.0984999999999992E-3</v>
      </c>
      <c r="L303" s="25">
        <f t="shared" si="69"/>
        <v>4.8328454999999985E-2</v>
      </c>
      <c r="M303" s="25">
        <v>4.0299999999999997E-3</v>
      </c>
      <c r="N303" s="25">
        <f t="shared" si="70"/>
        <v>3.1049999999999997E-3</v>
      </c>
      <c r="O303" s="25"/>
      <c r="P303" s="25">
        <f t="shared" si="71"/>
        <v>1.6370999999999996E-3</v>
      </c>
      <c r="Q303" s="25">
        <f t="shared" si="72"/>
        <v>3.770241299999999E-2</v>
      </c>
      <c r="R303" s="25">
        <v>6.2500000000000003E-3</v>
      </c>
      <c r="S303" s="25">
        <f t="shared" si="73"/>
        <v>5.3249999999999999E-3</v>
      </c>
      <c r="T303" s="25"/>
      <c r="U303" s="25">
        <f t="shared" si="74"/>
        <v>2.0624999999999997E-3</v>
      </c>
      <c r="V303" s="25">
        <f t="shared" si="75"/>
        <v>4.7499374999999996E-2</v>
      </c>
      <c r="W303" s="25">
        <v>4.8599999999999997E-3</v>
      </c>
      <c r="X303" s="25">
        <f t="shared" si="76"/>
        <v>3.9349999999999993E-3</v>
      </c>
      <c r="Y303" s="25"/>
      <c r="Z303" s="25">
        <f t="shared" si="77"/>
        <v>1.9747999999999992E-3</v>
      </c>
      <c r="AA303" s="25">
        <f t="shared" si="78"/>
        <v>4.5479643999999986E-2</v>
      </c>
      <c r="AB303" s="25">
        <v>1.9E-3</v>
      </c>
      <c r="AC303" s="25">
        <f t="shared" si="79"/>
        <v>9.2500000000000004E-4</v>
      </c>
    </row>
    <row r="304" spans="1:29" s="15" customFormat="1">
      <c r="A304" s="18">
        <v>552</v>
      </c>
      <c r="B304" s="25">
        <v>-1.2E-4</v>
      </c>
      <c r="C304" s="46">
        <v>4.3200000000000001E-3</v>
      </c>
      <c r="D304" s="25">
        <f t="shared" si="64"/>
        <v>3.3500000000000001E-3</v>
      </c>
      <c r="E304" s="46"/>
      <c r="F304" s="25">
        <f t="shared" si="65"/>
        <v>1.0629000000000003E-3</v>
      </c>
      <c r="G304" s="25">
        <f t="shared" si="66"/>
        <v>2.4478587000000007E-2</v>
      </c>
      <c r="H304" s="25">
        <v>5.47E-3</v>
      </c>
      <c r="I304" s="25">
        <f t="shared" si="67"/>
        <v>4.4999999999999997E-3</v>
      </c>
      <c r="J304" s="25"/>
      <c r="K304" s="25">
        <f t="shared" si="68"/>
        <v>1.8134999999999996E-3</v>
      </c>
      <c r="L304" s="25">
        <f t="shared" si="69"/>
        <v>4.1764904999999991E-2</v>
      </c>
      <c r="M304" s="25">
        <v>3.82E-3</v>
      </c>
      <c r="N304" s="25">
        <f t="shared" si="70"/>
        <v>2.8500000000000001E-3</v>
      </c>
      <c r="O304" s="25"/>
      <c r="P304" s="25">
        <f t="shared" si="71"/>
        <v>1.3821E-3</v>
      </c>
      <c r="Q304" s="25">
        <f t="shared" si="72"/>
        <v>3.1829763000000004E-2</v>
      </c>
      <c r="R304" s="25">
        <v>5.8999999999999999E-3</v>
      </c>
      <c r="S304" s="25">
        <f t="shared" si="73"/>
        <v>4.9299999999999995E-3</v>
      </c>
      <c r="T304" s="25"/>
      <c r="U304" s="25">
        <f t="shared" si="74"/>
        <v>1.6674999999999993E-3</v>
      </c>
      <c r="V304" s="25">
        <f t="shared" si="75"/>
        <v>3.8402524999999986E-2</v>
      </c>
      <c r="W304" s="25">
        <v>4.7200000000000002E-3</v>
      </c>
      <c r="X304" s="25">
        <f t="shared" si="76"/>
        <v>3.7500000000000003E-3</v>
      </c>
      <c r="Y304" s="25"/>
      <c r="Z304" s="25">
        <f t="shared" si="77"/>
        <v>1.7898000000000002E-3</v>
      </c>
      <c r="AA304" s="25">
        <f t="shared" si="78"/>
        <v>4.1219094000000005E-2</v>
      </c>
      <c r="AB304" s="25">
        <v>2.0600000000000002E-3</v>
      </c>
      <c r="AC304" s="25">
        <f t="shared" si="79"/>
        <v>9.7000000000000005E-4</v>
      </c>
    </row>
    <row r="305" spans="1:29" s="15" customFormat="1">
      <c r="A305" s="18">
        <v>553</v>
      </c>
      <c r="B305" s="25">
        <v>-2.5999999999999998E-4</v>
      </c>
      <c r="C305" s="46">
        <v>4.45E-3</v>
      </c>
      <c r="D305" s="25">
        <f t="shared" si="64"/>
        <v>3.5999999999999999E-3</v>
      </c>
      <c r="E305" s="46"/>
      <c r="F305" s="25">
        <f t="shared" si="65"/>
        <v>1.3129000000000001E-3</v>
      </c>
      <c r="G305" s="25">
        <f t="shared" si="66"/>
        <v>3.0236087000000005E-2</v>
      </c>
      <c r="H305" s="25">
        <v>5.5700000000000003E-3</v>
      </c>
      <c r="I305" s="25">
        <f t="shared" si="67"/>
        <v>4.7200000000000002E-3</v>
      </c>
      <c r="J305" s="25"/>
      <c r="K305" s="25">
        <f t="shared" si="68"/>
        <v>2.0335000000000002E-3</v>
      </c>
      <c r="L305" s="25">
        <f t="shared" si="69"/>
        <v>4.6831505000000002E-2</v>
      </c>
      <c r="M305" s="25">
        <v>4.0800000000000003E-3</v>
      </c>
      <c r="N305" s="25">
        <f t="shared" si="70"/>
        <v>3.2300000000000002E-3</v>
      </c>
      <c r="O305" s="25"/>
      <c r="P305" s="25">
        <f t="shared" si="71"/>
        <v>1.7621000000000002E-3</v>
      </c>
      <c r="Q305" s="25">
        <f t="shared" si="72"/>
        <v>4.0581163000000003E-2</v>
      </c>
      <c r="R305" s="25">
        <v>6.0600000000000003E-3</v>
      </c>
      <c r="S305" s="25">
        <f t="shared" si="73"/>
        <v>5.2100000000000002E-3</v>
      </c>
      <c r="T305" s="25"/>
      <c r="U305" s="25">
        <f t="shared" si="74"/>
        <v>1.9475E-3</v>
      </c>
      <c r="V305" s="25">
        <f t="shared" si="75"/>
        <v>4.4850925E-2</v>
      </c>
      <c r="W305" s="25">
        <v>4.8399999999999997E-3</v>
      </c>
      <c r="X305" s="25">
        <f t="shared" si="76"/>
        <v>3.9899999999999996E-3</v>
      </c>
      <c r="Y305" s="25"/>
      <c r="Z305" s="25">
        <f t="shared" si="77"/>
        <v>2.0297999999999996E-3</v>
      </c>
      <c r="AA305" s="25">
        <f t="shared" si="78"/>
        <v>4.6746293999999994E-2</v>
      </c>
      <c r="AB305" s="25">
        <v>1.9599999999999999E-3</v>
      </c>
      <c r="AC305" s="25">
        <f t="shared" si="79"/>
        <v>8.4999999999999995E-4</v>
      </c>
    </row>
    <row r="306" spans="1:29" s="15" customFormat="1">
      <c r="A306" s="18">
        <v>554</v>
      </c>
      <c r="B306" s="25">
        <v>-2.0000000000000002E-5</v>
      </c>
      <c r="C306" s="46">
        <v>4.2700000000000004E-3</v>
      </c>
      <c r="D306" s="25">
        <f t="shared" si="64"/>
        <v>3.3150000000000002E-3</v>
      </c>
      <c r="E306" s="46"/>
      <c r="F306" s="25">
        <f t="shared" si="65"/>
        <v>1.0279000000000004E-3</v>
      </c>
      <c r="G306" s="25">
        <f t="shared" si="66"/>
        <v>2.3672537000000011E-2</v>
      </c>
      <c r="H306" s="25">
        <v>5.5199999999999997E-3</v>
      </c>
      <c r="I306" s="25">
        <f t="shared" si="67"/>
        <v>4.5649999999999996E-3</v>
      </c>
      <c r="J306" s="25"/>
      <c r="K306" s="25">
        <f t="shared" si="68"/>
        <v>1.8784999999999995E-3</v>
      </c>
      <c r="L306" s="25">
        <f t="shared" si="69"/>
        <v>4.3261854999999988E-2</v>
      </c>
      <c r="M306" s="25">
        <v>3.8800000000000002E-3</v>
      </c>
      <c r="N306" s="25">
        <f t="shared" si="70"/>
        <v>2.9250000000000001E-3</v>
      </c>
      <c r="O306" s="25"/>
      <c r="P306" s="25">
        <f t="shared" si="71"/>
        <v>1.4571E-3</v>
      </c>
      <c r="Q306" s="25">
        <f t="shared" si="72"/>
        <v>3.3557013000000004E-2</v>
      </c>
      <c r="R306" s="25">
        <v>5.9800000000000001E-3</v>
      </c>
      <c r="S306" s="25">
        <f t="shared" si="73"/>
        <v>5.025E-3</v>
      </c>
      <c r="T306" s="25"/>
      <c r="U306" s="25">
        <f t="shared" si="74"/>
        <v>1.7624999999999997E-3</v>
      </c>
      <c r="V306" s="25">
        <f t="shared" si="75"/>
        <v>4.0590374999999998E-2</v>
      </c>
      <c r="W306" s="25">
        <v>4.7000000000000002E-3</v>
      </c>
      <c r="X306" s="25">
        <f t="shared" si="76"/>
        <v>3.7450000000000001E-3</v>
      </c>
      <c r="Y306" s="25"/>
      <c r="Z306" s="25">
        <f t="shared" si="77"/>
        <v>1.7848E-3</v>
      </c>
      <c r="AA306" s="25">
        <f t="shared" si="78"/>
        <v>4.1103944000000003E-2</v>
      </c>
      <c r="AB306" s="25">
        <v>1.9300000000000001E-3</v>
      </c>
      <c r="AC306" s="25">
        <f t="shared" si="79"/>
        <v>9.5500000000000001E-4</v>
      </c>
    </row>
    <row r="307" spans="1:29" s="15" customFormat="1">
      <c r="A307" s="18">
        <v>555</v>
      </c>
      <c r="B307" s="25">
        <v>-2.0000000000000001E-4</v>
      </c>
      <c r="C307" s="46">
        <v>4.4000000000000003E-3</v>
      </c>
      <c r="D307" s="25">
        <f t="shared" si="64"/>
        <v>3.5100000000000001E-3</v>
      </c>
      <c r="E307" s="46"/>
      <c r="F307" s="25">
        <f t="shared" si="65"/>
        <v>1.2229000000000003E-3</v>
      </c>
      <c r="G307" s="25">
        <f t="shared" si="66"/>
        <v>2.8163387000000008E-2</v>
      </c>
      <c r="H307" s="25">
        <v>5.5399999999999998E-3</v>
      </c>
      <c r="I307" s="25">
        <f t="shared" si="67"/>
        <v>4.6499999999999996E-3</v>
      </c>
      <c r="J307" s="25"/>
      <c r="K307" s="25">
        <f t="shared" si="68"/>
        <v>1.9634999999999995E-3</v>
      </c>
      <c r="L307" s="25">
        <f t="shared" si="69"/>
        <v>4.521940499999999E-2</v>
      </c>
      <c r="M307" s="25">
        <v>3.8999999999999998E-3</v>
      </c>
      <c r="N307" s="25">
        <f t="shared" si="70"/>
        <v>3.0099999999999997E-3</v>
      </c>
      <c r="O307" s="25"/>
      <c r="P307" s="25">
        <f t="shared" si="71"/>
        <v>1.5420999999999996E-3</v>
      </c>
      <c r="Q307" s="25">
        <f t="shared" si="72"/>
        <v>3.5514562999999992E-2</v>
      </c>
      <c r="R307" s="25">
        <v>5.9500000000000004E-3</v>
      </c>
      <c r="S307" s="25">
        <f t="shared" si="73"/>
        <v>5.0600000000000003E-3</v>
      </c>
      <c r="T307" s="25"/>
      <c r="U307" s="25">
        <f t="shared" si="74"/>
        <v>1.7975000000000001E-3</v>
      </c>
      <c r="V307" s="25">
        <f t="shared" si="75"/>
        <v>4.1396425000000001E-2</v>
      </c>
      <c r="W307" s="25">
        <v>4.7800000000000004E-3</v>
      </c>
      <c r="X307" s="25">
        <f t="shared" si="76"/>
        <v>3.8900000000000002E-3</v>
      </c>
      <c r="Y307" s="25"/>
      <c r="Z307" s="25">
        <f t="shared" si="77"/>
        <v>1.9298000000000002E-3</v>
      </c>
      <c r="AA307" s="25">
        <f t="shared" si="78"/>
        <v>4.4443294000000008E-2</v>
      </c>
      <c r="AB307" s="25">
        <v>1.98E-3</v>
      </c>
      <c r="AC307" s="25">
        <f t="shared" si="79"/>
        <v>8.8999999999999995E-4</v>
      </c>
    </row>
    <row r="308" spans="1:29" s="15" customFormat="1">
      <c r="A308" s="18">
        <v>556</v>
      </c>
      <c r="B308" s="25">
        <v>-8.0000000000000007E-5</v>
      </c>
      <c r="C308" s="46">
        <v>4.2500000000000003E-3</v>
      </c>
      <c r="D308" s="25">
        <f t="shared" si="64"/>
        <v>3.3150000000000002E-3</v>
      </c>
      <c r="E308" s="46"/>
      <c r="F308" s="25">
        <f t="shared" si="65"/>
        <v>1.0279000000000004E-3</v>
      </c>
      <c r="G308" s="25">
        <f t="shared" si="66"/>
        <v>2.3672537000000011E-2</v>
      </c>
      <c r="H308" s="25">
        <v>5.4999999999999997E-3</v>
      </c>
      <c r="I308" s="25">
        <f t="shared" si="67"/>
        <v>4.5649999999999996E-3</v>
      </c>
      <c r="J308" s="25"/>
      <c r="K308" s="25">
        <f t="shared" si="68"/>
        <v>1.8784999999999995E-3</v>
      </c>
      <c r="L308" s="25">
        <f t="shared" si="69"/>
        <v>4.3261854999999988E-2</v>
      </c>
      <c r="M308" s="25">
        <v>3.8700000000000002E-3</v>
      </c>
      <c r="N308" s="25">
        <f t="shared" si="70"/>
        <v>2.9350000000000001E-3</v>
      </c>
      <c r="O308" s="25"/>
      <c r="P308" s="25">
        <f t="shared" si="71"/>
        <v>1.4671E-3</v>
      </c>
      <c r="Q308" s="25">
        <f t="shared" si="72"/>
        <v>3.3787312999999999E-2</v>
      </c>
      <c r="R308" s="25">
        <v>5.8900000000000003E-3</v>
      </c>
      <c r="S308" s="25">
        <f t="shared" si="73"/>
        <v>4.9550000000000002E-3</v>
      </c>
      <c r="T308" s="25"/>
      <c r="U308" s="25">
        <f t="shared" si="74"/>
        <v>1.6925E-3</v>
      </c>
      <c r="V308" s="25">
        <f t="shared" si="75"/>
        <v>3.8978275E-2</v>
      </c>
      <c r="W308" s="25">
        <v>4.6899999999999997E-3</v>
      </c>
      <c r="X308" s="25">
        <f t="shared" si="76"/>
        <v>3.7549999999999997E-3</v>
      </c>
      <c r="Y308" s="25"/>
      <c r="Z308" s="25">
        <f t="shared" si="77"/>
        <v>1.7947999999999996E-3</v>
      </c>
      <c r="AA308" s="25">
        <f t="shared" si="78"/>
        <v>4.1334243999999992E-2</v>
      </c>
      <c r="AB308" s="25">
        <v>1.9499999999999999E-3</v>
      </c>
      <c r="AC308" s="25">
        <f t="shared" si="79"/>
        <v>9.3499999999999996E-4</v>
      </c>
    </row>
    <row r="309" spans="1:29" s="15" customFormat="1">
      <c r="A309" s="18">
        <v>557</v>
      </c>
      <c r="B309" s="25">
        <v>-1.2999999999999999E-4</v>
      </c>
      <c r="C309" s="46">
        <v>4.2300000000000003E-3</v>
      </c>
      <c r="D309" s="25">
        <f t="shared" si="64"/>
        <v>3.3350000000000003E-3</v>
      </c>
      <c r="E309" s="46"/>
      <c r="F309" s="25">
        <f t="shared" si="65"/>
        <v>1.0479000000000005E-3</v>
      </c>
      <c r="G309" s="25">
        <f t="shared" si="66"/>
        <v>2.4133137000000013E-2</v>
      </c>
      <c r="H309" s="25">
        <v>5.3499999999999997E-3</v>
      </c>
      <c r="I309" s="25">
        <f t="shared" si="67"/>
        <v>4.4549999999999998E-3</v>
      </c>
      <c r="J309" s="25"/>
      <c r="K309" s="25">
        <f t="shared" si="68"/>
        <v>1.7684999999999997E-3</v>
      </c>
      <c r="L309" s="25">
        <f t="shared" si="69"/>
        <v>4.0728554999999993E-2</v>
      </c>
      <c r="M309" s="25">
        <v>3.7799999999999999E-3</v>
      </c>
      <c r="N309" s="25">
        <f t="shared" si="70"/>
        <v>2.885E-3</v>
      </c>
      <c r="O309" s="25"/>
      <c r="P309" s="25">
        <f t="shared" si="71"/>
        <v>1.4170999999999999E-3</v>
      </c>
      <c r="Q309" s="25">
        <f t="shared" si="72"/>
        <v>3.2635813E-2</v>
      </c>
      <c r="R309" s="25">
        <v>5.7999999999999996E-3</v>
      </c>
      <c r="S309" s="25">
        <f t="shared" si="73"/>
        <v>4.9049999999999996E-3</v>
      </c>
      <c r="T309" s="25"/>
      <c r="U309" s="25">
        <f t="shared" si="74"/>
        <v>1.6424999999999994E-3</v>
      </c>
      <c r="V309" s="25">
        <f t="shared" si="75"/>
        <v>3.7826774999999986E-2</v>
      </c>
      <c r="W309" s="25">
        <v>4.5700000000000003E-3</v>
      </c>
      <c r="X309" s="25">
        <f t="shared" si="76"/>
        <v>3.6750000000000003E-3</v>
      </c>
      <c r="Y309" s="25"/>
      <c r="Z309" s="25">
        <f t="shared" si="77"/>
        <v>1.7148000000000003E-3</v>
      </c>
      <c r="AA309" s="25">
        <f t="shared" si="78"/>
        <v>3.9491844000000005E-2</v>
      </c>
      <c r="AB309" s="25">
        <v>1.92E-3</v>
      </c>
      <c r="AC309" s="25">
        <f t="shared" si="79"/>
        <v>8.9500000000000007E-4</v>
      </c>
    </row>
    <row r="310" spans="1:29" s="15" customFormat="1">
      <c r="A310" s="18">
        <v>558</v>
      </c>
      <c r="B310" s="25">
        <v>3.0000000000000001E-5</v>
      </c>
      <c r="C310" s="46">
        <v>4.4900000000000001E-3</v>
      </c>
      <c r="D310" s="25">
        <f t="shared" si="64"/>
        <v>3.5850000000000001E-3</v>
      </c>
      <c r="E310" s="46"/>
      <c r="F310" s="25">
        <f t="shared" si="65"/>
        <v>1.2979000000000003E-3</v>
      </c>
      <c r="G310" s="25">
        <f t="shared" si="66"/>
        <v>2.9890637000000008E-2</v>
      </c>
      <c r="H310" s="25">
        <v>5.7299999999999999E-3</v>
      </c>
      <c r="I310" s="25">
        <f t="shared" si="67"/>
        <v>4.8249999999999994E-3</v>
      </c>
      <c r="J310" s="25"/>
      <c r="K310" s="25">
        <f t="shared" si="68"/>
        <v>2.1384999999999993E-3</v>
      </c>
      <c r="L310" s="25">
        <f t="shared" si="69"/>
        <v>4.9249654999999989E-2</v>
      </c>
      <c r="M310" s="25">
        <v>3.9899999999999996E-3</v>
      </c>
      <c r="N310" s="25">
        <f t="shared" si="70"/>
        <v>3.0849999999999996E-3</v>
      </c>
      <c r="O310" s="25"/>
      <c r="P310" s="25">
        <f t="shared" si="71"/>
        <v>1.6170999999999996E-3</v>
      </c>
      <c r="Q310" s="25">
        <f t="shared" si="72"/>
        <v>3.7241812999999992E-2</v>
      </c>
      <c r="R310" s="25">
        <v>6.0499999999999998E-3</v>
      </c>
      <c r="S310" s="25">
        <f t="shared" si="73"/>
        <v>5.1450000000000003E-3</v>
      </c>
      <c r="T310" s="25"/>
      <c r="U310" s="25">
        <f t="shared" si="74"/>
        <v>1.8825000000000001E-3</v>
      </c>
      <c r="V310" s="25">
        <f t="shared" si="75"/>
        <v>4.3353975000000003E-2</v>
      </c>
      <c r="W310" s="25">
        <v>4.8999999999999998E-3</v>
      </c>
      <c r="X310" s="25">
        <f t="shared" si="76"/>
        <v>3.9950000000000003E-3</v>
      </c>
      <c r="Y310" s="25"/>
      <c r="Z310" s="25">
        <f t="shared" si="77"/>
        <v>2.0348000000000002E-3</v>
      </c>
      <c r="AA310" s="25">
        <f t="shared" si="78"/>
        <v>4.6861444000000009E-2</v>
      </c>
      <c r="AB310" s="25">
        <v>1.7799999999999999E-3</v>
      </c>
      <c r="AC310" s="25">
        <f t="shared" si="79"/>
        <v>9.0499999999999999E-4</v>
      </c>
    </row>
    <row r="311" spans="1:29" s="15" customFormat="1">
      <c r="A311" s="18">
        <v>559</v>
      </c>
      <c r="B311" s="25">
        <v>-1.4999999999999999E-4</v>
      </c>
      <c r="C311" s="46">
        <v>3.8700000000000002E-3</v>
      </c>
      <c r="D311" s="25">
        <f t="shared" si="64"/>
        <v>3.0000000000000001E-3</v>
      </c>
      <c r="E311" s="46"/>
      <c r="F311" s="25">
        <f t="shared" si="65"/>
        <v>7.1290000000000025E-4</v>
      </c>
      <c r="G311" s="25">
        <f t="shared" si="66"/>
        <v>1.6418087000000008E-2</v>
      </c>
      <c r="H311" s="25">
        <v>5.4900000000000001E-3</v>
      </c>
      <c r="I311" s="25">
        <f t="shared" si="67"/>
        <v>4.62E-3</v>
      </c>
      <c r="J311" s="25"/>
      <c r="K311" s="25">
        <f t="shared" si="68"/>
        <v>1.9334999999999999E-3</v>
      </c>
      <c r="L311" s="25">
        <f t="shared" si="69"/>
        <v>4.4528505000000003E-2</v>
      </c>
      <c r="M311" s="25">
        <v>3.5300000000000002E-3</v>
      </c>
      <c r="N311" s="25">
        <f t="shared" si="70"/>
        <v>2.66E-3</v>
      </c>
      <c r="O311" s="25"/>
      <c r="P311" s="25">
        <f t="shared" si="71"/>
        <v>1.1921E-3</v>
      </c>
      <c r="Q311" s="25">
        <f t="shared" si="72"/>
        <v>2.7454063000000001E-2</v>
      </c>
      <c r="R311" s="25">
        <v>5.5399999999999998E-3</v>
      </c>
      <c r="S311" s="25">
        <f t="shared" si="73"/>
        <v>4.6699999999999997E-3</v>
      </c>
      <c r="T311" s="25"/>
      <c r="U311" s="25">
        <f t="shared" si="74"/>
        <v>1.4074999999999995E-3</v>
      </c>
      <c r="V311" s="25">
        <f t="shared" si="75"/>
        <v>3.2414724999999991E-2</v>
      </c>
      <c r="W311" s="25">
        <v>4.6800000000000001E-3</v>
      </c>
      <c r="X311" s="25">
        <f t="shared" si="76"/>
        <v>3.81E-3</v>
      </c>
      <c r="Y311" s="25"/>
      <c r="Z311" s="25">
        <f t="shared" si="77"/>
        <v>1.8498E-3</v>
      </c>
      <c r="AA311" s="25">
        <f t="shared" si="78"/>
        <v>4.2600894E-2</v>
      </c>
      <c r="AB311" s="25">
        <v>1.89E-3</v>
      </c>
      <c r="AC311" s="25">
        <f t="shared" si="79"/>
        <v>8.7000000000000001E-4</v>
      </c>
    </row>
    <row r="312" spans="1:29" s="15" customFormat="1">
      <c r="A312" s="18">
        <v>560</v>
      </c>
      <c r="B312" s="25">
        <v>-6.8999999999999997E-5</v>
      </c>
      <c r="C312" s="46">
        <v>4.5700000000000003E-3</v>
      </c>
      <c r="D312" s="25">
        <f t="shared" si="64"/>
        <v>3.5945000000000005E-3</v>
      </c>
      <c r="E312" s="46"/>
      <c r="F312" s="25">
        <f t="shared" si="65"/>
        <v>1.3074000000000007E-3</v>
      </c>
      <c r="G312" s="25">
        <f t="shared" si="66"/>
        <v>3.0109422000000018E-2</v>
      </c>
      <c r="H312" s="25">
        <v>5.1799999999999997E-3</v>
      </c>
      <c r="I312" s="25">
        <f t="shared" si="67"/>
        <v>4.2044999999999999E-3</v>
      </c>
      <c r="J312" s="25"/>
      <c r="K312" s="25">
        <f t="shared" si="68"/>
        <v>1.5179999999999998E-3</v>
      </c>
      <c r="L312" s="25">
        <f t="shared" si="69"/>
        <v>3.4959539999999997E-2</v>
      </c>
      <c r="M312" s="25">
        <v>4.1399999999999996E-3</v>
      </c>
      <c r="N312" s="25">
        <f t="shared" si="70"/>
        <v>3.1644999999999998E-3</v>
      </c>
      <c r="O312" s="25"/>
      <c r="P312" s="25">
        <f t="shared" si="71"/>
        <v>1.6965999999999997E-3</v>
      </c>
      <c r="Q312" s="25">
        <f t="shared" si="72"/>
        <v>3.9072697999999996E-2</v>
      </c>
      <c r="R312" s="25">
        <v>6.0899999999999999E-3</v>
      </c>
      <c r="S312" s="25">
        <f t="shared" si="73"/>
        <v>5.1145000000000001E-3</v>
      </c>
      <c r="T312" s="25"/>
      <c r="U312" s="25">
        <f t="shared" si="74"/>
        <v>1.8519999999999999E-3</v>
      </c>
      <c r="V312" s="25">
        <f t="shared" si="75"/>
        <v>4.2651559999999998E-2</v>
      </c>
      <c r="W312" s="25">
        <v>4.4999999999999997E-3</v>
      </c>
      <c r="X312" s="25">
        <f t="shared" si="76"/>
        <v>3.5244999999999999E-3</v>
      </c>
      <c r="Y312" s="25"/>
      <c r="Z312" s="25">
        <f t="shared" si="77"/>
        <v>1.5642999999999998E-3</v>
      </c>
      <c r="AA312" s="25">
        <f t="shared" si="78"/>
        <v>3.6025828999999995E-2</v>
      </c>
      <c r="AB312" s="25">
        <v>2.0200000000000001E-3</v>
      </c>
      <c r="AC312" s="25">
        <f t="shared" si="79"/>
        <v>9.7550000000000002E-4</v>
      </c>
    </row>
    <row r="313" spans="1:29" s="15" customFormat="1">
      <c r="A313" s="18">
        <v>561</v>
      </c>
      <c r="B313" s="25">
        <v>-1.6000000000000001E-4</v>
      </c>
      <c r="C313" s="46">
        <v>3.8899999999999998E-3</v>
      </c>
      <c r="D313" s="25">
        <f t="shared" si="64"/>
        <v>3.0299999999999997E-3</v>
      </c>
      <c r="E313" s="46"/>
      <c r="F313" s="25">
        <f t="shared" si="65"/>
        <v>7.428999999999999E-4</v>
      </c>
      <c r="G313" s="25">
        <f t="shared" si="66"/>
        <v>1.7108986999999999E-2</v>
      </c>
      <c r="H313" s="25">
        <v>5.3899999999999998E-3</v>
      </c>
      <c r="I313" s="25">
        <f t="shared" si="67"/>
        <v>4.5300000000000002E-3</v>
      </c>
      <c r="J313" s="25"/>
      <c r="K313" s="25">
        <f t="shared" si="68"/>
        <v>1.8435000000000001E-3</v>
      </c>
      <c r="L313" s="25">
        <f t="shared" si="69"/>
        <v>4.2455805000000006E-2</v>
      </c>
      <c r="M313" s="25">
        <v>3.5799999999999998E-3</v>
      </c>
      <c r="N313" s="25">
        <f t="shared" si="70"/>
        <v>2.7199999999999998E-3</v>
      </c>
      <c r="O313" s="25"/>
      <c r="P313" s="25">
        <f t="shared" si="71"/>
        <v>1.2520999999999997E-3</v>
      </c>
      <c r="Q313" s="25">
        <f t="shared" si="72"/>
        <v>2.8835862999999993E-2</v>
      </c>
      <c r="R313" s="25">
        <v>5.62E-3</v>
      </c>
      <c r="S313" s="25">
        <f t="shared" si="73"/>
        <v>4.7600000000000003E-3</v>
      </c>
      <c r="T313" s="25"/>
      <c r="U313" s="25">
        <f t="shared" si="74"/>
        <v>1.4975000000000001E-3</v>
      </c>
      <c r="V313" s="25">
        <f t="shared" si="75"/>
        <v>3.4487425000000002E-2</v>
      </c>
      <c r="W313" s="25">
        <v>4.7000000000000002E-3</v>
      </c>
      <c r="X313" s="25">
        <f t="shared" si="76"/>
        <v>3.8400000000000001E-3</v>
      </c>
      <c r="Y313" s="25"/>
      <c r="Z313" s="25">
        <f t="shared" si="77"/>
        <v>1.8798E-3</v>
      </c>
      <c r="AA313" s="25">
        <f t="shared" si="78"/>
        <v>4.3291794000000001E-2</v>
      </c>
      <c r="AB313" s="25">
        <v>1.8799999999999999E-3</v>
      </c>
      <c r="AC313" s="25">
        <f t="shared" si="79"/>
        <v>8.5999999999999998E-4</v>
      </c>
    </row>
    <row r="314" spans="1:29" s="15" customFormat="1">
      <c r="A314" s="18">
        <v>562</v>
      </c>
      <c r="B314" s="25">
        <v>0</v>
      </c>
      <c r="C314" s="46">
        <v>4.4099999999999999E-3</v>
      </c>
      <c r="D314" s="25">
        <f t="shared" si="64"/>
        <v>3.47E-3</v>
      </c>
      <c r="E314" s="46"/>
      <c r="F314" s="25">
        <f t="shared" si="65"/>
        <v>1.1829000000000002E-3</v>
      </c>
      <c r="G314" s="25">
        <f t="shared" si="66"/>
        <v>2.7242187000000005E-2</v>
      </c>
      <c r="H314" s="25">
        <v>5.3899999999999998E-3</v>
      </c>
      <c r="I314" s="25">
        <f t="shared" si="67"/>
        <v>4.45E-3</v>
      </c>
      <c r="J314" s="25"/>
      <c r="K314" s="25">
        <f t="shared" si="68"/>
        <v>1.7634999999999999E-3</v>
      </c>
      <c r="L314" s="25">
        <f t="shared" si="69"/>
        <v>4.0613404999999998E-2</v>
      </c>
      <c r="M314" s="25">
        <v>4.1399999999999996E-3</v>
      </c>
      <c r="N314" s="25">
        <f t="shared" si="70"/>
        <v>3.1999999999999997E-3</v>
      </c>
      <c r="O314" s="25"/>
      <c r="P314" s="25">
        <f t="shared" si="71"/>
        <v>1.7320999999999997E-3</v>
      </c>
      <c r="Q314" s="25">
        <f t="shared" si="72"/>
        <v>3.9890262999999995E-2</v>
      </c>
      <c r="R314" s="25">
        <v>6.2100000000000002E-3</v>
      </c>
      <c r="S314" s="25">
        <f t="shared" si="73"/>
        <v>5.2700000000000004E-3</v>
      </c>
      <c r="T314" s="25"/>
      <c r="U314" s="25">
        <f t="shared" si="74"/>
        <v>2.0075000000000002E-3</v>
      </c>
      <c r="V314" s="25">
        <f t="shared" si="75"/>
        <v>4.6232725000000009E-2</v>
      </c>
      <c r="W314" s="25">
        <v>4.7099999999999998E-3</v>
      </c>
      <c r="X314" s="25">
        <f t="shared" si="76"/>
        <v>3.7699999999999999E-3</v>
      </c>
      <c r="Y314" s="25"/>
      <c r="Z314" s="25">
        <f t="shared" si="77"/>
        <v>1.8097999999999999E-3</v>
      </c>
      <c r="AA314" s="25">
        <f t="shared" si="78"/>
        <v>4.1679693999999996E-2</v>
      </c>
      <c r="AB314" s="25">
        <v>1.8799999999999999E-3</v>
      </c>
      <c r="AC314" s="25">
        <f t="shared" si="79"/>
        <v>9.3999999999999997E-4</v>
      </c>
    </row>
    <row r="315" spans="1:29" s="15" customFormat="1">
      <c r="A315" s="18">
        <v>563</v>
      </c>
      <c r="B315" s="25">
        <v>-9.0000000000000006E-5</v>
      </c>
      <c r="C315" s="46">
        <v>3.9100000000000003E-3</v>
      </c>
      <c r="D315" s="25">
        <f t="shared" si="64"/>
        <v>3.0350000000000004E-3</v>
      </c>
      <c r="E315" s="46"/>
      <c r="F315" s="25">
        <f t="shared" si="65"/>
        <v>7.4790000000000056E-4</v>
      </c>
      <c r="G315" s="25">
        <f t="shared" si="66"/>
        <v>1.7224137000000014E-2</v>
      </c>
      <c r="H315" s="25">
        <v>5.4299999999999999E-3</v>
      </c>
      <c r="I315" s="25">
        <f t="shared" si="67"/>
        <v>4.555E-3</v>
      </c>
      <c r="J315" s="25"/>
      <c r="K315" s="25">
        <f t="shared" si="68"/>
        <v>1.8684999999999999E-3</v>
      </c>
      <c r="L315" s="25">
        <f t="shared" si="69"/>
        <v>4.3031554999999999E-2</v>
      </c>
      <c r="M315" s="25">
        <v>3.62E-3</v>
      </c>
      <c r="N315" s="25">
        <f t="shared" si="70"/>
        <v>2.745E-3</v>
      </c>
      <c r="O315" s="25"/>
      <c r="P315" s="25">
        <f t="shared" si="71"/>
        <v>1.2771E-3</v>
      </c>
      <c r="Q315" s="25">
        <f t="shared" si="72"/>
        <v>2.9411613E-2</v>
      </c>
      <c r="R315" s="25">
        <v>5.7000000000000002E-3</v>
      </c>
      <c r="S315" s="25">
        <f t="shared" si="73"/>
        <v>4.8250000000000003E-3</v>
      </c>
      <c r="T315" s="25"/>
      <c r="U315" s="25">
        <f t="shared" si="74"/>
        <v>1.5625000000000001E-3</v>
      </c>
      <c r="V315" s="25">
        <f t="shared" si="75"/>
        <v>3.5984375000000006E-2</v>
      </c>
      <c r="W315" s="25">
        <v>4.6600000000000001E-3</v>
      </c>
      <c r="X315" s="25">
        <f t="shared" si="76"/>
        <v>3.7850000000000002E-3</v>
      </c>
      <c r="Y315" s="25"/>
      <c r="Z315" s="25">
        <f t="shared" si="77"/>
        <v>1.8248000000000001E-3</v>
      </c>
      <c r="AA315" s="25">
        <f t="shared" si="78"/>
        <v>4.2025144000000007E-2</v>
      </c>
      <c r="AB315" s="25">
        <v>1.8400000000000001E-3</v>
      </c>
      <c r="AC315" s="25">
        <f t="shared" si="79"/>
        <v>8.7500000000000002E-4</v>
      </c>
    </row>
    <row r="316" spans="1:29" s="15" customFormat="1">
      <c r="A316" s="18">
        <v>564</v>
      </c>
      <c r="B316" s="25">
        <v>2.0000000000000002E-5</v>
      </c>
      <c r="C316" s="46">
        <v>4.4600000000000004E-3</v>
      </c>
      <c r="D316" s="25">
        <f t="shared" si="64"/>
        <v>3.3900000000000007E-3</v>
      </c>
      <c r="E316" s="46"/>
      <c r="F316" s="25">
        <f t="shared" si="65"/>
        <v>1.1029000000000008E-3</v>
      </c>
      <c r="G316" s="25">
        <f t="shared" si="66"/>
        <v>2.5399787000000021E-2</v>
      </c>
      <c r="H316" s="25">
        <v>5.4799999999999996E-3</v>
      </c>
      <c r="I316" s="25">
        <f t="shared" si="67"/>
        <v>4.4099999999999999E-3</v>
      </c>
      <c r="J316" s="25"/>
      <c r="K316" s="25">
        <f t="shared" si="68"/>
        <v>1.7234999999999998E-3</v>
      </c>
      <c r="L316" s="25">
        <f t="shared" si="69"/>
        <v>3.9692204999999994E-2</v>
      </c>
      <c r="M316" s="25">
        <v>3.8400000000000001E-3</v>
      </c>
      <c r="N316" s="25">
        <f t="shared" si="70"/>
        <v>2.7699999999999999E-3</v>
      </c>
      <c r="O316" s="25"/>
      <c r="P316" s="25">
        <f t="shared" si="71"/>
        <v>1.3020999999999998E-3</v>
      </c>
      <c r="Q316" s="25">
        <f t="shared" si="72"/>
        <v>2.9987362999999996E-2</v>
      </c>
      <c r="R316" s="25">
        <v>6.0400000000000002E-3</v>
      </c>
      <c r="S316" s="25">
        <f t="shared" si="73"/>
        <v>4.9700000000000005E-3</v>
      </c>
      <c r="T316" s="25"/>
      <c r="U316" s="25">
        <f t="shared" si="74"/>
        <v>1.7075000000000003E-3</v>
      </c>
      <c r="V316" s="25">
        <f t="shared" si="75"/>
        <v>3.9323725000000011E-2</v>
      </c>
      <c r="W316" s="25">
        <v>4.5199999999999997E-3</v>
      </c>
      <c r="X316" s="25">
        <f t="shared" si="76"/>
        <v>3.4499999999999999E-3</v>
      </c>
      <c r="Y316" s="25"/>
      <c r="Z316" s="25">
        <f t="shared" si="77"/>
        <v>1.4897999999999999E-3</v>
      </c>
      <c r="AA316" s="25">
        <f t="shared" si="78"/>
        <v>3.4310093999999999E-2</v>
      </c>
      <c r="AB316" s="25">
        <v>2.1199999999999999E-3</v>
      </c>
      <c r="AC316" s="25">
        <f t="shared" si="79"/>
        <v>1.07E-3</v>
      </c>
    </row>
    <row r="317" spans="1:29" s="15" customFormat="1">
      <c r="A317" s="18">
        <v>565</v>
      </c>
      <c r="B317" s="25">
        <v>-2.0000000000000002E-5</v>
      </c>
      <c r="C317" s="46">
        <v>4.0600000000000002E-3</v>
      </c>
      <c r="D317" s="25">
        <f t="shared" si="64"/>
        <v>3.1350000000000002E-3</v>
      </c>
      <c r="E317" s="46"/>
      <c r="F317" s="25">
        <f t="shared" si="65"/>
        <v>8.4790000000000039E-4</v>
      </c>
      <c r="G317" s="25">
        <f t="shared" si="66"/>
        <v>1.952713700000001E-2</v>
      </c>
      <c r="H317" s="25">
        <v>5.2900000000000004E-3</v>
      </c>
      <c r="I317" s="25">
        <f t="shared" si="67"/>
        <v>4.3650000000000008E-3</v>
      </c>
      <c r="J317" s="25"/>
      <c r="K317" s="25">
        <f t="shared" si="68"/>
        <v>1.6785000000000007E-3</v>
      </c>
      <c r="L317" s="25">
        <f t="shared" si="69"/>
        <v>3.8655855000000017E-2</v>
      </c>
      <c r="M317" s="25">
        <v>3.62E-3</v>
      </c>
      <c r="N317" s="25">
        <f t="shared" si="70"/>
        <v>2.6949999999999999E-3</v>
      </c>
      <c r="O317" s="25"/>
      <c r="P317" s="25">
        <f t="shared" si="71"/>
        <v>1.2270999999999998E-3</v>
      </c>
      <c r="Q317" s="25">
        <f t="shared" si="72"/>
        <v>2.8260112999999996E-2</v>
      </c>
      <c r="R317" s="25">
        <v>5.7000000000000002E-3</v>
      </c>
      <c r="S317" s="25">
        <f t="shared" si="73"/>
        <v>4.7750000000000006E-3</v>
      </c>
      <c r="T317" s="25"/>
      <c r="U317" s="25">
        <f t="shared" si="74"/>
        <v>1.5125000000000004E-3</v>
      </c>
      <c r="V317" s="25">
        <f t="shared" si="75"/>
        <v>3.4832875000000013E-2</v>
      </c>
      <c r="W317" s="25">
        <v>4.5300000000000002E-3</v>
      </c>
      <c r="X317" s="25">
        <f t="shared" si="76"/>
        <v>3.6050000000000001E-3</v>
      </c>
      <c r="Y317" s="25"/>
      <c r="Z317" s="25">
        <f t="shared" si="77"/>
        <v>1.6448000000000001E-3</v>
      </c>
      <c r="AA317" s="25">
        <f t="shared" si="78"/>
        <v>3.7879744000000007E-2</v>
      </c>
      <c r="AB317" s="25">
        <v>1.8699999999999999E-3</v>
      </c>
      <c r="AC317" s="25">
        <f t="shared" si="79"/>
        <v>9.2499999999999993E-4</v>
      </c>
    </row>
    <row r="318" spans="1:29" s="15" customFormat="1">
      <c r="A318" s="18">
        <v>566</v>
      </c>
      <c r="B318" s="25">
        <v>-6.8999999999999997E-5</v>
      </c>
      <c r="C318" s="46">
        <v>4.3299999999999996E-3</v>
      </c>
      <c r="D318" s="25">
        <f t="shared" si="64"/>
        <v>3.4344999999999996E-3</v>
      </c>
      <c r="E318" s="46"/>
      <c r="F318" s="25">
        <f t="shared" si="65"/>
        <v>1.1473999999999998E-3</v>
      </c>
      <c r="G318" s="25">
        <f t="shared" si="66"/>
        <v>2.6424621999999998E-2</v>
      </c>
      <c r="H318" s="25">
        <v>5.3800000000000002E-3</v>
      </c>
      <c r="I318" s="25">
        <f t="shared" si="67"/>
        <v>4.4845000000000006E-3</v>
      </c>
      <c r="J318" s="25"/>
      <c r="K318" s="25">
        <f t="shared" si="68"/>
        <v>1.7980000000000006E-3</v>
      </c>
      <c r="L318" s="25">
        <f t="shared" si="69"/>
        <v>4.1407940000000018E-2</v>
      </c>
      <c r="M318" s="25">
        <v>3.8700000000000002E-3</v>
      </c>
      <c r="N318" s="25">
        <f t="shared" si="70"/>
        <v>2.9745000000000001E-3</v>
      </c>
      <c r="O318" s="25"/>
      <c r="P318" s="25">
        <f t="shared" si="71"/>
        <v>1.5066000000000001E-3</v>
      </c>
      <c r="Q318" s="25">
        <f t="shared" si="72"/>
        <v>3.4696998000000007E-2</v>
      </c>
      <c r="R318" s="25">
        <v>5.8999999999999999E-3</v>
      </c>
      <c r="S318" s="25">
        <f t="shared" si="73"/>
        <v>5.0045000000000003E-3</v>
      </c>
      <c r="T318" s="25"/>
      <c r="U318" s="25">
        <f t="shared" si="74"/>
        <v>1.7420000000000001E-3</v>
      </c>
      <c r="V318" s="25">
        <f t="shared" si="75"/>
        <v>4.0118260000000003E-2</v>
      </c>
      <c r="W318" s="25">
        <v>4.4099999999999999E-3</v>
      </c>
      <c r="X318" s="25">
        <f t="shared" si="76"/>
        <v>3.5144999999999998E-3</v>
      </c>
      <c r="Y318" s="25"/>
      <c r="Z318" s="25">
        <f t="shared" si="77"/>
        <v>1.5542999999999998E-3</v>
      </c>
      <c r="AA318" s="25">
        <f t="shared" si="78"/>
        <v>3.5795529E-2</v>
      </c>
      <c r="AB318" s="25">
        <v>1.8600000000000001E-3</v>
      </c>
      <c r="AC318" s="25">
        <f t="shared" si="79"/>
        <v>8.9550000000000003E-4</v>
      </c>
    </row>
    <row r="319" spans="1:29" s="15" customFormat="1">
      <c r="A319" s="18">
        <v>567</v>
      </c>
      <c r="B319" s="25">
        <v>-1E-4</v>
      </c>
      <c r="C319" s="46">
        <v>3.96E-3</v>
      </c>
      <c r="D319" s="25">
        <f t="shared" si="64"/>
        <v>3.065E-3</v>
      </c>
      <c r="E319" s="46"/>
      <c r="F319" s="25">
        <f t="shared" si="65"/>
        <v>7.7790000000000021E-4</v>
      </c>
      <c r="G319" s="25">
        <f t="shared" si="66"/>
        <v>1.7915037000000005E-2</v>
      </c>
      <c r="H319" s="25">
        <v>5.1999999999999998E-3</v>
      </c>
      <c r="I319" s="25">
        <f t="shared" si="67"/>
        <v>4.3049999999999998E-3</v>
      </c>
      <c r="J319" s="25"/>
      <c r="K319" s="25">
        <f t="shared" si="68"/>
        <v>1.6184999999999997E-3</v>
      </c>
      <c r="L319" s="25">
        <f t="shared" si="69"/>
        <v>3.7274054999999993E-2</v>
      </c>
      <c r="M319" s="25">
        <v>3.5300000000000002E-3</v>
      </c>
      <c r="N319" s="25">
        <f t="shared" si="70"/>
        <v>2.6350000000000002E-3</v>
      </c>
      <c r="O319" s="25"/>
      <c r="P319" s="25">
        <f t="shared" si="71"/>
        <v>1.1671000000000001E-3</v>
      </c>
      <c r="Q319" s="25">
        <f t="shared" si="72"/>
        <v>2.6878313000000004E-2</v>
      </c>
      <c r="R319" s="25">
        <v>5.5599999999999998E-3</v>
      </c>
      <c r="S319" s="25">
        <f t="shared" si="73"/>
        <v>4.6649999999999999E-3</v>
      </c>
      <c r="T319" s="25"/>
      <c r="U319" s="25">
        <f t="shared" si="74"/>
        <v>1.4024999999999997E-3</v>
      </c>
      <c r="V319" s="25">
        <f t="shared" si="75"/>
        <v>3.2299574999999997E-2</v>
      </c>
      <c r="W319" s="25">
        <v>4.4099999999999999E-3</v>
      </c>
      <c r="X319" s="25">
        <f t="shared" si="76"/>
        <v>3.5149999999999999E-3</v>
      </c>
      <c r="Y319" s="25"/>
      <c r="Z319" s="25">
        <f t="shared" si="77"/>
        <v>1.5547999999999998E-3</v>
      </c>
      <c r="AA319" s="25">
        <f t="shared" si="78"/>
        <v>3.5807043999999996E-2</v>
      </c>
      <c r="AB319" s="25">
        <v>1.89E-3</v>
      </c>
      <c r="AC319" s="25">
        <f t="shared" si="79"/>
        <v>8.9499999999999996E-4</v>
      </c>
    </row>
    <row r="320" spans="1:29" s="15" customFormat="1">
      <c r="A320" s="18">
        <v>568</v>
      </c>
      <c r="B320" s="25">
        <v>1.4999999999999999E-4</v>
      </c>
      <c r="C320" s="46">
        <v>4.3800000000000002E-3</v>
      </c>
      <c r="D320" s="25">
        <f t="shared" si="64"/>
        <v>3.3550000000000003E-3</v>
      </c>
      <c r="E320" s="46"/>
      <c r="F320" s="25">
        <f t="shared" si="65"/>
        <v>1.0679000000000005E-3</v>
      </c>
      <c r="G320" s="25">
        <f t="shared" si="66"/>
        <v>2.4593737000000015E-2</v>
      </c>
      <c r="H320" s="25">
        <v>5.3800000000000002E-3</v>
      </c>
      <c r="I320" s="25">
        <f t="shared" si="67"/>
        <v>4.3550000000000004E-3</v>
      </c>
      <c r="J320" s="25"/>
      <c r="K320" s="25">
        <f t="shared" si="68"/>
        <v>1.6685000000000003E-3</v>
      </c>
      <c r="L320" s="25">
        <f t="shared" si="69"/>
        <v>3.8425555000000007E-2</v>
      </c>
      <c r="M320" s="25">
        <v>3.9100000000000003E-3</v>
      </c>
      <c r="N320" s="25">
        <f t="shared" si="70"/>
        <v>2.8850000000000004E-3</v>
      </c>
      <c r="O320" s="25"/>
      <c r="P320" s="25">
        <f t="shared" si="71"/>
        <v>1.4171000000000003E-3</v>
      </c>
      <c r="Q320" s="25">
        <f t="shared" si="72"/>
        <v>3.2635813000000007E-2</v>
      </c>
      <c r="R320" s="25">
        <v>5.8599999999999998E-3</v>
      </c>
      <c r="S320" s="25">
        <f t="shared" si="73"/>
        <v>4.8349999999999999E-3</v>
      </c>
      <c r="T320" s="25"/>
      <c r="U320" s="25">
        <f t="shared" si="74"/>
        <v>1.5724999999999997E-3</v>
      </c>
      <c r="V320" s="25">
        <f t="shared" si="75"/>
        <v>3.6214674999999995E-2</v>
      </c>
      <c r="W320" s="25">
        <v>4.5300000000000002E-3</v>
      </c>
      <c r="X320" s="25">
        <f t="shared" si="76"/>
        <v>3.5050000000000003E-3</v>
      </c>
      <c r="Y320" s="25"/>
      <c r="Z320" s="25">
        <f t="shared" si="77"/>
        <v>1.5448000000000003E-3</v>
      </c>
      <c r="AA320" s="25">
        <f t="shared" si="78"/>
        <v>3.5576744000000007E-2</v>
      </c>
      <c r="AB320" s="25">
        <v>1.9E-3</v>
      </c>
      <c r="AC320" s="25">
        <f t="shared" si="79"/>
        <v>1.0250000000000001E-3</v>
      </c>
    </row>
    <row r="321" spans="1:29" s="15" customFormat="1">
      <c r="A321" s="18">
        <v>569</v>
      </c>
      <c r="B321" s="25">
        <v>-2.1000000000000001E-4</v>
      </c>
      <c r="C321" s="46">
        <v>4.1399999999999996E-3</v>
      </c>
      <c r="D321" s="25">
        <f t="shared" si="64"/>
        <v>3.2899999999999995E-3</v>
      </c>
      <c r="E321" s="46"/>
      <c r="F321" s="25">
        <f t="shared" si="65"/>
        <v>1.0028999999999997E-3</v>
      </c>
      <c r="G321" s="25">
        <f t="shared" si="66"/>
        <v>2.3096786999999994E-2</v>
      </c>
      <c r="H321" s="25">
        <v>5.2199999999999998E-3</v>
      </c>
      <c r="I321" s="25">
        <f t="shared" si="67"/>
        <v>4.3699999999999998E-3</v>
      </c>
      <c r="J321" s="25"/>
      <c r="K321" s="25">
        <f t="shared" si="68"/>
        <v>1.6834999999999997E-3</v>
      </c>
      <c r="L321" s="25">
        <f t="shared" si="69"/>
        <v>3.8771004999999997E-2</v>
      </c>
      <c r="M321" s="25">
        <v>3.62E-3</v>
      </c>
      <c r="N321" s="25">
        <f t="shared" si="70"/>
        <v>2.7699999999999999E-3</v>
      </c>
      <c r="O321" s="25"/>
      <c r="P321" s="25">
        <f t="shared" si="71"/>
        <v>1.3020999999999998E-3</v>
      </c>
      <c r="Q321" s="25">
        <f t="shared" si="72"/>
        <v>2.9987362999999996E-2</v>
      </c>
      <c r="R321" s="25">
        <v>5.4799999999999996E-3</v>
      </c>
      <c r="S321" s="25">
        <f t="shared" si="73"/>
        <v>4.6299999999999996E-3</v>
      </c>
      <c r="T321" s="25"/>
      <c r="U321" s="25">
        <f t="shared" si="74"/>
        <v>1.3674999999999994E-3</v>
      </c>
      <c r="V321" s="25">
        <f t="shared" si="75"/>
        <v>3.1493524999999988E-2</v>
      </c>
      <c r="W321" s="25">
        <v>4.4999999999999997E-3</v>
      </c>
      <c r="X321" s="25">
        <f t="shared" si="76"/>
        <v>3.6499999999999996E-3</v>
      </c>
      <c r="Y321" s="25"/>
      <c r="Z321" s="25">
        <f t="shared" si="77"/>
        <v>1.6897999999999995E-3</v>
      </c>
      <c r="AA321" s="25">
        <f t="shared" si="78"/>
        <v>3.8916093999999991E-2</v>
      </c>
      <c r="AB321" s="25">
        <v>1.91E-3</v>
      </c>
      <c r="AC321" s="25">
        <f t="shared" si="79"/>
        <v>8.5000000000000006E-4</v>
      </c>
    </row>
    <row r="322" spans="1:29" s="15" customFormat="1">
      <c r="A322" s="18">
        <v>570</v>
      </c>
      <c r="B322" s="25">
        <v>-6.0000000000000002E-5</v>
      </c>
      <c r="C322" s="46">
        <v>4.28E-3</v>
      </c>
      <c r="D322" s="25">
        <f t="shared" si="64"/>
        <v>3.2849999999999997E-3</v>
      </c>
      <c r="E322" s="46"/>
      <c r="F322" s="25">
        <f t="shared" si="65"/>
        <v>9.9789999999999992E-4</v>
      </c>
      <c r="G322" s="25">
        <f t="shared" si="66"/>
        <v>2.2981636999999999E-2</v>
      </c>
      <c r="H322" s="25">
        <v>5.2100000000000002E-3</v>
      </c>
      <c r="I322" s="25">
        <f t="shared" si="67"/>
        <v>4.215E-3</v>
      </c>
      <c r="J322" s="25"/>
      <c r="K322" s="25">
        <f t="shared" si="68"/>
        <v>1.5284999999999999E-3</v>
      </c>
      <c r="L322" s="25">
        <f t="shared" si="69"/>
        <v>3.5201354999999997E-2</v>
      </c>
      <c r="M322" s="25">
        <v>3.8300000000000001E-3</v>
      </c>
      <c r="N322" s="25">
        <f t="shared" si="70"/>
        <v>2.8349999999999998E-3</v>
      </c>
      <c r="O322" s="25"/>
      <c r="P322" s="25">
        <f t="shared" si="71"/>
        <v>1.3670999999999998E-3</v>
      </c>
      <c r="Q322" s="25">
        <f t="shared" si="72"/>
        <v>3.1484313E-2</v>
      </c>
      <c r="R322" s="25">
        <v>5.77E-3</v>
      </c>
      <c r="S322" s="25">
        <f t="shared" si="73"/>
        <v>4.7749999999999997E-3</v>
      </c>
      <c r="T322" s="25"/>
      <c r="U322" s="25">
        <f t="shared" si="74"/>
        <v>1.5124999999999995E-3</v>
      </c>
      <c r="V322" s="25">
        <f t="shared" si="75"/>
        <v>3.4832874999999992E-2</v>
      </c>
      <c r="W322" s="25">
        <v>4.5100000000000001E-3</v>
      </c>
      <c r="X322" s="25">
        <f t="shared" si="76"/>
        <v>3.5149999999999999E-3</v>
      </c>
      <c r="Y322" s="25"/>
      <c r="Z322" s="25">
        <f t="shared" si="77"/>
        <v>1.5547999999999998E-3</v>
      </c>
      <c r="AA322" s="25">
        <f t="shared" si="78"/>
        <v>3.5807043999999996E-2</v>
      </c>
      <c r="AB322" s="25">
        <v>2.0500000000000002E-3</v>
      </c>
      <c r="AC322" s="25">
        <f t="shared" si="79"/>
        <v>9.9500000000000001E-4</v>
      </c>
    </row>
    <row r="323" spans="1:29" s="15" customFormat="1">
      <c r="A323" s="18">
        <v>571</v>
      </c>
      <c r="B323" s="25">
        <v>-3.0000000000000001E-5</v>
      </c>
      <c r="C323" s="46">
        <v>4.1099999999999999E-3</v>
      </c>
      <c r="D323" s="25">
        <f t="shared" ref="D323:D386" si="80">C323-AC323</f>
        <v>3.14E-3</v>
      </c>
      <c r="E323" s="46"/>
      <c r="F323" s="25">
        <f t="shared" ref="F323:F351" si="81">D323-0.0022871</f>
        <v>8.5290000000000019E-4</v>
      </c>
      <c r="G323" s="25">
        <f t="shared" ref="G323:G351" si="82">F323*23.03</f>
        <v>1.9642287000000005E-2</v>
      </c>
      <c r="H323" s="25">
        <v>5.28E-3</v>
      </c>
      <c r="I323" s="25">
        <f t="shared" ref="I323:I386" si="83">H323-AC323</f>
        <v>4.3099999999999996E-3</v>
      </c>
      <c r="J323" s="25"/>
      <c r="K323" s="25">
        <f t="shared" ref="K323:K351" si="84">I323-0.0026865</f>
        <v>1.6234999999999995E-3</v>
      </c>
      <c r="L323" s="25">
        <f t="shared" ref="L323:L351" si="85">K323*23.03</f>
        <v>3.7389204999999988E-2</v>
      </c>
      <c r="M323" s="25">
        <v>3.5799999999999998E-3</v>
      </c>
      <c r="N323" s="25">
        <f t="shared" ref="N323:N386" si="86">M323-AC323</f>
        <v>2.6099999999999999E-3</v>
      </c>
      <c r="O323" s="25"/>
      <c r="P323" s="25">
        <f t="shared" ref="P323:P351" si="87">N323-0.0014679</f>
        <v>1.1420999999999998E-3</v>
      </c>
      <c r="Q323" s="25">
        <f t="shared" ref="Q323:Q351" si="88">P323*23.03</f>
        <v>2.6302562999999998E-2</v>
      </c>
      <c r="R323" s="25">
        <v>5.5799999999999999E-3</v>
      </c>
      <c r="S323" s="25">
        <f t="shared" ref="S323:S386" si="89">R323-AC323</f>
        <v>4.6099999999999995E-3</v>
      </c>
      <c r="T323" s="25"/>
      <c r="U323" s="25">
        <f t="shared" ref="U323:U351" si="90">S323-0.0032625</f>
        <v>1.3474999999999993E-3</v>
      </c>
      <c r="V323" s="25">
        <f t="shared" ref="V323:V351" si="91">U323*23.03</f>
        <v>3.1032924999999986E-2</v>
      </c>
      <c r="W323" s="25">
        <v>4.4000000000000003E-3</v>
      </c>
      <c r="X323" s="25">
        <f t="shared" ref="X323:X386" si="92">W323-AC323</f>
        <v>3.4300000000000003E-3</v>
      </c>
      <c r="Y323" s="25"/>
      <c r="Z323" s="25">
        <f t="shared" ref="Z323:Z351" si="93">X323-0.0019602</f>
        <v>1.4698000000000003E-3</v>
      </c>
      <c r="AA323" s="25">
        <f t="shared" ref="AA323:AA351" si="94">Z323*23.03</f>
        <v>3.3849494000000008E-2</v>
      </c>
      <c r="AB323" s="25">
        <v>1.97E-3</v>
      </c>
      <c r="AC323" s="25">
        <f t="shared" ref="AC323:AC386" si="95">(B323+AB323)/2</f>
        <v>9.6999999999999994E-4</v>
      </c>
    </row>
    <row r="324" spans="1:29" s="15" customFormat="1">
      <c r="A324" s="18">
        <v>572</v>
      </c>
      <c r="B324" s="25">
        <v>-1.2999999999999999E-4</v>
      </c>
      <c r="C324" s="46">
        <v>4.3400000000000001E-3</v>
      </c>
      <c r="D324" s="25">
        <f t="shared" si="80"/>
        <v>3.375E-3</v>
      </c>
      <c r="E324" s="46"/>
      <c r="F324" s="25">
        <f t="shared" si="81"/>
        <v>1.0879000000000002E-3</v>
      </c>
      <c r="G324" s="25">
        <f t="shared" si="82"/>
        <v>2.5054337000000006E-2</v>
      </c>
      <c r="H324" s="25">
        <v>5.45E-3</v>
      </c>
      <c r="I324" s="25">
        <f t="shared" si="83"/>
        <v>4.4849999999999994E-3</v>
      </c>
      <c r="J324" s="25"/>
      <c r="K324" s="25">
        <f t="shared" si="84"/>
        <v>1.7984999999999993E-3</v>
      </c>
      <c r="L324" s="25">
        <f t="shared" si="85"/>
        <v>4.1419454999999987E-2</v>
      </c>
      <c r="M324" s="25">
        <v>3.98E-3</v>
      </c>
      <c r="N324" s="25">
        <f t="shared" si="86"/>
        <v>3.0149999999999999E-3</v>
      </c>
      <c r="O324" s="25"/>
      <c r="P324" s="25">
        <f t="shared" si="87"/>
        <v>1.5470999999999998E-3</v>
      </c>
      <c r="Q324" s="25">
        <f t="shared" si="88"/>
        <v>3.5629713E-2</v>
      </c>
      <c r="R324" s="25">
        <v>5.8700000000000002E-3</v>
      </c>
      <c r="S324" s="25">
        <f t="shared" si="89"/>
        <v>4.9049999999999996E-3</v>
      </c>
      <c r="T324" s="25"/>
      <c r="U324" s="25">
        <f t="shared" si="90"/>
        <v>1.6424999999999994E-3</v>
      </c>
      <c r="V324" s="25">
        <f t="shared" si="91"/>
        <v>3.7826774999999986E-2</v>
      </c>
      <c r="W324" s="25">
        <v>4.6499999999999996E-3</v>
      </c>
      <c r="X324" s="25">
        <f t="shared" si="92"/>
        <v>3.6849999999999995E-3</v>
      </c>
      <c r="Y324" s="25"/>
      <c r="Z324" s="25">
        <f t="shared" si="93"/>
        <v>1.7247999999999994E-3</v>
      </c>
      <c r="AA324" s="25">
        <f t="shared" si="94"/>
        <v>3.9722143999999987E-2</v>
      </c>
      <c r="AB324" s="25">
        <v>2.0600000000000002E-3</v>
      </c>
      <c r="AC324" s="25">
        <f t="shared" si="95"/>
        <v>9.6500000000000015E-4</v>
      </c>
    </row>
    <row r="325" spans="1:29" s="15" customFormat="1">
      <c r="A325" s="18">
        <v>573</v>
      </c>
      <c r="B325" s="25">
        <v>-1.4999999999999999E-4</v>
      </c>
      <c r="C325" s="46">
        <v>3.9300000000000003E-3</v>
      </c>
      <c r="D325" s="25">
        <f t="shared" si="80"/>
        <v>3.0350000000000004E-3</v>
      </c>
      <c r="E325" s="46"/>
      <c r="F325" s="25">
        <f t="shared" si="81"/>
        <v>7.4790000000000056E-4</v>
      </c>
      <c r="G325" s="25">
        <f t="shared" si="82"/>
        <v>1.7224137000000014E-2</v>
      </c>
      <c r="H325" s="25">
        <v>5.0099999999999997E-3</v>
      </c>
      <c r="I325" s="25">
        <f t="shared" si="83"/>
        <v>4.1149999999999997E-3</v>
      </c>
      <c r="J325" s="25"/>
      <c r="K325" s="25">
        <f t="shared" si="84"/>
        <v>1.4284999999999996E-3</v>
      </c>
      <c r="L325" s="25">
        <f t="shared" si="85"/>
        <v>3.289835499999999E-2</v>
      </c>
      <c r="M325" s="25">
        <v>3.47E-3</v>
      </c>
      <c r="N325" s="25">
        <f t="shared" si="86"/>
        <v>2.575E-3</v>
      </c>
      <c r="O325" s="25"/>
      <c r="P325" s="25">
        <f t="shared" si="87"/>
        <v>1.1071E-3</v>
      </c>
      <c r="Q325" s="25">
        <f t="shared" si="88"/>
        <v>2.5496513000000002E-2</v>
      </c>
      <c r="R325" s="25">
        <v>5.3699999999999998E-3</v>
      </c>
      <c r="S325" s="25">
        <f t="shared" si="89"/>
        <v>4.4749999999999998E-3</v>
      </c>
      <c r="T325" s="25"/>
      <c r="U325" s="25">
        <f t="shared" si="90"/>
        <v>1.2124999999999996E-3</v>
      </c>
      <c r="V325" s="25">
        <f t="shared" si="91"/>
        <v>2.7923874999999994E-2</v>
      </c>
      <c r="W325" s="25">
        <v>4.2900000000000004E-3</v>
      </c>
      <c r="X325" s="25">
        <f t="shared" si="92"/>
        <v>3.3950000000000004E-3</v>
      </c>
      <c r="Y325" s="25"/>
      <c r="Z325" s="25">
        <f t="shared" si="93"/>
        <v>1.4348000000000004E-3</v>
      </c>
      <c r="AA325" s="25">
        <f t="shared" si="94"/>
        <v>3.3043444000000012E-2</v>
      </c>
      <c r="AB325" s="25">
        <v>1.9400000000000001E-3</v>
      </c>
      <c r="AC325" s="25">
        <f t="shared" si="95"/>
        <v>8.9500000000000007E-4</v>
      </c>
    </row>
    <row r="326" spans="1:29" s="15" customFormat="1">
      <c r="A326" s="18">
        <v>574</v>
      </c>
      <c r="B326" s="25">
        <v>-1.9000000000000001E-4</v>
      </c>
      <c r="C326" s="46">
        <v>4.2199999999999998E-3</v>
      </c>
      <c r="D326" s="25">
        <f t="shared" si="80"/>
        <v>3.2949999999999998E-3</v>
      </c>
      <c r="E326" s="46"/>
      <c r="F326" s="25">
        <f t="shared" si="81"/>
        <v>1.0078999999999999E-3</v>
      </c>
      <c r="G326" s="25">
        <f t="shared" si="82"/>
        <v>2.3211936999999998E-2</v>
      </c>
      <c r="H326" s="25">
        <v>5.1399999999999996E-3</v>
      </c>
      <c r="I326" s="25">
        <f t="shared" si="83"/>
        <v>4.215E-3</v>
      </c>
      <c r="J326" s="25"/>
      <c r="K326" s="25">
        <f t="shared" si="84"/>
        <v>1.5284999999999999E-3</v>
      </c>
      <c r="L326" s="25">
        <f t="shared" si="85"/>
        <v>3.5201354999999997E-2</v>
      </c>
      <c r="M326" s="25">
        <v>3.7000000000000002E-3</v>
      </c>
      <c r="N326" s="25">
        <f t="shared" si="86"/>
        <v>2.7750000000000001E-3</v>
      </c>
      <c r="O326" s="25"/>
      <c r="P326" s="25">
        <f t="shared" si="87"/>
        <v>1.3071000000000001E-3</v>
      </c>
      <c r="Q326" s="25">
        <f t="shared" si="88"/>
        <v>3.0102513000000004E-2</v>
      </c>
      <c r="R326" s="25">
        <v>5.6499999999999996E-3</v>
      </c>
      <c r="S326" s="25">
        <f t="shared" si="89"/>
        <v>4.725E-3</v>
      </c>
      <c r="T326" s="25"/>
      <c r="U326" s="25">
        <f t="shared" si="90"/>
        <v>1.4624999999999998E-3</v>
      </c>
      <c r="V326" s="25">
        <f t="shared" si="91"/>
        <v>3.3681375E-2</v>
      </c>
      <c r="W326" s="25">
        <v>4.4999999999999997E-3</v>
      </c>
      <c r="X326" s="25">
        <f t="shared" si="92"/>
        <v>3.5749999999999996E-3</v>
      </c>
      <c r="Y326" s="25"/>
      <c r="Z326" s="25">
        <f t="shared" si="93"/>
        <v>1.6147999999999996E-3</v>
      </c>
      <c r="AA326" s="25">
        <f t="shared" si="94"/>
        <v>3.7188843999999992E-2</v>
      </c>
      <c r="AB326" s="25">
        <v>2.0400000000000001E-3</v>
      </c>
      <c r="AC326" s="25">
        <f t="shared" si="95"/>
        <v>9.2500000000000004E-4</v>
      </c>
    </row>
    <row r="327" spans="1:29" s="15" customFormat="1">
      <c r="A327" s="18">
        <v>575</v>
      </c>
      <c r="B327" s="25">
        <v>-1.4999999999999999E-4</v>
      </c>
      <c r="C327" s="46">
        <v>3.8500000000000001E-3</v>
      </c>
      <c r="D327" s="25">
        <f t="shared" si="80"/>
        <v>2.9500000000000004E-3</v>
      </c>
      <c r="E327" s="46"/>
      <c r="F327" s="25">
        <f t="shared" si="81"/>
        <v>6.6290000000000055E-4</v>
      </c>
      <c r="G327" s="25">
        <f t="shared" si="82"/>
        <v>1.5266587000000014E-2</v>
      </c>
      <c r="H327" s="25">
        <v>4.8799999999999998E-3</v>
      </c>
      <c r="I327" s="25">
        <f t="shared" si="83"/>
        <v>3.98E-3</v>
      </c>
      <c r="J327" s="25"/>
      <c r="K327" s="25">
        <f t="shared" si="84"/>
        <v>1.2934999999999999E-3</v>
      </c>
      <c r="L327" s="25">
        <f t="shared" si="85"/>
        <v>2.9789304999999999E-2</v>
      </c>
      <c r="M327" s="25">
        <v>3.3500000000000001E-3</v>
      </c>
      <c r="N327" s="25">
        <f t="shared" si="86"/>
        <v>2.4499999999999999E-3</v>
      </c>
      <c r="O327" s="25"/>
      <c r="P327" s="25">
        <f t="shared" si="87"/>
        <v>9.8209999999999986E-4</v>
      </c>
      <c r="Q327" s="25">
        <f t="shared" si="88"/>
        <v>2.2617762999999999E-2</v>
      </c>
      <c r="R327" s="25">
        <v>5.3800000000000002E-3</v>
      </c>
      <c r="S327" s="25">
        <f t="shared" si="89"/>
        <v>4.4800000000000005E-3</v>
      </c>
      <c r="T327" s="25"/>
      <c r="U327" s="25">
        <f t="shared" si="90"/>
        <v>1.2175000000000003E-3</v>
      </c>
      <c r="V327" s="25">
        <f t="shared" si="91"/>
        <v>2.8039025000000009E-2</v>
      </c>
      <c r="W327" s="25">
        <v>4.2199999999999998E-3</v>
      </c>
      <c r="X327" s="25">
        <f t="shared" si="92"/>
        <v>3.32E-3</v>
      </c>
      <c r="Y327" s="25"/>
      <c r="Z327" s="25">
        <f t="shared" si="93"/>
        <v>1.3598E-3</v>
      </c>
      <c r="AA327" s="25">
        <f t="shared" si="94"/>
        <v>3.1316193999999999E-2</v>
      </c>
      <c r="AB327" s="25">
        <v>1.9499999999999999E-3</v>
      </c>
      <c r="AC327" s="25">
        <f t="shared" si="95"/>
        <v>8.9999999999999998E-4</v>
      </c>
    </row>
    <row r="328" spans="1:29" s="15" customFormat="1">
      <c r="A328" s="18">
        <v>576</v>
      </c>
      <c r="B328" s="25">
        <v>-9.0000000000000006E-5</v>
      </c>
      <c r="C328" s="46">
        <v>4.1200000000000004E-3</v>
      </c>
      <c r="D328" s="25">
        <f t="shared" si="80"/>
        <v>3.1350000000000002E-3</v>
      </c>
      <c r="E328" s="46"/>
      <c r="F328" s="25">
        <f t="shared" si="81"/>
        <v>8.4790000000000039E-4</v>
      </c>
      <c r="G328" s="25">
        <f t="shared" si="82"/>
        <v>1.952713700000001E-2</v>
      </c>
      <c r="H328" s="25">
        <v>5.2199999999999998E-3</v>
      </c>
      <c r="I328" s="25">
        <f t="shared" si="83"/>
        <v>4.2349999999999992E-3</v>
      </c>
      <c r="J328" s="25"/>
      <c r="K328" s="25">
        <f t="shared" si="84"/>
        <v>1.5484999999999991E-3</v>
      </c>
      <c r="L328" s="25">
        <f t="shared" si="85"/>
        <v>3.5661954999999981E-2</v>
      </c>
      <c r="M328" s="25">
        <v>3.7799999999999999E-3</v>
      </c>
      <c r="N328" s="25">
        <f t="shared" si="86"/>
        <v>2.7949999999999997E-3</v>
      </c>
      <c r="O328" s="25"/>
      <c r="P328" s="25">
        <f t="shared" si="87"/>
        <v>1.3270999999999997E-3</v>
      </c>
      <c r="Q328" s="25">
        <f t="shared" si="88"/>
        <v>3.0563112999999992E-2</v>
      </c>
      <c r="R328" s="25">
        <v>5.5999999999999999E-3</v>
      </c>
      <c r="S328" s="25">
        <f t="shared" si="89"/>
        <v>4.6149999999999993E-3</v>
      </c>
      <c r="T328" s="25"/>
      <c r="U328" s="25">
        <f t="shared" si="90"/>
        <v>1.3524999999999991E-3</v>
      </c>
      <c r="V328" s="25">
        <f t="shared" si="91"/>
        <v>3.114807499999998E-2</v>
      </c>
      <c r="W328" s="25">
        <v>4.4999999999999997E-3</v>
      </c>
      <c r="X328" s="25">
        <f t="shared" si="92"/>
        <v>3.5149999999999995E-3</v>
      </c>
      <c r="Y328" s="25"/>
      <c r="Z328" s="25">
        <f t="shared" si="93"/>
        <v>1.5547999999999994E-3</v>
      </c>
      <c r="AA328" s="25">
        <f t="shared" si="94"/>
        <v>3.5807043999999989E-2</v>
      </c>
      <c r="AB328" s="25">
        <v>2.0600000000000002E-3</v>
      </c>
      <c r="AC328" s="25">
        <f t="shared" si="95"/>
        <v>9.850000000000002E-4</v>
      </c>
    </row>
    <row r="329" spans="1:29" s="15" customFormat="1">
      <c r="A329" s="18">
        <v>577</v>
      </c>
      <c r="B329" s="25">
        <v>-1.1E-4</v>
      </c>
      <c r="C329" s="46">
        <v>3.8400000000000001E-3</v>
      </c>
      <c r="D329" s="25">
        <f t="shared" si="80"/>
        <v>2.8700000000000002E-3</v>
      </c>
      <c r="E329" s="46"/>
      <c r="F329" s="25">
        <f t="shared" si="81"/>
        <v>5.8290000000000034E-4</v>
      </c>
      <c r="G329" s="25">
        <f t="shared" si="82"/>
        <v>1.3424187000000009E-2</v>
      </c>
      <c r="H329" s="25">
        <v>4.8399999999999997E-3</v>
      </c>
      <c r="I329" s="25">
        <f t="shared" si="83"/>
        <v>3.8699999999999997E-3</v>
      </c>
      <c r="J329" s="25"/>
      <c r="K329" s="25">
        <f t="shared" si="84"/>
        <v>1.1834999999999997E-3</v>
      </c>
      <c r="L329" s="25">
        <f t="shared" si="85"/>
        <v>2.7256004999999993E-2</v>
      </c>
      <c r="M329" s="25">
        <v>3.4099999999999998E-3</v>
      </c>
      <c r="N329" s="25">
        <f t="shared" si="86"/>
        <v>2.4399999999999999E-3</v>
      </c>
      <c r="O329" s="25"/>
      <c r="P329" s="25">
        <f t="shared" si="87"/>
        <v>9.7209999999999983E-4</v>
      </c>
      <c r="Q329" s="25">
        <f t="shared" si="88"/>
        <v>2.2387462999999996E-2</v>
      </c>
      <c r="R329" s="25">
        <v>5.3299999999999997E-3</v>
      </c>
      <c r="S329" s="25">
        <f t="shared" si="89"/>
        <v>4.3599999999999993E-3</v>
      </c>
      <c r="T329" s="25"/>
      <c r="U329" s="25">
        <f t="shared" si="90"/>
        <v>1.0974999999999991E-3</v>
      </c>
      <c r="V329" s="25">
        <f t="shared" si="91"/>
        <v>2.527542499999998E-2</v>
      </c>
      <c r="W329" s="25">
        <v>4.13E-3</v>
      </c>
      <c r="X329" s="25">
        <f t="shared" si="92"/>
        <v>3.16E-3</v>
      </c>
      <c r="Y329" s="25"/>
      <c r="Z329" s="25">
        <f t="shared" si="93"/>
        <v>1.1998E-3</v>
      </c>
      <c r="AA329" s="25">
        <f t="shared" si="94"/>
        <v>2.7631394E-2</v>
      </c>
      <c r="AB329" s="25">
        <v>2.0500000000000002E-3</v>
      </c>
      <c r="AC329" s="25">
        <f t="shared" si="95"/>
        <v>9.7000000000000005E-4</v>
      </c>
    </row>
    <row r="330" spans="1:29" s="15" customFormat="1">
      <c r="A330" s="18">
        <v>578</v>
      </c>
      <c r="B330" s="25">
        <v>-1.1E-4</v>
      </c>
      <c r="C330" s="46">
        <v>4.1799999999999997E-3</v>
      </c>
      <c r="D330" s="25">
        <f t="shared" si="80"/>
        <v>3.1849999999999995E-3</v>
      </c>
      <c r="E330" s="46"/>
      <c r="F330" s="25">
        <f t="shared" si="81"/>
        <v>8.9789999999999965E-4</v>
      </c>
      <c r="G330" s="25">
        <f t="shared" si="82"/>
        <v>2.0678636999999993E-2</v>
      </c>
      <c r="H330" s="25">
        <v>5.2300000000000003E-3</v>
      </c>
      <c r="I330" s="25">
        <f t="shared" si="83"/>
        <v>4.235E-3</v>
      </c>
      <c r="J330" s="25"/>
      <c r="K330" s="25">
        <f t="shared" si="84"/>
        <v>1.5485E-3</v>
      </c>
      <c r="L330" s="25">
        <f t="shared" si="85"/>
        <v>3.5661955000000002E-2</v>
      </c>
      <c r="M330" s="25">
        <v>3.65E-3</v>
      </c>
      <c r="N330" s="25">
        <f t="shared" si="86"/>
        <v>2.6550000000000002E-3</v>
      </c>
      <c r="O330" s="25"/>
      <c r="P330" s="25">
        <f t="shared" si="87"/>
        <v>1.1871000000000002E-3</v>
      </c>
      <c r="Q330" s="25">
        <f t="shared" si="88"/>
        <v>2.7338913000000006E-2</v>
      </c>
      <c r="R330" s="25">
        <v>5.6800000000000002E-3</v>
      </c>
      <c r="S330" s="25">
        <f t="shared" si="89"/>
        <v>4.6849999999999999E-3</v>
      </c>
      <c r="T330" s="25"/>
      <c r="U330" s="25">
        <f t="shared" si="90"/>
        <v>1.4224999999999997E-3</v>
      </c>
      <c r="V330" s="25">
        <f t="shared" si="91"/>
        <v>3.2760174999999996E-2</v>
      </c>
      <c r="W330" s="25">
        <v>4.4200000000000003E-3</v>
      </c>
      <c r="X330" s="25">
        <f t="shared" si="92"/>
        <v>3.4250000000000001E-3</v>
      </c>
      <c r="Y330" s="25"/>
      <c r="Z330" s="25">
        <f t="shared" si="93"/>
        <v>1.4648E-3</v>
      </c>
      <c r="AA330" s="25">
        <f t="shared" si="94"/>
        <v>3.3734343999999999E-2</v>
      </c>
      <c r="AB330" s="25">
        <v>2.0999999999999999E-3</v>
      </c>
      <c r="AC330" s="25">
        <f t="shared" si="95"/>
        <v>9.9500000000000001E-4</v>
      </c>
    </row>
    <row r="331" spans="1:29" s="15" customFormat="1">
      <c r="A331" s="18">
        <v>579</v>
      </c>
      <c r="B331" s="25">
        <v>-1.1E-4</v>
      </c>
      <c r="C331" s="46">
        <v>3.96E-3</v>
      </c>
      <c r="D331" s="25">
        <f t="shared" si="80"/>
        <v>3.0149999999999999E-3</v>
      </c>
      <c r="E331" s="46"/>
      <c r="F331" s="25">
        <f t="shared" si="81"/>
        <v>7.2790000000000007E-4</v>
      </c>
      <c r="G331" s="25">
        <f t="shared" si="82"/>
        <v>1.6763537000000002E-2</v>
      </c>
      <c r="H331" s="25">
        <v>4.7400000000000003E-3</v>
      </c>
      <c r="I331" s="25">
        <f t="shared" si="83"/>
        <v>3.7950000000000002E-3</v>
      </c>
      <c r="J331" s="25"/>
      <c r="K331" s="25">
        <f t="shared" si="84"/>
        <v>1.1085000000000001E-3</v>
      </c>
      <c r="L331" s="25">
        <f t="shared" si="85"/>
        <v>2.5528755000000004E-2</v>
      </c>
      <c r="M331" s="25">
        <v>3.4199999999999999E-3</v>
      </c>
      <c r="N331" s="25">
        <f t="shared" si="86"/>
        <v>2.4749999999999998E-3</v>
      </c>
      <c r="O331" s="25"/>
      <c r="P331" s="25">
        <f t="shared" si="87"/>
        <v>1.0070999999999997E-3</v>
      </c>
      <c r="Q331" s="25">
        <f t="shared" si="88"/>
        <v>2.3193512999999995E-2</v>
      </c>
      <c r="R331" s="25">
        <v>5.3099999999999996E-3</v>
      </c>
      <c r="S331" s="25">
        <f t="shared" si="89"/>
        <v>4.365E-3</v>
      </c>
      <c r="T331" s="25"/>
      <c r="U331" s="25">
        <f t="shared" si="90"/>
        <v>1.1024999999999997E-3</v>
      </c>
      <c r="V331" s="25">
        <f t="shared" si="91"/>
        <v>2.5390574999999995E-2</v>
      </c>
      <c r="W331" s="25">
        <v>4.0400000000000002E-3</v>
      </c>
      <c r="X331" s="25">
        <f t="shared" si="92"/>
        <v>3.0950000000000001E-3</v>
      </c>
      <c r="Y331" s="25"/>
      <c r="Z331" s="25">
        <f t="shared" si="93"/>
        <v>1.1348E-3</v>
      </c>
      <c r="AA331" s="25">
        <f t="shared" si="94"/>
        <v>2.6134444000000003E-2</v>
      </c>
      <c r="AB331" s="25">
        <v>2E-3</v>
      </c>
      <c r="AC331" s="25">
        <f t="shared" si="95"/>
        <v>9.4499999999999998E-4</v>
      </c>
    </row>
    <row r="332" spans="1:29" s="15" customFormat="1">
      <c r="A332" s="18">
        <v>580</v>
      </c>
      <c r="B332" s="25">
        <v>-9.0000000000000006E-5</v>
      </c>
      <c r="C332" s="46">
        <v>4.1999999999999997E-3</v>
      </c>
      <c r="D332" s="25">
        <f t="shared" si="80"/>
        <v>3.2249999999999996E-3</v>
      </c>
      <c r="E332" s="46"/>
      <c r="F332" s="25">
        <f t="shared" si="81"/>
        <v>9.3789999999999976E-4</v>
      </c>
      <c r="G332" s="25">
        <f t="shared" si="82"/>
        <v>2.1599836999999997E-2</v>
      </c>
      <c r="H332" s="25">
        <v>5.3299999999999997E-3</v>
      </c>
      <c r="I332" s="25">
        <f t="shared" si="83"/>
        <v>4.3549999999999995E-3</v>
      </c>
      <c r="J332" s="25"/>
      <c r="K332" s="25">
        <f t="shared" si="84"/>
        <v>1.6684999999999994E-3</v>
      </c>
      <c r="L332" s="25">
        <f t="shared" si="85"/>
        <v>3.8425554999999986E-2</v>
      </c>
      <c r="M332" s="25">
        <v>3.63E-3</v>
      </c>
      <c r="N332" s="25">
        <f t="shared" si="86"/>
        <v>2.6549999999999998E-3</v>
      </c>
      <c r="O332" s="25"/>
      <c r="P332" s="25">
        <f t="shared" si="87"/>
        <v>1.1870999999999997E-3</v>
      </c>
      <c r="Q332" s="25">
        <f t="shared" si="88"/>
        <v>2.7338912999999996E-2</v>
      </c>
      <c r="R332" s="25">
        <v>5.5799999999999999E-3</v>
      </c>
      <c r="S332" s="25">
        <f t="shared" si="89"/>
        <v>4.6049999999999997E-3</v>
      </c>
      <c r="T332" s="25"/>
      <c r="U332" s="25">
        <f t="shared" si="90"/>
        <v>1.3424999999999995E-3</v>
      </c>
      <c r="V332" s="25">
        <f t="shared" si="91"/>
        <v>3.0917774999999991E-2</v>
      </c>
      <c r="W332" s="25">
        <v>4.5599999999999998E-3</v>
      </c>
      <c r="X332" s="25">
        <f t="shared" si="92"/>
        <v>3.5849999999999996E-3</v>
      </c>
      <c r="Y332" s="25"/>
      <c r="Z332" s="25">
        <f t="shared" si="93"/>
        <v>1.6247999999999996E-3</v>
      </c>
      <c r="AA332" s="25">
        <f t="shared" si="94"/>
        <v>3.7419143999999994E-2</v>
      </c>
      <c r="AB332" s="25">
        <v>2.0400000000000001E-3</v>
      </c>
      <c r="AC332" s="25">
        <f t="shared" si="95"/>
        <v>9.7500000000000006E-4</v>
      </c>
    </row>
    <row r="333" spans="1:29" s="15" customFormat="1">
      <c r="A333" s="18">
        <v>581</v>
      </c>
      <c r="B333" s="25">
        <v>-1.2999999999999999E-4</v>
      </c>
      <c r="C333" s="46">
        <v>3.9199999999999999E-3</v>
      </c>
      <c r="D333" s="25">
        <f t="shared" si="80"/>
        <v>2.9699999999999996E-3</v>
      </c>
      <c r="E333" s="46"/>
      <c r="F333" s="25">
        <f t="shared" si="81"/>
        <v>6.8289999999999974E-4</v>
      </c>
      <c r="G333" s="25">
        <f t="shared" si="82"/>
        <v>1.5727186999999993E-2</v>
      </c>
      <c r="H333" s="25">
        <v>4.8199999999999996E-3</v>
      </c>
      <c r="I333" s="25">
        <f t="shared" si="83"/>
        <v>3.8699999999999993E-3</v>
      </c>
      <c r="J333" s="25"/>
      <c r="K333" s="25">
        <f t="shared" si="84"/>
        <v>1.1834999999999992E-3</v>
      </c>
      <c r="L333" s="25">
        <f t="shared" si="85"/>
        <v>2.7256004999999982E-2</v>
      </c>
      <c r="M333" s="25">
        <v>3.5000000000000001E-3</v>
      </c>
      <c r="N333" s="25">
        <f t="shared" si="86"/>
        <v>2.5500000000000002E-3</v>
      </c>
      <c r="O333" s="25"/>
      <c r="P333" s="25">
        <f t="shared" si="87"/>
        <v>1.0821000000000001E-3</v>
      </c>
      <c r="Q333" s="25">
        <f t="shared" si="88"/>
        <v>2.4920763000000005E-2</v>
      </c>
      <c r="R333" s="25">
        <v>5.3400000000000001E-3</v>
      </c>
      <c r="S333" s="25">
        <f t="shared" si="89"/>
        <v>4.3899999999999998E-3</v>
      </c>
      <c r="T333" s="25"/>
      <c r="U333" s="25">
        <f t="shared" si="90"/>
        <v>1.1274999999999996E-3</v>
      </c>
      <c r="V333" s="25">
        <f t="shared" si="91"/>
        <v>2.5966324999999991E-2</v>
      </c>
      <c r="W333" s="25">
        <v>4.0899999999999999E-3</v>
      </c>
      <c r="X333" s="25">
        <f t="shared" si="92"/>
        <v>3.1399999999999996E-3</v>
      </c>
      <c r="Y333" s="25"/>
      <c r="Z333" s="25">
        <f t="shared" si="93"/>
        <v>1.1797999999999995E-3</v>
      </c>
      <c r="AA333" s="25">
        <f t="shared" si="94"/>
        <v>2.7170793999999991E-2</v>
      </c>
      <c r="AB333" s="25">
        <v>2.0300000000000001E-3</v>
      </c>
      <c r="AC333" s="25">
        <f t="shared" si="95"/>
        <v>9.5000000000000011E-4</v>
      </c>
    </row>
    <row r="334" spans="1:29" s="15" customFormat="1">
      <c r="A334" s="18">
        <v>582</v>
      </c>
      <c r="B334" s="25">
        <v>-1.4999999999999999E-4</v>
      </c>
      <c r="C334" s="46">
        <v>4.1099999999999999E-3</v>
      </c>
      <c r="D334" s="25">
        <f t="shared" si="80"/>
        <v>3.1849999999999999E-3</v>
      </c>
      <c r="E334" s="46"/>
      <c r="F334" s="25">
        <f t="shared" si="81"/>
        <v>8.9790000000000009E-4</v>
      </c>
      <c r="G334" s="25">
        <f t="shared" si="82"/>
        <v>2.0678637000000003E-2</v>
      </c>
      <c r="H334" s="25">
        <v>5.2199999999999998E-3</v>
      </c>
      <c r="I334" s="25">
        <f t="shared" si="83"/>
        <v>4.2950000000000002E-3</v>
      </c>
      <c r="J334" s="25"/>
      <c r="K334" s="25">
        <f t="shared" si="84"/>
        <v>1.6085000000000001E-3</v>
      </c>
      <c r="L334" s="25">
        <f t="shared" si="85"/>
        <v>3.7043755000000005E-2</v>
      </c>
      <c r="M334" s="25">
        <v>3.5100000000000001E-3</v>
      </c>
      <c r="N334" s="25">
        <f t="shared" si="86"/>
        <v>2.5850000000000001E-3</v>
      </c>
      <c r="O334" s="25"/>
      <c r="P334" s="25">
        <f t="shared" si="87"/>
        <v>1.1171E-3</v>
      </c>
      <c r="Q334" s="25">
        <f t="shared" si="88"/>
        <v>2.5726813000000001E-2</v>
      </c>
      <c r="R334" s="25">
        <v>5.4599999999999996E-3</v>
      </c>
      <c r="S334" s="25">
        <f t="shared" si="89"/>
        <v>4.5349999999999991E-3</v>
      </c>
      <c r="T334" s="25"/>
      <c r="U334" s="25">
        <f t="shared" si="90"/>
        <v>1.2724999999999989E-3</v>
      </c>
      <c r="V334" s="25">
        <f t="shared" si="91"/>
        <v>2.9305674999999975E-2</v>
      </c>
      <c r="W334" s="25">
        <v>4.4000000000000003E-3</v>
      </c>
      <c r="X334" s="25">
        <f t="shared" si="92"/>
        <v>3.4750000000000002E-3</v>
      </c>
      <c r="Y334" s="25"/>
      <c r="Z334" s="25">
        <f t="shared" si="93"/>
        <v>1.5148000000000002E-3</v>
      </c>
      <c r="AA334" s="25">
        <f t="shared" si="94"/>
        <v>3.4885844000000006E-2</v>
      </c>
      <c r="AB334" s="25">
        <v>2E-3</v>
      </c>
      <c r="AC334" s="25">
        <f t="shared" si="95"/>
        <v>9.2500000000000004E-4</v>
      </c>
    </row>
    <row r="335" spans="1:29" s="15" customFormat="1">
      <c r="A335" s="18">
        <v>583</v>
      </c>
      <c r="B335" s="25">
        <v>-1.6000000000000001E-4</v>
      </c>
      <c r="C335" s="46">
        <v>3.8800000000000002E-3</v>
      </c>
      <c r="D335" s="25">
        <f t="shared" si="80"/>
        <v>2.9750000000000002E-3</v>
      </c>
      <c r="E335" s="46"/>
      <c r="F335" s="25">
        <f t="shared" si="81"/>
        <v>6.879000000000004E-4</v>
      </c>
      <c r="G335" s="25">
        <f t="shared" si="82"/>
        <v>1.5842337000000008E-2</v>
      </c>
      <c r="H335" s="25">
        <v>4.7400000000000003E-3</v>
      </c>
      <c r="I335" s="25">
        <f t="shared" si="83"/>
        <v>3.8350000000000003E-3</v>
      </c>
      <c r="J335" s="25"/>
      <c r="K335" s="25">
        <f t="shared" si="84"/>
        <v>1.1485000000000002E-3</v>
      </c>
      <c r="L335" s="25">
        <f t="shared" si="85"/>
        <v>2.6449955000000008E-2</v>
      </c>
      <c r="M335" s="25">
        <v>3.3999999999999998E-3</v>
      </c>
      <c r="N335" s="25">
        <f t="shared" si="86"/>
        <v>2.4949999999999998E-3</v>
      </c>
      <c r="O335" s="25"/>
      <c r="P335" s="25">
        <f t="shared" si="87"/>
        <v>1.0270999999999998E-3</v>
      </c>
      <c r="Q335" s="25">
        <f t="shared" si="88"/>
        <v>2.3654112999999994E-2</v>
      </c>
      <c r="R335" s="25">
        <v>5.2900000000000004E-3</v>
      </c>
      <c r="S335" s="25">
        <f t="shared" si="89"/>
        <v>4.385E-3</v>
      </c>
      <c r="T335" s="25"/>
      <c r="U335" s="25">
        <f t="shared" si="90"/>
        <v>1.1224999999999998E-3</v>
      </c>
      <c r="V335" s="25">
        <f t="shared" si="91"/>
        <v>2.5851174999999997E-2</v>
      </c>
      <c r="W335" s="25">
        <v>3.9399999999999999E-3</v>
      </c>
      <c r="X335" s="25">
        <f t="shared" si="92"/>
        <v>3.0349999999999999E-3</v>
      </c>
      <c r="Y335" s="25"/>
      <c r="Z335" s="25">
        <f t="shared" si="93"/>
        <v>1.0747999999999999E-3</v>
      </c>
      <c r="AA335" s="25">
        <f t="shared" si="94"/>
        <v>2.4752643999999997E-2</v>
      </c>
      <c r="AB335" s="25">
        <v>1.97E-3</v>
      </c>
      <c r="AC335" s="25">
        <f t="shared" si="95"/>
        <v>9.0499999999999999E-4</v>
      </c>
    </row>
    <row r="336" spans="1:29" s="15" customFormat="1">
      <c r="A336" s="18">
        <v>584</v>
      </c>
      <c r="B336" s="25">
        <v>-1.4999999999999999E-4</v>
      </c>
      <c r="C336" s="46">
        <v>3.9199999999999999E-3</v>
      </c>
      <c r="D336" s="25">
        <f t="shared" si="80"/>
        <v>3.0349999999999999E-3</v>
      </c>
      <c r="E336" s="46"/>
      <c r="F336" s="25">
        <f t="shared" si="81"/>
        <v>7.4790000000000013E-4</v>
      </c>
      <c r="G336" s="25">
        <f t="shared" si="82"/>
        <v>1.7224137000000004E-2</v>
      </c>
      <c r="H336" s="25">
        <v>5.1399999999999996E-3</v>
      </c>
      <c r="I336" s="25">
        <f t="shared" si="83"/>
        <v>4.2549999999999992E-3</v>
      </c>
      <c r="J336" s="25"/>
      <c r="K336" s="25">
        <f t="shared" si="84"/>
        <v>1.5684999999999991E-3</v>
      </c>
      <c r="L336" s="25">
        <f t="shared" si="85"/>
        <v>3.612255499999998E-2</v>
      </c>
      <c r="M336" s="25">
        <v>3.46E-3</v>
      </c>
      <c r="N336" s="25">
        <f t="shared" si="86"/>
        <v>2.575E-3</v>
      </c>
      <c r="O336" s="25"/>
      <c r="P336" s="25">
        <f t="shared" si="87"/>
        <v>1.1071E-3</v>
      </c>
      <c r="Q336" s="25">
        <f t="shared" si="88"/>
        <v>2.5496513000000002E-2</v>
      </c>
      <c r="R336" s="25">
        <v>5.3899999999999998E-3</v>
      </c>
      <c r="S336" s="25">
        <f t="shared" si="89"/>
        <v>4.5049999999999995E-3</v>
      </c>
      <c r="T336" s="25"/>
      <c r="U336" s="25">
        <f t="shared" si="90"/>
        <v>1.2424999999999992E-3</v>
      </c>
      <c r="V336" s="25">
        <f t="shared" si="91"/>
        <v>2.8614774999999985E-2</v>
      </c>
      <c r="W336" s="25">
        <v>4.3699999999999998E-3</v>
      </c>
      <c r="X336" s="25">
        <f t="shared" si="92"/>
        <v>3.4849999999999998E-3</v>
      </c>
      <c r="Y336" s="25"/>
      <c r="Z336" s="25">
        <f t="shared" si="93"/>
        <v>1.5247999999999998E-3</v>
      </c>
      <c r="AA336" s="25">
        <f t="shared" si="94"/>
        <v>3.5116143999999995E-2</v>
      </c>
      <c r="AB336" s="25">
        <v>1.92E-3</v>
      </c>
      <c r="AC336" s="25">
        <f t="shared" si="95"/>
        <v>8.8500000000000004E-4</v>
      </c>
    </row>
    <row r="337" spans="1:29" s="15" customFormat="1">
      <c r="A337" s="18">
        <v>585</v>
      </c>
      <c r="B337" s="25">
        <v>-2.1000000000000001E-4</v>
      </c>
      <c r="C337" s="46">
        <v>3.8899999999999998E-3</v>
      </c>
      <c r="D337" s="25">
        <f t="shared" si="80"/>
        <v>3.0000000000000001E-3</v>
      </c>
      <c r="E337" s="46"/>
      <c r="F337" s="25">
        <f t="shared" si="81"/>
        <v>7.1290000000000025E-4</v>
      </c>
      <c r="G337" s="25">
        <f t="shared" si="82"/>
        <v>1.6418087000000008E-2</v>
      </c>
      <c r="H337" s="25">
        <v>4.5300000000000002E-3</v>
      </c>
      <c r="I337" s="25">
        <f t="shared" si="83"/>
        <v>3.64E-3</v>
      </c>
      <c r="J337" s="25"/>
      <c r="K337" s="25">
        <f t="shared" si="84"/>
        <v>9.5349999999999992E-4</v>
      </c>
      <c r="L337" s="25">
        <f t="shared" si="85"/>
        <v>2.1959105E-2</v>
      </c>
      <c r="M337" s="25">
        <v>3.4199999999999999E-3</v>
      </c>
      <c r="N337" s="25">
        <f t="shared" si="86"/>
        <v>2.5300000000000001E-3</v>
      </c>
      <c r="O337" s="25"/>
      <c r="P337" s="25">
        <f t="shared" si="87"/>
        <v>1.0621000000000001E-3</v>
      </c>
      <c r="Q337" s="25">
        <f t="shared" si="88"/>
        <v>2.4460163000000004E-2</v>
      </c>
      <c r="R337" s="25">
        <v>5.3499999999999997E-3</v>
      </c>
      <c r="S337" s="25">
        <f t="shared" si="89"/>
        <v>4.4599999999999996E-3</v>
      </c>
      <c r="T337" s="25"/>
      <c r="U337" s="25">
        <f t="shared" si="90"/>
        <v>1.1974999999999993E-3</v>
      </c>
      <c r="V337" s="25">
        <f t="shared" si="91"/>
        <v>2.7578424999999986E-2</v>
      </c>
      <c r="W337" s="25">
        <v>3.9199999999999999E-3</v>
      </c>
      <c r="X337" s="25">
        <f t="shared" si="92"/>
        <v>3.0299999999999997E-3</v>
      </c>
      <c r="Y337" s="25"/>
      <c r="Z337" s="25">
        <f t="shared" si="93"/>
        <v>1.0697999999999997E-3</v>
      </c>
      <c r="AA337" s="25">
        <f t="shared" si="94"/>
        <v>2.4637493999999992E-2</v>
      </c>
      <c r="AB337" s="25">
        <v>1.99E-3</v>
      </c>
      <c r="AC337" s="25">
        <f t="shared" si="95"/>
        <v>8.8999999999999995E-4</v>
      </c>
    </row>
    <row r="338" spans="1:29" s="15" customFormat="1">
      <c r="A338" s="18">
        <v>586</v>
      </c>
      <c r="B338" s="25">
        <v>-5.0000000000000002E-5</v>
      </c>
      <c r="C338" s="46">
        <v>3.8899999999999998E-3</v>
      </c>
      <c r="D338" s="25">
        <f t="shared" si="80"/>
        <v>2.9649999999999998E-3</v>
      </c>
      <c r="E338" s="46"/>
      <c r="F338" s="25">
        <f t="shared" si="81"/>
        <v>6.7789999999999994E-4</v>
      </c>
      <c r="G338" s="25">
        <f t="shared" si="82"/>
        <v>1.5612036999999999E-2</v>
      </c>
      <c r="H338" s="25">
        <v>5.11E-3</v>
      </c>
      <c r="I338" s="25">
        <f t="shared" si="83"/>
        <v>4.1849999999999995E-3</v>
      </c>
      <c r="J338" s="25"/>
      <c r="K338" s="25">
        <f t="shared" si="84"/>
        <v>1.4984999999999994E-3</v>
      </c>
      <c r="L338" s="25">
        <f t="shared" si="85"/>
        <v>3.4510454999999989E-2</v>
      </c>
      <c r="M338" s="25">
        <v>3.3999999999999998E-3</v>
      </c>
      <c r="N338" s="25">
        <f t="shared" si="86"/>
        <v>2.4749999999999998E-3</v>
      </c>
      <c r="O338" s="25"/>
      <c r="P338" s="25">
        <f t="shared" si="87"/>
        <v>1.0070999999999997E-3</v>
      </c>
      <c r="Q338" s="25">
        <f t="shared" si="88"/>
        <v>2.3193512999999995E-2</v>
      </c>
      <c r="R338" s="25">
        <v>5.2399999999999999E-3</v>
      </c>
      <c r="S338" s="25">
        <f t="shared" si="89"/>
        <v>4.3149999999999994E-3</v>
      </c>
      <c r="T338" s="25"/>
      <c r="U338" s="25">
        <f t="shared" si="90"/>
        <v>1.0524999999999992E-3</v>
      </c>
      <c r="V338" s="25">
        <f t="shared" si="91"/>
        <v>2.4239074999999981E-2</v>
      </c>
      <c r="W338" s="25">
        <v>4.3E-3</v>
      </c>
      <c r="X338" s="25">
        <f t="shared" si="92"/>
        <v>3.375E-3</v>
      </c>
      <c r="Y338" s="25"/>
      <c r="Z338" s="25">
        <f t="shared" si="93"/>
        <v>1.4147999999999999E-3</v>
      </c>
      <c r="AA338" s="25">
        <f t="shared" si="94"/>
        <v>3.2582844E-2</v>
      </c>
      <c r="AB338" s="25">
        <v>1.9E-3</v>
      </c>
      <c r="AC338" s="25">
        <f t="shared" si="95"/>
        <v>9.2500000000000004E-4</v>
      </c>
    </row>
    <row r="339" spans="1:29" s="15" customFormat="1">
      <c r="A339" s="18">
        <v>587</v>
      </c>
      <c r="B339" s="25">
        <v>8.0000000000000007E-5</v>
      </c>
      <c r="C339" s="46">
        <v>4.0299999999999997E-3</v>
      </c>
      <c r="D339" s="25">
        <f t="shared" si="80"/>
        <v>2.9449999999999997E-3</v>
      </c>
      <c r="E339" s="46"/>
      <c r="F339" s="25">
        <f t="shared" si="81"/>
        <v>6.5789999999999989E-4</v>
      </c>
      <c r="G339" s="25">
        <f t="shared" si="82"/>
        <v>1.5151436999999999E-2</v>
      </c>
      <c r="H339" s="25">
        <v>4.7200000000000002E-3</v>
      </c>
      <c r="I339" s="25">
        <f t="shared" si="83"/>
        <v>3.6350000000000002E-3</v>
      </c>
      <c r="J339" s="25"/>
      <c r="K339" s="25">
        <f t="shared" si="84"/>
        <v>9.4850000000000012E-4</v>
      </c>
      <c r="L339" s="25">
        <f t="shared" si="85"/>
        <v>2.1843955000000005E-2</v>
      </c>
      <c r="M339" s="25">
        <v>3.47E-3</v>
      </c>
      <c r="N339" s="25">
        <f t="shared" si="86"/>
        <v>2.385E-3</v>
      </c>
      <c r="O339" s="25"/>
      <c r="P339" s="25">
        <f t="shared" si="87"/>
        <v>9.170999999999999E-4</v>
      </c>
      <c r="Q339" s="25">
        <f t="shared" si="88"/>
        <v>2.1120812999999999E-2</v>
      </c>
      <c r="R339" s="25">
        <v>5.3499999999999997E-3</v>
      </c>
      <c r="S339" s="25">
        <f t="shared" si="89"/>
        <v>4.2649999999999997E-3</v>
      </c>
      <c r="T339" s="25"/>
      <c r="U339" s="25">
        <f t="shared" si="90"/>
        <v>1.0024999999999995E-3</v>
      </c>
      <c r="V339" s="25">
        <f t="shared" si="91"/>
        <v>2.3087574999999989E-2</v>
      </c>
      <c r="W339" s="25">
        <v>3.8800000000000002E-3</v>
      </c>
      <c r="X339" s="25">
        <f t="shared" si="92"/>
        <v>2.7950000000000002E-3</v>
      </c>
      <c r="Y339" s="25"/>
      <c r="Z339" s="25">
        <f t="shared" si="93"/>
        <v>8.3480000000000013E-4</v>
      </c>
      <c r="AA339" s="25">
        <f t="shared" si="94"/>
        <v>1.9225444000000005E-2</v>
      </c>
      <c r="AB339" s="25">
        <v>2.0899999999999998E-3</v>
      </c>
      <c r="AC339" s="25">
        <f t="shared" si="95"/>
        <v>1.085E-3</v>
      </c>
    </row>
    <row r="340" spans="1:29" s="15" customFormat="1">
      <c r="A340" s="18">
        <v>588</v>
      </c>
      <c r="B340" s="25">
        <v>-6.8999999999999997E-5</v>
      </c>
      <c r="C340" s="46">
        <v>3.9100000000000003E-3</v>
      </c>
      <c r="D340" s="25">
        <f t="shared" si="80"/>
        <v>2.9795000000000004E-3</v>
      </c>
      <c r="E340" s="46"/>
      <c r="F340" s="25">
        <f t="shared" si="81"/>
        <v>6.9240000000000057E-4</v>
      </c>
      <c r="G340" s="25">
        <f t="shared" si="82"/>
        <v>1.5945972000000013E-2</v>
      </c>
      <c r="H340" s="25">
        <v>4.8700000000000002E-3</v>
      </c>
      <c r="I340" s="25">
        <f t="shared" si="83"/>
        <v>3.9395000000000003E-3</v>
      </c>
      <c r="J340" s="25"/>
      <c r="K340" s="25">
        <f t="shared" si="84"/>
        <v>1.2530000000000002E-3</v>
      </c>
      <c r="L340" s="25">
        <f t="shared" si="85"/>
        <v>2.8856590000000005E-2</v>
      </c>
      <c r="M340" s="25">
        <v>3.3400000000000001E-3</v>
      </c>
      <c r="N340" s="25">
        <f t="shared" si="86"/>
        <v>2.4095000000000002E-3</v>
      </c>
      <c r="O340" s="25"/>
      <c r="P340" s="25">
        <f t="shared" si="87"/>
        <v>9.4160000000000012E-4</v>
      </c>
      <c r="Q340" s="25">
        <f t="shared" si="88"/>
        <v>2.1685048000000005E-2</v>
      </c>
      <c r="R340" s="25">
        <v>5.1999999999999998E-3</v>
      </c>
      <c r="S340" s="25">
        <f t="shared" si="89"/>
        <v>4.2694999999999999E-3</v>
      </c>
      <c r="T340" s="25"/>
      <c r="U340" s="25">
        <f t="shared" si="90"/>
        <v>1.0069999999999996E-3</v>
      </c>
      <c r="V340" s="25">
        <f t="shared" si="91"/>
        <v>2.3191209999999993E-2</v>
      </c>
      <c r="W340" s="25">
        <v>4.1900000000000001E-3</v>
      </c>
      <c r="X340" s="25">
        <f t="shared" si="92"/>
        <v>3.2595000000000002E-3</v>
      </c>
      <c r="Y340" s="25"/>
      <c r="Z340" s="25">
        <f t="shared" si="93"/>
        <v>1.2993000000000002E-3</v>
      </c>
      <c r="AA340" s="25">
        <f t="shared" si="94"/>
        <v>2.9922879000000006E-2</v>
      </c>
      <c r="AB340" s="25">
        <v>1.9300000000000001E-3</v>
      </c>
      <c r="AC340" s="25">
        <f t="shared" si="95"/>
        <v>9.3050000000000001E-4</v>
      </c>
    </row>
    <row r="341" spans="1:29" s="15" customFormat="1">
      <c r="A341" s="18">
        <v>589</v>
      </c>
      <c r="B341" s="25">
        <v>-1.0000000000000001E-5</v>
      </c>
      <c r="C341" s="46">
        <v>3.82E-3</v>
      </c>
      <c r="D341" s="25">
        <f t="shared" si="80"/>
        <v>2.7750000000000001E-3</v>
      </c>
      <c r="E341" s="46"/>
      <c r="F341" s="25">
        <f t="shared" si="81"/>
        <v>4.8790000000000031E-4</v>
      </c>
      <c r="G341" s="25">
        <f t="shared" si="82"/>
        <v>1.1236337000000008E-2</v>
      </c>
      <c r="H341" s="25">
        <v>4.5399999999999998E-3</v>
      </c>
      <c r="I341" s="25">
        <f t="shared" si="83"/>
        <v>3.4949999999999998E-3</v>
      </c>
      <c r="J341" s="25"/>
      <c r="K341" s="25">
        <f t="shared" si="84"/>
        <v>8.0849999999999976E-4</v>
      </c>
      <c r="L341" s="25">
        <f t="shared" si="85"/>
        <v>1.8619754999999995E-2</v>
      </c>
      <c r="M341" s="25">
        <v>3.2100000000000002E-3</v>
      </c>
      <c r="N341" s="25">
        <f t="shared" si="86"/>
        <v>2.1650000000000003E-3</v>
      </c>
      <c r="O341" s="25"/>
      <c r="P341" s="25">
        <f t="shared" si="87"/>
        <v>6.9710000000000019E-4</v>
      </c>
      <c r="Q341" s="25">
        <f t="shared" si="88"/>
        <v>1.6054213000000005E-2</v>
      </c>
      <c r="R341" s="25">
        <v>5.1799999999999997E-3</v>
      </c>
      <c r="S341" s="25">
        <f t="shared" si="89"/>
        <v>4.1349999999999998E-3</v>
      </c>
      <c r="T341" s="25"/>
      <c r="U341" s="25">
        <f t="shared" si="90"/>
        <v>8.7249999999999958E-4</v>
      </c>
      <c r="V341" s="25">
        <f t="shared" si="91"/>
        <v>2.0093674999999991E-2</v>
      </c>
      <c r="W341" s="25">
        <v>3.7000000000000002E-3</v>
      </c>
      <c r="X341" s="25">
        <f t="shared" si="92"/>
        <v>2.6550000000000002E-3</v>
      </c>
      <c r="Y341" s="25"/>
      <c r="Z341" s="25">
        <f t="shared" si="93"/>
        <v>6.9480000000000019E-4</v>
      </c>
      <c r="AA341" s="25">
        <f t="shared" si="94"/>
        <v>1.6001244000000005E-2</v>
      </c>
      <c r="AB341" s="25">
        <v>2.0999999999999999E-3</v>
      </c>
      <c r="AC341" s="25">
        <f t="shared" si="95"/>
        <v>1.0449999999999999E-3</v>
      </c>
    </row>
    <row r="342" spans="1:29" s="15" customFormat="1">
      <c r="A342" s="18">
        <v>590</v>
      </c>
      <c r="B342" s="25">
        <v>-6.0000000000000002E-5</v>
      </c>
      <c r="C342" s="46">
        <v>3.82E-3</v>
      </c>
      <c r="D342" s="25">
        <f t="shared" si="80"/>
        <v>2.8449999999999999E-3</v>
      </c>
      <c r="E342" s="46"/>
      <c r="F342" s="25">
        <f t="shared" si="81"/>
        <v>5.5790000000000006E-4</v>
      </c>
      <c r="G342" s="25">
        <f t="shared" si="82"/>
        <v>1.2848437000000002E-2</v>
      </c>
      <c r="H342" s="25">
        <v>4.8500000000000001E-3</v>
      </c>
      <c r="I342" s="25">
        <f t="shared" si="83"/>
        <v>3.875E-3</v>
      </c>
      <c r="J342" s="25"/>
      <c r="K342" s="25">
        <f t="shared" si="84"/>
        <v>1.1884999999999999E-3</v>
      </c>
      <c r="L342" s="25">
        <f t="shared" si="85"/>
        <v>2.7371154999999998E-2</v>
      </c>
      <c r="M342" s="25">
        <v>3.31E-3</v>
      </c>
      <c r="N342" s="25">
        <f t="shared" si="86"/>
        <v>2.3349999999999998E-3</v>
      </c>
      <c r="O342" s="25"/>
      <c r="P342" s="25">
        <f t="shared" si="87"/>
        <v>8.6709999999999977E-4</v>
      </c>
      <c r="Q342" s="25">
        <f t="shared" si="88"/>
        <v>1.9969312999999995E-2</v>
      </c>
      <c r="R342" s="25">
        <v>5.1500000000000001E-3</v>
      </c>
      <c r="S342" s="25">
        <f t="shared" si="89"/>
        <v>4.1749999999999999E-3</v>
      </c>
      <c r="T342" s="25"/>
      <c r="U342" s="25">
        <f t="shared" si="90"/>
        <v>9.1249999999999968E-4</v>
      </c>
      <c r="V342" s="25">
        <f t="shared" si="91"/>
        <v>2.1014874999999995E-2</v>
      </c>
      <c r="W342" s="25">
        <v>4.0899999999999999E-3</v>
      </c>
      <c r="X342" s="25">
        <f t="shared" si="92"/>
        <v>3.1149999999999997E-3</v>
      </c>
      <c r="Y342" s="25"/>
      <c r="Z342" s="25">
        <f t="shared" si="93"/>
        <v>1.1547999999999997E-3</v>
      </c>
      <c r="AA342" s="25">
        <f t="shared" si="94"/>
        <v>2.6595043999999995E-2</v>
      </c>
      <c r="AB342" s="25">
        <v>2.0100000000000001E-3</v>
      </c>
      <c r="AC342" s="25">
        <f t="shared" si="95"/>
        <v>9.7500000000000006E-4</v>
      </c>
    </row>
    <row r="343" spans="1:29" s="15" customFormat="1">
      <c r="A343" s="18">
        <v>591</v>
      </c>
      <c r="B343" s="25">
        <v>2.0000000000000002E-5</v>
      </c>
      <c r="C343" s="46">
        <v>3.8300000000000001E-3</v>
      </c>
      <c r="D343" s="25">
        <f t="shared" si="80"/>
        <v>2.81E-3</v>
      </c>
      <c r="E343" s="46"/>
      <c r="F343" s="25">
        <f t="shared" si="81"/>
        <v>5.2290000000000019E-4</v>
      </c>
      <c r="G343" s="25">
        <f t="shared" si="82"/>
        <v>1.2042387000000005E-2</v>
      </c>
      <c r="H343" s="25">
        <v>4.5399999999999998E-3</v>
      </c>
      <c r="I343" s="25">
        <f t="shared" si="83"/>
        <v>3.5199999999999997E-3</v>
      </c>
      <c r="J343" s="25"/>
      <c r="K343" s="25">
        <f t="shared" si="84"/>
        <v>8.3349999999999961E-4</v>
      </c>
      <c r="L343" s="25">
        <f t="shared" si="85"/>
        <v>1.9195504999999991E-2</v>
      </c>
      <c r="M343" s="25">
        <v>3.2000000000000002E-3</v>
      </c>
      <c r="N343" s="25">
        <f t="shared" si="86"/>
        <v>2.1800000000000001E-3</v>
      </c>
      <c r="O343" s="25"/>
      <c r="P343" s="25">
        <f t="shared" si="87"/>
        <v>7.1210000000000002E-4</v>
      </c>
      <c r="Q343" s="25">
        <f t="shared" si="88"/>
        <v>1.6399663000000002E-2</v>
      </c>
      <c r="R343" s="25">
        <v>5.1599999999999997E-3</v>
      </c>
      <c r="S343" s="25">
        <f t="shared" si="89"/>
        <v>4.1399999999999996E-3</v>
      </c>
      <c r="T343" s="25"/>
      <c r="U343" s="25">
        <f t="shared" si="90"/>
        <v>8.7749999999999937E-4</v>
      </c>
      <c r="V343" s="25">
        <f t="shared" si="91"/>
        <v>2.0208824999999986E-2</v>
      </c>
      <c r="W343" s="25">
        <v>3.7599999999999999E-3</v>
      </c>
      <c r="X343" s="25">
        <f t="shared" si="92"/>
        <v>2.7399999999999998E-3</v>
      </c>
      <c r="Y343" s="25"/>
      <c r="Z343" s="25">
        <f t="shared" si="93"/>
        <v>7.7979999999999976E-4</v>
      </c>
      <c r="AA343" s="25">
        <f t="shared" si="94"/>
        <v>1.7958793999999997E-2</v>
      </c>
      <c r="AB343" s="25">
        <v>2.0200000000000001E-3</v>
      </c>
      <c r="AC343" s="25">
        <f t="shared" si="95"/>
        <v>1.0200000000000001E-3</v>
      </c>
    </row>
    <row r="344" spans="1:29" s="15" customFormat="1">
      <c r="A344" s="18">
        <v>592</v>
      </c>
      <c r="B344" s="25">
        <v>-2.1000000000000001E-4</v>
      </c>
      <c r="C344" s="46">
        <v>3.8400000000000001E-3</v>
      </c>
      <c r="D344" s="25">
        <f t="shared" si="80"/>
        <v>2.9000000000000002E-3</v>
      </c>
      <c r="E344" s="46"/>
      <c r="F344" s="25">
        <f t="shared" si="81"/>
        <v>6.1290000000000042E-4</v>
      </c>
      <c r="G344" s="25">
        <f t="shared" si="82"/>
        <v>1.4115087000000011E-2</v>
      </c>
      <c r="H344" s="25">
        <v>4.7600000000000003E-3</v>
      </c>
      <c r="I344" s="25">
        <f t="shared" si="83"/>
        <v>3.8200000000000005E-3</v>
      </c>
      <c r="J344" s="25"/>
      <c r="K344" s="25">
        <f t="shared" si="84"/>
        <v>1.1335000000000004E-3</v>
      </c>
      <c r="L344" s="25">
        <f t="shared" si="85"/>
        <v>2.610450500000001E-2</v>
      </c>
      <c r="M344" s="25">
        <v>3.2499999999999999E-3</v>
      </c>
      <c r="N344" s="25">
        <f t="shared" si="86"/>
        <v>2.31E-3</v>
      </c>
      <c r="O344" s="25"/>
      <c r="P344" s="25">
        <f t="shared" si="87"/>
        <v>8.4209999999999992E-4</v>
      </c>
      <c r="Q344" s="25">
        <f t="shared" si="88"/>
        <v>1.9393562999999999E-2</v>
      </c>
      <c r="R344" s="25">
        <v>5.1399999999999996E-3</v>
      </c>
      <c r="S344" s="25">
        <f t="shared" si="89"/>
        <v>4.1999999999999997E-3</v>
      </c>
      <c r="T344" s="25"/>
      <c r="U344" s="25">
        <f t="shared" si="90"/>
        <v>9.3749999999999953E-4</v>
      </c>
      <c r="V344" s="25">
        <f t="shared" si="91"/>
        <v>2.1590624999999992E-2</v>
      </c>
      <c r="W344" s="25">
        <v>3.9500000000000004E-3</v>
      </c>
      <c r="X344" s="25">
        <f t="shared" si="92"/>
        <v>3.0100000000000005E-3</v>
      </c>
      <c r="Y344" s="25"/>
      <c r="Z344" s="25">
        <f t="shared" si="93"/>
        <v>1.0498000000000005E-3</v>
      </c>
      <c r="AA344" s="25">
        <f t="shared" si="94"/>
        <v>2.4176894000000011E-2</v>
      </c>
      <c r="AB344" s="25">
        <v>2.0899999999999998E-3</v>
      </c>
      <c r="AC344" s="25">
        <f t="shared" si="95"/>
        <v>9.3999999999999986E-4</v>
      </c>
    </row>
    <row r="345" spans="1:29" s="15" customFormat="1">
      <c r="A345" s="18">
        <v>593</v>
      </c>
      <c r="B345" s="25">
        <v>-1.4999999999999999E-4</v>
      </c>
      <c r="C345" s="46">
        <v>3.7799999999999999E-3</v>
      </c>
      <c r="D345" s="25">
        <f t="shared" si="80"/>
        <v>2.8349999999999998E-3</v>
      </c>
      <c r="E345" s="46"/>
      <c r="F345" s="25">
        <f t="shared" si="81"/>
        <v>5.4790000000000004E-4</v>
      </c>
      <c r="G345" s="25">
        <f t="shared" si="82"/>
        <v>1.2618137000000001E-2</v>
      </c>
      <c r="H345" s="25">
        <v>4.5599999999999998E-3</v>
      </c>
      <c r="I345" s="25">
        <f t="shared" si="83"/>
        <v>3.6149999999999997E-3</v>
      </c>
      <c r="J345" s="25"/>
      <c r="K345" s="25">
        <f t="shared" si="84"/>
        <v>9.2849999999999964E-4</v>
      </c>
      <c r="L345" s="25">
        <f t="shared" si="85"/>
        <v>2.1383354999999993E-2</v>
      </c>
      <c r="M345" s="25">
        <v>3.2100000000000002E-3</v>
      </c>
      <c r="N345" s="25">
        <f t="shared" si="86"/>
        <v>2.2650000000000001E-3</v>
      </c>
      <c r="O345" s="25"/>
      <c r="P345" s="25">
        <f t="shared" si="87"/>
        <v>7.9710000000000002E-4</v>
      </c>
      <c r="Q345" s="25">
        <f t="shared" si="88"/>
        <v>1.8357213000000001E-2</v>
      </c>
      <c r="R345" s="25">
        <v>5.13E-3</v>
      </c>
      <c r="S345" s="25">
        <f t="shared" si="89"/>
        <v>4.1849999999999995E-3</v>
      </c>
      <c r="T345" s="25"/>
      <c r="U345" s="25">
        <f t="shared" si="90"/>
        <v>9.2249999999999928E-4</v>
      </c>
      <c r="V345" s="25">
        <f t="shared" si="91"/>
        <v>2.1245174999999984E-2</v>
      </c>
      <c r="W345" s="25">
        <v>3.7799999999999999E-3</v>
      </c>
      <c r="X345" s="25">
        <f t="shared" si="92"/>
        <v>2.8349999999999998E-3</v>
      </c>
      <c r="Y345" s="25"/>
      <c r="Z345" s="25">
        <f t="shared" si="93"/>
        <v>8.747999999999998E-4</v>
      </c>
      <c r="AA345" s="25">
        <f t="shared" si="94"/>
        <v>2.0146643999999995E-2</v>
      </c>
      <c r="AB345" s="25">
        <v>2.0400000000000001E-3</v>
      </c>
      <c r="AC345" s="25">
        <f t="shared" si="95"/>
        <v>9.4500000000000009E-4</v>
      </c>
    </row>
    <row r="346" spans="1:29" s="15" customFormat="1">
      <c r="A346" s="18">
        <v>594</v>
      </c>
      <c r="B346" s="25">
        <v>-1.8000000000000001E-4</v>
      </c>
      <c r="C346" s="46">
        <v>3.7699999999999999E-3</v>
      </c>
      <c r="D346" s="25">
        <f t="shared" si="80"/>
        <v>2.7949999999999997E-3</v>
      </c>
      <c r="E346" s="46"/>
      <c r="F346" s="25">
        <f t="shared" si="81"/>
        <v>5.0789999999999993E-4</v>
      </c>
      <c r="G346" s="25">
        <f t="shared" si="82"/>
        <v>1.1696936999999999E-2</v>
      </c>
      <c r="H346" s="25">
        <v>4.6499999999999996E-3</v>
      </c>
      <c r="I346" s="25">
        <f t="shared" si="83"/>
        <v>3.6749999999999994E-3</v>
      </c>
      <c r="J346" s="25"/>
      <c r="K346" s="25">
        <f t="shared" si="84"/>
        <v>9.8849999999999936E-4</v>
      </c>
      <c r="L346" s="25">
        <f t="shared" si="85"/>
        <v>2.2765154999999985E-2</v>
      </c>
      <c r="M346" s="25">
        <v>3.1800000000000001E-3</v>
      </c>
      <c r="N346" s="25">
        <f t="shared" si="86"/>
        <v>2.2050000000000004E-3</v>
      </c>
      <c r="O346" s="25"/>
      <c r="P346" s="25">
        <f t="shared" si="87"/>
        <v>7.371000000000003E-4</v>
      </c>
      <c r="Q346" s="25">
        <f t="shared" si="88"/>
        <v>1.6975413000000009E-2</v>
      </c>
      <c r="R346" s="25">
        <v>5.0800000000000003E-3</v>
      </c>
      <c r="S346" s="25">
        <f t="shared" si="89"/>
        <v>4.1050000000000001E-3</v>
      </c>
      <c r="T346" s="25"/>
      <c r="U346" s="25">
        <f t="shared" si="90"/>
        <v>8.4249999999999993E-4</v>
      </c>
      <c r="V346" s="25">
        <f t="shared" si="91"/>
        <v>1.9402775000000001E-2</v>
      </c>
      <c r="W346" s="25">
        <v>3.8300000000000001E-3</v>
      </c>
      <c r="X346" s="25">
        <f t="shared" si="92"/>
        <v>2.8549999999999999E-3</v>
      </c>
      <c r="Y346" s="25"/>
      <c r="Z346" s="25">
        <f t="shared" si="93"/>
        <v>8.9479999999999985E-4</v>
      </c>
      <c r="AA346" s="25">
        <f t="shared" si="94"/>
        <v>2.0607243999999997E-2</v>
      </c>
      <c r="AB346" s="25">
        <v>2.1299999999999999E-3</v>
      </c>
      <c r="AC346" s="25">
        <f t="shared" si="95"/>
        <v>9.7499999999999996E-4</v>
      </c>
    </row>
    <row r="347" spans="1:29" s="15" customFormat="1">
      <c r="A347" s="18">
        <v>595</v>
      </c>
      <c r="B347" s="25">
        <v>-9.0000000000000006E-5</v>
      </c>
      <c r="C347" s="46">
        <v>3.7599999999999999E-3</v>
      </c>
      <c r="D347" s="25">
        <f t="shared" si="80"/>
        <v>2.7799999999999995E-3</v>
      </c>
      <c r="E347" s="46"/>
      <c r="F347" s="25">
        <f t="shared" si="81"/>
        <v>4.9289999999999968E-4</v>
      </c>
      <c r="G347" s="25">
        <f t="shared" si="82"/>
        <v>1.1351486999999993E-2</v>
      </c>
      <c r="H347" s="25">
        <v>4.5300000000000002E-3</v>
      </c>
      <c r="I347" s="25">
        <f t="shared" si="83"/>
        <v>3.5500000000000002E-3</v>
      </c>
      <c r="J347" s="25"/>
      <c r="K347" s="25">
        <f t="shared" si="84"/>
        <v>8.6350000000000012E-4</v>
      </c>
      <c r="L347" s="25">
        <f t="shared" si="85"/>
        <v>1.9886405000000003E-2</v>
      </c>
      <c r="M347" s="25">
        <v>3.15E-3</v>
      </c>
      <c r="N347" s="25">
        <f t="shared" si="86"/>
        <v>2.1700000000000001E-3</v>
      </c>
      <c r="O347" s="25"/>
      <c r="P347" s="25">
        <f t="shared" si="87"/>
        <v>7.0209999999999999E-4</v>
      </c>
      <c r="Q347" s="25">
        <f t="shared" si="88"/>
        <v>1.6169362999999999E-2</v>
      </c>
      <c r="R347" s="25">
        <v>5.0699999999999999E-3</v>
      </c>
      <c r="S347" s="25">
        <f t="shared" si="89"/>
        <v>4.0899999999999999E-3</v>
      </c>
      <c r="T347" s="25"/>
      <c r="U347" s="25">
        <f t="shared" si="90"/>
        <v>8.2749999999999968E-4</v>
      </c>
      <c r="V347" s="25">
        <f t="shared" si="91"/>
        <v>1.9057324999999993E-2</v>
      </c>
      <c r="W347" s="25">
        <v>3.7399999999999998E-3</v>
      </c>
      <c r="X347" s="25">
        <f t="shared" si="92"/>
        <v>2.7599999999999994E-3</v>
      </c>
      <c r="Y347" s="25"/>
      <c r="Z347" s="25">
        <f t="shared" si="93"/>
        <v>7.9979999999999938E-4</v>
      </c>
      <c r="AA347" s="25">
        <f t="shared" si="94"/>
        <v>1.8419393999999988E-2</v>
      </c>
      <c r="AB347" s="25">
        <v>2.0500000000000002E-3</v>
      </c>
      <c r="AC347" s="25">
        <f t="shared" si="95"/>
        <v>9.8000000000000019E-4</v>
      </c>
    </row>
    <row r="348" spans="1:29" s="15" customFormat="1">
      <c r="A348" s="18">
        <v>596</v>
      </c>
      <c r="B348" s="25">
        <v>-1.9000000000000001E-4</v>
      </c>
      <c r="C348" s="46">
        <v>3.7799999999999999E-3</v>
      </c>
      <c r="D348" s="25">
        <f t="shared" si="80"/>
        <v>2.9150000000000001E-3</v>
      </c>
      <c r="E348" s="46"/>
      <c r="F348" s="25">
        <f t="shared" si="81"/>
        <v>6.2790000000000025E-4</v>
      </c>
      <c r="G348" s="25">
        <f t="shared" si="82"/>
        <v>1.4460537000000006E-2</v>
      </c>
      <c r="H348" s="25">
        <v>4.5900000000000003E-3</v>
      </c>
      <c r="I348" s="25">
        <f t="shared" si="83"/>
        <v>3.7250000000000004E-3</v>
      </c>
      <c r="J348" s="25"/>
      <c r="K348" s="25">
        <f t="shared" si="84"/>
        <v>1.0385000000000004E-3</v>
      </c>
      <c r="L348" s="25">
        <f t="shared" si="85"/>
        <v>2.3916655000000009E-2</v>
      </c>
      <c r="M348" s="25">
        <v>3.1900000000000001E-3</v>
      </c>
      <c r="N348" s="25">
        <f t="shared" si="86"/>
        <v>2.3250000000000002E-3</v>
      </c>
      <c r="O348" s="25"/>
      <c r="P348" s="25">
        <f t="shared" si="87"/>
        <v>8.5710000000000018E-4</v>
      </c>
      <c r="Q348" s="25">
        <f t="shared" si="88"/>
        <v>1.9739013000000007E-2</v>
      </c>
      <c r="R348" s="25">
        <v>5.0200000000000002E-3</v>
      </c>
      <c r="S348" s="25">
        <f t="shared" si="89"/>
        <v>4.1549999999999998E-3</v>
      </c>
      <c r="T348" s="25"/>
      <c r="U348" s="25">
        <f t="shared" si="90"/>
        <v>8.9249999999999963E-4</v>
      </c>
      <c r="V348" s="25">
        <f t="shared" si="91"/>
        <v>2.0554274999999993E-2</v>
      </c>
      <c r="W348" s="25">
        <v>3.7699999999999999E-3</v>
      </c>
      <c r="X348" s="25">
        <f t="shared" si="92"/>
        <v>2.905E-3</v>
      </c>
      <c r="Y348" s="25"/>
      <c r="Z348" s="25">
        <f t="shared" si="93"/>
        <v>9.4479999999999998E-4</v>
      </c>
      <c r="AA348" s="25">
        <f t="shared" si="94"/>
        <v>2.1758744E-2</v>
      </c>
      <c r="AB348" s="25">
        <v>1.92E-3</v>
      </c>
      <c r="AC348" s="25">
        <f t="shared" si="95"/>
        <v>8.6499999999999999E-4</v>
      </c>
    </row>
    <row r="349" spans="1:29" s="15" customFormat="1">
      <c r="A349" s="18">
        <v>597</v>
      </c>
      <c r="B349" s="25">
        <v>-6.0000000000000002E-5</v>
      </c>
      <c r="C349" s="46">
        <v>3.65E-3</v>
      </c>
      <c r="D349" s="25">
        <f t="shared" si="80"/>
        <v>2.6050000000000001E-3</v>
      </c>
      <c r="E349" s="46"/>
      <c r="F349" s="25">
        <f t="shared" si="81"/>
        <v>3.179000000000003E-4</v>
      </c>
      <c r="G349" s="25">
        <f t="shared" si="82"/>
        <v>7.3212370000000073E-3</v>
      </c>
      <c r="H349" s="25">
        <v>4.5300000000000002E-3</v>
      </c>
      <c r="I349" s="25">
        <f t="shared" si="83"/>
        <v>3.4850000000000003E-3</v>
      </c>
      <c r="J349" s="25"/>
      <c r="K349" s="25">
        <f t="shared" si="84"/>
        <v>7.9850000000000016E-4</v>
      </c>
      <c r="L349" s="25">
        <f t="shared" si="85"/>
        <v>1.8389455000000006E-2</v>
      </c>
      <c r="M349" s="25">
        <v>3.1199999999999999E-3</v>
      </c>
      <c r="N349" s="25">
        <f t="shared" si="86"/>
        <v>2.075E-3</v>
      </c>
      <c r="O349" s="25"/>
      <c r="P349" s="25">
        <f t="shared" si="87"/>
        <v>6.0709999999999996E-4</v>
      </c>
      <c r="Q349" s="25">
        <f t="shared" si="88"/>
        <v>1.3981512999999999E-2</v>
      </c>
      <c r="R349" s="25">
        <v>4.9100000000000003E-3</v>
      </c>
      <c r="S349" s="25">
        <f t="shared" si="89"/>
        <v>3.8650000000000004E-3</v>
      </c>
      <c r="T349" s="25"/>
      <c r="U349" s="25">
        <f t="shared" si="90"/>
        <v>6.0250000000000017E-4</v>
      </c>
      <c r="V349" s="25">
        <f t="shared" si="91"/>
        <v>1.3875575000000005E-2</v>
      </c>
      <c r="W349" s="25">
        <v>3.7200000000000002E-3</v>
      </c>
      <c r="X349" s="25">
        <f t="shared" si="92"/>
        <v>2.6750000000000003E-3</v>
      </c>
      <c r="Y349" s="25"/>
      <c r="Z349" s="25">
        <f t="shared" si="93"/>
        <v>7.1480000000000024E-4</v>
      </c>
      <c r="AA349" s="25">
        <f t="shared" si="94"/>
        <v>1.6461844000000007E-2</v>
      </c>
      <c r="AB349" s="25">
        <v>2.15E-3</v>
      </c>
      <c r="AC349" s="25">
        <f t="shared" si="95"/>
        <v>1.0449999999999999E-3</v>
      </c>
    </row>
    <row r="350" spans="1:29" s="15" customFormat="1">
      <c r="A350" s="18">
        <v>598</v>
      </c>
      <c r="B350" s="25">
        <v>-1.7000000000000001E-4</v>
      </c>
      <c r="C350" s="46">
        <v>3.6900000000000001E-3</v>
      </c>
      <c r="D350" s="25">
        <f t="shared" si="80"/>
        <v>2.7750000000000001E-3</v>
      </c>
      <c r="E350" s="46"/>
      <c r="F350" s="25">
        <f t="shared" si="81"/>
        <v>4.8790000000000031E-4</v>
      </c>
      <c r="G350" s="25">
        <f t="shared" si="82"/>
        <v>1.1236337000000008E-2</v>
      </c>
      <c r="H350" s="25">
        <v>4.4799999999999996E-3</v>
      </c>
      <c r="I350" s="25">
        <f t="shared" si="83"/>
        <v>3.5649999999999996E-3</v>
      </c>
      <c r="J350" s="25"/>
      <c r="K350" s="25">
        <f t="shared" si="84"/>
        <v>8.7849999999999951E-4</v>
      </c>
      <c r="L350" s="25">
        <f t="shared" si="85"/>
        <v>2.023185499999999E-2</v>
      </c>
      <c r="M350" s="25">
        <v>3.0500000000000002E-3</v>
      </c>
      <c r="N350" s="25">
        <f t="shared" si="86"/>
        <v>2.1350000000000002E-3</v>
      </c>
      <c r="O350" s="25"/>
      <c r="P350" s="25">
        <f t="shared" si="87"/>
        <v>6.6710000000000011E-4</v>
      </c>
      <c r="Q350" s="25">
        <f t="shared" si="88"/>
        <v>1.5363313000000003E-2</v>
      </c>
      <c r="R350" s="25">
        <v>4.8900000000000002E-3</v>
      </c>
      <c r="S350" s="25">
        <f t="shared" si="89"/>
        <v>3.9750000000000002E-3</v>
      </c>
      <c r="T350" s="25"/>
      <c r="U350" s="25">
        <f t="shared" si="90"/>
        <v>7.1250000000000003E-4</v>
      </c>
      <c r="V350" s="25">
        <f t="shared" si="91"/>
        <v>1.6408875E-2</v>
      </c>
      <c r="W350" s="25">
        <v>3.6600000000000001E-3</v>
      </c>
      <c r="X350" s="25">
        <f t="shared" si="92"/>
        <v>2.745E-3</v>
      </c>
      <c r="Y350" s="25"/>
      <c r="Z350" s="25">
        <f t="shared" si="93"/>
        <v>7.8479999999999999E-4</v>
      </c>
      <c r="AA350" s="25">
        <f t="shared" si="94"/>
        <v>1.8073944000000002E-2</v>
      </c>
      <c r="AB350" s="25">
        <v>2E-3</v>
      </c>
      <c r="AC350" s="25">
        <f t="shared" si="95"/>
        <v>9.1500000000000001E-4</v>
      </c>
    </row>
    <row r="351" spans="1:29" s="15" customFormat="1">
      <c r="A351" s="18">
        <v>599</v>
      </c>
      <c r="B351" s="25">
        <v>-3.0000000000000001E-5</v>
      </c>
      <c r="C351" s="46">
        <v>3.5899999999999999E-3</v>
      </c>
      <c r="D351" s="25">
        <f t="shared" si="80"/>
        <v>2.5849999999999996E-3</v>
      </c>
      <c r="E351" s="46"/>
      <c r="F351" s="25">
        <f t="shared" si="81"/>
        <v>2.9789999999999981E-4</v>
      </c>
      <c r="G351" s="25">
        <f t="shared" si="82"/>
        <v>6.8606369999999958E-3</v>
      </c>
      <c r="H351" s="25">
        <v>4.47E-3</v>
      </c>
      <c r="I351" s="25">
        <f t="shared" si="83"/>
        <v>3.4650000000000002E-3</v>
      </c>
      <c r="J351" s="25"/>
      <c r="K351" s="25">
        <f t="shared" si="84"/>
        <v>7.7850000000000011E-4</v>
      </c>
      <c r="L351" s="25">
        <f t="shared" si="85"/>
        <v>1.7928855000000004E-2</v>
      </c>
      <c r="M351" s="25">
        <v>3.0999999999999999E-3</v>
      </c>
      <c r="N351" s="25">
        <f t="shared" si="86"/>
        <v>2.0949999999999996E-3</v>
      </c>
      <c r="O351" s="25"/>
      <c r="P351" s="25">
        <f t="shared" si="87"/>
        <v>6.2709999999999958E-4</v>
      </c>
      <c r="Q351" s="25">
        <f t="shared" si="88"/>
        <v>1.4442112999999991E-2</v>
      </c>
      <c r="R351" s="25">
        <v>4.8300000000000001E-3</v>
      </c>
      <c r="S351" s="25">
        <f t="shared" si="89"/>
        <v>3.8250000000000003E-3</v>
      </c>
      <c r="T351" s="25"/>
      <c r="U351" s="25">
        <f t="shared" si="90"/>
        <v>5.6250000000000007E-4</v>
      </c>
      <c r="V351" s="25">
        <f t="shared" si="91"/>
        <v>1.2954375000000002E-2</v>
      </c>
      <c r="W351" s="25">
        <v>3.6700000000000001E-3</v>
      </c>
      <c r="X351" s="25">
        <f t="shared" si="92"/>
        <v>2.6649999999999998E-3</v>
      </c>
      <c r="Y351" s="25"/>
      <c r="Z351" s="25">
        <f t="shared" si="93"/>
        <v>7.0479999999999978E-4</v>
      </c>
      <c r="AA351" s="25">
        <f t="shared" si="94"/>
        <v>1.6231543999999997E-2</v>
      </c>
      <c r="AB351" s="25">
        <v>2.0400000000000001E-3</v>
      </c>
      <c r="AC351" s="25">
        <f t="shared" si="95"/>
        <v>1.005E-3</v>
      </c>
    </row>
    <row r="352" spans="1:29" s="15" customFormat="1">
      <c r="A352" s="18">
        <v>600</v>
      </c>
      <c r="B352" s="25">
        <v>-9.0000000000000006E-5</v>
      </c>
      <c r="C352" s="46">
        <v>3.6800000000000001E-3</v>
      </c>
      <c r="D352" s="25">
        <f t="shared" si="80"/>
        <v>2.725E-3</v>
      </c>
      <c r="E352" s="46"/>
      <c r="F352" s="46"/>
      <c r="G352" s="46"/>
      <c r="H352" s="25">
        <v>4.5199999999999997E-3</v>
      </c>
      <c r="I352" s="25">
        <f t="shared" si="83"/>
        <v>3.5649999999999996E-3</v>
      </c>
      <c r="J352" s="25"/>
      <c r="K352" s="25"/>
      <c r="L352" s="25"/>
      <c r="M352" s="25">
        <v>3.0699999999999998E-3</v>
      </c>
      <c r="N352" s="25">
        <f t="shared" si="86"/>
        <v>2.1149999999999997E-3</v>
      </c>
      <c r="O352" s="25"/>
      <c r="P352" s="25"/>
      <c r="Q352" s="25"/>
      <c r="R352" s="25">
        <v>4.9300000000000004E-3</v>
      </c>
      <c r="S352" s="25">
        <f t="shared" si="89"/>
        <v>3.9750000000000002E-3</v>
      </c>
      <c r="T352" s="25"/>
      <c r="U352" s="25"/>
      <c r="V352" s="25"/>
      <c r="W352" s="25">
        <v>3.64E-3</v>
      </c>
      <c r="X352" s="25">
        <f t="shared" si="92"/>
        <v>2.6849999999999999E-3</v>
      </c>
      <c r="Y352" s="25"/>
      <c r="Z352" s="25"/>
      <c r="AA352" s="25"/>
      <c r="AB352" s="25">
        <v>2E-3</v>
      </c>
      <c r="AC352" s="25">
        <f t="shared" si="95"/>
        <v>9.5500000000000001E-4</v>
      </c>
    </row>
    <row r="353" spans="1:29" s="15" customFormat="1">
      <c r="A353" s="18">
        <v>601</v>
      </c>
      <c r="B353" s="25">
        <v>5.0000000000000002E-5</v>
      </c>
      <c r="C353" s="46">
        <v>3.5799999999999998E-3</v>
      </c>
      <c r="D353" s="25">
        <f t="shared" si="80"/>
        <v>2.4449999999999997E-3</v>
      </c>
      <c r="E353" s="46"/>
      <c r="F353" s="46"/>
      <c r="G353" s="46"/>
      <c r="H353" s="25">
        <v>4.45E-3</v>
      </c>
      <c r="I353" s="25">
        <f t="shared" si="83"/>
        <v>3.3149999999999998E-3</v>
      </c>
      <c r="J353" s="25"/>
      <c r="K353" s="25"/>
      <c r="L353" s="25"/>
      <c r="M353" s="25">
        <v>2.96E-3</v>
      </c>
      <c r="N353" s="25">
        <f t="shared" si="86"/>
        <v>1.8249999999999998E-3</v>
      </c>
      <c r="O353" s="25"/>
      <c r="P353" s="25"/>
      <c r="Q353" s="25"/>
      <c r="R353" s="25">
        <v>4.79E-3</v>
      </c>
      <c r="S353" s="25">
        <f t="shared" si="89"/>
        <v>3.6549999999999998E-3</v>
      </c>
      <c r="T353" s="25"/>
      <c r="U353" s="25"/>
      <c r="V353" s="25"/>
      <c r="W353" s="25">
        <v>3.5400000000000002E-3</v>
      </c>
      <c r="X353" s="25">
        <f t="shared" si="92"/>
        <v>2.405E-3</v>
      </c>
      <c r="Y353" s="25"/>
      <c r="Z353" s="25"/>
      <c r="AA353" s="25"/>
      <c r="AB353" s="25">
        <v>2.2200000000000002E-3</v>
      </c>
      <c r="AC353" s="25">
        <f t="shared" si="95"/>
        <v>1.1350000000000002E-3</v>
      </c>
    </row>
    <row r="354" spans="1:29" s="15" customFormat="1">
      <c r="A354" s="18">
        <v>602</v>
      </c>
      <c r="B354" s="25">
        <v>-1.7000000000000001E-4</v>
      </c>
      <c r="C354" s="46">
        <v>3.62E-3</v>
      </c>
      <c r="D354" s="25">
        <f t="shared" si="80"/>
        <v>2.66E-3</v>
      </c>
      <c r="E354" s="46"/>
      <c r="F354" s="46"/>
      <c r="G354" s="46"/>
      <c r="H354" s="25">
        <v>4.3499999999999997E-3</v>
      </c>
      <c r="I354" s="25">
        <f t="shared" si="83"/>
        <v>3.3899999999999998E-3</v>
      </c>
      <c r="J354" s="25"/>
      <c r="K354" s="25"/>
      <c r="L354" s="25"/>
      <c r="M354" s="25">
        <v>3.0500000000000002E-3</v>
      </c>
      <c r="N354" s="25">
        <f t="shared" si="86"/>
        <v>2.0900000000000003E-3</v>
      </c>
      <c r="O354" s="25"/>
      <c r="P354" s="25"/>
      <c r="Q354" s="25"/>
      <c r="R354" s="25">
        <v>4.8900000000000002E-3</v>
      </c>
      <c r="S354" s="25">
        <f t="shared" si="89"/>
        <v>3.9300000000000003E-3</v>
      </c>
      <c r="T354" s="25"/>
      <c r="U354" s="25"/>
      <c r="V354" s="25"/>
      <c r="W354" s="25">
        <v>3.5799999999999998E-3</v>
      </c>
      <c r="X354" s="25">
        <f t="shared" si="92"/>
        <v>2.6199999999999999E-3</v>
      </c>
      <c r="Y354" s="25"/>
      <c r="Z354" s="25"/>
      <c r="AA354" s="25"/>
      <c r="AB354" s="25">
        <v>2.0899999999999998E-3</v>
      </c>
      <c r="AC354" s="25">
        <f t="shared" si="95"/>
        <v>9.5999999999999992E-4</v>
      </c>
    </row>
    <row r="355" spans="1:29" s="15" customFormat="1">
      <c r="A355" s="18">
        <v>603</v>
      </c>
      <c r="B355" s="25">
        <v>1.2999999999999999E-4</v>
      </c>
      <c r="C355" s="46">
        <v>3.5999999999999999E-3</v>
      </c>
      <c r="D355" s="25">
        <f t="shared" si="80"/>
        <v>2.4499999999999999E-3</v>
      </c>
      <c r="E355" s="46"/>
      <c r="F355" s="46"/>
      <c r="G355" s="46"/>
      <c r="H355" s="25">
        <v>4.4099999999999999E-3</v>
      </c>
      <c r="I355" s="25">
        <f t="shared" si="83"/>
        <v>3.2599999999999999E-3</v>
      </c>
      <c r="J355" s="25"/>
      <c r="K355" s="25"/>
      <c r="L355" s="25"/>
      <c r="M355" s="25">
        <v>2.98E-3</v>
      </c>
      <c r="N355" s="25">
        <f t="shared" si="86"/>
        <v>1.83E-3</v>
      </c>
      <c r="O355" s="25"/>
      <c r="P355" s="25"/>
      <c r="Q355" s="25"/>
      <c r="R355" s="25">
        <v>4.7699999999999999E-3</v>
      </c>
      <c r="S355" s="25">
        <f t="shared" si="89"/>
        <v>3.62E-3</v>
      </c>
      <c r="T355" s="25"/>
      <c r="U355" s="25"/>
      <c r="V355" s="25"/>
      <c r="W355" s="25">
        <v>3.5599999999999998E-3</v>
      </c>
      <c r="X355" s="25">
        <f t="shared" si="92"/>
        <v>2.4099999999999998E-3</v>
      </c>
      <c r="Y355" s="25"/>
      <c r="Z355" s="25"/>
      <c r="AA355" s="25"/>
      <c r="AB355" s="25">
        <v>2.1700000000000001E-3</v>
      </c>
      <c r="AC355" s="25">
        <f t="shared" si="95"/>
        <v>1.15E-3</v>
      </c>
    </row>
    <row r="356" spans="1:29" s="15" customFormat="1">
      <c r="A356" s="18">
        <v>604</v>
      </c>
      <c r="B356" s="25">
        <v>-2.0000000000000001E-4</v>
      </c>
      <c r="C356" s="46">
        <v>3.7100000000000002E-3</v>
      </c>
      <c r="D356" s="25">
        <f t="shared" si="80"/>
        <v>2.7300000000000002E-3</v>
      </c>
      <c r="E356" s="46"/>
      <c r="F356" s="46"/>
      <c r="G356" s="46"/>
      <c r="H356" s="25">
        <v>4.4099999999999999E-3</v>
      </c>
      <c r="I356" s="25">
        <f t="shared" si="83"/>
        <v>3.4299999999999999E-3</v>
      </c>
      <c r="J356" s="25"/>
      <c r="K356" s="25"/>
      <c r="L356" s="25"/>
      <c r="M356" s="25">
        <v>3.0899999999999999E-3</v>
      </c>
      <c r="N356" s="25">
        <f t="shared" si="86"/>
        <v>2.1099999999999999E-3</v>
      </c>
      <c r="O356" s="25"/>
      <c r="P356" s="25"/>
      <c r="Q356" s="25"/>
      <c r="R356" s="25">
        <v>4.9300000000000004E-3</v>
      </c>
      <c r="S356" s="25">
        <f t="shared" si="89"/>
        <v>3.9500000000000004E-3</v>
      </c>
      <c r="T356" s="25"/>
      <c r="U356" s="25"/>
      <c r="V356" s="25"/>
      <c r="W356" s="25">
        <v>3.5999999999999999E-3</v>
      </c>
      <c r="X356" s="25">
        <f t="shared" si="92"/>
        <v>2.6199999999999999E-3</v>
      </c>
      <c r="Y356" s="25"/>
      <c r="Z356" s="25"/>
      <c r="AA356" s="25"/>
      <c r="AB356" s="25">
        <v>2.16E-3</v>
      </c>
      <c r="AC356" s="25">
        <f t="shared" si="95"/>
        <v>9.7999999999999997E-4</v>
      </c>
    </row>
    <row r="357" spans="1:29" s="15" customFormat="1">
      <c r="A357" s="18">
        <v>605</v>
      </c>
      <c r="B357" s="25">
        <v>-3.0000000000000001E-5</v>
      </c>
      <c r="C357" s="46">
        <v>3.65E-3</v>
      </c>
      <c r="D357" s="25">
        <f t="shared" si="80"/>
        <v>2.5149999999999999E-3</v>
      </c>
      <c r="E357" s="46"/>
      <c r="F357" s="46"/>
      <c r="G357" s="46"/>
      <c r="H357" s="25">
        <v>4.3499999999999997E-3</v>
      </c>
      <c r="I357" s="25">
        <f t="shared" si="83"/>
        <v>3.215E-3</v>
      </c>
      <c r="J357" s="25"/>
      <c r="K357" s="25"/>
      <c r="L357" s="25"/>
      <c r="M357" s="25">
        <v>3.0000000000000001E-3</v>
      </c>
      <c r="N357" s="25">
        <f t="shared" si="86"/>
        <v>1.8650000000000001E-3</v>
      </c>
      <c r="O357" s="25"/>
      <c r="P357" s="25"/>
      <c r="Q357" s="25"/>
      <c r="R357" s="25">
        <v>4.7600000000000003E-3</v>
      </c>
      <c r="S357" s="25">
        <f t="shared" si="89"/>
        <v>3.6250000000000006E-3</v>
      </c>
      <c r="T357" s="25"/>
      <c r="U357" s="25"/>
      <c r="V357" s="25"/>
      <c r="W357" s="25">
        <v>3.6700000000000001E-3</v>
      </c>
      <c r="X357" s="25">
        <f t="shared" si="92"/>
        <v>2.5349999999999999E-3</v>
      </c>
      <c r="Y357" s="25"/>
      <c r="Z357" s="25"/>
      <c r="AA357" s="25"/>
      <c r="AB357" s="25">
        <v>2.3E-3</v>
      </c>
      <c r="AC357" s="25">
        <f t="shared" si="95"/>
        <v>1.1349999999999999E-3</v>
      </c>
    </row>
    <row r="358" spans="1:29" s="15" customFormat="1">
      <c r="A358" s="18">
        <v>606</v>
      </c>
      <c r="B358" s="25">
        <v>-3.6999999999999999E-4</v>
      </c>
      <c r="C358" s="46">
        <v>3.6900000000000001E-3</v>
      </c>
      <c r="D358" s="25">
        <f t="shared" si="80"/>
        <v>2.8850000000000004E-3</v>
      </c>
      <c r="E358" s="46"/>
      <c r="F358" s="46"/>
      <c r="G358" s="46"/>
      <c r="H358" s="25">
        <v>4.3200000000000001E-3</v>
      </c>
      <c r="I358" s="25">
        <f t="shared" si="83"/>
        <v>3.5149999999999999E-3</v>
      </c>
      <c r="J358" s="25"/>
      <c r="K358" s="25"/>
      <c r="L358" s="25"/>
      <c r="M358" s="25">
        <v>2.9499999999999999E-3</v>
      </c>
      <c r="N358" s="25">
        <f t="shared" si="86"/>
        <v>2.1450000000000002E-3</v>
      </c>
      <c r="O358" s="25"/>
      <c r="P358" s="25"/>
      <c r="Q358" s="25"/>
      <c r="R358" s="25">
        <v>4.8700000000000002E-3</v>
      </c>
      <c r="S358" s="25">
        <f t="shared" si="89"/>
        <v>4.065E-3</v>
      </c>
      <c r="T358" s="25"/>
      <c r="U358" s="25"/>
      <c r="V358" s="25"/>
      <c r="W358" s="25">
        <v>3.5300000000000002E-3</v>
      </c>
      <c r="X358" s="25">
        <f t="shared" si="92"/>
        <v>2.725E-3</v>
      </c>
      <c r="Y358" s="25"/>
      <c r="Z358" s="25"/>
      <c r="AA358" s="25"/>
      <c r="AB358" s="25">
        <v>1.98E-3</v>
      </c>
      <c r="AC358" s="25">
        <f t="shared" si="95"/>
        <v>8.0499999999999994E-4</v>
      </c>
    </row>
    <row r="359" spans="1:29" s="15" customFormat="1">
      <c r="A359" s="18">
        <v>607</v>
      </c>
      <c r="B359" s="25">
        <v>-1E-4</v>
      </c>
      <c r="C359" s="46">
        <v>3.6800000000000001E-3</v>
      </c>
      <c r="D359" s="25">
        <f t="shared" si="80"/>
        <v>2.5999999999999999E-3</v>
      </c>
      <c r="E359" s="46"/>
      <c r="F359" s="46"/>
      <c r="G359" s="46"/>
      <c r="H359" s="25">
        <v>4.3499999999999997E-3</v>
      </c>
      <c r="I359" s="25">
        <f t="shared" si="83"/>
        <v>3.2699999999999995E-3</v>
      </c>
      <c r="J359" s="25"/>
      <c r="K359" s="25"/>
      <c r="L359" s="25"/>
      <c r="M359" s="25">
        <v>2.9199999999999999E-3</v>
      </c>
      <c r="N359" s="25">
        <f t="shared" si="86"/>
        <v>1.8399999999999998E-3</v>
      </c>
      <c r="O359" s="25"/>
      <c r="P359" s="25"/>
      <c r="Q359" s="25"/>
      <c r="R359" s="25">
        <v>4.7800000000000004E-3</v>
      </c>
      <c r="S359" s="25">
        <f t="shared" si="89"/>
        <v>3.7000000000000002E-3</v>
      </c>
      <c r="T359" s="25"/>
      <c r="U359" s="25"/>
      <c r="V359" s="25"/>
      <c r="W359" s="25">
        <v>3.64E-3</v>
      </c>
      <c r="X359" s="25">
        <f t="shared" si="92"/>
        <v>2.5599999999999998E-3</v>
      </c>
      <c r="Y359" s="25"/>
      <c r="Z359" s="25"/>
      <c r="AA359" s="25"/>
      <c r="AB359" s="25">
        <v>2.2599999999999999E-3</v>
      </c>
      <c r="AC359" s="25">
        <f t="shared" si="95"/>
        <v>1.08E-3</v>
      </c>
    </row>
    <row r="360" spans="1:29" s="15" customFormat="1">
      <c r="A360" s="18">
        <v>608</v>
      </c>
      <c r="B360" s="25">
        <v>5.0000000000000002E-5</v>
      </c>
      <c r="C360" s="46">
        <v>3.7100000000000002E-3</v>
      </c>
      <c r="D360" s="25">
        <f t="shared" si="80"/>
        <v>2.6900000000000001E-3</v>
      </c>
      <c r="E360" s="46"/>
      <c r="F360" s="46"/>
      <c r="G360" s="46"/>
      <c r="H360" s="25">
        <v>4.4099999999999999E-3</v>
      </c>
      <c r="I360" s="25">
        <f t="shared" si="83"/>
        <v>3.3899999999999998E-3</v>
      </c>
      <c r="J360" s="25"/>
      <c r="K360" s="25"/>
      <c r="L360" s="25"/>
      <c r="M360" s="25">
        <v>3.0400000000000002E-3</v>
      </c>
      <c r="N360" s="25">
        <f t="shared" si="86"/>
        <v>2.0200000000000001E-3</v>
      </c>
      <c r="O360" s="25"/>
      <c r="P360" s="25"/>
      <c r="Q360" s="25"/>
      <c r="R360" s="25">
        <v>4.8900000000000002E-3</v>
      </c>
      <c r="S360" s="25">
        <f t="shared" si="89"/>
        <v>3.8700000000000002E-3</v>
      </c>
      <c r="T360" s="25"/>
      <c r="U360" s="25"/>
      <c r="V360" s="25"/>
      <c r="W360" s="25">
        <v>3.62E-3</v>
      </c>
      <c r="X360" s="25">
        <f t="shared" si="92"/>
        <v>2.5999999999999999E-3</v>
      </c>
      <c r="Y360" s="25"/>
      <c r="Z360" s="25"/>
      <c r="AA360" s="25"/>
      <c r="AB360" s="25">
        <v>1.99E-3</v>
      </c>
      <c r="AC360" s="25">
        <f t="shared" si="95"/>
        <v>1.0200000000000001E-3</v>
      </c>
    </row>
    <row r="361" spans="1:29" s="15" customFormat="1">
      <c r="A361" s="18">
        <v>609</v>
      </c>
      <c r="B361" s="25">
        <v>5.0000000000000002E-5</v>
      </c>
      <c r="C361" s="46">
        <v>3.7100000000000002E-3</v>
      </c>
      <c r="D361" s="25">
        <f t="shared" si="80"/>
        <v>2.4949999999999998E-3</v>
      </c>
      <c r="E361" s="46"/>
      <c r="F361" s="46"/>
      <c r="G361" s="46"/>
      <c r="H361" s="25">
        <v>4.4600000000000004E-3</v>
      </c>
      <c r="I361" s="25">
        <f t="shared" si="83"/>
        <v>3.2450000000000005E-3</v>
      </c>
      <c r="J361" s="25"/>
      <c r="K361" s="25"/>
      <c r="L361" s="25"/>
      <c r="M361" s="25">
        <v>2.97E-3</v>
      </c>
      <c r="N361" s="25">
        <f t="shared" si="86"/>
        <v>1.7549999999999998E-3</v>
      </c>
      <c r="O361" s="25"/>
      <c r="P361" s="25"/>
      <c r="Q361" s="25"/>
      <c r="R361" s="25">
        <v>4.8900000000000002E-3</v>
      </c>
      <c r="S361" s="25">
        <f t="shared" si="89"/>
        <v>3.6750000000000003E-3</v>
      </c>
      <c r="T361" s="25"/>
      <c r="U361" s="25"/>
      <c r="V361" s="25"/>
      <c r="W361" s="25">
        <v>3.62E-3</v>
      </c>
      <c r="X361" s="25">
        <f t="shared" si="92"/>
        <v>2.405E-3</v>
      </c>
      <c r="Y361" s="25"/>
      <c r="Z361" s="25"/>
      <c r="AA361" s="25"/>
      <c r="AB361" s="25">
        <v>2.3800000000000002E-3</v>
      </c>
      <c r="AC361" s="25">
        <f t="shared" si="95"/>
        <v>1.2150000000000002E-3</v>
      </c>
    </row>
    <row r="362" spans="1:29" s="15" customFormat="1">
      <c r="A362" s="18">
        <v>610</v>
      </c>
      <c r="B362" s="25">
        <v>-3.6999999999999999E-4</v>
      </c>
      <c r="C362" s="46">
        <v>3.79E-3</v>
      </c>
      <c r="D362" s="25">
        <f t="shared" si="80"/>
        <v>3.065E-3</v>
      </c>
      <c r="E362" s="46"/>
      <c r="F362" s="46"/>
      <c r="G362" s="46"/>
      <c r="H362" s="25">
        <v>4.3800000000000002E-3</v>
      </c>
      <c r="I362" s="25">
        <f t="shared" si="83"/>
        <v>3.6550000000000003E-3</v>
      </c>
      <c r="J362" s="25"/>
      <c r="K362" s="25"/>
      <c r="L362" s="25"/>
      <c r="M362" s="25">
        <v>3.0500000000000002E-3</v>
      </c>
      <c r="N362" s="25">
        <f t="shared" si="86"/>
        <v>2.3250000000000002E-3</v>
      </c>
      <c r="O362" s="25"/>
      <c r="P362" s="25"/>
      <c r="Q362" s="25"/>
      <c r="R362" s="25">
        <v>4.8599999999999997E-3</v>
      </c>
      <c r="S362" s="25">
        <f t="shared" si="89"/>
        <v>4.1349999999999998E-3</v>
      </c>
      <c r="T362" s="25"/>
      <c r="U362" s="25"/>
      <c r="V362" s="25"/>
      <c r="W362" s="25">
        <v>3.64E-3</v>
      </c>
      <c r="X362" s="25">
        <f t="shared" si="92"/>
        <v>2.9150000000000001E-3</v>
      </c>
      <c r="Y362" s="25"/>
      <c r="Z362" s="25"/>
      <c r="AA362" s="25"/>
      <c r="AB362" s="25">
        <v>1.82E-3</v>
      </c>
      <c r="AC362" s="25">
        <f t="shared" si="95"/>
        <v>7.2499999999999995E-4</v>
      </c>
    </row>
    <row r="363" spans="1:29" s="15" customFormat="1">
      <c r="A363" s="18">
        <v>611</v>
      </c>
      <c r="B363" s="25">
        <v>6.8999999999999997E-5</v>
      </c>
      <c r="C363" s="46">
        <v>3.6800000000000001E-3</v>
      </c>
      <c r="D363" s="25">
        <f t="shared" si="80"/>
        <v>2.5054999999999999E-3</v>
      </c>
      <c r="E363" s="46"/>
      <c r="F363" s="46"/>
      <c r="G363" s="46"/>
      <c r="H363" s="25">
        <v>4.4200000000000003E-3</v>
      </c>
      <c r="I363" s="25">
        <f t="shared" si="83"/>
        <v>3.2455000000000001E-3</v>
      </c>
      <c r="J363" s="25"/>
      <c r="K363" s="25"/>
      <c r="L363" s="25"/>
      <c r="M363" s="25">
        <v>3.0100000000000001E-3</v>
      </c>
      <c r="N363" s="25">
        <f t="shared" si="86"/>
        <v>1.8355000000000001E-3</v>
      </c>
      <c r="O363" s="25"/>
      <c r="P363" s="25"/>
      <c r="Q363" s="25"/>
      <c r="R363" s="25">
        <v>4.9100000000000003E-3</v>
      </c>
      <c r="S363" s="25">
        <f t="shared" si="89"/>
        <v>3.7355000000000001E-3</v>
      </c>
      <c r="T363" s="25"/>
      <c r="U363" s="25"/>
      <c r="V363" s="25"/>
      <c r="W363" s="25">
        <v>3.62E-3</v>
      </c>
      <c r="X363" s="25">
        <f t="shared" si="92"/>
        <v>2.4454999999999998E-3</v>
      </c>
      <c r="Y363" s="25"/>
      <c r="Z363" s="25"/>
      <c r="AA363" s="25"/>
      <c r="AB363" s="25">
        <v>2.2799999999999999E-3</v>
      </c>
      <c r="AC363" s="25">
        <f t="shared" si="95"/>
        <v>1.1745E-3</v>
      </c>
    </row>
    <row r="364" spans="1:29" s="15" customFormat="1">
      <c r="A364" s="18">
        <v>612</v>
      </c>
      <c r="B364" s="25">
        <v>-3.6999999999999999E-4</v>
      </c>
      <c r="C364" s="46">
        <v>3.7000000000000002E-3</v>
      </c>
      <c r="D364" s="25">
        <f t="shared" si="80"/>
        <v>2.9050000000000005E-3</v>
      </c>
      <c r="E364" s="46"/>
      <c r="F364" s="46"/>
      <c r="G364" s="46"/>
      <c r="H364" s="25">
        <v>4.3800000000000002E-3</v>
      </c>
      <c r="I364" s="25">
        <f t="shared" si="83"/>
        <v>3.5850000000000005E-3</v>
      </c>
      <c r="J364" s="25"/>
      <c r="K364" s="25"/>
      <c r="L364" s="25"/>
      <c r="M364" s="25">
        <v>2.9399999999999999E-3</v>
      </c>
      <c r="N364" s="25">
        <f t="shared" si="86"/>
        <v>2.1450000000000002E-3</v>
      </c>
      <c r="O364" s="25"/>
      <c r="P364" s="25"/>
      <c r="Q364" s="25"/>
      <c r="R364" s="25">
        <v>4.8700000000000002E-3</v>
      </c>
      <c r="S364" s="25">
        <f t="shared" si="89"/>
        <v>4.0750000000000005E-3</v>
      </c>
      <c r="T364" s="25"/>
      <c r="U364" s="25"/>
      <c r="V364" s="25"/>
      <c r="W364" s="25">
        <v>3.5899999999999999E-3</v>
      </c>
      <c r="X364" s="25">
        <f t="shared" si="92"/>
        <v>2.7949999999999997E-3</v>
      </c>
      <c r="Y364" s="25"/>
      <c r="Z364" s="25"/>
      <c r="AA364" s="25"/>
      <c r="AB364" s="25">
        <v>1.9599999999999999E-3</v>
      </c>
      <c r="AC364" s="25">
        <f t="shared" si="95"/>
        <v>7.9499999999999992E-4</v>
      </c>
    </row>
    <row r="365" spans="1:29" s="15" customFormat="1">
      <c r="A365" s="18">
        <v>613</v>
      </c>
      <c r="B365" s="25">
        <v>-9.0000000000000006E-5</v>
      </c>
      <c r="C365" s="46">
        <v>3.63E-3</v>
      </c>
      <c r="D365" s="25">
        <f t="shared" si="80"/>
        <v>2.5049999999999998E-3</v>
      </c>
      <c r="E365" s="46"/>
      <c r="F365" s="46"/>
      <c r="G365" s="46"/>
      <c r="H365" s="25">
        <v>4.3099999999999996E-3</v>
      </c>
      <c r="I365" s="25">
        <f t="shared" si="83"/>
        <v>3.1849999999999995E-3</v>
      </c>
      <c r="J365" s="25"/>
      <c r="K365" s="25"/>
      <c r="L365" s="25"/>
      <c r="M365" s="25">
        <v>2.8800000000000002E-3</v>
      </c>
      <c r="N365" s="25">
        <f t="shared" si="86"/>
        <v>1.755E-3</v>
      </c>
      <c r="O365" s="25"/>
      <c r="P365" s="25"/>
      <c r="Q365" s="25"/>
      <c r="R365" s="25">
        <v>4.7800000000000004E-3</v>
      </c>
      <c r="S365" s="25">
        <f t="shared" si="89"/>
        <v>3.6550000000000003E-3</v>
      </c>
      <c r="T365" s="25"/>
      <c r="U365" s="25"/>
      <c r="V365" s="25"/>
      <c r="W365" s="25">
        <v>3.5899999999999999E-3</v>
      </c>
      <c r="X365" s="25">
        <f t="shared" si="92"/>
        <v>2.4649999999999997E-3</v>
      </c>
      <c r="Y365" s="25"/>
      <c r="Z365" s="25"/>
      <c r="AA365" s="25"/>
      <c r="AB365" s="25">
        <v>2.3400000000000001E-3</v>
      </c>
      <c r="AC365" s="25">
        <f t="shared" si="95"/>
        <v>1.1250000000000001E-3</v>
      </c>
    </row>
    <row r="366" spans="1:29" s="15" customFormat="1">
      <c r="A366" s="18">
        <v>614</v>
      </c>
      <c r="B366" s="25">
        <v>-2.1000000000000001E-4</v>
      </c>
      <c r="C366" s="46">
        <v>3.7299999999999998E-3</v>
      </c>
      <c r="D366" s="25">
        <f t="shared" si="80"/>
        <v>2.8349999999999998E-3</v>
      </c>
      <c r="E366" s="46"/>
      <c r="F366" s="46"/>
      <c r="G366" s="46"/>
      <c r="H366" s="25">
        <v>4.3899999999999998E-3</v>
      </c>
      <c r="I366" s="25">
        <f t="shared" si="83"/>
        <v>3.4949999999999998E-3</v>
      </c>
      <c r="J366" s="25"/>
      <c r="K366" s="25"/>
      <c r="L366" s="25"/>
      <c r="M366" s="25">
        <v>3.0100000000000001E-3</v>
      </c>
      <c r="N366" s="25">
        <f t="shared" si="86"/>
        <v>2.1150000000000001E-3</v>
      </c>
      <c r="O366" s="25"/>
      <c r="P366" s="25"/>
      <c r="Q366" s="25"/>
      <c r="R366" s="25">
        <v>4.9300000000000004E-3</v>
      </c>
      <c r="S366" s="25">
        <f t="shared" si="89"/>
        <v>4.0350000000000004E-3</v>
      </c>
      <c r="T366" s="25"/>
      <c r="U366" s="25"/>
      <c r="V366" s="25"/>
      <c r="W366" s="25">
        <v>3.5699999999999998E-3</v>
      </c>
      <c r="X366" s="25">
        <f t="shared" si="92"/>
        <v>2.6749999999999999E-3</v>
      </c>
      <c r="Y366" s="25"/>
      <c r="Z366" s="25"/>
      <c r="AA366" s="25"/>
      <c r="AB366" s="25">
        <v>2E-3</v>
      </c>
      <c r="AC366" s="25">
        <f t="shared" si="95"/>
        <v>8.9499999999999996E-4</v>
      </c>
    </row>
    <row r="367" spans="1:29" s="15" customFormat="1">
      <c r="A367" s="18">
        <v>615</v>
      </c>
      <c r="B367" s="25">
        <v>2.0000000000000002E-5</v>
      </c>
      <c r="C367" s="46">
        <v>3.7000000000000002E-3</v>
      </c>
      <c r="D367" s="25">
        <f t="shared" si="80"/>
        <v>2.5200000000000001E-3</v>
      </c>
      <c r="E367" s="46"/>
      <c r="F367" s="46"/>
      <c r="G367" s="46"/>
      <c r="H367" s="25">
        <v>4.3600000000000002E-3</v>
      </c>
      <c r="I367" s="25">
        <f t="shared" si="83"/>
        <v>3.1800000000000001E-3</v>
      </c>
      <c r="J367" s="25"/>
      <c r="K367" s="25"/>
      <c r="L367" s="25"/>
      <c r="M367" s="25">
        <v>3.0100000000000001E-3</v>
      </c>
      <c r="N367" s="25">
        <f t="shared" si="86"/>
        <v>1.83E-3</v>
      </c>
      <c r="O367" s="25"/>
      <c r="P367" s="25"/>
      <c r="Q367" s="25"/>
      <c r="R367" s="25">
        <v>4.8199999999999996E-3</v>
      </c>
      <c r="S367" s="25">
        <f t="shared" si="89"/>
        <v>3.6399999999999996E-3</v>
      </c>
      <c r="T367" s="25"/>
      <c r="U367" s="25"/>
      <c r="V367" s="25"/>
      <c r="W367" s="25">
        <v>3.5599999999999998E-3</v>
      </c>
      <c r="X367" s="25">
        <f t="shared" si="92"/>
        <v>2.3799999999999997E-3</v>
      </c>
      <c r="Y367" s="25"/>
      <c r="Z367" s="25"/>
      <c r="AA367" s="25"/>
      <c r="AB367" s="25">
        <v>2.3400000000000001E-3</v>
      </c>
      <c r="AC367" s="25">
        <f t="shared" si="95"/>
        <v>1.1800000000000001E-3</v>
      </c>
    </row>
    <row r="368" spans="1:29" s="15" customFormat="1">
      <c r="A368" s="18">
        <v>616</v>
      </c>
      <c r="B368" s="25">
        <v>-3.4000000000000002E-4</v>
      </c>
      <c r="C368" s="46">
        <v>3.7399999999999998E-3</v>
      </c>
      <c r="D368" s="25">
        <f t="shared" si="80"/>
        <v>2.9549999999999997E-3</v>
      </c>
      <c r="E368" s="46"/>
      <c r="F368" s="46"/>
      <c r="G368" s="46"/>
      <c r="H368" s="25">
        <v>4.3699999999999998E-3</v>
      </c>
      <c r="I368" s="25">
        <f t="shared" si="83"/>
        <v>3.5849999999999996E-3</v>
      </c>
      <c r="J368" s="25"/>
      <c r="K368" s="25"/>
      <c r="L368" s="25"/>
      <c r="M368" s="25">
        <v>3.0999999999999999E-3</v>
      </c>
      <c r="N368" s="25">
        <f t="shared" si="86"/>
        <v>2.3149999999999998E-3</v>
      </c>
      <c r="O368" s="25"/>
      <c r="P368" s="25"/>
      <c r="Q368" s="25"/>
      <c r="R368" s="25">
        <v>4.8999999999999998E-3</v>
      </c>
      <c r="S368" s="25">
        <f t="shared" si="89"/>
        <v>4.1149999999999997E-3</v>
      </c>
      <c r="T368" s="25"/>
      <c r="U368" s="25"/>
      <c r="V368" s="25"/>
      <c r="W368" s="25">
        <v>3.5999999999999999E-3</v>
      </c>
      <c r="X368" s="25">
        <f t="shared" si="92"/>
        <v>2.8149999999999998E-3</v>
      </c>
      <c r="Y368" s="25"/>
      <c r="Z368" s="25"/>
      <c r="AA368" s="25"/>
      <c r="AB368" s="25">
        <v>1.91E-3</v>
      </c>
      <c r="AC368" s="25">
        <f t="shared" si="95"/>
        <v>7.85E-4</v>
      </c>
    </row>
    <row r="369" spans="1:29" s="15" customFormat="1">
      <c r="A369" s="18">
        <v>617</v>
      </c>
      <c r="B369" s="25">
        <v>1.0000000000000001E-5</v>
      </c>
      <c r="C369" s="46">
        <v>3.63E-3</v>
      </c>
      <c r="D369" s="25">
        <f t="shared" si="80"/>
        <v>2.4499999999999999E-3</v>
      </c>
      <c r="E369" s="46"/>
      <c r="F369" s="46"/>
      <c r="G369" s="46"/>
      <c r="H369" s="25">
        <v>4.2599999999999999E-3</v>
      </c>
      <c r="I369" s="25">
        <f t="shared" si="83"/>
        <v>3.0799999999999998E-3</v>
      </c>
      <c r="J369" s="25"/>
      <c r="K369" s="25"/>
      <c r="L369" s="25"/>
      <c r="M369" s="25">
        <v>2.8700000000000002E-3</v>
      </c>
      <c r="N369" s="25">
        <f t="shared" si="86"/>
        <v>1.6900000000000001E-3</v>
      </c>
      <c r="O369" s="25"/>
      <c r="P369" s="25"/>
      <c r="Q369" s="25"/>
      <c r="R369" s="25">
        <v>4.7699999999999999E-3</v>
      </c>
      <c r="S369" s="25">
        <f t="shared" si="89"/>
        <v>3.5899999999999999E-3</v>
      </c>
      <c r="T369" s="25"/>
      <c r="U369" s="25"/>
      <c r="V369" s="25"/>
      <c r="W369" s="25">
        <v>3.47E-3</v>
      </c>
      <c r="X369" s="25">
        <f t="shared" si="92"/>
        <v>2.2899999999999999E-3</v>
      </c>
      <c r="Y369" s="25"/>
      <c r="Z369" s="25"/>
      <c r="AA369" s="25"/>
      <c r="AB369" s="25">
        <v>2.3500000000000001E-3</v>
      </c>
      <c r="AC369" s="25">
        <f t="shared" si="95"/>
        <v>1.1800000000000001E-3</v>
      </c>
    </row>
    <row r="370" spans="1:29" s="15" customFormat="1">
      <c r="A370" s="18">
        <v>618</v>
      </c>
      <c r="B370" s="25">
        <v>-1.3999999999999999E-4</v>
      </c>
      <c r="C370" s="46">
        <v>3.79E-3</v>
      </c>
      <c r="D370" s="25">
        <f t="shared" si="80"/>
        <v>2.7749999999999997E-3</v>
      </c>
      <c r="E370" s="46"/>
      <c r="F370" s="46"/>
      <c r="G370" s="46"/>
      <c r="H370" s="25">
        <v>4.2900000000000004E-3</v>
      </c>
      <c r="I370" s="25">
        <f t="shared" si="83"/>
        <v>3.2750000000000001E-3</v>
      </c>
      <c r="J370" s="25"/>
      <c r="K370" s="25"/>
      <c r="L370" s="25"/>
      <c r="M370" s="25">
        <v>3.0200000000000001E-3</v>
      </c>
      <c r="N370" s="25">
        <f t="shared" si="86"/>
        <v>2.0049999999999998E-3</v>
      </c>
      <c r="O370" s="25"/>
      <c r="P370" s="25"/>
      <c r="Q370" s="25"/>
      <c r="R370" s="25">
        <v>4.8900000000000002E-3</v>
      </c>
      <c r="S370" s="25">
        <f t="shared" si="89"/>
        <v>3.875E-3</v>
      </c>
      <c r="T370" s="25"/>
      <c r="U370" s="25"/>
      <c r="V370" s="25"/>
      <c r="W370" s="25">
        <v>3.5699999999999998E-3</v>
      </c>
      <c r="X370" s="25">
        <f t="shared" si="92"/>
        <v>2.555E-3</v>
      </c>
      <c r="Y370" s="25"/>
      <c r="Z370" s="25"/>
      <c r="AA370" s="25"/>
      <c r="AB370" s="25">
        <v>2.1700000000000001E-3</v>
      </c>
      <c r="AC370" s="25">
        <f t="shared" si="95"/>
        <v>1.0150000000000001E-3</v>
      </c>
    </row>
    <row r="371" spans="1:29" s="15" customFormat="1">
      <c r="A371" s="18">
        <v>619</v>
      </c>
      <c r="B371" s="25">
        <v>-1.2E-4</v>
      </c>
      <c r="C371" s="46">
        <v>3.6900000000000001E-3</v>
      </c>
      <c r="D371" s="25">
        <f t="shared" si="80"/>
        <v>2.5950000000000001E-3</v>
      </c>
      <c r="E371" s="46"/>
      <c r="F371" s="46"/>
      <c r="G371" s="46"/>
      <c r="H371" s="25">
        <v>4.2199999999999998E-3</v>
      </c>
      <c r="I371" s="25">
        <f t="shared" si="83"/>
        <v>3.1249999999999997E-3</v>
      </c>
      <c r="J371" s="25"/>
      <c r="K371" s="25"/>
      <c r="L371" s="25"/>
      <c r="M371" s="25">
        <v>2.8700000000000002E-3</v>
      </c>
      <c r="N371" s="25">
        <f t="shared" si="86"/>
        <v>1.7750000000000001E-3</v>
      </c>
      <c r="O371" s="25"/>
      <c r="P371" s="25"/>
      <c r="Q371" s="25"/>
      <c r="R371" s="25">
        <v>4.7600000000000003E-3</v>
      </c>
      <c r="S371" s="25">
        <f t="shared" si="89"/>
        <v>3.6650000000000003E-3</v>
      </c>
      <c r="T371" s="25"/>
      <c r="U371" s="25"/>
      <c r="V371" s="25"/>
      <c r="W371" s="25">
        <v>3.5100000000000001E-3</v>
      </c>
      <c r="X371" s="25">
        <f t="shared" si="92"/>
        <v>2.415E-3</v>
      </c>
      <c r="Y371" s="25"/>
      <c r="Z371" s="25"/>
      <c r="AA371" s="25"/>
      <c r="AB371" s="25">
        <v>2.31E-3</v>
      </c>
      <c r="AC371" s="25">
        <f t="shared" si="95"/>
        <v>1.0950000000000001E-3</v>
      </c>
    </row>
    <row r="372" spans="1:29" s="15" customFormat="1">
      <c r="A372" s="18">
        <v>620</v>
      </c>
      <c r="B372" s="25">
        <v>-2.5000000000000001E-4</v>
      </c>
      <c r="C372" s="46">
        <v>3.7200000000000002E-3</v>
      </c>
      <c r="D372" s="25">
        <f t="shared" si="80"/>
        <v>2.7500000000000003E-3</v>
      </c>
      <c r="E372" s="46"/>
      <c r="F372" s="46"/>
      <c r="G372" s="46"/>
      <c r="H372" s="25">
        <v>4.2900000000000004E-3</v>
      </c>
      <c r="I372" s="25">
        <f t="shared" si="83"/>
        <v>3.3200000000000005E-3</v>
      </c>
      <c r="J372" s="25"/>
      <c r="K372" s="25"/>
      <c r="L372" s="25"/>
      <c r="M372" s="25">
        <v>3.0100000000000001E-3</v>
      </c>
      <c r="N372" s="25">
        <f t="shared" si="86"/>
        <v>2.0400000000000001E-3</v>
      </c>
      <c r="O372" s="25"/>
      <c r="P372" s="25"/>
      <c r="Q372" s="25"/>
      <c r="R372" s="25">
        <v>4.8799999999999998E-3</v>
      </c>
      <c r="S372" s="25">
        <f t="shared" si="89"/>
        <v>3.9099999999999994E-3</v>
      </c>
      <c r="T372" s="25"/>
      <c r="U372" s="25"/>
      <c r="V372" s="25"/>
      <c r="W372" s="25">
        <v>3.6099999999999999E-3</v>
      </c>
      <c r="X372" s="25">
        <f t="shared" si="92"/>
        <v>2.64E-3</v>
      </c>
      <c r="Y372" s="25"/>
      <c r="Z372" s="25"/>
      <c r="AA372" s="25"/>
      <c r="AB372" s="25">
        <v>2.1900000000000001E-3</v>
      </c>
      <c r="AC372" s="25">
        <f t="shared" si="95"/>
        <v>9.7000000000000005E-4</v>
      </c>
    </row>
    <row r="373" spans="1:29" s="15" customFormat="1">
      <c r="A373" s="18">
        <v>621</v>
      </c>
      <c r="B373" s="25">
        <v>3.0000000000000001E-5</v>
      </c>
      <c r="C373" s="46">
        <v>3.5999999999999999E-3</v>
      </c>
      <c r="D373" s="25">
        <f t="shared" si="80"/>
        <v>2.405E-3</v>
      </c>
      <c r="E373" s="46"/>
      <c r="F373" s="46"/>
      <c r="G373" s="46"/>
      <c r="H373" s="25">
        <v>4.1999999999999997E-3</v>
      </c>
      <c r="I373" s="25">
        <f t="shared" si="83"/>
        <v>3.0049999999999999E-3</v>
      </c>
      <c r="J373" s="25"/>
      <c r="K373" s="25"/>
      <c r="L373" s="25"/>
      <c r="M373" s="25">
        <v>2.8500000000000001E-3</v>
      </c>
      <c r="N373" s="25">
        <f t="shared" si="86"/>
        <v>1.655E-3</v>
      </c>
      <c r="O373" s="25"/>
      <c r="P373" s="25"/>
      <c r="Q373" s="25"/>
      <c r="R373" s="25">
        <v>4.7200000000000002E-3</v>
      </c>
      <c r="S373" s="25">
        <f t="shared" si="89"/>
        <v>3.5250000000000004E-3</v>
      </c>
      <c r="T373" s="25"/>
      <c r="U373" s="25"/>
      <c r="V373" s="25"/>
      <c r="W373" s="25">
        <v>3.4299999999999999E-3</v>
      </c>
      <c r="X373" s="25">
        <f t="shared" si="92"/>
        <v>2.235E-3</v>
      </c>
      <c r="Y373" s="25"/>
      <c r="Z373" s="25"/>
      <c r="AA373" s="25"/>
      <c r="AB373" s="25">
        <v>2.3600000000000001E-3</v>
      </c>
      <c r="AC373" s="25">
        <f t="shared" si="95"/>
        <v>1.1950000000000001E-3</v>
      </c>
    </row>
    <row r="374" spans="1:29" s="15" customFormat="1">
      <c r="A374" s="18">
        <v>622</v>
      </c>
      <c r="B374" s="25">
        <v>-2.1000000000000001E-4</v>
      </c>
      <c r="C374" s="46">
        <v>3.6900000000000001E-3</v>
      </c>
      <c r="D374" s="25">
        <f t="shared" si="80"/>
        <v>2.6800000000000001E-3</v>
      </c>
      <c r="E374" s="46"/>
      <c r="F374" s="46"/>
      <c r="G374" s="46"/>
      <c r="H374" s="25">
        <v>4.2599999999999999E-3</v>
      </c>
      <c r="I374" s="25">
        <f t="shared" si="83"/>
        <v>3.2499999999999999E-3</v>
      </c>
      <c r="J374" s="25"/>
      <c r="K374" s="25"/>
      <c r="L374" s="25"/>
      <c r="M374" s="25">
        <v>2.8999999999999998E-3</v>
      </c>
      <c r="N374" s="25">
        <f t="shared" si="86"/>
        <v>1.8899999999999998E-3</v>
      </c>
      <c r="O374" s="25"/>
      <c r="P374" s="25"/>
      <c r="Q374" s="25"/>
      <c r="R374" s="25">
        <v>4.8300000000000001E-3</v>
      </c>
      <c r="S374" s="25">
        <f t="shared" si="89"/>
        <v>3.82E-3</v>
      </c>
      <c r="T374" s="25"/>
      <c r="U374" s="25"/>
      <c r="V374" s="25"/>
      <c r="W374" s="25">
        <v>3.5100000000000001E-3</v>
      </c>
      <c r="X374" s="25">
        <f t="shared" si="92"/>
        <v>2.5000000000000001E-3</v>
      </c>
      <c r="Y374" s="25"/>
      <c r="Z374" s="25"/>
      <c r="AA374" s="25"/>
      <c r="AB374" s="25">
        <v>2.2300000000000002E-3</v>
      </c>
      <c r="AC374" s="25">
        <f t="shared" si="95"/>
        <v>1.01E-3</v>
      </c>
    </row>
    <row r="375" spans="1:29" s="15" customFormat="1">
      <c r="A375" s="18">
        <v>623</v>
      </c>
      <c r="B375" s="25">
        <v>-1.0000000000000001E-5</v>
      </c>
      <c r="C375" s="46">
        <v>3.6600000000000001E-3</v>
      </c>
      <c r="D375" s="25">
        <f t="shared" si="80"/>
        <v>2.4400000000000003E-3</v>
      </c>
      <c r="E375" s="46"/>
      <c r="F375" s="46"/>
      <c r="G375" s="46"/>
      <c r="H375" s="25">
        <v>4.1799999999999997E-3</v>
      </c>
      <c r="I375" s="25">
        <f t="shared" si="83"/>
        <v>2.96E-3</v>
      </c>
      <c r="J375" s="25"/>
      <c r="K375" s="25"/>
      <c r="L375" s="25"/>
      <c r="M375" s="25">
        <v>2.8500000000000001E-3</v>
      </c>
      <c r="N375" s="25">
        <f t="shared" si="86"/>
        <v>1.6300000000000002E-3</v>
      </c>
      <c r="O375" s="25"/>
      <c r="P375" s="25"/>
      <c r="Q375" s="25"/>
      <c r="R375" s="25">
        <v>4.7699999999999999E-3</v>
      </c>
      <c r="S375" s="25">
        <f t="shared" si="89"/>
        <v>3.5500000000000002E-3</v>
      </c>
      <c r="T375" s="25"/>
      <c r="U375" s="25"/>
      <c r="V375" s="25"/>
      <c r="W375" s="25">
        <v>3.5200000000000001E-3</v>
      </c>
      <c r="X375" s="25">
        <f t="shared" si="92"/>
        <v>2.3E-3</v>
      </c>
      <c r="Y375" s="25"/>
      <c r="Z375" s="25"/>
      <c r="AA375" s="25"/>
      <c r="AB375" s="25">
        <v>2.4499999999999999E-3</v>
      </c>
      <c r="AC375" s="25">
        <f t="shared" si="95"/>
        <v>1.2199999999999999E-3</v>
      </c>
    </row>
    <row r="376" spans="1:29" s="15" customFormat="1">
      <c r="A376" s="18">
        <v>624</v>
      </c>
      <c r="B376" s="25">
        <v>-2.3000000000000001E-4</v>
      </c>
      <c r="C376" s="46">
        <v>3.7699999999999999E-3</v>
      </c>
      <c r="D376" s="25">
        <f t="shared" si="80"/>
        <v>2.7200000000000002E-3</v>
      </c>
      <c r="E376" s="46"/>
      <c r="F376" s="46"/>
      <c r="G376" s="46"/>
      <c r="H376" s="25">
        <v>4.2500000000000003E-3</v>
      </c>
      <c r="I376" s="25">
        <f t="shared" si="83"/>
        <v>3.2000000000000006E-3</v>
      </c>
      <c r="J376" s="25"/>
      <c r="K376" s="25"/>
      <c r="L376" s="25"/>
      <c r="M376" s="25">
        <v>2.9299999999999999E-3</v>
      </c>
      <c r="N376" s="25">
        <f t="shared" si="86"/>
        <v>1.8799999999999999E-3</v>
      </c>
      <c r="O376" s="25"/>
      <c r="P376" s="25"/>
      <c r="Q376" s="25"/>
      <c r="R376" s="25">
        <v>4.79E-3</v>
      </c>
      <c r="S376" s="25">
        <f t="shared" si="89"/>
        <v>3.7400000000000003E-3</v>
      </c>
      <c r="T376" s="25"/>
      <c r="U376" s="25"/>
      <c r="V376" s="25"/>
      <c r="W376" s="25">
        <v>3.4499999999999999E-3</v>
      </c>
      <c r="X376" s="25">
        <f t="shared" si="92"/>
        <v>2.4000000000000002E-3</v>
      </c>
      <c r="Y376" s="25"/>
      <c r="Z376" s="25"/>
      <c r="AA376" s="25"/>
      <c r="AB376" s="25">
        <v>2.33E-3</v>
      </c>
      <c r="AC376" s="25">
        <f t="shared" si="95"/>
        <v>1.0499999999999999E-3</v>
      </c>
    </row>
    <row r="377" spans="1:29" s="15" customFormat="1">
      <c r="A377" s="18">
        <v>625</v>
      </c>
      <c r="B377" s="25">
        <v>-5.0000000000000002E-5</v>
      </c>
      <c r="C377" s="46">
        <v>3.7000000000000002E-3</v>
      </c>
      <c r="D377" s="25">
        <f t="shared" si="80"/>
        <v>2.5100000000000001E-3</v>
      </c>
      <c r="E377" s="46"/>
      <c r="F377" s="46"/>
      <c r="G377" s="46"/>
      <c r="H377" s="25">
        <v>4.2100000000000002E-3</v>
      </c>
      <c r="I377" s="25">
        <f t="shared" si="83"/>
        <v>3.0200000000000001E-3</v>
      </c>
      <c r="J377" s="25"/>
      <c r="K377" s="25"/>
      <c r="L377" s="25"/>
      <c r="M377" s="25">
        <v>2.9099999999999998E-3</v>
      </c>
      <c r="N377" s="25">
        <f t="shared" si="86"/>
        <v>1.72E-3</v>
      </c>
      <c r="O377" s="25"/>
      <c r="P377" s="25"/>
      <c r="Q377" s="25"/>
      <c r="R377" s="25">
        <v>4.7600000000000003E-3</v>
      </c>
      <c r="S377" s="25">
        <f t="shared" si="89"/>
        <v>3.5700000000000003E-3</v>
      </c>
      <c r="T377" s="25"/>
      <c r="U377" s="25"/>
      <c r="V377" s="25"/>
      <c r="W377" s="25">
        <v>3.46E-3</v>
      </c>
      <c r="X377" s="25">
        <f t="shared" si="92"/>
        <v>2.2700000000000003E-3</v>
      </c>
      <c r="Y377" s="25"/>
      <c r="Z377" s="25"/>
      <c r="AA377" s="25"/>
      <c r="AB377" s="25">
        <v>2.4299999999999999E-3</v>
      </c>
      <c r="AC377" s="25">
        <f t="shared" si="95"/>
        <v>1.1899999999999999E-3</v>
      </c>
    </row>
    <row r="378" spans="1:29" s="15" customFormat="1">
      <c r="A378" s="18">
        <v>626</v>
      </c>
      <c r="B378" s="25">
        <v>-1.6000000000000001E-4</v>
      </c>
      <c r="C378" s="46">
        <v>3.7499999999999999E-3</v>
      </c>
      <c r="D378" s="25">
        <f t="shared" si="80"/>
        <v>2.6699999999999996E-3</v>
      </c>
      <c r="E378" s="46"/>
      <c r="F378" s="46"/>
      <c r="G378" s="46"/>
      <c r="H378" s="25">
        <v>4.2199999999999998E-3</v>
      </c>
      <c r="I378" s="25">
        <f t="shared" si="83"/>
        <v>3.1399999999999996E-3</v>
      </c>
      <c r="J378" s="25"/>
      <c r="K378" s="25"/>
      <c r="L378" s="25"/>
      <c r="M378" s="25">
        <v>2.96E-3</v>
      </c>
      <c r="N378" s="25">
        <f t="shared" si="86"/>
        <v>1.8799999999999999E-3</v>
      </c>
      <c r="O378" s="25"/>
      <c r="P378" s="25"/>
      <c r="Q378" s="25"/>
      <c r="R378" s="25">
        <v>4.8599999999999997E-3</v>
      </c>
      <c r="S378" s="25">
        <f t="shared" si="89"/>
        <v>3.7799999999999995E-3</v>
      </c>
      <c r="T378" s="25"/>
      <c r="U378" s="25"/>
      <c r="V378" s="25"/>
      <c r="W378" s="25">
        <v>3.5699999999999998E-3</v>
      </c>
      <c r="X378" s="25">
        <f t="shared" si="92"/>
        <v>2.49E-3</v>
      </c>
      <c r="Y378" s="25"/>
      <c r="Z378" s="25"/>
      <c r="AA378" s="25"/>
      <c r="AB378" s="25">
        <v>2.32E-3</v>
      </c>
      <c r="AC378" s="25">
        <f t="shared" si="95"/>
        <v>1.08E-3</v>
      </c>
    </row>
    <row r="379" spans="1:29" s="15" customFormat="1">
      <c r="A379" s="18">
        <v>627</v>
      </c>
      <c r="B379" s="25">
        <v>8.0000000000000007E-5</v>
      </c>
      <c r="C379" s="46">
        <v>3.62E-3</v>
      </c>
      <c r="D379" s="25">
        <f t="shared" si="80"/>
        <v>2.4250000000000001E-3</v>
      </c>
      <c r="E379" s="46"/>
      <c r="F379" s="46"/>
      <c r="G379" s="46"/>
      <c r="H379" s="25">
        <v>4.13E-3</v>
      </c>
      <c r="I379" s="25">
        <f t="shared" si="83"/>
        <v>2.9350000000000001E-3</v>
      </c>
      <c r="J379" s="25"/>
      <c r="K379" s="25"/>
      <c r="L379" s="25"/>
      <c r="M379" s="25">
        <v>2.8500000000000001E-3</v>
      </c>
      <c r="N379" s="25">
        <f t="shared" si="86"/>
        <v>1.655E-3</v>
      </c>
      <c r="O379" s="25"/>
      <c r="P379" s="25"/>
      <c r="Q379" s="25"/>
      <c r="R379" s="25">
        <v>4.6899999999999997E-3</v>
      </c>
      <c r="S379" s="25">
        <f t="shared" si="89"/>
        <v>3.4949999999999998E-3</v>
      </c>
      <c r="T379" s="25"/>
      <c r="U379" s="25"/>
      <c r="V379" s="25"/>
      <c r="W379" s="25">
        <v>3.4099999999999998E-3</v>
      </c>
      <c r="X379" s="25">
        <f t="shared" si="92"/>
        <v>2.215E-3</v>
      </c>
      <c r="Y379" s="25"/>
      <c r="Z379" s="25"/>
      <c r="AA379" s="25"/>
      <c r="AB379" s="25">
        <v>2.31E-3</v>
      </c>
      <c r="AC379" s="25">
        <f t="shared" si="95"/>
        <v>1.1950000000000001E-3</v>
      </c>
    </row>
    <row r="380" spans="1:29" s="15" customFormat="1">
      <c r="A380" s="18">
        <v>628</v>
      </c>
      <c r="B380" s="25">
        <v>-2.3000000000000001E-4</v>
      </c>
      <c r="C380" s="46">
        <v>3.7799999999999999E-3</v>
      </c>
      <c r="D380" s="25">
        <f t="shared" si="80"/>
        <v>2.6750000000000003E-3</v>
      </c>
      <c r="E380" s="46"/>
      <c r="F380" s="46"/>
      <c r="G380" s="46"/>
      <c r="H380" s="25">
        <v>4.2199999999999998E-3</v>
      </c>
      <c r="I380" s="25">
        <f t="shared" si="83"/>
        <v>3.1149999999999997E-3</v>
      </c>
      <c r="J380" s="25"/>
      <c r="K380" s="25"/>
      <c r="L380" s="25"/>
      <c r="M380" s="25">
        <v>2.8900000000000002E-3</v>
      </c>
      <c r="N380" s="25">
        <f t="shared" si="86"/>
        <v>1.7850000000000003E-3</v>
      </c>
      <c r="O380" s="25"/>
      <c r="P380" s="25"/>
      <c r="Q380" s="25"/>
      <c r="R380" s="25">
        <v>4.7699999999999999E-3</v>
      </c>
      <c r="S380" s="25">
        <f t="shared" si="89"/>
        <v>3.6649999999999999E-3</v>
      </c>
      <c r="T380" s="25"/>
      <c r="U380" s="25"/>
      <c r="V380" s="25"/>
      <c r="W380" s="25">
        <v>3.46E-3</v>
      </c>
      <c r="X380" s="25">
        <f t="shared" si="92"/>
        <v>2.3550000000000003E-3</v>
      </c>
      <c r="Y380" s="25"/>
      <c r="Z380" s="25"/>
      <c r="AA380" s="25"/>
      <c r="AB380" s="25">
        <v>2.4399999999999999E-3</v>
      </c>
      <c r="AC380" s="25">
        <f t="shared" si="95"/>
        <v>1.1049999999999999E-3</v>
      </c>
    </row>
    <row r="381" spans="1:29" s="15" customFormat="1">
      <c r="A381" s="18">
        <v>629</v>
      </c>
      <c r="B381" s="25">
        <v>-1.2999999999999999E-4</v>
      </c>
      <c r="C381" s="46">
        <v>3.6700000000000001E-3</v>
      </c>
      <c r="D381" s="25">
        <f t="shared" si="80"/>
        <v>2.5950000000000001E-3</v>
      </c>
      <c r="E381" s="46"/>
      <c r="F381" s="46"/>
      <c r="G381" s="46"/>
      <c r="H381" s="25">
        <v>4.13E-3</v>
      </c>
      <c r="I381" s="25">
        <f t="shared" si="83"/>
        <v>3.055E-3</v>
      </c>
      <c r="J381" s="25"/>
      <c r="K381" s="25"/>
      <c r="L381" s="25"/>
      <c r="M381" s="25">
        <v>2.8999999999999998E-3</v>
      </c>
      <c r="N381" s="25">
        <f t="shared" si="86"/>
        <v>1.8249999999999998E-3</v>
      </c>
      <c r="O381" s="25"/>
      <c r="P381" s="25"/>
      <c r="Q381" s="25"/>
      <c r="R381" s="25">
        <v>4.7400000000000003E-3</v>
      </c>
      <c r="S381" s="25">
        <f t="shared" si="89"/>
        <v>3.6650000000000003E-3</v>
      </c>
      <c r="T381" s="25"/>
      <c r="U381" s="25"/>
      <c r="V381" s="25"/>
      <c r="W381" s="25">
        <v>3.4299999999999999E-3</v>
      </c>
      <c r="X381" s="25">
        <f t="shared" si="92"/>
        <v>2.3549999999999999E-3</v>
      </c>
      <c r="Y381" s="25"/>
      <c r="Z381" s="25"/>
      <c r="AA381" s="25"/>
      <c r="AB381" s="25">
        <v>2.2799999999999999E-3</v>
      </c>
      <c r="AC381" s="25">
        <f t="shared" si="95"/>
        <v>1.075E-3</v>
      </c>
    </row>
    <row r="382" spans="1:29" s="15" customFormat="1">
      <c r="A382" s="18">
        <v>630</v>
      </c>
      <c r="B382" s="25">
        <v>-6.8999999999999997E-5</v>
      </c>
      <c r="C382" s="46">
        <v>3.7399999999999998E-3</v>
      </c>
      <c r="D382" s="25">
        <f t="shared" si="80"/>
        <v>2.5694999999999997E-3</v>
      </c>
      <c r="E382" s="46"/>
      <c r="F382" s="46"/>
      <c r="G382" s="46"/>
      <c r="H382" s="25">
        <v>4.1200000000000004E-3</v>
      </c>
      <c r="I382" s="25">
        <f t="shared" si="83"/>
        <v>2.9495000000000007E-3</v>
      </c>
      <c r="J382" s="25"/>
      <c r="K382" s="25"/>
      <c r="L382" s="25"/>
      <c r="M382" s="25">
        <v>2.7200000000000002E-3</v>
      </c>
      <c r="N382" s="25">
        <f t="shared" si="86"/>
        <v>1.5495000000000003E-3</v>
      </c>
      <c r="O382" s="25"/>
      <c r="P382" s="25"/>
      <c r="Q382" s="25"/>
      <c r="R382" s="25">
        <v>4.79E-3</v>
      </c>
      <c r="S382" s="25">
        <f t="shared" si="89"/>
        <v>3.6195000000000003E-3</v>
      </c>
      <c r="T382" s="25"/>
      <c r="U382" s="25"/>
      <c r="V382" s="25"/>
      <c r="W382" s="25">
        <v>3.5200000000000001E-3</v>
      </c>
      <c r="X382" s="25">
        <f t="shared" si="92"/>
        <v>2.3495E-3</v>
      </c>
      <c r="Y382" s="25"/>
      <c r="Z382" s="25"/>
      <c r="AA382" s="25"/>
      <c r="AB382" s="25">
        <v>2.4099999999999998E-3</v>
      </c>
      <c r="AC382" s="25">
        <f t="shared" si="95"/>
        <v>1.1704999999999999E-3</v>
      </c>
    </row>
    <row r="383" spans="1:29" s="15" customFormat="1">
      <c r="A383" s="18">
        <v>631</v>
      </c>
      <c r="B383" s="25">
        <v>-1.6000000000000001E-4</v>
      </c>
      <c r="C383" s="46">
        <v>3.64E-3</v>
      </c>
      <c r="D383" s="25">
        <f t="shared" si="80"/>
        <v>2.5000000000000001E-3</v>
      </c>
      <c r="E383" s="46"/>
      <c r="F383" s="46"/>
      <c r="G383" s="46"/>
      <c r="H383" s="25">
        <v>4.1000000000000003E-3</v>
      </c>
      <c r="I383" s="25">
        <f t="shared" si="83"/>
        <v>2.9600000000000004E-3</v>
      </c>
      <c r="J383" s="25"/>
      <c r="K383" s="25"/>
      <c r="L383" s="25"/>
      <c r="M383" s="25">
        <v>2.7899999999999999E-3</v>
      </c>
      <c r="N383" s="25">
        <f t="shared" si="86"/>
        <v>1.65E-3</v>
      </c>
      <c r="O383" s="25"/>
      <c r="P383" s="25"/>
      <c r="Q383" s="25"/>
      <c r="R383" s="25">
        <v>4.6899999999999997E-3</v>
      </c>
      <c r="S383" s="25">
        <f t="shared" si="89"/>
        <v>3.5499999999999998E-3</v>
      </c>
      <c r="T383" s="25"/>
      <c r="U383" s="25"/>
      <c r="V383" s="25"/>
      <c r="W383" s="25">
        <v>3.3899999999999998E-3</v>
      </c>
      <c r="X383" s="25">
        <f t="shared" si="92"/>
        <v>2.2499999999999998E-3</v>
      </c>
      <c r="Y383" s="25"/>
      <c r="Z383" s="25"/>
      <c r="AA383" s="25"/>
      <c r="AB383" s="25">
        <v>2.4399999999999999E-3</v>
      </c>
      <c r="AC383" s="25">
        <f t="shared" si="95"/>
        <v>1.14E-3</v>
      </c>
    </row>
    <row r="384" spans="1:29" s="15" customFormat="1">
      <c r="A384" s="18">
        <v>632</v>
      </c>
      <c r="B384" s="25">
        <v>-1E-4</v>
      </c>
      <c r="C384" s="46">
        <v>3.5400000000000002E-3</v>
      </c>
      <c r="D384" s="25">
        <f t="shared" si="80"/>
        <v>2.4250000000000001E-3</v>
      </c>
      <c r="E384" s="46"/>
      <c r="F384" s="46"/>
      <c r="G384" s="46"/>
      <c r="H384" s="25">
        <v>4.0800000000000003E-3</v>
      </c>
      <c r="I384" s="25">
        <f t="shared" si="83"/>
        <v>2.9650000000000002E-3</v>
      </c>
      <c r="J384" s="25"/>
      <c r="K384" s="25"/>
      <c r="L384" s="25"/>
      <c r="M384" s="25">
        <v>2.8600000000000001E-3</v>
      </c>
      <c r="N384" s="25">
        <f t="shared" si="86"/>
        <v>1.745E-3</v>
      </c>
      <c r="O384" s="25"/>
      <c r="P384" s="25"/>
      <c r="Q384" s="25"/>
      <c r="R384" s="25">
        <v>4.7099999999999998E-3</v>
      </c>
      <c r="S384" s="25">
        <f t="shared" si="89"/>
        <v>3.5949999999999997E-3</v>
      </c>
      <c r="T384" s="25"/>
      <c r="U384" s="25"/>
      <c r="V384" s="25"/>
      <c r="W384" s="25">
        <v>3.4299999999999999E-3</v>
      </c>
      <c r="X384" s="25">
        <f t="shared" si="92"/>
        <v>2.3149999999999998E-3</v>
      </c>
      <c r="Y384" s="25"/>
      <c r="Z384" s="25"/>
      <c r="AA384" s="25"/>
      <c r="AB384" s="25">
        <v>2.33E-3</v>
      </c>
      <c r="AC384" s="25">
        <f t="shared" si="95"/>
        <v>1.1150000000000001E-3</v>
      </c>
    </row>
    <row r="385" spans="1:29" s="15" customFormat="1">
      <c r="A385" s="18">
        <v>633</v>
      </c>
      <c r="B385" s="25">
        <v>-1E-4</v>
      </c>
      <c r="C385" s="46">
        <v>3.6600000000000001E-3</v>
      </c>
      <c r="D385" s="25">
        <f t="shared" si="80"/>
        <v>2.5349999999999999E-3</v>
      </c>
      <c r="E385" s="46"/>
      <c r="F385" s="46"/>
      <c r="G385" s="46"/>
      <c r="H385" s="25">
        <v>4.1099999999999999E-3</v>
      </c>
      <c r="I385" s="25">
        <f t="shared" si="83"/>
        <v>2.9849999999999998E-3</v>
      </c>
      <c r="J385" s="25"/>
      <c r="K385" s="25"/>
      <c r="L385" s="25"/>
      <c r="M385" s="25">
        <v>2.8400000000000001E-3</v>
      </c>
      <c r="N385" s="25">
        <f t="shared" si="86"/>
        <v>1.7149999999999999E-3</v>
      </c>
      <c r="O385" s="25"/>
      <c r="P385" s="25"/>
      <c r="Q385" s="25"/>
      <c r="R385" s="25">
        <v>4.7400000000000003E-3</v>
      </c>
      <c r="S385" s="25">
        <f t="shared" si="89"/>
        <v>3.6150000000000002E-3</v>
      </c>
      <c r="T385" s="25"/>
      <c r="U385" s="25"/>
      <c r="V385" s="25"/>
      <c r="W385" s="25">
        <v>3.3400000000000001E-3</v>
      </c>
      <c r="X385" s="25">
        <f t="shared" si="92"/>
        <v>2.215E-3</v>
      </c>
      <c r="Y385" s="25"/>
      <c r="Z385" s="25"/>
      <c r="AA385" s="25"/>
      <c r="AB385" s="25">
        <v>2.3500000000000001E-3</v>
      </c>
      <c r="AC385" s="25">
        <f t="shared" si="95"/>
        <v>1.1250000000000001E-3</v>
      </c>
    </row>
    <row r="386" spans="1:29" s="15" customFormat="1">
      <c r="A386" s="18">
        <v>634</v>
      </c>
      <c r="B386" s="25">
        <v>-6.8999999999999997E-5</v>
      </c>
      <c r="C386" s="46">
        <v>3.65E-3</v>
      </c>
      <c r="D386" s="25">
        <f t="shared" si="80"/>
        <v>2.5095E-3</v>
      </c>
      <c r="E386" s="46"/>
      <c r="F386" s="46"/>
      <c r="G386" s="46"/>
      <c r="H386" s="25">
        <v>4.1900000000000001E-3</v>
      </c>
      <c r="I386" s="25">
        <f t="shared" si="83"/>
        <v>3.0495000000000001E-3</v>
      </c>
      <c r="J386" s="25"/>
      <c r="K386" s="25"/>
      <c r="L386" s="25"/>
      <c r="M386" s="25">
        <v>2.8500000000000001E-3</v>
      </c>
      <c r="N386" s="25">
        <f t="shared" si="86"/>
        <v>1.7095000000000001E-3</v>
      </c>
      <c r="O386" s="25"/>
      <c r="P386" s="25"/>
      <c r="Q386" s="25"/>
      <c r="R386" s="25">
        <v>4.62E-3</v>
      </c>
      <c r="S386" s="25">
        <f t="shared" si="89"/>
        <v>3.4795E-3</v>
      </c>
      <c r="T386" s="25"/>
      <c r="U386" s="25"/>
      <c r="V386" s="25"/>
      <c r="W386" s="25">
        <v>3.3700000000000002E-3</v>
      </c>
      <c r="X386" s="25">
        <f t="shared" si="92"/>
        <v>2.2295000000000001E-3</v>
      </c>
      <c r="Y386" s="25"/>
      <c r="Z386" s="25"/>
      <c r="AA386" s="25"/>
      <c r="AB386" s="25">
        <v>2.3500000000000001E-3</v>
      </c>
      <c r="AC386" s="25">
        <f t="shared" si="95"/>
        <v>1.1405E-3</v>
      </c>
    </row>
    <row r="387" spans="1:29" s="15" customFormat="1">
      <c r="A387" s="18">
        <v>635</v>
      </c>
      <c r="B387" s="25">
        <v>-1.2E-4</v>
      </c>
      <c r="C387" s="46">
        <v>3.6600000000000001E-3</v>
      </c>
      <c r="D387" s="25">
        <f t="shared" ref="D387:D450" si="96">C387-AC387</f>
        <v>2.5799999999999998E-3</v>
      </c>
      <c r="E387" s="46"/>
      <c r="F387" s="46"/>
      <c r="G387" s="46"/>
      <c r="H387" s="25">
        <v>4.0699999999999998E-3</v>
      </c>
      <c r="I387" s="25">
        <f t="shared" ref="I387:I450" si="97">H387-AC387</f>
        <v>2.9899999999999996E-3</v>
      </c>
      <c r="J387" s="25"/>
      <c r="K387" s="25"/>
      <c r="L387" s="25"/>
      <c r="M387" s="25">
        <v>2.7399999999999998E-3</v>
      </c>
      <c r="N387" s="25">
        <f t="shared" ref="N387:N450" si="98">M387-AC387</f>
        <v>1.6599999999999998E-3</v>
      </c>
      <c r="O387" s="25"/>
      <c r="P387" s="25"/>
      <c r="Q387" s="25"/>
      <c r="R387" s="25">
        <v>4.64E-3</v>
      </c>
      <c r="S387" s="25">
        <f t="shared" ref="S387:S450" si="99">R387-AC387</f>
        <v>3.5599999999999998E-3</v>
      </c>
      <c r="T387" s="25"/>
      <c r="U387" s="25"/>
      <c r="V387" s="25"/>
      <c r="W387" s="25">
        <v>3.2699999999999999E-3</v>
      </c>
      <c r="X387" s="25">
        <f t="shared" ref="X387:X450" si="100">W387-AC387</f>
        <v>2.1900000000000001E-3</v>
      </c>
      <c r="Y387" s="25"/>
      <c r="Z387" s="25"/>
      <c r="AA387" s="25"/>
      <c r="AB387" s="25">
        <v>2.2799999999999999E-3</v>
      </c>
      <c r="AC387" s="25">
        <f t="shared" ref="AC387:AC450" si="101">(B387+AB387)/2</f>
        <v>1.08E-3</v>
      </c>
    </row>
    <row r="388" spans="1:29" s="15" customFormat="1">
      <c r="A388" s="18">
        <v>636</v>
      </c>
      <c r="B388" s="25">
        <v>-2.0000000000000002E-5</v>
      </c>
      <c r="C388" s="46">
        <v>3.5899999999999999E-3</v>
      </c>
      <c r="D388" s="25">
        <f t="shared" si="96"/>
        <v>2.3699999999999997E-3</v>
      </c>
      <c r="E388" s="46"/>
      <c r="F388" s="46"/>
      <c r="G388" s="46"/>
      <c r="H388" s="25">
        <v>4.2100000000000002E-3</v>
      </c>
      <c r="I388" s="25">
        <f t="shared" si="97"/>
        <v>2.9900000000000005E-3</v>
      </c>
      <c r="J388" s="25"/>
      <c r="K388" s="25"/>
      <c r="L388" s="25"/>
      <c r="M388" s="25">
        <v>2.7299999999999998E-3</v>
      </c>
      <c r="N388" s="25">
        <f t="shared" si="98"/>
        <v>1.5099999999999998E-3</v>
      </c>
      <c r="O388" s="25"/>
      <c r="P388" s="25"/>
      <c r="Q388" s="25"/>
      <c r="R388" s="25">
        <v>4.7099999999999998E-3</v>
      </c>
      <c r="S388" s="25">
        <f t="shared" si="99"/>
        <v>3.49E-3</v>
      </c>
      <c r="T388" s="25"/>
      <c r="U388" s="25"/>
      <c r="V388" s="25"/>
      <c r="W388" s="25">
        <v>3.46E-3</v>
      </c>
      <c r="X388" s="25">
        <f t="shared" si="100"/>
        <v>2.2399999999999998E-3</v>
      </c>
      <c r="Y388" s="25"/>
      <c r="Z388" s="25"/>
      <c r="AA388" s="25"/>
      <c r="AB388" s="25">
        <v>2.4599999999999999E-3</v>
      </c>
      <c r="AC388" s="25">
        <f t="shared" si="101"/>
        <v>1.2199999999999999E-3</v>
      </c>
    </row>
    <row r="389" spans="1:29" s="15" customFormat="1">
      <c r="A389" s="18">
        <v>637</v>
      </c>
      <c r="B389" s="25">
        <v>-8.0000000000000007E-5</v>
      </c>
      <c r="C389" s="46">
        <v>3.5500000000000002E-3</v>
      </c>
      <c r="D389" s="25">
        <f t="shared" si="96"/>
        <v>2.4100000000000002E-3</v>
      </c>
      <c r="E389" s="46"/>
      <c r="F389" s="46"/>
      <c r="G389" s="46"/>
      <c r="H389" s="25">
        <v>3.8999999999999998E-3</v>
      </c>
      <c r="I389" s="25">
        <f t="shared" si="97"/>
        <v>2.7599999999999999E-3</v>
      </c>
      <c r="J389" s="25"/>
      <c r="K389" s="25"/>
      <c r="L389" s="25"/>
      <c r="M389" s="25">
        <v>2.6700000000000001E-3</v>
      </c>
      <c r="N389" s="25">
        <f t="shared" si="98"/>
        <v>1.5300000000000001E-3</v>
      </c>
      <c r="O389" s="25"/>
      <c r="P389" s="25"/>
      <c r="Q389" s="25"/>
      <c r="R389" s="25">
        <v>4.5300000000000002E-3</v>
      </c>
      <c r="S389" s="25">
        <f t="shared" si="99"/>
        <v>3.3900000000000002E-3</v>
      </c>
      <c r="T389" s="25"/>
      <c r="U389" s="25"/>
      <c r="V389" s="25"/>
      <c r="W389" s="25">
        <v>3.1800000000000001E-3</v>
      </c>
      <c r="X389" s="25">
        <f t="shared" si="100"/>
        <v>2.0400000000000001E-3</v>
      </c>
      <c r="Y389" s="25"/>
      <c r="Z389" s="25"/>
      <c r="AA389" s="25"/>
      <c r="AB389" s="25">
        <v>2.3600000000000001E-3</v>
      </c>
      <c r="AC389" s="25">
        <f t="shared" si="101"/>
        <v>1.14E-3</v>
      </c>
    </row>
    <row r="390" spans="1:29" s="15" customFormat="1">
      <c r="A390" s="18">
        <v>638</v>
      </c>
      <c r="B390" s="25">
        <v>1.0000000000000001E-5</v>
      </c>
      <c r="C390" s="46">
        <v>3.5999999999999999E-3</v>
      </c>
      <c r="D390" s="25">
        <f t="shared" si="96"/>
        <v>2.3899999999999998E-3</v>
      </c>
      <c r="E390" s="46"/>
      <c r="F390" s="46"/>
      <c r="G390" s="46"/>
      <c r="H390" s="25">
        <v>4.2100000000000002E-3</v>
      </c>
      <c r="I390" s="25">
        <f t="shared" si="97"/>
        <v>3.0000000000000001E-3</v>
      </c>
      <c r="J390" s="25"/>
      <c r="K390" s="25"/>
      <c r="L390" s="25"/>
      <c r="M390" s="25">
        <v>2.82E-3</v>
      </c>
      <c r="N390" s="25">
        <f t="shared" si="98"/>
        <v>1.6100000000000001E-3</v>
      </c>
      <c r="O390" s="25"/>
      <c r="P390" s="25"/>
      <c r="Q390" s="25"/>
      <c r="R390" s="25">
        <v>4.4900000000000001E-3</v>
      </c>
      <c r="S390" s="25">
        <f t="shared" si="99"/>
        <v>3.2799999999999999E-3</v>
      </c>
      <c r="T390" s="25"/>
      <c r="U390" s="25"/>
      <c r="V390" s="25"/>
      <c r="W390" s="25">
        <v>3.4099999999999998E-3</v>
      </c>
      <c r="X390" s="25">
        <f t="shared" si="100"/>
        <v>2.1999999999999997E-3</v>
      </c>
      <c r="Y390" s="25"/>
      <c r="Z390" s="25"/>
      <c r="AA390" s="25"/>
      <c r="AB390" s="25">
        <v>2.4099999999999998E-3</v>
      </c>
      <c r="AC390" s="25">
        <f t="shared" si="101"/>
        <v>1.2099999999999999E-3</v>
      </c>
    </row>
    <row r="391" spans="1:29" s="15" customFormat="1">
      <c r="A391" s="18">
        <v>639</v>
      </c>
      <c r="B391" s="25">
        <v>-1.4999999999999999E-4</v>
      </c>
      <c r="C391" s="46">
        <v>3.6099999999999999E-3</v>
      </c>
      <c r="D391" s="25">
        <f t="shared" si="96"/>
        <v>2.48E-3</v>
      </c>
      <c r="E391" s="46"/>
      <c r="F391" s="46"/>
      <c r="G391" s="46"/>
      <c r="H391" s="25">
        <v>3.96E-3</v>
      </c>
      <c r="I391" s="25">
        <f t="shared" si="97"/>
        <v>2.8300000000000001E-3</v>
      </c>
      <c r="J391" s="25"/>
      <c r="K391" s="25"/>
      <c r="L391" s="25"/>
      <c r="M391" s="25">
        <v>2.82E-3</v>
      </c>
      <c r="N391" s="25">
        <f t="shared" si="98"/>
        <v>1.6900000000000001E-3</v>
      </c>
      <c r="O391" s="25"/>
      <c r="P391" s="25"/>
      <c r="Q391" s="25"/>
      <c r="R391" s="25">
        <v>4.5300000000000002E-3</v>
      </c>
      <c r="S391" s="25">
        <f t="shared" si="99"/>
        <v>3.4000000000000002E-3</v>
      </c>
      <c r="T391" s="25"/>
      <c r="U391" s="25"/>
      <c r="V391" s="25"/>
      <c r="W391" s="25">
        <v>3.3300000000000001E-3</v>
      </c>
      <c r="X391" s="25">
        <f t="shared" si="100"/>
        <v>2.2000000000000001E-3</v>
      </c>
      <c r="Y391" s="25"/>
      <c r="Z391" s="25"/>
      <c r="AA391" s="25"/>
      <c r="AB391" s="25">
        <v>2.4099999999999998E-3</v>
      </c>
      <c r="AC391" s="25">
        <f t="shared" si="101"/>
        <v>1.1299999999999999E-3</v>
      </c>
    </row>
    <row r="392" spans="1:29" s="15" customFormat="1">
      <c r="A392" s="18">
        <v>640</v>
      </c>
      <c r="B392" s="25">
        <v>-6.0000000000000002E-5</v>
      </c>
      <c r="C392" s="46">
        <v>3.63E-3</v>
      </c>
      <c r="D392" s="25">
        <f t="shared" si="96"/>
        <v>2.4350000000000001E-3</v>
      </c>
      <c r="E392" s="46"/>
      <c r="F392" s="46"/>
      <c r="G392" s="46"/>
      <c r="H392" s="25">
        <v>4.1000000000000003E-3</v>
      </c>
      <c r="I392" s="25">
        <f t="shared" si="97"/>
        <v>2.9050000000000005E-3</v>
      </c>
      <c r="J392" s="25"/>
      <c r="K392" s="25"/>
      <c r="L392" s="25"/>
      <c r="M392" s="25">
        <v>2.7899999999999999E-3</v>
      </c>
      <c r="N392" s="25">
        <f t="shared" si="98"/>
        <v>1.5950000000000001E-3</v>
      </c>
      <c r="O392" s="25"/>
      <c r="P392" s="25"/>
      <c r="Q392" s="25"/>
      <c r="R392" s="25">
        <v>4.6699999999999997E-3</v>
      </c>
      <c r="S392" s="25">
        <f t="shared" si="99"/>
        <v>3.4749999999999998E-3</v>
      </c>
      <c r="T392" s="25"/>
      <c r="U392" s="25"/>
      <c r="V392" s="25"/>
      <c r="W392" s="25">
        <v>3.46E-3</v>
      </c>
      <c r="X392" s="25">
        <f t="shared" si="100"/>
        <v>2.2650000000000001E-3</v>
      </c>
      <c r="Y392" s="25"/>
      <c r="Z392" s="25"/>
      <c r="AA392" s="25"/>
      <c r="AB392" s="25">
        <v>2.4499999999999999E-3</v>
      </c>
      <c r="AC392" s="25">
        <f t="shared" si="101"/>
        <v>1.1949999999999999E-3</v>
      </c>
    </row>
    <row r="393" spans="1:29" s="15" customFormat="1">
      <c r="A393" s="18">
        <v>641</v>
      </c>
      <c r="B393" s="25">
        <v>-2.1000000000000001E-4</v>
      </c>
      <c r="C393" s="46">
        <v>3.5699999999999998E-3</v>
      </c>
      <c r="D393" s="25">
        <f t="shared" si="96"/>
        <v>2.4599999999999999E-3</v>
      </c>
      <c r="E393" s="46"/>
      <c r="F393" s="46"/>
      <c r="G393" s="46"/>
      <c r="H393" s="25">
        <v>3.9699999999999996E-3</v>
      </c>
      <c r="I393" s="25">
        <f t="shared" si="97"/>
        <v>2.8599999999999997E-3</v>
      </c>
      <c r="J393" s="25"/>
      <c r="K393" s="25"/>
      <c r="L393" s="25"/>
      <c r="M393" s="25">
        <v>2.7200000000000002E-3</v>
      </c>
      <c r="N393" s="25">
        <f t="shared" si="98"/>
        <v>1.6100000000000003E-3</v>
      </c>
      <c r="O393" s="25"/>
      <c r="P393" s="25"/>
      <c r="Q393" s="25"/>
      <c r="R393" s="25">
        <v>4.6299999999999996E-3</v>
      </c>
      <c r="S393" s="25">
        <f t="shared" si="99"/>
        <v>3.5199999999999997E-3</v>
      </c>
      <c r="T393" s="25"/>
      <c r="U393" s="25"/>
      <c r="V393" s="25"/>
      <c r="W393" s="25">
        <v>3.2100000000000002E-3</v>
      </c>
      <c r="X393" s="25">
        <f t="shared" si="100"/>
        <v>2.1000000000000003E-3</v>
      </c>
      <c r="Y393" s="25"/>
      <c r="Z393" s="25"/>
      <c r="AA393" s="25"/>
      <c r="AB393" s="25">
        <v>2.4299999999999999E-3</v>
      </c>
      <c r="AC393" s="25">
        <f t="shared" si="101"/>
        <v>1.1099999999999999E-3</v>
      </c>
    </row>
    <row r="394" spans="1:29" s="15" customFormat="1">
      <c r="A394" s="18">
        <v>642</v>
      </c>
      <c r="B394" s="25">
        <v>-1.7000000000000001E-4</v>
      </c>
      <c r="C394" s="46">
        <v>3.5100000000000001E-3</v>
      </c>
      <c r="D394" s="25">
        <f t="shared" si="96"/>
        <v>2.385E-3</v>
      </c>
      <c r="E394" s="46"/>
      <c r="F394" s="46"/>
      <c r="G394" s="46"/>
      <c r="H394" s="25">
        <v>4.0400000000000002E-3</v>
      </c>
      <c r="I394" s="25">
        <f t="shared" si="97"/>
        <v>2.9150000000000001E-3</v>
      </c>
      <c r="J394" s="25"/>
      <c r="K394" s="25"/>
      <c r="L394" s="25"/>
      <c r="M394" s="25">
        <v>2.6900000000000001E-3</v>
      </c>
      <c r="N394" s="25">
        <f t="shared" si="98"/>
        <v>1.5650000000000002E-3</v>
      </c>
      <c r="O394" s="25"/>
      <c r="P394" s="25"/>
      <c r="Q394" s="25"/>
      <c r="R394" s="25">
        <v>4.6100000000000004E-3</v>
      </c>
      <c r="S394" s="25">
        <f t="shared" si="99"/>
        <v>3.4850000000000003E-3</v>
      </c>
      <c r="T394" s="25"/>
      <c r="U394" s="25"/>
      <c r="V394" s="25"/>
      <c r="W394" s="25">
        <v>3.32E-3</v>
      </c>
      <c r="X394" s="25">
        <f t="shared" si="100"/>
        <v>2.1949999999999999E-3</v>
      </c>
      <c r="Y394" s="25"/>
      <c r="Z394" s="25"/>
      <c r="AA394" s="25"/>
      <c r="AB394" s="25">
        <v>2.4199999999999998E-3</v>
      </c>
      <c r="AC394" s="25">
        <f t="shared" si="101"/>
        <v>1.1249999999999999E-3</v>
      </c>
    </row>
    <row r="395" spans="1:29" s="15" customFormat="1">
      <c r="A395" s="18">
        <v>643</v>
      </c>
      <c r="B395" s="25">
        <v>-1.4999999999999999E-4</v>
      </c>
      <c r="C395" s="46">
        <v>3.6800000000000001E-3</v>
      </c>
      <c r="D395" s="25">
        <f t="shared" si="96"/>
        <v>2.6150000000000001E-3</v>
      </c>
      <c r="E395" s="46"/>
      <c r="F395" s="46"/>
      <c r="G395" s="46"/>
      <c r="H395" s="25">
        <v>3.9300000000000003E-3</v>
      </c>
      <c r="I395" s="25">
        <f t="shared" si="97"/>
        <v>2.8650000000000004E-3</v>
      </c>
      <c r="J395" s="25"/>
      <c r="K395" s="25"/>
      <c r="L395" s="25"/>
      <c r="M395" s="25">
        <v>2.8E-3</v>
      </c>
      <c r="N395" s="25">
        <f t="shared" si="98"/>
        <v>1.735E-3</v>
      </c>
      <c r="O395" s="25"/>
      <c r="P395" s="25"/>
      <c r="Q395" s="25"/>
      <c r="R395" s="25">
        <v>4.6499999999999996E-3</v>
      </c>
      <c r="S395" s="25">
        <f t="shared" si="99"/>
        <v>3.5849999999999996E-3</v>
      </c>
      <c r="T395" s="25"/>
      <c r="U395" s="25"/>
      <c r="V395" s="25"/>
      <c r="W395" s="25">
        <v>3.2599999999999999E-3</v>
      </c>
      <c r="X395" s="25">
        <f t="shared" si="100"/>
        <v>2.1949999999999999E-3</v>
      </c>
      <c r="Y395" s="25"/>
      <c r="Z395" s="25"/>
      <c r="AA395" s="25"/>
      <c r="AB395" s="25">
        <v>2.2799999999999999E-3</v>
      </c>
      <c r="AC395" s="25">
        <f t="shared" si="101"/>
        <v>1.065E-3</v>
      </c>
    </row>
    <row r="396" spans="1:29" s="15" customFormat="1">
      <c r="A396" s="18">
        <v>644</v>
      </c>
      <c r="B396" s="25">
        <v>-8.0000000000000007E-5</v>
      </c>
      <c r="C396" s="46">
        <v>3.6900000000000001E-3</v>
      </c>
      <c r="D396" s="25">
        <f t="shared" si="96"/>
        <v>2.5300000000000001E-3</v>
      </c>
      <c r="E396" s="46"/>
      <c r="F396" s="46"/>
      <c r="G396" s="46"/>
      <c r="H396" s="25">
        <v>4.1200000000000004E-3</v>
      </c>
      <c r="I396" s="25">
        <f t="shared" si="97"/>
        <v>2.9600000000000008E-3</v>
      </c>
      <c r="J396" s="25"/>
      <c r="K396" s="25"/>
      <c r="L396" s="25"/>
      <c r="M396" s="25">
        <v>2.7599999999999999E-3</v>
      </c>
      <c r="N396" s="25">
        <f t="shared" si="98"/>
        <v>1.6000000000000001E-3</v>
      </c>
      <c r="O396" s="25"/>
      <c r="P396" s="25"/>
      <c r="Q396" s="25"/>
      <c r="R396" s="25">
        <v>4.64E-3</v>
      </c>
      <c r="S396" s="25">
        <f t="shared" si="99"/>
        <v>3.4800000000000005E-3</v>
      </c>
      <c r="T396" s="25"/>
      <c r="U396" s="25"/>
      <c r="V396" s="25"/>
      <c r="W396" s="25">
        <v>3.4499999999999999E-3</v>
      </c>
      <c r="X396" s="25">
        <f t="shared" si="100"/>
        <v>2.2900000000000004E-3</v>
      </c>
      <c r="Y396" s="25"/>
      <c r="Z396" s="25"/>
      <c r="AA396" s="25"/>
      <c r="AB396" s="25">
        <v>2.3999999999999998E-3</v>
      </c>
      <c r="AC396" s="25">
        <f t="shared" si="101"/>
        <v>1.1599999999999998E-3</v>
      </c>
    </row>
    <row r="397" spans="1:29" s="15" customFormat="1">
      <c r="A397" s="18">
        <v>645</v>
      </c>
      <c r="B397" s="25">
        <v>-5.0000000000000002E-5</v>
      </c>
      <c r="C397" s="46">
        <v>3.6099999999999999E-3</v>
      </c>
      <c r="D397" s="25">
        <f t="shared" si="96"/>
        <v>2.4299999999999999E-3</v>
      </c>
      <c r="E397" s="46"/>
      <c r="F397" s="46"/>
      <c r="G397" s="46"/>
      <c r="H397" s="25">
        <v>3.96E-3</v>
      </c>
      <c r="I397" s="25">
        <f t="shared" si="97"/>
        <v>2.7800000000000004E-3</v>
      </c>
      <c r="J397" s="25"/>
      <c r="K397" s="25"/>
      <c r="L397" s="25"/>
      <c r="M397" s="25">
        <v>2.7599999999999999E-3</v>
      </c>
      <c r="N397" s="25">
        <f t="shared" si="98"/>
        <v>1.58E-3</v>
      </c>
      <c r="O397" s="25"/>
      <c r="P397" s="25"/>
      <c r="Q397" s="25"/>
      <c r="R397" s="25">
        <v>4.5900000000000003E-3</v>
      </c>
      <c r="S397" s="25">
        <f t="shared" si="99"/>
        <v>3.4100000000000007E-3</v>
      </c>
      <c r="T397" s="25"/>
      <c r="U397" s="25"/>
      <c r="V397" s="25"/>
      <c r="W397" s="25">
        <v>3.32E-3</v>
      </c>
      <c r="X397" s="25">
        <f t="shared" si="100"/>
        <v>2.1400000000000004E-3</v>
      </c>
      <c r="Y397" s="25"/>
      <c r="Z397" s="25"/>
      <c r="AA397" s="25"/>
      <c r="AB397" s="25">
        <v>2.4099999999999998E-3</v>
      </c>
      <c r="AC397" s="25">
        <f t="shared" si="101"/>
        <v>1.1799999999999998E-3</v>
      </c>
    </row>
    <row r="398" spans="1:29" s="15" customFormat="1">
      <c r="A398" s="18">
        <v>646</v>
      </c>
      <c r="B398" s="25">
        <v>-1.0000000000000001E-5</v>
      </c>
      <c r="C398" s="46">
        <v>3.5500000000000002E-3</v>
      </c>
      <c r="D398" s="25">
        <f t="shared" si="96"/>
        <v>2.2450000000000005E-3</v>
      </c>
      <c r="E398" s="46"/>
      <c r="F398" s="46"/>
      <c r="G398" s="46"/>
      <c r="H398" s="25">
        <v>4.0200000000000001E-3</v>
      </c>
      <c r="I398" s="25">
        <f t="shared" si="97"/>
        <v>2.7150000000000004E-3</v>
      </c>
      <c r="J398" s="25"/>
      <c r="K398" s="25"/>
      <c r="L398" s="25"/>
      <c r="M398" s="25">
        <v>2.66E-3</v>
      </c>
      <c r="N398" s="25">
        <f t="shared" si="98"/>
        <v>1.3550000000000001E-3</v>
      </c>
      <c r="O398" s="25"/>
      <c r="P398" s="25"/>
      <c r="Q398" s="25"/>
      <c r="R398" s="25">
        <v>4.5300000000000002E-3</v>
      </c>
      <c r="S398" s="25">
        <f t="shared" si="99"/>
        <v>3.2250000000000004E-3</v>
      </c>
      <c r="T398" s="25"/>
      <c r="U398" s="25"/>
      <c r="V398" s="25"/>
      <c r="W398" s="25">
        <v>3.2399999999999998E-3</v>
      </c>
      <c r="X398" s="25">
        <f t="shared" si="100"/>
        <v>1.9349999999999999E-3</v>
      </c>
      <c r="Y398" s="25"/>
      <c r="Z398" s="25"/>
      <c r="AA398" s="25"/>
      <c r="AB398" s="25">
        <v>2.6199999999999999E-3</v>
      </c>
      <c r="AC398" s="25">
        <f t="shared" si="101"/>
        <v>1.305E-3</v>
      </c>
    </row>
    <row r="399" spans="1:29" s="15" customFormat="1">
      <c r="A399" s="18">
        <v>647</v>
      </c>
      <c r="B399" s="25">
        <v>-2.3000000000000001E-4</v>
      </c>
      <c r="C399" s="46">
        <v>3.5699999999999998E-3</v>
      </c>
      <c r="D399" s="25">
        <f t="shared" si="96"/>
        <v>2.4199999999999998E-3</v>
      </c>
      <c r="E399" s="46"/>
      <c r="F399" s="46"/>
      <c r="G399" s="46"/>
      <c r="H399" s="25">
        <v>3.9399999999999999E-3</v>
      </c>
      <c r="I399" s="25">
        <f t="shared" si="97"/>
        <v>2.7899999999999999E-3</v>
      </c>
      <c r="J399" s="25"/>
      <c r="K399" s="25"/>
      <c r="L399" s="25"/>
      <c r="M399" s="25">
        <v>2.82E-3</v>
      </c>
      <c r="N399" s="25">
        <f t="shared" si="98"/>
        <v>1.67E-3</v>
      </c>
      <c r="O399" s="25"/>
      <c r="P399" s="25"/>
      <c r="Q399" s="25"/>
      <c r="R399" s="25">
        <v>4.5799999999999999E-3</v>
      </c>
      <c r="S399" s="25">
        <f t="shared" si="99"/>
        <v>3.4299999999999999E-3</v>
      </c>
      <c r="T399" s="25"/>
      <c r="U399" s="25"/>
      <c r="V399" s="25"/>
      <c r="W399" s="25">
        <v>3.1900000000000001E-3</v>
      </c>
      <c r="X399" s="25">
        <f t="shared" si="100"/>
        <v>2.0400000000000001E-3</v>
      </c>
      <c r="Y399" s="25"/>
      <c r="Z399" s="25"/>
      <c r="AA399" s="25"/>
      <c r="AB399" s="25">
        <v>2.5300000000000001E-3</v>
      </c>
      <c r="AC399" s="25">
        <f t="shared" si="101"/>
        <v>1.15E-3</v>
      </c>
    </row>
    <row r="400" spans="1:29" s="15" customFormat="1">
      <c r="A400" s="18">
        <v>648</v>
      </c>
      <c r="B400" s="25">
        <v>-1.0000000000000001E-5</v>
      </c>
      <c r="C400" s="46">
        <v>3.5300000000000002E-3</v>
      </c>
      <c r="D400" s="25">
        <f t="shared" si="96"/>
        <v>2.1900000000000001E-3</v>
      </c>
      <c r="E400" s="46"/>
      <c r="F400" s="46"/>
      <c r="G400" s="46"/>
      <c r="H400" s="25">
        <v>4.0299999999999997E-3</v>
      </c>
      <c r="I400" s="25">
        <f t="shared" si="97"/>
        <v>2.6899999999999997E-3</v>
      </c>
      <c r="J400" s="25"/>
      <c r="K400" s="25"/>
      <c r="L400" s="25"/>
      <c r="M400" s="25">
        <v>2.7399999999999998E-3</v>
      </c>
      <c r="N400" s="25">
        <f t="shared" si="98"/>
        <v>1.3999999999999998E-3</v>
      </c>
      <c r="O400" s="25"/>
      <c r="P400" s="25"/>
      <c r="Q400" s="25"/>
      <c r="R400" s="25">
        <v>4.5700000000000003E-3</v>
      </c>
      <c r="S400" s="25">
        <f t="shared" si="99"/>
        <v>3.2300000000000002E-3</v>
      </c>
      <c r="T400" s="25"/>
      <c r="U400" s="25"/>
      <c r="V400" s="25"/>
      <c r="W400" s="25">
        <v>3.3600000000000001E-3</v>
      </c>
      <c r="X400" s="25">
        <f t="shared" si="100"/>
        <v>2.0200000000000001E-3</v>
      </c>
      <c r="Y400" s="25"/>
      <c r="Z400" s="25"/>
      <c r="AA400" s="25"/>
      <c r="AB400" s="25">
        <v>2.6900000000000001E-3</v>
      </c>
      <c r="AC400" s="25">
        <f t="shared" si="101"/>
        <v>1.34E-3</v>
      </c>
    </row>
    <row r="401" spans="1:29" s="15" customFormat="1">
      <c r="A401" s="18">
        <v>649</v>
      </c>
      <c r="B401" s="25">
        <v>-2.0000000000000001E-4</v>
      </c>
      <c r="C401" s="46">
        <v>3.4099999999999998E-3</v>
      </c>
      <c r="D401" s="25">
        <f t="shared" si="96"/>
        <v>2.4250000000000001E-3</v>
      </c>
      <c r="E401" s="46"/>
      <c r="F401" s="46"/>
      <c r="G401" s="46"/>
      <c r="H401" s="25">
        <v>3.7100000000000002E-3</v>
      </c>
      <c r="I401" s="25">
        <f t="shared" si="97"/>
        <v>2.725E-3</v>
      </c>
      <c r="J401" s="25"/>
      <c r="K401" s="25"/>
      <c r="L401" s="25"/>
      <c r="M401" s="25">
        <v>2.66E-3</v>
      </c>
      <c r="N401" s="25">
        <f t="shared" si="98"/>
        <v>1.6750000000000001E-3</v>
      </c>
      <c r="O401" s="25"/>
      <c r="P401" s="25"/>
      <c r="Q401" s="25"/>
      <c r="R401" s="25">
        <v>4.4400000000000004E-3</v>
      </c>
      <c r="S401" s="25">
        <f t="shared" si="99"/>
        <v>3.4550000000000006E-3</v>
      </c>
      <c r="T401" s="25"/>
      <c r="U401" s="25"/>
      <c r="V401" s="25"/>
      <c r="W401" s="25">
        <v>3.0400000000000002E-3</v>
      </c>
      <c r="X401" s="25">
        <f t="shared" si="100"/>
        <v>2.0550000000000004E-3</v>
      </c>
      <c r="Y401" s="25"/>
      <c r="Z401" s="25"/>
      <c r="AA401" s="25"/>
      <c r="AB401" s="25">
        <v>2.1700000000000001E-3</v>
      </c>
      <c r="AC401" s="25">
        <f t="shared" si="101"/>
        <v>9.8499999999999998E-4</v>
      </c>
    </row>
    <row r="402" spans="1:29" s="15" customFormat="1">
      <c r="A402" s="18">
        <v>650</v>
      </c>
      <c r="B402" s="25">
        <v>1.6000000000000001E-4</v>
      </c>
      <c r="C402" s="46">
        <v>3.5599999999999998E-3</v>
      </c>
      <c r="D402" s="25">
        <f t="shared" si="96"/>
        <v>2.1149999999999997E-3</v>
      </c>
      <c r="E402" s="46"/>
      <c r="F402" s="46"/>
      <c r="G402" s="46"/>
      <c r="H402" s="25">
        <v>4.0699999999999998E-3</v>
      </c>
      <c r="I402" s="25">
        <f t="shared" si="97"/>
        <v>2.6249999999999997E-3</v>
      </c>
      <c r="J402" s="25"/>
      <c r="K402" s="25"/>
      <c r="L402" s="25"/>
      <c r="M402" s="25">
        <v>2.7299999999999998E-3</v>
      </c>
      <c r="N402" s="25">
        <f t="shared" si="98"/>
        <v>1.2849999999999999E-3</v>
      </c>
      <c r="O402" s="25"/>
      <c r="P402" s="25"/>
      <c r="Q402" s="25"/>
      <c r="R402" s="25">
        <v>4.5700000000000003E-3</v>
      </c>
      <c r="S402" s="25">
        <f t="shared" si="99"/>
        <v>3.1250000000000002E-3</v>
      </c>
      <c r="T402" s="25"/>
      <c r="U402" s="25"/>
      <c r="V402" s="25"/>
      <c r="W402" s="25">
        <v>3.3500000000000001E-3</v>
      </c>
      <c r="X402" s="25">
        <f t="shared" si="100"/>
        <v>1.9050000000000002E-3</v>
      </c>
      <c r="Y402" s="25"/>
      <c r="Z402" s="25"/>
      <c r="AA402" s="25"/>
      <c r="AB402" s="25">
        <v>2.7299999999999998E-3</v>
      </c>
      <c r="AC402" s="25">
        <f t="shared" si="101"/>
        <v>1.4449999999999999E-3</v>
      </c>
    </row>
    <row r="403" spans="1:29" s="15" customFormat="1">
      <c r="A403" s="18">
        <v>651</v>
      </c>
      <c r="B403" s="25">
        <v>-2.4000000000000001E-4</v>
      </c>
      <c r="C403" s="46">
        <v>3.5300000000000002E-3</v>
      </c>
      <c r="D403" s="25">
        <f t="shared" si="96"/>
        <v>2.4150000000000005E-3</v>
      </c>
      <c r="E403" s="46"/>
      <c r="F403" s="46"/>
      <c r="G403" s="46"/>
      <c r="H403" s="25">
        <v>3.8500000000000001E-3</v>
      </c>
      <c r="I403" s="25">
        <f t="shared" si="97"/>
        <v>2.7350000000000005E-3</v>
      </c>
      <c r="J403" s="25"/>
      <c r="K403" s="25"/>
      <c r="L403" s="25"/>
      <c r="M403" s="25">
        <v>2.8E-3</v>
      </c>
      <c r="N403" s="25">
        <f t="shared" si="98"/>
        <v>1.6850000000000001E-3</v>
      </c>
      <c r="O403" s="25"/>
      <c r="P403" s="25"/>
      <c r="Q403" s="25"/>
      <c r="R403" s="25">
        <v>4.6600000000000001E-3</v>
      </c>
      <c r="S403" s="25">
        <f t="shared" si="99"/>
        <v>3.5450000000000004E-3</v>
      </c>
      <c r="T403" s="25"/>
      <c r="U403" s="25"/>
      <c r="V403" s="25"/>
      <c r="W403" s="25">
        <v>3.1900000000000001E-3</v>
      </c>
      <c r="X403" s="25">
        <f t="shared" si="100"/>
        <v>2.0750000000000005E-3</v>
      </c>
      <c r="Y403" s="25"/>
      <c r="Z403" s="25"/>
      <c r="AA403" s="25"/>
      <c r="AB403" s="25">
        <v>2.47E-3</v>
      </c>
      <c r="AC403" s="25">
        <f t="shared" si="101"/>
        <v>1.1149999999999999E-3</v>
      </c>
    </row>
    <row r="404" spans="1:29" s="15" customFormat="1">
      <c r="A404" s="18">
        <v>652</v>
      </c>
      <c r="B404" s="25">
        <v>8.0000000000000007E-5</v>
      </c>
      <c r="C404" s="46">
        <v>3.4399999999999999E-3</v>
      </c>
      <c r="D404" s="25">
        <f t="shared" si="96"/>
        <v>2.1299999999999999E-3</v>
      </c>
      <c r="E404" s="46"/>
      <c r="F404" s="46"/>
      <c r="G404" s="46"/>
      <c r="H404" s="25">
        <v>4.0200000000000001E-3</v>
      </c>
      <c r="I404" s="25">
        <f t="shared" si="97"/>
        <v>2.7099999999999997E-3</v>
      </c>
      <c r="J404" s="25"/>
      <c r="K404" s="25"/>
      <c r="L404" s="25"/>
      <c r="M404" s="25">
        <v>2.64E-3</v>
      </c>
      <c r="N404" s="25">
        <f t="shared" si="98"/>
        <v>1.3299999999999998E-3</v>
      </c>
      <c r="O404" s="25"/>
      <c r="P404" s="25"/>
      <c r="Q404" s="25"/>
      <c r="R404" s="25">
        <v>4.5100000000000001E-3</v>
      </c>
      <c r="S404" s="25">
        <f t="shared" si="99"/>
        <v>3.1999999999999997E-3</v>
      </c>
      <c r="T404" s="25"/>
      <c r="U404" s="25"/>
      <c r="V404" s="25"/>
      <c r="W404" s="25">
        <v>3.3300000000000001E-3</v>
      </c>
      <c r="X404" s="25">
        <f t="shared" si="100"/>
        <v>2.0200000000000001E-3</v>
      </c>
      <c r="Y404" s="25"/>
      <c r="Z404" s="25"/>
      <c r="AA404" s="25"/>
      <c r="AB404" s="25">
        <v>2.5400000000000002E-3</v>
      </c>
      <c r="AC404" s="25">
        <f t="shared" si="101"/>
        <v>1.3100000000000002E-3</v>
      </c>
    </row>
    <row r="405" spans="1:29" s="15" customFormat="1">
      <c r="A405" s="18">
        <v>653</v>
      </c>
      <c r="B405" s="25">
        <v>-1.3999999999999999E-4</v>
      </c>
      <c r="C405" s="46">
        <v>3.5899999999999999E-3</v>
      </c>
      <c r="D405" s="25">
        <f t="shared" si="96"/>
        <v>2.4549999999999997E-3</v>
      </c>
      <c r="E405" s="46"/>
      <c r="F405" s="46"/>
      <c r="G405" s="46"/>
      <c r="H405" s="25">
        <v>3.79E-3</v>
      </c>
      <c r="I405" s="25">
        <f t="shared" si="97"/>
        <v>2.6550000000000002E-3</v>
      </c>
      <c r="J405" s="25"/>
      <c r="K405" s="25"/>
      <c r="L405" s="25"/>
      <c r="M405" s="25">
        <v>2.64E-3</v>
      </c>
      <c r="N405" s="25">
        <f t="shared" si="98"/>
        <v>1.505E-3</v>
      </c>
      <c r="O405" s="25"/>
      <c r="P405" s="25"/>
      <c r="Q405" s="25"/>
      <c r="R405" s="25">
        <v>4.47E-3</v>
      </c>
      <c r="S405" s="25">
        <f t="shared" si="99"/>
        <v>3.3350000000000003E-3</v>
      </c>
      <c r="T405" s="25"/>
      <c r="U405" s="25"/>
      <c r="V405" s="25"/>
      <c r="W405" s="25">
        <v>3.0699999999999998E-3</v>
      </c>
      <c r="X405" s="25">
        <f t="shared" si="100"/>
        <v>1.9349999999999999E-3</v>
      </c>
      <c r="Y405" s="25"/>
      <c r="Z405" s="25"/>
      <c r="AA405" s="25"/>
      <c r="AB405" s="25">
        <v>2.4099999999999998E-3</v>
      </c>
      <c r="AC405" s="25">
        <f t="shared" si="101"/>
        <v>1.1349999999999999E-3</v>
      </c>
    </row>
    <row r="406" spans="1:29" s="15" customFormat="1">
      <c r="A406" s="18">
        <v>654</v>
      </c>
      <c r="B406" s="25">
        <v>5.0000000000000002E-5</v>
      </c>
      <c r="C406" s="46">
        <v>3.3400000000000001E-3</v>
      </c>
      <c r="D406" s="25">
        <f t="shared" si="96"/>
        <v>1.98E-3</v>
      </c>
      <c r="E406" s="46"/>
      <c r="F406" s="46"/>
      <c r="G406" s="46"/>
      <c r="H406" s="25">
        <v>3.8500000000000001E-3</v>
      </c>
      <c r="I406" s="25">
        <f t="shared" si="97"/>
        <v>2.49E-3</v>
      </c>
      <c r="J406" s="25"/>
      <c r="K406" s="25"/>
      <c r="L406" s="25"/>
      <c r="M406" s="25">
        <v>2.63E-3</v>
      </c>
      <c r="N406" s="25">
        <f t="shared" si="98"/>
        <v>1.2699999999999999E-3</v>
      </c>
      <c r="O406" s="25"/>
      <c r="P406" s="25"/>
      <c r="Q406" s="25"/>
      <c r="R406" s="25">
        <v>4.2900000000000004E-3</v>
      </c>
      <c r="S406" s="25">
        <f t="shared" si="99"/>
        <v>2.9300000000000003E-3</v>
      </c>
      <c r="T406" s="25"/>
      <c r="U406" s="25"/>
      <c r="V406" s="25"/>
      <c r="W406" s="25">
        <v>3.15E-3</v>
      </c>
      <c r="X406" s="25">
        <f t="shared" si="100"/>
        <v>1.7899999999999999E-3</v>
      </c>
      <c r="Y406" s="25"/>
      <c r="Z406" s="25"/>
      <c r="AA406" s="25"/>
      <c r="AB406" s="25">
        <v>2.6700000000000001E-3</v>
      </c>
      <c r="AC406" s="25">
        <f t="shared" si="101"/>
        <v>1.3600000000000001E-3</v>
      </c>
    </row>
    <row r="407" spans="1:29" s="15" customFormat="1">
      <c r="A407" s="18">
        <v>655</v>
      </c>
      <c r="B407" s="25">
        <v>-1.2E-4</v>
      </c>
      <c r="C407" s="46">
        <v>3.46E-3</v>
      </c>
      <c r="D407" s="25">
        <f t="shared" si="96"/>
        <v>2.2599999999999999E-3</v>
      </c>
      <c r="E407" s="46"/>
      <c r="F407" s="46"/>
      <c r="G407" s="46"/>
      <c r="H407" s="25">
        <v>3.7299999999999998E-3</v>
      </c>
      <c r="I407" s="25">
        <f t="shared" si="97"/>
        <v>2.5299999999999997E-3</v>
      </c>
      <c r="J407" s="25"/>
      <c r="K407" s="25"/>
      <c r="L407" s="25"/>
      <c r="M407" s="25">
        <v>2.64E-3</v>
      </c>
      <c r="N407" s="25">
        <f t="shared" si="98"/>
        <v>1.4399999999999999E-3</v>
      </c>
      <c r="O407" s="25"/>
      <c r="P407" s="25"/>
      <c r="Q407" s="25"/>
      <c r="R407" s="25">
        <v>4.4299999999999999E-3</v>
      </c>
      <c r="S407" s="25">
        <f t="shared" si="99"/>
        <v>3.2299999999999998E-3</v>
      </c>
      <c r="T407" s="25"/>
      <c r="U407" s="25"/>
      <c r="V407" s="25"/>
      <c r="W407" s="25">
        <v>3.0100000000000001E-3</v>
      </c>
      <c r="X407" s="25">
        <f t="shared" si="100"/>
        <v>1.81E-3</v>
      </c>
      <c r="Y407" s="25"/>
      <c r="Z407" s="25"/>
      <c r="AA407" s="25"/>
      <c r="AB407" s="25">
        <v>2.5200000000000001E-3</v>
      </c>
      <c r="AC407" s="25">
        <f t="shared" si="101"/>
        <v>1.2000000000000001E-3</v>
      </c>
    </row>
    <row r="408" spans="1:29" s="15" customFormat="1">
      <c r="A408" s="18">
        <v>656</v>
      </c>
      <c r="B408" s="25">
        <v>-3.0000000000000001E-5</v>
      </c>
      <c r="C408" s="46">
        <v>3.4199999999999999E-3</v>
      </c>
      <c r="D408" s="25">
        <f t="shared" si="96"/>
        <v>2.1250000000000002E-3</v>
      </c>
      <c r="E408" s="46"/>
      <c r="F408" s="46"/>
      <c r="G408" s="46"/>
      <c r="H408" s="25">
        <v>3.8600000000000001E-3</v>
      </c>
      <c r="I408" s="25">
        <f t="shared" si="97"/>
        <v>2.5650000000000004E-3</v>
      </c>
      <c r="J408" s="25"/>
      <c r="K408" s="25"/>
      <c r="L408" s="25"/>
      <c r="M408" s="25">
        <v>2.5799999999999998E-3</v>
      </c>
      <c r="N408" s="25">
        <f t="shared" si="98"/>
        <v>1.2849999999999999E-3</v>
      </c>
      <c r="O408" s="25"/>
      <c r="P408" s="25"/>
      <c r="Q408" s="25"/>
      <c r="R408" s="25">
        <v>4.3400000000000001E-3</v>
      </c>
      <c r="S408" s="25">
        <f t="shared" si="99"/>
        <v>3.045E-3</v>
      </c>
      <c r="T408" s="25"/>
      <c r="U408" s="25"/>
      <c r="V408" s="25"/>
      <c r="W408" s="25">
        <v>3.1900000000000001E-3</v>
      </c>
      <c r="X408" s="25">
        <f t="shared" si="100"/>
        <v>1.8950000000000002E-3</v>
      </c>
      <c r="Y408" s="25"/>
      <c r="Z408" s="25"/>
      <c r="AA408" s="25"/>
      <c r="AB408" s="25">
        <v>2.6199999999999999E-3</v>
      </c>
      <c r="AC408" s="25">
        <f t="shared" si="101"/>
        <v>1.2949999999999999E-3</v>
      </c>
    </row>
    <row r="409" spans="1:29" s="15" customFormat="1">
      <c r="A409" s="18">
        <v>657</v>
      </c>
      <c r="B409" s="25">
        <v>-2.5999999999999998E-4</v>
      </c>
      <c r="C409" s="46">
        <v>3.48E-3</v>
      </c>
      <c r="D409" s="25">
        <f t="shared" si="96"/>
        <v>2.4299999999999999E-3</v>
      </c>
      <c r="E409" s="46"/>
      <c r="F409" s="46"/>
      <c r="G409" s="46"/>
      <c r="H409" s="25">
        <v>3.6099999999999999E-3</v>
      </c>
      <c r="I409" s="25">
        <f t="shared" si="97"/>
        <v>2.5599999999999998E-3</v>
      </c>
      <c r="J409" s="25"/>
      <c r="K409" s="25"/>
      <c r="L409" s="25"/>
      <c r="M409" s="25">
        <v>2.5000000000000001E-3</v>
      </c>
      <c r="N409" s="25">
        <f t="shared" si="98"/>
        <v>1.4499999999999999E-3</v>
      </c>
      <c r="O409" s="25"/>
      <c r="P409" s="25"/>
      <c r="Q409" s="25"/>
      <c r="R409" s="25">
        <v>4.2900000000000004E-3</v>
      </c>
      <c r="S409" s="25">
        <f t="shared" si="99"/>
        <v>3.2400000000000003E-3</v>
      </c>
      <c r="T409" s="25"/>
      <c r="U409" s="25"/>
      <c r="V409" s="25"/>
      <c r="W409" s="25">
        <v>3.0000000000000001E-3</v>
      </c>
      <c r="X409" s="25">
        <f t="shared" si="100"/>
        <v>1.9499999999999999E-3</v>
      </c>
      <c r="Y409" s="25"/>
      <c r="Z409" s="25"/>
      <c r="AA409" s="25"/>
      <c r="AB409" s="25">
        <v>2.3600000000000001E-3</v>
      </c>
      <c r="AC409" s="25">
        <f t="shared" si="101"/>
        <v>1.0500000000000002E-3</v>
      </c>
    </row>
    <row r="410" spans="1:29" s="15" customFormat="1">
      <c r="A410" s="18">
        <v>658</v>
      </c>
      <c r="B410" s="25">
        <v>-5.0000000000000002E-5</v>
      </c>
      <c r="C410" s="46">
        <v>3.31E-3</v>
      </c>
      <c r="D410" s="25">
        <f t="shared" si="96"/>
        <v>2.0100000000000001E-3</v>
      </c>
      <c r="E410" s="46"/>
      <c r="F410" s="46"/>
      <c r="G410" s="46"/>
      <c r="H410" s="25">
        <v>3.64E-3</v>
      </c>
      <c r="I410" s="25">
        <f t="shared" si="97"/>
        <v>2.3400000000000001E-3</v>
      </c>
      <c r="J410" s="25"/>
      <c r="K410" s="25"/>
      <c r="L410" s="25"/>
      <c r="M410" s="25">
        <v>2.4199999999999998E-3</v>
      </c>
      <c r="N410" s="25">
        <f t="shared" si="98"/>
        <v>1.1199999999999999E-3</v>
      </c>
      <c r="O410" s="25"/>
      <c r="P410" s="25"/>
      <c r="Q410" s="25"/>
      <c r="R410" s="25">
        <v>4.1700000000000001E-3</v>
      </c>
      <c r="S410" s="25">
        <f t="shared" si="99"/>
        <v>2.8700000000000002E-3</v>
      </c>
      <c r="T410" s="25"/>
      <c r="U410" s="25"/>
      <c r="V410" s="25"/>
      <c r="W410" s="25">
        <v>3.0899999999999999E-3</v>
      </c>
      <c r="X410" s="25">
        <f t="shared" si="100"/>
        <v>1.7899999999999999E-3</v>
      </c>
      <c r="Y410" s="25"/>
      <c r="Z410" s="25"/>
      <c r="AA410" s="25"/>
      <c r="AB410" s="25">
        <v>2.65E-3</v>
      </c>
      <c r="AC410" s="25">
        <f t="shared" si="101"/>
        <v>1.2999999999999999E-3</v>
      </c>
    </row>
    <row r="411" spans="1:29" s="15" customFormat="1">
      <c r="A411" s="18">
        <v>659</v>
      </c>
      <c r="B411" s="25">
        <v>-1.3999999999999999E-4</v>
      </c>
      <c r="C411" s="46">
        <v>3.3999999999999998E-3</v>
      </c>
      <c r="D411" s="25">
        <f t="shared" si="96"/>
        <v>2.2550000000000001E-3</v>
      </c>
      <c r="E411" s="46"/>
      <c r="F411" s="46"/>
      <c r="G411" s="46"/>
      <c r="H411" s="25">
        <v>3.64E-3</v>
      </c>
      <c r="I411" s="25">
        <f t="shared" si="97"/>
        <v>2.4949999999999998E-3</v>
      </c>
      <c r="J411" s="25"/>
      <c r="K411" s="25"/>
      <c r="L411" s="25"/>
      <c r="M411" s="25">
        <v>2.5400000000000002E-3</v>
      </c>
      <c r="N411" s="25">
        <f t="shared" si="98"/>
        <v>1.3950000000000002E-3</v>
      </c>
      <c r="O411" s="25"/>
      <c r="P411" s="25"/>
      <c r="Q411" s="25"/>
      <c r="R411" s="25">
        <v>4.3099999999999996E-3</v>
      </c>
      <c r="S411" s="25">
        <f t="shared" si="99"/>
        <v>3.1649999999999994E-3</v>
      </c>
      <c r="T411" s="25"/>
      <c r="U411" s="25"/>
      <c r="V411" s="25"/>
      <c r="W411" s="25">
        <v>2.9199999999999999E-3</v>
      </c>
      <c r="X411" s="25">
        <f t="shared" si="100"/>
        <v>1.7749999999999999E-3</v>
      </c>
      <c r="Y411" s="25"/>
      <c r="Z411" s="25"/>
      <c r="AA411" s="25"/>
      <c r="AB411" s="25">
        <v>2.4299999999999999E-3</v>
      </c>
      <c r="AC411" s="25">
        <f t="shared" si="101"/>
        <v>1.145E-3</v>
      </c>
    </row>
    <row r="412" spans="1:29" s="15" customFormat="1">
      <c r="A412" s="18">
        <v>660</v>
      </c>
      <c r="B412" s="25">
        <v>0</v>
      </c>
      <c r="C412" s="46">
        <v>3.2299999999999998E-3</v>
      </c>
      <c r="D412" s="25">
        <f t="shared" si="96"/>
        <v>1.8849999999999997E-3</v>
      </c>
      <c r="E412" s="46"/>
      <c r="F412" s="46"/>
      <c r="G412" s="46"/>
      <c r="H412" s="25">
        <v>3.7499999999999999E-3</v>
      </c>
      <c r="I412" s="25">
        <f t="shared" si="97"/>
        <v>2.405E-3</v>
      </c>
      <c r="J412" s="25"/>
      <c r="K412" s="25"/>
      <c r="L412" s="25"/>
      <c r="M412" s="25">
        <v>2.5200000000000001E-3</v>
      </c>
      <c r="N412" s="25">
        <f t="shared" si="98"/>
        <v>1.175E-3</v>
      </c>
      <c r="O412" s="25"/>
      <c r="P412" s="25"/>
      <c r="Q412" s="25"/>
      <c r="R412" s="25">
        <v>4.2500000000000003E-3</v>
      </c>
      <c r="S412" s="25">
        <f t="shared" si="99"/>
        <v>2.9050000000000005E-3</v>
      </c>
      <c r="T412" s="25"/>
      <c r="U412" s="25"/>
      <c r="V412" s="25"/>
      <c r="W412" s="25">
        <v>3.0300000000000001E-3</v>
      </c>
      <c r="X412" s="25">
        <f t="shared" si="100"/>
        <v>1.6850000000000001E-3</v>
      </c>
      <c r="Y412" s="25"/>
      <c r="Z412" s="25"/>
      <c r="AA412" s="25"/>
      <c r="AB412" s="25">
        <v>2.6900000000000001E-3</v>
      </c>
      <c r="AC412" s="25">
        <f t="shared" si="101"/>
        <v>1.3450000000000001E-3</v>
      </c>
    </row>
    <row r="413" spans="1:29" s="15" customFormat="1">
      <c r="A413" s="18">
        <v>661</v>
      </c>
      <c r="B413" s="25">
        <v>-1.9000000000000001E-4</v>
      </c>
      <c r="C413" s="46">
        <v>3.3600000000000001E-3</v>
      </c>
      <c r="D413" s="25">
        <f t="shared" si="96"/>
        <v>2.1400000000000004E-3</v>
      </c>
      <c r="E413" s="46"/>
      <c r="F413" s="46"/>
      <c r="G413" s="46"/>
      <c r="H413" s="25">
        <v>3.62E-3</v>
      </c>
      <c r="I413" s="25">
        <f t="shared" si="97"/>
        <v>2.4000000000000002E-3</v>
      </c>
      <c r="J413" s="25"/>
      <c r="K413" s="25"/>
      <c r="L413" s="25"/>
      <c r="M413" s="25">
        <v>2.5600000000000002E-3</v>
      </c>
      <c r="N413" s="25">
        <f t="shared" si="98"/>
        <v>1.3400000000000003E-3</v>
      </c>
      <c r="O413" s="25"/>
      <c r="P413" s="25"/>
      <c r="Q413" s="25"/>
      <c r="R413" s="25">
        <v>4.3699999999999998E-3</v>
      </c>
      <c r="S413" s="25">
        <f t="shared" si="99"/>
        <v>3.15E-3</v>
      </c>
      <c r="T413" s="25"/>
      <c r="U413" s="25"/>
      <c r="V413" s="25"/>
      <c r="W413" s="25">
        <v>2.9499999999999999E-3</v>
      </c>
      <c r="X413" s="25">
        <f t="shared" si="100"/>
        <v>1.73E-3</v>
      </c>
      <c r="Y413" s="25"/>
      <c r="Z413" s="25"/>
      <c r="AA413" s="25"/>
      <c r="AB413" s="25">
        <v>2.63E-3</v>
      </c>
      <c r="AC413" s="25">
        <f t="shared" si="101"/>
        <v>1.2199999999999999E-3</v>
      </c>
    </row>
    <row r="414" spans="1:29" s="15" customFormat="1">
      <c r="A414" s="18">
        <v>662</v>
      </c>
      <c r="B414" s="25">
        <v>1.6000000000000001E-4</v>
      </c>
      <c r="C414" s="46">
        <v>3.29E-3</v>
      </c>
      <c r="D414" s="25">
        <f t="shared" si="96"/>
        <v>1.805E-3</v>
      </c>
      <c r="E414" s="46"/>
      <c r="F414" s="46"/>
      <c r="G414" s="46"/>
      <c r="H414" s="25">
        <v>3.65E-3</v>
      </c>
      <c r="I414" s="25">
        <f t="shared" si="97"/>
        <v>2.1650000000000003E-3</v>
      </c>
      <c r="J414" s="25"/>
      <c r="K414" s="25"/>
      <c r="L414" s="25"/>
      <c r="M414" s="25">
        <v>2.32E-3</v>
      </c>
      <c r="N414" s="25">
        <f t="shared" si="98"/>
        <v>8.3500000000000002E-4</v>
      </c>
      <c r="O414" s="25"/>
      <c r="P414" s="25"/>
      <c r="Q414" s="25"/>
      <c r="R414" s="25">
        <v>4.1599999999999996E-3</v>
      </c>
      <c r="S414" s="25">
        <f t="shared" si="99"/>
        <v>2.6749999999999994E-3</v>
      </c>
      <c r="T414" s="25"/>
      <c r="U414" s="25"/>
      <c r="V414" s="25"/>
      <c r="W414" s="25">
        <v>2.9499999999999999E-3</v>
      </c>
      <c r="X414" s="25">
        <f t="shared" si="100"/>
        <v>1.4649999999999999E-3</v>
      </c>
      <c r="Y414" s="25"/>
      <c r="Z414" s="25"/>
      <c r="AA414" s="25"/>
      <c r="AB414" s="25">
        <v>2.81E-3</v>
      </c>
      <c r="AC414" s="25">
        <f t="shared" si="101"/>
        <v>1.485E-3</v>
      </c>
    </row>
    <row r="415" spans="1:29" s="15" customFormat="1">
      <c r="A415" s="18">
        <v>663</v>
      </c>
      <c r="B415" s="25">
        <v>-2.9999999999999997E-4</v>
      </c>
      <c r="C415" s="46">
        <v>3.4499999999999999E-3</v>
      </c>
      <c r="D415" s="25">
        <f t="shared" si="96"/>
        <v>2.32E-3</v>
      </c>
      <c r="E415" s="46"/>
      <c r="F415" s="46"/>
      <c r="G415" s="46"/>
      <c r="H415" s="25">
        <v>3.6700000000000001E-3</v>
      </c>
      <c r="I415" s="25">
        <f t="shared" si="97"/>
        <v>2.5399999999999997E-3</v>
      </c>
      <c r="J415" s="25"/>
      <c r="K415" s="25"/>
      <c r="L415" s="25"/>
      <c r="M415" s="25">
        <v>2.5500000000000002E-3</v>
      </c>
      <c r="N415" s="25">
        <f t="shared" si="98"/>
        <v>1.42E-3</v>
      </c>
      <c r="O415" s="25"/>
      <c r="P415" s="25"/>
      <c r="Q415" s="25"/>
      <c r="R415" s="25">
        <v>4.3600000000000002E-3</v>
      </c>
      <c r="S415" s="25">
        <f t="shared" si="99"/>
        <v>3.2300000000000002E-3</v>
      </c>
      <c r="T415" s="25"/>
      <c r="U415" s="25"/>
      <c r="V415" s="25"/>
      <c r="W415" s="25">
        <v>3.1099999999999999E-3</v>
      </c>
      <c r="X415" s="25">
        <f t="shared" si="100"/>
        <v>1.98E-3</v>
      </c>
      <c r="Y415" s="25"/>
      <c r="Z415" s="25"/>
      <c r="AA415" s="25"/>
      <c r="AB415" s="25">
        <v>2.5600000000000002E-3</v>
      </c>
      <c r="AC415" s="25">
        <f t="shared" si="101"/>
        <v>1.1300000000000001E-3</v>
      </c>
    </row>
    <row r="416" spans="1:29" s="15" customFormat="1">
      <c r="A416" s="18">
        <v>664</v>
      </c>
      <c r="B416" s="25">
        <v>1E-4</v>
      </c>
      <c r="C416" s="46">
        <v>3.4399999999999999E-3</v>
      </c>
      <c r="D416" s="25">
        <f t="shared" si="96"/>
        <v>2.0049999999999998E-3</v>
      </c>
      <c r="E416" s="46"/>
      <c r="F416" s="46"/>
      <c r="G416" s="46"/>
      <c r="H416" s="25">
        <v>3.8600000000000001E-3</v>
      </c>
      <c r="I416" s="25">
        <f t="shared" si="97"/>
        <v>2.4250000000000001E-3</v>
      </c>
      <c r="J416" s="25"/>
      <c r="K416" s="25"/>
      <c r="L416" s="25"/>
      <c r="M416" s="25">
        <v>2.5699999999999998E-3</v>
      </c>
      <c r="N416" s="25">
        <f t="shared" si="98"/>
        <v>1.1349999999999999E-3</v>
      </c>
      <c r="O416" s="25"/>
      <c r="P416" s="25"/>
      <c r="Q416" s="25"/>
      <c r="R416" s="25">
        <v>4.3E-3</v>
      </c>
      <c r="S416" s="25">
        <f t="shared" si="99"/>
        <v>2.8650000000000004E-3</v>
      </c>
      <c r="T416" s="25"/>
      <c r="U416" s="25"/>
      <c r="V416" s="25"/>
      <c r="W416" s="25">
        <v>3.0500000000000002E-3</v>
      </c>
      <c r="X416" s="25">
        <f t="shared" si="100"/>
        <v>1.6150000000000003E-3</v>
      </c>
      <c r="Y416" s="25"/>
      <c r="Z416" s="25"/>
      <c r="AA416" s="25"/>
      <c r="AB416" s="25">
        <v>2.7699999999999999E-3</v>
      </c>
      <c r="AC416" s="25">
        <f t="shared" si="101"/>
        <v>1.4349999999999999E-3</v>
      </c>
    </row>
    <row r="417" spans="1:29" s="15" customFormat="1">
      <c r="A417" s="18">
        <v>665</v>
      </c>
      <c r="B417" s="25">
        <v>-2.4000000000000001E-4</v>
      </c>
      <c r="C417" s="46">
        <v>3.5899999999999999E-3</v>
      </c>
      <c r="D417" s="25">
        <f t="shared" si="96"/>
        <v>2.4200000000000003E-3</v>
      </c>
      <c r="E417" s="46"/>
      <c r="F417" s="46"/>
      <c r="G417" s="46"/>
      <c r="H417" s="25">
        <v>3.7000000000000002E-3</v>
      </c>
      <c r="I417" s="25">
        <f t="shared" si="97"/>
        <v>2.5300000000000001E-3</v>
      </c>
      <c r="J417" s="25"/>
      <c r="K417" s="25"/>
      <c r="L417" s="25"/>
      <c r="M417" s="25">
        <v>2.6099999999999999E-3</v>
      </c>
      <c r="N417" s="25">
        <f t="shared" si="98"/>
        <v>1.4400000000000001E-3</v>
      </c>
      <c r="O417" s="25"/>
      <c r="P417" s="25"/>
      <c r="Q417" s="25"/>
      <c r="R417" s="25">
        <v>4.45E-3</v>
      </c>
      <c r="S417" s="25">
        <f t="shared" si="99"/>
        <v>3.2799999999999999E-3</v>
      </c>
      <c r="T417" s="25"/>
      <c r="U417" s="25"/>
      <c r="V417" s="25"/>
      <c r="W417" s="25">
        <v>3.0799999999999998E-3</v>
      </c>
      <c r="X417" s="25">
        <f t="shared" si="100"/>
        <v>1.91E-3</v>
      </c>
      <c r="Y417" s="25"/>
      <c r="Z417" s="25"/>
      <c r="AA417" s="25"/>
      <c r="AB417" s="25">
        <v>2.5799999999999998E-3</v>
      </c>
      <c r="AC417" s="25">
        <f t="shared" si="101"/>
        <v>1.1699999999999998E-3</v>
      </c>
    </row>
    <row r="418" spans="1:29" s="15" customFormat="1">
      <c r="A418" s="18">
        <v>666</v>
      </c>
      <c r="B418" s="25">
        <v>1.9000000000000001E-4</v>
      </c>
      <c r="C418" s="46">
        <v>3.3600000000000001E-3</v>
      </c>
      <c r="D418" s="25">
        <f t="shared" si="96"/>
        <v>1.9250000000000001E-3</v>
      </c>
      <c r="E418" s="46"/>
      <c r="F418" s="46"/>
      <c r="G418" s="46"/>
      <c r="H418" s="25">
        <v>3.5899999999999999E-3</v>
      </c>
      <c r="I418" s="25">
        <f t="shared" si="97"/>
        <v>2.1549999999999998E-3</v>
      </c>
      <c r="J418" s="25"/>
      <c r="K418" s="25"/>
      <c r="L418" s="25"/>
      <c r="M418" s="25">
        <v>2.5999999999999999E-3</v>
      </c>
      <c r="N418" s="25">
        <f t="shared" si="98"/>
        <v>1.1649999999999998E-3</v>
      </c>
      <c r="O418" s="25"/>
      <c r="P418" s="25"/>
      <c r="Q418" s="25"/>
      <c r="R418" s="25">
        <v>4.3600000000000002E-3</v>
      </c>
      <c r="S418" s="25">
        <f t="shared" si="99"/>
        <v>2.9250000000000001E-3</v>
      </c>
      <c r="T418" s="25"/>
      <c r="U418" s="25"/>
      <c r="V418" s="25"/>
      <c r="W418" s="25">
        <v>3.0799999999999998E-3</v>
      </c>
      <c r="X418" s="25">
        <f t="shared" si="100"/>
        <v>1.6449999999999998E-3</v>
      </c>
      <c r="Y418" s="25"/>
      <c r="Z418" s="25"/>
      <c r="AA418" s="25"/>
      <c r="AB418" s="25">
        <v>2.6800000000000001E-3</v>
      </c>
      <c r="AC418" s="25">
        <f t="shared" si="101"/>
        <v>1.4350000000000001E-3</v>
      </c>
    </row>
    <row r="419" spans="1:29" s="15" customFormat="1">
      <c r="A419" s="18">
        <v>667</v>
      </c>
      <c r="B419" s="25">
        <v>2.5999999999999998E-4</v>
      </c>
      <c r="C419" s="46">
        <v>3.47E-3</v>
      </c>
      <c r="D419" s="25">
        <f t="shared" si="96"/>
        <v>1.8800000000000002E-3</v>
      </c>
      <c r="E419" s="46"/>
      <c r="F419" s="46"/>
      <c r="G419" s="46"/>
      <c r="H419" s="25">
        <v>3.6700000000000001E-3</v>
      </c>
      <c r="I419" s="25">
        <f t="shared" si="97"/>
        <v>2.0800000000000003E-3</v>
      </c>
      <c r="J419" s="25"/>
      <c r="K419" s="25"/>
      <c r="L419" s="25"/>
      <c r="M419" s="25">
        <v>2.5200000000000001E-3</v>
      </c>
      <c r="N419" s="25">
        <f t="shared" si="98"/>
        <v>9.3000000000000027E-4</v>
      </c>
      <c r="O419" s="25"/>
      <c r="P419" s="25"/>
      <c r="Q419" s="25"/>
      <c r="R419" s="25">
        <v>4.2199999999999998E-3</v>
      </c>
      <c r="S419" s="25">
        <f t="shared" si="99"/>
        <v>2.63E-3</v>
      </c>
      <c r="T419" s="25"/>
      <c r="U419" s="25"/>
      <c r="V419" s="25"/>
      <c r="W419" s="25">
        <v>3.0100000000000001E-3</v>
      </c>
      <c r="X419" s="25">
        <f t="shared" si="100"/>
        <v>1.4200000000000003E-3</v>
      </c>
      <c r="Y419" s="25"/>
      <c r="Z419" s="25"/>
      <c r="AA419" s="25"/>
      <c r="AB419" s="25">
        <v>2.9199999999999999E-3</v>
      </c>
      <c r="AC419" s="25">
        <f t="shared" si="101"/>
        <v>1.5899999999999998E-3</v>
      </c>
    </row>
    <row r="420" spans="1:29" s="15" customFormat="1">
      <c r="A420" s="18">
        <v>668</v>
      </c>
      <c r="B420" s="25">
        <v>-1.4599999999999999E-3</v>
      </c>
      <c r="C420" s="46">
        <v>3.3600000000000001E-3</v>
      </c>
      <c r="D420" s="25">
        <f t="shared" si="96"/>
        <v>3.1949999999999999E-3</v>
      </c>
      <c r="E420" s="46"/>
      <c r="F420" s="46"/>
      <c r="G420" s="46"/>
      <c r="H420" s="25">
        <v>3.3700000000000002E-3</v>
      </c>
      <c r="I420" s="25">
        <f t="shared" si="97"/>
        <v>3.2050000000000004E-3</v>
      </c>
      <c r="J420" s="25"/>
      <c r="K420" s="25"/>
      <c r="L420" s="25"/>
      <c r="M420" s="25">
        <v>2.4099999999999998E-3</v>
      </c>
      <c r="N420" s="25">
        <f t="shared" si="98"/>
        <v>2.2449999999999996E-3</v>
      </c>
      <c r="O420" s="25"/>
      <c r="P420" s="25"/>
      <c r="Q420" s="25"/>
      <c r="R420" s="25">
        <v>4.2700000000000004E-3</v>
      </c>
      <c r="S420" s="25">
        <f t="shared" si="99"/>
        <v>4.1050000000000001E-3</v>
      </c>
      <c r="T420" s="25"/>
      <c r="U420" s="25"/>
      <c r="V420" s="25"/>
      <c r="W420" s="25">
        <v>2.96E-3</v>
      </c>
      <c r="X420" s="25">
        <f t="shared" si="100"/>
        <v>2.7949999999999997E-3</v>
      </c>
      <c r="Y420" s="25"/>
      <c r="Z420" s="25"/>
      <c r="AA420" s="25"/>
      <c r="AB420" s="25">
        <v>1.7899999999999999E-3</v>
      </c>
      <c r="AC420" s="25">
        <f t="shared" si="101"/>
        <v>1.65E-4</v>
      </c>
    </row>
    <row r="421" spans="1:29" s="15" customFormat="1">
      <c r="A421" s="18">
        <v>669</v>
      </c>
      <c r="B421" s="25">
        <v>5.4000000000000001E-4</v>
      </c>
      <c r="C421" s="46">
        <v>3.5000000000000001E-3</v>
      </c>
      <c r="D421" s="25">
        <f t="shared" si="96"/>
        <v>1.4550000000000001E-3</v>
      </c>
      <c r="E421" s="46"/>
      <c r="F421" s="46"/>
      <c r="G421" s="46"/>
      <c r="H421" s="25">
        <v>3.6900000000000001E-3</v>
      </c>
      <c r="I421" s="25">
        <f t="shared" si="97"/>
        <v>1.6450000000000002E-3</v>
      </c>
      <c r="J421" s="25"/>
      <c r="K421" s="25"/>
      <c r="L421" s="25"/>
      <c r="M421" s="25">
        <v>2.5799999999999998E-3</v>
      </c>
      <c r="N421" s="25">
        <f t="shared" si="98"/>
        <v>5.3499999999999989E-4</v>
      </c>
      <c r="O421" s="25"/>
      <c r="P421" s="25"/>
      <c r="Q421" s="25"/>
      <c r="R421" s="25">
        <v>4.3299999999999996E-3</v>
      </c>
      <c r="S421" s="25">
        <f t="shared" si="99"/>
        <v>2.2849999999999997E-3</v>
      </c>
      <c r="T421" s="25"/>
      <c r="U421" s="25"/>
      <c r="V421" s="25"/>
      <c r="W421" s="25">
        <v>3.13E-3</v>
      </c>
      <c r="X421" s="25">
        <f t="shared" si="100"/>
        <v>1.085E-3</v>
      </c>
      <c r="Y421" s="25"/>
      <c r="Z421" s="25"/>
      <c r="AA421" s="25"/>
      <c r="AB421" s="25">
        <v>3.5500000000000002E-3</v>
      </c>
      <c r="AC421" s="25">
        <f t="shared" si="101"/>
        <v>2.0449999999999999E-3</v>
      </c>
    </row>
    <row r="422" spans="1:29" s="15" customFormat="1">
      <c r="A422" s="18">
        <v>670</v>
      </c>
      <c r="B422" s="25">
        <v>-8.9999999999999998E-4</v>
      </c>
      <c r="C422" s="46">
        <v>3.3800000000000002E-3</v>
      </c>
      <c r="D422" s="25">
        <f t="shared" si="96"/>
        <v>3.0500000000000002E-3</v>
      </c>
      <c r="E422" s="46"/>
      <c r="F422" s="46"/>
      <c r="G422" s="46"/>
      <c r="H422" s="25">
        <v>3.5899999999999999E-3</v>
      </c>
      <c r="I422" s="25">
        <f t="shared" si="97"/>
        <v>3.2599999999999999E-3</v>
      </c>
      <c r="J422" s="25"/>
      <c r="K422" s="25"/>
      <c r="L422" s="25"/>
      <c r="M422" s="25">
        <v>2.5100000000000001E-3</v>
      </c>
      <c r="N422" s="25">
        <f t="shared" si="98"/>
        <v>2.1800000000000001E-3</v>
      </c>
      <c r="O422" s="25"/>
      <c r="P422" s="25"/>
      <c r="Q422" s="25"/>
      <c r="R422" s="25">
        <v>4.1999999999999997E-3</v>
      </c>
      <c r="S422" s="25">
        <f t="shared" si="99"/>
        <v>3.8699999999999997E-3</v>
      </c>
      <c r="T422" s="25"/>
      <c r="U422" s="25"/>
      <c r="V422" s="25"/>
      <c r="W422" s="25">
        <v>2.9399999999999999E-3</v>
      </c>
      <c r="X422" s="25">
        <f t="shared" si="100"/>
        <v>2.6099999999999999E-3</v>
      </c>
      <c r="Y422" s="25"/>
      <c r="Z422" s="25"/>
      <c r="AA422" s="25"/>
      <c r="AB422" s="25">
        <v>1.56E-3</v>
      </c>
      <c r="AC422" s="25">
        <f t="shared" si="101"/>
        <v>3.3E-4</v>
      </c>
    </row>
    <row r="423" spans="1:29" s="15" customFormat="1">
      <c r="A423" s="18">
        <v>671</v>
      </c>
      <c r="B423" s="25">
        <v>6.8000000000000005E-4</v>
      </c>
      <c r="C423" s="46">
        <v>3.5500000000000002E-3</v>
      </c>
      <c r="D423" s="25">
        <f t="shared" si="96"/>
        <v>1.3900000000000002E-3</v>
      </c>
      <c r="E423" s="46"/>
      <c r="F423" s="46"/>
      <c r="G423" s="46"/>
      <c r="H423" s="25">
        <v>3.7499999999999999E-3</v>
      </c>
      <c r="I423" s="25">
        <f t="shared" si="97"/>
        <v>1.5899999999999998E-3</v>
      </c>
      <c r="J423" s="25"/>
      <c r="K423" s="25"/>
      <c r="L423" s="25"/>
      <c r="M423" s="25">
        <v>2.6700000000000001E-3</v>
      </c>
      <c r="N423" s="25">
        <f t="shared" si="98"/>
        <v>5.1000000000000004E-4</v>
      </c>
      <c r="O423" s="25"/>
      <c r="P423" s="25"/>
      <c r="Q423" s="25"/>
      <c r="R423" s="25">
        <v>4.3699999999999998E-3</v>
      </c>
      <c r="S423" s="25">
        <f t="shared" si="99"/>
        <v>2.2099999999999997E-3</v>
      </c>
      <c r="T423" s="25"/>
      <c r="U423" s="25"/>
      <c r="V423" s="25"/>
      <c r="W423" s="25">
        <v>3.1199999999999999E-3</v>
      </c>
      <c r="X423" s="25">
        <f t="shared" si="100"/>
        <v>9.5999999999999992E-4</v>
      </c>
      <c r="Y423" s="25"/>
      <c r="Z423" s="25"/>
      <c r="AA423" s="25"/>
      <c r="AB423" s="25">
        <v>3.64E-3</v>
      </c>
      <c r="AC423" s="25">
        <f t="shared" si="101"/>
        <v>2.16E-3</v>
      </c>
    </row>
    <row r="424" spans="1:29" s="15" customFormat="1">
      <c r="A424" s="18">
        <v>672</v>
      </c>
      <c r="B424" s="25">
        <v>-8.9999999999999998E-4</v>
      </c>
      <c r="C424" s="46">
        <v>3.3800000000000002E-3</v>
      </c>
      <c r="D424" s="25">
        <f t="shared" si="96"/>
        <v>3.0000000000000001E-3</v>
      </c>
      <c r="E424" s="46"/>
      <c r="F424" s="46"/>
      <c r="G424" s="46"/>
      <c r="H424" s="25">
        <v>3.4499999999999999E-3</v>
      </c>
      <c r="I424" s="25">
        <f t="shared" si="97"/>
        <v>3.0699999999999998E-3</v>
      </c>
      <c r="J424" s="25"/>
      <c r="K424" s="25"/>
      <c r="L424" s="25"/>
      <c r="M424" s="25">
        <v>2.49E-3</v>
      </c>
      <c r="N424" s="25">
        <f t="shared" si="98"/>
        <v>2.1099999999999999E-3</v>
      </c>
      <c r="O424" s="25"/>
      <c r="P424" s="25"/>
      <c r="Q424" s="25"/>
      <c r="R424" s="25">
        <v>4.3400000000000001E-3</v>
      </c>
      <c r="S424" s="25">
        <f t="shared" si="99"/>
        <v>3.96E-3</v>
      </c>
      <c r="T424" s="25"/>
      <c r="U424" s="25"/>
      <c r="V424" s="25"/>
      <c r="W424" s="25">
        <v>2.97E-3</v>
      </c>
      <c r="X424" s="25">
        <f t="shared" si="100"/>
        <v>2.5899999999999999E-3</v>
      </c>
      <c r="Y424" s="25"/>
      <c r="Z424" s="25"/>
      <c r="AA424" s="25"/>
      <c r="AB424" s="25">
        <v>1.66E-3</v>
      </c>
      <c r="AC424" s="25">
        <f t="shared" si="101"/>
        <v>3.8000000000000002E-4</v>
      </c>
    </row>
    <row r="425" spans="1:29" s="15" customFormat="1">
      <c r="A425" s="18">
        <v>673</v>
      </c>
      <c r="B425" s="25">
        <v>4.4000000000000002E-4</v>
      </c>
      <c r="C425" s="46">
        <v>3.62E-3</v>
      </c>
      <c r="D425" s="25">
        <f t="shared" si="96"/>
        <v>1.98E-3</v>
      </c>
      <c r="E425" s="46"/>
      <c r="F425" s="46"/>
      <c r="G425" s="46"/>
      <c r="H425" s="25">
        <v>3.9199999999999999E-3</v>
      </c>
      <c r="I425" s="25">
        <f t="shared" si="97"/>
        <v>2.2799999999999999E-3</v>
      </c>
      <c r="J425" s="25"/>
      <c r="K425" s="25"/>
      <c r="L425" s="25"/>
      <c r="M425" s="25">
        <v>2.6800000000000001E-3</v>
      </c>
      <c r="N425" s="25">
        <f t="shared" si="98"/>
        <v>1.0400000000000001E-3</v>
      </c>
      <c r="O425" s="25"/>
      <c r="P425" s="25"/>
      <c r="Q425" s="25"/>
      <c r="R425" s="25">
        <v>4.4099999999999999E-3</v>
      </c>
      <c r="S425" s="25">
        <f t="shared" si="99"/>
        <v>2.7699999999999999E-3</v>
      </c>
      <c r="T425" s="25"/>
      <c r="U425" s="25"/>
      <c r="V425" s="25"/>
      <c r="W425" s="25">
        <v>3.14E-3</v>
      </c>
      <c r="X425" s="25">
        <f t="shared" si="100"/>
        <v>1.5E-3</v>
      </c>
      <c r="Y425" s="25"/>
      <c r="Z425" s="25"/>
      <c r="AA425" s="25"/>
      <c r="AB425" s="25">
        <v>2.8400000000000001E-3</v>
      </c>
      <c r="AC425" s="25">
        <f t="shared" si="101"/>
        <v>1.64E-3</v>
      </c>
    </row>
    <row r="426" spans="1:29" s="15" customFormat="1">
      <c r="A426" s="18">
        <v>674</v>
      </c>
      <c r="B426" s="25">
        <v>-5.6999999999999998E-4</v>
      </c>
      <c r="C426" s="46">
        <v>3.5200000000000001E-3</v>
      </c>
      <c r="D426" s="25">
        <f t="shared" si="96"/>
        <v>2.7500000000000003E-3</v>
      </c>
      <c r="E426" s="46"/>
      <c r="F426" s="46"/>
      <c r="G426" s="46"/>
      <c r="H426" s="25">
        <v>3.5899999999999999E-3</v>
      </c>
      <c r="I426" s="25">
        <f t="shared" si="97"/>
        <v>2.82E-3</v>
      </c>
      <c r="J426" s="25"/>
      <c r="K426" s="25"/>
      <c r="L426" s="25"/>
      <c r="M426" s="25">
        <v>2.5400000000000002E-3</v>
      </c>
      <c r="N426" s="25">
        <f t="shared" si="98"/>
        <v>1.7700000000000003E-3</v>
      </c>
      <c r="O426" s="25"/>
      <c r="P426" s="25"/>
      <c r="Q426" s="25"/>
      <c r="R426" s="25">
        <v>4.1399999999999996E-3</v>
      </c>
      <c r="S426" s="25">
        <f t="shared" si="99"/>
        <v>3.3699999999999997E-3</v>
      </c>
      <c r="T426" s="25"/>
      <c r="U426" s="25"/>
      <c r="V426" s="25"/>
      <c r="W426" s="25">
        <v>3.0200000000000001E-3</v>
      </c>
      <c r="X426" s="25">
        <f t="shared" si="100"/>
        <v>2.2500000000000003E-3</v>
      </c>
      <c r="Y426" s="25"/>
      <c r="Z426" s="25"/>
      <c r="AA426" s="25"/>
      <c r="AB426" s="25">
        <v>2.1099999999999999E-3</v>
      </c>
      <c r="AC426" s="25">
        <f t="shared" si="101"/>
        <v>7.6999999999999996E-4</v>
      </c>
    </row>
    <row r="427" spans="1:29" s="15" customFormat="1">
      <c r="A427" s="18">
        <v>675</v>
      </c>
      <c r="B427" s="25">
        <v>1.0000000000000001E-5</v>
      </c>
      <c r="C427" s="46">
        <v>3.4299999999999999E-3</v>
      </c>
      <c r="D427" s="25">
        <f t="shared" si="96"/>
        <v>2.0149999999999999E-3</v>
      </c>
      <c r="E427" s="46"/>
      <c r="F427" s="46"/>
      <c r="G427" s="46"/>
      <c r="H427" s="25">
        <v>3.6700000000000001E-3</v>
      </c>
      <c r="I427" s="25">
        <f t="shared" si="97"/>
        <v>2.2550000000000001E-3</v>
      </c>
      <c r="J427" s="25"/>
      <c r="K427" s="25"/>
      <c r="L427" s="25"/>
      <c r="M427" s="25">
        <v>2.5200000000000001E-3</v>
      </c>
      <c r="N427" s="25">
        <f t="shared" si="98"/>
        <v>1.1050000000000001E-3</v>
      </c>
      <c r="O427" s="25"/>
      <c r="P427" s="25"/>
      <c r="Q427" s="25"/>
      <c r="R427" s="25">
        <v>4.1999999999999997E-3</v>
      </c>
      <c r="S427" s="25">
        <f t="shared" si="99"/>
        <v>2.7849999999999997E-3</v>
      </c>
      <c r="T427" s="25"/>
      <c r="U427" s="25"/>
      <c r="V427" s="25"/>
      <c r="W427" s="25">
        <v>3.0100000000000001E-3</v>
      </c>
      <c r="X427" s="25">
        <f t="shared" si="100"/>
        <v>1.5950000000000001E-3</v>
      </c>
      <c r="Y427" s="25"/>
      <c r="Z427" s="25"/>
      <c r="AA427" s="25"/>
      <c r="AB427" s="25">
        <v>2.82E-3</v>
      </c>
      <c r="AC427" s="25">
        <f t="shared" si="101"/>
        <v>1.415E-3</v>
      </c>
    </row>
    <row r="428" spans="1:29" s="15" customFormat="1">
      <c r="A428" s="18">
        <v>676</v>
      </c>
      <c r="B428" s="25">
        <v>-7.2999999999999996E-4</v>
      </c>
      <c r="C428" s="46">
        <v>3.3600000000000001E-3</v>
      </c>
      <c r="D428" s="25">
        <f t="shared" si="96"/>
        <v>2.5349999999999999E-3</v>
      </c>
      <c r="E428" s="46"/>
      <c r="F428" s="46"/>
      <c r="G428" s="46"/>
      <c r="H428" s="25">
        <v>3.5000000000000001E-3</v>
      </c>
      <c r="I428" s="25">
        <f t="shared" si="97"/>
        <v>2.6749999999999999E-3</v>
      </c>
      <c r="J428" s="25"/>
      <c r="K428" s="25"/>
      <c r="L428" s="25"/>
      <c r="M428" s="25">
        <v>2.3999999999999998E-3</v>
      </c>
      <c r="N428" s="25">
        <f t="shared" si="98"/>
        <v>1.5749999999999996E-3</v>
      </c>
      <c r="O428" s="25"/>
      <c r="P428" s="25"/>
      <c r="Q428" s="25"/>
      <c r="R428" s="25">
        <v>4.15E-3</v>
      </c>
      <c r="S428" s="25">
        <f t="shared" si="99"/>
        <v>3.3249999999999998E-3</v>
      </c>
      <c r="T428" s="25"/>
      <c r="U428" s="25"/>
      <c r="V428" s="25"/>
      <c r="W428" s="25">
        <v>2.8400000000000001E-3</v>
      </c>
      <c r="X428" s="25">
        <f t="shared" si="100"/>
        <v>2.0149999999999999E-3</v>
      </c>
      <c r="Y428" s="25"/>
      <c r="Z428" s="25"/>
      <c r="AA428" s="25"/>
      <c r="AB428" s="25">
        <v>2.3800000000000002E-3</v>
      </c>
      <c r="AC428" s="25">
        <f t="shared" si="101"/>
        <v>8.250000000000001E-4</v>
      </c>
    </row>
    <row r="429" spans="1:29" s="15" customFormat="1">
      <c r="A429" s="18">
        <v>677</v>
      </c>
      <c r="B429" s="25">
        <v>-1.9000000000000001E-4</v>
      </c>
      <c r="C429" s="46">
        <v>3.48E-3</v>
      </c>
      <c r="D429" s="25">
        <f t="shared" si="96"/>
        <v>2.1850000000000003E-3</v>
      </c>
      <c r="E429" s="46"/>
      <c r="F429" s="46"/>
      <c r="G429" s="46"/>
      <c r="H429" s="25">
        <v>3.7399999999999998E-3</v>
      </c>
      <c r="I429" s="25">
        <f t="shared" si="97"/>
        <v>2.4450000000000001E-3</v>
      </c>
      <c r="J429" s="25"/>
      <c r="K429" s="25"/>
      <c r="L429" s="25"/>
      <c r="M429" s="25">
        <v>2.4599999999999999E-3</v>
      </c>
      <c r="N429" s="25">
        <f t="shared" si="98"/>
        <v>1.165E-3</v>
      </c>
      <c r="O429" s="25"/>
      <c r="P429" s="25"/>
      <c r="Q429" s="25"/>
      <c r="R429" s="25">
        <v>4.2199999999999998E-3</v>
      </c>
      <c r="S429" s="25">
        <f t="shared" si="99"/>
        <v>2.9249999999999996E-3</v>
      </c>
      <c r="T429" s="25"/>
      <c r="U429" s="25"/>
      <c r="V429" s="25"/>
      <c r="W429" s="25">
        <v>2.8800000000000002E-3</v>
      </c>
      <c r="X429" s="25">
        <f t="shared" si="100"/>
        <v>1.5850000000000003E-3</v>
      </c>
      <c r="Y429" s="25"/>
      <c r="Z429" s="25"/>
      <c r="AA429" s="25"/>
      <c r="AB429" s="25">
        <v>2.7799999999999999E-3</v>
      </c>
      <c r="AC429" s="25">
        <f t="shared" si="101"/>
        <v>1.2949999999999999E-3</v>
      </c>
    </row>
    <row r="430" spans="1:29" s="15" customFormat="1">
      <c r="A430" s="18">
        <v>678</v>
      </c>
      <c r="B430" s="25">
        <v>-3.6000000000000002E-4</v>
      </c>
      <c r="C430" s="46">
        <v>3.2399999999999998E-3</v>
      </c>
      <c r="D430" s="25">
        <f t="shared" si="96"/>
        <v>1.97E-3</v>
      </c>
      <c r="E430" s="46"/>
      <c r="F430" s="46"/>
      <c r="G430" s="46"/>
      <c r="H430" s="25">
        <v>3.4499999999999999E-3</v>
      </c>
      <c r="I430" s="25">
        <f t="shared" si="97"/>
        <v>2.1800000000000001E-3</v>
      </c>
      <c r="J430" s="25"/>
      <c r="K430" s="25"/>
      <c r="L430" s="25"/>
      <c r="M430" s="25">
        <v>2.4599999999999999E-3</v>
      </c>
      <c r="N430" s="25">
        <f t="shared" si="98"/>
        <v>1.1900000000000001E-3</v>
      </c>
      <c r="O430" s="25"/>
      <c r="P430" s="25"/>
      <c r="Q430" s="25"/>
      <c r="R430" s="25">
        <v>4.0400000000000002E-3</v>
      </c>
      <c r="S430" s="25">
        <f t="shared" si="99"/>
        <v>2.7700000000000003E-3</v>
      </c>
      <c r="T430" s="25"/>
      <c r="U430" s="25"/>
      <c r="V430" s="25"/>
      <c r="W430" s="25">
        <v>2.8500000000000001E-3</v>
      </c>
      <c r="X430" s="25">
        <f t="shared" si="100"/>
        <v>1.5800000000000002E-3</v>
      </c>
      <c r="Y430" s="25"/>
      <c r="Z430" s="25"/>
      <c r="AA430" s="25"/>
      <c r="AB430" s="25">
        <v>2.8999999999999998E-3</v>
      </c>
      <c r="AC430" s="25">
        <f t="shared" si="101"/>
        <v>1.2699999999999999E-3</v>
      </c>
    </row>
    <row r="431" spans="1:29" s="15" customFormat="1">
      <c r="A431" s="18">
        <v>679</v>
      </c>
      <c r="B431" s="25">
        <v>-6.8999999999999997E-5</v>
      </c>
      <c r="C431" s="46">
        <v>3.3600000000000001E-3</v>
      </c>
      <c r="D431" s="25">
        <f t="shared" si="96"/>
        <v>1.8745000000000001E-3</v>
      </c>
      <c r="E431" s="46"/>
      <c r="F431" s="46"/>
      <c r="G431" s="46"/>
      <c r="H431" s="25">
        <v>3.5000000000000001E-3</v>
      </c>
      <c r="I431" s="25">
        <f t="shared" si="97"/>
        <v>2.0144999999999998E-3</v>
      </c>
      <c r="J431" s="25"/>
      <c r="K431" s="25"/>
      <c r="L431" s="25"/>
      <c r="M431" s="25">
        <v>2.5000000000000001E-3</v>
      </c>
      <c r="N431" s="25">
        <f t="shared" si="98"/>
        <v>1.0145E-3</v>
      </c>
      <c r="O431" s="25"/>
      <c r="P431" s="25"/>
      <c r="Q431" s="25"/>
      <c r="R431" s="25">
        <v>4.15E-3</v>
      </c>
      <c r="S431" s="25">
        <f t="shared" si="99"/>
        <v>2.6645000000000002E-3</v>
      </c>
      <c r="T431" s="25"/>
      <c r="U431" s="25"/>
      <c r="V431" s="25"/>
      <c r="W431" s="25">
        <v>2.8400000000000001E-3</v>
      </c>
      <c r="X431" s="25">
        <f t="shared" si="100"/>
        <v>1.3545E-3</v>
      </c>
      <c r="Y431" s="25"/>
      <c r="Z431" s="25"/>
      <c r="AA431" s="25"/>
      <c r="AB431" s="25">
        <v>3.0400000000000002E-3</v>
      </c>
      <c r="AC431" s="25">
        <f t="shared" si="101"/>
        <v>1.4855000000000001E-3</v>
      </c>
    </row>
    <row r="432" spans="1:29" s="15" customFormat="1">
      <c r="A432" s="18">
        <v>680</v>
      </c>
      <c r="B432" s="25">
        <v>-1.2E-4</v>
      </c>
      <c r="C432" s="46">
        <v>3.15E-3</v>
      </c>
      <c r="D432" s="25">
        <f t="shared" si="96"/>
        <v>1.9250000000000001E-3</v>
      </c>
      <c r="E432" s="46"/>
      <c r="F432" s="46"/>
      <c r="G432" s="46"/>
      <c r="H432" s="25">
        <v>3.4099999999999998E-3</v>
      </c>
      <c r="I432" s="25">
        <f t="shared" si="97"/>
        <v>2.1849999999999999E-3</v>
      </c>
      <c r="J432" s="25"/>
      <c r="K432" s="25"/>
      <c r="L432" s="25"/>
      <c r="M432" s="25">
        <v>2.33E-3</v>
      </c>
      <c r="N432" s="25">
        <f t="shared" si="98"/>
        <v>1.1050000000000001E-3</v>
      </c>
      <c r="O432" s="25"/>
      <c r="P432" s="25"/>
      <c r="Q432" s="25"/>
      <c r="R432" s="25">
        <v>3.9399999999999999E-3</v>
      </c>
      <c r="S432" s="25">
        <f t="shared" si="99"/>
        <v>2.715E-3</v>
      </c>
      <c r="T432" s="25"/>
      <c r="U432" s="25"/>
      <c r="V432" s="25"/>
      <c r="W432" s="25">
        <v>2.7100000000000002E-3</v>
      </c>
      <c r="X432" s="25">
        <f t="shared" si="100"/>
        <v>1.4850000000000002E-3</v>
      </c>
      <c r="Y432" s="25"/>
      <c r="Z432" s="25"/>
      <c r="AA432" s="25"/>
      <c r="AB432" s="25">
        <v>2.5699999999999998E-3</v>
      </c>
      <c r="AC432" s="25">
        <f t="shared" si="101"/>
        <v>1.225E-3</v>
      </c>
    </row>
    <row r="433" spans="1:29" s="15" customFormat="1">
      <c r="A433" s="18">
        <v>681</v>
      </c>
      <c r="B433" s="25">
        <v>6.8999999999999997E-5</v>
      </c>
      <c r="C433" s="46">
        <v>3.4299999999999999E-3</v>
      </c>
      <c r="D433" s="25">
        <f t="shared" si="96"/>
        <v>1.9154999999999999E-3</v>
      </c>
      <c r="E433" s="46"/>
      <c r="F433" s="46"/>
      <c r="G433" s="46"/>
      <c r="H433" s="25">
        <v>3.5899999999999999E-3</v>
      </c>
      <c r="I433" s="25">
        <f t="shared" si="97"/>
        <v>2.0755000000000001E-3</v>
      </c>
      <c r="J433" s="25"/>
      <c r="K433" s="25"/>
      <c r="L433" s="25"/>
      <c r="M433" s="25">
        <v>2.3900000000000002E-3</v>
      </c>
      <c r="N433" s="25">
        <f t="shared" si="98"/>
        <v>8.7550000000000019E-4</v>
      </c>
      <c r="O433" s="25"/>
      <c r="P433" s="25"/>
      <c r="Q433" s="25"/>
      <c r="R433" s="25">
        <v>4.1399999999999996E-3</v>
      </c>
      <c r="S433" s="25">
        <f t="shared" si="99"/>
        <v>2.6254999999999994E-3</v>
      </c>
      <c r="T433" s="25"/>
      <c r="U433" s="25"/>
      <c r="V433" s="25"/>
      <c r="W433" s="25">
        <v>2.9099999999999998E-3</v>
      </c>
      <c r="X433" s="25">
        <f t="shared" si="100"/>
        <v>1.3954999999999998E-3</v>
      </c>
      <c r="Y433" s="25"/>
      <c r="Z433" s="25"/>
      <c r="AA433" s="25"/>
      <c r="AB433" s="25">
        <v>2.96E-3</v>
      </c>
      <c r="AC433" s="25">
        <f t="shared" si="101"/>
        <v>1.5145E-3</v>
      </c>
    </row>
    <row r="434" spans="1:29" s="15" customFormat="1">
      <c r="A434" s="18">
        <v>682</v>
      </c>
      <c r="B434" s="25">
        <v>-1.6000000000000001E-4</v>
      </c>
      <c r="C434" s="46">
        <v>3.2399999999999998E-3</v>
      </c>
      <c r="D434" s="25">
        <f t="shared" si="96"/>
        <v>1.9049999999999998E-3</v>
      </c>
      <c r="E434" s="46"/>
      <c r="F434" s="46"/>
      <c r="G434" s="46"/>
      <c r="H434" s="25">
        <v>3.3400000000000001E-3</v>
      </c>
      <c r="I434" s="25">
        <f t="shared" si="97"/>
        <v>2.0049999999999998E-3</v>
      </c>
      <c r="J434" s="25"/>
      <c r="K434" s="25"/>
      <c r="L434" s="25"/>
      <c r="M434" s="25">
        <v>2.3999999999999998E-3</v>
      </c>
      <c r="N434" s="25">
        <f t="shared" si="98"/>
        <v>1.0649999999999998E-3</v>
      </c>
      <c r="O434" s="25"/>
      <c r="P434" s="25"/>
      <c r="Q434" s="25"/>
      <c r="R434" s="25">
        <v>3.9899999999999996E-3</v>
      </c>
      <c r="S434" s="25">
        <f t="shared" si="99"/>
        <v>2.6549999999999994E-3</v>
      </c>
      <c r="T434" s="25"/>
      <c r="U434" s="25"/>
      <c r="V434" s="25"/>
      <c r="W434" s="25">
        <v>2.64E-3</v>
      </c>
      <c r="X434" s="25">
        <f t="shared" si="100"/>
        <v>1.305E-3</v>
      </c>
      <c r="Y434" s="25"/>
      <c r="Z434" s="25"/>
      <c r="AA434" s="25"/>
      <c r="AB434" s="25">
        <v>2.8300000000000001E-3</v>
      </c>
      <c r="AC434" s="25">
        <f t="shared" si="101"/>
        <v>1.335E-3</v>
      </c>
    </row>
    <row r="435" spans="1:29" s="15" customFormat="1">
      <c r="A435" s="18">
        <v>683</v>
      </c>
      <c r="B435" s="25">
        <v>-2.0000000000000001E-4</v>
      </c>
      <c r="C435" s="46">
        <v>3.3400000000000001E-3</v>
      </c>
      <c r="D435" s="25">
        <f t="shared" si="96"/>
        <v>1.9450000000000001E-3</v>
      </c>
      <c r="E435" s="46"/>
      <c r="F435" s="46"/>
      <c r="G435" s="46"/>
      <c r="H435" s="25">
        <v>3.64E-3</v>
      </c>
      <c r="I435" s="25">
        <f t="shared" si="97"/>
        <v>2.245E-3</v>
      </c>
      <c r="J435" s="25"/>
      <c r="K435" s="25"/>
      <c r="L435" s="25"/>
      <c r="M435" s="25">
        <v>2.5300000000000001E-3</v>
      </c>
      <c r="N435" s="25">
        <f t="shared" si="98"/>
        <v>1.1350000000000002E-3</v>
      </c>
      <c r="O435" s="25"/>
      <c r="P435" s="25"/>
      <c r="Q435" s="25"/>
      <c r="R435" s="25">
        <v>4.0499999999999998E-3</v>
      </c>
      <c r="S435" s="25">
        <f t="shared" si="99"/>
        <v>2.6549999999999998E-3</v>
      </c>
      <c r="T435" s="25"/>
      <c r="U435" s="25"/>
      <c r="V435" s="25"/>
      <c r="W435" s="25">
        <v>2.82E-3</v>
      </c>
      <c r="X435" s="25">
        <f t="shared" si="100"/>
        <v>1.4250000000000001E-3</v>
      </c>
      <c r="Y435" s="25"/>
      <c r="Z435" s="25"/>
      <c r="AA435" s="25"/>
      <c r="AB435" s="25">
        <v>2.99E-3</v>
      </c>
      <c r="AC435" s="25">
        <f t="shared" si="101"/>
        <v>1.395E-3</v>
      </c>
    </row>
    <row r="436" spans="1:29" s="15" customFormat="1">
      <c r="A436" s="18">
        <v>684</v>
      </c>
      <c r="B436" s="25">
        <v>5.0000000000000002E-5</v>
      </c>
      <c r="C436" s="46">
        <v>3.2299999999999998E-3</v>
      </c>
      <c r="D436" s="25">
        <f t="shared" si="96"/>
        <v>1.7949999999999997E-3</v>
      </c>
      <c r="E436" s="46"/>
      <c r="F436" s="46"/>
      <c r="G436" s="46"/>
      <c r="H436" s="25">
        <v>3.3E-3</v>
      </c>
      <c r="I436" s="25">
        <f t="shared" si="97"/>
        <v>1.8649999999999999E-3</v>
      </c>
      <c r="J436" s="25"/>
      <c r="K436" s="25"/>
      <c r="L436" s="25"/>
      <c r="M436" s="25">
        <v>2.32E-3</v>
      </c>
      <c r="N436" s="25">
        <f t="shared" si="98"/>
        <v>8.8499999999999994E-4</v>
      </c>
      <c r="O436" s="25"/>
      <c r="P436" s="25"/>
      <c r="Q436" s="25"/>
      <c r="R436" s="25">
        <v>3.8899999999999998E-3</v>
      </c>
      <c r="S436" s="25">
        <f t="shared" si="99"/>
        <v>2.4549999999999997E-3</v>
      </c>
      <c r="T436" s="25"/>
      <c r="U436" s="25"/>
      <c r="V436" s="25"/>
      <c r="W436" s="25">
        <v>2.48E-3</v>
      </c>
      <c r="X436" s="25">
        <f t="shared" si="100"/>
        <v>1.0449999999999999E-3</v>
      </c>
      <c r="Y436" s="25"/>
      <c r="Z436" s="25"/>
      <c r="AA436" s="25"/>
      <c r="AB436" s="25">
        <v>2.82E-3</v>
      </c>
      <c r="AC436" s="25">
        <f t="shared" si="101"/>
        <v>1.4350000000000001E-3</v>
      </c>
    </row>
    <row r="437" spans="1:29" s="15" customFormat="1">
      <c r="A437" s="18">
        <v>685</v>
      </c>
      <c r="B437" s="25">
        <v>-2.3000000000000001E-4</v>
      </c>
      <c r="C437" s="46">
        <v>3.29E-3</v>
      </c>
      <c r="D437" s="25">
        <f t="shared" si="96"/>
        <v>1.9849999999999998E-3</v>
      </c>
      <c r="E437" s="46"/>
      <c r="F437" s="46"/>
      <c r="G437" s="46"/>
      <c r="H437" s="25">
        <v>3.4299999999999999E-3</v>
      </c>
      <c r="I437" s="25">
        <f t="shared" si="97"/>
        <v>2.1250000000000002E-3</v>
      </c>
      <c r="J437" s="25"/>
      <c r="K437" s="25"/>
      <c r="L437" s="25"/>
      <c r="M437" s="25">
        <v>2.3999999999999998E-3</v>
      </c>
      <c r="N437" s="25">
        <f t="shared" si="98"/>
        <v>1.0949999999999998E-3</v>
      </c>
      <c r="O437" s="25"/>
      <c r="P437" s="25"/>
      <c r="Q437" s="25"/>
      <c r="R437" s="25">
        <v>4.13E-3</v>
      </c>
      <c r="S437" s="25">
        <f t="shared" si="99"/>
        <v>2.8250000000000003E-3</v>
      </c>
      <c r="T437" s="25"/>
      <c r="U437" s="25"/>
      <c r="V437" s="25"/>
      <c r="W437" s="25">
        <v>2.7200000000000002E-3</v>
      </c>
      <c r="X437" s="25">
        <f t="shared" si="100"/>
        <v>1.4150000000000002E-3</v>
      </c>
      <c r="Y437" s="25"/>
      <c r="Z437" s="25"/>
      <c r="AA437" s="25"/>
      <c r="AB437" s="25">
        <v>2.8400000000000001E-3</v>
      </c>
      <c r="AC437" s="25">
        <f t="shared" si="101"/>
        <v>1.305E-3</v>
      </c>
    </row>
    <row r="438" spans="1:29" s="15" customFormat="1">
      <c r="A438" s="18">
        <v>686</v>
      </c>
      <c r="B438" s="25">
        <v>1.0000000000000001E-5</v>
      </c>
      <c r="C438" s="46">
        <v>3.2799999999999999E-3</v>
      </c>
      <c r="D438" s="25">
        <f t="shared" si="96"/>
        <v>1.81E-3</v>
      </c>
      <c r="E438" s="46"/>
      <c r="F438" s="46"/>
      <c r="G438" s="46"/>
      <c r="H438" s="25">
        <v>3.47E-3</v>
      </c>
      <c r="I438" s="25">
        <f t="shared" si="97"/>
        <v>2E-3</v>
      </c>
      <c r="J438" s="25"/>
      <c r="K438" s="25"/>
      <c r="L438" s="25"/>
      <c r="M438" s="25">
        <v>2.4199999999999998E-3</v>
      </c>
      <c r="N438" s="25">
        <f t="shared" si="98"/>
        <v>9.4999999999999989E-4</v>
      </c>
      <c r="O438" s="25"/>
      <c r="P438" s="25"/>
      <c r="Q438" s="25"/>
      <c r="R438" s="25">
        <v>4.0699999999999998E-3</v>
      </c>
      <c r="S438" s="25">
        <f t="shared" si="99"/>
        <v>2.5999999999999999E-3</v>
      </c>
      <c r="T438" s="25"/>
      <c r="U438" s="25"/>
      <c r="V438" s="25"/>
      <c r="W438" s="25">
        <v>2.7200000000000002E-3</v>
      </c>
      <c r="X438" s="25">
        <f t="shared" si="100"/>
        <v>1.2500000000000002E-3</v>
      </c>
      <c r="Y438" s="25"/>
      <c r="Z438" s="25"/>
      <c r="AA438" s="25"/>
      <c r="AB438" s="25">
        <v>2.9299999999999999E-3</v>
      </c>
      <c r="AC438" s="25">
        <f t="shared" si="101"/>
        <v>1.47E-3</v>
      </c>
    </row>
    <row r="439" spans="1:29" s="15" customFormat="1">
      <c r="A439" s="18">
        <v>687</v>
      </c>
      <c r="B439" s="25">
        <v>-2.0000000000000002E-5</v>
      </c>
      <c r="C439" s="46">
        <v>3.14E-3</v>
      </c>
      <c r="D439" s="25">
        <f t="shared" si="96"/>
        <v>1.6249999999999999E-3</v>
      </c>
      <c r="E439" s="46"/>
      <c r="F439" s="46"/>
      <c r="G439" s="46"/>
      <c r="H439" s="25">
        <v>3.3899999999999998E-3</v>
      </c>
      <c r="I439" s="25">
        <f t="shared" si="97"/>
        <v>1.8749999999999997E-3</v>
      </c>
      <c r="J439" s="25"/>
      <c r="K439" s="25"/>
      <c r="L439" s="25"/>
      <c r="M439" s="25">
        <v>2.2799999999999999E-3</v>
      </c>
      <c r="N439" s="25">
        <f t="shared" si="98"/>
        <v>7.6499999999999984E-4</v>
      </c>
      <c r="O439" s="25"/>
      <c r="P439" s="25"/>
      <c r="Q439" s="25"/>
      <c r="R439" s="25">
        <v>3.9699999999999996E-3</v>
      </c>
      <c r="S439" s="25">
        <f t="shared" si="99"/>
        <v>2.4549999999999997E-3</v>
      </c>
      <c r="T439" s="25"/>
      <c r="U439" s="25"/>
      <c r="V439" s="25"/>
      <c r="W439" s="25">
        <v>2.6800000000000001E-3</v>
      </c>
      <c r="X439" s="25">
        <f t="shared" si="100"/>
        <v>1.165E-3</v>
      </c>
      <c r="Y439" s="25"/>
      <c r="Z439" s="25"/>
      <c r="AA439" s="25"/>
      <c r="AB439" s="25">
        <v>3.0500000000000002E-3</v>
      </c>
      <c r="AC439" s="25">
        <f t="shared" si="101"/>
        <v>1.5150000000000001E-3</v>
      </c>
    </row>
    <row r="440" spans="1:29" s="15" customFormat="1">
      <c r="A440" s="18">
        <v>688</v>
      </c>
      <c r="B440" s="25">
        <v>2.7E-4</v>
      </c>
      <c r="C440" s="46">
        <v>3.1700000000000001E-3</v>
      </c>
      <c r="D440" s="25">
        <f t="shared" si="96"/>
        <v>1.3900000000000002E-3</v>
      </c>
      <c r="E440" s="46"/>
      <c r="F440" s="46"/>
      <c r="G440" s="46"/>
      <c r="H440" s="25">
        <v>3.3999999999999998E-3</v>
      </c>
      <c r="I440" s="25">
        <f t="shared" si="97"/>
        <v>1.6199999999999999E-3</v>
      </c>
      <c r="J440" s="25"/>
      <c r="K440" s="25"/>
      <c r="L440" s="25"/>
      <c r="M440" s="25">
        <v>2.3500000000000001E-3</v>
      </c>
      <c r="N440" s="25">
        <f t="shared" si="98"/>
        <v>5.7000000000000019E-4</v>
      </c>
      <c r="O440" s="25"/>
      <c r="P440" s="25"/>
      <c r="Q440" s="25"/>
      <c r="R440" s="25">
        <v>3.9699999999999996E-3</v>
      </c>
      <c r="S440" s="25">
        <f t="shared" si="99"/>
        <v>2.1899999999999997E-3</v>
      </c>
      <c r="T440" s="25"/>
      <c r="U440" s="25"/>
      <c r="V440" s="25"/>
      <c r="W440" s="25">
        <v>2.7299999999999998E-3</v>
      </c>
      <c r="X440" s="25">
        <f t="shared" si="100"/>
        <v>9.4999999999999989E-4</v>
      </c>
      <c r="Y440" s="25"/>
      <c r="Z440" s="25"/>
      <c r="AA440" s="25"/>
      <c r="AB440" s="25">
        <v>3.29E-3</v>
      </c>
      <c r="AC440" s="25">
        <f t="shared" si="101"/>
        <v>1.7799999999999999E-3</v>
      </c>
    </row>
    <row r="441" spans="1:29" s="15" customFormat="1">
      <c r="A441" s="18">
        <v>689</v>
      </c>
      <c r="B441" s="25">
        <v>-8.0000000000000007E-5</v>
      </c>
      <c r="C441" s="46">
        <v>3.14E-3</v>
      </c>
      <c r="D441" s="25">
        <f t="shared" si="96"/>
        <v>1.7250000000000002E-3</v>
      </c>
      <c r="E441" s="46"/>
      <c r="F441" s="46"/>
      <c r="G441" s="46"/>
      <c r="H441" s="25">
        <v>3.31E-3</v>
      </c>
      <c r="I441" s="25">
        <f t="shared" si="97"/>
        <v>1.8950000000000002E-3</v>
      </c>
      <c r="J441" s="25"/>
      <c r="K441" s="25"/>
      <c r="L441" s="25"/>
      <c r="M441" s="25">
        <v>2.33E-3</v>
      </c>
      <c r="N441" s="25">
        <f t="shared" si="98"/>
        <v>9.1500000000000023E-4</v>
      </c>
      <c r="O441" s="25"/>
      <c r="P441" s="25"/>
      <c r="Q441" s="25"/>
      <c r="R441" s="25">
        <v>3.9500000000000004E-3</v>
      </c>
      <c r="S441" s="25">
        <f t="shared" si="99"/>
        <v>2.5350000000000008E-3</v>
      </c>
      <c r="T441" s="25"/>
      <c r="U441" s="25"/>
      <c r="V441" s="25"/>
      <c r="W441" s="25">
        <v>2.5600000000000002E-3</v>
      </c>
      <c r="X441" s="25">
        <f t="shared" si="100"/>
        <v>1.1450000000000004E-3</v>
      </c>
      <c r="Y441" s="25"/>
      <c r="Z441" s="25"/>
      <c r="AA441" s="25"/>
      <c r="AB441" s="25">
        <v>2.9099999999999998E-3</v>
      </c>
      <c r="AC441" s="25">
        <f t="shared" si="101"/>
        <v>1.4149999999999998E-3</v>
      </c>
    </row>
    <row r="442" spans="1:29" s="15" customFormat="1">
      <c r="A442" s="18">
        <v>690</v>
      </c>
      <c r="B442" s="25">
        <v>-1E-4</v>
      </c>
      <c r="C442" s="46">
        <v>3.0699999999999998E-3</v>
      </c>
      <c r="D442" s="25">
        <f t="shared" si="96"/>
        <v>1.5499999999999997E-3</v>
      </c>
      <c r="E442" s="46"/>
      <c r="F442" s="46"/>
      <c r="G442" s="46"/>
      <c r="H442" s="25">
        <v>3.3800000000000002E-3</v>
      </c>
      <c r="I442" s="25">
        <f t="shared" si="97"/>
        <v>1.8600000000000001E-3</v>
      </c>
      <c r="J442" s="25"/>
      <c r="K442" s="25"/>
      <c r="L442" s="25"/>
      <c r="M442" s="25">
        <v>2.32E-3</v>
      </c>
      <c r="N442" s="25">
        <f t="shared" si="98"/>
        <v>7.9999999999999993E-4</v>
      </c>
      <c r="O442" s="25"/>
      <c r="P442" s="25"/>
      <c r="Q442" s="25"/>
      <c r="R442" s="25">
        <v>3.96E-3</v>
      </c>
      <c r="S442" s="25">
        <f t="shared" si="99"/>
        <v>2.4399999999999999E-3</v>
      </c>
      <c r="T442" s="25"/>
      <c r="U442" s="25"/>
      <c r="V442" s="25"/>
      <c r="W442" s="25">
        <v>2.66E-3</v>
      </c>
      <c r="X442" s="25">
        <f t="shared" si="100"/>
        <v>1.14E-3</v>
      </c>
      <c r="Y442" s="25"/>
      <c r="Z442" s="25"/>
      <c r="AA442" s="25"/>
      <c r="AB442" s="25">
        <v>3.14E-3</v>
      </c>
      <c r="AC442" s="25">
        <f t="shared" si="101"/>
        <v>1.5200000000000001E-3</v>
      </c>
    </row>
    <row r="443" spans="1:29" s="15" customFormat="1">
      <c r="A443" s="18">
        <v>691</v>
      </c>
      <c r="B443" s="25">
        <v>0</v>
      </c>
      <c r="C443" s="46">
        <v>3.1700000000000001E-3</v>
      </c>
      <c r="D443" s="25">
        <f t="shared" si="96"/>
        <v>1.6000000000000001E-3</v>
      </c>
      <c r="E443" s="46"/>
      <c r="F443" s="46"/>
      <c r="G443" s="46"/>
      <c r="H443" s="25">
        <v>3.3300000000000001E-3</v>
      </c>
      <c r="I443" s="25">
        <f t="shared" si="97"/>
        <v>1.7600000000000001E-3</v>
      </c>
      <c r="J443" s="25"/>
      <c r="K443" s="25"/>
      <c r="L443" s="25"/>
      <c r="M443" s="25">
        <v>2.3800000000000002E-3</v>
      </c>
      <c r="N443" s="25">
        <f t="shared" si="98"/>
        <v>8.1000000000000017E-4</v>
      </c>
      <c r="O443" s="25"/>
      <c r="P443" s="25"/>
      <c r="Q443" s="25"/>
      <c r="R443" s="25">
        <v>3.9500000000000004E-3</v>
      </c>
      <c r="S443" s="25">
        <f t="shared" si="99"/>
        <v>2.3800000000000002E-3</v>
      </c>
      <c r="T443" s="25"/>
      <c r="U443" s="25"/>
      <c r="V443" s="25"/>
      <c r="W443" s="25">
        <v>2.5699999999999998E-3</v>
      </c>
      <c r="X443" s="25">
        <f t="shared" si="100"/>
        <v>9.999999999999998E-4</v>
      </c>
      <c r="Y443" s="25"/>
      <c r="Z443" s="25"/>
      <c r="AA443" s="25"/>
      <c r="AB443" s="25">
        <v>3.14E-3</v>
      </c>
      <c r="AC443" s="25">
        <f t="shared" si="101"/>
        <v>1.57E-3</v>
      </c>
    </row>
    <row r="444" spans="1:29" s="15" customFormat="1">
      <c r="A444" s="18">
        <v>692</v>
      </c>
      <c r="B444" s="25">
        <v>-3.5E-4</v>
      </c>
      <c r="C444" s="46">
        <v>3.16E-3</v>
      </c>
      <c r="D444" s="25">
        <f t="shared" si="96"/>
        <v>1.7150000000000002E-3</v>
      </c>
      <c r="E444" s="46"/>
      <c r="F444" s="46"/>
      <c r="G444" s="46"/>
      <c r="H444" s="25">
        <v>3.4199999999999999E-3</v>
      </c>
      <c r="I444" s="25">
        <f t="shared" si="97"/>
        <v>1.9750000000000002E-3</v>
      </c>
      <c r="J444" s="25"/>
      <c r="K444" s="25"/>
      <c r="L444" s="25"/>
      <c r="M444" s="25">
        <v>2.31E-3</v>
      </c>
      <c r="N444" s="25">
        <f t="shared" si="98"/>
        <v>8.650000000000001E-4</v>
      </c>
      <c r="O444" s="25"/>
      <c r="P444" s="25"/>
      <c r="Q444" s="25"/>
      <c r="R444" s="25">
        <v>3.8999999999999998E-3</v>
      </c>
      <c r="S444" s="25">
        <f t="shared" si="99"/>
        <v>2.4549999999999997E-3</v>
      </c>
      <c r="T444" s="25"/>
      <c r="U444" s="25"/>
      <c r="V444" s="25"/>
      <c r="W444" s="25">
        <v>2.5899999999999999E-3</v>
      </c>
      <c r="X444" s="25">
        <f t="shared" si="100"/>
        <v>1.145E-3</v>
      </c>
      <c r="Y444" s="25"/>
      <c r="Z444" s="25"/>
      <c r="AA444" s="25"/>
      <c r="AB444" s="25">
        <v>3.2399999999999998E-3</v>
      </c>
      <c r="AC444" s="25">
        <f t="shared" si="101"/>
        <v>1.4449999999999999E-3</v>
      </c>
    </row>
    <row r="445" spans="1:29" s="15" customFormat="1">
      <c r="A445" s="18">
        <v>693</v>
      </c>
      <c r="B445" s="25">
        <v>6.8999999999999997E-5</v>
      </c>
      <c r="C445" s="46">
        <v>3.0999999999999999E-3</v>
      </c>
      <c r="D445" s="25">
        <f t="shared" si="96"/>
        <v>1.6254999999999998E-3</v>
      </c>
      <c r="E445" s="46"/>
      <c r="F445" s="46"/>
      <c r="G445" s="46"/>
      <c r="H445" s="25">
        <v>3.3E-3</v>
      </c>
      <c r="I445" s="25">
        <f t="shared" si="97"/>
        <v>1.8254999999999999E-3</v>
      </c>
      <c r="J445" s="25"/>
      <c r="K445" s="25"/>
      <c r="L445" s="25"/>
      <c r="M445" s="25">
        <v>2.33E-3</v>
      </c>
      <c r="N445" s="25">
        <f t="shared" si="98"/>
        <v>8.5549999999999992E-4</v>
      </c>
      <c r="O445" s="25"/>
      <c r="P445" s="25"/>
      <c r="Q445" s="25"/>
      <c r="R445" s="25">
        <v>3.8999999999999998E-3</v>
      </c>
      <c r="S445" s="25">
        <f t="shared" si="99"/>
        <v>2.4254999999999997E-3</v>
      </c>
      <c r="T445" s="25"/>
      <c r="U445" s="25"/>
      <c r="V445" s="25"/>
      <c r="W445" s="25">
        <v>2.5600000000000002E-3</v>
      </c>
      <c r="X445" s="25">
        <f t="shared" si="100"/>
        <v>1.0855000000000001E-3</v>
      </c>
      <c r="Y445" s="25"/>
      <c r="Z445" s="25"/>
      <c r="AA445" s="25"/>
      <c r="AB445" s="25">
        <v>2.8800000000000002E-3</v>
      </c>
      <c r="AC445" s="25">
        <f t="shared" si="101"/>
        <v>1.4745000000000001E-3</v>
      </c>
    </row>
    <row r="446" spans="1:29" s="15" customFormat="1">
      <c r="A446" s="18">
        <v>694</v>
      </c>
      <c r="B446" s="25">
        <v>-2.0000000000000002E-5</v>
      </c>
      <c r="C446" s="46">
        <v>2.96E-3</v>
      </c>
      <c r="D446" s="25">
        <f t="shared" si="96"/>
        <v>1.4300000000000001E-3</v>
      </c>
      <c r="E446" s="46"/>
      <c r="F446" s="46"/>
      <c r="G446" s="46"/>
      <c r="H446" s="25">
        <v>3.2499999999999999E-3</v>
      </c>
      <c r="I446" s="25">
        <f t="shared" si="97"/>
        <v>1.72E-3</v>
      </c>
      <c r="J446" s="25"/>
      <c r="K446" s="25"/>
      <c r="L446" s="25"/>
      <c r="M446" s="25">
        <v>2.2699999999999999E-3</v>
      </c>
      <c r="N446" s="25">
        <f t="shared" si="98"/>
        <v>7.3999999999999999E-4</v>
      </c>
      <c r="O446" s="25"/>
      <c r="P446" s="25"/>
      <c r="Q446" s="25"/>
      <c r="R446" s="25">
        <v>3.82E-3</v>
      </c>
      <c r="S446" s="25">
        <f t="shared" si="99"/>
        <v>2.2900000000000004E-3</v>
      </c>
      <c r="T446" s="25"/>
      <c r="U446" s="25"/>
      <c r="V446" s="25"/>
      <c r="W446" s="25">
        <v>2.47E-3</v>
      </c>
      <c r="X446" s="25">
        <f t="shared" si="100"/>
        <v>9.4000000000000008E-4</v>
      </c>
      <c r="Y446" s="25"/>
      <c r="Z446" s="25"/>
      <c r="AA446" s="25"/>
      <c r="AB446" s="25">
        <v>3.0799999999999998E-3</v>
      </c>
      <c r="AC446" s="25">
        <f t="shared" si="101"/>
        <v>1.5299999999999999E-3</v>
      </c>
    </row>
    <row r="447" spans="1:29" s="15" customFormat="1">
      <c r="A447" s="18">
        <v>695</v>
      </c>
      <c r="B447" s="25">
        <v>4.0000000000000003E-5</v>
      </c>
      <c r="C447" s="46">
        <v>3.0000000000000001E-3</v>
      </c>
      <c r="D447" s="25">
        <f t="shared" si="96"/>
        <v>1.475E-3</v>
      </c>
      <c r="E447" s="46"/>
      <c r="F447" s="46"/>
      <c r="G447" s="46"/>
      <c r="H447" s="25">
        <v>3.2299999999999998E-3</v>
      </c>
      <c r="I447" s="25">
        <f t="shared" si="97"/>
        <v>1.7049999999999997E-3</v>
      </c>
      <c r="J447" s="25"/>
      <c r="K447" s="25"/>
      <c r="L447" s="25"/>
      <c r="M447" s="25">
        <v>2.2200000000000002E-3</v>
      </c>
      <c r="N447" s="25">
        <f t="shared" si="98"/>
        <v>6.9500000000000009E-4</v>
      </c>
      <c r="O447" s="25"/>
      <c r="P447" s="25"/>
      <c r="Q447" s="25"/>
      <c r="R447" s="25">
        <v>3.82E-3</v>
      </c>
      <c r="S447" s="25">
        <f t="shared" si="99"/>
        <v>2.2950000000000002E-3</v>
      </c>
      <c r="T447" s="25"/>
      <c r="U447" s="25"/>
      <c r="V447" s="25"/>
      <c r="W447" s="25">
        <v>2.47E-3</v>
      </c>
      <c r="X447" s="25">
        <f t="shared" si="100"/>
        <v>9.4499999999999988E-4</v>
      </c>
      <c r="Y447" s="25"/>
      <c r="Z447" s="25"/>
      <c r="AA447" s="25"/>
      <c r="AB447" s="25">
        <v>3.0100000000000001E-3</v>
      </c>
      <c r="AC447" s="25">
        <f t="shared" si="101"/>
        <v>1.5250000000000001E-3</v>
      </c>
    </row>
    <row r="448" spans="1:29" s="15" customFormat="1">
      <c r="A448" s="18">
        <v>696</v>
      </c>
      <c r="B448" s="25">
        <v>-2.1000000000000001E-4</v>
      </c>
      <c r="C448" s="46">
        <v>2.96E-3</v>
      </c>
      <c r="D448" s="25">
        <f t="shared" si="96"/>
        <v>1.58E-3</v>
      </c>
      <c r="E448" s="46"/>
      <c r="F448" s="46"/>
      <c r="G448" s="46"/>
      <c r="H448" s="25">
        <v>3.2200000000000002E-3</v>
      </c>
      <c r="I448" s="25">
        <f t="shared" si="97"/>
        <v>1.8400000000000003E-3</v>
      </c>
      <c r="J448" s="25"/>
      <c r="K448" s="25"/>
      <c r="L448" s="25"/>
      <c r="M448" s="25">
        <v>2.2000000000000001E-3</v>
      </c>
      <c r="N448" s="25">
        <f t="shared" si="98"/>
        <v>8.200000000000002E-4</v>
      </c>
      <c r="O448" s="25"/>
      <c r="P448" s="25"/>
      <c r="Q448" s="25"/>
      <c r="R448" s="25">
        <v>3.7799999999999999E-3</v>
      </c>
      <c r="S448" s="25">
        <f t="shared" si="99"/>
        <v>2.4000000000000002E-3</v>
      </c>
      <c r="T448" s="25"/>
      <c r="U448" s="25"/>
      <c r="V448" s="25"/>
      <c r="W448" s="25">
        <v>2.4199999999999998E-3</v>
      </c>
      <c r="X448" s="25">
        <f t="shared" si="100"/>
        <v>1.0399999999999999E-3</v>
      </c>
      <c r="Y448" s="25"/>
      <c r="Z448" s="25"/>
      <c r="AA448" s="25"/>
      <c r="AB448" s="25">
        <v>2.97E-3</v>
      </c>
      <c r="AC448" s="25">
        <f t="shared" si="101"/>
        <v>1.3799999999999999E-3</v>
      </c>
    </row>
    <row r="449" spans="1:29" s="15" customFormat="1">
      <c r="A449" s="18">
        <v>697</v>
      </c>
      <c r="B449" s="25">
        <v>-8.0000000000000007E-5</v>
      </c>
      <c r="C449" s="46">
        <v>3.0000000000000001E-3</v>
      </c>
      <c r="D449" s="25">
        <f t="shared" si="96"/>
        <v>1.3950000000000002E-3</v>
      </c>
      <c r="E449" s="46"/>
      <c r="F449" s="46"/>
      <c r="G449" s="46"/>
      <c r="H449" s="25">
        <v>3.16E-3</v>
      </c>
      <c r="I449" s="25">
        <f t="shared" si="97"/>
        <v>1.5550000000000002E-3</v>
      </c>
      <c r="J449" s="25"/>
      <c r="K449" s="25"/>
      <c r="L449" s="25"/>
      <c r="M449" s="25">
        <v>2.1900000000000001E-3</v>
      </c>
      <c r="N449" s="25">
        <f t="shared" si="98"/>
        <v>5.8500000000000023E-4</v>
      </c>
      <c r="O449" s="25"/>
      <c r="P449" s="25"/>
      <c r="Q449" s="25"/>
      <c r="R449" s="25">
        <v>3.8E-3</v>
      </c>
      <c r="S449" s="25">
        <f t="shared" si="99"/>
        <v>2.1949999999999999E-3</v>
      </c>
      <c r="T449" s="25"/>
      <c r="U449" s="25"/>
      <c r="V449" s="25"/>
      <c r="W449" s="25">
        <v>2.4199999999999998E-3</v>
      </c>
      <c r="X449" s="25">
        <f t="shared" si="100"/>
        <v>8.1499999999999997E-4</v>
      </c>
      <c r="Y449" s="25"/>
      <c r="Z449" s="25"/>
      <c r="AA449" s="25"/>
      <c r="AB449" s="25">
        <v>3.29E-3</v>
      </c>
      <c r="AC449" s="25">
        <f t="shared" si="101"/>
        <v>1.6049999999999999E-3</v>
      </c>
    </row>
    <row r="450" spans="1:29" s="15" customFormat="1">
      <c r="A450" s="18">
        <v>698</v>
      </c>
      <c r="B450" s="25">
        <v>-2.3000000000000001E-4</v>
      </c>
      <c r="C450" s="46">
        <v>2.8900000000000002E-3</v>
      </c>
      <c r="D450" s="25">
        <f t="shared" si="96"/>
        <v>1.4550000000000003E-3</v>
      </c>
      <c r="E450" s="46"/>
      <c r="F450" s="46"/>
      <c r="G450" s="46"/>
      <c r="H450" s="25">
        <v>3.1099999999999999E-3</v>
      </c>
      <c r="I450" s="25">
        <f t="shared" si="97"/>
        <v>1.6750000000000001E-3</v>
      </c>
      <c r="J450" s="25"/>
      <c r="K450" s="25"/>
      <c r="L450" s="25"/>
      <c r="M450" s="25">
        <v>2.1700000000000001E-3</v>
      </c>
      <c r="N450" s="25">
        <f t="shared" si="98"/>
        <v>7.3500000000000019E-4</v>
      </c>
      <c r="O450" s="25"/>
      <c r="P450" s="25"/>
      <c r="Q450" s="25"/>
      <c r="R450" s="25">
        <v>3.7200000000000002E-3</v>
      </c>
      <c r="S450" s="25">
        <f t="shared" si="99"/>
        <v>2.2850000000000006E-3</v>
      </c>
      <c r="T450" s="25"/>
      <c r="U450" s="25"/>
      <c r="V450" s="25"/>
      <c r="W450" s="25">
        <v>2.33E-3</v>
      </c>
      <c r="X450" s="25">
        <f t="shared" si="100"/>
        <v>8.9500000000000018E-4</v>
      </c>
      <c r="Y450" s="25"/>
      <c r="Z450" s="25"/>
      <c r="AA450" s="25"/>
      <c r="AB450" s="25">
        <v>3.0999999999999999E-3</v>
      </c>
      <c r="AC450" s="25">
        <f t="shared" si="101"/>
        <v>1.4349999999999999E-3</v>
      </c>
    </row>
    <row r="451" spans="1:29" s="15" customFormat="1">
      <c r="A451" s="18">
        <v>699</v>
      </c>
      <c r="B451" s="25">
        <v>-2.2000000000000001E-4</v>
      </c>
      <c r="C451" s="46">
        <v>2.9399999999999999E-3</v>
      </c>
      <c r="D451" s="25">
        <f t="shared" ref="D451:D452" si="102">C451-AC451</f>
        <v>1.42E-3</v>
      </c>
      <c r="E451" s="46"/>
      <c r="F451" s="46"/>
      <c r="G451" s="46"/>
      <c r="H451" s="25">
        <v>3.15E-3</v>
      </c>
      <c r="I451" s="25">
        <f t="shared" ref="I451:I452" si="103">H451-AC451</f>
        <v>1.6300000000000002E-3</v>
      </c>
      <c r="J451" s="25"/>
      <c r="K451" s="25"/>
      <c r="L451" s="25"/>
      <c r="M451" s="25">
        <v>2.16E-3</v>
      </c>
      <c r="N451" s="25">
        <f t="shared" ref="N451:N452" si="104">M451-AC451</f>
        <v>6.4000000000000016E-4</v>
      </c>
      <c r="O451" s="25"/>
      <c r="P451" s="25"/>
      <c r="Q451" s="25"/>
      <c r="R451" s="25">
        <v>3.6700000000000001E-3</v>
      </c>
      <c r="S451" s="25">
        <f t="shared" ref="S451:S452" si="105">R451-AC451</f>
        <v>2.15E-3</v>
      </c>
      <c r="T451" s="25"/>
      <c r="U451" s="25"/>
      <c r="V451" s="25"/>
      <c r="W451" s="25">
        <v>2.3600000000000001E-3</v>
      </c>
      <c r="X451" s="25">
        <f t="shared" ref="X451:X452" si="106">W451-AC451</f>
        <v>8.4000000000000025E-4</v>
      </c>
      <c r="Y451" s="25"/>
      <c r="Z451" s="25"/>
      <c r="AA451" s="25"/>
      <c r="AB451" s="25">
        <v>3.2599999999999999E-3</v>
      </c>
      <c r="AC451" s="25">
        <f t="shared" ref="AC451:AC452" si="107">(B451+AB451)/2</f>
        <v>1.5199999999999999E-3</v>
      </c>
    </row>
    <row r="452" spans="1:29" s="15" customFormat="1">
      <c r="A452" s="18">
        <v>700</v>
      </c>
      <c r="B452" s="25">
        <v>-3.6000000000000002E-4</v>
      </c>
      <c r="C452" s="46">
        <v>2.8500000000000001E-3</v>
      </c>
      <c r="D452" s="25">
        <f t="shared" si="102"/>
        <v>1.4100000000000002E-3</v>
      </c>
      <c r="E452" s="46"/>
      <c r="F452" s="46"/>
      <c r="G452" s="46"/>
      <c r="H452" s="25">
        <v>3.1199999999999999E-3</v>
      </c>
      <c r="I452" s="25">
        <f t="shared" si="103"/>
        <v>1.6800000000000001E-3</v>
      </c>
      <c r="J452" s="25"/>
      <c r="K452" s="25"/>
      <c r="L452" s="25"/>
      <c r="M452" s="25">
        <v>2.1800000000000001E-3</v>
      </c>
      <c r="N452" s="25">
        <f t="shared" si="104"/>
        <v>7.4000000000000021E-4</v>
      </c>
      <c r="O452" s="25"/>
      <c r="P452" s="25"/>
      <c r="Q452" s="25"/>
      <c r="R452" s="25">
        <v>3.7000000000000002E-3</v>
      </c>
      <c r="S452" s="25">
        <f t="shared" si="105"/>
        <v>2.2600000000000003E-3</v>
      </c>
      <c r="T452" s="25"/>
      <c r="U452" s="25"/>
      <c r="V452" s="25"/>
      <c r="W452" s="25">
        <v>2.1800000000000001E-3</v>
      </c>
      <c r="X452" s="25">
        <f t="shared" si="106"/>
        <v>7.4000000000000021E-4</v>
      </c>
      <c r="Y452" s="25"/>
      <c r="Z452" s="25"/>
      <c r="AA452" s="25"/>
      <c r="AB452" s="25">
        <v>3.2399999999999998E-3</v>
      </c>
      <c r="AC452" s="25">
        <f t="shared" si="107"/>
        <v>1.4399999999999999E-3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2.2871000000000002E-3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2.6864999999999997E-3</v>
      </c>
      <c r="J453" s="25"/>
      <c r="K453" s="25"/>
      <c r="L453" s="25"/>
      <c r="M453" s="25"/>
      <c r="N453" s="25">
        <f t="shared" si="108"/>
        <v>1.4678999999999992E-3</v>
      </c>
      <c r="O453" s="25"/>
      <c r="P453" s="25"/>
      <c r="Q453" s="25"/>
      <c r="R453" s="25"/>
      <c r="S453" s="25">
        <f t="shared" si="108"/>
        <v>3.2625000000000019E-3</v>
      </c>
      <c r="T453" s="25"/>
      <c r="U453" s="25"/>
      <c r="V453" s="25"/>
      <c r="W453" s="25"/>
      <c r="X453" s="25">
        <f t="shared" si="108"/>
        <v>1.9602000000000009E-3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23"/>
    </row>
    <row r="455" spans="1:29" s="2" customFormat="1">
      <c r="G455" s="10"/>
      <c r="L455" s="10"/>
      <c r="Q455" s="10"/>
      <c r="V455" s="10"/>
      <c r="AA455" s="23"/>
    </row>
    <row r="456" spans="1:29" s="2" customFormat="1">
      <c r="G456" s="10"/>
      <c r="L456" s="10"/>
      <c r="Q456" s="10"/>
      <c r="V456" s="10"/>
      <c r="AA456" s="23"/>
    </row>
    <row r="457" spans="1:29" s="2" customFormat="1">
      <c r="G457" s="10"/>
      <c r="L457" s="10"/>
      <c r="Q457" s="10"/>
      <c r="V457" s="10"/>
      <c r="AA457" s="23"/>
    </row>
    <row r="458" spans="1:29" s="2" customFormat="1">
      <c r="G458" s="10"/>
      <c r="L458" s="10"/>
      <c r="Q458" s="10"/>
      <c r="V458" s="10"/>
      <c r="AA458" s="23"/>
    </row>
    <row r="459" spans="1:29" s="2" customFormat="1">
      <c r="G459" s="10"/>
      <c r="L459" s="10"/>
      <c r="Q459" s="10"/>
      <c r="V459" s="10"/>
      <c r="AA459" s="23"/>
    </row>
    <row r="460" spans="1:29" s="2" customFormat="1">
      <c r="G460" s="10"/>
      <c r="L460" s="10"/>
      <c r="Q460" s="10"/>
      <c r="V460" s="10"/>
      <c r="AA460" s="23"/>
    </row>
    <row r="461" spans="1:29" s="2" customFormat="1">
      <c r="G461" s="10"/>
      <c r="L461" s="10"/>
      <c r="Q461" s="10"/>
      <c r="V461" s="10"/>
      <c r="AA461" s="23"/>
    </row>
    <row r="462" spans="1:29" s="2" customFormat="1">
      <c r="G462" s="10"/>
      <c r="L462" s="10"/>
      <c r="Q462" s="10"/>
      <c r="V462" s="10"/>
      <c r="AA462" s="23"/>
    </row>
    <row r="463" spans="1:29" s="2" customFormat="1">
      <c r="G463" s="10"/>
      <c r="L463" s="10"/>
      <c r="Q463" s="10"/>
      <c r="V463" s="10"/>
      <c r="AA463" s="23"/>
    </row>
    <row r="464" spans="1:29" s="2" customFormat="1">
      <c r="G464" s="10"/>
      <c r="L464" s="10"/>
      <c r="Q464" s="10"/>
      <c r="V464" s="10"/>
      <c r="AA464" s="23"/>
    </row>
    <row r="465" spans="7:27" s="2" customFormat="1">
      <c r="G465" s="10"/>
      <c r="L465" s="10"/>
      <c r="Q465" s="10"/>
      <c r="V465" s="10"/>
      <c r="AA465" s="23"/>
    </row>
    <row r="466" spans="7:27" s="2" customFormat="1">
      <c r="G466" s="10"/>
      <c r="L466" s="10"/>
      <c r="Q466" s="10"/>
      <c r="V466" s="10"/>
      <c r="AA466" s="23"/>
    </row>
    <row r="467" spans="7:27" s="2" customFormat="1">
      <c r="G467" s="10"/>
      <c r="L467" s="10"/>
      <c r="Q467" s="10"/>
      <c r="V467" s="10"/>
      <c r="AA467" s="23"/>
    </row>
    <row r="468" spans="7:27" s="2" customFormat="1">
      <c r="G468" s="10"/>
      <c r="L468" s="10"/>
      <c r="Q468" s="10"/>
      <c r="V468" s="10"/>
      <c r="AA468" s="23"/>
    </row>
    <row r="469" spans="7:27" s="2" customFormat="1">
      <c r="G469" s="10"/>
      <c r="L469" s="10"/>
      <c r="Q469" s="10"/>
      <c r="V469" s="10"/>
      <c r="AA469" s="23"/>
    </row>
    <row r="470" spans="7:27" s="2" customFormat="1">
      <c r="G470" s="10"/>
      <c r="L470" s="10"/>
      <c r="Q470" s="10"/>
      <c r="V470" s="10"/>
      <c r="AA470" s="23"/>
    </row>
    <row r="471" spans="7:27" s="2" customFormat="1">
      <c r="G471" s="10"/>
      <c r="L471" s="10"/>
      <c r="Q471" s="10"/>
      <c r="V471" s="10"/>
      <c r="AA471" s="23"/>
    </row>
    <row r="472" spans="7:27" s="2" customFormat="1">
      <c r="G472" s="10"/>
      <c r="L472" s="10"/>
      <c r="Q472" s="10"/>
      <c r="V472" s="10"/>
      <c r="AA472" s="23"/>
    </row>
    <row r="473" spans="7:27" s="2" customFormat="1">
      <c r="G473" s="10"/>
      <c r="L473" s="10"/>
      <c r="Q473" s="10"/>
      <c r="V473" s="10"/>
      <c r="AA473" s="23"/>
    </row>
    <row r="474" spans="7:27" s="2" customFormat="1">
      <c r="G474" s="10"/>
      <c r="L474" s="10"/>
      <c r="Q474" s="10"/>
      <c r="V474" s="10"/>
      <c r="AA474" s="23"/>
    </row>
    <row r="475" spans="7:27" s="2" customFormat="1">
      <c r="G475" s="10"/>
      <c r="L475" s="10"/>
      <c r="Q475" s="10"/>
      <c r="V475" s="10"/>
      <c r="AA475" s="23"/>
    </row>
    <row r="476" spans="7:27" s="2" customFormat="1">
      <c r="G476" s="10"/>
      <c r="L476" s="10"/>
      <c r="Q476" s="10"/>
      <c r="V476" s="10"/>
      <c r="AA476" s="23"/>
    </row>
    <row r="477" spans="7:27" s="2" customFormat="1">
      <c r="G477" s="10"/>
      <c r="L477" s="10"/>
      <c r="Q477" s="10"/>
      <c r="V477" s="10"/>
      <c r="AA477" s="23"/>
    </row>
    <row r="478" spans="7:27" s="2" customFormat="1">
      <c r="G478" s="10"/>
      <c r="L478" s="10"/>
      <c r="Q478" s="10"/>
      <c r="V478" s="10"/>
      <c r="AA478" s="23"/>
    </row>
    <row r="479" spans="7:27" s="2" customFormat="1">
      <c r="G479" s="10"/>
      <c r="L479" s="10"/>
      <c r="Q479" s="10"/>
      <c r="V479" s="10"/>
      <c r="AA479" s="23"/>
    </row>
    <row r="480" spans="7:27" s="2" customFormat="1">
      <c r="G480" s="10"/>
      <c r="L480" s="10"/>
      <c r="Q480" s="10"/>
      <c r="V480" s="10"/>
      <c r="AA480" s="23"/>
    </row>
    <row r="481" spans="7:27" s="2" customFormat="1">
      <c r="G481" s="10"/>
      <c r="L481" s="10"/>
      <c r="Q481" s="10"/>
      <c r="V481" s="10"/>
      <c r="AA481" s="23"/>
    </row>
    <row r="482" spans="7:27" s="1" customFormat="1">
      <c r="G482" s="10"/>
      <c r="L482" s="7"/>
      <c r="Q482" s="7"/>
      <c r="V482" s="7"/>
      <c r="AA482" s="9"/>
    </row>
    <row r="483" spans="7:27" s="1" customFormat="1">
      <c r="G483" s="10"/>
      <c r="L483" s="7"/>
      <c r="Q483" s="7"/>
      <c r="V483" s="7"/>
      <c r="AA483" s="9"/>
    </row>
    <row r="484" spans="7:27" s="1" customFormat="1">
      <c r="G484" s="10"/>
      <c r="L484" s="7"/>
      <c r="Q484" s="7"/>
      <c r="V484" s="7"/>
      <c r="AA484" s="9"/>
    </row>
    <row r="485" spans="7:27" s="1" customFormat="1">
      <c r="G485" s="10"/>
      <c r="L485" s="7"/>
      <c r="Q485" s="7"/>
      <c r="V485" s="7"/>
      <c r="AA485" s="9"/>
    </row>
    <row r="486" spans="7:27" s="1" customFormat="1">
      <c r="G486" s="10"/>
      <c r="L486" s="7"/>
      <c r="Q486" s="7"/>
      <c r="V486" s="7"/>
      <c r="AA486" s="9"/>
    </row>
    <row r="487" spans="7:27" s="1" customFormat="1">
      <c r="G487" s="10"/>
      <c r="L487" s="7"/>
      <c r="Q487" s="7"/>
      <c r="V487" s="7"/>
      <c r="AA487" s="9"/>
    </row>
    <row r="488" spans="7:27" s="1" customFormat="1">
      <c r="G488" s="10"/>
      <c r="L488" s="7"/>
      <c r="Q488" s="7"/>
      <c r="V488" s="7"/>
      <c r="AA488" s="9"/>
    </row>
    <row r="489" spans="7:27" s="1" customFormat="1">
      <c r="G489" s="10"/>
      <c r="L489" s="7"/>
      <c r="Q489" s="7"/>
      <c r="V489" s="7"/>
      <c r="AA489" s="9"/>
    </row>
    <row r="490" spans="7:27" s="1" customFormat="1">
      <c r="G490" s="10"/>
      <c r="L490" s="7"/>
      <c r="Q490" s="7"/>
      <c r="V490" s="7"/>
      <c r="AA490" s="9"/>
    </row>
    <row r="491" spans="7:27" s="1" customFormat="1">
      <c r="G491" s="10"/>
      <c r="L491" s="7"/>
      <c r="Q491" s="7"/>
      <c r="V491" s="7"/>
      <c r="AA491" s="9"/>
    </row>
    <row r="492" spans="7:27" s="1" customFormat="1">
      <c r="G492" s="10"/>
      <c r="L492" s="7"/>
      <c r="Q492" s="7"/>
      <c r="V492" s="7"/>
      <c r="AA492" s="9"/>
    </row>
    <row r="493" spans="7:27" s="1" customFormat="1">
      <c r="G493" s="10"/>
      <c r="L493" s="7"/>
      <c r="Q493" s="7"/>
      <c r="V493" s="7"/>
      <c r="AA493" s="9"/>
    </row>
    <row r="494" spans="7:27" s="1" customFormat="1">
      <c r="G494" s="10"/>
      <c r="L494" s="7"/>
      <c r="Q494" s="7"/>
      <c r="V494" s="7"/>
      <c r="AA494" s="9"/>
    </row>
    <row r="495" spans="7:27" s="1" customFormat="1">
      <c r="G495" s="10"/>
      <c r="L495" s="7"/>
      <c r="Q495" s="7"/>
      <c r="V495" s="7"/>
      <c r="AA495" s="9"/>
    </row>
    <row r="496" spans="7:27" s="1" customFormat="1">
      <c r="G496" s="10"/>
      <c r="L496" s="7"/>
      <c r="Q496" s="7"/>
      <c r="V496" s="7"/>
      <c r="AA496" s="9"/>
    </row>
    <row r="497" spans="7:27" s="1" customFormat="1">
      <c r="G497" s="10"/>
      <c r="L497" s="7"/>
      <c r="Q497" s="7"/>
      <c r="V497" s="7"/>
      <c r="AA497" s="9"/>
    </row>
    <row r="498" spans="7:27" s="1" customFormat="1">
      <c r="G498" s="10"/>
      <c r="L498" s="7"/>
      <c r="Q498" s="7"/>
      <c r="V498" s="7"/>
      <c r="AA498" s="9"/>
    </row>
    <row r="499" spans="7:27" s="1" customFormat="1">
      <c r="G499" s="10"/>
      <c r="L499" s="7"/>
      <c r="Q499" s="7"/>
      <c r="V499" s="7"/>
      <c r="AA499" s="9"/>
    </row>
    <row r="500" spans="7:27" s="1" customFormat="1">
      <c r="G500" s="10"/>
      <c r="L500" s="7"/>
      <c r="Q500" s="7"/>
      <c r="V500" s="7"/>
      <c r="AA500" s="9"/>
    </row>
    <row r="501" spans="7:27" s="1" customFormat="1">
      <c r="G501" s="10"/>
      <c r="L501" s="7"/>
      <c r="Q501" s="7"/>
      <c r="V501" s="7"/>
      <c r="AA501" s="9"/>
    </row>
    <row r="502" spans="7:27" s="1" customFormat="1">
      <c r="G502" s="10"/>
      <c r="L502" s="7"/>
      <c r="Q502" s="7"/>
      <c r="V502" s="7"/>
      <c r="AA502" s="9"/>
    </row>
    <row r="503" spans="7:27" s="1" customFormat="1">
      <c r="G503" s="10"/>
      <c r="L503" s="7"/>
      <c r="Q503" s="7"/>
      <c r="V503" s="7"/>
      <c r="AA503" s="9"/>
    </row>
    <row r="504" spans="7:27" s="1" customFormat="1">
      <c r="G504" s="10"/>
      <c r="L504" s="7"/>
      <c r="Q504" s="7"/>
      <c r="V504" s="7"/>
      <c r="AA504" s="9"/>
    </row>
    <row r="505" spans="7:27" s="1" customFormat="1">
      <c r="G505" s="10"/>
      <c r="L505" s="7"/>
      <c r="Q505" s="7"/>
      <c r="V505" s="7"/>
      <c r="AA505" s="9"/>
    </row>
    <row r="506" spans="7:27" s="1" customFormat="1">
      <c r="G506" s="10"/>
      <c r="L506" s="7"/>
      <c r="Q506" s="7"/>
      <c r="V506" s="7"/>
      <c r="AA506" s="9"/>
    </row>
    <row r="507" spans="7:27" s="1" customFormat="1">
      <c r="G507" s="10"/>
      <c r="L507" s="7"/>
      <c r="Q507" s="7"/>
      <c r="V507" s="7"/>
      <c r="AA507" s="9"/>
    </row>
    <row r="508" spans="7:27" s="1" customFormat="1">
      <c r="G508" s="10"/>
      <c r="L508" s="7"/>
      <c r="Q508" s="7"/>
      <c r="V508" s="7"/>
      <c r="AA508" s="9"/>
    </row>
    <row r="509" spans="7:27" s="1" customFormat="1">
      <c r="G509" s="10"/>
      <c r="L509" s="7"/>
      <c r="Q509" s="7"/>
      <c r="V509" s="7"/>
      <c r="AA509" s="9"/>
    </row>
    <row r="510" spans="7:27" s="1" customFormat="1">
      <c r="G510" s="10"/>
      <c r="L510" s="7"/>
      <c r="Q510" s="7"/>
      <c r="V510" s="7"/>
      <c r="AA510" s="9"/>
    </row>
    <row r="511" spans="7:27" s="1" customFormat="1">
      <c r="G511" s="10"/>
      <c r="L511" s="7"/>
      <c r="Q511" s="7"/>
      <c r="V511" s="7"/>
      <c r="AA511" s="9"/>
    </row>
    <row r="512" spans="7:27" s="1" customFormat="1">
      <c r="G512" s="10"/>
      <c r="L512" s="7"/>
      <c r="Q512" s="7"/>
      <c r="V512" s="7"/>
      <c r="AA512" s="9"/>
    </row>
    <row r="513" spans="7:27" s="1" customFormat="1">
      <c r="G513" s="10"/>
      <c r="L513" s="7"/>
      <c r="Q513" s="7"/>
      <c r="V513" s="7"/>
      <c r="AA513" s="9"/>
    </row>
    <row r="514" spans="7:27" s="1" customFormat="1">
      <c r="G514" s="10"/>
      <c r="L514" s="7"/>
      <c r="Q514" s="7"/>
      <c r="V514" s="7"/>
      <c r="AA514" s="9"/>
    </row>
    <row r="515" spans="7:27" s="1" customFormat="1">
      <c r="G515" s="10"/>
      <c r="L515" s="7"/>
      <c r="Q515" s="7"/>
      <c r="V515" s="7"/>
      <c r="AA515" s="9"/>
    </row>
    <row r="516" spans="7:27" s="1" customFormat="1">
      <c r="G516" s="10"/>
      <c r="L516" s="7"/>
      <c r="Q516" s="7"/>
      <c r="V516" s="7"/>
      <c r="AA516" s="9"/>
    </row>
    <row r="517" spans="7:27" s="1" customFormat="1">
      <c r="G517" s="10"/>
      <c r="L517" s="7"/>
      <c r="Q517" s="7"/>
      <c r="V517" s="7"/>
      <c r="AA517" s="9"/>
    </row>
    <row r="518" spans="7:27" s="1" customFormat="1">
      <c r="G518" s="10"/>
      <c r="L518" s="7"/>
      <c r="Q518" s="7"/>
      <c r="V518" s="7"/>
      <c r="AA518" s="9"/>
    </row>
    <row r="519" spans="7:27" s="1" customFormat="1">
      <c r="G519" s="10"/>
      <c r="L519" s="7"/>
      <c r="Q519" s="7"/>
      <c r="V519" s="7"/>
      <c r="AA519" s="9"/>
    </row>
    <row r="520" spans="7:27" s="1" customFormat="1">
      <c r="G520" s="10"/>
      <c r="L520" s="7"/>
      <c r="Q520" s="7"/>
      <c r="V520" s="7"/>
      <c r="AA520" s="9"/>
    </row>
    <row r="521" spans="7:27" s="1" customFormat="1">
      <c r="G521" s="10"/>
      <c r="L521" s="7"/>
      <c r="Q521" s="7"/>
      <c r="V521" s="7"/>
      <c r="AA521" s="9"/>
    </row>
    <row r="522" spans="7:27" s="1" customFormat="1">
      <c r="G522" s="10"/>
      <c r="L522" s="7"/>
      <c r="Q522" s="7"/>
      <c r="V522" s="7"/>
      <c r="AA522" s="9"/>
    </row>
    <row r="523" spans="7:27" s="1" customFormat="1">
      <c r="G523" s="10"/>
      <c r="L523" s="7"/>
      <c r="Q523" s="7"/>
      <c r="V523" s="7"/>
      <c r="AA523" s="9"/>
    </row>
    <row r="524" spans="7:27" s="1" customFormat="1">
      <c r="G524" s="10"/>
      <c r="L524" s="7"/>
      <c r="Q524" s="7"/>
      <c r="V524" s="7"/>
      <c r="AA524" s="9"/>
    </row>
    <row r="525" spans="7:27" s="1" customFormat="1">
      <c r="G525" s="10"/>
      <c r="L525" s="7"/>
      <c r="Q525" s="7"/>
      <c r="V525" s="7"/>
      <c r="AA525" s="9"/>
    </row>
    <row r="526" spans="7:27" s="1" customFormat="1">
      <c r="G526" s="10"/>
      <c r="L526" s="7"/>
      <c r="Q526" s="7"/>
      <c r="V526" s="7"/>
      <c r="AA526" s="9"/>
    </row>
    <row r="527" spans="7:27" s="1" customFormat="1">
      <c r="G527" s="10"/>
      <c r="L527" s="7"/>
      <c r="Q527" s="7"/>
      <c r="V527" s="7"/>
      <c r="AA527" s="9"/>
    </row>
    <row r="528" spans="7:27" s="1" customFormat="1">
      <c r="G528" s="10"/>
      <c r="L528" s="7"/>
      <c r="Q528" s="7"/>
      <c r="V528" s="7"/>
      <c r="AA528" s="9"/>
    </row>
    <row r="529" spans="7:27" s="1" customFormat="1">
      <c r="G529" s="10"/>
      <c r="L529" s="7"/>
      <c r="Q529" s="7"/>
      <c r="V529" s="7"/>
      <c r="AA529" s="9"/>
    </row>
    <row r="530" spans="7:27" s="1" customFormat="1">
      <c r="G530" s="10"/>
      <c r="L530" s="7"/>
      <c r="Q530" s="7"/>
      <c r="V530" s="7"/>
      <c r="AA530" s="9"/>
    </row>
    <row r="531" spans="7:27" s="1" customFormat="1">
      <c r="G531" s="10"/>
      <c r="L531" s="7"/>
      <c r="Q531" s="7"/>
      <c r="V531" s="7"/>
      <c r="AA531" s="9"/>
    </row>
    <row r="532" spans="7:27" s="1" customFormat="1">
      <c r="G532" s="10"/>
      <c r="L532" s="7"/>
      <c r="Q532" s="7"/>
      <c r="V532" s="7"/>
      <c r="AA532" s="9"/>
    </row>
    <row r="533" spans="7:27" s="1" customFormat="1">
      <c r="G533" s="10"/>
      <c r="L533" s="7"/>
      <c r="Q533" s="7"/>
      <c r="V533" s="7"/>
      <c r="AA533" s="9"/>
    </row>
    <row r="534" spans="7:27" s="1" customFormat="1">
      <c r="G534" s="10"/>
      <c r="L534" s="7"/>
      <c r="Q534" s="7"/>
      <c r="V534" s="7"/>
      <c r="AA534" s="9"/>
    </row>
    <row r="535" spans="7:27" s="1" customFormat="1">
      <c r="G535" s="10"/>
      <c r="L535" s="7"/>
      <c r="Q535" s="7"/>
      <c r="V535" s="7"/>
      <c r="AA535" s="9"/>
    </row>
    <row r="536" spans="7:27" s="1" customFormat="1">
      <c r="G536" s="10"/>
      <c r="L536" s="7"/>
      <c r="Q536" s="7"/>
      <c r="V536" s="7"/>
      <c r="AA536" s="9"/>
    </row>
    <row r="537" spans="7:27" s="1" customFormat="1">
      <c r="G537" s="10"/>
      <c r="L537" s="7"/>
      <c r="Q537" s="7"/>
      <c r="V537" s="7"/>
      <c r="AA537" s="9"/>
    </row>
    <row r="538" spans="7:27" s="1" customFormat="1">
      <c r="G538" s="10"/>
      <c r="L538" s="7"/>
      <c r="Q538" s="7"/>
      <c r="V538" s="7"/>
      <c r="AA538" s="9"/>
    </row>
    <row r="539" spans="7:27" s="1" customFormat="1">
      <c r="G539" s="10"/>
      <c r="L539" s="7"/>
      <c r="Q539" s="7"/>
      <c r="V539" s="7"/>
      <c r="AA539" s="9"/>
    </row>
    <row r="540" spans="7:27" s="1" customFormat="1">
      <c r="G540" s="10"/>
      <c r="L540" s="7"/>
      <c r="Q540" s="7"/>
      <c r="V540" s="7"/>
      <c r="AA540" s="9"/>
    </row>
    <row r="541" spans="7:27" s="1" customFormat="1">
      <c r="G541" s="10"/>
      <c r="L541" s="7"/>
      <c r="Q541" s="7"/>
      <c r="V541" s="7"/>
      <c r="AA541" s="9"/>
    </row>
    <row r="542" spans="7:27" s="1" customFormat="1">
      <c r="G542" s="10"/>
      <c r="L542" s="7"/>
      <c r="Q542" s="7"/>
      <c r="V542" s="7"/>
      <c r="AA542" s="9"/>
    </row>
    <row r="543" spans="7:27" s="1" customFormat="1">
      <c r="G543" s="10"/>
      <c r="L543" s="7"/>
      <c r="Q543" s="7"/>
      <c r="V543" s="7"/>
      <c r="AA543" s="9"/>
    </row>
    <row r="544" spans="7:27" s="1" customFormat="1">
      <c r="G544" s="10"/>
      <c r="L544" s="7"/>
      <c r="Q544" s="7"/>
      <c r="V544" s="7"/>
      <c r="AA544" s="9"/>
    </row>
    <row r="545" spans="7:27" s="1" customFormat="1">
      <c r="G545" s="10"/>
      <c r="L545" s="7"/>
      <c r="Q545" s="7"/>
      <c r="V545" s="7"/>
      <c r="AA545" s="9"/>
    </row>
    <row r="546" spans="7:27" s="1" customFormat="1">
      <c r="G546" s="10"/>
      <c r="L546" s="7"/>
      <c r="Q546" s="7"/>
      <c r="V546" s="7"/>
      <c r="AA546" s="9"/>
    </row>
    <row r="547" spans="7:27" s="1" customFormat="1">
      <c r="G547" s="10"/>
      <c r="L547" s="7"/>
      <c r="Q547" s="7"/>
      <c r="V547" s="7"/>
      <c r="AA547" s="9"/>
    </row>
    <row r="548" spans="7:27" s="1" customFormat="1">
      <c r="G548" s="10"/>
      <c r="L548" s="7"/>
      <c r="Q548" s="7"/>
      <c r="V548" s="7"/>
      <c r="AA548" s="9"/>
    </row>
    <row r="549" spans="7:27" s="1" customFormat="1">
      <c r="G549" s="10"/>
      <c r="L549" s="7"/>
      <c r="Q549" s="7"/>
      <c r="V549" s="7"/>
      <c r="AA549" s="9"/>
    </row>
    <row r="550" spans="7:27" s="1" customFormat="1">
      <c r="G550" s="10"/>
      <c r="L550" s="7"/>
      <c r="Q550" s="7"/>
      <c r="V550" s="7"/>
      <c r="AA550" s="9"/>
    </row>
    <row r="551" spans="7:27" s="1" customFormat="1">
      <c r="G551" s="10"/>
      <c r="L551" s="7"/>
      <c r="Q551" s="7"/>
      <c r="V551" s="7"/>
      <c r="AA551" s="9"/>
    </row>
    <row r="552" spans="7:27" s="1" customFormat="1">
      <c r="G552" s="10"/>
      <c r="L552" s="7"/>
      <c r="Q552" s="7"/>
      <c r="V552" s="7"/>
      <c r="AA552" s="9"/>
    </row>
    <row r="553" spans="7:27" s="1" customFormat="1">
      <c r="G553" s="10"/>
      <c r="L553" s="7"/>
      <c r="Q553" s="7"/>
      <c r="V553" s="7"/>
      <c r="AA553" s="9"/>
    </row>
    <row r="554" spans="7:27" s="1" customFormat="1">
      <c r="G554" s="10"/>
      <c r="L554" s="7"/>
      <c r="Q554" s="7"/>
      <c r="V554" s="7"/>
      <c r="AA554" s="9"/>
    </row>
    <row r="555" spans="7:27" s="1" customFormat="1">
      <c r="G555" s="10"/>
      <c r="L555" s="7"/>
      <c r="Q555" s="7"/>
      <c r="V555" s="7"/>
      <c r="AA555" s="9"/>
    </row>
    <row r="556" spans="7:27" s="1" customFormat="1">
      <c r="G556" s="10"/>
      <c r="L556" s="7"/>
      <c r="Q556" s="7"/>
      <c r="V556" s="7"/>
      <c r="AA556" s="9"/>
    </row>
    <row r="557" spans="7:27" s="1" customFormat="1">
      <c r="G557" s="10"/>
      <c r="L557" s="7"/>
      <c r="Q557" s="7"/>
      <c r="V557" s="7"/>
      <c r="AA557" s="9"/>
    </row>
    <row r="558" spans="7:27" s="1" customFormat="1">
      <c r="G558" s="10"/>
      <c r="L558" s="7"/>
      <c r="Q558" s="7"/>
      <c r="V558" s="7"/>
      <c r="AA558" s="9"/>
    </row>
    <row r="559" spans="7:27" s="1" customFormat="1">
      <c r="G559" s="10"/>
      <c r="L559" s="7"/>
      <c r="Q559" s="7"/>
      <c r="V559" s="7"/>
      <c r="AA559" s="9"/>
    </row>
    <row r="560" spans="7:27" s="1" customFormat="1">
      <c r="G560" s="10"/>
      <c r="L560" s="7"/>
      <c r="Q560" s="7"/>
      <c r="V560" s="7"/>
      <c r="AA560" s="9"/>
    </row>
    <row r="561" spans="7:27" s="1" customFormat="1">
      <c r="G561" s="10"/>
      <c r="L561" s="7"/>
      <c r="Q561" s="7"/>
      <c r="V561" s="7"/>
      <c r="AA561" s="9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32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9.33203125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5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5" bestFit="1" customWidth="1"/>
    <col min="28" max="28" width="8.83203125" style="1"/>
    <col min="29" max="29" width="12.6640625" style="1" bestFit="1" customWidth="1"/>
    <col min="30" max="40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4.0000000000000003E-5</v>
      </c>
      <c r="C2" s="25">
        <v>7.9439999999999997E-2</v>
      </c>
      <c r="D2" s="25">
        <f>C2-AC2</f>
        <v>7.8125E-2</v>
      </c>
      <c r="E2" s="25">
        <v>8.7490999999999903E-4</v>
      </c>
      <c r="F2" s="25">
        <f>D2-0.000874909999999999</f>
        <v>7.7250090000000007E-2</v>
      </c>
      <c r="G2" s="25">
        <f>F2*23.03</f>
        <v>1.7790695727000003</v>
      </c>
      <c r="H2" s="25">
        <v>9.1340000000000005E-2</v>
      </c>
      <c r="I2" s="25">
        <f>H2-AC2</f>
        <v>9.0025000000000008E-2</v>
      </c>
      <c r="J2" s="25">
        <v>1.38821E-3</v>
      </c>
      <c r="K2" s="25">
        <f>I2-0.00138821</f>
        <v>8.8636790000000007E-2</v>
      </c>
      <c r="L2" s="25">
        <f>K2*23.03</f>
        <v>2.0413052737000004</v>
      </c>
      <c r="M2" s="25">
        <v>9.0709999999999999E-2</v>
      </c>
      <c r="N2" s="25">
        <f>M2-AC2</f>
        <v>8.9395000000000002E-2</v>
      </c>
      <c r="O2" s="25">
        <v>2.3904099999999999E-3</v>
      </c>
      <c r="P2" s="25">
        <f>N2-0.00239041</f>
        <v>8.7004590000000007E-2</v>
      </c>
      <c r="Q2" s="25">
        <f>P2*23.03</f>
        <v>2.0037157077000001</v>
      </c>
      <c r="R2" s="25">
        <v>9.4189999999999996E-2</v>
      </c>
      <c r="S2" s="25">
        <f>R2-AC2</f>
        <v>9.2874999999999999E-2</v>
      </c>
      <c r="T2" s="25">
        <v>2.0600100000000001E-3</v>
      </c>
      <c r="U2" s="25">
        <f>S2-0.00206001</f>
        <v>9.0814989999999998E-2</v>
      </c>
      <c r="V2" s="25">
        <f>U2*23.03</f>
        <v>2.0914692197</v>
      </c>
      <c r="W2" s="25">
        <v>9.9330000000000002E-2</v>
      </c>
      <c r="X2" s="25">
        <f>W2-AC2</f>
        <v>9.8015000000000005E-2</v>
      </c>
      <c r="Y2" s="25">
        <v>3.5302100000000002E-3</v>
      </c>
      <c r="Z2" s="25">
        <f>X2-0.00353021</f>
        <v>9.4484789999999999E-2</v>
      </c>
      <c r="AA2" s="25">
        <f>Z2*23.03</f>
        <v>2.1759847137000001</v>
      </c>
      <c r="AB2" s="25">
        <v>2.5899999999999999E-3</v>
      </c>
      <c r="AC2" s="25">
        <f>(B2+AB2)/2</f>
        <v>1.315E-3</v>
      </c>
    </row>
    <row r="3" spans="1:29" s="15" customFormat="1">
      <c r="A3" s="18">
        <v>251</v>
      </c>
      <c r="B3" s="25">
        <v>0</v>
      </c>
      <c r="C3" s="25">
        <v>7.8100000000000003E-2</v>
      </c>
      <c r="D3" s="25">
        <f t="shared" ref="D3:D66" si="0">C3-AC3</f>
        <v>7.6835000000000001E-2</v>
      </c>
      <c r="E3" s="25"/>
      <c r="F3" s="25">
        <f t="shared" ref="F3:F66" si="1">D3-0.000874909999999999</f>
        <v>7.5960090000000008E-2</v>
      </c>
      <c r="G3" s="25">
        <f t="shared" ref="G3:G66" si="2">F3*23.03</f>
        <v>1.7493608727000003</v>
      </c>
      <c r="H3" s="25">
        <v>8.9410000000000003E-2</v>
      </c>
      <c r="I3" s="25">
        <f t="shared" ref="I3:I66" si="3">H3-AC3</f>
        <v>8.8145000000000001E-2</v>
      </c>
      <c r="J3" s="25"/>
      <c r="K3" s="25">
        <f t="shared" ref="K3:K66" si="4">I3-0.00138821</f>
        <v>8.675679E-2</v>
      </c>
      <c r="L3" s="25">
        <f t="shared" ref="L3:L66" si="5">K3*23.03</f>
        <v>1.9980088737000001</v>
      </c>
      <c r="M3" s="25">
        <v>8.8969000000000006E-2</v>
      </c>
      <c r="N3" s="25">
        <f t="shared" ref="N3:N66" si="6">M3-AC3</f>
        <v>8.7704000000000004E-2</v>
      </c>
      <c r="O3" s="25"/>
      <c r="P3" s="25">
        <f t="shared" ref="P3:P66" si="7">N3-0.00239041</f>
        <v>8.5313590000000009E-2</v>
      </c>
      <c r="Q3" s="25">
        <f t="shared" ref="Q3:Q66" si="8">P3*23.03</f>
        <v>1.9647719777000003</v>
      </c>
      <c r="R3" s="25">
        <v>9.2170000000000002E-2</v>
      </c>
      <c r="S3" s="25">
        <f t="shared" ref="S3:S66" si="9">R3-AC3</f>
        <v>9.0905E-2</v>
      </c>
      <c r="T3" s="25"/>
      <c r="U3" s="25">
        <f t="shared" ref="U3:U66" si="10">S3-0.00206001</f>
        <v>8.8844989999999999E-2</v>
      </c>
      <c r="V3" s="25">
        <f t="shared" ref="V3:V66" si="11">U3*23.03</f>
        <v>2.0461001197000002</v>
      </c>
      <c r="W3" s="25">
        <v>9.7339999999999996E-2</v>
      </c>
      <c r="X3" s="25">
        <f t="shared" ref="X3:X66" si="12">W3-AC3</f>
        <v>9.6074999999999994E-2</v>
      </c>
      <c r="Y3" s="25"/>
      <c r="Z3" s="25">
        <f t="shared" ref="Z3:Z66" si="13">X3-0.00353021</f>
        <v>9.2544789999999988E-2</v>
      </c>
      <c r="AA3" s="25">
        <f t="shared" ref="AA3:AA66" si="14">Z3*23.03</f>
        <v>2.1313065136999998</v>
      </c>
      <c r="AB3" s="25">
        <v>2.5300000000000001E-3</v>
      </c>
      <c r="AC3" s="25">
        <f t="shared" ref="AC3:AC66" si="15">(B3+AB3)/2</f>
        <v>1.2650000000000001E-3</v>
      </c>
    </row>
    <row r="4" spans="1:29" s="15" customFormat="1">
      <c r="A4" s="18">
        <v>252</v>
      </c>
      <c r="B4" s="25">
        <v>-2.0000000000000002E-5</v>
      </c>
      <c r="C4" s="25">
        <v>7.6560000000000003E-2</v>
      </c>
      <c r="D4" s="25">
        <f t="shared" si="0"/>
        <v>7.5345000000000009E-2</v>
      </c>
      <c r="E4" s="25"/>
      <c r="F4" s="25">
        <f t="shared" si="1"/>
        <v>7.4470090000000017E-2</v>
      </c>
      <c r="G4" s="25">
        <f t="shared" si="2"/>
        <v>1.7150461727000004</v>
      </c>
      <c r="H4" s="25">
        <v>8.8239999999999999E-2</v>
      </c>
      <c r="I4" s="25">
        <f t="shared" si="3"/>
        <v>8.7025000000000005E-2</v>
      </c>
      <c r="J4" s="25"/>
      <c r="K4" s="25">
        <f t="shared" si="4"/>
        <v>8.5636790000000004E-2</v>
      </c>
      <c r="L4" s="25">
        <f t="shared" si="5"/>
        <v>1.9722152737000003</v>
      </c>
      <c r="M4" s="25">
        <v>8.7639999999999996E-2</v>
      </c>
      <c r="N4" s="25">
        <f t="shared" si="6"/>
        <v>8.6425000000000002E-2</v>
      </c>
      <c r="O4" s="25"/>
      <c r="P4" s="25">
        <f t="shared" si="7"/>
        <v>8.4034590000000006E-2</v>
      </c>
      <c r="Q4" s="25">
        <f t="shared" si="8"/>
        <v>1.9353166077000001</v>
      </c>
      <c r="R4" s="25">
        <v>9.0730000000000005E-2</v>
      </c>
      <c r="S4" s="25">
        <f t="shared" si="9"/>
        <v>8.9515000000000011E-2</v>
      </c>
      <c r="T4" s="25"/>
      <c r="U4" s="25">
        <f t="shared" si="10"/>
        <v>8.745499000000001E-2</v>
      </c>
      <c r="V4" s="25">
        <f t="shared" si="11"/>
        <v>2.0140884197000002</v>
      </c>
      <c r="W4" s="25">
        <v>9.5838999999999994E-2</v>
      </c>
      <c r="X4" s="25">
        <f t="shared" si="12"/>
        <v>9.4624E-2</v>
      </c>
      <c r="Y4" s="25"/>
      <c r="Z4" s="25">
        <f t="shared" si="13"/>
        <v>9.1093789999999994E-2</v>
      </c>
      <c r="AA4" s="25">
        <f t="shared" si="14"/>
        <v>2.0978899837</v>
      </c>
      <c r="AB4" s="25">
        <v>2.4499999999999999E-3</v>
      </c>
      <c r="AC4" s="25">
        <f t="shared" si="15"/>
        <v>1.2149999999999999E-3</v>
      </c>
    </row>
    <row r="5" spans="1:29" s="15" customFormat="1">
      <c r="A5" s="18">
        <v>253</v>
      </c>
      <c r="B5" s="25">
        <v>-1.1E-4</v>
      </c>
      <c r="C5" s="25">
        <v>7.51E-2</v>
      </c>
      <c r="D5" s="25">
        <f t="shared" si="0"/>
        <v>7.3844999999999994E-2</v>
      </c>
      <c r="E5" s="25"/>
      <c r="F5" s="25">
        <f t="shared" si="1"/>
        <v>7.2970090000000001E-2</v>
      </c>
      <c r="G5" s="25">
        <f t="shared" si="2"/>
        <v>1.6805011727000001</v>
      </c>
      <c r="H5" s="25">
        <v>8.6510000000000004E-2</v>
      </c>
      <c r="I5" s="25">
        <f t="shared" si="3"/>
        <v>8.5254999999999997E-2</v>
      </c>
      <c r="J5" s="25"/>
      <c r="K5" s="25">
        <f t="shared" si="4"/>
        <v>8.3866789999999997E-2</v>
      </c>
      <c r="L5" s="25">
        <f t="shared" si="5"/>
        <v>1.9314521737000001</v>
      </c>
      <c r="M5" s="25">
        <v>8.5940000000000003E-2</v>
      </c>
      <c r="N5" s="25">
        <f t="shared" si="6"/>
        <v>8.4684999999999996E-2</v>
      </c>
      <c r="O5" s="25"/>
      <c r="P5" s="25">
        <f t="shared" si="7"/>
        <v>8.2294590000000001E-2</v>
      </c>
      <c r="Q5" s="25">
        <f t="shared" si="8"/>
        <v>1.8952444077000001</v>
      </c>
      <c r="R5" s="25">
        <v>8.8929999999999995E-2</v>
      </c>
      <c r="S5" s="25">
        <f t="shared" si="9"/>
        <v>8.7674999999999989E-2</v>
      </c>
      <c r="T5" s="25"/>
      <c r="U5" s="25">
        <f t="shared" si="10"/>
        <v>8.5614989999999988E-2</v>
      </c>
      <c r="V5" s="25">
        <f t="shared" si="11"/>
        <v>1.9717132196999998</v>
      </c>
      <c r="W5" s="25">
        <v>9.4070000000000001E-2</v>
      </c>
      <c r="X5" s="25">
        <f t="shared" si="12"/>
        <v>9.2814999999999995E-2</v>
      </c>
      <c r="Y5" s="25"/>
      <c r="Z5" s="25">
        <f t="shared" si="13"/>
        <v>8.9284789999999989E-2</v>
      </c>
      <c r="AA5" s="25">
        <f t="shared" si="14"/>
        <v>2.0562287136999999</v>
      </c>
      <c r="AB5" s="25">
        <v>2.6199999999999999E-3</v>
      </c>
      <c r="AC5" s="25">
        <f t="shared" si="15"/>
        <v>1.255E-3</v>
      </c>
    </row>
    <row r="6" spans="1:29" s="15" customFormat="1">
      <c r="A6" s="18">
        <v>254</v>
      </c>
      <c r="B6" s="25">
        <v>-3.0000000000000001E-5</v>
      </c>
      <c r="C6" s="25">
        <v>7.3840000000000003E-2</v>
      </c>
      <c r="D6" s="25">
        <f t="shared" si="0"/>
        <v>7.2540000000000007E-2</v>
      </c>
      <c r="E6" s="25"/>
      <c r="F6" s="25">
        <f t="shared" si="1"/>
        <v>7.1665090000000015E-2</v>
      </c>
      <c r="G6" s="25">
        <f t="shared" si="2"/>
        <v>1.6504470227000003</v>
      </c>
      <c r="H6" s="25">
        <v>8.5260000000000002E-2</v>
      </c>
      <c r="I6" s="25">
        <f t="shared" si="3"/>
        <v>8.3960000000000007E-2</v>
      </c>
      <c r="J6" s="25"/>
      <c r="K6" s="25">
        <f t="shared" si="4"/>
        <v>8.2571790000000006E-2</v>
      </c>
      <c r="L6" s="25">
        <f t="shared" si="5"/>
        <v>1.9016283237000002</v>
      </c>
      <c r="M6" s="25">
        <v>8.4919999999999995E-2</v>
      </c>
      <c r="N6" s="25">
        <f t="shared" si="6"/>
        <v>8.362E-2</v>
      </c>
      <c r="O6" s="25"/>
      <c r="P6" s="25">
        <f t="shared" si="7"/>
        <v>8.1229590000000004E-2</v>
      </c>
      <c r="Q6" s="25">
        <f t="shared" si="8"/>
        <v>1.8707174577000001</v>
      </c>
      <c r="R6" s="25">
        <v>8.7679000000000007E-2</v>
      </c>
      <c r="S6" s="25">
        <f t="shared" si="9"/>
        <v>8.6379000000000011E-2</v>
      </c>
      <c r="T6" s="25"/>
      <c r="U6" s="25">
        <f t="shared" si="10"/>
        <v>8.431899000000001E-2</v>
      </c>
      <c r="V6" s="25">
        <f t="shared" si="11"/>
        <v>1.9418663397000004</v>
      </c>
      <c r="W6" s="25">
        <v>9.2530000000000001E-2</v>
      </c>
      <c r="X6" s="25">
        <f t="shared" si="12"/>
        <v>9.1230000000000006E-2</v>
      </c>
      <c r="Y6" s="25"/>
      <c r="Z6" s="25">
        <f t="shared" si="13"/>
        <v>8.769979E-2</v>
      </c>
      <c r="AA6" s="25">
        <f t="shared" si="14"/>
        <v>2.0197261637000001</v>
      </c>
      <c r="AB6" s="25">
        <v>2.63E-3</v>
      </c>
      <c r="AC6" s="25">
        <f t="shared" si="15"/>
        <v>1.2999999999999999E-3</v>
      </c>
    </row>
    <row r="7" spans="1:29" s="15" customFormat="1">
      <c r="A7" s="18">
        <v>255</v>
      </c>
      <c r="B7" s="25">
        <v>8.0000000000000007E-5</v>
      </c>
      <c r="C7" s="25">
        <v>7.2830000000000006E-2</v>
      </c>
      <c r="D7" s="25">
        <f t="shared" si="0"/>
        <v>7.146000000000001E-2</v>
      </c>
      <c r="E7" s="25"/>
      <c r="F7" s="25">
        <f t="shared" si="1"/>
        <v>7.0585090000000017E-2</v>
      </c>
      <c r="G7" s="25">
        <f t="shared" si="2"/>
        <v>1.6255746227000005</v>
      </c>
      <c r="H7" s="25">
        <v>8.4019999999999997E-2</v>
      </c>
      <c r="I7" s="25">
        <f t="shared" si="3"/>
        <v>8.2650000000000001E-2</v>
      </c>
      <c r="J7" s="25"/>
      <c r="K7" s="25">
        <f t="shared" si="4"/>
        <v>8.126179E-2</v>
      </c>
      <c r="L7" s="25">
        <f t="shared" si="5"/>
        <v>1.8714590237000002</v>
      </c>
      <c r="M7" s="25">
        <v>8.3180000000000004E-2</v>
      </c>
      <c r="N7" s="25">
        <f t="shared" si="6"/>
        <v>8.1810000000000008E-2</v>
      </c>
      <c r="O7" s="25"/>
      <c r="P7" s="25">
        <f t="shared" si="7"/>
        <v>7.9419590000000012E-2</v>
      </c>
      <c r="Q7" s="25">
        <f t="shared" si="8"/>
        <v>1.8290331577000003</v>
      </c>
      <c r="R7" s="25">
        <v>8.6120000000000002E-2</v>
      </c>
      <c r="S7" s="25">
        <f t="shared" si="9"/>
        <v>8.4750000000000006E-2</v>
      </c>
      <c r="T7" s="25"/>
      <c r="U7" s="25">
        <f t="shared" si="10"/>
        <v>8.2689990000000005E-2</v>
      </c>
      <c r="V7" s="25">
        <f t="shared" si="11"/>
        <v>1.9043504697000002</v>
      </c>
      <c r="W7" s="25">
        <v>9.1289999999999996E-2</v>
      </c>
      <c r="X7" s="25">
        <f t="shared" si="12"/>
        <v>8.992E-2</v>
      </c>
      <c r="Y7" s="25"/>
      <c r="Z7" s="25">
        <f t="shared" si="13"/>
        <v>8.6389789999999994E-2</v>
      </c>
      <c r="AA7" s="25">
        <f t="shared" si="14"/>
        <v>1.9895568637000001</v>
      </c>
      <c r="AB7" s="25">
        <v>2.66E-3</v>
      </c>
      <c r="AC7" s="25">
        <f t="shared" si="15"/>
        <v>1.3700000000000001E-3</v>
      </c>
    </row>
    <row r="8" spans="1:29" s="15" customFormat="1">
      <c r="A8" s="18">
        <v>256</v>
      </c>
      <c r="B8" s="25">
        <v>0</v>
      </c>
      <c r="C8" s="25">
        <v>7.1349999999999997E-2</v>
      </c>
      <c r="D8" s="25">
        <f t="shared" si="0"/>
        <v>7.016E-2</v>
      </c>
      <c r="E8" s="25"/>
      <c r="F8" s="25">
        <f t="shared" si="1"/>
        <v>6.9285090000000008E-2</v>
      </c>
      <c r="G8" s="25">
        <f t="shared" si="2"/>
        <v>1.5956356227000001</v>
      </c>
      <c r="H8" s="25">
        <v>8.2860000000000003E-2</v>
      </c>
      <c r="I8" s="25">
        <f t="shared" si="3"/>
        <v>8.1670000000000006E-2</v>
      </c>
      <c r="J8" s="25"/>
      <c r="K8" s="25">
        <f t="shared" si="4"/>
        <v>8.0281790000000006E-2</v>
      </c>
      <c r="L8" s="25">
        <f t="shared" si="5"/>
        <v>1.8488896237000003</v>
      </c>
      <c r="M8" s="25">
        <v>8.2308999999999993E-2</v>
      </c>
      <c r="N8" s="25">
        <f t="shared" si="6"/>
        <v>8.1118999999999997E-2</v>
      </c>
      <c r="O8" s="25"/>
      <c r="P8" s="25">
        <f t="shared" si="7"/>
        <v>7.8728590000000001E-2</v>
      </c>
      <c r="Q8" s="25">
        <f t="shared" si="8"/>
        <v>1.8131194277</v>
      </c>
      <c r="R8" s="25">
        <v>8.5319000000000006E-2</v>
      </c>
      <c r="S8" s="25">
        <f t="shared" si="9"/>
        <v>8.4129000000000009E-2</v>
      </c>
      <c r="T8" s="25"/>
      <c r="U8" s="25">
        <f t="shared" si="10"/>
        <v>8.2068990000000008E-2</v>
      </c>
      <c r="V8" s="25">
        <f t="shared" si="11"/>
        <v>1.8900488397000004</v>
      </c>
      <c r="W8" s="25">
        <v>8.9829000000000006E-2</v>
      </c>
      <c r="X8" s="25">
        <f t="shared" si="12"/>
        <v>8.8639000000000009E-2</v>
      </c>
      <c r="Y8" s="25"/>
      <c r="Z8" s="25">
        <f t="shared" si="13"/>
        <v>8.5108790000000004E-2</v>
      </c>
      <c r="AA8" s="25">
        <f t="shared" si="14"/>
        <v>1.9600554337000002</v>
      </c>
      <c r="AB8" s="25">
        <v>2.3800000000000002E-3</v>
      </c>
      <c r="AC8" s="25">
        <f t="shared" si="15"/>
        <v>1.1900000000000001E-3</v>
      </c>
    </row>
    <row r="9" spans="1:29" s="15" customFormat="1">
      <c r="A9" s="18">
        <v>257</v>
      </c>
      <c r="B9" s="25">
        <v>9.0000000000000006E-5</v>
      </c>
      <c r="C9" s="25">
        <v>7.0519999999999999E-2</v>
      </c>
      <c r="D9" s="25">
        <f t="shared" si="0"/>
        <v>6.9175E-2</v>
      </c>
      <c r="E9" s="25"/>
      <c r="F9" s="25">
        <f t="shared" si="1"/>
        <v>6.8300090000000008E-2</v>
      </c>
      <c r="G9" s="25">
        <f t="shared" si="2"/>
        <v>1.5729510727000002</v>
      </c>
      <c r="H9" s="25">
        <v>8.158E-2</v>
      </c>
      <c r="I9" s="25">
        <f t="shared" si="3"/>
        <v>8.0235000000000001E-2</v>
      </c>
      <c r="J9" s="25"/>
      <c r="K9" s="25">
        <f t="shared" si="4"/>
        <v>7.884679E-2</v>
      </c>
      <c r="L9" s="25">
        <f t="shared" si="5"/>
        <v>1.8158415737</v>
      </c>
      <c r="M9" s="25">
        <v>8.1059000000000006E-2</v>
      </c>
      <c r="N9" s="25">
        <f t="shared" si="6"/>
        <v>7.9714000000000007E-2</v>
      </c>
      <c r="O9" s="25"/>
      <c r="P9" s="25">
        <f t="shared" si="7"/>
        <v>7.7323590000000011E-2</v>
      </c>
      <c r="Q9" s="25">
        <f t="shared" si="8"/>
        <v>1.7807622777000003</v>
      </c>
      <c r="R9" s="25">
        <v>8.3900000000000002E-2</v>
      </c>
      <c r="S9" s="25">
        <f t="shared" si="9"/>
        <v>8.2555000000000003E-2</v>
      </c>
      <c r="T9" s="25"/>
      <c r="U9" s="25">
        <f t="shared" si="10"/>
        <v>8.0494990000000002E-2</v>
      </c>
      <c r="V9" s="25">
        <f t="shared" si="11"/>
        <v>1.8537996197000002</v>
      </c>
      <c r="W9" s="25">
        <v>8.8969000000000006E-2</v>
      </c>
      <c r="X9" s="25">
        <f t="shared" si="12"/>
        <v>8.7624000000000007E-2</v>
      </c>
      <c r="Y9" s="25"/>
      <c r="Z9" s="25">
        <f t="shared" si="13"/>
        <v>8.4093790000000002E-2</v>
      </c>
      <c r="AA9" s="25">
        <f t="shared" si="14"/>
        <v>1.9366799837000002</v>
      </c>
      <c r="AB9" s="25">
        <v>2.5999999999999999E-3</v>
      </c>
      <c r="AC9" s="25">
        <f t="shared" si="15"/>
        <v>1.3449999999999998E-3</v>
      </c>
    </row>
    <row r="10" spans="1:29" s="15" customFormat="1">
      <c r="A10" s="18">
        <v>258</v>
      </c>
      <c r="B10" s="25">
        <v>3.0000000000000001E-5</v>
      </c>
      <c r="C10" s="25">
        <v>6.9320000000000007E-2</v>
      </c>
      <c r="D10" s="25">
        <f t="shared" si="0"/>
        <v>6.8065000000000001E-2</v>
      </c>
      <c r="E10" s="25"/>
      <c r="F10" s="25">
        <f t="shared" si="1"/>
        <v>6.7190090000000008E-2</v>
      </c>
      <c r="G10" s="25">
        <f t="shared" si="2"/>
        <v>1.5473877727000003</v>
      </c>
      <c r="H10" s="25">
        <v>8.097E-2</v>
      </c>
      <c r="I10" s="25">
        <f t="shared" si="3"/>
        <v>7.9714999999999994E-2</v>
      </c>
      <c r="J10" s="25"/>
      <c r="K10" s="25">
        <f t="shared" si="4"/>
        <v>7.8326789999999993E-2</v>
      </c>
      <c r="L10" s="25">
        <f t="shared" si="5"/>
        <v>1.8038659737</v>
      </c>
      <c r="M10" s="25">
        <v>8.0670000000000006E-2</v>
      </c>
      <c r="N10" s="25">
        <f t="shared" si="6"/>
        <v>7.9414999999999999E-2</v>
      </c>
      <c r="O10" s="25"/>
      <c r="P10" s="25">
        <f t="shared" si="7"/>
        <v>7.7024590000000004E-2</v>
      </c>
      <c r="Q10" s="25">
        <f t="shared" si="8"/>
        <v>1.7738763077000002</v>
      </c>
      <c r="R10" s="25">
        <v>8.3430000000000004E-2</v>
      </c>
      <c r="S10" s="25">
        <f t="shared" si="9"/>
        <v>8.2174999999999998E-2</v>
      </c>
      <c r="T10" s="25"/>
      <c r="U10" s="25">
        <f t="shared" si="10"/>
        <v>8.0114989999999997E-2</v>
      </c>
      <c r="V10" s="25">
        <f t="shared" si="11"/>
        <v>1.8450482197</v>
      </c>
      <c r="W10" s="25">
        <v>8.7770000000000001E-2</v>
      </c>
      <c r="X10" s="25">
        <f t="shared" si="12"/>
        <v>8.6514999999999995E-2</v>
      </c>
      <c r="Y10" s="25"/>
      <c r="Z10" s="25">
        <f t="shared" si="13"/>
        <v>8.2984789999999989E-2</v>
      </c>
      <c r="AA10" s="25">
        <f t="shared" si="14"/>
        <v>1.9111397136999999</v>
      </c>
      <c r="AB10" s="25">
        <v>2.48E-3</v>
      </c>
      <c r="AC10" s="25">
        <f t="shared" si="15"/>
        <v>1.255E-3</v>
      </c>
    </row>
    <row r="11" spans="1:29" s="15" customFormat="1">
      <c r="A11" s="18">
        <v>259</v>
      </c>
      <c r="B11" s="25">
        <v>-2.0000000000000002E-5</v>
      </c>
      <c r="C11" s="25">
        <v>6.8529000000000007E-2</v>
      </c>
      <c r="D11" s="25">
        <f t="shared" si="0"/>
        <v>6.7279000000000005E-2</v>
      </c>
      <c r="E11" s="25"/>
      <c r="F11" s="25">
        <f t="shared" si="1"/>
        <v>6.6404090000000013E-2</v>
      </c>
      <c r="G11" s="25">
        <f t="shared" si="2"/>
        <v>1.5292861927000003</v>
      </c>
      <c r="H11" s="25">
        <v>7.9588999999999993E-2</v>
      </c>
      <c r="I11" s="25">
        <f t="shared" si="3"/>
        <v>7.8338999999999992E-2</v>
      </c>
      <c r="J11" s="25"/>
      <c r="K11" s="25">
        <f t="shared" si="4"/>
        <v>7.6950789999999991E-2</v>
      </c>
      <c r="L11" s="25">
        <f t="shared" si="5"/>
        <v>1.7721766936999999</v>
      </c>
      <c r="M11" s="25">
        <v>7.8939999999999996E-2</v>
      </c>
      <c r="N11" s="25">
        <f t="shared" si="6"/>
        <v>7.7689999999999995E-2</v>
      </c>
      <c r="O11" s="25"/>
      <c r="P11" s="25">
        <f t="shared" si="7"/>
        <v>7.529959E-2</v>
      </c>
      <c r="Q11" s="25">
        <f t="shared" si="8"/>
        <v>1.7341495577000001</v>
      </c>
      <c r="R11" s="25">
        <v>8.1790000000000002E-2</v>
      </c>
      <c r="S11" s="25">
        <f t="shared" si="9"/>
        <v>8.054E-2</v>
      </c>
      <c r="T11" s="25"/>
      <c r="U11" s="25">
        <f t="shared" si="10"/>
        <v>7.8479989999999999E-2</v>
      </c>
      <c r="V11" s="25">
        <f t="shared" si="11"/>
        <v>1.8073941697</v>
      </c>
      <c r="W11" s="25">
        <v>8.6720000000000005E-2</v>
      </c>
      <c r="X11" s="25">
        <f t="shared" si="12"/>
        <v>8.5470000000000004E-2</v>
      </c>
      <c r="Y11" s="25"/>
      <c r="Z11" s="25">
        <f t="shared" si="13"/>
        <v>8.1939789999999998E-2</v>
      </c>
      <c r="AA11" s="25">
        <f t="shared" si="14"/>
        <v>1.8870733637000001</v>
      </c>
      <c r="AB11" s="25">
        <v>2.5200000000000001E-3</v>
      </c>
      <c r="AC11" s="25">
        <f t="shared" si="15"/>
        <v>1.25E-3</v>
      </c>
    </row>
    <row r="12" spans="1:29" s="15" customFormat="1">
      <c r="A12" s="18">
        <v>260</v>
      </c>
      <c r="B12" s="25">
        <v>-1.4999999999999999E-4</v>
      </c>
      <c r="C12" s="25">
        <v>6.7400000000000002E-2</v>
      </c>
      <c r="D12" s="25">
        <f t="shared" si="0"/>
        <v>6.6259999999999999E-2</v>
      </c>
      <c r="E12" s="25"/>
      <c r="F12" s="25">
        <f t="shared" si="1"/>
        <v>6.5385090000000007E-2</v>
      </c>
      <c r="G12" s="25">
        <f t="shared" si="2"/>
        <v>1.5058186227000003</v>
      </c>
      <c r="H12" s="25">
        <v>7.893E-2</v>
      </c>
      <c r="I12" s="25">
        <f t="shared" si="3"/>
        <v>7.7789999999999998E-2</v>
      </c>
      <c r="J12" s="25"/>
      <c r="K12" s="25">
        <f t="shared" si="4"/>
        <v>7.6401789999999997E-2</v>
      </c>
      <c r="L12" s="25">
        <f t="shared" si="5"/>
        <v>1.7595332237000001</v>
      </c>
      <c r="M12" s="25">
        <v>7.8229000000000007E-2</v>
      </c>
      <c r="N12" s="25">
        <f t="shared" si="6"/>
        <v>7.7089000000000005E-2</v>
      </c>
      <c r="O12" s="25"/>
      <c r="P12" s="25">
        <f t="shared" si="7"/>
        <v>7.4698590000000009E-2</v>
      </c>
      <c r="Q12" s="25">
        <f t="shared" si="8"/>
        <v>1.7203085277000003</v>
      </c>
      <c r="R12" s="25">
        <v>8.1229999999999997E-2</v>
      </c>
      <c r="S12" s="25">
        <f t="shared" si="9"/>
        <v>8.0089999999999995E-2</v>
      </c>
      <c r="T12" s="25"/>
      <c r="U12" s="25">
        <f t="shared" si="10"/>
        <v>7.8029989999999994E-2</v>
      </c>
      <c r="V12" s="25">
        <f t="shared" si="11"/>
        <v>1.7970306697</v>
      </c>
      <c r="W12" s="25">
        <v>8.5760000000000003E-2</v>
      </c>
      <c r="X12" s="25">
        <f t="shared" si="12"/>
        <v>8.4620000000000001E-2</v>
      </c>
      <c r="Y12" s="25"/>
      <c r="Z12" s="25">
        <f t="shared" si="13"/>
        <v>8.1089789999999995E-2</v>
      </c>
      <c r="AA12" s="25">
        <f t="shared" si="14"/>
        <v>1.8674978636999999</v>
      </c>
      <c r="AB12" s="25">
        <v>2.4299999999999999E-3</v>
      </c>
      <c r="AC12" s="25">
        <f t="shared" si="15"/>
        <v>1.14E-3</v>
      </c>
    </row>
    <row r="13" spans="1:29" s="15" customFormat="1">
      <c r="A13" s="18">
        <v>261</v>
      </c>
      <c r="B13" s="25">
        <v>2.0000000000000002E-5</v>
      </c>
      <c r="C13" s="25">
        <v>6.6409999999999997E-2</v>
      </c>
      <c r="D13" s="25">
        <f t="shared" si="0"/>
        <v>6.5114999999999992E-2</v>
      </c>
      <c r="E13" s="25"/>
      <c r="F13" s="25">
        <f t="shared" si="1"/>
        <v>6.424009E-2</v>
      </c>
      <c r="G13" s="25">
        <f t="shared" si="2"/>
        <v>1.4794492727000002</v>
      </c>
      <c r="H13" s="25">
        <v>7.7600000000000002E-2</v>
      </c>
      <c r="I13" s="25">
        <f t="shared" si="3"/>
        <v>7.6304999999999998E-2</v>
      </c>
      <c r="J13" s="25"/>
      <c r="K13" s="25">
        <f t="shared" si="4"/>
        <v>7.4916789999999997E-2</v>
      </c>
      <c r="L13" s="25">
        <f t="shared" si="5"/>
        <v>1.7253336737</v>
      </c>
      <c r="M13" s="25">
        <v>7.6749999999999999E-2</v>
      </c>
      <c r="N13" s="25">
        <f t="shared" si="6"/>
        <v>7.5454999999999994E-2</v>
      </c>
      <c r="O13" s="25"/>
      <c r="P13" s="25">
        <f t="shared" si="7"/>
        <v>7.3064589999999999E-2</v>
      </c>
      <c r="Q13" s="25">
        <f t="shared" si="8"/>
        <v>1.6826775077</v>
      </c>
      <c r="R13" s="25">
        <v>7.9719999999999999E-2</v>
      </c>
      <c r="S13" s="25">
        <f t="shared" si="9"/>
        <v>7.8424999999999995E-2</v>
      </c>
      <c r="T13" s="25"/>
      <c r="U13" s="25">
        <f t="shared" si="10"/>
        <v>7.6364989999999994E-2</v>
      </c>
      <c r="V13" s="25">
        <f t="shared" si="11"/>
        <v>1.7586857196999999</v>
      </c>
      <c r="W13" s="25">
        <v>8.4440000000000001E-2</v>
      </c>
      <c r="X13" s="25">
        <f t="shared" si="12"/>
        <v>8.3144999999999997E-2</v>
      </c>
      <c r="Y13" s="25"/>
      <c r="Z13" s="25">
        <f t="shared" si="13"/>
        <v>7.9614789999999991E-2</v>
      </c>
      <c r="AA13" s="25">
        <f t="shared" si="14"/>
        <v>1.8335286137</v>
      </c>
      <c r="AB13" s="25">
        <v>2.5699999999999998E-3</v>
      </c>
      <c r="AC13" s="25">
        <f t="shared" si="15"/>
        <v>1.2949999999999999E-3</v>
      </c>
    </row>
    <row r="14" spans="1:29" s="15" customFormat="1">
      <c r="A14" s="18">
        <v>262</v>
      </c>
      <c r="B14" s="25">
        <v>1.0000000000000001E-5</v>
      </c>
      <c r="C14" s="25">
        <v>6.54E-2</v>
      </c>
      <c r="D14" s="25">
        <f t="shared" si="0"/>
        <v>6.4199999999999993E-2</v>
      </c>
      <c r="E14" s="25"/>
      <c r="F14" s="25">
        <f t="shared" si="1"/>
        <v>6.3325090000000001E-2</v>
      </c>
      <c r="G14" s="25">
        <f t="shared" si="2"/>
        <v>1.4583768227</v>
      </c>
      <c r="H14" s="25">
        <v>7.6859999999999998E-2</v>
      </c>
      <c r="I14" s="25">
        <f t="shared" si="3"/>
        <v>7.5659999999999991E-2</v>
      </c>
      <c r="J14" s="25"/>
      <c r="K14" s="25">
        <f t="shared" si="4"/>
        <v>7.427178999999999E-2</v>
      </c>
      <c r="L14" s="25">
        <f t="shared" si="5"/>
        <v>1.7104793236999998</v>
      </c>
      <c r="M14" s="25">
        <v>7.6200000000000004E-2</v>
      </c>
      <c r="N14" s="25">
        <f t="shared" si="6"/>
        <v>7.4999999999999997E-2</v>
      </c>
      <c r="O14" s="25"/>
      <c r="P14" s="25">
        <f t="shared" si="7"/>
        <v>7.2609590000000002E-2</v>
      </c>
      <c r="Q14" s="25">
        <f t="shared" si="8"/>
        <v>1.6721988577000002</v>
      </c>
      <c r="R14" s="25">
        <v>7.9020000000000007E-2</v>
      </c>
      <c r="S14" s="25">
        <f t="shared" si="9"/>
        <v>7.782E-2</v>
      </c>
      <c r="T14" s="25"/>
      <c r="U14" s="25">
        <f t="shared" si="10"/>
        <v>7.5759989999999999E-2</v>
      </c>
      <c r="V14" s="25">
        <f t="shared" si="11"/>
        <v>1.7447525697000001</v>
      </c>
      <c r="W14" s="25">
        <v>8.3710000000000007E-2</v>
      </c>
      <c r="X14" s="25">
        <f t="shared" si="12"/>
        <v>8.251E-2</v>
      </c>
      <c r="Y14" s="25"/>
      <c r="Z14" s="25">
        <f t="shared" si="13"/>
        <v>7.8979789999999994E-2</v>
      </c>
      <c r="AA14" s="25">
        <f t="shared" si="14"/>
        <v>1.8189045636999999</v>
      </c>
      <c r="AB14" s="25">
        <v>2.3900000000000002E-3</v>
      </c>
      <c r="AC14" s="25">
        <f t="shared" si="15"/>
        <v>1.2000000000000001E-3</v>
      </c>
    </row>
    <row r="15" spans="1:29" s="15" customFormat="1">
      <c r="A15" s="18">
        <v>263</v>
      </c>
      <c r="B15" s="25">
        <v>4.0000000000000003E-5</v>
      </c>
      <c r="C15" s="25">
        <v>6.479E-2</v>
      </c>
      <c r="D15" s="25">
        <f t="shared" si="0"/>
        <v>6.3520000000000007E-2</v>
      </c>
      <c r="E15" s="25"/>
      <c r="F15" s="25">
        <f t="shared" si="1"/>
        <v>6.2645090000000014E-2</v>
      </c>
      <c r="G15" s="25">
        <f t="shared" si="2"/>
        <v>1.4427164227000004</v>
      </c>
      <c r="H15" s="25">
        <v>7.5630000000000003E-2</v>
      </c>
      <c r="I15" s="25">
        <f t="shared" si="3"/>
        <v>7.4360000000000009E-2</v>
      </c>
      <c r="J15" s="25"/>
      <c r="K15" s="25">
        <f t="shared" si="4"/>
        <v>7.2971790000000009E-2</v>
      </c>
      <c r="L15" s="25">
        <f t="shared" si="5"/>
        <v>1.6805403237000003</v>
      </c>
      <c r="M15" s="25">
        <v>7.4730000000000005E-2</v>
      </c>
      <c r="N15" s="25">
        <f t="shared" si="6"/>
        <v>7.3460000000000011E-2</v>
      </c>
      <c r="O15" s="25"/>
      <c r="P15" s="25">
        <f t="shared" si="7"/>
        <v>7.1069590000000016E-2</v>
      </c>
      <c r="Q15" s="25">
        <f t="shared" si="8"/>
        <v>1.6367326577000005</v>
      </c>
      <c r="R15" s="25">
        <v>7.7899999999999997E-2</v>
      </c>
      <c r="S15" s="25">
        <f t="shared" si="9"/>
        <v>7.6630000000000004E-2</v>
      </c>
      <c r="T15" s="25"/>
      <c r="U15" s="25">
        <f t="shared" si="10"/>
        <v>7.4569990000000003E-2</v>
      </c>
      <c r="V15" s="25">
        <f t="shared" si="11"/>
        <v>1.7173468697000001</v>
      </c>
      <c r="W15" s="25">
        <v>8.2659999999999997E-2</v>
      </c>
      <c r="X15" s="25">
        <f t="shared" si="12"/>
        <v>8.1390000000000004E-2</v>
      </c>
      <c r="Y15" s="25"/>
      <c r="Z15" s="25">
        <f t="shared" si="13"/>
        <v>7.7859789999999998E-2</v>
      </c>
      <c r="AA15" s="25">
        <f t="shared" si="14"/>
        <v>1.7931109637</v>
      </c>
      <c r="AB15" s="25">
        <v>2.5000000000000001E-3</v>
      </c>
      <c r="AC15" s="25">
        <f t="shared" si="15"/>
        <v>1.2700000000000001E-3</v>
      </c>
    </row>
    <row r="16" spans="1:29" s="15" customFormat="1">
      <c r="A16" s="18">
        <v>264</v>
      </c>
      <c r="B16" s="25">
        <v>4.0000000000000003E-5</v>
      </c>
      <c r="C16" s="25">
        <v>6.3450000000000006E-2</v>
      </c>
      <c r="D16" s="25">
        <f t="shared" si="0"/>
        <v>6.2180000000000006E-2</v>
      </c>
      <c r="E16" s="25"/>
      <c r="F16" s="25">
        <f t="shared" si="1"/>
        <v>6.1305090000000007E-2</v>
      </c>
      <c r="G16" s="25">
        <f t="shared" si="2"/>
        <v>1.4118562227000002</v>
      </c>
      <c r="H16" s="25">
        <v>7.4889999999999998E-2</v>
      </c>
      <c r="I16" s="25">
        <f t="shared" si="3"/>
        <v>7.3620000000000005E-2</v>
      </c>
      <c r="J16" s="25"/>
      <c r="K16" s="25">
        <f t="shared" si="4"/>
        <v>7.2231790000000004E-2</v>
      </c>
      <c r="L16" s="25">
        <f t="shared" si="5"/>
        <v>1.6634981237000002</v>
      </c>
      <c r="M16" s="25">
        <v>7.4010000000000006E-2</v>
      </c>
      <c r="N16" s="25">
        <f t="shared" si="6"/>
        <v>7.2740000000000013E-2</v>
      </c>
      <c r="O16" s="25"/>
      <c r="P16" s="25">
        <f t="shared" si="7"/>
        <v>7.0349590000000017E-2</v>
      </c>
      <c r="Q16" s="25">
        <f t="shared" si="8"/>
        <v>1.6201510577000005</v>
      </c>
      <c r="R16" s="25">
        <v>7.6938999999999994E-2</v>
      </c>
      <c r="S16" s="25">
        <f t="shared" si="9"/>
        <v>7.5669E-2</v>
      </c>
      <c r="T16" s="25"/>
      <c r="U16" s="25">
        <f t="shared" si="10"/>
        <v>7.3608989999999999E-2</v>
      </c>
      <c r="V16" s="25">
        <f t="shared" si="11"/>
        <v>1.6952150397000001</v>
      </c>
      <c r="W16" s="25">
        <v>8.133E-2</v>
      </c>
      <c r="X16" s="25">
        <f t="shared" si="12"/>
        <v>8.0060000000000006E-2</v>
      </c>
      <c r="Y16" s="25"/>
      <c r="Z16" s="25">
        <f t="shared" si="13"/>
        <v>7.652979E-2</v>
      </c>
      <c r="AA16" s="25">
        <f t="shared" si="14"/>
        <v>1.7624810637000001</v>
      </c>
      <c r="AB16" s="25">
        <v>2.5000000000000001E-3</v>
      </c>
      <c r="AC16" s="25">
        <f t="shared" si="15"/>
        <v>1.2700000000000001E-3</v>
      </c>
    </row>
    <row r="17" spans="1:29" s="15" customFormat="1">
      <c r="A17" s="18">
        <v>265</v>
      </c>
      <c r="B17" s="25">
        <v>-1.0000000000000001E-5</v>
      </c>
      <c r="C17" s="25">
        <v>6.2509999999999996E-2</v>
      </c>
      <c r="D17" s="25">
        <f t="shared" si="0"/>
        <v>6.1324999999999998E-2</v>
      </c>
      <c r="E17" s="25"/>
      <c r="F17" s="25">
        <f t="shared" si="1"/>
        <v>6.0450089999999998E-2</v>
      </c>
      <c r="G17" s="25">
        <f t="shared" si="2"/>
        <v>1.3921655727</v>
      </c>
      <c r="H17" s="25">
        <v>7.356E-2</v>
      </c>
      <c r="I17" s="25">
        <f t="shared" si="3"/>
        <v>7.2374999999999995E-2</v>
      </c>
      <c r="J17" s="25"/>
      <c r="K17" s="25">
        <f t="shared" si="4"/>
        <v>7.0986789999999994E-2</v>
      </c>
      <c r="L17" s="25">
        <f t="shared" si="5"/>
        <v>1.6348257737</v>
      </c>
      <c r="M17" s="25">
        <v>7.2660000000000002E-2</v>
      </c>
      <c r="N17" s="25">
        <f t="shared" si="6"/>
        <v>7.1474999999999997E-2</v>
      </c>
      <c r="O17" s="25"/>
      <c r="P17" s="25">
        <f t="shared" si="7"/>
        <v>6.9084590000000001E-2</v>
      </c>
      <c r="Q17" s="25">
        <f t="shared" si="8"/>
        <v>1.5910181077000001</v>
      </c>
      <c r="R17" s="25">
        <v>7.5630000000000003E-2</v>
      </c>
      <c r="S17" s="25">
        <f t="shared" si="9"/>
        <v>7.4444999999999997E-2</v>
      </c>
      <c r="T17" s="25"/>
      <c r="U17" s="25">
        <f t="shared" si="10"/>
        <v>7.2384989999999996E-2</v>
      </c>
      <c r="V17" s="25">
        <f t="shared" si="11"/>
        <v>1.6670263196999999</v>
      </c>
      <c r="W17" s="25">
        <v>8.0350000000000005E-2</v>
      </c>
      <c r="X17" s="25">
        <f t="shared" si="12"/>
        <v>7.9164999999999999E-2</v>
      </c>
      <c r="Y17" s="25"/>
      <c r="Z17" s="25">
        <f t="shared" si="13"/>
        <v>7.5634789999999993E-2</v>
      </c>
      <c r="AA17" s="25">
        <f t="shared" si="14"/>
        <v>1.7418692137</v>
      </c>
      <c r="AB17" s="25">
        <v>2.3800000000000002E-3</v>
      </c>
      <c r="AC17" s="25">
        <f t="shared" si="15"/>
        <v>1.1850000000000001E-3</v>
      </c>
    </row>
    <row r="18" spans="1:29" s="15" customFormat="1">
      <c r="A18" s="18">
        <v>266</v>
      </c>
      <c r="B18" s="25">
        <v>-5.0000000000000002E-5</v>
      </c>
      <c r="C18" s="25">
        <v>6.1490000000000003E-2</v>
      </c>
      <c r="D18" s="25">
        <f t="shared" si="0"/>
        <v>6.0430000000000005E-2</v>
      </c>
      <c r="E18" s="25"/>
      <c r="F18" s="25">
        <f t="shared" si="1"/>
        <v>5.9555090000000005E-2</v>
      </c>
      <c r="G18" s="25">
        <f t="shared" si="2"/>
        <v>1.3715537227000001</v>
      </c>
      <c r="H18" s="25">
        <v>7.2910000000000003E-2</v>
      </c>
      <c r="I18" s="25">
        <f t="shared" si="3"/>
        <v>7.1849999999999997E-2</v>
      </c>
      <c r="J18" s="25"/>
      <c r="K18" s="25">
        <f t="shared" si="4"/>
        <v>7.0461789999999996E-2</v>
      </c>
      <c r="L18" s="25">
        <f t="shared" si="5"/>
        <v>1.6227350237</v>
      </c>
      <c r="M18" s="25">
        <v>7.2319999999999995E-2</v>
      </c>
      <c r="N18" s="25">
        <f t="shared" si="6"/>
        <v>7.125999999999999E-2</v>
      </c>
      <c r="O18" s="25"/>
      <c r="P18" s="25">
        <f t="shared" si="7"/>
        <v>6.8869589999999994E-2</v>
      </c>
      <c r="Q18" s="25">
        <f t="shared" si="8"/>
        <v>1.5860666577</v>
      </c>
      <c r="R18" s="25">
        <v>7.5190000000000007E-2</v>
      </c>
      <c r="S18" s="25">
        <f t="shared" si="9"/>
        <v>7.4130000000000001E-2</v>
      </c>
      <c r="T18" s="25"/>
      <c r="U18" s="25">
        <f t="shared" si="10"/>
        <v>7.206999E-2</v>
      </c>
      <c r="V18" s="25">
        <f t="shared" si="11"/>
        <v>1.6597718697000001</v>
      </c>
      <c r="W18" s="25">
        <v>7.9699000000000006E-2</v>
      </c>
      <c r="X18" s="25">
        <f t="shared" si="12"/>
        <v>7.8639000000000001E-2</v>
      </c>
      <c r="Y18" s="25"/>
      <c r="Z18" s="25">
        <f t="shared" si="13"/>
        <v>7.5108789999999995E-2</v>
      </c>
      <c r="AA18" s="25">
        <f t="shared" si="14"/>
        <v>1.7297554337000001</v>
      </c>
      <c r="AB18" s="25">
        <v>2.1700000000000001E-3</v>
      </c>
      <c r="AC18" s="25">
        <f t="shared" si="15"/>
        <v>1.06E-3</v>
      </c>
    </row>
    <row r="19" spans="1:29" s="15" customFormat="1">
      <c r="A19" s="18">
        <v>267</v>
      </c>
      <c r="B19" s="25">
        <v>2.0000000000000002E-5</v>
      </c>
      <c r="C19" s="25">
        <v>6.0330000000000002E-2</v>
      </c>
      <c r="D19" s="25">
        <f t="shared" si="0"/>
        <v>5.917E-2</v>
      </c>
      <c r="E19" s="25"/>
      <c r="F19" s="25">
        <f t="shared" si="1"/>
        <v>5.8295090000000001E-2</v>
      </c>
      <c r="G19" s="25">
        <f t="shared" si="2"/>
        <v>1.3425359227</v>
      </c>
      <c r="H19" s="25">
        <v>7.1550000000000002E-2</v>
      </c>
      <c r="I19" s="25">
        <f t="shared" si="3"/>
        <v>7.0390000000000008E-2</v>
      </c>
      <c r="J19" s="25"/>
      <c r="K19" s="25">
        <f t="shared" si="4"/>
        <v>6.9001790000000007E-2</v>
      </c>
      <c r="L19" s="25">
        <f t="shared" si="5"/>
        <v>1.5891112237000002</v>
      </c>
      <c r="M19" s="25">
        <v>7.077E-2</v>
      </c>
      <c r="N19" s="25">
        <f t="shared" si="6"/>
        <v>6.9610000000000005E-2</v>
      </c>
      <c r="O19" s="25"/>
      <c r="P19" s="25">
        <f t="shared" si="7"/>
        <v>6.721959000000001E-2</v>
      </c>
      <c r="Q19" s="25">
        <f t="shared" si="8"/>
        <v>1.5480671577000003</v>
      </c>
      <c r="R19" s="25">
        <v>7.3910000000000003E-2</v>
      </c>
      <c r="S19" s="25">
        <f t="shared" si="9"/>
        <v>7.2750000000000009E-2</v>
      </c>
      <c r="T19" s="25"/>
      <c r="U19" s="25">
        <f t="shared" si="10"/>
        <v>7.0689990000000008E-2</v>
      </c>
      <c r="V19" s="25">
        <f t="shared" si="11"/>
        <v>1.6279904697000003</v>
      </c>
      <c r="W19" s="25">
        <v>7.8409000000000006E-2</v>
      </c>
      <c r="X19" s="25">
        <f t="shared" si="12"/>
        <v>7.7249000000000012E-2</v>
      </c>
      <c r="Y19" s="25"/>
      <c r="Z19" s="25">
        <f t="shared" si="13"/>
        <v>7.3718790000000006E-2</v>
      </c>
      <c r="AA19" s="25">
        <f t="shared" si="14"/>
        <v>1.6977437337000003</v>
      </c>
      <c r="AB19" s="25">
        <v>2.3E-3</v>
      </c>
      <c r="AC19" s="25">
        <f t="shared" si="15"/>
        <v>1.16E-3</v>
      </c>
    </row>
    <row r="20" spans="1:29" s="15" customFormat="1">
      <c r="A20" s="18">
        <v>268</v>
      </c>
      <c r="B20" s="25">
        <v>1.0000000000000001E-5</v>
      </c>
      <c r="C20" s="25">
        <v>5.9299999999999999E-2</v>
      </c>
      <c r="D20" s="25">
        <f t="shared" si="0"/>
        <v>5.8244999999999998E-2</v>
      </c>
      <c r="E20" s="25"/>
      <c r="F20" s="25">
        <f t="shared" si="1"/>
        <v>5.7370089999999999E-2</v>
      </c>
      <c r="G20" s="25">
        <f t="shared" si="2"/>
        <v>1.3212331727</v>
      </c>
      <c r="H20" s="25">
        <v>7.1129999999999999E-2</v>
      </c>
      <c r="I20" s="25">
        <f t="shared" si="3"/>
        <v>7.0074999999999998E-2</v>
      </c>
      <c r="J20" s="25"/>
      <c r="K20" s="25">
        <f t="shared" si="4"/>
        <v>6.8686789999999998E-2</v>
      </c>
      <c r="L20" s="25">
        <f t="shared" si="5"/>
        <v>1.5818567737</v>
      </c>
      <c r="M20" s="25">
        <v>7.0269999999999999E-2</v>
      </c>
      <c r="N20" s="25">
        <f t="shared" si="6"/>
        <v>6.9214999999999999E-2</v>
      </c>
      <c r="O20" s="25"/>
      <c r="P20" s="25">
        <f t="shared" si="7"/>
        <v>6.6824590000000003E-2</v>
      </c>
      <c r="Q20" s="25">
        <f t="shared" si="8"/>
        <v>1.5389703077000001</v>
      </c>
      <c r="R20" s="25">
        <v>7.3459999999999998E-2</v>
      </c>
      <c r="S20" s="25">
        <f t="shared" si="9"/>
        <v>7.2404999999999997E-2</v>
      </c>
      <c r="T20" s="25"/>
      <c r="U20" s="25">
        <f t="shared" si="10"/>
        <v>7.0344989999999996E-2</v>
      </c>
      <c r="V20" s="25">
        <f t="shared" si="11"/>
        <v>1.6200451197000001</v>
      </c>
      <c r="W20" s="25">
        <v>7.7579999999999996E-2</v>
      </c>
      <c r="X20" s="25">
        <f t="shared" si="12"/>
        <v>7.6524999999999996E-2</v>
      </c>
      <c r="Y20" s="25"/>
      <c r="Z20" s="25">
        <f t="shared" si="13"/>
        <v>7.299478999999999E-2</v>
      </c>
      <c r="AA20" s="25">
        <f t="shared" si="14"/>
        <v>1.6810700136999999</v>
      </c>
      <c r="AB20" s="25">
        <v>2.0999999999999999E-3</v>
      </c>
      <c r="AC20" s="25">
        <f t="shared" si="15"/>
        <v>1.0549999999999999E-3</v>
      </c>
    </row>
    <row r="21" spans="1:29" s="15" customFormat="1">
      <c r="A21" s="18">
        <v>269</v>
      </c>
      <c r="B21" s="25">
        <v>-2.0000000000000002E-5</v>
      </c>
      <c r="C21" s="25">
        <v>5.8500000000000003E-2</v>
      </c>
      <c r="D21" s="25">
        <f t="shared" si="0"/>
        <v>5.7425000000000004E-2</v>
      </c>
      <c r="E21" s="25"/>
      <c r="F21" s="25">
        <f t="shared" si="1"/>
        <v>5.6550090000000004E-2</v>
      </c>
      <c r="G21" s="25">
        <f t="shared" si="2"/>
        <v>1.3023485727000002</v>
      </c>
      <c r="H21" s="25">
        <v>6.9669999999999996E-2</v>
      </c>
      <c r="I21" s="25">
        <f t="shared" si="3"/>
        <v>6.8594999999999989E-2</v>
      </c>
      <c r="J21" s="25"/>
      <c r="K21" s="25">
        <f t="shared" si="4"/>
        <v>6.7206789999999988E-2</v>
      </c>
      <c r="L21" s="25">
        <f t="shared" si="5"/>
        <v>1.5477723736999998</v>
      </c>
      <c r="M21" s="25">
        <v>6.8959000000000006E-2</v>
      </c>
      <c r="N21" s="25">
        <f t="shared" si="6"/>
        <v>6.7884E-2</v>
      </c>
      <c r="O21" s="25"/>
      <c r="P21" s="25">
        <f t="shared" si="7"/>
        <v>6.5493590000000004E-2</v>
      </c>
      <c r="Q21" s="25">
        <f t="shared" si="8"/>
        <v>1.5083173777000001</v>
      </c>
      <c r="R21" s="25">
        <v>7.2169999999999998E-2</v>
      </c>
      <c r="S21" s="25">
        <f t="shared" si="9"/>
        <v>7.1094999999999992E-2</v>
      </c>
      <c r="T21" s="25"/>
      <c r="U21" s="25">
        <f t="shared" si="10"/>
        <v>6.9034989999999991E-2</v>
      </c>
      <c r="V21" s="25">
        <f t="shared" si="11"/>
        <v>1.5898758196999998</v>
      </c>
      <c r="W21" s="25">
        <v>7.6660000000000006E-2</v>
      </c>
      <c r="X21" s="25">
        <f t="shared" si="12"/>
        <v>7.5584999999999999E-2</v>
      </c>
      <c r="Y21" s="25"/>
      <c r="Z21" s="25">
        <f t="shared" si="13"/>
        <v>7.2054789999999994E-2</v>
      </c>
      <c r="AA21" s="25">
        <f t="shared" si="14"/>
        <v>1.6594218136999999</v>
      </c>
      <c r="AB21" s="25">
        <v>2.1700000000000001E-3</v>
      </c>
      <c r="AC21" s="25">
        <f t="shared" si="15"/>
        <v>1.075E-3</v>
      </c>
    </row>
    <row r="22" spans="1:29" s="15" customFormat="1">
      <c r="A22" s="18">
        <v>270</v>
      </c>
      <c r="B22" s="25">
        <v>5.0000000000000002E-5</v>
      </c>
      <c r="C22" s="25">
        <v>5.7320000000000003E-2</v>
      </c>
      <c r="D22" s="25">
        <f t="shared" si="0"/>
        <v>5.6305000000000001E-2</v>
      </c>
      <c r="E22" s="25"/>
      <c r="F22" s="25">
        <f t="shared" si="1"/>
        <v>5.5430090000000001E-2</v>
      </c>
      <c r="G22" s="25">
        <f t="shared" si="2"/>
        <v>1.2765549727000001</v>
      </c>
      <c r="H22" s="25">
        <v>6.8860000000000005E-2</v>
      </c>
      <c r="I22" s="25">
        <f t="shared" si="3"/>
        <v>6.7845000000000003E-2</v>
      </c>
      <c r="J22" s="25"/>
      <c r="K22" s="25">
        <f t="shared" si="4"/>
        <v>6.6456790000000002E-2</v>
      </c>
      <c r="L22" s="25">
        <f t="shared" si="5"/>
        <v>1.5304998737000002</v>
      </c>
      <c r="M22" s="25">
        <v>6.8239999999999995E-2</v>
      </c>
      <c r="N22" s="25">
        <f t="shared" si="6"/>
        <v>6.7224999999999993E-2</v>
      </c>
      <c r="O22" s="25"/>
      <c r="P22" s="25">
        <f t="shared" si="7"/>
        <v>6.4834589999999998E-2</v>
      </c>
      <c r="Q22" s="25">
        <f t="shared" si="8"/>
        <v>1.4931406077</v>
      </c>
      <c r="R22" s="25">
        <v>7.1410000000000001E-2</v>
      </c>
      <c r="S22" s="25">
        <f t="shared" si="9"/>
        <v>7.0394999999999999E-2</v>
      </c>
      <c r="T22" s="25"/>
      <c r="U22" s="25">
        <f t="shared" si="10"/>
        <v>6.8334989999999998E-2</v>
      </c>
      <c r="V22" s="25">
        <f t="shared" si="11"/>
        <v>1.5737548197</v>
      </c>
      <c r="W22" s="25">
        <v>7.5730000000000006E-2</v>
      </c>
      <c r="X22" s="25">
        <f t="shared" si="12"/>
        <v>7.4715000000000004E-2</v>
      </c>
      <c r="Y22" s="25"/>
      <c r="Z22" s="25">
        <f t="shared" si="13"/>
        <v>7.1184789999999998E-2</v>
      </c>
      <c r="AA22" s="25">
        <f t="shared" si="14"/>
        <v>1.6393857137000001</v>
      </c>
      <c r="AB22" s="25">
        <v>1.98E-3</v>
      </c>
      <c r="AC22" s="25">
        <f t="shared" si="15"/>
        <v>1.0150000000000001E-3</v>
      </c>
    </row>
    <row r="23" spans="1:29" s="15" customFormat="1">
      <c r="A23" s="18">
        <v>271</v>
      </c>
      <c r="B23" s="25">
        <v>-2.0000000000000002E-5</v>
      </c>
      <c r="C23" s="25">
        <v>5.6469999999999999E-2</v>
      </c>
      <c r="D23" s="25">
        <f t="shared" si="0"/>
        <v>5.5480000000000002E-2</v>
      </c>
      <c r="E23" s="25"/>
      <c r="F23" s="25">
        <f t="shared" si="1"/>
        <v>5.4605090000000002E-2</v>
      </c>
      <c r="G23" s="25">
        <f t="shared" si="2"/>
        <v>1.2575552227000002</v>
      </c>
      <c r="H23" s="25">
        <v>6.7710000000000006E-2</v>
      </c>
      <c r="I23" s="25">
        <f t="shared" si="3"/>
        <v>6.6720000000000002E-2</v>
      </c>
      <c r="J23" s="25"/>
      <c r="K23" s="25">
        <f t="shared" si="4"/>
        <v>6.5331790000000001E-2</v>
      </c>
      <c r="L23" s="25">
        <f t="shared" si="5"/>
        <v>1.5045911237</v>
      </c>
      <c r="M23" s="25">
        <v>6.694E-2</v>
      </c>
      <c r="N23" s="25">
        <f t="shared" si="6"/>
        <v>6.5949999999999995E-2</v>
      </c>
      <c r="O23" s="25"/>
      <c r="P23" s="25">
        <f t="shared" si="7"/>
        <v>6.3559589999999999E-2</v>
      </c>
      <c r="Q23" s="25">
        <f t="shared" si="8"/>
        <v>1.4637773576999999</v>
      </c>
      <c r="R23" s="25">
        <v>7.0139000000000007E-2</v>
      </c>
      <c r="S23" s="25">
        <f t="shared" si="9"/>
        <v>6.9149000000000002E-2</v>
      </c>
      <c r="T23" s="25"/>
      <c r="U23" s="25">
        <f t="shared" si="10"/>
        <v>6.7088990000000001E-2</v>
      </c>
      <c r="V23" s="25">
        <f t="shared" si="11"/>
        <v>1.5450594397000001</v>
      </c>
      <c r="W23" s="25">
        <v>7.4770000000000003E-2</v>
      </c>
      <c r="X23" s="25">
        <f t="shared" si="12"/>
        <v>7.3779999999999998E-2</v>
      </c>
      <c r="Y23" s="25"/>
      <c r="Z23" s="25">
        <f t="shared" si="13"/>
        <v>7.0249789999999993E-2</v>
      </c>
      <c r="AA23" s="25">
        <f t="shared" si="14"/>
        <v>1.6178526636999999</v>
      </c>
      <c r="AB23" s="25">
        <v>2E-3</v>
      </c>
      <c r="AC23" s="25">
        <f t="shared" si="15"/>
        <v>9.8999999999999999E-4</v>
      </c>
    </row>
    <row r="24" spans="1:29" s="15" customFormat="1">
      <c r="A24" s="18">
        <v>272</v>
      </c>
      <c r="B24" s="25">
        <v>5.0000000000000002E-5</v>
      </c>
      <c r="C24" s="25">
        <v>5.5449999999999999E-2</v>
      </c>
      <c r="D24" s="25">
        <f t="shared" si="0"/>
        <v>5.4495000000000002E-2</v>
      </c>
      <c r="E24" s="25"/>
      <c r="F24" s="25">
        <f t="shared" si="1"/>
        <v>5.3620090000000002E-2</v>
      </c>
      <c r="G24" s="25">
        <f t="shared" si="2"/>
        <v>1.2348706727000001</v>
      </c>
      <c r="H24" s="25">
        <v>6.7019999999999996E-2</v>
      </c>
      <c r="I24" s="25">
        <f t="shared" si="3"/>
        <v>6.6064999999999999E-2</v>
      </c>
      <c r="J24" s="25"/>
      <c r="K24" s="25">
        <f t="shared" si="4"/>
        <v>6.4676789999999998E-2</v>
      </c>
      <c r="L24" s="25">
        <f t="shared" si="5"/>
        <v>1.4895064737000001</v>
      </c>
      <c r="M24" s="25">
        <v>6.6549999999999998E-2</v>
      </c>
      <c r="N24" s="25">
        <f t="shared" si="6"/>
        <v>6.5595000000000001E-2</v>
      </c>
      <c r="O24" s="25"/>
      <c r="P24" s="25">
        <f t="shared" si="7"/>
        <v>6.3204590000000005E-2</v>
      </c>
      <c r="Q24" s="25">
        <f t="shared" si="8"/>
        <v>1.4556017077000001</v>
      </c>
      <c r="R24" s="25">
        <v>6.9510000000000002E-2</v>
      </c>
      <c r="S24" s="25">
        <f t="shared" si="9"/>
        <v>6.8555000000000005E-2</v>
      </c>
      <c r="T24" s="25"/>
      <c r="U24" s="25">
        <f t="shared" si="10"/>
        <v>6.6494990000000004E-2</v>
      </c>
      <c r="V24" s="25">
        <f t="shared" si="11"/>
        <v>1.5313796197000002</v>
      </c>
      <c r="W24" s="25">
        <v>7.3639999999999997E-2</v>
      </c>
      <c r="X24" s="25">
        <f t="shared" si="12"/>
        <v>7.2685E-2</v>
      </c>
      <c r="Y24" s="25"/>
      <c r="Z24" s="25">
        <f t="shared" si="13"/>
        <v>6.9154789999999994E-2</v>
      </c>
      <c r="AA24" s="25">
        <f t="shared" si="14"/>
        <v>1.5926348136999999</v>
      </c>
      <c r="AB24" s="25">
        <v>1.8600000000000001E-3</v>
      </c>
      <c r="AC24" s="25">
        <f t="shared" si="15"/>
        <v>9.5500000000000001E-4</v>
      </c>
    </row>
    <row r="25" spans="1:29" s="15" customFormat="1">
      <c r="A25" s="18">
        <v>273</v>
      </c>
      <c r="B25" s="25">
        <v>-5.0000000000000002E-5</v>
      </c>
      <c r="C25" s="25">
        <v>5.4300000000000001E-2</v>
      </c>
      <c r="D25" s="25">
        <f t="shared" si="0"/>
        <v>5.3429999999999998E-2</v>
      </c>
      <c r="E25" s="25"/>
      <c r="F25" s="25">
        <f t="shared" si="1"/>
        <v>5.2555089999999999E-2</v>
      </c>
      <c r="G25" s="25">
        <f t="shared" si="2"/>
        <v>1.2103437227</v>
      </c>
      <c r="H25" s="25">
        <v>6.5329999999999999E-2</v>
      </c>
      <c r="I25" s="25">
        <f t="shared" si="3"/>
        <v>6.4460000000000003E-2</v>
      </c>
      <c r="J25" s="25"/>
      <c r="K25" s="25">
        <f t="shared" si="4"/>
        <v>6.3071790000000003E-2</v>
      </c>
      <c r="L25" s="25">
        <f t="shared" si="5"/>
        <v>1.4525433237000001</v>
      </c>
      <c r="M25" s="25">
        <v>6.4920000000000005E-2</v>
      </c>
      <c r="N25" s="25">
        <f t="shared" si="6"/>
        <v>6.405000000000001E-2</v>
      </c>
      <c r="O25" s="25"/>
      <c r="P25" s="25">
        <f t="shared" si="7"/>
        <v>6.1659590000000007E-2</v>
      </c>
      <c r="Q25" s="25">
        <f t="shared" si="8"/>
        <v>1.4200203577000001</v>
      </c>
      <c r="R25" s="25">
        <v>6.8190000000000001E-2</v>
      </c>
      <c r="S25" s="25">
        <f t="shared" si="9"/>
        <v>6.7320000000000005E-2</v>
      </c>
      <c r="T25" s="25"/>
      <c r="U25" s="25">
        <f t="shared" si="10"/>
        <v>6.5259990000000004E-2</v>
      </c>
      <c r="V25" s="25">
        <f t="shared" si="11"/>
        <v>1.5029375697000003</v>
      </c>
      <c r="W25" s="25">
        <v>7.2539000000000006E-2</v>
      </c>
      <c r="X25" s="25">
        <f t="shared" si="12"/>
        <v>7.166900000000001E-2</v>
      </c>
      <c r="Y25" s="25"/>
      <c r="Z25" s="25">
        <f t="shared" si="13"/>
        <v>6.8138790000000005E-2</v>
      </c>
      <c r="AA25" s="25">
        <f t="shared" si="14"/>
        <v>1.5692363337000002</v>
      </c>
      <c r="AB25" s="25">
        <v>1.7899999999999999E-3</v>
      </c>
      <c r="AC25" s="25">
        <f t="shared" si="15"/>
        <v>8.7000000000000001E-4</v>
      </c>
    </row>
    <row r="26" spans="1:29" s="15" customFormat="1">
      <c r="A26" s="18">
        <v>274</v>
      </c>
      <c r="B26" s="25">
        <v>0</v>
      </c>
      <c r="C26" s="25">
        <v>5.3039999999999997E-2</v>
      </c>
      <c r="D26" s="25">
        <f t="shared" si="0"/>
        <v>5.2144999999999997E-2</v>
      </c>
      <c r="E26" s="25"/>
      <c r="F26" s="25">
        <f t="shared" si="1"/>
        <v>5.1270089999999997E-2</v>
      </c>
      <c r="G26" s="25">
        <f t="shared" si="2"/>
        <v>1.1807501727</v>
      </c>
      <c r="H26" s="25">
        <v>6.4430000000000001E-2</v>
      </c>
      <c r="I26" s="25">
        <f t="shared" si="3"/>
        <v>6.3535000000000008E-2</v>
      </c>
      <c r="J26" s="25"/>
      <c r="K26" s="25">
        <f t="shared" si="4"/>
        <v>6.2146790000000007E-2</v>
      </c>
      <c r="L26" s="25">
        <f t="shared" si="5"/>
        <v>1.4312405737000002</v>
      </c>
      <c r="M26" s="25">
        <v>6.4170000000000005E-2</v>
      </c>
      <c r="N26" s="25">
        <f t="shared" si="6"/>
        <v>6.3274999999999998E-2</v>
      </c>
      <c r="O26" s="25"/>
      <c r="P26" s="25">
        <f t="shared" si="7"/>
        <v>6.0884589999999995E-2</v>
      </c>
      <c r="Q26" s="25">
        <f t="shared" si="8"/>
        <v>1.4021721077</v>
      </c>
      <c r="R26" s="25">
        <v>6.7308999999999994E-2</v>
      </c>
      <c r="S26" s="25">
        <f t="shared" si="9"/>
        <v>6.6414000000000001E-2</v>
      </c>
      <c r="T26" s="25"/>
      <c r="U26" s="25">
        <f t="shared" si="10"/>
        <v>6.435399E-2</v>
      </c>
      <c r="V26" s="25">
        <f t="shared" si="11"/>
        <v>1.4820723897000001</v>
      </c>
      <c r="W26" s="25">
        <v>7.1529999999999996E-2</v>
      </c>
      <c r="X26" s="25">
        <f t="shared" si="12"/>
        <v>7.0635000000000003E-2</v>
      </c>
      <c r="Y26" s="25"/>
      <c r="Z26" s="25">
        <f t="shared" si="13"/>
        <v>6.7104789999999997E-2</v>
      </c>
      <c r="AA26" s="25">
        <f t="shared" si="14"/>
        <v>1.5454233137</v>
      </c>
      <c r="AB26" s="25">
        <v>1.7899999999999999E-3</v>
      </c>
      <c r="AC26" s="25">
        <f t="shared" si="15"/>
        <v>8.9499999999999996E-4</v>
      </c>
    </row>
    <row r="27" spans="1:29" s="15" customFormat="1">
      <c r="A27" s="19">
        <v>275</v>
      </c>
      <c r="B27" s="25">
        <v>-8.0000000000000007E-5</v>
      </c>
      <c r="C27" s="25">
        <v>5.2339999999999998E-2</v>
      </c>
      <c r="D27" s="25">
        <f t="shared" si="0"/>
        <v>5.1554999999999997E-2</v>
      </c>
      <c r="E27" s="25"/>
      <c r="F27" s="25">
        <f t="shared" si="1"/>
        <v>5.0680089999999997E-2</v>
      </c>
      <c r="G27" s="25">
        <f t="shared" si="2"/>
        <v>1.1671624727000001</v>
      </c>
      <c r="H27" s="25">
        <v>6.3549999999999995E-2</v>
      </c>
      <c r="I27" s="25">
        <f t="shared" si="3"/>
        <v>6.2765000000000001E-2</v>
      </c>
      <c r="J27" s="25"/>
      <c r="K27" s="25">
        <f t="shared" si="4"/>
        <v>6.1376790000000001E-2</v>
      </c>
      <c r="L27" s="25">
        <f t="shared" si="5"/>
        <v>1.4135074737000002</v>
      </c>
      <c r="M27" s="25">
        <v>6.3E-2</v>
      </c>
      <c r="N27" s="25">
        <f t="shared" si="6"/>
        <v>6.2214999999999999E-2</v>
      </c>
      <c r="O27" s="25"/>
      <c r="P27" s="25">
        <f t="shared" si="7"/>
        <v>5.9824589999999997E-2</v>
      </c>
      <c r="Q27" s="25">
        <f t="shared" si="8"/>
        <v>1.3777603077</v>
      </c>
      <c r="R27" s="25">
        <v>6.6378999999999994E-2</v>
      </c>
      <c r="S27" s="25">
        <f t="shared" si="9"/>
        <v>6.5594E-2</v>
      </c>
      <c r="T27" s="25"/>
      <c r="U27" s="25">
        <f t="shared" si="10"/>
        <v>6.3533989999999999E-2</v>
      </c>
      <c r="V27" s="25">
        <f t="shared" si="11"/>
        <v>1.4631877897000001</v>
      </c>
      <c r="W27" s="25">
        <v>7.0529999999999995E-2</v>
      </c>
      <c r="X27" s="25">
        <f t="shared" si="12"/>
        <v>6.9745000000000001E-2</v>
      </c>
      <c r="Y27" s="25"/>
      <c r="Z27" s="25">
        <f t="shared" si="13"/>
        <v>6.6214789999999996E-2</v>
      </c>
      <c r="AA27" s="25">
        <f t="shared" si="14"/>
        <v>1.5249266136999999</v>
      </c>
      <c r="AB27" s="25">
        <v>1.65E-3</v>
      </c>
      <c r="AC27" s="25">
        <f t="shared" si="15"/>
        <v>7.85E-4</v>
      </c>
    </row>
    <row r="28" spans="1:29" s="15" customFormat="1">
      <c r="A28" s="19">
        <v>276</v>
      </c>
      <c r="B28" s="25">
        <v>-2.0000000000000002E-5</v>
      </c>
      <c r="C28" s="25">
        <v>5.1189999999999999E-2</v>
      </c>
      <c r="D28" s="25">
        <f t="shared" si="0"/>
        <v>5.0384999999999999E-2</v>
      </c>
      <c r="E28" s="25"/>
      <c r="F28" s="25">
        <f t="shared" si="1"/>
        <v>4.951009E-2</v>
      </c>
      <c r="G28" s="25">
        <f t="shared" si="2"/>
        <v>1.1402173727</v>
      </c>
      <c r="H28" s="25">
        <v>6.2719999999999998E-2</v>
      </c>
      <c r="I28" s="25">
        <f t="shared" si="3"/>
        <v>6.1914999999999998E-2</v>
      </c>
      <c r="J28" s="25"/>
      <c r="K28" s="25">
        <f t="shared" si="4"/>
        <v>6.0526789999999997E-2</v>
      </c>
      <c r="L28" s="25">
        <f t="shared" si="5"/>
        <v>1.3939319737</v>
      </c>
      <c r="M28" s="25">
        <v>6.2359999999999999E-2</v>
      </c>
      <c r="N28" s="25">
        <f t="shared" si="6"/>
        <v>6.1554999999999999E-2</v>
      </c>
      <c r="O28" s="25"/>
      <c r="P28" s="25">
        <f t="shared" si="7"/>
        <v>5.9164589999999996E-2</v>
      </c>
      <c r="Q28" s="25">
        <f t="shared" si="8"/>
        <v>1.3625605077</v>
      </c>
      <c r="R28" s="25">
        <v>6.5320000000000003E-2</v>
      </c>
      <c r="S28" s="25">
        <f t="shared" si="9"/>
        <v>6.4515000000000003E-2</v>
      </c>
      <c r="T28" s="25"/>
      <c r="U28" s="25">
        <f t="shared" si="10"/>
        <v>6.2454990000000002E-2</v>
      </c>
      <c r="V28" s="25">
        <f t="shared" si="11"/>
        <v>1.4383384197000002</v>
      </c>
      <c r="W28" s="25">
        <v>6.9650000000000004E-2</v>
      </c>
      <c r="X28" s="25">
        <f t="shared" si="12"/>
        <v>6.8845000000000003E-2</v>
      </c>
      <c r="Y28" s="25"/>
      <c r="Z28" s="25">
        <f t="shared" si="13"/>
        <v>6.5314789999999998E-2</v>
      </c>
      <c r="AA28" s="25">
        <f t="shared" si="14"/>
        <v>1.5041996137</v>
      </c>
      <c r="AB28" s="25">
        <v>1.6299999999999999E-3</v>
      </c>
      <c r="AC28" s="25">
        <f t="shared" si="15"/>
        <v>8.0499999999999994E-4</v>
      </c>
    </row>
    <row r="29" spans="1:29" s="15" customFormat="1">
      <c r="A29" s="19">
        <v>277</v>
      </c>
      <c r="B29" s="25">
        <v>-6.8999999999999997E-5</v>
      </c>
      <c r="C29" s="25">
        <v>4.9970000000000001E-2</v>
      </c>
      <c r="D29" s="25">
        <f t="shared" si="0"/>
        <v>4.9219499999999999E-2</v>
      </c>
      <c r="E29" s="25"/>
      <c r="F29" s="25">
        <f t="shared" si="1"/>
        <v>4.834459E-2</v>
      </c>
      <c r="G29" s="25">
        <f t="shared" si="2"/>
        <v>1.1133759077000001</v>
      </c>
      <c r="H29" s="25">
        <v>6.1010000000000002E-2</v>
      </c>
      <c r="I29" s="25">
        <f t="shared" si="3"/>
        <v>6.0259500000000001E-2</v>
      </c>
      <c r="J29" s="25"/>
      <c r="K29" s="25">
        <f t="shared" si="4"/>
        <v>5.887129E-2</v>
      </c>
      <c r="L29" s="25">
        <f t="shared" si="5"/>
        <v>1.3558058087</v>
      </c>
      <c r="M29" s="25">
        <v>6.0699999999999997E-2</v>
      </c>
      <c r="N29" s="25">
        <f t="shared" si="6"/>
        <v>5.9949499999999996E-2</v>
      </c>
      <c r="O29" s="25"/>
      <c r="P29" s="25">
        <f t="shared" si="7"/>
        <v>5.7559089999999993E-2</v>
      </c>
      <c r="Q29" s="25">
        <f t="shared" si="8"/>
        <v>1.3255858427</v>
      </c>
      <c r="R29" s="25">
        <v>6.4149999999999999E-2</v>
      </c>
      <c r="S29" s="25">
        <f t="shared" si="9"/>
        <v>6.3399499999999998E-2</v>
      </c>
      <c r="T29" s="25"/>
      <c r="U29" s="25">
        <f t="shared" si="10"/>
        <v>6.1339489999999997E-2</v>
      </c>
      <c r="V29" s="25">
        <f t="shared" si="11"/>
        <v>1.4126484547</v>
      </c>
      <c r="W29" s="25">
        <v>6.8279000000000006E-2</v>
      </c>
      <c r="X29" s="25">
        <f t="shared" si="12"/>
        <v>6.7528500000000005E-2</v>
      </c>
      <c r="Y29" s="25"/>
      <c r="Z29" s="25">
        <f t="shared" si="13"/>
        <v>6.3998289999999999E-2</v>
      </c>
      <c r="AA29" s="25">
        <f t="shared" si="14"/>
        <v>1.4738806187</v>
      </c>
      <c r="AB29" s="25">
        <v>1.57E-3</v>
      </c>
      <c r="AC29" s="25">
        <f t="shared" si="15"/>
        <v>7.5049999999999997E-4</v>
      </c>
    </row>
    <row r="30" spans="1:29" s="15" customFormat="1">
      <c r="A30" s="19">
        <v>278</v>
      </c>
      <c r="B30" s="25">
        <v>6.8999999999999997E-5</v>
      </c>
      <c r="C30" s="25">
        <v>4.8849999999999998E-2</v>
      </c>
      <c r="D30" s="25">
        <f t="shared" si="0"/>
        <v>4.8085499999999996E-2</v>
      </c>
      <c r="E30" s="25"/>
      <c r="F30" s="25">
        <f t="shared" si="1"/>
        <v>4.7210589999999997E-2</v>
      </c>
      <c r="G30" s="25">
        <f t="shared" si="2"/>
        <v>1.0872598876999999</v>
      </c>
      <c r="H30" s="25">
        <v>6.0049999999999999E-2</v>
      </c>
      <c r="I30" s="25">
        <f t="shared" si="3"/>
        <v>5.9285499999999998E-2</v>
      </c>
      <c r="J30" s="25"/>
      <c r="K30" s="25">
        <f t="shared" si="4"/>
        <v>5.7897289999999997E-2</v>
      </c>
      <c r="L30" s="25">
        <f t="shared" si="5"/>
        <v>1.3333745886999999</v>
      </c>
      <c r="M30" s="25">
        <v>5.9749999999999998E-2</v>
      </c>
      <c r="N30" s="25">
        <f t="shared" si="6"/>
        <v>5.8985499999999996E-2</v>
      </c>
      <c r="O30" s="25"/>
      <c r="P30" s="25">
        <f t="shared" si="7"/>
        <v>5.6595089999999994E-2</v>
      </c>
      <c r="Q30" s="25">
        <f t="shared" si="8"/>
        <v>1.3033849226999998</v>
      </c>
      <c r="R30" s="25">
        <v>6.2939999999999996E-2</v>
      </c>
      <c r="S30" s="25">
        <f t="shared" si="9"/>
        <v>6.2175499999999995E-2</v>
      </c>
      <c r="T30" s="25"/>
      <c r="U30" s="25">
        <f t="shared" si="10"/>
        <v>6.0115489999999994E-2</v>
      </c>
      <c r="V30" s="25">
        <f t="shared" si="11"/>
        <v>1.3844597346999998</v>
      </c>
      <c r="W30" s="25">
        <v>6.7140000000000005E-2</v>
      </c>
      <c r="X30" s="25">
        <f t="shared" si="12"/>
        <v>6.6375500000000004E-2</v>
      </c>
      <c r="Y30" s="25"/>
      <c r="Z30" s="25">
        <f t="shared" si="13"/>
        <v>6.2845289999999998E-2</v>
      </c>
      <c r="AA30" s="25">
        <f t="shared" si="14"/>
        <v>1.4473270287</v>
      </c>
      <c r="AB30" s="25">
        <v>1.4599999999999999E-3</v>
      </c>
      <c r="AC30" s="25">
        <f t="shared" si="15"/>
        <v>7.6449999999999999E-4</v>
      </c>
    </row>
    <row r="31" spans="1:29" s="15" customFormat="1">
      <c r="A31" s="19">
        <v>279</v>
      </c>
      <c r="B31" s="25">
        <v>-4.0000000000000003E-5</v>
      </c>
      <c r="C31" s="25">
        <v>4.7739999999999998E-2</v>
      </c>
      <c r="D31" s="25">
        <f t="shared" si="0"/>
        <v>4.7074999999999999E-2</v>
      </c>
      <c r="E31" s="25"/>
      <c r="F31" s="25">
        <f t="shared" si="1"/>
        <v>4.6200089999999999E-2</v>
      </c>
      <c r="G31" s="25">
        <f t="shared" si="2"/>
        <v>1.0639880727</v>
      </c>
      <c r="H31" s="25">
        <v>5.8650000000000001E-2</v>
      </c>
      <c r="I31" s="25">
        <f t="shared" si="3"/>
        <v>5.7985000000000002E-2</v>
      </c>
      <c r="J31" s="25"/>
      <c r="K31" s="25">
        <f t="shared" si="4"/>
        <v>5.6596790000000001E-2</v>
      </c>
      <c r="L31" s="25">
        <f t="shared" si="5"/>
        <v>1.3034240737</v>
      </c>
      <c r="M31" s="25">
        <v>5.8389999999999997E-2</v>
      </c>
      <c r="N31" s="25">
        <f t="shared" si="6"/>
        <v>5.7724999999999999E-2</v>
      </c>
      <c r="O31" s="25"/>
      <c r="P31" s="25">
        <f t="shared" si="7"/>
        <v>5.5334589999999996E-2</v>
      </c>
      <c r="Q31" s="25">
        <f t="shared" si="8"/>
        <v>1.2743556077</v>
      </c>
      <c r="R31" s="25">
        <v>6.1870000000000001E-2</v>
      </c>
      <c r="S31" s="25">
        <f t="shared" si="9"/>
        <v>6.1205000000000002E-2</v>
      </c>
      <c r="T31" s="25"/>
      <c r="U31" s="25">
        <f t="shared" si="10"/>
        <v>5.9144990000000001E-2</v>
      </c>
      <c r="V31" s="25">
        <f t="shared" si="11"/>
        <v>1.3621091197000001</v>
      </c>
      <c r="W31" s="25">
        <v>6.6000000000000003E-2</v>
      </c>
      <c r="X31" s="25">
        <f t="shared" si="12"/>
        <v>6.5335000000000004E-2</v>
      </c>
      <c r="Y31" s="25"/>
      <c r="Z31" s="25">
        <f t="shared" si="13"/>
        <v>6.1804790000000005E-2</v>
      </c>
      <c r="AA31" s="25">
        <f t="shared" si="14"/>
        <v>1.4233643137000003</v>
      </c>
      <c r="AB31" s="25">
        <v>1.3699999999999999E-3</v>
      </c>
      <c r="AC31" s="25">
        <f t="shared" si="15"/>
        <v>6.649999999999999E-4</v>
      </c>
    </row>
    <row r="32" spans="1:29" s="15" customFormat="1">
      <c r="A32" s="19">
        <v>280</v>
      </c>
      <c r="B32" s="25">
        <v>-1.2E-4</v>
      </c>
      <c r="C32" s="25">
        <v>4.6730000000000001E-2</v>
      </c>
      <c r="D32" s="25">
        <f t="shared" si="0"/>
        <v>4.6155000000000002E-2</v>
      </c>
      <c r="E32" s="25"/>
      <c r="F32" s="25">
        <f t="shared" si="1"/>
        <v>4.5280090000000002E-2</v>
      </c>
      <c r="G32" s="25">
        <f t="shared" si="2"/>
        <v>1.0428004727000002</v>
      </c>
      <c r="H32" s="25">
        <v>5.7630000000000001E-2</v>
      </c>
      <c r="I32" s="25">
        <f t="shared" si="3"/>
        <v>5.7055000000000002E-2</v>
      </c>
      <c r="J32" s="25"/>
      <c r="K32" s="25">
        <f t="shared" si="4"/>
        <v>5.5666790000000001E-2</v>
      </c>
      <c r="L32" s="25">
        <f t="shared" si="5"/>
        <v>1.2820061737000001</v>
      </c>
      <c r="M32" s="25">
        <v>5.7459999999999997E-2</v>
      </c>
      <c r="N32" s="25">
        <f t="shared" si="6"/>
        <v>5.6884999999999998E-2</v>
      </c>
      <c r="O32" s="25"/>
      <c r="P32" s="25">
        <f t="shared" si="7"/>
        <v>5.4494589999999996E-2</v>
      </c>
      <c r="Q32" s="25">
        <f t="shared" si="8"/>
        <v>1.2550104076999999</v>
      </c>
      <c r="R32" s="25">
        <v>6.0769999999999998E-2</v>
      </c>
      <c r="S32" s="25">
        <f t="shared" si="9"/>
        <v>6.0194999999999999E-2</v>
      </c>
      <c r="T32" s="25"/>
      <c r="U32" s="25">
        <f t="shared" si="10"/>
        <v>5.8134989999999998E-2</v>
      </c>
      <c r="V32" s="25">
        <f t="shared" si="11"/>
        <v>1.3388488196999999</v>
      </c>
      <c r="W32" s="25">
        <v>6.4768999999999993E-2</v>
      </c>
      <c r="X32" s="25">
        <f t="shared" si="12"/>
        <v>6.4193999999999987E-2</v>
      </c>
      <c r="Y32" s="25"/>
      <c r="Z32" s="25">
        <f t="shared" si="13"/>
        <v>6.0663789999999988E-2</v>
      </c>
      <c r="AA32" s="25">
        <f t="shared" si="14"/>
        <v>1.3970870836999998</v>
      </c>
      <c r="AB32" s="25">
        <v>1.2700000000000001E-3</v>
      </c>
      <c r="AC32" s="25">
        <f t="shared" si="15"/>
        <v>5.7499999999999999E-4</v>
      </c>
    </row>
    <row r="33" spans="1:29" s="15" customFormat="1">
      <c r="A33" s="19">
        <v>281</v>
      </c>
      <c r="B33" s="25">
        <v>-2.0000000000000002E-5</v>
      </c>
      <c r="C33" s="25">
        <v>4.548E-2</v>
      </c>
      <c r="D33" s="25">
        <f t="shared" si="0"/>
        <v>4.4905E-2</v>
      </c>
      <c r="E33" s="25"/>
      <c r="F33" s="25">
        <f t="shared" si="1"/>
        <v>4.4030090000000001E-2</v>
      </c>
      <c r="G33" s="25">
        <f t="shared" si="2"/>
        <v>1.0140129727</v>
      </c>
      <c r="H33" s="25">
        <v>5.6349999999999997E-2</v>
      </c>
      <c r="I33" s="25">
        <f t="shared" si="3"/>
        <v>5.5774999999999998E-2</v>
      </c>
      <c r="J33" s="25"/>
      <c r="K33" s="25">
        <f t="shared" si="4"/>
        <v>5.4386789999999997E-2</v>
      </c>
      <c r="L33" s="25">
        <f t="shared" si="5"/>
        <v>1.2525277737</v>
      </c>
      <c r="M33" s="25">
        <v>5.6230000000000002E-2</v>
      </c>
      <c r="N33" s="25">
        <f t="shared" si="6"/>
        <v>5.5655000000000003E-2</v>
      </c>
      <c r="O33" s="25"/>
      <c r="P33" s="25">
        <f t="shared" si="7"/>
        <v>5.3264590000000001E-2</v>
      </c>
      <c r="Q33" s="25">
        <f t="shared" si="8"/>
        <v>1.2266835077</v>
      </c>
      <c r="R33" s="25">
        <v>5.9479999999999998E-2</v>
      </c>
      <c r="S33" s="25">
        <f t="shared" si="9"/>
        <v>5.8904999999999999E-2</v>
      </c>
      <c r="T33" s="25"/>
      <c r="U33" s="25">
        <f t="shared" si="10"/>
        <v>5.6844989999999998E-2</v>
      </c>
      <c r="V33" s="25">
        <f t="shared" si="11"/>
        <v>1.3091401197000001</v>
      </c>
      <c r="W33" s="25">
        <v>6.3589000000000007E-2</v>
      </c>
      <c r="X33" s="25">
        <f t="shared" si="12"/>
        <v>6.3014000000000001E-2</v>
      </c>
      <c r="Y33" s="25"/>
      <c r="Z33" s="25">
        <f t="shared" si="13"/>
        <v>5.9483790000000002E-2</v>
      </c>
      <c r="AA33" s="25">
        <f t="shared" si="14"/>
        <v>1.3699116837</v>
      </c>
      <c r="AB33" s="25">
        <v>1.17E-3</v>
      </c>
      <c r="AC33" s="25">
        <f t="shared" si="15"/>
        <v>5.7499999999999999E-4</v>
      </c>
    </row>
    <row r="34" spans="1:29" s="15" customFormat="1">
      <c r="A34" s="19">
        <v>282</v>
      </c>
      <c r="B34" s="25">
        <v>4.0000000000000003E-5</v>
      </c>
      <c r="C34" s="25">
        <v>4.4560000000000002E-2</v>
      </c>
      <c r="D34" s="25">
        <f t="shared" si="0"/>
        <v>4.3950000000000003E-2</v>
      </c>
      <c r="E34" s="25"/>
      <c r="F34" s="25">
        <f t="shared" si="1"/>
        <v>4.3075090000000003E-2</v>
      </c>
      <c r="G34" s="25">
        <f t="shared" si="2"/>
        <v>0.99201932270000015</v>
      </c>
      <c r="H34" s="25">
        <v>5.5480000000000002E-2</v>
      </c>
      <c r="I34" s="25">
        <f t="shared" si="3"/>
        <v>5.4870000000000002E-2</v>
      </c>
      <c r="J34" s="25"/>
      <c r="K34" s="25">
        <f t="shared" si="4"/>
        <v>5.3481790000000001E-2</v>
      </c>
      <c r="L34" s="25">
        <f t="shared" si="5"/>
        <v>1.2316856237</v>
      </c>
      <c r="M34" s="25">
        <v>5.5280000000000003E-2</v>
      </c>
      <c r="N34" s="25">
        <f t="shared" si="6"/>
        <v>5.4670000000000003E-2</v>
      </c>
      <c r="O34" s="25"/>
      <c r="P34" s="25">
        <f t="shared" si="7"/>
        <v>5.2279590000000001E-2</v>
      </c>
      <c r="Q34" s="25">
        <f t="shared" si="8"/>
        <v>1.2039989577000001</v>
      </c>
      <c r="R34" s="25">
        <v>5.8409999999999997E-2</v>
      </c>
      <c r="S34" s="25">
        <f t="shared" si="9"/>
        <v>5.7799999999999997E-2</v>
      </c>
      <c r="T34" s="25"/>
      <c r="U34" s="25">
        <f t="shared" si="10"/>
        <v>5.5739989999999996E-2</v>
      </c>
      <c r="V34" s="25">
        <f t="shared" si="11"/>
        <v>1.2836919697</v>
      </c>
      <c r="W34" s="25">
        <v>6.2640000000000001E-2</v>
      </c>
      <c r="X34" s="25">
        <f t="shared" si="12"/>
        <v>6.2030000000000002E-2</v>
      </c>
      <c r="Y34" s="25"/>
      <c r="Z34" s="25">
        <f t="shared" si="13"/>
        <v>5.8499790000000003E-2</v>
      </c>
      <c r="AA34" s="25">
        <f t="shared" si="14"/>
        <v>1.3472501637000001</v>
      </c>
      <c r="AB34" s="25">
        <v>1.1800000000000001E-3</v>
      </c>
      <c r="AC34" s="25">
        <f t="shared" si="15"/>
        <v>6.1000000000000008E-4</v>
      </c>
    </row>
    <row r="35" spans="1:29" s="15" customFormat="1">
      <c r="A35" s="19">
        <v>283</v>
      </c>
      <c r="B35" s="25">
        <v>-5.0000000000000002E-5</v>
      </c>
      <c r="C35" s="25">
        <v>4.3479999999999998E-2</v>
      </c>
      <c r="D35" s="25">
        <f t="shared" si="0"/>
        <v>4.3054999999999996E-2</v>
      </c>
      <c r="E35" s="25"/>
      <c r="F35" s="25">
        <f t="shared" si="1"/>
        <v>4.2180089999999996E-2</v>
      </c>
      <c r="G35" s="25">
        <f t="shared" si="2"/>
        <v>0.97140747269999994</v>
      </c>
      <c r="H35" s="25">
        <v>5.4300000000000001E-2</v>
      </c>
      <c r="I35" s="25">
        <f t="shared" si="3"/>
        <v>5.3874999999999999E-2</v>
      </c>
      <c r="J35" s="25"/>
      <c r="K35" s="25">
        <f t="shared" si="4"/>
        <v>5.2486789999999998E-2</v>
      </c>
      <c r="L35" s="25">
        <f t="shared" si="5"/>
        <v>1.2087707737</v>
      </c>
      <c r="M35" s="25">
        <v>5.3990000000000003E-2</v>
      </c>
      <c r="N35" s="25">
        <f t="shared" si="6"/>
        <v>5.3565000000000002E-2</v>
      </c>
      <c r="O35" s="25"/>
      <c r="P35" s="25">
        <f t="shared" si="7"/>
        <v>5.1174589999999999E-2</v>
      </c>
      <c r="Q35" s="25">
        <f t="shared" si="8"/>
        <v>1.1785508077</v>
      </c>
      <c r="R35" s="25">
        <v>5.7410000000000003E-2</v>
      </c>
      <c r="S35" s="25">
        <f t="shared" si="9"/>
        <v>5.6985000000000001E-2</v>
      </c>
      <c r="T35" s="25"/>
      <c r="U35" s="25">
        <f t="shared" si="10"/>
        <v>5.492499E-2</v>
      </c>
      <c r="V35" s="25">
        <f t="shared" si="11"/>
        <v>1.2649225197</v>
      </c>
      <c r="W35" s="25">
        <v>6.1460000000000001E-2</v>
      </c>
      <c r="X35" s="25">
        <f t="shared" si="12"/>
        <v>6.1034999999999999E-2</v>
      </c>
      <c r="Y35" s="25"/>
      <c r="Z35" s="25">
        <f t="shared" si="13"/>
        <v>5.750479E-2</v>
      </c>
      <c r="AA35" s="25">
        <f t="shared" si="14"/>
        <v>1.3243353137</v>
      </c>
      <c r="AB35" s="25">
        <v>8.9999999999999998E-4</v>
      </c>
      <c r="AC35" s="25">
        <f t="shared" si="15"/>
        <v>4.2499999999999998E-4</v>
      </c>
    </row>
    <row r="36" spans="1:29" s="15" customFormat="1">
      <c r="A36" s="19">
        <v>284</v>
      </c>
      <c r="B36" s="25">
        <v>-4.0000000000000003E-5</v>
      </c>
      <c r="C36" s="25">
        <v>4.2419999999999999E-2</v>
      </c>
      <c r="D36" s="25">
        <f t="shared" si="0"/>
        <v>4.2044999999999999E-2</v>
      </c>
      <c r="E36" s="25"/>
      <c r="F36" s="25">
        <f t="shared" si="1"/>
        <v>4.1170089999999999E-2</v>
      </c>
      <c r="G36" s="25">
        <f t="shared" si="2"/>
        <v>0.94814717270000004</v>
      </c>
      <c r="H36" s="25">
        <v>5.2979999999999999E-2</v>
      </c>
      <c r="I36" s="25">
        <f t="shared" si="3"/>
        <v>5.2604999999999999E-2</v>
      </c>
      <c r="J36" s="25"/>
      <c r="K36" s="25">
        <f t="shared" si="4"/>
        <v>5.1216789999999998E-2</v>
      </c>
      <c r="L36" s="25">
        <f t="shared" si="5"/>
        <v>1.1795226737</v>
      </c>
      <c r="M36" s="25">
        <v>5.2970000000000003E-2</v>
      </c>
      <c r="N36" s="25">
        <f t="shared" si="6"/>
        <v>5.2595000000000003E-2</v>
      </c>
      <c r="O36" s="25"/>
      <c r="P36" s="25">
        <f t="shared" si="7"/>
        <v>5.020459E-2</v>
      </c>
      <c r="Q36" s="25">
        <f t="shared" si="8"/>
        <v>1.1562117077</v>
      </c>
      <c r="R36" s="25">
        <v>5.6239999999999998E-2</v>
      </c>
      <c r="S36" s="25">
        <f t="shared" si="9"/>
        <v>5.5864999999999998E-2</v>
      </c>
      <c r="T36" s="25"/>
      <c r="U36" s="25">
        <f t="shared" si="10"/>
        <v>5.3804989999999997E-2</v>
      </c>
      <c r="V36" s="25">
        <f t="shared" si="11"/>
        <v>1.2391289196999999</v>
      </c>
      <c r="W36" s="25">
        <v>6.0339999999999998E-2</v>
      </c>
      <c r="X36" s="25">
        <f t="shared" si="12"/>
        <v>5.9964999999999997E-2</v>
      </c>
      <c r="Y36" s="25"/>
      <c r="Z36" s="25">
        <f t="shared" si="13"/>
        <v>5.6434789999999999E-2</v>
      </c>
      <c r="AA36" s="25">
        <f t="shared" si="14"/>
        <v>1.2996932137000001</v>
      </c>
      <c r="AB36" s="25">
        <v>7.9000000000000001E-4</v>
      </c>
      <c r="AC36" s="25">
        <f t="shared" si="15"/>
        <v>3.7500000000000001E-4</v>
      </c>
    </row>
    <row r="37" spans="1:29" s="15" customFormat="1">
      <c r="A37" s="19">
        <v>285</v>
      </c>
      <c r="B37" s="25">
        <v>3.0000000000000001E-5</v>
      </c>
      <c r="C37" s="25">
        <v>4.1410000000000002E-2</v>
      </c>
      <c r="D37" s="25">
        <f t="shared" si="0"/>
        <v>4.0995000000000004E-2</v>
      </c>
      <c r="E37" s="25"/>
      <c r="F37" s="25">
        <f t="shared" si="1"/>
        <v>4.0120090000000004E-2</v>
      </c>
      <c r="G37" s="25">
        <f t="shared" si="2"/>
        <v>0.92396567270000018</v>
      </c>
      <c r="H37" s="25">
        <v>5.194E-2</v>
      </c>
      <c r="I37" s="25">
        <f t="shared" si="3"/>
        <v>5.1525000000000001E-2</v>
      </c>
      <c r="J37" s="25"/>
      <c r="K37" s="25">
        <f t="shared" si="4"/>
        <v>5.0136790000000001E-2</v>
      </c>
      <c r="L37" s="25">
        <f t="shared" si="5"/>
        <v>1.1546502737000002</v>
      </c>
      <c r="M37" s="25">
        <v>5.1869999999999999E-2</v>
      </c>
      <c r="N37" s="25">
        <f t="shared" si="6"/>
        <v>5.1455000000000001E-2</v>
      </c>
      <c r="O37" s="25"/>
      <c r="P37" s="25">
        <f t="shared" si="7"/>
        <v>4.9064589999999998E-2</v>
      </c>
      <c r="Q37" s="25">
        <f t="shared" si="8"/>
        <v>1.1299575076999999</v>
      </c>
      <c r="R37" s="25">
        <v>5.5259999999999997E-2</v>
      </c>
      <c r="S37" s="25">
        <f t="shared" si="9"/>
        <v>5.4844999999999998E-2</v>
      </c>
      <c r="T37" s="25"/>
      <c r="U37" s="25">
        <f t="shared" si="10"/>
        <v>5.2784989999999997E-2</v>
      </c>
      <c r="V37" s="25">
        <f t="shared" si="11"/>
        <v>1.2156383197</v>
      </c>
      <c r="W37" s="25">
        <v>5.9200000000000003E-2</v>
      </c>
      <c r="X37" s="25">
        <f t="shared" si="12"/>
        <v>5.8785000000000004E-2</v>
      </c>
      <c r="Y37" s="25"/>
      <c r="Z37" s="25">
        <f t="shared" si="13"/>
        <v>5.5254790000000005E-2</v>
      </c>
      <c r="AA37" s="25">
        <f t="shared" si="14"/>
        <v>1.2725178137000002</v>
      </c>
      <c r="AB37" s="25">
        <v>8.0000000000000004E-4</v>
      </c>
      <c r="AC37" s="25">
        <f t="shared" si="15"/>
        <v>4.15E-4</v>
      </c>
    </row>
    <row r="38" spans="1:29" s="15" customFormat="1">
      <c r="A38" s="19">
        <v>286</v>
      </c>
      <c r="B38" s="25">
        <v>9.0000000000000006E-5</v>
      </c>
      <c r="C38" s="25">
        <v>4.0500000000000001E-2</v>
      </c>
      <c r="D38" s="25">
        <f t="shared" si="0"/>
        <v>4.0125000000000001E-2</v>
      </c>
      <c r="E38" s="25"/>
      <c r="F38" s="25">
        <f t="shared" si="1"/>
        <v>3.9250090000000001E-2</v>
      </c>
      <c r="G38" s="25">
        <f t="shared" si="2"/>
        <v>0.90392957270000007</v>
      </c>
      <c r="H38" s="25">
        <v>5.0889999999999998E-2</v>
      </c>
      <c r="I38" s="25">
        <f t="shared" si="3"/>
        <v>5.0514999999999997E-2</v>
      </c>
      <c r="J38" s="25"/>
      <c r="K38" s="25">
        <f t="shared" si="4"/>
        <v>4.9126789999999997E-2</v>
      </c>
      <c r="L38" s="25">
        <f t="shared" si="5"/>
        <v>1.1313899736999999</v>
      </c>
      <c r="M38" s="25">
        <v>5.0860000000000002E-2</v>
      </c>
      <c r="N38" s="25">
        <f t="shared" si="6"/>
        <v>5.0485000000000002E-2</v>
      </c>
      <c r="O38" s="25"/>
      <c r="P38" s="25">
        <f t="shared" si="7"/>
        <v>4.809459E-2</v>
      </c>
      <c r="Q38" s="25">
        <f t="shared" si="8"/>
        <v>1.1076184077</v>
      </c>
      <c r="R38" s="25">
        <v>5.4089999999999999E-2</v>
      </c>
      <c r="S38" s="25">
        <f t="shared" si="9"/>
        <v>5.3714999999999999E-2</v>
      </c>
      <c r="T38" s="25"/>
      <c r="U38" s="25">
        <f t="shared" si="10"/>
        <v>5.1654989999999998E-2</v>
      </c>
      <c r="V38" s="25">
        <f t="shared" si="11"/>
        <v>1.1896144197</v>
      </c>
      <c r="W38" s="25">
        <v>5.8139999999999997E-2</v>
      </c>
      <c r="X38" s="25">
        <f t="shared" si="12"/>
        <v>5.7764999999999997E-2</v>
      </c>
      <c r="Y38" s="25"/>
      <c r="Z38" s="25">
        <f t="shared" si="13"/>
        <v>5.4234789999999998E-2</v>
      </c>
      <c r="AA38" s="25">
        <f t="shared" si="14"/>
        <v>1.2490272137</v>
      </c>
      <c r="AB38" s="25">
        <v>6.6E-4</v>
      </c>
      <c r="AC38" s="25">
        <f t="shared" si="15"/>
        <v>3.7500000000000001E-4</v>
      </c>
    </row>
    <row r="39" spans="1:29" s="15" customFormat="1">
      <c r="A39" s="19">
        <v>287</v>
      </c>
      <c r="B39" s="25">
        <v>-5.0000000000000002E-5</v>
      </c>
      <c r="C39" s="25">
        <v>3.9579999999999997E-2</v>
      </c>
      <c r="D39" s="25">
        <f t="shared" si="0"/>
        <v>3.9324999999999999E-2</v>
      </c>
      <c r="E39" s="25"/>
      <c r="F39" s="25">
        <f t="shared" si="1"/>
        <v>3.8450089999999999E-2</v>
      </c>
      <c r="G39" s="25">
        <f t="shared" si="2"/>
        <v>0.88550557270000008</v>
      </c>
      <c r="H39" s="25">
        <v>4.9770000000000002E-2</v>
      </c>
      <c r="I39" s="25">
        <f t="shared" si="3"/>
        <v>4.9515000000000003E-2</v>
      </c>
      <c r="J39" s="25"/>
      <c r="K39" s="25">
        <f t="shared" si="4"/>
        <v>4.8126790000000003E-2</v>
      </c>
      <c r="L39" s="25">
        <f t="shared" si="5"/>
        <v>1.1083599737000001</v>
      </c>
      <c r="M39" s="25">
        <v>4.9799999999999997E-2</v>
      </c>
      <c r="N39" s="25">
        <f t="shared" si="6"/>
        <v>4.9544999999999999E-2</v>
      </c>
      <c r="O39" s="25"/>
      <c r="P39" s="25">
        <f t="shared" si="7"/>
        <v>4.7154589999999996E-2</v>
      </c>
      <c r="Q39" s="25">
        <f t="shared" si="8"/>
        <v>1.0859702077</v>
      </c>
      <c r="R39" s="25">
        <v>5.3109999999999997E-2</v>
      </c>
      <c r="S39" s="25">
        <f t="shared" si="9"/>
        <v>5.2854999999999999E-2</v>
      </c>
      <c r="T39" s="25"/>
      <c r="U39" s="25">
        <f t="shared" si="10"/>
        <v>5.0794989999999998E-2</v>
      </c>
      <c r="V39" s="25">
        <f t="shared" si="11"/>
        <v>1.1698086196999999</v>
      </c>
      <c r="W39" s="25">
        <v>5.7119999999999997E-2</v>
      </c>
      <c r="X39" s="25">
        <f t="shared" si="12"/>
        <v>5.6864999999999999E-2</v>
      </c>
      <c r="Y39" s="25"/>
      <c r="Z39" s="25">
        <f t="shared" si="13"/>
        <v>5.333479E-2</v>
      </c>
      <c r="AA39" s="25">
        <f t="shared" si="14"/>
        <v>1.2283002137000001</v>
      </c>
      <c r="AB39" s="25">
        <v>5.5999999999999995E-4</v>
      </c>
      <c r="AC39" s="25">
        <f t="shared" si="15"/>
        <v>2.5499999999999996E-4</v>
      </c>
    </row>
    <row r="40" spans="1:29" s="15" customFormat="1">
      <c r="A40" s="19">
        <v>288</v>
      </c>
      <c r="B40" s="25">
        <v>0</v>
      </c>
      <c r="C40" s="25">
        <v>3.8530000000000002E-2</v>
      </c>
      <c r="D40" s="25">
        <f t="shared" si="0"/>
        <v>3.8249999999999999E-2</v>
      </c>
      <c r="E40" s="25"/>
      <c r="F40" s="25">
        <f t="shared" si="1"/>
        <v>3.737509E-2</v>
      </c>
      <c r="G40" s="25">
        <f t="shared" si="2"/>
        <v>0.86074832270000001</v>
      </c>
      <c r="H40" s="25">
        <v>4.861E-2</v>
      </c>
      <c r="I40" s="25">
        <f t="shared" si="3"/>
        <v>4.8329999999999998E-2</v>
      </c>
      <c r="J40" s="25"/>
      <c r="K40" s="25">
        <f t="shared" si="4"/>
        <v>4.6941789999999997E-2</v>
      </c>
      <c r="L40" s="25">
        <f t="shared" si="5"/>
        <v>1.0810694237</v>
      </c>
      <c r="M40" s="25">
        <v>4.8669999999999998E-2</v>
      </c>
      <c r="N40" s="25">
        <f t="shared" si="6"/>
        <v>4.8389999999999996E-2</v>
      </c>
      <c r="O40" s="25"/>
      <c r="P40" s="25">
        <f t="shared" si="7"/>
        <v>4.5999589999999993E-2</v>
      </c>
      <c r="Q40" s="25">
        <f t="shared" si="8"/>
        <v>1.0593705576999999</v>
      </c>
      <c r="R40" s="25">
        <v>5.2019999999999997E-2</v>
      </c>
      <c r="S40" s="25">
        <f t="shared" si="9"/>
        <v>5.1739999999999994E-2</v>
      </c>
      <c r="T40" s="25"/>
      <c r="U40" s="25">
        <f t="shared" si="10"/>
        <v>4.9679989999999993E-2</v>
      </c>
      <c r="V40" s="25">
        <f t="shared" si="11"/>
        <v>1.1441301696999999</v>
      </c>
      <c r="W40" s="25">
        <v>5.5899999999999998E-2</v>
      </c>
      <c r="X40" s="25">
        <f t="shared" si="12"/>
        <v>5.5619999999999996E-2</v>
      </c>
      <c r="Y40" s="25"/>
      <c r="Z40" s="25">
        <f t="shared" si="13"/>
        <v>5.2089789999999997E-2</v>
      </c>
      <c r="AA40" s="25">
        <f t="shared" si="14"/>
        <v>1.1996278637</v>
      </c>
      <c r="AB40" s="25">
        <v>5.5999999999999995E-4</v>
      </c>
      <c r="AC40" s="25">
        <f t="shared" si="15"/>
        <v>2.7999999999999998E-4</v>
      </c>
    </row>
    <row r="41" spans="1:29" s="15" customFormat="1">
      <c r="A41" s="19">
        <v>289</v>
      </c>
      <c r="B41" s="25">
        <v>1.0000000000000001E-5</v>
      </c>
      <c r="C41" s="25">
        <v>3.737E-2</v>
      </c>
      <c r="D41" s="25">
        <f t="shared" si="0"/>
        <v>3.7205000000000002E-2</v>
      </c>
      <c r="E41" s="25"/>
      <c r="F41" s="25">
        <f t="shared" si="1"/>
        <v>3.6330090000000002E-2</v>
      </c>
      <c r="G41" s="25">
        <f t="shared" si="2"/>
        <v>0.83668197270000011</v>
      </c>
      <c r="H41" s="25">
        <v>4.7559999999999998E-2</v>
      </c>
      <c r="I41" s="25">
        <f t="shared" si="3"/>
        <v>4.7395E-2</v>
      </c>
      <c r="J41" s="25"/>
      <c r="K41" s="25">
        <f t="shared" si="4"/>
        <v>4.6006789999999999E-2</v>
      </c>
      <c r="L41" s="25">
        <f t="shared" si="5"/>
        <v>1.0595363737000001</v>
      </c>
      <c r="M41" s="25">
        <v>4.752E-2</v>
      </c>
      <c r="N41" s="25">
        <f t="shared" si="6"/>
        <v>4.7355000000000001E-2</v>
      </c>
      <c r="O41" s="25"/>
      <c r="P41" s="25">
        <f t="shared" si="7"/>
        <v>4.4964589999999999E-2</v>
      </c>
      <c r="Q41" s="25">
        <f t="shared" si="8"/>
        <v>1.0355345077</v>
      </c>
      <c r="R41" s="25">
        <v>5.0990000000000001E-2</v>
      </c>
      <c r="S41" s="25">
        <f t="shared" si="9"/>
        <v>5.0825000000000002E-2</v>
      </c>
      <c r="T41" s="25"/>
      <c r="U41" s="25">
        <f t="shared" si="10"/>
        <v>4.8764990000000001E-2</v>
      </c>
      <c r="V41" s="25">
        <f t="shared" si="11"/>
        <v>1.1230577197</v>
      </c>
      <c r="W41" s="25">
        <v>5.4600000000000003E-2</v>
      </c>
      <c r="X41" s="25">
        <f t="shared" si="12"/>
        <v>5.4435000000000004E-2</v>
      </c>
      <c r="Y41" s="25"/>
      <c r="Z41" s="25">
        <f t="shared" si="13"/>
        <v>5.0904790000000005E-2</v>
      </c>
      <c r="AA41" s="25">
        <f t="shared" si="14"/>
        <v>1.1723373137000002</v>
      </c>
      <c r="AB41" s="25">
        <v>3.2000000000000003E-4</v>
      </c>
      <c r="AC41" s="25">
        <f t="shared" si="15"/>
        <v>1.6500000000000003E-4</v>
      </c>
    </row>
    <row r="42" spans="1:29" s="15" customFormat="1">
      <c r="A42" s="19">
        <v>290</v>
      </c>
      <c r="B42" s="25">
        <v>1.0000000000000001E-5</v>
      </c>
      <c r="C42" s="25">
        <v>3.6429999999999997E-2</v>
      </c>
      <c r="D42" s="25">
        <f t="shared" si="0"/>
        <v>3.6239999999999994E-2</v>
      </c>
      <c r="E42" s="25"/>
      <c r="F42" s="25">
        <f t="shared" si="1"/>
        <v>3.5365089999999995E-2</v>
      </c>
      <c r="G42" s="25">
        <f t="shared" si="2"/>
        <v>0.8144580226999999</v>
      </c>
      <c r="H42" s="25">
        <v>4.6449999999999998E-2</v>
      </c>
      <c r="I42" s="25">
        <f t="shared" si="3"/>
        <v>4.6259999999999996E-2</v>
      </c>
      <c r="J42" s="25"/>
      <c r="K42" s="25">
        <f t="shared" si="4"/>
        <v>4.4871789999999995E-2</v>
      </c>
      <c r="L42" s="25">
        <f t="shared" si="5"/>
        <v>1.0333973237</v>
      </c>
      <c r="M42" s="25">
        <v>4.6489999999999997E-2</v>
      </c>
      <c r="N42" s="25">
        <f t="shared" si="6"/>
        <v>4.6299999999999994E-2</v>
      </c>
      <c r="O42" s="25"/>
      <c r="P42" s="25">
        <f t="shared" si="7"/>
        <v>4.3909589999999991E-2</v>
      </c>
      <c r="Q42" s="25">
        <f t="shared" si="8"/>
        <v>1.0112378576999999</v>
      </c>
      <c r="R42" s="25">
        <v>5.0799999999999998E-2</v>
      </c>
      <c r="S42" s="25">
        <f t="shared" si="9"/>
        <v>5.0609999999999995E-2</v>
      </c>
      <c r="T42" s="25"/>
      <c r="U42" s="25">
        <f t="shared" si="10"/>
        <v>4.8549989999999994E-2</v>
      </c>
      <c r="V42" s="25">
        <f t="shared" si="11"/>
        <v>1.1181062696999999</v>
      </c>
      <c r="W42" s="25">
        <v>5.3670000000000002E-2</v>
      </c>
      <c r="X42" s="25">
        <f t="shared" si="12"/>
        <v>5.348E-2</v>
      </c>
      <c r="Y42" s="25"/>
      <c r="Z42" s="25">
        <f t="shared" si="13"/>
        <v>4.9949790000000001E-2</v>
      </c>
      <c r="AA42" s="25">
        <f t="shared" si="14"/>
        <v>1.1503436637000002</v>
      </c>
      <c r="AB42" s="25">
        <v>3.6999999999999999E-4</v>
      </c>
      <c r="AC42" s="25">
        <f t="shared" si="15"/>
        <v>1.9000000000000001E-4</v>
      </c>
    </row>
    <row r="43" spans="1:29" s="15" customFormat="1">
      <c r="A43" s="19">
        <v>291</v>
      </c>
      <c r="B43" s="25">
        <v>-6.0000000000000002E-5</v>
      </c>
      <c r="C43" s="25">
        <v>3.5810000000000002E-2</v>
      </c>
      <c r="D43" s="25">
        <f t="shared" si="0"/>
        <v>3.5779999999999999E-2</v>
      </c>
      <c r="E43" s="25"/>
      <c r="F43" s="25">
        <f t="shared" si="1"/>
        <v>3.490509E-2</v>
      </c>
      <c r="G43" s="25">
        <f t="shared" si="2"/>
        <v>0.80386422270000002</v>
      </c>
      <c r="H43" s="25">
        <v>4.5580000000000002E-2</v>
      </c>
      <c r="I43" s="25">
        <f t="shared" si="3"/>
        <v>4.555E-2</v>
      </c>
      <c r="J43" s="25"/>
      <c r="K43" s="25">
        <f t="shared" si="4"/>
        <v>4.4161789999999999E-2</v>
      </c>
      <c r="L43" s="25">
        <f t="shared" si="5"/>
        <v>1.0170460237000001</v>
      </c>
      <c r="M43" s="25">
        <v>4.5789999999999997E-2</v>
      </c>
      <c r="N43" s="25">
        <f t="shared" si="6"/>
        <v>4.5759999999999995E-2</v>
      </c>
      <c r="O43" s="25"/>
      <c r="P43" s="25">
        <f t="shared" si="7"/>
        <v>4.3369589999999993E-2</v>
      </c>
      <c r="Q43" s="25">
        <f t="shared" si="8"/>
        <v>0.99880165769999985</v>
      </c>
      <c r="R43" s="25">
        <v>5.0750000000000003E-2</v>
      </c>
      <c r="S43" s="25">
        <f t="shared" si="9"/>
        <v>5.0720000000000001E-2</v>
      </c>
      <c r="T43" s="25"/>
      <c r="U43" s="25">
        <f t="shared" si="10"/>
        <v>4.865999E-2</v>
      </c>
      <c r="V43" s="25">
        <f t="shared" si="11"/>
        <v>1.1206395697</v>
      </c>
      <c r="W43" s="25">
        <v>5.2749999999999998E-2</v>
      </c>
      <c r="X43" s="25">
        <f t="shared" si="12"/>
        <v>5.2719999999999996E-2</v>
      </c>
      <c r="Y43" s="25"/>
      <c r="Z43" s="25">
        <f t="shared" si="13"/>
        <v>4.9189789999999997E-2</v>
      </c>
      <c r="AA43" s="25">
        <f t="shared" si="14"/>
        <v>1.1328408637</v>
      </c>
      <c r="AB43" s="25">
        <v>1.2E-4</v>
      </c>
      <c r="AC43" s="25">
        <f t="shared" si="15"/>
        <v>3.0000000000000001E-5</v>
      </c>
    </row>
    <row r="44" spans="1:29" s="15" customFormat="1">
      <c r="A44" s="19">
        <v>292</v>
      </c>
      <c r="B44" s="25">
        <v>1.1E-4</v>
      </c>
      <c r="C44" s="25">
        <v>3.4779999999999998E-2</v>
      </c>
      <c r="D44" s="25">
        <f t="shared" si="0"/>
        <v>3.4679999999999996E-2</v>
      </c>
      <c r="E44" s="25"/>
      <c r="F44" s="25">
        <f t="shared" si="1"/>
        <v>3.3805089999999996E-2</v>
      </c>
      <c r="G44" s="25">
        <f t="shared" si="2"/>
        <v>0.77853122269999997</v>
      </c>
      <c r="H44" s="25">
        <v>4.4389999999999999E-2</v>
      </c>
      <c r="I44" s="25">
        <f t="shared" si="3"/>
        <v>4.4289999999999996E-2</v>
      </c>
      <c r="J44" s="25"/>
      <c r="K44" s="25">
        <f t="shared" si="4"/>
        <v>4.2901789999999995E-2</v>
      </c>
      <c r="L44" s="25">
        <f t="shared" si="5"/>
        <v>0.98802822369999999</v>
      </c>
      <c r="M44" s="25">
        <v>4.4470000000000003E-2</v>
      </c>
      <c r="N44" s="25">
        <f t="shared" si="6"/>
        <v>4.437E-2</v>
      </c>
      <c r="O44" s="25"/>
      <c r="P44" s="25">
        <f t="shared" si="7"/>
        <v>4.1979589999999997E-2</v>
      </c>
      <c r="Q44" s="25">
        <f t="shared" si="8"/>
        <v>0.96678995769999998</v>
      </c>
      <c r="R44" s="25">
        <v>5.0619999999999998E-2</v>
      </c>
      <c r="S44" s="25">
        <f t="shared" si="9"/>
        <v>5.0519999999999995E-2</v>
      </c>
      <c r="T44" s="25"/>
      <c r="U44" s="25">
        <f t="shared" si="10"/>
        <v>4.8459989999999994E-2</v>
      </c>
      <c r="V44" s="25">
        <f t="shared" si="11"/>
        <v>1.1160335696999999</v>
      </c>
      <c r="W44" s="25">
        <v>5.1819999999999998E-2</v>
      </c>
      <c r="X44" s="25">
        <f t="shared" si="12"/>
        <v>5.1719999999999995E-2</v>
      </c>
      <c r="Y44" s="25"/>
      <c r="Z44" s="25">
        <f t="shared" si="13"/>
        <v>4.8189789999999996E-2</v>
      </c>
      <c r="AA44" s="25">
        <f t="shared" si="14"/>
        <v>1.1098108636999999</v>
      </c>
      <c r="AB44" s="25">
        <v>9.0000000000000006E-5</v>
      </c>
      <c r="AC44" s="25">
        <f t="shared" si="15"/>
        <v>1E-4</v>
      </c>
    </row>
    <row r="45" spans="1:29" s="15" customFormat="1">
      <c r="A45" s="19">
        <v>293</v>
      </c>
      <c r="B45" s="25">
        <v>0</v>
      </c>
      <c r="C45" s="25">
        <v>3.3930000000000002E-2</v>
      </c>
      <c r="D45" s="25">
        <f t="shared" si="0"/>
        <v>3.3954999999999999E-2</v>
      </c>
      <c r="E45" s="25"/>
      <c r="F45" s="25">
        <f t="shared" si="1"/>
        <v>3.3080089999999999E-2</v>
      </c>
      <c r="G45" s="25">
        <f t="shared" si="2"/>
        <v>0.76183447270000004</v>
      </c>
      <c r="H45" s="25">
        <v>4.3450000000000003E-2</v>
      </c>
      <c r="I45" s="25">
        <f t="shared" si="3"/>
        <v>4.3475E-2</v>
      </c>
      <c r="J45" s="25"/>
      <c r="K45" s="25">
        <f t="shared" si="4"/>
        <v>4.2086789999999999E-2</v>
      </c>
      <c r="L45" s="25">
        <f t="shared" si="5"/>
        <v>0.96925877370000002</v>
      </c>
      <c r="M45" s="25">
        <v>4.3659999999999997E-2</v>
      </c>
      <c r="N45" s="25">
        <f t="shared" si="6"/>
        <v>4.3684999999999995E-2</v>
      </c>
      <c r="O45" s="25"/>
      <c r="P45" s="25">
        <f t="shared" si="7"/>
        <v>4.1294589999999992E-2</v>
      </c>
      <c r="Q45" s="25">
        <f t="shared" si="8"/>
        <v>0.9510144076999999</v>
      </c>
      <c r="R45" s="25">
        <v>5.0389999999999997E-2</v>
      </c>
      <c r="S45" s="25">
        <f t="shared" si="9"/>
        <v>5.0414999999999995E-2</v>
      </c>
      <c r="T45" s="25"/>
      <c r="U45" s="25">
        <f t="shared" si="10"/>
        <v>4.8354989999999994E-2</v>
      </c>
      <c r="V45" s="25">
        <f t="shared" si="11"/>
        <v>1.1136154196999999</v>
      </c>
      <c r="W45" s="25">
        <v>5.074E-2</v>
      </c>
      <c r="X45" s="25">
        <f t="shared" si="12"/>
        <v>5.0764999999999998E-2</v>
      </c>
      <c r="Y45" s="25"/>
      <c r="Z45" s="25">
        <f t="shared" si="13"/>
        <v>4.7234789999999999E-2</v>
      </c>
      <c r="AA45" s="25">
        <f t="shared" si="14"/>
        <v>1.0878172137</v>
      </c>
      <c r="AB45" s="25">
        <v>-5.0000000000000002E-5</v>
      </c>
      <c r="AC45" s="25">
        <f t="shared" si="15"/>
        <v>-2.5000000000000001E-5</v>
      </c>
    </row>
    <row r="46" spans="1:29" s="15" customFormat="1">
      <c r="A46" s="19">
        <v>294</v>
      </c>
      <c r="B46" s="25">
        <v>-1.0000000000000001E-5</v>
      </c>
      <c r="C46" s="25">
        <v>3.2939999999999997E-2</v>
      </c>
      <c r="D46" s="25">
        <f t="shared" si="0"/>
        <v>3.3104999999999996E-2</v>
      </c>
      <c r="E46" s="25"/>
      <c r="F46" s="25">
        <f t="shared" si="1"/>
        <v>3.2230089999999996E-2</v>
      </c>
      <c r="G46" s="25">
        <f t="shared" si="2"/>
        <v>0.74225897269999996</v>
      </c>
      <c r="H46" s="25">
        <v>4.2680000000000003E-2</v>
      </c>
      <c r="I46" s="25">
        <f t="shared" si="3"/>
        <v>4.2845000000000001E-2</v>
      </c>
      <c r="J46" s="25"/>
      <c r="K46" s="25">
        <f t="shared" si="4"/>
        <v>4.145679E-2</v>
      </c>
      <c r="L46" s="25">
        <f t="shared" si="5"/>
        <v>0.95474987370000008</v>
      </c>
      <c r="M46" s="25">
        <v>4.2759999999999999E-2</v>
      </c>
      <c r="N46" s="25">
        <f t="shared" si="6"/>
        <v>4.2924999999999998E-2</v>
      </c>
      <c r="O46" s="25"/>
      <c r="P46" s="25">
        <f t="shared" si="7"/>
        <v>4.0534589999999995E-2</v>
      </c>
      <c r="Q46" s="25">
        <f t="shared" si="8"/>
        <v>0.93351160769999997</v>
      </c>
      <c r="R46" s="25">
        <v>5.0200000000000002E-2</v>
      </c>
      <c r="S46" s="25">
        <f t="shared" si="9"/>
        <v>5.0365E-2</v>
      </c>
      <c r="T46" s="25"/>
      <c r="U46" s="25">
        <f t="shared" si="10"/>
        <v>4.8304989999999999E-2</v>
      </c>
      <c r="V46" s="25">
        <f t="shared" si="11"/>
        <v>1.1124639197000001</v>
      </c>
      <c r="W46" s="25">
        <v>4.9799999999999997E-2</v>
      </c>
      <c r="X46" s="25">
        <f t="shared" si="12"/>
        <v>4.9964999999999996E-2</v>
      </c>
      <c r="Y46" s="25"/>
      <c r="Z46" s="25">
        <f t="shared" si="13"/>
        <v>4.6434789999999997E-2</v>
      </c>
      <c r="AA46" s="25">
        <f t="shared" si="14"/>
        <v>1.0693932137</v>
      </c>
      <c r="AB46" s="25">
        <v>-3.2000000000000003E-4</v>
      </c>
      <c r="AC46" s="25">
        <f t="shared" si="15"/>
        <v>-1.6500000000000003E-4</v>
      </c>
    </row>
    <row r="47" spans="1:29" s="15" customFormat="1">
      <c r="A47" s="19">
        <v>295</v>
      </c>
      <c r="B47" s="25">
        <v>-4.0000000000000003E-5</v>
      </c>
      <c r="C47" s="25">
        <v>3.2349999999999997E-2</v>
      </c>
      <c r="D47" s="25">
        <f t="shared" si="0"/>
        <v>3.2559999999999999E-2</v>
      </c>
      <c r="E47" s="25"/>
      <c r="F47" s="25">
        <f t="shared" si="1"/>
        <v>3.1685089999999999E-2</v>
      </c>
      <c r="G47" s="25">
        <f t="shared" si="2"/>
        <v>0.7297076227</v>
      </c>
      <c r="H47" s="25">
        <v>4.1889999999999997E-2</v>
      </c>
      <c r="I47" s="25">
        <f t="shared" si="3"/>
        <v>4.2099999999999999E-2</v>
      </c>
      <c r="J47" s="25"/>
      <c r="K47" s="25">
        <f t="shared" si="4"/>
        <v>4.0711789999999998E-2</v>
      </c>
      <c r="L47" s="25">
        <f t="shared" si="5"/>
        <v>0.93759252370000001</v>
      </c>
      <c r="M47" s="25">
        <v>4.2049999999999997E-2</v>
      </c>
      <c r="N47" s="25">
        <f t="shared" si="6"/>
        <v>4.2259999999999999E-2</v>
      </c>
      <c r="O47" s="25"/>
      <c r="P47" s="25">
        <f t="shared" si="7"/>
        <v>3.9869589999999996E-2</v>
      </c>
      <c r="Q47" s="25">
        <f t="shared" si="8"/>
        <v>0.91819665769999992</v>
      </c>
      <c r="R47" s="25">
        <v>5.0189999999999999E-2</v>
      </c>
      <c r="S47" s="25">
        <f t="shared" si="9"/>
        <v>5.04E-2</v>
      </c>
      <c r="T47" s="25"/>
      <c r="U47" s="25">
        <f t="shared" si="10"/>
        <v>4.8339989999999999E-2</v>
      </c>
      <c r="V47" s="25">
        <f t="shared" si="11"/>
        <v>1.1132699697000001</v>
      </c>
      <c r="W47" s="25">
        <v>4.888E-2</v>
      </c>
      <c r="X47" s="25">
        <f t="shared" si="12"/>
        <v>4.9090000000000002E-2</v>
      </c>
      <c r="Y47" s="25"/>
      <c r="Z47" s="25">
        <f t="shared" si="13"/>
        <v>4.5559790000000003E-2</v>
      </c>
      <c r="AA47" s="25">
        <f t="shared" si="14"/>
        <v>1.0492419637000001</v>
      </c>
      <c r="AB47" s="25">
        <v>-3.8000000000000002E-4</v>
      </c>
      <c r="AC47" s="25">
        <f t="shared" si="15"/>
        <v>-2.1000000000000001E-4</v>
      </c>
    </row>
    <row r="48" spans="1:29" s="15" customFormat="1">
      <c r="A48" s="18">
        <v>296</v>
      </c>
      <c r="B48" s="25">
        <v>-1.2999999999999999E-4</v>
      </c>
      <c r="C48" s="25">
        <v>3.1640000000000001E-2</v>
      </c>
      <c r="D48" s="25">
        <f t="shared" si="0"/>
        <v>3.193E-2</v>
      </c>
      <c r="E48" s="25"/>
      <c r="F48" s="25">
        <f t="shared" si="1"/>
        <v>3.105509E-2</v>
      </c>
      <c r="G48" s="25">
        <f t="shared" si="2"/>
        <v>0.71519872270000007</v>
      </c>
      <c r="H48" s="25">
        <v>4.1239999999999999E-2</v>
      </c>
      <c r="I48" s="25">
        <f t="shared" si="3"/>
        <v>4.1529999999999997E-2</v>
      </c>
      <c r="J48" s="25"/>
      <c r="K48" s="25">
        <f t="shared" si="4"/>
        <v>4.0141789999999997E-2</v>
      </c>
      <c r="L48" s="25">
        <f t="shared" si="5"/>
        <v>0.92446542369999996</v>
      </c>
      <c r="M48" s="25">
        <v>4.1549999999999997E-2</v>
      </c>
      <c r="N48" s="25">
        <f t="shared" si="6"/>
        <v>4.1839999999999995E-2</v>
      </c>
      <c r="O48" s="25"/>
      <c r="P48" s="25">
        <f t="shared" si="7"/>
        <v>3.9449589999999993E-2</v>
      </c>
      <c r="Q48" s="25">
        <f t="shared" si="8"/>
        <v>0.90852405769999989</v>
      </c>
      <c r="R48" s="25">
        <v>5.006E-2</v>
      </c>
      <c r="S48" s="25">
        <f t="shared" si="9"/>
        <v>5.0349999999999999E-2</v>
      </c>
      <c r="T48" s="25"/>
      <c r="U48" s="25">
        <f t="shared" si="10"/>
        <v>4.8289989999999998E-2</v>
      </c>
      <c r="V48" s="25">
        <f t="shared" si="11"/>
        <v>1.1121184696999999</v>
      </c>
      <c r="W48" s="25">
        <v>4.8500000000000001E-2</v>
      </c>
      <c r="X48" s="25">
        <f t="shared" si="12"/>
        <v>4.879E-2</v>
      </c>
      <c r="Y48" s="25"/>
      <c r="Z48" s="25">
        <f t="shared" si="13"/>
        <v>4.5259790000000001E-2</v>
      </c>
      <c r="AA48" s="25">
        <f t="shared" si="14"/>
        <v>1.0423329637000001</v>
      </c>
      <c r="AB48" s="25">
        <v>-4.4999999999999999E-4</v>
      </c>
      <c r="AC48" s="25">
        <f t="shared" si="15"/>
        <v>-2.9E-4</v>
      </c>
    </row>
    <row r="49" spans="1:29" s="15" customFormat="1">
      <c r="A49" s="18">
        <v>297</v>
      </c>
      <c r="B49" s="25">
        <v>-9.0000000000000006E-5</v>
      </c>
      <c r="C49" s="25">
        <v>3.0929999999999999E-2</v>
      </c>
      <c r="D49" s="25">
        <f t="shared" si="0"/>
        <v>3.1230000000000001E-2</v>
      </c>
      <c r="E49" s="25"/>
      <c r="F49" s="25">
        <f t="shared" si="1"/>
        <v>3.0355090000000001E-2</v>
      </c>
      <c r="G49" s="25">
        <f t="shared" si="2"/>
        <v>0.69907772270000001</v>
      </c>
      <c r="H49" s="25">
        <v>4.0259999999999997E-2</v>
      </c>
      <c r="I49" s="25">
        <f t="shared" si="3"/>
        <v>4.0559999999999999E-2</v>
      </c>
      <c r="J49" s="25"/>
      <c r="K49" s="25">
        <f t="shared" si="4"/>
        <v>3.9171789999999998E-2</v>
      </c>
      <c r="L49" s="25">
        <f t="shared" si="5"/>
        <v>0.90212632370000001</v>
      </c>
      <c r="M49" s="25">
        <v>4.0579999999999998E-2</v>
      </c>
      <c r="N49" s="25">
        <f t="shared" si="6"/>
        <v>4.088E-2</v>
      </c>
      <c r="O49" s="25"/>
      <c r="P49" s="25">
        <f t="shared" si="7"/>
        <v>3.8489589999999997E-2</v>
      </c>
      <c r="Q49" s="25">
        <f t="shared" si="8"/>
        <v>0.88641525769999996</v>
      </c>
      <c r="R49" s="25">
        <v>4.9880000000000001E-2</v>
      </c>
      <c r="S49" s="25">
        <f t="shared" si="9"/>
        <v>5.0180000000000002E-2</v>
      </c>
      <c r="T49" s="25"/>
      <c r="U49" s="25">
        <f t="shared" si="10"/>
        <v>4.8119990000000001E-2</v>
      </c>
      <c r="V49" s="25">
        <f t="shared" si="11"/>
        <v>1.1082033697</v>
      </c>
      <c r="W49" s="25">
        <v>4.8430000000000001E-2</v>
      </c>
      <c r="X49" s="25">
        <f t="shared" si="12"/>
        <v>4.8730000000000002E-2</v>
      </c>
      <c r="Y49" s="25"/>
      <c r="Z49" s="25">
        <f t="shared" si="13"/>
        <v>4.5199790000000004E-2</v>
      </c>
      <c r="AA49" s="25">
        <f t="shared" si="14"/>
        <v>1.0409511637000002</v>
      </c>
      <c r="AB49" s="25">
        <v>-5.1000000000000004E-4</v>
      </c>
      <c r="AC49" s="25">
        <f t="shared" si="15"/>
        <v>-3.0000000000000003E-4</v>
      </c>
    </row>
    <row r="50" spans="1:29" s="15" customFormat="1">
      <c r="A50" s="18">
        <v>298</v>
      </c>
      <c r="B50" s="25">
        <v>1.1E-4</v>
      </c>
      <c r="C50" s="25">
        <v>3.0519999999999999E-2</v>
      </c>
      <c r="D50" s="25">
        <f t="shared" si="0"/>
        <v>3.0779999999999998E-2</v>
      </c>
      <c r="E50" s="25"/>
      <c r="F50" s="25">
        <f t="shared" si="1"/>
        <v>2.9905089999999999E-2</v>
      </c>
      <c r="G50" s="25">
        <f t="shared" si="2"/>
        <v>0.68871422270000004</v>
      </c>
      <c r="H50" s="25">
        <v>3.9669999999999997E-2</v>
      </c>
      <c r="I50" s="25">
        <f t="shared" si="3"/>
        <v>3.993E-2</v>
      </c>
      <c r="J50" s="25"/>
      <c r="K50" s="25">
        <f t="shared" si="4"/>
        <v>3.8541789999999999E-2</v>
      </c>
      <c r="L50" s="25">
        <f t="shared" si="5"/>
        <v>0.88761742370000007</v>
      </c>
      <c r="M50" s="25">
        <v>4.0079999999999998E-2</v>
      </c>
      <c r="N50" s="25">
        <f t="shared" si="6"/>
        <v>4.0340000000000001E-2</v>
      </c>
      <c r="O50" s="25"/>
      <c r="P50" s="25">
        <f t="shared" si="7"/>
        <v>3.7949589999999998E-2</v>
      </c>
      <c r="Q50" s="25">
        <f t="shared" si="8"/>
        <v>0.87397905769999995</v>
      </c>
      <c r="R50" s="25">
        <v>4.9390000000000003E-2</v>
      </c>
      <c r="S50" s="25">
        <f t="shared" si="9"/>
        <v>4.9650000000000007E-2</v>
      </c>
      <c r="T50" s="25"/>
      <c r="U50" s="25">
        <f t="shared" si="10"/>
        <v>4.7589990000000006E-2</v>
      </c>
      <c r="V50" s="25">
        <f t="shared" si="11"/>
        <v>1.0959974697000001</v>
      </c>
      <c r="W50" s="25">
        <v>4.827E-2</v>
      </c>
      <c r="X50" s="25">
        <f t="shared" si="12"/>
        <v>4.8530000000000004E-2</v>
      </c>
      <c r="Y50" s="25"/>
      <c r="Z50" s="25">
        <f t="shared" si="13"/>
        <v>4.4999790000000005E-2</v>
      </c>
      <c r="AA50" s="25">
        <f t="shared" si="14"/>
        <v>1.0363451637000001</v>
      </c>
      <c r="AB50" s="25">
        <v>-6.3000000000000003E-4</v>
      </c>
      <c r="AC50" s="25">
        <f t="shared" si="15"/>
        <v>-2.6000000000000003E-4</v>
      </c>
    </row>
    <row r="51" spans="1:29" s="15" customFormat="1">
      <c r="A51" s="18">
        <v>299</v>
      </c>
      <c r="B51" s="25">
        <v>0</v>
      </c>
      <c r="C51" s="25">
        <v>2.9749999999999999E-2</v>
      </c>
      <c r="D51" s="25">
        <f t="shared" si="0"/>
        <v>3.0124999999999999E-2</v>
      </c>
      <c r="E51" s="25"/>
      <c r="F51" s="25">
        <f t="shared" si="1"/>
        <v>2.9250089999999999E-2</v>
      </c>
      <c r="G51" s="25">
        <f t="shared" si="2"/>
        <v>0.67362957270000001</v>
      </c>
      <c r="H51" s="25">
        <v>3.8980000000000001E-2</v>
      </c>
      <c r="I51" s="25">
        <f t="shared" si="3"/>
        <v>3.9355000000000001E-2</v>
      </c>
      <c r="J51" s="25"/>
      <c r="K51" s="25">
        <f t="shared" si="4"/>
        <v>3.796679E-2</v>
      </c>
      <c r="L51" s="25">
        <f t="shared" si="5"/>
        <v>0.87437517370000006</v>
      </c>
      <c r="M51" s="25">
        <v>3.925E-2</v>
      </c>
      <c r="N51" s="25">
        <f t="shared" si="6"/>
        <v>3.9625E-2</v>
      </c>
      <c r="O51" s="25"/>
      <c r="P51" s="25">
        <f t="shared" si="7"/>
        <v>3.7234589999999998E-2</v>
      </c>
      <c r="Q51" s="25">
        <f t="shared" si="8"/>
        <v>0.85751260770000004</v>
      </c>
      <c r="R51" s="25">
        <v>4.9369999999999997E-2</v>
      </c>
      <c r="S51" s="25">
        <f t="shared" si="9"/>
        <v>4.9744999999999998E-2</v>
      </c>
      <c r="T51" s="25"/>
      <c r="U51" s="25">
        <f t="shared" si="10"/>
        <v>4.7684989999999997E-2</v>
      </c>
      <c r="V51" s="25">
        <f t="shared" si="11"/>
        <v>1.0981853197</v>
      </c>
      <c r="W51" s="25">
        <v>4.8210000000000003E-2</v>
      </c>
      <c r="X51" s="25">
        <f t="shared" si="12"/>
        <v>4.8585000000000003E-2</v>
      </c>
      <c r="Y51" s="25"/>
      <c r="Z51" s="25">
        <f t="shared" si="13"/>
        <v>4.5054790000000004E-2</v>
      </c>
      <c r="AA51" s="25">
        <f t="shared" si="14"/>
        <v>1.0376118137000001</v>
      </c>
      <c r="AB51" s="25">
        <v>-7.5000000000000002E-4</v>
      </c>
      <c r="AC51" s="25">
        <f t="shared" si="15"/>
        <v>-3.7500000000000001E-4</v>
      </c>
    </row>
    <row r="52" spans="1:29" s="15" customFormat="1">
      <c r="A52" s="18">
        <v>300</v>
      </c>
      <c r="B52" s="25">
        <v>4.0000000000000003E-5</v>
      </c>
      <c r="C52" s="25">
        <v>2.9360000000000001E-2</v>
      </c>
      <c r="D52" s="25">
        <f t="shared" si="0"/>
        <v>2.9755E-2</v>
      </c>
      <c r="E52" s="25"/>
      <c r="F52" s="25">
        <f t="shared" si="1"/>
        <v>2.8880090000000001E-2</v>
      </c>
      <c r="G52" s="25">
        <f t="shared" si="2"/>
        <v>0.66510847270000006</v>
      </c>
      <c r="H52" s="25">
        <v>3.8249999999999999E-2</v>
      </c>
      <c r="I52" s="25">
        <f t="shared" si="3"/>
        <v>3.8644999999999999E-2</v>
      </c>
      <c r="J52" s="25"/>
      <c r="K52" s="25">
        <f t="shared" si="4"/>
        <v>3.7256789999999998E-2</v>
      </c>
      <c r="L52" s="25">
        <f t="shared" si="5"/>
        <v>0.85802387369999999</v>
      </c>
      <c r="M52" s="25">
        <v>3.8600000000000002E-2</v>
      </c>
      <c r="N52" s="25">
        <f t="shared" si="6"/>
        <v>3.8995000000000002E-2</v>
      </c>
      <c r="O52" s="25"/>
      <c r="P52" s="25">
        <f t="shared" si="7"/>
        <v>3.6604589999999999E-2</v>
      </c>
      <c r="Q52" s="25">
        <f t="shared" si="8"/>
        <v>0.84300370769999999</v>
      </c>
      <c r="R52" s="25">
        <v>4.9200000000000001E-2</v>
      </c>
      <c r="S52" s="25">
        <f t="shared" si="9"/>
        <v>4.9595E-2</v>
      </c>
      <c r="T52" s="25"/>
      <c r="U52" s="25">
        <f t="shared" si="10"/>
        <v>4.7534989999999999E-2</v>
      </c>
      <c r="V52" s="25">
        <f t="shared" si="11"/>
        <v>1.0947308197000001</v>
      </c>
      <c r="W52" s="25">
        <v>4.8090000000000001E-2</v>
      </c>
      <c r="X52" s="25">
        <f t="shared" si="12"/>
        <v>4.8485E-2</v>
      </c>
      <c r="Y52" s="25"/>
      <c r="Z52" s="25">
        <f t="shared" si="13"/>
        <v>4.4954790000000001E-2</v>
      </c>
      <c r="AA52" s="25">
        <f t="shared" si="14"/>
        <v>1.0353088137000002</v>
      </c>
      <c r="AB52" s="25">
        <v>-8.3000000000000001E-4</v>
      </c>
      <c r="AC52" s="25">
        <f t="shared" si="15"/>
        <v>-3.9500000000000001E-4</v>
      </c>
    </row>
    <row r="53" spans="1:29" s="15" customFormat="1">
      <c r="A53" s="18">
        <v>301</v>
      </c>
      <c r="B53" s="25">
        <v>2.0000000000000002E-5</v>
      </c>
      <c r="C53" s="25">
        <v>2.8760000000000001E-2</v>
      </c>
      <c r="D53" s="25">
        <f t="shared" si="0"/>
        <v>2.9225000000000001E-2</v>
      </c>
      <c r="E53" s="25"/>
      <c r="F53" s="25">
        <f t="shared" si="1"/>
        <v>2.8350090000000001E-2</v>
      </c>
      <c r="G53" s="25">
        <f t="shared" si="2"/>
        <v>0.65290257270000007</v>
      </c>
      <c r="H53" s="25">
        <v>3.7879999999999997E-2</v>
      </c>
      <c r="I53" s="25">
        <f t="shared" si="3"/>
        <v>3.8344999999999997E-2</v>
      </c>
      <c r="J53" s="25"/>
      <c r="K53" s="25">
        <f t="shared" si="4"/>
        <v>3.6956789999999996E-2</v>
      </c>
      <c r="L53" s="25">
        <f t="shared" si="5"/>
        <v>0.85111487369999994</v>
      </c>
      <c r="M53" s="25">
        <v>3.8199999999999998E-2</v>
      </c>
      <c r="N53" s="25">
        <f t="shared" si="6"/>
        <v>3.8664999999999998E-2</v>
      </c>
      <c r="O53" s="25"/>
      <c r="P53" s="25">
        <f t="shared" si="7"/>
        <v>3.6274589999999995E-2</v>
      </c>
      <c r="Q53" s="25">
        <f t="shared" si="8"/>
        <v>0.83540380769999989</v>
      </c>
      <c r="R53" s="25">
        <v>4.8980000000000003E-2</v>
      </c>
      <c r="S53" s="25">
        <f t="shared" si="9"/>
        <v>4.9445000000000003E-2</v>
      </c>
      <c r="T53" s="25"/>
      <c r="U53" s="25">
        <f t="shared" si="10"/>
        <v>4.7384990000000002E-2</v>
      </c>
      <c r="V53" s="25">
        <f t="shared" si="11"/>
        <v>1.0912763197000002</v>
      </c>
      <c r="W53" s="25">
        <v>4.7969999999999999E-2</v>
      </c>
      <c r="X53" s="25">
        <f t="shared" si="12"/>
        <v>4.8434999999999999E-2</v>
      </c>
      <c r="Y53" s="25"/>
      <c r="Z53" s="25">
        <f t="shared" si="13"/>
        <v>4.490479E-2</v>
      </c>
      <c r="AA53" s="25">
        <f t="shared" si="14"/>
        <v>1.0341573137</v>
      </c>
      <c r="AB53" s="25">
        <v>-9.5E-4</v>
      </c>
      <c r="AC53" s="25">
        <f t="shared" si="15"/>
        <v>-4.6499999999999997E-4</v>
      </c>
    </row>
    <row r="54" spans="1:29" s="15" customFormat="1">
      <c r="A54" s="18">
        <v>302</v>
      </c>
      <c r="B54" s="25">
        <v>-6.0000000000000002E-5</v>
      </c>
      <c r="C54" s="25">
        <v>2.8309999999999998E-2</v>
      </c>
      <c r="D54" s="25">
        <f t="shared" si="0"/>
        <v>2.8849999999999997E-2</v>
      </c>
      <c r="E54" s="25"/>
      <c r="F54" s="25">
        <f t="shared" si="1"/>
        <v>2.7975089999999998E-2</v>
      </c>
      <c r="G54" s="25">
        <f t="shared" si="2"/>
        <v>0.64426632269999995</v>
      </c>
      <c r="H54" s="25">
        <v>3.7080000000000002E-2</v>
      </c>
      <c r="I54" s="25">
        <f t="shared" si="3"/>
        <v>3.7620000000000001E-2</v>
      </c>
      <c r="J54" s="25"/>
      <c r="K54" s="25">
        <f t="shared" si="4"/>
        <v>3.623179E-2</v>
      </c>
      <c r="L54" s="25">
        <f t="shared" si="5"/>
        <v>0.83441812370000001</v>
      </c>
      <c r="M54" s="25">
        <v>3.7449999999999997E-2</v>
      </c>
      <c r="N54" s="25">
        <f t="shared" si="6"/>
        <v>3.7989999999999996E-2</v>
      </c>
      <c r="O54" s="25"/>
      <c r="P54" s="25">
        <f t="shared" si="7"/>
        <v>3.5599589999999993E-2</v>
      </c>
      <c r="Q54" s="25">
        <f t="shared" si="8"/>
        <v>0.81985855769999993</v>
      </c>
      <c r="R54" s="25">
        <v>4.8919999999999998E-2</v>
      </c>
      <c r="S54" s="25">
        <f t="shared" si="9"/>
        <v>4.9459999999999997E-2</v>
      </c>
      <c r="T54" s="25"/>
      <c r="U54" s="25">
        <f t="shared" si="10"/>
        <v>4.7399989999999996E-2</v>
      </c>
      <c r="V54" s="25">
        <f t="shared" si="11"/>
        <v>1.0916217696999999</v>
      </c>
      <c r="W54" s="25">
        <v>4.7809999999999998E-2</v>
      </c>
      <c r="X54" s="25">
        <f t="shared" si="12"/>
        <v>4.8349999999999997E-2</v>
      </c>
      <c r="Y54" s="25"/>
      <c r="Z54" s="25">
        <f t="shared" si="13"/>
        <v>4.4819789999999998E-2</v>
      </c>
      <c r="AA54" s="25">
        <f t="shared" si="14"/>
        <v>1.0321997637</v>
      </c>
      <c r="AB54" s="25">
        <v>-1.0200000000000001E-3</v>
      </c>
      <c r="AC54" s="25">
        <f t="shared" si="15"/>
        <v>-5.4000000000000001E-4</v>
      </c>
    </row>
    <row r="55" spans="1:29" s="15" customFormat="1">
      <c r="A55" s="18">
        <v>303</v>
      </c>
      <c r="B55" s="25">
        <v>0</v>
      </c>
      <c r="C55" s="25">
        <v>2.7740000000000001E-2</v>
      </c>
      <c r="D55" s="25">
        <f t="shared" si="0"/>
        <v>2.8365000000000001E-2</v>
      </c>
      <c r="E55" s="25"/>
      <c r="F55" s="25">
        <f t="shared" si="1"/>
        <v>2.7490090000000002E-2</v>
      </c>
      <c r="G55" s="25">
        <f t="shared" si="2"/>
        <v>0.63309677270000009</v>
      </c>
      <c r="H55" s="25">
        <v>3.6600000000000001E-2</v>
      </c>
      <c r="I55" s="25">
        <f t="shared" si="3"/>
        <v>3.7225000000000001E-2</v>
      </c>
      <c r="J55" s="25"/>
      <c r="K55" s="25">
        <f t="shared" si="4"/>
        <v>3.583679E-2</v>
      </c>
      <c r="L55" s="25">
        <f t="shared" si="5"/>
        <v>0.82532127370000008</v>
      </c>
      <c r="M55" s="25">
        <v>3.705E-2</v>
      </c>
      <c r="N55" s="25">
        <f t="shared" si="6"/>
        <v>3.7675E-2</v>
      </c>
      <c r="O55" s="25"/>
      <c r="P55" s="25">
        <f t="shared" si="7"/>
        <v>3.5284589999999998E-2</v>
      </c>
      <c r="Q55" s="25">
        <f t="shared" si="8"/>
        <v>0.81260410770000002</v>
      </c>
      <c r="R55" s="25">
        <v>4.8500000000000001E-2</v>
      </c>
      <c r="S55" s="25">
        <f t="shared" si="9"/>
        <v>4.9125000000000002E-2</v>
      </c>
      <c r="T55" s="25"/>
      <c r="U55" s="25">
        <f t="shared" si="10"/>
        <v>4.7064990000000001E-2</v>
      </c>
      <c r="V55" s="25">
        <f t="shared" si="11"/>
        <v>1.0839067197000001</v>
      </c>
      <c r="W55" s="25">
        <v>4.7550000000000002E-2</v>
      </c>
      <c r="X55" s="25">
        <f t="shared" si="12"/>
        <v>4.8175000000000003E-2</v>
      </c>
      <c r="Y55" s="25"/>
      <c r="Z55" s="25">
        <f t="shared" si="13"/>
        <v>4.4644790000000004E-2</v>
      </c>
      <c r="AA55" s="25">
        <f t="shared" si="14"/>
        <v>1.0281695137000002</v>
      </c>
      <c r="AB55" s="25">
        <v>-1.25E-3</v>
      </c>
      <c r="AC55" s="25">
        <f t="shared" si="15"/>
        <v>-6.2500000000000001E-4</v>
      </c>
    </row>
    <row r="56" spans="1:29" s="15" customFormat="1">
      <c r="A56" s="18">
        <v>304</v>
      </c>
      <c r="B56" s="25">
        <v>1.2999999999999999E-4</v>
      </c>
      <c r="C56" s="25">
        <v>2.733E-2</v>
      </c>
      <c r="D56" s="25">
        <f t="shared" si="0"/>
        <v>2.7875E-2</v>
      </c>
      <c r="E56" s="25"/>
      <c r="F56" s="25">
        <f t="shared" si="1"/>
        <v>2.7000090000000001E-2</v>
      </c>
      <c r="G56" s="25">
        <f t="shared" si="2"/>
        <v>0.62181207270000005</v>
      </c>
      <c r="H56" s="25">
        <v>3.5880000000000002E-2</v>
      </c>
      <c r="I56" s="25">
        <f t="shared" si="3"/>
        <v>3.6424999999999999E-2</v>
      </c>
      <c r="J56" s="25"/>
      <c r="K56" s="25">
        <f t="shared" si="4"/>
        <v>3.5036789999999998E-2</v>
      </c>
      <c r="L56" s="25">
        <f t="shared" si="5"/>
        <v>0.80689727369999997</v>
      </c>
      <c r="M56" s="25">
        <v>3.6330000000000001E-2</v>
      </c>
      <c r="N56" s="25">
        <f t="shared" si="6"/>
        <v>3.6874999999999998E-2</v>
      </c>
      <c r="O56" s="25"/>
      <c r="P56" s="25">
        <f t="shared" si="7"/>
        <v>3.4484589999999996E-2</v>
      </c>
      <c r="Q56" s="25">
        <f t="shared" si="8"/>
        <v>0.79418010769999992</v>
      </c>
      <c r="R56" s="25">
        <v>4.8300000000000003E-2</v>
      </c>
      <c r="S56" s="25">
        <f t="shared" si="9"/>
        <v>4.8845E-2</v>
      </c>
      <c r="T56" s="25"/>
      <c r="U56" s="25">
        <f t="shared" si="10"/>
        <v>4.6784989999999999E-2</v>
      </c>
      <c r="V56" s="25">
        <f t="shared" si="11"/>
        <v>1.0774583197000001</v>
      </c>
      <c r="W56" s="25">
        <v>4.7509999999999997E-2</v>
      </c>
      <c r="X56" s="25">
        <f t="shared" si="12"/>
        <v>4.8054999999999994E-2</v>
      </c>
      <c r="Y56" s="25"/>
      <c r="Z56" s="25">
        <f t="shared" si="13"/>
        <v>4.4524789999999995E-2</v>
      </c>
      <c r="AA56" s="25">
        <f t="shared" si="14"/>
        <v>1.0254059137</v>
      </c>
      <c r="AB56" s="25">
        <v>-1.2199999999999999E-3</v>
      </c>
      <c r="AC56" s="25">
        <f t="shared" si="15"/>
        <v>-5.4500000000000002E-4</v>
      </c>
    </row>
    <row r="57" spans="1:29" s="15" customFormat="1">
      <c r="A57" s="18">
        <v>305</v>
      </c>
      <c r="B57" s="25">
        <v>5.0000000000000002E-5</v>
      </c>
      <c r="C57" s="25">
        <v>2.6859999999999998E-2</v>
      </c>
      <c r="D57" s="25">
        <f t="shared" si="0"/>
        <v>2.7524999999999997E-2</v>
      </c>
      <c r="E57" s="25"/>
      <c r="F57" s="25">
        <f t="shared" si="1"/>
        <v>2.6650089999999998E-2</v>
      </c>
      <c r="G57" s="25">
        <f t="shared" si="2"/>
        <v>0.61375157270000003</v>
      </c>
      <c r="H57" s="25">
        <v>3.542E-2</v>
      </c>
      <c r="I57" s="25">
        <f t="shared" si="3"/>
        <v>3.6084999999999999E-2</v>
      </c>
      <c r="J57" s="25"/>
      <c r="K57" s="25">
        <f t="shared" si="4"/>
        <v>3.4696789999999998E-2</v>
      </c>
      <c r="L57" s="25">
        <f t="shared" si="5"/>
        <v>0.79906707369999996</v>
      </c>
      <c r="M57" s="25">
        <v>3.5889999999999998E-2</v>
      </c>
      <c r="N57" s="25">
        <f t="shared" si="6"/>
        <v>3.6554999999999997E-2</v>
      </c>
      <c r="O57" s="25"/>
      <c r="P57" s="25">
        <f t="shared" si="7"/>
        <v>3.4164589999999995E-2</v>
      </c>
      <c r="Q57" s="25">
        <f t="shared" si="8"/>
        <v>0.78681050769999994</v>
      </c>
      <c r="R57" s="25">
        <v>4.811E-2</v>
      </c>
      <c r="S57" s="25">
        <f t="shared" si="9"/>
        <v>4.8774999999999999E-2</v>
      </c>
      <c r="T57" s="25"/>
      <c r="U57" s="25">
        <f t="shared" si="10"/>
        <v>4.6714989999999998E-2</v>
      </c>
      <c r="V57" s="25">
        <f t="shared" si="11"/>
        <v>1.0758462197000001</v>
      </c>
      <c r="W57" s="25">
        <v>4.7280000000000003E-2</v>
      </c>
      <c r="X57" s="25">
        <f t="shared" si="12"/>
        <v>4.7945000000000002E-2</v>
      </c>
      <c r="Y57" s="25"/>
      <c r="Z57" s="25">
        <f t="shared" si="13"/>
        <v>4.4414790000000003E-2</v>
      </c>
      <c r="AA57" s="25">
        <f t="shared" si="14"/>
        <v>1.0228726137000002</v>
      </c>
      <c r="AB57" s="25">
        <v>-1.3799999999999999E-3</v>
      </c>
      <c r="AC57" s="25">
        <f t="shared" si="15"/>
        <v>-6.6500000000000001E-4</v>
      </c>
    </row>
    <row r="58" spans="1:29" s="15" customFormat="1">
      <c r="A58" s="18">
        <v>306</v>
      </c>
      <c r="B58" s="25">
        <v>9.0000000000000006E-5</v>
      </c>
      <c r="C58" s="25">
        <v>2.631E-2</v>
      </c>
      <c r="D58" s="25">
        <f t="shared" si="0"/>
        <v>2.7019999999999999E-2</v>
      </c>
      <c r="E58" s="25"/>
      <c r="F58" s="25">
        <f t="shared" si="1"/>
        <v>2.6145089999999999E-2</v>
      </c>
      <c r="G58" s="25">
        <f t="shared" si="2"/>
        <v>0.60212142270000002</v>
      </c>
      <c r="H58" s="25">
        <v>3.4639999999999997E-2</v>
      </c>
      <c r="I58" s="25">
        <f t="shared" si="3"/>
        <v>3.5349999999999999E-2</v>
      </c>
      <c r="J58" s="25"/>
      <c r="K58" s="25">
        <f t="shared" si="4"/>
        <v>3.3961789999999999E-2</v>
      </c>
      <c r="L58" s="25">
        <f t="shared" si="5"/>
        <v>0.78214002370000002</v>
      </c>
      <c r="M58" s="25">
        <v>3.5139999999999998E-2</v>
      </c>
      <c r="N58" s="25">
        <f t="shared" si="6"/>
        <v>3.585E-2</v>
      </c>
      <c r="O58" s="25"/>
      <c r="P58" s="25">
        <f t="shared" si="7"/>
        <v>3.3459589999999997E-2</v>
      </c>
      <c r="Q58" s="25">
        <f t="shared" si="8"/>
        <v>0.77057435769999993</v>
      </c>
      <c r="R58" s="25">
        <v>4.7449999999999999E-2</v>
      </c>
      <c r="S58" s="25">
        <f t="shared" si="9"/>
        <v>4.8160000000000001E-2</v>
      </c>
      <c r="T58" s="25"/>
      <c r="U58" s="25">
        <f t="shared" si="10"/>
        <v>4.609999E-2</v>
      </c>
      <c r="V58" s="25">
        <f t="shared" si="11"/>
        <v>1.0616827697</v>
      </c>
      <c r="W58" s="25">
        <v>4.7219999999999998E-2</v>
      </c>
      <c r="X58" s="25">
        <f t="shared" si="12"/>
        <v>4.793E-2</v>
      </c>
      <c r="Y58" s="25"/>
      <c r="Z58" s="25">
        <f t="shared" si="13"/>
        <v>4.4399790000000001E-2</v>
      </c>
      <c r="AA58" s="25">
        <f t="shared" si="14"/>
        <v>1.0225271637000002</v>
      </c>
      <c r="AB58" s="25">
        <v>-1.5100000000000001E-3</v>
      </c>
      <c r="AC58" s="25">
        <f t="shared" si="15"/>
        <v>-7.1000000000000002E-4</v>
      </c>
    </row>
    <row r="59" spans="1:29" s="15" customFormat="1">
      <c r="A59" s="18">
        <v>307</v>
      </c>
      <c r="B59" s="25">
        <v>1.2E-4</v>
      </c>
      <c r="C59" s="25">
        <v>2.5829999999999999E-2</v>
      </c>
      <c r="D59" s="25">
        <f t="shared" si="0"/>
        <v>2.6564999999999998E-2</v>
      </c>
      <c r="E59" s="25"/>
      <c r="F59" s="25">
        <f t="shared" si="1"/>
        <v>2.5690089999999999E-2</v>
      </c>
      <c r="G59" s="25">
        <f t="shared" si="2"/>
        <v>0.59164277269999999</v>
      </c>
      <c r="H59" s="25">
        <v>3.4389999999999997E-2</v>
      </c>
      <c r="I59" s="25">
        <f t="shared" si="3"/>
        <v>3.5124999999999997E-2</v>
      </c>
      <c r="J59" s="25"/>
      <c r="K59" s="25">
        <f t="shared" si="4"/>
        <v>3.3736789999999996E-2</v>
      </c>
      <c r="L59" s="25">
        <f t="shared" si="5"/>
        <v>0.77695827369999992</v>
      </c>
      <c r="M59" s="25">
        <v>3.4790000000000001E-2</v>
      </c>
      <c r="N59" s="25">
        <f t="shared" si="6"/>
        <v>3.5525000000000001E-2</v>
      </c>
      <c r="O59" s="25"/>
      <c r="P59" s="25">
        <f t="shared" si="7"/>
        <v>3.3134589999999998E-2</v>
      </c>
      <c r="Q59" s="25">
        <f t="shared" si="8"/>
        <v>0.76308960770000001</v>
      </c>
      <c r="R59" s="25">
        <v>4.7509999999999997E-2</v>
      </c>
      <c r="S59" s="25">
        <f t="shared" si="9"/>
        <v>4.8244999999999996E-2</v>
      </c>
      <c r="T59" s="25"/>
      <c r="U59" s="25">
        <f t="shared" si="10"/>
        <v>4.6184989999999995E-2</v>
      </c>
      <c r="V59" s="25">
        <f t="shared" si="11"/>
        <v>1.0636403196999999</v>
      </c>
      <c r="W59" s="25">
        <v>4.7070000000000001E-2</v>
      </c>
      <c r="X59" s="25">
        <f t="shared" si="12"/>
        <v>4.7805E-2</v>
      </c>
      <c r="Y59" s="25"/>
      <c r="Z59" s="25">
        <f t="shared" si="13"/>
        <v>4.4274790000000001E-2</v>
      </c>
      <c r="AA59" s="25">
        <f t="shared" si="14"/>
        <v>1.0196484137000001</v>
      </c>
      <c r="AB59" s="25">
        <v>-1.5900000000000001E-3</v>
      </c>
      <c r="AC59" s="25">
        <f t="shared" si="15"/>
        <v>-7.3499999999999998E-4</v>
      </c>
    </row>
    <row r="60" spans="1:29" s="15" customFormat="1">
      <c r="A60" s="18">
        <v>308</v>
      </c>
      <c r="B60" s="25">
        <v>1.0000000000000001E-5</v>
      </c>
      <c r="C60" s="25">
        <v>2.5409999999999999E-2</v>
      </c>
      <c r="D60" s="25">
        <f t="shared" si="0"/>
        <v>2.6275E-2</v>
      </c>
      <c r="E60" s="25"/>
      <c r="F60" s="25">
        <f t="shared" si="1"/>
        <v>2.540009E-2</v>
      </c>
      <c r="G60" s="25">
        <f t="shared" si="2"/>
        <v>0.58496407270000006</v>
      </c>
      <c r="H60" s="25">
        <v>3.3640000000000003E-2</v>
      </c>
      <c r="I60" s="25">
        <f t="shared" si="3"/>
        <v>3.4505000000000001E-2</v>
      </c>
      <c r="J60" s="25"/>
      <c r="K60" s="25">
        <f t="shared" si="4"/>
        <v>3.311679E-2</v>
      </c>
      <c r="L60" s="25">
        <f t="shared" si="5"/>
        <v>0.7626796737</v>
      </c>
      <c r="M60" s="25">
        <v>3.4090000000000002E-2</v>
      </c>
      <c r="N60" s="25">
        <f t="shared" si="6"/>
        <v>3.4955E-2</v>
      </c>
      <c r="O60" s="25"/>
      <c r="P60" s="25">
        <f t="shared" si="7"/>
        <v>3.2564589999999997E-2</v>
      </c>
      <c r="Q60" s="25">
        <f t="shared" si="8"/>
        <v>0.74996250769999995</v>
      </c>
      <c r="R60" s="25">
        <v>4.7149999999999997E-2</v>
      </c>
      <c r="S60" s="25">
        <f t="shared" si="9"/>
        <v>4.8014999999999995E-2</v>
      </c>
      <c r="T60" s="25"/>
      <c r="U60" s="25">
        <f t="shared" si="10"/>
        <v>4.5954989999999994E-2</v>
      </c>
      <c r="V60" s="25">
        <f t="shared" si="11"/>
        <v>1.0583434196999999</v>
      </c>
      <c r="W60" s="25">
        <v>4.7010000000000003E-2</v>
      </c>
      <c r="X60" s="25">
        <f t="shared" si="12"/>
        <v>4.7875000000000001E-2</v>
      </c>
      <c r="Y60" s="25"/>
      <c r="Z60" s="25">
        <f t="shared" si="13"/>
        <v>4.4344790000000002E-2</v>
      </c>
      <c r="AA60" s="25">
        <f t="shared" si="14"/>
        <v>1.0212605137000001</v>
      </c>
      <c r="AB60" s="25">
        <v>-1.74E-3</v>
      </c>
      <c r="AC60" s="25">
        <f t="shared" si="15"/>
        <v>-8.6499999999999999E-4</v>
      </c>
    </row>
    <row r="61" spans="1:29" s="15" customFormat="1">
      <c r="A61" s="18">
        <v>309</v>
      </c>
      <c r="B61" s="25">
        <v>3.0000000000000001E-5</v>
      </c>
      <c r="C61" s="25">
        <v>2.504E-2</v>
      </c>
      <c r="D61" s="25">
        <f t="shared" si="0"/>
        <v>2.5964999999999998E-2</v>
      </c>
      <c r="E61" s="25"/>
      <c r="F61" s="25">
        <f t="shared" si="1"/>
        <v>2.5090089999999999E-2</v>
      </c>
      <c r="G61" s="25">
        <f t="shared" si="2"/>
        <v>0.57782477269999999</v>
      </c>
      <c r="H61" s="25">
        <v>3.3300000000000003E-2</v>
      </c>
      <c r="I61" s="25">
        <f t="shared" si="3"/>
        <v>3.4225000000000005E-2</v>
      </c>
      <c r="J61" s="25"/>
      <c r="K61" s="25">
        <f t="shared" si="4"/>
        <v>3.2836790000000005E-2</v>
      </c>
      <c r="L61" s="25">
        <f t="shared" si="5"/>
        <v>0.7562312737000001</v>
      </c>
      <c r="M61" s="25">
        <v>3.3820000000000003E-2</v>
      </c>
      <c r="N61" s="25">
        <f t="shared" si="6"/>
        <v>3.4745000000000005E-2</v>
      </c>
      <c r="O61" s="25"/>
      <c r="P61" s="25">
        <f t="shared" si="7"/>
        <v>3.2354590000000003E-2</v>
      </c>
      <c r="Q61" s="25">
        <f t="shared" si="8"/>
        <v>0.74512620770000004</v>
      </c>
      <c r="R61" s="25">
        <v>4.6100000000000002E-2</v>
      </c>
      <c r="S61" s="25">
        <f t="shared" si="9"/>
        <v>4.7025000000000004E-2</v>
      </c>
      <c r="T61" s="25"/>
      <c r="U61" s="25">
        <f t="shared" si="10"/>
        <v>4.4964990000000003E-2</v>
      </c>
      <c r="V61" s="25">
        <f t="shared" si="11"/>
        <v>1.0355437197000001</v>
      </c>
      <c r="W61" s="25">
        <v>4.6920000000000003E-2</v>
      </c>
      <c r="X61" s="25">
        <f t="shared" si="12"/>
        <v>4.7845000000000006E-2</v>
      </c>
      <c r="Y61" s="25"/>
      <c r="Z61" s="25">
        <f t="shared" si="13"/>
        <v>4.4314790000000007E-2</v>
      </c>
      <c r="AA61" s="25">
        <f t="shared" si="14"/>
        <v>1.0205696137000002</v>
      </c>
      <c r="AB61" s="25">
        <v>-1.8799999999999999E-3</v>
      </c>
      <c r="AC61" s="25">
        <f t="shared" si="15"/>
        <v>-9.2499999999999993E-4</v>
      </c>
    </row>
    <row r="62" spans="1:29" s="15" customFormat="1">
      <c r="A62" s="18">
        <v>310</v>
      </c>
      <c r="B62" s="25">
        <v>-6.0000000000000002E-5</v>
      </c>
      <c r="C62" s="25">
        <v>2.4729999999999999E-2</v>
      </c>
      <c r="D62" s="25">
        <f t="shared" si="0"/>
        <v>2.572E-2</v>
      </c>
      <c r="E62" s="25"/>
      <c r="F62" s="25">
        <f t="shared" si="1"/>
        <v>2.484509E-2</v>
      </c>
      <c r="G62" s="25">
        <f t="shared" si="2"/>
        <v>0.57218242270000008</v>
      </c>
      <c r="H62" s="25">
        <v>3.2840000000000001E-2</v>
      </c>
      <c r="I62" s="25">
        <f t="shared" si="3"/>
        <v>3.3829999999999999E-2</v>
      </c>
      <c r="J62" s="25"/>
      <c r="K62" s="25">
        <f t="shared" si="4"/>
        <v>3.2441789999999998E-2</v>
      </c>
      <c r="L62" s="25">
        <f t="shared" si="5"/>
        <v>0.74713442369999994</v>
      </c>
      <c r="M62" s="25">
        <v>3.3390000000000003E-2</v>
      </c>
      <c r="N62" s="25">
        <f t="shared" si="6"/>
        <v>3.4380000000000001E-2</v>
      </c>
      <c r="O62" s="25"/>
      <c r="P62" s="25">
        <f t="shared" si="7"/>
        <v>3.1989589999999998E-2</v>
      </c>
      <c r="Q62" s="25">
        <f t="shared" si="8"/>
        <v>0.73672025770000005</v>
      </c>
      <c r="R62" s="25">
        <v>4.5879999999999997E-2</v>
      </c>
      <c r="S62" s="25">
        <f t="shared" si="9"/>
        <v>4.6869999999999995E-2</v>
      </c>
      <c r="T62" s="25"/>
      <c r="U62" s="25">
        <f t="shared" si="10"/>
        <v>4.4809989999999994E-2</v>
      </c>
      <c r="V62" s="25">
        <f t="shared" si="11"/>
        <v>1.0319740696999999</v>
      </c>
      <c r="W62" s="25">
        <v>4.6730000000000001E-2</v>
      </c>
      <c r="X62" s="25">
        <f t="shared" si="12"/>
        <v>4.7719999999999999E-2</v>
      </c>
      <c r="Y62" s="25"/>
      <c r="Z62" s="25">
        <f t="shared" si="13"/>
        <v>4.418979E-2</v>
      </c>
      <c r="AA62" s="25">
        <f t="shared" si="14"/>
        <v>1.0176908636999999</v>
      </c>
      <c r="AB62" s="25">
        <v>-1.92E-3</v>
      </c>
      <c r="AC62" s="25">
        <f t="shared" si="15"/>
        <v>-9.8999999999999999E-4</v>
      </c>
    </row>
    <row r="63" spans="1:29" s="15" customFormat="1">
      <c r="A63" s="18">
        <v>311</v>
      </c>
      <c r="B63" s="25">
        <v>0</v>
      </c>
      <c r="C63" s="25">
        <v>2.4469999999999999E-2</v>
      </c>
      <c r="D63" s="25">
        <f t="shared" si="0"/>
        <v>2.5425E-2</v>
      </c>
      <c r="E63" s="25"/>
      <c r="F63" s="25">
        <f t="shared" si="1"/>
        <v>2.455009E-2</v>
      </c>
      <c r="G63" s="25">
        <f t="shared" si="2"/>
        <v>0.56538857269999998</v>
      </c>
      <c r="H63" s="25">
        <v>3.2550000000000003E-2</v>
      </c>
      <c r="I63" s="25">
        <f t="shared" si="3"/>
        <v>3.3505E-2</v>
      </c>
      <c r="J63" s="25"/>
      <c r="K63" s="25">
        <f t="shared" si="4"/>
        <v>3.2116789999999999E-2</v>
      </c>
      <c r="L63" s="25">
        <f t="shared" si="5"/>
        <v>0.73964967370000001</v>
      </c>
      <c r="M63" s="25">
        <v>3.3140000000000003E-2</v>
      </c>
      <c r="N63" s="25">
        <f t="shared" si="6"/>
        <v>3.4095E-2</v>
      </c>
      <c r="O63" s="25"/>
      <c r="P63" s="25">
        <f t="shared" si="7"/>
        <v>3.1704589999999998E-2</v>
      </c>
      <c r="Q63" s="25">
        <f t="shared" si="8"/>
        <v>0.73015670769999996</v>
      </c>
      <c r="R63" s="25">
        <v>4.5580000000000002E-2</v>
      </c>
      <c r="S63" s="25">
        <f t="shared" si="9"/>
        <v>4.6535E-2</v>
      </c>
      <c r="T63" s="25"/>
      <c r="U63" s="25">
        <f t="shared" si="10"/>
        <v>4.4474989999999999E-2</v>
      </c>
      <c r="V63" s="25">
        <f t="shared" si="11"/>
        <v>1.0242590197000001</v>
      </c>
      <c r="W63" s="25">
        <v>4.6219999999999997E-2</v>
      </c>
      <c r="X63" s="25">
        <f t="shared" si="12"/>
        <v>4.7174999999999995E-2</v>
      </c>
      <c r="Y63" s="25"/>
      <c r="Z63" s="25">
        <f t="shared" si="13"/>
        <v>4.3644789999999996E-2</v>
      </c>
      <c r="AA63" s="25">
        <f t="shared" si="14"/>
        <v>1.0051395136999999</v>
      </c>
      <c r="AB63" s="25">
        <v>-1.91E-3</v>
      </c>
      <c r="AC63" s="25">
        <f t="shared" si="15"/>
        <v>-9.5500000000000001E-4</v>
      </c>
    </row>
    <row r="64" spans="1:29" s="15" customFormat="1">
      <c r="A64" s="18">
        <v>312</v>
      </c>
      <c r="B64" s="25">
        <v>-6.0000000000000002E-5</v>
      </c>
      <c r="C64" s="25">
        <v>2.4119999999999999E-2</v>
      </c>
      <c r="D64" s="25">
        <f t="shared" si="0"/>
        <v>2.5065E-2</v>
      </c>
      <c r="E64" s="25"/>
      <c r="F64" s="25">
        <f t="shared" si="1"/>
        <v>2.4190090000000001E-2</v>
      </c>
      <c r="G64" s="25">
        <f t="shared" si="2"/>
        <v>0.55709777270000005</v>
      </c>
      <c r="H64" s="25">
        <v>3.184E-2</v>
      </c>
      <c r="I64" s="25">
        <f t="shared" si="3"/>
        <v>3.2785000000000002E-2</v>
      </c>
      <c r="J64" s="25"/>
      <c r="K64" s="25">
        <f t="shared" si="4"/>
        <v>3.1396790000000001E-2</v>
      </c>
      <c r="L64" s="25">
        <f t="shared" si="5"/>
        <v>0.72306807370000004</v>
      </c>
      <c r="M64" s="25">
        <v>3.2439999999999997E-2</v>
      </c>
      <c r="N64" s="25">
        <f t="shared" si="6"/>
        <v>3.3384999999999998E-2</v>
      </c>
      <c r="O64" s="25"/>
      <c r="P64" s="25">
        <f t="shared" si="7"/>
        <v>3.0994589999999999E-2</v>
      </c>
      <c r="Q64" s="25">
        <f t="shared" si="8"/>
        <v>0.71380540770000001</v>
      </c>
      <c r="R64" s="25">
        <v>4.521E-2</v>
      </c>
      <c r="S64" s="25">
        <f t="shared" si="9"/>
        <v>4.6155000000000002E-2</v>
      </c>
      <c r="T64" s="25"/>
      <c r="U64" s="25">
        <f t="shared" si="10"/>
        <v>4.4094990000000001E-2</v>
      </c>
      <c r="V64" s="25">
        <f t="shared" si="11"/>
        <v>1.0155076197000001</v>
      </c>
      <c r="W64" s="25">
        <v>4.6179999999999999E-2</v>
      </c>
      <c r="X64" s="25">
        <f t="shared" si="12"/>
        <v>4.7125E-2</v>
      </c>
      <c r="Y64" s="25"/>
      <c r="Z64" s="25">
        <f t="shared" si="13"/>
        <v>4.3594790000000001E-2</v>
      </c>
      <c r="AA64" s="25">
        <f t="shared" si="14"/>
        <v>1.0039880137000001</v>
      </c>
      <c r="AB64" s="25">
        <v>-1.83E-3</v>
      </c>
      <c r="AC64" s="25">
        <f t="shared" si="15"/>
        <v>-9.4499999999999998E-4</v>
      </c>
    </row>
    <row r="65" spans="1:29" s="15" customFormat="1">
      <c r="A65" s="18">
        <v>313</v>
      </c>
      <c r="B65" s="25">
        <v>0</v>
      </c>
      <c r="C65" s="25">
        <v>2.3800000000000002E-2</v>
      </c>
      <c r="D65" s="25">
        <f t="shared" si="0"/>
        <v>2.4705000000000001E-2</v>
      </c>
      <c r="E65" s="25"/>
      <c r="F65" s="25">
        <f t="shared" si="1"/>
        <v>2.3830090000000002E-2</v>
      </c>
      <c r="G65" s="25">
        <f t="shared" si="2"/>
        <v>0.54880697270000012</v>
      </c>
      <c r="H65" s="25">
        <v>3.1690000000000003E-2</v>
      </c>
      <c r="I65" s="25">
        <f t="shared" si="3"/>
        <v>3.2595000000000006E-2</v>
      </c>
      <c r="J65" s="25"/>
      <c r="K65" s="25">
        <f t="shared" si="4"/>
        <v>3.1206790000000005E-2</v>
      </c>
      <c r="L65" s="25">
        <f t="shared" si="5"/>
        <v>0.71869237370000016</v>
      </c>
      <c r="M65" s="25">
        <v>3.236E-2</v>
      </c>
      <c r="N65" s="25">
        <f t="shared" si="6"/>
        <v>3.3265000000000003E-2</v>
      </c>
      <c r="O65" s="25"/>
      <c r="P65" s="25">
        <f t="shared" si="7"/>
        <v>3.0874590000000004E-2</v>
      </c>
      <c r="Q65" s="25">
        <f t="shared" si="8"/>
        <v>0.71104180770000014</v>
      </c>
      <c r="R65" s="25">
        <v>4.5130000000000003E-2</v>
      </c>
      <c r="S65" s="25">
        <f t="shared" si="9"/>
        <v>4.6035000000000006E-2</v>
      </c>
      <c r="T65" s="25"/>
      <c r="U65" s="25">
        <f t="shared" si="10"/>
        <v>4.3974990000000005E-2</v>
      </c>
      <c r="V65" s="25">
        <f t="shared" si="11"/>
        <v>1.0127440197000002</v>
      </c>
      <c r="W65" s="25">
        <v>4.6120000000000001E-2</v>
      </c>
      <c r="X65" s="25">
        <f t="shared" si="12"/>
        <v>4.7025000000000004E-2</v>
      </c>
      <c r="Y65" s="25"/>
      <c r="Z65" s="25">
        <f t="shared" si="13"/>
        <v>4.3494790000000005E-2</v>
      </c>
      <c r="AA65" s="25">
        <f t="shared" si="14"/>
        <v>1.0016850137000002</v>
      </c>
      <c r="AB65" s="25">
        <v>-1.81E-3</v>
      </c>
      <c r="AC65" s="25">
        <f t="shared" si="15"/>
        <v>-9.0499999999999999E-4</v>
      </c>
    </row>
    <row r="66" spans="1:29" s="15" customFormat="1">
      <c r="A66" s="18">
        <v>314</v>
      </c>
      <c r="B66" s="25">
        <v>6.0000000000000002E-5</v>
      </c>
      <c r="C66" s="25">
        <v>2.3310000000000001E-2</v>
      </c>
      <c r="D66" s="25">
        <f t="shared" si="0"/>
        <v>2.4115000000000001E-2</v>
      </c>
      <c r="E66" s="25"/>
      <c r="F66" s="25">
        <f t="shared" si="1"/>
        <v>2.3240090000000001E-2</v>
      </c>
      <c r="G66" s="25">
        <f t="shared" si="2"/>
        <v>0.53521927270000003</v>
      </c>
      <c r="H66" s="25">
        <v>3.1140000000000001E-2</v>
      </c>
      <c r="I66" s="25">
        <f t="shared" si="3"/>
        <v>3.1945000000000001E-2</v>
      </c>
      <c r="J66" s="25"/>
      <c r="K66" s="25">
        <f t="shared" si="4"/>
        <v>3.055679E-2</v>
      </c>
      <c r="L66" s="25">
        <f t="shared" si="5"/>
        <v>0.70372287370000008</v>
      </c>
      <c r="M66" s="25">
        <v>3.168E-2</v>
      </c>
      <c r="N66" s="25">
        <f t="shared" si="6"/>
        <v>3.2485E-2</v>
      </c>
      <c r="O66" s="25"/>
      <c r="P66" s="25">
        <f t="shared" si="7"/>
        <v>3.0094590000000001E-2</v>
      </c>
      <c r="Q66" s="25">
        <f t="shared" si="8"/>
        <v>0.69307840770000007</v>
      </c>
      <c r="R66" s="25">
        <v>4.4850000000000001E-2</v>
      </c>
      <c r="S66" s="25">
        <f t="shared" si="9"/>
        <v>4.5655000000000001E-2</v>
      </c>
      <c r="T66" s="25"/>
      <c r="U66" s="25">
        <f t="shared" si="10"/>
        <v>4.359499E-2</v>
      </c>
      <c r="V66" s="25">
        <f t="shared" si="11"/>
        <v>1.0039926197</v>
      </c>
      <c r="W66" s="25">
        <v>4.6050000000000001E-2</v>
      </c>
      <c r="X66" s="25">
        <f t="shared" si="12"/>
        <v>4.6855000000000001E-2</v>
      </c>
      <c r="Y66" s="25"/>
      <c r="Z66" s="25">
        <f t="shared" si="13"/>
        <v>4.3324790000000002E-2</v>
      </c>
      <c r="AA66" s="25">
        <f t="shared" si="14"/>
        <v>0.99776991370000012</v>
      </c>
      <c r="AB66" s="25">
        <v>-1.67E-3</v>
      </c>
      <c r="AC66" s="25">
        <f t="shared" si="15"/>
        <v>-8.0500000000000005E-4</v>
      </c>
    </row>
    <row r="67" spans="1:29" s="15" customFormat="1">
      <c r="A67" s="18">
        <v>315</v>
      </c>
      <c r="B67" s="25">
        <v>-2.0000000000000002E-5</v>
      </c>
      <c r="C67" s="25">
        <v>2.317E-2</v>
      </c>
      <c r="D67" s="25">
        <f t="shared" ref="D67:D130" si="16">C67-AC67</f>
        <v>2.4029999999999999E-2</v>
      </c>
      <c r="E67" s="25"/>
      <c r="F67" s="25">
        <f t="shared" ref="F67:F130" si="17">D67-0.000874909999999999</f>
        <v>2.315509E-2</v>
      </c>
      <c r="G67" s="25">
        <f t="shared" ref="G67:G130" si="18">F67*23.03</f>
        <v>0.53326172270000005</v>
      </c>
      <c r="H67" s="25">
        <v>3.0810000000000001E-2</v>
      </c>
      <c r="I67" s="25">
        <f t="shared" ref="I67:I130" si="19">H67-AC67</f>
        <v>3.1670000000000004E-2</v>
      </c>
      <c r="J67" s="25"/>
      <c r="K67" s="25">
        <f t="shared" ref="K67:K130" si="20">I67-0.00138821</f>
        <v>3.0281790000000003E-2</v>
      </c>
      <c r="L67" s="25">
        <f t="shared" ref="L67:L130" si="21">K67*23.03</f>
        <v>0.69738962370000013</v>
      </c>
      <c r="M67" s="25">
        <v>3.1600000000000003E-2</v>
      </c>
      <c r="N67" s="25">
        <f t="shared" ref="N67:N130" si="22">M67-AC67</f>
        <v>3.2460000000000003E-2</v>
      </c>
      <c r="O67" s="25"/>
      <c r="P67" s="25">
        <f t="shared" ref="P67:P130" si="23">N67-0.00239041</f>
        <v>3.0069590000000004E-2</v>
      </c>
      <c r="Q67" s="25">
        <f t="shared" ref="Q67:Q130" si="24">P67*23.03</f>
        <v>0.69250265770000008</v>
      </c>
      <c r="R67" s="25">
        <v>4.4819999999999999E-2</v>
      </c>
      <c r="S67" s="25">
        <f t="shared" ref="S67:S130" si="25">R67-AC67</f>
        <v>4.5679999999999998E-2</v>
      </c>
      <c r="T67" s="25"/>
      <c r="U67" s="25">
        <f t="shared" ref="U67:U130" si="26">S67-0.00206001</f>
        <v>4.3619989999999997E-2</v>
      </c>
      <c r="V67" s="25">
        <f t="shared" ref="V67:V130" si="27">U67*23.03</f>
        <v>1.0045683697000001</v>
      </c>
      <c r="W67" s="25">
        <v>4.5199999999999997E-2</v>
      </c>
      <c r="X67" s="25">
        <f t="shared" ref="X67:X130" si="28">W67-AC67</f>
        <v>4.6059999999999997E-2</v>
      </c>
      <c r="Y67" s="25"/>
      <c r="Z67" s="25">
        <f t="shared" ref="Z67:Z130" si="29">X67-0.00353021</f>
        <v>4.2529789999999998E-2</v>
      </c>
      <c r="AA67" s="25">
        <f t="shared" ref="AA67:AA130" si="30">Z67*23.03</f>
        <v>0.97946106369999997</v>
      </c>
      <c r="AB67" s="25">
        <v>-1.6999999999999999E-3</v>
      </c>
      <c r="AC67" s="25">
        <f t="shared" ref="AC67:AC130" si="31">(B67+AB67)/2</f>
        <v>-8.5999999999999998E-4</v>
      </c>
    </row>
    <row r="68" spans="1:29" s="15" customFormat="1">
      <c r="A68" s="18">
        <v>316</v>
      </c>
      <c r="B68" s="25">
        <v>6.0000000000000002E-5</v>
      </c>
      <c r="C68" s="25">
        <v>2.283E-2</v>
      </c>
      <c r="D68" s="25">
        <f t="shared" si="16"/>
        <v>2.3525000000000001E-2</v>
      </c>
      <c r="E68" s="25"/>
      <c r="F68" s="25">
        <f t="shared" si="17"/>
        <v>2.2650090000000001E-2</v>
      </c>
      <c r="G68" s="25">
        <f t="shared" si="18"/>
        <v>0.52163157270000005</v>
      </c>
      <c r="H68" s="25">
        <v>3.022E-2</v>
      </c>
      <c r="I68" s="25">
        <f t="shared" si="19"/>
        <v>3.0915000000000002E-2</v>
      </c>
      <c r="J68" s="25"/>
      <c r="K68" s="25">
        <f t="shared" si="20"/>
        <v>2.9526790000000001E-2</v>
      </c>
      <c r="L68" s="25">
        <f t="shared" si="21"/>
        <v>0.68000197370000004</v>
      </c>
      <c r="M68" s="25">
        <v>3.074E-2</v>
      </c>
      <c r="N68" s="25">
        <f t="shared" si="22"/>
        <v>3.1434999999999998E-2</v>
      </c>
      <c r="O68" s="25"/>
      <c r="P68" s="25">
        <f t="shared" si="23"/>
        <v>2.9044589999999999E-2</v>
      </c>
      <c r="Q68" s="25">
        <f t="shared" si="24"/>
        <v>0.66889690769999999</v>
      </c>
      <c r="R68" s="25">
        <v>4.4229999999999998E-2</v>
      </c>
      <c r="S68" s="25">
        <f t="shared" si="25"/>
        <v>4.4925E-2</v>
      </c>
      <c r="T68" s="25"/>
      <c r="U68" s="25">
        <f t="shared" si="26"/>
        <v>4.2864989999999999E-2</v>
      </c>
      <c r="V68" s="25">
        <f t="shared" si="27"/>
        <v>0.98718071969999999</v>
      </c>
      <c r="W68" s="25">
        <v>4.5100000000000001E-2</v>
      </c>
      <c r="X68" s="25">
        <f t="shared" si="28"/>
        <v>4.5795000000000002E-2</v>
      </c>
      <c r="Y68" s="25"/>
      <c r="Z68" s="25">
        <f t="shared" si="29"/>
        <v>4.2264790000000003E-2</v>
      </c>
      <c r="AA68" s="25">
        <f t="shared" si="30"/>
        <v>0.97335811370000014</v>
      </c>
      <c r="AB68" s="25">
        <v>-1.4499999999999999E-3</v>
      </c>
      <c r="AC68" s="25">
        <f t="shared" si="31"/>
        <v>-6.9499999999999998E-4</v>
      </c>
    </row>
    <row r="69" spans="1:29" s="15" customFormat="1">
      <c r="A69" s="18">
        <v>317</v>
      </c>
      <c r="B69" s="25">
        <v>-1.0000000000000001E-5</v>
      </c>
      <c r="C69" s="25">
        <v>2.1510000000000001E-2</v>
      </c>
      <c r="D69" s="25">
        <f t="shared" si="16"/>
        <v>2.213E-2</v>
      </c>
      <c r="E69" s="25"/>
      <c r="F69" s="25">
        <f t="shared" si="17"/>
        <v>2.1255090000000001E-2</v>
      </c>
      <c r="G69" s="25">
        <f t="shared" si="18"/>
        <v>0.48950472270000006</v>
      </c>
      <c r="H69" s="25">
        <v>3.006E-2</v>
      </c>
      <c r="I69" s="25">
        <f t="shared" si="19"/>
        <v>3.0679999999999999E-2</v>
      </c>
      <c r="J69" s="25"/>
      <c r="K69" s="25">
        <f t="shared" si="20"/>
        <v>2.9291789999999998E-2</v>
      </c>
      <c r="L69" s="25">
        <f t="shared" si="21"/>
        <v>0.67458992370000004</v>
      </c>
      <c r="M69" s="25">
        <v>3.0700000000000002E-2</v>
      </c>
      <c r="N69" s="25">
        <f t="shared" si="22"/>
        <v>3.1320000000000001E-2</v>
      </c>
      <c r="O69" s="25"/>
      <c r="P69" s="25">
        <f t="shared" si="23"/>
        <v>2.8929590000000002E-2</v>
      </c>
      <c r="Q69" s="25">
        <f t="shared" si="24"/>
        <v>0.66624845770000007</v>
      </c>
      <c r="R69" s="25">
        <v>4.403E-2</v>
      </c>
      <c r="S69" s="25">
        <f t="shared" si="25"/>
        <v>4.4650000000000002E-2</v>
      </c>
      <c r="T69" s="25"/>
      <c r="U69" s="25">
        <f t="shared" si="26"/>
        <v>4.2589990000000001E-2</v>
      </c>
      <c r="V69" s="25">
        <f t="shared" si="27"/>
        <v>0.98084746970000003</v>
      </c>
      <c r="W69" s="25">
        <v>4.5080000000000002E-2</v>
      </c>
      <c r="X69" s="25">
        <f t="shared" si="28"/>
        <v>4.5700000000000005E-2</v>
      </c>
      <c r="Y69" s="25"/>
      <c r="Z69" s="25">
        <f t="shared" si="29"/>
        <v>4.2169790000000006E-2</v>
      </c>
      <c r="AA69" s="25">
        <f t="shared" si="30"/>
        <v>0.97117026370000015</v>
      </c>
      <c r="AB69" s="25">
        <v>-1.23E-3</v>
      </c>
      <c r="AC69" s="25">
        <f t="shared" si="31"/>
        <v>-6.2E-4</v>
      </c>
    </row>
    <row r="70" spans="1:29" s="15" customFormat="1">
      <c r="A70" s="18">
        <v>318</v>
      </c>
      <c r="B70" s="25">
        <v>1.2999999999999999E-4</v>
      </c>
      <c r="C70" s="25">
        <v>1.9380000000000001E-2</v>
      </c>
      <c r="D70" s="25">
        <f t="shared" si="16"/>
        <v>1.9770000000000003E-2</v>
      </c>
      <c r="E70" s="25"/>
      <c r="F70" s="25">
        <f t="shared" si="17"/>
        <v>1.8895090000000003E-2</v>
      </c>
      <c r="G70" s="25">
        <f t="shared" si="18"/>
        <v>0.43515392270000008</v>
      </c>
      <c r="H70" s="25">
        <v>2.9569999999999999E-2</v>
      </c>
      <c r="I70" s="25">
        <f t="shared" si="19"/>
        <v>2.9960000000000001E-2</v>
      </c>
      <c r="J70" s="25"/>
      <c r="K70" s="25">
        <f t="shared" si="20"/>
        <v>2.857179E-2</v>
      </c>
      <c r="L70" s="25">
        <f t="shared" si="21"/>
        <v>0.65800832370000006</v>
      </c>
      <c r="M70" s="25">
        <v>3.0099999999999998E-2</v>
      </c>
      <c r="N70" s="25">
        <f t="shared" si="22"/>
        <v>3.049E-2</v>
      </c>
      <c r="O70" s="25"/>
      <c r="P70" s="25">
        <f t="shared" si="23"/>
        <v>2.8099590000000001E-2</v>
      </c>
      <c r="Q70" s="25">
        <f t="shared" si="24"/>
        <v>0.64713355770000003</v>
      </c>
      <c r="R70" s="25">
        <v>4.3779999999999999E-2</v>
      </c>
      <c r="S70" s="25">
        <f t="shared" si="25"/>
        <v>4.4170000000000001E-2</v>
      </c>
      <c r="T70" s="25"/>
      <c r="U70" s="25">
        <f t="shared" si="26"/>
        <v>4.210999E-2</v>
      </c>
      <c r="V70" s="25">
        <f t="shared" si="27"/>
        <v>0.96979306970000001</v>
      </c>
      <c r="W70" s="25">
        <v>4.4819999999999999E-2</v>
      </c>
      <c r="X70" s="25">
        <f t="shared" si="28"/>
        <v>4.521E-2</v>
      </c>
      <c r="Y70" s="25"/>
      <c r="Z70" s="25">
        <f t="shared" si="29"/>
        <v>4.1679790000000001E-2</v>
      </c>
      <c r="AA70" s="25">
        <f t="shared" si="30"/>
        <v>0.95988556370000011</v>
      </c>
      <c r="AB70" s="25">
        <v>-9.1E-4</v>
      </c>
      <c r="AC70" s="25">
        <f t="shared" si="31"/>
        <v>-3.8999999999999999E-4</v>
      </c>
    </row>
    <row r="71" spans="1:29" s="15" customFormat="1">
      <c r="A71" s="18">
        <v>319</v>
      </c>
      <c r="B71" s="25">
        <v>-6.8999999999999997E-5</v>
      </c>
      <c r="C71" s="25">
        <v>1.8919999999999999E-2</v>
      </c>
      <c r="D71" s="25">
        <f t="shared" si="16"/>
        <v>1.9404499999999998E-2</v>
      </c>
      <c r="E71" s="25"/>
      <c r="F71" s="25">
        <f t="shared" si="17"/>
        <v>1.8529589999999999E-2</v>
      </c>
      <c r="G71" s="25">
        <f t="shared" si="18"/>
        <v>0.42673645769999996</v>
      </c>
      <c r="H71" s="25">
        <v>2.9219999999999999E-2</v>
      </c>
      <c r="I71" s="25">
        <f t="shared" si="19"/>
        <v>2.9704499999999998E-2</v>
      </c>
      <c r="J71" s="25"/>
      <c r="K71" s="25">
        <f t="shared" si="20"/>
        <v>2.8316289999999997E-2</v>
      </c>
      <c r="L71" s="25">
        <f t="shared" si="21"/>
        <v>0.65212415869999996</v>
      </c>
      <c r="M71" s="25">
        <v>2.9929999999999998E-2</v>
      </c>
      <c r="N71" s="25">
        <f t="shared" si="22"/>
        <v>3.0414499999999997E-2</v>
      </c>
      <c r="O71" s="25"/>
      <c r="P71" s="25">
        <f t="shared" si="23"/>
        <v>2.8024089999999998E-2</v>
      </c>
      <c r="Q71" s="25">
        <f t="shared" si="24"/>
        <v>0.6453947927</v>
      </c>
      <c r="R71" s="25">
        <v>4.3720000000000002E-2</v>
      </c>
      <c r="S71" s="25">
        <f t="shared" si="25"/>
        <v>4.4204500000000001E-2</v>
      </c>
      <c r="T71" s="25"/>
      <c r="U71" s="25">
        <f t="shared" si="26"/>
        <v>4.214449E-2</v>
      </c>
      <c r="V71" s="25">
        <f t="shared" si="27"/>
        <v>0.97058760470000005</v>
      </c>
      <c r="W71" s="25">
        <v>4.3659999999999997E-2</v>
      </c>
      <c r="X71" s="25">
        <f t="shared" si="28"/>
        <v>4.4144499999999996E-2</v>
      </c>
      <c r="Y71" s="25"/>
      <c r="Z71" s="25">
        <f t="shared" si="29"/>
        <v>4.0614289999999997E-2</v>
      </c>
      <c r="AA71" s="25">
        <f t="shared" si="30"/>
        <v>0.93534709869999999</v>
      </c>
      <c r="AB71" s="25">
        <v>-8.9999999999999998E-4</v>
      </c>
      <c r="AC71" s="25">
        <f t="shared" si="31"/>
        <v>-4.8450000000000001E-4</v>
      </c>
    </row>
    <row r="72" spans="1:29" s="15" customFormat="1">
      <c r="A72" s="18">
        <v>320</v>
      </c>
      <c r="B72" s="25">
        <v>-2.0000000000000002E-5</v>
      </c>
      <c r="C72" s="25">
        <v>1.8579999999999999E-2</v>
      </c>
      <c r="D72" s="25">
        <f t="shared" si="16"/>
        <v>1.8929999999999999E-2</v>
      </c>
      <c r="E72" s="25"/>
      <c r="F72" s="25">
        <f t="shared" si="17"/>
        <v>1.8055089999999999E-2</v>
      </c>
      <c r="G72" s="25">
        <f t="shared" si="18"/>
        <v>0.41580872270000002</v>
      </c>
      <c r="H72" s="25">
        <v>2.8719999999999999E-2</v>
      </c>
      <c r="I72" s="25">
        <f t="shared" si="19"/>
        <v>2.9069999999999999E-2</v>
      </c>
      <c r="J72" s="25"/>
      <c r="K72" s="25">
        <f t="shared" si="20"/>
        <v>2.7681789999999998E-2</v>
      </c>
      <c r="L72" s="25">
        <f t="shared" si="21"/>
        <v>0.63751162370000003</v>
      </c>
      <c r="M72" s="25">
        <v>2.9510000000000002E-2</v>
      </c>
      <c r="N72" s="25">
        <f t="shared" si="22"/>
        <v>2.9860000000000001E-2</v>
      </c>
      <c r="O72" s="25"/>
      <c r="P72" s="25">
        <f t="shared" si="23"/>
        <v>2.7469590000000002E-2</v>
      </c>
      <c r="Q72" s="25">
        <f t="shared" si="24"/>
        <v>0.63262465770000009</v>
      </c>
      <c r="R72" s="25">
        <v>4.3110000000000002E-2</v>
      </c>
      <c r="S72" s="25">
        <f t="shared" si="25"/>
        <v>4.3460000000000006E-2</v>
      </c>
      <c r="T72" s="25"/>
      <c r="U72" s="25">
        <f t="shared" si="26"/>
        <v>4.1399990000000005E-2</v>
      </c>
      <c r="V72" s="25">
        <f t="shared" si="27"/>
        <v>0.95344176970000016</v>
      </c>
      <c r="W72" s="25">
        <v>4.3589999999999997E-2</v>
      </c>
      <c r="X72" s="25">
        <f t="shared" si="28"/>
        <v>4.394E-2</v>
      </c>
      <c r="Y72" s="25"/>
      <c r="Z72" s="25">
        <f t="shared" si="29"/>
        <v>4.0409790000000001E-2</v>
      </c>
      <c r="AA72" s="25">
        <f t="shared" si="30"/>
        <v>0.93063746370000011</v>
      </c>
      <c r="AB72" s="25">
        <v>-6.8000000000000005E-4</v>
      </c>
      <c r="AC72" s="25">
        <f t="shared" si="31"/>
        <v>-3.5000000000000005E-4</v>
      </c>
    </row>
    <row r="73" spans="1:29" s="15" customFormat="1">
      <c r="A73" s="18">
        <v>321</v>
      </c>
      <c r="B73" s="25">
        <v>-1.1E-4</v>
      </c>
      <c r="C73" s="25">
        <v>1.84E-2</v>
      </c>
      <c r="D73" s="25">
        <f t="shared" si="16"/>
        <v>1.8749999999999999E-2</v>
      </c>
      <c r="E73" s="25"/>
      <c r="F73" s="25">
        <f t="shared" si="17"/>
        <v>1.787509E-2</v>
      </c>
      <c r="G73" s="25">
        <f t="shared" si="18"/>
        <v>0.4116633227</v>
      </c>
      <c r="H73" s="25">
        <v>2.844E-2</v>
      </c>
      <c r="I73" s="25">
        <f t="shared" si="19"/>
        <v>2.879E-2</v>
      </c>
      <c r="J73" s="25"/>
      <c r="K73" s="25">
        <f t="shared" si="20"/>
        <v>2.7401789999999999E-2</v>
      </c>
      <c r="L73" s="25">
        <f t="shared" si="21"/>
        <v>0.63106322370000001</v>
      </c>
      <c r="M73" s="25">
        <v>2.9440000000000001E-2</v>
      </c>
      <c r="N73" s="25">
        <f t="shared" si="22"/>
        <v>2.9790000000000001E-2</v>
      </c>
      <c r="O73" s="25"/>
      <c r="P73" s="25">
        <f t="shared" si="23"/>
        <v>2.7399590000000001E-2</v>
      </c>
      <c r="Q73" s="25">
        <f t="shared" si="24"/>
        <v>0.63101255770000009</v>
      </c>
      <c r="R73" s="25">
        <v>4.3029999999999999E-2</v>
      </c>
      <c r="S73" s="25">
        <f t="shared" si="25"/>
        <v>4.3380000000000002E-2</v>
      </c>
      <c r="T73" s="25"/>
      <c r="U73" s="25">
        <f t="shared" si="26"/>
        <v>4.1319990000000001E-2</v>
      </c>
      <c r="V73" s="25">
        <f t="shared" si="27"/>
        <v>0.95159936970000003</v>
      </c>
      <c r="W73" s="25">
        <v>4.335E-2</v>
      </c>
      <c r="X73" s="25">
        <f t="shared" si="28"/>
        <v>4.3700000000000003E-2</v>
      </c>
      <c r="Y73" s="25"/>
      <c r="Z73" s="25">
        <f t="shared" si="29"/>
        <v>4.0169790000000004E-2</v>
      </c>
      <c r="AA73" s="25">
        <f t="shared" si="30"/>
        <v>0.92511026370000016</v>
      </c>
      <c r="AB73" s="25">
        <v>-5.9000000000000003E-4</v>
      </c>
      <c r="AC73" s="25">
        <f t="shared" si="31"/>
        <v>-3.5E-4</v>
      </c>
    </row>
    <row r="74" spans="1:29" s="15" customFormat="1">
      <c r="A74" s="18">
        <v>322</v>
      </c>
      <c r="B74" s="25">
        <v>6.8999999999999997E-5</v>
      </c>
      <c r="C74" s="25">
        <v>1.8100000000000002E-2</v>
      </c>
      <c r="D74" s="25">
        <f t="shared" si="16"/>
        <v>1.8205500000000003E-2</v>
      </c>
      <c r="E74" s="25"/>
      <c r="F74" s="25">
        <f t="shared" si="17"/>
        <v>1.7330590000000003E-2</v>
      </c>
      <c r="G74" s="25">
        <f t="shared" si="18"/>
        <v>0.39912348770000011</v>
      </c>
      <c r="H74" s="25">
        <v>2.8400000000000002E-2</v>
      </c>
      <c r="I74" s="25">
        <f t="shared" si="19"/>
        <v>2.8505500000000003E-2</v>
      </c>
      <c r="J74" s="25"/>
      <c r="K74" s="25">
        <f t="shared" si="20"/>
        <v>2.7117290000000002E-2</v>
      </c>
      <c r="L74" s="25">
        <f t="shared" si="21"/>
        <v>0.62451118870000011</v>
      </c>
      <c r="M74" s="25">
        <v>2.843E-2</v>
      </c>
      <c r="N74" s="25">
        <f t="shared" si="22"/>
        <v>2.8535500000000002E-2</v>
      </c>
      <c r="O74" s="25"/>
      <c r="P74" s="25">
        <f t="shared" si="23"/>
        <v>2.6145090000000003E-2</v>
      </c>
      <c r="Q74" s="25">
        <f t="shared" si="24"/>
        <v>0.60212142270000013</v>
      </c>
      <c r="R74" s="25">
        <v>4.2930000000000003E-2</v>
      </c>
      <c r="S74" s="25">
        <f t="shared" si="25"/>
        <v>4.3035500000000004E-2</v>
      </c>
      <c r="T74" s="25"/>
      <c r="U74" s="25">
        <f t="shared" si="26"/>
        <v>4.0975490000000003E-2</v>
      </c>
      <c r="V74" s="25">
        <f t="shared" si="27"/>
        <v>0.94366553470000014</v>
      </c>
      <c r="W74" s="25">
        <v>4.3150000000000001E-2</v>
      </c>
      <c r="X74" s="25">
        <f t="shared" si="28"/>
        <v>4.3255500000000002E-2</v>
      </c>
      <c r="Y74" s="25"/>
      <c r="Z74" s="25">
        <f t="shared" si="29"/>
        <v>3.9725290000000003E-2</v>
      </c>
      <c r="AA74" s="25">
        <f t="shared" si="30"/>
        <v>0.9148734287000001</v>
      </c>
      <c r="AB74" s="25">
        <v>-2.7999999999999998E-4</v>
      </c>
      <c r="AC74" s="25">
        <f t="shared" si="31"/>
        <v>-1.0549999999999999E-4</v>
      </c>
    </row>
    <row r="75" spans="1:29" s="15" customFormat="1">
      <c r="A75" s="18">
        <v>323</v>
      </c>
      <c r="B75" s="25">
        <v>-1.1E-4</v>
      </c>
      <c r="C75" s="25">
        <v>1.789E-2</v>
      </c>
      <c r="D75" s="25">
        <f t="shared" si="16"/>
        <v>1.8034999999999999E-2</v>
      </c>
      <c r="E75" s="25"/>
      <c r="F75" s="25">
        <f t="shared" si="17"/>
        <v>1.7160089999999999E-2</v>
      </c>
      <c r="G75" s="25">
        <f t="shared" si="18"/>
        <v>0.39519687269999998</v>
      </c>
      <c r="H75" s="25">
        <v>2.8389999999999999E-2</v>
      </c>
      <c r="I75" s="25">
        <f t="shared" si="19"/>
        <v>2.8534999999999998E-2</v>
      </c>
      <c r="J75" s="25"/>
      <c r="K75" s="25">
        <f t="shared" si="20"/>
        <v>2.7146789999999997E-2</v>
      </c>
      <c r="L75" s="25">
        <f t="shared" si="21"/>
        <v>0.62519057369999997</v>
      </c>
      <c r="M75" s="25">
        <v>2.8539999999999999E-2</v>
      </c>
      <c r="N75" s="25">
        <f t="shared" si="22"/>
        <v>2.8684999999999999E-2</v>
      </c>
      <c r="O75" s="25"/>
      <c r="P75" s="25">
        <f t="shared" si="23"/>
        <v>2.629459E-2</v>
      </c>
      <c r="Q75" s="25">
        <f t="shared" si="24"/>
        <v>0.60556440769999997</v>
      </c>
      <c r="R75" s="25">
        <v>4.2729999999999997E-2</v>
      </c>
      <c r="S75" s="25">
        <f t="shared" si="25"/>
        <v>4.2874999999999996E-2</v>
      </c>
      <c r="T75" s="25"/>
      <c r="U75" s="25">
        <f t="shared" si="26"/>
        <v>4.0814989999999995E-2</v>
      </c>
      <c r="V75" s="25">
        <f t="shared" si="27"/>
        <v>0.93996921969999991</v>
      </c>
      <c r="W75" s="25">
        <v>4.2930000000000003E-2</v>
      </c>
      <c r="X75" s="25">
        <f t="shared" si="28"/>
        <v>4.3075000000000002E-2</v>
      </c>
      <c r="Y75" s="25"/>
      <c r="Z75" s="25">
        <f t="shared" si="29"/>
        <v>3.9544790000000003E-2</v>
      </c>
      <c r="AA75" s="25">
        <f t="shared" si="30"/>
        <v>0.91071651370000017</v>
      </c>
      <c r="AB75" s="25">
        <v>-1.8000000000000001E-4</v>
      </c>
      <c r="AC75" s="25">
        <f t="shared" si="31"/>
        <v>-1.45E-4</v>
      </c>
    </row>
    <row r="76" spans="1:29" s="15" customFormat="1">
      <c r="A76" s="18">
        <v>324</v>
      </c>
      <c r="B76" s="25">
        <v>6.8999999999999997E-5</v>
      </c>
      <c r="C76" s="25">
        <v>1.7479999999999999E-2</v>
      </c>
      <c r="D76" s="25">
        <f t="shared" si="16"/>
        <v>1.7455499999999999E-2</v>
      </c>
      <c r="E76" s="25"/>
      <c r="F76" s="25">
        <f t="shared" si="17"/>
        <v>1.6580589999999999E-2</v>
      </c>
      <c r="G76" s="25">
        <f t="shared" si="18"/>
        <v>0.38185098769999998</v>
      </c>
      <c r="H76" s="25">
        <v>2.8379999999999999E-2</v>
      </c>
      <c r="I76" s="25">
        <f t="shared" si="19"/>
        <v>2.8355499999999999E-2</v>
      </c>
      <c r="J76" s="25"/>
      <c r="K76" s="25">
        <f t="shared" si="20"/>
        <v>2.6967289999999998E-2</v>
      </c>
      <c r="L76" s="25">
        <f t="shared" si="21"/>
        <v>0.62105668869999997</v>
      </c>
      <c r="M76" s="25">
        <v>2.7959999999999999E-2</v>
      </c>
      <c r="N76" s="25">
        <f t="shared" si="22"/>
        <v>2.7935499999999999E-2</v>
      </c>
      <c r="O76" s="25"/>
      <c r="P76" s="25">
        <f t="shared" si="23"/>
        <v>2.5545089999999999E-2</v>
      </c>
      <c r="Q76" s="25">
        <f t="shared" si="24"/>
        <v>0.58830342270000002</v>
      </c>
      <c r="R76" s="25">
        <v>4.258E-2</v>
      </c>
      <c r="S76" s="25">
        <f t="shared" si="25"/>
        <v>4.2555500000000003E-2</v>
      </c>
      <c r="T76" s="25"/>
      <c r="U76" s="25">
        <f t="shared" si="26"/>
        <v>4.0495490000000002E-2</v>
      </c>
      <c r="V76" s="25">
        <f t="shared" si="27"/>
        <v>0.93261113470000012</v>
      </c>
      <c r="W76" s="25">
        <v>4.2849999999999999E-2</v>
      </c>
      <c r="X76" s="25">
        <f t="shared" si="28"/>
        <v>4.2825500000000002E-2</v>
      </c>
      <c r="Y76" s="25"/>
      <c r="Z76" s="25">
        <f t="shared" si="29"/>
        <v>3.9295290000000004E-2</v>
      </c>
      <c r="AA76" s="25">
        <f t="shared" si="30"/>
        <v>0.90497052870000017</v>
      </c>
      <c r="AB76" s="25">
        <v>-2.0000000000000002E-5</v>
      </c>
      <c r="AC76" s="25">
        <f t="shared" si="31"/>
        <v>2.4499999999999999E-5</v>
      </c>
    </row>
    <row r="77" spans="1:29" s="15" customFormat="1">
      <c r="A77" s="18">
        <v>325</v>
      </c>
      <c r="B77" s="25">
        <v>-4.0000000000000003E-5</v>
      </c>
      <c r="C77" s="25">
        <v>1.6410000000000001E-2</v>
      </c>
      <c r="D77" s="25">
        <f t="shared" si="16"/>
        <v>1.63045E-2</v>
      </c>
      <c r="E77" s="25"/>
      <c r="F77" s="25">
        <f t="shared" si="17"/>
        <v>1.542959E-2</v>
      </c>
      <c r="G77" s="25">
        <f t="shared" si="18"/>
        <v>0.35534345770000003</v>
      </c>
      <c r="H77" s="25">
        <v>2.836E-2</v>
      </c>
      <c r="I77" s="25">
        <f t="shared" si="19"/>
        <v>2.8254499999999998E-2</v>
      </c>
      <c r="J77" s="25"/>
      <c r="K77" s="25">
        <f t="shared" si="20"/>
        <v>2.6866289999999998E-2</v>
      </c>
      <c r="L77" s="25">
        <f t="shared" si="21"/>
        <v>0.61873065869999999</v>
      </c>
      <c r="M77" s="25">
        <v>2.4629999999999999E-2</v>
      </c>
      <c r="N77" s="25">
        <f t="shared" si="22"/>
        <v>2.4524499999999998E-2</v>
      </c>
      <c r="O77" s="25"/>
      <c r="P77" s="25">
        <f t="shared" si="23"/>
        <v>2.2134089999999999E-2</v>
      </c>
      <c r="Q77" s="25">
        <f t="shared" si="24"/>
        <v>0.50974809269999999</v>
      </c>
      <c r="R77" s="25">
        <v>4.2540000000000001E-2</v>
      </c>
      <c r="S77" s="25">
        <f t="shared" si="25"/>
        <v>4.24345E-2</v>
      </c>
      <c r="T77" s="25"/>
      <c r="U77" s="25">
        <f t="shared" si="26"/>
        <v>4.0374489999999999E-2</v>
      </c>
      <c r="V77" s="25">
        <f t="shared" si="27"/>
        <v>0.9298245047</v>
      </c>
      <c r="W77" s="25">
        <v>4.2720000000000001E-2</v>
      </c>
      <c r="X77" s="25">
        <f t="shared" si="28"/>
        <v>4.26145E-2</v>
      </c>
      <c r="Y77" s="25"/>
      <c r="Z77" s="25">
        <f t="shared" si="29"/>
        <v>3.9084290000000001E-2</v>
      </c>
      <c r="AA77" s="25">
        <f t="shared" si="30"/>
        <v>0.90011119870000011</v>
      </c>
      <c r="AB77" s="25">
        <v>2.5099999999999998E-4</v>
      </c>
      <c r="AC77" s="25">
        <f t="shared" si="31"/>
        <v>1.0549999999999999E-4</v>
      </c>
    </row>
    <row r="78" spans="1:29" s="15" customFormat="1">
      <c r="A78" s="18">
        <v>326</v>
      </c>
      <c r="B78" s="25">
        <v>-5.0000000000000002E-5</v>
      </c>
      <c r="C78" s="25">
        <v>1.6389999999999998E-2</v>
      </c>
      <c r="D78" s="25">
        <f t="shared" si="16"/>
        <v>1.6299999999999999E-2</v>
      </c>
      <c r="E78" s="25"/>
      <c r="F78" s="25">
        <f t="shared" si="17"/>
        <v>1.5425089999999999E-2</v>
      </c>
      <c r="G78" s="25">
        <f t="shared" si="18"/>
        <v>0.35523982269999999</v>
      </c>
      <c r="H78" s="25">
        <v>2.665E-2</v>
      </c>
      <c r="I78" s="25">
        <f t="shared" si="19"/>
        <v>2.656E-2</v>
      </c>
      <c r="J78" s="25"/>
      <c r="K78" s="25">
        <f t="shared" si="20"/>
        <v>2.5171789999999999E-2</v>
      </c>
      <c r="L78" s="25">
        <f t="shared" si="21"/>
        <v>0.57970632369999997</v>
      </c>
      <c r="M78" s="25">
        <v>2.461E-2</v>
      </c>
      <c r="N78" s="25">
        <f t="shared" si="22"/>
        <v>2.452E-2</v>
      </c>
      <c r="O78" s="25"/>
      <c r="P78" s="25">
        <f t="shared" si="23"/>
        <v>2.2129590000000001E-2</v>
      </c>
      <c r="Q78" s="25">
        <f t="shared" si="24"/>
        <v>0.5096444577</v>
      </c>
      <c r="R78" s="25">
        <v>2.904E-2</v>
      </c>
      <c r="S78" s="25">
        <f t="shared" si="25"/>
        <v>2.895E-2</v>
      </c>
      <c r="T78" s="25"/>
      <c r="U78" s="25">
        <f t="shared" si="26"/>
        <v>2.6889989999999999E-2</v>
      </c>
      <c r="V78" s="25">
        <f t="shared" si="27"/>
        <v>0.61927646970000005</v>
      </c>
      <c r="W78" s="25">
        <v>3.2399999999999998E-2</v>
      </c>
      <c r="X78" s="25">
        <f t="shared" si="28"/>
        <v>3.2309999999999998E-2</v>
      </c>
      <c r="Y78" s="25"/>
      <c r="Z78" s="25">
        <f t="shared" si="29"/>
        <v>2.877979E-2</v>
      </c>
      <c r="AA78" s="25">
        <f t="shared" si="30"/>
        <v>0.66279856370000001</v>
      </c>
      <c r="AB78" s="25">
        <v>2.3000000000000001E-4</v>
      </c>
      <c r="AC78" s="25">
        <f t="shared" si="31"/>
        <v>9.0000000000000006E-5</v>
      </c>
    </row>
    <row r="79" spans="1:29" s="15" customFormat="1">
      <c r="A79" s="18">
        <v>327</v>
      </c>
      <c r="B79" s="25">
        <v>6.0000000000000002E-5</v>
      </c>
      <c r="C79" s="25">
        <v>1.6379999999999999E-2</v>
      </c>
      <c r="D79" s="25">
        <f t="shared" si="16"/>
        <v>1.6159999999999997E-2</v>
      </c>
      <c r="E79" s="25"/>
      <c r="F79" s="25">
        <f t="shared" si="17"/>
        <v>1.5285089999999998E-2</v>
      </c>
      <c r="G79" s="25">
        <f t="shared" si="18"/>
        <v>0.35201562269999997</v>
      </c>
      <c r="H79" s="25">
        <v>2.6349999999999998E-2</v>
      </c>
      <c r="I79" s="25">
        <f t="shared" si="19"/>
        <v>2.6129999999999997E-2</v>
      </c>
      <c r="J79" s="25"/>
      <c r="K79" s="25">
        <f t="shared" si="20"/>
        <v>2.4741789999999996E-2</v>
      </c>
      <c r="L79" s="25">
        <f t="shared" si="21"/>
        <v>0.56980342369999992</v>
      </c>
      <c r="M79" s="25">
        <v>2.4580000000000001E-2</v>
      </c>
      <c r="N79" s="25">
        <f t="shared" si="22"/>
        <v>2.436E-2</v>
      </c>
      <c r="O79" s="25"/>
      <c r="P79" s="25">
        <f t="shared" si="23"/>
        <v>2.1969590000000001E-2</v>
      </c>
      <c r="Q79" s="25">
        <f t="shared" si="24"/>
        <v>0.50595965770000007</v>
      </c>
      <c r="R79" s="25">
        <v>2.8580000000000001E-2</v>
      </c>
      <c r="S79" s="25">
        <f t="shared" si="25"/>
        <v>2.836E-2</v>
      </c>
      <c r="T79" s="25"/>
      <c r="U79" s="25">
        <f t="shared" si="26"/>
        <v>2.6299989999999999E-2</v>
      </c>
      <c r="V79" s="25">
        <f t="shared" si="27"/>
        <v>0.60568876969999996</v>
      </c>
      <c r="W79" s="25">
        <v>3.168E-2</v>
      </c>
      <c r="X79" s="25">
        <f t="shared" si="28"/>
        <v>3.1460000000000002E-2</v>
      </c>
      <c r="Y79" s="25"/>
      <c r="Z79" s="25">
        <f t="shared" si="29"/>
        <v>2.7929790000000003E-2</v>
      </c>
      <c r="AA79" s="25">
        <f t="shared" si="30"/>
        <v>0.64322306370000015</v>
      </c>
      <c r="AB79" s="25">
        <v>3.8000000000000002E-4</v>
      </c>
      <c r="AC79" s="25">
        <f t="shared" si="31"/>
        <v>2.2000000000000001E-4</v>
      </c>
    </row>
    <row r="80" spans="1:29" s="15" customFormat="1">
      <c r="A80" s="18">
        <v>328</v>
      </c>
      <c r="B80" s="25">
        <v>-1.3999999999999999E-4</v>
      </c>
      <c r="C80" s="25">
        <v>1.636E-2</v>
      </c>
      <c r="D80" s="25">
        <f t="shared" si="16"/>
        <v>1.6299999999999999E-2</v>
      </c>
      <c r="E80" s="25"/>
      <c r="F80" s="25">
        <f t="shared" si="17"/>
        <v>1.5425089999999999E-2</v>
      </c>
      <c r="G80" s="25">
        <f t="shared" si="18"/>
        <v>0.35523982269999999</v>
      </c>
      <c r="H80" s="25">
        <v>2.571E-2</v>
      </c>
      <c r="I80" s="25">
        <f t="shared" si="19"/>
        <v>2.5649999999999999E-2</v>
      </c>
      <c r="J80" s="25"/>
      <c r="K80" s="25">
        <f t="shared" si="20"/>
        <v>2.4261789999999998E-2</v>
      </c>
      <c r="L80" s="25">
        <f t="shared" si="21"/>
        <v>0.55874902370000001</v>
      </c>
      <c r="M80" s="25">
        <v>2.4500000000000001E-2</v>
      </c>
      <c r="N80" s="25">
        <f t="shared" si="22"/>
        <v>2.444E-2</v>
      </c>
      <c r="O80" s="25"/>
      <c r="P80" s="25">
        <f t="shared" si="23"/>
        <v>2.2049590000000001E-2</v>
      </c>
      <c r="Q80" s="25">
        <f t="shared" si="24"/>
        <v>0.50780205770000009</v>
      </c>
      <c r="R80" s="25">
        <v>2.8060000000000002E-2</v>
      </c>
      <c r="S80" s="25">
        <f t="shared" si="25"/>
        <v>2.8000000000000001E-2</v>
      </c>
      <c r="T80" s="25"/>
      <c r="U80" s="25">
        <f t="shared" si="26"/>
        <v>2.593999E-2</v>
      </c>
      <c r="V80" s="25">
        <f t="shared" si="27"/>
        <v>0.59739796970000003</v>
      </c>
      <c r="W80" s="25">
        <v>3.1269999999999999E-2</v>
      </c>
      <c r="X80" s="25">
        <f t="shared" si="28"/>
        <v>3.1209999999999998E-2</v>
      </c>
      <c r="Y80" s="25"/>
      <c r="Z80" s="25">
        <f t="shared" si="29"/>
        <v>2.7679789999999999E-2</v>
      </c>
      <c r="AA80" s="25">
        <f t="shared" si="30"/>
        <v>0.63746556369999996</v>
      </c>
      <c r="AB80" s="25">
        <v>2.5999999999999998E-4</v>
      </c>
      <c r="AC80" s="25">
        <f t="shared" si="31"/>
        <v>5.9999999999999995E-5</v>
      </c>
    </row>
    <row r="81" spans="1:29" s="15" customFormat="1">
      <c r="A81" s="18">
        <v>329</v>
      </c>
      <c r="B81" s="25">
        <v>4.0000000000000003E-5</v>
      </c>
      <c r="C81" s="25">
        <v>1.6320000000000001E-2</v>
      </c>
      <c r="D81" s="25">
        <f t="shared" si="16"/>
        <v>1.6095000000000002E-2</v>
      </c>
      <c r="E81" s="25"/>
      <c r="F81" s="25">
        <f t="shared" si="17"/>
        <v>1.5220090000000002E-2</v>
      </c>
      <c r="G81" s="25">
        <f t="shared" si="18"/>
        <v>0.35051867270000009</v>
      </c>
      <c r="H81" s="25">
        <v>2.5579999999999999E-2</v>
      </c>
      <c r="I81" s="25">
        <f t="shared" si="19"/>
        <v>2.5354999999999999E-2</v>
      </c>
      <c r="J81" s="25"/>
      <c r="K81" s="25">
        <f t="shared" si="20"/>
        <v>2.3966789999999998E-2</v>
      </c>
      <c r="L81" s="25">
        <f t="shared" si="21"/>
        <v>0.55195517370000002</v>
      </c>
      <c r="M81" s="25">
        <v>2.4479999999999998E-2</v>
      </c>
      <c r="N81" s="25">
        <f t="shared" si="22"/>
        <v>2.4254999999999999E-2</v>
      </c>
      <c r="O81" s="25"/>
      <c r="P81" s="25">
        <f t="shared" si="23"/>
        <v>2.186459E-2</v>
      </c>
      <c r="Q81" s="25">
        <f t="shared" si="24"/>
        <v>0.50354150770000006</v>
      </c>
      <c r="R81" s="25">
        <v>2.802E-2</v>
      </c>
      <c r="S81" s="25">
        <f t="shared" si="25"/>
        <v>2.7795E-2</v>
      </c>
      <c r="T81" s="25"/>
      <c r="U81" s="25">
        <f t="shared" si="26"/>
        <v>2.5734989999999999E-2</v>
      </c>
      <c r="V81" s="25">
        <f t="shared" si="27"/>
        <v>0.59267681969999997</v>
      </c>
      <c r="W81" s="25">
        <v>3.1320000000000001E-2</v>
      </c>
      <c r="X81" s="25">
        <f t="shared" si="28"/>
        <v>3.1095000000000001E-2</v>
      </c>
      <c r="Y81" s="25"/>
      <c r="Z81" s="25">
        <f t="shared" si="29"/>
        <v>2.7564790000000002E-2</v>
      </c>
      <c r="AA81" s="25">
        <f t="shared" si="30"/>
        <v>0.63481711370000005</v>
      </c>
      <c r="AB81" s="25">
        <v>4.0999999999999999E-4</v>
      </c>
      <c r="AC81" s="25">
        <f t="shared" si="31"/>
        <v>2.2499999999999999E-4</v>
      </c>
    </row>
    <row r="82" spans="1:29" s="15" customFormat="1">
      <c r="A82" s="18">
        <v>330</v>
      </c>
      <c r="B82" s="25">
        <v>-4.0000000000000003E-5</v>
      </c>
      <c r="C82" s="25">
        <v>1.6299999999999999E-2</v>
      </c>
      <c r="D82" s="25">
        <f t="shared" si="16"/>
        <v>1.6034999999999997E-2</v>
      </c>
      <c r="E82" s="25"/>
      <c r="F82" s="25">
        <f t="shared" si="17"/>
        <v>1.5160089999999998E-2</v>
      </c>
      <c r="G82" s="25">
        <f t="shared" si="18"/>
        <v>0.34913687269999999</v>
      </c>
      <c r="H82" s="25">
        <v>2.5229999999999999E-2</v>
      </c>
      <c r="I82" s="25">
        <f t="shared" si="19"/>
        <v>2.4964999999999998E-2</v>
      </c>
      <c r="J82" s="25"/>
      <c r="K82" s="25">
        <f t="shared" si="20"/>
        <v>2.3576789999999997E-2</v>
      </c>
      <c r="L82" s="25">
        <f t="shared" si="21"/>
        <v>0.54297347369999993</v>
      </c>
      <c r="M82" s="25">
        <v>2.4479999999999998E-2</v>
      </c>
      <c r="N82" s="25">
        <f t="shared" si="22"/>
        <v>2.4214999999999997E-2</v>
      </c>
      <c r="O82" s="25"/>
      <c r="P82" s="25">
        <f t="shared" si="23"/>
        <v>2.1824589999999998E-2</v>
      </c>
      <c r="Q82" s="25">
        <f t="shared" si="24"/>
        <v>0.50262030769999999</v>
      </c>
      <c r="R82" s="25">
        <v>2.768E-2</v>
      </c>
      <c r="S82" s="25">
        <f t="shared" si="25"/>
        <v>2.7414999999999998E-2</v>
      </c>
      <c r="T82" s="25"/>
      <c r="U82" s="25">
        <f t="shared" si="26"/>
        <v>2.5354989999999997E-2</v>
      </c>
      <c r="V82" s="25">
        <f t="shared" si="27"/>
        <v>0.5839254197</v>
      </c>
      <c r="W82" s="25">
        <v>3.083E-2</v>
      </c>
      <c r="X82" s="25">
        <f t="shared" si="28"/>
        <v>3.0564999999999998E-2</v>
      </c>
      <c r="Y82" s="25"/>
      <c r="Z82" s="25">
        <f t="shared" si="29"/>
        <v>2.703479E-2</v>
      </c>
      <c r="AA82" s="25">
        <f t="shared" si="30"/>
        <v>0.62261121370000005</v>
      </c>
      <c r="AB82" s="25">
        <v>5.6999999999999998E-4</v>
      </c>
      <c r="AC82" s="25">
        <f t="shared" si="31"/>
        <v>2.6499999999999999E-4</v>
      </c>
    </row>
    <row r="83" spans="1:29" s="15" customFormat="1">
      <c r="A83" s="18">
        <v>331</v>
      </c>
      <c r="B83" s="25">
        <v>6.8999999999999997E-5</v>
      </c>
      <c r="C83" s="25">
        <v>1.6289999999999999E-2</v>
      </c>
      <c r="D83" s="25">
        <f t="shared" si="16"/>
        <v>1.5935499999999998E-2</v>
      </c>
      <c r="E83" s="25"/>
      <c r="F83" s="25">
        <f t="shared" si="17"/>
        <v>1.5060589999999999E-2</v>
      </c>
      <c r="G83" s="25">
        <f t="shared" si="18"/>
        <v>0.34684538770000001</v>
      </c>
      <c r="H83" s="25">
        <v>2.5090000000000001E-2</v>
      </c>
      <c r="I83" s="25">
        <f t="shared" si="19"/>
        <v>2.4735500000000001E-2</v>
      </c>
      <c r="J83" s="25"/>
      <c r="K83" s="25">
        <f t="shared" si="20"/>
        <v>2.334729E-2</v>
      </c>
      <c r="L83" s="25">
        <f t="shared" si="21"/>
        <v>0.53768808870000007</v>
      </c>
      <c r="M83" s="25">
        <v>2.4389999999999998E-2</v>
      </c>
      <c r="N83" s="25">
        <f t="shared" si="22"/>
        <v>2.4035499999999998E-2</v>
      </c>
      <c r="O83" s="25"/>
      <c r="P83" s="25">
        <f t="shared" si="23"/>
        <v>2.1645089999999999E-2</v>
      </c>
      <c r="Q83" s="25">
        <f t="shared" si="24"/>
        <v>0.49848642269999999</v>
      </c>
      <c r="R83" s="25">
        <v>2.7380000000000002E-2</v>
      </c>
      <c r="S83" s="25">
        <f t="shared" si="25"/>
        <v>2.7025500000000001E-2</v>
      </c>
      <c r="T83" s="25"/>
      <c r="U83" s="25">
        <f t="shared" si="26"/>
        <v>2.496549E-2</v>
      </c>
      <c r="V83" s="25">
        <f t="shared" si="27"/>
        <v>0.57495523469999998</v>
      </c>
      <c r="W83" s="25">
        <v>3.0530000000000002E-2</v>
      </c>
      <c r="X83" s="25">
        <f t="shared" si="28"/>
        <v>3.0175500000000001E-2</v>
      </c>
      <c r="Y83" s="25"/>
      <c r="Z83" s="25">
        <f t="shared" si="29"/>
        <v>2.6645290000000002E-2</v>
      </c>
      <c r="AA83" s="25">
        <f t="shared" si="30"/>
        <v>0.61364102870000004</v>
      </c>
      <c r="AB83" s="25">
        <v>6.4000000000000005E-4</v>
      </c>
      <c r="AC83" s="25">
        <f t="shared" si="31"/>
        <v>3.545E-4</v>
      </c>
    </row>
    <row r="84" spans="1:29" s="15" customFormat="1">
      <c r="A84" s="18">
        <v>332</v>
      </c>
      <c r="B84" s="25">
        <v>-6.0000000000000002E-5</v>
      </c>
      <c r="C84" s="25">
        <v>1.6289999999999999E-2</v>
      </c>
      <c r="D84" s="25">
        <f t="shared" si="16"/>
        <v>1.5984999999999999E-2</v>
      </c>
      <c r="E84" s="25"/>
      <c r="F84" s="25">
        <f t="shared" si="17"/>
        <v>1.511009E-2</v>
      </c>
      <c r="G84" s="25">
        <f t="shared" si="18"/>
        <v>0.34798537270000002</v>
      </c>
      <c r="H84" s="25">
        <v>2.4590000000000001E-2</v>
      </c>
      <c r="I84" s="25">
        <f t="shared" si="19"/>
        <v>2.4285000000000001E-2</v>
      </c>
      <c r="J84" s="25"/>
      <c r="K84" s="25">
        <f t="shared" si="20"/>
        <v>2.289679E-2</v>
      </c>
      <c r="L84" s="25">
        <f t="shared" si="21"/>
        <v>0.52731307370000002</v>
      </c>
      <c r="M84" s="25">
        <v>2.4299999999999999E-2</v>
      </c>
      <c r="N84" s="25">
        <f t="shared" si="22"/>
        <v>2.3994999999999999E-2</v>
      </c>
      <c r="O84" s="25"/>
      <c r="P84" s="25">
        <f t="shared" si="23"/>
        <v>2.160459E-2</v>
      </c>
      <c r="Q84" s="25">
        <f t="shared" si="24"/>
        <v>0.49755370770000001</v>
      </c>
      <c r="R84" s="25">
        <v>2.6749999999999999E-2</v>
      </c>
      <c r="S84" s="25">
        <f t="shared" si="25"/>
        <v>2.6445E-2</v>
      </c>
      <c r="T84" s="25"/>
      <c r="U84" s="25">
        <f t="shared" si="26"/>
        <v>2.4384989999999999E-2</v>
      </c>
      <c r="V84" s="25">
        <f t="shared" si="27"/>
        <v>0.56158631969999995</v>
      </c>
      <c r="W84" s="25">
        <v>2.988E-2</v>
      </c>
      <c r="X84" s="25">
        <f t="shared" si="28"/>
        <v>2.9575000000000001E-2</v>
      </c>
      <c r="Y84" s="25"/>
      <c r="Z84" s="25">
        <f t="shared" si="29"/>
        <v>2.6044790000000002E-2</v>
      </c>
      <c r="AA84" s="25">
        <f t="shared" si="30"/>
        <v>0.59981151370000008</v>
      </c>
      <c r="AB84" s="25">
        <v>6.7000000000000002E-4</v>
      </c>
      <c r="AC84" s="25">
        <f t="shared" si="31"/>
        <v>3.0499999999999999E-4</v>
      </c>
    </row>
    <row r="85" spans="1:29" s="15" customFormat="1">
      <c r="A85" s="18">
        <v>333</v>
      </c>
      <c r="B85" s="25">
        <v>0</v>
      </c>
      <c r="C85" s="25">
        <v>1.627E-2</v>
      </c>
      <c r="D85" s="25">
        <f t="shared" si="16"/>
        <v>1.5879999999999998E-2</v>
      </c>
      <c r="E85" s="25"/>
      <c r="F85" s="25">
        <f t="shared" si="17"/>
        <v>1.5005089999999999E-2</v>
      </c>
      <c r="G85" s="25">
        <f t="shared" si="18"/>
        <v>0.34556722270000001</v>
      </c>
      <c r="H85" s="25">
        <v>2.4580000000000001E-2</v>
      </c>
      <c r="I85" s="25">
        <f t="shared" si="19"/>
        <v>2.419E-2</v>
      </c>
      <c r="J85" s="25"/>
      <c r="K85" s="25">
        <f t="shared" si="20"/>
        <v>2.2801789999999999E-2</v>
      </c>
      <c r="L85" s="25">
        <f t="shared" si="21"/>
        <v>0.52512522370000003</v>
      </c>
      <c r="M85" s="25">
        <v>2.4279999999999999E-2</v>
      </c>
      <c r="N85" s="25">
        <f t="shared" si="22"/>
        <v>2.3889999999999998E-2</v>
      </c>
      <c r="O85" s="25"/>
      <c r="P85" s="25">
        <f t="shared" si="23"/>
        <v>2.1499589999999999E-2</v>
      </c>
      <c r="Q85" s="25">
        <f t="shared" si="24"/>
        <v>0.49513555770000001</v>
      </c>
      <c r="R85" s="25">
        <v>2.6919999999999999E-2</v>
      </c>
      <c r="S85" s="25">
        <f t="shared" si="25"/>
        <v>2.6529999999999998E-2</v>
      </c>
      <c r="T85" s="25"/>
      <c r="U85" s="25">
        <f t="shared" si="26"/>
        <v>2.4469989999999997E-2</v>
      </c>
      <c r="V85" s="25">
        <f t="shared" si="27"/>
        <v>0.56354386969999992</v>
      </c>
      <c r="W85" s="25">
        <v>2.9829999999999999E-2</v>
      </c>
      <c r="X85" s="25">
        <f t="shared" si="28"/>
        <v>2.9439999999999997E-2</v>
      </c>
      <c r="Y85" s="25"/>
      <c r="Z85" s="25">
        <f t="shared" si="29"/>
        <v>2.5909789999999999E-2</v>
      </c>
      <c r="AA85" s="25">
        <f t="shared" si="30"/>
        <v>0.59670246370000002</v>
      </c>
      <c r="AB85" s="25">
        <v>7.7999999999999999E-4</v>
      </c>
      <c r="AC85" s="25">
        <f t="shared" si="31"/>
        <v>3.8999999999999999E-4</v>
      </c>
    </row>
    <row r="86" spans="1:29" s="15" customFormat="1">
      <c r="A86" s="18">
        <v>334</v>
      </c>
      <c r="B86" s="25">
        <v>-9.0000000000000006E-5</v>
      </c>
      <c r="C86" s="25">
        <v>1.627E-2</v>
      </c>
      <c r="D86" s="25">
        <f t="shared" si="16"/>
        <v>1.5965E-2</v>
      </c>
      <c r="E86" s="25"/>
      <c r="F86" s="25">
        <f t="shared" si="17"/>
        <v>1.509009E-2</v>
      </c>
      <c r="G86" s="25">
        <f t="shared" si="18"/>
        <v>0.34752477270000004</v>
      </c>
      <c r="H86" s="25">
        <v>2.4129999999999999E-2</v>
      </c>
      <c r="I86" s="25">
        <f t="shared" si="19"/>
        <v>2.3824999999999999E-2</v>
      </c>
      <c r="J86" s="25"/>
      <c r="K86" s="25">
        <f t="shared" si="20"/>
        <v>2.2436789999999998E-2</v>
      </c>
      <c r="L86" s="25">
        <f t="shared" si="21"/>
        <v>0.51671927370000004</v>
      </c>
      <c r="M86" s="25">
        <v>2.427E-2</v>
      </c>
      <c r="N86" s="25">
        <f t="shared" si="22"/>
        <v>2.3965E-2</v>
      </c>
      <c r="O86" s="25"/>
      <c r="P86" s="25">
        <f t="shared" si="23"/>
        <v>2.1574590000000001E-2</v>
      </c>
      <c r="Q86" s="25">
        <f t="shared" si="24"/>
        <v>0.49686280770000008</v>
      </c>
      <c r="R86" s="25">
        <v>2.6329999999999999E-2</v>
      </c>
      <c r="S86" s="25">
        <f t="shared" si="25"/>
        <v>2.6025E-2</v>
      </c>
      <c r="T86" s="25"/>
      <c r="U86" s="25">
        <f t="shared" si="26"/>
        <v>2.3964989999999999E-2</v>
      </c>
      <c r="V86" s="25">
        <f t="shared" si="27"/>
        <v>0.55191371970000003</v>
      </c>
      <c r="W86" s="25">
        <v>2.9559999999999999E-2</v>
      </c>
      <c r="X86" s="25">
        <f t="shared" si="28"/>
        <v>2.9255E-2</v>
      </c>
      <c r="Y86" s="25"/>
      <c r="Z86" s="25">
        <f t="shared" si="29"/>
        <v>2.5724790000000001E-2</v>
      </c>
      <c r="AA86" s="25">
        <f t="shared" si="30"/>
        <v>0.5924419137000001</v>
      </c>
      <c r="AB86" s="25">
        <v>6.9999999999999999E-4</v>
      </c>
      <c r="AC86" s="25">
        <f t="shared" si="31"/>
        <v>3.0499999999999999E-4</v>
      </c>
    </row>
    <row r="87" spans="1:29" s="15" customFormat="1">
      <c r="A87" s="18">
        <v>335</v>
      </c>
      <c r="B87" s="25">
        <v>1.0000000000000001E-5</v>
      </c>
      <c r="C87" s="25">
        <v>1.626E-2</v>
      </c>
      <c r="D87" s="25">
        <f t="shared" si="16"/>
        <v>1.5775000000000001E-2</v>
      </c>
      <c r="E87" s="25"/>
      <c r="F87" s="25">
        <f t="shared" si="17"/>
        <v>1.4900090000000001E-2</v>
      </c>
      <c r="G87" s="25">
        <f t="shared" si="18"/>
        <v>0.34314907270000006</v>
      </c>
      <c r="H87" s="25">
        <v>2.3890000000000002E-2</v>
      </c>
      <c r="I87" s="25">
        <f t="shared" si="19"/>
        <v>2.3405000000000002E-2</v>
      </c>
      <c r="J87" s="25"/>
      <c r="K87" s="25">
        <f t="shared" si="20"/>
        <v>2.2016790000000001E-2</v>
      </c>
      <c r="L87" s="25">
        <f t="shared" si="21"/>
        <v>0.50704667370000001</v>
      </c>
      <c r="M87" s="25">
        <v>2.427E-2</v>
      </c>
      <c r="N87" s="25">
        <f t="shared" si="22"/>
        <v>2.3785000000000001E-2</v>
      </c>
      <c r="O87" s="25"/>
      <c r="P87" s="25">
        <f t="shared" si="23"/>
        <v>2.1394590000000002E-2</v>
      </c>
      <c r="Q87" s="25">
        <f t="shared" si="24"/>
        <v>0.49271740770000005</v>
      </c>
      <c r="R87" s="25">
        <v>2.598E-2</v>
      </c>
      <c r="S87" s="25">
        <f t="shared" si="25"/>
        <v>2.5495E-2</v>
      </c>
      <c r="T87" s="25"/>
      <c r="U87" s="25">
        <f t="shared" si="26"/>
        <v>2.3434989999999999E-2</v>
      </c>
      <c r="V87" s="25">
        <f t="shared" si="27"/>
        <v>0.53970781970000004</v>
      </c>
      <c r="W87" s="25">
        <v>2.9149999999999999E-2</v>
      </c>
      <c r="X87" s="25">
        <f t="shared" si="28"/>
        <v>2.8665E-2</v>
      </c>
      <c r="Y87" s="25"/>
      <c r="Z87" s="25">
        <f t="shared" si="29"/>
        <v>2.5134790000000001E-2</v>
      </c>
      <c r="AA87" s="25">
        <f t="shared" si="30"/>
        <v>0.57885421370000001</v>
      </c>
      <c r="AB87" s="25">
        <v>9.6000000000000002E-4</v>
      </c>
      <c r="AC87" s="25">
        <f t="shared" si="31"/>
        <v>4.8500000000000003E-4</v>
      </c>
    </row>
    <row r="88" spans="1:29" s="15" customFormat="1">
      <c r="A88" s="18">
        <v>336</v>
      </c>
      <c r="B88" s="25">
        <v>-1.0000000000000001E-5</v>
      </c>
      <c r="C88" s="25">
        <v>1.619E-2</v>
      </c>
      <c r="D88" s="25">
        <f t="shared" si="16"/>
        <v>1.5719999999999998E-2</v>
      </c>
      <c r="E88" s="25"/>
      <c r="F88" s="25">
        <f t="shared" si="17"/>
        <v>1.4845089999999998E-2</v>
      </c>
      <c r="G88" s="25">
        <f t="shared" si="18"/>
        <v>0.34188242269999997</v>
      </c>
      <c r="H88" s="25">
        <v>2.3709999999999998E-2</v>
      </c>
      <c r="I88" s="25">
        <f t="shared" si="19"/>
        <v>2.3239999999999997E-2</v>
      </c>
      <c r="J88" s="25"/>
      <c r="K88" s="25">
        <f t="shared" si="20"/>
        <v>2.1851789999999996E-2</v>
      </c>
      <c r="L88" s="25">
        <f t="shared" si="21"/>
        <v>0.5032467236999999</v>
      </c>
      <c r="M88" s="25">
        <v>2.426E-2</v>
      </c>
      <c r="N88" s="25">
        <f t="shared" si="22"/>
        <v>2.3789999999999999E-2</v>
      </c>
      <c r="O88" s="25"/>
      <c r="P88" s="25">
        <f t="shared" si="23"/>
        <v>2.139959E-2</v>
      </c>
      <c r="Q88" s="25">
        <f t="shared" si="24"/>
        <v>0.49283255770000001</v>
      </c>
      <c r="R88" s="25">
        <v>2.5749999999999999E-2</v>
      </c>
      <c r="S88" s="25">
        <f t="shared" si="25"/>
        <v>2.5279999999999997E-2</v>
      </c>
      <c r="T88" s="25"/>
      <c r="U88" s="25">
        <f t="shared" si="26"/>
        <v>2.3219989999999996E-2</v>
      </c>
      <c r="V88" s="25">
        <f t="shared" si="27"/>
        <v>0.53475636969999996</v>
      </c>
      <c r="W88" s="25">
        <v>2.9049999999999999E-2</v>
      </c>
      <c r="X88" s="25">
        <f t="shared" si="28"/>
        <v>2.8579999999999998E-2</v>
      </c>
      <c r="Y88" s="25"/>
      <c r="Z88" s="25">
        <f t="shared" si="29"/>
        <v>2.5049789999999999E-2</v>
      </c>
      <c r="AA88" s="25">
        <f t="shared" si="30"/>
        <v>0.57689666370000003</v>
      </c>
      <c r="AB88" s="25">
        <v>9.5E-4</v>
      </c>
      <c r="AC88" s="25">
        <f t="shared" si="31"/>
        <v>4.6999999999999999E-4</v>
      </c>
    </row>
    <row r="89" spans="1:29" s="15" customFormat="1">
      <c r="A89" s="18">
        <v>337</v>
      </c>
      <c r="B89" s="25">
        <v>-3.0000000000000001E-5</v>
      </c>
      <c r="C89" s="25">
        <v>1.618E-2</v>
      </c>
      <c r="D89" s="25">
        <f t="shared" si="16"/>
        <v>1.5640000000000001E-2</v>
      </c>
      <c r="E89" s="25"/>
      <c r="F89" s="25">
        <f t="shared" si="17"/>
        <v>1.4765090000000002E-2</v>
      </c>
      <c r="G89" s="25">
        <f t="shared" si="18"/>
        <v>0.34004002270000006</v>
      </c>
      <c r="H89" s="25">
        <v>2.2870000000000001E-2</v>
      </c>
      <c r="I89" s="25">
        <f t="shared" si="19"/>
        <v>2.2330000000000003E-2</v>
      </c>
      <c r="J89" s="25"/>
      <c r="K89" s="25">
        <f t="shared" si="20"/>
        <v>2.0941790000000002E-2</v>
      </c>
      <c r="L89" s="25">
        <f t="shared" si="21"/>
        <v>0.48228942370000005</v>
      </c>
      <c r="M89" s="25">
        <v>2.393E-2</v>
      </c>
      <c r="N89" s="25">
        <f t="shared" si="22"/>
        <v>2.3390000000000001E-2</v>
      </c>
      <c r="O89" s="25"/>
      <c r="P89" s="25">
        <f t="shared" si="23"/>
        <v>2.0999590000000002E-2</v>
      </c>
      <c r="Q89" s="25">
        <f t="shared" si="24"/>
        <v>0.48362055770000006</v>
      </c>
      <c r="R89" s="25">
        <v>2.5360000000000001E-2</v>
      </c>
      <c r="S89" s="25">
        <f t="shared" si="25"/>
        <v>2.4820000000000002E-2</v>
      </c>
      <c r="T89" s="25"/>
      <c r="U89" s="25">
        <f t="shared" si="26"/>
        <v>2.2759990000000001E-2</v>
      </c>
      <c r="V89" s="25">
        <f t="shared" si="27"/>
        <v>0.52416256970000008</v>
      </c>
      <c r="W89" s="25">
        <v>2.835E-2</v>
      </c>
      <c r="X89" s="25">
        <f t="shared" si="28"/>
        <v>2.7810000000000001E-2</v>
      </c>
      <c r="Y89" s="25"/>
      <c r="Z89" s="25">
        <f t="shared" si="29"/>
        <v>2.4279790000000002E-2</v>
      </c>
      <c r="AA89" s="25">
        <f t="shared" si="30"/>
        <v>0.55916356370000009</v>
      </c>
      <c r="AB89" s="25">
        <v>1.1100000000000001E-3</v>
      </c>
      <c r="AC89" s="25">
        <f t="shared" si="31"/>
        <v>5.4000000000000001E-4</v>
      </c>
    </row>
    <row r="90" spans="1:29" s="15" customFormat="1">
      <c r="A90" s="18">
        <v>338</v>
      </c>
      <c r="B90" s="25">
        <v>-5.0000000000000002E-5</v>
      </c>
      <c r="C90" s="25">
        <v>1.6160000000000001E-2</v>
      </c>
      <c r="D90" s="25">
        <f t="shared" si="16"/>
        <v>1.5665000000000002E-2</v>
      </c>
      <c r="E90" s="25"/>
      <c r="F90" s="25">
        <f t="shared" si="17"/>
        <v>1.4790090000000002E-2</v>
      </c>
      <c r="G90" s="25">
        <f t="shared" si="18"/>
        <v>0.34061577270000004</v>
      </c>
      <c r="H90" s="25">
        <v>2.3130000000000001E-2</v>
      </c>
      <c r="I90" s="25">
        <f t="shared" si="19"/>
        <v>2.2635000000000002E-2</v>
      </c>
      <c r="J90" s="25"/>
      <c r="K90" s="25">
        <f t="shared" si="20"/>
        <v>2.1246790000000002E-2</v>
      </c>
      <c r="L90" s="25">
        <f t="shared" si="21"/>
        <v>0.48931357370000006</v>
      </c>
      <c r="M90" s="25">
        <v>2.3720000000000001E-2</v>
      </c>
      <c r="N90" s="25">
        <f t="shared" si="22"/>
        <v>2.3225000000000003E-2</v>
      </c>
      <c r="O90" s="25"/>
      <c r="P90" s="25">
        <f t="shared" si="23"/>
        <v>2.0834590000000004E-2</v>
      </c>
      <c r="Q90" s="25">
        <f t="shared" si="24"/>
        <v>0.47982060770000012</v>
      </c>
      <c r="R90" s="25">
        <v>2.5590000000000002E-2</v>
      </c>
      <c r="S90" s="25">
        <f t="shared" si="25"/>
        <v>2.5095000000000003E-2</v>
      </c>
      <c r="T90" s="25"/>
      <c r="U90" s="25">
        <f t="shared" si="26"/>
        <v>2.3034990000000002E-2</v>
      </c>
      <c r="V90" s="25">
        <f t="shared" si="27"/>
        <v>0.53049581970000004</v>
      </c>
      <c r="W90" s="25">
        <v>2.819E-2</v>
      </c>
      <c r="X90" s="25">
        <f t="shared" si="28"/>
        <v>2.7695000000000001E-2</v>
      </c>
      <c r="Y90" s="25"/>
      <c r="Z90" s="25">
        <f t="shared" si="29"/>
        <v>2.4164790000000002E-2</v>
      </c>
      <c r="AA90" s="25">
        <f t="shared" si="30"/>
        <v>0.55651511370000006</v>
      </c>
      <c r="AB90" s="25">
        <v>1.0399999999999999E-3</v>
      </c>
      <c r="AC90" s="25">
        <f t="shared" si="31"/>
        <v>4.95E-4</v>
      </c>
    </row>
    <row r="91" spans="1:29" s="15" customFormat="1">
      <c r="A91" s="18">
        <v>339</v>
      </c>
      <c r="B91" s="25">
        <v>5.0000000000000002E-5</v>
      </c>
      <c r="C91" s="25">
        <v>1.609E-2</v>
      </c>
      <c r="D91" s="25">
        <f t="shared" si="16"/>
        <v>1.5440000000000001E-2</v>
      </c>
      <c r="E91" s="25"/>
      <c r="F91" s="25">
        <f t="shared" si="17"/>
        <v>1.4565090000000001E-2</v>
      </c>
      <c r="G91" s="25">
        <f t="shared" si="18"/>
        <v>0.33543402270000006</v>
      </c>
      <c r="H91" s="25">
        <v>2.2429999999999999E-2</v>
      </c>
      <c r="I91" s="25">
        <f t="shared" si="19"/>
        <v>2.1779999999999997E-2</v>
      </c>
      <c r="J91" s="25"/>
      <c r="K91" s="25">
        <f t="shared" si="20"/>
        <v>2.0391789999999996E-2</v>
      </c>
      <c r="L91" s="25">
        <f t="shared" si="21"/>
        <v>0.46962292369999992</v>
      </c>
      <c r="M91" s="25">
        <v>2.3460000000000002E-2</v>
      </c>
      <c r="N91" s="25">
        <f t="shared" si="22"/>
        <v>2.281E-2</v>
      </c>
      <c r="O91" s="25"/>
      <c r="P91" s="25">
        <f t="shared" si="23"/>
        <v>2.0419590000000001E-2</v>
      </c>
      <c r="Q91" s="25">
        <f t="shared" si="24"/>
        <v>0.47026315770000005</v>
      </c>
      <c r="R91" s="25">
        <v>2.4850000000000001E-2</v>
      </c>
      <c r="S91" s="25">
        <f t="shared" si="25"/>
        <v>2.4199999999999999E-2</v>
      </c>
      <c r="T91" s="25"/>
      <c r="U91" s="25">
        <f t="shared" si="26"/>
        <v>2.2139989999999998E-2</v>
      </c>
      <c r="V91" s="25">
        <f t="shared" si="27"/>
        <v>0.50988396969999994</v>
      </c>
      <c r="W91" s="25">
        <v>2.801E-2</v>
      </c>
      <c r="X91" s="25">
        <f t="shared" si="28"/>
        <v>2.7359999999999999E-2</v>
      </c>
      <c r="Y91" s="25"/>
      <c r="Z91" s="25">
        <f t="shared" si="29"/>
        <v>2.382979E-2</v>
      </c>
      <c r="AA91" s="25">
        <f t="shared" si="30"/>
        <v>0.54880006370000001</v>
      </c>
      <c r="AB91" s="25">
        <v>1.25E-3</v>
      </c>
      <c r="AC91" s="25">
        <f t="shared" si="31"/>
        <v>6.4999999999999997E-4</v>
      </c>
    </row>
    <row r="92" spans="1:29" s="15" customFormat="1">
      <c r="A92" s="18">
        <v>340</v>
      </c>
      <c r="B92" s="25">
        <v>-5.0000000000000002E-5</v>
      </c>
      <c r="C92" s="25">
        <v>1.6070000000000001E-2</v>
      </c>
      <c r="D92" s="25">
        <f t="shared" si="16"/>
        <v>1.5520000000000001E-2</v>
      </c>
      <c r="E92" s="25"/>
      <c r="F92" s="25">
        <f t="shared" si="17"/>
        <v>1.4645090000000001E-2</v>
      </c>
      <c r="G92" s="25">
        <f t="shared" si="18"/>
        <v>0.33727642270000002</v>
      </c>
      <c r="H92" s="25">
        <v>2.266E-2</v>
      </c>
      <c r="I92" s="25">
        <f t="shared" si="19"/>
        <v>2.2110000000000001E-2</v>
      </c>
      <c r="J92" s="25"/>
      <c r="K92" s="25">
        <f t="shared" si="20"/>
        <v>2.072179E-2</v>
      </c>
      <c r="L92" s="25">
        <f t="shared" si="21"/>
        <v>0.47722282370000002</v>
      </c>
      <c r="M92" s="25">
        <v>2.3369999999999998E-2</v>
      </c>
      <c r="N92" s="25">
        <f t="shared" si="22"/>
        <v>2.282E-2</v>
      </c>
      <c r="O92" s="25"/>
      <c r="P92" s="25">
        <f t="shared" si="23"/>
        <v>2.0429590000000001E-2</v>
      </c>
      <c r="Q92" s="25">
        <f t="shared" si="24"/>
        <v>0.47049345770000006</v>
      </c>
      <c r="R92" s="25">
        <v>2.4930000000000001E-2</v>
      </c>
      <c r="S92" s="25">
        <f t="shared" si="25"/>
        <v>2.4380000000000002E-2</v>
      </c>
      <c r="T92" s="25"/>
      <c r="U92" s="25">
        <f t="shared" si="26"/>
        <v>2.2319990000000001E-2</v>
      </c>
      <c r="V92" s="25">
        <f t="shared" si="27"/>
        <v>0.51402936970000002</v>
      </c>
      <c r="W92" s="25">
        <v>2.768E-2</v>
      </c>
      <c r="X92" s="25">
        <f t="shared" si="28"/>
        <v>2.7130000000000001E-2</v>
      </c>
      <c r="Y92" s="25"/>
      <c r="Z92" s="25">
        <f t="shared" si="29"/>
        <v>2.3599790000000002E-2</v>
      </c>
      <c r="AA92" s="25">
        <f t="shared" si="30"/>
        <v>0.54350316370000007</v>
      </c>
      <c r="AB92" s="25">
        <v>1.15E-3</v>
      </c>
      <c r="AC92" s="25">
        <f t="shared" si="31"/>
        <v>5.5000000000000003E-4</v>
      </c>
    </row>
    <row r="93" spans="1:29" s="15" customFormat="1">
      <c r="A93" s="18">
        <v>341</v>
      </c>
      <c r="B93" s="25">
        <v>2.0000000000000002E-5</v>
      </c>
      <c r="C93" s="25">
        <v>1.6060000000000001E-2</v>
      </c>
      <c r="D93" s="25">
        <f t="shared" si="16"/>
        <v>1.54E-2</v>
      </c>
      <c r="E93" s="25"/>
      <c r="F93" s="25">
        <f t="shared" si="17"/>
        <v>1.4525090000000001E-2</v>
      </c>
      <c r="G93" s="25">
        <f t="shared" si="18"/>
        <v>0.33451282270000005</v>
      </c>
      <c r="H93" s="25">
        <v>2.1950000000000001E-2</v>
      </c>
      <c r="I93" s="25">
        <f t="shared" si="19"/>
        <v>2.129E-2</v>
      </c>
      <c r="J93" s="25"/>
      <c r="K93" s="25">
        <f t="shared" si="20"/>
        <v>1.9901789999999999E-2</v>
      </c>
      <c r="L93" s="25">
        <f t="shared" si="21"/>
        <v>0.45833822369999999</v>
      </c>
      <c r="M93" s="25">
        <v>2.317E-2</v>
      </c>
      <c r="N93" s="25">
        <f t="shared" si="22"/>
        <v>2.2509999999999999E-2</v>
      </c>
      <c r="O93" s="25"/>
      <c r="P93" s="25">
        <f t="shared" si="23"/>
        <v>2.011959E-2</v>
      </c>
      <c r="Q93" s="25">
        <f t="shared" si="24"/>
        <v>0.46335415769999999</v>
      </c>
      <c r="R93" s="25">
        <v>2.418E-2</v>
      </c>
      <c r="S93" s="25">
        <f t="shared" si="25"/>
        <v>2.3519999999999999E-2</v>
      </c>
      <c r="T93" s="25"/>
      <c r="U93" s="25">
        <f t="shared" si="26"/>
        <v>2.1459989999999998E-2</v>
      </c>
      <c r="V93" s="25">
        <f t="shared" si="27"/>
        <v>0.49422356969999998</v>
      </c>
      <c r="W93" s="25">
        <v>2.7390000000000001E-2</v>
      </c>
      <c r="X93" s="25">
        <f t="shared" si="28"/>
        <v>2.673E-2</v>
      </c>
      <c r="Y93" s="25"/>
      <c r="Z93" s="25">
        <f t="shared" si="29"/>
        <v>2.3199790000000001E-2</v>
      </c>
      <c r="AA93" s="25">
        <f t="shared" si="30"/>
        <v>0.53429116370000007</v>
      </c>
      <c r="AB93" s="25">
        <v>1.2999999999999999E-3</v>
      </c>
      <c r="AC93" s="25">
        <f t="shared" si="31"/>
        <v>6.6E-4</v>
      </c>
    </row>
    <row r="94" spans="1:29" s="15" customFormat="1">
      <c r="A94" s="18">
        <v>342</v>
      </c>
      <c r="B94" s="25">
        <v>-5.0000000000000002E-5</v>
      </c>
      <c r="C94" s="25">
        <v>1.6049999999999998E-2</v>
      </c>
      <c r="D94" s="25">
        <f t="shared" si="16"/>
        <v>1.5434999999999997E-2</v>
      </c>
      <c r="E94" s="25"/>
      <c r="F94" s="25">
        <f t="shared" si="17"/>
        <v>1.4560089999999998E-2</v>
      </c>
      <c r="G94" s="25">
        <f t="shared" si="18"/>
        <v>0.33531887269999999</v>
      </c>
      <c r="H94" s="25">
        <v>2.1999999999999999E-2</v>
      </c>
      <c r="I94" s="25">
        <f t="shared" si="19"/>
        <v>2.1384999999999998E-2</v>
      </c>
      <c r="J94" s="25"/>
      <c r="K94" s="25">
        <f t="shared" si="20"/>
        <v>1.9996789999999997E-2</v>
      </c>
      <c r="L94" s="25">
        <f t="shared" si="21"/>
        <v>0.46052607369999993</v>
      </c>
      <c r="M94" s="25">
        <v>2.2710000000000001E-2</v>
      </c>
      <c r="N94" s="25">
        <f t="shared" si="22"/>
        <v>2.2095E-2</v>
      </c>
      <c r="O94" s="25"/>
      <c r="P94" s="25">
        <f t="shared" si="23"/>
        <v>1.9704590000000001E-2</v>
      </c>
      <c r="Q94" s="25">
        <f t="shared" si="24"/>
        <v>0.45379670770000002</v>
      </c>
      <c r="R94" s="25">
        <v>2.4140000000000002E-2</v>
      </c>
      <c r="S94" s="25">
        <f t="shared" si="25"/>
        <v>2.3525000000000001E-2</v>
      </c>
      <c r="T94" s="25"/>
      <c r="U94" s="25">
        <f t="shared" si="26"/>
        <v>2.146499E-2</v>
      </c>
      <c r="V94" s="25">
        <f t="shared" si="27"/>
        <v>0.49433871970000004</v>
      </c>
      <c r="W94" s="25">
        <v>2.716E-2</v>
      </c>
      <c r="X94" s="25">
        <f t="shared" si="28"/>
        <v>2.6544999999999999E-2</v>
      </c>
      <c r="Y94" s="25"/>
      <c r="Z94" s="25">
        <f t="shared" si="29"/>
        <v>2.301479E-2</v>
      </c>
      <c r="AA94" s="25">
        <f t="shared" si="30"/>
        <v>0.53003061370000004</v>
      </c>
      <c r="AB94" s="25">
        <v>1.2800000000000001E-3</v>
      </c>
      <c r="AC94" s="25">
        <f t="shared" si="31"/>
        <v>6.150000000000001E-4</v>
      </c>
    </row>
    <row r="95" spans="1:29" s="15" customFormat="1">
      <c r="A95" s="18">
        <v>343</v>
      </c>
      <c r="B95" s="25">
        <v>6.8999999999999997E-5</v>
      </c>
      <c r="C95" s="25">
        <v>1.6039999999999999E-2</v>
      </c>
      <c r="D95" s="25">
        <f t="shared" si="16"/>
        <v>1.5280499999999999E-2</v>
      </c>
      <c r="E95" s="25"/>
      <c r="F95" s="25">
        <f t="shared" si="17"/>
        <v>1.4405589999999999E-2</v>
      </c>
      <c r="G95" s="25">
        <f t="shared" si="18"/>
        <v>0.33176073769999997</v>
      </c>
      <c r="H95" s="25">
        <v>2.1340000000000001E-2</v>
      </c>
      <c r="I95" s="25">
        <f t="shared" si="19"/>
        <v>2.0580500000000002E-2</v>
      </c>
      <c r="J95" s="25"/>
      <c r="K95" s="25">
        <f t="shared" si="20"/>
        <v>1.9192290000000001E-2</v>
      </c>
      <c r="L95" s="25">
        <f t="shared" si="21"/>
        <v>0.44199843870000005</v>
      </c>
      <c r="M95" s="25">
        <v>2.206E-2</v>
      </c>
      <c r="N95" s="25">
        <f t="shared" si="22"/>
        <v>2.13005E-2</v>
      </c>
      <c r="O95" s="25"/>
      <c r="P95" s="25">
        <f t="shared" si="23"/>
        <v>1.8910090000000001E-2</v>
      </c>
      <c r="Q95" s="25">
        <f t="shared" si="24"/>
        <v>0.43549937270000005</v>
      </c>
      <c r="R95" s="25">
        <v>2.3429999999999999E-2</v>
      </c>
      <c r="S95" s="25">
        <f t="shared" si="25"/>
        <v>2.26705E-2</v>
      </c>
      <c r="T95" s="25"/>
      <c r="U95" s="25">
        <f t="shared" si="26"/>
        <v>2.0610489999999999E-2</v>
      </c>
      <c r="V95" s="25">
        <f t="shared" si="27"/>
        <v>0.47465958469999997</v>
      </c>
      <c r="W95" s="25">
        <v>2.6620000000000001E-2</v>
      </c>
      <c r="X95" s="25">
        <f t="shared" si="28"/>
        <v>2.5860500000000002E-2</v>
      </c>
      <c r="Y95" s="25"/>
      <c r="Z95" s="25">
        <f t="shared" si="29"/>
        <v>2.2330290000000003E-2</v>
      </c>
      <c r="AA95" s="25">
        <f t="shared" si="30"/>
        <v>0.51426657870000003</v>
      </c>
      <c r="AB95" s="25">
        <v>1.4499999999999999E-3</v>
      </c>
      <c r="AC95" s="25">
        <f t="shared" si="31"/>
        <v>7.5949999999999998E-4</v>
      </c>
    </row>
    <row r="96" spans="1:29" s="15" customFormat="1">
      <c r="A96" s="18">
        <v>344</v>
      </c>
      <c r="B96" s="25">
        <v>3.0000000000000001E-5</v>
      </c>
      <c r="C96" s="25">
        <v>1.558E-2</v>
      </c>
      <c r="D96" s="25">
        <f t="shared" si="16"/>
        <v>1.4835000000000001E-2</v>
      </c>
      <c r="E96" s="25"/>
      <c r="F96" s="25">
        <f t="shared" si="17"/>
        <v>1.3960090000000001E-2</v>
      </c>
      <c r="G96" s="25">
        <f t="shared" si="18"/>
        <v>0.32150087270000005</v>
      </c>
      <c r="H96" s="25">
        <v>2.1360000000000001E-2</v>
      </c>
      <c r="I96" s="25">
        <f t="shared" si="19"/>
        <v>2.0615000000000001E-2</v>
      </c>
      <c r="J96" s="25"/>
      <c r="K96" s="25">
        <f t="shared" si="20"/>
        <v>1.9226790000000001E-2</v>
      </c>
      <c r="L96" s="25">
        <f t="shared" si="21"/>
        <v>0.44279297370000004</v>
      </c>
      <c r="M96" s="25">
        <v>2.2009999999999998E-2</v>
      </c>
      <c r="N96" s="25">
        <f t="shared" si="22"/>
        <v>2.1264999999999999E-2</v>
      </c>
      <c r="O96" s="25"/>
      <c r="P96" s="25">
        <f t="shared" si="23"/>
        <v>1.887459E-2</v>
      </c>
      <c r="Q96" s="25">
        <f t="shared" si="24"/>
        <v>0.43468180770000003</v>
      </c>
      <c r="R96" s="25">
        <v>2.351E-2</v>
      </c>
      <c r="S96" s="25">
        <f t="shared" si="25"/>
        <v>2.2765000000000001E-2</v>
      </c>
      <c r="T96" s="25"/>
      <c r="U96" s="25">
        <f t="shared" si="26"/>
        <v>2.070499E-2</v>
      </c>
      <c r="V96" s="25">
        <f t="shared" si="27"/>
        <v>0.4768359197</v>
      </c>
      <c r="W96" s="25">
        <v>2.6380000000000001E-2</v>
      </c>
      <c r="X96" s="25">
        <f t="shared" si="28"/>
        <v>2.5635000000000002E-2</v>
      </c>
      <c r="Y96" s="25"/>
      <c r="Z96" s="25">
        <f t="shared" si="29"/>
        <v>2.2104790000000003E-2</v>
      </c>
      <c r="AA96" s="25">
        <f t="shared" si="30"/>
        <v>0.50907331370000009</v>
      </c>
      <c r="AB96" s="25">
        <v>1.4599999999999999E-3</v>
      </c>
      <c r="AC96" s="25">
        <f t="shared" si="31"/>
        <v>7.45E-4</v>
      </c>
    </row>
    <row r="97" spans="1:29" s="15" customFormat="1">
      <c r="A97" s="18">
        <v>345</v>
      </c>
      <c r="B97" s="25">
        <v>0</v>
      </c>
      <c r="C97" s="25">
        <v>1.5640000000000001E-2</v>
      </c>
      <c r="D97" s="25">
        <f t="shared" si="16"/>
        <v>1.4940000000000002E-2</v>
      </c>
      <c r="E97" s="25"/>
      <c r="F97" s="25">
        <f t="shared" si="17"/>
        <v>1.4065090000000002E-2</v>
      </c>
      <c r="G97" s="25">
        <f t="shared" si="18"/>
        <v>0.32391902270000006</v>
      </c>
      <c r="H97" s="25">
        <v>2.0930000000000001E-2</v>
      </c>
      <c r="I97" s="25">
        <f t="shared" si="19"/>
        <v>2.0230000000000001E-2</v>
      </c>
      <c r="J97" s="25"/>
      <c r="K97" s="25">
        <f t="shared" si="20"/>
        <v>1.8841790000000001E-2</v>
      </c>
      <c r="L97" s="25">
        <f t="shared" si="21"/>
        <v>0.43392642370000006</v>
      </c>
      <c r="M97" s="25">
        <v>2.1850000000000001E-2</v>
      </c>
      <c r="N97" s="25">
        <f t="shared" si="22"/>
        <v>2.1150000000000002E-2</v>
      </c>
      <c r="O97" s="25"/>
      <c r="P97" s="25">
        <f t="shared" si="23"/>
        <v>1.8759590000000003E-2</v>
      </c>
      <c r="Q97" s="25">
        <f t="shared" si="24"/>
        <v>0.43203335770000006</v>
      </c>
      <c r="R97" s="25">
        <v>2.3310000000000001E-2</v>
      </c>
      <c r="S97" s="25">
        <f t="shared" si="25"/>
        <v>2.2610000000000002E-2</v>
      </c>
      <c r="T97" s="25"/>
      <c r="U97" s="25">
        <f t="shared" si="26"/>
        <v>2.0549990000000001E-2</v>
      </c>
      <c r="V97" s="25">
        <f t="shared" si="27"/>
        <v>0.47326626970000002</v>
      </c>
      <c r="W97" s="25">
        <v>2.623E-2</v>
      </c>
      <c r="X97" s="25">
        <f t="shared" si="28"/>
        <v>2.5530000000000001E-2</v>
      </c>
      <c r="Y97" s="25"/>
      <c r="Z97" s="25">
        <f t="shared" si="29"/>
        <v>2.1999790000000002E-2</v>
      </c>
      <c r="AA97" s="25">
        <f t="shared" si="30"/>
        <v>0.50665516370000008</v>
      </c>
      <c r="AB97" s="25">
        <v>1.4E-3</v>
      </c>
      <c r="AC97" s="25">
        <f t="shared" si="31"/>
        <v>6.9999999999999999E-4</v>
      </c>
    </row>
    <row r="98" spans="1:29" s="15" customFormat="1">
      <c r="A98" s="18">
        <v>346</v>
      </c>
      <c r="B98" s="25">
        <v>4.0000000000000003E-5</v>
      </c>
      <c r="C98" s="25">
        <v>1.519E-2</v>
      </c>
      <c r="D98" s="25">
        <f t="shared" si="16"/>
        <v>1.4435E-2</v>
      </c>
      <c r="E98" s="25"/>
      <c r="F98" s="25">
        <f t="shared" si="17"/>
        <v>1.356009E-2</v>
      </c>
      <c r="G98" s="25">
        <f t="shared" si="18"/>
        <v>0.3122888727</v>
      </c>
      <c r="H98" s="25">
        <v>2.087E-2</v>
      </c>
      <c r="I98" s="25">
        <f t="shared" si="19"/>
        <v>2.0115000000000001E-2</v>
      </c>
      <c r="J98" s="25"/>
      <c r="K98" s="25">
        <f t="shared" si="20"/>
        <v>1.872679E-2</v>
      </c>
      <c r="L98" s="25">
        <f t="shared" si="21"/>
        <v>0.43127797370000004</v>
      </c>
      <c r="M98" s="25">
        <v>2.1659999999999999E-2</v>
      </c>
      <c r="N98" s="25">
        <f t="shared" si="22"/>
        <v>2.0905E-2</v>
      </c>
      <c r="O98" s="25"/>
      <c r="P98" s="25">
        <f t="shared" si="23"/>
        <v>1.8514590000000001E-2</v>
      </c>
      <c r="Q98" s="25">
        <f t="shared" si="24"/>
        <v>0.42639100770000005</v>
      </c>
      <c r="R98" s="25">
        <v>2.307E-2</v>
      </c>
      <c r="S98" s="25">
        <f t="shared" si="25"/>
        <v>2.2315000000000002E-2</v>
      </c>
      <c r="T98" s="25"/>
      <c r="U98" s="25">
        <f t="shared" si="26"/>
        <v>2.025499E-2</v>
      </c>
      <c r="V98" s="25">
        <f t="shared" si="27"/>
        <v>0.46647241970000003</v>
      </c>
      <c r="W98" s="25">
        <v>2.5860000000000001E-2</v>
      </c>
      <c r="X98" s="25">
        <f t="shared" si="28"/>
        <v>2.5105000000000002E-2</v>
      </c>
      <c r="Y98" s="25"/>
      <c r="Z98" s="25">
        <f t="shared" si="29"/>
        <v>2.1574790000000003E-2</v>
      </c>
      <c r="AA98" s="25">
        <f t="shared" si="30"/>
        <v>0.49686741370000009</v>
      </c>
      <c r="AB98" s="25">
        <v>1.47E-3</v>
      </c>
      <c r="AC98" s="25">
        <f t="shared" si="31"/>
        <v>7.5500000000000003E-4</v>
      </c>
    </row>
    <row r="99" spans="1:29" s="15" customFormat="1">
      <c r="A99" s="18">
        <v>347</v>
      </c>
      <c r="B99" s="25">
        <v>1E-4</v>
      </c>
      <c r="C99" s="25">
        <v>1.516E-2</v>
      </c>
      <c r="D99" s="25">
        <f t="shared" si="16"/>
        <v>1.4364999999999999E-2</v>
      </c>
      <c r="E99" s="25"/>
      <c r="F99" s="25">
        <f t="shared" si="17"/>
        <v>1.349009E-2</v>
      </c>
      <c r="G99" s="25">
        <f t="shared" si="18"/>
        <v>0.31067677269999999</v>
      </c>
      <c r="H99" s="25">
        <v>2.0279999999999999E-2</v>
      </c>
      <c r="I99" s="25">
        <f t="shared" si="19"/>
        <v>1.9484999999999999E-2</v>
      </c>
      <c r="J99" s="25"/>
      <c r="K99" s="25">
        <f t="shared" si="20"/>
        <v>1.8096789999999998E-2</v>
      </c>
      <c r="L99" s="25">
        <f t="shared" si="21"/>
        <v>0.41676907369999999</v>
      </c>
      <c r="M99" s="25">
        <v>2.12E-2</v>
      </c>
      <c r="N99" s="25">
        <f t="shared" si="22"/>
        <v>2.0405E-2</v>
      </c>
      <c r="O99" s="25"/>
      <c r="P99" s="25">
        <f t="shared" si="23"/>
        <v>1.801459E-2</v>
      </c>
      <c r="Q99" s="25">
        <f t="shared" si="24"/>
        <v>0.41487600770000005</v>
      </c>
      <c r="R99" s="25">
        <v>2.2540000000000001E-2</v>
      </c>
      <c r="S99" s="25">
        <f t="shared" si="25"/>
        <v>2.1745E-2</v>
      </c>
      <c r="T99" s="25"/>
      <c r="U99" s="25">
        <f t="shared" si="26"/>
        <v>1.9684989999999999E-2</v>
      </c>
      <c r="V99" s="25">
        <f t="shared" si="27"/>
        <v>0.45334531970000003</v>
      </c>
      <c r="W99" s="25">
        <v>2.5499999999999998E-2</v>
      </c>
      <c r="X99" s="25">
        <f t="shared" si="28"/>
        <v>2.4704999999999998E-2</v>
      </c>
      <c r="Y99" s="25"/>
      <c r="Z99" s="25">
        <f t="shared" si="29"/>
        <v>2.1174789999999999E-2</v>
      </c>
      <c r="AA99" s="25">
        <f t="shared" si="30"/>
        <v>0.48765541369999998</v>
      </c>
      <c r="AB99" s="25">
        <v>1.49E-3</v>
      </c>
      <c r="AC99" s="25">
        <f t="shared" si="31"/>
        <v>7.9500000000000003E-4</v>
      </c>
    </row>
    <row r="100" spans="1:29" s="15" customFormat="1">
      <c r="A100" s="18">
        <v>348</v>
      </c>
      <c r="B100" s="25">
        <v>-2.0000000000000002E-5</v>
      </c>
      <c r="C100" s="25">
        <v>1.473E-2</v>
      </c>
      <c r="D100" s="25">
        <f t="shared" si="16"/>
        <v>1.4035000000000001E-2</v>
      </c>
      <c r="E100" s="25"/>
      <c r="F100" s="25">
        <f t="shared" si="17"/>
        <v>1.3160090000000001E-2</v>
      </c>
      <c r="G100" s="25">
        <f t="shared" si="18"/>
        <v>0.30307687270000006</v>
      </c>
      <c r="H100" s="25">
        <v>2.027E-2</v>
      </c>
      <c r="I100" s="25">
        <f t="shared" si="19"/>
        <v>1.9574999999999999E-2</v>
      </c>
      <c r="J100" s="25"/>
      <c r="K100" s="25">
        <f t="shared" si="20"/>
        <v>1.8186789999999998E-2</v>
      </c>
      <c r="L100" s="25">
        <f t="shared" si="21"/>
        <v>0.41884177369999998</v>
      </c>
      <c r="M100" s="25">
        <v>2.104E-2</v>
      </c>
      <c r="N100" s="25">
        <f t="shared" si="22"/>
        <v>2.0344999999999999E-2</v>
      </c>
      <c r="O100" s="25"/>
      <c r="P100" s="25">
        <f t="shared" si="23"/>
        <v>1.7954589999999999E-2</v>
      </c>
      <c r="Q100" s="25">
        <f t="shared" si="24"/>
        <v>0.4134942077</v>
      </c>
      <c r="R100" s="25">
        <v>2.264E-2</v>
      </c>
      <c r="S100" s="25">
        <f t="shared" si="25"/>
        <v>2.1944999999999999E-2</v>
      </c>
      <c r="T100" s="25"/>
      <c r="U100" s="25">
        <f t="shared" si="26"/>
        <v>1.9884989999999998E-2</v>
      </c>
      <c r="V100" s="25">
        <f t="shared" si="27"/>
        <v>0.45795131969999997</v>
      </c>
      <c r="W100" s="25">
        <v>2.5360000000000001E-2</v>
      </c>
      <c r="X100" s="25">
        <f t="shared" si="28"/>
        <v>2.4664999999999999E-2</v>
      </c>
      <c r="Y100" s="25"/>
      <c r="Z100" s="25">
        <f t="shared" si="29"/>
        <v>2.1134790000000001E-2</v>
      </c>
      <c r="AA100" s="25">
        <f t="shared" si="30"/>
        <v>0.48673421370000003</v>
      </c>
      <c r="AB100" s="25">
        <v>1.41E-3</v>
      </c>
      <c r="AC100" s="25">
        <f t="shared" si="31"/>
        <v>6.9499999999999998E-4</v>
      </c>
    </row>
    <row r="101" spans="1:29" s="15" customFormat="1">
      <c r="A101" s="18">
        <v>349</v>
      </c>
      <c r="B101" s="25">
        <v>9.0000000000000006E-5</v>
      </c>
      <c r="C101" s="25">
        <v>1.491E-2</v>
      </c>
      <c r="D101" s="25">
        <f t="shared" si="16"/>
        <v>1.4079999999999999E-2</v>
      </c>
      <c r="E101" s="25"/>
      <c r="F101" s="25">
        <f t="shared" si="17"/>
        <v>1.3205089999999999E-2</v>
      </c>
      <c r="G101" s="25">
        <f t="shared" si="18"/>
        <v>0.30411322270000002</v>
      </c>
      <c r="H101" s="25">
        <v>1.9810000000000001E-2</v>
      </c>
      <c r="I101" s="25">
        <f t="shared" si="19"/>
        <v>1.898E-2</v>
      </c>
      <c r="J101" s="25"/>
      <c r="K101" s="25">
        <f t="shared" si="20"/>
        <v>1.759179E-2</v>
      </c>
      <c r="L101" s="25">
        <f t="shared" si="21"/>
        <v>0.40513892369999999</v>
      </c>
      <c r="M101" s="25">
        <v>2.0709999999999999E-2</v>
      </c>
      <c r="N101" s="25">
        <f t="shared" si="22"/>
        <v>1.9879999999999998E-2</v>
      </c>
      <c r="O101" s="25"/>
      <c r="P101" s="25">
        <f t="shared" si="23"/>
        <v>1.7489589999999999E-2</v>
      </c>
      <c r="Q101" s="25">
        <f t="shared" si="24"/>
        <v>0.40278525770000001</v>
      </c>
      <c r="R101" s="25">
        <v>2.223E-2</v>
      </c>
      <c r="S101" s="25">
        <f t="shared" si="25"/>
        <v>2.1399999999999999E-2</v>
      </c>
      <c r="T101" s="25"/>
      <c r="U101" s="25">
        <f t="shared" si="26"/>
        <v>1.9339989999999998E-2</v>
      </c>
      <c r="V101" s="25">
        <f t="shared" si="27"/>
        <v>0.44539996969999995</v>
      </c>
      <c r="W101" s="25">
        <v>2.5090000000000001E-2</v>
      </c>
      <c r="X101" s="25">
        <f t="shared" si="28"/>
        <v>2.426E-2</v>
      </c>
      <c r="Y101" s="25"/>
      <c r="Z101" s="25">
        <f t="shared" si="29"/>
        <v>2.0729790000000001E-2</v>
      </c>
      <c r="AA101" s="25">
        <f t="shared" si="30"/>
        <v>0.47740706370000008</v>
      </c>
      <c r="AB101" s="25">
        <v>1.57E-3</v>
      </c>
      <c r="AC101" s="25">
        <f t="shared" si="31"/>
        <v>8.3000000000000001E-4</v>
      </c>
    </row>
    <row r="102" spans="1:29" s="15" customFormat="1">
      <c r="A102" s="18">
        <v>350</v>
      </c>
      <c r="B102" s="25">
        <v>-1.4999999999999999E-4</v>
      </c>
      <c r="C102" s="25">
        <v>1.4590000000000001E-2</v>
      </c>
      <c r="D102" s="25">
        <f t="shared" si="16"/>
        <v>1.3940000000000001E-2</v>
      </c>
      <c r="E102" s="25"/>
      <c r="F102" s="25">
        <f t="shared" si="17"/>
        <v>1.3065090000000001E-2</v>
      </c>
      <c r="G102" s="25">
        <f t="shared" si="18"/>
        <v>0.30088902270000006</v>
      </c>
      <c r="H102" s="25">
        <v>1.975E-2</v>
      </c>
      <c r="I102" s="25">
        <f t="shared" si="19"/>
        <v>1.9099999999999999E-2</v>
      </c>
      <c r="J102" s="25"/>
      <c r="K102" s="25">
        <f t="shared" si="20"/>
        <v>1.7711789999999998E-2</v>
      </c>
      <c r="L102" s="25">
        <f t="shared" si="21"/>
        <v>0.40790252369999996</v>
      </c>
      <c r="M102" s="25">
        <v>2.053E-2</v>
      </c>
      <c r="N102" s="25">
        <f t="shared" si="22"/>
        <v>1.9879999999999998E-2</v>
      </c>
      <c r="O102" s="25"/>
      <c r="P102" s="25">
        <f t="shared" si="23"/>
        <v>1.7489589999999999E-2</v>
      </c>
      <c r="Q102" s="25">
        <f t="shared" si="24"/>
        <v>0.40278525770000001</v>
      </c>
      <c r="R102" s="25">
        <v>2.24E-2</v>
      </c>
      <c r="S102" s="25">
        <f t="shared" si="25"/>
        <v>2.1749999999999999E-2</v>
      </c>
      <c r="T102" s="25"/>
      <c r="U102" s="25">
        <f t="shared" si="26"/>
        <v>1.9689989999999997E-2</v>
      </c>
      <c r="V102" s="25">
        <f t="shared" si="27"/>
        <v>0.45346046969999998</v>
      </c>
      <c r="W102" s="25">
        <v>2.4889999999999999E-2</v>
      </c>
      <c r="X102" s="25">
        <f t="shared" si="28"/>
        <v>2.4239999999999998E-2</v>
      </c>
      <c r="Y102" s="25"/>
      <c r="Z102" s="25">
        <f t="shared" si="29"/>
        <v>2.0709789999999999E-2</v>
      </c>
      <c r="AA102" s="25">
        <f t="shared" si="30"/>
        <v>0.47694646369999999</v>
      </c>
      <c r="AB102" s="25">
        <v>1.4499999999999999E-3</v>
      </c>
      <c r="AC102" s="25">
        <f t="shared" si="31"/>
        <v>6.4999999999999997E-4</v>
      </c>
    </row>
    <row r="103" spans="1:29" s="15" customFormat="1">
      <c r="A103" s="18">
        <v>351</v>
      </c>
      <c r="B103" s="25">
        <v>0</v>
      </c>
      <c r="C103" s="25">
        <v>1.4370000000000001E-2</v>
      </c>
      <c r="D103" s="25">
        <f t="shared" si="16"/>
        <v>1.3595000000000001E-2</v>
      </c>
      <c r="E103" s="25"/>
      <c r="F103" s="25">
        <f t="shared" si="17"/>
        <v>1.2720090000000002E-2</v>
      </c>
      <c r="G103" s="25">
        <f t="shared" si="18"/>
        <v>0.29294367270000005</v>
      </c>
      <c r="H103" s="25">
        <v>1.9269999999999999E-2</v>
      </c>
      <c r="I103" s="25">
        <f t="shared" si="19"/>
        <v>1.8494999999999998E-2</v>
      </c>
      <c r="J103" s="25"/>
      <c r="K103" s="25">
        <f t="shared" si="20"/>
        <v>1.7106789999999997E-2</v>
      </c>
      <c r="L103" s="25">
        <f t="shared" si="21"/>
        <v>0.39396937369999996</v>
      </c>
      <c r="M103" s="25">
        <v>2.017E-2</v>
      </c>
      <c r="N103" s="25">
        <f t="shared" si="22"/>
        <v>1.9394999999999999E-2</v>
      </c>
      <c r="O103" s="25"/>
      <c r="P103" s="25">
        <f t="shared" si="23"/>
        <v>1.700459E-2</v>
      </c>
      <c r="Q103" s="25">
        <f t="shared" si="24"/>
        <v>0.39161570770000004</v>
      </c>
      <c r="R103" s="25">
        <v>2.1520000000000001E-2</v>
      </c>
      <c r="S103" s="25">
        <f t="shared" si="25"/>
        <v>2.0745E-2</v>
      </c>
      <c r="T103" s="25"/>
      <c r="U103" s="25">
        <f t="shared" si="26"/>
        <v>1.8684989999999999E-2</v>
      </c>
      <c r="V103" s="25">
        <f t="shared" si="27"/>
        <v>0.43031531969999998</v>
      </c>
      <c r="W103" s="25">
        <v>2.4379999999999999E-2</v>
      </c>
      <c r="X103" s="25">
        <f t="shared" si="28"/>
        <v>2.3604999999999998E-2</v>
      </c>
      <c r="Y103" s="25"/>
      <c r="Z103" s="25">
        <f t="shared" si="29"/>
        <v>2.0074789999999999E-2</v>
      </c>
      <c r="AA103" s="25">
        <f t="shared" si="30"/>
        <v>0.46232241369999999</v>
      </c>
      <c r="AB103" s="25">
        <v>1.5499999999999999E-3</v>
      </c>
      <c r="AC103" s="25">
        <f t="shared" si="31"/>
        <v>7.7499999999999997E-4</v>
      </c>
    </row>
    <row r="104" spans="1:29" s="15" customFormat="1">
      <c r="A104" s="18">
        <v>352</v>
      </c>
      <c r="B104" s="25">
        <v>2.0000000000000002E-5</v>
      </c>
      <c r="C104" s="25">
        <v>1.4080000000000001E-2</v>
      </c>
      <c r="D104" s="25">
        <f t="shared" si="16"/>
        <v>1.3315E-2</v>
      </c>
      <c r="E104" s="25"/>
      <c r="F104" s="25">
        <f t="shared" si="17"/>
        <v>1.2440090000000001E-2</v>
      </c>
      <c r="G104" s="25">
        <f t="shared" si="18"/>
        <v>0.28649527270000003</v>
      </c>
      <c r="H104" s="25">
        <v>1.908E-2</v>
      </c>
      <c r="I104" s="25">
        <f t="shared" si="19"/>
        <v>1.8314999999999998E-2</v>
      </c>
      <c r="J104" s="25"/>
      <c r="K104" s="25">
        <f t="shared" si="20"/>
        <v>1.6926789999999997E-2</v>
      </c>
      <c r="L104" s="25">
        <f t="shared" si="21"/>
        <v>0.38982397369999994</v>
      </c>
      <c r="M104" s="25">
        <v>1.9949999999999999E-2</v>
      </c>
      <c r="N104" s="25">
        <f t="shared" si="22"/>
        <v>1.9185000000000001E-2</v>
      </c>
      <c r="O104" s="25"/>
      <c r="P104" s="25">
        <f t="shared" si="23"/>
        <v>1.6794590000000002E-2</v>
      </c>
      <c r="Q104" s="25">
        <f t="shared" si="24"/>
        <v>0.38677940770000008</v>
      </c>
      <c r="R104" s="25">
        <v>2.1340000000000001E-2</v>
      </c>
      <c r="S104" s="25">
        <f t="shared" si="25"/>
        <v>2.0575000000000003E-2</v>
      </c>
      <c r="T104" s="25"/>
      <c r="U104" s="25">
        <f t="shared" si="26"/>
        <v>1.8514990000000002E-2</v>
      </c>
      <c r="V104" s="25">
        <f t="shared" si="27"/>
        <v>0.42640021970000008</v>
      </c>
      <c r="W104" s="25">
        <v>2.4199999999999999E-2</v>
      </c>
      <c r="X104" s="25">
        <f t="shared" si="28"/>
        <v>2.3434999999999997E-2</v>
      </c>
      <c r="Y104" s="25"/>
      <c r="Z104" s="25">
        <f t="shared" si="29"/>
        <v>1.9904789999999999E-2</v>
      </c>
      <c r="AA104" s="25">
        <f t="shared" si="30"/>
        <v>0.45840731369999999</v>
      </c>
      <c r="AB104" s="25">
        <v>1.5100000000000001E-3</v>
      </c>
      <c r="AC104" s="25">
        <f t="shared" si="31"/>
        <v>7.6500000000000005E-4</v>
      </c>
    </row>
    <row r="105" spans="1:29" s="15" customFormat="1">
      <c r="A105" s="18">
        <v>353</v>
      </c>
      <c r="B105" s="25">
        <v>3.0000000000000001E-5</v>
      </c>
      <c r="C105" s="25">
        <v>1.401E-2</v>
      </c>
      <c r="D105" s="25">
        <f t="shared" si="16"/>
        <v>1.3195E-2</v>
      </c>
      <c r="E105" s="25"/>
      <c r="F105" s="25">
        <f t="shared" si="17"/>
        <v>1.2320090000000001E-2</v>
      </c>
      <c r="G105" s="25">
        <f t="shared" si="18"/>
        <v>0.28373167270000005</v>
      </c>
      <c r="H105" s="25">
        <v>1.8759999999999999E-2</v>
      </c>
      <c r="I105" s="25">
        <f t="shared" si="19"/>
        <v>1.7944999999999999E-2</v>
      </c>
      <c r="J105" s="25"/>
      <c r="K105" s="25">
        <f t="shared" si="20"/>
        <v>1.6556789999999998E-2</v>
      </c>
      <c r="L105" s="25">
        <f t="shared" si="21"/>
        <v>0.38130287369999999</v>
      </c>
      <c r="M105" s="25">
        <v>1.975E-2</v>
      </c>
      <c r="N105" s="25">
        <f t="shared" si="22"/>
        <v>1.8935E-2</v>
      </c>
      <c r="O105" s="25"/>
      <c r="P105" s="25">
        <f t="shared" si="23"/>
        <v>1.6544590000000001E-2</v>
      </c>
      <c r="Q105" s="25">
        <f t="shared" si="24"/>
        <v>0.38102190770000005</v>
      </c>
      <c r="R105" s="25">
        <v>2.111E-2</v>
      </c>
      <c r="S105" s="25">
        <f t="shared" si="25"/>
        <v>2.0295000000000001E-2</v>
      </c>
      <c r="T105" s="25"/>
      <c r="U105" s="25">
        <f t="shared" si="26"/>
        <v>1.823499E-2</v>
      </c>
      <c r="V105" s="25">
        <f t="shared" si="27"/>
        <v>0.41995181970000001</v>
      </c>
      <c r="W105" s="25">
        <v>2.3890000000000002E-2</v>
      </c>
      <c r="X105" s="25">
        <f t="shared" si="28"/>
        <v>2.3075000000000002E-2</v>
      </c>
      <c r="Y105" s="25"/>
      <c r="Z105" s="25">
        <f t="shared" si="29"/>
        <v>1.9544790000000003E-2</v>
      </c>
      <c r="AA105" s="25">
        <f t="shared" si="30"/>
        <v>0.45011651370000011</v>
      </c>
      <c r="AB105" s="25">
        <v>1.6000000000000001E-3</v>
      </c>
      <c r="AC105" s="25">
        <f t="shared" si="31"/>
        <v>8.1500000000000008E-4</v>
      </c>
    </row>
    <row r="106" spans="1:29" s="15" customFormat="1">
      <c r="A106" s="18">
        <v>354</v>
      </c>
      <c r="B106" s="25">
        <v>0</v>
      </c>
      <c r="C106" s="25">
        <v>1.3729999999999999E-2</v>
      </c>
      <c r="D106" s="25">
        <f t="shared" si="16"/>
        <v>1.2964999999999999E-2</v>
      </c>
      <c r="E106" s="25"/>
      <c r="F106" s="25">
        <f t="shared" si="17"/>
        <v>1.209009E-2</v>
      </c>
      <c r="G106" s="25">
        <f t="shared" si="18"/>
        <v>0.2784347727</v>
      </c>
      <c r="H106" s="25">
        <v>1.8540000000000001E-2</v>
      </c>
      <c r="I106" s="25">
        <f t="shared" si="19"/>
        <v>1.7775000000000003E-2</v>
      </c>
      <c r="J106" s="25"/>
      <c r="K106" s="25">
        <f t="shared" si="20"/>
        <v>1.6386790000000002E-2</v>
      </c>
      <c r="L106" s="25">
        <f t="shared" si="21"/>
        <v>0.37738777370000004</v>
      </c>
      <c r="M106" s="25">
        <v>1.951E-2</v>
      </c>
      <c r="N106" s="25">
        <f t="shared" si="22"/>
        <v>1.8745000000000001E-2</v>
      </c>
      <c r="O106" s="25"/>
      <c r="P106" s="25">
        <f t="shared" si="23"/>
        <v>1.6354590000000002E-2</v>
      </c>
      <c r="Q106" s="25">
        <f t="shared" si="24"/>
        <v>0.37664620770000007</v>
      </c>
      <c r="R106" s="25">
        <v>2.104E-2</v>
      </c>
      <c r="S106" s="25">
        <f t="shared" si="25"/>
        <v>2.0275000000000001E-2</v>
      </c>
      <c r="T106" s="25"/>
      <c r="U106" s="25">
        <f t="shared" si="26"/>
        <v>1.821499E-2</v>
      </c>
      <c r="V106" s="25">
        <f t="shared" si="27"/>
        <v>0.41949121970000003</v>
      </c>
      <c r="W106" s="25">
        <v>2.376E-2</v>
      </c>
      <c r="X106" s="25">
        <f t="shared" si="28"/>
        <v>2.2995000000000002E-2</v>
      </c>
      <c r="Y106" s="25"/>
      <c r="Z106" s="25">
        <f t="shared" si="29"/>
        <v>1.9464790000000003E-2</v>
      </c>
      <c r="AA106" s="25">
        <f t="shared" si="30"/>
        <v>0.44827411370000009</v>
      </c>
      <c r="AB106" s="25">
        <v>1.5299999999999999E-3</v>
      </c>
      <c r="AC106" s="25">
        <f t="shared" si="31"/>
        <v>7.6499999999999995E-4</v>
      </c>
    </row>
    <row r="107" spans="1:29" s="15" customFormat="1">
      <c r="A107" s="18">
        <v>355</v>
      </c>
      <c r="B107" s="25">
        <v>1.0000000000000001E-5</v>
      </c>
      <c r="C107" s="25">
        <v>1.3599999999999999E-2</v>
      </c>
      <c r="D107" s="25">
        <f t="shared" si="16"/>
        <v>1.2834999999999999E-2</v>
      </c>
      <c r="E107" s="25"/>
      <c r="F107" s="25">
        <f t="shared" si="17"/>
        <v>1.196009E-2</v>
      </c>
      <c r="G107" s="25">
        <f t="shared" si="18"/>
        <v>0.27544087270000001</v>
      </c>
      <c r="H107" s="25">
        <v>1.8169999999999999E-2</v>
      </c>
      <c r="I107" s="25">
        <f t="shared" si="19"/>
        <v>1.7404999999999997E-2</v>
      </c>
      <c r="J107" s="25"/>
      <c r="K107" s="25">
        <f t="shared" si="20"/>
        <v>1.6016789999999996E-2</v>
      </c>
      <c r="L107" s="25">
        <f t="shared" si="21"/>
        <v>0.36886667369999993</v>
      </c>
      <c r="M107" s="25">
        <v>1.9199999999999998E-2</v>
      </c>
      <c r="N107" s="25">
        <f t="shared" si="22"/>
        <v>1.8435E-2</v>
      </c>
      <c r="O107" s="25"/>
      <c r="P107" s="25">
        <f t="shared" si="23"/>
        <v>1.6044590000000001E-2</v>
      </c>
      <c r="Q107" s="25">
        <f t="shared" si="24"/>
        <v>0.36950690770000005</v>
      </c>
      <c r="R107" s="25">
        <v>2.0590000000000001E-2</v>
      </c>
      <c r="S107" s="25">
        <f t="shared" si="25"/>
        <v>1.9825000000000002E-2</v>
      </c>
      <c r="T107" s="25"/>
      <c r="U107" s="25">
        <f t="shared" si="26"/>
        <v>1.7764990000000001E-2</v>
      </c>
      <c r="V107" s="25">
        <f t="shared" si="27"/>
        <v>0.40912771970000006</v>
      </c>
      <c r="W107" s="25">
        <v>2.341E-2</v>
      </c>
      <c r="X107" s="25">
        <f t="shared" si="28"/>
        <v>2.2644999999999998E-2</v>
      </c>
      <c r="Y107" s="25"/>
      <c r="Z107" s="25">
        <f t="shared" si="29"/>
        <v>1.911479E-2</v>
      </c>
      <c r="AA107" s="25">
        <f t="shared" si="30"/>
        <v>0.44021361370000001</v>
      </c>
      <c r="AB107" s="25">
        <v>1.5200000000000001E-3</v>
      </c>
      <c r="AC107" s="25">
        <f t="shared" si="31"/>
        <v>7.6500000000000005E-4</v>
      </c>
    </row>
    <row r="108" spans="1:29" s="15" customFormat="1">
      <c r="A108" s="18">
        <v>356</v>
      </c>
      <c r="B108" s="25">
        <v>9.0000000000000006E-5</v>
      </c>
      <c r="C108" s="25">
        <v>1.355E-2</v>
      </c>
      <c r="D108" s="25">
        <f t="shared" si="16"/>
        <v>1.2704999999999999E-2</v>
      </c>
      <c r="E108" s="25"/>
      <c r="F108" s="25">
        <f t="shared" si="17"/>
        <v>1.183009E-2</v>
      </c>
      <c r="G108" s="25">
        <f t="shared" si="18"/>
        <v>0.27244697270000001</v>
      </c>
      <c r="H108" s="25">
        <v>1.8020000000000001E-2</v>
      </c>
      <c r="I108" s="25">
        <f t="shared" si="19"/>
        <v>1.7175000000000003E-2</v>
      </c>
      <c r="J108" s="25"/>
      <c r="K108" s="25">
        <f t="shared" si="20"/>
        <v>1.5786790000000002E-2</v>
      </c>
      <c r="L108" s="25">
        <f t="shared" si="21"/>
        <v>0.36356977370000004</v>
      </c>
      <c r="M108" s="25">
        <v>1.932E-2</v>
      </c>
      <c r="N108" s="25">
        <f t="shared" si="22"/>
        <v>1.8475000000000002E-2</v>
      </c>
      <c r="O108" s="25"/>
      <c r="P108" s="25">
        <f t="shared" si="23"/>
        <v>1.6084590000000003E-2</v>
      </c>
      <c r="Q108" s="25">
        <f t="shared" si="24"/>
        <v>0.37042810770000006</v>
      </c>
      <c r="R108" s="25">
        <v>2.0539999999999999E-2</v>
      </c>
      <c r="S108" s="25">
        <f t="shared" si="25"/>
        <v>1.9695000000000001E-2</v>
      </c>
      <c r="T108" s="25"/>
      <c r="U108" s="25">
        <f t="shared" si="26"/>
        <v>1.763499E-2</v>
      </c>
      <c r="V108" s="25">
        <f t="shared" si="27"/>
        <v>0.40613381970000001</v>
      </c>
      <c r="W108" s="25">
        <v>2.3259999999999999E-2</v>
      </c>
      <c r="X108" s="25">
        <f t="shared" si="28"/>
        <v>2.2415000000000001E-2</v>
      </c>
      <c r="Y108" s="25"/>
      <c r="Z108" s="25">
        <f t="shared" si="29"/>
        <v>1.8884790000000002E-2</v>
      </c>
      <c r="AA108" s="25">
        <f t="shared" si="30"/>
        <v>0.43491671370000007</v>
      </c>
      <c r="AB108" s="25">
        <v>1.6000000000000001E-3</v>
      </c>
      <c r="AC108" s="25">
        <f t="shared" si="31"/>
        <v>8.4500000000000005E-4</v>
      </c>
    </row>
    <row r="109" spans="1:29" s="15" customFormat="1">
      <c r="A109" s="18">
        <v>357</v>
      </c>
      <c r="B109" s="25">
        <v>-3.0000000000000001E-5</v>
      </c>
      <c r="C109" s="25">
        <v>1.32E-2</v>
      </c>
      <c r="D109" s="25">
        <f t="shared" si="16"/>
        <v>1.2455000000000001E-2</v>
      </c>
      <c r="E109" s="25"/>
      <c r="F109" s="25">
        <f t="shared" si="17"/>
        <v>1.1580090000000001E-2</v>
      </c>
      <c r="G109" s="25">
        <f t="shared" si="18"/>
        <v>0.26668947270000004</v>
      </c>
      <c r="H109" s="25">
        <v>1.7610000000000001E-2</v>
      </c>
      <c r="I109" s="25">
        <f t="shared" si="19"/>
        <v>1.6865000000000002E-2</v>
      </c>
      <c r="J109" s="25"/>
      <c r="K109" s="25">
        <f t="shared" si="20"/>
        <v>1.5476790000000001E-2</v>
      </c>
      <c r="L109" s="25">
        <f t="shared" si="21"/>
        <v>0.35643047370000003</v>
      </c>
      <c r="M109" s="25">
        <v>1.8790000000000001E-2</v>
      </c>
      <c r="N109" s="25">
        <f t="shared" si="22"/>
        <v>1.8045000000000002E-2</v>
      </c>
      <c r="O109" s="25"/>
      <c r="P109" s="25">
        <f t="shared" si="23"/>
        <v>1.5654590000000003E-2</v>
      </c>
      <c r="Q109" s="25">
        <f t="shared" si="24"/>
        <v>0.36052520770000007</v>
      </c>
      <c r="R109" s="25">
        <v>2.0129999999999999E-2</v>
      </c>
      <c r="S109" s="25">
        <f t="shared" si="25"/>
        <v>1.9384999999999999E-2</v>
      </c>
      <c r="T109" s="25"/>
      <c r="U109" s="25">
        <f t="shared" si="26"/>
        <v>1.7324989999999998E-2</v>
      </c>
      <c r="V109" s="25">
        <f t="shared" si="27"/>
        <v>0.39899451969999999</v>
      </c>
      <c r="W109" s="25">
        <v>2.2849999999999999E-2</v>
      </c>
      <c r="X109" s="25">
        <f t="shared" si="28"/>
        <v>2.2105E-2</v>
      </c>
      <c r="Y109" s="25"/>
      <c r="Z109" s="25">
        <f t="shared" si="29"/>
        <v>1.8574790000000001E-2</v>
      </c>
      <c r="AA109" s="25">
        <f t="shared" si="30"/>
        <v>0.42777741370000005</v>
      </c>
      <c r="AB109" s="25">
        <v>1.5200000000000001E-3</v>
      </c>
      <c r="AC109" s="25">
        <f t="shared" si="31"/>
        <v>7.45E-4</v>
      </c>
    </row>
    <row r="110" spans="1:29" s="15" customFormat="1">
      <c r="A110" s="18">
        <v>358</v>
      </c>
      <c r="B110" s="25">
        <v>1.0000000000000001E-5</v>
      </c>
      <c r="C110" s="25">
        <v>1.32E-2</v>
      </c>
      <c r="D110" s="25">
        <f t="shared" si="16"/>
        <v>1.238E-2</v>
      </c>
      <c r="E110" s="25"/>
      <c r="F110" s="25">
        <f t="shared" si="17"/>
        <v>1.1505090000000001E-2</v>
      </c>
      <c r="G110" s="25">
        <f t="shared" si="18"/>
        <v>0.26496222270000003</v>
      </c>
      <c r="H110" s="25">
        <v>1.787E-2</v>
      </c>
      <c r="I110" s="25">
        <f t="shared" si="19"/>
        <v>1.7049999999999999E-2</v>
      </c>
      <c r="J110" s="25"/>
      <c r="K110" s="25">
        <f t="shared" si="20"/>
        <v>1.5661789999999998E-2</v>
      </c>
      <c r="L110" s="25">
        <f t="shared" si="21"/>
        <v>0.3606910237</v>
      </c>
      <c r="M110" s="25">
        <v>1.883E-2</v>
      </c>
      <c r="N110" s="25">
        <f t="shared" si="22"/>
        <v>1.8009999999999998E-2</v>
      </c>
      <c r="O110" s="25"/>
      <c r="P110" s="25">
        <f t="shared" si="23"/>
        <v>1.5619589999999999E-2</v>
      </c>
      <c r="Q110" s="25">
        <f t="shared" si="24"/>
        <v>0.35971915770000001</v>
      </c>
      <c r="R110" s="25">
        <v>2.0230000000000001E-2</v>
      </c>
      <c r="S110" s="25">
        <f t="shared" si="25"/>
        <v>1.941E-2</v>
      </c>
      <c r="T110" s="25"/>
      <c r="U110" s="25">
        <f t="shared" si="26"/>
        <v>1.7349989999999999E-2</v>
      </c>
      <c r="V110" s="25">
        <f t="shared" si="27"/>
        <v>0.39957026969999998</v>
      </c>
      <c r="W110" s="25">
        <v>2.2849999999999999E-2</v>
      </c>
      <c r="X110" s="25">
        <f t="shared" si="28"/>
        <v>2.2029999999999998E-2</v>
      </c>
      <c r="Y110" s="25"/>
      <c r="Z110" s="25">
        <f t="shared" si="29"/>
        <v>1.8499789999999999E-2</v>
      </c>
      <c r="AA110" s="25">
        <f t="shared" si="30"/>
        <v>0.42605016369999998</v>
      </c>
      <c r="AB110" s="25">
        <v>1.6299999999999999E-3</v>
      </c>
      <c r="AC110" s="25">
        <f t="shared" si="31"/>
        <v>8.1999999999999998E-4</v>
      </c>
    </row>
    <row r="111" spans="1:29" s="15" customFormat="1">
      <c r="A111" s="18">
        <v>359</v>
      </c>
      <c r="B111" s="25">
        <v>0</v>
      </c>
      <c r="C111" s="25">
        <v>1.2959999999999999E-2</v>
      </c>
      <c r="D111" s="25">
        <f t="shared" si="16"/>
        <v>1.2169999999999999E-2</v>
      </c>
      <c r="E111" s="25"/>
      <c r="F111" s="25">
        <f t="shared" si="17"/>
        <v>1.1295089999999999E-2</v>
      </c>
      <c r="G111" s="25">
        <f t="shared" si="18"/>
        <v>0.26012592270000001</v>
      </c>
      <c r="H111" s="25">
        <v>1.745E-2</v>
      </c>
      <c r="I111" s="25">
        <f t="shared" si="19"/>
        <v>1.6660000000000001E-2</v>
      </c>
      <c r="J111" s="25"/>
      <c r="K111" s="25">
        <f t="shared" si="20"/>
        <v>1.527179E-2</v>
      </c>
      <c r="L111" s="25">
        <f t="shared" si="21"/>
        <v>0.35170932370000002</v>
      </c>
      <c r="M111" s="25">
        <v>1.8610000000000002E-2</v>
      </c>
      <c r="N111" s="25">
        <f t="shared" si="22"/>
        <v>1.7820000000000003E-2</v>
      </c>
      <c r="O111" s="25"/>
      <c r="P111" s="25">
        <f t="shared" si="23"/>
        <v>1.5429590000000003E-2</v>
      </c>
      <c r="Q111" s="25">
        <f t="shared" si="24"/>
        <v>0.35534345770000009</v>
      </c>
      <c r="R111" s="25">
        <v>1.9900000000000001E-2</v>
      </c>
      <c r="S111" s="25">
        <f t="shared" si="25"/>
        <v>1.9110000000000002E-2</v>
      </c>
      <c r="T111" s="25"/>
      <c r="U111" s="25">
        <f t="shared" si="26"/>
        <v>1.7049990000000001E-2</v>
      </c>
      <c r="V111" s="25">
        <f t="shared" si="27"/>
        <v>0.39266126970000004</v>
      </c>
      <c r="W111" s="25">
        <v>2.2839999999999999E-2</v>
      </c>
      <c r="X111" s="25">
        <f t="shared" si="28"/>
        <v>2.205E-2</v>
      </c>
      <c r="Y111" s="25"/>
      <c r="Z111" s="25">
        <f t="shared" si="29"/>
        <v>1.8519790000000001E-2</v>
      </c>
      <c r="AA111" s="25">
        <f t="shared" si="30"/>
        <v>0.42651076370000007</v>
      </c>
      <c r="AB111" s="25">
        <v>1.58E-3</v>
      </c>
      <c r="AC111" s="25">
        <f t="shared" si="31"/>
        <v>7.9000000000000001E-4</v>
      </c>
    </row>
    <row r="112" spans="1:29" s="15" customFormat="1">
      <c r="A112" s="18">
        <v>360</v>
      </c>
      <c r="B112" s="25">
        <v>0</v>
      </c>
      <c r="C112" s="25">
        <v>1.3140000000000001E-2</v>
      </c>
      <c r="D112" s="25">
        <f t="shared" si="16"/>
        <v>1.2345E-2</v>
      </c>
      <c r="E112" s="25"/>
      <c r="F112" s="25">
        <f t="shared" si="17"/>
        <v>1.147009E-2</v>
      </c>
      <c r="G112" s="25">
        <f t="shared" si="18"/>
        <v>0.26415617270000002</v>
      </c>
      <c r="H112" s="25">
        <v>1.7340000000000001E-2</v>
      </c>
      <c r="I112" s="25">
        <f t="shared" si="19"/>
        <v>1.6545000000000001E-2</v>
      </c>
      <c r="J112" s="25"/>
      <c r="K112" s="25">
        <f t="shared" si="20"/>
        <v>1.515679E-2</v>
      </c>
      <c r="L112" s="25">
        <f t="shared" si="21"/>
        <v>0.3490608737</v>
      </c>
      <c r="M112" s="25">
        <v>1.8329999999999999E-2</v>
      </c>
      <c r="N112" s="25">
        <f t="shared" si="22"/>
        <v>1.7534999999999999E-2</v>
      </c>
      <c r="O112" s="25"/>
      <c r="P112" s="25">
        <f t="shared" si="23"/>
        <v>1.5144589999999999E-2</v>
      </c>
      <c r="Q112" s="25">
        <f t="shared" si="24"/>
        <v>0.3487799077</v>
      </c>
      <c r="R112" s="25">
        <v>1.9730000000000001E-2</v>
      </c>
      <c r="S112" s="25">
        <f t="shared" si="25"/>
        <v>1.8935E-2</v>
      </c>
      <c r="T112" s="25"/>
      <c r="U112" s="25">
        <f t="shared" si="26"/>
        <v>1.6874989999999999E-2</v>
      </c>
      <c r="V112" s="25">
        <f t="shared" si="27"/>
        <v>0.38863101970000002</v>
      </c>
      <c r="W112" s="25">
        <v>2.2700000000000001E-2</v>
      </c>
      <c r="X112" s="25">
        <f t="shared" si="28"/>
        <v>2.1905000000000001E-2</v>
      </c>
      <c r="Y112" s="25"/>
      <c r="Z112" s="25">
        <f t="shared" si="29"/>
        <v>1.8374790000000002E-2</v>
      </c>
      <c r="AA112" s="25">
        <f t="shared" si="30"/>
        <v>0.42317141370000005</v>
      </c>
      <c r="AB112" s="25">
        <v>1.5900000000000001E-3</v>
      </c>
      <c r="AC112" s="25">
        <f t="shared" si="31"/>
        <v>7.9500000000000003E-4</v>
      </c>
    </row>
    <row r="113" spans="1:29" s="15" customFormat="1">
      <c r="A113" s="18">
        <v>361</v>
      </c>
      <c r="B113" s="25">
        <v>2.0000000000000002E-5</v>
      </c>
      <c r="C113" s="25">
        <v>1.2659999999999999E-2</v>
      </c>
      <c r="D113" s="25">
        <f t="shared" si="16"/>
        <v>1.1869999999999999E-2</v>
      </c>
      <c r="E113" s="25"/>
      <c r="F113" s="25">
        <f t="shared" si="17"/>
        <v>1.0995089999999999E-2</v>
      </c>
      <c r="G113" s="25">
        <f t="shared" si="18"/>
        <v>0.25321692270000001</v>
      </c>
      <c r="H113" s="25">
        <v>1.6830000000000001E-2</v>
      </c>
      <c r="I113" s="25">
        <f t="shared" si="19"/>
        <v>1.6040000000000002E-2</v>
      </c>
      <c r="J113" s="25"/>
      <c r="K113" s="25">
        <f t="shared" si="20"/>
        <v>1.4651790000000001E-2</v>
      </c>
      <c r="L113" s="25">
        <f t="shared" si="21"/>
        <v>0.33743072370000005</v>
      </c>
      <c r="M113" s="25">
        <v>1.821E-2</v>
      </c>
      <c r="N113" s="25">
        <f t="shared" si="22"/>
        <v>1.7420000000000001E-2</v>
      </c>
      <c r="O113" s="25"/>
      <c r="P113" s="25">
        <f t="shared" si="23"/>
        <v>1.5029590000000002E-2</v>
      </c>
      <c r="Q113" s="25">
        <f t="shared" si="24"/>
        <v>0.34613145770000009</v>
      </c>
      <c r="R113" s="25">
        <v>1.9199999999999998E-2</v>
      </c>
      <c r="S113" s="25">
        <f t="shared" si="25"/>
        <v>1.8409999999999999E-2</v>
      </c>
      <c r="T113" s="25"/>
      <c r="U113" s="25">
        <f t="shared" si="26"/>
        <v>1.6349989999999998E-2</v>
      </c>
      <c r="V113" s="25">
        <f t="shared" si="27"/>
        <v>0.37654026969999999</v>
      </c>
      <c r="W113" s="25">
        <v>2.2239999999999999E-2</v>
      </c>
      <c r="X113" s="25">
        <f t="shared" si="28"/>
        <v>2.145E-2</v>
      </c>
      <c r="Y113" s="25"/>
      <c r="Z113" s="25">
        <f t="shared" si="29"/>
        <v>1.7919790000000001E-2</v>
      </c>
      <c r="AA113" s="25">
        <f t="shared" si="30"/>
        <v>0.41269276370000008</v>
      </c>
      <c r="AB113" s="25">
        <v>1.56E-3</v>
      </c>
      <c r="AC113" s="25">
        <f t="shared" si="31"/>
        <v>7.9000000000000001E-4</v>
      </c>
    </row>
    <row r="114" spans="1:29" s="15" customFormat="1">
      <c r="A114" s="18">
        <v>362</v>
      </c>
      <c r="B114" s="25">
        <v>-4.0000000000000003E-5</v>
      </c>
      <c r="C114" s="25">
        <v>1.251E-2</v>
      </c>
      <c r="D114" s="25">
        <f t="shared" si="16"/>
        <v>1.1755E-2</v>
      </c>
      <c r="E114" s="25"/>
      <c r="F114" s="25">
        <f t="shared" si="17"/>
        <v>1.088009E-2</v>
      </c>
      <c r="G114" s="25">
        <f t="shared" si="18"/>
        <v>0.25056847270000004</v>
      </c>
      <c r="H114" s="25">
        <v>1.6760000000000001E-2</v>
      </c>
      <c r="I114" s="25">
        <f t="shared" si="19"/>
        <v>1.6005000000000002E-2</v>
      </c>
      <c r="J114" s="25"/>
      <c r="K114" s="25">
        <f t="shared" si="20"/>
        <v>1.4616790000000001E-2</v>
      </c>
      <c r="L114" s="25">
        <f t="shared" si="21"/>
        <v>0.33662467370000004</v>
      </c>
      <c r="M114" s="25">
        <v>1.7919999999999998E-2</v>
      </c>
      <c r="N114" s="25">
        <f t="shared" si="22"/>
        <v>1.7165E-2</v>
      </c>
      <c r="O114" s="25"/>
      <c r="P114" s="25">
        <f t="shared" si="23"/>
        <v>1.4774590000000001E-2</v>
      </c>
      <c r="Q114" s="25">
        <f t="shared" si="24"/>
        <v>0.34025880770000005</v>
      </c>
      <c r="R114" s="25">
        <v>1.9429999999999999E-2</v>
      </c>
      <c r="S114" s="25">
        <f t="shared" si="25"/>
        <v>1.8675000000000001E-2</v>
      </c>
      <c r="T114" s="25"/>
      <c r="U114" s="25">
        <f t="shared" si="26"/>
        <v>1.661499E-2</v>
      </c>
      <c r="V114" s="25">
        <f t="shared" si="27"/>
        <v>0.38264321970000004</v>
      </c>
      <c r="W114" s="25">
        <v>2.2020000000000001E-2</v>
      </c>
      <c r="X114" s="25">
        <f t="shared" si="28"/>
        <v>2.1265000000000003E-2</v>
      </c>
      <c r="Y114" s="25"/>
      <c r="Z114" s="25">
        <f t="shared" si="29"/>
        <v>1.7734790000000004E-2</v>
      </c>
      <c r="AA114" s="25">
        <f t="shared" si="30"/>
        <v>0.4084322137000001</v>
      </c>
      <c r="AB114" s="25">
        <v>1.5499999999999999E-3</v>
      </c>
      <c r="AC114" s="25">
        <f t="shared" si="31"/>
        <v>7.5499999999999992E-4</v>
      </c>
    </row>
    <row r="115" spans="1:29" s="15" customFormat="1">
      <c r="A115" s="18">
        <v>363</v>
      </c>
      <c r="B115" s="25">
        <v>-1.0000000000000001E-5</v>
      </c>
      <c r="C115" s="25">
        <v>1.2449999999999999E-2</v>
      </c>
      <c r="D115" s="25">
        <f t="shared" si="16"/>
        <v>1.1659999999999998E-2</v>
      </c>
      <c r="E115" s="25"/>
      <c r="F115" s="25">
        <f t="shared" si="17"/>
        <v>1.0785089999999999E-2</v>
      </c>
      <c r="G115" s="25">
        <f t="shared" si="18"/>
        <v>0.2483806227</v>
      </c>
      <c r="H115" s="25">
        <v>1.6629999999999999E-2</v>
      </c>
      <c r="I115" s="25">
        <f t="shared" si="19"/>
        <v>1.584E-2</v>
      </c>
      <c r="J115" s="25"/>
      <c r="K115" s="25">
        <f t="shared" si="20"/>
        <v>1.4451789999999999E-2</v>
      </c>
      <c r="L115" s="25">
        <f t="shared" si="21"/>
        <v>0.33282472369999999</v>
      </c>
      <c r="M115" s="25">
        <v>1.7850000000000001E-2</v>
      </c>
      <c r="N115" s="25">
        <f t="shared" si="22"/>
        <v>1.7060000000000002E-2</v>
      </c>
      <c r="O115" s="25"/>
      <c r="P115" s="25">
        <f t="shared" si="23"/>
        <v>1.4669590000000003E-2</v>
      </c>
      <c r="Q115" s="25">
        <f t="shared" si="24"/>
        <v>0.3378406577000001</v>
      </c>
      <c r="R115" s="25">
        <v>1.907E-2</v>
      </c>
      <c r="S115" s="25">
        <f t="shared" si="25"/>
        <v>1.8280000000000001E-2</v>
      </c>
      <c r="T115" s="25"/>
      <c r="U115" s="25">
        <f t="shared" si="26"/>
        <v>1.621999E-2</v>
      </c>
      <c r="V115" s="25">
        <f t="shared" si="27"/>
        <v>0.37354636970000005</v>
      </c>
      <c r="W115" s="25">
        <v>2.171E-2</v>
      </c>
      <c r="X115" s="25">
        <f t="shared" si="28"/>
        <v>2.0920000000000001E-2</v>
      </c>
      <c r="Y115" s="25"/>
      <c r="Z115" s="25">
        <f t="shared" si="29"/>
        <v>1.7389790000000002E-2</v>
      </c>
      <c r="AA115" s="25">
        <f t="shared" si="30"/>
        <v>0.40048686370000008</v>
      </c>
      <c r="AB115" s="25">
        <v>1.5900000000000001E-3</v>
      </c>
      <c r="AC115" s="25">
        <f t="shared" si="31"/>
        <v>7.9000000000000001E-4</v>
      </c>
    </row>
    <row r="116" spans="1:29" s="15" customFormat="1">
      <c r="A116" s="18">
        <v>364</v>
      </c>
      <c r="B116" s="25">
        <v>1.0000000000000001E-5</v>
      </c>
      <c r="C116" s="25">
        <v>1.2120000000000001E-2</v>
      </c>
      <c r="D116" s="25">
        <f t="shared" si="16"/>
        <v>1.1310000000000001E-2</v>
      </c>
      <c r="E116" s="25"/>
      <c r="F116" s="25">
        <f t="shared" si="17"/>
        <v>1.0435090000000001E-2</v>
      </c>
      <c r="G116" s="25">
        <f t="shared" si="18"/>
        <v>0.24032012270000003</v>
      </c>
      <c r="H116" s="25">
        <v>1.6469999999999999E-2</v>
      </c>
      <c r="I116" s="25">
        <f t="shared" si="19"/>
        <v>1.5659999999999997E-2</v>
      </c>
      <c r="J116" s="25"/>
      <c r="K116" s="25">
        <f t="shared" si="20"/>
        <v>1.4271789999999996E-2</v>
      </c>
      <c r="L116" s="25">
        <f t="shared" si="21"/>
        <v>0.32867932369999991</v>
      </c>
      <c r="M116" s="25">
        <v>1.7469999999999999E-2</v>
      </c>
      <c r="N116" s="25">
        <f t="shared" si="22"/>
        <v>1.6659999999999998E-2</v>
      </c>
      <c r="O116" s="25"/>
      <c r="P116" s="25">
        <f t="shared" si="23"/>
        <v>1.4269589999999999E-2</v>
      </c>
      <c r="Q116" s="25">
        <f t="shared" si="24"/>
        <v>0.32862865769999999</v>
      </c>
      <c r="R116" s="25">
        <v>1.8800000000000001E-2</v>
      </c>
      <c r="S116" s="25">
        <f t="shared" si="25"/>
        <v>1.7989999999999999E-2</v>
      </c>
      <c r="T116" s="25"/>
      <c r="U116" s="25">
        <f t="shared" si="26"/>
        <v>1.5929989999999998E-2</v>
      </c>
      <c r="V116" s="25">
        <f t="shared" si="27"/>
        <v>0.36686766969999995</v>
      </c>
      <c r="W116" s="25">
        <v>2.1579999999999998E-2</v>
      </c>
      <c r="X116" s="25">
        <f t="shared" si="28"/>
        <v>2.0769999999999997E-2</v>
      </c>
      <c r="Y116" s="25"/>
      <c r="Z116" s="25">
        <f t="shared" si="29"/>
        <v>1.7239789999999998E-2</v>
      </c>
      <c r="AA116" s="25">
        <f t="shared" si="30"/>
        <v>0.39703236369999995</v>
      </c>
      <c r="AB116" s="25">
        <v>1.6100000000000001E-3</v>
      </c>
      <c r="AC116" s="25">
        <f t="shared" si="31"/>
        <v>8.1000000000000006E-4</v>
      </c>
    </row>
    <row r="117" spans="1:29" s="15" customFormat="1">
      <c r="A117" s="18">
        <v>365</v>
      </c>
      <c r="B117" s="25">
        <v>-1.1E-4</v>
      </c>
      <c r="C117" s="25">
        <v>1.2160000000000001E-2</v>
      </c>
      <c r="D117" s="25">
        <f t="shared" si="16"/>
        <v>1.1495E-2</v>
      </c>
      <c r="E117" s="25"/>
      <c r="F117" s="25">
        <f t="shared" si="17"/>
        <v>1.062009E-2</v>
      </c>
      <c r="G117" s="25">
        <f t="shared" si="18"/>
        <v>0.24458067270000003</v>
      </c>
      <c r="H117" s="25">
        <v>1.6160000000000001E-2</v>
      </c>
      <c r="I117" s="25">
        <f t="shared" si="19"/>
        <v>1.5495E-2</v>
      </c>
      <c r="J117" s="25"/>
      <c r="K117" s="25">
        <f t="shared" si="20"/>
        <v>1.4106790000000001E-2</v>
      </c>
      <c r="L117" s="25">
        <f t="shared" si="21"/>
        <v>0.32487937370000003</v>
      </c>
      <c r="M117" s="25">
        <v>1.7399999999999999E-2</v>
      </c>
      <c r="N117" s="25">
        <f t="shared" si="22"/>
        <v>1.6735E-2</v>
      </c>
      <c r="O117" s="25"/>
      <c r="P117" s="25">
        <f t="shared" si="23"/>
        <v>1.4344590000000001E-2</v>
      </c>
      <c r="Q117" s="25">
        <f t="shared" si="24"/>
        <v>0.33035590770000006</v>
      </c>
      <c r="R117" s="25">
        <v>1.856E-2</v>
      </c>
      <c r="S117" s="25">
        <f t="shared" si="25"/>
        <v>1.7895000000000001E-2</v>
      </c>
      <c r="T117" s="25"/>
      <c r="U117" s="25">
        <f t="shared" si="26"/>
        <v>1.583499E-2</v>
      </c>
      <c r="V117" s="25">
        <f t="shared" si="27"/>
        <v>0.36467981970000002</v>
      </c>
      <c r="W117" s="25">
        <v>2.137E-2</v>
      </c>
      <c r="X117" s="25">
        <f t="shared" si="28"/>
        <v>2.0705000000000001E-2</v>
      </c>
      <c r="Y117" s="25"/>
      <c r="Z117" s="25">
        <f t="shared" si="29"/>
        <v>1.7174790000000002E-2</v>
      </c>
      <c r="AA117" s="25">
        <f t="shared" si="30"/>
        <v>0.39553541370000006</v>
      </c>
      <c r="AB117" s="25">
        <v>1.4400000000000001E-3</v>
      </c>
      <c r="AC117" s="25">
        <f t="shared" si="31"/>
        <v>6.6500000000000001E-4</v>
      </c>
    </row>
    <row r="118" spans="1:29" s="15" customFormat="1">
      <c r="A118" s="18">
        <v>366</v>
      </c>
      <c r="B118" s="25">
        <v>1.1E-4</v>
      </c>
      <c r="C118" s="25">
        <v>1.1950000000000001E-2</v>
      </c>
      <c r="D118" s="25">
        <f t="shared" si="16"/>
        <v>1.106E-2</v>
      </c>
      <c r="E118" s="25"/>
      <c r="F118" s="25">
        <f t="shared" si="17"/>
        <v>1.0185090000000001E-2</v>
      </c>
      <c r="G118" s="25">
        <f t="shared" si="18"/>
        <v>0.23456262270000003</v>
      </c>
      <c r="H118" s="25">
        <v>1.6E-2</v>
      </c>
      <c r="I118" s="25">
        <f t="shared" si="19"/>
        <v>1.511E-2</v>
      </c>
      <c r="J118" s="25"/>
      <c r="K118" s="25">
        <f t="shared" si="20"/>
        <v>1.3721790000000001E-2</v>
      </c>
      <c r="L118" s="25">
        <f t="shared" si="21"/>
        <v>0.31601282370000006</v>
      </c>
      <c r="M118" s="25">
        <v>1.7160000000000002E-2</v>
      </c>
      <c r="N118" s="25">
        <f t="shared" si="22"/>
        <v>1.6270000000000003E-2</v>
      </c>
      <c r="O118" s="25"/>
      <c r="P118" s="25">
        <f t="shared" si="23"/>
        <v>1.3879590000000004E-2</v>
      </c>
      <c r="Q118" s="25">
        <f t="shared" si="24"/>
        <v>0.31964695770000012</v>
      </c>
      <c r="R118" s="25">
        <v>1.8519999999999998E-2</v>
      </c>
      <c r="S118" s="25">
        <f t="shared" si="25"/>
        <v>1.763E-2</v>
      </c>
      <c r="T118" s="25"/>
      <c r="U118" s="25">
        <f t="shared" si="26"/>
        <v>1.5569989999999999E-2</v>
      </c>
      <c r="V118" s="25">
        <f t="shared" si="27"/>
        <v>0.35857686969999997</v>
      </c>
      <c r="W118" s="25">
        <v>2.1360000000000001E-2</v>
      </c>
      <c r="X118" s="25">
        <f t="shared" si="28"/>
        <v>2.0470000000000002E-2</v>
      </c>
      <c r="Y118" s="25"/>
      <c r="Z118" s="25">
        <f t="shared" si="29"/>
        <v>1.6939790000000003E-2</v>
      </c>
      <c r="AA118" s="25">
        <f t="shared" si="30"/>
        <v>0.39012336370000011</v>
      </c>
      <c r="AB118" s="25">
        <v>1.67E-3</v>
      </c>
      <c r="AC118" s="25">
        <f t="shared" si="31"/>
        <v>8.9000000000000006E-4</v>
      </c>
    </row>
    <row r="119" spans="1:29" s="15" customFormat="1">
      <c r="A119" s="18">
        <v>367</v>
      </c>
      <c r="B119" s="25">
        <v>-6.8999999999999997E-5</v>
      </c>
      <c r="C119" s="25">
        <v>1.1820000000000001E-2</v>
      </c>
      <c r="D119" s="25">
        <f t="shared" si="16"/>
        <v>1.1109500000000001E-2</v>
      </c>
      <c r="E119" s="25"/>
      <c r="F119" s="25">
        <f t="shared" si="17"/>
        <v>1.0234590000000002E-2</v>
      </c>
      <c r="G119" s="25">
        <f t="shared" si="18"/>
        <v>0.23570260770000004</v>
      </c>
      <c r="H119" s="25">
        <v>1.5869999999999999E-2</v>
      </c>
      <c r="I119" s="25">
        <f t="shared" si="19"/>
        <v>1.5159499999999999E-2</v>
      </c>
      <c r="J119" s="25"/>
      <c r="K119" s="25">
        <f t="shared" si="20"/>
        <v>1.3771289999999999E-2</v>
      </c>
      <c r="L119" s="25">
        <f t="shared" si="21"/>
        <v>0.31715280869999996</v>
      </c>
      <c r="M119" s="25">
        <v>1.7180000000000001E-2</v>
      </c>
      <c r="N119" s="25">
        <f t="shared" si="22"/>
        <v>1.6469500000000001E-2</v>
      </c>
      <c r="O119" s="25"/>
      <c r="P119" s="25">
        <f t="shared" si="23"/>
        <v>1.4079090000000002E-2</v>
      </c>
      <c r="Q119" s="25">
        <f t="shared" si="24"/>
        <v>0.32424144270000005</v>
      </c>
      <c r="R119" s="25">
        <v>1.8319999999999999E-2</v>
      </c>
      <c r="S119" s="25">
        <f t="shared" si="25"/>
        <v>1.76095E-2</v>
      </c>
      <c r="T119" s="25"/>
      <c r="U119" s="25">
        <f t="shared" si="26"/>
        <v>1.5549489999999999E-2</v>
      </c>
      <c r="V119" s="25">
        <f t="shared" si="27"/>
        <v>0.35810475469999997</v>
      </c>
      <c r="W119" s="25">
        <v>2.095E-2</v>
      </c>
      <c r="X119" s="25">
        <f t="shared" si="28"/>
        <v>2.0239500000000001E-2</v>
      </c>
      <c r="Y119" s="25"/>
      <c r="Z119" s="25">
        <f t="shared" si="29"/>
        <v>1.6709290000000002E-2</v>
      </c>
      <c r="AA119" s="25">
        <f t="shared" si="30"/>
        <v>0.38481494870000005</v>
      </c>
      <c r="AB119" s="25">
        <v>1.49E-3</v>
      </c>
      <c r="AC119" s="25">
        <f t="shared" si="31"/>
        <v>7.1049999999999998E-4</v>
      </c>
    </row>
    <row r="120" spans="1:29" s="15" customFormat="1">
      <c r="A120" s="18">
        <v>368</v>
      </c>
      <c r="B120" s="25">
        <v>2.0000000000000002E-5</v>
      </c>
      <c r="C120" s="25">
        <v>1.1730000000000001E-2</v>
      </c>
      <c r="D120" s="25">
        <f t="shared" si="16"/>
        <v>1.094E-2</v>
      </c>
      <c r="E120" s="25"/>
      <c r="F120" s="25">
        <f t="shared" si="17"/>
        <v>1.006509E-2</v>
      </c>
      <c r="G120" s="25">
        <f t="shared" si="18"/>
        <v>0.23179902270000002</v>
      </c>
      <c r="H120" s="25">
        <v>1.5630000000000002E-2</v>
      </c>
      <c r="I120" s="25">
        <f t="shared" si="19"/>
        <v>1.4840000000000001E-2</v>
      </c>
      <c r="J120" s="25"/>
      <c r="K120" s="25">
        <f t="shared" si="20"/>
        <v>1.3451790000000002E-2</v>
      </c>
      <c r="L120" s="25">
        <f t="shared" si="21"/>
        <v>0.30979472370000005</v>
      </c>
      <c r="M120" s="25">
        <v>1.66E-2</v>
      </c>
      <c r="N120" s="25">
        <f t="shared" si="22"/>
        <v>1.5810000000000001E-2</v>
      </c>
      <c r="O120" s="25"/>
      <c r="P120" s="25">
        <f t="shared" si="23"/>
        <v>1.3419590000000002E-2</v>
      </c>
      <c r="Q120" s="25">
        <f t="shared" si="24"/>
        <v>0.30905315770000008</v>
      </c>
      <c r="R120" s="25">
        <v>1.8190000000000001E-2</v>
      </c>
      <c r="S120" s="25">
        <f t="shared" si="25"/>
        <v>1.7400000000000002E-2</v>
      </c>
      <c r="T120" s="25"/>
      <c r="U120" s="25">
        <f t="shared" si="26"/>
        <v>1.5339990000000001E-2</v>
      </c>
      <c r="V120" s="25">
        <f t="shared" si="27"/>
        <v>0.35327996970000003</v>
      </c>
      <c r="W120" s="25">
        <v>2.07E-2</v>
      </c>
      <c r="X120" s="25">
        <f t="shared" si="28"/>
        <v>1.9910000000000001E-2</v>
      </c>
      <c r="Y120" s="25"/>
      <c r="Z120" s="25">
        <f t="shared" si="29"/>
        <v>1.6379790000000002E-2</v>
      </c>
      <c r="AA120" s="25">
        <f t="shared" si="30"/>
        <v>0.37722656370000007</v>
      </c>
      <c r="AB120" s="25">
        <v>1.56E-3</v>
      </c>
      <c r="AC120" s="25">
        <f t="shared" si="31"/>
        <v>7.9000000000000001E-4</v>
      </c>
    </row>
    <row r="121" spans="1:29" s="15" customFormat="1">
      <c r="A121" s="18">
        <v>369</v>
      </c>
      <c r="B121" s="25">
        <v>-1.2999999999999999E-4</v>
      </c>
      <c r="C121" s="25">
        <v>1.166E-2</v>
      </c>
      <c r="D121" s="25">
        <f t="shared" si="16"/>
        <v>1.1005000000000001E-2</v>
      </c>
      <c r="E121" s="25"/>
      <c r="F121" s="25">
        <f t="shared" si="17"/>
        <v>1.0130090000000001E-2</v>
      </c>
      <c r="G121" s="25">
        <f t="shared" si="18"/>
        <v>0.23329597270000005</v>
      </c>
      <c r="H121" s="25">
        <v>1.5469999999999999E-2</v>
      </c>
      <c r="I121" s="25">
        <f t="shared" si="19"/>
        <v>1.4815E-2</v>
      </c>
      <c r="J121" s="25"/>
      <c r="K121" s="25">
        <f t="shared" si="20"/>
        <v>1.3426790000000001E-2</v>
      </c>
      <c r="L121" s="25">
        <f t="shared" si="21"/>
        <v>0.30921897370000001</v>
      </c>
      <c r="M121" s="25">
        <v>1.6789999999999999E-2</v>
      </c>
      <c r="N121" s="25">
        <f t="shared" si="22"/>
        <v>1.6135E-2</v>
      </c>
      <c r="O121" s="25"/>
      <c r="P121" s="25">
        <f t="shared" si="23"/>
        <v>1.3744590000000001E-2</v>
      </c>
      <c r="Q121" s="25">
        <f t="shared" si="24"/>
        <v>0.31653790770000007</v>
      </c>
      <c r="R121" s="25">
        <v>1.8069999999999999E-2</v>
      </c>
      <c r="S121" s="25">
        <f t="shared" si="25"/>
        <v>1.7415E-2</v>
      </c>
      <c r="T121" s="25"/>
      <c r="U121" s="25">
        <f t="shared" si="26"/>
        <v>1.5354989999999999E-2</v>
      </c>
      <c r="V121" s="25">
        <f t="shared" si="27"/>
        <v>0.3536254197</v>
      </c>
      <c r="W121" s="25">
        <v>2.0629999999999999E-2</v>
      </c>
      <c r="X121" s="25">
        <f t="shared" si="28"/>
        <v>1.9975E-2</v>
      </c>
      <c r="Y121" s="25"/>
      <c r="Z121" s="25">
        <f t="shared" si="29"/>
        <v>1.6444790000000001E-2</v>
      </c>
      <c r="AA121" s="25">
        <f t="shared" si="30"/>
        <v>0.37872351370000001</v>
      </c>
      <c r="AB121" s="25">
        <v>1.4400000000000001E-3</v>
      </c>
      <c r="AC121" s="25">
        <f t="shared" si="31"/>
        <v>6.5500000000000009E-4</v>
      </c>
    </row>
    <row r="122" spans="1:29" s="15" customFormat="1">
      <c r="A122" s="18">
        <v>370</v>
      </c>
      <c r="B122" s="25">
        <v>1.0000000000000001E-5</v>
      </c>
      <c r="C122" s="25">
        <v>1.11E-2</v>
      </c>
      <c r="D122" s="25">
        <f t="shared" si="16"/>
        <v>1.039E-2</v>
      </c>
      <c r="E122" s="25"/>
      <c r="F122" s="25">
        <f t="shared" si="17"/>
        <v>9.5150900000000004E-3</v>
      </c>
      <c r="G122" s="25">
        <f t="shared" si="18"/>
        <v>0.21913252270000003</v>
      </c>
      <c r="H122" s="25">
        <v>1.5089999999999999E-2</v>
      </c>
      <c r="I122" s="25">
        <f t="shared" si="19"/>
        <v>1.4379999999999999E-2</v>
      </c>
      <c r="J122" s="25"/>
      <c r="K122" s="25">
        <f t="shared" si="20"/>
        <v>1.299179E-2</v>
      </c>
      <c r="L122" s="25">
        <f t="shared" si="21"/>
        <v>0.29920092370000001</v>
      </c>
      <c r="M122" s="25">
        <v>1.618E-2</v>
      </c>
      <c r="N122" s="25">
        <f t="shared" si="22"/>
        <v>1.5469999999999999E-2</v>
      </c>
      <c r="O122" s="25"/>
      <c r="P122" s="25">
        <f t="shared" si="23"/>
        <v>1.3079589999999999E-2</v>
      </c>
      <c r="Q122" s="25">
        <f t="shared" si="24"/>
        <v>0.30122295769999996</v>
      </c>
      <c r="R122" s="25">
        <v>1.7690000000000001E-2</v>
      </c>
      <c r="S122" s="25">
        <f t="shared" si="25"/>
        <v>1.6980000000000002E-2</v>
      </c>
      <c r="T122" s="25"/>
      <c r="U122" s="25">
        <f t="shared" si="26"/>
        <v>1.4919990000000001E-2</v>
      </c>
      <c r="V122" s="25">
        <f t="shared" si="27"/>
        <v>0.34360736970000005</v>
      </c>
      <c r="W122" s="25">
        <v>2.044E-2</v>
      </c>
      <c r="X122" s="25">
        <f t="shared" si="28"/>
        <v>1.9730000000000001E-2</v>
      </c>
      <c r="Y122" s="25"/>
      <c r="Z122" s="25">
        <f t="shared" si="29"/>
        <v>1.6199790000000002E-2</v>
      </c>
      <c r="AA122" s="25">
        <f t="shared" si="30"/>
        <v>0.37308116370000005</v>
      </c>
      <c r="AB122" s="25">
        <v>1.41E-3</v>
      </c>
      <c r="AC122" s="25">
        <f t="shared" si="31"/>
        <v>7.1000000000000002E-4</v>
      </c>
    </row>
    <row r="123" spans="1:29" s="15" customFormat="1">
      <c r="A123" s="18">
        <v>371</v>
      </c>
      <c r="B123" s="25">
        <v>8.0000000000000007E-5</v>
      </c>
      <c r="C123" s="25">
        <v>1.1639999999999999E-2</v>
      </c>
      <c r="D123" s="25">
        <f t="shared" si="16"/>
        <v>1.0754999999999999E-2</v>
      </c>
      <c r="E123" s="25"/>
      <c r="F123" s="25">
        <f t="shared" si="17"/>
        <v>9.8800899999999994E-3</v>
      </c>
      <c r="G123" s="25">
        <f t="shared" si="18"/>
        <v>0.22753847269999999</v>
      </c>
      <c r="H123" s="25">
        <v>1.524E-2</v>
      </c>
      <c r="I123" s="25">
        <f t="shared" si="19"/>
        <v>1.4355E-2</v>
      </c>
      <c r="J123" s="25"/>
      <c r="K123" s="25">
        <f t="shared" si="20"/>
        <v>1.2966789999999999E-2</v>
      </c>
      <c r="L123" s="25">
        <f t="shared" si="21"/>
        <v>0.29862517369999997</v>
      </c>
      <c r="M123" s="25">
        <v>1.6670000000000001E-2</v>
      </c>
      <c r="N123" s="25">
        <f t="shared" si="22"/>
        <v>1.5785E-2</v>
      </c>
      <c r="O123" s="25"/>
      <c r="P123" s="25">
        <f t="shared" si="23"/>
        <v>1.3394590000000001E-2</v>
      </c>
      <c r="Q123" s="25">
        <f t="shared" si="24"/>
        <v>0.30847740770000004</v>
      </c>
      <c r="R123" s="25">
        <v>1.772E-2</v>
      </c>
      <c r="S123" s="25">
        <f t="shared" si="25"/>
        <v>1.6834999999999999E-2</v>
      </c>
      <c r="T123" s="25"/>
      <c r="U123" s="25">
        <f t="shared" si="26"/>
        <v>1.4774989999999998E-2</v>
      </c>
      <c r="V123" s="25">
        <f t="shared" si="27"/>
        <v>0.34026801969999998</v>
      </c>
      <c r="W123" s="25">
        <v>2.0379999999999999E-2</v>
      </c>
      <c r="X123" s="25">
        <f t="shared" si="28"/>
        <v>1.9494999999999998E-2</v>
      </c>
      <c r="Y123" s="25"/>
      <c r="Z123" s="25">
        <f t="shared" si="29"/>
        <v>1.596479E-2</v>
      </c>
      <c r="AA123" s="25">
        <f t="shared" si="30"/>
        <v>0.36766911369999999</v>
      </c>
      <c r="AB123" s="25">
        <v>1.6900000000000001E-3</v>
      </c>
      <c r="AC123" s="25">
        <f t="shared" si="31"/>
        <v>8.8500000000000004E-4</v>
      </c>
    </row>
    <row r="124" spans="1:29" s="15" customFormat="1">
      <c r="A124" s="18">
        <v>372</v>
      </c>
      <c r="B124" s="25">
        <v>0</v>
      </c>
      <c r="C124" s="25">
        <v>1.1259999999999999E-2</v>
      </c>
      <c r="D124" s="25">
        <f t="shared" si="16"/>
        <v>1.0489999999999999E-2</v>
      </c>
      <c r="E124" s="25"/>
      <c r="F124" s="25">
        <f t="shared" si="17"/>
        <v>9.6150899999999997E-3</v>
      </c>
      <c r="G124" s="25">
        <f t="shared" si="18"/>
        <v>0.2214355227</v>
      </c>
      <c r="H124" s="25">
        <v>1.4489999999999999E-2</v>
      </c>
      <c r="I124" s="25">
        <f t="shared" si="19"/>
        <v>1.372E-2</v>
      </c>
      <c r="J124" s="25"/>
      <c r="K124" s="25">
        <f t="shared" si="20"/>
        <v>1.2331789999999999E-2</v>
      </c>
      <c r="L124" s="25">
        <f t="shared" si="21"/>
        <v>0.28400112369999997</v>
      </c>
      <c r="M124" s="25">
        <v>1.593E-2</v>
      </c>
      <c r="N124" s="25">
        <f t="shared" si="22"/>
        <v>1.516E-2</v>
      </c>
      <c r="O124" s="25"/>
      <c r="P124" s="25">
        <f t="shared" si="23"/>
        <v>1.2769590000000001E-2</v>
      </c>
      <c r="Q124" s="25">
        <f t="shared" si="24"/>
        <v>0.29408365770000006</v>
      </c>
      <c r="R124" s="25">
        <v>1.7510000000000001E-2</v>
      </c>
      <c r="S124" s="25">
        <f t="shared" si="25"/>
        <v>1.6740000000000001E-2</v>
      </c>
      <c r="T124" s="25"/>
      <c r="U124" s="25">
        <f t="shared" si="26"/>
        <v>1.467999E-2</v>
      </c>
      <c r="V124" s="25">
        <f t="shared" si="27"/>
        <v>0.33808016970000004</v>
      </c>
      <c r="W124" s="25">
        <v>1.9990000000000001E-2</v>
      </c>
      <c r="X124" s="25">
        <f t="shared" si="28"/>
        <v>1.9220000000000001E-2</v>
      </c>
      <c r="Y124" s="25"/>
      <c r="Z124" s="25">
        <f t="shared" si="29"/>
        <v>1.5689790000000002E-2</v>
      </c>
      <c r="AA124" s="25">
        <f t="shared" si="30"/>
        <v>0.36133586370000009</v>
      </c>
      <c r="AB124" s="25">
        <v>1.5399999999999999E-3</v>
      </c>
      <c r="AC124" s="25">
        <f t="shared" si="31"/>
        <v>7.6999999999999996E-4</v>
      </c>
    </row>
    <row r="125" spans="1:29" s="15" customFormat="1">
      <c r="A125" s="18">
        <v>373</v>
      </c>
      <c r="B125" s="25">
        <v>-8.0000000000000007E-5</v>
      </c>
      <c r="C125" s="25">
        <v>1.1050000000000001E-2</v>
      </c>
      <c r="D125" s="25">
        <f t="shared" si="16"/>
        <v>1.0355000000000001E-2</v>
      </c>
      <c r="E125" s="25"/>
      <c r="F125" s="25">
        <f t="shared" si="17"/>
        <v>9.4800900000000018E-3</v>
      </c>
      <c r="G125" s="25">
        <f t="shared" si="18"/>
        <v>0.21832647270000005</v>
      </c>
      <c r="H125" s="25">
        <v>1.482E-2</v>
      </c>
      <c r="I125" s="25">
        <f t="shared" si="19"/>
        <v>1.4125E-2</v>
      </c>
      <c r="J125" s="25"/>
      <c r="K125" s="25">
        <f t="shared" si="20"/>
        <v>1.2736790000000001E-2</v>
      </c>
      <c r="L125" s="25">
        <f t="shared" si="21"/>
        <v>0.29332827370000003</v>
      </c>
      <c r="M125" s="25">
        <v>1.636E-2</v>
      </c>
      <c r="N125" s="25">
        <f t="shared" si="22"/>
        <v>1.5664999999999998E-2</v>
      </c>
      <c r="O125" s="25"/>
      <c r="P125" s="25">
        <f t="shared" si="23"/>
        <v>1.3274589999999999E-2</v>
      </c>
      <c r="Q125" s="25">
        <f t="shared" si="24"/>
        <v>0.30571380770000001</v>
      </c>
      <c r="R125" s="25">
        <v>1.7319999999999999E-2</v>
      </c>
      <c r="S125" s="25">
        <f t="shared" si="25"/>
        <v>1.6624999999999997E-2</v>
      </c>
      <c r="T125" s="25"/>
      <c r="U125" s="25">
        <f t="shared" si="26"/>
        <v>1.4564989999999996E-2</v>
      </c>
      <c r="V125" s="25">
        <f t="shared" si="27"/>
        <v>0.33543171969999991</v>
      </c>
      <c r="W125" s="25">
        <v>1.9859999999999999E-2</v>
      </c>
      <c r="X125" s="25">
        <f t="shared" si="28"/>
        <v>1.9164999999999998E-2</v>
      </c>
      <c r="Y125" s="25"/>
      <c r="Z125" s="25">
        <f t="shared" si="29"/>
        <v>1.5634789999999999E-2</v>
      </c>
      <c r="AA125" s="25">
        <f t="shared" si="30"/>
        <v>0.3600692137</v>
      </c>
      <c r="AB125" s="25">
        <v>1.47E-3</v>
      </c>
      <c r="AC125" s="25">
        <f t="shared" si="31"/>
        <v>6.9499999999999998E-4</v>
      </c>
    </row>
    <row r="126" spans="1:29" s="15" customFormat="1">
      <c r="A126" s="18">
        <v>374</v>
      </c>
      <c r="B126" s="25">
        <v>-2.0000000000000002E-5</v>
      </c>
      <c r="C126" s="25">
        <v>1.0619999999999999E-2</v>
      </c>
      <c r="D126" s="25">
        <f t="shared" si="16"/>
        <v>9.859999999999999E-3</v>
      </c>
      <c r="E126" s="25"/>
      <c r="F126" s="25">
        <f t="shared" si="17"/>
        <v>8.9850899999999994E-3</v>
      </c>
      <c r="G126" s="25">
        <f t="shared" si="18"/>
        <v>0.20692662270000001</v>
      </c>
      <c r="H126" s="25">
        <v>1.4489999999999999E-2</v>
      </c>
      <c r="I126" s="25">
        <f t="shared" si="19"/>
        <v>1.3729999999999999E-2</v>
      </c>
      <c r="J126" s="25"/>
      <c r="K126" s="25">
        <f t="shared" si="20"/>
        <v>1.2341789999999998E-2</v>
      </c>
      <c r="L126" s="25">
        <f t="shared" si="21"/>
        <v>0.28423142369999999</v>
      </c>
      <c r="M126" s="25">
        <v>1.516E-2</v>
      </c>
      <c r="N126" s="25">
        <f t="shared" si="22"/>
        <v>1.44E-2</v>
      </c>
      <c r="O126" s="25"/>
      <c r="P126" s="25">
        <f t="shared" si="23"/>
        <v>1.2009590000000001E-2</v>
      </c>
      <c r="Q126" s="25">
        <f t="shared" si="24"/>
        <v>0.27658085770000002</v>
      </c>
      <c r="R126" s="25">
        <v>1.6910000000000001E-2</v>
      </c>
      <c r="S126" s="25">
        <f t="shared" si="25"/>
        <v>1.6150000000000001E-2</v>
      </c>
      <c r="T126" s="25"/>
      <c r="U126" s="25">
        <f t="shared" si="26"/>
        <v>1.408999E-2</v>
      </c>
      <c r="V126" s="25">
        <f t="shared" si="27"/>
        <v>0.32449246970000001</v>
      </c>
      <c r="W126" s="25">
        <v>2.0209999999999999E-2</v>
      </c>
      <c r="X126" s="25">
        <f t="shared" si="28"/>
        <v>1.9449999999999999E-2</v>
      </c>
      <c r="Y126" s="25"/>
      <c r="Z126" s="25">
        <f t="shared" si="29"/>
        <v>1.591979E-2</v>
      </c>
      <c r="AA126" s="25">
        <f t="shared" si="30"/>
        <v>0.36663276370000003</v>
      </c>
      <c r="AB126" s="25">
        <v>1.5399999999999999E-3</v>
      </c>
      <c r="AC126" s="25">
        <f t="shared" si="31"/>
        <v>7.5999999999999993E-4</v>
      </c>
    </row>
    <row r="127" spans="1:29" s="15" customFormat="1">
      <c r="A127" s="18">
        <v>375</v>
      </c>
      <c r="B127" s="25">
        <v>-5.0000000000000002E-5</v>
      </c>
      <c r="C127" s="25">
        <v>1.1259999999999999E-2</v>
      </c>
      <c r="D127" s="25">
        <f t="shared" si="16"/>
        <v>1.057E-2</v>
      </c>
      <c r="E127" s="25"/>
      <c r="F127" s="25">
        <f t="shared" si="17"/>
        <v>9.69509E-3</v>
      </c>
      <c r="G127" s="25">
        <f t="shared" si="18"/>
        <v>0.22327792270000002</v>
      </c>
      <c r="H127" s="25">
        <v>1.455E-2</v>
      </c>
      <c r="I127" s="25">
        <f t="shared" si="19"/>
        <v>1.3860000000000001E-2</v>
      </c>
      <c r="J127" s="25"/>
      <c r="K127" s="25">
        <f t="shared" si="20"/>
        <v>1.247179E-2</v>
      </c>
      <c r="L127" s="25">
        <f t="shared" si="21"/>
        <v>0.28722532370000003</v>
      </c>
      <c r="M127" s="25">
        <v>1.5990000000000001E-2</v>
      </c>
      <c r="N127" s="25">
        <f t="shared" si="22"/>
        <v>1.5300000000000001E-2</v>
      </c>
      <c r="O127" s="25"/>
      <c r="P127" s="25">
        <f t="shared" si="23"/>
        <v>1.2909590000000002E-2</v>
      </c>
      <c r="Q127" s="25">
        <f t="shared" si="24"/>
        <v>0.29730785770000007</v>
      </c>
      <c r="R127" s="25">
        <v>1.6899999999999998E-2</v>
      </c>
      <c r="S127" s="25">
        <f t="shared" si="25"/>
        <v>1.6209999999999999E-2</v>
      </c>
      <c r="T127" s="25"/>
      <c r="U127" s="25">
        <f t="shared" si="26"/>
        <v>1.4149989999999998E-2</v>
      </c>
      <c r="V127" s="25">
        <f t="shared" si="27"/>
        <v>0.32587426969999994</v>
      </c>
      <c r="W127" s="25">
        <v>1.9709999999999998E-2</v>
      </c>
      <c r="X127" s="25">
        <f t="shared" si="28"/>
        <v>1.9019999999999999E-2</v>
      </c>
      <c r="Y127" s="25"/>
      <c r="Z127" s="25">
        <f t="shared" si="29"/>
        <v>1.5489789999999998E-2</v>
      </c>
      <c r="AA127" s="25">
        <f t="shared" si="30"/>
        <v>0.35672986369999998</v>
      </c>
      <c r="AB127" s="25">
        <v>1.4300000000000001E-3</v>
      </c>
      <c r="AC127" s="25">
        <f t="shared" si="31"/>
        <v>6.9000000000000008E-4</v>
      </c>
    </row>
    <row r="128" spans="1:29" s="15" customFormat="1">
      <c r="A128" s="18">
        <v>376</v>
      </c>
      <c r="B128" s="25">
        <v>1.2999999999999999E-4</v>
      </c>
      <c r="C128" s="25">
        <v>1.035E-2</v>
      </c>
      <c r="D128" s="25">
        <f t="shared" si="16"/>
        <v>9.4850000000000004E-3</v>
      </c>
      <c r="E128" s="25"/>
      <c r="F128" s="25">
        <f t="shared" si="17"/>
        <v>8.6100900000000008E-3</v>
      </c>
      <c r="G128" s="25">
        <f t="shared" si="18"/>
        <v>0.19829037270000002</v>
      </c>
      <c r="H128" s="25">
        <v>1.401E-2</v>
      </c>
      <c r="I128" s="25">
        <f t="shared" si="19"/>
        <v>1.3145E-2</v>
      </c>
      <c r="J128" s="25"/>
      <c r="K128" s="25">
        <f t="shared" si="20"/>
        <v>1.175679E-2</v>
      </c>
      <c r="L128" s="25">
        <f t="shared" si="21"/>
        <v>0.27075887370000001</v>
      </c>
      <c r="M128" s="25">
        <v>1.52E-2</v>
      </c>
      <c r="N128" s="25">
        <f t="shared" si="22"/>
        <v>1.4335000000000001E-2</v>
      </c>
      <c r="O128" s="25"/>
      <c r="P128" s="25">
        <f t="shared" si="23"/>
        <v>1.1944590000000001E-2</v>
      </c>
      <c r="Q128" s="25">
        <f t="shared" si="24"/>
        <v>0.27508390770000007</v>
      </c>
      <c r="R128" s="25">
        <v>1.6990000000000002E-2</v>
      </c>
      <c r="S128" s="25">
        <f t="shared" si="25"/>
        <v>1.6125E-2</v>
      </c>
      <c r="T128" s="25"/>
      <c r="U128" s="25">
        <f t="shared" si="26"/>
        <v>1.4064989999999999E-2</v>
      </c>
      <c r="V128" s="25">
        <f t="shared" si="27"/>
        <v>0.32391671970000002</v>
      </c>
      <c r="W128" s="25">
        <v>1.941E-2</v>
      </c>
      <c r="X128" s="25">
        <f t="shared" si="28"/>
        <v>1.8544999999999999E-2</v>
      </c>
      <c r="Y128" s="25"/>
      <c r="Z128" s="25">
        <f t="shared" si="29"/>
        <v>1.5014789999999998E-2</v>
      </c>
      <c r="AA128" s="25">
        <f t="shared" si="30"/>
        <v>0.34579061369999997</v>
      </c>
      <c r="AB128" s="25">
        <v>1.6000000000000001E-3</v>
      </c>
      <c r="AC128" s="25">
        <f t="shared" si="31"/>
        <v>8.6499999999999999E-4</v>
      </c>
    </row>
    <row r="129" spans="1:29" s="15" customFormat="1">
      <c r="A129" s="18">
        <v>377</v>
      </c>
      <c r="B129" s="25">
        <v>6.0000000000000002E-5</v>
      </c>
      <c r="C129" s="25">
        <v>1.108E-2</v>
      </c>
      <c r="D129" s="25">
        <f t="shared" si="16"/>
        <v>1.03E-2</v>
      </c>
      <c r="E129" s="25"/>
      <c r="F129" s="25">
        <f t="shared" si="17"/>
        <v>9.4250900000000006E-3</v>
      </c>
      <c r="G129" s="25">
        <f t="shared" si="18"/>
        <v>0.21705982270000002</v>
      </c>
      <c r="H129" s="25">
        <v>1.391E-2</v>
      </c>
      <c r="I129" s="25">
        <f t="shared" si="19"/>
        <v>1.3130000000000001E-2</v>
      </c>
      <c r="J129" s="25"/>
      <c r="K129" s="25">
        <f t="shared" si="20"/>
        <v>1.1741790000000002E-2</v>
      </c>
      <c r="L129" s="25">
        <f t="shared" si="21"/>
        <v>0.27041342370000004</v>
      </c>
      <c r="M129" s="25">
        <v>1.6039999999999999E-2</v>
      </c>
      <c r="N129" s="25">
        <f t="shared" si="22"/>
        <v>1.5259999999999999E-2</v>
      </c>
      <c r="O129" s="25"/>
      <c r="P129" s="25">
        <f t="shared" si="23"/>
        <v>1.286959E-2</v>
      </c>
      <c r="Q129" s="25">
        <f t="shared" si="24"/>
        <v>0.2963866577</v>
      </c>
      <c r="R129" s="25">
        <v>1.6480000000000002E-2</v>
      </c>
      <c r="S129" s="25">
        <f t="shared" si="25"/>
        <v>1.5700000000000002E-2</v>
      </c>
      <c r="T129" s="25"/>
      <c r="U129" s="25">
        <f t="shared" si="26"/>
        <v>1.3639990000000001E-2</v>
      </c>
      <c r="V129" s="25">
        <f t="shared" si="27"/>
        <v>0.31412896970000004</v>
      </c>
      <c r="W129" s="25">
        <v>1.9089999999999999E-2</v>
      </c>
      <c r="X129" s="25">
        <f t="shared" si="28"/>
        <v>1.831E-2</v>
      </c>
      <c r="Y129" s="25"/>
      <c r="Z129" s="25">
        <f t="shared" si="29"/>
        <v>1.4779789999999999E-2</v>
      </c>
      <c r="AA129" s="25">
        <f t="shared" si="30"/>
        <v>0.34037856370000003</v>
      </c>
      <c r="AB129" s="25">
        <v>1.5E-3</v>
      </c>
      <c r="AC129" s="25">
        <f t="shared" si="31"/>
        <v>7.7999999999999999E-4</v>
      </c>
    </row>
    <row r="130" spans="1:29" s="15" customFormat="1">
      <c r="A130" s="18">
        <v>378</v>
      </c>
      <c r="B130" s="25">
        <v>-1.1E-4</v>
      </c>
      <c r="C130" s="25">
        <v>9.4599999999999997E-3</v>
      </c>
      <c r="D130" s="25">
        <f t="shared" si="16"/>
        <v>8.8249999999999995E-3</v>
      </c>
      <c r="E130" s="25"/>
      <c r="F130" s="25">
        <f t="shared" si="17"/>
        <v>7.9500899999999999E-3</v>
      </c>
      <c r="G130" s="25">
        <f t="shared" si="18"/>
        <v>0.18309057270000001</v>
      </c>
      <c r="H130" s="25">
        <v>1.353E-2</v>
      </c>
      <c r="I130" s="25">
        <f t="shared" si="19"/>
        <v>1.2895E-2</v>
      </c>
      <c r="J130" s="25"/>
      <c r="K130" s="25">
        <f t="shared" si="20"/>
        <v>1.1506789999999999E-2</v>
      </c>
      <c r="L130" s="25">
        <f t="shared" si="21"/>
        <v>0.26500137369999999</v>
      </c>
      <c r="M130" s="25">
        <v>1.392E-2</v>
      </c>
      <c r="N130" s="25">
        <f t="shared" si="22"/>
        <v>1.3285E-2</v>
      </c>
      <c r="O130" s="25"/>
      <c r="P130" s="25">
        <f t="shared" si="23"/>
        <v>1.0894589999999999E-2</v>
      </c>
      <c r="Q130" s="25">
        <f t="shared" si="24"/>
        <v>0.2509024077</v>
      </c>
      <c r="R130" s="25">
        <v>1.626E-2</v>
      </c>
      <c r="S130" s="25">
        <f t="shared" si="25"/>
        <v>1.5625E-2</v>
      </c>
      <c r="T130" s="25"/>
      <c r="U130" s="25">
        <f t="shared" si="26"/>
        <v>1.3564989999999999E-2</v>
      </c>
      <c r="V130" s="25">
        <f t="shared" si="27"/>
        <v>0.31240171969999997</v>
      </c>
      <c r="W130" s="25">
        <v>1.8929999999999999E-2</v>
      </c>
      <c r="X130" s="25">
        <f t="shared" si="28"/>
        <v>1.8294999999999999E-2</v>
      </c>
      <c r="Y130" s="25"/>
      <c r="Z130" s="25">
        <f t="shared" si="29"/>
        <v>1.4764789999999998E-2</v>
      </c>
      <c r="AA130" s="25">
        <f t="shared" si="30"/>
        <v>0.3400331137</v>
      </c>
      <c r="AB130" s="25">
        <v>1.3799999999999999E-3</v>
      </c>
      <c r="AC130" s="25">
        <f t="shared" si="31"/>
        <v>6.3499999999999993E-4</v>
      </c>
    </row>
    <row r="131" spans="1:29" s="15" customFormat="1">
      <c r="A131" s="18">
        <v>379</v>
      </c>
      <c r="B131" s="25">
        <v>2.0000000000000002E-5</v>
      </c>
      <c r="C131" s="25">
        <v>1.1039999999999999E-2</v>
      </c>
      <c r="D131" s="25">
        <f t="shared" ref="D131:D194" si="32">C131-AC131</f>
        <v>1.0215E-2</v>
      </c>
      <c r="E131" s="25"/>
      <c r="F131" s="25">
        <f t="shared" ref="F131:F194" si="33">D131-0.000874909999999999</f>
        <v>9.3400900000000005E-3</v>
      </c>
      <c r="G131" s="25">
        <f t="shared" ref="G131:G194" si="34">F131*23.03</f>
        <v>0.21510227270000001</v>
      </c>
      <c r="H131" s="25">
        <v>1.4160000000000001E-2</v>
      </c>
      <c r="I131" s="25">
        <f t="shared" ref="I131:I194" si="35">H131-AC131</f>
        <v>1.3335000000000001E-2</v>
      </c>
      <c r="J131" s="25"/>
      <c r="K131" s="25">
        <f t="shared" ref="K131:K194" si="36">I131-0.00138821</f>
        <v>1.1946790000000002E-2</v>
      </c>
      <c r="L131" s="25">
        <f t="shared" ref="L131:L194" si="37">K131*23.03</f>
        <v>0.27513457370000005</v>
      </c>
      <c r="M131" s="25">
        <v>1.5820000000000001E-2</v>
      </c>
      <c r="N131" s="25">
        <f t="shared" ref="N131:N194" si="38">M131-AC131</f>
        <v>1.4995000000000001E-2</v>
      </c>
      <c r="O131" s="25"/>
      <c r="P131" s="25">
        <f t="shared" ref="P131:P194" si="39">N131-0.00239041</f>
        <v>1.2604590000000002E-2</v>
      </c>
      <c r="Q131" s="25">
        <f t="shared" ref="Q131:Q194" si="40">P131*23.03</f>
        <v>0.29028370770000006</v>
      </c>
      <c r="R131" s="25">
        <v>1.6789999999999999E-2</v>
      </c>
      <c r="S131" s="25">
        <f t="shared" ref="S131:S194" si="41">R131-AC131</f>
        <v>1.5965E-2</v>
      </c>
      <c r="T131" s="25"/>
      <c r="U131" s="25">
        <f t="shared" ref="U131:U194" si="42">S131-0.00206001</f>
        <v>1.3904989999999999E-2</v>
      </c>
      <c r="V131" s="25">
        <f t="shared" ref="V131:V194" si="43">U131*23.03</f>
        <v>0.32023191969999998</v>
      </c>
      <c r="W131" s="25">
        <v>1.9189999999999999E-2</v>
      </c>
      <c r="X131" s="25">
        <f t="shared" ref="X131:X194" si="44">W131-AC131</f>
        <v>1.8364999999999999E-2</v>
      </c>
      <c r="Y131" s="25"/>
      <c r="Z131" s="25">
        <f t="shared" ref="Z131:Z194" si="45">X131-0.00353021</f>
        <v>1.4834789999999999E-2</v>
      </c>
      <c r="AA131" s="25">
        <f t="shared" ref="AA131:AA194" si="46">Z131*23.03</f>
        <v>0.34164521370000001</v>
      </c>
      <c r="AB131" s="25">
        <v>1.6299999999999999E-3</v>
      </c>
      <c r="AC131" s="25">
        <f t="shared" ref="AC131:AC194" si="47">(B131+AB131)/2</f>
        <v>8.25E-4</v>
      </c>
    </row>
    <row r="132" spans="1:29" s="15" customFormat="1">
      <c r="A132" s="18">
        <v>380</v>
      </c>
      <c r="B132" s="25">
        <v>-4.0000000000000003E-5</v>
      </c>
      <c r="C132" s="25">
        <v>1.0109999999999999E-2</v>
      </c>
      <c r="D132" s="25">
        <f t="shared" si="32"/>
        <v>9.4500000000000001E-3</v>
      </c>
      <c r="E132" s="25"/>
      <c r="F132" s="25">
        <f t="shared" si="33"/>
        <v>8.5750900000000005E-3</v>
      </c>
      <c r="G132" s="25">
        <f t="shared" si="34"/>
        <v>0.19748432270000002</v>
      </c>
      <c r="H132" s="25">
        <v>1.321E-2</v>
      </c>
      <c r="I132" s="25">
        <f t="shared" si="35"/>
        <v>1.2549999999999999E-2</v>
      </c>
      <c r="J132" s="25"/>
      <c r="K132" s="25">
        <f t="shared" si="36"/>
        <v>1.1161789999999998E-2</v>
      </c>
      <c r="L132" s="25">
        <f t="shared" si="37"/>
        <v>0.25705602369999997</v>
      </c>
      <c r="M132" s="25">
        <v>1.3639999999999999E-2</v>
      </c>
      <c r="N132" s="25">
        <f t="shared" si="38"/>
        <v>1.2979999999999998E-2</v>
      </c>
      <c r="O132" s="25"/>
      <c r="P132" s="25">
        <f t="shared" si="39"/>
        <v>1.0589589999999999E-2</v>
      </c>
      <c r="Q132" s="25">
        <f t="shared" si="40"/>
        <v>0.24387825769999999</v>
      </c>
      <c r="R132" s="25">
        <v>1.5610000000000001E-2</v>
      </c>
      <c r="S132" s="25">
        <f t="shared" si="41"/>
        <v>1.4950000000000001E-2</v>
      </c>
      <c r="T132" s="25"/>
      <c r="U132" s="25">
        <f t="shared" si="42"/>
        <v>1.288999E-2</v>
      </c>
      <c r="V132" s="25">
        <f t="shared" si="43"/>
        <v>0.29685646970000001</v>
      </c>
      <c r="W132" s="25">
        <v>1.883E-2</v>
      </c>
      <c r="X132" s="25">
        <f t="shared" si="44"/>
        <v>1.8169999999999999E-2</v>
      </c>
      <c r="Y132" s="25"/>
      <c r="Z132" s="25">
        <f t="shared" si="45"/>
        <v>1.4639789999999998E-2</v>
      </c>
      <c r="AA132" s="25">
        <f t="shared" si="46"/>
        <v>0.33715436369999996</v>
      </c>
      <c r="AB132" s="25">
        <v>1.3600000000000001E-3</v>
      </c>
      <c r="AC132" s="25">
        <f t="shared" si="47"/>
        <v>6.6E-4</v>
      </c>
    </row>
    <row r="133" spans="1:29" s="15" customFormat="1">
      <c r="A133" s="18">
        <v>381</v>
      </c>
      <c r="B133" s="25">
        <v>-4.0000000000000003E-5</v>
      </c>
      <c r="C133" s="25">
        <v>1.0749999999999999E-2</v>
      </c>
      <c r="D133" s="25">
        <f t="shared" si="32"/>
        <v>9.9649999999999999E-3</v>
      </c>
      <c r="E133" s="25"/>
      <c r="F133" s="25">
        <f t="shared" si="33"/>
        <v>9.0900900000000003E-3</v>
      </c>
      <c r="G133" s="25">
        <f t="shared" si="34"/>
        <v>0.20934477270000001</v>
      </c>
      <c r="H133" s="25">
        <v>1.363E-2</v>
      </c>
      <c r="I133" s="25">
        <f t="shared" si="35"/>
        <v>1.2845000000000001E-2</v>
      </c>
      <c r="J133" s="25"/>
      <c r="K133" s="25">
        <f t="shared" si="36"/>
        <v>1.1456790000000001E-2</v>
      </c>
      <c r="L133" s="25">
        <f t="shared" si="37"/>
        <v>0.26384987370000007</v>
      </c>
      <c r="M133" s="25">
        <v>1.6060000000000001E-2</v>
      </c>
      <c r="N133" s="25">
        <f t="shared" si="38"/>
        <v>1.5275000000000002E-2</v>
      </c>
      <c r="O133" s="25"/>
      <c r="P133" s="25">
        <f t="shared" si="39"/>
        <v>1.2884590000000001E-2</v>
      </c>
      <c r="Q133" s="25">
        <f t="shared" si="40"/>
        <v>0.29673210770000003</v>
      </c>
      <c r="R133" s="25">
        <v>1.618E-2</v>
      </c>
      <c r="S133" s="25">
        <f t="shared" si="41"/>
        <v>1.5395000000000001E-2</v>
      </c>
      <c r="T133" s="25"/>
      <c r="U133" s="25">
        <f t="shared" si="42"/>
        <v>1.3334990000000001E-2</v>
      </c>
      <c r="V133" s="25">
        <f t="shared" si="43"/>
        <v>0.30710481970000003</v>
      </c>
      <c r="W133" s="25">
        <v>1.8970000000000001E-2</v>
      </c>
      <c r="X133" s="25">
        <f t="shared" si="44"/>
        <v>1.8185E-2</v>
      </c>
      <c r="Y133" s="25"/>
      <c r="Z133" s="25">
        <f t="shared" si="45"/>
        <v>1.4654789999999999E-2</v>
      </c>
      <c r="AA133" s="25">
        <f t="shared" si="46"/>
        <v>0.33749981369999998</v>
      </c>
      <c r="AB133" s="25">
        <v>1.6100000000000001E-3</v>
      </c>
      <c r="AC133" s="25">
        <f t="shared" si="47"/>
        <v>7.85E-4</v>
      </c>
    </row>
    <row r="134" spans="1:29" s="15" customFormat="1">
      <c r="A134" s="18">
        <v>382</v>
      </c>
      <c r="B134" s="25">
        <v>-1.0000000000000001E-5</v>
      </c>
      <c r="C134" s="25">
        <v>8.829E-3</v>
      </c>
      <c r="D134" s="25">
        <f t="shared" si="32"/>
        <v>8.0990000000000003E-3</v>
      </c>
      <c r="E134" s="25"/>
      <c r="F134" s="25">
        <f t="shared" si="33"/>
        <v>7.2240900000000016E-3</v>
      </c>
      <c r="G134" s="25">
        <f t="shared" si="34"/>
        <v>0.16637079270000005</v>
      </c>
      <c r="H134" s="25">
        <v>1.244E-2</v>
      </c>
      <c r="I134" s="25">
        <f t="shared" si="35"/>
        <v>1.171E-2</v>
      </c>
      <c r="J134" s="25"/>
      <c r="K134" s="25">
        <f t="shared" si="36"/>
        <v>1.0321790000000001E-2</v>
      </c>
      <c r="L134" s="25">
        <f t="shared" si="37"/>
        <v>0.23771082370000002</v>
      </c>
      <c r="M134" s="25">
        <v>1.3140000000000001E-2</v>
      </c>
      <c r="N134" s="25">
        <f t="shared" si="38"/>
        <v>1.2410000000000001E-2</v>
      </c>
      <c r="O134" s="25"/>
      <c r="P134" s="25">
        <f t="shared" si="39"/>
        <v>1.0019590000000002E-2</v>
      </c>
      <c r="Q134" s="25">
        <f t="shared" si="40"/>
        <v>0.23075115770000004</v>
      </c>
      <c r="R134" s="25">
        <v>1.5440000000000001E-2</v>
      </c>
      <c r="S134" s="25">
        <f t="shared" si="41"/>
        <v>1.4710000000000001E-2</v>
      </c>
      <c r="T134" s="25"/>
      <c r="U134" s="25">
        <f t="shared" si="42"/>
        <v>1.264999E-2</v>
      </c>
      <c r="V134" s="25">
        <f t="shared" si="43"/>
        <v>0.2913292697</v>
      </c>
      <c r="W134" s="25">
        <v>1.8620000000000001E-2</v>
      </c>
      <c r="X134" s="25">
        <f t="shared" si="44"/>
        <v>1.789E-2</v>
      </c>
      <c r="Y134" s="25"/>
      <c r="Z134" s="25">
        <f t="shared" si="45"/>
        <v>1.4359789999999999E-2</v>
      </c>
      <c r="AA134" s="25">
        <f t="shared" si="46"/>
        <v>0.33070596369999999</v>
      </c>
      <c r="AB134" s="25">
        <v>1.47E-3</v>
      </c>
      <c r="AC134" s="25">
        <f t="shared" si="47"/>
        <v>7.2999999999999996E-4</v>
      </c>
    </row>
    <row r="135" spans="1:29" s="15" customFormat="1">
      <c r="A135" s="18">
        <v>383</v>
      </c>
      <c r="B135" s="25">
        <v>1.0000000000000001E-5</v>
      </c>
      <c r="C135" s="25">
        <v>1.035E-2</v>
      </c>
      <c r="D135" s="25">
        <f t="shared" si="32"/>
        <v>9.58E-3</v>
      </c>
      <c r="E135" s="25"/>
      <c r="F135" s="25">
        <f t="shared" si="33"/>
        <v>8.7050900000000004E-3</v>
      </c>
      <c r="G135" s="25">
        <f t="shared" si="34"/>
        <v>0.20047822270000001</v>
      </c>
      <c r="H135" s="25">
        <v>1.423E-2</v>
      </c>
      <c r="I135" s="25">
        <f t="shared" si="35"/>
        <v>1.346E-2</v>
      </c>
      <c r="J135" s="25"/>
      <c r="K135" s="25">
        <f t="shared" si="36"/>
        <v>1.2071789999999999E-2</v>
      </c>
      <c r="L135" s="25">
        <f t="shared" si="37"/>
        <v>0.27801332369999998</v>
      </c>
      <c r="M135" s="25">
        <v>1.5890000000000001E-2</v>
      </c>
      <c r="N135" s="25">
        <f t="shared" si="38"/>
        <v>1.5120000000000001E-2</v>
      </c>
      <c r="O135" s="25"/>
      <c r="P135" s="25">
        <f t="shared" si="39"/>
        <v>1.2729590000000002E-2</v>
      </c>
      <c r="Q135" s="25">
        <f t="shared" si="40"/>
        <v>0.29316245770000005</v>
      </c>
      <c r="R135" s="25">
        <v>1.7100000000000001E-2</v>
      </c>
      <c r="S135" s="25">
        <f t="shared" si="41"/>
        <v>1.6330000000000001E-2</v>
      </c>
      <c r="T135" s="25"/>
      <c r="U135" s="25">
        <f t="shared" si="42"/>
        <v>1.426999E-2</v>
      </c>
      <c r="V135" s="25">
        <f t="shared" si="43"/>
        <v>0.32863786970000003</v>
      </c>
      <c r="W135" s="25">
        <v>1.8550000000000001E-2</v>
      </c>
      <c r="X135" s="25">
        <f t="shared" si="44"/>
        <v>1.7780000000000001E-2</v>
      </c>
      <c r="Y135" s="25"/>
      <c r="Z135" s="25">
        <f t="shared" si="45"/>
        <v>1.424979E-2</v>
      </c>
      <c r="AA135" s="25">
        <f t="shared" si="46"/>
        <v>0.32817266370000003</v>
      </c>
      <c r="AB135" s="25">
        <v>1.5299999999999999E-3</v>
      </c>
      <c r="AC135" s="25">
        <f t="shared" si="47"/>
        <v>7.6999999999999996E-4</v>
      </c>
    </row>
    <row r="136" spans="1:29" s="15" customFormat="1">
      <c r="A136" s="18">
        <v>384</v>
      </c>
      <c r="B136" s="25">
        <v>-1.7000000000000001E-4</v>
      </c>
      <c r="C136" s="25">
        <v>9.9000000000000008E-3</v>
      </c>
      <c r="D136" s="25">
        <f t="shared" si="32"/>
        <v>9.215000000000001E-3</v>
      </c>
      <c r="E136" s="25"/>
      <c r="F136" s="25">
        <f t="shared" si="33"/>
        <v>8.3400900000000014E-3</v>
      </c>
      <c r="G136" s="25">
        <f t="shared" si="34"/>
        <v>0.19207227270000005</v>
      </c>
      <c r="H136" s="25">
        <v>1.2829999999999999E-2</v>
      </c>
      <c r="I136" s="25">
        <f t="shared" si="35"/>
        <v>1.2145E-2</v>
      </c>
      <c r="J136" s="25"/>
      <c r="K136" s="25">
        <f t="shared" si="36"/>
        <v>1.0756789999999999E-2</v>
      </c>
      <c r="L136" s="25">
        <f t="shared" si="37"/>
        <v>0.24772887369999999</v>
      </c>
      <c r="M136" s="25">
        <v>1.434E-2</v>
      </c>
      <c r="N136" s="25">
        <f t="shared" si="38"/>
        <v>1.3655E-2</v>
      </c>
      <c r="O136" s="25"/>
      <c r="P136" s="25">
        <f t="shared" si="39"/>
        <v>1.1264590000000001E-2</v>
      </c>
      <c r="Q136" s="25">
        <f t="shared" si="40"/>
        <v>0.25942350770000006</v>
      </c>
      <c r="R136" s="25">
        <v>1.5769999999999999E-2</v>
      </c>
      <c r="S136" s="25">
        <f t="shared" si="41"/>
        <v>1.5084999999999999E-2</v>
      </c>
      <c r="T136" s="25"/>
      <c r="U136" s="25">
        <f t="shared" si="42"/>
        <v>1.302499E-2</v>
      </c>
      <c r="V136" s="25">
        <f t="shared" si="43"/>
        <v>0.29996551970000002</v>
      </c>
      <c r="W136" s="25">
        <v>1.8180000000000002E-2</v>
      </c>
      <c r="X136" s="25">
        <f t="shared" si="44"/>
        <v>1.7495E-2</v>
      </c>
      <c r="Y136" s="25"/>
      <c r="Z136" s="25">
        <f t="shared" si="45"/>
        <v>1.3964789999999999E-2</v>
      </c>
      <c r="AA136" s="25">
        <f t="shared" si="46"/>
        <v>0.3216091137</v>
      </c>
      <c r="AB136" s="25">
        <v>1.5399999999999999E-3</v>
      </c>
      <c r="AC136" s="25">
        <f t="shared" si="47"/>
        <v>6.8499999999999995E-4</v>
      </c>
    </row>
    <row r="137" spans="1:29" s="15" customFormat="1">
      <c r="A137" s="18">
        <v>385</v>
      </c>
      <c r="B137" s="25">
        <v>-1.4999999999999999E-4</v>
      </c>
      <c r="C137" s="25">
        <v>9.6900000000000007E-3</v>
      </c>
      <c r="D137" s="25">
        <f t="shared" si="32"/>
        <v>9.0299999999999998E-3</v>
      </c>
      <c r="E137" s="25"/>
      <c r="F137" s="25">
        <f t="shared" si="33"/>
        <v>8.1550900000000003E-3</v>
      </c>
      <c r="G137" s="25">
        <f t="shared" si="34"/>
        <v>0.18781172270000002</v>
      </c>
      <c r="H137" s="25">
        <v>1.2930000000000001E-2</v>
      </c>
      <c r="I137" s="25">
        <f t="shared" si="35"/>
        <v>1.227E-2</v>
      </c>
      <c r="J137" s="25"/>
      <c r="K137" s="25">
        <f t="shared" si="36"/>
        <v>1.0881789999999999E-2</v>
      </c>
      <c r="L137" s="25">
        <f t="shared" si="37"/>
        <v>0.2506076237</v>
      </c>
      <c r="M137" s="25">
        <v>1.4149999999999999E-2</v>
      </c>
      <c r="N137" s="25">
        <f t="shared" si="38"/>
        <v>1.3489999999999999E-2</v>
      </c>
      <c r="O137" s="25"/>
      <c r="P137" s="25">
        <f t="shared" si="39"/>
        <v>1.1099589999999999E-2</v>
      </c>
      <c r="Q137" s="25">
        <f t="shared" si="40"/>
        <v>0.2556235577</v>
      </c>
      <c r="R137" s="25">
        <v>1.5869999999999999E-2</v>
      </c>
      <c r="S137" s="25">
        <f t="shared" si="41"/>
        <v>1.5209999999999998E-2</v>
      </c>
      <c r="T137" s="25"/>
      <c r="U137" s="25">
        <f t="shared" si="42"/>
        <v>1.3149989999999997E-2</v>
      </c>
      <c r="V137" s="25">
        <f t="shared" si="43"/>
        <v>0.30284426969999995</v>
      </c>
      <c r="W137" s="25">
        <v>1.8190000000000001E-2</v>
      </c>
      <c r="X137" s="25">
        <f t="shared" si="44"/>
        <v>1.753E-2</v>
      </c>
      <c r="Y137" s="25"/>
      <c r="Z137" s="25">
        <f t="shared" si="45"/>
        <v>1.399979E-2</v>
      </c>
      <c r="AA137" s="25">
        <f t="shared" si="46"/>
        <v>0.32241516370000001</v>
      </c>
      <c r="AB137" s="25">
        <v>1.47E-3</v>
      </c>
      <c r="AC137" s="25">
        <f t="shared" si="47"/>
        <v>6.6E-4</v>
      </c>
    </row>
    <row r="138" spans="1:29" s="15" customFormat="1">
      <c r="A138" s="18">
        <v>386</v>
      </c>
      <c r="B138" s="25">
        <v>1E-4</v>
      </c>
      <c r="C138" s="25">
        <v>9.75E-3</v>
      </c>
      <c r="D138" s="25">
        <f t="shared" si="32"/>
        <v>8.8999999999999999E-3</v>
      </c>
      <c r="E138" s="25"/>
      <c r="F138" s="25">
        <f t="shared" si="33"/>
        <v>8.0250900000000003E-3</v>
      </c>
      <c r="G138" s="25">
        <f t="shared" si="34"/>
        <v>0.18481782270000002</v>
      </c>
      <c r="H138" s="25">
        <v>1.2630000000000001E-2</v>
      </c>
      <c r="I138" s="25">
        <f t="shared" si="35"/>
        <v>1.1780000000000001E-2</v>
      </c>
      <c r="J138" s="25"/>
      <c r="K138" s="25">
        <f t="shared" si="36"/>
        <v>1.0391790000000001E-2</v>
      </c>
      <c r="L138" s="25">
        <f t="shared" si="37"/>
        <v>0.23932292370000005</v>
      </c>
      <c r="M138" s="25">
        <v>1.438E-2</v>
      </c>
      <c r="N138" s="25">
        <f t="shared" si="38"/>
        <v>1.353E-2</v>
      </c>
      <c r="O138" s="25"/>
      <c r="P138" s="25">
        <f t="shared" si="39"/>
        <v>1.1139590000000001E-2</v>
      </c>
      <c r="Q138" s="25">
        <f t="shared" si="40"/>
        <v>0.25654475770000007</v>
      </c>
      <c r="R138" s="25">
        <v>1.566E-2</v>
      </c>
      <c r="S138" s="25">
        <f t="shared" si="41"/>
        <v>1.481E-2</v>
      </c>
      <c r="T138" s="25"/>
      <c r="U138" s="25">
        <f t="shared" si="42"/>
        <v>1.2749989999999999E-2</v>
      </c>
      <c r="V138" s="25">
        <f t="shared" si="43"/>
        <v>0.2936322697</v>
      </c>
      <c r="W138" s="25">
        <v>1.7979999999999999E-2</v>
      </c>
      <c r="X138" s="25">
        <f t="shared" si="44"/>
        <v>1.7129999999999999E-2</v>
      </c>
      <c r="Y138" s="25"/>
      <c r="Z138" s="25">
        <f t="shared" si="45"/>
        <v>1.3599789999999999E-2</v>
      </c>
      <c r="AA138" s="25">
        <f t="shared" si="46"/>
        <v>0.31320316370000001</v>
      </c>
      <c r="AB138" s="25">
        <v>1.6000000000000001E-3</v>
      </c>
      <c r="AC138" s="25">
        <f t="shared" si="47"/>
        <v>8.5000000000000006E-4</v>
      </c>
    </row>
    <row r="139" spans="1:29" s="15" customFormat="1">
      <c r="A139" s="18">
        <v>387</v>
      </c>
      <c r="B139" s="25">
        <v>-5.0000000000000002E-5</v>
      </c>
      <c r="C139" s="25">
        <v>9.4000000000000004E-3</v>
      </c>
      <c r="D139" s="25">
        <f t="shared" si="32"/>
        <v>8.7100000000000007E-3</v>
      </c>
      <c r="E139" s="25"/>
      <c r="F139" s="25">
        <f t="shared" si="33"/>
        <v>7.8350900000000012E-3</v>
      </c>
      <c r="G139" s="25">
        <f t="shared" si="34"/>
        <v>0.18044212270000004</v>
      </c>
      <c r="H139" s="25">
        <v>1.257E-2</v>
      </c>
      <c r="I139" s="25">
        <f t="shared" si="35"/>
        <v>1.188E-2</v>
      </c>
      <c r="J139" s="25"/>
      <c r="K139" s="25">
        <f t="shared" si="36"/>
        <v>1.0491790000000001E-2</v>
      </c>
      <c r="L139" s="25">
        <f t="shared" si="37"/>
        <v>0.24162592370000002</v>
      </c>
      <c r="M139" s="25">
        <v>1.3860000000000001E-2</v>
      </c>
      <c r="N139" s="25">
        <f t="shared" si="38"/>
        <v>1.3170000000000001E-2</v>
      </c>
      <c r="O139" s="25"/>
      <c r="P139" s="25">
        <f t="shared" si="39"/>
        <v>1.0779590000000002E-2</v>
      </c>
      <c r="Q139" s="25">
        <f t="shared" si="40"/>
        <v>0.24825395770000006</v>
      </c>
      <c r="R139" s="25">
        <v>1.558E-2</v>
      </c>
      <c r="S139" s="25">
        <f t="shared" si="41"/>
        <v>1.489E-2</v>
      </c>
      <c r="T139" s="25"/>
      <c r="U139" s="25">
        <f t="shared" si="42"/>
        <v>1.2829989999999999E-2</v>
      </c>
      <c r="V139" s="25">
        <f t="shared" si="43"/>
        <v>0.29547466970000003</v>
      </c>
      <c r="W139" s="25">
        <v>1.7850000000000001E-2</v>
      </c>
      <c r="X139" s="25">
        <f t="shared" si="44"/>
        <v>1.7160000000000002E-2</v>
      </c>
      <c r="Y139" s="25"/>
      <c r="Z139" s="25">
        <f t="shared" si="45"/>
        <v>1.3629790000000001E-2</v>
      </c>
      <c r="AA139" s="25">
        <f t="shared" si="46"/>
        <v>0.31389406370000006</v>
      </c>
      <c r="AB139" s="25">
        <v>1.4300000000000001E-3</v>
      </c>
      <c r="AC139" s="25">
        <f t="shared" si="47"/>
        <v>6.9000000000000008E-4</v>
      </c>
    </row>
    <row r="140" spans="1:29" s="15" customFormat="1">
      <c r="A140" s="18">
        <v>388</v>
      </c>
      <c r="B140" s="25">
        <v>8.0000000000000007E-5</v>
      </c>
      <c r="C140" s="25">
        <v>9.7190000000000002E-3</v>
      </c>
      <c r="D140" s="25">
        <f t="shared" si="32"/>
        <v>8.849000000000001E-3</v>
      </c>
      <c r="E140" s="25"/>
      <c r="F140" s="25">
        <f t="shared" si="33"/>
        <v>7.9740900000000014E-3</v>
      </c>
      <c r="G140" s="25">
        <f t="shared" si="34"/>
        <v>0.18364329270000004</v>
      </c>
      <c r="H140" s="25">
        <v>1.2489999999999999E-2</v>
      </c>
      <c r="I140" s="25">
        <f t="shared" si="35"/>
        <v>1.162E-2</v>
      </c>
      <c r="J140" s="25"/>
      <c r="K140" s="25">
        <f t="shared" si="36"/>
        <v>1.0231790000000001E-2</v>
      </c>
      <c r="L140" s="25">
        <f t="shared" si="37"/>
        <v>0.23563812370000004</v>
      </c>
      <c r="M140" s="25">
        <v>1.414E-2</v>
      </c>
      <c r="N140" s="25">
        <f t="shared" si="38"/>
        <v>1.3270000000000001E-2</v>
      </c>
      <c r="O140" s="25"/>
      <c r="P140" s="25">
        <f t="shared" si="39"/>
        <v>1.0879590000000001E-2</v>
      </c>
      <c r="Q140" s="25">
        <f t="shared" si="40"/>
        <v>0.25055695770000003</v>
      </c>
      <c r="R140" s="25">
        <v>1.5509999999999999E-2</v>
      </c>
      <c r="S140" s="25">
        <f t="shared" si="41"/>
        <v>1.464E-2</v>
      </c>
      <c r="T140" s="25"/>
      <c r="U140" s="25">
        <f t="shared" si="42"/>
        <v>1.2579989999999999E-2</v>
      </c>
      <c r="V140" s="25">
        <f t="shared" si="43"/>
        <v>0.2897171697</v>
      </c>
      <c r="W140" s="25">
        <v>1.7770000000000001E-2</v>
      </c>
      <c r="X140" s="25">
        <f t="shared" si="44"/>
        <v>1.6900000000000002E-2</v>
      </c>
      <c r="Y140" s="25"/>
      <c r="Z140" s="25">
        <f t="shared" si="45"/>
        <v>1.3369790000000001E-2</v>
      </c>
      <c r="AA140" s="25">
        <f t="shared" si="46"/>
        <v>0.30790626370000002</v>
      </c>
      <c r="AB140" s="25">
        <v>1.66E-3</v>
      </c>
      <c r="AC140" s="25">
        <f t="shared" si="47"/>
        <v>8.7000000000000001E-4</v>
      </c>
    </row>
    <row r="141" spans="1:29" s="15" customFormat="1">
      <c r="A141" s="18">
        <v>389</v>
      </c>
      <c r="B141" s="25">
        <v>-1E-4</v>
      </c>
      <c r="C141" s="25">
        <v>9.3900000000000008E-3</v>
      </c>
      <c r="D141" s="25">
        <f t="shared" si="32"/>
        <v>8.6800000000000002E-3</v>
      </c>
      <c r="E141" s="25"/>
      <c r="F141" s="25">
        <f t="shared" si="33"/>
        <v>7.8050900000000015E-3</v>
      </c>
      <c r="G141" s="25">
        <f t="shared" si="34"/>
        <v>0.17975122270000005</v>
      </c>
      <c r="H141" s="25">
        <v>1.227E-2</v>
      </c>
      <c r="I141" s="25">
        <f t="shared" si="35"/>
        <v>1.1559999999999999E-2</v>
      </c>
      <c r="J141" s="25"/>
      <c r="K141" s="25">
        <f t="shared" si="36"/>
        <v>1.017179E-2</v>
      </c>
      <c r="L141" s="25">
        <f t="shared" si="37"/>
        <v>0.23425632370000002</v>
      </c>
      <c r="M141" s="25">
        <v>1.374E-2</v>
      </c>
      <c r="N141" s="25">
        <f t="shared" si="38"/>
        <v>1.303E-2</v>
      </c>
      <c r="O141" s="25"/>
      <c r="P141" s="25">
        <f t="shared" si="39"/>
        <v>1.0639590000000001E-2</v>
      </c>
      <c r="Q141" s="25">
        <f t="shared" si="40"/>
        <v>0.24502975770000004</v>
      </c>
      <c r="R141" s="25">
        <v>1.533E-2</v>
      </c>
      <c r="S141" s="25">
        <f t="shared" si="41"/>
        <v>1.4619999999999999E-2</v>
      </c>
      <c r="T141" s="25"/>
      <c r="U141" s="25">
        <f t="shared" si="42"/>
        <v>1.255999E-2</v>
      </c>
      <c r="V141" s="25">
        <f t="shared" si="43"/>
        <v>0.28925656970000002</v>
      </c>
      <c r="W141" s="25">
        <v>1.7649999999999999E-2</v>
      </c>
      <c r="X141" s="25">
        <f t="shared" si="44"/>
        <v>1.694E-2</v>
      </c>
      <c r="Y141" s="25"/>
      <c r="Z141" s="25">
        <f t="shared" si="45"/>
        <v>1.340979E-2</v>
      </c>
      <c r="AA141" s="25">
        <f t="shared" si="46"/>
        <v>0.30882746370000003</v>
      </c>
      <c r="AB141" s="25">
        <v>1.5200000000000001E-3</v>
      </c>
      <c r="AC141" s="25">
        <f t="shared" si="47"/>
        <v>7.1000000000000002E-4</v>
      </c>
    </row>
    <row r="142" spans="1:29" s="15" customFormat="1">
      <c r="A142" s="18">
        <v>390</v>
      </c>
      <c r="B142" s="25">
        <v>0</v>
      </c>
      <c r="C142" s="25">
        <v>9.3390000000000001E-3</v>
      </c>
      <c r="D142" s="25">
        <f t="shared" si="32"/>
        <v>8.5839999999999996E-3</v>
      </c>
      <c r="E142" s="25"/>
      <c r="F142" s="25">
        <f t="shared" si="33"/>
        <v>7.7090900000000009E-3</v>
      </c>
      <c r="G142" s="25">
        <f t="shared" si="34"/>
        <v>0.17754034270000002</v>
      </c>
      <c r="H142" s="25">
        <v>1.2149999999999999E-2</v>
      </c>
      <c r="I142" s="25">
        <f t="shared" si="35"/>
        <v>1.1394999999999999E-2</v>
      </c>
      <c r="J142" s="25"/>
      <c r="K142" s="25">
        <f t="shared" si="36"/>
        <v>1.0006789999999998E-2</v>
      </c>
      <c r="L142" s="25">
        <f t="shared" si="37"/>
        <v>0.23045637369999997</v>
      </c>
      <c r="M142" s="25">
        <v>1.366E-2</v>
      </c>
      <c r="N142" s="25">
        <f t="shared" si="38"/>
        <v>1.2905E-2</v>
      </c>
      <c r="O142" s="25"/>
      <c r="P142" s="25">
        <f t="shared" si="39"/>
        <v>1.0514590000000001E-2</v>
      </c>
      <c r="Q142" s="25">
        <f t="shared" si="40"/>
        <v>0.24215100770000003</v>
      </c>
      <c r="R142" s="25">
        <v>1.511E-2</v>
      </c>
      <c r="S142" s="25">
        <f t="shared" si="41"/>
        <v>1.4355E-2</v>
      </c>
      <c r="T142" s="25"/>
      <c r="U142" s="25">
        <f t="shared" si="42"/>
        <v>1.2294989999999999E-2</v>
      </c>
      <c r="V142" s="25">
        <f t="shared" si="43"/>
        <v>0.28315361969999997</v>
      </c>
      <c r="W142" s="25">
        <v>1.737E-2</v>
      </c>
      <c r="X142" s="25">
        <f t="shared" si="44"/>
        <v>1.6615000000000001E-2</v>
      </c>
      <c r="Y142" s="25"/>
      <c r="Z142" s="25">
        <f t="shared" si="45"/>
        <v>1.3084790000000001E-2</v>
      </c>
      <c r="AA142" s="25">
        <f t="shared" si="46"/>
        <v>0.30134271370000004</v>
      </c>
      <c r="AB142" s="25">
        <v>1.5100000000000001E-3</v>
      </c>
      <c r="AC142" s="25">
        <f t="shared" si="47"/>
        <v>7.5500000000000003E-4</v>
      </c>
    </row>
    <row r="143" spans="1:29" s="15" customFormat="1">
      <c r="A143" s="18">
        <v>391</v>
      </c>
      <c r="B143" s="25">
        <v>4.0000000000000003E-5</v>
      </c>
      <c r="C143" s="25">
        <v>9.1500000000000001E-3</v>
      </c>
      <c r="D143" s="25">
        <f t="shared" si="32"/>
        <v>8.345E-3</v>
      </c>
      <c r="E143" s="25"/>
      <c r="F143" s="25">
        <f t="shared" si="33"/>
        <v>7.4700900000000013E-3</v>
      </c>
      <c r="G143" s="25">
        <f t="shared" si="34"/>
        <v>0.17203617270000005</v>
      </c>
      <c r="H143" s="25">
        <v>1.2030000000000001E-2</v>
      </c>
      <c r="I143" s="25">
        <f t="shared" si="35"/>
        <v>1.1225000000000001E-2</v>
      </c>
      <c r="J143" s="25"/>
      <c r="K143" s="25">
        <f t="shared" si="36"/>
        <v>9.8367900000000015E-3</v>
      </c>
      <c r="L143" s="25">
        <f t="shared" si="37"/>
        <v>0.22654127370000005</v>
      </c>
      <c r="M143" s="25">
        <v>1.345E-2</v>
      </c>
      <c r="N143" s="25">
        <f t="shared" si="38"/>
        <v>1.2645E-2</v>
      </c>
      <c r="O143" s="25"/>
      <c r="P143" s="25">
        <f t="shared" si="39"/>
        <v>1.0254590000000001E-2</v>
      </c>
      <c r="Q143" s="25">
        <f t="shared" si="40"/>
        <v>0.23616320770000004</v>
      </c>
      <c r="R143" s="25">
        <v>1.502E-2</v>
      </c>
      <c r="S143" s="25">
        <f t="shared" si="41"/>
        <v>1.4215E-2</v>
      </c>
      <c r="T143" s="25"/>
      <c r="U143" s="25">
        <f t="shared" si="42"/>
        <v>1.2154990000000001E-2</v>
      </c>
      <c r="V143" s="25">
        <f t="shared" si="43"/>
        <v>0.27992941970000002</v>
      </c>
      <c r="W143" s="25">
        <v>1.736E-2</v>
      </c>
      <c r="X143" s="25">
        <f t="shared" si="44"/>
        <v>1.6555E-2</v>
      </c>
      <c r="Y143" s="25"/>
      <c r="Z143" s="25">
        <f t="shared" si="45"/>
        <v>1.302479E-2</v>
      </c>
      <c r="AA143" s="25">
        <f t="shared" si="46"/>
        <v>0.2999609137</v>
      </c>
      <c r="AB143" s="25">
        <v>1.57E-3</v>
      </c>
      <c r="AC143" s="25">
        <f t="shared" si="47"/>
        <v>8.0500000000000005E-4</v>
      </c>
    </row>
    <row r="144" spans="1:29" s="15" customFormat="1">
      <c r="A144" s="18">
        <v>392</v>
      </c>
      <c r="B144" s="25">
        <v>6.8999999999999997E-5</v>
      </c>
      <c r="C144" s="25">
        <v>9.3500000000000007E-3</v>
      </c>
      <c r="D144" s="25">
        <f t="shared" si="32"/>
        <v>8.4505000000000014E-3</v>
      </c>
      <c r="E144" s="25"/>
      <c r="F144" s="25">
        <f t="shared" si="33"/>
        <v>7.5755900000000027E-3</v>
      </c>
      <c r="G144" s="25">
        <f t="shared" si="34"/>
        <v>0.17446583770000007</v>
      </c>
      <c r="H144" s="25">
        <v>1.1900000000000001E-2</v>
      </c>
      <c r="I144" s="25">
        <f t="shared" si="35"/>
        <v>1.1000500000000002E-2</v>
      </c>
      <c r="J144" s="25"/>
      <c r="K144" s="25">
        <f t="shared" si="36"/>
        <v>9.6122900000000025E-3</v>
      </c>
      <c r="L144" s="25">
        <f t="shared" si="37"/>
        <v>0.22137103870000008</v>
      </c>
      <c r="M144" s="25">
        <v>1.3469999999999999E-2</v>
      </c>
      <c r="N144" s="25">
        <f t="shared" si="38"/>
        <v>1.25705E-2</v>
      </c>
      <c r="O144" s="25"/>
      <c r="P144" s="25">
        <f t="shared" si="39"/>
        <v>1.0180089999999999E-2</v>
      </c>
      <c r="Q144" s="25">
        <f t="shared" si="40"/>
        <v>0.23444747269999999</v>
      </c>
      <c r="R144" s="25">
        <v>1.4840000000000001E-2</v>
      </c>
      <c r="S144" s="25">
        <f t="shared" si="41"/>
        <v>1.3940500000000002E-2</v>
      </c>
      <c r="T144" s="25"/>
      <c r="U144" s="25">
        <f t="shared" si="42"/>
        <v>1.188049E-2</v>
      </c>
      <c r="V144" s="25">
        <f t="shared" si="43"/>
        <v>0.27360768470000002</v>
      </c>
      <c r="W144" s="25">
        <v>1.7219999999999999E-2</v>
      </c>
      <c r="X144" s="25">
        <f t="shared" si="44"/>
        <v>1.6320499999999998E-2</v>
      </c>
      <c r="Y144" s="25"/>
      <c r="Z144" s="25">
        <f t="shared" si="45"/>
        <v>1.2790289999999998E-2</v>
      </c>
      <c r="AA144" s="25">
        <f t="shared" si="46"/>
        <v>0.29456037869999996</v>
      </c>
      <c r="AB144" s="25">
        <v>1.73E-3</v>
      </c>
      <c r="AC144" s="25">
        <f t="shared" si="47"/>
        <v>8.9950000000000002E-4</v>
      </c>
    </row>
    <row r="145" spans="1:29" s="15" customFormat="1">
      <c r="A145" s="18">
        <v>393</v>
      </c>
      <c r="B145" s="25">
        <v>5.0000000000000002E-5</v>
      </c>
      <c r="C145" s="25">
        <v>8.8999999999999999E-3</v>
      </c>
      <c r="D145" s="25">
        <f t="shared" si="32"/>
        <v>8.09E-3</v>
      </c>
      <c r="E145" s="25"/>
      <c r="F145" s="25">
        <f t="shared" si="33"/>
        <v>7.2150900000000013E-3</v>
      </c>
      <c r="G145" s="25">
        <f t="shared" si="34"/>
        <v>0.16616352270000004</v>
      </c>
      <c r="H145" s="25">
        <v>1.18E-2</v>
      </c>
      <c r="I145" s="25">
        <f t="shared" si="35"/>
        <v>1.099E-2</v>
      </c>
      <c r="J145" s="25"/>
      <c r="K145" s="25">
        <f t="shared" si="36"/>
        <v>9.6017899999999989E-3</v>
      </c>
      <c r="L145" s="25">
        <f t="shared" si="37"/>
        <v>0.22112922369999999</v>
      </c>
      <c r="M145" s="25">
        <v>1.324E-2</v>
      </c>
      <c r="N145" s="25">
        <f t="shared" si="38"/>
        <v>1.243E-2</v>
      </c>
      <c r="O145" s="25"/>
      <c r="P145" s="25">
        <f t="shared" si="39"/>
        <v>1.0039590000000001E-2</v>
      </c>
      <c r="Q145" s="25">
        <f t="shared" si="40"/>
        <v>0.23121175770000005</v>
      </c>
      <c r="R145" s="25">
        <v>1.482E-2</v>
      </c>
      <c r="S145" s="25">
        <f t="shared" si="41"/>
        <v>1.401E-2</v>
      </c>
      <c r="T145" s="25"/>
      <c r="U145" s="25">
        <f t="shared" si="42"/>
        <v>1.1949990000000001E-2</v>
      </c>
      <c r="V145" s="25">
        <f t="shared" si="43"/>
        <v>0.27520826970000001</v>
      </c>
      <c r="W145" s="25">
        <v>1.7090000000000001E-2</v>
      </c>
      <c r="X145" s="25">
        <f t="shared" si="44"/>
        <v>1.6280000000000003E-2</v>
      </c>
      <c r="Y145" s="25"/>
      <c r="Z145" s="25">
        <f t="shared" si="45"/>
        <v>1.2749790000000002E-2</v>
      </c>
      <c r="AA145" s="25">
        <f t="shared" si="46"/>
        <v>0.29362766370000004</v>
      </c>
      <c r="AB145" s="25">
        <v>1.57E-3</v>
      </c>
      <c r="AC145" s="25">
        <f t="shared" si="47"/>
        <v>8.0999999999999996E-4</v>
      </c>
    </row>
    <row r="146" spans="1:29" s="15" customFormat="1">
      <c r="A146" s="18">
        <v>394</v>
      </c>
      <c r="B146" s="25">
        <v>-1.0000000000000001E-5</v>
      </c>
      <c r="C146" s="25">
        <v>9.1500000000000001E-3</v>
      </c>
      <c r="D146" s="25">
        <f t="shared" si="32"/>
        <v>8.3250000000000008E-3</v>
      </c>
      <c r="E146" s="25"/>
      <c r="F146" s="25">
        <f t="shared" si="33"/>
        <v>7.4500900000000021E-3</v>
      </c>
      <c r="G146" s="25">
        <f t="shared" si="34"/>
        <v>0.17157557270000007</v>
      </c>
      <c r="H146" s="25">
        <v>1.1599999999999999E-2</v>
      </c>
      <c r="I146" s="25">
        <f t="shared" si="35"/>
        <v>1.0775E-2</v>
      </c>
      <c r="J146" s="25"/>
      <c r="K146" s="25">
        <f t="shared" si="36"/>
        <v>9.386789999999999E-3</v>
      </c>
      <c r="L146" s="25">
        <f t="shared" si="37"/>
        <v>0.21617777369999999</v>
      </c>
      <c r="M146" s="25">
        <v>1.321E-2</v>
      </c>
      <c r="N146" s="25">
        <f t="shared" si="38"/>
        <v>1.2385E-2</v>
      </c>
      <c r="O146" s="25"/>
      <c r="P146" s="25">
        <f t="shared" si="39"/>
        <v>9.9945900000000011E-3</v>
      </c>
      <c r="Q146" s="25">
        <f t="shared" si="40"/>
        <v>0.23017540770000003</v>
      </c>
      <c r="R146" s="25">
        <v>1.457E-2</v>
      </c>
      <c r="S146" s="25">
        <f t="shared" si="41"/>
        <v>1.3745E-2</v>
      </c>
      <c r="T146" s="25"/>
      <c r="U146" s="25">
        <f t="shared" si="42"/>
        <v>1.1684989999999999E-2</v>
      </c>
      <c r="V146" s="25">
        <f t="shared" si="43"/>
        <v>0.26910531970000001</v>
      </c>
      <c r="W146" s="25">
        <v>1.6930000000000001E-2</v>
      </c>
      <c r="X146" s="25">
        <f t="shared" si="44"/>
        <v>1.6105000000000001E-2</v>
      </c>
      <c r="Y146" s="25"/>
      <c r="Z146" s="25">
        <f t="shared" si="45"/>
        <v>1.2574790000000001E-2</v>
      </c>
      <c r="AA146" s="25">
        <f t="shared" si="46"/>
        <v>0.28959741370000003</v>
      </c>
      <c r="AB146" s="25">
        <v>1.66E-3</v>
      </c>
      <c r="AC146" s="25">
        <f t="shared" si="47"/>
        <v>8.25E-4</v>
      </c>
    </row>
    <row r="147" spans="1:29" s="15" customFormat="1">
      <c r="A147" s="18">
        <v>395</v>
      </c>
      <c r="B147" s="25">
        <v>-6.8999999999999997E-5</v>
      </c>
      <c r="C147" s="25">
        <v>8.8400000000000006E-3</v>
      </c>
      <c r="D147" s="25">
        <f t="shared" si="32"/>
        <v>8.0745000000000001E-3</v>
      </c>
      <c r="E147" s="25"/>
      <c r="F147" s="25">
        <f t="shared" si="33"/>
        <v>7.1995900000000014E-3</v>
      </c>
      <c r="G147" s="25">
        <f t="shared" si="34"/>
        <v>0.16580655770000005</v>
      </c>
      <c r="H147" s="25">
        <v>1.1809999999999999E-2</v>
      </c>
      <c r="I147" s="25">
        <f t="shared" si="35"/>
        <v>1.1044499999999999E-2</v>
      </c>
      <c r="J147" s="25"/>
      <c r="K147" s="25">
        <f t="shared" si="36"/>
        <v>9.6562899999999979E-3</v>
      </c>
      <c r="L147" s="25">
        <f t="shared" si="37"/>
        <v>0.22238435869999995</v>
      </c>
      <c r="M147" s="25">
        <v>1.315E-2</v>
      </c>
      <c r="N147" s="25">
        <f t="shared" si="38"/>
        <v>1.23845E-2</v>
      </c>
      <c r="O147" s="25"/>
      <c r="P147" s="25">
        <f t="shared" si="39"/>
        <v>9.9940900000000006E-3</v>
      </c>
      <c r="Q147" s="25">
        <f t="shared" si="40"/>
        <v>0.23016389270000004</v>
      </c>
      <c r="R147" s="25">
        <v>1.47E-2</v>
      </c>
      <c r="S147" s="25">
        <f t="shared" si="41"/>
        <v>1.3934499999999999E-2</v>
      </c>
      <c r="T147" s="25"/>
      <c r="U147" s="25">
        <f t="shared" si="42"/>
        <v>1.1874489999999998E-2</v>
      </c>
      <c r="V147" s="25">
        <f t="shared" si="43"/>
        <v>0.27346950469999998</v>
      </c>
      <c r="W147" s="25">
        <v>1.6809999999999999E-2</v>
      </c>
      <c r="X147" s="25">
        <f t="shared" si="44"/>
        <v>1.60445E-2</v>
      </c>
      <c r="Y147" s="25"/>
      <c r="Z147" s="25">
        <f t="shared" si="45"/>
        <v>1.2514289999999999E-2</v>
      </c>
      <c r="AA147" s="25">
        <f t="shared" si="46"/>
        <v>0.28820409869999997</v>
      </c>
      <c r="AB147" s="25">
        <v>1.6000000000000001E-3</v>
      </c>
      <c r="AC147" s="25">
        <f t="shared" si="47"/>
        <v>7.6550000000000001E-4</v>
      </c>
    </row>
    <row r="148" spans="1:29" s="15" customFormat="1">
      <c r="A148" s="18">
        <v>396</v>
      </c>
      <c r="B148" s="25">
        <v>-4.0000000000000003E-5</v>
      </c>
      <c r="C148" s="25">
        <v>9.11E-3</v>
      </c>
      <c r="D148" s="25">
        <f t="shared" si="32"/>
        <v>8.3499999999999998E-3</v>
      </c>
      <c r="E148" s="25"/>
      <c r="F148" s="25">
        <f t="shared" si="33"/>
        <v>7.4750900000000011E-3</v>
      </c>
      <c r="G148" s="25">
        <f t="shared" si="34"/>
        <v>0.17215132270000003</v>
      </c>
      <c r="H148" s="25">
        <v>1.1520000000000001E-2</v>
      </c>
      <c r="I148" s="25">
        <f t="shared" si="35"/>
        <v>1.076E-2</v>
      </c>
      <c r="J148" s="25"/>
      <c r="K148" s="25">
        <f t="shared" si="36"/>
        <v>9.3717900000000014E-3</v>
      </c>
      <c r="L148" s="25">
        <f t="shared" si="37"/>
        <v>0.21583232370000005</v>
      </c>
      <c r="M148" s="25">
        <v>1.2840000000000001E-2</v>
      </c>
      <c r="N148" s="25">
        <f t="shared" si="38"/>
        <v>1.208E-2</v>
      </c>
      <c r="O148" s="25"/>
      <c r="P148" s="25">
        <f t="shared" si="39"/>
        <v>9.6895900000000014E-3</v>
      </c>
      <c r="Q148" s="25">
        <f t="shared" si="40"/>
        <v>0.22315125770000005</v>
      </c>
      <c r="R148" s="25">
        <v>1.439E-2</v>
      </c>
      <c r="S148" s="25">
        <f t="shared" si="41"/>
        <v>1.363E-2</v>
      </c>
      <c r="T148" s="25"/>
      <c r="U148" s="25">
        <f t="shared" si="42"/>
        <v>1.1569989999999999E-2</v>
      </c>
      <c r="V148" s="25">
        <f t="shared" si="43"/>
        <v>0.26645686969999999</v>
      </c>
      <c r="W148" s="25">
        <v>1.6789999999999999E-2</v>
      </c>
      <c r="X148" s="25">
        <f t="shared" si="44"/>
        <v>1.6029999999999999E-2</v>
      </c>
      <c r="Y148" s="25"/>
      <c r="Z148" s="25">
        <f t="shared" si="45"/>
        <v>1.2499789999999998E-2</v>
      </c>
      <c r="AA148" s="25">
        <f t="shared" si="46"/>
        <v>0.28787016369999996</v>
      </c>
      <c r="AB148" s="25">
        <v>1.56E-3</v>
      </c>
      <c r="AC148" s="25">
        <f t="shared" si="47"/>
        <v>7.5999999999999993E-4</v>
      </c>
    </row>
    <row r="149" spans="1:29" s="15" customFormat="1">
      <c r="A149" s="18">
        <v>397</v>
      </c>
      <c r="B149" s="25">
        <v>-5.0000000000000002E-5</v>
      </c>
      <c r="C149" s="25">
        <v>8.7889999999999999E-3</v>
      </c>
      <c r="D149" s="25">
        <f t="shared" si="32"/>
        <v>7.9989999999999992E-3</v>
      </c>
      <c r="E149" s="25"/>
      <c r="F149" s="25">
        <f t="shared" si="33"/>
        <v>7.1240900000000005E-3</v>
      </c>
      <c r="G149" s="25">
        <f t="shared" si="34"/>
        <v>0.16406779270000002</v>
      </c>
      <c r="H149" s="25">
        <v>1.1610000000000001E-2</v>
      </c>
      <c r="I149" s="25">
        <f t="shared" si="35"/>
        <v>1.082E-2</v>
      </c>
      <c r="J149" s="25"/>
      <c r="K149" s="25">
        <f t="shared" si="36"/>
        <v>9.4317899999999989E-3</v>
      </c>
      <c r="L149" s="25">
        <f t="shared" si="37"/>
        <v>0.21721412369999998</v>
      </c>
      <c r="M149" s="25">
        <v>1.2869999999999999E-2</v>
      </c>
      <c r="N149" s="25">
        <f t="shared" si="38"/>
        <v>1.2079999999999999E-2</v>
      </c>
      <c r="O149" s="25"/>
      <c r="P149" s="25">
        <f t="shared" si="39"/>
        <v>9.6895899999999979E-3</v>
      </c>
      <c r="Q149" s="25">
        <f t="shared" si="40"/>
        <v>0.22315125769999997</v>
      </c>
      <c r="R149" s="25">
        <v>1.434E-2</v>
      </c>
      <c r="S149" s="25">
        <f t="shared" si="41"/>
        <v>1.355E-2</v>
      </c>
      <c r="T149" s="25"/>
      <c r="U149" s="25">
        <f t="shared" si="42"/>
        <v>1.1489989999999999E-2</v>
      </c>
      <c r="V149" s="25">
        <f t="shared" si="43"/>
        <v>0.26461446969999997</v>
      </c>
      <c r="W149" s="25">
        <v>1.6670000000000001E-2</v>
      </c>
      <c r="X149" s="25">
        <f t="shared" si="44"/>
        <v>1.5880000000000002E-2</v>
      </c>
      <c r="Y149" s="25"/>
      <c r="Z149" s="25">
        <f t="shared" si="45"/>
        <v>1.2349790000000001E-2</v>
      </c>
      <c r="AA149" s="25">
        <f t="shared" si="46"/>
        <v>0.28441566370000004</v>
      </c>
      <c r="AB149" s="25">
        <v>1.6299999999999999E-3</v>
      </c>
      <c r="AC149" s="25">
        <f t="shared" si="47"/>
        <v>7.9000000000000001E-4</v>
      </c>
    </row>
    <row r="150" spans="1:29" s="15" customFormat="1">
      <c r="A150" s="18">
        <v>398</v>
      </c>
      <c r="B150" s="25">
        <v>6.8999999999999997E-5</v>
      </c>
      <c r="C150" s="25">
        <v>8.8900000000000003E-3</v>
      </c>
      <c r="D150" s="25">
        <f t="shared" si="32"/>
        <v>8.0055000000000005E-3</v>
      </c>
      <c r="E150" s="25"/>
      <c r="F150" s="25">
        <f t="shared" si="33"/>
        <v>7.1305900000000018E-3</v>
      </c>
      <c r="G150" s="25">
        <f t="shared" si="34"/>
        <v>0.16421748770000005</v>
      </c>
      <c r="H150" s="25">
        <v>1.123E-2</v>
      </c>
      <c r="I150" s="25">
        <f t="shared" si="35"/>
        <v>1.0345500000000001E-2</v>
      </c>
      <c r="J150" s="25"/>
      <c r="K150" s="25">
        <f t="shared" si="36"/>
        <v>8.9572899999999997E-3</v>
      </c>
      <c r="L150" s="25">
        <f t="shared" si="37"/>
        <v>0.20628638869999999</v>
      </c>
      <c r="M150" s="25">
        <v>1.255E-2</v>
      </c>
      <c r="N150" s="25">
        <f t="shared" si="38"/>
        <v>1.1665500000000001E-2</v>
      </c>
      <c r="O150" s="25"/>
      <c r="P150" s="25">
        <f t="shared" si="39"/>
        <v>9.2750899999999997E-3</v>
      </c>
      <c r="Q150" s="25">
        <f t="shared" si="40"/>
        <v>0.21360532270000002</v>
      </c>
      <c r="R150" s="25">
        <v>1.414E-2</v>
      </c>
      <c r="S150" s="25">
        <f t="shared" si="41"/>
        <v>1.32555E-2</v>
      </c>
      <c r="T150" s="25"/>
      <c r="U150" s="25">
        <f t="shared" si="42"/>
        <v>1.1195489999999999E-2</v>
      </c>
      <c r="V150" s="25">
        <f t="shared" si="43"/>
        <v>0.25783213469999999</v>
      </c>
      <c r="W150" s="25">
        <v>1.6469999999999999E-2</v>
      </c>
      <c r="X150" s="25">
        <f t="shared" si="44"/>
        <v>1.5585499999999999E-2</v>
      </c>
      <c r="Y150" s="25"/>
      <c r="Z150" s="25">
        <f t="shared" si="45"/>
        <v>1.2055289999999998E-2</v>
      </c>
      <c r="AA150" s="25">
        <f t="shared" si="46"/>
        <v>0.27763332869999996</v>
      </c>
      <c r="AB150" s="25">
        <v>1.6999999999999999E-3</v>
      </c>
      <c r="AC150" s="25">
        <f t="shared" si="47"/>
        <v>8.8449999999999998E-4</v>
      </c>
    </row>
    <row r="151" spans="1:29" s="15" customFormat="1">
      <c r="A151" s="18">
        <v>399</v>
      </c>
      <c r="B151" s="25">
        <v>-1.1E-4</v>
      </c>
      <c r="C151" s="25">
        <v>8.6990000000000001E-3</v>
      </c>
      <c r="D151" s="25">
        <f t="shared" si="32"/>
        <v>7.9839999999999998E-3</v>
      </c>
      <c r="E151" s="25"/>
      <c r="F151" s="25">
        <f t="shared" si="33"/>
        <v>7.1090900000000011E-3</v>
      </c>
      <c r="G151" s="25">
        <f t="shared" si="34"/>
        <v>0.16372234270000002</v>
      </c>
      <c r="H151" s="25">
        <v>1.15E-2</v>
      </c>
      <c r="I151" s="25">
        <f t="shared" si="35"/>
        <v>1.0784999999999999E-2</v>
      </c>
      <c r="J151" s="25"/>
      <c r="K151" s="25">
        <f t="shared" si="36"/>
        <v>9.3967899999999986E-3</v>
      </c>
      <c r="L151" s="25">
        <f t="shared" si="37"/>
        <v>0.21640807369999998</v>
      </c>
      <c r="M151" s="25">
        <v>1.2749999999999999E-2</v>
      </c>
      <c r="N151" s="25">
        <f t="shared" si="38"/>
        <v>1.2034999999999999E-2</v>
      </c>
      <c r="O151" s="25"/>
      <c r="P151" s="25">
        <f t="shared" si="39"/>
        <v>9.644589999999998E-3</v>
      </c>
      <c r="Q151" s="25">
        <f t="shared" si="40"/>
        <v>0.22211490769999997</v>
      </c>
      <c r="R151" s="25">
        <v>1.4279999999999999E-2</v>
      </c>
      <c r="S151" s="25">
        <f t="shared" si="41"/>
        <v>1.3564999999999999E-2</v>
      </c>
      <c r="T151" s="25"/>
      <c r="U151" s="25">
        <f t="shared" si="42"/>
        <v>1.150499E-2</v>
      </c>
      <c r="V151" s="25">
        <f t="shared" si="43"/>
        <v>0.26495991969999999</v>
      </c>
      <c r="W151" s="25">
        <v>1.6320000000000001E-2</v>
      </c>
      <c r="X151" s="25">
        <f t="shared" si="44"/>
        <v>1.5605000000000001E-2</v>
      </c>
      <c r="Y151" s="25"/>
      <c r="Z151" s="25">
        <f t="shared" si="45"/>
        <v>1.207479E-2</v>
      </c>
      <c r="AA151" s="25">
        <f t="shared" si="46"/>
        <v>0.27808241370000003</v>
      </c>
      <c r="AB151" s="25">
        <v>1.5399999999999999E-3</v>
      </c>
      <c r="AC151" s="25">
        <f t="shared" si="47"/>
        <v>7.1499999999999992E-4</v>
      </c>
    </row>
    <row r="152" spans="1:29" s="15" customFormat="1">
      <c r="A152" s="18">
        <v>400</v>
      </c>
      <c r="B152" s="25">
        <v>1.2E-4</v>
      </c>
      <c r="C152" s="25">
        <v>8.8000000000000005E-3</v>
      </c>
      <c r="D152" s="25">
        <f t="shared" si="32"/>
        <v>7.8500000000000011E-3</v>
      </c>
      <c r="E152" s="25"/>
      <c r="F152" s="25">
        <f t="shared" si="33"/>
        <v>6.9750900000000024E-3</v>
      </c>
      <c r="G152" s="25">
        <f t="shared" si="34"/>
        <v>0.16063632270000006</v>
      </c>
      <c r="H152" s="25">
        <v>1.093E-2</v>
      </c>
      <c r="I152" s="25">
        <f t="shared" si="35"/>
        <v>9.980000000000001E-3</v>
      </c>
      <c r="J152" s="25"/>
      <c r="K152" s="25">
        <f t="shared" si="36"/>
        <v>8.5917900000000019E-3</v>
      </c>
      <c r="L152" s="25">
        <f t="shared" si="37"/>
        <v>0.19786892370000006</v>
      </c>
      <c r="M152" s="25">
        <v>1.2359999999999999E-2</v>
      </c>
      <c r="N152" s="25">
        <f t="shared" si="38"/>
        <v>1.141E-2</v>
      </c>
      <c r="O152" s="25"/>
      <c r="P152" s="25">
        <f t="shared" si="39"/>
        <v>9.0195900000000009E-3</v>
      </c>
      <c r="Q152" s="25">
        <f t="shared" si="40"/>
        <v>0.20772115770000002</v>
      </c>
      <c r="R152" s="25">
        <v>1.383E-2</v>
      </c>
      <c r="S152" s="25">
        <f t="shared" si="41"/>
        <v>1.2880000000000001E-2</v>
      </c>
      <c r="T152" s="25"/>
      <c r="U152" s="25">
        <f t="shared" si="42"/>
        <v>1.0819990000000002E-2</v>
      </c>
      <c r="V152" s="25">
        <f t="shared" si="43"/>
        <v>0.24918436970000005</v>
      </c>
      <c r="W152" s="25">
        <v>1.627E-2</v>
      </c>
      <c r="X152" s="25">
        <f t="shared" si="44"/>
        <v>1.532E-2</v>
      </c>
      <c r="Y152" s="25"/>
      <c r="Z152" s="25">
        <f t="shared" si="45"/>
        <v>1.178979E-2</v>
      </c>
      <c r="AA152" s="25">
        <f t="shared" si="46"/>
        <v>0.2715188637</v>
      </c>
      <c r="AB152" s="25">
        <v>1.7799999999999999E-3</v>
      </c>
      <c r="AC152" s="25">
        <f t="shared" si="47"/>
        <v>9.5E-4</v>
      </c>
    </row>
    <row r="153" spans="1:29" s="15" customFormat="1">
      <c r="A153" s="18">
        <v>401</v>
      </c>
      <c r="B153" s="25">
        <v>-1.2999999999999999E-4</v>
      </c>
      <c r="C153" s="25">
        <v>8.319E-3</v>
      </c>
      <c r="D153" s="25">
        <f t="shared" si="32"/>
        <v>7.6039999999999996E-3</v>
      </c>
      <c r="E153" s="25"/>
      <c r="F153" s="25">
        <f t="shared" si="33"/>
        <v>6.7290900000000009E-3</v>
      </c>
      <c r="G153" s="25">
        <f t="shared" si="34"/>
        <v>0.15497094270000003</v>
      </c>
      <c r="H153" s="25">
        <v>1.091E-2</v>
      </c>
      <c r="I153" s="25">
        <f t="shared" si="35"/>
        <v>1.0194999999999999E-2</v>
      </c>
      <c r="J153" s="25"/>
      <c r="K153" s="25">
        <f t="shared" si="36"/>
        <v>8.8067899999999984E-3</v>
      </c>
      <c r="L153" s="25">
        <f t="shared" si="37"/>
        <v>0.20282037369999997</v>
      </c>
      <c r="M153" s="25">
        <v>1.2319999999999999E-2</v>
      </c>
      <c r="N153" s="25">
        <f t="shared" si="38"/>
        <v>1.1604999999999999E-2</v>
      </c>
      <c r="O153" s="25"/>
      <c r="P153" s="25">
        <f t="shared" si="39"/>
        <v>9.2145899999999982E-3</v>
      </c>
      <c r="Q153" s="25">
        <f t="shared" si="40"/>
        <v>0.21221200769999998</v>
      </c>
      <c r="R153" s="25">
        <v>1.3849999999999999E-2</v>
      </c>
      <c r="S153" s="25">
        <f t="shared" si="41"/>
        <v>1.3134999999999999E-2</v>
      </c>
      <c r="T153" s="25"/>
      <c r="U153" s="25">
        <f t="shared" si="42"/>
        <v>1.107499E-2</v>
      </c>
      <c r="V153" s="25">
        <f t="shared" si="43"/>
        <v>0.2550570197</v>
      </c>
      <c r="W153" s="25">
        <v>1.601E-2</v>
      </c>
      <c r="X153" s="25">
        <f t="shared" si="44"/>
        <v>1.5295E-2</v>
      </c>
      <c r="Y153" s="25"/>
      <c r="Z153" s="25">
        <f t="shared" si="45"/>
        <v>1.1764789999999999E-2</v>
      </c>
      <c r="AA153" s="25">
        <f t="shared" si="46"/>
        <v>0.27094311370000002</v>
      </c>
      <c r="AB153" s="25">
        <v>1.56E-3</v>
      </c>
      <c r="AC153" s="25">
        <f t="shared" si="47"/>
        <v>7.1500000000000003E-4</v>
      </c>
    </row>
    <row r="154" spans="1:29" s="15" customFormat="1">
      <c r="A154" s="18">
        <v>402</v>
      </c>
      <c r="B154" s="25">
        <v>9.0000000000000006E-5</v>
      </c>
      <c r="C154" s="25">
        <v>8.8000000000000005E-3</v>
      </c>
      <c r="D154" s="25">
        <f t="shared" si="32"/>
        <v>7.8450000000000013E-3</v>
      </c>
      <c r="E154" s="25"/>
      <c r="F154" s="25">
        <f t="shared" si="33"/>
        <v>6.9700900000000026E-3</v>
      </c>
      <c r="G154" s="25">
        <f t="shared" si="34"/>
        <v>0.16052117270000008</v>
      </c>
      <c r="H154" s="25">
        <v>1.0869999999999999E-2</v>
      </c>
      <c r="I154" s="25">
        <f t="shared" si="35"/>
        <v>9.9150000000000002E-3</v>
      </c>
      <c r="J154" s="25"/>
      <c r="K154" s="25">
        <f t="shared" si="36"/>
        <v>8.5267899999999994E-3</v>
      </c>
      <c r="L154" s="25">
        <f t="shared" si="37"/>
        <v>0.19637197370000001</v>
      </c>
      <c r="M154" s="25">
        <v>1.2460000000000001E-2</v>
      </c>
      <c r="N154" s="25">
        <f t="shared" si="38"/>
        <v>1.1505000000000001E-2</v>
      </c>
      <c r="O154" s="25"/>
      <c r="P154" s="25">
        <f t="shared" si="39"/>
        <v>9.1145900000000023E-3</v>
      </c>
      <c r="Q154" s="25">
        <f t="shared" si="40"/>
        <v>0.20990900770000007</v>
      </c>
      <c r="R154" s="25">
        <v>1.391E-2</v>
      </c>
      <c r="S154" s="25">
        <f t="shared" si="41"/>
        <v>1.2955000000000001E-2</v>
      </c>
      <c r="T154" s="25"/>
      <c r="U154" s="25">
        <f t="shared" si="42"/>
        <v>1.089499E-2</v>
      </c>
      <c r="V154" s="25">
        <f t="shared" si="43"/>
        <v>0.25091161970000003</v>
      </c>
      <c r="W154" s="25">
        <v>1.6129999999999999E-2</v>
      </c>
      <c r="X154" s="25">
        <f t="shared" si="44"/>
        <v>1.5174999999999999E-2</v>
      </c>
      <c r="Y154" s="25"/>
      <c r="Z154" s="25">
        <f t="shared" si="45"/>
        <v>1.1644789999999999E-2</v>
      </c>
      <c r="AA154" s="25">
        <f t="shared" si="46"/>
        <v>0.26817951369999998</v>
      </c>
      <c r="AB154" s="25">
        <v>1.82E-3</v>
      </c>
      <c r="AC154" s="25">
        <f t="shared" si="47"/>
        <v>9.5500000000000001E-4</v>
      </c>
    </row>
    <row r="155" spans="1:29" s="15" customFormat="1">
      <c r="A155" s="18">
        <v>403</v>
      </c>
      <c r="B155" s="25">
        <v>-1.0000000000000001E-5</v>
      </c>
      <c r="C155" s="25">
        <v>8.5290000000000001E-3</v>
      </c>
      <c r="D155" s="25">
        <f t="shared" si="32"/>
        <v>7.7190000000000002E-3</v>
      </c>
      <c r="E155" s="25"/>
      <c r="F155" s="25">
        <f t="shared" si="33"/>
        <v>6.8440900000000015E-3</v>
      </c>
      <c r="G155" s="25">
        <f t="shared" si="34"/>
        <v>0.15761939270000005</v>
      </c>
      <c r="H155" s="25">
        <v>1.1089999999999999E-2</v>
      </c>
      <c r="I155" s="25">
        <f t="shared" si="35"/>
        <v>1.0279999999999999E-2</v>
      </c>
      <c r="J155" s="25"/>
      <c r="K155" s="25">
        <f t="shared" si="36"/>
        <v>8.8917900000000001E-3</v>
      </c>
      <c r="L155" s="25">
        <f t="shared" si="37"/>
        <v>0.2047779237</v>
      </c>
      <c r="M155" s="25">
        <v>1.251E-2</v>
      </c>
      <c r="N155" s="25">
        <f t="shared" si="38"/>
        <v>1.17E-2</v>
      </c>
      <c r="O155" s="25"/>
      <c r="P155" s="25">
        <f t="shared" si="39"/>
        <v>9.3095899999999995E-3</v>
      </c>
      <c r="Q155" s="25">
        <f t="shared" si="40"/>
        <v>0.2143998577</v>
      </c>
      <c r="R155" s="25">
        <v>1.3809999999999999E-2</v>
      </c>
      <c r="S155" s="25">
        <f t="shared" si="41"/>
        <v>1.2999999999999999E-2</v>
      </c>
      <c r="T155" s="25"/>
      <c r="U155" s="25">
        <f t="shared" si="42"/>
        <v>1.093999E-2</v>
      </c>
      <c r="V155" s="25">
        <f t="shared" si="43"/>
        <v>0.2519479697</v>
      </c>
      <c r="W155" s="25">
        <v>1.5980000000000001E-2</v>
      </c>
      <c r="X155" s="25">
        <f t="shared" si="44"/>
        <v>1.5170000000000001E-2</v>
      </c>
      <c r="Y155" s="25"/>
      <c r="Z155" s="25">
        <f t="shared" si="45"/>
        <v>1.1639790000000001E-2</v>
      </c>
      <c r="AA155" s="25">
        <f t="shared" si="46"/>
        <v>0.26806436370000003</v>
      </c>
      <c r="AB155" s="25">
        <v>1.6299999999999999E-3</v>
      </c>
      <c r="AC155" s="25">
        <f t="shared" si="47"/>
        <v>8.0999999999999996E-4</v>
      </c>
    </row>
    <row r="156" spans="1:29" s="15" customFormat="1">
      <c r="A156" s="18">
        <v>404</v>
      </c>
      <c r="B156" s="25">
        <v>6.8999999999999997E-5</v>
      </c>
      <c r="C156" s="25">
        <v>8.4200000000000004E-3</v>
      </c>
      <c r="D156" s="25">
        <f t="shared" si="32"/>
        <v>7.5005000000000002E-3</v>
      </c>
      <c r="E156" s="25"/>
      <c r="F156" s="25">
        <f t="shared" si="33"/>
        <v>6.6255900000000015E-3</v>
      </c>
      <c r="G156" s="25">
        <f t="shared" si="34"/>
        <v>0.15258733770000005</v>
      </c>
      <c r="H156" s="25">
        <v>1.0880000000000001E-2</v>
      </c>
      <c r="I156" s="25">
        <f t="shared" si="35"/>
        <v>9.9605000000000006E-3</v>
      </c>
      <c r="J156" s="25"/>
      <c r="K156" s="25">
        <f t="shared" si="36"/>
        <v>8.5722899999999998E-3</v>
      </c>
      <c r="L156" s="25">
        <f t="shared" si="37"/>
        <v>0.19741983870000002</v>
      </c>
      <c r="M156" s="25">
        <v>1.2E-2</v>
      </c>
      <c r="N156" s="25">
        <f t="shared" si="38"/>
        <v>1.10805E-2</v>
      </c>
      <c r="O156" s="25"/>
      <c r="P156" s="25">
        <f t="shared" si="39"/>
        <v>8.690090000000001E-3</v>
      </c>
      <c r="Q156" s="25">
        <f t="shared" si="40"/>
        <v>0.20013277270000004</v>
      </c>
      <c r="R156" s="25">
        <v>1.3339999999999999E-2</v>
      </c>
      <c r="S156" s="25">
        <f t="shared" si="41"/>
        <v>1.2420499999999999E-2</v>
      </c>
      <c r="T156" s="25"/>
      <c r="U156" s="25">
        <f t="shared" si="42"/>
        <v>1.036049E-2</v>
      </c>
      <c r="V156" s="25">
        <f t="shared" si="43"/>
        <v>0.23860208470000002</v>
      </c>
      <c r="W156" s="25">
        <v>1.576E-2</v>
      </c>
      <c r="X156" s="25">
        <f t="shared" si="44"/>
        <v>1.48405E-2</v>
      </c>
      <c r="Y156" s="25"/>
      <c r="Z156" s="25">
        <f t="shared" si="45"/>
        <v>1.1310289999999999E-2</v>
      </c>
      <c r="AA156" s="25">
        <f t="shared" si="46"/>
        <v>0.2604759787</v>
      </c>
      <c r="AB156" s="25">
        <v>1.7700000000000001E-3</v>
      </c>
      <c r="AC156" s="25">
        <f t="shared" si="47"/>
        <v>9.1950000000000007E-4</v>
      </c>
    </row>
    <row r="157" spans="1:29" s="15" customFormat="1">
      <c r="A157" s="18">
        <v>405</v>
      </c>
      <c r="B157" s="25">
        <v>-3.0000000000000001E-5</v>
      </c>
      <c r="C157" s="25">
        <v>8.2900000000000005E-3</v>
      </c>
      <c r="D157" s="25">
        <f t="shared" si="32"/>
        <v>7.4950000000000008E-3</v>
      </c>
      <c r="E157" s="25"/>
      <c r="F157" s="25">
        <f t="shared" si="33"/>
        <v>6.6200900000000021E-3</v>
      </c>
      <c r="G157" s="25">
        <f t="shared" si="34"/>
        <v>0.15246067270000005</v>
      </c>
      <c r="H157" s="25">
        <v>1.0710000000000001E-2</v>
      </c>
      <c r="I157" s="25">
        <f t="shared" si="35"/>
        <v>9.9150000000000002E-3</v>
      </c>
      <c r="J157" s="25"/>
      <c r="K157" s="25">
        <f t="shared" si="36"/>
        <v>8.5267899999999994E-3</v>
      </c>
      <c r="L157" s="25">
        <f t="shared" si="37"/>
        <v>0.19637197370000001</v>
      </c>
      <c r="M157" s="25">
        <v>1.225E-2</v>
      </c>
      <c r="N157" s="25">
        <f t="shared" si="38"/>
        <v>1.1455E-2</v>
      </c>
      <c r="O157" s="25"/>
      <c r="P157" s="25">
        <f t="shared" si="39"/>
        <v>9.0645900000000008E-3</v>
      </c>
      <c r="Q157" s="25">
        <f t="shared" si="40"/>
        <v>0.20875750770000004</v>
      </c>
      <c r="R157" s="25">
        <v>1.363E-2</v>
      </c>
      <c r="S157" s="25">
        <f t="shared" si="41"/>
        <v>1.2834999999999999E-2</v>
      </c>
      <c r="T157" s="25"/>
      <c r="U157" s="25">
        <f t="shared" si="42"/>
        <v>1.0774989999999998E-2</v>
      </c>
      <c r="V157" s="25">
        <f t="shared" si="43"/>
        <v>0.24814801969999997</v>
      </c>
      <c r="W157" s="25">
        <v>1.5679999999999999E-2</v>
      </c>
      <c r="X157" s="25">
        <f t="shared" si="44"/>
        <v>1.4884999999999999E-2</v>
      </c>
      <c r="Y157" s="25"/>
      <c r="Z157" s="25">
        <f t="shared" si="45"/>
        <v>1.1354789999999998E-2</v>
      </c>
      <c r="AA157" s="25">
        <f t="shared" si="46"/>
        <v>0.2615008137</v>
      </c>
      <c r="AB157" s="25">
        <v>1.6199999999999999E-3</v>
      </c>
      <c r="AC157" s="25">
        <f t="shared" si="47"/>
        <v>7.9499999999999992E-4</v>
      </c>
    </row>
    <row r="158" spans="1:29" s="15" customFormat="1">
      <c r="A158" s="18">
        <v>406</v>
      </c>
      <c r="B158" s="25">
        <v>1.8000000000000001E-4</v>
      </c>
      <c r="C158" s="25">
        <v>8.1399999999999997E-3</v>
      </c>
      <c r="D158" s="25">
        <f t="shared" si="32"/>
        <v>7.2149999999999992E-3</v>
      </c>
      <c r="E158" s="25"/>
      <c r="F158" s="25">
        <f t="shared" si="33"/>
        <v>6.3400900000000005E-3</v>
      </c>
      <c r="G158" s="25">
        <f t="shared" si="34"/>
        <v>0.14601227270000003</v>
      </c>
      <c r="H158" s="25">
        <v>1.0410000000000001E-2</v>
      </c>
      <c r="I158" s="25">
        <f t="shared" si="35"/>
        <v>9.4850000000000004E-3</v>
      </c>
      <c r="J158" s="25"/>
      <c r="K158" s="25">
        <f t="shared" si="36"/>
        <v>8.0967899999999995E-3</v>
      </c>
      <c r="L158" s="25">
        <f t="shared" si="37"/>
        <v>0.18646907369999999</v>
      </c>
      <c r="M158" s="25">
        <v>1.1639999999999999E-2</v>
      </c>
      <c r="N158" s="25">
        <f t="shared" si="38"/>
        <v>1.0714999999999999E-2</v>
      </c>
      <c r="O158" s="25"/>
      <c r="P158" s="25">
        <f t="shared" si="39"/>
        <v>8.3245899999999998E-3</v>
      </c>
      <c r="Q158" s="25">
        <f t="shared" si="40"/>
        <v>0.1917153077</v>
      </c>
      <c r="R158" s="25">
        <v>1.3169999999999999E-2</v>
      </c>
      <c r="S158" s="25">
        <f t="shared" si="41"/>
        <v>1.2244999999999999E-2</v>
      </c>
      <c r="T158" s="25"/>
      <c r="U158" s="25">
        <f t="shared" si="42"/>
        <v>1.0184989999999998E-2</v>
      </c>
      <c r="V158" s="25">
        <f t="shared" si="43"/>
        <v>0.23456031969999996</v>
      </c>
      <c r="W158" s="25">
        <v>1.5480000000000001E-2</v>
      </c>
      <c r="X158" s="25">
        <f t="shared" si="44"/>
        <v>1.4555E-2</v>
      </c>
      <c r="Y158" s="25"/>
      <c r="Z158" s="25">
        <f t="shared" si="45"/>
        <v>1.102479E-2</v>
      </c>
      <c r="AA158" s="25">
        <f t="shared" si="46"/>
        <v>0.25390091370000001</v>
      </c>
      <c r="AB158" s="25">
        <v>1.67E-3</v>
      </c>
      <c r="AC158" s="25">
        <f t="shared" si="47"/>
        <v>9.2500000000000004E-4</v>
      </c>
    </row>
    <row r="159" spans="1:29" s="15" customFormat="1">
      <c r="A159" s="18">
        <v>407</v>
      </c>
      <c r="B159" s="25">
        <v>-4.0000000000000003E-5</v>
      </c>
      <c r="C159" s="25">
        <v>8.0400000000000003E-3</v>
      </c>
      <c r="D159" s="25">
        <f t="shared" si="32"/>
        <v>7.2300000000000003E-3</v>
      </c>
      <c r="E159" s="25"/>
      <c r="F159" s="25">
        <f t="shared" si="33"/>
        <v>6.3550900000000016E-3</v>
      </c>
      <c r="G159" s="25">
        <f t="shared" si="34"/>
        <v>0.14635772270000005</v>
      </c>
      <c r="H159" s="25">
        <v>1.0529999999999999E-2</v>
      </c>
      <c r="I159" s="25">
        <f t="shared" si="35"/>
        <v>9.7199999999999995E-3</v>
      </c>
      <c r="J159" s="25"/>
      <c r="K159" s="25">
        <f t="shared" si="36"/>
        <v>8.3317899999999986E-3</v>
      </c>
      <c r="L159" s="25">
        <f t="shared" si="37"/>
        <v>0.19188112369999999</v>
      </c>
      <c r="M159" s="25">
        <v>1.183E-2</v>
      </c>
      <c r="N159" s="25">
        <f t="shared" si="38"/>
        <v>1.102E-2</v>
      </c>
      <c r="O159" s="25"/>
      <c r="P159" s="25">
        <f t="shared" si="39"/>
        <v>8.6295899999999995E-3</v>
      </c>
      <c r="Q159" s="25">
        <f t="shared" si="40"/>
        <v>0.19873945770000001</v>
      </c>
      <c r="R159" s="25">
        <v>1.321E-2</v>
      </c>
      <c r="S159" s="25">
        <f t="shared" si="41"/>
        <v>1.24E-2</v>
      </c>
      <c r="T159" s="25"/>
      <c r="U159" s="25">
        <f t="shared" si="42"/>
        <v>1.033999E-2</v>
      </c>
      <c r="V159" s="25">
        <f t="shared" si="43"/>
        <v>0.23812996970000003</v>
      </c>
      <c r="W159" s="25">
        <v>1.525E-2</v>
      </c>
      <c r="X159" s="25">
        <f t="shared" si="44"/>
        <v>1.444E-2</v>
      </c>
      <c r="Y159" s="25"/>
      <c r="Z159" s="25">
        <f t="shared" si="45"/>
        <v>1.0909789999999999E-2</v>
      </c>
      <c r="AA159" s="25">
        <f t="shared" si="46"/>
        <v>0.25125246369999998</v>
      </c>
      <c r="AB159" s="25">
        <v>1.66E-3</v>
      </c>
      <c r="AC159" s="25">
        <f t="shared" si="47"/>
        <v>8.0999999999999996E-4</v>
      </c>
    </row>
    <row r="160" spans="1:29" s="15" customFormat="1">
      <c r="A160" s="18">
        <v>408</v>
      </c>
      <c r="B160" s="25">
        <v>1.2E-4</v>
      </c>
      <c r="C160" s="25">
        <v>8.2100000000000003E-3</v>
      </c>
      <c r="D160" s="25">
        <f t="shared" si="32"/>
        <v>7.26E-3</v>
      </c>
      <c r="E160" s="25"/>
      <c r="F160" s="25">
        <f t="shared" si="33"/>
        <v>6.3850900000000013E-3</v>
      </c>
      <c r="G160" s="25">
        <f t="shared" si="34"/>
        <v>0.14704862270000005</v>
      </c>
      <c r="H160" s="25">
        <v>1.017E-2</v>
      </c>
      <c r="I160" s="25">
        <f t="shared" si="35"/>
        <v>9.2200000000000008E-3</v>
      </c>
      <c r="J160" s="25"/>
      <c r="K160" s="25">
        <f t="shared" si="36"/>
        <v>7.8317900000000017E-3</v>
      </c>
      <c r="L160" s="25">
        <f t="shared" si="37"/>
        <v>0.18036612370000005</v>
      </c>
      <c r="M160" s="25">
        <v>1.155E-2</v>
      </c>
      <c r="N160" s="25">
        <f t="shared" si="38"/>
        <v>1.06E-2</v>
      </c>
      <c r="O160" s="25"/>
      <c r="P160" s="25">
        <f t="shared" si="39"/>
        <v>8.2095899999999992E-3</v>
      </c>
      <c r="Q160" s="25">
        <f t="shared" si="40"/>
        <v>0.18906685769999998</v>
      </c>
      <c r="R160" s="25">
        <v>1.291E-2</v>
      </c>
      <c r="S160" s="25">
        <f t="shared" si="41"/>
        <v>1.196E-2</v>
      </c>
      <c r="T160" s="25"/>
      <c r="U160" s="25">
        <f t="shared" si="42"/>
        <v>9.8999900000000009E-3</v>
      </c>
      <c r="V160" s="25">
        <f t="shared" si="43"/>
        <v>0.22799676970000002</v>
      </c>
      <c r="W160" s="25">
        <v>1.5310000000000001E-2</v>
      </c>
      <c r="X160" s="25">
        <f t="shared" si="44"/>
        <v>1.4360000000000001E-2</v>
      </c>
      <c r="Y160" s="25"/>
      <c r="Z160" s="25">
        <f t="shared" si="45"/>
        <v>1.0829790000000001E-2</v>
      </c>
      <c r="AA160" s="25">
        <f t="shared" si="46"/>
        <v>0.24941006370000002</v>
      </c>
      <c r="AB160" s="25">
        <v>1.7799999999999999E-3</v>
      </c>
      <c r="AC160" s="25">
        <f t="shared" si="47"/>
        <v>9.5E-4</v>
      </c>
    </row>
    <row r="161" spans="1:29" s="15" customFormat="1">
      <c r="A161" s="18">
        <v>409</v>
      </c>
      <c r="B161" s="25">
        <v>-3.0000000000000001E-5</v>
      </c>
      <c r="C161" s="25">
        <v>7.979E-3</v>
      </c>
      <c r="D161" s="25">
        <f t="shared" si="32"/>
        <v>7.1989999999999997E-3</v>
      </c>
      <c r="E161" s="25"/>
      <c r="F161" s="25">
        <f t="shared" si="33"/>
        <v>6.324090000000001E-3</v>
      </c>
      <c r="G161" s="25">
        <f t="shared" si="34"/>
        <v>0.14564379270000002</v>
      </c>
      <c r="H161" s="25">
        <v>1.035E-2</v>
      </c>
      <c r="I161" s="25">
        <f t="shared" si="35"/>
        <v>9.5700000000000004E-3</v>
      </c>
      <c r="J161" s="25"/>
      <c r="K161" s="25">
        <f t="shared" si="36"/>
        <v>8.1817900000000013E-3</v>
      </c>
      <c r="L161" s="25">
        <f t="shared" si="37"/>
        <v>0.18842662370000005</v>
      </c>
      <c r="M161" s="25">
        <v>1.189E-2</v>
      </c>
      <c r="N161" s="25">
        <f t="shared" si="38"/>
        <v>1.111E-2</v>
      </c>
      <c r="O161" s="25"/>
      <c r="P161" s="25">
        <f t="shared" si="39"/>
        <v>8.7195899999999993E-3</v>
      </c>
      <c r="Q161" s="25">
        <f t="shared" si="40"/>
        <v>0.20081215769999999</v>
      </c>
      <c r="R161" s="25">
        <v>1.3129999999999999E-2</v>
      </c>
      <c r="S161" s="25">
        <f t="shared" si="41"/>
        <v>1.235E-2</v>
      </c>
      <c r="T161" s="25"/>
      <c r="U161" s="25">
        <f t="shared" si="42"/>
        <v>1.0289989999999999E-2</v>
      </c>
      <c r="V161" s="25">
        <f t="shared" si="43"/>
        <v>0.23697846969999997</v>
      </c>
      <c r="W161" s="25">
        <v>1.5180000000000001E-2</v>
      </c>
      <c r="X161" s="25">
        <f t="shared" si="44"/>
        <v>1.4400000000000001E-2</v>
      </c>
      <c r="Y161" s="25"/>
      <c r="Z161" s="25">
        <f t="shared" si="45"/>
        <v>1.0869790000000001E-2</v>
      </c>
      <c r="AA161" s="25">
        <f t="shared" si="46"/>
        <v>0.25033126370000003</v>
      </c>
      <c r="AB161" s="25">
        <v>1.5900000000000001E-3</v>
      </c>
      <c r="AC161" s="25">
        <f t="shared" si="47"/>
        <v>7.7999999999999999E-4</v>
      </c>
    </row>
    <row r="162" spans="1:29" s="15" customFormat="1">
      <c r="A162" s="18">
        <v>410</v>
      </c>
      <c r="B162" s="25">
        <v>1E-4</v>
      </c>
      <c r="C162" s="25">
        <v>7.9900000000000006E-3</v>
      </c>
      <c r="D162" s="25">
        <f t="shared" si="32"/>
        <v>7.0750000000000006E-3</v>
      </c>
      <c r="E162" s="25"/>
      <c r="F162" s="25">
        <f t="shared" si="33"/>
        <v>6.2000900000000018E-3</v>
      </c>
      <c r="G162" s="25">
        <f t="shared" si="34"/>
        <v>0.14278807270000005</v>
      </c>
      <c r="H162" s="25">
        <v>1.0059999999999999E-2</v>
      </c>
      <c r="I162" s="25">
        <f t="shared" si="35"/>
        <v>9.1450000000000004E-3</v>
      </c>
      <c r="J162" s="25"/>
      <c r="K162" s="25">
        <f t="shared" si="36"/>
        <v>7.7567900000000004E-3</v>
      </c>
      <c r="L162" s="25">
        <f t="shared" si="37"/>
        <v>0.17863887370000001</v>
      </c>
      <c r="M162" s="25">
        <v>1.1379999999999999E-2</v>
      </c>
      <c r="N162" s="25">
        <f t="shared" si="38"/>
        <v>1.0464999999999999E-2</v>
      </c>
      <c r="O162" s="25"/>
      <c r="P162" s="25">
        <f t="shared" si="39"/>
        <v>8.0745899999999995E-3</v>
      </c>
      <c r="Q162" s="25">
        <f t="shared" si="40"/>
        <v>0.18595780770000001</v>
      </c>
      <c r="R162" s="25">
        <v>1.2749999999999999E-2</v>
      </c>
      <c r="S162" s="25">
        <f t="shared" si="41"/>
        <v>1.1834999999999998E-2</v>
      </c>
      <c r="T162" s="25"/>
      <c r="U162" s="25">
        <f t="shared" si="42"/>
        <v>9.7749899999999973E-3</v>
      </c>
      <c r="V162" s="25">
        <f t="shared" si="43"/>
        <v>0.22511801969999995</v>
      </c>
      <c r="W162" s="25">
        <v>1.508E-2</v>
      </c>
      <c r="X162" s="25">
        <f t="shared" si="44"/>
        <v>1.4165000000000001E-2</v>
      </c>
      <c r="Y162" s="25"/>
      <c r="Z162" s="25">
        <f t="shared" si="45"/>
        <v>1.063479E-2</v>
      </c>
      <c r="AA162" s="25">
        <f t="shared" si="46"/>
        <v>0.2449192137</v>
      </c>
      <c r="AB162" s="25">
        <v>1.73E-3</v>
      </c>
      <c r="AC162" s="25">
        <f t="shared" si="47"/>
        <v>9.1500000000000001E-4</v>
      </c>
    </row>
    <row r="163" spans="1:29" s="15" customFormat="1">
      <c r="A163" s="18">
        <v>411</v>
      </c>
      <c r="B163" s="25">
        <v>-1.1E-4</v>
      </c>
      <c r="C163" s="25">
        <v>7.9389999999999999E-3</v>
      </c>
      <c r="D163" s="25">
        <f t="shared" si="32"/>
        <v>7.1840000000000003E-3</v>
      </c>
      <c r="E163" s="25"/>
      <c r="F163" s="25">
        <f t="shared" si="33"/>
        <v>6.3090900000000016E-3</v>
      </c>
      <c r="G163" s="25">
        <f t="shared" si="34"/>
        <v>0.14529834270000005</v>
      </c>
      <c r="H163" s="25">
        <v>1.018E-2</v>
      </c>
      <c r="I163" s="25">
        <f t="shared" si="35"/>
        <v>9.4249999999999994E-3</v>
      </c>
      <c r="J163" s="25"/>
      <c r="K163" s="25">
        <f t="shared" si="36"/>
        <v>8.0367899999999985E-3</v>
      </c>
      <c r="L163" s="25">
        <f t="shared" si="37"/>
        <v>0.18508727369999997</v>
      </c>
      <c r="M163" s="25">
        <v>1.163E-2</v>
      </c>
      <c r="N163" s="25">
        <f t="shared" si="38"/>
        <v>1.0874999999999999E-2</v>
      </c>
      <c r="O163" s="25"/>
      <c r="P163" s="25">
        <f t="shared" si="39"/>
        <v>8.4845900000000002E-3</v>
      </c>
      <c r="Q163" s="25">
        <f t="shared" si="40"/>
        <v>0.19540010770000002</v>
      </c>
      <c r="R163" s="25">
        <v>1.29E-2</v>
      </c>
      <c r="S163" s="25">
        <f t="shared" si="41"/>
        <v>1.2145E-2</v>
      </c>
      <c r="T163" s="25"/>
      <c r="U163" s="25">
        <f t="shared" si="42"/>
        <v>1.0084989999999999E-2</v>
      </c>
      <c r="V163" s="25">
        <f t="shared" si="43"/>
        <v>0.23225731969999996</v>
      </c>
      <c r="W163" s="25">
        <v>1.4930000000000001E-2</v>
      </c>
      <c r="X163" s="25">
        <f t="shared" si="44"/>
        <v>1.4175E-2</v>
      </c>
      <c r="Y163" s="25"/>
      <c r="Z163" s="25">
        <f t="shared" si="45"/>
        <v>1.0644789999999999E-2</v>
      </c>
      <c r="AA163" s="25">
        <f t="shared" si="46"/>
        <v>0.24514951369999999</v>
      </c>
      <c r="AB163" s="25">
        <v>1.6199999999999999E-3</v>
      </c>
      <c r="AC163" s="25">
        <f t="shared" si="47"/>
        <v>7.5499999999999992E-4</v>
      </c>
    </row>
    <row r="164" spans="1:29" s="15" customFormat="1">
      <c r="A164" s="18">
        <v>412</v>
      </c>
      <c r="B164" s="25">
        <v>3.0000000000000001E-5</v>
      </c>
      <c r="C164" s="25">
        <v>7.8399999999999997E-3</v>
      </c>
      <c r="D164" s="25">
        <f t="shared" si="32"/>
        <v>6.9899999999999997E-3</v>
      </c>
      <c r="E164" s="25"/>
      <c r="F164" s="25">
        <f t="shared" si="33"/>
        <v>6.115090000000001E-3</v>
      </c>
      <c r="G164" s="25">
        <f t="shared" si="34"/>
        <v>0.14083052270000002</v>
      </c>
      <c r="H164" s="25">
        <v>9.7900000000000001E-3</v>
      </c>
      <c r="I164" s="25">
        <f t="shared" si="35"/>
        <v>8.94E-3</v>
      </c>
      <c r="J164" s="25"/>
      <c r="K164" s="25">
        <f t="shared" si="36"/>
        <v>7.5517900000000001E-3</v>
      </c>
      <c r="L164" s="25">
        <f t="shared" si="37"/>
        <v>0.1739177237</v>
      </c>
      <c r="M164" s="25">
        <v>1.124E-2</v>
      </c>
      <c r="N164" s="25">
        <f t="shared" si="38"/>
        <v>1.039E-2</v>
      </c>
      <c r="O164" s="25"/>
      <c r="P164" s="25">
        <f t="shared" si="39"/>
        <v>7.9995900000000009E-3</v>
      </c>
      <c r="Q164" s="25">
        <f t="shared" si="40"/>
        <v>0.18423055770000002</v>
      </c>
      <c r="R164" s="25">
        <v>1.2500000000000001E-2</v>
      </c>
      <c r="S164" s="25">
        <f t="shared" si="41"/>
        <v>1.1650000000000001E-2</v>
      </c>
      <c r="T164" s="25"/>
      <c r="U164" s="25">
        <f t="shared" si="42"/>
        <v>9.5899899999999996E-3</v>
      </c>
      <c r="V164" s="25">
        <f t="shared" si="43"/>
        <v>0.2208574697</v>
      </c>
      <c r="W164" s="25">
        <v>1.469E-2</v>
      </c>
      <c r="X164" s="25">
        <f t="shared" si="44"/>
        <v>1.384E-2</v>
      </c>
      <c r="Y164" s="25"/>
      <c r="Z164" s="25">
        <f t="shared" si="45"/>
        <v>1.0309789999999999E-2</v>
      </c>
      <c r="AA164" s="25">
        <f t="shared" si="46"/>
        <v>0.23743446369999999</v>
      </c>
      <c r="AB164" s="25">
        <v>1.67E-3</v>
      </c>
      <c r="AC164" s="25">
        <f t="shared" si="47"/>
        <v>8.5000000000000006E-4</v>
      </c>
    </row>
    <row r="165" spans="1:29" s="15" customFormat="1">
      <c r="A165" s="18">
        <v>413</v>
      </c>
      <c r="B165" s="25">
        <v>2.0000000000000002E-5</v>
      </c>
      <c r="C165" s="25">
        <v>7.6400000000000001E-3</v>
      </c>
      <c r="D165" s="25">
        <f t="shared" si="32"/>
        <v>6.7800000000000004E-3</v>
      </c>
      <c r="E165" s="25"/>
      <c r="F165" s="25">
        <f t="shared" si="33"/>
        <v>5.9050900000000017E-3</v>
      </c>
      <c r="G165" s="25">
        <f t="shared" si="34"/>
        <v>0.13599422270000006</v>
      </c>
      <c r="H165" s="25">
        <v>9.8399999999999998E-3</v>
      </c>
      <c r="I165" s="25">
        <f t="shared" si="35"/>
        <v>8.9800000000000001E-3</v>
      </c>
      <c r="J165" s="25"/>
      <c r="K165" s="25">
        <f t="shared" si="36"/>
        <v>7.5917900000000002E-3</v>
      </c>
      <c r="L165" s="25">
        <f t="shared" si="37"/>
        <v>0.17483892370000001</v>
      </c>
      <c r="M165" s="25">
        <v>1.1390000000000001E-2</v>
      </c>
      <c r="N165" s="25">
        <f t="shared" si="38"/>
        <v>1.0530000000000001E-2</v>
      </c>
      <c r="O165" s="25"/>
      <c r="P165" s="25">
        <f t="shared" si="39"/>
        <v>8.1395900000000021E-3</v>
      </c>
      <c r="Q165" s="25">
        <f t="shared" si="40"/>
        <v>0.18745475770000006</v>
      </c>
      <c r="R165" s="25">
        <v>1.257E-2</v>
      </c>
      <c r="S165" s="25">
        <f t="shared" si="41"/>
        <v>1.171E-2</v>
      </c>
      <c r="T165" s="25"/>
      <c r="U165" s="25">
        <f t="shared" si="42"/>
        <v>9.6499900000000007E-3</v>
      </c>
      <c r="V165" s="25">
        <f t="shared" si="43"/>
        <v>0.22223926970000002</v>
      </c>
      <c r="W165" s="25">
        <v>1.46E-2</v>
      </c>
      <c r="X165" s="25">
        <f t="shared" si="44"/>
        <v>1.374E-2</v>
      </c>
      <c r="Y165" s="25"/>
      <c r="Z165" s="25">
        <f t="shared" si="45"/>
        <v>1.020979E-2</v>
      </c>
      <c r="AA165" s="25">
        <f t="shared" si="46"/>
        <v>0.23513146370000002</v>
      </c>
      <c r="AB165" s="25">
        <v>1.6999999999999999E-3</v>
      </c>
      <c r="AC165" s="25">
        <f t="shared" si="47"/>
        <v>8.5999999999999998E-4</v>
      </c>
    </row>
    <row r="166" spans="1:29" s="15" customFormat="1">
      <c r="A166" s="18">
        <v>414</v>
      </c>
      <c r="B166" s="25">
        <v>1.2E-4</v>
      </c>
      <c r="C166" s="25">
        <v>7.7200000000000003E-3</v>
      </c>
      <c r="D166" s="25">
        <f t="shared" si="32"/>
        <v>6.7299999999999999E-3</v>
      </c>
      <c r="E166" s="25"/>
      <c r="F166" s="25">
        <f t="shared" si="33"/>
        <v>5.8550900000000012E-3</v>
      </c>
      <c r="G166" s="25">
        <f t="shared" si="34"/>
        <v>0.13484272270000003</v>
      </c>
      <c r="H166" s="25">
        <v>9.6200000000000001E-3</v>
      </c>
      <c r="I166" s="25">
        <f t="shared" si="35"/>
        <v>8.6300000000000005E-3</v>
      </c>
      <c r="J166" s="25"/>
      <c r="K166" s="25">
        <f t="shared" si="36"/>
        <v>7.2417900000000006E-3</v>
      </c>
      <c r="L166" s="25">
        <f t="shared" si="37"/>
        <v>0.16677842370000001</v>
      </c>
      <c r="M166" s="25">
        <v>1.1010000000000001E-2</v>
      </c>
      <c r="N166" s="25">
        <f t="shared" si="38"/>
        <v>1.0020000000000001E-2</v>
      </c>
      <c r="O166" s="25"/>
      <c r="P166" s="25">
        <f t="shared" si="39"/>
        <v>7.6295900000000012E-3</v>
      </c>
      <c r="Q166" s="25">
        <f t="shared" si="40"/>
        <v>0.17570945770000004</v>
      </c>
      <c r="R166" s="25">
        <v>1.227E-2</v>
      </c>
      <c r="S166" s="25">
        <f t="shared" si="41"/>
        <v>1.128E-2</v>
      </c>
      <c r="T166" s="25"/>
      <c r="U166" s="25">
        <f t="shared" si="42"/>
        <v>9.2199900000000008E-3</v>
      </c>
      <c r="V166" s="25">
        <f t="shared" si="43"/>
        <v>0.21233636970000003</v>
      </c>
      <c r="W166" s="25">
        <v>1.4619999999999999E-2</v>
      </c>
      <c r="X166" s="25">
        <f t="shared" si="44"/>
        <v>1.363E-2</v>
      </c>
      <c r="Y166" s="25"/>
      <c r="Z166" s="25">
        <f t="shared" si="45"/>
        <v>1.0099789999999999E-2</v>
      </c>
      <c r="AA166" s="25">
        <f t="shared" si="46"/>
        <v>0.2325981637</v>
      </c>
      <c r="AB166" s="25">
        <v>1.8600000000000001E-3</v>
      </c>
      <c r="AC166" s="25">
        <f t="shared" si="47"/>
        <v>9.8999999999999999E-4</v>
      </c>
    </row>
    <row r="167" spans="1:29" s="15" customFormat="1">
      <c r="A167" s="18">
        <v>415</v>
      </c>
      <c r="B167" s="25">
        <v>3.0000000000000001E-5</v>
      </c>
      <c r="C167" s="25">
        <v>7.4900000000000001E-3</v>
      </c>
      <c r="D167" s="25">
        <f t="shared" si="32"/>
        <v>6.6649999999999999E-3</v>
      </c>
      <c r="E167" s="25"/>
      <c r="F167" s="25">
        <f t="shared" si="33"/>
        <v>5.7900900000000012E-3</v>
      </c>
      <c r="G167" s="25">
        <f t="shared" si="34"/>
        <v>0.13334577270000003</v>
      </c>
      <c r="H167" s="25">
        <v>9.6699999999999998E-3</v>
      </c>
      <c r="I167" s="25">
        <f t="shared" si="35"/>
        <v>8.8450000000000004E-3</v>
      </c>
      <c r="J167" s="25"/>
      <c r="K167" s="25">
        <f t="shared" si="36"/>
        <v>7.4567900000000005E-3</v>
      </c>
      <c r="L167" s="25">
        <f t="shared" si="37"/>
        <v>0.17172987370000001</v>
      </c>
      <c r="M167" s="25">
        <v>1.1129999999999999E-2</v>
      </c>
      <c r="N167" s="25">
        <f t="shared" si="38"/>
        <v>1.0305E-2</v>
      </c>
      <c r="O167" s="25"/>
      <c r="P167" s="25">
        <f t="shared" si="39"/>
        <v>7.9145899999999991E-3</v>
      </c>
      <c r="Q167" s="25">
        <f t="shared" si="40"/>
        <v>0.18227300769999999</v>
      </c>
      <c r="R167" s="25">
        <v>1.227E-2</v>
      </c>
      <c r="S167" s="25">
        <f t="shared" si="41"/>
        <v>1.1445E-2</v>
      </c>
      <c r="T167" s="25"/>
      <c r="U167" s="25">
        <f t="shared" si="42"/>
        <v>9.3849899999999993E-3</v>
      </c>
      <c r="V167" s="25">
        <f t="shared" si="43"/>
        <v>0.2161363197</v>
      </c>
      <c r="W167" s="25">
        <v>1.4279999999999999E-2</v>
      </c>
      <c r="X167" s="25">
        <f t="shared" si="44"/>
        <v>1.3455E-2</v>
      </c>
      <c r="Y167" s="25"/>
      <c r="Z167" s="25">
        <f t="shared" si="45"/>
        <v>9.9247899999999993E-3</v>
      </c>
      <c r="AA167" s="25">
        <f t="shared" si="46"/>
        <v>0.22856791369999999</v>
      </c>
      <c r="AB167" s="25">
        <v>1.6199999999999999E-3</v>
      </c>
      <c r="AC167" s="25">
        <f t="shared" si="47"/>
        <v>8.25E-4</v>
      </c>
    </row>
    <row r="168" spans="1:29" s="15" customFormat="1">
      <c r="A168" s="18">
        <v>416</v>
      </c>
      <c r="B168" s="25">
        <v>6.0000000000000002E-5</v>
      </c>
      <c r="C168" s="25">
        <v>7.5300000000000002E-3</v>
      </c>
      <c r="D168" s="25">
        <f t="shared" si="32"/>
        <v>6.6350000000000003E-3</v>
      </c>
      <c r="E168" s="25"/>
      <c r="F168" s="25">
        <f t="shared" si="33"/>
        <v>5.7600900000000016E-3</v>
      </c>
      <c r="G168" s="25">
        <f t="shared" si="34"/>
        <v>0.13265487270000004</v>
      </c>
      <c r="H168" s="25">
        <v>9.4199999999999996E-3</v>
      </c>
      <c r="I168" s="25">
        <f t="shared" si="35"/>
        <v>8.5249999999999996E-3</v>
      </c>
      <c r="J168" s="25"/>
      <c r="K168" s="25">
        <f t="shared" si="36"/>
        <v>7.1367899999999996E-3</v>
      </c>
      <c r="L168" s="25">
        <f t="shared" si="37"/>
        <v>0.1643602737</v>
      </c>
      <c r="M168" s="25">
        <v>1.0749999999999999E-2</v>
      </c>
      <c r="N168" s="25">
        <f t="shared" si="38"/>
        <v>9.8549999999999992E-3</v>
      </c>
      <c r="O168" s="25"/>
      <c r="P168" s="25">
        <f t="shared" si="39"/>
        <v>7.4645899999999992E-3</v>
      </c>
      <c r="Q168" s="25">
        <f t="shared" si="40"/>
        <v>0.17190950769999999</v>
      </c>
      <c r="R168" s="25">
        <v>1.1950000000000001E-2</v>
      </c>
      <c r="S168" s="25">
        <f t="shared" si="41"/>
        <v>1.1055000000000001E-2</v>
      </c>
      <c r="T168" s="25"/>
      <c r="U168" s="25">
        <f t="shared" si="42"/>
        <v>8.9949900000000013E-3</v>
      </c>
      <c r="V168" s="25">
        <f t="shared" si="43"/>
        <v>0.20715461970000004</v>
      </c>
      <c r="W168" s="25">
        <v>1.4250000000000001E-2</v>
      </c>
      <c r="X168" s="25">
        <f t="shared" si="44"/>
        <v>1.3355000000000001E-2</v>
      </c>
      <c r="Y168" s="25"/>
      <c r="Z168" s="25">
        <f t="shared" si="45"/>
        <v>9.8247899999999999E-3</v>
      </c>
      <c r="AA168" s="25">
        <f t="shared" si="46"/>
        <v>0.22626491370000001</v>
      </c>
      <c r="AB168" s="25">
        <v>1.73E-3</v>
      </c>
      <c r="AC168" s="25">
        <f t="shared" si="47"/>
        <v>8.9499999999999996E-4</v>
      </c>
    </row>
    <row r="169" spans="1:29" s="15" customFormat="1">
      <c r="A169" s="18">
        <v>417</v>
      </c>
      <c r="B169" s="25">
        <v>5.0000000000000002E-5</v>
      </c>
      <c r="C169" s="25">
        <v>7.5100000000000002E-3</v>
      </c>
      <c r="D169" s="25">
        <f t="shared" si="32"/>
        <v>6.62E-3</v>
      </c>
      <c r="E169" s="25"/>
      <c r="F169" s="25">
        <f t="shared" si="33"/>
        <v>5.7450900000000013E-3</v>
      </c>
      <c r="G169" s="25">
        <f t="shared" si="34"/>
        <v>0.13230942270000004</v>
      </c>
      <c r="H169" s="25">
        <v>9.5490000000000002E-3</v>
      </c>
      <c r="I169" s="25">
        <f t="shared" si="35"/>
        <v>8.659E-3</v>
      </c>
      <c r="J169" s="25"/>
      <c r="K169" s="25">
        <f t="shared" si="36"/>
        <v>7.2707900000000001E-3</v>
      </c>
      <c r="L169" s="25">
        <f t="shared" si="37"/>
        <v>0.1674462937</v>
      </c>
      <c r="M169" s="25">
        <v>1.108E-2</v>
      </c>
      <c r="N169" s="25">
        <f t="shared" si="38"/>
        <v>1.0189999999999999E-2</v>
      </c>
      <c r="O169" s="25"/>
      <c r="P169" s="25">
        <f t="shared" si="39"/>
        <v>7.7995899999999995E-3</v>
      </c>
      <c r="Q169" s="25">
        <f t="shared" si="40"/>
        <v>0.17962455769999999</v>
      </c>
      <c r="R169" s="25">
        <v>1.21E-2</v>
      </c>
      <c r="S169" s="25">
        <f t="shared" si="41"/>
        <v>1.1209999999999999E-2</v>
      </c>
      <c r="T169" s="25"/>
      <c r="U169" s="25">
        <f t="shared" si="42"/>
        <v>9.1499900000000002E-3</v>
      </c>
      <c r="V169" s="25">
        <f t="shared" si="43"/>
        <v>0.21072426970000002</v>
      </c>
      <c r="W169" s="25">
        <v>1.4250000000000001E-2</v>
      </c>
      <c r="X169" s="25">
        <f t="shared" si="44"/>
        <v>1.336E-2</v>
      </c>
      <c r="Y169" s="25"/>
      <c r="Z169" s="25">
        <f t="shared" si="45"/>
        <v>9.8297899999999997E-3</v>
      </c>
      <c r="AA169" s="25">
        <f t="shared" si="46"/>
        <v>0.22638006369999999</v>
      </c>
      <c r="AB169" s="25">
        <v>1.73E-3</v>
      </c>
      <c r="AC169" s="25">
        <f t="shared" si="47"/>
        <v>8.8999999999999995E-4</v>
      </c>
    </row>
    <row r="170" spans="1:29" s="15" customFormat="1">
      <c r="A170" s="18">
        <v>418</v>
      </c>
      <c r="B170" s="25">
        <v>1.0000000000000001E-5</v>
      </c>
      <c r="C170" s="25">
        <v>7.3699999999999998E-3</v>
      </c>
      <c r="D170" s="25">
        <f t="shared" si="32"/>
        <v>6.5449999999999996E-3</v>
      </c>
      <c r="E170" s="25"/>
      <c r="F170" s="25">
        <f t="shared" si="33"/>
        <v>5.6700900000000009E-3</v>
      </c>
      <c r="G170" s="25">
        <f t="shared" si="34"/>
        <v>0.13058217270000003</v>
      </c>
      <c r="H170" s="25">
        <v>9.2200000000000008E-3</v>
      </c>
      <c r="I170" s="25">
        <f t="shared" si="35"/>
        <v>8.3950000000000014E-3</v>
      </c>
      <c r="J170" s="25"/>
      <c r="K170" s="25">
        <f t="shared" si="36"/>
        <v>7.0067900000000015E-3</v>
      </c>
      <c r="L170" s="25">
        <f t="shared" si="37"/>
        <v>0.16136637370000004</v>
      </c>
      <c r="M170" s="25">
        <v>1.061E-2</v>
      </c>
      <c r="N170" s="25">
        <f t="shared" si="38"/>
        <v>9.7850000000000003E-3</v>
      </c>
      <c r="O170" s="25"/>
      <c r="P170" s="25">
        <f t="shared" si="39"/>
        <v>7.3945900000000004E-3</v>
      </c>
      <c r="Q170" s="25">
        <f t="shared" si="40"/>
        <v>0.17029740770000001</v>
      </c>
      <c r="R170" s="25">
        <v>1.174E-2</v>
      </c>
      <c r="S170" s="25">
        <f t="shared" si="41"/>
        <v>1.0915000000000001E-2</v>
      </c>
      <c r="T170" s="25"/>
      <c r="U170" s="25">
        <f t="shared" si="42"/>
        <v>8.8549900000000001E-3</v>
      </c>
      <c r="V170" s="25">
        <f t="shared" si="43"/>
        <v>0.2039304197</v>
      </c>
      <c r="W170" s="25">
        <v>1.401E-2</v>
      </c>
      <c r="X170" s="25">
        <f t="shared" si="44"/>
        <v>1.3185000000000001E-2</v>
      </c>
      <c r="Y170" s="25"/>
      <c r="Z170" s="25">
        <f t="shared" si="45"/>
        <v>9.6547899999999999E-3</v>
      </c>
      <c r="AA170" s="25">
        <f t="shared" si="46"/>
        <v>0.22234981370000001</v>
      </c>
      <c r="AB170" s="25">
        <v>1.64E-3</v>
      </c>
      <c r="AC170" s="25">
        <f t="shared" si="47"/>
        <v>8.25E-4</v>
      </c>
    </row>
    <row r="171" spans="1:29" s="15" customFormat="1">
      <c r="A171" s="18">
        <v>419</v>
      </c>
      <c r="B171" s="25">
        <v>-3.0000000000000001E-5</v>
      </c>
      <c r="C171" s="25">
        <v>7.2100000000000003E-3</v>
      </c>
      <c r="D171" s="25">
        <f t="shared" si="32"/>
        <v>6.4100000000000008E-3</v>
      </c>
      <c r="E171" s="25"/>
      <c r="F171" s="25">
        <f t="shared" si="33"/>
        <v>5.5350900000000021E-3</v>
      </c>
      <c r="G171" s="25">
        <f t="shared" si="34"/>
        <v>0.12747312270000005</v>
      </c>
      <c r="H171" s="25">
        <v>9.3699999999999999E-3</v>
      </c>
      <c r="I171" s="25">
        <f t="shared" si="35"/>
        <v>8.5699999999999995E-3</v>
      </c>
      <c r="J171" s="25"/>
      <c r="K171" s="25">
        <f t="shared" si="36"/>
        <v>7.1817899999999995E-3</v>
      </c>
      <c r="L171" s="25">
        <f t="shared" si="37"/>
        <v>0.1653966237</v>
      </c>
      <c r="M171" s="25">
        <v>1.085E-2</v>
      </c>
      <c r="N171" s="25">
        <f t="shared" si="38"/>
        <v>1.005E-2</v>
      </c>
      <c r="O171" s="25"/>
      <c r="P171" s="25">
        <f t="shared" si="39"/>
        <v>7.65959E-3</v>
      </c>
      <c r="Q171" s="25">
        <f t="shared" si="40"/>
        <v>0.17640035770000001</v>
      </c>
      <c r="R171" s="25">
        <v>1.1900000000000001E-2</v>
      </c>
      <c r="S171" s="25">
        <f t="shared" si="41"/>
        <v>1.11E-2</v>
      </c>
      <c r="T171" s="25"/>
      <c r="U171" s="25">
        <f t="shared" si="42"/>
        <v>9.0399900000000012E-3</v>
      </c>
      <c r="V171" s="25">
        <f t="shared" si="43"/>
        <v>0.20819096970000003</v>
      </c>
      <c r="W171" s="25">
        <v>1.391E-2</v>
      </c>
      <c r="X171" s="25">
        <f t="shared" si="44"/>
        <v>1.311E-2</v>
      </c>
      <c r="Y171" s="25"/>
      <c r="Z171" s="25">
        <f t="shared" si="45"/>
        <v>9.5797899999999995E-3</v>
      </c>
      <c r="AA171" s="25">
        <f t="shared" si="46"/>
        <v>0.2206225637</v>
      </c>
      <c r="AB171" s="25">
        <v>1.6299999999999999E-3</v>
      </c>
      <c r="AC171" s="25">
        <f t="shared" si="47"/>
        <v>7.9999999999999993E-4</v>
      </c>
    </row>
    <row r="172" spans="1:29" s="15" customFormat="1">
      <c r="A172" s="18">
        <v>420</v>
      </c>
      <c r="B172" s="25">
        <v>-1.0000000000000001E-5</v>
      </c>
      <c r="C172" s="25">
        <v>7.3200000000000001E-3</v>
      </c>
      <c r="D172" s="25">
        <f t="shared" si="32"/>
        <v>6.5000000000000006E-3</v>
      </c>
      <c r="E172" s="25"/>
      <c r="F172" s="25">
        <f t="shared" si="33"/>
        <v>5.6250900000000019E-3</v>
      </c>
      <c r="G172" s="25">
        <f t="shared" si="34"/>
        <v>0.12954582270000006</v>
      </c>
      <c r="H172" s="25">
        <v>9.1599999999999997E-3</v>
      </c>
      <c r="I172" s="25">
        <f t="shared" si="35"/>
        <v>8.3400000000000002E-3</v>
      </c>
      <c r="J172" s="25"/>
      <c r="K172" s="25">
        <f t="shared" si="36"/>
        <v>6.9517900000000002E-3</v>
      </c>
      <c r="L172" s="25">
        <f t="shared" si="37"/>
        <v>0.1600997237</v>
      </c>
      <c r="M172" s="25">
        <v>1.0449999999999999E-2</v>
      </c>
      <c r="N172" s="25">
        <f t="shared" si="38"/>
        <v>9.6299999999999997E-3</v>
      </c>
      <c r="O172" s="25"/>
      <c r="P172" s="25">
        <f t="shared" si="39"/>
        <v>7.2395899999999997E-3</v>
      </c>
      <c r="Q172" s="25">
        <f t="shared" si="40"/>
        <v>0.16672775770000001</v>
      </c>
      <c r="R172" s="25">
        <v>1.154E-2</v>
      </c>
      <c r="S172" s="25">
        <f t="shared" si="41"/>
        <v>1.072E-2</v>
      </c>
      <c r="T172" s="25"/>
      <c r="U172" s="25">
        <f t="shared" si="42"/>
        <v>8.6599899999999994E-3</v>
      </c>
      <c r="V172" s="25">
        <f t="shared" si="43"/>
        <v>0.19943956969999999</v>
      </c>
      <c r="W172" s="25">
        <v>1.3809999999999999E-2</v>
      </c>
      <c r="X172" s="25">
        <f t="shared" si="44"/>
        <v>1.299E-2</v>
      </c>
      <c r="Y172" s="25"/>
      <c r="Z172" s="25">
        <f t="shared" si="45"/>
        <v>9.4597899999999992E-3</v>
      </c>
      <c r="AA172" s="25">
        <f t="shared" si="46"/>
        <v>0.21785896369999999</v>
      </c>
      <c r="AB172" s="25">
        <v>1.65E-3</v>
      </c>
      <c r="AC172" s="25">
        <f t="shared" si="47"/>
        <v>8.1999999999999998E-4</v>
      </c>
    </row>
    <row r="173" spans="1:29" s="15" customFormat="1">
      <c r="A173" s="18">
        <v>421</v>
      </c>
      <c r="B173" s="25">
        <v>9.0000000000000006E-5</v>
      </c>
      <c r="C173" s="25">
        <v>7.1799999999999998E-3</v>
      </c>
      <c r="D173" s="25">
        <f t="shared" si="32"/>
        <v>6.2649999999999997E-3</v>
      </c>
      <c r="E173" s="25"/>
      <c r="F173" s="25">
        <f t="shared" si="33"/>
        <v>5.390090000000001E-3</v>
      </c>
      <c r="G173" s="25">
        <f t="shared" si="34"/>
        <v>0.12413377270000003</v>
      </c>
      <c r="H173" s="25">
        <v>9.0299999999999998E-3</v>
      </c>
      <c r="I173" s="25">
        <f t="shared" si="35"/>
        <v>8.1150000000000007E-3</v>
      </c>
      <c r="J173" s="25"/>
      <c r="K173" s="25">
        <f t="shared" si="36"/>
        <v>6.7267900000000007E-3</v>
      </c>
      <c r="L173" s="25">
        <f t="shared" si="37"/>
        <v>0.15491797370000002</v>
      </c>
      <c r="M173" s="25">
        <v>1.057E-2</v>
      </c>
      <c r="N173" s="25">
        <f t="shared" si="38"/>
        <v>9.6550000000000004E-3</v>
      </c>
      <c r="O173" s="25"/>
      <c r="P173" s="25">
        <f t="shared" si="39"/>
        <v>7.2645900000000005E-3</v>
      </c>
      <c r="Q173" s="25">
        <f t="shared" si="40"/>
        <v>0.16730350770000002</v>
      </c>
      <c r="R173" s="25">
        <v>1.1599999999999999E-2</v>
      </c>
      <c r="S173" s="25">
        <f t="shared" si="41"/>
        <v>1.0685E-2</v>
      </c>
      <c r="T173" s="25"/>
      <c r="U173" s="25">
        <f t="shared" si="42"/>
        <v>8.624989999999999E-3</v>
      </c>
      <c r="V173" s="25">
        <f t="shared" si="43"/>
        <v>0.19863351969999998</v>
      </c>
      <c r="W173" s="25">
        <v>1.3639999999999999E-2</v>
      </c>
      <c r="X173" s="25">
        <f t="shared" si="44"/>
        <v>1.2725E-2</v>
      </c>
      <c r="Y173" s="25"/>
      <c r="Z173" s="25">
        <f t="shared" si="45"/>
        <v>9.1947899999999996E-3</v>
      </c>
      <c r="AA173" s="25">
        <f t="shared" si="46"/>
        <v>0.2117560137</v>
      </c>
      <c r="AB173" s="25">
        <v>1.74E-3</v>
      </c>
      <c r="AC173" s="25">
        <f t="shared" si="47"/>
        <v>9.1500000000000001E-4</v>
      </c>
    </row>
    <row r="174" spans="1:29" s="15" customFormat="1">
      <c r="A174" s="18">
        <v>422</v>
      </c>
      <c r="B174" s="25">
        <v>8.0000000000000007E-5</v>
      </c>
      <c r="C174" s="25">
        <v>7.11E-3</v>
      </c>
      <c r="D174" s="25">
        <f t="shared" si="32"/>
        <v>6.2100000000000002E-3</v>
      </c>
      <c r="E174" s="25"/>
      <c r="F174" s="25">
        <f t="shared" si="33"/>
        <v>5.3350900000000015E-3</v>
      </c>
      <c r="G174" s="25">
        <f t="shared" si="34"/>
        <v>0.12286712270000004</v>
      </c>
      <c r="H174" s="25">
        <v>8.9099999999999995E-3</v>
      </c>
      <c r="I174" s="25">
        <f t="shared" si="35"/>
        <v>8.0099999999999998E-3</v>
      </c>
      <c r="J174" s="25"/>
      <c r="K174" s="25">
        <f t="shared" si="36"/>
        <v>6.6217899999999998E-3</v>
      </c>
      <c r="L174" s="25">
        <f t="shared" si="37"/>
        <v>0.15249982370000001</v>
      </c>
      <c r="M174" s="25">
        <v>1.0149999999999999E-2</v>
      </c>
      <c r="N174" s="25">
        <f t="shared" si="38"/>
        <v>9.2499999999999995E-3</v>
      </c>
      <c r="O174" s="25"/>
      <c r="P174" s="25">
        <f t="shared" si="39"/>
        <v>6.8595899999999996E-3</v>
      </c>
      <c r="Q174" s="25">
        <f t="shared" si="40"/>
        <v>0.15797635769999999</v>
      </c>
      <c r="R174" s="25">
        <v>1.11E-2</v>
      </c>
      <c r="S174" s="25">
        <f t="shared" si="41"/>
        <v>1.0200000000000001E-2</v>
      </c>
      <c r="T174" s="25"/>
      <c r="U174" s="25">
        <f t="shared" si="42"/>
        <v>8.1399899999999997E-3</v>
      </c>
      <c r="V174" s="25">
        <f t="shared" si="43"/>
        <v>0.18746396970000001</v>
      </c>
      <c r="W174" s="25">
        <v>1.3440000000000001E-2</v>
      </c>
      <c r="X174" s="25">
        <f t="shared" si="44"/>
        <v>1.2540000000000001E-2</v>
      </c>
      <c r="Y174" s="25"/>
      <c r="Z174" s="25">
        <f t="shared" si="45"/>
        <v>9.0097900000000002E-3</v>
      </c>
      <c r="AA174" s="25">
        <f t="shared" si="46"/>
        <v>0.20749546370000002</v>
      </c>
      <c r="AB174" s="25">
        <v>1.72E-3</v>
      </c>
      <c r="AC174" s="25">
        <f t="shared" si="47"/>
        <v>8.9999999999999998E-4</v>
      </c>
    </row>
    <row r="175" spans="1:29" s="15" customFormat="1">
      <c r="A175" s="18">
        <v>423</v>
      </c>
      <c r="B175" s="25">
        <v>-3.0000000000000001E-5</v>
      </c>
      <c r="C175" s="25">
        <v>7.0899999999999999E-3</v>
      </c>
      <c r="D175" s="25">
        <f t="shared" si="32"/>
        <v>6.3099999999999996E-3</v>
      </c>
      <c r="E175" s="25"/>
      <c r="F175" s="25">
        <f t="shared" si="33"/>
        <v>5.4350900000000009E-3</v>
      </c>
      <c r="G175" s="25">
        <f t="shared" si="34"/>
        <v>0.12517012270000002</v>
      </c>
      <c r="H175" s="25">
        <v>8.9200000000000008E-3</v>
      </c>
      <c r="I175" s="25">
        <f t="shared" si="35"/>
        <v>8.1400000000000014E-3</v>
      </c>
      <c r="J175" s="25"/>
      <c r="K175" s="25">
        <f t="shared" si="36"/>
        <v>6.7517900000000014E-3</v>
      </c>
      <c r="L175" s="25">
        <f t="shared" si="37"/>
        <v>0.15549372370000003</v>
      </c>
      <c r="M175" s="25">
        <v>1.0410000000000001E-2</v>
      </c>
      <c r="N175" s="25">
        <f t="shared" si="38"/>
        <v>9.6300000000000014E-3</v>
      </c>
      <c r="O175" s="25"/>
      <c r="P175" s="25">
        <f t="shared" si="39"/>
        <v>7.2395900000000015E-3</v>
      </c>
      <c r="Q175" s="25">
        <f t="shared" si="40"/>
        <v>0.16672775770000003</v>
      </c>
      <c r="R175" s="25">
        <v>1.132E-2</v>
      </c>
      <c r="S175" s="25">
        <f t="shared" si="41"/>
        <v>1.0540000000000001E-2</v>
      </c>
      <c r="T175" s="25"/>
      <c r="U175" s="25">
        <f t="shared" si="42"/>
        <v>8.4799899999999998E-3</v>
      </c>
      <c r="V175" s="25">
        <f t="shared" si="43"/>
        <v>0.19529416969999999</v>
      </c>
      <c r="W175" s="25">
        <v>1.35E-2</v>
      </c>
      <c r="X175" s="25">
        <f t="shared" si="44"/>
        <v>1.272E-2</v>
      </c>
      <c r="Y175" s="25"/>
      <c r="Z175" s="25">
        <f t="shared" si="45"/>
        <v>9.1897899999999998E-3</v>
      </c>
      <c r="AA175" s="25">
        <f t="shared" si="46"/>
        <v>0.21164086370000001</v>
      </c>
      <c r="AB175" s="25">
        <v>1.5900000000000001E-3</v>
      </c>
      <c r="AC175" s="25">
        <f t="shared" si="47"/>
        <v>7.7999999999999999E-4</v>
      </c>
    </row>
    <row r="176" spans="1:29" s="15" customFormat="1">
      <c r="A176" s="18">
        <v>424</v>
      </c>
      <c r="B176" s="25">
        <v>1.1E-4</v>
      </c>
      <c r="C176" s="25">
        <v>7.1399999999999996E-3</v>
      </c>
      <c r="D176" s="25">
        <f t="shared" si="32"/>
        <v>6.2199999999999998E-3</v>
      </c>
      <c r="E176" s="25"/>
      <c r="F176" s="25">
        <f t="shared" si="33"/>
        <v>5.3450900000000011E-3</v>
      </c>
      <c r="G176" s="25">
        <f t="shared" si="34"/>
        <v>0.12309742270000003</v>
      </c>
      <c r="H176" s="25">
        <v>8.6499999999999997E-3</v>
      </c>
      <c r="I176" s="25">
        <f t="shared" si="35"/>
        <v>7.7299999999999999E-3</v>
      </c>
      <c r="J176" s="25"/>
      <c r="K176" s="25">
        <f t="shared" si="36"/>
        <v>6.3417899999999999E-3</v>
      </c>
      <c r="L176" s="25">
        <f t="shared" si="37"/>
        <v>0.14605142370000002</v>
      </c>
      <c r="M176" s="25">
        <v>1.005E-2</v>
      </c>
      <c r="N176" s="25">
        <f t="shared" si="38"/>
        <v>9.1299999999999992E-3</v>
      </c>
      <c r="O176" s="25"/>
      <c r="P176" s="25">
        <f t="shared" si="39"/>
        <v>6.7395899999999993E-3</v>
      </c>
      <c r="Q176" s="25">
        <f t="shared" si="40"/>
        <v>0.15521275769999998</v>
      </c>
      <c r="R176" s="25">
        <v>1.116E-2</v>
      </c>
      <c r="S176" s="25">
        <f t="shared" si="41"/>
        <v>1.0239999999999999E-2</v>
      </c>
      <c r="T176" s="25"/>
      <c r="U176" s="25">
        <f t="shared" si="42"/>
        <v>8.1799899999999981E-3</v>
      </c>
      <c r="V176" s="25">
        <f t="shared" si="43"/>
        <v>0.18838516969999997</v>
      </c>
      <c r="W176" s="25">
        <v>1.332E-2</v>
      </c>
      <c r="X176" s="25">
        <f t="shared" si="44"/>
        <v>1.24E-2</v>
      </c>
      <c r="Y176" s="25"/>
      <c r="Z176" s="25">
        <f t="shared" si="45"/>
        <v>8.8697899999999989E-3</v>
      </c>
      <c r="AA176" s="25">
        <f t="shared" si="46"/>
        <v>0.20427126369999998</v>
      </c>
      <c r="AB176" s="25">
        <v>1.73E-3</v>
      </c>
      <c r="AC176" s="25">
        <f t="shared" si="47"/>
        <v>9.2000000000000003E-4</v>
      </c>
    </row>
    <row r="177" spans="1:29" s="15" customFormat="1">
      <c r="A177" s="18">
        <v>425</v>
      </c>
      <c r="B177" s="25">
        <v>5.0000000000000002E-5</v>
      </c>
      <c r="C177" s="25">
        <v>7.0400000000000003E-3</v>
      </c>
      <c r="D177" s="25">
        <f t="shared" si="32"/>
        <v>6.2100000000000002E-3</v>
      </c>
      <c r="E177" s="25"/>
      <c r="F177" s="25">
        <f t="shared" si="33"/>
        <v>5.3350900000000015E-3</v>
      </c>
      <c r="G177" s="25">
        <f t="shared" si="34"/>
        <v>0.12286712270000004</v>
      </c>
      <c r="H177" s="25">
        <v>8.7299999999999999E-3</v>
      </c>
      <c r="I177" s="25">
        <f t="shared" si="35"/>
        <v>7.9000000000000008E-3</v>
      </c>
      <c r="J177" s="25"/>
      <c r="K177" s="25">
        <f t="shared" si="36"/>
        <v>6.5117900000000008E-3</v>
      </c>
      <c r="L177" s="25">
        <f t="shared" si="37"/>
        <v>0.14996652370000002</v>
      </c>
      <c r="M177" s="25">
        <v>1.03E-2</v>
      </c>
      <c r="N177" s="25">
        <f t="shared" si="38"/>
        <v>9.4699999999999993E-3</v>
      </c>
      <c r="O177" s="25"/>
      <c r="P177" s="25">
        <f t="shared" si="39"/>
        <v>7.0795899999999993E-3</v>
      </c>
      <c r="Q177" s="25">
        <f t="shared" si="40"/>
        <v>0.16304295769999999</v>
      </c>
      <c r="R177" s="25">
        <v>1.112E-2</v>
      </c>
      <c r="S177" s="25">
        <f t="shared" si="41"/>
        <v>1.0290000000000001E-2</v>
      </c>
      <c r="T177" s="25"/>
      <c r="U177" s="25">
        <f t="shared" si="42"/>
        <v>8.2299899999999995E-3</v>
      </c>
      <c r="V177" s="25">
        <f t="shared" si="43"/>
        <v>0.18953666969999999</v>
      </c>
      <c r="W177" s="25">
        <v>1.325E-2</v>
      </c>
      <c r="X177" s="25">
        <f t="shared" si="44"/>
        <v>1.242E-2</v>
      </c>
      <c r="Y177" s="25"/>
      <c r="Z177" s="25">
        <f t="shared" si="45"/>
        <v>8.8897899999999998E-3</v>
      </c>
      <c r="AA177" s="25">
        <f t="shared" si="46"/>
        <v>0.20473186370000002</v>
      </c>
      <c r="AB177" s="25">
        <v>1.6100000000000001E-3</v>
      </c>
      <c r="AC177" s="25">
        <f t="shared" si="47"/>
        <v>8.3000000000000001E-4</v>
      </c>
    </row>
    <row r="178" spans="1:29" s="15" customFormat="1">
      <c r="A178" s="18">
        <v>426</v>
      </c>
      <c r="B178" s="25">
        <v>-2.0000000000000002E-5</v>
      </c>
      <c r="C178" s="25">
        <v>7.0000000000000001E-3</v>
      </c>
      <c r="D178" s="25">
        <f t="shared" si="32"/>
        <v>6.2199999999999998E-3</v>
      </c>
      <c r="E178" s="25"/>
      <c r="F178" s="25">
        <f t="shared" si="33"/>
        <v>5.3450900000000011E-3</v>
      </c>
      <c r="G178" s="25">
        <f t="shared" si="34"/>
        <v>0.12309742270000003</v>
      </c>
      <c r="H178" s="25">
        <v>8.6300000000000005E-3</v>
      </c>
      <c r="I178" s="25">
        <f t="shared" si="35"/>
        <v>7.8500000000000011E-3</v>
      </c>
      <c r="J178" s="25"/>
      <c r="K178" s="25">
        <f t="shared" si="36"/>
        <v>6.4617900000000011E-3</v>
      </c>
      <c r="L178" s="25">
        <f t="shared" si="37"/>
        <v>0.14881502370000002</v>
      </c>
      <c r="M178" s="25">
        <v>9.7999999999999997E-3</v>
      </c>
      <c r="N178" s="25">
        <f t="shared" si="38"/>
        <v>9.0200000000000002E-3</v>
      </c>
      <c r="O178" s="25"/>
      <c r="P178" s="25">
        <f t="shared" si="39"/>
        <v>6.6295900000000003E-3</v>
      </c>
      <c r="Q178" s="25">
        <f t="shared" si="40"/>
        <v>0.15267945770000002</v>
      </c>
      <c r="R178" s="25">
        <v>1.089E-2</v>
      </c>
      <c r="S178" s="25">
        <f t="shared" si="41"/>
        <v>1.0110000000000001E-2</v>
      </c>
      <c r="T178" s="25"/>
      <c r="U178" s="25">
        <f t="shared" si="42"/>
        <v>8.0499899999999999E-3</v>
      </c>
      <c r="V178" s="25">
        <f t="shared" si="43"/>
        <v>0.1853912697</v>
      </c>
      <c r="W178" s="25">
        <v>1.3140000000000001E-2</v>
      </c>
      <c r="X178" s="25">
        <f t="shared" si="44"/>
        <v>1.2360000000000001E-2</v>
      </c>
      <c r="Y178" s="25"/>
      <c r="Z178" s="25">
        <f t="shared" si="45"/>
        <v>8.8297900000000006E-3</v>
      </c>
      <c r="AA178" s="25">
        <f t="shared" si="46"/>
        <v>0.20335006370000003</v>
      </c>
      <c r="AB178" s="25">
        <v>1.58E-3</v>
      </c>
      <c r="AC178" s="25">
        <f t="shared" si="47"/>
        <v>7.7999999999999999E-4</v>
      </c>
    </row>
    <row r="179" spans="1:29" s="15" customFormat="1">
      <c r="A179" s="18">
        <v>427</v>
      </c>
      <c r="B179" s="25">
        <v>-2.0000000000000002E-5</v>
      </c>
      <c r="C179" s="25">
        <v>7.0099999999999997E-3</v>
      </c>
      <c r="D179" s="25">
        <f t="shared" si="32"/>
        <v>6.2350000000000001E-3</v>
      </c>
      <c r="E179" s="25"/>
      <c r="F179" s="25">
        <f t="shared" si="33"/>
        <v>5.3600900000000014E-3</v>
      </c>
      <c r="G179" s="25">
        <f t="shared" si="34"/>
        <v>0.12344287270000004</v>
      </c>
      <c r="H179" s="25">
        <v>8.6189999999999999E-3</v>
      </c>
      <c r="I179" s="25">
        <f t="shared" si="35"/>
        <v>7.8440000000000003E-3</v>
      </c>
      <c r="J179" s="25"/>
      <c r="K179" s="25">
        <f t="shared" si="36"/>
        <v>6.4557900000000003E-3</v>
      </c>
      <c r="L179" s="25">
        <f t="shared" si="37"/>
        <v>0.14867684370000001</v>
      </c>
      <c r="M179" s="25">
        <v>1.022E-2</v>
      </c>
      <c r="N179" s="25">
        <f t="shared" si="38"/>
        <v>9.4450000000000003E-3</v>
      </c>
      <c r="O179" s="25"/>
      <c r="P179" s="25">
        <f t="shared" si="39"/>
        <v>7.0545900000000003E-3</v>
      </c>
      <c r="Q179" s="25">
        <f t="shared" si="40"/>
        <v>0.1624672077</v>
      </c>
      <c r="R179" s="25">
        <v>1.093E-2</v>
      </c>
      <c r="S179" s="25">
        <f t="shared" si="41"/>
        <v>1.0155000000000001E-2</v>
      </c>
      <c r="T179" s="25"/>
      <c r="U179" s="25">
        <f t="shared" si="42"/>
        <v>8.0949899999999998E-3</v>
      </c>
      <c r="V179" s="25">
        <f t="shared" si="43"/>
        <v>0.18642761970000002</v>
      </c>
      <c r="W179" s="25">
        <v>1.2919999999999999E-2</v>
      </c>
      <c r="X179" s="25">
        <f t="shared" si="44"/>
        <v>1.2145E-2</v>
      </c>
      <c r="Y179" s="25"/>
      <c r="Z179" s="25">
        <f t="shared" si="45"/>
        <v>8.6147899999999989E-3</v>
      </c>
      <c r="AA179" s="25">
        <f t="shared" si="46"/>
        <v>0.19839861369999998</v>
      </c>
      <c r="AB179" s="25">
        <v>1.57E-3</v>
      </c>
      <c r="AC179" s="25">
        <f t="shared" si="47"/>
        <v>7.7499999999999997E-4</v>
      </c>
    </row>
    <row r="180" spans="1:29" s="15" customFormat="1">
      <c r="A180" s="18">
        <v>428</v>
      </c>
      <c r="B180" s="25">
        <v>1.0000000000000001E-5</v>
      </c>
      <c r="C180" s="25">
        <v>6.77E-3</v>
      </c>
      <c r="D180" s="25">
        <f t="shared" si="32"/>
        <v>5.96E-3</v>
      </c>
      <c r="E180" s="25"/>
      <c r="F180" s="25">
        <f t="shared" si="33"/>
        <v>5.0850900000000013E-3</v>
      </c>
      <c r="G180" s="25">
        <f t="shared" si="34"/>
        <v>0.11710962270000004</v>
      </c>
      <c r="H180" s="25">
        <v>8.3099999999999997E-3</v>
      </c>
      <c r="I180" s="25">
        <f t="shared" si="35"/>
        <v>7.4999999999999997E-3</v>
      </c>
      <c r="J180" s="25"/>
      <c r="K180" s="25">
        <f t="shared" si="36"/>
        <v>6.1117899999999998E-3</v>
      </c>
      <c r="L180" s="25">
        <f t="shared" si="37"/>
        <v>0.14075452369999999</v>
      </c>
      <c r="M180" s="25">
        <v>9.6500000000000006E-3</v>
      </c>
      <c r="N180" s="25">
        <f t="shared" si="38"/>
        <v>8.8400000000000006E-3</v>
      </c>
      <c r="O180" s="25"/>
      <c r="P180" s="25">
        <f t="shared" si="39"/>
        <v>6.4495900000000007E-3</v>
      </c>
      <c r="Q180" s="25">
        <f t="shared" si="40"/>
        <v>0.14853405770000003</v>
      </c>
      <c r="R180" s="25">
        <v>1.0630000000000001E-2</v>
      </c>
      <c r="S180" s="25">
        <f t="shared" si="41"/>
        <v>9.8200000000000006E-3</v>
      </c>
      <c r="T180" s="25"/>
      <c r="U180" s="25">
        <f t="shared" si="42"/>
        <v>7.7599900000000005E-3</v>
      </c>
      <c r="V180" s="25">
        <f t="shared" si="43"/>
        <v>0.17871256970000002</v>
      </c>
      <c r="W180" s="25">
        <v>1.278E-2</v>
      </c>
      <c r="X180" s="25">
        <f t="shared" si="44"/>
        <v>1.197E-2</v>
      </c>
      <c r="Y180" s="25"/>
      <c r="Z180" s="25">
        <f t="shared" si="45"/>
        <v>8.4397899999999991E-3</v>
      </c>
      <c r="AA180" s="25">
        <f t="shared" si="46"/>
        <v>0.19436836369999999</v>
      </c>
      <c r="AB180" s="25">
        <v>1.6100000000000001E-3</v>
      </c>
      <c r="AC180" s="25">
        <f t="shared" si="47"/>
        <v>8.1000000000000006E-4</v>
      </c>
    </row>
    <row r="181" spans="1:29" s="15" customFormat="1">
      <c r="A181" s="18">
        <v>429</v>
      </c>
      <c r="B181" s="25">
        <v>1.0000000000000001E-5</v>
      </c>
      <c r="C181" s="25">
        <v>6.9499999999999996E-3</v>
      </c>
      <c r="D181" s="25">
        <f t="shared" si="32"/>
        <v>6.13E-3</v>
      </c>
      <c r="E181" s="25"/>
      <c r="F181" s="25">
        <f t="shared" si="33"/>
        <v>5.2550900000000013E-3</v>
      </c>
      <c r="G181" s="25">
        <f t="shared" si="34"/>
        <v>0.12102472270000003</v>
      </c>
      <c r="H181" s="25">
        <v>8.3300000000000006E-3</v>
      </c>
      <c r="I181" s="25">
        <f t="shared" si="35"/>
        <v>7.510000000000001E-3</v>
      </c>
      <c r="J181" s="25"/>
      <c r="K181" s="25">
        <f t="shared" si="36"/>
        <v>6.1217900000000011E-3</v>
      </c>
      <c r="L181" s="25">
        <f t="shared" si="37"/>
        <v>0.14098482370000004</v>
      </c>
      <c r="M181" s="25">
        <v>9.9389999999999999E-3</v>
      </c>
      <c r="N181" s="25">
        <f t="shared" si="38"/>
        <v>9.1190000000000004E-3</v>
      </c>
      <c r="O181" s="25"/>
      <c r="P181" s="25">
        <f t="shared" si="39"/>
        <v>6.7285900000000004E-3</v>
      </c>
      <c r="Q181" s="25">
        <f t="shared" si="40"/>
        <v>0.15495942770000001</v>
      </c>
      <c r="R181" s="25">
        <v>1.057E-2</v>
      </c>
      <c r="S181" s="25">
        <f t="shared" si="41"/>
        <v>9.75E-3</v>
      </c>
      <c r="T181" s="25"/>
      <c r="U181" s="25">
        <f t="shared" si="42"/>
        <v>7.6899899999999998E-3</v>
      </c>
      <c r="V181" s="25">
        <f t="shared" si="43"/>
        <v>0.17710046970000001</v>
      </c>
      <c r="W181" s="25">
        <v>1.265E-2</v>
      </c>
      <c r="X181" s="25">
        <f t="shared" si="44"/>
        <v>1.183E-2</v>
      </c>
      <c r="Y181" s="25"/>
      <c r="Z181" s="25">
        <f t="shared" si="45"/>
        <v>8.2997899999999996E-3</v>
      </c>
      <c r="AA181" s="25">
        <f t="shared" si="46"/>
        <v>0.19114416370000001</v>
      </c>
      <c r="AB181" s="25">
        <v>1.6299999999999999E-3</v>
      </c>
      <c r="AC181" s="25">
        <f t="shared" si="47"/>
        <v>8.1999999999999998E-4</v>
      </c>
    </row>
    <row r="182" spans="1:29" s="15" customFormat="1">
      <c r="A182" s="18">
        <v>430</v>
      </c>
      <c r="B182" s="25">
        <v>6.8999999999999997E-5</v>
      </c>
      <c r="C182" s="25">
        <v>6.5599999999999999E-3</v>
      </c>
      <c r="D182" s="25">
        <f t="shared" si="32"/>
        <v>5.7454999999999997E-3</v>
      </c>
      <c r="E182" s="25"/>
      <c r="F182" s="25">
        <f t="shared" si="33"/>
        <v>4.870590000000001E-3</v>
      </c>
      <c r="G182" s="25">
        <f t="shared" si="34"/>
        <v>0.11216968770000003</v>
      </c>
      <c r="H182" s="25">
        <v>8.1890000000000001E-3</v>
      </c>
      <c r="I182" s="25">
        <f t="shared" si="35"/>
        <v>7.3745E-3</v>
      </c>
      <c r="J182" s="25"/>
      <c r="K182" s="25">
        <f t="shared" si="36"/>
        <v>5.98629E-3</v>
      </c>
      <c r="L182" s="25">
        <f t="shared" si="37"/>
        <v>0.13786425870000002</v>
      </c>
      <c r="M182" s="25">
        <v>9.5700000000000004E-3</v>
      </c>
      <c r="N182" s="25">
        <f t="shared" si="38"/>
        <v>8.7555000000000011E-3</v>
      </c>
      <c r="O182" s="25"/>
      <c r="P182" s="25">
        <f t="shared" si="39"/>
        <v>6.3650900000000012E-3</v>
      </c>
      <c r="Q182" s="25">
        <f t="shared" si="40"/>
        <v>0.14658802270000004</v>
      </c>
      <c r="R182" s="25">
        <v>1.034E-2</v>
      </c>
      <c r="S182" s="25">
        <f t="shared" si="41"/>
        <v>9.525500000000001E-3</v>
      </c>
      <c r="T182" s="25"/>
      <c r="U182" s="25">
        <f t="shared" si="42"/>
        <v>7.4654900000000008E-3</v>
      </c>
      <c r="V182" s="25">
        <f t="shared" si="43"/>
        <v>0.17193023470000002</v>
      </c>
      <c r="W182" s="25">
        <v>1.274E-2</v>
      </c>
      <c r="X182" s="25">
        <f t="shared" si="44"/>
        <v>1.19255E-2</v>
      </c>
      <c r="Y182" s="25"/>
      <c r="Z182" s="25">
        <f t="shared" si="45"/>
        <v>8.3952899999999997E-3</v>
      </c>
      <c r="AA182" s="25">
        <f t="shared" si="46"/>
        <v>0.19334352869999999</v>
      </c>
      <c r="AB182" s="25">
        <v>1.56E-3</v>
      </c>
      <c r="AC182" s="25">
        <f t="shared" si="47"/>
        <v>8.1450000000000001E-4</v>
      </c>
    </row>
    <row r="183" spans="1:29" s="15" customFormat="1">
      <c r="A183" s="18">
        <v>431</v>
      </c>
      <c r="B183" s="25">
        <v>-9.0000000000000006E-5</v>
      </c>
      <c r="C183" s="25">
        <v>6.62E-3</v>
      </c>
      <c r="D183" s="25">
        <f t="shared" si="32"/>
        <v>5.9150000000000001E-3</v>
      </c>
      <c r="E183" s="25"/>
      <c r="F183" s="25">
        <f t="shared" si="33"/>
        <v>5.0400900000000014E-3</v>
      </c>
      <c r="G183" s="25">
        <f t="shared" si="34"/>
        <v>0.11607327270000004</v>
      </c>
      <c r="H183" s="25">
        <v>8.2000000000000007E-3</v>
      </c>
      <c r="I183" s="25">
        <f t="shared" si="35"/>
        <v>7.4950000000000008E-3</v>
      </c>
      <c r="J183" s="25"/>
      <c r="K183" s="25">
        <f t="shared" si="36"/>
        <v>6.1067900000000008E-3</v>
      </c>
      <c r="L183" s="25">
        <f t="shared" si="37"/>
        <v>0.14063937370000001</v>
      </c>
      <c r="M183" s="25">
        <v>9.469E-3</v>
      </c>
      <c r="N183" s="25">
        <f t="shared" si="38"/>
        <v>8.7639999999999992E-3</v>
      </c>
      <c r="O183" s="25"/>
      <c r="P183" s="25">
        <f t="shared" si="39"/>
        <v>6.3735899999999993E-3</v>
      </c>
      <c r="Q183" s="25">
        <f t="shared" si="40"/>
        <v>0.14678377769999998</v>
      </c>
      <c r="R183" s="25">
        <v>1.021E-2</v>
      </c>
      <c r="S183" s="25">
        <f t="shared" si="41"/>
        <v>9.5049999999999996E-3</v>
      </c>
      <c r="T183" s="25"/>
      <c r="U183" s="25">
        <f t="shared" si="42"/>
        <v>7.4449899999999994E-3</v>
      </c>
      <c r="V183" s="25">
        <f t="shared" si="43"/>
        <v>0.17145811969999999</v>
      </c>
      <c r="W183" s="25">
        <v>1.2409999999999999E-2</v>
      </c>
      <c r="X183" s="25">
        <f t="shared" si="44"/>
        <v>1.1704999999999998E-2</v>
      </c>
      <c r="Y183" s="25"/>
      <c r="Z183" s="25">
        <f t="shared" si="45"/>
        <v>8.1747899999999978E-3</v>
      </c>
      <c r="AA183" s="25">
        <f t="shared" si="46"/>
        <v>0.18826541369999997</v>
      </c>
      <c r="AB183" s="25">
        <v>1.5E-3</v>
      </c>
      <c r="AC183" s="25">
        <f t="shared" si="47"/>
        <v>7.0500000000000001E-4</v>
      </c>
    </row>
    <row r="184" spans="1:29" s="15" customFormat="1">
      <c r="A184" s="18">
        <v>432</v>
      </c>
      <c r="B184" s="25">
        <v>5.0000000000000002E-5</v>
      </c>
      <c r="C184" s="25">
        <v>6.5100000000000002E-3</v>
      </c>
      <c r="D184" s="25">
        <f t="shared" si="32"/>
        <v>5.6950000000000004E-3</v>
      </c>
      <c r="E184" s="25"/>
      <c r="F184" s="25">
        <f t="shared" si="33"/>
        <v>4.8200900000000017E-3</v>
      </c>
      <c r="G184" s="25">
        <f t="shared" si="34"/>
        <v>0.11100667270000004</v>
      </c>
      <c r="H184" s="25">
        <v>8.1200000000000005E-3</v>
      </c>
      <c r="I184" s="25">
        <f t="shared" si="35"/>
        <v>7.3050000000000007E-3</v>
      </c>
      <c r="J184" s="25"/>
      <c r="K184" s="25">
        <f t="shared" si="36"/>
        <v>5.9167900000000008E-3</v>
      </c>
      <c r="L184" s="25">
        <f t="shared" si="37"/>
        <v>0.13626367370000003</v>
      </c>
      <c r="M184" s="25">
        <v>9.3390000000000001E-3</v>
      </c>
      <c r="N184" s="25">
        <f t="shared" si="38"/>
        <v>8.5240000000000003E-3</v>
      </c>
      <c r="O184" s="25"/>
      <c r="P184" s="25">
        <f t="shared" si="39"/>
        <v>6.1335900000000004E-3</v>
      </c>
      <c r="Q184" s="25">
        <f t="shared" si="40"/>
        <v>0.14125657770000002</v>
      </c>
      <c r="R184" s="25">
        <v>1.0279999999999999E-2</v>
      </c>
      <c r="S184" s="25">
        <f t="shared" si="41"/>
        <v>9.4649999999999995E-3</v>
      </c>
      <c r="T184" s="25"/>
      <c r="U184" s="25">
        <f t="shared" si="42"/>
        <v>7.4049899999999993E-3</v>
      </c>
      <c r="V184" s="25">
        <f t="shared" si="43"/>
        <v>0.17053691969999998</v>
      </c>
      <c r="W184" s="25">
        <v>1.238E-2</v>
      </c>
      <c r="X184" s="25">
        <f t="shared" si="44"/>
        <v>1.1565000000000001E-2</v>
      </c>
      <c r="Y184" s="25"/>
      <c r="Z184" s="25">
        <f t="shared" si="45"/>
        <v>8.03479E-3</v>
      </c>
      <c r="AA184" s="25">
        <f t="shared" si="46"/>
        <v>0.18504121370000001</v>
      </c>
      <c r="AB184" s="25">
        <v>1.58E-3</v>
      </c>
      <c r="AC184" s="25">
        <f t="shared" si="47"/>
        <v>8.1499999999999997E-4</v>
      </c>
    </row>
    <row r="185" spans="1:29" s="15" customFormat="1">
      <c r="A185" s="18">
        <v>433</v>
      </c>
      <c r="B185" s="25">
        <v>3.0000000000000001E-5</v>
      </c>
      <c r="C185" s="25">
        <v>6.6299999999999996E-3</v>
      </c>
      <c r="D185" s="25">
        <f t="shared" si="32"/>
        <v>5.8549999999999991E-3</v>
      </c>
      <c r="E185" s="25"/>
      <c r="F185" s="25">
        <f t="shared" si="33"/>
        <v>4.9800900000000004E-3</v>
      </c>
      <c r="G185" s="25">
        <f t="shared" si="34"/>
        <v>0.11469147270000002</v>
      </c>
      <c r="H185" s="25">
        <v>7.9600000000000001E-3</v>
      </c>
      <c r="I185" s="25">
        <f t="shared" si="35"/>
        <v>7.1850000000000004E-3</v>
      </c>
      <c r="J185" s="25"/>
      <c r="K185" s="25">
        <f t="shared" si="36"/>
        <v>5.7967900000000004E-3</v>
      </c>
      <c r="L185" s="25">
        <f t="shared" si="37"/>
        <v>0.13350007370000003</v>
      </c>
      <c r="M185" s="25">
        <v>9.4900000000000002E-3</v>
      </c>
      <c r="N185" s="25">
        <f t="shared" si="38"/>
        <v>8.7150000000000005E-3</v>
      </c>
      <c r="O185" s="25"/>
      <c r="P185" s="25">
        <f t="shared" si="39"/>
        <v>6.3245900000000006E-3</v>
      </c>
      <c r="Q185" s="25">
        <f t="shared" si="40"/>
        <v>0.14565530770000001</v>
      </c>
      <c r="R185" s="25">
        <v>1.014E-2</v>
      </c>
      <c r="S185" s="25">
        <f t="shared" si="41"/>
        <v>9.3650000000000001E-3</v>
      </c>
      <c r="T185" s="25"/>
      <c r="U185" s="25">
        <f t="shared" si="42"/>
        <v>7.3049899999999999E-3</v>
      </c>
      <c r="V185" s="25">
        <f t="shared" si="43"/>
        <v>0.16823391970000001</v>
      </c>
      <c r="W185" s="25">
        <v>1.2239999999999999E-2</v>
      </c>
      <c r="X185" s="25">
        <f t="shared" si="44"/>
        <v>1.1464999999999999E-2</v>
      </c>
      <c r="Y185" s="25"/>
      <c r="Z185" s="25">
        <f t="shared" si="45"/>
        <v>7.9347899999999989E-3</v>
      </c>
      <c r="AA185" s="25">
        <f t="shared" si="46"/>
        <v>0.18273821369999999</v>
      </c>
      <c r="AB185" s="25">
        <v>1.5200000000000001E-3</v>
      </c>
      <c r="AC185" s="25">
        <f t="shared" si="47"/>
        <v>7.7500000000000008E-4</v>
      </c>
    </row>
    <row r="186" spans="1:29" s="15" customFormat="1">
      <c r="A186" s="18">
        <v>434</v>
      </c>
      <c r="B186" s="25">
        <v>2.0000000000000002E-5</v>
      </c>
      <c r="C186" s="25">
        <v>6.0600000000000003E-3</v>
      </c>
      <c r="D186" s="25">
        <f t="shared" si="32"/>
        <v>5.2900000000000004E-3</v>
      </c>
      <c r="E186" s="25"/>
      <c r="F186" s="25">
        <f t="shared" si="33"/>
        <v>4.4150900000000017E-3</v>
      </c>
      <c r="G186" s="25">
        <f t="shared" si="34"/>
        <v>0.10167952270000004</v>
      </c>
      <c r="H186" s="25">
        <v>7.7999999999999996E-3</v>
      </c>
      <c r="I186" s="25">
        <f t="shared" si="35"/>
        <v>7.0299999999999998E-3</v>
      </c>
      <c r="J186" s="25"/>
      <c r="K186" s="25">
        <f t="shared" si="36"/>
        <v>5.6417899999999998E-3</v>
      </c>
      <c r="L186" s="25">
        <f t="shared" si="37"/>
        <v>0.12993042369999999</v>
      </c>
      <c r="M186" s="25">
        <v>8.9499999999999996E-3</v>
      </c>
      <c r="N186" s="25">
        <f t="shared" si="38"/>
        <v>8.1799999999999998E-3</v>
      </c>
      <c r="O186" s="25"/>
      <c r="P186" s="25">
        <f t="shared" si="39"/>
        <v>5.7895899999999998E-3</v>
      </c>
      <c r="Q186" s="25">
        <f t="shared" si="40"/>
        <v>0.13333425770000001</v>
      </c>
      <c r="R186" s="25">
        <v>9.9299999999999996E-3</v>
      </c>
      <c r="S186" s="25">
        <f t="shared" si="41"/>
        <v>9.1599999999999997E-3</v>
      </c>
      <c r="T186" s="25"/>
      <c r="U186" s="25">
        <f t="shared" si="42"/>
        <v>7.0999899999999996E-3</v>
      </c>
      <c r="V186" s="25">
        <f t="shared" si="43"/>
        <v>0.1635127697</v>
      </c>
      <c r="W186" s="25">
        <v>1.196E-2</v>
      </c>
      <c r="X186" s="25">
        <f t="shared" si="44"/>
        <v>1.119E-2</v>
      </c>
      <c r="Y186" s="25"/>
      <c r="Z186" s="25">
        <f t="shared" si="45"/>
        <v>7.6597899999999997E-3</v>
      </c>
      <c r="AA186" s="25">
        <f t="shared" si="46"/>
        <v>0.1764049637</v>
      </c>
      <c r="AB186" s="25">
        <v>1.5200000000000001E-3</v>
      </c>
      <c r="AC186" s="25">
        <f t="shared" si="47"/>
        <v>7.7000000000000007E-4</v>
      </c>
    </row>
    <row r="187" spans="1:29" s="15" customFormat="1">
      <c r="A187" s="18">
        <v>435</v>
      </c>
      <c r="B187" s="25">
        <v>6.8999999999999997E-5</v>
      </c>
      <c r="C187" s="25">
        <v>6.5599999999999999E-3</v>
      </c>
      <c r="D187" s="25">
        <f t="shared" si="32"/>
        <v>5.7504999999999995E-3</v>
      </c>
      <c r="E187" s="25"/>
      <c r="F187" s="25">
        <f t="shared" si="33"/>
        <v>4.8755900000000008E-3</v>
      </c>
      <c r="G187" s="25">
        <f t="shared" si="34"/>
        <v>0.11228483770000003</v>
      </c>
      <c r="H187" s="25">
        <v>7.7099999999999998E-3</v>
      </c>
      <c r="I187" s="25">
        <f t="shared" si="35"/>
        <v>6.9004999999999995E-3</v>
      </c>
      <c r="J187" s="25"/>
      <c r="K187" s="25">
        <f t="shared" si="36"/>
        <v>5.5122899999999996E-3</v>
      </c>
      <c r="L187" s="25">
        <f t="shared" si="37"/>
        <v>0.12694803869999999</v>
      </c>
      <c r="M187" s="25">
        <v>9.2899999999999996E-3</v>
      </c>
      <c r="N187" s="25">
        <f t="shared" si="38"/>
        <v>8.4805000000000002E-3</v>
      </c>
      <c r="O187" s="25"/>
      <c r="P187" s="25">
        <f t="shared" si="39"/>
        <v>6.0900900000000003E-3</v>
      </c>
      <c r="Q187" s="25">
        <f t="shared" si="40"/>
        <v>0.1402547727</v>
      </c>
      <c r="R187" s="25">
        <v>9.92E-3</v>
      </c>
      <c r="S187" s="25">
        <f t="shared" si="41"/>
        <v>9.1105000000000005E-3</v>
      </c>
      <c r="T187" s="25"/>
      <c r="U187" s="25">
        <f t="shared" si="42"/>
        <v>7.0504900000000004E-3</v>
      </c>
      <c r="V187" s="25">
        <f t="shared" si="43"/>
        <v>0.16237278470000002</v>
      </c>
      <c r="W187" s="25">
        <v>1.2189999999999999E-2</v>
      </c>
      <c r="X187" s="25">
        <f t="shared" si="44"/>
        <v>1.13805E-2</v>
      </c>
      <c r="Y187" s="25"/>
      <c r="Z187" s="25">
        <f t="shared" si="45"/>
        <v>7.8502899999999994E-3</v>
      </c>
      <c r="AA187" s="25">
        <f t="shared" si="46"/>
        <v>0.1807921787</v>
      </c>
      <c r="AB187" s="25">
        <v>1.5499999999999999E-3</v>
      </c>
      <c r="AC187" s="25">
        <f t="shared" si="47"/>
        <v>8.095E-4</v>
      </c>
    </row>
    <row r="188" spans="1:29" s="15" customFormat="1">
      <c r="A188" s="18">
        <v>436</v>
      </c>
      <c r="B188" s="25">
        <v>-6.8999999999999997E-5</v>
      </c>
      <c r="C188" s="25">
        <v>6.0499999999999998E-3</v>
      </c>
      <c r="D188" s="25">
        <f t="shared" si="32"/>
        <v>5.3495000000000001E-3</v>
      </c>
      <c r="E188" s="25"/>
      <c r="F188" s="25">
        <f t="shared" si="33"/>
        <v>4.4745900000000014E-3</v>
      </c>
      <c r="G188" s="25">
        <f t="shared" si="34"/>
        <v>0.10304980770000004</v>
      </c>
      <c r="H188" s="25">
        <v>7.7600000000000004E-3</v>
      </c>
      <c r="I188" s="25">
        <f t="shared" si="35"/>
        <v>7.0595000000000007E-3</v>
      </c>
      <c r="J188" s="25"/>
      <c r="K188" s="25">
        <f t="shared" si="36"/>
        <v>5.6712900000000007E-3</v>
      </c>
      <c r="L188" s="25">
        <f t="shared" si="37"/>
        <v>0.13060980870000002</v>
      </c>
      <c r="M188" s="25">
        <v>8.9499999999999996E-3</v>
      </c>
      <c r="N188" s="25">
        <f t="shared" si="38"/>
        <v>8.2494999999999999E-3</v>
      </c>
      <c r="O188" s="25"/>
      <c r="P188" s="25">
        <f t="shared" si="39"/>
        <v>5.85909E-3</v>
      </c>
      <c r="Q188" s="25">
        <f t="shared" si="40"/>
        <v>0.1349348427</v>
      </c>
      <c r="R188" s="25">
        <v>9.809E-3</v>
      </c>
      <c r="S188" s="25">
        <f t="shared" si="41"/>
        <v>9.1085000000000003E-3</v>
      </c>
      <c r="T188" s="25"/>
      <c r="U188" s="25">
        <f t="shared" si="42"/>
        <v>7.0484900000000001E-3</v>
      </c>
      <c r="V188" s="25">
        <f t="shared" si="43"/>
        <v>0.16232672470000001</v>
      </c>
      <c r="W188" s="25">
        <v>1.189E-2</v>
      </c>
      <c r="X188" s="25">
        <f t="shared" si="44"/>
        <v>1.11895E-2</v>
      </c>
      <c r="Y188" s="25"/>
      <c r="Z188" s="25">
        <f t="shared" si="45"/>
        <v>7.6592899999999992E-3</v>
      </c>
      <c r="AA188" s="25">
        <f t="shared" si="46"/>
        <v>0.17639344869999998</v>
      </c>
      <c r="AB188" s="25">
        <v>1.47E-3</v>
      </c>
      <c r="AC188" s="25">
        <f t="shared" si="47"/>
        <v>7.0049999999999995E-4</v>
      </c>
    </row>
    <row r="189" spans="1:29" s="15" customFormat="1">
      <c r="A189" s="18">
        <v>437</v>
      </c>
      <c r="B189" s="25">
        <v>3.0000000000000001E-5</v>
      </c>
      <c r="C189" s="25">
        <v>6.4400000000000004E-3</v>
      </c>
      <c r="D189" s="25">
        <f t="shared" si="32"/>
        <v>5.6550000000000003E-3</v>
      </c>
      <c r="E189" s="25"/>
      <c r="F189" s="25">
        <f t="shared" si="33"/>
        <v>4.7800900000000016E-3</v>
      </c>
      <c r="G189" s="25">
        <f t="shared" si="34"/>
        <v>0.11008547270000005</v>
      </c>
      <c r="H189" s="25">
        <v>7.6699999999999997E-3</v>
      </c>
      <c r="I189" s="25">
        <f t="shared" si="35"/>
        <v>6.8849999999999996E-3</v>
      </c>
      <c r="J189" s="25"/>
      <c r="K189" s="25">
        <f t="shared" si="36"/>
        <v>5.4967899999999997E-3</v>
      </c>
      <c r="L189" s="25">
        <f t="shared" si="37"/>
        <v>0.1265910737</v>
      </c>
      <c r="M189" s="25">
        <v>9.2399999999999999E-3</v>
      </c>
      <c r="N189" s="25">
        <f t="shared" si="38"/>
        <v>8.4550000000000007E-3</v>
      </c>
      <c r="O189" s="25"/>
      <c r="P189" s="25">
        <f t="shared" si="39"/>
        <v>6.0645900000000008E-3</v>
      </c>
      <c r="Q189" s="25">
        <f t="shared" si="40"/>
        <v>0.13966750770000003</v>
      </c>
      <c r="R189" s="25">
        <v>9.7099999999999999E-3</v>
      </c>
      <c r="S189" s="25">
        <f t="shared" si="41"/>
        <v>8.9250000000000006E-3</v>
      </c>
      <c r="T189" s="25"/>
      <c r="U189" s="25">
        <f t="shared" si="42"/>
        <v>6.8649900000000005E-3</v>
      </c>
      <c r="V189" s="25">
        <f t="shared" si="43"/>
        <v>0.15810071970000003</v>
      </c>
      <c r="W189" s="25">
        <v>1.183E-2</v>
      </c>
      <c r="X189" s="25">
        <f t="shared" si="44"/>
        <v>1.1045000000000001E-2</v>
      </c>
      <c r="Y189" s="25"/>
      <c r="Z189" s="25">
        <f t="shared" si="45"/>
        <v>7.5147900000000004E-3</v>
      </c>
      <c r="AA189" s="25">
        <f t="shared" si="46"/>
        <v>0.17306561370000001</v>
      </c>
      <c r="AB189" s="25">
        <v>1.5399999999999999E-3</v>
      </c>
      <c r="AC189" s="25">
        <f t="shared" si="47"/>
        <v>7.85E-4</v>
      </c>
    </row>
    <row r="190" spans="1:29" s="15" customFormat="1">
      <c r="A190" s="18">
        <v>438</v>
      </c>
      <c r="B190" s="25">
        <v>4.0000000000000003E-5</v>
      </c>
      <c r="C190" s="25">
        <v>5.9300000000000004E-3</v>
      </c>
      <c r="D190" s="25">
        <f t="shared" si="32"/>
        <v>5.1150000000000006E-3</v>
      </c>
      <c r="E190" s="25"/>
      <c r="F190" s="25">
        <f t="shared" si="33"/>
        <v>4.2400900000000019E-3</v>
      </c>
      <c r="G190" s="25">
        <f t="shared" si="34"/>
        <v>9.7649272700000053E-2</v>
      </c>
      <c r="H190" s="25">
        <v>7.4999999999999997E-3</v>
      </c>
      <c r="I190" s="25">
        <f t="shared" si="35"/>
        <v>6.685E-3</v>
      </c>
      <c r="J190" s="25"/>
      <c r="K190" s="25">
        <f t="shared" si="36"/>
        <v>5.29679E-3</v>
      </c>
      <c r="L190" s="25">
        <f t="shared" si="37"/>
        <v>0.1219850737</v>
      </c>
      <c r="M190" s="25">
        <v>8.6899999999999998E-3</v>
      </c>
      <c r="N190" s="25">
        <f t="shared" si="38"/>
        <v>7.8750000000000001E-3</v>
      </c>
      <c r="O190" s="25"/>
      <c r="P190" s="25">
        <f t="shared" si="39"/>
        <v>5.4845900000000001E-3</v>
      </c>
      <c r="Q190" s="25">
        <f t="shared" si="40"/>
        <v>0.12631010770000001</v>
      </c>
      <c r="R190" s="25">
        <v>9.5600000000000008E-3</v>
      </c>
      <c r="S190" s="25">
        <f t="shared" si="41"/>
        <v>8.745000000000001E-3</v>
      </c>
      <c r="T190" s="25"/>
      <c r="U190" s="25">
        <f t="shared" si="42"/>
        <v>6.6849900000000009E-3</v>
      </c>
      <c r="V190" s="25">
        <f t="shared" si="43"/>
        <v>0.15395531970000004</v>
      </c>
      <c r="W190" s="25">
        <v>1.157E-2</v>
      </c>
      <c r="X190" s="25">
        <f t="shared" si="44"/>
        <v>1.0755000000000001E-2</v>
      </c>
      <c r="Y190" s="25"/>
      <c r="Z190" s="25">
        <f t="shared" si="45"/>
        <v>7.22479E-3</v>
      </c>
      <c r="AA190" s="25">
        <f t="shared" si="46"/>
        <v>0.1663869137</v>
      </c>
      <c r="AB190" s="25">
        <v>1.5900000000000001E-3</v>
      </c>
      <c r="AC190" s="25">
        <f t="shared" si="47"/>
        <v>8.1500000000000008E-4</v>
      </c>
    </row>
    <row r="191" spans="1:29" s="15" customFormat="1">
      <c r="A191" s="18">
        <v>439</v>
      </c>
      <c r="B191" s="25">
        <v>6.0000000000000002E-5</v>
      </c>
      <c r="C191" s="25">
        <v>6.2100000000000002E-3</v>
      </c>
      <c r="D191" s="25">
        <f t="shared" si="32"/>
        <v>5.4050000000000001E-3</v>
      </c>
      <c r="E191" s="25"/>
      <c r="F191" s="25">
        <f t="shared" si="33"/>
        <v>4.5300900000000014E-3</v>
      </c>
      <c r="G191" s="25">
        <f t="shared" si="34"/>
        <v>0.10432797270000004</v>
      </c>
      <c r="H191" s="25">
        <v>7.3600000000000002E-3</v>
      </c>
      <c r="I191" s="25">
        <f t="shared" si="35"/>
        <v>6.5550000000000001E-3</v>
      </c>
      <c r="J191" s="25"/>
      <c r="K191" s="25">
        <f t="shared" si="36"/>
        <v>5.1667900000000001E-3</v>
      </c>
      <c r="L191" s="25">
        <f t="shared" si="37"/>
        <v>0.11899117370000001</v>
      </c>
      <c r="M191" s="25">
        <v>8.9099999999999995E-3</v>
      </c>
      <c r="N191" s="25">
        <f t="shared" si="38"/>
        <v>8.1049999999999994E-3</v>
      </c>
      <c r="O191" s="25"/>
      <c r="P191" s="25">
        <f t="shared" si="39"/>
        <v>5.7145899999999994E-3</v>
      </c>
      <c r="Q191" s="25">
        <f t="shared" si="40"/>
        <v>0.1316070077</v>
      </c>
      <c r="R191" s="25">
        <v>9.4800000000000006E-3</v>
      </c>
      <c r="S191" s="25">
        <f t="shared" si="41"/>
        <v>8.6750000000000004E-3</v>
      </c>
      <c r="T191" s="25"/>
      <c r="U191" s="25">
        <f t="shared" si="42"/>
        <v>6.6149900000000003E-3</v>
      </c>
      <c r="V191" s="25">
        <f t="shared" si="43"/>
        <v>0.1523432197</v>
      </c>
      <c r="W191" s="25">
        <v>1.1429999999999999E-2</v>
      </c>
      <c r="X191" s="25">
        <f t="shared" si="44"/>
        <v>1.0624999999999999E-2</v>
      </c>
      <c r="Y191" s="25"/>
      <c r="Z191" s="25">
        <f t="shared" si="45"/>
        <v>7.0947899999999984E-3</v>
      </c>
      <c r="AA191" s="25">
        <f t="shared" si="46"/>
        <v>0.16339301369999998</v>
      </c>
      <c r="AB191" s="25">
        <v>1.5499999999999999E-3</v>
      </c>
      <c r="AC191" s="25">
        <f t="shared" si="47"/>
        <v>8.0499999999999994E-4</v>
      </c>
    </row>
    <row r="192" spans="1:29" s="15" customFormat="1">
      <c r="A192" s="18">
        <v>440</v>
      </c>
      <c r="B192" s="25">
        <v>-1.2E-4</v>
      </c>
      <c r="C192" s="25">
        <v>5.8100000000000001E-3</v>
      </c>
      <c r="D192" s="25">
        <f t="shared" si="32"/>
        <v>5.1450000000000003E-3</v>
      </c>
      <c r="E192" s="25"/>
      <c r="F192" s="25">
        <f t="shared" si="33"/>
        <v>4.2700900000000016E-3</v>
      </c>
      <c r="G192" s="25">
        <f t="shared" si="34"/>
        <v>9.8340172700000048E-2</v>
      </c>
      <c r="H192" s="25">
        <v>7.3299999999999997E-3</v>
      </c>
      <c r="I192" s="25">
        <f t="shared" si="35"/>
        <v>6.6649999999999999E-3</v>
      </c>
      <c r="J192" s="25"/>
      <c r="K192" s="25">
        <f t="shared" si="36"/>
        <v>5.27679E-3</v>
      </c>
      <c r="L192" s="25">
        <f t="shared" si="37"/>
        <v>0.12152447370000001</v>
      </c>
      <c r="M192" s="25">
        <v>8.4399999999999996E-3</v>
      </c>
      <c r="N192" s="25">
        <f t="shared" si="38"/>
        <v>7.7749999999999998E-3</v>
      </c>
      <c r="O192" s="25"/>
      <c r="P192" s="25">
        <f t="shared" si="39"/>
        <v>5.3845899999999999E-3</v>
      </c>
      <c r="Q192" s="25">
        <f t="shared" si="40"/>
        <v>0.12400710770000001</v>
      </c>
      <c r="R192" s="25">
        <v>9.3600000000000003E-3</v>
      </c>
      <c r="S192" s="25">
        <f t="shared" si="41"/>
        <v>8.6949999999999996E-3</v>
      </c>
      <c r="T192" s="25"/>
      <c r="U192" s="25">
        <f t="shared" si="42"/>
        <v>6.6349899999999995E-3</v>
      </c>
      <c r="V192" s="25">
        <f t="shared" si="43"/>
        <v>0.15280381969999998</v>
      </c>
      <c r="W192" s="25">
        <v>1.1429999999999999E-2</v>
      </c>
      <c r="X192" s="25">
        <f t="shared" si="44"/>
        <v>1.0764999999999999E-2</v>
      </c>
      <c r="Y192" s="25"/>
      <c r="Z192" s="25">
        <f t="shared" si="45"/>
        <v>7.2347899999999979E-3</v>
      </c>
      <c r="AA192" s="25">
        <f t="shared" si="46"/>
        <v>0.16661721369999996</v>
      </c>
      <c r="AB192" s="25">
        <v>1.4499999999999999E-3</v>
      </c>
      <c r="AC192" s="25">
        <f t="shared" si="47"/>
        <v>6.649999999999999E-4</v>
      </c>
    </row>
    <row r="193" spans="1:29" s="15" customFormat="1">
      <c r="A193" s="18">
        <v>441</v>
      </c>
      <c r="B193" s="25">
        <v>1.0000000000000001E-5</v>
      </c>
      <c r="C193" s="25">
        <v>6.1900000000000002E-3</v>
      </c>
      <c r="D193" s="25">
        <f t="shared" si="32"/>
        <v>5.4400000000000004E-3</v>
      </c>
      <c r="E193" s="25"/>
      <c r="F193" s="25">
        <f t="shared" si="33"/>
        <v>4.5650900000000017E-3</v>
      </c>
      <c r="G193" s="25">
        <f t="shared" si="34"/>
        <v>0.10513402270000004</v>
      </c>
      <c r="H193" s="25">
        <v>7.3499999999999998E-3</v>
      </c>
      <c r="I193" s="25">
        <f t="shared" si="35"/>
        <v>6.6E-3</v>
      </c>
      <c r="J193" s="25"/>
      <c r="K193" s="25">
        <f t="shared" si="36"/>
        <v>5.21179E-3</v>
      </c>
      <c r="L193" s="25">
        <f t="shared" si="37"/>
        <v>0.1200275237</v>
      </c>
      <c r="M193" s="25">
        <v>8.7799999999999996E-3</v>
      </c>
      <c r="N193" s="25">
        <f t="shared" si="38"/>
        <v>8.0299999999999989E-3</v>
      </c>
      <c r="O193" s="25"/>
      <c r="P193" s="25">
        <f t="shared" si="39"/>
        <v>5.639589999999999E-3</v>
      </c>
      <c r="Q193" s="25">
        <f t="shared" si="40"/>
        <v>0.12987975769999999</v>
      </c>
      <c r="R193" s="25">
        <v>9.3299999999999998E-3</v>
      </c>
      <c r="S193" s="25">
        <f t="shared" si="41"/>
        <v>8.5799999999999991E-3</v>
      </c>
      <c r="T193" s="25"/>
      <c r="U193" s="25">
        <f t="shared" si="42"/>
        <v>6.5199899999999989E-3</v>
      </c>
      <c r="V193" s="25">
        <f t="shared" si="43"/>
        <v>0.15015536969999999</v>
      </c>
      <c r="W193" s="25">
        <v>1.1440000000000001E-2</v>
      </c>
      <c r="X193" s="25">
        <f t="shared" si="44"/>
        <v>1.069E-2</v>
      </c>
      <c r="Y193" s="25"/>
      <c r="Z193" s="25">
        <f t="shared" si="45"/>
        <v>7.1597899999999992E-3</v>
      </c>
      <c r="AA193" s="25">
        <f t="shared" si="46"/>
        <v>0.1648899637</v>
      </c>
      <c r="AB193" s="25">
        <v>1.49E-3</v>
      </c>
      <c r="AC193" s="25">
        <f t="shared" si="47"/>
        <v>7.5000000000000002E-4</v>
      </c>
    </row>
    <row r="194" spans="1:29" s="15" customFormat="1">
      <c r="A194" s="18">
        <v>442</v>
      </c>
      <c r="B194" s="25">
        <v>-1.0000000000000001E-5</v>
      </c>
      <c r="C194" s="25">
        <v>5.8999999999999999E-3</v>
      </c>
      <c r="D194" s="25">
        <f t="shared" si="32"/>
        <v>5.195E-3</v>
      </c>
      <c r="E194" s="25"/>
      <c r="F194" s="25">
        <f t="shared" si="33"/>
        <v>4.3200900000000013E-3</v>
      </c>
      <c r="G194" s="25">
        <f t="shared" si="34"/>
        <v>9.9491672700000033E-2</v>
      </c>
      <c r="H194" s="25">
        <v>7.3400000000000002E-3</v>
      </c>
      <c r="I194" s="25">
        <f t="shared" si="35"/>
        <v>6.6350000000000003E-3</v>
      </c>
      <c r="J194" s="25"/>
      <c r="K194" s="25">
        <f t="shared" si="36"/>
        <v>5.2467900000000003E-3</v>
      </c>
      <c r="L194" s="25">
        <f t="shared" si="37"/>
        <v>0.12083357370000002</v>
      </c>
      <c r="M194" s="25">
        <v>8.3300000000000006E-3</v>
      </c>
      <c r="N194" s="25">
        <f t="shared" si="38"/>
        <v>7.6250000000000007E-3</v>
      </c>
      <c r="O194" s="25"/>
      <c r="P194" s="25">
        <f t="shared" si="39"/>
        <v>5.2345900000000008E-3</v>
      </c>
      <c r="Q194" s="25">
        <f t="shared" si="40"/>
        <v>0.12055260770000002</v>
      </c>
      <c r="R194" s="25">
        <v>9.3299999999999998E-3</v>
      </c>
      <c r="S194" s="25">
        <f t="shared" si="41"/>
        <v>8.624999999999999E-3</v>
      </c>
      <c r="T194" s="25"/>
      <c r="U194" s="25">
        <f t="shared" si="42"/>
        <v>6.5649899999999988E-3</v>
      </c>
      <c r="V194" s="25">
        <f t="shared" si="43"/>
        <v>0.15119171969999998</v>
      </c>
      <c r="W194" s="25">
        <v>1.132E-2</v>
      </c>
      <c r="X194" s="25">
        <f t="shared" si="44"/>
        <v>1.0614999999999999E-2</v>
      </c>
      <c r="Y194" s="25"/>
      <c r="Z194" s="25">
        <f t="shared" si="45"/>
        <v>7.0847899999999988E-3</v>
      </c>
      <c r="AA194" s="25">
        <f t="shared" si="46"/>
        <v>0.16316271369999999</v>
      </c>
      <c r="AB194" s="25">
        <v>1.42E-3</v>
      </c>
      <c r="AC194" s="25">
        <f t="shared" si="47"/>
        <v>7.0500000000000001E-4</v>
      </c>
    </row>
    <row r="195" spans="1:29" s="15" customFormat="1">
      <c r="A195" s="18">
        <v>443</v>
      </c>
      <c r="B195" s="25">
        <v>5.0000000000000002E-5</v>
      </c>
      <c r="C195" s="25">
        <v>6.1000000000000004E-3</v>
      </c>
      <c r="D195" s="25">
        <f t="shared" ref="D195:D258" si="48">C195-AC195</f>
        <v>5.3000000000000009E-3</v>
      </c>
      <c r="E195" s="25"/>
      <c r="F195" s="25">
        <f t="shared" ref="F195:F258" si="49">D195-0.000874909999999999</f>
        <v>4.4250900000000022E-3</v>
      </c>
      <c r="G195" s="25">
        <f t="shared" ref="G195:G258" si="50">F195*23.03</f>
        <v>0.10190982270000006</v>
      </c>
      <c r="H195" s="25">
        <v>7.2199999999999999E-3</v>
      </c>
      <c r="I195" s="25">
        <f t="shared" ref="I195:I258" si="51">H195-AC195</f>
        <v>6.4200000000000004E-3</v>
      </c>
      <c r="J195" s="25"/>
      <c r="K195" s="25">
        <f t="shared" ref="K195:K258" si="52">I195-0.00138821</f>
        <v>5.0317900000000004E-3</v>
      </c>
      <c r="L195" s="25">
        <f t="shared" ref="L195:L258" si="53">K195*23.03</f>
        <v>0.11588212370000002</v>
      </c>
      <c r="M195" s="25">
        <v>8.6189999999999999E-3</v>
      </c>
      <c r="N195" s="25">
        <f t="shared" ref="N195:N258" si="54">M195-AC195</f>
        <v>7.8189999999999996E-3</v>
      </c>
      <c r="O195" s="25"/>
      <c r="P195" s="25">
        <f t="shared" ref="P195:P258" si="55">N195-0.00239041</f>
        <v>5.4285899999999996E-3</v>
      </c>
      <c r="Q195" s="25">
        <f t="shared" ref="Q195:Q258" si="56">P195*23.03</f>
        <v>0.12502042769999999</v>
      </c>
      <c r="R195" s="25">
        <v>9.1800000000000007E-3</v>
      </c>
      <c r="S195" s="25">
        <f t="shared" ref="S195:S258" si="57">R195-AC195</f>
        <v>8.3800000000000003E-3</v>
      </c>
      <c r="T195" s="25"/>
      <c r="U195" s="25">
        <f t="shared" ref="U195:U258" si="58">S195-0.00206001</f>
        <v>6.3199900000000002E-3</v>
      </c>
      <c r="V195" s="25">
        <f t="shared" ref="V195:V258" si="59">U195*23.03</f>
        <v>0.14554936970000001</v>
      </c>
      <c r="W195" s="25">
        <v>1.1140000000000001E-2</v>
      </c>
      <c r="X195" s="25">
        <f t="shared" ref="X195:X258" si="60">W195-AC195</f>
        <v>1.034E-2</v>
      </c>
      <c r="Y195" s="25"/>
      <c r="Z195" s="25">
        <f t="shared" ref="Z195:Z258" si="61">X195-0.00353021</f>
        <v>6.8097899999999996E-3</v>
      </c>
      <c r="AA195" s="25">
        <f t="shared" ref="AA195:AA258" si="62">Z195*23.03</f>
        <v>0.1568294637</v>
      </c>
      <c r="AB195" s="25">
        <v>1.5499999999999999E-3</v>
      </c>
      <c r="AC195" s="25">
        <f t="shared" ref="AC195:AC258" si="63">(B195+AB195)/2</f>
        <v>7.9999999999999993E-4</v>
      </c>
    </row>
    <row r="196" spans="1:29" s="15" customFormat="1">
      <c r="A196" s="18">
        <v>444</v>
      </c>
      <c r="B196" s="25">
        <v>-1E-4</v>
      </c>
      <c r="C196" s="25">
        <v>5.8399999999999997E-3</v>
      </c>
      <c r="D196" s="25">
        <f t="shared" si="48"/>
        <v>5.1999999999999998E-3</v>
      </c>
      <c r="E196" s="25"/>
      <c r="F196" s="25">
        <f t="shared" si="49"/>
        <v>4.3250900000000011E-3</v>
      </c>
      <c r="G196" s="25">
        <f t="shared" si="50"/>
        <v>9.9606822700000028E-2</v>
      </c>
      <c r="H196" s="25">
        <v>7.1999999999999998E-3</v>
      </c>
      <c r="I196" s="25">
        <f t="shared" si="51"/>
        <v>6.5599999999999999E-3</v>
      </c>
      <c r="J196" s="25"/>
      <c r="K196" s="25">
        <f t="shared" si="52"/>
        <v>5.1717899999999999E-3</v>
      </c>
      <c r="L196" s="25">
        <f t="shared" si="53"/>
        <v>0.1191063237</v>
      </c>
      <c r="M196" s="25">
        <v>8.489E-3</v>
      </c>
      <c r="N196" s="25">
        <f t="shared" si="54"/>
        <v>7.8490000000000001E-3</v>
      </c>
      <c r="O196" s="25"/>
      <c r="P196" s="25">
        <f t="shared" si="55"/>
        <v>5.4585900000000001E-3</v>
      </c>
      <c r="Q196" s="25">
        <f t="shared" si="56"/>
        <v>0.12571132770000001</v>
      </c>
      <c r="R196" s="25">
        <v>9.0799999999999995E-3</v>
      </c>
      <c r="S196" s="25">
        <f t="shared" si="57"/>
        <v>8.4399999999999996E-3</v>
      </c>
      <c r="T196" s="25"/>
      <c r="U196" s="25">
        <f t="shared" si="58"/>
        <v>6.3799899999999994E-3</v>
      </c>
      <c r="V196" s="25">
        <f t="shared" si="59"/>
        <v>0.1469311697</v>
      </c>
      <c r="W196" s="25">
        <v>1.11E-2</v>
      </c>
      <c r="X196" s="25">
        <f t="shared" si="60"/>
        <v>1.0460000000000001E-2</v>
      </c>
      <c r="Y196" s="25"/>
      <c r="Z196" s="25">
        <f t="shared" si="61"/>
        <v>6.9297899999999999E-3</v>
      </c>
      <c r="AA196" s="25">
        <f t="shared" si="62"/>
        <v>0.15959306370000001</v>
      </c>
      <c r="AB196" s="25">
        <v>1.3799999999999999E-3</v>
      </c>
      <c r="AC196" s="25">
        <f t="shared" si="63"/>
        <v>6.3999999999999994E-4</v>
      </c>
    </row>
    <row r="197" spans="1:29" s="15" customFormat="1">
      <c r="A197" s="18">
        <v>445</v>
      </c>
      <c r="B197" s="25">
        <v>-8.0000000000000007E-5</v>
      </c>
      <c r="C197" s="25">
        <v>5.9899999999999997E-3</v>
      </c>
      <c r="D197" s="25">
        <f t="shared" si="48"/>
        <v>5.2849999999999998E-3</v>
      </c>
      <c r="E197" s="25"/>
      <c r="F197" s="25">
        <f t="shared" si="49"/>
        <v>4.4100900000000011E-3</v>
      </c>
      <c r="G197" s="25">
        <f t="shared" si="50"/>
        <v>0.10156437270000003</v>
      </c>
      <c r="H197" s="25">
        <v>7.0600000000000003E-3</v>
      </c>
      <c r="I197" s="25">
        <f t="shared" si="51"/>
        <v>6.3550000000000004E-3</v>
      </c>
      <c r="J197" s="25"/>
      <c r="K197" s="25">
        <f t="shared" si="52"/>
        <v>4.9667900000000004E-3</v>
      </c>
      <c r="L197" s="25">
        <f t="shared" si="53"/>
        <v>0.11438517370000001</v>
      </c>
      <c r="M197" s="25">
        <v>8.5400000000000007E-3</v>
      </c>
      <c r="N197" s="25">
        <f t="shared" si="54"/>
        <v>7.835E-3</v>
      </c>
      <c r="O197" s="25"/>
      <c r="P197" s="25">
        <f t="shared" si="55"/>
        <v>5.44459E-3</v>
      </c>
      <c r="Q197" s="25">
        <f t="shared" si="56"/>
        <v>0.1253889077</v>
      </c>
      <c r="R197" s="25">
        <v>9.0100000000000006E-3</v>
      </c>
      <c r="S197" s="25">
        <f t="shared" si="57"/>
        <v>8.3049999999999999E-3</v>
      </c>
      <c r="T197" s="25"/>
      <c r="U197" s="25">
        <f t="shared" si="58"/>
        <v>6.2449899999999997E-3</v>
      </c>
      <c r="V197" s="25">
        <f t="shared" si="59"/>
        <v>0.1438221197</v>
      </c>
      <c r="W197" s="25">
        <v>1.1050000000000001E-2</v>
      </c>
      <c r="X197" s="25">
        <f t="shared" si="60"/>
        <v>1.0345E-2</v>
      </c>
      <c r="Y197" s="25"/>
      <c r="Z197" s="25">
        <f t="shared" si="61"/>
        <v>6.8147899999999994E-3</v>
      </c>
      <c r="AA197" s="25">
        <f t="shared" si="62"/>
        <v>0.15694461369999999</v>
      </c>
      <c r="AB197" s="25">
        <v>1.49E-3</v>
      </c>
      <c r="AC197" s="25">
        <f t="shared" si="63"/>
        <v>7.0500000000000001E-4</v>
      </c>
    </row>
    <row r="198" spans="1:29" s="15" customFormat="1">
      <c r="A198" s="18">
        <v>446</v>
      </c>
      <c r="B198" s="25">
        <v>-4.0000000000000003E-5</v>
      </c>
      <c r="C198" s="25">
        <v>5.7800000000000004E-3</v>
      </c>
      <c r="D198" s="25">
        <f t="shared" si="48"/>
        <v>5.1150000000000006E-3</v>
      </c>
      <c r="E198" s="25"/>
      <c r="F198" s="25">
        <f t="shared" si="49"/>
        <v>4.2400900000000019E-3</v>
      </c>
      <c r="G198" s="25">
        <f t="shared" si="50"/>
        <v>9.7649272700000053E-2</v>
      </c>
      <c r="H198" s="25">
        <v>7.0400000000000003E-3</v>
      </c>
      <c r="I198" s="25">
        <f t="shared" si="51"/>
        <v>6.3750000000000005E-3</v>
      </c>
      <c r="J198" s="25"/>
      <c r="K198" s="25">
        <f t="shared" si="52"/>
        <v>4.9867900000000005E-3</v>
      </c>
      <c r="L198" s="25">
        <f t="shared" si="53"/>
        <v>0.11484577370000001</v>
      </c>
      <c r="M198" s="25">
        <v>8.319E-3</v>
      </c>
      <c r="N198" s="25">
        <f t="shared" si="54"/>
        <v>7.6540000000000002E-3</v>
      </c>
      <c r="O198" s="25"/>
      <c r="P198" s="25">
        <f t="shared" si="55"/>
        <v>5.2635900000000003E-3</v>
      </c>
      <c r="Q198" s="25">
        <f t="shared" si="56"/>
        <v>0.12122047770000001</v>
      </c>
      <c r="R198" s="25">
        <v>8.9099999999999995E-3</v>
      </c>
      <c r="S198" s="25">
        <f t="shared" si="57"/>
        <v>8.2449999999999989E-3</v>
      </c>
      <c r="T198" s="25"/>
      <c r="U198" s="25">
        <f t="shared" si="58"/>
        <v>6.1849899999999987E-3</v>
      </c>
      <c r="V198" s="25">
        <f t="shared" si="59"/>
        <v>0.14244031969999998</v>
      </c>
      <c r="W198" s="25">
        <v>1.0880000000000001E-2</v>
      </c>
      <c r="X198" s="25">
        <f t="shared" si="60"/>
        <v>1.0215E-2</v>
      </c>
      <c r="Y198" s="25"/>
      <c r="Z198" s="25">
        <f t="shared" si="61"/>
        <v>6.6847899999999995E-3</v>
      </c>
      <c r="AA198" s="25">
        <f t="shared" si="62"/>
        <v>0.15395071369999999</v>
      </c>
      <c r="AB198" s="25">
        <v>1.3699999999999999E-3</v>
      </c>
      <c r="AC198" s="25">
        <f t="shared" si="63"/>
        <v>6.649999999999999E-4</v>
      </c>
    </row>
    <row r="199" spans="1:29" s="15" customFormat="1">
      <c r="A199" s="18">
        <v>447</v>
      </c>
      <c r="B199" s="25">
        <v>4.0000000000000003E-5</v>
      </c>
      <c r="C199" s="25">
        <v>5.8100000000000001E-3</v>
      </c>
      <c r="D199" s="25">
        <f t="shared" si="48"/>
        <v>5.0749999999999997E-3</v>
      </c>
      <c r="E199" s="25"/>
      <c r="F199" s="25">
        <f t="shared" si="49"/>
        <v>4.2000900000000009E-3</v>
      </c>
      <c r="G199" s="25">
        <f t="shared" si="50"/>
        <v>9.6728072700000028E-2</v>
      </c>
      <c r="H199" s="25">
        <v>6.8300000000000001E-3</v>
      </c>
      <c r="I199" s="25">
        <f t="shared" si="51"/>
        <v>6.0949999999999997E-3</v>
      </c>
      <c r="J199" s="25"/>
      <c r="K199" s="25">
        <f t="shared" si="52"/>
        <v>4.7067899999999998E-3</v>
      </c>
      <c r="L199" s="25">
        <f t="shared" si="53"/>
        <v>0.10839737369999999</v>
      </c>
      <c r="M199" s="25">
        <v>8.3300000000000006E-3</v>
      </c>
      <c r="N199" s="25">
        <f t="shared" si="54"/>
        <v>7.5950000000000002E-3</v>
      </c>
      <c r="O199" s="25"/>
      <c r="P199" s="25">
        <f t="shared" si="55"/>
        <v>5.2045900000000003E-3</v>
      </c>
      <c r="Q199" s="25">
        <f t="shared" si="56"/>
        <v>0.11986170770000001</v>
      </c>
      <c r="R199" s="25">
        <v>8.7100000000000007E-3</v>
      </c>
      <c r="S199" s="25">
        <f t="shared" si="57"/>
        <v>7.9750000000000012E-3</v>
      </c>
      <c r="T199" s="25"/>
      <c r="U199" s="25">
        <f t="shared" si="58"/>
        <v>5.914990000000001E-3</v>
      </c>
      <c r="V199" s="25">
        <f t="shared" si="59"/>
        <v>0.13622221970000004</v>
      </c>
      <c r="W199" s="25">
        <v>1.0710000000000001E-2</v>
      </c>
      <c r="X199" s="25">
        <f t="shared" si="60"/>
        <v>9.9750000000000012E-3</v>
      </c>
      <c r="Y199" s="25"/>
      <c r="Z199" s="25">
        <f t="shared" si="61"/>
        <v>6.4447900000000006E-3</v>
      </c>
      <c r="AA199" s="25">
        <f t="shared" si="62"/>
        <v>0.14842351370000001</v>
      </c>
      <c r="AB199" s="25">
        <v>1.4300000000000001E-3</v>
      </c>
      <c r="AC199" s="25">
        <f t="shared" si="63"/>
        <v>7.3500000000000008E-4</v>
      </c>
    </row>
    <row r="200" spans="1:29" s="15" customFormat="1">
      <c r="A200" s="18">
        <v>448</v>
      </c>
      <c r="B200" s="25">
        <v>-1.0000000000000001E-5</v>
      </c>
      <c r="C200" s="25">
        <v>5.62E-3</v>
      </c>
      <c r="D200" s="25">
        <f t="shared" si="48"/>
        <v>4.9100000000000003E-3</v>
      </c>
      <c r="E200" s="25"/>
      <c r="F200" s="25">
        <f t="shared" si="49"/>
        <v>4.0350900000000016E-3</v>
      </c>
      <c r="G200" s="25">
        <f t="shared" si="50"/>
        <v>9.2928122700000046E-2</v>
      </c>
      <c r="H200" s="25">
        <v>6.8799999999999998E-3</v>
      </c>
      <c r="I200" s="25">
        <f t="shared" si="51"/>
        <v>6.1700000000000001E-3</v>
      </c>
      <c r="J200" s="25"/>
      <c r="K200" s="25">
        <f t="shared" si="52"/>
        <v>4.7817900000000002E-3</v>
      </c>
      <c r="L200" s="25">
        <f t="shared" si="53"/>
        <v>0.11012462370000001</v>
      </c>
      <c r="M200" s="25">
        <v>8.1600000000000006E-3</v>
      </c>
      <c r="N200" s="25">
        <f t="shared" si="54"/>
        <v>7.4500000000000009E-3</v>
      </c>
      <c r="O200" s="25"/>
      <c r="P200" s="25">
        <f t="shared" si="55"/>
        <v>5.059590000000001E-3</v>
      </c>
      <c r="Q200" s="25">
        <f t="shared" si="56"/>
        <v>0.11652235770000002</v>
      </c>
      <c r="R200" s="25">
        <v>8.6800000000000002E-3</v>
      </c>
      <c r="S200" s="25">
        <f t="shared" si="57"/>
        <v>7.9699999999999997E-3</v>
      </c>
      <c r="T200" s="25"/>
      <c r="U200" s="25">
        <f t="shared" si="58"/>
        <v>5.9099899999999995E-3</v>
      </c>
      <c r="V200" s="25">
        <f t="shared" si="59"/>
        <v>0.1361070697</v>
      </c>
      <c r="W200" s="25">
        <v>1.0710000000000001E-2</v>
      </c>
      <c r="X200" s="25">
        <f t="shared" si="60"/>
        <v>0.01</v>
      </c>
      <c r="Y200" s="25"/>
      <c r="Z200" s="25">
        <f t="shared" si="61"/>
        <v>6.4697899999999996E-3</v>
      </c>
      <c r="AA200" s="25">
        <f t="shared" si="62"/>
        <v>0.1489992637</v>
      </c>
      <c r="AB200" s="25">
        <v>1.4300000000000001E-3</v>
      </c>
      <c r="AC200" s="25">
        <f t="shared" si="63"/>
        <v>7.1000000000000002E-4</v>
      </c>
    </row>
    <row r="201" spans="1:29" s="15" customFormat="1">
      <c r="A201" s="18">
        <v>449</v>
      </c>
      <c r="B201" s="25">
        <v>0</v>
      </c>
      <c r="C201" s="25">
        <v>5.6800000000000002E-3</v>
      </c>
      <c r="D201" s="25">
        <f t="shared" si="48"/>
        <v>4.9300000000000004E-3</v>
      </c>
      <c r="E201" s="25"/>
      <c r="F201" s="25">
        <f t="shared" si="49"/>
        <v>4.0550900000000016E-3</v>
      </c>
      <c r="G201" s="25">
        <f t="shared" si="50"/>
        <v>9.3388722700000038E-2</v>
      </c>
      <c r="H201" s="25">
        <v>6.7499999999999999E-3</v>
      </c>
      <c r="I201" s="25">
        <f t="shared" si="51"/>
        <v>6.0000000000000001E-3</v>
      </c>
      <c r="J201" s="25"/>
      <c r="K201" s="25">
        <f t="shared" si="52"/>
        <v>4.6117900000000002E-3</v>
      </c>
      <c r="L201" s="25">
        <f t="shared" si="53"/>
        <v>0.1062095237</v>
      </c>
      <c r="M201" s="25">
        <v>8.1890000000000001E-3</v>
      </c>
      <c r="N201" s="25">
        <f t="shared" si="54"/>
        <v>7.4390000000000003E-3</v>
      </c>
      <c r="O201" s="25"/>
      <c r="P201" s="25">
        <f t="shared" si="55"/>
        <v>5.0485900000000004E-3</v>
      </c>
      <c r="Q201" s="25">
        <f t="shared" si="56"/>
        <v>0.11626902770000001</v>
      </c>
      <c r="R201" s="25">
        <v>8.6700000000000006E-3</v>
      </c>
      <c r="S201" s="25">
        <f t="shared" si="57"/>
        <v>7.92E-3</v>
      </c>
      <c r="T201" s="25"/>
      <c r="U201" s="25">
        <f t="shared" si="58"/>
        <v>5.8599899999999998E-3</v>
      </c>
      <c r="V201" s="25">
        <f t="shared" si="59"/>
        <v>0.1349555697</v>
      </c>
      <c r="W201" s="25">
        <v>1.0449999999999999E-2</v>
      </c>
      <c r="X201" s="25">
        <f t="shared" si="60"/>
        <v>9.6999999999999986E-3</v>
      </c>
      <c r="Y201" s="25"/>
      <c r="Z201" s="25">
        <f t="shared" si="61"/>
        <v>6.1697899999999979E-3</v>
      </c>
      <c r="AA201" s="25">
        <f t="shared" si="62"/>
        <v>0.14209026369999997</v>
      </c>
      <c r="AB201" s="25">
        <v>1.5E-3</v>
      </c>
      <c r="AC201" s="25">
        <f t="shared" si="63"/>
        <v>7.5000000000000002E-4</v>
      </c>
    </row>
    <row r="202" spans="1:29" s="15" customFormat="1">
      <c r="A202" s="18">
        <v>450</v>
      </c>
      <c r="B202" s="25">
        <v>-4.0000000000000003E-5</v>
      </c>
      <c r="C202" s="25">
        <v>5.3499999999999997E-3</v>
      </c>
      <c r="D202" s="25">
        <f t="shared" si="48"/>
        <v>4.6149999999999993E-3</v>
      </c>
      <c r="E202" s="25"/>
      <c r="F202" s="25">
        <f t="shared" si="49"/>
        <v>3.7400900000000002E-3</v>
      </c>
      <c r="G202" s="25">
        <f t="shared" si="50"/>
        <v>8.6134272700000014E-2</v>
      </c>
      <c r="H202" s="25">
        <v>6.6100000000000004E-3</v>
      </c>
      <c r="I202" s="25">
        <f t="shared" si="51"/>
        <v>5.875E-3</v>
      </c>
      <c r="J202" s="25"/>
      <c r="K202" s="25">
        <f t="shared" si="52"/>
        <v>4.48679E-3</v>
      </c>
      <c r="L202" s="25">
        <f t="shared" si="53"/>
        <v>0.1033307737</v>
      </c>
      <c r="M202" s="25">
        <v>7.9600000000000001E-3</v>
      </c>
      <c r="N202" s="25">
        <f t="shared" si="54"/>
        <v>7.2250000000000005E-3</v>
      </c>
      <c r="O202" s="25"/>
      <c r="P202" s="25">
        <f t="shared" si="55"/>
        <v>4.8345900000000006E-3</v>
      </c>
      <c r="Q202" s="25">
        <f t="shared" si="56"/>
        <v>0.11134060770000002</v>
      </c>
      <c r="R202" s="25">
        <v>8.489E-3</v>
      </c>
      <c r="S202" s="25">
        <f t="shared" si="57"/>
        <v>7.7540000000000005E-3</v>
      </c>
      <c r="T202" s="25"/>
      <c r="U202" s="25">
        <f t="shared" si="58"/>
        <v>5.6939900000000003E-3</v>
      </c>
      <c r="V202" s="25">
        <f t="shared" si="59"/>
        <v>0.13113258970000002</v>
      </c>
      <c r="W202" s="25">
        <v>1.038E-2</v>
      </c>
      <c r="X202" s="25">
        <f t="shared" si="60"/>
        <v>9.6450000000000008E-3</v>
      </c>
      <c r="Y202" s="25"/>
      <c r="Z202" s="25">
        <f t="shared" si="61"/>
        <v>6.1147900000000002E-3</v>
      </c>
      <c r="AA202" s="25">
        <f t="shared" si="62"/>
        <v>0.14082361370000002</v>
      </c>
      <c r="AB202" s="25">
        <v>1.5100000000000001E-3</v>
      </c>
      <c r="AC202" s="25">
        <f t="shared" si="63"/>
        <v>7.3499999999999998E-4</v>
      </c>
    </row>
    <row r="203" spans="1:29" s="15" customFormat="1">
      <c r="A203" s="18">
        <v>451</v>
      </c>
      <c r="B203" s="25">
        <v>3.0000000000000001E-5</v>
      </c>
      <c r="C203" s="25">
        <v>5.4099999999999999E-3</v>
      </c>
      <c r="D203" s="25">
        <f t="shared" si="48"/>
        <v>4.6249999999999998E-3</v>
      </c>
      <c r="E203" s="25"/>
      <c r="F203" s="25">
        <f t="shared" si="49"/>
        <v>3.7500900000000006E-3</v>
      </c>
      <c r="G203" s="25">
        <f t="shared" si="50"/>
        <v>8.6364572700000017E-2</v>
      </c>
      <c r="H203" s="25">
        <v>6.4200000000000004E-3</v>
      </c>
      <c r="I203" s="25">
        <f t="shared" si="51"/>
        <v>5.6350000000000003E-3</v>
      </c>
      <c r="J203" s="25"/>
      <c r="K203" s="25">
        <f t="shared" si="52"/>
        <v>4.2467900000000003E-3</v>
      </c>
      <c r="L203" s="25">
        <f t="shared" si="53"/>
        <v>9.7803573700000007E-2</v>
      </c>
      <c r="M203" s="25">
        <v>7.8890000000000002E-3</v>
      </c>
      <c r="N203" s="25">
        <f t="shared" si="54"/>
        <v>7.1040000000000001E-3</v>
      </c>
      <c r="O203" s="25"/>
      <c r="P203" s="25">
        <f t="shared" si="55"/>
        <v>4.7135900000000001E-3</v>
      </c>
      <c r="Q203" s="25">
        <f t="shared" si="56"/>
        <v>0.10855397770000001</v>
      </c>
      <c r="R203" s="25">
        <v>8.3099999999999997E-3</v>
      </c>
      <c r="S203" s="25">
        <f t="shared" si="57"/>
        <v>7.5249999999999996E-3</v>
      </c>
      <c r="T203" s="25"/>
      <c r="U203" s="25">
        <f t="shared" si="58"/>
        <v>5.4649899999999994E-3</v>
      </c>
      <c r="V203" s="25">
        <f t="shared" si="59"/>
        <v>0.12585871969999998</v>
      </c>
      <c r="W203" s="25">
        <v>1.026E-2</v>
      </c>
      <c r="X203" s="25">
        <f t="shared" si="60"/>
        <v>9.4750000000000008E-3</v>
      </c>
      <c r="Y203" s="25"/>
      <c r="Z203" s="25">
        <f t="shared" si="61"/>
        <v>5.9447900000000001E-3</v>
      </c>
      <c r="AA203" s="25">
        <f t="shared" si="62"/>
        <v>0.13690851370000001</v>
      </c>
      <c r="AB203" s="25">
        <v>1.5399999999999999E-3</v>
      </c>
      <c r="AC203" s="25">
        <f t="shared" si="63"/>
        <v>7.85E-4</v>
      </c>
    </row>
    <row r="204" spans="1:29" s="15" customFormat="1">
      <c r="A204" s="18">
        <v>452</v>
      </c>
      <c r="B204" s="25">
        <v>1.0000000000000001E-5</v>
      </c>
      <c r="C204" s="25">
        <v>5.4299999999999999E-3</v>
      </c>
      <c r="D204" s="25">
        <f t="shared" si="48"/>
        <v>4.6499999999999996E-3</v>
      </c>
      <c r="E204" s="25"/>
      <c r="F204" s="25">
        <f t="shared" si="49"/>
        <v>3.7750900000000005E-3</v>
      </c>
      <c r="G204" s="25">
        <f t="shared" si="50"/>
        <v>8.6940322700000017E-2</v>
      </c>
      <c r="H204" s="25">
        <v>6.6E-3</v>
      </c>
      <c r="I204" s="25">
        <f t="shared" si="51"/>
        <v>5.8199999999999997E-3</v>
      </c>
      <c r="J204" s="25"/>
      <c r="K204" s="25">
        <f t="shared" si="52"/>
        <v>4.4317899999999997E-3</v>
      </c>
      <c r="L204" s="25">
        <f t="shared" si="53"/>
        <v>0.1020641237</v>
      </c>
      <c r="M204" s="25">
        <v>7.9699999999999997E-3</v>
      </c>
      <c r="N204" s="25">
        <f t="shared" si="54"/>
        <v>7.1899999999999993E-3</v>
      </c>
      <c r="O204" s="25"/>
      <c r="P204" s="25">
        <f t="shared" si="55"/>
        <v>4.7995899999999994E-3</v>
      </c>
      <c r="Q204" s="25">
        <f t="shared" si="56"/>
        <v>0.11053455769999999</v>
      </c>
      <c r="R204" s="25">
        <v>8.3590000000000001E-3</v>
      </c>
      <c r="S204" s="25">
        <f t="shared" si="57"/>
        <v>7.5789999999999998E-3</v>
      </c>
      <c r="T204" s="25"/>
      <c r="U204" s="25">
        <f t="shared" si="58"/>
        <v>5.5189899999999997E-3</v>
      </c>
      <c r="V204" s="25">
        <f t="shared" si="59"/>
        <v>0.12710233970000001</v>
      </c>
      <c r="W204" s="25">
        <v>1.035E-2</v>
      </c>
      <c r="X204" s="25">
        <f t="shared" si="60"/>
        <v>9.5700000000000004E-3</v>
      </c>
      <c r="Y204" s="25"/>
      <c r="Z204" s="25">
        <f t="shared" si="61"/>
        <v>6.0397899999999997E-3</v>
      </c>
      <c r="AA204" s="25">
        <f t="shared" si="62"/>
        <v>0.1390963637</v>
      </c>
      <c r="AB204" s="25">
        <v>1.5499999999999999E-3</v>
      </c>
      <c r="AC204" s="25">
        <f t="shared" si="63"/>
        <v>7.7999999999999999E-4</v>
      </c>
    </row>
    <row r="205" spans="1:29" s="15" customFormat="1">
      <c r="A205" s="18">
        <v>453</v>
      </c>
      <c r="B205" s="25">
        <v>-4.0000000000000003E-5</v>
      </c>
      <c r="C205" s="25">
        <v>5.4599999999999996E-3</v>
      </c>
      <c r="D205" s="25">
        <f t="shared" si="48"/>
        <v>4.7099999999999998E-3</v>
      </c>
      <c r="E205" s="25"/>
      <c r="F205" s="25">
        <f t="shared" si="49"/>
        <v>3.8350900000000006E-3</v>
      </c>
      <c r="G205" s="25">
        <f t="shared" si="50"/>
        <v>8.8322122700000019E-2</v>
      </c>
      <c r="H205" s="25">
        <v>6.3400000000000001E-3</v>
      </c>
      <c r="I205" s="25">
        <f t="shared" si="51"/>
        <v>5.5900000000000004E-3</v>
      </c>
      <c r="J205" s="25"/>
      <c r="K205" s="25">
        <f t="shared" si="52"/>
        <v>4.2017900000000004E-3</v>
      </c>
      <c r="L205" s="25">
        <f t="shared" si="53"/>
        <v>9.6767223700000016E-2</v>
      </c>
      <c r="M205" s="25">
        <v>7.8600000000000007E-3</v>
      </c>
      <c r="N205" s="25">
        <f t="shared" si="54"/>
        <v>7.1100000000000009E-3</v>
      </c>
      <c r="O205" s="25"/>
      <c r="P205" s="25">
        <f t="shared" si="55"/>
        <v>4.7195900000000009E-3</v>
      </c>
      <c r="Q205" s="25">
        <f t="shared" si="56"/>
        <v>0.10869215770000003</v>
      </c>
      <c r="R205" s="25">
        <v>8.3300000000000006E-3</v>
      </c>
      <c r="S205" s="25">
        <f t="shared" si="57"/>
        <v>7.5800000000000008E-3</v>
      </c>
      <c r="T205" s="25"/>
      <c r="U205" s="25">
        <f t="shared" si="58"/>
        <v>5.5199900000000007E-3</v>
      </c>
      <c r="V205" s="25">
        <f t="shared" si="59"/>
        <v>0.12712536970000002</v>
      </c>
      <c r="W205" s="25">
        <v>1.018E-2</v>
      </c>
      <c r="X205" s="25">
        <f t="shared" si="60"/>
        <v>9.4299999999999991E-3</v>
      </c>
      <c r="Y205" s="25"/>
      <c r="Z205" s="25">
        <f t="shared" si="61"/>
        <v>5.8997899999999985E-3</v>
      </c>
      <c r="AA205" s="25">
        <f t="shared" si="62"/>
        <v>0.13587216369999996</v>
      </c>
      <c r="AB205" s="25">
        <v>1.5399999999999999E-3</v>
      </c>
      <c r="AC205" s="25">
        <f t="shared" si="63"/>
        <v>7.4999999999999991E-4</v>
      </c>
    </row>
    <row r="206" spans="1:29" s="15" customFormat="1">
      <c r="A206" s="18">
        <v>454</v>
      </c>
      <c r="B206" s="25">
        <v>-1E-4</v>
      </c>
      <c r="C206" s="25">
        <v>5.3400000000000001E-3</v>
      </c>
      <c r="D206" s="25">
        <f t="shared" si="48"/>
        <v>4.6449999999999998E-3</v>
      </c>
      <c r="E206" s="25"/>
      <c r="F206" s="25">
        <f t="shared" si="49"/>
        <v>3.7700900000000007E-3</v>
      </c>
      <c r="G206" s="25">
        <f t="shared" si="50"/>
        <v>8.6825172700000022E-2</v>
      </c>
      <c r="H206" s="25">
        <v>6.3099999999999996E-3</v>
      </c>
      <c r="I206" s="25">
        <f t="shared" si="51"/>
        <v>5.6149999999999993E-3</v>
      </c>
      <c r="J206" s="25"/>
      <c r="K206" s="25">
        <f t="shared" si="52"/>
        <v>4.2267899999999994E-3</v>
      </c>
      <c r="L206" s="25">
        <f t="shared" si="53"/>
        <v>9.7342973699999988E-2</v>
      </c>
      <c r="M206" s="25">
        <v>7.7999999999999996E-3</v>
      </c>
      <c r="N206" s="25">
        <f t="shared" si="54"/>
        <v>7.1049999999999993E-3</v>
      </c>
      <c r="O206" s="25"/>
      <c r="P206" s="25">
        <f t="shared" si="55"/>
        <v>4.7145899999999994E-3</v>
      </c>
      <c r="Q206" s="25">
        <f t="shared" si="56"/>
        <v>0.10857700769999999</v>
      </c>
      <c r="R206" s="25">
        <v>8.26E-3</v>
      </c>
      <c r="S206" s="25">
        <f t="shared" si="57"/>
        <v>7.5649999999999997E-3</v>
      </c>
      <c r="T206" s="25"/>
      <c r="U206" s="25">
        <f t="shared" si="58"/>
        <v>5.5049899999999995E-3</v>
      </c>
      <c r="V206" s="25">
        <f t="shared" si="59"/>
        <v>0.12677991969999999</v>
      </c>
      <c r="W206" s="25">
        <v>1.0109999999999999E-2</v>
      </c>
      <c r="X206" s="25">
        <f t="shared" si="60"/>
        <v>9.4149999999999998E-3</v>
      </c>
      <c r="Y206" s="25"/>
      <c r="Z206" s="25">
        <f t="shared" si="61"/>
        <v>5.8847899999999991E-3</v>
      </c>
      <c r="AA206" s="25">
        <f t="shared" si="62"/>
        <v>0.1355267137</v>
      </c>
      <c r="AB206" s="25">
        <v>1.49E-3</v>
      </c>
      <c r="AC206" s="25">
        <f t="shared" si="63"/>
        <v>6.9499999999999998E-4</v>
      </c>
    </row>
    <row r="207" spans="1:29" s="15" customFormat="1">
      <c r="A207" s="18">
        <v>455</v>
      </c>
      <c r="B207" s="25">
        <v>-2.0000000000000002E-5</v>
      </c>
      <c r="C207" s="25">
        <v>5.3400000000000001E-3</v>
      </c>
      <c r="D207" s="25">
        <f t="shared" si="48"/>
        <v>4.5450000000000004E-3</v>
      </c>
      <c r="E207" s="25"/>
      <c r="F207" s="25">
        <f t="shared" si="49"/>
        <v>3.6700900000000013E-3</v>
      </c>
      <c r="G207" s="25">
        <f t="shared" si="50"/>
        <v>8.4522172700000037E-2</v>
      </c>
      <c r="H207" s="25">
        <v>6.2199999999999998E-3</v>
      </c>
      <c r="I207" s="25">
        <f t="shared" si="51"/>
        <v>5.4250000000000001E-3</v>
      </c>
      <c r="J207" s="25"/>
      <c r="K207" s="25">
        <f t="shared" si="52"/>
        <v>4.0367900000000002E-3</v>
      </c>
      <c r="L207" s="25">
        <f t="shared" si="53"/>
        <v>9.2967273700000005E-2</v>
      </c>
      <c r="M207" s="25">
        <v>7.6899999999999998E-3</v>
      </c>
      <c r="N207" s="25">
        <f t="shared" si="54"/>
        <v>6.8950000000000001E-3</v>
      </c>
      <c r="O207" s="25"/>
      <c r="P207" s="25">
        <f t="shared" si="55"/>
        <v>4.5045900000000002E-3</v>
      </c>
      <c r="Q207" s="25">
        <f t="shared" si="56"/>
        <v>0.1037407077</v>
      </c>
      <c r="R207" s="25">
        <v>8.0800000000000004E-3</v>
      </c>
      <c r="S207" s="25">
        <f t="shared" si="57"/>
        <v>7.2850000000000007E-3</v>
      </c>
      <c r="T207" s="25"/>
      <c r="U207" s="25">
        <f t="shared" si="58"/>
        <v>5.2249900000000005E-3</v>
      </c>
      <c r="V207" s="25">
        <f t="shared" si="59"/>
        <v>0.12033151970000001</v>
      </c>
      <c r="W207" s="25">
        <v>1.01E-2</v>
      </c>
      <c r="X207" s="25">
        <f t="shared" si="60"/>
        <v>9.304999999999999E-3</v>
      </c>
      <c r="Y207" s="25"/>
      <c r="Z207" s="25">
        <f t="shared" si="61"/>
        <v>5.7747899999999984E-3</v>
      </c>
      <c r="AA207" s="25">
        <f t="shared" si="62"/>
        <v>0.13299341369999998</v>
      </c>
      <c r="AB207" s="25">
        <v>1.6100000000000001E-3</v>
      </c>
      <c r="AC207" s="25">
        <f t="shared" si="63"/>
        <v>7.9500000000000003E-4</v>
      </c>
    </row>
    <row r="208" spans="1:29" s="15" customFormat="1">
      <c r="A208" s="18">
        <v>456</v>
      </c>
      <c r="B208" s="25">
        <v>3.0000000000000001E-5</v>
      </c>
      <c r="C208" s="25">
        <v>5.3200000000000001E-3</v>
      </c>
      <c r="D208" s="25">
        <f t="shared" si="48"/>
        <v>4.4799999999999996E-3</v>
      </c>
      <c r="E208" s="25"/>
      <c r="F208" s="25">
        <f t="shared" si="49"/>
        <v>3.6050900000000005E-3</v>
      </c>
      <c r="G208" s="25">
        <f t="shared" si="50"/>
        <v>8.3025222700000012E-2</v>
      </c>
      <c r="H208" s="25">
        <v>6.4700000000000001E-3</v>
      </c>
      <c r="I208" s="25">
        <f t="shared" si="51"/>
        <v>5.6299999999999996E-3</v>
      </c>
      <c r="J208" s="25"/>
      <c r="K208" s="25">
        <f t="shared" si="52"/>
        <v>4.2417899999999996E-3</v>
      </c>
      <c r="L208" s="25">
        <f t="shared" si="53"/>
        <v>9.7688423699999999E-2</v>
      </c>
      <c r="M208" s="25">
        <v>7.7200000000000003E-3</v>
      </c>
      <c r="N208" s="25">
        <f t="shared" si="54"/>
        <v>6.8800000000000007E-3</v>
      </c>
      <c r="O208" s="25"/>
      <c r="P208" s="25">
        <f t="shared" si="55"/>
        <v>4.4895900000000008E-3</v>
      </c>
      <c r="Q208" s="25">
        <f t="shared" si="56"/>
        <v>0.10339525770000002</v>
      </c>
      <c r="R208" s="25">
        <v>8.2199999999999999E-3</v>
      </c>
      <c r="S208" s="25">
        <f t="shared" si="57"/>
        <v>7.3799999999999994E-3</v>
      </c>
      <c r="T208" s="25"/>
      <c r="U208" s="25">
        <f t="shared" si="58"/>
        <v>5.3199899999999993E-3</v>
      </c>
      <c r="V208" s="25">
        <f t="shared" si="59"/>
        <v>0.12251936969999999</v>
      </c>
      <c r="W208" s="25">
        <v>1.004E-2</v>
      </c>
      <c r="X208" s="25">
        <f t="shared" si="60"/>
        <v>9.1999999999999998E-3</v>
      </c>
      <c r="Y208" s="25"/>
      <c r="Z208" s="25">
        <f t="shared" si="61"/>
        <v>5.6697899999999992E-3</v>
      </c>
      <c r="AA208" s="25">
        <f t="shared" si="62"/>
        <v>0.1305752637</v>
      </c>
      <c r="AB208" s="25">
        <v>1.65E-3</v>
      </c>
      <c r="AC208" s="25">
        <f t="shared" si="63"/>
        <v>8.4000000000000003E-4</v>
      </c>
    </row>
    <row r="209" spans="1:29" s="15" customFormat="1">
      <c r="A209" s="18">
        <v>457</v>
      </c>
      <c r="B209" s="25">
        <v>-1.2E-4</v>
      </c>
      <c r="C209" s="25">
        <v>5.2900000000000004E-3</v>
      </c>
      <c r="D209" s="25">
        <f t="shared" si="48"/>
        <v>4.5750000000000009E-3</v>
      </c>
      <c r="E209" s="25"/>
      <c r="F209" s="25">
        <f t="shared" si="49"/>
        <v>3.7000900000000018E-3</v>
      </c>
      <c r="G209" s="25">
        <f t="shared" si="50"/>
        <v>8.5213072700000045E-2</v>
      </c>
      <c r="H209" s="25">
        <v>6.0899999999999999E-3</v>
      </c>
      <c r="I209" s="25">
        <f t="shared" si="51"/>
        <v>5.3749999999999996E-3</v>
      </c>
      <c r="J209" s="25"/>
      <c r="K209" s="25">
        <f t="shared" si="52"/>
        <v>3.9867899999999996E-3</v>
      </c>
      <c r="L209" s="25">
        <f t="shared" si="53"/>
        <v>9.1815773699999992E-2</v>
      </c>
      <c r="M209" s="25">
        <v>7.4000000000000003E-3</v>
      </c>
      <c r="N209" s="25">
        <f t="shared" si="54"/>
        <v>6.685E-3</v>
      </c>
      <c r="O209" s="25"/>
      <c r="P209" s="25">
        <f t="shared" si="55"/>
        <v>4.29459E-3</v>
      </c>
      <c r="Q209" s="25">
        <f t="shared" si="56"/>
        <v>9.8904407700000002E-2</v>
      </c>
      <c r="R209" s="25">
        <v>7.8200000000000006E-3</v>
      </c>
      <c r="S209" s="25">
        <f t="shared" si="57"/>
        <v>7.1050000000000002E-3</v>
      </c>
      <c r="T209" s="25"/>
      <c r="U209" s="25">
        <f t="shared" si="58"/>
        <v>5.0449900000000001E-3</v>
      </c>
      <c r="V209" s="25">
        <f t="shared" si="59"/>
        <v>0.11618611970000001</v>
      </c>
      <c r="W209" s="25">
        <v>9.8200000000000006E-3</v>
      </c>
      <c r="X209" s="25">
        <f t="shared" si="60"/>
        <v>9.1050000000000002E-3</v>
      </c>
      <c r="Y209" s="25"/>
      <c r="Z209" s="25">
        <f t="shared" si="61"/>
        <v>5.5747899999999996E-3</v>
      </c>
      <c r="AA209" s="25">
        <f t="shared" si="62"/>
        <v>0.12838741370000001</v>
      </c>
      <c r="AB209" s="25">
        <v>1.5499999999999999E-3</v>
      </c>
      <c r="AC209" s="25">
        <f t="shared" si="63"/>
        <v>7.1499999999999992E-4</v>
      </c>
    </row>
    <row r="210" spans="1:29" s="15" customFormat="1">
      <c r="A210" s="18">
        <v>458</v>
      </c>
      <c r="B210" s="25">
        <v>-6.0000000000000002E-5</v>
      </c>
      <c r="C210" s="25">
        <v>5.2500000000000003E-3</v>
      </c>
      <c r="D210" s="25">
        <f t="shared" si="48"/>
        <v>4.4400000000000004E-3</v>
      </c>
      <c r="E210" s="25"/>
      <c r="F210" s="25">
        <f t="shared" si="49"/>
        <v>3.5650900000000012E-3</v>
      </c>
      <c r="G210" s="25">
        <f t="shared" si="50"/>
        <v>8.2104022700000029E-2</v>
      </c>
      <c r="H210" s="25">
        <v>6.2100000000000002E-3</v>
      </c>
      <c r="I210" s="25">
        <f t="shared" si="51"/>
        <v>5.4000000000000003E-3</v>
      </c>
      <c r="J210" s="25"/>
      <c r="K210" s="25">
        <f t="shared" si="52"/>
        <v>4.0117900000000003E-3</v>
      </c>
      <c r="L210" s="25">
        <f t="shared" si="53"/>
        <v>9.2391523700000006E-2</v>
      </c>
      <c r="M210" s="25">
        <v>7.6099999999999996E-3</v>
      </c>
      <c r="N210" s="25">
        <f t="shared" si="54"/>
        <v>6.7999999999999996E-3</v>
      </c>
      <c r="O210" s="25"/>
      <c r="P210" s="25">
        <f t="shared" si="55"/>
        <v>4.4095899999999997E-3</v>
      </c>
      <c r="Q210" s="25">
        <f t="shared" si="56"/>
        <v>0.1015528577</v>
      </c>
      <c r="R210" s="25">
        <v>8.0099999999999998E-3</v>
      </c>
      <c r="S210" s="25">
        <f t="shared" si="57"/>
        <v>7.1999999999999998E-3</v>
      </c>
      <c r="T210" s="25"/>
      <c r="U210" s="25">
        <f t="shared" si="58"/>
        <v>5.1399899999999997E-3</v>
      </c>
      <c r="V210" s="25">
        <f t="shared" si="59"/>
        <v>0.1183739697</v>
      </c>
      <c r="W210" s="25">
        <v>9.9000000000000008E-3</v>
      </c>
      <c r="X210" s="25">
        <f t="shared" si="60"/>
        <v>9.0900000000000009E-3</v>
      </c>
      <c r="Y210" s="25"/>
      <c r="Z210" s="25">
        <f t="shared" si="61"/>
        <v>5.5597900000000002E-3</v>
      </c>
      <c r="AA210" s="25">
        <f t="shared" si="62"/>
        <v>0.12804196370000001</v>
      </c>
      <c r="AB210" s="25">
        <v>1.6800000000000001E-3</v>
      </c>
      <c r="AC210" s="25">
        <f t="shared" si="63"/>
        <v>8.1000000000000006E-4</v>
      </c>
    </row>
    <row r="211" spans="1:29" s="15" customFormat="1">
      <c r="A211" s="18">
        <v>459</v>
      </c>
      <c r="B211" s="25">
        <v>-8.0000000000000007E-5</v>
      </c>
      <c r="C211" s="25">
        <v>5.0800000000000003E-3</v>
      </c>
      <c r="D211" s="25">
        <f t="shared" si="48"/>
        <v>4.3600000000000002E-3</v>
      </c>
      <c r="E211" s="25"/>
      <c r="F211" s="25">
        <f t="shared" si="49"/>
        <v>3.485090000000001E-3</v>
      </c>
      <c r="G211" s="25">
        <f t="shared" si="50"/>
        <v>8.0261622700000021E-2</v>
      </c>
      <c r="H211" s="25">
        <v>6.0400000000000002E-3</v>
      </c>
      <c r="I211" s="25">
        <f t="shared" si="51"/>
        <v>5.3200000000000001E-3</v>
      </c>
      <c r="J211" s="25"/>
      <c r="K211" s="25">
        <f t="shared" si="52"/>
        <v>3.9317900000000001E-3</v>
      </c>
      <c r="L211" s="25">
        <f t="shared" si="53"/>
        <v>9.0549123700000012E-2</v>
      </c>
      <c r="M211" s="25">
        <v>7.3499999999999998E-3</v>
      </c>
      <c r="N211" s="25">
        <f t="shared" si="54"/>
        <v>6.6299999999999996E-3</v>
      </c>
      <c r="O211" s="25"/>
      <c r="P211" s="25">
        <f t="shared" si="55"/>
        <v>4.2395899999999997E-3</v>
      </c>
      <c r="Q211" s="25">
        <f t="shared" si="56"/>
        <v>9.7637757699999994E-2</v>
      </c>
      <c r="R211" s="25">
        <v>7.8200000000000006E-3</v>
      </c>
      <c r="S211" s="25">
        <f t="shared" si="57"/>
        <v>7.1000000000000004E-3</v>
      </c>
      <c r="T211" s="25"/>
      <c r="U211" s="25">
        <f t="shared" si="58"/>
        <v>5.0399900000000003E-3</v>
      </c>
      <c r="V211" s="25">
        <f t="shared" si="59"/>
        <v>0.11607096970000001</v>
      </c>
      <c r="W211" s="25">
        <v>9.7300000000000008E-3</v>
      </c>
      <c r="X211" s="25">
        <f t="shared" si="60"/>
        <v>9.0100000000000006E-3</v>
      </c>
      <c r="Y211" s="25"/>
      <c r="Z211" s="25">
        <f t="shared" si="61"/>
        <v>5.47979E-3</v>
      </c>
      <c r="AA211" s="25">
        <f t="shared" si="62"/>
        <v>0.12619956370000002</v>
      </c>
      <c r="AB211" s="25">
        <v>1.5200000000000001E-3</v>
      </c>
      <c r="AC211" s="25">
        <f t="shared" si="63"/>
        <v>7.2000000000000005E-4</v>
      </c>
    </row>
    <row r="212" spans="1:29" s="15" customFormat="1">
      <c r="A212" s="18">
        <v>460</v>
      </c>
      <c r="B212" s="25">
        <v>8.0000000000000007E-5</v>
      </c>
      <c r="C212" s="25">
        <v>5.0400000000000002E-3</v>
      </c>
      <c r="D212" s="25">
        <f t="shared" si="48"/>
        <v>4.0899999999999999E-3</v>
      </c>
      <c r="E212" s="25"/>
      <c r="F212" s="25">
        <f t="shared" si="49"/>
        <v>3.2150900000000007E-3</v>
      </c>
      <c r="G212" s="25">
        <f t="shared" si="50"/>
        <v>7.4043522700000017E-2</v>
      </c>
      <c r="H212" s="25">
        <v>6.0899999999999999E-3</v>
      </c>
      <c r="I212" s="25">
        <f t="shared" si="51"/>
        <v>5.1399999999999996E-3</v>
      </c>
      <c r="J212" s="25"/>
      <c r="K212" s="25">
        <f t="shared" si="52"/>
        <v>3.7517899999999996E-3</v>
      </c>
      <c r="L212" s="25">
        <f t="shared" si="53"/>
        <v>8.640372369999999E-2</v>
      </c>
      <c r="M212" s="25">
        <v>7.5199999999999998E-3</v>
      </c>
      <c r="N212" s="25">
        <f t="shared" si="54"/>
        <v>6.5699999999999995E-3</v>
      </c>
      <c r="O212" s="25"/>
      <c r="P212" s="25">
        <f t="shared" si="55"/>
        <v>4.1795899999999995E-3</v>
      </c>
      <c r="Q212" s="25">
        <f t="shared" si="56"/>
        <v>9.6255957699999992E-2</v>
      </c>
      <c r="R212" s="25">
        <v>7.8890000000000002E-3</v>
      </c>
      <c r="S212" s="25">
        <f t="shared" si="57"/>
        <v>6.9389999999999999E-3</v>
      </c>
      <c r="T212" s="25"/>
      <c r="U212" s="25">
        <f t="shared" si="58"/>
        <v>4.8789899999999997E-3</v>
      </c>
      <c r="V212" s="25">
        <f t="shared" si="59"/>
        <v>0.1123631397</v>
      </c>
      <c r="W212" s="25">
        <v>9.6299999999999997E-3</v>
      </c>
      <c r="X212" s="25">
        <f t="shared" si="60"/>
        <v>8.6800000000000002E-3</v>
      </c>
      <c r="Y212" s="25"/>
      <c r="Z212" s="25">
        <f t="shared" si="61"/>
        <v>5.1497899999999996E-3</v>
      </c>
      <c r="AA212" s="25">
        <f t="shared" si="62"/>
        <v>0.1185996637</v>
      </c>
      <c r="AB212" s="25">
        <v>1.82E-3</v>
      </c>
      <c r="AC212" s="25">
        <f t="shared" si="63"/>
        <v>9.5E-4</v>
      </c>
    </row>
    <row r="213" spans="1:29" s="15" customFormat="1">
      <c r="A213" s="18">
        <v>461</v>
      </c>
      <c r="B213" s="25">
        <v>-5.0000000000000002E-5</v>
      </c>
      <c r="C213" s="25">
        <v>5.2700000000000004E-3</v>
      </c>
      <c r="D213" s="25">
        <f t="shared" si="48"/>
        <v>4.5250000000000004E-3</v>
      </c>
      <c r="E213" s="25"/>
      <c r="F213" s="25">
        <f t="shared" si="49"/>
        <v>3.6500900000000012E-3</v>
      </c>
      <c r="G213" s="25">
        <f t="shared" si="50"/>
        <v>8.4061572700000031E-2</v>
      </c>
      <c r="H213" s="25">
        <v>5.9800000000000001E-3</v>
      </c>
      <c r="I213" s="25">
        <f t="shared" si="51"/>
        <v>5.2350000000000001E-3</v>
      </c>
      <c r="J213" s="25"/>
      <c r="K213" s="25">
        <f t="shared" si="52"/>
        <v>3.8467900000000001E-3</v>
      </c>
      <c r="L213" s="25">
        <f t="shared" si="53"/>
        <v>8.8591573700000009E-2</v>
      </c>
      <c r="M213" s="25">
        <v>7.2399999999999999E-3</v>
      </c>
      <c r="N213" s="25">
        <f t="shared" si="54"/>
        <v>6.4949999999999999E-3</v>
      </c>
      <c r="O213" s="25"/>
      <c r="P213" s="25">
        <f t="shared" si="55"/>
        <v>4.10459E-3</v>
      </c>
      <c r="Q213" s="25">
        <f t="shared" si="56"/>
        <v>9.4528707700000006E-2</v>
      </c>
      <c r="R213" s="25">
        <v>7.79E-3</v>
      </c>
      <c r="S213" s="25">
        <f t="shared" si="57"/>
        <v>7.045E-3</v>
      </c>
      <c r="T213" s="25"/>
      <c r="U213" s="25">
        <f t="shared" si="58"/>
        <v>4.9849899999999999E-3</v>
      </c>
      <c r="V213" s="25">
        <f t="shared" si="59"/>
        <v>0.1148043197</v>
      </c>
      <c r="W213" s="25">
        <v>9.6790000000000001E-3</v>
      </c>
      <c r="X213" s="25">
        <f t="shared" si="60"/>
        <v>8.934000000000001E-3</v>
      </c>
      <c r="Y213" s="25"/>
      <c r="Z213" s="25">
        <f t="shared" si="61"/>
        <v>5.4037900000000003E-3</v>
      </c>
      <c r="AA213" s="25">
        <f t="shared" si="62"/>
        <v>0.12444928370000001</v>
      </c>
      <c r="AB213" s="25">
        <v>1.5399999999999999E-3</v>
      </c>
      <c r="AC213" s="25">
        <f t="shared" si="63"/>
        <v>7.45E-4</v>
      </c>
    </row>
    <row r="214" spans="1:29" s="15" customFormat="1">
      <c r="A214" s="18">
        <v>462</v>
      </c>
      <c r="B214" s="25">
        <v>9.0000000000000006E-5</v>
      </c>
      <c r="C214" s="25">
        <v>4.9899999999999996E-3</v>
      </c>
      <c r="D214" s="25">
        <f t="shared" si="48"/>
        <v>4.0549999999999996E-3</v>
      </c>
      <c r="E214" s="25"/>
      <c r="F214" s="25">
        <f t="shared" si="49"/>
        <v>3.1800900000000004E-3</v>
      </c>
      <c r="G214" s="25">
        <f t="shared" si="50"/>
        <v>7.3237472700000014E-2</v>
      </c>
      <c r="H214" s="25">
        <v>5.9699999999999996E-3</v>
      </c>
      <c r="I214" s="25">
        <f t="shared" si="51"/>
        <v>5.0349999999999995E-3</v>
      </c>
      <c r="J214" s="25"/>
      <c r="K214" s="25">
        <f t="shared" si="52"/>
        <v>3.6467899999999996E-3</v>
      </c>
      <c r="L214" s="25">
        <f t="shared" si="53"/>
        <v>8.3985573699999996E-2</v>
      </c>
      <c r="M214" s="25">
        <v>7.1900000000000002E-3</v>
      </c>
      <c r="N214" s="25">
        <f t="shared" si="54"/>
        <v>6.2550000000000001E-3</v>
      </c>
      <c r="O214" s="25"/>
      <c r="P214" s="25">
        <f t="shared" si="55"/>
        <v>3.8645900000000002E-3</v>
      </c>
      <c r="Q214" s="25">
        <f t="shared" si="56"/>
        <v>8.900150770000001E-2</v>
      </c>
      <c r="R214" s="25">
        <v>7.8399999999999997E-3</v>
      </c>
      <c r="S214" s="25">
        <f t="shared" si="57"/>
        <v>6.9049999999999997E-3</v>
      </c>
      <c r="T214" s="25"/>
      <c r="U214" s="25">
        <f t="shared" si="58"/>
        <v>4.8449899999999995E-3</v>
      </c>
      <c r="V214" s="25">
        <f t="shared" si="59"/>
        <v>0.11158011969999999</v>
      </c>
      <c r="W214" s="25">
        <v>9.5200000000000007E-3</v>
      </c>
      <c r="X214" s="25">
        <f t="shared" si="60"/>
        <v>8.5850000000000006E-3</v>
      </c>
      <c r="Y214" s="25"/>
      <c r="Z214" s="25">
        <f t="shared" si="61"/>
        <v>5.05479E-3</v>
      </c>
      <c r="AA214" s="25">
        <f t="shared" si="62"/>
        <v>0.11641181370000001</v>
      </c>
      <c r="AB214" s="25">
        <v>1.7799999999999999E-3</v>
      </c>
      <c r="AC214" s="25">
        <f t="shared" si="63"/>
        <v>9.3499999999999996E-4</v>
      </c>
    </row>
    <row r="215" spans="1:29" s="15" customFormat="1">
      <c r="A215" s="18">
        <v>463</v>
      </c>
      <c r="B215" s="25">
        <v>-2.4000000000000001E-4</v>
      </c>
      <c r="C215" s="25">
        <v>4.96E-3</v>
      </c>
      <c r="D215" s="25">
        <f t="shared" si="48"/>
        <v>4.3249999999999999E-3</v>
      </c>
      <c r="E215" s="25"/>
      <c r="F215" s="25">
        <f t="shared" si="49"/>
        <v>3.4500900000000007E-3</v>
      </c>
      <c r="G215" s="25">
        <f t="shared" si="50"/>
        <v>7.9455572700000018E-2</v>
      </c>
      <c r="H215" s="25">
        <v>5.7800000000000004E-3</v>
      </c>
      <c r="I215" s="25">
        <f t="shared" si="51"/>
        <v>5.1450000000000003E-3</v>
      </c>
      <c r="J215" s="25"/>
      <c r="K215" s="25">
        <f t="shared" si="52"/>
        <v>3.7567900000000003E-3</v>
      </c>
      <c r="L215" s="25">
        <f t="shared" si="53"/>
        <v>8.6518873700000012E-2</v>
      </c>
      <c r="M215" s="25">
        <v>7.11E-3</v>
      </c>
      <c r="N215" s="25">
        <f t="shared" si="54"/>
        <v>6.4749999999999999E-3</v>
      </c>
      <c r="O215" s="25"/>
      <c r="P215" s="25">
        <f t="shared" si="55"/>
        <v>4.0845899999999999E-3</v>
      </c>
      <c r="Q215" s="25">
        <f t="shared" si="56"/>
        <v>9.40681077E-2</v>
      </c>
      <c r="R215" s="25">
        <v>7.5799999999999999E-3</v>
      </c>
      <c r="S215" s="25">
        <f t="shared" si="57"/>
        <v>6.9449999999999998E-3</v>
      </c>
      <c r="T215" s="25"/>
      <c r="U215" s="25">
        <f t="shared" si="58"/>
        <v>4.8849899999999996E-3</v>
      </c>
      <c r="V215" s="25">
        <f t="shared" si="59"/>
        <v>0.11250131969999999</v>
      </c>
      <c r="W215" s="25">
        <v>9.4999999999999998E-3</v>
      </c>
      <c r="X215" s="25">
        <f t="shared" si="60"/>
        <v>8.8649999999999996E-3</v>
      </c>
      <c r="Y215" s="25"/>
      <c r="Z215" s="25">
        <f t="shared" si="61"/>
        <v>5.334789999999999E-3</v>
      </c>
      <c r="AA215" s="25">
        <f t="shared" si="62"/>
        <v>0.12286021369999998</v>
      </c>
      <c r="AB215" s="25">
        <v>1.5100000000000001E-3</v>
      </c>
      <c r="AC215" s="25">
        <f t="shared" si="63"/>
        <v>6.3500000000000004E-4</v>
      </c>
    </row>
    <row r="216" spans="1:29" s="15" customFormat="1">
      <c r="A216" s="18">
        <v>464</v>
      </c>
      <c r="B216" s="25">
        <v>9.0000000000000006E-5</v>
      </c>
      <c r="C216" s="25">
        <v>5.0200000000000002E-3</v>
      </c>
      <c r="D216" s="25">
        <f t="shared" si="48"/>
        <v>4.0699999999999998E-3</v>
      </c>
      <c r="E216" s="25"/>
      <c r="F216" s="25">
        <f t="shared" si="49"/>
        <v>3.1950900000000007E-3</v>
      </c>
      <c r="G216" s="25">
        <f t="shared" si="50"/>
        <v>7.3582922700000025E-2</v>
      </c>
      <c r="H216" s="25">
        <v>5.9100000000000003E-3</v>
      </c>
      <c r="I216" s="25">
        <f t="shared" si="51"/>
        <v>4.96E-3</v>
      </c>
      <c r="J216" s="25"/>
      <c r="K216" s="25">
        <f t="shared" si="52"/>
        <v>3.57179E-3</v>
      </c>
      <c r="L216" s="25">
        <f t="shared" si="53"/>
        <v>8.2258323700000011E-2</v>
      </c>
      <c r="M216" s="25">
        <v>7.4099999999999999E-3</v>
      </c>
      <c r="N216" s="25">
        <f t="shared" si="54"/>
        <v>6.4599999999999996E-3</v>
      </c>
      <c r="O216" s="25"/>
      <c r="P216" s="25">
        <f t="shared" si="55"/>
        <v>4.0695899999999997E-3</v>
      </c>
      <c r="Q216" s="25">
        <f t="shared" si="56"/>
        <v>9.3722657700000003E-2</v>
      </c>
      <c r="R216" s="25">
        <v>7.7000000000000002E-3</v>
      </c>
      <c r="S216" s="25">
        <f t="shared" si="57"/>
        <v>6.7499999999999999E-3</v>
      </c>
      <c r="T216" s="25"/>
      <c r="U216" s="25">
        <f t="shared" si="58"/>
        <v>4.6899899999999998E-3</v>
      </c>
      <c r="V216" s="25">
        <f t="shared" si="59"/>
        <v>0.1080104697</v>
      </c>
      <c r="W216" s="25">
        <v>9.5399999999999999E-3</v>
      </c>
      <c r="X216" s="25">
        <f t="shared" si="60"/>
        <v>8.5900000000000004E-3</v>
      </c>
      <c r="Y216" s="25"/>
      <c r="Z216" s="25">
        <f t="shared" si="61"/>
        <v>5.0597899999999998E-3</v>
      </c>
      <c r="AA216" s="25">
        <f t="shared" si="62"/>
        <v>0.1165269637</v>
      </c>
      <c r="AB216" s="25">
        <v>1.81E-3</v>
      </c>
      <c r="AC216" s="25">
        <f t="shared" si="63"/>
        <v>9.5E-4</v>
      </c>
    </row>
    <row r="217" spans="1:29" s="15" customFormat="1">
      <c r="A217" s="18">
        <v>465</v>
      </c>
      <c r="B217" s="25">
        <v>-1.2E-4</v>
      </c>
      <c r="C217" s="25">
        <v>4.9699999999999996E-3</v>
      </c>
      <c r="D217" s="25">
        <f t="shared" si="48"/>
        <v>4.3199999999999992E-3</v>
      </c>
      <c r="E217" s="25"/>
      <c r="F217" s="25">
        <f t="shared" si="49"/>
        <v>3.44509E-3</v>
      </c>
      <c r="G217" s="25">
        <f t="shared" si="50"/>
        <v>7.934042270000001E-2</v>
      </c>
      <c r="H217" s="25">
        <v>5.6800000000000002E-3</v>
      </c>
      <c r="I217" s="25">
        <f t="shared" si="51"/>
        <v>5.0299999999999997E-3</v>
      </c>
      <c r="J217" s="25"/>
      <c r="K217" s="25">
        <f t="shared" si="52"/>
        <v>3.6417899999999998E-3</v>
      </c>
      <c r="L217" s="25">
        <f t="shared" si="53"/>
        <v>8.3870423700000002E-2</v>
      </c>
      <c r="M217" s="25">
        <v>7.0200000000000002E-3</v>
      </c>
      <c r="N217" s="25">
        <f t="shared" si="54"/>
        <v>6.3700000000000007E-3</v>
      </c>
      <c r="O217" s="25"/>
      <c r="P217" s="25">
        <f t="shared" si="55"/>
        <v>3.9795900000000007E-3</v>
      </c>
      <c r="Q217" s="25">
        <f t="shared" si="56"/>
        <v>9.164995770000002E-2</v>
      </c>
      <c r="R217" s="25">
        <v>7.45E-3</v>
      </c>
      <c r="S217" s="25">
        <f t="shared" si="57"/>
        <v>6.8000000000000005E-3</v>
      </c>
      <c r="T217" s="25"/>
      <c r="U217" s="25">
        <f t="shared" si="58"/>
        <v>4.7399900000000003E-3</v>
      </c>
      <c r="V217" s="25">
        <f t="shared" si="59"/>
        <v>0.10916196970000001</v>
      </c>
      <c r="W217" s="25">
        <v>9.3699999999999999E-3</v>
      </c>
      <c r="X217" s="25">
        <f t="shared" si="60"/>
        <v>8.7200000000000003E-3</v>
      </c>
      <c r="Y217" s="25"/>
      <c r="Z217" s="25">
        <f t="shared" si="61"/>
        <v>5.1897899999999997E-3</v>
      </c>
      <c r="AA217" s="25">
        <f t="shared" si="62"/>
        <v>0.11952086369999999</v>
      </c>
      <c r="AB217" s="25">
        <v>1.42E-3</v>
      </c>
      <c r="AC217" s="25">
        <f t="shared" si="63"/>
        <v>6.4999999999999997E-4</v>
      </c>
    </row>
    <row r="218" spans="1:29" s="15" customFormat="1">
      <c r="A218" s="18">
        <v>466</v>
      </c>
      <c r="B218" s="25">
        <v>2.9E-4</v>
      </c>
      <c r="C218" s="25">
        <v>4.8900000000000002E-3</v>
      </c>
      <c r="D218" s="25">
        <f t="shared" si="48"/>
        <v>3.7950000000000002E-3</v>
      </c>
      <c r="E218" s="25"/>
      <c r="F218" s="25">
        <f t="shared" si="49"/>
        <v>2.9200900000000011E-3</v>
      </c>
      <c r="G218" s="25">
        <f t="shared" si="50"/>
        <v>6.7249672700000027E-2</v>
      </c>
      <c r="H218" s="25">
        <v>5.8700000000000002E-3</v>
      </c>
      <c r="I218" s="25">
        <f t="shared" si="51"/>
        <v>4.7749999999999997E-3</v>
      </c>
      <c r="J218" s="25"/>
      <c r="K218" s="25">
        <f t="shared" si="52"/>
        <v>3.3867899999999998E-3</v>
      </c>
      <c r="L218" s="25">
        <f t="shared" si="53"/>
        <v>7.7997773699999995E-2</v>
      </c>
      <c r="M218" s="25">
        <v>7.2399999999999999E-3</v>
      </c>
      <c r="N218" s="25">
        <f t="shared" si="54"/>
        <v>6.1449999999999994E-3</v>
      </c>
      <c r="O218" s="25"/>
      <c r="P218" s="25">
        <f t="shared" si="55"/>
        <v>3.7545899999999995E-3</v>
      </c>
      <c r="Q218" s="25">
        <f t="shared" si="56"/>
        <v>8.6468207699999994E-2</v>
      </c>
      <c r="R218" s="25">
        <v>7.5300000000000002E-3</v>
      </c>
      <c r="S218" s="25">
        <f t="shared" si="57"/>
        <v>6.4349999999999997E-3</v>
      </c>
      <c r="T218" s="25"/>
      <c r="U218" s="25">
        <f t="shared" si="58"/>
        <v>4.3749899999999996E-3</v>
      </c>
      <c r="V218" s="25">
        <f t="shared" si="59"/>
        <v>0.10075601969999999</v>
      </c>
      <c r="W218" s="25">
        <v>9.1800000000000007E-3</v>
      </c>
      <c r="X218" s="25">
        <f t="shared" si="60"/>
        <v>8.0850000000000002E-3</v>
      </c>
      <c r="Y218" s="25"/>
      <c r="Z218" s="25">
        <f t="shared" si="61"/>
        <v>4.5547899999999995E-3</v>
      </c>
      <c r="AA218" s="25">
        <f t="shared" si="62"/>
        <v>0.10489681369999999</v>
      </c>
      <c r="AB218" s="25">
        <v>1.9E-3</v>
      </c>
      <c r="AC218" s="25">
        <f t="shared" si="63"/>
        <v>1.0950000000000001E-3</v>
      </c>
    </row>
    <row r="219" spans="1:29" s="15" customFormat="1">
      <c r="A219" s="18">
        <v>467</v>
      </c>
      <c r="B219" s="25">
        <v>-1.2999999999999999E-4</v>
      </c>
      <c r="C219" s="25">
        <v>4.9300000000000004E-3</v>
      </c>
      <c r="D219" s="25">
        <f t="shared" si="48"/>
        <v>4.1350000000000007E-3</v>
      </c>
      <c r="E219" s="25"/>
      <c r="F219" s="25">
        <f t="shared" si="49"/>
        <v>3.2600900000000015E-3</v>
      </c>
      <c r="G219" s="25">
        <f t="shared" si="50"/>
        <v>7.5079872700000036E-2</v>
      </c>
      <c r="H219" s="25">
        <v>5.5900000000000004E-3</v>
      </c>
      <c r="I219" s="25">
        <f t="shared" si="51"/>
        <v>4.7950000000000007E-3</v>
      </c>
      <c r="J219" s="25"/>
      <c r="K219" s="25">
        <f t="shared" si="52"/>
        <v>3.4067900000000007E-3</v>
      </c>
      <c r="L219" s="25">
        <f t="shared" si="53"/>
        <v>7.8458373700000014E-2</v>
      </c>
      <c r="M219" s="25">
        <v>6.8100000000000001E-3</v>
      </c>
      <c r="N219" s="25">
        <f t="shared" si="54"/>
        <v>6.0150000000000004E-3</v>
      </c>
      <c r="O219" s="25"/>
      <c r="P219" s="25">
        <f t="shared" si="55"/>
        <v>3.6245900000000005E-3</v>
      </c>
      <c r="Q219" s="25">
        <f t="shared" si="56"/>
        <v>8.3474307700000014E-2</v>
      </c>
      <c r="R219" s="25">
        <v>7.3499999999999998E-3</v>
      </c>
      <c r="S219" s="25">
        <f t="shared" si="57"/>
        <v>6.5550000000000001E-3</v>
      </c>
      <c r="T219" s="25"/>
      <c r="U219" s="25">
        <f t="shared" si="58"/>
        <v>4.4949899999999999E-3</v>
      </c>
      <c r="V219" s="25">
        <f t="shared" si="59"/>
        <v>0.10351961970000001</v>
      </c>
      <c r="W219" s="25">
        <v>9.129E-3</v>
      </c>
      <c r="X219" s="25">
        <f t="shared" si="60"/>
        <v>8.3339999999999994E-3</v>
      </c>
      <c r="Y219" s="25"/>
      <c r="Z219" s="25">
        <f t="shared" si="61"/>
        <v>4.8037899999999988E-3</v>
      </c>
      <c r="AA219" s="25">
        <f t="shared" si="62"/>
        <v>0.11063128369999997</v>
      </c>
      <c r="AB219" s="25">
        <v>1.72E-3</v>
      </c>
      <c r="AC219" s="25">
        <f t="shared" si="63"/>
        <v>7.9500000000000003E-4</v>
      </c>
    </row>
    <row r="220" spans="1:29" s="15" customFormat="1">
      <c r="A220" s="18">
        <v>468</v>
      </c>
      <c r="B220" s="25">
        <v>1.6000000000000001E-4</v>
      </c>
      <c r="C220" s="25">
        <v>4.8700000000000002E-3</v>
      </c>
      <c r="D220" s="25">
        <f t="shared" si="48"/>
        <v>3.9199999999999999E-3</v>
      </c>
      <c r="E220" s="25"/>
      <c r="F220" s="25">
        <f t="shared" si="49"/>
        <v>3.0450900000000007E-3</v>
      </c>
      <c r="G220" s="25">
        <f t="shared" si="50"/>
        <v>7.0128422700000026E-2</v>
      </c>
      <c r="H220" s="25">
        <v>5.8500000000000002E-3</v>
      </c>
      <c r="I220" s="25">
        <f t="shared" si="51"/>
        <v>4.8999999999999998E-3</v>
      </c>
      <c r="J220" s="25"/>
      <c r="K220" s="25">
        <f t="shared" si="52"/>
        <v>3.5117899999999999E-3</v>
      </c>
      <c r="L220" s="25">
        <f t="shared" si="53"/>
        <v>8.0876523699999994E-2</v>
      </c>
      <c r="M220" s="25">
        <v>7.1900000000000002E-3</v>
      </c>
      <c r="N220" s="25">
        <f t="shared" si="54"/>
        <v>6.2399999999999999E-3</v>
      </c>
      <c r="O220" s="25"/>
      <c r="P220" s="25">
        <f t="shared" si="55"/>
        <v>3.84959E-3</v>
      </c>
      <c r="Q220" s="25">
        <f t="shared" si="56"/>
        <v>8.8656057699999999E-2</v>
      </c>
      <c r="R220" s="25">
        <v>7.5599999999999999E-3</v>
      </c>
      <c r="S220" s="25">
        <f t="shared" si="57"/>
        <v>6.6099999999999996E-3</v>
      </c>
      <c r="T220" s="25"/>
      <c r="U220" s="25">
        <f t="shared" si="58"/>
        <v>4.5499899999999994E-3</v>
      </c>
      <c r="V220" s="25">
        <f t="shared" si="59"/>
        <v>0.10478626969999999</v>
      </c>
      <c r="W220" s="25">
        <v>9.2589999999999999E-3</v>
      </c>
      <c r="X220" s="25">
        <f t="shared" si="60"/>
        <v>8.3090000000000004E-3</v>
      </c>
      <c r="Y220" s="25"/>
      <c r="Z220" s="25">
        <f t="shared" si="61"/>
        <v>4.7787899999999998E-3</v>
      </c>
      <c r="AA220" s="25">
        <f t="shared" si="62"/>
        <v>0.1100555337</v>
      </c>
      <c r="AB220" s="25">
        <v>1.74E-3</v>
      </c>
      <c r="AC220" s="25">
        <f t="shared" si="63"/>
        <v>9.5E-4</v>
      </c>
    </row>
    <row r="221" spans="1:29" s="15" customFormat="1">
      <c r="A221" s="18">
        <v>469</v>
      </c>
      <c r="B221" s="25">
        <v>6.8999999999999997E-5</v>
      </c>
      <c r="C221" s="25">
        <v>4.7999999999999996E-3</v>
      </c>
      <c r="D221" s="25">
        <f t="shared" si="48"/>
        <v>3.8904999999999994E-3</v>
      </c>
      <c r="E221" s="25"/>
      <c r="F221" s="25">
        <f t="shared" si="49"/>
        <v>3.0155900000000003E-3</v>
      </c>
      <c r="G221" s="25">
        <f t="shared" si="50"/>
        <v>6.9449037700000008E-2</v>
      </c>
      <c r="H221" s="25">
        <v>5.5100000000000001E-3</v>
      </c>
      <c r="I221" s="25">
        <f t="shared" si="51"/>
        <v>4.6005000000000004E-3</v>
      </c>
      <c r="J221" s="25"/>
      <c r="K221" s="25">
        <f t="shared" si="52"/>
        <v>3.2122900000000005E-3</v>
      </c>
      <c r="L221" s="25">
        <f t="shared" si="53"/>
        <v>7.3979038700000013E-2</v>
      </c>
      <c r="M221" s="25">
        <v>6.6800000000000002E-3</v>
      </c>
      <c r="N221" s="25">
        <f t="shared" si="54"/>
        <v>5.7705000000000005E-3</v>
      </c>
      <c r="O221" s="25"/>
      <c r="P221" s="25">
        <f t="shared" si="55"/>
        <v>3.3800900000000005E-3</v>
      </c>
      <c r="Q221" s="25">
        <f t="shared" si="56"/>
        <v>7.7843472700000013E-2</v>
      </c>
      <c r="R221" s="25">
        <v>7.2300000000000003E-3</v>
      </c>
      <c r="S221" s="25">
        <f t="shared" si="57"/>
        <v>6.3205000000000006E-3</v>
      </c>
      <c r="T221" s="25"/>
      <c r="U221" s="25">
        <f t="shared" si="58"/>
        <v>4.2604900000000005E-3</v>
      </c>
      <c r="V221" s="25">
        <f t="shared" si="59"/>
        <v>9.8119084700000012E-2</v>
      </c>
      <c r="W221" s="25">
        <v>9.0500000000000008E-3</v>
      </c>
      <c r="X221" s="25">
        <f t="shared" si="60"/>
        <v>8.1405000000000002E-3</v>
      </c>
      <c r="Y221" s="25"/>
      <c r="Z221" s="25">
        <f t="shared" si="61"/>
        <v>4.6102899999999995E-3</v>
      </c>
      <c r="AA221" s="25">
        <f t="shared" si="62"/>
        <v>0.10617497869999999</v>
      </c>
      <c r="AB221" s="25">
        <v>1.75E-3</v>
      </c>
      <c r="AC221" s="25">
        <f t="shared" si="63"/>
        <v>9.0950000000000004E-4</v>
      </c>
    </row>
    <row r="222" spans="1:29" s="15" customFormat="1">
      <c r="A222" s="18">
        <v>470</v>
      </c>
      <c r="B222" s="25">
        <v>2.5999999999999998E-4</v>
      </c>
      <c r="C222" s="25">
        <v>4.8399999999999997E-3</v>
      </c>
      <c r="D222" s="25">
        <f t="shared" si="48"/>
        <v>3.7799999999999995E-3</v>
      </c>
      <c r="E222" s="25"/>
      <c r="F222" s="25">
        <f t="shared" si="49"/>
        <v>2.9050900000000004E-3</v>
      </c>
      <c r="G222" s="25">
        <f t="shared" si="50"/>
        <v>6.6904222700000016E-2</v>
      </c>
      <c r="H222" s="25">
        <v>5.8100000000000001E-3</v>
      </c>
      <c r="I222" s="25">
        <f t="shared" si="51"/>
        <v>4.7499999999999999E-3</v>
      </c>
      <c r="J222" s="25"/>
      <c r="K222" s="25">
        <f t="shared" si="52"/>
        <v>3.3617899999999999E-3</v>
      </c>
      <c r="L222" s="25">
        <f t="shared" si="53"/>
        <v>7.7422023699999995E-2</v>
      </c>
      <c r="M222" s="25">
        <v>7.0699999999999999E-3</v>
      </c>
      <c r="N222" s="25">
        <f t="shared" si="54"/>
        <v>6.0099999999999997E-3</v>
      </c>
      <c r="O222" s="25"/>
      <c r="P222" s="25">
        <f t="shared" si="55"/>
        <v>3.6195899999999998E-3</v>
      </c>
      <c r="Q222" s="25">
        <f t="shared" si="56"/>
        <v>8.3359157700000006E-2</v>
      </c>
      <c r="R222" s="25">
        <v>7.2399999999999999E-3</v>
      </c>
      <c r="S222" s="25">
        <f t="shared" si="57"/>
        <v>6.1799999999999997E-3</v>
      </c>
      <c r="T222" s="25"/>
      <c r="U222" s="25">
        <f t="shared" si="58"/>
        <v>4.1199899999999996E-3</v>
      </c>
      <c r="V222" s="25">
        <f t="shared" si="59"/>
        <v>9.4883369699999998E-2</v>
      </c>
      <c r="W222" s="25">
        <v>9.0500000000000008E-3</v>
      </c>
      <c r="X222" s="25">
        <f t="shared" si="60"/>
        <v>7.9900000000000006E-3</v>
      </c>
      <c r="Y222" s="25"/>
      <c r="Z222" s="25">
        <f t="shared" si="61"/>
        <v>4.4597899999999999E-3</v>
      </c>
      <c r="AA222" s="25">
        <f t="shared" si="62"/>
        <v>0.1027089637</v>
      </c>
      <c r="AB222" s="25">
        <v>1.8600000000000001E-3</v>
      </c>
      <c r="AC222" s="25">
        <f t="shared" si="63"/>
        <v>1.06E-3</v>
      </c>
    </row>
    <row r="223" spans="1:29" s="15" customFormat="1">
      <c r="A223" s="18">
        <v>471</v>
      </c>
      <c r="B223" s="25">
        <v>-8.0000000000000007E-5</v>
      </c>
      <c r="C223" s="25">
        <v>4.7999999999999996E-3</v>
      </c>
      <c r="D223" s="25">
        <f t="shared" si="48"/>
        <v>4.0149999999999995E-3</v>
      </c>
      <c r="E223" s="25"/>
      <c r="F223" s="25">
        <f t="shared" si="49"/>
        <v>3.1400900000000003E-3</v>
      </c>
      <c r="G223" s="25">
        <f t="shared" si="50"/>
        <v>7.2316272700000017E-2</v>
      </c>
      <c r="H223" s="25">
        <v>5.62E-3</v>
      </c>
      <c r="I223" s="25">
        <f t="shared" si="51"/>
        <v>4.8349999999999999E-3</v>
      </c>
      <c r="J223" s="25"/>
      <c r="K223" s="25">
        <f t="shared" si="52"/>
        <v>3.4467899999999999E-3</v>
      </c>
      <c r="L223" s="25">
        <f t="shared" si="53"/>
        <v>7.9379573699999997E-2</v>
      </c>
      <c r="M223" s="25">
        <v>6.7200000000000003E-3</v>
      </c>
      <c r="N223" s="25">
        <f t="shared" si="54"/>
        <v>5.9350000000000002E-3</v>
      </c>
      <c r="O223" s="25"/>
      <c r="P223" s="25">
        <f t="shared" si="55"/>
        <v>3.5445900000000002E-3</v>
      </c>
      <c r="Q223" s="25">
        <f t="shared" si="56"/>
        <v>8.1631907700000006E-2</v>
      </c>
      <c r="R223" s="25">
        <v>7.2199999999999999E-3</v>
      </c>
      <c r="S223" s="25">
        <f t="shared" si="57"/>
        <v>6.4349999999999997E-3</v>
      </c>
      <c r="T223" s="25"/>
      <c r="U223" s="25">
        <f t="shared" si="58"/>
        <v>4.3749899999999996E-3</v>
      </c>
      <c r="V223" s="25">
        <f t="shared" si="59"/>
        <v>0.10075601969999999</v>
      </c>
      <c r="W223" s="25">
        <v>9.0500000000000008E-3</v>
      </c>
      <c r="X223" s="25">
        <f t="shared" si="60"/>
        <v>8.2650000000000015E-3</v>
      </c>
      <c r="Y223" s="25"/>
      <c r="Z223" s="25">
        <f t="shared" si="61"/>
        <v>4.7347900000000009E-3</v>
      </c>
      <c r="AA223" s="25">
        <f t="shared" si="62"/>
        <v>0.10904221370000003</v>
      </c>
      <c r="AB223" s="25">
        <v>1.65E-3</v>
      </c>
      <c r="AC223" s="25">
        <f t="shared" si="63"/>
        <v>7.85E-4</v>
      </c>
    </row>
    <row r="224" spans="1:29" s="15" customFormat="1">
      <c r="A224" s="18">
        <v>472</v>
      </c>
      <c r="B224" s="25">
        <v>1.0000000000000001E-5</v>
      </c>
      <c r="C224" s="25">
        <v>4.8799999999999998E-3</v>
      </c>
      <c r="D224" s="25">
        <f t="shared" si="48"/>
        <v>3.9550000000000002E-3</v>
      </c>
      <c r="E224" s="25"/>
      <c r="F224" s="25">
        <f t="shared" si="49"/>
        <v>3.080090000000001E-3</v>
      </c>
      <c r="G224" s="25">
        <f t="shared" si="50"/>
        <v>7.0934472700000029E-2</v>
      </c>
      <c r="H224" s="25">
        <v>5.77E-3</v>
      </c>
      <c r="I224" s="25">
        <f t="shared" si="51"/>
        <v>4.8450000000000003E-3</v>
      </c>
      <c r="J224" s="25"/>
      <c r="K224" s="25">
        <f t="shared" si="52"/>
        <v>3.4567900000000004E-3</v>
      </c>
      <c r="L224" s="25">
        <f t="shared" si="53"/>
        <v>7.9609873700000014E-2</v>
      </c>
      <c r="M224" s="25">
        <v>7.0099999999999997E-3</v>
      </c>
      <c r="N224" s="25">
        <f t="shared" si="54"/>
        <v>6.0850000000000001E-3</v>
      </c>
      <c r="O224" s="25"/>
      <c r="P224" s="25">
        <f t="shared" si="55"/>
        <v>3.6945900000000002E-3</v>
      </c>
      <c r="Q224" s="25">
        <f t="shared" si="56"/>
        <v>8.5086407700000005E-2</v>
      </c>
      <c r="R224" s="25">
        <v>7.2700000000000004E-3</v>
      </c>
      <c r="S224" s="25">
        <f t="shared" si="57"/>
        <v>6.3449999999999999E-3</v>
      </c>
      <c r="T224" s="25"/>
      <c r="U224" s="25">
        <f t="shared" si="58"/>
        <v>4.2849899999999998E-3</v>
      </c>
      <c r="V224" s="25">
        <f t="shared" si="59"/>
        <v>9.8683319699999994E-2</v>
      </c>
      <c r="W224" s="25">
        <v>8.8999999999999999E-3</v>
      </c>
      <c r="X224" s="25">
        <f t="shared" si="60"/>
        <v>7.9749999999999995E-3</v>
      </c>
      <c r="Y224" s="25"/>
      <c r="Z224" s="25">
        <f t="shared" si="61"/>
        <v>4.4447899999999988E-3</v>
      </c>
      <c r="AA224" s="25">
        <f t="shared" si="62"/>
        <v>0.10236351369999998</v>
      </c>
      <c r="AB224" s="25">
        <v>1.8400000000000001E-3</v>
      </c>
      <c r="AC224" s="25">
        <f t="shared" si="63"/>
        <v>9.2500000000000004E-4</v>
      </c>
    </row>
    <row r="225" spans="1:29" s="15" customFormat="1">
      <c r="A225" s="18">
        <v>473</v>
      </c>
      <c r="B225" s="25">
        <v>-5.0000000000000002E-5</v>
      </c>
      <c r="C225" s="25">
        <v>4.8900000000000002E-3</v>
      </c>
      <c r="D225" s="25">
        <f t="shared" si="48"/>
        <v>4.0899999999999999E-3</v>
      </c>
      <c r="E225" s="25"/>
      <c r="F225" s="25">
        <f t="shared" si="49"/>
        <v>3.2150900000000007E-3</v>
      </c>
      <c r="G225" s="25">
        <f t="shared" si="50"/>
        <v>7.4043522700000017E-2</v>
      </c>
      <c r="H225" s="25">
        <v>5.5599999999999998E-3</v>
      </c>
      <c r="I225" s="25">
        <f t="shared" si="51"/>
        <v>4.7599999999999995E-3</v>
      </c>
      <c r="J225" s="25"/>
      <c r="K225" s="25">
        <f t="shared" si="52"/>
        <v>3.3717899999999995E-3</v>
      </c>
      <c r="L225" s="25">
        <f t="shared" si="53"/>
        <v>7.7652323699999998E-2</v>
      </c>
      <c r="M225" s="25">
        <v>6.7200000000000003E-3</v>
      </c>
      <c r="N225" s="25">
        <f t="shared" si="54"/>
        <v>5.9199999999999999E-3</v>
      </c>
      <c r="O225" s="25"/>
      <c r="P225" s="25">
        <f t="shared" si="55"/>
        <v>3.52959E-3</v>
      </c>
      <c r="Q225" s="25">
        <f t="shared" si="56"/>
        <v>8.1286457700000009E-2</v>
      </c>
      <c r="R225" s="25">
        <v>7.1399999999999996E-3</v>
      </c>
      <c r="S225" s="25">
        <f t="shared" si="57"/>
        <v>6.3399999999999993E-3</v>
      </c>
      <c r="T225" s="25"/>
      <c r="U225" s="25">
        <f t="shared" si="58"/>
        <v>4.2799899999999991E-3</v>
      </c>
      <c r="V225" s="25">
        <f t="shared" si="59"/>
        <v>9.8568169699999986E-2</v>
      </c>
      <c r="W225" s="25">
        <v>8.9200000000000008E-3</v>
      </c>
      <c r="X225" s="25">
        <f t="shared" si="60"/>
        <v>8.1200000000000005E-3</v>
      </c>
      <c r="Y225" s="25"/>
      <c r="Z225" s="25">
        <f t="shared" si="61"/>
        <v>4.5897899999999998E-3</v>
      </c>
      <c r="AA225" s="25">
        <f t="shared" si="62"/>
        <v>0.1057028637</v>
      </c>
      <c r="AB225" s="25">
        <v>1.65E-3</v>
      </c>
      <c r="AC225" s="25">
        <f t="shared" si="63"/>
        <v>8.0000000000000004E-4</v>
      </c>
    </row>
    <row r="226" spans="1:29" s="15" customFormat="1">
      <c r="A226" s="18">
        <v>474</v>
      </c>
      <c r="B226" s="25">
        <v>-6.0000000000000002E-5</v>
      </c>
      <c r="C226" s="25">
        <v>4.7999999999999996E-3</v>
      </c>
      <c r="D226" s="25">
        <f t="shared" si="48"/>
        <v>3.9199999999999999E-3</v>
      </c>
      <c r="E226" s="25"/>
      <c r="F226" s="25">
        <f t="shared" si="49"/>
        <v>3.0450900000000007E-3</v>
      </c>
      <c r="G226" s="25">
        <f t="shared" si="50"/>
        <v>7.0128422700000026E-2</v>
      </c>
      <c r="H226" s="25">
        <v>5.5599999999999998E-3</v>
      </c>
      <c r="I226" s="25">
        <f t="shared" si="51"/>
        <v>4.6800000000000001E-3</v>
      </c>
      <c r="J226" s="25"/>
      <c r="K226" s="25">
        <f t="shared" si="52"/>
        <v>3.2917900000000002E-3</v>
      </c>
      <c r="L226" s="25">
        <f t="shared" si="53"/>
        <v>7.5809923700000004E-2</v>
      </c>
      <c r="M226" s="25">
        <v>6.8599999999999998E-3</v>
      </c>
      <c r="N226" s="25">
        <f t="shared" si="54"/>
        <v>5.9800000000000001E-3</v>
      </c>
      <c r="O226" s="25"/>
      <c r="P226" s="25">
        <f t="shared" si="55"/>
        <v>3.5895900000000001E-3</v>
      </c>
      <c r="Q226" s="25">
        <f t="shared" si="56"/>
        <v>8.2668257700000011E-2</v>
      </c>
      <c r="R226" s="25">
        <v>7.2700000000000004E-3</v>
      </c>
      <c r="S226" s="25">
        <f t="shared" si="57"/>
        <v>6.3900000000000007E-3</v>
      </c>
      <c r="T226" s="25"/>
      <c r="U226" s="25">
        <f t="shared" si="58"/>
        <v>4.3299900000000006E-3</v>
      </c>
      <c r="V226" s="25">
        <f t="shared" si="59"/>
        <v>9.9719669700000013E-2</v>
      </c>
      <c r="W226" s="25">
        <v>8.8999999999999999E-3</v>
      </c>
      <c r="X226" s="25">
        <f t="shared" si="60"/>
        <v>8.0199999999999994E-3</v>
      </c>
      <c r="Y226" s="25"/>
      <c r="Z226" s="25">
        <f t="shared" si="61"/>
        <v>4.4897899999999987E-3</v>
      </c>
      <c r="AA226" s="25">
        <f t="shared" si="62"/>
        <v>0.10339986369999997</v>
      </c>
      <c r="AB226" s="25">
        <v>1.82E-3</v>
      </c>
      <c r="AC226" s="25">
        <f t="shared" si="63"/>
        <v>8.8000000000000003E-4</v>
      </c>
    </row>
    <row r="227" spans="1:29" s="15" customFormat="1">
      <c r="A227" s="18">
        <v>475</v>
      </c>
      <c r="B227" s="25">
        <v>4.0000000000000003E-5</v>
      </c>
      <c r="C227" s="25">
        <v>4.5900000000000003E-3</v>
      </c>
      <c r="D227" s="25">
        <f t="shared" si="48"/>
        <v>3.6900000000000001E-3</v>
      </c>
      <c r="E227" s="25"/>
      <c r="F227" s="25">
        <f t="shared" si="49"/>
        <v>2.815090000000001E-3</v>
      </c>
      <c r="G227" s="25">
        <f t="shared" si="50"/>
        <v>6.4831522700000033E-2</v>
      </c>
      <c r="H227" s="25">
        <v>5.45E-3</v>
      </c>
      <c r="I227" s="25">
        <f t="shared" si="51"/>
        <v>4.5500000000000002E-3</v>
      </c>
      <c r="J227" s="25"/>
      <c r="K227" s="25">
        <f t="shared" si="52"/>
        <v>3.1617900000000003E-3</v>
      </c>
      <c r="L227" s="25">
        <f t="shared" si="53"/>
        <v>7.281602370000001E-2</v>
      </c>
      <c r="M227" s="25">
        <v>6.4799999999999996E-3</v>
      </c>
      <c r="N227" s="25">
        <f t="shared" si="54"/>
        <v>5.5799999999999999E-3</v>
      </c>
      <c r="O227" s="25"/>
      <c r="P227" s="25">
        <f t="shared" si="55"/>
        <v>3.18959E-3</v>
      </c>
      <c r="Q227" s="25">
        <f t="shared" si="56"/>
        <v>7.3456257699999999E-2</v>
      </c>
      <c r="R227" s="25">
        <v>7.0000000000000001E-3</v>
      </c>
      <c r="S227" s="25">
        <f t="shared" si="57"/>
        <v>6.1000000000000004E-3</v>
      </c>
      <c r="T227" s="25"/>
      <c r="U227" s="25">
        <f t="shared" si="58"/>
        <v>4.0399900000000002E-3</v>
      </c>
      <c r="V227" s="25">
        <f t="shared" si="59"/>
        <v>9.3040969700000004E-2</v>
      </c>
      <c r="W227" s="25">
        <v>8.6800000000000002E-3</v>
      </c>
      <c r="X227" s="25">
        <f t="shared" si="60"/>
        <v>7.7800000000000005E-3</v>
      </c>
      <c r="Y227" s="25"/>
      <c r="Z227" s="25">
        <f t="shared" si="61"/>
        <v>4.2497899999999998E-3</v>
      </c>
      <c r="AA227" s="25">
        <f t="shared" si="62"/>
        <v>9.7872663700000001E-2</v>
      </c>
      <c r="AB227" s="25">
        <v>1.7600000000000001E-3</v>
      </c>
      <c r="AC227" s="25">
        <f t="shared" si="63"/>
        <v>9.0000000000000008E-4</v>
      </c>
    </row>
    <row r="228" spans="1:29" s="15" customFormat="1">
      <c r="A228" s="18">
        <v>476</v>
      </c>
      <c r="B228" s="25">
        <v>-3.0000000000000001E-5</v>
      </c>
      <c r="C228" s="25">
        <v>4.62E-3</v>
      </c>
      <c r="D228" s="25">
        <f t="shared" si="48"/>
        <v>3.7799999999999999E-3</v>
      </c>
      <c r="E228" s="25"/>
      <c r="F228" s="25">
        <f t="shared" si="49"/>
        <v>2.9050900000000008E-3</v>
      </c>
      <c r="G228" s="25">
        <f t="shared" si="50"/>
        <v>6.6904222700000016E-2</v>
      </c>
      <c r="H228" s="25">
        <v>5.5300000000000002E-3</v>
      </c>
      <c r="I228" s="25">
        <f t="shared" si="51"/>
        <v>4.6900000000000006E-3</v>
      </c>
      <c r="J228" s="25"/>
      <c r="K228" s="25">
        <f t="shared" si="52"/>
        <v>3.3017900000000006E-3</v>
      </c>
      <c r="L228" s="25">
        <f t="shared" si="53"/>
        <v>7.604022370000002E-2</v>
      </c>
      <c r="M228" s="25">
        <v>6.6800000000000002E-3</v>
      </c>
      <c r="N228" s="25">
        <f t="shared" si="54"/>
        <v>5.8400000000000006E-3</v>
      </c>
      <c r="O228" s="25"/>
      <c r="P228" s="25">
        <f t="shared" si="55"/>
        <v>3.4495900000000006E-3</v>
      </c>
      <c r="Q228" s="25">
        <f t="shared" si="56"/>
        <v>7.9444057700000015E-2</v>
      </c>
      <c r="R228" s="25">
        <v>7.0299999999999998E-3</v>
      </c>
      <c r="S228" s="25">
        <f t="shared" si="57"/>
        <v>6.1900000000000002E-3</v>
      </c>
      <c r="T228" s="25"/>
      <c r="U228" s="25">
        <f t="shared" si="58"/>
        <v>4.12999E-3</v>
      </c>
      <c r="V228" s="25">
        <f t="shared" si="59"/>
        <v>9.51136697E-2</v>
      </c>
      <c r="W228" s="25">
        <v>8.7600000000000004E-3</v>
      </c>
      <c r="X228" s="25">
        <f t="shared" si="60"/>
        <v>7.92E-3</v>
      </c>
      <c r="Y228" s="25"/>
      <c r="Z228" s="25">
        <f t="shared" si="61"/>
        <v>4.3897899999999993E-3</v>
      </c>
      <c r="AA228" s="25">
        <f t="shared" si="62"/>
        <v>0.10109686369999998</v>
      </c>
      <c r="AB228" s="25">
        <v>1.7099999999999999E-3</v>
      </c>
      <c r="AC228" s="25">
        <f t="shared" si="63"/>
        <v>8.3999999999999993E-4</v>
      </c>
    </row>
    <row r="229" spans="1:29" s="15" customFormat="1">
      <c r="A229" s="18">
        <v>477</v>
      </c>
      <c r="B229" s="25">
        <v>1.6000000000000001E-4</v>
      </c>
      <c r="C229" s="25">
        <v>4.6100000000000004E-3</v>
      </c>
      <c r="D229" s="25">
        <f t="shared" si="48"/>
        <v>3.5750000000000001E-3</v>
      </c>
      <c r="E229" s="25"/>
      <c r="F229" s="25">
        <f t="shared" si="49"/>
        <v>2.7000900000000009E-3</v>
      </c>
      <c r="G229" s="25">
        <f t="shared" si="50"/>
        <v>6.2183072700000022E-2</v>
      </c>
      <c r="H229" s="25">
        <v>5.3800000000000002E-3</v>
      </c>
      <c r="I229" s="25">
        <f t="shared" si="51"/>
        <v>4.3449999999999999E-3</v>
      </c>
      <c r="J229" s="25"/>
      <c r="K229" s="25">
        <f t="shared" si="52"/>
        <v>2.9567899999999999E-3</v>
      </c>
      <c r="L229" s="25">
        <f t="shared" si="53"/>
        <v>6.8094873700000003E-2</v>
      </c>
      <c r="M229" s="25">
        <v>6.5599999999999999E-3</v>
      </c>
      <c r="N229" s="25">
        <f t="shared" si="54"/>
        <v>5.5249999999999995E-3</v>
      </c>
      <c r="O229" s="25"/>
      <c r="P229" s="25">
        <f t="shared" si="55"/>
        <v>3.1345899999999996E-3</v>
      </c>
      <c r="Q229" s="25">
        <f t="shared" si="56"/>
        <v>7.2189607699999991E-2</v>
      </c>
      <c r="R229" s="25">
        <v>6.8799999999999998E-3</v>
      </c>
      <c r="S229" s="25">
        <f t="shared" si="57"/>
        <v>5.8449999999999995E-3</v>
      </c>
      <c r="T229" s="25"/>
      <c r="U229" s="25">
        <f t="shared" si="58"/>
        <v>3.7849899999999994E-3</v>
      </c>
      <c r="V229" s="25">
        <f t="shared" si="59"/>
        <v>8.7168319699999997E-2</v>
      </c>
      <c r="W229" s="25">
        <v>8.7100000000000007E-3</v>
      </c>
      <c r="X229" s="25">
        <f t="shared" si="60"/>
        <v>7.6750000000000004E-3</v>
      </c>
      <c r="Y229" s="25"/>
      <c r="Z229" s="25">
        <f t="shared" si="61"/>
        <v>4.1447900000000006E-3</v>
      </c>
      <c r="AA229" s="25">
        <f t="shared" si="62"/>
        <v>9.5454513700000021E-2</v>
      </c>
      <c r="AB229" s="25">
        <v>1.91E-3</v>
      </c>
      <c r="AC229" s="25">
        <f t="shared" si="63"/>
        <v>1.0350000000000001E-3</v>
      </c>
    </row>
    <row r="230" spans="1:29" s="15" customFormat="1">
      <c r="A230" s="18">
        <v>478</v>
      </c>
      <c r="B230" s="25">
        <v>-1E-4</v>
      </c>
      <c r="C230" s="25">
        <v>4.6600000000000001E-3</v>
      </c>
      <c r="D230" s="25">
        <f t="shared" si="48"/>
        <v>3.8900000000000002E-3</v>
      </c>
      <c r="E230" s="25"/>
      <c r="F230" s="25">
        <f t="shared" si="49"/>
        <v>3.0150900000000011E-3</v>
      </c>
      <c r="G230" s="25">
        <f t="shared" si="50"/>
        <v>6.9437522700000032E-2</v>
      </c>
      <c r="H230" s="25">
        <v>5.3699999999999998E-3</v>
      </c>
      <c r="I230" s="25">
        <f t="shared" si="51"/>
        <v>4.5999999999999999E-3</v>
      </c>
      <c r="J230" s="25"/>
      <c r="K230" s="25">
        <f t="shared" si="52"/>
        <v>3.21179E-3</v>
      </c>
      <c r="L230" s="25">
        <f t="shared" si="53"/>
        <v>7.3967523699999996E-2</v>
      </c>
      <c r="M230" s="25">
        <v>6.5900000000000004E-3</v>
      </c>
      <c r="N230" s="25">
        <f t="shared" si="54"/>
        <v>5.8200000000000005E-3</v>
      </c>
      <c r="O230" s="25"/>
      <c r="P230" s="25">
        <f t="shared" si="55"/>
        <v>3.4295900000000006E-3</v>
      </c>
      <c r="Q230" s="25">
        <f t="shared" si="56"/>
        <v>7.8983457700000023E-2</v>
      </c>
      <c r="R230" s="25">
        <v>7.0400000000000003E-3</v>
      </c>
      <c r="S230" s="25">
        <f t="shared" si="57"/>
        <v>6.2700000000000004E-3</v>
      </c>
      <c r="T230" s="25"/>
      <c r="U230" s="25">
        <f t="shared" si="58"/>
        <v>4.2099900000000003E-3</v>
      </c>
      <c r="V230" s="25">
        <f t="shared" si="59"/>
        <v>9.6956069700000008E-2</v>
      </c>
      <c r="W230" s="25">
        <v>8.5800000000000008E-3</v>
      </c>
      <c r="X230" s="25">
        <f t="shared" si="60"/>
        <v>7.810000000000001E-3</v>
      </c>
      <c r="Y230" s="25"/>
      <c r="Z230" s="25">
        <f t="shared" si="61"/>
        <v>4.2797900000000003E-3</v>
      </c>
      <c r="AA230" s="25">
        <f t="shared" si="62"/>
        <v>9.8563563700000009E-2</v>
      </c>
      <c r="AB230" s="25">
        <v>1.64E-3</v>
      </c>
      <c r="AC230" s="25">
        <f t="shared" si="63"/>
        <v>7.6999999999999996E-4</v>
      </c>
    </row>
    <row r="231" spans="1:29" s="15" customFormat="1">
      <c r="A231" s="18">
        <v>479</v>
      </c>
      <c r="B231" s="25">
        <v>2.0000000000000002E-5</v>
      </c>
      <c r="C231" s="25">
        <v>4.5500000000000002E-3</v>
      </c>
      <c r="D231" s="25">
        <f t="shared" si="48"/>
        <v>3.64E-3</v>
      </c>
      <c r="E231" s="25"/>
      <c r="F231" s="25">
        <f t="shared" si="49"/>
        <v>2.7650900000000009E-3</v>
      </c>
      <c r="G231" s="25">
        <f t="shared" si="50"/>
        <v>6.3680022700000019E-2</v>
      </c>
      <c r="H231" s="25">
        <v>5.2599999999999999E-3</v>
      </c>
      <c r="I231" s="25">
        <f t="shared" si="51"/>
        <v>4.3499999999999997E-3</v>
      </c>
      <c r="J231" s="25"/>
      <c r="K231" s="25">
        <f t="shared" si="52"/>
        <v>2.9617899999999997E-3</v>
      </c>
      <c r="L231" s="25">
        <f t="shared" si="53"/>
        <v>6.8210023699999997E-2</v>
      </c>
      <c r="M231" s="25">
        <v>6.3899999999999998E-3</v>
      </c>
      <c r="N231" s="25">
        <f t="shared" si="54"/>
        <v>5.4799999999999996E-3</v>
      </c>
      <c r="O231" s="25"/>
      <c r="P231" s="25">
        <f t="shared" si="55"/>
        <v>3.0895899999999997E-3</v>
      </c>
      <c r="Q231" s="25">
        <f t="shared" si="56"/>
        <v>7.11532577E-2</v>
      </c>
      <c r="R231" s="25">
        <v>6.8700000000000002E-3</v>
      </c>
      <c r="S231" s="25">
        <f t="shared" si="57"/>
        <v>5.96E-3</v>
      </c>
      <c r="T231" s="25"/>
      <c r="U231" s="25">
        <f t="shared" si="58"/>
        <v>3.8999899999999999E-3</v>
      </c>
      <c r="V231" s="25">
        <f t="shared" si="59"/>
        <v>8.9816769700000007E-2</v>
      </c>
      <c r="W231" s="25">
        <v>8.5500000000000003E-3</v>
      </c>
      <c r="X231" s="25">
        <f t="shared" si="60"/>
        <v>7.6400000000000001E-3</v>
      </c>
      <c r="Y231" s="25"/>
      <c r="Z231" s="25">
        <f t="shared" si="61"/>
        <v>4.1097900000000003E-3</v>
      </c>
      <c r="AA231" s="25">
        <f t="shared" si="62"/>
        <v>9.4648463700000018E-2</v>
      </c>
      <c r="AB231" s="25">
        <v>1.8E-3</v>
      </c>
      <c r="AC231" s="25">
        <f t="shared" si="63"/>
        <v>9.1E-4</v>
      </c>
    </row>
    <row r="232" spans="1:29" s="15" customFormat="1">
      <c r="A232" s="18">
        <v>480</v>
      </c>
      <c r="B232" s="25">
        <v>1.0000000000000001E-5</v>
      </c>
      <c r="C232" s="25">
        <v>4.7000000000000002E-3</v>
      </c>
      <c r="D232" s="25">
        <f t="shared" si="48"/>
        <v>3.8000000000000004E-3</v>
      </c>
      <c r="E232" s="25"/>
      <c r="F232" s="25">
        <f t="shared" si="49"/>
        <v>2.9250900000000013E-3</v>
      </c>
      <c r="G232" s="25">
        <f t="shared" si="50"/>
        <v>6.7364822700000035E-2</v>
      </c>
      <c r="H232" s="25">
        <v>5.2700000000000004E-3</v>
      </c>
      <c r="I232" s="25">
        <f t="shared" si="51"/>
        <v>4.3700000000000006E-3</v>
      </c>
      <c r="J232" s="25"/>
      <c r="K232" s="25">
        <f t="shared" si="52"/>
        <v>2.9817900000000007E-3</v>
      </c>
      <c r="L232" s="25">
        <f t="shared" si="53"/>
        <v>6.8670623700000016E-2</v>
      </c>
      <c r="M232" s="25">
        <v>6.5300000000000002E-3</v>
      </c>
      <c r="N232" s="25">
        <f t="shared" si="54"/>
        <v>5.6300000000000005E-3</v>
      </c>
      <c r="O232" s="25"/>
      <c r="P232" s="25">
        <f t="shared" si="55"/>
        <v>3.2395900000000005E-3</v>
      </c>
      <c r="Q232" s="25">
        <f t="shared" si="56"/>
        <v>7.4607757700000013E-2</v>
      </c>
      <c r="R232" s="25">
        <v>7.0000000000000001E-3</v>
      </c>
      <c r="S232" s="25">
        <f t="shared" si="57"/>
        <v>6.1000000000000004E-3</v>
      </c>
      <c r="T232" s="25"/>
      <c r="U232" s="25">
        <f t="shared" si="58"/>
        <v>4.0399900000000002E-3</v>
      </c>
      <c r="V232" s="25">
        <f t="shared" si="59"/>
        <v>9.3040969700000004E-2</v>
      </c>
      <c r="W232" s="25">
        <v>8.659E-3</v>
      </c>
      <c r="X232" s="25">
        <f t="shared" si="60"/>
        <v>7.7590000000000003E-3</v>
      </c>
      <c r="Y232" s="25"/>
      <c r="Z232" s="25">
        <f t="shared" si="61"/>
        <v>4.2287899999999996E-3</v>
      </c>
      <c r="AA232" s="25">
        <f t="shared" si="62"/>
        <v>9.7389033700000002E-2</v>
      </c>
      <c r="AB232" s="25">
        <v>1.7899999999999999E-3</v>
      </c>
      <c r="AC232" s="25">
        <f t="shared" si="63"/>
        <v>8.9999999999999998E-4</v>
      </c>
    </row>
    <row r="233" spans="1:29" s="15" customFormat="1">
      <c r="A233" s="18">
        <v>481</v>
      </c>
      <c r="B233" s="25">
        <v>2.0000000000000002E-5</v>
      </c>
      <c r="C233" s="25">
        <v>4.5199999999999997E-3</v>
      </c>
      <c r="D233" s="25">
        <f t="shared" si="48"/>
        <v>3.5899999999999994E-3</v>
      </c>
      <c r="E233" s="25"/>
      <c r="F233" s="25">
        <f t="shared" si="49"/>
        <v>2.7150900000000003E-3</v>
      </c>
      <c r="G233" s="25">
        <f t="shared" si="50"/>
        <v>6.2528522700000005E-2</v>
      </c>
      <c r="H233" s="25">
        <v>5.1500000000000001E-3</v>
      </c>
      <c r="I233" s="25">
        <f t="shared" si="51"/>
        <v>4.2199999999999998E-3</v>
      </c>
      <c r="J233" s="25"/>
      <c r="K233" s="25">
        <f t="shared" si="52"/>
        <v>2.8317899999999998E-3</v>
      </c>
      <c r="L233" s="25">
        <f t="shared" si="53"/>
        <v>6.5216123700000003E-2</v>
      </c>
      <c r="M233" s="25">
        <v>6.2500000000000003E-3</v>
      </c>
      <c r="N233" s="25">
        <f t="shared" si="54"/>
        <v>5.3200000000000001E-3</v>
      </c>
      <c r="O233" s="25"/>
      <c r="P233" s="25">
        <f t="shared" si="55"/>
        <v>2.9295900000000001E-3</v>
      </c>
      <c r="Q233" s="25">
        <f t="shared" si="56"/>
        <v>6.7468457700000012E-2</v>
      </c>
      <c r="R233" s="25">
        <v>6.7600000000000004E-3</v>
      </c>
      <c r="S233" s="25">
        <f t="shared" si="57"/>
        <v>5.8300000000000001E-3</v>
      </c>
      <c r="T233" s="25"/>
      <c r="U233" s="25">
        <f t="shared" si="58"/>
        <v>3.76999E-3</v>
      </c>
      <c r="V233" s="25">
        <f t="shared" si="59"/>
        <v>8.6822869699999999E-2</v>
      </c>
      <c r="W233" s="25">
        <v>8.5000000000000006E-3</v>
      </c>
      <c r="X233" s="25">
        <f t="shared" si="60"/>
        <v>7.5700000000000003E-3</v>
      </c>
      <c r="Y233" s="25"/>
      <c r="Z233" s="25">
        <f t="shared" si="61"/>
        <v>4.0397899999999997E-3</v>
      </c>
      <c r="AA233" s="25">
        <f t="shared" si="62"/>
        <v>9.3036363699999999E-2</v>
      </c>
      <c r="AB233" s="25">
        <v>1.8400000000000001E-3</v>
      </c>
      <c r="AC233" s="25">
        <f t="shared" si="63"/>
        <v>9.3000000000000005E-4</v>
      </c>
    </row>
    <row r="234" spans="1:29" s="15" customFormat="1">
      <c r="A234" s="18">
        <v>482</v>
      </c>
      <c r="B234" s="25">
        <v>-2.3000000000000001E-4</v>
      </c>
      <c r="C234" s="25">
        <v>4.4900000000000001E-3</v>
      </c>
      <c r="D234" s="25">
        <f t="shared" si="48"/>
        <v>3.8400000000000001E-3</v>
      </c>
      <c r="E234" s="25"/>
      <c r="F234" s="25">
        <f t="shared" si="49"/>
        <v>2.965090000000001E-3</v>
      </c>
      <c r="G234" s="25">
        <f t="shared" si="50"/>
        <v>6.8286022700000032E-2</v>
      </c>
      <c r="H234" s="25">
        <v>5.2900000000000004E-3</v>
      </c>
      <c r="I234" s="25">
        <f t="shared" si="51"/>
        <v>4.64E-3</v>
      </c>
      <c r="J234" s="25"/>
      <c r="K234" s="25">
        <f t="shared" si="52"/>
        <v>3.2517900000000001E-3</v>
      </c>
      <c r="L234" s="25">
        <f t="shared" si="53"/>
        <v>7.4888723700000007E-2</v>
      </c>
      <c r="M234" s="25">
        <v>6.4400000000000004E-3</v>
      </c>
      <c r="N234" s="25">
        <f t="shared" si="54"/>
        <v>5.79E-3</v>
      </c>
      <c r="O234" s="25"/>
      <c r="P234" s="25">
        <f t="shared" si="55"/>
        <v>3.3995900000000001E-3</v>
      </c>
      <c r="Q234" s="25">
        <f t="shared" si="56"/>
        <v>7.8292557700000001E-2</v>
      </c>
      <c r="R234" s="25">
        <v>6.7299999999999999E-3</v>
      </c>
      <c r="S234" s="25">
        <f t="shared" si="57"/>
        <v>6.0800000000000003E-3</v>
      </c>
      <c r="T234" s="25"/>
      <c r="U234" s="25">
        <f t="shared" si="58"/>
        <v>4.0199900000000002E-3</v>
      </c>
      <c r="V234" s="25">
        <f t="shared" si="59"/>
        <v>9.2580369700000012E-2</v>
      </c>
      <c r="W234" s="25">
        <v>8.5290000000000001E-3</v>
      </c>
      <c r="X234" s="25">
        <f t="shared" si="60"/>
        <v>7.8790000000000006E-3</v>
      </c>
      <c r="Y234" s="25"/>
      <c r="Z234" s="25">
        <f t="shared" si="61"/>
        <v>4.3487899999999999E-3</v>
      </c>
      <c r="AA234" s="25">
        <f t="shared" si="62"/>
        <v>0.10015263370000001</v>
      </c>
      <c r="AB234" s="25">
        <v>1.5299999999999999E-3</v>
      </c>
      <c r="AC234" s="25">
        <f t="shared" si="63"/>
        <v>6.4999999999999997E-4</v>
      </c>
    </row>
    <row r="235" spans="1:29" s="15" customFormat="1">
      <c r="A235" s="18">
        <v>483</v>
      </c>
      <c r="B235" s="25">
        <v>-5.0000000000000002E-5</v>
      </c>
      <c r="C235" s="25">
        <v>4.4299999999999999E-3</v>
      </c>
      <c r="D235" s="25">
        <f t="shared" si="48"/>
        <v>3.5349999999999999E-3</v>
      </c>
      <c r="E235" s="25"/>
      <c r="F235" s="25">
        <f t="shared" si="49"/>
        <v>2.6600900000000008E-3</v>
      </c>
      <c r="G235" s="25">
        <f t="shared" si="50"/>
        <v>6.1261872700000018E-2</v>
      </c>
      <c r="H235" s="25">
        <v>5.1399999999999996E-3</v>
      </c>
      <c r="I235" s="25">
        <f t="shared" si="51"/>
        <v>4.2449999999999996E-3</v>
      </c>
      <c r="J235" s="25"/>
      <c r="K235" s="25">
        <f t="shared" si="52"/>
        <v>2.8567899999999997E-3</v>
      </c>
      <c r="L235" s="25">
        <f t="shared" si="53"/>
        <v>6.5791873699999989E-2</v>
      </c>
      <c r="M235" s="25">
        <v>6.2500000000000003E-3</v>
      </c>
      <c r="N235" s="25">
        <f t="shared" si="54"/>
        <v>5.3550000000000004E-3</v>
      </c>
      <c r="O235" s="25"/>
      <c r="P235" s="25">
        <f t="shared" si="55"/>
        <v>2.9645900000000005E-3</v>
      </c>
      <c r="Q235" s="25">
        <f t="shared" si="56"/>
        <v>6.8274507700000014E-2</v>
      </c>
      <c r="R235" s="25">
        <v>6.5700000000000003E-3</v>
      </c>
      <c r="S235" s="25">
        <f t="shared" si="57"/>
        <v>5.6750000000000004E-3</v>
      </c>
      <c r="T235" s="25"/>
      <c r="U235" s="25">
        <f t="shared" si="58"/>
        <v>3.6149900000000002E-3</v>
      </c>
      <c r="V235" s="25">
        <f t="shared" si="59"/>
        <v>8.3253219700000006E-2</v>
      </c>
      <c r="W235" s="25">
        <v>8.3700000000000007E-3</v>
      </c>
      <c r="X235" s="25">
        <f t="shared" si="60"/>
        <v>7.4750000000000007E-3</v>
      </c>
      <c r="Y235" s="25"/>
      <c r="Z235" s="25">
        <f t="shared" si="61"/>
        <v>3.9447900000000001E-3</v>
      </c>
      <c r="AA235" s="25">
        <f t="shared" si="62"/>
        <v>9.0848513700000008E-2</v>
      </c>
      <c r="AB235" s="25">
        <v>1.8400000000000001E-3</v>
      </c>
      <c r="AC235" s="25">
        <f t="shared" si="63"/>
        <v>8.9500000000000007E-4</v>
      </c>
    </row>
    <row r="236" spans="1:29" s="15" customFormat="1">
      <c r="A236" s="18">
        <v>484</v>
      </c>
      <c r="B236" s="25">
        <v>-3.0000000000000001E-5</v>
      </c>
      <c r="C236" s="25">
        <v>4.5599999999999998E-3</v>
      </c>
      <c r="D236" s="25">
        <f t="shared" si="48"/>
        <v>3.6849999999999999E-3</v>
      </c>
      <c r="E236" s="25"/>
      <c r="F236" s="25">
        <f t="shared" si="49"/>
        <v>2.8100900000000008E-3</v>
      </c>
      <c r="G236" s="25">
        <f t="shared" si="50"/>
        <v>6.4716372700000024E-2</v>
      </c>
      <c r="H236" s="25">
        <v>5.1999999999999998E-3</v>
      </c>
      <c r="I236" s="25">
        <f t="shared" si="51"/>
        <v>4.3249999999999999E-3</v>
      </c>
      <c r="J236" s="25"/>
      <c r="K236" s="25">
        <f t="shared" si="52"/>
        <v>2.9367899999999999E-3</v>
      </c>
      <c r="L236" s="25">
        <f t="shared" si="53"/>
        <v>6.7634273699999997E-2</v>
      </c>
      <c r="M236" s="25">
        <v>6.4900000000000001E-3</v>
      </c>
      <c r="N236" s="25">
        <f t="shared" si="54"/>
        <v>5.6150000000000002E-3</v>
      </c>
      <c r="O236" s="25"/>
      <c r="P236" s="25">
        <f t="shared" si="55"/>
        <v>3.2245900000000003E-3</v>
      </c>
      <c r="Q236" s="25">
        <f t="shared" si="56"/>
        <v>7.4262307700000016E-2</v>
      </c>
      <c r="R236" s="25">
        <v>6.77E-3</v>
      </c>
      <c r="S236" s="25">
        <f t="shared" si="57"/>
        <v>5.8950000000000001E-3</v>
      </c>
      <c r="T236" s="25"/>
      <c r="U236" s="25">
        <f t="shared" si="58"/>
        <v>3.8349899999999999E-3</v>
      </c>
      <c r="V236" s="25">
        <f t="shared" si="59"/>
        <v>8.8319819699999996E-2</v>
      </c>
      <c r="W236" s="25">
        <v>8.4399999999999996E-3</v>
      </c>
      <c r="X236" s="25">
        <f t="shared" si="60"/>
        <v>7.5649999999999997E-3</v>
      </c>
      <c r="Y236" s="25"/>
      <c r="Z236" s="25">
        <f t="shared" si="61"/>
        <v>4.0347899999999999E-3</v>
      </c>
      <c r="AA236" s="25">
        <f t="shared" si="62"/>
        <v>9.2921213700000005E-2</v>
      </c>
      <c r="AB236" s="25">
        <v>1.7799999999999999E-3</v>
      </c>
      <c r="AC236" s="25">
        <f t="shared" si="63"/>
        <v>8.7499999999999991E-4</v>
      </c>
    </row>
    <row r="237" spans="1:29" s="15" customFormat="1">
      <c r="A237" s="18">
        <v>485</v>
      </c>
      <c r="B237" s="25">
        <v>1.8000000000000001E-4</v>
      </c>
      <c r="C237" s="25">
        <v>4.4099999999999999E-3</v>
      </c>
      <c r="D237" s="25">
        <f t="shared" si="48"/>
        <v>3.405E-3</v>
      </c>
      <c r="E237" s="25"/>
      <c r="F237" s="25">
        <f t="shared" si="49"/>
        <v>2.5300900000000009E-3</v>
      </c>
      <c r="G237" s="25">
        <f t="shared" si="50"/>
        <v>5.8267972700000024E-2</v>
      </c>
      <c r="H237" s="25">
        <v>5.0099999999999997E-3</v>
      </c>
      <c r="I237" s="25">
        <f t="shared" si="51"/>
        <v>4.0049999999999999E-3</v>
      </c>
      <c r="J237" s="25"/>
      <c r="K237" s="25">
        <f t="shared" si="52"/>
        <v>2.6167899999999999E-3</v>
      </c>
      <c r="L237" s="25">
        <f t="shared" si="53"/>
        <v>6.02646737E-2</v>
      </c>
      <c r="M237" s="25">
        <v>6.2500000000000003E-3</v>
      </c>
      <c r="N237" s="25">
        <f t="shared" si="54"/>
        <v>5.2450000000000005E-3</v>
      </c>
      <c r="O237" s="25"/>
      <c r="P237" s="25">
        <f t="shared" si="55"/>
        <v>2.8545900000000006E-3</v>
      </c>
      <c r="Q237" s="25">
        <f t="shared" si="56"/>
        <v>6.5741207700000012E-2</v>
      </c>
      <c r="R237" s="25">
        <v>6.5700000000000003E-3</v>
      </c>
      <c r="S237" s="25">
        <f t="shared" si="57"/>
        <v>5.5650000000000005E-3</v>
      </c>
      <c r="T237" s="25"/>
      <c r="U237" s="25">
        <f t="shared" si="58"/>
        <v>3.5049900000000004E-3</v>
      </c>
      <c r="V237" s="25">
        <f t="shared" si="59"/>
        <v>8.0719919700000017E-2</v>
      </c>
      <c r="W237" s="25">
        <v>8.2789999999999999E-3</v>
      </c>
      <c r="X237" s="25">
        <f t="shared" si="60"/>
        <v>7.2740000000000001E-3</v>
      </c>
      <c r="Y237" s="25"/>
      <c r="Z237" s="25">
        <f t="shared" si="61"/>
        <v>3.7437899999999999E-3</v>
      </c>
      <c r="AA237" s="25">
        <f t="shared" si="62"/>
        <v>8.6219483700000002E-2</v>
      </c>
      <c r="AB237" s="25">
        <v>1.83E-3</v>
      </c>
      <c r="AC237" s="25">
        <f t="shared" si="63"/>
        <v>1.005E-3</v>
      </c>
    </row>
    <row r="238" spans="1:29" s="15" customFormat="1">
      <c r="A238" s="18">
        <v>486</v>
      </c>
      <c r="B238" s="25">
        <v>-3.3E-4</v>
      </c>
      <c r="C238" s="25">
        <v>4.4799999999999996E-3</v>
      </c>
      <c r="D238" s="25">
        <f t="shared" si="48"/>
        <v>3.9349999999999993E-3</v>
      </c>
      <c r="E238" s="25"/>
      <c r="F238" s="25">
        <f t="shared" si="49"/>
        <v>3.0600900000000001E-3</v>
      </c>
      <c r="G238" s="25">
        <f t="shared" si="50"/>
        <v>7.0473872700000009E-2</v>
      </c>
      <c r="H238" s="25">
        <v>5.1900000000000002E-3</v>
      </c>
      <c r="I238" s="25">
        <f t="shared" si="51"/>
        <v>4.6449999999999998E-3</v>
      </c>
      <c r="J238" s="25"/>
      <c r="K238" s="25">
        <f t="shared" si="52"/>
        <v>3.2567899999999999E-3</v>
      </c>
      <c r="L238" s="25">
        <f t="shared" si="53"/>
        <v>7.5003873700000001E-2</v>
      </c>
      <c r="M238" s="25">
        <v>6.43E-3</v>
      </c>
      <c r="N238" s="25">
        <f t="shared" si="54"/>
        <v>5.8849999999999996E-3</v>
      </c>
      <c r="O238" s="25"/>
      <c r="P238" s="25">
        <f t="shared" si="55"/>
        <v>3.4945899999999997E-3</v>
      </c>
      <c r="Q238" s="25">
        <f t="shared" si="56"/>
        <v>8.0480407699999992E-2</v>
      </c>
      <c r="R238" s="25">
        <v>6.6E-3</v>
      </c>
      <c r="S238" s="25">
        <f t="shared" si="57"/>
        <v>6.0549999999999996E-3</v>
      </c>
      <c r="T238" s="25"/>
      <c r="U238" s="25">
        <f t="shared" si="58"/>
        <v>3.9949899999999995E-3</v>
      </c>
      <c r="V238" s="25">
        <f t="shared" si="59"/>
        <v>9.2004619699999998E-2</v>
      </c>
      <c r="W238" s="25">
        <v>8.2100000000000003E-3</v>
      </c>
      <c r="X238" s="25">
        <f t="shared" si="60"/>
        <v>7.6649999999999999E-3</v>
      </c>
      <c r="Y238" s="25"/>
      <c r="Z238" s="25">
        <f t="shared" si="61"/>
        <v>4.1347899999999993E-3</v>
      </c>
      <c r="AA238" s="25">
        <f t="shared" si="62"/>
        <v>9.5224213699999991E-2</v>
      </c>
      <c r="AB238" s="25">
        <v>1.42E-3</v>
      </c>
      <c r="AC238" s="25">
        <f t="shared" si="63"/>
        <v>5.4500000000000002E-4</v>
      </c>
    </row>
    <row r="239" spans="1:29" s="15" customFormat="1">
      <c r="A239" s="18">
        <v>487</v>
      </c>
      <c r="B239" s="25">
        <v>2.4000000000000001E-4</v>
      </c>
      <c r="C239" s="25">
        <v>4.3099999999999996E-3</v>
      </c>
      <c r="D239" s="25">
        <f t="shared" si="48"/>
        <v>3.2499999999999994E-3</v>
      </c>
      <c r="E239" s="25"/>
      <c r="F239" s="25">
        <f t="shared" si="49"/>
        <v>2.3750900000000003E-3</v>
      </c>
      <c r="G239" s="25">
        <f t="shared" si="50"/>
        <v>5.469832270000001E-2</v>
      </c>
      <c r="H239" s="25">
        <v>4.9300000000000004E-3</v>
      </c>
      <c r="I239" s="25">
        <f t="shared" si="51"/>
        <v>3.8700000000000002E-3</v>
      </c>
      <c r="J239" s="25"/>
      <c r="K239" s="25">
        <f t="shared" si="52"/>
        <v>2.4817900000000002E-3</v>
      </c>
      <c r="L239" s="25">
        <f t="shared" si="53"/>
        <v>5.7155623700000005E-2</v>
      </c>
      <c r="M239" s="25">
        <v>6.1199999999999996E-3</v>
      </c>
      <c r="N239" s="25">
        <f t="shared" si="54"/>
        <v>5.0599999999999994E-3</v>
      </c>
      <c r="O239" s="25"/>
      <c r="P239" s="25">
        <f t="shared" si="55"/>
        <v>2.6695899999999995E-3</v>
      </c>
      <c r="Q239" s="25">
        <f t="shared" si="56"/>
        <v>6.148065769999999E-2</v>
      </c>
      <c r="R239" s="25">
        <v>6.45E-3</v>
      </c>
      <c r="S239" s="25">
        <f t="shared" si="57"/>
        <v>5.3899999999999998E-3</v>
      </c>
      <c r="T239" s="25"/>
      <c r="U239" s="25">
        <f t="shared" si="58"/>
        <v>3.3299899999999997E-3</v>
      </c>
      <c r="V239" s="25">
        <f t="shared" si="59"/>
        <v>7.6689669699999991E-2</v>
      </c>
      <c r="W239" s="25">
        <v>8.0300000000000007E-3</v>
      </c>
      <c r="X239" s="25">
        <f t="shared" si="60"/>
        <v>6.9700000000000005E-3</v>
      </c>
      <c r="Y239" s="25"/>
      <c r="Z239" s="25">
        <f t="shared" si="61"/>
        <v>3.4397900000000003E-3</v>
      </c>
      <c r="AA239" s="25">
        <f t="shared" si="62"/>
        <v>7.9218363700000016E-2</v>
      </c>
      <c r="AB239" s="25">
        <v>1.8799999999999999E-3</v>
      </c>
      <c r="AC239" s="25">
        <f t="shared" si="63"/>
        <v>1.06E-3</v>
      </c>
    </row>
    <row r="240" spans="1:29" s="15" customFormat="1">
      <c r="A240" s="18">
        <v>488</v>
      </c>
      <c r="B240" s="25">
        <v>-9.0000000000000006E-5</v>
      </c>
      <c r="C240" s="25">
        <v>4.4400000000000004E-3</v>
      </c>
      <c r="D240" s="25">
        <f t="shared" si="48"/>
        <v>3.6800000000000001E-3</v>
      </c>
      <c r="E240" s="25"/>
      <c r="F240" s="25">
        <f t="shared" si="49"/>
        <v>2.805090000000001E-3</v>
      </c>
      <c r="G240" s="25">
        <f t="shared" si="50"/>
        <v>6.460122270000003E-2</v>
      </c>
      <c r="H240" s="25">
        <v>4.9500000000000004E-3</v>
      </c>
      <c r="I240" s="25">
        <f t="shared" si="51"/>
        <v>4.1900000000000001E-3</v>
      </c>
      <c r="J240" s="25"/>
      <c r="K240" s="25">
        <f t="shared" si="52"/>
        <v>2.8017900000000002E-3</v>
      </c>
      <c r="L240" s="25">
        <f t="shared" si="53"/>
        <v>6.4525223700000009E-2</v>
      </c>
      <c r="M240" s="25">
        <v>6.3400000000000001E-3</v>
      </c>
      <c r="N240" s="25">
        <f t="shared" si="54"/>
        <v>5.5799999999999999E-3</v>
      </c>
      <c r="O240" s="25"/>
      <c r="P240" s="25">
        <f t="shared" si="55"/>
        <v>3.18959E-3</v>
      </c>
      <c r="Q240" s="25">
        <f t="shared" si="56"/>
        <v>7.3456257699999999E-2</v>
      </c>
      <c r="R240" s="25">
        <v>6.5100000000000002E-3</v>
      </c>
      <c r="S240" s="25">
        <f t="shared" si="57"/>
        <v>5.7499999999999999E-3</v>
      </c>
      <c r="T240" s="25"/>
      <c r="U240" s="25">
        <f t="shared" si="58"/>
        <v>3.6899899999999998E-3</v>
      </c>
      <c r="V240" s="25">
        <f t="shared" si="59"/>
        <v>8.4980469700000005E-2</v>
      </c>
      <c r="W240" s="25">
        <v>8.0800000000000004E-3</v>
      </c>
      <c r="X240" s="25">
        <f t="shared" si="60"/>
        <v>7.3200000000000001E-3</v>
      </c>
      <c r="Y240" s="25"/>
      <c r="Z240" s="25">
        <f t="shared" si="61"/>
        <v>3.7897899999999999E-3</v>
      </c>
      <c r="AA240" s="25">
        <f t="shared" si="62"/>
        <v>8.7278863700000001E-2</v>
      </c>
      <c r="AB240" s="25">
        <v>1.6100000000000001E-3</v>
      </c>
      <c r="AC240" s="25">
        <f t="shared" si="63"/>
        <v>7.6000000000000004E-4</v>
      </c>
    </row>
    <row r="241" spans="1:29" s="15" customFormat="1">
      <c r="A241" s="18">
        <v>489</v>
      </c>
      <c r="B241" s="25">
        <v>1.4999999999999999E-4</v>
      </c>
      <c r="C241" s="25">
        <v>4.1399999999999996E-3</v>
      </c>
      <c r="D241" s="25">
        <f t="shared" si="48"/>
        <v>3.0849999999999996E-3</v>
      </c>
      <c r="E241" s="25"/>
      <c r="F241" s="25">
        <f t="shared" si="49"/>
        <v>2.2100900000000005E-3</v>
      </c>
      <c r="G241" s="25">
        <f t="shared" si="50"/>
        <v>5.0898372700000014E-2</v>
      </c>
      <c r="H241" s="25">
        <v>4.9300000000000004E-3</v>
      </c>
      <c r="I241" s="25">
        <f t="shared" si="51"/>
        <v>3.8750000000000004E-3</v>
      </c>
      <c r="J241" s="25"/>
      <c r="K241" s="25">
        <f t="shared" si="52"/>
        <v>2.4867900000000004E-3</v>
      </c>
      <c r="L241" s="25">
        <f t="shared" si="53"/>
        <v>5.7270773700000013E-2</v>
      </c>
      <c r="M241" s="25">
        <v>6.0699999999999999E-3</v>
      </c>
      <c r="N241" s="25">
        <f t="shared" si="54"/>
        <v>5.0150000000000004E-3</v>
      </c>
      <c r="O241" s="25"/>
      <c r="P241" s="25">
        <f t="shared" si="55"/>
        <v>2.6245900000000004E-3</v>
      </c>
      <c r="Q241" s="25">
        <f t="shared" si="56"/>
        <v>6.0444307700000012E-2</v>
      </c>
      <c r="R241" s="25">
        <v>6.5100000000000002E-3</v>
      </c>
      <c r="S241" s="25">
        <f t="shared" si="57"/>
        <v>5.4549999999999998E-3</v>
      </c>
      <c r="T241" s="25"/>
      <c r="U241" s="25">
        <f t="shared" si="58"/>
        <v>3.3949899999999996E-3</v>
      </c>
      <c r="V241" s="25">
        <f t="shared" si="59"/>
        <v>7.8186619700000001E-2</v>
      </c>
      <c r="W241" s="25">
        <v>8.0499999999999999E-3</v>
      </c>
      <c r="X241" s="25">
        <f t="shared" si="60"/>
        <v>6.9949999999999995E-3</v>
      </c>
      <c r="Y241" s="25"/>
      <c r="Z241" s="25">
        <f t="shared" si="61"/>
        <v>3.4647899999999993E-3</v>
      </c>
      <c r="AA241" s="25">
        <f t="shared" si="62"/>
        <v>7.9794113699999988E-2</v>
      </c>
      <c r="AB241" s="25">
        <v>1.9599999999999999E-3</v>
      </c>
      <c r="AC241" s="25">
        <f t="shared" si="63"/>
        <v>1.0549999999999999E-3</v>
      </c>
    </row>
    <row r="242" spans="1:29" s="15" customFormat="1">
      <c r="A242" s="18">
        <v>490</v>
      </c>
      <c r="B242" s="25">
        <v>-2.5999999999999998E-4</v>
      </c>
      <c r="C242" s="25">
        <v>4.2100000000000002E-3</v>
      </c>
      <c r="D242" s="25">
        <f t="shared" si="48"/>
        <v>3.5950000000000001E-3</v>
      </c>
      <c r="E242" s="25"/>
      <c r="F242" s="25">
        <f t="shared" si="49"/>
        <v>2.720090000000001E-3</v>
      </c>
      <c r="G242" s="25">
        <f t="shared" si="50"/>
        <v>6.2643672700000028E-2</v>
      </c>
      <c r="H242" s="25">
        <v>4.9300000000000004E-3</v>
      </c>
      <c r="I242" s="25">
        <f t="shared" si="51"/>
        <v>4.3150000000000003E-3</v>
      </c>
      <c r="J242" s="25"/>
      <c r="K242" s="25">
        <f t="shared" si="52"/>
        <v>2.9267900000000003E-3</v>
      </c>
      <c r="L242" s="25">
        <f t="shared" si="53"/>
        <v>6.7403973700000008E-2</v>
      </c>
      <c r="M242" s="25">
        <v>6.1000000000000004E-3</v>
      </c>
      <c r="N242" s="25">
        <f t="shared" si="54"/>
        <v>5.4850000000000003E-3</v>
      </c>
      <c r="O242" s="25"/>
      <c r="P242" s="25">
        <f t="shared" si="55"/>
        <v>3.0945900000000004E-3</v>
      </c>
      <c r="Q242" s="25">
        <f t="shared" si="56"/>
        <v>7.1268407700000008E-2</v>
      </c>
      <c r="R242" s="25">
        <v>6.45E-3</v>
      </c>
      <c r="S242" s="25">
        <f t="shared" si="57"/>
        <v>5.8349999999999999E-3</v>
      </c>
      <c r="T242" s="25"/>
      <c r="U242" s="25">
        <f t="shared" si="58"/>
        <v>3.7749899999999998E-3</v>
      </c>
      <c r="V242" s="25">
        <f t="shared" si="59"/>
        <v>8.6938019699999994E-2</v>
      </c>
      <c r="W242" s="25">
        <v>8.1089999999999999E-3</v>
      </c>
      <c r="X242" s="25">
        <f t="shared" si="60"/>
        <v>7.4939999999999998E-3</v>
      </c>
      <c r="Y242" s="25"/>
      <c r="Z242" s="25">
        <f t="shared" si="61"/>
        <v>3.96379E-3</v>
      </c>
      <c r="AA242" s="25">
        <f t="shared" si="62"/>
        <v>9.1286083700000006E-2</v>
      </c>
      <c r="AB242" s="25">
        <v>1.49E-3</v>
      </c>
      <c r="AC242" s="25">
        <f t="shared" si="63"/>
        <v>6.1499999999999999E-4</v>
      </c>
    </row>
    <row r="243" spans="1:29" s="15" customFormat="1">
      <c r="A243" s="18">
        <v>491</v>
      </c>
      <c r="B243" s="25">
        <v>3.1E-4</v>
      </c>
      <c r="C243" s="25">
        <v>4.1099999999999999E-3</v>
      </c>
      <c r="D243" s="25">
        <f t="shared" si="48"/>
        <v>2.9249999999999996E-3</v>
      </c>
      <c r="E243" s="25"/>
      <c r="F243" s="25">
        <f t="shared" si="49"/>
        <v>2.0500900000000005E-3</v>
      </c>
      <c r="G243" s="25">
        <f t="shared" si="50"/>
        <v>4.7213572700000012E-2</v>
      </c>
      <c r="H243" s="25">
        <v>4.8500000000000001E-3</v>
      </c>
      <c r="I243" s="25">
        <f t="shared" si="51"/>
        <v>3.6649999999999999E-3</v>
      </c>
      <c r="J243" s="25"/>
      <c r="K243" s="25">
        <f t="shared" si="52"/>
        <v>2.2767899999999999E-3</v>
      </c>
      <c r="L243" s="25">
        <f t="shared" si="53"/>
        <v>5.2434473699999998E-2</v>
      </c>
      <c r="M243" s="25">
        <v>6.1399999999999996E-3</v>
      </c>
      <c r="N243" s="25">
        <f t="shared" si="54"/>
        <v>4.9549999999999993E-3</v>
      </c>
      <c r="O243" s="25"/>
      <c r="P243" s="25">
        <f t="shared" si="55"/>
        <v>2.5645899999999994E-3</v>
      </c>
      <c r="Q243" s="25">
        <f t="shared" si="56"/>
        <v>5.9062507699999989E-2</v>
      </c>
      <c r="R243" s="25">
        <v>6.3800000000000003E-3</v>
      </c>
      <c r="S243" s="25">
        <f t="shared" si="57"/>
        <v>5.195E-3</v>
      </c>
      <c r="T243" s="25"/>
      <c r="U243" s="25">
        <f t="shared" si="58"/>
        <v>3.1349899999999998E-3</v>
      </c>
      <c r="V243" s="25">
        <f t="shared" si="59"/>
        <v>7.21988197E-2</v>
      </c>
      <c r="W243" s="25">
        <v>8.0190000000000001E-3</v>
      </c>
      <c r="X243" s="25">
        <f t="shared" si="60"/>
        <v>6.8339999999999998E-3</v>
      </c>
      <c r="Y243" s="25"/>
      <c r="Z243" s="25">
        <f t="shared" si="61"/>
        <v>3.3037899999999996E-3</v>
      </c>
      <c r="AA243" s="25">
        <f t="shared" si="62"/>
        <v>7.6086283699999993E-2</v>
      </c>
      <c r="AB243" s="25">
        <v>2.0600000000000002E-3</v>
      </c>
      <c r="AC243" s="25">
        <f t="shared" si="63"/>
        <v>1.1850000000000001E-3</v>
      </c>
    </row>
    <row r="244" spans="1:29" s="15" customFormat="1">
      <c r="A244" s="18">
        <v>492</v>
      </c>
      <c r="B244" s="25">
        <v>4.0000000000000003E-5</v>
      </c>
      <c r="C244" s="25">
        <v>4.1599999999999996E-3</v>
      </c>
      <c r="D244" s="25">
        <f t="shared" si="48"/>
        <v>3.2699999999999995E-3</v>
      </c>
      <c r="E244" s="25"/>
      <c r="F244" s="25">
        <f t="shared" si="49"/>
        <v>2.3950900000000003E-3</v>
      </c>
      <c r="G244" s="25">
        <f t="shared" si="50"/>
        <v>5.5158922700000008E-2</v>
      </c>
      <c r="H244" s="25">
        <v>4.7000000000000002E-3</v>
      </c>
      <c r="I244" s="25">
        <f t="shared" si="51"/>
        <v>3.81E-3</v>
      </c>
      <c r="J244" s="25"/>
      <c r="K244" s="25">
        <f t="shared" si="52"/>
        <v>2.4217900000000001E-3</v>
      </c>
      <c r="L244" s="25">
        <f t="shared" si="53"/>
        <v>5.5773823700000003E-2</v>
      </c>
      <c r="M244" s="25">
        <v>5.9699999999999996E-3</v>
      </c>
      <c r="N244" s="25">
        <f t="shared" si="54"/>
        <v>5.0799999999999994E-3</v>
      </c>
      <c r="O244" s="25"/>
      <c r="P244" s="25">
        <f t="shared" si="55"/>
        <v>2.6895899999999995E-3</v>
      </c>
      <c r="Q244" s="25">
        <f t="shared" si="56"/>
        <v>6.1941257699999995E-2</v>
      </c>
      <c r="R244" s="25">
        <v>6.3600000000000002E-3</v>
      </c>
      <c r="S244" s="25">
        <f t="shared" si="57"/>
        <v>5.47E-3</v>
      </c>
      <c r="T244" s="25"/>
      <c r="U244" s="25">
        <f t="shared" si="58"/>
        <v>3.4099899999999999E-3</v>
      </c>
      <c r="V244" s="25">
        <f t="shared" si="59"/>
        <v>7.8532069699999998E-2</v>
      </c>
      <c r="W244" s="25">
        <v>8.0190000000000001E-3</v>
      </c>
      <c r="X244" s="25">
        <f t="shared" si="60"/>
        <v>7.1289999999999999E-3</v>
      </c>
      <c r="Y244" s="25"/>
      <c r="Z244" s="25">
        <f t="shared" si="61"/>
        <v>3.5987899999999997E-3</v>
      </c>
      <c r="AA244" s="25">
        <f t="shared" si="62"/>
        <v>8.2880133699999997E-2</v>
      </c>
      <c r="AB244" s="25">
        <v>1.74E-3</v>
      </c>
      <c r="AC244" s="25">
        <f t="shared" si="63"/>
        <v>8.9000000000000006E-4</v>
      </c>
    </row>
    <row r="245" spans="1:29" s="15" customFormat="1">
      <c r="A245" s="18">
        <v>493</v>
      </c>
      <c r="B245" s="25">
        <v>-1.2999999999999999E-4</v>
      </c>
      <c r="C245" s="25">
        <v>4.1399999999999996E-3</v>
      </c>
      <c r="D245" s="25">
        <f t="shared" si="48"/>
        <v>3.3749999999999995E-3</v>
      </c>
      <c r="E245" s="25"/>
      <c r="F245" s="25">
        <f t="shared" si="49"/>
        <v>2.5000900000000004E-3</v>
      </c>
      <c r="G245" s="25">
        <f t="shared" si="50"/>
        <v>5.7577072700000009E-2</v>
      </c>
      <c r="H245" s="25">
        <v>4.7699999999999999E-3</v>
      </c>
      <c r="I245" s="25">
        <f t="shared" si="51"/>
        <v>4.0049999999999999E-3</v>
      </c>
      <c r="J245" s="25"/>
      <c r="K245" s="25">
        <f t="shared" si="52"/>
        <v>2.6167899999999999E-3</v>
      </c>
      <c r="L245" s="25">
        <f t="shared" si="53"/>
        <v>6.02646737E-2</v>
      </c>
      <c r="M245" s="25">
        <v>5.9699999999999996E-3</v>
      </c>
      <c r="N245" s="25">
        <f t="shared" si="54"/>
        <v>5.2049999999999996E-3</v>
      </c>
      <c r="O245" s="25"/>
      <c r="P245" s="25">
        <f t="shared" si="55"/>
        <v>2.8145899999999996E-3</v>
      </c>
      <c r="Q245" s="25">
        <f t="shared" si="56"/>
        <v>6.4820007700000001E-2</v>
      </c>
      <c r="R245" s="25">
        <v>6.3200000000000001E-3</v>
      </c>
      <c r="S245" s="25">
        <f t="shared" si="57"/>
        <v>5.555E-3</v>
      </c>
      <c r="T245" s="25"/>
      <c r="U245" s="25">
        <f t="shared" si="58"/>
        <v>3.4949899999999999E-3</v>
      </c>
      <c r="V245" s="25">
        <f t="shared" si="59"/>
        <v>8.0489619700000001E-2</v>
      </c>
      <c r="W245" s="25">
        <v>8.0000000000000002E-3</v>
      </c>
      <c r="X245" s="25">
        <f t="shared" si="60"/>
        <v>7.2350000000000001E-3</v>
      </c>
      <c r="Y245" s="25"/>
      <c r="Z245" s="25">
        <f t="shared" si="61"/>
        <v>3.7047899999999999E-3</v>
      </c>
      <c r="AA245" s="25">
        <f t="shared" si="62"/>
        <v>8.5321313699999998E-2</v>
      </c>
      <c r="AB245" s="25">
        <v>1.66E-3</v>
      </c>
      <c r="AC245" s="25">
        <f t="shared" si="63"/>
        <v>7.6500000000000005E-4</v>
      </c>
    </row>
    <row r="246" spans="1:29" s="15" customFormat="1">
      <c r="A246" s="18">
        <v>494</v>
      </c>
      <c r="B246" s="25">
        <v>-1.2E-4</v>
      </c>
      <c r="C246" s="25">
        <v>4.2399999999999998E-3</v>
      </c>
      <c r="D246" s="25">
        <f t="shared" si="48"/>
        <v>3.4450000000000001E-3</v>
      </c>
      <c r="E246" s="25"/>
      <c r="F246" s="25">
        <f t="shared" si="49"/>
        <v>2.570090000000001E-3</v>
      </c>
      <c r="G246" s="25">
        <f t="shared" si="50"/>
        <v>5.9189172700000028E-2</v>
      </c>
      <c r="H246" s="25">
        <v>4.8500000000000001E-3</v>
      </c>
      <c r="I246" s="25">
        <f t="shared" si="51"/>
        <v>4.0550000000000004E-3</v>
      </c>
      <c r="J246" s="25"/>
      <c r="K246" s="25">
        <f t="shared" si="52"/>
        <v>2.6667900000000005E-3</v>
      </c>
      <c r="L246" s="25">
        <f t="shared" si="53"/>
        <v>6.1416173700000014E-2</v>
      </c>
      <c r="M246" s="25">
        <v>5.9899999999999997E-3</v>
      </c>
      <c r="N246" s="25">
        <f t="shared" si="54"/>
        <v>5.195E-3</v>
      </c>
      <c r="O246" s="25"/>
      <c r="P246" s="25">
        <f t="shared" si="55"/>
        <v>2.80459E-3</v>
      </c>
      <c r="Q246" s="25">
        <f t="shared" si="56"/>
        <v>6.4589707699999999E-2</v>
      </c>
      <c r="R246" s="25">
        <v>6.2399999999999999E-3</v>
      </c>
      <c r="S246" s="25">
        <f t="shared" si="57"/>
        <v>5.4450000000000002E-3</v>
      </c>
      <c r="T246" s="25"/>
      <c r="U246" s="25">
        <f t="shared" si="58"/>
        <v>3.38499E-3</v>
      </c>
      <c r="V246" s="25">
        <f t="shared" si="59"/>
        <v>7.7956319699999999E-2</v>
      </c>
      <c r="W246" s="25">
        <v>7.9100000000000004E-3</v>
      </c>
      <c r="X246" s="25">
        <f t="shared" si="60"/>
        <v>7.1150000000000007E-3</v>
      </c>
      <c r="Y246" s="25"/>
      <c r="Z246" s="25">
        <f t="shared" si="61"/>
        <v>3.5847900000000005E-3</v>
      </c>
      <c r="AA246" s="25">
        <f t="shared" si="62"/>
        <v>8.2557713700000021E-2</v>
      </c>
      <c r="AB246" s="25">
        <v>1.7099999999999999E-3</v>
      </c>
      <c r="AC246" s="25">
        <f t="shared" si="63"/>
        <v>7.9499999999999992E-4</v>
      </c>
    </row>
    <row r="247" spans="1:29" s="15" customFormat="1">
      <c r="A247" s="18">
        <v>495</v>
      </c>
      <c r="B247" s="25">
        <v>-4.0000000000000003E-5</v>
      </c>
      <c r="C247" s="25">
        <v>4.1599999999999996E-3</v>
      </c>
      <c r="D247" s="25">
        <f t="shared" si="48"/>
        <v>3.3049999999999998E-3</v>
      </c>
      <c r="E247" s="25"/>
      <c r="F247" s="25">
        <f t="shared" si="49"/>
        <v>2.4300900000000006E-3</v>
      </c>
      <c r="G247" s="25">
        <f t="shared" si="50"/>
        <v>5.5964972700000018E-2</v>
      </c>
      <c r="H247" s="25">
        <v>4.8900000000000002E-3</v>
      </c>
      <c r="I247" s="25">
        <f t="shared" si="51"/>
        <v>4.0350000000000004E-3</v>
      </c>
      <c r="J247" s="25"/>
      <c r="K247" s="25">
        <f t="shared" si="52"/>
        <v>2.6467900000000004E-3</v>
      </c>
      <c r="L247" s="25">
        <f t="shared" si="53"/>
        <v>6.0955573700000015E-2</v>
      </c>
      <c r="M247" s="25">
        <v>6.1599999999999997E-3</v>
      </c>
      <c r="N247" s="25">
        <f t="shared" si="54"/>
        <v>5.3049999999999998E-3</v>
      </c>
      <c r="O247" s="25"/>
      <c r="P247" s="25">
        <f t="shared" si="55"/>
        <v>2.9145899999999999E-3</v>
      </c>
      <c r="Q247" s="25">
        <f t="shared" si="56"/>
        <v>6.7123007700000001E-2</v>
      </c>
      <c r="R247" s="25">
        <v>6.4099999999999999E-3</v>
      </c>
      <c r="S247" s="25">
        <f t="shared" si="57"/>
        <v>5.555E-3</v>
      </c>
      <c r="T247" s="25"/>
      <c r="U247" s="25">
        <f t="shared" si="58"/>
        <v>3.4949899999999999E-3</v>
      </c>
      <c r="V247" s="25">
        <f t="shared" si="59"/>
        <v>8.0489619700000001E-2</v>
      </c>
      <c r="W247" s="25">
        <v>8.0499999999999999E-3</v>
      </c>
      <c r="X247" s="25">
        <f t="shared" si="60"/>
        <v>7.195E-3</v>
      </c>
      <c r="Y247" s="25"/>
      <c r="Z247" s="25">
        <f t="shared" si="61"/>
        <v>3.6647899999999998E-3</v>
      </c>
      <c r="AA247" s="25">
        <f t="shared" si="62"/>
        <v>8.4400113700000001E-2</v>
      </c>
      <c r="AB247" s="25">
        <v>1.75E-3</v>
      </c>
      <c r="AC247" s="25">
        <f t="shared" si="63"/>
        <v>8.5499999999999997E-4</v>
      </c>
    </row>
    <row r="248" spans="1:29" s="15" customFormat="1">
      <c r="A248" s="18">
        <v>496</v>
      </c>
      <c r="B248" s="25">
        <v>5.0000000000000002E-5</v>
      </c>
      <c r="C248" s="25">
        <v>4.0099999999999997E-3</v>
      </c>
      <c r="D248" s="25">
        <f t="shared" si="48"/>
        <v>3.0999999999999995E-3</v>
      </c>
      <c r="E248" s="25"/>
      <c r="F248" s="25">
        <f t="shared" si="49"/>
        <v>2.2250900000000003E-3</v>
      </c>
      <c r="G248" s="25">
        <f t="shared" si="50"/>
        <v>5.1243822700000011E-2</v>
      </c>
      <c r="H248" s="25">
        <v>4.7299999999999998E-3</v>
      </c>
      <c r="I248" s="25">
        <f t="shared" si="51"/>
        <v>3.8199999999999996E-3</v>
      </c>
      <c r="J248" s="25"/>
      <c r="K248" s="25">
        <f t="shared" si="52"/>
        <v>2.4317899999999996E-3</v>
      </c>
      <c r="L248" s="25">
        <f t="shared" si="53"/>
        <v>5.6004123699999991E-2</v>
      </c>
      <c r="M248" s="25">
        <v>5.8399999999999997E-3</v>
      </c>
      <c r="N248" s="25">
        <f t="shared" si="54"/>
        <v>4.9299999999999995E-3</v>
      </c>
      <c r="O248" s="25"/>
      <c r="P248" s="25">
        <f t="shared" si="55"/>
        <v>2.5395899999999996E-3</v>
      </c>
      <c r="Q248" s="25">
        <f t="shared" si="56"/>
        <v>5.8486757699999996E-2</v>
      </c>
      <c r="R248" s="25">
        <v>6.1900000000000002E-3</v>
      </c>
      <c r="S248" s="25">
        <f t="shared" si="57"/>
        <v>5.28E-3</v>
      </c>
      <c r="T248" s="25"/>
      <c r="U248" s="25">
        <f t="shared" si="58"/>
        <v>3.2199899999999998E-3</v>
      </c>
      <c r="V248" s="25">
        <f t="shared" si="59"/>
        <v>7.4156369700000002E-2</v>
      </c>
      <c r="W248" s="25">
        <v>7.8890000000000002E-3</v>
      </c>
      <c r="X248" s="25">
        <f t="shared" si="60"/>
        <v>6.979E-3</v>
      </c>
      <c r="Y248" s="25"/>
      <c r="Z248" s="25">
        <f t="shared" si="61"/>
        <v>3.4487899999999998E-3</v>
      </c>
      <c r="AA248" s="25">
        <f t="shared" si="62"/>
        <v>7.9425633699999998E-2</v>
      </c>
      <c r="AB248" s="25">
        <v>1.7700000000000001E-3</v>
      </c>
      <c r="AC248" s="25">
        <f t="shared" si="63"/>
        <v>9.1E-4</v>
      </c>
    </row>
    <row r="249" spans="1:29" s="15" customFormat="1">
      <c r="A249" s="18">
        <v>497</v>
      </c>
      <c r="B249" s="25">
        <v>-9.0000000000000006E-5</v>
      </c>
      <c r="C249" s="25">
        <v>4.0699999999999998E-3</v>
      </c>
      <c r="D249" s="25">
        <f t="shared" si="48"/>
        <v>3.29E-3</v>
      </c>
      <c r="E249" s="25"/>
      <c r="F249" s="25">
        <f t="shared" si="49"/>
        <v>2.4150900000000008E-3</v>
      </c>
      <c r="G249" s="25">
        <f t="shared" si="50"/>
        <v>5.5619522700000021E-2</v>
      </c>
      <c r="H249" s="25">
        <v>4.7499999999999999E-3</v>
      </c>
      <c r="I249" s="25">
        <f t="shared" si="51"/>
        <v>3.9699999999999996E-3</v>
      </c>
      <c r="J249" s="25"/>
      <c r="K249" s="25">
        <f t="shared" si="52"/>
        <v>2.5817899999999996E-3</v>
      </c>
      <c r="L249" s="25">
        <f t="shared" si="53"/>
        <v>5.9458623699999991E-2</v>
      </c>
      <c r="M249" s="25">
        <v>5.9100000000000003E-3</v>
      </c>
      <c r="N249" s="25">
        <f t="shared" si="54"/>
        <v>5.13E-3</v>
      </c>
      <c r="O249" s="25"/>
      <c r="P249" s="25">
        <f t="shared" si="55"/>
        <v>2.7395900000000001E-3</v>
      </c>
      <c r="Q249" s="25">
        <f t="shared" si="56"/>
        <v>6.3092757700000002E-2</v>
      </c>
      <c r="R249" s="25">
        <v>6.28E-3</v>
      </c>
      <c r="S249" s="25">
        <f t="shared" si="57"/>
        <v>5.4999999999999997E-3</v>
      </c>
      <c r="T249" s="25"/>
      <c r="U249" s="25">
        <f t="shared" si="58"/>
        <v>3.4399899999999995E-3</v>
      </c>
      <c r="V249" s="25">
        <f t="shared" si="59"/>
        <v>7.9222969699999993E-2</v>
      </c>
      <c r="W249" s="25">
        <v>7.8200000000000006E-3</v>
      </c>
      <c r="X249" s="25">
        <f t="shared" si="60"/>
        <v>7.0400000000000003E-3</v>
      </c>
      <c r="Y249" s="25"/>
      <c r="Z249" s="25">
        <f t="shared" si="61"/>
        <v>3.50979E-3</v>
      </c>
      <c r="AA249" s="25">
        <f t="shared" si="62"/>
        <v>8.0830463700000008E-2</v>
      </c>
      <c r="AB249" s="25">
        <v>1.65E-3</v>
      </c>
      <c r="AC249" s="25">
        <f t="shared" si="63"/>
        <v>7.7999999999999999E-4</v>
      </c>
    </row>
    <row r="250" spans="1:29" s="15" customFormat="1">
      <c r="A250" s="18">
        <v>498</v>
      </c>
      <c r="B250" s="25">
        <v>-1.2E-4</v>
      </c>
      <c r="C250" s="25">
        <v>4.1000000000000003E-3</v>
      </c>
      <c r="D250" s="25">
        <f t="shared" si="48"/>
        <v>3.3150000000000002E-3</v>
      </c>
      <c r="E250" s="25"/>
      <c r="F250" s="25">
        <f t="shared" si="49"/>
        <v>2.4400900000000011E-3</v>
      </c>
      <c r="G250" s="25">
        <f t="shared" si="50"/>
        <v>5.6195272700000028E-2</v>
      </c>
      <c r="H250" s="25">
        <v>4.7099999999999998E-3</v>
      </c>
      <c r="I250" s="25">
        <f t="shared" si="51"/>
        <v>3.9249999999999997E-3</v>
      </c>
      <c r="J250" s="25"/>
      <c r="K250" s="25">
        <f t="shared" si="52"/>
        <v>2.5367899999999997E-3</v>
      </c>
      <c r="L250" s="25">
        <f t="shared" si="53"/>
        <v>5.8422273699999999E-2</v>
      </c>
      <c r="M250" s="25">
        <v>5.8999999999999999E-3</v>
      </c>
      <c r="N250" s="25">
        <f t="shared" si="54"/>
        <v>5.1149999999999998E-3</v>
      </c>
      <c r="O250" s="25"/>
      <c r="P250" s="25">
        <f t="shared" si="55"/>
        <v>2.7245899999999998E-3</v>
      </c>
      <c r="Q250" s="25">
        <f t="shared" si="56"/>
        <v>6.2747307700000005E-2</v>
      </c>
      <c r="R250" s="25">
        <v>6.1700000000000001E-3</v>
      </c>
      <c r="S250" s="25">
        <f t="shared" si="57"/>
        <v>5.385E-3</v>
      </c>
      <c r="T250" s="25"/>
      <c r="U250" s="25">
        <f t="shared" si="58"/>
        <v>3.3249899999999999E-3</v>
      </c>
      <c r="V250" s="25">
        <f t="shared" si="59"/>
        <v>7.6574519699999996E-2</v>
      </c>
      <c r="W250" s="25">
        <v>7.9100000000000004E-3</v>
      </c>
      <c r="X250" s="25">
        <f t="shared" si="60"/>
        <v>7.1250000000000003E-3</v>
      </c>
      <c r="Y250" s="25"/>
      <c r="Z250" s="25">
        <f t="shared" si="61"/>
        <v>3.5947900000000001E-3</v>
      </c>
      <c r="AA250" s="25">
        <f t="shared" si="62"/>
        <v>8.278801370000001E-2</v>
      </c>
      <c r="AB250" s="25">
        <v>1.6900000000000001E-3</v>
      </c>
      <c r="AC250" s="25">
        <f t="shared" si="63"/>
        <v>7.85E-4</v>
      </c>
    </row>
    <row r="251" spans="1:29" s="15" customFormat="1">
      <c r="A251" s="18">
        <v>499</v>
      </c>
      <c r="B251" s="25">
        <v>-2.0000000000000002E-5</v>
      </c>
      <c r="C251" s="25">
        <v>4.0200000000000001E-3</v>
      </c>
      <c r="D251" s="25">
        <f t="shared" si="48"/>
        <v>3.1800000000000001E-3</v>
      </c>
      <c r="E251" s="25"/>
      <c r="F251" s="25">
        <f t="shared" si="49"/>
        <v>2.305090000000001E-3</v>
      </c>
      <c r="G251" s="25">
        <f t="shared" si="50"/>
        <v>5.3086222700000026E-2</v>
      </c>
      <c r="H251" s="25">
        <v>4.7000000000000002E-3</v>
      </c>
      <c r="I251" s="25">
        <f t="shared" si="51"/>
        <v>3.8600000000000001E-3</v>
      </c>
      <c r="J251" s="25"/>
      <c r="K251" s="25">
        <f t="shared" si="52"/>
        <v>2.4717900000000002E-3</v>
      </c>
      <c r="L251" s="25">
        <f t="shared" si="53"/>
        <v>5.6925323700000009E-2</v>
      </c>
      <c r="M251" s="25">
        <v>5.9100000000000003E-3</v>
      </c>
      <c r="N251" s="25">
        <f t="shared" si="54"/>
        <v>5.0700000000000007E-3</v>
      </c>
      <c r="O251" s="25"/>
      <c r="P251" s="25">
        <f t="shared" si="55"/>
        <v>2.6795900000000008E-3</v>
      </c>
      <c r="Q251" s="25">
        <f t="shared" si="56"/>
        <v>6.171095770000002E-2</v>
      </c>
      <c r="R251" s="25">
        <v>6.2399999999999999E-3</v>
      </c>
      <c r="S251" s="25">
        <f t="shared" si="57"/>
        <v>5.4000000000000003E-3</v>
      </c>
      <c r="T251" s="25"/>
      <c r="U251" s="25">
        <f t="shared" si="58"/>
        <v>3.3399900000000001E-3</v>
      </c>
      <c r="V251" s="25">
        <f t="shared" si="59"/>
        <v>7.6919969700000007E-2</v>
      </c>
      <c r="W251" s="25">
        <v>7.7400000000000004E-3</v>
      </c>
      <c r="X251" s="25">
        <f t="shared" si="60"/>
        <v>6.9000000000000008E-3</v>
      </c>
      <c r="Y251" s="25"/>
      <c r="Z251" s="25">
        <f t="shared" si="61"/>
        <v>3.3697900000000005E-3</v>
      </c>
      <c r="AA251" s="25">
        <f t="shared" si="62"/>
        <v>7.7606263700000011E-2</v>
      </c>
      <c r="AB251" s="25">
        <v>1.6999999999999999E-3</v>
      </c>
      <c r="AC251" s="25">
        <f t="shared" si="63"/>
        <v>8.3999999999999993E-4</v>
      </c>
    </row>
    <row r="252" spans="1:29" s="15" customFormat="1">
      <c r="A252" s="18">
        <v>500</v>
      </c>
      <c r="B252" s="25">
        <v>1.4999999999999999E-4</v>
      </c>
      <c r="C252" s="25">
        <v>3.9399999999999999E-3</v>
      </c>
      <c r="D252" s="25">
        <f t="shared" si="48"/>
        <v>2.9099999999999998E-3</v>
      </c>
      <c r="E252" s="25"/>
      <c r="F252" s="25">
        <f t="shared" si="49"/>
        <v>2.0350900000000007E-3</v>
      </c>
      <c r="G252" s="25">
        <f t="shared" si="50"/>
        <v>4.6868122700000021E-2</v>
      </c>
      <c r="H252" s="25">
        <v>4.62E-3</v>
      </c>
      <c r="I252" s="25">
        <f t="shared" si="51"/>
        <v>3.5899999999999999E-3</v>
      </c>
      <c r="J252" s="25"/>
      <c r="K252" s="25">
        <f t="shared" si="52"/>
        <v>2.2017899999999999E-3</v>
      </c>
      <c r="L252" s="25">
        <f t="shared" si="53"/>
        <v>5.0707223699999998E-2</v>
      </c>
      <c r="M252" s="25">
        <v>5.6800000000000002E-3</v>
      </c>
      <c r="N252" s="25">
        <f t="shared" si="54"/>
        <v>4.6499999999999996E-3</v>
      </c>
      <c r="O252" s="25"/>
      <c r="P252" s="25">
        <f t="shared" si="55"/>
        <v>2.2595899999999997E-3</v>
      </c>
      <c r="Q252" s="25">
        <f t="shared" si="56"/>
        <v>5.2038357699999996E-2</v>
      </c>
      <c r="R252" s="25">
        <v>6.0200000000000002E-3</v>
      </c>
      <c r="S252" s="25">
        <f t="shared" si="57"/>
        <v>4.9899999999999996E-3</v>
      </c>
      <c r="T252" s="25"/>
      <c r="U252" s="25">
        <f t="shared" si="58"/>
        <v>2.9299899999999995E-3</v>
      </c>
      <c r="V252" s="25">
        <f t="shared" si="59"/>
        <v>6.7477669699999993E-2</v>
      </c>
      <c r="W252" s="25">
        <v>7.5599999999999999E-3</v>
      </c>
      <c r="X252" s="25">
        <f t="shared" si="60"/>
        <v>6.5299999999999993E-3</v>
      </c>
      <c r="Y252" s="25"/>
      <c r="Z252" s="25">
        <f t="shared" si="61"/>
        <v>2.9997899999999991E-3</v>
      </c>
      <c r="AA252" s="25">
        <f t="shared" si="62"/>
        <v>6.908516369999998E-2</v>
      </c>
      <c r="AB252" s="25">
        <v>1.91E-3</v>
      </c>
      <c r="AC252" s="25">
        <f t="shared" si="63"/>
        <v>1.0300000000000001E-3</v>
      </c>
    </row>
    <row r="253" spans="1:29" s="15" customFormat="1">
      <c r="A253" s="18">
        <v>501</v>
      </c>
      <c r="B253" s="25">
        <v>-8.0000000000000007E-5</v>
      </c>
      <c r="C253" s="25">
        <v>3.9899999999999996E-3</v>
      </c>
      <c r="D253" s="25">
        <f t="shared" si="48"/>
        <v>3.1549999999999998E-3</v>
      </c>
      <c r="E253" s="25"/>
      <c r="F253" s="25">
        <f t="shared" si="49"/>
        <v>2.2800900000000007E-3</v>
      </c>
      <c r="G253" s="25">
        <f t="shared" si="50"/>
        <v>5.2510472700000019E-2</v>
      </c>
      <c r="H253" s="25">
        <v>4.6899999999999997E-3</v>
      </c>
      <c r="I253" s="25">
        <f t="shared" si="51"/>
        <v>3.8549999999999999E-3</v>
      </c>
      <c r="J253" s="25"/>
      <c r="K253" s="25">
        <f t="shared" si="52"/>
        <v>2.46679E-3</v>
      </c>
      <c r="L253" s="25">
        <f t="shared" si="53"/>
        <v>5.6810173700000001E-2</v>
      </c>
      <c r="M253" s="25">
        <v>5.8399999999999997E-3</v>
      </c>
      <c r="N253" s="25">
        <f t="shared" si="54"/>
        <v>5.0049999999999999E-3</v>
      </c>
      <c r="O253" s="25"/>
      <c r="P253" s="25">
        <f t="shared" si="55"/>
        <v>2.61459E-3</v>
      </c>
      <c r="Q253" s="25">
        <f t="shared" si="56"/>
        <v>6.0214007700000002E-2</v>
      </c>
      <c r="R253" s="25">
        <v>6.1999999999999998E-3</v>
      </c>
      <c r="S253" s="25">
        <f t="shared" si="57"/>
        <v>5.365E-3</v>
      </c>
      <c r="T253" s="25"/>
      <c r="U253" s="25">
        <f t="shared" si="58"/>
        <v>3.3049899999999998E-3</v>
      </c>
      <c r="V253" s="25">
        <f t="shared" si="59"/>
        <v>7.6113919700000005E-2</v>
      </c>
      <c r="W253" s="25">
        <v>7.7799999999999996E-3</v>
      </c>
      <c r="X253" s="25">
        <f t="shared" si="60"/>
        <v>6.9449999999999998E-3</v>
      </c>
      <c r="Y253" s="25"/>
      <c r="Z253" s="25">
        <f t="shared" si="61"/>
        <v>3.4147899999999996E-3</v>
      </c>
      <c r="AA253" s="25">
        <f t="shared" si="62"/>
        <v>7.8642613699999989E-2</v>
      </c>
      <c r="AB253" s="25">
        <v>1.75E-3</v>
      </c>
      <c r="AC253" s="25">
        <f t="shared" si="63"/>
        <v>8.3500000000000002E-4</v>
      </c>
    </row>
    <row r="254" spans="1:29" s="15" customFormat="1">
      <c r="A254" s="18">
        <v>502</v>
      </c>
      <c r="B254" s="25">
        <v>0</v>
      </c>
      <c r="C254" s="25">
        <v>3.98E-3</v>
      </c>
      <c r="D254" s="25">
        <f t="shared" si="48"/>
        <v>3.0800000000000003E-3</v>
      </c>
      <c r="E254" s="25"/>
      <c r="F254" s="25">
        <f t="shared" si="49"/>
        <v>2.2050900000000011E-3</v>
      </c>
      <c r="G254" s="25">
        <f t="shared" si="50"/>
        <v>5.0783222700000026E-2</v>
      </c>
      <c r="H254" s="25">
        <v>4.5900000000000003E-3</v>
      </c>
      <c r="I254" s="25">
        <f t="shared" si="51"/>
        <v>3.6900000000000006E-3</v>
      </c>
      <c r="J254" s="25"/>
      <c r="K254" s="25">
        <f t="shared" si="52"/>
        <v>2.3017900000000006E-3</v>
      </c>
      <c r="L254" s="25">
        <f t="shared" si="53"/>
        <v>5.3010223700000018E-2</v>
      </c>
      <c r="M254" s="25">
        <v>5.7600000000000004E-3</v>
      </c>
      <c r="N254" s="25">
        <f t="shared" si="54"/>
        <v>4.8600000000000006E-3</v>
      </c>
      <c r="O254" s="25"/>
      <c r="P254" s="25">
        <f t="shared" si="55"/>
        <v>2.4695900000000007E-3</v>
      </c>
      <c r="Q254" s="25">
        <f t="shared" si="56"/>
        <v>5.6874657700000018E-2</v>
      </c>
      <c r="R254" s="25">
        <v>6.13E-3</v>
      </c>
      <c r="S254" s="25">
        <f t="shared" si="57"/>
        <v>5.2300000000000003E-3</v>
      </c>
      <c r="T254" s="25"/>
      <c r="U254" s="25">
        <f t="shared" si="58"/>
        <v>3.1699900000000001E-3</v>
      </c>
      <c r="V254" s="25">
        <f t="shared" si="59"/>
        <v>7.3004869700000002E-2</v>
      </c>
      <c r="W254" s="25">
        <v>7.77E-3</v>
      </c>
      <c r="X254" s="25">
        <f t="shared" si="60"/>
        <v>6.8700000000000002E-3</v>
      </c>
      <c r="Y254" s="25"/>
      <c r="Z254" s="25">
        <f t="shared" si="61"/>
        <v>3.33979E-3</v>
      </c>
      <c r="AA254" s="25">
        <f t="shared" si="62"/>
        <v>7.6915363700000003E-2</v>
      </c>
      <c r="AB254" s="25">
        <v>1.8E-3</v>
      </c>
      <c r="AC254" s="25">
        <f t="shared" si="63"/>
        <v>8.9999999999999998E-4</v>
      </c>
    </row>
    <row r="255" spans="1:29" s="15" customFormat="1">
      <c r="A255" s="18">
        <v>503</v>
      </c>
      <c r="B255" s="25">
        <v>6.0000000000000002E-5</v>
      </c>
      <c r="C255" s="25">
        <v>3.8300000000000001E-3</v>
      </c>
      <c r="D255" s="25">
        <f t="shared" si="48"/>
        <v>2.96E-3</v>
      </c>
      <c r="E255" s="25"/>
      <c r="F255" s="25">
        <f t="shared" si="49"/>
        <v>2.0850900000000008E-3</v>
      </c>
      <c r="G255" s="25">
        <f t="shared" si="50"/>
        <v>4.8019622700000021E-2</v>
      </c>
      <c r="H255" s="25">
        <v>4.5199999999999997E-3</v>
      </c>
      <c r="I255" s="25">
        <f t="shared" si="51"/>
        <v>3.6499999999999996E-3</v>
      </c>
      <c r="J255" s="25"/>
      <c r="K255" s="25">
        <f t="shared" si="52"/>
        <v>2.2617899999999996E-3</v>
      </c>
      <c r="L255" s="25">
        <f t="shared" si="53"/>
        <v>5.2089023699999994E-2</v>
      </c>
      <c r="M255" s="25">
        <v>5.5799999999999999E-3</v>
      </c>
      <c r="N255" s="25">
        <f t="shared" si="54"/>
        <v>4.7099999999999998E-3</v>
      </c>
      <c r="O255" s="25"/>
      <c r="P255" s="25">
        <f t="shared" si="55"/>
        <v>2.3195899999999998E-3</v>
      </c>
      <c r="Q255" s="25">
        <f t="shared" si="56"/>
        <v>5.3420157699999998E-2</v>
      </c>
      <c r="R255" s="25">
        <v>5.9300000000000004E-3</v>
      </c>
      <c r="S255" s="25">
        <f t="shared" si="57"/>
        <v>5.0600000000000003E-3</v>
      </c>
      <c r="T255" s="25"/>
      <c r="U255" s="25">
        <f t="shared" si="58"/>
        <v>2.9999900000000001E-3</v>
      </c>
      <c r="V255" s="25">
        <f t="shared" si="59"/>
        <v>6.9089769700000012E-2</v>
      </c>
      <c r="W255" s="25">
        <v>7.5599999999999999E-3</v>
      </c>
      <c r="X255" s="25">
        <f t="shared" si="60"/>
        <v>6.6899999999999998E-3</v>
      </c>
      <c r="Y255" s="25"/>
      <c r="Z255" s="25">
        <f t="shared" si="61"/>
        <v>3.1597899999999996E-3</v>
      </c>
      <c r="AA255" s="25">
        <f t="shared" si="62"/>
        <v>7.2769963699999995E-2</v>
      </c>
      <c r="AB255" s="25">
        <v>1.6800000000000001E-3</v>
      </c>
      <c r="AC255" s="25">
        <f t="shared" si="63"/>
        <v>8.7000000000000001E-4</v>
      </c>
    </row>
    <row r="256" spans="1:29" s="15" customFormat="1">
      <c r="A256" s="18">
        <v>504</v>
      </c>
      <c r="B256" s="25">
        <v>0</v>
      </c>
      <c r="C256" s="25">
        <v>4.0699999999999998E-3</v>
      </c>
      <c r="D256" s="25">
        <f t="shared" si="48"/>
        <v>3.1549999999999998E-3</v>
      </c>
      <c r="E256" s="25"/>
      <c r="F256" s="25">
        <f t="shared" si="49"/>
        <v>2.2800900000000007E-3</v>
      </c>
      <c r="G256" s="25">
        <f t="shared" si="50"/>
        <v>5.2510472700000019E-2</v>
      </c>
      <c r="H256" s="25">
        <v>4.62E-3</v>
      </c>
      <c r="I256" s="25">
        <f t="shared" si="51"/>
        <v>3.705E-3</v>
      </c>
      <c r="J256" s="25"/>
      <c r="K256" s="25">
        <f t="shared" si="52"/>
        <v>2.31679E-3</v>
      </c>
      <c r="L256" s="25">
        <f t="shared" si="53"/>
        <v>5.3355673700000002E-2</v>
      </c>
      <c r="M256" s="25">
        <v>5.77E-3</v>
      </c>
      <c r="N256" s="25">
        <f t="shared" si="54"/>
        <v>4.8549999999999999E-3</v>
      </c>
      <c r="O256" s="25"/>
      <c r="P256" s="25">
        <f t="shared" si="55"/>
        <v>2.46459E-3</v>
      </c>
      <c r="Q256" s="25">
        <f t="shared" si="56"/>
        <v>5.6759507700000003E-2</v>
      </c>
      <c r="R256" s="25">
        <v>5.9100000000000003E-3</v>
      </c>
      <c r="S256" s="25">
        <f t="shared" si="57"/>
        <v>4.9950000000000003E-3</v>
      </c>
      <c r="T256" s="25"/>
      <c r="U256" s="25">
        <f t="shared" si="58"/>
        <v>2.9349900000000002E-3</v>
      </c>
      <c r="V256" s="25">
        <f t="shared" si="59"/>
        <v>6.7592819700000001E-2</v>
      </c>
      <c r="W256" s="25">
        <v>7.6499999999999997E-3</v>
      </c>
      <c r="X256" s="25">
        <f t="shared" si="60"/>
        <v>6.7349999999999997E-3</v>
      </c>
      <c r="Y256" s="25"/>
      <c r="Z256" s="25">
        <f t="shared" si="61"/>
        <v>3.2047899999999995E-3</v>
      </c>
      <c r="AA256" s="25">
        <f t="shared" si="62"/>
        <v>7.3806313699999987E-2</v>
      </c>
      <c r="AB256" s="25">
        <v>1.83E-3</v>
      </c>
      <c r="AC256" s="25">
        <f t="shared" si="63"/>
        <v>9.1500000000000001E-4</v>
      </c>
    </row>
    <row r="257" spans="1:29" s="15" customFormat="1">
      <c r="A257" s="18">
        <v>505</v>
      </c>
      <c r="B257" s="25">
        <v>4.0000000000000003E-5</v>
      </c>
      <c r="C257" s="25">
        <v>3.8600000000000001E-3</v>
      </c>
      <c r="D257" s="25">
        <f t="shared" si="48"/>
        <v>2.9250000000000001E-3</v>
      </c>
      <c r="E257" s="25"/>
      <c r="F257" s="25">
        <f t="shared" si="49"/>
        <v>2.0500900000000009E-3</v>
      </c>
      <c r="G257" s="25">
        <f t="shared" si="50"/>
        <v>4.7213572700000025E-2</v>
      </c>
      <c r="H257" s="25">
        <v>4.5900000000000003E-3</v>
      </c>
      <c r="I257" s="25">
        <f t="shared" si="51"/>
        <v>3.6550000000000003E-3</v>
      </c>
      <c r="J257" s="25"/>
      <c r="K257" s="25">
        <f t="shared" si="52"/>
        <v>2.2667900000000003E-3</v>
      </c>
      <c r="L257" s="25">
        <f t="shared" si="53"/>
        <v>5.2204173700000009E-2</v>
      </c>
      <c r="M257" s="25">
        <v>5.7800000000000004E-3</v>
      </c>
      <c r="N257" s="25">
        <f t="shared" si="54"/>
        <v>4.8450000000000003E-3</v>
      </c>
      <c r="O257" s="25"/>
      <c r="P257" s="25">
        <f t="shared" si="55"/>
        <v>2.4545900000000004E-3</v>
      </c>
      <c r="Q257" s="25">
        <f t="shared" si="56"/>
        <v>5.6529207700000014E-2</v>
      </c>
      <c r="R257" s="25">
        <v>6.0000000000000001E-3</v>
      </c>
      <c r="S257" s="25">
        <f t="shared" si="57"/>
        <v>5.0650000000000001E-3</v>
      </c>
      <c r="T257" s="25"/>
      <c r="U257" s="25">
        <f t="shared" si="58"/>
        <v>3.0049899999999999E-3</v>
      </c>
      <c r="V257" s="25">
        <f t="shared" si="59"/>
        <v>6.9204919700000006E-2</v>
      </c>
      <c r="W257" s="25">
        <v>7.4900000000000001E-3</v>
      </c>
      <c r="X257" s="25">
        <f t="shared" si="60"/>
        <v>6.5550000000000001E-3</v>
      </c>
      <c r="Y257" s="25"/>
      <c r="Z257" s="25">
        <f t="shared" si="61"/>
        <v>3.0247899999999999E-3</v>
      </c>
      <c r="AA257" s="25">
        <f t="shared" si="62"/>
        <v>6.9660913699999993E-2</v>
      </c>
      <c r="AB257" s="25">
        <v>1.83E-3</v>
      </c>
      <c r="AC257" s="25">
        <f t="shared" si="63"/>
        <v>9.3500000000000007E-4</v>
      </c>
    </row>
    <row r="258" spans="1:29" s="15" customFormat="1">
      <c r="A258" s="18">
        <v>506</v>
      </c>
      <c r="B258" s="25">
        <v>0</v>
      </c>
      <c r="C258" s="25">
        <v>3.9100000000000003E-3</v>
      </c>
      <c r="D258" s="25">
        <f t="shared" si="48"/>
        <v>2.9550000000000002E-3</v>
      </c>
      <c r="E258" s="25"/>
      <c r="F258" s="25">
        <f t="shared" si="49"/>
        <v>2.080090000000001E-3</v>
      </c>
      <c r="G258" s="25">
        <f t="shared" si="50"/>
        <v>4.7904472700000027E-2</v>
      </c>
      <c r="H258" s="25">
        <v>4.5100000000000001E-3</v>
      </c>
      <c r="I258" s="25">
        <f t="shared" si="51"/>
        <v>3.555E-3</v>
      </c>
      <c r="J258" s="25"/>
      <c r="K258" s="25">
        <f t="shared" si="52"/>
        <v>2.16679E-3</v>
      </c>
      <c r="L258" s="25">
        <f t="shared" si="53"/>
        <v>4.9901173700000002E-2</v>
      </c>
      <c r="M258" s="25">
        <v>5.7000000000000002E-3</v>
      </c>
      <c r="N258" s="25">
        <f t="shared" si="54"/>
        <v>4.7450000000000001E-3</v>
      </c>
      <c r="O258" s="25"/>
      <c r="P258" s="25">
        <f t="shared" si="55"/>
        <v>2.3545900000000002E-3</v>
      </c>
      <c r="Q258" s="25">
        <f t="shared" si="56"/>
        <v>5.4226207700000008E-2</v>
      </c>
      <c r="R258" s="25">
        <v>5.8900000000000003E-3</v>
      </c>
      <c r="S258" s="25">
        <f t="shared" si="57"/>
        <v>4.9350000000000002E-3</v>
      </c>
      <c r="T258" s="25"/>
      <c r="U258" s="25">
        <f t="shared" si="58"/>
        <v>2.87499E-3</v>
      </c>
      <c r="V258" s="25">
        <f t="shared" si="59"/>
        <v>6.6211019699999998E-2</v>
      </c>
      <c r="W258" s="25">
        <v>7.45E-3</v>
      </c>
      <c r="X258" s="25">
        <f t="shared" si="60"/>
        <v>6.4949999999999999E-3</v>
      </c>
      <c r="Y258" s="25"/>
      <c r="Z258" s="25">
        <f t="shared" si="61"/>
        <v>2.9647899999999997E-3</v>
      </c>
      <c r="AA258" s="25">
        <f t="shared" si="62"/>
        <v>6.8279113699999991E-2</v>
      </c>
      <c r="AB258" s="25">
        <v>1.91E-3</v>
      </c>
      <c r="AC258" s="25">
        <f t="shared" si="63"/>
        <v>9.5500000000000001E-4</v>
      </c>
    </row>
    <row r="259" spans="1:29" s="15" customFormat="1">
      <c r="A259" s="18">
        <v>507</v>
      </c>
      <c r="B259" s="25">
        <v>-4.0000000000000003E-5</v>
      </c>
      <c r="C259" s="25">
        <v>3.8300000000000001E-3</v>
      </c>
      <c r="D259" s="25">
        <f t="shared" ref="D259:D322" si="64">C259-AC259</f>
        <v>2.9850000000000002E-3</v>
      </c>
      <c r="E259" s="25"/>
      <c r="F259" s="25">
        <f t="shared" ref="F259:F322" si="65">D259-0.000874909999999999</f>
        <v>2.1100900000000011E-3</v>
      </c>
      <c r="G259" s="25">
        <f t="shared" ref="G259:G322" si="66">F259*23.03</f>
        <v>4.8595372700000028E-2</v>
      </c>
      <c r="H259" s="25">
        <v>4.5100000000000001E-3</v>
      </c>
      <c r="I259" s="25">
        <f t="shared" ref="I259:I322" si="67">H259-AC259</f>
        <v>3.6650000000000003E-3</v>
      </c>
      <c r="J259" s="25"/>
      <c r="K259" s="25">
        <f t="shared" ref="K259:K322" si="68">I259-0.00138821</f>
        <v>2.2767900000000003E-3</v>
      </c>
      <c r="L259" s="25">
        <f t="shared" ref="L259:L322" si="69">K259*23.03</f>
        <v>5.2434473700000012E-2</v>
      </c>
      <c r="M259" s="25">
        <v>5.6499999999999996E-3</v>
      </c>
      <c r="N259" s="25">
        <f t="shared" ref="N259:N322" si="70">M259-AC259</f>
        <v>4.8049999999999994E-3</v>
      </c>
      <c r="O259" s="25"/>
      <c r="P259" s="25">
        <f t="shared" ref="P259:P322" si="71">N259-0.00239041</f>
        <v>2.4145899999999994E-3</v>
      </c>
      <c r="Q259" s="25">
        <f t="shared" ref="Q259:Q322" si="72">P259*23.03</f>
        <v>5.5608007699999989E-2</v>
      </c>
      <c r="R259" s="25">
        <v>5.9300000000000004E-3</v>
      </c>
      <c r="S259" s="25">
        <f t="shared" ref="S259:S322" si="73">R259-AC259</f>
        <v>5.0850000000000001E-3</v>
      </c>
      <c r="T259" s="25"/>
      <c r="U259" s="25">
        <f t="shared" ref="U259:U322" si="74">S259-0.00206001</f>
        <v>3.02499E-3</v>
      </c>
      <c r="V259" s="25">
        <f t="shared" ref="V259:V322" si="75">U259*23.03</f>
        <v>6.9665519699999998E-2</v>
      </c>
      <c r="W259" s="25">
        <v>7.4900000000000001E-3</v>
      </c>
      <c r="X259" s="25">
        <f t="shared" ref="X259:X322" si="76">W259-AC259</f>
        <v>6.6449999999999999E-3</v>
      </c>
      <c r="Y259" s="25"/>
      <c r="Z259" s="25">
        <f t="shared" ref="Z259:Z322" si="77">X259-0.00353021</f>
        <v>3.1147899999999997E-3</v>
      </c>
      <c r="AA259" s="25">
        <f t="shared" ref="AA259:AA322" si="78">Z259*23.03</f>
        <v>7.173361369999999E-2</v>
      </c>
      <c r="AB259" s="25">
        <v>1.73E-3</v>
      </c>
      <c r="AC259" s="25">
        <f t="shared" ref="AC259:AC322" si="79">(B259+AB259)/2</f>
        <v>8.4499999999999994E-4</v>
      </c>
    </row>
    <row r="260" spans="1:29" s="15" customFormat="1">
      <c r="A260" s="18">
        <v>508</v>
      </c>
      <c r="B260" s="25">
        <v>-1.4999999999999999E-4</v>
      </c>
      <c r="C260" s="25">
        <v>3.8700000000000002E-3</v>
      </c>
      <c r="D260" s="25">
        <f t="shared" si="64"/>
        <v>3.1000000000000003E-3</v>
      </c>
      <c r="E260" s="25"/>
      <c r="F260" s="25">
        <f t="shared" si="65"/>
        <v>2.2250900000000012E-3</v>
      </c>
      <c r="G260" s="25">
        <f t="shared" si="66"/>
        <v>5.1243822700000032E-2</v>
      </c>
      <c r="H260" s="25">
        <v>4.5199999999999997E-3</v>
      </c>
      <c r="I260" s="25">
        <f t="shared" si="67"/>
        <v>3.7499999999999999E-3</v>
      </c>
      <c r="J260" s="25"/>
      <c r="K260" s="25">
        <f t="shared" si="68"/>
        <v>2.3617899999999999E-3</v>
      </c>
      <c r="L260" s="25">
        <f t="shared" si="69"/>
        <v>5.43920237E-2</v>
      </c>
      <c r="M260" s="25">
        <v>5.7000000000000002E-3</v>
      </c>
      <c r="N260" s="25">
        <f t="shared" si="70"/>
        <v>4.9300000000000004E-3</v>
      </c>
      <c r="O260" s="25"/>
      <c r="P260" s="25">
        <f t="shared" si="71"/>
        <v>2.5395900000000004E-3</v>
      </c>
      <c r="Q260" s="25">
        <f t="shared" si="72"/>
        <v>5.848675770000001E-2</v>
      </c>
      <c r="R260" s="25">
        <v>5.8300000000000001E-3</v>
      </c>
      <c r="S260" s="25">
        <f t="shared" si="73"/>
        <v>5.0600000000000003E-3</v>
      </c>
      <c r="T260" s="25"/>
      <c r="U260" s="25">
        <f t="shared" si="74"/>
        <v>2.9999900000000001E-3</v>
      </c>
      <c r="V260" s="25">
        <f t="shared" si="75"/>
        <v>6.9089769700000012E-2</v>
      </c>
      <c r="W260" s="25">
        <v>7.4599999999999996E-3</v>
      </c>
      <c r="X260" s="25">
        <f t="shared" si="76"/>
        <v>6.6899999999999998E-3</v>
      </c>
      <c r="Y260" s="25"/>
      <c r="Z260" s="25">
        <f t="shared" si="77"/>
        <v>3.1597899999999996E-3</v>
      </c>
      <c r="AA260" s="25">
        <f t="shared" si="78"/>
        <v>7.2769963699999995E-2</v>
      </c>
      <c r="AB260" s="25">
        <v>1.6900000000000001E-3</v>
      </c>
      <c r="AC260" s="25">
        <f t="shared" si="79"/>
        <v>7.7000000000000007E-4</v>
      </c>
    </row>
    <row r="261" spans="1:29" s="15" customFormat="1">
      <c r="A261" s="18">
        <v>509</v>
      </c>
      <c r="B261" s="25">
        <v>-1.1E-4</v>
      </c>
      <c r="C261" s="25">
        <v>3.7399999999999998E-3</v>
      </c>
      <c r="D261" s="25">
        <f t="shared" si="64"/>
        <v>2.9299999999999999E-3</v>
      </c>
      <c r="E261" s="25"/>
      <c r="F261" s="25">
        <f t="shared" si="65"/>
        <v>2.0550900000000007E-3</v>
      </c>
      <c r="G261" s="25">
        <f t="shared" si="66"/>
        <v>4.732872270000002E-2</v>
      </c>
      <c r="H261" s="25">
        <v>4.4799999999999996E-3</v>
      </c>
      <c r="I261" s="25">
        <f t="shared" si="67"/>
        <v>3.6699999999999997E-3</v>
      </c>
      <c r="J261" s="25"/>
      <c r="K261" s="25">
        <f t="shared" si="68"/>
        <v>2.2817899999999997E-3</v>
      </c>
      <c r="L261" s="25">
        <f t="shared" si="69"/>
        <v>5.2549623699999992E-2</v>
      </c>
      <c r="M261" s="25">
        <v>5.6699999999999997E-3</v>
      </c>
      <c r="N261" s="25">
        <f t="shared" si="70"/>
        <v>4.8599999999999997E-3</v>
      </c>
      <c r="O261" s="25"/>
      <c r="P261" s="25">
        <f t="shared" si="71"/>
        <v>2.4695899999999998E-3</v>
      </c>
      <c r="Q261" s="25">
        <f t="shared" si="72"/>
        <v>5.6874657699999998E-2</v>
      </c>
      <c r="R261" s="25">
        <v>5.7299999999999999E-3</v>
      </c>
      <c r="S261" s="25">
        <f t="shared" si="73"/>
        <v>4.9199999999999999E-3</v>
      </c>
      <c r="T261" s="25"/>
      <c r="U261" s="25">
        <f t="shared" si="74"/>
        <v>2.8599899999999998E-3</v>
      </c>
      <c r="V261" s="25">
        <f t="shared" si="75"/>
        <v>6.5865569700000001E-2</v>
      </c>
      <c r="W261" s="25">
        <v>7.3800000000000003E-3</v>
      </c>
      <c r="X261" s="25">
        <f t="shared" si="76"/>
        <v>6.5700000000000003E-3</v>
      </c>
      <c r="Y261" s="25"/>
      <c r="Z261" s="25">
        <f t="shared" si="77"/>
        <v>3.0397900000000001E-3</v>
      </c>
      <c r="AA261" s="25">
        <f t="shared" si="78"/>
        <v>7.0006363700000004E-2</v>
      </c>
      <c r="AB261" s="25">
        <v>1.73E-3</v>
      </c>
      <c r="AC261" s="25">
        <f t="shared" si="79"/>
        <v>8.0999999999999996E-4</v>
      </c>
    </row>
    <row r="262" spans="1:29" s="15" customFormat="1">
      <c r="A262" s="18">
        <v>510</v>
      </c>
      <c r="B262" s="25">
        <v>-5.0000000000000002E-5</v>
      </c>
      <c r="C262" s="25">
        <v>3.82E-3</v>
      </c>
      <c r="D262" s="25">
        <f t="shared" si="64"/>
        <v>2.97E-3</v>
      </c>
      <c r="E262" s="25"/>
      <c r="F262" s="25">
        <f t="shared" si="65"/>
        <v>2.0950900000000008E-3</v>
      </c>
      <c r="G262" s="25">
        <f t="shared" si="66"/>
        <v>4.8249922700000024E-2</v>
      </c>
      <c r="H262" s="25">
        <v>4.4600000000000004E-3</v>
      </c>
      <c r="I262" s="25">
        <f t="shared" si="67"/>
        <v>3.6100000000000004E-3</v>
      </c>
      <c r="J262" s="25"/>
      <c r="K262" s="25">
        <f t="shared" si="68"/>
        <v>2.2217900000000004E-3</v>
      </c>
      <c r="L262" s="25">
        <f t="shared" si="69"/>
        <v>5.1167823700000011E-2</v>
      </c>
      <c r="M262" s="25">
        <v>5.7999999999999996E-3</v>
      </c>
      <c r="N262" s="25">
        <f t="shared" si="70"/>
        <v>4.9499999999999995E-3</v>
      </c>
      <c r="O262" s="25"/>
      <c r="P262" s="25">
        <f t="shared" si="71"/>
        <v>2.5595899999999996E-3</v>
      </c>
      <c r="Q262" s="25">
        <f t="shared" si="72"/>
        <v>5.8947357699999994E-2</v>
      </c>
      <c r="R262" s="25">
        <v>5.7499999999999999E-3</v>
      </c>
      <c r="S262" s="25">
        <f t="shared" si="73"/>
        <v>4.8999999999999998E-3</v>
      </c>
      <c r="T262" s="25"/>
      <c r="U262" s="25">
        <f t="shared" si="74"/>
        <v>2.8399899999999997E-3</v>
      </c>
      <c r="V262" s="25">
        <f t="shared" si="75"/>
        <v>6.5404969699999996E-2</v>
      </c>
      <c r="W262" s="25">
        <v>7.3899999999999999E-3</v>
      </c>
      <c r="X262" s="25">
        <f t="shared" si="76"/>
        <v>6.5399999999999998E-3</v>
      </c>
      <c r="Y262" s="25"/>
      <c r="Z262" s="25">
        <f t="shared" si="77"/>
        <v>3.0097899999999996E-3</v>
      </c>
      <c r="AA262" s="25">
        <f t="shared" si="78"/>
        <v>6.9315463699999996E-2</v>
      </c>
      <c r="AB262" s="25">
        <v>1.75E-3</v>
      </c>
      <c r="AC262" s="25">
        <f t="shared" si="79"/>
        <v>8.5000000000000006E-4</v>
      </c>
    </row>
    <row r="263" spans="1:29" s="15" customFormat="1">
      <c r="A263" s="18">
        <v>511</v>
      </c>
      <c r="B263" s="25">
        <v>0</v>
      </c>
      <c r="C263" s="25">
        <v>3.7699999999999999E-3</v>
      </c>
      <c r="D263" s="25">
        <f t="shared" si="64"/>
        <v>2.8599999999999997E-3</v>
      </c>
      <c r="E263" s="25"/>
      <c r="F263" s="25">
        <f t="shared" si="65"/>
        <v>1.9850900000000006E-3</v>
      </c>
      <c r="G263" s="25">
        <f t="shared" si="66"/>
        <v>4.5716622700000015E-2</v>
      </c>
      <c r="H263" s="25">
        <v>4.47E-3</v>
      </c>
      <c r="I263" s="25">
        <f t="shared" si="67"/>
        <v>3.5599999999999998E-3</v>
      </c>
      <c r="J263" s="25"/>
      <c r="K263" s="25">
        <f t="shared" si="68"/>
        <v>2.1717899999999998E-3</v>
      </c>
      <c r="L263" s="25">
        <f t="shared" si="69"/>
        <v>5.0016323699999997E-2</v>
      </c>
      <c r="M263" s="25">
        <v>5.6800000000000002E-3</v>
      </c>
      <c r="N263" s="25">
        <f t="shared" si="70"/>
        <v>4.7699999999999999E-3</v>
      </c>
      <c r="O263" s="25"/>
      <c r="P263" s="25">
        <f t="shared" si="71"/>
        <v>2.37959E-3</v>
      </c>
      <c r="Q263" s="25">
        <f t="shared" si="72"/>
        <v>5.4801957700000001E-2</v>
      </c>
      <c r="R263" s="25">
        <v>5.7800000000000004E-3</v>
      </c>
      <c r="S263" s="25">
        <f t="shared" si="73"/>
        <v>4.8700000000000002E-3</v>
      </c>
      <c r="T263" s="25"/>
      <c r="U263" s="25">
        <f t="shared" si="74"/>
        <v>2.8099900000000001E-3</v>
      </c>
      <c r="V263" s="25">
        <f t="shared" si="75"/>
        <v>6.4714069700000001E-2</v>
      </c>
      <c r="W263" s="25">
        <v>7.28E-3</v>
      </c>
      <c r="X263" s="25">
        <f t="shared" si="76"/>
        <v>6.3699999999999998E-3</v>
      </c>
      <c r="Y263" s="25"/>
      <c r="Z263" s="25">
        <f t="shared" si="77"/>
        <v>2.8397899999999996E-3</v>
      </c>
      <c r="AA263" s="25">
        <f t="shared" si="78"/>
        <v>6.5400363699999992E-2</v>
      </c>
      <c r="AB263" s="25">
        <v>1.82E-3</v>
      </c>
      <c r="AC263" s="25">
        <f t="shared" si="79"/>
        <v>9.1E-4</v>
      </c>
    </row>
    <row r="264" spans="1:29" s="15" customFormat="1">
      <c r="A264" s="18">
        <v>512</v>
      </c>
      <c r="B264" s="25">
        <v>-1.2999999999999999E-4</v>
      </c>
      <c r="C264" s="25">
        <v>3.6700000000000001E-3</v>
      </c>
      <c r="D264" s="25">
        <f t="shared" si="64"/>
        <v>2.885E-3</v>
      </c>
      <c r="E264" s="25"/>
      <c r="F264" s="25">
        <f t="shared" si="65"/>
        <v>2.0100900000000008E-3</v>
      </c>
      <c r="G264" s="25">
        <f t="shared" si="66"/>
        <v>4.6292372700000022E-2</v>
      </c>
      <c r="H264" s="25">
        <v>4.28E-3</v>
      </c>
      <c r="I264" s="25">
        <f t="shared" si="67"/>
        <v>3.4949999999999998E-3</v>
      </c>
      <c r="J264" s="25"/>
      <c r="K264" s="25">
        <f t="shared" si="68"/>
        <v>2.1067899999999999E-3</v>
      </c>
      <c r="L264" s="25">
        <f t="shared" si="69"/>
        <v>4.85193737E-2</v>
      </c>
      <c r="M264" s="25">
        <v>5.5100000000000001E-3</v>
      </c>
      <c r="N264" s="25">
        <f t="shared" si="70"/>
        <v>4.725E-3</v>
      </c>
      <c r="O264" s="25"/>
      <c r="P264" s="25">
        <f t="shared" si="71"/>
        <v>2.3345900000000001E-3</v>
      </c>
      <c r="Q264" s="25">
        <f t="shared" si="72"/>
        <v>5.3765607700000002E-2</v>
      </c>
      <c r="R264" s="25">
        <v>5.5900000000000004E-3</v>
      </c>
      <c r="S264" s="25">
        <f t="shared" si="73"/>
        <v>4.8050000000000002E-3</v>
      </c>
      <c r="T264" s="25"/>
      <c r="U264" s="25">
        <f t="shared" si="74"/>
        <v>2.7449900000000001E-3</v>
      </c>
      <c r="V264" s="25">
        <f t="shared" si="75"/>
        <v>6.3217119700000005E-2</v>
      </c>
      <c r="W264" s="25">
        <v>7.1700000000000002E-3</v>
      </c>
      <c r="X264" s="25">
        <f t="shared" si="76"/>
        <v>6.3850000000000001E-3</v>
      </c>
      <c r="Y264" s="25"/>
      <c r="Z264" s="25">
        <f t="shared" si="77"/>
        <v>2.8547899999999998E-3</v>
      </c>
      <c r="AA264" s="25">
        <f t="shared" si="78"/>
        <v>6.5745813700000003E-2</v>
      </c>
      <c r="AB264" s="25">
        <v>1.6999999999999999E-3</v>
      </c>
      <c r="AC264" s="25">
        <f t="shared" si="79"/>
        <v>7.85E-4</v>
      </c>
    </row>
    <row r="265" spans="1:29" s="15" customFormat="1">
      <c r="A265" s="18">
        <v>513</v>
      </c>
      <c r="B265" s="25">
        <v>1.0000000000000001E-5</v>
      </c>
      <c r="C265" s="25">
        <v>3.6700000000000001E-3</v>
      </c>
      <c r="D265" s="25">
        <f t="shared" si="64"/>
        <v>2.7600000000000003E-3</v>
      </c>
      <c r="E265" s="25"/>
      <c r="F265" s="25">
        <f t="shared" si="65"/>
        <v>1.8850900000000012E-3</v>
      </c>
      <c r="G265" s="25">
        <f t="shared" si="66"/>
        <v>4.3413622700000029E-2</v>
      </c>
      <c r="H265" s="25">
        <v>4.2300000000000003E-3</v>
      </c>
      <c r="I265" s="25">
        <f t="shared" si="67"/>
        <v>3.32E-3</v>
      </c>
      <c r="J265" s="25"/>
      <c r="K265" s="25">
        <f t="shared" si="68"/>
        <v>1.9317900000000001E-3</v>
      </c>
      <c r="L265" s="25">
        <f t="shared" si="69"/>
        <v>4.4489123700000001E-2</v>
      </c>
      <c r="M265" s="25">
        <v>5.5700000000000003E-3</v>
      </c>
      <c r="N265" s="25">
        <f t="shared" si="70"/>
        <v>4.6600000000000001E-3</v>
      </c>
      <c r="O265" s="25"/>
      <c r="P265" s="25">
        <f t="shared" si="71"/>
        <v>2.2695900000000001E-3</v>
      </c>
      <c r="Q265" s="25">
        <f t="shared" si="72"/>
        <v>5.2268657700000005E-2</v>
      </c>
      <c r="R265" s="25">
        <v>5.5799999999999999E-3</v>
      </c>
      <c r="S265" s="25">
        <f t="shared" si="73"/>
        <v>4.6699999999999997E-3</v>
      </c>
      <c r="T265" s="25"/>
      <c r="U265" s="25">
        <f t="shared" si="74"/>
        <v>2.6099899999999995E-3</v>
      </c>
      <c r="V265" s="25">
        <f t="shared" si="75"/>
        <v>6.0108069699999996E-2</v>
      </c>
      <c r="W265" s="25">
        <v>7.1599999999999997E-3</v>
      </c>
      <c r="X265" s="25">
        <f t="shared" si="76"/>
        <v>6.2499999999999995E-3</v>
      </c>
      <c r="Y265" s="25"/>
      <c r="Z265" s="25">
        <f t="shared" si="77"/>
        <v>2.7197899999999993E-3</v>
      </c>
      <c r="AA265" s="25">
        <f t="shared" si="78"/>
        <v>6.2636763699999987E-2</v>
      </c>
      <c r="AB265" s="25">
        <v>1.81E-3</v>
      </c>
      <c r="AC265" s="25">
        <f t="shared" si="79"/>
        <v>9.1E-4</v>
      </c>
    </row>
    <row r="266" spans="1:29" s="15" customFormat="1">
      <c r="A266" s="18">
        <v>514</v>
      </c>
      <c r="B266" s="25">
        <v>-4.0000000000000003E-5</v>
      </c>
      <c r="C266" s="25">
        <v>3.62E-3</v>
      </c>
      <c r="D266" s="25">
        <f t="shared" si="64"/>
        <v>2.7550000000000001E-3</v>
      </c>
      <c r="E266" s="25"/>
      <c r="F266" s="25">
        <f t="shared" si="65"/>
        <v>1.8800900000000009E-3</v>
      </c>
      <c r="G266" s="25">
        <f t="shared" si="66"/>
        <v>4.3298472700000021E-2</v>
      </c>
      <c r="H266" s="25">
        <v>4.3E-3</v>
      </c>
      <c r="I266" s="25">
        <f t="shared" si="67"/>
        <v>3.4350000000000001E-3</v>
      </c>
      <c r="J266" s="25"/>
      <c r="K266" s="25">
        <f t="shared" si="68"/>
        <v>2.0467900000000002E-3</v>
      </c>
      <c r="L266" s="25">
        <f t="shared" si="69"/>
        <v>4.7137573700000004E-2</v>
      </c>
      <c r="M266" s="25">
        <v>5.5500000000000002E-3</v>
      </c>
      <c r="N266" s="25">
        <f t="shared" si="70"/>
        <v>4.6849999999999999E-3</v>
      </c>
      <c r="O266" s="25"/>
      <c r="P266" s="25">
        <f t="shared" si="71"/>
        <v>2.29459E-3</v>
      </c>
      <c r="Q266" s="25">
        <f t="shared" si="72"/>
        <v>5.2844407700000005E-2</v>
      </c>
      <c r="R266" s="25">
        <v>5.6299999999999996E-3</v>
      </c>
      <c r="S266" s="25">
        <f t="shared" si="73"/>
        <v>4.7649999999999993E-3</v>
      </c>
      <c r="T266" s="25"/>
      <c r="U266" s="25">
        <f t="shared" si="74"/>
        <v>2.7049899999999991E-3</v>
      </c>
      <c r="V266" s="25">
        <f t="shared" si="75"/>
        <v>6.229591969999998E-2</v>
      </c>
      <c r="W266" s="25">
        <v>7.1900000000000002E-3</v>
      </c>
      <c r="X266" s="25">
        <f t="shared" si="76"/>
        <v>6.3249999999999999E-3</v>
      </c>
      <c r="Y266" s="25"/>
      <c r="Z266" s="25">
        <f t="shared" si="77"/>
        <v>2.7947899999999997E-3</v>
      </c>
      <c r="AA266" s="25">
        <f t="shared" si="78"/>
        <v>6.43640137E-2</v>
      </c>
      <c r="AB266" s="25">
        <v>1.7700000000000001E-3</v>
      </c>
      <c r="AC266" s="25">
        <f t="shared" si="79"/>
        <v>8.6499999999999999E-4</v>
      </c>
    </row>
    <row r="267" spans="1:29" s="15" customFormat="1">
      <c r="A267" s="18">
        <v>515</v>
      </c>
      <c r="B267" s="25">
        <v>-5.0000000000000002E-5</v>
      </c>
      <c r="C267" s="25">
        <v>3.7000000000000002E-3</v>
      </c>
      <c r="D267" s="25">
        <f t="shared" si="64"/>
        <v>2.8250000000000003E-3</v>
      </c>
      <c r="E267" s="25"/>
      <c r="F267" s="25">
        <f t="shared" si="65"/>
        <v>1.9500900000000011E-3</v>
      </c>
      <c r="G267" s="25">
        <f t="shared" si="66"/>
        <v>4.4910572700000026E-2</v>
      </c>
      <c r="H267" s="25">
        <v>4.3099999999999996E-3</v>
      </c>
      <c r="I267" s="25">
        <f t="shared" si="67"/>
        <v>3.4349999999999997E-3</v>
      </c>
      <c r="J267" s="25"/>
      <c r="K267" s="25">
        <f t="shared" si="68"/>
        <v>2.0467899999999997E-3</v>
      </c>
      <c r="L267" s="25">
        <f t="shared" si="69"/>
        <v>4.7137573699999998E-2</v>
      </c>
      <c r="M267" s="25">
        <v>5.5100000000000001E-3</v>
      </c>
      <c r="N267" s="25">
        <f t="shared" si="70"/>
        <v>4.6350000000000002E-3</v>
      </c>
      <c r="O267" s="25"/>
      <c r="P267" s="25">
        <f t="shared" si="71"/>
        <v>2.2445900000000003E-3</v>
      </c>
      <c r="Q267" s="25">
        <f t="shared" si="72"/>
        <v>5.1692907700000013E-2</v>
      </c>
      <c r="R267" s="25">
        <v>5.64E-3</v>
      </c>
      <c r="S267" s="25">
        <f t="shared" si="73"/>
        <v>4.7650000000000001E-3</v>
      </c>
      <c r="T267" s="25"/>
      <c r="U267" s="25">
        <f t="shared" si="74"/>
        <v>2.70499E-3</v>
      </c>
      <c r="V267" s="25">
        <f t="shared" si="75"/>
        <v>6.2295919700000001E-2</v>
      </c>
      <c r="W267" s="25">
        <v>7.1599999999999997E-3</v>
      </c>
      <c r="X267" s="25">
        <f t="shared" si="76"/>
        <v>6.2849999999999998E-3</v>
      </c>
      <c r="Y267" s="25"/>
      <c r="Z267" s="25">
        <f t="shared" si="77"/>
        <v>2.7547899999999996E-3</v>
      </c>
      <c r="AA267" s="25">
        <f t="shared" si="78"/>
        <v>6.3442813699999989E-2</v>
      </c>
      <c r="AB267" s="25">
        <v>1.8E-3</v>
      </c>
      <c r="AC267" s="25">
        <f t="shared" si="79"/>
        <v>8.7500000000000002E-4</v>
      </c>
    </row>
    <row r="268" spans="1:29" s="15" customFormat="1">
      <c r="A268" s="18">
        <v>516</v>
      </c>
      <c r="B268" s="25">
        <v>-1.0000000000000001E-5</v>
      </c>
      <c r="C268" s="25">
        <v>3.6900000000000001E-3</v>
      </c>
      <c r="D268" s="25">
        <f t="shared" si="64"/>
        <v>2.7300000000000002E-3</v>
      </c>
      <c r="E268" s="25"/>
      <c r="F268" s="25">
        <f t="shared" si="65"/>
        <v>1.8550900000000011E-3</v>
      </c>
      <c r="G268" s="25">
        <f t="shared" si="66"/>
        <v>4.2722722700000028E-2</v>
      </c>
      <c r="H268" s="25">
        <v>4.2500000000000003E-3</v>
      </c>
      <c r="I268" s="25">
        <f t="shared" si="67"/>
        <v>3.2900000000000004E-3</v>
      </c>
      <c r="J268" s="25"/>
      <c r="K268" s="25">
        <f t="shared" si="68"/>
        <v>1.9017900000000004E-3</v>
      </c>
      <c r="L268" s="25">
        <f t="shared" si="69"/>
        <v>4.3798223700000014E-2</v>
      </c>
      <c r="M268" s="25">
        <v>5.4999999999999997E-3</v>
      </c>
      <c r="N268" s="25">
        <f t="shared" si="70"/>
        <v>4.5399999999999998E-3</v>
      </c>
      <c r="O268" s="25"/>
      <c r="P268" s="25">
        <f t="shared" si="71"/>
        <v>2.1495899999999998E-3</v>
      </c>
      <c r="Q268" s="25">
        <f t="shared" si="72"/>
        <v>4.9505057700000001E-2</v>
      </c>
      <c r="R268" s="25">
        <v>5.5399999999999998E-3</v>
      </c>
      <c r="S268" s="25">
        <f t="shared" si="73"/>
        <v>4.5799999999999999E-3</v>
      </c>
      <c r="T268" s="25"/>
      <c r="U268" s="25">
        <f t="shared" si="74"/>
        <v>2.5199899999999997E-3</v>
      </c>
      <c r="V268" s="25">
        <f t="shared" si="75"/>
        <v>5.8035369699999999E-2</v>
      </c>
      <c r="W268" s="25">
        <v>7.11E-3</v>
      </c>
      <c r="X268" s="25">
        <f t="shared" si="76"/>
        <v>6.1500000000000001E-3</v>
      </c>
      <c r="Y268" s="25"/>
      <c r="Z268" s="25">
        <f t="shared" si="77"/>
        <v>2.6197899999999999E-3</v>
      </c>
      <c r="AA268" s="25">
        <f t="shared" si="78"/>
        <v>6.0333763700000001E-2</v>
      </c>
      <c r="AB268" s="25">
        <v>1.9300000000000001E-3</v>
      </c>
      <c r="AC268" s="25">
        <f t="shared" si="79"/>
        <v>9.6000000000000002E-4</v>
      </c>
    </row>
    <row r="269" spans="1:29" s="15" customFormat="1">
      <c r="A269" s="18">
        <v>517</v>
      </c>
      <c r="B269" s="25">
        <v>1.2999999999999999E-4</v>
      </c>
      <c r="C269" s="25">
        <v>3.5400000000000002E-3</v>
      </c>
      <c r="D269" s="25">
        <f t="shared" si="64"/>
        <v>2.5300000000000001E-3</v>
      </c>
      <c r="E269" s="25"/>
      <c r="F269" s="25">
        <f t="shared" si="65"/>
        <v>1.655090000000001E-3</v>
      </c>
      <c r="G269" s="25">
        <f t="shared" si="66"/>
        <v>3.8116722700000022E-2</v>
      </c>
      <c r="H269" s="25">
        <v>4.2199999999999998E-3</v>
      </c>
      <c r="I269" s="25">
        <f t="shared" si="67"/>
        <v>3.2099999999999997E-3</v>
      </c>
      <c r="J269" s="25"/>
      <c r="K269" s="25">
        <f t="shared" si="68"/>
        <v>1.8217899999999998E-3</v>
      </c>
      <c r="L269" s="25">
        <f t="shared" si="69"/>
        <v>4.1955823699999999E-2</v>
      </c>
      <c r="M269" s="25">
        <v>5.4999999999999997E-3</v>
      </c>
      <c r="N269" s="25">
        <f t="shared" si="70"/>
        <v>4.4899999999999992E-3</v>
      </c>
      <c r="O269" s="25"/>
      <c r="P269" s="25">
        <f t="shared" si="71"/>
        <v>2.0995899999999993E-3</v>
      </c>
      <c r="Q269" s="25">
        <f t="shared" si="72"/>
        <v>4.8353557699999987E-2</v>
      </c>
      <c r="R269" s="25">
        <v>5.4599999999999996E-3</v>
      </c>
      <c r="S269" s="25">
        <f t="shared" si="73"/>
        <v>4.4499999999999991E-3</v>
      </c>
      <c r="T269" s="25"/>
      <c r="U269" s="25">
        <f t="shared" si="74"/>
        <v>2.389989999999999E-3</v>
      </c>
      <c r="V269" s="25">
        <f t="shared" si="75"/>
        <v>5.5041469699999977E-2</v>
      </c>
      <c r="W269" s="25">
        <v>7.0699999999999999E-3</v>
      </c>
      <c r="X269" s="25">
        <f t="shared" si="76"/>
        <v>6.0599999999999994E-3</v>
      </c>
      <c r="Y269" s="25"/>
      <c r="Z269" s="25">
        <f t="shared" si="77"/>
        <v>2.5297899999999992E-3</v>
      </c>
      <c r="AA269" s="25">
        <f t="shared" si="78"/>
        <v>5.8261063699999983E-2</v>
      </c>
      <c r="AB269" s="25">
        <v>1.89E-3</v>
      </c>
      <c r="AC269" s="25">
        <f t="shared" si="79"/>
        <v>1.01E-3</v>
      </c>
    </row>
    <row r="270" spans="1:29" s="15" customFormat="1">
      <c r="A270" s="18">
        <v>518</v>
      </c>
      <c r="B270" s="25">
        <v>0</v>
      </c>
      <c r="C270" s="25">
        <v>3.82E-3</v>
      </c>
      <c r="D270" s="25">
        <f t="shared" si="64"/>
        <v>2.9250000000000001E-3</v>
      </c>
      <c r="E270" s="25"/>
      <c r="F270" s="25">
        <f t="shared" si="65"/>
        <v>2.0500900000000009E-3</v>
      </c>
      <c r="G270" s="25">
        <f t="shared" si="66"/>
        <v>4.7213572700000025E-2</v>
      </c>
      <c r="H270" s="25">
        <v>4.2599999999999999E-3</v>
      </c>
      <c r="I270" s="25">
        <f t="shared" si="67"/>
        <v>3.3649999999999999E-3</v>
      </c>
      <c r="J270" s="25"/>
      <c r="K270" s="25">
        <f t="shared" si="68"/>
        <v>1.97679E-3</v>
      </c>
      <c r="L270" s="25">
        <f t="shared" si="69"/>
        <v>4.5525473699999999E-2</v>
      </c>
      <c r="M270" s="25">
        <v>5.5700000000000003E-3</v>
      </c>
      <c r="N270" s="25">
        <f t="shared" si="70"/>
        <v>4.6750000000000003E-3</v>
      </c>
      <c r="O270" s="25"/>
      <c r="P270" s="25">
        <f t="shared" si="71"/>
        <v>2.2845900000000004E-3</v>
      </c>
      <c r="Q270" s="25">
        <f t="shared" si="72"/>
        <v>5.261410770000001E-2</v>
      </c>
      <c r="R270" s="25">
        <v>5.5900000000000004E-3</v>
      </c>
      <c r="S270" s="25">
        <f t="shared" si="73"/>
        <v>4.6950000000000004E-3</v>
      </c>
      <c r="T270" s="25"/>
      <c r="U270" s="25">
        <f t="shared" si="74"/>
        <v>2.6349900000000002E-3</v>
      </c>
      <c r="V270" s="25">
        <f t="shared" si="75"/>
        <v>6.0683819700000009E-2</v>
      </c>
      <c r="W270" s="25">
        <v>7.1700000000000002E-3</v>
      </c>
      <c r="X270" s="25">
        <f t="shared" si="76"/>
        <v>6.2750000000000002E-3</v>
      </c>
      <c r="Y270" s="25"/>
      <c r="Z270" s="25">
        <f t="shared" si="77"/>
        <v>2.74479E-3</v>
      </c>
      <c r="AA270" s="25">
        <f t="shared" si="78"/>
        <v>6.32125137E-2</v>
      </c>
      <c r="AB270" s="25">
        <v>1.7899999999999999E-3</v>
      </c>
      <c r="AC270" s="25">
        <f t="shared" si="79"/>
        <v>8.9499999999999996E-4</v>
      </c>
    </row>
    <row r="271" spans="1:29" s="15" customFormat="1">
      <c r="A271" s="18">
        <v>519</v>
      </c>
      <c r="B271" s="25">
        <v>-8.0000000000000007E-5</v>
      </c>
      <c r="C271" s="25">
        <v>3.6099999999999999E-3</v>
      </c>
      <c r="D271" s="25">
        <f t="shared" si="64"/>
        <v>2.7599999999999999E-3</v>
      </c>
      <c r="E271" s="25"/>
      <c r="F271" s="25">
        <f t="shared" si="65"/>
        <v>1.8850900000000007E-3</v>
      </c>
      <c r="G271" s="25">
        <f t="shared" si="66"/>
        <v>4.3413622700000022E-2</v>
      </c>
      <c r="H271" s="25">
        <v>4.1599999999999996E-3</v>
      </c>
      <c r="I271" s="25">
        <f t="shared" si="67"/>
        <v>3.3099999999999996E-3</v>
      </c>
      <c r="J271" s="25"/>
      <c r="K271" s="25">
        <f t="shared" si="68"/>
        <v>1.9217899999999996E-3</v>
      </c>
      <c r="L271" s="25">
        <f t="shared" si="69"/>
        <v>4.4258823699999991E-2</v>
      </c>
      <c r="M271" s="25">
        <v>5.4799999999999996E-3</v>
      </c>
      <c r="N271" s="25">
        <f t="shared" si="70"/>
        <v>4.6299999999999996E-3</v>
      </c>
      <c r="O271" s="25"/>
      <c r="P271" s="25">
        <f t="shared" si="71"/>
        <v>2.2395899999999996E-3</v>
      </c>
      <c r="Q271" s="25">
        <f t="shared" si="72"/>
        <v>5.1577757699999997E-2</v>
      </c>
      <c r="R271" s="25">
        <v>5.5300000000000002E-3</v>
      </c>
      <c r="S271" s="25">
        <f t="shared" si="73"/>
        <v>4.6800000000000001E-3</v>
      </c>
      <c r="T271" s="25"/>
      <c r="U271" s="25">
        <f t="shared" si="74"/>
        <v>2.61999E-3</v>
      </c>
      <c r="V271" s="25">
        <f t="shared" si="75"/>
        <v>6.0338369700000005E-2</v>
      </c>
      <c r="W271" s="25">
        <v>6.9800000000000001E-3</v>
      </c>
      <c r="X271" s="25">
        <f t="shared" si="76"/>
        <v>6.13E-3</v>
      </c>
      <c r="Y271" s="25"/>
      <c r="Z271" s="25">
        <f t="shared" si="77"/>
        <v>2.5997899999999998E-3</v>
      </c>
      <c r="AA271" s="25">
        <f t="shared" si="78"/>
        <v>5.9873163699999996E-2</v>
      </c>
      <c r="AB271" s="25">
        <v>1.7799999999999999E-3</v>
      </c>
      <c r="AC271" s="25">
        <f t="shared" si="79"/>
        <v>8.4999999999999995E-4</v>
      </c>
    </row>
    <row r="272" spans="1:29" s="15" customFormat="1">
      <c r="A272" s="18">
        <v>520</v>
      </c>
      <c r="B272" s="25">
        <v>3.0000000000000001E-5</v>
      </c>
      <c r="C272" s="25">
        <v>3.5899999999999999E-3</v>
      </c>
      <c r="D272" s="25">
        <f t="shared" si="64"/>
        <v>2.6049999999999997E-3</v>
      </c>
      <c r="E272" s="25"/>
      <c r="F272" s="25">
        <f t="shared" si="65"/>
        <v>1.7300900000000005E-3</v>
      </c>
      <c r="G272" s="25">
        <f t="shared" si="66"/>
        <v>3.9843972700000015E-2</v>
      </c>
      <c r="H272" s="25">
        <v>4.0600000000000002E-3</v>
      </c>
      <c r="I272" s="25">
        <f t="shared" si="67"/>
        <v>3.0750000000000005E-3</v>
      </c>
      <c r="J272" s="25"/>
      <c r="K272" s="25">
        <f t="shared" si="68"/>
        <v>1.6867900000000005E-3</v>
      </c>
      <c r="L272" s="25">
        <f t="shared" si="69"/>
        <v>3.884677370000001E-2</v>
      </c>
      <c r="M272" s="25">
        <v>5.4999999999999997E-3</v>
      </c>
      <c r="N272" s="25">
        <f t="shared" si="70"/>
        <v>4.5149999999999999E-3</v>
      </c>
      <c r="O272" s="25"/>
      <c r="P272" s="25">
        <f t="shared" si="71"/>
        <v>2.12459E-3</v>
      </c>
      <c r="Q272" s="25">
        <f t="shared" si="72"/>
        <v>4.8929307700000001E-2</v>
      </c>
      <c r="R272" s="25">
        <v>5.4799999999999996E-3</v>
      </c>
      <c r="S272" s="25">
        <f t="shared" si="73"/>
        <v>4.4949999999999999E-3</v>
      </c>
      <c r="T272" s="25"/>
      <c r="U272" s="25">
        <f t="shared" si="74"/>
        <v>2.4349899999999997E-3</v>
      </c>
      <c r="V272" s="25">
        <f t="shared" si="75"/>
        <v>5.6077819699999996E-2</v>
      </c>
      <c r="W272" s="25">
        <v>7.0299999999999998E-3</v>
      </c>
      <c r="X272" s="25">
        <f t="shared" si="76"/>
        <v>6.045E-3</v>
      </c>
      <c r="Y272" s="25"/>
      <c r="Z272" s="25">
        <f t="shared" si="77"/>
        <v>2.5147899999999998E-3</v>
      </c>
      <c r="AA272" s="25">
        <f t="shared" si="78"/>
        <v>5.79156137E-2</v>
      </c>
      <c r="AB272" s="25">
        <v>1.9400000000000001E-3</v>
      </c>
      <c r="AC272" s="25">
        <f t="shared" si="79"/>
        <v>9.8499999999999998E-4</v>
      </c>
    </row>
    <row r="273" spans="1:29" s="15" customFormat="1">
      <c r="A273" s="18">
        <v>521</v>
      </c>
      <c r="B273" s="25">
        <v>1.0000000000000001E-5</v>
      </c>
      <c r="C273" s="25">
        <v>3.6600000000000001E-3</v>
      </c>
      <c r="D273" s="25">
        <f t="shared" si="64"/>
        <v>2.735E-3</v>
      </c>
      <c r="E273" s="25"/>
      <c r="F273" s="25">
        <f t="shared" si="65"/>
        <v>1.8600900000000009E-3</v>
      </c>
      <c r="G273" s="25">
        <f t="shared" si="66"/>
        <v>4.2837872700000022E-2</v>
      </c>
      <c r="H273" s="25">
        <v>4.2500000000000003E-3</v>
      </c>
      <c r="I273" s="25">
        <f t="shared" si="67"/>
        <v>3.3250000000000003E-3</v>
      </c>
      <c r="J273" s="25"/>
      <c r="K273" s="25">
        <f t="shared" si="68"/>
        <v>1.9367900000000003E-3</v>
      </c>
      <c r="L273" s="25">
        <f t="shared" si="69"/>
        <v>4.4604273700000009E-2</v>
      </c>
      <c r="M273" s="25">
        <v>5.5500000000000002E-3</v>
      </c>
      <c r="N273" s="25">
        <f t="shared" si="70"/>
        <v>4.6250000000000006E-3</v>
      </c>
      <c r="O273" s="25"/>
      <c r="P273" s="25">
        <f t="shared" si="71"/>
        <v>2.2345900000000007E-3</v>
      </c>
      <c r="Q273" s="25">
        <f t="shared" si="72"/>
        <v>5.1462607700000017E-2</v>
      </c>
      <c r="R273" s="25">
        <v>5.5700000000000003E-3</v>
      </c>
      <c r="S273" s="25">
        <f t="shared" si="73"/>
        <v>4.6449999999999998E-3</v>
      </c>
      <c r="T273" s="25"/>
      <c r="U273" s="25">
        <f t="shared" si="74"/>
        <v>2.5849899999999997E-3</v>
      </c>
      <c r="V273" s="25">
        <f t="shared" si="75"/>
        <v>5.9532319699999996E-2</v>
      </c>
      <c r="W273" s="25">
        <v>7.0299999999999998E-3</v>
      </c>
      <c r="X273" s="25">
        <f t="shared" si="76"/>
        <v>6.1049999999999993E-3</v>
      </c>
      <c r="Y273" s="25"/>
      <c r="Z273" s="25">
        <f t="shared" si="77"/>
        <v>2.5747899999999991E-3</v>
      </c>
      <c r="AA273" s="25">
        <f t="shared" si="78"/>
        <v>5.9297413699999982E-2</v>
      </c>
      <c r="AB273" s="25">
        <v>1.8400000000000001E-3</v>
      </c>
      <c r="AC273" s="25">
        <f t="shared" si="79"/>
        <v>9.2500000000000004E-4</v>
      </c>
    </row>
    <row r="274" spans="1:29" s="15" customFormat="1">
      <c r="A274" s="18">
        <v>522</v>
      </c>
      <c r="B274" s="25">
        <v>1E-4</v>
      </c>
      <c r="C274" s="25">
        <v>3.4399999999999999E-3</v>
      </c>
      <c r="D274" s="25">
        <f t="shared" si="64"/>
        <v>2.4450000000000001E-3</v>
      </c>
      <c r="E274" s="25"/>
      <c r="F274" s="25">
        <f t="shared" si="65"/>
        <v>1.570090000000001E-3</v>
      </c>
      <c r="G274" s="25">
        <f t="shared" si="66"/>
        <v>3.6159172700000027E-2</v>
      </c>
      <c r="H274" s="25">
        <v>4.1700000000000001E-3</v>
      </c>
      <c r="I274" s="25">
        <f t="shared" si="67"/>
        <v>3.1749999999999999E-3</v>
      </c>
      <c r="J274" s="25"/>
      <c r="K274" s="25">
        <f t="shared" si="68"/>
        <v>1.7867899999999999E-3</v>
      </c>
      <c r="L274" s="25">
        <f t="shared" si="69"/>
        <v>4.1149773700000003E-2</v>
      </c>
      <c r="M274" s="25">
        <v>5.3200000000000001E-3</v>
      </c>
      <c r="N274" s="25">
        <f t="shared" si="70"/>
        <v>4.3249999999999999E-3</v>
      </c>
      <c r="O274" s="25"/>
      <c r="P274" s="25">
        <f t="shared" si="71"/>
        <v>1.9345899999999999E-3</v>
      </c>
      <c r="Q274" s="25">
        <f t="shared" si="72"/>
        <v>4.4553607699999997E-2</v>
      </c>
      <c r="R274" s="25">
        <v>5.3600000000000002E-3</v>
      </c>
      <c r="S274" s="25">
        <f t="shared" si="73"/>
        <v>4.365E-3</v>
      </c>
      <c r="T274" s="25"/>
      <c r="U274" s="25">
        <f t="shared" si="74"/>
        <v>2.3049899999999998E-3</v>
      </c>
      <c r="V274" s="25">
        <f t="shared" si="75"/>
        <v>5.3083919699999996E-2</v>
      </c>
      <c r="W274" s="25">
        <v>6.9199999999999999E-3</v>
      </c>
      <c r="X274" s="25">
        <f t="shared" si="76"/>
        <v>5.9249999999999997E-3</v>
      </c>
      <c r="Y274" s="25"/>
      <c r="Z274" s="25">
        <f t="shared" si="77"/>
        <v>2.3947899999999995E-3</v>
      </c>
      <c r="AA274" s="25">
        <f t="shared" si="78"/>
        <v>5.5152013699999988E-2</v>
      </c>
      <c r="AB274" s="25">
        <v>1.89E-3</v>
      </c>
      <c r="AC274" s="25">
        <f t="shared" si="79"/>
        <v>9.9500000000000001E-4</v>
      </c>
    </row>
    <row r="275" spans="1:29" s="15" customFormat="1">
      <c r="A275" s="18">
        <v>523</v>
      </c>
      <c r="B275" s="25">
        <v>-6.8999999999999997E-5</v>
      </c>
      <c r="C275" s="25">
        <v>3.5200000000000001E-3</v>
      </c>
      <c r="D275" s="25">
        <f t="shared" si="64"/>
        <v>2.6245000000000001E-3</v>
      </c>
      <c r="E275" s="25"/>
      <c r="F275" s="25">
        <f t="shared" si="65"/>
        <v>1.749590000000001E-3</v>
      </c>
      <c r="G275" s="25">
        <f t="shared" si="66"/>
        <v>4.0293057700000023E-2</v>
      </c>
      <c r="H275" s="25">
        <v>4.0899999999999999E-3</v>
      </c>
      <c r="I275" s="25">
        <f t="shared" si="67"/>
        <v>3.1944999999999999E-3</v>
      </c>
      <c r="J275" s="25"/>
      <c r="K275" s="25">
        <f t="shared" si="68"/>
        <v>1.8062899999999999E-3</v>
      </c>
      <c r="L275" s="25">
        <f t="shared" si="69"/>
        <v>4.1598858699999998E-2</v>
      </c>
      <c r="M275" s="25">
        <v>5.3499999999999997E-3</v>
      </c>
      <c r="N275" s="25">
        <f t="shared" si="70"/>
        <v>4.4545000000000001E-3</v>
      </c>
      <c r="O275" s="25"/>
      <c r="P275" s="25">
        <f t="shared" si="71"/>
        <v>2.0640900000000002E-3</v>
      </c>
      <c r="Q275" s="25">
        <f t="shared" si="72"/>
        <v>4.7535992700000008E-2</v>
      </c>
      <c r="R275" s="25">
        <v>5.47E-3</v>
      </c>
      <c r="S275" s="25">
        <f t="shared" si="73"/>
        <v>4.5745000000000004E-3</v>
      </c>
      <c r="T275" s="25"/>
      <c r="U275" s="25">
        <f t="shared" si="74"/>
        <v>2.5144900000000003E-3</v>
      </c>
      <c r="V275" s="25">
        <f t="shared" si="75"/>
        <v>5.7908704700000008E-2</v>
      </c>
      <c r="W275" s="25">
        <v>6.8799999999999998E-3</v>
      </c>
      <c r="X275" s="25">
        <f t="shared" si="76"/>
        <v>5.9845000000000002E-3</v>
      </c>
      <c r="Y275" s="25"/>
      <c r="Z275" s="25">
        <f t="shared" si="77"/>
        <v>2.45429E-3</v>
      </c>
      <c r="AA275" s="25">
        <f t="shared" si="78"/>
        <v>5.6522298700000001E-2</v>
      </c>
      <c r="AB275" s="25">
        <v>1.8600000000000001E-3</v>
      </c>
      <c r="AC275" s="25">
        <f t="shared" si="79"/>
        <v>8.9550000000000003E-4</v>
      </c>
    </row>
    <row r="276" spans="1:29" s="15" customFormat="1">
      <c r="A276" s="18">
        <v>524</v>
      </c>
      <c r="B276" s="25">
        <v>-6.8999999999999997E-5</v>
      </c>
      <c r="C276" s="25">
        <v>3.7299999999999998E-3</v>
      </c>
      <c r="D276" s="25">
        <f t="shared" si="64"/>
        <v>2.8944999999999999E-3</v>
      </c>
      <c r="E276" s="25"/>
      <c r="F276" s="25">
        <f t="shared" si="65"/>
        <v>2.0195900000000008E-3</v>
      </c>
      <c r="G276" s="25">
        <f t="shared" si="66"/>
        <v>4.6511157700000021E-2</v>
      </c>
      <c r="H276" s="25">
        <v>4.1799999999999997E-3</v>
      </c>
      <c r="I276" s="25">
        <f t="shared" si="67"/>
        <v>3.3444999999999998E-3</v>
      </c>
      <c r="J276" s="25"/>
      <c r="K276" s="25">
        <f t="shared" si="68"/>
        <v>1.9562899999999999E-3</v>
      </c>
      <c r="L276" s="25">
        <f t="shared" si="69"/>
        <v>4.5053358699999997E-2</v>
      </c>
      <c r="M276" s="25">
        <v>5.3400000000000001E-3</v>
      </c>
      <c r="N276" s="25">
        <f t="shared" si="70"/>
        <v>4.5044999999999998E-3</v>
      </c>
      <c r="O276" s="25"/>
      <c r="P276" s="25">
        <f t="shared" si="71"/>
        <v>2.1140899999999999E-3</v>
      </c>
      <c r="Q276" s="25">
        <f t="shared" si="72"/>
        <v>4.8687492700000001E-2</v>
      </c>
      <c r="R276" s="25">
        <v>5.47E-3</v>
      </c>
      <c r="S276" s="25">
        <f t="shared" si="73"/>
        <v>4.6344999999999997E-3</v>
      </c>
      <c r="T276" s="25"/>
      <c r="U276" s="25">
        <f t="shared" si="74"/>
        <v>2.5744899999999996E-3</v>
      </c>
      <c r="V276" s="25">
        <f t="shared" si="75"/>
        <v>5.9290504699999996E-2</v>
      </c>
      <c r="W276" s="25">
        <v>7.0800000000000004E-3</v>
      </c>
      <c r="X276" s="25">
        <f t="shared" si="76"/>
        <v>6.2445000000000001E-3</v>
      </c>
      <c r="Y276" s="25"/>
      <c r="Z276" s="25">
        <f t="shared" si="77"/>
        <v>2.7142899999999998E-3</v>
      </c>
      <c r="AA276" s="25">
        <f t="shared" si="78"/>
        <v>6.2510098700000002E-2</v>
      </c>
      <c r="AB276" s="25">
        <v>1.74E-3</v>
      </c>
      <c r="AC276" s="25">
        <f t="shared" si="79"/>
        <v>8.3549999999999998E-4</v>
      </c>
    </row>
    <row r="277" spans="1:29" s="15" customFormat="1">
      <c r="A277" s="18">
        <v>525</v>
      </c>
      <c r="B277" s="25">
        <v>4.0000000000000003E-5</v>
      </c>
      <c r="C277" s="25">
        <v>3.5100000000000001E-3</v>
      </c>
      <c r="D277" s="25">
        <f t="shared" si="64"/>
        <v>2.5999999999999999E-3</v>
      </c>
      <c r="E277" s="25"/>
      <c r="F277" s="25">
        <f t="shared" si="65"/>
        <v>1.7250900000000007E-3</v>
      </c>
      <c r="G277" s="25">
        <f t="shared" si="66"/>
        <v>3.972882270000002E-2</v>
      </c>
      <c r="H277" s="25">
        <v>4.1399999999999996E-3</v>
      </c>
      <c r="I277" s="25">
        <f t="shared" si="67"/>
        <v>3.2299999999999994E-3</v>
      </c>
      <c r="J277" s="25"/>
      <c r="K277" s="25">
        <f t="shared" si="68"/>
        <v>1.8417899999999994E-3</v>
      </c>
      <c r="L277" s="25">
        <f t="shared" si="69"/>
        <v>4.241642369999999E-2</v>
      </c>
      <c r="M277" s="25">
        <v>5.3899999999999998E-3</v>
      </c>
      <c r="N277" s="25">
        <f t="shared" si="70"/>
        <v>4.4799999999999996E-3</v>
      </c>
      <c r="O277" s="25"/>
      <c r="P277" s="25">
        <f t="shared" si="71"/>
        <v>2.0895899999999997E-3</v>
      </c>
      <c r="Q277" s="25">
        <f t="shared" si="72"/>
        <v>4.8123257699999998E-2</v>
      </c>
      <c r="R277" s="25">
        <v>5.5199999999999997E-3</v>
      </c>
      <c r="S277" s="25">
        <f t="shared" si="73"/>
        <v>4.6099999999999995E-3</v>
      </c>
      <c r="T277" s="25"/>
      <c r="U277" s="25">
        <f t="shared" si="74"/>
        <v>2.5499899999999994E-3</v>
      </c>
      <c r="V277" s="25">
        <f t="shared" si="75"/>
        <v>5.8726269699999986E-2</v>
      </c>
      <c r="W277" s="25">
        <v>6.9300000000000004E-3</v>
      </c>
      <c r="X277" s="25">
        <f t="shared" si="76"/>
        <v>6.0200000000000002E-3</v>
      </c>
      <c r="Y277" s="25"/>
      <c r="Z277" s="25">
        <f t="shared" si="77"/>
        <v>2.48979E-3</v>
      </c>
      <c r="AA277" s="25">
        <f t="shared" si="78"/>
        <v>5.73398637E-2</v>
      </c>
      <c r="AB277" s="25">
        <v>1.7799999999999999E-3</v>
      </c>
      <c r="AC277" s="25">
        <f t="shared" si="79"/>
        <v>9.1E-4</v>
      </c>
    </row>
    <row r="278" spans="1:29" s="15" customFormat="1">
      <c r="A278" s="18">
        <v>526</v>
      </c>
      <c r="B278" s="25">
        <v>3.0000000000000001E-5</v>
      </c>
      <c r="C278" s="25">
        <v>3.5400000000000002E-3</v>
      </c>
      <c r="D278" s="25">
        <f t="shared" si="64"/>
        <v>2.4949999999999998E-3</v>
      </c>
      <c r="E278" s="25"/>
      <c r="F278" s="25">
        <f t="shared" si="65"/>
        <v>1.6200900000000007E-3</v>
      </c>
      <c r="G278" s="25">
        <f t="shared" si="66"/>
        <v>3.7310672700000019E-2</v>
      </c>
      <c r="H278" s="25">
        <v>4.1000000000000003E-3</v>
      </c>
      <c r="I278" s="25">
        <f t="shared" si="67"/>
        <v>3.0550000000000004E-3</v>
      </c>
      <c r="J278" s="25"/>
      <c r="K278" s="25">
        <f t="shared" si="68"/>
        <v>1.6667900000000005E-3</v>
      </c>
      <c r="L278" s="25">
        <f t="shared" si="69"/>
        <v>3.8386173700000012E-2</v>
      </c>
      <c r="M278" s="25">
        <v>5.3200000000000001E-3</v>
      </c>
      <c r="N278" s="25">
        <f t="shared" si="70"/>
        <v>4.2750000000000002E-3</v>
      </c>
      <c r="O278" s="25"/>
      <c r="P278" s="25">
        <f t="shared" si="71"/>
        <v>1.8845900000000002E-3</v>
      </c>
      <c r="Q278" s="25">
        <f t="shared" si="72"/>
        <v>4.3402107700000005E-2</v>
      </c>
      <c r="R278" s="25">
        <v>5.3800000000000002E-3</v>
      </c>
      <c r="S278" s="25">
        <f t="shared" si="73"/>
        <v>4.3350000000000003E-3</v>
      </c>
      <c r="T278" s="25"/>
      <c r="U278" s="25">
        <f t="shared" si="74"/>
        <v>2.2749900000000002E-3</v>
      </c>
      <c r="V278" s="25">
        <f t="shared" si="75"/>
        <v>5.2393019700000008E-2</v>
      </c>
      <c r="W278" s="25">
        <v>6.8100000000000001E-3</v>
      </c>
      <c r="X278" s="25">
        <f t="shared" si="76"/>
        <v>5.7650000000000002E-3</v>
      </c>
      <c r="Y278" s="25"/>
      <c r="Z278" s="25">
        <f t="shared" si="77"/>
        <v>2.23479E-3</v>
      </c>
      <c r="AA278" s="25">
        <f t="shared" si="78"/>
        <v>5.14672137E-2</v>
      </c>
      <c r="AB278" s="25">
        <v>2.0600000000000002E-3</v>
      </c>
      <c r="AC278" s="25">
        <f t="shared" si="79"/>
        <v>1.0450000000000001E-3</v>
      </c>
    </row>
    <row r="279" spans="1:29" s="15" customFormat="1">
      <c r="A279" s="18">
        <v>527</v>
      </c>
      <c r="B279" s="25">
        <v>-3.0000000000000001E-5</v>
      </c>
      <c r="C279" s="25">
        <v>3.46E-3</v>
      </c>
      <c r="D279" s="25">
        <f t="shared" si="64"/>
        <v>2.5700000000000002E-3</v>
      </c>
      <c r="E279" s="25"/>
      <c r="F279" s="25">
        <f t="shared" si="65"/>
        <v>1.6950900000000011E-3</v>
      </c>
      <c r="G279" s="25">
        <f t="shared" si="66"/>
        <v>3.9037922700000026E-2</v>
      </c>
      <c r="H279" s="25">
        <v>4.1700000000000001E-3</v>
      </c>
      <c r="I279" s="25">
        <f t="shared" si="67"/>
        <v>3.2799999999999999E-3</v>
      </c>
      <c r="J279" s="25"/>
      <c r="K279" s="25">
        <f t="shared" si="68"/>
        <v>1.89179E-3</v>
      </c>
      <c r="L279" s="25">
        <f t="shared" si="69"/>
        <v>4.3567923700000004E-2</v>
      </c>
      <c r="M279" s="25">
        <v>5.2399999999999999E-3</v>
      </c>
      <c r="N279" s="25">
        <f t="shared" si="70"/>
        <v>4.3499999999999997E-3</v>
      </c>
      <c r="O279" s="25"/>
      <c r="P279" s="25">
        <f t="shared" si="71"/>
        <v>1.9595899999999998E-3</v>
      </c>
      <c r="Q279" s="25">
        <f t="shared" si="72"/>
        <v>4.5129357699999997E-2</v>
      </c>
      <c r="R279" s="25">
        <v>5.3499999999999997E-3</v>
      </c>
      <c r="S279" s="25">
        <f t="shared" si="73"/>
        <v>4.4599999999999996E-3</v>
      </c>
      <c r="T279" s="25"/>
      <c r="U279" s="25">
        <f t="shared" si="74"/>
        <v>2.3999899999999994E-3</v>
      </c>
      <c r="V279" s="25">
        <f t="shared" si="75"/>
        <v>5.5271769699999987E-2</v>
      </c>
      <c r="W279" s="25">
        <v>6.8500000000000002E-3</v>
      </c>
      <c r="X279" s="25">
        <f t="shared" si="76"/>
        <v>5.96E-3</v>
      </c>
      <c r="Y279" s="25"/>
      <c r="Z279" s="25">
        <f t="shared" si="77"/>
        <v>2.4297899999999998E-3</v>
      </c>
      <c r="AA279" s="25">
        <f t="shared" si="78"/>
        <v>5.5958063699999998E-2</v>
      </c>
      <c r="AB279" s="25">
        <v>1.81E-3</v>
      </c>
      <c r="AC279" s="25">
        <f t="shared" si="79"/>
        <v>8.8999999999999995E-4</v>
      </c>
    </row>
    <row r="280" spans="1:29" s="15" customFormat="1">
      <c r="A280" s="18">
        <v>528</v>
      </c>
      <c r="B280" s="25">
        <v>-6.0000000000000002E-5</v>
      </c>
      <c r="C280" s="25">
        <v>3.5599999999999998E-3</v>
      </c>
      <c r="D280" s="25">
        <f t="shared" si="64"/>
        <v>2.7099999999999997E-3</v>
      </c>
      <c r="E280" s="25"/>
      <c r="F280" s="25">
        <f t="shared" si="65"/>
        <v>1.8350900000000006E-3</v>
      </c>
      <c r="G280" s="25">
        <f t="shared" si="66"/>
        <v>4.2262122700000015E-2</v>
      </c>
      <c r="H280" s="25">
        <v>4.1700000000000001E-3</v>
      </c>
      <c r="I280" s="25">
        <f t="shared" si="67"/>
        <v>3.32E-3</v>
      </c>
      <c r="J280" s="25"/>
      <c r="K280" s="25">
        <f t="shared" si="68"/>
        <v>1.9317900000000001E-3</v>
      </c>
      <c r="L280" s="25">
        <f t="shared" si="69"/>
        <v>4.4489123700000001E-2</v>
      </c>
      <c r="M280" s="25">
        <v>5.3899999999999998E-3</v>
      </c>
      <c r="N280" s="25">
        <f t="shared" si="70"/>
        <v>4.5399999999999998E-3</v>
      </c>
      <c r="O280" s="25"/>
      <c r="P280" s="25">
        <f t="shared" si="71"/>
        <v>2.1495899999999998E-3</v>
      </c>
      <c r="Q280" s="25">
        <f t="shared" si="72"/>
        <v>4.9505057700000001E-2</v>
      </c>
      <c r="R280" s="25">
        <v>5.3400000000000001E-3</v>
      </c>
      <c r="S280" s="25">
        <f t="shared" si="73"/>
        <v>4.4900000000000001E-3</v>
      </c>
      <c r="T280" s="25"/>
      <c r="U280" s="25">
        <f t="shared" si="74"/>
        <v>2.4299899999999999E-3</v>
      </c>
      <c r="V280" s="25">
        <f t="shared" si="75"/>
        <v>5.5962669700000002E-2</v>
      </c>
      <c r="W280" s="25">
        <v>7.0000000000000001E-3</v>
      </c>
      <c r="X280" s="25">
        <f t="shared" si="76"/>
        <v>6.1500000000000001E-3</v>
      </c>
      <c r="Y280" s="25"/>
      <c r="Z280" s="25">
        <f t="shared" si="77"/>
        <v>2.6197899999999999E-3</v>
      </c>
      <c r="AA280" s="25">
        <f t="shared" si="78"/>
        <v>6.0333763700000001E-2</v>
      </c>
      <c r="AB280" s="25">
        <v>1.7600000000000001E-3</v>
      </c>
      <c r="AC280" s="25">
        <f t="shared" si="79"/>
        <v>8.5000000000000006E-4</v>
      </c>
    </row>
    <row r="281" spans="1:29" s="15" customFormat="1">
      <c r="A281" s="18">
        <v>529</v>
      </c>
      <c r="B281" s="25">
        <v>0</v>
      </c>
      <c r="C281" s="25">
        <v>3.4199999999999999E-3</v>
      </c>
      <c r="D281" s="25">
        <f t="shared" si="64"/>
        <v>2.4949999999999998E-3</v>
      </c>
      <c r="E281" s="25"/>
      <c r="F281" s="25">
        <f t="shared" si="65"/>
        <v>1.6200900000000007E-3</v>
      </c>
      <c r="G281" s="25">
        <f t="shared" si="66"/>
        <v>3.7310672700000019E-2</v>
      </c>
      <c r="H281" s="25">
        <v>4.0699999999999998E-3</v>
      </c>
      <c r="I281" s="25">
        <f t="shared" si="67"/>
        <v>3.1449999999999998E-3</v>
      </c>
      <c r="J281" s="25"/>
      <c r="K281" s="25">
        <f t="shared" si="68"/>
        <v>1.7567899999999998E-3</v>
      </c>
      <c r="L281" s="25">
        <f t="shared" si="69"/>
        <v>4.0458873699999995E-2</v>
      </c>
      <c r="M281" s="25">
        <v>5.2599999999999999E-3</v>
      </c>
      <c r="N281" s="25">
        <f t="shared" si="70"/>
        <v>4.3350000000000003E-3</v>
      </c>
      <c r="O281" s="25"/>
      <c r="P281" s="25">
        <f t="shared" si="71"/>
        <v>1.9445900000000004E-3</v>
      </c>
      <c r="Q281" s="25">
        <f t="shared" si="72"/>
        <v>4.4783907700000014E-2</v>
      </c>
      <c r="R281" s="25">
        <v>5.2599999999999999E-3</v>
      </c>
      <c r="S281" s="25">
        <f t="shared" si="73"/>
        <v>4.3350000000000003E-3</v>
      </c>
      <c r="T281" s="25"/>
      <c r="U281" s="25">
        <f t="shared" si="74"/>
        <v>2.2749900000000002E-3</v>
      </c>
      <c r="V281" s="25">
        <f t="shared" si="75"/>
        <v>5.2393019700000008E-2</v>
      </c>
      <c r="W281" s="25">
        <v>6.8199999999999997E-3</v>
      </c>
      <c r="X281" s="25">
        <f t="shared" si="76"/>
        <v>5.8949999999999992E-3</v>
      </c>
      <c r="Y281" s="25"/>
      <c r="Z281" s="25">
        <f t="shared" si="77"/>
        <v>2.364789999999999E-3</v>
      </c>
      <c r="AA281" s="25">
        <f t="shared" si="78"/>
        <v>5.446111369999998E-2</v>
      </c>
      <c r="AB281" s="25">
        <v>1.8500000000000001E-3</v>
      </c>
      <c r="AC281" s="25">
        <f t="shared" si="79"/>
        <v>9.2500000000000004E-4</v>
      </c>
    </row>
    <row r="282" spans="1:29" s="15" customFormat="1">
      <c r="A282" s="18">
        <v>530</v>
      </c>
      <c r="B282" s="25">
        <v>-4.0000000000000003E-5</v>
      </c>
      <c r="C282" s="25">
        <v>3.5000000000000001E-3</v>
      </c>
      <c r="D282" s="25">
        <f t="shared" si="64"/>
        <v>2.6100000000000003E-3</v>
      </c>
      <c r="E282" s="25"/>
      <c r="F282" s="25">
        <f t="shared" si="65"/>
        <v>1.7350900000000012E-3</v>
      </c>
      <c r="G282" s="25">
        <f t="shared" si="66"/>
        <v>3.995912270000003E-2</v>
      </c>
      <c r="H282" s="25">
        <v>3.96E-3</v>
      </c>
      <c r="I282" s="25">
        <f t="shared" si="67"/>
        <v>3.0699999999999998E-3</v>
      </c>
      <c r="J282" s="25"/>
      <c r="K282" s="25">
        <f t="shared" si="68"/>
        <v>1.6817899999999998E-3</v>
      </c>
      <c r="L282" s="25">
        <f t="shared" si="69"/>
        <v>3.8731623699999995E-2</v>
      </c>
      <c r="M282" s="25">
        <v>5.1200000000000004E-3</v>
      </c>
      <c r="N282" s="25">
        <f t="shared" si="70"/>
        <v>4.2300000000000003E-3</v>
      </c>
      <c r="O282" s="25"/>
      <c r="P282" s="25">
        <f t="shared" si="71"/>
        <v>1.8395900000000003E-3</v>
      </c>
      <c r="Q282" s="25">
        <f t="shared" si="72"/>
        <v>4.2365757700000006E-2</v>
      </c>
      <c r="R282" s="25">
        <v>5.2900000000000004E-3</v>
      </c>
      <c r="S282" s="25">
        <f t="shared" si="73"/>
        <v>4.4000000000000003E-3</v>
      </c>
      <c r="T282" s="25"/>
      <c r="U282" s="25">
        <f t="shared" si="74"/>
        <v>2.3399900000000001E-3</v>
      </c>
      <c r="V282" s="25">
        <f t="shared" si="75"/>
        <v>5.3889969700000005E-2</v>
      </c>
      <c r="W282" s="25">
        <v>6.7999999999999996E-3</v>
      </c>
      <c r="X282" s="25">
        <f t="shared" si="76"/>
        <v>5.9099999999999995E-3</v>
      </c>
      <c r="Y282" s="25"/>
      <c r="Z282" s="25">
        <f t="shared" si="77"/>
        <v>2.3797899999999992E-3</v>
      </c>
      <c r="AA282" s="25">
        <f t="shared" si="78"/>
        <v>5.4806563699999984E-2</v>
      </c>
      <c r="AB282" s="25">
        <v>1.82E-3</v>
      </c>
      <c r="AC282" s="25">
        <f t="shared" si="79"/>
        <v>8.8999999999999995E-4</v>
      </c>
    </row>
    <row r="283" spans="1:29" s="15" customFormat="1">
      <c r="A283" s="18">
        <v>531</v>
      </c>
      <c r="B283" s="25">
        <v>-1.2E-4</v>
      </c>
      <c r="C283" s="25">
        <v>3.3800000000000002E-3</v>
      </c>
      <c r="D283" s="25">
        <f t="shared" si="64"/>
        <v>2.5100000000000001E-3</v>
      </c>
      <c r="E283" s="25"/>
      <c r="F283" s="25">
        <f t="shared" si="65"/>
        <v>1.6350900000000009E-3</v>
      </c>
      <c r="G283" s="25">
        <f t="shared" si="66"/>
        <v>3.7656122700000023E-2</v>
      </c>
      <c r="H283" s="25">
        <v>3.9199999999999999E-3</v>
      </c>
      <c r="I283" s="25">
        <f t="shared" si="67"/>
        <v>3.0499999999999998E-3</v>
      </c>
      <c r="J283" s="25"/>
      <c r="K283" s="25">
        <f t="shared" si="68"/>
        <v>1.6617899999999998E-3</v>
      </c>
      <c r="L283" s="25">
        <f t="shared" si="69"/>
        <v>3.8271023699999997E-2</v>
      </c>
      <c r="M283" s="25">
        <v>5.1200000000000004E-3</v>
      </c>
      <c r="N283" s="25">
        <f t="shared" si="70"/>
        <v>4.2500000000000003E-3</v>
      </c>
      <c r="O283" s="25"/>
      <c r="P283" s="25">
        <f t="shared" si="71"/>
        <v>1.8595900000000004E-3</v>
      </c>
      <c r="Q283" s="25">
        <f t="shared" si="72"/>
        <v>4.2826357700000012E-2</v>
      </c>
      <c r="R283" s="25">
        <v>5.2300000000000003E-3</v>
      </c>
      <c r="S283" s="25">
        <f t="shared" si="73"/>
        <v>4.3600000000000002E-3</v>
      </c>
      <c r="T283" s="25"/>
      <c r="U283" s="25">
        <f t="shared" si="74"/>
        <v>2.29999E-3</v>
      </c>
      <c r="V283" s="25">
        <f t="shared" si="75"/>
        <v>5.2968769700000001E-2</v>
      </c>
      <c r="W283" s="25">
        <v>6.7400000000000003E-3</v>
      </c>
      <c r="X283" s="25">
        <f t="shared" si="76"/>
        <v>5.8700000000000002E-3</v>
      </c>
      <c r="Y283" s="25"/>
      <c r="Z283" s="25">
        <f t="shared" si="77"/>
        <v>2.33979E-3</v>
      </c>
      <c r="AA283" s="25">
        <f t="shared" si="78"/>
        <v>5.3885363700000001E-2</v>
      </c>
      <c r="AB283" s="25">
        <v>1.8600000000000001E-3</v>
      </c>
      <c r="AC283" s="25">
        <f t="shared" si="79"/>
        <v>8.7000000000000001E-4</v>
      </c>
    </row>
    <row r="284" spans="1:29" s="15" customFormat="1">
      <c r="A284" s="18">
        <v>532</v>
      </c>
      <c r="B284" s="25">
        <v>2.0000000000000002E-5</v>
      </c>
      <c r="C284" s="25">
        <v>3.4299999999999999E-3</v>
      </c>
      <c r="D284" s="25">
        <f t="shared" si="64"/>
        <v>2.4250000000000001E-3</v>
      </c>
      <c r="E284" s="25"/>
      <c r="F284" s="25">
        <f t="shared" si="65"/>
        <v>1.5500900000000009E-3</v>
      </c>
      <c r="G284" s="25">
        <f t="shared" si="66"/>
        <v>3.5698572700000021E-2</v>
      </c>
      <c r="H284" s="25">
        <v>3.9199999999999999E-3</v>
      </c>
      <c r="I284" s="25">
        <f t="shared" si="67"/>
        <v>2.9150000000000001E-3</v>
      </c>
      <c r="J284" s="25"/>
      <c r="K284" s="25">
        <f t="shared" si="68"/>
        <v>1.5267900000000001E-3</v>
      </c>
      <c r="L284" s="25">
        <f t="shared" si="69"/>
        <v>3.5161973700000002E-2</v>
      </c>
      <c r="M284" s="25">
        <v>5.1700000000000001E-3</v>
      </c>
      <c r="N284" s="25">
        <f t="shared" si="70"/>
        <v>4.1650000000000003E-3</v>
      </c>
      <c r="O284" s="25"/>
      <c r="P284" s="25">
        <f t="shared" si="71"/>
        <v>1.7745900000000004E-3</v>
      </c>
      <c r="Q284" s="25">
        <f t="shared" si="72"/>
        <v>4.0868807700000009E-2</v>
      </c>
      <c r="R284" s="25">
        <v>5.2599999999999999E-3</v>
      </c>
      <c r="S284" s="25">
        <f t="shared" si="73"/>
        <v>4.2550000000000001E-3</v>
      </c>
      <c r="T284" s="25"/>
      <c r="U284" s="25">
        <f t="shared" si="74"/>
        <v>2.19499E-3</v>
      </c>
      <c r="V284" s="25">
        <f t="shared" si="75"/>
        <v>5.05506197E-2</v>
      </c>
      <c r="W284" s="25">
        <v>6.7200000000000003E-3</v>
      </c>
      <c r="X284" s="25">
        <f t="shared" si="76"/>
        <v>5.7150000000000005E-3</v>
      </c>
      <c r="Y284" s="25"/>
      <c r="Z284" s="25">
        <f t="shared" si="77"/>
        <v>2.1847900000000003E-3</v>
      </c>
      <c r="AA284" s="25">
        <f t="shared" si="78"/>
        <v>5.0315713700000007E-2</v>
      </c>
      <c r="AB284" s="25">
        <v>1.99E-3</v>
      </c>
      <c r="AC284" s="25">
        <f t="shared" si="79"/>
        <v>1.005E-3</v>
      </c>
    </row>
    <row r="285" spans="1:29" s="15" customFormat="1">
      <c r="A285" s="18">
        <v>533</v>
      </c>
      <c r="B285" s="25">
        <v>-1.6000000000000001E-4</v>
      </c>
      <c r="C285" s="25">
        <v>3.5000000000000001E-3</v>
      </c>
      <c r="D285" s="25">
        <f t="shared" si="64"/>
        <v>2.6800000000000001E-3</v>
      </c>
      <c r="E285" s="25"/>
      <c r="F285" s="25">
        <f t="shared" si="65"/>
        <v>1.8050900000000009E-3</v>
      </c>
      <c r="G285" s="25">
        <f t="shared" si="66"/>
        <v>4.1571222700000021E-2</v>
      </c>
      <c r="H285" s="25">
        <v>3.98E-3</v>
      </c>
      <c r="I285" s="25">
        <f t="shared" si="67"/>
        <v>3.16E-3</v>
      </c>
      <c r="J285" s="25"/>
      <c r="K285" s="25">
        <f t="shared" si="68"/>
        <v>1.7717900000000001E-3</v>
      </c>
      <c r="L285" s="25">
        <f t="shared" si="69"/>
        <v>4.0804323700000006E-2</v>
      </c>
      <c r="M285" s="25">
        <v>5.2399999999999999E-3</v>
      </c>
      <c r="N285" s="25">
        <f t="shared" si="70"/>
        <v>4.4200000000000003E-3</v>
      </c>
      <c r="O285" s="25"/>
      <c r="P285" s="25">
        <f t="shared" si="71"/>
        <v>2.0295900000000004E-3</v>
      </c>
      <c r="Q285" s="25">
        <f t="shared" si="72"/>
        <v>4.6741457700000009E-2</v>
      </c>
      <c r="R285" s="25">
        <v>5.3200000000000001E-3</v>
      </c>
      <c r="S285" s="25">
        <f t="shared" si="73"/>
        <v>4.5000000000000005E-3</v>
      </c>
      <c r="T285" s="25"/>
      <c r="U285" s="25">
        <f t="shared" si="74"/>
        <v>2.4399900000000004E-3</v>
      </c>
      <c r="V285" s="25">
        <f t="shared" si="75"/>
        <v>5.6192969700000012E-2</v>
      </c>
      <c r="W285" s="25">
        <v>6.7499999999999999E-3</v>
      </c>
      <c r="X285" s="25">
        <f t="shared" si="76"/>
        <v>5.9299999999999995E-3</v>
      </c>
      <c r="Y285" s="25"/>
      <c r="Z285" s="25">
        <f t="shared" si="77"/>
        <v>2.3997899999999993E-3</v>
      </c>
      <c r="AA285" s="25">
        <f t="shared" si="78"/>
        <v>5.526716369999999E-2</v>
      </c>
      <c r="AB285" s="25">
        <v>1.8E-3</v>
      </c>
      <c r="AC285" s="25">
        <f t="shared" si="79"/>
        <v>8.1999999999999998E-4</v>
      </c>
    </row>
    <row r="286" spans="1:29" s="15" customFormat="1">
      <c r="A286" s="18">
        <v>534</v>
      </c>
      <c r="B286" s="25">
        <v>-5.0000000000000002E-5</v>
      </c>
      <c r="C286" s="25">
        <v>3.49E-3</v>
      </c>
      <c r="D286" s="25">
        <f t="shared" si="64"/>
        <v>2.5899999999999999E-3</v>
      </c>
      <c r="E286" s="25"/>
      <c r="F286" s="25">
        <f t="shared" si="65"/>
        <v>1.7150900000000007E-3</v>
      </c>
      <c r="G286" s="25">
        <f t="shared" si="66"/>
        <v>3.9498522700000017E-2</v>
      </c>
      <c r="H286" s="25">
        <v>3.9699999999999996E-3</v>
      </c>
      <c r="I286" s="25">
        <f t="shared" si="67"/>
        <v>3.0699999999999994E-3</v>
      </c>
      <c r="J286" s="25"/>
      <c r="K286" s="25">
        <f t="shared" si="68"/>
        <v>1.6817899999999994E-3</v>
      </c>
      <c r="L286" s="25">
        <f t="shared" si="69"/>
        <v>3.8731623699999988E-2</v>
      </c>
      <c r="M286" s="25">
        <v>5.1500000000000001E-3</v>
      </c>
      <c r="N286" s="25">
        <f t="shared" si="70"/>
        <v>4.2500000000000003E-3</v>
      </c>
      <c r="O286" s="25"/>
      <c r="P286" s="25">
        <f t="shared" si="71"/>
        <v>1.8595900000000004E-3</v>
      </c>
      <c r="Q286" s="25">
        <f t="shared" si="72"/>
        <v>4.2826357700000012E-2</v>
      </c>
      <c r="R286" s="25">
        <v>5.2300000000000003E-3</v>
      </c>
      <c r="S286" s="25">
        <f t="shared" si="73"/>
        <v>4.3300000000000005E-3</v>
      </c>
      <c r="T286" s="25"/>
      <c r="U286" s="25">
        <f t="shared" si="74"/>
        <v>2.2699900000000004E-3</v>
      </c>
      <c r="V286" s="25">
        <f t="shared" si="75"/>
        <v>5.2277869700000014E-2</v>
      </c>
      <c r="W286" s="25">
        <v>6.7499999999999999E-3</v>
      </c>
      <c r="X286" s="25">
        <f t="shared" si="76"/>
        <v>5.8500000000000002E-3</v>
      </c>
      <c r="Y286" s="25"/>
      <c r="Z286" s="25">
        <f t="shared" si="77"/>
        <v>2.31979E-3</v>
      </c>
      <c r="AA286" s="25">
        <f t="shared" si="78"/>
        <v>5.3424763700000003E-2</v>
      </c>
      <c r="AB286" s="25">
        <v>1.8500000000000001E-3</v>
      </c>
      <c r="AC286" s="25">
        <f t="shared" si="79"/>
        <v>9.0000000000000008E-4</v>
      </c>
    </row>
    <row r="287" spans="1:29" s="15" customFormat="1">
      <c r="A287" s="18">
        <v>535</v>
      </c>
      <c r="B287" s="25">
        <v>-1.0000000000000001E-5</v>
      </c>
      <c r="C287" s="25">
        <v>3.32E-3</v>
      </c>
      <c r="D287" s="25">
        <f t="shared" si="64"/>
        <v>2.4299999999999999E-3</v>
      </c>
      <c r="E287" s="25"/>
      <c r="F287" s="25">
        <f t="shared" si="65"/>
        <v>1.5550900000000007E-3</v>
      </c>
      <c r="G287" s="25">
        <f t="shared" si="66"/>
        <v>3.5813722700000016E-2</v>
      </c>
      <c r="H287" s="25">
        <v>3.79E-3</v>
      </c>
      <c r="I287" s="25">
        <f t="shared" si="67"/>
        <v>2.8999999999999998E-3</v>
      </c>
      <c r="J287" s="25"/>
      <c r="K287" s="25">
        <f t="shared" si="68"/>
        <v>1.5117899999999998E-3</v>
      </c>
      <c r="L287" s="25">
        <f t="shared" si="69"/>
        <v>3.4816523699999997E-2</v>
      </c>
      <c r="M287" s="25">
        <v>5.0499999999999998E-3</v>
      </c>
      <c r="N287" s="25">
        <f t="shared" si="70"/>
        <v>4.1599999999999996E-3</v>
      </c>
      <c r="O287" s="25"/>
      <c r="P287" s="25">
        <f t="shared" si="71"/>
        <v>1.7695899999999997E-3</v>
      </c>
      <c r="Q287" s="25">
        <f t="shared" si="72"/>
        <v>4.0753657699999994E-2</v>
      </c>
      <c r="R287" s="25">
        <v>5.13E-3</v>
      </c>
      <c r="S287" s="25">
        <f t="shared" si="73"/>
        <v>4.2399999999999998E-3</v>
      </c>
      <c r="T287" s="25"/>
      <c r="U287" s="25">
        <f t="shared" si="74"/>
        <v>2.1799899999999997E-3</v>
      </c>
      <c r="V287" s="25">
        <f t="shared" si="75"/>
        <v>5.0205169699999996E-2</v>
      </c>
      <c r="W287" s="25">
        <v>6.4900000000000001E-3</v>
      </c>
      <c r="X287" s="25">
        <f t="shared" si="76"/>
        <v>5.5999999999999999E-3</v>
      </c>
      <c r="Y287" s="25"/>
      <c r="Z287" s="25">
        <f t="shared" si="77"/>
        <v>2.0697899999999997E-3</v>
      </c>
      <c r="AA287" s="25">
        <f t="shared" si="78"/>
        <v>4.7667263699999997E-2</v>
      </c>
      <c r="AB287" s="25">
        <v>1.7899999999999999E-3</v>
      </c>
      <c r="AC287" s="25">
        <f t="shared" si="79"/>
        <v>8.8999999999999995E-4</v>
      </c>
    </row>
    <row r="288" spans="1:29" s="15" customFormat="1">
      <c r="A288" s="18">
        <v>536</v>
      </c>
      <c r="B288" s="25">
        <v>-4.0000000000000003E-5</v>
      </c>
      <c r="C288" s="25">
        <v>3.3600000000000001E-3</v>
      </c>
      <c r="D288" s="25">
        <f t="shared" si="64"/>
        <v>2.4400000000000003E-3</v>
      </c>
      <c r="E288" s="25"/>
      <c r="F288" s="25">
        <f t="shared" si="65"/>
        <v>1.5650900000000012E-3</v>
      </c>
      <c r="G288" s="25">
        <f t="shared" si="66"/>
        <v>3.6044022700000032E-2</v>
      </c>
      <c r="H288" s="25">
        <v>3.8300000000000001E-3</v>
      </c>
      <c r="I288" s="25">
        <f t="shared" si="67"/>
        <v>2.9100000000000003E-3</v>
      </c>
      <c r="J288" s="25"/>
      <c r="K288" s="25">
        <f t="shared" si="68"/>
        <v>1.5217900000000003E-3</v>
      </c>
      <c r="L288" s="25">
        <f t="shared" si="69"/>
        <v>3.5046823700000007E-2</v>
      </c>
      <c r="M288" s="25">
        <v>4.9899999999999996E-3</v>
      </c>
      <c r="N288" s="25">
        <f t="shared" si="70"/>
        <v>4.0699999999999998E-3</v>
      </c>
      <c r="O288" s="25"/>
      <c r="P288" s="25">
        <f t="shared" si="71"/>
        <v>1.6795899999999999E-3</v>
      </c>
      <c r="Q288" s="25">
        <f t="shared" si="72"/>
        <v>3.8680957699999997E-2</v>
      </c>
      <c r="R288" s="25">
        <v>5.1000000000000004E-3</v>
      </c>
      <c r="S288" s="25">
        <f t="shared" si="73"/>
        <v>4.1800000000000006E-3</v>
      </c>
      <c r="T288" s="25"/>
      <c r="U288" s="25">
        <f t="shared" si="74"/>
        <v>2.1199900000000004E-3</v>
      </c>
      <c r="V288" s="25">
        <f t="shared" si="75"/>
        <v>4.8823369700000015E-2</v>
      </c>
      <c r="W288" s="25">
        <v>6.5500000000000003E-3</v>
      </c>
      <c r="X288" s="25">
        <f t="shared" si="76"/>
        <v>5.6300000000000005E-3</v>
      </c>
      <c r="Y288" s="25"/>
      <c r="Z288" s="25">
        <f t="shared" si="77"/>
        <v>2.0997900000000003E-3</v>
      </c>
      <c r="AA288" s="25">
        <f t="shared" si="78"/>
        <v>4.8358163700000005E-2</v>
      </c>
      <c r="AB288" s="25">
        <v>1.8799999999999999E-3</v>
      </c>
      <c r="AC288" s="25">
        <f t="shared" si="79"/>
        <v>9.1999999999999992E-4</v>
      </c>
    </row>
    <row r="289" spans="1:29" s="15" customFormat="1">
      <c r="A289" s="18">
        <v>537</v>
      </c>
      <c r="B289" s="25">
        <v>-4.0000000000000003E-5</v>
      </c>
      <c r="C289" s="25">
        <v>3.4399999999999999E-3</v>
      </c>
      <c r="D289" s="25">
        <f t="shared" si="64"/>
        <v>2.5599999999999998E-3</v>
      </c>
      <c r="E289" s="25"/>
      <c r="F289" s="25">
        <f t="shared" si="65"/>
        <v>1.6850900000000006E-3</v>
      </c>
      <c r="G289" s="25">
        <f t="shared" si="66"/>
        <v>3.8807622700000016E-2</v>
      </c>
      <c r="H289" s="25">
        <v>3.8999999999999998E-3</v>
      </c>
      <c r="I289" s="25">
        <f t="shared" si="67"/>
        <v>3.0200000000000001E-3</v>
      </c>
      <c r="J289" s="25"/>
      <c r="K289" s="25">
        <f t="shared" si="68"/>
        <v>1.6317900000000002E-3</v>
      </c>
      <c r="L289" s="25">
        <f t="shared" si="69"/>
        <v>3.7580123700000002E-2</v>
      </c>
      <c r="M289" s="25">
        <v>5.0899999999999999E-3</v>
      </c>
      <c r="N289" s="25">
        <f t="shared" si="70"/>
        <v>4.2100000000000002E-3</v>
      </c>
      <c r="O289" s="25"/>
      <c r="P289" s="25">
        <f t="shared" si="71"/>
        <v>1.8195900000000003E-3</v>
      </c>
      <c r="Q289" s="25">
        <f t="shared" si="72"/>
        <v>4.1905157700000008E-2</v>
      </c>
      <c r="R289" s="25">
        <v>5.1599999999999997E-3</v>
      </c>
      <c r="S289" s="25">
        <f t="shared" si="73"/>
        <v>4.28E-3</v>
      </c>
      <c r="T289" s="25"/>
      <c r="U289" s="25">
        <f t="shared" si="74"/>
        <v>2.2199899999999998E-3</v>
      </c>
      <c r="V289" s="25">
        <f t="shared" si="75"/>
        <v>5.11263697E-2</v>
      </c>
      <c r="W289" s="25">
        <v>6.6400000000000001E-3</v>
      </c>
      <c r="X289" s="25">
        <f t="shared" si="76"/>
        <v>5.7600000000000004E-3</v>
      </c>
      <c r="Y289" s="25"/>
      <c r="Z289" s="25">
        <f t="shared" si="77"/>
        <v>2.2297900000000002E-3</v>
      </c>
      <c r="AA289" s="25">
        <f t="shared" si="78"/>
        <v>5.1352063700000006E-2</v>
      </c>
      <c r="AB289" s="25">
        <v>1.8E-3</v>
      </c>
      <c r="AC289" s="25">
        <f t="shared" si="79"/>
        <v>8.7999999999999992E-4</v>
      </c>
    </row>
    <row r="290" spans="1:29" s="15" customFormat="1">
      <c r="A290" s="18">
        <v>538</v>
      </c>
      <c r="B290" s="25">
        <v>1.0000000000000001E-5</v>
      </c>
      <c r="C290" s="25">
        <v>3.29E-3</v>
      </c>
      <c r="D290" s="25">
        <f t="shared" si="64"/>
        <v>2.32E-3</v>
      </c>
      <c r="E290" s="25"/>
      <c r="F290" s="25">
        <f t="shared" si="65"/>
        <v>1.4450900000000009E-3</v>
      </c>
      <c r="G290" s="25">
        <f t="shared" si="66"/>
        <v>3.328042270000002E-2</v>
      </c>
      <c r="H290" s="25">
        <v>3.8999999999999998E-3</v>
      </c>
      <c r="I290" s="25">
        <f t="shared" si="67"/>
        <v>2.9299999999999999E-3</v>
      </c>
      <c r="J290" s="25"/>
      <c r="K290" s="25">
        <f t="shared" si="68"/>
        <v>1.5417899999999999E-3</v>
      </c>
      <c r="L290" s="25">
        <f t="shared" si="69"/>
        <v>3.5507423699999999E-2</v>
      </c>
      <c r="M290" s="25">
        <v>5.0299999999999997E-3</v>
      </c>
      <c r="N290" s="25">
        <f t="shared" si="70"/>
        <v>4.0599999999999994E-3</v>
      </c>
      <c r="O290" s="25"/>
      <c r="P290" s="25">
        <f t="shared" si="71"/>
        <v>1.6695899999999994E-3</v>
      </c>
      <c r="Q290" s="25">
        <f t="shared" si="72"/>
        <v>3.8450657699999988E-2</v>
      </c>
      <c r="R290" s="25">
        <v>5.0800000000000003E-3</v>
      </c>
      <c r="S290" s="25">
        <f t="shared" si="73"/>
        <v>4.1099999999999999E-3</v>
      </c>
      <c r="T290" s="25"/>
      <c r="U290" s="25">
        <f t="shared" si="74"/>
        <v>2.0499899999999998E-3</v>
      </c>
      <c r="V290" s="25">
        <f t="shared" si="75"/>
        <v>4.7211269699999996E-2</v>
      </c>
      <c r="W290" s="25">
        <v>6.5799999999999999E-3</v>
      </c>
      <c r="X290" s="25">
        <f t="shared" si="76"/>
        <v>5.6099999999999995E-3</v>
      </c>
      <c r="Y290" s="25"/>
      <c r="Z290" s="25">
        <f t="shared" si="77"/>
        <v>2.0797899999999993E-3</v>
      </c>
      <c r="AA290" s="25">
        <f t="shared" si="78"/>
        <v>4.7897563699999986E-2</v>
      </c>
      <c r="AB290" s="25">
        <v>1.9300000000000001E-3</v>
      </c>
      <c r="AC290" s="25">
        <f t="shared" si="79"/>
        <v>9.7000000000000005E-4</v>
      </c>
    </row>
    <row r="291" spans="1:29" s="15" customFormat="1">
      <c r="A291" s="18">
        <v>539</v>
      </c>
      <c r="B291" s="25">
        <v>5.0000000000000002E-5</v>
      </c>
      <c r="C291" s="25">
        <v>3.3400000000000001E-3</v>
      </c>
      <c r="D291" s="25">
        <f t="shared" si="64"/>
        <v>2.3800000000000002E-3</v>
      </c>
      <c r="E291" s="25"/>
      <c r="F291" s="25">
        <f t="shared" si="65"/>
        <v>1.505090000000001E-3</v>
      </c>
      <c r="G291" s="25">
        <f t="shared" si="66"/>
        <v>3.4662222700000023E-2</v>
      </c>
      <c r="H291" s="25">
        <v>3.9199999999999999E-3</v>
      </c>
      <c r="I291" s="25">
        <f t="shared" si="67"/>
        <v>2.96E-3</v>
      </c>
      <c r="J291" s="25"/>
      <c r="K291" s="25">
        <f t="shared" si="68"/>
        <v>1.57179E-3</v>
      </c>
      <c r="L291" s="25">
        <f t="shared" si="69"/>
        <v>3.61983237E-2</v>
      </c>
      <c r="M291" s="25">
        <v>5.1000000000000004E-3</v>
      </c>
      <c r="N291" s="25">
        <f t="shared" si="70"/>
        <v>4.1400000000000005E-3</v>
      </c>
      <c r="O291" s="25"/>
      <c r="P291" s="25">
        <f t="shared" si="71"/>
        <v>1.7495900000000005E-3</v>
      </c>
      <c r="Q291" s="25">
        <f t="shared" si="72"/>
        <v>4.0293057700000016E-2</v>
      </c>
      <c r="R291" s="25">
        <v>5.0499999999999998E-3</v>
      </c>
      <c r="S291" s="25">
        <f t="shared" si="73"/>
        <v>4.0899999999999999E-3</v>
      </c>
      <c r="T291" s="25"/>
      <c r="U291" s="25">
        <f t="shared" si="74"/>
        <v>2.0299899999999997E-3</v>
      </c>
      <c r="V291" s="25">
        <f t="shared" si="75"/>
        <v>4.6750669699999997E-2</v>
      </c>
      <c r="W291" s="25">
        <v>6.4400000000000004E-3</v>
      </c>
      <c r="X291" s="25">
        <f t="shared" si="76"/>
        <v>5.4800000000000005E-3</v>
      </c>
      <c r="Y291" s="25"/>
      <c r="Z291" s="25">
        <f t="shared" si="77"/>
        <v>1.9497900000000003E-3</v>
      </c>
      <c r="AA291" s="25">
        <f t="shared" si="78"/>
        <v>4.4903663700000006E-2</v>
      </c>
      <c r="AB291" s="25">
        <v>1.8699999999999999E-3</v>
      </c>
      <c r="AC291" s="25">
        <f t="shared" si="79"/>
        <v>9.5999999999999992E-4</v>
      </c>
    </row>
    <row r="292" spans="1:29" s="15" customFormat="1">
      <c r="A292" s="18">
        <v>540</v>
      </c>
      <c r="B292" s="25">
        <v>6.0000000000000002E-5</v>
      </c>
      <c r="C292" s="25">
        <v>3.3700000000000002E-3</v>
      </c>
      <c r="D292" s="25">
        <f t="shared" si="64"/>
        <v>2.385E-3</v>
      </c>
      <c r="E292" s="25"/>
      <c r="F292" s="25">
        <f t="shared" si="65"/>
        <v>1.5100900000000008E-3</v>
      </c>
      <c r="G292" s="25">
        <f t="shared" si="66"/>
        <v>3.4777372700000024E-2</v>
      </c>
      <c r="H292" s="25">
        <v>3.7499999999999999E-3</v>
      </c>
      <c r="I292" s="25">
        <f t="shared" si="67"/>
        <v>2.7650000000000001E-3</v>
      </c>
      <c r="J292" s="25"/>
      <c r="K292" s="25">
        <f t="shared" si="68"/>
        <v>1.3767900000000001E-3</v>
      </c>
      <c r="L292" s="25">
        <f t="shared" si="69"/>
        <v>3.1707473700000002E-2</v>
      </c>
      <c r="M292" s="25">
        <v>5.0099999999999997E-3</v>
      </c>
      <c r="N292" s="25">
        <f t="shared" si="70"/>
        <v>4.0249999999999999E-3</v>
      </c>
      <c r="O292" s="25"/>
      <c r="P292" s="25">
        <f t="shared" si="71"/>
        <v>1.63459E-3</v>
      </c>
      <c r="Q292" s="25">
        <f t="shared" si="72"/>
        <v>3.7644607699999999E-2</v>
      </c>
      <c r="R292" s="25">
        <v>5.0699999999999999E-3</v>
      </c>
      <c r="S292" s="25">
        <f t="shared" si="73"/>
        <v>4.0850000000000001E-3</v>
      </c>
      <c r="T292" s="25"/>
      <c r="U292" s="25">
        <f t="shared" si="74"/>
        <v>2.0249899999999999E-3</v>
      </c>
      <c r="V292" s="25">
        <f t="shared" si="75"/>
        <v>4.6635519700000003E-2</v>
      </c>
      <c r="W292" s="25">
        <v>6.45E-3</v>
      </c>
      <c r="X292" s="25">
        <f t="shared" si="76"/>
        <v>5.4650000000000002E-3</v>
      </c>
      <c r="Y292" s="25"/>
      <c r="Z292" s="25">
        <f t="shared" si="77"/>
        <v>1.93479E-3</v>
      </c>
      <c r="AA292" s="25">
        <f t="shared" si="78"/>
        <v>4.4558213700000002E-2</v>
      </c>
      <c r="AB292" s="25">
        <v>1.91E-3</v>
      </c>
      <c r="AC292" s="25">
        <f t="shared" si="79"/>
        <v>9.8499999999999998E-4</v>
      </c>
    </row>
    <row r="293" spans="1:29" s="15" customFormat="1">
      <c r="A293" s="18">
        <v>541</v>
      </c>
      <c r="B293" s="25">
        <v>-6.8999999999999997E-5</v>
      </c>
      <c r="C293" s="25">
        <v>3.2699999999999999E-3</v>
      </c>
      <c r="D293" s="25">
        <f t="shared" si="64"/>
        <v>2.3644999999999998E-3</v>
      </c>
      <c r="E293" s="25"/>
      <c r="F293" s="25">
        <f t="shared" si="65"/>
        <v>1.4895900000000007E-3</v>
      </c>
      <c r="G293" s="25">
        <f t="shared" si="66"/>
        <v>3.4305257700000015E-2</v>
      </c>
      <c r="H293" s="25">
        <v>3.8400000000000001E-3</v>
      </c>
      <c r="I293" s="25">
        <f t="shared" si="67"/>
        <v>2.9345E-3</v>
      </c>
      <c r="J293" s="25"/>
      <c r="K293" s="25">
        <f t="shared" si="68"/>
        <v>1.5462900000000001E-3</v>
      </c>
      <c r="L293" s="25">
        <f t="shared" si="69"/>
        <v>3.5611058700000003E-2</v>
      </c>
      <c r="M293" s="25">
        <v>4.9300000000000004E-3</v>
      </c>
      <c r="N293" s="25">
        <f t="shared" si="70"/>
        <v>4.0245000000000003E-3</v>
      </c>
      <c r="O293" s="25"/>
      <c r="P293" s="25">
        <f t="shared" si="71"/>
        <v>1.6340900000000004E-3</v>
      </c>
      <c r="Q293" s="25">
        <f t="shared" si="72"/>
        <v>3.7633092700000009E-2</v>
      </c>
      <c r="R293" s="25">
        <v>4.9899999999999996E-3</v>
      </c>
      <c r="S293" s="25">
        <f t="shared" si="73"/>
        <v>4.0844999999999996E-3</v>
      </c>
      <c r="T293" s="25"/>
      <c r="U293" s="25">
        <f t="shared" si="74"/>
        <v>2.0244899999999994E-3</v>
      </c>
      <c r="V293" s="25">
        <f t="shared" si="75"/>
        <v>4.6624004699999992E-2</v>
      </c>
      <c r="W293" s="25">
        <v>6.4099999999999999E-3</v>
      </c>
      <c r="X293" s="25">
        <f t="shared" si="76"/>
        <v>5.5044999999999998E-3</v>
      </c>
      <c r="Y293" s="25"/>
      <c r="Z293" s="25">
        <f t="shared" si="77"/>
        <v>1.9742899999999996E-3</v>
      </c>
      <c r="AA293" s="25">
        <f t="shared" si="78"/>
        <v>4.5467898699999995E-2</v>
      </c>
      <c r="AB293" s="25">
        <v>1.8799999999999999E-3</v>
      </c>
      <c r="AC293" s="25">
        <f t="shared" si="79"/>
        <v>9.0549999999999995E-4</v>
      </c>
    </row>
    <row r="294" spans="1:29" s="15" customFormat="1">
      <c r="A294" s="18">
        <v>542</v>
      </c>
      <c r="B294" s="25">
        <v>6.8999999999999997E-5</v>
      </c>
      <c r="C294" s="25">
        <v>3.2399999999999998E-3</v>
      </c>
      <c r="D294" s="25">
        <f t="shared" si="64"/>
        <v>2.2604999999999999E-3</v>
      </c>
      <c r="E294" s="25"/>
      <c r="F294" s="25">
        <f t="shared" si="65"/>
        <v>1.3855900000000008E-3</v>
      </c>
      <c r="G294" s="25">
        <f t="shared" si="66"/>
        <v>3.1910137700000021E-2</v>
      </c>
      <c r="H294" s="25">
        <v>3.79E-3</v>
      </c>
      <c r="I294" s="25">
        <f t="shared" si="67"/>
        <v>2.8105000000000001E-3</v>
      </c>
      <c r="J294" s="25"/>
      <c r="K294" s="25">
        <f t="shared" si="68"/>
        <v>1.4222900000000001E-3</v>
      </c>
      <c r="L294" s="25">
        <f t="shared" si="69"/>
        <v>3.2755338700000004E-2</v>
      </c>
      <c r="M294" s="25">
        <v>4.9199999999999999E-3</v>
      </c>
      <c r="N294" s="25">
        <f t="shared" si="70"/>
        <v>3.9404999999999996E-3</v>
      </c>
      <c r="O294" s="25"/>
      <c r="P294" s="25">
        <f t="shared" si="71"/>
        <v>1.5500899999999996E-3</v>
      </c>
      <c r="Q294" s="25">
        <f t="shared" si="72"/>
        <v>3.5698572699999993E-2</v>
      </c>
      <c r="R294" s="25">
        <v>4.9699999999999996E-3</v>
      </c>
      <c r="S294" s="25">
        <f t="shared" si="73"/>
        <v>3.9904999999999993E-3</v>
      </c>
      <c r="T294" s="25"/>
      <c r="U294" s="25">
        <f t="shared" si="74"/>
        <v>1.9304899999999991E-3</v>
      </c>
      <c r="V294" s="25">
        <f t="shared" si="75"/>
        <v>4.445918469999998E-2</v>
      </c>
      <c r="W294" s="25">
        <v>6.3400000000000001E-3</v>
      </c>
      <c r="X294" s="25">
        <f t="shared" si="76"/>
        <v>5.3605000000000007E-3</v>
      </c>
      <c r="Y294" s="25"/>
      <c r="Z294" s="25">
        <f t="shared" si="77"/>
        <v>1.8302900000000005E-3</v>
      </c>
      <c r="AA294" s="25">
        <f t="shared" si="78"/>
        <v>4.2151578700000011E-2</v>
      </c>
      <c r="AB294" s="25">
        <v>1.89E-3</v>
      </c>
      <c r="AC294" s="25">
        <f t="shared" si="79"/>
        <v>9.794999999999999E-4</v>
      </c>
    </row>
    <row r="295" spans="1:29" s="15" customFormat="1">
      <c r="A295" s="18">
        <v>543</v>
      </c>
      <c r="B295" s="25">
        <v>2.0000000000000002E-5</v>
      </c>
      <c r="C295" s="25">
        <v>3.3E-3</v>
      </c>
      <c r="D295" s="25">
        <f t="shared" si="64"/>
        <v>2.33E-3</v>
      </c>
      <c r="E295" s="25"/>
      <c r="F295" s="25">
        <f t="shared" si="65"/>
        <v>1.4550900000000009E-3</v>
      </c>
      <c r="G295" s="25">
        <f t="shared" si="66"/>
        <v>3.3510722700000023E-2</v>
      </c>
      <c r="H295" s="25">
        <v>3.7699999999999999E-3</v>
      </c>
      <c r="I295" s="25">
        <f t="shared" si="67"/>
        <v>2.8E-3</v>
      </c>
      <c r="J295" s="25"/>
      <c r="K295" s="25">
        <f t="shared" si="68"/>
        <v>1.41179E-3</v>
      </c>
      <c r="L295" s="25">
        <f t="shared" si="69"/>
        <v>3.2513523700000005E-2</v>
      </c>
      <c r="M295" s="25">
        <v>4.8999999999999998E-3</v>
      </c>
      <c r="N295" s="25">
        <f t="shared" si="70"/>
        <v>3.9299999999999995E-3</v>
      </c>
      <c r="O295" s="25"/>
      <c r="P295" s="25">
        <f t="shared" si="71"/>
        <v>1.5395899999999995E-3</v>
      </c>
      <c r="Q295" s="25">
        <f t="shared" si="72"/>
        <v>3.5456757699999994E-2</v>
      </c>
      <c r="R295" s="25">
        <v>4.9699999999999996E-3</v>
      </c>
      <c r="S295" s="25">
        <f t="shared" si="73"/>
        <v>3.9999999999999992E-3</v>
      </c>
      <c r="T295" s="25"/>
      <c r="U295" s="25">
        <f t="shared" si="74"/>
        <v>1.9399899999999991E-3</v>
      </c>
      <c r="V295" s="25">
        <f t="shared" si="75"/>
        <v>4.467796969999998E-2</v>
      </c>
      <c r="W295" s="25">
        <v>6.3600000000000002E-3</v>
      </c>
      <c r="X295" s="25">
        <f t="shared" si="76"/>
        <v>5.3899999999999998E-3</v>
      </c>
      <c r="Y295" s="25"/>
      <c r="Z295" s="25">
        <f t="shared" si="77"/>
        <v>1.8597899999999996E-3</v>
      </c>
      <c r="AA295" s="25">
        <f t="shared" si="78"/>
        <v>4.2830963699999995E-2</v>
      </c>
      <c r="AB295" s="25">
        <v>1.92E-3</v>
      </c>
      <c r="AC295" s="25">
        <f t="shared" si="79"/>
        <v>9.7000000000000005E-4</v>
      </c>
    </row>
    <row r="296" spans="1:29" s="15" customFormat="1">
      <c r="A296" s="18">
        <v>544</v>
      </c>
      <c r="B296" s="25">
        <v>1.0000000000000001E-5</v>
      </c>
      <c r="C296" s="25">
        <v>3.2699999999999999E-3</v>
      </c>
      <c r="D296" s="25">
        <f t="shared" si="64"/>
        <v>2.3249999999999998E-3</v>
      </c>
      <c r="E296" s="25"/>
      <c r="F296" s="25">
        <f t="shared" si="65"/>
        <v>1.4500900000000007E-3</v>
      </c>
      <c r="G296" s="25">
        <f t="shared" si="66"/>
        <v>3.3395572700000015E-2</v>
      </c>
      <c r="H296" s="25">
        <v>3.6900000000000001E-3</v>
      </c>
      <c r="I296" s="25">
        <f t="shared" si="67"/>
        <v>2.745E-3</v>
      </c>
      <c r="J296" s="25"/>
      <c r="K296" s="25">
        <f t="shared" si="68"/>
        <v>1.3567900000000001E-3</v>
      </c>
      <c r="L296" s="25">
        <f t="shared" si="69"/>
        <v>3.1246873700000004E-2</v>
      </c>
      <c r="M296" s="25">
        <v>4.8900000000000002E-3</v>
      </c>
      <c r="N296" s="25">
        <f t="shared" si="70"/>
        <v>3.9450000000000006E-3</v>
      </c>
      <c r="O296" s="25"/>
      <c r="P296" s="25">
        <f t="shared" si="71"/>
        <v>1.5545900000000007E-3</v>
      </c>
      <c r="Q296" s="25">
        <f t="shared" si="72"/>
        <v>3.5802207700000019E-2</v>
      </c>
      <c r="R296" s="25">
        <v>4.9199999999999999E-3</v>
      </c>
      <c r="S296" s="25">
        <f t="shared" si="73"/>
        <v>3.9750000000000002E-3</v>
      </c>
      <c r="T296" s="25"/>
      <c r="U296" s="25">
        <f t="shared" si="74"/>
        <v>1.9149900000000001E-3</v>
      </c>
      <c r="V296" s="25">
        <f t="shared" si="75"/>
        <v>4.4102219700000007E-2</v>
      </c>
      <c r="W296" s="25">
        <v>6.3499999999999997E-3</v>
      </c>
      <c r="X296" s="25">
        <f t="shared" si="76"/>
        <v>5.4050000000000001E-3</v>
      </c>
      <c r="Y296" s="25"/>
      <c r="Z296" s="25">
        <f t="shared" si="77"/>
        <v>1.8747899999999999E-3</v>
      </c>
      <c r="AA296" s="25">
        <f t="shared" si="78"/>
        <v>4.3176413699999999E-2</v>
      </c>
      <c r="AB296" s="25">
        <v>1.8799999999999999E-3</v>
      </c>
      <c r="AC296" s="25">
        <f t="shared" si="79"/>
        <v>9.4499999999999998E-4</v>
      </c>
    </row>
    <row r="297" spans="1:29" s="15" customFormat="1">
      <c r="A297" s="18">
        <v>545</v>
      </c>
      <c r="B297" s="25">
        <v>1.0000000000000001E-5</v>
      </c>
      <c r="C297" s="25">
        <v>3.2499999999999999E-3</v>
      </c>
      <c r="D297" s="25">
        <f t="shared" si="64"/>
        <v>2.3E-3</v>
      </c>
      <c r="E297" s="25"/>
      <c r="F297" s="25">
        <f t="shared" si="65"/>
        <v>1.4250900000000008E-3</v>
      </c>
      <c r="G297" s="25">
        <f t="shared" si="66"/>
        <v>3.2819822700000022E-2</v>
      </c>
      <c r="H297" s="25">
        <v>3.82E-3</v>
      </c>
      <c r="I297" s="25">
        <f t="shared" si="67"/>
        <v>2.8700000000000002E-3</v>
      </c>
      <c r="J297" s="25"/>
      <c r="K297" s="25">
        <f t="shared" si="68"/>
        <v>1.4817900000000002E-3</v>
      </c>
      <c r="L297" s="25">
        <f t="shared" si="69"/>
        <v>3.4125623700000003E-2</v>
      </c>
      <c r="M297" s="25">
        <v>4.9699999999999996E-3</v>
      </c>
      <c r="N297" s="25">
        <f t="shared" si="70"/>
        <v>4.0199999999999993E-3</v>
      </c>
      <c r="O297" s="25"/>
      <c r="P297" s="25">
        <f t="shared" si="71"/>
        <v>1.6295899999999993E-3</v>
      </c>
      <c r="Q297" s="25">
        <f t="shared" si="72"/>
        <v>3.7529457699999984E-2</v>
      </c>
      <c r="R297" s="25">
        <v>5.0099999999999997E-3</v>
      </c>
      <c r="S297" s="25">
        <f t="shared" si="73"/>
        <v>4.0599999999999994E-3</v>
      </c>
      <c r="T297" s="25"/>
      <c r="U297" s="25">
        <f t="shared" si="74"/>
        <v>1.9999899999999992E-3</v>
      </c>
      <c r="V297" s="25">
        <f t="shared" si="75"/>
        <v>4.6059769699999982E-2</v>
      </c>
      <c r="W297" s="25">
        <v>6.4599999999999996E-3</v>
      </c>
      <c r="X297" s="25">
        <f t="shared" si="76"/>
        <v>5.5099999999999993E-3</v>
      </c>
      <c r="Y297" s="25"/>
      <c r="Z297" s="25">
        <f t="shared" si="77"/>
        <v>1.9797899999999991E-3</v>
      </c>
      <c r="AA297" s="25">
        <f t="shared" si="78"/>
        <v>4.5594563699999979E-2</v>
      </c>
      <c r="AB297" s="25">
        <v>1.89E-3</v>
      </c>
      <c r="AC297" s="25">
        <f t="shared" si="79"/>
        <v>9.5E-4</v>
      </c>
    </row>
    <row r="298" spans="1:29" s="15" customFormat="1">
      <c r="A298" s="18">
        <v>546</v>
      </c>
      <c r="B298" s="25">
        <v>-4.0000000000000003E-5</v>
      </c>
      <c r="C298" s="25">
        <v>3.1900000000000001E-3</v>
      </c>
      <c r="D298" s="25">
        <f t="shared" si="64"/>
        <v>2.2850000000000001E-3</v>
      </c>
      <c r="E298" s="25"/>
      <c r="F298" s="25">
        <f t="shared" si="65"/>
        <v>1.410090000000001E-3</v>
      </c>
      <c r="G298" s="25">
        <f t="shared" si="66"/>
        <v>3.2474372700000025E-2</v>
      </c>
      <c r="H298" s="25">
        <v>3.79E-3</v>
      </c>
      <c r="I298" s="25">
        <f t="shared" si="67"/>
        <v>2.885E-3</v>
      </c>
      <c r="J298" s="25"/>
      <c r="K298" s="25">
        <f t="shared" si="68"/>
        <v>1.49679E-3</v>
      </c>
      <c r="L298" s="25">
        <f t="shared" si="69"/>
        <v>3.44710737E-2</v>
      </c>
      <c r="M298" s="25">
        <v>4.8799999999999998E-3</v>
      </c>
      <c r="N298" s="25">
        <f t="shared" si="70"/>
        <v>3.9749999999999994E-3</v>
      </c>
      <c r="O298" s="25"/>
      <c r="P298" s="25">
        <f t="shared" si="71"/>
        <v>1.5845899999999994E-3</v>
      </c>
      <c r="Q298" s="25">
        <f t="shared" si="72"/>
        <v>3.6493107699999985E-2</v>
      </c>
      <c r="R298" s="25">
        <v>4.9300000000000004E-3</v>
      </c>
      <c r="S298" s="25">
        <f t="shared" si="73"/>
        <v>4.0250000000000008E-3</v>
      </c>
      <c r="T298" s="25"/>
      <c r="U298" s="25">
        <f t="shared" si="74"/>
        <v>1.9649900000000007E-3</v>
      </c>
      <c r="V298" s="25">
        <f t="shared" si="75"/>
        <v>4.5253719700000014E-2</v>
      </c>
      <c r="W298" s="25">
        <v>6.3099999999999996E-3</v>
      </c>
      <c r="X298" s="25">
        <f t="shared" si="76"/>
        <v>5.4050000000000001E-3</v>
      </c>
      <c r="Y298" s="25"/>
      <c r="Z298" s="25">
        <f t="shared" si="77"/>
        <v>1.8747899999999999E-3</v>
      </c>
      <c r="AA298" s="25">
        <f t="shared" si="78"/>
        <v>4.3176413699999999E-2</v>
      </c>
      <c r="AB298" s="25">
        <v>1.8500000000000001E-3</v>
      </c>
      <c r="AC298" s="25">
        <f t="shared" si="79"/>
        <v>9.0499999999999999E-4</v>
      </c>
    </row>
    <row r="299" spans="1:29" s="15" customFormat="1">
      <c r="A299" s="18">
        <v>547</v>
      </c>
      <c r="B299" s="25">
        <v>-1.1E-4</v>
      </c>
      <c r="C299" s="25">
        <v>3.2799999999999999E-3</v>
      </c>
      <c r="D299" s="25">
        <f t="shared" si="64"/>
        <v>2.4099999999999998E-3</v>
      </c>
      <c r="E299" s="25"/>
      <c r="F299" s="25">
        <f t="shared" si="65"/>
        <v>1.5350900000000007E-3</v>
      </c>
      <c r="G299" s="25">
        <f t="shared" si="66"/>
        <v>3.5353122700000017E-2</v>
      </c>
      <c r="H299" s="25">
        <v>3.7699999999999999E-3</v>
      </c>
      <c r="I299" s="25">
        <f t="shared" si="67"/>
        <v>2.8999999999999998E-3</v>
      </c>
      <c r="J299" s="25"/>
      <c r="K299" s="25">
        <f t="shared" si="68"/>
        <v>1.5117899999999998E-3</v>
      </c>
      <c r="L299" s="25">
        <f t="shared" si="69"/>
        <v>3.4816523699999997E-2</v>
      </c>
      <c r="M299" s="25">
        <v>4.8900000000000002E-3</v>
      </c>
      <c r="N299" s="25">
        <f t="shared" si="70"/>
        <v>4.0200000000000001E-3</v>
      </c>
      <c r="O299" s="25"/>
      <c r="P299" s="25">
        <f t="shared" si="71"/>
        <v>1.6295900000000002E-3</v>
      </c>
      <c r="Q299" s="25">
        <f t="shared" si="72"/>
        <v>3.7529457700000005E-2</v>
      </c>
      <c r="R299" s="25">
        <v>4.9899999999999996E-3</v>
      </c>
      <c r="S299" s="25">
        <f t="shared" si="73"/>
        <v>4.1199999999999995E-3</v>
      </c>
      <c r="T299" s="25"/>
      <c r="U299" s="25">
        <f t="shared" si="74"/>
        <v>2.0599899999999994E-3</v>
      </c>
      <c r="V299" s="25">
        <f t="shared" si="75"/>
        <v>4.7441569699999991E-2</v>
      </c>
      <c r="W299" s="25">
        <v>6.4000000000000003E-3</v>
      </c>
      <c r="X299" s="25">
        <f t="shared" si="76"/>
        <v>5.5300000000000002E-3</v>
      </c>
      <c r="Y299" s="25"/>
      <c r="Z299" s="25">
        <f t="shared" si="77"/>
        <v>1.99979E-3</v>
      </c>
      <c r="AA299" s="25">
        <f t="shared" si="78"/>
        <v>4.6055163699999999E-2</v>
      </c>
      <c r="AB299" s="25">
        <v>1.8500000000000001E-3</v>
      </c>
      <c r="AC299" s="25">
        <f t="shared" si="79"/>
        <v>8.7000000000000001E-4</v>
      </c>
    </row>
    <row r="300" spans="1:29" s="15" customFormat="1">
      <c r="A300" s="18">
        <v>548</v>
      </c>
      <c r="B300" s="25">
        <v>6.8999999999999997E-5</v>
      </c>
      <c r="C300" s="25">
        <v>3.2299999999999998E-3</v>
      </c>
      <c r="D300" s="25">
        <f t="shared" si="64"/>
        <v>2.2404999999999999E-3</v>
      </c>
      <c r="E300" s="25"/>
      <c r="F300" s="25">
        <f t="shared" si="65"/>
        <v>1.3655900000000007E-3</v>
      </c>
      <c r="G300" s="25">
        <f t="shared" si="66"/>
        <v>3.1449537700000016E-2</v>
      </c>
      <c r="H300" s="25">
        <v>3.65E-3</v>
      </c>
      <c r="I300" s="25">
        <f t="shared" si="67"/>
        <v>2.6605000000000001E-3</v>
      </c>
      <c r="J300" s="25"/>
      <c r="K300" s="25">
        <f t="shared" si="68"/>
        <v>1.2722900000000001E-3</v>
      </c>
      <c r="L300" s="25">
        <f t="shared" si="69"/>
        <v>2.9300838700000005E-2</v>
      </c>
      <c r="M300" s="25">
        <v>4.8199999999999996E-3</v>
      </c>
      <c r="N300" s="25">
        <f t="shared" si="70"/>
        <v>3.8304999999999997E-3</v>
      </c>
      <c r="O300" s="25"/>
      <c r="P300" s="25">
        <f t="shared" si="71"/>
        <v>1.4400899999999998E-3</v>
      </c>
      <c r="Q300" s="25">
        <f t="shared" si="72"/>
        <v>3.3165272699999998E-2</v>
      </c>
      <c r="R300" s="25">
        <v>4.7499999999999999E-3</v>
      </c>
      <c r="S300" s="25">
        <f t="shared" si="73"/>
        <v>3.7605E-3</v>
      </c>
      <c r="T300" s="25"/>
      <c r="U300" s="25">
        <f t="shared" si="74"/>
        <v>1.7004899999999998E-3</v>
      </c>
      <c r="V300" s="25">
        <f t="shared" si="75"/>
        <v>3.9162284700000001E-2</v>
      </c>
      <c r="W300" s="25">
        <v>6.1999999999999998E-3</v>
      </c>
      <c r="X300" s="25">
        <f t="shared" si="76"/>
        <v>5.2104999999999999E-3</v>
      </c>
      <c r="Y300" s="25"/>
      <c r="Z300" s="25">
        <f t="shared" si="77"/>
        <v>1.6802899999999996E-3</v>
      </c>
      <c r="AA300" s="25">
        <f t="shared" si="78"/>
        <v>3.8697078699999991E-2</v>
      </c>
      <c r="AB300" s="25">
        <v>1.91E-3</v>
      </c>
      <c r="AC300" s="25">
        <f t="shared" si="79"/>
        <v>9.8949999999999993E-4</v>
      </c>
    </row>
    <row r="301" spans="1:29" s="15" customFormat="1">
      <c r="A301" s="18">
        <v>549</v>
      </c>
      <c r="B301" s="25">
        <v>2.0000000000000002E-5</v>
      </c>
      <c r="C301" s="25">
        <v>3.1900000000000001E-3</v>
      </c>
      <c r="D301" s="25">
        <f t="shared" si="64"/>
        <v>2.2050000000000004E-3</v>
      </c>
      <c r="E301" s="25"/>
      <c r="F301" s="25">
        <f t="shared" si="65"/>
        <v>1.3300900000000012E-3</v>
      </c>
      <c r="G301" s="25">
        <f t="shared" si="66"/>
        <v>3.0631972700000031E-2</v>
      </c>
      <c r="H301" s="25">
        <v>3.6900000000000001E-3</v>
      </c>
      <c r="I301" s="25">
        <f t="shared" si="67"/>
        <v>2.7049999999999999E-3</v>
      </c>
      <c r="J301" s="25"/>
      <c r="K301" s="25">
        <f t="shared" si="68"/>
        <v>1.31679E-3</v>
      </c>
      <c r="L301" s="25">
        <f t="shared" si="69"/>
        <v>3.03256737E-2</v>
      </c>
      <c r="M301" s="25">
        <v>4.8399999999999997E-3</v>
      </c>
      <c r="N301" s="25">
        <f t="shared" si="70"/>
        <v>3.8549999999999999E-3</v>
      </c>
      <c r="O301" s="25"/>
      <c r="P301" s="25">
        <f t="shared" si="71"/>
        <v>1.46459E-3</v>
      </c>
      <c r="Q301" s="25">
        <f t="shared" si="72"/>
        <v>3.3729507700000001E-2</v>
      </c>
      <c r="R301" s="25">
        <v>4.8399999999999997E-3</v>
      </c>
      <c r="S301" s="25">
        <f t="shared" si="73"/>
        <v>3.8549999999999999E-3</v>
      </c>
      <c r="T301" s="25"/>
      <c r="U301" s="25">
        <f t="shared" si="74"/>
        <v>1.7949899999999998E-3</v>
      </c>
      <c r="V301" s="25">
        <f t="shared" si="75"/>
        <v>4.1338619699999996E-2</v>
      </c>
      <c r="W301" s="25">
        <v>6.2500000000000003E-3</v>
      </c>
      <c r="X301" s="25">
        <f t="shared" si="76"/>
        <v>5.2650000000000006E-3</v>
      </c>
      <c r="Y301" s="25"/>
      <c r="Z301" s="25">
        <f t="shared" si="77"/>
        <v>1.7347900000000004E-3</v>
      </c>
      <c r="AA301" s="25">
        <f t="shared" si="78"/>
        <v>3.995221370000001E-2</v>
      </c>
      <c r="AB301" s="25">
        <v>1.9499999999999999E-3</v>
      </c>
      <c r="AC301" s="25">
        <f t="shared" si="79"/>
        <v>9.8499999999999998E-4</v>
      </c>
    </row>
    <row r="302" spans="1:29" s="15" customFormat="1">
      <c r="A302" s="18">
        <v>550</v>
      </c>
      <c r="B302" s="25">
        <v>-6.0000000000000002E-5</v>
      </c>
      <c r="C302" s="25">
        <v>3.3500000000000001E-3</v>
      </c>
      <c r="D302" s="25">
        <f t="shared" si="64"/>
        <v>2.4400000000000003E-3</v>
      </c>
      <c r="E302" s="25"/>
      <c r="F302" s="25">
        <f t="shared" si="65"/>
        <v>1.5650900000000012E-3</v>
      </c>
      <c r="G302" s="25">
        <f t="shared" si="66"/>
        <v>3.6044022700000032E-2</v>
      </c>
      <c r="H302" s="25">
        <v>3.6900000000000001E-3</v>
      </c>
      <c r="I302" s="25">
        <f t="shared" si="67"/>
        <v>2.7800000000000004E-3</v>
      </c>
      <c r="J302" s="25"/>
      <c r="K302" s="25">
        <f t="shared" si="68"/>
        <v>1.3917900000000004E-3</v>
      </c>
      <c r="L302" s="25">
        <f t="shared" si="69"/>
        <v>3.2052923700000013E-2</v>
      </c>
      <c r="M302" s="25">
        <v>4.79E-3</v>
      </c>
      <c r="N302" s="25">
        <f t="shared" si="70"/>
        <v>3.8799999999999998E-3</v>
      </c>
      <c r="O302" s="25"/>
      <c r="P302" s="25">
        <f t="shared" si="71"/>
        <v>1.4895899999999998E-3</v>
      </c>
      <c r="Q302" s="25">
        <f t="shared" si="72"/>
        <v>3.4305257700000001E-2</v>
      </c>
      <c r="R302" s="25">
        <v>4.7800000000000004E-3</v>
      </c>
      <c r="S302" s="25">
        <f t="shared" si="73"/>
        <v>3.8700000000000002E-3</v>
      </c>
      <c r="T302" s="25"/>
      <c r="U302" s="25">
        <f t="shared" si="74"/>
        <v>1.80999E-3</v>
      </c>
      <c r="V302" s="25">
        <f t="shared" si="75"/>
        <v>4.16840697E-2</v>
      </c>
      <c r="W302" s="25">
        <v>6.3200000000000001E-3</v>
      </c>
      <c r="X302" s="25">
        <f t="shared" si="76"/>
        <v>5.4099999999999999E-3</v>
      </c>
      <c r="Y302" s="25"/>
      <c r="Z302" s="25">
        <f t="shared" si="77"/>
        <v>1.8797899999999997E-3</v>
      </c>
      <c r="AA302" s="25">
        <f t="shared" si="78"/>
        <v>4.3291563699999994E-2</v>
      </c>
      <c r="AB302" s="25">
        <v>1.8799999999999999E-3</v>
      </c>
      <c r="AC302" s="25">
        <f t="shared" si="79"/>
        <v>9.1E-4</v>
      </c>
    </row>
    <row r="303" spans="1:29" s="15" customFormat="1">
      <c r="A303" s="18">
        <v>551</v>
      </c>
      <c r="B303" s="25">
        <v>-3.0000000000000001E-5</v>
      </c>
      <c r="C303" s="25">
        <v>3.14E-3</v>
      </c>
      <c r="D303" s="25">
        <f t="shared" si="64"/>
        <v>2.2049999999999999E-3</v>
      </c>
      <c r="E303" s="25"/>
      <c r="F303" s="25">
        <f t="shared" si="65"/>
        <v>1.3300900000000008E-3</v>
      </c>
      <c r="G303" s="25">
        <f t="shared" si="66"/>
        <v>3.063197270000002E-2</v>
      </c>
      <c r="H303" s="25">
        <v>3.5599999999999998E-3</v>
      </c>
      <c r="I303" s="25">
        <f t="shared" si="67"/>
        <v>2.6249999999999997E-3</v>
      </c>
      <c r="J303" s="25"/>
      <c r="K303" s="25">
        <f t="shared" si="68"/>
        <v>1.2367899999999998E-3</v>
      </c>
      <c r="L303" s="25">
        <f t="shared" si="69"/>
        <v>2.8483273699999995E-2</v>
      </c>
      <c r="M303" s="25">
        <v>4.7600000000000003E-3</v>
      </c>
      <c r="N303" s="25">
        <f t="shared" si="70"/>
        <v>3.8250000000000003E-3</v>
      </c>
      <c r="O303" s="25"/>
      <c r="P303" s="25">
        <f t="shared" si="71"/>
        <v>1.4345900000000003E-3</v>
      </c>
      <c r="Q303" s="25">
        <f t="shared" si="72"/>
        <v>3.3038607700000007E-2</v>
      </c>
      <c r="R303" s="25">
        <v>4.7999999999999996E-3</v>
      </c>
      <c r="S303" s="25">
        <f t="shared" si="73"/>
        <v>3.8649999999999995E-3</v>
      </c>
      <c r="T303" s="25"/>
      <c r="U303" s="25">
        <f t="shared" si="74"/>
        <v>1.8049899999999994E-3</v>
      </c>
      <c r="V303" s="25">
        <f t="shared" si="75"/>
        <v>4.1568919699999984E-2</v>
      </c>
      <c r="W303" s="25">
        <v>6.1799999999999997E-3</v>
      </c>
      <c r="X303" s="25">
        <f t="shared" si="76"/>
        <v>5.2449999999999997E-3</v>
      </c>
      <c r="Y303" s="25"/>
      <c r="Z303" s="25">
        <f t="shared" si="77"/>
        <v>1.7147899999999995E-3</v>
      </c>
      <c r="AA303" s="25">
        <f t="shared" si="78"/>
        <v>3.949161369999999E-2</v>
      </c>
      <c r="AB303" s="25">
        <v>1.9E-3</v>
      </c>
      <c r="AC303" s="25">
        <f t="shared" si="79"/>
        <v>9.3499999999999996E-4</v>
      </c>
    </row>
    <row r="304" spans="1:29" s="15" customFormat="1">
      <c r="A304" s="18">
        <v>552</v>
      </c>
      <c r="B304" s="25">
        <v>1.6000000000000001E-4</v>
      </c>
      <c r="C304" s="25">
        <v>3.14E-3</v>
      </c>
      <c r="D304" s="25">
        <f t="shared" si="64"/>
        <v>2.0299999999999997E-3</v>
      </c>
      <c r="E304" s="25"/>
      <c r="F304" s="25">
        <f t="shared" si="65"/>
        <v>1.1550900000000005E-3</v>
      </c>
      <c r="G304" s="25">
        <f t="shared" si="66"/>
        <v>2.6601722700000014E-2</v>
      </c>
      <c r="H304" s="25">
        <v>3.5999999999999999E-3</v>
      </c>
      <c r="I304" s="25">
        <f t="shared" si="67"/>
        <v>2.49E-3</v>
      </c>
      <c r="J304" s="25"/>
      <c r="K304" s="25">
        <f t="shared" si="68"/>
        <v>1.1017900000000001E-3</v>
      </c>
      <c r="L304" s="25">
        <f t="shared" si="69"/>
        <v>2.5374223700000004E-2</v>
      </c>
      <c r="M304" s="25">
        <v>4.7099999999999998E-3</v>
      </c>
      <c r="N304" s="25">
        <f t="shared" si="70"/>
        <v>3.5999999999999999E-3</v>
      </c>
      <c r="O304" s="25"/>
      <c r="P304" s="25">
        <f t="shared" si="71"/>
        <v>1.20959E-3</v>
      </c>
      <c r="Q304" s="25">
        <f t="shared" si="72"/>
        <v>2.7856857700000001E-2</v>
      </c>
      <c r="R304" s="25">
        <v>4.62E-3</v>
      </c>
      <c r="S304" s="25">
        <f t="shared" si="73"/>
        <v>3.5100000000000001E-3</v>
      </c>
      <c r="T304" s="25"/>
      <c r="U304" s="25">
        <f t="shared" si="74"/>
        <v>1.44999E-3</v>
      </c>
      <c r="V304" s="25">
        <f t="shared" si="75"/>
        <v>3.3393269699999999E-2</v>
      </c>
      <c r="W304" s="25">
        <v>6.1399999999999996E-3</v>
      </c>
      <c r="X304" s="25">
        <f t="shared" si="76"/>
        <v>5.0299999999999997E-3</v>
      </c>
      <c r="Y304" s="25"/>
      <c r="Z304" s="25">
        <f t="shared" si="77"/>
        <v>1.4997899999999995E-3</v>
      </c>
      <c r="AA304" s="25">
        <f t="shared" si="78"/>
        <v>3.4540163699999994E-2</v>
      </c>
      <c r="AB304" s="25">
        <v>2.0600000000000002E-3</v>
      </c>
      <c r="AC304" s="25">
        <f t="shared" si="79"/>
        <v>1.1100000000000001E-3</v>
      </c>
    </row>
    <row r="305" spans="1:29" s="15" customFormat="1">
      <c r="A305" s="18">
        <v>553</v>
      </c>
      <c r="B305" s="25">
        <v>1.0000000000000001E-5</v>
      </c>
      <c r="C305" s="25">
        <v>3.0599999999999998E-3</v>
      </c>
      <c r="D305" s="25">
        <f t="shared" si="64"/>
        <v>2.0749999999999996E-3</v>
      </c>
      <c r="E305" s="25"/>
      <c r="F305" s="25">
        <f t="shared" si="65"/>
        <v>1.2000900000000004E-3</v>
      </c>
      <c r="G305" s="25">
        <f t="shared" si="66"/>
        <v>2.7638072700000012E-2</v>
      </c>
      <c r="H305" s="25">
        <v>3.7200000000000002E-3</v>
      </c>
      <c r="I305" s="25">
        <f t="shared" si="67"/>
        <v>2.7350000000000005E-3</v>
      </c>
      <c r="J305" s="25"/>
      <c r="K305" s="25">
        <f t="shared" si="68"/>
        <v>1.3467900000000005E-3</v>
      </c>
      <c r="L305" s="25">
        <f t="shared" si="69"/>
        <v>3.1016573700000011E-2</v>
      </c>
      <c r="M305" s="25">
        <v>4.7400000000000003E-3</v>
      </c>
      <c r="N305" s="25">
        <f t="shared" si="70"/>
        <v>3.7550000000000005E-3</v>
      </c>
      <c r="O305" s="25"/>
      <c r="P305" s="25">
        <f t="shared" si="71"/>
        <v>1.3645900000000006E-3</v>
      </c>
      <c r="Q305" s="25">
        <f t="shared" si="72"/>
        <v>3.1426507700000016E-2</v>
      </c>
      <c r="R305" s="25">
        <v>4.7600000000000003E-3</v>
      </c>
      <c r="S305" s="25">
        <f t="shared" si="73"/>
        <v>3.7750000000000006E-3</v>
      </c>
      <c r="T305" s="25"/>
      <c r="U305" s="25">
        <f t="shared" si="74"/>
        <v>1.7149900000000004E-3</v>
      </c>
      <c r="V305" s="25">
        <f t="shared" si="75"/>
        <v>3.9496219700000015E-2</v>
      </c>
      <c r="W305" s="25">
        <v>6.1799999999999997E-3</v>
      </c>
      <c r="X305" s="25">
        <f t="shared" si="76"/>
        <v>5.195E-3</v>
      </c>
      <c r="Y305" s="25"/>
      <c r="Z305" s="25">
        <f t="shared" si="77"/>
        <v>1.6647899999999998E-3</v>
      </c>
      <c r="AA305" s="25">
        <f t="shared" si="78"/>
        <v>3.8340113699999998E-2</v>
      </c>
      <c r="AB305" s="25">
        <v>1.9599999999999999E-3</v>
      </c>
      <c r="AC305" s="25">
        <f t="shared" si="79"/>
        <v>9.8499999999999998E-4</v>
      </c>
    </row>
    <row r="306" spans="1:29" s="15" customFormat="1">
      <c r="A306" s="18">
        <v>554</v>
      </c>
      <c r="B306" s="25">
        <v>0</v>
      </c>
      <c r="C306" s="25">
        <v>3.1900000000000001E-3</v>
      </c>
      <c r="D306" s="25">
        <f t="shared" si="64"/>
        <v>2.225E-3</v>
      </c>
      <c r="E306" s="25"/>
      <c r="F306" s="25">
        <f t="shared" si="65"/>
        <v>1.3500900000000008E-3</v>
      </c>
      <c r="G306" s="25">
        <f t="shared" si="66"/>
        <v>3.1092572700000022E-2</v>
      </c>
      <c r="H306" s="25">
        <v>3.5699999999999998E-3</v>
      </c>
      <c r="I306" s="25">
        <f t="shared" si="67"/>
        <v>2.6049999999999997E-3</v>
      </c>
      <c r="J306" s="25"/>
      <c r="K306" s="25">
        <f t="shared" si="68"/>
        <v>1.2167899999999997E-3</v>
      </c>
      <c r="L306" s="25">
        <f t="shared" si="69"/>
        <v>2.8022673699999993E-2</v>
      </c>
      <c r="M306" s="25">
        <v>4.7299999999999998E-3</v>
      </c>
      <c r="N306" s="25">
        <f t="shared" si="70"/>
        <v>3.7649999999999997E-3</v>
      </c>
      <c r="O306" s="25"/>
      <c r="P306" s="25">
        <f t="shared" si="71"/>
        <v>1.3745899999999998E-3</v>
      </c>
      <c r="Q306" s="25">
        <f t="shared" si="72"/>
        <v>3.1656807699999998E-2</v>
      </c>
      <c r="R306" s="25">
        <v>4.7999999999999996E-3</v>
      </c>
      <c r="S306" s="25">
        <f t="shared" si="73"/>
        <v>3.8349999999999994E-3</v>
      </c>
      <c r="T306" s="25"/>
      <c r="U306" s="25">
        <f t="shared" si="74"/>
        <v>1.7749899999999993E-3</v>
      </c>
      <c r="V306" s="25">
        <f t="shared" si="75"/>
        <v>4.0878019699999983E-2</v>
      </c>
      <c r="W306" s="25">
        <v>6.2199999999999998E-3</v>
      </c>
      <c r="X306" s="25">
        <f t="shared" si="76"/>
        <v>5.2550000000000001E-3</v>
      </c>
      <c r="Y306" s="25"/>
      <c r="Z306" s="25">
        <f t="shared" si="77"/>
        <v>1.7247899999999999E-3</v>
      </c>
      <c r="AA306" s="25">
        <f t="shared" si="78"/>
        <v>3.97219137E-2</v>
      </c>
      <c r="AB306" s="25">
        <v>1.9300000000000001E-3</v>
      </c>
      <c r="AC306" s="25">
        <f t="shared" si="79"/>
        <v>9.6500000000000004E-4</v>
      </c>
    </row>
    <row r="307" spans="1:29" s="15" customFormat="1">
      <c r="A307" s="18">
        <v>555</v>
      </c>
      <c r="B307" s="25">
        <v>6.0000000000000002E-5</v>
      </c>
      <c r="C307" s="25">
        <v>3.1800000000000001E-3</v>
      </c>
      <c r="D307" s="25">
        <f t="shared" si="64"/>
        <v>2.16E-3</v>
      </c>
      <c r="E307" s="25"/>
      <c r="F307" s="25">
        <f t="shared" si="65"/>
        <v>1.2850900000000009E-3</v>
      </c>
      <c r="G307" s="25">
        <f t="shared" si="66"/>
        <v>2.9595622700000022E-2</v>
      </c>
      <c r="H307" s="25">
        <v>3.6700000000000001E-3</v>
      </c>
      <c r="I307" s="25">
        <f t="shared" si="67"/>
        <v>2.65E-3</v>
      </c>
      <c r="J307" s="25"/>
      <c r="K307" s="25">
        <f t="shared" si="68"/>
        <v>1.26179E-3</v>
      </c>
      <c r="L307" s="25">
        <f t="shared" si="69"/>
        <v>2.9059023700000002E-2</v>
      </c>
      <c r="M307" s="25">
        <v>4.7200000000000002E-3</v>
      </c>
      <c r="N307" s="25">
        <f t="shared" si="70"/>
        <v>3.7000000000000002E-3</v>
      </c>
      <c r="O307" s="25"/>
      <c r="P307" s="25">
        <f t="shared" si="71"/>
        <v>1.3095900000000002E-3</v>
      </c>
      <c r="Q307" s="25">
        <f t="shared" si="72"/>
        <v>3.0159857700000008E-2</v>
      </c>
      <c r="R307" s="25">
        <v>4.7200000000000002E-3</v>
      </c>
      <c r="S307" s="25">
        <f t="shared" si="73"/>
        <v>3.7000000000000002E-3</v>
      </c>
      <c r="T307" s="25"/>
      <c r="U307" s="25">
        <f t="shared" si="74"/>
        <v>1.63999E-3</v>
      </c>
      <c r="V307" s="25">
        <f t="shared" si="75"/>
        <v>3.7768969700000002E-2</v>
      </c>
      <c r="W307" s="25">
        <v>6.13E-3</v>
      </c>
      <c r="X307" s="25">
        <f t="shared" si="76"/>
        <v>5.11E-3</v>
      </c>
      <c r="Y307" s="25"/>
      <c r="Z307" s="25">
        <f t="shared" si="77"/>
        <v>1.5797899999999998E-3</v>
      </c>
      <c r="AA307" s="25">
        <f t="shared" si="78"/>
        <v>3.6382563699999995E-2</v>
      </c>
      <c r="AB307" s="25">
        <v>1.98E-3</v>
      </c>
      <c r="AC307" s="25">
        <f t="shared" si="79"/>
        <v>1.0200000000000001E-3</v>
      </c>
    </row>
    <row r="308" spans="1:29" s="15" customFormat="1">
      <c r="A308" s="18">
        <v>556</v>
      </c>
      <c r="B308" s="25">
        <v>8.0000000000000007E-5</v>
      </c>
      <c r="C308" s="25">
        <v>3.16E-3</v>
      </c>
      <c r="D308" s="25">
        <f t="shared" si="64"/>
        <v>2.1450000000000002E-3</v>
      </c>
      <c r="E308" s="25"/>
      <c r="F308" s="25">
        <f t="shared" si="65"/>
        <v>1.2700900000000011E-3</v>
      </c>
      <c r="G308" s="25">
        <f t="shared" si="66"/>
        <v>2.9250172700000025E-2</v>
      </c>
      <c r="H308" s="25">
        <v>3.5500000000000002E-3</v>
      </c>
      <c r="I308" s="25">
        <f t="shared" si="67"/>
        <v>2.5349999999999999E-3</v>
      </c>
      <c r="J308" s="25"/>
      <c r="K308" s="25">
        <f t="shared" si="68"/>
        <v>1.14679E-3</v>
      </c>
      <c r="L308" s="25">
        <f t="shared" si="69"/>
        <v>2.6410573700000002E-2</v>
      </c>
      <c r="M308" s="25">
        <v>4.5799999999999999E-3</v>
      </c>
      <c r="N308" s="25">
        <f t="shared" si="70"/>
        <v>3.5649999999999996E-3</v>
      </c>
      <c r="O308" s="25"/>
      <c r="P308" s="25">
        <f t="shared" si="71"/>
        <v>1.1745899999999997E-3</v>
      </c>
      <c r="Q308" s="25">
        <f t="shared" si="72"/>
        <v>2.7050807699999995E-2</v>
      </c>
      <c r="R308" s="25">
        <v>4.5599999999999998E-3</v>
      </c>
      <c r="S308" s="25">
        <f t="shared" si="73"/>
        <v>3.5449999999999995E-3</v>
      </c>
      <c r="T308" s="25"/>
      <c r="U308" s="25">
        <f t="shared" si="74"/>
        <v>1.4849899999999994E-3</v>
      </c>
      <c r="V308" s="25">
        <f t="shared" si="75"/>
        <v>3.4199319699999987E-2</v>
      </c>
      <c r="W308" s="25">
        <v>6.0800000000000003E-3</v>
      </c>
      <c r="X308" s="25">
        <f t="shared" si="76"/>
        <v>5.0650000000000001E-3</v>
      </c>
      <c r="Y308" s="25"/>
      <c r="Z308" s="25">
        <f t="shared" si="77"/>
        <v>1.5347899999999999E-3</v>
      </c>
      <c r="AA308" s="25">
        <f t="shared" si="78"/>
        <v>3.5346213699999997E-2</v>
      </c>
      <c r="AB308" s="25">
        <v>1.9499999999999999E-3</v>
      </c>
      <c r="AC308" s="25">
        <f t="shared" si="79"/>
        <v>1.0150000000000001E-3</v>
      </c>
    </row>
    <row r="309" spans="1:29" s="15" customFormat="1">
      <c r="A309" s="18">
        <v>557</v>
      </c>
      <c r="B309" s="25">
        <v>-8.0000000000000007E-5</v>
      </c>
      <c r="C309" s="25">
        <v>3.15E-3</v>
      </c>
      <c r="D309" s="25">
        <f t="shared" si="64"/>
        <v>2.2300000000000002E-3</v>
      </c>
      <c r="E309" s="25"/>
      <c r="F309" s="25">
        <f t="shared" si="65"/>
        <v>1.3550900000000011E-3</v>
      </c>
      <c r="G309" s="25">
        <f t="shared" si="66"/>
        <v>3.1207722700000027E-2</v>
      </c>
      <c r="H309" s="25">
        <v>3.5799999999999998E-3</v>
      </c>
      <c r="I309" s="25">
        <f t="shared" si="67"/>
        <v>2.66E-3</v>
      </c>
      <c r="J309" s="25"/>
      <c r="K309" s="25">
        <f t="shared" si="68"/>
        <v>1.2717900000000001E-3</v>
      </c>
      <c r="L309" s="25">
        <f t="shared" si="69"/>
        <v>2.9289323700000001E-2</v>
      </c>
      <c r="M309" s="25">
        <v>4.6100000000000004E-3</v>
      </c>
      <c r="N309" s="25">
        <f t="shared" si="70"/>
        <v>3.6900000000000006E-3</v>
      </c>
      <c r="O309" s="25"/>
      <c r="P309" s="25">
        <f t="shared" si="71"/>
        <v>1.2995900000000006E-3</v>
      </c>
      <c r="Q309" s="25">
        <f t="shared" si="72"/>
        <v>2.9929557700000015E-2</v>
      </c>
      <c r="R309" s="25">
        <v>4.62E-3</v>
      </c>
      <c r="S309" s="25">
        <f t="shared" si="73"/>
        <v>3.7000000000000002E-3</v>
      </c>
      <c r="T309" s="25"/>
      <c r="U309" s="25">
        <f t="shared" si="74"/>
        <v>1.63999E-3</v>
      </c>
      <c r="V309" s="25">
        <f t="shared" si="75"/>
        <v>3.7768969700000002E-2</v>
      </c>
      <c r="W309" s="25">
        <v>6.1399999999999996E-3</v>
      </c>
      <c r="X309" s="25">
        <f t="shared" si="76"/>
        <v>5.2199999999999998E-3</v>
      </c>
      <c r="Y309" s="25"/>
      <c r="Z309" s="25">
        <f t="shared" si="77"/>
        <v>1.6897899999999996E-3</v>
      </c>
      <c r="AA309" s="25">
        <f t="shared" si="78"/>
        <v>3.891586369999999E-2</v>
      </c>
      <c r="AB309" s="25">
        <v>1.92E-3</v>
      </c>
      <c r="AC309" s="25">
        <f t="shared" si="79"/>
        <v>9.2000000000000003E-4</v>
      </c>
    </row>
    <row r="310" spans="1:29" s="15" customFormat="1">
      <c r="A310" s="18">
        <v>558</v>
      </c>
      <c r="B310" s="25">
        <v>-6.8999999999999997E-5</v>
      </c>
      <c r="C310" s="25">
        <v>3.2399999999999998E-3</v>
      </c>
      <c r="D310" s="25">
        <f t="shared" si="64"/>
        <v>2.3844999999999999E-3</v>
      </c>
      <c r="E310" s="25"/>
      <c r="F310" s="25">
        <f t="shared" si="65"/>
        <v>1.5095900000000008E-3</v>
      </c>
      <c r="G310" s="25">
        <f t="shared" si="66"/>
        <v>3.476585770000002E-2</v>
      </c>
      <c r="H310" s="25">
        <v>3.7499999999999999E-3</v>
      </c>
      <c r="I310" s="25">
        <f t="shared" si="67"/>
        <v>2.8944999999999999E-3</v>
      </c>
      <c r="J310" s="25"/>
      <c r="K310" s="25">
        <f t="shared" si="68"/>
        <v>1.50629E-3</v>
      </c>
      <c r="L310" s="25">
        <f t="shared" si="69"/>
        <v>3.4689858699999999E-2</v>
      </c>
      <c r="M310" s="25">
        <v>4.9899999999999996E-3</v>
      </c>
      <c r="N310" s="25">
        <f t="shared" si="70"/>
        <v>4.1344999999999993E-3</v>
      </c>
      <c r="O310" s="25"/>
      <c r="P310" s="25">
        <f t="shared" si="71"/>
        <v>1.7440899999999994E-3</v>
      </c>
      <c r="Q310" s="25">
        <f t="shared" si="72"/>
        <v>4.0166392699999984E-2</v>
      </c>
      <c r="R310" s="25">
        <v>4.8700000000000002E-3</v>
      </c>
      <c r="S310" s="25">
        <f t="shared" si="73"/>
        <v>4.0145000000000007E-3</v>
      </c>
      <c r="T310" s="25"/>
      <c r="U310" s="25">
        <f t="shared" si="74"/>
        <v>1.9544900000000006E-3</v>
      </c>
      <c r="V310" s="25">
        <f t="shared" si="75"/>
        <v>4.5011904700000015E-2</v>
      </c>
      <c r="W310" s="25">
        <v>6.0600000000000003E-3</v>
      </c>
      <c r="X310" s="25">
        <f t="shared" si="76"/>
        <v>5.2045000000000008E-3</v>
      </c>
      <c r="Y310" s="25"/>
      <c r="Z310" s="25">
        <f t="shared" si="77"/>
        <v>1.6742900000000006E-3</v>
      </c>
      <c r="AA310" s="25">
        <f t="shared" si="78"/>
        <v>3.8558898700000017E-2</v>
      </c>
      <c r="AB310" s="25">
        <v>1.7799999999999999E-3</v>
      </c>
      <c r="AC310" s="25">
        <f t="shared" si="79"/>
        <v>8.5549999999999992E-4</v>
      </c>
    </row>
    <row r="311" spans="1:29" s="15" customFormat="1">
      <c r="A311" s="18">
        <v>559</v>
      </c>
      <c r="B311" s="25">
        <v>-4.0000000000000003E-5</v>
      </c>
      <c r="C311" s="25">
        <v>3.31E-3</v>
      </c>
      <c r="D311" s="25">
        <f t="shared" si="64"/>
        <v>2.385E-3</v>
      </c>
      <c r="E311" s="25"/>
      <c r="F311" s="25">
        <f t="shared" si="65"/>
        <v>1.5100900000000008E-3</v>
      </c>
      <c r="G311" s="25">
        <f t="shared" si="66"/>
        <v>3.4777372700000024E-2</v>
      </c>
      <c r="H311" s="25">
        <v>3.16E-3</v>
      </c>
      <c r="I311" s="25">
        <f t="shared" si="67"/>
        <v>2.235E-3</v>
      </c>
      <c r="J311" s="25"/>
      <c r="K311" s="25">
        <f t="shared" si="68"/>
        <v>8.4679000000000004E-4</v>
      </c>
      <c r="L311" s="25">
        <f t="shared" si="69"/>
        <v>1.9501573700000004E-2</v>
      </c>
      <c r="M311" s="25">
        <v>4.3499999999999997E-3</v>
      </c>
      <c r="N311" s="25">
        <f t="shared" si="70"/>
        <v>3.4249999999999997E-3</v>
      </c>
      <c r="O311" s="25"/>
      <c r="P311" s="25">
        <f t="shared" si="71"/>
        <v>1.0345899999999997E-3</v>
      </c>
      <c r="Q311" s="25">
        <f t="shared" si="72"/>
        <v>2.3826607699999995E-2</v>
      </c>
      <c r="R311" s="25">
        <v>4.1900000000000001E-3</v>
      </c>
      <c r="S311" s="25">
        <f t="shared" si="73"/>
        <v>3.2650000000000001E-3</v>
      </c>
      <c r="T311" s="25"/>
      <c r="U311" s="25">
        <f t="shared" si="74"/>
        <v>1.20499E-3</v>
      </c>
      <c r="V311" s="25">
        <f t="shared" si="75"/>
        <v>2.7750919700000001E-2</v>
      </c>
      <c r="W311" s="25">
        <v>5.79E-3</v>
      </c>
      <c r="X311" s="25">
        <f t="shared" si="76"/>
        <v>4.8650000000000004E-3</v>
      </c>
      <c r="Y311" s="25"/>
      <c r="Z311" s="25">
        <f t="shared" si="77"/>
        <v>1.3347900000000002E-3</v>
      </c>
      <c r="AA311" s="25">
        <f t="shared" si="78"/>
        <v>3.0740213700000005E-2</v>
      </c>
      <c r="AB311" s="25">
        <v>1.89E-3</v>
      </c>
      <c r="AC311" s="25">
        <f t="shared" si="79"/>
        <v>9.2499999999999993E-4</v>
      </c>
    </row>
    <row r="312" spans="1:29" s="15" customFormat="1">
      <c r="A312" s="18">
        <v>560</v>
      </c>
      <c r="B312" s="25">
        <v>6.0000000000000002E-5</v>
      </c>
      <c r="C312" s="25">
        <v>2.8900000000000002E-3</v>
      </c>
      <c r="D312" s="25">
        <f t="shared" si="64"/>
        <v>1.8500000000000001E-3</v>
      </c>
      <c r="E312" s="25"/>
      <c r="F312" s="25">
        <f t="shared" si="65"/>
        <v>9.7509000000000105E-4</v>
      </c>
      <c r="G312" s="25">
        <f t="shared" si="66"/>
        <v>2.2456322700000024E-2</v>
      </c>
      <c r="H312" s="25">
        <v>3.98E-3</v>
      </c>
      <c r="I312" s="25">
        <f t="shared" si="67"/>
        <v>2.9399999999999999E-3</v>
      </c>
      <c r="J312" s="25"/>
      <c r="K312" s="25">
        <f t="shared" si="68"/>
        <v>1.5517899999999999E-3</v>
      </c>
      <c r="L312" s="25">
        <f t="shared" si="69"/>
        <v>3.5737723700000001E-2</v>
      </c>
      <c r="M312" s="25">
        <v>4.9699999999999996E-3</v>
      </c>
      <c r="N312" s="25">
        <f t="shared" si="70"/>
        <v>3.9299999999999995E-3</v>
      </c>
      <c r="O312" s="25"/>
      <c r="P312" s="25">
        <f t="shared" si="71"/>
        <v>1.5395899999999995E-3</v>
      </c>
      <c r="Q312" s="25">
        <f t="shared" si="72"/>
        <v>3.5456757699999994E-2</v>
      </c>
      <c r="R312" s="25">
        <v>4.9800000000000001E-3</v>
      </c>
      <c r="S312" s="25">
        <f t="shared" si="73"/>
        <v>3.9399999999999999E-3</v>
      </c>
      <c r="T312" s="25"/>
      <c r="U312" s="25">
        <f t="shared" si="74"/>
        <v>1.8799899999999998E-3</v>
      </c>
      <c r="V312" s="25">
        <f t="shared" si="75"/>
        <v>4.3296169699999998E-2</v>
      </c>
      <c r="W312" s="25">
        <v>6.0699999999999999E-3</v>
      </c>
      <c r="X312" s="25">
        <f t="shared" si="76"/>
        <v>5.0299999999999997E-3</v>
      </c>
      <c r="Y312" s="25"/>
      <c r="Z312" s="25">
        <f t="shared" si="77"/>
        <v>1.4997899999999995E-3</v>
      </c>
      <c r="AA312" s="25">
        <f t="shared" si="78"/>
        <v>3.4540163699999994E-2</v>
      </c>
      <c r="AB312" s="25">
        <v>2.0200000000000001E-3</v>
      </c>
      <c r="AC312" s="25">
        <f t="shared" si="79"/>
        <v>1.0400000000000001E-3</v>
      </c>
    </row>
    <row r="313" spans="1:29" s="15" customFormat="1">
      <c r="A313" s="18">
        <v>561</v>
      </c>
      <c r="B313" s="25">
        <v>-1.1E-4</v>
      </c>
      <c r="C313" s="25">
        <v>3.2599999999999999E-3</v>
      </c>
      <c r="D313" s="25">
        <f t="shared" si="64"/>
        <v>2.3749999999999999E-3</v>
      </c>
      <c r="E313" s="25"/>
      <c r="F313" s="25">
        <f t="shared" si="65"/>
        <v>1.5000900000000008E-3</v>
      </c>
      <c r="G313" s="25">
        <f t="shared" si="66"/>
        <v>3.4547072700000021E-2</v>
      </c>
      <c r="H313" s="25">
        <v>3.29E-3</v>
      </c>
      <c r="I313" s="25">
        <f t="shared" si="67"/>
        <v>2.405E-3</v>
      </c>
      <c r="J313" s="25"/>
      <c r="K313" s="25">
        <f t="shared" si="68"/>
        <v>1.0167900000000001E-3</v>
      </c>
      <c r="L313" s="25">
        <f t="shared" si="69"/>
        <v>2.3416673700000001E-2</v>
      </c>
      <c r="M313" s="25">
        <v>4.2300000000000003E-3</v>
      </c>
      <c r="N313" s="25">
        <f t="shared" si="70"/>
        <v>3.3450000000000003E-3</v>
      </c>
      <c r="O313" s="25"/>
      <c r="P313" s="25">
        <f t="shared" si="71"/>
        <v>9.5459000000000039E-4</v>
      </c>
      <c r="Q313" s="25">
        <f t="shared" si="72"/>
        <v>2.1984207700000011E-2</v>
      </c>
      <c r="R313" s="25">
        <v>4.2100000000000002E-3</v>
      </c>
      <c r="S313" s="25">
        <f t="shared" si="73"/>
        <v>3.3250000000000003E-3</v>
      </c>
      <c r="T313" s="25"/>
      <c r="U313" s="25">
        <f t="shared" si="74"/>
        <v>1.2649900000000001E-3</v>
      </c>
      <c r="V313" s="25">
        <f t="shared" si="75"/>
        <v>2.9132719700000004E-2</v>
      </c>
      <c r="W313" s="25">
        <v>5.9100000000000003E-3</v>
      </c>
      <c r="X313" s="25">
        <f t="shared" si="76"/>
        <v>5.025E-3</v>
      </c>
      <c r="Y313" s="25"/>
      <c r="Z313" s="25">
        <f t="shared" si="77"/>
        <v>1.4947899999999997E-3</v>
      </c>
      <c r="AA313" s="25">
        <f t="shared" si="78"/>
        <v>3.4425013699999993E-2</v>
      </c>
      <c r="AB313" s="25">
        <v>1.8799999999999999E-3</v>
      </c>
      <c r="AC313" s="25">
        <f t="shared" si="79"/>
        <v>8.8499999999999994E-4</v>
      </c>
    </row>
    <row r="314" spans="1:29" s="15" customFormat="1">
      <c r="A314" s="18">
        <v>562</v>
      </c>
      <c r="B314" s="25">
        <v>0</v>
      </c>
      <c r="C314" s="25">
        <v>2.96E-3</v>
      </c>
      <c r="D314" s="25">
        <f t="shared" si="64"/>
        <v>2.0200000000000001E-3</v>
      </c>
      <c r="E314" s="25"/>
      <c r="F314" s="25">
        <f t="shared" si="65"/>
        <v>1.145090000000001E-3</v>
      </c>
      <c r="G314" s="25">
        <f t="shared" si="66"/>
        <v>2.6371422700000022E-2</v>
      </c>
      <c r="H314" s="25">
        <v>3.82E-3</v>
      </c>
      <c r="I314" s="25">
        <f t="shared" si="67"/>
        <v>2.8800000000000002E-3</v>
      </c>
      <c r="J314" s="25"/>
      <c r="K314" s="25">
        <f t="shared" si="68"/>
        <v>1.4917900000000002E-3</v>
      </c>
      <c r="L314" s="25">
        <f t="shared" si="69"/>
        <v>3.4355923700000006E-2</v>
      </c>
      <c r="M314" s="25">
        <v>4.81E-3</v>
      </c>
      <c r="N314" s="25">
        <f t="shared" si="70"/>
        <v>3.8700000000000002E-3</v>
      </c>
      <c r="O314" s="25"/>
      <c r="P314" s="25">
        <f t="shared" si="71"/>
        <v>1.4795900000000002E-3</v>
      </c>
      <c r="Q314" s="25">
        <f t="shared" si="72"/>
        <v>3.4074957700000005E-2</v>
      </c>
      <c r="R314" s="25">
        <v>4.7999999999999996E-3</v>
      </c>
      <c r="S314" s="25">
        <f t="shared" si="73"/>
        <v>3.8599999999999997E-3</v>
      </c>
      <c r="T314" s="25"/>
      <c r="U314" s="25">
        <f t="shared" si="74"/>
        <v>1.7999899999999996E-3</v>
      </c>
      <c r="V314" s="25">
        <f t="shared" si="75"/>
        <v>4.145376969999999E-2</v>
      </c>
      <c r="W314" s="25">
        <v>5.8700000000000002E-3</v>
      </c>
      <c r="X314" s="25">
        <f t="shared" si="76"/>
        <v>4.9300000000000004E-3</v>
      </c>
      <c r="Y314" s="25"/>
      <c r="Z314" s="25">
        <f t="shared" si="77"/>
        <v>1.3997900000000001E-3</v>
      </c>
      <c r="AA314" s="25">
        <f t="shared" si="78"/>
        <v>3.2237163700000002E-2</v>
      </c>
      <c r="AB314" s="25">
        <v>1.8799999999999999E-3</v>
      </c>
      <c r="AC314" s="25">
        <f t="shared" si="79"/>
        <v>9.3999999999999997E-4</v>
      </c>
    </row>
    <row r="315" spans="1:29" s="15" customFormat="1">
      <c r="A315" s="18">
        <v>563</v>
      </c>
      <c r="B315" s="25">
        <v>-5.0000000000000002E-5</v>
      </c>
      <c r="C315" s="25">
        <v>3.29E-3</v>
      </c>
      <c r="D315" s="25">
        <f t="shared" si="64"/>
        <v>2.395E-3</v>
      </c>
      <c r="E315" s="25"/>
      <c r="F315" s="25">
        <f t="shared" si="65"/>
        <v>1.5200900000000009E-3</v>
      </c>
      <c r="G315" s="25">
        <f t="shared" si="66"/>
        <v>3.500767270000002E-2</v>
      </c>
      <c r="H315" s="25">
        <v>3.2699999999999999E-3</v>
      </c>
      <c r="I315" s="25">
        <f t="shared" si="67"/>
        <v>2.3749999999999999E-3</v>
      </c>
      <c r="J315" s="25"/>
      <c r="K315" s="25">
        <f t="shared" si="68"/>
        <v>9.8678999999999998E-4</v>
      </c>
      <c r="L315" s="25">
        <f t="shared" si="69"/>
        <v>2.27257737E-2</v>
      </c>
      <c r="M315" s="25">
        <v>4.3299999999999996E-3</v>
      </c>
      <c r="N315" s="25">
        <f t="shared" si="70"/>
        <v>3.4349999999999997E-3</v>
      </c>
      <c r="O315" s="25"/>
      <c r="P315" s="25">
        <f t="shared" si="71"/>
        <v>1.0445899999999998E-3</v>
      </c>
      <c r="Q315" s="25">
        <f t="shared" si="72"/>
        <v>2.4056907699999994E-2</v>
      </c>
      <c r="R315" s="25">
        <v>4.3699999999999998E-3</v>
      </c>
      <c r="S315" s="25">
        <f t="shared" si="73"/>
        <v>3.4749999999999998E-3</v>
      </c>
      <c r="T315" s="25"/>
      <c r="U315" s="25">
        <f t="shared" si="74"/>
        <v>1.4149899999999997E-3</v>
      </c>
      <c r="V315" s="25">
        <f t="shared" si="75"/>
        <v>3.2587219699999996E-2</v>
      </c>
      <c r="W315" s="25">
        <v>5.96E-3</v>
      </c>
      <c r="X315" s="25">
        <f t="shared" si="76"/>
        <v>5.0650000000000001E-3</v>
      </c>
      <c r="Y315" s="25"/>
      <c r="Z315" s="25">
        <f t="shared" si="77"/>
        <v>1.5347899999999999E-3</v>
      </c>
      <c r="AA315" s="25">
        <f t="shared" si="78"/>
        <v>3.5346213699999997E-2</v>
      </c>
      <c r="AB315" s="25">
        <v>1.8400000000000001E-3</v>
      </c>
      <c r="AC315" s="25">
        <f t="shared" si="79"/>
        <v>8.9500000000000007E-4</v>
      </c>
    </row>
    <row r="316" spans="1:29" s="15" customFormat="1">
      <c r="A316" s="18">
        <v>564</v>
      </c>
      <c r="B316" s="25">
        <v>1.2999999999999999E-4</v>
      </c>
      <c r="C316" s="25">
        <v>2.9099999999999998E-3</v>
      </c>
      <c r="D316" s="25">
        <f t="shared" si="64"/>
        <v>1.7849999999999999E-3</v>
      </c>
      <c r="E316" s="25"/>
      <c r="F316" s="25">
        <f t="shared" si="65"/>
        <v>9.1009000000000088E-4</v>
      </c>
      <c r="G316" s="25">
        <f t="shared" si="66"/>
        <v>2.095937270000002E-2</v>
      </c>
      <c r="H316" s="25">
        <v>3.5999999999999999E-3</v>
      </c>
      <c r="I316" s="25">
        <f t="shared" si="67"/>
        <v>2.4749999999999998E-3</v>
      </c>
      <c r="J316" s="25"/>
      <c r="K316" s="25">
        <f t="shared" si="68"/>
        <v>1.0867899999999998E-3</v>
      </c>
      <c r="L316" s="25">
        <f t="shared" si="69"/>
        <v>2.5028773699999996E-2</v>
      </c>
      <c r="M316" s="25">
        <v>4.6699999999999997E-3</v>
      </c>
      <c r="N316" s="25">
        <f t="shared" si="70"/>
        <v>3.5449999999999995E-3</v>
      </c>
      <c r="O316" s="25"/>
      <c r="P316" s="25">
        <f t="shared" si="71"/>
        <v>1.1545899999999996E-3</v>
      </c>
      <c r="Q316" s="25">
        <f t="shared" si="72"/>
        <v>2.6590207699999993E-2</v>
      </c>
      <c r="R316" s="25">
        <v>4.5500000000000002E-3</v>
      </c>
      <c r="S316" s="25">
        <f t="shared" si="73"/>
        <v>3.4250000000000001E-3</v>
      </c>
      <c r="T316" s="25"/>
      <c r="U316" s="25">
        <f t="shared" si="74"/>
        <v>1.36499E-3</v>
      </c>
      <c r="V316" s="25">
        <f t="shared" si="75"/>
        <v>3.1435719700000003E-2</v>
      </c>
      <c r="W316" s="25">
        <v>5.7400000000000003E-3</v>
      </c>
      <c r="X316" s="25">
        <f t="shared" si="76"/>
        <v>4.6150000000000002E-3</v>
      </c>
      <c r="Y316" s="25"/>
      <c r="Z316" s="25">
        <f t="shared" si="77"/>
        <v>1.08479E-3</v>
      </c>
      <c r="AA316" s="25">
        <f t="shared" si="78"/>
        <v>2.4982713699999999E-2</v>
      </c>
      <c r="AB316" s="25">
        <v>2.1199999999999999E-3</v>
      </c>
      <c r="AC316" s="25">
        <f t="shared" si="79"/>
        <v>1.1249999999999999E-3</v>
      </c>
    </row>
    <row r="317" spans="1:29" s="15" customFormat="1">
      <c r="A317" s="18">
        <v>565</v>
      </c>
      <c r="B317" s="25">
        <v>-1.2E-4</v>
      </c>
      <c r="C317" s="25">
        <v>3.2399999999999998E-3</v>
      </c>
      <c r="D317" s="25">
        <f t="shared" si="64"/>
        <v>2.3649999999999999E-3</v>
      </c>
      <c r="E317" s="25"/>
      <c r="F317" s="25">
        <f t="shared" si="65"/>
        <v>1.4900900000000008E-3</v>
      </c>
      <c r="G317" s="25">
        <f t="shared" si="66"/>
        <v>3.4316772700000019E-2</v>
      </c>
      <c r="H317" s="25">
        <v>3.3800000000000002E-3</v>
      </c>
      <c r="I317" s="25">
        <f t="shared" si="67"/>
        <v>2.5050000000000003E-3</v>
      </c>
      <c r="J317" s="25"/>
      <c r="K317" s="25">
        <f t="shared" si="68"/>
        <v>1.1167900000000003E-3</v>
      </c>
      <c r="L317" s="25">
        <f t="shared" si="69"/>
        <v>2.5719673700000008E-2</v>
      </c>
      <c r="M317" s="25">
        <v>4.3800000000000002E-3</v>
      </c>
      <c r="N317" s="25">
        <f t="shared" si="70"/>
        <v>3.5050000000000003E-3</v>
      </c>
      <c r="O317" s="25"/>
      <c r="P317" s="25">
        <f t="shared" si="71"/>
        <v>1.1145900000000004E-3</v>
      </c>
      <c r="Q317" s="25">
        <f t="shared" si="72"/>
        <v>2.566900770000001E-2</v>
      </c>
      <c r="R317" s="25">
        <v>4.3499999999999997E-3</v>
      </c>
      <c r="S317" s="25">
        <f t="shared" si="73"/>
        <v>3.4749999999999998E-3</v>
      </c>
      <c r="T317" s="25"/>
      <c r="U317" s="25">
        <f t="shared" si="74"/>
        <v>1.4149899999999997E-3</v>
      </c>
      <c r="V317" s="25">
        <f t="shared" si="75"/>
        <v>3.2587219699999996E-2</v>
      </c>
      <c r="W317" s="25">
        <v>5.8999999999999999E-3</v>
      </c>
      <c r="X317" s="25">
        <f t="shared" si="76"/>
        <v>5.025E-3</v>
      </c>
      <c r="Y317" s="25"/>
      <c r="Z317" s="25">
        <f t="shared" si="77"/>
        <v>1.4947899999999997E-3</v>
      </c>
      <c r="AA317" s="25">
        <f t="shared" si="78"/>
        <v>3.4425013699999993E-2</v>
      </c>
      <c r="AB317" s="25">
        <v>1.8699999999999999E-3</v>
      </c>
      <c r="AC317" s="25">
        <f t="shared" si="79"/>
        <v>8.7499999999999991E-4</v>
      </c>
    </row>
    <row r="318" spans="1:29" s="15" customFormat="1">
      <c r="A318" s="18">
        <v>566</v>
      </c>
      <c r="B318" s="25">
        <v>6.8999999999999997E-5</v>
      </c>
      <c r="C318" s="25">
        <v>3.0500000000000002E-3</v>
      </c>
      <c r="D318" s="25">
        <f t="shared" si="64"/>
        <v>2.0855000000000001E-3</v>
      </c>
      <c r="E318" s="25"/>
      <c r="F318" s="25">
        <f t="shared" si="65"/>
        <v>1.210590000000001E-3</v>
      </c>
      <c r="G318" s="25">
        <f t="shared" si="66"/>
        <v>2.7879887700000022E-2</v>
      </c>
      <c r="H318" s="25">
        <v>3.7100000000000002E-3</v>
      </c>
      <c r="I318" s="25">
        <f t="shared" si="67"/>
        <v>2.7455000000000001E-3</v>
      </c>
      <c r="J318" s="25"/>
      <c r="K318" s="25">
        <f t="shared" si="68"/>
        <v>1.3572900000000001E-3</v>
      </c>
      <c r="L318" s="25">
        <f t="shared" si="69"/>
        <v>3.1258388700000007E-2</v>
      </c>
      <c r="M318" s="25">
        <v>4.5599999999999998E-3</v>
      </c>
      <c r="N318" s="25">
        <f t="shared" si="70"/>
        <v>3.5954999999999997E-3</v>
      </c>
      <c r="O318" s="25"/>
      <c r="P318" s="25">
        <f t="shared" si="71"/>
        <v>1.2050899999999998E-3</v>
      </c>
      <c r="Q318" s="25">
        <f t="shared" si="72"/>
        <v>2.7753222699999996E-2</v>
      </c>
      <c r="R318" s="25">
        <v>4.5300000000000002E-3</v>
      </c>
      <c r="S318" s="25">
        <f t="shared" si="73"/>
        <v>3.5655000000000001E-3</v>
      </c>
      <c r="T318" s="25"/>
      <c r="U318" s="25">
        <f t="shared" si="74"/>
        <v>1.50549E-3</v>
      </c>
      <c r="V318" s="25">
        <f t="shared" si="75"/>
        <v>3.4671434700000003E-2</v>
      </c>
      <c r="W318" s="25">
        <v>5.8199999999999997E-3</v>
      </c>
      <c r="X318" s="25">
        <f t="shared" si="76"/>
        <v>4.8554999999999996E-3</v>
      </c>
      <c r="Y318" s="25"/>
      <c r="Z318" s="25">
        <f t="shared" si="77"/>
        <v>1.3252899999999994E-3</v>
      </c>
      <c r="AA318" s="25">
        <f t="shared" si="78"/>
        <v>3.0521428699999988E-2</v>
      </c>
      <c r="AB318" s="25">
        <v>1.8600000000000001E-3</v>
      </c>
      <c r="AC318" s="25">
        <f t="shared" si="79"/>
        <v>9.6450000000000008E-4</v>
      </c>
    </row>
    <row r="319" spans="1:29" s="15" customFormat="1">
      <c r="A319" s="18">
        <v>567</v>
      </c>
      <c r="B319" s="25">
        <v>-1.2E-4</v>
      </c>
      <c r="C319" s="25">
        <v>2.96E-3</v>
      </c>
      <c r="D319" s="25">
        <f t="shared" si="64"/>
        <v>2.075E-3</v>
      </c>
      <c r="E319" s="25"/>
      <c r="F319" s="25">
        <f t="shared" si="65"/>
        <v>1.2000900000000009E-3</v>
      </c>
      <c r="G319" s="25">
        <f t="shared" si="66"/>
        <v>2.7638072700000023E-2</v>
      </c>
      <c r="H319" s="25">
        <v>3.31E-3</v>
      </c>
      <c r="I319" s="25">
        <f t="shared" si="67"/>
        <v>2.4250000000000001E-3</v>
      </c>
      <c r="J319" s="25"/>
      <c r="K319" s="25">
        <f t="shared" si="68"/>
        <v>1.0367900000000001E-3</v>
      </c>
      <c r="L319" s="25">
        <f t="shared" si="69"/>
        <v>2.3877273700000003E-2</v>
      </c>
      <c r="M319" s="25">
        <v>4.1999999999999997E-3</v>
      </c>
      <c r="N319" s="25">
        <f t="shared" si="70"/>
        <v>3.3149999999999998E-3</v>
      </c>
      <c r="O319" s="25"/>
      <c r="P319" s="25">
        <f t="shared" si="71"/>
        <v>9.2458999999999987E-4</v>
      </c>
      <c r="Q319" s="25">
        <f t="shared" si="72"/>
        <v>2.12933077E-2</v>
      </c>
      <c r="R319" s="25">
        <v>4.15E-3</v>
      </c>
      <c r="S319" s="25">
        <f t="shared" si="73"/>
        <v>3.2650000000000001E-3</v>
      </c>
      <c r="T319" s="25"/>
      <c r="U319" s="25">
        <f t="shared" si="74"/>
        <v>1.20499E-3</v>
      </c>
      <c r="V319" s="25">
        <f t="shared" si="75"/>
        <v>2.7750919700000001E-2</v>
      </c>
      <c r="W319" s="25">
        <v>5.7600000000000004E-3</v>
      </c>
      <c r="X319" s="25">
        <f t="shared" si="76"/>
        <v>4.8750000000000009E-3</v>
      </c>
      <c r="Y319" s="25"/>
      <c r="Z319" s="25">
        <f t="shared" si="77"/>
        <v>1.3447900000000007E-3</v>
      </c>
      <c r="AA319" s="25">
        <f t="shared" si="78"/>
        <v>3.0970513700000018E-2</v>
      </c>
      <c r="AB319" s="25">
        <v>1.89E-3</v>
      </c>
      <c r="AC319" s="25">
        <f t="shared" si="79"/>
        <v>8.8499999999999994E-4</v>
      </c>
    </row>
    <row r="320" spans="1:29" s="15" customFormat="1">
      <c r="A320" s="18">
        <v>568</v>
      </c>
      <c r="B320" s="25">
        <v>5.0000000000000002E-5</v>
      </c>
      <c r="C320" s="25">
        <v>2.7699999999999999E-3</v>
      </c>
      <c r="D320" s="25">
        <f t="shared" si="64"/>
        <v>1.7949999999999999E-3</v>
      </c>
      <c r="E320" s="25"/>
      <c r="F320" s="25">
        <f t="shared" si="65"/>
        <v>9.200900000000009E-4</v>
      </c>
      <c r="G320" s="25">
        <f t="shared" si="66"/>
        <v>2.1189672700000023E-2</v>
      </c>
      <c r="H320" s="25">
        <v>3.4299999999999999E-3</v>
      </c>
      <c r="I320" s="25">
        <f t="shared" si="67"/>
        <v>2.4549999999999997E-3</v>
      </c>
      <c r="J320" s="25"/>
      <c r="K320" s="25">
        <f t="shared" si="68"/>
        <v>1.0667899999999998E-3</v>
      </c>
      <c r="L320" s="25">
        <f t="shared" si="69"/>
        <v>2.4568173699999994E-2</v>
      </c>
      <c r="M320" s="25">
        <v>4.5199999999999997E-3</v>
      </c>
      <c r="N320" s="25">
        <f t="shared" si="70"/>
        <v>3.5449999999999995E-3</v>
      </c>
      <c r="O320" s="25"/>
      <c r="P320" s="25">
        <f t="shared" si="71"/>
        <v>1.1545899999999996E-3</v>
      </c>
      <c r="Q320" s="25">
        <f t="shared" si="72"/>
        <v>2.6590207699999993E-2</v>
      </c>
      <c r="R320" s="25">
        <v>4.5399999999999998E-3</v>
      </c>
      <c r="S320" s="25">
        <f t="shared" si="73"/>
        <v>3.5649999999999996E-3</v>
      </c>
      <c r="T320" s="25"/>
      <c r="U320" s="25">
        <f t="shared" si="74"/>
        <v>1.5049899999999995E-3</v>
      </c>
      <c r="V320" s="25">
        <f t="shared" si="75"/>
        <v>3.4659919699999986E-2</v>
      </c>
      <c r="W320" s="25">
        <v>5.7600000000000004E-3</v>
      </c>
      <c r="X320" s="25">
        <f t="shared" si="76"/>
        <v>4.7850000000000002E-3</v>
      </c>
      <c r="Y320" s="25"/>
      <c r="Z320" s="25">
        <f t="shared" si="77"/>
        <v>1.25479E-3</v>
      </c>
      <c r="AA320" s="25">
        <f t="shared" si="78"/>
        <v>2.88978137E-2</v>
      </c>
      <c r="AB320" s="25">
        <v>1.9E-3</v>
      </c>
      <c r="AC320" s="25">
        <f t="shared" si="79"/>
        <v>9.7499999999999996E-4</v>
      </c>
    </row>
    <row r="321" spans="1:29" s="15" customFormat="1">
      <c r="A321" s="18">
        <v>569</v>
      </c>
      <c r="B321" s="25">
        <v>-6.0000000000000002E-5</v>
      </c>
      <c r="C321" s="25">
        <v>3.0699999999999998E-3</v>
      </c>
      <c r="D321" s="25">
        <f t="shared" si="64"/>
        <v>2.1449999999999998E-3</v>
      </c>
      <c r="E321" s="25"/>
      <c r="F321" s="25">
        <f t="shared" si="65"/>
        <v>1.2700900000000006E-3</v>
      </c>
      <c r="G321" s="25">
        <f t="shared" si="66"/>
        <v>2.9250172700000014E-2</v>
      </c>
      <c r="H321" s="25">
        <v>3.29E-3</v>
      </c>
      <c r="I321" s="25">
        <f t="shared" si="67"/>
        <v>2.3649999999999999E-3</v>
      </c>
      <c r="J321" s="25"/>
      <c r="K321" s="25">
        <f t="shared" si="68"/>
        <v>9.7678999999999995E-4</v>
      </c>
      <c r="L321" s="25">
        <f t="shared" si="69"/>
        <v>2.2495473700000001E-2</v>
      </c>
      <c r="M321" s="25">
        <v>4.3099999999999996E-3</v>
      </c>
      <c r="N321" s="25">
        <f t="shared" si="70"/>
        <v>3.3849999999999996E-3</v>
      </c>
      <c r="O321" s="25"/>
      <c r="P321" s="25">
        <f t="shared" si="71"/>
        <v>9.9458999999999962E-4</v>
      </c>
      <c r="Q321" s="25">
        <f t="shared" si="72"/>
        <v>2.2905407699999991E-2</v>
      </c>
      <c r="R321" s="25">
        <v>4.28E-3</v>
      </c>
      <c r="S321" s="25">
        <f t="shared" si="73"/>
        <v>3.3549999999999999E-3</v>
      </c>
      <c r="T321" s="25"/>
      <c r="U321" s="25">
        <f t="shared" si="74"/>
        <v>1.2949899999999998E-3</v>
      </c>
      <c r="V321" s="25">
        <f t="shared" si="75"/>
        <v>2.9823619699999995E-2</v>
      </c>
      <c r="W321" s="25">
        <v>5.8399999999999997E-3</v>
      </c>
      <c r="X321" s="25">
        <f t="shared" si="76"/>
        <v>4.9149999999999992E-3</v>
      </c>
      <c r="Y321" s="25"/>
      <c r="Z321" s="25">
        <f t="shared" si="77"/>
        <v>1.384789999999999E-3</v>
      </c>
      <c r="AA321" s="25">
        <f t="shared" si="78"/>
        <v>3.1891713699999977E-2</v>
      </c>
      <c r="AB321" s="25">
        <v>1.91E-3</v>
      </c>
      <c r="AC321" s="25">
        <f t="shared" si="79"/>
        <v>9.2500000000000004E-4</v>
      </c>
    </row>
    <row r="322" spans="1:29" s="15" customFormat="1">
      <c r="A322" s="18">
        <v>570</v>
      </c>
      <c r="B322" s="25">
        <v>-3.0000000000000001E-5</v>
      </c>
      <c r="C322" s="25">
        <v>2.9399999999999999E-3</v>
      </c>
      <c r="D322" s="25">
        <f t="shared" si="64"/>
        <v>1.9299999999999999E-3</v>
      </c>
      <c r="E322" s="25"/>
      <c r="F322" s="25">
        <f t="shared" si="65"/>
        <v>1.0550900000000007E-3</v>
      </c>
      <c r="G322" s="25">
        <f t="shared" si="66"/>
        <v>2.4298722700000018E-2</v>
      </c>
      <c r="H322" s="25">
        <v>3.5699999999999998E-3</v>
      </c>
      <c r="I322" s="25">
        <f t="shared" si="67"/>
        <v>2.5599999999999998E-3</v>
      </c>
      <c r="J322" s="25"/>
      <c r="K322" s="25">
        <f t="shared" si="68"/>
        <v>1.1717899999999998E-3</v>
      </c>
      <c r="L322" s="25">
        <f t="shared" si="69"/>
        <v>2.6986323699999998E-2</v>
      </c>
      <c r="M322" s="25">
        <v>4.62E-3</v>
      </c>
      <c r="N322" s="25">
        <f t="shared" si="70"/>
        <v>3.6099999999999999E-3</v>
      </c>
      <c r="O322" s="25"/>
      <c r="P322" s="25">
        <f t="shared" si="71"/>
        <v>1.21959E-3</v>
      </c>
      <c r="Q322" s="25">
        <f t="shared" si="72"/>
        <v>2.80871577E-2</v>
      </c>
      <c r="R322" s="25">
        <v>4.5100000000000001E-3</v>
      </c>
      <c r="S322" s="25">
        <f t="shared" si="73"/>
        <v>3.5000000000000001E-3</v>
      </c>
      <c r="T322" s="25"/>
      <c r="U322" s="25">
        <f t="shared" si="74"/>
        <v>1.4399899999999999E-3</v>
      </c>
      <c r="V322" s="25">
        <f t="shared" si="75"/>
        <v>3.3162969700000003E-2</v>
      </c>
      <c r="W322" s="25">
        <v>5.8900000000000003E-3</v>
      </c>
      <c r="X322" s="25">
        <f t="shared" si="76"/>
        <v>4.8800000000000007E-3</v>
      </c>
      <c r="Y322" s="25"/>
      <c r="Z322" s="25">
        <f t="shared" si="77"/>
        <v>1.3497900000000005E-3</v>
      </c>
      <c r="AA322" s="25">
        <f t="shared" si="78"/>
        <v>3.1085663700000012E-2</v>
      </c>
      <c r="AB322" s="25">
        <v>2.0500000000000002E-3</v>
      </c>
      <c r="AC322" s="25">
        <f t="shared" si="79"/>
        <v>1.01E-3</v>
      </c>
    </row>
    <row r="323" spans="1:29" s="15" customFormat="1">
      <c r="A323" s="18">
        <v>571</v>
      </c>
      <c r="B323" s="25">
        <v>5.0000000000000002E-5</v>
      </c>
      <c r="C323" s="25">
        <v>2.9399999999999999E-3</v>
      </c>
      <c r="D323" s="25">
        <f t="shared" ref="D323:D386" si="80">C323-AC323</f>
        <v>1.9299999999999999E-3</v>
      </c>
      <c r="E323" s="25"/>
      <c r="F323" s="25">
        <f t="shared" ref="F323:F351" si="81">D323-0.000874909999999999</f>
        <v>1.0550900000000007E-3</v>
      </c>
      <c r="G323" s="25">
        <f t="shared" ref="G323:G351" si="82">F323*23.03</f>
        <v>2.4298722700000018E-2</v>
      </c>
      <c r="H323" s="25">
        <v>3.1800000000000001E-3</v>
      </c>
      <c r="I323" s="25">
        <f t="shared" ref="I323:I386" si="83">H323-AC323</f>
        <v>2.1700000000000001E-3</v>
      </c>
      <c r="J323" s="25"/>
      <c r="K323" s="25">
        <f t="shared" ref="K323:K351" si="84">I323-0.00138821</f>
        <v>7.8179000000000009E-4</v>
      </c>
      <c r="L323" s="25">
        <f t="shared" ref="L323:L351" si="85">K323*23.03</f>
        <v>1.8004623700000003E-2</v>
      </c>
      <c r="M323" s="25">
        <v>4.2199999999999998E-3</v>
      </c>
      <c r="N323" s="25">
        <f t="shared" ref="N323:N386" si="86">M323-AC323</f>
        <v>3.2099999999999997E-3</v>
      </c>
      <c r="O323" s="25"/>
      <c r="P323" s="25">
        <f t="shared" ref="P323:P351" si="87">N323-0.00239041</f>
        <v>8.1958999999999982E-4</v>
      </c>
      <c r="Q323" s="25">
        <f t="shared" ref="Q323:Q351" si="88">P323*23.03</f>
        <v>1.8875157699999996E-2</v>
      </c>
      <c r="R323" s="25">
        <v>4.15E-3</v>
      </c>
      <c r="S323" s="25">
        <f t="shared" ref="S323:S386" si="89">R323-AC323</f>
        <v>3.14E-3</v>
      </c>
      <c r="T323" s="25"/>
      <c r="U323" s="25">
        <f t="shared" ref="U323:U351" si="90">S323-0.00206001</f>
        <v>1.0799899999999999E-3</v>
      </c>
      <c r="V323" s="25">
        <f t="shared" ref="V323:V351" si="91">U323*23.03</f>
        <v>2.4872169699999998E-2</v>
      </c>
      <c r="W323" s="25">
        <v>5.6699999999999997E-3</v>
      </c>
      <c r="X323" s="25">
        <f t="shared" ref="X323:X386" si="92">W323-AC323</f>
        <v>4.6599999999999992E-3</v>
      </c>
      <c r="Y323" s="25"/>
      <c r="Z323" s="25">
        <f t="shared" ref="Z323:Z351" si="93">X323-0.00353021</f>
        <v>1.129789999999999E-3</v>
      </c>
      <c r="AA323" s="25">
        <f t="shared" ref="AA323:AA351" si="94">Z323*23.03</f>
        <v>2.601906369999998E-2</v>
      </c>
      <c r="AB323" s="25">
        <v>1.97E-3</v>
      </c>
      <c r="AC323" s="25">
        <f t="shared" ref="AC323:AC386" si="95">(B323+AB323)/2</f>
        <v>1.01E-3</v>
      </c>
    </row>
    <row r="324" spans="1:29" s="15" customFormat="1">
      <c r="A324" s="18">
        <v>572</v>
      </c>
      <c r="B324" s="25">
        <v>0</v>
      </c>
      <c r="C324" s="25">
        <v>2.8600000000000001E-3</v>
      </c>
      <c r="D324" s="25">
        <f t="shared" si="80"/>
        <v>1.83E-3</v>
      </c>
      <c r="E324" s="25"/>
      <c r="F324" s="25">
        <f t="shared" si="81"/>
        <v>9.5509000000000099E-4</v>
      </c>
      <c r="G324" s="25">
        <f t="shared" si="82"/>
        <v>2.1995722700000025E-2</v>
      </c>
      <c r="H324" s="25">
        <v>3.46E-3</v>
      </c>
      <c r="I324" s="25">
        <f t="shared" si="83"/>
        <v>2.4299999999999999E-3</v>
      </c>
      <c r="J324" s="25"/>
      <c r="K324" s="25">
        <f t="shared" si="84"/>
        <v>1.0417899999999999E-3</v>
      </c>
      <c r="L324" s="25">
        <f t="shared" si="85"/>
        <v>2.3992423699999998E-2</v>
      </c>
      <c r="M324" s="25">
        <v>4.5399999999999998E-3</v>
      </c>
      <c r="N324" s="25">
        <f t="shared" si="86"/>
        <v>3.5099999999999997E-3</v>
      </c>
      <c r="O324" s="25"/>
      <c r="P324" s="25">
        <f t="shared" si="87"/>
        <v>1.1195899999999997E-3</v>
      </c>
      <c r="Q324" s="25">
        <f t="shared" si="88"/>
        <v>2.5784157699999994E-2</v>
      </c>
      <c r="R324" s="25">
        <v>4.4799999999999996E-3</v>
      </c>
      <c r="S324" s="25">
        <f t="shared" si="89"/>
        <v>3.4499999999999995E-3</v>
      </c>
      <c r="T324" s="25"/>
      <c r="U324" s="25">
        <f t="shared" si="90"/>
        <v>1.3899899999999994E-3</v>
      </c>
      <c r="V324" s="25">
        <f t="shared" si="91"/>
        <v>3.2011469699999989E-2</v>
      </c>
      <c r="W324" s="25">
        <v>5.7499999999999999E-3</v>
      </c>
      <c r="X324" s="25">
        <f t="shared" si="92"/>
        <v>4.7200000000000002E-3</v>
      </c>
      <c r="Y324" s="25"/>
      <c r="Z324" s="25">
        <f t="shared" si="93"/>
        <v>1.18979E-3</v>
      </c>
      <c r="AA324" s="25">
        <f t="shared" si="94"/>
        <v>2.7400863700000003E-2</v>
      </c>
      <c r="AB324" s="25">
        <v>2.0600000000000002E-3</v>
      </c>
      <c r="AC324" s="25">
        <f t="shared" si="95"/>
        <v>1.0300000000000001E-3</v>
      </c>
    </row>
    <row r="325" spans="1:29" s="15" customFormat="1">
      <c r="A325" s="18">
        <v>573</v>
      </c>
      <c r="B325" s="25">
        <v>-1.6000000000000001E-4</v>
      </c>
      <c r="C325" s="25">
        <v>3.0100000000000001E-3</v>
      </c>
      <c r="D325" s="25">
        <f t="shared" si="80"/>
        <v>2.1199999999999999E-3</v>
      </c>
      <c r="E325" s="25"/>
      <c r="F325" s="25">
        <f t="shared" si="81"/>
        <v>1.2450900000000008E-3</v>
      </c>
      <c r="G325" s="25">
        <f t="shared" si="82"/>
        <v>2.8674422700000018E-2</v>
      </c>
      <c r="H325" s="25">
        <v>3.32E-3</v>
      </c>
      <c r="I325" s="25">
        <f t="shared" si="83"/>
        <v>2.4299999999999999E-3</v>
      </c>
      <c r="J325" s="25"/>
      <c r="K325" s="25">
        <f t="shared" si="84"/>
        <v>1.0417899999999999E-3</v>
      </c>
      <c r="L325" s="25">
        <f t="shared" si="85"/>
        <v>2.3992423699999998E-2</v>
      </c>
      <c r="M325" s="25">
        <v>4.3E-3</v>
      </c>
      <c r="N325" s="25">
        <f t="shared" si="86"/>
        <v>3.4099999999999998E-3</v>
      </c>
      <c r="O325" s="25"/>
      <c r="P325" s="25">
        <f t="shared" si="87"/>
        <v>1.0195899999999999E-3</v>
      </c>
      <c r="Q325" s="25">
        <f t="shared" si="88"/>
        <v>2.3481157699999998E-2</v>
      </c>
      <c r="R325" s="25">
        <v>4.3E-3</v>
      </c>
      <c r="S325" s="25">
        <f t="shared" si="89"/>
        <v>3.4099999999999998E-3</v>
      </c>
      <c r="T325" s="25"/>
      <c r="U325" s="25">
        <f t="shared" si="90"/>
        <v>1.3499899999999997E-3</v>
      </c>
      <c r="V325" s="25">
        <f t="shared" si="91"/>
        <v>3.1090269699999996E-2</v>
      </c>
      <c r="W325" s="25">
        <v>5.8100000000000001E-3</v>
      </c>
      <c r="X325" s="25">
        <f t="shared" si="92"/>
        <v>4.9199999999999999E-3</v>
      </c>
      <c r="Y325" s="25"/>
      <c r="Z325" s="25">
        <f t="shared" si="93"/>
        <v>1.3897899999999997E-3</v>
      </c>
      <c r="AA325" s="25">
        <f t="shared" si="94"/>
        <v>3.2006863699999992E-2</v>
      </c>
      <c r="AB325" s="25">
        <v>1.9400000000000001E-3</v>
      </c>
      <c r="AC325" s="25">
        <f t="shared" si="95"/>
        <v>8.9000000000000006E-4</v>
      </c>
    </row>
    <row r="326" spans="1:29" s="15" customFormat="1">
      <c r="A326" s="18">
        <v>574</v>
      </c>
      <c r="B326" s="25">
        <v>4.0000000000000003E-5</v>
      </c>
      <c r="C326" s="25">
        <v>2.8900000000000002E-3</v>
      </c>
      <c r="D326" s="25">
        <f t="shared" si="80"/>
        <v>1.8500000000000001E-3</v>
      </c>
      <c r="E326" s="25"/>
      <c r="F326" s="25">
        <f t="shared" si="81"/>
        <v>9.7509000000000105E-4</v>
      </c>
      <c r="G326" s="25">
        <f t="shared" si="82"/>
        <v>2.2456322700000024E-2</v>
      </c>
      <c r="H326" s="25">
        <v>3.4399999999999999E-3</v>
      </c>
      <c r="I326" s="25">
        <f t="shared" si="83"/>
        <v>2.3999999999999998E-3</v>
      </c>
      <c r="J326" s="25"/>
      <c r="K326" s="25">
        <f t="shared" si="84"/>
        <v>1.0117899999999998E-3</v>
      </c>
      <c r="L326" s="25">
        <f t="shared" si="85"/>
        <v>2.3301523699999997E-2</v>
      </c>
      <c r="M326" s="25">
        <v>4.5399999999999998E-3</v>
      </c>
      <c r="N326" s="25">
        <f t="shared" si="86"/>
        <v>3.4999999999999996E-3</v>
      </c>
      <c r="O326" s="25"/>
      <c r="P326" s="25">
        <f t="shared" si="87"/>
        <v>1.1095899999999997E-3</v>
      </c>
      <c r="Q326" s="25">
        <f t="shared" si="88"/>
        <v>2.5553857699999995E-2</v>
      </c>
      <c r="R326" s="25">
        <v>4.3899999999999998E-3</v>
      </c>
      <c r="S326" s="25">
        <f t="shared" si="89"/>
        <v>3.3499999999999997E-3</v>
      </c>
      <c r="T326" s="25"/>
      <c r="U326" s="25">
        <f t="shared" si="90"/>
        <v>1.2899899999999995E-3</v>
      </c>
      <c r="V326" s="25">
        <f t="shared" si="91"/>
        <v>2.970846969999999E-2</v>
      </c>
      <c r="W326" s="25">
        <v>5.7000000000000002E-3</v>
      </c>
      <c r="X326" s="25">
        <f t="shared" si="92"/>
        <v>4.6600000000000001E-3</v>
      </c>
      <c r="Y326" s="25"/>
      <c r="Z326" s="25">
        <f t="shared" si="93"/>
        <v>1.1297899999999999E-3</v>
      </c>
      <c r="AA326" s="25">
        <f t="shared" si="94"/>
        <v>2.6019063699999997E-2</v>
      </c>
      <c r="AB326" s="25">
        <v>2.0400000000000001E-3</v>
      </c>
      <c r="AC326" s="25">
        <f t="shared" si="95"/>
        <v>1.0400000000000001E-3</v>
      </c>
    </row>
    <row r="327" spans="1:29" s="15" customFormat="1">
      <c r="A327" s="18">
        <v>575</v>
      </c>
      <c r="B327" s="25">
        <v>-3.0000000000000001E-5</v>
      </c>
      <c r="C327" s="25">
        <v>2.82E-3</v>
      </c>
      <c r="D327" s="25">
        <f t="shared" si="80"/>
        <v>1.8600000000000001E-3</v>
      </c>
      <c r="E327" s="25"/>
      <c r="F327" s="25">
        <f t="shared" si="81"/>
        <v>9.8509000000000096E-4</v>
      </c>
      <c r="G327" s="25">
        <f t="shared" si="82"/>
        <v>2.2686622700000023E-2</v>
      </c>
      <c r="H327" s="25">
        <v>3.1800000000000001E-3</v>
      </c>
      <c r="I327" s="25">
        <f t="shared" si="83"/>
        <v>2.2200000000000002E-3</v>
      </c>
      <c r="J327" s="25"/>
      <c r="K327" s="25">
        <f t="shared" si="84"/>
        <v>8.3179000000000022E-4</v>
      </c>
      <c r="L327" s="25">
        <f t="shared" si="85"/>
        <v>1.9156123700000006E-2</v>
      </c>
      <c r="M327" s="25">
        <v>4.0800000000000003E-3</v>
      </c>
      <c r="N327" s="25">
        <f t="shared" si="86"/>
        <v>3.1200000000000004E-3</v>
      </c>
      <c r="O327" s="25"/>
      <c r="P327" s="25">
        <f t="shared" si="87"/>
        <v>7.2959000000000045E-4</v>
      </c>
      <c r="Q327" s="25">
        <f t="shared" si="88"/>
        <v>1.6802457700000013E-2</v>
      </c>
      <c r="R327" s="25">
        <v>4.13E-3</v>
      </c>
      <c r="S327" s="25">
        <f t="shared" si="89"/>
        <v>3.1700000000000001E-3</v>
      </c>
      <c r="T327" s="25"/>
      <c r="U327" s="25">
        <f t="shared" si="90"/>
        <v>1.1099899999999999E-3</v>
      </c>
      <c r="V327" s="25">
        <f t="shared" si="91"/>
        <v>2.55630697E-2</v>
      </c>
      <c r="W327" s="25">
        <v>5.7400000000000003E-3</v>
      </c>
      <c r="X327" s="25">
        <f t="shared" si="92"/>
        <v>4.7800000000000004E-3</v>
      </c>
      <c r="Y327" s="25"/>
      <c r="Z327" s="25">
        <f t="shared" si="93"/>
        <v>1.2497900000000002E-3</v>
      </c>
      <c r="AA327" s="25">
        <f t="shared" si="94"/>
        <v>2.8782663700000006E-2</v>
      </c>
      <c r="AB327" s="25">
        <v>1.9499999999999999E-3</v>
      </c>
      <c r="AC327" s="25">
        <f t="shared" si="95"/>
        <v>9.5999999999999992E-4</v>
      </c>
    </row>
    <row r="328" spans="1:29" s="15" customFormat="1">
      <c r="A328" s="18">
        <v>576</v>
      </c>
      <c r="B328" s="25">
        <v>1.1E-4</v>
      </c>
      <c r="C328" s="25">
        <v>2.81E-3</v>
      </c>
      <c r="D328" s="25">
        <f t="shared" si="80"/>
        <v>1.725E-3</v>
      </c>
      <c r="E328" s="25"/>
      <c r="F328" s="25">
        <f t="shared" si="81"/>
        <v>8.5009000000000094E-4</v>
      </c>
      <c r="G328" s="25">
        <f t="shared" si="82"/>
        <v>1.9577572700000021E-2</v>
      </c>
      <c r="H328" s="25">
        <v>3.5599999999999998E-3</v>
      </c>
      <c r="I328" s="25">
        <f t="shared" si="83"/>
        <v>2.4749999999999998E-3</v>
      </c>
      <c r="J328" s="25"/>
      <c r="K328" s="25">
        <f t="shared" si="84"/>
        <v>1.0867899999999998E-3</v>
      </c>
      <c r="L328" s="25">
        <f t="shared" si="85"/>
        <v>2.5028773699999996E-2</v>
      </c>
      <c r="M328" s="25">
        <v>4.5900000000000003E-3</v>
      </c>
      <c r="N328" s="25">
        <f t="shared" si="86"/>
        <v>3.5050000000000003E-3</v>
      </c>
      <c r="O328" s="25"/>
      <c r="P328" s="25">
        <f t="shared" si="87"/>
        <v>1.1145900000000004E-3</v>
      </c>
      <c r="Q328" s="25">
        <f t="shared" si="88"/>
        <v>2.566900770000001E-2</v>
      </c>
      <c r="R328" s="25">
        <v>4.47E-3</v>
      </c>
      <c r="S328" s="25">
        <f t="shared" si="89"/>
        <v>3.385E-3</v>
      </c>
      <c r="T328" s="25"/>
      <c r="U328" s="25">
        <f t="shared" si="90"/>
        <v>1.3249899999999998E-3</v>
      </c>
      <c r="V328" s="25">
        <f t="shared" si="91"/>
        <v>3.0514519699999999E-2</v>
      </c>
      <c r="W328" s="25">
        <v>5.7400000000000003E-3</v>
      </c>
      <c r="X328" s="25">
        <f t="shared" si="92"/>
        <v>4.6550000000000003E-3</v>
      </c>
      <c r="Y328" s="25"/>
      <c r="Z328" s="25">
        <f t="shared" si="93"/>
        <v>1.1247900000000001E-3</v>
      </c>
      <c r="AA328" s="25">
        <f t="shared" si="94"/>
        <v>2.5903913700000003E-2</v>
      </c>
      <c r="AB328" s="25">
        <v>2.0600000000000002E-3</v>
      </c>
      <c r="AC328" s="25">
        <f t="shared" si="95"/>
        <v>1.085E-3</v>
      </c>
    </row>
    <row r="329" spans="1:29" s="15" customFormat="1">
      <c r="A329" s="18">
        <v>577</v>
      </c>
      <c r="B329" s="25">
        <v>1E-4</v>
      </c>
      <c r="C329" s="25">
        <v>2.8600000000000001E-3</v>
      </c>
      <c r="D329" s="25">
        <f t="shared" si="80"/>
        <v>1.7850000000000001E-3</v>
      </c>
      <c r="E329" s="25"/>
      <c r="F329" s="25">
        <f t="shared" si="81"/>
        <v>9.1009000000000109E-4</v>
      </c>
      <c r="G329" s="25">
        <f t="shared" si="82"/>
        <v>2.0959372700000027E-2</v>
      </c>
      <c r="H329" s="25">
        <v>3.2299999999999998E-3</v>
      </c>
      <c r="I329" s="25">
        <f t="shared" si="83"/>
        <v>2.1549999999999998E-3</v>
      </c>
      <c r="J329" s="25"/>
      <c r="K329" s="25">
        <f t="shared" si="84"/>
        <v>7.6678999999999983E-4</v>
      </c>
      <c r="L329" s="25">
        <f t="shared" si="85"/>
        <v>1.7659173699999996E-2</v>
      </c>
      <c r="M329" s="25">
        <v>4.0499999999999998E-3</v>
      </c>
      <c r="N329" s="25">
        <f t="shared" si="86"/>
        <v>2.9749999999999998E-3</v>
      </c>
      <c r="O329" s="25"/>
      <c r="P329" s="25">
        <f t="shared" si="87"/>
        <v>5.8458999999999985E-4</v>
      </c>
      <c r="Q329" s="25">
        <f t="shared" si="88"/>
        <v>1.3463107699999997E-2</v>
      </c>
      <c r="R329" s="25">
        <v>4.0899999999999999E-3</v>
      </c>
      <c r="S329" s="25">
        <f t="shared" si="89"/>
        <v>3.0149999999999999E-3</v>
      </c>
      <c r="T329" s="25"/>
      <c r="U329" s="25">
        <f t="shared" si="90"/>
        <v>9.5498999999999975E-4</v>
      </c>
      <c r="V329" s="25">
        <f t="shared" si="91"/>
        <v>2.1993419699999996E-2</v>
      </c>
      <c r="W329" s="25">
        <v>5.6600000000000001E-3</v>
      </c>
      <c r="X329" s="25">
        <f t="shared" si="92"/>
        <v>4.5850000000000005E-3</v>
      </c>
      <c r="Y329" s="25"/>
      <c r="Z329" s="25">
        <f t="shared" si="93"/>
        <v>1.0547900000000003E-3</v>
      </c>
      <c r="AA329" s="25">
        <f t="shared" si="94"/>
        <v>2.4291813700000008E-2</v>
      </c>
      <c r="AB329" s="25">
        <v>2.0500000000000002E-3</v>
      </c>
      <c r="AC329" s="25">
        <f t="shared" si="95"/>
        <v>1.075E-3</v>
      </c>
    </row>
    <row r="330" spans="1:29" s="15" customFormat="1">
      <c r="A330" s="18">
        <v>578</v>
      </c>
      <c r="B330" s="25">
        <v>8.0000000000000007E-5</v>
      </c>
      <c r="C330" s="25">
        <v>2.7799999999999999E-3</v>
      </c>
      <c r="D330" s="25">
        <f t="shared" si="80"/>
        <v>1.6899999999999999E-3</v>
      </c>
      <c r="E330" s="25"/>
      <c r="F330" s="25">
        <f t="shared" si="81"/>
        <v>8.1509000000000084E-4</v>
      </c>
      <c r="G330" s="25">
        <f t="shared" si="82"/>
        <v>1.8771522700000022E-2</v>
      </c>
      <c r="H330" s="25">
        <v>3.3899999999999998E-3</v>
      </c>
      <c r="I330" s="25">
        <f t="shared" si="83"/>
        <v>2.3E-3</v>
      </c>
      <c r="J330" s="25"/>
      <c r="K330" s="25">
        <f t="shared" si="84"/>
        <v>9.1179E-4</v>
      </c>
      <c r="L330" s="25">
        <f t="shared" si="85"/>
        <v>2.0998523700000001E-2</v>
      </c>
      <c r="M330" s="25">
        <v>4.5500000000000002E-3</v>
      </c>
      <c r="N330" s="25">
        <f t="shared" si="86"/>
        <v>3.4600000000000004E-3</v>
      </c>
      <c r="O330" s="25"/>
      <c r="P330" s="25">
        <f t="shared" si="87"/>
        <v>1.0695900000000005E-3</v>
      </c>
      <c r="Q330" s="25">
        <f t="shared" si="88"/>
        <v>2.4632657700000012E-2</v>
      </c>
      <c r="R330" s="25">
        <v>4.1700000000000001E-3</v>
      </c>
      <c r="S330" s="25">
        <f t="shared" si="89"/>
        <v>3.0800000000000003E-3</v>
      </c>
      <c r="T330" s="25"/>
      <c r="U330" s="25">
        <f t="shared" si="90"/>
        <v>1.0199900000000001E-3</v>
      </c>
      <c r="V330" s="25">
        <f t="shared" si="91"/>
        <v>2.3490369700000003E-2</v>
      </c>
      <c r="W330" s="25">
        <v>5.5999999999999999E-3</v>
      </c>
      <c r="X330" s="25">
        <f t="shared" si="92"/>
        <v>4.5100000000000001E-3</v>
      </c>
      <c r="Y330" s="25"/>
      <c r="Z330" s="25">
        <f t="shared" si="93"/>
        <v>9.7978999999999991E-4</v>
      </c>
      <c r="AA330" s="25">
        <f t="shared" si="94"/>
        <v>2.2564563699999998E-2</v>
      </c>
      <c r="AB330" s="25">
        <v>2.0999999999999999E-3</v>
      </c>
      <c r="AC330" s="25">
        <f t="shared" si="95"/>
        <v>1.09E-3</v>
      </c>
    </row>
    <row r="331" spans="1:29" s="15" customFormat="1">
      <c r="A331" s="18">
        <v>579</v>
      </c>
      <c r="B331" s="25">
        <v>-3.0000000000000001E-5</v>
      </c>
      <c r="C331" s="25">
        <v>2.63E-3</v>
      </c>
      <c r="D331" s="25">
        <f t="shared" si="80"/>
        <v>1.645E-3</v>
      </c>
      <c r="E331" s="25"/>
      <c r="F331" s="25">
        <f t="shared" si="81"/>
        <v>7.7009000000000094E-4</v>
      </c>
      <c r="G331" s="25">
        <f t="shared" si="82"/>
        <v>1.7735172700000024E-2</v>
      </c>
      <c r="H331" s="25">
        <v>3.2100000000000002E-3</v>
      </c>
      <c r="I331" s="25">
        <f t="shared" si="83"/>
        <v>2.2250000000000004E-3</v>
      </c>
      <c r="J331" s="25"/>
      <c r="K331" s="25">
        <f t="shared" si="84"/>
        <v>8.3679000000000045E-4</v>
      </c>
      <c r="L331" s="25">
        <f t="shared" si="85"/>
        <v>1.9271273700000011E-2</v>
      </c>
      <c r="M331" s="25">
        <v>4.0400000000000002E-3</v>
      </c>
      <c r="N331" s="25">
        <f t="shared" si="86"/>
        <v>3.0550000000000004E-3</v>
      </c>
      <c r="O331" s="25"/>
      <c r="P331" s="25">
        <f t="shared" si="87"/>
        <v>6.6459000000000049E-4</v>
      </c>
      <c r="Q331" s="25">
        <f t="shared" si="88"/>
        <v>1.5305507700000012E-2</v>
      </c>
      <c r="R331" s="25">
        <v>4.0400000000000002E-3</v>
      </c>
      <c r="S331" s="25">
        <f t="shared" si="89"/>
        <v>3.0550000000000004E-3</v>
      </c>
      <c r="T331" s="25"/>
      <c r="U331" s="25">
        <f t="shared" si="90"/>
        <v>9.9499000000000028E-4</v>
      </c>
      <c r="V331" s="25">
        <f t="shared" si="91"/>
        <v>2.2914619700000007E-2</v>
      </c>
      <c r="W331" s="25">
        <v>5.5999999999999999E-3</v>
      </c>
      <c r="X331" s="25">
        <f t="shared" si="92"/>
        <v>4.6150000000000002E-3</v>
      </c>
      <c r="Y331" s="25"/>
      <c r="Z331" s="25">
        <f t="shared" si="93"/>
        <v>1.08479E-3</v>
      </c>
      <c r="AA331" s="25">
        <f t="shared" si="94"/>
        <v>2.4982713699999999E-2</v>
      </c>
      <c r="AB331" s="25">
        <v>2E-3</v>
      </c>
      <c r="AC331" s="25">
        <f t="shared" si="95"/>
        <v>9.8499999999999998E-4</v>
      </c>
    </row>
    <row r="332" spans="1:29" s="15" customFormat="1">
      <c r="A332" s="18">
        <v>580</v>
      </c>
      <c r="B332" s="25">
        <v>-3.0000000000000001E-5</v>
      </c>
      <c r="C332" s="25">
        <v>2.99E-3</v>
      </c>
      <c r="D332" s="25">
        <f t="shared" si="80"/>
        <v>1.9849999999999998E-3</v>
      </c>
      <c r="E332" s="25"/>
      <c r="F332" s="25">
        <f t="shared" si="81"/>
        <v>1.1100900000000006E-3</v>
      </c>
      <c r="G332" s="25">
        <f t="shared" si="82"/>
        <v>2.5565372700000016E-2</v>
      </c>
      <c r="H332" s="25">
        <v>3.3500000000000001E-3</v>
      </c>
      <c r="I332" s="25">
        <f t="shared" si="83"/>
        <v>2.3449999999999999E-3</v>
      </c>
      <c r="J332" s="25"/>
      <c r="K332" s="25">
        <f t="shared" si="84"/>
        <v>9.567899999999999E-4</v>
      </c>
      <c r="L332" s="25">
        <f t="shared" si="85"/>
        <v>2.2034873699999999E-2</v>
      </c>
      <c r="M332" s="25">
        <v>4.62E-3</v>
      </c>
      <c r="N332" s="25">
        <f t="shared" si="86"/>
        <v>3.6150000000000002E-3</v>
      </c>
      <c r="O332" s="25"/>
      <c r="P332" s="25">
        <f t="shared" si="87"/>
        <v>1.2245900000000002E-3</v>
      </c>
      <c r="Q332" s="25">
        <f t="shared" si="88"/>
        <v>2.8202307700000005E-2</v>
      </c>
      <c r="R332" s="25">
        <v>4.3200000000000001E-3</v>
      </c>
      <c r="S332" s="25">
        <f t="shared" si="89"/>
        <v>3.3150000000000002E-3</v>
      </c>
      <c r="T332" s="25"/>
      <c r="U332" s="25">
        <f t="shared" si="90"/>
        <v>1.2549900000000001E-3</v>
      </c>
      <c r="V332" s="25">
        <f t="shared" si="91"/>
        <v>2.8902419700000005E-2</v>
      </c>
      <c r="W332" s="25">
        <v>5.6299999999999996E-3</v>
      </c>
      <c r="X332" s="25">
        <f t="shared" si="92"/>
        <v>4.6249999999999998E-3</v>
      </c>
      <c r="Y332" s="25"/>
      <c r="Z332" s="25">
        <f t="shared" si="93"/>
        <v>1.0947899999999996E-3</v>
      </c>
      <c r="AA332" s="25">
        <f t="shared" si="94"/>
        <v>2.5213013699999991E-2</v>
      </c>
      <c r="AB332" s="25">
        <v>2.0400000000000001E-3</v>
      </c>
      <c r="AC332" s="25">
        <f t="shared" si="95"/>
        <v>1.005E-3</v>
      </c>
    </row>
    <row r="333" spans="1:29" s="15" customFormat="1">
      <c r="A333" s="18">
        <v>581</v>
      </c>
      <c r="B333" s="25">
        <v>-6.8999999999999997E-5</v>
      </c>
      <c r="C333" s="25">
        <v>2.8E-3</v>
      </c>
      <c r="D333" s="25">
        <f t="shared" si="80"/>
        <v>1.8194999999999999E-3</v>
      </c>
      <c r="E333" s="25"/>
      <c r="F333" s="25">
        <f t="shared" si="81"/>
        <v>9.445900000000009E-4</v>
      </c>
      <c r="G333" s="25">
        <f t="shared" si="82"/>
        <v>2.1753907700000023E-2</v>
      </c>
      <c r="H333" s="25">
        <v>3.2499999999999999E-3</v>
      </c>
      <c r="I333" s="25">
        <f t="shared" si="83"/>
        <v>2.2694999999999998E-3</v>
      </c>
      <c r="J333" s="25"/>
      <c r="K333" s="25">
        <f t="shared" si="84"/>
        <v>8.8128999999999985E-4</v>
      </c>
      <c r="L333" s="25">
        <f t="shared" si="85"/>
        <v>2.0296108699999999E-2</v>
      </c>
      <c r="M333" s="25">
        <v>4.2100000000000002E-3</v>
      </c>
      <c r="N333" s="25">
        <f t="shared" si="86"/>
        <v>3.2295000000000002E-3</v>
      </c>
      <c r="O333" s="25"/>
      <c r="P333" s="25">
        <f t="shared" si="87"/>
        <v>8.3909000000000023E-4</v>
      </c>
      <c r="Q333" s="25">
        <f t="shared" si="88"/>
        <v>1.9324242700000008E-2</v>
      </c>
      <c r="R333" s="25">
        <v>4.1399999999999996E-3</v>
      </c>
      <c r="S333" s="25">
        <f t="shared" si="89"/>
        <v>3.1594999999999995E-3</v>
      </c>
      <c r="T333" s="25"/>
      <c r="U333" s="25">
        <f t="shared" si="90"/>
        <v>1.0994899999999994E-3</v>
      </c>
      <c r="V333" s="25">
        <f t="shared" si="91"/>
        <v>2.5321254699999986E-2</v>
      </c>
      <c r="W333" s="25">
        <v>5.6499999999999996E-3</v>
      </c>
      <c r="X333" s="25">
        <f t="shared" si="92"/>
        <v>4.6695E-3</v>
      </c>
      <c r="Y333" s="25"/>
      <c r="Z333" s="25">
        <f t="shared" si="93"/>
        <v>1.1392899999999998E-3</v>
      </c>
      <c r="AA333" s="25">
        <f t="shared" si="94"/>
        <v>2.6237848699999997E-2</v>
      </c>
      <c r="AB333" s="25">
        <v>2.0300000000000001E-3</v>
      </c>
      <c r="AC333" s="25">
        <f t="shared" si="95"/>
        <v>9.8050000000000003E-4</v>
      </c>
    </row>
    <row r="334" spans="1:29" s="15" customFormat="1">
      <c r="A334" s="18">
        <v>582</v>
      </c>
      <c r="B334" s="25">
        <v>0</v>
      </c>
      <c r="C334" s="25">
        <v>2.7799999999999999E-3</v>
      </c>
      <c r="D334" s="25">
        <f t="shared" si="80"/>
        <v>1.7799999999999999E-3</v>
      </c>
      <c r="E334" s="25"/>
      <c r="F334" s="25">
        <f t="shared" si="81"/>
        <v>9.0509000000000086E-4</v>
      </c>
      <c r="G334" s="25">
        <f t="shared" si="82"/>
        <v>2.0844222700000022E-2</v>
      </c>
      <c r="H334" s="25">
        <v>3.2699999999999999E-3</v>
      </c>
      <c r="I334" s="25">
        <f t="shared" si="83"/>
        <v>2.2699999999999999E-3</v>
      </c>
      <c r="J334" s="25"/>
      <c r="K334" s="25">
        <f t="shared" si="84"/>
        <v>8.8178999999999992E-4</v>
      </c>
      <c r="L334" s="25">
        <f t="shared" si="85"/>
        <v>2.0307623699999999E-2</v>
      </c>
      <c r="M334" s="25">
        <v>4.3800000000000002E-3</v>
      </c>
      <c r="N334" s="25">
        <f t="shared" si="86"/>
        <v>3.3800000000000002E-3</v>
      </c>
      <c r="O334" s="25"/>
      <c r="P334" s="25">
        <f t="shared" si="87"/>
        <v>9.8959000000000026E-4</v>
      </c>
      <c r="Q334" s="25">
        <f t="shared" si="88"/>
        <v>2.2790257700000007E-2</v>
      </c>
      <c r="R334" s="25">
        <v>4.0099999999999997E-3</v>
      </c>
      <c r="S334" s="25">
        <f t="shared" si="89"/>
        <v>3.0099999999999997E-3</v>
      </c>
      <c r="T334" s="25"/>
      <c r="U334" s="25">
        <f t="shared" si="90"/>
        <v>9.4998999999999952E-4</v>
      </c>
      <c r="V334" s="25">
        <f t="shared" si="91"/>
        <v>2.1878269699999991E-2</v>
      </c>
      <c r="W334" s="25">
        <v>5.4999999999999997E-3</v>
      </c>
      <c r="X334" s="25">
        <f t="shared" si="92"/>
        <v>4.4999999999999997E-3</v>
      </c>
      <c r="Y334" s="25"/>
      <c r="Z334" s="25">
        <f t="shared" si="93"/>
        <v>9.6978999999999945E-4</v>
      </c>
      <c r="AA334" s="25">
        <f t="shared" si="94"/>
        <v>2.2334263699999989E-2</v>
      </c>
      <c r="AB334" s="25">
        <v>2E-3</v>
      </c>
      <c r="AC334" s="25">
        <f t="shared" si="95"/>
        <v>1E-3</v>
      </c>
    </row>
    <row r="335" spans="1:29" s="15" customFormat="1">
      <c r="A335" s="18">
        <v>583</v>
      </c>
      <c r="B335" s="25">
        <v>-6.8999999999999997E-5</v>
      </c>
      <c r="C335" s="25">
        <v>2.6700000000000001E-3</v>
      </c>
      <c r="D335" s="25">
        <f t="shared" si="80"/>
        <v>1.7195000000000001E-3</v>
      </c>
      <c r="E335" s="25"/>
      <c r="F335" s="25">
        <f t="shared" si="81"/>
        <v>8.4459000000000107E-4</v>
      </c>
      <c r="G335" s="25">
        <f t="shared" si="82"/>
        <v>1.9450907700000027E-2</v>
      </c>
      <c r="H335" s="25">
        <v>3.31E-3</v>
      </c>
      <c r="I335" s="25">
        <f t="shared" si="83"/>
        <v>2.3595000000000001E-3</v>
      </c>
      <c r="J335" s="25"/>
      <c r="K335" s="25">
        <f t="shared" si="84"/>
        <v>9.7129000000000009E-4</v>
      </c>
      <c r="L335" s="25">
        <f t="shared" si="85"/>
        <v>2.2368808700000003E-2</v>
      </c>
      <c r="M335" s="25">
        <v>4.1099999999999999E-3</v>
      </c>
      <c r="N335" s="25">
        <f t="shared" si="86"/>
        <v>3.1595E-3</v>
      </c>
      <c r="O335" s="25"/>
      <c r="P335" s="25">
        <f t="shared" si="87"/>
        <v>7.6909000000000005E-4</v>
      </c>
      <c r="Q335" s="25">
        <f t="shared" si="88"/>
        <v>1.7712142700000003E-2</v>
      </c>
      <c r="R335" s="25">
        <v>4.15E-3</v>
      </c>
      <c r="S335" s="25">
        <f t="shared" si="89"/>
        <v>3.1995000000000001E-3</v>
      </c>
      <c r="T335" s="25"/>
      <c r="U335" s="25">
        <f t="shared" si="90"/>
        <v>1.1394899999999999E-3</v>
      </c>
      <c r="V335" s="25">
        <f t="shared" si="91"/>
        <v>2.6242454700000001E-2</v>
      </c>
      <c r="W335" s="25">
        <v>5.6600000000000001E-3</v>
      </c>
      <c r="X335" s="25">
        <f t="shared" si="92"/>
        <v>4.7095000000000001E-3</v>
      </c>
      <c r="Y335" s="25"/>
      <c r="Z335" s="25">
        <f t="shared" si="93"/>
        <v>1.1792899999999999E-3</v>
      </c>
      <c r="AA335" s="25">
        <f t="shared" si="94"/>
        <v>2.7159048700000001E-2</v>
      </c>
      <c r="AB335" s="25">
        <v>1.97E-3</v>
      </c>
      <c r="AC335" s="25">
        <f t="shared" si="95"/>
        <v>9.5049999999999996E-4</v>
      </c>
    </row>
    <row r="336" spans="1:29" s="15" customFormat="1">
      <c r="A336" s="18">
        <v>584</v>
      </c>
      <c r="B336" s="25">
        <v>-1.2999999999999999E-4</v>
      </c>
      <c r="C336" s="25">
        <v>2.97E-3</v>
      </c>
      <c r="D336" s="25">
        <f t="shared" si="80"/>
        <v>2.075E-3</v>
      </c>
      <c r="E336" s="25"/>
      <c r="F336" s="25">
        <f t="shared" si="81"/>
        <v>1.2000900000000009E-3</v>
      </c>
      <c r="G336" s="25">
        <f t="shared" si="82"/>
        <v>2.7638072700000023E-2</v>
      </c>
      <c r="H336" s="25">
        <v>3.1900000000000001E-3</v>
      </c>
      <c r="I336" s="25">
        <f t="shared" si="83"/>
        <v>2.2950000000000002E-3</v>
      </c>
      <c r="J336" s="25"/>
      <c r="K336" s="25">
        <f t="shared" si="84"/>
        <v>9.067900000000002E-4</v>
      </c>
      <c r="L336" s="25">
        <f t="shared" si="85"/>
        <v>2.0883373700000006E-2</v>
      </c>
      <c r="M336" s="25">
        <v>4.3899999999999998E-3</v>
      </c>
      <c r="N336" s="25">
        <f t="shared" si="86"/>
        <v>3.4949999999999998E-3</v>
      </c>
      <c r="O336" s="25"/>
      <c r="P336" s="25">
        <f t="shared" si="87"/>
        <v>1.1045899999999999E-3</v>
      </c>
      <c r="Q336" s="25">
        <f t="shared" si="88"/>
        <v>2.54387077E-2</v>
      </c>
      <c r="R336" s="25">
        <v>4.1000000000000003E-3</v>
      </c>
      <c r="S336" s="25">
        <f t="shared" si="89"/>
        <v>3.2050000000000004E-3</v>
      </c>
      <c r="T336" s="25"/>
      <c r="U336" s="25">
        <f t="shared" si="90"/>
        <v>1.1449900000000002E-3</v>
      </c>
      <c r="V336" s="25">
        <f t="shared" si="91"/>
        <v>2.6369119700000006E-2</v>
      </c>
      <c r="W336" s="25">
        <v>5.5300000000000002E-3</v>
      </c>
      <c r="X336" s="25">
        <f t="shared" si="92"/>
        <v>4.6350000000000002E-3</v>
      </c>
      <c r="Y336" s="25"/>
      <c r="Z336" s="25">
        <f t="shared" si="93"/>
        <v>1.10479E-3</v>
      </c>
      <c r="AA336" s="25">
        <f t="shared" si="94"/>
        <v>2.5443313700000001E-2</v>
      </c>
      <c r="AB336" s="25">
        <v>1.92E-3</v>
      </c>
      <c r="AC336" s="25">
        <f t="shared" si="95"/>
        <v>8.9500000000000007E-4</v>
      </c>
    </row>
    <row r="337" spans="1:29" s="15" customFormat="1">
      <c r="A337" s="18">
        <v>585</v>
      </c>
      <c r="B337" s="25">
        <v>3.0000000000000001E-5</v>
      </c>
      <c r="C337" s="25">
        <v>2.4499999999999999E-3</v>
      </c>
      <c r="D337" s="25">
        <f t="shared" si="80"/>
        <v>1.4399999999999999E-3</v>
      </c>
      <c r="E337" s="25"/>
      <c r="F337" s="25">
        <f t="shared" si="81"/>
        <v>5.6509000000000084E-4</v>
      </c>
      <c r="G337" s="25">
        <f t="shared" si="82"/>
        <v>1.301402270000002E-2</v>
      </c>
      <c r="H337" s="25">
        <v>3.0799999999999998E-3</v>
      </c>
      <c r="I337" s="25">
        <f t="shared" si="83"/>
        <v>2.0699999999999998E-3</v>
      </c>
      <c r="J337" s="25"/>
      <c r="K337" s="25">
        <f t="shared" si="84"/>
        <v>6.8178999999999983E-4</v>
      </c>
      <c r="L337" s="25">
        <f t="shared" si="85"/>
        <v>1.5701623699999997E-2</v>
      </c>
      <c r="M337" s="25">
        <v>3.98E-3</v>
      </c>
      <c r="N337" s="25">
        <f t="shared" si="86"/>
        <v>2.97E-3</v>
      </c>
      <c r="O337" s="25"/>
      <c r="P337" s="25">
        <f t="shared" si="87"/>
        <v>5.7959000000000005E-4</v>
      </c>
      <c r="Q337" s="25">
        <f t="shared" si="88"/>
        <v>1.3347957700000001E-2</v>
      </c>
      <c r="R337" s="25">
        <v>3.8999999999999998E-3</v>
      </c>
      <c r="S337" s="25">
        <f t="shared" si="89"/>
        <v>2.8899999999999998E-3</v>
      </c>
      <c r="T337" s="25"/>
      <c r="U337" s="25">
        <f t="shared" si="90"/>
        <v>8.2998999999999963E-4</v>
      </c>
      <c r="V337" s="25">
        <f t="shared" si="91"/>
        <v>1.9114669699999993E-2</v>
      </c>
      <c r="W337" s="25">
        <v>5.4200000000000003E-3</v>
      </c>
      <c r="X337" s="25">
        <f t="shared" si="92"/>
        <v>4.4100000000000007E-3</v>
      </c>
      <c r="Y337" s="25"/>
      <c r="Z337" s="25">
        <f t="shared" si="93"/>
        <v>8.7979000000000052E-4</v>
      </c>
      <c r="AA337" s="25">
        <f t="shared" si="94"/>
        <v>2.0261563700000013E-2</v>
      </c>
      <c r="AB337" s="25">
        <v>1.99E-3</v>
      </c>
      <c r="AC337" s="25">
        <f t="shared" si="95"/>
        <v>1.01E-3</v>
      </c>
    </row>
    <row r="338" spans="1:29" s="15" customFormat="1">
      <c r="A338" s="18">
        <v>586</v>
      </c>
      <c r="B338" s="25">
        <v>5.0000000000000002E-5</v>
      </c>
      <c r="C338" s="25">
        <v>2.7699999999999999E-3</v>
      </c>
      <c r="D338" s="25">
        <f t="shared" si="80"/>
        <v>1.7949999999999999E-3</v>
      </c>
      <c r="E338" s="25"/>
      <c r="F338" s="25">
        <f t="shared" si="81"/>
        <v>9.200900000000009E-4</v>
      </c>
      <c r="G338" s="25">
        <f t="shared" si="82"/>
        <v>2.1189672700000023E-2</v>
      </c>
      <c r="H338" s="25">
        <v>3.2599999999999999E-3</v>
      </c>
      <c r="I338" s="25">
        <f t="shared" si="83"/>
        <v>2.2849999999999997E-3</v>
      </c>
      <c r="J338" s="25"/>
      <c r="K338" s="25">
        <f t="shared" si="84"/>
        <v>8.9678999999999974E-4</v>
      </c>
      <c r="L338" s="25">
        <f t="shared" si="85"/>
        <v>2.0653073699999996E-2</v>
      </c>
      <c r="M338" s="25">
        <v>4.1900000000000001E-3</v>
      </c>
      <c r="N338" s="25">
        <f t="shared" si="86"/>
        <v>3.215E-3</v>
      </c>
      <c r="O338" s="25"/>
      <c r="P338" s="25">
        <f t="shared" si="87"/>
        <v>8.2459000000000005E-4</v>
      </c>
      <c r="Q338" s="25">
        <f t="shared" si="88"/>
        <v>1.89903077E-2</v>
      </c>
      <c r="R338" s="25">
        <v>3.96E-3</v>
      </c>
      <c r="S338" s="25">
        <f t="shared" si="89"/>
        <v>2.9849999999999998E-3</v>
      </c>
      <c r="T338" s="25"/>
      <c r="U338" s="25">
        <f t="shared" si="90"/>
        <v>9.2498999999999967E-4</v>
      </c>
      <c r="V338" s="25">
        <f t="shared" si="91"/>
        <v>2.1302519699999994E-2</v>
      </c>
      <c r="W338" s="25">
        <v>5.4099999999999999E-3</v>
      </c>
      <c r="X338" s="25">
        <f t="shared" si="92"/>
        <v>4.4349999999999997E-3</v>
      </c>
      <c r="Y338" s="25"/>
      <c r="Z338" s="25">
        <f t="shared" si="93"/>
        <v>9.047899999999995E-4</v>
      </c>
      <c r="AA338" s="25">
        <f t="shared" si="94"/>
        <v>2.0837313699999988E-2</v>
      </c>
      <c r="AB338" s="25">
        <v>1.9E-3</v>
      </c>
      <c r="AC338" s="25">
        <f t="shared" si="95"/>
        <v>9.7499999999999996E-4</v>
      </c>
    </row>
    <row r="339" spans="1:29" s="15" customFormat="1">
      <c r="A339" s="18">
        <v>587</v>
      </c>
      <c r="B339" s="25">
        <v>3.0000000000000001E-5</v>
      </c>
      <c r="C339" s="25">
        <v>2.3900000000000002E-3</v>
      </c>
      <c r="D339" s="25">
        <f t="shared" si="80"/>
        <v>1.3300000000000002E-3</v>
      </c>
      <c r="E339" s="25"/>
      <c r="F339" s="25">
        <f t="shared" si="81"/>
        <v>4.550900000000012E-4</v>
      </c>
      <c r="G339" s="25">
        <f t="shared" si="82"/>
        <v>1.0480722700000028E-2</v>
      </c>
      <c r="H339" s="25">
        <v>3.0200000000000001E-3</v>
      </c>
      <c r="I339" s="25">
        <f t="shared" si="83"/>
        <v>1.9599999999999999E-3</v>
      </c>
      <c r="J339" s="25"/>
      <c r="K339" s="25">
        <f t="shared" si="84"/>
        <v>5.7178999999999997E-4</v>
      </c>
      <c r="L339" s="25">
        <f t="shared" si="85"/>
        <v>1.31683237E-2</v>
      </c>
      <c r="M339" s="25">
        <v>3.82E-3</v>
      </c>
      <c r="N339" s="25">
        <f t="shared" si="86"/>
        <v>2.7600000000000003E-3</v>
      </c>
      <c r="O339" s="25"/>
      <c r="P339" s="25">
        <f t="shared" si="87"/>
        <v>3.6959000000000037E-4</v>
      </c>
      <c r="Q339" s="25">
        <f t="shared" si="88"/>
        <v>8.5116577000000082E-3</v>
      </c>
      <c r="R339" s="25">
        <v>3.8300000000000001E-3</v>
      </c>
      <c r="S339" s="25">
        <f t="shared" si="89"/>
        <v>2.7699999999999999E-3</v>
      </c>
      <c r="T339" s="25"/>
      <c r="U339" s="25">
        <f t="shared" si="90"/>
        <v>7.0998999999999975E-4</v>
      </c>
      <c r="V339" s="25">
        <f t="shared" si="91"/>
        <v>1.6351069699999995E-2</v>
      </c>
      <c r="W339" s="25">
        <v>5.2599999999999999E-3</v>
      </c>
      <c r="X339" s="25">
        <f t="shared" si="92"/>
        <v>4.1999999999999997E-3</v>
      </c>
      <c r="Y339" s="25"/>
      <c r="Z339" s="25">
        <f t="shared" si="93"/>
        <v>6.6978999999999954E-4</v>
      </c>
      <c r="AA339" s="25">
        <f t="shared" si="94"/>
        <v>1.542526369999999E-2</v>
      </c>
      <c r="AB339" s="25">
        <v>2.0899999999999998E-3</v>
      </c>
      <c r="AC339" s="25">
        <f t="shared" si="95"/>
        <v>1.06E-3</v>
      </c>
    </row>
    <row r="340" spans="1:29" s="15" customFormat="1">
      <c r="A340" s="18">
        <v>588</v>
      </c>
      <c r="B340" s="25">
        <v>1.0000000000000001E-5</v>
      </c>
      <c r="C340" s="25">
        <v>2.7799999999999999E-3</v>
      </c>
      <c r="D340" s="25">
        <f t="shared" si="80"/>
        <v>1.81E-3</v>
      </c>
      <c r="E340" s="25"/>
      <c r="F340" s="25">
        <f t="shared" si="81"/>
        <v>9.3509000000000094E-4</v>
      </c>
      <c r="G340" s="25">
        <f t="shared" si="82"/>
        <v>2.1535122700000024E-2</v>
      </c>
      <c r="H340" s="25">
        <v>3.15E-3</v>
      </c>
      <c r="I340" s="25">
        <f t="shared" si="83"/>
        <v>2.1800000000000001E-3</v>
      </c>
      <c r="J340" s="25"/>
      <c r="K340" s="25">
        <f t="shared" si="84"/>
        <v>7.9179000000000012E-4</v>
      </c>
      <c r="L340" s="25">
        <f t="shared" si="85"/>
        <v>1.8234923700000003E-2</v>
      </c>
      <c r="M340" s="25">
        <v>4.2599999999999999E-3</v>
      </c>
      <c r="N340" s="25">
        <f t="shared" si="86"/>
        <v>3.29E-3</v>
      </c>
      <c r="O340" s="25"/>
      <c r="P340" s="25">
        <f t="shared" si="87"/>
        <v>8.9959000000000003E-4</v>
      </c>
      <c r="Q340" s="25">
        <f t="shared" si="88"/>
        <v>2.07175577E-2</v>
      </c>
      <c r="R340" s="25">
        <v>3.9899999999999996E-3</v>
      </c>
      <c r="S340" s="25">
        <f t="shared" si="89"/>
        <v>3.0199999999999997E-3</v>
      </c>
      <c r="T340" s="25"/>
      <c r="U340" s="25">
        <f t="shared" si="90"/>
        <v>9.5998999999999954E-4</v>
      </c>
      <c r="V340" s="25">
        <f t="shared" si="91"/>
        <v>2.210856969999999E-2</v>
      </c>
      <c r="W340" s="25">
        <v>5.4400000000000004E-3</v>
      </c>
      <c r="X340" s="25">
        <f t="shared" si="92"/>
        <v>4.47E-3</v>
      </c>
      <c r="Y340" s="25"/>
      <c r="Z340" s="25">
        <f t="shared" si="93"/>
        <v>9.3978999999999981E-4</v>
      </c>
      <c r="AA340" s="25">
        <f t="shared" si="94"/>
        <v>2.1643363699999998E-2</v>
      </c>
      <c r="AB340" s="25">
        <v>1.9300000000000001E-3</v>
      </c>
      <c r="AC340" s="25">
        <f t="shared" si="95"/>
        <v>9.7000000000000005E-4</v>
      </c>
    </row>
    <row r="341" spans="1:29" s="15" customFormat="1">
      <c r="A341" s="18">
        <v>589</v>
      </c>
      <c r="B341" s="25">
        <v>1.1E-4</v>
      </c>
      <c r="C341" s="25">
        <v>2.5400000000000002E-3</v>
      </c>
      <c r="D341" s="25">
        <f t="shared" si="80"/>
        <v>1.4350000000000003E-3</v>
      </c>
      <c r="E341" s="25"/>
      <c r="F341" s="25">
        <f t="shared" si="81"/>
        <v>5.6009000000000126E-4</v>
      </c>
      <c r="G341" s="25">
        <f t="shared" si="82"/>
        <v>1.2898872700000029E-2</v>
      </c>
      <c r="H341" s="25">
        <v>3.1099999999999999E-3</v>
      </c>
      <c r="I341" s="25">
        <f t="shared" si="83"/>
        <v>2.0049999999999998E-3</v>
      </c>
      <c r="J341" s="25"/>
      <c r="K341" s="25">
        <f t="shared" si="84"/>
        <v>6.1678999999999987E-4</v>
      </c>
      <c r="L341" s="25">
        <f t="shared" si="85"/>
        <v>1.4204673699999998E-2</v>
      </c>
      <c r="M341" s="25">
        <v>3.9300000000000003E-3</v>
      </c>
      <c r="N341" s="25">
        <f t="shared" si="86"/>
        <v>2.8250000000000003E-3</v>
      </c>
      <c r="O341" s="25"/>
      <c r="P341" s="25">
        <f t="shared" si="87"/>
        <v>4.3459000000000032E-4</v>
      </c>
      <c r="Q341" s="25">
        <f t="shared" si="88"/>
        <v>1.0008607700000009E-2</v>
      </c>
      <c r="R341" s="25">
        <v>3.9500000000000004E-3</v>
      </c>
      <c r="S341" s="25">
        <f t="shared" si="89"/>
        <v>2.8450000000000003E-3</v>
      </c>
      <c r="T341" s="25"/>
      <c r="U341" s="25">
        <f t="shared" si="90"/>
        <v>7.8499000000000017E-4</v>
      </c>
      <c r="V341" s="25">
        <f t="shared" si="91"/>
        <v>1.8078319700000005E-2</v>
      </c>
      <c r="W341" s="25">
        <v>5.3899999999999998E-3</v>
      </c>
      <c r="X341" s="25">
        <f t="shared" si="92"/>
        <v>4.2849999999999997E-3</v>
      </c>
      <c r="Y341" s="25"/>
      <c r="Z341" s="25">
        <f t="shared" si="93"/>
        <v>7.5478999999999954E-4</v>
      </c>
      <c r="AA341" s="25">
        <f t="shared" si="94"/>
        <v>1.7382813699999989E-2</v>
      </c>
      <c r="AB341" s="25">
        <v>2.0999999999999999E-3</v>
      </c>
      <c r="AC341" s="25">
        <f t="shared" si="95"/>
        <v>1.1049999999999999E-3</v>
      </c>
    </row>
    <row r="342" spans="1:29" s="15" customFormat="1">
      <c r="A342" s="18">
        <v>590</v>
      </c>
      <c r="B342" s="25">
        <v>-6.8999999999999997E-5</v>
      </c>
      <c r="C342" s="25">
        <v>2.6099999999999999E-3</v>
      </c>
      <c r="D342" s="25">
        <f t="shared" si="80"/>
        <v>1.6394999999999999E-3</v>
      </c>
      <c r="E342" s="25"/>
      <c r="F342" s="25">
        <f t="shared" si="81"/>
        <v>7.6459000000000086E-4</v>
      </c>
      <c r="G342" s="25">
        <f t="shared" si="82"/>
        <v>1.7608507700000022E-2</v>
      </c>
      <c r="H342" s="25">
        <v>3.1700000000000001E-3</v>
      </c>
      <c r="I342" s="25">
        <f t="shared" si="83"/>
        <v>2.1995000000000001E-3</v>
      </c>
      <c r="J342" s="25"/>
      <c r="K342" s="25">
        <f t="shared" si="84"/>
        <v>8.112900000000001E-4</v>
      </c>
      <c r="L342" s="25">
        <f t="shared" si="85"/>
        <v>1.8684008700000004E-2</v>
      </c>
      <c r="M342" s="25">
        <v>4.1999999999999997E-3</v>
      </c>
      <c r="N342" s="25">
        <f t="shared" si="86"/>
        <v>3.2294999999999997E-3</v>
      </c>
      <c r="O342" s="25"/>
      <c r="P342" s="25">
        <f t="shared" si="87"/>
        <v>8.390899999999998E-4</v>
      </c>
      <c r="Q342" s="25">
        <f t="shared" si="88"/>
        <v>1.9324242699999997E-2</v>
      </c>
      <c r="R342" s="25">
        <v>3.8600000000000001E-3</v>
      </c>
      <c r="S342" s="25">
        <f t="shared" si="89"/>
        <v>2.8895000000000001E-3</v>
      </c>
      <c r="T342" s="25"/>
      <c r="U342" s="25">
        <f t="shared" si="90"/>
        <v>8.2949E-4</v>
      </c>
      <c r="V342" s="25">
        <f t="shared" si="91"/>
        <v>1.91031547E-2</v>
      </c>
      <c r="W342" s="25">
        <v>5.3200000000000001E-3</v>
      </c>
      <c r="X342" s="25">
        <f t="shared" si="92"/>
        <v>4.3495000000000001E-3</v>
      </c>
      <c r="Y342" s="25"/>
      <c r="Z342" s="25">
        <f t="shared" si="93"/>
        <v>8.1928999999999986E-4</v>
      </c>
      <c r="AA342" s="25">
        <f t="shared" si="94"/>
        <v>1.8868248699999996E-2</v>
      </c>
      <c r="AB342" s="25">
        <v>2.0100000000000001E-3</v>
      </c>
      <c r="AC342" s="25">
        <f t="shared" si="95"/>
        <v>9.7050000000000001E-4</v>
      </c>
    </row>
    <row r="343" spans="1:29" s="15" customFormat="1">
      <c r="A343" s="18">
        <v>591</v>
      </c>
      <c r="B343" s="25">
        <v>-9.0000000000000006E-5</v>
      </c>
      <c r="C343" s="25">
        <v>2.5300000000000001E-3</v>
      </c>
      <c r="D343" s="25">
        <f t="shared" si="80"/>
        <v>1.565E-3</v>
      </c>
      <c r="E343" s="25"/>
      <c r="F343" s="25">
        <f t="shared" si="81"/>
        <v>6.9009000000000095E-4</v>
      </c>
      <c r="G343" s="25">
        <f t="shared" si="82"/>
        <v>1.5892772700000023E-2</v>
      </c>
      <c r="H343" s="25">
        <v>3.0699999999999998E-3</v>
      </c>
      <c r="I343" s="25">
        <f t="shared" si="83"/>
        <v>2.1049999999999997E-3</v>
      </c>
      <c r="J343" s="25"/>
      <c r="K343" s="25">
        <f t="shared" si="84"/>
        <v>7.167899999999997E-4</v>
      </c>
      <c r="L343" s="25">
        <f t="shared" si="85"/>
        <v>1.6507673699999992E-2</v>
      </c>
      <c r="M343" s="25">
        <v>3.8999999999999998E-3</v>
      </c>
      <c r="N343" s="25">
        <f t="shared" si="86"/>
        <v>2.9349999999999997E-3</v>
      </c>
      <c r="O343" s="25"/>
      <c r="P343" s="25">
        <f t="shared" si="87"/>
        <v>5.4458999999999974E-4</v>
      </c>
      <c r="Q343" s="25">
        <f t="shared" si="88"/>
        <v>1.2541907699999995E-2</v>
      </c>
      <c r="R343" s="25">
        <v>3.8800000000000002E-3</v>
      </c>
      <c r="S343" s="25">
        <f t="shared" si="89"/>
        <v>2.9150000000000001E-3</v>
      </c>
      <c r="T343" s="25"/>
      <c r="U343" s="25">
        <f t="shared" si="90"/>
        <v>8.5498999999999992E-4</v>
      </c>
      <c r="V343" s="25">
        <f t="shared" si="91"/>
        <v>1.96904197E-2</v>
      </c>
      <c r="W343" s="25">
        <v>5.2900000000000004E-3</v>
      </c>
      <c r="X343" s="25">
        <f t="shared" si="92"/>
        <v>4.3250000000000007E-3</v>
      </c>
      <c r="Y343" s="25"/>
      <c r="Z343" s="25">
        <f t="shared" si="93"/>
        <v>7.9479000000000051E-4</v>
      </c>
      <c r="AA343" s="25">
        <f t="shared" si="94"/>
        <v>1.8304013700000014E-2</v>
      </c>
      <c r="AB343" s="25">
        <v>2.0200000000000001E-3</v>
      </c>
      <c r="AC343" s="25">
        <f t="shared" si="95"/>
        <v>9.6500000000000004E-4</v>
      </c>
    </row>
    <row r="344" spans="1:29" s="15" customFormat="1">
      <c r="A344" s="18">
        <v>592</v>
      </c>
      <c r="B344" s="25">
        <v>-1.0000000000000001E-5</v>
      </c>
      <c r="C344" s="25">
        <v>2.5300000000000001E-3</v>
      </c>
      <c r="D344" s="25">
        <f t="shared" si="80"/>
        <v>1.4900000000000002E-3</v>
      </c>
      <c r="E344" s="25"/>
      <c r="F344" s="25">
        <f t="shared" si="81"/>
        <v>6.1509000000000119E-4</v>
      </c>
      <c r="G344" s="25">
        <f t="shared" si="82"/>
        <v>1.4165522700000028E-2</v>
      </c>
      <c r="H344" s="25">
        <v>3.0300000000000001E-3</v>
      </c>
      <c r="I344" s="25">
        <f t="shared" si="83"/>
        <v>1.9900000000000004E-3</v>
      </c>
      <c r="J344" s="25"/>
      <c r="K344" s="25">
        <f t="shared" si="84"/>
        <v>6.0179000000000048E-4</v>
      </c>
      <c r="L344" s="25">
        <f t="shared" si="85"/>
        <v>1.3859223700000011E-2</v>
      </c>
      <c r="M344" s="25">
        <v>4.0499999999999998E-3</v>
      </c>
      <c r="N344" s="25">
        <f t="shared" si="86"/>
        <v>3.0099999999999997E-3</v>
      </c>
      <c r="O344" s="25"/>
      <c r="P344" s="25">
        <f t="shared" si="87"/>
        <v>6.1958999999999972E-4</v>
      </c>
      <c r="Q344" s="25">
        <f t="shared" si="88"/>
        <v>1.4269157699999995E-2</v>
      </c>
      <c r="R344" s="25">
        <v>3.8500000000000001E-3</v>
      </c>
      <c r="S344" s="25">
        <f t="shared" si="89"/>
        <v>2.81E-3</v>
      </c>
      <c r="T344" s="25"/>
      <c r="U344" s="25">
        <f t="shared" si="90"/>
        <v>7.4998999999999986E-4</v>
      </c>
      <c r="V344" s="25">
        <f t="shared" si="91"/>
        <v>1.7272269699999999E-2</v>
      </c>
      <c r="W344" s="25">
        <v>5.2700000000000004E-3</v>
      </c>
      <c r="X344" s="25">
        <f t="shared" si="92"/>
        <v>4.2300000000000003E-3</v>
      </c>
      <c r="Y344" s="25"/>
      <c r="Z344" s="25">
        <f t="shared" si="93"/>
        <v>6.9979000000000005E-4</v>
      </c>
      <c r="AA344" s="25">
        <f t="shared" si="94"/>
        <v>1.6116163700000002E-2</v>
      </c>
      <c r="AB344" s="25">
        <v>2.0899999999999998E-3</v>
      </c>
      <c r="AC344" s="25">
        <f t="shared" si="95"/>
        <v>1.0399999999999999E-3</v>
      </c>
    </row>
    <row r="345" spans="1:29" s="15" customFormat="1">
      <c r="A345" s="18">
        <v>593</v>
      </c>
      <c r="B345" s="25">
        <v>-1.0000000000000001E-5</v>
      </c>
      <c r="C345" s="25">
        <v>2.5500000000000002E-3</v>
      </c>
      <c r="D345" s="25">
        <f t="shared" si="80"/>
        <v>1.5350000000000001E-3</v>
      </c>
      <c r="E345" s="25"/>
      <c r="F345" s="25">
        <f t="shared" si="81"/>
        <v>6.6009000000000109E-4</v>
      </c>
      <c r="G345" s="25">
        <f t="shared" si="82"/>
        <v>1.5201872700000027E-2</v>
      </c>
      <c r="H345" s="25">
        <v>3.0100000000000001E-3</v>
      </c>
      <c r="I345" s="25">
        <f t="shared" si="83"/>
        <v>1.9950000000000002E-3</v>
      </c>
      <c r="J345" s="25"/>
      <c r="K345" s="25">
        <f t="shared" si="84"/>
        <v>6.0679000000000028E-4</v>
      </c>
      <c r="L345" s="25">
        <f t="shared" si="85"/>
        <v>1.3974373700000008E-2</v>
      </c>
      <c r="M345" s="25">
        <v>3.8800000000000002E-3</v>
      </c>
      <c r="N345" s="25">
        <f t="shared" si="86"/>
        <v>2.8650000000000004E-3</v>
      </c>
      <c r="O345" s="25"/>
      <c r="P345" s="25">
        <f t="shared" si="87"/>
        <v>4.7459000000000043E-4</v>
      </c>
      <c r="Q345" s="25">
        <f t="shared" si="88"/>
        <v>1.0929807700000011E-2</v>
      </c>
      <c r="R345" s="25">
        <v>3.7699999999999999E-3</v>
      </c>
      <c r="S345" s="25">
        <f t="shared" si="89"/>
        <v>2.7549999999999996E-3</v>
      </c>
      <c r="T345" s="25"/>
      <c r="U345" s="25">
        <f t="shared" si="90"/>
        <v>6.949899999999995E-4</v>
      </c>
      <c r="V345" s="25">
        <f t="shared" si="91"/>
        <v>1.6005619699999991E-2</v>
      </c>
      <c r="W345" s="25">
        <v>5.1799999999999997E-3</v>
      </c>
      <c r="X345" s="25">
        <f t="shared" si="92"/>
        <v>4.1649999999999994E-3</v>
      </c>
      <c r="Y345" s="25"/>
      <c r="Z345" s="25">
        <f t="shared" si="93"/>
        <v>6.3478999999999923E-4</v>
      </c>
      <c r="AA345" s="25">
        <f t="shared" si="94"/>
        <v>1.4619213699999982E-2</v>
      </c>
      <c r="AB345" s="25">
        <v>2.0400000000000001E-3</v>
      </c>
      <c r="AC345" s="25">
        <f t="shared" si="95"/>
        <v>1.0150000000000001E-3</v>
      </c>
    </row>
    <row r="346" spans="1:29" s="15" customFormat="1">
      <c r="A346" s="18">
        <v>594</v>
      </c>
      <c r="B346" s="25">
        <v>-4.0000000000000003E-5</v>
      </c>
      <c r="C346" s="25">
        <v>2.5600000000000002E-3</v>
      </c>
      <c r="D346" s="25">
        <f t="shared" si="80"/>
        <v>1.5150000000000003E-3</v>
      </c>
      <c r="E346" s="25"/>
      <c r="F346" s="25">
        <f t="shared" si="81"/>
        <v>6.4009000000000125E-4</v>
      </c>
      <c r="G346" s="25">
        <f t="shared" si="82"/>
        <v>1.474127270000003E-2</v>
      </c>
      <c r="H346" s="25">
        <v>3.0699999999999998E-3</v>
      </c>
      <c r="I346" s="25">
        <f t="shared" si="83"/>
        <v>2.0249999999999999E-3</v>
      </c>
      <c r="J346" s="25"/>
      <c r="K346" s="25">
        <f t="shared" si="84"/>
        <v>6.3678999999999993E-4</v>
      </c>
      <c r="L346" s="25">
        <f t="shared" si="85"/>
        <v>1.4665273699999998E-2</v>
      </c>
      <c r="M346" s="25">
        <v>4.0699999999999998E-3</v>
      </c>
      <c r="N346" s="25">
        <f t="shared" si="86"/>
        <v>3.0249999999999999E-3</v>
      </c>
      <c r="O346" s="25"/>
      <c r="P346" s="25">
        <f t="shared" si="87"/>
        <v>6.3458999999999998E-4</v>
      </c>
      <c r="Q346" s="25">
        <f t="shared" si="88"/>
        <v>1.4614607700000001E-2</v>
      </c>
      <c r="R346" s="25">
        <v>3.8700000000000002E-3</v>
      </c>
      <c r="S346" s="25">
        <f t="shared" si="89"/>
        <v>2.8250000000000003E-3</v>
      </c>
      <c r="T346" s="25"/>
      <c r="U346" s="25">
        <f t="shared" si="90"/>
        <v>7.6499000000000011E-4</v>
      </c>
      <c r="V346" s="25">
        <f t="shared" si="91"/>
        <v>1.7617719700000003E-2</v>
      </c>
      <c r="W346" s="25">
        <v>5.2399999999999999E-3</v>
      </c>
      <c r="X346" s="25">
        <f t="shared" si="92"/>
        <v>4.1949999999999999E-3</v>
      </c>
      <c r="Y346" s="25"/>
      <c r="Z346" s="25">
        <f t="shared" si="93"/>
        <v>6.6478999999999974E-4</v>
      </c>
      <c r="AA346" s="25">
        <f t="shared" si="94"/>
        <v>1.5310113699999994E-2</v>
      </c>
      <c r="AB346" s="25">
        <v>2.1299999999999999E-3</v>
      </c>
      <c r="AC346" s="25">
        <f t="shared" si="95"/>
        <v>1.0449999999999999E-3</v>
      </c>
    </row>
    <row r="347" spans="1:29" s="15" customFormat="1">
      <c r="A347" s="18">
        <v>595</v>
      </c>
      <c r="B347" s="25">
        <v>4.0000000000000003E-5</v>
      </c>
      <c r="C347" s="25">
        <v>2.4399999999999999E-3</v>
      </c>
      <c r="D347" s="25">
        <f t="shared" si="80"/>
        <v>1.3949999999999998E-3</v>
      </c>
      <c r="E347" s="25"/>
      <c r="F347" s="25">
        <f t="shared" si="81"/>
        <v>5.2009000000000072E-4</v>
      </c>
      <c r="G347" s="25">
        <f t="shared" si="82"/>
        <v>1.1977672700000018E-2</v>
      </c>
      <c r="H347" s="25">
        <v>3.0599999999999998E-3</v>
      </c>
      <c r="I347" s="25">
        <f t="shared" si="83"/>
        <v>2.0149999999999994E-3</v>
      </c>
      <c r="J347" s="25"/>
      <c r="K347" s="25">
        <f t="shared" si="84"/>
        <v>6.2678999999999947E-4</v>
      </c>
      <c r="L347" s="25">
        <f t="shared" si="85"/>
        <v>1.4434973699999989E-2</v>
      </c>
      <c r="M347" s="25">
        <v>3.9199999999999999E-3</v>
      </c>
      <c r="N347" s="25">
        <f t="shared" si="86"/>
        <v>2.875E-3</v>
      </c>
      <c r="O347" s="25"/>
      <c r="P347" s="25">
        <f t="shared" si="87"/>
        <v>4.8459000000000002E-4</v>
      </c>
      <c r="Q347" s="25">
        <f t="shared" si="88"/>
        <v>1.1160107700000001E-2</v>
      </c>
      <c r="R347" s="25">
        <v>3.81E-3</v>
      </c>
      <c r="S347" s="25">
        <f t="shared" si="89"/>
        <v>2.7650000000000001E-3</v>
      </c>
      <c r="T347" s="25"/>
      <c r="U347" s="25">
        <f t="shared" si="90"/>
        <v>7.0498999999999996E-4</v>
      </c>
      <c r="V347" s="25">
        <f t="shared" si="91"/>
        <v>1.62359197E-2</v>
      </c>
      <c r="W347" s="25">
        <v>5.3E-3</v>
      </c>
      <c r="X347" s="25">
        <f t="shared" si="92"/>
        <v>4.2550000000000001E-3</v>
      </c>
      <c r="Y347" s="25"/>
      <c r="Z347" s="25">
        <f t="shared" si="93"/>
        <v>7.247899999999999E-4</v>
      </c>
      <c r="AA347" s="25">
        <f t="shared" si="94"/>
        <v>1.6691913699999998E-2</v>
      </c>
      <c r="AB347" s="25">
        <v>2.0500000000000002E-3</v>
      </c>
      <c r="AC347" s="25">
        <f t="shared" si="95"/>
        <v>1.0450000000000001E-3</v>
      </c>
    </row>
    <row r="348" spans="1:29" s="15" customFormat="1">
      <c r="A348" s="18">
        <v>596</v>
      </c>
      <c r="B348" s="25">
        <v>-6.8999999999999997E-5</v>
      </c>
      <c r="C348" s="25">
        <v>2.4099999999999998E-3</v>
      </c>
      <c r="D348" s="25">
        <f t="shared" si="80"/>
        <v>1.4844999999999997E-3</v>
      </c>
      <c r="E348" s="25"/>
      <c r="F348" s="25">
        <f t="shared" si="81"/>
        <v>6.0959000000000067E-4</v>
      </c>
      <c r="G348" s="25">
        <f t="shared" si="82"/>
        <v>1.4038857700000016E-2</v>
      </c>
      <c r="H348" s="25">
        <v>2.8999999999999998E-3</v>
      </c>
      <c r="I348" s="25">
        <f t="shared" si="83"/>
        <v>1.9744999999999997E-3</v>
      </c>
      <c r="J348" s="25"/>
      <c r="K348" s="25">
        <f t="shared" si="84"/>
        <v>5.8628999999999973E-4</v>
      </c>
      <c r="L348" s="25">
        <f t="shared" si="85"/>
        <v>1.3502258699999995E-2</v>
      </c>
      <c r="M348" s="25">
        <v>3.9100000000000003E-3</v>
      </c>
      <c r="N348" s="25">
        <f t="shared" si="86"/>
        <v>2.9845000000000002E-3</v>
      </c>
      <c r="O348" s="25"/>
      <c r="P348" s="25">
        <f t="shared" si="87"/>
        <v>5.9409000000000024E-4</v>
      </c>
      <c r="Q348" s="25">
        <f t="shared" si="88"/>
        <v>1.3681892700000007E-2</v>
      </c>
      <c r="R348" s="25">
        <v>3.6900000000000001E-3</v>
      </c>
      <c r="S348" s="25">
        <f t="shared" si="89"/>
        <v>2.7645E-3</v>
      </c>
      <c r="T348" s="25"/>
      <c r="U348" s="25">
        <f t="shared" si="90"/>
        <v>7.0448999999999989E-4</v>
      </c>
      <c r="V348" s="25">
        <f t="shared" si="91"/>
        <v>1.6224404699999997E-2</v>
      </c>
      <c r="W348" s="25">
        <v>5.13E-3</v>
      </c>
      <c r="X348" s="25">
        <f t="shared" si="92"/>
        <v>4.2044999999999999E-3</v>
      </c>
      <c r="Y348" s="25"/>
      <c r="Z348" s="25">
        <f t="shared" si="93"/>
        <v>6.742899999999997E-4</v>
      </c>
      <c r="AA348" s="25">
        <f t="shared" si="94"/>
        <v>1.5528898699999993E-2</v>
      </c>
      <c r="AB348" s="25">
        <v>1.92E-3</v>
      </c>
      <c r="AC348" s="25">
        <f t="shared" si="95"/>
        <v>9.255E-4</v>
      </c>
    </row>
    <row r="349" spans="1:29" s="15" customFormat="1">
      <c r="A349" s="18">
        <v>597</v>
      </c>
      <c r="B349" s="25">
        <v>3.0000000000000001E-5</v>
      </c>
      <c r="C349" s="25">
        <v>2.3800000000000002E-3</v>
      </c>
      <c r="D349" s="25">
        <f t="shared" si="80"/>
        <v>1.2900000000000001E-3</v>
      </c>
      <c r="E349" s="25"/>
      <c r="F349" s="25">
        <f t="shared" si="81"/>
        <v>4.150900000000011E-4</v>
      </c>
      <c r="G349" s="25">
        <f t="shared" si="82"/>
        <v>9.5595227000000258E-3</v>
      </c>
      <c r="H349" s="25">
        <v>2.81E-3</v>
      </c>
      <c r="I349" s="25">
        <f t="shared" si="83"/>
        <v>1.72E-3</v>
      </c>
      <c r="J349" s="25"/>
      <c r="K349" s="25">
        <f t="shared" si="84"/>
        <v>3.3178999999999999E-4</v>
      </c>
      <c r="L349" s="25">
        <f t="shared" si="85"/>
        <v>7.6411237000000003E-3</v>
      </c>
      <c r="M349" s="25">
        <v>3.8500000000000001E-3</v>
      </c>
      <c r="N349" s="25">
        <f t="shared" si="86"/>
        <v>2.7600000000000003E-3</v>
      </c>
      <c r="O349" s="25"/>
      <c r="P349" s="25">
        <f t="shared" si="87"/>
        <v>3.6959000000000037E-4</v>
      </c>
      <c r="Q349" s="25">
        <f t="shared" si="88"/>
        <v>8.5116577000000082E-3</v>
      </c>
      <c r="R349" s="25">
        <v>3.63E-3</v>
      </c>
      <c r="S349" s="25">
        <f t="shared" si="89"/>
        <v>2.5399999999999997E-3</v>
      </c>
      <c r="T349" s="25"/>
      <c r="U349" s="25">
        <f t="shared" si="90"/>
        <v>4.7998999999999958E-4</v>
      </c>
      <c r="V349" s="25">
        <f t="shared" si="91"/>
        <v>1.1054169699999991E-2</v>
      </c>
      <c r="W349" s="25">
        <v>5.0299999999999997E-3</v>
      </c>
      <c r="X349" s="25">
        <f t="shared" si="92"/>
        <v>3.9399999999999999E-3</v>
      </c>
      <c r="Y349" s="25"/>
      <c r="Z349" s="25">
        <f t="shared" si="93"/>
        <v>4.0978999999999972E-4</v>
      </c>
      <c r="AA349" s="25">
        <f t="shared" si="94"/>
        <v>9.4374636999999938E-3</v>
      </c>
      <c r="AB349" s="25">
        <v>2.15E-3</v>
      </c>
      <c r="AC349" s="25">
        <f t="shared" si="95"/>
        <v>1.09E-3</v>
      </c>
    </row>
    <row r="350" spans="1:29" s="15" customFormat="1">
      <c r="A350" s="18">
        <v>598</v>
      </c>
      <c r="B350" s="25">
        <v>-1E-4</v>
      </c>
      <c r="C350" s="25">
        <v>2.3800000000000002E-3</v>
      </c>
      <c r="D350" s="25">
        <f t="shared" si="80"/>
        <v>1.4300000000000003E-3</v>
      </c>
      <c r="E350" s="25"/>
      <c r="F350" s="25">
        <f t="shared" si="81"/>
        <v>5.5509000000000125E-4</v>
      </c>
      <c r="G350" s="25">
        <f t="shared" si="82"/>
        <v>1.2783722700000029E-2</v>
      </c>
      <c r="H350" s="25">
        <v>3.0100000000000001E-3</v>
      </c>
      <c r="I350" s="25">
        <f t="shared" si="83"/>
        <v>2.0600000000000002E-3</v>
      </c>
      <c r="J350" s="25"/>
      <c r="K350" s="25">
        <f t="shared" si="84"/>
        <v>6.7179000000000023E-4</v>
      </c>
      <c r="L350" s="25">
        <f t="shared" si="85"/>
        <v>1.5471323700000006E-2</v>
      </c>
      <c r="M350" s="25">
        <v>3.8800000000000002E-3</v>
      </c>
      <c r="N350" s="25">
        <f t="shared" si="86"/>
        <v>2.9300000000000003E-3</v>
      </c>
      <c r="O350" s="25"/>
      <c r="P350" s="25">
        <f t="shared" si="87"/>
        <v>5.3959000000000038E-4</v>
      </c>
      <c r="Q350" s="25">
        <f t="shared" si="88"/>
        <v>1.2426757700000009E-2</v>
      </c>
      <c r="R350" s="25">
        <v>3.7100000000000002E-3</v>
      </c>
      <c r="S350" s="25">
        <f t="shared" si="89"/>
        <v>2.7600000000000003E-3</v>
      </c>
      <c r="T350" s="25"/>
      <c r="U350" s="25">
        <f t="shared" si="90"/>
        <v>6.9999000000000016E-4</v>
      </c>
      <c r="V350" s="25">
        <f t="shared" si="91"/>
        <v>1.6120769700000006E-2</v>
      </c>
      <c r="W350" s="25">
        <v>5.0800000000000003E-3</v>
      </c>
      <c r="X350" s="25">
        <f t="shared" si="92"/>
        <v>4.13E-3</v>
      </c>
      <c r="Y350" s="25"/>
      <c r="Z350" s="25">
        <f t="shared" si="93"/>
        <v>5.9978999999999979E-4</v>
      </c>
      <c r="AA350" s="25">
        <f t="shared" si="94"/>
        <v>1.3813163699999995E-2</v>
      </c>
      <c r="AB350" s="25">
        <v>2E-3</v>
      </c>
      <c r="AC350" s="25">
        <f t="shared" si="95"/>
        <v>9.5E-4</v>
      </c>
    </row>
    <row r="351" spans="1:29" s="15" customFormat="1">
      <c r="A351" s="18">
        <v>599</v>
      </c>
      <c r="B351" s="25">
        <v>-1.7000000000000001E-4</v>
      </c>
      <c r="C351" s="25">
        <v>2.3600000000000001E-3</v>
      </c>
      <c r="D351" s="25">
        <f t="shared" si="80"/>
        <v>1.4250000000000001E-3</v>
      </c>
      <c r="E351" s="25"/>
      <c r="F351" s="25">
        <f t="shared" si="81"/>
        <v>5.5009000000000102E-4</v>
      </c>
      <c r="G351" s="25">
        <f t="shared" si="82"/>
        <v>1.2668572700000024E-2</v>
      </c>
      <c r="H351" s="25">
        <v>2.8999999999999998E-3</v>
      </c>
      <c r="I351" s="25">
        <f t="shared" si="83"/>
        <v>1.9649999999999997E-3</v>
      </c>
      <c r="J351" s="25"/>
      <c r="K351" s="25">
        <f t="shared" si="84"/>
        <v>5.7678999999999977E-4</v>
      </c>
      <c r="L351" s="25">
        <f t="shared" si="85"/>
        <v>1.3283473699999996E-2</v>
      </c>
      <c r="M351" s="25">
        <v>3.81E-3</v>
      </c>
      <c r="N351" s="25">
        <f t="shared" si="86"/>
        <v>2.875E-3</v>
      </c>
      <c r="O351" s="25"/>
      <c r="P351" s="25">
        <f t="shared" si="87"/>
        <v>4.8459000000000002E-4</v>
      </c>
      <c r="Q351" s="25">
        <f t="shared" si="88"/>
        <v>1.1160107700000001E-2</v>
      </c>
      <c r="R351" s="25">
        <v>3.6099999999999999E-3</v>
      </c>
      <c r="S351" s="25">
        <f t="shared" si="89"/>
        <v>2.6749999999999999E-3</v>
      </c>
      <c r="T351" s="25"/>
      <c r="U351" s="25">
        <f t="shared" si="90"/>
        <v>6.1498999999999972E-4</v>
      </c>
      <c r="V351" s="25">
        <f t="shared" si="91"/>
        <v>1.4163219699999995E-2</v>
      </c>
      <c r="W351" s="25">
        <v>5.0200000000000002E-3</v>
      </c>
      <c r="X351" s="25">
        <f t="shared" si="92"/>
        <v>4.0850000000000001E-3</v>
      </c>
      <c r="Y351" s="25"/>
      <c r="Z351" s="25">
        <f t="shared" si="93"/>
        <v>5.5478999999999988E-4</v>
      </c>
      <c r="AA351" s="25">
        <f t="shared" si="94"/>
        <v>1.2776813699999999E-2</v>
      </c>
      <c r="AB351" s="25">
        <v>2.0400000000000001E-3</v>
      </c>
      <c r="AC351" s="25">
        <f t="shared" si="95"/>
        <v>9.3500000000000007E-4</v>
      </c>
    </row>
    <row r="352" spans="1:29" s="15" customFormat="1">
      <c r="A352" s="18">
        <v>600</v>
      </c>
      <c r="B352" s="25">
        <v>-1.2E-4</v>
      </c>
      <c r="C352" s="25">
        <v>2.2799999999999999E-3</v>
      </c>
      <c r="D352" s="25">
        <f t="shared" si="80"/>
        <v>1.34E-3</v>
      </c>
      <c r="E352" s="25"/>
      <c r="F352" s="25"/>
      <c r="G352" s="25"/>
      <c r="H352" s="25">
        <v>2.8900000000000002E-3</v>
      </c>
      <c r="I352" s="25">
        <f t="shared" si="83"/>
        <v>1.9500000000000003E-3</v>
      </c>
      <c r="J352" s="25"/>
      <c r="K352" s="25"/>
      <c r="L352" s="25"/>
      <c r="M352" s="25">
        <v>3.7100000000000002E-3</v>
      </c>
      <c r="N352" s="25">
        <f t="shared" si="86"/>
        <v>2.7700000000000003E-3</v>
      </c>
      <c r="O352" s="25"/>
      <c r="P352" s="25"/>
      <c r="Q352" s="25"/>
      <c r="R352" s="25">
        <v>3.5999999999999999E-3</v>
      </c>
      <c r="S352" s="25">
        <f t="shared" si="89"/>
        <v>2.66E-3</v>
      </c>
      <c r="T352" s="25"/>
      <c r="U352" s="25"/>
      <c r="V352" s="25"/>
      <c r="W352" s="25">
        <v>5.0200000000000002E-3</v>
      </c>
      <c r="X352" s="25">
        <f t="shared" si="92"/>
        <v>4.0800000000000003E-3</v>
      </c>
      <c r="Y352" s="25"/>
      <c r="Z352" s="25"/>
      <c r="AA352" s="25"/>
      <c r="AB352" s="25">
        <v>2E-3</v>
      </c>
      <c r="AC352" s="25">
        <f t="shared" si="95"/>
        <v>9.3999999999999997E-4</v>
      </c>
    </row>
    <row r="353" spans="1:29" s="15" customFormat="1">
      <c r="A353" s="18">
        <v>601</v>
      </c>
      <c r="B353" s="25">
        <v>1.4999999999999999E-4</v>
      </c>
      <c r="C353" s="25">
        <v>2.3400000000000001E-3</v>
      </c>
      <c r="D353" s="25">
        <f t="shared" si="80"/>
        <v>1.155E-3</v>
      </c>
      <c r="E353" s="25"/>
      <c r="F353" s="25"/>
      <c r="G353" s="25"/>
      <c r="H353" s="25">
        <v>2.8400000000000001E-3</v>
      </c>
      <c r="I353" s="25">
        <f t="shared" si="83"/>
        <v>1.655E-3</v>
      </c>
      <c r="J353" s="25"/>
      <c r="K353" s="25"/>
      <c r="L353" s="25"/>
      <c r="M353" s="25">
        <v>3.7399999999999998E-3</v>
      </c>
      <c r="N353" s="25">
        <f t="shared" si="86"/>
        <v>2.555E-3</v>
      </c>
      <c r="O353" s="25"/>
      <c r="P353" s="25"/>
      <c r="Q353" s="25"/>
      <c r="R353" s="25">
        <v>3.5000000000000001E-3</v>
      </c>
      <c r="S353" s="25">
        <f t="shared" si="89"/>
        <v>2.3150000000000002E-3</v>
      </c>
      <c r="T353" s="25"/>
      <c r="U353" s="25"/>
      <c r="V353" s="25"/>
      <c r="W353" s="25">
        <v>4.9899999999999996E-3</v>
      </c>
      <c r="X353" s="25">
        <f t="shared" si="92"/>
        <v>3.8049999999999994E-3</v>
      </c>
      <c r="Y353" s="25"/>
      <c r="Z353" s="25"/>
      <c r="AA353" s="25"/>
      <c r="AB353" s="25">
        <v>2.2200000000000002E-3</v>
      </c>
      <c r="AC353" s="25">
        <f t="shared" si="95"/>
        <v>1.1850000000000001E-3</v>
      </c>
    </row>
    <row r="354" spans="1:29" s="15" customFormat="1">
      <c r="A354" s="18">
        <v>602</v>
      </c>
      <c r="B354" s="25">
        <v>3.0000000000000001E-5</v>
      </c>
      <c r="C354" s="25">
        <v>2.1900000000000001E-3</v>
      </c>
      <c r="D354" s="25">
        <f t="shared" si="80"/>
        <v>1.1300000000000001E-3</v>
      </c>
      <c r="E354" s="25"/>
      <c r="F354" s="25"/>
      <c r="G354" s="25"/>
      <c r="H354" s="25">
        <v>2.8300000000000001E-3</v>
      </c>
      <c r="I354" s="25">
        <f t="shared" si="83"/>
        <v>1.7700000000000001E-3</v>
      </c>
      <c r="J354" s="25"/>
      <c r="K354" s="25"/>
      <c r="L354" s="25"/>
      <c r="M354" s="25">
        <v>3.7299999999999998E-3</v>
      </c>
      <c r="N354" s="25">
        <f t="shared" si="86"/>
        <v>2.6699999999999996E-3</v>
      </c>
      <c r="O354" s="25"/>
      <c r="P354" s="25"/>
      <c r="Q354" s="25"/>
      <c r="R354" s="25">
        <v>3.5100000000000001E-3</v>
      </c>
      <c r="S354" s="25">
        <f t="shared" si="89"/>
        <v>2.4499999999999999E-3</v>
      </c>
      <c r="T354" s="25"/>
      <c r="U354" s="25"/>
      <c r="V354" s="25"/>
      <c r="W354" s="25">
        <v>4.96E-3</v>
      </c>
      <c r="X354" s="25">
        <f t="shared" si="92"/>
        <v>3.8999999999999998E-3</v>
      </c>
      <c r="Y354" s="25"/>
      <c r="Z354" s="25"/>
      <c r="AA354" s="25"/>
      <c r="AB354" s="25">
        <v>2.0899999999999998E-3</v>
      </c>
      <c r="AC354" s="25">
        <f t="shared" si="95"/>
        <v>1.06E-3</v>
      </c>
    </row>
    <row r="355" spans="1:29" s="15" customFormat="1">
      <c r="A355" s="18">
        <v>603</v>
      </c>
      <c r="B355" s="25">
        <v>5.0000000000000002E-5</v>
      </c>
      <c r="C355" s="25">
        <v>2.2399999999999998E-3</v>
      </c>
      <c r="D355" s="25">
        <f t="shared" si="80"/>
        <v>1.1299999999999997E-3</v>
      </c>
      <c r="E355" s="25"/>
      <c r="F355" s="25"/>
      <c r="G355" s="25"/>
      <c r="H355" s="25">
        <v>2.7399999999999998E-3</v>
      </c>
      <c r="I355" s="25">
        <f t="shared" si="83"/>
        <v>1.6299999999999997E-3</v>
      </c>
      <c r="J355" s="25"/>
      <c r="K355" s="25"/>
      <c r="L355" s="25"/>
      <c r="M355" s="25">
        <v>3.7299999999999998E-3</v>
      </c>
      <c r="N355" s="25">
        <f t="shared" si="86"/>
        <v>2.6199999999999999E-3</v>
      </c>
      <c r="O355" s="25"/>
      <c r="P355" s="25"/>
      <c r="Q355" s="25"/>
      <c r="R355" s="25">
        <v>3.5100000000000001E-3</v>
      </c>
      <c r="S355" s="25">
        <f t="shared" si="89"/>
        <v>2.4000000000000002E-3</v>
      </c>
      <c r="T355" s="25"/>
      <c r="U355" s="25"/>
      <c r="V355" s="25"/>
      <c r="W355" s="25">
        <v>4.8999999999999998E-3</v>
      </c>
      <c r="X355" s="25">
        <f t="shared" si="92"/>
        <v>3.79E-3</v>
      </c>
      <c r="Y355" s="25"/>
      <c r="Z355" s="25"/>
      <c r="AA355" s="25"/>
      <c r="AB355" s="25">
        <v>2.1700000000000001E-3</v>
      </c>
      <c r="AC355" s="25">
        <f t="shared" si="95"/>
        <v>1.1100000000000001E-3</v>
      </c>
    </row>
    <row r="356" spans="1:29" s="15" customFormat="1">
      <c r="A356" s="18">
        <v>604</v>
      </c>
      <c r="B356" s="25">
        <v>-1E-4</v>
      </c>
      <c r="C356" s="25">
        <v>2.1900000000000001E-3</v>
      </c>
      <c r="D356" s="25">
        <f t="shared" si="80"/>
        <v>1.16E-3</v>
      </c>
      <c r="E356" s="25"/>
      <c r="F356" s="25"/>
      <c r="G356" s="25"/>
      <c r="H356" s="25">
        <v>2.82E-3</v>
      </c>
      <c r="I356" s="25">
        <f t="shared" si="83"/>
        <v>1.7899999999999999E-3</v>
      </c>
      <c r="J356" s="25"/>
      <c r="K356" s="25"/>
      <c r="L356" s="25"/>
      <c r="M356" s="25">
        <v>3.65E-3</v>
      </c>
      <c r="N356" s="25">
        <f t="shared" si="86"/>
        <v>2.6199999999999999E-3</v>
      </c>
      <c r="O356" s="25"/>
      <c r="P356" s="25"/>
      <c r="Q356" s="25"/>
      <c r="R356" s="25">
        <v>3.5300000000000002E-3</v>
      </c>
      <c r="S356" s="25">
        <f t="shared" si="89"/>
        <v>2.5000000000000001E-3</v>
      </c>
      <c r="T356" s="25"/>
      <c r="U356" s="25"/>
      <c r="V356" s="25"/>
      <c r="W356" s="25">
        <v>4.9300000000000004E-3</v>
      </c>
      <c r="X356" s="25">
        <f t="shared" si="92"/>
        <v>3.9000000000000003E-3</v>
      </c>
      <c r="Y356" s="25"/>
      <c r="Z356" s="25"/>
      <c r="AA356" s="25"/>
      <c r="AB356" s="25">
        <v>2.16E-3</v>
      </c>
      <c r="AC356" s="25">
        <f t="shared" si="95"/>
        <v>1.0300000000000001E-3</v>
      </c>
    </row>
    <row r="357" spans="1:29" s="15" customFormat="1">
      <c r="A357" s="18">
        <v>605</v>
      </c>
      <c r="B357" s="25">
        <v>1.3999999999999999E-4</v>
      </c>
      <c r="C357" s="25">
        <v>2.32E-3</v>
      </c>
      <c r="D357" s="25">
        <f t="shared" si="80"/>
        <v>1.1000000000000001E-3</v>
      </c>
      <c r="E357" s="25"/>
      <c r="F357" s="25"/>
      <c r="G357" s="25"/>
      <c r="H357" s="25">
        <v>2.81E-3</v>
      </c>
      <c r="I357" s="25">
        <f t="shared" si="83"/>
        <v>1.5900000000000001E-3</v>
      </c>
      <c r="J357" s="25"/>
      <c r="K357" s="25"/>
      <c r="L357" s="25"/>
      <c r="M357" s="25">
        <v>3.7599999999999999E-3</v>
      </c>
      <c r="N357" s="25">
        <f t="shared" si="86"/>
        <v>2.5399999999999997E-3</v>
      </c>
      <c r="O357" s="25"/>
      <c r="P357" s="25"/>
      <c r="Q357" s="25"/>
      <c r="R357" s="25">
        <v>3.49E-3</v>
      </c>
      <c r="S357" s="25">
        <f t="shared" si="89"/>
        <v>2.2700000000000003E-3</v>
      </c>
      <c r="T357" s="25"/>
      <c r="U357" s="25"/>
      <c r="V357" s="25"/>
      <c r="W357" s="25">
        <v>4.9500000000000004E-3</v>
      </c>
      <c r="X357" s="25">
        <f t="shared" si="92"/>
        <v>3.7300000000000007E-3</v>
      </c>
      <c r="Y357" s="25"/>
      <c r="Z357" s="25"/>
      <c r="AA357" s="25"/>
      <c r="AB357" s="25">
        <v>2.3E-3</v>
      </c>
      <c r="AC357" s="25">
        <f t="shared" si="95"/>
        <v>1.2199999999999999E-3</v>
      </c>
    </row>
    <row r="358" spans="1:29" s="15" customFormat="1">
      <c r="A358" s="18">
        <v>606</v>
      </c>
      <c r="B358" s="25">
        <v>-3.0000000000000001E-5</v>
      </c>
      <c r="C358" s="25">
        <v>2.2499999999999998E-3</v>
      </c>
      <c r="D358" s="25">
        <f t="shared" si="80"/>
        <v>1.2749999999999999E-3</v>
      </c>
      <c r="E358" s="25"/>
      <c r="F358" s="25"/>
      <c r="G358" s="25"/>
      <c r="H358" s="25">
        <v>2.8700000000000002E-3</v>
      </c>
      <c r="I358" s="25">
        <f t="shared" si="83"/>
        <v>1.8950000000000002E-3</v>
      </c>
      <c r="J358" s="25"/>
      <c r="K358" s="25"/>
      <c r="L358" s="25"/>
      <c r="M358" s="25">
        <v>3.79E-3</v>
      </c>
      <c r="N358" s="25">
        <f t="shared" si="86"/>
        <v>2.8149999999999998E-3</v>
      </c>
      <c r="O358" s="25"/>
      <c r="P358" s="25"/>
      <c r="Q358" s="25"/>
      <c r="R358" s="25">
        <v>3.5500000000000002E-3</v>
      </c>
      <c r="S358" s="25">
        <f t="shared" si="89"/>
        <v>2.575E-3</v>
      </c>
      <c r="T358" s="25"/>
      <c r="U358" s="25"/>
      <c r="V358" s="25"/>
      <c r="W358" s="25">
        <v>4.8999999999999998E-3</v>
      </c>
      <c r="X358" s="25">
        <f t="shared" si="92"/>
        <v>3.9249999999999997E-3</v>
      </c>
      <c r="Y358" s="25"/>
      <c r="Z358" s="25"/>
      <c r="AA358" s="25"/>
      <c r="AB358" s="25">
        <v>1.98E-3</v>
      </c>
      <c r="AC358" s="25">
        <f t="shared" si="95"/>
        <v>9.7499999999999996E-4</v>
      </c>
    </row>
    <row r="359" spans="1:29" s="15" customFormat="1">
      <c r="A359" s="18">
        <v>607</v>
      </c>
      <c r="B359" s="25">
        <v>1.6000000000000001E-4</v>
      </c>
      <c r="C359" s="25">
        <v>2.3500000000000001E-3</v>
      </c>
      <c r="D359" s="25">
        <f t="shared" si="80"/>
        <v>1.1400000000000002E-3</v>
      </c>
      <c r="E359" s="25"/>
      <c r="F359" s="25"/>
      <c r="G359" s="25"/>
      <c r="H359" s="25">
        <v>2.8400000000000001E-3</v>
      </c>
      <c r="I359" s="25">
        <f t="shared" si="83"/>
        <v>1.6300000000000002E-3</v>
      </c>
      <c r="J359" s="25"/>
      <c r="K359" s="25"/>
      <c r="L359" s="25"/>
      <c r="M359" s="25">
        <v>3.8E-3</v>
      </c>
      <c r="N359" s="25">
        <f t="shared" si="86"/>
        <v>2.5900000000000003E-3</v>
      </c>
      <c r="O359" s="25"/>
      <c r="P359" s="25"/>
      <c r="Q359" s="25"/>
      <c r="R359" s="25">
        <v>3.5799999999999998E-3</v>
      </c>
      <c r="S359" s="25">
        <f t="shared" si="89"/>
        <v>2.3699999999999997E-3</v>
      </c>
      <c r="T359" s="25"/>
      <c r="U359" s="25"/>
      <c r="V359" s="25"/>
      <c r="W359" s="25">
        <v>5.0099999999999997E-3</v>
      </c>
      <c r="X359" s="25">
        <f t="shared" si="92"/>
        <v>3.7999999999999996E-3</v>
      </c>
      <c r="Y359" s="25"/>
      <c r="Z359" s="25"/>
      <c r="AA359" s="25"/>
      <c r="AB359" s="25">
        <v>2.2599999999999999E-3</v>
      </c>
      <c r="AC359" s="25">
        <f t="shared" si="95"/>
        <v>1.2099999999999999E-3</v>
      </c>
    </row>
    <row r="360" spans="1:29" s="15" customFormat="1">
      <c r="A360" s="18">
        <v>608</v>
      </c>
      <c r="B360" s="25">
        <v>-2.4000000000000001E-4</v>
      </c>
      <c r="C360" s="25">
        <v>2.2799999999999999E-3</v>
      </c>
      <c r="D360" s="25">
        <f t="shared" si="80"/>
        <v>1.405E-3</v>
      </c>
      <c r="E360" s="25"/>
      <c r="F360" s="25"/>
      <c r="G360" s="25"/>
      <c r="H360" s="25">
        <v>2.8700000000000002E-3</v>
      </c>
      <c r="I360" s="25">
        <f t="shared" si="83"/>
        <v>1.9950000000000002E-3</v>
      </c>
      <c r="J360" s="25"/>
      <c r="K360" s="25"/>
      <c r="L360" s="25"/>
      <c r="M360" s="25">
        <v>3.8E-3</v>
      </c>
      <c r="N360" s="25">
        <f t="shared" si="86"/>
        <v>2.9250000000000001E-3</v>
      </c>
      <c r="O360" s="25"/>
      <c r="P360" s="25"/>
      <c r="Q360" s="25"/>
      <c r="R360" s="25">
        <v>3.64E-3</v>
      </c>
      <c r="S360" s="25">
        <f t="shared" si="89"/>
        <v>2.7650000000000001E-3</v>
      </c>
      <c r="T360" s="25"/>
      <c r="U360" s="25"/>
      <c r="V360" s="25"/>
      <c r="W360" s="25">
        <v>4.9100000000000003E-3</v>
      </c>
      <c r="X360" s="25">
        <f t="shared" si="92"/>
        <v>4.0350000000000004E-3</v>
      </c>
      <c r="Y360" s="25"/>
      <c r="Z360" s="25"/>
      <c r="AA360" s="25"/>
      <c r="AB360" s="25">
        <v>1.99E-3</v>
      </c>
      <c r="AC360" s="25">
        <f t="shared" si="95"/>
        <v>8.7500000000000002E-4</v>
      </c>
    </row>
    <row r="361" spans="1:29" s="15" customFormat="1">
      <c r="A361" s="18">
        <v>609</v>
      </c>
      <c r="B361" s="25">
        <v>8.0000000000000007E-5</v>
      </c>
      <c r="C361" s="25">
        <v>2.2699999999999999E-3</v>
      </c>
      <c r="D361" s="25">
        <f t="shared" si="80"/>
        <v>1.0399999999999997E-3</v>
      </c>
      <c r="E361" s="25"/>
      <c r="F361" s="25"/>
      <c r="G361" s="25"/>
      <c r="H361" s="25">
        <v>2.7699999999999999E-3</v>
      </c>
      <c r="I361" s="25">
        <f t="shared" si="83"/>
        <v>1.5399999999999997E-3</v>
      </c>
      <c r="J361" s="25"/>
      <c r="K361" s="25"/>
      <c r="L361" s="25"/>
      <c r="M361" s="25">
        <v>3.6700000000000001E-3</v>
      </c>
      <c r="N361" s="25">
        <f t="shared" si="86"/>
        <v>2.4399999999999999E-3</v>
      </c>
      <c r="O361" s="25"/>
      <c r="P361" s="25"/>
      <c r="Q361" s="25"/>
      <c r="R361" s="25">
        <v>3.46E-3</v>
      </c>
      <c r="S361" s="25">
        <f t="shared" si="89"/>
        <v>2.2299999999999998E-3</v>
      </c>
      <c r="T361" s="25"/>
      <c r="U361" s="25"/>
      <c r="V361" s="25"/>
      <c r="W361" s="25">
        <v>4.9899999999999996E-3</v>
      </c>
      <c r="X361" s="25">
        <f t="shared" si="92"/>
        <v>3.7599999999999995E-3</v>
      </c>
      <c r="Y361" s="25"/>
      <c r="Z361" s="25"/>
      <c r="AA361" s="25"/>
      <c r="AB361" s="25">
        <v>2.3800000000000002E-3</v>
      </c>
      <c r="AC361" s="25">
        <f t="shared" si="95"/>
        <v>1.2300000000000002E-3</v>
      </c>
    </row>
    <row r="362" spans="1:29" s="15" customFormat="1">
      <c r="A362" s="18">
        <v>610</v>
      </c>
      <c r="B362" s="25">
        <v>-2.4000000000000001E-4</v>
      </c>
      <c r="C362" s="25">
        <v>2.33E-3</v>
      </c>
      <c r="D362" s="25">
        <f t="shared" si="80"/>
        <v>1.5400000000000001E-3</v>
      </c>
      <c r="E362" s="25"/>
      <c r="F362" s="25"/>
      <c r="G362" s="25"/>
      <c r="H362" s="25">
        <v>2.8700000000000002E-3</v>
      </c>
      <c r="I362" s="25">
        <f t="shared" si="83"/>
        <v>2.0800000000000003E-3</v>
      </c>
      <c r="J362" s="25"/>
      <c r="K362" s="25"/>
      <c r="L362" s="25"/>
      <c r="M362" s="25">
        <v>3.8300000000000001E-3</v>
      </c>
      <c r="N362" s="25">
        <f t="shared" si="86"/>
        <v>3.0400000000000002E-3</v>
      </c>
      <c r="O362" s="25"/>
      <c r="P362" s="25"/>
      <c r="Q362" s="25"/>
      <c r="R362" s="25">
        <v>3.64E-3</v>
      </c>
      <c r="S362" s="25">
        <f t="shared" si="89"/>
        <v>2.8500000000000001E-3</v>
      </c>
      <c r="T362" s="25"/>
      <c r="U362" s="25"/>
      <c r="V362" s="25"/>
      <c r="W362" s="25">
        <v>4.9699999999999996E-3</v>
      </c>
      <c r="X362" s="25">
        <f t="shared" si="92"/>
        <v>4.1799999999999997E-3</v>
      </c>
      <c r="Y362" s="25"/>
      <c r="Z362" s="25"/>
      <c r="AA362" s="25"/>
      <c r="AB362" s="25">
        <v>1.82E-3</v>
      </c>
      <c r="AC362" s="25">
        <f t="shared" si="95"/>
        <v>7.9000000000000001E-4</v>
      </c>
    </row>
    <row r="363" spans="1:29" s="15" customFormat="1">
      <c r="A363" s="18">
        <v>611</v>
      </c>
      <c r="B363" s="25">
        <v>4.0000000000000003E-5</v>
      </c>
      <c r="C363" s="25">
        <v>2.3800000000000002E-3</v>
      </c>
      <c r="D363" s="25">
        <f t="shared" si="80"/>
        <v>1.2200000000000002E-3</v>
      </c>
      <c r="E363" s="25"/>
      <c r="F363" s="25"/>
      <c r="G363" s="25"/>
      <c r="H363" s="25">
        <v>2.8999999999999998E-3</v>
      </c>
      <c r="I363" s="25">
        <f t="shared" si="83"/>
        <v>1.7399999999999998E-3</v>
      </c>
      <c r="J363" s="25"/>
      <c r="K363" s="25"/>
      <c r="L363" s="25"/>
      <c r="M363" s="25">
        <v>3.7399999999999998E-3</v>
      </c>
      <c r="N363" s="25">
        <f t="shared" si="86"/>
        <v>2.5799999999999998E-3</v>
      </c>
      <c r="O363" s="25"/>
      <c r="P363" s="25"/>
      <c r="Q363" s="25"/>
      <c r="R363" s="25">
        <v>3.5999999999999999E-3</v>
      </c>
      <c r="S363" s="25">
        <f t="shared" si="89"/>
        <v>2.4399999999999999E-3</v>
      </c>
      <c r="T363" s="25"/>
      <c r="U363" s="25"/>
      <c r="V363" s="25"/>
      <c r="W363" s="25">
        <v>4.9699999999999996E-3</v>
      </c>
      <c r="X363" s="25">
        <f t="shared" si="92"/>
        <v>3.8099999999999996E-3</v>
      </c>
      <c r="Y363" s="25"/>
      <c r="Z363" s="25"/>
      <c r="AA363" s="25"/>
      <c r="AB363" s="25">
        <v>2.2799999999999999E-3</v>
      </c>
      <c r="AC363" s="25">
        <f t="shared" si="95"/>
        <v>1.16E-3</v>
      </c>
    </row>
    <row r="364" spans="1:29" s="15" customFormat="1">
      <c r="A364" s="18">
        <v>612</v>
      </c>
      <c r="B364" s="25">
        <v>-3.3E-4</v>
      </c>
      <c r="C364" s="25">
        <v>2.4099999999999998E-3</v>
      </c>
      <c r="D364" s="25">
        <f t="shared" si="80"/>
        <v>1.5949999999999998E-3</v>
      </c>
      <c r="E364" s="25"/>
      <c r="F364" s="25"/>
      <c r="G364" s="25"/>
      <c r="H364" s="25">
        <v>3.0000000000000001E-3</v>
      </c>
      <c r="I364" s="25">
        <f t="shared" si="83"/>
        <v>2.1850000000000003E-3</v>
      </c>
      <c r="J364" s="25"/>
      <c r="K364" s="25"/>
      <c r="L364" s="25"/>
      <c r="M364" s="25">
        <v>3.8999999999999998E-3</v>
      </c>
      <c r="N364" s="25">
        <f t="shared" si="86"/>
        <v>3.0850000000000001E-3</v>
      </c>
      <c r="O364" s="25"/>
      <c r="P364" s="25"/>
      <c r="Q364" s="25"/>
      <c r="R364" s="25">
        <v>3.6800000000000001E-3</v>
      </c>
      <c r="S364" s="25">
        <f t="shared" si="89"/>
        <v>2.8650000000000004E-3</v>
      </c>
      <c r="T364" s="25"/>
      <c r="U364" s="25"/>
      <c r="V364" s="25"/>
      <c r="W364" s="25">
        <v>5.0800000000000003E-3</v>
      </c>
      <c r="X364" s="25">
        <f t="shared" si="92"/>
        <v>4.2650000000000006E-3</v>
      </c>
      <c r="Y364" s="25"/>
      <c r="Z364" s="25"/>
      <c r="AA364" s="25"/>
      <c r="AB364" s="25">
        <v>1.9599999999999999E-3</v>
      </c>
      <c r="AC364" s="25">
        <f t="shared" si="95"/>
        <v>8.1499999999999997E-4</v>
      </c>
    </row>
    <row r="365" spans="1:29" s="15" customFormat="1">
      <c r="A365" s="18">
        <v>613</v>
      </c>
      <c r="B365" s="25">
        <v>1.8000000000000001E-4</v>
      </c>
      <c r="C365" s="25">
        <v>2.3900000000000002E-3</v>
      </c>
      <c r="D365" s="25">
        <f t="shared" si="80"/>
        <v>1.1300000000000001E-3</v>
      </c>
      <c r="E365" s="25"/>
      <c r="F365" s="25"/>
      <c r="G365" s="25"/>
      <c r="H365" s="25">
        <v>2.8700000000000002E-3</v>
      </c>
      <c r="I365" s="25">
        <f t="shared" si="83"/>
        <v>1.6100000000000001E-3</v>
      </c>
      <c r="J365" s="25"/>
      <c r="K365" s="25"/>
      <c r="L365" s="25"/>
      <c r="M365" s="25">
        <v>3.7599999999999999E-3</v>
      </c>
      <c r="N365" s="25">
        <f t="shared" si="86"/>
        <v>2.4999999999999996E-3</v>
      </c>
      <c r="O365" s="25"/>
      <c r="P365" s="25"/>
      <c r="Q365" s="25"/>
      <c r="R365" s="25">
        <v>3.5799999999999998E-3</v>
      </c>
      <c r="S365" s="25">
        <f t="shared" si="89"/>
        <v>2.32E-3</v>
      </c>
      <c r="T365" s="25"/>
      <c r="U365" s="25"/>
      <c r="V365" s="25"/>
      <c r="W365" s="25">
        <v>4.9699999999999996E-3</v>
      </c>
      <c r="X365" s="25">
        <f t="shared" si="92"/>
        <v>3.7099999999999998E-3</v>
      </c>
      <c r="Y365" s="25"/>
      <c r="Z365" s="25"/>
      <c r="AA365" s="25"/>
      <c r="AB365" s="25">
        <v>2.3400000000000001E-3</v>
      </c>
      <c r="AC365" s="25">
        <f t="shared" si="95"/>
        <v>1.2600000000000001E-3</v>
      </c>
    </row>
    <row r="366" spans="1:29" s="15" customFormat="1">
      <c r="A366" s="18">
        <v>614</v>
      </c>
      <c r="B366" s="25">
        <v>-2.5999999999999998E-4</v>
      </c>
      <c r="C366" s="25">
        <v>2.3400000000000001E-3</v>
      </c>
      <c r="D366" s="25">
        <f t="shared" si="80"/>
        <v>1.47E-3</v>
      </c>
      <c r="E366" s="25"/>
      <c r="F366" s="25"/>
      <c r="G366" s="25"/>
      <c r="H366" s="25">
        <v>2.9399999999999999E-3</v>
      </c>
      <c r="I366" s="25">
        <f t="shared" si="83"/>
        <v>2.0699999999999998E-3</v>
      </c>
      <c r="J366" s="25"/>
      <c r="K366" s="25"/>
      <c r="L366" s="25"/>
      <c r="M366" s="25">
        <v>3.8999999999999998E-3</v>
      </c>
      <c r="N366" s="25">
        <f t="shared" si="86"/>
        <v>3.0299999999999997E-3</v>
      </c>
      <c r="O366" s="25"/>
      <c r="P366" s="25"/>
      <c r="Q366" s="25"/>
      <c r="R366" s="25">
        <v>3.5400000000000002E-3</v>
      </c>
      <c r="S366" s="25">
        <f t="shared" si="89"/>
        <v>2.6700000000000001E-3</v>
      </c>
      <c r="T366" s="25"/>
      <c r="U366" s="25"/>
      <c r="V366" s="25"/>
      <c r="W366" s="25">
        <v>4.96E-3</v>
      </c>
      <c r="X366" s="25">
        <f t="shared" si="92"/>
        <v>4.0899999999999999E-3</v>
      </c>
      <c r="Y366" s="25"/>
      <c r="Z366" s="25"/>
      <c r="AA366" s="25"/>
      <c r="AB366" s="25">
        <v>2E-3</v>
      </c>
      <c r="AC366" s="25">
        <f t="shared" si="95"/>
        <v>8.7000000000000001E-4</v>
      </c>
    </row>
    <row r="367" spans="1:29" s="15" customFormat="1">
      <c r="A367" s="18">
        <v>615</v>
      </c>
      <c r="B367" s="25">
        <v>1.7000000000000001E-4</v>
      </c>
      <c r="C367" s="25">
        <v>2.32E-3</v>
      </c>
      <c r="D367" s="25">
        <f t="shared" si="80"/>
        <v>1.065E-3</v>
      </c>
      <c r="E367" s="25"/>
      <c r="F367" s="25"/>
      <c r="G367" s="25"/>
      <c r="H367" s="25">
        <v>2.8E-3</v>
      </c>
      <c r="I367" s="25">
        <f t="shared" si="83"/>
        <v>1.5449999999999999E-3</v>
      </c>
      <c r="J367" s="25"/>
      <c r="K367" s="25"/>
      <c r="L367" s="25"/>
      <c r="M367" s="25">
        <v>3.7599999999999999E-3</v>
      </c>
      <c r="N367" s="25">
        <f t="shared" si="86"/>
        <v>2.5049999999999998E-3</v>
      </c>
      <c r="O367" s="25"/>
      <c r="P367" s="25"/>
      <c r="Q367" s="25"/>
      <c r="R367" s="25">
        <v>3.5799999999999998E-3</v>
      </c>
      <c r="S367" s="25">
        <f t="shared" si="89"/>
        <v>2.3249999999999998E-3</v>
      </c>
      <c r="T367" s="25"/>
      <c r="U367" s="25"/>
      <c r="V367" s="25"/>
      <c r="W367" s="25">
        <v>4.9199999999999999E-3</v>
      </c>
      <c r="X367" s="25">
        <f t="shared" si="92"/>
        <v>3.6649999999999999E-3</v>
      </c>
      <c r="Y367" s="25"/>
      <c r="Z367" s="25"/>
      <c r="AA367" s="25"/>
      <c r="AB367" s="25">
        <v>2.3400000000000001E-3</v>
      </c>
      <c r="AC367" s="25">
        <f t="shared" si="95"/>
        <v>1.255E-3</v>
      </c>
    </row>
    <row r="368" spans="1:29" s="15" customFormat="1">
      <c r="A368" s="18">
        <v>616</v>
      </c>
      <c r="B368" s="25">
        <v>-3.3E-4</v>
      </c>
      <c r="C368" s="25">
        <v>2.3400000000000001E-3</v>
      </c>
      <c r="D368" s="25">
        <f t="shared" si="80"/>
        <v>1.5500000000000002E-3</v>
      </c>
      <c r="E368" s="25"/>
      <c r="F368" s="25"/>
      <c r="G368" s="25"/>
      <c r="H368" s="25">
        <v>2.97E-3</v>
      </c>
      <c r="I368" s="25">
        <f t="shared" si="83"/>
        <v>2.1800000000000001E-3</v>
      </c>
      <c r="J368" s="25"/>
      <c r="K368" s="25"/>
      <c r="L368" s="25"/>
      <c r="M368" s="25">
        <v>3.9500000000000004E-3</v>
      </c>
      <c r="N368" s="25">
        <f t="shared" si="86"/>
        <v>3.1600000000000005E-3</v>
      </c>
      <c r="O368" s="25"/>
      <c r="P368" s="25"/>
      <c r="Q368" s="25"/>
      <c r="R368" s="25">
        <v>3.65E-3</v>
      </c>
      <c r="S368" s="25">
        <f t="shared" si="89"/>
        <v>2.8600000000000001E-3</v>
      </c>
      <c r="T368" s="25"/>
      <c r="U368" s="25"/>
      <c r="V368" s="25"/>
      <c r="W368" s="25">
        <v>5.0099999999999997E-3</v>
      </c>
      <c r="X368" s="25">
        <f t="shared" si="92"/>
        <v>4.2199999999999998E-3</v>
      </c>
      <c r="Y368" s="25"/>
      <c r="Z368" s="25"/>
      <c r="AA368" s="25"/>
      <c r="AB368" s="25">
        <v>1.91E-3</v>
      </c>
      <c r="AC368" s="25">
        <f t="shared" si="95"/>
        <v>7.9000000000000001E-4</v>
      </c>
    </row>
    <row r="369" spans="1:29" s="15" customFormat="1">
      <c r="A369" s="18">
        <v>617</v>
      </c>
      <c r="B369" s="25">
        <v>1.6000000000000001E-4</v>
      </c>
      <c r="C369" s="25">
        <v>2.33E-3</v>
      </c>
      <c r="D369" s="25">
        <f t="shared" si="80"/>
        <v>1.075E-3</v>
      </c>
      <c r="E369" s="25"/>
      <c r="F369" s="25"/>
      <c r="G369" s="25"/>
      <c r="H369" s="25">
        <v>2.8900000000000002E-3</v>
      </c>
      <c r="I369" s="25">
        <f t="shared" si="83"/>
        <v>1.6350000000000002E-3</v>
      </c>
      <c r="J369" s="25"/>
      <c r="K369" s="25"/>
      <c r="L369" s="25"/>
      <c r="M369" s="25">
        <v>3.7599999999999999E-3</v>
      </c>
      <c r="N369" s="25">
        <f t="shared" si="86"/>
        <v>2.5049999999999998E-3</v>
      </c>
      <c r="O369" s="25"/>
      <c r="P369" s="25"/>
      <c r="Q369" s="25"/>
      <c r="R369" s="25">
        <v>3.5100000000000001E-3</v>
      </c>
      <c r="S369" s="25">
        <f t="shared" si="89"/>
        <v>2.2550000000000001E-3</v>
      </c>
      <c r="T369" s="25"/>
      <c r="U369" s="25"/>
      <c r="V369" s="25"/>
      <c r="W369" s="25">
        <v>4.9699999999999996E-3</v>
      </c>
      <c r="X369" s="25">
        <f t="shared" si="92"/>
        <v>3.7149999999999996E-3</v>
      </c>
      <c r="Y369" s="25"/>
      <c r="Z369" s="25"/>
      <c r="AA369" s="25"/>
      <c r="AB369" s="25">
        <v>2.3500000000000001E-3</v>
      </c>
      <c r="AC369" s="25">
        <f t="shared" si="95"/>
        <v>1.255E-3</v>
      </c>
    </row>
    <row r="370" spans="1:29" s="15" customFormat="1">
      <c r="A370" s="18">
        <v>618</v>
      </c>
      <c r="B370" s="25">
        <v>-1.0000000000000001E-5</v>
      </c>
      <c r="C370" s="25">
        <v>2.3E-3</v>
      </c>
      <c r="D370" s="25">
        <f t="shared" si="80"/>
        <v>1.2199999999999999E-3</v>
      </c>
      <c r="E370" s="25"/>
      <c r="F370" s="25"/>
      <c r="G370" s="25"/>
      <c r="H370" s="25">
        <v>2.96E-3</v>
      </c>
      <c r="I370" s="25">
        <f t="shared" si="83"/>
        <v>1.8799999999999999E-3</v>
      </c>
      <c r="J370" s="25"/>
      <c r="K370" s="25"/>
      <c r="L370" s="25"/>
      <c r="M370" s="25">
        <v>3.8700000000000002E-3</v>
      </c>
      <c r="N370" s="25">
        <f t="shared" si="86"/>
        <v>2.7899999999999999E-3</v>
      </c>
      <c r="O370" s="25"/>
      <c r="P370" s="25"/>
      <c r="Q370" s="25"/>
      <c r="R370" s="25">
        <v>3.64E-3</v>
      </c>
      <c r="S370" s="25">
        <f t="shared" si="89"/>
        <v>2.5599999999999998E-3</v>
      </c>
      <c r="T370" s="25"/>
      <c r="U370" s="25"/>
      <c r="V370" s="25"/>
      <c r="W370" s="25">
        <v>5.0000000000000001E-3</v>
      </c>
      <c r="X370" s="25">
        <f t="shared" si="92"/>
        <v>3.9199999999999999E-3</v>
      </c>
      <c r="Y370" s="25"/>
      <c r="Z370" s="25"/>
      <c r="AA370" s="25"/>
      <c r="AB370" s="25">
        <v>2.1700000000000001E-3</v>
      </c>
      <c r="AC370" s="25">
        <f t="shared" si="95"/>
        <v>1.08E-3</v>
      </c>
    </row>
    <row r="371" spans="1:29" s="15" customFormat="1">
      <c r="A371" s="18">
        <v>619</v>
      </c>
      <c r="B371" s="25">
        <v>5.0000000000000002E-5</v>
      </c>
      <c r="C371" s="25">
        <v>2.2599999999999999E-3</v>
      </c>
      <c r="D371" s="25">
        <f t="shared" si="80"/>
        <v>1.0799999999999998E-3</v>
      </c>
      <c r="E371" s="25"/>
      <c r="F371" s="25"/>
      <c r="G371" s="25"/>
      <c r="H371" s="25">
        <v>2.7799999999999999E-3</v>
      </c>
      <c r="I371" s="25">
        <f t="shared" si="83"/>
        <v>1.5999999999999999E-3</v>
      </c>
      <c r="J371" s="25"/>
      <c r="K371" s="25"/>
      <c r="L371" s="25"/>
      <c r="M371" s="25">
        <v>3.62E-3</v>
      </c>
      <c r="N371" s="25">
        <f t="shared" si="86"/>
        <v>2.4399999999999999E-3</v>
      </c>
      <c r="O371" s="25"/>
      <c r="P371" s="25"/>
      <c r="Q371" s="25"/>
      <c r="R371" s="25">
        <v>3.48E-3</v>
      </c>
      <c r="S371" s="25">
        <f t="shared" si="89"/>
        <v>2.3E-3</v>
      </c>
      <c r="T371" s="25"/>
      <c r="U371" s="25"/>
      <c r="V371" s="25"/>
      <c r="W371" s="25">
        <v>4.8900000000000002E-3</v>
      </c>
      <c r="X371" s="25">
        <f t="shared" si="92"/>
        <v>3.7100000000000002E-3</v>
      </c>
      <c r="Y371" s="25"/>
      <c r="Z371" s="25"/>
      <c r="AA371" s="25"/>
      <c r="AB371" s="25">
        <v>2.31E-3</v>
      </c>
      <c r="AC371" s="25">
        <f t="shared" si="95"/>
        <v>1.1800000000000001E-3</v>
      </c>
    </row>
    <row r="372" spans="1:29" s="15" customFormat="1">
      <c r="A372" s="18">
        <v>620</v>
      </c>
      <c r="B372" s="25">
        <v>-2.7999999999999998E-4</v>
      </c>
      <c r="C372" s="25">
        <v>2.2599999999999999E-3</v>
      </c>
      <c r="D372" s="25">
        <f t="shared" si="80"/>
        <v>1.3049999999999997E-3</v>
      </c>
      <c r="E372" s="25"/>
      <c r="F372" s="25"/>
      <c r="G372" s="25"/>
      <c r="H372" s="25">
        <v>2.9199999999999999E-3</v>
      </c>
      <c r="I372" s="25">
        <f t="shared" si="83"/>
        <v>1.9649999999999997E-3</v>
      </c>
      <c r="J372" s="25"/>
      <c r="K372" s="25"/>
      <c r="L372" s="25"/>
      <c r="M372" s="25">
        <v>3.9199999999999999E-3</v>
      </c>
      <c r="N372" s="25">
        <f t="shared" si="86"/>
        <v>2.9649999999999998E-3</v>
      </c>
      <c r="O372" s="25"/>
      <c r="P372" s="25"/>
      <c r="Q372" s="25"/>
      <c r="R372" s="25">
        <v>3.5699999999999998E-3</v>
      </c>
      <c r="S372" s="25">
        <f t="shared" si="89"/>
        <v>2.6149999999999997E-3</v>
      </c>
      <c r="T372" s="25"/>
      <c r="U372" s="25"/>
      <c r="V372" s="25"/>
      <c r="W372" s="25">
        <v>4.9699999999999996E-3</v>
      </c>
      <c r="X372" s="25">
        <f t="shared" si="92"/>
        <v>4.0149999999999995E-3</v>
      </c>
      <c r="Y372" s="25"/>
      <c r="Z372" s="25"/>
      <c r="AA372" s="25"/>
      <c r="AB372" s="25">
        <v>2.1900000000000001E-3</v>
      </c>
      <c r="AC372" s="25">
        <f t="shared" si="95"/>
        <v>9.5500000000000012E-4</v>
      </c>
    </row>
    <row r="373" spans="1:29" s="15" customFormat="1">
      <c r="A373" s="18">
        <v>621</v>
      </c>
      <c r="B373" s="25">
        <v>1.1E-4</v>
      </c>
      <c r="C373" s="25">
        <v>2.2899999999999999E-3</v>
      </c>
      <c r="D373" s="25">
        <f t="shared" si="80"/>
        <v>1.0549999999999999E-3</v>
      </c>
      <c r="E373" s="25"/>
      <c r="F373" s="25"/>
      <c r="G373" s="25"/>
      <c r="H373" s="25">
        <v>2.8400000000000001E-3</v>
      </c>
      <c r="I373" s="25">
        <f t="shared" si="83"/>
        <v>1.6050000000000001E-3</v>
      </c>
      <c r="J373" s="25"/>
      <c r="K373" s="25"/>
      <c r="L373" s="25"/>
      <c r="M373" s="25">
        <v>3.7100000000000002E-3</v>
      </c>
      <c r="N373" s="25">
        <f t="shared" si="86"/>
        <v>2.4750000000000002E-3</v>
      </c>
      <c r="O373" s="25"/>
      <c r="P373" s="25"/>
      <c r="Q373" s="25"/>
      <c r="R373" s="25">
        <v>3.47E-3</v>
      </c>
      <c r="S373" s="25">
        <f t="shared" si="89"/>
        <v>2.235E-3</v>
      </c>
      <c r="T373" s="25"/>
      <c r="U373" s="25"/>
      <c r="V373" s="25"/>
      <c r="W373" s="25">
        <v>4.96E-3</v>
      </c>
      <c r="X373" s="25">
        <f t="shared" si="92"/>
        <v>3.725E-3</v>
      </c>
      <c r="Y373" s="25"/>
      <c r="Z373" s="25"/>
      <c r="AA373" s="25"/>
      <c r="AB373" s="25">
        <v>2.3600000000000001E-3</v>
      </c>
      <c r="AC373" s="25">
        <f t="shared" si="95"/>
        <v>1.235E-3</v>
      </c>
    </row>
    <row r="374" spans="1:29" s="15" customFormat="1">
      <c r="A374" s="18">
        <v>622</v>
      </c>
      <c r="B374" s="25">
        <v>-5.0000000000000002E-5</v>
      </c>
      <c r="C374" s="25">
        <v>2.2899999999999999E-3</v>
      </c>
      <c r="D374" s="25">
        <f t="shared" si="80"/>
        <v>1.1999999999999999E-3</v>
      </c>
      <c r="E374" s="25"/>
      <c r="F374" s="25"/>
      <c r="G374" s="25"/>
      <c r="H374" s="25">
        <v>2.9399999999999999E-3</v>
      </c>
      <c r="I374" s="25">
        <f t="shared" si="83"/>
        <v>1.8499999999999999E-3</v>
      </c>
      <c r="J374" s="25"/>
      <c r="K374" s="25"/>
      <c r="L374" s="25"/>
      <c r="M374" s="25">
        <v>3.8800000000000002E-3</v>
      </c>
      <c r="N374" s="25">
        <f t="shared" si="86"/>
        <v>2.7899999999999999E-3</v>
      </c>
      <c r="O374" s="25"/>
      <c r="P374" s="25"/>
      <c r="Q374" s="25"/>
      <c r="R374" s="25">
        <v>3.6099999999999999E-3</v>
      </c>
      <c r="S374" s="25">
        <f t="shared" si="89"/>
        <v>2.5199999999999997E-3</v>
      </c>
      <c r="T374" s="25"/>
      <c r="U374" s="25"/>
      <c r="V374" s="25"/>
      <c r="W374" s="25">
        <v>4.8999999999999998E-3</v>
      </c>
      <c r="X374" s="25">
        <f t="shared" si="92"/>
        <v>3.81E-3</v>
      </c>
      <c r="Y374" s="25"/>
      <c r="Z374" s="25"/>
      <c r="AA374" s="25"/>
      <c r="AB374" s="25">
        <v>2.2300000000000002E-3</v>
      </c>
      <c r="AC374" s="25">
        <f t="shared" si="95"/>
        <v>1.09E-3</v>
      </c>
    </row>
    <row r="375" spans="1:29" s="15" customFormat="1">
      <c r="A375" s="18">
        <v>623</v>
      </c>
      <c r="B375" s="25">
        <v>-2.0000000000000002E-5</v>
      </c>
      <c r="C375" s="25">
        <v>2.31E-3</v>
      </c>
      <c r="D375" s="25">
        <f t="shared" si="80"/>
        <v>1.0950000000000001E-3</v>
      </c>
      <c r="E375" s="25"/>
      <c r="F375" s="25"/>
      <c r="G375" s="25"/>
      <c r="H375" s="25">
        <v>2.8900000000000002E-3</v>
      </c>
      <c r="I375" s="25">
        <f t="shared" si="83"/>
        <v>1.6750000000000003E-3</v>
      </c>
      <c r="J375" s="25"/>
      <c r="K375" s="25"/>
      <c r="L375" s="25"/>
      <c r="M375" s="25">
        <v>3.8E-3</v>
      </c>
      <c r="N375" s="25">
        <f t="shared" si="86"/>
        <v>2.5850000000000001E-3</v>
      </c>
      <c r="O375" s="25"/>
      <c r="P375" s="25"/>
      <c r="Q375" s="25"/>
      <c r="R375" s="25">
        <v>3.5200000000000001E-3</v>
      </c>
      <c r="S375" s="25">
        <f t="shared" si="89"/>
        <v>2.3050000000000002E-3</v>
      </c>
      <c r="T375" s="25"/>
      <c r="U375" s="25"/>
      <c r="V375" s="25"/>
      <c r="W375" s="25">
        <v>4.9500000000000004E-3</v>
      </c>
      <c r="X375" s="25">
        <f t="shared" si="92"/>
        <v>3.7350000000000005E-3</v>
      </c>
      <c r="Y375" s="25"/>
      <c r="Z375" s="25"/>
      <c r="AA375" s="25"/>
      <c r="AB375" s="25">
        <v>2.4499999999999999E-3</v>
      </c>
      <c r="AC375" s="25">
        <f t="shared" si="95"/>
        <v>1.2149999999999999E-3</v>
      </c>
    </row>
    <row r="376" spans="1:29" s="15" customFormat="1">
      <c r="A376" s="18">
        <v>624</v>
      </c>
      <c r="B376" s="25">
        <v>1.0000000000000001E-5</v>
      </c>
      <c r="C376" s="25">
        <v>2.3600000000000001E-3</v>
      </c>
      <c r="D376" s="25">
        <f t="shared" si="80"/>
        <v>1.1900000000000001E-3</v>
      </c>
      <c r="E376" s="25"/>
      <c r="F376" s="25"/>
      <c r="G376" s="25"/>
      <c r="H376" s="25">
        <v>2.81E-3</v>
      </c>
      <c r="I376" s="25">
        <f t="shared" si="83"/>
        <v>1.64E-3</v>
      </c>
      <c r="J376" s="25"/>
      <c r="K376" s="25"/>
      <c r="L376" s="25"/>
      <c r="M376" s="25">
        <v>3.9300000000000003E-3</v>
      </c>
      <c r="N376" s="25">
        <f t="shared" si="86"/>
        <v>2.7600000000000003E-3</v>
      </c>
      <c r="O376" s="25"/>
      <c r="P376" s="25"/>
      <c r="Q376" s="25"/>
      <c r="R376" s="25">
        <v>3.5799999999999998E-3</v>
      </c>
      <c r="S376" s="25">
        <f t="shared" si="89"/>
        <v>2.4099999999999998E-3</v>
      </c>
      <c r="T376" s="25"/>
      <c r="U376" s="25"/>
      <c r="V376" s="25"/>
      <c r="W376" s="25">
        <v>4.9899999999999996E-3</v>
      </c>
      <c r="X376" s="25">
        <f t="shared" si="92"/>
        <v>3.8199999999999996E-3</v>
      </c>
      <c r="Y376" s="25"/>
      <c r="Z376" s="25"/>
      <c r="AA376" s="25"/>
      <c r="AB376" s="25">
        <v>2.33E-3</v>
      </c>
      <c r="AC376" s="25">
        <f t="shared" si="95"/>
        <v>1.17E-3</v>
      </c>
    </row>
    <row r="377" spans="1:29" s="15" customFormat="1">
      <c r="A377" s="18">
        <v>625</v>
      </c>
      <c r="B377" s="25">
        <v>6.8999999999999997E-5</v>
      </c>
      <c r="C377" s="25">
        <v>2.3500000000000001E-3</v>
      </c>
      <c r="D377" s="25">
        <f t="shared" si="80"/>
        <v>1.1005000000000001E-3</v>
      </c>
      <c r="E377" s="25"/>
      <c r="F377" s="25"/>
      <c r="G377" s="25"/>
      <c r="H377" s="25">
        <v>2.8800000000000002E-3</v>
      </c>
      <c r="I377" s="25">
        <f t="shared" si="83"/>
        <v>1.6305000000000002E-3</v>
      </c>
      <c r="J377" s="25"/>
      <c r="K377" s="25"/>
      <c r="L377" s="25"/>
      <c r="M377" s="25">
        <v>3.7499999999999999E-3</v>
      </c>
      <c r="N377" s="25">
        <f t="shared" si="86"/>
        <v>2.5005000000000001E-3</v>
      </c>
      <c r="O377" s="25"/>
      <c r="P377" s="25"/>
      <c r="Q377" s="25"/>
      <c r="R377" s="25">
        <v>3.5400000000000002E-3</v>
      </c>
      <c r="S377" s="25">
        <f t="shared" si="89"/>
        <v>2.2905E-3</v>
      </c>
      <c r="T377" s="25"/>
      <c r="U377" s="25"/>
      <c r="V377" s="25"/>
      <c r="W377" s="25">
        <v>4.9899999999999996E-3</v>
      </c>
      <c r="X377" s="25">
        <f t="shared" si="92"/>
        <v>3.7404999999999999E-3</v>
      </c>
      <c r="Y377" s="25"/>
      <c r="Z377" s="25"/>
      <c r="AA377" s="25"/>
      <c r="AB377" s="25">
        <v>2.4299999999999999E-3</v>
      </c>
      <c r="AC377" s="25">
        <f t="shared" si="95"/>
        <v>1.2495E-3</v>
      </c>
    </row>
    <row r="378" spans="1:29" s="15" customFormat="1">
      <c r="A378" s="18">
        <v>626</v>
      </c>
      <c r="B378" s="25">
        <v>4.0000000000000003E-5</v>
      </c>
      <c r="C378" s="25">
        <v>2.3500000000000001E-3</v>
      </c>
      <c r="D378" s="25">
        <f t="shared" si="80"/>
        <v>1.17E-3</v>
      </c>
      <c r="E378" s="25"/>
      <c r="F378" s="25"/>
      <c r="G378" s="25"/>
      <c r="H378" s="25">
        <v>3.0400000000000002E-3</v>
      </c>
      <c r="I378" s="25">
        <f t="shared" si="83"/>
        <v>1.8600000000000001E-3</v>
      </c>
      <c r="J378" s="25"/>
      <c r="K378" s="25"/>
      <c r="L378" s="25"/>
      <c r="M378" s="25">
        <v>4.0000000000000001E-3</v>
      </c>
      <c r="N378" s="25">
        <f t="shared" si="86"/>
        <v>2.82E-3</v>
      </c>
      <c r="O378" s="25"/>
      <c r="P378" s="25"/>
      <c r="Q378" s="25"/>
      <c r="R378" s="25">
        <v>3.7100000000000002E-3</v>
      </c>
      <c r="S378" s="25">
        <f t="shared" si="89"/>
        <v>2.5300000000000001E-3</v>
      </c>
      <c r="T378" s="25"/>
      <c r="U378" s="25"/>
      <c r="V378" s="25"/>
      <c r="W378" s="25">
        <v>5.0699999999999999E-3</v>
      </c>
      <c r="X378" s="25">
        <f t="shared" si="92"/>
        <v>3.8899999999999998E-3</v>
      </c>
      <c r="Y378" s="25"/>
      <c r="Z378" s="25"/>
      <c r="AA378" s="25"/>
      <c r="AB378" s="25">
        <v>2.32E-3</v>
      </c>
      <c r="AC378" s="25">
        <f t="shared" si="95"/>
        <v>1.1800000000000001E-3</v>
      </c>
    </row>
    <row r="379" spans="1:29" s="15" customFormat="1">
      <c r="A379" s="18">
        <v>627</v>
      </c>
      <c r="B379" s="25">
        <v>0</v>
      </c>
      <c r="C379" s="25">
        <v>2.33E-3</v>
      </c>
      <c r="D379" s="25">
        <f t="shared" si="80"/>
        <v>1.175E-3</v>
      </c>
      <c r="E379" s="25"/>
      <c r="F379" s="25"/>
      <c r="G379" s="25"/>
      <c r="H379" s="25">
        <v>2.8700000000000002E-3</v>
      </c>
      <c r="I379" s="25">
        <f t="shared" si="83"/>
        <v>1.7150000000000002E-3</v>
      </c>
      <c r="J379" s="25"/>
      <c r="K379" s="25"/>
      <c r="L379" s="25"/>
      <c r="M379" s="25">
        <v>3.81E-3</v>
      </c>
      <c r="N379" s="25">
        <f t="shared" si="86"/>
        <v>2.6550000000000002E-3</v>
      </c>
      <c r="O379" s="25"/>
      <c r="P379" s="25"/>
      <c r="Q379" s="25"/>
      <c r="R379" s="25">
        <v>3.49E-3</v>
      </c>
      <c r="S379" s="25">
        <f t="shared" si="89"/>
        <v>2.3350000000000003E-3</v>
      </c>
      <c r="T379" s="25"/>
      <c r="U379" s="25"/>
      <c r="V379" s="25"/>
      <c r="W379" s="25">
        <v>4.9699999999999996E-3</v>
      </c>
      <c r="X379" s="25">
        <f t="shared" si="92"/>
        <v>3.8149999999999998E-3</v>
      </c>
      <c r="Y379" s="25"/>
      <c r="Z379" s="25"/>
      <c r="AA379" s="25"/>
      <c r="AB379" s="25">
        <v>2.31E-3</v>
      </c>
      <c r="AC379" s="25">
        <f t="shared" si="95"/>
        <v>1.155E-3</v>
      </c>
    </row>
    <row r="380" spans="1:29" s="15" customFormat="1">
      <c r="A380" s="18">
        <v>628</v>
      </c>
      <c r="B380" s="25">
        <v>3.0000000000000001E-5</v>
      </c>
      <c r="C380" s="25">
        <v>2.3E-3</v>
      </c>
      <c r="D380" s="25">
        <f t="shared" si="80"/>
        <v>1.065E-3</v>
      </c>
      <c r="E380" s="25"/>
      <c r="F380" s="25"/>
      <c r="G380" s="25"/>
      <c r="H380" s="25">
        <v>2.9099999999999998E-3</v>
      </c>
      <c r="I380" s="25">
        <f t="shared" si="83"/>
        <v>1.6749999999999998E-3</v>
      </c>
      <c r="J380" s="25"/>
      <c r="K380" s="25"/>
      <c r="L380" s="25"/>
      <c r="M380" s="25">
        <v>3.9399999999999999E-3</v>
      </c>
      <c r="N380" s="25">
        <f t="shared" si="86"/>
        <v>2.7049999999999999E-3</v>
      </c>
      <c r="O380" s="25"/>
      <c r="P380" s="25"/>
      <c r="Q380" s="25"/>
      <c r="R380" s="25">
        <v>3.5599999999999998E-3</v>
      </c>
      <c r="S380" s="25">
        <f t="shared" si="89"/>
        <v>2.3249999999999998E-3</v>
      </c>
      <c r="T380" s="25"/>
      <c r="U380" s="25"/>
      <c r="V380" s="25"/>
      <c r="W380" s="25">
        <v>5.0099999999999997E-3</v>
      </c>
      <c r="X380" s="25">
        <f t="shared" si="92"/>
        <v>3.7749999999999997E-3</v>
      </c>
      <c r="Y380" s="25"/>
      <c r="Z380" s="25"/>
      <c r="AA380" s="25"/>
      <c r="AB380" s="25">
        <v>2.4399999999999999E-3</v>
      </c>
      <c r="AC380" s="25">
        <f t="shared" si="95"/>
        <v>1.235E-3</v>
      </c>
    </row>
    <row r="381" spans="1:29" s="15" customFormat="1">
      <c r="A381" s="18">
        <v>629</v>
      </c>
      <c r="B381" s="25">
        <v>-8.0000000000000007E-5</v>
      </c>
      <c r="C381" s="25">
        <v>2.32E-3</v>
      </c>
      <c r="D381" s="25">
        <f t="shared" si="80"/>
        <v>1.2200000000000002E-3</v>
      </c>
      <c r="E381" s="25"/>
      <c r="F381" s="25"/>
      <c r="G381" s="25"/>
      <c r="H381" s="25">
        <v>2.8500000000000001E-3</v>
      </c>
      <c r="I381" s="25">
        <f t="shared" si="83"/>
        <v>1.7500000000000003E-3</v>
      </c>
      <c r="J381" s="25"/>
      <c r="K381" s="25"/>
      <c r="L381" s="25"/>
      <c r="M381" s="25">
        <v>3.7699999999999999E-3</v>
      </c>
      <c r="N381" s="25">
        <f t="shared" si="86"/>
        <v>2.6700000000000001E-3</v>
      </c>
      <c r="O381" s="25"/>
      <c r="P381" s="25"/>
      <c r="Q381" s="25"/>
      <c r="R381" s="25">
        <v>3.5100000000000001E-3</v>
      </c>
      <c r="S381" s="25">
        <f t="shared" si="89"/>
        <v>2.4100000000000002E-3</v>
      </c>
      <c r="T381" s="25"/>
      <c r="U381" s="25"/>
      <c r="V381" s="25"/>
      <c r="W381" s="25">
        <v>4.9699999999999996E-3</v>
      </c>
      <c r="X381" s="25">
        <f t="shared" si="92"/>
        <v>3.8699999999999997E-3</v>
      </c>
      <c r="Y381" s="25"/>
      <c r="Z381" s="25"/>
      <c r="AA381" s="25"/>
      <c r="AB381" s="25">
        <v>2.2799999999999999E-3</v>
      </c>
      <c r="AC381" s="25">
        <f t="shared" si="95"/>
        <v>1.0999999999999998E-3</v>
      </c>
    </row>
    <row r="382" spans="1:29" s="15" customFormat="1">
      <c r="A382" s="18">
        <v>630</v>
      </c>
      <c r="B382" s="25">
        <v>1E-4</v>
      </c>
      <c r="C382" s="25">
        <v>2.2699999999999999E-3</v>
      </c>
      <c r="D382" s="25">
        <f t="shared" si="80"/>
        <v>1.0150000000000001E-3</v>
      </c>
      <c r="E382" s="25"/>
      <c r="F382" s="25"/>
      <c r="G382" s="25"/>
      <c r="H382" s="25">
        <v>2.8300000000000001E-3</v>
      </c>
      <c r="I382" s="25">
        <f t="shared" si="83"/>
        <v>1.5750000000000002E-3</v>
      </c>
      <c r="J382" s="25"/>
      <c r="K382" s="25"/>
      <c r="L382" s="25"/>
      <c r="M382" s="25">
        <v>3.8300000000000001E-3</v>
      </c>
      <c r="N382" s="25">
        <f t="shared" si="86"/>
        <v>2.575E-3</v>
      </c>
      <c r="O382" s="25"/>
      <c r="P382" s="25"/>
      <c r="Q382" s="25"/>
      <c r="R382" s="25">
        <v>3.5500000000000002E-3</v>
      </c>
      <c r="S382" s="25">
        <f t="shared" si="89"/>
        <v>2.2950000000000002E-3</v>
      </c>
      <c r="T382" s="25"/>
      <c r="U382" s="25"/>
      <c r="V382" s="25"/>
      <c r="W382" s="25">
        <v>4.8799999999999998E-3</v>
      </c>
      <c r="X382" s="25">
        <f t="shared" si="92"/>
        <v>3.6249999999999998E-3</v>
      </c>
      <c r="Y382" s="25"/>
      <c r="Z382" s="25"/>
      <c r="AA382" s="25"/>
      <c r="AB382" s="25">
        <v>2.4099999999999998E-3</v>
      </c>
      <c r="AC382" s="25">
        <f t="shared" si="95"/>
        <v>1.2549999999999998E-3</v>
      </c>
    </row>
    <row r="383" spans="1:29" s="15" customFormat="1">
      <c r="A383" s="18">
        <v>631</v>
      </c>
      <c r="B383" s="25">
        <v>-8.0000000000000007E-5</v>
      </c>
      <c r="C383" s="25">
        <v>2.2699999999999999E-3</v>
      </c>
      <c r="D383" s="25">
        <f t="shared" si="80"/>
        <v>1.09E-3</v>
      </c>
      <c r="E383" s="25"/>
      <c r="F383" s="25"/>
      <c r="G383" s="25"/>
      <c r="H383" s="25">
        <v>2.8700000000000002E-3</v>
      </c>
      <c r="I383" s="25">
        <f t="shared" si="83"/>
        <v>1.6900000000000003E-3</v>
      </c>
      <c r="J383" s="25"/>
      <c r="K383" s="25"/>
      <c r="L383" s="25"/>
      <c r="M383" s="25">
        <v>3.6900000000000001E-3</v>
      </c>
      <c r="N383" s="25">
        <f t="shared" si="86"/>
        <v>2.5100000000000001E-3</v>
      </c>
      <c r="O383" s="25"/>
      <c r="P383" s="25"/>
      <c r="Q383" s="25"/>
      <c r="R383" s="25">
        <v>3.5100000000000001E-3</v>
      </c>
      <c r="S383" s="25">
        <f t="shared" si="89"/>
        <v>2.3300000000000005E-3</v>
      </c>
      <c r="T383" s="25"/>
      <c r="U383" s="25"/>
      <c r="V383" s="25"/>
      <c r="W383" s="25">
        <v>4.9399999999999999E-3</v>
      </c>
      <c r="X383" s="25">
        <f t="shared" si="92"/>
        <v>3.7600000000000003E-3</v>
      </c>
      <c r="Y383" s="25"/>
      <c r="Z383" s="25"/>
      <c r="AA383" s="25"/>
      <c r="AB383" s="25">
        <v>2.4399999999999999E-3</v>
      </c>
      <c r="AC383" s="25">
        <f t="shared" si="95"/>
        <v>1.1799999999999998E-3</v>
      </c>
    </row>
    <row r="384" spans="1:29" s="15" customFormat="1">
      <c r="A384" s="18">
        <v>632</v>
      </c>
      <c r="B384" s="25">
        <v>-9.0000000000000006E-5</v>
      </c>
      <c r="C384" s="25">
        <v>2.2799999999999999E-3</v>
      </c>
      <c r="D384" s="25">
        <f t="shared" si="80"/>
        <v>1.1599999999999998E-3</v>
      </c>
      <c r="E384" s="25"/>
      <c r="F384" s="25"/>
      <c r="G384" s="25"/>
      <c r="H384" s="25">
        <v>2.9299999999999999E-3</v>
      </c>
      <c r="I384" s="25">
        <f t="shared" si="83"/>
        <v>1.8099999999999998E-3</v>
      </c>
      <c r="J384" s="25"/>
      <c r="K384" s="25"/>
      <c r="L384" s="25"/>
      <c r="M384" s="25">
        <v>3.81E-3</v>
      </c>
      <c r="N384" s="25">
        <f t="shared" si="86"/>
        <v>2.6899999999999997E-3</v>
      </c>
      <c r="O384" s="25"/>
      <c r="P384" s="25"/>
      <c r="Q384" s="25"/>
      <c r="R384" s="25">
        <v>3.5699999999999998E-3</v>
      </c>
      <c r="S384" s="25">
        <f t="shared" si="89"/>
        <v>2.4499999999999999E-3</v>
      </c>
      <c r="T384" s="25"/>
      <c r="U384" s="25"/>
      <c r="V384" s="25"/>
      <c r="W384" s="25">
        <v>4.9199999999999999E-3</v>
      </c>
      <c r="X384" s="25">
        <f t="shared" si="92"/>
        <v>3.7999999999999996E-3</v>
      </c>
      <c r="Y384" s="25"/>
      <c r="Z384" s="25"/>
      <c r="AA384" s="25"/>
      <c r="AB384" s="25">
        <v>2.33E-3</v>
      </c>
      <c r="AC384" s="25">
        <f t="shared" si="95"/>
        <v>1.1200000000000001E-3</v>
      </c>
    </row>
    <row r="385" spans="1:29" s="15" customFormat="1">
      <c r="A385" s="18">
        <v>633</v>
      </c>
      <c r="B385" s="25">
        <v>0</v>
      </c>
      <c r="C385" s="25">
        <v>2.2499999999999998E-3</v>
      </c>
      <c r="D385" s="25">
        <f t="shared" si="80"/>
        <v>1.0749999999999998E-3</v>
      </c>
      <c r="E385" s="25"/>
      <c r="F385" s="25"/>
      <c r="G385" s="25"/>
      <c r="H385" s="25">
        <v>2.8400000000000001E-3</v>
      </c>
      <c r="I385" s="25">
        <f t="shared" si="83"/>
        <v>1.665E-3</v>
      </c>
      <c r="J385" s="25"/>
      <c r="K385" s="25"/>
      <c r="L385" s="25"/>
      <c r="M385" s="25">
        <v>3.7699999999999999E-3</v>
      </c>
      <c r="N385" s="25">
        <f t="shared" si="86"/>
        <v>2.5950000000000001E-3</v>
      </c>
      <c r="O385" s="25"/>
      <c r="P385" s="25"/>
      <c r="Q385" s="25"/>
      <c r="R385" s="25">
        <v>3.49E-3</v>
      </c>
      <c r="S385" s="25">
        <f t="shared" si="89"/>
        <v>2.3150000000000002E-3</v>
      </c>
      <c r="T385" s="25"/>
      <c r="U385" s="25"/>
      <c r="V385" s="25"/>
      <c r="W385" s="25">
        <v>4.9800000000000001E-3</v>
      </c>
      <c r="X385" s="25">
        <f t="shared" si="92"/>
        <v>3.8050000000000002E-3</v>
      </c>
      <c r="Y385" s="25"/>
      <c r="Z385" s="25"/>
      <c r="AA385" s="25"/>
      <c r="AB385" s="25">
        <v>2.3500000000000001E-3</v>
      </c>
      <c r="AC385" s="25">
        <f t="shared" si="95"/>
        <v>1.175E-3</v>
      </c>
    </row>
    <row r="386" spans="1:29" s="15" customFormat="1">
      <c r="A386" s="18">
        <v>634</v>
      </c>
      <c r="B386" s="25">
        <v>-1.2E-4</v>
      </c>
      <c r="C386" s="25">
        <v>2.33E-3</v>
      </c>
      <c r="D386" s="25">
        <f t="shared" si="80"/>
        <v>1.2149999999999999E-3</v>
      </c>
      <c r="E386" s="25"/>
      <c r="F386" s="25"/>
      <c r="G386" s="25"/>
      <c r="H386" s="25">
        <v>2.9399999999999999E-3</v>
      </c>
      <c r="I386" s="25">
        <f t="shared" si="83"/>
        <v>1.8249999999999998E-3</v>
      </c>
      <c r="J386" s="25"/>
      <c r="K386" s="25"/>
      <c r="L386" s="25"/>
      <c r="M386" s="25">
        <v>3.8800000000000002E-3</v>
      </c>
      <c r="N386" s="25">
        <f t="shared" si="86"/>
        <v>2.7650000000000001E-3</v>
      </c>
      <c r="O386" s="25"/>
      <c r="P386" s="25"/>
      <c r="Q386" s="25"/>
      <c r="R386" s="25">
        <v>3.6700000000000001E-3</v>
      </c>
      <c r="S386" s="25">
        <f t="shared" si="89"/>
        <v>2.555E-3</v>
      </c>
      <c r="T386" s="25"/>
      <c r="U386" s="25"/>
      <c r="V386" s="25"/>
      <c r="W386" s="25">
        <v>4.96E-3</v>
      </c>
      <c r="X386" s="25">
        <f t="shared" si="92"/>
        <v>3.8449999999999999E-3</v>
      </c>
      <c r="Y386" s="25"/>
      <c r="Z386" s="25"/>
      <c r="AA386" s="25"/>
      <c r="AB386" s="25">
        <v>2.3500000000000001E-3</v>
      </c>
      <c r="AC386" s="25">
        <f t="shared" si="95"/>
        <v>1.1150000000000001E-3</v>
      </c>
    </row>
    <row r="387" spans="1:29" s="15" customFormat="1">
      <c r="A387" s="18">
        <v>635</v>
      </c>
      <c r="B387" s="25">
        <v>-1.9000000000000001E-4</v>
      </c>
      <c r="C387" s="25">
        <v>2.2699999999999999E-3</v>
      </c>
      <c r="D387" s="25">
        <f t="shared" ref="D387:D450" si="96">C387-AC387</f>
        <v>1.225E-3</v>
      </c>
      <c r="E387" s="25"/>
      <c r="F387" s="25"/>
      <c r="G387" s="25"/>
      <c r="H387" s="25">
        <v>2.8700000000000002E-3</v>
      </c>
      <c r="I387" s="25">
        <f t="shared" ref="I387:I450" si="97">H387-AC387</f>
        <v>1.8250000000000002E-3</v>
      </c>
      <c r="J387" s="25"/>
      <c r="K387" s="25"/>
      <c r="L387" s="25"/>
      <c r="M387" s="25">
        <v>3.7799999999999999E-3</v>
      </c>
      <c r="N387" s="25">
        <f t="shared" ref="N387:N450" si="98">M387-AC387</f>
        <v>2.735E-3</v>
      </c>
      <c r="O387" s="25"/>
      <c r="P387" s="25"/>
      <c r="Q387" s="25"/>
      <c r="R387" s="25">
        <v>3.5599999999999998E-3</v>
      </c>
      <c r="S387" s="25">
        <f t="shared" ref="S387:S450" si="99">R387-AC387</f>
        <v>2.5149999999999999E-3</v>
      </c>
      <c r="T387" s="25"/>
      <c r="U387" s="25"/>
      <c r="V387" s="25"/>
      <c r="W387" s="25">
        <v>4.9899999999999996E-3</v>
      </c>
      <c r="X387" s="25">
        <f t="shared" ref="X387:X450" si="100">W387-AC387</f>
        <v>3.9449999999999997E-3</v>
      </c>
      <c r="Y387" s="25"/>
      <c r="Z387" s="25"/>
      <c r="AA387" s="25"/>
      <c r="AB387" s="25">
        <v>2.2799999999999999E-3</v>
      </c>
      <c r="AC387" s="25">
        <f t="shared" ref="AC387:AC450" si="101">(B387+AB387)/2</f>
        <v>1.0449999999999999E-3</v>
      </c>
    </row>
    <row r="388" spans="1:29" s="15" customFormat="1">
      <c r="A388" s="18">
        <v>636</v>
      </c>
      <c r="B388" s="25">
        <v>1.3999999999999999E-4</v>
      </c>
      <c r="C388" s="25">
        <v>2.3900000000000002E-3</v>
      </c>
      <c r="D388" s="25">
        <f t="shared" si="96"/>
        <v>1.0900000000000003E-3</v>
      </c>
      <c r="E388" s="25"/>
      <c r="F388" s="25"/>
      <c r="G388" s="25"/>
      <c r="H388" s="25">
        <v>2.9499999999999999E-3</v>
      </c>
      <c r="I388" s="25">
        <f t="shared" si="97"/>
        <v>1.65E-3</v>
      </c>
      <c r="J388" s="25"/>
      <c r="K388" s="25"/>
      <c r="L388" s="25"/>
      <c r="M388" s="25">
        <v>3.96E-3</v>
      </c>
      <c r="N388" s="25">
        <f t="shared" si="98"/>
        <v>2.66E-3</v>
      </c>
      <c r="O388" s="25"/>
      <c r="P388" s="25"/>
      <c r="Q388" s="25"/>
      <c r="R388" s="25">
        <v>3.5999999999999999E-3</v>
      </c>
      <c r="S388" s="25">
        <f t="shared" si="99"/>
        <v>2.3E-3</v>
      </c>
      <c r="T388" s="25"/>
      <c r="U388" s="25"/>
      <c r="V388" s="25"/>
      <c r="W388" s="25">
        <v>5.0299999999999997E-3</v>
      </c>
      <c r="X388" s="25">
        <f t="shared" si="100"/>
        <v>3.7299999999999998E-3</v>
      </c>
      <c r="Y388" s="25"/>
      <c r="Z388" s="25"/>
      <c r="AA388" s="25"/>
      <c r="AB388" s="25">
        <v>2.4599999999999999E-3</v>
      </c>
      <c r="AC388" s="25">
        <f t="shared" si="101"/>
        <v>1.2999999999999999E-3</v>
      </c>
    </row>
    <row r="389" spans="1:29" s="15" customFormat="1">
      <c r="A389" s="18">
        <v>637</v>
      </c>
      <c r="B389" s="25">
        <v>-1.2999999999999999E-4</v>
      </c>
      <c r="C389" s="25">
        <v>2.2300000000000002E-3</v>
      </c>
      <c r="D389" s="25">
        <f t="shared" si="96"/>
        <v>1.1150000000000001E-3</v>
      </c>
      <c r="E389" s="25"/>
      <c r="F389" s="25"/>
      <c r="G389" s="25"/>
      <c r="H389" s="25">
        <v>2.8E-3</v>
      </c>
      <c r="I389" s="25">
        <f t="shared" si="97"/>
        <v>1.6849999999999999E-3</v>
      </c>
      <c r="J389" s="25"/>
      <c r="K389" s="25"/>
      <c r="L389" s="25"/>
      <c r="M389" s="25">
        <v>3.7499999999999999E-3</v>
      </c>
      <c r="N389" s="25">
        <f t="shared" si="98"/>
        <v>2.6349999999999998E-3</v>
      </c>
      <c r="O389" s="25"/>
      <c r="P389" s="25"/>
      <c r="Q389" s="25"/>
      <c r="R389" s="25">
        <v>3.4299999999999999E-3</v>
      </c>
      <c r="S389" s="25">
        <f t="shared" si="99"/>
        <v>2.3149999999999998E-3</v>
      </c>
      <c r="T389" s="25"/>
      <c r="U389" s="25"/>
      <c r="V389" s="25"/>
      <c r="W389" s="25">
        <v>4.9899999999999996E-3</v>
      </c>
      <c r="X389" s="25">
        <f t="shared" si="100"/>
        <v>3.8749999999999995E-3</v>
      </c>
      <c r="Y389" s="25"/>
      <c r="Z389" s="25"/>
      <c r="AA389" s="25"/>
      <c r="AB389" s="25">
        <v>2.3600000000000001E-3</v>
      </c>
      <c r="AC389" s="25">
        <f t="shared" si="101"/>
        <v>1.1150000000000001E-3</v>
      </c>
    </row>
    <row r="390" spans="1:29" s="15" customFormat="1">
      <c r="A390" s="18">
        <v>638</v>
      </c>
      <c r="B390" s="25">
        <v>6.8999999999999997E-5</v>
      </c>
      <c r="C390" s="25">
        <v>2.1700000000000001E-3</v>
      </c>
      <c r="D390" s="25">
        <f t="shared" si="96"/>
        <v>9.3050000000000012E-4</v>
      </c>
      <c r="E390" s="25"/>
      <c r="F390" s="25"/>
      <c r="G390" s="25"/>
      <c r="H390" s="25">
        <v>2.7499999999999998E-3</v>
      </c>
      <c r="I390" s="25">
        <f t="shared" si="97"/>
        <v>1.5104999999999999E-3</v>
      </c>
      <c r="J390" s="25"/>
      <c r="K390" s="25"/>
      <c r="L390" s="25"/>
      <c r="M390" s="25">
        <v>3.7499999999999999E-3</v>
      </c>
      <c r="N390" s="25">
        <f t="shared" si="98"/>
        <v>2.5104999999999997E-3</v>
      </c>
      <c r="O390" s="25"/>
      <c r="P390" s="25"/>
      <c r="Q390" s="25"/>
      <c r="R390" s="25">
        <v>3.47E-3</v>
      </c>
      <c r="S390" s="25">
        <f t="shared" si="99"/>
        <v>2.2304999999999998E-3</v>
      </c>
      <c r="T390" s="25"/>
      <c r="U390" s="25"/>
      <c r="V390" s="25"/>
      <c r="W390" s="25">
        <v>4.81E-3</v>
      </c>
      <c r="X390" s="25">
        <f t="shared" si="100"/>
        <v>3.5704999999999999E-3</v>
      </c>
      <c r="Y390" s="25"/>
      <c r="Z390" s="25"/>
      <c r="AA390" s="25"/>
      <c r="AB390" s="25">
        <v>2.4099999999999998E-3</v>
      </c>
      <c r="AC390" s="25">
        <f t="shared" si="101"/>
        <v>1.2394999999999999E-3</v>
      </c>
    </row>
    <row r="391" spans="1:29" s="15" customFormat="1">
      <c r="A391" s="18">
        <v>639</v>
      </c>
      <c r="B391" s="25">
        <v>2.0000000000000002E-5</v>
      </c>
      <c r="C391" s="25">
        <v>2.0999999999999999E-3</v>
      </c>
      <c r="D391" s="25">
        <f t="shared" si="96"/>
        <v>8.8499999999999994E-4</v>
      </c>
      <c r="E391" s="25"/>
      <c r="F391" s="25"/>
      <c r="G391" s="25"/>
      <c r="H391" s="25">
        <v>2.7899999999999999E-3</v>
      </c>
      <c r="I391" s="25">
        <f t="shared" si="97"/>
        <v>1.575E-3</v>
      </c>
      <c r="J391" s="25"/>
      <c r="K391" s="25"/>
      <c r="L391" s="25"/>
      <c r="M391" s="25">
        <v>3.7100000000000002E-3</v>
      </c>
      <c r="N391" s="25">
        <f t="shared" si="98"/>
        <v>2.4950000000000003E-3</v>
      </c>
      <c r="O391" s="25"/>
      <c r="P391" s="25"/>
      <c r="Q391" s="25"/>
      <c r="R391" s="25">
        <v>3.5000000000000001E-3</v>
      </c>
      <c r="S391" s="25">
        <f t="shared" si="99"/>
        <v>2.2850000000000001E-3</v>
      </c>
      <c r="T391" s="25"/>
      <c r="U391" s="25"/>
      <c r="V391" s="25"/>
      <c r="W391" s="25">
        <v>4.8900000000000002E-3</v>
      </c>
      <c r="X391" s="25">
        <f t="shared" si="100"/>
        <v>3.6750000000000003E-3</v>
      </c>
      <c r="Y391" s="25"/>
      <c r="Z391" s="25"/>
      <c r="AA391" s="25"/>
      <c r="AB391" s="25">
        <v>2.4099999999999998E-3</v>
      </c>
      <c r="AC391" s="25">
        <f t="shared" si="101"/>
        <v>1.2149999999999999E-3</v>
      </c>
    </row>
    <row r="392" spans="1:29" s="15" customFormat="1">
      <c r="A392" s="18">
        <v>640</v>
      </c>
      <c r="B392" s="25">
        <v>9.0000000000000006E-5</v>
      </c>
      <c r="C392" s="25">
        <v>2.2699999999999999E-3</v>
      </c>
      <c r="D392" s="25">
        <f t="shared" si="96"/>
        <v>1E-3</v>
      </c>
      <c r="E392" s="25"/>
      <c r="F392" s="25"/>
      <c r="G392" s="25"/>
      <c r="H392" s="25">
        <v>2.81E-3</v>
      </c>
      <c r="I392" s="25">
        <f t="shared" si="97"/>
        <v>1.5400000000000001E-3</v>
      </c>
      <c r="J392" s="25"/>
      <c r="K392" s="25"/>
      <c r="L392" s="25"/>
      <c r="M392" s="25">
        <v>3.79E-3</v>
      </c>
      <c r="N392" s="25">
        <f t="shared" si="98"/>
        <v>2.5200000000000001E-3</v>
      </c>
      <c r="O392" s="25"/>
      <c r="P392" s="25"/>
      <c r="Q392" s="25"/>
      <c r="R392" s="25">
        <v>3.5100000000000001E-3</v>
      </c>
      <c r="S392" s="25">
        <f t="shared" si="99"/>
        <v>2.2400000000000002E-3</v>
      </c>
      <c r="T392" s="25"/>
      <c r="U392" s="25"/>
      <c r="V392" s="25"/>
      <c r="W392" s="25">
        <v>4.9899999999999996E-3</v>
      </c>
      <c r="X392" s="25">
        <f t="shared" si="100"/>
        <v>3.7199999999999998E-3</v>
      </c>
      <c r="Y392" s="25"/>
      <c r="Z392" s="25"/>
      <c r="AA392" s="25"/>
      <c r="AB392" s="25">
        <v>2.4499999999999999E-3</v>
      </c>
      <c r="AC392" s="25">
        <f t="shared" si="101"/>
        <v>1.2699999999999999E-3</v>
      </c>
    </row>
    <row r="393" spans="1:29" s="15" customFormat="1">
      <c r="A393" s="18">
        <v>641</v>
      </c>
      <c r="B393" s="25">
        <v>-6.0000000000000002E-5</v>
      </c>
      <c r="C393" s="25">
        <v>2.0999999999999999E-3</v>
      </c>
      <c r="D393" s="25">
        <f t="shared" si="96"/>
        <v>9.1500000000000001E-4</v>
      </c>
      <c r="E393" s="25"/>
      <c r="F393" s="25"/>
      <c r="G393" s="25"/>
      <c r="H393" s="25">
        <v>2.7599999999999999E-3</v>
      </c>
      <c r="I393" s="25">
        <f t="shared" si="97"/>
        <v>1.575E-3</v>
      </c>
      <c r="J393" s="25"/>
      <c r="K393" s="25"/>
      <c r="L393" s="25"/>
      <c r="M393" s="25">
        <v>3.79E-3</v>
      </c>
      <c r="N393" s="25">
        <f t="shared" si="98"/>
        <v>2.6050000000000001E-3</v>
      </c>
      <c r="O393" s="25"/>
      <c r="P393" s="25"/>
      <c r="Q393" s="25"/>
      <c r="R393" s="25">
        <v>3.4299999999999999E-3</v>
      </c>
      <c r="S393" s="25">
        <f t="shared" si="99"/>
        <v>2.245E-3</v>
      </c>
      <c r="T393" s="25"/>
      <c r="U393" s="25"/>
      <c r="V393" s="25"/>
      <c r="W393" s="25">
        <v>4.8900000000000002E-3</v>
      </c>
      <c r="X393" s="25">
        <f t="shared" si="100"/>
        <v>3.7050000000000004E-3</v>
      </c>
      <c r="Y393" s="25"/>
      <c r="Z393" s="25"/>
      <c r="AA393" s="25"/>
      <c r="AB393" s="25">
        <v>2.4299999999999999E-3</v>
      </c>
      <c r="AC393" s="25">
        <f t="shared" si="101"/>
        <v>1.1849999999999999E-3</v>
      </c>
    </row>
    <row r="394" spans="1:29" s="15" customFormat="1">
      <c r="A394" s="18">
        <v>642</v>
      </c>
      <c r="B394" s="25">
        <v>1E-4</v>
      </c>
      <c r="C394" s="25">
        <v>2.2899999999999999E-3</v>
      </c>
      <c r="D394" s="25">
        <f t="shared" si="96"/>
        <v>1.0300000000000001E-3</v>
      </c>
      <c r="E394" s="25"/>
      <c r="F394" s="25"/>
      <c r="G394" s="25"/>
      <c r="H394" s="25">
        <v>2.7899999999999999E-3</v>
      </c>
      <c r="I394" s="25">
        <f t="shared" si="97"/>
        <v>1.5300000000000001E-3</v>
      </c>
      <c r="J394" s="25"/>
      <c r="K394" s="25"/>
      <c r="L394" s="25"/>
      <c r="M394" s="25">
        <v>3.79E-3</v>
      </c>
      <c r="N394" s="25">
        <f t="shared" si="98"/>
        <v>2.5300000000000001E-3</v>
      </c>
      <c r="O394" s="25"/>
      <c r="P394" s="25"/>
      <c r="Q394" s="25"/>
      <c r="R394" s="25">
        <v>3.4499999999999999E-3</v>
      </c>
      <c r="S394" s="25">
        <f t="shared" si="99"/>
        <v>2.1900000000000001E-3</v>
      </c>
      <c r="T394" s="25"/>
      <c r="U394" s="25"/>
      <c r="V394" s="25"/>
      <c r="W394" s="25">
        <v>4.9500000000000004E-3</v>
      </c>
      <c r="X394" s="25">
        <f t="shared" si="100"/>
        <v>3.6900000000000006E-3</v>
      </c>
      <c r="Y394" s="25"/>
      <c r="Z394" s="25"/>
      <c r="AA394" s="25"/>
      <c r="AB394" s="25">
        <v>2.4199999999999998E-3</v>
      </c>
      <c r="AC394" s="25">
        <f t="shared" si="101"/>
        <v>1.2599999999999998E-3</v>
      </c>
    </row>
    <row r="395" spans="1:29" s="15" customFormat="1">
      <c r="A395" s="18">
        <v>643</v>
      </c>
      <c r="B395" s="25">
        <v>-1.8000000000000001E-4</v>
      </c>
      <c r="C395" s="25">
        <v>2.2100000000000002E-3</v>
      </c>
      <c r="D395" s="25">
        <f t="shared" si="96"/>
        <v>1.1600000000000002E-3</v>
      </c>
      <c r="E395" s="25"/>
      <c r="F395" s="25"/>
      <c r="G395" s="25"/>
      <c r="H395" s="25">
        <v>2.7899999999999999E-3</v>
      </c>
      <c r="I395" s="25">
        <f t="shared" si="97"/>
        <v>1.74E-3</v>
      </c>
      <c r="J395" s="25"/>
      <c r="K395" s="25"/>
      <c r="L395" s="25"/>
      <c r="M395" s="25">
        <v>3.7699999999999999E-3</v>
      </c>
      <c r="N395" s="25">
        <f t="shared" si="98"/>
        <v>2.7200000000000002E-3</v>
      </c>
      <c r="O395" s="25"/>
      <c r="P395" s="25"/>
      <c r="Q395" s="25"/>
      <c r="R395" s="25">
        <v>3.3899999999999998E-3</v>
      </c>
      <c r="S395" s="25">
        <f t="shared" si="99"/>
        <v>2.3400000000000001E-3</v>
      </c>
      <c r="T395" s="25"/>
      <c r="U395" s="25"/>
      <c r="V395" s="25"/>
      <c r="W395" s="25">
        <v>4.8199999999999996E-3</v>
      </c>
      <c r="X395" s="25">
        <f t="shared" si="100"/>
        <v>3.7699999999999999E-3</v>
      </c>
      <c r="Y395" s="25"/>
      <c r="Z395" s="25"/>
      <c r="AA395" s="25"/>
      <c r="AB395" s="25">
        <v>2.2799999999999999E-3</v>
      </c>
      <c r="AC395" s="25">
        <f t="shared" si="101"/>
        <v>1.0499999999999999E-3</v>
      </c>
    </row>
    <row r="396" spans="1:29" s="15" customFormat="1">
      <c r="A396" s="18">
        <v>644</v>
      </c>
      <c r="B396" s="25">
        <v>-1.1E-4</v>
      </c>
      <c r="C396" s="25">
        <v>2.2200000000000002E-3</v>
      </c>
      <c r="D396" s="25">
        <f t="shared" si="96"/>
        <v>1.0750000000000002E-3</v>
      </c>
      <c r="E396" s="25"/>
      <c r="F396" s="25"/>
      <c r="G396" s="25"/>
      <c r="H396" s="25">
        <v>2.82E-3</v>
      </c>
      <c r="I396" s="25">
        <f t="shared" si="97"/>
        <v>1.6750000000000001E-3</v>
      </c>
      <c r="J396" s="25"/>
      <c r="K396" s="25"/>
      <c r="L396" s="25"/>
      <c r="M396" s="25">
        <v>3.79E-3</v>
      </c>
      <c r="N396" s="25">
        <f t="shared" si="98"/>
        <v>2.6449999999999998E-3</v>
      </c>
      <c r="O396" s="25"/>
      <c r="P396" s="25"/>
      <c r="Q396" s="25"/>
      <c r="R396" s="25">
        <v>3.46E-3</v>
      </c>
      <c r="S396" s="25">
        <f t="shared" si="99"/>
        <v>2.3150000000000002E-3</v>
      </c>
      <c r="T396" s="25"/>
      <c r="U396" s="25"/>
      <c r="V396" s="25"/>
      <c r="W396" s="25">
        <v>4.9199999999999999E-3</v>
      </c>
      <c r="X396" s="25">
        <f t="shared" si="100"/>
        <v>3.7749999999999997E-3</v>
      </c>
      <c r="Y396" s="25"/>
      <c r="Z396" s="25"/>
      <c r="AA396" s="25"/>
      <c r="AB396" s="25">
        <v>2.3999999999999998E-3</v>
      </c>
      <c r="AC396" s="25">
        <f t="shared" si="101"/>
        <v>1.145E-3</v>
      </c>
    </row>
    <row r="397" spans="1:29" s="15" customFormat="1">
      <c r="A397" s="18">
        <v>645</v>
      </c>
      <c r="B397" s="25">
        <v>-8.0000000000000007E-5</v>
      </c>
      <c r="C397" s="25">
        <v>2.2000000000000001E-3</v>
      </c>
      <c r="D397" s="25">
        <f t="shared" si="96"/>
        <v>1.0350000000000003E-3</v>
      </c>
      <c r="E397" s="25"/>
      <c r="F397" s="25"/>
      <c r="G397" s="25"/>
      <c r="H397" s="25">
        <v>2.82E-3</v>
      </c>
      <c r="I397" s="25">
        <f t="shared" si="97"/>
        <v>1.6550000000000002E-3</v>
      </c>
      <c r="J397" s="25"/>
      <c r="K397" s="25"/>
      <c r="L397" s="25"/>
      <c r="M397" s="25">
        <v>3.7799999999999999E-3</v>
      </c>
      <c r="N397" s="25">
        <f t="shared" si="98"/>
        <v>2.6150000000000001E-3</v>
      </c>
      <c r="O397" s="25"/>
      <c r="P397" s="25"/>
      <c r="Q397" s="25"/>
      <c r="R397" s="25">
        <v>3.47E-3</v>
      </c>
      <c r="S397" s="25">
        <f t="shared" si="99"/>
        <v>2.3050000000000002E-3</v>
      </c>
      <c r="T397" s="25"/>
      <c r="U397" s="25"/>
      <c r="V397" s="25"/>
      <c r="W397" s="25">
        <v>4.96E-3</v>
      </c>
      <c r="X397" s="25">
        <f t="shared" si="100"/>
        <v>3.7950000000000002E-3</v>
      </c>
      <c r="Y397" s="25"/>
      <c r="Z397" s="25"/>
      <c r="AA397" s="25"/>
      <c r="AB397" s="25">
        <v>2.4099999999999998E-3</v>
      </c>
      <c r="AC397" s="25">
        <f t="shared" si="101"/>
        <v>1.1649999999999998E-3</v>
      </c>
    </row>
    <row r="398" spans="1:29" s="15" customFormat="1">
      <c r="A398" s="18">
        <v>646</v>
      </c>
      <c r="B398" s="25">
        <v>1.8000000000000001E-4</v>
      </c>
      <c r="C398" s="25">
        <v>2.1900000000000001E-3</v>
      </c>
      <c r="D398" s="25">
        <f t="shared" si="96"/>
        <v>7.9000000000000012E-4</v>
      </c>
      <c r="E398" s="25"/>
      <c r="F398" s="25"/>
      <c r="G398" s="25"/>
      <c r="H398" s="25">
        <v>2.6700000000000001E-3</v>
      </c>
      <c r="I398" s="25">
        <f t="shared" si="97"/>
        <v>1.2700000000000001E-3</v>
      </c>
      <c r="J398" s="25"/>
      <c r="K398" s="25"/>
      <c r="L398" s="25"/>
      <c r="M398" s="25">
        <v>3.7399999999999998E-3</v>
      </c>
      <c r="N398" s="25">
        <f t="shared" si="98"/>
        <v>2.3400000000000001E-3</v>
      </c>
      <c r="O398" s="25"/>
      <c r="P398" s="25"/>
      <c r="Q398" s="25"/>
      <c r="R398" s="25">
        <v>3.31E-3</v>
      </c>
      <c r="S398" s="25">
        <f t="shared" si="99"/>
        <v>1.91E-3</v>
      </c>
      <c r="T398" s="25"/>
      <c r="U398" s="25"/>
      <c r="V398" s="25"/>
      <c r="W398" s="25">
        <v>4.9300000000000004E-3</v>
      </c>
      <c r="X398" s="25">
        <f t="shared" si="100"/>
        <v>3.5300000000000002E-3</v>
      </c>
      <c r="Y398" s="25"/>
      <c r="Z398" s="25"/>
      <c r="AA398" s="25"/>
      <c r="AB398" s="25">
        <v>2.6199999999999999E-3</v>
      </c>
      <c r="AC398" s="25">
        <f t="shared" si="101"/>
        <v>1.4E-3</v>
      </c>
    </row>
    <row r="399" spans="1:29" s="15" customFormat="1">
      <c r="A399" s="18">
        <v>647</v>
      </c>
      <c r="B399" s="25">
        <v>-1.0000000000000001E-5</v>
      </c>
      <c r="C399" s="25">
        <v>2.1800000000000001E-3</v>
      </c>
      <c r="D399" s="25">
        <f t="shared" si="96"/>
        <v>9.2000000000000003E-4</v>
      </c>
      <c r="E399" s="25"/>
      <c r="F399" s="25"/>
      <c r="G399" s="25"/>
      <c r="H399" s="25">
        <v>2.7599999999999999E-3</v>
      </c>
      <c r="I399" s="25">
        <f t="shared" si="97"/>
        <v>1.4999999999999998E-3</v>
      </c>
      <c r="J399" s="25"/>
      <c r="K399" s="25"/>
      <c r="L399" s="25"/>
      <c r="M399" s="25">
        <v>3.7399999999999998E-3</v>
      </c>
      <c r="N399" s="25">
        <f t="shared" si="98"/>
        <v>2.4799999999999996E-3</v>
      </c>
      <c r="O399" s="25"/>
      <c r="P399" s="25"/>
      <c r="Q399" s="25"/>
      <c r="R399" s="25">
        <v>3.3400000000000001E-3</v>
      </c>
      <c r="S399" s="25">
        <f t="shared" si="99"/>
        <v>2.0800000000000003E-3</v>
      </c>
      <c r="T399" s="25"/>
      <c r="U399" s="25"/>
      <c r="V399" s="25"/>
      <c r="W399" s="25">
        <v>4.9300000000000004E-3</v>
      </c>
      <c r="X399" s="25">
        <f t="shared" si="100"/>
        <v>3.6700000000000005E-3</v>
      </c>
      <c r="Y399" s="25"/>
      <c r="Z399" s="25"/>
      <c r="AA399" s="25"/>
      <c r="AB399" s="25">
        <v>2.5300000000000001E-3</v>
      </c>
      <c r="AC399" s="25">
        <f t="shared" si="101"/>
        <v>1.2600000000000001E-3</v>
      </c>
    </row>
    <row r="400" spans="1:29" s="15" customFormat="1">
      <c r="A400" s="18">
        <v>648</v>
      </c>
      <c r="B400" s="25">
        <v>1.2E-4</v>
      </c>
      <c r="C400" s="25">
        <v>2.2899999999999999E-3</v>
      </c>
      <c r="D400" s="25">
        <f t="shared" si="96"/>
        <v>8.8499999999999994E-4</v>
      </c>
      <c r="E400" s="25"/>
      <c r="F400" s="25"/>
      <c r="G400" s="25"/>
      <c r="H400" s="25">
        <v>2.7699999999999999E-3</v>
      </c>
      <c r="I400" s="25">
        <f t="shared" si="97"/>
        <v>1.3649999999999999E-3</v>
      </c>
      <c r="J400" s="25"/>
      <c r="K400" s="25"/>
      <c r="L400" s="25"/>
      <c r="M400" s="25">
        <v>3.8700000000000002E-3</v>
      </c>
      <c r="N400" s="25">
        <f t="shared" si="98"/>
        <v>2.4650000000000002E-3</v>
      </c>
      <c r="O400" s="25"/>
      <c r="P400" s="25"/>
      <c r="Q400" s="25"/>
      <c r="R400" s="25">
        <v>3.5300000000000002E-3</v>
      </c>
      <c r="S400" s="25">
        <f t="shared" si="99"/>
        <v>2.1250000000000002E-3</v>
      </c>
      <c r="T400" s="25"/>
      <c r="U400" s="25"/>
      <c r="V400" s="25"/>
      <c r="W400" s="25">
        <v>4.96E-3</v>
      </c>
      <c r="X400" s="25">
        <f t="shared" si="100"/>
        <v>3.555E-3</v>
      </c>
      <c r="Y400" s="25"/>
      <c r="Z400" s="25"/>
      <c r="AA400" s="25"/>
      <c r="AB400" s="25">
        <v>2.6900000000000001E-3</v>
      </c>
      <c r="AC400" s="25">
        <f t="shared" si="101"/>
        <v>1.405E-3</v>
      </c>
    </row>
    <row r="401" spans="1:29" s="15" customFormat="1">
      <c r="A401" s="18">
        <v>649</v>
      </c>
      <c r="B401" s="25">
        <v>-1.8000000000000001E-4</v>
      </c>
      <c r="C401" s="25">
        <v>2.0799999999999998E-3</v>
      </c>
      <c r="D401" s="25">
        <f t="shared" si="96"/>
        <v>1.0849999999999998E-3</v>
      </c>
      <c r="E401" s="25"/>
      <c r="F401" s="25"/>
      <c r="G401" s="25"/>
      <c r="H401" s="25">
        <v>2.7100000000000002E-3</v>
      </c>
      <c r="I401" s="25">
        <f t="shared" si="97"/>
        <v>1.7150000000000002E-3</v>
      </c>
      <c r="J401" s="25"/>
      <c r="K401" s="25"/>
      <c r="L401" s="25"/>
      <c r="M401" s="25">
        <v>3.64E-3</v>
      </c>
      <c r="N401" s="25">
        <f t="shared" si="98"/>
        <v>2.6449999999999998E-3</v>
      </c>
      <c r="O401" s="25"/>
      <c r="P401" s="25"/>
      <c r="Q401" s="25"/>
      <c r="R401" s="25">
        <v>3.29E-3</v>
      </c>
      <c r="S401" s="25">
        <f t="shared" si="99"/>
        <v>2.2950000000000002E-3</v>
      </c>
      <c r="T401" s="25"/>
      <c r="U401" s="25"/>
      <c r="V401" s="25"/>
      <c r="W401" s="25">
        <v>4.8199999999999996E-3</v>
      </c>
      <c r="X401" s="25">
        <f t="shared" si="100"/>
        <v>3.8249999999999994E-3</v>
      </c>
      <c r="Y401" s="25"/>
      <c r="Z401" s="25"/>
      <c r="AA401" s="25"/>
      <c r="AB401" s="25">
        <v>2.1700000000000001E-3</v>
      </c>
      <c r="AC401" s="25">
        <f t="shared" si="101"/>
        <v>9.9500000000000001E-4</v>
      </c>
    </row>
    <row r="402" spans="1:29" s="15" customFormat="1">
      <c r="A402" s="18">
        <v>650</v>
      </c>
      <c r="B402" s="25">
        <v>1.3999999999999999E-4</v>
      </c>
      <c r="C402" s="25">
        <v>2.3E-3</v>
      </c>
      <c r="D402" s="25">
        <f t="shared" si="96"/>
        <v>8.650000000000001E-4</v>
      </c>
      <c r="E402" s="25"/>
      <c r="F402" s="25"/>
      <c r="G402" s="25"/>
      <c r="H402" s="25">
        <v>2.8500000000000001E-3</v>
      </c>
      <c r="I402" s="25">
        <f t="shared" si="97"/>
        <v>1.4150000000000002E-3</v>
      </c>
      <c r="J402" s="25"/>
      <c r="K402" s="25"/>
      <c r="L402" s="25"/>
      <c r="M402" s="25">
        <v>3.7299999999999998E-3</v>
      </c>
      <c r="N402" s="25">
        <f t="shared" si="98"/>
        <v>2.2950000000000002E-3</v>
      </c>
      <c r="O402" s="25"/>
      <c r="P402" s="25"/>
      <c r="Q402" s="25"/>
      <c r="R402" s="25">
        <v>3.3800000000000002E-3</v>
      </c>
      <c r="S402" s="25">
        <f t="shared" si="99"/>
        <v>1.9450000000000003E-3</v>
      </c>
      <c r="T402" s="25"/>
      <c r="U402" s="25"/>
      <c r="V402" s="25"/>
      <c r="W402" s="25">
        <v>4.96E-3</v>
      </c>
      <c r="X402" s="25">
        <f t="shared" si="100"/>
        <v>3.5250000000000004E-3</v>
      </c>
      <c r="Y402" s="25"/>
      <c r="Z402" s="25"/>
      <c r="AA402" s="25"/>
      <c r="AB402" s="25">
        <v>2.7299999999999998E-3</v>
      </c>
      <c r="AC402" s="25">
        <f t="shared" si="101"/>
        <v>1.4349999999999999E-3</v>
      </c>
    </row>
    <row r="403" spans="1:29" s="15" customFormat="1">
      <c r="A403" s="18">
        <v>651</v>
      </c>
      <c r="B403" s="25">
        <v>-2.0000000000000002E-5</v>
      </c>
      <c r="C403" s="25">
        <v>2.0100000000000001E-3</v>
      </c>
      <c r="D403" s="25">
        <f t="shared" si="96"/>
        <v>7.8500000000000011E-4</v>
      </c>
      <c r="E403" s="25"/>
      <c r="F403" s="25"/>
      <c r="G403" s="25"/>
      <c r="H403" s="25">
        <v>2.7200000000000002E-3</v>
      </c>
      <c r="I403" s="25">
        <f t="shared" si="97"/>
        <v>1.4950000000000002E-3</v>
      </c>
      <c r="J403" s="25"/>
      <c r="K403" s="25"/>
      <c r="L403" s="25"/>
      <c r="M403" s="25">
        <v>3.5799999999999998E-3</v>
      </c>
      <c r="N403" s="25">
        <f t="shared" si="98"/>
        <v>2.3549999999999999E-3</v>
      </c>
      <c r="O403" s="25"/>
      <c r="P403" s="25"/>
      <c r="Q403" s="25"/>
      <c r="R403" s="25">
        <v>3.3600000000000001E-3</v>
      </c>
      <c r="S403" s="25">
        <f t="shared" si="99"/>
        <v>2.1350000000000002E-3</v>
      </c>
      <c r="T403" s="25"/>
      <c r="U403" s="25"/>
      <c r="V403" s="25"/>
      <c r="W403" s="25">
        <v>4.8500000000000001E-3</v>
      </c>
      <c r="X403" s="25">
        <f t="shared" si="100"/>
        <v>3.6250000000000002E-3</v>
      </c>
      <c r="Y403" s="25"/>
      <c r="Z403" s="25"/>
      <c r="AA403" s="25"/>
      <c r="AB403" s="25">
        <v>2.47E-3</v>
      </c>
      <c r="AC403" s="25">
        <f t="shared" si="101"/>
        <v>1.225E-3</v>
      </c>
    </row>
    <row r="404" spans="1:29" s="15" customFormat="1">
      <c r="A404" s="18">
        <v>652</v>
      </c>
      <c r="B404" s="25">
        <v>1.4999999999999999E-4</v>
      </c>
      <c r="C404" s="25">
        <v>2.1700000000000001E-3</v>
      </c>
      <c r="D404" s="25">
        <f t="shared" si="96"/>
        <v>8.25E-4</v>
      </c>
      <c r="E404" s="25"/>
      <c r="F404" s="25"/>
      <c r="G404" s="25"/>
      <c r="H404" s="25">
        <v>2.5999999999999999E-3</v>
      </c>
      <c r="I404" s="25">
        <f t="shared" si="97"/>
        <v>1.2549999999999998E-3</v>
      </c>
      <c r="J404" s="25"/>
      <c r="K404" s="25"/>
      <c r="L404" s="25"/>
      <c r="M404" s="25">
        <v>3.6700000000000001E-3</v>
      </c>
      <c r="N404" s="25">
        <f t="shared" si="98"/>
        <v>2.3249999999999998E-3</v>
      </c>
      <c r="O404" s="25"/>
      <c r="P404" s="25"/>
      <c r="Q404" s="25"/>
      <c r="R404" s="25">
        <v>3.3300000000000001E-3</v>
      </c>
      <c r="S404" s="25">
        <f t="shared" si="99"/>
        <v>1.9849999999999998E-3</v>
      </c>
      <c r="T404" s="25"/>
      <c r="U404" s="25"/>
      <c r="V404" s="25"/>
      <c r="W404" s="25">
        <v>4.7999999999999996E-3</v>
      </c>
      <c r="X404" s="25">
        <f t="shared" si="100"/>
        <v>3.4549999999999997E-3</v>
      </c>
      <c r="Y404" s="25"/>
      <c r="Z404" s="25"/>
      <c r="AA404" s="25"/>
      <c r="AB404" s="25">
        <v>2.5400000000000002E-3</v>
      </c>
      <c r="AC404" s="25">
        <f t="shared" si="101"/>
        <v>1.3450000000000001E-3</v>
      </c>
    </row>
    <row r="405" spans="1:29" s="15" customFormat="1">
      <c r="A405" s="18">
        <v>653</v>
      </c>
      <c r="B405" s="25">
        <v>-1.6000000000000001E-4</v>
      </c>
      <c r="C405" s="25">
        <v>1.98E-3</v>
      </c>
      <c r="D405" s="25">
        <f t="shared" si="96"/>
        <v>8.5500000000000007E-4</v>
      </c>
      <c r="E405" s="25"/>
      <c r="F405" s="25"/>
      <c r="G405" s="25"/>
      <c r="H405" s="25">
        <v>2.63E-3</v>
      </c>
      <c r="I405" s="25">
        <f t="shared" si="97"/>
        <v>1.505E-3</v>
      </c>
      <c r="J405" s="25"/>
      <c r="K405" s="25"/>
      <c r="L405" s="25"/>
      <c r="M405" s="25">
        <v>3.65E-3</v>
      </c>
      <c r="N405" s="25">
        <f t="shared" si="98"/>
        <v>2.5250000000000003E-3</v>
      </c>
      <c r="O405" s="25"/>
      <c r="P405" s="25"/>
      <c r="Q405" s="25"/>
      <c r="R405" s="25">
        <v>3.31E-3</v>
      </c>
      <c r="S405" s="25">
        <f t="shared" si="99"/>
        <v>2.1850000000000003E-3</v>
      </c>
      <c r="T405" s="25"/>
      <c r="U405" s="25"/>
      <c r="V405" s="25"/>
      <c r="W405" s="25">
        <v>4.8399999999999997E-3</v>
      </c>
      <c r="X405" s="25">
        <f t="shared" si="100"/>
        <v>3.7149999999999996E-3</v>
      </c>
      <c r="Y405" s="25"/>
      <c r="Z405" s="25"/>
      <c r="AA405" s="25"/>
      <c r="AB405" s="25">
        <v>2.4099999999999998E-3</v>
      </c>
      <c r="AC405" s="25">
        <f t="shared" si="101"/>
        <v>1.1249999999999999E-3</v>
      </c>
    </row>
    <row r="406" spans="1:29" s="15" customFormat="1">
      <c r="A406" s="18">
        <v>654</v>
      </c>
      <c r="B406" s="25">
        <v>1.3999999999999999E-4</v>
      </c>
      <c r="C406" s="25">
        <v>2.0899999999999998E-3</v>
      </c>
      <c r="D406" s="25">
        <f t="shared" si="96"/>
        <v>6.8499999999999985E-4</v>
      </c>
      <c r="E406" s="25"/>
      <c r="F406" s="25"/>
      <c r="G406" s="25"/>
      <c r="H406" s="25">
        <v>2.65E-3</v>
      </c>
      <c r="I406" s="25">
        <f t="shared" si="97"/>
        <v>1.245E-3</v>
      </c>
      <c r="J406" s="25"/>
      <c r="K406" s="25"/>
      <c r="L406" s="25"/>
      <c r="M406" s="25">
        <v>3.6600000000000001E-3</v>
      </c>
      <c r="N406" s="25">
        <f t="shared" si="98"/>
        <v>2.2550000000000001E-3</v>
      </c>
      <c r="O406" s="25"/>
      <c r="P406" s="25"/>
      <c r="Q406" s="25"/>
      <c r="R406" s="25">
        <v>3.2200000000000002E-3</v>
      </c>
      <c r="S406" s="25">
        <f t="shared" si="99"/>
        <v>1.8150000000000002E-3</v>
      </c>
      <c r="T406" s="25"/>
      <c r="U406" s="25"/>
      <c r="V406" s="25"/>
      <c r="W406" s="25">
        <v>4.7099999999999998E-3</v>
      </c>
      <c r="X406" s="25">
        <f t="shared" si="100"/>
        <v>3.3049999999999998E-3</v>
      </c>
      <c r="Y406" s="25"/>
      <c r="Z406" s="25"/>
      <c r="AA406" s="25"/>
      <c r="AB406" s="25">
        <v>2.6700000000000001E-3</v>
      </c>
      <c r="AC406" s="25">
        <f t="shared" si="101"/>
        <v>1.405E-3</v>
      </c>
    </row>
    <row r="407" spans="1:29" s="15" customFormat="1">
      <c r="A407" s="18">
        <v>655</v>
      </c>
      <c r="B407" s="25">
        <v>-5.0000000000000002E-5</v>
      </c>
      <c r="C407" s="25">
        <v>2.0100000000000001E-3</v>
      </c>
      <c r="D407" s="25">
        <f t="shared" si="96"/>
        <v>7.7500000000000008E-4</v>
      </c>
      <c r="E407" s="25"/>
      <c r="F407" s="25"/>
      <c r="G407" s="25"/>
      <c r="H407" s="25">
        <v>2.63E-3</v>
      </c>
      <c r="I407" s="25">
        <f t="shared" si="97"/>
        <v>1.395E-3</v>
      </c>
      <c r="J407" s="25"/>
      <c r="K407" s="25"/>
      <c r="L407" s="25"/>
      <c r="M407" s="25">
        <v>3.5200000000000001E-3</v>
      </c>
      <c r="N407" s="25">
        <f t="shared" si="98"/>
        <v>2.2850000000000001E-3</v>
      </c>
      <c r="O407" s="25"/>
      <c r="P407" s="25"/>
      <c r="Q407" s="25"/>
      <c r="R407" s="25">
        <v>3.2399999999999998E-3</v>
      </c>
      <c r="S407" s="25">
        <f t="shared" si="99"/>
        <v>2.0049999999999998E-3</v>
      </c>
      <c r="T407" s="25"/>
      <c r="U407" s="25"/>
      <c r="V407" s="25"/>
      <c r="W407" s="25">
        <v>4.7400000000000003E-3</v>
      </c>
      <c r="X407" s="25">
        <f t="shared" si="100"/>
        <v>3.5050000000000003E-3</v>
      </c>
      <c r="Y407" s="25"/>
      <c r="Z407" s="25"/>
      <c r="AA407" s="25"/>
      <c r="AB407" s="25">
        <v>2.5200000000000001E-3</v>
      </c>
      <c r="AC407" s="25">
        <f t="shared" si="101"/>
        <v>1.235E-3</v>
      </c>
    </row>
    <row r="408" spans="1:29" s="15" customFormat="1">
      <c r="A408" s="18">
        <v>656</v>
      </c>
      <c r="B408" s="25">
        <v>1.6000000000000001E-4</v>
      </c>
      <c r="C408" s="25">
        <v>2.0500000000000002E-3</v>
      </c>
      <c r="D408" s="25">
        <f t="shared" si="96"/>
        <v>6.6000000000000021E-4</v>
      </c>
      <c r="E408" s="25"/>
      <c r="F408" s="25"/>
      <c r="G408" s="25"/>
      <c r="H408" s="25">
        <v>2.49E-3</v>
      </c>
      <c r="I408" s="25">
        <f t="shared" si="97"/>
        <v>1.1000000000000001E-3</v>
      </c>
      <c r="J408" s="25"/>
      <c r="K408" s="25"/>
      <c r="L408" s="25"/>
      <c r="M408" s="25">
        <v>3.5100000000000001E-3</v>
      </c>
      <c r="N408" s="25">
        <f t="shared" si="98"/>
        <v>2.1200000000000004E-3</v>
      </c>
      <c r="O408" s="25"/>
      <c r="P408" s="25"/>
      <c r="Q408" s="25"/>
      <c r="R408" s="25">
        <v>3.14E-3</v>
      </c>
      <c r="S408" s="25">
        <f t="shared" si="99"/>
        <v>1.75E-3</v>
      </c>
      <c r="T408" s="25"/>
      <c r="U408" s="25"/>
      <c r="V408" s="25"/>
      <c r="W408" s="25">
        <v>4.7299999999999998E-3</v>
      </c>
      <c r="X408" s="25">
        <f t="shared" si="100"/>
        <v>3.3400000000000001E-3</v>
      </c>
      <c r="Y408" s="25"/>
      <c r="Z408" s="25"/>
      <c r="AA408" s="25"/>
      <c r="AB408" s="25">
        <v>2.6199999999999999E-3</v>
      </c>
      <c r="AC408" s="25">
        <f t="shared" si="101"/>
        <v>1.39E-3</v>
      </c>
    </row>
    <row r="409" spans="1:29" s="15" customFormat="1">
      <c r="A409" s="18">
        <v>657</v>
      </c>
      <c r="B409" s="25">
        <v>-2.0000000000000001E-4</v>
      </c>
      <c r="C409" s="25">
        <v>1.9599999999999999E-3</v>
      </c>
      <c r="D409" s="25">
        <f t="shared" si="96"/>
        <v>8.7999999999999992E-4</v>
      </c>
      <c r="E409" s="25"/>
      <c r="F409" s="25"/>
      <c r="G409" s="25"/>
      <c r="H409" s="25">
        <v>2.6099999999999999E-3</v>
      </c>
      <c r="I409" s="25">
        <f t="shared" si="97"/>
        <v>1.5299999999999999E-3</v>
      </c>
      <c r="J409" s="25"/>
      <c r="K409" s="25"/>
      <c r="L409" s="25"/>
      <c r="M409" s="25">
        <v>3.5799999999999998E-3</v>
      </c>
      <c r="N409" s="25">
        <f t="shared" si="98"/>
        <v>2.4999999999999996E-3</v>
      </c>
      <c r="O409" s="25"/>
      <c r="P409" s="25"/>
      <c r="Q409" s="25"/>
      <c r="R409" s="25">
        <v>3.2100000000000002E-3</v>
      </c>
      <c r="S409" s="25">
        <f t="shared" si="99"/>
        <v>2.1299999999999999E-3</v>
      </c>
      <c r="T409" s="25"/>
      <c r="U409" s="25"/>
      <c r="V409" s="25"/>
      <c r="W409" s="25">
        <v>4.7299999999999998E-3</v>
      </c>
      <c r="X409" s="25">
        <f t="shared" si="100"/>
        <v>3.6499999999999996E-3</v>
      </c>
      <c r="Y409" s="25"/>
      <c r="Z409" s="25"/>
      <c r="AA409" s="25"/>
      <c r="AB409" s="25">
        <v>2.3600000000000001E-3</v>
      </c>
      <c r="AC409" s="25">
        <f t="shared" si="101"/>
        <v>1.08E-3</v>
      </c>
    </row>
    <row r="410" spans="1:29" s="15" customFormat="1">
      <c r="A410" s="18">
        <v>658</v>
      </c>
      <c r="B410" s="25">
        <v>1.4999999999999999E-4</v>
      </c>
      <c r="C410" s="25">
        <v>2.1299999999999999E-3</v>
      </c>
      <c r="D410" s="25">
        <f t="shared" si="96"/>
        <v>7.2999999999999996E-4</v>
      </c>
      <c r="E410" s="25"/>
      <c r="F410" s="25"/>
      <c r="G410" s="25"/>
      <c r="H410" s="25">
        <v>2.5999999999999999E-3</v>
      </c>
      <c r="I410" s="25">
        <f t="shared" si="97"/>
        <v>1.1999999999999999E-3</v>
      </c>
      <c r="J410" s="25"/>
      <c r="K410" s="25"/>
      <c r="L410" s="25"/>
      <c r="M410" s="25">
        <v>3.6700000000000001E-3</v>
      </c>
      <c r="N410" s="25">
        <f t="shared" si="98"/>
        <v>2.2700000000000003E-3</v>
      </c>
      <c r="O410" s="25"/>
      <c r="P410" s="25"/>
      <c r="Q410" s="25"/>
      <c r="R410" s="25">
        <v>3.2499999999999999E-3</v>
      </c>
      <c r="S410" s="25">
        <f t="shared" si="99"/>
        <v>1.8499999999999999E-3</v>
      </c>
      <c r="T410" s="25"/>
      <c r="U410" s="25"/>
      <c r="V410" s="25"/>
      <c r="W410" s="25">
        <v>4.6899999999999997E-3</v>
      </c>
      <c r="X410" s="25">
        <f t="shared" si="100"/>
        <v>3.2899999999999995E-3</v>
      </c>
      <c r="Y410" s="25"/>
      <c r="Z410" s="25"/>
      <c r="AA410" s="25"/>
      <c r="AB410" s="25">
        <v>2.65E-3</v>
      </c>
      <c r="AC410" s="25">
        <f t="shared" si="101"/>
        <v>1.4E-3</v>
      </c>
    </row>
    <row r="411" spans="1:29" s="15" customFormat="1">
      <c r="A411" s="18">
        <v>659</v>
      </c>
      <c r="B411" s="25">
        <v>-1.6000000000000001E-4</v>
      </c>
      <c r="C411" s="25">
        <v>1.9499999999999999E-3</v>
      </c>
      <c r="D411" s="25">
        <f t="shared" si="96"/>
        <v>8.1499999999999997E-4</v>
      </c>
      <c r="E411" s="25"/>
      <c r="F411" s="25"/>
      <c r="G411" s="25"/>
      <c r="H411" s="25">
        <v>2.5699999999999998E-3</v>
      </c>
      <c r="I411" s="25">
        <f t="shared" si="97"/>
        <v>1.4349999999999999E-3</v>
      </c>
      <c r="J411" s="25"/>
      <c r="K411" s="25"/>
      <c r="L411" s="25"/>
      <c r="M411" s="25">
        <v>3.5799999999999998E-3</v>
      </c>
      <c r="N411" s="25">
        <f t="shared" si="98"/>
        <v>2.4450000000000001E-3</v>
      </c>
      <c r="O411" s="25"/>
      <c r="P411" s="25"/>
      <c r="Q411" s="25"/>
      <c r="R411" s="25">
        <v>3.2599999999999999E-3</v>
      </c>
      <c r="S411" s="25">
        <f t="shared" si="99"/>
        <v>2.1250000000000002E-3</v>
      </c>
      <c r="T411" s="25"/>
      <c r="U411" s="25"/>
      <c r="V411" s="25"/>
      <c r="W411" s="25">
        <v>4.7400000000000003E-3</v>
      </c>
      <c r="X411" s="25">
        <f t="shared" si="100"/>
        <v>3.6050000000000006E-3</v>
      </c>
      <c r="Y411" s="25"/>
      <c r="Z411" s="25"/>
      <c r="AA411" s="25"/>
      <c r="AB411" s="25">
        <v>2.4299999999999999E-3</v>
      </c>
      <c r="AC411" s="25">
        <f t="shared" si="101"/>
        <v>1.1349999999999999E-3</v>
      </c>
    </row>
    <row r="412" spans="1:29" s="15" customFormat="1">
      <c r="A412" s="18">
        <v>660</v>
      </c>
      <c r="B412" s="25">
        <v>1.0000000000000001E-5</v>
      </c>
      <c r="C412" s="25">
        <v>1.9400000000000001E-3</v>
      </c>
      <c r="D412" s="25">
        <f t="shared" si="96"/>
        <v>5.9000000000000003E-4</v>
      </c>
      <c r="E412" s="25"/>
      <c r="F412" s="25"/>
      <c r="G412" s="25"/>
      <c r="H412" s="25">
        <v>2.3999999999999998E-3</v>
      </c>
      <c r="I412" s="25">
        <f t="shared" si="97"/>
        <v>1.0499999999999997E-3</v>
      </c>
      <c r="J412" s="25"/>
      <c r="K412" s="25"/>
      <c r="L412" s="25"/>
      <c r="M412" s="25">
        <v>3.5100000000000001E-3</v>
      </c>
      <c r="N412" s="25">
        <f t="shared" si="98"/>
        <v>2.16E-3</v>
      </c>
      <c r="O412" s="25"/>
      <c r="P412" s="25"/>
      <c r="Q412" s="25"/>
      <c r="R412" s="25">
        <v>3.16E-3</v>
      </c>
      <c r="S412" s="25">
        <f t="shared" si="99"/>
        <v>1.81E-3</v>
      </c>
      <c r="T412" s="25"/>
      <c r="U412" s="25"/>
      <c r="V412" s="25"/>
      <c r="W412" s="25">
        <v>4.62E-3</v>
      </c>
      <c r="X412" s="25">
        <f t="shared" si="100"/>
        <v>3.2699999999999999E-3</v>
      </c>
      <c r="Y412" s="25"/>
      <c r="Z412" s="25"/>
      <c r="AA412" s="25"/>
      <c r="AB412" s="25">
        <v>2.6900000000000001E-3</v>
      </c>
      <c r="AC412" s="25">
        <f t="shared" si="101"/>
        <v>1.3500000000000001E-3</v>
      </c>
    </row>
    <row r="413" spans="1:29" s="15" customFormat="1">
      <c r="A413" s="18">
        <v>661</v>
      </c>
      <c r="B413" s="25">
        <v>-8.0000000000000007E-5</v>
      </c>
      <c r="C413" s="25">
        <v>1.9E-3</v>
      </c>
      <c r="D413" s="25">
        <f t="shared" si="96"/>
        <v>6.2500000000000012E-4</v>
      </c>
      <c r="E413" s="25"/>
      <c r="F413" s="25"/>
      <c r="G413" s="25"/>
      <c r="H413" s="25">
        <v>2.5200000000000001E-3</v>
      </c>
      <c r="I413" s="25">
        <f t="shared" si="97"/>
        <v>1.2450000000000002E-3</v>
      </c>
      <c r="J413" s="25"/>
      <c r="K413" s="25"/>
      <c r="L413" s="25"/>
      <c r="M413" s="25">
        <v>3.47E-3</v>
      </c>
      <c r="N413" s="25">
        <f t="shared" si="98"/>
        <v>2.1949999999999999E-3</v>
      </c>
      <c r="O413" s="25"/>
      <c r="P413" s="25"/>
      <c r="Q413" s="25"/>
      <c r="R413" s="25">
        <v>3.15E-3</v>
      </c>
      <c r="S413" s="25">
        <f t="shared" si="99"/>
        <v>1.8750000000000001E-3</v>
      </c>
      <c r="T413" s="25"/>
      <c r="U413" s="25"/>
      <c r="V413" s="25"/>
      <c r="W413" s="25">
        <v>4.5799999999999999E-3</v>
      </c>
      <c r="X413" s="25">
        <f t="shared" si="100"/>
        <v>3.3049999999999998E-3</v>
      </c>
      <c r="Y413" s="25"/>
      <c r="Z413" s="25"/>
      <c r="AA413" s="25"/>
      <c r="AB413" s="25">
        <v>2.63E-3</v>
      </c>
      <c r="AC413" s="25">
        <f t="shared" si="101"/>
        <v>1.2749999999999999E-3</v>
      </c>
    </row>
    <row r="414" spans="1:29" s="15" customFormat="1">
      <c r="A414" s="18">
        <v>662</v>
      </c>
      <c r="B414" s="25">
        <v>1.8000000000000001E-4</v>
      </c>
      <c r="C414" s="25">
        <v>2.0600000000000002E-3</v>
      </c>
      <c r="D414" s="25">
        <f t="shared" si="96"/>
        <v>5.6500000000000018E-4</v>
      </c>
      <c r="E414" s="25"/>
      <c r="F414" s="25"/>
      <c r="G414" s="25"/>
      <c r="H414" s="25">
        <v>2.5300000000000001E-3</v>
      </c>
      <c r="I414" s="25">
        <f t="shared" si="97"/>
        <v>1.0350000000000001E-3</v>
      </c>
      <c r="J414" s="25"/>
      <c r="K414" s="25"/>
      <c r="L414" s="25"/>
      <c r="M414" s="25">
        <v>3.5400000000000002E-3</v>
      </c>
      <c r="N414" s="25">
        <f t="shared" si="98"/>
        <v>2.0449999999999999E-3</v>
      </c>
      <c r="O414" s="25"/>
      <c r="P414" s="25"/>
      <c r="Q414" s="25"/>
      <c r="R414" s="25">
        <v>3.0699999999999998E-3</v>
      </c>
      <c r="S414" s="25">
        <f t="shared" si="99"/>
        <v>1.5749999999999998E-3</v>
      </c>
      <c r="T414" s="25"/>
      <c r="U414" s="25"/>
      <c r="V414" s="25"/>
      <c r="W414" s="25">
        <v>4.7000000000000002E-3</v>
      </c>
      <c r="X414" s="25">
        <f t="shared" si="100"/>
        <v>3.2050000000000004E-3</v>
      </c>
      <c r="Y414" s="25"/>
      <c r="Z414" s="25"/>
      <c r="AA414" s="25"/>
      <c r="AB414" s="25">
        <v>2.81E-3</v>
      </c>
      <c r="AC414" s="25">
        <f t="shared" si="101"/>
        <v>1.495E-3</v>
      </c>
    </row>
    <row r="415" spans="1:29" s="15" customFormat="1">
      <c r="A415" s="18">
        <v>663</v>
      </c>
      <c r="B415" s="25">
        <v>-1.2E-4</v>
      </c>
      <c r="C415" s="25">
        <v>1.97E-3</v>
      </c>
      <c r="D415" s="25">
        <f t="shared" si="96"/>
        <v>7.499999999999998E-4</v>
      </c>
      <c r="E415" s="25"/>
      <c r="F415" s="25"/>
      <c r="G415" s="25"/>
      <c r="H415" s="25">
        <v>2.5500000000000002E-3</v>
      </c>
      <c r="I415" s="25">
        <f t="shared" si="97"/>
        <v>1.33E-3</v>
      </c>
      <c r="J415" s="25"/>
      <c r="K415" s="25"/>
      <c r="L415" s="25"/>
      <c r="M415" s="25">
        <v>3.5400000000000002E-3</v>
      </c>
      <c r="N415" s="25">
        <f t="shared" si="98"/>
        <v>2.32E-3</v>
      </c>
      <c r="O415" s="25"/>
      <c r="P415" s="25"/>
      <c r="Q415" s="25"/>
      <c r="R415" s="25">
        <v>3.1900000000000001E-3</v>
      </c>
      <c r="S415" s="25">
        <f t="shared" si="99"/>
        <v>1.97E-3</v>
      </c>
      <c r="T415" s="25"/>
      <c r="U415" s="25"/>
      <c r="V415" s="25"/>
      <c r="W415" s="25">
        <v>4.6299999999999996E-3</v>
      </c>
      <c r="X415" s="25">
        <f t="shared" si="100"/>
        <v>3.4099999999999994E-3</v>
      </c>
      <c r="Y415" s="25"/>
      <c r="Z415" s="25"/>
      <c r="AA415" s="25"/>
      <c r="AB415" s="25">
        <v>2.5600000000000002E-3</v>
      </c>
      <c r="AC415" s="25">
        <f t="shared" si="101"/>
        <v>1.2200000000000002E-3</v>
      </c>
    </row>
    <row r="416" spans="1:29" s="15" customFormat="1">
      <c r="A416" s="18">
        <v>664</v>
      </c>
      <c r="B416" s="25">
        <v>1.1E-4</v>
      </c>
      <c r="C416" s="25">
        <v>2.0600000000000002E-3</v>
      </c>
      <c r="D416" s="25">
        <f t="shared" si="96"/>
        <v>6.2000000000000033E-4</v>
      </c>
      <c r="E416" s="25"/>
      <c r="F416" s="25"/>
      <c r="G416" s="25"/>
      <c r="H416" s="25">
        <v>2.5400000000000002E-3</v>
      </c>
      <c r="I416" s="25">
        <f t="shared" si="97"/>
        <v>1.1000000000000003E-3</v>
      </c>
      <c r="J416" s="25"/>
      <c r="K416" s="25"/>
      <c r="L416" s="25"/>
      <c r="M416" s="25">
        <v>3.5500000000000002E-3</v>
      </c>
      <c r="N416" s="25">
        <f t="shared" si="98"/>
        <v>2.1100000000000003E-3</v>
      </c>
      <c r="O416" s="25"/>
      <c r="P416" s="25"/>
      <c r="Q416" s="25"/>
      <c r="R416" s="25">
        <v>3.1700000000000001E-3</v>
      </c>
      <c r="S416" s="25">
        <f t="shared" si="99"/>
        <v>1.7300000000000002E-3</v>
      </c>
      <c r="T416" s="25"/>
      <c r="U416" s="25"/>
      <c r="V416" s="25"/>
      <c r="W416" s="25">
        <v>4.6800000000000001E-3</v>
      </c>
      <c r="X416" s="25">
        <f t="shared" si="100"/>
        <v>3.2400000000000003E-3</v>
      </c>
      <c r="Y416" s="25"/>
      <c r="Z416" s="25"/>
      <c r="AA416" s="25"/>
      <c r="AB416" s="25">
        <v>2.7699999999999999E-3</v>
      </c>
      <c r="AC416" s="25">
        <f t="shared" si="101"/>
        <v>1.4399999999999999E-3</v>
      </c>
    </row>
    <row r="417" spans="1:29" s="15" customFormat="1">
      <c r="A417" s="18">
        <v>665</v>
      </c>
      <c r="B417" s="25">
        <v>-1E-4</v>
      </c>
      <c r="C417" s="25">
        <v>1.9400000000000001E-3</v>
      </c>
      <c r="D417" s="25">
        <f t="shared" si="96"/>
        <v>7.000000000000001E-4</v>
      </c>
      <c r="E417" s="25"/>
      <c r="F417" s="25"/>
      <c r="G417" s="25"/>
      <c r="H417" s="25">
        <v>2.5699999999999998E-3</v>
      </c>
      <c r="I417" s="25">
        <f t="shared" si="97"/>
        <v>1.3299999999999998E-3</v>
      </c>
      <c r="J417" s="25"/>
      <c r="K417" s="25"/>
      <c r="L417" s="25"/>
      <c r="M417" s="25">
        <v>3.47E-3</v>
      </c>
      <c r="N417" s="25">
        <f t="shared" si="98"/>
        <v>2.2300000000000002E-3</v>
      </c>
      <c r="O417" s="25"/>
      <c r="P417" s="25"/>
      <c r="Q417" s="25"/>
      <c r="R417" s="25">
        <v>3.1700000000000001E-3</v>
      </c>
      <c r="S417" s="25">
        <f t="shared" si="99"/>
        <v>1.9300000000000001E-3</v>
      </c>
      <c r="T417" s="25"/>
      <c r="U417" s="25"/>
      <c r="V417" s="25"/>
      <c r="W417" s="25">
        <v>4.5500000000000002E-3</v>
      </c>
      <c r="X417" s="25">
        <f t="shared" si="100"/>
        <v>3.3100000000000004E-3</v>
      </c>
      <c r="Y417" s="25"/>
      <c r="Z417" s="25"/>
      <c r="AA417" s="25"/>
      <c r="AB417" s="25">
        <v>2.5799999999999998E-3</v>
      </c>
      <c r="AC417" s="25">
        <f t="shared" si="101"/>
        <v>1.24E-3</v>
      </c>
    </row>
    <row r="418" spans="1:29" s="15" customFormat="1">
      <c r="A418" s="18">
        <v>666</v>
      </c>
      <c r="B418" s="25">
        <v>1.0000000000000001E-5</v>
      </c>
      <c r="C418" s="25">
        <v>1.8799999999999999E-3</v>
      </c>
      <c r="D418" s="25">
        <f t="shared" si="96"/>
        <v>5.3499999999999989E-4</v>
      </c>
      <c r="E418" s="25"/>
      <c r="F418" s="25"/>
      <c r="G418" s="25"/>
      <c r="H418" s="25">
        <v>2.3400000000000001E-3</v>
      </c>
      <c r="I418" s="25">
        <f t="shared" si="97"/>
        <v>9.9500000000000001E-4</v>
      </c>
      <c r="J418" s="25"/>
      <c r="K418" s="25"/>
      <c r="L418" s="25"/>
      <c r="M418" s="25">
        <v>3.3300000000000001E-3</v>
      </c>
      <c r="N418" s="25">
        <f t="shared" si="98"/>
        <v>1.9849999999999998E-3</v>
      </c>
      <c r="O418" s="25"/>
      <c r="P418" s="25"/>
      <c r="Q418" s="25"/>
      <c r="R418" s="25">
        <v>3.0100000000000001E-3</v>
      </c>
      <c r="S418" s="25">
        <f t="shared" si="99"/>
        <v>1.665E-3</v>
      </c>
      <c r="T418" s="25"/>
      <c r="U418" s="25"/>
      <c r="V418" s="25"/>
      <c r="W418" s="25">
        <v>4.5700000000000003E-3</v>
      </c>
      <c r="X418" s="25">
        <f t="shared" si="100"/>
        <v>3.2250000000000004E-3</v>
      </c>
      <c r="Y418" s="25"/>
      <c r="Z418" s="25"/>
      <c r="AA418" s="25"/>
      <c r="AB418" s="25">
        <v>2.6800000000000001E-3</v>
      </c>
      <c r="AC418" s="25">
        <f t="shared" si="101"/>
        <v>1.3450000000000001E-3</v>
      </c>
    </row>
    <row r="419" spans="1:29" s="15" customFormat="1">
      <c r="A419" s="18">
        <v>667</v>
      </c>
      <c r="B419" s="25">
        <v>5.2999999999999998E-4</v>
      </c>
      <c r="C419" s="25">
        <v>1.98E-3</v>
      </c>
      <c r="D419" s="25">
        <f t="shared" si="96"/>
        <v>2.5500000000000002E-4</v>
      </c>
      <c r="E419" s="25"/>
      <c r="F419" s="25"/>
      <c r="G419" s="25"/>
      <c r="H419" s="25">
        <v>2.47E-3</v>
      </c>
      <c r="I419" s="25">
        <f t="shared" si="97"/>
        <v>7.45E-4</v>
      </c>
      <c r="J419" s="25"/>
      <c r="K419" s="25"/>
      <c r="L419" s="25"/>
      <c r="M419" s="25">
        <v>3.65E-3</v>
      </c>
      <c r="N419" s="25">
        <f t="shared" si="98"/>
        <v>1.9250000000000001E-3</v>
      </c>
      <c r="O419" s="25"/>
      <c r="P419" s="25"/>
      <c r="Q419" s="25"/>
      <c r="R419" s="25">
        <v>3.13E-3</v>
      </c>
      <c r="S419" s="25">
        <f t="shared" si="99"/>
        <v>1.405E-3</v>
      </c>
      <c r="T419" s="25"/>
      <c r="U419" s="25"/>
      <c r="V419" s="25"/>
      <c r="W419" s="25">
        <v>4.6600000000000001E-3</v>
      </c>
      <c r="X419" s="25">
        <f t="shared" si="100"/>
        <v>2.9350000000000001E-3</v>
      </c>
      <c r="Y419" s="25"/>
      <c r="Z419" s="25"/>
      <c r="AA419" s="25"/>
      <c r="AB419" s="25">
        <v>2.9199999999999999E-3</v>
      </c>
      <c r="AC419" s="25">
        <f t="shared" si="101"/>
        <v>1.725E-3</v>
      </c>
    </row>
    <row r="420" spans="1:29" s="15" customFormat="1">
      <c r="A420" s="18">
        <v>668</v>
      </c>
      <c r="B420" s="25">
        <v>-6.8999999999999997E-4</v>
      </c>
      <c r="C420" s="25">
        <v>2.0200000000000001E-3</v>
      </c>
      <c r="D420" s="25">
        <f t="shared" si="96"/>
        <v>1.4700000000000002E-3</v>
      </c>
      <c r="E420" s="25"/>
      <c r="F420" s="25"/>
      <c r="G420" s="25"/>
      <c r="H420" s="25">
        <v>2.2799999999999999E-3</v>
      </c>
      <c r="I420" s="25">
        <f t="shared" si="97"/>
        <v>1.73E-3</v>
      </c>
      <c r="J420" s="25"/>
      <c r="K420" s="25"/>
      <c r="L420" s="25"/>
      <c r="M420" s="25">
        <v>3.4399999999999999E-3</v>
      </c>
      <c r="N420" s="25">
        <f t="shared" si="98"/>
        <v>2.8900000000000002E-3</v>
      </c>
      <c r="O420" s="25"/>
      <c r="P420" s="25"/>
      <c r="Q420" s="25"/>
      <c r="R420" s="25">
        <v>3.0599999999999998E-3</v>
      </c>
      <c r="S420" s="25">
        <f t="shared" si="99"/>
        <v>2.5100000000000001E-3</v>
      </c>
      <c r="T420" s="25"/>
      <c r="U420" s="25"/>
      <c r="V420" s="25"/>
      <c r="W420" s="25">
        <v>4.6600000000000001E-3</v>
      </c>
      <c r="X420" s="25">
        <f t="shared" si="100"/>
        <v>4.1099999999999999E-3</v>
      </c>
      <c r="Y420" s="25"/>
      <c r="Z420" s="25"/>
      <c r="AA420" s="25"/>
      <c r="AB420" s="25">
        <v>1.7899999999999999E-3</v>
      </c>
      <c r="AC420" s="25">
        <f t="shared" si="101"/>
        <v>5.4999999999999992E-4</v>
      </c>
    </row>
    <row r="421" spans="1:29" s="15" customFormat="1">
      <c r="A421" s="18">
        <v>669</v>
      </c>
      <c r="B421" s="25">
        <v>6.6E-4</v>
      </c>
      <c r="C421" s="25">
        <v>2.16E-3</v>
      </c>
      <c r="D421" s="25">
        <f t="shared" si="96"/>
        <v>5.4999999999999927E-5</v>
      </c>
      <c r="E421" s="25"/>
      <c r="F421" s="25"/>
      <c r="G421" s="25"/>
      <c r="H421" s="25">
        <v>2.5899999999999999E-3</v>
      </c>
      <c r="I421" s="25">
        <f t="shared" si="97"/>
        <v>4.8499999999999975E-4</v>
      </c>
      <c r="J421" s="25"/>
      <c r="K421" s="25"/>
      <c r="L421" s="25"/>
      <c r="M421" s="25">
        <v>3.6600000000000001E-3</v>
      </c>
      <c r="N421" s="25">
        <f t="shared" si="98"/>
        <v>1.555E-3</v>
      </c>
      <c r="O421" s="25"/>
      <c r="P421" s="25"/>
      <c r="Q421" s="25"/>
      <c r="R421" s="25">
        <v>3.2299999999999998E-3</v>
      </c>
      <c r="S421" s="25">
        <f t="shared" si="99"/>
        <v>1.1249999999999997E-3</v>
      </c>
      <c r="T421" s="25"/>
      <c r="U421" s="25"/>
      <c r="V421" s="25"/>
      <c r="W421" s="25">
        <v>4.7800000000000004E-3</v>
      </c>
      <c r="X421" s="25">
        <f t="shared" si="100"/>
        <v>2.6750000000000003E-3</v>
      </c>
      <c r="Y421" s="25"/>
      <c r="Z421" s="25"/>
      <c r="AA421" s="25"/>
      <c r="AB421" s="25">
        <v>3.5500000000000002E-3</v>
      </c>
      <c r="AC421" s="25">
        <f t="shared" si="101"/>
        <v>2.1050000000000001E-3</v>
      </c>
    </row>
    <row r="422" spans="1:29" s="15" customFormat="1">
      <c r="A422" s="18">
        <v>670</v>
      </c>
      <c r="B422" s="25">
        <v>-1.0499999999999999E-3</v>
      </c>
      <c r="C422" s="25">
        <v>1.92E-3</v>
      </c>
      <c r="D422" s="25">
        <f t="shared" si="96"/>
        <v>1.665E-3</v>
      </c>
      <c r="E422" s="25"/>
      <c r="F422" s="25"/>
      <c r="G422" s="25"/>
      <c r="H422" s="25">
        <v>2.5600000000000002E-3</v>
      </c>
      <c r="I422" s="25">
        <f t="shared" si="97"/>
        <v>2.3050000000000002E-3</v>
      </c>
      <c r="J422" s="25"/>
      <c r="K422" s="25"/>
      <c r="L422" s="25"/>
      <c r="M422" s="25">
        <v>3.3899999999999998E-3</v>
      </c>
      <c r="N422" s="25">
        <f t="shared" si="98"/>
        <v>3.1349999999999998E-3</v>
      </c>
      <c r="O422" s="25"/>
      <c r="P422" s="25"/>
      <c r="Q422" s="25"/>
      <c r="R422" s="25">
        <v>3.0699999999999998E-3</v>
      </c>
      <c r="S422" s="25">
        <f t="shared" si="99"/>
        <v>2.8149999999999998E-3</v>
      </c>
      <c r="T422" s="25"/>
      <c r="U422" s="25"/>
      <c r="V422" s="25"/>
      <c r="W422" s="25">
        <v>4.6100000000000004E-3</v>
      </c>
      <c r="X422" s="25">
        <f t="shared" si="100"/>
        <v>4.3550000000000004E-3</v>
      </c>
      <c r="Y422" s="25"/>
      <c r="Z422" s="25"/>
      <c r="AA422" s="25"/>
      <c r="AB422" s="25">
        <v>1.56E-3</v>
      </c>
      <c r="AC422" s="25">
        <f t="shared" si="101"/>
        <v>2.5500000000000002E-4</v>
      </c>
    </row>
    <row r="423" spans="1:29" s="15" customFormat="1">
      <c r="A423" s="18">
        <v>671</v>
      </c>
      <c r="B423" s="25">
        <v>1.0300000000000001E-3</v>
      </c>
      <c r="C423" s="25">
        <v>2.1199999999999999E-3</v>
      </c>
      <c r="D423" s="25">
        <f t="shared" si="96"/>
        <v>-2.1500000000000035E-4</v>
      </c>
      <c r="E423" s="25"/>
      <c r="F423" s="25"/>
      <c r="G423" s="25"/>
      <c r="H423" s="25">
        <v>2.5699999999999998E-3</v>
      </c>
      <c r="I423" s="25">
        <f t="shared" si="97"/>
        <v>2.3499999999999953E-4</v>
      </c>
      <c r="J423" s="25"/>
      <c r="K423" s="25"/>
      <c r="L423" s="25"/>
      <c r="M423" s="25">
        <v>3.65E-3</v>
      </c>
      <c r="N423" s="25">
        <f t="shared" si="98"/>
        <v>1.3149999999999998E-3</v>
      </c>
      <c r="O423" s="25"/>
      <c r="P423" s="25"/>
      <c r="Q423" s="25"/>
      <c r="R423" s="25">
        <v>3.16E-3</v>
      </c>
      <c r="S423" s="25">
        <f t="shared" si="99"/>
        <v>8.2499999999999978E-4</v>
      </c>
      <c r="T423" s="25"/>
      <c r="U423" s="25"/>
      <c r="V423" s="25"/>
      <c r="W423" s="25">
        <v>4.6699999999999997E-3</v>
      </c>
      <c r="X423" s="25">
        <f t="shared" si="100"/>
        <v>2.3349999999999994E-3</v>
      </c>
      <c r="Y423" s="25"/>
      <c r="Z423" s="25"/>
      <c r="AA423" s="25"/>
      <c r="AB423" s="25">
        <v>3.64E-3</v>
      </c>
      <c r="AC423" s="25">
        <f t="shared" si="101"/>
        <v>2.3350000000000003E-3</v>
      </c>
    </row>
    <row r="424" spans="1:29" s="15" customFormat="1">
      <c r="A424" s="18">
        <v>672</v>
      </c>
      <c r="B424" s="25">
        <v>-1.23E-3</v>
      </c>
      <c r="C424" s="25">
        <v>2E-3</v>
      </c>
      <c r="D424" s="25">
        <f t="shared" si="96"/>
        <v>1.7850000000000001E-3</v>
      </c>
      <c r="E424" s="25"/>
      <c r="F424" s="25"/>
      <c r="G424" s="25"/>
      <c r="H424" s="25">
        <v>2.2499999999999998E-3</v>
      </c>
      <c r="I424" s="25">
        <f t="shared" si="97"/>
        <v>2.0349999999999999E-3</v>
      </c>
      <c r="J424" s="25"/>
      <c r="K424" s="25"/>
      <c r="L424" s="25"/>
      <c r="M424" s="25">
        <v>3.3700000000000002E-3</v>
      </c>
      <c r="N424" s="25">
        <f t="shared" si="98"/>
        <v>3.1550000000000003E-3</v>
      </c>
      <c r="O424" s="25"/>
      <c r="P424" s="25"/>
      <c r="Q424" s="25"/>
      <c r="R424" s="25">
        <v>2.98E-3</v>
      </c>
      <c r="S424" s="25">
        <f t="shared" si="99"/>
        <v>2.7650000000000001E-3</v>
      </c>
      <c r="T424" s="25"/>
      <c r="U424" s="25"/>
      <c r="V424" s="25"/>
      <c r="W424" s="25">
        <v>4.5399999999999998E-3</v>
      </c>
      <c r="X424" s="25">
        <f t="shared" si="100"/>
        <v>4.3249999999999999E-3</v>
      </c>
      <c r="Y424" s="25"/>
      <c r="Z424" s="25"/>
      <c r="AA424" s="25"/>
      <c r="AB424" s="25">
        <v>1.66E-3</v>
      </c>
      <c r="AC424" s="25">
        <f t="shared" si="101"/>
        <v>2.1500000000000002E-4</v>
      </c>
    </row>
    <row r="425" spans="1:29" s="15" customFormat="1">
      <c r="A425" s="18">
        <v>673</v>
      </c>
      <c r="B425" s="25">
        <v>1.9000000000000001E-4</v>
      </c>
      <c r="C425" s="25">
        <v>2.0500000000000002E-3</v>
      </c>
      <c r="D425" s="25">
        <f t="shared" si="96"/>
        <v>5.350000000000001E-4</v>
      </c>
      <c r="E425" s="25"/>
      <c r="F425" s="25"/>
      <c r="G425" s="25"/>
      <c r="H425" s="25">
        <v>2.5600000000000002E-3</v>
      </c>
      <c r="I425" s="25">
        <f t="shared" si="97"/>
        <v>1.0450000000000001E-3</v>
      </c>
      <c r="J425" s="25"/>
      <c r="K425" s="25"/>
      <c r="L425" s="25"/>
      <c r="M425" s="25">
        <v>3.7200000000000002E-3</v>
      </c>
      <c r="N425" s="25">
        <f t="shared" si="98"/>
        <v>2.2050000000000004E-3</v>
      </c>
      <c r="O425" s="25"/>
      <c r="P425" s="25"/>
      <c r="Q425" s="25"/>
      <c r="R425" s="25">
        <v>3.2499999999999999E-3</v>
      </c>
      <c r="S425" s="25">
        <f t="shared" si="99"/>
        <v>1.7349999999999998E-3</v>
      </c>
      <c r="T425" s="25"/>
      <c r="U425" s="25"/>
      <c r="V425" s="25"/>
      <c r="W425" s="25">
        <v>4.6499999999999996E-3</v>
      </c>
      <c r="X425" s="25">
        <f t="shared" si="100"/>
        <v>3.1349999999999998E-3</v>
      </c>
      <c r="Y425" s="25"/>
      <c r="Z425" s="25"/>
      <c r="AA425" s="25"/>
      <c r="AB425" s="25">
        <v>2.8400000000000001E-3</v>
      </c>
      <c r="AC425" s="25">
        <f t="shared" si="101"/>
        <v>1.5150000000000001E-3</v>
      </c>
    </row>
    <row r="426" spans="1:29" s="15" customFormat="1">
      <c r="A426" s="18">
        <v>674</v>
      </c>
      <c r="B426" s="25">
        <v>-5.2999999999999998E-4</v>
      </c>
      <c r="C426" s="25">
        <v>1.9400000000000001E-3</v>
      </c>
      <c r="D426" s="25">
        <f t="shared" si="96"/>
        <v>1.1500000000000002E-3</v>
      </c>
      <c r="E426" s="25"/>
      <c r="F426" s="25"/>
      <c r="G426" s="25"/>
      <c r="H426" s="25">
        <v>2.4199999999999998E-3</v>
      </c>
      <c r="I426" s="25">
        <f t="shared" si="97"/>
        <v>1.6299999999999999E-3</v>
      </c>
      <c r="J426" s="25"/>
      <c r="K426" s="25"/>
      <c r="L426" s="25"/>
      <c r="M426" s="25">
        <v>3.48E-3</v>
      </c>
      <c r="N426" s="25">
        <f t="shared" si="98"/>
        <v>2.6900000000000001E-3</v>
      </c>
      <c r="O426" s="25"/>
      <c r="P426" s="25"/>
      <c r="Q426" s="25"/>
      <c r="R426" s="25">
        <v>2.98E-3</v>
      </c>
      <c r="S426" s="25">
        <f t="shared" si="99"/>
        <v>2.1900000000000001E-3</v>
      </c>
      <c r="T426" s="25"/>
      <c r="U426" s="25"/>
      <c r="V426" s="25"/>
      <c r="W426" s="25">
        <v>4.7499999999999999E-3</v>
      </c>
      <c r="X426" s="25">
        <f t="shared" si="100"/>
        <v>3.96E-3</v>
      </c>
      <c r="Y426" s="25"/>
      <c r="Z426" s="25"/>
      <c r="AA426" s="25"/>
      <c r="AB426" s="25">
        <v>2.1099999999999999E-3</v>
      </c>
      <c r="AC426" s="25">
        <f t="shared" si="101"/>
        <v>7.899999999999999E-4</v>
      </c>
    </row>
    <row r="427" spans="1:29" s="15" customFormat="1">
      <c r="A427" s="18">
        <v>675</v>
      </c>
      <c r="B427" s="25">
        <v>1.0000000000000001E-5</v>
      </c>
      <c r="C427" s="25">
        <v>2.0300000000000001E-3</v>
      </c>
      <c r="D427" s="25">
        <f t="shared" si="96"/>
        <v>6.150000000000001E-4</v>
      </c>
      <c r="E427" s="25"/>
      <c r="F427" s="25"/>
      <c r="G427" s="25"/>
      <c r="H427" s="25">
        <v>2.4099999999999998E-3</v>
      </c>
      <c r="I427" s="25">
        <f t="shared" si="97"/>
        <v>9.9499999999999979E-4</v>
      </c>
      <c r="J427" s="25"/>
      <c r="K427" s="25"/>
      <c r="L427" s="25"/>
      <c r="M427" s="25">
        <v>3.5100000000000001E-3</v>
      </c>
      <c r="N427" s="25">
        <f t="shared" si="98"/>
        <v>2.0950000000000001E-3</v>
      </c>
      <c r="O427" s="25"/>
      <c r="P427" s="25"/>
      <c r="Q427" s="25"/>
      <c r="R427" s="25">
        <v>3.16E-3</v>
      </c>
      <c r="S427" s="25">
        <f t="shared" si="99"/>
        <v>1.745E-3</v>
      </c>
      <c r="T427" s="25"/>
      <c r="U427" s="25"/>
      <c r="V427" s="25"/>
      <c r="W427" s="25">
        <v>4.5599999999999998E-3</v>
      </c>
      <c r="X427" s="25">
        <f t="shared" si="100"/>
        <v>3.1449999999999998E-3</v>
      </c>
      <c r="Y427" s="25"/>
      <c r="Z427" s="25"/>
      <c r="AA427" s="25"/>
      <c r="AB427" s="25">
        <v>2.82E-3</v>
      </c>
      <c r="AC427" s="25">
        <f t="shared" si="101"/>
        <v>1.415E-3</v>
      </c>
    </row>
    <row r="428" spans="1:29" s="15" customFormat="1">
      <c r="A428" s="18">
        <v>676</v>
      </c>
      <c r="B428" s="25">
        <v>-2.3000000000000001E-4</v>
      </c>
      <c r="C428" s="25">
        <v>2E-3</v>
      </c>
      <c r="D428" s="25">
        <f t="shared" si="96"/>
        <v>9.2500000000000004E-4</v>
      </c>
      <c r="E428" s="25"/>
      <c r="F428" s="25"/>
      <c r="G428" s="25"/>
      <c r="H428" s="25">
        <v>2.47E-3</v>
      </c>
      <c r="I428" s="25">
        <f t="shared" si="97"/>
        <v>1.395E-3</v>
      </c>
      <c r="J428" s="25"/>
      <c r="K428" s="25"/>
      <c r="L428" s="25"/>
      <c r="M428" s="25">
        <v>3.3300000000000001E-3</v>
      </c>
      <c r="N428" s="25">
        <f t="shared" si="98"/>
        <v>2.2550000000000001E-3</v>
      </c>
      <c r="O428" s="25"/>
      <c r="P428" s="25"/>
      <c r="Q428" s="25"/>
      <c r="R428" s="25">
        <v>2.96E-3</v>
      </c>
      <c r="S428" s="25">
        <f t="shared" si="99"/>
        <v>1.885E-3</v>
      </c>
      <c r="T428" s="25"/>
      <c r="U428" s="25"/>
      <c r="V428" s="25"/>
      <c r="W428" s="25">
        <v>4.5399999999999998E-3</v>
      </c>
      <c r="X428" s="25">
        <f t="shared" si="100"/>
        <v>3.4649999999999998E-3</v>
      </c>
      <c r="Y428" s="25"/>
      <c r="Z428" s="25"/>
      <c r="AA428" s="25"/>
      <c r="AB428" s="25">
        <v>2.3800000000000002E-3</v>
      </c>
      <c r="AC428" s="25">
        <f t="shared" si="101"/>
        <v>1.075E-3</v>
      </c>
    </row>
    <row r="429" spans="1:29" s="15" customFormat="1">
      <c r="A429" s="18">
        <v>677</v>
      </c>
      <c r="B429" s="25">
        <v>6.0000000000000002E-5</v>
      </c>
      <c r="C429" s="25">
        <v>1.9599999999999999E-3</v>
      </c>
      <c r="D429" s="25">
        <f t="shared" si="96"/>
        <v>5.399999999999999E-4</v>
      </c>
      <c r="E429" s="25"/>
      <c r="F429" s="25"/>
      <c r="G429" s="25"/>
      <c r="H429" s="25">
        <v>2.48E-3</v>
      </c>
      <c r="I429" s="25">
        <f t="shared" si="97"/>
        <v>1.06E-3</v>
      </c>
      <c r="J429" s="25"/>
      <c r="K429" s="25"/>
      <c r="L429" s="25"/>
      <c r="M429" s="25">
        <v>3.5799999999999998E-3</v>
      </c>
      <c r="N429" s="25">
        <f t="shared" si="98"/>
        <v>2.1599999999999996E-3</v>
      </c>
      <c r="O429" s="25"/>
      <c r="P429" s="25"/>
      <c r="Q429" s="25"/>
      <c r="R429" s="25">
        <v>3.2000000000000002E-3</v>
      </c>
      <c r="S429" s="25">
        <f t="shared" si="99"/>
        <v>1.7800000000000001E-3</v>
      </c>
      <c r="T429" s="25"/>
      <c r="U429" s="25"/>
      <c r="V429" s="25"/>
      <c r="W429" s="25">
        <v>4.5500000000000002E-3</v>
      </c>
      <c r="X429" s="25">
        <f t="shared" si="100"/>
        <v>3.13E-3</v>
      </c>
      <c r="Y429" s="25"/>
      <c r="Z429" s="25"/>
      <c r="AA429" s="25"/>
      <c r="AB429" s="25">
        <v>2.7799999999999999E-3</v>
      </c>
      <c r="AC429" s="25">
        <f t="shared" si="101"/>
        <v>1.42E-3</v>
      </c>
    </row>
    <row r="430" spans="1:29" s="15" customFormat="1">
      <c r="A430" s="18">
        <v>678</v>
      </c>
      <c r="B430" s="25">
        <v>-2.2000000000000001E-4</v>
      </c>
      <c r="C430" s="25">
        <v>2.0899999999999998E-3</v>
      </c>
      <c r="D430" s="25">
        <f t="shared" si="96"/>
        <v>7.5000000000000002E-4</v>
      </c>
      <c r="E430" s="25"/>
      <c r="F430" s="25"/>
      <c r="G430" s="25"/>
      <c r="H430" s="25">
        <v>2.4499999999999999E-3</v>
      </c>
      <c r="I430" s="25">
        <f t="shared" si="97"/>
        <v>1.1100000000000001E-3</v>
      </c>
      <c r="J430" s="25"/>
      <c r="K430" s="25"/>
      <c r="L430" s="25"/>
      <c r="M430" s="25">
        <v>3.4199999999999999E-3</v>
      </c>
      <c r="N430" s="25">
        <f t="shared" si="98"/>
        <v>2.0800000000000003E-3</v>
      </c>
      <c r="O430" s="25"/>
      <c r="P430" s="25"/>
      <c r="Q430" s="25"/>
      <c r="R430" s="25">
        <v>3.0799999999999998E-3</v>
      </c>
      <c r="S430" s="25">
        <f t="shared" si="99"/>
        <v>1.74E-3</v>
      </c>
      <c r="T430" s="25"/>
      <c r="U430" s="25"/>
      <c r="V430" s="25"/>
      <c r="W430" s="25">
        <v>4.6499999999999996E-3</v>
      </c>
      <c r="X430" s="25">
        <f t="shared" si="100"/>
        <v>3.3099999999999996E-3</v>
      </c>
      <c r="Y430" s="25"/>
      <c r="Z430" s="25"/>
      <c r="AA430" s="25"/>
      <c r="AB430" s="25">
        <v>2.8999999999999998E-3</v>
      </c>
      <c r="AC430" s="25">
        <f t="shared" si="101"/>
        <v>1.3399999999999998E-3</v>
      </c>
    </row>
    <row r="431" spans="1:29" s="15" customFormat="1">
      <c r="A431" s="18">
        <v>679</v>
      </c>
      <c r="B431" s="25">
        <v>6.8999999999999997E-5</v>
      </c>
      <c r="C431" s="25">
        <v>2.0999999999999999E-3</v>
      </c>
      <c r="D431" s="25">
        <f t="shared" si="96"/>
        <v>5.4549999999999976E-4</v>
      </c>
      <c r="E431" s="25"/>
      <c r="F431" s="25"/>
      <c r="G431" s="25"/>
      <c r="H431" s="25">
        <v>2.5400000000000002E-3</v>
      </c>
      <c r="I431" s="25">
        <f t="shared" si="97"/>
        <v>9.8550000000000005E-4</v>
      </c>
      <c r="J431" s="25"/>
      <c r="K431" s="25"/>
      <c r="L431" s="25"/>
      <c r="M431" s="25">
        <v>3.63E-3</v>
      </c>
      <c r="N431" s="25">
        <f t="shared" si="98"/>
        <v>2.0755000000000001E-3</v>
      </c>
      <c r="O431" s="25"/>
      <c r="P431" s="25"/>
      <c r="Q431" s="25"/>
      <c r="R431" s="25">
        <v>3.13E-3</v>
      </c>
      <c r="S431" s="25">
        <f t="shared" si="99"/>
        <v>1.5754999999999999E-3</v>
      </c>
      <c r="T431" s="25"/>
      <c r="U431" s="25"/>
      <c r="V431" s="25"/>
      <c r="W431" s="25">
        <v>4.6600000000000001E-3</v>
      </c>
      <c r="X431" s="25">
        <f t="shared" si="100"/>
        <v>3.1054999999999998E-3</v>
      </c>
      <c r="Y431" s="25"/>
      <c r="Z431" s="25"/>
      <c r="AA431" s="25"/>
      <c r="AB431" s="25">
        <v>3.0400000000000002E-3</v>
      </c>
      <c r="AC431" s="25">
        <f t="shared" si="101"/>
        <v>1.5545000000000001E-3</v>
      </c>
    </row>
    <row r="432" spans="1:29" s="15" customFormat="1">
      <c r="A432" s="18">
        <v>680</v>
      </c>
      <c r="B432" s="25">
        <v>-3.6999999999999999E-4</v>
      </c>
      <c r="C432" s="25">
        <v>1.9499999999999999E-3</v>
      </c>
      <c r="D432" s="25">
        <f t="shared" si="96"/>
        <v>8.5000000000000006E-4</v>
      </c>
      <c r="E432" s="25"/>
      <c r="F432" s="25"/>
      <c r="G432" s="25"/>
      <c r="H432" s="25">
        <v>2.2399999999999998E-3</v>
      </c>
      <c r="I432" s="25">
        <f t="shared" si="97"/>
        <v>1.14E-3</v>
      </c>
      <c r="J432" s="25"/>
      <c r="K432" s="25"/>
      <c r="L432" s="25"/>
      <c r="M432" s="25">
        <v>3.2599999999999999E-3</v>
      </c>
      <c r="N432" s="25">
        <f t="shared" si="98"/>
        <v>2.16E-3</v>
      </c>
      <c r="O432" s="25"/>
      <c r="P432" s="25"/>
      <c r="Q432" s="25"/>
      <c r="R432" s="25">
        <v>2.8700000000000002E-3</v>
      </c>
      <c r="S432" s="25">
        <f t="shared" si="99"/>
        <v>1.7700000000000003E-3</v>
      </c>
      <c r="T432" s="25"/>
      <c r="U432" s="25"/>
      <c r="V432" s="25"/>
      <c r="W432" s="25">
        <v>4.47E-3</v>
      </c>
      <c r="X432" s="25">
        <f t="shared" si="100"/>
        <v>3.3700000000000002E-3</v>
      </c>
      <c r="Y432" s="25"/>
      <c r="Z432" s="25"/>
      <c r="AA432" s="25"/>
      <c r="AB432" s="25">
        <v>2.5699999999999998E-3</v>
      </c>
      <c r="AC432" s="25">
        <f t="shared" si="101"/>
        <v>1.0999999999999998E-3</v>
      </c>
    </row>
    <row r="433" spans="1:29" s="15" customFormat="1">
      <c r="A433" s="18">
        <v>681</v>
      </c>
      <c r="B433" s="25">
        <v>-8.0000000000000007E-5</v>
      </c>
      <c r="C433" s="25">
        <v>1.99E-3</v>
      </c>
      <c r="D433" s="25">
        <f t="shared" si="96"/>
        <v>5.5000000000000014E-4</v>
      </c>
      <c r="E433" s="25"/>
      <c r="F433" s="25"/>
      <c r="G433" s="25"/>
      <c r="H433" s="25">
        <v>2.3700000000000001E-3</v>
      </c>
      <c r="I433" s="25">
        <f t="shared" si="97"/>
        <v>9.3000000000000027E-4</v>
      </c>
      <c r="J433" s="25"/>
      <c r="K433" s="25"/>
      <c r="L433" s="25"/>
      <c r="M433" s="25">
        <v>3.5599999999999998E-3</v>
      </c>
      <c r="N433" s="25">
        <f t="shared" si="98"/>
        <v>2.1199999999999999E-3</v>
      </c>
      <c r="O433" s="25"/>
      <c r="P433" s="25"/>
      <c r="Q433" s="25"/>
      <c r="R433" s="25">
        <v>3.0799999999999998E-3</v>
      </c>
      <c r="S433" s="25">
        <f t="shared" si="99"/>
        <v>1.64E-3</v>
      </c>
      <c r="T433" s="25"/>
      <c r="U433" s="25"/>
      <c r="V433" s="25"/>
      <c r="W433" s="25">
        <v>4.4200000000000003E-3</v>
      </c>
      <c r="X433" s="25">
        <f t="shared" si="100"/>
        <v>2.9800000000000004E-3</v>
      </c>
      <c r="Y433" s="25"/>
      <c r="Z433" s="25"/>
      <c r="AA433" s="25"/>
      <c r="AB433" s="25">
        <v>2.96E-3</v>
      </c>
      <c r="AC433" s="25">
        <f t="shared" si="101"/>
        <v>1.4399999999999999E-3</v>
      </c>
    </row>
    <row r="434" spans="1:29" s="15" customFormat="1">
      <c r="A434" s="18">
        <v>682</v>
      </c>
      <c r="B434" s="25">
        <v>-2.0000000000000002E-5</v>
      </c>
      <c r="C434" s="25">
        <v>1.98E-3</v>
      </c>
      <c r="D434" s="25">
        <f t="shared" si="96"/>
        <v>5.7499999999999999E-4</v>
      </c>
      <c r="E434" s="25"/>
      <c r="F434" s="25"/>
      <c r="G434" s="25"/>
      <c r="H434" s="25">
        <v>2.2899999999999999E-3</v>
      </c>
      <c r="I434" s="25">
        <f t="shared" si="97"/>
        <v>8.8499999999999994E-4</v>
      </c>
      <c r="J434" s="25"/>
      <c r="K434" s="25"/>
      <c r="L434" s="25"/>
      <c r="M434" s="25">
        <v>3.3E-3</v>
      </c>
      <c r="N434" s="25">
        <f t="shared" si="98"/>
        <v>1.895E-3</v>
      </c>
      <c r="O434" s="25"/>
      <c r="P434" s="25"/>
      <c r="Q434" s="25"/>
      <c r="R434" s="25">
        <v>2.9399999999999999E-3</v>
      </c>
      <c r="S434" s="25">
        <f t="shared" si="99"/>
        <v>1.5349999999999999E-3</v>
      </c>
      <c r="T434" s="25"/>
      <c r="U434" s="25"/>
      <c r="V434" s="25"/>
      <c r="W434" s="25">
        <v>4.4299999999999999E-3</v>
      </c>
      <c r="X434" s="25">
        <f t="shared" si="100"/>
        <v>3.0249999999999999E-3</v>
      </c>
      <c r="Y434" s="25"/>
      <c r="Z434" s="25"/>
      <c r="AA434" s="25"/>
      <c r="AB434" s="25">
        <v>2.8300000000000001E-3</v>
      </c>
      <c r="AC434" s="25">
        <f t="shared" si="101"/>
        <v>1.405E-3</v>
      </c>
    </row>
    <row r="435" spans="1:29" s="15" customFormat="1">
      <c r="A435" s="18">
        <v>683</v>
      </c>
      <c r="B435" s="25">
        <v>-4.0000000000000003E-5</v>
      </c>
      <c r="C435" s="25">
        <v>2.0300000000000001E-3</v>
      </c>
      <c r="D435" s="25">
        <f t="shared" si="96"/>
        <v>5.5500000000000015E-4</v>
      </c>
      <c r="E435" s="25"/>
      <c r="F435" s="25"/>
      <c r="G435" s="25"/>
      <c r="H435" s="25">
        <v>2.4399999999999999E-3</v>
      </c>
      <c r="I435" s="25">
        <f t="shared" si="97"/>
        <v>9.6499999999999993E-4</v>
      </c>
      <c r="J435" s="25"/>
      <c r="K435" s="25"/>
      <c r="L435" s="25"/>
      <c r="M435" s="25">
        <v>3.48E-3</v>
      </c>
      <c r="N435" s="25">
        <f t="shared" si="98"/>
        <v>2.0049999999999998E-3</v>
      </c>
      <c r="O435" s="25"/>
      <c r="P435" s="25"/>
      <c r="Q435" s="25"/>
      <c r="R435" s="25">
        <v>3.0000000000000001E-3</v>
      </c>
      <c r="S435" s="25">
        <f t="shared" si="99"/>
        <v>1.5250000000000001E-3</v>
      </c>
      <c r="T435" s="25"/>
      <c r="U435" s="25"/>
      <c r="V435" s="25"/>
      <c r="W435" s="25">
        <v>4.3800000000000002E-3</v>
      </c>
      <c r="X435" s="25">
        <f t="shared" si="100"/>
        <v>2.9050000000000005E-3</v>
      </c>
      <c r="Y435" s="25"/>
      <c r="Z435" s="25"/>
      <c r="AA435" s="25"/>
      <c r="AB435" s="25">
        <v>2.99E-3</v>
      </c>
      <c r="AC435" s="25">
        <f t="shared" si="101"/>
        <v>1.475E-3</v>
      </c>
    </row>
    <row r="436" spans="1:29" s="15" customFormat="1">
      <c r="A436" s="18">
        <v>684</v>
      </c>
      <c r="B436" s="25">
        <v>-2.3000000000000001E-4</v>
      </c>
      <c r="C436" s="25">
        <v>2.0699999999999998E-3</v>
      </c>
      <c r="D436" s="25">
        <f t="shared" si="96"/>
        <v>7.7499999999999986E-4</v>
      </c>
      <c r="E436" s="25"/>
      <c r="F436" s="25"/>
      <c r="G436" s="25"/>
      <c r="H436" s="25">
        <v>2.4599999999999999E-3</v>
      </c>
      <c r="I436" s="25">
        <f t="shared" si="97"/>
        <v>1.165E-3</v>
      </c>
      <c r="J436" s="25"/>
      <c r="K436" s="25"/>
      <c r="L436" s="25"/>
      <c r="M436" s="25">
        <v>3.5200000000000001E-3</v>
      </c>
      <c r="N436" s="25">
        <f t="shared" si="98"/>
        <v>2.2250000000000004E-3</v>
      </c>
      <c r="O436" s="25"/>
      <c r="P436" s="25"/>
      <c r="Q436" s="25"/>
      <c r="R436" s="25">
        <v>3.0400000000000002E-3</v>
      </c>
      <c r="S436" s="25">
        <f t="shared" si="99"/>
        <v>1.7450000000000002E-3</v>
      </c>
      <c r="T436" s="25"/>
      <c r="U436" s="25"/>
      <c r="V436" s="25"/>
      <c r="W436" s="25">
        <v>4.5799999999999999E-3</v>
      </c>
      <c r="X436" s="25">
        <f t="shared" si="100"/>
        <v>3.2849999999999997E-3</v>
      </c>
      <c r="Y436" s="25"/>
      <c r="Z436" s="25"/>
      <c r="AA436" s="25"/>
      <c r="AB436" s="25">
        <v>2.82E-3</v>
      </c>
      <c r="AC436" s="25">
        <f t="shared" si="101"/>
        <v>1.2949999999999999E-3</v>
      </c>
    </row>
    <row r="437" spans="1:29" s="15" customFormat="1">
      <c r="A437" s="18">
        <v>685</v>
      </c>
      <c r="B437" s="25">
        <v>5.0000000000000002E-5</v>
      </c>
      <c r="C437" s="25">
        <v>1.8400000000000001E-3</v>
      </c>
      <c r="D437" s="25">
        <f t="shared" si="96"/>
        <v>3.9499999999999995E-4</v>
      </c>
      <c r="E437" s="25"/>
      <c r="F437" s="25"/>
      <c r="G437" s="25"/>
      <c r="H437" s="25">
        <v>2.31E-3</v>
      </c>
      <c r="I437" s="25">
        <f t="shared" si="97"/>
        <v>8.6499999999999988E-4</v>
      </c>
      <c r="J437" s="25"/>
      <c r="K437" s="25"/>
      <c r="L437" s="25"/>
      <c r="M437" s="25">
        <v>3.32E-3</v>
      </c>
      <c r="N437" s="25">
        <f t="shared" si="98"/>
        <v>1.8749999999999999E-3</v>
      </c>
      <c r="O437" s="25"/>
      <c r="P437" s="25"/>
      <c r="Q437" s="25"/>
      <c r="R437" s="25">
        <v>2.96E-3</v>
      </c>
      <c r="S437" s="25">
        <f t="shared" si="99"/>
        <v>1.5149999999999999E-3</v>
      </c>
      <c r="T437" s="25"/>
      <c r="U437" s="25"/>
      <c r="V437" s="25"/>
      <c r="W437" s="25">
        <v>4.4799999999999996E-3</v>
      </c>
      <c r="X437" s="25">
        <f t="shared" si="100"/>
        <v>3.0349999999999995E-3</v>
      </c>
      <c r="Y437" s="25"/>
      <c r="Z437" s="25"/>
      <c r="AA437" s="25"/>
      <c r="AB437" s="25">
        <v>2.8400000000000001E-3</v>
      </c>
      <c r="AC437" s="25">
        <f t="shared" si="101"/>
        <v>1.4450000000000001E-3</v>
      </c>
    </row>
    <row r="438" spans="1:29" s="15" customFormat="1">
      <c r="A438" s="18">
        <v>686</v>
      </c>
      <c r="B438" s="25">
        <v>-9.0000000000000006E-5</v>
      </c>
      <c r="C438" s="25">
        <v>2.0100000000000001E-3</v>
      </c>
      <c r="D438" s="25">
        <f t="shared" si="96"/>
        <v>5.9000000000000003E-4</v>
      </c>
      <c r="E438" s="25"/>
      <c r="F438" s="25"/>
      <c r="G438" s="25"/>
      <c r="H438" s="25">
        <v>2.3700000000000001E-3</v>
      </c>
      <c r="I438" s="25">
        <f t="shared" si="97"/>
        <v>9.5000000000000011E-4</v>
      </c>
      <c r="J438" s="25"/>
      <c r="K438" s="25"/>
      <c r="L438" s="25"/>
      <c r="M438" s="25">
        <v>3.48E-3</v>
      </c>
      <c r="N438" s="25">
        <f t="shared" si="98"/>
        <v>2.0600000000000002E-3</v>
      </c>
      <c r="O438" s="25"/>
      <c r="P438" s="25"/>
      <c r="Q438" s="25"/>
      <c r="R438" s="25">
        <v>3.13E-3</v>
      </c>
      <c r="S438" s="25">
        <f t="shared" si="99"/>
        <v>1.7099999999999999E-3</v>
      </c>
      <c r="T438" s="25"/>
      <c r="U438" s="25"/>
      <c r="V438" s="25"/>
      <c r="W438" s="25">
        <v>4.5199999999999997E-3</v>
      </c>
      <c r="X438" s="25">
        <f t="shared" si="100"/>
        <v>3.0999999999999995E-3</v>
      </c>
      <c r="Y438" s="25"/>
      <c r="Z438" s="25"/>
      <c r="AA438" s="25"/>
      <c r="AB438" s="25">
        <v>2.9299999999999999E-3</v>
      </c>
      <c r="AC438" s="25">
        <f t="shared" si="101"/>
        <v>1.42E-3</v>
      </c>
    </row>
    <row r="439" spans="1:29" s="15" customFormat="1">
      <c r="A439" s="18">
        <v>687</v>
      </c>
      <c r="B439" s="25">
        <v>1.0000000000000001E-5</v>
      </c>
      <c r="C439" s="25">
        <v>1.9300000000000001E-3</v>
      </c>
      <c r="D439" s="25">
        <f t="shared" si="96"/>
        <v>3.9999999999999996E-4</v>
      </c>
      <c r="E439" s="25"/>
      <c r="F439" s="25"/>
      <c r="G439" s="25"/>
      <c r="H439" s="25">
        <v>2.2599999999999999E-3</v>
      </c>
      <c r="I439" s="25">
        <f t="shared" si="97"/>
        <v>7.2999999999999975E-4</v>
      </c>
      <c r="J439" s="25"/>
      <c r="K439" s="25"/>
      <c r="L439" s="25"/>
      <c r="M439" s="25">
        <v>3.3800000000000002E-3</v>
      </c>
      <c r="N439" s="25">
        <f t="shared" si="98"/>
        <v>1.8500000000000001E-3</v>
      </c>
      <c r="O439" s="25"/>
      <c r="P439" s="25"/>
      <c r="Q439" s="25"/>
      <c r="R439" s="25">
        <v>2.98E-3</v>
      </c>
      <c r="S439" s="25">
        <f t="shared" si="99"/>
        <v>1.4499999999999999E-3</v>
      </c>
      <c r="T439" s="25"/>
      <c r="U439" s="25"/>
      <c r="V439" s="25"/>
      <c r="W439" s="25">
        <v>4.4099999999999999E-3</v>
      </c>
      <c r="X439" s="25">
        <f t="shared" si="100"/>
        <v>2.8799999999999997E-3</v>
      </c>
      <c r="Y439" s="25"/>
      <c r="Z439" s="25"/>
      <c r="AA439" s="25"/>
      <c r="AB439" s="25">
        <v>3.0500000000000002E-3</v>
      </c>
      <c r="AC439" s="25">
        <f t="shared" si="101"/>
        <v>1.5300000000000001E-3</v>
      </c>
    </row>
    <row r="440" spans="1:29" s="15" customFormat="1">
      <c r="A440" s="18">
        <v>688</v>
      </c>
      <c r="B440" s="25">
        <v>1.6000000000000001E-4</v>
      </c>
      <c r="C440" s="25">
        <v>1.9599999999999999E-3</v>
      </c>
      <c r="D440" s="25">
        <f t="shared" si="96"/>
        <v>2.3499999999999997E-4</v>
      </c>
      <c r="E440" s="25"/>
      <c r="F440" s="25"/>
      <c r="G440" s="25"/>
      <c r="H440" s="25">
        <v>2.33E-3</v>
      </c>
      <c r="I440" s="25">
        <f t="shared" si="97"/>
        <v>6.0500000000000007E-4</v>
      </c>
      <c r="J440" s="25"/>
      <c r="K440" s="25"/>
      <c r="L440" s="25"/>
      <c r="M440" s="25">
        <v>3.48E-3</v>
      </c>
      <c r="N440" s="25">
        <f t="shared" si="98"/>
        <v>1.755E-3</v>
      </c>
      <c r="O440" s="25"/>
      <c r="P440" s="25"/>
      <c r="Q440" s="25"/>
      <c r="R440" s="25">
        <v>3.0500000000000002E-3</v>
      </c>
      <c r="S440" s="25">
        <f t="shared" si="99"/>
        <v>1.3250000000000002E-3</v>
      </c>
      <c r="T440" s="25"/>
      <c r="U440" s="25"/>
      <c r="V440" s="25"/>
      <c r="W440" s="25">
        <v>4.4400000000000004E-3</v>
      </c>
      <c r="X440" s="25">
        <f t="shared" si="100"/>
        <v>2.7150000000000004E-3</v>
      </c>
      <c r="Y440" s="25"/>
      <c r="Z440" s="25"/>
      <c r="AA440" s="25"/>
      <c r="AB440" s="25">
        <v>3.29E-3</v>
      </c>
      <c r="AC440" s="25">
        <f t="shared" si="101"/>
        <v>1.725E-3</v>
      </c>
    </row>
    <row r="441" spans="1:29" s="15" customFormat="1">
      <c r="A441" s="18">
        <v>689</v>
      </c>
      <c r="B441" s="25">
        <v>-2.5000000000000001E-4</v>
      </c>
      <c r="C441" s="25">
        <v>1.8699999999999999E-3</v>
      </c>
      <c r="D441" s="25">
        <f t="shared" si="96"/>
        <v>5.399999999999999E-4</v>
      </c>
      <c r="E441" s="25"/>
      <c r="F441" s="25"/>
      <c r="G441" s="25"/>
      <c r="H441" s="25">
        <v>2.2699999999999999E-3</v>
      </c>
      <c r="I441" s="25">
        <f t="shared" si="97"/>
        <v>9.3999999999999986E-4</v>
      </c>
      <c r="J441" s="25"/>
      <c r="K441" s="25"/>
      <c r="L441" s="25"/>
      <c r="M441" s="25">
        <v>3.3500000000000001E-3</v>
      </c>
      <c r="N441" s="25">
        <f t="shared" si="98"/>
        <v>2.0200000000000001E-3</v>
      </c>
      <c r="O441" s="25"/>
      <c r="P441" s="25"/>
      <c r="Q441" s="25"/>
      <c r="R441" s="25">
        <v>2.9399999999999999E-3</v>
      </c>
      <c r="S441" s="25">
        <f t="shared" si="99"/>
        <v>1.6099999999999999E-3</v>
      </c>
      <c r="T441" s="25"/>
      <c r="U441" s="25"/>
      <c r="V441" s="25"/>
      <c r="W441" s="25">
        <v>4.4299999999999999E-3</v>
      </c>
      <c r="X441" s="25">
        <f t="shared" si="100"/>
        <v>3.0999999999999999E-3</v>
      </c>
      <c r="Y441" s="25"/>
      <c r="Z441" s="25"/>
      <c r="AA441" s="25"/>
      <c r="AB441" s="25">
        <v>2.9099999999999998E-3</v>
      </c>
      <c r="AC441" s="25">
        <f t="shared" si="101"/>
        <v>1.33E-3</v>
      </c>
    </row>
    <row r="442" spans="1:29" s="15" customFormat="1">
      <c r="A442" s="18">
        <v>690</v>
      </c>
      <c r="B442" s="25">
        <v>1.3999999999999999E-4</v>
      </c>
      <c r="C442" s="25">
        <v>1.8500000000000001E-3</v>
      </c>
      <c r="D442" s="25">
        <f t="shared" si="96"/>
        <v>2.1000000000000012E-4</v>
      </c>
      <c r="E442" s="25"/>
      <c r="F442" s="25"/>
      <c r="G442" s="25"/>
      <c r="H442" s="25">
        <v>2.2200000000000002E-3</v>
      </c>
      <c r="I442" s="25">
        <f t="shared" si="97"/>
        <v>5.8000000000000022E-4</v>
      </c>
      <c r="J442" s="25"/>
      <c r="K442" s="25"/>
      <c r="L442" s="25"/>
      <c r="M442" s="25">
        <v>3.3500000000000001E-3</v>
      </c>
      <c r="N442" s="25">
        <f t="shared" si="98"/>
        <v>1.7100000000000001E-3</v>
      </c>
      <c r="O442" s="25"/>
      <c r="P442" s="25"/>
      <c r="Q442" s="25"/>
      <c r="R442" s="25">
        <v>3.0000000000000001E-3</v>
      </c>
      <c r="S442" s="25">
        <f t="shared" si="99"/>
        <v>1.3600000000000001E-3</v>
      </c>
      <c r="T442" s="25"/>
      <c r="U442" s="25"/>
      <c r="V442" s="25"/>
      <c r="W442" s="25">
        <v>4.3899999999999998E-3</v>
      </c>
      <c r="X442" s="25">
        <f t="shared" si="100"/>
        <v>2.7499999999999998E-3</v>
      </c>
      <c r="Y442" s="25"/>
      <c r="Z442" s="25"/>
      <c r="AA442" s="25"/>
      <c r="AB442" s="25">
        <v>3.14E-3</v>
      </c>
      <c r="AC442" s="25">
        <f t="shared" si="101"/>
        <v>1.64E-3</v>
      </c>
    </row>
    <row r="443" spans="1:29" s="15" customFormat="1">
      <c r="A443" s="18">
        <v>691</v>
      </c>
      <c r="B443" s="25">
        <v>1.3999999999999999E-4</v>
      </c>
      <c r="C443" s="25">
        <v>1.8699999999999999E-3</v>
      </c>
      <c r="D443" s="25">
        <f t="shared" si="96"/>
        <v>2.2999999999999995E-4</v>
      </c>
      <c r="E443" s="25"/>
      <c r="F443" s="25"/>
      <c r="G443" s="25"/>
      <c r="H443" s="25">
        <v>2.2799999999999999E-3</v>
      </c>
      <c r="I443" s="25">
        <f t="shared" si="97"/>
        <v>6.3999999999999994E-4</v>
      </c>
      <c r="J443" s="25"/>
      <c r="K443" s="25"/>
      <c r="L443" s="25"/>
      <c r="M443" s="25">
        <v>3.3E-3</v>
      </c>
      <c r="N443" s="25">
        <f t="shared" si="98"/>
        <v>1.66E-3</v>
      </c>
      <c r="O443" s="25"/>
      <c r="P443" s="25"/>
      <c r="Q443" s="25"/>
      <c r="R443" s="25">
        <v>2.9399999999999999E-3</v>
      </c>
      <c r="S443" s="25">
        <f t="shared" si="99"/>
        <v>1.2999999999999999E-3</v>
      </c>
      <c r="T443" s="25"/>
      <c r="U443" s="25"/>
      <c r="V443" s="25"/>
      <c r="W443" s="25">
        <v>4.3600000000000002E-3</v>
      </c>
      <c r="X443" s="25">
        <f t="shared" si="100"/>
        <v>2.7200000000000002E-3</v>
      </c>
      <c r="Y443" s="25"/>
      <c r="Z443" s="25"/>
      <c r="AA443" s="25"/>
      <c r="AB443" s="25">
        <v>3.14E-3</v>
      </c>
      <c r="AC443" s="25">
        <f t="shared" si="101"/>
        <v>1.64E-3</v>
      </c>
    </row>
    <row r="444" spans="1:29" s="15" customFormat="1">
      <c r="A444" s="18">
        <v>692</v>
      </c>
      <c r="B444" s="25">
        <v>-1.0000000000000001E-5</v>
      </c>
      <c r="C444" s="25">
        <v>1.89E-3</v>
      </c>
      <c r="D444" s="25">
        <f t="shared" si="96"/>
        <v>2.7500000000000007E-4</v>
      </c>
      <c r="E444" s="25"/>
      <c r="F444" s="25"/>
      <c r="G444" s="25"/>
      <c r="H444" s="25">
        <v>2.2799999999999999E-3</v>
      </c>
      <c r="I444" s="25">
        <f t="shared" si="97"/>
        <v>6.6500000000000001E-4</v>
      </c>
      <c r="J444" s="25"/>
      <c r="K444" s="25"/>
      <c r="L444" s="25"/>
      <c r="M444" s="25">
        <v>3.3400000000000001E-3</v>
      </c>
      <c r="N444" s="25">
        <f t="shared" si="98"/>
        <v>1.7250000000000002E-3</v>
      </c>
      <c r="O444" s="25"/>
      <c r="P444" s="25"/>
      <c r="Q444" s="25"/>
      <c r="R444" s="25">
        <v>2.9499999999999999E-3</v>
      </c>
      <c r="S444" s="25">
        <f t="shared" si="99"/>
        <v>1.335E-3</v>
      </c>
      <c r="T444" s="25"/>
      <c r="U444" s="25"/>
      <c r="V444" s="25"/>
      <c r="W444" s="25">
        <v>4.4200000000000003E-3</v>
      </c>
      <c r="X444" s="25">
        <f t="shared" si="100"/>
        <v>2.8050000000000002E-3</v>
      </c>
      <c r="Y444" s="25"/>
      <c r="Z444" s="25"/>
      <c r="AA444" s="25"/>
      <c r="AB444" s="25">
        <v>3.2399999999999998E-3</v>
      </c>
      <c r="AC444" s="25">
        <f t="shared" si="101"/>
        <v>1.6149999999999999E-3</v>
      </c>
    </row>
    <row r="445" spans="1:29" s="15" customFormat="1">
      <c r="A445" s="18">
        <v>693</v>
      </c>
      <c r="B445" s="25">
        <v>0</v>
      </c>
      <c r="C445" s="25">
        <v>1.7700000000000001E-3</v>
      </c>
      <c r="D445" s="25">
        <f t="shared" si="96"/>
        <v>3.3E-4</v>
      </c>
      <c r="E445" s="25"/>
      <c r="F445" s="25"/>
      <c r="G445" s="25"/>
      <c r="H445" s="25">
        <v>2.2000000000000001E-3</v>
      </c>
      <c r="I445" s="25">
        <f t="shared" si="97"/>
        <v>7.6000000000000004E-4</v>
      </c>
      <c r="J445" s="25"/>
      <c r="K445" s="25"/>
      <c r="L445" s="25"/>
      <c r="M445" s="25">
        <v>3.2100000000000002E-3</v>
      </c>
      <c r="N445" s="25">
        <f t="shared" si="98"/>
        <v>1.7700000000000001E-3</v>
      </c>
      <c r="O445" s="25"/>
      <c r="P445" s="25"/>
      <c r="Q445" s="25"/>
      <c r="R445" s="25">
        <v>2.8300000000000001E-3</v>
      </c>
      <c r="S445" s="25">
        <f t="shared" si="99"/>
        <v>1.39E-3</v>
      </c>
      <c r="T445" s="25"/>
      <c r="U445" s="25"/>
      <c r="V445" s="25"/>
      <c r="W445" s="25">
        <v>4.3E-3</v>
      </c>
      <c r="X445" s="25">
        <f t="shared" si="100"/>
        <v>2.8599999999999997E-3</v>
      </c>
      <c r="Y445" s="25"/>
      <c r="Z445" s="25"/>
      <c r="AA445" s="25"/>
      <c r="AB445" s="25">
        <v>2.8800000000000002E-3</v>
      </c>
      <c r="AC445" s="25">
        <f t="shared" si="101"/>
        <v>1.4400000000000001E-3</v>
      </c>
    </row>
    <row r="446" spans="1:29" s="15" customFormat="1">
      <c r="A446" s="18">
        <v>694</v>
      </c>
      <c r="B446" s="25">
        <v>5.0000000000000002E-5</v>
      </c>
      <c r="C446" s="25">
        <v>1.8600000000000001E-3</v>
      </c>
      <c r="D446" s="25">
        <f t="shared" si="96"/>
        <v>2.9500000000000012E-4</v>
      </c>
      <c r="E446" s="25"/>
      <c r="F446" s="25"/>
      <c r="G446" s="25"/>
      <c r="H446" s="25">
        <v>2.0699999999999998E-3</v>
      </c>
      <c r="I446" s="25">
        <f t="shared" si="97"/>
        <v>5.0499999999999981E-4</v>
      </c>
      <c r="J446" s="25"/>
      <c r="K446" s="25"/>
      <c r="L446" s="25"/>
      <c r="M446" s="25">
        <v>3.2499999999999999E-3</v>
      </c>
      <c r="N446" s="25">
        <f t="shared" si="98"/>
        <v>1.6849999999999999E-3</v>
      </c>
      <c r="O446" s="25"/>
      <c r="P446" s="25"/>
      <c r="Q446" s="25"/>
      <c r="R446" s="25">
        <v>2.8800000000000002E-3</v>
      </c>
      <c r="S446" s="25">
        <f t="shared" si="99"/>
        <v>1.3150000000000002E-3</v>
      </c>
      <c r="T446" s="25"/>
      <c r="U446" s="25"/>
      <c r="V446" s="25"/>
      <c r="W446" s="25">
        <v>4.3E-3</v>
      </c>
      <c r="X446" s="25">
        <f t="shared" si="100"/>
        <v>2.735E-3</v>
      </c>
      <c r="Y446" s="25"/>
      <c r="Z446" s="25"/>
      <c r="AA446" s="25"/>
      <c r="AB446" s="25">
        <v>3.0799999999999998E-3</v>
      </c>
      <c r="AC446" s="25">
        <f t="shared" si="101"/>
        <v>1.565E-3</v>
      </c>
    </row>
    <row r="447" spans="1:29" s="15" customFormat="1">
      <c r="A447" s="18">
        <v>695</v>
      </c>
      <c r="B447" s="25">
        <v>-4.0000000000000003E-5</v>
      </c>
      <c r="C447" s="25">
        <v>1.7799999999999999E-3</v>
      </c>
      <c r="D447" s="25">
        <f t="shared" si="96"/>
        <v>2.9499999999999991E-4</v>
      </c>
      <c r="E447" s="25"/>
      <c r="F447" s="25"/>
      <c r="G447" s="25"/>
      <c r="H447" s="25">
        <v>2.2200000000000002E-3</v>
      </c>
      <c r="I447" s="25">
        <f t="shared" si="97"/>
        <v>7.3500000000000019E-4</v>
      </c>
      <c r="J447" s="25"/>
      <c r="K447" s="25"/>
      <c r="L447" s="25"/>
      <c r="M447" s="25">
        <v>3.2599999999999999E-3</v>
      </c>
      <c r="N447" s="25">
        <f t="shared" si="98"/>
        <v>1.7749999999999999E-3</v>
      </c>
      <c r="O447" s="25"/>
      <c r="P447" s="25"/>
      <c r="Q447" s="25"/>
      <c r="R447" s="25">
        <v>2.9199999999999999E-3</v>
      </c>
      <c r="S447" s="25">
        <f t="shared" si="99"/>
        <v>1.4349999999999999E-3</v>
      </c>
      <c r="T447" s="25"/>
      <c r="U447" s="25"/>
      <c r="V447" s="25"/>
      <c r="W447" s="25">
        <v>4.2300000000000003E-3</v>
      </c>
      <c r="X447" s="25">
        <f t="shared" si="100"/>
        <v>2.745E-3</v>
      </c>
      <c r="Y447" s="25"/>
      <c r="Z447" s="25"/>
      <c r="AA447" s="25"/>
      <c r="AB447" s="25">
        <v>3.0100000000000001E-3</v>
      </c>
      <c r="AC447" s="25">
        <f t="shared" si="101"/>
        <v>1.485E-3</v>
      </c>
    </row>
    <row r="448" spans="1:29" s="15" customFormat="1">
      <c r="A448" s="18">
        <v>696</v>
      </c>
      <c r="B448" s="25">
        <v>-6.8999999999999997E-5</v>
      </c>
      <c r="C448" s="25">
        <v>1.82E-3</v>
      </c>
      <c r="D448" s="25">
        <f t="shared" si="96"/>
        <v>3.6950000000000004E-4</v>
      </c>
      <c r="E448" s="25"/>
      <c r="F448" s="25"/>
      <c r="G448" s="25"/>
      <c r="H448" s="25">
        <v>2.1199999999999999E-3</v>
      </c>
      <c r="I448" s="25">
        <f t="shared" si="97"/>
        <v>6.6949999999999996E-4</v>
      </c>
      <c r="J448" s="25"/>
      <c r="K448" s="25"/>
      <c r="L448" s="25"/>
      <c r="M448" s="25">
        <v>3.1700000000000001E-3</v>
      </c>
      <c r="N448" s="25">
        <f t="shared" si="98"/>
        <v>1.7195000000000001E-3</v>
      </c>
      <c r="O448" s="25"/>
      <c r="P448" s="25"/>
      <c r="Q448" s="25"/>
      <c r="R448" s="25">
        <v>2.8800000000000002E-3</v>
      </c>
      <c r="S448" s="25">
        <f t="shared" si="99"/>
        <v>1.4295000000000002E-3</v>
      </c>
      <c r="T448" s="25"/>
      <c r="U448" s="25"/>
      <c r="V448" s="25"/>
      <c r="W448" s="25">
        <v>4.2599999999999999E-3</v>
      </c>
      <c r="X448" s="25">
        <f t="shared" si="100"/>
        <v>2.8094999999999999E-3</v>
      </c>
      <c r="Y448" s="25"/>
      <c r="Z448" s="25"/>
      <c r="AA448" s="25"/>
      <c r="AB448" s="25">
        <v>2.97E-3</v>
      </c>
      <c r="AC448" s="25">
        <f t="shared" si="101"/>
        <v>1.4505E-3</v>
      </c>
    </row>
    <row r="449" spans="1:29" s="15" customFormat="1">
      <c r="A449" s="18">
        <v>697</v>
      </c>
      <c r="B449" s="25">
        <v>1E-4</v>
      </c>
      <c r="C449" s="25">
        <v>1.75E-3</v>
      </c>
      <c r="D449" s="25">
        <f t="shared" si="96"/>
        <v>5.5000000000000144E-5</v>
      </c>
      <c r="E449" s="25"/>
      <c r="F449" s="25"/>
      <c r="G449" s="25"/>
      <c r="H449" s="25">
        <v>2.0699999999999998E-3</v>
      </c>
      <c r="I449" s="25">
        <f t="shared" si="97"/>
        <v>3.749999999999999E-4</v>
      </c>
      <c r="J449" s="25"/>
      <c r="K449" s="25"/>
      <c r="L449" s="25"/>
      <c r="M449" s="25">
        <v>3.2100000000000002E-3</v>
      </c>
      <c r="N449" s="25">
        <f t="shared" si="98"/>
        <v>1.5150000000000003E-3</v>
      </c>
      <c r="O449" s="25"/>
      <c r="P449" s="25"/>
      <c r="Q449" s="25"/>
      <c r="R449" s="25">
        <v>2.7899999999999999E-3</v>
      </c>
      <c r="S449" s="25">
        <f t="shared" si="99"/>
        <v>1.0950000000000001E-3</v>
      </c>
      <c r="T449" s="25"/>
      <c r="U449" s="25"/>
      <c r="V449" s="25"/>
      <c r="W449" s="25">
        <v>4.1900000000000001E-3</v>
      </c>
      <c r="X449" s="25">
        <f t="shared" si="100"/>
        <v>2.4950000000000003E-3</v>
      </c>
      <c r="Y449" s="25"/>
      <c r="Z449" s="25"/>
      <c r="AA449" s="25"/>
      <c r="AB449" s="25">
        <v>3.29E-3</v>
      </c>
      <c r="AC449" s="25">
        <f t="shared" si="101"/>
        <v>1.6949999999999999E-3</v>
      </c>
    </row>
    <row r="450" spans="1:29" s="15" customFormat="1">
      <c r="A450" s="18">
        <v>698</v>
      </c>
      <c r="B450" s="25">
        <v>-1.8000000000000001E-4</v>
      </c>
      <c r="C450" s="25">
        <v>1.7799999999999999E-3</v>
      </c>
      <c r="D450" s="25">
        <f t="shared" si="96"/>
        <v>3.1999999999999997E-4</v>
      </c>
      <c r="E450" s="25"/>
      <c r="F450" s="25"/>
      <c r="G450" s="25"/>
      <c r="H450" s="25">
        <v>2.1700000000000001E-3</v>
      </c>
      <c r="I450" s="25">
        <f t="shared" si="97"/>
        <v>7.1000000000000013E-4</v>
      </c>
      <c r="J450" s="25"/>
      <c r="K450" s="25"/>
      <c r="L450" s="25"/>
      <c r="M450" s="25">
        <v>3.15E-3</v>
      </c>
      <c r="N450" s="25">
        <f t="shared" si="98"/>
        <v>1.6900000000000001E-3</v>
      </c>
      <c r="O450" s="25"/>
      <c r="P450" s="25"/>
      <c r="Q450" s="25"/>
      <c r="R450" s="25">
        <v>2.7100000000000002E-3</v>
      </c>
      <c r="S450" s="25">
        <f t="shared" si="99"/>
        <v>1.2500000000000002E-3</v>
      </c>
      <c r="T450" s="25"/>
      <c r="U450" s="25"/>
      <c r="V450" s="25"/>
      <c r="W450" s="25">
        <v>4.2500000000000003E-3</v>
      </c>
      <c r="X450" s="25">
        <f t="shared" si="100"/>
        <v>2.7900000000000004E-3</v>
      </c>
      <c r="Y450" s="25"/>
      <c r="Z450" s="25"/>
      <c r="AA450" s="25"/>
      <c r="AB450" s="25">
        <v>3.0999999999999999E-3</v>
      </c>
      <c r="AC450" s="25">
        <f t="shared" si="101"/>
        <v>1.4599999999999999E-3</v>
      </c>
    </row>
    <row r="451" spans="1:29" s="15" customFormat="1">
      <c r="A451" s="18">
        <v>699</v>
      </c>
      <c r="B451" s="25">
        <v>-9.0000000000000006E-5</v>
      </c>
      <c r="C451" s="25">
        <v>1.75E-3</v>
      </c>
      <c r="D451" s="25">
        <f t="shared" ref="D451:D452" si="102">C451-AC451</f>
        <v>1.65E-4</v>
      </c>
      <c r="E451" s="25"/>
      <c r="F451" s="25"/>
      <c r="G451" s="25"/>
      <c r="H451" s="25">
        <v>2.0200000000000001E-3</v>
      </c>
      <c r="I451" s="25">
        <f t="shared" ref="I451:I452" si="103">H451-AC451</f>
        <v>4.3500000000000006E-4</v>
      </c>
      <c r="J451" s="25"/>
      <c r="K451" s="25"/>
      <c r="L451" s="25"/>
      <c r="M451" s="25">
        <v>3.1099999999999999E-3</v>
      </c>
      <c r="N451" s="25">
        <f t="shared" ref="N451:N452" si="104">M451-AC451</f>
        <v>1.5249999999999999E-3</v>
      </c>
      <c r="O451" s="25"/>
      <c r="P451" s="25"/>
      <c r="Q451" s="25"/>
      <c r="R451" s="25">
        <v>2.6700000000000001E-3</v>
      </c>
      <c r="S451" s="25">
        <f t="shared" ref="S451:S452" si="105">R451-AC451</f>
        <v>1.085E-3</v>
      </c>
      <c r="T451" s="25"/>
      <c r="U451" s="25"/>
      <c r="V451" s="25"/>
      <c r="W451" s="25">
        <v>4.1700000000000001E-3</v>
      </c>
      <c r="X451" s="25">
        <f t="shared" ref="X451:X452" si="106">W451-AC451</f>
        <v>2.5850000000000001E-3</v>
      </c>
      <c r="Y451" s="25"/>
      <c r="Z451" s="25"/>
      <c r="AA451" s="25"/>
      <c r="AB451" s="25">
        <v>3.2599999999999999E-3</v>
      </c>
      <c r="AC451" s="25">
        <f t="shared" ref="AC451:AC452" si="107">(B451+AB451)/2</f>
        <v>1.585E-3</v>
      </c>
    </row>
    <row r="452" spans="1:29" s="15" customFormat="1">
      <c r="A452" s="18">
        <v>700</v>
      </c>
      <c r="B452" s="25">
        <v>-1.1E-4</v>
      </c>
      <c r="C452" s="25">
        <v>1.6199999999999999E-3</v>
      </c>
      <c r="D452" s="25">
        <f t="shared" si="102"/>
        <v>5.4999999999999927E-5</v>
      </c>
      <c r="E452" s="25"/>
      <c r="F452" s="25"/>
      <c r="G452" s="25"/>
      <c r="H452" s="25">
        <v>2.0100000000000001E-3</v>
      </c>
      <c r="I452" s="25">
        <f t="shared" si="103"/>
        <v>4.4500000000000008E-4</v>
      </c>
      <c r="J452" s="25"/>
      <c r="K452" s="25"/>
      <c r="L452" s="25"/>
      <c r="M452" s="25">
        <v>3.0699999999999998E-3</v>
      </c>
      <c r="N452" s="25">
        <f t="shared" si="104"/>
        <v>1.5049999999999998E-3</v>
      </c>
      <c r="O452" s="25"/>
      <c r="P452" s="25"/>
      <c r="Q452" s="25"/>
      <c r="R452" s="25">
        <v>2.5799999999999998E-3</v>
      </c>
      <c r="S452" s="25">
        <f t="shared" si="105"/>
        <v>1.0149999999999998E-3</v>
      </c>
      <c r="T452" s="25"/>
      <c r="U452" s="25"/>
      <c r="V452" s="25"/>
      <c r="W452" s="25">
        <v>4.0600000000000002E-3</v>
      </c>
      <c r="X452" s="25">
        <f t="shared" si="106"/>
        <v>2.4950000000000003E-3</v>
      </c>
      <c r="Y452" s="25"/>
      <c r="Z452" s="25"/>
      <c r="AA452" s="25"/>
      <c r="AB452" s="25">
        <v>3.2399999999999998E-3</v>
      </c>
      <c r="AC452" s="25">
        <f t="shared" si="107"/>
        <v>1.565E-3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8.7490999999999947E-4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1.38821E-3</v>
      </c>
      <c r="J453" s="25"/>
      <c r="K453" s="25"/>
      <c r="L453" s="25"/>
      <c r="M453" s="25"/>
      <c r="N453" s="25">
        <f t="shared" si="108"/>
        <v>2.3904100000000004E-3</v>
      </c>
      <c r="O453" s="25"/>
      <c r="P453" s="25"/>
      <c r="Q453" s="25"/>
      <c r="R453" s="25"/>
      <c r="S453" s="25">
        <f t="shared" si="108"/>
        <v>2.0600099999999993E-3</v>
      </c>
      <c r="T453" s="25"/>
      <c r="U453" s="25"/>
      <c r="V453" s="25"/>
      <c r="W453" s="25"/>
      <c r="X453" s="25">
        <f t="shared" si="108"/>
        <v>3.5302100000000002E-3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2" customFormat="1">
      <c r="G461" s="10"/>
      <c r="L461" s="10"/>
      <c r="Q461" s="10"/>
      <c r="V461" s="10"/>
      <c r="AA461" s="10"/>
    </row>
    <row r="462" spans="1:29" s="2" customFormat="1">
      <c r="G462" s="10"/>
      <c r="L462" s="10"/>
      <c r="Q462" s="10"/>
      <c r="V462" s="10"/>
      <c r="AA462" s="10"/>
    </row>
    <row r="463" spans="1:29" s="2" customFormat="1">
      <c r="G463" s="10"/>
      <c r="L463" s="10"/>
      <c r="Q463" s="10"/>
      <c r="V463" s="10"/>
      <c r="AA463" s="10"/>
    </row>
    <row r="464" spans="1:29" s="2" customFormat="1">
      <c r="G464" s="10"/>
      <c r="L464" s="10"/>
      <c r="Q464" s="10"/>
      <c r="V464" s="10"/>
      <c r="AA464" s="10"/>
    </row>
    <row r="465" spans="7:27" s="2" customFormat="1">
      <c r="G465" s="10"/>
      <c r="L465" s="10"/>
      <c r="Q465" s="10"/>
      <c r="V465" s="10"/>
      <c r="AA465" s="10"/>
    </row>
    <row r="466" spans="7:27" s="2" customFormat="1">
      <c r="G466" s="10"/>
      <c r="L466" s="10"/>
      <c r="Q466" s="10"/>
      <c r="V466" s="10"/>
      <c r="AA466" s="10"/>
    </row>
    <row r="467" spans="7:27" s="2" customFormat="1">
      <c r="G467" s="10"/>
      <c r="L467" s="10"/>
      <c r="Q467" s="10"/>
      <c r="V467" s="10"/>
      <c r="AA467" s="10"/>
    </row>
    <row r="468" spans="7:27" s="1" customFormat="1">
      <c r="G468" s="10"/>
      <c r="L468" s="10"/>
      <c r="Q468" s="10"/>
      <c r="V468" s="10"/>
      <c r="AA468" s="10"/>
    </row>
    <row r="469" spans="7:27" s="1" customFormat="1">
      <c r="G469" s="10"/>
      <c r="L469" s="10"/>
      <c r="Q469" s="10"/>
      <c r="V469" s="10"/>
      <c r="AA469" s="10"/>
    </row>
    <row r="470" spans="7:27" s="1" customFormat="1">
      <c r="G470" s="10"/>
      <c r="L470" s="10"/>
      <c r="Q470" s="10"/>
      <c r="V470" s="10"/>
      <c r="AA470" s="10"/>
    </row>
    <row r="471" spans="7:27" s="1" customFormat="1">
      <c r="G471" s="10"/>
      <c r="L471" s="10"/>
      <c r="Q471" s="10"/>
      <c r="V471" s="10"/>
      <c r="AA471" s="10"/>
    </row>
    <row r="472" spans="7:27" s="1" customFormat="1">
      <c r="G472" s="10"/>
      <c r="L472" s="10"/>
      <c r="Q472" s="10"/>
      <c r="V472" s="10"/>
      <c r="AA472" s="10"/>
    </row>
    <row r="473" spans="7:27" s="1" customFormat="1">
      <c r="G473" s="10"/>
      <c r="L473" s="10"/>
      <c r="Q473" s="10"/>
      <c r="V473" s="10"/>
      <c r="AA473" s="10"/>
    </row>
    <row r="474" spans="7:27" s="1" customFormat="1">
      <c r="G474" s="10"/>
      <c r="L474" s="10"/>
      <c r="Q474" s="10"/>
      <c r="V474" s="10"/>
      <c r="AA474" s="10"/>
    </row>
    <row r="475" spans="7:27" s="1" customFormat="1">
      <c r="G475" s="10"/>
      <c r="L475" s="10"/>
      <c r="Q475" s="10"/>
      <c r="V475" s="10"/>
      <c r="AA475" s="10"/>
    </row>
    <row r="476" spans="7:27" s="1" customFormat="1">
      <c r="G476" s="10"/>
      <c r="L476" s="10"/>
      <c r="Q476" s="10"/>
      <c r="V476" s="10"/>
      <c r="AA476" s="10"/>
    </row>
    <row r="477" spans="7:27" s="1" customFormat="1">
      <c r="G477" s="10"/>
      <c r="L477" s="10"/>
      <c r="Q477" s="10"/>
      <c r="V477" s="10"/>
      <c r="AA477" s="10"/>
    </row>
    <row r="478" spans="7:27" s="1" customFormat="1">
      <c r="G478" s="10"/>
      <c r="L478" s="10"/>
      <c r="Q478" s="10"/>
      <c r="V478" s="10"/>
      <c r="AA478" s="10"/>
    </row>
    <row r="479" spans="7:27" s="1" customFormat="1">
      <c r="G479" s="10"/>
      <c r="L479" s="10"/>
      <c r="Q479" s="10"/>
      <c r="V479" s="10"/>
      <c r="AA479" s="10"/>
    </row>
    <row r="480" spans="7:27" s="1" customFormat="1">
      <c r="G480" s="10"/>
      <c r="L480" s="10"/>
      <c r="Q480" s="10"/>
      <c r="V480" s="10"/>
      <c r="AA480" s="10"/>
    </row>
    <row r="481" spans="7:27" s="1" customFormat="1">
      <c r="G481" s="10"/>
      <c r="L481" s="10"/>
      <c r="Q481" s="10"/>
      <c r="V481" s="10"/>
      <c r="AA481" s="10"/>
    </row>
    <row r="482" spans="7:27" s="1" customFormat="1">
      <c r="G482" s="10"/>
      <c r="L482" s="10"/>
      <c r="Q482" s="10"/>
      <c r="V482" s="10"/>
      <c r="AA482" s="10"/>
    </row>
    <row r="483" spans="7:27" s="1" customFormat="1">
      <c r="G483" s="10"/>
      <c r="L483" s="10"/>
      <c r="Q483" s="10"/>
      <c r="V483" s="10"/>
      <c r="AA483" s="10"/>
    </row>
    <row r="484" spans="7:27" s="1" customFormat="1">
      <c r="G484" s="10"/>
      <c r="L484" s="10"/>
      <c r="Q484" s="10"/>
      <c r="V484" s="10"/>
      <c r="AA484" s="10"/>
    </row>
    <row r="485" spans="7:27" s="1" customFormat="1">
      <c r="G485" s="10"/>
      <c r="L485" s="10"/>
      <c r="Q485" s="10"/>
      <c r="V485" s="10"/>
      <c r="AA485" s="10"/>
    </row>
    <row r="486" spans="7:27" s="1" customFormat="1">
      <c r="G486" s="10"/>
      <c r="L486" s="10"/>
      <c r="Q486" s="10"/>
      <c r="V486" s="10"/>
      <c r="AA486" s="10"/>
    </row>
    <row r="487" spans="7:27" s="1" customFormat="1">
      <c r="G487" s="10"/>
      <c r="L487" s="10"/>
      <c r="Q487" s="10"/>
      <c r="V487" s="10"/>
      <c r="AA487" s="10"/>
    </row>
    <row r="488" spans="7:27" s="1" customFormat="1">
      <c r="G488" s="10"/>
      <c r="L488" s="10"/>
      <c r="Q488" s="10"/>
      <c r="V488" s="10"/>
      <c r="AA488" s="10"/>
    </row>
    <row r="489" spans="7:27" s="1" customFormat="1">
      <c r="G489" s="10"/>
      <c r="L489" s="10"/>
      <c r="Q489" s="10"/>
      <c r="V489" s="10"/>
      <c r="AA489" s="10"/>
    </row>
    <row r="490" spans="7:27" s="1" customFormat="1">
      <c r="G490" s="10"/>
      <c r="L490" s="10"/>
      <c r="Q490" s="10"/>
      <c r="V490" s="10"/>
      <c r="AA490" s="10"/>
    </row>
    <row r="491" spans="7:27" s="1" customFormat="1">
      <c r="G491" s="10"/>
      <c r="L491" s="10"/>
      <c r="Q491" s="10"/>
      <c r="V491" s="10"/>
      <c r="AA491" s="10"/>
    </row>
    <row r="492" spans="7:27" s="1" customFormat="1">
      <c r="G492" s="10"/>
      <c r="L492" s="10"/>
      <c r="Q492" s="10"/>
      <c r="V492" s="10"/>
      <c r="AA492" s="10"/>
    </row>
    <row r="493" spans="7:27" s="1" customFormat="1">
      <c r="G493" s="10"/>
      <c r="L493" s="10"/>
      <c r="Q493" s="10"/>
      <c r="V493" s="10"/>
      <c r="AA493" s="10"/>
    </row>
    <row r="494" spans="7:27" s="1" customFormat="1">
      <c r="G494" s="10"/>
      <c r="L494" s="10"/>
      <c r="Q494" s="10"/>
      <c r="V494" s="10"/>
      <c r="AA494" s="10"/>
    </row>
    <row r="495" spans="7:27" s="1" customFormat="1">
      <c r="G495" s="10"/>
      <c r="L495" s="10"/>
      <c r="Q495" s="10"/>
      <c r="V495" s="10"/>
      <c r="AA495" s="10"/>
    </row>
    <row r="496" spans="7:27" s="1" customFormat="1">
      <c r="G496" s="10"/>
      <c r="L496" s="10"/>
      <c r="Q496" s="10"/>
      <c r="V496" s="10"/>
      <c r="AA496" s="10"/>
    </row>
    <row r="497" spans="7:27" s="1" customFormat="1">
      <c r="G497" s="10"/>
      <c r="L497" s="10"/>
      <c r="Q497" s="10"/>
      <c r="V497" s="10"/>
      <c r="AA497" s="10"/>
    </row>
    <row r="498" spans="7:27" s="1" customFormat="1">
      <c r="G498" s="10"/>
      <c r="L498" s="10"/>
      <c r="Q498" s="10"/>
      <c r="V498" s="10"/>
      <c r="AA498" s="10"/>
    </row>
    <row r="499" spans="7:27" s="1" customFormat="1">
      <c r="G499" s="10"/>
      <c r="L499" s="10"/>
      <c r="Q499" s="10"/>
      <c r="V499" s="10"/>
      <c r="AA499" s="10"/>
    </row>
    <row r="500" spans="7:27" s="1" customFormat="1">
      <c r="G500" s="10"/>
      <c r="L500" s="10"/>
      <c r="Q500" s="10"/>
      <c r="V500" s="10"/>
      <c r="AA500" s="10"/>
    </row>
    <row r="501" spans="7:27" s="1" customFormat="1">
      <c r="G501" s="10"/>
      <c r="L501" s="10"/>
      <c r="Q501" s="10"/>
      <c r="V501" s="10"/>
      <c r="AA501" s="10"/>
    </row>
    <row r="502" spans="7:27" s="1" customFormat="1">
      <c r="G502" s="10"/>
      <c r="L502" s="10"/>
      <c r="Q502" s="10"/>
      <c r="V502" s="10"/>
      <c r="AA502" s="10"/>
    </row>
    <row r="503" spans="7:27" s="1" customFormat="1">
      <c r="G503" s="10"/>
      <c r="L503" s="10"/>
      <c r="Q503" s="10"/>
      <c r="V503" s="10"/>
      <c r="AA503" s="10"/>
    </row>
    <row r="504" spans="7:27" s="1" customFormat="1">
      <c r="G504" s="10"/>
      <c r="L504" s="10"/>
      <c r="Q504" s="10"/>
      <c r="V504" s="10"/>
      <c r="AA504" s="10"/>
    </row>
    <row r="505" spans="7:27" s="1" customFormat="1">
      <c r="G505" s="10"/>
      <c r="L505" s="10"/>
      <c r="Q505" s="10"/>
      <c r="V505" s="10"/>
      <c r="AA505" s="10"/>
    </row>
    <row r="506" spans="7:27" s="1" customFormat="1">
      <c r="G506" s="10"/>
      <c r="L506" s="10"/>
      <c r="Q506" s="10"/>
      <c r="V506" s="10"/>
      <c r="AA506" s="10"/>
    </row>
    <row r="507" spans="7:27" s="1" customFormat="1">
      <c r="G507" s="10"/>
      <c r="L507" s="10"/>
      <c r="Q507" s="10"/>
      <c r="V507" s="10"/>
      <c r="AA507" s="10"/>
    </row>
    <row r="508" spans="7:27" s="1" customFormat="1">
      <c r="G508" s="10"/>
      <c r="L508" s="10"/>
      <c r="Q508" s="10"/>
      <c r="V508" s="10"/>
      <c r="AA508" s="10"/>
    </row>
    <row r="509" spans="7:27" s="1" customFormat="1">
      <c r="G509" s="10"/>
      <c r="L509" s="10"/>
      <c r="Q509" s="10"/>
      <c r="V509" s="10"/>
      <c r="AA509" s="10"/>
    </row>
    <row r="510" spans="7:27" s="1" customFormat="1">
      <c r="G510" s="10"/>
      <c r="L510" s="10"/>
      <c r="Q510" s="10"/>
      <c r="V510" s="10"/>
      <c r="AA510" s="10"/>
    </row>
    <row r="511" spans="7:27" s="1" customFormat="1">
      <c r="G511" s="10"/>
      <c r="L511" s="10"/>
      <c r="Q511" s="10"/>
      <c r="V511" s="10"/>
      <c r="AA511" s="10"/>
    </row>
    <row r="512" spans="7:27" s="1" customFormat="1">
      <c r="G512" s="10"/>
      <c r="L512" s="10"/>
      <c r="Q512" s="10"/>
      <c r="V512" s="10"/>
      <c r="AA512" s="10"/>
    </row>
    <row r="513" spans="7:27" s="1" customFormat="1">
      <c r="G513" s="10"/>
      <c r="L513" s="10"/>
      <c r="Q513" s="10"/>
      <c r="V513" s="10"/>
      <c r="AA513" s="10"/>
    </row>
    <row r="514" spans="7:27" s="1" customFormat="1">
      <c r="G514" s="10"/>
      <c r="L514" s="10"/>
      <c r="Q514" s="10"/>
      <c r="V514" s="10"/>
      <c r="AA514" s="10"/>
    </row>
    <row r="515" spans="7:27" s="1" customFormat="1">
      <c r="G515" s="10"/>
      <c r="L515" s="10"/>
      <c r="Q515" s="10"/>
      <c r="V515" s="10"/>
      <c r="AA515" s="10"/>
    </row>
    <row r="516" spans="7:27" s="1" customFormat="1">
      <c r="G516" s="10"/>
      <c r="L516" s="10"/>
      <c r="Q516" s="10"/>
      <c r="V516" s="10"/>
      <c r="AA516" s="10"/>
    </row>
    <row r="517" spans="7:27" s="1" customFormat="1">
      <c r="G517" s="10"/>
      <c r="L517" s="10"/>
      <c r="Q517" s="10"/>
      <c r="V517" s="10"/>
      <c r="AA517" s="10"/>
    </row>
    <row r="518" spans="7:27" s="1" customFormat="1">
      <c r="G518" s="10"/>
      <c r="L518" s="10"/>
      <c r="Q518" s="10"/>
      <c r="V518" s="10"/>
      <c r="AA518" s="10"/>
    </row>
    <row r="519" spans="7:27" s="1" customFormat="1">
      <c r="G519" s="10"/>
      <c r="L519" s="10"/>
      <c r="Q519" s="10"/>
      <c r="V519" s="10"/>
      <c r="AA519" s="10"/>
    </row>
    <row r="520" spans="7:27" s="1" customFormat="1">
      <c r="G520" s="10"/>
      <c r="L520" s="10"/>
      <c r="Q520" s="10"/>
      <c r="V520" s="10"/>
      <c r="AA520" s="10"/>
    </row>
    <row r="521" spans="7:27" s="1" customFormat="1">
      <c r="G521" s="10"/>
      <c r="L521" s="10"/>
      <c r="Q521" s="10"/>
      <c r="V521" s="10"/>
      <c r="AA521" s="10"/>
    </row>
    <row r="522" spans="7:27" s="1" customFormat="1">
      <c r="G522" s="10"/>
      <c r="L522" s="10"/>
      <c r="Q522" s="10"/>
      <c r="V522" s="10"/>
      <c r="AA522" s="10"/>
    </row>
    <row r="523" spans="7:27" s="1" customFormat="1">
      <c r="G523" s="10"/>
      <c r="L523" s="10"/>
      <c r="Q523" s="10"/>
      <c r="V523" s="10"/>
      <c r="AA523" s="10"/>
    </row>
    <row r="524" spans="7:27" s="1" customFormat="1">
      <c r="G524" s="10"/>
      <c r="L524" s="10"/>
      <c r="Q524" s="10"/>
      <c r="V524" s="10"/>
      <c r="AA524" s="10"/>
    </row>
    <row r="525" spans="7:27" s="1" customFormat="1">
      <c r="G525" s="10"/>
      <c r="L525" s="10"/>
      <c r="Q525" s="10"/>
      <c r="V525" s="10"/>
      <c r="AA525" s="10"/>
    </row>
    <row r="526" spans="7:27" s="1" customFormat="1">
      <c r="G526" s="10"/>
      <c r="L526" s="10"/>
      <c r="Q526" s="10"/>
      <c r="V526" s="10"/>
      <c r="AA526" s="10"/>
    </row>
    <row r="527" spans="7:27" s="1" customFormat="1">
      <c r="G527" s="10"/>
      <c r="L527" s="10"/>
      <c r="Q527" s="10"/>
      <c r="V527" s="10"/>
      <c r="AA527" s="10"/>
    </row>
    <row r="528" spans="7:27" s="1" customFormat="1">
      <c r="G528" s="10"/>
      <c r="L528" s="10"/>
      <c r="Q528" s="10"/>
      <c r="V528" s="10"/>
      <c r="AA528" s="10"/>
    </row>
    <row r="529" spans="7:27" s="1" customFormat="1">
      <c r="G529" s="10"/>
      <c r="L529" s="10"/>
      <c r="Q529" s="10"/>
      <c r="V529" s="10"/>
      <c r="AA529" s="10"/>
    </row>
    <row r="530" spans="7:27" s="1" customFormat="1">
      <c r="G530" s="10"/>
      <c r="L530" s="10"/>
      <c r="Q530" s="10"/>
      <c r="V530" s="10"/>
      <c r="AA530" s="10"/>
    </row>
    <row r="531" spans="7:27" s="1" customFormat="1">
      <c r="G531" s="10"/>
      <c r="L531" s="10"/>
      <c r="Q531" s="10"/>
      <c r="V531" s="10"/>
      <c r="AA531" s="10"/>
    </row>
    <row r="532" spans="7:27" s="1" customFormat="1">
      <c r="G532" s="10"/>
      <c r="L532" s="10"/>
      <c r="Q532" s="10"/>
      <c r="V532" s="10"/>
      <c r="AA532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69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5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8" max="28" width="9.6640625" style="1" bestFit="1" customWidth="1"/>
    <col min="29" max="29" width="12.6640625" style="1" bestFit="1" customWidth="1"/>
    <col min="30" max="48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-1.2E-4</v>
      </c>
      <c r="C2" s="25">
        <v>0.12559000000000001</v>
      </c>
      <c r="D2" s="25">
        <f>C2-AC2</f>
        <v>0.12533</v>
      </c>
      <c r="E2" s="25">
        <v>3.8567599999999999E-3</v>
      </c>
      <c r="F2" s="25">
        <f>D2-0.00385676</f>
        <v>0.12147324</v>
      </c>
      <c r="G2" s="25">
        <f>F2*23.03</f>
        <v>2.7975287172000001</v>
      </c>
      <c r="H2" s="25">
        <v>0.10663</v>
      </c>
      <c r="I2" s="25">
        <f>H2-AC2</f>
        <v>0.10637000000000001</v>
      </c>
      <c r="J2" s="25">
        <v>1.3780860000000001E-2</v>
      </c>
      <c r="K2" s="25">
        <f>I2-0.01378086</f>
        <v>9.258914E-2</v>
      </c>
      <c r="L2" s="25">
        <f>K2*23.03</f>
        <v>2.1323278941999999</v>
      </c>
      <c r="M2" s="25">
        <v>8.8709999999999997E-2</v>
      </c>
      <c r="N2" s="25">
        <f>M2-AC2</f>
        <v>8.8450000000000001E-2</v>
      </c>
      <c r="O2" s="25">
        <v>2.8357600000000001E-3</v>
      </c>
      <c r="P2" s="25">
        <f>N2-0.00283576</f>
        <v>8.5614239999999994E-2</v>
      </c>
      <c r="Q2" s="25">
        <f>P2*23.03</f>
        <v>1.9716959472</v>
      </c>
      <c r="R2" s="25">
        <v>9.221E-2</v>
      </c>
      <c r="S2" s="25">
        <f>R2-AC2</f>
        <v>9.1950000000000004E-2</v>
      </c>
      <c r="T2" s="25">
        <v>3.4260599999999999E-3</v>
      </c>
      <c r="U2" s="25">
        <f>S2-0.00342606</f>
        <v>8.8523940000000009E-2</v>
      </c>
      <c r="V2" s="25">
        <f>U2*23.03</f>
        <v>2.0387063382000004</v>
      </c>
      <c r="W2" s="25">
        <v>9.5439999999999997E-2</v>
      </c>
      <c r="X2" s="25">
        <f>W2-AC2</f>
        <v>9.5180000000000001E-2</v>
      </c>
      <c r="Y2" s="25">
        <v>2.9761599999999998E-3</v>
      </c>
      <c r="Z2" s="25">
        <f>X2-0.00297616</f>
        <v>9.2203839999999995E-2</v>
      </c>
      <c r="AA2" s="25">
        <f>Z2*23.03</f>
        <v>2.1234544352000002</v>
      </c>
      <c r="AB2" s="25">
        <v>6.4000000000000005E-4</v>
      </c>
      <c r="AC2" s="25">
        <f>(B2+AB2)/2</f>
        <v>2.6000000000000003E-4</v>
      </c>
    </row>
    <row r="3" spans="1:29" s="15" customFormat="1">
      <c r="A3" s="18">
        <v>251</v>
      </c>
      <c r="B3" s="25">
        <v>-2.4000000000000001E-4</v>
      </c>
      <c r="C3" s="25">
        <v>0.12195</v>
      </c>
      <c r="D3" s="25">
        <f t="shared" ref="D3:D66" si="0">C3-AC3</f>
        <v>0.121825</v>
      </c>
      <c r="E3" s="25"/>
      <c r="F3" s="25">
        <f t="shared" ref="F3:F66" si="1">D3-0.00385676</f>
        <v>0.11796824</v>
      </c>
      <c r="G3" s="25">
        <f t="shared" ref="G3:G66" si="2">F3*23.03</f>
        <v>2.7168085672000002</v>
      </c>
      <c r="H3" s="25">
        <v>0.10425</v>
      </c>
      <c r="I3" s="25">
        <f t="shared" ref="I3:I66" si="3">H3-AC3</f>
        <v>0.104125</v>
      </c>
      <c r="J3" s="25"/>
      <c r="K3" s="25">
        <f t="shared" ref="K3:K66" si="4">I3-0.01378086</f>
        <v>9.0344139999999989E-2</v>
      </c>
      <c r="L3" s="25">
        <f t="shared" ref="L3:L66" si="5">K3*23.03</f>
        <v>2.0806255441999997</v>
      </c>
      <c r="M3" s="25">
        <v>8.6800000000000002E-2</v>
      </c>
      <c r="N3" s="25">
        <f t="shared" ref="N3:N66" si="6">M3-AC3</f>
        <v>8.6675000000000002E-2</v>
      </c>
      <c r="O3" s="25"/>
      <c r="P3" s="25">
        <f t="shared" ref="P3:P66" si="7">N3-0.00283576</f>
        <v>8.3839239999999995E-2</v>
      </c>
      <c r="Q3" s="25">
        <f t="shared" ref="Q3:Q66" si="8">P3*23.03</f>
        <v>1.9308176972</v>
      </c>
      <c r="R3" s="25">
        <v>9.0209999999999999E-2</v>
      </c>
      <c r="S3" s="25">
        <f t="shared" ref="S3:S66" si="9">R3-AC3</f>
        <v>9.0084999999999998E-2</v>
      </c>
      <c r="T3" s="25"/>
      <c r="U3" s="25">
        <f t="shared" ref="U3:U66" si="10">S3-0.00342606</f>
        <v>8.6658940000000004E-2</v>
      </c>
      <c r="V3" s="25">
        <f t="shared" ref="V3:V66" si="11">U3*23.03</f>
        <v>1.9957553882000001</v>
      </c>
      <c r="W3" s="25">
        <v>9.3219999999999997E-2</v>
      </c>
      <c r="X3" s="25">
        <f t="shared" ref="X3:X66" si="12">W3-AC3</f>
        <v>9.3094999999999997E-2</v>
      </c>
      <c r="Y3" s="25"/>
      <c r="Z3" s="25">
        <f t="shared" ref="Z3:Z66" si="13">X3-0.00297616</f>
        <v>9.0118839999999992E-2</v>
      </c>
      <c r="AA3" s="25">
        <f t="shared" ref="AA3:AA66" si="14">Z3*23.03</f>
        <v>2.0754368851999998</v>
      </c>
      <c r="AB3" s="25">
        <v>4.8999999999999998E-4</v>
      </c>
      <c r="AC3" s="25">
        <f t="shared" ref="AC3:AC66" si="15">(B3+AB3)/2</f>
        <v>1.25E-4</v>
      </c>
    </row>
    <row r="4" spans="1:29" s="15" customFormat="1">
      <c r="A4" s="18">
        <v>252</v>
      </c>
      <c r="B4" s="25">
        <v>-2.7999999999999998E-4</v>
      </c>
      <c r="C4" s="25">
        <v>0.11878</v>
      </c>
      <c r="D4" s="25">
        <f t="shared" si="0"/>
        <v>0.11866</v>
      </c>
      <c r="E4" s="25"/>
      <c r="F4" s="25">
        <f t="shared" si="1"/>
        <v>0.11480324</v>
      </c>
      <c r="G4" s="25">
        <f t="shared" si="2"/>
        <v>2.6439186172000002</v>
      </c>
      <c r="H4" s="25">
        <v>0.10309</v>
      </c>
      <c r="I4" s="25">
        <f t="shared" si="3"/>
        <v>0.10297000000000001</v>
      </c>
      <c r="J4" s="25"/>
      <c r="K4" s="25">
        <f t="shared" si="4"/>
        <v>8.918914E-2</v>
      </c>
      <c r="L4" s="25">
        <f t="shared" si="5"/>
        <v>2.0540258942</v>
      </c>
      <c r="M4" s="25">
        <v>8.566E-2</v>
      </c>
      <c r="N4" s="25">
        <f t="shared" si="6"/>
        <v>8.5540000000000005E-2</v>
      </c>
      <c r="O4" s="25"/>
      <c r="P4" s="25">
        <f t="shared" si="7"/>
        <v>8.2704239999999998E-2</v>
      </c>
      <c r="Q4" s="25">
        <f t="shared" si="8"/>
        <v>1.9046786472000001</v>
      </c>
      <c r="R4" s="25">
        <v>8.9069999999999996E-2</v>
      </c>
      <c r="S4" s="25">
        <f t="shared" si="9"/>
        <v>8.8950000000000001E-2</v>
      </c>
      <c r="T4" s="25"/>
      <c r="U4" s="25">
        <f t="shared" si="10"/>
        <v>8.5523940000000007E-2</v>
      </c>
      <c r="V4" s="25">
        <f t="shared" si="11"/>
        <v>1.9696163382000003</v>
      </c>
      <c r="W4" s="25">
        <v>9.2350000000000002E-2</v>
      </c>
      <c r="X4" s="25">
        <f t="shared" si="12"/>
        <v>9.2230000000000006E-2</v>
      </c>
      <c r="Y4" s="25"/>
      <c r="Z4" s="25">
        <f t="shared" si="13"/>
        <v>8.9253840000000001E-2</v>
      </c>
      <c r="AA4" s="25">
        <f t="shared" si="14"/>
        <v>2.0555159352000003</v>
      </c>
      <c r="AB4" s="25">
        <v>5.1999999999999995E-4</v>
      </c>
      <c r="AC4" s="25">
        <f t="shared" si="15"/>
        <v>1.1999999999999999E-4</v>
      </c>
    </row>
    <row r="5" spans="1:29" s="15" customFormat="1">
      <c r="A5" s="18">
        <v>253</v>
      </c>
      <c r="B5" s="25">
        <v>-2.0000000000000001E-4</v>
      </c>
      <c r="C5" s="25">
        <v>0.11548</v>
      </c>
      <c r="D5" s="25">
        <f t="shared" si="0"/>
        <v>0.11533499999999999</v>
      </c>
      <c r="E5" s="25"/>
      <c r="F5" s="25">
        <f t="shared" si="1"/>
        <v>0.11147823999999999</v>
      </c>
      <c r="G5" s="25">
        <f t="shared" si="2"/>
        <v>2.5673438672</v>
      </c>
      <c r="H5" s="25">
        <v>0.10112</v>
      </c>
      <c r="I5" s="25">
        <f t="shared" si="3"/>
        <v>0.100975</v>
      </c>
      <c r="J5" s="25"/>
      <c r="K5" s="25">
        <f t="shared" si="4"/>
        <v>8.7194139999999989E-2</v>
      </c>
      <c r="L5" s="25">
        <f t="shared" si="5"/>
        <v>2.0080810441999999</v>
      </c>
      <c r="M5" s="25">
        <v>8.3839999999999998E-2</v>
      </c>
      <c r="N5" s="25">
        <f t="shared" si="6"/>
        <v>8.3694999999999992E-2</v>
      </c>
      <c r="O5" s="25"/>
      <c r="P5" s="25">
        <f t="shared" si="7"/>
        <v>8.0859239999999985E-2</v>
      </c>
      <c r="Q5" s="25">
        <f t="shared" si="8"/>
        <v>1.8621882971999997</v>
      </c>
      <c r="R5" s="25">
        <v>8.7139999999999995E-2</v>
      </c>
      <c r="S5" s="25">
        <f t="shared" si="9"/>
        <v>8.6994999999999989E-2</v>
      </c>
      <c r="T5" s="25"/>
      <c r="U5" s="25">
        <f t="shared" si="10"/>
        <v>8.3568939999999994E-2</v>
      </c>
      <c r="V5" s="25">
        <f t="shared" si="11"/>
        <v>1.9245926882</v>
      </c>
      <c r="W5" s="25">
        <v>9.0340000000000004E-2</v>
      </c>
      <c r="X5" s="25">
        <f t="shared" si="12"/>
        <v>9.0194999999999997E-2</v>
      </c>
      <c r="Y5" s="25"/>
      <c r="Z5" s="25">
        <f t="shared" si="13"/>
        <v>8.7218839999999992E-2</v>
      </c>
      <c r="AA5" s="25">
        <f t="shared" si="14"/>
        <v>2.0086498852000001</v>
      </c>
      <c r="AB5" s="25">
        <v>4.8999999999999998E-4</v>
      </c>
      <c r="AC5" s="25">
        <f t="shared" si="15"/>
        <v>1.45E-4</v>
      </c>
    </row>
    <row r="6" spans="1:29" s="15" customFormat="1">
      <c r="A6" s="18">
        <v>254</v>
      </c>
      <c r="B6" s="25">
        <v>-2.3000000000000001E-4</v>
      </c>
      <c r="C6" s="25">
        <v>0.11285000000000001</v>
      </c>
      <c r="D6" s="25">
        <f t="shared" si="0"/>
        <v>0.11264500000000001</v>
      </c>
      <c r="E6" s="25"/>
      <c r="F6" s="25">
        <f t="shared" si="1"/>
        <v>0.10878824000000001</v>
      </c>
      <c r="G6" s="25">
        <f t="shared" si="2"/>
        <v>2.5053931672000003</v>
      </c>
      <c r="H6" s="25">
        <v>9.9970000000000003E-2</v>
      </c>
      <c r="I6" s="25">
        <f t="shared" si="3"/>
        <v>9.9765000000000006E-2</v>
      </c>
      <c r="J6" s="25"/>
      <c r="K6" s="25">
        <f t="shared" si="4"/>
        <v>8.5984140000000001E-2</v>
      </c>
      <c r="L6" s="25">
        <f t="shared" si="5"/>
        <v>1.9802147442000002</v>
      </c>
      <c r="M6" s="25">
        <v>8.2589999999999997E-2</v>
      </c>
      <c r="N6" s="25">
        <f t="shared" si="6"/>
        <v>8.2385E-2</v>
      </c>
      <c r="O6" s="25"/>
      <c r="P6" s="25">
        <f t="shared" si="7"/>
        <v>7.9549239999999993E-2</v>
      </c>
      <c r="Q6" s="25">
        <f t="shared" si="8"/>
        <v>1.8320189971999998</v>
      </c>
      <c r="R6" s="25">
        <v>8.6309999999999998E-2</v>
      </c>
      <c r="S6" s="25">
        <f t="shared" si="9"/>
        <v>8.6105000000000001E-2</v>
      </c>
      <c r="T6" s="25"/>
      <c r="U6" s="25">
        <f t="shared" si="10"/>
        <v>8.2678940000000006E-2</v>
      </c>
      <c r="V6" s="25">
        <f t="shared" si="11"/>
        <v>1.9040959882000001</v>
      </c>
      <c r="W6" s="25">
        <v>8.9279999999999998E-2</v>
      </c>
      <c r="X6" s="25">
        <f t="shared" si="12"/>
        <v>8.9075000000000001E-2</v>
      </c>
      <c r="Y6" s="25"/>
      <c r="Z6" s="25">
        <f t="shared" si="13"/>
        <v>8.6098839999999996E-2</v>
      </c>
      <c r="AA6" s="25">
        <f t="shared" si="14"/>
        <v>1.9828562852</v>
      </c>
      <c r="AB6" s="25">
        <v>6.4000000000000005E-4</v>
      </c>
      <c r="AC6" s="25">
        <f t="shared" si="15"/>
        <v>2.0500000000000002E-4</v>
      </c>
    </row>
    <row r="7" spans="1:29" s="15" customFormat="1">
      <c r="A7" s="18">
        <v>255</v>
      </c>
      <c r="B7" s="25">
        <v>-1.7000000000000001E-4</v>
      </c>
      <c r="C7" s="25">
        <v>0.10975</v>
      </c>
      <c r="D7" s="25">
        <f t="shared" si="0"/>
        <v>0.10958</v>
      </c>
      <c r="E7" s="25"/>
      <c r="F7" s="25">
        <f t="shared" si="1"/>
        <v>0.10572324</v>
      </c>
      <c r="G7" s="25">
        <f t="shared" si="2"/>
        <v>2.4348062172000002</v>
      </c>
      <c r="H7" s="25">
        <v>9.8308999999999994E-2</v>
      </c>
      <c r="I7" s="25">
        <f t="shared" si="3"/>
        <v>9.813899999999999E-2</v>
      </c>
      <c r="J7" s="25"/>
      <c r="K7" s="25">
        <f t="shared" si="4"/>
        <v>8.4358139999999984E-2</v>
      </c>
      <c r="L7" s="25">
        <f t="shared" si="5"/>
        <v>1.9427679641999998</v>
      </c>
      <c r="M7" s="25">
        <v>8.1210000000000004E-2</v>
      </c>
      <c r="N7" s="25">
        <f t="shared" si="6"/>
        <v>8.1040000000000001E-2</v>
      </c>
      <c r="O7" s="25"/>
      <c r="P7" s="25">
        <f t="shared" si="7"/>
        <v>7.8204239999999994E-2</v>
      </c>
      <c r="Q7" s="25">
        <f t="shared" si="8"/>
        <v>1.8010436472</v>
      </c>
      <c r="R7" s="25">
        <v>8.43E-2</v>
      </c>
      <c r="S7" s="25">
        <f t="shared" si="9"/>
        <v>8.4129999999999996E-2</v>
      </c>
      <c r="T7" s="25"/>
      <c r="U7" s="25">
        <f t="shared" si="10"/>
        <v>8.0703940000000002E-2</v>
      </c>
      <c r="V7" s="25">
        <f t="shared" si="11"/>
        <v>1.8586117382</v>
      </c>
      <c r="W7" s="25">
        <v>8.7580000000000005E-2</v>
      </c>
      <c r="X7" s="25">
        <f t="shared" si="12"/>
        <v>8.7410000000000002E-2</v>
      </c>
      <c r="Y7" s="25"/>
      <c r="Z7" s="25">
        <f t="shared" si="13"/>
        <v>8.4433839999999996E-2</v>
      </c>
      <c r="AA7" s="25">
        <f t="shared" si="14"/>
        <v>1.9445113352000001</v>
      </c>
      <c r="AB7" s="25">
        <v>5.1000000000000004E-4</v>
      </c>
      <c r="AC7" s="25">
        <f t="shared" si="15"/>
        <v>1.7000000000000001E-4</v>
      </c>
    </row>
    <row r="8" spans="1:29" s="15" customFormat="1">
      <c r="A8" s="18">
        <v>256</v>
      </c>
      <c r="B8" s="25">
        <v>-2.7999999999999998E-4</v>
      </c>
      <c r="C8" s="25">
        <v>0.1076</v>
      </c>
      <c r="D8" s="25">
        <f t="shared" si="0"/>
        <v>0.10754</v>
      </c>
      <c r="E8" s="25"/>
      <c r="F8" s="25">
        <f t="shared" si="1"/>
        <v>0.10368324</v>
      </c>
      <c r="G8" s="25">
        <f t="shared" si="2"/>
        <v>2.3878250172</v>
      </c>
      <c r="H8" s="25">
        <v>9.7729999999999997E-2</v>
      </c>
      <c r="I8" s="25">
        <f t="shared" si="3"/>
        <v>9.7669999999999993E-2</v>
      </c>
      <c r="J8" s="25"/>
      <c r="K8" s="25">
        <f t="shared" si="4"/>
        <v>8.3889139999999987E-2</v>
      </c>
      <c r="L8" s="25">
        <f t="shared" si="5"/>
        <v>1.9319668941999999</v>
      </c>
      <c r="M8" s="25">
        <v>8.0570000000000003E-2</v>
      </c>
      <c r="N8" s="25">
        <f t="shared" si="6"/>
        <v>8.0509999999999998E-2</v>
      </c>
      <c r="O8" s="25"/>
      <c r="P8" s="25">
        <f t="shared" si="7"/>
        <v>7.7674239999999992E-2</v>
      </c>
      <c r="Q8" s="25">
        <f t="shared" si="8"/>
        <v>1.7888377471999999</v>
      </c>
      <c r="R8" s="25">
        <v>8.3720000000000003E-2</v>
      </c>
      <c r="S8" s="25">
        <f t="shared" si="9"/>
        <v>8.3659999999999998E-2</v>
      </c>
      <c r="T8" s="25"/>
      <c r="U8" s="25">
        <f t="shared" si="10"/>
        <v>8.0233940000000004E-2</v>
      </c>
      <c r="V8" s="25">
        <f t="shared" si="11"/>
        <v>1.8477876382000002</v>
      </c>
      <c r="W8" s="25">
        <v>8.7239999999999998E-2</v>
      </c>
      <c r="X8" s="25">
        <f t="shared" si="12"/>
        <v>8.7179999999999994E-2</v>
      </c>
      <c r="Y8" s="25"/>
      <c r="Z8" s="25">
        <f t="shared" si="13"/>
        <v>8.4203839999999988E-2</v>
      </c>
      <c r="AA8" s="25">
        <f t="shared" si="14"/>
        <v>1.9392144351999998</v>
      </c>
      <c r="AB8" s="25">
        <v>4.0000000000000002E-4</v>
      </c>
      <c r="AC8" s="25">
        <f t="shared" si="15"/>
        <v>6.0000000000000022E-5</v>
      </c>
    </row>
    <row r="9" spans="1:29" s="15" customFormat="1">
      <c r="A9" s="18">
        <v>257</v>
      </c>
      <c r="B9" s="25">
        <v>-2.3000000000000001E-4</v>
      </c>
      <c r="C9" s="25">
        <v>0.10482</v>
      </c>
      <c r="D9" s="25">
        <f t="shared" si="0"/>
        <v>0.10466499999999999</v>
      </c>
      <c r="E9" s="25"/>
      <c r="F9" s="25">
        <f t="shared" si="1"/>
        <v>0.10080823999999999</v>
      </c>
      <c r="G9" s="25">
        <f t="shared" si="2"/>
        <v>2.3216137672000001</v>
      </c>
      <c r="H9" s="25">
        <v>9.5759999999999998E-2</v>
      </c>
      <c r="I9" s="25">
        <f t="shared" si="3"/>
        <v>9.5604999999999996E-2</v>
      </c>
      <c r="J9" s="25"/>
      <c r="K9" s="25">
        <f t="shared" si="4"/>
        <v>8.182413999999999E-2</v>
      </c>
      <c r="L9" s="25">
        <f t="shared" si="5"/>
        <v>1.8844099442</v>
      </c>
      <c r="M9" s="25">
        <v>7.9250000000000001E-2</v>
      </c>
      <c r="N9" s="25">
        <f t="shared" si="6"/>
        <v>7.9094999999999999E-2</v>
      </c>
      <c r="O9" s="25"/>
      <c r="P9" s="25">
        <f t="shared" si="7"/>
        <v>7.6259239999999992E-2</v>
      </c>
      <c r="Q9" s="25">
        <f t="shared" si="8"/>
        <v>1.7562502971999998</v>
      </c>
      <c r="R9" s="25">
        <v>8.2110000000000002E-2</v>
      </c>
      <c r="S9" s="25">
        <f t="shared" si="9"/>
        <v>8.1955E-2</v>
      </c>
      <c r="T9" s="25"/>
      <c r="U9" s="25">
        <f t="shared" si="10"/>
        <v>7.8528940000000005E-2</v>
      </c>
      <c r="V9" s="25">
        <f t="shared" si="11"/>
        <v>1.8085214882000002</v>
      </c>
      <c r="W9" s="25">
        <v>8.548E-2</v>
      </c>
      <c r="X9" s="25">
        <f t="shared" si="12"/>
        <v>8.5324999999999998E-2</v>
      </c>
      <c r="Y9" s="25"/>
      <c r="Z9" s="25">
        <f t="shared" si="13"/>
        <v>8.2348839999999993E-2</v>
      </c>
      <c r="AA9" s="25">
        <f t="shared" si="14"/>
        <v>1.8964937851999999</v>
      </c>
      <c r="AB9" s="25">
        <v>5.4000000000000001E-4</v>
      </c>
      <c r="AC9" s="25">
        <f t="shared" si="15"/>
        <v>1.55E-4</v>
      </c>
    </row>
    <row r="10" spans="1:29" s="15" customFormat="1">
      <c r="A10" s="18">
        <v>258</v>
      </c>
      <c r="B10" s="25">
        <v>-1.1E-4</v>
      </c>
      <c r="C10" s="25">
        <v>0.10294</v>
      </c>
      <c r="D10" s="25">
        <f t="shared" si="0"/>
        <v>0.10276</v>
      </c>
      <c r="E10" s="25"/>
      <c r="F10" s="25">
        <f t="shared" si="1"/>
        <v>9.8903240000000003E-2</v>
      </c>
      <c r="G10" s="25">
        <f t="shared" si="2"/>
        <v>2.2777416172000002</v>
      </c>
      <c r="H10" s="25">
        <v>9.5240000000000005E-2</v>
      </c>
      <c r="I10" s="25">
        <f t="shared" si="3"/>
        <v>9.5060000000000006E-2</v>
      </c>
      <c r="J10" s="25"/>
      <c r="K10" s="25">
        <f t="shared" si="4"/>
        <v>8.127914E-2</v>
      </c>
      <c r="L10" s="25">
        <f t="shared" si="5"/>
        <v>1.8718585942000001</v>
      </c>
      <c r="M10" s="25">
        <v>7.8728999999999993E-2</v>
      </c>
      <c r="N10" s="25">
        <f t="shared" si="6"/>
        <v>7.8548999999999994E-2</v>
      </c>
      <c r="O10" s="25"/>
      <c r="P10" s="25">
        <f t="shared" si="7"/>
        <v>7.5713239999999987E-2</v>
      </c>
      <c r="Q10" s="25">
        <f t="shared" si="8"/>
        <v>1.7436759171999998</v>
      </c>
      <c r="R10" s="25">
        <v>8.1909999999999997E-2</v>
      </c>
      <c r="S10" s="25">
        <f t="shared" si="9"/>
        <v>8.1729999999999997E-2</v>
      </c>
      <c r="T10" s="25"/>
      <c r="U10" s="25">
        <f t="shared" si="10"/>
        <v>7.8303940000000002E-2</v>
      </c>
      <c r="V10" s="25">
        <f t="shared" si="11"/>
        <v>1.8033397382</v>
      </c>
      <c r="W10" s="25">
        <v>8.5080000000000003E-2</v>
      </c>
      <c r="X10" s="25">
        <f t="shared" si="12"/>
        <v>8.4900000000000003E-2</v>
      </c>
      <c r="Y10" s="25"/>
      <c r="Z10" s="25">
        <f t="shared" si="13"/>
        <v>8.1923839999999998E-2</v>
      </c>
      <c r="AA10" s="25">
        <f t="shared" si="14"/>
        <v>1.8867060352</v>
      </c>
      <c r="AB10" s="25">
        <v>4.6999999999999999E-4</v>
      </c>
      <c r="AC10" s="25">
        <f t="shared" si="15"/>
        <v>1.7999999999999998E-4</v>
      </c>
    </row>
    <row r="11" spans="1:29" s="15" customFormat="1">
      <c r="A11" s="18">
        <v>259</v>
      </c>
      <c r="B11" s="25">
        <v>-2.7E-4</v>
      </c>
      <c r="C11" s="25">
        <v>0.10038999999999999</v>
      </c>
      <c r="D11" s="25">
        <f t="shared" si="0"/>
        <v>0.10024</v>
      </c>
      <c r="E11" s="25"/>
      <c r="F11" s="25">
        <f t="shared" si="1"/>
        <v>9.6383239999999995E-2</v>
      </c>
      <c r="G11" s="25">
        <f t="shared" si="2"/>
        <v>2.2197060172</v>
      </c>
      <c r="H11" s="25">
        <v>9.3420000000000003E-2</v>
      </c>
      <c r="I11" s="25">
        <f t="shared" si="3"/>
        <v>9.3270000000000006E-2</v>
      </c>
      <c r="J11" s="25"/>
      <c r="K11" s="25">
        <f t="shared" si="4"/>
        <v>7.948914E-2</v>
      </c>
      <c r="L11" s="25">
        <f t="shared" si="5"/>
        <v>1.8306348942000001</v>
      </c>
      <c r="M11" s="25">
        <v>7.7399999999999997E-2</v>
      </c>
      <c r="N11" s="25">
        <f t="shared" si="6"/>
        <v>7.7249999999999999E-2</v>
      </c>
      <c r="O11" s="25"/>
      <c r="P11" s="25">
        <f t="shared" si="7"/>
        <v>7.4414239999999993E-2</v>
      </c>
      <c r="Q11" s="25">
        <f t="shared" si="8"/>
        <v>1.7137599472</v>
      </c>
      <c r="R11" s="25">
        <v>7.9939999999999997E-2</v>
      </c>
      <c r="S11" s="25">
        <f t="shared" si="9"/>
        <v>7.979E-2</v>
      </c>
      <c r="T11" s="25"/>
      <c r="U11" s="25">
        <f t="shared" si="10"/>
        <v>7.6363940000000005E-2</v>
      </c>
      <c r="V11" s="25">
        <f t="shared" si="11"/>
        <v>1.7586615382000002</v>
      </c>
      <c r="W11" s="25">
        <v>8.3479999999999999E-2</v>
      </c>
      <c r="X11" s="25">
        <f t="shared" si="12"/>
        <v>8.3330000000000001E-2</v>
      </c>
      <c r="Y11" s="25"/>
      <c r="Z11" s="25">
        <f t="shared" si="13"/>
        <v>8.0353839999999996E-2</v>
      </c>
      <c r="AA11" s="25">
        <f t="shared" si="14"/>
        <v>1.8505489352</v>
      </c>
      <c r="AB11" s="25">
        <v>5.6999999999999998E-4</v>
      </c>
      <c r="AC11" s="25">
        <f t="shared" si="15"/>
        <v>1.4999999999999999E-4</v>
      </c>
    </row>
    <row r="12" spans="1:29" s="15" customFormat="1">
      <c r="A12" s="18">
        <v>260</v>
      </c>
      <c r="B12" s="25">
        <v>-3.5E-4</v>
      </c>
      <c r="C12" s="25">
        <v>9.8540000000000003E-2</v>
      </c>
      <c r="D12" s="25">
        <f t="shared" si="0"/>
        <v>9.8505000000000009E-2</v>
      </c>
      <c r="E12" s="25"/>
      <c r="F12" s="25">
        <f t="shared" si="1"/>
        <v>9.4648240000000008E-2</v>
      </c>
      <c r="G12" s="25">
        <f t="shared" si="2"/>
        <v>2.1797489672000001</v>
      </c>
      <c r="H12" s="25">
        <v>9.2990000000000003E-2</v>
      </c>
      <c r="I12" s="25">
        <f t="shared" si="3"/>
        <v>9.295500000000001E-2</v>
      </c>
      <c r="J12" s="25"/>
      <c r="K12" s="25">
        <f t="shared" si="4"/>
        <v>7.9174140000000004E-2</v>
      </c>
      <c r="L12" s="25">
        <f t="shared" si="5"/>
        <v>1.8233804442000001</v>
      </c>
      <c r="M12" s="25">
        <v>7.6590000000000005E-2</v>
      </c>
      <c r="N12" s="25">
        <f t="shared" si="6"/>
        <v>7.6555000000000012E-2</v>
      </c>
      <c r="O12" s="25"/>
      <c r="P12" s="25">
        <f t="shared" si="7"/>
        <v>7.3719240000000005E-2</v>
      </c>
      <c r="Q12" s="25">
        <f t="shared" si="8"/>
        <v>1.6977540972000003</v>
      </c>
      <c r="R12" s="25">
        <v>7.9680000000000001E-2</v>
      </c>
      <c r="S12" s="25">
        <f t="shared" si="9"/>
        <v>7.9645000000000007E-2</v>
      </c>
      <c r="T12" s="25"/>
      <c r="U12" s="25">
        <f t="shared" si="10"/>
        <v>7.6218940000000013E-2</v>
      </c>
      <c r="V12" s="25">
        <f t="shared" si="11"/>
        <v>1.7553221882000003</v>
      </c>
      <c r="W12" s="25">
        <v>8.3339999999999997E-2</v>
      </c>
      <c r="X12" s="25">
        <f t="shared" si="12"/>
        <v>8.3305000000000004E-2</v>
      </c>
      <c r="Y12" s="25"/>
      <c r="Z12" s="25">
        <f t="shared" si="13"/>
        <v>8.0328839999999999E-2</v>
      </c>
      <c r="AA12" s="25">
        <f t="shared" si="14"/>
        <v>1.8499731852000001</v>
      </c>
      <c r="AB12" s="25">
        <v>4.2000000000000002E-4</v>
      </c>
      <c r="AC12" s="25">
        <f t="shared" si="15"/>
        <v>3.500000000000001E-5</v>
      </c>
    </row>
    <row r="13" spans="1:29" s="15" customFormat="1">
      <c r="A13" s="18">
        <v>261</v>
      </c>
      <c r="B13" s="25">
        <v>-2.4000000000000001E-4</v>
      </c>
      <c r="C13" s="25">
        <v>9.6199000000000007E-2</v>
      </c>
      <c r="D13" s="25">
        <f t="shared" si="0"/>
        <v>9.6049000000000009E-2</v>
      </c>
      <c r="E13" s="25"/>
      <c r="F13" s="25">
        <f t="shared" si="1"/>
        <v>9.2192240000000009E-2</v>
      </c>
      <c r="G13" s="25">
        <f t="shared" si="2"/>
        <v>2.1231872872000004</v>
      </c>
      <c r="H13" s="25">
        <v>9.1490000000000002E-2</v>
      </c>
      <c r="I13" s="25">
        <f t="shared" si="3"/>
        <v>9.1340000000000005E-2</v>
      </c>
      <c r="J13" s="25"/>
      <c r="K13" s="25">
        <f t="shared" si="4"/>
        <v>7.7559139999999999E-2</v>
      </c>
      <c r="L13" s="25">
        <f t="shared" si="5"/>
        <v>1.7861869942000002</v>
      </c>
      <c r="M13" s="25">
        <v>7.5660000000000005E-2</v>
      </c>
      <c r="N13" s="25">
        <f t="shared" si="6"/>
        <v>7.5510000000000008E-2</v>
      </c>
      <c r="O13" s="25"/>
      <c r="P13" s="25">
        <f t="shared" si="7"/>
        <v>7.2674240000000001E-2</v>
      </c>
      <c r="Q13" s="25">
        <f t="shared" si="8"/>
        <v>1.6736877472</v>
      </c>
      <c r="R13" s="25">
        <v>7.8060000000000004E-2</v>
      </c>
      <c r="S13" s="25">
        <f t="shared" si="9"/>
        <v>7.7910000000000007E-2</v>
      </c>
      <c r="T13" s="25"/>
      <c r="U13" s="25">
        <f t="shared" si="10"/>
        <v>7.4483940000000012E-2</v>
      </c>
      <c r="V13" s="25">
        <f t="shared" si="11"/>
        <v>1.7153651382000004</v>
      </c>
      <c r="W13" s="25">
        <v>8.1680000000000003E-2</v>
      </c>
      <c r="X13" s="25">
        <f t="shared" si="12"/>
        <v>8.1530000000000005E-2</v>
      </c>
      <c r="Y13" s="25"/>
      <c r="Z13" s="25">
        <f t="shared" si="13"/>
        <v>7.855384E-2</v>
      </c>
      <c r="AA13" s="25">
        <f t="shared" si="14"/>
        <v>1.8090949352000001</v>
      </c>
      <c r="AB13" s="25">
        <v>5.4000000000000001E-4</v>
      </c>
      <c r="AC13" s="25">
        <f t="shared" si="15"/>
        <v>1.5000000000000001E-4</v>
      </c>
    </row>
    <row r="14" spans="1:29" s="15" customFormat="1">
      <c r="A14" s="18">
        <v>262</v>
      </c>
      <c r="B14" s="25">
        <v>-1.6000000000000001E-4</v>
      </c>
      <c r="C14" s="25">
        <v>9.4728999999999994E-2</v>
      </c>
      <c r="D14" s="25">
        <f t="shared" si="0"/>
        <v>9.4444E-2</v>
      </c>
      <c r="E14" s="25"/>
      <c r="F14" s="25">
        <f t="shared" si="1"/>
        <v>9.0587239999999999E-2</v>
      </c>
      <c r="G14" s="25">
        <f t="shared" si="2"/>
        <v>2.0862241371999999</v>
      </c>
      <c r="H14" s="25">
        <v>9.0730000000000005E-2</v>
      </c>
      <c r="I14" s="25">
        <f t="shared" si="3"/>
        <v>9.0445000000000011E-2</v>
      </c>
      <c r="J14" s="25"/>
      <c r="K14" s="25">
        <f t="shared" si="4"/>
        <v>7.6664140000000006E-2</v>
      </c>
      <c r="L14" s="25">
        <f t="shared" si="5"/>
        <v>1.7655751442000003</v>
      </c>
      <c r="M14" s="25">
        <v>7.4990000000000001E-2</v>
      </c>
      <c r="N14" s="25">
        <f t="shared" si="6"/>
        <v>7.4705000000000008E-2</v>
      </c>
      <c r="O14" s="25"/>
      <c r="P14" s="25">
        <f t="shared" si="7"/>
        <v>7.1869240000000001E-2</v>
      </c>
      <c r="Q14" s="25">
        <f t="shared" si="8"/>
        <v>1.6551485972000002</v>
      </c>
      <c r="R14" s="25">
        <v>7.7670000000000003E-2</v>
      </c>
      <c r="S14" s="25">
        <f t="shared" si="9"/>
        <v>7.7385000000000009E-2</v>
      </c>
      <c r="T14" s="25"/>
      <c r="U14" s="25">
        <f t="shared" si="10"/>
        <v>7.3958940000000015E-2</v>
      </c>
      <c r="V14" s="25">
        <f t="shared" si="11"/>
        <v>1.7032743882000003</v>
      </c>
      <c r="W14" s="25">
        <v>8.1100000000000005E-2</v>
      </c>
      <c r="X14" s="25">
        <f t="shared" si="12"/>
        <v>8.0815000000000012E-2</v>
      </c>
      <c r="Y14" s="25"/>
      <c r="Z14" s="25">
        <f t="shared" si="13"/>
        <v>7.7838840000000006E-2</v>
      </c>
      <c r="AA14" s="25">
        <f t="shared" si="14"/>
        <v>1.7926284852000003</v>
      </c>
      <c r="AB14" s="25">
        <v>7.2999999999999996E-4</v>
      </c>
      <c r="AC14" s="25">
        <f t="shared" si="15"/>
        <v>2.8499999999999999E-4</v>
      </c>
    </row>
    <row r="15" spans="1:29" s="15" customFormat="1">
      <c r="A15" s="18">
        <v>263</v>
      </c>
      <c r="B15" s="25">
        <v>-2.2000000000000001E-4</v>
      </c>
      <c r="C15" s="25">
        <v>9.2450000000000004E-2</v>
      </c>
      <c r="D15" s="25">
        <f t="shared" si="0"/>
        <v>9.2270000000000005E-2</v>
      </c>
      <c r="E15" s="25"/>
      <c r="F15" s="25">
        <f t="shared" si="1"/>
        <v>8.8413240000000004E-2</v>
      </c>
      <c r="G15" s="25">
        <f t="shared" si="2"/>
        <v>2.0361569172</v>
      </c>
      <c r="H15" s="25">
        <v>8.9260000000000006E-2</v>
      </c>
      <c r="I15" s="25">
        <f t="shared" si="3"/>
        <v>8.9080000000000006E-2</v>
      </c>
      <c r="J15" s="25"/>
      <c r="K15" s="25">
        <f t="shared" si="4"/>
        <v>7.5299140000000001E-2</v>
      </c>
      <c r="L15" s="25">
        <f t="shared" si="5"/>
        <v>1.7341391942000002</v>
      </c>
      <c r="M15" s="25">
        <v>7.4020000000000002E-2</v>
      </c>
      <c r="N15" s="25">
        <f t="shared" si="6"/>
        <v>7.3840000000000003E-2</v>
      </c>
      <c r="O15" s="25"/>
      <c r="P15" s="25">
        <f t="shared" si="7"/>
        <v>7.1004239999999996E-2</v>
      </c>
      <c r="Q15" s="25">
        <f t="shared" si="8"/>
        <v>1.6352276472</v>
      </c>
      <c r="R15" s="25">
        <v>7.6008999999999993E-2</v>
      </c>
      <c r="S15" s="25">
        <f t="shared" si="9"/>
        <v>7.5828999999999994E-2</v>
      </c>
      <c r="T15" s="25"/>
      <c r="U15" s="25">
        <f t="shared" si="10"/>
        <v>7.2402939999999999E-2</v>
      </c>
      <c r="V15" s="25">
        <f t="shared" si="11"/>
        <v>1.6674397082000001</v>
      </c>
      <c r="W15" s="25">
        <v>7.9930000000000001E-2</v>
      </c>
      <c r="X15" s="25">
        <f t="shared" si="12"/>
        <v>7.9750000000000001E-2</v>
      </c>
      <c r="Y15" s="25"/>
      <c r="Z15" s="25">
        <f t="shared" si="13"/>
        <v>7.6773839999999996E-2</v>
      </c>
      <c r="AA15" s="25">
        <f t="shared" si="14"/>
        <v>1.7681015352</v>
      </c>
      <c r="AB15" s="25">
        <v>5.8E-4</v>
      </c>
      <c r="AC15" s="25">
        <f t="shared" si="15"/>
        <v>1.7999999999999998E-4</v>
      </c>
    </row>
    <row r="16" spans="1:29" s="15" customFormat="1">
      <c r="A16" s="18">
        <v>264</v>
      </c>
      <c r="B16" s="25">
        <v>-2.3000000000000001E-4</v>
      </c>
      <c r="C16" s="25">
        <v>9.0870000000000006E-2</v>
      </c>
      <c r="D16" s="25">
        <f t="shared" si="0"/>
        <v>9.0750000000000011E-2</v>
      </c>
      <c r="E16" s="25"/>
      <c r="F16" s="25">
        <f t="shared" si="1"/>
        <v>8.689324000000001E-2</v>
      </c>
      <c r="G16" s="25">
        <f t="shared" si="2"/>
        <v>2.0011513172000002</v>
      </c>
      <c r="H16" s="25">
        <v>8.8450000000000001E-2</v>
      </c>
      <c r="I16" s="25">
        <f t="shared" si="3"/>
        <v>8.8330000000000006E-2</v>
      </c>
      <c r="J16" s="25"/>
      <c r="K16" s="25">
        <f t="shared" si="4"/>
        <v>7.454914E-2</v>
      </c>
      <c r="L16" s="25">
        <f t="shared" si="5"/>
        <v>1.7168666942000002</v>
      </c>
      <c r="M16" s="25">
        <v>7.3300000000000004E-2</v>
      </c>
      <c r="N16" s="25">
        <f t="shared" si="6"/>
        <v>7.3180000000000009E-2</v>
      </c>
      <c r="O16" s="25"/>
      <c r="P16" s="25">
        <f t="shared" si="7"/>
        <v>7.0344240000000002E-2</v>
      </c>
      <c r="Q16" s="25">
        <f t="shared" si="8"/>
        <v>1.6200278472</v>
      </c>
      <c r="R16" s="25">
        <v>7.5429999999999997E-2</v>
      </c>
      <c r="S16" s="25">
        <f t="shared" si="9"/>
        <v>7.5310000000000002E-2</v>
      </c>
      <c r="T16" s="25"/>
      <c r="U16" s="25">
        <f t="shared" si="10"/>
        <v>7.1883940000000007E-2</v>
      </c>
      <c r="V16" s="25">
        <f t="shared" si="11"/>
        <v>1.6554871382000003</v>
      </c>
      <c r="W16" s="25">
        <v>7.9320000000000002E-2</v>
      </c>
      <c r="X16" s="25">
        <f t="shared" si="12"/>
        <v>7.9200000000000007E-2</v>
      </c>
      <c r="Y16" s="25"/>
      <c r="Z16" s="25">
        <f t="shared" si="13"/>
        <v>7.6223840000000001E-2</v>
      </c>
      <c r="AA16" s="25">
        <f t="shared" si="14"/>
        <v>1.7554350352000001</v>
      </c>
      <c r="AB16" s="25">
        <v>4.6999999999999999E-4</v>
      </c>
      <c r="AC16" s="25">
        <f t="shared" si="15"/>
        <v>1.1999999999999999E-4</v>
      </c>
    </row>
    <row r="17" spans="1:29" s="15" customFormat="1">
      <c r="A17" s="18">
        <v>265</v>
      </c>
      <c r="B17" s="25">
        <v>-1.1E-4</v>
      </c>
      <c r="C17" s="25">
        <v>8.8840000000000002E-2</v>
      </c>
      <c r="D17" s="25">
        <f t="shared" si="0"/>
        <v>8.8620000000000004E-2</v>
      </c>
      <c r="E17" s="25"/>
      <c r="F17" s="25">
        <f t="shared" si="1"/>
        <v>8.4763240000000004E-2</v>
      </c>
      <c r="G17" s="25">
        <f t="shared" si="2"/>
        <v>1.9520974172000001</v>
      </c>
      <c r="H17" s="25">
        <v>8.7029999999999996E-2</v>
      </c>
      <c r="I17" s="25">
        <f t="shared" si="3"/>
        <v>8.6809999999999998E-2</v>
      </c>
      <c r="J17" s="25"/>
      <c r="K17" s="25">
        <f t="shared" si="4"/>
        <v>7.3029139999999992E-2</v>
      </c>
      <c r="L17" s="25">
        <f t="shared" si="5"/>
        <v>1.6818610941999999</v>
      </c>
      <c r="M17" s="25">
        <v>7.22E-2</v>
      </c>
      <c r="N17" s="25">
        <f t="shared" si="6"/>
        <v>7.1980000000000002E-2</v>
      </c>
      <c r="O17" s="25"/>
      <c r="P17" s="25">
        <f t="shared" si="7"/>
        <v>6.9144239999999996E-2</v>
      </c>
      <c r="Q17" s="25">
        <f t="shared" si="8"/>
        <v>1.5923918472</v>
      </c>
      <c r="R17" s="25">
        <v>7.3980000000000004E-2</v>
      </c>
      <c r="S17" s="25">
        <f t="shared" si="9"/>
        <v>7.3760000000000006E-2</v>
      </c>
      <c r="T17" s="25"/>
      <c r="U17" s="25">
        <f t="shared" si="10"/>
        <v>7.0333940000000011E-2</v>
      </c>
      <c r="V17" s="25">
        <f t="shared" si="11"/>
        <v>1.6197906382000002</v>
      </c>
      <c r="W17" s="25">
        <v>7.8009999999999996E-2</v>
      </c>
      <c r="X17" s="25">
        <f t="shared" si="12"/>
        <v>7.7789999999999998E-2</v>
      </c>
      <c r="Y17" s="25"/>
      <c r="Z17" s="25">
        <f t="shared" si="13"/>
        <v>7.4813839999999993E-2</v>
      </c>
      <c r="AA17" s="25">
        <f t="shared" si="14"/>
        <v>1.7229627351999999</v>
      </c>
      <c r="AB17" s="25">
        <v>5.5000000000000003E-4</v>
      </c>
      <c r="AC17" s="25">
        <f t="shared" si="15"/>
        <v>2.2000000000000001E-4</v>
      </c>
    </row>
    <row r="18" spans="1:29" s="15" customFormat="1">
      <c r="A18" s="18">
        <v>266</v>
      </c>
      <c r="B18" s="25">
        <v>-1.3999999999999999E-4</v>
      </c>
      <c r="C18" s="25">
        <v>8.7580000000000005E-2</v>
      </c>
      <c r="D18" s="25">
        <f t="shared" si="0"/>
        <v>8.7350500000000011E-2</v>
      </c>
      <c r="E18" s="25"/>
      <c r="F18" s="25">
        <f t="shared" si="1"/>
        <v>8.3493740000000011E-2</v>
      </c>
      <c r="G18" s="25">
        <f t="shared" si="2"/>
        <v>1.9228608322000003</v>
      </c>
      <c r="H18" s="25">
        <v>8.6430000000000007E-2</v>
      </c>
      <c r="I18" s="25">
        <f t="shared" si="3"/>
        <v>8.6200500000000013E-2</v>
      </c>
      <c r="J18" s="25"/>
      <c r="K18" s="25">
        <f t="shared" si="4"/>
        <v>7.2419640000000007E-2</v>
      </c>
      <c r="L18" s="25">
        <f t="shared" si="5"/>
        <v>1.6678243092000002</v>
      </c>
      <c r="M18" s="25">
        <v>7.1540000000000006E-2</v>
      </c>
      <c r="N18" s="25">
        <f t="shared" si="6"/>
        <v>7.1310500000000013E-2</v>
      </c>
      <c r="O18" s="25"/>
      <c r="P18" s="25">
        <f t="shared" si="7"/>
        <v>6.8474740000000006E-2</v>
      </c>
      <c r="Q18" s="25">
        <f t="shared" si="8"/>
        <v>1.5769732622000001</v>
      </c>
      <c r="R18" s="25">
        <v>7.3410000000000003E-2</v>
      </c>
      <c r="S18" s="25">
        <f t="shared" si="9"/>
        <v>7.3180500000000009E-2</v>
      </c>
      <c r="T18" s="25"/>
      <c r="U18" s="25">
        <f t="shared" si="10"/>
        <v>6.9754440000000015E-2</v>
      </c>
      <c r="V18" s="25">
        <f t="shared" si="11"/>
        <v>1.6064447532000004</v>
      </c>
      <c r="W18" s="25">
        <v>7.7590000000000006E-2</v>
      </c>
      <c r="X18" s="25">
        <f t="shared" si="12"/>
        <v>7.7360500000000013E-2</v>
      </c>
      <c r="Y18" s="25"/>
      <c r="Z18" s="25">
        <f t="shared" si="13"/>
        <v>7.4384340000000007E-2</v>
      </c>
      <c r="AA18" s="25">
        <f t="shared" si="14"/>
        <v>1.7130713502000003</v>
      </c>
      <c r="AB18" s="25">
        <v>5.9900000000000003E-4</v>
      </c>
      <c r="AC18" s="25">
        <f t="shared" si="15"/>
        <v>2.2950000000000002E-4</v>
      </c>
    </row>
    <row r="19" spans="1:29" s="15" customFormat="1">
      <c r="A19" s="18">
        <v>267</v>
      </c>
      <c r="B19" s="25">
        <v>-1.1E-4</v>
      </c>
      <c r="C19" s="25">
        <v>8.5440000000000002E-2</v>
      </c>
      <c r="D19" s="25">
        <f t="shared" si="0"/>
        <v>8.5180000000000006E-2</v>
      </c>
      <c r="E19" s="25"/>
      <c r="F19" s="25">
        <f t="shared" si="1"/>
        <v>8.1323240000000005E-2</v>
      </c>
      <c r="G19" s="25">
        <f t="shared" si="2"/>
        <v>1.8728742172000001</v>
      </c>
      <c r="H19" s="25">
        <v>8.4848999999999994E-2</v>
      </c>
      <c r="I19" s="25">
        <f t="shared" si="3"/>
        <v>8.4588999999999998E-2</v>
      </c>
      <c r="J19" s="25"/>
      <c r="K19" s="25">
        <f t="shared" si="4"/>
        <v>7.0808139999999992E-2</v>
      </c>
      <c r="L19" s="25">
        <f t="shared" si="5"/>
        <v>1.6307114641999998</v>
      </c>
      <c r="M19" s="25">
        <v>7.0449999999999999E-2</v>
      </c>
      <c r="N19" s="25">
        <f t="shared" si="6"/>
        <v>7.0190000000000002E-2</v>
      </c>
      <c r="O19" s="25"/>
      <c r="P19" s="25">
        <f t="shared" si="7"/>
        <v>6.7354239999999996E-2</v>
      </c>
      <c r="Q19" s="25">
        <f t="shared" si="8"/>
        <v>1.5511681472000001</v>
      </c>
      <c r="R19" s="25">
        <v>7.1900000000000006E-2</v>
      </c>
      <c r="S19" s="25">
        <f t="shared" si="9"/>
        <v>7.1640000000000009E-2</v>
      </c>
      <c r="T19" s="25"/>
      <c r="U19" s="25">
        <f t="shared" si="10"/>
        <v>6.8213940000000015E-2</v>
      </c>
      <c r="V19" s="25">
        <f t="shared" si="11"/>
        <v>1.5709670382000005</v>
      </c>
      <c r="W19" s="25">
        <v>7.6090000000000005E-2</v>
      </c>
      <c r="X19" s="25">
        <f t="shared" si="12"/>
        <v>7.5830000000000009E-2</v>
      </c>
      <c r="Y19" s="25"/>
      <c r="Z19" s="25">
        <f t="shared" si="13"/>
        <v>7.2853840000000003E-2</v>
      </c>
      <c r="AA19" s="25">
        <f t="shared" si="14"/>
        <v>1.6778239352000002</v>
      </c>
      <c r="AB19" s="25">
        <v>6.3000000000000003E-4</v>
      </c>
      <c r="AC19" s="25">
        <f t="shared" si="15"/>
        <v>2.6000000000000003E-4</v>
      </c>
    </row>
    <row r="20" spans="1:29" s="15" customFormat="1">
      <c r="A20" s="18">
        <v>268</v>
      </c>
      <c r="B20" s="25">
        <v>-3.6000000000000002E-4</v>
      </c>
      <c r="C20" s="25">
        <v>8.4140000000000006E-2</v>
      </c>
      <c r="D20" s="25">
        <f t="shared" si="0"/>
        <v>8.4095000000000003E-2</v>
      </c>
      <c r="E20" s="25"/>
      <c r="F20" s="25">
        <f t="shared" si="1"/>
        <v>8.0238240000000002E-2</v>
      </c>
      <c r="G20" s="25">
        <f t="shared" si="2"/>
        <v>1.8478866672000001</v>
      </c>
      <c r="H20" s="25">
        <v>8.4250000000000005E-2</v>
      </c>
      <c r="I20" s="25">
        <f t="shared" si="3"/>
        <v>8.4205000000000002E-2</v>
      </c>
      <c r="J20" s="25"/>
      <c r="K20" s="25">
        <f t="shared" si="4"/>
        <v>7.0424139999999996E-2</v>
      </c>
      <c r="L20" s="25">
        <f t="shared" si="5"/>
        <v>1.6218679441999999</v>
      </c>
      <c r="M20" s="25">
        <v>6.9629999999999997E-2</v>
      </c>
      <c r="N20" s="25">
        <f t="shared" si="6"/>
        <v>6.9584999999999994E-2</v>
      </c>
      <c r="O20" s="25"/>
      <c r="P20" s="25">
        <f t="shared" si="7"/>
        <v>6.6749239999999987E-2</v>
      </c>
      <c r="Q20" s="25">
        <f t="shared" si="8"/>
        <v>1.5372349971999999</v>
      </c>
      <c r="R20" s="25">
        <v>7.1309999999999998E-2</v>
      </c>
      <c r="S20" s="25">
        <f t="shared" si="9"/>
        <v>7.1264999999999995E-2</v>
      </c>
      <c r="T20" s="25"/>
      <c r="U20" s="25">
        <f t="shared" si="10"/>
        <v>6.783894E-2</v>
      </c>
      <c r="V20" s="25">
        <f t="shared" si="11"/>
        <v>1.5623307882000002</v>
      </c>
      <c r="W20" s="25">
        <v>7.5509000000000007E-2</v>
      </c>
      <c r="X20" s="25">
        <f t="shared" si="12"/>
        <v>7.5464000000000003E-2</v>
      </c>
      <c r="Y20" s="25"/>
      <c r="Z20" s="25">
        <f t="shared" si="13"/>
        <v>7.2487839999999998E-2</v>
      </c>
      <c r="AA20" s="25">
        <f t="shared" si="14"/>
        <v>1.6693949552</v>
      </c>
      <c r="AB20" s="25">
        <v>4.4999999999999999E-4</v>
      </c>
      <c r="AC20" s="25">
        <f t="shared" si="15"/>
        <v>4.4999999999999983E-5</v>
      </c>
    </row>
    <row r="21" spans="1:29" s="15" customFormat="1">
      <c r="A21" s="18">
        <v>269</v>
      </c>
      <c r="B21" s="25">
        <v>-1.9000000000000001E-4</v>
      </c>
      <c r="C21" s="25">
        <v>8.2378999999999994E-2</v>
      </c>
      <c r="D21" s="25">
        <f t="shared" si="0"/>
        <v>8.2163999999999987E-2</v>
      </c>
      <c r="E21" s="25"/>
      <c r="F21" s="25">
        <f t="shared" si="1"/>
        <v>7.8307239999999986E-2</v>
      </c>
      <c r="G21" s="25">
        <f t="shared" si="2"/>
        <v>1.8034157371999997</v>
      </c>
      <c r="H21" s="25">
        <v>8.2629999999999995E-2</v>
      </c>
      <c r="I21" s="25">
        <f t="shared" si="3"/>
        <v>8.2414999999999988E-2</v>
      </c>
      <c r="J21" s="25"/>
      <c r="K21" s="25">
        <f t="shared" si="4"/>
        <v>6.8634139999999982E-2</v>
      </c>
      <c r="L21" s="25">
        <f t="shared" si="5"/>
        <v>1.5806442441999997</v>
      </c>
      <c r="M21" s="25">
        <v>6.862E-2</v>
      </c>
      <c r="N21" s="25">
        <f t="shared" si="6"/>
        <v>6.8404999999999994E-2</v>
      </c>
      <c r="O21" s="25"/>
      <c r="P21" s="25">
        <f t="shared" si="7"/>
        <v>6.5569239999999987E-2</v>
      </c>
      <c r="Q21" s="25">
        <f t="shared" si="8"/>
        <v>1.5100595971999997</v>
      </c>
      <c r="R21" s="25">
        <v>6.9708999999999993E-2</v>
      </c>
      <c r="S21" s="25">
        <f t="shared" si="9"/>
        <v>6.9493999999999986E-2</v>
      </c>
      <c r="T21" s="25"/>
      <c r="U21" s="25">
        <f t="shared" si="10"/>
        <v>6.6067939999999992E-2</v>
      </c>
      <c r="V21" s="25">
        <f t="shared" si="11"/>
        <v>1.5215446581999998</v>
      </c>
      <c r="W21" s="25">
        <v>7.4230000000000004E-2</v>
      </c>
      <c r="X21" s="25">
        <f t="shared" si="12"/>
        <v>7.4014999999999997E-2</v>
      </c>
      <c r="Y21" s="25"/>
      <c r="Z21" s="25">
        <f t="shared" si="13"/>
        <v>7.1038839999999992E-2</v>
      </c>
      <c r="AA21" s="25">
        <f t="shared" si="14"/>
        <v>1.6360244851999999</v>
      </c>
      <c r="AB21" s="25">
        <v>6.2E-4</v>
      </c>
      <c r="AC21" s="25">
        <f t="shared" si="15"/>
        <v>2.1499999999999999E-4</v>
      </c>
    </row>
    <row r="22" spans="1:29" s="15" customFormat="1">
      <c r="A22" s="18">
        <v>270</v>
      </c>
      <c r="B22" s="25">
        <v>-2.5000000000000001E-4</v>
      </c>
      <c r="C22" s="25">
        <v>8.0750000000000002E-2</v>
      </c>
      <c r="D22" s="25">
        <f t="shared" si="0"/>
        <v>8.0604999999999996E-2</v>
      </c>
      <c r="E22" s="25"/>
      <c r="F22" s="25">
        <f t="shared" si="1"/>
        <v>7.6748239999999995E-2</v>
      </c>
      <c r="G22" s="25">
        <f t="shared" si="2"/>
        <v>1.7675119671999999</v>
      </c>
      <c r="H22" s="25">
        <v>8.1759999999999999E-2</v>
      </c>
      <c r="I22" s="25">
        <f t="shared" si="3"/>
        <v>8.1614999999999993E-2</v>
      </c>
      <c r="J22" s="25"/>
      <c r="K22" s="25">
        <f t="shared" si="4"/>
        <v>6.7834139999999987E-2</v>
      </c>
      <c r="L22" s="25">
        <f t="shared" si="5"/>
        <v>1.5622202441999997</v>
      </c>
      <c r="M22" s="25">
        <v>6.7699999999999996E-2</v>
      </c>
      <c r="N22" s="25">
        <f t="shared" si="6"/>
        <v>6.755499999999999E-2</v>
      </c>
      <c r="O22" s="25"/>
      <c r="P22" s="25">
        <f t="shared" si="7"/>
        <v>6.4719239999999983E-2</v>
      </c>
      <c r="Q22" s="25">
        <f t="shared" si="8"/>
        <v>1.4904840971999997</v>
      </c>
      <c r="R22" s="25">
        <v>6.8949999999999997E-2</v>
      </c>
      <c r="S22" s="25">
        <f t="shared" si="9"/>
        <v>6.8804999999999991E-2</v>
      </c>
      <c r="T22" s="25"/>
      <c r="U22" s="25">
        <f t="shared" si="10"/>
        <v>6.5378939999999997E-2</v>
      </c>
      <c r="V22" s="25">
        <f t="shared" si="11"/>
        <v>1.5056769882000001</v>
      </c>
      <c r="W22" s="25">
        <v>7.3450000000000001E-2</v>
      </c>
      <c r="X22" s="25">
        <f t="shared" si="12"/>
        <v>7.3304999999999995E-2</v>
      </c>
      <c r="Y22" s="25"/>
      <c r="Z22" s="25">
        <f t="shared" si="13"/>
        <v>7.032883999999999E-2</v>
      </c>
      <c r="AA22" s="25">
        <f t="shared" si="14"/>
        <v>1.6196731851999999</v>
      </c>
      <c r="AB22" s="25">
        <v>5.4000000000000001E-4</v>
      </c>
      <c r="AC22" s="25">
        <f t="shared" si="15"/>
        <v>1.45E-4</v>
      </c>
    </row>
    <row r="23" spans="1:29" s="15" customFormat="1">
      <c r="A23" s="18">
        <v>271</v>
      </c>
      <c r="B23" s="25">
        <v>-6.0000000000000002E-5</v>
      </c>
      <c r="C23" s="25">
        <v>7.9640000000000002E-2</v>
      </c>
      <c r="D23" s="25">
        <f t="shared" si="0"/>
        <v>7.9244999999999996E-2</v>
      </c>
      <c r="E23" s="25"/>
      <c r="F23" s="25">
        <f t="shared" si="1"/>
        <v>7.5388239999999995E-2</v>
      </c>
      <c r="G23" s="25">
        <f t="shared" si="2"/>
        <v>1.7361911671999999</v>
      </c>
      <c r="H23" s="25">
        <v>8.0570000000000003E-2</v>
      </c>
      <c r="I23" s="25">
        <f t="shared" si="3"/>
        <v>8.0174999999999996E-2</v>
      </c>
      <c r="J23" s="25"/>
      <c r="K23" s="25">
        <f t="shared" si="4"/>
        <v>6.639413999999999E-2</v>
      </c>
      <c r="L23" s="25">
        <f t="shared" si="5"/>
        <v>1.5290570441999998</v>
      </c>
      <c r="M23" s="25">
        <v>6.6850000000000007E-2</v>
      </c>
      <c r="N23" s="25">
        <f t="shared" si="6"/>
        <v>6.6455E-2</v>
      </c>
      <c r="O23" s="25"/>
      <c r="P23" s="25">
        <f t="shared" si="7"/>
        <v>6.3619239999999994E-2</v>
      </c>
      <c r="Q23" s="25">
        <f t="shared" si="8"/>
        <v>1.4651510971999999</v>
      </c>
      <c r="R23" s="25">
        <v>6.7500000000000004E-2</v>
      </c>
      <c r="S23" s="25">
        <f t="shared" si="9"/>
        <v>6.7104999999999998E-2</v>
      </c>
      <c r="T23" s="25"/>
      <c r="U23" s="25">
        <f t="shared" si="10"/>
        <v>6.3678940000000003E-2</v>
      </c>
      <c r="V23" s="25">
        <f t="shared" si="11"/>
        <v>1.4665259882000001</v>
      </c>
      <c r="W23" s="25">
        <v>7.2178999999999993E-2</v>
      </c>
      <c r="X23" s="25">
        <f t="shared" si="12"/>
        <v>7.1783999999999987E-2</v>
      </c>
      <c r="Y23" s="25"/>
      <c r="Z23" s="25">
        <f t="shared" si="13"/>
        <v>6.8807839999999981E-2</v>
      </c>
      <c r="AA23" s="25">
        <f t="shared" si="14"/>
        <v>1.5846445551999997</v>
      </c>
      <c r="AB23" s="25">
        <v>8.4999999999999995E-4</v>
      </c>
      <c r="AC23" s="25">
        <f t="shared" si="15"/>
        <v>3.9499999999999995E-4</v>
      </c>
    </row>
    <row r="24" spans="1:29" s="15" customFormat="1">
      <c r="A24" s="18">
        <v>272</v>
      </c>
      <c r="B24" s="25">
        <v>-3.3E-4</v>
      </c>
      <c r="C24" s="25">
        <v>7.7990000000000004E-2</v>
      </c>
      <c r="D24" s="25">
        <f t="shared" si="0"/>
        <v>7.7785000000000007E-2</v>
      </c>
      <c r="E24" s="25"/>
      <c r="F24" s="25">
        <f t="shared" si="1"/>
        <v>7.3928240000000006E-2</v>
      </c>
      <c r="G24" s="25">
        <f t="shared" si="2"/>
        <v>1.7025673672000001</v>
      </c>
      <c r="H24" s="25">
        <v>7.9908999999999994E-2</v>
      </c>
      <c r="I24" s="25">
        <f t="shared" si="3"/>
        <v>7.9703999999999997E-2</v>
      </c>
      <c r="J24" s="25"/>
      <c r="K24" s="25">
        <f t="shared" si="4"/>
        <v>6.5923139999999991E-2</v>
      </c>
      <c r="L24" s="25">
        <f t="shared" si="5"/>
        <v>1.5182099141999998</v>
      </c>
      <c r="M24" s="25">
        <v>6.5939999999999999E-2</v>
      </c>
      <c r="N24" s="25">
        <f t="shared" si="6"/>
        <v>6.5735000000000002E-2</v>
      </c>
      <c r="O24" s="25"/>
      <c r="P24" s="25">
        <f t="shared" si="7"/>
        <v>6.2899239999999995E-2</v>
      </c>
      <c r="Q24" s="25">
        <f t="shared" si="8"/>
        <v>1.4485694972000001</v>
      </c>
      <c r="R24" s="25">
        <v>6.7100000000000007E-2</v>
      </c>
      <c r="S24" s="25">
        <f t="shared" si="9"/>
        <v>6.689500000000001E-2</v>
      </c>
      <c r="T24" s="25"/>
      <c r="U24" s="25">
        <f t="shared" si="10"/>
        <v>6.3468940000000015E-2</v>
      </c>
      <c r="V24" s="25">
        <f t="shared" si="11"/>
        <v>1.4616896882000003</v>
      </c>
      <c r="W24" s="25">
        <v>7.177E-2</v>
      </c>
      <c r="X24" s="25">
        <f t="shared" si="12"/>
        <v>7.1565000000000004E-2</v>
      </c>
      <c r="Y24" s="25"/>
      <c r="Z24" s="25">
        <f t="shared" si="13"/>
        <v>6.8588839999999998E-2</v>
      </c>
      <c r="AA24" s="25">
        <f t="shared" si="14"/>
        <v>1.5796009852000001</v>
      </c>
      <c r="AB24" s="25">
        <v>7.3999999999999999E-4</v>
      </c>
      <c r="AC24" s="25">
        <f t="shared" si="15"/>
        <v>2.05E-4</v>
      </c>
    </row>
    <row r="25" spans="1:29" s="15" customFormat="1">
      <c r="A25" s="18">
        <v>273</v>
      </c>
      <c r="B25" s="25">
        <v>-1.3999999999999999E-4</v>
      </c>
      <c r="C25" s="25">
        <v>7.6369000000000006E-2</v>
      </c>
      <c r="D25" s="25">
        <f t="shared" si="0"/>
        <v>7.6049000000000005E-2</v>
      </c>
      <c r="E25" s="25"/>
      <c r="F25" s="25">
        <f t="shared" si="1"/>
        <v>7.2192240000000005E-2</v>
      </c>
      <c r="G25" s="25">
        <f t="shared" si="2"/>
        <v>1.6625872872000003</v>
      </c>
      <c r="H25" s="25">
        <v>7.8420000000000004E-2</v>
      </c>
      <c r="I25" s="25">
        <f t="shared" si="3"/>
        <v>7.8100000000000003E-2</v>
      </c>
      <c r="J25" s="25"/>
      <c r="K25" s="25">
        <f t="shared" si="4"/>
        <v>6.4319139999999997E-2</v>
      </c>
      <c r="L25" s="25">
        <f t="shared" si="5"/>
        <v>1.4812697941999999</v>
      </c>
      <c r="M25" s="25">
        <v>6.4990000000000006E-2</v>
      </c>
      <c r="N25" s="25">
        <f t="shared" si="6"/>
        <v>6.4670000000000005E-2</v>
      </c>
      <c r="O25" s="25"/>
      <c r="P25" s="25">
        <f t="shared" si="7"/>
        <v>6.1834240000000006E-2</v>
      </c>
      <c r="Q25" s="25">
        <f t="shared" si="8"/>
        <v>1.4240425472000002</v>
      </c>
      <c r="R25" s="25">
        <v>6.5540000000000001E-2</v>
      </c>
      <c r="S25" s="25">
        <f t="shared" si="9"/>
        <v>6.522E-2</v>
      </c>
      <c r="T25" s="25"/>
      <c r="U25" s="25">
        <f t="shared" si="10"/>
        <v>6.1793939999999999E-2</v>
      </c>
      <c r="V25" s="25">
        <f t="shared" si="11"/>
        <v>1.4231144382000001</v>
      </c>
      <c r="W25" s="25">
        <v>7.0269999999999999E-2</v>
      </c>
      <c r="X25" s="25">
        <f t="shared" si="12"/>
        <v>6.9949999999999998E-2</v>
      </c>
      <c r="Y25" s="25"/>
      <c r="Z25" s="25">
        <f t="shared" si="13"/>
        <v>6.6973839999999993E-2</v>
      </c>
      <c r="AA25" s="25">
        <f t="shared" si="14"/>
        <v>1.5424075352</v>
      </c>
      <c r="AB25" s="25">
        <v>7.7999999999999999E-4</v>
      </c>
      <c r="AC25" s="25">
        <f t="shared" si="15"/>
        <v>3.1999999999999997E-4</v>
      </c>
    </row>
    <row r="26" spans="1:29" s="15" customFormat="1">
      <c r="A26" s="18">
        <v>274</v>
      </c>
      <c r="B26" s="25">
        <v>-1.9000000000000001E-4</v>
      </c>
      <c r="C26" s="25">
        <v>7.4910000000000004E-2</v>
      </c>
      <c r="D26" s="25">
        <f t="shared" si="0"/>
        <v>7.4590000000000004E-2</v>
      </c>
      <c r="E26" s="25"/>
      <c r="F26" s="25">
        <f t="shared" si="1"/>
        <v>7.0733240000000003E-2</v>
      </c>
      <c r="G26" s="25">
        <f t="shared" si="2"/>
        <v>1.6289865172000002</v>
      </c>
      <c r="H26" s="25">
        <v>7.7509999999999996E-2</v>
      </c>
      <c r="I26" s="25">
        <f t="shared" si="3"/>
        <v>7.7189999999999995E-2</v>
      </c>
      <c r="J26" s="25"/>
      <c r="K26" s="25">
        <f t="shared" si="4"/>
        <v>6.3409139999999989E-2</v>
      </c>
      <c r="L26" s="25">
        <f t="shared" si="5"/>
        <v>1.4603124941999999</v>
      </c>
      <c r="M26" s="25">
        <v>6.404E-2</v>
      </c>
      <c r="N26" s="25">
        <f t="shared" si="6"/>
        <v>6.3719999999999999E-2</v>
      </c>
      <c r="O26" s="25"/>
      <c r="P26" s="25">
        <f t="shared" si="7"/>
        <v>6.0884239999999999E-2</v>
      </c>
      <c r="Q26" s="25">
        <f t="shared" si="8"/>
        <v>1.4021640472000001</v>
      </c>
      <c r="R26" s="25">
        <v>6.4860000000000001E-2</v>
      </c>
      <c r="S26" s="25">
        <f t="shared" si="9"/>
        <v>6.454E-2</v>
      </c>
      <c r="T26" s="25"/>
      <c r="U26" s="25">
        <f t="shared" si="10"/>
        <v>6.1113939999999999E-2</v>
      </c>
      <c r="V26" s="25">
        <f t="shared" si="11"/>
        <v>1.4074540382</v>
      </c>
      <c r="W26" s="25">
        <v>6.9519999999999998E-2</v>
      </c>
      <c r="X26" s="25">
        <f t="shared" si="12"/>
        <v>6.9199999999999998E-2</v>
      </c>
      <c r="Y26" s="25"/>
      <c r="Z26" s="25">
        <f t="shared" si="13"/>
        <v>6.6223839999999992E-2</v>
      </c>
      <c r="AA26" s="25">
        <f t="shared" si="14"/>
        <v>1.5251350351999999</v>
      </c>
      <c r="AB26" s="25">
        <v>8.3000000000000001E-4</v>
      </c>
      <c r="AC26" s="25">
        <f t="shared" si="15"/>
        <v>3.1999999999999997E-4</v>
      </c>
    </row>
    <row r="27" spans="1:29" s="15" customFormat="1">
      <c r="A27" s="19">
        <v>275</v>
      </c>
      <c r="B27" s="25">
        <v>-2.5999999999999998E-4</v>
      </c>
      <c r="C27" s="25">
        <v>7.3349999999999999E-2</v>
      </c>
      <c r="D27" s="25">
        <f t="shared" si="0"/>
        <v>7.3050000000000004E-2</v>
      </c>
      <c r="E27" s="25"/>
      <c r="F27" s="25">
        <f t="shared" si="1"/>
        <v>6.9193240000000003E-2</v>
      </c>
      <c r="G27" s="25">
        <f t="shared" si="2"/>
        <v>1.5935203172000001</v>
      </c>
      <c r="H27" s="25">
        <v>7.6310000000000003E-2</v>
      </c>
      <c r="I27" s="25">
        <f t="shared" si="3"/>
        <v>7.6010000000000008E-2</v>
      </c>
      <c r="J27" s="25"/>
      <c r="K27" s="25">
        <f t="shared" si="4"/>
        <v>6.2229140000000009E-2</v>
      </c>
      <c r="L27" s="25">
        <f t="shared" si="5"/>
        <v>1.4331370942000003</v>
      </c>
      <c r="M27" s="25">
        <v>6.2850000000000003E-2</v>
      </c>
      <c r="N27" s="25">
        <f t="shared" si="6"/>
        <v>6.2550000000000008E-2</v>
      </c>
      <c r="O27" s="25"/>
      <c r="P27" s="25">
        <f t="shared" si="7"/>
        <v>5.9714240000000009E-2</v>
      </c>
      <c r="Q27" s="25">
        <f t="shared" si="8"/>
        <v>1.3752189472000003</v>
      </c>
      <c r="R27" s="25">
        <v>6.3408999999999993E-2</v>
      </c>
      <c r="S27" s="25">
        <f t="shared" si="9"/>
        <v>6.3108999999999998E-2</v>
      </c>
      <c r="T27" s="25"/>
      <c r="U27" s="25">
        <f t="shared" si="10"/>
        <v>5.9682939999999997E-2</v>
      </c>
      <c r="V27" s="25">
        <f t="shared" si="11"/>
        <v>1.3744981082000001</v>
      </c>
      <c r="W27" s="25">
        <v>6.8010000000000001E-2</v>
      </c>
      <c r="X27" s="25">
        <f t="shared" si="12"/>
        <v>6.7710000000000006E-2</v>
      </c>
      <c r="Y27" s="25"/>
      <c r="Z27" s="25">
        <f t="shared" si="13"/>
        <v>6.4733840000000001E-2</v>
      </c>
      <c r="AA27" s="25">
        <f t="shared" si="14"/>
        <v>1.4908203352</v>
      </c>
      <c r="AB27" s="25">
        <v>8.5999999999999998E-4</v>
      </c>
      <c r="AC27" s="25">
        <f t="shared" si="15"/>
        <v>3.0000000000000003E-4</v>
      </c>
    </row>
    <row r="28" spans="1:29" s="15" customFormat="1">
      <c r="A28" s="19">
        <v>276</v>
      </c>
      <c r="B28" s="25">
        <v>-2.1000000000000001E-4</v>
      </c>
      <c r="C28" s="25">
        <v>7.1690000000000004E-2</v>
      </c>
      <c r="D28" s="25">
        <f t="shared" si="0"/>
        <v>7.1345000000000006E-2</v>
      </c>
      <c r="E28" s="25"/>
      <c r="F28" s="25">
        <f t="shared" si="1"/>
        <v>6.7488240000000005E-2</v>
      </c>
      <c r="G28" s="25">
        <f t="shared" si="2"/>
        <v>1.5542541672000001</v>
      </c>
      <c r="H28" s="25">
        <v>7.5109999999999996E-2</v>
      </c>
      <c r="I28" s="25">
        <f t="shared" si="3"/>
        <v>7.4764999999999998E-2</v>
      </c>
      <c r="J28" s="25"/>
      <c r="K28" s="25">
        <f t="shared" si="4"/>
        <v>6.0984139999999999E-2</v>
      </c>
      <c r="L28" s="25">
        <f t="shared" si="5"/>
        <v>1.4044647442</v>
      </c>
      <c r="M28" s="25">
        <v>6.1330000000000003E-2</v>
      </c>
      <c r="N28" s="25">
        <f t="shared" si="6"/>
        <v>6.0985000000000004E-2</v>
      </c>
      <c r="O28" s="25"/>
      <c r="P28" s="25">
        <f t="shared" si="7"/>
        <v>5.8149240000000005E-2</v>
      </c>
      <c r="Q28" s="25">
        <f t="shared" si="8"/>
        <v>1.3391769972000003</v>
      </c>
      <c r="R28" s="25">
        <v>6.2280000000000002E-2</v>
      </c>
      <c r="S28" s="25">
        <f t="shared" si="9"/>
        <v>6.1935000000000004E-2</v>
      </c>
      <c r="T28" s="25"/>
      <c r="U28" s="25">
        <f t="shared" si="10"/>
        <v>5.8508940000000002E-2</v>
      </c>
      <c r="V28" s="25">
        <f t="shared" si="11"/>
        <v>1.3474608882000001</v>
      </c>
      <c r="W28" s="25">
        <v>6.6600000000000006E-2</v>
      </c>
      <c r="X28" s="25">
        <f t="shared" si="12"/>
        <v>6.6255000000000008E-2</v>
      </c>
      <c r="Y28" s="25"/>
      <c r="Z28" s="25">
        <f t="shared" si="13"/>
        <v>6.3278840000000003E-2</v>
      </c>
      <c r="AA28" s="25">
        <f t="shared" si="14"/>
        <v>1.4573116852000001</v>
      </c>
      <c r="AB28" s="25">
        <v>8.9999999999999998E-4</v>
      </c>
      <c r="AC28" s="25">
        <f t="shared" si="15"/>
        <v>3.4499999999999998E-4</v>
      </c>
    </row>
    <row r="29" spans="1:29" s="15" customFormat="1">
      <c r="A29" s="19">
        <v>277</v>
      </c>
      <c r="B29" s="25">
        <v>-1.2E-4</v>
      </c>
      <c r="C29" s="25">
        <v>7.0330000000000004E-2</v>
      </c>
      <c r="D29" s="25">
        <f t="shared" si="0"/>
        <v>6.9930000000000006E-2</v>
      </c>
      <c r="E29" s="25"/>
      <c r="F29" s="25">
        <f t="shared" si="1"/>
        <v>6.6073240000000005E-2</v>
      </c>
      <c r="G29" s="25">
        <f t="shared" si="2"/>
        <v>1.5216667172000002</v>
      </c>
      <c r="H29" s="25">
        <v>7.3709999999999998E-2</v>
      </c>
      <c r="I29" s="25">
        <f t="shared" si="3"/>
        <v>7.331E-2</v>
      </c>
      <c r="J29" s="25"/>
      <c r="K29" s="25">
        <f t="shared" si="4"/>
        <v>5.9529140000000001E-2</v>
      </c>
      <c r="L29" s="25">
        <f t="shared" si="5"/>
        <v>1.3709560942000001</v>
      </c>
      <c r="M29" s="25">
        <v>6.0539999999999997E-2</v>
      </c>
      <c r="N29" s="25">
        <f t="shared" si="6"/>
        <v>6.0139999999999999E-2</v>
      </c>
      <c r="O29" s="25"/>
      <c r="P29" s="25">
        <f t="shared" si="7"/>
        <v>5.7304239999999999E-2</v>
      </c>
      <c r="Q29" s="25">
        <f t="shared" si="8"/>
        <v>1.3197166472000001</v>
      </c>
      <c r="R29" s="25">
        <v>6.0920000000000002E-2</v>
      </c>
      <c r="S29" s="25">
        <f t="shared" si="9"/>
        <v>6.0520000000000004E-2</v>
      </c>
      <c r="T29" s="25"/>
      <c r="U29" s="25">
        <f t="shared" si="10"/>
        <v>5.7093940000000003E-2</v>
      </c>
      <c r="V29" s="25">
        <f t="shared" si="11"/>
        <v>1.3148734382</v>
      </c>
      <c r="W29" s="25">
        <v>6.5680000000000002E-2</v>
      </c>
      <c r="X29" s="25">
        <f t="shared" si="12"/>
        <v>6.5280000000000005E-2</v>
      </c>
      <c r="Y29" s="25"/>
      <c r="Z29" s="25">
        <f t="shared" si="13"/>
        <v>6.2303840000000006E-2</v>
      </c>
      <c r="AA29" s="25">
        <f t="shared" si="14"/>
        <v>1.4348574352000003</v>
      </c>
      <c r="AB29" s="25">
        <v>9.2000000000000003E-4</v>
      </c>
      <c r="AC29" s="25">
        <f t="shared" si="15"/>
        <v>4.0000000000000002E-4</v>
      </c>
    </row>
    <row r="30" spans="1:29" s="15" customFormat="1">
      <c r="A30" s="19">
        <v>278</v>
      </c>
      <c r="B30" s="25">
        <v>-1E-4</v>
      </c>
      <c r="C30" s="25">
        <v>6.898E-2</v>
      </c>
      <c r="D30" s="25">
        <f t="shared" si="0"/>
        <v>6.8510000000000001E-2</v>
      </c>
      <c r="E30" s="25"/>
      <c r="F30" s="25">
        <f t="shared" si="1"/>
        <v>6.4653240000000001E-2</v>
      </c>
      <c r="G30" s="25">
        <f t="shared" si="2"/>
        <v>1.4889641172000001</v>
      </c>
      <c r="H30" s="25">
        <v>7.2700000000000001E-2</v>
      </c>
      <c r="I30" s="25">
        <f t="shared" si="3"/>
        <v>7.2230000000000003E-2</v>
      </c>
      <c r="J30" s="25"/>
      <c r="K30" s="25">
        <f t="shared" si="4"/>
        <v>5.8449140000000004E-2</v>
      </c>
      <c r="L30" s="25">
        <f t="shared" si="5"/>
        <v>1.3460836942000001</v>
      </c>
      <c r="M30" s="25">
        <v>5.926E-2</v>
      </c>
      <c r="N30" s="25">
        <f t="shared" si="6"/>
        <v>5.8790000000000002E-2</v>
      </c>
      <c r="O30" s="25"/>
      <c r="P30" s="25">
        <f t="shared" si="7"/>
        <v>5.5954240000000002E-2</v>
      </c>
      <c r="Q30" s="25">
        <f t="shared" si="8"/>
        <v>1.2886261472</v>
      </c>
      <c r="R30" s="25">
        <v>6.0069999999999998E-2</v>
      </c>
      <c r="S30" s="25">
        <f t="shared" si="9"/>
        <v>5.96E-2</v>
      </c>
      <c r="T30" s="25"/>
      <c r="U30" s="25">
        <f t="shared" si="10"/>
        <v>5.6173939999999999E-2</v>
      </c>
      <c r="V30" s="25">
        <f t="shared" si="11"/>
        <v>1.2936858382</v>
      </c>
      <c r="W30" s="25">
        <v>6.4560000000000006E-2</v>
      </c>
      <c r="X30" s="25">
        <f t="shared" si="12"/>
        <v>6.4090000000000008E-2</v>
      </c>
      <c r="Y30" s="25"/>
      <c r="Z30" s="25">
        <f t="shared" si="13"/>
        <v>6.111384000000001E-2</v>
      </c>
      <c r="AA30" s="25">
        <f t="shared" si="14"/>
        <v>1.4074517352000002</v>
      </c>
      <c r="AB30" s="25">
        <v>1.0399999999999999E-3</v>
      </c>
      <c r="AC30" s="25">
        <f t="shared" si="15"/>
        <v>4.6999999999999993E-4</v>
      </c>
    </row>
    <row r="31" spans="1:29" s="15" customFormat="1">
      <c r="A31" s="19">
        <v>279</v>
      </c>
      <c r="B31" s="25">
        <v>-2.1000000000000001E-4</v>
      </c>
      <c r="C31" s="25">
        <v>6.7960000000000007E-2</v>
      </c>
      <c r="D31" s="25">
        <f t="shared" si="0"/>
        <v>6.757500000000001E-2</v>
      </c>
      <c r="E31" s="25"/>
      <c r="F31" s="25">
        <f t="shared" si="1"/>
        <v>6.3718240000000009E-2</v>
      </c>
      <c r="G31" s="25">
        <f t="shared" si="2"/>
        <v>1.4674310672000004</v>
      </c>
      <c r="H31" s="25">
        <v>7.1459999999999996E-2</v>
      </c>
      <c r="I31" s="25">
        <f t="shared" si="3"/>
        <v>7.1074999999999999E-2</v>
      </c>
      <c r="J31" s="25"/>
      <c r="K31" s="25">
        <f t="shared" si="4"/>
        <v>5.729414E-2</v>
      </c>
      <c r="L31" s="25">
        <f t="shared" si="5"/>
        <v>1.3194840442</v>
      </c>
      <c r="M31" s="25">
        <v>5.8110000000000002E-2</v>
      </c>
      <c r="N31" s="25">
        <f t="shared" si="6"/>
        <v>5.7724999999999999E-2</v>
      </c>
      <c r="O31" s="25"/>
      <c r="P31" s="25">
        <f t="shared" si="7"/>
        <v>5.4889239999999999E-2</v>
      </c>
      <c r="Q31" s="25">
        <f t="shared" si="8"/>
        <v>1.2640991972</v>
      </c>
      <c r="R31" s="25">
        <v>5.8810000000000001E-2</v>
      </c>
      <c r="S31" s="25">
        <f t="shared" si="9"/>
        <v>5.8424999999999998E-2</v>
      </c>
      <c r="T31" s="25"/>
      <c r="U31" s="25">
        <f t="shared" si="10"/>
        <v>5.4998939999999996E-2</v>
      </c>
      <c r="V31" s="25">
        <f t="shared" si="11"/>
        <v>1.2666255881999999</v>
      </c>
      <c r="W31" s="25">
        <v>6.3390000000000002E-2</v>
      </c>
      <c r="X31" s="25">
        <f t="shared" si="12"/>
        <v>6.3005000000000005E-2</v>
      </c>
      <c r="Y31" s="25"/>
      <c r="Z31" s="25">
        <f t="shared" si="13"/>
        <v>6.0028840000000007E-2</v>
      </c>
      <c r="AA31" s="25">
        <f t="shared" si="14"/>
        <v>1.3824641852000001</v>
      </c>
      <c r="AB31" s="25">
        <v>9.7999999999999997E-4</v>
      </c>
      <c r="AC31" s="25">
        <f t="shared" si="15"/>
        <v>3.8499999999999998E-4</v>
      </c>
    </row>
    <row r="32" spans="1:29" s="15" customFormat="1">
      <c r="A32" s="19">
        <v>280</v>
      </c>
      <c r="B32" s="25">
        <v>-2.7999999999999998E-4</v>
      </c>
      <c r="C32" s="25">
        <v>6.6239000000000006E-2</v>
      </c>
      <c r="D32" s="25">
        <f t="shared" si="0"/>
        <v>6.592400000000001E-2</v>
      </c>
      <c r="E32" s="25"/>
      <c r="F32" s="25">
        <f t="shared" si="1"/>
        <v>6.206724000000001E-2</v>
      </c>
      <c r="G32" s="25">
        <f t="shared" si="2"/>
        <v>1.4294085372000003</v>
      </c>
      <c r="H32" s="25">
        <v>7.0040000000000005E-2</v>
      </c>
      <c r="I32" s="25">
        <f t="shared" si="3"/>
        <v>6.9725000000000009E-2</v>
      </c>
      <c r="J32" s="25"/>
      <c r="K32" s="25">
        <f t="shared" si="4"/>
        <v>5.594414000000001E-2</v>
      </c>
      <c r="L32" s="25">
        <f t="shared" si="5"/>
        <v>1.2883935442000003</v>
      </c>
      <c r="M32" s="25">
        <v>5.67E-2</v>
      </c>
      <c r="N32" s="25">
        <f t="shared" si="6"/>
        <v>5.6384999999999998E-2</v>
      </c>
      <c r="O32" s="25"/>
      <c r="P32" s="25">
        <f t="shared" si="7"/>
        <v>5.3549239999999998E-2</v>
      </c>
      <c r="Q32" s="25">
        <f t="shared" si="8"/>
        <v>1.2332389972</v>
      </c>
      <c r="R32" s="25">
        <v>5.7630000000000001E-2</v>
      </c>
      <c r="S32" s="25">
        <f t="shared" si="9"/>
        <v>5.7314999999999998E-2</v>
      </c>
      <c r="T32" s="25"/>
      <c r="U32" s="25">
        <f t="shared" si="10"/>
        <v>5.3888939999999996E-2</v>
      </c>
      <c r="V32" s="25">
        <f t="shared" si="11"/>
        <v>1.2410622882</v>
      </c>
      <c r="W32" s="25">
        <v>6.1920000000000003E-2</v>
      </c>
      <c r="X32" s="25">
        <f t="shared" si="12"/>
        <v>6.1605E-2</v>
      </c>
      <c r="Y32" s="25"/>
      <c r="Z32" s="25">
        <f t="shared" si="13"/>
        <v>5.8628840000000002E-2</v>
      </c>
      <c r="AA32" s="25">
        <f t="shared" si="14"/>
        <v>1.3502221852</v>
      </c>
      <c r="AB32" s="25">
        <v>9.1E-4</v>
      </c>
      <c r="AC32" s="25">
        <f t="shared" si="15"/>
        <v>3.1500000000000001E-4</v>
      </c>
    </row>
    <row r="33" spans="1:29" s="15" customFormat="1">
      <c r="A33" s="19">
        <v>281</v>
      </c>
      <c r="B33" s="25">
        <v>-2.0000000000000001E-4</v>
      </c>
      <c r="C33" s="25">
        <v>6.4869999999999997E-2</v>
      </c>
      <c r="D33" s="25">
        <f t="shared" si="0"/>
        <v>6.4399999999999999E-2</v>
      </c>
      <c r="E33" s="25"/>
      <c r="F33" s="25">
        <f t="shared" si="1"/>
        <v>6.0543239999999998E-2</v>
      </c>
      <c r="G33" s="25">
        <f t="shared" si="2"/>
        <v>1.3943108172000001</v>
      </c>
      <c r="H33" s="25">
        <v>6.9098999999999994E-2</v>
      </c>
      <c r="I33" s="25">
        <f t="shared" si="3"/>
        <v>6.8628999999999996E-2</v>
      </c>
      <c r="J33" s="25"/>
      <c r="K33" s="25">
        <f t="shared" si="4"/>
        <v>5.4848139999999997E-2</v>
      </c>
      <c r="L33" s="25">
        <f t="shared" si="5"/>
        <v>1.2631526641999999</v>
      </c>
      <c r="M33" s="25">
        <v>5.5550000000000002E-2</v>
      </c>
      <c r="N33" s="25">
        <f t="shared" si="6"/>
        <v>5.5080000000000004E-2</v>
      </c>
      <c r="O33" s="25"/>
      <c r="P33" s="25">
        <f t="shared" si="7"/>
        <v>5.2244240000000004E-2</v>
      </c>
      <c r="Q33" s="25">
        <f t="shared" si="8"/>
        <v>1.2031848472000002</v>
      </c>
      <c r="R33" s="25">
        <v>5.6579999999999998E-2</v>
      </c>
      <c r="S33" s="25">
        <f t="shared" si="9"/>
        <v>5.611E-2</v>
      </c>
      <c r="T33" s="25"/>
      <c r="U33" s="25">
        <f t="shared" si="10"/>
        <v>5.2683939999999999E-2</v>
      </c>
      <c r="V33" s="25">
        <f t="shared" si="11"/>
        <v>1.2133111381999999</v>
      </c>
      <c r="W33" s="25">
        <v>6.0819999999999999E-2</v>
      </c>
      <c r="X33" s="25">
        <f t="shared" si="12"/>
        <v>6.0350000000000001E-2</v>
      </c>
      <c r="Y33" s="25"/>
      <c r="Z33" s="25">
        <f t="shared" si="13"/>
        <v>5.7373840000000002E-2</v>
      </c>
      <c r="AA33" s="25">
        <f t="shared" si="14"/>
        <v>1.3213195352000002</v>
      </c>
      <c r="AB33" s="25">
        <v>1.14E-3</v>
      </c>
      <c r="AC33" s="25">
        <f t="shared" si="15"/>
        <v>4.6999999999999999E-4</v>
      </c>
    </row>
    <row r="34" spans="1:29" s="15" customFormat="1">
      <c r="A34" s="19">
        <v>282</v>
      </c>
      <c r="B34" s="25">
        <v>-1.9000000000000001E-4</v>
      </c>
      <c r="C34" s="25">
        <v>6.3600000000000004E-2</v>
      </c>
      <c r="D34" s="25">
        <f t="shared" si="0"/>
        <v>6.3140000000000002E-2</v>
      </c>
      <c r="E34" s="25"/>
      <c r="F34" s="25">
        <f t="shared" si="1"/>
        <v>5.9283240000000001E-2</v>
      </c>
      <c r="G34" s="25">
        <f t="shared" si="2"/>
        <v>1.3652930172000002</v>
      </c>
      <c r="H34" s="25">
        <v>6.7589999999999997E-2</v>
      </c>
      <c r="I34" s="25">
        <f t="shared" si="3"/>
        <v>6.7129999999999995E-2</v>
      </c>
      <c r="J34" s="25"/>
      <c r="K34" s="25">
        <f t="shared" si="4"/>
        <v>5.3349139999999996E-2</v>
      </c>
      <c r="L34" s="25">
        <f t="shared" si="5"/>
        <v>1.2286306942</v>
      </c>
      <c r="M34" s="25">
        <v>5.423E-2</v>
      </c>
      <c r="N34" s="25">
        <f t="shared" si="6"/>
        <v>5.3769999999999998E-2</v>
      </c>
      <c r="O34" s="25"/>
      <c r="P34" s="25">
        <f t="shared" si="7"/>
        <v>5.0934239999999999E-2</v>
      </c>
      <c r="Q34" s="25">
        <f t="shared" si="8"/>
        <v>1.1730155472000001</v>
      </c>
      <c r="R34" s="25">
        <v>5.543E-2</v>
      </c>
      <c r="S34" s="25">
        <f t="shared" si="9"/>
        <v>5.4969999999999998E-2</v>
      </c>
      <c r="T34" s="25"/>
      <c r="U34" s="25">
        <f t="shared" si="10"/>
        <v>5.1543939999999996E-2</v>
      </c>
      <c r="V34" s="25">
        <f t="shared" si="11"/>
        <v>1.1870569382</v>
      </c>
      <c r="W34" s="25">
        <v>5.9630000000000002E-2</v>
      </c>
      <c r="X34" s="25">
        <f t="shared" si="12"/>
        <v>5.917E-2</v>
      </c>
      <c r="Y34" s="25"/>
      <c r="Z34" s="25">
        <f t="shared" si="13"/>
        <v>5.6193840000000002E-2</v>
      </c>
      <c r="AA34" s="25">
        <f t="shared" si="14"/>
        <v>1.2941441352</v>
      </c>
      <c r="AB34" s="25">
        <v>1.1100000000000001E-3</v>
      </c>
      <c r="AC34" s="25">
        <f t="shared" si="15"/>
        <v>4.6000000000000001E-4</v>
      </c>
    </row>
    <row r="35" spans="1:29" s="15" customFormat="1">
      <c r="A35" s="19">
        <v>283</v>
      </c>
      <c r="B35" s="25">
        <v>-2.4000000000000001E-4</v>
      </c>
      <c r="C35" s="25">
        <v>6.2370000000000002E-2</v>
      </c>
      <c r="D35" s="25">
        <f t="shared" si="0"/>
        <v>6.1925000000000001E-2</v>
      </c>
      <c r="E35" s="25"/>
      <c r="F35" s="25">
        <f t="shared" si="1"/>
        <v>5.806824E-2</v>
      </c>
      <c r="G35" s="25">
        <f t="shared" si="2"/>
        <v>1.3373115672</v>
      </c>
      <c r="H35" s="25">
        <v>6.6689999999999999E-2</v>
      </c>
      <c r="I35" s="25">
        <f t="shared" si="3"/>
        <v>6.6244999999999998E-2</v>
      </c>
      <c r="J35" s="25"/>
      <c r="K35" s="25">
        <f t="shared" si="4"/>
        <v>5.2464139999999999E-2</v>
      </c>
      <c r="L35" s="25">
        <f t="shared" si="5"/>
        <v>1.2082491442000001</v>
      </c>
      <c r="M35" s="25">
        <v>5.3220000000000003E-2</v>
      </c>
      <c r="N35" s="25">
        <f t="shared" si="6"/>
        <v>5.2775000000000002E-2</v>
      </c>
      <c r="O35" s="25"/>
      <c r="P35" s="25">
        <f t="shared" si="7"/>
        <v>4.9939240000000003E-2</v>
      </c>
      <c r="Q35" s="25">
        <f t="shared" si="8"/>
        <v>1.1501006972000001</v>
      </c>
      <c r="R35" s="25">
        <v>5.4739999999999997E-2</v>
      </c>
      <c r="S35" s="25">
        <f t="shared" si="9"/>
        <v>5.4294999999999996E-2</v>
      </c>
      <c r="T35" s="25"/>
      <c r="U35" s="25">
        <f t="shared" si="10"/>
        <v>5.0868939999999994E-2</v>
      </c>
      <c r="V35" s="25">
        <f t="shared" si="11"/>
        <v>1.1715116881999998</v>
      </c>
      <c r="W35" s="25">
        <v>5.8360000000000002E-2</v>
      </c>
      <c r="X35" s="25">
        <f t="shared" si="12"/>
        <v>5.7915000000000001E-2</v>
      </c>
      <c r="Y35" s="25"/>
      <c r="Z35" s="25">
        <f t="shared" si="13"/>
        <v>5.4938840000000003E-2</v>
      </c>
      <c r="AA35" s="25">
        <f t="shared" si="14"/>
        <v>1.2652414852</v>
      </c>
      <c r="AB35" s="25">
        <v>1.1299999999999999E-3</v>
      </c>
      <c r="AC35" s="25">
        <f t="shared" si="15"/>
        <v>4.4499999999999997E-4</v>
      </c>
    </row>
    <row r="36" spans="1:29" s="15" customFormat="1">
      <c r="A36" s="19">
        <v>284</v>
      </c>
      <c r="B36" s="25">
        <v>-1.8000000000000001E-4</v>
      </c>
      <c r="C36" s="25">
        <v>6.1060000000000003E-2</v>
      </c>
      <c r="D36" s="25">
        <f t="shared" si="0"/>
        <v>6.0560000000000003E-2</v>
      </c>
      <c r="E36" s="25"/>
      <c r="F36" s="25">
        <f t="shared" si="1"/>
        <v>5.6703240000000002E-2</v>
      </c>
      <c r="G36" s="25">
        <f t="shared" si="2"/>
        <v>1.3058756172000001</v>
      </c>
      <c r="H36" s="25">
        <v>6.5439999999999998E-2</v>
      </c>
      <c r="I36" s="25">
        <f t="shared" si="3"/>
        <v>6.4939999999999998E-2</v>
      </c>
      <c r="J36" s="25"/>
      <c r="K36" s="25">
        <f t="shared" si="4"/>
        <v>5.1159139999999999E-2</v>
      </c>
      <c r="L36" s="25">
        <f t="shared" si="5"/>
        <v>1.1781949942000001</v>
      </c>
      <c r="M36" s="25">
        <v>5.1920000000000001E-2</v>
      </c>
      <c r="N36" s="25">
        <f t="shared" si="6"/>
        <v>5.142E-2</v>
      </c>
      <c r="O36" s="25"/>
      <c r="P36" s="25">
        <f t="shared" si="7"/>
        <v>4.8584240000000001E-2</v>
      </c>
      <c r="Q36" s="25">
        <f t="shared" si="8"/>
        <v>1.1188950472000001</v>
      </c>
      <c r="R36" s="25">
        <v>5.466E-2</v>
      </c>
      <c r="S36" s="25">
        <f t="shared" si="9"/>
        <v>5.416E-2</v>
      </c>
      <c r="T36" s="25"/>
      <c r="U36" s="25">
        <f t="shared" si="10"/>
        <v>5.0733939999999998E-2</v>
      </c>
      <c r="V36" s="25">
        <f t="shared" si="11"/>
        <v>1.1684026382000001</v>
      </c>
      <c r="W36" s="25">
        <v>5.6840000000000002E-2</v>
      </c>
      <c r="X36" s="25">
        <f t="shared" si="12"/>
        <v>5.6340000000000001E-2</v>
      </c>
      <c r="Y36" s="25"/>
      <c r="Z36" s="25">
        <f t="shared" si="13"/>
        <v>5.3363840000000003E-2</v>
      </c>
      <c r="AA36" s="25">
        <f t="shared" si="14"/>
        <v>1.2289692352000001</v>
      </c>
      <c r="AB36" s="25">
        <v>1.1800000000000001E-3</v>
      </c>
      <c r="AC36" s="25">
        <f t="shared" si="15"/>
        <v>5.0000000000000001E-4</v>
      </c>
    </row>
    <row r="37" spans="1:29" s="15" customFormat="1">
      <c r="A37" s="19">
        <v>285</v>
      </c>
      <c r="B37" s="25">
        <v>-2.2000000000000001E-4</v>
      </c>
      <c r="C37" s="25">
        <v>5.978E-2</v>
      </c>
      <c r="D37" s="25">
        <f t="shared" si="0"/>
        <v>5.9240000000000001E-2</v>
      </c>
      <c r="E37" s="25"/>
      <c r="F37" s="25">
        <f t="shared" si="1"/>
        <v>5.538324E-2</v>
      </c>
      <c r="G37" s="25">
        <f t="shared" si="2"/>
        <v>1.2754760172000001</v>
      </c>
      <c r="H37" s="25">
        <v>6.4140000000000003E-2</v>
      </c>
      <c r="I37" s="25">
        <f t="shared" si="3"/>
        <v>6.3600000000000004E-2</v>
      </c>
      <c r="J37" s="25"/>
      <c r="K37" s="25">
        <f t="shared" si="4"/>
        <v>4.9819140000000005E-2</v>
      </c>
      <c r="L37" s="25">
        <f t="shared" si="5"/>
        <v>1.1473347942000001</v>
      </c>
      <c r="M37" s="25">
        <v>5.0380000000000001E-2</v>
      </c>
      <c r="N37" s="25">
        <f t="shared" si="6"/>
        <v>4.9840000000000002E-2</v>
      </c>
      <c r="O37" s="25"/>
      <c r="P37" s="25">
        <f t="shared" si="7"/>
        <v>4.7004240000000003E-2</v>
      </c>
      <c r="Q37" s="25">
        <f t="shared" si="8"/>
        <v>1.0825076472000001</v>
      </c>
      <c r="R37" s="25">
        <v>5.45E-2</v>
      </c>
      <c r="S37" s="25">
        <f t="shared" si="9"/>
        <v>5.3960000000000001E-2</v>
      </c>
      <c r="T37" s="25"/>
      <c r="U37" s="25">
        <f t="shared" si="10"/>
        <v>5.0533939999999999E-2</v>
      </c>
      <c r="V37" s="25">
        <f t="shared" si="11"/>
        <v>1.1637966382</v>
      </c>
      <c r="W37" s="25">
        <v>5.5789999999999999E-2</v>
      </c>
      <c r="X37" s="25">
        <f t="shared" si="12"/>
        <v>5.525E-2</v>
      </c>
      <c r="Y37" s="25"/>
      <c r="Z37" s="25">
        <f t="shared" si="13"/>
        <v>5.2273840000000002E-2</v>
      </c>
      <c r="AA37" s="25">
        <f t="shared" si="14"/>
        <v>1.2038665352000002</v>
      </c>
      <c r="AB37" s="25">
        <v>1.2999999999999999E-3</v>
      </c>
      <c r="AC37" s="25">
        <f t="shared" si="15"/>
        <v>5.4000000000000001E-4</v>
      </c>
    </row>
    <row r="38" spans="1:29" s="15" customFormat="1">
      <c r="A38" s="19">
        <v>286</v>
      </c>
      <c r="B38" s="25">
        <v>-9.0000000000000006E-5</v>
      </c>
      <c r="C38" s="25">
        <v>5.842E-2</v>
      </c>
      <c r="D38" s="25">
        <f t="shared" si="0"/>
        <v>5.7840000000000003E-2</v>
      </c>
      <c r="E38" s="25"/>
      <c r="F38" s="25">
        <f t="shared" si="1"/>
        <v>5.3983240000000002E-2</v>
      </c>
      <c r="G38" s="25">
        <f t="shared" si="2"/>
        <v>1.2432340172</v>
      </c>
      <c r="H38" s="25">
        <v>6.3219999999999998E-2</v>
      </c>
      <c r="I38" s="25">
        <f t="shared" si="3"/>
        <v>6.2640000000000001E-2</v>
      </c>
      <c r="J38" s="25"/>
      <c r="K38" s="25">
        <f t="shared" si="4"/>
        <v>4.8859140000000002E-2</v>
      </c>
      <c r="L38" s="25">
        <f t="shared" si="5"/>
        <v>1.1252259942</v>
      </c>
      <c r="M38" s="25">
        <v>4.8980000000000003E-2</v>
      </c>
      <c r="N38" s="25">
        <f t="shared" si="6"/>
        <v>4.8400000000000006E-2</v>
      </c>
      <c r="O38" s="25"/>
      <c r="P38" s="25">
        <f t="shared" si="7"/>
        <v>4.5564240000000006E-2</v>
      </c>
      <c r="Q38" s="25">
        <f t="shared" si="8"/>
        <v>1.0493444472000002</v>
      </c>
      <c r="R38" s="25">
        <v>5.4109999999999998E-2</v>
      </c>
      <c r="S38" s="25">
        <f t="shared" si="9"/>
        <v>5.3530000000000001E-2</v>
      </c>
      <c r="T38" s="25"/>
      <c r="U38" s="25">
        <f t="shared" si="10"/>
        <v>5.010394E-2</v>
      </c>
      <c r="V38" s="25">
        <f t="shared" si="11"/>
        <v>1.1538937382000001</v>
      </c>
      <c r="W38" s="25">
        <v>5.4460000000000001E-2</v>
      </c>
      <c r="X38" s="25">
        <f t="shared" si="12"/>
        <v>5.3880000000000004E-2</v>
      </c>
      <c r="Y38" s="25"/>
      <c r="Z38" s="25">
        <f t="shared" si="13"/>
        <v>5.0903840000000006E-2</v>
      </c>
      <c r="AA38" s="25">
        <f t="shared" si="14"/>
        <v>1.1723154352000003</v>
      </c>
      <c r="AB38" s="25">
        <v>1.25E-3</v>
      </c>
      <c r="AC38" s="25">
        <f t="shared" si="15"/>
        <v>5.8E-4</v>
      </c>
    </row>
    <row r="39" spans="1:29" s="15" customFormat="1">
      <c r="A39" s="19">
        <v>287</v>
      </c>
      <c r="B39" s="25">
        <v>-2.7999999999999998E-4</v>
      </c>
      <c r="C39" s="25">
        <v>5.7239999999999999E-2</v>
      </c>
      <c r="D39" s="25">
        <f t="shared" si="0"/>
        <v>5.6669999999999998E-2</v>
      </c>
      <c r="E39" s="25"/>
      <c r="F39" s="25">
        <f t="shared" si="1"/>
        <v>5.2813239999999997E-2</v>
      </c>
      <c r="G39" s="25">
        <f t="shared" si="2"/>
        <v>1.2162889172</v>
      </c>
      <c r="H39" s="25">
        <v>6.1850000000000002E-2</v>
      </c>
      <c r="I39" s="25">
        <f t="shared" si="3"/>
        <v>6.1280000000000001E-2</v>
      </c>
      <c r="J39" s="25"/>
      <c r="K39" s="25">
        <f t="shared" si="4"/>
        <v>4.7499140000000002E-2</v>
      </c>
      <c r="L39" s="25">
        <f t="shared" si="5"/>
        <v>1.0939051942000002</v>
      </c>
      <c r="M39" s="25">
        <v>4.752E-2</v>
      </c>
      <c r="N39" s="25">
        <f t="shared" si="6"/>
        <v>4.6949999999999999E-2</v>
      </c>
      <c r="O39" s="25"/>
      <c r="P39" s="25">
        <f t="shared" si="7"/>
        <v>4.4114239999999999E-2</v>
      </c>
      <c r="Q39" s="25">
        <f t="shared" si="8"/>
        <v>1.0159509472000001</v>
      </c>
      <c r="R39" s="25">
        <v>5.3949999999999998E-2</v>
      </c>
      <c r="S39" s="25">
        <f t="shared" si="9"/>
        <v>5.3379999999999997E-2</v>
      </c>
      <c r="T39" s="25"/>
      <c r="U39" s="25">
        <f t="shared" si="10"/>
        <v>4.9953939999999995E-2</v>
      </c>
      <c r="V39" s="25">
        <f t="shared" si="11"/>
        <v>1.1504392381999999</v>
      </c>
      <c r="W39" s="25">
        <v>5.3069999999999999E-2</v>
      </c>
      <c r="X39" s="25">
        <f t="shared" si="12"/>
        <v>5.2499999999999998E-2</v>
      </c>
      <c r="Y39" s="25"/>
      <c r="Z39" s="25">
        <f t="shared" si="13"/>
        <v>4.952384E-2</v>
      </c>
      <c r="AA39" s="25">
        <f t="shared" si="14"/>
        <v>1.1405340352</v>
      </c>
      <c r="AB39" s="25">
        <v>1.42E-3</v>
      </c>
      <c r="AC39" s="25">
        <f t="shared" si="15"/>
        <v>5.6999999999999998E-4</v>
      </c>
    </row>
    <row r="40" spans="1:29" s="15" customFormat="1">
      <c r="A40" s="19">
        <v>288</v>
      </c>
      <c r="B40" s="25">
        <v>-6.8999999999999997E-5</v>
      </c>
      <c r="C40" s="25">
        <v>5.6070000000000002E-2</v>
      </c>
      <c r="D40" s="25">
        <f t="shared" si="0"/>
        <v>5.53745E-2</v>
      </c>
      <c r="E40" s="25"/>
      <c r="F40" s="25">
        <f t="shared" si="1"/>
        <v>5.1517739999999999E-2</v>
      </c>
      <c r="G40" s="25">
        <f t="shared" si="2"/>
        <v>1.1864535522000001</v>
      </c>
      <c r="H40" s="25">
        <v>6.0679999999999998E-2</v>
      </c>
      <c r="I40" s="25">
        <f t="shared" si="3"/>
        <v>5.9984499999999996E-2</v>
      </c>
      <c r="J40" s="25"/>
      <c r="K40" s="25">
        <f t="shared" si="4"/>
        <v>4.6203639999999997E-2</v>
      </c>
      <c r="L40" s="25">
        <f t="shared" si="5"/>
        <v>1.0640698291999999</v>
      </c>
      <c r="M40" s="25">
        <v>4.6089999999999999E-2</v>
      </c>
      <c r="N40" s="25">
        <f t="shared" si="6"/>
        <v>4.5394499999999997E-2</v>
      </c>
      <c r="O40" s="25"/>
      <c r="P40" s="25">
        <f t="shared" si="7"/>
        <v>4.2558739999999998E-2</v>
      </c>
      <c r="Q40" s="25">
        <f t="shared" si="8"/>
        <v>0.98012778219999996</v>
      </c>
      <c r="R40" s="25">
        <v>5.3879999999999997E-2</v>
      </c>
      <c r="S40" s="25">
        <f t="shared" si="9"/>
        <v>5.3184499999999996E-2</v>
      </c>
      <c r="T40" s="25"/>
      <c r="U40" s="25">
        <f t="shared" si="10"/>
        <v>4.9758439999999994E-2</v>
      </c>
      <c r="V40" s="25">
        <f t="shared" si="11"/>
        <v>1.1459368731999999</v>
      </c>
      <c r="W40" s="25">
        <v>5.1679999999999997E-2</v>
      </c>
      <c r="X40" s="25">
        <f t="shared" si="12"/>
        <v>5.0984499999999995E-2</v>
      </c>
      <c r="Y40" s="25"/>
      <c r="Z40" s="25">
        <f t="shared" si="13"/>
        <v>4.8008339999999997E-2</v>
      </c>
      <c r="AA40" s="25">
        <f t="shared" si="14"/>
        <v>1.1056320702</v>
      </c>
      <c r="AB40" s="25">
        <v>1.4599999999999999E-3</v>
      </c>
      <c r="AC40" s="25">
        <f t="shared" si="15"/>
        <v>6.9549999999999994E-4</v>
      </c>
    </row>
    <row r="41" spans="1:29" s="15" customFormat="1">
      <c r="A41" s="19">
        <v>289</v>
      </c>
      <c r="B41" s="25">
        <v>-1.7000000000000001E-4</v>
      </c>
      <c r="C41" s="25">
        <v>5.4809999999999998E-2</v>
      </c>
      <c r="D41" s="25">
        <f t="shared" si="0"/>
        <v>5.4169999999999996E-2</v>
      </c>
      <c r="E41" s="25"/>
      <c r="F41" s="25">
        <f t="shared" si="1"/>
        <v>5.0313239999999995E-2</v>
      </c>
      <c r="G41" s="25">
        <f t="shared" si="2"/>
        <v>1.1587139172000001</v>
      </c>
      <c r="H41" s="25">
        <v>5.9490000000000001E-2</v>
      </c>
      <c r="I41" s="25">
        <f t="shared" si="3"/>
        <v>5.885E-2</v>
      </c>
      <c r="J41" s="25"/>
      <c r="K41" s="25">
        <f t="shared" si="4"/>
        <v>4.5069140000000001E-2</v>
      </c>
      <c r="L41" s="25">
        <f t="shared" si="5"/>
        <v>1.0379422942000001</v>
      </c>
      <c r="M41" s="25">
        <v>4.4699999999999997E-2</v>
      </c>
      <c r="N41" s="25">
        <f t="shared" si="6"/>
        <v>4.4059999999999995E-2</v>
      </c>
      <c r="O41" s="25"/>
      <c r="P41" s="25">
        <f t="shared" si="7"/>
        <v>4.1224239999999995E-2</v>
      </c>
      <c r="Q41" s="25">
        <f t="shared" si="8"/>
        <v>0.94939424719999999</v>
      </c>
      <c r="R41" s="25">
        <v>5.3150000000000003E-2</v>
      </c>
      <c r="S41" s="25">
        <f t="shared" si="9"/>
        <v>5.2510000000000001E-2</v>
      </c>
      <c r="T41" s="25"/>
      <c r="U41" s="25">
        <f t="shared" si="10"/>
        <v>4.908394E-2</v>
      </c>
      <c r="V41" s="25">
        <f t="shared" si="11"/>
        <v>1.1304031381999999</v>
      </c>
      <c r="W41" s="25">
        <v>5.0279999999999998E-2</v>
      </c>
      <c r="X41" s="25">
        <f t="shared" si="12"/>
        <v>4.9639999999999997E-2</v>
      </c>
      <c r="Y41" s="25"/>
      <c r="Z41" s="25">
        <f t="shared" si="13"/>
        <v>4.6663839999999998E-2</v>
      </c>
      <c r="AA41" s="25">
        <f t="shared" si="14"/>
        <v>1.0746682352000001</v>
      </c>
      <c r="AB41" s="25">
        <v>1.4499999999999999E-3</v>
      </c>
      <c r="AC41" s="25">
        <f t="shared" si="15"/>
        <v>6.3999999999999994E-4</v>
      </c>
    </row>
    <row r="42" spans="1:29" s="15" customFormat="1">
      <c r="A42" s="19">
        <v>290</v>
      </c>
      <c r="B42" s="25">
        <v>-2.1000000000000001E-4</v>
      </c>
      <c r="C42" s="25">
        <v>5.355E-2</v>
      </c>
      <c r="D42" s="25">
        <f t="shared" si="0"/>
        <v>5.289E-2</v>
      </c>
      <c r="E42" s="25"/>
      <c r="F42" s="25">
        <f t="shared" si="1"/>
        <v>4.9033239999999999E-2</v>
      </c>
      <c r="G42" s="25">
        <f t="shared" si="2"/>
        <v>1.1292355171999999</v>
      </c>
      <c r="H42" s="25">
        <v>5.8520000000000003E-2</v>
      </c>
      <c r="I42" s="25">
        <f t="shared" si="3"/>
        <v>5.7860000000000002E-2</v>
      </c>
      <c r="J42" s="25"/>
      <c r="K42" s="25">
        <f t="shared" si="4"/>
        <v>4.4079140000000003E-2</v>
      </c>
      <c r="L42" s="25">
        <f t="shared" si="5"/>
        <v>1.0151425942000001</v>
      </c>
      <c r="M42" s="25">
        <v>4.3360000000000003E-2</v>
      </c>
      <c r="N42" s="25">
        <f t="shared" si="6"/>
        <v>4.2700000000000002E-2</v>
      </c>
      <c r="O42" s="25"/>
      <c r="P42" s="25">
        <f t="shared" si="7"/>
        <v>3.9864240000000002E-2</v>
      </c>
      <c r="Q42" s="25">
        <f t="shared" si="8"/>
        <v>0.91807344720000006</v>
      </c>
      <c r="R42" s="25">
        <v>5.305E-2</v>
      </c>
      <c r="S42" s="25">
        <f t="shared" si="9"/>
        <v>5.2389999999999999E-2</v>
      </c>
      <c r="T42" s="25"/>
      <c r="U42" s="25">
        <f t="shared" si="10"/>
        <v>4.8963939999999997E-2</v>
      </c>
      <c r="V42" s="25">
        <f t="shared" si="11"/>
        <v>1.1276395382</v>
      </c>
      <c r="W42" s="25">
        <v>4.9189999999999998E-2</v>
      </c>
      <c r="X42" s="25">
        <f t="shared" si="12"/>
        <v>4.8529999999999997E-2</v>
      </c>
      <c r="Y42" s="25"/>
      <c r="Z42" s="25">
        <f t="shared" si="13"/>
        <v>4.5553839999999998E-2</v>
      </c>
      <c r="AA42" s="25">
        <f t="shared" si="14"/>
        <v>1.0491049351999999</v>
      </c>
      <c r="AB42" s="25">
        <v>1.5299999999999999E-3</v>
      </c>
      <c r="AC42" s="25">
        <f t="shared" si="15"/>
        <v>6.6E-4</v>
      </c>
    </row>
    <row r="43" spans="1:29" s="15" customFormat="1">
      <c r="A43" s="19">
        <v>291</v>
      </c>
      <c r="B43" s="25">
        <v>-3.4000000000000002E-4</v>
      </c>
      <c r="C43" s="25">
        <v>5.2760000000000001E-2</v>
      </c>
      <c r="D43" s="25">
        <f t="shared" si="0"/>
        <v>5.212E-2</v>
      </c>
      <c r="E43" s="25"/>
      <c r="F43" s="25">
        <f t="shared" si="1"/>
        <v>4.8263239999999999E-2</v>
      </c>
      <c r="G43" s="25">
        <f t="shared" si="2"/>
        <v>1.1115024172000001</v>
      </c>
      <c r="H43" s="25">
        <v>5.7329999999999999E-2</v>
      </c>
      <c r="I43" s="25">
        <f t="shared" si="3"/>
        <v>5.6689999999999997E-2</v>
      </c>
      <c r="J43" s="25"/>
      <c r="K43" s="25">
        <f t="shared" si="4"/>
        <v>4.2909139999999998E-2</v>
      </c>
      <c r="L43" s="25">
        <f t="shared" si="5"/>
        <v>0.98819749420000003</v>
      </c>
      <c r="M43" s="25">
        <v>4.2209999999999998E-2</v>
      </c>
      <c r="N43" s="25">
        <f t="shared" si="6"/>
        <v>4.1569999999999996E-2</v>
      </c>
      <c r="O43" s="25"/>
      <c r="P43" s="25">
        <f t="shared" si="7"/>
        <v>3.8734239999999996E-2</v>
      </c>
      <c r="Q43" s="25">
        <f t="shared" si="8"/>
        <v>0.89204954719999996</v>
      </c>
      <c r="R43" s="25">
        <v>5.3010000000000002E-2</v>
      </c>
      <c r="S43" s="25">
        <f t="shared" si="9"/>
        <v>5.237E-2</v>
      </c>
      <c r="T43" s="25"/>
      <c r="U43" s="25">
        <f t="shared" si="10"/>
        <v>4.8943939999999998E-2</v>
      </c>
      <c r="V43" s="25">
        <f t="shared" si="11"/>
        <v>1.1271789381999999</v>
      </c>
      <c r="W43" s="25">
        <v>4.7879999999999999E-2</v>
      </c>
      <c r="X43" s="25">
        <f t="shared" si="12"/>
        <v>4.7239999999999997E-2</v>
      </c>
      <c r="Y43" s="25"/>
      <c r="Z43" s="25">
        <f t="shared" si="13"/>
        <v>4.4263839999999999E-2</v>
      </c>
      <c r="AA43" s="25">
        <f t="shared" si="14"/>
        <v>1.0193962352000001</v>
      </c>
      <c r="AB43" s="25">
        <v>1.6199999999999999E-3</v>
      </c>
      <c r="AC43" s="25">
        <f t="shared" si="15"/>
        <v>6.3999999999999994E-4</v>
      </c>
    </row>
    <row r="44" spans="1:29" s="15" customFormat="1">
      <c r="A44" s="19">
        <v>292</v>
      </c>
      <c r="B44" s="25">
        <v>-1.2E-4</v>
      </c>
      <c r="C44" s="25">
        <v>5.1740000000000001E-2</v>
      </c>
      <c r="D44" s="25">
        <f t="shared" si="0"/>
        <v>5.0959999999999998E-2</v>
      </c>
      <c r="E44" s="25"/>
      <c r="F44" s="25">
        <f t="shared" si="1"/>
        <v>4.7103239999999998E-2</v>
      </c>
      <c r="G44" s="25">
        <f t="shared" si="2"/>
        <v>1.0847876171999999</v>
      </c>
      <c r="H44" s="25">
        <v>5.638E-2</v>
      </c>
      <c r="I44" s="25">
        <f t="shared" si="3"/>
        <v>5.5599999999999997E-2</v>
      </c>
      <c r="J44" s="25"/>
      <c r="K44" s="25">
        <f t="shared" si="4"/>
        <v>4.1819139999999998E-2</v>
      </c>
      <c r="L44" s="25">
        <f t="shared" si="5"/>
        <v>0.96309479419999999</v>
      </c>
      <c r="M44" s="25">
        <v>4.1070000000000002E-2</v>
      </c>
      <c r="N44" s="25">
        <f t="shared" si="6"/>
        <v>4.0289999999999999E-2</v>
      </c>
      <c r="O44" s="25"/>
      <c r="P44" s="25">
        <f t="shared" si="7"/>
        <v>3.745424E-2</v>
      </c>
      <c r="Q44" s="25">
        <f t="shared" si="8"/>
        <v>0.86257114720000005</v>
      </c>
      <c r="R44" s="25">
        <v>5.2699999999999997E-2</v>
      </c>
      <c r="S44" s="25">
        <f t="shared" si="9"/>
        <v>5.1919999999999994E-2</v>
      </c>
      <c r="T44" s="25"/>
      <c r="U44" s="25">
        <f t="shared" si="10"/>
        <v>4.8493939999999992E-2</v>
      </c>
      <c r="V44" s="25">
        <f t="shared" si="11"/>
        <v>1.1168154382</v>
      </c>
      <c r="W44" s="25">
        <v>4.6809999999999997E-2</v>
      </c>
      <c r="X44" s="25">
        <f t="shared" si="12"/>
        <v>4.6029999999999995E-2</v>
      </c>
      <c r="Y44" s="25"/>
      <c r="Z44" s="25">
        <f t="shared" si="13"/>
        <v>4.3053839999999996E-2</v>
      </c>
      <c r="AA44" s="25">
        <f t="shared" si="14"/>
        <v>0.99152993519999999</v>
      </c>
      <c r="AB44" s="25">
        <v>1.6800000000000001E-3</v>
      </c>
      <c r="AC44" s="25">
        <f t="shared" si="15"/>
        <v>7.7999999999999999E-4</v>
      </c>
    </row>
    <row r="45" spans="1:29" s="15" customFormat="1">
      <c r="A45" s="19">
        <v>293</v>
      </c>
      <c r="B45" s="25">
        <v>-1.9000000000000001E-4</v>
      </c>
      <c r="C45" s="25">
        <v>5.0900000000000001E-2</v>
      </c>
      <c r="D45" s="25">
        <f t="shared" si="0"/>
        <v>5.0095000000000001E-2</v>
      </c>
      <c r="E45" s="25"/>
      <c r="F45" s="25">
        <f t="shared" si="1"/>
        <v>4.623824E-2</v>
      </c>
      <c r="G45" s="25">
        <f t="shared" si="2"/>
        <v>1.0648666672</v>
      </c>
      <c r="H45" s="25">
        <v>5.5480000000000002E-2</v>
      </c>
      <c r="I45" s="25">
        <f t="shared" si="3"/>
        <v>5.4675000000000001E-2</v>
      </c>
      <c r="J45" s="25"/>
      <c r="K45" s="25">
        <f t="shared" si="4"/>
        <v>4.0894140000000002E-2</v>
      </c>
      <c r="L45" s="25">
        <f t="shared" si="5"/>
        <v>0.94179204420000007</v>
      </c>
      <c r="M45" s="25">
        <v>3.9969999999999999E-2</v>
      </c>
      <c r="N45" s="25">
        <f t="shared" si="6"/>
        <v>3.9164999999999998E-2</v>
      </c>
      <c r="O45" s="25"/>
      <c r="P45" s="25">
        <f t="shared" si="7"/>
        <v>3.6329239999999999E-2</v>
      </c>
      <c r="Q45" s="25">
        <f t="shared" si="8"/>
        <v>0.83666239720000002</v>
      </c>
      <c r="R45" s="25">
        <v>5.2600000000000001E-2</v>
      </c>
      <c r="S45" s="25">
        <f t="shared" si="9"/>
        <v>5.1795000000000001E-2</v>
      </c>
      <c r="T45" s="25"/>
      <c r="U45" s="25">
        <f t="shared" si="10"/>
        <v>4.8368939999999999E-2</v>
      </c>
      <c r="V45" s="25">
        <f t="shared" si="11"/>
        <v>1.1139366882000001</v>
      </c>
      <c r="W45" s="25">
        <v>4.5839999999999999E-2</v>
      </c>
      <c r="X45" s="25">
        <f t="shared" si="12"/>
        <v>4.5034999999999999E-2</v>
      </c>
      <c r="Y45" s="25"/>
      <c r="Z45" s="25">
        <f t="shared" si="13"/>
        <v>4.205884E-2</v>
      </c>
      <c r="AA45" s="25">
        <f t="shared" si="14"/>
        <v>0.96861508520000006</v>
      </c>
      <c r="AB45" s="25">
        <v>1.8E-3</v>
      </c>
      <c r="AC45" s="25">
        <f t="shared" si="15"/>
        <v>8.0499999999999994E-4</v>
      </c>
    </row>
    <row r="46" spans="1:29" s="15" customFormat="1">
      <c r="A46" s="19">
        <v>294</v>
      </c>
      <c r="B46" s="25">
        <v>-1.2999999999999999E-4</v>
      </c>
      <c r="C46" s="25">
        <v>5.0049999999999997E-2</v>
      </c>
      <c r="D46" s="25">
        <f t="shared" si="0"/>
        <v>4.9165E-2</v>
      </c>
      <c r="E46" s="25"/>
      <c r="F46" s="25">
        <f t="shared" si="1"/>
        <v>4.530824E-2</v>
      </c>
      <c r="G46" s="25">
        <f t="shared" si="2"/>
        <v>1.0434487672000001</v>
      </c>
      <c r="H46" s="25">
        <v>5.466E-2</v>
      </c>
      <c r="I46" s="25">
        <f t="shared" si="3"/>
        <v>5.3775000000000003E-2</v>
      </c>
      <c r="J46" s="25"/>
      <c r="K46" s="25">
        <f t="shared" si="4"/>
        <v>3.9994140000000004E-2</v>
      </c>
      <c r="L46" s="25">
        <f t="shared" si="5"/>
        <v>0.92106504420000013</v>
      </c>
      <c r="M46" s="25">
        <v>3.9230000000000001E-2</v>
      </c>
      <c r="N46" s="25">
        <f t="shared" si="6"/>
        <v>3.8345000000000004E-2</v>
      </c>
      <c r="O46" s="25"/>
      <c r="P46" s="25">
        <f t="shared" si="7"/>
        <v>3.5509240000000004E-2</v>
      </c>
      <c r="Q46" s="25">
        <f t="shared" si="8"/>
        <v>0.8177777972000001</v>
      </c>
      <c r="R46" s="25">
        <v>5.2240000000000002E-2</v>
      </c>
      <c r="S46" s="25">
        <f t="shared" si="9"/>
        <v>5.1355000000000005E-2</v>
      </c>
      <c r="T46" s="25"/>
      <c r="U46" s="25">
        <f t="shared" si="10"/>
        <v>4.7928940000000003E-2</v>
      </c>
      <c r="V46" s="25">
        <f t="shared" si="11"/>
        <v>1.1038034882000001</v>
      </c>
      <c r="W46" s="25">
        <v>4.478E-2</v>
      </c>
      <c r="X46" s="25">
        <f t="shared" si="12"/>
        <v>4.3895000000000003E-2</v>
      </c>
      <c r="Y46" s="25"/>
      <c r="Z46" s="25">
        <f t="shared" si="13"/>
        <v>4.0918840000000005E-2</v>
      </c>
      <c r="AA46" s="25">
        <f t="shared" si="14"/>
        <v>0.94236088520000016</v>
      </c>
      <c r="AB46" s="25">
        <v>1.9E-3</v>
      </c>
      <c r="AC46" s="25">
        <f t="shared" si="15"/>
        <v>8.8500000000000004E-4</v>
      </c>
    </row>
    <row r="47" spans="1:29" s="15" customFormat="1">
      <c r="A47" s="19">
        <v>295</v>
      </c>
      <c r="B47" s="25">
        <v>-2.1000000000000001E-4</v>
      </c>
      <c r="C47" s="25">
        <v>4.9250000000000002E-2</v>
      </c>
      <c r="D47" s="25">
        <f t="shared" si="0"/>
        <v>4.8415E-2</v>
      </c>
      <c r="E47" s="25"/>
      <c r="F47" s="25">
        <f t="shared" si="1"/>
        <v>4.4558239999999999E-2</v>
      </c>
      <c r="G47" s="25">
        <f t="shared" si="2"/>
        <v>1.0261762672000001</v>
      </c>
      <c r="H47" s="25">
        <v>5.3609999999999998E-2</v>
      </c>
      <c r="I47" s="25">
        <f t="shared" si="3"/>
        <v>5.2774999999999996E-2</v>
      </c>
      <c r="J47" s="25"/>
      <c r="K47" s="25">
        <f t="shared" si="4"/>
        <v>3.8994139999999997E-2</v>
      </c>
      <c r="L47" s="25">
        <f t="shared" si="5"/>
        <v>0.89803504420000002</v>
      </c>
      <c r="M47" s="25">
        <v>3.8080000000000003E-2</v>
      </c>
      <c r="N47" s="25">
        <f t="shared" si="6"/>
        <v>3.7245E-2</v>
      </c>
      <c r="O47" s="25"/>
      <c r="P47" s="25">
        <f t="shared" si="7"/>
        <v>3.4409240000000001E-2</v>
      </c>
      <c r="Q47" s="25">
        <f t="shared" si="8"/>
        <v>0.79244479720000005</v>
      </c>
      <c r="R47" s="25">
        <v>5.2150000000000002E-2</v>
      </c>
      <c r="S47" s="25">
        <f t="shared" si="9"/>
        <v>5.1315E-2</v>
      </c>
      <c r="T47" s="25"/>
      <c r="U47" s="25">
        <f t="shared" si="10"/>
        <v>4.7888939999999998E-2</v>
      </c>
      <c r="V47" s="25">
        <f t="shared" si="11"/>
        <v>1.1028822882</v>
      </c>
      <c r="W47" s="25">
        <v>4.4519999999999997E-2</v>
      </c>
      <c r="X47" s="25">
        <f t="shared" si="12"/>
        <v>4.3684999999999995E-2</v>
      </c>
      <c r="Y47" s="25"/>
      <c r="Z47" s="25">
        <f t="shared" si="13"/>
        <v>4.0708839999999996E-2</v>
      </c>
      <c r="AA47" s="25">
        <f t="shared" si="14"/>
        <v>0.93752458519999993</v>
      </c>
      <c r="AB47" s="25">
        <v>1.8799999999999999E-3</v>
      </c>
      <c r="AC47" s="25">
        <f t="shared" si="15"/>
        <v>8.3500000000000002E-4</v>
      </c>
    </row>
    <row r="48" spans="1:29" s="15" customFormat="1">
      <c r="A48" s="18">
        <v>296</v>
      </c>
      <c r="B48" s="25">
        <v>-2.5999999999999998E-4</v>
      </c>
      <c r="C48" s="25">
        <v>4.8559999999999999E-2</v>
      </c>
      <c r="D48" s="25">
        <f t="shared" si="0"/>
        <v>4.7699999999999999E-2</v>
      </c>
      <c r="E48" s="25"/>
      <c r="F48" s="25">
        <f t="shared" si="1"/>
        <v>4.3843239999999999E-2</v>
      </c>
      <c r="G48" s="25">
        <f t="shared" si="2"/>
        <v>1.0097098172000001</v>
      </c>
      <c r="H48" s="25">
        <v>5.2589999999999998E-2</v>
      </c>
      <c r="I48" s="25">
        <f t="shared" si="3"/>
        <v>5.1729999999999998E-2</v>
      </c>
      <c r="J48" s="25"/>
      <c r="K48" s="25">
        <f t="shared" si="4"/>
        <v>3.7949139999999999E-2</v>
      </c>
      <c r="L48" s="25">
        <f t="shared" si="5"/>
        <v>0.87396869420000001</v>
      </c>
      <c r="M48" s="25">
        <v>3.6900000000000002E-2</v>
      </c>
      <c r="N48" s="25">
        <f t="shared" si="6"/>
        <v>3.6040000000000003E-2</v>
      </c>
      <c r="O48" s="25"/>
      <c r="P48" s="25">
        <f t="shared" si="7"/>
        <v>3.3204240000000003E-2</v>
      </c>
      <c r="Q48" s="25">
        <f t="shared" si="8"/>
        <v>0.7646936472000001</v>
      </c>
      <c r="R48" s="25">
        <v>5.1979999999999998E-2</v>
      </c>
      <c r="S48" s="25">
        <f t="shared" si="9"/>
        <v>5.1119999999999999E-2</v>
      </c>
      <c r="T48" s="25"/>
      <c r="U48" s="25">
        <f t="shared" si="10"/>
        <v>4.7693939999999997E-2</v>
      </c>
      <c r="V48" s="25">
        <f t="shared" si="11"/>
        <v>1.0983914382</v>
      </c>
      <c r="W48" s="25">
        <v>4.4380000000000003E-2</v>
      </c>
      <c r="X48" s="25">
        <f t="shared" si="12"/>
        <v>4.3520000000000003E-2</v>
      </c>
      <c r="Y48" s="25"/>
      <c r="Z48" s="25">
        <f t="shared" si="13"/>
        <v>4.0543840000000005E-2</v>
      </c>
      <c r="AA48" s="25">
        <f t="shared" si="14"/>
        <v>0.93372463520000015</v>
      </c>
      <c r="AB48" s="25">
        <v>1.98E-3</v>
      </c>
      <c r="AC48" s="25">
        <f t="shared" si="15"/>
        <v>8.5999999999999998E-4</v>
      </c>
    </row>
    <row r="49" spans="1:29" s="15" customFormat="1">
      <c r="A49" s="18">
        <v>297</v>
      </c>
      <c r="B49" s="25">
        <v>-1.2999999999999999E-4</v>
      </c>
      <c r="C49" s="25">
        <v>4.777E-2</v>
      </c>
      <c r="D49" s="25">
        <f t="shared" si="0"/>
        <v>4.6844999999999998E-2</v>
      </c>
      <c r="E49" s="25"/>
      <c r="F49" s="25">
        <f t="shared" si="1"/>
        <v>4.2988239999999997E-2</v>
      </c>
      <c r="G49" s="25">
        <f t="shared" si="2"/>
        <v>0.99001916719999994</v>
      </c>
      <c r="H49" s="25">
        <v>5.1959999999999999E-2</v>
      </c>
      <c r="I49" s="25">
        <f t="shared" si="3"/>
        <v>5.1034999999999997E-2</v>
      </c>
      <c r="J49" s="25"/>
      <c r="K49" s="25">
        <f t="shared" si="4"/>
        <v>3.7254139999999998E-2</v>
      </c>
      <c r="L49" s="25">
        <f t="shared" si="5"/>
        <v>0.85796284420000002</v>
      </c>
      <c r="M49" s="25">
        <v>3.6179999999999997E-2</v>
      </c>
      <c r="N49" s="25">
        <f t="shared" si="6"/>
        <v>3.5254999999999995E-2</v>
      </c>
      <c r="O49" s="25"/>
      <c r="P49" s="25">
        <f t="shared" si="7"/>
        <v>3.2419239999999995E-2</v>
      </c>
      <c r="Q49" s="25">
        <f t="shared" si="8"/>
        <v>0.74661509719999997</v>
      </c>
      <c r="R49" s="25">
        <v>5.1769999999999997E-2</v>
      </c>
      <c r="S49" s="25">
        <f t="shared" si="9"/>
        <v>5.0844999999999994E-2</v>
      </c>
      <c r="T49" s="25"/>
      <c r="U49" s="25">
        <f t="shared" si="10"/>
        <v>4.7418939999999993E-2</v>
      </c>
      <c r="V49" s="25">
        <f t="shared" si="11"/>
        <v>1.0920581881999998</v>
      </c>
      <c r="W49" s="25">
        <v>4.4150000000000002E-2</v>
      </c>
      <c r="X49" s="25">
        <f t="shared" si="12"/>
        <v>4.3225E-2</v>
      </c>
      <c r="Y49" s="25"/>
      <c r="Z49" s="25">
        <f t="shared" si="13"/>
        <v>4.0248840000000001E-2</v>
      </c>
      <c r="AA49" s="25">
        <f t="shared" si="14"/>
        <v>0.92693078520000005</v>
      </c>
      <c r="AB49" s="25">
        <v>1.98E-3</v>
      </c>
      <c r="AC49" s="25">
        <f t="shared" si="15"/>
        <v>9.2500000000000004E-4</v>
      </c>
    </row>
    <row r="50" spans="1:29" s="15" customFormat="1">
      <c r="A50" s="18">
        <v>298</v>
      </c>
      <c r="B50" s="25">
        <v>-1.6000000000000001E-4</v>
      </c>
      <c r="C50" s="25">
        <v>4.6859999999999999E-2</v>
      </c>
      <c r="D50" s="25">
        <f t="shared" si="0"/>
        <v>4.5855E-2</v>
      </c>
      <c r="E50" s="25"/>
      <c r="F50" s="25">
        <f t="shared" si="1"/>
        <v>4.1998239999999999E-2</v>
      </c>
      <c r="G50" s="25">
        <f t="shared" si="2"/>
        <v>0.96721946720000007</v>
      </c>
      <c r="H50" s="25">
        <v>5.0950000000000002E-2</v>
      </c>
      <c r="I50" s="25">
        <f t="shared" si="3"/>
        <v>4.9945000000000003E-2</v>
      </c>
      <c r="J50" s="25"/>
      <c r="K50" s="25">
        <f t="shared" si="4"/>
        <v>3.6164140000000004E-2</v>
      </c>
      <c r="L50" s="25">
        <f t="shared" si="5"/>
        <v>0.8328601442000001</v>
      </c>
      <c r="M50" s="25">
        <v>3.5310000000000001E-2</v>
      </c>
      <c r="N50" s="25">
        <f t="shared" si="6"/>
        <v>3.4305000000000002E-2</v>
      </c>
      <c r="O50" s="25"/>
      <c r="P50" s="25">
        <f t="shared" si="7"/>
        <v>3.1469240000000002E-2</v>
      </c>
      <c r="Q50" s="25">
        <f t="shared" si="8"/>
        <v>0.72473659720000005</v>
      </c>
      <c r="R50" s="25">
        <v>5.1330000000000001E-2</v>
      </c>
      <c r="S50" s="25">
        <f t="shared" si="9"/>
        <v>5.0325000000000002E-2</v>
      </c>
      <c r="T50" s="25"/>
      <c r="U50" s="25">
        <f t="shared" si="10"/>
        <v>4.689894E-2</v>
      </c>
      <c r="V50" s="25">
        <f t="shared" si="11"/>
        <v>1.0800825882</v>
      </c>
      <c r="W50" s="25">
        <v>4.4119999999999999E-2</v>
      </c>
      <c r="X50" s="25">
        <f t="shared" si="12"/>
        <v>4.3115000000000001E-2</v>
      </c>
      <c r="Y50" s="25"/>
      <c r="Z50" s="25">
        <f t="shared" si="13"/>
        <v>4.0138840000000002E-2</v>
      </c>
      <c r="AA50" s="25">
        <f t="shared" si="14"/>
        <v>0.92439748520000009</v>
      </c>
      <c r="AB50" s="25">
        <v>2.1700000000000001E-3</v>
      </c>
      <c r="AC50" s="25">
        <f t="shared" si="15"/>
        <v>1.005E-3</v>
      </c>
    </row>
    <row r="51" spans="1:29" s="15" customFormat="1">
      <c r="A51" s="18">
        <v>299</v>
      </c>
      <c r="B51" s="25">
        <v>-1.6000000000000001E-4</v>
      </c>
      <c r="C51" s="25">
        <v>4.6330000000000003E-2</v>
      </c>
      <c r="D51" s="25">
        <f t="shared" si="0"/>
        <v>4.5335E-2</v>
      </c>
      <c r="E51" s="25"/>
      <c r="F51" s="25">
        <f t="shared" si="1"/>
        <v>4.147824E-2</v>
      </c>
      <c r="G51" s="25">
        <f t="shared" si="2"/>
        <v>0.95524386719999999</v>
      </c>
      <c r="H51" s="25">
        <v>5.0229999999999997E-2</v>
      </c>
      <c r="I51" s="25">
        <f t="shared" si="3"/>
        <v>4.9234999999999994E-2</v>
      </c>
      <c r="J51" s="25"/>
      <c r="K51" s="25">
        <f t="shared" si="4"/>
        <v>3.5454139999999995E-2</v>
      </c>
      <c r="L51" s="25">
        <f t="shared" si="5"/>
        <v>0.81650884419999992</v>
      </c>
      <c r="M51" s="25">
        <v>3.4470000000000001E-2</v>
      </c>
      <c r="N51" s="25">
        <f t="shared" si="6"/>
        <v>3.3474999999999998E-2</v>
      </c>
      <c r="O51" s="25"/>
      <c r="P51" s="25">
        <f t="shared" si="7"/>
        <v>3.0639239999999998E-2</v>
      </c>
      <c r="Q51" s="25">
        <f t="shared" si="8"/>
        <v>0.70562169720000001</v>
      </c>
      <c r="R51" s="25">
        <v>5.1299999999999998E-2</v>
      </c>
      <c r="S51" s="25">
        <f t="shared" si="9"/>
        <v>5.0304999999999996E-2</v>
      </c>
      <c r="T51" s="25"/>
      <c r="U51" s="25">
        <f t="shared" si="10"/>
        <v>4.6878939999999994E-2</v>
      </c>
      <c r="V51" s="25">
        <f t="shared" si="11"/>
        <v>1.0796219882</v>
      </c>
      <c r="W51" s="25">
        <v>4.3900000000000002E-2</v>
      </c>
      <c r="X51" s="25">
        <f t="shared" si="12"/>
        <v>4.2904999999999999E-2</v>
      </c>
      <c r="Y51" s="25"/>
      <c r="Z51" s="25">
        <f t="shared" si="13"/>
        <v>3.992884E-2</v>
      </c>
      <c r="AA51" s="25">
        <f t="shared" si="14"/>
        <v>0.91956118520000008</v>
      </c>
      <c r="AB51" s="25">
        <v>2.15E-3</v>
      </c>
      <c r="AC51" s="25">
        <f t="shared" si="15"/>
        <v>9.9500000000000001E-4</v>
      </c>
    </row>
    <row r="52" spans="1:29" s="15" customFormat="1">
      <c r="A52" s="18">
        <v>300</v>
      </c>
      <c r="B52" s="25">
        <v>-1.2E-4</v>
      </c>
      <c r="C52" s="25">
        <v>4.573E-2</v>
      </c>
      <c r="D52" s="25">
        <f t="shared" si="0"/>
        <v>4.4630000000000003E-2</v>
      </c>
      <c r="E52" s="25"/>
      <c r="F52" s="25">
        <f t="shared" si="1"/>
        <v>4.0773240000000002E-2</v>
      </c>
      <c r="G52" s="25">
        <f t="shared" si="2"/>
        <v>0.93900771720000009</v>
      </c>
      <c r="H52" s="25">
        <v>4.9500000000000002E-2</v>
      </c>
      <c r="I52" s="25">
        <f t="shared" si="3"/>
        <v>4.8400000000000006E-2</v>
      </c>
      <c r="J52" s="25"/>
      <c r="K52" s="25">
        <f t="shared" si="4"/>
        <v>3.4619140000000007E-2</v>
      </c>
      <c r="L52" s="25">
        <f t="shared" si="5"/>
        <v>0.79727879420000014</v>
      </c>
      <c r="M52" s="25">
        <v>3.3849999999999998E-2</v>
      </c>
      <c r="N52" s="25">
        <f t="shared" si="6"/>
        <v>3.2750000000000001E-2</v>
      </c>
      <c r="O52" s="25"/>
      <c r="P52" s="25">
        <f t="shared" si="7"/>
        <v>2.9914240000000002E-2</v>
      </c>
      <c r="Q52" s="25">
        <f t="shared" si="8"/>
        <v>0.68892494720000008</v>
      </c>
      <c r="R52" s="25">
        <v>5.0900000000000001E-2</v>
      </c>
      <c r="S52" s="25">
        <f t="shared" si="9"/>
        <v>4.9800000000000004E-2</v>
      </c>
      <c r="T52" s="25"/>
      <c r="U52" s="25">
        <f t="shared" si="10"/>
        <v>4.6373940000000002E-2</v>
      </c>
      <c r="V52" s="25">
        <f t="shared" si="11"/>
        <v>1.0679918382000002</v>
      </c>
      <c r="W52" s="25">
        <v>4.3499999999999997E-2</v>
      </c>
      <c r="X52" s="25">
        <f t="shared" si="12"/>
        <v>4.24E-2</v>
      </c>
      <c r="Y52" s="25"/>
      <c r="Z52" s="25">
        <f t="shared" si="13"/>
        <v>3.9423840000000002E-2</v>
      </c>
      <c r="AA52" s="25">
        <f t="shared" si="14"/>
        <v>0.90793103520000007</v>
      </c>
      <c r="AB52" s="25">
        <v>2.32E-3</v>
      </c>
      <c r="AC52" s="25">
        <f t="shared" si="15"/>
        <v>1.1000000000000001E-3</v>
      </c>
    </row>
    <row r="53" spans="1:29" s="15" customFormat="1">
      <c r="A53" s="18">
        <v>301</v>
      </c>
      <c r="B53" s="25">
        <v>-1.7000000000000001E-4</v>
      </c>
      <c r="C53" s="25">
        <v>4.496E-2</v>
      </c>
      <c r="D53" s="25">
        <f t="shared" si="0"/>
        <v>4.3915000000000003E-2</v>
      </c>
      <c r="E53" s="25"/>
      <c r="F53" s="25">
        <f t="shared" si="1"/>
        <v>4.0058240000000002E-2</v>
      </c>
      <c r="G53" s="25">
        <f t="shared" si="2"/>
        <v>0.92254126720000007</v>
      </c>
      <c r="H53" s="25">
        <v>4.8759999999999998E-2</v>
      </c>
      <c r="I53" s="25">
        <f t="shared" si="3"/>
        <v>4.7715E-2</v>
      </c>
      <c r="J53" s="25"/>
      <c r="K53" s="25">
        <f t="shared" si="4"/>
        <v>3.3934140000000002E-2</v>
      </c>
      <c r="L53" s="25">
        <f t="shared" si="5"/>
        <v>0.78150324420000006</v>
      </c>
      <c r="M53" s="25">
        <v>3.2980000000000002E-2</v>
      </c>
      <c r="N53" s="25">
        <f t="shared" si="6"/>
        <v>3.1935000000000005E-2</v>
      </c>
      <c r="O53" s="25"/>
      <c r="P53" s="25">
        <f t="shared" si="7"/>
        <v>2.9099240000000005E-2</v>
      </c>
      <c r="Q53" s="25">
        <f t="shared" si="8"/>
        <v>0.67015549720000012</v>
      </c>
      <c r="R53" s="25">
        <v>5.058E-2</v>
      </c>
      <c r="S53" s="25">
        <f t="shared" si="9"/>
        <v>4.9535000000000003E-2</v>
      </c>
      <c r="T53" s="25"/>
      <c r="U53" s="25">
        <f t="shared" si="10"/>
        <v>4.6108940000000001E-2</v>
      </c>
      <c r="V53" s="25">
        <f t="shared" si="11"/>
        <v>1.0618888882000002</v>
      </c>
      <c r="W53" s="25">
        <v>4.3439999999999999E-2</v>
      </c>
      <c r="X53" s="25">
        <f t="shared" si="12"/>
        <v>4.2395000000000002E-2</v>
      </c>
      <c r="Y53" s="25"/>
      <c r="Z53" s="25">
        <f t="shared" si="13"/>
        <v>3.9418840000000004E-2</v>
      </c>
      <c r="AA53" s="25">
        <f t="shared" si="14"/>
        <v>0.90781588520000012</v>
      </c>
      <c r="AB53" s="25">
        <v>2.2599999999999999E-3</v>
      </c>
      <c r="AC53" s="25">
        <f t="shared" si="15"/>
        <v>1.0449999999999999E-3</v>
      </c>
    </row>
    <row r="54" spans="1:29" s="15" customFormat="1">
      <c r="A54" s="18">
        <v>302</v>
      </c>
      <c r="B54" s="25">
        <v>-1.6000000000000001E-4</v>
      </c>
      <c r="C54" s="25">
        <v>4.4690000000000001E-2</v>
      </c>
      <c r="D54" s="25">
        <f t="shared" si="0"/>
        <v>4.3485000000000003E-2</v>
      </c>
      <c r="E54" s="25"/>
      <c r="F54" s="25">
        <f t="shared" si="1"/>
        <v>3.9628240000000002E-2</v>
      </c>
      <c r="G54" s="25">
        <f t="shared" si="2"/>
        <v>0.91263836720000013</v>
      </c>
      <c r="H54" s="25">
        <v>4.8169999999999998E-2</v>
      </c>
      <c r="I54" s="25">
        <f t="shared" si="3"/>
        <v>4.6965E-2</v>
      </c>
      <c r="J54" s="25"/>
      <c r="K54" s="25">
        <f t="shared" si="4"/>
        <v>3.3184140000000001E-2</v>
      </c>
      <c r="L54" s="25">
        <f t="shared" si="5"/>
        <v>0.76423074420000003</v>
      </c>
      <c r="M54" s="25">
        <v>3.2500000000000001E-2</v>
      </c>
      <c r="N54" s="25">
        <f t="shared" si="6"/>
        <v>3.1295000000000003E-2</v>
      </c>
      <c r="O54" s="25"/>
      <c r="P54" s="25">
        <f t="shared" si="7"/>
        <v>2.8459240000000004E-2</v>
      </c>
      <c r="Q54" s="25">
        <f t="shared" si="8"/>
        <v>0.65541629720000016</v>
      </c>
      <c r="R54" s="25">
        <v>5.0549999999999998E-2</v>
      </c>
      <c r="S54" s="25">
        <f t="shared" si="9"/>
        <v>4.9345E-2</v>
      </c>
      <c r="T54" s="25"/>
      <c r="U54" s="25">
        <f t="shared" si="10"/>
        <v>4.5918939999999998E-2</v>
      </c>
      <c r="V54" s="25">
        <f t="shared" si="11"/>
        <v>1.0575131882</v>
      </c>
      <c r="W54" s="25">
        <v>4.3110000000000002E-2</v>
      </c>
      <c r="X54" s="25">
        <f t="shared" si="12"/>
        <v>4.1905000000000005E-2</v>
      </c>
      <c r="Y54" s="25"/>
      <c r="Z54" s="25">
        <f t="shared" si="13"/>
        <v>3.8928840000000006E-2</v>
      </c>
      <c r="AA54" s="25">
        <f t="shared" si="14"/>
        <v>0.89653118520000019</v>
      </c>
      <c r="AB54" s="25">
        <v>2.5699999999999998E-3</v>
      </c>
      <c r="AC54" s="25">
        <f t="shared" si="15"/>
        <v>1.2049999999999999E-3</v>
      </c>
    </row>
    <row r="55" spans="1:29" s="15" customFormat="1">
      <c r="A55" s="18">
        <v>303</v>
      </c>
      <c r="B55" s="25">
        <v>-1.3999999999999999E-4</v>
      </c>
      <c r="C55" s="25">
        <v>4.3950000000000003E-2</v>
      </c>
      <c r="D55" s="25">
        <f t="shared" si="0"/>
        <v>4.2725000000000006E-2</v>
      </c>
      <c r="E55" s="25"/>
      <c r="F55" s="25">
        <f t="shared" si="1"/>
        <v>3.8868240000000005E-2</v>
      </c>
      <c r="G55" s="25">
        <f t="shared" si="2"/>
        <v>0.8951355672000002</v>
      </c>
      <c r="H55" s="25">
        <v>4.7660000000000001E-2</v>
      </c>
      <c r="I55" s="25">
        <f t="shared" si="3"/>
        <v>4.6435000000000004E-2</v>
      </c>
      <c r="J55" s="25"/>
      <c r="K55" s="25">
        <f t="shared" si="4"/>
        <v>3.2654140000000005E-2</v>
      </c>
      <c r="L55" s="25">
        <f t="shared" si="5"/>
        <v>0.75202484420000015</v>
      </c>
      <c r="M55" s="25">
        <v>3.1949999999999999E-2</v>
      </c>
      <c r="N55" s="25">
        <f t="shared" si="6"/>
        <v>3.0724999999999999E-2</v>
      </c>
      <c r="O55" s="25"/>
      <c r="P55" s="25">
        <f t="shared" si="7"/>
        <v>2.7889239999999999E-2</v>
      </c>
      <c r="Q55" s="25">
        <f t="shared" si="8"/>
        <v>0.64228919719999999</v>
      </c>
      <c r="R55" s="25">
        <v>5.0500000000000003E-2</v>
      </c>
      <c r="S55" s="25">
        <f t="shared" si="9"/>
        <v>4.9275000000000006E-2</v>
      </c>
      <c r="T55" s="25"/>
      <c r="U55" s="25">
        <f t="shared" si="10"/>
        <v>4.5848940000000005E-2</v>
      </c>
      <c r="V55" s="25">
        <f t="shared" si="11"/>
        <v>1.0559010882000002</v>
      </c>
      <c r="W55" s="25">
        <v>4.2750000000000003E-2</v>
      </c>
      <c r="X55" s="25">
        <f t="shared" si="12"/>
        <v>4.1525000000000006E-2</v>
      </c>
      <c r="Y55" s="25"/>
      <c r="Z55" s="25">
        <f t="shared" si="13"/>
        <v>3.8548840000000008E-2</v>
      </c>
      <c r="AA55" s="25">
        <f t="shared" si="14"/>
        <v>0.88777978520000023</v>
      </c>
      <c r="AB55" s="25">
        <v>2.5899999999999999E-3</v>
      </c>
      <c r="AC55" s="25">
        <f t="shared" si="15"/>
        <v>1.225E-3</v>
      </c>
    </row>
    <row r="56" spans="1:29" s="15" customFormat="1">
      <c r="A56" s="18">
        <v>304</v>
      </c>
      <c r="B56" s="25">
        <v>-4.0000000000000003E-5</v>
      </c>
      <c r="C56" s="25">
        <v>4.3299999999999998E-2</v>
      </c>
      <c r="D56" s="25">
        <f t="shared" si="0"/>
        <v>4.2025E-2</v>
      </c>
      <c r="E56" s="25"/>
      <c r="F56" s="25">
        <f t="shared" si="1"/>
        <v>3.8168239999999999E-2</v>
      </c>
      <c r="G56" s="25">
        <f t="shared" si="2"/>
        <v>0.87901456720000004</v>
      </c>
      <c r="H56" s="25">
        <v>4.691E-2</v>
      </c>
      <c r="I56" s="25">
        <f t="shared" si="3"/>
        <v>4.5635000000000002E-2</v>
      </c>
      <c r="J56" s="25"/>
      <c r="K56" s="25">
        <f t="shared" si="4"/>
        <v>3.1854140000000003E-2</v>
      </c>
      <c r="L56" s="25">
        <f t="shared" si="5"/>
        <v>0.73360084420000016</v>
      </c>
      <c r="M56" s="25">
        <v>3.1050000000000001E-2</v>
      </c>
      <c r="N56" s="25">
        <f t="shared" si="6"/>
        <v>2.9775000000000003E-2</v>
      </c>
      <c r="O56" s="25"/>
      <c r="P56" s="25">
        <f t="shared" si="7"/>
        <v>2.6939240000000003E-2</v>
      </c>
      <c r="Q56" s="25">
        <f t="shared" si="8"/>
        <v>0.62041069720000008</v>
      </c>
      <c r="R56" s="25">
        <v>4.9110000000000001E-2</v>
      </c>
      <c r="S56" s="25">
        <f t="shared" si="9"/>
        <v>4.7835000000000003E-2</v>
      </c>
      <c r="T56" s="25"/>
      <c r="U56" s="25">
        <f t="shared" si="10"/>
        <v>4.4408940000000001E-2</v>
      </c>
      <c r="V56" s="25">
        <f t="shared" si="11"/>
        <v>1.0227378882</v>
      </c>
      <c r="W56" s="25">
        <v>4.2090000000000002E-2</v>
      </c>
      <c r="X56" s="25">
        <f t="shared" si="12"/>
        <v>4.0815000000000004E-2</v>
      </c>
      <c r="Y56" s="25"/>
      <c r="Z56" s="25">
        <f t="shared" si="13"/>
        <v>3.7838840000000006E-2</v>
      </c>
      <c r="AA56" s="25">
        <f t="shared" si="14"/>
        <v>0.87142848520000016</v>
      </c>
      <c r="AB56" s="25">
        <v>2.5899999999999999E-3</v>
      </c>
      <c r="AC56" s="25">
        <f t="shared" si="15"/>
        <v>1.2749999999999999E-3</v>
      </c>
    </row>
    <row r="57" spans="1:29" s="15" customFormat="1">
      <c r="A57" s="18">
        <v>305</v>
      </c>
      <c r="B57" s="25">
        <v>-2.2000000000000001E-4</v>
      </c>
      <c r="C57" s="25">
        <v>4.3069999999999997E-2</v>
      </c>
      <c r="D57" s="25">
        <f t="shared" si="0"/>
        <v>4.1874999999999996E-2</v>
      </c>
      <c r="E57" s="25"/>
      <c r="F57" s="25">
        <f t="shared" si="1"/>
        <v>3.8018239999999995E-2</v>
      </c>
      <c r="G57" s="25">
        <f t="shared" si="2"/>
        <v>0.8755600671999999</v>
      </c>
      <c r="H57" s="25">
        <v>4.6559999999999997E-2</v>
      </c>
      <c r="I57" s="25">
        <f t="shared" si="3"/>
        <v>4.5364999999999996E-2</v>
      </c>
      <c r="J57" s="25"/>
      <c r="K57" s="25">
        <f t="shared" si="4"/>
        <v>3.1584139999999997E-2</v>
      </c>
      <c r="L57" s="25">
        <f t="shared" si="5"/>
        <v>0.72738274419999993</v>
      </c>
      <c r="M57" s="25">
        <v>3.0689999999999999E-2</v>
      </c>
      <c r="N57" s="25">
        <f t="shared" si="6"/>
        <v>2.9495E-2</v>
      </c>
      <c r="O57" s="25"/>
      <c r="P57" s="25">
        <f t="shared" si="7"/>
        <v>2.6659240000000001E-2</v>
      </c>
      <c r="Q57" s="25">
        <f t="shared" si="8"/>
        <v>0.61396229720000006</v>
      </c>
      <c r="R57" s="25">
        <v>4.904E-2</v>
      </c>
      <c r="S57" s="25">
        <f t="shared" si="9"/>
        <v>4.7844999999999999E-2</v>
      </c>
      <c r="T57" s="25"/>
      <c r="U57" s="25">
        <f t="shared" si="10"/>
        <v>4.4418939999999997E-2</v>
      </c>
      <c r="V57" s="25">
        <f t="shared" si="11"/>
        <v>1.0229681881999999</v>
      </c>
      <c r="W57" s="25">
        <v>4.2049999999999997E-2</v>
      </c>
      <c r="X57" s="25">
        <f t="shared" si="12"/>
        <v>4.0854999999999995E-2</v>
      </c>
      <c r="Y57" s="25"/>
      <c r="Z57" s="25">
        <f t="shared" si="13"/>
        <v>3.7878839999999997E-2</v>
      </c>
      <c r="AA57" s="25">
        <f t="shared" si="14"/>
        <v>0.8723496852</v>
      </c>
      <c r="AB57" s="25">
        <v>2.6099999999999999E-3</v>
      </c>
      <c r="AC57" s="25">
        <f t="shared" si="15"/>
        <v>1.1949999999999999E-3</v>
      </c>
    </row>
    <row r="58" spans="1:29" s="15" customFormat="1">
      <c r="A58" s="18">
        <v>306</v>
      </c>
      <c r="B58" s="25">
        <v>-1.3999999999999999E-4</v>
      </c>
      <c r="C58" s="25">
        <v>4.2560000000000001E-2</v>
      </c>
      <c r="D58" s="25">
        <f t="shared" si="0"/>
        <v>4.1265000000000003E-2</v>
      </c>
      <c r="E58" s="25"/>
      <c r="F58" s="25">
        <f t="shared" si="1"/>
        <v>3.7408240000000002E-2</v>
      </c>
      <c r="G58" s="25">
        <f t="shared" si="2"/>
        <v>0.86151176720000011</v>
      </c>
      <c r="H58" s="25">
        <v>4.5499999999999999E-2</v>
      </c>
      <c r="I58" s="25">
        <f t="shared" si="3"/>
        <v>4.4205000000000001E-2</v>
      </c>
      <c r="J58" s="25"/>
      <c r="K58" s="25">
        <f t="shared" si="4"/>
        <v>3.0424140000000002E-2</v>
      </c>
      <c r="L58" s="25">
        <f t="shared" si="5"/>
        <v>0.70066794420000011</v>
      </c>
      <c r="M58" s="25">
        <v>2.9870000000000001E-2</v>
      </c>
      <c r="N58" s="25">
        <f t="shared" si="6"/>
        <v>2.8575E-2</v>
      </c>
      <c r="O58" s="25"/>
      <c r="P58" s="25">
        <f t="shared" si="7"/>
        <v>2.573924E-2</v>
      </c>
      <c r="Q58" s="25">
        <f t="shared" si="8"/>
        <v>0.59277469719999998</v>
      </c>
      <c r="R58" s="25">
        <v>4.8989999999999999E-2</v>
      </c>
      <c r="S58" s="25">
        <f t="shared" si="9"/>
        <v>4.7695000000000001E-2</v>
      </c>
      <c r="T58" s="25"/>
      <c r="U58" s="25">
        <f t="shared" si="10"/>
        <v>4.426894E-2</v>
      </c>
      <c r="V58" s="25">
        <f t="shared" si="11"/>
        <v>1.0195136882</v>
      </c>
      <c r="W58" s="25">
        <v>4.1189999999999997E-2</v>
      </c>
      <c r="X58" s="25">
        <f t="shared" si="12"/>
        <v>3.9895E-2</v>
      </c>
      <c r="Y58" s="25"/>
      <c r="Z58" s="25">
        <f t="shared" si="13"/>
        <v>3.6918840000000001E-2</v>
      </c>
      <c r="AA58" s="25">
        <f t="shared" si="14"/>
        <v>0.85024088520000007</v>
      </c>
      <c r="AB58" s="25">
        <v>2.7299999999999998E-3</v>
      </c>
      <c r="AC58" s="25">
        <f t="shared" si="15"/>
        <v>1.2949999999999999E-3</v>
      </c>
    </row>
    <row r="59" spans="1:29" s="15" customFormat="1">
      <c r="A59" s="18">
        <v>307</v>
      </c>
      <c r="B59" s="25">
        <v>-2.4000000000000001E-4</v>
      </c>
      <c r="C59" s="25">
        <v>4.2029999999999998E-2</v>
      </c>
      <c r="D59" s="25">
        <f t="shared" si="0"/>
        <v>4.0809999999999999E-2</v>
      </c>
      <c r="E59" s="25"/>
      <c r="F59" s="25">
        <f t="shared" si="1"/>
        <v>3.6953239999999998E-2</v>
      </c>
      <c r="G59" s="25">
        <f t="shared" si="2"/>
        <v>0.85103311719999997</v>
      </c>
      <c r="H59" s="25">
        <v>4.5269999999999998E-2</v>
      </c>
      <c r="I59" s="25">
        <f t="shared" si="3"/>
        <v>4.4049999999999999E-2</v>
      </c>
      <c r="J59" s="25"/>
      <c r="K59" s="25">
        <f t="shared" si="4"/>
        <v>3.026914E-2</v>
      </c>
      <c r="L59" s="25">
        <f t="shared" si="5"/>
        <v>0.69709829420000002</v>
      </c>
      <c r="M59" s="25">
        <v>2.947E-2</v>
      </c>
      <c r="N59" s="25">
        <f t="shared" si="6"/>
        <v>2.8250000000000001E-2</v>
      </c>
      <c r="O59" s="25"/>
      <c r="P59" s="25">
        <f t="shared" si="7"/>
        <v>2.5414240000000001E-2</v>
      </c>
      <c r="Q59" s="25">
        <f t="shared" si="8"/>
        <v>0.58528994720000005</v>
      </c>
      <c r="R59" s="25">
        <v>4.9730000000000003E-2</v>
      </c>
      <c r="S59" s="25">
        <f t="shared" si="9"/>
        <v>4.8510000000000005E-2</v>
      </c>
      <c r="T59" s="25"/>
      <c r="U59" s="25">
        <f t="shared" si="10"/>
        <v>4.5083940000000003E-2</v>
      </c>
      <c r="V59" s="25">
        <f t="shared" si="11"/>
        <v>1.0382831382000002</v>
      </c>
      <c r="W59" s="25">
        <v>4.1149999999999999E-2</v>
      </c>
      <c r="X59" s="25">
        <f t="shared" si="12"/>
        <v>3.993E-2</v>
      </c>
      <c r="Y59" s="25"/>
      <c r="Z59" s="25">
        <f t="shared" si="13"/>
        <v>3.6953840000000002E-2</v>
      </c>
      <c r="AA59" s="25">
        <f t="shared" si="14"/>
        <v>0.85104693520000008</v>
      </c>
      <c r="AB59" s="25">
        <v>2.6800000000000001E-3</v>
      </c>
      <c r="AC59" s="25">
        <f t="shared" si="15"/>
        <v>1.2199999999999999E-3</v>
      </c>
    </row>
    <row r="60" spans="1:29" s="15" customFormat="1">
      <c r="A60" s="18">
        <v>308</v>
      </c>
      <c r="B60" s="25">
        <v>-1.2999999999999999E-4</v>
      </c>
      <c r="C60" s="25">
        <v>4.1549999999999997E-2</v>
      </c>
      <c r="D60" s="25">
        <f t="shared" si="0"/>
        <v>4.0129999999999999E-2</v>
      </c>
      <c r="E60" s="25"/>
      <c r="F60" s="25">
        <f t="shared" si="1"/>
        <v>3.6273239999999998E-2</v>
      </c>
      <c r="G60" s="25">
        <f t="shared" si="2"/>
        <v>0.83537271719999995</v>
      </c>
      <c r="H60" s="25">
        <v>4.4450000000000003E-2</v>
      </c>
      <c r="I60" s="25">
        <f t="shared" si="3"/>
        <v>4.3030000000000006E-2</v>
      </c>
      <c r="J60" s="25"/>
      <c r="K60" s="25">
        <f t="shared" si="4"/>
        <v>2.9249140000000007E-2</v>
      </c>
      <c r="L60" s="25">
        <f t="shared" si="5"/>
        <v>0.67360769420000022</v>
      </c>
      <c r="M60" s="25">
        <v>2.87E-2</v>
      </c>
      <c r="N60" s="25">
        <f t="shared" si="6"/>
        <v>2.7279999999999999E-2</v>
      </c>
      <c r="O60" s="25"/>
      <c r="P60" s="25">
        <f t="shared" si="7"/>
        <v>2.4444239999999999E-2</v>
      </c>
      <c r="Q60" s="25">
        <f t="shared" si="8"/>
        <v>0.56295084719999999</v>
      </c>
      <c r="R60" s="25">
        <v>4.9549999999999997E-2</v>
      </c>
      <c r="S60" s="25">
        <f t="shared" si="9"/>
        <v>4.8129999999999999E-2</v>
      </c>
      <c r="T60" s="25"/>
      <c r="U60" s="25">
        <f t="shared" si="10"/>
        <v>4.4703939999999998E-2</v>
      </c>
      <c r="V60" s="25">
        <f t="shared" si="11"/>
        <v>1.0295317382</v>
      </c>
      <c r="W60" s="25">
        <v>4.1099999999999998E-2</v>
      </c>
      <c r="X60" s="25">
        <f t="shared" si="12"/>
        <v>3.968E-2</v>
      </c>
      <c r="Y60" s="25"/>
      <c r="Z60" s="25">
        <f t="shared" si="13"/>
        <v>3.6703840000000001E-2</v>
      </c>
      <c r="AA60" s="25">
        <f t="shared" si="14"/>
        <v>0.84528943520000011</v>
      </c>
      <c r="AB60" s="25">
        <v>2.97E-3</v>
      </c>
      <c r="AC60" s="25">
        <f t="shared" si="15"/>
        <v>1.42E-3</v>
      </c>
    </row>
    <row r="61" spans="1:29" s="15" customFormat="1">
      <c r="A61" s="18">
        <v>309</v>
      </c>
      <c r="B61" s="25">
        <v>-1.9000000000000001E-4</v>
      </c>
      <c r="C61" s="25">
        <v>4.1079999999999998E-2</v>
      </c>
      <c r="D61" s="25">
        <f t="shared" si="0"/>
        <v>3.9754999999999999E-2</v>
      </c>
      <c r="E61" s="25"/>
      <c r="F61" s="25">
        <f t="shared" si="1"/>
        <v>3.5898239999999998E-2</v>
      </c>
      <c r="G61" s="25">
        <f t="shared" si="2"/>
        <v>0.82673646720000005</v>
      </c>
      <c r="H61" s="25">
        <v>4.3950000000000003E-2</v>
      </c>
      <c r="I61" s="25">
        <f t="shared" si="3"/>
        <v>4.2625000000000003E-2</v>
      </c>
      <c r="J61" s="25"/>
      <c r="K61" s="25">
        <f t="shared" si="4"/>
        <v>2.8844140000000004E-2</v>
      </c>
      <c r="L61" s="25">
        <f t="shared" si="5"/>
        <v>0.66428054420000016</v>
      </c>
      <c r="M61" s="25">
        <v>2.8139999999999998E-2</v>
      </c>
      <c r="N61" s="25">
        <f t="shared" si="6"/>
        <v>2.6814999999999999E-2</v>
      </c>
      <c r="O61" s="25"/>
      <c r="P61" s="25">
        <f t="shared" si="7"/>
        <v>2.3979239999999999E-2</v>
      </c>
      <c r="Q61" s="25">
        <f t="shared" si="8"/>
        <v>0.55224189720000005</v>
      </c>
      <c r="R61" s="25">
        <v>4.9160000000000002E-2</v>
      </c>
      <c r="S61" s="25">
        <f t="shared" si="9"/>
        <v>4.7835000000000003E-2</v>
      </c>
      <c r="T61" s="25"/>
      <c r="U61" s="25">
        <f t="shared" si="10"/>
        <v>4.4408940000000001E-2</v>
      </c>
      <c r="V61" s="25">
        <f t="shared" si="11"/>
        <v>1.0227378882</v>
      </c>
      <c r="W61" s="25">
        <v>4.0910000000000002E-2</v>
      </c>
      <c r="X61" s="25">
        <f t="shared" si="12"/>
        <v>3.9585000000000002E-2</v>
      </c>
      <c r="Y61" s="25"/>
      <c r="Z61" s="25">
        <f t="shared" si="13"/>
        <v>3.6608840000000004E-2</v>
      </c>
      <c r="AA61" s="25">
        <f t="shared" si="14"/>
        <v>0.84310158520000011</v>
      </c>
      <c r="AB61" s="25">
        <v>2.8400000000000001E-3</v>
      </c>
      <c r="AC61" s="25">
        <f t="shared" si="15"/>
        <v>1.325E-3</v>
      </c>
    </row>
    <row r="62" spans="1:29" s="15" customFormat="1">
      <c r="A62" s="18">
        <v>310</v>
      </c>
      <c r="B62" s="25">
        <v>-6.8999999999999997E-5</v>
      </c>
      <c r="C62" s="25">
        <v>4.0550000000000003E-2</v>
      </c>
      <c r="D62" s="25">
        <f t="shared" si="0"/>
        <v>3.9079500000000003E-2</v>
      </c>
      <c r="E62" s="25"/>
      <c r="F62" s="25">
        <f t="shared" si="1"/>
        <v>3.5222740000000002E-2</v>
      </c>
      <c r="G62" s="25">
        <f t="shared" si="2"/>
        <v>0.81117970220000013</v>
      </c>
      <c r="H62" s="25">
        <v>4.3630000000000002E-2</v>
      </c>
      <c r="I62" s="25">
        <f t="shared" si="3"/>
        <v>4.2159500000000003E-2</v>
      </c>
      <c r="J62" s="25"/>
      <c r="K62" s="25">
        <f t="shared" si="4"/>
        <v>2.8378640000000004E-2</v>
      </c>
      <c r="L62" s="25">
        <f t="shared" si="5"/>
        <v>0.65356007920000014</v>
      </c>
      <c r="M62" s="25">
        <v>2.7740000000000001E-2</v>
      </c>
      <c r="N62" s="25">
        <f t="shared" si="6"/>
        <v>2.6269500000000001E-2</v>
      </c>
      <c r="O62" s="25"/>
      <c r="P62" s="25">
        <f t="shared" si="7"/>
        <v>2.3433740000000002E-2</v>
      </c>
      <c r="Q62" s="25">
        <f t="shared" si="8"/>
        <v>0.53967903220000002</v>
      </c>
      <c r="R62" s="25">
        <v>4.8239999999999998E-2</v>
      </c>
      <c r="S62" s="25">
        <f t="shared" si="9"/>
        <v>4.6769499999999999E-2</v>
      </c>
      <c r="T62" s="25"/>
      <c r="U62" s="25">
        <f t="shared" si="10"/>
        <v>4.3343439999999997E-2</v>
      </c>
      <c r="V62" s="25">
        <f t="shared" si="11"/>
        <v>0.99819942319999999</v>
      </c>
      <c r="W62" s="25">
        <v>4.0579999999999998E-2</v>
      </c>
      <c r="X62" s="25">
        <f t="shared" si="12"/>
        <v>3.9109499999999998E-2</v>
      </c>
      <c r="Y62" s="25"/>
      <c r="Z62" s="25">
        <f t="shared" si="13"/>
        <v>3.613334E-2</v>
      </c>
      <c r="AA62" s="25">
        <f t="shared" si="14"/>
        <v>0.83215082020000009</v>
      </c>
      <c r="AB62" s="25">
        <v>3.0100000000000001E-3</v>
      </c>
      <c r="AC62" s="25">
        <f t="shared" si="15"/>
        <v>1.4705E-3</v>
      </c>
    </row>
    <row r="63" spans="1:29" s="15" customFormat="1">
      <c r="A63" s="18">
        <v>311</v>
      </c>
      <c r="B63" s="25">
        <v>-2.7999999999999998E-4</v>
      </c>
      <c r="C63" s="25">
        <v>4.0210000000000003E-2</v>
      </c>
      <c r="D63" s="25">
        <f t="shared" si="0"/>
        <v>3.8929999999999999E-2</v>
      </c>
      <c r="E63" s="25"/>
      <c r="F63" s="25">
        <f t="shared" si="1"/>
        <v>3.5073239999999999E-2</v>
      </c>
      <c r="G63" s="25">
        <f t="shared" si="2"/>
        <v>0.80773671719999995</v>
      </c>
      <c r="H63" s="25">
        <v>4.3119999999999999E-2</v>
      </c>
      <c r="I63" s="25">
        <f t="shared" si="3"/>
        <v>4.1839999999999995E-2</v>
      </c>
      <c r="J63" s="25"/>
      <c r="K63" s="25">
        <f t="shared" si="4"/>
        <v>2.8059139999999996E-2</v>
      </c>
      <c r="L63" s="25">
        <f t="shared" si="5"/>
        <v>0.64620199419999991</v>
      </c>
      <c r="M63" s="25">
        <v>2.7130000000000001E-2</v>
      </c>
      <c r="N63" s="25">
        <f t="shared" si="6"/>
        <v>2.5850000000000001E-2</v>
      </c>
      <c r="O63" s="25"/>
      <c r="P63" s="25">
        <f t="shared" si="7"/>
        <v>2.3014240000000002E-2</v>
      </c>
      <c r="Q63" s="25">
        <f t="shared" si="8"/>
        <v>0.53001794720000006</v>
      </c>
      <c r="R63" s="25">
        <v>4.7100000000000003E-2</v>
      </c>
      <c r="S63" s="25">
        <f t="shared" si="9"/>
        <v>4.582E-2</v>
      </c>
      <c r="T63" s="25"/>
      <c r="U63" s="25">
        <f t="shared" si="10"/>
        <v>4.2393939999999998E-2</v>
      </c>
      <c r="V63" s="25">
        <f t="shared" si="11"/>
        <v>0.97633243820000004</v>
      </c>
      <c r="W63" s="25">
        <v>3.9109999999999999E-2</v>
      </c>
      <c r="X63" s="25">
        <f t="shared" si="12"/>
        <v>3.7829999999999996E-2</v>
      </c>
      <c r="Y63" s="25"/>
      <c r="Z63" s="25">
        <f t="shared" si="13"/>
        <v>3.4853839999999997E-2</v>
      </c>
      <c r="AA63" s="25">
        <f t="shared" si="14"/>
        <v>0.80268393519999992</v>
      </c>
      <c r="AB63" s="25">
        <v>2.8400000000000001E-3</v>
      </c>
      <c r="AC63" s="25">
        <f t="shared" si="15"/>
        <v>1.2800000000000001E-3</v>
      </c>
    </row>
    <row r="64" spans="1:29" s="15" customFormat="1">
      <c r="A64" s="18">
        <v>312</v>
      </c>
      <c r="B64" s="25">
        <v>-1.2999999999999999E-4</v>
      </c>
      <c r="C64" s="25">
        <v>3.959E-2</v>
      </c>
      <c r="D64" s="25">
        <f t="shared" si="0"/>
        <v>3.8195E-2</v>
      </c>
      <c r="E64" s="25"/>
      <c r="F64" s="25">
        <f t="shared" si="1"/>
        <v>3.4338239999999999E-2</v>
      </c>
      <c r="G64" s="25">
        <f t="shared" si="2"/>
        <v>0.79080966720000001</v>
      </c>
      <c r="H64" s="25">
        <v>4.2479999999999997E-2</v>
      </c>
      <c r="I64" s="25">
        <f t="shared" si="3"/>
        <v>4.1084999999999997E-2</v>
      </c>
      <c r="J64" s="25"/>
      <c r="K64" s="25">
        <f t="shared" si="4"/>
        <v>2.7304139999999998E-2</v>
      </c>
      <c r="L64" s="25">
        <f t="shared" si="5"/>
        <v>0.62881434419999993</v>
      </c>
      <c r="M64" s="25">
        <v>2.682E-2</v>
      </c>
      <c r="N64" s="25">
        <f t="shared" si="6"/>
        <v>2.5425E-2</v>
      </c>
      <c r="O64" s="25"/>
      <c r="P64" s="25">
        <f t="shared" si="7"/>
        <v>2.258924E-2</v>
      </c>
      <c r="Q64" s="25">
        <f t="shared" si="8"/>
        <v>0.52023019720000008</v>
      </c>
      <c r="R64" s="25">
        <v>4.6219999999999997E-2</v>
      </c>
      <c r="S64" s="25">
        <f t="shared" si="9"/>
        <v>4.4824999999999997E-2</v>
      </c>
      <c r="T64" s="25"/>
      <c r="U64" s="25">
        <f t="shared" si="10"/>
        <v>4.1398939999999995E-2</v>
      </c>
      <c r="V64" s="25">
        <f t="shared" si="11"/>
        <v>0.95341758819999989</v>
      </c>
      <c r="W64" s="25">
        <v>3.9079999999999997E-2</v>
      </c>
      <c r="X64" s="25">
        <f t="shared" si="12"/>
        <v>3.7684999999999996E-2</v>
      </c>
      <c r="Y64" s="25"/>
      <c r="Z64" s="25">
        <f t="shared" si="13"/>
        <v>3.4708839999999998E-2</v>
      </c>
      <c r="AA64" s="25">
        <f t="shared" si="14"/>
        <v>0.79934458519999996</v>
      </c>
      <c r="AB64" s="25">
        <v>2.9199999999999999E-3</v>
      </c>
      <c r="AC64" s="25">
        <f t="shared" si="15"/>
        <v>1.395E-3</v>
      </c>
    </row>
    <row r="65" spans="1:29" s="15" customFormat="1">
      <c r="A65" s="18">
        <v>313</v>
      </c>
      <c r="B65" s="25">
        <v>-2.4000000000000001E-4</v>
      </c>
      <c r="C65" s="25">
        <v>3.943E-2</v>
      </c>
      <c r="D65" s="25">
        <f t="shared" si="0"/>
        <v>3.8179999999999999E-2</v>
      </c>
      <c r="E65" s="25"/>
      <c r="F65" s="25">
        <f t="shared" si="1"/>
        <v>3.4323239999999998E-2</v>
      </c>
      <c r="G65" s="25">
        <f t="shared" si="2"/>
        <v>0.79046421720000004</v>
      </c>
      <c r="H65" s="25">
        <v>4.2160000000000003E-2</v>
      </c>
      <c r="I65" s="25">
        <f t="shared" si="3"/>
        <v>4.0910000000000002E-2</v>
      </c>
      <c r="J65" s="25"/>
      <c r="K65" s="25">
        <f t="shared" si="4"/>
        <v>2.7129140000000003E-2</v>
      </c>
      <c r="L65" s="25">
        <f t="shared" si="5"/>
        <v>0.62478409420000014</v>
      </c>
      <c r="M65" s="25">
        <v>2.649E-2</v>
      </c>
      <c r="N65" s="25">
        <f t="shared" si="6"/>
        <v>2.5239999999999999E-2</v>
      </c>
      <c r="O65" s="25"/>
      <c r="P65" s="25">
        <f t="shared" si="7"/>
        <v>2.2404239999999999E-2</v>
      </c>
      <c r="Q65" s="25">
        <f t="shared" si="8"/>
        <v>0.51596964720000005</v>
      </c>
      <c r="R65" s="25">
        <v>4.5109999999999997E-2</v>
      </c>
      <c r="S65" s="25">
        <f t="shared" si="9"/>
        <v>4.3859999999999996E-2</v>
      </c>
      <c r="T65" s="25"/>
      <c r="U65" s="25">
        <f t="shared" si="10"/>
        <v>4.0433939999999995E-2</v>
      </c>
      <c r="V65" s="25">
        <f t="shared" si="11"/>
        <v>0.9311936381999999</v>
      </c>
      <c r="W65" s="25">
        <v>3.9010000000000003E-2</v>
      </c>
      <c r="X65" s="25">
        <f t="shared" si="12"/>
        <v>3.7760000000000002E-2</v>
      </c>
      <c r="Y65" s="25"/>
      <c r="Z65" s="25">
        <f t="shared" si="13"/>
        <v>3.4783840000000003E-2</v>
      </c>
      <c r="AA65" s="25">
        <f t="shared" si="14"/>
        <v>0.80107183520000014</v>
      </c>
      <c r="AB65" s="25">
        <v>2.7399999999999998E-3</v>
      </c>
      <c r="AC65" s="25">
        <f t="shared" si="15"/>
        <v>1.2499999999999998E-3</v>
      </c>
    </row>
    <row r="66" spans="1:29" s="15" customFormat="1">
      <c r="A66" s="18">
        <v>314</v>
      </c>
      <c r="B66" s="25">
        <v>-1E-4</v>
      </c>
      <c r="C66" s="25">
        <v>3.8920000000000003E-2</v>
      </c>
      <c r="D66" s="25">
        <f t="shared" si="0"/>
        <v>3.7495000000000001E-2</v>
      </c>
      <c r="E66" s="25"/>
      <c r="F66" s="25">
        <f t="shared" si="1"/>
        <v>3.363824E-2</v>
      </c>
      <c r="G66" s="25">
        <f t="shared" si="2"/>
        <v>0.77468866720000007</v>
      </c>
      <c r="H66" s="25">
        <v>4.1529999999999997E-2</v>
      </c>
      <c r="I66" s="25">
        <f t="shared" si="3"/>
        <v>4.0104999999999995E-2</v>
      </c>
      <c r="J66" s="25"/>
      <c r="K66" s="25">
        <f t="shared" si="4"/>
        <v>2.6324139999999996E-2</v>
      </c>
      <c r="L66" s="25">
        <f t="shared" si="5"/>
        <v>0.60624494419999997</v>
      </c>
      <c r="M66" s="25">
        <v>2.5940000000000001E-2</v>
      </c>
      <c r="N66" s="25">
        <f t="shared" si="6"/>
        <v>2.4515000000000002E-2</v>
      </c>
      <c r="O66" s="25"/>
      <c r="P66" s="25">
        <f t="shared" si="7"/>
        <v>2.1679240000000002E-2</v>
      </c>
      <c r="Q66" s="25">
        <f t="shared" si="8"/>
        <v>0.49927289720000007</v>
      </c>
      <c r="R66" s="25">
        <v>4.4179999999999997E-2</v>
      </c>
      <c r="S66" s="25">
        <f t="shared" si="9"/>
        <v>4.2754999999999994E-2</v>
      </c>
      <c r="T66" s="25"/>
      <c r="U66" s="25">
        <f t="shared" si="10"/>
        <v>3.9328939999999993E-2</v>
      </c>
      <c r="V66" s="25">
        <f t="shared" si="11"/>
        <v>0.90574548819999989</v>
      </c>
      <c r="W66" s="25">
        <v>3.8589999999999999E-2</v>
      </c>
      <c r="X66" s="25">
        <f t="shared" si="12"/>
        <v>3.7164999999999997E-2</v>
      </c>
      <c r="Y66" s="25"/>
      <c r="Z66" s="25">
        <f t="shared" si="13"/>
        <v>3.4188839999999998E-2</v>
      </c>
      <c r="AA66" s="25">
        <f t="shared" si="14"/>
        <v>0.78736898519999998</v>
      </c>
      <c r="AB66" s="25">
        <v>2.9499999999999999E-3</v>
      </c>
      <c r="AC66" s="25">
        <f t="shared" si="15"/>
        <v>1.4250000000000001E-3</v>
      </c>
    </row>
    <row r="67" spans="1:29" s="15" customFormat="1">
      <c r="A67" s="18">
        <v>315</v>
      </c>
      <c r="B67" s="25">
        <v>-1.8000000000000001E-4</v>
      </c>
      <c r="C67" s="25">
        <v>3.8379999999999997E-2</v>
      </c>
      <c r="D67" s="25">
        <f t="shared" ref="D67:D130" si="16">C67-AC67</f>
        <v>3.7114999999999995E-2</v>
      </c>
      <c r="E67" s="25"/>
      <c r="F67" s="25">
        <f t="shared" ref="F67:F130" si="17">D67-0.00385676</f>
        <v>3.3258239999999994E-2</v>
      </c>
      <c r="G67" s="25">
        <f t="shared" ref="G67:G130" si="18">F67*23.03</f>
        <v>0.76593726719999988</v>
      </c>
      <c r="H67" s="25">
        <v>4.1320000000000003E-2</v>
      </c>
      <c r="I67" s="25">
        <f t="shared" ref="I67:I130" si="19">H67-AC67</f>
        <v>4.0055E-2</v>
      </c>
      <c r="J67" s="25"/>
      <c r="K67" s="25">
        <f t="shared" ref="K67:K130" si="20">I67-0.01378086</f>
        <v>2.6274140000000001E-2</v>
      </c>
      <c r="L67" s="25">
        <f t="shared" ref="L67:L130" si="21">K67*23.03</f>
        <v>0.60509344420000011</v>
      </c>
      <c r="M67" s="25">
        <v>2.5659999999999999E-2</v>
      </c>
      <c r="N67" s="25">
        <f t="shared" ref="N67:N130" si="22">M67-AC67</f>
        <v>2.4395E-2</v>
      </c>
      <c r="O67" s="25"/>
      <c r="P67" s="25">
        <f t="shared" ref="P67:P130" si="23">N67-0.00283576</f>
        <v>2.155924E-2</v>
      </c>
      <c r="Q67" s="25">
        <f t="shared" ref="Q67:Q130" si="24">P67*23.03</f>
        <v>0.49650929720000003</v>
      </c>
      <c r="R67" s="25">
        <v>4.3389999999999998E-2</v>
      </c>
      <c r="S67" s="25">
        <f t="shared" ref="S67:S130" si="25">R67-AC67</f>
        <v>4.2124999999999996E-2</v>
      </c>
      <c r="T67" s="25"/>
      <c r="U67" s="25">
        <f t="shared" ref="U67:U130" si="26">S67-0.00342606</f>
        <v>3.8698939999999994E-2</v>
      </c>
      <c r="V67" s="25">
        <f t="shared" ref="V67:V130" si="27">U67*23.03</f>
        <v>0.89123658819999996</v>
      </c>
      <c r="W67" s="25">
        <v>3.8589999999999999E-2</v>
      </c>
      <c r="X67" s="25">
        <f t="shared" ref="X67:X130" si="28">W67-AC67</f>
        <v>3.7324999999999997E-2</v>
      </c>
      <c r="Y67" s="25"/>
      <c r="Z67" s="25">
        <f t="shared" ref="Z67:Z130" si="29">X67-0.00297616</f>
        <v>3.4348839999999999E-2</v>
      </c>
      <c r="AA67" s="25">
        <f t="shared" ref="AA67:AA130" si="30">Z67*23.03</f>
        <v>0.79105378520000003</v>
      </c>
      <c r="AB67" s="25">
        <v>2.7100000000000002E-3</v>
      </c>
      <c r="AC67" s="25">
        <f t="shared" ref="AC67:AC130" si="31">(B67+AB67)/2</f>
        <v>1.2650000000000001E-3</v>
      </c>
    </row>
    <row r="68" spans="1:29" s="15" customFormat="1">
      <c r="A68" s="18">
        <v>316</v>
      </c>
      <c r="B68" s="25">
        <v>0</v>
      </c>
      <c r="C68" s="25">
        <v>3.8150000000000003E-2</v>
      </c>
      <c r="D68" s="25">
        <f t="shared" si="16"/>
        <v>3.6770000000000004E-2</v>
      </c>
      <c r="E68" s="25"/>
      <c r="F68" s="25">
        <f t="shared" si="17"/>
        <v>3.2913240000000003E-2</v>
      </c>
      <c r="G68" s="25">
        <f t="shared" si="18"/>
        <v>0.75799191720000014</v>
      </c>
      <c r="H68" s="25">
        <v>4.0910000000000002E-2</v>
      </c>
      <c r="I68" s="25">
        <f t="shared" si="19"/>
        <v>3.9530000000000003E-2</v>
      </c>
      <c r="J68" s="25"/>
      <c r="K68" s="25">
        <f t="shared" si="20"/>
        <v>2.5749140000000004E-2</v>
      </c>
      <c r="L68" s="25">
        <f t="shared" si="21"/>
        <v>0.59300269420000007</v>
      </c>
      <c r="M68" s="25">
        <v>2.5340000000000001E-2</v>
      </c>
      <c r="N68" s="25">
        <f t="shared" si="22"/>
        <v>2.3960000000000002E-2</v>
      </c>
      <c r="O68" s="25"/>
      <c r="P68" s="25">
        <f t="shared" si="23"/>
        <v>2.1124240000000002E-2</v>
      </c>
      <c r="Q68" s="25">
        <f t="shared" si="24"/>
        <v>0.48649124720000009</v>
      </c>
      <c r="R68" s="25">
        <v>4.3150000000000001E-2</v>
      </c>
      <c r="S68" s="25">
        <f t="shared" si="25"/>
        <v>4.1770000000000002E-2</v>
      </c>
      <c r="T68" s="25"/>
      <c r="U68" s="25">
        <f t="shared" si="26"/>
        <v>3.834394E-2</v>
      </c>
      <c r="V68" s="25">
        <f t="shared" si="27"/>
        <v>0.88306093820000009</v>
      </c>
      <c r="W68" s="25">
        <v>3.8370000000000001E-2</v>
      </c>
      <c r="X68" s="25">
        <f t="shared" si="28"/>
        <v>3.6990000000000002E-2</v>
      </c>
      <c r="Y68" s="25"/>
      <c r="Z68" s="25">
        <f t="shared" si="29"/>
        <v>3.4013840000000004E-2</v>
      </c>
      <c r="AA68" s="25">
        <f t="shared" si="30"/>
        <v>0.78333873520000008</v>
      </c>
      <c r="AB68" s="25">
        <v>2.7599999999999999E-3</v>
      </c>
      <c r="AC68" s="25">
        <f t="shared" si="31"/>
        <v>1.3799999999999999E-3</v>
      </c>
    </row>
    <row r="69" spans="1:29" s="15" customFormat="1">
      <c r="A69" s="18">
        <v>317</v>
      </c>
      <c r="B69" s="25">
        <v>-2.2000000000000001E-4</v>
      </c>
      <c r="C69" s="25">
        <v>3.7620000000000001E-2</v>
      </c>
      <c r="D69" s="25">
        <f t="shared" si="16"/>
        <v>3.6485000000000004E-2</v>
      </c>
      <c r="E69" s="25"/>
      <c r="F69" s="25">
        <f t="shared" si="17"/>
        <v>3.2628240000000003E-2</v>
      </c>
      <c r="G69" s="25">
        <f t="shared" si="18"/>
        <v>0.75142836720000006</v>
      </c>
      <c r="H69" s="25">
        <v>4.0559999999999999E-2</v>
      </c>
      <c r="I69" s="25">
        <f t="shared" si="19"/>
        <v>3.9425000000000002E-2</v>
      </c>
      <c r="J69" s="25"/>
      <c r="K69" s="25">
        <f t="shared" si="20"/>
        <v>2.5644140000000003E-2</v>
      </c>
      <c r="L69" s="25">
        <f t="shared" si="21"/>
        <v>0.59058454420000006</v>
      </c>
      <c r="M69" s="25">
        <v>2.479E-2</v>
      </c>
      <c r="N69" s="25">
        <f t="shared" si="22"/>
        <v>2.3654999999999999E-2</v>
      </c>
      <c r="O69" s="25"/>
      <c r="P69" s="25">
        <f t="shared" si="23"/>
        <v>2.0819239999999999E-2</v>
      </c>
      <c r="Q69" s="25">
        <f t="shared" si="24"/>
        <v>0.47946709720000003</v>
      </c>
      <c r="R69" s="25">
        <v>4.2770000000000002E-2</v>
      </c>
      <c r="S69" s="25">
        <f t="shared" si="25"/>
        <v>4.1635000000000005E-2</v>
      </c>
      <c r="T69" s="25"/>
      <c r="U69" s="25">
        <f t="shared" si="26"/>
        <v>3.8208940000000004E-2</v>
      </c>
      <c r="V69" s="25">
        <f t="shared" si="27"/>
        <v>0.87995188820000014</v>
      </c>
      <c r="W69" s="25">
        <v>3.8300000000000001E-2</v>
      </c>
      <c r="X69" s="25">
        <f t="shared" si="28"/>
        <v>3.7165000000000004E-2</v>
      </c>
      <c r="Y69" s="25"/>
      <c r="Z69" s="25">
        <f t="shared" si="29"/>
        <v>3.4188840000000005E-2</v>
      </c>
      <c r="AA69" s="25">
        <f t="shared" si="30"/>
        <v>0.7873689852000002</v>
      </c>
      <c r="AB69" s="25">
        <v>2.49E-3</v>
      </c>
      <c r="AC69" s="25">
        <f t="shared" si="31"/>
        <v>1.1349999999999999E-3</v>
      </c>
    </row>
    <row r="70" spans="1:29" s="15" customFormat="1">
      <c r="A70" s="18">
        <v>318</v>
      </c>
      <c r="B70" s="25">
        <v>0</v>
      </c>
      <c r="C70" s="25">
        <v>3.7139999999999999E-2</v>
      </c>
      <c r="D70" s="25">
        <f t="shared" si="16"/>
        <v>3.5819999999999998E-2</v>
      </c>
      <c r="E70" s="25"/>
      <c r="F70" s="25">
        <f t="shared" si="17"/>
        <v>3.1963239999999997E-2</v>
      </c>
      <c r="G70" s="25">
        <f t="shared" si="18"/>
        <v>0.73611341720000001</v>
      </c>
      <c r="H70" s="25">
        <v>4.02E-2</v>
      </c>
      <c r="I70" s="25">
        <f t="shared" si="19"/>
        <v>3.8879999999999998E-2</v>
      </c>
      <c r="J70" s="25"/>
      <c r="K70" s="25">
        <f t="shared" si="20"/>
        <v>2.5099139999999999E-2</v>
      </c>
      <c r="L70" s="25">
        <f t="shared" si="21"/>
        <v>0.57803319419999999</v>
      </c>
      <c r="M70" s="25">
        <v>2.453E-2</v>
      </c>
      <c r="N70" s="25">
        <f t="shared" si="22"/>
        <v>2.3210000000000001E-2</v>
      </c>
      <c r="O70" s="25"/>
      <c r="P70" s="25">
        <f t="shared" si="23"/>
        <v>2.0374240000000002E-2</v>
      </c>
      <c r="Q70" s="25">
        <f t="shared" si="24"/>
        <v>0.46921874720000006</v>
      </c>
      <c r="R70" s="25">
        <v>4.2389999999999997E-2</v>
      </c>
      <c r="S70" s="25">
        <f t="shared" si="25"/>
        <v>4.1069999999999995E-2</v>
      </c>
      <c r="T70" s="25"/>
      <c r="U70" s="25">
        <f t="shared" si="26"/>
        <v>3.7643939999999994E-2</v>
      </c>
      <c r="V70" s="25">
        <f t="shared" si="27"/>
        <v>0.86693993819999993</v>
      </c>
      <c r="W70" s="25">
        <v>3.8199999999999998E-2</v>
      </c>
      <c r="X70" s="25">
        <f t="shared" si="28"/>
        <v>3.6879999999999996E-2</v>
      </c>
      <c r="Y70" s="25"/>
      <c r="Z70" s="25">
        <f t="shared" si="29"/>
        <v>3.3903839999999998E-2</v>
      </c>
      <c r="AA70" s="25">
        <f t="shared" si="30"/>
        <v>0.78080543520000001</v>
      </c>
      <c r="AB70" s="25">
        <v>2.64E-3</v>
      </c>
      <c r="AC70" s="25">
        <f t="shared" si="31"/>
        <v>1.32E-3</v>
      </c>
    </row>
    <row r="71" spans="1:29" s="15" customFormat="1">
      <c r="A71" s="18">
        <v>319</v>
      </c>
      <c r="B71" s="25">
        <v>-3.1E-4</v>
      </c>
      <c r="C71" s="25">
        <v>3.7060000000000003E-2</v>
      </c>
      <c r="D71" s="25">
        <f t="shared" si="16"/>
        <v>3.6095000000000002E-2</v>
      </c>
      <c r="E71" s="25"/>
      <c r="F71" s="25">
        <f t="shared" si="17"/>
        <v>3.2238240000000001E-2</v>
      </c>
      <c r="G71" s="25">
        <f t="shared" si="18"/>
        <v>0.74244666720000008</v>
      </c>
      <c r="H71" s="25">
        <v>3.9879999999999999E-2</v>
      </c>
      <c r="I71" s="25">
        <f t="shared" si="19"/>
        <v>3.8914999999999998E-2</v>
      </c>
      <c r="J71" s="25"/>
      <c r="K71" s="25">
        <f t="shared" si="20"/>
        <v>2.5134139999999999E-2</v>
      </c>
      <c r="L71" s="25">
        <f t="shared" si="21"/>
        <v>0.57883924419999999</v>
      </c>
      <c r="M71" s="25">
        <v>2.4080000000000001E-2</v>
      </c>
      <c r="N71" s="25">
        <f t="shared" si="22"/>
        <v>2.3115E-2</v>
      </c>
      <c r="O71" s="25"/>
      <c r="P71" s="25">
        <f t="shared" si="23"/>
        <v>2.027924E-2</v>
      </c>
      <c r="Q71" s="25">
        <f t="shared" si="24"/>
        <v>0.46703089720000002</v>
      </c>
      <c r="R71" s="25">
        <v>4.104E-2</v>
      </c>
      <c r="S71" s="25">
        <f t="shared" si="25"/>
        <v>4.0075E-2</v>
      </c>
      <c r="T71" s="25"/>
      <c r="U71" s="25">
        <f t="shared" si="26"/>
        <v>3.6648939999999998E-2</v>
      </c>
      <c r="V71" s="25">
        <f t="shared" si="27"/>
        <v>0.8440250882</v>
      </c>
      <c r="W71" s="25">
        <v>3.7900000000000003E-2</v>
      </c>
      <c r="X71" s="25">
        <f t="shared" si="28"/>
        <v>3.6935000000000003E-2</v>
      </c>
      <c r="Y71" s="25"/>
      <c r="Z71" s="25">
        <f t="shared" si="29"/>
        <v>3.3958840000000004E-2</v>
      </c>
      <c r="AA71" s="25">
        <f t="shared" si="30"/>
        <v>0.78207208520000016</v>
      </c>
      <c r="AB71" s="25">
        <v>2.2399999999999998E-3</v>
      </c>
      <c r="AC71" s="25">
        <f t="shared" si="31"/>
        <v>9.6499999999999993E-4</v>
      </c>
    </row>
    <row r="72" spans="1:29" s="15" customFormat="1">
      <c r="A72" s="18">
        <v>320</v>
      </c>
      <c r="B72" s="25">
        <v>-1.0000000000000001E-5</v>
      </c>
      <c r="C72" s="25">
        <v>3.6119999999999999E-2</v>
      </c>
      <c r="D72" s="25">
        <f t="shared" si="16"/>
        <v>3.4884999999999999E-2</v>
      </c>
      <c r="E72" s="25"/>
      <c r="F72" s="25">
        <f t="shared" si="17"/>
        <v>3.1028239999999999E-2</v>
      </c>
      <c r="G72" s="25">
        <f t="shared" si="18"/>
        <v>0.71458036719999996</v>
      </c>
      <c r="H72" s="25">
        <v>3.9320000000000001E-2</v>
      </c>
      <c r="I72" s="25">
        <f t="shared" si="19"/>
        <v>3.8085000000000001E-2</v>
      </c>
      <c r="J72" s="25"/>
      <c r="K72" s="25">
        <f t="shared" si="20"/>
        <v>2.4304140000000002E-2</v>
      </c>
      <c r="L72" s="25">
        <f t="shared" si="21"/>
        <v>0.55972434420000006</v>
      </c>
      <c r="M72" s="25">
        <v>2.3480000000000001E-2</v>
      </c>
      <c r="N72" s="25">
        <f t="shared" si="22"/>
        <v>2.2245000000000001E-2</v>
      </c>
      <c r="O72" s="25"/>
      <c r="P72" s="25">
        <f t="shared" si="23"/>
        <v>1.9409240000000001E-2</v>
      </c>
      <c r="Q72" s="25">
        <f t="shared" si="24"/>
        <v>0.44699479720000007</v>
      </c>
      <c r="R72" s="25">
        <v>4.0800000000000003E-2</v>
      </c>
      <c r="S72" s="25">
        <f t="shared" si="25"/>
        <v>3.9565000000000003E-2</v>
      </c>
      <c r="T72" s="25"/>
      <c r="U72" s="25">
        <f t="shared" si="26"/>
        <v>3.6138940000000001E-2</v>
      </c>
      <c r="V72" s="25">
        <f t="shared" si="27"/>
        <v>0.83227978820000004</v>
      </c>
      <c r="W72" s="25">
        <v>3.7482000000000001E-2</v>
      </c>
      <c r="X72" s="25">
        <f t="shared" si="28"/>
        <v>3.6247000000000001E-2</v>
      </c>
      <c r="Y72" s="25"/>
      <c r="Z72" s="25">
        <f t="shared" si="29"/>
        <v>3.3270840000000003E-2</v>
      </c>
      <c r="AA72" s="25">
        <f t="shared" si="30"/>
        <v>0.76622744520000008</v>
      </c>
      <c r="AB72" s="25">
        <v>2.48E-3</v>
      </c>
      <c r="AC72" s="25">
        <f t="shared" si="31"/>
        <v>1.235E-3</v>
      </c>
    </row>
    <row r="73" spans="1:29" s="15" customFormat="1">
      <c r="A73" s="18">
        <v>321</v>
      </c>
      <c r="B73" s="25">
        <v>-2.2000000000000001E-4</v>
      </c>
      <c r="C73" s="25">
        <v>3.603E-2</v>
      </c>
      <c r="D73" s="25">
        <f t="shared" si="16"/>
        <v>3.5060000000000001E-2</v>
      </c>
      <c r="E73" s="25"/>
      <c r="F73" s="25">
        <f t="shared" si="17"/>
        <v>3.120324E-2</v>
      </c>
      <c r="G73" s="25">
        <f t="shared" si="18"/>
        <v>0.71861061720000008</v>
      </c>
      <c r="H73" s="25">
        <v>3.9230000000000001E-2</v>
      </c>
      <c r="I73" s="25">
        <f t="shared" si="19"/>
        <v>3.8260000000000002E-2</v>
      </c>
      <c r="J73" s="25"/>
      <c r="K73" s="25">
        <f t="shared" si="20"/>
        <v>2.4479140000000003E-2</v>
      </c>
      <c r="L73" s="25">
        <f t="shared" si="21"/>
        <v>0.56375459420000007</v>
      </c>
      <c r="M73" s="25">
        <v>2.3439999999999999E-2</v>
      </c>
      <c r="N73" s="25">
        <f t="shared" si="22"/>
        <v>2.247E-2</v>
      </c>
      <c r="O73" s="25"/>
      <c r="P73" s="25">
        <f t="shared" si="23"/>
        <v>1.9634240000000001E-2</v>
      </c>
      <c r="Q73" s="25">
        <f t="shared" si="24"/>
        <v>0.45217654720000006</v>
      </c>
      <c r="R73" s="25">
        <v>4.0289999999999999E-2</v>
      </c>
      <c r="S73" s="25">
        <f t="shared" si="25"/>
        <v>3.9320000000000001E-2</v>
      </c>
      <c r="T73" s="25"/>
      <c r="U73" s="25">
        <f t="shared" si="26"/>
        <v>3.5893939999999999E-2</v>
      </c>
      <c r="V73" s="25">
        <f t="shared" si="27"/>
        <v>0.82663743820000002</v>
      </c>
      <c r="W73" s="25">
        <v>3.7199999999999997E-2</v>
      </c>
      <c r="X73" s="25">
        <f t="shared" si="28"/>
        <v>3.6229999999999998E-2</v>
      </c>
      <c r="Y73" s="25"/>
      <c r="Z73" s="25">
        <f t="shared" si="29"/>
        <v>3.325384E-2</v>
      </c>
      <c r="AA73" s="25">
        <f t="shared" si="30"/>
        <v>0.76583593520000004</v>
      </c>
      <c r="AB73" s="25">
        <v>2.16E-3</v>
      </c>
      <c r="AC73" s="25">
        <f t="shared" si="31"/>
        <v>9.7000000000000005E-4</v>
      </c>
    </row>
    <row r="74" spans="1:29" s="15" customFormat="1">
      <c r="A74" s="18">
        <v>322</v>
      </c>
      <c r="B74" s="25">
        <v>-1.1E-4</v>
      </c>
      <c r="C74" s="25">
        <v>3.5450000000000002E-2</v>
      </c>
      <c r="D74" s="25">
        <f t="shared" si="16"/>
        <v>3.4370000000000005E-2</v>
      </c>
      <c r="E74" s="25"/>
      <c r="F74" s="25">
        <f t="shared" si="17"/>
        <v>3.0513240000000004E-2</v>
      </c>
      <c r="G74" s="25">
        <f t="shared" si="18"/>
        <v>0.70271991720000015</v>
      </c>
      <c r="H74" s="25">
        <v>3.8929999999999999E-2</v>
      </c>
      <c r="I74" s="25">
        <f t="shared" si="19"/>
        <v>3.7850000000000002E-2</v>
      </c>
      <c r="J74" s="25"/>
      <c r="K74" s="25">
        <f t="shared" si="20"/>
        <v>2.4069140000000003E-2</v>
      </c>
      <c r="L74" s="25">
        <f t="shared" si="21"/>
        <v>0.55431229420000006</v>
      </c>
      <c r="M74" s="25">
        <v>2.3009999999999999E-2</v>
      </c>
      <c r="N74" s="25">
        <f t="shared" si="22"/>
        <v>2.1929999999999998E-2</v>
      </c>
      <c r="O74" s="25"/>
      <c r="P74" s="25">
        <f t="shared" si="23"/>
        <v>1.9094239999999998E-2</v>
      </c>
      <c r="Q74" s="25">
        <f t="shared" si="24"/>
        <v>0.43974034719999999</v>
      </c>
      <c r="R74" s="25">
        <v>4.0280000000000003E-2</v>
      </c>
      <c r="S74" s="25">
        <f t="shared" si="25"/>
        <v>3.9200000000000006E-2</v>
      </c>
      <c r="T74" s="25"/>
      <c r="U74" s="25">
        <f t="shared" si="26"/>
        <v>3.5773940000000004E-2</v>
      </c>
      <c r="V74" s="25">
        <f t="shared" si="27"/>
        <v>0.82387383820000015</v>
      </c>
      <c r="W74" s="25">
        <v>3.6659999999999998E-2</v>
      </c>
      <c r="X74" s="25">
        <f t="shared" si="28"/>
        <v>3.5580000000000001E-2</v>
      </c>
      <c r="Y74" s="25"/>
      <c r="Z74" s="25">
        <f t="shared" si="29"/>
        <v>3.2603840000000002E-2</v>
      </c>
      <c r="AA74" s="25">
        <f t="shared" si="30"/>
        <v>0.75086643520000007</v>
      </c>
      <c r="AB74" s="25">
        <v>2.2699999999999999E-3</v>
      </c>
      <c r="AC74" s="25">
        <f t="shared" si="31"/>
        <v>1.08E-3</v>
      </c>
    </row>
    <row r="75" spans="1:29" s="15" customFormat="1">
      <c r="A75" s="18">
        <v>323</v>
      </c>
      <c r="B75" s="25">
        <v>-2.7E-4</v>
      </c>
      <c r="C75" s="25">
        <v>3.4160000000000003E-2</v>
      </c>
      <c r="D75" s="25">
        <f t="shared" si="16"/>
        <v>3.3300000000000003E-2</v>
      </c>
      <c r="E75" s="25"/>
      <c r="F75" s="25">
        <f t="shared" si="17"/>
        <v>2.9443240000000002E-2</v>
      </c>
      <c r="G75" s="25">
        <f t="shared" si="18"/>
        <v>0.67807781720000004</v>
      </c>
      <c r="H75" s="25">
        <v>3.8899999999999997E-2</v>
      </c>
      <c r="I75" s="25">
        <f t="shared" si="19"/>
        <v>3.8039999999999997E-2</v>
      </c>
      <c r="J75" s="25"/>
      <c r="K75" s="25">
        <f t="shared" si="20"/>
        <v>2.4259139999999998E-2</v>
      </c>
      <c r="L75" s="25">
        <f t="shared" si="21"/>
        <v>0.55868799420000004</v>
      </c>
      <c r="M75" s="25">
        <v>2.282E-2</v>
      </c>
      <c r="N75" s="25">
        <f t="shared" si="22"/>
        <v>2.196E-2</v>
      </c>
      <c r="O75" s="25"/>
      <c r="P75" s="25">
        <f t="shared" si="23"/>
        <v>1.9124240000000001E-2</v>
      </c>
      <c r="Q75" s="25">
        <f t="shared" si="24"/>
        <v>0.44043124720000004</v>
      </c>
      <c r="R75" s="25">
        <v>4.0189999999999997E-2</v>
      </c>
      <c r="S75" s="25">
        <f t="shared" si="25"/>
        <v>3.9329999999999997E-2</v>
      </c>
      <c r="T75" s="25"/>
      <c r="U75" s="25">
        <f t="shared" si="26"/>
        <v>3.5903939999999995E-2</v>
      </c>
      <c r="V75" s="25">
        <f t="shared" si="27"/>
        <v>0.82686773819999992</v>
      </c>
      <c r="W75" s="25">
        <v>3.6339999999999997E-2</v>
      </c>
      <c r="X75" s="25">
        <f t="shared" si="28"/>
        <v>3.5479999999999998E-2</v>
      </c>
      <c r="Y75" s="25"/>
      <c r="Z75" s="25">
        <f t="shared" si="29"/>
        <v>3.2503839999999999E-2</v>
      </c>
      <c r="AA75" s="25">
        <f t="shared" si="30"/>
        <v>0.74856343520000002</v>
      </c>
      <c r="AB75" s="25">
        <v>1.99E-3</v>
      </c>
      <c r="AC75" s="25">
        <f t="shared" si="31"/>
        <v>8.5999999999999998E-4</v>
      </c>
    </row>
    <row r="76" spans="1:29" s="15" customFormat="1">
      <c r="A76" s="18">
        <v>324</v>
      </c>
      <c r="B76" s="25">
        <v>-1E-4</v>
      </c>
      <c r="C76" s="25">
        <v>3.354E-2</v>
      </c>
      <c r="D76" s="25">
        <f t="shared" si="16"/>
        <v>3.2579999999999998E-2</v>
      </c>
      <c r="E76" s="25"/>
      <c r="F76" s="25">
        <f t="shared" si="17"/>
        <v>2.8723239999999997E-2</v>
      </c>
      <c r="G76" s="25">
        <f t="shared" si="18"/>
        <v>0.66149621719999996</v>
      </c>
      <c r="H76" s="25">
        <v>3.8890000000000001E-2</v>
      </c>
      <c r="I76" s="25">
        <f t="shared" si="19"/>
        <v>3.7929999999999998E-2</v>
      </c>
      <c r="J76" s="25"/>
      <c r="K76" s="25">
        <f t="shared" si="20"/>
        <v>2.4149139999999999E-2</v>
      </c>
      <c r="L76" s="25">
        <f t="shared" si="21"/>
        <v>0.55615469419999997</v>
      </c>
      <c r="M76" s="25">
        <v>2.2450000000000001E-2</v>
      </c>
      <c r="N76" s="25">
        <f t="shared" si="22"/>
        <v>2.1490000000000002E-2</v>
      </c>
      <c r="O76" s="25"/>
      <c r="P76" s="25">
        <f t="shared" si="23"/>
        <v>1.8654240000000002E-2</v>
      </c>
      <c r="Q76" s="25">
        <f t="shared" si="24"/>
        <v>0.42960714720000009</v>
      </c>
      <c r="R76" s="25">
        <v>4.0090000000000001E-2</v>
      </c>
      <c r="S76" s="25">
        <f t="shared" si="25"/>
        <v>3.9129999999999998E-2</v>
      </c>
      <c r="T76" s="25"/>
      <c r="U76" s="25">
        <f t="shared" si="26"/>
        <v>3.5703939999999997E-2</v>
      </c>
      <c r="V76" s="25">
        <f t="shared" si="27"/>
        <v>0.82226173819999993</v>
      </c>
      <c r="W76" s="25">
        <v>3.6119999999999999E-2</v>
      </c>
      <c r="X76" s="25">
        <f t="shared" si="28"/>
        <v>3.5159999999999997E-2</v>
      </c>
      <c r="Y76" s="25"/>
      <c r="Z76" s="25">
        <f t="shared" si="29"/>
        <v>3.2183839999999998E-2</v>
      </c>
      <c r="AA76" s="25">
        <f t="shared" si="30"/>
        <v>0.74119383520000004</v>
      </c>
      <c r="AB76" s="25">
        <v>2.0200000000000001E-3</v>
      </c>
      <c r="AC76" s="25">
        <f t="shared" si="31"/>
        <v>9.6000000000000002E-4</v>
      </c>
    </row>
    <row r="77" spans="1:29" s="15" customFormat="1">
      <c r="A77" s="18">
        <v>325</v>
      </c>
      <c r="B77" s="25">
        <v>-1.6000000000000001E-4</v>
      </c>
      <c r="C77" s="25">
        <v>3.0089999999999999E-2</v>
      </c>
      <c r="D77" s="25">
        <f t="shared" si="16"/>
        <v>2.92E-2</v>
      </c>
      <c r="E77" s="25"/>
      <c r="F77" s="25">
        <f t="shared" si="17"/>
        <v>2.534324E-2</v>
      </c>
      <c r="G77" s="25">
        <f t="shared" si="18"/>
        <v>0.58365481720000001</v>
      </c>
      <c r="H77" s="25">
        <v>3.8890000000000001E-2</v>
      </c>
      <c r="I77" s="25">
        <f t="shared" si="19"/>
        <v>3.7999999999999999E-2</v>
      </c>
      <c r="J77" s="25"/>
      <c r="K77" s="25">
        <f t="shared" si="20"/>
        <v>2.421914E-2</v>
      </c>
      <c r="L77" s="25">
        <f t="shared" si="21"/>
        <v>0.55776679420000008</v>
      </c>
      <c r="M77" s="25">
        <v>1.8800000000000001E-2</v>
      </c>
      <c r="N77" s="25">
        <f t="shared" si="22"/>
        <v>1.7910000000000002E-2</v>
      </c>
      <c r="O77" s="25"/>
      <c r="P77" s="25">
        <f t="shared" si="23"/>
        <v>1.5074240000000003E-2</v>
      </c>
      <c r="Q77" s="25">
        <f t="shared" si="24"/>
        <v>0.34715974720000009</v>
      </c>
      <c r="R77" s="25">
        <v>3.9379999999999998E-2</v>
      </c>
      <c r="S77" s="25">
        <f t="shared" si="25"/>
        <v>3.8489999999999996E-2</v>
      </c>
      <c r="T77" s="25"/>
      <c r="U77" s="25">
        <f t="shared" si="26"/>
        <v>3.5063939999999995E-2</v>
      </c>
      <c r="V77" s="25">
        <f t="shared" si="27"/>
        <v>0.80752253819999997</v>
      </c>
      <c r="W77" s="25">
        <v>3.6040000000000003E-2</v>
      </c>
      <c r="X77" s="25">
        <f t="shared" si="28"/>
        <v>3.5150000000000001E-2</v>
      </c>
      <c r="Y77" s="25"/>
      <c r="Z77" s="25">
        <f t="shared" si="29"/>
        <v>3.2173840000000002E-2</v>
      </c>
      <c r="AA77" s="25">
        <f t="shared" si="30"/>
        <v>0.74096353520000013</v>
      </c>
      <c r="AB77" s="25">
        <v>1.9400000000000001E-3</v>
      </c>
      <c r="AC77" s="25">
        <f t="shared" si="31"/>
        <v>8.9000000000000006E-4</v>
      </c>
    </row>
    <row r="78" spans="1:29" s="15" customFormat="1">
      <c r="A78" s="18">
        <v>326</v>
      </c>
      <c r="B78" s="25">
        <v>-5.0000000000000002E-5</v>
      </c>
      <c r="C78" s="25">
        <v>3.0079999999999999E-2</v>
      </c>
      <c r="D78" s="25">
        <f t="shared" si="16"/>
        <v>2.9134999999999998E-2</v>
      </c>
      <c r="E78" s="25"/>
      <c r="F78" s="25">
        <f t="shared" si="17"/>
        <v>2.5278239999999997E-2</v>
      </c>
      <c r="G78" s="25">
        <f t="shared" si="18"/>
        <v>0.58215786719999996</v>
      </c>
      <c r="H78" s="25">
        <v>3.7229999999999999E-2</v>
      </c>
      <c r="I78" s="25">
        <f t="shared" si="19"/>
        <v>3.6284999999999998E-2</v>
      </c>
      <c r="J78" s="25"/>
      <c r="K78" s="25">
        <f t="shared" si="20"/>
        <v>2.2504139999999999E-2</v>
      </c>
      <c r="L78" s="25">
        <f t="shared" si="21"/>
        <v>0.51827034419999995</v>
      </c>
      <c r="M78" s="25">
        <v>1.89E-2</v>
      </c>
      <c r="N78" s="25">
        <f t="shared" si="22"/>
        <v>1.7954999999999999E-2</v>
      </c>
      <c r="O78" s="25"/>
      <c r="P78" s="25">
        <f t="shared" si="23"/>
        <v>1.5119239999999999E-2</v>
      </c>
      <c r="Q78" s="25">
        <f t="shared" si="24"/>
        <v>0.3481960972</v>
      </c>
      <c r="R78" s="25">
        <v>2.5839999999999998E-2</v>
      </c>
      <c r="S78" s="25">
        <f t="shared" si="25"/>
        <v>2.4894999999999997E-2</v>
      </c>
      <c r="T78" s="25"/>
      <c r="U78" s="25">
        <f t="shared" si="26"/>
        <v>2.1468939999999999E-2</v>
      </c>
      <c r="V78" s="25">
        <f t="shared" si="27"/>
        <v>0.49442968819999999</v>
      </c>
      <c r="W78" s="25">
        <v>2.563E-2</v>
      </c>
      <c r="X78" s="25">
        <f t="shared" si="28"/>
        <v>2.4684999999999999E-2</v>
      </c>
      <c r="Y78" s="25"/>
      <c r="Z78" s="25">
        <f t="shared" si="29"/>
        <v>2.170884E-2</v>
      </c>
      <c r="AA78" s="25">
        <f t="shared" si="30"/>
        <v>0.49995458520000002</v>
      </c>
      <c r="AB78" s="25">
        <v>1.9400000000000001E-3</v>
      </c>
      <c r="AC78" s="25">
        <f t="shared" si="31"/>
        <v>9.4500000000000009E-4</v>
      </c>
    </row>
    <row r="79" spans="1:29" s="15" customFormat="1">
      <c r="A79" s="18">
        <v>327</v>
      </c>
      <c r="B79" s="25">
        <v>-2.2000000000000001E-4</v>
      </c>
      <c r="C79" s="25">
        <v>3.007E-2</v>
      </c>
      <c r="D79" s="25">
        <f t="shared" si="16"/>
        <v>2.9245E-2</v>
      </c>
      <c r="E79" s="25"/>
      <c r="F79" s="25">
        <f t="shared" si="17"/>
        <v>2.5388239999999999E-2</v>
      </c>
      <c r="G79" s="25">
        <f t="shared" si="18"/>
        <v>0.58469116720000003</v>
      </c>
      <c r="H79" s="25">
        <v>3.6990000000000002E-2</v>
      </c>
      <c r="I79" s="25">
        <f t="shared" si="19"/>
        <v>3.6165000000000003E-2</v>
      </c>
      <c r="J79" s="25"/>
      <c r="K79" s="25">
        <f t="shared" si="20"/>
        <v>2.2384140000000004E-2</v>
      </c>
      <c r="L79" s="25">
        <f t="shared" si="21"/>
        <v>0.51550674420000009</v>
      </c>
      <c r="M79" s="25">
        <v>1.8800000000000001E-2</v>
      </c>
      <c r="N79" s="25">
        <f t="shared" si="22"/>
        <v>1.7975000000000001E-2</v>
      </c>
      <c r="O79" s="25"/>
      <c r="P79" s="25">
        <f t="shared" si="23"/>
        <v>1.5139240000000002E-2</v>
      </c>
      <c r="Q79" s="25">
        <f t="shared" si="24"/>
        <v>0.34865669720000003</v>
      </c>
      <c r="R79" s="25">
        <v>2.571E-2</v>
      </c>
      <c r="S79" s="25">
        <f t="shared" si="25"/>
        <v>2.4885000000000001E-2</v>
      </c>
      <c r="T79" s="25"/>
      <c r="U79" s="25">
        <f t="shared" si="26"/>
        <v>2.1458940000000003E-2</v>
      </c>
      <c r="V79" s="25">
        <f t="shared" si="27"/>
        <v>0.49419938820000009</v>
      </c>
      <c r="W79" s="25">
        <v>2.5389999999999999E-2</v>
      </c>
      <c r="X79" s="25">
        <f t="shared" si="28"/>
        <v>2.4565E-2</v>
      </c>
      <c r="Y79" s="25"/>
      <c r="Z79" s="25">
        <f t="shared" si="29"/>
        <v>2.1588840000000002E-2</v>
      </c>
      <c r="AA79" s="25">
        <f t="shared" si="30"/>
        <v>0.49719098520000005</v>
      </c>
      <c r="AB79" s="25">
        <v>1.8699999999999999E-3</v>
      </c>
      <c r="AC79" s="25">
        <f t="shared" si="31"/>
        <v>8.25E-4</v>
      </c>
    </row>
    <row r="80" spans="1:29" s="15" customFormat="1">
      <c r="A80" s="18">
        <v>328</v>
      </c>
      <c r="B80" s="25">
        <v>-1.2E-4</v>
      </c>
      <c r="C80" s="25">
        <v>2.9940000000000001E-2</v>
      </c>
      <c r="D80" s="25">
        <f t="shared" si="16"/>
        <v>2.9045000000000001E-2</v>
      </c>
      <c r="E80" s="25"/>
      <c r="F80" s="25">
        <f t="shared" si="17"/>
        <v>2.5188240000000001E-2</v>
      </c>
      <c r="G80" s="25">
        <f t="shared" si="18"/>
        <v>0.58008516720000003</v>
      </c>
      <c r="H80" s="25">
        <v>3.6459999999999999E-2</v>
      </c>
      <c r="I80" s="25">
        <f t="shared" si="19"/>
        <v>3.5564999999999999E-2</v>
      </c>
      <c r="J80" s="25"/>
      <c r="K80" s="25">
        <f t="shared" si="20"/>
        <v>2.178414E-2</v>
      </c>
      <c r="L80" s="25">
        <f t="shared" si="21"/>
        <v>0.50168874419999998</v>
      </c>
      <c r="M80" s="25">
        <v>1.84E-2</v>
      </c>
      <c r="N80" s="25">
        <f t="shared" si="22"/>
        <v>1.7505E-2</v>
      </c>
      <c r="O80" s="25"/>
      <c r="P80" s="25">
        <f t="shared" si="23"/>
        <v>1.466924E-2</v>
      </c>
      <c r="Q80" s="25">
        <f t="shared" si="24"/>
        <v>0.33783259720000003</v>
      </c>
      <c r="R80" s="25">
        <v>2.47E-2</v>
      </c>
      <c r="S80" s="25">
        <f t="shared" si="25"/>
        <v>2.3805E-2</v>
      </c>
      <c r="T80" s="25"/>
      <c r="U80" s="25">
        <f t="shared" si="26"/>
        <v>2.0378939999999998E-2</v>
      </c>
      <c r="V80" s="25">
        <f t="shared" si="27"/>
        <v>0.46932698819999996</v>
      </c>
      <c r="W80" s="25">
        <v>2.4920000000000001E-2</v>
      </c>
      <c r="X80" s="25">
        <f t="shared" si="28"/>
        <v>2.4025000000000001E-2</v>
      </c>
      <c r="Y80" s="25"/>
      <c r="Z80" s="25">
        <f t="shared" si="29"/>
        <v>2.1048840000000003E-2</v>
      </c>
      <c r="AA80" s="25">
        <f t="shared" si="30"/>
        <v>0.48475478520000009</v>
      </c>
      <c r="AB80" s="25">
        <v>1.91E-3</v>
      </c>
      <c r="AC80" s="25">
        <f t="shared" si="31"/>
        <v>8.9499999999999996E-4</v>
      </c>
    </row>
    <row r="81" spans="1:29" s="15" customFormat="1">
      <c r="A81" s="18">
        <v>329</v>
      </c>
      <c r="B81" s="25">
        <v>-2.0000000000000001E-4</v>
      </c>
      <c r="C81" s="25">
        <v>3.007E-2</v>
      </c>
      <c r="D81" s="25">
        <f t="shared" si="16"/>
        <v>2.9315000000000001E-2</v>
      </c>
      <c r="E81" s="25"/>
      <c r="F81" s="25">
        <f t="shared" si="17"/>
        <v>2.545824E-2</v>
      </c>
      <c r="G81" s="25">
        <f t="shared" si="18"/>
        <v>0.58630326720000003</v>
      </c>
      <c r="H81" s="25">
        <v>3.603E-2</v>
      </c>
      <c r="I81" s="25">
        <f t="shared" si="19"/>
        <v>3.5275000000000001E-2</v>
      </c>
      <c r="J81" s="25"/>
      <c r="K81" s="25">
        <f t="shared" si="20"/>
        <v>2.1494140000000002E-2</v>
      </c>
      <c r="L81" s="25">
        <f t="shared" si="21"/>
        <v>0.49501004420000005</v>
      </c>
      <c r="M81" s="25">
        <v>1.8710000000000001E-2</v>
      </c>
      <c r="N81" s="25">
        <f t="shared" si="22"/>
        <v>1.7955000000000002E-2</v>
      </c>
      <c r="O81" s="25"/>
      <c r="P81" s="25">
        <f t="shared" si="23"/>
        <v>1.5119240000000003E-2</v>
      </c>
      <c r="Q81" s="25">
        <f t="shared" si="24"/>
        <v>0.34819609720000005</v>
      </c>
      <c r="R81" s="25">
        <v>2.4989999999999998E-2</v>
      </c>
      <c r="S81" s="25">
        <f t="shared" si="25"/>
        <v>2.4235E-2</v>
      </c>
      <c r="T81" s="25"/>
      <c r="U81" s="25">
        <f t="shared" si="26"/>
        <v>2.0808939999999998E-2</v>
      </c>
      <c r="V81" s="25">
        <f t="shared" si="27"/>
        <v>0.47922988819999995</v>
      </c>
      <c r="W81" s="25">
        <v>2.47E-2</v>
      </c>
      <c r="X81" s="25">
        <f t="shared" si="28"/>
        <v>2.3945000000000001E-2</v>
      </c>
      <c r="Y81" s="25"/>
      <c r="Z81" s="25">
        <f t="shared" si="29"/>
        <v>2.0968840000000002E-2</v>
      </c>
      <c r="AA81" s="25">
        <f t="shared" si="30"/>
        <v>0.48291238520000007</v>
      </c>
      <c r="AB81" s="25">
        <v>1.7099999999999999E-3</v>
      </c>
      <c r="AC81" s="25">
        <f t="shared" si="31"/>
        <v>7.5499999999999992E-4</v>
      </c>
    </row>
    <row r="82" spans="1:29" s="15" customFormat="1">
      <c r="A82" s="18">
        <v>330</v>
      </c>
      <c r="B82" s="25">
        <v>-1E-4</v>
      </c>
      <c r="C82" s="25">
        <v>2.9399999999999999E-2</v>
      </c>
      <c r="D82" s="25">
        <f t="shared" si="16"/>
        <v>2.8485E-2</v>
      </c>
      <c r="E82" s="25"/>
      <c r="F82" s="25">
        <f t="shared" si="17"/>
        <v>2.4628239999999999E-2</v>
      </c>
      <c r="G82" s="25">
        <f t="shared" si="18"/>
        <v>0.56718836719999999</v>
      </c>
      <c r="H82" s="25">
        <v>3.601E-2</v>
      </c>
      <c r="I82" s="25">
        <f t="shared" si="19"/>
        <v>3.5095000000000001E-2</v>
      </c>
      <c r="J82" s="25"/>
      <c r="K82" s="25">
        <f t="shared" si="20"/>
        <v>2.1314140000000002E-2</v>
      </c>
      <c r="L82" s="25">
        <f t="shared" si="21"/>
        <v>0.49086464420000009</v>
      </c>
      <c r="M82" s="25">
        <v>1.865E-2</v>
      </c>
      <c r="N82" s="25">
        <f t="shared" si="22"/>
        <v>1.7735000000000001E-2</v>
      </c>
      <c r="O82" s="25"/>
      <c r="P82" s="25">
        <f t="shared" si="23"/>
        <v>1.4899240000000001E-2</v>
      </c>
      <c r="Q82" s="25">
        <f t="shared" si="24"/>
        <v>0.34312949720000002</v>
      </c>
      <c r="R82" s="25">
        <v>2.4219999999999998E-2</v>
      </c>
      <c r="S82" s="25">
        <f t="shared" si="25"/>
        <v>2.3304999999999999E-2</v>
      </c>
      <c r="T82" s="25"/>
      <c r="U82" s="25">
        <f t="shared" si="26"/>
        <v>1.9878939999999998E-2</v>
      </c>
      <c r="V82" s="25">
        <f t="shared" si="27"/>
        <v>0.45781198819999996</v>
      </c>
      <c r="W82" s="25">
        <v>2.46E-2</v>
      </c>
      <c r="X82" s="25">
        <f t="shared" si="28"/>
        <v>2.3685000000000001E-2</v>
      </c>
      <c r="Y82" s="25"/>
      <c r="Z82" s="25">
        <f t="shared" si="29"/>
        <v>2.0708840000000003E-2</v>
      </c>
      <c r="AA82" s="25">
        <f t="shared" si="30"/>
        <v>0.47692458520000008</v>
      </c>
      <c r="AB82" s="25">
        <v>1.9300000000000001E-3</v>
      </c>
      <c r="AC82" s="25">
        <f t="shared" si="31"/>
        <v>9.1500000000000001E-4</v>
      </c>
    </row>
    <row r="83" spans="1:29" s="15" customFormat="1">
      <c r="A83" s="18">
        <v>331</v>
      </c>
      <c r="B83" s="25">
        <v>-2.2000000000000001E-4</v>
      </c>
      <c r="C83" s="25">
        <v>2.9149999999999999E-2</v>
      </c>
      <c r="D83" s="25">
        <f t="shared" si="16"/>
        <v>2.8419999999999997E-2</v>
      </c>
      <c r="E83" s="25"/>
      <c r="F83" s="25">
        <f t="shared" si="17"/>
        <v>2.4563239999999997E-2</v>
      </c>
      <c r="G83" s="25">
        <f t="shared" si="18"/>
        <v>0.56569141719999994</v>
      </c>
      <c r="H83" s="25">
        <v>3.5490000000000001E-2</v>
      </c>
      <c r="I83" s="25">
        <f t="shared" si="19"/>
        <v>3.4759999999999999E-2</v>
      </c>
      <c r="J83" s="25"/>
      <c r="K83" s="25">
        <f t="shared" si="20"/>
        <v>2.097914E-2</v>
      </c>
      <c r="L83" s="25">
        <f t="shared" si="21"/>
        <v>0.48314959420000003</v>
      </c>
      <c r="M83" s="25">
        <v>1.831E-2</v>
      </c>
      <c r="N83" s="25">
        <f t="shared" si="22"/>
        <v>1.7579999999999998E-2</v>
      </c>
      <c r="O83" s="25"/>
      <c r="P83" s="25">
        <f t="shared" si="23"/>
        <v>1.4744239999999999E-2</v>
      </c>
      <c r="Q83" s="25">
        <f t="shared" si="24"/>
        <v>0.33955984719999999</v>
      </c>
      <c r="R83" s="25">
        <v>2.426E-2</v>
      </c>
      <c r="S83" s="25">
        <f t="shared" si="25"/>
        <v>2.3529999999999999E-2</v>
      </c>
      <c r="T83" s="25"/>
      <c r="U83" s="25">
        <f t="shared" si="26"/>
        <v>2.0103940000000001E-2</v>
      </c>
      <c r="V83" s="25">
        <f t="shared" si="27"/>
        <v>0.46299373820000006</v>
      </c>
      <c r="W83" s="25">
        <v>2.4070000000000001E-2</v>
      </c>
      <c r="X83" s="25">
        <f t="shared" si="28"/>
        <v>2.334E-2</v>
      </c>
      <c r="Y83" s="25"/>
      <c r="Z83" s="25">
        <f t="shared" si="29"/>
        <v>2.0363840000000001E-2</v>
      </c>
      <c r="AA83" s="25">
        <f t="shared" si="30"/>
        <v>0.46897923520000007</v>
      </c>
      <c r="AB83" s="25">
        <v>1.6800000000000001E-3</v>
      </c>
      <c r="AC83" s="25">
        <f t="shared" si="31"/>
        <v>7.3000000000000007E-4</v>
      </c>
    </row>
    <row r="84" spans="1:29" s="15" customFormat="1">
      <c r="A84" s="18">
        <v>332</v>
      </c>
      <c r="B84" s="25">
        <v>-1E-4</v>
      </c>
      <c r="C84" s="25">
        <v>2.844E-2</v>
      </c>
      <c r="D84" s="25">
        <f t="shared" si="16"/>
        <v>2.7689999999999999E-2</v>
      </c>
      <c r="E84" s="25"/>
      <c r="F84" s="25">
        <f t="shared" si="17"/>
        <v>2.3833239999999999E-2</v>
      </c>
      <c r="G84" s="25">
        <f t="shared" si="18"/>
        <v>0.54887951719999994</v>
      </c>
      <c r="H84" s="25">
        <v>3.5369999999999999E-2</v>
      </c>
      <c r="I84" s="25">
        <f t="shared" si="19"/>
        <v>3.4619999999999998E-2</v>
      </c>
      <c r="J84" s="25"/>
      <c r="K84" s="25">
        <f t="shared" si="20"/>
        <v>2.0839139999999999E-2</v>
      </c>
      <c r="L84" s="25">
        <f t="shared" si="21"/>
        <v>0.47992539420000002</v>
      </c>
      <c r="M84" s="25">
        <v>1.8290000000000001E-2</v>
      </c>
      <c r="N84" s="25">
        <f t="shared" si="22"/>
        <v>1.754E-2</v>
      </c>
      <c r="O84" s="25"/>
      <c r="P84" s="25">
        <f t="shared" si="23"/>
        <v>1.470424E-2</v>
      </c>
      <c r="Q84" s="25">
        <f t="shared" si="24"/>
        <v>0.33863864720000003</v>
      </c>
      <c r="R84" s="25">
        <v>2.3720000000000001E-2</v>
      </c>
      <c r="S84" s="25">
        <f t="shared" si="25"/>
        <v>2.2970000000000001E-2</v>
      </c>
      <c r="T84" s="25"/>
      <c r="U84" s="25">
        <f t="shared" si="26"/>
        <v>1.9543940000000003E-2</v>
      </c>
      <c r="V84" s="25">
        <f t="shared" si="27"/>
        <v>0.45009693820000007</v>
      </c>
      <c r="W84" s="25">
        <v>2.3789999999999999E-2</v>
      </c>
      <c r="X84" s="25">
        <f t="shared" si="28"/>
        <v>2.3039999999999998E-2</v>
      </c>
      <c r="Y84" s="25"/>
      <c r="Z84" s="25">
        <f t="shared" si="29"/>
        <v>2.0063839999999999E-2</v>
      </c>
      <c r="AA84" s="25">
        <f t="shared" si="30"/>
        <v>0.46207023520000001</v>
      </c>
      <c r="AB84" s="25">
        <v>1.6000000000000001E-3</v>
      </c>
      <c r="AC84" s="25">
        <f t="shared" si="31"/>
        <v>7.5000000000000002E-4</v>
      </c>
    </row>
    <row r="85" spans="1:29" s="15" customFormat="1">
      <c r="A85" s="18">
        <v>333</v>
      </c>
      <c r="B85" s="25">
        <v>-1.7000000000000001E-4</v>
      </c>
      <c r="C85" s="25">
        <v>2.861E-2</v>
      </c>
      <c r="D85" s="25">
        <f t="shared" si="16"/>
        <v>2.7879999999999999E-2</v>
      </c>
      <c r="E85" s="25"/>
      <c r="F85" s="25">
        <f t="shared" si="17"/>
        <v>2.4023239999999998E-2</v>
      </c>
      <c r="G85" s="25">
        <f t="shared" si="18"/>
        <v>0.55325521719999993</v>
      </c>
      <c r="H85" s="25">
        <v>3.5310000000000001E-2</v>
      </c>
      <c r="I85" s="25">
        <f t="shared" si="19"/>
        <v>3.458E-2</v>
      </c>
      <c r="J85" s="25"/>
      <c r="K85" s="25">
        <f t="shared" si="20"/>
        <v>2.0799140000000001E-2</v>
      </c>
      <c r="L85" s="25">
        <f t="shared" si="21"/>
        <v>0.47900419420000007</v>
      </c>
      <c r="M85" s="25">
        <v>1.813E-2</v>
      </c>
      <c r="N85" s="25">
        <f t="shared" si="22"/>
        <v>1.7399999999999999E-2</v>
      </c>
      <c r="O85" s="25"/>
      <c r="P85" s="25">
        <f t="shared" si="23"/>
        <v>1.4564239999999999E-2</v>
      </c>
      <c r="Q85" s="25">
        <f t="shared" si="24"/>
        <v>0.33541444720000002</v>
      </c>
      <c r="R85" s="25">
        <v>2.383E-2</v>
      </c>
      <c r="S85" s="25">
        <f t="shared" si="25"/>
        <v>2.3099999999999999E-2</v>
      </c>
      <c r="T85" s="25"/>
      <c r="U85" s="25">
        <f t="shared" si="26"/>
        <v>1.9673940000000001E-2</v>
      </c>
      <c r="V85" s="25">
        <f t="shared" si="27"/>
        <v>0.45309083820000007</v>
      </c>
      <c r="W85" s="25">
        <v>2.3789999999999999E-2</v>
      </c>
      <c r="X85" s="25">
        <f t="shared" si="28"/>
        <v>2.3059999999999997E-2</v>
      </c>
      <c r="Y85" s="25"/>
      <c r="Z85" s="25">
        <f t="shared" si="29"/>
        <v>2.0083839999999999E-2</v>
      </c>
      <c r="AA85" s="25">
        <f t="shared" si="30"/>
        <v>0.46253083519999999</v>
      </c>
      <c r="AB85" s="25">
        <v>1.6299999999999999E-3</v>
      </c>
      <c r="AC85" s="25">
        <f t="shared" si="31"/>
        <v>7.2999999999999996E-4</v>
      </c>
    </row>
    <row r="86" spans="1:29" s="15" customFormat="1">
      <c r="A86" s="18">
        <v>334</v>
      </c>
      <c r="B86" s="25">
        <v>-1.2999999999999999E-4</v>
      </c>
      <c r="C86" s="25">
        <v>2.7709999999999999E-2</v>
      </c>
      <c r="D86" s="25">
        <f t="shared" si="16"/>
        <v>2.6984999999999999E-2</v>
      </c>
      <c r="E86" s="25"/>
      <c r="F86" s="25">
        <f t="shared" si="17"/>
        <v>2.3128239999999998E-2</v>
      </c>
      <c r="G86" s="25">
        <f t="shared" si="18"/>
        <v>0.53264336719999994</v>
      </c>
      <c r="H86" s="25">
        <v>3.4970000000000001E-2</v>
      </c>
      <c r="I86" s="25">
        <f t="shared" si="19"/>
        <v>3.4244999999999998E-2</v>
      </c>
      <c r="J86" s="25"/>
      <c r="K86" s="25">
        <f t="shared" si="20"/>
        <v>2.0464139999999999E-2</v>
      </c>
      <c r="L86" s="25">
        <f t="shared" si="21"/>
        <v>0.47128914420000001</v>
      </c>
      <c r="M86" s="25">
        <v>1.8120000000000001E-2</v>
      </c>
      <c r="N86" s="25">
        <f t="shared" si="22"/>
        <v>1.7395000000000001E-2</v>
      </c>
      <c r="O86" s="25"/>
      <c r="P86" s="25">
        <f t="shared" si="23"/>
        <v>1.4559240000000001E-2</v>
      </c>
      <c r="Q86" s="25">
        <f t="shared" si="24"/>
        <v>0.33529929720000007</v>
      </c>
      <c r="R86" s="25">
        <v>2.3449999999999999E-2</v>
      </c>
      <c r="S86" s="25">
        <f t="shared" si="25"/>
        <v>2.2724999999999999E-2</v>
      </c>
      <c r="T86" s="25"/>
      <c r="U86" s="25">
        <f t="shared" si="26"/>
        <v>1.9298940000000001E-2</v>
      </c>
      <c r="V86" s="25">
        <f t="shared" si="27"/>
        <v>0.44445458820000006</v>
      </c>
      <c r="W86" s="25">
        <v>2.3470000000000001E-2</v>
      </c>
      <c r="X86" s="25">
        <f t="shared" si="28"/>
        <v>2.2745000000000001E-2</v>
      </c>
      <c r="Y86" s="25"/>
      <c r="Z86" s="25">
        <f t="shared" si="29"/>
        <v>1.9768840000000003E-2</v>
      </c>
      <c r="AA86" s="25">
        <f t="shared" si="30"/>
        <v>0.45527638520000008</v>
      </c>
      <c r="AB86" s="25">
        <v>1.58E-3</v>
      </c>
      <c r="AC86" s="25">
        <f t="shared" si="31"/>
        <v>7.2500000000000006E-4</v>
      </c>
    </row>
    <row r="87" spans="1:29" s="15" customFormat="1">
      <c r="A87" s="18">
        <v>335</v>
      </c>
      <c r="B87" s="25">
        <v>-1.8000000000000001E-4</v>
      </c>
      <c r="C87" s="25">
        <v>2.7799999999999998E-2</v>
      </c>
      <c r="D87" s="25">
        <f t="shared" si="16"/>
        <v>2.7109999999999999E-2</v>
      </c>
      <c r="E87" s="25"/>
      <c r="F87" s="25">
        <f t="shared" si="17"/>
        <v>2.3253239999999998E-2</v>
      </c>
      <c r="G87" s="25">
        <f t="shared" si="18"/>
        <v>0.53552211719999998</v>
      </c>
      <c r="H87" s="25">
        <v>3.4329999999999999E-2</v>
      </c>
      <c r="I87" s="25">
        <f t="shared" si="19"/>
        <v>3.3639999999999996E-2</v>
      </c>
      <c r="J87" s="25"/>
      <c r="K87" s="25">
        <f t="shared" si="20"/>
        <v>1.9859139999999997E-2</v>
      </c>
      <c r="L87" s="25">
        <f t="shared" si="21"/>
        <v>0.45735599419999995</v>
      </c>
      <c r="M87" s="25">
        <v>1.8110000000000001E-2</v>
      </c>
      <c r="N87" s="25">
        <f t="shared" si="22"/>
        <v>1.7420000000000001E-2</v>
      </c>
      <c r="O87" s="25"/>
      <c r="P87" s="25">
        <f t="shared" si="23"/>
        <v>1.4584240000000002E-2</v>
      </c>
      <c r="Q87" s="25">
        <f t="shared" si="24"/>
        <v>0.33587504720000005</v>
      </c>
      <c r="R87" s="25">
        <v>2.3089999999999999E-2</v>
      </c>
      <c r="S87" s="25">
        <f t="shared" si="25"/>
        <v>2.24E-2</v>
      </c>
      <c r="T87" s="25"/>
      <c r="U87" s="25">
        <f t="shared" si="26"/>
        <v>1.8973940000000002E-2</v>
      </c>
      <c r="V87" s="25">
        <f t="shared" si="27"/>
        <v>0.43696983820000007</v>
      </c>
      <c r="W87" s="25">
        <v>2.2780000000000002E-2</v>
      </c>
      <c r="X87" s="25">
        <f t="shared" si="28"/>
        <v>2.2090000000000002E-2</v>
      </c>
      <c r="Y87" s="25"/>
      <c r="Z87" s="25">
        <f t="shared" si="29"/>
        <v>1.9113840000000003E-2</v>
      </c>
      <c r="AA87" s="25">
        <f t="shared" si="30"/>
        <v>0.4401917352000001</v>
      </c>
      <c r="AB87" s="25">
        <v>1.56E-3</v>
      </c>
      <c r="AC87" s="25">
        <f t="shared" si="31"/>
        <v>6.8999999999999997E-4</v>
      </c>
    </row>
    <row r="88" spans="1:29" s="15" customFormat="1">
      <c r="A88" s="18">
        <v>336</v>
      </c>
      <c r="B88" s="25">
        <v>-1.6000000000000001E-4</v>
      </c>
      <c r="C88" s="25">
        <v>2.7140000000000001E-2</v>
      </c>
      <c r="D88" s="25">
        <f t="shared" si="16"/>
        <v>2.6440000000000002E-2</v>
      </c>
      <c r="E88" s="25"/>
      <c r="F88" s="25">
        <f t="shared" si="17"/>
        <v>2.2583240000000001E-2</v>
      </c>
      <c r="G88" s="25">
        <f t="shared" si="18"/>
        <v>0.52009201720000009</v>
      </c>
      <c r="H88" s="25">
        <v>3.458E-2</v>
      </c>
      <c r="I88" s="25">
        <f t="shared" si="19"/>
        <v>3.388E-2</v>
      </c>
      <c r="J88" s="25"/>
      <c r="K88" s="25">
        <f t="shared" si="20"/>
        <v>2.0099140000000001E-2</v>
      </c>
      <c r="L88" s="25">
        <f t="shared" si="21"/>
        <v>0.46288319420000007</v>
      </c>
      <c r="M88" s="25">
        <v>1.8089999999999998E-2</v>
      </c>
      <c r="N88" s="25">
        <f t="shared" si="22"/>
        <v>1.7389999999999999E-2</v>
      </c>
      <c r="O88" s="25"/>
      <c r="P88" s="25">
        <f t="shared" si="23"/>
        <v>1.455424E-2</v>
      </c>
      <c r="Q88" s="25">
        <f t="shared" si="24"/>
        <v>0.3351841472</v>
      </c>
      <c r="R88" s="25">
        <v>2.2890000000000001E-2</v>
      </c>
      <c r="S88" s="25">
        <f t="shared" si="25"/>
        <v>2.2190000000000001E-2</v>
      </c>
      <c r="T88" s="25"/>
      <c r="U88" s="25">
        <f t="shared" si="26"/>
        <v>1.876394E-2</v>
      </c>
      <c r="V88" s="25">
        <f t="shared" si="27"/>
        <v>0.4321335382</v>
      </c>
      <c r="W88" s="25">
        <v>2.2790000000000001E-2</v>
      </c>
      <c r="X88" s="25">
        <f t="shared" si="28"/>
        <v>2.2090000000000002E-2</v>
      </c>
      <c r="Y88" s="25"/>
      <c r="Z88" s="25">
        <f t="shared" si="29"/>
        <v>1.9113840000000003E-2</v>
      </c>
      <c r="AA88" s="25">
        <f t="shared" si="30"/>
        <v>0.4401917352000001</v>
      </c>
      <c r="AB88" s="25">
        <v>1.56E-3</v>
      </c>
      <c r="AC88" s="25">
        <f t="shared" si="31"/>
        <v>6.9999999999999999E-4</v>
      </c>
    </row>
    <row r="89" spans="1:29" s="15" customFormat="1">
      <c r="A89" s="18">
        <v>337</v>
      </c>
      <c r="B89" s="25">
        <v>-1.7000000000000001E-4</v>
      </c>
      <c r="C89" s="25">
        <v>2.6540000000000001E-2</v>
      </c>
      <c r="D89" s="25">
        <f t="shared" si="16"/>
        <v>2.589E-2</v>
      </c>
      <c r="E89" s="25"/>
      <c r="F89" s="25">
        <f t="shared" si="17"/>
        <v>2.2033239999999999E-2</v>
      </c>
      <c r="G89" s="25">
        <f t="shared" si="18"/>
        <v>0.50742551719999995</v>
      </c>
      <c r="H89" s="25">
        <v>3.3759999999999998E-2</v>
      </c>
      <c r="I89" s="25">
        <f t="shared" si="19"/>
        <v>3.3110000000000001E-2</v>
      </c>
      <c r="J89" s="25"/>
      <c r="K89" s="25">
        <f t="shared" si="20"/>
        <v>1.9329140000000002E-2</v>
      </c>
      <c r="L89" s="25">
        <f t="shared" si="21"/>
        <v>0.44515009420000007</v>
      </c>
      <c r="M89" s="25">
        <v>1.8079999999999999E-2</v>
      </c>
      <c r="N89" s="25">
        <f t="shared" si="22"/>
        <v>1.7429999999999998E-2</v>
      </c>
      <c r="O89" s="25"/>
      <c r="P89" s="25">
        <f t="shared" si="23"/>
        <v>1.4594239999999998E-2</v>
      </c>
      <c r="Q89" s="25">
        <f t="shared" si="24"/>
        <v>0.33610534719999996</v>
      </c>
      <c r="R89" s="25">
        <v>2.222E-2</v>
      </c>
      <c r="S89" s="25">
        <f t="shared" si="25"/>
        <v>2.1569999999999999E-2</v>
      </c>
      <c r="T89" s="25"/>
      <c r="U89" s="25">
        <f t="shared" si="26"/>
        <v>1.8143939999999997E-2</v>
      </c>
      <c r="V89" s="25">
        <f t="shared" si="27"/>
        <v>0.41785493819999997</v>
      </c>
      <c r="W89" s="25">
        <v>2.1870000000000001E-2</v>
      </c>
      <c r="X89" s="25">
        <f t="shared" si="28"/>
        <v>2.1219999999999999E-2</v>
      </c>
      <c r="Y89" s="25"/>
      <c r="Z89" s="25">
        <f t="shared" si="29"/>
        <v>1.8243840000000001E-2</v>
      </c>
      <c r="AA89" s="25">
        <f t="shared" si="30"/>
        <v>0.42015563520000004</v>
      </c>
      <c r="AB89" s="25">
        <v>1.47E-3</v>
      </c>
      <c r="AC89" s="25">
        <f t="shared" si="31"/>
        <v>6.4999999999999997E-4</v>
      </c>
    </row>
    <row r="90" spans="1:29" s="15" customFormat="1">
      <c r="A90" s="18">
        <v>338</v>
      </c>
      <c r="B90" s="25">
        <v>-1.7000000000000001E-4</v>
      </c>
      <c r="C90" s="25">
        <v>2.6329999999999999E-2</v>
      </c>
      <c r="D90" s="25">
        <f t="shared" si="16"/>
        <v>2.5669999999999998E-2</v>
      </c>
      <c r="E90" s="25"/>
      <c r="F90" s="25">
        <f t="shared" si="17"/>
        <v>2.1813239999999998E-2</v>
      </c>
      <c r="G90" s="25">
        <f t="shared" si="18"/>
        <v>0.50235891719999992</v>
      </c>
      <c r="H90" s="25">
        <v>3.4349999999999999E-2</v>
      </c>
      <c r="I90" s="25">
        <f t="shared" si="19"/>
        <v>3.3689999999999998E-2</v>
      </c>
      <c r="J90" s="25"/>
      <c r="K90" s="25">
        <f t="shared" si="20"/>
        <v>1.9909139999999999E-2</v>
      </c>
      <c r="L90" s="25">
        <f t="shared" si="21"/>
        <v>0.45850749419999998</v>
      </c>
      <c r="M90" s="25">
        <v>1.805E-2</v>
      </c>
      <c r="N90" s="25">
        <f t="shared" si="22"/>
        <v>1.7389999999999999E-2</v>
      </c>
      <c r="O90" s="25"/>
      <c r="P90" s="25">
        <f t="shared" si="23"/>
        <v>1.455424E-2</v>
      </c>
      <c r="Q90" s="25">
        <f t="shared" si="24"/>
        <v>0.3351841472</v>
      </c>
      <c r="R90" s="25">
        <v>2.2689999999999998E-2</v>
      </c>
      <c r="S90" s="25">
        <f t="shared" si="25"/>
        <v>2.2029999999999998E-2</v>
      </c>
      <c r="T90" s="25"/>
      <c r="U90" s="25">
        <f t="shared" si="26"/>
        <v>1.8603939999999999E-2</v>
      </c>
      <c r="V90" s="25">
        <f t="shared" si="27"/>
        <v>0.42844873820000001</v>
      </c>
      <c r="W90" s="25">
        <v>2.2599999999999999E-2</v>
      </c>
      <c r="X90" s="25">
        <f t="shared" si="28"/>
        <v>2.1939999999999998E-2</v>
      </c>
      <c r="Y90" s="25"/>
      <c r="Z90" s="25">
        <f t="shared" si="29"/>
        <v>1.8963839999999999E-2</v>
      </c>
      <c r="AA90" s="25">
        <f t="shared" si="30"/>
        <v>0.43673723520000002</v>
      </c>
      <c r="AB90" s="25">
        <v>1.49E-3</v>
      </c>
      <c r="AC90" s="25">
        <f t="shared" si="31"/>
        <v>6.6E-4</v>
      </c>
    </row>
    <row r="91" spans="1:29" s="15" customFormat="1">
      <c r="A91" s="18">
        <v>339</v>
      </c>
      <c r="B91" s="25">
        <v>-1.7000000000000001E-4</v>
      </c>
      <c r="C91" s="25">
        <v>2.5760000000000002E-2</v>
      </c>
      <c r="D91" s="25">
        <f t="shared" si="16"/>
        <v>2.5135000000000001E-2</v>
      </c>
      <c r="E91" s="25"/>
      <c r="F91" s="25">
        <f t="shared" si="17"/>
        <v>2.127824E-2</v>
      </c>
      <c r="G91" s="25">
        <f t="shared" si="18"/>
        <v>0.49003786720000003</v>
      </c>
      <c r="H91" s="25">
        <v>3.3000000000000002E-2</v>
      </c>
      <c r="I91" s="25">
        <f t="shared" si="19"/>
        <v>3.2375000000000001E-2</v>
      </c>
      <c r="J91" s="25"/>
      <c r="K91" s="25">
        <f t="shared" si="20"/>
        <v>1.8594140000000002E-2</v>
      </c>
      <c r="L91" s="25">
        <f t="shared" si="21"/>
        <v>0.42822304420000007</v>
      </c>
      <c r="M91" s="25">
        <v>1.805E-2</v>
      </c>
      <c r="N91" s="25">
        <f t="shared" si="22"/>
        <v>1.7425E-2</v>
      </c>
      <c r="O91" s="25"/>
      <c r="P91" s="25">
        <f t="shared" si="23"/>
        <v>1.458924E-2</v>
      </c>
      <c r="Q91" s="25">
        <f t="shared" si="24"/>
        <v>0.33599019720000001</v>
      </c>
      <c r="R91" s="25">
        <v>2.172E-2</v>
      </c>
      <c r="S91" s="25">
        <f t="shared" si="25"/>
        <v>2.1094999999999999E-2</v>
      </c>
      <c r="T91" s="25"/>
      <c r="U91" s="25">
        <f t="shared" si="26"/>
        <v>1.7668940000000001E-2</v>
      </c>
      <c r="V91" s="25">
        <f t="shared" si="27"/>
        <v>0.40691568820000007</v>
      </c>
      <c r="W91" s="25">
        <v>2.147E-2</v>
      </c>
      <c r="X91" s="25">
        <f t="shared" si="28"/>
        <v>2.0844999999999999E-2</v>
      </c>
      <c r="Y91" s="25"/>
      <c r="Z91" s="25">
        <f t="shared" si="29"/>
        <v>1.786884E-2</v>
      </c>
      <c r="AA91" s="25">
        <f t="shared" si="30"/>
        <v>0.41151938520000003</v>
      </c>
      <c r="AB91" s="25">
        <v>1.42E-3</v>
      </c>
      <c r="AC91" s="25">
        <f t="shared" si="31"/>
        <v>6.2500000000000001E-4</v>
      </c>
    </row>
    <row r="92" spans="1:29" s="15" customFormat="1">
      <c r="A92" s="18">
        <v>340</v>
      </c>
      <c r="B92" s="25">
        <v>-2.5000000000000001E-4</v>
      </c>
      <c r="C92" s="25">
        <v>2.555E-2</v>
      </c>
      <c r="D92" s="25">
        <f t="shared" si="16"/>
        <v>2.5000000000000001E-2</v>
      </c>
      <c r="E92" s="25"/>
      <c r="F92" s="25">
        <f t="shared" si="17"/>
        <v>2.1143240000000001E-2</v>
      </c>
      <c r="G92" s="25">
        <f t="shared" si="18"/>
        <v>0.48692881720000003</v>
      </c>
      <c r="H92" s="25">
        <v>3.3509999999999998E-2</v>
      </c>
      <c r="I92" s="25">
        <f t="shared" si="19"/>
        <v>3.2959999999999996E-2</v>
      </c>
      <c r="J92" s="25"/>
      <c r="K92" s="25">
        <f t="shared" si="20"/>
        <v>1.9179139999999997E-2</v>
      </c>
      <c r="L92" s="25">
        <f t="shared" si="21"/>
        <v>0.44169559419999999</v>
      </c>
      <c r="M92" s="25">
        <v>1.8010000000000002E-2</v>
      </c>
      <c r="N92" s="25">
        <f t="shared" si="22"/>
        <v>1.7460000000000003E-2</v>
      </c>
      <c r="O92" s="25"/>
      <c r="P92" s="25">
        <f t="shared" si="23"/>
        <v>1.4624240000000004E-2</v>
      </c>
      <c r="Q92" s="25">
        <f t="shared" si="24"/>
        <v>0.33679624720000012</v>
      </c>
      <c r="R92" s="25">
        <v>2.1749999999999999E-2</v>
      </c>
      <c r="S92" s="25">
        <f t="shared" si="25"/>
        <v>2.12E-2</v>
      </c>
      <c r="T92" s="25"/>
      <c r="U92" s="25">
        <f t="shared" si="26"/>
        <v>1.7773940000000002E-2</v>
      </c>
      <c r="V92" s="25">
        <f t="shared" si="27"/>
        <v>0.40933383820000008</v>
      </c>
      <c r="W92" s="25">
        <v>2.1930000000000002E-2</v>
      </c>
      <c r="X92" s="25">
        <f t="shared" si="28"/>
        <v>2.1380000000000003E-2</v>
      </c>
      <c r="Y92" s="25"/>
      <c r="Z92" s="25">
        <f t="shared" si="29"/>
        <v>1.8403840000000005E-2</v>
      </c>
      <c r="AA92" s="25">
        <f t="shared" si="30"/>
        <v>0.42384043520000014</v>
      </c>
      <c r="AB92" s="25">
        <v>1.3500000000000001E-3</v>
      </c>
      <c r="AC92" s="25">
        <f t="shared" si="31"/>
        <v>5.5000000000000003E-4</v>
      </c>
    </row>
    <row r="93" spans="1:29" s="15" customFormat="1">
      <c r="A93" s="18">
        <v>341</v>
      </c>
      <c r="B93" s="25">
        <v>-3.0000000000000001E-5</v>
      </c>
      <c r="C93" s="25">
        <v>2.52E-2</v>
      </c>
      <c r="D93" s="25">
        <f t="shared" si="16"/>
        <v>2.4500000000000001E-2</v>
      </c>
      <c r="E93" s="25"/>
      <c r="F93" s="25">
        <f t="shared" si="17"/>
        <v>2.064324E-2</v>
      </c>
      <c r="G93" s="25">
        <f t="shared" si="18"/>
        <v>0.47541381720000003</v>
      </c>
      <c r="H93" s="25">
        <v>3.2570000000000002E-2</v>
      </c>
      <c r="I93" s="25">
        <f t="shared" si="19"/>
        <v>3.1870000000000002E-2</v>
      </c>
      <c r="J93" s="25"/>
      <c r="K93" s="25">
        <f t="shared" si="20"/>
        <v>1.8089140000000004E-2</v>
      </c>
      <c r="L93" s="25">
        <f t="shared" si="21"/>
        <v>0.41659289420000012</v>
      </c>
      <c r="M93" s="25">
        <v>1.7420000000000001E-2</v>
      </c>
      <c r="N93" s="25">
        <f t="shared" si="22"/>
        <v>1.6720000000000002E-2</v>
      </c>
      <c r="O93" s="25"/>
      <c r="P93" s="25">
        <f t="shared" si="23"/>
        <v>1.3884240000000003E-2</v>
      </c>
      <c r="Q93" s="25">
        <f t="shared" si="24"/>
        <v>0.31975404720000006</v>
      </c>
      <c r="R93" s="25">
        <v>2.1389999999999999E-2</v>
      </c>
      <c r="S93" s="25">
        <f t="shared" si="25"/>
        <v>2.069E-2</v>
      </c>
      <c r="T93" s="25"/>
      <c r="U93" s="25">
        <f t="shared" si="26"/>
        <v>1.7263939999999998E-2</v>
      </c>
      <c r="V93" s="25">
        <f t="shared" si="27"/>
        <v>0.39758853820000001</v>
      </c>
      <c r="W93" s="25">
        <v>2.1219999999999999E-2</v>
      </c>
      <c r="X93" s="25">
        <f t="shared" si="28"/>
        <v>2.052E-2</v>
      </c>
      <c r="Y93" s="25"/>
      <c r="Z93" s="25">
        <f t="shared" si="29"/>
        <v>1.7543840000000002E-2</v>
      </c>
      <c r="AA93" s="25">
        <f t="shared" si="30"/>
        <v>0.40403463520000005</v>
      </c>
      <c r="AB93" s="25">
        <v>1.4300000000000001E-3</v>
      </c>
      <c r="AC93" s="25">
        <f t="shared" si="31"/>
        <v>6.9999999999999999E-4</v>
      </c>
    </row>
    <row r="94" spans="1:29" s="15" customFormat="1">
      <c r="A94" s="18">
        <v>342</v>
      </c>
      <c r="B94" s="25">
        <v>-1.3999999999999999E-4</v>
      </c>
      <c r="C94" s="25">
        <v>2.4590000000000001E-2</v>
      </c>
      <c r="D94" s="25">
        <f t="shared" si="16"/>
        <v>2.3965E-2</v>
      </c>
      <c r="E94" s="25"/>
      <c r="F94" s="25">
        <f t="shared" si="17"/>
        <v>2.0108239999999999E-2</v>
      </c>
      <c r="G94" s="25">
        <f t="shared" si="18"/>
        <v>0.46309276720000003</v>
      </c>
      <c r="H94" s="25">
        <v>3.2849999999999997E-2</v>
      </c>
      <c r="I94" s="25">
        <f t="shared" si="19"/>
        <v>3.2224999999999997E-2</v>
      </c>
      <c r="J94" s="25"/>
      <c r="K94" s="25">
        <f t="shared" si="20"/>
        <v>1.8444139999999998E-2</v>
      </c>
      <c r="L94" s="25">
        <f t="shared" si="21"/>
        <v>0.42476854419999999</v>
      </c>
      <c r="M94" s="25">
        <v>1.7520000000000001E-2</v>
      </c>
      <c r="N94" s="25">
        <f t="shared" si="22"/>
        <v>1.6895E-2</v>
      </c>
      <c r="O94" s="25"/>
      <c r="P94" s="25">
        <f t="shared" si="23"/>
        <v>1.4059240000000001E-2</v>
      </c>
      <c r="Q94" s="25">
        <f t="shared" si="24"/>
        <v>0.32378429720000002</v>
      </c>
      <c r="R94" s="25">
        <v>2.1430000000000001E-2</v>
      </c>
      <c r="S94" s="25">
        <f t="shared" si="25"/>
        <v>2.0805000000000001E-2</v>
      </c>
      <c r="T94" s="25"/>
      <c r="U94" s="25">
        <f t="shared" si="26"/>
        <v>1.7378940000000002E-2</v>
      </c>
      <c r="V94" s="25">
        <f t="shared" si="27"/>
        <v>0.40023698820000009</v>
      </c>
      <c r="W94" s="25">
        <v>2.1389999999999999E-2</v>
      </c>
      <c r="X94" s="25">
        <f t="shared" si="28"/>
        <v>2.0764999999999999E-2</v>
      </c>
      <c r="Y94" s="25"/>
      <c r="Z94" s="25">
        <f t="shared" si="29"/>
        <v>1.778884E-2</v>
      </c>
      <c r="AA94" s="25">
        <f t="shared" si="30"/>
        <v>0.40967698520000001</v>
      </c>
      <c r="AB94" s="25">
        <v>1.39E-3</v>
      </c>
      <c r="AC94" s="25">
        <f t="shared" si="31"/>
        <v>6.2500000000000001E-4</v>
      </c>
    </row>
    <row r="95" spans="1:29" s="15" customFormat="1">
      <c r="A95" s="18">
        <v>343</v>
      </c>
      <c r="B95" s="25">
        <v>-1.1E-4</v>
      </c>
      <c r="C95" s="25">
        <v>2.4369999999999999E-2</v>
      </c>
      <c r="D95" s="25">
        <f t="shared" si="16"/>
        <v>2.3754999999999998E-2</v>
      </c>
      <c r="E95" s="25"/>
      <c r="F95" s="25">
        <f t="shared" si="17"/>
        <v>1.9898239999999998E-2</v>
      </c>
      <c r="G95" s="25">
        <f t="shared" si="18"/>
        <v>0.45825646719999996</v>
      </c>
      <c r="H95" s="25">
        <v>3.1980000000000001E-2</v>
      </c>
      <c r="I95" s="25">
        <f t="shared" si="19"/>
        <v>3.1365000000000004E-2</v>
      </c>
      <c r="J95" s="25"/>
      <c r="K95" s="25">
        <f t="shared" si="20"/>
        <v>1.7584140000000005E-2</v>
      </c>
      <c r="L95" s="25">
        <f t="shared" si="21"/>
        <v>0.40496274420000011</v>
      </c>
      <c r="M95" s="25">
        <v>1.704E-2</v>
      </c>
      <c r="N95" s="25">
        <f t="shared" si="22"/>
        <v>1.6424999999999999E-2</v>
      </c>
      <c r="O95" s="25"/>
      <c r="P95" s="25">
        <f t="shared" si="23"/>
        <v>1.3589239999999999E-2</v>
      </c>
      <c r="Q95" s="25">
        <f t="shared" si="24"/>
        <v>0.31296019720000001</v>
      </c>
      <c r="R95" s="25">
        <v>2.068E-2</v>
      </c>
      <c r="S95" s="25">
        <f t="shared" si="25"/>
        <v>2.0065E-2</v>
      </c>
      <c r="T95" s="25"/>
      <c r="U95" s="25">
        <f t="shared" si="26"/>
        <v>1.6638939999999998E-2</v>
      </c>
      <c r="V95" s="25">
        <f t="shared" si="27"/>
        <v>0.38319478819999997</v>
      </c>
      <c r="W95" s="25">
        <v>2.0559999999999998E-2</v>
      </c>
      <c r="X95" s="25">
        <f t="shared" si="28"/>
        <v>1.9944999999999997E-2</v>
      </c>
      <c r="Y95" s="25"/>
      <c r="Z95" s="25">
        <f t="shared" si="29"/>
        <v>1.6968839999999999E-2</v>
      </c>
      <c r="AA95" s="25">
        <f t="shared" si="30"/>
        <v>0.39079238519999998</v>
      </c>
      <c r="AB95" s="25">
        <v>1.34E-3</v>
      </c>
      <c r="AC95" s="25">
        <f t="shared" si="31"/>
        <v>6.1499999999999999E-4</v>
      </c>
    </row>
    <row r="96" spans="1:29" s="15" customFormat="1">
      <c r="A96" s="18">
        <v>344</v>
      </c>
      <c r="B96" s="25">
        <v>-9.0000000000000006E-5</v>
      </c>
      <c r="C96" s="25">
        <v>2.384E-2</v>
      </c>
      <c r="D96" s="25">
        <f t="shared" si="16"/>
        <v>2.3215E-2</v>
      </c>
      <c r="E96" s="25"/>
      <c r="F96" s="25">
        <f t="shared" si="17"/>
        <v>1.9358239999999999E-2</v>
      </c>
      <c r="G96" s="25">
        <f t="shared" si="18"/>
        <v>0.44582026720000001</v>
      </c>
      <c r="H96" s="25">
        <v>3.2230000000000002E-2</v>
      </c>
      <c r="I96" s="25">
        <f t="shared" si="19"/>
        <v>3.1605000000000001E-2</v>
      </c>
      <c r="J96" s="25"/>
      <c r="K96" s="25">
        <f t="shared" si="20"/>
        <v>1.7824140000000002E-2</v>
      </c>
      <c r="L96" s="25">
        <f t="shared" si="21"/>
        <v>0.41048994420000007</v>
      </c>
      <c r="M96" s="25">
        <v>1.719E-2</v>
      </c>
      <c r="N96" s="25">
        <f t="shared" si="22"/>
        <v>1.6565E-2</v>
      </c>
      <c r="O96" s="25"/>
      <c r="P96" s="25">
        <f t="shared" si="23"/>
        <v>1.372924E-2</v>
      </c>
      <c r="Q96" s="25">
        <f t="shared" si="24"/>
        <v>0.31618439720000002</v>
      </c>
      <c r="R96" s="25">
        <v>2.0879999999999999E-2</v>
      </c>
      <c r="S96" s="25">
        <f t="shared" si="25"/>
        <v>2.0254999999999999E-2</v>
      </c>
      <c r="T96" s="25"/>
      <c r="U96" s="25">
        <f t="shared" si="26"/>
        <v>1.6828940000000001E-2</v>
      </c>
      <c r="V96" s="25">
        <f t="shared" si="27"/>
        <v>0.38757048820000001</v>
      </c>
      <c r="W96" s="25">
        <v>2.0709999999999999E-2</v>
      </c>
      <c r="X96" s="25">
        <f t="shared" si="28"/>
        <v>2.0084999999999999E-2</v>
      </c>
      <c r="Y96" s="25"/>
      <c r="Z96" s="25">
        <f t="shared" si="29"/>
        <v>1.710884E-2</v>
      </c>
      <c r="AA96" s="25">
        <f t="shared" si="30"/>
        <v>0.39401658520000005</v>
      </c>
      <c r="AB96" s="25">
        <v>1.34E-3</v>
      </c>
      <c r="AC96" s="25">
        <f t="shared" si="31"/>
        <v>6.2500000000000001E-4</v>
      </c>
    </row>
    <row r="97" spans="1:29" s="15" customFormat="1">
      <c r="A97" s="18">
        <v>345</v>
      </c>
      <c r="B97" s="25">
        <v>-1.9000000000000001E-4</v>
      </c>
      <c r="C97" s="25">
        <v>2.3689999999999999E-2</v>
      </c>
      <c r="D97" s="25">
        <f t="shared" si="16"/>
        <v>2.3129999999999998E-2</v>
      </c>
      <c r="E97" s="25"/>
      <c r="F97" s="25">
        <f t="shared" si="17"/>
        <v>1.9273239999999997E-2</v>
      </c>
      <c r="G97" s="25">
        <f t="shared" si="18"/>
        <v>0.44386271719999998</v>
      </c>
      <c r="H97" s="25">
        <v>3.1809999999999998E-2</v>
      </c>
      <c r="I97" s="25">
        <f t="shared" si="19"/>
        <v>3.1249999999999997E-2</v>
      </c>
      <c r="J97" s="25"/>
      <c r="K97" s="25">
        <f t="shared" si="20"/>
        <v>1.7469139999999994E-2</v>
      </c>
      <c r="L97" s="25">
        <f t="shared" si="21"/>
        <v>0.40231429419999987</v>
      </c>
      <c r="M97" s="25">
        <v>1.6740000000000001E-2</v>
      </c>
      <c r="N97" s="25">
        <f t="shared" si="22"/>
        <v>1.618E-2</v>
      </c>
      <c r="O97" s="25"/>
      <c r="P97" s="25">
        <f t="shared" si="23"/>
        <v>1.334424E-2</v>
      </c>
      <c r="Q97" s="25">
        <f t="shared" si="24"/>
        <v>0.30731784719999999</v>
      </c>
      <c r="R97" s="25">
        <v>2.043E-2</v>
      </c>
      <c r="S97" s="25">
        <f t="shared" si="25"/>
        <v>1.9869999999999999E-2</v>
      </c>
      <c r="T97" s="25"/>
      <c r="U97" s="25">
        <f t="shared" si="26"/>
        <v>1.6443939999999997E-2</v>
      </c>
      <c r="V97" s="25">
        <f t="shared" si="27"/>
        <v>0.37870393819999998</v>
      </c>
      <c r="W97" s="25">
        <v>2.043E-2</v>
      </c>
      <c r="X97" s="25">
        <f t="shared" si="28"/>
        <v>1.9869999999999999E-2</v>
      </c>
      <c r="Y97" s="25"/>
      <c r="Z97" s="25">
        <f t="shared" si="29"/>
        <v>1.689384E-2</v>
      </c>
      <c r="AA97" s="25">
        <f t="shared" si="30"/>
        <v>0.38906513520000002</v>
      </c>
      <c r="AB97" s="25">
        <v>1.31E-3</v>
      </c>
      <c r="AC97" s="25">
        <f t="shared" si="31"/>
        <v>5.5999999999999995E-4</v>
      </c>
    </row>
    <row r="98" spans="1:29" s="15" customFormat="1">
      <c r="A98" s="18">
        <v>346</v>
      </c>
      <c r="B98" s="25">
        <v>-1.4999999999999999E-4</v>
      </c>
      <c r="C98" s="25">
        <v>2.3089999999999999E-2</v>
      </c>
      <c r="D98" s="25">
        <f t="shared" si="16"/>
        <v>2.2499999999999999E-2</v>
      </c>
      <c r="E98" s="25"/>
      <c r="F98" s="25">
        <f t="shared" si="17"/>
        <v>1.8643239999999998E-2</v>
      </c>
      <c r="G98" s="25">
        <f t="shared" si="18"/>
        <v>0.42935381719999999</v>
      </c>
      <c r="H98" s="25">
        <v>3.1780000000000003E-2</v>
      </c>
      <c r="I98" s="25">
        <f t="shared" si="19"/>
        <v>3.1190000000000002E-2</v>
      </c>
      <c r="J98" s="25"/>
      <c r="K98" s="25">
        <f t="shared" si="20"/>
        <v>1.7409140000000004E-2</v>
      </c>
      <c r="L98" s="25">
        <f t="shared" si="21"/>
        <v>0.4009324942000001</v>
      </c>
      <c r="M98" s="25">
        <v>1.652E-2</v>
      </c>
      <c r="N98" s="25">
        <f t="shared" si="22"/>
        <v>1.593E-2</v>
      </c>
      <c r="O98" s="25"/>
      <c r="P98" s="25">
        <f t="shared" si="23"/>
        <v>1.309424E-2</v>
      </c>
      <c r="Q98" s="25">
        <f t="shared" si="24"/>
        <v>0.30156034720000002</v>
      </c>
      <c r="R98" s="25">
        <v>2.0330000000000001E-2</v>
      </c>
      <c r="S98" s="25">
        <f t="shared" si="25"/>
        <v>1.9740000000000001E-2</v>
      </c>
      <c r="T98" s="25"/>
      <c r="U98" s="25">
        <f t="shared" si="26"/>
        <v>1.6313939999999999E-2</v>
      </c>
      <c r="V98" s="25">
        <f t="shared" si="27"/>
        <v>0.37571003819999998</v>
      </c>
      <c r="W98" s="25">
        <v>2.0410000000000001E-2</v>
      </c>
      <c r="X98" s="25">
        <f t="shared" si="28"/>
        <v>1.9820000000000001E-2</v>
      </c>
      <c r="Y98" s="25"/>
      <c r="Z98" s="25">
        <f t="shared" si="29"/>
        <v>1.6843840000000002E-2</v>
      </c>
      <c r="AA98" s="25">
        <f t="shared" si="30"/>
        <v>0.38791363520000005</v>
      </c>
      <c r="AB98" s="25">
        <v>1.33E-3</v>
      </c>
      <c r="AC98" s="25">
        <f t="shared" si="31"/>
        <v>5.9000000000000003E-4</v>
      </c>
    </row>
    <row r="99" spans="1:29" s="15" customFormat="1">
      <c r="A99" s="18">
        <v>347</v>
      </c>
      <c r="B99" s="25">
        <v>-1.6000000000000001E-4</v>
      </c>
      <c r="C99" s="25">
        <v>2.3E-2</v>
      </c>
      <c r="D99" s="25">
        <f t="shared" si="16"/>
        <v>2.2419999999999999E-2</v>
      </c>
      <c r="E99" s="25"/>
      <c r="F99" s="25">
        <f t="shared" si="17"/>
        <v>1.8563239999999998E-2</v>
      </c>
      <c r="G99" s="25">
        <f t="shared" si="18"/>
        <v>0.42751141719999997</v>
      </c>
      <c r="H99" s="25">
        <v>3.134E-2</v>
      </c>
      <c r="I99" s="25">
        <f t="shared" si="19"/>
        <v>3.0759999999999999E-2</v>
      </c>
      <c r="J99" s="25"/>
      <c r="K99" s="25">
        <f t="shared" si="20"/>
        <v>1.6979139999999997E-2</v>
      </c>
      <c r="L99" s="25">
        <f t="shared" si="21"/>
        <v>0.39102959419999994</v>
      </c>
      <c r="M99" s="25">
        <v>1.636E-2</v>
      </c>
      <c r="N99" s="25">
        <f t="shared" si="22"/>
        <v>1.5779999999999999E-2</v>
      </c>
      <c r="O99" s="25"/>
      <c r="P99" s="25">
        <f t="shared" si="23"/>
        <v>1.2944239999999999E-2</v>
      </c>
      <c r="Q99" s="25">
        <f t="shared" si="24"/>
        <v>0.2981058472</v>
      </c>
      <c r="R99" s="25">
        <v>2.001E-2</v>
      </c>
      <c r="S99" s="25">
        <f t="shared" si="25"/>
        <v>1.9429999999999999E-2</v>
      </c>
      <c r="T99" s="25"/>
      <c r="U99" s="25">
        <f t="shared" si="26"/>
        <v>1.6003940000000001E-2</v>
      </c>
      <c r="V99" s="25">
        <f t="shared" si="27"/>
        <v>0.36857073820000003</v>
      </c>
      <c r="W99" s="25">
        <v>1.9779999999999999E-2</v>
      </c>
      <c r="X99" s="25">
        <f t="shared" si="28"/>
        <v>1.9199999999999998E-2</v>
      </c>
      <c r="Y99" s="25"/>
      <c r="Z99" s="25">
        <f t="shared" si="29"/>
        <v>1.622384E-2</v>
      </c>
      <c r="AA99" s="25">
        <f t="shared" si="30"/>
        <v>0.37363503520000002</v>
      </c>
      <c r="AB99" s="25">
        <v>1.32E-3</v>
      </c>
      <c r="AC99" s="25">
        <f t="shared" si="31"/>
        <v>5.8E-4</v>
      </c>
    </row>
    <row r="100" spans="1:29" s="15" customFormat="1">
      <c r="A100" s="18">
        <v>348</v>
      </c>
      <c r="B100" s="25">
        <v>-2.0000000000000001E-4</v>
      </c>
      <c r="C100" s="25">
        <v>2.265E-2</v>
      </c>
      <c r="D100" s="25">
        <f t="shared" si="16"/>
        <v>2.2169999999999999E-2</v>
      </c>
      <c r="E100" s="25"/>
      <c r="F100" s="25">
        <f t="shared" si="17"/>
        <v>1.8313239999999998E-2</v>
      </c>
      <c r="G100" s="25">
        <f t="shared" si="18"/>
        <v>0.42175391719999999</v>
      </c>
      <c r="H100" s="25">
        <v>3.1510000000000003E-2</v>
      </c>
      <c r="I100" s="25">
        <f t="shared" si="19"/>
        <v>3.1030000000000002E-2</v>
      </c>
      <c r="J100" s="25"/>
      <c r="K100" s="25">
        <f t="shared" si="20"/>
        <v>1.7249140000000003E-2</v>
      </c>
      <c r="L100" s="25">
        <f t="shared" si="21"/>
        <v>0.39724769420000011</v>
      </c>
      <c r="M100" s="25">
        <v>1.6420000000000001E-2</v>
      </c>
      <c r="N100" s="25">
        <f t="shared" si="22"/>
        <v>1.5939999999999999E-2</v>
      </c>
      <c r="O100" s="25"/>
      <c r="P100" s="25">
        <f t="shared" si="23"/>
        <v>1.310424E-2</v>
      </c>
      <c r="Q100" s="25">
        <f t="shared" si="24"/>
        <v>0.30179064719999998</v>
      </c>
      <c r="R100" s="25">
        <v>2.0080000000000001E-2</v>
      </c>
      <c r="S100" s="25">
        <f t="shared" si="25"/>
        <v>1.9599999999999999E-2</v>
      </c>
      <c r="T100" s="25"/>
      <c r="U100" s="25">
        <f t="shared" si="26"/>
        <v>1.6173939999999998E-2</v>
      </c>
      <c r="V100" s="25">
        <f t="shared" si="27"/>
        <v>0.37248583819999997</v>
      </c>
      <c r="W100" s="25">
        <v>2.018E-2</v>
      </c>
      <c r="X100" s="25">
        <f t="shared" si="28"/>
        <v>1.9699999999999999E-2</v>
      </c>
      <c r="Y100" s="25"/>
      <c r="Z100" s="25">
        <f t="shared" si="29"/>
        <v>1.672384E-2</v>
      </c>
      <c r="AA100" s="25">
        <f t="shared" si="30"/>
        <v>0.38515003520000002</v>
      </c>
      <c r="AB100" s="25">
        <v>1.16E-3</v>
      </c>
      <c r="AC100" s="25">
        <f t="shared" si="31"/>
        <v>4.8000000000000001E-4</v>
      </c>
    </row>
    <row r="101" spans="1:29" s="15" customFormat="1">
      <c r="A101" s="18">
        <v>349</v>
      </c>
      <c r="B101" s="25">
        <v>-1.2E-4</v>
      </c>
      <c r="C101" s="25">
        <v>2.223E-2</v>
      </c>
      <c r="D101" s="25">
        <f t="shared" si="16"/>
        <v>2.1649999999999999E-2</v>
      </c>
      <c r="E101" s="25"/>
      <c r="F101" s="25">
        <f t="shared" si="17"/>
        <v>1.7793239999999998E-2</v>
      </c>
      <c r="G101" s="25">
        <f t="shared" si="18"/>
        <v>0.40977831719999996</v>
      </c>
      <c r="H101" s="25">
        <v>3.0970000000000001E-2</v>
      </c>
      <c r="I101" s="25">
        <f t="shared" si="19"/>
        <v>3.039E-2</v>
      </c>
      <c r="J101" s="25"/>
      <c r="K101" s="25">
        <f t="shared" si="20"/>
        <v>1.6609140000000001E-2</v>
      </c>
      <c r="L101" s="25">
        <f t="shared" si="21"/>
        <v>0.38250849420000005</v>
      </c>
      <c r="M101" s="25">
        <v>1.6060000000000001E-2</v>
      </c>
      <c r="N101" s="25">
        <f t="shared" si="22"/>
        <v>1.5480000000000001E-2</v>
      </c>
      <c r="O101" s="25"/>
      <c r="P101" s="25">
        <f t="shared" si="23"/>
        <v>1.2644240000000001E-2</v>
      </c>
      <c r="Q101" s="25">
        <f t="shared" si="24"/>
        <v>0.29119684720000005</v>
      </c>
      <c r="R101" s="25">
        <v>1.9699999999999999E-2</v>
      </c>
      <c r="S101" s="25">
        <f t="shared" si="25"/>
        <v>1.9119999999999998E-2</v>
      </c>
      <c r="T101" s="25"/>
      <c r="U101" s="25">
        <f t="shared" si="26"/>
        <v>1.5693939999999997E-2</v>
      </c>
      <c r="V101" s="25">
        <f t="shared" si="27"/>
        <v>0.36143143819999995</v>
      </c>
      <c r="W101" s="25">
        <v>1.9560000000000001E-2</v>
      </c>
      <c r="X101" s="25">
        <f t="shared" si="28"/>
        <v>1.898E-2</v>
      </c>
      <c r="Y101" s="25"/>
      <c r="Z101" s="25">
        <f t="shared" si="29"/>
        <v>1.6003840000000002E-2</v>
      </c>
      <c r="AA101" s="25">
        <f t="shared" si="30"/>
        <v>0.36856843520000004</v>
      </c>
      <c r="AB101" s="25">
        <v>1.2800000000000001E-3</v>
      </c>
      <c r="AC101" s="25">
        <f t="shared" si="31"/>
        <v>5.8E-4</v>
      </c>
    </row>
    <row r="102" spans="1:29" s="15" customFormat="1">
      <c r="A102" s="18">
        <v>350</v>
      </c>
      <c r="B102" s="25">
        <v>-2.5000000000000001E-4</v>
      </c>
      <c r="C102" s="25">
        <v>2.1899999999999999E-2</v>
      </c>
      <c r="D102" s="25">
        <f t="shared" si="16"/>
        <v>2.1384999999999998E-2</v>
      </c>
      <c r="E102" s="25"/>
      <c r="F102" s="25">
        <f t="shared" si="17"/>
        <v>1.7528239999999997E-2</v>
      </c>
      <c r="G102" s="25">
        <f t="shared" si="18"/>
        <v>0.40367536719999997</v>
      </c>
      <c r="H102" s="25">
        <v>3.091E-2</v>
      </c>
      <c r="I102" s="25">
        <f t="shared" si="19"/>
        <v>3.0394999999999998E-2</v>
      </c>
      <c r="J102" s="25"/>
      <c r="K102" s="25">
        <f t="shared" si="20"/>
        <v>1.6614139999999999E-2</v>
      </c>
      <c r="L102" s="25">
        <f t="shared" si="21"/>
        <v>0.3826236442</v>
      </c>
      <c r="M102" s="25">
        <v>1.5879999999999998E-2</v>
      </c>
      <c r="N102" s="25">
        <f t="shared" si="22"/>
        <v>1.5364999999999998E-2</v>
      </c>
      <c r="O102" s="25"/>
      <c r="P102" s="25">
        <f t="shared" si="23"/>
        <v>1.2529239999999999E-2</v>
      </c>
      <c r="Q102" s="25">
        <f t="shared" si="24"/>
        <v>0.28854839719999997</v>
      </c>
      <c r="R102" s="25">
        <v>1.9560000000000001E-2</v>
      </c>
      <c r="S102" s="25">
        <f t="shared" si="25"/>
        <v>1.9044999999999999E-2</v>
      </c>
      <c r="T102" s="25"/>
      <c r="U102" s="25">
        <f t="shared" si="26"/>
        <v>1.561894E-2</v>
      </c>
      <c r="V102" s="25">
        <f t="shared" si="27"/>
        <v>0.3597041882</v>
      </c>
      <c r="W102" s="25">
        <v>1.9460000000000002E-2</v>
      </c>
      <c r="X102" s="25">
        <f t="shared" si="28"/>
        <v>1.8945E-2</v>
      </c>
      <c r="Y102" s="25"/>
      <c r="Z102" s="25">
        <f t="shared" si="29"/>
        <v>1.5968840000000002E-2</v>
      </c>
      <c r="AA102" s="25">
        <f t="shared" si="30"/>
        <v>0.36776238520000004</v>
      </c>
      <c r="AB102" s="25">
        <v>1.2800000000000001E-3</v>
      </c>
      <c r="AC102" s="25">
        <f t="shared" si="31"/>
        <v>5.1500000000000005E-4</v>
      </c>
    </row>
    <row r="103" spans="1:29" s="15" customFormat="1">
      <c r="A103" s="18">
        <v>351</v>
      </c>
      <c r="B103" s="25">
        <v>-1.4999999999999999E-4</v>
      </c>
      <c r="C103" s="25">
        <v>2.1819999999999999E-2</v>
      </c>
      <c r="D103" s="25">
        <f t="shared" si="16"/>
        <v>2.1245E-2</v>
      </c>
      <c r="E103" s="25"/>
      <c r="F103" s="25">
        <f t="shared" si="17"/>
        <v>1.7388239999999999E-2</v>
      </c>
      <c r="G103" s="25">
        <f t="shared" si="18"/>
        <v>0.40045116720000001</v>
      </c>
      <c r="H103" s="25">
        <v>3.041E-2</v>
      </c>
      <c r="I103" s="25">
        <f t="shared" si="19"/>
        <v>2.9835E-2</v>
      </c>
      <c r="J103" s="25"/>
      <c r="K103" s="25">
        <f t="shared" si="20"/>
        <v>1.6054140000000001E-2</v>
      </c>
      <c r="L103" s="25">
        <f t="shared" si="21"/>
        <v>0.36972684420000007</v>
      </c>
      <c r="M103" s="25">
        <v>1.5559999999999999E-2</v>
      </c>
      <c r="N103" s="25">
        <f t="shared" si="22"/>
        <v>1.4984999999999998E-2</v>
      </c>
      <c r="O103" s="25"/>
      <c r="P103" s="25">
        <f t="shared" si="23"/>
        <v>1.2149239999999999E-2</v>
      </c>
      <c r="Q103" s="25">
        <f t="shared" si="24"/>
        <v>0.27979699720000001</v>
      </c>
      <c r="R103" s="25">
        <v>1.908E-2</v>
      </c>
      <c r="S103" s="25">
        <f t="shared" si="25"/>
        <v>1.8505000000000001E-2</v>
      </c>
      <c r="T103" s="25"/>
      <c r="U103" s="25">
        <f t="shared" si="26"/>
        <v>1.5078940000000001E-2</v>
      </c>
      <c r="V103" s="25">
        <f t="shared" si="27"/>
        <v>0.34726798820000004</v>
      </c>
      <c r="W103" s="25">
        <v>1.8960000000000001E-2</v>
      </c>
      <c r="X103" s="25">
        <f t="shared" si="28"/>
        <v>1.8385000000000002E-2</v>
      </c>
      <c r="Y103" s="25"/>
      <c r="Z103" s="25">
        <f t="shared" si="29"/>
        <v>1.5408840000000002E-2</v>
      </c>
      <c r="AA103" s="25">
        <f t="shared" si="30"/>
        <v>0.35486558520000006</v>
      </c>
      <c r="AB103" s="25">
        <v>1.2999999999999999E-3</v>
      </c>
      <c r="AC103" s="25">
        <f t="shared" si="31"/>
        <v>5.7499999999999999E-4</v>
      </c>
    </row>
    <row r="104" spans="1:29" s="15" customFormat="1">
      <c r="A104" s="18">
        <v>352</v>
      </c>
      <c r="B104" s="25">
        <v>-1.3999999999999999E-4</v>
      </c>
      <c r="C104" s="25">
        <v>2.137E-2</v>
      </c>
      <c r="D104" s="25">
        <f t="shared" si="16"/>
        <v>2.085E-2</v>
      </c>
      <c r="E104" s="25"/>
      <c r="F104" s="25">
        <f t="shared" si="17"/>
        <v>1.699324E-2</v>
      </c>
      <c r="G104" s="25">
        <f t="shared" si="18"/>
        <v>0.39135431720000002</v>
      </c>
      <c r="H104" s="25">
        <v>3.04E-2</v>
      </c>
      <c r="I104" s="25">
        <f t="shared" si="19"/>
        <v>2.988E-2</v>
      </c>
      <c r="J104" s="25"/>
      <c r="K104" s="25">
        <f t="shared" si="20"/>
        <v>1.6099139999999998E-2</v>
      </c>
      <c r="L104" s="25">
        <f t="shared" si="21"/>
        <v>0.37076319419999998</v>
      </c>
      <c r="M104" s="25">
        <v>1.554E-2</v>
      </c>
      <c r="N104" s="25">
        <f t="shared" si="22"/>
        <v>1.502E-2</v>
      </c>
      <c r="O104" s="25"/>
      <c r="P104" s="25">
        <f t="shared" si="23"/>
        <v>1.2184240000000001E-2</v>
      </c>
      <c r="Q104" s="25">
        <f t="shared" si="24"/>
        <v>0.28060304720000001</v>
      </c>
      <c r="R104" s="25">
        <v>1.9210000000000001E-2</v>
      </c>
      <c r="S104" s="25">
        <f t="shared" si="25"/>
        <v>1.8690000000000002E-2</v>
      </c>
      <c r="T104" s="25"/>
      <c r="U104" s="25">
        <f t="shared" si="26"/>
        <v>1.5263940000000002E-2</v>
      </c>
      <c r="V104" s="25">
        <f t="shared" si="27"/>
        <v>0.35152853820000007</v>
      </c>
      <c r="W104" s="25">
        <v>1.9189999999999999E-2</v>
      </c>
      <c r="X104" s="25">
        <f t="shared" si="28"/>
        <v>1.8669999999999999E-2</v>
      </c>
      <c r="Y104" s="25"/>
      <c r="Z104" s="25">
        <f t="shared" si="29"/>
        <v>1.5693840000000001E-2</v>
      </c>
      <c r="AA104" s="25">
        <f t="shared" si="30"/>
        <v>0.36142913520000003</v>
      </c>
      <c r="AB104" s="25">
        <v>1.1800000000000001E-3</v>
      </c>
      <c r="AC104" s="25">
        <f t="shared" si="31"/>
        <v>5.2000000000000006E-4</v>
      </c>
    </row>
    <row r="105" spans="1:29" s="15" customFormat="1">
      <c r="A105" s="18">
        <v>353</v>
      </c>
      <c r="B105" s="25">
        <v>-1E-4</v>
      </c>
      <c r="C105" s="25">
        <v>2.1000000000000001E-2</v>
      </c>
      <c r="D105" s="25">
        <f t="shared" si="16"/>
        <v>2.0450000000000003E-2</v>
      </c>
      <c r="E105" s="25"/>
      <c r="F105" s="25">
        <f t="shared" si="17"/>
        <v>1.6593240000000002E-2</v>
      </c>
      <c r="G105" s="25">
        <f t="shared" si="18"/>
        <v>0.38214231720000008</v>
      </c>
      <c r="H105" s="25">
        <v>2.9839999999999998E-2</v>
      </c>
      <c r="I105" s="25">
        <f t="shared" si="19"/>
        <v>2.929E-2</v>
      </c>
      <c r="J105" s="25"/>
      <c r="K105" s="25">
        <f t="shared" si="20"/>
        <v>1.5509139999999999E-2</v>
      </c>
      <c r="L105" s="25">
        <f t="shared" si="21"/>
        <v>0.3571754942</v>
      </c>
      <c r="M105" s="25">
        <v>1.5089999999999999E-2</v>
      </c>
      <c r="N105" s="25">
        <f t="shared" si="22"/>
        <v>1.4539999999999999E-2</v>
      </c>
      <c r="O105" s="25"/>
      <c r="P105" s="25">
        <f t="shared" si="23"/>
        <v>1.1704239999999999E-2</v>
      </c>
      <c r="Q105" s="25">
        <f t="shared" si="24"/>
        <v>0.26954864719999999</v>
      </c>
      <c r="R105" s="25">
        <v>1.8630000000000001E-2</v>
      </c>
      <c r="S105" s="25">
        <f t="shared" si="25"/>
        <v>1.8080000000000002E-2</v>
      </c>
      <c r="T105" s="25"/>
      <c r="U105" s="25">
        <f t="shared" si="26"/>
        <v>1.4653940000000002E-2</v>
      </c>
      <c r="V105" s="25">
        <f t="shared" si="27"/>
        <v>0.33748023820000006</v>
      </c>
      <c r="W105" s="25">
        <v>1.8630000000000001E-2</v>
      </c>
      <c r="X105" s="25">
        <f t="shared" si="28"/>
        <v>1.8080000000000002E-2</v>
      </c>
      <c r="Y105" s="25"/>
      <c r="Z105" s="25">
        <f t="shared" si="29"/>
        <v>1.5103840000000002E-2</v>
      </c>
      <c r="AA105" s="25">
        <f t="shared" si="30"/>
        <v>0.34784143520000005</v>
      </c>
      <c r="AB105" s="25">
        <v>1.1999999999999999E-3</v>
      </c>
      <c r="AC105" s="25">
        <f t="shared" si="31"/>
        <v>5.4999999999999992E-4</v>
      </c>
    </row>
    <row r="106" spans="1:29" s="15" customFormat="1">
      <c r="A106" s="18">
        <v>354</v>
      </c>
      <c r="B106" s="25">
        <v>-1.2999999999999999E-4</v>
      </c>
      <c r="C106" s="25">
        <v>2.086E-2</v>
      </c>
      <c r="D106" s="25">
        <f t="shared" si="16"/>
        <v>2.034E-2</v>
      </c>
      <c r="E106" s="25"/>
      <c r="F106" s="25">
        <f t="shared" si="17"/>
        <v>1.648324E-2</v>
      </c>
      <c r="G106" s="25">
        <f t="shared" si="18"/>
        <v>0.37960901720000001</v>
      </c>
      <c r="H106" s="25">
        <v>0.03</v>
      </c>
      <c r="I106" s="25">
        <f t="shared" si="19"/>
        <v>2.9479999999999999E-2</v>
      </c>
      <c r="J106" s="25"/>
      <c r="K106" s="25">
        <f t="shared" si="20"/>
        <v>1.569914E-2</v>
      </c>
      <c r="L106" s="25">
        <f t="shared" si="21"/>
        <v>0.36155119420000004</v>
      </c>
      <c r="M106" s="25">
        <v>1.5140000000000001E-2</v>
      </c>
      <c r="N106" s="25">
        <f t="shared" si="22"/>
        <v>1.4620000000000001E-2</v>
      </c>
      <c r="O106" s="25"/>
      <c r="P106" s="25">
        <f t="shared" si="23"/>
        <v>1.1784240000000001E-2</v>
      </c>
      <c r="Q106" s="25">
        <f t="shared" si="24"/>
        <v>0.27139104720000007</v>
      </c>
      <c r="R106" s="25">
        <v>1.8859999999999998E-2</v>
      </c>
      <c r="S106" s="25">
        <f t="shared" si="25"/>
        <v>1.8339999999999999E-2</v>
      </c>
      <c r="T106" s="25"/>
      <c r="U106" s="25">
        <f t="shared" si="26"/>
        <v>1.4913939999999999E-2</v>
      </c>
      <c r="V106" s="25">
        <f t="shared" si="27"/>
        <v>0.34346803819999999</v>
      </c>
      <c r="W106" s="25">
        <v>1.8689999999999998E-2</v>
      </c>
      <c r="X106" s="25">
        <f t="shared" si="28"/>
        <v>1.8169999999999999E-2</v>
      </c>
      <c r="Y106" s="25"/>
      <c r="Z106" s="25">
        <f t="shared" si="29"/>
        <v>1.5193839999999998E-2</v>
      </c>
      <c r="AA106" s="25">
        <f t="shared" si="30"/>
        <v>0.34991413519999998</v>
      </c>
      <c r="AB106" s="25">
        <v>1.17E-3</v>
      </c>
      <c r="AC106" s="25">
        <f t="shared" si="31"/>
        <v>5.2000000000000006E-4</v>
      </c>
    </row>
    <row r="107" spans="1:29" s="15" customFormat="1">
      <c r="A107" s="18">
        <v>355</v>
      </c>
      <c r="B107" s="25">
        <v>-1.9000000000000001E-4</v>
      </c>
      <c r="C107" s="25">
        <v>2.052E-2</v>
      </c>
      <c r="D107" s="25">
        <f t="shared" si="16"/>
        <v>2.0004999999999998E-2</v>
      </c>
      <c r="E107" s="25"/>
      <c r="F107" s="25">
        <f t="shared" si="17"/>
        <v>1.6148239999999998E-2</v>
      </c>
      <c r="G107" s="25">
        <f t="shared" si="18"/>
        <v>0.37189396719999995</v>
      </c>
      <c r="H107" s="25">
        <v>2.9569999999999999E-2</v>
      </c>
      <c r="I107" s="25">
        <f t="shared" si="19"/>
        <v>2.9054999999999997E-2</v>
      </c>
      <c r="J107" s="25"/>
      <c r="K107" s="25">
        <f t="shared" si="20"/>
        <v>1.5274139999999997E-2</v>
      </c>
      <c r="L107" s="25">
        <f t="shared" si="21"/>
        <v>0.35176344419999994</v>
      </c>
      <c r="M107" s="25">
        <v>1.47E-2</v>
      </c>
      <c r="N107" s="25">
        <f t="shared" si="22"/>
        <v>1.4185E-2</v>
      </c>
      <c r="O107" s="25"/>
      <c r="P107" s="25">
        <f t="shared" si="23"/>
        <v>1.134924E-2</v>
      </c>
      <c r="Q107" s="25">
        <f t="shared" si="24"/>
        <v>0.26137299720000001</v>
      </c>
      <c r="R107" s="25">
        <v>1.8460000000000001E-2</v>
      </c>
      <c r="S107" s="25">
        <f t="shared" si="25"/>
        <v>1.7944999999999999E-2</v>
      </c>
      <c r="T107" s="25"/>
      <c r="U107" s="25">
        <f t="shared" si="26"/>
        <v>1.4518939999999999E-2</v>
      </c>
      <c r="V107" s="25">
        <f t="shared" si="27"/>
        <v>0.3343711882</v>
      </c>
      <c r="W107" s="25">
        <v>1.8149999999999999E-2</v>
      </c>
      <c r="X107" s="25">
        <f t="shared" si="28"/>
        <v>1.7634999999999998E-2</v>
      </c>
      <c r="Y107" s="25"/>
      <c r="Z107" s="25">
        <f t="shared" si="29"/>
        <v>1.4658839999999998E-2</v>
      </c>
      <c r="AA107" s="25">
        <f t="shared" si="30"/>
        <v>0.33759308519999998</v>
      </c>
      <c r="AB107" s="25">
        <v>1.2199999999999999E-3</v>
      </c>
      <c r="AC107" s="25">
        <f t="shared" si="31"/>
        <v>5.1499999999999994E-4</v>
      </c>
    </row>
    <row r="108" spans="1:29" s="15" customFormat="1">
      <c r="A108" s="18">
        <v>356</v>
      </c>
      <c r="B108" s="25">
        <v>-6.8999999999999997E-5</v>
      </c>
      <c r="C108" s="25">
        <v>2.0389999999999998E-2</v>
      </c>
      <c r="D108" s="25">
        <f t="shared" si="16"/>
        <v>1.9804499999999999E-2</v>
      </c>
      <c r="E108" s="25"/>
      <c r="F108" s="25">
        <f t="shared" si="17"/>
        <v>1.5947739999999998E-2</v>
      </c>
      <c r="G108" s="25">
        <f t="shared" si="18"/>
        <v>0.36727645219999999</v>
      </c>
      <c r="H108" s="25">
        <v>2.962E-2</v>
      </c>
      <c r="I108" s="25">
        <f t="shared" si="19"/>
        <v>2.9034500000000001E-2</v>
      </c>
      <c r="J108" s="25"/>
      <c r="K108" s="25">
        <f t="shared" si="20"/>
        <v>1.5253640000000001E-2</v>
      </c>
      <c r="L108" s="25">
        <f t="shared" si="21"/>
        <v>0.35129132920000006</v>
      </c>
      <c r="M108" s="25">
        <v>1.4800000000000001E-2</v>
      </c>
      <c r="N108" s="25">
        <f t="shared" si="22"/>
        <v>1.4214500000000001E-2</v>
      </c>
      <c r="O108" s="25"/>
      <c r="P108" s="25">
        <f t="shared" si="23"/>
        <v>1.1378740000000002E-2</v>
      </c>
      <c r="Q108" s="25">
        <f t="shared" si="24"/>
        <v>0.26205238220000004</v>
      </c>
      <c r="R108" s="25">
        <v>1.8499999999999999E-2</v>
      </c>
      <c r="S108" s="25">
        <f t="shared" si="25"/>
        <v>1.79145E-2</v>
      </c>
      <c r="T108" s="25"/>
      <c r="U108" s="25">
        <f t="shared" si="26"/>
        <v>1.448844E-2</v>
      </c>
      <c r="V108" s="25">
        <f t="shared" si="27"/>
        <v>0.33366877319999999</v>
      </c>
      <c r="W108" s="25">
        <v>1.847E-2</v>
      </c>
      <c r="X108" s="25">
        <f t="shared" si="28"/>
        <v>1.7884500000000001E-2</v>
      </c>
      <c r="Y108" s="25"/>
      <c r="Z108" s="25">
        <f t="shared" si="29"/>
        <v>1.4908340000000001E-2</v>
      </c>
      <c r="AA108" s="25">
        <f t="shared" si="30"/>
        <v>0.34333907020000004</v>
      </c>
      <c r="AB108" s="25">
        <v>1.24E-3</v>
      </c>
      <c r="AC108" s="25">
        <f t="shared" si="31"/>
        <v>5.8549999999999997E-4</v>
      </c>
    </row>
    <row r="109" spans="1:29" s="15" customFormat="1">
      <c r="A109" s="18">
        <v>357</v>
      </c>
      <c r="B109" s="25">
        <v>-1E-4</v>
      </c>
      <c r="C109" s="25">
        <v>1.985E-2</v>
      </c>
      <c r="D109" s="25">
        <f t="shared" si="16"/>
        <v>1.9244999999999998E-2</v>
      </c>
      <c r="E109" s="25"/>
      <c r="F109" s="25">
        <f t="shared" si="17"/>
        <v>1.5388239999999997E-2</v>
      </c>
      <c r="G109" s="25">
        <f t="shared" si="18"/>
        <v>0.35439116719999997</v>
      </c>
      <c r="H109" s="25">
        <v>2.9059999999999999E-2</v>
      </c>
      <c r="I109" s="25">
        <f t="shared" si="19"/>
        <v>2.8454999999999998E-2</v>
      </c>
      <c r="J109" s="25"/>
      <c r="K109" s="25">
        <f t="shared" si="20"/>
        <v>1.4674139999999997E-2</v>
      </c>
      <c r="L109" s="25">
        <f t="shared" si="21"/>
        <v>0.33794544419999994</v>
      </c>
      <c r="M109" s="25">
        <v>1.457E-2</v>
      </c>
      <c r="N109" s="25">
        <f t="shared" si="22"/>
        <v>1.3965E-2</v>
      </c>
      <c r="O109" s="25"/>
      <c r="P109" s="25">
        <f t="shared" si="23"/>
        <v>1.112924E-2</v>
      </c>
      <c r="Q109" s="25">
        <f t="shared" si="24"/>
        <v>0.25630639720000004</v>
      </c>
      <c r="R109" s="25">
        <v>1.8020000000000001E-2</v>
      </c>
      <c r="S109" s="25">
        <f t="shared" si="25"/>
        <v>1.7415E-2</v>
      </c>
      <c r="T109" s="25"/>
      <c r="U109" s="25">
        <f t="shared" si="26"/>
        <v>1.398894E-2</v>
      </c>
      <c r="V109" s="25">
        <f t="shared" si="27"/>
        <v>0.32216528820000001</v>
      </c>
      <c r="W109" s="25">
        <v>1.7979999999999999E-2</v>
      </c>
      <c r="X109" s="25">
        <f t="shared" si="28"/>
        <v>1.7374999999999998E-2</v>
      </c>
      <c r="Y109" s="25"/>
      <c r="Z109" s="25">
        <f t="shared" si="29"/>
        <v>1.4398839999999998E-2</v>
      </c>
      <c r="AA109" s="25">
        <f t="shared" si="30"/>
        <v>0.33160528519999999</v>
      </c>
      <c r="AB109" s="25">
        <v>1.31E-3</v>
      </c>
      <c r="AC109" s="25">
        <f t="shared" si="31"/>
        <v>6.0499999999999996E-4</v>
      </c>
    </row>
    <row r="110" spans="1:29" s="15" customFormat="1">
      <c r="A110" s="18">
        <v>358</v>
      </c>
      <c r="B110" s="25">
        <v>-1.8000000000000001E-4</v>
      </c>
      <c r="C110" s="25">
        <v>1.9779999999999999E-2</v>
      </c>
      <c r="D110" s="25">
        <f t="shared" si="16"/>
        <v>1.924E-2</v>
      </c>
      <c r="E110" s="25"/>
      <c r="F110" s="25">
        <f t="shared" si="17"/>
        <v>1.5383239999999999E-2</v>
      </c>
      <c r="G110" s="25">
        <f t="shared" si="18"/>
        <v>0.35427601720000002</v>
      </c>
      <c r="H110" s="25">
        <v>2.8989999999999998E-2</v>
      </c>
      <c r="I110" s="25">
        <f t="shared" si="19"/>
        <v>2.845E-2</v>
      </c>
      <c r="J110" s="25"/>
      <c r="K110" s="25">
        <f t="shared" si="20"/>
        <v>1.4669139999999999E-2</v>
      </c>
      <c r="L110" s="25">
        <f t="shared" si="21"/>
        <v>0.33783029419999999</v>
      </c>
      <c r="M110" s="25">
        <v>1.4540000000000001E-2</v>
      </c>
      <c r="N110" s="25">
        <f t="shared" si="22"/>
        <v>1.4E-2</v>
      </c>
      <c r="O110" s="25"/>
      <c r="P110" s="25">
        <f t="shared" si="23"/>
        <v>1.1164240000000001E-2</v>
      </c>
      <c r="Q110" s="25">
        <f t="shared" si="24"/>
        <v>0.25711244720000004</v>
      </c>
      <c r="R110" s="25">
        <v>1.8030000000000001E-2</v>
      </c>
      <c r="S110" s="25">
        <f t="shared" si="25"/>
        <v>1.7490000000000002E-2</v>
      </c>
      <c r="T110" s="25"/>
      <c r="U110" s="25">
        <f t="shared" si="26"/>
        <v>1.4063940000000002E-2</v>
      </c>
      <c r="V110" s="25">
        <f t="shared" si="27"/>
        <v>0.32389253820000008</v>
      </c>
      <c r="W110" s="25">
        <v>1.7919999999999998E-2</v>
      </c>
      <c r="X110" s="25">
        <f t="shared" si="28"/>
        <v>1.738E-2</v>
      </c>
      <c r="Y110" s="25"/>
      <c r="Z110" s="25">
        <f t="shared" si="29"/>
        <v>1.4403839999999999E-2</v>
      </c>
      <c r="AA110" s="25">
        <f t="shared" si="30"/>
        <v>0.3317204352</v>
      </c>
      <c r="AB110" s="25">
        <v>1.2600000000000001E-3</v>
      </c>
      <c r="AC110" s="25">
        <f t="shared" si="31"/>
        <v>5.4000000000000001E-4</v>
      </c>
    </row>
    <row r="111" spans="1:29" s="15" customFormat="1">
      <c r="A111" s="18">
        <v>359</v>
      </c>
      <c r="B111" s="25">
        <v>-6.8999999999999997E-5</v>
      </c>
      <c r="C111" s="25">
        <v>1.9349999999999999E-2</v>
      </c>
      <c r="D111" s="25">
        <f t="shared" si="16"/>
        <v>1.87545E-2</v>
      </c>
      <c r="E111" s="25"/>
      <c r="F111" s="25">
        <f t="shared" si="17"/>
        <v>1.489774E-2</v>
      </c>
      <c r="G111" s="25">
        <f t="shared" si="18"/>
        <v>0.34309495220000003</v>
      </c>
      <c r="H111" s="25">
        <v>2.8799999999999999E-2</v>
      </c>
      <c r="I111" s="25">
        <f t="shared" si="19"/>
        <v>2.82045E-2</v>
      </c>
      <c r="J111" s="25"/>
      <c r="K111" s="25">
        <f t="shared" si="20"/>
        <v>1.442364E-2</v>
      </c>
      <c r="L111" s="25">
        <f t="shared" si="21"/>
        <v>0.33217642920000001</v>
      </c>
      <c r="M111" s="25">
        <v>1.421E-2</v>
      </c>
      <c r="N111" s="25">
        <f t="shared" si="22"/>
        <v>1.36145E-2</v>
      </c>
      <c r="O111" s="25"/>
      <c r="P111" s="25">
        <f t="shared" si="23"/>
        <v>1.077874E-2</v>
      </c>
      <c r="Q111" s="25">
        <f t="shared" si="24"/>
        <v>0.24823438220000002</v>
      </c>
      <c r="R111" s="25">
        <v>1.7680000000000001E-2</v>
      </c>
      <c r="S111" s="25">
        <f t="shared" si="25"/>
        <v>1.7084500000000002E-2</v>
      </c>
      <c r="T111" s="25"/>
      <c r="U111" s="25">
        <f t="shared" si="26"/>
        <v>1.3658440000000003E-2</v>
      </c>
      <c r="V111" s="25">
        <f t="shared" si="27"/>
        <v>0.31455387320000006</v>
      </c>
      <c r="W111" s="25">
        <v>1.7469999999999999E-2</v>
      </c>
      <c r="X111" s="25">
        <f t="shared" si="28"/>
        <v>1.6874500000000001E-2</v>
      </c>
      <c r="Y111" s="25"/>
      <c r="Z111" s="25">
        <f t="shared" si="29"/>
        <v>1.389834E-2</v>
      </c>
      <c r="AA111" s="25">
        <f t="shared" si="30"/>
        <v>0.32007877020000003</v>
      </c>
      <c r="AB111" s="25">
        <v>1.2600000000000001E-3</v>
      </c>
      <c r="AC111" s="25">
        <f t="shared" si="31"/>
        <v>5.955E-4</v>
      </c>
    </row>
    <row r="112" spans="1:29" s="15" customFormat="1">
      <c r="A112" s="18">
        <v>360</v>
      </c>
      <c r="B112" s="25">
        <v>-3.0000000000000001E-5</v>
      </c>
      <c r="C112" s="25">
        <v>1.9570000000000001E-2</v>
      </c>
      <c r="D112" s="25">
        <f t="shared" si="16"/>
        <v>1.8955E-2</v>
      </c>
      <c r="E112" s="25"/>
      <c r="F112" s="25">
        <f t="shared" si="17"/>
        <v>1.5098239999999999E-2</v>
      </c>
      <c r="G112" s="25">
        <f t="shared" si="18"/>
        <v>0.34771246719999999</v>
      </c>
      <c r="H112" s="25">
        <v>2.878E-2</v>
      </c>
      <c r="I112" s="25">
        <f t="shared" si="19"/>
        <v>2.8164999999999999E-2</v>
      </c>
      <c r="J112" s="25"/>
      <c r="K112" s="25">
        <f t="shared" si="20"/>
        <v>1.4384139999999998E-2</v>
      </c>
      <c r="L112" s="25">
        <f t="shared" si="21"/>
        <v>0.33126674419999996</v>
      </c>
      <c r="M112" s="25">
        <v>1.4160000000000001E-2</v>
      </c>
      <c r="N112" s="25">
        <f t="shared" si="22"/>
        <v>1.3545000000000001E-2</v>
      </c>
      <c r="O112" s="25"/>
      <c r="P112" s="25">
        <f t="shared" si="23"/>
        <v>1.0709240000000002E-2</v>
      </c>
      <c r="Q112" s="25">
        <f t="shared" si="24"/>
        <v>0.24663379720000006</v>
      </c>
      <c r="R112" s="25">
        <v>1.7649999999999999E-2</v>
      </c>
      <c r="S112" s="25">
        <f t="shared" si="25"/>
        <v>1.7034999999999998E-2</v>
      </c>
      <c r="T112" s="25"/>
      <c r="U112" s="25">
        <f t="shared" si="26"/>
        <v>1.3608939999999998E-2</v>
      </c>
      <c r="V112" s="25">
        <f t="shared" si="27"/>
        <v>0.31341388819999999</v>
      </c>
      <c r="W112" s="25">
        <v>1.753E-2</v>
      </c>
      <c r="X112" s="25">
        <f t="shared" si="28"/>
        <v>1.6914999999999999E-2</v>
      </c>
      <c r="Y112" s="25"/>
      <c r="Z112" s="25">
        <f t="shared" si="29"/>
        <v>1.3938839999999999E-2</v>
      </c>
      <c r="AA112" s="25">
        <f t="shared" si="30"/>
        <v>0.3210114852</v>
      </c>
      <c r="AB112" s="25">
        <v>1.2600000000000001E-3</v>
      </c>
      <c r="AC112" s="25">
        <f t="shared" si="31"/>
        <v>6.1499999999999999E-4</v>
      </c>
    </row>
    <row r="113" spans="1:29" s="15" customFormat="1">
      <c r="A113" s="18">
        <v>361</v>
      </c>
      <c r="B113" s="25">
        <v>-1.2999999999999999E-4</v>
      </c>
      <c r="C113" s="25">
        <v>1.9029999999999998E-2</v>
      </c>
      <c r="D113" s="25">
        <f t="shared" si="16"/>
        <v>1.8429999999999998E-2</v>
      </c>
      <c r="E113" s="25"/>
      <c r="F113" s="25">
        <f t="shared" si="17"/>
        <v>1.4573239999999998E-2</v>
      </c>
      <c r="G113" s="25">
        <f t="shared" si="18"/>
        <v>0.33562171719999995</v>
      </c>
      <c r="H113" s="25">
        <v>2.843E-2</v>
      </c>
      <c r="I113" s="25">
        <f t="shared" si="19"/>
        <v>2.7830000000000001E-2</v>
      </c>
      <c r="J113" s="25"/>
      <c r="K113" s="25">
        <f t="shared" si="20"/>
        <v>1.404914E-2</v>
      </c>
      <c r="L113" s="25">
        <f t="shared" si="21"/>
        <v>0.32355169420000002</v>
      </c>
      <c r="M113" s="25">
        <v>1.3860000000000001E-2</v>
      </c>
      <c r="N113" s="25">
        <f t="shared" si="22"/>
        <v>1.3260000000000001E-2</v>
      </c>
      <c r="O113" s="25"/>
      <c r="P113" s="25">
        <f t="shared" si="23"/>
        <v>1.0424240000000001E-2</v>
      </c>
      <c r="Q113" s="25">
        <f t="shared" si="24"/>
        <v>0.24007024720000003</v>
      </c>
      <c r="R113" s="25">
        <v>1.746E-2</v>
      </c>
      <c r="S113" s="25">
        <f t="shared" si="25"/>
        <v>1.686E-2</v>
      </c>
      <c r="T113" s="25"/>
      <c r="U113" s="25">
        <f t="shared" si="26"/>
        <v>1.343394E-2</v>
      </c>
      <c r="V113" s="25">
        <f t="shared" si="27"/>
        <v>0.30938363820000003</v>
      </c>
      <c r="W113" s="25">
        <v>1.72E-2</v>
      </c>
      <c r="X113" s="25">
        <f t="shared" si="28"/>
        <v>1.66E-2</v>
      </c>
      <c r="Y113" s="25"/>
      <c r="Z113" s="25">
        <f t="shared" si="29"/>
        <v>1.362384E-2</v>
      </c>
      <c r="AA113" s="25">
        <f t="shared" si="30"/>
        <v>0.31375703520000003</v>
      </c>
      <c r="AB113" s="25">
        <v>1.33E-3</v>
      </c>
      <c r="AC113" s="25">
        <f t="shared" si="31"/>
        <v>6.0000000000000006E-4</v>
      </c>
    </row>
    <row r="114" spans="1:29" s="15" customFormat="1">
      <c r="A114" s="18">
        <v>362</v>
      </c>
      <c r="B114" s="25">
        <v>-1E-4</v>
      </c>
      <c r="C114" s="25">
        <v>1.8870000000000001E-2</v>
      </c>
      <c r="D114" s="25">
        <f t="shared" si="16"/>
        <v>1.8290000000000001E-2</v>
      </c>
      <c r="E114" s="25"/>
      <c r="F114" s="25">
        <f t="shared" si="17"/>
        <v>1.443324E-2</v>
      </c>
      <c r="G114" s="25">
        <f t="shared" si="18"/>
        <v>0.33239751719999999</v>
      </c>
      <c r="H114" s="25">
        <v>2.8250000000000001E-2</v>
      </c>
      <c r="I114" s="25">
        <f t="shared" si="19"/>
        <v>2.767E-2</v>
      </c>
      <c r="J114" s="25"/>
      <c r="K114" s="25">
        <f t="shared" si="20"/>
        <v>1.3889139999999999E-2</v>
      </c>
      <c r="L114" s="25">
        <f t="shared" si="21"/>
        <v>0.31986689420000003</v>
      </c>
      <c r="M114" s="25">
        <v>1.374E-2</v>
      </c>
      <c r="N114" s="25">
        <f t="shared" si="22"/>
        <v>1.316E-2</v>
      </c>
      <c r="O114" s="25"/>
      <c r="P114" s="25">
        <f t="shared" si="23"/>
        <v>1.032424E-2</v>
      </c>
      <c r="Q114" s="25">
        <f t="shared" si="24"/>
        <v>0.2377672472</v>
      </c>
      <c r="R114" s="25">
        <v>1.7330000000000002E-2</v>
      </c>
      <c r="S114" s="25">
        <f t="shared" si="25"/>
        <v>1.6750000000000001E-2</v>
      </c>
      <c r="T114" s="25"/>
      <c r="U114" s="25">
        <f t="shared" si="26"/>
        <v>1.3323940000000001E-2</v>
      </c>
      <c r="V114" s="25">
        <f t="shared" si="27"/>
        <v>0.30685033820000002</v>
      </c>
      <c r="W114" s="25">
        <v>1.712E-2</v>
      </c>
      <c r="X114" s="25">
        <f t="shared" si="28"/>
        <v>1.6539999999999999E-2</v>
      </c>
      <c r="Y114" s="25"/>
      <c r="Z114" s="25">
        <f t="shared" si="29"/>
        <v>1.3563839999999999E-2</v>
      </c>
      <c r="AA114" s="25">
        <f t="shared" si="30"/>
        <v>0.31237523519999999</v>
      </c>
      <c r="AB114" s="25">
        <v>1.2600000000000001E-3</v>
      </c>
      <c r="AC114" s="25">
        <f t="shared" si="31"/>
        <v>5.8E-4</v>
      </c>
    </row>
    <row r="115" spans="1:29" s="15" customFormat="1">
      <c r="A115" s="18">
        <v>363</v>
      </c>
      <c r="B115" s="25">
        <v>-1.8000000000000001E-4</v>
      </c>
      <c r="C115" s="25">
        <v>1.873E-2</v>
      </c>
      <c r="D115" s="25">
        <f t="shared" si="16"/>
        <v>1.821E-2</v>
      </c>
      <c r="E115" s="25"/>
      <c r="F115" s="25">
        <f t="shared" si="17"/>
        <v>1.435324E-2</v>
      </c>
      <c r="G115" s="25">
        <f t="shared" si="18"/>
        <v>0.33055511720000003</v>
      </c>
      <c r="H115" s="25">
        <v>2.8240000000000001E-2</v>
      </c>
      <c r="I115" s="25">
        <f t="shared" si="19"/>
        <v>2.7720000000000002E-2</v>
      </c>
      <c r="J115" s="25"/>
      <c r="K115" s="25">
        <f t="shared" si="20"/>
        <v>1.3939140000000001E-2</v>
      </c>
      <c r="L115" s="25">
        <f t="shared" si="21"/>
        <v>0.32101839420000006</v>
      </c>
      <c r="M115" s="25">
        <v>1.3639999999999999E-2</v>
      </c>
      <c r="N115" s="25">
        <f t="shared" si="22"/>
        <v>1.312E-2</v>
      </c>
      <c r="O115" s="25"/>
      <c r="P115" s="25">
        <f t="shared" si="23"/>
        <v>1.028424E-2</v>
      </c>
      <c r="Q115" s="25">
        <f t="shared" si="24"/>
        <v>0.23684604720000002</v>
      </c>
      <c r="R115" s="25">
        <v>1.7219999999999999E-2</v>
      </c>
      <c r="S115" s="25">
        <f t="shared" si="25"/>
        <v>1.67E-2</v>
      </c>
      <c r="T115" s="25"/>
      <c r="U115" s="25">
        <f t="shared" si="26"/>
        <v>1.327394E-2</v>
      </c>
      <c r="V115" s="25">
        <f t="shared" si="27"/>
        <v>0.30569883819999999</v>
      </c>
      <c r="W115" s="25">
        <v>1.7080000000000001E-2</v>
      </c>
      <c r="X115" s="25">
        <f t="shared" si="28"/>
        <v>1.6560000000000002E-2</v>
      </c>
      <c r="Y115" s="25"/>
      <c r="Z115" s="25">
        <f t="shared" si="29"/>
        <v>1.3583840000000002E-2</v>
      </c>
      <c r="AA115" s="25">
        <f t="shared" si="30"/>
        <v>0.31283583520000008</v>
      </c>
      <c r="AB115" s="25">
        <v>1.2199999999999999E-3</v>
      </c>
      <c r="AC115" s="25">
        <f t="shared" si="31"/>
        <v>5.1999999999999995E-4</v>
      </c>
    </row>
    <row r="116" spans="1:29" s="15" customFormat="1">
      <c r="A116" s="18">
        <v>364</v>
      </c>
      <c r="B116" s="25">
        <v>-1.4999999999999999E-4</v>
      </c>
      <c r="C116" s="25">
        <v>1.8519999999999998E-2</v>
      </c>
      <c r="D116" s="25">
        <f t="shared" si="16"/>
        <v>1.7994999999999997E-2</v>
      </c>
      <c r="E116" s="25"/>
      <c r="F116" s="25">
        <f t="shared" si="17"/>
        <v>1.4138239999999996E-2</v>
      </c>
      <c r="G116" s="25">
        <f t="shared" si="18"/>
        <v>0.32560366719999995</v>
      </c>
      <c r="H116" s="25">
        <v>2.7720000000000002E-2</v>
      </c>
      <c r="I116" s="25">
        <f t="shared" si="19"/>
        <v>2.7195E-2</v>
      </c>
      <c r="J116" s="25"/>
      <c r="K116" s="25">
        <f t="shared" si="20"/>
        <v>1.341414E-2</v>
      </c>
      <c r="L116" s="25">
        <f t="shared" si="21"/>
        <v>0.30892764420000002</v>
      </c>
      <c r="M116" s="25">
        <v>1.345E-2</v>
      </c>
      <c r="N116" s="25">
        <f t="shared" si="22"/>
        <v>1.2925000000000001E-2</v>
      </c>
      <c r="O116" s="25"/>
      <c r="P116" s="25">
        <f t="shared" si="23"/>
        <v>1.0089240000000001E-2</v>
      </c>
      <c r="Q116" s="25">
        <f t="shared" si="24"/>
        <v>0.23235519720000003</v>
      </c>
      <c r="R116" s="25">
        <v>1.6799999999999999E-2</v>
      </c>
      <c r="S116" s="25">
        <f t="shared" si="25"/>
        <v>1.6274999999999998E-2</v>
      </c>
      <c r="T116" s="25"/>
      <c r="U116" s="25">
        <f t="shared" si="26"/>
        <v>1.2848939999999998E-2</v>
      </c>
      <c r="V116" s="25">
        <f t="shared" si="27"/>
        <v>0.29591108819999995</v>
      </c>
      <c r="W116" s="25">
        <v>1.6729999999999998E-2</v>
      </c>
      <c r="X116" s="25">
        <f t="shared" si="28"/>
        <v>1.6204999999999997E-2</v>
      </c>
      <c r="Y116" s="25"/>
      <c r="Z116" s="25">
        <f t="shared" si="29"/>
        <v>1.3228839999999997E-2</v>
      </c>
      <c r="AA116" s="25">
        <f t="shared" si="30"/>
        <v>0.30466018519999993</v>
      </c>
      <c r="AB116" s="25">
        <v>1.1999999999999999E-3</v>
      </c>
      <c r="AC116" s="25">
        <f t="shared" si="31"/>
        <v>5.2499999999999997E-4</v>
      </c>
    </row>
    <row r="117" spans="1:29" s="15" customFormat="1">
      <c r="A117" s="18">
        <v>365</v>
      </c>
      <c r="B117" s="25">
        <v>-1.7000000000000001E-4</v>
      </c>
      <c r="C117" s="25">
        <v>1.8190000000000001E-2</v>
      </c>
      <c r="D117" s="25">
        <f t="shared" si="16"/>
        <v>1.7685000000000003E-2</v>
      </c>
      <c r="E117" s="25"/>
      <c r="F117" s="25">
        <f t="shared" si="17"/>
        <v>1.3828240000000002E-2</v>
      </c>
      <c r="G117" s="25">
        <f t="shared" si="18"/>
        <v>0.31846436720000004</v>
      </c>
      <c r="H117" s="25">
        <v>2.7890000000000002E-2</v>
      </c>
      <c r="I117" s="25">
        <f t="shared" si="19"/>
        <v>2.7385000000000003E-2</v>
      </c>
      <c r="J117" s="25"/>
      <c r="K117" s="25">
        <f t="shared" si="20"/>
        <v>1.3604140000000002E-2</v>
      </c>
      <c r="L117" s="25">
        <f t="shared" si="21"/>
        <v>0.31330334420000006</v>
      </c>
      <c r="M117" s="25">
        <v>1.342E-2</v>
      </c>
      <c r="N117" s="25">
        <f t="shared" si="22"/>
        <v>1.2914999999999999E-2</v>
      </c>
      <c r="O117" s="25"/>
      <c r="P117" s="25">
        <f t="shared" si="23"/>
        <v>1.007924E-2</v>
      </c>
      <c r="Q117" s="25">
        <f t="shared" si="24"/>
        <v>0.23212489720000001</v>
      </c>
      <c r="R117" s="25">
        <v>1.695E-2</v>
      </c>
      <c r="S117" s="25">
        <f t="shared" si="25"/>
        <v>1.6445000000000001E-2</v>
      </c>
      <c r="T117" s="25"/>
      <c r="U117" s="25">
        <f t="shared" si="26"/>
        <v>1.3018940000000001E-2</v>
      </c>
      <c r="V117" s="25">
        <f t="shared" si="27"/>
        <v>0.29982618820000007</v>
      </c>
      <c r="W117" s="25">
        <v>1.6830000000000001E-2</v>
      </c>
      <c r="X117" s="25">
        <f t="shared" si="28"/>
        <v>1.6325000000000003E-2</v>
      </c>
      <c r="Y117" s="25"/>
      <c r="Z117" s="25">
        <f t="shared" si="29"/>
        <v>1.3348840000000002E-2</v>
      </c>
      <c r="AA117" s="25">
        <f t="shared" si="30"/>
        <v>0.30742378520000008</v>
      </c>
      <c r="AB117" s="25">
        <v>1.1800000000000001E-3</v>
      </c>
      <c r="AC117" s="25">
        <f t="shared" si="31"/>
        <v>5.0500000000000002E-4</v>
      </c>
    </row>
    <row r="118" spans="1:29" s="15" customFormat="1">
      <c r="A118" s="18">
        <v>366</v>
      </c>
      <c r="B118" s="25">
        <v>-4.0000000000000003E-5</v>
      </c>
      <c r="C118" s="25">
        <v>1.804E-2</v>
      </c>
      <c r="D118" s="25">
        <f t="shared" si="16"/>
        <v>1.7420000000000001E-2</v>
      </c>
      <c r="E118" s="25"/>
      <c r="F118" s="25">
        <f t="shared" si="17"/>
        <v>1.3563240000000001E-2</v>
      </c>
      <c r="G118" s="25">
        <f t="shared" si="18"/>
        <v>0.31236141720000005</v>
      </c>
      <c r="H118" s="25">
        <v>2.7709999999999999E-2</v>
      </c>
      <c r="I118" s="25">
        <f t="shared" si="19"/>
        <v>2.7089999999999999E-2</v>
      </c>
      <c r="J118" s="25"/>
      <c r="K118" s="25">
        <f t="shared" si="20"/>
        <v>1.3309139999999999E-2</v>
      </c>
      <c r="L118" s="25">
        <f t="shared" si="21"/>
        <v>0.30650949420000001</v>
      </c>
      <c r="M118" s="25">
        <v>1.3169999999999999E-2</v>
      </c>
      <c r="N118" s="25">
        <f t="shared" si="22"/>
        <v>1.2549999999999999E-2</v>
      </c>
      <c r="O118" s="25"/>
      <c r="P118" s="25">
        <f t="shared" si="23"/>
        <v>9.714239999999999E-3</v>
      </c>
      <c r="Q118" s="25">
        <f t="shared" si="24"/>
        <v>0.22371894719999999</v>
      </c>
      <c r="R118" s="25">
        <v>1.6750000000000001E-2</v>
      </c>
      <c r="S118" s="25">
        <f t="shared" si="25"/>
        <v>1.6130000000000002E-2</v>
      </c>
      <c r="T118" s="25"/>
      <c r="U118" s="25">
        <f t="shared" si="26"/>
        <v>1.2703940000000002E-2</v>
      </c>
      <c r="V118" s="25">
        <f t="shared" si="27"/>
        <v>0.29257173820000004</v>
      </c>
      <c r="W118" s="25">
        <v>1.6410000000000001E-2</v>
      </c>
      <c r="X118" s="25">
        <f t="shared" si="28"/>
        <v>1.5790000000000002E-2</v>
      </c>
      <c r="Y118" s="25"/>
      <c r="Z118" s="25">
        <f t="shared" si="29"/>
        <v>1.2813840000000002E-2</v>
      </c>
      <c r="AA118" s="25">
        <f t="shared" si="30"/>
        <v>0.29510273520000008</v>
      </c>
      <c r="AB118" s="25">
        <v>1.2800000000000001E-3</v>
      </c>
      <c r="AC118" s="25">
        <f t="shared" si="31"/>
        <v>6.2E-4</v>
      </c>
    </row>
    <row r="119" spans="1:29" s="15" customFormat="1">
      <c r="A119" s="18">
        <v>367</v>
      </c>
      <c r="B119" s="25">
        <v>-1.6000000000000001E-4</v>
      </c>
      <c r="C119" s="25">
        <v>1.796E-2</v>
      </c>
      <c r="D119" s="25">
        <f t="shared" si="16"/>
        <v>1.7465000000000001E-2</v>
      </c>
      <c r="E119" s="25"/>
      <c r="F119" s="25">
        <f t="shared" si="17"/>
        <v>1.3608240000000001E-2</v>
      </c>
      <c r="G119" s="25">
        <f t="shared" si="18"/>
        <v>0.31339776720000001</v>
      </c>
      <c r="H119" s="25">
        <v>2.7539999999999999E-2</v>
      </c>
      <c r="I119" s="25">
        <f t="shared" si="19"/>
        <v>2.7045E-2</v>
      </c>
      <c r="J119" s="25"/>
      <c r="K119" s="25">
        <f t="shared" si="20"/>
        <v>1.3264139999999999E-2</v>
      </c>
      <c r="L119" s="25">
        <f t="shared" si="21"/>
        <v>0.30547314419999999</v>
      </c>
      <c r="M119" s="25">
        <v>1.3180000000000001E-2</v>
      </c>
      <c r="N119" s="25">
        <f t="shared" si="22"/>
        <v>1.2685E-2</v>
      </c>
      <c r="O119" s="25"/>
      <c r="P119" s="25">
        <f t="shared" si="23"/>
        <v>9.8492400000000004E-3</v>
      </c>
      <c r="Q119" s="25">
        <f t="shared" si="24"/>
        <v>0.22682799720000002</v>
      </c>
      <c r="R119" s="25">
        <v>1.67E-2</v>
      </c>
      <c r="S119" s="25">
        <f t="shared" si="25"/>
        <v>1.6205000000000001E-2</v>
      </c>
      <c r="T119" s="25"/>
      <c r="U119" s="25">
        <f t="shared" si="26"/>
        <v>1.2778940000000001E-2</v>
      </c>
      <c r="V119" s="25">
        <f t="shared" si="27"/>
        <v>0.29429898820000006</v>
      </c>
      <c r="W119" s="25">
        <v>1.6449999999999999E-2</v>
      </c>
      <c r="X119" s="25">
        <f t="shared" si="28"/>
        <v>1.5955E-2</v>
      </c>
      <c r="Y119" s="25"/>
      <c r="Z119" s="25">
        <f t="shared" si="29"/>
        <v>1.297884E-2</v>
      </c>
      <c r="AA119" s="25">
        <f t="shared" si="30"/>
        <v>0.29890268520000002</v>
      </c>
      <c r="AB119" s="25">
        <v>1.15E-3</v>
      </c>
      <c r="AC119" s="25">
        <f t="shared" si="31"/>
        <v>4.95E-4</v>
      </c>
    </row>
    <row r="120" spans="1:29" s="15" customFormat="1">
      <c r="A120" s="18">
        <v>368</v>
      </c>
      <c r="B120" s="25">
        <v>-1.9000000000000001E-4</v>
      </c>
      <c r="C120" s="25">
        <v>1.7500000000000002E-2</v>
      </c>
      <c r="D120" s="25">
        <f t="shared" si="16"/>
        <v>1.7025000000000002E-2</v>
      </c>
      <c r="E120" s="25"/>
      <c r="F120" s="25">
        <f t="shared" si="17"/>
        <v>1.3168240000000001E-2</v>
      </c>
      <c r="G120" s="25">
        <f t="shared" si="18"/>
        <v>0.30326456720000006</v>
      </c>
      <c r="H120" s="25">
        <v>2.726E-2</v>
      </c>
      <c r="I120" s="25">
        <f t="shared" si="19"/>
        <v>2.6785E-2</v>
      </c>
      <c r="J120" s="25"/>
      <c r="K120" s="25">
        <f t="shared" si="20"/>
        <v>1.3004139999999999E-2</v>
      </c>
      <c r="L120" s="25">
        <f t="shared" si="21"/>
        <v>0.2994853442</v>
      </c>
      <c r="M120" s="25">
        <v>1.2999999999999999E-2</v>
      </c>
      <c r="N120" s="25">
        <f t="shared" si="22"/>
        <v>1.2525E-2</v>
      </c>
      <c r="O120" s="25"/>
      <c r="P120" s="25">
        <f t="shared" si="23"/>
        <v>9.68924E-3</v>
      </c>
      <c r="Q120" s="25">
        <f t="shared" si="24"/>
        <v>0.2231431972</v>
      </c>
      <c r="R120" s="25">
        <v>1.6369999999999999E-2</v>
      </c>
      <c r="S120" s="25">
        <f t="shared" si="25"/>
        <v>1.5894999999999999E-2</v>
      </c>
      <c r="T120" s="25"/>
      <c r="U120" s="25">
        <f t="shared" si="26"/>
        <v>1.246894E-2</v>
      </c>
      <c r="V120" s="25">
        <f t="shared" si="27"/>
        <v>0.28715968819999999</v>
      </c>
      <c r="W120" s="25">
        <v>1.6129999999999999E-2</v>
      </c>
      <c r="X120" s="25">
        <f t="shared" si="28"/>
        <v>1.5654999999999999E-2</v>
      </c>
      <c r="Y120" s="25"/>
      <c r="Z120" s="25">
        <f t="shared" si="29"/>
        <v>1.2678839999999999E-2</v>
      </c>
      <c r="AA120" s="25">
        <f t="shared" si="30"/>
        <v>0.29199368519999996</v>
      </c>
      <c r="AB120" s="25">
        <v>1.14E-3</v>
      </c>
      <c r="AC120" s="25">
        <f t="shared" si="31"/>
        <v>4.7499999999999994E-4</v>
      </c>
    </row>
    <row r="121" spans="1:29" s="15" customFormat="1">
      <c r="A121" s="18">
        <v>369</v>
      </c>
      <c r="B121" s="25">
        <v>-8.0000000000000007E-5</v>
      </c>
      <c r="C121" s="25">
        <v>1.7739999999999999E-2</v>
      </c>
      <c r="D121" s="25">
        <f t="shared" si="16"/>
        <v>1.7179999999999997E-2</v>
      </c>
      <c r="E121" s="25"/>
      <c r="F121" s="25">
        <f t="shared" si="17"/>
        <v>1.3323239999999997E-2</v>
      </c>
      <c r="G121" s="25">
        <f t="shared" si="18"/>
        <v>0.30683421719999993</v>
      </c>
      <c r="H121" s="25">
        <v>2.7300000000000001E-2</v>
      </c>
      <c r="I121" s="25">
        <f t="shared" si="19"/>
        <v>2.674E-2</v>
      </c>
      <c r="J121" s="25"/>
      <c r="K121" s="25">
        <f t="shared" si="20"/>
        <v>1.2959139999999999E-2</v>
      </c>
      <c r="L121" s="25">
        <f t="shared" si="21"/>
        <v>0.29844899419999998</v>
      </c>
      <c r="M121" s="25">
        <v>1.291E-2</v>
      </c>
      <c r="N121" s="25">
        <f t="shared" si="22"/>
        <v>1.235E-2</v>
      </c>
      <c r="O121" s="25"/>
      <c r="P121" s="25">
        <f t="shared" si="23"/>
        <v>9.5142400000000002E-3</v>
      </c>
      <c r="Q121" s="25">
        <f t="shared" si="24"/>
        <v>0.21911294720000002</v>
      </c>
      <c r="R121" s="25">
        <v>1.6549999999999999E-2</v>
      </c>
      <c r="S121" s="25">
        <f t="shared" si="25"/>
        <v>1.5989999999999997E-2</v>
      </c>
      <c r="T121" s="25"/>
      <c r="U121" s="25">
        <f t="shared" si="26"/>
        <v>1.2563939999999997E-2</v>
      </c>
      <c r="V121" s="25">
        <f t="shared" si="27"/>
        <v>0.28934753819999998</v>
      </c>
      <c r="W121" s="25">
        <v>1.6299999999999999E-2</v>
      </c>
      <c r="X121" s="25">
        <f t="shared" si="28"/>
        <v>1.5739999999999997E-2</v>
      </c>
      <c r="Y121" s="25"/>
      <c r="Z121" s="25">
        <f t="shared" si="29"/>
        <v>1.2763839999999997E-2</v>
      </c>
      <c r="AA121" s="25">
        <f t="shared" si="30"/>
        <v>0.29395123519999994</v>
      </c>
      <c r="AB121" s="25">
        <v>1.1999999999999999E-3</v>
      </c>
      <c r="AC121" s="25">
        <f t="shared" si="31"/>
        <v>5.5999999999999995E-4</v>
      </c>
    </row>
    <row r="122" spans="1:29" s="15" customFormat="1">
      <c r="A122" s="18">
        <v>370</v>
      </c>
      <c r="B122" s="25">
        <v>-1.6000000000000001E-4</v>
      </c>
      <c r="C122" s="25">
        <v>1.7299999999999999E-2</v>
      </c>
      <c r="D122" s="25">
        <f t="shared" si="16"/>
        <v>1.686E-2</v>
      </c>
      <c r="E122" s="25"/>
      <c r="F122" s="25">
        <f t="shared" si="17"/>
        <v>1.3003239999999999E-2</v>
      </c>
      <c r="G122" s="25">
        <f t="shared" si="18"/>
        <v>0.29946461720000001</v>
      </c>
      <c r="H122" s="25">
        <v>2.7109999999999999E-2</v>
      </c>
      <c r="I122" s="25">
        <f t="shared" si="19"/>
        <v>2.6669999999999999E-2</v>
      </c>
      <c r="J122" s="25"/>
      <c r="K122" s="25">
        <f t="shared" si="20"/>
        <v>1.2889139999999999E-2</v>
      </c>
      <c r="L122" s="25">
        <f t="shared" si="21"/>
        <v>0.29683689419999998</v>
      </c>
      <c r="M122" s="25">
        <v>1.295E-2</v>
      </c>
      <c r="N122" s="25">
        <f t="shared" si="22"/>
        <v>1.251E-2</v>
      </c>
      <c r="O122" s="25"/>
      <c r="P122" s="25">
        <f t="shared" si="23"/>
        <v>9.6742400000000006E-3</v>
      </c>
      <c r="Q122" s="25">
        <f t="shared" si="24"/>
        <v>0.22279774720000003</v>
      </c>
      <c r="R122" s="25">
        <v>1.6199999999999999E-2</v>
      </c>
      <c r="S122" s="25">
        <f t="shared" si="25"/>
        <v>1.576E-2</v>
      </c>
      <c r="T122" s="25"/>
      <c r="U122" s="25">
        <f t="shared" si="26"/>
        <v>1.233394E-2</v>
      </c>
      <c r="V122" s="25">
        <f t="shared" si="27"/>
        <v>0.28405063819999998</v>
      </c>
      <c r="W122" s="25">
        <v>1.609E-2</v>
      </c>
      <c r="X122" s="25">
        <f t="shared" si="28"/>
        <v>1.5650000000000001E-2</v>
      </c>
      <c r="Y122" s="25"/>
      <c r="Z122" s="25">
        <f t="shared" si="29"/>
        <v>1.267384E-2</v>
      </c>
      <c r="AA122" s="25">
        <f t="shared" si="30"/>
        <v>0.29187853520000001</v>
      </c>
      <c r="AB122" s="25">
        <v>1.0399999999999999E-3</v>
      </c>
      <c r="AC122" s="25">
        <f t="shared" si="31"/>
        <v>4.3999999999999996E-4</v>
      </c>
    </row>
    <row r="123" spans="1:29" s="15" customFormat="1">
      <c r="A123" s="18">
        <v>371</v>
      </c>
      <c r="B123" s="25">
        <v>-1.8000000000000001E-4</v>
      </c>
      <c r="C123" s="25">
        <v>1.7250000000000001E-2</v>
      </c>
      <c r="D123" s="25">
        <f t="shared" si="16"/>
        <v>1.6725E-2</v>
      </c>
      <c r="E123" s="25"/>
      <c r="F123" s="25">
        <f t="shared" si="17"/>
        <v>1.286824E-2</v>
      </c>
      <c r="G123" s="25">
        <f t="shared" si="18"/>
        <v>0.2963555672</v>
      </c>
      <c r="H123" s="25">
        <v>2.6849999999999999E-2</v>
      </c>
      <c r="I123" s="25">
        <f t="shared" si="19"/>
        <v>2.6324999999999998E-2</v>
      </c>
      <c r="J123" s="25"/>
      <c r="K123" s="25">
        <f t="shared" si="20"/>
        <v>1.2544139999999997E-2</v>
      </c>
      <c r="L123" s="25">
        <f t="shared" si="21"/>
        <v>0.28889154419999996</v>
      </c>
      <c r="M123" s="25">
        <v>1.2500000000000001E-2</v>
      </c>
      <c r="N123" s="25">
        <f t="shared" si="22"/>
        <v>1.1975000000000001E-2</v>
      </c>
      <c r="O123" s="25"/>
      <c r="P123" s="25">
        <f t="shared" si="23"/>
        <v>9.1392400000000016E-3</v>
      </c>
      <c r="Q123" s="25">
        <f t="shared" si="24"/>
        <v>0.21047669720000003</v>
      </c>
      <c r="R123" s="25">
        <v>1.6150000000000001E-2</v>
      </c>
      <c r="S123" s="25">
        <f t="shared" si="25"/>
        <v>1.5625E-2</v>
      </c>
      <c r="T123" s="25"/>
      <c r="U123" s="25">
        <f t="shared" si="26"/>
        <v>1.219894E-2</v>
      </c>
      <c r="V123" s="25">
        <f t="shared" si="27"/>
        <v>0.28094158820000004</v>
      </c>
      <c r="W123" s="25">
        <v>1.5769999999999999E-2</v>
      </c>
      <c r="X123" s="25">
        <f t="shared" si="28"/>
        <v>1.5245E-2</v>
      </c>
      <c r="Y123" s="25"/>
      <c r="Z123" s="25">
        <f t="shared" si="29"/>
        <v>1.226884E-2</v>
      </c>
      <c r="AA123" s="25">
        <f t="shared" si="30"/>
        <v>0.2825513852</v>
      </c>
      <c r="AB123" s="25">
        <v>1.23E-3</v>
      </c>
      <c r="AC123" s="25">
        <f t="shared" si="31"/>
        <v>5.2499999999999997E-4</v>
      </c>
    </row>
    <row r="124" spans="1:29" s="15" customFormat="1">
      <c r="A124" s="18">
        <v>372</v>
      </c>
      <c r="B124" s="25">
        <v>-3.6999999999999999E-4</v>
      </c>
      <c r="C124" s="25">
        <v>1.6840000000000001E-2</v>
      </c>
      <c r="D124" s="25">
        <f t="shared" si="16"/>
        <v>1.6545000000000001E-2</v>
      </c>
      <c r="E124" s="25"/>
      <c r="F124" s="25">
        <f t="shared" si="17"/>
        <v>1.268824E-2</v>
      </c>
      <c r="G124" s="25">
        <f t="shared" si="18"/>
        <v>0.29221016720000004</v>
      </c>
      <c r="H124" s="25">
        <v>2.665E-2</v>
      </c>
      <c r="I124" s="25">
        <f t="shared" si="19"/>
        <v>2.6355E-2</v>
      </c>
      <c r="J124" s="25"/>
      <c r="K124" s="25">
        <f t="shared" si="20"/>
        <v>1.2574139999999999E-2</v>
      </c>
      <c r="L124" s="25">
        <f t="shared" si="21"/>
        <v>0.28958244420000001</v>
      </c>
      <c r="M124" s="25">
        <v>1.2749999999999999E-2</v>
      </c>
      <c r="N124" s="25">
        <f t="shared" si="22"/>
        <v>1.2454999999999999E-2</v>
      </c>
      <c r="O124" s="25"/>
      <c r="P124" s="25">
        <f t="shared" si="23"/>
        <v>9.6192399999999994E-3</v>
      </c>
      <c r="Q124" s="25">
        <f t="shared" si="24"/>
        <v>0.2215310972</v>
      </c>
      <c r="R124" s="25">
        <v>1.5939999999999999E-2</v>
      </c>
      <c r="S124" s="25">
        <f t="shared" si="25"/>
        <v>1.5644999999999999E-2</v>
      </c>
      <c r="T124" s="25"/>
      <c r="U124" s="25">
        <f t="shared" si="26"/>
        <v>1.2218939999999999E-2</v>
      </c>
      <c r="V124" s="25">
        <f t="shared" si="27"/>
        <v>0.28140218820000001</v>
      </c>
      <c r="W124" s="25">
        <v>1.5879999999999998E-2</v>
      </c>
      <c r="X124" s="25">
        <f t="shared" si="28"/>
        <v>1.5584999999999998E-2</v>
      </c>
      <c r="Y124" s="25"/>
      <c r="Z124" s="25">
        <f t="shared" si="29"/>
        <v>1.2608839999999998E-2</v>
      </c>
      <c r="AA124" s="25">
        <f t="shared" si="30"/>
        <v>0.29038158519999996</v>
      </c>
      <c r="AB124" s="25">
        <v>9.6000000000000002E-4</v>
      </c>
      <c r="AC124" s="25">
        <f t="shared" si="31"/>
        <v>2.9500000000000001E-4</v>
      </c>
    </row>
    <row r="125" spans="1:29" s="15" customFormat="1">
      <c r="A125" s="18">
        <v>373</v>
      </c>
      <c r="B125" s="25">
        <v>-1.6000000000000001E-4</v>
      </c>
      <c r="C125" s="25">
        <v>1.678E-2</v>
      </c>
      <c r="D125" s="25">
        <f t="shared" si="16"/>
        <v>1.6285000000000001E-2</v>
      </c>
      <c r="E125" s="25"/>
      <c r="F125" s="25">
        <f t="shared" si="17"/>
        <v>1.242824E-2</v>
      </c>
      <c r="G125" s="25">
        <f t="shared" si="18"/>
        <v>0.28622236719999999</v>
      </c>
      <c r="H125" s="25">
        <v>2.639E-2</v>
      </c>
      <c r="I125" s="25">
        <f t="shared" si="19"/>
        <v>2.5895000000000001E-2</v>
      </c>
      <c r="J125" s="25"/>
      <c r="K125" s="25">
        <f t="shared" si="20"/>
        <v>1.2114140000000001E-2</v>
      </c>
      <c r="L125" s="25">
        <f t="shared" si="21"/>
        <v>0.27898864420000002</v>
      </c>
      <c r="M125" s="25">
        <v>1.2200000000000001E-2</v>
      </c>
      <c r="N125" s="25">
        <f t="shared" si="22"/>
        <v>1.1705E-2</v>
      </c>
      <c r="O125" s="25"/>
      <c r="P125" s="25">
        <f t="shared" si="23"/>
        <v>8.8692400000000005E-3</v>
      </c>
      <c r="Q125" s="25">
        <f t="shared" si="24"/>
        <v>0.20425859720000003</v>
      </c>
      <c r="R125" s="25">
        <v>1.601E-2</v>
      </c>
      <c r="S125" s="25">
        <f t="shared" si="25"/>
        <v>1.5514999999999999E-2</v>
      </c>
      <c r="T125" s="25"/>
      <c r="U125" s="25">
        <f t="shared" si="26"/>
        <v>1.2088939999999999E-2</v>
      </c>
      <c r="V125" s="25">
        <f t="shared" si="27"/>
        <v>0.27840828820000002</v>
      </c>
      <c r="W125" s="25">
        <v>1.5339999999999999E-2</v>
      </c>
      <c r="X125" s="25">
        <f t="shared" si="28"/>
        <v>1.4844999999999999E-2</v>
      </c>
      <c r="Y125" s="25"/>
      <c r="Z125" s="25">
        <f t="shared" si="29"/>
        <v>1.1868839999999999E-2</v>
      </c>
      <c r="AA125" s="25">
        <f t="shared" si="30"/>
        <v>0.27333938520000001</v>
      </c>
      <c r="AB125" s="25">
        <v>1.15E-3</v>
      </c>
      <c r="AC125" s="25">
        <f t="shared" si="31"/>
        <v>4.95E-4</v>
      </c>
    </row>
    <row r="126" spans="1:29" s="15" customFormat="1">
      <c r="A126" s="18">
        <v>374</v>
      </c>
      <c r="B126" s="25">
        <v>-1.2999999999999999E-4</v>
      </c>
      <c r="C126" s="25">
        <v>1.6289999999999999E-2</v>
      </c>
      <c r="D126" s="25">
        <f t="shared" si="16"/>
        <v>1.5695000000000001E-2</v>
      </c>
      <c r="E126" s="25"/>
      <c r="F126" s="25">
        <f t="shared" si="17"/>
        <v>1.183824E-2</v>
      </c>
      <c r="G126" s="25">
        <f t="shared" si="18"/>
        <v>0.27263466720000001</v>
      </c>
      <c r="H126" s="25">
        <v>2.674E-2</v>
      </c>
      <c r="I126" s="25">
        <f t="shared" si="19"/>
        <v>2.6145000000000002E-2</v>
      </c>
      <c r="J126" s="25"/>
      <c r="K126" s="25">
        <f t="shared" si="20"/>
        <v>1.2364140000000001E-2</v>
      </c>
      <c r="L126" s="25">
        <f t="shared" si="21"/>
        <v>0.28474614420000005</v>
      </c>
      <c r="M126" s="25">
        <v>1.251E-2</v>
      </c>
      <c r="N126" s="25">
        <f t="shared" si="22"/>
        <v>1.1915E-2</v>
      </c>
      <c r="O126" s="25"/>
      <c r="P126" s="25">
        <f t="shared" si="23"/>
        <v>9.0792400000000006E-3</v>
      </c>
      <c r="Q126" s="25">
        <f t="shared" si="24"/>
        <v>0.20909489720000002</v>
      </c>
      <c r="R126" s="25">
        <v>1.537E-2</v>
      </c>
      <c r="S126" s="25">
        <f t="shared" si="25"/>
        <v>1.4775E-2</v>
      </c>
      <c r="T126" s="25"/>
      <c r="U126" s="25">
        <f t="shared" si="26"/>
        <v>1.134894E-2</v>
      </c>
      <c r="V126" s="25">
        <f t="shared" si="27"/>
        <v>0.26136608820000001</v>
      </c>
      <c r="W126" s="25">
        <v>1.542E-2</v>
      </c>
      <c r="X126" s="25">
        <f t="shared" si="28"/>
        <v>1.4825E-2</v>
      </c>
      <c r="Y126" s="25"/>
      <c r="Z126" s="25">
        <f t="shared" si="29"/>
        <v>1.1848839999999999E-2</v>
      </c>
      <c r="AA126" s="25">
        <f t="shared" si="30"/>
        <v>0.27287878519999997</v>
      </c>
      <c r="AB126" s="25">
        <v>1.32E-3</v>
      </c>
      <c r="AC126" s="25">
        <f t="shared" si="31"/>
        <v>5.9500000000000004E-4</v>
      </c>
    </row>
    <row r="127" spans="1:29" s="15" customFormat="1">
      <c r="A127" s="18">
        <v>375</v>
      </c>
      <c r="B127" s="25">
        <v>-2.0000000000000002E-5</v>
      </c>
      <c r="C127" s="25">
        <v>1.652E-2</v>
      </c>
      <c r="D127" s="25">
        <f t="shared" si="16"/>
        <v>1.5900000000000001E-2</v>
      </c>
      <c r="E127" s="25"/>
      <c r="F127" s="25">
        <f t="shared" si="17"/>
        <v>1.204324E-2</v>
      </c>
      <c r="G127" s="25">
        <f t="shared" si="18"/>
        <v>0.27735581720000002</v>
      </c>
      <c r="H127" s="25">
        <v>2.6179999999999998E-2</v>
      </c>
      <c r="I127" s="25">
        <f t="shared" si="19"/>
        <v>2.5559999999999999E-2</v>
      </c>
      <c r="J127" s="25"/>
      <c r="K127" s="25">
        <f t="shared" si="20"/>
        <v>1.1779139999999999E-2</v>
      </c>
      <c r="L127" s="25">
        <f t="shared" si="21"/>
        <v>0.27127359419999997</v>
      </c>
      <c r="M127" s="25">
        <v>1.155E-2</v>
      </c>
      <c r="N127" s="25">
        <f t="shared" si="22"/>
        <v>1.0929999999999999E-2</v>
      </c>
      <c r="O127" s="25"/>
      <c r="P127" s="25">
        <f t="shared" si="23"/>
        <v>8.0942399999999991E-3</v>
      </c>
      <c r="Q127" s="25">
        <f t="shared" si="24"/>
        <v>0.18641034719999999</v>
      </c>
      <c r="R127" s="25">
        <v>1.5509999999999999E-2</v>
      </c>
      <c r="S127" s="25">
        <f t="shared" si="25"/>
        <v>1.4889999999999999E-2</v>
      </c>
      <c r="T127" s="25"/>
      <c r="U127" s="25">
        <f t="shared" si="26"/>
        <v>1.1463939999999999E-2</v>
      </c>
      <c r="V127" s="25">
        <f t="shared" si="27"/>
        <v>0.26401453819999998</v>
      </c>
      <c r="W127" s="25">
        <v>1.481E-2</v>
      </c>
      <c r="X127" s="25">
        <f t="shared" si="28"/>
        <v>1.4189999999999999E-2</v>
      </c>
      <c r="Y127" s="25"/>
      <c r="Z127" s="25">
        <f t="shared" si="29"/>
        <v>1.1213839999999999E-2</v>
      </c>
      <c r="AA127" s="25">
        <f t="shared" si="30"/>
        <v>0.25825473519999997</v>
      </c>
      <c r="AB127" s="25">
        <v>1.2600000000000001E-3</v>
      </c>
      <c r="AC127" s="25">
        <f t="shared" si="31"/>
        <v>6.2E-4</v>
      </c>
    </row>
    <row r="128" spans="1:29" s="15" customFormat="1">
      <c r="A128" s="18">
        <v>376</v>
      </c>
      <c r="B128" s="25">
        <v>-1.2E-4</v>
      </c>
      <c r="C128" s="25">
        <v>1.5980000000000001E-2</v>
      </c>
      <c r="D128" s="25">
        <f t="shared" si="16"/>
        <v>1.5435000000000001E-2</v>
      </c>
      <c r="E128" s="25"/>
      <c r="F128" s="25">
        <f t="shared" si="17"/>
        <v>1.157824E-2</v>
      </c>
      <c r="G128" s="25">
        <f t="shared" si="18"/>
        <v>0.26664686720000003</v>
      </c>
      <c r="H128" s="25">
        <v>2.6020000000000001E-2</v>
      </c>
      <c r="I128" s="25">
        <f t="shared" si="19"/>
        <v>2.5475000000000001E-2</v>
      </c>
      <c r="J128" s="25"/>
      <c r="K128" s="25">
        <f t="shared" si="20"/>
        <v>1.169414E-2</v>
      </c>
      <c r="L128" s="25">
        <f t="shared" si="21"/>
        <v>0.26931604420000005</v>
      </c>
      <c r="M128" s="25">
        <v>1.226E-2</v>
      </c>
      <c r="N128" s="25">
        <f t="shared" si="22"/>
        <v>1.1715E-2</v>
      </c>
      <c r="O128" s="25"/>
      <c r="P128" s="25">
        <f t="shared" si="23"/>
        <v>8.87924E-3</v>
      </c>
      <c r="Q128" s="25">
        <f t="shared" si="24"/>
        <v>0.20448889720000002</v>
      </c>
      <c r="R128" s="25">
        <v>1.533E-2</v>
      </c>
      <c r="S128" s="25">
        <f t="shared" si="25"/>
        <v>1.4785E-2</v>
      </c>
      <c r="T128" s="25"/>
      <c r="U128" s="25">
        <f t="shared" si="26"/>
        <v>1.135894E-2</v>
      </c>
      <c r="V128" s="25">
        <f t="shared" si="27"/>
        <v>0.26159638820000003</v>
      </c>
      <c r="W128" s="25">
        <v>1.532E-2</v>
      </c>
      <c r="X128" s="25">
        <f t="shared" si="28"/>
        <v>1.4775E-2</v>
      </c>
      <c r="Y128" s="25"/>
      <c r="Z128" s="25">
        <f t="shared" si="29"/>
        <v>1.179884E-2</v>
      </c>
      <c r="AA128" s="25">
        <f t="shared" si="30"/>
        <v>0.2717272852</v>
      </c>
      <c r="AB128" s="25">
        <v>1.2099999999999999E-3</v>
      </c>
      <c r="AC128" s="25">
        <f t="shared" si="31"/>
        <v>5.4499999999999991E-4</v>
      </c>
    </row>
    <row r="129" spans="1:29" s="15" customFormat="1">
      <c r="A129" s="18">
        <v>377</v>
      </c>
      <c r="B129" s="25">
        <v>-1.4999999999999999E-4</v>
      </c>
      <c r="C129" s="25">
        <v>1.6820000000000002E-2</v>
      </c>
      <c r="D129" s="25">
        <f t="shared" si="16"/>
        <v>1.6270000000000003E-2</v>
      </c>
      <c r="E129" s="25"/>
      <c r="F129" s="25">
        <f t="shared" si="17"/>
        <v>1.2413240000000002E-2</v>
      </c>
      <c r="G129" s="25">
        <f t="shared" si="18"/>
        <v>0.28587691720000008</v>
      </c>
      <c r="H129" s="25">
        <v>2.5319999999999999E-2</v>
      </c>
      <c r="I129" s="25">
        <f t="shared" si="19"/>
        <v>2.477E-2</v>
      </c>
      <c r="J129" s="25"/>
      <c r="K129" s="25">
        <f t="shared" si="20"/>
        <v>1.098914E-2</v>
      </c>
      <c r="L129" s="25">
        <f t="shared" si="21"/>
        <v>0.25307989419999999</v>
      </c>
      <c r="M129" s="25">
        <v>1.133E-2</v>
      </c>
      <c r="N129" s="25">
        <f t="shared" si="22"/>
        <v>1.078E-2</v>
      </c>
      <c r="O129" s="25"/>
      <c r="P129" s="25">
        <f t="shared" si="23"/>
        <v>7.94424E-3</v>
      </c>
      <c r="Q129" s="25">
        <f t="shared" si="24"/>
        <v>0.18295584720000002</v>
      </c>
      <c r="R129" s="25">
        <v>1.558E-2</v>
      </c>
      <c r="S129" s="25">
        <f t="shared" si="25"/>
        <v>1.503E-2</v>
      </c>
      <c r="T129" s="25"/>
      <c r="U129" s="25">
        <f t="shared" si="26"/>
        <v>1.160394E-2</v>
      </c>
      <c r="V129" s="25">
        <f t="shared" si="27"/>
        <v>0.26723873819999999</v>
      </c>
      <c r="W129" s="25">
        <v>1.44E-2</v>
      </c>
      <c r="X129" s="25">
        <f t="shared" si="28"/>
        <v>1.3849999999999999E-2</v>
      </c>
      <c r="Y129" s="25"/>
      <c r="Z129" s="25">
        <f t="shared" si="29"/>
        <v>1.0873839999999999E-2</v>
      </c>
      <c r="AA129" s="25">
        <f t="shared" si="30"/>
        <v>0.25042453520000002</v>
      </c>
      <c r="AB129" s="25">
        <v>1.25E-3</v>
      </c>
      <c r="AC129" s="25">
        <f t="shared" si="31"/>
        <v>5.5000000000000003E-4</v>
      </c>
    </row>
    <row r="130" spans="1:29" s="15" customFormat="1">
      <c r="A130" s="18">
        <v>378</v>
      </c>
      <c r="B130" s="25">
        <v>-1.1E-4</v>
      </c>
      <c r="C130" s="25">
        <v>1.5259999999999999E-2</v>
      </c>
      <c r="D130" s="25">
        <f t="shared" si="16"/>
        <v>1.4704999999999999E-2</v>
      </c>
      <c r="E130" s="25"/>
      <c r="F130" s="25">
        <f t="shared" si="17"/>
        <v>1.0848239999999999E-2</v>
      </c>
      <c r="G130" s="25">
        <f t="shared" si="18"/>
        <v>0.24983496719999998</v>
      </c>
      <c r="H130" s="25">
        <v>2.605E-2</v>
      </c>
      <c r="I130" s="25">
        <f t="shared" si="19"/>
        <v>2.5495E-2</v>
      </c>
      <c r="J130" s="25"/>
      <c r="K130" s="25">
        <f t="shared" si="20"/>
        <v>1.171414E-2</v>
      </c>
      <c r="L130" s="25">
        <f t="shared" si="21"/>
        <v>0.26977664420000003</v>
      </c>
      <c r="M130" s="25">
        <v>1.2319999999999999E-2</v>
      </c>
      <c r="N130" s="25">
        <f t="shared" si="22"/>
        <v>1.1764999999999999E-2</v>
      </c>
      <c r="O130" s="25"/>
      <c r="P130" s="25">
        <f t="shared" si="23"/>
        <v>8.9292399999999997E-3</v>
      </c>
      <c r="Q130" s="25">
        <f t="shared" si="24"/>
        <v>0.20564039719999999</v>
      </c>
      <c r="R130" s="25">
        <v>1.452E-2</v>
      </c>
      <c r="S130" s="25">
        <f t="shared" si="25"/>
        <v>1.3965E-2</v>
      </c>
      <c r="T130" s="25"/>
      <c r="U130" s="25">
        <f t="shared" si="26"/>
        <v>1.053894E-2</v>
      </c>
      <c r="V130" s="25">
        <f t="shared" si="27"/>
        <v>0.24271178820000003</v>
      </c>
      <c r="W130" s="25">
        <v>1.49E-2</v>
      </c>
      <c r="X130" s="25">
        <f t="shared" si="28"/>
        <v>1.4345E-2</v>
      </c>
      <c r="Y130" s="25"/>
      <c r="Z130" s="25">
        <f t="shared" si="29"/>
        <v>1.136884E-2</v>
      </c>
      <c r="AA130" s="25">
        <f t="shared" si="30"/>
        <v>0.26182438520000001</v>
      </c>
      <c r="AB130" s="25">
        <v>1.2199999999999999E-3</v>
      </c>
      <c r="AC130" s="25">
        <f t="shared" si="31"/>
        <v>5.5499999999999994E-4</v>
      </c>
    </row>
    <row r="131" spans="1:29" s="15" customFormat="1">
      <c r="A131" s="18">
        <v>379</v>
      </c>
      <c r="B131" s="25">
        <v>-5.0000000000000002E-5</v>
      </c>
      <c r="C131" s="25">
        <v>1.627E-2</v>
      </c>
      <c r="D131" s="25">
        <f t="shared" ref="D131:D194" si="32">C131-AC131</f>
        <v>1.5650000000000001E-2</v>
      </c>
      <c r="E131" s="25"/>
      <c r="F131" s="25">
        <f t="shared" ref="F131:F194" si="33">D131-0.00385676</f>
        <v>1.179324E-2</v>
      </c>
      <c r="G131" s="25">
        <f t="shared" ref="G131:G194" si="34">F131*23.03</f>
        <v>0.27159831719999999</v>
      </c>
      <c r="H131" s="25">
        <v>2.547E-2</v>
      </c>
      <c r="I131" s="25">
        <f t="shared" ref="I131:I194" si="35">H131-AC131</f>
        <v>2.4850000000000001E-2</v>
      </c>
      <c r="J131" s="25"/>
      <c r="K131" s="25">
        <f t="shared" ref="K131:K194" si="36">I131-0.01378086</f>
        <v>1.106914E-2</v>
      </c>
      <c r="L131" s="25">
        <f t="shared" ref="L131:L194" si="37">K131*23.03</f>
        <v>0.25492229420000001</v>
      </c>
      <c r="M131" s="25">
        <v>1.0789999999999999E-2</v>
      </c>
      <c r="N131" s="25">
        <f t="shared" ref="N131:N194" si="38">M131-AC131</f>
        <v>1.0169999999999998E-2</v>
      </c>
      <c r="O131" s="25"/>
      <c r="P131" s="25">
        <f t="shared" ref="P131:P194" si="39">N131-0.00283576</f>
        <v>7.3342399999999988E-3</v>
      </c>
      <c r="Q131" s="25">
        <f t="shared" ref="Q131:Q194" si="40">P131*23.03</f>
        <v>0.16890754719999998</v>
      </c>
      <c r="R131" s="25">
        <v>1.5469999999999999E-2</v>
      </c>
      <c r="S131" s="25">
        <f t="shared" ref="S131:S194" si="41">R131-AC131</f>
        <v>1.4849999999999999E-2</v>
      </c>
      <c r="T131" s="25"/>
      <c r="U131" s="25">
        <f t="shared" ref="U131:U194" si="42">S131-0.00342606</f>
        <v>1.1423939999999999E-2</v>
      </c>
      <c r="V131" s="25">
        <f t="shared" ref="V131:V194" si="43">U131*23.03</f>
        <v>0.26309333819999997</v>
      </c>
      <c r="W131" s="25">
        <v>1.426E-2</v>
      </c>
      <c r="X131" s="25">
        <f t="shared" ref="X131:X194" si="44">W131-AC131</f>
        <v>1.3639999999999999E-2</v>
      </c>
      <c r="Y131" s="25"/>
      <c r="Z131" s="25">
        <f t="shared" ref="Z131:Z194" si="45">X131-0.00297616</f>
        <v>1.0663839999999999E-2</v>
      </c>
      <c r="AA131" s="25">
        <f t="shared" ref="AA131:AA194" si="46">Z131*23.03</f>
        <v>0.2455882352</v>
      </c>
      <c r="AB131" s="25">
        <v>1.2899999999999999E-3</v>
      </c>
      <c r="AC131" s="25">
        <f t="shared" ref="AC131:AC194" si="47">(B131+AB131)/2</f>
        <v>6.2E-4</v>
      </c>
    </row>
    <row r="132" spans="1:29" s="15" customFormat="1">
      <c r="A132" s="18">
        <v>380</v>
      </c>
      <c r="B132" s="25">
        <v>-1.7000000000000001E-4</v>
      </c>
      <c r="C132" s="25">
        <v>1.44E-2</v>
      </c>
      <c r="D132" s="25">
        <f t="shared" si="32"/>
        <v>1.3944999999999999E-2</v>
      </c>
      <c r="E132" s="25"/>
      <c r="F132" s="25">
        <f t="shared" si="33"/>
        <v>1.0088239999999998E-2</v>
      </c>
      <c r="G132" s="25">
        <f t="shared" si="34"/>
        <v>0.23233216719999997</v>
      </c>
      <c r="H132" s="25">
        <v>2.563E-2</v>
      </c>
      <c r="I132" s="25">
        <f t="shared" si="35"/>
        <v>2.5174999999999999E-2</v>
      </c>
      <c r="J132" s="25"/>
      <c r="K132" s="25">
        <f t="shared" si="36"/>
        <v>1.1394139999999999E-2</v>
      </c>
      <c r="L132" s="25">
        <f t="shared" si="37"/>
        <v>0.26240704419999999</v>
      </c>
      <c r="M132" s="25">
        <v>1.1639999999999999E-2</v>
      </c>
      <c r="N132" s="25">
        <f t="shared" si="38"/>
        <v>1.1184999999999999E-2</v>
      </c>
      <c r="O132" s="25"/>
      <c r="P132" s="25">
        <f t="shared" si="39"/>
        <v>8.3492399999999991E-3</v>
      </c>
      <c r="Q132" s="25">
        <f t="shared" si="40"/>
        <v>0.1922829972</v>
      </c>
      <c r="R132" s="25">
        <v>1.4069999999999999E-2</v>
      </c>
      <c r="S132" s="25">
        <f t="shared" si="41"/>
        <v>1.3614999999999999E-2</v>
      </c>
      <c r="T132" s="25"/>
      <c r="U132" s="25">
        <f t="shared" si="42"/>
        <v>1.0188939999999999E-2</v>
      </c>
      <c r="V132" s="25">
        <f t="shared" si="43"/>
        <v>0.23465128819999997</v>
      </c>
      <c r="W132" s="25">
        <v>1.443E-2</v>
      </c>
      <c r="X132" s="25">
        <f t="shared" si="44"/>
        <v>1.3975E-2</v>
      </c>
      <c r="Y132" s="25"/>
      <c r="Z132" s="25">
        <f t="shared" si="45"/>
        <v>1.0998839999999999E-2</v>
      </c>
      <c r="AA132" s="25">
        <f t="shared" si="46"/>
        <v>0.25330328520000001</v>
      </c>
      <c r="AB132" s="25">
        <v>1.08E-3</v>
      </c>
      <c r="AC132" s="25">
        <f t="shared" si="47"/>
        <v>4.55E-4</v>
      </c>
    </row>
    <row r="133" spans="1:29" s="15" customFormat="1">
      <c r="A133" s="18">
        <v>381</v>
      </c>
      <c r="B133" s="25">
        <v>-1.3999999999999999E-4</v>
      </c>
      <c r="C133" s="25">
        <v>1.635E-2</v>
      </c>
      <c r="D133" s="25">
        <f t="shared" si="32"/>
        <v>1.5744999999999999E-2</v>
      </c>
      <c r="E133" s="25"/>
      <c r="F133" s="25">
        <f t="shared" si="33"/>
        <v>1.1888239999999998E-2</v>
      </c>
      <c r="G133" s="25">
        <f t="shared" si="34"/>
        <v>0.27378616719999999</v>
      </c>
      <c r="H133" s="25">
        <v>2.4850000000000001E-2</v>
      </c>
      <c r="I133" s="25">
        <f t="shared" si="35"/>
        <v>2.4244999999999999E-2</v>
      </c>
      <c r="J133" s="25"/>
      <c r="K133" s="25">
        <f t="shared" si="36"/>
        <v>1.0464139999999999E-2</v>
      </c>
      <c r="L133" s="25">
        <f t="shared" si="37"/>
        <v>0.24098914419999998</v>
      </c>
      <c r="M133" s="25">
        <v>1.021E-2</v>
      </c>
      <c r="N133" s="25">
        <f t="shared" si="38"/>
        <v>9.6050000000000007E-3</v>
      </c>
      <c r="O133" s="25"/>
      <c r="P133" s="25">
        <f t="shared" si="39"/>
        <v>6.769240000000001E-3</v>
      </c>
      <c r="Q133" s="25">
        <f t="shared" si="40"/>
        <v>0.15589559720000004</v>
      </c>
      <c r="R133" s="25">
        <v>1.533E-2</v>
      </c>
      <c r="S133" s="25">
        <f t="shared" si="41"/>
        <v>1.4725E-2</v>
      </c>
      <c r="T133" s="25"/>
      <c r="U133" s="25">
        <f t="shared" si="42"/>
        <v>1.129894E-2</v>
      </c>
      <c r="V133" s="25">
        <f t="shared" si="43"/>
        <v>0.26021458820000004</v>
      </c>
      <c r="W133" s="25">
        <v>1.34E-2</v>
      </c>
      <c r="X133" s="25">
        <f t="shared" si="44"/>
        <v>1.2795000000000001E-2</v>
      </c>
      <c r="Y133" s="25"/>
      <c r="Z133" s="25">
        <f t="shared" si="45"/>
        <v>9.8188400000000006E-3</v>
      </c>
      <c r="AA133" s="25">
        <f t="shared" si="46"/>
        <v>0.22612788520000002</v>
      </c>
      <c r="AB133" s="25">
        <v>1.3500000000000001E-3</v>
      </c>
      <c r="AC133" s="25">
        <f t="shared" si="47"/>
        <v>6.0500000000000007E-4</v>
      </c>
    </row>
    <row r="134" spans="1:29" s="15" customFormat="1">
      <c r="A134" s="18">
        <v>382</v>
      </c>
      <c r="B134" s="25">
        <v>-5.0000000000000002E-5</v>
      </c>
      <c r="C134" s="25">
        <v>1.4919999999999999E-2</v>
      </c>
      <c r="D134" s="25">
        <f t="shared" si="32"/>
        <v>1.4284999999999999E-2</v>
      </c>
      <c r="E134" s="25"/>
      <c r="F134" s="25">
        <f t="shared" si="33"/>
        <v>1.0428239999999998E-2</v>
      </c>
      <c r="G134" s="25">
        <f t="shared" si="34"/>
        <v>0.24016236719999998</v>
      </c>
      <c r="H134" s="25">
        <v>2.5940000000000001E-2</v>
      </c>
      <c r="I134" s="25">
        <f t="shared" si="35"/>
        <v>2.5305000000000001E-2</v>
      </c>
      <c r="J134" s="25"/>
      <c r="K134" s="25">
        <f t="shared" si="36"/>
        <v>1.152414E-2</v>
      </c>
      <c r="L134" s="25">
        <f t="shared" si="37"/>
        <v>0.26540094420000004</v>
      </c>
      <c r="M134" s="25">
        <v>1.29E-2</v>
      </c>
      <c r="N134" s="25">
        <f t="shared" si="38"/>
        <v>1.2265E-2</v>
      </c>
      <c r="O134" s="25"/>
      <c r="P134" s="25">
        <f t="shared" si="39"/>
        <v>9.4292400000000002E-3</v>
      </c>
      <c r="Q134" s="25">
        <f t="shared" si="40"/>
        <v>0.21715539720000002</v>
      </c>
      <c r="R134" s="25">
        <v>1.43E-2</v>
      </c>
      <c r="S134" s="25">
        <f t="shared" si="41"/>
        <v>1.3665E-2</v>
      </c>
      <c r="T134" s="25"/>
      <c r="U134" s="25">
        <f t="shared" si="42"/>
        <v>1.023894E-2</v>
      </c>
      <c r="V134" s="25">
        <f t="shared" si="43"/>
        <v>0.23580278820000003</v>
      </c>
      <c r="W134" s="25">
        <v>1.482E-2</v>
      </c>
      <c r="X134" s="25">
        <f t="shared" si="44"/>
        <v>1.4185E-2</v>
      </c>
      <c r="Y134" s="25"/>
      <c r="Z134" s="25">
        <f t="shared" si="45"/>
        <v>1.1208839999999999E-2</v>
      </c>
      <c r="AA134" s="25">
        <f t="shared" si="46"/>
        <v>0.25813958520000002</v>
      </c>
      <c r="AB134" s="25">
        <v>1.32E-3</v>
      </c>
      <c r="AC134" s="25">
        <f t="shared" si="47"/>
        <v>6.3500000000000004E-4</v>
      </c>
    </row>
    <row r="135" spans="1:29" s="15" customFormat="1">
      <c r="A135" s="18">
        <v>383</v>
      </c>
      <c r="B135" s="25">
        <v>0</v>
      </c>
      <c r="C135" s="25">
        <v>1.627E-2</v>
      </c>
      <c r="D135" s="25">
        <f t="shared" si="32"/>
        <v>1.5594999999999999E-2</v>
      </c>
      <c r="E135" s="25"/>
      <c r="F135" s="25">
        <f t="shared" si="33"/>
        <v>1.173824E-2</v>
      </c>
      <c r="G135" s="25">
        <f t="shared" si="34"/>
        <v>0.27033166720000001</v>
      </c>
      <c r="H135" s="25">
        <v>2.6630000000000001E-2</v>
      </c>
      <c r="I135" s="25">
        <f t="shared" si="35"/>
        <v>2.5955000000000002E-2</v>
      </c>
      <c r="J135" s="25"/>
      <c r="K135" s="25">
        <f t="shared" si="36"/>
        <v>1.2174140000000002E-2</v>
      </c>
      <c r="L135" s="25">
        <f t="shared" si="37"/>
        <v>0.28037044420000007</v>
      </c>
      <c r="M135" s="25">
        <v>1.115E-2</v>
      </c>
      <c r="N135" s="25">
        <f t="shared" si="38"/>
        <v>1.0475E-2</v>
      </c>
      <c r="O135" s="25"/>
      <c r="P135" s="25">
        <f t="shared" si="39"/>
        <v>7.6392400000000003E-3</v>
      </c>
      <c r="Q135" s="25">
        <f t="shared" si="40"/>
        <v>0.17593169720000001</v>
      </c>
      <c r="R135" s="25">
        <v>1.6459999999999999E-2</v>
      </c>
      <c r="S135" s="25">
        <f t="shared" si="41"/>
        <v>1.5785E-2</v>
      </c>
      <c r="T135" s="25"/>
      <c r="U135" s="25">
        <f t="shared" si="42"/>
        <v>1.2358940000000001E-2</v>
      </c>
      <c r="V135" s="25">
        <f t="shared" si="43"/>
        <v>0.28462638820000002</v>
      </c>
      <c r="W135" s="25">
        <v>1.4999999999999999E-2</v>
      </c>
      <c r="X135" s="25">
        <f t="shared" si="44"/>
        <v>1.4324999999999999E-2</v>
      </c>
      <c r="Y135" s="25"/>
      <c r="Z135" s="25">
        <f t="shared" si="45"/>
        <v>1.1348839999999999E-2</v>
      </c>
      <c r="AA135" s="25">
        <f t="shared" si="46"/>
        <v>0.26136378519999998</v>
      </c>
      <c r="AB135" s="25">
        <v>1.3500000000000001E-3</v>
      </c>
      <c r="AC135" s="25">
        <f t="shared" si="47"/>
        <v>6.7500000000000004E-4</v>
      </c>
    </row>
    <row r="136" spans="1:29" s="15" customFormat="1">
      <c r="A136" s="18">
        <v>384</v>
      </c>
      <c r="B136" s="25">
        <v>-1.8000000000000001E-4</v>
      </c>
      <c r="C136" s="25">
        <v>1.4930000000000001E-2</v>
      </c>
      <c r="D136" s="25">
        <f t="shared" si="32"/>
        <v>1.4460000000000001E-2</v>
      </c>
      <c r="E136" s="25"/>
      <c r="F136" s="25">
        <f t="shared" si="33"/>
        <v>1.060324E-2</v>
      </c>
      <c r="G136" s="25">
        <f t="shared" si="34"/>
        <v>0.24419261720000002</v>
      </c>
      <c r="H136" s="25">
        <v>2.4479999999999998E-2</v>
      </c>
      <c r="I136" s="25">
        <f t="shared" si="35"/>
        <v>2.4009999999999997E-2</v>
      </c>
      <c r="J136" s="25"/>
      <c r="K136" s="25">
        <f t="shared" si="36"/>
        <v>1.0229139999999996E-2</v>
      </c>
      <c r="L136" s="25">
        <f t="shared" si="37"/>
        <v>0.23557709419999992</v>
      </c>
      <c r="M136" s="25">
        <v>1.0749999999999999E-2</v>
      </c>
      <c r="N136" s="25">
        <f t="shared" si="38"/>
        <v>1.0279999999999999E-2</v>
      </c>
      <c r="O136" s="25"/>
      <c r="P136" s="25">
        <f t="shared" si="39"/>
        <v>7.4442399999999995E-3</v>
      </c>
      <c r="Q136" s="25">
        <f t="shared" si="40"/>
        <v>0.1714408472</v>
      </c>
      <c r="R136" s="25">
        <v>1.3939999999999999E-2</v>
      </c>
      <c r="S136" s="25">
        <f t="shared" si="41"/>
        <v>1.3469999999999999E-2</v>
      </c>
      <c r="T136" s="25"/>
      <c r="U136" s="25">
        <f t="shared" si="42"/>
        <v>1.0043939999999999E-2</v>
      </c>
      <c r="V136" s="25">
        <f t="shared" si="43"/>
        <v>0.23131193820000001</v>
      </c>
      <c r="W136" s="25">
        <v>1.3429999999999999E-2</v>
      </c>
      <c r="X136" s="25">
        <f t="shared" si="44"/>
        <v>1.2959999999999999E-2</v>
      </c>
      <c r="Y136" s="25"/>
      <c r="Z136" s="25">
        <f t="shared" si="45"/>
        <v>9.983839999999999E-3</v>
      </c>
      <c r="AA136" s="25">
        <f t="shared" si="46"/>
        <v>0.22992783519999999</v>
      </c>
      <c r="AB136" s="25">
        <v>1.1199999999999999E-3</v>
      </c>
      <c r="AC136" s="25">
        <f t="shared" si="47"/>
        <v>4.6999999999999993E-4</v>
      </c>
    </row>
    <row r="137" spans="1:29" s="15" customFormat="1">
      <c r="A137" s="18">
        <v>385</v>
      </c>
      <c r="B137" s="25">
        <v>-1.3999999999999999E-4</v>
      </c>
      <c r="C137" s="25">
        <v>1.4540000000000001E-2</v>
      </c>
      <c r="D137" s="25">
        <f t="shared" si="32"/>
        <v>1.3930000000000001E-2</v>
      </c>
      <c r="E137" s="25"/>
      <c r="F137" s="25">
        <f t="shared" si="33"/>
        <v>1.0073240000000001E-2</v>
      </c>
      <c r="G137" s="25">
        <f t="shared" si="34"/>
        <v>0.23198671720000003</v>
      </c>
      <c r="H137" s="25">
        <v>2.462E-2</v>
      </c>
      <c r="I137" s="25">
        <f t="shared" si="35"/>
        <v>2.401E-2</v>
      </c>
      <c r="J137" s="25"/>
      <c r="K137" s="25">
        <f t="shared" si="36"/>
        <v>1.0229139999999999E-2</v>
      </c>
      <c r="L137" s="25">
        <f t="shared" si="37"/>
        <v>0.2355770942</v>
      </c>
      <c r="M137" s="25">
        <v>1.089E-2</v>
      </c>
      <c r="N137" s="25">
        <f t="shared" si="38"/>
        <v>1.0280000000000001E-2</v>
      </c>
      <c r="O137" s="25"/>
      <c r="P137" s="25">
        <f t="shared" si="39"/>
        <v>7.4442400000000013E-3</v>
      </c>
      <c r="Q137" s="25">
        <f t="shared" si="40"/>
        <v>0.17144084720000005</v>
      </c>
      <c r="R137" s="25">
        <v>1.389E-2</v>
      </c>
      <c r="S137" s="25">
        <f t="shared" si="41"/>
        <v>1.328E-2</v>
      </c>
      <c r="T137" s="25"/>
      <c r="U137" s="25">
        <f t="shared" si="42"/>
        <v>9.8539400000000003E-3</v>
      </c>
      <c r="V137" s="25">
        <f t="shared" si="43"/>
        <v>0.22693623820000003</v>
      </c>
      <c r="W137" s="25">
        <v>1.363E-2</v>
      </c>
      <c r="X137" s="25">
        <f t="shared" si="44"/>
        <v>1.302E-2</v>
      </c>
      <c r="Y137" s="25"/>
      <c r="Z137" s="25">
        <f t="shared" si="45"/>
        <v>1.004384E-2</v>
      </c>
      <c r="AA137" s="25">
        <f t="shared" si="46"/>
        <v>0.2313096352</v>
      </c>
      <c r="AB137" s="25">
        <v>1.3600000000000001E-3</v>
      </c>
      <c r="AC137" s="25">
        <f t="shared" si="47"/>
        <v>6.1000000000000008E-4</v>
      </c>
    </row>
    <row r="138" spans="1:29" s="15" customFormat="1">
      <c r="A138" s="18">
        <v>386</v>
      </c>
      <c r="B138" s="25">
        <v>-1.8000000000000001E-4</v>
      </c>
      <c r="C138" s="25">
        <v>1.468E-2</v>
      </c>
      <c r="D138" s="25">
        <f t="shared" si="32"/>
        <v>1.4125E-2</v>
      </c>
      <c r="E138" s="25"/>
      <c r="F138" s="25">
        <f t="shared" si="33"/>
        <v>1.0268240000000001E-2</v>
      </c>
      <c r="G138" s="25">
        <f t="shared" si="34"/>
        <v>0.23647756720000004</v>
      </c>
      <c r="H138" s="25">
        <v>2.4219999999999998E-2</v>
      </c>
      <c r="I138" s="25">
        <f t="shared" si="35"/>
        <v>2.3664999999999999E-2</v>
      </c>
      <c r="J138" s="25"/>
      <c r="K138" s="25">
        <f t="shared" si="36"/>
        <v>9.8841399999999979E-3</v>
      </c>
      <c r="L138" s="25">
        <f t="shared" si="37"/>
        <v>0.22763174419999996</v>
      </c>
      <c r="M138" s="25">
        <v>1.0580000000000001E-2</v>
      </c>
      <c r="N138" s="25">
        <f t="shared" si="38"/>
        <v>1.0025000000000001E-2</v>
      </c>
      <c r="O138" s="25"/>
      <c r="P138" s="25">
        <f t="shared" si="39"/>
        <v>7.1892400000000013E-3</v>
      </c>
      <c r="Q138" s="25">
        <f t="shared" si="40"/>
        <v>0.16556819720000004</v>
      </c>
      <c r="R138" s="25">
        <v>1.4019999999999999E-2</v>
      </c>
      <c r="S138" s="25">
        <f t="shared" si="41"/>
        <v>1.3465E-2</v>
      </c>
      <c r="T138" s="25"/>
      <c r="U138" s="25">
        <f t="shared" si="42"/>
        <v>1.003894E-2</v>
      </c>
      <c r="V138" s="25">
        <f t="shared" si="43"/>
        <v>0.2311967882</v>
      </c>
      <c r="W138" s="25">
        <v>1.3270000000000001E-2</v>
      </c>
      <c r="X138" s="25">
        <f t="shared" si="44"/>
        <v>1.2715000000000001E-2</v>
      </c>
      <c r="Y138" s="25"/>
      <c r="Z138" s="25">
        <f t="shared" si="45"/>
        <v>9.7388400000000003E-3</v>
      </c>
      <c r="AA138" s="25">
        <f t="shared" si="46"/>
        <v>0.22428548520000002</v>
      </c>
      <c r="AB138" s="25">
        <v>1.2899999999999999E-3</v>
      </c>
      <c r="AC138" s="25">
        <f t="shared" si="47"/>
        <v>5.5499999999999994E-4</v>
      </c>
    </row>
    <row r="139" spans="1:29" s="15" customFormat="1">
      <c r="A139" s="18">
        <v>387</v>
      </c>
      <c r="B139" s="25">
        <v>-1.2E-4</v>
      </c>
      <c r="C139" s="25">
        <v>1.4290000000000001E-2</v>
      </c>
      <c r="D139" s="25">
        <f t="shared" si="32"/>
        <v>1.371E-2</v>
      </c>
      <c r="E139" s="25"/>
      <c r="F139" s="25">
        <f t="shared" si="33"/>
        <v>9.8532399999999992E-3</v>
      </c>
      <c r="G139" s="25">
        <f t="shared" si="34"/>
        <v>0.22692011719999999</v>
      </c>
      <c r="H139" s="25">
        <v>2.435E-2</v>
      </c>
      <c r="I139" s="25">
        <f t="shared" si="35"/>
        <v>2.3769999999999999E-2</v>
      </c>
      <c r="J139" s="25"/>
      <c r="K139" s="25">
        <f t="shared" si="36"/>
        <v>9.9891399999999988E-3</v>
      </c>
      <c r="L139" s="25">
        <f t="shared" si="37"/>
        <v>0.23004989419999999</v>
      </c>
      <c r="M139" s="25">
        <v>1.065E-2</v>
      </c>
      <c r="N139" s="25">
        <f t="shared" si="38"/>
        <v>1.0069999999999999E-2</v>
      </c>
      <c r="O139" s="25"/>
      <c r="P139" s="25">
        <f t="shared" si="39"/>
        <v>7.2342399999999994E-3</v>
      </c>
      <c r="Q139" s="25">
        <f t="shared" si="40"/>
        <v>0.16660454720000001</v>
      </c>
      <c r="R139" s="25">
        <v>1.359E-2</v>
      </c>
      <c r="S139" s="25">
        <f t="shared" si="41"/>
        <v>1.3009999999999999E-2</v>
      </c>
      <c r="T139" s="25"/>
      <c r="U139" s="25">
        <f t="shared" si="42"/>
        <v>9.5839399999999991E-3</v>
      </c>
      <c r="V139" s="25">
        <f t="shared" si="43"/>
        <v>0.2207181382</v>
      </c>
      <c r="W139" s="25">
        <v>1.3259999999999999E-2</v>
      </c>
      <c r="X139" s="25">
        <f t="shared" si="44"/>
        <v>1.2679999999999999E-2</v>
      </c>
      <c r="Y139" s="25"/>
      <c r="Z139" s="25">
        <f t="shared" si="45"/>
        <v>9.7038399999999983E-3</v>
      </c>
      <c r="AA139" s="25">
        <f t="shared" si="46"/>
        <v>0.22347943519999997</v>
      </c>
      <c r="AB139" s="25">
        <v>1.2800000000000001E-3</v>
      </c>
      <c r="AC139" s="25">
        <f t="shared" si="47"/>
        <v>5.8E-4</v>
      </c>
    </row>
    <row r="140" spans="1:29" s="15" customFormat="1">
      <c r="A140" s="18">
        <v>388</v>
      </c>
      <c r="B140" s="25">
        <v>-1.6000000000000001E-4</v>
      </c>
      <c r="C140" s="25">
        <v>1.4200000000000001E-2</v>
      </c>
      <c r="D140" s="25">
        <f t="shared" si="32"/>
        <v>1.3635000000000001E-2</v>
      </c>
      <c r="E140" s="25"/>
      <c r="F140" s="25">
        <f t="shared" si="33"/>
        <v>9.7782400000000005E-3</v>
      </c>
      <c r="G140" s="25">
        <f t="shared" si="34"/>
        <v>0.22519286720000004</v>
      </c>
      <c r="H140" s="25">
        <v>2.402E-2</v>
      </c>
      <c r="I140" s="25">
        <f t="shared" si="35"/>
        <v>2.3455E-2</v>
      </c>
      <c r="J140" s="25"/>
      <c r="K140" s="25">
        <f t="shared" si="36"/>
        <v>9.6741399999999995E-3</v>
      </c>
      <c r="L140" s="25">
        <f t="shared" si="37"/>
        <v>0.2227954442</v>
      </c>
      <c r="M140" s="25">
        <v>1.0279999999999999E-2</v>
      </c>
      <c r="N140" s="25">
        <f t="shared" si="38"/>
        <v>9.7149999999999997E-3</v>
      </c>
      <c r="O140" s="25"/>
      <c r="P140" s="25">
        <f t="shared" si="39"/>
        <v>6.87924E-3</v>
      </c>
      <c r="Q140" s="25">
        <f t="shared" si="40"/>
        <v>0.1584288972</v>
      </c>
      <c r="R140" s="25">
        <v>1.3610000000000001E-2</v>
      </c>
      <c r="S140" s="25">
        <f t="shared" si="41"/>
        <v>1.3045000000000001E-2</v>
      </c>
      <c r="T140" s="25"/>
      <c r="U140" s="25">
        <f t="shared" si="42"/>
        <v>9.6189400000000012E-3</v>
      </c>
      <c r="V140" s="25">
        <f t="shared" si="43"/>
        <v>0.22152418820000003</v>
      </c>
      <c r="W140" s="25">
        <v>1.2999999999999999E-2</v>
      </c>
      <c r="X140" s="25">
        <f t="shared" si="44"/>
        <v>1.2435E-2</v>
      </c>
      <c r="Y140" s="25"/>
      <c r="Z140" s="25">
        <f t="shared" si="45"/>
        <v>9.4588399999999996E-3</v>
      </c>
      <c r="AA140" s="25">
        <f t="shared" si="46"/>
        <v>0.2178370852</v>
      </c>
      <c r="AB140" s="25">
        <v>1.2899999999999999E-3</v>
      </c>
      <c r="AC140" s="25">
        <f t="shared" si="47"/>
        <v>5.6499999999999996E-4</v>
      </c>
    </row>
    <row r="141" spans="1:29" s="15" customFormat="1">
      <c r="A141" s="18">
        <v>389</v>
      </c>
      <c r="B141" s="25">
        <v>-9.0000000000000006E-5</v>
      </c>
      <c r="C141" s="25">
        <v>1.383E-2</v>
      </c>
      <c r="D141" s="25">
        <f t="shared" si="32"/>
        <v>1.323E-2</v>
      </c>
      <c r="E141" s="25"/>
      <c r="F141" s="25">
        <f t="shared" si="33"/>
        <v>9.3732400000000014E-3</v>
      </c>
      <c r="G141" s="25">
        <f t="shared" si="34"/>
        <v>0.21586571720000006</v>
      </c>
      <c r="H141" s="25">
        <v>2.4070000000000001E-2</v>
      </c>
      <c r="I141" s="25">
        <f t="shared" si="35"/>
        <v>2.3470000000000001E-2</v>
      </c>
      <c r="J141" s="25"/>
      <c r="K141" s="25">
        <f t="shared" si="36"/>
        <v>9.6891400000000006E-3</v>
      </c>
      <c r="L141" s="25">
        <f t="shared" si="37"/>
        <v>0.22314089420000002</v>
      </c>
      <c r="M141" s="25">
        <v>1.0330000000000001E-2</v>
      </c>
      <c r="N141" s="25">
        <f t="shared" si="38"/>
        <v>9.7300000000000008E-3</v>
      </c>
      <c r="O141" s="25"/>
      <c r="P141" s="25">
        <f t="shared" si="39"/>
        <v>6.8942400000000011E-3</v>
      </c>
      <c r="Q141" s="25">
        <f t="shared" si="40"/>
        <v>0.15877434720000003</v>
      </c>
      <c r="R141" s="25">
        <v>1.333E-2</v>
      </c>
      <c r="S141" s="25">
        <f t="shared" si="41"/>
        <v>1.273E-2</v>
      </c>
      <c r="T141" s="25"/>
      <c r="U141" s="25">
        <f t="shared" si="42"/>
        <v>9.3039400000000001E-3</v>
      </c>
      <c r="V141" s="25">
        <f t="shared" si="43"/>
        <v>0.2142697382</v>
      </c>
      <c r="W141" s="25">
        <v>1.2930000000000001E-2</v>
      </c>
      <c r="X141" s="25">
        <f t="shared" si="44"/>
        <v>1.2330000000000001E-2</v>
      </c>
      <c r="Y141" s="25"/>
      <c r="Z141" s="25">
        <f t="shared" si="45"/>
        <v>9.3538400000000004E-3</v>
      </c>
      <c r="AA141" s="25">
        <f t="shared" si="46"/>
        <v>0.21541893520000002</v>
      </c>
      <c r="AB141" s="25">
        <v>1.2899999999999999E-3</v>
      </c>
      <c r="AC141" s="25">
        <f t="shared" si="47"/>
        <v>5.9999999999999995E-4</v>
      </c>
    </row>
    <row r="142" spans="1:29" s="15" customFormat="1">
      <c r="A142" s="18">
        <v>390</v>
      </c>
      <c r="B142" s="25">
        <v>-4.0000000000000003E-5</v>
      </c>
      <c r="C142" s="25">
        <v>1.41E-2</v>
      </c>
      <c r="D142" s="25">
        <f t="shared" si="32"/>
        <v>1.3509999999999999E-2</v>
      </c>
      <c r="E142" s="25"/>
      <c r="F142" s="25">
        <f t="shared" si="33"/>
        <v>9.6532400000000004E-3</v>
      </c>
      <c r="G142" s="25">
        <f t="shared" si="34"/>
        <v>0.22231411720000002</v>
      </c>
      <c r="H142" s="25">
        <v>2.3699999999999999E-2</v>
      </c>
      <c r="I142" s="25">
        <f t="shared" si="35"/>
        <v>2.3109999999999999E-2</v>
      </c>
      <c r="J142" s="25"/>
      <c r="K142" s="25">
        <f t="shared" si="36"/>
        <v>9.3291399999999979E-3</v>
      </c>
      <c r="L142" s="25">
        <f t="shared" si="37"/>
        <v>0.21485009419999995</v>
      </c>
      <c r="M142" s="25">
        <v>1.017E-2</v>
      </c>
      <c r="N142" s="25">
        <f t="shared" si="38"/>
        <v>9.58E-3</v>
      </c>
      <c r="O142" s="25"/>
      <c r="P142" s="25">
        <f t="shared" si="39"/>
        <v>6.7442400000000003E-3</v>
      </c>
      <c r="Q142" s="25">
        <f t="shared" si="40"/>
        <v>0.15531984720000003</v>
      </c>
      <c r="R142" s="25">
        <v>1.341E-2</v>
      </c>
      <c r="S142" s="25">
        <f t="shared" si="41"/>
        <v>1.282E-2</v>
      </c>
      <c r="T142" s="25"/>
      <c r="U142" s="25">
        <f t="shared" si="42"/>
        <v>9.3939399999999999E-3</v>
      </c>
      <c r="V142" s="25">
        <f t="shared" si="43"/>
        <v>0.21634243820000001</v>
      </c>
      <c r="W142" s="25">
        <v>1.281E-2</v>
      </c>
      <c r="X142" s="25">
        <f t="shared" si="44"/>
        <v>1.222E-2</v>
      </c>
      <c r="Y142" s="25"/>
      <c r="Z142" s="25">
        <f t="shared" si="45"/>
        <v>9.2438399999999997E-3</v>
      </c>
      <c r="AA142" s="25">
        <f t="shared" si="46"/>
        <v>0.21288563520000001</v>
      </c>
      <c r="AB142" s="25">
        <v>1.2199999999999999E-3</v>
      </c>
      <c r="AC142" s="25">
        <f t="shared" si="47"/>
        <v>5.8999999999999992E-4</v>
      </c>
    </row>
    <row r="143" spans="1:29" s="15" customFormat="1">
      <c r="A143" s="18">
        <v>391</v>
      </c>
      <c r="B143" s="25">
        <v>-1.2999999999999999E-4</v>
      </c>
      <c r="C143" s="25">
        <v>1.375E-2</v>
      </c>
      <c r="D143" s="25">
        <f t="shared" si="32"/>
        <v>1.3185000000000001E-2</v>
      </c>
      <c r="E143" s="25"/>
      <c r="F143" s="25">
        <f t="shared" si="33"/>
        <v>9.3282400000000015E-3</v>
      </c>
      <c r="G143" s="25">
        <f t="shared" si="34"/>
        <v>0.21482936720000004</v>
      </c>
      <c r="H143" s="25">
        <v>2.3879999999999998E-2</v>
      </c>
      <c r="I143" s="25">
        <f t="shared" si="35"/>
        <v>2.3314999999999999E-2</v>
      </c>
      <c r="J143" s="25"/>
      <c r="K143" s="25">
        <f t="shared" si="36"/>
        <v>9.5341399999999982E-3</v>
      </c>
      <c r="L143" s="25">
        <f t="shared" si="37"/>
        <v>0.21957124419999996</v>
      </c>
      <c r="M143" s="25">
        <v>1.021E-2</v>
      </c>
      <c r="N143" s="25">
        <f t="shared" si="38"/>
        <v>9.6450000000000008E-3</v>
      </c>
      <c r="O143" s="25"/>
      <c r="P143" s="25">
        <f t="shared" si="39"/>
        <v>6.8092400000000011E-3</v>
      </c>
      <c r="Q143" s="25">
        <f t="shared" si="40"/>
        <v>0.15681679720000002</v>
      </c>
      <c r="R143" s="25">
        <v>1.323E-2</v>
      </c>
      <c r="S143" s="25">
        <f t="shared" si="41"/>
        <v>1.2665000000000001E-2</v>
      </c>
      <c r="T143" s="25"/>
      <c r="U143" s="25">
        <f t="shared" si="42"/>
        <v>9.238940000000001E-3</v>
      </c>
      <c r="V143" s="25">
        <f t="shared" si="43"/>
        <v>0.21277278820000003</v>
      </c>
      <c r="W143" s="25">
        <v>1.289E-2</v>
      </c>
      <c r="X143" s="25">
        <f t="shared" si="44"/>
        <v>1.2325000000000001E-2</v>
      </c>
      <c r="Y143" s="25"/>
      <c r="Z143" s="25">
        <f t="shared" si="45"/>
        <v>9.3488400000000006E-3</v>
      </c>
      <c r="AA143" s="25">
        <f t="shared" si="46"/>
        <v>0.21530378520000001</v>
      </c>
      <c r="AB143" s="25">
        <v>1.2600000000000001E-3</v>
      </c>
      <c r="AC143" s="25">
        <f t="shared" si="47"/>
        <v>5.6500000000000007E-4</v>
      </c>
    </row>
    <row r="144" spans="1:29" s="15" customFormat="1">
      <c r="A144" s="18">
        <v>392</v>
      </c>
      <c r="B144" s="25">
        <v>-1.3999999999999999E-4</v>
      </c>
      <c r="C144" s="25">
        <v>1.375E-2</v>
      </c>
      <c r="D144" s="25">
        <f t="shared" si="32"/>
        <v>1.3254999999999999E-2</v>
      </c>
      <c r="E144" s="25"/>
      <c r="F144" s="25">
        <f t="shared" si="33"/>
        <v>9.3982399999999987E-3</v>
      </c>
      <c r="G144" s="25">
        <f t="shared" si="34"/>
        <v>0.21644146719999999</v>
      </c>
      <c r="H144" s="25">
        <v>2.3539999999999998E-2</v>
      </c>
      <c r="I144" s="25">
        <f t="shared" si="35"/>
        <v>2.3045E-2</v>
      </c>
      <c r="J144" s="25"/>
      <c r="K144" s="25">
        <f t="shared" si="36"/>
        <v>9.2641399999999988E-3</v>
      </c>
      <c r="L144" s="25">
        <f t="shared" si="37"/>
        <v>0.21335314419999998</v>
      </c>
      <c r="M144" s="25">
        <v>9.809E-3</v>
      </c>
      <c r="N144" s="25">
        <f t="shared" si="38"/>
        <v>9.3139999999999994E-3</v>
      </c>
      <c r="O144" s="25"/>
      <c r="P144" s="25">
        <f t="shared" si="39"/>
        <v>6.4782399999999997E-3</v>
      </c>
      <c r="Q144" s="25">
        <f t="shared" si="40"/>
        <v>0.1491938672</v>
      </c>
      <c r="R144" s="25">
        <v>1.315E-2</v>
      </c>
      <c r="S144" s="25">
        <f t="shared" si="41"/>
        <v>1.2655E-2</v>
      </c>
      <c r="T144" s="25"/>
      <c r="U144" s="25">
        <f t="shared" si="42"/>
        <v>9.2289399999999997E-3</v>
      </c>
      <c r="V144" s="25">
        <f t="shared" si="43"/>
        <v>0.21254248819999999</v>
      </c>
      <c r="W144" s="25">
        <v>1.24E-2</v>
      </c>
      <c r="X144" s="25">
        <f t="shared" si="44"/>
        <v>1.1904999999999999E-2</v>
      </c>
      <c r="Y144" s="25"/>
      <c r="Z144" s="25">
        <f t="shared" si="45"/>
        <v>8.9288399999999987E-3</v>
      </c>
      <c r="AA144" s="25">
        <f t="shared" si="46"/>
        <v>0.20563118519999998</v>
      </c>
      <c r="AB144" s="25">
        <v>1.1299999999999999E-3</v>
      </c>
      <c r="AC144" s="25">
        <f t="shared" si="47"/>
        <v>4.95E-4</v>
      </c>
    </row>
    <row r="145" spans="1:29" s="15" customFormat="1">
      <c r="A145" s="18">
        <v>393</v>
      </c>
      <c r="B145" s="25">
        <v>-2.0000000000000001E-4</v>
      </c>
      <c r="C145" s="25">
        <v>1.3480000000000001E-2</v>
      </c>
      <c r="D145" s="25">
        <f t="shared" si="32"/>
        <v>1.2990000000000002E-2</v>
      </c>
      <c r="E145" s="25"/>
      <c r="F145" s="25">
        <f t="shared" si="33"/>
        <v>9.1332400000000008E-3</v>
      </c>
      <c r="G145" s="25">
        <f t="shared" si="34"/>
        <v>0.21033851720000002</v>
      </c>
      <c r="H145" s="25">
        <v>2.366E-2</v>
      </c>
      <c r="I145" s="25">
        <f t="shared" si="35"/>
        <v>2.317E-2</v>
      </c>
      <c r="J145" s="25"/>
      <c r="K145" s="25">
        <f t="shared" si="36"/>
        <v>9.3891399999999989E-3</v>
      </c>
      <c r="L145" s="25">
        <f t="shared" si="37"/>
        <v>0.2162318942</v>
      </c>
      <c r="M145" s="25">
        <v>1.009E-2</v>
      </c>
      <c r="N145" s="25">
        <f t="shared" si="38"/>
        <v>9.6000000000000009E-3</v>
      </c>
      <c r="O145" s="25"/>
      <c r="P145" s="25">
        <f t="shared" si="39"/>
        <v>6.7642400000000012E-3</v>
      </c>
      <c r="Q145" s="25">
        <f t="shared" si="40"/>
        <v>0.15578044720000003</v>
      </c>
      <c r="R145" s="25">
        <v>1.316E-2</v>
      </c>
      <c r="S145" s="25">
        <f t="shared" si="41"/>
        <v>1.2670000000000001E-2</v>
      </c>
      <c r="T145" s="25"/>
      <c r="U145" s="25">
        <f t="shared" si="42"/>
        <v>9.2439400000000008E-3</v>
      </c>
      <c r="V145" s="25">
        <f t="shared" si="43"/>
        <v>0.21288793820000004</v>
      </c>
      <c r="W145" s="25">
        <v>1.257E-2</v>
      </c>
      <c r="X145" s="25">
        <f t="shared" si="44"/>
        <v>1.208E-2</v>
      </c>
      <c r="Y145" s="25"/>
      <c r="Z145" s="25">
        <f t="shared" si="45"/>
        <v>9.1038400000000002E-3</v>
      </c>
      <c r="AA145" s="25">
        <f t="shared" si="46"/>
        <v>0.20966143520000002</v>
      </c>
      <c r="AB145" s="25">
        <v>1.1800000000000001E-3</v>
      </c>
      <c r="AC145" s="25">
        <f t="shared" si="47"/>
        <v>4.8999999999999998E-4</v>
      </c>
    </row>
    <row r="146" spans="1:29" s="15" customFormat="1">
      <c r="A146" s="18">
        <v>394</v>
      </c>
      <c r="B146" s="25">
        <v>-1.0000000000000001E-5</v>
      </c>
      <c r="C146" s="25">
        <v>1.3599999999999999E-2</v>
      </c>
      <c r="D146" s="25">
        <f t="shared" si="32"/>
        <v>1.2974999999999999E-2</v>
      </c>
      <c r="E146" s="25"/>
      <c r="F146" s="25">
        <f t="shared" si="33"/>
        <v>9.1182399999999997E-3</v>
      </c>
      <c r="G146" s="25">
        <f t="shared" si="34"/>
        <v>0.20999306719999999</v>
      </c>
      <c r="H146" s="25">
        <v>2.3390000000000001E-2</v>
      </c>
      <c r="I146" s="25">
        <f t="shared" si="35"/>
        <v>2.2765000000000001E-2</v>
      </c>
      <c r="J146" s="25"/>
      <c r="K146" s="25">
        <f t="shared" si="36"/>
        <v>8.9841399999999998E-3</v>
      </c>
      <c r="L146" s="25">
        <f t="shared" si="37"/>
        <v>0.20690474420000002</v>
      </c>
      <c r="M146" s="25">
        <v>9.8200000000000006E-3</v>
      </c>
      <c r="N146" s="25">
        <f t="shared" si="38"/>
        <v>9.195E-3</v>
      </c>
      <c r="O146" s="25"/>
      <c r="P146" s="25">
        <f t="shared" si="39"/>
        <v>6.3592400000000004E-3</v>
      </c>
      <c r="Q146" s="25">
        <f t="shared" si="40"/>
        <v>0.14645329720000003</v>
      </c>
      <c r="R146" s="25">
        <v>1.3010000000000001E-2</v>
      </c>
      <c r="S146" s="25">
        <f t="shared" si="41"/>
        <v>1.2385E-2</v>
      </c>
      <c r="T146" s="25"/>
      <c r="U146" s="25">
        <f t="shared" si="42"/>
        <v>8.9589400000000003E-3</v>
      </c>
      <c r="V146" s="25">
        <f t="shared" si="43"/>
        <v>0.20632438820000001</v>
      </c>
      <c r="W146" s="25">
        <v>1.2279999999999999E-2</v>
      </c>
      <c r="X146" s="25">
        <f t="shared" si="44"/>
        <v>1.1654999999999999E-2</v>
      </c>
      <c r="Y146" s="25"/>
      <c r="Z146" s="25">
        <f t="shared" si="45"/>
        <v>8.6788399999999984E-3</v>
      </c>
      <c r="AA146" s="25">
        <f t="shared" si="46"/>
        <v>0.19987368519999998</v>
      </c>
      <c r="AB146" s="25">
        <v>1.2600000000000001E-3</v>
      </c>
      <c r="AC146" s="25">
        <f t="shared" si="47"/>
        <v>6.2500000000000001E-4</v>
      </c>
    </row>
    <row r="147" spans="1:29" s="15" customFormat="1">
      <c r="A147" s="18">
        <v>395</v>
      </c>
      <c r="B147" s="25">
        <v>-1.7000000000000001E-4</v>
      </c>
      <c r="C147" s="25">
        <v>1.328E-2</v>
      </c>
      <c r="D147" s="25">
        <f t="shared" si="32"/>
        <v>1.2775E-2</v>
      </c>
      <c r="E147" s="25"/>
      <c r="F147" s="25">
        <f t="shared" si="33"/>
        <v>8.9182400000000009E-3</v>
      </c>
      <c r="G147" s="25">
        <f t="shared" si="34"/>
        <v>0.20538706720000002</v>
      </c>
      <c r="H147" s="25">
        <v>2.3449999999999999E-2</v>
      </c>
      <c r="I147" s="25">
        <f t="shared" si="35"/>
        <v>2.2945E-2</v>
      </c>
      <c r="J147" s="25"/>
      <c r="K147" s="25">
        <f t="shared" si="36"/>
        <v>9.1641399999999994E-3</v>
      </c>
      <c r="L147" s="25">
        <f t="shared" si="37"/>
        <v>0.21105014419999998</v>
      </c>
      <c r="M147" s="25">
        <v>9.9389999999999999E-3</v>
      </c>
      <c r="N147" s="25">
        <f t="shared" si="38"/>
        <v>9.4339999999999997E-3</v>
      </c>
      <c r="O147" s="25"/>
      <c r="P147" s="25">
        <f t="shared" si="39"/>
        <v>6.59824E-3</v>
      </c>
      <c r="Q147" s="25">
        <f t="shared" si="40"/>
        <v>0.1519574672</v>
      </c>
      <c r="R147" s="25">
        <v>1.295E-2</v>
      </c>
      <c r="S147" s="25">
        <f t="shared" si="41"/>
        <v>1.2444999999999999E-2</v>
      </c>
      <c r="T147" s="25"/>
      <c r="U147" s="25">
        <f t="shared" si="42"/>
        <v>9.0189399999999996E-3</v>
      </c>
      <c r="V147" s="25">
        <f t="shared" si="43"/>
        <v>0.2077061882</v>
      </c>
      <c r="W147" s="25">
        <v>1.2460000000000001E-2</v>
      </c>
      <c r="X147" s="25">
        <f t="shared" si="44"/>
        <v>1.1955E-2</v>
      </c>
      <c r="Y147" s="25"/>
      <c r="Z147" s="25">
        <f t="shared" si="45"/>
        <v>8.9788400000000001E-3</v>
      </c>
      <c r="AA147" s="25">
        <f t="shared" si="46"/>
        <v>0.20678268520000001</v>
      </c>
      <c r="AB147" s="25">
        <v>1.1800000000000001E-3</v>
      </c>
      <c r="AC147" s="25">
        <f t="shared" si="47"/>
        <v>5.0500000000000002E-4</v>
      </c>
    </row>
    <row r="148" spans="1:29" s="15" customFormat="1">
      <c r="A148" s="18">
        <v>396</v>
      </c>
      <c r="B148" s="25">
        <v>-1.4999999999999999E-4</v>
      </c>
      <c r="C148" s="25">
        <v>1.3220000000000001E-2</v>
      </c>
      <c r="D148" s="25">
        <f t="shared" si="32"/>
        <v>1.2650000000000002E-2</v>
      </c>
      <c r="E148" s="25"/>
      <c r="F148" s="25">
        <f t="shared" si="33"/>
        <v>8.7932400000000008E-3</v>
      </c>
      <c r="G148" s="25">
        <f t="shared" si="34"/>
        <v>0.20250831720000004</v>
      </c>
      <c r="H148" s="25">
        <v>2.2880000000000001E-2</v>
      </c>
      <c r="I148" s="25">
        <f t="shared" si="35"/>
        <v>2.231E-2</v>
      </c>
      <c r="J148" s="25"/>
      <c r="K148" s="25">
        <f t="shared" si="36"/>
        <v>8.5291399999999993E-3</v>
      </c>
      <c r="L148" s="25">
        <f t="shared" si="37"/>
        <v>0.19642609419999998</v>
      </c>
      <c r="M148" s="25">
        <v>9.6500000000000006E-3</v>
      </c>
      <c r="N148" s="25">
        <f t="shared" si="38"/>
        <v>9.0800000000000013E-3</v>
      </c>
      <c r="O148" s="25"/>
      <c r="P148" s="25">
        <f t="shared" si="39"/>
        <v>6.2442400000000016E-3</v>
      </c>
      <c r="Q148" s="25">
        <f t="shared" si="40"/>
        <v>0.14380484720000003</v>
      </c>
      <c r="R148" s="25">
        <v>1.272E-2</v>
      </c>
      <c r="S148" s="25">
        <f t="shared" si="41"/>
        <v>1.2150000000000001E-2</v>
      </c>
      <c r="T148" s="25"/>
      <c r="U148" s="25">
        <f t="shared" si="42"/>
        <v>8.7239400000000012E-3</v>
      </c>
      <c r="V148" s="25">
        <f t="shared" si="43"/>
        <v>0.20091233820000004</v>
      </c>
      <c r="W148" s="25">
        <v>1.209E-2</v>
      </c>
      <c r="X148" s="25">
        <f t="shared" si="44"/>
        <v>1.1520000000000001E-2</v>
      </c>
      <c r="Y148" s="25"/>
      <c r="Z148" s="25">
        <f t="shared" si="45"/>
        <v>8.5438400000000005E-3</v>
      </c>
      <c r="AA148" s="25">
        <f t="shared" si="46"/>
        <v>0.19676463520000001</v>
      </c>
      <c r="AB148" s="25">
        <v>1.2899999999999999E-3</v>
      </c>
      <c r="AC148" s="25">
        <f t="shared" si="47"/>
        <v>5.6999999999999998E-4</v>
      </c>
    </row>
    <row r="149" spans="1:29" s="15" customFormat="1">
      <c r="A149" s="18">
        <v>397</v>
      </c>
      <c r="B149" s="25">
        <v>-1.2999999999999999E-4</v>
      </c>
      <c r="C149" s="25">
        <v>1.3089999999999999E-2</v>
      </c>
      <c r="D149" s="25">
        <f t="shared" si="32"/>
        <v>1.2539999999999999E-2</v>
      </c>
      <c r="E149" s="25"/>
      <c r="F149" s="25">
        <f t="shared" si="33"/>
        <v>8.6832399999999983E-3</v>
      </c>
      <c r="G149" s="25">
        <f t="shared" si="34"/>
        <v>0.19997501719999997</v>
      </c>
      <c r="H149" s="25">
        <v>2.3369999999999998E-2</v>
      </c>
      <c r="I149" s="25">
        <f t="shared" si="35"/>
        <v>2.282E-2</v>
      </c>
      <c r="J149" s="25"/>
      <c r="K149" s="25">
        <f t="shared" si="36"/>
        <v>9.0391399999999993E-3</v>
      </c>
      <c r="L149" s="25">
        <f t="shared" si="37"/>
        <v>0.2081713942</v>
      </c>
      <c r="M149" s="25">
        <v>9.7190000000000002E-3</v>
      </c>
      <c r="N149" s="25">
        <f t="shared" si="38"/>
        <v>9.1690000000000001E-3</v>
      </c>
      <c r="O149" s="25"/>
      <c r="P149" s="25">
        <f t="shared" si="39"/>
        <v>6.3332400000000004E-3</v>
      </c>
      <c r="Q149" s="25">
        <f t="shared" si="40"/>
        <v>0.14585451720000001</v>
      </c>
      <c r="R149" s="25">
        <v>1.2959999999999999E-2</v>
      </c>
      <c r="S149" s="25">
        <f t="shared" si="41"/>
        <v>1.2409999999999999E-2</v>
      </c>
      <c r="T149" s="25"/>
      <c r="U149" s="25">
        <f t="shared" si="42"/>
        <v>8.9839399999999993E-3</v>
      </c>
      <c r="V149" s="25">
        <f t="shared" si="43"/>
        <v>0.2069001382</v>
      </c>
      <c r="W149" s="25">
        <v>1.242E-2</v>
      </c>
      <c r="X149" s="25">
        <f t="shared" si="44"/>
        <v>1.187E-2</v>
      </c>
      <c r="Y149" s="25"/>
      <c r="Z149" s="25">
        <f t="shared" si="45"/>
        <v>8.8938400000000001E-3</v>
      </c>
      <c r="AA149" s="25">
        <f t="shared" si="46"/>
        <v>0.20482513520000001</v>
      </c>
      <c r="AB149" s="25">
        <v>1.23E-3</v>
      </c>
      <c r="AC149" s="25">
        <f t="shared" si="47"/>
        <v>5.5000000000000003E-4</v>
      </c>
    </row>
    <row r="150" spans="1:29" s="15" customFormat="1">
      <c r="A150" s="18">
        <v>398</v>
      </c>
      <c r="B150" s="25">
        <v>-1.8000000000000001E-4</v>
      </c>
      <c r="C150" s="25">
        <v>1.308E-2</v>
      </c>
      <c r="D150" s="25">
        <f t="shared" si="32"/>
        <v>1.2565E-2</v>
      </c>
      <c r="E150" s="25"/>
      <c r="F150" s="25">
        <f t="shared" si="33"/>
        <v>8.708239999999999E-3</v>
      </c>
      <c r="G150" s="25">
        <f t="shared" si="34"/>
        <v>0.20055076719999998</v>
      </c>
      <c r="H150" s="25">
        <v>2.2689999999999998E-2</v>
      </c>
      <c r="I150" s="25">
        <f t="shared" si="35"/>
        <v>2.2174999999999997E-2</v>
      </c>
      <c r="J150" s="25"/>
      <c r="K150" s="25">
        <f t="shared" si="36"/>
        <v>8.3941399999999961E-3</v>
      </c>
      <c r="L150" s="25">
        <f t="shared" si="37"/>
        <v>0.19331704419999993</v>
      </c>
      <c r="M150" s="25">
        <v>9.4999999999999998E-3</v>
      </c>
      <c r="N150" s="25">
        <f t="shared" si="38"/>
        <v>8.9849999999999999E-3</v>
      </c>
      <c r="O150" s="25"/>
      <c r="P150" s="25">
        <f t="shared" si="39"/>
        <v>6.1492400000000003E-3</v>
      </c>
      <c r="Q150" s="25">
        <f t="shared" si="40"/>
        <v>0.14161699720000001</v>
      </c>
      <c r="R150" s="25">
        <v>1.252E-2</v>
      </c>
      <c r="S150" s="25">
        <f t="shared" si="41"/>
        <v>1.2005E-2</v>
      </c>
      <c r="T150" s="25"/>
      <c r="U150" s="25">
        <f t="shared" si="42"/>
        <v>8.5789400000000002E-3</v>
      </c>
      <c r="V150" s="25">
        <f t="shared" si="43"/>
        <v>0.19757298820000002</v>
      </c>
      <c r="W150" s="25">
        <v>1.189E-2</v>
      </c>
      <c r="X150" s="25">
        <f t="shared" si="44"/>
        <v>1.1375E-2</v>
      </c>
      <c r="Y150" s="25"/>
      <c r="Z150" s="25">
        <f t="shared" si="45"/>
        <v>8.3988399999999994E-3</v>
      </c>
      <c r="AA150" s="25">
        <f t="shared" si="46"/>
        <v>0.19342528519999999</v>
      </c>
      <c r="AB150" s="25">
        <v>1.2099999999999999E-3</v>
      </c>
      <c r="AC150" s="25">
        <f t="shared" si="47"/>
        <v>5.1499999999999994E-4</v>
      </c>
    </row>
    <row r="151" spans="1:29" s="15" customFormat="1">
      <c r="A151" s="18">
        <v>399</v>
      </c>
      <c r="B151" s="25">
        <v>-1.8000000000000001E-4</v>
      </c>
      <c r="C151" s="25">
        <v>1.302E-2</v>
      </c>
      <c r="D151" s="25">
        <f t="shared" si="32"/>
        <v>1.2575000000000001E-2</v>
      </c>
      <c r="E151" s="25"/>
      <c r="F151" s="25">
        <f t="shared" si="33"/>
        <v>8.7182400000000021E-3</v>
      </c>
      <c r="G151" s="25">
        <f t="shared" si="34"/>
        <v>0.20078106720000005</v>
      </c>
      <c r="H151" s="25">
        <v>2.3199999999999998E-2</v>
      </c>
      <c r="I151" s="25">
        <f t="shared" si="35"/>
        <v>2.2754999999999997E-2</v>
      </c>
      <c r="J151" s="25"/>
      <c r="K151" s="25">
        <f t="shared" si="36"/>
        <v>8.9741399999999968E-3</v>
      </c>
      <c r="L151" s="25">
        <f t="shared" si="37"/>
        <v>0.20667444419999995</v>
      </c>
      <c r="M151" s="25">
        <v>9.639E-3</v>
      </c>
      <c r="N151" s="25">
        <f t="shared" si="38"/>
        <v>9.1940000000000008E-3</v>
      </c>
      <c r="O151" s="25"/>
      <c r="P151" s="25">
        <f t="shared" si="39"/>
        <v>6.3582400000000011E-3</v>
      </c>
      <c r="Q151" s="25">
        <f t="shared" si="40"/>
        <v>0.14643026720000002</v>
      </c>
      <c r="R151" s="25">
        <v>1.274E-2</v>
      </c>
      <c r="S151" s="25">
        <f t="shared" si="41"/>
        <v>1.2295E-2</v>
      </c>
      <c r="T151" s="25"/>
      <c r="U151" s="25">
        <f t="shared" si="42"/>
        <v>8.8689400000000005E-3</v>
      </c>
      <c r="V151" s="25">
        <f t="shared" si="43"/>
        <v>0.20425168820000003</v>
      </c>
      <c r="W151" s="25">
        <v>1.225E-2</v>
      </c>
      <c r="X151" s="25">
        <f t="shared" si="44"/>
        <v>1.1805000000000001E-2</v>
      </c>
      <c r="Y151" s="25"/>
      <c r="Z151" s="25">
        <f t="shared" si="45"/>
        <v>8.828840000000001E-3</v>
      </c>
      <c r="AA151" s="25">
        <f t="shared" si="46"/>
        <v>0.20332818520000004</v>
      </c>
      <c r="AB151" s="25">
        <v>1.07E-3</v>
      </c>
      <c r="AC151" s="25">
        <f t="shared" si="47"/>
        <v>4.4499999999999997E-4</v>
      </c>
    </row>
    <row r="152" spans="1:29" s="15" customFormat="1">
      <c r="A152" s="18">
        <v>400</v>
      </c>
      <c r="B152" s="25">
        <v>-1.3999999999999999E-4</v>
      </c>
      <c r="C152" s="25">
        <v>1.26E-2</v>
      </c>
      <c r="D152" s="25">
        <f t="shared" si="32"/>
        <v>1.208E-2</v>
      </c>
      <c r="E152" s="25"/>
      <c r="F152" s="25">
        <f t="shared" si="33"/>
        <v>8.2232399999999997E-3</v>
      </c>
      <c r="G152" s="25">
        <f t="shared" si="34"/>
        <v>0.18938121720000001</v>
      </c>
      <c r="H152" s="25">
        <v>2.2579999999999999E-2</v>
      </c>
      <c r="I152" s="25">
        <f t="shared" si="35"/>
        <v>2.206E-2</v>
      </c>
      <c r="J152" s="25"/>
      <c r="K152" s="25">
        <f t="shared" si="36"/>
        <v>8.2791399999999991E-3</v>
      </c>
      <c r="L152" s="25">
        <f t="shared" si="37"/>
        <v>0.19066859419999999</v>
      </c>
      <c r="M152" s="25">
        <v>9.1400000000000006E-3</v>
      </c>
      <c r="N152" s="25">
        <f t="shared" si="38"/>
        <v>8.6200000000000009E-3</v>
      </c>
      <c r="O152" s="25"/>
      <c r="P152" s="25">
        <f t="shared" si="39"/>
        <v>5.7842400000000013E-3</v>
      </c>
      <c r="Q152" s="25">
        <f t="shared" si="40"/>
        <v>0.13321104720000004</v>
      </c>
      <c r="R152" s="25">
        <v>1.2239999999999999E-2</v>
      </c>
      <c r="S152" s="25">
        <f t="shared" si="41"/>
        <v>1.172E-2</v>
      </c>
      <c r="T152" s="25"/>
      <c r="U152" s="25">
        <f t="shared" si="42"/>
        <v>8.2939399999999996E-3</v>
      </c>
      <c r="V152" s="25">
        <f t="shared" si="43"/>
        <v>0.19100943819999999</v>
      </c>
      <c r="W152" s="25">
        <v>1.141E-2</v>
      </c>
      <c r="X152" s="25">
        <f t="shared" si="44"/>
        <v>1.089E-2</v>
      </c>
      <c r="Y152" s="25"/>
      <c r="Z152" s="25">
        <f t="shared" si="45"/>
        <v>7.9138400000000001E-3</v>
      </c>
      <c r="AA152" s="25">
        <f t="shared" si="46"/>
        <v>0.18225573520000002</v>
      </c>
      <c r="AB152" s="25">
        <v>1.1800000000000001E-3</v>
      </c>
      <c r="AC152" s="25">
        <f t="shared" si="47"/>
        <v>5.2000000000000006E-4</v>
      </c>
    </row>
    <row r="153" spans="1:29" s="15" customFormat="1">
      <c r="A153" s="18">
        <v>401</v>
      </c>
      <c r="B153" s="25">
        <v>-1.6000000000000001E-4</v>
      </c>
      <c r="C153" s="25">
        <v>1.281E-2</v>
      </c>
      <c r="D153" s="25">
        <f t="shared" si="32"/>
        <v>1.239E-2</v>
      </c>
      <c r="E153" s="25"/>
      <c r="F153" s="25">
        <f t="shared" si="33"/>
        <v>8.533240000000001E-3</v>
      </c>
      <c r="G153" s="25">
        <f t="shared" si="34"/>
        <v>0.19652051720000002</v>
      </c>
      <c r="H153" s="25">
        <v>2.3060000000000001E-2</v>
      </c>
      <c r="I153" s="25">
        <f t="shared" si="35"/>
        <v>2.264E-2</v>
      </c>
      <c r="J153" s="25"/>
      <c r="K153" s="25">
        <f t="shared" si="36"/>
        <v>8.8591399999999997E-3</v>
      </c>
      <c r="L153" s="25">
        <f t="shared" si="37"/>
        <v>0.2040259942</v>
      </c>
      <c r="M153" s="25">
        <v>9.2399999999999999E-3</v>
      </c>
      <c r="N153" s="25">
        <f t="shared" si="38"/>
        <v>8.8199999999999997E-3</v>
      </c>
      <c r="O153" s="25"/>
      <c r="P153" s="25">
        <f t="shared" si="39"/>
        <v>5.98424E-3</v>
      </c>
      <c r="Q153" s="25">
        <f t="shared" si="40"/>
        <v>0.13781704720000001</v>
      </c>
      <c r="R153" s="25">
        <v>1.261E-2</v>
      </c>
      <c r="S153" s="25">
        <f t="shared" si="41"/>
        <v>1.2189999999999999E-2</v>
      </c>
      <c r="T153" s="25"/>
      <c r="U153" s="25">
        <f t="shared" si="42"/>
        <v>8.7639399999999996E-3</v>
      </c>
      <c r="V153" s="25">
        <f t="shared" si="43"/>
        <v>0.2018335382</v>
      </c>
      <c r="W153" s="25">
        <v>1.1939999999999999E-2</v>
      </c>
      <c r="X153" s="25">
        <f t="shared" si="44"/>
        <v>1.1519999999999999E-2</v>
      </c>
      <c r="Y153" s="25"/>
      <c r="Z153" s="25">
        <f t="shared" si="45"/>
        <v>8.5438399999999987E-3</v>
      </c>
      <c r="AA153" s="25">
        <f t="shared" si="46"/>
        <v>0.19676463519999998</v>
      </c>
      <c r="AB153" s="25">
        <v>1E-3</v>
      </c>
      <c r="AC153" s="25">
        <f t="shared" si="47"/>
        <v>4.2000000000000002E-4</v>
      </c>
    </row>
    <row r="154" spans="1:29" s="15" customFormat="1">
      <c r="A154" s="18">
        <v>402</v>
      </c>
      <c r="B154" s="25">
        <v>-2.0000000000000001E-4</v>
      </c>
      <c r="C154" s="25">
        <v>1.2579999999999999E-2</v>
      </c>
      <c r="D154" s="25">
        <f t="shared" si="32"/>
        <v>1.2095E-2</v>
      </c>
      <c r="E154" s="25"/>
      <c r="F154" s="25">
        <f t="shared" si="33"/>
        <v>8.2382400000000008E-3</v>
      </c>
      <c r="G154" s="25">
        <f t="shared" si="34"/>
        <v>0.18972666720000003</v>
      </c>
      <c r="H154" s="25">
        <v>2.23E-2</v>
      </c>
      <c r="I154" s="25">
        <f t="shared" si="35"/>
        <v>2.1815000000000001E-2</v>
      </c>
      <c r="J154" s="25"/>
      <c r="K154" s="25">
        <f t="shared" si="36"/>
        <v>8.0341400000000004E-3</v>
      </c>
      <c r="L154" s="25">
        <f t="shared" si="37"/>
        <v>0.18502624420000002</v>
      </c>
      <c r="M154" s="25">
        <v>9.1690000000000001E-3</v>
      </c>
      <c r="N154" s="25">
        <f t="shared" si="38"/>
        <v>8.6840000000000007E-3</v>
      </c>
      <c r="O154" s="25"/>
      <c r="P154" s="25">
        <f t="shared" si="39"/>
        <v>5.8482400000000011E-3</v>
      </c>
      <c r="Q154" s="25">
        <f t="shared" si="40"/>
        <v>0.13468496720000003</v>
      </c>
      <c r="R154" s="25">
        <v>1.201E-2</v>
      </c>
      <c r="S154" s="25">
        <f t="shared" si="41"/>
        <v>1.1525000000000001E-2</v>
      </c>
      <c r="T154" s="25"/>
      <c r="U154" s="25">
        <f t="shared" si="42"/>
        <v>8.0989400000000007E-3</v>
      </c>
      <c r="V154" s="25">
        <f t="shared" si="43"/>
        <v>0.18651858820000003</v>
      </c>
      <c r="W154" s="25">
        <v>1.1270000000000001E-2</v>
      </c>
      <c r="X154" s="25">
        <f t="shared" si="44"/>
        <v>1.0785000000000001E-2</v>
      </c>
      <c r="Y154" s="25"/>
      <c r="Z154" s="25">
        <f t="shared" si="45"/>
        <v>7.8088400000000009E-3</v>
      </c>
      <c r="AA154" s="25">
        <f t="shared" si="46"/>
        <v>0.17983758520000004</v>
      </c>
      <c r="AB154" s="25">
        <v>1.17E-3</v>
      </c>
      <c r="AC154" s="25">
        <f t="shared" si="47"/>
        <v>4.8500000000000003E-4</v>
      </c>
    </row>
    <row r="155" spans="1:29" s="15" customFormat="1">
      <c r="A155" s="18">
        <v>403</v>
      </c>
      <c r="B155" s="25">
        <v>-6.0000000000000002E-5</v>
      </c>
      <c r="C155" s="25">
        <v>1.259E-2</v>
      </c>
      <c r="D155" s="25">
        <f t="shared" si="32"/>
        <v>1.2060000000000001E-2</v>
      </c>
      <c r="E155" s="25"/>
      <c r="F155" s="25">
        <f t="shared" si="33"/>
        <v>8.2032400000000005E-3</v>
      </c>
      <c r="G155" s="25">
        <f t="shared" si="34"/>
        <v>0.18892061720000003</v>
      </c>
      <c r="H155" s="25">
        <v>2.2790000000000001E-2</v>
      </c>
      <c r="I155" s="25">
        <f t="shared" si="35"/>
        <v>2.2260000000000002E-2</v>
      </c>
      <c r="J155" s="25"/>
      <c r="K155" s="25">
        <f t="shared" si="36"/>
        <v>8.4791400000000013E-3</v>
      </c>
      <c r="L155" s="25">
        <f t="shared" si="37"/>
        <v>0.19527459420000004</v>
      </c>
      <c r="M155" s="25">
        <v>9.1900000000000003E-3</v>
      </c>
      <c r="N155" s="25">
        <f t="shared" si="38"/>
        <v>8.660000000000001E-3</v>
      </c>
      <c r="O155" s="25"/>
      <c r="P155" s="25">
        <f t="shared" si="39"/>
        <v>5.8242400000000014E-3</v>
      </c>
      <c r="Q155" s="25">
        <f t="shared" si="40"/>
        <v>0.13413224720000003</v>
      </c>
      <c r="R155" s="25">
        <v>1.2319999999999999E-2</v>
      </c>
      <c r="S155" s="25">
        <f t="shared" si="41"/>
        <v>1.179E-2</v>
      </c>
      <c r="T155" s="25"/>
      <c r="U155" s="25">
        <f t="shared" si="42"/>
        <v>8.3639400000000003E-3</v>
      </c>
      <c r="V155" s="25">
        <f t="shared" si="43"/>
        <v>0.19262153820000003</v>
      </c>
      <c r="W155" s="25">
        <v>1.1650000000000001E-2</v>
      </c>
      <c r="X155" s="25">
        <f t="shared" si="44"/>
        <v>1.1120000000000001E-2</v>
      </c>
      <c r="Y155" s="25"/>
      <c r="Z155" s="25">
        <f t="shared" si="45"/>
        <v>8.1438400000000011E-3</v>
      </c>
      <c r="AA155" s="25">
        <f t="shared" si="46"/>
        <v>0.18755263520000004</v>
      </c>
      <c r="AB155" s="25">
        <v>1.1199999999999999E-3</v>
      </c>
      <c r="AC155" s="25">
        <f t="shared" si="47"/>
        <v>5.2999999999999998E-4</v>
      </c>
    </row>
    <row r="156" spans="1:29" s="15" customFormat="1">
      <c r="A156" s="18">
        <v>404</v>
      </c>
      <c r="B156" s="25">
        <v>-1.6000000000000001E-4</v>
      </c>
      <c r="C156" s="25">
        <v>1.242E-2</v>
      </c>
      <c r="D156" s="25">
        <f t="shared" si="32"/>
        <v>1.1950000000000001E-2</v>
      </c>
      <c r="E156" s="25"/>
      <c r="F156" s="25">
        <f t="shared" si="33"/>
        <v>8.0932400000000015E-3</v>
      </c>
      <c r="G156" s="25">
        <f t="shared" si="34"/>
        <v>0.18638731720000004</v>
      </c>
      <c r="H156" s="25">
        <v>2.2409999999999999E-2</v>
      </c>
      <c r="I156" s="25">
        <f t="shared" si="35"/>
        <v>2.1939999999999998E-2</v>
      </c>
      <c r="J156" s="25"/>
      <c r="K156" s="25">
        <f t="shared" si="36"/>
        <v>8.159139999999997E-3</v>
      </c>
      <c r="L156" s="25">
        <f t="shared" si="37"/>
        <v>0.18790499419999995</v>
      </c>
      <c r="M156" s="25">
        <v>8.9700000000000005E-3</v>
      </c>
      <c r="N156" s="25">
        <f t="shared" si="38"/>
        <v>8.5000000000000006E-3</v>
      </c>
      <c r="O156" s="25"/>
      <c r="P156" s="25">
        <f t="shared" si="39"/>
        <v>5.6642400000000009E-3</v>
      </c>
      <c r="Q156" s="25">
        <f t="shared" si="40"/>
        <v>0.13044744720000004</v>
      </c>
      <c r="R156" s="25">
        <v>1.1979999999999999E-2</v>
      </c>
      <c r="S156" s="25">
        <f t="shared" si="41"/>
        <v>1.1509999999999999E-2</v>
      </c>
      <c r="T156" s="25"/>
      <c r="U156" s="25">
        <f t="shared" si="42"/>
        <v>8.0839399999999995E-3</v>
      </c>
      <c r="V156" s="25">
        <f t="shared" si="43"/>
        <v>0.1861731382</v>
      </c>
      <c r="W156" s="25">
        <v>1.129E-2</v>
      </c>
      <c r="X156" s="25">
        <f t="shared" si="44"/>
        <v>1.082E-2</v>
      </c>
      <c r="Y156" s="25"/>
      <c r="Z156" s="25">
        <f t="shared" si="45"/>
        <v>7.8438399999999995E-3</v>
      </c>
      <c r="AA156" s="25">
        <f t="shared" si="46"/>
        <v>0.18064363519999999</v>
      </c>
      <c r="AB156" s="25">
        <v>1.1000000000000001E-3</v>
      </c>
      <c r="AC156" s="25">
        <f t="shared" si="47"/>
        <v>4.7000000000000004E-4</v>
      </c>
    </row>
    <row r="157" spans="1:29" s="15" customFormat="1">
      <c r="A157" s="18">
        <v>405</v>
      </c>
      <c r="B157" s="25">
        <v>-9.0000000000000006E-5</v>
      </c>
      <c r="C157" s="25">
        <v>1.24E-2</v>
      </c>
      <c r="D157" s="25">
        <f t="shared" si="32"/>
        <v>1.1864999999999999E-2</v>
      </c>
      <c r="E157" s="25"/>
      <c r="F157" s="25">
        <f t="shared" si="33"/>
        <v>8.0082399999999998E-3</v>
      </c>
      <c r="G157" s="25">
        <f t="shared" si="34"/>
        <v>0.18442976720000001</v>
      </c>
      <c r="H157" s="25">
        <v>2.2509999999999999E-2</v>
      </c>
      <c r="I157" s="25">
        <f t="shared" si="35"/>
        <v>2.1974999999999998E-2</v>
      </c>
      <c r="J157" s="25"/>
      <c r="K157" s="25">
        <f t="shared" si="36"/>
        <v>8.1941399999999973E-3</v>
      </c>
      <c r="L157" s="25">
        <f t="shared" si="37"/>
        <v>0.18871104419999996</v>
      </c>
      <c r="M157" s="25">
        <v>9.1800000000000007E-3</v>
      </c>
      <c r="N157" s="25">
        <f t="shared" si="38"/>
        <v>8.6449999999999999E-3</v>
      </c>
      <c r="O157" s="25"/>
      <c r="P157" s="25">
        <f t="shared" si="39"/>
        <v>5.8092400000000002E-3</v>
      </c>
      <c r="Q157" s="25">
        <f t="shared" si="40"/>
        <v>0.1337867972</v>
      </c>
      <c r="R157" s="25">
        <v>1.223E-2</v>
      </c>
      <c r="S157" s="25">
        <f t="shared" si="41"/>
        <v>1.1694999999999999E-2</v>
      </c>
      <c r="T157" s="25"/>
      <c r="U157" s="25">
        <f t="shared" si="42"/>
        <v>8.2689399999999989E-3</v>
      </c>
      <c r="V157" s="25">
        <f t="shared" si="43"/>
        <v>0.19043368819999998</v>
      </c>
      <c r="W157" s="25">
        <v>1.1560000000000001E-2</v>
      </c>
      <c r="X157" s="25">
        <f t="shared" si="44"/>
        <v>1.1025E-2</v>
      </c>
      <c r="Y157" s="25"/>
      <c r="Z157" s="25">
        <f t="shared" si="45"/>
        <v>8.0488399999999998E-3</v>
      </c>
      <c r="AA157" s="25">
        <f t="shared" si="46"/>
        <v>0.18536478519999999</v>
      </c>
      <c r="AB157" s="25">
        <v>1.16E-3</v>
      </c>
      <c r="AC157" s="25">
        <f t="shared" si="47"/>
        <v>5.3499999999999999E-4</v>
      </c>
    </row>
    <row r="158" spans="1:29" s="15" customFormat="1">
      <c r="A158" s="18">
        <v>406</v>
      </c>
      <c r="B158" s="25">
        <v>-1.1E-4</v>
      </c>
      <c r="C158" s="25">
        <v>1.208E-2</v>
      </c>
      <c r="D158" s="25">
        <f t="shared" si="32"/>
        <v>1.154E-2</v>
      </c>
      <c r="E158" s="25"/>
      <c r="F158" s="25">
        <f t="shared" si="33"/>
        <v>7.68324E-3</v>
      </c>
      <c r="G158" s="25">
        <f t="shared" si="34"/>
        <v>0.1769450172</v>
      </c>
      <c r="H158" s="25">
        <v>2.2169999999999999E-2</v>
      </c>
      <c r="I158" s="25">
        <f t="shared" si="35"/>
        <v>2.163E-2</v>
      </c>
      <c r="J158" s="25"/>
      <c r="K158" s="25">
        <f t="shared" si="36"/>
        <v>7.8491399999999992E-3</v>
      </c>
      <c r="L158" s="25">
        <f t="shared" si="37"/>
        <v>0.18076569419999999</v>
      </c>
      <c r="M158" s="25">
        <v>8.9700000000000005E-3</v>
      </c>
      <c r="N158" s="25">
        <f t="shared" si="38"/>
        <v>8.43E-3</v>
      </c>
      <c r="O158" s="25"/>
      <c r="P158" s="25">
        <f t="shared" si="39"/>
        <v>5.5942400000000003E-3</v>
      </c>
      <c r="Q158" s="25">
        <f t="shared" si="40"/>
        <v>0.12883534720000001</v>
      </c>
      <c r="R158" s="25">
        <v>1.167E-2</v>
      </c>
      <c r="S158" s="25">
        <f t="shared" si="41"/>
        <v>1.1129999999999999E-2</v>
      </c>
      <c r="T158" s="25"/>
      <c r="U158" s="25">
        <f t="shared" si="42"/>
        <v>7.7039399999999994E-3</v>
      </c>
      <c r="V158" s="25">
        <f t="shared" si="43"/>
        <v>0.17742173819999998</v>
      </c>
      <c r="W158" s="25">
        <v>1.1089999999999999E-2</v>
      </c>
      <c r="X158" s="25">
        <f t="shared" si="44"/>
        <v>1.0549999999999999E-2</v>
      </c>
      <c r="Y158" s="25"/>
      <c r="Z158" s="25">
        <f t="shared" si="45"/>
        <v>7.5738399999999984E-3</v>
      </c>
      <c r="AA158" s="25">
        <f t="shared" si="46"/>
        <v>0.17442553519999998</v>
      </c>
      <c r="AB158" s="25">
        <v>1.1900000000000001E-3</v>
      </c>
      <c r="AC158" s="25">
        <f t="shared" si="47"/>
        <v>5.4000000000000001E-4</v>
      </c>
    </row>
    <row r="159" spans="1:29" s="15" customFormat="1">
      <c r="A159" s="18">
        <v>407</v>
      </c>
      <c r="B159" s="25">
        <v>-1.3999999999999999E-4</v>
      </c>
      <c r="C159" s="25">
        <v>1.2160000000000001E-2</v>
      </c>
      <c r="D159" s="25">
        <f t="shared" si="32"/>
        <v>1.1655E-2</v>
      </c>
      <c r="E159" s="25"/>
      <c r="F159" s="25">
        <f t="shared" si="33"/>
        <v>7.7982400000000006E-3</v>
      </c>
      <c r="G159" s="25">
        <f t="shared" si="34"/>
        <v>0.17959346720000002</v>
      </c>
      <c r="H159" s="25">
        <v>2.248E-2</v>
      </c>
      <c r="I159" s="25">
        <f t="shared" si="35"/>
        <v>2.1975000000000001E-2</v>
      </c>
      <c r="J159" s="25"/>
      <c r="K159" s="25">
        <f t="shared" si="36"/>
        <v>8.1941400000000008E-3</v>
      </c>
      <c r="L159" s="25">
        <f t="shared" si="37"/>
        <v>0.18871104420000004</v>
      </c>
      <c r="M159" s="25">
        <v>8.9200000000000008E-3</v>
      </c>
      <c r="N159" s="25">
        <f t="shared" si="38"/>
        <v>8.4150000000000006E-3</v>
      </c>
      <c r="O159" s="25"/>
      <c r="P159" s="25">
        <f t="shared" si="39"/>
        <v>5.5792400000000009E-3</v>
      </c>
      <c r="Q159" s="25">
        <f t="shared" si="40"/>
        <v>0.12848989720000004</v>
      </c>
      <c r="R159" s="25">
        <v>1.205E-2</v>
      </c>
      <c r="S159" s="25">
        <f t="shared" si="41"/>
        <v>1.1545E-2</v>
      </c>
      <c r="T159" s="25"/>
      <c r="U159" s="25">
        <f t="shared" si="42"/>
        <v>8.1189399999999998E-3</v>
      </c>
      <c r="V159" s="25">
        <f t="shared" si="43"/>
        <v>0.18697918820000001</v>
      </c>
      <c r="W159" s="25">
        <v>1.1350000000000001E-2</v>
      </c>
      <c r="X159" s="25">
        <f t="shared" si="44"/>
        <v>1.0845E-2</v>
      </c>
      <c r="Y159" s="25"/>
      <c r="Z159" s="25">
        <f t="shared" si="45"/>
        <v>7.8688400000000002E-3</v>
      </c>
      <c r="AA159" s="25">
        <f t="shared" si="46"/>
        <v>0.18121938520000003</v>
      </c>
      <c r="AB159" s="25">
        <v>1.15E-3</v>
      </c>
      <c r="AC159" s="25">
        <f t="shared" si="47"/>
        <v>5.0500000000000002E-4</v>
      </c>
    </row>
    <row r="160" spans="1:29" s="15" customFormat="1">
      <c r="A160" s="18">
        <v>408</v>
      </c>
      <c r="B160" s="25">
        <v>-1.2E-4</v>
      </c>
      <c r="C160" s="25">
        <v>1.2070000000000001E-2</v>
      </c>
      <c r="D160" s="25">
        <f t="shared" si="32"/>
        <v>1.1565000000000001E-2</v>
      </c>
      <c r="E160" s="25"/>
      <c r="F160" s="25">
        <f t="shared" si="33"/>
        <v>7.7082400000000008E-3</v>
      </c>
      <c r="G160" s="25">
        <f t="shared" si="34"/>
        <v>0.17752076720000001</v>
      </c>
      <c r="H160" s="25">
        <v>2.1899999999999999E-2</v>
      </c>
      <c r="I160" s="25">
        <f t="shared" si="35"/>
        <v>2.1395000000000001E-2</v>
      </c>
      <c r="J160" s="25"/>
      <c r="K160" s="25">
        <f t="shared" si="36"/>
        <v>7.6141400000000001E-3</v>
      </c>
      <c r="L160" s="25">
        <f t="shared" si="37"/>
        <v>0.17535364420000002</v>
      </c>
      <c r="M160" s="25">
        <v>8.7889999999999999E-3</v>
      </c>
      <c r="N160" s="25">
        <f t="shared" si="38"/>
        <v>8.2839999999999997E-3</v>
      </c>
      <c r="O160" s="25"/>
      <c r="P160" s="25">
        <f t="shared" si="39"/>
        <v>5.44824E-3</v>
      </c>
      <c r="Q160" s="25">
        <f t="shared" si="40"/>
        <v>0.12547296720000001</v>
      </c>
      <c r="R160" s="25">
        <v>1.155E-2</v>
      </c>
      <c r="S160" s="25">
        <f t="shared" si="41"/>
        <v>1.1044999999999999E-2</v>
      </c>
      <c r="T160" s="25"/>
      <c r="U160" s="25">
        <f t="shared" si="42"/>
        <v>7.6189399999999994E-3</v>
      </c>
      <c r="V160" s="25">
        <f t="shared" si="43"/>
        <v>0.17546418819999998</v>
      </c>
      <c r="W160" s="25">
        <v>1.0869999999999999E-2</v>
      </c>
      <c r="X160" s="25">
        <f t="shared" si="44"/>
        <v>1.0364999999999999E-2</v>
      </c>
      <c r="Y160" s="25"/>
      <c r="Z160" s="25">
        <f t="shared" si="45"/>
        <v>7.388839999999999E-3</v>
      </c>
      <c r="AA160" s="25">
        <f t="shared" si="46"/>
        <v>0.17016498519999998</v>
      </c>
      <c r="AB160" s="25">
        <v>1.1299999999999999E-3</v>
      </c>
      <c r="AC160" s="25">
        <f t="shared" si="47"/>
        <v>5.0499999999999992E-4</v>
      </c>
    </row>
    <row r="161" spans="1:29" s="15" customFormat="1">
      <c r="A161" s="18">
        <v>409</v>
      </c>
      <c r="B161" s="25">
        <v>-2.2000000000000001E-4</v>
      </c>
      <c r="C161" s="25">
        <v>1.193E-2</v>
      </c>
      <c r="D161" s="25">
        <f t="shared" si="32"/>
        <v>1.1545E-2</v>
      </c>
      <c r="E161" s="25"/>
      <c r="F161" s="25">
        <f t="shared" si="33"/>
        <v>7.6882399999999998E-3</v>
      </c>
      <c r="G161" s="25">
        <f t="shared" si="34"/>
        <v>0.17706016720000001</v>
      </c>
      <c r="H161" s="25">
        <v>2.2280000000000001E-2</v>
      </c>
      <c r="I161" s="25">
        <f t="shared" si="35"/>
        <v>2.1895000000000001E-2</v>
      </c>
      <c r="J161" s="25"/>
      <c r="K161" s="25">
        <f t="shared" si="36"/>
        <v>8.1141400000000006E-3</v>
      </c>
      <c r="L161" s="25">
        <f t="shared" si="37"/>
        <v>0.18686864420000002</v>
      </c>
      <c r="M161" s="25">
        <v>8.7799999999999996E-3</v>
      </c>
      <c r="N161" s="25">
        <f t="shared" si="38"/>
        <v>8.3949999999999997E-3</v>
      </c>
      <c r="O161" s="25"/>
      <c r="P161" s="25">
        <f t="shared" si="39"/>
        <v>5.55924E-3</v>
      </c>
      <c r="Q161" s="25">
        <f t="shared" si="40"/>
        <v>0.1280292972</v>
      </c>
      <c r="R161" s="25">
        <v>1.1780000000000001E-2</v>
      </c>
      <c r="S161" s="25">
        <f t="shared" si="41"/>
        <v>1.1395000000000001E-2</v>
      </c>
      <c r="T161" s="25"/>
      <c r="U161" s="25">
        <f t="shared" si="42"/>
        <v>7.9689400000000007E-3</v>
      </c>
      <c r="V161" s="25">
        <f t="shared" si="43"/>
        <v>0.18352468820000004</v>
      </c>
      <c r="W161" s="25">
        <v>1.112E-2</v>
      </c>
      <c r="X161" s="25">
        <f t="shared" si="44"/>
        <v>1.0735E-2</v>
      </c>
      <c r="Y161" s="25"/>
      <c r="Z161" s="25">
        <f t="shared" si="45"/>
        <v>7.7588399999999995E-3</v>
      </c>
      <c r="AA161" s="25">
        <f t="shared" si="46"/>
        <v>0.17868608519999998</v>
      </c>
      <c r="AB161" s="25">
        <v>9.8999999999999999E-4</v>
      </c>
      <c r="AC161" s="25">
        <f t="shared" si="47"/>
        <v>3.8499999999999998E-4</v>
      </c>
    </row>
    <row r="162" spans="1:29" s="15" customFormat="1">
      <c r="A162" s="18">
        <v>410</v>
      </c>
      <c r="B162" s="25">
        <v>-4.0000000000000003E-5</v>
      </c>
      <c r="C162" s="25">
        <v>1.1679999999999999E-2</v>
      </c>
      <c r="D162" s="25">
        <f t="shared" si="32"/>
        <v>1.1105E-2</v>
      </c>
      <c r="E162" s="25"/>
      <c r="F162" s="25">
        <f t="shared" si="33"/>
        <v>7.2482400000000004E-3</v>
      </c>
      <c r="G162" s="25">
        <f t="shared" si="34"/>
        <v>0.16692696720000003</v>
      </c>
      <c r="H162" s="25">
        <v>2.1729999999999999E-2</v>
      </c>
      <c r="I162" s="25">
        <f t="shared" si="35"/>
        <v>2.1155E-2</v>
      </c>
      <c r="J162" s="25"/>
      <c r="K162" s="25">
        <f t="shared" si="36"/>
        <v>7.3741399999999995E-3</v>
      </c>
      <c r="L162" s="25">
        <f t="shared" si="37"/>
        <v>0.16982644420000001</v>
      </c>
      <c r="M162" s="25">
        <v>8.5599999999999999E-3</v>
      </c>
      <c r="N162" s="25">
        <f t="shared" si="38"/>
        <v>7.984999999999999E-3</v>
      </c>
      <c r="O162" s="25"/>
      <c r="P162" s="25">
        <f t="shared" si="39"/>
        <v>5.1492399999999994E-3</v>
      </c>
      <c r="Q162" s="25">
        <f t="shared" si="40"/>
        <v>0.11858699719999999</v>
      </c>
      <c r="R162" s="25">
        <v>1.1379999999999999E-2</v>
      </c>
      <c r="S162" s="25">
        <f t="shared" si="41"/>
        <v>1.0804999999999999E-2</v>
      </c>
      <c r="T162" s="25"/>
      <c r="U162" s="25">
        <f t="shared" si="42"/>
        <v>7.3789399999999988E-3</v>
      </c>
      <c r="V162" s="25">
        <f t="shared" si="43"/>
        <v>0.16993698819999997</v>
      </c>
      <c r="W162" s="25">
        <v>1.0529999999999999E-2</v>
      </c>
      <c r="X162" s="25">
        <f t="shared" si="44"/>
        <v>9.9549999999999986E-3</v>
      </c>
      <c r="Y162" s="25"/>
      <c r="Z162" s="25">
        <f t="shared" si="45"/>
        <v>6.9788399999999983E-3</v>
      </c>
      <c r="AA162" s="25">
        <f t="shared" si="46"/>
        <v>0.16072268519999997</v>
      </c>
      <c r="AB162" s="25">
        <v>1.1900000000000001E-3</v>
      </c>
      <c r="AC162" s="25">
        <f t="shared" si="47"/>
        <v>5.7499999999999999E-4</v>
      </c>
    </row>
    <row r="163" spans="1:29" s="15" customFormat="1">
      <c r="A163" s="18">
        <v>411</v>
      </c>
      <c r="B163" s="25">
        <v>-2.1000000000000001E-4</v>
      </c>
      <c r="C163" s="25">
        <v>1.18E-2</v>
      </c>
      <c r="D163" s="25">
        <f t="shared" si="32"/>
        <v>1.1365E-2</v>
      </c>
      <c r="E163" s="25"/>
      <c r="F163" s="25">
        <f t="shared" si="33"/>
        <v>7.5082400000000002E-3</v>
      </c>
      <c r="G163" s="25">
        <f t="shared" si="34"/>
        <v>0.17291476720000001</v>
      </c>
      <c r="H163" s="25">
        <v>2.2009999999999998E-2</v>
      </c>
      <c r="I163" s="25">
        <f t="shared" si="35"/>
        <v>2.1574999999999997E-2</v>
      </c>
      <c r="J163" s="25"/>
      <c r="K163" s="25">
        <f t="shared" si="36"/>
        <v>7.7941399999999963E-3</v>
      </c>
      <c r="L163" s="25">
        <f t="shared" si="37"/>
        <v>0.17949904419999993</v>
      </c>
      <c r="M163" s="25">
        <v>8.6400000000000001E-3</v>
      </c>
      <c r="N163" s="25">
        <f t="shared" si="38"/>
        <v>8.2050000000000005E-3</v>
      </c>
      <c r="O163" s="25"/>
      <c r="P163" s="25">
        <f t="shared" si="39"/>
        <v>5.3692400000000008E-3</v>
      </c>
      <c r="Q163" s="25">
        <f t="shared" si="40"/>
        <v>0.12365359720000002</v>
      </c>
      <c r="R163" s="25">
        <v>1.172E-2</v>
      </c>
      <c r="S163" s="25">
        <f t="shared" si="41"/>
        <v>1.1285E-2</v>
      </c>
      <c r="T163" s="25"/>
      <c r="U163" s="25">
        <f t="shared" si="42"/>
        <v>7.85894E-3</v>
      </c>
      <c r="V163" s="25">
        <f t="shared" si="43"/>
        <v>0.18099138820000002</v>
      </c>
      <c r="W163" s="25">
        <v>1.089E-2</v>
      </c>
      <c r="X163" s="25">
        <f t="shared" si="44"/>
        <v>1.0455000000000001E-2</v>
      </c>
      <c r="Y163" s="25"/>
      <c r="Z163" s="25">
        <f t="shared" si="45"/>
        <v>7.4788400000000005E-3</v>
      </c>
      <c r="AA163" s="25">
        <f t="shared" si="46"/>
        <v>0.17223768520000002</v>
      </c>
      <c r="AB163" s="25">
        <v>1.08E-3</v>
      </c>
      <c r="AC163" s="25">
        <f t="shared" si="47"/>
        <v>4.35E-4</v>
      </c>
    </row>
    <row r="164" spans="1:29" s="15" customFormat="1">
      <c r="A164" s="18">
        <v>412</v>
      </c>
      <c r="B164" s="25">
        <v>-1.4999999999999999E-4</v>
      </c>
      <c r="C164" s="25">
        <v>1.175E-2</v>
      </c>
      <c r="D164" s="25">
        <f t="shared" si="32"/>
        <v>1.128E-2</v>
      </c>
      <c r="E164" s="25"/>
      <c r="F164" s="25">
        <f t="shared" si="33"/>
        <v>7.4232400000000002E-3</v>
      </c>
      <c r="G164" s="25">
        <f t="shared" si="34"/>
        <v>0.17095721720000001</v>
      </c>
      <c r="H164" s="25">
        <v>2.1770000000000001E-2</v>
      </c>
      <c r="I164" s="25">
        <f t="shared" si="35"/>
        <v>2.1299999999999999E-2</v>
      </c>
      <c r="J164" s="25"/>
      <c r="K164" s="25">
        <f t="shared" si="36"/>
        <v>7.5191399999999988E-3</v>
      </c>
      <c r="L164" s="25">
        <f t="shared" si="37"/>
        <v>0.17316579419999997</v>
      </c>
      <c r="M164" s="25">
        <v>8.6E-3</v>
      </c>
      <c r="N164" s="25">
        <f t="shared" si="38"/>
        <v>8.1300000000000001E-3</v>
      </c>
      <c r="O164" s="25"/>
      <c r="P164" s="25">
        <f t="shared" si="39"/>
        <v>5.2942400000000004E-3</v>
      </c>
      <c r="Q164" s="25">
        <f t="shared" si="40"/>
        <v>0.12192634720000002</v>
      </c>
      <c r="R164" s="25">
        <v>1.1259999999999999E-2</v>
      </c>
      <c r="S164" s="25">
        <f t="shared" si="41"/>
        <v>1.0789999999999999E-2</v>
      </c>
      <c r="T164" s="25"/>
      <c r="U164" s="25">
        <f t="shared" si="42"/>
        <v>7.3639399999999994E-3</v>
      </c>
      <c r="V164" s="25">
        <f t="shared" si="43"/>
        <v>0.1695915382</v>
      </c>
      <c r="W164" s="25">
        <v>1.057E-2</v>
      </c>
      <c r="X164" s="25">
        <f t="shared" si="44"/>
        <v>1.01E-2</v>
      </c>
      <c r="Y164" s="25"/>
      <c r="Z164" s="25">
        <f t="shared" si="45"/>
        <v>7.1238399999999993E-3</v>
      </c>
      <c r="AA164" s="25">
        <f t="shared" si="46"/>
        <v>0.16406203519999998</v>
      </c>
      <c r="AB164" s="25">
        <v>1.09E-3</v>
      </c>
      <c r="AC164" s="25">
        <f t="shared" si="47"/>
        <v>4.7000000000000004E-4</v>
      </c>
    </row>
    <row r="165" spans="1:29" s="15" customFormat="1">
      <c r="A165" s="18">
        <v>413</v>
      </c>
      <c r="B165" s="25">
        <v>-2.5999999999999998E-4</v>
      </c>
      <c r="C165" s="25">
        <v>1.154E-2</v>
      </c>
      <c r="D165" s="25">
        <f t="shared" si="32"/>
        <v>1.1180000000000001E-2</v>
      </c>
      <c r="E165" s="25"/>
      <c r="F165" s="25">
        <f t="shared" si="33"/>
        <v>7.3232400000000008E-3</v>
      </c>
      <c r="G165" s="25">
        <f t="shared" si="34"/>
        <v>0.16865421720000004</v>
      </c>
      <c r="H165" s="25">
        <v>2.1819999999999999E-2</v>
      </c>
      <c r="I165" s="25">
        <f t="shared" si="35"/>
        <v>2.146E-2</v>
      </c>
      <c r="J165" s="25"/>
      <c r="K165" s="25">
        <f t="shared" si="36"/>
        <v>7.6791399999999992E-3</v>
      </c>
      <c r="L165" s="25">
        <f t="shared" si="37"/>
        <v>0.17685059419999999</v>
      </c>
      <c r="M165" s="25">
        <v>8.4600000000000005E-3</v>
      </c>
      <c r="N165" s="25">
        <f t="shared" si="38"/>
        <v>8.1000000000000013E-3</v>
      </c>
      <c r="O165" s="25"/>
      <c r="P165" s="25">
        <f t="shared" si="39"/>
        <v>5.2642400000000016E-3</v>
      </c>
      <c r="Q165" s="25">
        <f t="shared" si="40"/>
        <v>0.12123544720000004</v>
      </c>
      <c r="R165" s="25">
        <v>1.15E-2</v>
      </c>
      <c r="S165" s="25">
        <f t="shared" si="41"/>
        <v>1.1140000000000001E-2</v>
      </c>
      <c r="T165" s="25"/>
      <c r="U165" s="25">
        <f t="shared" si="42"/>
        <v>7.7139400000000007E-3</v>
      </c>
      <c r="V165" s="25">
        <f t="shared" si="43"/>
        <v>0.17765203820000003</v>
      </c>
      <c r="W165" s="25">
        <v>1.0630000000000001E-2</v>
      </c>
      <c r="X165" s="25">
        <f t="shared" si="44"/>
        <v>1.0270000000000001E-2</v>
      </c>
      <c r="Y165" s="25"/>
      <c r="Z165" s="25">
        <f t="shared" si="45"/>
        <v>7.2938400000000011E-3</v>
      </c>
      <c r="AA165" s="25">
        <f t="shared" si="46"/>
        <v>0.16797713520000004</v>
      </c>
      <c r="AB165" s="25">
        <v>9.7999999999999997E-4</v>
      </c>
      <c r="AC165" s="25">
        <f t="shared" si="47"/>
        <v>3.5999999999999997E-4</v>
      </c>
    </row>
    <row r="166" spans="1:29" s="15" customFormat="1">
      <c r="A166" s="18">
        <v>414</v>
      </c>
      <c r="B166" s="25">
        <v>-1.1E-4</v>
      </c>
      <c r="C166" s="25">
        <v>1.141E-2</v>
      </c>
      <c r="D166" s="25">
        <f t="shared" si="32"/>
        <v>1.09E-2</v>
      </c>
      <c r="E166" s="25"/>
      <c r="F166" s="25">
        <f t="shared" si="33"/>
        <v>7.0432400000000001E-3</v>
      </c>
      <c r="G166" s="25">
        <f t="shared" si="34"/>
        <v>0.16220581720000002</v>
      </c>
      <c r="H166" s="25">
        <v>2.1409999999999998E-2</v>
      </c>
      <c r="I166" s="25">
        <f t="shared" si="35"/>
        <v>2.0899999999999998E-2</v>
      </c>
      <c r="J166" s="25"/>
      <c r="K166" s="25">
        <f t="shared" si="36"/>
        <v>7.1191399999999978E-3</v>
      </c>
      <c r="L166" s="25">
        <f t="shared" si="37"/>
        <v>0.16395379419999995</v>
      </c>
      <c r="M166" s="25">
        <v>8.2500000000000004E-3</v>
      </c>
      <c r="N166" s="25">
        <f t="shared" si="38"/>
        <v>7.7400000000000004E-3</v>
      </c>
      <c r="O166" s="25"/>
      <c r="P166" s="25">
        <f t="shared" si="39"/>
        <v>4.9042400000000007E-3</v>
      </c>
      <c r="Q166" s="25">
        <f t="shared" si="40"/>
        <v>0.11294464720000003</v>
      </c>
      <c r="R166" s="25">
        <v>1.0959999999999999E-2</v>
      </c>
      <c r="S166" s="25">
        <f t="shared" si="41"/>
        <v>1.0449999999999999E-2</v>
      </c>
      <c r="T166" s="25"/>
      <c r="U166" s="25">
        <f t="shared" si="42"/>
        <v>7.0239399999999994E-3</v>
      </c>
      <c r="V166" s="25">
        <f t="shared" si="43"/>
        <v>0.16176133819999999</v>
      </c>
      <c r="W166" s="25">
        <v>1.027E-2</v>
      </c>
      <c r="X166" s="25">
        <f t="shared" si="44"/>
        <v>9.7599999999999996E-3</v>
      </c>
      <c r="Y166" s="25"/>
      <c r="Z166" s="25">
        <f t="shared" si="45"/>
        <v>6.7838399999999993E-3</v>
      </c>
      <c r="AA166" s="25">
        <f t="shared" si="46"/>
        <v>0.1562318352</v>
      </c>
      <c r="AB166" s="25">
        <v>1.1299999999999999E-3</v>
      </c>
      <c r="AC166" s="25">
        <f t="shared" si="47"/>
        <v>5.0999999999999993E-4</v>
      </c>
    </row>
    <row r="167" spans="1:29" s="15" customFormat="1">
      <c r="A167" s="18">
        <v>415</v>
      </c>
      <c r="B167" s="25">
        <v>-2.7999999999999998E-4</v>
      </c>
      <c r="C167" s="25">
        <v>1.1440000000000001E-2</v>
      </c>
      <c r="D167" s="25">
        <f t="shared" si="32"/>
        <v>1.1050000000000001E-2</v>
      </c>
      <c r="E167" s="25"/>
      <c r="F167" s="25">
        <f t="shared" si="33"/>
        <v>7.1932400000000009E-3</v>
      </c>
      <c r="G167" s="25">
        <f t="shared" si="34"/>
        <v>0.16566031720000002</v>
      </c>
      <c r="H167" s="25">
        <v>2.1690000000000001E-2</v>
      </c>
      <c r="I167" s="25">
        <f t="shared" si="35"/>
        <v>2.1299999999999999E-2</v>
      </c>
      <c r="J167" s="25"/>
      <c r="K167" s="25">
        <f t="shared" si="36"/>
        <v>7.5191399999999988E-3</v>
      </c>
      <c r="L167" s="25">
        <f t="shared" si="37"/>
        <v>0.17316579419999997</v>
      </c>
      <c r="M167" s="25">
        <v>8.3499999999999998E-3</v>
      </c>
      <c r="N167" s="25">
        <f t="shared" si="38"/>
        <v>7.9600000000000001E-3</v>
      </c>
      <c r="O167" s="25"/>
      <c r="P167" s="25">
        <f t="shared" si="39"/>
        <v>5.1242400000000004E-3</v>
      </c>
      <c r="Q167" s="25">
        <f t="shared" si="40"/>
        <v>0.11801124720000002</v>
      </c>
      <c r="R167" s="25">
        <v>1.1259999999999999E-2</v>
      </c>
      <c r="S167" s="25">
        <f t="shared" si="41"/>
        <v>1.0869999999999999E-2</v>
      </c>
      <c r="T167" s="25"/>
      <c r="U167" s="25">
        <f t="shared" si="42"/>
        <v>7.4439399999999996E-3</v>
      </c>
      <c r="V167" s="25">
        <f t="shared" si="43"/>
        <v>0.1714339382</v>
      </c>
      <c r="W167" s="25">
        <v>1.051E-2</v>
      </c>
      <c r="X167" s="25">
        <f t="shared" si="44"/>
        <v>1.0120000000000001E-2</v>
      </c>
      <c r="Y167" s="25"/>
      <c r="Z167" s="25">
        <f t="shared" si="45"/>
        <v>7.1438400000000003E-3</v>
      </c>
      <c r="AA167" s="25">
        <f t="shared" si="46"/>
        <v>0.16452263520000002</v>
      </c>
      <c r="AB167" s="25">
        <v>1.06E-3</v>
      </c>
      <c r="AC167" s="25">
        <f t="shared" si="47"/>
        <v>3.8999999999999999E-4</v>
      </c>
    </row>
    <row r="168" spans="1:29" s="15" customFormat="1">
      <c r="A168" s="18">
        <v>416</v>
      </c>
      <c r="B168" s="25">
        <v>-4.0000000000000003E-5</v>
      </c>
      <c r="C168" s="25">
        <v>1.1299999999999999E-2</v>
      </c>
      <c r="D168" s="25">
        <f t="shared" si="32"/>
        <v>1.0704999999999999E-2</v>
      </c>
      <c r="E168" s="25"/>
      <c r="F168" s="25">
        <f t="shared" si="33"/>
        <v>6.8482399999999994E-3</v>
      </c>
      <c r="G168" s="25">
        <f t="shared" si="34"/>
        <v>0.1577149672</v>
      </c>
      <c r="H168" s="25">
        <v>2.1409999999999998E-2</v>
      </c>
      <c r="I168" s="25">
        <f t="shared" si="35"/>
        <v>2.0815E-2</v>
      </c>
      <c r="J168" s="25"/>
      <c r="K168" s="25">
        <f t="shared" si="36"/>
        <v>7.0341399999999995E-3</v>
      </c>
      <c r="L168" s="25">
        <f t="shared" si="37"/>
        <v>0.1619962442</v>
      </c>
      <c r="M168" s="25">
        <v>8.1600000000000006E-3</v>
      </c>
      <c r="N168" s="25">
        <f t="shared" si="38"/>
        <v>7.5650000000000005E-3</v>
      </c>
      <c r="O168" s="25"/>
      <c r="P168" s="25">
        <f t="shared" si="39"/>
        <v>4.7292400000000009E-3</v>
      </c>
      <c r="Q168" s="25">
        <f t="shared" si="40"/>
        <v>0.10891439720000003</v>
      </c>
      <c r="R168" s="25">
        <v>1.081E-2</v>
      </c>
      <c r="S168" s="25">
        <f t="shared" si="41"/>
        <v>1.0215E-2</v>
      </c>
      <c r="T168" s="25"/>
      <c r="U168" s="25">
        <f t="shared" si="42"/>
        <v>6.7889400000000003E-3</v>
      </c>
      <c r="V168" s="25">
        <f t="shared" si="43"/>
        <v>0.15634928820000002</v>
      </c>
      <c r="W168" s="25">
        <v>9.9500000000000005E-3</v>
      </c>
      <c r="X168" s="25">
        <f t="shared" si="44"/>
        <v>9.3550000000000005E-3</v>
      </c>
      <c r="Y168" s="25"/>
      <c r="Z168" s="25">
        <f t="shared" si="45"/>
        <v>6.3788400000000002E-3</v>
      </c>
      <c r="AA168" s="25">
        <f t="shared" si="46"/>
        <v>0.14690468520000002</v>
      </c>
      <c r="AB168" s="25">
        <v>1.23E-3</v>
      </c>
      <c r="AC168" s="25">
        <f t="shared" si="47"/>
        <v>5.9499999999999993E-4</v>
      </c>
    </row>
    <row r="169" spans="1:29" s="15" customFormat="1">
      <c r="A169" s="18">
        <v>417</v>
      </c>
      <c r="B169" s="25">
        <v>-2.2000000000000001E-4</v>
      </c>
      <c r="C169" s="25">
        <v>1.124E-2</v>
      </c>
      <c r="D169" s="25">
        <f t="shared" si="32"/>
        <v>1.086E-2</v>
      </c>
      <c r="E169" s="25"/>
      <c r="F169" s="25">
        <f t="shared" si="33"/>
        <v>7.00324E-3</v>
      </c>
      <c r="G169" s="25">
        <f t="shared" si="34"/>
        <v>0.16128461720000001</v>
      </c>
      <c r="H169" s="25">
        <v>2.1489999999999999E-2</v>
      </c>
      <c r="I169" s="25">
        <f t="shared" si="35"/>
        <v>2.111E-2</v>
      </c>
      <c r="J169" s="25"/>
      <c r="K169" s="25">
        <f t="shared" si="36"/>
        <v>7.3291399999999996E-3</v>
      </c>
      <c r="L169" s="25">
        <f t="shared" si="37"/>
        <v>0.16879009419999999</v>
      </c>
      <c r="M169" s="25">
        <v>8.1200000000000005E-3</v>
      </c>
      <c r="N169" s="25">
        <f t="shared" si="38"/>
        <v>7.7400000000000004E-3</v>
      </c>
      <c r="O169" s="25"/>
      <c r="P169" s="25">
        <f t="shared" si="39"/>
        <v>4.9042400000000007E-3</v>
      </c>
      <c r="Q169" s="25">
        <f t="shared" si="40"/>
        <v>0.11294464720000003</v>
      </c>
      <c r="R169" s="25">
        <v>1.0999999999999999E-2</v>
      </c>
      <c r="S169" s="25">
        <f t="shared" si="41"/>
        <v>1.0619999999999999E-2</v>
      </c>
      <c r="T169" s="25"/>
      <c r="U169" s="25">
        <f t="shared" si="42"/>
        <v>7.1939399999999994E-3</v>
      </c>
      <c r="V169" s="25">
        <f t="shared" si="43"/>
        <v>0.1656764382</v>
      </c>
      <c r="W169" s="25">
        <v>1.021E-2</v>
      </c>
      <c r="X169" s="25">
        <f t="shared" si="44"/>
        <v>9.8300000000000002E-3</v>
      </c>
      <c r="Y169" s="25"/>
      <c r="Z169" s="25">
        <f t="shared" si="45"/>
        <v>6.8538399999999999E-3</v>
      </c>
      <c r="AA169" s="25">
        <f t="shared" si="46"/>
        <v>0.15784393520000001</v>
      </c>
      <c r="AB169" s="25">
        <v>9.7999999999999997E-4</v>
      </c>
      <c r="AC169" s="25">
        <f t="shared" si="47"/>
        <v>3.7999999999999997E-4</v>
      </c>
    </row>
    <row r="170" spans="1:29" s="15" customFormat="1">
      <c r="A170" s="18">
        <v>418</v>
      </c>
      <c r="B170" s="25">
        <v>-2.0000000000000002E-5</v>
      </c>
      <c r="C170" s="25">
        <v>1.098E-2</v>
      </c>
      <c r="D170" s="25">
        <f t="shared" si="32"/>
        <v>1.0425E-2</v>
      </c>
      <c r="E170" s="25"/>
      <c r="F170" s="25">
        <f t="shared" si="33"/>
        <v>6.5682400000000004E-3</v>
      </c>
      <c r="G170" s="25">
        <f t="shared" si="34"/>
        <v>0.15126656720000001</v>
      </c>
      <c r="H170" s="25">
        <v>2.1049999999999999E-2</v>
      </c>
      <c r="I170" s="25">
        <f t="shared" si="35"/>
        <v>2.0494999999999999E-2</v>
      </c>
      <c r="J170" s="25"/>
      <c r="K170" s="25">
        <f t="shared" si="36"/>
        <v>6.7141399999999987E-3</v>
      </c>
      <c r="L170" s="25">
        <f t="shared" si="37"/>
        <v>0.15462664419999997</v>
      </c>
      <c r="M170" s="25">
        <v>8.0000000000000002E-3</v>
      </c>
      <c r="N170" s="25">
        <f t="shared" si="38"/>
        <v>7.4450000000000002E-3</v>
      </c>
      <c r="O170" s="25"/>
      <c r="P170" s="25">
        <f t="shared" si="39"/>
        <v>4.6092400000000006E-3</v>
      </c>
      <c r="Q170" s="25">
        <f t="shared" si="40"/>
        <v>0.10615079720000002</v>
      </c>
      <c r="R170" s="25">
        <v>1.06E-2</v>
      </c>
      <c r="S170" s="25">
        <f t="shared" si="41"/>
        <v>1.0045E-2</v>
      </c>
      <c r="T170" s="25"/>
      <c r="U170" s="25">
        <f t="shared" si="42"/>
        <v>6.6189400000000002E-3</v>
      </c>
      <c r="V170" s="25">
        <f t="shared" si="43"/>
        <v>0.15243418820000001</v>
      </c>
      <c r="W170" s="25">
        <v>9.7800000000000005E-3</v>
      </c>
      <c r="X170" s="25">
        <f t="shared" si="44"/>
        <v>9.2250000000000006E-3</v>
      </c>
      <c r="Y170" s="25"/>
      <c r="Z170" s="25">
        <f t="shared" si="45"/>
        <v>6.2488400000000003E-3</v>
      </c>
      <c r="AA170" s="25">
        <f t="shared" si="46"/>
        <v>0.1439107852</v>
      </c>
      <c r="AB170" s="25">
        <v>1.1299999999999999E-3</v>
      </c>
      <c r="AC170" s="25">
        <f t="shared" si="47"/>
        <v>5.5499999999999994E-4</v>
      </c>
    </row>
    <row r="171" spans="1:29" s="15" customFormat="1">
      <c r="A171" s="18">
        <v>419</v>
      </c>
      <c r="B171" s="25">
        <v>-1.8000000000000001E-4</v>
      </c>
      <c r="C171" s="25">
        <v>1.116E-2</v>
      </c>
      <c r="D171" s="25">
        <f t="shared" si="32"/>
        <v>1.0685E-2</v>
      </c>
      <c r="E171" s="25"/>
      <c r="F171" s="25">
        <f t="shared" si="33"/>
        <v>6.8282400000000002E-3</v>
      </c>
      <c r="G171" s="25">
        <f t="shared" si="34"/>
        <v>0.15725436720000002</v>
      </c>
      <c r="H171" s="25">
        <v>2.1319999999999999E-2</v>
      </c>
      <c r="I171" s="25">
        <f t="shared" si="35"/>
        <v>2.0844999999999999E-2</v>
      </c>
      <c r="J171" s="25"/>
      <c r="K171" s="25">
        <f t="shared" si="36"/>
        <v>7.0641399999999983E-3</v>
      </c>
      <c r="L171" s="25">
        <f t="shared" si="37"/>
        <v>0.16268714419999997</v>
      </c>
      <c r="M171" s="25">
        <v>8.0099999999999998E-3</v>
      </c>
      <c r="N171" s="25">
        <f t="shared" si="38"/>
        <v>7.535E-3</v>
      </c>
      <c r="O171" s="25"/>
      <c r="P171" s="25">
        <f t="shared" si="39"/>
        <v>4.6992400000000004E-3</v>
      </c>
      <c r="Q171" s="25">
        <f t="shared" si="40"/>
        <v>0.10822349720000002</v>
      </c>
      <c r="R171" s="25">
        <v>1.09E-2</v>
      </c>
      <c r="S171" s="25">
        <f t="shared" si="41"/>
        <v>1.0425E-2</v>
      </c>
      <c r="T171" s="25"/>
      <c r="U171" s="25">
        <f t="shared" si="42"/>
        <v>6.9989400000000004E-3</v>
      </c>
      <c r="V171" s="25">
        <f t="shared" si="43"/>
        <v>0.16118558820000001</v>
      </c>
      <c r="W171" s="25">
        <v>1.0019999999999999E-2</v>
      </c>
      <c r="X171" s="25">
        <f t="shared" si="44"/>
        <v>9.5449999999999997E-3</v>
      </c>
      <c r="Y171" s="25"/>
      <c r="Z171" s="25">
        <f t="shared" si="45"/>
        <v>6.5688399999999994E-3</v>
      </c>
      <c r="AA171" s="25">
        <f t="shared" si="46"/>
        <v>0.15128038520000001</v>
      </c>
      <c r="AB171" s="25">
        <v>1.1299999999999999E-3</v>
      </c>
      <c r="AC171" s="25">
        <f t="shared" si="47"/>
        <v>4.7499999999999994E-4</v>
      </c>
    </row>
    <row r="172" spans="1:29" s="15" customFormat="1">
      <c r="A172" s="18">
        <v>420</v>
      </c>
      <c r="B172" s="25">
        <v>-1E-4</v>
      </c>
      <c r="C172" s="25">
        <v>1.0919999999999999E-2</v>
      </c>
      <c r="D172" s="25">
        <f t="shared" si="32"/>
        <v>1.0409999999999999E-2</v>
      </c>
      <c r="E172" s="25"/>
      <c r="F172" s="25">
        <f t="shared" si="33"/>
        <v>6.5532399999999992E-3</v>
      </c>
      <c r="G172" s="25">
        <f t="shared" si="34"/>
        <v>0.15092111719999998</v>
      </c>
      <c r="H172" s="25">
        <v>2.0990000000000002E-2</v>
      </c>
      <c r="I172" s="25">
        <f t="shared" si="35"/>
        <v>2.0480000000000002E-2</v>
      </c>
      <c r="J172" s="25"/>
      <c r="K172" s="25">
        <f t="shared" si="36"/>
        <v>6.699140000000001E-3</v>
      </c>
      <c r="L172" s="25">
        <f t="shared" si="37"/>
        <v>0.15428119420000003</v>
      </c>
      <c r="M172" s="25">
        <v>7.9100000000000004E-3</v>
      </c>
      <c r="N172" s="25">
        <f t="shared" si="38"/>
        <v>7.4000000000000003E-3</v>
      </c>
      <c r="O172" s="25"/>
      <c r="P172" s="25">
        <f t="shared" si="39"/>
        <v>4.5642400000000007E-3</v>
      </c>
      <c r="Q172" s="25">
        <f t="shared" si="40"/>
        <v>0.10511444720000002</v>
      </c>
      <c r="R172" s="25">
        <v>1.0529999999999999E-2</v>
      </c>
      <c r="S172" s="25">
        <f t="shared" si="41"/>
        <v>1.0019999999999999E-2</v>
      </c>
      <c r="T172" s="25"/>
      <c r="U172" s="25">
        <f t="shared" si="42"/>
        <v>6.5939399999999995E-3</v>
      </c>
      <c r="V172" s="25">
        <f t="shared" si="43"/>
        <v>0.1518584382</v>
      </c>
      <c r="W172" s="25">
        <v>9.7000000000000003E-3</v>
      </c>
      <c r="X172" s="25">
        <f t="shared" si="44"/>
        <v>9.1900000000000003E-3</v>
      </c>
      <c r="Y172" s="25"/>
      <c r="Z172" s="25">
        <f t="shared" si="45"/>
        <v>6.21384E-3</v>
      </c>
      <c r="AA172" s="25">
        <f t="shared" si="46"/>
        <v>0.1431047352</v>
      </c>
      <c r="AB172" s="25">
        <v>1.1199999999999999E-3</v>
      </c>
      <c r="AC172" s="25">
        <f t="shared" si="47"/>
        <v>5.0999999999999993E-4</v>
      </c>
    </row>
    <row r="173" spans="1:29" s="15" customFormat="1">
      <c r="A173" s="18">
        <v>421</v>
      </c>
      <c r="B173" s="25">
        <v>-2.3000000000000001E-4</v>
      </c>
      <c r="C173" s="25">
        <v>1.085E-2</v>
      </c>
      <c r="D173" s="25">
        <f t="shared" si="32"/>
        <v>1.0444999999999999E-2</v>
      </c>
      <c r="E173" s="25"/>
      <c r="F173" s="25">
        <f t="shared" si="33"/>
        <v>6.5882399999999995E-3</v>
      </c>
      <c r="G173" s="25">
        <f t="shared" si="34"/>
        <v>0.15172716719999998</v>
      </c>
      <c r="H173" s="25">
        <v>2.1180000000000001E-2</v>
      </c>
      <c r="I173" s="25">
        <f t="shared" si="35"/>
        <v>2.0775000000000002E-2</v>
      </c>
      <c r="J173" s="25"/>
      <c r="K173" s="25">
        <f t="shared" si="36"/>
        <v>6.9941400000000011E-3</v>
      </c>
      <c r="L173" s="25">
        <f t="shared" si="37"/>
        <v>0.16107504420000004</v>
      </c>
      <c r="M173" s="25">
        <v>7.8700000000000003E-3</v>
      </c>
      <c r="N173" s="25">
        <f t="shared" si="38"/>
        <v>7.4650000000000003E-3</v>
      </c>
      <c r="O173" s="25"/>
      <c r="P173" s="25">
        <f t="shared" si="39"/>
        <v>4.6292399999999997E-3</v>
      </c>
      <c r="Q173" s="25">
        <f t="shared" si="40"/>
        <v>0.1066113972</v>
      </c>
      <c r="R173" s="25">
        <v>1.056E-2</v>
      </c>
      <c r="S173" s="25">
        <f t="shared" si="41"/>
        <v>1.0155000000000001E-2</v>
      </c>
      <c r="T173" s="25"/>
      <c r="U173" s="25">
        <f t="shared" si="42"/>
        <v>6.728940000000001E-3</v>
      </c>
      <c r="V173" s="25">
        <f t="shared" si="43"/>
        <v>0.15496748820000003</v>
      </c>
      <c r="W173" s="25">
        <v>9.7599999999999996E-3</v>
      </c>
      <c r="X173" s="25">
        <f t="shared" si="44"/>
        <v>9.3549999999999987E-3</v>
      </c>
      <c r="Y173" s="25"/>
      <c r="Z173" s="25">
        <f t="shared" si="45"/>
        <v>6.3788399999999985E-3</v>
      </c>
      <c r="AA173" s="25">
        <f t="shared" si="46"/>
        <v>0.14690468519999997</v>
      </c>
      <c r="AB173" s="25">
        <v>1.0399999999999999E-3</v>
      </c>
      <c r="AC173" s="25">
        <f t="shared" si="47"/>
        <v>4.0499999999999998E-4</v>
      </c>
    </row>
    <row r="174" spans="1:29" s="15" customFormat="1">
      <c r="A174" s="18">
        <v>422</v>
      </c>
      <c r="B174" s="25">
        <v>-8.0000000000000007E-5</v>
      </c>
      <c r="C174" s="25">
        <v>1.0670000000000001E-2</v>
      </c>
      <c r="D174" s="25">
        <f t="shared" si="32"/>
        <v>1.0105000000000001E-2</v>
      </c>
      <c r="E174" s="25"/>
      <c r="F174" s="25">
        <f t="shared" si="33"/>
        <v>6.2482400000000013E-3</v>
      </c>
      <c r="G174" s="25">
        <f t="shared" si="34"/>
        <v>0.14389696720000003</v>
      </c>
      <c r="H174" s="25">
        <v>2.0969999999999999E-2</v>
      </c>
      <c r="I174" s="25">
        <f t="shared" si="35"/>
        <v>2.0405E-2</v>
      </c>
      <c r="J174" s="25"/>
      <c r="K174" s="25">
        <f t="shared" si="36"/>
        <v>6.6241399999999988E-3</v>
      </c>
      <c r="L174" s="25">
        <f t="shared" si="37"/>
        <v>0.15255394419999999</v>
      </c>
      <c r="M174" s="25">
        <v>7.7600000000000004E-3</v>
      </c>
      <c r="N174" s="25">
        <f t="shared" si="38"/>
        <v>7.195E-3</v>
      </c>
      <c r="O174" s="25"/>
      <c r="P174" s="25">
        <f t="shared" si="39"/>
        <v>4.3592400000000003E-3</v>
      </c>
      <c r="Q174" s="25">
        <f t="shared" si="40"/>
        <v>0.10039329720000001</v>
      </c>
      <c r="R174" s="25">
        <v>1.0370000000000001E-2</v>
      </c>
      <c r="S174" s="25">
        <f t="shared" si="41"/>
        <v>9.8050000000000012E-3</v>
      </c>
      <c r="T174" s="25"/>
      <c r="U174" s="25">
        <f t="shared" si="42"/>
        <v>6.3789400000000013E-3</v>
      </c>
      <c r="V174" s="25">
        <f t="shared" si="43"/>
        <v>0.14690698820000003</v>
      </c>
      <c r="W174" s="25">
        <v>9.3900000000000008E-3</v>
      </c>
      <c r="X174" s="25">
        <f t="shared" si="44"/>
        <v>8.8250000000000012E-3</v>
      </c>
      <c r="Y174" s="25"/>
      <c r="Z174" s="25">
        <f t="shared" si="45"/>
        <v>5.848840000000001E-3</v>
      </c>
      <c r="AA174" s="25">
        <f t="shared" si="46"/>
        <v>0.13469878520000003</v>
      </c>
      <c r="AB174" s="25">
        <v>1.2099999999999999E-3</v>
      </c>
      <c r="AC174" s="25">
        <f t="shared" si="47"/>
        <v>5.6499999999999996E-4</v>
      </c>
    </row>
    <row r="175" spans="1:29" s="15" customFormat="1">
      <c r="A175" s="18">
        <v>423</v>
      </c>
      <c r="B175" s="25">
        <v>-1E-4</v>
      </c>
      <c r="C175" s="25">
        <v>1.074E-2</v>
      </c>
      <c r="D175" s="25">
        <f t="shared" si="32"/>
        <v>1.0215E-2</v>
      </c>
      <c r="E175" s="25"/>
      <c r="F175" s="25">
        <f t="shared" si="33"/>
        <v>6.3582400000000002E-3</v>
      </c>
      <c r="G175" s="25">
        <f t="shared" si="34"/>
        <v>0.14643026720000002</v>
      </c>
      <c r="H175" s="25">
        <v>2.085E-2</v>
      </c>
      <c r="I175" s="25">
        <f t="shared" si="35"/>
        <v>2.0324999999999999E-2</v>
      </c>
      <c r="J175" s="25"/>
      <c r="K175" s="25">
        <f t="shared" si="36"/>
        <v>6.5441399999999986E-3</v>
      </c>
      <c r="L175" s="25">
        <f t="shared" si="37"/>
        <v>0.15071154419999996</v>
      </c>
      <c r="M175" s="25">
        <v>7.6600000000000001E-3</v>
      </c>
      <c r="N175" s="25">
        <f t="shared" si="38"/>
        <v>7.1349999999999998E-3</v>
      </c>
      <c r="O175" s="25"/>
      <c r="P175" s="25">
        <f t="shared" si="39"/>
        <v>4.2992399999999993E-3</v>
      </c>
      <c r="Q175" s="25">
        <f t="shared" si="40"/>
        <v>9.9011497199999993E-2</v>
      </c>
      <c r="R175" s="25">
        <v>1.039E-2</v>
      </c>
      <c r="S175" s="25">
        <f t="shared" si="41"/>
        <v>9.8650000000000005E-3</v>
      </c>
      <c r="T175" s="25"/>
      <c r="U175" s="25">
        <f t="shared" si="42"/>
        <v>6.4389400000000006E-3</v>
      </c>
      <c r="V175" s="25">
        <f t="shared" si="43"/>
        <v>0.14828878820000002</v>
      </c>
      <c r="W175" s="25">
        <v>9.5200000000000007E-3</v>
      </c>
      <c r="X175" s="25">
        <f t="shared" si="44"/>
        <v>8.9950000000000013E-3</v>
      </c>
      <c r="Y175" s="25"/>
      <c r="Z175" s="25">
        <f t="shared" si="45"/>
        <v>6.018840000000001E-3</v>
      </c>
      <c r="AA175" s="25">
        <f t="shared" si="46"/>
        <v>0.13861388520000004</v>
      </c>
      <c r="AB175" s="25">
        <v>1.15E-3</v>
      </c>
      <c r="AC175" s="25">
        <f t="shared" si="47"/>
        <v>5.2499999999999997E-4</v>
      </c>
    </row>
    <row r="176" spans="1:29" s="15" customFormat="1">
      <c r="A176" s="18">
        <v>424</v>
      </c>
      <c r="B176" s="25">
        <v>-6.0000000000000002E-5</v>
      </c>
      <c r="C176" s="25">
        <v>1.0500000000000001E-2</v>
      </c>
      <c r="D176" s="25">
        <f t="shared" si="32"/>
        <v>9.9450000000000007E-3</v>
      </c>
      <c r="E176" s="25"/>
      <c r="F176" s="25">
        <f t="shared" si="33"/>
        <v>6.0882400000000008E-3</v>
      </c>
      <c r="G176" s="25">
        <f t="shared" si="34"/>
        <v>0.14021216720000002</v>
      </c>
      <c r="H176" s="25">
        <v>2.0629999999999999E-2</v>
      </c>
      <c r="I176" s="25">
        <f t="shared" si="35"/>
        <v>2.0074999999999999E-2</v>
      </c>
      <c r="J176" s="25"/>
      <c r="K176" s="25">
        <f t="shared" si="36"/>
        <v>6.2941399999999984E-3</v>
      </c>
      <c r="L176" s="25">
        <f t="shared" si="37"/>
        <v>0.14495404419999997</v>
      </c>
      <c r="M176" s="25">
        <v>7.4000000000000003E-3</v>
      </c>
      <c r="N176" s="25">
        <f t="shared" si="38"/>
        <v>6.8450000000000004E-3</v>
      </c>
      <c r="O176" s="25"/>
      <c r="P176" s="25">
        <f t="shared" si="39"/>
        <v>4.0092400000000007E-3</v>
      </c>
      <c r="Q176" s="25">
        <f t="shared" si="40"/>
        <v>9.2332797200000025E-2</v>
      </c>
      <c r="R176" s="25">
        <v>9.9900000000000006E-3</v>
      </c>
      <c r="S176" s="25">
        <f t="shared" si="41"/>
        <v>9.4350000000000007E-3</v>
      </c>
      <c r="T176" s="25"/>
      <c r="U176" s="25">
        <f t="shared" si="42"/>
        <v>6.0089400000000008E-3</v>
      </c>
      <c r="V176" s="25">
        <f t="shared" si="43"/>
        <v>0.13838588820000003</v>
      </c>
      <c r="W176" s="25">
        <v>9.2589999999999999E-3</v>
      </c>
      <c r="X176" s="25">
        <f t="shared" si="44"/>
        <v>8.7039999999999999E-3</v>
      </c>
      <c r="Y176" s="25"/>
      <c r="Z176" s="25">
        <f t="shared" si="45"/>
        <v>5.7278399999999997E-3</v>
      </c>
      <c r="AA176" s="25">
        <f t="shared" si="46"/>
        <v>0.13191215519999999</v>
      </c>
      <c r="AB176" s="25">
        <v>1.17E-3</v>
      </c>
      <c r="AC176" s="25">
        <f t="shared" si="47"/>
        <v>5.5500000000000005E-4</v>
      </c>
    </row>
    <row r="177" spans="1:29" s="15" customFormat="1">
      <c r="A177" s="18">
        <v>425</v>
      </c>
      <c r="B177" s="25">
        <v>-8.0000000000000007E-5</v>
      </c>
      <c r="C177" s="25">
        <v>1.06E-2</v>
      </c>
      <c r="D177" s="25">
        <f t="shared" si="32"/>
        <v>1.0064999999999999E-2</v>
      </c>
      <c r="E177" s="25"/>
      <c r="F177" s="25">
        <f t="shared" si="33"/>
        <v>6.2082399999999994E-3</v>
      </c>
      <c r="G177" s="25">
        <f t="shared" si="34"/>
        <v>0.14297576719999999</v>
      </c>
      <c r="H177" s="25">
        <v>2.0889999999999999E-2</v>
      </c>
      <c r="I177" s="25">
        <f t="shared" si="35"/>
        <v>2.0354999999999998E-2</v>
      </c>
      <c r="J177" s="25"/>
      <c r="K177" s="25">
        <f t="shared" si="36"/>
        <v>6.5741399999999974E-3</v>
      </c>
      <c r="L177" s="25">
        <f t="shared" si="37"/>
        <v>0.15140244419999996</v>
      </c>
      <c r="M177" s="25">
        <v>7.4799999999999997E-3</v>
      </c>
      <c r="N177" s="25">
        <f t="shared" si="38"/>
        <v>6.9449999999999998E-3</v>
      </c>
      <c r="O177" s="25"/>
      <c r="P177" s="25">
        <f t="shared" si="39"/>
        <v>4.1092400000000001E-3</v>
      </c>
      <c r="Q177" s="25">
        <f t="shared" si="40"/>
        <v>9.463579720000001E-2</v>
      </c>
      <c r="R177" s="25">
        <v>1.0279999999999999E-2</v>
      </c>
      <c r="S177" s="25">
        <f t="shared" si="41"/>
        <v>9.7449999999999985E-3</v>
      </c>
      <c r="T177" s="25"/>
      <c r="U177" s="25">
        <f t="shared" si="42"/>
        <v>6.3189399999999986E-3</v>
      </c>
      <c r="V177" s="25">
        <f t="shared" si="43"/>
        <v>0.14552518819999996</v>
      </c>
      <c r="W177" s="25">
        <v>9.3500000000000007E-3</v>
      </c>
      <c r="X177" s="25">
        <f t="shared" si="44"/>
        <v>8.8149999999999999E-3</v>
      </c>
      <c r="Y177" s="25"/>
      <c r="Z177" s="25">
        <f t="shared" si="45"/>
        <v>5.8388399999999997E-3</v>
      </c>
      <c r="AA177" s="25">
        <f t="shared" si="46"/>
        <v>0.13446848519999999</v>
      </c>
      <c r="AB177" s="25">
        <v>1.15E-3</v>
      </c>
      <c r="AC177" s="25">
        <f t="shared" si="47"/>
        <v>5.3499999999999999E-4</v>
      </c>
    </row>
    <row r="178" spans="1:29" s="15" customFormat="1">
      <c r="A178" s="18">
        <v>426</v>
      </c>
      <c r="B178" s="25">
        <v>-6.0000000000000002E-5</v>
      </c>
      <c r="C178" s="25">
        <v>1.021E-2</v>
      </c>
      <c r="D178" s="25">
        <f t="shared" si="32"/>
        <v>9.6749999999999996E-3</v>
      </c>
      <c r="E178" s="25"/>
      <c r="F178" s="25">
        <f t="shared" si="33"/>
        <v>5.8182399999999997E-3</v>
      </c>
      <c r="G178" s="25">
        <f t="shared" si="34"/>
        <v>0.13399406720000001</v>
      </c>
      <c r="H178" s="25">
        <v>2.061E-2</v>
      </c>
      <c r="I178" s="25">
        <f t="shared" si="35"/>
        <v>2.0074999999999999E-2</v>
      </c>
      <c r="J178" s="25"/>
      <c r="K178" s="25">
        <f t="shared" si="36"/>
        <v>6.2941399999999984E-3</v>
      </c>
      <c r="L178" s="25">
        <f t="shared" si="37"/>
        <v>0.14495404419999997</v>
      </c>
      <c r="M178" s="25">
        <v>7.4000000000000003E-3</v>
      </c>
      <c r="N178" s="25">
        <f t="shared" si="38"/>
        <v>6.8650000000000004E-3</v>
      </c>
      <c r="O178" s="25"/>
      <c r="P178" s="25">
        <f t="shared" si="39"/>
        <v>4.0292399999999999E-3</v>
      </c>
      <c r="Q178" s="25">
        <f t="shared" si="40"/>
        <v>9.2793397200000002E-2</v>
      </c>
      <c r="R178" s="25">
        <v>9.7000000000000003E-3</v>
      </c>
      <c r="S178" s="25">
        <f t="shared" si="41"/>
        <v>9.1649999999999995E-3</v>
      </c>
      <c r="T178" s="25"/>
      <c r="U178" s="25">
        <f t="shared" si="42"/>
        <v>5.7389399999999997E-3</v>
      </c>
      <c r="V178" s="25">
        <f t="shared" si="43"/>
        <v>0.1321677882</v>
      </c>
      <c r="W178" s="25">
        <v>9.2200000000000008E-3</v>
      </c>
      <c r="X178" s="25">
        <f t="shared" si="44"/>
        <v>8.685E-3</v>
      </c>
      <c r="Y178" s="25"/>
      <c r="Z178" s="25">
        <f t="shared" si="45"/>
        <v>5.7088399999999997E-3</v>
      </c>
      <c r="AA178" s="25">
        <f t="shared" si="46"/>
        <v>0.13147458519999999</v>
      </c>
      <c r="AB178" s="25">
        <v>1.1299999999999999E-3</v>
      </c>
      <c r="AC178" s="25">
        <f t="shared" si="47"/>
        <v>5.3499999999999999E-4</v>
      </c>
    </row>
    <row r="179" spans="1:29" s="15" customFormat="1">
      <c r="A179" s="18">
        <v>427</v>
      </c>
      <c r="B179" s="25">
        <v>-6.8999999999999997E-5</v>
      </c>
      <c r="C179" s="25">
        <v>1.0489999999999999E-2</v>
      </c>
      <c r="D179" s="25">
        <f t="shared" si="32"/>
        <v>9.9094999999999999E-3</v>
      </c>
      <c r="E179" s="25"/>
      <c r="F179" s="25">
        <f t="shared" si="33"/>
        <v>6.05274E-3</v>
      </c>
      <c r="G179" s="25">
        <f t="shared" si="34"/>
        <v>0.1393946022</v>
      </c>
      <c r="H179" s="25">
        <v>2.0660000000000001E-2</v>
      </c>
      <c r="I179" s="25">
        <f t="shared" si="35"/>
        <v>2.00795E-2</v>
      </c>
      <c r="J179" s="25"/>
      <c r="K179" s="25">
        <f t="shared" si="36"/>
        <v>6.2986399999999994E-3</v>
      </c>
      <c r="L179" s="25">
        <f t="shared" si="37"/>
        <v>0.14505767919999998</v>
      </c>
      <c r="M179" s="25">
        <v>7.3299999999999997E-3</v>
      </c>
      <c r="N179" s="25">
        <f t="shared" si="38"/>
        <v>6.7494999999999994E-3</v>
      </c>
      <c r="O179" s="25"/>
      <c r="P179" s="25">
        <f t="shared" si="39"/>
        <v>3.9137399999999989E-3</v>
      </c>
      <c r="Q179" s="25">
        <f t="shared" si="40"/>
        <v>9.0133432199999974E-2</v>
      </c>
      <c r="R179" s="25">
        <v>1.0019999999999999E-2</v>
      </c>
      <c r="S179" s="25">
        <f t="shared" si="41"/>
        <v>9.4395E-3</v>
      </c>
      <c r="T179" s="25"/>
      <c r="U179" s="25">
        <f t="shared" si="42"/>
        <v>6.0134400000000001E-3</v>
      </c>
      <c r="V179" s="25">
        <f t="shared" si="43"/>
        <v>0.13848952320000002</v>
      </c>
      <c r="W179" s="25">
        <v>9.1400000000000006E-3</v>
      </c>
      <c r="X179" s="25">
        <f t="shared" si="44"/>
        <v>8.5595000000000011E-3</v>
      </c>
      <c r="Y179" s="25"/>
      <c r="Z179" s="25">
        <f t="shared" si="45"/>
        <v>5.5833400000000009E-3</v>
      </c>
      <c r="AA179" s="25">
        <f t="shared" si="46"/>
        <v>0.12858432020000002</v>
      </c>
      <c r="AB179" s="25">
        <v>1.23E-3</v>
      </c>
      <c r="AC179" s="25">
        <f t="shared" si="47"/>
        <v>5.8049999999999996E-4</v>
      </c>
    </row>
    <row r="180" spans="1:29" s="15" customFormat="1">
      <c r="A180" s="18">
        <v>428</v>
      </c>
      <c r="B180" s="25">
        <v>0</v>
      </c>
      <c r="C180" s="25">
        <v>1.03E-2</v>
      </c>
      <c r="D180" s="25">
        <f t="shared" si="32"/>
        <v>9.7199999999999995E-3</v>
      </c>
      <c r="E180" s="25"/>
      <c r="F180" s="25">
        <f t="shared" si="33"/>
        <v>5.8632399999999996E-3</v>
      </c>
      <c r="G180" s="25">
        <f t="shared" si="34"/>
        <v>0.1350304172</v>
      </c>
      <c r="H180" s="25">
        <v>2.0740000000000001E-2</v>
      </c>
      <c r="I180" s="25">
        <f t="shared" si="35"/>
        <v>2.0160000000000001E-2</v>
      </c>
      <c r="J180" s="25"/>
      <c r="K180" s="25">
        <f t="shared" si="36"/>
        <v>6.3791400000000002E-3</v>
      </c>
      <c r="L180" s="25">
        <f t="shared" si="37"/>
        <v>0.14691159420000002</v>
      </c>
      <c r="M180" s="25">
        <v>7.5700000000000003E-3</v>
      </c>
      <c r="N180" s="25">
        <f t="shared" si="38"/>
        <v>6.9900000000000006E-3</v>
      </c>
      <c r="O180" s="25"/>
      <c r="P180" s="25">
        <f t="shared" si="39"/>
        <v>4.15424E-3</v>
      </c>
      <c r="Q180" s="25">
        <f t="shared" si="40"/>
        <v>9.5672147200000002E-2</v>
      </c>
      <c r="R180" s="25">
        <v>9.7689999999999999E-3</v>
      </c>
      <c r="S180" s="25">
        <f t="shared" si="41"/>
        <v>9.1889999999999993E-3</v>
      </c>
      <c r="T180" s="25"/>
      <c r="U180" s="25">
        <f t="shared" si="42"/>
        <v>5.7629399999999994E-3</v>
      </c>
      <c r="V180" s="25">
        <f t="shared" si="43"/>
        <v>0.1327205082</v>
      </c>
      <c r="W180" s="25">
        <v>9.0900000000000009E-3</v>
      </c>
      <c r="X180" s="25">
        <f t="shared" si="44"/>
        <v>8.5100000000000002E-3</v>
      </c>
      <c r="Y180" s="25"/>
      <c r="Z180" s="25">
        <f t="shared" si="45"/>
        <v>5.5338399999999999E-3</v>
      </c>
      <c r="AA180" s="25">
        <f t="shared" si="46"/>
        <v>0.12744433520000001</v>
      </c>
      <c r="AB180" s="25">
        <v>1.16E-3</v>
      </c>
      <c r="AC180" s="25">
        <f t="shared" si="47"/>
        <v>5.8E-4</v>
      </c>
    </row>
    <row r="181" spans="1:29" s="15" customFormat="1">
      <c r="A181" s="18">
        <v>429</v>
      </c>
      <c r="B181" s="25">
        <v>-1.3999999999999999E-4</v>
      </c>
      <c r="C181" s="25">
        <v>1.0200000000000001E-2</v>
      </c>
      <c r="D181" s="25">
        <f t="shared" si="32"/>
        <v>9.7200000000000012E-3</v>
      </c>
      <c r="E181" s="25"/>
      <c r="F181" s="25">
        <f t="shared" si="33"/>
        <v>5.8632400000000013E-3</v>
      </c>
      <c r="G181" s="25">
        <f t="shared" si="34"/>
        <v>0.13503041720000003</v>
      </c>
      <c r="H181" s="25">
        <v>2.043E-2</v>
      </c>
      <c r="I181" s="25">
        <f t="shared" si="35"/>
        <v>1.9949999999999999E-2</v>
      </c>
      <c r="J181" s="25"/>
      <c r="K181" s="25">
        <f t="shared" si="36"/>
        <v>6.1691399999999983E-3</v>
      </c>
      <c r="L181" s="25">
        <f t="shared" si="37"/>
        <v>0.14207529419999998</v>
      </c>
      <c r="M181" s="25">
        <v>7.0099999999999997E-3</v>
      </c>
      <c r="N181" s="25">
        <f t="shared" si="38"/>
        <v>6.5299999999999993E-3</v>
      </c>
      <c r="O181" s="25"/>
      <c r="P181" s="25">
        <f t="shared" si="39"/>
        <v>3.6942399999999992E-3</v>
      </c>
      <c r="Q181" s="25">
        <f t="shared" si="40"/>
        <v>8.5078347199999987E-2</v>
      </c>
      <c r="R181" s="25">
        <v>9.8399999999999998E-3</v>
      </c>
      <c r="S181" s="25">
        <f t="shared" si="41"/>
        <v>9.3600000000000003E-3</v>
      </c>
      <c r="T181" s="25"/>
      <c r="U181" s="25">
        <f t="shared" si="42"/>
        <v>5.9339400000000004E-3</v>
      </c>
      <c r="V181" s="25">
        <f t="shared" si="43"/>
        <v>0.13665863820000002</v>
      </c>
      <c r="W181" s="25">
        <v>8.9589999999999999E-3</v>
      </c>
      <c r="X181" s="25">
        <f t="shared" si="44"/>
        <v>8.4790000000000004E-3</v>
      </c>
      <c r="Y181" s="25"/>
      <c r="Z181" s="25">
        <f t="shared" si="45"/>
        <v>5.5028400000000002E-3</v>
      </c>
      <c r="AA181" s="25">
        <f t="shared" si="46"/>
        <v>0.12673040520000001</v>
      </c>
      <c r="AB181" s="25">
        <v>1.1000000000000001E-3</v>
      </c>
      <c r="AC181" s="25">
        <f t="shared" si="47"/>
        <v>4.8000000000000007E-4</v>
      </c>
    </row>
    <row r="182" spans="1:29" s="15" customFormat="1">
      <c r="A182" s="18">
        <v>430</v>
      </c>
      <c r="B182" s="25">
        <v>-1E-4</v>
      </c>
      <c r="C182" s="25">
        <v>9.8700000000000003E-3</v>
      </c>
      <c r="D182" s="25">
        <f t="shared" si="32"/>
        <v>9.3699999999999999E-3</v>
      </c>
      <c r="E182" s="25"/>
      <c r="F182" s="25">
        <f t="shared" si="33"/>
        <v>5.51324E-3</v>
      </c>
      <c r="G182" s="25">
        <f t="shared" si="34"/>
        <v>0.1269699172</v>
      </c>
      <c r="H182" s="25">
        <v>2.0490000000000001E-2</v>
      </c>
      <c r="I182" s="25">
        <f t="shared" si="35"/>
        <v>1.9990000000000001E-2</v>
      </c>
      <c r="J182" s="25"/>
      <c r="K182" s="25">
        <f t="shared" si="36"/>
        <v>6.2091400000000001E-3</v>
      </c>
      <c r="L182" s="25">
        <f t="shared" si="37"/>
        <v>0.14299649420000002</v>
      </c>
      <c r="M182" s="25">
        <v>7.3400000000000002E-3</v>
      </c>
      <c r="N182" s="25">
        <f t="shared" si="38"/>
        <v>6.8400000000000006E-3</v>
      </c>
      <c r="O182" s="25"/>
      <c r="P182" s="25">
        <f t="shared" si="39"/>
        <v>4.0042400000000009E-3</v>
      </c>
      <c r="Q182" s="25">
        <f t="shared" si="40"/>
        <v>9.221764720000003E-2</v>
      </c>
      <c r="R182" s="25">
        <v>9.5600000000000008E-3</v>
      </c>
      <c r="S182" s="25">
        <f t="shared" si="41"/>
        <v>9.0600000000000003E-3</v>
      </c>
      <c r="T182" s="25"/>
      <c r="U182" s="25">
        <f t="shared" si="42"/>
        <v>5.6339400000000005E-3</v>
      </c>
      <c r="V182" s="25">
        <f t="shared" si="43"/>
        <v>0.12974963820000002</v>
      </c>
      <c r="W182" s="25">
        <v>8.7600000000000004E-3</v>
      </c>
      <c r="X182" s="25">
        <f t="shared" si="44"/>
        <v>8.26E-3</v>
      </c>
      <c r="Y182" s="25"/>
      <c r="Z182" s="25">
        <f t="shared" si="45"/>
        <v>5.2838399999999997E-3</v>
      </c>
      <c r="AA182" s="25">
        <f t="shared" si="46"/>
        <v>0.1216868352</v>
      </c>
      <c r="AB182" s="25">
        <v>1.1000000000000001E-3</v>
      </c>
      <c r="AC182" s="25">
        <f t="shared" si="47"/>
        <v>5.0000000000000001E-4</v>
      </c>
    </row>
    <row r="183" spans="1:29" s="15" customFormat="1">
      <c r="A183" s="18">
        <v>431</v>
      </c>
      <c r="B183" s="25">
        <v>-1.9000000000000001E-4</v>
      </c>
      <c r="C183" s="25">
        <v>1.0109999999999999E-2</v>
      </c>
      <c r="D183" s="25">
        <f t="shared" si="32"/>
        <v>9.689999999999999E-3</v>
      </c>
      <c r="E183" s="25"/>
      <c r="F183" s="25">
        <f t="shared" si="33"/>
        <v>5.8332399999999991E-3</v>
      </c>
      <c r="G183" s="25">
        <f t="shared" si="34"/>
        <v>0.13433951719999998</v>
      </c>
      <c r="H183" s="25">
        <v>2.043E-2</v>
      </c>
      <c r="I183" s="25">
        <f t="shared" si="35"/>
        <v>2.001E-2</v>
      </c>
      <c r="J183" s="25"/>
      <c r="K183" s="25">
        <f t="shared" si="36"/>
        <v>6.2291399999999993E-3</v>
      </c>
      <c r="L183" s="25">
        <f t="shared" si="37"/>
        <v>0.1434570942</v>
      </c>
      <c r="M183" s="25">
        <v>7.0400000000000003E-3</v>
      </c>
      <c r="N183" s="25">
        <f t="shared" si="38"/>
        <v>6.62E-3</v>
      </c>
      <c r="O183" s="25"/>
      <c r="P183" s="25">
        <f t="shared" si="39"/>
        <v>3.7842399999999999E-3</v>
      </c>
      <c r="Q183" s="25">
        <f t="shared" si="40"/>
        <v>8.7151047199999998E-2</v>
      </c>
      <c r="R183" s="25">
        <v>9.809E-3</v>
      </c>
      <c r="S183" s="25">
        <f t="shared" si="41"/>
        <v>9.3889999999999998E-3</v>
      </c>
      <c r="T183" s="25"/>
      <c r="U183" s="25">
        <f t="shared" si="42"/>
        <v>5.9629399999999999E-3</v>
      </c>
      <c r="V183" s="25">
        <f t="shared" si="43"/>
        <v>0.1373265082</v>
      </c>
      <c r="W183" s="25">
        <v>8.6990000000000001E-3</v>
      </c>
      <c r="X183" s="25">
        <f t="shared" si="44"/>
        <v>8.2789999999999999E-3</v>
      </c>
      <c r="Y183" s="25"/>
      <c r="Z183" s="25">
        <f t="shared" si="45"/>
        <v>5.3028399999999996E-3</v>
      </c>
      <c r="AA183" s="25">
        <f t="shared" si="46"/>
        <v>0.12212440519999999</v>
      </c>
      <c r="AB183" s="25">
        <v>1.0300000000000001E-3</v>
      </c>
      <c r="AC183" s="25">
        <f t="shared" si="47"/>
        <v>4.2000000000000002E-4</v>
      </c>
    </row>
    <row r="184" spans="1:29" s="15" customFormat="1">
      <c r="A184" s="18">
        <v>432</v>
      </c>
      <c r="B184" s="25">
        <v>-1.6000000000000001E-4</v>
      </c>
      <c r="C184" s="25">
        <v>9.7599999999999996E-3</v>
      </c>
      <c r="D184" s="25">
        <f t="shared" si="32"/>
        <v>9.2949999999999994E-3</v>
      </c>
      <c r="E184" s="25"/>
      <c r="F184" s="25">
        <f t="shared" si="33"/>
        <v>5.4382399999999996E-3</v>
      </c>
      <c r="G184" s="25">
        <f t="shared" si="34"/>
        <v>0.12524266719999999</v>
      </c>
      <c r="H184" s="25">
        <v>2.0639999999999999E-2</v>
      </c>
      <c r="I184" s="25">
        <f t="shared" si="35"/>
        <v>2.0174999999999998E-2</v>
      </c>
      <c r="J184" s="25"/>
      <c r="K184" s="25">
        <f t="shared" si="36"/>
        <v>6.3941399999999978E-3</v>
      </c>
      <c r="L184" s="25">
        <f t="shared" si="37"/>
        <v>0.14725704419999996</v>
      </c>
      <c r="M184" s="25">
        <v>7.0600000000000003E-3</v>
      </c>
      <c r="N184" s="25">
        <f t="shared" si="38"/>
        <v>6.5950000000000002E-3</v>
      </c>
      <c r="O184" s="25"/>
      <c r="P184" s="25">
        <f t="shared" si="39"/>
        <v>3.7592400000000001E-3</v>
      </c>
      <c r="Q184" s="25">
        <f t="shared" si="40"/>
        <v>8.6575297200000012E-2</v>
      </c>
      <c r="R184" s="25">
        <v>9.4500000000000001E-3</v>
      </c>
      <c r="S184" s="25">
        <f t="shared" si="41"/>
        <v>8.9849999999999999E-3</v>
      </c>
      <c r="T184" s="25"/>
      <c r="U184" s="25">
        <f t="shared" si="42"/>
        <v>5.5589400000000001E-3</v>
      </c>
      <c r="V184" s="25">
        <f t="shared" si="43"/>
        <v>0.1280223882</v>
      </c>
      <c r="W184" s="25">
        <v>8.8690000000000001E-3</v>
      </c>
      <c r="X184" s="25">
        <f t="shared" si="44"/>
        <v>8.404E-3</v>
      </c>
      <c r="Y184" s="25"/>
      <c r="Z184" s="25">
        <f t="shared" si="45"/>
        <v>5.4278399999999997E-3</v>
      </c>
      <c r="AA184" s="25">
        <f t="shared" si="46"/>
        <v>0.12500315519999999</v>
      </c>
      <c r="AB184" s="25">
        <v>1.09E-3</v>
      </c>
      <c r="AC184" s="25">
        <f t="shared" si="47"/>
        <v>4.6500000000000003E-4</v>
      </c>
    </row>
    <row r="185" spans="1:29" s="15" customFormat="1">
      <c r="A185" s="18">
        <v>433</v>
      </c>
      <c r="B185" s="25">
        <v>-1.3999999999999999E-4</v>
      </c>
      <c r="C185" s="25">
        <v>1.005E-2</v>
      </c>
      <c r="D185" s="25">
        <f t="shared" si="32"/>
        <v>9.5549999999999993E-3</v>
      </c>
      <c r="E185" s="25"/>
      <c r="F185" s="25">
        <f t="shared" si="33"/>
        <v>5.6982399999999994E-3</v>
      </c>
      <c r="G185" s="25">
        <f t="shared" si="34"/>
        <v>0.13123046720000001</v>
      </c>
      <c r="H185" s="25">
        <v>2.0459999999999999E-2</v>
      </c>
      <c r="I185" s="25">
        <f t="shared" si="35"/>
        <v>1.9965E-2</v>
      </c>
      <c r="J185" s="25"/>
      <c r="K185" s="25">
        <f t="shared" si="36"/>
        <v>6.1841399999999994E-3</v>
      </c>
      <c r="L185" s="25">
        <f t="shared" si="37"/>
        <v>0.1424207442</v>
      </c>
      <c r="M185" s="25">
        <v>6.8300000000000001E-3</v>
      </c>
      <c r="N185" s="25">
        <f t="shared" si="38"/>
        <v>6.3350000000000004E-3</v>
      </c>
      <c r="O185" s="25"/>
      <c r="P185" s="25">
        <f t="shared" si="39"/>
        <v>3.4992400000000002E-3</v>
      </c>
      <c r="Q185" s="25">
        <f t="shared" si="40"/>
        <v>8.0587497200000011E-2</v>
      </c>
      <c r="R185" s="25">
        <v>9.4000000000000004E-3</v>
      </c>
      <c r="S185" s="25">
        <f t="shared" si="41"/>
        <v>8.9049999999999997E-3</v>
      </c>
      <c r="T185" s="25"/>
      <c r="U185" s="25">
        <f t="shared" si="42"/>
        <v>5.4789399999999999E-3</v>
      </c>
      <c r="V185" s="25">
        <f t="shared" si="43"/>
        <v>0.12617998820000001</v>
      </c>
      <c r="W185" s="25">
        <v>8.3499999999999998E-3</v>
      </c>
      <c r="X185" s="25">
        <f t="shared" si="44"/>
        <v>7.8549999999999991E-3</v>
      </c>
      <c r="Y185" s="25"/>
      <c r="Z185" s="25">
        <f t="shared" si="45"/>
        <v>4.8788399999999989E-3</v>
      </c>
      <c r="AA185" s="25">
        <f t="shared" si="46"/>
        <v>0.11235968519999998</v>
      </c>
      <c r="AB185" s="25">
        <v>1.1299999999999999E-3</v>
      </c>
      <c r="AC185" s="25">
        <f t="shared" si="47"/>
        <v>4.95E-4</v>
      </c>
    </row>
    <row r="186" spans="1:29" s="15" customFormat="1">
      <c r="A186" s="18">
        <v>434</v>
      </c>
      <c r="B186" s="25">
        <v>-1.1E-4</v>
      </c>
      <c r="C186" s="25">
        <v>9.8300000000000002E-3</v>
      </c>
      <c r="D186" s="25">
        <f t="shared" si="32"/>
        <v>9.2849999999999999E-3</v>
      </c>
      <c r="E186" s="25"/>
      <c r="F186" s="25">
        <f t="shared" si="33"/>
        <v>5.42824E-3</v>
      </c>
      <c r="G186" s="25">
        <f t="shared" si="34"/>
        <v>0.1250123672</v>
      </c>
      <c r="H186" s="25">
        <v>2.0729999999999998E-2</v>
      </c>
      <c r="I186" s="25">
        <f t="shared" si="35"/>
        <v>2.0184999999999998E-2</v>
      </c>
      <c r="J186" s="25"/>
      <c r="K186" s="25">
        <f t="shared" si="36"/>
        <v>6.4041399999999974E-3</v>
      </c>
      <c r="L186" s="25">
        <f t="shared" si="37"/>
        <v>0.14748734419999995</v>
      </c>
      <c r="M186" s="25">
        <v>7.0899999999999999E-3</v>
      </c>
      <c r="N186" s="25">
        <f t="shared" si="38"/>
        <v>6.5450000000000005E-3</v>
      </c>
      <c r="O186" s="25"/>
      <c r="P186" s="25">
        <f t="shared" si="39"/>
        <v>3.7092400000000004E-3</v>
      </c>
      <c r="Q186" s="25">
        <f t="shared" si="40"/>
        <v>8.5423797200000012E-2</v>
      </c>
      <c r="R186" s="25">
        <v>9.3100000000000006E-3</v>
      </c>
      <c r="S186" s="25">
        <f t="shared" si="41"/>
        <v>8.7650000000000002E-3</v>
      </c>
      <c r="T186" s="25"/>
      <c r="U186" s="25">
        <f t="shared" si="42"/>
        <v>5.3389400000000004E-3</v>
      </c>
      <c r="V186" s="25">
        <f t="shared" si="43"/>
        <v>0.12295578820000001</v>
      </c>
      <c r="W186" s="25">
        <v>8.5500000000000003E-3</v>
      </c>
      <c r="X186" s="25">
        <f t="shared" si="44"/>
        <v>8.005E-3</v>
      </c>
      <c r="Y186" s="25"/>
      <c r="Z186" s="25">
        <f t="shared" si="45"/>
        <v>5.0288399999999997E-3</v>
      </c>
      <c r="AA186" s="25">
        <f t="shared" si="46"/>
        <v>0.1158141852</v>
      </c>
      <c r="AB186" s="25">
        <v>1.1999999999999999E-3</v>
      </c>
      <c r="AC186" s="25">
        <f t="shared" si="47"/>
        <v>5.4499999999999991E-4</v>
      </c>
    </row>
    <row r="187" spans="1:29" s="15" customFormat="1">
      <c r="A187" s="18">
        <v>435</v>
      </c>
      <c r="B187" s="25">
        <v>-1.9000000000000001E-4</v>
      </c>
      <c r="C187" s="25">
        <v>1.0120000000000001E-2</v>
      </c>
      <c r="D187" s="25">
        <f t="shared" si="32"/>
        <v>9.7150000000000014E-3</v>
      </c>
      <c r="E187" s="25"/>
      <c r="F187" s="25">
        <f t="shared" si="33"/>
        <v>5.8582400000000015E-3</v>
      </c>
      <c r="G187" s="25">
        <f t="shared" si="34"/>
        <v>0.13491526720000005</v>
      </c>
      <c r="H187" s="25">
        <v>2.094E-2</v>
      </c>
      <c r="I187" s="25">
        <f t="shared" si="35"/>
        <v>2.0535000000000001E-2</v>
      </c>
      <c r="J187" s="25"/>
      <c r="K187" s="25">
        <f t="shared" si="36"/>
        <v>6.7541400000000005E-3</v>
      </c>
      <c r="L187" s="25">
        <f t="shared" si="37"/>
        <v>0.15554784420000001</v>
      </c>
      <c r="M187" s="25">
        <v>6.8599999999999998E-3</v>
      </c>
      <c r="N187" s="25">
        <f t="shared" si="38"/>
        <v>6.4549999999999998E-3</v>
      </c>
      <c r="O187" s="25"/>
      <c r="P187" s="25">
        <f t="shared" si="39"/>
        <v>3.6192399999999997E-3</v>
      </c>
      <c r="Q187" s="25">
        <f t="shared" si="40"/>
        <v>8.3351097200000002E-2</v>
      </c>
      <c r="R187" s="25">
        <v>9.4999999999999998E-3</v>
      </c>
      <c r="S187" s="25">
        <f t="shared" si="41"/>
        <v>9.0949999999999989E-3</v>
      </c>
      <c r="T187" s="25"/>
      <c r="U187" s="25">
        <f t="shared" si="42"/>
        <v>5.668939999999999E-3</v>
      </c>
      <c r="V187" s="25">
        <f t="shared" si="43"/>
        <v>0.13055568819999999</v>
      </c>
      <c r="W187" s="25">
        <v>8.5100000000000002E-3</v>
      </c>
      <c r="X187" s="25">
        <f t="shared" si="44"/>
        <v>8.1050000000000011E-3</v>
      </c>
      <c r="Y187" s="25"/>
      <c r="Z187" s="25">
        <f t="shared" si="45"/>
        <v>5.1288400000000008E-3</v>
      </c>
      <c r="AA187" s="25">
        <f t="shared" si="46"/>
        <v>0.11811718520000003</v>
      </c>
      <c r="AB187" s="25">
        <v>1E-3</v>
      </c>
      <c r="AC187" s="25">
        <f t="shared" si="47"/>
        <v>4.0499999999999998E-4</v>
      </c>
    </row>
    <row r="188" spans="1:29" s="15" customFormat="1">
      <c r="A188" s="18">
        <v>436</v>
      </c>
      <c r="B188" s="25">
        <v>-5.0000000000000002E-5</v>
      </c>
      <c r="C188" s="25">
        <v>9.6100000000000005E-3</v>
      </c>
      <c r="D188" s="25">
        <f t="shared" si="32"/>
        <v>9.0400000000000012E-3</v>
      </c>
      <c r="E188" s="25"/>
      <c r="F188" s="25">
        <f t="shared" si="33"/>
        <v>5.1832400000000013E-3</v>
      </c>
      <c r="G188" s="25">
        <f t="shared" si="34"/>
        <v>0.11937001720000004</v>
      </c>
      <c r="H188" s="25">
        <v>2.1090000000000001E-2</v>
      </c>
      <c r="I188" s="25">
        <f t="shared" si="35"/>
        <v>2.052E-2</v>
      </c>
      <c r="J188" s="25"/>
      <c r="K188" s="25">
        <f t="shared" si="36"/>
        <v>6.7391399999999994E-3</v>
      </c>
      <c r="L188" s="25">
        <f t="shared" si="37"/>
        <v>0.15520239419999998</v>
      </c>
      <c r="M188" s="25">
        <v>6.9499999999999996E-3</v>
      </c>
      <c r="N188" s="25">
        <f t="shared" si="38"/>
        <v>6.3799999999999994E-3</v>
      </c>
      <c r="O188" s="25"/>
      <c r="P188" s="25">
        <f t="shared" si="39"/>
        <v>3.5442399999999993E-3</v>
      </c>
      <c r="Q188" s="25">
        <f t="shared" si="40"/>
        <v>8.1623847199999988E-2</v>
      </c>
      <c r="R188" s="25">
        <v>9.1800000000000007E-3</v>
      </c>
      <c r="S188" s="25">
        <f t="shared" si="41"/>
        <v>8.6100000000000013E-3</v>
      </c>
      <c r="T188" s="25"/>
      <c r="U188" s="25">
        <f t="shared" si="42"/>
        <v>5.1839400000000015E-3</v>
      </c>
      <c r="V188" s="25">
        <f t="shared" si="43"/>
        <v>0.11938613820000003</v>
      </c>
      <c r="W188" s="25">
        <v>8.4200000000000004E-3</v>
      </c>
      <c r="X188" s="25">
        <f t="shared" si="44"/>
        <v>7.8500000000000011E-3</v>
      </c>
      <c r="Y188" s="25"/>
      <c r="Z188" s="25">
        <f t="shared" si="45"/>
        <v>4.8738400000000008E-3</v>
      </c>
      <c r="AA188" s="25">
        <f t="shared" si="46"/>
        <v>0.11224453520000002</v>
      </c>
      <c r="AB188" s="25">
        <v>1.1900000000000001E-3</v>
      </c>
      <c r="AC188" s="25">
        <f t="shared" si="47"/>
        <v>5.7000000000000009E-4</v>
      </c>
    </row>
    <row r="189" spans="1:29" s="15" customFormat="1">
      <c r="A189" s="18">
        <v>437</v>
      </c>
      <c r="B189" s="25">
        <v>-2.2000000000000001E-4</v>
      </c>
      <c r="C189" s="25">
        <v>9.6790000000000001E-3</v>
      </c>
      <c r="D189" s="25">
        <f t="shared" si="32"/>
        <v>9.2689999999999995E-3</v>
      </c>
      <c r="E189" s="25"/>
      <c r="F189" s="25">
        <f t="shared" si="33"/>
        <v>5.4122399999999996E-3</v>
      </c>
      <c r="G189" s="25">
        <f t="shared" si="34"/>
        <v>0.1246438872</v>
      </c>
      <c r="H189" s="25">
        <v>2.0750000000000001E-2</v>
      </c>
      <c r="I189" s="25">
        <f t="shared" si="35"/>
        <v>2.034E-2</v>
      </c>
      <c r="J189" s="25"/>
      <c r="K189" s="25">
        <f t="shared" si="36"/>
        <v>6.5591399999999998E-3</v>
      </c>
      <c r="L189" s="25">
        <f t="shared" si="37"/>
        <v>0.15105699419999999</v>
      </c>
      <c r="M189" s="25">
        <v>6.6100000000000004E-3</v>
      </c>
      <c r="N189" s="25">
        <f t="shared" si="38"/>
        <v>6.2000000000000006E-3</v>
      </c>
      <c r="O189" s="25"/>
      <c r="P189" s="25">
        <f t="shared" si="39"/>
        <v>3.3642400000000005E-3</v>
      </c>
      <c r="Q189" s="25">
        <f t="shared" si="40"/>
        <v>7.7478447200000022E-2</v>
      </c>
      <c r="R189" s="25">
        <v>9.1599999999999997E-3</v>
      </c>
      <c r="S189" s="25">
        <f t="shared" si="41"/>
        <v>8.7499999999999991E-3</v>
      </c>
      <c r="T189" s="25"/>
      <c r="U189" s="25">
        <f t="shared" si="42"/>
        <v>5.3239399999999992E-3</v>
      </c>
      <c r="V189" s="25">
        <f t="shared" si="43"/>
        <v>0.12261033819999999</v>
      </c>
      <c r="W189" s="25">
        <v>7.9600000000000001E-3</v>
      </c>
      <c r="X189" s="25">
        <f t="shared" si="44"/>
        <v>7.5500000000000003E-3</v>
      </c>
      <c r="Y189" s="25"/>
      <c r="Z189" s="25">
        <f t="shared" si="45"/>
        <v>4.5738400000000009E-3</v>
      </c>
      <c r="AA189" s="25">
        <f t="shared" si="46"/>
        <v>0.10533553520000002</v>
      </c>
      <c r="AB189" s="25">
        <v>1.0399999999999999E-3</v>
      </c>
      <c r="AC189" s="25">
        <f t="shared" si="47"/>
        <v>4.0999999999999994E-4</v>
      </c>
    </row>
    <row r="190" spans="1:29" s="15" customFormat="1">
      <c r="A190" s="18">
        <v>438</v>
      </c>
      <c r="B190" s="25">
        <v>-1E-4</v>
      </c>
      <c r="C190" s="25">
        <v>9.41E-3</v>
      </c>
      <c r="D190" s="25">
        <f t="shared" si="32"/>
        <v>8.855E-3</v>
      </c>
      <c r="E190" s="25"/>
      <c r="F190" s="25">
        <f t="shared" si="33"/>
        <v>4.9982400000000001E-3</v>
      </c>
      <c r="G190" s="25">
        <f t="shared" si="34"/>
        <v>0.11510946720000001</v>
      </c>
      <c r="H190" s="25">
        <v>2.0990000000000002E-2</v>
      </c>
      <c r="I190" s="25">
        <f t="shared" si="35"/>
        <v>2.0435000000000002E-2</v>
      </c>
      <c r="J190" s="25"/>
      <c r="K190" s="25">
        <f t="shared" si="36"/>
        <v>6.6541400000000011E-3</v>
      </c>
      <c r="L190" s="25">
        <f t="shared" si="37"/>
        <v>0.15324484420000004</v>
      </c>
      <c r="M190" s="25">
        <v>6.7600000000000004E-3</v>
      </c>
      <c r="N190" s="25">
        <f t="shared" si="38"/>
        <v>6.2050000000000004E-3</v>
      </c>
      <c r="O190" s="25"/>
      <c r="P190" s="25">
        <f t="shared" si="39"/>
        <v>3.3692400000000003E-3</v>
      </c>
      <c r="Q190" s="25">
        <f t="shared" si="40"/>
        <v>7.7593597200000017E-2</v>
      </c>
      <c r="R190" s="25">
        <v>8.8599999999999998E-3</v>
      </c>
      <c r="S190" s="25">
        <f t="shared" si="41"/>
        <v>8.3049999999999999E-3</v>
      </c>
      <c r="T190" s="25"/>
      <c r="U190" s="25">
        <f t="shared" si="42"/>
        <v>4.87894E-3</v>
      </c>
      <c r="V190" s="25">
        <f t="shared" si="43"/>
        <v>0.11236198820000001</v>
      </c>
      <c r="W190" s="25">
        <v>8.2000000000000007E-3</v>
      </c>
      <c r="X190" s="25">
        <f t="shared" si="44"/>
        <v>7.6450000000000008E-3</v>
      </c>
      <c r="Y190" s="25"/>
      <c r="Z190" s="25">
        <f t="shared" si="45"/>
        <v>4.6688400000000005E-3</v>
      </c>
      <c r="AA190" s="25">
        <f t="shared" si="46"/>
        <v>0.10752338520000002</v>
      </c>
      <c r="AB190" s="25">
        <v>1.2099999999999999E-3</v>
      </c>
      <c r="AC190" s="25">
        <f t="shared" si="47"/>
        <v>5.5499999999999994E-4</v>
      </c>
    </row>
    <row r="191" spans="1:29" s="15" customFormat="1">
      <c r="A191" s="18">
        <v>439</v>
      </c>
      <c r="B191" s="25">
        <v>-1.4999999999999999E-4</v>
      </c>
      <c r="C191" s="25">
        <v>9.5899999999999996E-3</v>
      </c>
      <c r="D191" s="25">
        <f t="shared" si="32"/>
        <v>9.0899999999999991E-3</v>
      </c>
      <c r="E191" s="25"/>
      <c r="F191" s="25">
        <f t="shared" si="33"/>
        <v>5.2332399999999992E-3</v>
      </c>
      <c r="G191" s="25">
        <f t="shared" si="34"/>
        <v>0.12052151719999998</v>
      </c>
      <c r="H191" s="25">
        <v>2.0789999999999999E-2</v>
      </c>
      <c r="I191" s="25">
        <f t="shared" si="35"/>
        <v>2.0289999999999999E-2</v>
      </c>
      <c r="J191" s="25"/>
      <c r="K191" s="25">
        <f t="shared" si="36"/>
        <v>6.5091399999999983E-3</v>
      </c>
      <c r="L191" s="25">
        <f t="shared" si="37"/>
        <v>0.14990549419999996</v>
      </c>
      <c r="M191" s="25">
        <v>6.2700000000000004E-3</v>
      </c>
      <c r="N191" s="25">
        <f t="shared" si="38"/>
        <v>5.7700000000000008E-3</v>
      </c>
      <c r="O191" s="25"/>
      <c r="P191" s="25">
        <f t="shared" si="39"/>
        <v>2.9342400000000007E-3</v>
      </c>
      <c r="Q191" s="25">
        <f t="shared" si="40"/>
        <v>6.7575547200000016E-2</v>
      </c>
      <c r="R191" s="25">
        <v>8.8999999999999999E-3</v>
      </c>
      <c r="S191" s="25">
        <f t="shared" si="41"/>
        <v>8.3999999999999995E-3</v>
      </c>
      <c r="T191" s="25"/>
      <c r="U191" s="25">
        <f t="shared" si="42"/>
        <v>4.9739399999999996E-3</v>
      </c>
      <c r="V191" s="25">
        <f t="shared" si="43"/>
        <v>0.11454983819999999</v>
      </c>
      <c r="W191" s="25">
        <v>7.9100000000000004E-3</v>
      </c>
      <c r="X191" s="25">
        <f t="shared" si="44"/>
        <v>7.4099999999999999E-3</v>
      </c>
      <c r="Y191" s="25"/>
      <c r="Z191" s="25">
        <f t="shared" si="45"/>
        <v>4.4338399999999997E-3</v>
      </c>
      <c r="AA191" s="25">
        <f t="shared" si="46"/>
        <v>0.1021113352</v>
      </c>
      <c r="AB191" s="25">
        <v>1.15E-3</v>
      </c>
      <c r="AC191" s="25">
        <f t="shared" si="47"/>
        <v>5.0000000000000001E-4</v>
      </c>
    </row>
    <row r="192" spans="1:29" s="15" customFormat="1">
      <c r="A192" s="18">
        <v>440</v>
      </c>
      <c r="B192" s="25">
        <v>-5.0000000000000002E-5</v>
      </c>
      <c r="C192" s="25">
        <v>9.3699999999999999E-3</v>
      </c>
      <c r="D192" s="25">
        <f t="shared" si="32"/>
        <v>8.7849999999999994E-3</v>
      </c>
      <c r="E192" s="25"/>
      <c r="F192" s="25">
        <f t="shared" si="33"/>
        <v>4.9282399999999995E-3</v>
      </c>
      <c r="G192" s="25">
        <f t="shared" si="34"/>
        <v>0.11349736719999999</v>
      </c>
      <c r="H192" s="25">
        <v>2.1229999999999999E-2</v>
      </c>
      <c r="I192" s="25">
        <f t="shared" si="35"/>
        <v>2.0645E-2</v>
      </c>
      <c r="J192" s="25"/>
      <c r="K192" s="25">
        <f t="shared" si="36"/>
        <v>6.8641399999999995E-3</v>
      </c>
      <c r="L192" s="25">
        <f t="shared" si="37"/>
        <v>0.1580811442</v>
      </c>
      <c r="M192" s="25">
        <v>6.7200000000000003E-3</v>
      </c>
      <c r="N192" s="25">
        <f t="shared" si="38"/>
        <v>6.1349999999999998E-3</v>
      </c>
      <c r="O192" s="25"/>
      <c r="P192" s="25">
        <f t="shared" si="39"/>
        <v>3.2992399999999997E-3</v>
      </c>
      <c r="Q192" s="25">
        <f t="shared" si="40"/>
        <v>7.5981497199999998E-2</v>
      </c>
      <c r="R192" s="25">
        <v>9.0299999999999998E-3</v>
      </c>
      <c r="S192" s="25">
        <f t="shared" si="41"/>
        <v>8.4449999999999994E-3</v>
      </c>
      <c r="T192" s="25"/>
      <c r="U192" s="25">
        <f t="shared" si="42"/>
        <v>5.0189399999999995E-3</v>
      </c>
      <c r="V192" s="25">
        <f t="shared" si="43"/>
        <v>0.1155861882</v>
      </c>
      <c r="W192" s="25">
        <v>8.1600000000000006E-3</v>
      </c>
      <c r="X192" s="25">
        <f t="shared" si="44"/>
        <v>7.5750000000000001E-3</v>
      </c>
      <c r="Y192" s="25"/>
      <c r="Z192" s="25">
        <f t="shared" si="45"/>
        <v>4.5988399999999999E-3</v>
      </c>
      <c r="AA192" s="25">
        <f t="shared" si="46"/>
        <v>0.1059112852</v>
      </c>
      <c r="AB192" s="25">
        <v>1.2199999999999999E-3</v>
      </c>
      <c r="AC192" s="25">
        <f t="shared" si="47"/>
        <v>5.8500000000000002E-4</v>
      </c>
    </row>
    <row r="193" spans="1:29" s="15" customFormat="1">
      <c r="A193" s="18">
        <v>441</v>
      </c>
      <c r="B193" s="25">
        <v>-1E-4</v>
      </c>
      <c r="C193" s="25">
        <v>9.3790000000000002E-3</v>
      </c>
      <c r="D193" s="25">
        <f t="shared" si="32"/>
        <v>8.849000000000001E-3</v>
      </c>
      <c r="E193" s="25"/>
      <c r="F193" s="25">
        <f t="shared" si="33"/>
        <v>4.9922400000000011E-3</v>
      </c>
      <c r="G193" s="25">
        <f t="shared" si="34"/>
        <v>0.11497128720000004</v>
      </c>
      <c r="H193" s="25">
        <v>2.1059999999999999E-2</v>
      </c>
      <c r="I193" s="25">
        <f t="shared" si="35"/>
        <v>2.053E-2</v>
      </c>
      <c r="J193" s="25"/>
      <c r="K193" s="25">
        <f t="shared" si="36"/>
        <v>6.749139999999999E-3</v>
      </c>
      <c r="L193" s="25">
        <f t="shared" si="37"/>
        <v>0.15543269419999997</v>
      </c>
      <c r="M193" s="25">
        <v>6.4000000000000003E-3</v>
      </c>
      <c r="N193" s="25">
        <f t="shared" si="38"/>
        <v>5.8700000000000002E-3</v>
      </c>
      <c r="O193" s="25"/>
      <c r="P193" s="25">
        <f t="shared" si="39"/>
        <v>3.0342400000000001E-3</v>
      </c>
      <c r="Q193" s="25">
        <f t="shared" si="40"/>
        <v>6.9878547200000002E-2</v>
      </c>
      <c r="R193" s="25">
        <v>8.7200000000000003E-3</v>
      </c>
      <c r="S193" s="25">
        <f t="shared" si="41"/>
        <v>8.1900000000000011E-3</v>
      </c>
      <c r="T193" s="25"/>
      <c r="U193" s="25">
        <f t="shared" si="42"/>
        <v>4.7639400000000012E-3</v>
      </c>
      <c r="V193" s="25">
        <f t="shared" si="43"/>
        <v>0.10971353820000003</v>
      </c>
      <c r="W193" s="25">
        <v>7.7299999999999999E-3</v>
      </c>
      <c r="X193" s="25">
        <f t="shared" si="44"/>
        <v>7.1999999999999998E-3</v>
      </c>
      <c r="Y193" s="25"/>
      <c r="Z193" s="25">
        <f t="shared" si="45"/>
        <v>4.2238399999999995E-3</v>
      </c>
      <c r="AA193" s="25">
        <f t="shared" si="46"/>
        <v>9.7275035199999998E-2</v>
      </c>
      <c r="AB193" s="25">
        <v>1.16E-3</v>
      </c>
      <c r="AC193" s="25">
        <f t="shared" si="47"/>
        <v>5.2999999999999998E-4</v>
      </c>
    </row>
    <row r="194" spans="1:29" s="15" customFormat="1">
      <c r="A194" s="18">
        <v>442</v>
      </c>
      <c r="B194" s="25">
        <v>-1.2E-4</v>
      </c>
      <c r="C194" s="25">
        <v>9.1500000000000001E-3</v>
      </c>
      <c r="D194" s="25">
        <f t="shared" si="32"/>
        <v>8.6650000000000008E-3</v>
      </c>
      <c r="E194" s="25"/>
      <c r="F194" s="25">
        <f t="shared" si="33"/>
        <v>4.808240000000001E-3</v>
      </c>
      <c r="G194" s="25">
        <f t="shared" si="34"/>
        <v>0.11073376720000003</v>
      </c>
      <c r="H194" s="25">
        <v>2.1430000000000001E-2</v>
      </c>
      <c r="I194" s="25">
        <f t="shared" si="35"/>
        <v>2.0945000000000002E-2</v>
      </c>
      <c r="J194" s="25"/>
      <c r="K194" s="25">
        <f t="shared" si="36"/>
        <v>7.1641400000000011E-3</v>
      </c>
      <c r="L194" s="25">
        <f t="shared" si="37"/>
        <v>0.16499014420000002</v>
      </c>
      <c r="M194" s="25">
        <v>6.5900000000000004E-3</v>
      </c>
      <c r="N194" s="25">
        <f t="shared" si="38"/>
        <v>6.1050000000000002E-3</v>
      </c>
      <c r="O194" s="25"/>
      <c r="P194" s="25">
        <f t="shared" si="39"/>
        <v>3.2692400000000001E-3</v>
      </c>
      <c r="Q194" s="25">
        <f t="shared" si="40"/>
        <v>7.5290597200000003E-2</v>
      </c>
      <c r="R194" s="25">
        <v>8.7799999999999996E-3</v>
      </c>
      <c r="S194" s="25">
        <f t="shared" si="41"/>
        <v>8.2950000000000003E-3</v>
      </c>
      <c r="T194" s="25"/>
      <c r="U194" s="25">
        <f t="shared" si="42"/>
        <v>4.8689400000000004E-3</v>
      </c>
      <c r="V194" s="25">
        <f t="shared" si="43"/>
        <v>0.11213168820000001</v>
      </c>
      <c r="W194" s="25">
        <v>7.7999999999999996E-3</v>
      </c>
      <c r="X194" s="25">
        <f t="shared" si="44"/>
        <v>7.3149999999999995E-3</v>
      </c>
      <c r="Y194" s="25"/>
      <c r="Z194" s="25">
        <f t="shared" si="45"/>
        <v>4.3388400000000001E-3</v>
      </c>
      <c r="AA194" s="25">
        <f t="shared" si="46"/>
        <v>9.9923485200000009E-2</v>
      </c>
      <c r="AB194" s="25">
        <v>1.09E-3</v>
      </c>
      <c r="AC194" s="25">
        <f t="shared" si="47"/>
        <v>4.8500000000000003E-4</v>
      </c>
    </row>
    <row r="195" spans="1:29" s="15" customFormat="1">
      <c r="A195" s="18">
        <v>443</v>
      </c>
      <c r="B195" s="25">
        <v>-1.2E-4</v>
      </c>
      <c r="C195" s="25">
        <v>9.2499999999999995E-3</v>
      </c>
      <c r="D195" s="25">
        <f t="shared" ref="D195:D258" si="48">C195-AC195</f>
        <v>8.7799999999999996E-3</v>
      </c>
      <c r="E195" s="25"/>
      <c r="F195" s="25">
        <f t="shared" ref="F195:F258" si="49">D195-0.00385676</f>
        <v>4.9232399999999997E-3</v>
      </c>
      <c r="G195" s="25">
        <f t="shared" ref="G195:G258" si="50">F195*23.03</f>
        <v>0.1133822172</v>
      </c>
      <c r="H195" s="25">
        <v>2.1190000000000001E-2</v>
      </c>
      <c r="I195" s="25">
        <f t="shared" ref="I195:I258" si="51">H195-AC195</f>
        <v>2.0719999999999999E-2</v>
      </c>
      <c r="J195" s="25"/>
      <c r="K195" s="25">
        <f t="shared" ref="K195:K258" si="52">I195-0.01378086</f>
        <v>6.9391399999999982E-3</v>
      </c>
      <c r="L195" s="25">
        <f t="shared" ref="L195:L258" si="53">K195*23.03</f>
        <v>0.15980839419999995</v>
      </c>
      <c r="M195" s="25">
        <v>6.3699999999999998E-3</v>
      </c>
      <c r="N195" s="25">
        <f t="shared" ref="N195:N258" si="54">M195-AC195</f>
        <v>5.8999999999999999E-3</v>
      </c>
      <c r="O195" s="25"/>
      <c r="P195" s="25">
        <f t="shared" ref="P195:P258" si="55">N195-0.00283576</f>
        <v>3.0642399999999998E-3</v>
      </c>
      <c r="Q195" s="25">
        <f t="shared" ref="Q195:Q258" si="56">P195*23.03</f>
        <v>7.0569447199999996E-2</v>
      </c>
      <c r="R195" s="25">
        <v>8.6700000000000006E-3</v>
      </c>
      <c r="S195" s="25">
        <f t="shared" ref="S195:S258" si="57">R195-AC195</f>
        <v>8.2000000000000007E-3</v>
      </c>
      <c r="T195" s="25"/>
      <c r="U195" s="25">
        <f t="shared" ref="U195:U258" si="58">S195-0.00342606</f>
        <v>4.7739400000000008E-3</v>
      </c>
      <c r="V195" s="25">
        <f t="shared" ref="V195:V258" si="59">U195*23.03</f>
        <v>0.10994383820000002</v>
      </c>
      <c r="W195" s="25">
        <v>7.5599999999999999E-3</v>
      </c>
      <c r="X195" s="25">
        <f t="shared" ref="X195:X258" si="60">W195-AC195</f>
        <v>7.0899999999999999E-3</v>
      </c>
      <c r="Y195" s="25"/>
      <c r="Z195" s="25">
        <f t="shared" ref="Z195:Z258" si="61">X195-0.00297616</f>
        <v>4.1138400000000006E-3</v>
      </c>
      <c r="AA195" s="25">
        <f t="shared" ref="AA195:AA258" si="62">Z195*23.03</f>
        <v>9.4741735200000024E-2</v>
      </c>
      <c r="AB195" s="25">
        <v>1.06E-3</v>
      </c>
      <c r="AC195" s="25">
        <f t="shared" ref="AC195:AC258" si="63">(B195+AB195)/2</f>
        <v>4.6999999999999999E-4</v>
      </c>
    </row>
    <row r="196" spans="1:29" s="15" customFormat="1">
      <c r="A196" s="18">
        <v>444</v>
      </c>
      <c r="B196" s="25">
        <v>-6.0000000000000002E-5</v>
      </c>
      <c r="C196" s="25">
        <v>9.0699999999999999E-3</v>
      </c>
      <c r="D196" s="25">
        <f t="shared" si="48"/>
        <v>8.515E-3</v>
      </c>
      <c r="E196" s="25"/>
      <c r="F196" s="25">
        <f t="shared" si="49"/>
        <v>4.6582400000000001E-3</v>
      </c>
      <c r="G196" s="25">
        <f t="shared" si="50"/>
        <v>0.10727926720000001</v>
      </c>
      <c r="H196" s="25">
        <v>2.1600000000000001E-2</v>
      </c>
      <c r="I196" s="25">
        <f t="shared" si="51"/>
        <v>2.1045000000000001E-2</v>
      </c>
      <c r="J196" s="25"/>
      <c r="K196" s="25">
        <f t="shared" si="52"/>
        <v>7.2641400000000005E-3</v>
      </c>
      <c r="L196" s="25">
        <f t="shared" si="53"/>
        <v>0.16729314420000002</v>
      </c>
      <c r="M196" s="25">
        <v>6.5700000000000003E-3</v>
      </c>
      <c r="N196" s="25">
        <f t="shared" si="54"/>
        <v>6.0150000000000004E-3</v>
      </c>
      <c r="O196" s="25"/>
      <c r="P196" s="25">
        <f t="shared" si="55"/>
        <v>3.1792400000000003E-3</v>
      </c>
      <c r="Q196" s="25">
        <f t="shared" si="56"/>
        <v>7.3217897200000007E-2</v>
      </c>
      <c r="R196" s="25">
        <v>8.5500000000000003E-3</v>
      </c>
      <c r="S196" s="25">
        <f t="shared" si="57"/>
        <v>7.9950000000000004E-3</v>
      </c>
      <c r="T196" s="25"/>
      <c r="U196" s="25">
        <f t="shared" si="58"/>
        <v>4.5689400000000005E-3</v>
      </c>
      <c r="V196" s="25">
        <f t="shared" si="59"/>
        <v>0.10522268820000001</v>
      </c>
      <c r="W196" s="25">
        <v>7.8700000000000003E-3</v>
      </c>
      <c r="X196" s="25">
        <f t="shared" si="60"/>
        <v>7.3150000000000003E-3</v>
      </c>
      <c r="Y196" s="25"/>
      <c r="Z196" s="25">
        <f t="shared" si="61"/>
        <v>4.3388400000000001E-3</v>
      </c>
      <c r="AA196" s="25">
        <f t="shared" si="62"/>
        <v>9.9923485200000009E-2</v>
      </c>
      <c r="AB196" s="25">
        <v>1.17E-3</v>
      </c>
      <c r="AC196" s="25">
        <f t="shared" si="63"/>
        <v>5.5500000000000005E-4</v>
      </c>
    </row>
    <row r="197" spans="1:29" s="15" customFormat="1">
      <c r="A197" s="18">
        <v>445</v>
      </c>
      <c r="B197" s="25">
        <v>-1.4999999999999999E-4</v>
      </c>
      <c r="C197" s="25">
        <v>9.1400000000000006E-3</v>
      </c>
      <c r="D197" s="25">
        <f t="shared" si="48"/>
        <v>8.660000000000001E-3</v>
      </c>
      <c r="E197" s="25"/>
      <c r="F197" s="25">
        <f t="shared" si="49"/>
        <v>4.8032400000000012E-3</v>
      </c>
      <c r="G197" s="25">
        <f t="shared" si="50"/>
        <v>0.11061861720000003</v>
      </c>
      <c r="H197" s="25">
        <v>2.147E-2</v>
      </c>
      <c r="I197" s="25">
        <f t="shared" si="51"/>
        <v>2.0989999999999998E-2</v>
      </c>
      <c r="J197" s="25"/>
      <c r="K197" s="25">
        <f t="shared" si="52"/>
        <v>7.2091399999999976E-3</v>
      </c>
      <c r="L197" s="25">
        <f t="shared" si="53"/>
        <v>0.16602649419999996</v>
      </c>
      <c r="M197" s="25">
        <v>6.2300000000000003E-3</v>
      </c>
      <c r="N197" s="25">
        <f t="shared" si="54"/>
        <v>5.7499999999999999E-3</v>
      </c>
      <c r="O197" s="25"/>
      <c r="P197" s="25">
        <f t="shared" si="55"/>
        <v>2.9142399999999998E-3</v>
      </c>
      <c r="Q197" s="25">
        <f t="shared" si="56"/>
        <v>6.7114947199999997E-2</v>
      </c>
      <c r="R197" s="25">
        <v>8.5290000000000001E-3</v>
      </c>
      <c r="S197" s="25">
        <f t="shared" si="57"/>
        <v>8.0490000000000006E-3</v>
      </c>
      <c r="T197" s="25"/>
      <c r="U197" s="25">
        <f t="shared" si="58"/>
        <v>4.6229400000000007E-3</v>
      </c>
      <c r="V197" s="25">
        <f t="shared" si="59"/>
        <v>0.10646630820000003</v>
      </c>
      <c r="W197" s="25">
        <v>7.5900000000000004E-3</v>
      </c>
      <c r="X197" s="25">
        <f t="shared" si="60"/>
        <v>7.11E-3</v>
      </c>
      <c r="Y197" s="25"/>
      <c r="Z197" s="25">
        <f t="shared" si="61"/>
        <v>4.1338399999999997E-3</v>
      </c>
      <c r="AA197" s="25">
        <f t="shared" si="62"/>
        <v>9.5202335200000002E-2</v>
      </c>
      <c r="AB197" s="25">
        <v>1.1100000000000001E-3</v>
      </c>
      <c r="AC197" s="25">
        <f t="shared" si="63"/>
        <v>4.8000000000000007E-4</v>
      </c>
    </row>
    <row r="198" spans="1:29" s="15" customFormat="1">
      <c r="A198" s="18">
        <v>446</v>
      </c>
      <c r="B198" s="25">
        <v>-1.2999999999999999E-4</v>
      </c>
      <c r="C198" s="25">
        <v>9.1800000000000007E-3</v>
      </c>
      <c r="D198" s="25">
        <f t="shared" si="48"/>
        <v>8.6750000000000004E-3</v>
      </c>
      <c r="E198" s="25"/>
      <c r="F198" s="25">
        <f t="shared" si="49"/>
        <v>4.8182400000000005E-3</v>
      </c>
      <c r="G198" s="25">
        <f t="shared" si="50"/>
        <v>0.11096406720000002</v>
      </c>
      <c r="H198" s="25">
        <v>2.164E-2</v>
      </c>
      <c r="I198" s="25">
        <f t="shared" si="51"/>
        <v>2.1135000000000001E-2</v>
      </c>
      <c r="J198" s="25"/>
      <c r="K198" s="25">
        <f t="shared" si="52"/>
        <v>7.3541400000000003E-3</v>
      </c>
      <c r="L198" s="25">
        <f t="shared" si="53"/>
        <v>0.1693658442</v>
      </c>
      <c r="M198" s="25">
        <v>6.2899999999999996E-3</v>
      </c>
      <c r="N198" s="25">
        <f t="shared" si="54"/>
        <v>5.7849999999999993E-3</v>
      </c>
      <c r="O198" s="25"/>
      <c r="P198" s="25">
        <f t="shared" si="55"/>
        <v>2.9492399999999992E-3</v>
      </c>
      <c r="Q198" s="25">
        <f t="shared" si="56"/>
        <v>6.7920997199999986E-2</v>
      </c>
      <c r="R198" s="25">
        <v>8.4489999999999999E-3</v>
      </c>
      <c r="S198" s="25">
        <f t="shared" si="57"/>
        <v>7.9439999999999997E-3</v>
      </c>
      <c r="T198" s="25"/>
      <c r="U198" s="25">
        <f t="shared" si="58"/>
        <v>4.5179399999999998E-3</v>
      </c>
      <c r="V198" s="25">
        <f t="shared" si="59"/>
        <v>0.1040481582</v>
      </c>
      <c r="W198" s="25">
        <v>7.5599999999999999E-3</v>
      </c>
      <c r="X198" s="25">
        <f t="shared" si="60"/>
        <v>7.0549999999999996E-3</v>
      </c>
      <c r="Y198" s="25"/>
      <c r="Z198" s="25">
        <f t="shared" si="61"/>
        <v>4.0788400000000002E-3</v>
      </c>
      <c r="AA198" s="25">
        <f t="shared" si="62"/>
        <v>9.3935685200000008E-2</v>
      </c>
      <c r="AB198" s="25">
        <v>1.14E-3</v>
      </c>
      <c r="AC198" s="25">
        <f t="shared" si="63"/>
        <v>5.0500000000000002E-4</v>
      </c>
    </row>
    <row r="199" spans="1:29" s="15" customFormat="1">
      <c r="A199" s="18">
        <v>447</v>
      </c>
      <c r="B199" s="25">
        <v>-1.2E-4</v>
      </c>
      <c r="C199" s="25">
        <v>8.8900000000000003E-3</v>
      </c>
      <c r="D199" s="25">
        <f t="shared" si="48"/>
        <v>8.3499999999999998E-3</v>
      </c>
      <c r="E199" s="25"/>
      <c r="F199" s="25">
        <f t="shared" si="49"/>
        <v>4.4932399999999999E-3</v>
      </c>
      <c r="G199" s="25">
        <f t="shared" si="50"/>
        <v>0.1034793172</v>
      </c>
      <c r="H199" s="25">
        <v>2.1360000000000001E-2</v>
      </c>
      <c r="I199" s="25">
        <f t="shared" si="51"/>
        <v>2.0820000000000002E-2</v>
      </c>
      <c r="J199" s="25"/>
      <c r="K199" s="25">
        <f t="shared" si="52"/>
        <v>7.039140000000001E-3</v>
      </c>
      <c r="L199" s="25">
        <f t="shared" si="53"/>
        <v>0.16211139420000004</v>
      </c>
      <c r="M199" s="25">
        <v>6.0299999999999998E-3</v>
      </c>
      <c r="N199" s="25">
        <f t="shared" si="54"/>
        <v>5.4900000000000001E-3</v>
      </c>
      <c r="O199" s="25"/>
      <c r="P199" s="25">
        <f t="shared" si="55"/>
        <v>2.65424E-3</v>
      </c>
      <c r="Q199" s="25">
        <f t="shared" si="56"/>
        <v>6.1127147200000002E-2</v>
      </c>
      <c r="R199" s="25">
        <v>8.2199999999999999E-3</v>
      </c>
      <c r="S199" s="25">
        <f t="shared" si="57"/>
        <v>7.6800000000000002E-3</v>
      </c>
      <c r="T199" s="25"/>
      <c r="U199" s="25">
        <f t="shared" si="58"/>
        <v>4.2539400000000003E-3</v>
      </c>
      <c r="V199" s="25">
        <f t="shared" si="59"/>
        <v>9.7968238200000016E-2</v>
      </c>
      <c r="W199" s="25">
        <v>7.28E-3</v>
      </c>
      <c r="X199" s="25">
        <f t="shared" si="60"/>
        <v>6.7400000000000003E-3</v>
      </c>
      <c r="Y199" s="25"/>
      <c r="Z199" s="25">
        <f t="shared" si="61"/>
        <v>3.7638400000000005E-3</v>
      </c>
      <c r="AA199" s="25">
        <f t="shared" si="62"/>
        <v>8.6681235200000012E-2</v>
      </c>
      <c r="AB199" s="25">
        <v>1.1999999999999999E-3</v>
      </c>
      <c r="AC199" s="25">
        <f t="shared" si="63"/>
        <v>5.399999999999999E-4</v>
      </c>
    </row>
    <row r="200" spans="1:29" s="15" customFormat="1">
      <c r="A200" s="18">
        <v>448</v>
      </c>
      <c r="B200" s="25">
        <v>-1.4999999999999999E-4</v>
      </c>
      <c r="C200" s="25">
        <v>8.7600000000000004E-3</v>
      </c>
      <c r="D200" s="25">
        <f t="shared" si="48"/>
        <v>8.2750000000000011E-3</v>
      </c>
      <c r="E200" s="25"/>
      <c r="F200" s="25">
        <f t="shared" si="49"/>
        <v>4.4182400000000012E-3</v>
      </c>
      <c r="G200" s="25">
        <f t="shared" si="50"/>
        <v>0.10175206720000003</v>
      </c>
      <c r="H200" s="25">
        <v>2.1530000000000001E-2</v>
      </c>
      <c r="I200" s="25">
        <f t="shared" si="51"/>
        <v>2.1045000000000001E-2</v>
      </c>
      <c r="J200" s="25"/>
      <c r="K200" s="25">
        <f t="shared" si="52"/>
        <v>7.2641400000000005E-3</v>
      </c>
      <c r="L200" s="25">
        <f t="shared" si="53"/>
        <v>0.16729314420000002</v>
      </c>
      <c r="M200" s="25">
        <v>6.2500000000000003E-3</v>
      </c>
      <c r="N200" s="25">
        <f t="shared" si="54"/>
        <v>5.7650000000000002E-3</v>
      </c>
      <c r="O200" s="25"/>
      <c r="P200" s="25">
        <f t="shared" si="55"/>
        <v>2.9292400000000001E-3</v>
      </c>
      <c r="Q200" s="25">
        <f t="shared" si="56"/>
        <v>6.7460397200000008E-2</v>
      </c>
      <c r="R200" s="25">
        <v>8.3000000000000001E-3</v>
      </c>
      <c r="S200" s="25">
        <f t="shared" si="57"/>
        <v>7.8150000000000008E-3</v>
      </c>
      <c r="T200" s="25"/>
      <c r="U200" s="25">
        <f t="shared" si="58"/>
        <v>4.3889400000000009E-3</v>
      </c>
      <c r="V200" s="25">
        <f t="shared" si="59"/>
        <v>0.10107728820000003</v>
      </c>
      <c r="W200" s="25">
        <v>7.43E-3</v>
      </c>
      <c r="X200" s="25">
        <f t="shared" si="60"/>
        <v>6.9449999999999998E-3</v>
      </c>
      <c r="Y200" s="25"/>
      <c r="Z200" s="25">
        <f t="shared" si="61"/>
        <v>3.9688399999999995E-3</v>
      </c>
      <c r="AA200" s="25">
        <f t="shared" si="62"/>
        <v>9.1402385199999991E-2</v>
      </c>
      <c r="AB200" s="25">
        <v>1.1199999999999999E-3</v>
      </c>
      <c r="AC200" s="25">
        <f t="shared" si="63"/>
        <v>4.8499999999999997E-4</v>
      </c>
    </row>
    <row r="201" spans="1:29" s="15" customFormat="1">
      <c r="A201" s="18">
        <v>449</v>
      </c>
      <c r="B201" s="25">
        <v>-4.0000000000000003E-5</v>
      </c>
      <c r="C201" s="25">
        <v>8.8599999999999998E-3</v>
      </c>
      <c r="D201" s="25">
        <f t="shared" si="48"/>
        <v>8.2850000000000007E-3</v>
      </c>
      <c r="E201" s="25"/>
      <c r="F201" s="25">
        <f t="shared" si="49"/>
        <v>4.4282400000000008E-3</v>
      </c>
      <c r="G201" s="25">
        <f t="shared" si="50"/>
        <v>0.10198236720000002</v>
      </c>
      <c r="H201" s="25">
        <v>2.1530000000000001E-2</v>
      </c>
      <c r="I201" s="25">
        <f t="shared" si="51"/>
        <v>2.0955000000000001E-2</v>
      </c>
      <c r="J201" s="25"/>
      <c r="K201" s="25">
        <f t="shared" si="52"/>
        <v>7.1741400000000007E-3</v>
      </c>
      <c r="L201" s="25">
        <f t="shared" si="53"/>
        <v>0.16522044420000004</v>
      </c>
      <c r="M201" s="25">
        <v>5.9899999999999997E-3</v>
      </c>
      <c r="N201" s="25">
        <f t="shared" si="54"/>
        <v>5.4149999999999997E-3</v>
      </c>
      <c r="O201" s="25"/>
      <c r="P201" s="25">
        <f t="shared" si="55"/>
        <v>2.5792399999999996E-3</v>
      </c>
      <c r="Q201" s="25">
        <f t="shared" si="56"/>
        <v>5.9399897199999996E-2</v>
      </c>
      <c r="R201" s="25">
        <v>8.2000000000000007E-3</v>
      </c>
      <c r="S201" s="25">
        <f t="shared" si="57"/>
        <v>7.6250000000000007E-3</v>
      </c>
      <c r="T201" s="25"/>
      <c r="U201" s="25">
        <f t="shared" si="58"/>
        <v>4.1989400000000008E-3</v>
      </c>
      <c r="V201" s="25">
        <f t="shared" si="59"/>
        <v>9.6701588200000022E-2</v>
      </c>
      <c r="W201" s="25">
        <v>7.2100000000000003E-3</v>
      </c>
      <c r="X201" s="25">
        <f t="shared" si="60"/>
        <v>6.6350000000000003E-3</v>
      </c>
      <c r="Y201" s="25"/>
      <c r="Z201" s="25">
        <f t="shared" si="61"/>
        <v>3.6588400000000004E-3</v>
      </c>
      <c r="AA201" s="25">
        <f t="shared" si="62"/>
        <v>8.4263085200000018E-2</v>
      </c>
      <c r="AB201" s="25">
        <v>1.1900000000000001E-3</v>
      </c>
      <c r="AC201" s="25">
        <f t="shared" si="63"/>
        <v>5.7499999999999999E-4</v>
      </c>
    </row>
    <row r="202" spans="1:29" s="15" customFormat="1">
      <c r="A202" s="18">
        <v>450</v>
      </c>
      <c r="B202" s="25">
        <v>-1.2999999999999999E-4</v>
      </c>
      <c r="C202" s="25">
        <v>8.7399999999999995E-3</v>
      </c>
      <c r="D202" s="25">
        <f t="shared" si="48"/>
        <v>8.2499999999999987E-3</v>
      </c>
      <c r="E202" s="25"/>
      <c r="F202" s="25">
        <f t="shared" si="49"/>
        <v>4.3932399999999988E-3</v>
      </c>
      <c r="G202" s="25">
        <f t="shared" si="50"/>
        <v>0.10117631719999998</v>
      </c>
      <c r="H202" s="25">
        <v>2.1669999999999998E-2</v>
      </c>
      <c r="I202" s="25">
        <f t="shared" si="51"/>
        <v>2.1179999999999997E-2</v>
      </c>
      <c r="J202" s="25"/>
      <c r="K202" s="25">
        <f t="shared" si="52"/>
        <v>7.3991399999999968E-3</v>
      </c>
      <c r="L202" s="25">
        <f t="shared" si="53"/>
        <v>0.17040219419999994</v>
      </c>
      <c r="M202" s="25">
        <v>6.1799999999999997E-3</v>
      </c>
      <c r="N202" s="25">
        <f t="shared" si="54"/>
        <v>5.6899999999999997E-3</v>
      </c>
      <c r="O202" s="25"/>
      <c r="P202" s="25">
        <f t="shared" si="55"/>
        <v>2.8542399999999996E-3</v>
      </c>
      <c r="Q202" s="25">
        <f t="shared" si="56"/>
        <v>6.5733147199999994E-2</v>
      </c>
      <c r="R202" s="25">
        <v>8.1200000000000005E-3</v>
      </c>
      <c r="S202" s="25">
        <f t="shared" si="57"/>
        <v>7.6300000000000005E-3</v>
      </c>
      <c r="T202" s="25"/>
      <c r="U202" s="25">
        <f t="shared" si="58"/>
        <v>4.2039400000000006E-3</v>
      </c>
      <c r="V202" s="25">
        <f t="shared" si="59"/>
        <v>9.6816738200000016E-2</v>
      </c>
      <c r="W202" s="25">
        <v>7.2199999999999999E-3</v>
      </c>
      <c r="X202" s="25">
        <f t="shared" si="60"/>
        <v>6.7299999999999999E-3</v>
      </c>
      <c r="Y202" s="25"/>
      <c r="Z202" s="25">
        <f t="shared" si="61"/>
        <v>3.75384E-3</v>
      </c>
      <c r="AA202" s="25">
        <f t="shared" si="62"/>
        <v>8.6450935200000009E-2</v>
      </c>
      <c r="AB202" s="25">
        <v>1.1100000000000001E-3</v>
      </c>
      <c r="AC202" s="25">
        <f t="shared" si="63"/>
        <v>4.9000000000000009E-4</v>
      </c>
    </row>
    <row r="203" spans="1:29" s="15" customFormat="1">
      <c r="A203" s="18">
        <v>451</v>
      </c>
      <c r="B203" s="25">
        <v>-1.7000000000000001E-4</v>
      </c>
      <c r="C203" s="25">
        <v>8.77E-3</v>
      </c>
      <c r="D203" s="25">
        <f t="shared" si="48"/>
        <v>8.3350000000000004E-3</v>
      </c>
      <c r="E203" s="25"/>
      <c r="F203" s="25">
        <f t="shared" si="49"/>
        <v>4.4782400000000005E-3</v>
      </c>
      <c r="G203" s="25">
        <f t="shared" si="50"/>
        <v>0.10313386720000002</v>
      </c>
      <c r="H203" s="25">
        <v>2.1489999999999999E-2</v>
      </c>
      <c r="I203" s="25">
        <f t="shared" si="51"/>
        <v>2.1054999999999997E-2</v>
      </c>
      <c r="J203" s="25"/>
      <c r="K203" s="25">
        <f t="shared" si="52"/>
        <v>7.2741399999999967E-3</v>
      </c>
      <c r="L203" s="25">
        <f t="shared" si="53"/>
        <v>0.16752344419999993</v>
      </c>
      <c r="M203" s="25">
        <v>6.0000000000000001E-3</v>
      </c>
      <c r="N203" s="25">
        <f t="shared" si="54"/>
        <v>5.5650000000000005E-3</v>
      </c>
      <c r="O203" s="25"/>
      <c r="P203" s="25">
        <f t="shared" si="55"/>
        <v>2.7292400000000004E-3</v>
      </c>
      <c r="Q203" s="25">
        <f t="shared" si="56"/>
        <v>6.2854397200000009E-2</v>
      </c>
      <c r="R203" s="25">
        <v>7.92E-3</v>
      </c>
      <c r="S203" s="25">
        <f t="shared" si="57"/>
        <v>7.4850000000000003E-3</v>
      </c>
      <c r="T203" s="25"/>
      <c r="U203" s="25">
        <f t="shared" si="58"/>
        <v>4.0589400000000005E-3</v>
      </c>
      <c r="V203" s="25">
        <f t="shared" si="59"/>
        <v>9.3477388200000011E-2</v>
      </c>
      <c r="W203" s="25">
        <v>7.0400000000000003E-3</v>
      </c>
      <c r="X203" s="25">
        <f t="shared" si="60"/>
        <v>6.6050000000000006E-3</v>
      </c>
      <c r="Y203" s="25"/>
      <c r="Z203" s="25">
        <f t="shared" si="61"/>
        <v>3.6288400000000008E-3</v>
      </c>
      <c r="AA203" s="25">
        <f t="shared" si="62"/>
        <v>8.3572185200000024E-2</v>
      </c>
      <c r="AB203" s="25">
        <v>1.0399999999999999E-3</v>
      </c>
      <c r="AC203" s="25">
        <f t="shared" si="63"/>
        <v>4.3499999999999995E-4</v>
      </c>
    </row>
    <row r="204" spans="1:29" s="15" customFormat="1">
      <c r="A204" s="18">
        <v>452</v>
      </c>
      <c r="B204" s="25">
        <v>-1.2E-4</v>
      </c>
      <c r="C204" s="25">
        <v>8.7100000000000007E-3</v>
      </c>
      <c r="D204" s="25">
        <f t="shared" si="48"/>
        <v>8.2750000000000011E-3</v>
      </c>
      <c r="E204" s="25"/>
      <c r="F204" s="25">
        <f t="shared" si="49"/>
        <v>4.4182400000000012E-3</v>
      </c>
      <c r="G204" s="25">
        <f t="shared" si="50"/>
        <v>0.10175206720000003</v>
      </c>
      <c r="H204" s="25">
        <v>2.154E-2</v>
      </c>
      <c r="I204" s="25">
        <f t="shared" si="51"/>
        <v>2.1104999999999999E-2</v>
      </c>
      <c r="J204" s="25"/>
      <c r="K204" s="25">
        <f t="shared" si="52"/>
        <v>7.3241399999999981E-3</v>
      </c>
      <c r="L204" s="25">
        <f t="shared" si="53"/>
        <v>0.16867494419999995</v>
      </c>
      <c r="M204" s="25">
        <v>6.0800000000000003E-3</v>
      </c>
      <c r="N204" s="25">
        <f t="shared" si="54"/>
        <v>5.6450000000000007E-3</v>
      </c>
      <c r="O204" s="25"/>
      <c r="P204" s="25">
        <f t="shared" si="55"/>
        <v>2.8092400000000006E-3</v>
      </c>
      <c r="Q204" s="25">
        <f t="shared" si="56"/>
        <v>6.4696797200000017E-2</v>
      </c>
      <c r="R204" s="25">
        <v>7.9500000000000005E-3</v>
      </c>
      <c r="S204" s="25">
        <f t="shared" si="57"/>
        <v>7.5150000000000008E-3</v>
      </c>
      <c r="T204" s="25"/>
      <c r="U204" s="25">
        <f t="shared" si="58"/>
        <v>4.088940000000001E-3</v>
      </c>
      <c r="V204" s="25">
        <f t="shared" si="59"/>
        <v>9.4168288200000033E-2</v>
      </c>
      <c r="W204" s="25">
        <v>7.1500000000000001E-3</v>
      </c>
      <c r="X204" s="25">
        <f t="shared" si="60"/>
        <v>6.7150000000000005E-3</v>
      </c>
      <c r="Y204" s="25"/>
      <c r="Z204" s="25">
        <f t="shared" si="61"/>
        <v>3.7388400000000007E-3</v>
      </c>
      <c r="AA204" s="25">
        <f t="shared" si="62"/>
        <v>8.6105485200000026E-2</v>
      </c>
      <c r="AB204" s="25">
        <v>9.8999999999999999E-4</v>
      </c>
      <c r="AC204" s="25">
        <f t="shared" si="63"/>
        <v>4.35E-4</v>
      </c>
    </row>
    <row r="205" spans="1:29" s="15" customFormat="1">
      <c r="A205" s="18">
        <v>453</v>
      </c>
      <c r="B205" s="25">
        <v>-1.9000000000000001E-4</v>
      </c>
      <c r="C205" s="25">
        <v>8.6899999999999998E-3</v>
      </c>
      <c r="D205" s="25">
        <f t="shared" si="48"/>
        <v>8.2900000000000005E-3</v>
      </c>
      <c r="E205" s="25"/>
      <c r="F205" s="25">
        <f t="shared" si="49"/>
        <v>4.4332400000000006E-3</v>
      </c>
      <c r="G205" s="25">
        <f t="shared" si="50"/>
        <v>0.10209751720000002</v>
      </c>
      <c r="H205" s="25">
        <v>2.1360000000000001E-2</v>
      </c>
      <c r="I205" s="25">
        <f t="shared" si="51"/>
        <v>2.0959999999999999E-2</v>
      </c>
      <c r="J205" s="25"/>
      <c r="K205" s="25">
        <f t="shared" si="52"/>
        <v>7.1791399999999988E-3</v>
      </c>
      <c r="L205" s="25">
        <f t="shared" si="53"/>
        <v>0.16533559419999999</v>
      </c>
      <c r="M205" s="25">
        <v>5.9100000000000003E-3</v>
      </c>
      <c r="N205" s="25">
        <f t="shared" si="54"/>
        <v>5.5100000000000001E-3</v>
      </c>
      <c r="O205" s="25"/>
      <c r="P205" s="25">
        <f t="shared" si="55"/>
        <v>2.67424E-3</v>
      </c>
      <c r="Q205" s="25">
        <f t="shared" si="56"/>
        <v>6.1587747200000001E-2</v>
      </c>
      <c r="R205" s="25">
        <v>7.9100000000000004E-3</v>
      </c>
      <c r="S205" s="25">
        <f t="shared" si="57"/>
        <v>7.5100000000000002E-3</v>
      </c>
      <c r="T205" s="25"/>
      <c r="U205" s="25">
        <f t="shared" si="58"/>
        <v>4.0839400000000003E-3</v>
      </c>
      <c r="V205" s="25">
        <f t="shared" si="59"/>
        <v>9.4053138200000011E-2</v>
      </c>
      <c r="W205" s="25">
        <v>6.9499999999999996E-3</v>
      </c>
      <c r="X205" s="25">
        <f t="shared" si="60"/>
        <v>6.5499999999999994E-3</v>
      </c>
      <c r="Y205" s="25"/>
      <c r="Z205" s="25">
        <f t="shared" si="61"/>
        <v>3.5738399999999996E-3</v>
      </c>
      <c r="AA205" s="25">
        <f t="shared" si="62"/>
        <v>8.2305535199999988E-2</v>
      </c>
      <c r="AB205" s="25">
        <v>9.8999999999999999E-4</v>
      </c>
      <c r="AC205" s="25">
        <f t="shared" si="63"/>
        <v>3.9999999999999996E-4</v>
      </c>
    </row>
    <row r="206" spans="1:29" s="15" customFormat="1">
      <c r="A206" s="18">
        <v>454</v>
      </c>
      <c r="B206" s="25">
        <v>-1.2999999999999999E-4</v>
      </c>
      <c r="C206" s="25">
        <v>8.6300000000000005E-3</v>
      </c>
      <c r="D206" s="25">
        <f t="shared" si="48"/>
        <v>8.1799999999999998E-3</v>
      </c>
      <c r="E206" s="25"/>
      <c r="F206" s="25">
        <f t="shared" si="49"/>
        <v>4.3232399999999999E-3</v>
      </c>
      <c r="G206" s="25">
        <f t="shared" si="50"/>
        <v>9.9564217199999999E-2</v>
      </c>
      <c r="H206" s="25">
        <v>2.1499999999999998E-2</v>
      </c>
      <c r="I206" s="25">
        <f t="shared" si="51"/>
        <v>2.1049999999999999E-2</v>
      </c>
      <c r="J206" s="25"/>
      <c r="K206" s="25">
        <f t="shared" si="52"/>
        <v>7.2691399999999986E-3</v>
      </c>
      <c r="L206" s="25">
        <f t="shared" si="53"/>
        <v>0.16740829419999997</v>
      </c>
      <c r="M206" s="25">
        <v>6.0400000000000002E-3</v>
      </c>
      <c r="N206" s="25">
        <f t="shared" si="54"/>
        <v>5.5900000000000004E-3</v>
      </c>
      <c r="O206" s="25"/>
      <c r="P206" s="25">
        <f t="shared" si="55"/>
        <v>2.7542400000000002E-3</v>
      </c>
      <c r="Q206" s="25">
        <f t="shared" si="56"/>
        <v>6.3430147200000009E-2</v>
      </c>
      <c r="R206" s="25">
        <v>7.9100000000000004E-3</v>
      </c>
      <c r="S206" s="25">
        <f t="shared" si="57"/>
        <v>7.4600000000000005E-3</v>
      </c>
      <c r="T206" s="25"/>
      <c r="U206" s="25">
        <f t="shared" si="58"/>
        <v>4.0339400000000006E-3</v>
      </c>
      <c r="V206" s="25">
        <f t="shared" si="59"/>
        <v>9.2901638200000025E-2</v>
      </c>
      <c r="W206" s="25">
        <v>7.0699999999999999E-3</v>
      </c>
      <c r="X206" s="25">
        <f t="shared" si="60"/>
        <v>6.62E-3</v>
      </c>
      <c r="Y206" s="25"/>
      <c r="Z206" s="25">
        <f t="shared" si="61"/>
        <v>3.6438400000000002E-3</v>
      </c>
      <c r="AA206" s="25">
        <f t="shared" si="62"/>
        <v>8.3917635200000007E-2</v>
      </c>
      <c r="AB206" s="25">
        <v>1.0300000000000001E-3</v>
      </c>
      <c r="AC206" s="25">
        <f t="shared" si="63"/>
        <v>4.5000000000000004E-4</v>
      </c>
    </row>
    <row r="207" spans="1:29" s="15" customFormat="1">
      <c r="A207" s="18">
        <v>455</v>
      </c>
      <c r="B207" s="25">
        <v>-2.2000000000000001E-4</v>
      </c>
      <c r="C207" s="25">
        <v>8.4799999999999997E-3</v>
      </c>
      <c r="D207" s="25">
        <f t="shared" si="48"/>
        <v>8.114999999999999E-3</v>
      </c>
      <c r="E207" s="25"/>
      <c r="F207" s="25">
        <f t="shared" si="49"/>
        <v>4.2582399999999991E-3</v>
      </c>
      <c r="G207" s="25">
        <f t="shared" si="50"/>
        <v>9.8067267199999988E-2</v>
      </c>
      <c r="H207" s="25">
        <v>2.12E-2</v>
      </c>
      <c r="I207" s="25">
        <f t="shared" si="51"/>
        <v>2.0834999999999999E-2</v>
      </c>
      <c r="J207" s="25"/>
      <c r="K207" s="25">
        <f t="shared" si="52"/>
        <v>7.0541399999999987E-3</v>
      </c>
      <c r="L207" s="25">
        <f t="shared" si="53"/>
        <v>0.16245684419999998</v>
      </c>
      <c r="M207" s="25">
        <v>5.79E-3</v>
      </c>
      <c r="N207" s="25">
        <f t="shared" si="54"/>
        <v>5.4250000000000001E-3</v>
      </c>
      <c r="O207" s="25"/>
      <c r="P207" s="25">
        <f t="shared" si="55"/>
        <v>2.58924E-3</v>
      </c>
      <c r="Q207" s="25">
        <f t="shared" si="56"/>
        <v>5.9630197200000006E-2</v>
      </c>
      <c r="R207" s="25">
        <v>7.6499999999999997E-3</v>
      </c>
      <c r="S207" s="25">
        <f t="shared" si="57"/>
        <v>7.2849999999999998E-3</v>
      </c>
      <c r="T207" s="25"/>
      <c r="U207" s="25">
        <f t="shared" si="58"/>
        <v>3.8589399999999999E-3</v>
      </c>
      <c r="V207" s="25">
        <f t="shared" si="59"/>
        <v>8.8871388199999998E-2</v>
      </c>
      <c r="W207" s="25">
        <v>6.7499999999999999E-3</v>
      </c>
      <c r="X207" s="25">
        <f t="shared" si="60"/>
        <v>6.3850000000000001E-3</v>
      </c>
      <c r="Y207" s="25"/>
      <c r="Z207" s="25">
        <f t="shared" si="61"/>
        <v>3.4088400000000002E-3</v>
      </c>
      <c r="AA207" s="25">
        <f t="shared" si="62"/>
        <v>7.8505585200000005E-2</v>
      </c>
      <c r="AB207" s="25">
        <v>9.5E-4</v>
      </c>
      <c r="AC207" s="25">
        <f t="shared" si="63"/>
        <v>3.6499999999999998E-4</v>
      </c>
    </row>
    <row r="208" spans="1:29" s="15" customFormat="1">
      <c r="A208" s="18">
        <v>456</v>
      </c>
      <c r="B208" s="25">
        <v>-3.0000000000000001E-5</v>
      </c>
      <c r="C208" s="25">
        <v>8.3800000000000003E-3</v>
      </c>
      <c r="D208" s="25">
        <f t="shared" si="48"/>
        <v>7.8650000000000005E-3</v>
      </c>
      <c r="E208" s="25"/>
      <c r="F208" s="25">
        <f t="shared" si="49"/>
        <v>4.0082400000000006E-3</v>
      </c>
      <c r="G208" s="25">
        <f t="shared" si="50"/>
        <v>9.2309767200000017E-2</v>
      </c>
      <c r="H208" s="25">
        <v>2.1149999999999999E-2</v>
      </c>
      <c r="I208" s="25">
        <f t="shared" si="51"/>
        <v>2.0634999999999997E-2</v>
      </c>
      <c r="J208" s="25"/>
      <c r="K208" s="25">
        <f t="shared" si="52"/>
        <v>6.8541399999999964E-3</v>
      </c>
      <c r="L208" s="25">
        <f t="shared" si="53"/>
        <v>0.15785084419999992</v>
      </c>
      <c r="M208" s="25">
        <v>5.7499999999999999E-3</v>
      </c>
      <c r="N208" s="25">
        <f t="shared" si="54"/>
        <v>5.2350000000000001E-3</v>
      </c>
      <c r="O208" s="25"/>
      <c r="P208" s="25">
        <f t="shared" si="55"/>
        <v>2.39924E-3</v>
      </c>
      <c r="Q208" s="25">
        <f t="shared" si="56"/>
        <v>5.5254497200000002E-2</v>
      </c>
      <c r="R208" s="25">
        <v>7.7200000000000003E-3</v>
      </c>
      <c r="S208" s="25">
        <f t="shared" si="57"/>
        <v>7.2050000000000005E-3</v>
      </c>
      <c r="T208" s="25"/>
      <c r="U208" s="25">
        <f t="shared" si="58"/>
        <v>3.7789400000000006E-3</v>
      </c>
      <c r="V208" s="25">
        <f t="shared" si="59"/>
        <v>8.7028988200000018E-2</v>
      </c>
      <c r="W208" s="25">
        <v>6.8199999999999997E-3</v>
      </c>
      <c r="X208" s="25">
        <f t="shared" si="60"/>
        <v>6.3049999999999998E-3</v>
      </c>
      <c r="Y208" s="25"/>
      <c r="Z208" s="25">
        <f t="shared" si="61"/>
        <v>3.32884E-3</v>
      </c>
      <c r="AA208" s="25">
        <f t="shared" si="62"/>
        <v>7.6663185199999997E-2</v>
      </c>
      <c r="AB208" s="25">
        <v>1.06E-3</v>
      </c>
      <c r="AC208" s="25">
        <f t="shared" si="63"/>
        <v>5.1499999999999994E-4</v>
      </c>
    </row>
    <row r="209" spans="1:29" s="15" customFormat="1">
      <c r="A209" s="18">
        <v>457</v>
      </c>
      <c r="B209" s="25">
        <v>-8.0000000000000007E-5</v>
      </c>
      <c r="C209" s="25">
        <v>8.4100000000000008E-3</v>
      </c>
      <c r="D209" s="25">
        <f t="shared" si="48"/>
        <v>7.9250000000000015E-3</v>
      </c>
      <c r="E209" s="25"/>
      <c r="F209" s="25">
        <f t="shared" si="49"/>
        <v>4.0682400000000016E-3</v>
      </c>
      <c r="G209" s="25">
        <f t="shared" si="50"/>
        <v>9.3691567200000048E-2</v>
      </c>
      <c r="H209" s="25">
        <v>2.103E-2</v>
      </c>
      <c r="I209" s="25">
        <f t="shared" si="51"/>
        <v>2.0545000000000001E-2</v>
      </c>
      <c r="J209" s="25"/>
      <c r="K209" s="25">
        <f t="shared" si="52"/>
        <v>6.7641400000000001E-3</v>
      </c>
      <c r="L209" s="25">
        <f t="shared" si="53"/>
        <v>0.1557781442</v>
      </c>
      <c r="M209" s="25">
        <v>5.7200000000000003E-3</v>
      </c>
      <c r="N209" s="25">
        <f t="shared" si="54"/>
        <v>5.2350000000000001E-3</v>
      </c>
      <c r="O209" s="25"/>
      <c r="P209" s="25">
        <f t="shared" si="55"/>
        <v>2.39924E-3</v>
      </c>
      <c r="Q209" s="25">
        <f t="shared" si="56"/>
        <v>5.5254497200000002E-2</v>
      </c>
      <c r="R209" s="25">
        <v>7.6299999999999996E-3</v>
      </c>
      <c r="S209" s="25">
        <f t="shared" si="57"/>
        <v>7.1449999999999994E-3</v>
      </c>
      <c r="T209" s="25"/>
      <c r="U209" s="25">
        <f t="shared" si="58"/>
        <v>3.7189399999999996E-3</v>
      </c>
      <c r="V209" s="25">
        <f t="shared" si="59"/>
        <v>8.5647188199999988E-2</v>
      </c>
      <c r="W209" s="25">
        <v>6.6299999999999996E-3</v>
      </c>
      <c r="X209" s="25">
        <f t="shared" si="60"/>
        <v>6.1449999999999994E-3</v>
      </c>
      <c r="Y209" s="25"/>
      <c r="Z209" s="25">
        <f t="shared" si="61"/>
        <v>3.1688399999999996E-3</v>
      </c>
      <c r="AA209" s="25">
        <f t="shared" si="62"/>
        <v>7.2978385199999996E-2</v>
      </c>
      <c r="AB209" s="25">
        <v>1.0499999999999999E-3</v>
      </c>
      <c r="AC209" s="25">
        <f t="shared" si="63"/>
        <v>4.8499999999999997E-4</v>
      </c>
    </row>
    <row r="210" spans="1:29" s="15" customFormat="1">
      <c r="A210" s="18">
        <v>458</v>
      </c>
      <c r="B210" s="25">
        <v>-4.0000000000000003E-5</v>
      </c>
      <c r="C210" s="25">
        <v>8.4799999999999997E-3</v>
      </c>
      <c r="D210" s="25">
        <f t="shared" si="48"/>
        <v>8.005E-3</v>
      </c>
      <c r="E210" s="25"/>
      <c r="F210" s="25">
        <f t="shared" si="49"/>
        <v>4.1482400000000001E-3</v>
      </c>
      <c r="G210" s="25">
        <f t="shared" si="50"/>
        <v>9.55339672E-2</v>
      </c>
      <c r="H210" s="25">
        <v>2.1090000000000001E-2</v>
      </c>
      <c r="I210" s="25">
        <f t="shared" si="51"/>
        <v>2.0615000000000001E-2</v>
      </c>
      <c r="J210" s="25"/>
      <c r="K210" s="25">
        <f t="shared" si="52"/>
        <v>6.8341400000000007E-3</v>
      </c>
      <c r="L210" s="25">
        <f t="shared" si="53"/>
        <v>0.15739024420000003</v>
      </c>
      <c r="M210" s="25">
        <v>5.7299999999999999E-3</v>
      </c>
      <c r="N210" s="25">
        <f t="shared" si="54"/>
        <v>5.2550000000000001E-3</v>
      </c>
      <c r="O210" s="25"/>
      <c r="P210" s="25">
        <f t="shared" si="55"/>
        <v>2.41924E-3</v>
      </c>
      <c r="Q210" s="25">
        <f t="shared" si="56"/>
        <v>5.5715097200000001E-2</v>
      </c>
      <c r="R210" s="25">
        <v>7.7600000000000004E-3</v>
      </c>
      <c r="S210" s="25">
        <f t="shared" si="57"/>
        <v>7.2850000000000007E-3</v>
      </c>
      <c r="T210" s="25"/>
      <c r="U210" s="25">
        <f t="shared" si="58"/>
        <v>3.8589400000000008E-3</v>
      </c>
      <c r="V210" s="25">
        <f t="shared" si="59"/>
        <v>8.8871388200000026E-2</v>
      </c>
      <c r="W210" s="25">
        <v>6.7799999999999996E-3</v>
      </c>
      <c r="X210" s="25">
        <f t="shared" si="60"/>
        <v>6.3049999999999998E-3</v>
      </c>
      <c r="Y210" s="25"/>
      <c r="Z210" s="25">
        <f t="shared" si="61"/>
        <v>3.32884E-3</v>
      </c>
      <c r="AA210" s="25">
        <f t="shared" si="62"/>
        <v>7.6663185199999997E-2</v>
      </c>
      <c r="AB210" s="25">
        <v>9.8999999999999999E-4</v>
      </c>
      <c r="AC210" s="25">
        <f t="shared" si="63"/>
        <v>4.75E-4</v>
      </c>
    </row>
    <row r="211" spans="1:29" s="15" customFormat="1">
      <c r="A211" s="18">
        <v>459</v>
      </c>
      <c r="B211" s="25">
        <v>-1.7000000000000001E-4</v>
      </c>
      <c r="C211" s="25">
        <v>8.2290000000000002E-3</v>
      </c>
      <c r="D211" s="25">
        <f t="shared" si="48"/>
        <v>7.8790000000000006E-3</v>
      </c>
      <c r="E211" s="25"/>
      <c r="F211" s="25">
        <f t="shared" si="49"/>
        <v>4.0222400000000007E-3</v>
      </c>
      <c r="G211" s="25">
        <f t="shared" si="50"/>
        <v>9.2632187200000021E-2</v>
      </c>
      <c r="H211" s="25">
        <v>2.0619999999999999E-2</v>
      </c>
      <c r="I211" s="25">
        <f t="shared" si="51"/>
        <v>2.027E-2</v>
      </c>
      <c r="J211" s="25"/>
      <c r="K211" s="25">
        <f t="shared" si="52"/>
        <v>6.4891399999999991E-3</v>
      </c>
      <c r="L211" s="25">
        <f t="shared" si="53"/>
        <v>0.14944489419999998</v>
      </c>
      <c r="M211" s="25">
        <v>5.5599999999999998E-3</v>
      </c>
      <c r="N211" s="25">
        <f t="shared" si="54"/>
        <v>5.2100000000000002E-3</v>
      </c>
      <c r="O211" s="25"/>
      <c r="P211" s="25">
        <f t="shared" si="55"/>
        <v>2.3742400000000001E-3</v>
      </c>
      <c r="Q211" s="25">
        <f t="shared" si="56"/>
        <v>5.4678747200000002E-2</v>
      </c>
      <c r="R211" s="25">
        <v>7.4999999999999997E-3</v>
      </c>
      <c r="S211" s="25">
        <f t="shared" si="57"/>
        <v>7.1500000000000001E-3</v>
      </c>
      <c r="T211" s="25"/>
      <c r="U211" s="25">
        <f t="shared" si="58"/>
        <v>3.7239400000000002E-3</v>
      </c>
      <c r="V211" s="25">
        <f t="shared" si="59"/>
        <v>8.576233820000001E-2</v>
      </c>
      <c r="W211" s="25">
        <v>6.6100000000000004E-3</v>
      </c>
      <c r="X211" s="25">
        <f t="shared" si="60"/>
        <v>6.2600000000000008E-3</v>
      </c>
      <c r="Y211" s="25"/>
      <c r="Z211" s="25">
        <f t="shared" si="61"/>
        <v>3.283840000000001E-3</v>
      </c>
      <c r="AA211" s="25">
        <f t="shared" si="62"/>
        <v>7.562683520000002E-2</v>
      </c>
      <c r="AB211" s="25">
        <v>8.7000000000000001E-4</v>
      </c>
      <c r="AC211" s="25">
        <f t="shared" si="63"/>
        <v>3.5E-4</v>
      </c>
    </row>
    <row r="212" spans="1:29" s="15" customFormat="1">
      <c r="A212" s="18">
        <v>460</v>
      </c>
      <c r="B212" s="25">
        <v>-3.0000000000000001E-5</v>
      </c>
      <c r="C212" s="25">
        <v>8.3499999999999998E-3</v>
      </c>
      <c r="D212" s="25">
        <f t="shared" si="48"/>
        <v>7.8399999999999997E-3</v>
      </c>
      <c r="E212" s="25"/>
      <c r="F212" s="25">
        <f t="shared" si="49"/>
        <v>3.9832399999999999E-3</v>
      </c>
      <c r="G212" s="25">
        <f t="shared" si="50"/>
        <v>9.1734017200000004E-2</v>
      </c>
      <c r="H212" s="25">
        <v>2.07E-2</v>
      </c>
      <c r="I212" s="25">
        <f t="shared" si="51"/>
        <v>2.019E-2</v>
      </c>
      <c r="J212" s="25"/>
      <c r="K212" s="25">
        <f t="shared" si="52"/>
        <v>6.4091399999999989E-3</v>
      </c>
      <c r="L212" s="25">
        <f t="shared" si="53"/>
        <v>0.14760249419999999</v>
      </c>
      <c r="M212" s="25">
        <v>5.7000000000000002E-3</v>
      </c>
      <c r="N212" s="25">
        <f t="shared" si="54"/>
        <v>5.1900000000000002E-3</v>
      </c>
      <c r="O212" s="25"/>
      <c r="P212" s="25">
        <f t="shared" si="55"/>
        <v>2.3542400000000001E-3</v>
      </c>
      <c r="Q212" s="25">
        <f t="shared" si="56"/>
        <v>5.4218147200000004E-2</v>
      </c>
      <c r="R212" s="25">
        <v>7.6600000000000001E-3</v>
      </c>
      <c r="S212" s="25">
        <f t="shared" si="57"/>
        <v>7.1500000000000001E-3</v>
      </c>
      <c r="T212" s="25"/>
      <c r="U212" s="25">
        <f t="shared" si="58"/>
        <v>3.7239400000000002E-3</v>
      </c>
      <c r="V212" s="25">
        <f t="shared" si="59"/>
        <v>8.576233820000001E-2</v>
      </c>
      <c r="W212" s="25">
        <v>6.8100000000000001E-3</v>
      </c>
      <c r="X212" s="25">
        <f t="shared" si="60"/>
        <v>6.3E-3</v>
      </c>
      <c r="Y212" s="25"/>
      <c r="Z212" s="25">
        <f t="shared" si="61"/>
        <v>3.3238400000000002E-3</v>
      </c>
      <c r="AA212" s="25">
        <f t="shared" si="62"/>
        <v>7.6548035200000003E-2</v>
      </c>
      <c r="AB212" s="25">
        <v>1.0499999999999999E-3</v>
      </c>
      <c r="AC212" s="25">
        <f t="shared" si="63"/>
        <v>5.0999999999999993E-4</v>
      </c>
    </row>
    <row r="213" spans="1:29" s="15" customFormat="1">
      <c r="A213" s="18">
        <v>461</v>
      </c>
      <c r="B213" s="25">
        <v>-2.2000000000000001E-4</v>
      </c>
      <c r="C213" s="25">
        <v>8.2199999999999999E-3</v>
      </c>
      <c r="D213" s="25">
        <f t="shared" si="48"/>
        <v>7.9000000000000008E-3</v>
      </c>
      <c r="E213" s="25"/>
      <c r="F213" s="25">
        <f t="shared" si="49"/>
        <v>4.0432400000000009E-3</v>
      </c>
      <c r="G213" s="25">
        <f t="shared" si="50"/>
        <v>9.311581720000002E-2</v>
      </c>
      <c r="H213" s="25">
        <v>2.0379999999999999E-2</v>
      </c>
      <c r="I213" s="25">
        <f t="shared" si="51"/>
        <v>2.0059999999999998E-2</v>
      </c>
      <c r="J213" s="25"/>
      <c r="K213" s="25">
        <f t="shared" si="52"/>
        <v>6.2791399999999973E-3</v>
      </c>
      <c r="L213" s="25">
        <f t="shared" si="53"/>
        <v>0.14460859419999994</v>
      </c>
      <c r="M213" s="25">
        <v>5.6299999999999996E-3</v>
      </c>
      <c r="N213" s="25">
        <f t="shared" si="54"/>
        <v>5.3099999999999996E-3</v>
      </c>
      <c r="O213" s="25"/>
      <c r="P213" s="25">
        <f t="shared" si="55"/>
        <v>2.4742399999999995E-3</v>
      </c>
      <c r="Q213" s="25">
        <f t="shared" si="56"/>
        <v>5.6981747199999995E-2</v>
      </c>
      <c r="R213" s="25">
        <v>7.3899999999999999E-3</v>
      </c>
      <c r="S213" s="25">
        <f t="shared" si="57"/>
        <v>7.0699999999999999E-3</v>
      </c>
      <c r="T213" s="25"/>
      <c r="U213" s="25">
        <f t="shared" si="58"/>
        <v>3.64394E-3</v>
      </c>
      <c r="V213" s="25">
        <f t="shared" si="59"/>
        <v>8.3919938200000002E-2</v>
      </c>
      <c r="W213" s="25">
        <v>6.5199999999999998E-3</v>
      </c>
      <c r="X213" s="25">
        <f t="shared" si="60"/>
        <v>6.1999999999999998E-3</v>
      </c>
      <c r="Y213" s="25"/>
      <c r="Z213" s="25">
        <f t="shared" si="61"/>
        <v>3.22384E-3</v>
      </c>
      <c r="AA213" s="25">
        <f t="shared" si="62"/>
        <v>7.4245035200000004E-2</v>
      </c>
      <c r="AB213" s="25">
        <v>8.5999999999999998E-4</v>
      </c>
      <c r="AC213" s="25">
        <f t="shared" si="63"/>
        <v>3.1999999999999997E-4</v>
      </c>
    </row>
    <row r="214" spans="1:29" s="15" customFormat="1">
      <c r="A214" s="18">
        <v>462</v>
      </c>
      <c r="B214" s="25">
        <v>-1.0000000000000001E-5</v>
      </c>
      <c r="C214" s="25">
        <v>8.3499999999999998E-3</v>
      </c>
      <c r="D214" s="25">
        <f t="shared" si="48"/>
        <v>7.8399999999999997E-3</v>
      </c>
      <c r="E214" s="25"/>
      <c r="F214" s="25">
        <f t="shared" si="49"/>
        <v>3.9832399999999999E-3</v>
      </c>
      <c r="G214" s="25">
        <f t="shared" si="50"/>
        <v>9.1734017200000004E-2</v>
      </c>
      <c r="H214" s="25">
        <v>2.0420000000000001E-2</v>
      </c>
      <c r="I214" s="25">
        <f t="shared" si="51"/>
        <v>1.9910000000000001E-2</v>
      </c>
      <c r="J214" s="25"/>
      <c r="K214" s="25">
        <f t="shared" si="52"/>
        <v>6.1291399999999999E-3</v>
      </c>
      <c r="L214" s="25">
        <f t="shared" si="53"/>
        <v>0.1411540942</v>
      </c>
      <c r="M214" s="25">
        <v>5.5700000000000003E-3</v>
      </c>
      <c r="N214" s="25">
        <f t="shared" si="54"/>
        <v>5.0600000000000003E-3</v>
      </c>
      <c r="O214" s="25"/>
      <c r="P214" s="25">
        <f t="shared" si="55"/>
        <v>2.2242400000000002E-3</v>
      </c>
      <c r="Q214" s="25">
        <f t="shared" si="56"/>
        <v>5.1224247200000003E-2</v>
      </c>
      <c r="R214" s="25">
        <v>7.5100000000000002E-3</v>
      </c>
      <c r="S214" s="25">
        <f t="shared" si="57"/>
        <v>7.0000000000000001E-3</v>
      </c>
      <c r="T214" s="25"/>
      <c r="U214" s="25">
        <f t="shared" si="58"/>
        <v>3.5739400000000003E-3</v>
      </c>
      <c r="V214" s="25">
        <f t="shared" si="59"/>
        <v>8.2307838200000011E-2</v>
      </c>
      <c r="W214" s="25">
        <v>6.5300000000000002E-3</v>
      </c>
      <c r="X214" s="25">
        <f t="shared" si="60"/>
        <v>6.0200000000000002E-3</v>
      </c>
      <c r="Y214" s="25"/>
      <c r="Z214" s="25">
        <f t="shared" si="61"/>
        <v>3.0438400000000003E-3</v>
      </c>
      <c r="AA214" s="25">
        <f t="shared" si="62"/>
        <v>7.009963520000001E-2</v>
      </c>
      <c r="AB214" s="25">
        <v>1.0300000000000001E-3</v>
      </c>
      <c r="AC214" s="25">
        <f t="shared" si="63"/>
        <v>5.1000000000000004E-4</v>
      </c>
    </row>
    <row r="215" spans="1:29" s="15" customFormat="1">
      <c r="A215" s="18">
        <v>463</v>
      </c>
      <c r="B215" s="25">
        <v>-2.1000000000000001E-4</v>
      </c>
      <c r="C215" s="25">
        <v>8.2000000000000007E-3</v>
      </c>
      <c r="D215" s="25">
        <f t="shared" si="48"/>
        <v>7.8850000000000014E-3</v>
      </c>
      <c r="E215" s="25"/>
      <c r="F215" s="25">
        <f t="shared" si="49"/>
        <v>4.0282400000000015E-3</v>
      </c>
      <c r="G215" s="25">
        <f t="shared" si="50"/>
        <v>9.2770367200000037E-2</v>
      </c>
      <c r="H215" s="25">
        <v>1.9970000000000002E-2</v>
      </c>
      <c r="I215" s="25">
        <f t="shared" si="51"/>
        <v>1.9655000000000002E-2</v>
      </c>
      <c r="J215" s="25"/>
      <c r="K215" s="25">
        <f t="shared" si="52"/>
        <v>5.8741400000000017E-3</v>
      </c>
      <c r="L215" s="25">
        <f t="shared" si="53"/>
        <v>0.13528144420000004</v>
      </c>
      <c r="M215" s="25">
        <v>5.4200000000000003E-3</v>
      </c>
      <c r="N215" s="25">
        <f t="shared" si="54"/>
        <v>5.1050000000000002E-3</v>
      </c>
      <c r="O215" s="25"/>
      <c r="P215" s="25">
        <f t="shared" si="55"/>
        <v>2.2692400000000001E-3</v>
      </c>
      <c r="Q215" s="25">
        <f t="shared" si="56"/>
        <v>5.2260597200000002E-2</v>
      </c>
      <c r="R215" s="25">
        <v>7.3200000000000001E-3</v>
      </c>
      <c r="S215" s="25">
        <f t="shared" si="57"/>
        <v>7.0049999999999999E-3</v>
      </c>
      <c r="T215" s="25"/>
      <c r="U215" s="25">
        <f t="shared" si="58"/>
        <v>3.5789400000000001E-3</v>
      </c>
      <c r="V215" s="25">
        <f t="shared" si="59"/>
        <v>8.2422988200000005E-2</v>
      </c>
      <c r="W215" s="25">
        <v>6.3299999999999997E-3</v>
      </c>
      <c r="X215" s="25">
        <f t="shared" si="60"/>
        <v>6.0149999999999995E-3</v>
      </c>
      <c r="Y215" s="25"/>
      <c r="Z215" s="25">
        <f t="shared" si="61"/>
        <v>3.0388399999999997E-3</v>
      </c>
      <c r="AA215" s="25">
        <f t="shared" si="62"/>
        <v>6.9984485200000002E-2</v>
      </c>
      <c r="AB215" s="25">
        <v>8.4000000000000003E-4</v>
      </c>
      <c r="AC215" s="25">
        <f t="shared" si="63"/>
        <v>3.1500000000000001E-4</v>
      </c>
    </row>
    <row r="216" spans="1:29" s="15" customFormat="1">
      <c r="A216" s="18">
        <v>464</v>
      </c>
      <c r="B216" s="25">
        <v>6.8999999999999997E-5</v>
      </c>
      <c r="C216" s="25">
        <v>8.1799999999999998E-3</v>
      </c>
      <c r="D216" s="25">
        <f t="shared" si="48"/>
        <v>7.5954999999999998E-3</v>
      </c>
      <c r="E216" s="25"/>
      <c r="F216" s="25">
        <f t="shared" si="49"/>
        <v>3.7387399999999999E-3</v>
      </c>
      <c r="G216" s="25">
        <f t="shared" si="50"/>
        <v>8.6103182200000003E-2</v>
      </c>
      <c r="H216" s="25">
        <v>2.001E-2</v>
      </c>
      <c r="I216" s="25">
        <f t="shared" si="51"/>
        <v>1.9425499999999998E-2</v>
      </c>
      <c r="J216" s="25"/>
      <c r="K216" s="25">
        <f t="shared" si="52"/>
        <v>5.6446399999999976E-3</v>
      </c>
      <c r="L216" s="25">
        <f t="shared" si="53"/>
        <v>0.12999605919999996</v>
      </c>
      <c r="M216" s="25">
        <v>5.4900000000000001E-3</v>
      </c>
      <c r="N216" s="25">
        <f t="shared" si="54"/>
        <v>4.9055000000000001E-3</v>
      </c>
      <c r="O216" s="25"/>
      <c r="P216" s="25">
        <f t="shared" si="55"/>
        <v>2.06974E-3</v>
      </c>
      <c r="Q216" s="25">
        <f t="shared" si="56"/>
        <v>4.7666112200000006E-2</v>
      </c>
      <c r="R216" s="25">
        <v>7.3200000000000001E-3</v>
      </c>
      <c r="S216" s="25">
        <f t="shared" si="57"/>
        <v>6.7355000000000002E-3</v>
      </c>
      <c r="T216" s="25"/>
      <c r="U216" s="25">
        <f t="shared" si="58"/>
        <v>3.3094400000000003E-3</v>
      </c>
      <c r="V216" s="25">
        <f t="shared" si="59"/>
        <v>7.6216403200000005E-2</v>
      </c>
      <c r="W216" s="25">
        <v>6.5300000000000002E-3</v>
      </c>
      <c r="X216" s="25">
        <f t="shared" si="60"/>
        <v>5.9455000000000003E-3</v>
      </c>
      <c r="Y216" s="25"/>
      <c r="Z216" s="25">
        <f t="shared" si="61"/>
        <v>2.9693400000000004E-3</v>
      </c>
      <c r="AA216" s="25">
        <f t="shared" si="62"/>
        <v>6.8383900200000014E-2</v>
      </c>
      <c r="AB216" s="25">
        <v>1.1000000000000001E-3</v>
      </c>
      <c r="AC216" s="25">
        <f t="shared" si="63"/>
        <v>5.8450000000000006E-4</v>
      </c>
    </row>
    <row r="217" spans="1:29" s="15" customFormat="1">
      <c r="A217" s="18">
        <v>465</v>
      </c>
      <c r="B217" s="25">
        <v>-2.0000000000000001E-4</v>
      </c>
      <c r="C217" s="25">
        <v>7.9900000000000006E-3</v>
      </c>
      <c r="D217" s="25">
        <f t="shared" si="48"/>
        <v>7.6750000000000004E-3</v>
      </c>
      <c r="E217" s="25"/>
      <c r="F217" s="25">
        <f t="shared" si="49"/>
        <v>3.8182400000000005E-3</v>
      </c>
      <c r="G217" s="25">
        <f t="shared" si="50"/>
        <v>8.7934067200000021E-2</v>
      </c>
      <c r="H217" s="25">
        <v>1.9709999999999998E-2</v>
      </c>
      <c r="I217" s="25">
        <f t="shared" si="51"/>
        <v>1.9394999999999999E-2</v>
      </c>
      <c r="J217" s="25"/>
      <c r="K217" s="25">
        <f t="shared" si="52"/>
        <v>5.6141399999999984E-3</v>
      </c>
      <c r="L217" s="25">
        <f t="shared" si="53"/>
        <v>0.12929364419999997</v>
      </c>
      <c r="M217" s="25">
        <v>5.4900000000000001E-3</v>
      </c>
      <c r="N217" s="25">
        <f t="shared" si="54"/>
        <v>5.1749999999999999E-3</v>
      </c>
      <c r="O217" s="25"/>
      <c r="P217" s="25">
        <f t="shared" si="55"/>
        <v>2.3392399999999998E-3</v>
      </c>
      <c r="Q217" s="25">
        <f t="shared" si="56"/>
        <v>5.38726972E-2</v>
      </c>
      <c r="R217" s="25">
        <v>7.11E-3</v>
      </c>
      <c r="S217" s="25">
        <f t="shared" si="57"/>
        <v>6.7949999999999998E-3</v>
      </c>
      <c r="T217" s="25"/>
      <c r="U217" s="25">
        <f t="shared" si="58"/>
        <v>3.36894E-3</v>
      </c>
      <c r="V217" s="25">
        <f t="shared" si="59"/>
        <v>7.7586688200000004E-2</v>
      </c>
      <c r="W217" s="25">
        <v>6.2399999999999999E-3</v>
      </c>
      <c r="X217" s="25">
        <f t="shared" si="60"/>
        <v>5.9249999999999997E-3</v>
      </c>
      <c r="Y217" s="25"/>
      <c r="Z217" s="25">
        <f t="shared" si="61"/>
        <v>2.9488399999999999E-3</v>
      </c>
      <c r="AA217" s="25">
        <f t="shared" si="62"/>
        <v>6.7911785200000005E-2</v>
      </c>
      <c r="AB217" s="25">
        <v>8.3000000000000001E-4</v>
      </c>
      <c r="AC217" s="25">
        <f t="shared" si="63"/>
        <v>3.1500000000000001E-4</v>
      </c>
    </row>
    <row r="218" spans="1:29" s="15" customFormat="1">
      <c r="A218" s="18">
        <v>466</v>
      </c>
      <c r="B218" s="25">
        <v>-3.0000000000000001E-5</v>
      </c>
      <c r="C218" s="25">
        <v>8.1799999999999998E-3</v>
      </c>
      <c r="D218" s="25">
        <f t="shared" si="48"/>
        <v>7.6899999999999998E-3</v>
      </c>
      <c r="E218" s="25"/>
      <c r="F218" s="25">
        <f t="shared" si="49"/>
        <v>3.8332399999999999E-3</v>
      </c>
      <c r="G218" s="25">
        <f t="shared" si="50"/>
        <v>8.8279517200000004E-2</v>
      </c>
      <c r="H218" s="25">
        <v>1.9570000000000001E-2</v>
      </c>
      <c r="I218" s="25">
        <f t="shared" si="51"/>
        <v>1.908E-2</v>
      </c>
      <c r="J218" s="25"/>
      <c r="K218" s="25">
        <f t="shared" si="52"/>
        <v>5.2991399999999991E-3</v>
      </c>
      <c r="L218" s="25">
        <f t="shared" si="53"/>
        <v>0.12203919419999998</v>
      </c>
      <c r="M218" s="25">
        <v>5.3699999999999998E-3</v>
      </c>
      <c r="N218" s="25">
        <f t="shared" si="54"/>
        <v>4.8799999999999998E-3</v>
      </c>
      <c r="O218" s="25"/>
      <c r="P218" s="25">
        <f t="shared" si="55"/>
        <v>2.0442399999999997E-3</v>
      </c>
      <c r="Q218" s="25">
        <f t="shared" si="56"/>
        <v>4.7078847199999996E-2</v>
      </c>
      <c r="R218" s="25">
        <v>7.3699999999999998E-3</v>
      </c>
      <c r="S218" s="25">
        <f t="shared" si="57"/>
        <v>6.8799999999999998E-3</v>
      </c>
      <c r="T218" s="25"/>
      <c r="U218" s="25">
        <f t="shared" si="58"/>
        <v>3.45394E-3</v>
      </c>
      <c r="V218" s="25">
        <f t="shared" si="59"/>
        <v>7.9544238200000006E-2</v>
      </c>
      <c r="W218" s="25">
        <v>6.5199999999999998E-3</v>
      </c>
      <c r="X218" s="25">
        <f t="shared" si="60"/>
        <v>6.0299999999999998E-3</v>
      </c>
      <c r="Y218" s="25"/>
      <c r="Z218" s="25">
        <f t="shared" si="61"/>
        <v>3.0538399999999999E-3</v>
      </c>
      <c r="AA218" s="25">
        <f t="shared" si="62"/>
        <v>7.0329935199999999E-2</v>
      </c>
      <c r="AB218" s="25">
        <v>1.01E-3</v>
      </c>
      <c r="AC218" s="25">
        <f t="shared" si="63"/>
        <v>4.8999999999999998E-4</v>
      </c>
    </row>
    <row r="219" spans="1:29" s="15" customFormat="1">
      <c r="A219" s="18">
        <v>467</v>
      </c>
      <c r="B219" s="25">
        <v>-2.7E-4</v>
      </c>
      <c r="C219" s="25">
        <v>7.9389999999999999E-3</v>
      </c>
      <c r="D219" s="25">
        <f t="shared" si="48"/>
        <v>7.7139999999999995E-3</v>
      </c>
      <c r="E219" s="25"/>
      <c r="F219" s="25">
        <f t="shared" si="49"/>
        <v>3.8572399999999996E-3</v>
      </c>
      <c r="G219" s="25">
        <f t="shared" si="50"/>
        <v>8.8832237199999997E-2</v>
      </c>
      <c r="H219" s="25">
        <v>1.9189999999999999E-2</v>
      </c>
      <c r="I219" s="25">
        <f t="shared" si="51"/>
        <v>1.8964999999999999E-2</v>
      </c>
      <c r="J219" s="25"/>
      <c r="K219" s="25">
        <f t="shared" si="52"/>
        <v>5.1841399999999985E-3</v>
      </c>
      <c r="L219" s="25">
        <f t="shared" si="53"/>
        <v>0.11939074419999997</v>
      </c>
      <c r="M219" s="25">
        <v>5.4000000000000003E-3</v>
      </c>
      <c r="N219" s="25">
        <f t="shared" si="54"/>
        <v>5.1749999999999999E-3</v>
      </c>
      <c r="O219" s="25"/>
      <c r="P219" s="25">
        <f t="shared" si="55"/>
        <v>2.3392399999999998E-3</v>
      </c>
      <c r="Q219" s="25">
        <f t="shared" si="56"/>
        <v>5.38726972E-2</v>
      </c>
      <c r="R219" s="25">
        <v>7.0000000000000001E-3</v>
      </c>
      <c r="S219" s="25">
        <f t="shared" si="57"/>
        <v>6.7749999999999998E-3</v>
      </c>
      <c r="T219" s="25"/>
      <c r="U219" s="25">
        <f t="shared" si="58"/>
        <v>3.3489399999999999E-3</v>
      </c>
      <c r="V219" s="25">
        <f t="shared" si="59"/>
        <v>7.7126088199999998E-2</v>
      </c>
      <c r="W219" s="25">
        <v>6.13E-3</v>
      </c>
      <c r="X219" s="25">
        <f t="shared" si="60"/>
        <v>5.9049999999999997E-3</v>
      </c>
      <c r="Y219" s="25"/>
      <c r="Z219" s="25">
        <f t="shared" si="61"/>
        <v>2.9288399999999998E-3</v>
      </c>
      <c r="AA219" s="25">
        <f t="shared" si="62"/>
        <v>6.74511852E-2</v>
      </c>
      <c r="AB219" s="25">
        <v>7.2000000000000005E-4</v>
      </c>
      <c r="AC219" s="25">
        <f t="shared" si="63"/>
        <v>2.2500000000000002E-4</v>
      </c>
    </row>
    <row r="220" spans="1:29" s="15" customFormat="1">
      <c r="A220" s="18">
        <v>468</v>
      </c>
      <c r="B220" s="25">
        <v>6.8999999999999997E-5</v>
      </c>
      <c r="C220" s="25">
        <v>7.8890000000000002E-3</v>
      </c>
      <c r="D220" s="25">
        <f t="shared" si="48"/>
        <v>7.3195000000000005E-3</v>
      </c>
      <c r="E220" s="25"/>
      <c r="F220" s="25">
        <f t="shared" si="49"/>
        <v>3.4627400000000006E-3</v>
      </c>
      <c r="G220" s="25">
        <f t="shared" si="50"/>
        <v>7.9746902200000011E-2</v>
      </c>
      <c r="H220" s="25">
        <v>1.9130000000000001E-2</v>
      </c>
      <c r="I220" s="25">
        <f t="shared" si="51"/>
        <v>1.8560500000000001E-2</v>
      </c>
      <c r="J220" s="25"/>
      <c r="K220" s="25">
        <f t="shared" si="52"/>
        <v>4.7796399999999999E-3</v>
      </c>
      <c r="L220" s="25">
        <f t="shared" si="53"/>
        <v>0.11007510920000001</v>
      </c>
      <c r="M220" s="25">
        <v>5.2100000000000002E-3</v>
      </c>
      <c r="N220" s="25">
        <f t="shared" si="54"/>
        <v>4.6405000000000005E-3</v>
      </c>
      <c r="O220" s="25"/>
      <c r="P220" s="25">
        <f t="shared" si="55"/>
        <v>1.8047400000000004E-3</v>
      </c>
      <c r="Q220" s="25">
        <f t="shared" si="56"/>
        <v>4.156316220000001E-2</v>
      </c>
      <c r="R220" s="25">
        <v>7.1300000000000001E-3</v>
      </c>
      <c r="S220" s="25">
        <f t="shared" si="57"/>
        <v>6.5605000000000004E-3</v>
      </c>
      <c r="T220" s="25"/>
      <c r="U220" s="25">
        <f t="shared" si="58"/>
        <v>3.1344400000000005E-3</v>
      </c>
      <c r="V220" s="25">
        <f t="shared" si="59"/>
        <v>7.2186153200000019E-2</v>
      </c>
      <c r="W220" s="25">
        <v>6.28E-3</v>
      </c>
      <c r="X220" s="25">
        <f t="shared" si="60"/>
        <v>5.7105000000000003E-3</v>
      </c>
      <c r="Y220" s="25"/>
      <c r="Z220" s="25">
        <f t="shared" si="61"/>
        <v>2.7343400000000005E-3</v>
      </c>
      <c r="AA220" s="25">
        <f t="shared" si="62"/>
        <v>6.2971850200000012E-2</v>
      </c>
      <c r="AB220" s="25">
        <v>1.07E-3</v>
      </c>
      <c r="AC220" s="25">
        <f t="shared" si="63"/>
        <v>5.6950000000000002E-4</v>
      </c>
    </row>
    <row r="221" spans="1:29" s="15" customFormat="1">
      <c r="A221" s="18">
        <v>469</v>
      </c>
      <c r="B221" s="25">
        <v>-2.0000000000000001E-4</v>
      </c>
      <c r="C221" s="25">
        <v>7.9000000000000008E-3</v>
      </c>
      <c r="D221" s="25">
        <f t="shared" si="48"/>
        <v>7.6550000000000003E-3</v>
      </c>
      <c r="E221" s="25"/>
      <c r="F221" s="25">
        <f t="shared" si="49"/>
        <v>3.7982400000000005E-3</v>
      </c>
      <c r="G221" s="25">
        <f t="shared" si="50"/>
        <v>8.7473467200000016E-2</v>
      </c>
      <c r="H221" s="25">
        <v>1.8749999999999999E-2</v>
      </c>
      <c r="I221" s="25">
        <f t="shared" si="51"/>
        <v>1.8505000000000001E-2</v>
      </c>
      <c r="J221" s="25"/>
      <c r="K221" s="25">
        <f t="shared" si="52"/>
        <v>4.7241399999999999E-3</v>
      </c>
      <c r="L221" s="25">
        <f t="shared" si="53"/>
        <v>0.10879694420000001</v>
      </c>
      <c r="M221" s="25">
        <v>5.3E-3</v>
      </c>
      <c r="N221" s="25">
        <f t="shared" si="54"/>
        <v>5.0550000000000005E-3</v>
      </c>
      <c r="O221" s="25"/>
      <c r="P221" s="25">
        <f t="shared" si="55"/>
        <v>2.2192400000000004E-3</v>
      </c>
      <c r="Q221" s="25">
        <f t="shared" si="56"/>
        <v>5.1109097200000009E-2</v>
      </c>
      <c r="R221" s="25">
        <v>6.94E-3</v>
      </c>
      <c r="S221" s="25">
        <f t="shared" si="57"/>
        <v>6.6949999999999996E-3</v>
      </c>
      <c r="T221" s="25"/>
      <c r="U221" s="25">
        <f t="shared" si="58"/>
        <v>3.2689399999999997E-3</v>
      </c>
      <c r="V221" s="25">
        <f t="shared" si="59"/>
        <v>7.528368819999999E-2</v>
      </c>
      <c r="W221" s="25">
        <v>6.0200000000000002E-3</v>
      </c>
      <c r="X221" s="25">
        <f t="shared" si="60"/>
        <v>5.7750000000000006E-3</v>
      </c>
      <c r="Y221" s="25"/>
      <c r="Z221" s="25">
        <f t="shared" si="61"/>
        <v>2.7988400000000008E-3</v>
      </c>
      <c r="AA221" s="25">
        <f t="shared" si="62"/>
        <v>6.445728520000002E-2</v>
      </c>
      <c r="AB221" s="25">
        <v>6.8999999999999997E-4</v>
      </c>
      <c r="AC221" s="25">
        <f t="shared" si="63"/>
        <v>2.4499999999999999E-4</v>
      </c>
    </row>
    <row r="222" spans="1:29" s="15" customFormat="1">
      <c r="A222" s="18">
        <v>470</v>
      </c>
      <c r="B222" s="25">
        <v>5.0000000000000002E-5</v>
      </c>
      <c r="C222" s="25">
        <v>8.0099999999999998E-3</v>
      </c>
      <c r="D222" s="25">
        <f t="shared" si="48"/>
        <v>7.4700000000000001E-3</v>
      </c>
      <c r="E222" s="25"/>
      <c r="F222" s="25">
        <f t="shared" si="49"/>
        <v>3.6132400000000002E-3</v>
      </c>
      <c r="G222" s="25">
        <f t="shared" si="50"/>
        <v>8.3212917200000014E-2</v>
      </c>
      <c r="H222" s="25">
        <v>1.8790000000000001E-2</v>
      </c>
      <c r="I222" s="25">
        <f t="shared" si="51"/>
        <v>1.8250000000000002E-2</v>
      </c>
      <c r="J222" s="25"/>
      <c r="K222" s="25">
        <f t="shared" si="52"/>
        <v>4.4691400000000017E-3</v>
      </c>
      <c r="L222" s="25">
        <f t="shared" si="53"/>
        <v>0.10292429420000004</v>
      </c>
      <c r="M222" s="25">
        <v>5.2700000000000004E-3</v>
      </c>
      <c r="N222" s="25">
        <f t="shared" si="54"/>
        <v>4.7300000000000007E-3</v>
      </c>
      <c r="O222" s="25"/>
      <c r="P222" s="25">
        <f t="shared" si="55"/>
        <v>1.8942400000000006E-3</v>
      </c>
      <c r="Q222" s="25">
        <f t="shared" si="56"/>
        <v>4.3624347200000017E-2</v>
      </c>
      <c r="R222" s="25">
        <v>7.1999999999999998E-3</v>
      </c>
      <c r="S222" s="25">
        <f t="shared" si="57"/>
        <v>6.6600000000000001E-3</v>
      </c>
      <c r="T222" s="25"/>
      <c r="U222" s="25">
        <f t="shared" si="58"/>
        <v>3.2339400000000003E-3</v>
      </c>
      <c r="V222" s="25">
        <f t="shared" si="59"/>
        <v>7.4477638200000015E-2</v>
      </c>
      <c r="W222" s="25">
        <v>6.1399999999999996E-3</v>
      </c>
      <c r="X222" s="25">
        <f t="shared" si="60"/>
        <v>5.5999999999999999E-3</v>
      </c>
      <c r="Y222" s="25"/>
      <c r="Z222" s="25">
        <f t="shared" si="61"/>
        <v>2.6238400000000001E-3</v>
      </c>
      <c r="AA222" s="25">
        <f t="shared" si="62"/>
        <v>6.0427035200000007E-2</v>
      </c>
      <c r="AB222" s="25">
        <v>1.0300000000000001E-3</v>
      </c>
      <c r="AC222" s="25">
        <f t="shared" si="63"/>
        <v>5.4000000000000001E-4</v>
      </c>
    </row>
    <row r="223" spans="1:29" s="15" customFormat="1">
      <c r="A223" s="18">
        <v>471</v>
      </c>
      <c r="B223" s="25">
        <v>-2.4000000000000001E-4</v>
      </c>
      <c r="C223" s="25">
        <v>7.7099999999999998E-3</v>
      </c>
      <c r="D223" s="25">
        <f t="shared" si="48"/>
        <v>7.4450000000000002E-3</v>
      </c>
      <c r="E223" s="25"/>
      <c r="F223" s="25">
        <f t="shared" si="49"/>
        <v>3.5882400000000004E-3</v>
      </c>
      <c r="G223" s="25">
        <f t="shared" si="50"/>
        <v>8.2637167200000014E-2</v>
      </c>
      <c r="H223" s="25">
        <v>1.8550000000000001E-2</v>
      </c>
      <c r="I223" s="25">
        <f t="shared" si="51"/>
        <v>1.8284999999999999E-2</v>
      </c>
      <c r="J223" s="25"/>
      <c r="K223" s="25">
        <f t="shared" si="52"/>
        <v>4.5041399999999985E-3</v>
      </c>
      <c r="L223" s="25">
        <f t="shared" si="53"/>
        <v>0.10373034419999998</v>
      </c>
      <c r="M223" s="25">
        <v>5.1999999999999998E-3</v>
      </c>
      <c r="N223" s="25">
        <f t="shared" si="54"/>
        <v>4.9350000000000002E-3</v>
      </c>
      <c r="O223" s="25"/>
      <c r="P223" s="25">
        <f t="shared" si="55"/>
        <v>2.09924E-3</v>
      </c>
      <c r="Q223" s="25">
        <f t="shared" si="56"/>
        <v>4.8345497200000004E-2</v>
      </c>
      <c r="R223" s="25">
        <v>6.7999999999999996E-3</v>
      </c>
      <c r="S223" s="25">
        <f t="shared" si="57"/>
        <v>6.535E-3</v>
      </c>
      <c r="T223" s="25"/>
      <c r="U223" s="25">
        <f t="shared" si="58"/>
        <v>3.1089400000000001E-3</v>
      </c>
      <c r="V223" s="25">
        <f t="shared" si="59"/>
        <v>7.1598888200000002E-2</v>
      </c>
      <c r="W223" s="25">
        <v>5.96E-3</v>
      </c>
      <c r="X223" s="25">
        <f t="shared" si="60"/>
        <v>5.6950000000000004E-3</v>
      </c>
      <c r="Y223" s="25"/>
      <c r="Z223" s="25">
        <f t="shared" si="61"/>
        <v>2.7188400000000006E-3</v>
      </c>
      <c r="AA223" s="25">
        <f t="shared" si="62"/>
        <v>6.2614885200000012E-2</v>
      </c>
      <c r="AB223" s="25">
        <v>7.6999999999999996E-4</v>
      </c>
      <c r="AC223" s="25">
        <f t="shared" si="63"/>
        <v>2.6499999999999999E-4</v>
      </c>
    </row>
    <row r="224" spans="1:29" s="15" customFormat="1">
      <c r="A224" s="18">
        <v>472</v>
      </c>
      <c r="B224" s="25">
        <v>-1.0000000000000001E-5</v>
      </c>
      <c r="C224" s="25">
        <v>7.7799999999999996E-3</v>
      </c>
      <c r="D224" s="25">
        <f t="shared" si="48"/>
        <v>7.3299999999999997E-3</v>
      </c>
      <c r="E224" s="25"/>
      <c r="F224" s="25">
        <f t="shared" si="49"/>
        <v>3.4732399999999998E-3</v>
      </c>
      <c r="G224" s="25">
        <f t="shared" si="50"/>
        <v>7.9988717200000004E-2</v>
      </c>
      <c r="H224" s="25">
        <v>1.8450000000000001E-2</v>
      </c>
      <c r="I224" s="25">
        <f t="shared" si="51"/>
        <v>1.8000000000000002E-2</v>
      </c>
      <c r="J224" s="25"/>
      <c r="K224" s="25">
        <f t="shared" si="52"/>
        <v>4.2191400000000014E-3</v>
      </c>
      <c r="L224" s="25">
        <f t="shared" si="53"/>
        <v>9.7166794200000031E-2</v>
      </c>
      <c r="M224" s="25">
        <v>5.0600000000000003E-3</v>
      </c>
      <c r="N224" s="25">
        <f t="shared" si="54"/>
        <v>4.6100000000000004E-3</v>
      </c>
      <c r="O224" s="25"/>
      <c r="P224" s="25">
        <f t="shared" si="55"/>
        <v>1.7742400000000003E-3</v>
      </c>
      <c r="Q224" s="25">
        <f t="shared" si="56"/>
        <v>4.0860747200000005E-2</v>
      </c>
      <c r="R224" s="25">
        <v>6.9899999999999997E-3</v>
      </c>
      <c r="S224" s="25">
        <f t="shared" si="57"/>
        <v>6.5399999999999998E-3</v>
      </c>
      <c r="T224" s="25"/>
      <c r="U224" s="25">
        <f t="shared" si="58"/>
        <v>3.1139399999999999E-3</v>
      </c>
      <c r="V224" s="25">
        <f t="shared" si="59"/>
        <v>7.1714038199999997E-2</v>
      </c>
      <c r="W224" s="25">
        <v>6.0299999999999998E-3</v>
      </c>
      <c r="X224" s="25">
        <f t="shared" si="60"/>
        <v>5.5799999999999999E-3</v>
      </c>
      <c r="Y224" s="25"/>
      <c r="Z224" s="25">
        <f t="shared" si="61"/>
        <v>2.6038400000000001E-3</v>
      </c>
      <c r="AA224" s="25">
        <f t="shared" si="62"/>
        <v>5.9966435200000001E-2</v>
      </c>
      <c r="AB224" s="25">
        <v>9.1E-4</v>
      </c>
      <c r="AC224" s="25">
        <f t="shared" si="63"/>
        <v>4.4999999999999999E-4</v>
      </c>
    </row>
    <row r="225" spans="1:29" s="15" customFormat="1">
      <c r="A225" s="18">
        <v>473</v>
      </c>
      <c r="B225" s="25">
        <v>-2.3000000000000001E-4</v>
      </c>
      <c r="C225" s="25">
        <v>7.5900000000000004E-3</v>
      </c>
      <c r="D225" s="25">
        <f t="shared" si="48"/>
        <v>7.3550000000000004E-3</v>
      </c>
      <c r="E225" s="25"/>
      <c r="F225" s="25">
        <f t="shared" si="49"/>
        <v>3.4982400000000006E-3</v>
      </c>
      <c r="G225" s="25">
        <f t="shared" si="50"/>
        <v>8.0564467200000017E-2</v>
      </c>
      <c r="H225" s="25">
        <v>1.805E-2</v>
      </c>
      <c r="I225" s="25">
        <f t="shared" si="51"/>
        <v>1.7815000000000001E-2</v>
      </c>
      <c r="J225" s="25"/>
      <c r="K225" s="25">
        <f t="shared" si="52"/>
        <v>4.0341400000000003E-3</v>
      </c>
      <c r="L225" s="25">
        <f t="shared" si="53"/>
        <v>9.2906244200000015E-2</v>
      </c>
      <c r="M225" s="25">
        <v>5.0600000000000003E-3</v>
      </c>
      <c r="N225" s="25">
        <f t="shared" si="54"/>
        <v>4.8250000000000003E-3</v>
      </c>
      <c r="O225" s="25"/>
      <c r="P225" s="25">
        <f t="shared" si="55"/>
        <v>1.9892400000000002E-3</v>
      </c>
      <c r="Q225" s="25">
        <f t="shared" si="56"/>
        <v>4.5812197200000009E-2</v>
      </c>
      <c r="R225" s="25">
        <v>6.6699999999999997E-3</v>
      </c>
      <c r="S225" s="25">
        <f t="shared" si="57"/>
        <v>6.4349999999999997E-3</v>
      </c>
      <c r="T225" s="25"/>
      <c r="U225" s="25">
        <f t="shared" si="58"/>
        <v>3.0089399999999999E-3</v>
      </c>
      <c r="V225" s="25">
        <f t="shared" si="59"/>
        <v>6.9295888200000003E-2</v>
      </c>
      <c r="W225" s="25">
        <v>5.8700000000000002E-3</v>
      </c>
      <c r="X225" s="25">
        <f t="shared" si="60"/>
        <v>5.6350000000000003E-3</v>
      </c>
      <c r="Y225" s="25"/>
      <c r="Z225" s="25">
        <f t="shared" si="61"/>
        <v>2.6588400000000004E-3</v>
      </c>
      <c r="AA225" s="25">
        <f t="shared" si="62"/>
        <v>6.1233085200000016E-2</v>
      </c>
      <c r="AB225" s="25">
        <v>6.9999999999999999E-4</v>
      </c>
      <c r="AC225" s="25">
        <f t="shared" si="63"/>
        <v>2.3499999999999999E-4</v>
      </c>
    </row>
    <row r="226" spans="1:29" s="15" customFormat="1">
      <c r="A226" s="18">
        <v>474</v>
      </c>
      <c r="B226" s="25">
        <v>5.0000000000000002E-5</v>
      </c>
      <c r="C226" s="25">
        <v>7.6600000000000001E-3</v>
      </c>
      <c r="D226" s="25">
        <f t="shared" si="48"/>
        <v>7.1300000000000001E-3</v>
      </c>
      <c r="E226" s="25"/>
      <c r="F226" s="25">
        <f t="shared" si="49"/>
        <v>3.2732400000000002E-3</v>
      </c>
      <c r="G226" s="25">
        <f t="shared" si="50"/>
        <v>7.5382717200000005E-2</v>
      </c>
      <c r="H226" s="25">
        <v>1.8180000000000002E-2</v>
      </c>
      <c r="I226" s="25">
        <f t="shared" si="51"/>
        <v>1.7650000000000002E-2</v>
      </c>
      <c r="J226" s="25"/>
      <c r="K226" s="25">
        <f t="shared" si="52"/>
        <v>3.8691400000000018E-3</v>
      </c>
      <c r="L226" s="25">
        <f t="shared" si="53"/>
        <v>8.9106294200000047E-2</v>
      </c>
      <c r="M226" s="25">
        <v>5.13E-3</v>
      </c>
      <c r="N226" s="25">
        <f t="shared" si="54"/>
        <v>4.5999999999999999E-3</v>
      </c>
      <c r="O226" s="25"/>
      <c r="P226" s="25">
        <f t="shared" si="55"/>
        <v>1.7642399999999998E-3</v>
      </c>
      <c r="Q226" s="25">
        <f t="shared" si="56"/>
        <v>4.0630447199999996E-2</v>
      </c>
      <c r="R226" s="25">
        <v>7.0099999999999997E-3</v>
      </c>
      <c r="S226" s="25">
        <f t="shared" si="57"/>
        <v>6.4799999999999996E-3</v>
      </c>
      <c r="T226" s="25"/>
      <c r="U226" s="25">
        <f t="shared" si="58"/>
        <v>3.0539399999999998E-3</v>
      </c>
      <c r="V226" s="25">
        <f t="shared" si="59"/>
        <v>7.0332238199999994E-2</v>
      </c>
      <c r="W226" s="25">
        <v>6.1399999999999996E-3</v>
      </c>
      <c r="X226" s="25">
        <f t="shared" si="60"/>
        <v>5.6099999999999995E-3</v>
      </c>
      <c r="Y226" s="25"/>
      <c r="Z226" s="25">
        <f t="shared" si="61"/>
        <v>2.6338399999999997E-3</v>
      </c>
      <c r="AA226" s="25">
        <f t="shared" si="62"/>
        <v>6.0657335199999995E-2</v>
      </c>
      <c r="AB226" s="25">
        <v>1.01E-3</v>
      </c>
      <c r="AC226" s="25">
        <f t="shared" si="63"/>
        <v>5.2999999999999998E-4</v>
      </c>
    </row>
    <row r="227" spans="1:29" s="15" customFormat="1">
      <c r="A227" s="18">
        <v>475</v>
      </c>
      <c r="B227" s="25">
        <v>-1.9000000000000001E-4</v>
      </c>
      <c r="C227" s="25">
        <v>7.5199999999999998E-3</v>
      </c>
      <c r="D227" s="25">
        <f t="shared" si="48"/>
        <v>7.2099999999999994E-3</v>
      </c>
      <c r="E227" s="25"/>
      <c r="F227" s="25">
        <f t="shared" si="49"/>
        <v>3.3532399999999995E-3</v>
      </c>
      <c r="G227" s="25">
        <f t="shared" si="50"/>
        <v>7.7225117199999999E-2</v>
      </c>
      <c r="H227" s="25">
        <v>1.7999999999999999E-2</v>
      </c>
      <c r="I227" s="25">
        <f t="shared" si="51"/>
        <v>1.7689999999999997E-2</v>
      </c>
      <c r="J227" s="25"/>
      <c r="K227" s="25">
        <f t="shared" si="52"/>
        <v>3.9091399999999967E-3</v>
      </c>
      <c r="L227" s="25">
        <f t="shared" si="53"/>
        <v>9.0027494199999933E-2</v>
      </c>
      <c r="M227" s="25">
        <v>5.0699999999999999E-3</v>
      </c>
      <c r="N227" s="25">
        <f t="shared" si="54"/>
        <v>4.7600000000000003E-3</v>
      </c>
      <c r="O227" s="25"/>
      <c r="P227" s="25">
        <f t="shared" si="55"/>
        <v>1.9242400000000002E-3</v>
      </c>
      <c r="Q227" s="25">
        <f t="shared" si="56"/>
        <v>4.4315247200000005E-2</v>
      </c>
      <c r="R227" s="25">
        <v>6.6400000000000001E-3</v>
      </c>
      <c r="S227" s="25">
        <f t="shared" si="57"/>
        <v>6.3300000000000006E-3</v>
      </c>
      <c r="T227" s="25"/>
      <c r="U227" s="25">
        <f t="shared" si="58"/>
        <v>2.9039400000000007E-3</v>
      </c>
      <c r="V227" s="25">
        <f t="shared" si="59"/>
        <v>6.6877738200000023E-2</v>
      </c>
      <c r="W227" s="25">
        <v>5.8799999999999998E-3</v>
      </c>
      <c r="X227" s="25">
        <f t="shared" si="60"/>
        <v>5.5700000000000003E-3</v>
      </c>
      <c r="Y227" s="25"/>
      <c r="Z227" s="25">
        <f t="shared" si="61"/>
        <v>2.5938400000000005E-3</v>
      </c>
      <c r="AA227" s="25">
        <f t="shared" si="62"/>
        <v>5.9736135200000012E-2</v>
      </c>
      <c r="AB227" s="25">
        <v>8.0999999999999996E-4</v>
      </c>
      <c r="AC227" s="25">
        <f t="shared" si="63"/>
        <v>3.0999999999999995E-4</v>
      </c>
    </row>
    <row r="228" spans="1:29" s="15" customFormat="1">
      <c r="A228" s="18">
        <v>476</v>
      </c>
      <c r="B228" s="25">
        <v>-8.0000000000000007E-5</v>
      </c>
      <c r="C228" s="25">
        <v>7.6400000000000001E-3</v>
      </c>
      <c r="D228" s="25">
        <f t="shared" si="48"/>
        <v>7.2750000000000002E-3</v>
      </c>
      <c r="E228" s="25"/>
      <c r="F228" s="25">
        <f t="shared" si="49"/>
        <v>3.4182400000000003E-3</v>
      </c>
      <c r="G228" s="25">
        <f t="shared" si="50"/>
        <v>7.8722067200000009E-2</v>
      </c>
      <c r="H228" s="25">
        <v>1.7930000000000001E-2</v>
      </c>
      <c r="I228" s="25">
        <f t="shared" si="51"/>
        <v>1.7565000000000001E-2</v>
      </c>
      <c r="J228" s="25"/>
      <c r="K228" s="25">
        <f t="shared" si="52"/>
        <v>3.7841400000000001E-3</v>
      </c>
      <c r="L228" s="25">
        <f t="shared" si="53"/>
        <v>8.7148744200000003E-2</v>
      </c>
      <c r="M228" s="25">
        <v>5.0600000000000003E-3</v>
      </c>
      <c r="N228" s="25">
        <f t="shared" si="54"/>
        <v>4.6950000000000004E-3</v>
      </c>
      <c r="O228" s="25"/>
      <c r="P228" s="25">
        <f t="shared" si="55"/>
        <v>1.8592400000000003E-3</v>
      </c>
      <c r="Q228" s="25">
        <f t="shared" si="56"/>
        <v>4.2818297200000008E-2</v>
      </c>
      <c r="R228" s="25">
        <v>6.8399999999999997E-3</v>
      </c>
      <c r="S228" s="25">
        <f t="shared" si="57"/>
        <v>6.4749999999999999E-3</v>
      </c>
      <c r="T228" s="25"/>
      <c r="U228" s="25">
        <f t="shared" si="58"/>
        <v>3.04894E-3</v>
      </c>
      <c r="V228" s="25">
        <f t="shared" si="59"/>
        <v>7.02170882E-2</v>
      </c>
      <c r="W228" s="25">
        <v>6.0000000000000001E-3</v>
      </c>
      <c r="X228" s="25">
        <f t="shared" si="60"/>
        <v>5.6350000000000003E-3</v>
      </c>
      <c r="Y228" s="25"/>
      <c r="Z228" s="25">
        <f t="shared" si="61"/>
        <v>2.6588400000000004E-3</v>
      </c>
      <c r="AA228" s="25">
        <f t="shared" si="62"/>
        <v>6.1233085200000016E-2</v>
      </c>
      <c r="AB228" s="25">
        <v>8.0999999999999996E-4</v>
      </c>
      <c r="AC228" s="25">
        <f t="shared" si="63"/>
        <v>3.6499999999999998E-4</v>
      </c>
    </row>
    <row r="229" spans="1:29" s="15" customFormat="1">
      <c r="A229" s="18">
        <v>477</v>
      </c>
      <c r="B229" s="25">
        <v>-2.0000000000000001E-4</v>
      </c>
      <c r="C229" s="25">
        <v>7.3699999999999998E-3</v>
      </c>
      <c r="D229" s="25">
        <f t="shared" si="48"/>
        <v>7.0549999999999996E-3</v>
      </c>
      <c r="E229" s="25"/>
      <c r="F229" s="25">
        <f t="shared" si="49"/>
        <v>3.1982399999999998E-3</v>
      </c>
      <c r="G229" s="25">
        <f t="shared" si="50"/>
        <v>7.3655467200000005E-2</v>
      </c>
      <c r="H229" s="25">
        <v>1.7479999999999999E-2</v>
      </c>
      <c r="I229" s="25">
        <f t="shared" si="51"/>
        <v>1.7165E-2</v>
      </c>
      <c r="J229" s="25"/>
      <c r="K229" s="25">
        <f t="shared" si="52"/>
        <v>3.384139999999999E-3</v>
      </c>
      <c r="L229" s="25">
        <f t="shared" si="53"/>
        <v>7.7936744199999977E-2</v>
      </c>
      <c r="M229" s="25">
        <v>4.9300000000000004E-3</v>
      </c>
      <c r="N229" s="25">
        <f t="shared" si="54"/>
        <v>4.6150000000000002E-3</v>
      </c>
      <c r="O229" s="25"/>
      <c r="P229" s="25">
        <f t="shared" si="55"/>
        <v>1.7792400000000001E-3</v>
      </c>
      <c r="Q229" s="25">
        <f t="shared" si="56"/>
        <v>4.0975897200000007E-2</v>
      </c>
      <c r="R229" s="25">
        <v>6.4400000000000004E-3</v>
      </c>
      <c r="S229" s="25">
        <f t="shared" si="57"/>
        <v>6.1250000000000002E-3</v>
      </c>
      <c r="T229" s="25"/>
      <c r="U229" s="25">
        <f t="shared" si="58"/>
        <v>2.6989400000000004E-3</v>
      </c>
      <c r="V229" s="25">
        <f t="shared" si="59"/>
        <v>6.2156588200000008E-2</v>
      </c>
      <c r="W229" s="25">
        <v>5.6699999999999997E-3</v>
      </c>
      <c r="X229" s="25">
        <f t="shared" si="60"/>
        <v>5.3549999999999995E-3</v>
      </c>
      <c r="Y229" s="25"/>
      <c r="Z229" s="25">
        <f t="shared" si="61"/>
        <v>2.3788399999999997E-3</v>
      </c>
      <c r="AA229" s="25">
        <f t="shared" si="62"/>
        <v>5.4784685199999995E-2</v>
      </c>
      <c r="AB229" s="25">
        <v>8.3000000000000001E-4</v>
      </c>
      <c r="AC229" s="25">
        <f t="shared" si="63"/>
        <v>3.1500000000000001E-4</v>
      </c>
    </row>
    <row r="230" spans="1:29" s="15" customFormat="1">
      <c r="A230" s="18">
        <v>478</v>
      </c>
      <c r="B230" s="25">
        <v>1.2E-4</v>
      </c>
      <c r="C230" s="25">
        <v>7.3899999999999999E-3</v>
      </c>
      <c r="D230" s="25">
        <f t="shared" si="48"/>
        <v>6.9299999999999995E-3</v>
      </c>
      <c r="E230" s="25"/>
      <c r="F230" s="25">
        <f t="shared" si="49"/>
        <v>3.0732399999999997E-3</v>
      </c>
      <c r="G230" s="25">
        <f t="shared" si="50"/>
        <v>7.0776717199999992E-2</v>
      </c>
      <c r="H230" s="25">
        <v>1.762E-2</v>
      </c>
      <c r="I230" s="25">
        <f t="shared" si="51"/>
        <v>1.7160000000000002E-2</v>
      </c>
      <c r="J230" s="25"/>
      <c r="K230" s="25">
        <f t="shared" si="52"/>
        <v>3.379140000000001E-3</v>
      </c>
      <c r="L230" s="25">
        <f t="shared" si="53"/>
        <v>7.7821594200000024E-2</v>
      </c>
      <c r="M230" s="25">
        <v>4.9100000000000003E-3</v>
      </c>
      <c r="N230" s="25">
        <f t="shared" si="54"/>
        <v>4.45E-3</v>
      </c>
      <c r="O230" s="25"/>
      <c r="P230" s="25">
        <f t="shared" si="55"/>
        <v>1.6142399999999999E-3</v>
      </c>
      <c r="Q230" s="25">
        <f t="shared" si="56"/>
        <v>3.7175947199999997E-2</v>
      </c>
      <c r="R230" s="25">
        <v>6.77E-3</v>
      </c>
      <c r="S230" s="25">
        <f t="shared" si="57"/>
        <v>6.3099999999999996E-3</v>
      </c>
      <c r="T230" s="25"/>
      <c r="U230" s="25">
        <f t="shared" si="58"/>
        <v>2.8839399999999998E-3</v>
      </c>
      <c r="V230" s="25">
        <f t="shared" si="59"/>
        <v>6.6417138200000003E-2</v>
      </c>
      <c r="W230" s="25">
        <v>5.7600000000000004E-3</v>
      </c>
      <c r="X230" s="25">
        <f t="shared" si="60"/>
        <v>5.3E-3</v>
      </c>
      <c r="Y230" s="25"/>
      <c r="Z230" s="25">
        <f t="shared" si="61"/>
        <v>2.3238400000000002E-3</v>
      </c>
      <c r="AA230" s="25">
        <f t="shared" si="62"/>
        <v>5.3518035200000008E-2</v>
      </c>
      <c r="AB230" s="25">
        <v>8.0000000000000004E-4</v>
      </c>
      <c r="AC230" s="25">
        <f t="shared" si="63"/>
        <v>4.6000000000000001E-4</v>
      </c>
    </row>
    <row r="231" spans="1:29" s="15" customFormat="1">
      <c r="A231" s="18">
        <v>479</v>
      </c>
      <c r="B231" s="25">
        <v>-1.4999999999999999E-4</v>
      </c>
      <c r="C231" s="25">
        <v>7.3800000000000003E-3</v>
      </c>
      <c r="D231" s="25">
        <f t="shared" si="48"/>
        <v>7.1250000000000003E-3</v>
      </c>
      <c r="E231" s="25"/>
      <c r="F231" s="25">
        <f t="shared" si="49"/>
        <v>3.2682400000000004E-3</v>
      </c>
      <c r="G231" s="25">
        <f t="shared" si="50"/>
        <v>7.526756720000001E-2</v>
      </c>
      <c r="H231" s="25">
        <v>1.736E-2</v>
      </c>
      <c r="I231" s="25">
        <f t="shared" si="51"/>
        <v>1.7105000000000002E-2</v>
      </c>
      <c r="J231" s="25"/>
      <c r="K231" s="25">
        <f t="shared" si="52"/>
        <v>3.3241400000000015E-3</v>
      </c>
      <c r="L231" s="25">
        <f t="shared" si="53"/>
        <v>7.6554944200000044E-2</v>
      </c>
      <c r="M231" s="25">
        <v>4.7999999999999996E-3</v>
      </c>
      <c r="N231" s="25">
        <f t="shared" si="54"/>
        <v>4.5449999999999996E-3</v>
      </c>
      <c r="O231" s="25"/>
      <c r="P231" s="25">
        <f t="shared" si="55"/>
        <v>1.7092399999999995E-3</v>
      </c>
      <c r="Q231" s="25">
        <f t="shared" si="56"/>
        <v>3.9363797199999988E-2</v>
      </c>
      <c r="R231" s="25">
        <v>6.3800000000000003E-3</v>
      </c>
      <c r="S231" s="25">
        <f t="shared" si="57"/>
        <v>6.1250000000000002E-3</v>
      </c>
      <c r="T231" s="25"/>
      <c r="U231" s="25">
        <f t="shared" si="58"/>
        <v>2.6989400000000004E-3</v>
      </c>
      <c r="V231" s="25">
        <f t="shared" si="59"/>
        <v>6.2156588200000008E-2</v>
      </c>
      <c r="W231" s="25">
        <v>5.5500000000000002E-3</v>
      </c>
      <c r="X231" s="25">
        <f t="shared" si="60"/>
        <v>5.2950000000000002E-3</v>
      </c>
      <c r="Y231" s="25"/>
      <c r="Z231" s="25">
        <f t="shared" si="61"/>
        <v>2.3188400000000004E-3</v>
      </c>
      <c r="AA231" s="25">
        <f t="shared" si="62"/>
        <v>5.3402885200000014E-2</v>
      </c>
      <c r="AB231" s="25">
        <v>6.6E-4</v>
      </c>
      <c r="AC231" s="25">
        <f t="shared" si="63"/>
        <v>2.5500000000000002E-4</v>
      </c>
    </row>
    <row r="232" spans="1:29" s="15" customFormat="1">
      <c r="A232" s="18">
        <v>480</v>
      </c>
      <c r="B232" s="25">
        <v>-8.0000000000000007E-5</v>
      </c>
      <c r="C232" s="25">
        <v>7.3699999999999998E-3</v>
      </c>
      <c r="D232" s="25">
        <f t="shared" si="48"/>
        <v>7.0099999999999997E-3</v>
      </c>
      <c r="E232" s="25"/>
      <c r="F232" s="25">
        <f t="shared" si="49"/>
        <v>3.1532399999999999E-3</v>
      </c>
      <c r="G232" s="25">
        <f t="shared" si="50"/>
        <v>7.26191172E-2</v>
      </c>
      <c r="H232" s="25">
        <v>1.736E-2</v>
      </c>
      <c r="I232" s="25">
        <f t="shared" si="51"/>
        <v>1.7000000000000001E-2</v>
      </c>
      <c r="J232" s="25"/>
      <c r="K232" s="25">
        <f t="shared" si="52"/>
        <v>3.2191400000000005E-3</v>
      </c>
      <c r="L232" s="25">
        <f t="shared" si="53"/>
        <v>7.4136794200000022E-2</v>
      </c>
      <c r="M232" s="25">
        <v>4.7099999999999998E-3</v>
      </c>
      <c r="N232" s="25">
        <f t="shared" si="54"/>
        <v>4.3499999999999997E-3</v>
      </c>
      <c r="O232" s="25"/>
      <c r="P232" s="25">
        <f t="shared" si="55"/>
        <v>1.5142399999999996E-3</v>
      </c>
      <c r="Q232" s="25">
        <f t="shared" si="56"/>
        <v>3.487294719999999E-2</v>
      </c>
      <c r="R232" s="25">
        <v>6.5399999999999998E-3</v>
      </c>
      <c r="S232" s="25">
        <f t="shared" si="57"/>
        <v>6.1799999999999997E-3</v>
      </c>
      <c r="T232" s="25"/>
      <c r="U232" s="25">
        <f t="shared" si="58"/>
        <v>2.7539399999999999E-3</v>
      </c>
      <c r="V232" s="25">
        <f t="shared" si="59"/>
        <v>6.3423238199999996E-2</v>
      </c>
      <c r="W232" s="25">
        <v>5.5999999999999999E-3</v>
      </c>
      <c r="X232" s="25">
        <f t="shared" si="60"/>
        <v>5.2399999999999999E-3</v>
      </c>
      <c r="Y232" s="25"/>
      <c r="Z232" s="25">
        <f t="shared" si="61"/>
        <v>2.26384E-3</v>
      </c>
      <c r="AA232" s="25">
        <f t="shared" si="62"/>
        <v>5.2136235200000006E-2</v>
      </c>
      <c r="AB232" s="25">
        <v>8.0000000000000004E-4</v>
      </c>
      <c r="AC232" s="25">
        <f t="shared" si="63"/>
        <v>3.6000000000000002E-4</v>
      </c>
    </row>
    <row r="233" spans="1:29" s="15" customFormat="1">
      <c r="A233" s="18">
        <v>481</v>
      </c>
      <c r="B233" s="25">
        <v>-1.3999999999999999E-4</v>
      </c>
      <c r="C233" s="25">
        <v>7.3299999999999997E-3</v>
      </c>
      <c r="D233" s="25">
        <f t="shared" si="48"/>
        <v>7.0299999999999998E-3</v>
      </c>
      <c r="E233" s="25"/>
      <c r="F233" s="25">
        <f t="shared" si="49"/>
        <v>3.1732399999999999E-3</v>
      </c>
      <c r="G233" s="25">
        <f t="shared" si="50"/>
        <v>7.3079717200000005E-2</v>
      </c>
      <c r="H233" s="25">
        <v>1.7330000000000002E-2</v>
      </c>
      <c r="I233" s="25">
        <f t="shared" si="51"/>
        <v>1.703E-2</v>
      </c>
      <c r="J233" s="25"/>
      <c r="K233" s="25">
        <f t="shared" si="52"/>
        <v>3.2491399999999993E-3</v>
      </c>
      <c r="L233" s="25">
        <f t="shared" si="53"/>
        <v>7.4827694199999989E-2</v>
      </c>
      <c r="M233" s="25">
        <v>4.8300000000000001E-3</v>
      </c>
      <c r="N233" s="25">
        <f t="shared" si="54"/>
        <v>4.5300000000000002E-3</v>
      </c>
      <c r="O233" s="25"/>
      <c r="P233" s="25">
        <f t="shared" si="55"/>
        <v>1.6942400000000001E-3</v>
      </c>
      <c r="Q233" s="25">
        <f t="shared" si="56"/>
        <v>3.9018347200000005E-2</v>
      </c>
      <c r="R233" s="25">
        <v>6.4200000000000004E-3</v>
      </c>
      <c r="S233" s="25">
        <f t="shared" si="57"/>
        <v>6.1200000000000004E-3</v>
      </c>
      <c r="T233" s="25"/>
      <c r="U233" s="25">
        <f t="shared" si="58"/>
        <v>2.6939400000000006E-3</v>
      </c>
      <c r="V233" s="25">
        <f t="shared" si="59"/>
        <v>6.2041438200000014E-2</v>
      </c>
      <c r="W233" s="25">
        <v>5.6100000000000004E-3</v>
      </c>
      <c r="X233" s="25">
        <f t="shared" si="60"/>
        <v>5.3100000000000005E-3</v>
      </c>
      <c r="Y233" s="25"/>
      <c r="Z233" s="25">
        <f t="shared" si="61"/>
        <v>2.3338400000000007E-3</v>
      </c>
      <c r="AA233" s="25">
        <f t="shared" si="62"/>
        <v>5.3748335200000018E-2</v>
      </c>
      <c r="AB233" s="25">
        <v>7.3999999999999999E-4</v>
      </c>
      <c r="AC233" s="25">
        <f t="shared" si="63"/>
        <v>3.0000000000000003E-4</v>
      </c>
    </row>
    <row r="234" spans="1:29" s="15" customFormat="1">
      <c r="A234" s="18">
        <v>482</v>
      </c>
      <c r="B234" s="25">
        <v>-3.0000000000000001E-5</v>
      </c>
      <c r="C234" s="25">
        <v>7.26E-3</v>
      </c>
      <c r="D234" s="25">
        <f t="shared" si="48"/>
        <v>6.8349999999999999E-3</v>
      </c>
      <c r="E234" s="25"/>
      <c r="F234" s="25">
        <f t="shared" si="49"/>
        <v>2.9782400000000001E-3</v>
      </c>
      <c r="G234" s="25">
        <f t="shared" si="50"/>
        <v>6.85888672E-2</v>
      </c>
      <c r="H234" s="25">
        <v>1.72E-2</v>
      </c>
      <c r="I234" s="25">
        <f t="shared" si="51"/>
        <v>1.6774999999999998E-2</v>
      </c>
      <c r="J234" s="25"/>
      <c r="K234" s="25">
        <f t="shared" si="52"/>
        <v>2.9941399999999976E-3</v>
      </c>
      <c r="L234" s="25">
        <f t="shared" si="53"/>
        <v>6.8955044199999954E-2</v>
      </c>
      <c r="M234" s="25">
        <v>4.7400000000000003E-3</v>
      </c>
      <c r="N234" s="25">
        <f t="shared" si="54"/>
        <v>4.3150000000000003E-3</v>
      </c>
      <c r="O234" s="25"/>
      <c r="P234" s="25">
        <f t="shared" si="55"/>
        <v>1.4792400000000002E-3</v>
      </c>
      <c r="Q234" s="25">
        <f t="shared" si="56"/>
        <v>3.4066897200000008E-2</v>
      </c>
      <c r="R234" s="25">
        <v>6.4700000000000001E-3</v>
      </c>
      <c r="S234" s="25">
        <f t="shared" si="57"/>
        <v>6.045E-3</v>
      </c>
      <c r="T234" s="25"/>
      <c r="U234" s="25">
        <f t="shared" si="58"/>
        <v>2.6189400000000002E-3</v>
      </c>
      <c r="V234" s="25">
        <f t="shared" si="59"/>
        <v>6.0314188200000007E-2</v>
      </c>
      <c r="W234" s="25">
        <v>5.5500000000000002E-3</v>
      </c>
      <c r="X234" s="25">
        <f t="shared" si="60"/>
        <v>5.1250000000000002E-3</v>
      </c>
      <c r="Y234" s="25"/>
      <c r="Z234" s="25">
        <f t="shared" si="61"/>
        <v>2.1488400000000004E-3</v>
      </c>
      <c r="AA234" s="25">
        <f t="shared" si="62"/>
        <v>4.9487785200000009E-2</v>
      </c>
      <c r="AB234" s="25">
        <v>8.8000000000000003E-4</v>
      </c>
      <c r="AC234" s="25">
        <f t="shared" si="63"/>
        <v>4.2500000000000003E-4</v>
      </c>
    </row>
    <row r="235" spans="1:29" s="15" customFormat="1">
      <c r="A235" s="18">
        <v>483</v>
      </c>
      <c r="B235" s="25">
        <v>-5.0000000000000002E-5</v>
      </c>
      <c r="C235" s="25">
        <v>7.0299999999999998E-3</v>
      </c>
      <c r="D235" s="25">
        <f t="shared" si="48"/>
        <v>6.685E-3</v>
      </c>
      <c r="E235" s="25"/>
      <c r="F235" s="25">
        <f t="shared" si="49"/>
        <v>2.8282400000000001E-3</v>
      </c>
      <c r="G235" s="25">
        <f t="shared" si="50"/>
        <v>6.5134367200000001E-2</v>
      </c>
      <c r="H235" s="25">
        <v>1.704E-2</v>
      </c>
      <c r="I235" s="25">
        <f t="shared" si="51"/>
        <v>1.6694999999999998E-2</v>
      </c>
      <c r="J235" s="25"/>
      <c r="K235" s="25">
        <f t="shared" si="52"/>
        <v>2.9141399999999974E-3</v>
      </c>
      <c r="L235" s="25">
        <f t="shared" si="53"/>
        <v>6.7112644199999946E-2</v>
      </c>
      <c r="M235" s="25">
        <v>4.6899999999999997E-3</v>
      </c>
      <c r="N235" s="25">
        <f t="shared" si="54"/>
        <v>4.3449999999999999E-3</v>
      </c>
      <c r="O235" s="25"/>
      <c r="P235" s="25">
        <f t="shared" si="55"/>
        <v>1.5092399999999998E-3</v>
      </c>
      <c r="Q235" s="25">
        <f t="shared" si="56"/>
        <v>3.4757797199999996E-2</v>
      </c>
      <c r="R235" s="25">
        <v>6.2100000000000002E-3</v>
      </c>
      <c r="S235" s="25">
        <f t="shared" si="57"/>
        <v>5.8650000000000004E-3</v>
      </c>
      <c r="T235" s="25"/>
      <c r="U235" s="25">
        <f t="shared" si="58"/>
        <v>2.4389400000000006E-3</v>
      </c>
      <c r="V235" s="25">
        <f t="shared" si="59"/>
        <v>5.6168788200000014E-2</v>
      </c>
      <c r="W235" s="25">
        <v>5.3600000000000002E-3</v>
      </c>
      <c r="X235" s="25">
        <f t="shared" si="60"/>
        <v>5.0150000000000004E-3</v>
      </c>
      <c r="Y235" s="25"/>
      <c r="Z235" s="25">
        <f t="shared" si="61"/>
        <v>2.0388400000000005E-3</v>
      </c>
      <c r="AA235" s="25">
        <f t="shared" si="62"/>
        <v>4.6954485200000014E-2</v>
      </c>
      <c r="AB235" s="25">
        <v>7.3999999999999999E-4</v>
      </c>
      <c r="AC235" s="25">
        <f t="shared" si="63"/>
        <v>3.4499999999999998E-4</v>
      </c>
    </row>
    <row r="236" spans="1:29" s="15" customFormat="1">
      <c r="A236" s="18">
        <v>484</v>
      </c>
      <c r="B236" s="25">
        <v>3.0000000000000001E-5</v>
      </c>
      <c r="C236" s="25">
        <v>7.1999999999999998E-3</v>
      </c>
      <c r="D236" s="25">
        <f t="shared" si="48"/>
        <v>6.6949999999999996E-3</v>
      </c>
      <c r="E236" s="25"/>
      <c r="F236" s="25">
        <f t="shared" si="49"/>
        <v>2.8382399999999997E-3</v>
      </c>
      <c r="G236" s="25">
        <f t="shared" si="50"/>
        <v>6.536466719999999E-2</v>
      </c>
      <c r="H236" s="25">
        <v>1.6990000000000002E-2</v>
      </c>
      <c r="I236" s="25">
        <f t="shared" si="51"/>
        <v>1.6485000000000003E-2</v>
      </c>
      <c r="J236" s="25"/>
      <c r="K236" s="25">
        <f t="shared" si="52"/>
        <v>2.7041400000000024E-3</v>
      </c>
      <c r="L236" s="25">
        <f t="shared" si="53"/>
        <v>6.2276344200000062E-2</v>
      </c>
      <c r="M236" s="25">
        <v>4.5500000000000002E-3</v>
      </c>
      <c r="N236" s="25">
        <f t="shared" si="54"/>
        <v>4.045E-3</v>
      </c>
      <c r="O236" s="25"/>
      <c r="P236" s="25">
        <f t="shared" si="55"/>
        <v>1.2092399999999999E-3</v>
      </c>
      <c r="Q236" s="25">
        <f t="shared" si="56"/>
        <v>2.7848797199999997E-2</v>
      </c>
      <c r="R236" s="25">
        <v>6.3400000000000001E-3</v>
      </c>
      <c r="S236" s="25">
        <f t="shared" si="57"/>
        <v>5.8349999999999999E-3</v>
      </c>
      <c r="T236" s="25"/>
      <c r="U236" s="25">
        <f t="shared" si="58"/>
        <v>2.40894E-3</v>
      </c>
      <c r="V236" s="25">
        <f t="shared" si="59"/>
        <v>5.5477888200000006E-2</v>
      </c>
      <c r="W236" s="25">
        <v>5.4200000000000003E-3</v>
      </c>
      <c r="X236" s="25">
        <f t="shared" si="60"/>
        <v>4.9150000000000001E-3</v>
      </c>
      <c r="Y236" s="25"/>
      <c r="Z236" s="25">
        <f t="shared" si="61"/>
        <v>1.9388400000000003E-3</v>
      </c>
      <c r="AA236" s="25">
        <f t="shared" si="62"/>
        <v>4.4651485200000007E-2</v>
      </c>
      <c r="AB236" s="25">
        <v>9.7999999999999997E-4</v>
      </c>
      <c r="AC236" s="25">
        <f t="shared" si="63"/>
        <v>5.0500000000000002E-4</v>
      </c>
    </row>
    <row r="237" spans="1:29" s="15" customFormat="1">
      <c r="A237" s="18">
        <v>485</v>
      </c>
      <c r="B237" s="25">
        <v>-1.6000000000000001E-4</v>
      </c>
      <c r="C237" s="25">
        <v>7.0600000000000003E-3</v>
      </c>
      <c r="D237" s="25">
        <f t="shared" si="48"/>
        <v>6.7850000000000002E-3</v>
      </c>
      <c r="E237" s="25"/>
      <c r="F237" s="25">
        <f t="shared" si="49"/>
        <v>2.9282400000000004E-3</v>
      </c>
      <c r="G237" s="25">
        <f t="shared" si="50"/>
        <v>6.7437367200000015E-2</v>
      </c>
      <c r="H237" s="25">
        <v>1.6910000000000001E-2</v>
      </c>
      <c r="I237" s="25">
        <f t="shared" si="51"/>
        <v>1.6635E-2</v>
      </c>
      <c r="J237" s="25"/>
      <c r="K237" s="25">
        <f t="shared" si="52"/>
        <v>2.8541399999999998E-3</v>
      </c>
      <c r="L237" s="25">
        <f t="shared" si="53"/>
        <v>6.5730844199999999E-2</v>
      </c>
      <c r="M237" s="25">
        <v>4.6100000000000004E-3</v>
      </c>
      <c r="N237" s="25">
        <f t="shared" si="54"/>
        <v>4.3350000000000003E-3</v>
      </c>
      <c r="O237" s="25"/>
      <c r="P237" s="25">
        <f t="shared" si="55"/>
        <v>1.4992400000000002E-3</v>
      </c>
      <c r="Q237" s="25">
        <f t="shared" si="56"/>
        <v>3.4527497200000007E-2</v>
      </c>
      <c r="R237" s="25">
        <v>6.2599999999999999E-3</v>
      </c>
      <c r="S237" s="25">
        <f t="shared" si="57"/>
        <v>5.9849999999999999E-3</v>
      </c>
      <c r="T237" s="25"/>
      <c r="U237" s="25">
        <f t="shared" si="58"/>
        <v>2.55894E-3</v>
      </c>
      <c r="V237" s="25">
        <f t="shared" si="59"/>
        <v>5.8932388200000005E-2</v>
      </c>
      <c r="W237" s="25">
        <v>5.3400000000000001E-3</v>
      </c>
      <c r="X237" s="25">
        <f t="shared" si="60"/>
        <v>5.0650000000000001E-3</v>
      </c>
      <c r="Y237" s="25"/>
      <c r="Z237" s="25">
        <f t="shared" si="61"/>
        <v>2.0888400000000002E-3</v>
      </c>
      <c r="AA237" s="25">
        <f t="shared" si="62"/>
        <v>4.8105985200000007E-2</v>
      </c>
      <c r="AB237" s="25">
        <v>7.1000000000000002E-4</v>
      </c>
      <c r="AC237" s="25">
        <f t="shared" si="63"/>
        <v>2.7500000000000002E-4</v>
      </c>
    </row>
    <row r="238" spans="1:29" s="15" customFormat="1">
      <c r="A238" s="18">
        <v>486</v>
      </c>
      <c r="B238" s="25">
        <v>-6.8999999999999997E-5</v>
      </c>
      <c r="C238" s="25">
        <v>7.2300000000000003E-3</v>
      </c>
      <c r="D238" s="25">
        <f t="shared" si="48"/>
        <v>6.8395000000000001E-3</v>
      </c>
      <c r="E238" s="25"/>
      <c r="F238" s="25">
        <f t="shared" si="49"/>
        <v>2.9827400000000002E-3</v>
      </c>
      <c r="G238" s="25">
        <f t="shared" si="50"/>
        <v>6.8692502200000005E-2</v>
      </c>
      <c r="H238" s="25">
        <v>1.6930000000000001E-2</v>
      </c>
      <c r="I238" s="25">
        <f t="shared" si="51"/>
        <v>1.6539500000000002E-2</v>
      </c>
      <c r="J238" s="25"/>
      <c r="K238" s="25">
        <f t="shared" si="52"/>
        <v>2.7586400000000014E-3</v>
      </c>
      <c r="L238" s="25">
        <f t="shared" si="53"/>
        <v>6.3531479200000032E-2</v>
      </c>
      <c r="M238" s="25">
        <v>4.6600000000000001E-3</v>
      </c>
      <c r="N238" s="25">
        <f t="shared" si="54"/>
        <v>4.2694999999999999E-3</v>
      </c>
      <c r="O238" s="25"/>
      <c r="P238" s="25">
        <f t="shared" si="55"/>
        <v>1.4337399999999998E-3</v>
      </c>
      <c r="Q238" s="25">
        <f t="shared" si="56"/>
        <v>3.3019032199999993E-2</v>
      </c>
      <c r="R238" s="25">
        <v>6.4200000000000004E-3</v>
      </c>
      <c r="S238" s="25">
        <f t="shared" si="57"/>
        <v>6.0295000000000001E-3</v>
      </c>
      <c r="T238" s="25"/>
      <c r="U238" s="25">
        <f t="shared" si="58"/>
        <v>2.6034400000000003E-3</v>
      </c>
      <c r="V238" s="25">
        <f t="shared" si="59"/>
        <v>5.9957223200000007E-2</v>
      </c>
      <c r="W238" s="25">
        <v>5.4999999999999997E-3</v>
      </c>
      <c r="X238" s="25">
        <f t="shared" si="60"/>
        <v>5.1094999999999995E-3</v>
      </c>
      <c r="Y238" s="25"/>
      <c r="Z238" s="25">
        <f t="shared" si="61"/>
        <v>2.1333399999999996E-3</v>
      </c>
      <c r="AA238" s="25">
        <f t="shared" si="62"/>
        <v>4.9130820199999994E-2</v>
      </c>
      <c r="AB238" s="25">
        <v>8.4999999999999995E-4</v>
      </c>
      <c r="AC238" s="25">
        <f t="shared" si="63"/>
        <v>3.9050000000000001E-4</v>
      </c>
    </row>
    <row r="239" spans="1:29" s="15" customFormat="1">
      <c r="A239" s="18">
        <v>487</v>
      </c>
      <c r="B239" s="25">
        <v>-1.8000000000000001E-4</v>
      </c>
      <c r="C239" s="25">
        <v>6.9199999999999999E-3</v>
      </c>
      <c r="D239" s="25">
        <f t="shared" si="48"/>
        <v>6.6249999999999998E-3</v>
      </c>
      <c r="E239" s="25"/>
      <c r="F239" s="25">
        <f t="shared" si="49"/>
        <v>2.7682399999999999E-3</v>
      </c>
      <c r="G239" s="25">
        <f t="shared" si="50"/>
        <v>6.3752567199999999E-2</v>
      </c>
      <c r="H239" s="25">
        <v>1.67E-2</v>
      </c>
      <c r="I239" s="25">
        <f t="shared" si="51"/>
        <v>1.6404999999999999E-2</v>
      </c>
      <c r="J239" s="25"/>
      <c r="K239" s="25">
        <f t="shared" si="52"/>
        <v>2.6241399999999988E-3</v>
      </c>
      <c r="L239" s="25">
        <f t="shared" si="53"/>
        <v>6.0433944199999971E-2</v>
      </c>
      <c r="M239" s="25">
        <v>4.5700000000000003E-3</v>
      </c>
      <c r="N239" s="25">
        <f t="shared" si="54"/>
        <v>4.2750000000000002E-3</v>
      </c>
      <c r="O239" s="25"/>
      <c r="P239" s="25">
        <f t="shared" si="55"/>
        <v>1.4392400000000001E-3</v>
      </c>
      <c r="Q239" s="25">
        <f t="shared" si="56"/>
        <v>3.3145697200000004E-2</v>
      </c>
      <c r="R239" s="25">
        <v>6.2100000000000002E-3</v>
      </c>
      <c r="S239" s="25">
        <f t="shared" si="57"/>
        <v>5.9150000000000001E-3</v>
      </c>
      <c r="T239" s="25"/>
      <c r="U239" s="25">
        <f t="shared" si="58"/>
        <v>2.4889400000000002E-3</v>
      </c>
      <c r="V239" s="25">
        <f t="shared" si="59"/>
        <v>5.7320288200000007E-2</v>
      </c>
      <c r="W239" s="25">
        <v>5.28E-3</v>
      </c>
      <c r="X239" s="25">
        <f t="shared" si="60"/>
        <v>4.9849999999999998E-3</v>
      </c>
      <c r="Y239" s="25"/>
      <c r="Z239" s="25">
        <f t="shared" si="61"/>
        <v>2.00884E-3</v>
      </c>
      <c r="AA239" s="25">
        <f t="shared" si="62"/>
        <v>4.6263585200000006E-2</v>
      </c>
      <c r="AB239" s="25">
        <v>7.6999999999999996E-4</v>
      </c>
      <c r="AC239" s="25">
        <f t="shared" si="63"/>
        <v>2.9499999999999996E-4</v>
      </c>
    </row>
    <row r="240" spans="1:29" s="15" customFormat="1">
      <c r="A240" s="18">
        <v>488</v>
      </c>
      <c r="B240" s="25">
        <v>-8.0000000000000007E-5</v>
      </c>
      <c r="C240" s="25">
        <v>6.8999999999999999E-3</v>
      </c>
      <c r="D240" s="25">
        <f t="shared" si="48"/>
        <v>6.4900000000000001E-3</v>
      </c>
      <c r="E240" s="25"/>
      <c r="F240" s="25">
        <f t="shared" si="49"/>
        <v>2.6332400000000002E-3</v>
      </c>
      <c r="G240" s="25">
        <f t="shared" si="50"/>
        <v>6.0643517200000011E-2</v>
      </c>
      <c r="H240" s="25">
        <v>1.653E-2</v>
      </c>
      <c r="I240" s="25">
        <f t="shared" si="51"/>
        <v>1.6119999999999999E-2</v>
      </c>
      <c r="J240" s="25"/>
      <c r="K240" s="25">
        <f t="shared" si="52"/>
        <v>2.3391399999999982E-3</v>
      </c>
      <c r="L240" s="25">
        <f t="shared" si="53"/>
        <v>5.3870394199999963E-2</v>
      </c>
      <c r="M240" s="25">
        <v>4.45E-3</v>
      </c>
      <c r="N240" s="25">
        <f t="shared" si="54"/>
        <v>4.0400000000000002E-3</v>
      </c>
      <c r="O240" s="25"/>
      <c r="P240" s="25">
        <f t="shared" si="55"/>
        <v>1.2042400000000001E-3</v>
      </c>
      <c r="Q240" s="25">
        <f t="shared" si="56"/>
        <v>2.7733647200000003E-2</v>
      </c>
      <c r="R240" s="25">
        <v>6.0400000000000002E-3</v>
      </c>
      <c r="S240" s="25">
        <f t="shared" si="57"/>
        <v>5.6300000000000005E-3</v>
      </c>
      <c r="T240" s="25"/>
      <c r="U240" s="25">
        <f t="shared" si="58"/>
        <v>2.2039400000000006E-3</v>
      </c>
      <c r="V240" s="25">
        <f t="shared" si="59"/>
        <v>5.0756738200000019E-2</v>
      </c>
      <c r="W240" s="25">
        <v>5.1200000000000004E-3</v>
      </c>
      <c r="X240" s="25">
        <f t="shared" si="60"/>
        <v>4.7100000000000006E-3</v>
      </c>
      <c r="Y240" s="25"/>
      <c r="Z240" s="25">
        <f t="shared" si="61"/>
        <v>1.7338400000000008E-3</v>
      </c>
      <c r="AA240" s="25">
        <f t="shared" si="62"/>
        <v>3.9930335200000021E-2</v>
      </c>
      <c r="AB240" s="25">
        <v>8.9999999999999998E-4</v>
      </c>
      <c r="AC240" s="25">
        <f t="shared" si="63"/>
        <v>4.0999999999999999E-4</v>
      </c>
    </row>
    <row r="241" spans="1:29" s="15" customFormat="1">
      <c r="A241" s="18">
        <v>489</v>
      </c>
      <c r="B241" s="25">
        <v>-2.9E-4</v>
      </c>
      <c r="C241" s="25">
        <v>6.7099999999999998E-3</v>
      </c>
      <c r="D241" s="25">
        <f t="shared" si="48"/>
        <v>6.5950000000000002E-3</v>
      </c>
      <c r="E241" s="25"/>
      <c r="F241" s="25">
        <f t="shared" si="49"/>
        <v>2.7382400000000003E-3</v>
      </c>
      <c r="G241" s="25">
        <f t="shared" si="50"/>
        <v>6.3061667200000004E-2</v>
      </c>
      <c r="H241" s="25">
        <v>1.6449999999999999E-2</v>
      </c>
      <c r="I241" s="25">
        <f t="shared" si="51"/>
        <v>1.6334999999999999E-2</v>
      </c>
      <c r="J241" s="25"/>
      <c r="K241" s="25">
        <f t="shared" si="52"/>
        <v>2.5541399999999981E-3</v>
      </c>
      <c r="L241" s="25">
        <f t="shared" si="53"/>
        <v>5.8821844199999959E-2</v>
      </c>
      <c r="M241" s="25">
        <v>4.4900000000000001E-3</v>
      </c>
      <c r="N241" s="25">
        <f t="shared" si="54"/>
        <v>4.3750000000000004E-3</v>
      </c>
      <c r="O241" s="25"/>
      <c r="P241" s="25">
        <f t="shared" si="55"/>
        <v>1.5392400000000003E-3</v>
      </c>
      <c r="Q241" s="25">
        <f t="shared" si="56"/>
        <v>3.5448697200000011E-2</v>
      </c>
      <c r="R241" s="25">
        <v>6.0800000000000003E-3</v>
      </c>
      <c r="S241" s="25">
        <f t="shared" si="57"/>
        <v>5.9650000000000007E-3</v>
      </c>
      <c r="T241" s="25"/>
      <c r="U241" s="25">
        <f t="shared" si="58"/>
        <v>2.5389400000000008E-3</v>
      </c>
      <c r="V241" s="25">
        <f t="shared" si="59"/>
        <v>5.847178820000002E-2</v>
      </c>
      <c r="W241" s="25">
        <v>5.13E-3</v>
      </c>
      <c r="X241" s="25">
        <f t="shared" si="60"/>
        <v>5.0150000000000004E-3</v>
      </c>
      <c r="Y241" s="25"/>
      <c r="Z241" s="25">
        <f t="shared" si="61"/>
        <v>2.0388400000000005E-3</v>
      </c>
      <c r="AA241" s="25">
        <f t="shared" si="62"/>
        <v>4.6954485200000014E-2</v>
      </c>
      <c r="AB241" s="25">
        <v>5.1999999999999995E-4</v>
      </c>
      <c r="AC241" s="25">
        <f t="shared" si="63"/>
        <v>1.1499999999999998E-4</v>
      </c>
    </row>
    <row r="242" spans="1:29" s="15" customFormat="1">
      <c r="A242" s="18">
        <v>490</v>
      </c>
      <c r="B242" s="25">
        <v>8.0000000000000007E-5</v>
      </c>
      <c r="C242" s="25">
        <v>6.8700000000000002E-3</v>
      </c>
      <c r="D242" s="25">
        <f t="shared" si="48"/>
        <v>6.3800000000000003E-3</v>
      </c>
      <c r="E242" s="25"/>
      <c r="F242" s="25">
        <f t="shared" si="49"/>
        <v>2.5232400000000004E-3</v>
      </c>
      <c r="G242" s="25">
        <f t="shared" si="50"/>
        <v>5.8110217200000008E-2</v>
      </c>
      <c r="H242" s="25">
        <v>1.653E-2</v>
      </c>
      <c r="I242" s="25">
        <f t="shared" si="51"/>
        <v>1.6039999999999999E-2</v>
      </c>
      <c r="J242" s="25"/>
      <c r="K242" s="25">
        <f t="shared" si="52"/>
        <v>2.259139999999998E-3</v>
      </c>
      <c r="L242" s="25">
        <f t="shared" si="53"/>
        <v>5.2027994199999955E-2</v>
      </c>
      <c r="M242" s="25">
        <v>4.3899999999999998E-3</v>
      </c>
      <c r="N242" s="25">
        <f t="shared" si="54"/>
        <v>3.8999999999999998E-3</v>
      </c>
      <c r="O242" s="25"/>
      <c r="P242" s="25">
        <f t="shared" si="55"/>
        <v>1.0642399999999997E-3</v>
      </c>
      <c r="Q242" s="25">
        <f t="shared" si="56"/>
        <v>2.4509447199999996E-2</v>
      </c>
      <c r="R242" s="25">
        <v>6.0800000000000003E-3</v>
      </c>
      <c r="S242" s="25">
        <f t="shared" si="57"/>
        <v>5.5900000000000004E-3</v>
      </c>
      <c r="T242" s="25"/>
      <c r="U242" s="25">
        <f t="shared" si="58"/>
        <v>2.1639400000000005E-3</v>
      </c>
      <c r="V242" s="25">
        <f t="shared" si="59"/>
        <v>4.9835538200000015E-2</v>
      </c>
      <c r="W242" s="25">
        <v>5.13E-3</v>
      </c>
      <c r="X242" s="25">
        <f t="shared" si="60"/>
        <v>4.64E-3</v>
      </c>
      <c r="Y242" s="25"/>
      <c r="Z242" s="25">
        <f t="shared" si="61"/>
        <v>1.6638400000000002E-3</v>
      </c>
      <c r="AA242" s="25">
        <f t="shared" si="62"/>
        <v>3.8318235200000009E-2</v>
      </c>
      <c r="AB242" s="25">
        <v>8.9999999999999998E-4</v>
      </c>
      <c r="AC242" s="25">
        <f t="shared" si="63"/>
        <v>4.8999999999999998E-4</v>
      </c>
    </row>
    <row r="243" spans="1:29" s="15" customFormat="1">
      <c r="A243" s="18">
        <v>491</v>
      </c>
      <c r="B243" s="25">
        <v>-1.4999999999999999E-4</v>
      </c>
      <c r="C243" s="25">
        <v>6.7299999999999999E-3</v>
      </c>
      <c r="D243" s="25">
        <f t="shared" si="48"/>
        <v>6.4849999999999994E-3</v>
      </c>
      <c r="E243" s="25"/>
      <c r="F243" s="25">
        <f t="shared" si="49"/>
        <v>2.6282399999999996E-3</v>
      </c>
      <c r="G243" s="25">
        <f t="shared" si="50"/>
        <v>6.0528367199999995E-2</v>
      </c>
      <c r="H243" s="25">
        <v>1.6389999999999998E-2</v>
      </c>
      <c r="I243" s="25">
        <f t="shared" si="51"/>
        <v>1.6145E-2</v>
      </c>
      <c r="J243" s="25"/>
      <c r="K243" s="25">
        <f t="shared" si="52"/>
        <v>2.364139999999999E-3</v>
      </c>
      <c r="L243" s="25">
        <f t="shared" si="53"/>
        <v>5.4446144199999977E-2</v>
      </c>
      <c r="M243" s="25">
        <v>4.5100000000000001E-3</v>
      </c>
      <c r="N243" s="25">
        <f t="shared" si="54"/>
        <v>4.2649999999999997E-3</v>
      </c>
      <c r="O243" s="25"/>
      <c r="P243" s="25">
        <f t="shared" si="55"/>
        <v>1.4292399999999996E-3</v>
      </c>
      <c r="Q243" s="25">
        <f t="shared" si="56"/>
        <v>3.2915397199999995E-2</v>
      </c>
      <c r="R243" s="25">
        <v>6.0099999999999997E-3</v>
      </c>
      <c r="S243" s="25">
        <f t="shared" si="57"/>
        <v>5.7649999999999993E-3</v>
      </c>
      <c r="T243" s="25"/>
      <c r="U243" s="25">
        <f t="shared" si="58"/>
        <v>2.3389399999999994E-3</v>
      </c>
      <c r="V243" s="25">
        <f t="shared" si="59"/>
        <v>5.3865788199999987E-2</v>
      </c>
      <c r="W243" s="25">
        <v>5.2500000000000003E-3</v>
      </c>
      <c r="X243" s="25">
        <f t="shared" si="60"/>
        <v>5.0049999999999999E-3</v>
      </c>
      <c r="Y243" s="25"/>
      <c r="Z243" s="25">
        <f t="shared" si="61"/>
        <v>2.0288400000000001E-3</v>
      </c>
      <c r="AA243" s="25">
        <f t="shared" si="62"/>
        <v>4.6724185200000004E-2</v>
      </c>
      <c r="AB243" s="25">
        <v>6.4000000000000005E-4</v>
      </c>
      <c r="AC243" s="25">
        <f t="shared" si="63"/>
        <v>2.4500000000000005E-4</v>
      </c>
    </row>
    <row r="244" spans="1:29" s="15" customFormat="1">
      <c r="A244" s="18">
        <v>492</v>
      </c>
      <c r="B244" s="25">
        <v>5.0000000000000002E-5</v>
      </c>
      <c r="C244" s="25">
        <v>6.62E-3</v>
      </c>
      <c r="D244" s="25">
        <f t="shared" si="48"/>
        <v>6.1700000000000001E-3</v>
      </c>
      <c r="E244" s="25"/>
      <c r="F244" s="25">
        <f t="shared" si="49"/>
        <v>2.3132400000000003E-3</v>
      </c>
      <c r="G244" s="25">
        <f t="shared" si="50"/>
        <v>5.3273917200000007E-2</v>
      </c>
      <c r="H244" s="25">
        <v>1.6150000000000001E-2</v>
      </c>
      <c r="I244" s="25">
        <f t="shared" si="51"/>
        <v>1.5700000000000002E-2</v>
      </c>
      <c r="J244" s="25"/>
      <c r="K244" s="25">
        <f t="shared" si="52"/>
        <v>1.9191400000000015E-3</v>
      </c>
      <c r="L244" s="25">
        <f t="shared" si="53"/>
        <v>4.4197794200000036E-2</v>
      </c>
      <c r="M244" s="25">
        <v>4.3E-3</v>
      </c>
      <c r="N244" s="25">
        <f t="shared" si="54"/>
        <v>3.8500000000000001E-3</v>
      </c>
      <c r="O244" s="25"/>
      <c r="P244" s="25">
        <f t="shared" si="55"/>
        <v>1.01424E-3</v>
      </c>
      <c r="Q244" s="25">
        <f t="shared" si="56"/>
        <v>2.3357947200000003E-2</v>
      </c>
      <c r="R244" s="25">
        <v>5.9199999999999999E-3</v>
      </c>
      <c r="S244" s="25">
        <f t="shared" si="57"/>
        <v>5.47E-3</v>
      </c>
      <c r="T244" s="25"/>
      <c r="U244" s="25">
        <f t="shared" si="58"/>
        <v>2.0439400000000002E-3</v>
      </c>
      <c r="V244" s="25">
        <f t="shared" si="59"/>
        <v>4.7071938200000003E-2</v>
      </c>
      <c r="W244" s="25">
        <v>5.0200000000000002E-3</v>
      </c>
      <c r="X244" s="25">
        <f t="shared" si="60"/>
        <v>4.5700000000000003E-3</v>
      </c>
      <c r="Y244" s="25"/>
      <c r="Z244" s="25">
        <f t="shared" si="61"/>
        <v>1.5938400000000004E-3</v>
      </c>
      <c r="AA244" s="25">
        <f t="shared" si="62"/>
        <v>3.670613520000001E-2</v>
      </c>
      <c r="AB244" s="25">
        <v>8.4999999999999995E-4</v>
      </c>
      <c r="AC244" s="25">
        <f t="shared" si="63"/>
        <v>4.4999999999999999E-4</v>
      </c>
    </row>
    <row r="245" spans="1:29" s="15" customFormat="1">
      <c r="A245" s="18">
        <v>493</v>
      </c>
      <c r="B245" s="25">
        <v>-6.8999999999999997E-5</v>
      </c>
      <c r="C245" s="25">
        <v>6.7200000000000003E-3</v>
      </c>
      <c r="D245" s="25">
        <f t="shared" si="48"/>
        <v>6.3745E-3</v>
      </c>
      <c r="E245" s="25"/>
      <c r="F245" s="25">
        <f t="shared" si="49"/>
        <v>2.5177400000000001E-3</v>
      </c>
      <c r="G245" s="25">
        <f t="shared" si="50"/>
        <v>5.7983552200000003E-2</v>
      </c>
      <c r="H245" s="25">
        <v>1.6199999999999999E-2</v>
      </c>
      <c r="I245" s="25">
        <f t="shared" si="51"/>
        <v>1.5854500000000001E-2</v>
      </c>
      <c r="J245" s="25"/>
      <c r="K245" s="25">
        <f t="shared" si="52"/>
        <v>2.0736399999999999E-3</v>
      </c>
      <c r="L245" s="25">
        <f t="shared" si="53"/>
        <v>4.7755929199999998E-2</v>
      </c>
      <c r="M245" s="25">
        <v>4.4099999999999999E-3</v>
      </c>
      <c r="N245" s="25">
        <f t="shared" si="54"/>
        <v>4.0644999999999995E-3</v>
      </c>
      <c r="O245" s="25"/>
      <c r="P245" s="25">
        <f t="shared" si="55"/>
        <v>1.2287399999999994E-3</v>
      </c>
      <c r="Q245" s="25">
        <f t="shared" si="56"/>
        <v>2.8297882199999989E-2</v>
      </c>
      <c r="R245" s="25">
        <v>5.96E-3</v>
      </c>
      <c r="S245" s="25">
        <f t="shared" si="57"/>
        <v>5.6144999999999997E-3</v>
      </c>
      <c r="T245" s="25"/>
      <c r="U245" s="25">
        <f t="shared" si="58"/>
        <v>2.1884399999999998E-3</v>
      </c>
      <c r="V245" s="25">
        <f t="shared" si="59"/>
        <v>5.0399773199999998E-2</v>
      </c>
      <c r="W245" s="25">
        <v>5.1200000000000004E-3</v>
      </c>
      <c r="X245" s="25">
        <f t="shared" si="60"/>
        <v>4.7745000000000001E-3</v>
      </c>
      <c r="Y245" s="25"/>
      <c r="Z245" s="25">
        <f t="shared" si="61"/>
        <v>1.7983400000000003E-3</v>
      </c>
      <c r="AA245" s="25">
        <f t="shared" si="62"/>
        <v>4.1415770200000007E-2</v>
      </c>
      <c r="AB245" s="25">
        <v>7.6000000000000004E-4</v>
      </c>
      <c r="AC245" s="25">
        <f t="shared" si="63"/>
        <v>3.455E-4</v>
      </c>
    </row>
    <row r="246" spans="1:29" s="15" customFormat="1">
      <c r="A246" s="18">
        <v>494</v>
      </c>
      <c r="B246" s="25">
        <v>-1.4999999999999999E-4</v>
      </c>
      <c r="C246" s="25">
        <v>6.6299999999999996E-3</v>
      </c>
      <c r="D246" s="25">
        <f t="shared" si="48"/>
        <v>6.3349999999999995E-3</v>
      </c>
      <c r="E246" s="25"/>
      <c r="F246" s="25">
        <f t="shared" si="49"/>
        <v>2.4782399999999996E-3</v>
      </c>
      <c r="G246" s="25">
        <f t="shared" si="50"/>
        <v>5.7073867199999996E-2</v>
      </c>
      <c r="H246" s="25">
        <v>1.6060000000000001E-2</v>
      </c>
      <c r="I246" s="25">
        <f t="shared" si="51"/>
        <v>1.5765000000000001E-2</v>
      </c>
      <c r="J246" s="25"/>
      <c r="K246" s="25">
        <f t="shared" si="52"/>
        <v>1.9841400000000006E-3</v>
      </c>
      <c r="L246" s="25">
        <f t="shared" si="53"/>
        <v>4.5694744200000012E-2</v>
      </c>
      <c r="M246" s="25">
        <v>4.2300000000000003E-3</v>
      </c>
      <c r="N246" s="25">
        <f t="shared" si="54"/>
        <v>3.9350000000000001E-3</v>
      </c>
      <c r="O246" s="25"/>
      <c r="P246" s="25">
        <f t="shared" si="55"/>
        <v>1.09924E-3</v>
      </c>
      <c r="Q246" s="25">
        <f t="shared" si="56"/>
        <v>2.5315497200000002E-2</v>
      </c>
      <c r="R246" s="25">
        <v>5.8500000000000002E-3</v>
      </c>
      <c r="S246" s="25">
        <f t="shared" si="57"/>
        <v>5.555E-3</v>
      </c>
      <c r="T246" s="25"/>
      <c r="U246" s="25">
        <f t="shared" si="58"/>
        <v>2.1289400000000002E-3</v>
      </c>
      <c r="V246" s="25">
        <f t="shared" si="59"/>
        <v>4.9029488200000006E-2</v>
      </c>
      <c r="W246" s="25">
        <v>4.9199999999999999E-3</v>
      </c>
      <c r="X246" s="25">
        <f t="shared" si="60"/>
        <v>4.6249999999999998E-3</v>
      </c>
      <c r="Y246" s="25"/>
      <c r="Z246" s="25">
        <f t="shared" si="61"/>
        <v>1.6488399999999999E-3</v>
      </c>
      <c r="AA246" s="25">
        <f t="shared" si="62"/>
        <v>3.7972785199999998E-2</v>
      </c>
      <c r="AB246" s="25">
        <v>7.3999999999999999E-4</v>
      </c>
      <c r="AC246" s="25">
        <f t="shared" si="63"/>
        <v>2.9500000000000001E-4</v>
      </c>
    </row>
    <row r="247" spans="1:29" s="15" customFormat="1">
      <c r="A247" s="18">
        <v>495</v>
      </c>
      <c r="B247" s="25">
        <v>-8.0000000000000007E-5</v>
      </c>
      <c r="C247" s="25">
        <v>6.5700000000000003E-3</v>
      </c>
      <c r="D247" s="25">
        <f t="shared" si="48"/>
        <v>6.215E-3</v>
      </c>
      <c r="E247" s="25"/>
      <c r="F247" s="25">
        <f t="shared" si="49"/>
        <v>2.3582400000000002E-3</v>
      </c>
      <c r="G247" s="25">
        <f t="shared" si="50"/>
        <v>5.4310267200000005E-2</v>
      </c>
      <c r="H247" s="25">
        <v>1.6219999999999998E-2</v>
      </c>
      <c r="I247" s="25">
        <f t="shared" si="51"/>
        <v>1.5864999999999997E-2</v>
      </c>
      <c r="J247" s="25"/>
      <c r="K247" s="25">
        <f t="shared" si="52"/>
        <v>2.0841399999999965E-3</v>
      </c>
      <c r="L247" s="25">
        <f t="shared" si="53"/>
        <v>4.7997744199999921E-2</v>
      </c>
      <c r="M247" s="25">
        <v>4.3099999999999996E-3</v>
      </c>
      <c r="N247" s="25">
        <f t="shared" si="54"/>
        <v>3.9549999999999993E-3</v>
      </c>
      <c r="O247" s="25"/>
      <c r="P247" s="25">
        <f t="shared" si="55"/>
        <v>1.1192399999999992E-3</v>
      </c>
      <c r="Q247" s="25">
        <f t="shared" si="56"/>
        <v>2.5776097199999983E-2</v>
      </c>
      <c r="R247" s="25">
        <v>5.9500000000000004E-3</v>
      </c>
      <c r="S247" s="25">
        <f t="shared" si="57"/>
        <v>5.5950000000000001E-3</v>
      </c>
      <c r="T247" s="25"/>
      <c r="U247" s="25">
        <f t="shared" si="58"/>
        <v>2.1689400000000003E-3</v>
      </c>
      <c r="V247" s="25">
        <f t="shared" si="59"/>
        <v>4.995068820000001E-2</v>
      </c>
      <c r="W247" s="25">
        <v>5.1900000000000002E-3</v>
      </c>
      <c r="X247" s="25">
        <f t="shared" si="60"/>
        <v>4.8349999999999999E-3</v>
      </c>
      <c r="Y247" s="25"/>
      <c r="Z247" s="25">
        <f t="shared" si="61"/>
        <v>1.8588400000000001E-3</v>
      </c>
      <c r="AA247" s="25">
        <f t="shared" si="62"/>
        <v>4.2809085200000006E-2</v>
      </c>
      <c r="AB247" s="25">
        <v>7.9000000000000001E-4</v>
      </c>
      <c r="AC247" s="25">
        <f t="shared" si="63"/>
        <v>3.5500000000000001E-4</v>
      </c>
    </row>
    <row r="248" spans="1:29" s="15" customFormat="1">
      <c r="A248" s="18">
        <v>496</v>
      </c>
      <c r="B248" s="25">
        <v>-1.0000000000000001E-5</v>
      </c>
      <c r="C248" s="25">
        <v>6.62E-3</v>
      </c>
      <c r="D248" s="25">
        <f t="shared" si="48"/>
        <v>6.2900000000000005E-3</v>
      </c>
      <c r="E248" s="25"/>
      <c r="F248" s="25">
        <f t="shared" si="49"/>
        <v>2.4332400000000006E-3</v>
      </c>
      <c r="G248" s="25">
        <f t="shared" si="50"/>
        <v>5.6037517200000019E-2</v>
      </c>
      <c r="H248" s="25">
        <v>1.5869999999999999E-2</v>
      </c>
      <c r="I248" s="25">
        <f t="shared" si="51"/>
        <v>1.5539999999999998E-2</v>
      </c>
      <c r="J248" s="25"/>
      <c r="K248" s="25">
        <f t="shared" si="52"/>
        <v>1.7591399999999976E-3</v>
      </c>
      <c r="L248" s="25">
        <f t="shared" si="53"/>
        <v>4.0512994199999944E-2</v>
      </c>
      <c r="M248" s="25">
        <v>4.2900000000000004E-3</v>
      </c>
      <c r="N248" s="25">
        <f t="shared" si="54"/>
        <v>3.96E-3</v>
      </c>
      <c r="O248" s="25"/>
      <c r="P248" s="25">
        <f t="shared" si="55"/>
        <v>1.1242399999999999E-3</v>
      </c>
      <c r="Q248" s="25">
        <f t="shared" si="56"/>
        <v>2.5891247199999998E-2</v>
      </c>
      <c r="R248" s="25">
        <v>5.8900000000000003E-3</v>
      </c>
      <c r="S248" s="25">
        <f t="shared" si="57"/>
        <v>5.5600000000000007E-3</v>
      </c>
      <c r="T248" s="25"/>
      <c r="U248" s="25">
        <f t="shared" si="58"/>
        <v>2.1339400000000008E-3</v>
      </c>
      <c r="V248" s="25">
        <f t="shared" si="59"/>
        <v>4.9144638200000021E-2</v>
      </c>
      <c r="W248" s="25">
        <v>4.8500000000000001E-3</v>
      </c>
      <c r="X248" s="25">
        <f t="shared" si="60"/>
        <v>4.5199999999999997E-3</v>
      </c>
      <c r="Y248" s="25"/>
      <c r="Z248" s="25">
        <f t="shared" si="61"/>
        <v>1.5438399999999999E-3</v>
      </c>
      <c r="AA248" s="25">
        <f t="shared" si="62"/>
        <v>3.5554635199999997E-2</v>
      </c>
      <c r="AB248" s="25">
        <v>6.7000000000000002E-4</v>
      </c>
      <c r="AC248" s="25">
        <f t="shared" si="63"/>
        <v>3.3E-4</v>
      </c>
    </row>
    <row r="249" spans="1:29" s="15" customFormat="1">
      <c r="A249" s="18">
        <v>497</v>
      </c>
      <c r="B249" s="25">
        <v>-1.2E-4</v>
      </c>
      <c r="C249" s="25">
        <v>6.5799999999999999E-3</v>
      </c>
      <c r="D249" s="25">
        <f t="shared" si="48"/>
        <v>6.2649999999999997E-3</v>
      </c>
      <c r="E249" s="25"/>
      <c r="F249" s="25">
        <f t="shared" si="49"/>
        <v>2.4082399999999999E-3</v>
      </c>
      <c r="G249" s="25">
        <f t="shared" si="50"/>
        <v>5.5461767199999998E-2</v>
      </c>
      <c r="H249" s="25">
        <v>1.61E-2</v>
      </c>
      <c r="I249" s="25">
        <f t="shared" si="51"/>
        <v>1.5785E-2</v>
      </c>
      <c r="J249" s="25"/>
      <c r="K249" s="25">
        <f t="shared" si="52"/>
        <v>2.0041399999999997E-3</v>
      </c>
      <c r="L249" s="25">
        <f t="shared" si="53"/>
        <v>4.6155344199999997E-2</v>
      </c>
      <c r="M249" s="25">
        <v>4.3200000000000001E-3</v>
      </c>
      <c r="N249" s="25">
        <f t="shared" si="54"/>
        <v>4.0049999999999999E-3</v>
      </c>
      <c r="O249" s="25"/>
      <c r="P249" s="25">
        <f t="shared" si="55"/>
        <v>1.1692399999999998E-3</v>
      </c>
      <c r="Q249" s="25">
        <f t="shared" si="56"/>
        <v>2.6927597199999997E-2</v>
      </c>
      <c r="R249" s="25">
        <v>5.8300000000000001E-3</v>
      </c>
      <c r="S249" s="25">
        <f t="shared" si="57"/>
        <v>5.5149999999999999E-3</v>
      </c>
      <c r="T249" s="25"/>
      <c r="U249" s="25">
        <f t="shared" si="58"/>
        <v>2.0889400000000001E-3</v>
      </c>
      <c r="V249" s="25">
        <f t="shared" si="59"/>
        <v>4.8108288200000002E-2</v>
      </c>
      <c r="W249" s="25">
        <v>5.0400000000000002E-3</v>
      </c>
      <c r="X249" s="25">
        <f t="shared" si="60"/>
        <v>4.725E-3</v>
      </c>
      <c r="Y249" s="25"/>
      <c r="Z249" s="25">
        <f t="shared" si="61"/>
        <v>1.7488400000000002E-3</v>
      </c>
      <c r="AA249" s="25">
        <f t="shared" si="62"/>
        <v>4.0275785200000004E-2</v>
      </c>
      <c r="AB249" s="25">
        <v>7.5000000000000002E-4</v>
      </c>
      <c r="AC249" s="25">
        <f t="shared" si="63"/>
        <v>3.1500000000000001E-4</v>
      </c>
    </row>
    <row r="250" spans="1:29" s="15" customFormat="1">
      <c r="A250" s="18">
        <v>498</v>
      </c>
      <c r="B250" s="25">
        <v>-4.0000000000000003E-5</v>
      </c>
      <c r="C250" s="25">
        <v>6.5700000000000003E-3</v>
      </c>
      <c r="D250" s="25">
        <f t="shared" si="48"/>
        <v>6.1850000000000004E-3</v>
      </c>
      <c r="E250" s="25"/>
      <c r="F250" s="25">
        <f t="shared" si="49"/>
        <v>2.3282400000000005E-3</v>
      </c>
      <c r="G250" s="25">
        <f t="shared" si="50"/>
        <v>5.3619367200000018E-2</v>
      </c>
      <c r="H250" s="25">
        <v>1.602E-2</v>
      </c>
      <c r="I250" s="25">
        <f t="shared" si="51"/>
        <v>1.5635E-2</v>
      </c>
      <c r="J250" s="25"/>
      <c r="K250" s="25">
        <f t="shared" si="52"/>
        <v>1.8541399999999989E-3</v>
      </c>
      <c r="L250" s="25">
        <f t="shared" si="53"/>
        <v>4.2700844199999977E-2</v>
      </c>
      <c r="M250" s="25">
        <v>4.3600000000000002E-3</v>
      </c>
      <c r="N250" s="25">
        <f t="shared" si="54"/>
        <v>3.9750000000000002E-3</v>
      </c>
      <c r="O250" s="25"/>
      <c r="P250" s="25">
        <f t="shared" si="55"/>
        <v>1.1392400000000001E-3</v>
      </c>
      <c r="Q250" s="25">
        <f t="shared" si="56"/>
        <v>2.6236697200000006E-2</v>
      </c>
      <c r="R250" s="25">
        <v>5.8799999999999998E-3</v>
      </c>
      <c r="S250" s="25">
        <f t="shared" si="57"/>
        <v>5.4949999999999999E-3</v>
      </c>
      <c r="T250" s="25"/>
      <c r="U250" s="25">
        <f t="shared" si="58"/>
        <v>2.06894E-3</v>
      </c>
      <c r="V250" s="25">
        <f t="shared" si="59"/>
        <v>4.7647688200000003E-2</v>
      </c>
      <c r="W250" s="25">
        <v>4.9699999999999996E-3</v>
      </c>
      <c r="X250" s="25">
        <f t="shared" si="60"/>
        <v>4.5849999999999997E-3</v>
      </c>
      <c r="Y250" s="25"/>
      <c r="Z250" s="25">
        <f t="shared" si="61"/>
        <v>1.6088399999999998E-3</v>
      </c>
      <c r="AA250" s="25">
        <f t="shared" si="62"/>
        <v>3.7051585200000001E-2</v>
      </c>
      <c r="AB250" s="25">
        <v>8.0999999999999996E-4</v>
      </c>
      <c r="AC250" s="25">
        <f t="shared" si="63"/>
        <v>3.8499999999999998E-4</v>
      </c>
    </row>
    <row r="251" spans="1:29" s="15" customFormat="1">
      <c r="A251" s="18">
        <v>499</v>
      </c>
      <c r="B251" s="25">
        <v>-1E-4</v>
      </c>
      <c r="C251" s="25">
        <v>6.45E-3</v>
      </c>
      <c r="D251" s="25">
        <f t="shared" si="48"/>
        <v>6.1250000000000002E-3</v>
      </c>
      <c r="E251" s="25"/>
      <c r="F251" s="25">
        <f t="shared" si="49"/>
        <v>2.2682400000000004E-3</v>
      </c>
      <c r="G251" s="25">
        <f t="shared" si="50"/>
        <v>5.2237567200000008E-2</v>
      </c>
      <c r="H251" s="25">
        <v>1.601E-2</v>
      </c>
      <c r="I251" s="25">
        <f t="shared" si="51"/>
        <v>1.5685000000000001E-2</v>
      </c>
      <c r="J251" s="25"/>
      <c r="K251" s="25">
        <f t="shared" si="52"/>
        <v>1.9041400000000003E-3</v>
      </c>
      <c r="L251" s="25">
        <f t="shared" si="53"/>
        <v>4.3852344200000011E-2</v>
      </c>
      <c r="M251" s="25">
        <v>4.3E-3</v>
      </c>
      <c r="N251" s="25">
        <f t="shared" si="54"/>
        <v>3.9750000000000002E-3</v>
      </c>
      <c r="O251" s="25"/>
      <c r="P251" s="25">
        <f t="shared" si="55"/>
        <v>1.1392400000000001E-3</v>
      </c>
      <c r="Q251" s="25">
        <f t="shared" si="56"/>
        <v>2.6236697200000006E-2</v>
      </c>
      <c r="R251" s="25">
        <v>5.7299999999999999E-3</v>
      </c>
      <c r="S251" s="25">
        <f t="shared" si="57"/>
        <v>5.4050000000000001E-3</v>
      </c>
      <c r="T251" s="25"/>
      <c r="U251" s="25">
        <f t="shared" si="58"/>
        <v>1.9789400000000002E-3</v>
      </c>
      <c r="V251" s="25">
        <f t="shared" si="59"/>
        <v>4.5574988200000006E-2</v>
      </c>
      <c r="W251" s="25">
        <v>4.9699999999999996E-3</v>
      </c>
      <c r="X251" s="25">
        <f t="shared" si="60"/>
        <v>4.6449999999999998E-3</v>
      </c>
      <c r="Y251" s="25"/>
      <c r="Z251" s="25">
        <f t="shared" si="61"/>
        <v>1.66884E-3</v>
      </c>
      <c r="AA251" s="25">
        <f t="shared" si="62"/>
        <v>3.8433385200000003E-2</v>
      </c>
      <c r="AB251" s="25">
        <v>7.5000000000000002E-4</v>
      </c>
      <c r="AC251" s="25">
        <f t="shared" si="63"/>
        <v>3.2499999999999999E-4</v>
      </c>
    </row>
    <row r="252" spans="1:29" s="15" customFormat="1">
      <c r="A252" s="18">
        <v>500</v>
      </c>
      <c r="B252" s="25">
        <v>-2.0000000000000001E-4</v>
      </c>
      <c r="C252" s="25">
        <v>6.4799999999999996E-3</v>
      </c>
      <c r="D252" s="25">
        <f t="shared" si="48"/>
        <v>6.2949999999999994E-3</v>
      </c>
      <c r="E252" s="25"/>
      <c r="F252" s="25">
        <f t="shared" si="49"/>
        <v>2.4382399999999995E-3</v>
      </c>
      <c r="G252" s="25">
        <f t="shared" si="50"/>
        <v>5.6152667199999992E-2</v>
      </c>
      <c r="H252" s="25">
        <v>1.5820000000000001E-2</v>
      </c>
      <c r="I252" s="25">
        <f t="shared" si="51"/>
        <v>1.5635E-2</v>
      </c>
      <c r="J252" s="25"/>
      <c r="K252" s="25">
        <f t="shared" si="52"/>
        <v>1.8541399999999989E-3</v>
      </c>
      <c r="L252" s="25">
        <f t="shared" si="53"/>
        <v>4.2700844199999977E-2</v>
      </c>
      <c r="M252" s="25">
        <v>4.2100000000000002E-3</v>
      </c>
      <c r="N252" s="25">
        <f t="shared" si="54"/>
        <v>4.0249999999999999E-3</v>
      </c>
      <c r="O252" s="25"/>
      <c r="P252" s="25">
        <f t="shared" si="55"/>
        <v>1.1892399999999998E-3</v>
      </c>
      <c r="Q252" s="25">
        <f t="shared" si="56"/>
        <v>2.7388197199999999E-2</v>
      </c>
      <c r="R252" s="25">
        <v>5.7400000000000003E-3</v>
      </c>
      <c r="S252" s="25">
        <f t="shared" si="57"/>
        <v>5.555E-3</v>
      </c>
      <c r="T252" s="25"/>
      <c r="U252" s="25">
        <f t="shared" si="58"/>
        <v>2.1289400000000002E-3</v>
      </c>
      <c r="V252" s="25">
        <f t="shared" si="59"/>
        <v>4.9029488200000006E-2</v>
      </c>
      <c r="W252" s="25">
        <v>4.9399999999999999E-3</v>
      </c>
      <c r="X252" s="25">
        <f t="shared" si="60"/>
        <v>4.7549999999999997E-3</v>
      </c>
      <c r="Y252" s="25"/>
      <c r="Z252" s="25">
        <f t="shared" si="61"/>
        <v>1.7788399999999998E-3</v>
      </c>
      <c r="AA252" s="25">
        <f t="shared" si="62"/>
        <v>4.0966685199999998E-2</v>
      </c>
      <c r="AB252" s="25">
        <v>5.6999999999999998E-4</v>
      </c>
      <c r="AC252" s="25">
        <f t="shared" si="63"/>
        <v>1.85E-4</v>
      </c>
    </row>
    <row r="253" spans="1:29" s="15" customFormat="1">
      <c r="A253" s="18">
        <v>501</v>
      </c>
      <c r="B253" s="25">
        <v>-9.0000000000000006E-5</v>
      </c>
      <c r="C253" s="25">
        <v>6.4099999999999999E-3</v>
      </c>
      <c r="D253" s="25">
        <f t="shared" si="48"/>
        <v>6.0749999999999997E-3</v>
      </c>
      <c r="E253" s="25"/>
      <c r="F253" s="25">
        <f t="shared" si="49"/>
        <v>2.2182399999999998E-3</v>
      </c>
      <c r="G253" s="25">
        <f t="shared" si="50"/>
        <v>5.1086067199999995E-2</v>
      </c>
      <c r="H253" s="25">
        <v>1.585E-2</v>
      </c>
      <c r="I253" s="25">
        <f t="shared" si="51"/>
        <v>1.5514999999999999E-2</v>
      </c>
      <c r="J253" s="25"/>
      <c r="K253" s="25">
        <f t="shared" si="52"/>
        <v>1.7341399999999986E-3</v>
      </c>
      <c r="L253" s="25">
        <f t="shared" si="53"/>
        <v>3.9937244199999972E-2</v>
      </c>
      <c r="M253" s="25">
        <v>4.2500000000000003E-3</v>
      </c>
      <c r="N253" s="25">
        <f t="shared" si="54"/>
        <v>3.9150000000000001E-3</v>
      </c>
      <c r="O253" s="25"/>
      <c r="P253" s="25">
        <f t="shared" si="55"/>
        <v>1.07924E-3</v>
      </c>
      <c r="Q253" s="25">
        <f t="shared" si="56"/>
        <v>2.48548972E-2</v>
      </c>
      <c r="R253" s="25">
        <v>5.7299999999999999E-3</v>
      </c>
      <c r="S253" s="25">
        <f t="shared" si="57"/>
        <v>5.3949999999999996E-3</v>
      </c>
      <c r="T253" s="25"/>
      <c r="U253" s="25">
        <f t="shared" si="58"/>
        <v>1.9689399999999998E-3</v>
      </c>
      <c r="V253" s="25">
        <f t="shared" si="59"/>
        <v>4.5344688199999997E-2</v>
      </c>
      <c r="W253" s="25">
        <v>4.9300000000000004E-3</v>
      </c>
      <c r="X253" s="25">
        <f t="shared" si="60"/>
        <v>4.5950000000000001E-3</v>
      </c>
      <c r="Y253" s="25"/>
      <c r="Z253" s="25">
        <f t="shared" si="61"/>
        <v>1.6188400000000003E-3</v>
      </c>
      <c r="AA253" s="25">
        <f t="shared" si="62"/>
        <v>3.728188520000001E-2</v>
      </c>
      <c r="AB253" s="25">
        <v>7.6000000000000004E-4</v>
      </c>
      <c r="AC253" s="25">
        <f t="shared" si="63"/>
        <v>3.3500000000000001E-4</v>
      </c>
    </row>
    <row r="254" spans="1:29" s="15" customFormat="1">
      <c r="A254" s="18">
        <v>502</v>
      </c>
      <c r="B254" s="25">
        <v>-1.9000000000000001E-4</v>
      </c>
      <c r="C254" s="25">
        <v>6.5500000000000003E-3</v>
      </c>
      <c r="D254" s="25">
        <f t="shared" si="48"/>
        <v>6.3100000000000005E-3</v>
      </c>
      <c r="E254" s="25"/>
      <c r="F254" s="25">
        <f t="shared" si="49"/>
        <v>2.4532400000000006E-3</v>
      </c>
      <c r="G254" s="25">
        <f t="shared" si="50"/>
        <v>5.6498117200000017E-2</v>
      </c>
      <c r="H254" s="25">
        <v>1.575E-2</v>
      </c>
      <c r="I254" s="25">
        <f t="shared" si="51"/>
        <v>1.5509999999999999E-2</v>
      </c>
      <c r="J254" s="25"/>
      <c r="K254" s="25">
        <f t="shared" si="52"/>
        <v>1.7291399999999988E-3</v>
      </c>
      <c r="L254" s="25">
        <f t="shared" si="53"/>
        <v>3.9822094199999977E-2</v>
      </c>
      <c r="M254" s="25">
        <v>4.2199999999999998E-3</v>
      </c>
      <c r="N254" s="25">
        <f t="shared" si="54"/>
        <v>3.98E-3</v>
      </c>
      <c r="O254" s="25"/>
      <c r="P254" s="25">
        <f t="shared" si="55"/>
        <v>1.1442399999999999E-3</v>
      </c>
      <c r="Q254" s="25">
        <f t="shared" si="56"/>
        <v>2.63518472E-2</v>
      </c>
      <c r="R254" s="25">
        <v>5.77E-3</v>
      </c>
      <c r="S254" s="25">
        <f t="shared" si="57"/>
        <v>5.5300000000000002E-3</v>
      </c>
      <c r="T254" s="25"/>
      <c r="U254" s="25">
        <f t="shared" si="58"/>
        <v>2.1039400000000003E-3</v>
      </c>
      <c r="V254" s="25">
        <f t="shared" si="59"/>
        <v>4.8453738200000013E-2</v>
      </c>
      <c r="W254" s="25">
        <v>4.9500000000000004E-3</v>
      </c>
      <c r="X254" s="25">
        <f t="shared" si="60"/>
        <v>4.7100000000000006E-3</v>
      </c>
      <c r="Y254" s="25"/>
      <c r="Z254" s="25">
        <f t="shared" si="61"/>
        <v>1.7338400000000008E-3</v>
      </c>
      <c r="AA254" s="25">
        <f t="shared" si="62"/>
        <v>3.9930335200000021E-2</v>
      </c>
      <c r="AB254" s="25">
        <v>6.7000000000000002E-4</v>
      </c>
      <c r="AC254" s="25">
        <f t="shared" si="63"/>
        <v>2.4000000000000001E-4</v>
      </c>
    </row>
    <row r="255" spans="1:29" s="15" customFormat="1">
      <c r="A255" s="18">
        <v>503</v>
      </c>
      <c r="B255" s="25">
        <v>-1.4999999999999999E-4</v>
      </c>
      <c r="C255" s="25">
        <v>6.4000000000000003E-3</v>
      </c>
      <c r="D255" s="25">
        <f t="shared" si="48"/>
        <v>6.1650000000000003E-3</v>
      </c>
      <c r="E255" s="25"/>
      <c r="F255" s="25">
        <f t="shared" si="49"/>
        <v>2.3082400000000005E-3</v>
      </c>
      <c r="G255" s="25">
        <f t="shared" si="50"/>
        <v>5.3158767200000012E-2</v>
      </c>
      <c r="H255" s="25">
        <v>1.5820000000000001E-2</v>
      </c>
      <c r="I255" s="25">
        <f t="shared" si="51"/>
        <v>1.5585E-2</v>
      </c>
      <c r="J255" s="25"/>
      <c r="K255" s="25">
        <f t="shared" si="52"/>
        <v>1.8041399999999992E-3</v>
      </c>
      <c r="L255" s="25">
        <f t="shared" si="53"/>
        <v>4.1549344199999984E-2</v>
      </c>
      <c r="M255" s="25">
        <v>4.2300000000000003E-3</v>
      </c>
      <c r="N255" s="25">
        <f t="shared" si="54"/>
        <v>3.9950000000000003E-3</v>
      </c>
      <c r="O255" s="25"/>
      <c r="P255" s="25">
        <f t="shared" si="55"/>
        <v>1.1592400000000002E-3</v>
      </c>
      <c r="Q255" s="25">
        <f t="shared" si="56"/>
        <v>2.6697297200000004E-2</v>
      </c>
      <c r="R255" s="25">
        <v>5.6600000000000001E-3</v>
      </c>
      <c r="S255" s="25">
        <f t="shared" si="57"/>
        <v>5.4250000000000001E-3</v>
      </c>
      <c r="T255" s="25"/>
      <c r="U255" s="25">
        <f t="shared" si="58"/>
        <v>1.9989400000000003E-3</v>
      </c>
      <c r="V255" s="25">
        <f t="shared" si="59"/>
        <v>4.6035588200000005E-2</v>
      </c>
      <c r="W255" s="25">
        <v>4.96E-3</v>
      </c>
      <c r="X255" s="25">
        <f t="shared" si="60"/>
        <v>4.725E-3</v>
      </c>
      <c r="Y255" s="25"/>
      <c r="Z255" s="25">
        <f t="shared" si="61"/>
        <v>1.7488400000000002E-3</v>
      </c>
      <c r="AA255" s="25">
        <f t="shared" si="62"/>
        <v>4.0275785200000004E-2</v>
      </c>
      <c r="AB255" s="25">
        <v>6.2E-4</v>
      </c>
      <c r="AC255" s="25">
        <f t="shared" si="63"/>
        <v>2.3500000000000002E-4</v>
      </c>
    </row>
    <row r="256" spans="1:29" s="15" customFormat="1">
      <c r="A256" s="18">
        <v>504</v>
      </c>
      <c r="B256" s="25">
        <v>-3.0000000000000001E-5</v>
      </c>
      <c r="C256" s="25">
        <v>6.3699999999999998E-3</v>
      </c>
      <c r="D256" s="25">
        <f t="shared" si="48"/>
        <v>6.1050000000000002E-3</v>
      </c>
      <c r="E256" s="25"/>
      <c r="F256" s="25">
        <f t="shared" si="49"/>
        <v>2.2482400000000003E-3</v>
      </c>
      <c r="G256" s="25">
        <f t="shared" si="50"/>
        <v>5.177696720000001E-2</v>
      </c>
      <c r="H256" s="25">
        <v>1.576E-2</v>
      </c>
      <c r="I256" s="25">
        <f t="shared" si="51"/>
        <v>1.5495E-2</v>
      </c>
      <c r="J256" s="25"/>
      <c r="K256" s="25">
        <f t="shared" si="52"/>
        <v>1.7141399999999994E-3</v>
      </c>
      <c r="L256" s="25">
        <f t="shared" si="53"/>
        <v>3.9476644199999987E-2</v>
      </c>
      <c r="M256" s="25">
        <v>4.1099999999999999E-3</v>
      </c>
      <c r="N256" s="25">
        <f t="shared" si="54"/>
        <v>3.8449999999999999E-3</v>
      </c>
      <c r="O256" s="25"/>
      <c r="P256" s="25">
        <f t="shared" si="55"/>
        <v>1.0092399999999998E-3</v>
      </c>
      <c r="Q256" s="25">
        <f t="shared" si="56"/>
        <v>2.3242797199999995E-2</v>
      </c>
      <c r="R256" s="25">
        <v>5.6299999999999996E-3</v>
      </c>
      <c r="S256" s="25">
        <f t="shared" si="57"/>
        <v>5.365E-3</v>
      </c>
      <c r="T256" s="25"/>
      <c r="U256" s="25">
        <f t="shared" si="58"/>
        <v>1.9389400000000001E-3</v>
      </c>
      <c r="V256" s="25">
        <f t="shared" si="59"/>
        <v>4.4653788200000002E-2</v>
      </c>
      <c r="W256" s="25">
        <v>4.7499999999999999E-3</v>
      </c>
      <c r="X256" s="25">
        <f t="shared" si="60"/>
        <v>4.4850000000000003E-3</v>
      </c>
      <c r="Y256" s="25"/>
      <c r="Z256" s="25">
        <f t="shared" si="61"/>
        <v>1.5088400000000004E-3</v>
      </c>
      <c r="AA256" s="25">
        <f t="shared" si="62"/>
        <v>3.4748585200000015E-2</v>
      </c>
      <c r="AB256" s="25">
        <v>5.5999999999999995E-4</v>
      </c>
      <c r="AC256" s="25">
        <f t="shared" si="63"/>
        <v>2.6499999999999999E-4</v>
      </c>
    </row>
    <row r="257" spans="1:29" s="15" customFormat="1">
      <c r="A257" s="18">
        <v>505</v>
      </c>
      <c r="B257" s="25">
        <v>-4.0000000000000003E-5</v>
      </c>
      <c r="C257" s="25">
        <v>6.1599999999999997E-3</v>
      </c>
      <c r="D257" s="25">
        <f t="shared" si="48"/>
        <v>5.8249999999999994E-3</v>
      </c>
      <c r="E257" s="25"/>
      <c r="F257" s="25">
        <f t="shared" si="49"/>
        <v>1.9682399999999996E-3</v>
      </c>
      <c r="G257" s="25">
        <f t="shared" si="50"/>
        <v>4.5328567199999989E-2</v>
      </c>
      <c r="H257" s="25">
        <v>1.5640000000000001E-2</v>
      </c>
      <c r="I257" s="25">
        <f t="shared" si="51"/>
        <v>1.5305000000000001E-2</v>
      </c>
      <c r="J257" s="25"/>
      <c r="K257" s="25">
        <f t="shared" si="52"/>
        <v>1.5241400000000002E-3</v>
      </c>
      <c r="L257" s="25">
        <f t="shared" si="53"/>
        <v>3.5100944200000005E-2</v>
      </c>
      <c r="M257" s="25">
        <v>4.0600000000000002E-3</v>
      </c>
      <c r="N257" s="25">
        <f t="shared" si="54"/>
        <v>3.725E-3</v>
      </c>
      <c r="O257" s="25"/>
      <c r="P257" s="25">
        <f t="shared" si="55"/>
        <v>8.8923999999999991E-4</v>
      </c>
      <c r="Q257" s="25">
        <f t="shared" si="56"/>
        <v>2.04791972E-2</v>
      </c>
      <c r="R257" s="25">
        <v>5.5100000000000001E-3</v>
      </c>
      <c r="S257" s="25">
        <f t="shared" si="57"/>
        <v>5.1749999999999999E-3</v>
      </c>
      <c r="T257" s="25"/>
      <c r="U257" s="25">
        <f t="shared" si="58"/>
        <v>1.74894E-3</v>
      </c>
      <c r="V257" s="25">
        <f t="shared" si="59"/>
        <v>4.0278088200000006E-2</v>
      </c>
      <c r="W257" s="25">
        <v>4.81E-3</v>
      </c>
      <c r="X257" s="25">
        <f t="shared" si="60"/>
        <v>4.4749999999999998E-3</v>
      </c>
      <c r="Y257" s="25"/>
      <c r="Z257" s="25">
        <f t="shared" si="61"/>
        <v>1.49884E-3</v>
      </c>
      <c r="AA257" s="25">
        <f t="shared" si="62"/>
        <v>3.4518285199999998E-2</v>
      </c>
      <c r="AB257" s="25">
        <v>7.1000000000000002E-4</v>
      </c>
      <c r="AC257" s="25">
        <f t="shared" si="63"/>
        <v>3.3500000000000001E-4</v>
      </c>
    </row>
    <row r="258" spans="1:29" s="15" customFormat="1">
      <c r="A258" s="18">
        <v>506</v>
      </c>
      <c r="B258" s="25">
        <v>-2.1000000000000001E-4</v>
      </c>
      <c r="C258" s="25">
        <v>6.1599999999999997E-3</v>
      </c>
      <c r="D258" s="25">
        <f t="shared" si="48"/>
        <v>5.9654999999999994E-3</v>
      </c>
      <c r="E258" s="25"/>
      <c r="F258" s="25">
        <f t="shared" si="49"/>
        <v>2.1087399999999996E-3</v>
      </c>
      <c r="G258" s="25">
        <f t="shared" si="50"/>
        <v>4.8564282199999996E-2</v>
      </c>
      <c r="H258" s="25">
        <v>1.553E-2</v>
      </c>
      <c r="I258" s="25">
        <f t="shared" si="51"/>
        <v>1.53355E-2</v>
      </c>
      <c r="J258" s="25"/>
      <c r="K258" s="25">
        <f t="shared" si="52"/>
        <v>1.5546399999999995E-3</v>
      </c>
      <c r="L258" s="25">
        <f t="shared" si="53"/>
        <v>3.5803359199999989E-2</v>
      </c>
      <c r="M258" s="25">
        <v>4.0400000000000002E-3</v>
      </c>
      <c r="N258" s="25">
        <f t="shared" si="54"/>
        <v>3.8455E-3</v>
      </c>
      <c r="O258" s="25"/>
      <c r="P258" s="25">
        <f t="shared" si="55"/>
        <v>1.0097399999999999E-3</v>
      </c>
      <c r="Q258" s="25">
        <f t="shared" si="56"/>
        <v>2.3254312199999998E-2</v>
      </c>
      <c r="R258" s="25">
        <v>5.47E-3</v>
      </c>
      <c r="S258" s="25">
        <f t="shared" si="57"/>
        <v>5.2754999999999998E-3</v>
      </c>
      <c r="T258" s="25"/>
      <c r="U258" s="25">
        <f t="shared" si="58"/>
        <v>1.8494399999999999E-3</v>
      </c>
      <c r="V258" s="25">
        <f t="shared" si="59"/>
        <v>4.2592603200000002E-2</v>
      </c>
      <c r="W258" s="25">
        <v>4.7200000000000002E-3</v>
      </c>
      <c r="X258" s="25">
        <f t="shared" si="60"/>
        <v>4.5255E-3</v>
      </c>
      <c r="Y258" s="25"/>
      <c r="Z258" s="25">
        <f t="shared" si="61"/>
        <v>1.5493400000000002E-3</v>
      </c>
      <c r="AA258" s="25">
        <f t="shared" si="62"/>
        <v>3.5681300200000009E-2</v>
      </c>
      <c r="AB258" s="25">
        <v>5.9900000000000003E-4</v>
      </c>
      <c r="AC258" s="25">
        <f t="shared" si="63"/>
        <v>1.9450000000000001E-4</v>
      </c>
    </row>
    <row r="259" spans="1:29" s="15" customFormat="1">
      <c r="A259" s="18">
        <v>507</v>
      </c>
      <c r="B259" s="25">
        <v>-1.7000000000000001E-4</v>
      </c>
      <c r="C259" s="25">
        <v>6.1399999999999996E-3</v>
      </c>
      <c r="D259" s="25">
        <f t="shared" ref="D259:D322" si="64">C259-AC259</f>
        <v>5.9254999999999993E-3</v>
      </c>
      <c r="E259" s="25"/>
      <c r="F259" s="25">
        <f t="shared" ref="F259:F322" si="65">D259-0.00385676</f>
        <v>2.0687399999999995E-3</v>
      </c>
      <c r="G259" s="25">
        <f t="shared" ref="G259:G322" si="66">F259*23.03</f>
        <v>4.7643082199999992E-2</v>
      </c>
      <c r="H259" s="25">
        <v>1.5610000000000001E-2</v>
      </c>
      <c r="I259" s="25">
        <f t="shared" ref="I259:I322" si="67">H259-AC259</f>
        <v>1.5395500000000001E-2</v>
      </c>
      <c r="J259" s="25"/>
      <c r="K259" s="25">
        <f t="shared" ref="K259:K322" si="68">I259-0.01378086</f>
        <v>1.6146400000000005E-3</v>
      </c>
      <c r="L259" s="25">
        <f t="shared" ref="L259:L322" si="69">K259*23.03</f>
        <v>3.7185159200000012E-2</v>
      </c>
      <c r="M259" s="25">
        <v>4.0000000000000001E-3</v>
      </c>
      <c r="N259" s="25">
        <f t="shared" ref="N259:N322" si="70">M259-AC259</f>
        <v>3.7855000000000002E-3</v>
      </c>
      <c r="O259" s="25"/>
      <c r="P259" s="25">
        <f t="shared" ref="P259:P322" si="71">N259-0.00283576</f>
        <v>9.4974000000000013E-4</v>
      </c>
      <c r="Q259" s="25">
        <f t="shared" ref="Q259:Q322" si="72">P259*23.03</f>
        <v>2.1872512200000003E-2</v>
      </c>
      <c r="R259" s="25">
        <v>5.5999999999999999E-3</v>
      </c>
      <c r="S259" s="25">
        <f t="shared" ref="S259:S322" si="73">R259-AC259</f>
        <v>5.3854999999999997E-3</v>
      </c>
      <c r="T259" s="25"/>
      <c r="U259" s="25">
        <f t="shared" ref="U259:U322" si="74">S259-0.00342606</f>
        <v>1.9594399999999998E-3</v>
      </c>
      <c r="V259" s="25">
        <f t="shared" ref="V259:V322" si="75">U259*23.03</f>
        <v>4.5125903199999998E-2</v>
      </c>
      <c r="W259" s="25">
        <v>4.7099999999999998E-3</v>
      </c>
      <c r="X259" s="25">
        <f t="shared" ref="X259:X322" si="76">W259-AC259</f>
        <v>4.4954999999999995E-3</v>
      </c>
      <c r="Y259" s="25"/>
      <c r="Z259" s="25">
        <f t="shared" ref="Z259:Z322" si="77">X259-0.00297616</f>
        <v>1.5193399999999997E-3</v>
      </c>
      <c r="AA259" s="25">
        <f t="shared" ref="AA259:AA322" si="78">Z259*23.03</f>
        <v>3.4990400199999994E-2</v>
      </c>
      <c r="AB259" s="25">
        <v>5.9900000000000003E-4</v>
      </c>
      <c r="AC259" s="25">
        <f t="shared" ref="AC259:AC322" si="79">(B259+AB259)/2</f>
        <v>2.1450000000000001E-4</v>
      </c>
    </row>
    <row r="260" spans="1:29" s="15" customFormat="1">
      <c r="A260" s="18">
        <v>508</v>
      </c>
      <c r="B260" s="25">
        <v>-1.9000000000000001E-4</v>
      </c>
      <c r="C260" s="25">
        <v>6.2599999999999999E-3</v>
      </c>
      <c r="D260" s="25">
        <f t="shared" si="64"/>
        <v>6.0800000000000003E-3</v>
      </c>
      <c r="E260" s="25"/>
      <c r="F260" s="25">
        <f t="shared" si="65"/>
        <v>2.2232400000000005E-3</v>
      </c>
      <c r="G260" s="25">
        <f t="shared" si="66"/>
        <v>5.120121720000001E-2</v>
      </c>
      <c r="H260" s="25">
        <v>1.5679999999999999E-2</v>
      </c>
      <c r="I260" s="25">
        <f t="shared" si="67"/>
        <v>1.55E-2</v>
      </c>
      <c r="J260" s="25"/>
      <c r="K260" s="25">
        <f t="shared" si="68"/>
        <v>1.7191399999999992E-3</v>
      </c>
      <c r="L260" s="25">
        <f t="shared" si="69"/>
        <v>3.9591794199999981E-2</v>
      </c>
      <c r="M260" s="25">
        <v>4.15E-3</v>
      </c>
      <c r="N260" s="25">
        <f t="shared" si="70"/>
        <v>3.9700000000000004E-3</v>
      </c>
      <c r="O260" s="25"/>
      <c r="P260" s="25">
        <f t="shared" si="71"/>
        <v>1.1342400000000003E-3</v>
      </c>
      <c r="Q260" s="25">
        <f t="shared" si="72"/>
        <v>2.6121547200000008E-2</v>
      </c>
      <c r="R260" s="25">
        <v>5.5700000000000003E-3</v>
      </c>
      <c r="S260" s="25">
        <f t="shared" si="73"/>
        <v>5.3900000000000007E-3</v>
      </c>
      <c r="T260" s="25"/>
      <c r="U260" s="25">
        <f t="shared" si="74"/>
        <v>1.9639400000000008E-3</v>
      </c>
      <c r="V260" s="25">
        <f t="shared" si="75"/>
        <v>4.5229538200000023E-2</v>
      </c>
      <c r="W260" s="25">
        <v>4.6899999999999997E-3</v>
      </c>
      <c r="X260" s="25">
        <f t="shared" si="76"/>
        <v>4.5100000000000001E-3</v>
      </c>
      <c r="Y260" s="25"/>
      <c r="Z260" s="25">
        <f t="shared" si="77"/>
        <v>1.5338400000000003E-3</v>
      </c>
      <c r="AA260" s="25">
        <f t="shared" si="78"/>
        <v>3.5324335200000008E-2</v>
      </c>
      <c r="AB260" s="25">
        <v>5.5000000000000003E-4</v>
      </c>
      <c r="AC260" s="25">
        <f t="shared" si="79"/>
        <v>1.8000000000000001E-4</v>
      </c>
    </row>
    <row r="261" spans="1:29" s="15" customFormat="1">
      <c r="A261" s="18">
        <v>509</v>
      </c>
      <c r="B261" s="25">
        <v>-1.1E-4</v>
      </c>
      <c r="C261" s="25">
        <v>6.1000000000000004E-3</v>
      </c>
      <c r="D261" s="25">
        <f t="shared" si="64"/>
        <v>5.8650000000000004E-3</v>
      </c>
      <c r="E261" s="25"/>
      <c r="F261" s="25">
        <f t="shared" si="65"/>
        <v>2.0082400000000005E-3</v>
      </c>
      <c r="G261" s="25">
        <f t="shared" si="66"/>
        <v>4.6249767200000014E-2</v>
      </c>
      <c r="H261" s="25">
        <v>1.546E-2</v>
      </c>
      <c r="I261" s="25">
        <f t="shared" si="67"/>
        <v>1.5224999999999999E-2</v>
      </c>
      <c r="J261" s="25"/>
      <c r="K261" s="25">
        <f t="shared" si="68"/>
        <v>1.4441399999999983E-3</v>
      </c>
      <c r="L261" s="25">
        <f t="shared" si="69"/>
        <v>3.3258544199999962E-2</v>
      </c>
      <c r="M261" s="25">
        <v>4.0699999999999998E-3</v>
      </c>
      <c r="N261" s="25">
        <f t="shared" si="70"/>
        <v>3.8349999999999999E-3</v>
      </c>
      <c r="O261" s="25"/>
      <c r="P261" s="25">
        <f t="shared" si="71"/>
        <v>9.9923999999999976E-4</v>
      </c>
      <c r="Q261" s="25">
        <f t="shared" si="72"/>
        <v>2.3012497199999996E-2</v>
      </c>
      <c r="R261" s="25">
        <v>5.45E-3</v>
      </c>
      <c r="S261" s="25">
        <f t="shared" si="73"/>
        <v>5.215E-3</v>
      </c>
      <c r="T261" s="25"/>
      <c r="U261" s="25">
        <f t="shared" si="74"/>
        <v>1.7889400000000001E-3</v>
      </c>
      <c r="V261" s="25">
        <f t="shared" si="75"/>
        <v>4.1199288200000003E-2</v>
      </c>
      <c r="W261" s="25">
        <v>4.6699999999999997E-3</v>
      </c>
      <c r="X261" s="25">
        <f t="shared" si="76"/>
        <v>4.4349999999999997E-3</v>
      </c>
      <c r="Y261" s="25"/>
      <c r="Z261" s="25">
        <f t="shared" si="77"/>
        <v>1.4588399999999999E-3</v>
      </c>
      <c r="AA261" s="25">
        <f t="shared" si="78"/>
        <v>3.3597085200000001E-2</v>
      </c>
      <c r="AB261" s="25">
        <v>5.8E-4</v>
      </c>
      <c r="AC261" s="25">
        <f t="shared" si="79"/>
        <v>2.3499999999999999E-4</v>
      </c>
    </row>
    <row r="262" spans="1:29" s="15" customFormat="1">
      <c r="A262" s="18">
        <v>510</v>
      </c>
      <c r="B262" s="25">
        <v>-1.2E-4</v>
      </c>
      <c r="C262" s="25">
        <v>6.0699999999999999E-3</v>
      </c>
      <c r="D262" s="25">
        <f t="shared" si="64"/>
        <v>5.8100000000000001E-3</v>
      </c>
      <c r="E262" s="25"/>
      <c r="F262" s="25">
        <f t="shared" si="65"/>
        <v>1.9532400000000002E-3</v>
      </c>
      <c r="G262" s="25">
        <f t="shared" si="66"/>
        <v>4.4983117200000006E-2</v>
      </c>
      <c r="H262" s="25">
        <v>1.538E-2</v>
      </c>
      <c r="I262" s="25">
        <f t="shared" si="67"/>
        <v>1.512E-2</v>
      </c>
      <c r="J262" s="25"/>
      <c r="K262" s="25">
        <f t="shared" si="68"/>
        <v>1.3391399999999991E-3</v>
      </c>
      <c r="L262" s="25">
        <f t="shared" si="69"/>
        <v>3.0840394199999982E-2</v>
      </c>
      <c r="M262" s="25">
        <v>3.9899999999999996E-3</v>
      </c>
      <c r="N262" s="25">
        <f t="shared" si="70"/>
        <v>3.7299999999999998E-3</v>
      </c>
      <c r="O262" s="25"/>
      <c r="P262" s="25">
        <f t="shared" si="71"/>
        <v>8.9423999999999971E-4</v>
      </c>
      <c r="Q262" s="25">
        <f t="shared" si="72"/>
        <v>2.0594347199999995E-2</v>
      </c>
      <c r="R262" s="25">
        <v>5.3299999999999997E-3</v>
      </c>
      <c r="S262" s="25">
        <f t="shared" si="73"/>
        <v>5.0699999999999999E-3</v>
      </c>
      <c r="T262" s="25"/>
      <c r="U262" s="25">
        <f t="shared" si="74"/>
        <v>1.64394E-3</v>
      </c>
      <c r="V262" s="25">
        <f t="shared" si="75"/>
        <v>3.7859938199999998E-2</v>
      </c>
      <c r="W262" s="25">
        <v>4.6499999999999996E-3</v>
      </c>
      <c r="X262" s="25">
        <f t="shared" si="76"/>
        <v>4.3899999999999998E-3</v>
      </c>
      <c r="Y262" s="25"/>
      <c r="Z262" s="25">
        <f t="shared" si="77"/>
        <v>1.41384E-3</v>
      </c>
      <c r="AA262" s="25">
        <f t="shared" si="78"/>
        <v>3.2560735200000003E-2</v>
      </c>
      <c r="AB262" s="25">
        <v>6.4000000000000005E-4</v>
      </c>
      <c r="AC262" s="25">
        <f t="shared" si="79"/>
        <v>2.6000000000000003E-4</v>
      </c>
    </row>
    <row r="263" spans="1:29" s="15" customFormat="1">
      <c r="A263" s="18">
        <v>511</v>
      </c>
      <c r="B263" s="25">
        <v>-5.0000000000000002E-5</v>
      </c>
      <c r="C263" s="25">
        <v>6.2100000000000002E-3</v>
      </c>
      <c r="D263" s="25">
        <f t="shared" si="64"/>
        <v>5.8950000000000001E-3</v>
      </c>
      <c r="E263" s="25"/>
      <c r="F263" s="25">
        <f t="shared" si="65"/>
        <v>2.0382400000000002E-3</v>
      </c>
      <c r="G263" s="25">
        <f t="shared" si="66"/>
        <v>4.6940667200000008E-2</v>
      </c>
      <c r="H263" s="25">
        <v>1.555E-2</v>
      </c>
      <c r="I263" s="25">
        <f t="shared" si="67"/>
        <v>1.5235E-2</v>
      </c>
      <c r="J263" s="25"/>
      <c r="K263" s="25">
        <f t="shared" si="68"/>
        <v>1.4541399999999996E-3</v>
      </c>
      <c r="L263" s="25">
        <f t="shared" si="69"/>
        <v>3.3488844199999993E-2</v>
      </c>
      <c r="M263" s="25">
        <v>4.0400000000000002E-3</v>
      </c>
      <c r="N263" s="25">
        <f t="shared" si="70"/>
        <v>3.725E-3</v>
      </c>
      <c r="O263" s="25"/>
      <c r="P263" s="25">
        <f t="shared" si="71"/>
        <v>8.8923999999999991E-4</v>
      </c>
      <c r="Q263" s="25">
        <f t="shared" si="72"/>
        <v>2.04791972E-2</v>
      </c>
      <c r="R263" s="25">
        <v>5.47E-3</v>
      </c>
      <c r="S263" s="25">
        <f t="shared" si="73"/>
        <v>5.1549999999999999E-3</v>
      </c>
      <c r="T263" s="25"/>
      <c r="U263" s="25">
        <f t="shared" si="74"/>
        <v>1.72894E-3</v>
      </c>
      <c r="V263" s="25">
        <f t="shared" si="75"/>
        <v>3.9817488200000001E-2</v>
      </c>
      <c r="W263" s="25">
        <v>4.6800000000000001E-3</v>
      </c>
      <c r="X263" s="25">
        <f t="shared" si="76"/>
        <v>4.365E-3</v>
      </c>
      <c r="Y263" s="25"/>
      <c r="Z263" s="25">
        <f t="shared" si="77"/>
        <v>1.3888400000000001E-3</v>
      </c>
      <c r="AA263" s="25">
        <f t="shared" si="78"/>
        <v>3.1984985200000003E-2</v>
      </c>
      <c r="AB263" s="25">
        <v>6.8000000000000005E-4</v>
      </c>
      <c r="AC263" s="25">
        <f t="shared" si="79"/>
        <v>3.1500000000000001E-4</v>
      </c>
    </row>
    <row r="264" spans="1:29" s="15" customFormat="1">
      <c r="A264" s="18">
        <v>512</v>
      </c>
      <c r="B264" s="25">
        <v>-1.8000000000000001E-4</v>
      </c>
      <c r="C264" s="25">
        <v>6.0299999999999998E-3</v>
      </c>
      <c r="D264" s="25">
        <f t="shared" si="64"/>
        <v>5.8349999999999999E-3</v>
      </c>
      <c r="E264" s="25"/>
      <c r="F264" s="25">
        <f t="shared" si="65"/>
        <v>1.97824E-3</v>
      </c>
      <c r="G264" s="25">
        <f t="shared" si="66"/>
        <v>4.5558867200000006E-2</v>
      </c>
      <c r="H264" s="25">
        <v>1.5350000000000001E-2</v>
      </c>
      <c r="I264" s="25">
        <f t="shared" si="67"/>
        <v>1.5155E-2</v>
      </c>
      <c r="J264" s="25"/>
      <c r="K264" s="25">
        <f t="shared" si="68"/>
        <v>1.3741399999999994E-3</v>
      </c>
      <c r="L264" s="25">
        <f t="shared" si="69"/>
        <v>3.1646444199999985E-2</v>
      </c>
      <c r="M264" s="25">
        <v>4.0000000000000001E-3</v>
      </c>
      <c r="N264" s="25">
        <f t="shared" si="70"/>
        <v>3.8050000000000002E-3</v>
      </c>
      <c r="O264" s="25"/>
      <c r="P264" s="25">
        <f t="shared" si="71"/>
        <v>9.6924000000000012E-4</v>
      </c>
      <c r="Q264" s="25">
        <f t="shared" si="72"/>
        <v>2.2321597200000005E-2</v>
      </c>
      <c r="R264" s="25">
        <v>5.4200000000000003E-3</v>
      </c>
      <c r="S264" s="25">
        <f t="shared" si="73"/>
        <v>5.2250000000000005E-3</v>
      </c>
      <c r="T264" s="25"/>
      <c r="U264" s="25">
        <f t="shared" si="74"/>
        <v>1.7989400000000006E-3</v>
      </c>
      <c r="V264" s="25">
        <f t="shared" si="75"/>
        <v>4.1429588200000013E-2</v>
      </c>
      <c r="W264" s="25">
        <v>4.64E-3</v>
      </c>
      <c r="X264" s="25">
        <f t="shared" si="76"/>
        <v>4.4450000000000002E-3</v>
      </c>
      <c r="Y264" s="25"/>
      <c r="Z264" s="25">
        <f t="shared" si="77"/>
        <v>1.4688400000000003E-3</v>
      </c>
      <c r="AA264" s="25">
        <f t="shared" si="78"/>
        <v>3.3827385200000011E-2</v>
      </c>
      <c r="AB264" s="25">
        <v>5.6999999999999998E-4</v>
      </c>
      <c r="AC264" s="25">
        <f t="shared" si="79"/>
        <v>1.9499999999999997E-4</v>
      </c>
    </row>
    <row r="265" spans="1:29" s="15" customFormat="1">
      <c r="A265" s="18">
        <v>513</v>
      </c>
      <c r="B265" s="25">
        <v>-1.2E-4</v>
      </c>
      <c r="C265" s="25">
        <v>6.0099999999999997E-3</v>
      </c>
      <c r="D265" s="25">
        <f t="shared" si="64"/>
        <v>5.8199999999999997E-3</v>
      </c>
      <c r="E265" s="25"/>
      <c r="F265" s="25">
        <f t="shared" si="65"/>
        <v>1.9632399999999998E-3</v>
      </c>
      <c r="G265" s="25">
        <f t="shared" si="66"/>
        <v>4.5213417199999995E-2</v>
      </c>
      <c r="H265" s="25">
        <v>1.537E-2</v>
      </c>
      <c r="I265" s="25">
        <f t="shared" si="67"/>
        <v>1.5180000000000001E-2</v>
      </c>
      <c r="J265" s="25"/>
      <c r="K265" s="25">
        <f t="shared" si="68"/>
        <v>1.3991400000000001E-3</v>
      </c>
      <c r="L265" s="25">
        <f t="shared" si="69"/>
        <v>3.2222194200000005E-2</v>
      </c>
      <c r="M265" s="25">
        <v>3.8899999999999998E-3</v>
      </c>
      <c r="N265" s="25">
        <f t="shared" si="70"/>
        <v>3.6999999999999997E-3</v>
      </c>
      <c r="O265" s="25"/>
      <c r="P265" s="25">
        <f t="shared" si="71"/>
        <v>8.6423999999999963E-4</v>
      </c>
      <c r="Q265" s="25">
        <f t="shared" si="72"/>
        <v>1.9903447199999993E-2</v>
      </c>
      <c r="R265" s="25">
        <v>5.3899999999999998E-3</v>
      </c>
      <c r="S265" s="25">
        <f t="shared" si="73"/>
        <v>5.1999999999999998E-3</v>
      </c>
      <c r="T265" s="25"/>
      <c r="U265" s="25">
        <f t="shared" si="74"/>
        <v>1.7739399999999999E-3</v>
      </c>
      <c r="V265" s="25">
        <f t="shared" si="75"/>
        <v>4.0853838199999999E-2</v>
      </c>
      <c r="W265" s="25">
        <v>4.6899999999999997E-3</v>
      </c>
      <c r="X265" s="25">
        <f t="shared" si="76"/>
        <v>4.4999999999999997E-3</v>
      </c>
      <c r="Y265" s="25"/>
      <c r="Z265" s="25">
        <f t="shared" si="77"/>
        <v>1.5238399999999998E-3</v>
      </c>
      <c r="AA265" s="25">
        <f t="shared" si="78"/>
        <v>3.5094035199999998E-2</v>
      </c>
      <c r="AB265" s="25">
        <v>5.0000000000000001E-4</v>
      </c>
      <c r="AC265" s="25">
        <f t="shared" si="79"/>
        <v>1.9000000000000001E-4</v>
      </c>
    </row>
    <row r="266" spans="1:29" s="15" customFormat="1">
      <c r="A266" s="18">
        <v>514</v>
      </c>
      <c r="B266" s="25">
        <v>-9.0000000000000006E-5</v>
      </c>
      <c r="C266" s="25">
        <v>5.94E-3</v>
      </c>
      <c r="D266" s="25">
        <f t="shared" si="64"/>
        <v>5.6950000000000004E-3</v>
      </c>
      <c r="E266" s="25"/>
      <c r="F266" s="25">
        <f t="shared" si="65"/>
        <v>1.8382400000000005E-3</v>
      </c>
      <c r="G266" s="25">
        <f t="shared" si="66"/>
        <v>4.2334667200000016E-2</v>
      </c>
      <c r="H266" s="25">
        <v>1.52E-2</v>
      </c>
      <c r="I266" s="25">
        <f t="shared" si="67"/>
        <v>1.4955E-2</v>
      </c>
      <c r="J266" s="25"/>
      <c r="K266" s="25">
        <f t="shared" si="68"/>
        <v>1.1741399999999989E-3</v>
      </c>
      <c r="L266" s="25">
        <f t="shared" si="69"/>
        <v>2.7040444199999975E-2</v>
      </c>
      <c r="M266" s="25">
        <v>3.9100000000000003E-3</v>
      </c>
      <c r="N266" s="25">
        <f t="shared" si="70"/>
        <v>3.6650000000000003E-3</v>
      </c>
      <c r="O266" s="25"/>
      <c r="P266" s="25">
        <f t="shared" si="71"/>
        <v>8.2924000000000019E-4</v>
      </c>
      <c r="Q266" s="25">
        <f t="shared" si="72"/>
        <v>1.9097397200000005E-2</v>
      </c>
      <c r="R266" s="25">
        <v>5.3299999999999997E-3</v>
      </c>
      <c r="S266" s="25">
        <f t="shared" si="73"/>
        <v>5.0849999999999992E-3</v>
      </c>
      <c r="T266" s="25"/>
      <c r="U266" s="25">
        <f t="shared" si="74"/>
        <v>1.6589399999999994E-3</v>
      </c>
      <c r="V266" s="25">
        <f t="shared" si="75"/>
        <v>3.8205388199999989E-2</v>
      </c>
      <c r="W266" s="25">
        <v>4.47E-3</v>
      </c>
      <c r="X266" s="25">
        <f t="shared" si="76"/>
        <v>4.2249999999999996E-3</v>
      </c>
      <c r="Y266" s="25"/>
      <c r="Z266" s="25">
        <f t="shared" si="77"/>
        <v>1.2488399999999998E-3</v>
      </c>
      <c r="AA266" s="25">
        <f t="shared" si="78"/>
        <v>2.8760785199999996E-2</v>
      </c>
      <c r="AB266" s="25">
        <v>5.8E-4</v>
      </c>
      <c r="AC266" s="25">
        <f t="shared" si="79"/>
        <v>2.4499999999999999E-4</v>
      </c>
    </row>
    <row r="267" spans="1:29" s="15" customFormat="1">
      <c r="A267" s="18">
        <v>515</v>
      </c>
      <c r="B267" s="25">
        <v>-1E-4</v>
      </c>
      <c r="C267" s="25">
        <v>6.0200000000000002E-3</v>
      </c>
      <c r="D267" s="25">
        <f t="shared" si="64"/>
        <v>5.79E-3</v>
      </c>
      <c r="E267" s="25"/>
      <c r="F267" s="25">
        <f t="shared" si="65"/>
        <v>1.9332400000000001E-3</v>
      </c>
      <c r="G267" s="25">
        <f t="shared" si="66"/>
        <v>4.4522517200000007E-2</v>
      </c>
      <c r="H267" s="25">
        <v>1.532E-2</v>
      </c>
      <c r="I267" s="25">
        <f t="shared" si="67"/>
        <v>1.5090000000000001E-2</v>
      </c>
      <c r="J267" s="25"/>
      <c r="K267" s="25">
        <f t="shared" si="68"/>
        <v>1.3091400000000003E-3</v>
      </c>
      <c r="L267" s="25">
        <f t="shared" si="69"/>
        <v>3.0149494200000009E-2</v>
      </c>
      <c r="M267" s="25">
        <v>3.8800000000000002E-3</v>
      </c>
      <c r="N267" s="25">
        <f t="shared" si="70"/>
        <v>3.65E-3</v>
      </c>
      <c r="O267" s="25"/>
      <c r="P267" s="25">
        <f t="shared" si="71"/>
        <v>8.1423999999999993E-4</v>
      </c>
      <c r="Q267" s="25">
        <f t="shared" si="72"/>
        <v>1.8751947200000001E-2</v>
      </c>
      <c r="R267" s="25">
        <v>5.3499999999999997E-3</v>
      </c>
      <c r="S267" s="25">
        <f t="shared" si="73"/>
        <v>5.1199999999999996E-3</v>
      </c>
      <c r="T267" s="25"/>
      <c r="U267" s="25">
        <f t="shared" si="74"/>
        <v>1.6939399999999997E-3</v>
      </c>
      <c r="V267" s="25">
        <f t="shared" si="75"/>
        <v>3.9011438199999991E-2</v>
      </c>
      <c r="W267" s="25">
        <v>4.47E-3</v>
      </c>
      <c r="X267" s="25">
        <f t="shared" si="76"/>
        <v>4.2399999999999998E-3</v>
      </c>
      <c r="Y267" s="25"/>
      <c r="Z267" s="25">
        <f t="shared" si="77"/>
        <v>1.26384E-3</v>
      </c>
      <c r="AA267" s="25">
        <f t="shared" si="78"/>
        <v>2.91062352E-2</v>
      </c>
      <c r="AB267" s="25">
        <v>5.5999999999999995E-4</v>
      </c>
      <c r="AC267" s="25">
        <f t="shared" si="79"/>
        <v>2.2999999999999998E-4</v>
      </c>
    </row>
    <row r="268" spans="1:29" s="15" customFormat="1">
      <c r="A268" s="18">
        <v>516</v>
      </c>
      <c r="B268" s="25">
        <v>-2.0000000000000001E-4</v>
      </c>
      <c r="C268" s="25">
        <v>5.9699999999999996E-3</v>
      </c>
      <c r="D268" s="25">
        <f t="shared" si="64"/>
        <v>5.8149999999999999E-3</v>
      </c>
      <c r="E268" s="25"/>
      <c r="F268" s="25">
        <f t="shared" si="65"/>
        <v>1.95824E-3</v>
      </c>
      <c r="G268" s="25">
        <f t="shared" si="66"/>
        <v>4.50982672E-2</v>
      </c>
      <c r="H268" s="25">
        <v>1.5180000000000001E-2</v>
      </c>
      <c r="I268" s="25">
        <f t="shared" si="67"/>
        <v>1.5025E-2</v>
      </c>
      <c r="J268" s="25"/>
      <c r="K268" s="25">
        <f t="shared" si="68"/>
        <v>1.2441399999999995E-3</v>
      </c>
      <c r="L268" s="25">
        <f t="shared" si="69"/>
        <v>2.8652544199999991E-2</v>
      </c>
      <c r="M268" s="25">
        <v>3.96E-3</v>
      </c>
      <c r="N268" s="25">
        <f t="shared" si="70"/>
        <v>3.8049999999999998E-3</v>
      </c>
      <c r="O268" s="25"/>
      <c r="P268" s="25">
        <f t="shared" si="71"/>
        <v>9.6923999999999969E-4</v>
      </c>
      <c r="Q268" s="25">
        <f t="shared" si="72"/>
        <v>2.2321597199999994E-2</v>
      </c>
      <c r="R268" s="25">
        <v>5.28E-3</v>
      </c>
      <c r="S268" s="25">
        <f t="shared" si="73"/>
        <v>5.1250000000000002E-3</v>
      </c>
      <c r="T268" s="25"/>
      <c r="U268" s="25">
        <f t="shared" si="74"/>
        <v>1.6989400000000003E-3</v>
      </c>
      <c r="V268" s="25">
        <f t="shared" si="75"/>
        <v>3.9126588200000006E-2</v>
      </c>
      <c r="W268" s="25">
        <v>4.5199999999999997E-3</v>
      </c>
      <c r="X268" s="25">
        <f t="shared" si="76"/>
        <v>4.365E-3</v>
      </c>
      <c r="Y268" s="25"/>
      <c r="Z268" s="25">
        <f t="shared" si="77"/>
        <v>1.3888400000000001E-3</v>
      </c>
      <c r="AA268" s="25">
        <f t="shared" si="78"/>
        <v>3.1984985200000003E-2</v>
      </c>
      <c r="AB268" s="25">
        <v>5.1000000000000004E-4</v>
      </c>
      <c r="AC268" s="25">
        <f t="shared" si="79"/>
        <v>1.5500000000000003E-4</v>
      </c>
    </row>
    <row r="269" spans="1:29" s="15" customFormat="1">
      <c r="A269" s="18">
        <v>517</v>
      </c>
      <c r="B269" s="25">
        <v>-3.0000000000000001E-5</v>
      </c>
      <c r="C269" s="25">
        <v>5.9199999999999999E-3</v>
      </c>
      <c r="D269" s="25">
        <f t="shared" si="64"/>
        <v>5.5999999999999999E-3</v>
      </c>
      <c r="E269" s="25"/>
      <c r="F269" s="25">
        <f t="shared" si="65"/>
        <v>1.7432400000000001E-3</v>
      </c>
      <c r="G269" s="25">
        <f t="shared" si="66"/>
        <v>4.0146817200000004E-2</v>
      </c>
      <c r="H269" s="25">
        <v>1.532E-2</v>
      </c>
      <c r="I269" s="25">
        <f t="shared" si="67"/>
        <v>1.4999999999999999E-2</v>
      </c>
      <c r="J269" s="25"/>
      <c r="K269" s="25">
        <f t="shared" si="68"/>
        <v>1.2191399999999988E-3</v>
      </c>
      <c r="L269" s="25">
        <f t="shared" si="69"/>
        <v>2.8076794199999974E-2</v>
      </c>
      <c r="M269" s="25">
        <v>3.8999999999999998E-3</v>
      </c>
      <c r="N269" s="25">
        <f t="shared" si="70"/>
        <v>3.5799999999999998E-3</v>
      </c>
      <c r="O269" s="25"/>
      <c r="P269" s="25">
        <f t="shared" si="71"/>
        <v>7.4423999999999975E-4</v>
      </c>
      <c r="Q269" s="25">
        <f t="shared" si="72"/>
        <v>1.7139847199999995E-2</v>
      </c>
      <c r="R269" s="25">
        <v>5.2599999999999999E-3</v>
      </c>
      <c r="S269" s="25">
        <f t="shared" si="73"/>
        <v>4.9399999999999999E-3</v>
      </c>
      <c r="T269" s="25"/>
      <c r="U269" s="25">
        <f t="shared" si="74"/>
        <v>1.5139400000000001E-3</v>
      </c>
      <c r="V269" s="25">
        <f t="shared" si="75"/>
        <v>3.4866038200000005E-2</v>
      </c>
      <c r="W269" s="25">
        <v>4.5300000000000002E-3</v>
      </c>
      <c r="X269" s="25">
        <f t="shared" si="76"/>
        <v>4.2100000000000002E-3</v>
      </c>
      <c r="Y269" s="25"/>
      <c r="Z269" s="25">
        <f t="shared" si="77"/>
        <v>1.2338400000000004E-3</v>
      </c>
      <c r="AA269" s="25">
        <f t="shared" si="78"/>
        <v>2.841533520000001E-2</v>
      </c>
      <c r="AB269" s="25">
        <v>6.7000000000000002E-4</v>
      </c>
      <c r="AC269" s="25">
        <f t="shared" si="79"/>
        <v>3.2000000000000003E-4</v>
      </c>
    </row>
    <row r="270" spans="1:29" s="15" customFormat="1">
      <c r="A270" s="18">
        <v>518</v>
      </c>
      <c r="B270" s="25">
        <v>-3.1E-4</v>
      </c>
      <c r="C270" s="25">
        <v>5.9699999999999996E-3</v>
      </c>
      <c r="D270" s="25">
        <f t="shared" si="64"/>
        <v>5.9149999999999993E-3</v>
      </c>
      <c r="E270" s="25"/>
      <c r="F270" s="25">
        <f t="shared" si="65"/>
        <v>2.0582399999999994E-3</v>
      </c>
      <c r="G270" s="25">
        <f t="shared" si="66"/>
        <v>4.7401267199999986E-2</v>
      </c>
      <c r="H270" s="25">
        <v>1.5140000000000001E-2</v>
      </c>
      <c r="I270" s="25">
        <f t="shared" si="67"/>
        <v>1.5085000000000001E-2</v>
      </c>
      <c r="J270" s="25"/>
      <c r="K270" s="25">
        <f t="shared" si="68"/>
        <v>1.3041400000000005E-3</v>
      </c>
      <c r="L270" s="25">
        <f t="shared" si="69"/>
        <v>3.0034344200000014E-2</v>
      </c>
      <c r="M270" s="25">
        <v>3.8899999999999998E-3</v>
      </c>
      <c r="N270" s="25">
        <f t="shared" si="70"/>
        <v>3.8349999999999999E-3</v>
      </c>
      <c r="O270" s="25"/>
      <c r="P270" s="25">
        <f t="shared" si="71"/>
        <v>9.9923999999999976E-4</v>
      </c>
      <c r="Q270" s="25">
        <f t="shared" si="72"/>
        <v>2.3012497199999996E-2</v>
      </c>
      <c r="R270" s="25">
        <v>5.3299999999999997E-3</v>
      </c>
      <c r="S270" s="25">
        <f t="shared" si="73"/>
        <v>5.2749999999999993E-3</v>
      </c>
      <c r="T270" s="25"/>
      <c r="U270" s="25">
        <f t="shared" si="74"/>
        <v>1.8489399999999994E-3</v>
      </c>
      <c r="V270" s="25">
        <f t="shared" si="75"/>
        <v>4.2581088199999992E-2</v>
      </c>
      <c r="W270" s="25">
        <v>4.4299999999999999E-3</v>
      </c>
      <c r="X270" s="25">
        <f t="shared" si="76"/>
        <v>4.3749999999999995E-3</v>
      </c>
      <c r="Y270" s="25"/>
      <c r="Z270" s="25">
        <f t="shared" si="77"/>
        <v>1.3988399999999997E-3</v>
      </c>
      <c r="AA270" s="25">
        <f t="shared" si="78"/>
        <v>3.2215285199999992E-2</v>
      </c>
      <c r="AB270" s="25">
        <v>4.2000000000000002E-4</v>
      </c>
      <c r="AC270" s="25">
        <f t="shared" si="79"/>
        <v>5.5000000000000009E-5</v>
      </c>
    </row>
    <row r="271" spans="1:29" s="15" customFormat="1">
      <c r="A271" s="18">
        <v>519</v>
      </c>
      <c r="B271" s="25">
        <v>-1.8000000000000001E-4</v>
      </c>
      <c r="C271" s="25">
        <v>5.8500000000000002E-3</v>
      </c>
      <c r="D271" s="25">
        <f t="shared" si="64"/>
        <v>5.705E-3</v>
      </c>
      <c r="E271" s="25"/>
      <c r="F271" s="25">
        <f t="shared" si="65"/>
        <v>1.8482400000000001E-3</v>
      </c>
      <c r="G271" s="25">
        <f t="shared" si="66"/>
        <v>4.2564967200000005E-2</v>
      </c>
      <c r="H271" s="25">
        <v>1.5100000000000001E-2</v>
      </c>
      <c r="I271" s="25">
        <f t="shared" si="67"/>
        <v>1.4955000000000001E-2</v>
      </c>
      <c r="J271" s="25"/>
      <c r="K271" s="25">
        <f t="shared" si="68"/>
        <v>1.1741400000000006E-3</v>
      </c>
      <c r="L271" s="25">
        <f t="shared" si="69"/>
        <v>2.7040444200000017E-2</v>
      </c>
      <c r="M271" s="25">
        <v>3.8300000000000001E-3</v>
      </c>
      <c r="N271" s="25">
        <f t="shared" si="70"/>
        <v>3.6849999999999999E-3</v>
      </c>
      <c r="O271" s="25"/>
      <c r="P271" s="25">
        <f t="shared" si="71"/>
        <v>8.492399999999998E-4</v>
      </c>
      <c r="Q271" s="25">
        <f t="shared" si="72"/>
        <v>1.9557997199999996E-2</v>
      </c>
      <c r="R271" s="25">
        <v>5.2599999999999999E-3</v>
      </c>
      <c r="S271" s="25">
        <f t="shared" si="73"/>
        <v>5.1149999999999998E-3</v>
      </c>
      <c r="T271" s="25"/>
      <c r="U271" s="25">
        <f t="shared" si="74"/>
        <v>1.6889399999999999E-3</v>
      </c>
      <c r="V271" s="25">
        <f t="shared" si="75"/>
        <v>3.8896288199999997E-2</v>
      </c>
      <c r="W271" s="25">
        <v>4.4299999999999999E-3</v>
      </c>
      <c r="X271" s="25">
        <f t="shared" si="76"/>
        <v>4.2849999999999997E-3</v>
      </c>
      <c r="Y271" s="25"/>
      <c r="Z271" s="25">
        <f t="shared" si="77"/>
        <v>1.3088399999999999E-3</v>
      </c>
      <c r="AA271" s="25">
        <f t="shared" si="78"/>
        <v>3.0142585199999999E-2</v>
      </c>
      <c r="AB271" s="25">
        <v>4.6999999999999999E-4</v>
      </c>
      <c r="AC271" s="25">
        <f t="shared" si="79"/>
        <v>1.45E-4</v>
      </c>
    </row>
    <row r="272" spans="1:29" s="15" customFormat="1">
      <c r="A272" s="18">
        <v>520</v>
      </c>
      <c r="B272" s="25">
        <v>-1.6000000000000001E-4</v>
      </c>
      <c r="C272" s="25">
        <v>5.9100000000000003E-3</v>
      </c>
      <c r="D272" s="25">
        <f t="shared" si="64"/>
        <v>5.7250000000000001E-3</v>
      </c>
      <c r="E272" s="25"/>
      <c r="F272" s="25">
        <f t="shared" si="65"/>
        <v>1.8682400000000002E-3</v>
      </c>
      <c r="G272" s="25">
        <f t="shared" si="66"/>
        <v>4.3025567200000003E-2</v>
      </c>
      <c r="H272" s="25">
        <v>1.519E-2</v>
      </c>
      <c r="I272" s="25">
        <f t="shared" si="67"/>
        <v>1.5005000000000001E-2</v>
      </c>
      <c r="J272" s="25"/>
      <c r="K272" s="25">
        <f t="shared" si="68"/>
        <v>1.2241400000000003E-3</v>
      </c>
      <c r="L272" s="25">
        <f t="shared" si="69"/>
        <v>2.819194420000001E-2</v>
      </c>
      <c r="M272" s="25">
        <v>3.8600000000000001E-3</v>
      </c>
      <c r="N272" s="25">
        <f t="shared" si="70"/>
        <v>3.6750000000000003E-3</v>
      </c>
      <c r="O272" s="25"/>
      <c r="P272" s="25">
        <f t="shared" si="71"/>
        <v>8.3924000000000021E-4</v>
      </c>
      <c r="Q272" s="25">
        <f t="shared" si="72"/>
        <v>1.9327697200000007E-2</v>
      </c>
      <c r="R272" s="25">
        <v>5.2599999999999999E-3</v>
      </c>
      <c r="S272" s="25">
        <f t="shared" si="73"/>
        <v>5.0749999999999997E-3</v>
      </c>
      <c r="T272" s="25"/>
      <c r="U272" s="25">
        <f t="shared" si="74"/>
        <v>1.6489399999999998E-3</v>
      </c>
      <c r="V272" s="25">
        <f t="shared" si="75"/>
        <v>3.79750882E-2</v>
      </c>
      <c r="W272" s="25">
        <v>4.4299999999999999E-3</v>
      </c>
      <c r="X272" s="25">
        <f t="shared" si="76"/>
        <v>4.2449999999999996E-3</v>
      </c>
      <c r="Y272" s="25"/>
      <c r="Z272" s="25">
        <f t="shared" si="77"/>
        <v>1.2688399999999998E-3</v>
      </c>
      <c r="AA272" s="25">
        <f t="shared" si="78"/>
        <v>2.9221385199999998E-2</v>
      </c>
      <c r="AB272" s="25">
        <v>5.2999999999999998E-4</v>
      </c>
      <c r="AC272" s="25">
        <f t="shared" si="79"/>
        <v>1.85E-4</v>
      </c>
    </row>
    <row r="273" spans="1:29" s="15" customFormat="1">
      <c r="A273" s="18">
        <v>521</v>
      </c>
      <c r="B273" s="25">
        <v>-2.0000000000000001E-4</v>
      </c>
      <c r="C273" s="25">
        <v>6.0299999999999998E-3</v>
      </c>
      <c r="D273" s="25">
        <f t="shared" si="64"/>
        <v>5.875E-3</v>
      </c>
      <c r="E273" s="25"/>
      <c r="F273" s="25">
        <f t="shared" si="65"/>
        <v>2.0182400000000001E-3</v>
      </c>
      <c r="G273" s="25">
        <f t="shared" si="66"/>
        <v>4.6480067200000003E-2</v>
      </c>
      <c r="H273" s="25">
        <v>1.523E-2</v>
      </c>
      <c r="I273" s="25">
        <f t="shared" si="67"/>
        <v>1.5075E-2</v>
      </c>
      <c r="J273" s="25"/>
      <c r="K273" s="25">
        <f t="shared" si="68"/>
        <v>1.2941399999999992E-3</v>
      </c>
      <c r="L273" s="25">
        <f t="shared" si="69"/>
        <v>2.9804044199999984E-2</v>
      </c>
      <c r="M273" s="25">
        <v>3.8400000000000001E-3</v>
      </c>
      <c r="N273" s="25">
        <f t="shared" si="70"/>
        <v>3.6849999999999999E-3</v>
      </c>
      <c r="O273" s="25"/>
      <c r="P273" s="25">
        <f t="shared" si="71"/>
        <v>8.492399999999998E-4</v>
      </c>
      <c r="Q273" s="25">
        <f t="shared" si="72"/>
        <v>1.9557997199999996E-2</v>
      </c>
      <c r="R273" s="25">
        <v>5.28E-3</v>
      </c>
      <c r="S273" s="25">
        <f t="shared" si="73"/>
        <v>5.1250000000000002E-3</v>
      </c>
      <c r="T273" s="25"/>
      <c r="U273" s="25">
        <f t="shared" si="74"/>
        <v>1.6989400000000003E-3</v>
      </c>
      <c r="V273" s="25">
        <f t="shared" si="75"/>
        <v>3.9126588200000006E-2</v>
      </c>
      <c r="W273" s="25">
        <v>4.5700000000000003E-3</v>
      </c>
      <c r="X273" s="25">
        <f t="shared" si="76"/>
        <v>4.4150000000000005E-3</v>
      </c>
      <c r="Y273" s="25"/>
      <c r="Z273" s="25">
        <f t="shared" si="77"/>
        <v>1.4388400000000007E-3</v>
      </c>
      <c r="AA273" s="25">
        <f t="shared" si="78"/>
        <v>3.3136485200000017E-2</v>
      </c>
      <c r="AB273" s="25">
        <v>5.1000000000000004E-4</v>
      </c>
      <c r="AC273" s="25">
        <f t="shared" si="79"/>
        <v>1.5500000000000003E-4</v>
      </c>
    </row>
    <row r="274" spans="1:29" s="15" customFormat="1">
      <c r="A274" s="18">
        <v>522</v>
      </c>
      <c r="B274" s="25">
        <v>-8.0000000000000007E-5</v>
      </c>
      <c r="C274" s="25">
        <v>5.8100000000000001E-3</v>
      </c>
      <c r="D274" s="25">
        <f t="shared" si="64"/>
        <v>5.64E-3</v>
      </c>
      <c r="E274" s="25"/>
      <c r="F274" s="25">
        <f t="shared" si="65"/>
        <v>1.7832400000000002E-3</v>
      </c>
      <c r="G274" s="25">
        <f t="shared" si="66"/>
        <v>4.1068017200000008E-2</v>
      </c>
      <c r="H274" s="25">
        <v>1.5089999999999999E-2</v>
      </c>
      <c r="I274" s="25">
        <f t="shared" si="67"/>
        <v>1.4919999999999999E-2</v>
      </c>
      <c r="J274" s="25"/>
      <c r="K274" s="25">
        <f t="shared" si="68"/>
        <v>1.1391399999999986E-3</v>
      </c>
      <c r="L274" s="25">
        <f t="shared" si="69"/>
        <v>2.6234394199999969E-2</v>
      </c>
      <c r="M274" s="25">
        <v>3.8300000000000001E-3</v>
      </c>
      <c r="N274" s="25">
        <f t="shared" si="70"/>
        <v>3.6600000000000001E-3</v>
      </c>
      <c r="O274" s="25"/>
      <c r="P274" s="25">
        <f t="shared" si="71"/>
        <v>8.2423999999999996E-4</v>
      </c>
      <c r="Q274" s="25">
        <f t="shared" si="72"/>
        <v>1.89822472E-2</v>
      </c>
      <c r="R274" s="25">
        <v>5.0699999999999999E-3</v>
      </c>
      <c r="S274" s="25">
        <f t="shared" si="73"/>
        <v>4.8999999999999998E-3</v>
      </c>
      <c r="T274" s="25"/>
      <c r="U274" s="25">
        <f t="shared" si="74"/>
        <v>1.47394E-3</v>
      </c>
      <c r="V274" s="25">
        <f t="shared" si="75"/>
        <v>3.3944838200000001E-2</v>
      </c>
      <c r="W274" s="25">
        <v>4.4299999999999999E-3</v>
      </c>
      <c r="X274" s="25">
        <f t="shared" si="76"/>
        <v>4.2599999999999999E-3</v>
      </c>
      <c r="Y274" s="25"/>
      <c r="Z274" s="25">
        <f t="shared" si="77"/>
        <v>1.2838400000000001E-3</v>
      </c>
      <c r="AA274" s="25">
        <f t="shared" si="78"/>
        <v>2.9566835200000002E-2</v>
      </c>
      <c r="AB274" s="25">
        <v>4.2000000000000002E-4</v>
      </c>
      <c r="AC274" s="25">
        <f t="shared" si="79"/>
        <v>1.7000000000000001E-4</v>
      </c>
    </row>
    <row r="275" spans="1:29" s="15" customFormat="1">
      <c r="A275" s="18">
        <v>523</v>
      </c>
      <c r="B275" s="25">
        <v>2.0000000000000002E-5</v>
      </c>
      <c r="C275" s="25">
        <v>5.7299999999999999E-3</v>
      </c>
      <c r="D275" s="25">
        <f t="shared" si="64"/>
        <v>5.4799999999999996E-3</v>
      </c>
      <c r="E275" s="25"/>
      <c r="F275" s="25">
        <f t="shared" si="65"/>
        <v>1.6232399999999998E-3</v>
      </c>
      <c r="G275" s="25">
        <f t="shared" si="66"/>
        <v>3.7383217199999999E-2</v>
      </c>
      <c r="H275" s="25">
        <v>1.504E-2</v>
      </c>
      <c r="I275" s="25">
        <f t="shared" si="67"/>
        <v>1.4789999999999999E-2</v>
      </c>
      <c r="J275" s="25"/>
      <c r="K275" s="25">
        <f t="shared" si="68"/>
        <v>1.0091399999999986E-3</v>
      </c>
      <c r="L275" s="25">
        <f t="shared" si="69"/>
        <v>2.3240494199999968E-2</v>
      </c>
      <c r="M275" s="25">
        <v>3.8E-3</v>
      </c>
      <c r="N275" s="25">
        <f t="shared" si="70"/>
        <v>3.5500000000000002E-3</v>
      </c>
      <c r="O275" s="25"/>
      <c r="P275" s="25">
        <f t="shared" si="71"/>
        <v>7.142400000000001E-4</v>
      </c>
      <c r="Q275" s="25">
        <f t="shared" si="72"/>
        <v>1.6448947200000005E-2</v>
      </c>
      <c r="R275" s="25">
        <v>5.0800000000000003E-3</v>
      </c>
      <c r="S275" s="25">
        <f t="shared" si="73"/>
        <v>4.8300000000000001E-3</v>
      </c>
      <c r="T275" s="25"/>
      <c r="U275" s="25">
        <f t="shared" si="74"/>
        <v>1.4039400000000002E-3</v>
      </c>
      <c r="V275" s="25">
        <f t="shared" si="75"/>
        <v>3.2332738200000009E-2</v>
      </c>
      <c r="W275" s="25">
        <v>4.4299999999999999E-3</v>
      </c>
      <c r="X275" s="25">
        <f t="shared" si="76"/>
        <v>4.1799999999999997E-3</v>
      </c>
      <c r="Y275" s="25"/>
      <c r="Z275" s="25">
        <f t="shared" si="77"/>
        <v>1.2038399999999999E-3</v>
      </c>
      <c r="AA275" s="25">
        <f t="shared" si="78"/>
        <v>2.7724435199999998E-2</v>
      </c>
      <c r="AB275" s="25">
        <v>4.8000000000000001E-4</v>
      </c>
      <c r="AC275" s="25">
        <f t="shared" si="79"/>
        <v>2.5000000000000001E-4</v>
      </c>
    </row>
    <row r="276" spans="1:29" s="15" customFormat="1">
      <c r="A276" s="18">
        <v>524</v>
      </c>
      <c r="B276" s="25">
        <v>-6.8999999999999997E-5</v>
      </c>
      <c r="C276" s="25">
        <v>5.7800000000000004E-3</v>
      </c>
      <c r="D276" s="25">
        <f t="shared" si="64"/>
        <v>5.5645E-3</v>
      </c>
      <c r="E276" s="25"/>
      <c r="F276" s="25">
        <f t="shared" si="65"/>
        <v>1.7077400000000001E-3</v>
      </c>
      <c r="G276" s="25">
        <f t="shared" si="66"/>
        <v>3.9329252200000005E-2</v>
      </c>
      <c r="H276" s="25">
        <v>1.4930000000000001E-2</v>
      </c>
      <c r="I276" s="25">
        <f t="shared" si="67"/>
        <v>1.47145E-2</v>
      </c>
      <c r="J276" s="25"/>
      <c r="K276" s="25">
        <f t="shared" si="68"/>
        <v>9.3363999999999947E-4</v>
      </c>
      <c r="L276" s="25">
        <f t="shared" si="69"/>
        <v>2.1501729199999989E-2</v>
      </c>
      <c r="M276" s="25">
        <v>3.8300000000000001E-3</v>
      </c>
      <c r="N276" s="25">
        <f t="shared" si="70"/>
        <v>3.6145000000000001E-3</v>
      </c>
      <c r="O276" s="25"/>
      <c r="P276" s="25">
        <f t="shared" si="71"/>
        <v>7.7873999999999999E-4</v>
      </c>
      <c r="Q276" s="25">
        <f t="shared" si="72"/>
        <v>1.7934382200000001E-2</v>
      </c>
      <c r="R276" s="25">
        <v>4.9899999999999996E-3</v>
      </c>
      <c r="S276" s="25">
        <f t="shared" si="73"/>
        <v>4.7744999999999992E-3</v>
      </c>
      <c r="T276" s="25"/>
      <c r="U276" s="25">
        <f t="shared" si="74"/>
        <v>1.3484399999999994E-3</v>
      </c>
      <c r="V276" s="25">
        <f t="shared" si="75"/>
        <v>3.1054573199999987E-2</v>
      </c>
      <c r="W276" s="25">
        <v>4.2900000000000004E-3</v>
      </c>
      <c r="X276" s="25">
        <f t="shared" si="76"/>
        <v>4.0745E-3</v>
      </c>
      <c r="Y276" s="25"/>
      <c r="Z276" s="25">
        <f t="shared" si="77"/>
        <v>1.0983400000000002E-3</v>
      </c>
      <c r="AA276" s="25">
        <f t="shared" si="78"/>
        <v>2.5294770200000004E-2</v>
      </c>
      <c r="AB276" s="25">
        <v>5.0000000000000001E-4</v>
      </c>
      <c r="AC276" s="25">
        <f t="shared" si="79"/>
        <v>2.1550000000000001E-4</v>
      </c>
    </row>
    <row r="277" spans="1:29" s="15" customFormat="1">
      <c r="A277" s="18">
        <v>525</v>
      </c>
      <c r="B277" s="25">
        <v>-1.2E-4</v>
      </c>
      <c r="C277" s="25">
        <v>5.7299999999999999E-3</v>
      </c>
      <c r="D277" s="25">
        <f t="shared" si="64"/>
        <v>5.5599999999999998E-3</v>
      </c>
      <c r="E277" s="25"/>
      <c r="F277" s="25">
        <f t="shared" si="65"/>
        <v>1.70324E-3</v>
      </c>
      <c r="G277" s="25">
        <f t="shared" si="66"/>
        <v>3.92256172E-2</v>
      </c>
      <c r="H277" s="25">
        <v>1.5049999999999999E-2</v>
      </c>
      <c r="I277" s="25">
        <f t="shared" si="67"/>
        <v>1.4879999999999999E-2</v>
      </c>
      <c r="J277" s="25"/>
      <c r="K277" s="25">
        <f t="shared" si="68"/>
        <v>1.0991399999999985E-3</v>
      </c>
      <c r="L277" s="25">
        <f t="shared" si="69"/>
        <v>2.5313194199999965E-2</v>
      </c>
      <c r="M277" s="25">
        <v>3.7200000000000002E-3</v>
      </c>
      <c r="N277" s="25">
        <f t="shared" si="70"/>
        <v>3.5500000000000002E-3</v>
      </c>
      <c r="O277" s="25"/>
      <c r="P277" s="25">
        <f t="shared" si="71"/>
        <v>7.142400000000001E-4</v>
      </c>
      <c r="Q277" s="25">
        <f t="shared" si="72"/>
        <v>1.6448947200000005E-2</v>
      </c>
      <c r="R277" s="25">
        <v>5.1000000000000004E-3</v>
      </c>
      <c r="S277" s="25">
        <f t="shared" si="73"/>
        <v>4.9300000000000004E-3</v>
      </c>
      <c r="T277" s="25"/>
      <c r="U277" s="25">
        <f t="shared" si="74"/>
        <v>1.5039400000000005E-3</v>
      </c>
      <c r="V277" s="25">
        <f t="shared" si="75"/>
        <v>3.4635738200000016E-2</v>
      </c>
      <c r="W277" s="25">
        <v>4.3899999999999998E-3</v>
      </c>
      <c r="X277" s="25">
        <f t="shared" si="76"/>
        <v>4.2199999999999998E-3</v>
      </c>
      <c r="Y277" s="25"/>
      <c r="Z277" s="25">
        <f t="shared" si="77"/>
        <v>1.24384E-3</v>
      </c>
      <c r="AA277" s="25">
        <f t="shared" si="78"/>
        <v>2.8645635200000002E-2</v>
      </c>
      <c r="AB277" s="25">
        <v>4.6000000000000001E-4</v>
      </c>
      <c r="AC277" s="25">
        <f t="shared" si="79"/>
        <v>1.7000000000000001E-4</v>
      </c>
    </row>
    <row r="278" spans="1:29" s="15" customFormat="1">
      <c r="A278" s="18">
        <v>526</v>
      </c>
      <c r="B278" s="25">
        <v>-1.7000000000000001E-4</v>
      </c>
      <c r="C278" s="25">
        <v>5.79E-3</v>
      </c>
      <c r="D278" s="25">
        <f t="shared" si="64"/>
        <v>5.6499999999999996E-3</v>
      </c>
      <c r="E278" s="25"/>
      <c r="F278" s="25">
        <f t="shared" si="65"/>
        <v>1.7932399999999998E-3</v>
      </c>
      <c r="G278" s="25">
        <f t="shared" si="66"/>
        <v>4.1298317199999997E-2</v>
      </c>
      <c r="H278" s="25">
        <v>1.499E-2</v>
      </c>
      <c r="I278" s="25">
        <f t="shared" si="67"/>
        <v>1.485E-2</v>
      </c>
      <c r="J278" s="25"/>
      <c r="K278" s="25">
        <f t="shared" si="68"/>
        <v>1.0691399999999997E-3</v>
      </c>
      <c r="L278" s="25">
        <f t="shared" si="69"/>
        <v>2.4622294199999995E-2</v>
      </c>
      <c r="M278" s="25">
        <v>3.8E-3</v>
      </c>
      <c r="N278" s="25">
        <f t="shared" si="70"/>
        <v>3.6600000000000001E-3</v>
      </c>
      <c r="O278" s="25"/>
      <c r="P278" s="25">
        <f t="shared" si="71"/>
        <v>8.2423999999999996E-4</v>
      </c>
      <c r="Q278" s="25">
        <f t="shared" si="72"/>
        <v>1.89822472E-2</v>
      </c>
      <c r="R278" s="25">
        <v>5.0499999999999998E-3</v>
      </c>
      <c r="S278" s="25">
        <f t="shared" si="73"/>
        <v>4.9099999999999994E-3</v>
      </c>
      <c r="T278" s="25"/>
      <c r="U278" s="25">
        <f t="shared" si="74"/>
        <v>1.4839399999999996E-3</v>
      </c>
      <c r="V278" s="25">
        <f t="shared" si="75"/>
        <v>3.417513819999999E-2</v>
      </c>
      <c r="W278" s="25">
        <v>4.4400000000000004E-3</v>
      </c>
      <c r="X278" s="25">
        <f t="shared" si="76"/>
        <v>4.3E-3</v>
      </c>
      <c r="Y278" s="25"/>
      <c r="Z278" s="25">
        <f t="shared" si="77"/>
        <v>1.3238400000000002E-3</v>
      </c>
      <c r="AA278" s="25">
        <f t="shared" si="78"/>
        <v>3.0488035200000006E-2</v>
      </c>
      <c r="AB278" s="25">
        <v>4.4999999999999999E-4</v>
      </c>
      <c r="AC278" s="25">
        <f t="shared" si="79"/>
        <v>1.3999999999999999E-4</v>
      </c>
    </row>
    <row r="279" spans="1:29" s="15" customFormat="1">
      <c r="A279" s="18">
        <v>527</v>
      </c>
      <c r="B279" s="25">
        <v>-1.1E-4</v>
      </c>
      <c r="C279" s="25">
        <v>5.8700000000000002E-3</v>
      </c>
      <c r="D279" s="25">
        <f t="shared" si="64"/>
        <v>5.7150000000000005E-3</v>
      </c>
      <c r="E279" s="25"/>
      <c r="F279" s="25">
        <f t="shared" si="65"/>
        <v>1.8582400000000006E-3</v>
      </c>
      <c r="G279" s="25">
        <f t="shared" si="66"/>
        <v>4.2795267200000014E-2</v>
      </c>
      <c r="H279" s="25">
        <v>1.502E-2</v>
      </c>
      <c r="I279" s="25">
        <f t="shared" si="67"/>
        <v>1.4865E-2</v>
      </c>
      <c r="J279" s="25"/>
      <c r="K279" s="25">
        <f t="shared" si="68"/>
        <v>1.0841399999999991E-3</v>
      </c>
      <c r="L279" s="25">
        <f t="shared" si="69"/>
        <v>2.4967744199999978E-2</v>
      </c>
      <c r="M279" s="25">
        <v>3.82E-3</v>
      </c>
      <c r="N279" s="25">
        <f t="shared" si="70"/>
        <v>3.6649999999999999E-3</v>
      </c>
      <c r="O279" s="25"/>
      <c r="P279" s="25">
        <f t="shared" si="71"/>
        <v>8.2923999999999975E-4</v>
      </c>
      <c r="Q279" s="25">
        <f t="shared" si="72"/>
        <v>1.9097397199999994E-2</v>
      </c>
      <c r="R279" s="25">
        <v>5.1599999999999997E-3</v>
      </c>
      <c r="S279" s="25">
        <f t="shared" si="73"/>
        <v>5.0049999999999999E-3</v>
      </c>
      <c r="T279" s="25"/>
      <c r="U279" s="25">
        <f t="shared" si="74"/>
        <v>1.57894E-3</v>
      </c>
      <c r="V279" s="25">
        <f t="shared" si="75"/>
        <v>3.6362988200000002E-2</v>
      </c>
      <c r="W279" s="25">
        <v>4.3899999999999998E-3</v>
      </c>
      <c r="X279" s="25">
        <f t="shared" si="76"/>
        <v>4.235E-3</v>
      </c>
      <c r="Y279" s="25"/>
      <c r="Z279" s="25">
        <f t="shared" si="77"/>
        <v>1.2588400000000002E-3</v>
      </c>
      <c r="AA279" s="25">
        <f t="shared" si="78"/>
        <v>2.8991085200000006E-2</v>
      </c>
      <c r="AB279" s="25">
        <v>4.2000000000000002E-4</v>
      </c>
      <c r="AC279" s="25">
        <f t="shared" si="79"/>
        <v>1.55E-4</v>
      </c>
    </row>
    <row r="280" spans="1:29" s="15" customFormat="1">
      <c r="A280" s="18">
        <v>528</v>
      </c>
      <c r="B280" s="25">
        <v>-1.7000000000000001E-4</v>
      </c>
      <c r="C280" s="25">
        <v>5.7200000000000003E-3</v>
      </c>
      <c r="D280" s="25">
        <f t="shared" si="64"/>
        <v>5.6150000000000002E-3</v>
      </c>
      <c r="E280" s="25"/>
      <c r="F280" s="25">
        <f t="shared" si="65"/>
        <v>1.7582400000000003E-3</v>
      </c>
      <c r="G280" s="25">
        <f t="shared" si="66"/>
        <v>4.0492267200000008E-2</v>
      </c>
      <c r="H280" s="25">
        <v>1.4959999999999999E-2</v>
      </c>
      <c r="I280" s="25">
        <f t="shared" si="67"/>
        <v>1.4855E-2</v>
      </c>
      <c r="J280" s="25"/>
      <c r="K280" s="25">
        <f t="shared" si="68"/>
        <v>1.0741399999999995E-3</v>
      </c>
      <c r="L280" s="25">
        <f t="shared" si="69"/>
        <v>2.473744419999999E-2</v>
      </c>
      <c r="M280" s="25">
        <v>3.7599999999999999E-3</v>
      </c>
      <c r="N280" s="25">
        <f t="shared" si="70"/>
        <v>3.6549999999999998E-3</v>
      </c>
      <c r="O280" s="25"/>
      <c r="P280" s="25">
        <f t="shared" si="71"/>
        <v>8.1923999999999973E-4</v>
      </c>
      <c r="Q280" s="25">
        <f t="shared" si="72"/>
        <v>1.8867097199999995E-2</v>
      </c>
      <c r="R280" s="25">
        <v>4.96E-3</v>
      </c>
      <c r="S280" s="25">
        <f t="shared" si="73"/>
        <v>4.8549999999999999E-3</v>
      </c>
      <c r="T280" s="25"/>
      <c r="U280" s="25">
        <f t="shared" si="74"/>
        <v>1.4289400000000001E-3</v>
      </c>
      <c r="V280" s="25">
        <f t="shared" si="75"/>
        <v>3.2908488200000002E-2</v>
      </c>
      <c r="W280" s="25">
        <v>4.3400000000000001E-3</v>
      </c>
      <c r="X280" s="25">
        <f t="shared" si="76"/>
        <v>4.235E-3</v>
      </c>
      <c r="Y280" s="25"/>
      <c r="Z280" s="25">
        <f t="shared" si="77"/>
        <v>1.2588400000000002E-3</v>
      </c>
      <c r="AA280" s="25">
        <f t="shared" si="78"/>
        <v>2.8991085200000006E-2</v>
      </c>
      <c r="AB280" s="25">
        <v>3.8000000000000002E-4</v>
      </c>
      <c r="AC280" s="25">
        <f t="shared" si="79"/>
        <v>1.05E-4</v>
      </c>
    </row>
    <row r="281" spans="1:29" s="15" customFormat="1">
      <c r="A281" s="18">
        <v>529</v>
      </c>
      <c r="B281" s="25">
        <v>-4.0000000000000003E-5</v>
      </c>
      <c r="C281" s="25">
        <v>5.7099999999999998E-3</v>
      </c>
      <c r="D281" s="25">
        <f t="shared" si="64"/>
        <v>5.4849999999999994E-3</v>
      </c>
      <c r="E281" s="25"/>
      <c r="F281" s="25">
        <f t="shared" si="65"/>
        <v>1.6282399999999995E-3</v>
      </c>
      <c r="G281" s="25">
        <f t="shared" si="66"/>
        <v>3.7498367199999993E-2</v>
      </c>
      <c r="H281" s="25">
        <v>1.49E-2</v>
      </c>
      <c r="I281" s="25">
        <f t="shared" si="67"/>
        <v>1.4675000000000001E-2</v>
      </c>
      <c r="J281" s="25"/>
      <c r="K281" s="25">
        <f t="shared" si="68"/>
        <v>8.9413999999999987E-4</v>
      </c>
      <c r="L281" s="25">
        <f t="shared" si="69"/>
        <v>2.05920442E-2</v>
      </c>
      <c r="M281" s="25">
        <v>3.6800000000000001E-3</v>
      </c>
      <c r="N281" s="25">
        <f t="shared" si="70"/>
        <v>3.4550000000000002E-3</v>
      </c>
      <c r="O281" s="25"/>
      <c r="P281" s="25">
        <f t="shared" si="71"/>
        <v>6.1924000000000007E-4</v>
      </c>
      <c r="Q281" s="25">
        <f t="shared" si="72"/>
        <v>1.4261097200000003E-2</v>
      </c>
      <c r="R281" s="25">
        <v>5.0000000000000001E-3</v>
      </c>
      <c r="S281" s="25">
        <f t="shared" si="73"/>
        <v>4.7749999999999997E-3</v>
      </c>
      <c r="T281" s="25"/>
      <c r="U281" s="25">
        <f t="shared" si="74"/>
        <v>1.3489399999999999E-3</v>
      </c>
      <c r="V281" s="25">
        <f t="shared" si="75"/>
        <v>3.1066088199999998E-2</v>
      </c>
      <c r="W281" s="25">
        <v>4.3499999999999997E-3</v>
      </c>
      <c r="X281" s="25">
        <f t="shared" si="76"/>
        <v>4.1249999999999993E-3</v>
      </c>
      <c r="Y281" s="25"/>
      <c r="Z281" s="25">
        <f t="shared" si="77"/>
        <v>1.1488399999999995E-3</v>
      </c>
      <c r="AA281" s="25">
        <f t="shared" si="78"/>
        <v>2.645778519999999E-2</v>
      </c>
      <c r="AB281" s="25">
        <v>4.8999999999999998E-4</v>
      </c>
      <c r="AC281" s="25">
        <f t="shared" si="79"/>
        <v>2.2499999999999999E-4</v>
      </c>
    </row>
    <row r="282" spans="1:29" s="15" customFormat="1">
      <c r="A282" s="18">
        <v>530</v>
      </c>
      <c r="B282" s="25">
        <v>-1E-4</v>
      </c>
      <c r="C282" s="25">
        <v>5.7499999999999999E-3</v>
      </c>
      <c r="D282" s="25">
        <f t="shared" si="64"/>
        <v>5.5449999999999996E-3</v>
      </c>
      <c r="E282" s="25"/>
      <c r="F282" s="25">
        <f t="shared" si="65"/>
        <v>1.6882399999999997E-3</v>
      </c>
      <c r="G282" s="25">
        <f t="shared" si="66"/>
        <v>3.8880167199999996E-2</v>
      </c>
      <c r="H282" s="25">
        <v>1.489E-2</v>
      </c>
      <c r="I282" s="25">
        <f t="shared" si="67"/>
        <v>1.4685E-2</v>
      </c>
      <c r="J282" s="25"/>
      <c r="K282" s="25">
        <f t="shared" si="68"/>
        <v>9.0413999999999946E-4</v>
      </c>
      <c r="L282" s="25">
        <f t="shared" si="69"/>
        <v>2.0822344199999988E-2</v>
      </c>
      <c r="M282" s="25">
        <v>3.7200000000000002E-3</v>
      </c>
      <c r="N282" s="25">
        <f t="shared" si="70"/>
        <v>3.5150000000000003E-3</v>
      </c>
      <c r="O282" s="25"/>
      <c r="P282" s="25">
        <f t="shared" si="71"/>
        <v>6.7924000000000023E-4</v>
      </c>
      <c r="Q282" s="25">
        <f t="shared" si="72"/>
        <v>1.5642897200000005E-2</v>
      </c>
      <c r="R282" s="25">
        <v>5.0400000000000002E-3</v>
      </c>
      <c r="S282" s="25">
        <f t="shared" si="73"/>
        <v>4.8349999999999999E-3</v>
      </c>
      <c r="T282" s="25"/>
      <c r="U282" s="25">
        <f t="shared" si="74"/>
        <v>1.40894E-3</v>
      </c>
      <c r="V282" s="25">
        <f t="shared" si="75"/>
        <v>3.2447888200000004E-2</v>
      </c>
      <c r="W282" s="25">
        <v>4.2399999999999998E-3</v>
      </c>
      <c r="X282" s="25">
        <f t="shared" si="76"/>
        <v>4.0349999999999995E-3</v>
      </c>
      <c r="Y282" s="25"/>
      <c r="Z282" s="25">
        <f t="shared" si="77"/>
        <v>1.0588399999999997E-3</v>
      </c>
      <c r="AA282" s="25">
        <f t="shared" si="78"/>
        <v>2.4385085199999993E-2</v>
      </c>
      <c r="AB282" s="25">
        <v>5.1000000000000004E-4</v>
      </c>
      <c r="AC282" s="25">
        <f t="shared" si="79"/>
        <v>2.0500000000000002E-4</v>
      </c>
    </row>
    <row r="283" spans="1:29" s="15" customFormat="1">
      <c r="A283" s="18">
        <v>531</v>
      </c>
      <c r="B283" s="25">
        <v>-1.3999999999999999E-4</v>
      </c>
      <c r="C283" s="25">
        <v>5.5300000000000002E-3</v>
      </c>
      <c r="D283" s="25">
        <f t="shared" si="64"/>
        <v>5.385E-3</v>
      </c>
      <c r="E283" s="25"/>
      <c r="F283" s="25">
        <f t="shared" si="65"/>
        <v>1.5282400000000002E-3</v>
      </c>
      <c r="G283" s="25">
        <f t="shared" si="66"/>
        <v>3.5195367200000008E-2</v>
      </c>
      <c r="H283" s="25">
        <v>1.4800000000000001E-2</v>
      </c>
      <c r="I283" s="25">
        <f t="shared" si="67"/>
        <v>1.4655000000000001E-2</v>
      </c>
      <c r="J283" s="25"/>
      <c r="K283" s="25">
        <f t="shared" si="68"/>
        <v>8.7414000000000068E-4</v>
      </c>
      <c r="L283" s="25">
        <f t="shared" si="69"/>
        <v>2.0131444200000018E-2</v>
      </c>
      <c r="M283" s="25">
        <v>3.62E-3</v>
      </c>
      <c r="N283" s="25">
        <f t="shared" si="70"/>
        <v>3.4749999999999998E-3</v>
      </c>
      <c r="O283" s="25"/>
      <c r="P283" s="25">
        <f t="shared" si="71"/>
        <v>6.3923999999999969E-4</v>
      </c>
      <c r="Q283" s="25">
        <f t="shared" si="72"/>
        <v>1.4721697199999993E-2</v>
      </c>
      <c r="R283" s="25">
        <v>4.9899999999999996E-3</v>
      </c>
      <c r="S283" s="25">
        <f t="shared" si="73"/>
        <v>4.8449999999999995E-3</v>
      </c>
      <c r="T283" s="25"/>
      <c r="U283" s="25">
        <f t="shared" si="74"/>
        <v>1.4189399999999996E-3</v>
      </c>
      <c r="V283" s="25">
        <f t="shared" si="75"/>
        <v>3.2678188199999993E-2</v>
      </c>
      <c r="W283" s="25">
        <v>4.1900000000000001E-3</v>
      </c>
      <c r="X283" s="25">
        <f t="shared" si="76"/>
        <v>4.045E-3</v>
      </c>
      <c r="Y283" s="25"/>
      <c r="Z283" s="25">
        <f t="shared" si="77"/>
        <v>1.0688400000000002E-3</v>
      </c>
      <c r="AA283" s="25">
        <f t="shared" si="78"/>
        <v>2.4615385200000006E-2</v>
      </c>
      <c r="AB283" s="25">
        <v>4.2999999999999999E-4</v>
      </c>
      <c r="AC283" s="25">
        <f t="shared" si="79"/>
        <v>1.45E-4</v>
      </c>
    </row>
    <row r="284" spans="1:29" s="15" customFormat="1">
      <c r="A284" s="18">
        <v>532</v>
      </c>
      <c r="B284" s="25">
        <v>-1.2E-4</v>
      </c>
      <c r="C284" s="25">
        <v>5.4999999999999997E-3</v>
      </c>
      <c r="D284" s="25">
        <f t="shared" si="64"/>
        <v>5.3449999999999999E-3</v>
      </c>
      <c r="E284" s="25"/>
      <c r="F284" s="25">
        <f t="shared" si="65"/>
        <v>1.48824E-3</v>
      </c>
      <c r="G284" s="25">
        <f t="shared" si="66"/>
        <v>3.4274167200000004E-2</v>
      </c>
      <c r="H284" s="25">
        <v>1.4670000000000001E-2</v>
      </c>
      <c r="I284" s="25">
        <f t="shared" si="67"/>
        <v>1.4515E-2</v>
      </c>
      <c r="J284" s="25"/>
      <c r="K284" s="25">
        <f t="shared" si="68"/>
        <v>7.3413999999999945E-4</v>
      </c>
      <c r="L284" s="25">
        <f t="shared" si="69"/>
        <v>1.6907244199999987E-2</v>
      </c>
      <c r="M284" s="25">
        <v>3.5999999999999999E-3</v>
      </c>
      <c r="N284" s="25">
        <f t="shared" si="70"/>
        <v>3.4449999999999997E-3</v>
      </c>
      <c r="O284" s="25"/>
      <c r="P284" s="25">
        <f t="shared" si="71"/>
        <v>6.0923999999999961E-4</v>
      </c>
      <c r="Q284" s="25">
        <f t="shared" si="72"/>
        <v>1.4030797199999992E-2</v>
      </c>
      <c r="R284" s="25">
        <v>4.79E-3</v>
      </c>
      <c r="S284" s="25">
        <f t="shared" si="73"/>
        <v>4.6350000000000002E-3</v>
      </c>
      <c r="T284" s="25"/>
      <c r="U284" s="25">
        <f t="shared" si="74"/>
        <v>1.2089400000000004E-3</v>
      </c>
      <c r="V284" s="25">
        <f t="shared" si="75"/>
        <v>2.7841888200000008E-2</v>
      </c>
      <c r="W284" s="25">
        <v>4.0499999999999998E-3</v>
      </c>
      <c r="X284" s="25">
        <f t="shared" si="76"/>
        <v>3.8949999999999996E-3</v>
      </c>
      <c r="Y284" s="25"/>
      <c r="Z284" s="25">
        <f t="shared" si="77"/>
        <v>9.1883999999999976E-4</v>
      </c>
      <c r="AA284" s="25">
        <f t="shared" si="78"/>
        <v>2.1160885199999997E-2</v>
      </c>
      <c r="AB284" s="25">
        <v>4.2999999999999999E-4</v>
      </c>
      <c r="AC284" s="25">
        <f t="shared" si="79"/>
        <v>1.55E-4</v>
      </c>
    </row>
    <row r="285" spans="1:29" s="15" customFormat="1">
      <c r="A285" s="18">
        <v>533</v>
      </c>
      <c r="B285" s="25">
        <v>-1.4999999999999999E-4</v>
      </c>
      <c r="C285" s="25">
        <v>5.7000000000000002E-3</v>
      </c>
      <c r="D285" s="25">
        <f t="shared" si="64"/>
        <v>5.5700000000000003E-3</v>
      </c>
      <c r="E285" s="25"/>
      <c r="F285" s="25">
        <f t="shared" si="65"/>
        <v>1.7132400000000004E-3</v>
      </c>
      <c r="G285" s="25">
        <f t="shared" si="66"/>
        <v>3.945591720000001E-2</v>
      </c>
      <c r="H285" s="25">
        <v>1.4930000000000001E-2</v>
      </c>
      <c r="I285" s="25">
        <f t="shared" si="67"/>
        <v>1.4800000000000001E-2</v>
      </c>
      <c r="J285" s="25"/>
      <c r="K285" s="25">
        <f t="shared" si="68"/>
        <v>1.01914E-3</v>
      </c>
      <c r="L285" s="25">
        <f t="shared" si="69"/>
        <v>2.3470794199999999E-2</v>
      </c>
      <c r="M285" s="25">
        <v>3.81E-3</v>
      </c>
      <c r="N285" s="25">
        <f t="shared" si="70"/>
        <v>3.6800000000000001E-3</v>
      </c>
      <c r="O285" s="25"/>
      <c r="P285" s="25">
        <f t="shared" si="71"/>
        <v>8.4424000000000001E-4</v>
      </c>
      <c r="Q285" s="25">
        <f t="shared" si="72"/>
        <v>1.9442847200000002E-2</v>
      </c>
      <c r="R285" s="25">
        <v>5.0200000000000002E-3</v>
      </c>
      <c r="S285" s="25">
        <f t="shared" si="73"/>
        <v>4.8900000000000002E-3</v>
      </c>
      <c r="T285" s="25"/>
      <c r="U285" s="25">
        <f t="shared" si="74"/>
        <v>1.4639400000000004E-3</v>
      </c>
      <c r="V285" s="25">
        <f t="shared" si="75"/>
        <v>3.3714538200000012E-2</v>
      </c>
      <c r="W285" s="25">
        <v>4.28E-3</v>
      </c>
      <c r="X285" s="25">
        <f t="shared" si="76"/>
        <v>4.15E-3</v>
      </c>
      <c r="Y285" s="25"/>
      <c r="Z285" s="25">
        <f t="shared" si="77"/>
        <v>1.1738400000000002E-3</v>
      </c>
      <c r="AA285" s="25">
        <f t="shared" si="78"/>
        <v>2.7033535200000007E-2</v>
      </c>
      <c r="AB285" s="25">
        <v>4.0999999999999999E-4</v>
      </c>
      <c r="AC285" s="25">
        <f t="shared" si="79"/>
        <v>1.3000000000000002E-4</v>
      </c>
    </row>
    <row r="286" spans="1:29" s="15" customFormat="1">
      <c r="A286" s="18">
        <v>534</v>
      </c>
      <c r="B286" s="25">
        <v>-1.7000000000000001E-4</v>
      </c>
      <c r="C286" s="25">
        <v>5.5700000000000003E-3</v>
      </c>
      <c r="D286" s="25">
        <f t="shared" si="64"/>
        <v>5.45E-3</v>
      </c>
      <c r="E286" s="25"/>
      <c r="F286" s="25">
        <f t="shared" si="65"/>
        <v>1.5932400000000001E-3</v>
      </c>
      <c r="G286" s="25">
        <f t="shared" si="66"/>
        <v>3.6692317200000005E-2</v>
      </c>
      <c r="H286" s="25">
        <v>1.468E-2</v>
      </c>
      <c r="I286" s="25">
        <f t="shared" si="67"/>
        <v>1.456E-2</v>
      </c>
      <c r="J286" s="25"/>
      <c r="K286" s="25">
        <f t="shared" si="68"/>
        <v>7.7913999999999935E-4</v>
      </c>
      <c r="L286" s="25">
        <f t="shared" si="69"/>
        <v>1.7943594199999986E-2</v>
      </c>
      <c r="M286" s="25">
        <v>3.63E-3</v>
      </c>
      <c r="N286" s="25">
        <f t="shared" si="70"/>
        <v>3.5100000000000001E-3</v>
      </c>
      <c r="O286" s="25"/>
      <c r="P286" s="25">
        <f t="shared" si="71"/>
        <v>6.7424E-4</v>
      </c>
      <c r="Q286" s="25">
        <f t="shared" si="72"/>
        <v>1.5527747200000001E-2</v>
      </c>
      <c r="R286" s="25">
        <v>4.8799999999999998E-3</v>
      </c>
      <c r="S286" s="25">
        <f t="shared" si="73"/>
        <v>4.7599999999999995E-3</v>
      </c>
      <c r="T286" s="25"/>
      <c r="U286" s="25">
        <f t="shared" si="74"/>
        <v>1.3339399999999996E-3</v>
      </c>
      <c r="V286" s="25">
        <f t="shared" si="75"/>
        <v>3.0720638199999994E-2</v>
      </c>
      <c r="W286" s="25">
        <v>4.1399999999999996E-3</v>
      </c>
      <c r="X286" s="25">
        <f t="shared" si="76"/>
        <v>4.0199999999999993E-3</v>
      </c>
      <c r="Y286" s="25"/>
      <c r="Z286" s="25">
        <f t="shared" si="77"/>
        <v>1.0438399999999994E-3</v>
      </c>
      <c r="AA286" s="25">
        <f t="shared" si="78"/>
        <v>2.4039635199999989E-2</v>
      </c>
      <c r="AB286" s="25">
        <v>4.0999999999999999E-4</v>
      </c>
      <c r="AC286" s="25">
        <f t="shared" si="79"/>
        <v>1.1999999999999999E-4</v>
      </c>
    </row>
    <row r="287" spans="1:29" s="15" customFormat="1">
      <c r="A287" s="18">
        <v>535</v>
      </c>
      <c r="B287" s="25">
        <v>-1.6000000000000001E-4</v>
      </c>
      <c r="C287" s="25">
        <v>5.5300000000000002E-3</v>
      </c>
      <c r="D287" s="25">
        <f t="shared" si="64"/>
        <v>5.3699999999999998E-3</v>
      </c>
      <c r="E287" s="25"/>
      <c r="F287" s="25">
        <f t="shared" si="65"/>
        <v>1.5132399999999999E-3</v>
      </c>
      <c r="G287" s="25">
        <f t="shared" si="66"/>
        <v>3.4849917199999997E-2</v>
      </c>
      <c r="H287" s="25">
        <v>1.4749999999999999E-2</v>
      </c>
      <c r="I287" s="25">
        <f t="shared" si="67"/>
        <v>1.4589999999999999E-2</v>
      </c>
      <c r="J287" s="25"/>
      <c r="K287" s="25">
        <f t="shared" si="68"/>
        <v>8.0913999999999812E-4</v>
      </c>
      <c r="L287" s="25">
        <f t="shared" si="69"/>
        <v>1.8634494199999959E-2</v>
      </c>
      <c r="M287" s="25">
        <v>3.5799999999999998E-3</v>
      </c>
      <c r="N287" s="25">
        <f t="shared" si="70"/>
        <v>3.4199999999999999E-3</v>
      </c>
      <c r="O287" s="25"/>
      <c r="P287" s="25">
        <f t="shared" si="71"/>
        <v>5.8423999999999976E-4</v>
      </c>
      <c r="Q287" s="25">
        <f t="shared" si="72"/>
        <v>1.3455047199999995E-2</v>
      </c>
      <c r="R287" s="25">
        <v>4.8999999999999998E-3</v>
      </c>
      <c r="S287" s="25">
        <f t="shared" si="73"/>
        <v>4.7399999999999994E-3</v>
      </c>
      <c r="T287" s="25"/>
      <c r="U287" s="25">
        <f t="shared" si="74"/>
        <v>1.3139399999999996E-3</v>
      </c>
      <c r="V287" s="25">
        <f t="shared" si="75"/>
        <v>3.0260038199999992E-2</v>
      </c>
      <c r="W287" s="25">
        <v>4.1599999999999996E-3</v>
      </c>
      <c r="X287" s="25">
        <f t="shared" si="76"/>
        <v>4.0000000000000001E-3</v>
      </c>
      <c r="Y287" s="25"/>
      <c r="Z287" s="25">
        <f t="shared" si="77"/>
        <v>1.0238400000000003E-3</v>
      </c>
      <c r="AA287" s="25">
        <f t="shared" si="78"/>
        <v>2.3579035200000008E-2</v>
      </c>
      <c r="AB287" s="25">
        <v>4.8000000000000001E-4</v>
      </c>
      <c r="AC287" s="25">
        <f t="shared" si="79"/>
        <v>1.5999999999999999E-4</v>
      </c>
    </row>
    <row r="288" spans="1:29" s="15" customFormat="1">
      <c r="A288" s="18">
        <v>536</v>
      </c>
      <c r="B288" s="25">
        <v>-1.6000000000000001E-4</v>
      </c>
      <c r="C288" s="25">
        <v>5.47E-3</v>
      </c>
      <c r="D288" s="25">
        <f t="shared" si="64"/>
        <v>5.3299999999999997E-3</v>
      </c>
      <c r="E288" s="25"/>
      <c r="F288" s="25">
        <f t="shared" si="65"/>
        <v>1.4732399999999998E-3</v>
      </c>
      <c r="G288" s="25">
        <f t="shared" si="66"/>
        <v>3.39287172E-2</v>
      </c>
      <c r="H288" s="25">
        <v>1.4670000000000001E-2</v>
      </c>
      <c r="I288" s="25">
        <f t="shared" si="67"/>
        <v>1.4530000000000001E-2</v>
      </c>
      <c r="J288" s="25"/>
      <c r="K288" s="25">
        <f t="shared" si="68"/>
        <v>7.4914000000000057E-4</v>
      </c>
      <c r="L288" s="25">
        <f t="shared" si="69"/>
        <v>1.7252694200000016E-2</v>
      </c>
      <c r="M288" s="25">
        <v>3.62E-3</v>
      </c>
      <c r="N288" s="25">
        <f t="shared" si="70"/>
        <v>3.48E-3</v>
      </c>
      <c r="O288" s="25"/>
      <c r="P288" s="25">
        <f t="shared" si="71"/>
        <v>6.4423999999999992E-4</v>
      </c>
      <c r="Q288" s="25">
        <f t="shared" si="72"/>
        <v>1.4836847199999999E-2</v>
      </c>
      <c r="R288" s="25">
        <v>4.8900000000000002E-3</v>
      </c>
      <c r="S288" s="25">
        <f t="shared" si="73"/>
        <v>4.7499999999999999E-3</v>
      </c>
      <c r="T288" s="25"/>
      <c r="U288" s="25">
        <f t="shared" si="74"/>
        <v>1.32394E-3</v>
      </c>
      <c r="V288" s="25">
        <f t="shared" si="75"/>
        <v>3.0490338200000001E-2</v>
      </c>
      <c r="W288" s="25">
        <v>4.0699999999999998E-3</v>
      </c>
      <c r="X288" s="25">
        <f t="shared" si="76"/>
        <v>3.9299999999999995E-3</v>
      </c>
      <c r="Y288" s="25"/>
      <c r="Z288" s="25">
        <f t="shared" si="77"/>
        <v>9.5383999999999964E-4</v>
      </c>
      <c r="AA288" s="25">
        <f t="shared" si="78"/>
        <v>2.1966935199999992E-2</v>
      </c>
      <c r="AB288" s="25">
        <v>4.4000000000000002E-4</v>
      </c>
      <c r="AC288" s="25">
        <f t="shared" si="79"/>
        <v>1.3999999999999999E-4</v>
      </c>
    </row>
    <row r="289" spans="1:29" s="15" customFormat="1">
      <c r="A289" s="18">
        <v>537</v>
      </c>
      <c r="B289" s="25">
        <v>-2.7999999999999998E-4</v>
      </c>
      <c r="C289" s="25">
        <v>5.5300000000000002E-3</v>
      </c>
      <c r="D289" s="25">
        <f t="shared" si="64"/>
        <v>5.4850000000000003E-3</v>
      </c>
      <c r="E289" s="25"/>
      <c r="F289" s="25">
        <f t="shared" si="65"/>
        <v>1.6282400000000004E-3</v>
      </c>
      <c r="G289" s="25">
        <f t="shared" si="66"/>
        <v>3.7498367200000014E-2</v>
      </c>
      <c r="H289" s="25">
        <v>1.468E-2</v>
      </c>
      <c r="I289" s="25">
        <f t="shared" si="67"/>
        <v>1.4635E-2</v>
      </c>
      <c r="J289" s="25"/>
      <c r="K289" s="25">
        <f t="shared" si="68"/>
        <v>8.5413999999999976E-4</v>
      </c>
      <c r="L289" s="25">
        <f t="shared" si="69"/>
        <v>1.9670844199999996E-2</v>
      </c>
      <c r="M289" s="25">
        <v>3.6099999999999999E-3</v>
      </c>
      <c r="N289" s="25">
        <f t="shared" si="70"/>
        <v>3.565E-3</v>
      </c>
      <c r="O289" s="25"/>
      <c r="P289" s="25">
        <f t="shared" si="71"/>
        <v>7.2923999999999992E-4</v>
      </c>
      <c r="Q289" s="25">
        <f t="shared" si="72"/>
        <v>1.6794397199999998E-2</v>
      </c>
      <c r="R289" s="25">
        <v>4.9699999999999996E-3</v>
      </c>
      <c r="S289" s="25">
        <f t="shared" si="73"/>
        <v>4.9249999999999997E-3</v>
      </c>
      <c r="T289" s="25"/>
      <c r="U289" s="25">
        <f t="shared" si="74"/>
        <v>1.4989399999999998E-3</v>
      </c>
      <c r="V289" s="25">
        <f t="shared" si="75"/>
        <v>3.4520588200000001E-2</v>
      </c>
      <c r="W289" s="25">
        <v>4.1700000000000001E-3</v>
      </c>
      <c r="X289" s="25">
        <f t="shared" si="76"/>
        <v>4.1250000000000002E-3</v>
      </c>
      <c r="Y289" s="25"/>
      <c r="Z289" s="25">
        <f t="shared" si="77"/>
        <v>1.1488400000000004E-3</v>
      </c>
      <c r="AA289" s="25">
        <f t="shared" si="78"/>
        <v>2.6457785200000011E-2</v>
      </c>
      <c r="AB289" s="25">
        <v>3.6999999999999999E-4</v>
      </c>
      <c r="AC289" s="25">
        <f t="shared" si="79"/>
        <v>4.500000000000001E-5</v>
      </c>
    </row>
    <row r="290" spans="1:29" s="15" customFormat="1">
      <c r="A290" s="18">
        <v>538</v>
      </c>
      <c r="B290" s="25">
        <v>-8.0000000000000007E-5</v>
      </c>
      <c r="C290" s="25">
        <v>5.4599999999999996E-3</v>
      </c>
      <c r="D290" s="25">
        <f t="shared" si="64"/>
        <v>5.3149999999999994E-3</v>
      </c>
      <c r="E290" s="25"/>
      <c r="F290" s="25">
        <f t="shared" si="65"/>
        <v>1.4582399999999995E-3</v>
      </c>
      <c r="G290" s="25">
        <f t="shared" si="66"/>
        <v>3.3583267199999989E-2</v>
      </c>
      <c r="H290" s="25">
        <v>1.465E-2</v>
      </c>
      <c r="I290" s="25">
        <f t="shared" si="67"/>
        <v>1.4505000000000001E-2</v>
      </c>
      <c r="J290" s="25"/>
      <c r="K290" s="25">
        <f t="shared" si="68"/>
        <v>7.2413999999999985E-4</v>
      </c>
      <c r="L290" s="25">
        <f t="shared" si="69"/>
        <v>1.6676944199999998E-2</v>
      </c>
      <c r="M290" s="25">
        <v>3.5500000000000002E-3</v>
      </c>
      <c r="N290" s="25">
        <f t="shared" si="70"/>
        <v>3.405E-3</v>
      </c>
      <c r="O290" s="25"/>
      <c r="P290" s="25">
        <f t="shared" si="71"/>
        <v>5.6923999999999994E-4</v>
      </c>
      <c r="Q290" s="25">
        <f t="shared" si="72"/>
        <v>1.31095972E-2</v>
      </c>
      <c r="R290" s="25">
        <v>4.8599999999999997E-3</v>
      </c>
      <c r="S290" s="25">
        <f t="shared" si="73"/>
        <v>4.7149999999999996E-3</v>
      </c>
      <c r="T290" s="25"/>
      <c r="U290" s="25">
        <f t="shared" si="74"/>
        <v>1.2889399999999997E-3</v>
      </c>
      <c r="V290" s="25">
        <f t="shared" si="75"/>
        <v>2.9684288199999995E-2</v>
      </c>
      <c r="W290" s="25">
        <v>4.0400000000000002E-3</v>
      </c>
      <c r="X290" s="25">
        <f t="shared" si="76"/>
        <v>3.895E-3</v>
      </c>
      <c r="Y290" s="25"/>
      <c r="Z290" s="25">
        <f t="shared" si="77"/>
        <v>9.1884000000000019E-4</v>
      </c>
      <c r="AA290" s="25">
        <f t="shared" si="78"/>
        <v>2.1160885200000007E-2</v>
      </c>
      <c r="AB290" s="25">
        <v>3.6999999999999999E-4</v>
      </c>
      <c r="AC290" s="25">
        <f t="shared" si="79"/>
        <v>1.45E-4</v>
      </c>
    </row>
    <row r="291" spans="1:29" s="15" customFormat="1">
      <c r="A291" s="18">
        <v>539</v>
      </c>
      <c r="B291" s="25">
        <v>-4.0000000000000003E-5</v>
      </c>
      <c r="C291" s="25">
        <v>5.45E-3</v>
      </c>
      <c r="D291" s="25">
        <f t="shared" si="64"/>
        <v>5.2199999999999998E-3</v>
      </c>
      <c r="E291" s="25"/>
      <c r="F291" s="25">
        <f t="shared" si="65"/>
        <v>1.3632399999999999E-3</v>
      </c>
      <c r="G291" s="25">
        <f t="shared" si="66"/>
        <v>3.1395417199999998E-2</v>
      </c>
      <c r="H291" s="25">
        <v>1.469E-2</v>
      </c>
      <c r="I291" s="25">
        <f t="shared" si="67"/>
        <v>1.4460000000000001E-2</v>
      </c>
      <c r="J291" s="25"/>
      <c r="K291" s="25">
        <f t="shared" si="68"/>
        <v>6.7913999999999995E-4</v>
      </c>
      <c r="L291" s="25">
        <f t="shared" si="69"/>
        <v>1.56405942E-2</v>
      </c>
      <c r="M291" s="25">
        <v>3.6800000000000001E-3</v>
      </c>
      <c r="N291" s="25">
        <f t="shared" si="70"/>
        <v>3.4499999999999999E-3</v>
      </c>
      <c r="O291" s="25"/>
      <c r="P291" s="25">
        <f t="shared" si="71"/>
        <v>6.1423999999999984E-4</v>
      </c>
      <c r="Q291" s="25">
        <f t="shared" si="72"/>
        <v>1.4145947199999996E-2</v>
      </c>
      <c r="R291" s="25">
        <v>4.8900000000000002E-3</v>
      </c>
      <c r="S291" s="25">
        <f t="shared" si="73"/>
        <v>4.6600000000000001E-3</v>
      </c>
      <c r="T291" s="25"/>
      <c r="U291" s="25">
        <f t="shared" si="74"/>
        <v>1.2339400000000002E-3</v>
      </c>
      <c r="V291" s="25">
        <f t="shared" si="75"/>
        <v>2.8417638200000005E-2</v>
      </c>
      <c r="W291" s="25">
        <v>4.1799999999999997E-3</v>
      </c>
      <c r="X291" s="25">
        <f t="shared" si="76"/>
        <v>3.9499999999999995E-3</v>
      </c>
      <c r="Y291" s="25"/>
      <c r="Z291" s="25">
        <f t="shared" si="77"/>
        <v>9.7383999999999969E-4</v>
      </c>
      <c r="AA291" s="25">
        <f t="shared" si="78"/>
        <v>2.2427535199999994E-2</v>
      </c>
      <c r="AB291" s="25">
        <v>5.0000000000000001E-4</v>
      </c>
      <c r="AC291" s="25">
        <f t="shared" si="79"/>
        <v>2.3000000000000001E-4</v>
      </c>
    </row>
    <row r="292" spans="1:29" s="15" customFormat="1">
      <c r="A292" s="18">
        <v>540</v>
      </c>
      <c r="B292" s="25">
        <v>-2.7999999999999998E-4</v>
      </c>
      <c r="C292" s="25">
        <v>5.4299999999999999E-3</v>
      </c>
      <c r="D292" s="25">
        <f t="shared" si="64"/>
        <v>5.4250000000000001E-3</v>
      </c>
      <c r="E292" s="25"/>
      <c r="F292" s="25">
        <f t="shared" si="65"/>
        <v>1.5682400000000003E-3</v>
      </c>
      <c r="G292" s="25">
        <f t="shared" si="66"/>
        <v>3.6116567200000005E-2</v>
      </c>
      <c r="H292" s="25">
        <v>1.473E-2</v>
      </c>
      <c r="I292" s="25">
        <f t="shared" si="67"/>
        <v>1.4725E-2</v>
      </c>
      <c r="J292" s="25"/>
      <c r="K292" s="25">
        <f t="shared" si="68"/>
        <v>9.4413999999999956E-4</v>
      </c>
      <c r="L292" s="25">
        <f t="shared" si="69"/>
        <v>2.1743544199999992E-2</v>
      </c>
      <c r="M292" s="25">
        <v>3.6900000000000001E-3</v>
      </c>
      <c r="N292" s="25">
        <f t="shared" si="70"/>
        <v>3.6849999999999999E-3</v>
      </c>
      <c r="O292" s="25"/>
      <c r="P292" s="25">
        <f t="shared" si="71"/>
        <v>8.492399999999998E-4</v>
      </c>
      <c r="Q292" s="25">
        <f t="shared" si="72"/>
        <v>1.9557997199999996E-2</v>
      </c>
      <c r="R292" s="25">
        <v>4.8599999999999997E-3</v>
      </c>
      <c r="S292" s="25">
        <f t="shared" si="73"/>
        <v>4.8549999999999999E-3</v>
      </c>
      <c r="T292" s="25"/>
      <c r="U292" s="25">
        <f t="shared" si="74"/>
        <v>1.4289400000000001E-3</v>
      </c>
      <c r="V292" s="25">
        <f t="shared" si="75"/>
        <v>3.2908488200000002E-2</v>
      </c>
      <c r="W292" s="25">
        <v>4.15E-3</v>
      </c>
      <c r="X292" s="25">
        <f t="shared" si="76"/>
        <v>4.1450000000000002E-3</v>
      </c>
      <c r="Y292" s="25"/>
      <c r="Z292" s="25">
        <f t="shared" si="77"/>
        <v>1.1688400000000004E-3</v>
      </c>
      <c r="AA292" s="25">
        <f t="shared" si="78"/>
        <v>2.6918385200000013E-2</v>
      </c>
      <c r="AB292" s="25">
        <v>2.9E-4</v>
      </c>
      <c r="AC292" s="25">
        <f t="shared" si="79"/>
        <v>5.0000000000000131E-6</v>
      </c>
    </row>
    <row r="293" spans="1:29" s="15" customFormat="1">
      <c r="A293" s="18">
        <v>541</v>
      </c>
      <c r="B293" s="25">
        <v>-1.6000000000000001E-4</v>
      </c>
      <c r="C293" s="25">
        <v>5.4400000000000004E-3</v>
      </c>
      <c r="D293" s="25">
        <f t="shared" si="64"/>
        <v>5.3600000000000002E-3</v>
      </c>
      <c r="E293" s="25"/>
      <c r="F293" s="25">
        <f t="shared" si="65"/>
        <v>1.5032400000000003E-3</v>
      </c>
      <c r="G293" s="25">
        <f t="shared" si="66"/>
        <v>3.4619617200000008E-2</v>
      </c>
      <c r="H293" s="25">
        <v>1.4670000000000001E-2</v>
      </c>
      <c r="I293" s="25">
        <f t="shared" si="67"/>
        <v>1.4590000000000001E-2</v>
      </c>
      <c r="J293" s="25"/>
      <c r="K293" s="25">
        <f t="shared" si="68"/>
        <v>8.0913999999999986E-4</v>
      </c>
      <c r="L293" s="25">
        <f t="shared" si="69"/>
        <v>1.8634494199999997E-2</v>
      </c>
      <c r="M293" s="25">
        <v>3.63E-3</v>
      </c>
      <c r="N293" s="25">
        <f t="shared" si="70"/>
        <v>3.5499999999999998E-3</v>
      </c>
      <c r="O293" s="25"/>
      <c r="P293" s="25">
        <f t="shared" si="71"/>
        <v>7.1423999999999967E-4</v>
      </c>
      <c r="Q293" s="25">
        <f t="shared" si="72"/>
        <v>1.6448947199999994E-2</v>
      </c>
      <c r="R293" s="25">
        <v>4.8300000000000001E-3</v>
      </c>
      <c r="S293" s="25">
        <f t="shared" si="73"/>
        <v>4.7499999999999999E-3</v>
      </c>
      <c r="T293" s="25"/>
      <c r="U293" s="25">
        <f t="shared" si="74"/>
        <v>1.32394E-3</v>
      </c>
      <c r="V293" s="25">
        <f t="shared" si="75"/>
        <v>3.0490338200000001E-2</v>
      </c>
      <c r="W293" s="25">
        <v>4.1099999999999999E-3</v>
      </c>
      <c r="X293" s="25">
        <f t="shared" si="76"/>
        <v>4.0299999999999997E-3</v>
      </c>
      <c r="Y293" s="25"/>
      <c r="Z293" s="25">
        <f t="shared" si="77"/>
        <v>1.0538399999999999E-3</v>
      </c>
      <c r="AA293" s="25">
        <f t="shared" si="78"/>
        <v>2.4269935199999999E-2</v>
      </c>
      <c r="AB293" s="25">
        <v>3.2000000000000003E-4</v>
      </c>
      <c r="AC293" s="25">
        <f t="shared" si="79"/>
        <v>8.0000000000000007E-5</v>
      </c>
    </row>
    <row r="294" spans="1:29" s="15" customFormat="1">
      <c r="A294" s="18">
        <v>542</v>
      </c>
      <c r="B294" s="25">
        <v>-9.0000000000000006E-5</v>
      </c>
      <c r="C294" s="25">
        <v>5.4000000000000003E-3</v>
      </c>
      <c r="D294" s="25">
        <f t="shared" si="64"/>
        <v>5.2100000000000002E-3</v>
      </c>
      <c r="E294" s="25"/>
      <c r="F294" s="25">
        <f t="shared" si="65"/>
        <v>1.3532400000000003E-3</v>
      </c>
      <c r="G294" s="25">
        <f t="shared" si="66"/>
        <v>3.1165117200000009E-2</v>
      </c>
      <c r="H294" s="25">
        <v>1.4590000000000001E-2</v>
      </c>
      <c r="I294" s="25">
        <f t="shared" si="67"/>
        <v>1.4400000000000001E-2</v>
      </c>
      <c r="J294" s="25"/>
      <c r="K294" s="25">
        <f t="shared" si="68"/>
        <v>6.1914000000000066E-4</v>
      </c>
      <c r="L294" s="25">
        <f t="shared" si="69"/>
        <v>1.4258794200000017E-2</v>
      </c>
      <c r="M294" s="25">
        <v>3.49E-3</v>
      </c>
      <c r="N294" s="25">
        <f t="shared" si="70"/>
        <v>3.3E-3</v>
      </c>
      <c r="O294" s="25"/>
      <c r="P294" s="25">
        <f t="shared" si="71"/>
        <v>4.6423999999999988E-4</v>
      </c>
      <c r="Q294" s="25">
        <f t="shared" si="72"/>
        <v>1.0691447199999997E-2</v>
      </c>
      <c r="R294" s="25">
        <v>4.6800000000000001E-3</v>
      </c>
      <c r="S294" s="25">
        <f t="shared" si="73"/>
        <v>4.4900000000000001E-3</v>
      </c>
      <c r="T294" s="25"/>
      <c r="U294" s="25">
        <f t="shared" si="74"/>
        <v>1.0639400000000002E-3</v>
      </c>
      <c r="V294" s="25">
        <f t="shared" si="75"/>
        <v>2.4502538200000007E-2</v>
      </c>
      <c r="W294" s="25">
        <v>4.1000000000000003E-3</v>
      </c>
      <c r="X294" s="25">
        <f t="shared" si="76"/>
        <v>3.9100000000000003E-3</v>
      </c>
      <c r="Y294" s="25"/>
      <c r="Z294" s="25">
        <f t="shared" si="77"/>
        <v>9.3384000000000045E-4</v>
      </c>
      <c r="AA294" s="25">
        <f t="shared" si="78"/>
        <v>2.1506335200000011E-2</v>
      </c>
      <c r="AB294" s="25">
        <v>4.6999999999999999E-4</v>
      </c>
      <c r="AC294" s="25">
        <f t="shared" si="79"/>
        <v>1.8999999999999998E-4</v>
      </c>
    </row>
    <row r="295" spans="1:29" s="15" customFormat="1">
      <c r="A295" s="18">
        <v>543</v>
      </c>
      <c r="B295" s="25">
        <v>-1E-4</v>
      </c>
      <c r="C295" s="25">
        <v>5.4000000000000003E-3</v>
      </c>
      <c r="D295" s="25">
        <f t="shared" si="64"/>
        <v>5.3E-3</v>
      </c>
      <c r="E295" s="25"/>
      <c r="F295" s="25">
        <f t="shared" si="65"/>
        <v>1.4432400000000001E-3</v>
      </c>
      <c r="G295" s="25">
        <f t="shared" si="66"/>
        <v>3.3237817200000006E-2</v>
      </c>
      <c r="H295" s="25">
        <v>1.457E-2</v>
      </c>
      <c r="I295" s="25">
        <f t="shared" si="67"/>
        <v>1.447E-2</v>
      </c>
      <c r="J295" s="25"/>
      <c r="K295" s="25">
        <f t="shared" si="68"/>
        <v>6.8913999999999954E-4</v>
      </c>
      <c r="L295" s="25">
        <f t="shared" si="69"/>
        <v>1.5870894199999989E-2</v>
      </c>
      <c r="M295" s="25">
        <v>3.5799999999999998E-3</v>
      </c>
      <c r="N295" s="25">
        <f t="shared" si="70"/>
        <v>3.48E-3</v>
      </c>
      <c r="O295" s="25"/>
      <c r="P295" s="25">
        <f t="shared" si="71"/>
        <v>6.4423999999999992E-4</v>
      </c>
      <c r="Q295" s="25">
        <f t="shared" si="72"/>
        <v>1.4836847199999999E-2</v>
      </c>
      <c r="R295" s="25">
        <v>4.6899999999999997E-3</v>
      </c>
      <c r="S295" s="25">
        <f t="shared" si="73"/>
        <v>4.5899999999999995E-3</v>
      </c>
      <c r="T295" s="25"/>
      <c r="U295" s="25">
        <f t="shared" si="74"/>
        <v>1.1639399999999996E-3</v>
      </c>
      <c r="V295" s="25">
        <f t="shared" si="75"/>
        <v>2.6805538199999993E-2</v>
      </c>
      <c r="W295" s="25">
        <v>4.0699999999999998E-3</v>
      </c>
      <c r="X295" s="25">
        <f t="shared" si="76"/>
        <v>3.9699999999999996E-3</v>
      </c>
      <c r="Y295" s="25"/>
      <c r="Z295" s="25">
        <f t="shared" si="77"/>
        <v>9.9383999999999974E-4</v>
      </c>
      <c r="AA295" s="25">
        <f t="shared" si="78"/>
        <v>2.2888135199999996E-2</v>
      </c>
      <c r="AB295" s="25">
        <v>2.9999999999999997E-4</v>
      </c>
      <c r="AC295" s="25">
        <f t="shared" si="79"/>
        <v>9.9999999999999991E-5</v>
      </c>
    </row>
    <row r="296" spans="1:29" s="15" customFormat="1">
      <c r="A296" s="18">
        <v>544</v>
      </c>
      <c r="B296" s="25">
        <v>-8.0000000000000007E-5</v>
      </c>
      <c r="C296" s="25">
        <v>5.3E-3</v>
      </c>
      <c r="D296" s="25">
        <f t="shared" si="64"/>
        <v>5.2050000000000004E-3</v>
      </c>
      <c r="E296" s="25"/>
      <c r="F296" s="25">
        <f t="shared" si="65"/>
        <v>1.3482400000000005E-3</v>
      </c>
      <c r="G296" s="25">
        <f t="shared" si="66"/>
        <v>3.1049967200000014E-2</v>
      </c>
      <c r="H296" s="25">
        <v>1.4460000000000001E-2</v>
      </c>
      <c r="I296" s="25">
        <f t="shared" si="67"/>
        <v>1.4365000000000001E-2</v>
      </c>
      <c r="J296" s="25"/>
      <c r="K296" s="25">
        <f t="shared" si="68"/>
        <v>5.8414000000000035E-4</v>
      </c>
      <c r="L296" s="25">
        <f t="shared" si="69"/>
        <v>1.3452744200000009E-2</v>
      </c>
      <c r="M296" s="25">
        <v>3.4499999999999999E-3</v>
      </c>
      <c r="N296" s="25">
        <f t="shared" si="70"/>
        <v>3.3549999999999999E-3</v>
      </c>
      <c r="O296" s="25"/>
      <c r="P296" s="25">
        <f t="shared" si="71"/>
        <v>5.1923999999999981E-4</v>
      </c>
      <c r="Q296" s="25">
        <f t="shared" si="72"/>
        <v>1.1958097199999997E-2</v>
      </c>
      <c r="R296" s="25">
        <v>4.6100000000000004E-3</v>
      </c>
      <c r="S296" s="25">
        <f t="shared" si="73"/>
        <v>4.5150000000000008E-3</v>
      </c>
      <c r="T296" s="25"/>
      <c r="U296" s="25">
        <f t="shared" si="74"/>
        <v>1.0889400000000009E-3</v>
      </c>
      <c r="V296" s="25">
        <f t="shared" si="75"/>
        <v>2.5078288200000021E-2</v>
      </c>
      <c r="W296" s="25">
        <v>3.96E-3</v>
      </c>
      <c r="X296" s="25">
        <f t="shared" si="76"/>
        <v>3.8649999999999999E-3</v>
      </c>
      <c r="Y296" s="25"/>
      <c r="Z296" s="25">
        <f t="shared" si="77"/>
        <v>8.8884000000000012E-4</v>
      </c>
      <c r="AA296" s="25">
        <f t="shared" si="78"/>
        <v>2.0469985200000002E-2</v>
      </c>
      <c r="AB296" s="25">
        <v>2.7E-4</v>
      </c>
      <c r="AC296" s="25">
        <f t="shared" si="79"/>
        <v>9.5000000000000005E-5</v>
      </c>
    </row>
    <row r="297" spans="1:29" s="15" customFormat="1">
      <c r="A297" s="18">
        <v>545</v>
      </c>
      <c r="B297" s="25">
        <v>-2.4000000000000001E-4</v>
      </c>
      <c r="C297" s="25">
        <v>5.4099999999999999E-3</v>
      </c>
      <c r="D297" s="25">
        <f t="shared" si="64"/>
        <v>5.3200000000000001E-3</v>
      </c>
      <c r="E297" s="25"/>
      <c r="F297" s="25">
        <f t="shared" si="65"/>
        <v>1.4632400000000002E-3</v>
      </c>
      <c r="G297" s="25">
        <f t="shared" si="66"/>
        <v>3.3698417200000004E-2</v>
      </c>
      <c r="H297" s="25">
        <v>1.464E-2</v>
      </c>
      <c r="I297" s="25">
        <f t="shared" si="67"/>
        <v>1.455E-2</v>
      </c>
      <c r="J297" s="25"/>
      <c r="K297" s="25">
        <f t="shared" si="68"/>
        <v>7.6913999999999975E-4</v>
      </c>
      <c r="L297" s="25">
        <f t="shared" si="69"/>
        <v>1.7713294199999997E-2</v>
      </c>
      <c r="M297" s="25">
        <v>3.5799999999999998E-3</v>
      </c>
      <c r="N297" s="25">
        <f t="shared" si="70"/>
        <v>3.49E-3</v>
      </c>
      <c r="O297" s="25"/>
      <c r="P297" s="25">
        <f t="shared" si="71"/>
        <v>6.5423999999999994E-4</v>
      </c>
      <c r="Q297" s="25">
        <f t="shared" si="72"/>
        <v>1.5067147199999999E-2</v>
      </c>
      <c r="R297" s="25">
        <v>4.79E-3</v>
      </c>
      <c r="S297" s="25">
        <f t="shared" si="73"/>
        <v>4.7000000000000002E-3</v>
      </c>
      <c r="T297" s="25"/>
      <c r="U297" s="25">
        <f t="shared" si="74"/>
        <v>1.2739400000000003E-3</v>
      </c>
      <c r="V297" s="25">
        <f t="shared" si="75"/>
        <v>2.9338838200000009E-2</v>
      </c>
      <c r="W297" s="25">
        <v>4.15E-3</v>
      </c>
      <c r="X297" s="25">
        <f t="shared" si="76"/>
        <v>4.0600000000000002E-3</v>
      </c>
      <c r="Y297" s="25"/>
      <c r="Z297" s="25">
        <f t="shared" si="77"/>
        <v>1.0838400000000004E-3</v>
      </c>
      <c r="AA297" s="25">
        <f t="shared" si="78"/>
        <v>2.496083520000001E-2</v>
      </c>
      <c r="AB297" s="25">
        <v>4.2000000000000002E-4</v>
      </c>
      <c r="AC297" s="25">
        <f t="shared" si="79"/>
        <v>9.0000000000000006E-5</v>
      </c>
    </row>
    <row r="298" spans="1:29" s="15" customFormat="1">
      <c r="A298" s="18">
        <v>546</v>
      </c>
      <c r="B298" s="25">
        <v>-5.0000000000000002E-5</v>
      </c>
      <c r="C298" s="25">
        <v>5.2500000000000003E-3</v>
      </c>
      <c r="D298" s="25">
        <f t="shared" si="64"/>
        <v>5.0750000000000005E-3</v>
      </c>
      <c r="E298" s="25"/>
      <c r="F298" s="25">
        <f t="shared" si="65"/>
        <v>1.2182400000000006E-3</v>
      </c>
      <c r="G298" s="25">
        <f t="shared" si="66"/>
        <v>2.8056067200000017E-2</v>
      </c>
      <c r="H298" s="25">
        <v>1.443E-2</v>
      </c>
      <c r="I298" s="25">
        <f t="shared" si="67"/>
        <v>1.4255E-2</v>
      </c>
      <c r="J298" s="25"/>
      <c r="K298" s="25">
        <f t="shared" si="68"/>
        <v>4.7413999999999963E-4</v>
      </c>
      <c r="L298" s="25">
        <f t="shared" si="69"/>
        <v>1.0919444199999993E-2</v>
      </c>
      <c r="M298" s="25">
        <v>3.4499999999999999E-3</v>
      </c>
      <c r="N298" s="25">
        <f t="shared" si="70"/>
        <v>3.2750000000000001E-3</v>
      </c>
      <c r="O298" s="25"/>
      <c r="P298" s="25">
        <f t="shared" si="71"/>
        <v>4.3924000000000003E-4</v>
      </c>
      <c r="Q298" s="25">
        <f t="shared" si="72"/>
        <v>1.0115697200000001E-2</v>
      </c>
      <c r="R298" s="25">
        <v>4.6899999999999997E-3</v>
      </c>
      <c r="S298" s="25">
        <f t="shared" si="73"/>
        <v>4.5149999999999999E-3</v>
      </c>
      <c r="T298" s="25"/>
      <c r="U298" s="25">
        <f t="shared" si="74"/>
        <v>1.08894E-3</v>
      </c>
      <c r="V298" s="25">
        <f t="shared" si="75"/>
        <v>2.5078288200000003E-2</v>
      </c>
      <c r="W298" s="25">
        <v>4.0000000000000001E-3</v>
      </c>
      <c r="X298" s="25">
        <f t="shared" si="76"/>
        <v>3.8250000000000003E-3</v>
      </c>
      <c r="Y298" s="25"/>
      <c r="Z298" s="25">
        <f t="shared" si="77"/>
        <v>8.4884000000000044E-4</v>
      </c>
      <c r="AA298" s="25">
        <f t="shared" si="78"/>
        <v>1.9548785200000012E-2</v>
      </c>
      <c r="AB298" s="25">
        <v>4.0000000000000002E-4</v>
      </c>
      <c r="AC298" s="25">
        <f t="shared" si="79"/>
        <v>1.75E-4</v>
      </c>
    </row>
    <row r="299" spans="1:29" s="15" customFormat="1">
      <c r="A299" s="18">
        <v>547</v>
      </c>
      <c r="B299" s="25">
        <v>-8.0000000000000007E-5</v>
      </c>
      <c r="C299" s="25">
        <v>5.3800000000000002E-3</v>
      </c>
      <c r="D299" s="25">
        <f t="shared" si="64"/>
        <v>5.2850000000000006E-3</v>
      </c>
      <c r="E299" s="25"/>
      <c r="F299" s="25">
        <f t="shared" si="65"/>
        <v>1.4282400000000008E-3</v>
      </c>
      <c r="G299" s="25">
        <f t="shared" si="66"/>
        <v>3.2892367200000022E-2</v>
      </c>
      <c r="H299" s="25">
        <v>1.4540000000000001E-2</v>
      </c>
      <c r="I299" s="25">
        <f t="shared" si="67"/>
        <v>1.4445000000000001E-2</v>
      </c>
      <c r="J299" s="25"/>
      <c r="K299" s="25">
        <f t="shared" si="68"/>
        <v>6.6414000000000056E-4</v>
      </c>
      <c r="L299" s="25">
        <f t="shared" si="69"/>
        <v>1.5295144200000013E-2</v>
      </c>
      <c r="M299" s="25">
        <v>3.5899999999999999E-3</v>
      </c>
      <c r="N299" s="25">
        <f t="shared" si="70"/>
        <v>3.4949999999999998E-3</v>
      </c>
      <c r="O299" s="25"/>
      <c r="P299" s="25">
        <f t="shared" si="71"/>
        <v>6.5923999999999974E-4</v>
      </c>
      <c r="Q299" s="25">
        <f t="shared" si="72"/>
        <v>1.5182297199999995E-2</v>
      </c>
      <c r="R299" s="25">
        <v>4.6499999999999996E-3</v>
      </c>
      <c r="S299" s="25">
        <f t="shared" si="73"/>
        <v>4.555E-3</v>
      </c>
      <c r="T299" s="25"/>
      <c r="U299" s="25">
        <f t="shared" si="74"/>
        <v>1.1289400000000002E-3</v>
      </c>
      <c r="V299" s="25">
        <f t="shared" si="75"/>
        <v>2.5999488200000004E-2</v>
      </c>
      <c r="W299" s="25">
        <v>4.1099999999999999E-3</v>
      </c>
      <c r="X299" s="25">
        <f t="shared" si="76"/>
        <v>4.0150000000000003E-3</v>
      </c>
      <c r="Y299" s="25"/>
      <c r="Z299" s="25">
        <f t="shared" si="77"/>
        <v>1.0388400000000005E-3</v>
      </c>
      <c r="AA299" s="25">
        <f t="shared" si="78"/>
        <v>2.3924485200000012E-2</v>
      </c>
      <c r="AB299" s="25">
        <v>2.7E-4</v>
      </c>
      <c r="AC299" s="25">
        <f t="shared" si="79"/>
        <v>9.5000000000000005E-5</v>
      </c>
    </row>
    <row r="300" spans="1:29" s="15" customFormat="1">
      <c r="A300" s="18">
        <v>548</v>
      </c>
      <c r="B300" s="25">
        <v>-2.0000000000000002E-5</v>
      </c>
      <c r="C300" s="25">
        <v>5.2900000000000004E-3</v>
      </c>
      <c r="D300" s="25">
        <f t="shared" si="64"/>
        <v>5.0750000000000005E-3</v>
      </c>
      <c r="E300" s="25"/>
      <c r="F300" s="25">
        <f t="shared" si="65"/>
        <v>1.2182400000000006E-3</v>
      </c>
      <c r="G300" s="25">
        <f t="shared" si="66"/>
        <v>2.8056067200000017E-2</v>
      </c>
      <c r="H300" s="25">
        <v>1.431E-2</v>
      </c>
      <c r="I300" s="25">
        <f t="shared" si="67"/>
        <v>1.4095E-2</v>
      </c>
      <c r="J300" s="25"/>
      <c r="K300" s="25">
        <f t="shared" si="68"/>
        <v>3.1413999999999921E-4</v>
      </c>
      <c r="L300" s="25">
        <f t="shared" si="69"/>
        <v>7.234644199999982E-3</v>
      </c>
      <c r="M300" s="25">
        <v>3.5100000000000001E-3</v>
      </c>
      <c r="N300" s="25">
        <f t="shared" si="70"/>
        <v>3.2950000000000002E-3</v>
      </c>
      <c r="O300" s="25"/>
      <c r="P300" s="25">
        <f t="shared" si="71"/>
        <v>4.5924000000000008E-4</v>
      </c>
      <c r="Q300" s="25">
        <f t="shared" si="72"/>
        <v>1.0576297200000003E-2</v>
      </c>
      <c r="R300" s="25">
        <v>4.5399999999999998E-3</v>
      </c>
      <c r="S300" s="25">
        <f t="shared" si="73"/>
        <v>4.3249999999999999E-3</v>
      </c>
      <c r="T300" s="25"/>
      <c r="U300" s="25">
        <f t="shared" si="74"/>
        <v>8.9893999999999998E-4</v>
      </c>
      <c r="V300" s="25">
        <f t="shared" si="75"/>
        <v>2.07025882E-2</v>
      </c>
      <c r="W300" s="25">
        <v>3.9300000000000003E-3</v>
      </c>
      <c r="X300" s="25">
        <f t="shared" si="76"/>
        <v>3.7150000000000004E-3</v>
      </c>
      <c r="Y300" s="25"/>
      <c r="Z300" s="25">
        <f t="shared" si="77"/>
        <v>7.3884000000000059E-4</v>
      </c>
      <c r="AA300" s="25">
        <f t="shared" si="78"/>
        <v>1.7015485200000013E-2</v>
      </c>
      <c r="AB300" s="25">
        <v>4.4999999999999999E-4</v>
      </c>
      <c r="AC300" s="25">
        <f t="shared" si="79"/>
        <v>2.1499999999999999E-4</v>
      </c>
    </row>
    <row r="301" spans="1:29" s="15" customFormat="1">
      <c r="A301" s="18">
        <v>549</v>
      </c>
      <c r="B301" s="25">
        <v>-1.2E-4</v>
      </c>
      <c r="C301" s="25">
        <v>5.3800000000000002E-3</v>
      </c>
      <c r="D301" s="25">
        <f t="shared" si="64"/>
        <v>5.2250000000000005E-3</v>
      </c>
      <c r="E301" s="25"/>
      <c r="F301" s="25">
        <f t="shared" si="65"/>
        <v>1.3682400000000006E-3</v>
      </c>
      <c r="G301" s="25">
        <f t="shared" si="66"/>
        <v>3.1510567200000013E-2</v>
      </c>
      <c r="H301" s="25">
        <v>1.4540000000000001E-2</v>
      </c>
      <c r="I301" s="25">
        <f t="shared" si="67"/>
        <v>1.4385E-2</v>
      </c>
      <c r="J301" s="25"/>
      <c r="K301" s="25">
        <f t="shared" si="68"/>
        <v>6.0413999999999954E-4</v>
      </c>
      <c r="L301" s="25">
        <f t="shared" si="69"/>
        <v>1.391334419999999E-2</v>
      </c>
      <c r="M301" s="25">
        <v>3.6600000000000001E-3</v>
      </c>
      <c r="N301" s="25">
        <f t="shared" si="70"/>
        <v>3.5049999999999999E-3</v>
      </c>
      <c r="O301" s="25"/>
      <c r="P301" s="25">
        <f t="shared" si="71"/>
        <v>6.6923999999999977E-4</v>
      </c>
      <c r="Q301" s="25">
        <f t="shared" si="72"/>
        <v>1.5412597199999996E-2</v>
      </c>
      <c r="R301" s="25">
        <v>4.6800000000000001E-3</v>
      </c>
      <c r="S301" s="25">
        <f t="shared" si="73"/>
        <v>4.5250000000000004E-3</v>
      </c>
      <c r="T301" s="25"/>
      <c r="U301" s="25">
        <f t="shared" si="74"/>
        <v>1.0989400000000005E-3</v>
      </c>
      <c r="V301" s="25">
        <f t="shared" si="75"/>
        <v>2.5308588200000013E-2</v>
      </c>
      <c r="W301" s="25">
        <v>4.1200000000000004E-3</v>
      </c>
      <c r="X301" s="25">
        <f t="shared" si="76"/>
        <v>3.9650000000000006E-3</v>
      </c>
      <c r="Y301" s="25"/>
      <c r="Z301" s="25">
        <f t="shared" si="77"/>
        <v>9.8884000000000081E-4</v>
      </c>
      <c r="AA301" s="25">
        <f t="shared" si="78"/>
        <v>2.2772985200000019E-2</v>
      </c>
      <c r="AB301" s="25">
        <v>4.2999999999999999E-4</v>
      </c>
      <c r="AC301" s="25">
        <f t="shared" si="79"/>
        <v>1.55E-4</v>
      </c>
    </row>
    <row r="302" spans="1:29" s="15" customFormat="1">
      <c r="A302" s="18">
        <v>550</v>
      </c>
      <c r="B302" s="25">
        <v>-1.1E-4</v>
      </c>
      <c r="C302" s="25">
        <v>5.2399999999999999E-3</v>
      </c>
      <c r="D302" s="25">
        <f t="shared" si="64"/>
        <v>5.11E-3</v>
      </c>
      <c r="E302" s="25"/>
      <c r="F302" s="25">
        <f t="shared" si="65"/>
        <v>1.2532400000000001E-3</v>
      </c>
      <c r="G302" s="25">
        <f t="shared" si="66"/>
        <v>2.8862117200000002E-2</v>
      </c>
      <c r="H302" s="25">
        <v>1.4330000000000001E-2</v>
      </c>
      <c r="I302" s="25">
        <f t="shared" si="67"/>
        <v>1.4200000000000001E-2</v>
      </c>
      <c r="J302" s="25"/>
      <c r="K302" s="25">
        <f t="shared" si="68"/>
        <v>4.1914000000000014E-4</v>
      </c>
      <c r="L302" s="25">
        <f t="shared" si="69"/>
        <v>9.6527942000000037E-3</v>
      </c>
      <c r="M302" s="25">
        <v>3.32E-3</v>
      </c>
      <c r="N302" s="25">
        <f t="shared" si="70"/>
        <v>3.1900000000000001E-3</v>
      </c>
      <c r="O302" s="25"/>
      <c r="P302" s="25">
        <f t="shared" si="71"/>
        <v>3.5424000000000002E-4</v>
      </c>
      <c r="Q302" s="25">
        <f t="shared" si="72"/>
        <v>8.1581472000000002E-3</v>
      </c>
      <c r="R302" s="25">
        <v>4.3899999999999998E-3</v>
      </c>
      <c r="S302" s="25">
        <f t="shared" si="73"/>
        <v>4.2599999999999999E-3</v>
      </c>
      <c r="T302" s="25"/>
      <c r="U302" s="25">
        <f t="shared" si="74"/>
        <v>8.3394000000000003E-4</v>
      </c>
      <c r="V302" s="25">
        <f t="shared" si="75"/>
        <v>1.9205638200000003E-2</v>
      </c>
      <c r="W302" s="25">
        <v>3.7799999999999999E-3</v>
      </c>
      <c r="X302" s="25">
        <f t="shared" si="76"/>
        <v>3.65E-3</v>
      </c>
      <c r="Y302" s="25"/>
      <c r="Z302" s="25">
        <f t="shared" si="77"/>
        <v>6.738400000000002E-4</v>
      </c>
      <c r="AA302" s="25">
        <f t="shared" si="78"/>
        <v>1.5518535200000006E-2</v>
      </c>
      <c r="AB302" s="25">
        <v>3.6999999999999999E-4</v>
      </c>
      <c r="AC302" s="25">
        <f t="shared" si="79"/>
        <v>1.2999999999999999E-4</v>
      </c>
    </row>
    <row r="303" spans="1:29" s="15" customFormat="1">
      <c r="A303" s="18">
        <v>551</v>
      </c>
      <c r="B303" s="25">
        <v>-2.4000000000000001E-4</v>
      </c>
      <c r="C303" s="25">
        <v>5.3800000000000002E-3</v>
      </c>
      <c r="D303" s="25">
        <f t="shared" si="64"/>
        <v>5.3400000000000001E-3</v>
      </c>
      <c r="E303" s="25"/>
      <c r="F303" s="25">
        <f t="shared" si="65"/>
        <v>1.4832400000000003E-3</v>
      </c>
      <c r="G303" s="25">
        <f t="shared" si="66"/>
        <v>3.4159017200000009E-2</v>
      </c>
      <c r="H303" s="25">
        <v>1.444E-2</v>
      </c>
      <c r="I303" s="25">
        <f t="shared" si="67"/>
        <v>1.44E-2</v>
      </c>
      <c r="J303" s="25"/>
      <c r="K303" s="25">
        <f t="shared" si="68"/>
        <v>6.1913999999999893E-4</v>
      </c>
      <c r="L303" s="25">
        <f t="shared" si="69"/>
        <v>1.4258794199999977E-2</v>
      </c>
      <c r="M303" s="25">
        <v>3.5699999999999998E-3</v>
      </c>
      <c r="N303" s="25">
        <f t="shared" si="70"/>
        <v>3.5299999999999997E-3</v>
      </c>
      <c r="O303" s="25"/>
      <c r="P303" s="25">
        <f t="shared" si="71"/>
        <v>6.9423999999999961E-4</v>
      </c>
      <c r="Q303" s="25">
        <f t="shared" si="72"/>
        <v>1.5988347199999992E-2</v>
      </c>
      <c r="R303" s="25">
        <v>4.7699999999999999E-3</v>
      </c>
      <c r="S303" s="25">
        <f t="shared" si="73"/>
        <v>4.7299999999999998E-3</v>
      </c>
      <c r="T303" s="25"/>
      <c r="U303" s="25">
        <f t="shared" si="74"/>
        <v>1.30394E-3</v>
      </c>
      <c r="V303" s="25">
        <f t="shared" si="75"/>
        <v>3.0029738199999999E-2</v>
      </c>
      <c r="W303" s="25">
        <v>4.1000000000000003E-3</v>
      </c>
      <c r="X303" s="25">
        <f t="shared" si="76"/>
        <v>4.0600000000000002E-3</v>
      </c>
      <c r="Y303" s="25"/>
      <c r="Z303" s="25">
        <f t="shared" si="77"/>
        <v>1.0838400000000004E-3</v>
      </c>
      <c r="AA303" s="25">
        <f t="shared" si="78"/>
        <v>2.496083520000001E-2</v>
      </c>
      <c r="AB303" s="25">
        <v>3.2000000000000003E-4</v>
      </c>
      <c r="AC303" s="25">
        <f t="shared" si="79"/>
        <v>4.000000000000001E-5</v>
      </c>
    </row>
    <row r="304" spans="1:29" s="15" customFormat="1">
      <c r="A304" s="18">
        <v>552</v>
      </c>
      <c r="B304" s="25">
        <v>-1.0000000000000001E-5</v>
      </c>
      <c r="C304" s="25">
        <v>5.28E-3</v>
      </c>
      <c r="D304" s="25">
        <f t="shared" si="64"/>
        <v>5.0150000000000004E-3</v>
      </c>
      <c r="E304" s="25"/>
      <c r="F304" s="25">
        <f t="shared" si="65"/>
        <v>1.1582400000000005E-3</v>
      </c>
      <c r="G304" s="25">
        <f t="shared" si="66"/>
        <v>2.6674267200000011E-2</v>
      </c>
      <c r="H304" s="25">
        <v>1.438E-2</v>
      </c>
      <c r="I304" s="25">
        <f t="shared" si="67"/>
        <v>1.4115000000000001E-2</v>
      </c>
      <c r="J304" s="25"/>
      <c r="K304" s="25">
        <f t="shared" si="68"/>
        <v>3.3414000000000013E-4</v>
      </c>
      <c r="L304" s="25">
        <f t="shared" si="69"/>
        <v>7.6952442000000031E-3</v>
      </c>
      <c r="M304" s="25">
        <v>3.5999999999999999E-3</v>
      </c>
      <c r="N304" s="25">
        <f t="shared" si="70"/>
        <v>3.3349999999999999E-3</v>
      </c>
      <c r="O304" s="25"/>
      <c r="P304" s="25">
        <f t="shared" si="71"/>
        <v>4.9923999999999975E-4</v>
      </c>
      <c r="Q304" s="25">
        <f t="shared" si="72"/>
        <v>1.1497497199999995E-2</v>
      </c>
      <c r="R304" s="25">
        <v>4.5999999999999999E-3</v>
      </c>
      <c r="S304" s="25">
        <f t="shared" si="73"/>
        <v>4.3350000000000003E-3</v>
      </c>
      <c r="T304" s="25"/>
      <c r="U304" s="25">
        <f t="shared" si="74"/>
        <v>9.0894000000000044E-4</v>
      </c>
      <c r="V304" s="25">
        <f t="shared" si="75"/>
        <v>2.093288820000001E-2</v>
      </c>
      <c r="W304" s="25">
        <v>3.9399999999999999E-3</v>
      </c>
      <c r="X304" s="25">
        <f t="shared" si="76"/>
        <v>3.6749999999999999E-3</v>
      </c>
      <c r="Y304" s="25"/>
      <c r="Z304" s="25">
        <f t="shared" si="77"/>
        <v>6.9884000000000005E-4</v>
      </c>
      <c r="AA304" s="25">
        <f t="shared" si="78"/>
        <v>1.6094285200000003E-2</v>
      </c>
      <c r="AB304" s="25">
        <v>5.4000000000000001E-4</v>
      </c>
      <c r="AC304" s="25">
        <f t="shared" si="79"/>
        <v>2.6499999999999999E-4</v>
      </c>
    </row>
    <row r="305" spans="1:29" s="15" customFormat="1">
      <c r="A305" s="18">
        <v>553</v>
      </c>
      <c r="B305" s="25">
        <v>-2.0000000000000002E-5</v>
      </c>
      <c r="C305" s="25">
        <v>5.3099999999999996E-3</v>
      </c>
      <c r="D305" s="25">
        <f t="shared" si="64"/>
        <v>5.1199999999999996E-3</v>
      </c>
      <c r="E305" s="25"/>
      <c r="F305" s="25">
        <f t="shared" si="65"/>
        <v>1.2632399999999997E-3</v>
      </c>
      <c r="G305" s="25">
        <f t="shared" si="66"/>
        <v>2.9092417199999995E-2</v>
      </c>
      <c r="H305" s="25">
        <v>1.444E-2</v>
      </c>
      <c r="I305" s="25">
        <f t="shared" si="67"/>
        <v>1.4250000000000001E-2</v>
      </c>
      <c r="J305" s="25"/>
      <c r="K305" s="25">
        <f t="shared" si="68"/>
        <v>4.6913999999999983E-4</v>
      </c>
      <c r="L305" s="25">
        <f t="shared" si="69"/>
        <v>1.0804294199999996E-2</v>
      </c>
      <c r="M305" s="25">
        <v>3.5100000000000001E-3</v>
      </c>
      <c r="N305" s="25">
        <f t="shared" si="70"/>
        <v>3.32E-3</v>
      </c>
      <c r="O305" s="25"/>
      <c r="P305" s="25">
        <f t="shared" si="71"/>
        <v>4.8423999999999993E-4</v>
      </c>
      <c r="Q305" s="25">
        <f t="shared" si="72"/>
        <v>1.1152047199999999E-2</v>
      </c>
      <c r="R305" s="25">
        <v>4.6600000000000001E-3</v>
      </c>
      <c r="S305" s="25">
        <f t="shared" si="73"/>
        <v>4.47E-3</v>
      </c>
      <c r="T305" s="25"/>
      <c r="U305" s="25">
        <f t="shared" si="74"/>
        <v>1.0439400000000001E-3</v>
      </c>
      <c r="V305" s="25">
        <f t="shared" si="75"/>
        <v>2.4041938200000005E-2</v>
      </c>
      <c r="W305" s="25">
        <v>4.0299999999999997E-3</v>
      </c>
      <c r="X305" s="25">
        <f t="shared" si="76"/>
        <v>3.8399999999999997E-3</v>
      </c>
      <c r="Y305" s="25"/>
      <c r="Z305" s="25">
        <f t="shared" si="77"/>
        <v>8.6383999999999983E-4</v>
      </c>
      <c r="AA305" s="25">
        <f t="shared" si="78"/>
        <v>1.9894235199999995E-2</v>
      </c>
      <c r="AB305" s="25">
        <v>4.0000000000000002E-4</v>
      </c>
      <c r="AC305" s="25">
        <f t="shared" si="79"/>
        <v>1.9000000000000001E-4</v>
      </c>
    </row>
    <row r="306" spans="1:29" s="15" customFormat="1">
      <c r="A306" s="18">
        <v>554</v>
      </c>
      <c r="B306" s="25">
        <v>-1.9000000000000001E-4</v>
      </c>
      <c r="C306" s="25">
        <v>5.1799999999999997E-3</v>
      </c>
      <c r="D306" s="25">
        <f t="shared" si="64"/>
        <v>5.1649999999999995E-3</v>
      </c>
      <c r="E306" s="25"/>
      <c r="F306" s="25">
        <f t="shared" si="65"/>
        <v>1.3082399999999996E-3</v>
      </c>
      <c r="G306" s="25">
        <f t="shared" si="66"/>
        <v>3.0128767199999993E-2</v>
      </c>
      <c r="H306" s="25">
        <v>1.4319999999999999E-2</v>
      </c>
      <c r="I306" s="25">
        <f t="shared" si="67"/>
        <v>1.4305E-2</v>
      </c>
      <c r="J306" s="25"/>
      <c r="K306" s="25">
        <f t="shared" si="68"/>
        <v>5.2413999999999933E-4</v>
      </c>
      <c r="L306" s="25">
        <f t="shared" si="69"/>
        <v>1.2070944199999985E-2</v>
      </c>
      <c r="M306" s="25">
        <v>3.5400000000000002E-3</v>
      </c>
      <c r="N306" s="25">
        <f t="shared" si="70"/>
        <v>3.5250000000000004E-3</v>
      </c>
      <c r="O306" s="25"/>
      <c r="P306" s="25">
        <f t="shared" si="71"/>
        <v>6.8924000000000025E-4</v>
      </c>
      <c r="Q306" s="25">
        <f t="shared" si="72"/>
        <v>1.5873197200000008E-2</v>
      </c>
      <c r="R306" s="25">
        <v>4.4999999999999997E-3</v>
      </c>
      <c r="S306" s="25">
        <f t="shared" si="73"/>
        <v>4.4849999999999994E-3</v>
      </c>
      <c r="T306" s="25"/>
      <c r="U306" s="25">
        <f t="shared" si="74"/>
        <v>1.0589399999999995E-3</v>
      </c>
      <c r="V306" s="25">
        <f t="shared" si="75"/>
        <v>2.4387388199999992E-2</v>
      </c>
      <c r="W306" s="25">
        <v>3.9300000000000003E-3</v>
      </c>
      <c r="X306" s="25">
        <f t="shared" si="76"/>
        <v>3.9150000000000001E-3</v>
      </c>
      <c r="Y306" s="25"/>
      <c r="Z306" s="25">
        <f t="shared" si="77"/>
        <v>9.3884000000000025E-4</v>
      </c>
      <c r="AA306" s="25">
        <f t="shared" si="78"/>
        <v>2.1621485200000005E-2</v>
      </c>
      <c r="AB306" s="25">
        <v>2.2000000000000001E-4</v>
      </c>
      <c r="AC306" s="25">
        <f t="shared" si="79"/>
        <v>1.4999999999999999E-5</v>
      </c>
    </row>
    <row r="307" spans="1:29" s="15" customFormat="1">
      <c r="A307" s="18">
        <v>555</v>
      </c>
      <c r="B307" s="25">
        <v>-1.8000000000000001E-4</v>
      </c>
      <c r="C307" s="25">
        <v>5.3299999999999997E-3</v>
      </c>
      <c r="D307" s="25">
        <f t="shared" si="64"/>
        <v>5.2399999999999999E-3</v>
      </c>
      <c r="E307" s="25"/>
      <c r="F307" s="25">
        <f t="shared" si="65"/>
        <v>1.38324E-3</v>
      </c>
      <c r="G307" s="25">
        <f t="shared" si="66"/>
        <v>3.1856017200000003E-2</v>
      </c>
      <c r="H307" s="25">
        <v>1.439E-2</v>
      </c>
      <c r="I307" s="25">
        <f t="shared" si="67"/>
        <v>1.43E-2</v>
      </c>
      <c r="J307" s="25"/>
      <c r="K307" s="25">
        <f t="shared" si="68"/>
        <v>5.1913999999999953E-4</v>
      </c>
      <c r="L307" s="25">
        <f t="shared" si="69"/>
        <v>1.1955794199999989E-2</v>
      </c>
      <c r="M307" s="25">
        <v>3.5599999999999998E-3</v>
      </c>
      <c r="N307" s="25">
        <f t="shared" si="70"/>
        <v>3.47E-3</v>
      </c>
      <c r="O307" s="25"/>
      <c r="P307" s="25">
        <f t="shared" si="71"/>
        <v>6.3423999999999989E-4</v>
      </c>
      <c r="Q307" s="25">
        <f t="shared" si="72"/>
        <v>1.4606547199999998E-2</v>
      </c>
      <c r="R307" s="25">
        <v>4.6100000000000004E-3</v>
      </c>
      <c r="S307" s="25">
        <f t="shared" si="73"/>
        <v>4.5200000000000006E-3</v>
      </c>
      <c r="T307" s="25"/>
      <c r="U307" s="25">
        <f t="shared" si="74"/>
        <v>1.0939400000000007E-3</v>
      </c>
      <c r="V307" s="25">
        <f t="shared" si="75"/>
        <v>2.5193438200000019E-2</v>
      </c>
      <c r="W307" s="25">
        <v>3.9500000000000004E-3</v>
      </c>
      <c r="X307" s="25">
        <f t="shared" si="76"/>
        <v>3.8600000000000006E-3</v>
      </c>
      <c r="Y307" s="25"/>
      <c r="Z307" s="25">
        <f t="shared" si="77"/>
        <v>8.8384000000000075E-4</v>
      </c>
      <c r="AA307" s="25">
        <f t="shared" si="78"/>
        <v>2.0354835200000018E-2</v>
      </c>
      <c r="AB307" s="25">
        <v>3.6000000000000002E-4</v>
      </c>
      <c r="AC307" s="25">
        <f t="shared" si="79"/>
        <v>9.0000000000000006E-5</v>
      </c>
    </row>
    <row r="308" spans="1:29" s="15" customFormat="1">
      <c r="A308" s="18">
        <v>556</v>
      </c>
      <c r="B308" s="25">
        <v>-1.2E-4</v>
      </c>
      <c r="C308" s="25">
        <v>5.2500000000000003E-3</v>
      </c>
      <c r="D308" s="25">
        <f t="shared" si="64"/>
        <v>5.2050000000000004E-3</v>
      </c>
      <c r="E308" s="25"/>
      <c r="F308" s="25">
        <f t="shared" si="65"/>
        <v>1.3482400000000005E-3</v>
      </c>
      <c r="G308" s="25">
        <f t="shared" si="66"/>
        <v>3.1049967200000014E-2</v>
      </c>
      <c r="H308" s="25">
        <v>1.4279999999999999E-2</v>
      </c>
      <c r="I308" s="25">
        <f t="shared" si="67"/>
        <v>1.4234999999999999E-2</v>
      </c>
      <c r="J308" s="25"/>
      <c r="K308" s="25">
        <f t="shared" si="68"/>
        <v>4.5413999999999871E-4</v>
      </c>
      <c r="L308" s="25">
        <f t="shared" si="69"/>
        <v>1.0458844199999972E-2</v>
      </c>
      <c r="M308" s="25">
        <v>3.5100000000000001E-3</v>
      </c>
      <c r="N308" s="25">
        <f t="shared" si="70"/>
        <v>3.4650000000000002E-3</v>
      </c>
      <c r="O308" s="25"/>
      <c r="P308" s="25">
        <f t="shared" si="71"/>
        <v>6.2924000000000009E-4</v>
      </c>
      <c r="Q308" s="25">
        <f t="shared" si="72"/>
        <v>1.4491397200000002E-2</v>
      </c>
      <c r="R308" s="25">
        <v>4.5700000000000003E-3</v>
      </c>
      <c r="S308" s="25">
        <f t="shared" si="73"/>
        <v>4.5250000000000004E-3</v>
      </c>
      <c r="T308" s="25"/>
      <c r="U308" s="25">
        <f t="shared" si="74"/>
        <v>1.0989400000000005E-3</v>
      </c>
      <c r="V308" s="25">
        <f t="shared" si="75"/>
        <v>2.5308588200000013E-2</v>
      </c>
      <c r="W308" s="25">
        <v>3.8999999999999998E-3</v>
      </c>
      <c r="X308" s="25">
        <f t="shared" si="76"/>
        <v>3.8549999999999999E-3</v>
      </c>
      <c r="Y308" s="25"/>
      <c r="Z308" s="25">
        <f t="shared" si="77"/>
        <v>8.7884000000000009E-4</v>
      </c>
      <c r="AA308" s="25">
        <f t="shared" si="78"/>
        <v>2.0239685200000003E-2</v>
      </c>
      <c r="AB308" s="25">
        <v>2.1000000000000001E-4</v>
      </c>
      <c r="AC308" s="25">
        <f t="shared" si="79"/>
        <v>4.5000000000000003E-5</v>
      </c>
    </row>
    <row r="309" spans="1:29" s="15" customFormat="1">
      <c r="A309" s="18">
        <v>557</v>
      </c>
      <c r="B309" s="25">
        <v>-1.8000000000000001E-4</v>
      </c>
      <c r="C309" s="25">
        <v>5.1900000000000002E-3</v>
      </c>
      <c r="D309" s="25">
        <f t="shared" si="64"/>
        <v>5.1450000000000003E-3</v>
      </c>
      <c r="E309" s="25"/>
      <c r="F309" s="25">
        <f t="shared" si="65"/>
        <v>1.2882400000000004E-3</v>
      </c>
      <c r="G309" s="25">
        <f t="shared" si="66"/>
        <v>2.9668167200000012E-2</v>
      </c>
      <c r="H309" s="25">
        <v>1.443E-2</v>
      </c>
      <c r="I309" s="25">
        <f t="shared" si="67"/>
        <v>1.4385E-2</v>
      </c>
      <c r="J309" s="25"/>
      <c r="K309" s="25">
        <f t="shared" si="68"/>
        <v>6.0413999999999954E-4</v>
      </c>
      <c r="L309" s="25">
        <f t="shared" si="69"/>
        <v>1.391334419999999E-2</v>
      </c>
      <c r="M309" s="25">
        <v>3.5100000000000001E-3</v>
      </c>
      <c r="N309" s="25">
        <f t="shared" si="70"/>
        <v>3.4650000000000002E-3</v>
      </c>
      <c r="O309" s="25"/>
      <c r="P309" s="25">
        <f t="shared" si="71"/>
        <v>6.2924000000000009E-4</v>
      </c>
      <c r="Q309" s="25">
        <f t="shared" si="72"/>
        <v>1.4491397200000002E-2</v>
      </c>
      <c r="R309" s="25">
        <v>4.6299999999999996E-3</v>
      </c>
      <c r="S309" s="25">
        <f t="shared" si="73"/>
        <v>4.5849999999999997E-3</v>
      </c>
      <c r="T309" s="25"/>
      <c r="U309" s="25">
        <f t="shared" si="74"/>
        <v>1.1589399999999998E-3</v>
      </c>
      <c r="V309" s="25">
        <f t="shared" si="75"/>
        <v>2.6690388199999998E-2</v>
      </c>
      <c r="W309" s="25">
        <v>3.9100000000000003E-3</v>
      </c>
      <c r="X309" s="25">
        <f t="shared" si="76"/>
        <v>3.8650000000000004E-3</v>
      </c>
      <c r="Y309" s="25"/>
      <c r="Z309" s="25">
        <f t="shared" si="77"/>
        <v>8.8884000000000055E-4</v>
      </c>
      <c r="AA309" s="25">
        <f t="shared" si="78"/>
        <v>2.0469985200000013E-2</v>
      </c>
      <c r="AB309" s="25">
        <v>2.7E-4</v>
      </c>
      <c r="AC309" s="25">
        <f t="shared" si="79"/>
        <v>4.4999999999999996E-5</v>
      </c>
    </row>
    <row r="310" spans="1:29" s="15" customFormat="1">
      <c r="A310" s="18">
        <v>558</v>
      </c>
      <c r="B310" s="25">
        <v>-2.7E-4</v>
      </c>
      <c r="C310" s="25">
        <v>5.2399999999999999E-3</v>
      </c>
      <c r="D310" s="25">
        <f t="shared" si="64"/>
        <v>5.2399999999999999E-3</v>
      </c>
      <c r="E310" s="25"/>
      <c r="F310" s="25">
        <f t="shared" si="65"/>
        <v>1.38324E-3</v>
      </c>
      <c r="G310" s="25">
        <f t="shared" si="66"/>
        <v>3.1856017200000003E-2</v>
      </c>
      <c r="H310" s="25">
        <v>1.44E-2</v>
      </c>
      <c r="I310" s="25">
        <f t="shared" si="67"/>
        <v>1.44E-2</v>
      </c>
      <c r="J310" s="25"/>
      <c r="K310" s="25">
        <f t="shared" si="68"/>
        <v>6.1913999999999893E-4</v>
      </c>
      <c r="L310" s="25">
        <f t="shared" si="69"/>
        <v>1.4258794199999977E-2</v>
      </c>
      <c r="M310" s="25">
        <v>3.3400000000000001E-3</v>
      </c>
      <c r="N310" s="25">
        <f t="shared" si="70"/>
        <v>3.3400000000000001E-3</v>
      </c>
      <c r="O310" s="25"/>
      <c r="P310" s="25">
        <f t="shared" si="71"/>
        <v>5.0423999999999998E-4</v>
      </c>
      <c r="Q310" s="25">
        <f t="shared" si="72"/>
        <v>1.1612647199999999E-2</v>
      </c>
      <c r="R310" s="25">
        <v>4.62E-3</v>
      </c>
      <c r="S310" s="25">
        <f t="shared" si="73"/>
        <v>4.62E-3</v>
      </c>
      <c r="T310" s="25"/>
      <c r="U310" s="25">
        <f t="shared" si="74"/>
        <v>1.1939400000000001E-3</v>
      </c>
      <c r="V310" s="25">
        <f t="shared" si="75"/>
        <v>2.7496438200000004E-2</v>
      </c>
      <c r="W310" s="25">
        <v>3.9399999999999999E-3</v>
      </c>
      <c r="X310" s="25">
        <f t="shared" si="76"/>
        <v>3.9399999999999999E-3</v>
      </c>
      <c r="Y310" s="25"/>
      <c r="Z310" s="25">
        <f t="shared" si="77"/>
        <v>9.638400000000001E-4</v>
      </c>
      <c r="AA310" s="25">
        <f t="shared" si="78"/>
        <v>2.2197235200000002E-2</v>
      </c>
      <c r="AB310" s="25">
        <v>2.7E-4</v>
      </c>
      <c r="AC310" s="25">
        <f t="shared" si="79"/>
        <v>0</v>
      </c>
    </row>
    <row r="311" spans="1:29" s="15" customFormat="1">
      <c r="A311" s="18">
        <v>559</v>
      </c>
      <c r="B311" s="25">
        <v>-2.2000000000000001E-4</v>
      </c>
      <c r="C311" s="25">
        <v>5.0299999999999997E-3</v>
      </c>
      <c r="D311" s="25">
        <f t="shared" si="64"/>
        <v>5.0049999999999999E-3</v>
      </c>
      <c r="E311" s="25"/>
      <c r="F311" s="25">
        <f t="shared" si="65"/>
        <v>1.14824E-3</v>
      </c>
      <c r="G311" s="25">
        <f t="shared" si="66"/>
        <v>2.6443967200000001E-2</v>
      </c>
      <c r="H311" s="25">
        <v>1.375E-2</v>
      </c>
      <c r="I311" s="25">
        <f t="shared" si="67"/>
        <v>1.3724999999999999E-2</v>
      </c>
      <c r="J311" s="25"/>
      <c r="K311" s="25">
        <f t="shared" si="68"/>
        <v>-5.5860000000001325E-5</v>
      </c>
      <c r="L311" s="25">
        <f t="shared" si="69"/>
        <v>-1.2864558000000306E-3</v>
      </c>
      <c r="M311" s="25">
        <v>3.0799999999999998E-3</v>
      </c>
      <c r="N311" s="25">
        <f t="shared" si="70"/>
        <v>3.055E-3</v>
      </c>
      <c r="O311" s="25"/>
      <c r="P311" s="25">
        <f t="shared" si="71"/>
        <v>2.1923999999999989E-4</v>
      </c>
      <c r="Q311" s="25">
        <f t="shared" si="72"/>
        <v>5.0490971999999973E-3</v>
      </c>
      <c r="R311" s="25">
        <v>4.0000000000000001E-3</v>
      </c>
      <c r="S311" s="25">
        <f t="shared" si="73"/>
        <v>3.9750000000000002E-3</v>
      </c>
      <c r="T311" s="25"/>
      <c r="U311" s="25">
        <f t="shared" si="74"/>
        <v>5.4894000000000037E-4</v>
      </c>
      <c r="V311" s="25">
        <f t="shared" si="75"/>
        <v>1.2642088200000009E-2</v>
      </c>
      <c r="W311" s="25">
        <v>3.2699999999999999E-3</v>
      </c>
      <c r="X311" s="25">
        <f t="shared" si="76"/>
        <v>3.2450000000000001E-3</v>
      </c>
      <c r="Y311" s="25"/>
      <c r="Z311" s="25">
        <f t="shared" si="77"/>
        <v>2.6884000000000022E-4</v>
      </c>
      <c r="AA311" s="25">
        <f t="shared" si="78"/>
        <v>6.1913852000000059E-3</v>
      </c>
      <c r="AB311" s="25">
        <v>2.7E-4</v>
      </c>
      <c r="AC311" s="25">
        <f t="shared" si="79"/>
        <v>2.4999999999999998E-5</v>
      </c>
    </row>
    <row r="312" spans="1:29" s="15" customFormat="1">
      <c r="A312" s="18">
        <v>560</v>
      </c>
      <c r="B312" s="25">
        <v>-6.8999999999999997E-5</v>
      </c>
      <c r="C312" s="25">
        <v>5.1900000000000002E-3</v>
      </c>
      <c r="D312" s="25">
        <f t="shared" si="64"/>
        <v>5.0295000000000001E-3</v>
      </c>
      <c r="E312" s="25"/>
      <c r="F312" s="25">
        <f t="shared" si="65"/>
        <v>1.1727400000000002E-3</v>
      </c>
      <c r="G312" s="25">
        <f t="shared" si="66"/>
        <v>2.7008202200000008E-2</v>
      </c>
      <c r="H312" s="25">
        <v>1.4880000000000001E-2</v>
      </c>
      <c r="I312" s="25">
        <f t="shared" si="67"/>
        <v>1.4719500000000002E-2</v>
      </c>
      <c r="J312" s="25"/>
      <c r="K312" s="25">
        <f t="shared" si="68"/>
        <v>9.38640000000001E-4</v>
      </c>
      <c r="L312" s="25">
        <f t="shared" si="69"/>
        <v>2.1616879200000026E-2</v>
      </c>
      <c r="M312" s="25">
        <v>3.7299999999999998E-3</v>
      </c>
      <c r="N312" s="25">
        <f t="shared" si="70"/>
        <v>3.5694999999999998E-3</v>
      </c>
      <c r="O312" s="25"/>
      <c r="P312" s="25">
        <f t="shared" si="71"/>
        <v>7.3373999999999965E-4</v>
      </c>
      <c r="Q312" s="25">
        <f t="shared" si="72"/>
        <v>1.6898032199999993E-2</v>
      </c>
      <c r="R312" s="25">
        <v>5.0499999999999998E-3</v>
      </c>
      <c r="S312" s="25">
        <f t="shared" si="73"/>
        <v>4.8894999999999997E-3</v>
      </c>
      <c r="T312" s="25"/>
      <c r="U312" s="25">
        <f t="shared" si="74"/>
        <v>1.4634399999999999E-3</v>
      </c>
      <c r="V312" s="25">
        <f t="shared" si="75"/>
        <v>3.3703023200000001E-2</v>
      </c>
      <c r="W312" s="25">
        <v>4.6299999999999996E-3</v>
      </c>
      <c r="X312" s="25">
        <f t="shared" si="76"/>
        <v>4.4694999999999995E-3</v>
      </c>
      <c r="Y312" s="25"/>
      <c r="Z312" s="25">
        <f t="shared" si="77"/>
        <v>1.4933399999999997E-3</v>
      </c>
      <c r="AA312" s="25">
        <f t="shared" si="78"/>
        <v>3.4391620199999993E-2</v>
      </c>
      <c r="AB312" s="25">
        <v>3.8999999999999999E-4</v>
      </c>
      <c r="AC312" s="25">
        <f t="shared" si="79"/>
        <v>1.605E-4</v>
      </c>
    </row>
    <row r="313" spans="1:29" s="15" customFormat="1">
      <c r="A313" s="18">
        <v>561</v>
      </c>
      <c r="B313" s="25">
        <v>-1.6000000000000001E-4</v>
      </c>
      <c r="C313" s="25">
        <v>4.9300000000000004E-3</v>
      </c>
      <c r="D313" s="25">
        <f t="shared" si="64"/>
        <v>4.9250000000000006E-3</v>
      </c>
      <c r="E313" s="25"/>
      <c r="F313" s="25">
        <f t="shared" si="65"/>
        <v>1.0682400000000007E-3</v>
      </c>
      <c r="G313" s="25">
        <f t="shared" si="66"/>
        <v>2.4601567200000018E-2</v>
      </c>
      <c r="H313" s="25">
        <v>1.388E-2</v>
      </c>
      <c r="I313" s="25">
        <f t="shared" si="67"/>
        <v>1.3875E-2</v>
      </c>
      <c r="J313" s="25"/>
      <c r="K313" s="25">
        <f t="shared" si="68"/>
        <v>9.4139999999999502E-5</v>
      </c>
      <c r="L313" s="25">
        <f t="shared" si="69"/>
        <v>2.1680441999999888E-3</v>
      </c>
      <c r="M313" s="25">
        <v>3.2200000000000002E-3</v>
      </c>
      <c r="N313" s="25">
        <f t="shared" si="70"/>
        <v>3.2150000000000004E-3</v>
      </c>
      <c r="O313" s="25"/>
      <c r="P313" s="25">
        <f t="shared" si="71"/>
        <v>3.7924000000000031E-4</v>
      </c>
      <c r="Q313" s="25">
        <f t="shared" si="72"/>
        <v>8.733897200000007E-3</v>
      </c>
      <c r="R313" s="25">
        <v>3.9899999999999996E-3</v>
      </c>
      <c r="S313" s="25">
        <f t="shared" si="73"/>
        <v>3.9849999999999998E-3</v>
      </c>
      <c r="T313" s="25"/>
      <c r="U313" s="25">
        <f t="shared" si="74"/>
        <v>5.5893999999999996E-4</v>
      </c>
      <c r="V313" s="25">
        <f t="shared" si="75"/>
        <v>1.2872388199999999E-2</v>
      </c>
      <c r="W313" s="25">
        <v>3.3899999999999998E-3</v>
      </c>
      <c r="X313" s="25">
        <f t="shared" si="76"/>
        <v>3.385E-3</v>
      </c>
      <c r="Y313" s="25"/>
      <c r="Z313" s="25">
        <f t="shared" si="77"/>
        <v>4.0884000000000016E-4</v>
      </c>
      <c r="AA313" s="25">
        <f t="shared" si="78"/>
        <v>9.4155852000000033E-3</v>
      </c>
      <c r="AB313" s="25">
        <v>1.7000000000000001E-4</v>
      </c>
      <c r="AC313" s="25">
        <f t="shared" si="79"/>
        <v>4.9999999999999996E-6</v>
      </c>
    </row>
    <row r="314" spans="1:29" s="15" customFormat="1">
      <c r="A314" s="18">
        <v>562</v>
      </c>
      <c r="B314" s="25">
        <v>-2.1000000000000001E-4</v>
      </c>
      <c r="C314" s="25">
        <v>5.1700000000000001E-3</v>
      </c>
      <c r="D314" s="25">
        <f t="shared" si="64"/>
        <v>5.1500000000000001E-3</v>
      </c>
      <c r="E314" s="25"/>
      <c r="F314" s="25">
        <f t="shared" si="65"/>
        <v>1.2932400000000002E-3</v>
      </c>
      <c r="G314" s="25">
        <f t="shared" si="66"/>
        <v>2.9783317200000006E-2</v>
      </c>
      <c r="H314" s="25">
        <v>1.4760000000000001E-2</v>
      </c>
      <c r="I314" s="25">
        <f t="shared" si="67"/>
        <v>1.4740000000000001E-2</v>
      </c>
      <c r="J314" s="25"/>
      <c r="K314" s="25">
        <f t="shared" si="68"/>
        <v>9.5914000000000069E-4</v>
      </c>
      <c r="L314" s="25">
        <f t="shared" si="69"/>
        <v>2.2088994200000017E-2</v>
      </c>
      <c r="M314" s="25">
        <v>3.5699999999999998E-3</v>
      </c>
      <c r="N314" s="25">
        <f t="shared" si="70"/>
        <v>3.5499999999999998E-3</v>
      </c>
      <c r="O314" s="25"/>
      <c r="P314" s="25">
        <f t="shared" si="71"/>
        <v>7.1423999999999967E-4</v>
      </c>
      <c r="Q314" s="25">
        <f t="shared" si="72"/>
        <v>1.6448947199999994E-2</v>
      </c>
      <c r="R314" s="25">
        <v>4.6699999999999997E-3</v>
      </c>
      <c r="S314" s="25">
        <f t="shared" si="73"/>
        <v>4.6499999999999996E-3</v>
      </c>
      <c r="T314" s="25"/>
      <c r="U314" s="25">
        <f t="shared" si="74"/>
        <v>1.2239399999999998E-3</v>
      </c>
      <c r="V314" s="25">
        <f t="shared" si="75"/>
        <v>2.8187338199999995E-2</v>
      </c>
      <c r="W314" s="25">
        <v>4.3200000000000001E-3</v>
      </c>
      <c r="X314" s="25">
        <f t="shared" si="76"/>
        <v>4.3E-3</v>
      </c>
      <c r="Y314" s="25"/>
      <c r="Z314" s="25">
        <f t="shared" si="77"/>
        <v>1.3238400000000002E-3</v>
      </c>
      <c r="AA314" s="25">
        <f t="shared" si="78"/>
        <v>3.0488035200000006E-2</v>
      </c>
      <c r="AB314" s="25">
        <v>2.5000000000000001E-4</v>
      </c>
      <c r="AC314" s="25">
        <f t="shared" si="79"/>
        <v>1.9999999999999998E-5</v>
      </c>
    </row>
    <row r="315" spans="1:29" s="15" customFormat="1">
      <c r="A315" s="18">
        <v>563</v>
      </c>
      <c r="B315" s="25">
        <v>-2.5999999999999998E-4</v>
      </c>
      <c r="C315" s="25">
        <v>5.0099999999999997E-3</v>
      </c>
      <c r="D315" s="25">
        <f t="shared" si="64"/>
        <v>5.0099999999999997E-3</v>
      </c>
      <c r="E315" s="25"/>
      <c r="F315" s="25">
        <f t="shared" si="65"/>
        <v>1.1532399999999998E-3</v>
      </c>
      <c r="G315" s="25">
        <f t="shared" si="66"/>
        <v>2.6559117199999996E-2</v>
      </c>
      <c r="H315" s="25">
        <v>1.404E-2</v>
      </c>
      <c r="I315" s="25">
        <f t="shared" si="67"/>
        <v>1.404E-2</v>
      </c>
      <c r="J315" s="25"/>
      <c r="K315" s="25">
        <f t="shared" si="68"/>
        <v>2.5913999999999972E-4</v>
      </c>
      <c r="L315" s="25">
        <f t="shared" si="69"/>
        <v>5.9679941999999939E-3</v>
      </c>
      <c r="M315" s="25">
        <v>3.3500000000000001E-3</v>
      </c>
      <c r="N315" s="25">
        <f t="shared" si="70"/>
        <v>3.3500000000000001E-3</v>
      </c>
      <c r="O315" s="25"/>
      <c r="P315" s="25">
        <f t="shared" si="71"/>
        <v>5.1424000000000001E-4</v>
      </c>
      <c r="Q315" s="25">
        <f t="shared" si="72"/>
        <v>1.18429472E-2</v>
      </c>
      <c r="R315" s="25">
        <v>4.1900000000000001E-3</v>
      </c>
      <c r="S315" s="25">
        <f t="shared" si="73"/>
        <v>4.1900000000000001E-3</v>
      </c>
      <c r="T315" s="25"/>
      <c r="U315" s="25">
        <f t="shared" si="74"/>
        <v>7.6394000000000028E-4</v>
      </c>
      <c r="V315" s="25">
        <f t="shared" si="75"/>
        <v>1.7593538200000008E-2</v>
      </c>
      <c r="W315" s="25">
        <v>3.5300000000000002E-3</v>
      </c>
      <c r="X315" s="25">
        <f t="shared" si="76"/>
        <v>3.5300000000000002E-3</v>
      </c>
      <c r="Y315" s="25"/>
      <c r="Z315" s="25">
        <f t="shared" si="77"/>
        <v>5.5384000000000032E-4</v>
      </c>
      <c r="AA315" s="25">
        <f t="shared" si="78"/>
        <v>1.2754935200000008E-2</v>
      </c>
      <c r="AB315" s="25">
        <v>2.5999999999999998E-4</v>
      </c>
      <c r="AC315" s="25">
        <f t="shared" si="79"/>
        <v>0</v>
      </c>
    </row>
    <row r="316" spans="1:29" s="15" customFormat="1">
      <c r="A316" s="18">
        <v>564</v>
      </c>
      <c r="B316" s="25">
        <v>9.0000000000000006E-5</v>
      </c>
      <c r="C316" s="25">
        <v>5.2100000000000002E-3</v>
      </c>
      <c r="D316" s="25">
        <f t="shared" si="64"/>
        <v>4.9300000000000004E-3</v>
      </c>
      <c r="E316" s="25"/>
      <c r="F316" s="25">
        <f t="shared" si="65"/>
        <v>1.0732400000000005E-3</v>
      </c>
      <c r="G316" s="25">
        <f t="shared" si="66"/>
        <v>2.4716717200000012E-2</v>
      </c>
      <c r="H316" s="25">
        <v>1.482E-2</v>
      </c>
      <c r="I316" s="25">
        <f t="shared" si="67"/>
        <v>1.4539999999999999E-2</v>
      </c>
      <c r="J316" s="25"/>
      <c r="K316" s="25">
        <f t="shared" si="68"/>
        <v>7.5913999999999843E-4</v>
      </c>
      <c r="L316" s="25">
        <f t="shared" si="69"/>
        <v>1.7482994199999966E-2</v>
      </c>
      <c r="M316" s="25">
        <v>3.6700000000000001E-3</v>
      </c>
      <c r="N316" s="25">
        <f t="shared" si="70"/>
        <v>3.3900000000000002E-3</v>
      </c>
      <c r="O316" s="25"/>
      <c r="P316" s="25">
        <f t="shared" si="71"/>
        <v>5.5424000000000011E-4</v>
      </c>
      <c r="Q316" s="25">
        <f t="shared" si="72"/>
        <v>1.2764147200000003E-2</v>
      </c>
      <c r="R316" s="25">
        <v>4.6600000000000001E-3</v>
      </c>
      <c r="S316" s="25">
        <f t="shared" si="73"/>
        <v>4.3800000000000002E-3</v>
      </c>
      <c r="T316" s="25"/>
      <c r="U316" s="25">
        <f t="shared" si="74"/>
        <v>9.5394000000000034E-4</v>
      </c>
      <c r="V316" s="25">
        <f t="shared" si="75"/>
        <v>2.1969238200000008E-2</v>
      </c>
      <c r="W316" s="25">
        <v>4.13E-3</v>
      </c>
      <c r="X316" s="25">
        <f t="shared" si="76"/>
        <v>3.8500000000000001E-3</v>
      </c>
      <c r="Y316" s="25"/>
      <c r="Z316" s="25">
        <f t="shared" si="77"/>
        <v>8.7384000000000029E-4</v>
      </c>
      <c r="AA316" s="25">
        <f t="shared" si="78"/>
        <v>2.0124535200000009E-2</v>
      </c>
      <c r="AB316" s="25">
        <v>4.6999999999999999E-4</v>
      </c>
      <c r="AC316" s="25">
        <f t="shared" si="79"/>
        <v>2.7999999999999998E-4</v>
      </c>
    </row>
    <row r="317" spans="1:29" s="15" customFormat="1">
      <c r="A317" s="18">
        <v>565</v>
      </c>
      <c r="B317" s="25">
        <v>-1.3999999999999999E-4</v>
      </c>
      <c r="C317" s="25">
        <v>5.0400000000000002E-3</v>
      </c>
      <c r="D317" s="25">
        <f t="shared" si="64"/>
        <v>4.9550000000000002E-3</v>
      </c>
      <c r="E317" s="25"/>
      <c r="F317" s="25">
        <f t="shared" si="65"/>
        <v>1.0982400000000003E-3</v>
      </c>
      <c r="G317" s="25">
        <f t="shared" si="66"/>
        <v>2.5292467200000009E-2</v>
      </c>
      <c r="H317" s="25">
        <v>1.426E-2</v>
      </c>
      <c r="I317" s="25">
        <f t="shared" si="67"/>
        <v>1.4175E-2</v>
      </c>
      <c r="J317" s="25"/>
      <c r="K317" s="25">
        <f t="shared" si="68"/>
        <v>3.9413999999999942E-4</v>
      </c>
      <c r="L317" s="25">
        <f t="shared" si="69"/>
        <v>9.0770441999999864E-3</v>
      </c>
      <c r="M317" s="25">
        <v>3.3500000000000001E-3</v>
      </c>
      <c r="N317" s="25">
        <f t="shared" si="70"/>
        <v>3.2650000000000001E-3</v>
      </c>
      <c r="O317" s="25"/>
      <c r="P317" s="25">
        <f t="shared" si="71"/>
        <v>4.2924E-4</v>
      </c>
      <c r="Q317" s="25">
        <f t="shared" si="72"/>
        <v>9.8853971999999998E-3</v>
      </c>
      <c r="R317" s="25">
        <v>4.2599999999999999E-3</v>
      </c>
      <c r="S317" s="25">
        <f t="shared" si="73"/>
        <v>4.1749999999999999E-3</v>
      </c>
      <c r="T317" s="25"/>
      <c r="U317" s="25">
        <f t="shared" si="74"/>
        <v>7.4894000000000002E-4</v>
      </c>
      <c r="V317" s="25">
        <f t="shared" si="75"/>
        <v>1.7248088200000001E-2</v>
      </c>
      <c r="W317" s="25">
        <v>3.65E-3</v>
      </c>
      <c r="X317" s="25">
        <f t="shared" si="76"/>
        <v>3.565E-3</v>
      </c>
      <c r="Y317" s="25"/>
      <c r="Z317" s="25">
        <f t="shared" si="77"/>
        <v>5.888400000000002E-4</v>
      </c>
      <c r="AA317" s="25">
        <f t="shared" si="78"/>
        <v>1.3560985200000005E-2</v>
      </c>
      <c r="AB317" s="25">
        <v>3.1E-4</v>
      </c>
      <c r="AC317" s="25">
        <f t="shared" si="79"/>
        <v>8.5000000000000006E-5</v>
      </c>
    </row>
    <row r="318" spans="1:29" s="15" customFormat="1">
      <c r="A318" s="18">
        <v>566</v>
      </c>
      <c r="B318" s="25">
        <v>3.0000000000000001E-5</v>
      </c>
      <c r="C318" s="25">
        <v>5.0899999999999999E-3</v>
      </c>
      <c r="D318" s="25">
        <f t="shared" si="64"/>
        <v>4.8700000000000002E-3</v>
      </c>
      <c r="E318" s="25"/>
      <c r="F318" s="25">
        <f t="shared" si="65"/>
        <v>1.0132400000000003E-3</v>
      </c>
      <c r="G318" s="25">
        <f t="shared" si="66"/>
        <v>2.333491720000001E-2</v>
      </c>
      <c r="H318" s="25">
        <v>1.4880000000000001E-2</v>
      </c>
      <c r="I318" s="25">
        <f t="shared" si="67"/>
        <v>1.4660000000000001E-2</v>
      </c>
      <c r="J318" s="25"/>
      <c r="K318" s="25">
        <f t="shared" si="68"/>
        <v>8.7914000000000048E-4</v>
      </c>
      <c r="L318" s="25">
        <f t="shared" si="69"/>
        <v>2.0246594200000013E-2</v>
      </c>
      <c r="M318" s="25">
        <v>3.6099999999999999E-3</v>
      </c>
      <c r="N318" s="25">
        <f t="shared" si="70"/>
        <v>3.3899999999999998E-3</v>
      </c>
      <c r="O318" s="25"/>
      <c r="P318" s="25">
        <f t="shared" si="71"/>
        <v>5.5423999999999968E-4</v>
      </c>
      <c r="Q318" s="25">
        <f t="shared" si="72"/>
        <v>1.2764147199999994E-2</v>
      </c>
      <c r="R318" s="25">
        <v>4.6600000000000001E-3</v>
      </c>
      <c r="S318" s="25">
        <f t="shared" si="73"/>
        <v>4.4400000000000004E-3</v>
      </c>
      <c r="T318" s="25"/>
      <c r="U318" s="25">
        <f t="shared" si="74"/>
        <v>1.0139400000000005E-3</v>
      </c>
      <c r="V318" s="25">
        <f t="shared" si="75"/>
        <v>2.3351038200000014E-2</v>
      </c>
      <c r="W318" s="25">
        <v>4.1599999999999996E-3</v>
      </c>
      <c r="X318" s="25">
        <f t="shared" si="76"/>
        <v>3.9399999999999999E-3</v>
      </c>
      <c r="Y318" s="25"/>
      <c r="Z318" s="25">
        <f t="shared" si="77"/>
        <v>9.638400000000001E-4</v>
      </c>
      <c r="AA318" s="25">
        <f t="shared" si="78"/>
        <v>2.2197235200000002E-2</v>
      </c>
      <c r="AB318" s="25">
        <v>4.0999999999999999E-4</v>
      </c>
      <c r="AC318" s="25">
        <f t="shared" si="79"/>
        <v>2.2000000000000001E-4</v>
      </c>
    </row>
    <row r="319" spans="1:29" s="15" customFormat="1">
      <c r="A319" s="18">
        <v>567</v>
      </c>
      <c r="B319" s="25">
        <v>-1.3999999999999999E-4</v>
      </c>
      <c r="C319" s="25">
        <v>4.9699999999999996E-3</v>
      </c>
      <c r="D319" s="25">
        <f t="shared" si="64"/>
        <v>4.96E-3</v>
      </c>
      <c r="E319" s="25"/>
      <c r="F319" s="25">
        <f t="shared" si="65"/>
        <v>1.1032400000000001E-3</v>
      </c>
      <c r="G319" s="25">
        <f t="shared" si="66"/>
        <v>2.5407617200000003E-2</v>
      </c>
      <c r="H319" s="25">
        <v>1.427E-2</v>
      </c>
      <c r="I319" s="25">
        <f t="shared" si="67"/>
        <v>1.426E-2</v>
      </c>
      <c r="J319" s="25"/>
      <c r="K319" s="25">
        <f t="shared" si="68"/>
        <v>4.7913999999999943E-4</v>
      </c>
      <c r="L319" s="25">
        <f t="shared" si="69"/>
        <v>1.1034594199999987E-2</v>
      </c>
      <c r="M319" s="25">
        <v>3.4199999999999999E-3</v>
      </c>
      <c r="N319" s="25">
        <f t="shared" si="70"/>
        <v>3.4099999999999998E-3</v>
      </c>
      <c r="O319" s="25"/>
      <c r="P319" s="25">
        <f t="shared" si="71"/>
        <v>5.7423999999999973E-4</v>
      </c>
      <c r="Q319" s="25">
        <f t="shared" si="72"/>
        <v>1.3224747199999994E-2</v>
      </c>
      <c r="R319" s="25">
        <v>4.2599999999999999E-3</v>
      </c>
      <c r="S319" s="25">
        <f t="shared" si="73"/>
        <v>4.2500000000000003E-3</v>
      </c>
      <c r="T319" s="25"/>
      <c r="U319" s="25">
        <f t="shared" si="74"/>
        <v>8.2394000000000044E-4</v>
      </c>
      <c r="V319" s="25">
        <f t="shared" si="75"/>
        <v>1.8975338200000011E-2</v>
      </c>
      <c r="W319" s="25">
        <v>3.5599999999999998E-3</v>
      </c>
      <c r="X319" s="25">
        <f t="shared" si="76"/>
        <v>3.5499999999999998E-3</v>
      </c>
      <c r="Y319" s="25"/>
      <c r="Z319" s="25">
        <f t="shared" si="77"/>
        <v>5.7383999999999994E-4</v>
      </c>
      <c r="AA319" s="25">
        <f t="shared" si="78"/>
        <v>1.32155352E-2</v>
      </c>
      <c r="AB319" s="25">
        <v>1.6000000000000001E-4</v>
      </c>
      <c r="AC319" s="25">
        <f t="shared" si="79"/>
        <v>1.0000000000000013E-5</v>
      </c>
    </row>
    <row r="320" spans="1:29" s="15" customFormat="1">
      <c r="A320" s="18">
        <v>568</v>
      </c>
      <c r="B320" s="25">
        <v>-1.2E-4</v>
      </c>
      <c r="C320" s="25">
        <v>5.1200000000000004E-3</v>
      </c>
      <c r="D320" s="25">
        <f t="shared" si="64"/>
        <v>5.0300000000000006E-3</v>
      </c>
      <c r="E320" s="25"/>
      <c r="F320" s="25">
        <f t="shared" si="65"/>
        <v>1.1732400000000007E-3</v>
      </c>
      <c r="G320" s="25">
        <f t="shared" si="66"/>
        <v>2.7019717200000019E-2</v>
      </c>
      <c r="H320" s="25">
        <v>1.487E-2</v>
      </c>
      <c r="I320" s="25">
        <f t="shared" si="67"/>
        <v>1.478E-2</v>
      </c>
      <c r="J320" s="25"/>
      <c r="K320" s="25">
        <f t="shared" si="68"/>
        <v>9.9913999999999906E-4</v>
      </c>
      <c r="L320" s="25">
        <f t="shared" si="69"/>
        <v>2.301019419999998E-2</v>
      </c>
      <c r="M320" s="25">
        <v>3.65E-3</v>
      </c>
      <c r="N320" s="25">
        <f t="shared" si="70"/>
        <v>3.5600000000000002E-3</v>
      </c>
      <c r="O320" s="25"/>
      <c r="P320" s="25">
        <f t="shared" si="71"/>
        <v>7.2424000000000013E-4</v>
      </c>
      <c r="Q320" s="25">
        <f t="shared" si="72"/>
        <v>1.6679247200000004E-2</v>
      </c>
      <c r="R320" s="25">
        <v>4.6299999999999996E-3</v>
      </c>
      <c r="S320" s="25">
        <f t="shared" si="73"/>
        <v>4.5399999999999998E-3</v>
      </c>
      <c r="T320" s="25"/>
      <c r="U320" s="25">
        <f t="shared" si="74"/>
        <v>1.1139399999999999E-3</v>
      </c>
      <c r="V320" s="25">
        <f t="shared" si="75"/>
        <v>2.56540382E-2</v>
      </c>
      <c r="W320" s="25">
        <v>4.0699999999999998E-3</v>
      </c>
      <c r="X320" s="25">
        <f t="shared" si="76"/>
        <v>3.98E-3</v>
      </c>
      <c r="Y320" s="25"/>
      <c r="Z320" s="25">
        <f t="shared" si="77"/>
        <v>1.0038400000000002E-3</v>
      </c>
      <c r="AA320" s="25">
        <f t="shared" si="78"/>
        <v>2.3118435200000006E-2</v>
      </c>
      <c r="AB320" s="25">
        <v>2.9999999999999997E-4</v>
      </c>
      <c r="AC320" s="25">
        <f t="shared" si="79"/>
        <v>8.9999999999999992E-5</v>
      </c>
    </row>
    <row r="321" spans="1:29" s="15" customFormat="1">
      <c r="A321" s="18">
        <v>569</v>
      </c>
      <c r="B321" s="25">
        <v>-3.0000000000000001E-5</v>
      </c>
      <c r="C321" s="25">
        <v>4.9100000000000003E-3</v>
      </c>
      <c r="D321" s="25">
        <f t="shared" si="64"/>
        <v>4.7500000000000007E-3</v>
      </c>
      <c r="E321" s="25"/>
      <c r="F321" s="25">
        <f t="shared" si="65"/>
        <v>8.9324000000000087E-4</v>
      </c>
      <c r="G321" s="25">
        <f t="shared" si="66"/>
        <v>2.0571317200000022E-2</v>
      </c>
      <c r="H321" s="25">
        <v>1.4319999999999999E-2</v>
      </c>
      <c r="I321" s="25">
        <f t="shared" si="67"/>
        <v>1.4159999999999999E-2</v>
      </c>
      <c r="J321" s="25"/>
      <c r="K321" s="25">
        <f t="shared" si="68"/>
        <v>3.791399999999983E-4</v>
      </c>
      <c r="L321" s="25">
        <f t="shared" si="69"/>
        <v>8.7315941999999615E-3</v>
      </c>
      <c r="M321" s="25">
        <v>3.31E-3</v>
      </c>
      <c r="N321" s="25">
        <f t="shared" si="70"/>
        <v>3.15E-3</v>
      </c>
      <c r="O321" s="25"/>
      <c r="P321" s="25">
        <f t="shared" si="71"/>
        <v>3.1423999999999992E-4</v>
      </c>
      <c r="Q321" s="25">
        <f t="shared" si="72"/>
        <v>7.2369471999999989E-3</v>
      </c>
      <c r="R321" s="25">
        <v>4.0699999999999998E-3</v>
      </c>
      <c r="S321" s="25">
        <f t="shared" si="73"/>
        <v>3.9100000000000003E-3</v>
      </c>
      <c r="T321" s="25"/>
      <c r="U321" s="25">
        <f t="shared" si="74"/>
        <v>4.8394000000000041E-4</v>
      </c>
      <c r="V321" s="25">
        <f t="shared" si="75"/>
        <v>1.114513820000001E-2</v>
      </c>
      <c r="W321" s="25">
        <v>3.5799999999999998E-3</v>
      </c>
      <c r="X321" s="25">
        <f t="shared" si="76"/>
        <v>3.4199999999999999E-3</v>
      </c>
      <c r="Y321" s="25"/>
      <c r="Z321" s="25">
        <f t="shared" si="77"/>
        <v>4.4384000000000003E-4</v>
      </c>
      <c r="AA321" s="25">
        <f t="shared" si="78"/>
        <v>1.0221635200000001E-2</v>
      </c>
      <c r="AB321" s="25">
        <v>3.5E-4</v>
      </c>
      <c r="AC321" s="25">
        <f t="shared" si="79"/>
        <v>1.5999999999999999E-4</v>
      </c>
    </row>
    <row r="322" spans="1:29" s="15" customFormat="1">
      <c r="A322" s="18">
        <v>570</v>
      </c>
      <c r="B322" s="25">
        <v>2.0000000000000002E-5</v>
      </c>
      <c r="C322" s="25">
        <v>4.9800000000000001E-3</v>
      </c>
      <c r="D322" s="25">
        <f t="shared" si="64"/>
        <v>4.81E-3</v>
      </c>
      <c r="E322" s="25"/>
      <c r="F322" s="25">
        <f t="shared" si="65"/>
        <v>9.5324000000000016E-4</v>
      </c>
      <c r="G322" s="25">
        <f t="shared" si="66"/>
        <v>2.1953117200000004E-2</v>
      </c>
      <c r="H322" s="25">
        <v>1.482E-2</v>
      </c>
      <c r="I322" s="25">
        <f t="shared" si="67"/>
        <v>1.465E-2</v>
      </c>
      <c r="J322" s="25"/>
      <c r="K322" s="25">
        <f t="shared" si="68"/>
        <v>8.6913999999999915E-4</v>
      </c>
      <c r="L322" s="25">
        <f t="shared" si="69"/>
        <v>2.0016294199999982E-2</v>
      </c>
      <c r="M322" s="25">
        <v>3.5300000000000002E-3</v>
      </c>
      <c r="N322" s="25">
        <f t="shared" si="70"/>
        <v>3.3600000000000001E-3</v>
      </c>
      <c r="O322" s="25"/>
      <c r="P322" s="25">
        <f t="shared" si="71"/>
        <v>5.2424000000000004E-4</v>
      </c>
      <c r="Q322" s="25">
        <f t="shared" si="72"/>
        <v>1.2073247200000001E-2</v>
      </c>
      <c r="R322" s="25">
        <v>4.5999999999999999E-3</v>
      </c>
      <c r="S322" s="25">
        <f t="shared" si="73"/>
        <v>4.4299999999999999E-3</v>
      </c>
      <c r="T322" s="25"/>
      <c r="U322" s="25">
        <f t="shared" si="74"/>
        <v>1.00394E-3</v>
      </c>
      <c r="V322" s="25">
        <f t="shared" si="75"/>
        <v>2.3120738200000001E-2</v>
      </c>
      <c r="W322" s="25">
        <v>3.96E-3</v>
      </c>
      <c r="X322" s="25">
        <f t="shared" si="76"/>
        <v>3.79E-3</v>
      </c>
      <c r="Y322" s="25"/>
      <c r="Z322" s="25">
        <f t="shared" si="77"/>
        <v>8.1384000000000014E-4</v>
      </c>
      <c r="AA322" s="25">
        <f t="shared" si="78"/>
        <v>1.8742735200000003E-2</v>
      </c>
      <c r="AB322" s="25">
        <v>3.2000000000000003E-4</v>
      </c>
      <c r="AC322" s="25">
        <f t="shared" si="79"/>
        <v>1.7000000000000001E-4</v>
      </c>
    </row>
    <row r="323" spans="1:29" s="15" customFormat="1">
      <c r="A323" s="18">
        <v>571</v>
      </c>
      <c r="B323" s="25">
        <v>-1.7000000000000001E-4</v>
      </c>
      <c r="C323" s="25">
        <v>4.7699999999999999E-3</v>
      </c>
      <c r="D323" s="25">
        <f t="shared" ref="D323:D386" si="80">C323-AC323</f>
        <v>4.7000000000000002E-3</v>
      </c>
      <c r="E323" s="25"/>
      <c r="F323" s="25">
        <f t="shared" ref="F323:F351" si="81">D323-0.00385676</f>
        <v>8.4324000000000031E-4</v>
      </c>
      <c r="G323" s="25">
        <f t="shared" ref="G323:G351" si="82">F323*23.03</f>
        <v>1.9419817200000009E-2</v>
      </c>
      <c r="H323" s="25">
        <v>1.4330000000000001E-2</v>
      </c>
      <c r="I323" s="25">
        <f t="shared" ref="I323:I386" si="83">H323-AC323</f>
        <v>1.426E-2</v>
      </c>
      <c r="J323" s="25"/>
      <c r="K323" s="25">
        <f t="shared" ref="K323:K351" si="84">I323-0.01378086</f>
        <v>4.7913999999999943E-4</v>
      </c>
      <c r="L323" s="25">
        <f t="shared" ref="L323:L351" si="85">K323*23.03</f>
        <v>1.1034594199999987E-2</v>
      </c>
      <c r="M323" s="25">
        <v>3.2599999999999999E-3</v>
      </c>
      <c r="N323" s="25">
        <f t="shared" ref="N323:N386" si="86">M323-AC323</f>
        <v>3.1899999999999997E-3</v>
      </c>
      <c r="O323" s="25"/>
      <c r="P323" s="25">
        <f t="shared" ref="P323:P351" si="87">N323-0.00283576</f>
        <v>3.5423999999999959E-4</v>
      </c>
      <c r="Q323" s="25">
        <f t="shared" ref="Q323:Q351" si="88">P323*23.03</f>
        <v>8.1581471999999915E-3</v>
      </c>
      <c r="R323" s="25">
        <v>4.1099999999999999E-3</v>
      </c>
      <c r="S323" s="25">
        <f t="shared" ref="S323:S386" si="89">R323-AC323</f>
        <v>4.0400000000000002E-3</v>
      </c>
      <c r="T323" s="25"/>
      <c r="U323" s="25">
        <f t="shared" ref="U323:U351" si="90">S323-0.00342606</f>
        <v>6.1394000000000032E-4</v>
      </c>
      <c r="V323" s="25">
        <f t="shared" ref="V323:V351" si="91">U323*23.03</f>
        <v>1.4139038200000007E-2</v>
      </c>
      <c r="W323" s="25">
        <v>3.49E-3</v>
      </c>
      <c r="X323" s="25">
        <f t="shared" ref="X323:X386" si="92">W323-AC323</f>
        <v>3.4199999999999999E-3</v>
      </c>
      <c r="Y323" s="25"/>
      <c r="Z323" s="25">
        <f t="shared" ref="Z323:Z351" si="93">X323-0.00297616</f>
        <v>4.4384000000000003E-4</v>
      </c>
      <c r="AA323" s="25">
        <f t="shared" ref="AA323:AA351" si="94">Z323*23.03</f>
        <v>1.0221635200000001E-2</v>
      </c>
      <c r="AB323" s="25">
        <v>3.1E-4</v>
      </c>
      <c r="AC323" s="25">
        <f t="shared" ref="AC323:AC386" si="95">(B323+AB323)/2</f>
        <v>6.9999999999999994E-5</v>
      </c>
    </row>
    <row r="324" spans="1:29" s="15" customFormat="1">
      <c r="A324" s="18">
        <v>572</v>
      </c>
      <c r="B324" s="25">
        <v>4.0000000000000003E-5</v>
      </c>
      <c r="C324" s="25">
        <v>5.0299999999999997E-3</v>
      </c>
      <c r="D324" s="25">
        <f t="shared" si="80"/>
        <v>4.7849999999999993E-3</v>
      </c>
      <c r="E324" s="25"/>
      <c r="F324" s="25">
        <f t="shared" si="81"/>
        <v>9.2823999999999945E-4</v>
      </c>
      <c r="G324" s="25">
        <f t="shared" si="82"/>
        <v>2.1377367199999987E-2</v>
      </c>
      <c r="H324" s="25">
        <v>1.485E-2</v>
      </c>
      <c r="I324" s="25">
        <f t="shared" si="83"/>
        <v>1.4605E-2</v>
      </c>
      <c r="J324" s="25"/>
      <c r="K324" s="25">
        <f t="shared" si="84"/>
        <v>8.2413999999999925E-4</v>
      </c>
      <c r="L324" s="25">
        <f t="shared" si="85"/>
        <v>1.8979944199999984E-2</v>
      </c>
      <c r="M324" s="25">
        <v>3.47E-3</v>
      </c>
      <c r="N324" s="25">
        <f t="shared" si="86"/>
        <v>3.225E-3</v>
      </c>
      <c r="O324" s="25"/>
      <c r="P324" s="25">
        <f t="shared" si="87"/>
        <v>3.892399999999999E-4</v>
      </c>
      <c r="Q324" s="25">
        <f t="shared" si="88"/>
        <v>8.9641971999999976E-3</v>
      </c>
      <c r="R324" s="25">
        <v>4.4099999999999999E-3</v>
      </c>
      <c r="S324" s="25">
        <f t="shared" si="89"/>
        <v>4.1650000000000003E-3</v>
      </c>
      <c r="T324" s="25"/>
      <c r="U324" s="25">
        <f t="shared" si="90"/>
        <v>7.3894000000000043E-4</v>
      </c>
      <c r="V324" s="25">
        <f t="shared" si="91"/>
        <v>1.7017788200000012E-2</v>
      </c>
      <c r="W324" s="25">
        <v>3.8400000000000001E-3</v>
      </c>
      <c r="X324" s="25">
        <f t="shared" si="92"/>
        <v>3.5950000000000001E-3</v>
      </c>
      <c r="Y324" s="25"/>
      <c r="Z324" s="25">
        <f t="shared" si="93"/>
        <v>6.1884000000000028E-4</v>
      </c>
      <c r="AA324" s="25">
        <f t="shared" si="94"/>
        <v>1.4251885200000007E-2</v>
      </c>
      <c r="AB324" s="25">
        <v>4.4999999999999999E-4</v>
      </c>
      <c r="AC324" s="25">
        <f t="shared" si="95"/>
        <v>2.4499999999999999E-4</v>
      </c>
    </row>
    <row r="325" spans="1:29" s="15" customFormat="1">
      <c r="A325" s="18">
        <v>573</v>
      </c>
      <c r="B325" s="25">
        <v>-2.5999999999999998E-4</v>
      </c>
      <c r="C325" s="25">
        <v>4.7999999999999996E-3</v>
      </c>
      <c r="D325" s="25">
        <f t="shared" si="80"/>
        <v>4.8399999999999997E-3</v>
      </c>
      <c r="E325" s="25"/>
      <c r="F325" s="25">
        <f t="shared" si="81"/>
        <v>9.8323999999999981E-4</v>
      </c>
      <c r="G325" s="25">
        <f t="shared" si="82"/>
        <v>2.2644017199999998E-2</v>
      </c>
      <c r="H325" s="25">
        <v>1.457E-2</v>
      </c>
      <c r="I325" s="25">
        <f t="shared" si="83"/>
        <v>1.461E-2</v>
      </c>
      <c r="J325" s="25"/>
      <c r="K325" s="25">
        <f t="shared" si="84"/>
        <v>8.2913999999999904E-4</v>
      </c>
      <c r="L325" s="25">
        <f t="shared" si="85"/>
        <v>1.9095094199999978E-2</v>
      </c>
      <c r="M325" s="25">
        <v>3.3899999999999998E-3</v>
      </c>
      <c r="N325" s="25">
        <f t="shared" si="86"/>
        <v>3.4299999999999999E-3</v>
      </c>
      <c r="O325" s="25"/>
      <c r="P325" s="25">
        <f t="shared" si="87"/>
        <v>5.9423999999999979E-4</v>
      </c>
      <c r="Q325" s="25">
        <f t="shared" si="88"/>
        <v>1.3685347199999996E-2</v>
      </c>
      <c r="R325" s="25">
        <v>4.1000000000000003E-3</v>
      </c>
      <c r="S325" s="25">
        <f t="shared" si="89"/>
        <v>4.1400000000000005E-3</v>
      </c>
      <c r="T325" s="25"/>
      <c r="U325" s="25">
        <f t="shared" si="90"/>
        <v>7.1394000000000058E-4</v>
      </c>
      <c r="V325" s="25">
        <f t="shared" si="91"/>
        <v>1.6442038200000016E-2</v>
      </c>
      <c r="W325" s="25">
        <v>3.5100000000000001E-3</v>
      </c>
      <c r="X325" s="25">
        <f t="shared" si="92"/>
        <v>3.5500000000000002E-3</v>
      </c>
      <c r="Y325" s="25"/>
      <c r="Z325" s="25">
        <f t="shared" si="93"/>
        <v>5.7384000000000037E-4</v>
      </c>
      <c r="AA325" s="25">
        <f t="shared" si="94"/>
        <v>1.321553520000001E-2</v>
      </c>
      <c r="AB325" s="25">
        <v>1.8000000000000001E-4</v>
      </c>
      <c r="AC325" s="25">
        <f t="shared" si="95"/>
        <v>-3.9999999999999983E-5</v>
      </c>
    </row>
    <row r="326" spans="1:29" s="15" customFormat="1">
      <c r="A326" s="18">
        <v>574</v>
      </c>
      <c r="B326" s="25">
        <v>8.0000000000000007E-5</v>
      </c>
      <c r="C326" s="25">
        <v>5.0099999999999997E-3</v>
      </c>
      <c r="D326" s="25">
        <f t="shared" si="80"/>
        <v>4.7599999999999995E-3</v>
      </c>
      <c r="E326" s="25"/>
      <c r="F326" s="25">
        <f t="shared" si="81"/>
        <v>9.032399999999996E-4</v>
      </c>
      <c r="G326" s="25">
        <f t="shared" si="82"/>
        <v>2.080161719999999E-2</v>
      </c>
      <c r="H326" s="25">
        <v>1.489E-2</v>
      </c>
      <c r="I326" s="25">
        <f t="shared" si="83"/>
        <v>1.464E-2</v>
      </c>
      <c r="J326" s="25"/>
      <c r="K326" s="25">
        <f t="shared" si="84"/>
        <v>8.5913999999999956E-4</v>
      </c>
      <c r="L326" s="25">
        <f t="shared" si="85"/>
        <v>1.978599419999999E-2</v>
      </c>
      <c r="M326" s="25">
        <v>3.49E-3</v>
      </c>
      <c r="N326" s="25">
        <f t="shared" si="86"/>
        <v>3.2399999999999998E-3</v>
      </c>
      <c r="O326" s="25"/>
      <c r="P326" s="25">
        <f t="shared" si="87"/>
        <v>4.0423999999999972E-4</v>
      </c>
      <c r="Q326" s="25">
        <f t="shared" si="88"/>
        <v>9.3096471999999948E-3</v>
      </c>
      <c r="R326" s="25">
        <v>4.5100000000000001E-3</v>
      </c>
      <c r="S326" s="25">
        <f t="shared" si="89"/>
        <v>4.2599999999999999E-3</v>
      </c>
      <c r="T326" s="25"/>
      <c r="U326" s="25">
        <f t="shared" si="90"/>
        <v>8.3394000000000003E-4</v>
      </c>
      <c r="V326" s="25">
        <f t="shared" si="91"/>
        <v>1.9205638200000003E-2</v>
      </c>
      <c r="W326" s="25">
        <v>3.8300000000000001E-3</v>
      </c>
      <c r="X326" s="25">
        <f t="shared" si="92"/>
        <v>3.5799999999999998E-3</v>
      </c>
      <c r="Y326" s="25"/>
      <c r="Z326" s="25">
        <f t="shared" si="93"/>
        <v>6.0384000000000002E-4</v>
      </c>
      <c r="AA326" s="25">
        <f t="shared" si="94"/>
        <v>1.3906435200000001E-2</v>
      </c>
      <c r="AB326" s="25">
        <v>4.2000000000000002E-4</v>
      </c>
      <c r="AC326" s="25">
        <f t="shared" si="95"/>
        <v>2.5000000000000001E-4</v>
      </c>
    </row>
    <row r="327" spans="1:29" s="15" customFormat="1">
      <c r="A327" s="18">
        <v>575</v>
      </c>
      <c r="B327" s="25">
        <v>-5.0000000000000002E-5</v>
      </c>
      <c r="C327" s="25">
        <v>4.7999999999999996E-3</v>
      </c>
      <c r="D327" s="25">
        <f t="shared" si="80"/>
        <v>4.64E-3</v>
      </c>
      <c r="E327" s="25"/>
      <c r="F327" s="25">
        <f t="shared" si="81"/>
        <v>7.8324000000000015E-4</v>
      </c>
      <c r="G327" s="25">
        <f t="shared" si="82"/>
        <v>1.8038017200000006E-2</v>
      </c>
      <c r="H327" s="25">
        <v>1.4630000000000001E-2</v>
      </c>
      <c r="I327" s="25">
        <f t="shared" si="83"/>
        <v>1.447E-2</v>
      </c>
      <c r="J327" s="25"/>
      <c r="K327" s="25">
        <f t="shared" si="84"/>
        <v>6.8913999999999954E-4</v>
      </c>
      <c r="L327" s="25">
        <f t="shared" si="85"/>
        <v>1.5870894199999989E-2</v>
      </c>
      <c r="M327" s="25">
        <v>3.4299999999999999E-3</v>
      </c>
      <c r="N327" s="25">
        <f t="shared" si="86"/>
        <v>3.2699999999999999E-3</v>
      </c>
      <c r="O327" s="25"/>
      <c r="P327" s="25">
        <f t="shared" si="87"/>
        <v>4.342399999999998E-4</v>
      </c>
      <c r="Q327" s="25">
        <f t="shared" si="88"/>
        <v>1.0000547199999996E-2</v>
      </c>
      <c r="R327" s="25">
        <v>3.9899999999999996E-3</v>
      </c>
      <c r="S327" s="25">
        <f t="shared" si="89"/>
        <v>3.8299999999999996E-3</v>
      </c>
      <c r="T327" s="25"/>
      <c r="U327" s="25">
        <f t="shared" si="90"/>
        <v>4.0393999999999977E-4</v>
      </c>
      <c r="V327" s="25">
        <f t="shared" si="91"/>
        <v>9.3027381999999954E-3</v>
      </c>
      <c r="W327" s="25">
        <v>3.5100000000000001E-3</v>
      </c>
      <c r="X327" s="25">
        <f t="shared" si="92"/>
        <v>3.3500000000000001E-3</v>
      </c>
      <c r="Y327" s="25"/>
      <c r="Z327" s="25">
        <f t="shared" si="93"/>
        <v>3.7384000000000028E-4</v>
      </c>
      <c r="AA327" s="25">
        <f t="shared" si="94"/>
        <v>8.6095352000000076E-3</v>
      </c>
      <c r="AB327" s="25">
        <v>3.6999999999999999E-4</v>
      </c>
      <c r="AC327" s="25">
        <f t="shared" si="95"/>
        <v>1.5999999999999999E-4</v>
      </c>
    </row>
    <row r="328" spans="1:29" s="15" customFormat="1">
      <c r="A328" s="18">
        <v>576</v>
      </c>
      <c r="B328" s="25">
        <v>1.6000000000000001E-4</v>
      </c>
      <c r="C328" s="25">
        <v>4.9399999999999999E-3</v>
      </c>
      <c r="D328" s="25">
        <f t="shared" si="80"/>
        <v>4.5649999999999996E-3</v>
      </c>
      <c r="E328" s="25"/>
      <c r="F328" s="25">
        <f t="shared" si="81"/>
        <v>7.0823999999999974E-4</v>
      </c>
      <c r="G328" s="25">
        <f t="shared" si="82"/>
        <v>1.6310767199999996E-2</v>
      </c>
      <c r="H328" s="25">
        <v>1.499E-2</v>
      </c>
      <c r="I328" s="25">
        <f t="shared" si="83"/>
        <v>1.4615E-2</v>
      </c>
      <c r="J328" s="25"/>
      <c r="K328" s="25">
        <f t="shared" si="84"/>
        <v>8.3413999999999884E-4</v>
      </c>
      <c r="L328" s="25">
        <f t="shared" si="85"/>
        <v>1.9210244199999973E-2</v>
      </c>
      <c r="M328" s="25">
        <v>3.3999999999999998E-3</v>
      </c>
      <c r="N328" s="25">
        <f t="shared" si="86"/>
        <v>3.0249999999999999E-3</v>
      </c>
      <c r="O328" s="25"/>
      <c r="P328" s="25">
        <f t="shared" si="87"/>
        <v>1.8923999999999981E-4</v>
      </c>
      <c r="Q328" s="25">
        <f t="shared" si="88"/>
        <v>4.358197199999996E-3</v>
      </c>
      <c r="R328" s="25">
        <v>4.4400000000000004E-3</v>
      </c>
      <c r="S328" s="25">
        <f t="shared" si="89"/>
        <v>4.065E-3</v>
      </c>
      <c r="T328" s="25"/>
      <c r="U328" s="25">
        <f t="shared" si="90"/>
        <v>6.3894000000000017E-4</v>
      </c>
      <c r="V328" s="25">
        <f t="shared" si="91"/>
        <v>1.4714788200000004E-2</v>
      </c>
      <c r="W328" s="25">
        <v>3.7299999999999998E-3</v>
      </c>
      <c r="X328" s="25">
        <f t="shared" si="92"/>
        <v>3.3549999999999999E-3</v>
      </c>
      <c r="Y328" s="25"/>
      <c r="Z328" s="25">
        <f t="shared" si="93"/>
        <v>3.7884000000000008E-4</v>
      </c>
      <c r="AA328" s="25">
        <f t="shared" si="94"/>
        <v>8.7246852000000021E-3</v>
      </c>
      <c r="AB328" s="25">
        <v>5.9000000000000003E-4</v>
      </c>
      <c r="AC328" s="25">
        <f t="shared" si="95"/>
        <v>3.7500000000000001E-4</v>
      </c>
    </row>
    <row r="329" spans="1:29" s="15" customFormat="1">
      <c r="A329" s="18">
        <v>577</v>
      </c>
      <c r="B329" s="25">
        <v>-1.6000000000000001E-4</v>
      </c>
      <c r="C329" s="25">
        <v>4.81E-3</v>
      </c>
      <c r="D329" s="25">
        <f t="shared" si="80"/>
        <v>4.7099999999999998E-3</v>
      </c>
      <c r="E329" s="25"/>
      <c r="F329" s="25">
        <f t="shared" si="81"/>
        <v>8.532399999999999E-4</v>
      </c>
      <c r="G329" s="25">
        <f t="shared" si="82"/>
        <v>1.9650117199999997E-2</v>
      </c>
      <c r="H329" s="25">
        <v>1.4710000000000001E-2</v>
      </c>
      <c r="I329" s="25">
        <f t="shared" si="83"/>
        <v>1.4610000000000001E-2</v>
      </c>
      <c r="J329" s="25"/>
      <c r="K329" s="25">
        <f t="shared" si="84"/>
        <v>8.2914000000000078E-4</v>
      </c>
      <c r="L329" s="25">
        <f t="shared" si="85"/>
        <v>1.909509420000002E-2</v>
      </c>
      <c r="M329" s="25">
        <v>3.3300000000000001E-3</v>
      </c>
      <c r="N329" s="25">
        <f t="shared" si="86"/>
        <v>3.2300000000000002E-3</v>
      </c>
      <c r="O329" s="25"/>
      <c r="P329" s="25">
        <f t="shared" si="87"/>
        <v>3.9424000000000013E-4</v>
      </c>
      <c r="Q329" s="25">
        <f t="shared" si="88"/>
        <v>9.0793472000000042E-3</v>
      </c>
      <c r="R329" s="25">
        <v>4.0499999999999998E-3</v>
      </c>
      <c r="S329" s="25">
        <f t="shared" si="89"/>
        <v>3.9499999999999995E-3</v>
      </c>
      <c r="T329" s="25"/>
      <c r="U329" s="25">
        <f t="shared" si="90"/>
        <v>5.2393999999999965E-4</v>
      </c>
      <c r="V329" s="25">
        <f t="shared" si="91"/>
        <v>1.2066338199999993E-2</v>
      </c>
      <c r="W329" s="25">
        <v>3.5200000000000001E-3</v>
      </c>
      <c r="X329" s="25">
        <f t="shared" si="92"/>
        <v>3.4200000000000003E-3</v>
      </c>
      <c r="Y329" s="25"/>
      <c r="Z329" s="25">
        <f t="shared" si="93"/>
        <v>4.4384000000000047E-4</v>
      </c>
      <c r="AA329" s="25">
        <f t="shared" si="94"/>
        <v>1.0221635200000011E-2</v>
      </c>
      <c r="AB329" s="25">
        <v>3.6000000000000002E-4</v>
      </c>
      <c r="AC329" s="25">
        <f t="shared" si="95"/>
        <v>1E-4</v>
      </c>
    </row>
    <row r="330" spans="1:29" s="15" customFormat="1">
      <c r="A330" s="18">
        <v>578</v>
      </c>
      <c r="B330" s="25">
        <v>1.0000000000000001E-5</v>
      </c>
      <c r="C330" s="25">
        <v>4.8599999999999997E-3</v>
      </c>
      <c r="D330" s="25">
        <f t="shared" si="80"/>
        <v>4.64E-3</v>
      </c>
      <c r="E330" s="25"/>
      <c r="F330" s="25">
        <f t="shared" si="81"/>
        <v>7.8324000000000015E-4</v>
      </c>
      <c r="G330" s="25">
        <f t="shared" si="82"/>
        <v>1.8038017200000006E-2</v>
      </c>
      <c r="H330" s="25">
        <v>1.494E-2</v>
      </c>
      <c r="I330" s="25">
        <f t="shared" si="83"/>
        <v>1.472E-2</v>
      </c>
      <c r="J330" s="25"/>
      <c r="K330" s="25">
        <f t="shared" si="84"/>
        <v>9.3913999999999977E-4</v>
      </c>
      <c r="L330" s="25">
        <f t="shared" si="85"/>
        <v>2.1628394199999994E-2</v>
      </c>
      <c r="M330" s="25">
        <v>3.2799999999999999E-3</v>
      </c>
      <c r="N330" s="25">
        <f t="shared" si="86"/>
        <v>3.0599999999999998E-3</v>
      </c>
      <c r="O330" s="25"/>
      <c r="P330" s="25">
        <f t="shared" si="87"/>
        <v>2.2423999999999968E-4</v>
      </c>
      <c r="Q330" s="25">
        <f t="shared" si="88"/>
        <v>5.1642471999999925E-3</v>
      </c>
      <c r="R330" s="25">
        <v>4.45E-3</v>
      </c>
      <c r="S330" s="25">
        <f t="shared" si="89"/>
        <v>4.2300000000000003E-3</v>
      </c>
      <c r="T330" s="25"/>
      <c r="U330" s="25">
        <f t="shared" si="90"/>
        <v>8.0394000000000038E-4</v>
      </c>
      <c r="V330" s="25">
        <f t="shared" si="91"/>
        <v>1.8514738200000009E-2</v>
      </c>
      <c r="W330" s="25">
        <v>3.7399999999999998E-3</v>
      </c>
      <c r="X330" s="25">
        <f t="shared" si="92"/>
        <v>3.5199999999999997E-3</v>
      </c>
      <c r="Y330" s="25"/>
      <c r="Z330" s="25">
        <f t="shared" si="93"/>
        <v>5.4383999999999986E-4</v>
      </c>
      <c r="AA330" s="25">
        <f t="shared" si="94"/>
        <v>1.2524635199999997E-2</v>
      </c>
      <c r="AB330" s="25">
        <v>4.2999999999999999E-4</v>
      </c>
      <c r="AC330" s="25">
        <f t="shared" si="95"/>
        <v>2.2000000000000001E-4</v>
      </c>
    </row>
    <row r="331" spans="1:29" s="15" customFormat="1">
      <c r="A331" s="18">
        <v>579</v>
      </c>
      <c r="B331" s="25">
        <v>-8.0000000000000007E-5</v>
      </c>
      <c r="C331" s="25">
        <v>4.5999999999999999E-3</v>
      </c>
      <c r="D331" s="25">
        <f t="shared" si="80"/>
        <v>4.4749999999999998E-3</v>
      </c>
      <c r="E331" s="25"/>
      <c r="F331" s="25">
        <f t="shared" si="81"/>
        <v>6.1823999999999994E-4</v>
      </c>
      <c r="G331" s="25">
        <f t="shared" si="82"/>
        <v>1.4238067199999999E-2</v>
      </c>
      <c r="H331" s="25">
        <v>1.4800000000000001E-2</v>
      </c>
      <c r="I331" s="25">
        <f t="shared" si="83"/>
        <v>1.4675000000000001E-2</v>
      </c>
      <c r="J331" s="25"/>
      <c r="K331" s="25">
        <f t="shared" si="84"/>
        <v>8.9413999999999987E-4</v>
      </c>
      <c r="L331" s="25">
        <f t="shared" si="85"/>
        <v>2.05920442E-2</v>
      </c>
      <c r="M331" s="25">
        <v>3.3899999999999998E-3</v>
      </c>
      <c r="N331" s="25">
        <f t="shared" si="86"/>
        <v>3.2649999999999997E-3</v>
      </c>
      <c r="O331" s="25"/>
      <c r="P331" s="25">
        <f t="shared" si="87"/>
        <v>4.2923999999999957E-4</v>
      </c>
      <c r="Q331" s="25">
        <f t="shared" si="88"/>
        <v>9.8853971999999912E-3</v>
      </c>
      <c r="R331" s="25">
        <v>3.9199999999999999E-3</v>
      </c>
      <c r="S331" s="25">
        <f t="shared" si="89"/>
        <v>3.7949999999999998E-3</v>
      </c>
      <c r="T331" s="25"/>
      <c r="U331" s="25">
        <f t="shared" si="90"/>
        <v>3.6893999999999989E-4</v>
      </c>
      <c r="V331" s="25">
        <f t="shared" si="91"/>
        <v>8.496688199999998E-3</v>
      </c>
      <c r="W331" s="25">
        <v>3.5200000000000001E-3</v>
      </c>
      <c r="X331" s="25">
        <f t="shared" si="92"/>
        <v>3.395E-3</v>
      </c>
      <c r="Y331" s="25"/>
      <c r="Z331" s="25">
        <f t="shared" si="93"/>
        <v>4.1884000000000018E-4</v>
      </c>
      <c r="AA331" s="25">
        <f t="shared" si="94"/>
        <v>9.6458852000000043E-3</v>
      </c>
      <c r="AB331" s="25">
        <v>3.3E-4</v>
      </c>
      <c r="AC331" s="25">
        <f t="shared" si="95"/>
        <v>1.25E-4</v>
      </c>
    </row>
    <row r="332" spans="1:29" s="15" customFormat="1">
      <c r="A332" s="18">
        <v>580</v>
      </c>
      <c r="B332" s="25">
        <v>4.0000000000000003E-5</v>
      </c>
      <c r="C332" s="25">
        <v>4.9300000000000004E-3</v>
      </c>
      <c r="D332" s="25">
        <f t="shared" si="80"/>
        <v>4.7150000000000004E-3</v>
      </c>
      <c r="E332" s="25"/>
      <c r="F332" s="25">
        <f t="shared" si="81"/>
        <v>8.5824000000000056E-4</v>
      </c>
      <c r="G332" s="25">
        <f t="shared" si="82"/>
        <v>1.9765267200000013E-2</v>
      </c>
      <c r="H332" s="25">
        <v>1.499E-2</v>
      </c>
      <c r="I332" s="25">
        <f t="shared" si="83"/>
        <v>1.4775E-2</v>
      </c>
      <c r="J332" s="25"/>
      <c r="K332" s="25">
        <f t="shared" si="84"/>
        <v>9.9413999999999926E-4</v>
      </c>
      <c r="L332" s="25">
        <f t="shared" si="85"/>
        <v>2.2895044199999985E-2</v>
      </c>
      <c r="M332" s="25">
        <v>3.2000000000000002E-3</v>
      </c>
      <c r="N332" s="25">
        <f t="shared" si="86"/>
        <v>2.9850000000000002E-3</v>
      </c>
      <c r="O332" s="25"/>
      <c r="P332" s="25">
        <f t="shared" si="87"/>
        <v>1.4924000000000014E-4</v>
      </c>
      <c r="Q332" s="25">
        <f t="shared" si="88"/>
        <v>3.4369972000000033E-3</v>
      </c>
      <c r="R332" s="25">
        <v>4.4200000000000003E-3</v>
      </c>
      <c r="S332" s="25">
        <f t="shared" si="89"/>
        <v>4.2050000000000004E-3</v>
      </c>
      <c r="T332" s="25"/>
      <c r="U332" s="25">
        <f t="shared" si="90"/>
        <v>7.7894000000000053E-4</v>
      </c>
      <c r="V332" s="25">
        <f t="shared" si="91"/>
        <v>1.7938988200000013E-2</v>
      </c>
      <c r="W332" s="25">
        <v>3.62E-3</v>
      </c>
      <c r="X332" s="25">
        <f t="shared" si="92"/>
        <v>3.405E-3</v>
      </c>
      <c r="Y332" s="25"/>
      <c r="Z332" s="25">
        <f t="shared" si="93"/>
        <v>4.2884000000000021E-4</v>
      </c>
      <c r="AA332" s="25">
        <f t="shared" si="94"/>
        <v>9.8761852000000053E-3</v>
      </c>
      <c r="AB332" s="25">
        <v>3.8999999999999999E-4</v>
      </c>
      <c r="AC332" s="25">
        <f t="shared" si="95"/>
        <v>2.1499999999999999E-4</v>
      </c>
    </row>
    <row r="333" spans="1:29" s="15" customFormat="1">
      <c r="A333" s="18">
        <v>581</v>
      </c>
      <c r="B333" s="25">
        <v>2.0000000000000002E-5</v>
      </c>
      <c r="C333" s="25">
        <v>4.6600000000000001E-3</v>
      </c>
      <c r="D333" s="25">
        <f t="shared" si="80"/>
        <v>4.5149999999999999E-3</v>
      </c>
      <c r="E333" s="25"/>
      <c r="F333" s="25">
        <f t="shared" si="81"/>
        <v>6.5824000000000004E-4</v>
      </c>
      <c r="G333" s="25">
        <f t="shared" si="82"/>
        <v>1.5159267200000002E-2</v>
      </c>
      <c r="H333" s="25">
        <v>1.481E-2</v>
      </c>
      <c r="I333" s="25">
        <f t="shared" si="83"/>
        <v>1.4665000000000001E-2</v>
      </c>
      <c r="J333" s="25"/>
      <c r="K333" s="25">
        <f t="shared" si="84"/>
        <v>8.8414000000000027E-4</v>
      </c>
      <c r="L333" s="25">
        <f t="shared" si="85"/>
        <v>2.0361744200000007E-2</v>
      </c>
      <c r="M333" s="25">
        <v>3.3899999999999998E-3</v>
      </c>
      <c r="N333" s="25">
        <f t="shared" si="86"/>
        <v>3.2449999999999996E-3</v>
      </c>
      <c r="O333" s="25"/>
      <c r="P333" s="25">
        <f t="shared" si="87"/>
        <v>4.0923999999999952E-4</v>
      </c>
      <c r="Q333" s="25">
        <f t="shared" si="88"/>
        <v>9.4247971999999892E-3</v>
      </c>
      <c r="R333" s="25">
        <v>3.8600000000000001E-3</v>
      </c>
      <c r="S333" s="25">
        <f t="shared" si="89"/>
        <v>3.715E-3</v>
      </c>
      <c r="T333" s="25"/>
      <c r="U333" s="25">
        <f t="shared" si="90"/>
        <v>2.8894000000000012E-4</v>
      </c>
      <c r="V333" s="25">
        <f t="shared" si="91"/>
        <v>6.6542882000000031E-3</v>
      </c>
      <c r="W333" s="25">
        <v>3.5200000000000001E-3</v>
      </c>
      <c r="X333" s="25">
        <f t="shared" si="92"/>
        <v>3.375E-3</v>
      </c>
      <c r="Y333" s="25"/>
      <c r="Z333" s="25">
        <f t="shared" si="93"/>
        <v>3.9884000000000013E-4</v>
      </c>
      <c r="AA333" s="25">
        <f t="shared" si="94"/>
        <v>9.185285200000004E-3</v>
      </c>
      <c r="AB333" s="25">
        <v>2.7E-4</v>
      </c>
      <c r="AC333" s="25">
        <f t="shared" si="95"/>
        <v>1.45E-4</v>
      </c>
    </row>
    <row r="334" spans="1:29" s="15" customFormat="1">
      <c r="A334" s="18">
        <v>582</v>
      </c>
      <c r="B334" s="25">
        <v>8.0000000000000007E-5</v>
      </c>
      <c r="C334" s="25">
        <v>4.9399999999999999E-3</v>
      </c>
      <c r="D334" s="25">
        <f t="shared" si="80"/>
        <v>4.6949999999999995E-3</v>
      </c>
      <c r="E334" s="25"/>
      <c r="F334" s="25">
        <f t="shared" si="81"/>
        <v>8.3823999999999965E-4</v>
      </c>
      <c r="G334" s="25">
        <f t="shared" si="82"/>
        <v>1.9304667199999993E-2</v>
      </c>
      <c r="H334" s="25">
        <v>1.506E-2</v>
      </c>
      <c r="I334" s="25">
        <f t="shared" si="83"/>
        <v>1.4815E-2</v>
      </c>
      <c r="J334" s="25"/>
      <c r="K334" s="25">
        <f t="shared" si="84"/>
        <v>1.0341399999999994E-3</v>
      </c>
      <c r="L334" s="25">
        <f t="shared" si="85"/>
        <v>2.3816244199999986E-2</v>
      </c>
      <c r="M334" s="25">
        <v>3.3500000000000001E-3</v>
      </c>
      <c r="N334" s="25">
        <f t="shared" si="86"/>
        <v>3.1050000000000001E-3</v>
      </c>
      <c r="O334" s="25"/>
      <c r="P334" s="25">
        <f t="shared" si="87"/>
        <v>2.6924000000000002E-4</v>
      </c>
      <c r="Q334" s="25">
        <f t="shared" si="88"/>
        <v>6.2005972000000005E-3</v>
      </c>
      <c r="R334" s="25">
        <v>4.3499999999999997E-3</v>
      </c>
      <c r="S334" s="25">
        <f t="shared" si="89"/>
        <v>4.1049999999999993E-3</v>
      </c>
      <c r="T334" s="25"/>
      <c r="U334" s="25">
        <f t="shared" si="90"/>
        <v>6.7893999999999941E-4</v>
      </c>
      <c r="V334" s="25">
        <f t="shared" si="91"/>
        <v>1.5635988199999989E-2</v>
      </c>
      <c r="W334" s="25">
        <v>3.6700000000000001E-3</v>
      </c>
      <c r="X334" s="25">
        <f t="shared" si="92"/>
        <v>3.4250000000000001E-3</v>
      </c>
      <c r="Y334" s="25"/>
      <c r="Z334" s="25">
        <f t="shared" si="93"/>
        <v>4.4884000000000026E-4</v>
      </c>
      <c r="AA334" s="25">
        <f t="shared" si="94"/>
        <v>1.0336785200000007E-2</v>
      </c>
      <c r="AB334" s="25">
        <v>4.0999999999999999E-4</v>
      </c>
      <c r="AC334" s="25">
        <f t="shared" si="95"/>
        <v>2.4499999999999999E-4</v>
      </c>
    </row>
    <row r="335" spans="1:29" s="15" customFormat="1">
      <c r="A335" s="18">
        <v>583</v>
      </c>
      <c r="B335" s="25">
        <v>-9.0000000000000006E-5</v>
      </c>
      <c r="C335" s="25">
        <v>4.4799999999999996E-3</v>
      </c>
      <c r="D335" s="25">
        <f t="shared" si="80"/>
        <v>4.4049999999999992E-3</v>
      </c>
      <c r="E335" s="25"/>
      <c r="F335" s="25">
        <f t="shared" si="81"/>
        <v>5.4823999999999932E-4</v>
      </c>
      <c r="G335" s="25">
        <f t="shared" si="82"/>
        <v>1.2625967199999985E-2</v>
      </c>
      <c r="H335" s="25">
        <v>1.4880000000000001E-2</v>
      </c>
      <c r="I335" s="25">
        <f t="shared" si="83"/>
        <v>1.4805E-2</v>
      </c>
      <c r="J335" s="25"/>
      <c r="K335" s="25">
        <f t="shared" si="84"/>
        <v>1.0241399999999998E-3</v>
      </c>
      <c r="L335" s="25">
        <f t="shared" si="85"/>
        <v>2.3585944199999997E-2</v>
      </c>
      <c r="M335" s="25">
        <v>3.4099999999999998E-3</v>
      </c>
      <c r="N335" s="25">
        <f t="shared" si="86"/>
        <v>3.3349999999999999E-3</v>
      </c>
      <c r="O335" s="25"/>
      <c r="P335" s="25">
        <f t="shared" si="87"/>
        <v>4.9923999999999975E-4</v>
      </c>
      <c r="Q335" s="25">
        <f t="shared" si="88"/>
        <v>1.1497497199999995E-2</v>
      </c>
      <c r="R335" s="25">
        <v>3.9199999999999999E-3</v>
      </c>
      <c r="S335" s="25">
        <f t="shared" si="89"/>
        <v>3.8449999999999999E-3</v>
      </c>
      <c r="T335" s="25"/>
      <c r="U335" s="25">
        <f t="shared" si="90"/>
        <v>4.1894000000000002E-4</v>
      </c>
      <c r="V335" s="25">
        <f t="shared" si="91"/>
        <v>9.6481882000000012E-3</v>
      </c>
      <c r="W335" s="25">
        <v>3.4099999999999998E-3</v>
      </c>
      <c r="X335" s="25">
        <f t="shared" si="92"/>
        <v>3.3349999999999999E-3</v>
      </c>
      <c r="Y335" s="25"/>
      <c r="Z335" s="25">
        <f t="shared" si="93"/>
        <v>3.5884000000000003E-4</v>
      </c>
      <c r="AA335" s="25">
        <f t="shared" si="94"/>
        <v>8.2640852000000018E-3</v>
      </c>
      <c r="AB335" s="25">
        <v>2.4000000000000001E-4</v>
      </c>
      <c r="AC335" s="25">
        <f t="shared" si="95"/>
        <v>7.5000000000000007E-5</v>
      </c>
    </row>
    <row r="336" spans="1:29" s="15" customFormat="1">
      <c r="A336" s="18">
        <v>584</v>
      </c>
      <c r="B336" s="25">
        <v>-3.0000000000000001E-5</v>
      </c>
      <c r="C336" s="25">
        <v>4.7499999999999999E-3</v>
      </c>
      <c r="D336" s="25">
        <f t="shared" si="80"/>
        <v>4.6099999999999995E-3</v>
      </c>
      <c r="E336" s="25"/>
      <c r="F336" s="25">
        <f t="shared" si="81"/>
        <v>7.5323999999999964E-4</v>
      </c>
      <c r="G336" s="25">
        <f t="shared" si="82"/>
        <v>1.7347117199999991E-2</v>
      </c>
      <c r="H336" s="25">
        <v>1.485E-2</v>
      </c>
      <c r="I336" s="25">
        <f t="shared" si="83"/>
        <v>1.4710000000000001E-2</v>
      </c>
      <c r="J336" s="25"/>
      <c r="K336" s="25">
        <f t="shared" si="84"/>
        <v>9.2914000000000017E-4</v>
      </c>
      <c r="L336" s="25">
        <f t="shared" si="85"/>
        <v>2.1398094200000006E-2</v>
      </c>
      <c r="M336" s="25">
        <v>3.2499999999999999E-3</v>
      </c>
      <c r="N336" s="25">
        <f t="shared" si="86"/>
        <v>3.1099999999999999E-3</v>
      </c>
      <c r="O336" s="25"/>
      <c r="P336" s="25">
        <f t="shared" si="87"/>
        <v>2.7423999999999981E-4</v>
      </c>
      <c r="Q336" s="25">
        <f t="shared" si="88"/>
        <v>6.3157471999999958E-3</v>
      </c>
      <c r="R336" s="25">
        <v>4.2100000000000002E-3</v>
      </c>
      <c r="S336" s="25">
        <f t="shared" si="89"/>
        <v>4.0699999999999998E-3</v>
      </c>
      <c r="T336" s="25"/>
      <c r="U336" s="25">
        <f t="shared" si="90"/>
        <v>6.4393999999999996E-4</v>
      </c>
      <c r="V336" s="25">
        <f t="shared" si="91"/>
        <v>1.48299382E-2</v>
      </c>
      <c r="W336" s="25">
        <v>3.46E-3</v>
      </c>
      <c r="X336" s="25">
        <f t="shared" si="92"/>
        <v>3.32E-3</v>
      </c>
      <c r="Y336" s="25"/>
      <c r="Z336" s="25">
        <f t="shared" si="93"/>
        <v>3.438400000000002E-4</v>
      </c>
      <c r="AA336" s="25">
        <f t="shared" si="94"/>
        <v>7.9186352000000047E-3</v>
      </c>
      <c r="AB336" s="25">
        <v>3.1E-4</v>
      </c>
      <c r="AC336" s="25">
        <f t="shared" si="95"/>
        <v>1.3999999999999999E-4</v>
      </c>
    </row>
    <row r="337" spans="1:29" s="15" customFormat="1">
      <c r="A337" s="18">
        <v>585</v>
      </c>
      <c r="B337" s="25">
        <v>-6.0000000000000002E-5</v>
      </c>
      <c r="C337" s="25">
        <v>4.64E-3</v>
      </c>
      <c r="D337" s="25">
        <f t="shared" si="80"/>
        <v>4.5399999999999998E-3</v>
      </c>
      <c r="E337" s="25"/>
      <c r="F337" s="25">
        <f t="shared" si="81"/>
        <v>6.8323999999999989E-4</v>
      </c>
      <c r="G337" s="25">
        <f t="shared" si="82"/>
        <v>1.57350172E-2</v>
      </c>
      <c r="H337" s="25">
        <v>1.503E-2</v>
      </c>
      <c r="I337" s="25">
        <f t="shared" si="83"/>
        <v>1.4930000000000001E-2</v>
      </c>
      <c r="J337" s="25"/>
      <c r="K337" s="25">
        <f t="shared" si="84"/>
        <v>1.1491399999999999E-3</v>
      </c>
      <c r="L337" s="25">
        <f t="shared" si="85"/>
        <v>2.64646942E-2</v>
      </c>
      <c r="M337" s="25">
        <v>3.3600000000000001E-3</v>
      </c>
      <c r="N337" s="25">
        <f t="shared" si="86"/>
        <v>3.2600000000000003E-3</v>
      </c>
      <c r="O337" s="25"/>
      <c r="P337" s="25">
        <f t="shared" si="87"/>
        <v>4.2424000000000021E-4</v>
      </c>
      <c r="Q337" s="25">
        <f t="shared" si="88"/>
        <v>9.7702472000000054E-3</v>
      </c>
      <c r="R337" s="25">
        <v>4.0499999999999998E-3</v>
      </c>
      <c r="S337" s="25">
        <f t="shared" si="89"/>
        <v>3.9499999999999995E-3</v>
      </c>
      <c r="T337" s="25"/>
      <c r="U337" s="25">
        <f t="shared" si="90"/>
        <v>5.2393999999999965E-4</v>
      </c>
      <c r="V337" s="25">
        <f t="shared" si="91"/>
        <v>1.2066338199999993E-2</v>
      </c>
      <c r="W337" s="25">
        <v>3.5200000000000001E-3</v>
      </c>
      <c r="X337" s="25">
        <f t="shared" si="92"/>
        <v>3.4200000000000003E-3</v>
      </c>
      <c r="Y337" s="25"/>
      <c r="Z337" s="25">
        <f t="shared" si="93"/>
        <v>4.4384000000000047E-4</v>
      </c>
      <c r="AA337" s="25">
        <f t="shared" si="94"/>
        <v>1.0221635200000011E-2</v>
      </c>
      <c r="AB337" s="25">
        <v>2.5999999999999998E-4</v>
      </c>
      <c r="AC337" s="25">
        <f t="shared" si="95"/>
        <v>9.9999999999999991E-5</v>
      </c>
    </row>
    <row r="338" spans="1:29" s="15" customFormat="1">
      <c r="A338" s="18">
        <v>586</v>
      </c>
      <c r="B338" s="25">
        <v>1.2999999999999999E-4</v>
      </c>
      <c r="C338" s="25">
        <v>4.7200000000000002E-3</v>
      </c>
      <c r="D338" s="25">
        <f t="shared" si="80"/>
        <v>4.4600000000000004E-3</v>
      </c>
      <c r="E338" s="25"/>
      <c r="F338" s="25">
        <f t="shared" si="81"/>
        <v>6.0324000000000055E-4</v>
      </c>
      <c r="G338" s="25">
        <f t="shared" si="82"/>
        <v>1.3892617200000013E-2</v>
      </c>
      <c r="H338" s="25">
        <v>1.498E-2</v>
      </c>
      <c r="I338" s="25">
        <f t="shared" si="83"/>
        <v>1.472E-2</v>
      </c>
      <c r="J338" s="25"/>
      <c r="K338" s="25">
        <f t="shared" si="84"/>
        <v>9.3913999999999977E-4</v>
      </c>
      <c r="L338" s="25">
        <f t="shared" si="85"/>
        <v>2.1628394199999994E-2</v>
      </c>
      <c r="M338" s="25">
        <v>3.15E-3</v>
      </c>
      <c r="N338" s="25">
        <f t="shared" si="86"/>
        <v>2.8900000000000002E-3</v>
      </c>
      <c r="O338" s="25"/>
      <c r="P338" s="25">
        <f t="shared" si="87"/>
        <v>5.4240000000000104E-5</v>
      </c>
      <c r="Q338" s="25">
        <f t="shared" si="88"/>
        <v>1.2491472000000024E-3</v>
      </c>
      <c r="R338" s="25">
        <v>4.1000000000000003E-3</v>
      </c>
      <c r="S338" s="25">
        <f t="shared" si="89"/>
        <v>3.8400000000000005E-3</v>
      </c>
      <c r="T338" s="25"/>
      <c r="U338" s="25">
        <f t="shared" si="90"/>
        <v>4.1394000000000066E-4</v>
      </c>
      <c r="V338" s="25">
        <f t="shared" si="91"/>
        <v>9.5330382000000154E-3</v>
      </c>
      <c r="W338" s="25">
        <v>3.3899999999999998E-3</v>
      </c>
      <c r="X338" s="25">
        <f t="shared" si="92"/>
        <v>3.13E-3</v>
      </c>
      <c r="Y338" s="25"/>
      <c r="Z338" s="25">
        <f t="shared" si="93"/>
        <v>1.5384000000000014E-4</v>
      </c>
      <c r="AA338" s="25">
        <f t="shared" si="94"/>
        <v>3.5429352000000032E-3</v>
      </c>
      <c r="AB338" s="25">
        <v>3.8999999999999999E-4</v>
      </c>
      <c r="AC338" s="25">
        <f t="shared" si="95"/>
        <v>2.5999999999999998E-4</v>
      </c>
    </row>
    <row r="339" spans="1:29" s="15" customFormat="1">
      <c r="A339" s="18">
        <v>587</v>
      </c>
      <c r="B339" s="25">
        <v>0</v>
      </c>
      <c r="C339" s="25">
        <v>4.5399999999999998E-3</v>
      </c>
      <c r="D339" s="25">
        <f t="shared" si="80"/>
        <v>4.4199999999999995E-3</v>
      </c>
      <c r="E339" s="25"/>
      <c r="F339" s="25">
        <f t="shared" si="81"/>
        <v>5.6323999999999957E-4</v>
      </c>
      <c r="G339" s="25">
        <f t="shared" si="82"/>
        <v>1.2971417199999991E-2</v>
      </c>
      <c r="H339" s="25">
        <v>1.5049999999999999E-2</v>
      </c>
      <c r="I339" s="25">
        <f t="shared" si="83"/>
        <v>1.4929999999999999E-2</v>
      </c>
      <c r="J339" s="25"/>
      <c r="K339" s="25">
        <f t="shared" si="84"/>
        <v>1.1491399999999981E-3</v>
      </c>
      <c r="L339" s="25">
        <f t="shared" si="85"/>
        <v>2.6464694199999958E-2</v>
      </c>
      <c r="M339" s="25">
        <v>3.3999999999999998E-3</v>
      </c>
      <c r="N339" s="25">
        <f t="shared" si="86"/>
        <v>3.2799999999999999E-3</v>
      </c>
      <c r="O339" s="25"/>
      <c r="P339" s="25">
        <f t="shared" si="87"/>
        <v>4.4423999999999983E-4</v>
      </c>
      <c r="Q339" s="25">
        <f t="shared" si="88"/>
        <v>1.0230847199999997E-2</v>
      </c>
      <c r="R339" s="25">
        <v>4.0099999999999997E-3</v>
      </c>
      <c r="S339" s="25">
        <f t="shared" si="89"/>
        <v>3.8899999999999998E-3</v>
      </c>
      <c r="T339" s="25"/>
      <c r="U339" s="25">
        <f t="shared" si="90"/>
        <v>4.6393999999999993E-4</v>
      </c>
      <c r="V339" s="25">
        <f t="shared" si="91"/>
        <v>1.06845382E-2</v>
      </c>
      <c r="W339" s="25">
        <v>3.5599999999999998E-3</v>
      </c>
      <c r="X339" s="25">
        <f t="shared" si="92"/>
        <v>3.4399999999999999E-3</v>
      </c>
      <c r="Y339" s="25"/>
      <c r="Z339" s="25">
        <f t="shared" si="93"/>
        <v>4.6384000000000009E-4</v>
      </c>
      <c r="AA339" s="25">
        <f t="shared" si="94"/>
        <v>1.0682235200000003E-2</v>
      </c>
      <c r="AB339" s="25">
        <v>2.4000000000000001E-4</v>
      </c>
      <c r="AC339" s="25">
        <f t="shared" si="95"/>
        <v>1.2E-4</v>
      </c>
    </row>
    <row r="340" spans="1:29" s="15" customFormat="1">
      <c r="A340" s="18">
        <v>588</v>
      </c>
      <c r="B340" s="25">
        <v>3.0000000000000001E-5</v>
      </c>
      <c r="C340" s="25">
        <v>4.7200000000000002E-3</v>
      </c>
      <c r="D340" s="25">
        <f t="shared" si="80"/>
        <v>4.5000000000000005E-3</v>
      </c>
      <c r="E340" s="25"/>
      <c r="F340" s="25">
        <f t="shared" si="81"/>
        <v>6.4324000000000065E-4</v>
      </c>
      <c r="G340" s="25">
        <f t="shared" si="82"/>
        <v>1.4813817200000017E-2</v>
      </c>
      <c r="H340" s="25">
        <v>1.4999999999999999E-2</v>
      </c>
      <c r="I340" s="25">
        <f t="shared" si="83"/>
        <v>1.478E-2</v>
      </c>
      <c r="J340" s="25"/>
      <c r="K340" s="25">
        <f t="shared" si="84"/>
        <v>9.9913999999999906E-4</v>
      </c>
      <c r="L340" s="25">
        <f t="shared" si="85"/>
        <v>2.301019419999998E-2</v>
      </c>
      <c r="M340" s="25">
        <v>3.1099999999999999E-3</v>
      </c>
      <c r="N340" s="25">
        <f t="shared" si="86"/>
        <v>2.8899999999999998E-3</v>
      </c>
      <c r="O340" s="25"/>
      <c r="P340" s="25">
        <f t="shared" si="87"/>
        <v>5.423999999999967E-5</v>
      </c>
      <c r="Q340" s="25">
        <f t="shared" si="88"/>
        <v>1.2491471999999924E-3</v>
      </c>
      <c r="R340" s="25">
        <v>4.0099999999999997E-3</v>
      </c>
      <c r="S340" s="25">
        <f t="shared" si="89"/>
        <v>3.7899999999999995E-3</v>
      </c>
      <c r="T340" s="25"/>
      <c r="U340" s="25">
        <f t="shared" si="90"/>
        <v>3.6393999999999966E-4</v>
      </c>
      <c r="V340" s="25">
        <f t="shared" si="91"/>
        <v>8.3815381999999931E-3</v>
      </c>
      <c r="W340" s="25">
        <v>3.4099999999999998E-3</v>
      </c>
      <c r="X340" s="25">
        <f t="shared" si="92"/>
        <v>3.1899999999999997E-3</v>
      </c>
      <c r="Y340" s="25"/>
      <c r="Z340" s="25">
        <f t="shared" si="93"/>
        <v>2.1383999999999986E-4</v>
      </c>
      <c r="AA340" s="25">
        <f t="shared" si="94"/>
        <v>4.924735199999997E-3</v>
      </c>
      <c r="AB340" s="25">
        <v>4.0999999999999999E-4</v>
      </c>
      <c r="AC340" s="25">
        <f t="shared" si="95"/>
        <v>2.2000000000000001E-4</v>
      </c>
    </row>
    <row r="341" spans="1:29" s="15" customFormat="1">
      <c r="A341" s="18">
        <v>589</v>
      </c>
      <c r="B341" s="25">
        <v>-1.0000000000000001E-5</v>
      </c>
      <c r="C341" s="25">
        <v>4.5300000000000002E-3</v>
      </c>
      <c r="D341" s="25">
        <f t="shared" si="80"/>
        <v>4.365E-3</v>
      </c>
      <c r="E341" s="25"/>
      <c r="F341" s="25">
        <f t="shared" si="81"/>
        <v>5.0824000000000008E-4</v>
      </c>
      <c r="G341" s="25">
        <f t="shared" si="82"/>
        <v>1.1704767200000002E-2</v>
      </c>
      <c r="H341" s="25">
        <v>1.515E-2</v>
      </c>
      <c r="I341" s="25">
        <f t="shared" si="83"/>
        <v>1.4985E-2</v>
      </c>
      <c r="J341" s="25"/>
      <c r="K341" s="25">
        <f t="shared" si="84"/>
        <v>1.2041399999999994E-3</v>
      </c>
      <c r="L341" s="25">
        <f t="shared" si="85"/>
        <v>2.7731344199999987E-2</v>
      </c>
      <c r="M341" s="25">
        <v>3.31E-3</v>
      </c>
      <c r="N341" s="25">
        <f t="shared" si="86"/>
        <v>3.1450000000000002E-3</v>
      </c>
      <c r="O341" s="25"/>
      <c r="P341" s="25">
        <f t="shared" si="87"/>
        <v>3.0924000000000012E-4</v>
      </c>
      <c r="Q341" s="25">
        <f t="shared" si="88"/>
        <v>7.1217972000000036E-3</v>
      </c>
      <c r="R341" s="25">
        <v>3.9100000000000003E-3</v>
      </c>
      <c r="S341" s="25">
        <f t="shared" si="89"/>
        <v>3.7450000000000001E-3</v>
      </c>
      <c r="T341" s="25"/>
      <c r="U341" s="25">
        <f t="shared" si="90"/>
        <v>3.189400000000002E-4</v>
      </c>
      <c r="V341" s="25">
        <f t="shared" si="91"/>
        <v>7.3451882000000052E-3</v>
      </c>
      <c r="W341" s="25">
        <v>3.4399999999999999E-3</v>
      </c>
      <c r="X341" s="25">
        <f t="shared" si="92"/>
        <v>3.2750000000000001E-3</v>
      </c>
      <c r="Y341" s="25"/>
      <c r="Z341" s="25">
        <f t="shared" si="93"/>
        <v>2.988400000000003E-4</v>
      </c>
      <c r="AA341" s="25">
        <f t="shared" si="94"/>
        <v>6.8822852000000071E-3</v>
      </c>
      <c r="AB341" s="25">
        <v>3.4000000000000002E-4</v>
      </c>
      <c r="AC341" s="25">
        <f t="shared" si="95"/>
        <v>1.65E-4</v>
      </c>
    </row>
    <row r="342" spans="1:29" s="15" customFormat="1">
      <c r="A342" s="18">
        <v>590</v>
      </c>
      <c r="B342" s="25">
        <v>8.0000000000000007E-5</v>
      </c>
      <c r="C342" s="25">
        <v>4.62E-3</v>
      </c>
      <c r="D342" s="25">
        <f t="shared" si="80"/>
        <v>4.4450000000000002E-3</v>
      </c>
      <c r="E342" s="25"/>
      <c r="F342" s="25">
        <f t="shared" si="81"/>
        <v>5.8824000000000029E-4</v>
      </c>
      <c r="G342" s="25">
        <f t="shared" si="82"/>
        <v>1.3547167200000007E-2</v>
      </c>
      <c r="H342" s="25">
        <v>1.503E-2</v>
      </c>
      <c r="I342" s="25">
        <f t="shared" si="83"/>
        <v>1.4855E-2</v>
      </c>
      <c r="J342" s="25"/>
      <c r="K342" s="25">
        <f t="shared" si="84"/>
        <v>1.0741399999999995E-3</v>
      </c>
      <c r="L342" s="25">
        <f t="shared" si="85"/>
        <v>2.473744419999999E-2</v>
      </c>
      <c r="M342" s="25">
        <v>3.1700000000000001E-3</v>
      </c>
      <c r="N342" s="25">
        <f t="shared" si="86"/>
        <v>2.9950000000000003E-3</v>
      </c>
      <c r="O342" s="25"/>
      <c r="P342" s="25">
        <f t="shared" si="87"/>
        <v>1.5924000000000016E-4</v>
      </c>
      <c r="Q342" s="25">
        <f t="shared" si="88"/>
        <v>3.6672972000000039E-3</v>
      </c>
      <c r="R342" s="25">
        <v>3.9300000000000003E-3</v>
      </c>
      <c r="S342" s="25">
        <f t="shared" si="89"/>
        <v>3.7550000000000005E-3</v>
      </c>
      <c r="T342" s="25"/>
      <c r="U342" s="25">
        <f t="shared" si="90"/>
        <v>3.2894000000000066E-4</v>
      </c>
      <c r="V342" s="25">
        <f t="shared" si="91"/>
        <v>7.5754882000000157E-3</v>
      </c>
      <c r="W342" s="25">
        <v>3.4199999999999999E-3</v>
      </c>
      <c r="X342" s="25">
        <f t="shared" si="92"/>
        <v>3.2450000000000001E-3</v>
      </c>
      <c r="Y342" s="25"/>
      <c r="Z342" s="25">
        <f t="shared" si="93"/>
        <v>2.6884000000000022E-4</v>
      </c>
      <c r="AA342" s="25">
        <f t="shared" si="94"/>
        <v>6.1913852000000059E-3</v>
      </c>
      <c r="AB342" s="25">
        <v>2.7E-4</v>
      </c>
      <c r="AC342" s="25">
        <f t="shared" si="95"/>
        <v>1.75E-4</v>
      </c>
    </row>
    <row r="343" spans="1:29" s="15" customFormat="1">
      <c r="A343" s="18">
        <v>591</v>
      </c>
      <c r="B343" s="25">
        <v>-1.1E-4</v>
      </c>
      <c r="C343" s="25">
        <v>4.5100000000000001E-3</v>
      </c>
      <c r="D343" s="25">
        <f t="shared" si="80"/>
        <v>4.5149999999999999E-3</v>
      </c>
      <c r="E343" s="25"/>
      <c r="F343" s="25">
        <f t="shared" si="81"/>
        <v>6.5824000000000004E-4</v>
      </c>
      <c r="G343" s="25">
        <f t="shared" si="82"/>
        <v>1.5159267200000002E-2</v>
      </c>
      <c r="H343" s="25">
        <v>1.502E-2</v>
      </c>
      <c r="I343" s="25">
        <f t="shared" si="83"/>
        <v>1.5025E-2</v>
      </c>
      <c r="J343" s="25"/>
      <c r="K343" s="25">
        <f t="shared" si="84"/>
        <v>1.2441399999999995E-3</v>
      </c>
      <c r="L343" s="25">
        <f t="shared" si="85"/>
        <v>2.8652544199999991E-2</v>
      </c>
      <c r="M343" s="25">
        <v>3.3400000000000001E-3</v>
      </c>
      <c r="N343" s="25">
        <f t="shared" si="86"/>
        <v>3.3449999999999999E-3</v>
      </c>
      <c r="O343" s="25"/>
      <c r="P343" s="25">
        <f t="shared" si="87"/>
        <v>5.0923999999999978E-4</v>
      </c>
      <c r="Q343" s="25">
        <f t="shared" si="88"/>
        <v>1.1727797199999996E-2</v>
      </c>
      <c r="R343" s="25">
        <v>3.8700000000000002E-3</v>
      </c>
      <c r="S343" s="25">
        <f t="shared" si="89"/>
        <v>3.875E-3</v>
      </c>
      <c r="T343" s="25"/>
      <c r="U343" s="25">
        <f t="shared" si="90"/>
        <v>4.489400000000001E-4</v>
      </c>
      <c r="V343" s="25">
        <f t="shared" si="91"/>
        <v>1.0339088200000002E-2</v>
      </c>
      <c r="W343" s="25">
        <v>3.4299999999999999E-3</v>
      </c>
      <c r="X343" s="25">
        <f t="shared" si="92"/>
        <v>3.4349999999999997E-3</v>
      </c>
      <c r="Y343" s="25"/>
      <c r="Z343" s="25">
        <f t="shared" si="93"/>
        <v>4.5883999999999986E-4</v>
      </c>
      <c r="AA343" s="25">
        <f t="shared" si="94"/>
        <v>1.0567085199999998E-2</v>
      </c>
      <c r="AB343" s="25">
        <v>1E-4</v>
      </c>
      <c r="AC343" s="25">
        <f t="shared" si="95"/>
        <v>-4.9999999999999996E-6</v>
      </c>
    </row>
    <row r="344" spans="1:29" s="15" customFormat="1">
      <c r="A344" s="18">
        <v>592</v>
      </c>
      <c r="B344" s="25">
        <v>-1.2E-4</v>
      </c>
      <c r="C344" s="25">
        <v>4.64E-3</v>
      </c>
      <c r="D344" s="25">
        <f t="shared" si="80"/>
        <v>4.5300000000000002E-3</v>
      </c>
      <c r="E344" s="25"/>
      <c r="F344" s="25">
        <f t="shared" si="81"/>
        <v>6.732400000000003E-4</v>
      </c>
      <c r="G344" s="25">
        <f t="shared" si="82"/>
        <v>1.5504717200000007E-2</v>
      </c>
      <c r="H344" s="25">
        <v>1.499E-2</v>
      </c>
      <c r="I344" s="25">
        <f t="shared" si="83"/>
        <v>1.4879999999999999E-2</v>
      </c>
      <c r="J344" s="25"/>
      <c r="K344" s="25">
        <f t="shared" si="84"/>
        <v>1.0991399999999985E-3</v>
      </c>
      <c r="L344" s="25">
        <f t="shared" si="85"/>
        <v>2.5313194199999965E-2</v>
      </c>
      <c r="M344" s="25">
        <v>3.0999999999999999E-3</v>
      </c>
      <c r="N344" s="25">
        <f t="shared" si="86"/>
        <v>2.99E-3</v>
      </c>
      <c r="O344" s="25"/>
      <c r="P344" s="25">
        <f t="shared" si="87"/>
        <v>1.5423999999999993E-4</v>
      </c>
      <c r="Q344" s="25">
        <f t="shared" si="88"/>
        <v>3.5521471999999986E-3</v>
      </c>
      <c r="R344" s="25">
        <v>3.9100000000000003E-3</v>
      </c>
      <c r="S344" s="25">
        <f t="shared" si="89"/>
        <v>3.8000000000000004E-3</v>
      </c>
      <c r="T344" s="25"/>
      <c r="U344" s="25">
        <f t="shared" si="90"/>
        <v>3.7394000000000056E-4</v>
      </c>
      <c r="V344" s="25">
        <f t="shared" si="91"/>
        <v>8.6118382000000132E-3</v>
      </c>
      <c r="W344" s="25">
        <v>3.3899999999999998E-3</v>
      </c>
      <c r="X344" s="25">
        <f t="shared" si="92"/>
        <v>3.2799999999999999E-3</v>
      </c>
      <c r="Y344" s="25"/>
      <c r="Z344" s="25">
        <f t="shared" si="93"/>
        <v>3.038400000000001E-4</v>
      </c>
      <c r="AA344" s="25">
        <f t="shared" si="94"/>
        <v>6.9974352000000024E-3</v>
      </c>
      <c r="AB344" s="25">
        <v>3.4000000000000002E-4</v>
      </c>
      <c r="AC344" s="25">
        <f t="shared" si="95"/>
        <v>1.1000000000000002E-4</v>
      </c>
    </row>
    <row r="345" spans="1:29" s="15" customFormat="1">
      <c r="A345" s="18">
        <v>593</v>
      </c>
      <c r="B345" s="25">
        <v>-1E-4</v>
      </c>
      <c r="C345" s="25">
        <v>4.5700000000000003E-3</v>
      </c>
      <c r="D345" s="25">
        <f t="shared" si="80"/>
        <v>4.535E-3</v>
      </c>
      <c r="E345" s="25"/>
      <c r="F345" s="25">
        <f t="shared" si="81"/>
        <v>6.7824000000000009E-4</v>
      </c>
      <c r="G345" s="25">
        <f t="shared" si="82"/>
        <v>1.5619867200000003E-2</v>
      </c>
      <c r="H345" s="25">
        <v>1.5089999999999999E-2</v>
      </c>
      <c r="I345" s="25">
        <f t="shared" si="83"/>
        <v>1.5054999999999999E-2</v>
      </c>
      <c r="J345" s="25"/>
      <c r="K345" s="25">
        <f t="shared" si="84"/>
        <v>1.2741399999999983E-3</v>
      </c>
      <c r="L345" s="25">
        <f t="shared" si="85"/>
        <v>2.9343444199999961E-2</v>
      </c>
      <c r="M345" s="25">
        <v>3.32E-3</v>
      </c>
      <c r="N345" s="25">
        <f t="shared" si="86"/>
        <v>3.2850000000000002E-3</v>
      </c>
      <c r="O345" s="25"/>
      <c r="P345" s="25">
        <f t="shared" si="87"/>
        <v>4.4924000000000006E-4</v>
      </c>
      <c r="Q345" s="25">
        <f t="shared" si="88"/>
        <v>1.0345997200000002E-2</v>
      </c>
      <c r="R345" s="25">
        <v>3.9399999999999999E-3</v>
      </c>
      <c r="S345" s="25">
        <f t="shared" si="89"/>
        <v>3.9050000000000001E-3</v>
      </c>
      <c r="T345" s="25"/>
      <c r="U345" s="25">
        <f t="shared" si="90"/>
        <v>4.7894000000000018E-4</v>
      </c>
      <c r="V345" s="25">
        <f t="shared" si="91"/>
        <v>1.1029988200000005E-2</v>
      </c>
      <c r="W345" s="25">
        <v>3.5500000000000002E-3</v>
      </c>
      <c r="X345" s="25">
        <f t="shared" si="92"/>
        <v>3.5150000000000003E-3</v>
      </c>
      <c r="Y345" s="25"/>
      <c r="Z345" s="25">
        <f t="shared" si="93"/>
        <v>5.388400000000005E-4</v>
      </c>
      <c r="AA345" s="25">
        <f t="shared" si="94"/>
        <v>1.2409485200000013E-2</v>
      </c>
      <c r="AB345" s="25">
        <v>1.7000000000000001E-4</v>
      </c>
      <c r="AC345" s="25">
        <f t="shared" si="95"/>
        <v>3.5000000000000004E-5</v>
      </c>
    </row>
    <row r="346" spans="1:29" s="15" customFormat="1">
      <c r="A346" s="18">
        <v>594</v>
      </c>
      <c r="B346" s="25">
        <v>-6.0000000000000002E-5</v>
      </c>
      <c r="C346" s="25">
        <v>4.4200000000000003E-3</v>
      </c>
      <c r="D346" s="25">
        <f t="shared" si="80"/>
        <v>4.4100000000000007E-3</v>
      </c>
      <c r="E346" s="25"/>
      <c r="F346" s="25">
        <f t="shared" si="81"/>
        <v>5.5324000000000085E-4</v>
      </c>
      <c r="G346" s="25">
        <f t="shared" si="82"/>
        <v>1.274111720000002E-2</v>
      </c>
      <c r="H346" s="25">
        <v>1.504E-2</v>
      </c>
      <c r="I346" s="25">
        <f t="shared" si="83"/>
        <v>1.503E-2</v>
      </c>
      <c r="J346" s="25"/>
      <c r="K346" s="25">
        <f t="shared" si="84"/>
        <v>1.2491399999999993E-3</v>
      </c>
      <c r="L346" s="25">
        <f t="shared" si="85"/>
        <v>2.8767694199999985E-2</v>
      </c>
      <c r="M346" s="25">
        <v>3.2100000000000002E-3</v>
      </c>
      <c r="N346" s="25">
        <f t="shared" si="86"/>
        <v>3.2000000000000002E-3</v>
      </c>
      <c r="O346" s="25"/>
      <c r="P346" s="25">
        <f t="shared" si="87"/>
        <v>3.6424000000000005E-4</v>
      </c>
      <c r="Q346" s="25">
        <f t="shared" si="88"/>
        <v>8.3884472000000012E-3</v>
      </c>
      <c r="R346" s="25">
        <v>3.96E-3</v>
      </c>
      <c r="S346" s="25">
        <f t="shared" si="89"/>
        <v>3.9500000000000004E-3</v>
      </c>
      <c r="T346" s="25"/>
      <c r="U346" s="25">
        <f t="shared" si="90"/>
        <v>5.2394000000000052E-4</v>
      </c>
      <c r="V346" s="25">
        <f t="shared" si="91"/>
        <v>1.2066338200000012E-2</v>
      </c>
      <c r="W346" s="25">
        <v>3.32E-3</v>
      </c>
      <c r="X346" s="25">
        <f t="shared" si="92"/>
        <v>3.31E-3</v>
      </c>
      <c r="Y346" s="25"/>
      <c r="Z346" s="25">
        <f t="shared" si="93"/>
        <v>3.3384000000000018E-4</v>
      </c>
      <c r="AA346" s="25">
        <f t="shared" si="94"/>
        <v>7.6883352000000045E-3</v>
      </c>
      <c r="AB346" s="25">
        <v>8.0000000000000007E-5</v>
      </c>
      <c r="AC346" s="25">
        <f t="shared" si="95"/>
        <v>1.0000000000000003E-5</v>
      </c>
    </row>
    <row r="347" spans="1:29" s="15" customFormat="1">
      <c r="A347" s="18">
        <v>595</v>
      </c>
      <c r="B347" s="25">
        <v>-1.6000000000000001E-4</v>
      </c>
      <c r="C347" s="25">
        <v>4.4600000000000004E-3</v>
      </c>
      <c r="D347" s="25">
        <f t="shared" si="80"/>
        <v>4.4750000000000007E-3</v>
      </c>
      <c r="E347" s="25"/>
      <c r="F347" s="25">
        <f t="shared" si="81"/>
        <v>6.182400000000008E-4</v>
      </c>
      <c r="G347" s="25">
        <f t="shared" si="82"/>
        <v>1.4238067200000018E-2</v>
      </c>
      <c r="H347" s="25">
        <v>1.5010000000000001E-2</v>
      </c>
      <c r="I347" s="25">
        <f t="shared" si="83"/>
        <v>1.5025E-2</v>
      </c>
      <c r="J347" s="25"/>
      <c r="K347" s="25">
        <f t="shared" si="84"/>
        <v>1.2441399999999995E-3</v>
      </c>
      <c r="L347" s="25">
        <f t="shared" si="85"/>
        <v>2.8652544199999991E-2</v>
      </c>
      <c r="M347" s="25">
        <v>3.1900000000000001E-3</v>
      </c>
      <c r="N347" s="25">
        <f t="shared" si="86"/>
        <v>3.2049999999999999E-3</v>
      </c>
      <c r="O347" s="25"/>
      <c r="P347" s="25">
        <f t="shared" si="87"/>
        <v>3.6923999999999985E-4</v>
      </c>
      <c r="Q347" s="25">
        <f t="shared" si="88"/>
        <v>8.5035971999999974E-3</v>
      </c>
      <c r="R347" s="25">
        <v>3.82E-3</v>
      </c>
      <c r="S347" s="25">
        <f t="shared" si="89"/>
        <v>3.8349999999999999E-3</v>
      </c>
      <c r="T347" s="25"/>
      <c r="U347" s="25">
        <f t="shared" si="90"/>
        <v>4.0894E-4</v>
      </c>
      <c r="V347" s="25">
        <f t="shared" si="91"/>
        <v>9.4178882000000002E-3</v>
      </c>
      <c r="W347" s="25">
        <v>3.3300000000000001E-3</v>
      </c>
      <c r="X347" s="25">
        <f t="shared" si="92"/>
        <v>3.3449999999999999E-3</v>
      </c>
      <c r="Y347" s="25"/>
      <c r="Z347" s="25">
        <f t="shared" si="93"/>
        <v>3.6884000000000005E-4</v>
      </c>
      <c r="AA347" s="25">
        <f t="shared" si="94"/>
        <v>8.4943852000000011E-3</v>
      </c>
      <c r="AB347" s="25">
        <v>1.2999999999999999E-4</v>
      </c>
      <c r="AC347" s="25">
        <f t="shared" si="95"/>
        <v>-1.5000000000000012E-5</v>
      </c>
    </row>
    <row r="348" spans="1:29" s="15" customFormat="1">
      <c r="A348" s="18">
        <v>596</v>
      </c>
      <c r="B348" s="25">
        <v>4.0000000000000003E-5</v>
      </c>
      <c r="C348" s="25">
        <v>4.5999999999999999E-3</v>
      </c>
      <c r="D348" s="25">
        <f t="shared" si="80"/>
        <v>4.4399999999999995E-3</v>
      </c>
      <c r="E348" s="25"/>
      <c r="F348" s="25">
        <f t="shared" si="81"/>
        <v>5.8323999999999963E-4</v>
      </c>
      <c r="G348" s="25">
        <f t="shared" si="82"/>
        <v>1.3432017199999991E-2</v>
      </c>
      <c r="H348" s="25">
        <v>1.5049999999999999E-2</v>
      </c>
      <c r="I348" s="25">
        <f t="shared" si="83"/>
        <v>1.4889999999999999E-2</v>
      </c>
      <c r="J348" s="25"/>
      <c r="K348" s="25">
        <f t="shared" si="84"/>
        <v>1.109139999999998E-3</v>
      </c>
      <c r="L348" s="25">
        <f t="shared" si="85"/>
        <v>2.5543494199999957E-2</v>
      </c>
      <c r="M348" s="25">
        <v>3.1900000000000001E-3</v>
      </c>
      <c r="N348" s="25">
        <f t="shared" si="86"/>
        <v>3.0300000000000001E-3</v>
      </c>
      <c r="O348" s="25"/>
      <c r="P348" s="25">
        <f t="shared" si="87"/>
        <v>1.9424000000000004E-4</v>
      </c>
      <c r="Q348" s="25">
        <f t="shared" si="88"/>
        <v>4.4733472000000008E-3</v>
      </c>
      <c r="R348" s="25">
        <v>3.8999999999999998E-3</v>
      </c>
      <c r="S348" s="25">
        <f t="shared" si="89"/>
        <v>3.7399999999999998E-3</v>
      </c>
      <c r="T348" s="25"/>
      <c r="U348" s="25">
        <f t="shared" si="90"/>
        <v>3.1393999999999997E-4</v>
      </c>
      <c r="V348" s="25">
        <f t="shared" si="91"/>
        <v>7.2300381999999995E-3</v>
      </c>
      <c r="W348" s="25">
        <v>3.3500000000000001E-3</v>
      </c>
      <c r="X348" s="25">
        <f t="shared" si="92"/>
        <v>3.1900000000000001E-3</v>
      </c>
      <c r="Y348" s="25"/>
      <c r="Z348" s="25">
        <f t="shared" si="93"/>
        <v>2.138400000000003E-4</v>
      </c>
      <c r="AA348" s="25">
        <f t="shared" si="94"/>
        <v>4.9247352000000074E-3</v>
      </c>
      <c r="AB348" s="25">
        <v>2.7999999999999998E-4</v>
      </c>
      <c r="AC348" s="25">
        <f t="shared" si="95"/>
        <v>1.5999999999999999E-4</v>
      </c>
    </row>
    <row r="349" spans="1:29" s="15" customFormat="1">
      <c r="A349" s="18">
        <v>597</v>
      </c>
      <c r="B349" s="25">
        <v>-1.2E-4</v>
      </c>
      <c r="C349" s="25">
        <v>4.4000000000000003E-3</v>
      </c>
      <c r="D349" s="25">
        <f t="shared" si="80"/>
        <v>4.3300000000000005E-3</v>
      </c>
      <c r="E349" s="25"/>
      <c r="F349" s="25">
        <f t="shared" si="81"/>
        <v>4.7324000000000064E-4</v>
      </c>
      <c r="G349" s="25">
        <f t="shared" si="82"/>
        <v>1.0898717200000015E-2</v>
      </c>
      <c r="H349" s="25">
        <v>1.494E-2</v>
      </c>
      <c r="I349" s="25">
        <f t="shared" si="83"/>
        <v>1.487E-2</v>
      </c>
      <c r="J349" s="25"/>
      <c r="K349" s="25">
        <f t="shared" si="84"/>
        <v>1.0891399999999989E-3</v>
      </c>
      <c r="L349" s="25">
        <f t="shared" si="85"/>
        <v>2.5082894199999976E-2</v>
      </c>
      <c r="M349" s="25">
        <v>3.0999999999999999E-3</v>
      </c>
      <c r="N349" s="25">
        <f t="shared" si="86"/>
        <v>3.0299999999999997E-3</v>
      </c>
      <c r="O349" s="25"/>
      <c r="P349" s="25">
        <f t="shared" si="87"/>
        <v>1.942399999999996E-4</v>
      </c>
      <c r="Q349" s="25">
        <f t="shared" si="88"/>
        <v>4.4733471999999913E-3</v>
      </c>
      <c r="R349" s="25">
        <v>3.79E-3</v>
      </c>
      <c r="S349" s="25">
        <f t="shared" si="89"/>
        <v>3.7199999999999998E-3</v>
      </c>
      <c r="T349" s="25"/>
      <c r="U349" s="25">
        <f t="shared" si="90"/>
        <v>2.9393999999999991E-4</v>
      </c>
      <c r="V349" s="25">
        <f t="shared" si="91"/>
        <v>6.7694381999999984E-3</v>
      </c>
      <c r="W349" s="25">
        <v>3.3E-3</v>
      </c>
      <c r="X349" s="25">
        <f t="shared" si="92"/>
        <v>3.2299999999999998E-3</v>
      </c>
      <c r="Y349" s="25"/>
      <c r="Z349" s="25">
        <f t="shared" si="93"/>
        <v>2.5383999999999997E-4</v>
      </c>
      <c r="AA349" s="25">
        <f t="shared" si="94"/>
        <v>5.8459351999999992E-3</v>
      </c>
      <c r="AB349" s="25">
        <v>2.5999999999999998E-4</v>
      </c>
      <c r="AC349" s="25">
        <f t="shared" si="95"/>
        <v>6.9999999999999994E-5</v>
      </c>
    </row>
    <row r="350" spans="1:29" s="15" customFormat="1">
      <c r="A350" s="18">
        <v>598</v>
      </c>
      <c r="B350" s="25">
        <v>-2.0000000000000002E-5</v>
      </c>
      <c r="C350" s="25">
        <v>4.3600000000000002E-3</v>
      </c>
      <c r="D350" s="25">
        <f t="shared" si="80"/>
        <v>4.2450000000000005E-3</v>
      </c>
      <c r="E350" s="25"/>
      <c r="F350" s="25">
        <f t="shared" si="81"/>
        <v>3.8824000000000063E-4</v>
      </c>
      <c r="G350" s="25">
        <f t="shared" si="82"/>
        <v>8.9411672000000147E-3</v>
      </c>
      <c r="H350" s="25">
        <v>1.486E-2</v>
      </c>
      <c r="I350" s="25">
        <f t="shared" si="83"/>
        <v>1.4744999999999999E-2</v>
      </c>
      <c r="J350" s="25"/>
      <c r="K350" s="25">
        <f t="shared" si="84"/>
        <v>9.6413999999999875E-4</v>
      </c>
      <c r="L350" s="25">
        <f t="shared" si="85"/>
        <v>2.2204144199999973E-2</v>
      </c>
      <c r="M350" s="25">
        <v>3.15E-3</v>
      </c>
      <c r="N350" s="25">
        <f t="shared" si="86"/>
        <v>3.0349999999999999E-3</v>
      </c>
      <c r="O350" s="25"/>
      <c r="P350" s="25">
        <f t="shared" si="87"/>
        <v>1.9923999999999983E-4</v>
      </c>
      <c r="Q350" s="25">
        <f t="shared" si="88"/>
        <v>4.5884971999999961E-3</v>
      </c>
      <c r="R350" s="25">
        <v>3.7200000000000002E-3</v>
      </c>
      <c r="S350" s="25">
        <f t="shared" si="89"/>
        <v>3.6050000000000001E-3</v>
      </c>
      <c r="T350" s="25"/>
      <c r="U350" s="25">
        <f t="shared" si="90"/>
        <v>1.7894000000000026E-4</v>
      </c>
      <c r="V350" s="25">
        <f t="shared" si="91"/>
        <v>4.120988200000006E-3</v>
      </c>
      <c r="W350" s="25">
        <v>3.29E-3</v>
      </c>
      <c r="X350" s="25">
        <f t="shared" si="92"/>
        <v>3.1749999999999999E-3</v>
      </c>
      <c r="Y350" s="25"/>
      <c r="Z350" s="25">
        <f t="shared" si="93"/>
        <v>1.9884000000000004E-4</v>
      </c>
      <c r="AA350" s="25">
        <f t="shared" si="94"/>
        <v>4.5792852000000016E-3</v>
      </c>
      <c r="AB350" s="25">
        <v>2.5000000000000001E-4</v>
      </c>
      <c r="AC350" s="25">
        <f t="shared" si="95"/>
        <v>1.15E-4</v>
      </c>
    </row>
    <row r="351" spans="1:29" s="15" customFormat="1">
      <c r="A351" s="18">
        <v>599</v>
      </c>
      <c r="B351" s="25">
        <v>-5.0000000000000002E-5</v>
      </c>
      <c r="C351" s="25">
        <v>4.3400000000000001E-3</v>
      </c>
      <c r="D351" s="25">
        <f t="shared" si="80"/>
        <v>4.2199999999999998E-3</v>
      </c>
      <c r="E351" s="25"/>
      <c r="F351" s="25">
        <f t="shared" si="81"/>
        <v>3.6323999999999992E-4</v>
      </c>
      <c r="G351" s="25">
        <f t="shared" si="82"/>
        <v>8.3654171999999992E-3</v>
      </c>
      <c r="H351" s="25">
        <v>1.4829999999999999E-2</v>
      </c>
      <c r="I351" s="25">
        <f t="shared" si="83"/>
        <v>1.4709999999999999E-2</v>
      </c>
      <c r="J351" s="25"/>
      <c r="K351" s="25">
        <f t="shared" si="84"/>
        <v>9.2913999999999844E-4</v>
      </c>
      <c r="L351" s="25">
        <f t="shared" si="85"/>
        <v>2.1398094199999964E-2</v>
      </c>
      <c r="M351" s="25">
        <v>3.0599999999999998E-3</v>
      </c>
      <c r="N351" s="25">
        <f t="shared" si="86"/>
        <v>2.9399999999999999E-3</v>
      </c>
      <c r="O351" s="25"/>
      <c r="P351" s="25">
        <f t="shared" si="87"/>
        <v>1.042399999999998E-4</v>
      </c>
      <c r="Q351" s="25">
        <f t="shared" si="88"/>
        <v>2.4006471999999954E-3</v>
      </c>
      <c r="R351" s="25">
        <v>3.7399999999999998E-3</v>
      </c>
      <c r="S351" s="25">
        <f t="shared" si="89"/>
        <v>3.62E-3</v>
      </c>
      <c r="T351" s="25"/>
      <c r="U351" s="25">
        <f t="shared" si="90"/>
        <v>1.9394000000000008E-4</v>
      </c>
      <c r="V351" s="25">
        <f t="shared" si="91"/>
        <v>4.4664382000000023E-3</v>
      </c>
      <c r="W351" s="25">
        <v>3.2100000000000002E-3</v>
      </c>
      <c r="X351" s="25">
        <f t="shared" si="92"/>
        <v>3.0900000000000003E-3</v>
      </c>
      <c r="Y351" s="25"/>
      <c r="Z351" s="25">
        <f t="shared" si="93"/>
        <v>1.1384000000000047E-4</v>
      </c>
      <c r="AA351" s="25">
        <f t="shared" si="94"/>
        <v>2.6217352000000109E-3</v>
      </c>
      <c r="AB351" s="25">
        <v>2.9E-4</v>
      </c>
      <c r="AC351" s="25">
        <f t="shared" si="95"/>
        <v>1.2E-4</v>
      </c>
    </row>
    <row r="352" spans="1:29" s="15" customFormat="1">
      <c r="A352" s="18">
        <v>600</v>
      </c>
      <c r="B352" s="25">
        <v>-6.0000000000000002E-5</v>
      </c>
      <c r="C352" s="25">
        <v>4.2900000000000004E-3</v>
      </c>
      <c r="D352" s="25">
        <f t="shared" si="80"/>
        <v>4.2050000000000004E-3</v>
      </c>
      <c r="E352" s="25"/>
      <c r="F352" s="25"/>
      <c r="G352" s="25"/>
      <c r="H352" s="25">
        <v>1.491E-2</v>
      </c>
      <c r="I352" s="25">
        <f t="shared" si="83"/>
        <v>1.4825E-2</v>
      </c>
      <c r="J352" s="25"/>
      <c r="K352" s="25"/>
      <c r="L352" s="25"/>
      <c r="M352" s="25">
        <v>3.0500000000000002E-3</v>
      </c>
      <c r="N352" s="25">
        <f t="shared" si="86"/>
        <v>2.9650000000000002E-3</v>
      </c>
      <c r="O352" s="25"/>
      <c r="P352" s="25"/>
      <c r="Q352" s="25"/>
      <c r="R352" s="25">
        <v>3.7200000000000002E-3</v>
      </c>
      <c r="S352" s="25">
        <f t="shared" si="89"/>
        <v>3.6350000000000002E-3</v>
      </c>
      <c r="T352" s="25"/>
      <c r="U352" s="25"/>
      <c r="V352" s="25"/>
      <c r="W352" s="25">
        <v>3.1900000000000001E-3</v>
      </c>
      <c r="X352" s="25">
        <f t="shared" si="92"/>
        <v>3.1050000000000001E-3</v>
      </c>
      <c r="Y352" s="25"/>
      <c r="Z352" s="25"/>
      <c r="AA352" s="25"/>
      <c r="AB352" s="25">
        <v>2.3000000000000001E-4</v>
      </c>
      <c r="AC352" s="25">
        <f t="shared" si="95"/>
        <v>8.5000000000000006E-5</v>
      </c>
    </row>
    <row r="353" spans="1:29" s="15" customFormat="1">
      <c r="A353" s="18">
        <v>601</v>
      </c>
      <c r="B353" s="25">
        <v>0</v>
      </c>
      <c r="C353" s="25">
        <v>4.4099999999999999E-3</v>
      </c>
      <c r="D353" s="25">
        <f t="shared" si="80"/>
        <v>4.2699999999999995E-3</v>
      </c>
      <c r="E353" s="25"/>
      <c r="F353" s="25"/>
      <c r="G353" s="25"/>
      <c r="H353" s="25">
        <v>1.49E-2</v>
      </c>
      <c r="I353" s="25">
        <f t="shared" si="83"/>
        <v>1.4760000000000001E-2</v>
      </c>
      <c r="J353" s="25"/>
      <c r="K353" s="25"/>
      <c r="L353" s="25"/>
      <c r="M353" s="25">
        <v>3.2000000000000002E-3</v>
      </c>
      <c r="N353" s="25">
        <f t="shared" si="86"/>
        <v>3.0600000000000002E-3</v>
      </c>
      <c r="O353" s="25"/>
      <c r="P353" s="25"/>
      <c r="Q353" s="25"/>
      <c r="R353" s="25">
        <v>3.7599999999999999E-3</v>
      </c>
      <c r="S353" s="25">
        <f t="shared" si="89"/>
        <v>3.62E-3</v>
      </c>
      <c r="T353" s="25"/>
      <c r="U353" s="25"/>
      <c r="V353" s="25"/>
      <c r="W353" s="25">
        <v>3.2100000000000002E-3</v>
      </c>
      <c r="X353" s="25">
        <f t="shared" si="92"/>
        <v>3.0700000000000002E-3</v>
      </c>
      <c r="Y353" s="25"/>
      <c r="Z353" s="25"/>
      <c r="AA353" s="25"/>
      <c r="AB353" s="25">
        <v>2.7999999999999998E-4</v>
      </c>
      <c r="AC353" s="25">
        <f t="shared" si="95"/>
        <v>1.3999999999999999E-4</v>
      </c>
    </row>
    <row r="354" spans="1:29" s="15" customFormat="1">
      <c r="A354" s="18">
        <v>602</v>
      </c>
      <c r="B354" s="25">
        <v>-2.0000000000000001E-4</v>
      </c>
      <c r="C354" s="25">
        <v>4.3099999999999996E-3</v>
      </c>
      <c r="D354" s="25">
        <f t="shared" si="80"/>
        <v>4.3349999999999994E-3</v>
      </c>
      <c r="E354" s="25"/>
      <c r="F354" s="25"/>
      <c r="G354" s="25"/>
      <c r="H354" s="25">
        <v>1.4930000000000001E-2</v>
      </c>
      <c r="I354" s="25">
        <f t="shared" si="83"/>
        <v>1.4955000000000001E-2</v>
      </c>
      <c r="J354" s="25"/>
      <c r="K354" s="25"/>
      <c r="L354" s="25"/>
      <c r="M354" s="25">
        <v>3.1199999999999999E-3</v>
      </c>
      <c r="N354" s="25">
        <f t="shared" si="86"/>
        <v>3.1449999999999998E-3</v>
      </c>
      <c r="O354" s="25"/>
      <c r="P354" s="25"/>
      <c r="Q354" s="25"/>
      <c r="R354" s="25">
        <v>3.7299999999999998E-3</v>
      </c>
      <c r="S354" s="25">
        <f t="shared" si="89"/>
        <v>3.7549999999999997E-3</v>
      </c>
      <c r="T354" s="25"/>
      <c r="U354" s="25"/>
      <c r="V354" s="25"/>
      <c r="W354" s="25">
        <v>3.14E-3</v>
      </c>
      <c r="X354" s="25">
        <f t="shared" si="92"/>
        <v>3.1649999999999998E-3</v>
      </c>
      <c r="Y354" s="25"/>
      <c r="Z354" s="25"/>
      <c r="AA354" s="25"/>
      <c r="AB354" s="25">
        <v>1.4999999999999999E-4</v>
      </c>
      <c r="AC354" s="25">
        <f t="shared" si="95"/>
        <v>-2.5000000000000011E-5</v>
      </c>
    </row>
    <row r="355" spans="1:29" s="15" customFormat="1">
      <c r="A355" s="18">
        <v>603</v>
      </c>
      <c r="B355" s="25">
        <v>-6.0000000000000002E-5</v>
      </c>
      <c r="C355" s="25">
        <v>4.3800000000000002E-3</v>
      </c>
      <c r="D355" s="25">
        <f t="shared" si="80"/>
        <v>4.3049999999999998E-3</v>
      </c>
      <c r="E355" s="25"/>
      <c r="F355" s="25"/>
      <c r="G355" s="25"/>
      <c r="H355" s="25">
        <v>1.486E-2</v>
      </c>
      <c r="I355" s="25">
        <f t="shared" si="83"/>
        <v>1.4785E-2</v>
      </c>
      <c r="J355" s="25"/>
      <c r="K355" s="25"/>
      <c r="L355" s="25"/>
      <c r="M355" s="25">
        <v>3.0899999999999999E-3</v>
      </c>
      <c r="N355" s="25">
        <f t="shared" si="86"/>
        <v>3.0149999999999999E-3</v>
      </c>
      <c r="O355" s="25"/>
      <c r="P355" s="25"/>
      <c r="Q355" s="25"/>
      <c r="R355" s="25">
        <v>3.6900000000000001E-3</v>
      </c>
      <c r="S355" s="25">
        <f t="shared" si="89"/>
        <v>3.6150000000000002E-3</v>
      </c>
      <c r="T355" s="25"/>
      <c r="U355" s="25"/>
      <c r="V355" s="25"/>
      <c r="W355" s="25">
        <v>3.2699999999999999E-3</v>
      </c>
      <c r="X355" s="25">
        <f t="shared" si="92"/>
        <v>3.1949999999999999E-3</v>
      </c>
      <c r="Y355" s="25"/>
      <c r="Z355" s="25"/>
      <c r="AA355" s="25"/>
      <c r="AB355" s="25">
        <v>2.1000000000000001E-4</v>
      </c>
      <c r="AC355" s="25">
        <f t="shared" si="95"/>
        <v>7.5000000000000007E-5</v>
      </c>
    </row>
    <row r="356" spans="1:29" s="15" customFormat="1">
      <c r="A356" s="18">
        <v>604</v>
      </c>
      <c r="B356" s="25">
        <v>-4.0000000000000003E-5</v>
      </c>
      <c r="C356" s="25">
        <v>4.2700000000000004E-3</v>
      </c>
      <c r="D356" s="25">
        <f t="shared" si="80"/>
        <v>4.1650000000000003E-3</v>
      </c>
      <c r="E356" s="25"/>
      <c r="F356" s="25"/>
      <c r="G356" s="25"/>
      <c r="H356" s="25">
        <v>1.4970000000000001E-2</v>
      </c>
      <c r="I356" s="25">
        <f t="shared" si="83"/>
        <v>1.4865000000000001E-2</v>
      </c>
      <c r="J356" s="25"/>
      <c r="K356" s="25"/>
      <c r="L356" s="25"/>
      <c r="M356" s="25">
        <v>3.15E-3</v>
      </c>
      <c r="N356" s="25">
        <f t="shared" si="86"/>
        <v>3.045E-3</v>
      </c>
      <c r="O356" s="25"/>
      <c r="P356" s="25"/>
      <c r="Q356" s="25"/>
      <c r="R356" s="25">
        <v>3.7200000000000002E-3</v>
      </c>
      <c r="S356" s="25">
        <f t="shared" si="89"/>
        <v>3.6150000000000002E-3</v>
      </c>
      <c r="T356" s="25"/>
      <c r="U356" s="25"/>
      <c r="V356" s="25"/>
      <c r="W356" s="25">
        <v>3.2699999999999999E-3</v>
      </c>
      <c r="X356" s="25">
        <f t="shared" si="92"/>
        <v>3.1649999999999998E-3</v>
      </c>
      <c r="Y356" s="25"/>
      <c r="Z356" s="25"/>
      <c r="AA356" s="25"/>
      <c r="AB356" s="25">
        <v>2.5000000000000001E-4</v>
      </c>
      <c r="AC356" s="25">
        <f t="shared" si="95"/>
        <v>1.05E-4</v>
      </c>
    </row>
    <row r="357" spans="1:29" s="15" customFormat="1">
      <c r="A357" s="18">
        <v>605</v>
      </c>
      <c r="B357" s="25">
        <v>8.0000000000000007E-5</v>
      </c>
      <c r="C357" s="25">
        <v>4.2900000000000004E-3</v>
      </c>
      <c r="D357" s="25">
        <f t="shared" si="80"/>
        <v>4.1100000000000008E-3</v>
      </c>
      <c r="E357" s="25"/>
      <c r="F357" s="25"/>
      <c r="G357" s="25"/>
      <c r="H357" s="25">
        <v>1.482E-2</v>
      </c>
      <c r="I357" s="25">
        <f t="shared" si="83"/>
        <v>1.464E-2</v>
      </c>
      <c r="J357" s="25"/>
      <c r="K357" s="25"/>
      <c r="L357" s="25"/>
      <c r="M357" s="25">
        <v>3.1700000000000001E-3</v>
      </c>
      <c r="N357" s="25">
        <f t="shared" si="86"/>
        <v>2.99E-3</v>
      </c>
      <c r="O357" s="25"/>
      <c r="P357" s="25"/>
      <c r="Q357" s="25"/>
      <c r="R357" s="25">
        <v>3.7000000000000002E-3</v>
      </c>
      <c r="S357" s="25">
        <f t="shared" si="89"/>
        <v>3.5200000000000001E-3</v>
      </c>
      <c r="T357" s="25"/>
      <c r="U357" s="25"/>
      <c r="V357" s="25"/>
      <c r="W357" s="25">
        <v>3.2200000000000002E-3</v>
      </c>
      <c r="X357" s="25">
        <f t="shared" si="92"/>
        <v>3.0400000000000002E-3</v>
      </c>
      <c r="Y357" s="25"/>
      <c r="Z357" s="25"/>
      <c r="AA357" s="25"/>
      <c r="AB357" s="25">
        <v>2.7999999999999998E-4</v>
      </c>
      <c r="AC357" s="25">
        <f t="shared" si="95"/>
        <v>1.7999999999999998E-4</v>
      </c>
    </row>
    <row r="358" spans="1:29" s="15" customFormat="1">
      <c r="A358" s="18">
        <v>606</v>
      </c>
      <c r="B358" s="25">
        <v>0</v>
      </c>
      <c r="C358" s="25">
        <v>4.3499999999999997E-3</v>
      </c>
      <c r="D358" s="25">
        <f t="shared" si="80"/>
        <v>4.28E-3</v>
      </c>
      <c r="E358" s="25"/>
      <c r="F358" s="25"/>
      <c r="G358" s="25"/>
      <c r="H358" s="25">
        <v>1.4959999999999999E-2</v>
      </c>
      <c r="I358" s="25">
        <f t="shared" si="83"/>
        <v>1.4889999999999999E-2</v>
      </c>
      <c r="J358" s="25"/>
      <c r="K358" s="25"/>
      <c r="L358" s="25"/>
      <c r="M358" s="25">
        <v>3.2000000000000002E-3</v>
      </c>
      <c r="N358" s="25">
        <f t="shared" si="86"/>
        <v>3.13E-3</v>
      </c>
      <c r="O358" s="25"/>
      <c r="P358" s="25"/>
      <c r="Q358" s="25"/>
      <c r="R358" s="25">
        <v>3.7399999999999998E-3</v>
      </c>
      <c r="S358" s="25">
        <f t="shared" si="89"/>
        <v>3.6699999999999997E-3</v>
      </c>
      <c r="T358" s="25"/>
      <c r="U358" s="25"/>
      <c r="V358" s="25"/>
      <c r="W358" s="25">
        <v>3.3400000000000001E-3</v>
      </c>
      <c r="X358" s="25">
        <f t="shared" si="92"/>
        <v>3.2699999999999999E-3</v>
      </c>
      <c r="Y358" s="25"/>
      <c r="Z358" s="25"/>
      <c r="AA358" s="25"/>
      <c r="AB358" s="25">
        <v>1.3999999999999999E-4</v>
      </c>
      <c r="AC358" s="25">
        <f t="shared" si="95"/>
        <v>6.9999999999999994E-5</v>
      </c>
    </row>
    <row r="359" spans="1:29" s="15" customFormat="1">
      <c r="A359" s="18">
        <v>607</v>
      </c>
      <c r="B359" s="25">
        <v>8.0000000000000007E-5</v>
      </c>
      <c r="C359" s="25">
        <v>4.2900000000000004E-3</v>
      </c>
      <c r="D359" s="25">
        <f t="shared" si="80"/>
        <v>4.1050000000000001E-3</v>
      </c>
      <c r="E359" s="25"/>
      <c r="F359" s="25"/>
      <c r="G359" s="25"/>
      <c r="H359" s="25">
        <v>1.4749999999999999E-2</v>
      </c>
      <c r="I359" s="25">
        <f t="shared" si="83"/>
        <v>1.4565E-2</v>
      </c>
      <c r="J359" s="25"/>
      <c r="K359" s="25"/>
      <c r="L359" s="25"/>
      <c r="M359" s="25">
        <v>3.15E-3</v>
      </c>
      <c r="N359" s="25">
        <f t="shared" si="86"/>
        <v>2.9650000000000002E-3</v>
      </c>
      <c r="O359" s="25"/>
      <c r="P359" s="25"/>
      <c r="Q359" s="25"/>
      <c r="R359" s="25">
        <v>3.5799999999999998E-3</v>
      </c>
      <c r="S359" s="25">
        <f t="shared" si="89"/>
        <v>3.395E-3</v>
      </c>
      <c r="T359" s="25"/>
      <c r="U359" s="25"/>
      <c r="V359" s="25"/>
      <c r="W359" s="25">
        <v>3.2200000000000002E-3</v>
      </c>
      <c r="X359" s="25">
        <f t="shared" si="92"/>
        <v>3.0350000000000004E-3</v>
      </c>
      <c r="Y359" s="25"/>
      <c r="Z359" s="25"/>
      <c r="AA359" s="25"/>
      <c r="AB359" s="25">
        <v>2.9E-4</v>
      </c>
      <c r="AC359" s="25">
        <f t="shared" si="95"/>
        <v>1.85E-4</v>
      </c>
    </row>
    <row r="360" spans="1:29" s="15" customFormat="1">
      <c r="A360" s="18">
        <v>608</v>
      </c>
      <c r="B360" s="25">
        <v>-1.1E-4</v>
      </c>
      <c r="C360" s="25">
        <v>4.2399999999999998E-3</v>
      </c>
      <c r="D360" s="25">
        <f t="shared" si="80"/>
        <v>4.235E-3</v>
      </c>
      <c r="E360" s="25"/>
      <c r="F360" s="25"/>
      <c r="G360" s="25"/>
      <c r="H360" s="25">
        <v>1.486E-2</v>
      </c>
      <c r="I360" s="25">
        <f t="shared" si="83"/>
        <v>1.4855E-2</v>
      </c>
      <c r="J360" s="25"/>
      <c r="K360" s="25"/>
      <c r="L360" s="25"/>
      <c r="M360" s="25">
        <v>3.2100000000000002E-3</v>
      </c>
      <c r="N360" s="25">
        <f t="shared" si="86"/>
        <v>3.2050000000000004E-3</v>
      </c>
      <c r="O360" s="25"/>
      <c r="P360" s="25"/>
      <c r="Q360" s="25"/>
      <c r="R360" s="25">
        <v>3.8300000000000001E-3</v>
      </c>
      <c r="S360" s="25">
        <f t="shared" si="89"/>
        <v>3.8250000000000003E-3</v>
      </c>
      <c r="T360" s="25"/>
      <c r="U360" s="25"/>
      <c r="V360" s="25"/>
      <c r="W360" s="25">
        <v>3.3800000000000002E-3</v>
      </c>
      <c r="X360" s="25">
        <f t="shared" si="92"/>
        <v>3.3750000000000004E-3</v>
      </c>
      <c r="Y360" s="25"/>
      <c r="Z360" s="25"/>
      <c r="AA360" s="25"/>
      <c r="AB360" s="25">
        <v>1.2E-4</v>
      </c>
      <c r="AC360" s="25">
        <f t="shared" si="95"/>
        <v>4.9999999999999996E-6</v>
      </c>
    </row>
    <row r="361" spans="1:29" s="15" customFormat="1">
      <c r="A361" s="18">
        <v>609</v>
      </c>
      <c r="B361" s="25">
        <v>3.0000000000000001E-5</v>
      </c>
      <c r="C361" s="25">
        <v>4.3800000000000002E-3</v>
      </c>
      <c r="D361" s="25">
        <f t="shared" si="80"/>
        <v>4.2100000000000002E-3</v>
      </c>
      <c r="E361" s="25"/>
      <c r="F361" s="25"/>
      <c r="G361" s="25"/>
      <c r="H361" s="25">
        <v>1.481E-2</v>
      </c>
      <c r="I361" s="25">
        <f t="shared" si="83"/>
        <v>1.464E-2</v>
      </c>
      <c r="J361" s="25"/>
      <c r="K361" s="25"/>
      <c r="L361" s="25"/>
      <c r="M361" s="25">
        <v>3.2799999999999999E-3</v>
      </c>
      <c r="N361" s="25">
        <f t="shared" si="86"/>
        <v>3.1099999999999999E-3</v>
      </c>
      <c r="O361" s="25"/>
      <c r="P361" s="25"/>
      <c r="Q361" s="25"/>
      <c r="R361" s="25">
        <v>3.6700000000000001E-3</v>
      </c>
      <c r="S361" s="25">
        <f t="shared" si="89"/>
        <v>3.5000000000000001E-3</v>
      </c>
      <c r="T361" s="25"/>
      <c r="U361" s="25"/>
      <c r="V361" s="25"/>
      <c r="W361" s="25">
        <v>3.2799999999999999E-3</v>
      </c>
      <c r="X361" s="25">
        <f t="shared" si="92"/>
        <v>3.1099999999999999E-3</v>
      </c>
      <c r="Y361" s="25"/>
      <c r="Z361" s="25"/>
      <c r="AA361" s="25"/>
      <c r="AB361" s="25">
        <v>3.1E-4</v>
      </c>
      <c r="AC361" s="25">
        <f t="shared" si="95"/>
        <v>1.7000000000000001E-4</v>
      </c>
    </row>
    <row r="362" spans="1:29" s="15" customFormat="1">
      <c r="A362" s="18">
        <v>610</v>
      </c>
      <c r="B362" s="25">
        <v>-1E-4</v>
      </c>
      <c r="C362" s="25">
        <v>4.3899999999999998E-3</v>
      </c>
      <c r="D362" s="25">
        <f t="shared" si="80"/>
        <v>4.3549999999999995E-3</v>
      </c>
      <c r="E362" s="25"/>
      <c r="F362" s="25"/>
      <c r="G362" s="25"/>
      <c r="H362" s="25">
        <v>1.495E-2</v>
      </c>
      <c r="I362" s="25">
        <f t="shared" si="83"/>
        <v>1.4914999999999999E-2</v>
      </c>
      <c r="J362" s="25"/>
      <c r="K362" s="25"/>
      <c r="L362" s="25"/>
      <c r="M362" s="25">
        <v>3.32E-3</v>
      </c>
      <c r="N362" s="25">
        <f t="shared" si="86"/>
        <v>3.2850000000000002E-3</v>
      </c>
      <c r="O362" s="25"/>
      <c r="P362" s="25"/>
      <c r="Q362" s="25"/>
      <c r="R362" s="25">
        <v>3.8600000000000001E-3</v>
      </c>
      <c r="S362" s="25">
        <f t="shared" si="89"/>
        <v>3.8250000000000003E-3</v>
      </c>
      <c r="T362" s="25"/>
      <c r="U362" s="25"/>
      <c r="V362" s="25"/>
      <c r="W362" s="25">
        <v>3.46E-3</v>
      </c>
      <c r="X362" s="25">
        <f t="shared" si="92"/>
        <v>3.4250000000000001E-3</v>
      </c>
      <c r="Y362" s="25"/>
      <c r="Z362" s="25"/>
      <c r="AA362" s="25"/>
      <c r="AB362" s="25">
        <v>1.7000000000000001E-4</v>
      </c>
      <c r="AC362" s="25">
        <f t="shared" si="95"/>
        <v>3.5000000000000004E-5</v>
      </c>
    </row>
    <row r="363" spans="1:29" s="15" customFormat="1">
      <c r="A363" s="18">
        <v>611</v>
      </c>
      <c r="B363" s="25">
        <v>-9.0000000000000006E-5</v>
      </c>
      <c r="C363" s="25">
        <v>4.3099999999999996E-3</v>
      </c>
      <c r="D363" s="25">
        <f t="shared" si="80"/>
        <v>4.2399999999999998E-3</v>
      </c>
      <c r="E363" s="25"/>
      <c r="F363" s="25"/>
      <c r="G363" s="25"/>
      <c r="H363" s="25">
        <v>1.474E-2</v>
      </c>
      <c r="I363" s="25">
        <f t="shared" si="83"/>
        <v>1.4669999999999999E-2</v>
      </c>
      <c r="J363" s="25"/>
      <c r="K363" s="25"/>
      <c r="L363" s="25"/>
      <c r="M363" s="25">
        <v>3.2000000000000002E-3</v>
      </c>
      <c r="N363" s="25">
        <f t="shared" si="86"/>
        <v>3.13E-3</v>
      </c>
      <c r="O363" s="25"/>
      <c r="P363" s="25"/>
      <c r="Q363" s="25"/>
      <c r="R363" s="25">
        <v>3.6900000000000001E-3</v>
      </c>
      <c r="S363" s="25">
        <f t="shared" si="89"/>
        <v>3.62E-3</v>
      </c>
      <c r="T363" s="25"/>
      <c r="U363" s="25"/>
      <c r="V363" s="25"/>
      <c r="W363" s="25">
        <v>3.2799999999999999E-3</v>
      </c>
      <c r="X363" s="25">
        <f t="shared" si="92"/>
        <v>3.2099999999999997E-3</v>
      </c>
      <c r="Y363" s="25"/>
      <c r="Z363" s="25"/>
      <c r="AA363" s="25"/>
      <c r="AB363" s="25">
        <v>2.3000000000000001E-4</v>
      </c>
      <c r="AC363" s="25">
        <f t="shared" si="95"/>
        <v>6.9999999999999994E-5</v>
      </c>
    </row>
    <row r="364" spans="1:29" s="15" customFormat="1">
      <c r="A364" s="18">
        <v>612</v>
      </c>
      <c r="B364" s="25">
        <v>-2.7E-4</v>
      </c>
      <c r="C364" s="25">
        <v>4.3899999999999998E-3</v>
      </c>
      <c r="D364" s="25">
        <f t="shared" si="80"/>
        <v>4.5750000000000001E-3</v>
      </c>
      <c r="E364" s="25"/>
      <c r="F364" s="25"/>
      <c r="G364" s="25"/>
      <c r="H364" s="25">
        <v>1.4930000000000001E-2</v>
      </c>
      <c r="I364" s="25">
        <f t="shared" si="83"/>
        <v>1.5115E-2</v>
      </c>
      <c r="J364" s="25"/>
      <c r="K364" s="25"/>
      <c r="L364" s="25"/>
      <c r="M364" s="25">
        <v>3.1900000000000001E-3</v>
      </c>
      <c r="N364" s="25">
        <f t="shared" si="86"/>
        <v>3.375E-3</v>
      </c>
      <c r="O364" s="25"/>
      <c r="P364" s="25"/>
      <c r="Q364" s="25"/>
      <c r="R364" s="25">
        <v>3.8E-3</v>
      </c>
      <c r="S364" s="25">
        <f t="shared" si="89"/>
        <v>3.9849999999999998E-3</v>
      </c>
      <c r="T364" s="25"/>
      <c r="U364" s="25"/>
      <c r="V364" s="25"/>
      <c r="W364" s="25">
        <v>3.3899999999999998E-3</v>
      </c>
      <c r="X364" s="25">
        <f t="shared" si="92"/>
        <v>3.5749999999999996E-3</v>
      </c>
      <c r="Y364" s="25"/>
      <c r="Z364" s="25"/>
      <c r="AA364" s="25"/>
      <c r="AB364" s="25">
        <v>-1E-4</v>
      </c>
      <c r="AC364" s="25">
        <f t="shared" si="95"/>
        <v>-1.85E-4</v>
      </c>
    </row>
    <row r="365" spans="1:29" s="15" customFormat="1">
      <c r="A365" s="18">
        <v>613</v>
      </c>
      <c r="B365" s="25">
        <v>-2.0000000000000002E-5</v>
      </c>
      <c r="C365" s="25">
        <v>4.2300000000000003E-3</v>
      </c>
      <c r="D365" s="25">
        <f t="shared" si="80"/>
        <v>4.0850000000000001E-3</v>
      </c>
      <c r="E365" s="25"/>
      <c r="F365" s="25"/>
      <c r="G365" s="25"/>
      <c r="H365" s="25">
        <v>1.472E-2</v>
      </c>
      <c r="I365" s="25">
        <f t="shared" si="83"/>
        <v>1.4575000000000001E-2</v>
      </c>
      <c r="J365" s="25"/>
      <c r="K365" s="25"/>
      <c r="L365" s="25"/>
      <c r="M365" s="25">
        <v>3.14E-3</v>
      </c>
      <c r="N365" s="25">
        <f t="shared" si="86"/>
        <v>2.9949999999999998E-3</v>
      </c>
      <c r="O365" s="25"/>
      <c r="P365" s="25"/>
      <c r="Q365" s="25"/>
      <c r="R365" s="25">
        <v>3.65E-3</v>
      </c>
      <c r="S365" s="25">
        <f t="shared" si="89"/>
        <v>3.5049999999999999E-3</v>
      </c>
      <c r="T365" s="25"/>
      <c r="U365" s="25"/>
      <c r="V365" s="25"/>
      <c r="W365" s="25">
        <v>3.2100000000000002E-3</v>
      </c>
      <c r="X365" s="25">
        <f t="shared" si="92"/>
        <v>3.065E-3</v>
      </c>
      <c r="Y365" s="25"/>
      <c r="Z365" s="25"/>
      <c r="AA365" s="25"/>
      <c r="AB365" s="25">
        <v>3.1E-4</v>
      </c>
      <c r="AC365" s="25">
        <f t="shared" si="95"/>
        <v>1.45E-4</v>
      </c>
    </row>
    <row r="366" spans="1:29" s="15" customFormat="1">
      <c r="A366" s="18">
        <v>614</v>
      </c>
      <c r="B366" s="25">
        <v>-2.2000000000000001E-4</v>
      </c>
      <c r="C366" s="25">
        <v>4.4000000000000003E-3</v>
      </c>
      <c r="D366" s="25">
        <f t="shared" si="80"/>
        <v>4.4299999999999999E-3</v>
      </c>
      <c r="E366" s="25"/>
      <c r="F366" s="25"/>
      <c r="G366" s="25"/>
      <c r="H366" s="25">
        <v>1.49E-2</v>
      </c>
      <c r="I366" s="25">
        <f t="shared" si="83"/>
        <v>1.4930000000000001E-2</v>
      </c>
      <c r="J366" s="25"/>
      <c r="K366" s="25"/>
      <c r="L366" s="25"/>
      <c r="M366" s="25">
        <v>3.3600000000000001E-3</v>
      </c>
      <c r="N366" s="25">
        <f t="shared" si="86"/>
        <v>3.3900000000000002E-3</v>
      </c>
      <c r="O366" s="25"/>
      <c r="P366" s="25"/>
      <c r="Q366" s="25"/>
      <c r="R366" s="25">
        <v>3.8999999999999998E-3</v>
      </c>
      <c r="S366" s="25">
        <f t="shared" si="89"/>
        <v>3.9299999999999995E-3</v>
      </c>
      <c r="T366" s="25"/>
      <c r="U366" s="25"/>
      <c r="V366" s="25"/>
      <c r="W366" s="25">
        <v>3.4199999999999999E-3</v>
      </c>
      <c r="X366" s="25">
        <f t="shared" si="92"/>
        <v>3.4499999999999999E-3</v>
      </c>
      <c r="Y366" s="25"/>
      <c r="Z366" s="25"/>
      <c r="AA366" s="25"/>
      <c r="AB366" s="25">
        <v>1.6000000000000001E-4</v>
      </c>
      <c r="AC366" s="25">
        <f t="shared" si="95"/>
        <v>-2.9999999999999997E-5</v>
      </c>
    </row>
    <row r="367" spans="1:29" s="15" customFormat="1">
      <c r="A367" s="18">
        <v>615</v>
      </c>
      <c r="B367" s="25">
        <v>2.1000000000000001E-4</v>
      </c>
      <c r="C367" s="25">
        <v>4.2599999999999999E-3</v>
      </c>
      <c r="D367" s="25">
        <f t="shared" si="80"/>
        <v>4.0200000000000001E-3</v>
      </c>
      <c r="E367" s="25"/>
      <c r="F367" s="25"/>
      <c r="G367" s="25"/>
      <c r="H367" s="25">
        <v>1.468E-2</v>
      </c>
      <c r="I367" s="25">
        <f t="shared" si="83"/>
        <v>1.444E-2</v>
      </c>
      <c r="J367" s="25"/>
      <c r="K367" s="25"/>
      <c r="L367" s="25"/>
      <c r="M367" s="25">
        <v>3.1700000000000001E-3</v>
      </c>
      <c r="N367" s="25">
        <f t="shared" si="86"/>
        <v>2.9299999999999999E-3</v>
      </c>
      <c r="O367" s="25"/>
      <c r="P367" s="25"/>
      <c r="Q367" s="25"/>
      <c r="R367" s="25">
        <v>3.6600000000000001E-3</v>
      </c>
      <c r="S367" s="25">
        <f t="shared" si="89"/>
        <v>3.4199999999999999E-3</v>
      </c>
      <c r="T367" s="25"/>
      <c r="U367" s="25"/>
      <c r="V367" s="25"/>
      <c r="W367" s="25">
        <v>3.2699999999999999E-3</v>
      </c>
      <c r="X367" s="25">
        <f t="shared" si="92"/>
        <v>3.0299999999999997E-3</v>
      </c>
      <c r="Y367" s="25"/>
      <c r="Z367" s="25"/>
      <c r="AA367" s="25"/>
      <c r="AB367" s="25">
        <v>2.7E-4</v>
      </c>
      <c r="AC367" s="25">
        <f t="shared" si="95"/>
        <v>2.4000000000000001E-4</v>
      </c>
    </row>
    <row r="368" spans="1:29" s="15" customFormat="1">
      <c r="A368" s="18">
        <v>616</v>
      </c>
      <c r="B368" s="25">
        <v>-2.3000000000000001E-4</v>
      </c>
      <c r="C368" s="25">
        <v>4.3400000000000001E-3</v>
      </c>
      <c r="D368" s="25">
        <f t="shared" si="80"/>
        <v>4.4749999999999998E-3</v>
      </c>
      <c r="E368" s="25"/>
      <c r="F368" s="25"/>
      <c r="G368" s="25"/>
      <c r="H368" s="25">
        <v>1.485E-2</v>
      </c>
      <c r="I368" s="25">
        <f t="shared" si="83"/>
        <v>1.4985E-2</v>
      </c>
      <c r="J368" s="25"/>
      <c r="K368" s="25"/>
      <c r="L368" s="25"/>
      <c r="M368" s="25">
        <v>3.3700000000000002E-3</v>
      </c>
      <c r="N368" s="25">
        <f t="shared" si="86"/>
        <v>3.5050000000000003E-3</v>
      </c>
      <c r="O368" s="25"/>
      <c r="P368" s="25"/>
      <c r="Q368" s="25"/>
      <c r="R368" s="25">
        <v>3.7699999999999999E-3</v>
      </c>
      <c r="S368" s="25">
        <f t="shared" si="89"/>
        <v>3.9050000000000001E-3</v>
      </c>
      <c r="T368" s="25"/>
      <c r="U368" s="25"/>
      <c r="V368" s="25"/>
      <c r="W368" s="25">
        <v>3.3400000000000001E-3</v>
      </c>
      <c r="X368" s="25">
        <f t="shared" si="92"/>
        <v>3.4750000000000002E-3</v>
      </c>
      <c r="Y368" s="25"/>
      <c r="Z368" s="25"/>
      <c r="AA368" s="25"/>
      <c r="AB368" s="25">
        <v>-4.0000000000000003E-5</v>
      </c>
      <c r="AC368" s="25">
        <f t="shared" si="95"/>
        <v>-1.35E-4</v>
      </c>
    </row>
    <row r="369" spans="1:29" s="15" customFormat="1">
      <c r="A369" s="18">
        <v>617</v>
      </c>
      <c r="B369" s="25">
        <v>6.8999999999999997E-5</v>
      </c>
      <c r="C369" s="25">
        <v>4.2700000000000004E-3</v>
      </c>
      <c r="D369" s="25">
        <f t="shared" si="80"/>
        <v>4.1355000000000003E-3</v>
      </c>
      <c r="E369" s="25"/>
      <c r="F369" s="25"/>
      <c r="G369" s="25"/>
      <c r="H369" s="25">
        <v>1.473E-2</v>
      </c>
      <c r="I369" s="25">
        <f t="shared" si="83"/>
        <v>1.4595500000000001E-2</v>
      </c>
      <c r="J369" s="25"/>
      <c r="K369" s="25"/>
      <c r="L369" s="25"/>
      <c r="M369" s="25">
        <v>3.2799999999999999E-3</v>
      </c>
      <c r="N369" s="25">
        <f t="shared" si="86"/>
        <v>3.1454999999999999E-3</v>
      </c>
      <c r="O369" s="25"/>
      <c r="P369" s="25"/>
      <c r="Q369" s="25"/>
      <c r="R369" s="25">
        <v>3.6900000000000001E-3</v>
      </c>
      <c r="S369" s="25">
        <f t="shared" si="89"/>
        <v>3.5555000000000001E-3</v>
      </c>
      <c r="T369" s="25"/>
      <c r="U369" s="25"/>
      <c r="V369" s="25"/>
      <c r="W369" s="25">
        <v>3.3E-3</v>
      </c>
      <c r="X369" s="25">
        <f t="shared" si="92"/>
        <v>3.1654999999999999E-3</v>
      </c>
      <c r="Y369" s="25"/>
      <c r="Z369" s="25"/>
      <c r="AA369" s="25"/>
      <c r="AB369" s="25">
        <v>2.0000000000000001E-4</v>
      </c>
      <c r="AC369" s="25">
        <f t="shared" si="95"/>
        <v>1.3450000000000002E-4</v>
      </c>
    </row>
    <row r="370" spans="1:29" s="15" customFormat="1">
      <c r="A370" s="18">
        <v>618</v>
      </c>
      <c r="B370" s="25">
        <v>-1.8000000000000001E-4</v>
      </c>
      <c r="C370" s="25">
        <v>4.2700000000000004E-3</v>
      </c>
      <c r="D370" s="25">
        <f t="shared" si="80"/>
        <v>4.385E-3</v>
      </c>
      <c r="E370" s="25"/>
      <c r="F370" s="25"/>
      <c r="G370" s="25"/>
      <c r="H370" s="25">
        <v>1.477E-2</v>
      </c>
      <c r="I370" s="25">
        <f t="shared" si="83"/>
        <v>1.4885000000000001E-2</v>
      </c>
      <c r="J370" s="25"/>
      <c r="K370" s="25"/>
      <c r="L370" s="25"/>
      <c r="M370" s="25">
        <v>3.2200000000000002E-3</v>
      </c>
      <c r="N370" s="25">
        <f t="shared" si="86"/>
        <v>3.3350000000000003E-3</v>
      </c>
      <c r="O370" s="25"/>
      <c r="P370" s="25"/>
      <c r="Q370" s="25"/>
      <c r="R370" s="25">
        <v>3.7499999999999999E-3</v>
      </c>
      <c r="S370" s="25">
        <f t="shared" si="89"/>
        <v>3.8649999999999999E-3</v>
      </c>
      <c r="T370" s="25"/>
      <c r="U370" s="25"/>
      <c r="V370" s="25"/>
      <c r="W370" s="25">
        <v>3.31E-3</v>
      </c>
      <c r="X370" s="25">
        <f t="shared" si="92"/>
        <v>3.4250000000000001E-3</v>
      </c>
      <c r="Y370" s="25"/>
      <c r="Z370" s="25"/>
      <c r="AA370" s="25"/>
      <c r="AB370" s="25">
        <v>-5.0000000000000002E-5</v>
      </c>
      <c r="AC370" s="25">
        <f t="shared" si="95"/>
        <v>-1.15E-4</v>
      </c>
    </row>
    <row r="371" spans="1:29" s="15" customFormat="1">
      <c r="A371" s="18">
        <v>619</v>
      </c>
      <c r="B371" s="25">
        <v>6.8999999999999997E-5</v>
      </c>
      <c r="C371" s="25">
        <v>4.1900000000000001E-3</v>
      </c>
      <c r="D371" s="25">
        <f t="shared" si="80"/>
        <v>4.0505000000000003E-3</v>
      </c>
      <c r="E371" s="25"/>
      <c r="F371" s="25"/>
      <c r="G371" s="25"/>
      <c r="H371" s="25">
        <v>1.4590000000000001E-2</v>
      </c>
      <c r="I371" s="25">
        <f t="shared" si="83"/>
        <v>1.44505E-2</v>
      </c>
      <c r="J371" s="25"/>
      <c r="K371" s="25"/>
      <c r="L371" s="25"/>
      <c r="M371" s="25">
        <v>3.2699999999999999E-3</v>
      </c>
      <c r="N371" s="25">
        <f t="shared" si="86"/>
        <v>3.1305E-3</v>
      </c>
      <c r="O371" s="25"/>
      <c r="P371" s="25"/>
      <c r="Q371" s="25"/>
      <c r="R371" s="25">
        <v>3.62E-3</v>
      </c>
      <c r="S371" s="25">
        <f t="shared" si="89"/>
        <v>3.4805000000000001E-3</v>
      </c>
      <c r="T371" s="25"/>
      <c r="U371" s="25"/>
      <c r="V371" s="25"/>
      <c r="W371" s="25">
        <v>3.1900000000000001E-3</v>
      </c>
      <c r="X371" s="25">
        <f t="shared" si="92"/>
        <v>3.0505000000000003E-3</v>
      </c>
      <c r="Y371" s="25"/>
      <c r="Z371" s="25"/>
      <c r="AA371" s="25"/>
      <c r="AB371" s="25">
        <v>2.1000000000000001E-4</v>
      </c>
      <c r="AC371" s="25">
        <f t="shared" si="95"/>
        <v>1.395E-4</v>
      </c>
    </row>
    <row r="372" spans="1:29" s="15" customFormat="1">
      <c r="A372" s="18">
        <v>620</v>
      </c>
      <c r="B372" s="25">
        <v>-1.2999999999999999E-4</v>
      </c>
      <c r="C372" s="25">
        <v>4.1900000000000001E-3</v>
      </c>
      <c r="D372" s="25">
        <f t="shared" si="80"/>
        <v>4.3049999999999998E-3</v>
      </c>
      <c r="E372" s="25"/>
      <c r="F372" s="25"/>
      <c r="G372" s="25"/>
      <c r="H372" s="25">
        <v>1.472E-2</v>
      </c>
      <c r="I372" s="25">
        <f t="shared" si="83"/>
        <v>1.4835000000000001E-2</v>
      </c>
      <c r="J372" s="25"/>
      <c r="K372" s="25"/>
      <c r="L372" s="25"/>
      <c r="M372" s="25">
        <v>3.2399999999999998E-3</v>
      </c>
      <c r="N372" s="25">
        <f t="shared" si="86"/>
        <v>3.3549999999999999E-3</v>
      </c>
      <c r="O372" s="25"/>
      <c r="P372" s="25"/>
      <c r="Q372" s="25"/>
      <c r="R372" s="25">
        <v>3.7399999999999998E-3</v>
      </c>
      <c r="S372" s="25">
        <f t="shared" si="89"/>
        <v>3.8549999999999999E-3</v>
      </c>
      <c r="T372" s="25"/>
      <c r="U372" s="25"/>
      <c r="V372" s="25"/>
      <c r="W372" s="25">
        <v>3.2799999999999999E-3</v>
      </c>
      <c r="X372" s="25">
        <f t="shared" si="92"/>
        <v>3.395E-3</v>
      </c>
      <c r="Y372" s="25"/>
      <c r="Z372" s="25"/>
      <c r="AA372" s="25"/>
      <c r="AB372" s="25">
        <v>-1E-4</v>
      </c>
      <c r="AC372" s="25">
        <f t="shared" si="95"/>
        <v>-1.15E-4</v>
      </c>
    </row>
    <row r="373" spans="1:29" s="15" customFormat="1">
      <c r="A373" s="18">
        <v>621</v>
      </c>
      <c r="B373" s="25">
        <v>-6.8999999999999997E-5</v>
      </c>
      <c r="C373" s="25">
        <v>4.2100000000000002E-3</v>
      </c>
      <c r="D373" s="25">
        <f t="shared" si="80"/>
        <v>4.1844999999999999E-3</v>
      </c>
      <c r="E373" s="25"/>
      <c r="F373" s="25"/>
      <c r="G373" s="25"/>
      <c r="H373" s="25">
        <v>1.47E-2</v>
      </c>
      <c r="I373" s="25">
        <f t="shared" si="83"/>
        <v>1.46745E-2</v>
      </c>
      <c r="J373" s="25"/>
      <c r="K373" s="25"/>
      <c r="L373" s="25"/>
      <c r="M373" s="25">
        <v>3.2499999999999999E-3</v>
      </c>
      <c r="N373" s="25">
        <f t="shared" si="86"/>
        <v>3.2244999999999999E-3</v>
      </c>
      <c r="O373" s="25"/>
      <c r="P373" s="25"/>
      <c r="Q373" s="25"/>
      <c r="R373" s="25">
        <v>3.5899999999999999E-3</v>
      </c>
      <c r="S373" s="25">
        <f t="shared" si="89"/>
        <v>3.5645E-3</v>
      </c>
      <c r="T373" s="25"/>
      <c r="U373" s="25"/>
      <c r="V373" s="25"/>
      <c r="W373" s="25">
        <v>3.1900000000000001E-3</v>
      </c>
      <c r="X373" s="25">
        <f t="shared" si="92"/>
        <v>3.1645000000000002E-3</v>
      </c>
      <c r="Y373" s="25"/>
      <c r="Z373" s="25"/>
      <c r="AA373" s="25"/>
      <c r="AB373" s="25">
        <v>1.2E-4</v>
      </c>
      <c r="AC373" s="25">
        <f t="shared" si="95"/>
        <v>2.5500000000000003E-5</v>
      </c>
    </row>
    <row r="374" spans="1:29" s="15" customFormat="1">
      <c r="A374" s="18">
        <v>622</v>
      </c>
      <c r="B374" s="25">
        <v>-1.6000000000000001E-4</v>
      </c>
      <c r="C374" s="25">
        <v>4.2500000000000003E-3</v>
      </c>
      <c r="D374" s="25">
        <f t="shared" si="80"/>
        <v>4.28E-3</v>
      </c>
      <c r="E374" s="25"/>
      <c r="F374" s="25"/>
      <c r="G374" s="25"/>
      <c r="H374" s="25">
        <v>1.4789999999999999E-2</v>
      </c>
      <c r="I374" s="25">
        <f t="shared" si="83"/>
        <v>1.482E-2</v>
      </c>
      <c r="J374" s="25"/>
      <c r="K374" s="25"/>
      <c r="L374" s="25"/>
      <c r="M374" s="25">
        <v>3.3500000000000001E-3</v>
      </c>
      <c r="N374" s="25">
        <f t="shared" si="86"/>
        <v>3.3800000000000002E-3</v>
      </c>
      <c r="O374" s="25"/>
      <c r="P374" s="25"/>
      <c r="Q374" s="25"/>
      <c r="R374" s="25">
        <v>3.82E-3</v>
      </c>
      <c r="S374" s="25">
        <f t="shared" si="89"/>
        <v>3.8500000000000001E-3</v>
      </c>
      <c r="T374" s="25"/>
      <c r="U374" s="25"/>
      <c r="V374" s="25"/>
      <c r="W374" s="25">
        <v>3.4099999999999998E-3</v>
      </c>
      <c r="X374" s="25">
        <f t="shared" si="92"/>
        <v>3.4399999999999999E-3</v>
      </c>
      <c r="Y374" s="25"/>
      <c r="Z374" s="25"/>
      <c r="AA374" s="25"/>
      <c r="AB374" s="25">
        <v>1E-4</v>
      </c>
      <c r="AC374" s="25">
        <f t="shared" si="95"/>
        <v>-3.0000000000000004E-5</v>
      </c>
    </row>
    <row r="375" spans="1:29" s="15" customFormat="1">
      <c r="A375" s="18">
        <v>623</v>
      </c>
      <c r="B375" s="25">
        <v>9.0000000000000006E-5</v>
      </c>
      <c r="C375" s="25">
        <v>4.2700000000000004E-3</v>
      </c>
      <c r="D375" s="25">
        <f t="shared" si="80"/>
        <v>4.0500000000000006E-3</v>
      </c>
      <c r="E375" s="25"/>
      <c r="F375" s="25"/>
      <c r="G375" s="25"/>
      <c r="H375" s="25">
        <v>1.469E-2</v>
      </c>
      <c r="I375" s="25">
        <f t="shared" si="83"/>
        <v>1.447E-2</v>
      </c>
      <c r="J375" s="25"/>
      <c r="K375" s="25"/>
      <c r="L375" s="25"/>
      <c r="M375" s="25">
        <v>3.3300000000000001E-3</v>
      </c>
      <c r="N375" s="25">
        <f t="shared" si="86"/>
        <v>3.1099999999999999E-3</v>
      </c>
      <c r="O375" s="25"/>
      <c r="P375" s="25"/>
      <c r="Q375" s="25"/>
      <c r="R375" s="25">
        <v>3.7799999999999999E-3</v>
      </c>
      <c r="S375" s="25">
        <f t="shared" si="89"/>
        <v>3.5599999999999998E-3</v>
      </c>
      <c r="T375" s="25"/>
      <c r="U375" s="25"/>
      <c r="V375" s="25"/>
      <c r="W375" s="25">
        <v>3.2699999999999999E-3</v>
      </c>
      <c r="X375" s="25">
        <f t="shared" si="92"/>
        <v>3.0499999999999998E-3</v>
      </c>
      <c r="Y375" s="25"/>
      <c r="Z375" s="25"/>
      <c r="AA375" s="25"/>
      <c r="AB375" s="25">
        <v>3.5E-4</v>
      </c>
      <c r="AC375" s="25">
        <f t="shared" si="95"/>
        <v>2.2000000000000001E-4</v>
      </c>
    </row>
    <row r="376" spans="1:29" s="15" customFormat="1">
      <c r="A376" s="18">
        <v>624</v>
      </c>
      <c r="B376" s="25">
        <v>-2.9999999999999997E-4</v>
      </c>
      <c r="C376" s="25">
        <v>4.28E-3</v>
      </c>
      <c r="D376" s="25">
        <f t="shared" si="80"/>
        <v>4.4799999999999996E-3</v>
      </c>
      <c r="E376" s="25"/>
      <c r="F376" s="25"/>
      <c r="G376" s="25"/>
      <c r="H376" s="25">
        <v>1.4670000000000001E-2</v>
      </c>
      <c r="I376" s="25">
        <f t="shared" si="83"/>
        <v>1.4870000000000001E-2</v>
      </c>
      <c r="J376" s="25"/>
      <c r="K376" s="25"/>
      <c r="L376" s="25"/>
      <c r="M376" s="25">
        <v>3.2799999999999999E-3</v>
      </c>
      <c r="N376" s="25">
        <f t="shared" si="86"/>
        <v>3.48E-3</v>
      </c>
      <c r="O376" s="25"/>
      <c r="P376" s="25"/>
      <c r="Q376" s="25"/>
      <c r="R376" s="25">
        <v>3.79E-3</v>
      </c>
      <c r="S376" s="25">
        <f t="shared" si="89"/>
        <v>3.9899999999999996E-3</v>
      </c>
      <c r="T376" s="25"/>
      <c r="U376" s="25"/>
      <c r="V376" s="25"/>
      <c r="W376" s="25">
        <v>3.3700000000000002E-3</v>
      </c>
      <c r="X376" s="25">
        <f t="shared" si="92"/>
        <v>3.5700000000000003E-3</v>
      </c>
      <c r="Y376" s="25"/>
      <c r="Z376" s="25"/>
      <c r="AA376" s="25"/>
      <c r="AB376" s="25">
        <v>-1E-4</v>
      </c>
      <c r="AC376" s="25">
        <f t="shared" si="95"/>
        <v>-1.9999999999999998E-4</v>
      </c>
    </row>
    <row r="377" spans="1:29" s="15" customFormat="1">
      <c r="A377" s="18">
        <v>625</v>
      </c>
      <c r="B377" s="25">
        <v>2.0000000000000002E-5</v>
      </c>
      <c r="C377" s="25">
        <v>4.1399999999999996E-3</v>
      </c>
      <c r="D377" s="25">
        <f t="shared" si="80"/>
        <v>3.9699999999999996E-3</v>
      </c>
      <c r="E377" s="25"/>
      <c r="F377" s="25"/>
      <c r="G377" s="25"/>
      <c r="H377" s="25">
        <v>1.456E-2</v>
      </c>
      <c r="I377" s="25">
        <f t="shared" si="83"/>
        <v>1.439E-2</v>
      </c>
      <c r="J377" s="25"/>
      <c r="K377" s="25"/>
      <c r="L377" s="25"/>
      <c r="M377" s="25">
        <v>3.2299999999999998E-3</v>
      </c>
      <c r="N377" s="25">
        <f t="shared" si="86"/>
        <v>3.0599999999999998E-3</v>
      </c>
      <c r="O377" s="25"/>
      <c r="P377" s="25"/>
      <c r="Q377" s="25"/>
      <c r="R377" s="25">
        <v>3.7100000000000002E-3</v>
      </c>
      <c r="S377" s="25">
        <f t="shared" si="89"/>
        <v>3.5400000000000002E-3</v>
      </c>
      <c r="T377" s="25"/>
      <c r="U377" s="25"/>
      <c r="V377" s="25"/>
      <c r="W377" s="25">
        <v>3.2000000000000002E-3</v>
      </c>
      <c r="X377" s="25">
        <f t="shared" si="92"/>
        <v>3.0300000000000001E-3</v>
      </c>
      <c r="Y377" s="25"/>
      <c r="Z377" s="25"/>
      <c r="AA377" s="25"/>
      <c r="AB377" s="25">
        <v>3.2000000000000003E-4</v>
      </c>
      <c r="AC377" s="25">
        <f t="shared" si="95"/>
        <v>1.7000000000000001E-4</v>
      </c>
    </row>
    <row r="378" spans="1:29" s="15" customFormat="1">
      <c r="A378" s="18">
        <v>626</v>
      </c>
      <c r="B378" s="25">
        <v>-3.1E-4</v>
      </c>
      <c r="C378" s="25">
        <v>4.1900000000000001E-3</v>
      </c>
      <c r="D378" s="25">
        <f t="shared" si="80"/>
        <v>4.4050000000000001E-3</v>
      </c>
      <c r="E378" s="25"/>
      <c r="F378" s="25"/>
      <c r="G378" s="25"/>
      <c r="H378" s="25">
        <v>1.456E-2</v>
      </c>
      <c r="I378" s="25">
        <f t="shared" si="83"/>
        <v>1.4775E-2</v>
      </c>
      <c r="J378" s="25"/>
      <c r="K378" s="25"/>
      <c r="L378" s="25"/>
      <c r="M378" s="25">
        <v>3.2000000000000002E-3</v>
      </c>
      <c r="N378" s="25">
        <f t="shared" si="86"/>
        <v>3.4150000000000001E-3</v>
      </c>
      <c r="O378" s="25"/>
      <c r="P378" s="25"/>
      <c r="Q378" s="25"/>
      <c r="R378" s="25">
        <v>3.7399999999999998E-3</v>
      </c>
      <c r="S378" s="25">
        <f t="shared" si="89"/>
        <v>3.9550000000000002E-3</v>
      </c>
      <c r="T378" s="25"/>
      <c r="U378" s="25"/>
      <c r="V378" s="25"/>
      <c r="W378" s="25">
        <v>3.3999999999999998E-3</v>
      </c>
      <c r="X378" s="25">
        <f t="shared" si="92"/>
        <v>3.6149999999999997E-3</v>
      </c>
      <c r="Y378" s="25"/>
      <c r="Z378" s="25"/>
      <c r="AA378" s="25"/>
      <c r="AB378" s="25">
        <v>-1.2E-4</v>
      </c>
      <c r="AC378" s="25">
        <f t="shared" si="95"/>
        <v>-2.1499999999999999E-4</v>
      </c>
    </row>
    <row r="379" spans="1:29" s="15" customFormat="1">
      <c r="A379" s="18">
        <v>627</v>
      </c>
      <c r="B379" s="25">
        <v>9.0000000000000006E-5</v>
      </c>
      <c r="C379" s="25">
        <v>4.2199999999999998E-3</v>
      </c>
      <c r="D379" s="25">
        <f t="shared" si="80"/>
        <v>4.065E-3</v>
      </c>
      <c r="E379" s="25"/>
      <c r="F379" s="25"/>
      <c r="G379" s="25"/>
      <c r="H379" s="25">
        <v>1.455E-2</v>
      </c>
      <c r="I379" s="25">
        <f t="shared" si="83"/>
        <v>1.4395E-2</v>
      </c>
      <c r="J379" s="25"/>
      <c r="K379" s="25"/>
      <c r="L379" s="25"/>
      <c r="M379" s="25">
        <v>3.2000000000000002E-3</v>
      </c>
      <c r="N379" s="25">
        <f t="shared" si="86"/>
        <v>3.045E-3</v>
      </c>
      <c r="O379" s="25"/>
      <c r="P379" s="25"/>
      <c r="Q379" s="25"/>
      <c r="R379" s="25">
        <v>3.6700000000000001E-3</v>
      </c>
      <c r="S379" s="25">
        <f t="shared" si="89"/>
        <v>3.5149999999999999E-3</v>
      </c>
      <c r="T379" s="25"/>
      <c r="U379" s="25"/>
      <c r="V379" s="25"/>
      <c r="W379" s="25">
        <v>3.2399999999999998E-3</v>
      </c>
      <c r="X379" s="25">
        <f t="shared" si="92"/>
        <v>3.0849999999999996E-3</v>
      </c>
      <c r="Y379" s="25"/>
      <c r="Z379" s="25"/>
      <c r="AA379" s="25"/>
      <c r="AB379" s="25">
        <v>2.2000000000000001E-4</v>
      </c>
      <c r="AC379" s="25">
        <f t="shared" si="95"/>
        <v>1.55E-4</v>
      </c>
    </row>
    <row r="380" spans="1:29" s="15" customFormat="1">
      <c r="A380" s="18">
        <v>628</v>
      </c>
      <c r="B380" s="25">
        <v>-1.2999999999999999E-4</v>
      </c>
      <c r="C380" s="25">
        <v>4.2399999999999998E-3</v>
      </c>
      <c r="D380" s="25">
        <f t="shared" si="80"/>
        <v>4.2249999999999996E-3</v>
      </c>
      <c r="E380" s="25"/>
      <c r="F380" s="25"/>
      <c r="G380" s="25"/>
      <c r="H380" s="25">
        <v>1.46E-2</v>
      </c>
      <c r="I380" s="25">
        <f t="shared" si="83"/>
        <v>1.4585000000000001E-2</v>
      </c>
      <c r="J380" s="25"/>
      <c r="K380" s="25"/>
      <c r="L380" s="25"/>
      <c r="M380" s="25">
        <v>3.1900000000000001E-3</v>
      </c>
      <c r="N380" s="25">
        <f t="shared" si="86"/>
        <v>3.1750000000000003E-3</v>
      </c>
      <c r="O380" s="25"/>
      <c r="P380" s="25"/>
      <c r="Q380" s="25"/>
      <c r="R380" s="25">
        <v>3.8300000000000001E-3</v>
      </c>
      <c r="S380" s="25">
        <f t="shared" si="89"/>
        <v>3.8150000000000002E-3</v>
      </c>
      <c r="T380" s="25"/>
      <c r="U380" s="25"/>
      <c r="V380" s="25"/>
      <c r="W380" s="25">
        <v>3.3E-3</v>
      </c>
      <c r="X380" s="25">
        <f t="shared" si="92"/>
        <v>3.2850000000000002E-3</v>
      </c>
      <c r="Y380" s="25"/>
      <c r="Z380" s="25"/>
      <c r="AA380" s="25"/>
      <c r="AB380" s="25">
        <v>1.6000000000000001E-4</v>
      </c>
      <c r="AC380" s="25">
        <f t="shared" si="95"/>
        <v>1.5000000000000012E-5</v>
      </c>
    </row>
    <row r="381" spans="1:29" s="15" customFormat="1">
      <c r="A381" s="18">
        <v>629</v>
      </c>
      <c r="B381" s="25">
        <v>3.0000000000000001E-5</v>
      </c>
      <c r="C381" s="25">
        <v>4.0699999999999998E-3</v>
      </c>
      <c r="D381" s="25">
        <f t="shared" si="80"/>
        <v>3.9649999999999998E-3</v>
      </c>
      <c r="E381" s="25"/>
      <c r="F381" s="25"/>
      <c r="G381" s="25"/>
      <c r="H381" s="25">
        <v>1.4319999999999999E-2</v>
      </c>
      <c r="I381" s="25">
        <f t="shared" si="83"/>
        <v>1.4215E-2</v>
      </c>
      <c r="J381" s="25"/>
      <c r="K381" s="25"/>
      <c r="L381" s="25"/>
      <c r="M381" s="25">
        <v>3.0899999999999999E-3</v>
      </c>
      <c r="N381" s="25">
        <f t="shared" si="86"/>
        <v>2.9849999999999998E-3</v>
      </c>
      <c r="O381" s="25"/>
      <c r="P381" s="25"/>
      <c r="Q381" s="25"/>
      <c r="R381" s="25">
        <v>3.5599999999999998E-3</v>
      </c>
      <c r="S381" s="25">
        <f t="shared" si="89"/>
        <v>3.4549999999999997E-3</v>
      </c>
      <c r="T381" s="25"/>
      <c r="U381" s="25"/>
      <c r="V381" s="25"/>
      <c r="W381" s="25">
        <v>3.16E-3</v>
      </c>
      <c r="X381" s="25">
        <f t="shared" si="92"/>
        <v>3.055E-3</v>
      </c>
      <c r="Y381" s="25"/>
      <c r="Z381" s="25"/>
      <c r="AA381" s="25"/>
      <c r="AB381" s="25">
        <v>1.8000000000000001E-4</v>
      </c>
      <c r="AC381" s="25">
        <f t="shared" si="95"/>
        <v>1.05E-4</v>
      </c>
    </row>
    <row r="382" spans="1:29" s="15" customFormat="1">
      <c r="A382" s="18">
        <v>630</v>
      </c>
      <c r="B382" s="25">
        <v>-4.0000000000000003E-5</v>
      </c>
      <c r="C382" s="25">
        <v>4.0899999999999999E-3</v>
      </c>
      <c r="D382" s="25">
        <f t="shared" si="80"/>
        <v>4.045E-3</v>
      </c>
      <c r="E382" s="25"/>
      <c r="F382" s="25"/>
      <c r="G382" s="25"/>
      <c r="H382" s="25">
        <v>1.444E-2</v>
      </c>
      <c r="I382" s="25">
        <f t="shared" si="83"/>
        <v>1.4395E-2</v>
      </c>
      <c r="J382" s="25"/>
      <c r="K382" s="25"/>
      <c r="L382" s="25"/>
      <c r="M382" s="25">
        <v>3.14E-3</v>
      </c>
      <c r="N382" s="25">
        <f t="shared" si="86"/>
        <v>3.0950000000000001E-3</v>
      </c>
      <c r="O382" s="25"/>
      <c r="P382" s="25"/>
      <c r="Q382" s="25"/>
      <c r="R382" s="25">
        <v>3.6800000000000001E-3</v>
      </c>
      <c r="S382" s="25">
        <f t="shared" si="89"/>
        <v>3.6350000000000002E-3</v>
      </c>
      <c r="T382" s="25"/>
      <c r="U382" s="25"/>
      <c r="V382" s="25"/>
      <c r="W382" s="25">
        <v>3.15E-3</v>
      </c>
      <c r="X382" s="25">
        <f t="shared" si="92"/>
        <v>3.1050000000000001E-3</v>
      </c>
      <c r="Y382" s="25"/>
      <c r="Z382" s="25"/>
      <c r="AA382" s="25"/>
      <c r="AB382" s="25">
        <v>1.2999999999999999E-4</v>
      </c>
      <c r="AC382" s="25">
        <f t="shared" si="95"/>
        <v>4.4999999999999996E-5</v>
      </c>
    </row>
    <row r="383" spans="1:29" s="15" customFormat="1">
      <c r="A383" s="18">
        <v>631</v>
      </c>
      <c r="B383" s="25">
        <v>6.0000000000000002E-5</v>
      </c>
      <c r="C383" s="25">
        <v>4.1099999999999999E-3</v>
      </c>
      <c r="D383" s="25">
        <f t="shared" si="80"/>
        <v>3.9649999999999998E-3</v>
      </c>
      <c r="E383" s="25"/>
      <c r="F383" s="25"/>
      <c r="G383" s="25"/>
      <c r="H383" s="25">
        <v>1.448E-2</v>
      </c>
      <c r="I383" s="25">
        <f t="shared" si="83"/>
        <v>1.4335000000000001E-2</v>
      </c>
      <c r="J383" s="25"/>
      <c r="K383" s="25"/>
      <c r="L383" s="25"/>
      <c r="M383" s="25">
        <v>3.1900000000000001E-3</v>
      </c>
      <c r="N383" s="25">
        <f t="shared" si="86"/>
        <v>3.045E-3</v>
      </c>
      <c r="O383" s="25"/>
      <c r="P383" s="25"/>
      <c r="Q383" s="25"/>
      <c r="R383" s="25">
        <v>3.7200000000000002E-3</v>
      </c>
      <c r="S383" s="25">
        <f t="shared" si="89"/>
        <v>3.5750000000000001E-3</v>
      </c>
      <c r="T383" s="25"/>
      <c r="U383" s="25"/>
      <c r="V383" s="25"/>
      <c r="W383" s="25">
        <v>3.2599999999999999E-3</v>
      </c>
      <c r="X383" s="25">
        <f t="shared" si="92"/>
        <v>3.1149999999999997E-3</v>
      </c>
      <c r="Y383" s="25"/>
      <c r="Z383" s="25"/>
      <c r="AA383" s="25"/>
      <c r="AB383" s="25">
        <v>2.3000000000000001E-4</v>
      </c>
      <c r="AC383" s="25">
        <f t="shared" si="95"/>
        <v>1.45E-4</v>
      </c>
    </row>
    <row r="384" spans="1:29" s="15" customFormat="1">
      <c r="A384" s="18">
        <v>632</v>
      </c>
      <c r="B384" s="25">
        <v>-2.4000000000000001E-4</v>
      </c>
      <c r="C384" s="25">
        <v>4.1000000000000003E-3</v>
      </c>
      <c r="D384" s="25">
        <f t="shared" si="80"/>
        <v>4.2600000000000008E-3</v>
      </c>
      <c r="E384" s="25"/>
      <c r="F384" s="25"/>
      <c r="G384" s="25"/>
      <c r="H384" s="25">
        <v>1.4409999999999999E-2</v>
      </c>
      <c r="I384" s="25">
        <f t="shared" si="83"/>
        <v>1.457E-2</v>
      </c>
      <c r="J384" s="25"/>
      <c r="K384" s="25"/>
      <c r="L384" s="25"/>
      <c r="M384" s="25">
        <v>3.0699999999999998E-3</v>
      </c>
      <c r="N384" s="25">
        <f t="shared" si="86"/>
        <v>3.2299999999999998E-3</v>
      </c>
      <c r="O384" s="25"/>
      <c r="P384" s="25"/>
      <c r="Q384" s="25"/>
      <c r="R384" s="25">
        <v>3.63E-3</v>
      </c>
      <c r="S384" s="25">
        <f t="shared" si="89"/>
        <v>3.79E-3</v>
      </c>
      <c r="T384" s="25"/>
      <c r="U384" s="25"/>
      <c r="V384" s="25"/>
      <c r="W384" s="25">
        <v>3.2499999999999999E-3</v>
      </c>
      <c r="X384" s="25">
        <f t="shared" si="92"/>
        <v>3.4099999999999998E-3</v>
      </c>
      <c r="Y384" s="25"/>
      <c r="Z384" s="25"/>
      <c r="AA384" s="25"/>
      <c r="AB384" s="25">
        <v>-8.0000000000000007E-5</v>
      </c>
      <c r="AC384" s="25">
        <f t="shared" si="95"/>
        <v>-1.6000000000000001E-4</v>
      </c>
    </row>
    <row r="385" spans="1:29" s="15" customFormat="1">
      <c r="A385" s="18">
        <v>633</v>
      </c>
      <c r="B385" s="25">
        <v>8.0000000000000007E-5</v>
      </c>
      <c r="C385" s="25">
        <v>4.0000000000000001E-3</v>
      </c>
      <c r="D385" s="25">
        <f t="shared" si="80"/>
        <v>3.875E-3</v>
      </c>
      <c r="E385" s="25"/>
      <c r="F385" s="25"/>
      <c r="G385" s="25"/>
      <c r="H385" s="25">
        <v>1.4330000000000001E-2</v>
      </c>
      <c r="I385" s="25">
        <f t="shared" si="83"/>
        <v>1.4205000000000001E-2</v>
      </c>
      <c r="J385" s="25"/>
      <c r="K385" s="25"/>
      <c r="L385" s="25"/>
      <c r="M385" s="25">
        <v>3.13E-3</v>
      </c>
      <c r="N385" s="25">
        <f t="shared" si="86"/>
        <v>3.0049999999999999E-3</v>
      </c>
      <c r="O385" s="25"/>
      <c r="P385" s="25"/>
      <c r="Q385" s="25"/>
      <c r="R385" s="25">
        <v>3.5100000000000001E-3</v>
      </c>
      <c r="S385" s="25">
        <f t="shared" si="89"/>
        <v>3.385E-3</v>
      </c>
      <c r="T385" s="25"/>
      <c r="U385" s="25"/>
      <c r="V385" s="25"/>
      <c r="W385" s="25">
        <v>3.1199999999999999E-3</v>
      </c>
      <c r="X385" s="25">
        <f t="shared" si="92"/>
        <v>2.9949999999999998E-3</v>
      </c>
      <c r="Y385" s="25"/>
      <c r="Z385" s="25"/>
      <c r="AA385" s="25"/>
      <c r="AB385" s="25">
        <v>1.7000000000000001E-4</v>
      </c>
      <c r="AC385" s="25">
        <f t="shared" si="95"/>
        <v>1.25E-4</v>
      </c>
    </row>
    <row r="386" spans="1:29" s="15" customFormat="1">
      <c r="A386" s="18">
        <v>634</v>
      </c>
      <c r="B386" s="25">
        <v>-8.0000000000000007E-5</v>
      </c>
      <c r="C386" s="25">
        <v>4.2399999999999998E-3</v>
      </c>
      <c r="D386" s="25">
        <f t="shared" si="80"/>
        <v>4.2649999999999997E-3</v>
      </c>
      <c r="E386" s="25"/>
      <c r="F386" s="25"/>
      <c r="G386" s="25"/>
      <c r="H386" s="25">
        <v>1.436E-2</v>
      </c>
      <c r="I386" s="25">
        <f t="shared" si="83"/>
        <v>1.4385E-2</v>
      </c>
      <c r="J386" s="25"/>
      <c r="K386" s="25"/>
      <c r="L386" s="25"/>
      <c r="M386" s="25">
        <v>3.13E-3</v>
      </c>
      <c r="N386" s="25">
        <f t="shared" si="86"/>
        <v>3.1549999999999998E-3</v>
      </c>
      <c r="O386" s="25"/>
      <c r="P386" s="25"/>
      <c r="Q386" s="25"/>
      <c r="R386" s="25">
        <v>3.6600000000000001E-3</v>
      </c>
      <c r="S386" s="25">
        <f t="shared" si="89"/>
        <v>3.6849999999999999E-3</v>
      </c>
      <c r="T386" s="25"/>
      <c r="U386" s="25"/>
      <c r="V386" s="25"/>
      <c r="W386" s="25">
        <v>3.3400000000000001E-3</v>
      </c>
      <c r="X386" s="25">
        <f t="shared" si="92"/>
        <v>3.3649999999999999E-3</v>
      </c>
      <c r="Y386" s="25"/>
      <c r="Z386" s="25"/>
      <c r="AA386" s="25"/>
      <c r="AB386" s="25">
        <v>3.0000000000000001E-5</v>
      </c>
      <c r="AC386" s="25">
        <f t="shared" si="95"/>
        <v>-2.5000000000000005E-5</v>
      </c>
    </row>
    <row r="387" spans="1:29" s="15" customFormat="1">
      <c r="A387" s="18">
        <v>635</v>
      </c>
      <c r="B387" s="25">
        <v>4.0000000000000003E-5</v>
      </c>
      <c r="C387" s="25">
        <v>4.0299999999999997E-3</v>
      </c>
      <c r="D387" s="25">
        <f t="shared" ref="D387:D450" si="96">C387-AC387</f>
        <v>3.9350000000000001E-3</v>
      </c>
      <c r="E387" s="25"/>
      <c r="F387" s="25"/>
      <c r="G387" s="25"/>
      <c r="H387" s="25">
        <v>1.4330000000000001E-2</v>
      </c>
      <c r="I387" s="25">
        <f t="shared" ref="I387:I450" si="97">H387-AC387</f>
        <v>1.4235000000000001E-2</v>
      </c>
      <c r="J387" s="25"/>
      <c r="K387" s="25"/>
      <c r="L387" s="25"/>
      <c r="M387" s="25">
        <v>3.0599999999999998E-3</v>
      </c>
      <c r="N387" s="25">
        <f t="shared" ref="N387:N450" si="98">M387-AC387</f>
        <v>2.9649999999999998E-3</v>
      </c>
      <c r="O387" s="25"/>
      <c r="P387" s="25"/>
      <c r="Q387" s="25"/>
      <c r="R387" s="25">
        <v>3.49E-3</v>
      </c>
      <c r="S387" s="25">
        <f t="shared" ref="S387:S450" si="99">R387-AC387</f>
        <v>3.395E-3</v>
      </c>
      <c r="T387" s="25"/>
      <c r="U387" s="25"/>
      <c r="V387" s="25"/>
      <c r="W387" s="25">
        <v>3.15E-3</v>
      </c>
      <c r="X387" s="25">
        <f t="shared" ref="X387:X450" si="100">W387-AC387</f>
        <v>3.055E-3</v>
      </c>
      <c r="Y387" s="25"/>
      <c r="Z387" s="25"/>
      <c r="AA387" s="25"/>
      <c r="AB387" s="25">
        <v>1.4999999999999999E-4</v>
      </c>
      <c r="AC387" s="25">
        <f t="shared" ref="AC387:AC450" si="101">(B387+AB387)/2</f>
        <v>9.4999999999999992E-5</v>
      </c>
    </row>
    <row r="388" spans="1:29" s="15" customFormat="1">
      <c r="A388" s="18">
        <v>636</v>
      </c>
      <c r="B388" s="25">
        <v>-1E-4</v>
      </c>
      <c r="C388" s="25">
        <v>4.0600000000000002E-3</v>
      </c>
      <c r="D388" s="25">
        <f t="shared" si="96"/>
        <v>4.1150000000000006E-3</v>
      </c>
      <c r="E388" s="25"/>
      <c r="F388" s="25"/>
      <c r="G388" s="25"/>
      <c r="H388" s="25">
        <v>1.423E-2</v>
      </c>
      <c r="I388" s="25">
        <f t="shared" si="97"/>
        <v>1.4284999999999999E-2</v>
      </c>
      <c r="J388" s="25"/>
      <c r="K388" s="25"/>
      <c r="L388" s="25"/>
      <c r="M388" s="25">
        <v>2.99E-3</v>
      </c>
      <c r="N388" s="25">
        <f t="shared" si="98"/>
        <v>3.045E-3</v>
      </c>
      <c r="O388" s="25"/>
      <c r="P388" s="25"/>
      <c r="Q388" s="25"/>
      <c r="R388" s="25">
        <v>3.63E-3</v>
      </c>
      <c r="S388" s="25">
        <f t="shared" si="99"/>
        <v>3.6849999999999999E-3</v>
      </c>
      <c r="T388" s="25"/>
      <c r="U388" s="25"/>
      <c r="V388" s="25"/>
      <c r="W388" s="25">
        <v>3.0999999999999999E-3</v>
      </c>
      <c r="X388" s="25">
        <f t="shared" si="100"/>
        <v>3.1549999999999998E-3</v>
      </c>
      <c r="Y388" s="25"/>
      <c r="Z388" s="25"/>
      <c r="AA388" s="25"/>
      <c r="AB388" s="25">
        <v>-1.0000000000000001E-5</v>
      </c>
      <c r="AC388" s="25">
        <f t="shared" si="101"/>
        <v>-5.5000000000000002E-5</v>
      </c>
    </row>
    <row r="389" spans="1:29" s="15" customFormat="1">
      <c r="A389" s="18">
        <v>637</v>
      </c>
      <c r="B389" s="25">
        <v>6.0000000000000002E-5</v>
      </c>
      <c r="C389" s="25">
        <v>3.96E-3</v>
      </c>
      <c r="D389" s="25">
        <f t="shared" si="96"/>
        <v>3.8649999999999999E-3</v>
      </c>
      <c r="E389" s="25"/>
      <c r="F389" s="25"/>
      <c r="G389" s="25"/>
      <c r="H389" s="25">
        <v>1.426E-2</v>
      </c>
      <c r="I389" s="25">
        <f t="shared" si="97"/>
        <v>1.4165000000000001E-2</v>
      </c>
      <c r="J389" s="25"/>
      <c r="K389" s="25"/>
      <c r="L389" s="25"/>
      <c r="M389" s="25">
        <v>3.0100000000000001E-3</v>
      </c>
      <c r="N389" s="25">
        <f t="shared" si="98"/>
        <v>2.9150000000000001E-3</v>
      </c>
      <c r="O389" s="25"/>
      <c r="P389" s="25"/>
      <c r="Q389" s="25"/>
      <c r="R389" s="25">
        <v>3.5000000000000001E-3</v>
      </c>
      <c r="S389" s="25">
        <f t="shared" si="99"/>
        <v>3.405E-3</v>
      </c>
      <c r="T389" s="25"/>
      <c r="U389" s="25"/>
      <c r="V389" s="25"/>
      <c r="W389" s="25">
        <v>3.15E-3</v>
      </c>
      <c r="X389" s="25">
        <f t="shared" si="100"/>
        <v>3.055E-3</v>
      </c>
      <c r="Y389" s="25"/>
      <c r="Z389" s="25"/>
      <c r="AA389" s="25"/>
      <c r="AB389" s="25">
        <v>1.2999999999999999E-4</v>
      </c>
      <c r="AC389" s="25">
        <f t="shared" si="101"/>
        <v>9.4999999999999992E-5</v>
      </c>
    </row>
    <row r="390" spans="1:29" s="15" customFormat="1">
      <c r="A390" s="18">
        <v>638</v>
      </c>
      <c r="B390" s="25">
        <v>6.0000000000000002E-5</v>
      </c>
      <c r="C390" s="25">
        <v>4.0200000000000001E-3</v>
      </c>
      <c r="D390" s="25">
        <f t="shared" si="96"/>
        <v>3.875E-3</v>
      </c>
      <c r="E390" s="25"/>
      <c r="F390" s="25"/>
      <c r="G390" s="25"/>
      <c r="H390" s="25">
        <v>1.427E-2</v>
      </c>
      <c r="I390" s="25">
        <f t="shared" si="97"/>
        <v>1.4125E-2</v>
      </c>
      <c r="J390" s="25"/>
      <c r="K390" s="25"/>
      <c r="L390" s="25"/>
      <c r="M390" s="25">
        <v>3.0200000000000001E-3</v>
      </c>
      <c r="N390" s="25">
        <f t="shared" si="98"/>
        <v>2.875E-3</v>
      </c>
      <c r="O390" s="25"/>
      <c r="P390" s="25"/>
      <c r="Q390" s="25"/>
      <c r="R390" s="25">
        <v>3.5799999999999998E-3</v>
      </c>
      <c r="S390" s="25">
        <f t="shared" si="99"/>
        <v>3.4349999999999997E-3</v>
      </c>
      <c r="T390" s="25"/>
      <c r="U390" s="25"/>
      <c r="V390" s="25"/>
      <c r="W390" s="25">
        <v>3.14E-3</v>
      </c>
      <c r="X390" s="25">
        <f t="shared" si="100"/>
        <v>2.9949999999999998E-3</v>
      </c>
      <c r="Y390" s="25"/>
      <c r="Z390" s="25"/>
      <c r="AA390" s="25"/>
      <c r="AB390" s="25">
        <v>2.3000000000000001E-4</v>
      </c>
      <c r="AC390" s="25">
        <f t="shared" si="101"/>
        <v>1.45E-4</v>
      </c>
    </row>
    <row r="391" spans="1:29" s="15" customFormat="1">
      <c r="A391" s="18">
        <v>639</v>
      </c>
      <c r="B391" s="25">
        <v>4.0000000000000003E-5</v>
      </c>
      <c r="C391" s="25">
        <v>4.0499999999999998E-3</v>
      </c>
      <c r="D391" s="25">
        <f t="shared" si="96"/>
        <v>3.9299999999999995E-3</v>
      </c>
      <c r="E391" s="25"/>
      <c r="F391" s="25"/>
      <c r="G391" s="25"/>
      <c r="H391" s="25">
        <v>1.4250000000000001E-2</v>
      </c>
      <c r="I391" s="25">
        <f t="shared" si="97"/>
        <v>1.413E-2</v>
      </c>
      <c r="J391" s="25"/>
      <c r="K391" s="25"/>
      <c r="L391" s="25"/>
      <c r="M391" s="25">
        <v>3.1099999999999999E-3</v>
      </c>
      <c r="N391" s="25">
        <f t="shared" si="98"/>
        <v>2.99E-3</v>
      </c>
      <c r="O391" s="25"/>
      <c r="P391" s="25"/>
      <c r="Q391" s="25"/>
      <c r="R391" s="25">
        <v>3.49E-3</v>
      </c>
      <c r="S391" s="25">
        <f t="shared" si="99"/>
        <v>3.3700000000000002E-3</v>
      </c>
      <c r="T391" s="25"/>
      <c r="U391" s="25"/>
      <c r="V391" s="25"/>
      <c r="W391" s="25">
        <v>3.15E-3</v>
      </c>
      <c r="X391" s="25">
        <f t="shared" si="100"/>
        <v>3.0300000000000001E-3</v>
      </c>
      <c r="Y391" s="25"/>
      <c r="Z391" s="25"/>
      <c r="AA391" s="25"/>
      <c r="AB391" s="25">
        <v>2.0000000000000001E-4</v>
      </c>
      <c r="AC391" s="25">
        <f t="shared" si="101"/>
        <v>1.2E-4</v>
      </c>
    </row>
    <row r="392" spans="1:29" s="15" customFormat="1">
      <c r="A392" s="18">
        <v>640</v>
      </c>
      <c r="B392" s="25">
        <v>-1.3999999999999999E-4</v>
      </c>
      <c r="C392" s="25">
        <v>4.0400000000000002E-3</v>
      </c>
      <c r="D392" s="25">
        <f t="shared" si="96"/>
        <v>4.1200000000000004E-3</v>
      </c>
      <c r="E392" s="25"/>
      <c r="F392" s="25"/>
      <c r="G392" s="25"/>
      <c r="H392" s="25">
        <v>1.3990000000000001E-2</v>
      </c>
      <c r="I392" s="25">
        <f t="shared" si="97"/>
        <v>1.4070000000000001E-2</v>
      </c>
      <c r="J392" s="25"/>
      <c r="K392" s="25"/>
      <c r="L392" s="25"/>
      <c r="M392" s="25">
        <v>2.9499999999999999E-3</v>
      </c>
      <c r="N392" s="25">
        <f t="shared" si="98"/>
        <v>3.0299999999999997E-3</v>
      </c>
      <c r="O392" s="25"/>
      <c r="P392" s="25"/>
      <c r="Q392" s="25"/>
      <c r="R392" s="25">
        <v>3.5300000000000002E-3</v>
      </c>
      <c r="S392" s="25">
        <f t="shared" si="99"/>
        <v>3.6100000000000004E-3</v>
      </c>
      <c r="T392" s="25"/>
      <c r="U392" s="25"/>
      <c r="V392" s="25"/>
      <c r="W392" s="25">
        <v>3.0500000000000002E-3</v>
      </c>
      <c r="X392" s="25">
        <f t="shared" si="100"/>
        <v>3.13E-3</v>
      </c>
      <c r="Y392" s="25"/>
      <c r="Z392" s="25"/>
      <c r="AA392" s="25"/>
      <c r="AB392" s="25">
        <v>-2.0000000000000002E-5</v>
      </c>
      <c r="AC392" s="25">
        <f t="shared" si="101"/>
        <v>-7.9999999999999993E-5</v>
      </c>
    </row>
    <row r="393" spans="1:29" s="15" customFormat="1">
      <c r="A393" s="18">
        <v>641</v>
      </c>
      <c r="B393" s="25">
        <v>1.1E-4</v>
      </c>
      <c r="C393" s="25">
        <v>3.8899999999999998E-3</v>
      </c>
      <c r="D393" s="25">
        <f t="shared" si="96"/>
        <v>3.7449999999999996E-3</v>
      </c>
      <c r="E393" s="25"/>
      <c r="F393" s="25"/>
      <c r="G393" s="25"/>
      <c r="H393" s="25">
        <v>1.413E-2</v>
      </c>
      <c r="I393" s="25">
        <f t="shared" si="97"/>
        <v>1.3985000000000001E-2</v>
      </c>
      <c r="J393" s="25"/>
      <c r="K393" s="25"/>
      <c r="L393" s="25"/>
      <c r="M393" s="25">
        <v>3.0000000000000001E-3</v>
      </c>
      <c r="N393" s="25">
        <f t="shared" si="98"/>
        <v>2.8549999999999999E-3</v>
      </c>
      <c r="O393" s="25"/>
      <c r="P393" s="25"/>
      <c r="Q393" s="25"/>
      <c r="R393" s="25">
        <v>3.4499999999999999E-3</v>
      </c>
      <c r="S393" s="25">
        <f t="shared" si="99"/>
        <v>3.3049999999999998E-3</v>
      </c>
      <c r="T393" s="25"/>
      <c r="U393" s="25"/>
      <c r="V393" s="25"/>
      <c r="W393" s="25">
        <v>3.1099999999999999E-3</v>
      </c>
      <c r="X393" s="25">
        <f t="shared" si="100"/>
        <v>2.9649999999999998E-3</v>
      </c>
      <c r="Y393" s="25"/>
      <c r="Z393" s="25"/>
      <c r="AA393" s="25"/>
      <c r="AB393" s="25">
        <v>1.8000000000000001E-4</v>
      </c>
      <c r="AC393" s="25">
        <f t="shared" si="101"/>
        <v>1.45E-4</v>
      </c>
    </row>
    <row r="394" spans="1:29" s="15" customFormat="1">
      <c r="A394" s="18">
        <v>642</v>
      </c>
      <c r="B394" s="25">
        <v>-8.0000000000000007E-5</v>
      </c>
      <c r="C394" s="25">
        <v>3.9699999999999996E-3</v>
      </c>
      <c r="D394" s="25">
        <f t="shared" si="96"/>
        <v>3.9849999999999998E-3</v>
      </c>
      <c r="E394" s="25"/>
      <c r="F394" s="25"/>
      <c r="G394" s="25"/>
      <c r="H394" s="25">
        <v>1.404E-2</v>
      </c>
      <c r="I394" s="25">
        <f t="shared" si="97"/>
        <v>1.4055E-2</v>
      </c>
      <c r="J394" s="25"/>
      <c r="K394" s="25"/>
      <c r="L394" s="25"/>
      <c r="M394" s="25">
        <v>2.97E-3</v>
      </c>
      <c r="N394" s="25">
        <f t="shared" si="98"/>
        <v>2.9849999999999998E-3</v>
      </c>
      <c r="O394" s="25"/>
      <c r="P394" s="25"/>
      <c r="Q394" s="25"/>
      <c r="R394" s="25">
        <v>3.5000000000000001E-3</v>
      </c>
      <c r="S394" s="25">
        <f t="shared" si="99"/>
        <v>3.5149999999999999E-3</v>
      </c>
      <c r="T394" s="25"/>
      <c r="U394" s="25"/>
      <c r="V394" s="25"/>
      <c r="W394" s="25">
        <v>3.0699999999999998E-3</v>
      </c>
      <c r="X394" s="25">
        <f t="shared" si="100"/>
        <v>3.0849999999999996E-3</v>
      </c>
      <c r="Y394" s="25"/>
      <c r="Z394" s="25"/>
      <c r="AA394" s="25"/>
      <c r="AB394" s="25">
        <v>5.0000000000000002E-5</v>
      </c>
      <c r="AC394" s="25">
        <f t="shared" si="101"/>
        <v>-1.5000000000000002E-5</v>
      </c>
    </row>
    <row r="395" spans="1:29" s="15" customFormat="1">
      <c r="A395" s="18">
        <v>643</v>
      </c>
      <c r="B395" s="25">
        <v>8.0000000000000007E-5</v>
      </c>
      <c r="C395" s="25">
        <v>3.98E-3</v>
      </c>
      <c r="D395" s="25">
        <f t="shared" si="96"/>
        <v>3.8300000000000001E-3</v>
      </c>
      <c r="E395" s="25"/>
      <c r="F395" s="25"/>
      <c r="G395" s="25"/>
      <c r="H395" s="25">
        <v>1.421E-2</v>
      </c>
      <c r="I395" s="25">
        <f t="shared" si="97"/>
        <v>1.406E-2</v>
      </c>
      <c r="J395" s="25"/>
      <c r="K395" s="25"/>
      <c r="L395" s="25"/>
      <c r="M395" s="25">
        <v>3.0899999999999999E-3</v>
      </c>
      <c r="N395" s="25">
        <f t="shared" si="98"/>
        <v>2.9399999999999999E-3</v>
      </c>
      <c r="O395" s="25"/>
      <c r="P395" s="25"/>
      <c r="Q395" s="25"/>
      <c r="R395" s="25">
        <v>3.5899999999999999E-3</v>
      </c>
      <c r="S395" s="25">
        <f t="shared" si="99"/>
        <v>3.4399999999999999E-3</v>
      </c>
      <c r="T395" s="25"/>
      <c r="U395" s="25"/>
      <c r="V395" s="25"/>
      <c r="W395" s="25">
        <v>3.2399999999999998E-3</v>
      </c>
      <c r="X395" s="25">
        <f t="shared" si="100"/>
        <v>3.0899999999999999E-3</v>
      </c>
      <c r="Y395" s="25"/>
      <c r="Z395" s="25"/>
      <c r="AA395" s="25"/>
      <c r="AB395" s="25">
        <v>2.2000000000000001E-4</v>
      </c>
      <c r="AC395" s="25">
        <f t="shared" si="101"/>
        <v>1.5000000000000001E-4</v>
      </c>
    </row>
    <row r="396" spans="1:29" s="15" customFormat="1">
      <c r="A396" s="18">
        <v>644</v>
      </c>
      <c r="B396" s="25">
        <v>-2.0000000000000001E-4</v>
      </c>
      <c r="C396" s="25">
        <v>3.98E-3</v>
      </c>
      <c r="D396" s="25">
        <f t="shared" si="96"/>
        <v>4.0550000000000004E-3</v>
      </c>
      <c r="E396" s="25"/>
      <c r="F396" s="25"/>
      <c r="G396" s="25"/>
      <c r="H396" s="25">
        <v>1.4069999999999999E-2</v>
      </c>
      <c r="I396" s="25">
        <f t="shared" si="97"/>
        <v>1.4145E-2</v>
      </c>
      <c r="J396" s="25"/>
      <c r="K396" s="25"/>
      <c r="L396" s="25"/>
      <c r="M396" s="25">
        <v>2.9099999999999998E-3</v>
      </c>
      <c r="N396" s="25">
        <f t="shared" si="98"/>
        <v>2.9849999999999998E-3</v>
      </c>
      <c r="O396" s="25"/>
      <c r="P396" s="25"/>
      <c r="Q396" s="25"/>
      <c r="R396" s="25">
        <v>3.5599999999999998E-3</v>
      </c>
      <c r="S396" s="25">
        <f t="shared" si="99"/>
        <v>3.6349999999999998E-3</v>
      </c>
      <c r="T396" s="25"/>
      <c r="U396" s="25"/>
      <c r="V396" s="25"/>
      <c r="W396" s="25">
        <v>3.0999999999999999E-3</v>
      </c>
      <c r="X396" s="25">
        <f t="shared" si="100"/>
        <v>3.1749999999999999E-3</v>
      </c>
      <c r="Y396" s="25"/>
      <c r="Z396" s="25"/>
      <c r="AA396" s="25"/>
      <c r="AB396" s="25">
        <v>5.0000000000000002E-5</v>
      </c>
      <c r="AC396" s="25">
        <f t="shared" si="101"/>
        <v>-7.5000000000000007E-5</v>
      </c>
    </row>
    <row r="397" spans="1:29" s="15" customFormat="1">
      <c r="A397" s="18">
        <v>645</v>
      </c>
      <c r="B397" s="25">
        <v>1.9000000000000001E-4</v>
      </c>
      <c r="C397" s="25">
        <v>3.96E-3</v>
      </c>
      <c r="D397" s="25">
        <f t="shared" si="96"/>
        <v>3.7599999999999999E-3</v>
      </c>
      <c r="E397" s="25"/>
      <c r="F397" s="25"/>
      <c r="G397" s="25"/>
      <c r="H397" s="25">
        <v>1.4069999999999999E-2</v>
      </c>
      <c r="I397" s="25">
        <f t="shared" si="97"/>
        <v>1.3869999999999999E-2</v>
      </c>
      <c r="J397" s="25"/>
      <c r="K397" s="25"/>
      <c r="L397" s="25"/>
      <c r="M397" s="25">
        <v>3.0799999999999998E-3</v>
      </c>
      <c r="N397" s="25">
        <f t="shared" si="98"/>
        <v>2.8799999999999997E-3</v>
      </c>
      <c r="O397" s="25"/>
      <c r="P397" s="25"/>
      <c r="Q397" s="25"/>
      <c r="R397" s="25">
        <v>3.4499999999999999E-3</v>
      </c>
      <c r="S397" s="25">
        <f t="shared" si="99"/>
        <v>3.2499999999999999E-3</v>
      </c>
      <c r="T397" s="25"/>
      <c r="U397" s="25"/>
      <c r="V397" s="25"/>
      <c r="W397" s="25">
        <v>3.1700000000000001E-3</v>
      </c>
      <c r="X397" s="25">
        <f t="shared" si="100"/>
        <v>2.97E-3</v>
      </c>
      <c r="Y397" s="25"/>
      <c r="Z397" s="25"/>
      <c r="AA397" s="25"/>
      <c r="AB397" s="25">
        <v>2.1000000000000001E-4</v>
      </c>
      <c r="AC397" s="25">
        <f t="shared" si="101"/>
        <v>2.0000000000000001E-4</v>
      </c>
    </row>
    <row r="398" spans="1:29" s="15" customFormat="1">
      <c r="A398" s="18">
        <v>646</v>
      </c>
      <c r="B398" s="25">
        <v>-5.0000000000000002E-5</v>
      </c>
      <c r="C398" s="25">
        <v>4.0000000000000001E-3</v>
      </c>
      <c r="D398" s="25">
        <f t="shared" si="96"/>
        <v>4.0049999999999999E-3</v>
      </c>
      <c r="E398" s="25"/>
      <c r="F398" s="25"/>
      <c r="G398" s="25"/>
      <c r="H398" s="25">
        <v>1.3899999999999999E-2</v>
      </c>
      <c r="I398" s="25">
        <f t="shared" si="97"/>
        <v>1.3904999999999999E-2</v>
      </c>
      <c r="J398" s="25"/>
      <c r="K398" s="25"/>
      <c r="L398" s="25"/>
      <c r="M398" s="25">
        <v>2.8900000000000002E-3</v>
      </c>
      <c r="N398" s="25">
        <f t="shared" si="98"/>
        <v>2.895E-3</v>
      </c>
      <c r="O398" s="25"/>
      <c r="P398" s="25"/>
      <c r="Q398" s="25"/>
      <c r="R398" s="25">
        <v>3.47E-3</v>
      </c>
      <c r="S398" s="25">
        <f t="shared" si="99"/>
        <v>3.4749999999999998E-3</v>
      </c>
      <c r="T398" s="25"/>
      <c r="U398" s="25"/>
      <c r="V398" s="25"/>
      <c r="W398" s="25">
        <v>3.0000000000000001E-3</v>
      </c>
      <c r="X398" s="25">
        <f t="shared" si="100"/>
        <v>3.0049999999999999E-3</v>
      </c>
      <c r="Y398" s="25"/>
      <c r="Z398" s="25"/>
      <c r="AA398" s="25"/>
      <c r="AB398" s="25">
        <v>4.0000000000000003E-5</v>
      </c>
      <c r="AC398" s="25">
        <f t="shared" si="101"/>
        <v>-4.9999999999999996E-6</v>
      </c>
    </row>
    <row r="399" spans="1:29" s="15" customFormat="1">
      <c r="A399" s="18">
        <v>647</v>
      </c>
      <c r="B399" s="25">
        <v>-3.0000000000000001E-5</v>
      </c>
      <c r="C399" s="25">
        <v>3.9199999999999999E-3</v>
      </c>
      <c r="D399" s="25">
        <f t="shared" si="96"/>
        <v>3.8699999999999997E-3</v>
      </c>
      <c r="E399" s="25"/>
      <c r="F399" s="25"/>
      <c r="G399" s="25"/>
      <c r="H399" s="25">
        <v>1.4069999999999999E-2</v>
      </c>
      <c r="I399" s="25">
        <f t="shared" si="97"/>
        <v>1.4019999999999999E-2</v>
      </c>
      <c r="J399" s="25"/>
      <c r="K399" s="25"/>
      <c r="L399" s="25"/>
      <c r="M399" s="25">
        <v>2.9499999999999999E-3</v>
      </c>
      <c r="N399" s="25">
        <f t="shared" si="98"/>
        <v>2.8999999999999998E-3</v>
      </c>
      <c r="O399" s="25"/>
      <c r="P399" s="25"/>
      <c r="Q399" s="25"/>
      <c r="R399" s="25">
        <v>3.5400000000000002E-3</v>
      </c>
      <c r="S399" s="25">
        <f t="shared" si="99"/>
        <v>3.49E-3</v>
      </c>
      <c r="T399" s="25"/>
      <c r="U399" s="25"/>
      <c r="V399" s="25"/>
      <c r="W399" s="25">
        <v>3.15E-3</v>
      </c>
      <c r="X399" s="25">
        <f t="shared" si="100"/>
        <v>3.0999999999999999E-3</v>
      </c>
      <c r="Y399" s="25"/>
      <c r="Z399" s="25"/>
      <c r="AA399" s="25"/>
      <c r="AB399" s="25">
        <v>1.2999999999999999E-4</v>
      </c>
      <c r="AC399" s="25">
        <f t="shared" si="101"/>
        <v>4.9999999999999996E-5</v>
      </c>
    </row>
    <row r="400" spans="1:29" s="15" customFormat="1">
      <c r="A400" s="18">
        <v>648</v>
      </c>
      <c r="B400" s="25">
        <v>-1.1E-4</v>
      </c>
      <c r="C400" s="25">
        <v>3.8500000000000001E-3</v>
      </c>
      <c r="D400" s="25">
        <f t="shared" si="96"/>
        <v>3.8450000000000003E-3</v>
      </c>
      <c r="E400" s="25"/>
      <c r="F400" s="25"/>
      <c r="G400" s="25"/>
      <c r="H400" s="25">
        <v>1.393E-2</v>
      </c>
      <c r="I400" s="25">
        <f t="shared" si="97"/>
        <v>1.3925E-2</v>
      </c>
      <c r="J400" s="25"/>
      <c r="K400" s="25"/>
      <c r="L400" s="25"/>
      <c r="M400" s="25">
        <v>2.8900000000000002E-3</v>
      </c>
      <c r="N400" s="25">
        <f t="shared" si="98"/>
        <v>2.8850000000000004E-3</v>
      </c>
      <c r="O400" s="25"/>
      <c r="P400" s="25"/>
      <c r="Q400" s="25"/>
      <c r="R400" s="25">
        <v>3.5500000000000002E-3</v>
      </c>
      <c r="S400" s="25">
        <f t="shared" si="99"/>
        <v>3.5450000000000004E-3</v>
      </c>
      <c r="T400" s="25"/>
      <c r="U400" s="25"/>
      <c r="V400" s="25"/>
      <c r="W400" s="25">
        <v>3.0400000000000002E-3</v>
      </c>
      <c r="X400" s="25">
        <f t="shared" si="100"/>
        <v>3.0350000000000004E-3</v>
      </c>
      <c r="Y400" s="25"/>
      <c r="Z400" s="25"/>
      <c r="AA400" s="25"/>
      <c r="AB400" s="25">
        <v>1.2E-4</v>
      </c>
      <c r="AC400" s="25">
        <f t="shared" si="101"/>
        <v>4.9999999999999996E-6</v>
      </c>
    </row>
    <row r="401" spans="1:29" s="15" customFormat="1">
      <c r="A401" s="18">
        <v>649</v>
      </c>
      <c r="B401" s="25">
        <v>-5.0000000000000002E-5</v>
      </c>
      <c r="C401" s="25">
        <v>3.8800000000000002E-3</v>
      </c>
      <c r="D401" s="25">
        <f t="shared" si="96"/>
        <v>3.8250000000000003E-3</v>
      </c>
      <c r="E401" s="25"/>
      <c r="F401" s="25"/>
      <c r="G401" s="25"/>
      <c r="H401" s="25">
        <v>1.392E-2</v>
      </c>
      <c r="I401" s="25">
        <f t="shared" si="97"/>
        <v>1.3865000000000001E-2</v>
      </c>
      <c r="J401" s="25"/>
      <c r="K401" s="25"/>
      <c r="L401" s="25"/>
      <c r="M401" s="25">
        <v>2.9299999999999999E-3</v>
      </c>
      <c r="N401" s="25">
        <f t="shared" si="98"/>
        <v>2.875E-3</v>
      </c>
      <c r="O401" s="25"/>
      <c r="P401" s="25"/>
      <c r="Q401" s="25"/>
      <c r="R401" s="25">
        <v>3.48E-3</v>
      </c>
      <c r="S401" s="25">
        <f t="shared" si="99"/>
        <v>3.4250000000000001E-3</v>
      </c>
      <c r="T401" s="25"/>
      <c r="U401" s="25"/>
      <c r="V401" s="25"/>
      <c r="W401" s="25">
        <v>3.1900000000000001E-3</v>
      </c>
      <c r="X401" s="25">
        <f t="shared" si="100"/>
        <v>3.1350000000000002E-3</v>
      </c>
      <c r="Y401" s="25"/>
      <c r="Z401" s="25"/>
      <c r="AA401" s="25"/>
      <c r="AB401" s="25">
        <v>1.6000000000000001E-4</v>
      </c>
      <c r="AC401" s="25">
        <f t="shared" si="101"/>
        <v>5.5000000000000009E-5</v>
      </c>
    </row>
    <row r="402" spans="1:29" s="15" customFormat="1">
      <c r="A402" s="18">
        <v>650</v>
      </c>
      <c r="B402" s="25">
        <v>-2.1000000000000001E-4</v>
      </c>
      <c r="C402" s="25">
        <v>3.8999999999999998E-3</v>
      </c>
      <c r="D402" s="25">
        <f t="shared" si="96"/>
        <v>4.0200000000000001E-3</v>
      </c>
      <c r="E402" s="25"/>
      <c r="F402" s="25"/>
      <c r="G402" s="25"/>
      <c r="H402" s="25">
        <v>1.3769999999999999E-2</v>
      </c>
      <c r="I402" s="25">
        <f t="shared" si="97"/>
        <v>1.389E-2</v>
      </c>
      <c r="J402" s="25"/>
      <c r="K402" s="25"/>
      <c r="L402" s="25"/>
      <c r="M402" s="25">
        <v>2.7699999999999999E-3</v>
      </c>
      <c r="N402" s="25">
        <f t="shared" si="98"/>
        <v>2.8899999999999998E-3</v>
      </c>
      <c r="O402" s="25"/>
      <c r="P402" s="25"/>
      <c r="Q402" s="25"/>
      <c r="R402" s="25">
        <v>3.3999999999999998E-3</v>
      </c>
      <c r="S402" s="25">
        <f t="shared" si="99"/>
        <v>3.5199999999999997E-3</v>
      </c>
      <c r="T402" s="25"/>
      <c r="U402" s="25"/>
      <c r="V402" s="25"/>
      <c r="W402" s="25">
        <v>3.0400000000000002E-3</v>
      </c>
      <c r="X402" s="25">
        <f t="shared" si="100"/>
        <v>3.16E-3</v>
      </c>
      <c r="Y402" s="25"/>
      <c r="Z402" s="25"/>
      <c r="AA402" s="25"/>
      <c r="AB402" s="25">
        <v>-3.0000000000000001E-5</v>
      </c>
      <c r="AC402" s="25">
        <f t="shared" si="101"/>
        <v>-1.2E-4</v>
      </c>
    </row>
    <row r="403" spans="1:29" s="15" customFormat="1">
      <c r="A403" s="18">
        <v>651</v>
      </c>
      <c r="B403" s="25">
        <v>1E-4</v>
      </c>
      <c r="C403" s="25">
        <v>3.9199999999999999E-3</v>
      </c>
      <c r="D403" s="25">
        <f t="shared" si="96"/>
        <v>3.8E-3</v>
      </c>
      <c r="E403" s="25"/>
      <c r="F403" s="25"/>
      <c r="G403" s="25"/>
      <c r="H403" s="25">
        <v>1.384E-2</v>
      </c>
      <c r="I403" s="25">
        <f t="shared" si="97"/>
        <v>1.372E-2</v>
      </c>
      <c r="J403" s="25"/>
      <c r="K403" s="25"/>
      <c r="L403" s="25"/>
      <c r="M403" s="25">
        <v>2.97E-3</v>
      </c>
      <c r="N403" s="25">
        <f t="shared" si="98"/>
        <v>2.8500000000000001E-3</v>
      </c>
      <c r="O403" s="25"/>
      <c r="P403" s="25"/>
      <c r="Q403" s="25"/>
      <c r="R403" s="25">
        <v>3.5100000000000001E-3</v>
      </c>
      <c r="S403" s="25">
        <f t="shared" si="99"/>
        <v>3.3900000000000002E-3</v>
      </c>
      <c r="T403" s="25"/>
      <c r="U403" s="25"/>
      <c r="V403" s="25"/>
      <c r="W403" s="25">
        <v>3.13E-3</v>
      </c>
      <c r="X403" s="25">
        <f t="shared" si="100"/>
        <v>3.0100000000000001E-3</v>
      </c>
      <c r="Y403" s="25"/>
      <c r="Z403" s="25"/>
      <c r="AA403" s="25"/>
      <c r="AB403" s="25">
        <v>1.3999999999999999E-4</v>
      </c>
      <c r="AC403" s="25">
        <f t="shared" si="101"/>
        <v>1.1999999999999999E-4</v>
      </c>
    </row>
    <row r="404" spans="1:29" s="15" customFormat="1">
      <c r="A404" s="18">
        <v>652</v>
      </c>
      <c r="B404" s="25">
        <v>-6.8999999999999997E-5</v>
      </c>
      <c r="C404" s="25">
        <v>3.8999999999999998E-3</v>
      </c>
      <c r="D404" s="25">
        <f t="shared" si="96"/>
        <v>3.8794999999999997E-3</v>
      </c>
      <c r="E404" s="25"/>
      <c r="F404" s="25"/>
      <c r="G404" s="25"/>
      <c r="H404" s="25">
        <v>1.3650000000000001E-2</v>
      </c>
      <c r="I404" s="25">
        <f t="shared" si="97"/>
        <v>1.3629500000000001E-2</v>
      </c>
      <c r="J404" s="25"/>
      <c r="K404" s="25"/>
      <c r="L404" s="25"/>
      <c r="M404" s="25">
        <v>2.82E-3</v>
      </c>
      <c r="N404" s="25">
        <f t="shared" si="98"/>
        <v>2.7994999999999999E-3</v>
      </c>
      <c r="O404" s="25"/>
      <c r="P404" s="25"/>
      <c r="Q404" s="25"/>
      <c r="R404" s="25">
        <v>3.3700000000000002E-3</v>
      </c>
      <c r="S404" s="25">
        <f t="shared" si="99"/>
        <v>3.3495E-3</v>
      </c>
      <c r="T404" s="25"/>
      <c r="U404" s="25"/>
      <c r="V404" s="25"/>
      <c r="W404" s="25">
        <v>2.9299999999999999E-3</v>
      </c>
      <c r="X404" s="25">
        <f t="shared" si="100"/>
        <v>2.9094999999999998E-3</v>
      </c>
      <c r="Y404" s="25"/>
      <c r="Z404" s="25"/>
      <c r="AA404" s="25"/>
      <c r="AB404" s="25">
        <v>1.1E-4</v>
      </c>
      <c r="AC404" s="25">
        <f t="shared" si="101"/>
        <v>2.0500000000000004E-5</v>
      </c>
    </row>
    <row r="405" spans="1:29" s="15" customFormat="1">
      <c r="A405" s="18">
        <v>653</v>
      </c>
      <c r="B405" s="25">
        <v>-3.0000000000000001E-5</v>
      </c>
      <c r="C405" s="25">
        <v>3.8600000000000001E-3</v>
      </c>
      <c r="D405" s="25">
        <f t="shared" si="96"/>
        <v>3.7600000000000003E-3</v>
      </c>
      <c r="E405" s="25"/>
      <c r="F405" s="25"/>
      <c r="G405" s="25"/>
      <c r="H405" s="25">
        <v>1.389E-2</v>
      </c>
      <c r="I405" s="25">
        <f t="shared" si="97"/>
        <v>1.379E-2</v>
      </c>
      <c r="J405" s="25"/>
      <c r="K405" s="25"/>
      <c r="L405" s="25"/>
      <c r="M405" s="25">
        <v>2.97E-3</v>
      </c>
      <c r="N405" s="25">
        <f t="shared" si="98"/>
        <v>2.8700000000000002E-3</v>
      </c>
      <c r="O405" s="25"/>
      <c r="P405" s="25"/>
      <c r="Q405" s="25"/>
      <c r="R405" s="25">
        <v>3.5699999999999998E-3</v>
      </c>
      <c r="S405" s="25">
        <f t="shared" si="99"/>
        <v>3.47E-3</v>
      </c>
      <c r="T405" s="25"/>
      <c r="U405" s="25"/>
      <c r="V405" s="25"/>
      <c r="W405" s="25">
        <v>3.2499999999999999E-3</v>
      </c>
      <c r="X405" s="25">
        <f t="shared" si="100"/>
        <v>3.15E-3</v>
      </c>
      <c r="Y405" s="25"/>
      <c r="Z405" s="25"/>
      <c r="AA405" s="25"/>
      <c r="AB405" s="25">
        <v>2.3000000000000001E-4</v>
      </c>
      <c r="AC405" s="25">
        <f t="shared" si="101"/>
        <v>1E-4</v>
      </c>
    </row>
    <row r="406" spans="1:29" s="15" customFormat="1">
      <c r="A406" s="18">
        <v>654</v>
      </c>
      <c r="B406" s="25">
        <v>-8.0000000000000007E-5</v>
      </c>
      <c r="C406" s="25">
        <v>3.8300000000000001E-3</v>
      </c>
      <c r="D406" s="25">
        <f t="shared" si="96"/>
        <v>3.7450000000000001E-3</v>
      </c>
      <c r="E406" s="25"/>
      <c r="F406" s="25"/>
      <c r="G406" s="25"/>
      <c r="H406" s="25">
        <v>1.37E-2</v>
      </c>
      <c r="I406" s="25">
        <f t="shared" si="97"/>
        <v>1.3615E-2</v>
      </c>
      <c r="J406" s="25"/>
      <c r="K406" s="25"/>
      <c r="L406" s="25"/>
      <c r="M406" s="25">
        <v>2.8700000000000002E-3</v>
      </c>
      <c r="N406" s="25">
        <f t="shared" si="98"/>
        <v>2.7850000000000001E-3</v>
      </c>
      <c r="O406" s="25"/>
      <c r="P406" s="25"/>
      <c r="Q406" s="25"/>
      <c r="R406" s="25">
        <v>3.47E-3</v>
      </c>
      <c r="S406" s="25">
        <f t="shared" si="99"/>
        <v>3.385E-3</v>
      </c>
      <c r="T406" s="25"/>
      <c r="U406" s="25"/>
      <c r="V406" s="25"/>
      <c r="W406" s="25">
        <v>2.98E-3</v>
      </c>
      <c r="X406" s="25">
        <f t="shared" si="100"/>
        <v>2.895E-3</v>
      </c>
      <c r="Y406" s="25"/>
      <c r="Z406" s="25"/>
      <c r="AA406" s="25"/>
      <c r="AB406" s="25">
        <v>2.5000000000000001E-4</v>
      </c>
      <c r="AC406" s="25">
        <f t="shared" si="101"/>
        <v>8.5000000000000006E-5</v>
      </c>
    </row>
    <row r="407" spans="1:29" s="15" customFormat="1">
      <c r="A407" s="18">
        <v>655</v>
      </c>
      <c r="B407" s="25">
        <v>-1.6000000000000001E-4</v>
      </c>
      <c r="C407" s="25">
        <v>3.8600000000000001E-3</v>
      </c>
      <c r="D407" s="25">
        <f t="shared" si="96"/>
        <v>3.8800000000000002E-3</v>
      </c>
      <c r="E407" s="25"/>
      <c r="F407" s="25"/>
      <c r="G407" s="25"/>
      <c r="H407" s="25">
        <v>1.376E-2</v>
      </c>
      <c r="I407" s="25">
        <f t="shared" si="97"/>
        <v>1.3779999999999999E-2</v>
      </c>
      <c r="J407" s="25"/>
      <c r="K407" s="25"/>
      <c r="L407" s="25"/>
      <c r="M407" s="25">
        <v>2.82E-3</v>
      </c>
      <c r="N407" s="25">
        <f t="shared" si="98"/>
        <v>2.8400000000000001E-3</v>
      </c>
      <c r="O407" s="25"/>
      <c r="P407" s="25"/>
      <c r="Q407" s="25"/>
      <c r="R407" s="25">
        <v>3.4299999999999999E-3</v>
      </c>
      <c r="S407" s="25">
        <f t="shared" si="99"/>
        <v>3.4499999999999999E-3</v>
      </c>
      <c r="T407" s="25"/>
      <c r="U407" s="25"/>
      <c r="V407" s="25"/>
      <c r="W407" s="25">
        <v>3.0500000000000002E-3</v>
      </c>
      <c r="X407" s="25">
        <f t="shared" si="100"/>
        <v>3.0700000000000002E-3</v>
      </c>
      <c r="Y407" s="25"/>
      <c r="Z407" s="25"/>
      <c r="AA407" s="25"/>
      <c r="AB407" s="25">
        <v>1.2E-4</v>
      </c>
      <c r="AC407" s="25">
        <f t="shared" si="101"/>
        <v>-2.0000000000000005E-5</v>
      </c>
    </row>
    <row r="408" spans="1:29" s="15" customFormat="1">
      <c r="A408" s="18">
        <v>656</v>
      </c>
      <c r="B408" s="25">
        <v>1.4999999999999999E-4</v>
      </c>
      <c r="C408" s="25">
        <v>3.8500000000000001E-3</v>
      </c>
      <c r="D408" s="25">
        <f t="shared" si="96"/>
        <v>3.63E-3</v>
      </c>
      <c r="E408" s="25"/>
      <c r="F408" s="25"/>
      <c r="G408" s="25"/>
      <c r="H408" s="25">
        <v>1.3599999999999999E-2</v>
      </c>
      <c r="I408" s="25">
        <f t="shared" si="97"/>
        <v>1.338E-2</v>
      </c>
      <c r="J408" s="25"/>
      <c r="K408" s="25"/>
      <c r="L408" s="25"/>
      <c r="M408" s="25">
        <v>2.8800000000000002E-3</v>
      </c>
      <c r="N408" s="25">
        <f t="shared" si="98"/>
        <v>2.66E-3</v>
      </c>
      <c r="O408" s="25"/>
      <c r="P408" s="25"/>
      <c r="Q408" s="25"/>
      <c r="R408" s="25">
        <v>3.5999999999999999E-3</v>
      </c>
      <c r="S408" s="25">
        <f t="shared" si="99"/>
        <v>3.3799999999999998E-3</v>
      </c>
      <c r="T408" s="25"/>
      <c r="U408" s="25"/>
      <c r="V408" s="25"/>
      <c r="W408" s="25">
        <v>2.9199999999999999E-3</v>
      </c>
      <c r="X408" s="25">
        <f t="shared" si="100"/>
        <v>2.6999999999999997E-3</v>
      </c>
      <c r="Y408" s="25"/>
      <c r="Z408" s="25"/>
      <c r="AA408" s="25"/>
      <c r="AB408" s="25">
        <v>2.9E-4</v>
      </c>
      <c r="AC408" s="25">
        <f t="shared" si="101"/>
        <v>2.1999999999999998E-4</v>
      </c>
    </row>
    <row r="409" spans="1:29" s="15" customFormat="1">
      <c r="A409" s="18">
        <v>657</v>
      </c>
      <c r="B409" s="25">
        <v>-3.0000000000000001E-5</v>
      </c>
      <c r="C409" s="25">
        <v>3.7000000000000002E-3</v>
      </c>
      <c r="D409" s="25">
        <f t="shared" si="96"/>
        <v>3.6950000000000004E-3</v>
      </c>
      <c r="E409" s="25"/>
      <c r="F409" s="25"/>
      <c r="G409" s="25"/>
      <c r="H409" s="25">
        <v>1.372E-2</v>
      </c>
      <c r="I409" s="25">
        <f t="shared" si="97"/>
        <v>1.3715E-2</v>
      </c>
      <c r="J409" s="25"/>
      <c r="K409" s="25"/>
      <c r="L409" s="25"/>
      <c r="M409" s="25">
        <v>2.7299999999999998E-3</v>
      </c>
      <c r="N409" s="25">
        <f t="shared" si="98"/>
        <v>2.725E-3</v>
      </c>
      <c r="O409" s="25"/>
      <c r="P409" s="25"/>
      <c r="Q409" s="25"/>
      <c r="R409" s="25">
        <v>3.3899999999999998E-3</v>
      </c>
      <c r="S409" s="25">
        <f t="shared" si="99"/>
        <v>3.385E-3</v>
      </c>
      <c r="T409" s="25"/>
      <c r="U409" s="25"/>
      <c r="V409" s="25"/>
      <c r="W409" s="25">
        <v>2.9499999999999999E-3</v>
      </c>
      <c r="X409" s="25">
        <f t="shared" si="100"/>
        <v>2.9450000000000001E-3</v>
      </c>
      <c r="Y409" s="25"/>
      <c r="Z409" s="25"/>
      <c r="AA409" s="25"/>
      <c r="AB409" s="25">
        <v>4.0000000000000003E-5</v>
      </c>
      <c r="AC409" s="25">
        <f t="shared" si="101"/>
        <v>5.0000000000000013E-6</v>
      </c>
    </row>
    <row r="410" spans="1:29" s="15" customFormat="1">
      <c r="A410" s="18">
        <v>658</v>
      </c>
      <c r="B410" s="25">
        <v>6.8999999999999997E-5</v>
      </c>
      <c r="C410" s="25">
        <v>3.7499999999999999E-3</v>
      </c>
      <c r="D410" s="25">
        <f t="shared" si="96"/>
        <v>3.5604999999999999E-3</v>
      </c>
      <c r="E410" s="25"/>
      <c r="F410" s="25"/>
      <c r="G410" s="25"/>
      <c r="H410" s="25">
        <v>1.355E-2</v>
      </c>
      <c r="I410" s="25">
        <f t="shared" si="97"/>
        <v>1.3360499999999999E-2</v>
      </c>
      <c r="J410" s="25"/>
      <c r="K410" s="25"/>
      <c r="L410" s="25"/>
      <c r="M410" s="25">
        <v>2.5999999999999999E-3</v>
      </c>
      <c r="N410" s="25">
        <f t="shared" si="98"/>
        <v>2.4104999999999999E-3</v>
      </c>
      <c r="O410" s="25"/>
      <c r="P410" s="25"/>
      <c r="Q410" s="25"/>
      <c r="R410" s="25">
        <v>3.3899999999999998E-3</v>
      </c>
      <c r="S410" s="25">
        <f t="shared" si="99"/>
        <v>3.2004999999999998E-3</v>
      </c>
      <c r="T410" s="25"/>
      <c r="U410" s="25"/>
      <c r="V410" s="25"/>
      <c r="W410" s="25">
        <v>2.82E-3</v>
      </c>
      <c r="X410" s="25">
        <f t="shared" si="100"/>
        <v>2.6305E-3</v>
      </c>
      <c r="Y410" s="25"/>
      <c r="Z410" s="25"/>
      <c r="AA410" s="25"/>
      <c r="AB410" s="25">
        <v>3.1E-4</v>
      </c>
      <c r="AC410" s="25">
        <f t="shared" si="101"/>
        <v>1.895E-4</v>
      </c>
    </row>
    <row r="411" spans="1:29" s="15" customFormat="1">
      <c r="A411" s="18">
        <v>659</v>
      </c>
      <c r="B411" s="25">
        <v>-8.0000000000000007E-5</v>
      </c>
      <c r="C411" s="25">
        <v>3.7799999999999999E-3</v>
      </c>
      <c r="D411" s="25">
        <f t="shared" si="96"/>
        <v>3.7854999999999998E-3</v>
      </c>
      <c r="E411" s="25"/>
      <c r="F411" s="25"/>
      <c r="G411" s="25"/>
      <c r="H411" s="25">
        <v>1.3610000000000001E-2</v>
      </c>
      <c r="I411" s="25">
        <f t="shared" si="97"/>
        <v>1.3615500000000001E-2</v>
      </c>
      <c r="J411" s="25"/>
      <c r="K411" s="25"/>
      <c r="L411" s="25"/>
      <c r="M411" s="25">
        <v>2.82E-3</v>
      </c>
      <c r="N411" s="25">
        <f t="shared" si="98"/>
        <v>2.8254999999999999E-3</v>
      </c>
      <c r="O411" s="25"/>
      <c r="P411" s="25"/>
      <c r="Q411" s="25"/>
      <c r="R411" s="25">
        <v>3.46E-3</v>
      </c>
      <c r="S411" s="25">
        <f t="shared" si="99"/>
        <v>3.4654999999999998E-3</v>
      </c>
      <c r="T411" s="25"/>
      <c r="U411" s="25"/>
      <c r="V411" s="25"/>
      <c r="W411" s="25">
        <v>2.96E-3</v>
      </c>
      <c r="X411" s="25">
        <f t="shared" si="100"/>
        <v>2.9654999999999998E-3</v>
      </c>
      <c r="Y411" s="25"/>
      <c r="Z411" s="25"/>
      <c r="AA411" s="25"/>
      <c r="AB411" s="25">
        <v>6.8999999999999997E-5</v>
      </c>
      <c r="AC411" s="25">
        <f t="shared" si="101"/>
        <v>-5.5000000000000049E-6</v>
      </c>
    </row>
    <row r="412" spans="1:29" s="15" customFormat="1">
      <c r="A412" s="18">
        <v>660</v>
      </c>
      <c r="B412" s="25">
        <v>0</v>
      </c>
      <c r="C412" s="25">
        <v>3.7000000000000002E-3</v>
      </c>
      <c r="D412" s="25">
        <f t="shared" si="96"/>
        <v>3.5800000000000003E-3</v>
      </c>
      <c r="E412" s="25"/>
      <c r="F412" s="25"/>
      <c r="G412" s="25"/>
      <c r="H412" s="25">
        <v>1.34E-2</v>
      </c>
      <c r="I412" s="25">
        <f t="shared" si="97"/>
        <v>1.328E-2</v>
      </c>
      <c r="J412" s="25"/>
      <c r="K412" s="25"/>
      <c r="L412" s="25"/>
      <c r="M412" s="25">
        <v>2.7100000000000002E-3</v>
      </c>
      <c r="N412" s="25">
        <f t="shared" si="98"/>
        <v>2.5900000000000003E-3</v>
      </c>
      <c r="O412" s="25"/>
      <c r="P412" s="25"/>
      <c r="Q412" s="25"/>
      <c r="R412" s="25">
        <v>3.3E-3</v>
      </c>
      <c r="S412" s="25">
        <f t="shared" si="99"/>
        <v>3.1800000000000001E-3</v>
      </c>
      <c r="T412" s="25"/>
      <c r="U412" s="25"/>
      <c r="V412" s="25"/>
      <c r="W412" s="25">
        <v>2.81E-3</v>
      </c>
      <c r="X412" s="25">
        <f t="shared" si="100"/>
        <v>2.6900000000000001E-3</v>
      </c>
      <c r="Y412" s="25"/>
      <c r="Z412" s="25"/>
      <c r="AA412" s="25"/>
      <c r="AB412" s="25">
        <v>2.4000000000000001E-4</v>
      </c>
      <c r="AC412" s="25">
        <f t="shared" si="101"/>
        <v>1.2E-4</v>
      </c>
    </row>
    <row r="413" spans="1:29" s="15" customFormat="1">
      <c r="A413" s="18">
        <v>661</v>
      </c>
      <c r="B413" s="25">
        <v>-2.7E-4</v>
      </c>
      <c r="C413" s="25">
        <v>3.7499999999999999E-3</v>
      </c>
      <c r="D413" s="25">
        <f t="shared" si="96"/>
        <v>3.9100000000000003E-3</v>
      </c>
      <c r="E413" s="25"/>
      <c r="F413" s="25"/>
      <c r="G413" s="25"/>
      <c r="H413" s="25">
        <v>1.3559999999999999E-2</v>
      </c>
      <c r="I413" s="25">
        <f t="shared" si="97"/>
        <v>1.372E-2</v>
      </c>
      <c r="J413" s="25"/>
      <c r="K413" s="25"/>
      <c r="L413" s="25"/>
      <c r="M413" s="25">
        <v>2.7399999999999998E-3</v>
      </c>
      <c r="N413" s="25">
        <f t="shared" si="98"/>
        <v>2.8999999999999998E-3</v>
      </c>
      <c r="O413" s="25"/>
      <c r="P413" s="25"/>
      <c r="Q413" s="25"/>
      <c r="R413" s="25">
        <v>3.47E-3</v>
      </c>
      <c r="S413" s="25">
        <f t="shared" si="99"/>
        <v>3.63E-3</v>
      </c>
      <c r="T413" s="25"/>
      <c r="U413" s="25"/>
      <c r="V413" s="25"/>
      <c r="W413" s="25">
        <v>3.0100000000000001E-3</v>
      </c>
      <c r="X413" s="25">
        <f t="shared" si="100"/>
        <v>3.1700000000000001E-3</v>
      </c>
      <c r="Y413" s="25"/>
      <c r="Z413" s="25"/>
      <c r="AA413" s="25"/>
      <c r="AB413" s="25">
        <v>-5.0000000000000002E-5</v>
      </c>
      <c r="AC413" s="25">
        <f t="shared" si="101"/>
        <v>-1.6000000000000001E-4</v>
      </c>
    </row>
    <row r="414" spans="1:29" s="15" customFormat="1">
      <c r="A414" s="18">
        <v>662</v>
      </c>
      <c r="B414" s="25">
        <v>2.0000000000000002E-5</v>
      </c>
      <c r="C414" s="25">
        <v>3.7100000000000002E-3</v>
      </c>
      <c r="D414" s="25">
        <f t="shared" si="96"/>
        <v>3.6050000000000001E-3</v>
      </c>
      <c r="E414" s="25"/>
      <c r="F414" s="25"/>
      <c r="G414" s="25"/>
      <c r="H414" s="25">
        <v>1.3299999999999999E-2</v>
      </c>
      <c r="I414" s="25">
        <f t="shared" si="97"/>
        <v>1.3195E-2</v>
      </c>
      <c r="J414" s="25"/>
      <c r="K414" s="25"/>
      <c r="L414" s="25"/>
      <c r="M414" s="25">
        <v>2.7299999999999998E-3</v>
      </c>
      <c r="N414" s="25">
        <f t="shared" si="98"/>
        <v>2.6249999999999997E-3</v>
      </c>
      <c r="O414" s="25"/>
      <c r="P414" s="25"/>
      <c r="Q414" s="25"/>
      <c r="R414" s="25">
        <v>3.32E-3</v>
      </c>
      <c r="S414" s="25">
        <f t="shared" si="99"/>
        <v>3.215E-3</v>
      </c>
      <c r="T414" s="25"/>
      <c r="U414" s="25"/>
      <c r="V414" s="25"/>
      <c r="W414" s="25">
        <v>2.8900000000000002E-3</v>
      </c>
      <c r="X414" s="25">
        <f t="shared" si="100"/>
        <v>2.7850000000000001E-3</v>
      </c>
      <c r="Y414" s="25"/>
      <c r="Z414" s="25"/>
      <c r="AA414" s="25"/>
      <c r="AB414" s="25">
        <v>1.9000000000000001E-4</v>
      </c>
      <c r="AC414" s="25">
        <f t="shared" si="101"/>
        <v>1.05E-4</v>
      </c>
    </row>
    <row r="415" spans="1:29" s="15" customFormat="1">
      <c r="A415" s="18">
        <v>663</v>
      </c>
      <c r="B415" s="25">
        <v>-2.0000000000000001E-4</v>
      </c>
      <c r="C415" s="25">
        <v>3.8400000000000001E-3</v>
      </c>
      <c r="D415" s="25">
        <f t="shared" si="96"/>
        <v>3.9449999999999997E-3</v>
      </c>
      <c r="E415" s="25"/>
      <c r="F415" s="25"/>
      <c r="G415" s="25"/>
      <c r="H415" s="25">
        <v>1.346E-2</v>
      </c>
      <c r="I415" s="25">
        <f t="shared" si="97"/>
        <v>1.3564999999999999E-2</v>
      </c>
      <c r="J415" s="25"/>
      <c r="K415" s="25"/>
      <c r="L415" s="25"/>
      <c r="M415" s="25">
        <v>2.7299999999999998E-3</v>
      </c>
      <c r="N415" s="25">
        <f t="shared" si="98"/>
        <v>2.8349999999999998E-3</v>
      </c>
      <c r="O415" s="25"/>
      <c r="P415" s="25"/>
      <c r="Q415" s="25"/>
      <c r="R415" s="25">
        <v>3.46E-3</v>
      </c>
      <c r="S415" s="25">
        <f t="shared" si="99"/>
        <v>3.565E-3</v>
      </c>
      <c r="T415" s="25"/>
      <c r="U415" s="25"/>
      <c r="V415" s="25"/>
      <c r="W415" s="25">
        <v>2.99E-3</v>
      </c>
      <c r="X415" s="25">
        <f t="shared" si="100"/>
        <v>3.0950000000000001E-3</v>
      </c>
      <c r="Y415" s="25"/>
      <c r="Z415" s="25"/>
      <c r="AA415" s="25"/>
      <c r="AB415" s="25">
        <v>-1.0000000000000001E-5</v>
      </c>
      <c r="AC415" s="25">
        <f t="shared" si="101"/>
        <v>-1.05E-4</v>
      </c>
    </row>
    <row r="416" spans="1:29" s="15" customFormat="1">
      <c r="A416" s="18">
        <v>664</v>
      </c>
      <c r="B416" s="25">
        <v>1.1E-4</v>
      </c>
      <c r="C416" s="25">
        <v>3.7000000000000002E-3</v>
      </c>
      <c r="D416" s="25">
        <f t="shared" si="96"/>
        <v>3.5050000000000003E-3</v>
      </c>
      <c r="E416" s="25"/>
      <c r="F416" s="25"/>
      <c r="G416" s="25"/>
      <c r="H416" s="25">
        <v>1.324E-2</v>
      </c>
      <c r="I416" s="25">
        <f t="shared" si="97"/>
        <v>1.3044999999999999E-2</v>
      </c>
      <c r="J416" s="25"/>
      <c r="K416" s="25"/>
      <c r="L416" s="25"/>
      <c r="M416" s="25">
        <v>2.64E-3</v>
      </c>
      <c r="N416" s="25">
        <f t="shared" si="98"/>
        <v>2.4450000000000001E-3</v>
      </c>
      <c r="O416" s="25"/>
      <c r="P416" s="25"/>
      <c r="Q416" s="25"/>
      <c r="R416" s="25">
        <v>3.2599999999999999E-3</v>
      </c>
      <c r="S416" s="25">
        <f t="shared" si="99"/>
        <v>3.065E-3</v>
      </c>
      <c r="T416" s="25"/>
      <c r="U416" s="25"/>
      <c r="V416" s="25"/>
      <c r="W416" s="25">
        <v>2.8400000000000001E-3</v>
      </c>
      <c r="X416" s="25">
        <f t="shared" si="100"/>
        <v>2.6450000000000002E-3</v>
      </c>
      <c r="Y416" s="25"/>
      <c r="Z416" s="25"/>
      <c r="AA416" s="25"/>
      <c r="AB416" s="25">
        <v>2.7999999999999998E-4</v>
      </c>
      <c r="AC416" s="25">
        <f t="shared" si="101"/>
        <v>1.95E-4</v>
      </c>
    </row>
    <row r="417" spans="1:29" s="15" customFormat="1">
      <c r="A417" s="18">
        <v>665</v>
      </c>
      <c r="B417" s="25">
        <v>-1.8000000000000001E-4</v>
      </c>
      <c r="C417" s="25">
        <v>3.8300000000000001E-3</v>
      </c>
      <c r="D417" s="25">
        <f t="shared" si="96"/>
        <v>3.9350000000000001E-3</v>
      </c>
      <c r="E417" s="25"/>
      <c r="F417" s="25"/>
      <c r="G417" s="25"/>
      <c r="H417" s="25">
        <v>1.346E-2</v>
      </c>
      <c r="I417" s="25">
        <f t="shared" si="97"/>
        <v>1.3564999999999999E-2</v>
      </c>
      <c r="J417" s="25"/>
      <c r="K417" s="25"/>
      <c r="L417" s="25"/>
      <c r="M417" s="25">
        <v>2.7599999999999999E-3</v>
      </c>
      <c r="N417" s="25">
        <f t="shared" si="98"/>
        <v>2.8649999999999999E-3</v>
      </c>
      <c r="O417" s="25"/>
      <c r="P417" s="25"/>
      <c r="Q417" s="25"/>
      <c r="R417" s="25">
        <v>3.5300000000000002E-3</v>
      </c>
      <c r="S417" s="25">
        <f t="shared" si="99"/>
        <v>3.6350000000000002E-3</v>
      </c>
      <c r="T417" s="25"/>
      <c r="U417" s="25"/>
      <c r="V417" s="25"/>
      <c r="W417" s="25">
        <v>3.0599999999999998E-3</v>
      </c>
      <c r="X417" s="25">
        <f t="shared" si="100"/>
        <v>3.1649999999999998E-3</v>
      </c>
      <c r="Y417" s="25"/>
      <c r="Z417" s="25"/>
      <c r="AA417" s="25"/>
      <c r="AB417" s="25">
        <v>-3.0000000000000001E-5</v>
      </c>
      <c r="AC417" s="25">
        <f t="shared" si="101"/>
        <v>-1.05E-4</v>
      </c>
    </row>
    <row r="418" spans="1:29" s="15" customFormat="1">
      <c r="A418" s="18">
        <v>666</v>
      </c>
      <c r="B418" s="25">
        <v>1.6000000000000001E-4</v>
      </c>
      <c r="C418" s="25">
        <v>3.62E-3</v>
      </c>
      <c r="D418" s="25">
        <f t="shared" si="96"/>
        <v>3.405E-3</v>
      </c>
      <c r="E418" s="25"/>
      <c r="F418" s="25"/>
      <c r="G418" s="25"/>
      <c r="H418" s="25">
        <v>1.32E-2</v>
      </c>
      <c r="I418" s="25">
        <f t="shared" si="97"/>
        <v>1.2985E-2</v>
      </c>
      <c r="J418" s="25"/>
      <c r="K418" s="25"/>
      <c r="L418" s="25"/>
      <c r="M418" s="25">
        <v>2.64E-3</v>
      </c>
      <c r="N418" s="25">
        <f t="shared" si="98"/>
        <v>2.4250000000000001E-3</v>
      </c>
      <c r="O418" s="25"/>
      <c r="P418" s="25"/>
      <c r="Q418" s="25"/>
      <c r="R418" s="25">
        <v>3.2399999999999998E-3</v>
      </c>
      <c r="S418" s="25">
        <f t="shared" si="99"/>
        <v>3.0249999999999999E-3</v>
      </c>
      <c r="T418" s="25"/>
      <c r="U418" s="25"/>
      <c r="V418" s="25"/>
      <c r="W418" s="25">
        <v>2.6700000000000001E-3</v>
      </c>
      <c r="X418" s="25">
        <f t="shared" si="100"/>
        <v>2.4550000000000002E-3</v>
      </c>
      <c r="Y418" s="25"/>
      <c r="Z418" s="25"/>
      <c r="AA418" s="25"/>
      <c r="AB418" s="25">
        <v>2.7E-4</v>
      </c>
      <c r="AC418" s="25">
        <f t="shared" si="101"/>
        <v>2.1500000000000002E-4</v>
      </c>
    </row>
    <row r="419" spans="1:29" s="15" customFormat="1">
      <c r="A419" s="18">
        <v>667</v>
      </c>
      <c r="B419" s="25">
        <v>1.08E-3</v>
      </c>
      <c r="C419" s="25">
        <v>3.7799999999999999E-3</v>
      </c>
      <c r="D419" s="25">
        <f t="shared" si="96"/>
        <v>2.6749999999999999E-3</v>
      </c>
      <c r="E419" s="25"/>
      <c r="F419" s="25"/>
      <c r="G419" s="25"/>
      <c r="H419" s="25">
        <v>1.353E-2</v>
      </c>
      <c r="I419" s="25">
        <f t="shared" si="97"/>
        <v>1.2425E-2</v>
      </c>
      <c r="J419" s="25"/>
      <c r="K419" s="25"/>
      <c r="L419" s="25"/>
      <c r="M419" s="25">
        <v>2.7000000000000001E-3</v>
      </c>
      <c r="N419" s="25">
        <f t="shared" si="98"/>
        <v>1.5950000000000001E-3</v>
      </c>
      <c r="O419" s="25"/>
      <c r="P419" s="25"/>
      <c r="Q419" s="25"/>
      <c r="R419" s="25">
        <v>3.4299999999999999E-3</v>
      </c>
      <c r="S419" s="25">
        <f t="shared" si="99"/>
        <v>2.3249999999999998E-3</v>
      </c>
      <c r="T419" s="25"/>
      <c r="U419" s="25"/>
      <c r="V419" s="25"/>
      <c r="W419" s="25">
        <v>2.9199999999999999E-3</v>
      </c>
      <c r="X419" s="25">
        <f t="shared" si="100"/>
        <v>1.8149999999999998E-3</v>
      </c>
      <c r="Y419" s="25"/>
      <c r="Z419" s="25"/>
      <c r="AA419" s="25"/>
      <c r="AB419" s="25">
        <v>1.1299999999999999E-3</v>
      </c>
      <c r="AC419" s="25">
        <f t="shared" si="101"/>
        <v>1.1050000000000001E-3</v>
      </c>
    </row>
    <row r="420" spans="1:29" s="15" customFormat="1">
      <c r="A420" s="18">
        <v>668</v>
      </c>
      <c r="B420" s="25">
        <v>-9.3000000000000005E-4</v>
      </c>
      <c r="C420" s="25">
        <v>3.65E-3</v>
      </c>
      <c r="D420" s="25">
        <f t="shared" si="96"/>
        <v>4.535E-3</v>
      </c>
      <c r="E420" s="25"/>
      <c r="F420" s="25"/>
      <c r="G420" s="25"/>
      <c r="H420" s="25">
        <v>1.3270000000000001E-2</v>
      </c>
      <c r="I420" s="25">
        <f t="shared" si="97"/>
        <v>1.4155000000000001E-2</v>
      </c>
      <c r="J420" s="25"/>
      <c r="K420" s="25"/>
      <c r="L420" s="25"/>
      <c r="M420" s="25">
        <v>2.7100000000000002E-3</v>
      </c>
      <c r="N420" s="25">
        <f t="shared" si="98"/>
        <v>3.5950000000000001E-3</v>
      </c>
      <c r="O420" s="25"/>
      <c r="P420" s="25"/>
      <c r="Q420" s="25"/>
      <c r="R420" s="25">
        <v>3.2599999999999999E-3</v>
      </c>
      <c r="S420" s="25">
        <f t="shared" si="99"/>
        <v>4.1450000000000002E-3</v>
      </c>
      <c r="T420" s="25"/>
      <c r="U420" s="25"/>
      <c r="V420" s="25"/>
      <c r="W420" s="25">
        <v>2.8400000000000001E-3</v>
      </c>
      <c r="X420" s="25">
        <f t="shared" si="100"/>
        <v>3.725E-3</v>
      </c>
      <c r="Y420" s="25"/>
      <c r="Z420" s="25"/>
      <c r="AA420" s="25"/>
      <c r="AB420" s="25">
        <v>-8.4000000000000003E-4</v>
      </c>
      <c r="AC420" s="25">
        <f t="shared" si="101"/>
        <v>-8.8500000000000004E-4</v>
      </c>
    </row>
    <row r="421" spans="1:29" s="15" customFormat="1">
      <c r="A421" s="18">
        <v>669</v>
      </c>
      <c r="B421" s="25">
        <v>1.06E-3</v>
      </c>
      <c r="C421" s="25">
        <v>3.81E-3</v>
      </c>
      <c r="D421" s="25">
        <f t="shared" si="96"/>
        <v>2.7650000000000001E-3</v>
      </c>
      <c r="E421" s="25"/>
      <c r="F421" s="25"/>
      <c r="G421" s="25"/>
      <c r="H421" s="25">
        <v>1.341E-2</v>
      </c>
      <c r="I421" s="25">
        <f t="shared" si="97"/>
        <v>1.2365000000000001E-2</v>
      </c>
      <c r="J421" s="25"/>
      <c r="K421" s="25"/>
      <c r="L421" s="25"/>
      <c r="M421" s="25">
        <v>2.7000000000000001E-3</v>
      </c>
      <c r="N421" s="25">
        <f t="shared" si="98"/>
        <v>1.6550000000000002E-3</v>
      </c>
      <c r="O421" s="25"/>
      <c r="P421" s="25"/>
      <c r="Q421" s="25"/>
      <c r="R421" s="25">
        <v>3.5100000000000001E-3</v>
      </c>
      <c r="S421" s="25">
        <f t="shared" si="99"/>
        <v>2.4650000000000002E-3</v>
      </c>
      <c r="T421" s="25"/>
      <c r="U421" s="25"/>
      <c r="V421" s="25"/>
      <c r="W421" s="25">
        <v>3.0899999999999999E-3</v>
      </c>
      <c r="X421" s="25">
        <f t="shared" si="100"/>
        <v>2.0449999999999999E-3</v>
      </c>
      <c r="Y421" s="25"/>
      <c r="Z421" s="25"/>
      <c r="AA421" s="25"/>
      <c r="AB421" s="25">
        <v>1.0300000000000001E-3</v>
      </c>
      <c r="AC421" s="25">
        <f t="shared" si="101"/>
        <v>1.0449999999999999E-3</v>
      </c>
    </row>
    <row r="422" spans="1:29" s="15" customFormat="1">
      <c r="A422" s="18">
        <v>670</v>
      </c>
      <c r="B422" s="25">
        <v>-1.1900000000000001E-3</v>
      </c>
      <c r="C422" s="25">
        <v>3.5400000000000002E-3</v>
      </c>
      <c r="D422" s="25">
        <f t="shared" si="96"/>
        <v>4.7450000000000001E-3</v>
      </c>
      <c r="E422" s="25"/>
      <c r="F422" s="25"/>
      <c r="G422" s="25"/>
      <c r="H422" s="25">
        <v>1.319E-2</v>
      </c>
      <c r="I422" s="25">
        <f t="shared" si="97"/>
        <v>1.4395E-2</v>
      </c>
      <c r="J422" s="25"/>
      <c r="K422" s="25"/>
      <c r="L422" s="25"/>
      <c r="M422" s="25">
        <v>2.65E-3</v>
      </c>
      <c r="N422" s="25">
        <f t="shared" si="98"/>
        <v>3.8549999999999999E-3</v>
      </c>
      <c r="O422" s="25"/>
      <c r="P422" s="25"/>
      <c r="Q422" s="25"/>
      <c r="R422" s="25">
        <v>3.31E-3</v>
      </c>
      <c r="S422" s="25">
        <f t="shared" si="99"/>
        <v>4.5149999999999999E-3</v>
      </c>
      <c r="T422" s="25"/>
      <c r="U422" s="25"/>
      <c r="V422" s="25"/>
      <c r="W422" s="25">
        <v>2.8E-3</v>
      </c>
      <c r="X422" s="25">
        <f t="shared" si="100"/>
        <v>4.0049999999999999E-3</v>
      </c>
      <c r="Y422" s="25"/>
      <c r="Z422" s="25"/>
      <c r="AA422" s="25"/>
      <c r="AB422" s="25">
        <v>-1.2199999999999999E-3</v>
      </c>
      <c r="AC422" s="25">
        <f t="shared" si="101"/>
        <v>-1.2049999999999999E-3</v>
      </c>
    </row>
    <row r="423" spans="1:29" s="15" customFormat="1">
      <c r="A423" s="18">
        <v>671</v>
      </c>
      <c r="B423" s="25">
        <v>5.5000000000000003E-4</v>
      </c>
      <c r="C423" s="25">
        <v>3.79E-3</v>
      </c>
      <c r="D423" s="25">
        <f t="shared" si="96"/>
        <v>3.15E-3</v>
      </c>
      <c r="E423" s="25"/>
      <c r="F423" s="25"/>
      <c r="G423" s="25"/>
      <c r="H423" s="25">
        <v>1.3299999999999999E-2</v>
      </c>
      <c r="I423" s="25">
        <f t="shared" si="97"/>
        <v>1.2659999999999999E-2</v>
      </c>
      <c r="J423" s="25"/>
      <c r="K423" s="25"/>
      <c r="L423" s="25"/>
      <c r="M423" s="25">
        <v>2.7100000000000002E-3</v>
      </c>
      <c r="N423" s="25">
        <f t="shared" si="98"/>
        <v>2.0700000000000002E-3</v>
      </c>
      <c r="O423" s="25"/>
      <c r="P423" s="25"/>
      <c r="Q423" s="25"/>
      <c r="R423" s="25">
        <v>3.5300000000000002E-3</v>
      </c>
      <c r="S423" s="25">
        <f t="shared" si="99"/>
        <v>2.8900000000000002E-3</v>
      </c>
      <c r="T423" s="25"/>
      <c r="U423" s="25"/>
      <c r="V423" s="25"/>
      <c r="W423" s="25">
        <v>2.9299999999999999E-3</v>
      </c>
      <c r="X423" s="25">
        <f t="shared" si="100"/>
        <v>2.2899999999999999E-3</v>
      </c>
      <c r="Y423" s="25"/>
      <c r="Z423" s="25"/>
      <c r="AA423" s="25"/>
      <c r="AB423" s="25">
        <v>7.2999999999999996E-4</v>
      </c>
      <c r="AC423" s="25">
        <f t="shared" si="101"/>
        <v>6.3999999999999994E-4</v>
      </c>
    </row>
    <row r="424" spans="1:29" s="15" customFormat="1">
      <c r="A424" s="18">
        <v>672</v>
      </c>
      <c r="B424" s="25">
        <v>-5.0000000000000001E-4</v>
      </c>
      <c r="C424" s="25">
        <v>3.64E-3</v>
      </c>
      <c r="D424" s="25">
        <f t="shared" si="96"/>
        <v>3.9950000000000003E-3</v>
      </c>
      <c r="E424" s="25"/>
      <c r="F424" s="25"/>
      <c r="G424" s="25"/>
      <c r="H424" s="25">
        <v>1.3089999999999999E-2</v>
      </c>
      <c r="I424" s="25">
        <f t="shared" si="97"/>
        <v>1.3444999999999999E-2</v>
      </c>
      <c r="J424" s="25"/>
      <c r="K424" s="25"/>
      <c r="L424" s="25"/>
      <c r="M424" s="25">
        <v>2.65E-3</v>
      </c>
      <c r="N424" s="25">
        <f t="shared" si="98"/>
        <v>3.0049999999999999E-3</v>
      </c>
      <c r="O424" s="25"/>
      <c r="P424" s="25"/>
      <c r="Q424" s="25"/>
      <c r="R424" s="25">
        <v>3.3600000000000001E-3</v>
      </c>
      <c r="S424" s="25">
        <f t="shared" si="99"/>
        <v>3.715E-3</v>
      </c>
      <c r="T424" s="25"/>
      <c r="U424" s="25"/>
      <c r="V424" s="25"/>
      <c r="W424" s="25">
        <v>2.8400000000000001E-3</v>
      </c>
      <c r="X424" s="25">
        <f t="shared" si="100"/>
        <v>3.1949999999999999E-3</v>
      </c>
      <c r="Y424" s="25"/>
      <c r="Z424" s="25"/>
      <c r="AA424" s="25"/>
      <c r="AB424" s="25">
        <v>-2.1000000000000001E-4</v>
      </c>
      <c r="AC424" s="25">
        <f t="shared" si="101"/>
        <v>-3.5500000000000001E-4</v>
      </c>
    </row>
    <row r="425" spans="1:29" s="15" customFormat="1">
      <c r="A425" s="18">
        <v>673</v>
      </c>
      <c r="B425" s="25">
        <v>4.8999999999999998E-4</v>
      </c>
      <c r="C425" s="25">
        <v>3.7299999999999998E-3</v>
      </c>
      <c r="D425" s="25">
        <f t="shared" si="96"/>
        <v>3.215E-3</v>
      </c>
      <c r="E425" s="25"/>
      <c r="F425" s="25"/>
      <c r="G425" s="25"/>
      <c r="H425" s="25">
        <v>1.3100000000000001E-2</v>
      </c>
      <c r="I425" s="25">
        <f t="shared" si="97"/>
        <v>1.2585000000000001E-2</v>
      </c>
      <c r="J425" s="25"/>
      <c r="K425" s="25"/>
      <c r="L425" s="25"/>
      <c r="M425" s="25">
        <v>2.63E-3</v>
      </c>
      <c r="N425" s="25">
        <f t="shared" si="98"/>
        <v>2.1149999999999997E-3</v>
      </c>
      <c r="O425" s="25"/>
      <c r="P425" s="25"/>
      <c r="Q425" s="25"/>
      <c r="R425" s="25">
        <v>3.3500000000000001E-3</v>
      </c>
      <c r="S425" s="25">
        <f t="shared" si="99"/>
        <v>2.8349999999999998E-3</v>
      </c>
      <c r="T425" s="25"/>
      <c r="U425" s="25"/>
      <c r="V425" s="25"/>
      <c r="W425" s="25">
        <v>2.8400000000000001E-3</v>
      </c>
      <c r="X425" s="25">
        <f t="shared" si="100"/>
        <v>2.3249999999999998E-3</v>
      </c>
      <c r="Y425" s="25"/>
      <c r="Z425" s="25"/>
      <c r="AA425" s="25"/>
      <c r="AB425" s="25">
        <v>5.4000000000000001E-4</v>
      </c>
      <c r="AC425" s="25">
        <f t="shared" si="101"/>
        <v>5.1500000000000005E-4</v>
      </c>
    </row>
    <row r="426" spans="1:29" s="15" customFormat="1">
      <c r="A426" s="18">
        <v>674</v>
      </c>
      <c r="B426" s="25">
        <v>-2.9999999999999997E-4</v>
      </c>
      <c r="C426" s="25">
        <v>3.6700000000000001E-3</v>
      </c>
      <c r="D426" s="25">
        <f t="shared" si="96"/>
        <v>3.9849999999999998E-3</v>
      </c>
      <c r="E426" s="25"/>
      <c r="F426" s="25"/>
      <c r="G426" s="25"/>
      <c r="H426" s="25">
        <v>1.3140000000000001E-2</v>
      </c>
      <c r="I426" s="25">
        <f t="shared" si="97"/>
        <v>1.3455E-2</v>
      </c>
      <c r="J426" s="25"/>
      <c r="K426" s="25"/>
      <c r="L426" s="25"/>
      <c r="M426" s="25">
        <v>2.7100000000000002E-3</v>
      </c>
      <c r="N426" s="25">
        <f t="shared" si="98"/>
        <v>3.0249999999999999E-3</v>
      </c>
      <c r="O426" s="25"/>
      <c r="P426" s="25"/>
      <c r="Q426" s="25"/>
      <c r="R426" s="25">
        <v>3.2699999999999999E-3</v>
      </c>
      <c r="S426" s="25">
        <f t="shared" si="99"/>
        <v>3.5849999999999996E-3</v>
      </c>
      <c r="T426" s="25"/>
      <c r="U426" s="25"/>
      <c r="V426" s="25"/>
      <c r="W426" s="25">
        <v>2.7499999999999998E-3</v>
      </c>
      <c r="X426" s="25">
        <f t="shared" si="100"/>
        <v>3.065E-3</v>
      </c>
      <c r="Y426" s="25"/>
      <c r="Z426" s="25"/>
      <c r="AA426" s="25"/>
      <c r="AB426" s="25">
        <v>-3.3E-4</v>
      </c>
      <c r="AC426" s="25">
        <f t="shared" si="101"/>
        <v>-3.1499999999999996E-4</v>
      </c>
    </row>
    <row r="427" spans="1:29" s="15" customFormat="1">
      <c r="A427" s="18">
        <v>675</v>
      </c>
      <c r="B427" s="25">
        <v>-4.0000000000000003E-5</v>
      </c>
      <c r="C427" s="25">
        <v>3.65E-3</v>
      </c>
      <c r="D427" s="25">
        <f t="shared" si="96"/>
        <v>3.5699999999999998E-3</v>
      </c>
      <c r="E427" s="25"/>
      <c r="F427" s="25"/>
      <c r="G427" s="25"/>
      <c r="H427" s="25">
        <v>1.3140000000000001E-2</v>
      </c>
      <c r="I427" s="25">
        <f t="shared" si="97"/>
        <v>1.306E-2</v>
      </c>
      <c r="J427" s="25"/>
      <c r="K427" s="25"/>
      <c r="L427" s="25"/>
      <c r="M427" s="25">
        <v>2.6099999999999999E-3</v>
      </c>
      <c r="N427" s="25">
        <f t="shared" si="98"/>
        <v>2.5299999999999997E-3</v>
      </c>
      <c r="O427" s="25"/>
      <c r="P427" s="25"/>
      <c r="Q427" s="25"/>
      <c r="R427" s="25">
        <v>3.4199999999999999E-3</v>
      </c>
      <c r="S427" s="25">
        <f t="shared" si="99"/>
        <v>3.3399999999999997E-3</v>
      </c>
      <c r="T427" s="25"/>
      <c r="U427" s="25"/>
      <c r="V427" s="25"/>
      <c r="W427" s="25">
        <v>3.0300000000000001E-3</v>
      </c>
      <c r="X427" s="25">
        <f t="shared" si="100"/>
        <v>2.9499999999999999E-3</v>
      </c>
      <c r="Y427" s="25"/>
      <c r="Z427" s="25"/>
      <c r="AA427" s="25"/>
      <c r="AB427" s="25">
        <v>2.0000000000000001E-4</v>
      </c>
      <c r="AC427" s="25">
        <f t="shared" si="101"/>
        <v>8.0000000000000007E-5</v>
      </c>
    </row>
    <row r="428" spans="1:29" s="15" customFormat="1">
      <c r="A428" s="18">
        <v>676</v>
      </c>
      <c r="B428" s="25">
        <v>-2.5999999999999998E-4</v>
      </c>
      <c r="C428" s="25">
        <v>3.62E-3</v>
      </c>
      <c r="D428" s="25">
        <f t="shared" si="96"/>
        <v>3.8349999999999999E-3</v>
      </c>
      <c r="E428" s="25"/>
      <c r="F428" s="25"/>
      <c r="G428" s="25"/>
      <c r="H428" s="25">
        <v>1.3010000000000001E-2</v>
      </c>
      <c r="I428" s="25">
        <f t="shared" si="97"/>
        <v>1.3225000000000001E-2</v>
      </c>
      <c r="J428" s="25"/>
      <c r="K428" s="25"/>
      <c r="L428" s="25"/>
      <c r="M428" s="25">
        <v>2.63E-3</v>
      </c>
      <c r="N428" s="25">
        <f t="shared" si="98"/>
        <v>2.8449999999999999E-3</v>
      </c>
      <c r="O428" s="25"/>
      <c r="P428" s="25"/>
      <c r="Q428" s="25"/>
      <c r="R428" s="25">
        <v>3.13E-3</v>
      </c>
      <c r="S428" s="25">
        <f t="shared" si="99"/>
        <v>3.3449999999999999E-3</v>
      </c>
      <c r="T428" s="25"/>
      <c r="U428" s="25"/>
      <c r="V428" s="25"/>
      <c r="W428" s="25">
        <v>2.8300000000000001E-3</v>
      </c>
      <c r="X428" s="25">
        <f t="shared" si="100"/>
        <v>3.045E-3</v>
      </c>
      <c r="Y428" s="25"/>
      <c r="Z428" s="25"/>
      <c r="AA428" s="25"/>
      <c r="AB428" s="25">
        <v>-1.7000000000000001E-4</v>
      </c>
      <c r="AC428" s="25">
        <f t="shared" si="101"/>
        <v>-2.1499999999999999E-4</v>
      </c>
    </row>
    <row r="429" spans="1:29" s="15" customFormat="1">
      <c r="A429" s="18">
        <v>677</v>
      </c>
      <c r="B429" s="25">
        <v>1.2E-4</v>
      </c>
      <c r="C429" s="25">
        <v>3.5699999999999998E-3</v>
      </c>
      <c r="D429" s="25">
        <f t="shared" si="96"/>
        <v>3.3649999999999999E-3</v>
      </c>
      <c r="E429" s="25"/>
      <c r="F429" s="25"/>
      <c r="G429" s="25"/>
      <c r="H429" s="25">
        <v>1.2959999999999999E-2</v>
      </c>
      <c r="I429" s="25">
        <f t="shared" si="97"/>
        <v>1.2754999999999999E-2</v>
      </c>
      <c r="J429" s="25"/>
      <c r="K429" s="25"/>
      <c r="L429" s="25"/>
      <c r="M429" s="25">
        <v>2.5699999999999998E-3</v>
      </c>
      <c r="N429" s="25">
        <f t="shared" si="98"/>
        <v>2.3649999999999999E-3</v>
      </c>
      <c r="O429" s="25"/>
      <c r="P429" s="25"/>
      <c r="Q429" s="25"/>
      <c r="R429" s="25">
        <v>3.3400000000000001E-3</v>
      </c>
      <c r="S429" s="25">
        <f t="shared" si="99"/>
        <v>3.1350000000000002E-3</v>
      </c>
      <c r="T429" s="25"/>
      <c r="U429" s="25"/>
      <c r="V429" s="25"/>
      <c r="W429" s="25">
        <v>2.7899999999999999E-3</v>
      </c>
      <c r="X429" s="25">
        <f t="shared" si="100"/>
        <v>2.5850000000000001E-3</v>
      </c>
      <c r="Y429" s="25"/>
      <c r="Z429" s="25"/>
      <c r="AA429" s="25"/>
      <c r="AB429" s="25">
        <v>2.9E-4</v>
      </c>
      <c r="AC429" s="25">
        <f t="shared" si="101"/>
        <v>2.05E-4</v>
      </c>
    </row>
    <row r="430" spans="1:29" s="15" customFormat="1">
      <c r="A430" s="18">
        <v>678</v>
      </c>
      <c r="B430" s="25">
        <v>-1.1E-4</v>
      </c>
      <c r="C430" s="25">
        <v>3.4499999999999999E-3</v>
      </c>
      <c r="D430" s="25">
        <f t="shared" si="96"/>
        <v>3.4499999999999999E-3</v>
      </c>
      <c r="E430" s="25"/>
      <c r="F430" s="25"/>
      <c r="G430" s="25"/>
      <c r="H430" s="25">
        <v>1.2749999999999999E-2</v>
      </c>
      <c r="I430" s="25">
        <f t="shared" si="97"/>
        <v>1.2749999999999999E-2</v>
      </c>
      <c r="J430" s="25"/>
      <c r="K430" s="25"/>
      <c r="L430" s="25"/>
      <c r="M430" s="25">
        <v>2.5500000000000002E-3</v>
      </c>
      <c r="N430" s="25">
        <f t="shared" si="98"/>
        <v>2.5500000000000002E-3</v>
      </c>
      <c r="O430" s="25"/>
      <c r="P430" s="25"/>
      <c r="Q430" s="25"/>
      <c r="R430" s="25">
        <v>2.9499999999999999E-3</v>
      </c>
      <c r="S430" s="25">
        <f t="shared" si="99"/>
        <v>2.9499999999999999E-3</v>
      </c>
      <c r="T430" s="25"/>
      <c r="U430" s="25"/>
      <c r="V430" s="25"/>
      <c r="W430" s="25">
        <v>2.6700000000000001E-3</v>
      </c>
      <c r="X430" s="25">
        <f t="shared" si="100"/>
        <v>2.6700000000000001E-3</v>
      </c>
      <c r="Y430" s="25"/>
      <c r="Z430" s="25"/>
      <c r="AA430" s="25"/>
      <c r="AB430" s="25">
        <v>1.1E-4</v>
      </c>
      <c r="AC430" s="25">
        <f t="shared" si="101"/>
        <v>0</v>
      </c>
    </row>
    <row r="431" spans="1:29" s="15" customFormat="1">
      <c r="A431" s="18">
        <v>679</v>
      </c>
      <c r="B431" s="25">
        <v>6.8999999999999997E-5</v>
      </c>
      <c r="C431" s="25">
        <v>3.5899999999999999E-3</v>
      </c>
      <c r="D431" s="25">
        <f t="shared" si="96"/>
        <v>3.3904999999999999E-3</v>
      </c>
      <c r="E431" s="25"/>
      <c r="F431" s="25"/>
      <c r="G431" s="25"/>
      <c r="H431" s="25">
        <v>1.2880000000000001E-2</v>
      </c>
      <c r="I431" s="25">
        <f t="shared" si="97"/>
        <v>1.2680500000000001E-2</v>
      </c>
      <c r="J431" s="25"/>
      <c r="K431" s="25"/>
      <c r="L431" s="25"/>
      <c r="M431" s="25">
        <v>2.49E-3</v>
      </c>
      <c r="N431" s="25">
        <f t="shared" si="98"/>
        <v>2.2905E-3</v>
      </c>
      <c r="O431" s="25"/>
      <c r="P431" s="25"/>
      <c r="Q431" s="25"/>
      <c r="R431" s="25">
        <v>3.2699999999999999E-3</v>
      </c>
      <c r="S431" s="25">
        <f t="shared" si="99"/>
        <v>3.0704999999999999E-3</v>
      </c>
      <c r="T431" s="25"/>
      <c r="U431" s="25"/>
      <c r="V431" s="25"/>
      <c r="W431" s="25">
        <v>2.7100000000000002E-3</v>
      </c>
      <c r="X431" s="25">
        <f t="shared" si="100"/>
        <v>2.5105000000000001E-3</v>
      </c>
      <c r="Y431" s="25"/>
      <c r="Z431" s="25"/>
      <c r="AA431" s="25"/>
      <c r="AB431" s="25">
        <v>3.3E-4</v>
      </c>
      <c r="AC431" s="25">
        <f t="shared" si="101"/>
        <v>1.995E-4</v>
      </c>
    </row>
    <row r="432" spans="1:29" s="15" customFormat="1">
      <c r="A432" s="18">
        <v>680</v>
      </c>
      <c r="B432" s="25">
        <v>-1.3999999999999999E-4</v>
      </c>
      <c r="C432" s="25">
        <v>3.4299999999999999E-3</v>
      </c>
      <c r="D432" s="25">
        <f t="shared" si="96"/>
        <v>3.4150000000000001E-3</v>
      </c>
      <c r="E432" s="25"/>
      <c r="F432" s="25"/>
      <c r="G432" s="25"/>
      <c r="H432" s="25">
        <v>1.26E-2</v>
      </c>
      <c r="I432" s="25">
        <f t="shared" si="97"/>
        <v>1.2585000000000001E-2</v>
      </c>
      <c r="J432" s="25"/>
      <c r="K432" s="25"/>
      <c r="L432" s="25"/>
      <c r="M432" s="25">
        <v>2.4299999999999999E-3</v>
      </c>
      <c r="N432" s="25">
        <f t="shared" si="98"/>
        <v>2.415E-3</v>
      </c>
      <c r="O432" s="25"/>
      <c r="P432" s="25"/>
      <c r="Q432" s="25"/>
      <c r="R432" s="25">
        <v>3.0799999999999998E-3</v>
      </c>
      <c r="S432" s="25">
        <f t="shared" si="99"/>
        <v>3.065E-3</v>
      </c>
      <c r="T432" s="25"/>
      <c r="U432" s="25"/>
      <c r="V432" s="25"/>
      <c r="W432" s="25">
        <v>2.64E-3</v>
      </c>
      <c r="X432" s="25">
        <f t="shared" si="100"/>
        <v>2.6250000000000002E-3</v>
      </c>
      <c r="Y432" s="25"/>
      <c r="Z432" s="25"/>
      <c r="AA432" s="25"/>
      <c r="AB432" s="25">
        <v>1.7000000000000001E-4</v>
      </c>
      <c r="AC432" s="25">
        <f t="shared" si="101"/>
        <v>1.5000000000000012E-5</v>
      </c>
    </row>
    <row r="433" spans="1:29" s="15" customFormat="1">
      <c r="A433" s="18">
        <v>681</v>
      </c>
      <c r="B433" s="25">
        <v>1E-4</v>
      </c>
      <c r="C433" s="25">
        <v>3.63E-3</v>
      </c>
      <c r="D433" s="25">
        <f t="shared" si="96"/>
        <v>3.4199999999999999E-3</v>
      </c>
      <c r="E433" s="25"/>
      <c r="F433" s="25"/>
      <c r="G433" s="25"/>
      <c r="H433" s="25">
        <v>1.281E-2</v>
      </c>
      <c r="I433" s="25">
        <f t="shared" si="97"/>
        <v>1.26E-2</v>
      </c>
      <c r="J433" s="25"/>
      <c r="K433" s="25"/>
      <c r="L433" s="25"/>
      <c r="M433" s="25">
        <v>2.5999999999999999E-3</v>
      </c>
      <c r="N433" s="25">
        <f t="shared" si="98"/>
        <v>2.3899999999999998E-3</v>
      </c>
      <c r="O433" s="25"/>
      <c r="P433" s="25"/>
      <c r="Q433" s="25"/>
      <c r="R433" s="25">
        <v>3.3800000000000002E-3</v>
      </c>
      <c r="S433" s="25">
        <f t="shared" si="99"/>
        <v>3.1700000000000001E-3</v>
      </c>
      <c r="T433" s="25"/>
      <c r="U433" s="25"/>
      <c r="V433" s="25"/>
      <c r="W433" s="25">
        <v>2.8E-3</v>
      </c>
      <c r="X433" s="25">
        <f t="shared" si="100"/>
        <v>2.5899999999999999E-3</v>
      </c>
      <c r="Y433" s="25"/>
      <c r="Z433" s="25"/>
      <c r="AA433" s="25"/>
      <c r="AB433" s="25">
        <v>3.2000000000000003E-4</v>
      </c>
      <c r="AC433" s="25">
        <f t="shared" si="101"/>
        <v>2.1000000000000001E-4</v>
      </c>
    </row>
    <row r="434" spans="1:29" s="15" customFormat="1">
      <c r="A434" s="18">
        <v>682</v>
      </c>
      <c r="B434" s="25">
        <v>-2.4000000000000001E-4</v>
      </c>
      <c r="C434" s="25">
        <v>3.5000000000000001E-3</v>
      </c>
      <c r="D434" s="25">
        <f t="shared" si="96"/>
        <v>3.6250000000000002E-3</v>
      </c>
      <c r="E434" s="25"/>
      <c r="F434" s="25"/>
      <c r="G434" s="25"/>
      <c r="H434" s="25">
        <v>1.2489999999999999E-2</v>
      </c>
      <c r="I434" s="25">
        <f t="shared" si="97"/>
        <v>1.2614999999999999E-2</v>
      </c>
      <c r="J434" s="25"/>
      <c r="K434" s="25"/>
      <c r="L434" s="25"/>
      <c r="M434" s="25">
        <v>2.3999999999999998E-3</v>
      </c>
      <c r="N434" s="25">
        <f t="shared" si="98"/>
        <v>2.5249999999999999E-3</v>
      </c>
      <c r="O434" s="25"/>
      <c r="P434" s="25"/>
      <c r="Q434" s="25"/>
      <c r="R434" s="25">
        <v>2.9499999999999999E-3</v>
      </c>
      <c r="S434" s="25">
        <f t="shared" si="99"/>
        <v>3.075E-3</v>
      </c>
      <c r="T434" s="25"/>
      <c r="U434" s="25"/>
      <c r="V434" s="25"/>
      <c r="W434" s="25">
        <v>2.6099999999999999E-3</v>
      </c>
      <c r="X434" s="25">
        <f t="shared" si="100"/>
        <v>2.735E-3</v>
      </c>
      <c r="Y434" s="25"/>
      <c r="Z434" s="25"/>
      <c r="AA434" s="25"/>
      <c r="AB434" s="25">
        <v>-1.0000000000000001E-5</v>
      </c>
      <c r="AC434" s="25">
        <f t="shared" si="101"/>
        <v>-1.25E-4</v>
      </c>
    </row>
    <row r="435" spans="1:29" s="15" customFormat="1">
      <c r="A435" s="18">
        <v>683</v>
      </c>
      <c r="B435" s="25">
        <v>5.0000000000000002E-5</v>
      </c>
      <c r="C435" s="25">
        <v>3.5300000000000002E-3</v>
      </c>
      <c r="D435" s="25">
        <f t="shared" si="96"/>
        <v>3.3800000000000002E-3</v>
      </c>
      <c r="E435" s="25"/>
      <c r="F435" s="25"/>
      <c r="G435" s="25"/>
      <c r="H435" s="25">
        <v>1.2659999999999999E-2</v>
      </c>
      <c r="I435" s="25">
        <f t="shared" si="97"/>
        <v>1.2509999999999999E-2</v>
      </c>
      <c r="J435" s="25"/>
      <c r="K435" s="25"/>
      <c r="L435" s="25"/>
      <c r="M435" s="25">
        <v>2.5500000000000002E-3</v>
      </c>
      <c r="N435" s="25">
        <f t="shared" si="98"/>
        <v>2.4000000000000002E-3</v>
      </c>
      <c r="O435" s="25"/>
      <c r="P435" s="25"/>
      <c r="Q435" s="25"/>
      <c r="R435" s="25">
        <v>3.1800000000000001E-3</v>
      </c>
      <c r="S435" s="25">
        <f t="shared" si="99"/>
        <v>3.0300000000000001E-3</v>
      </c>
      <c r="T435" s="25"/>
      <c r="U435" s="25"/>
      <c r="V435" s="25"/>
      <c r="W435" s="25">
        <v>2.7200000000000002E-3</v>
      </c>
      <c r="X435" s="25">
        <f t="shared" si="100"/>
        <v>2.5700000000000002E-3</v>
      </c>
      <c r="Y435" s="25"/>
      <c r="Z435" s="25"/>
      <c r="AA435" s="25"/>
      <c r="AB435" s="25">
        <v>2.5000000000000001E-4</v>
      </c>
      <c r="AC435" s="25">
        <f t="shared" si="101"/>
        <v>1.5000000000000001E-4</v>
      </c>
    </row>
    <row r="436" spans="1:29" s="15" customFormat="1">
      <c r="A436" s="18">
        <v>684</v>
      </c>
      <c r="B436" s="25">
        <v>-8.0000000000000007E-5</v>
      </c>
      <c r="C436" s="25">
        <v>3.5899999999999999E-3</v>
      </c>
      <c r="D436" s="25">
        <f t="shared" si="96"/>
        <v>3.5249999999999999E-3</v>
      </c>
      <c r="E436" s="25"/>
      <c r="F436" s="25"/>
      <c r="G436" s="25"/>
      <c r="H436" s="25">
        <v>1.2659999999999999E-2</v>
      </c>
      <c r="I436" s="25">
        <f t="shared" si="97"/>
        <v>1.2594999999999999E-2</v>
      </c>
      <c r="J436" s="25"/>
      <c r="K436" s="25"/>
      <c r="L436" s="25"/>
      <c r="M436" s="25">
        <v>2.5400000000000002E-3</v>
      </c>
      <c r="N436" s="25">
        <f t="shared" si="98"/>
        <v>2.4750000000000002E-3</v>
      </c>
      <c r="O436" s="25"/>
      <c r="P436" s="25"/>
      <c r="Q436" s="25"/>
      <c r="R436" s="25">
        <v>3.3E-3</v>
      </c>
      <c r="S436" s="25">
        <f t="shared" si="99"/>
        <v>3.235E-3</v>
      </c>
      <c r="T436" s="25"/>
      <c r="U436" s="25"/>
      <c r="V436" s="25"/>
      <c r="W436" s="25">
        <v>2.82E-3</v>
      </c>
      <c r="X436" s="25">
        <f t="shared" si="100"/>
        <v>2.7550000000000001E-3</v>
      </c>
      <c r="Y436" s="25"/>
      <c r="Z436" s="25"/>
      <c r="AA436" s="25"/>
      <c r="AB436" s="25">
        <v>2.1000000000000001E-4</v>
      </c>
      <c r="AC436" s="25">
        <f t="shared" si="101"/>
        <v>6.5000000000000008E-5</v>
      </c>
    </row>
    <row r="437" spans="1:29" s="15" customFormat="1">
      <c r="A437" s="18">
        <v>685</v>
      </c>
      <c r="B437" s="25">
        <v>0</v>
      </c>
      <c r="C437" s="25">
        <v>3.46E-3</v>
      </c>
      <c r="D437" s="25">
        <f t="shared" si="96"/>
        <v>3.4299999999999999E-3</v>
      </c>
      <c r="E437" s="25"/>
      <c r="F437" s="25"/>
      <c r="G437" s="25"/>
      <c r="H437" s="25">
        <v>1.252E-2</v>
      </c>
      <c r="I437" s="25">
        <f t="shared" si="97"/>
        <v>1.2489999999999999E-2</v>
      </c>
      <c r="J437" s="25"/>
      <c r="K437" s="25"/>
      <c r="L437" s="25"/>
      <c r="M437" s="25">
        <v>2.48E-3</v>
      </c>
      <c r="N437" s="25">
        <f t="shared" si="98"/>
        <v>2.4499999999999999E-3</v>
      </c>
      <c r="O437" s="25"/>
      <c r="P437" s="25"/>
      <c r="Q437" s="25"/>
      <c r="R437" s="25">
        <v>3.1800000000000001E-3</v>
      </c>
      <c r="S437" s="25">
        <f t="shared" si="99"/>
        <v>3.15E-3</v>
      </c>
      <c r="T437" s="25"/>
      <c r="U437" s="25"/>
      <c r="V437" s="25"/>
      <c r="W437" s="25">
        <v>2.7000000000000001E-3</v>
      </c>
      <c r="X437" s="25">
        <f t="shared" si="100"/>
        <v>2.6700000000000001E-3</v>
      </c>
      <c r="Y437" s="25"/>
      <c r="Z437" s="25"/>
      <c r="AA437" s="25"/>
      <c r="AB437" s="25">
        <v>6.0000000000000002E-5</v>
      </c>
      <c r="AC437" s="25">
        <f t="shared" si="101"/>
        <v>3.0000000000000001E-5</v>
      </c>
    </row>
    <row r="438" spans="1:29" s="15" customFormat="1">
      <c r="A438" s="18">
        <v>686</v>
      </c>
      <c r="B438" s="25">
        <v>-1.6000000000000001E-4</v>
      </c>
      <c r="C438" s="25">
        <v>3.46E-3</v>
      </c>
      <c r="D438" s="25">
        <f t="shared" si="96"/>
        <v>3.5745E-3</v>
      </c>
      <c r="E438" s="25"/>
      <c r="F438" s="25"/>
      <c r="G438" s="25"/>
      <c r="H438" s="25">
        <v>1.2449999999999999E-2</v>
      </c>
      <c r="I438" s="25">
        <f t="shared" si="97"/>
        <v>1.2564499999999999E-2</v>
      </c>
      <c r="J438" s="25"/>
      <c r="K438" s="25"/>
      <c r="L438" s="25"/>
      <c r="M438" s="25">
        <v>2.5400000000000002E-3</v>
      </c>
      <c r="N438" s="25">
        <f t="shared" si="98"/>
        <v>2.6545000000000002E-3</v>
      </c>
      <c r="O438" s="25"/>
      <c r="P438" s="25"/>
      <c r="Q438" s="25"/>
      <c r="R438" s="25">
        <v>3.2499999999999999E-3</v>
      </c>
      <c r="S438" s="25">
        <f t="shared" si="99"/>
        <v>3.3644999999999999E-3</v>
      </c>
      <c r="T438" s="25"/>
      <c r="U438" s="25"/>
      <c r="V438" s="25"/>
      <c r="W438" s="25">
        <v>2.7299999999999998E-3</v>
      </c>
      <c r="X438" s="25">
        <f t="shared" si="100"/>
        <v>2.8444999999999998E-3</v>
      </c>
      <c r="Y438" s="25"/>
      <c r="Z438" s="25"/>
      <c r="AA438" s="25"/>
      <c r="AB438" s="25">
        <v>-6.8999999999999997E-5</v>
      </c>
      <c r="AC438" s="25">
        <f t="shared" si="101"/>
        <v>-1.145E-4</v>
      </c>
    </row>
    <row r="439" spans="1:29" s="15" customFormat="1">
      <c r="A439" s="18">
        <v>687</v>
      </c>
      <c r="B439" s="25">
        <v>1.0000000000000001E-5</v>
      </c>
      <c r="C439" s="25">
        <v>3.47E-3</v>
      </c>
      <c r="D439" s="25">
        <f t="shared" si="96"/>
        <v>3.4305E-3</v>
      </c>
      <c r="E439" s="25"/>
      <c r="F439" s="25"/>
      <c r="G439" s="25"/>
      <c r="H439" s="25">
        <v>1.2370000000000001E-2</v>
      </c>
      <c r="I439" s="25">
        <f t="shared" si="97"/>
        <v>1.2330500000000001E-2</v>
      </c>
      <c r="J439" s="25"/>
      <c r="K439" s="25"/>
      <c r="L439" s="25"/>
      <c r="M439" s="25">
        <v>2.5500000000000002E-3</v>
      </c>
      <c r="N439" s="25">
        <f t="shared" si="98"/>
        <v>2.5105000000000001E-3</v>
      </c>
      <c r="O439" s="25"/>
      <c r="P439" s="25"/>
      <c r="Q439" s="25"/>
      <c r="R439" s="25">
        <v>3.15E-3</v>
      </c>
      <c r="S439" s="25">
        <f t="shared" si="99"/>
        <v>3.1105E-3</v>
      </c>
      <c r="T439" s="25"/>
      <c r="U439" s="25"/>
      <c r="V439" s="25"/>
      <c r="W439" s="25">
        <v>2.63E-3</v>
      </c>
      <c r="X439" s="25">
        <f t="shared" si="100"/>
        <v>2.5904999999999999E-3</v>
      </c>
      <c r="Y439" s="25"/>
      <c r="Z439" s="25"/>
      <c r="AA439" s="25"/>
      <c r="AB439" s="25">
        <v>6.8999999999999997E-5</v>
      </c>
      <c r="AC439" s="25">
        <f t="shared" si="101"/>
        <v>3.9499999999999998E-5</v>
      </c>
    </row>
    <row r="440" spans="1:29" s="15" customFormat="1">
      <c r="A440" s="18">
        <v>688</v>
      </c>
      <c r="B440" s="25">
        <v>-6.8999999999999997E-5</v>
      </c>
      <c r="C440" s="25">
        <v>3.3899999999999998E-3</v>
      </c>
      <c r="D440" s="25">
        <f t="shared" si="96"/>
        <v>3.3794999999999997E-3</v>
      </c>
      <c r="E440" s="25"/>
      <c r="F440" s="25"/>
      <c r="G440" s="25"/>
      <c r="H440" s="25">
        <v>1.231E-2</v>
      </c>
      <c r="I440" s="25">
        <f t="shared" si="97"/>
        <v>1.22995E-2</v>
      </c>
      <c r="J440" s="25"/>
      <c r="K440" s="25"/>
      <c r="L440" s="25"/>
      <c r="M440" s="25">
        <v>2.49E-3</v>
      </c>
      <c r="N440" s="25">
        <f t="shared" si="98"/>
        <v>2.4794999999999999E-3</v>
      </c>
      <c r="O440" s="25"/>
      <c r="P440" s="25"/>
      <c r="Q440" s="25"/>
      <c r="R440" s="25">
        <v>3.1099999999999999E-3</v>
      </c>
      <c r="S440" s="25">
        <f t="shared" si="99"/>
        <v>3.0994999999999998E-3</v>
      </c>
      <c r="T440" s="25"/>
      <c r="U440" s="25"/>
      <c r="V440" s="25"/>
      <c r="W440" s="25">
        <v>2.7100000000000002E-3</v>
      </c>
      <c r="X440" s="25">
        <f t="shared" si="100"/>
        <v>2.6995000000000001E-3</v>
      </c>
      <c r="Y440" s="25"/>
      <c r="Z440" s="25"/>
      <c r="AA440" s="25"/>
      <c r="AB440" s="25">
        <v>9.0000000000000006E-5</v>
      </c>
      <c r="AC440" s="25">
        <f t="shared" si="101"/>
        <v>1.0500000000000005E-5</v>
      </c>
    </row>
    <row r="441" spans="1:29" s="15" customFormat="1">
      <c r="A441" s="18">
        <v>689</v>
      </c>
      <c r="B441" s="25">
        <v>-1.6000000000000001E-4</v>
      </c>
      <c r="C441" s="25">
        <v>3.3800000000000002E-3</v>
      </c>
      <c r="D441" s="25">
        <f t="shared" si="96"/>
        <v>3.4150000000000001E-3</v>
      </c>
      <c r="E441" s="25"/>
      <c r="F441" s="25"/>
      <c r="G441" s="25"/>
      <c r="H441" s="25">
        <v>1.225E-2</v>
      </c>
      <c r="I441" s="25">
        <f t="shared" si="97"/>
        <v>1.2285000000000001E-2</v>
      </c>
      <c r="J441" s="25"/>
      <c r="K441" s="25"/>
      <c r="L441" s="25"/>
      <c r="M441" s="25">
        <v>2.49E-3</v>
      </c>
      <c r="N441" s="25">
        <f t="shared" si="98"/>
        <v>2.5249999999999999E-3</v>
      </c>
      <c r="O441" s="25"/>
      <c r="P441" s="25"/>
      <c r="Q441" s="25"/>
      <c r="R441" s="25">
        <v>3.13E-3</v>
      </c>
      <c r="S441" s="25">
        <f t="shared" si="99"/>
        <v>3.1649999999999998E-3</v>
      </c>
      <c r="T441" s="25"/>
      <c r="U441" s="25"/>
      <c r="V441" s="25"/>
      <c r="W441" s="25">
        <v>2.64E-3</v>
      </c>
      <c r="X441" s="25">
        <f t="shared" si="100"/>
        <v>2.6749999999999999E-3</v>
      </c>
      <c r="Y441" s="25"/>
      <c r="Z441" s="25"/>
      <c r="AA441" s="25"/>
      <c r="AB441" s="25">
        <v>9.0000000000000006E-5</v>
      </c>
      <c r="AC441" s="25">
        <f t="shared" si="101"/>
        <v>-3.5000000000000004E-5</v>
      </c>
    </row>
    <row r="442" spans="1:29" s="15" customFormat="1">
      <c r="A442" s="18">
        <v>690</v>
      </c>
      <c r="B442" s="25">
        <v>0</v>
      </c>
      <c r="C442" s="25">
        <v>3.3800000000000002E-3</v>
      </c>
      <c r="D442" s="25">
        <f t="shared" si="96"/>
        <v>3.2700000000000003E-3</v>
      </c>
      <c r="E442" s="25"/>
      <c r="F442" s="25"/>
      <c r="G442" s="25"/>
      <c r="H442" s="25">
        <v>1.222E-2</v>
      </c>
      <c r="I442" s="25">
        <f t="shared" si="97"/>
        <v>1.2109999999999999E-2</v>
      </c>
      <c r="J442" s="25"/>
      <c r="K442" s="25"/>
      <c r="L442" s="25"/>
      <c r="M442" s="25">
        <v>2.4499999999999999E-3</v>
      </c>
      <c r="N442" s="25">
        <f t="shared" si="98"/>
        <v>2.3400000000000001E-3</v>
      </c>
      <c r="O442" s="25"/>
      <c r="P442" s="25"/>
      <c r="Q442" s="25"/>
      <c r="R442" s="25">
        <v>3.0699999999999998E-3</v>
      </c>
      <c r="S442" s="25">
        <f t="shared" si="99"/>
        <v>2.96E-3</v>
      </c>
      <c r="T442" s="25"/>
      <c r="U442" s="25"/>
      <c r="V442" s="25"/>
      <c r="W442" s="25">
        <v>2.6700000000000001E-3</v>
      </c>
      <c r="X442" s="25">
        <f t="shared" si="100"/>
        <v>2.5600000000000002E-3</v>
      </c>
      <c r="Y442" s="25"/>
      <c r="Z442" s="25"/>
      <c r="AA442" s="25"/>
      <c r="AB442" s="25">
        <v>2.2000000000000001E-4</v>
      </c>
      <c r="AC442" s="25">
        <f t="shared" si="101"/>
        <v>1.1E-4</v>
      </c>
    </row>
    <row r="443" spans="1:29" s="15" customFormat="1">
      <c r="A443" s="18">
        <v>691</v>
      </c>
      <c r="B443" s="25">
        <v>-1.6000000000000001E-4</v>
      </c>
      <c r="C443" s="25">
        <v>3.4499999999999999E-3</v>
      </c>
      <c r="D443" s="25">
        <f t="shared" si="96"/>
        <v>3.47E-3</v>
      </c>
      <c r="E443" s="25"/>
      <c r="F443" s="25"/>
      <c r="G443" s="25"/>
      <c r="H443" s="25">
        <v>1.218E-2</v>
      </c>
      <c r="I443" s="25">
        <f t="shared" si="97"/>
        <v>1.2199999999999999E-2</v>
      </c>
      <c r="J443" s="25"/>
      <c r="K443" s="25"/>
      <c r="L443" s="25"/>
      <c r="M443" s="25">
        <v>2.4499999999999999E-3</v>
      </c>
      <c r="N443" s="25">
        <f t="shared" si="98"/>
        <v>2.47E-3</v>
      </c>
      <c r="O443" s="25"/>
      <c r="P443" s="25"/>
      <c r="Q443" s="25"/>
      <c r="R443" s="25">
        <v>3.0799999999999998E-3</v>
      </c>
      <c r="S443" s="25">
        <f t="shared" si="99"/>
        <v>3.0999999999999999E-3</v>
      </c>
      <c r="T443" s="25"/>
      <c r="U443" s="25"/>
      <c r="V443" s="25"/>
      <c r="W443" s="25">
        <v>2.5899999999999999E-3</v>
      </c>
      <c r="X443" s="25">
        <f t="shared" si="100"/>
        <v>2.6099999999999999E-3</v>
      </c>
      <c r="Y443" s="25"/>
      <c r="Z443" s="25"/>
      <c r="AA443" s="25"/>
      <c r="AB443" s="25">
        <v>1.2E-4</v>
      </c>
      <c r="AC443" s="25">
        <f t="shared" si="101"/>
        <v>-2.0000000000000005E-5</v>
      </c>
    </row>
    <row r="444" spans="1:29" s="15" customFormat="1">
      <c r="A444" s="18">
        <v>692</v>
      </c>
      <c r="B444" s="25">
        <v>-1E-4</v>
      </c>
      <c r="C444" s="25">
        <v>3.3400000000000001E-3</v>
      </c>
      <c r="D444" s="25">
        <f t="shared" si="96"/>
        <v>3.235E-3</v>
      </c>
      <c r="E444" s="25"/>
      <c r="F444" s="25"/>
      <c r="G444" s="25"/>
      <c r="H444" s="25">
        <v>1.2019999999999999E-2</v>
      </c>
      <c r="I444" s="25">
        <f t="shared" si="97"/>
        <v>1.1915E-2</v>
      </c>
      <c r="J444" s="25"/>
      <c r="K444" s="25"/>
      <c r="L444" s="25"/>
      <c r="M444" s="25">
        <v>2.3900000000000002E-3</v>
      </c>
      <c r="N444" s="25">
        <f t="shared" si="98"/>
        <v>2.2850000000000001E-3</v>
      </c>
      <c r="O444" s="25"/>
      <c r="P444" s="25"/>
      <c r="Q444" s="25"/>
      <c r="R444" s="25">
        <v>3.0300000000000001E-3</v>
      </c>
      <c r="S444" s="25">
        <f t="shared" si="99"/>
        <v>2.9250000000000001E-3</v>
      </c>
      <c r="T444" s="25"/>
      <c r="U444" s="25"/>
      <c r="V444" s="25"/>
      <c r="W444" s="25">
        <v>2.5600000000000002E-3</v>
      </c>
      <c r="X444" s="25">
        <f t="shared" si="100"/>
        <v>2.4550000000000002E-3</v>
      </c>
      <c r="Y444" s="25"/>
      <c r="Z444" s="25"/>
      <c r="AA444" s="25"/>
      <c r="AB444" s="25">
        <v>3.1E-4</v>
      </c>
      <c r="AC444" s="25">
        <f t="shared" si="101"/>
        <v>1.05E-4</v>
      </c>
    </row>
    <row r="445" spans="1:29" s="15" customFormat="1">
      <c r="A445" s="18">
        <v>693</v>
      </c>
      <c r="B445" s="25">
        <v>-3.0000000000000001E-5</v>
      </c>
      <c r="C445" s="25">
        <v>3.3300000000000001E-3</v>
      </c>
      <c r="D445" s="25">
        <f t="shared" si="96"/>
        <v>3.2049999999999999E-3</v>
      </c>
      <c r="E445" s="25"/>
      <c r="F445" s="25"/>
      <c r="G445" s="25"/>
      <c r="H445" s="25">
        <v>1.2E-2</v>
      </c>
      <c r="I445" s="25">
        <f t="shared" si="97"/>
        <v>1.1875E-2</v>
      </c>
      <c r="J445" s="25"/>
      <c r="K445" s="25"/>
      <c r="L445" s="25"/>
      <c r="M445" s="25">
        <v>2.3600000000000001E-3</v>
      </c>
      <c r="N445" s="25">
        <f t="shared" si="98"/>
        <v>2.235E-3</v>
      </c>
      <c r="O445" s="25"/>
      <c r="P445" s="25"/>
      <c r="Q445" s="25"/>
      <c r="R445" s="25">
        <v>3.0000000000000001E-3</v>
      </c>
      <c r="S445" s="25">
        <f t="shared" si="99"/>
        <v>2.875E-3</v>
      </c>
      <c r="T445" s="25"/>
      <c r="U445" s="25"/>
      <c r="V445" s="25"/>
      <c r="W445" s="25">
        <v>2.6099999999999999E-3</v>
      </c>
      <c r="X445" s="25">
        <f t="shared" si="100"/>
        <v>2.4849999999999998E-3</v>
      </c>
      <c r="Y445" s="25"/>
      <c r="Z445" s="25"/>
      <c r="AA445" s="25"/>
      <c r="AB445" s="25">
        <v>2.7999999999999998E-4</v>
      </c>
      <c r="AC445" s="25">
        <f t="shared" si="101"/>
        <v>1.2499999999999998E-4</v>
      </c>
    </row>
    <row r="446" spans="1:29" s="15" customFormat="1">
      <c r="A446" s="18">
        <v>694</v>
      </c>
      <c r="B446" s="25">
        <v>8.0000000000000007E-5</v>
      </c>
      <c r="C446" s="25">
        <v>3.3300000000000001E-3</v>
      </c>
      <c r="D446" s="25">
        <f t="shared" si="96"/>
        <v>3.1150000000000001E-3</v>
      </c>
      <c r="E446" s="25"/>
      <c r="F446" s="25"/>
      <c r="G446" s="25"/>
      <c r="H446" s="25">
        <v>1.2030000000000001E-2</v>
      </c>
      <c r="I446" s="25">
        <f t="shared" si="97"/>
        <v>1.1815000000000001E-2</v>
      </c>
      <c r="J446" s="25"/>
      <c r="K446" s="25"/>
      <c r="L446" s="25"/>
      <c r="M446" s="25">
        <v>2.31E-3</v>
      </c>
      <c r="N446" s="25">
        <f t="shared" si="98"/>
        <v>2.0950000000000001E-3</v>
      </c>
      <c r="O446" s="25"/>
      <c r="P446" s="25"/>
      <c r="Q446" s="25"/>
      <c r="R446" s="25">
        <v>3.0100000000000001E-3</v>
      </c>
      <c r="S446" s="25">
        <f t="shared" si="99"/>
        <v>2.7950000000000002E-3</v>
      </c>
      <c r="T446" s="25"/>
      <c r="U446" s="25"/>
      <c r="V446" s="25"/>
      <c r="W446" s="25">
        <v>2.49E-3</v>
      </c>
      <c r="X446" s="25">
        <f t="shared" si="100"/>
        <v>2.2750000000000001E-3</v>
      </c>
      <c r="Y446" s="25"/>
      <c r="Z446" s="25"/>
      <c r="AA446" s="25"/>
      <c r="AB446" s="25">
        <v>3.5E-4</v>
      </c>
      <c r="AC446" s="25">
        <f t="shared" si="101"/>
        <v>2.1499999999999999E-4</v>
      </c>
    </row>
    <row r="447" spans="1:29" s="15" customFormat="1">
      <c r="A447" s="18">
        <v>695</v>
      </c>
      <c r="B447" s="25">
        <v>-1.4999999999999999E-4</v>
      </c>
      <c r="C447" s="25">
        <v>3.2599999999999999E-3</v>
      </c>
      <c r="D447" s="25">
        <f t="shared" si="96"/>
        <v>3.3049999999999998E-3</v>
      </c>
      <c r="E447" s="25"/>
      <c r="F447" s="25"/>
      <c r="G447" s="25"/>
      <c r="H447" s="25">
        <v>1.183E-2</v>
      </c>
      <c r="I447" s="25">
        <f t="shared" si="97"/>
        <v>1.1875E-2</v>
      </c>
      <c r="J447" s="25"/>
      <c r="K447" s="25"/>
      <c r="L447" s="25"/>
      <c r="M447" s="25">
        <v>2.3E-3</v>
      </c>
      <c r="N447" s="25">
        <f t="shared" si="98"/>
        <v>2.3449999999999999E-3</v>
      </c>
      <c r="O447" s="25"/>
      <c r="P447" s="25"/>
      <c r="Q447" s="25"/>
      <c r="R447" s="25">
        <v>2.9299999999999999E-3</v>
      </c>
      <c r="S447" s="25">
        <f t="shared" si="99"/>
        <v>2.9749999999999998E-3</v>
      </c>
      <c r="T447" s="25"/>
      <c r="U447" s="25"/>
      <c r="V447" s="25"/>
      <c r="W447" s="25">
        <v>2.4499999999999999E-3</v>
      </c>
      <c r="X447" s="25">
        <f t="shared" si="100"/>
        <v>2.4949999999999998E-3</v>
      </c>
      <c r="Y447" s="25"/>
      <c r="Z447" s="25"/>
      <c r="AA447" s="25"/>
      <c r="AB447" s="25">
        <v>6.0000000000000002E-5</v>
      </c>
      <c r="AC447" s="25">
        <f t="shared" si="101"/>
        <v>-4.4999999999999996E-5</v>
      </c>
    </row>
    <row r="448" spans="1:29" s="15" customFormat="1">
      <c r="A448" s="18">
        <v>696</v>
      </c>
      <c r="B448" s="25">
        <v>3.0000000000000001E-5</v>
      </c>
      <c r="C448" s="25">
        <v>3.2799999999999999E-3</v>
      </c>
      <c r="D448" s="25">
        <f t="shared" si="96"/>
        <v>3.16E-3</v>
      </c>
      <c r="E448" s="25"/>
      <c r="F448" s="25"/>
      <c r="G448" s="25"/>
      <c r="H448" s="25">
        <v>1.1769999999999999E-2</v>
      </c>
      <c r="I448" s="25">
        <f t="shared" si="97"/>
        <v>1.1649999999999999E-2</v>
      </c>
      <c r="J448" s="25"/>
      <c r="K448" s="25"/>
      <c r="L448" s="25"/>
      <c r="M448" s="25">
        <v>2.3400000000000001E-3</v>
      </c>
      <c r="N448" s="25">
        <f t="shared" si="98"/>
        <v>2.2200000000000002E-3</v>
      </c>
      <c r="O448" s="25"/>
      <c r="P448" s="25"/>
      <c r="Q448" s="25"/>
      <c r="R448" s="25">
        <v>2.9299999999999999E-3</v>
      </c>
      <c r="S448" s="25">
        <f t="shared" si="99"/>
        <v>2.81E-3</v>
      </c>
      <c r="T448" s="25"/>
      <c r="U448" s="25"/>
      <c r="V448" s="25"/>
      <c r="W448" s="25">
        <v>2.5300000000000001E-3</v>
      </c>
      <c r="X448" s="25">
        <f t="shared" si="100"/>
        <v>2.4100000000000002E-3</v>
      </c>
      <c r="Y448" s="25"/>
      <c r="Z448" s="25"/>
      <c r="AA448" s="25"/>
      <c r="AB448" s="25">
        <v>2.1000000000000001E-4</v>
      </c>
      <c r="AC448" s="25">
        <f t="shared" si="101"/>
        <v>1.2E-4</v>
      </c>
    </row>
    <row r="449" spans="1:29" s="15" customFormat="1">
      <c r="A449" s="18">
        <v>697</v>
      </c>
      <c r="B449" s="25">
        <v>-1.6000000000000001E-4</v>
      </c>
      <c r="C449" s="25">
        <v>3.1800000000000001E-3</v>
      </c>
      <c r="D449" s="25">
        <f t="shared" si="96"/>
        <v>3.16E-3</v>
      </c>
      <c r="E449" s="25"/>
      <c r="F449" s="25"/>
      <c r="G449" s="25"/>
      <c r="H449" s="25">
        <v>1.1650000000000001E-2</v>
      </c>
      <c r="I449" s="25">
        <f t="shared" si="97"/>
        <v>1.1630000000000001E-2</v>
      </c>
      <c r="J449" s="25"/>
      <c r="K449" s="25"/>
      <c r="L449" s="25"/>
      <c r="M449" s="25">
        <v>2.2200000000000002E-3</v>
      </c>
      <c r="N449" s="25">
        <f t="shared" si="98"/>
        <v>2.2000000000000001E-3</v>
      </c>
      <c r="O449" s="25"/>
      <c r="P449" s="25"/>
      <c r="Q449" s="25"/>
      <c r="R449" s="25">
        <v>2.8700000000000002E-3</v>
      </c>
      <c r="S449" s="25">
        <f t="shared" si="99"/>
        <v>2.8500000000000001E-3</v>
      </c>
      <c r="T449" s="25"/>
      <c r="U449" s="25"/>
      <c r="V449" s="25"/>
      <c r="W449" s="25">
        <v>2.3800000000000002E-3</v>
      </c>
      <c r="X449" s="25">
        <f t="shared" si="100"/>
        <v>2.3600000000000001E-3</v>
      </c>
      <c r="Y449" s="25"/>
      <c r="Z449" s="25"/>
      <c r="AA449" s="25"/>
      <c r="AB449" s="25">
        <v>2.0000000000000001E-4</v>
      </c>
      <c r="AC449" s="25">
        <f t="shared" si="101"/>
        <v>1.9999999999999998E-5</v>
      </c>
    </row>
    <row r="450" spans="1:29" s="15" customFormat="1">
      <c r="A450" s="18">
        <v>698</v>
      </c>
      <c r="B450" s="25">
        <v>1.1E-4</v>
      </c>
      <c r="C450" s="25">
        <v>3.0599999999999998E-3</v>
      </c>
      <c r="D450" s="25">
        <f t="shared" si="96"/>
        <v>2.8699999999999997E-3</v>
      </c>
      <c r="E450" s="25"/>
      <c r="F450" s="25"/>
      <c r="G450" s="25"/>
      <c r="H450" s="25">
        <v>1.153E-2</v>
      </c>
      <c r="I450" s="25">
        <f t="shared" si="97"/>
        <v>1.1340000000000001E-2</v>
      </c>
      <c r="J450" s="25"/>
      <c r="K450" s="25"/>
      <c r="L450" s="25"/>
      <c r="M450" s="25">
        <v>2.1800000000000001E-3</v>
      </c>
      <c r="N450" s="25">
        <f t="shared" si="98"/>
        <v>1.99E-3</v>
      </c>
      <c r="O450" s="25"/>
      <c r="P450" s="25"/>
      <c r="Q450" s="25"/>
      <c r="R450" s="25">
        <v>2.8E-3</v>
      </c>
      <c r="S450" s="25">
        <f t="shared" si="99"/>
        <v>2.6099999999999999E-3</v>
      </c>
      <c r="T450" s="25"/>
      <c r="U450" s="25"/>
      <c r="V450" s="25"/>
      <c r="W450" s="25">
        <v>2.3700000000000001E-3</v>
      </c>
      <c r="X450" s="25">
        <f t="shared" si="100"/>
        <v>2.1800000000000001E-3</v>
      </c>
      <c r="Y450" s="25"/>
      <c r="Z450" s="25"/>
      <c r="AA450" s="25"/>
      <c r="AB450" s="25">
        <v>2.7E-4</v>
      </c>
      <c r="AC450" s="25">
        <f t="shared" si="101"/>
        <v>1.9000000000000001E-4</v>
      </c>
    </row>
    <row r="451" spans="1:29" s="15" customFormat="1">
      <c r="A451" s="18">
        <v>699</v>
      </c>
      <c r="B451" s="25">
        <v>0</v>
      </c>
      <c r="C451" s="25">
        <v>3.15E-3</v>
      </c>
      <c r="D451" s="25">
        <f t="shared" ref="D451:D452" si="102">C451-AC451</f>
        <v>3.0100000000000001E-3</v>
      </c>
      <c r="E451" s="25"/>
      <c r="F451" s="25"/>
      <c r="G451" s="25"/>
      <c r="H451" s="25">
        <v>1.1599999999999999E-2</v>
      </c>
      <c r="I451" s="25">
        <f t="shared" ref="I451:I452" si="103">H451-AC451</f>
        <v>1.146E-2</v>
      </c>
      <c r="J451" s="25"/>
      <c r="K451" s="25"/>
      <c r="L451" s="25"/>
      <c r="M451" s="25">
        <v>2.2300000000000002E-3</v>
      </c>
      <c r="N451" s="25">
        <f t="shared" ref="N451:N452" si="104">M451-AC451</f>
        <v>2.0900000000000003E-3</v>
      </c>
      <c r="O451" s="25"/>
      <c r="P451" s="25"/>
      <c r="Q451" s="25"/>
      <c r="R451" s="25">
        <v>2.81E-3</v>
      </c>
      <c r="S451" s="25">
        <f t="shared" ref="S451:S452" si="105">R451-AC451</f>
        <v>2.6700000000000001E-3</v>
      </c>
      <c r="T451" s="25"/>
      <c r="U451" s="25"/>
      <c r="V451" s="25"/>
      <c r="W451" s="25">
        <v>2.2899999999999999E-3</v>
      </c>
      <c r="X451" s="25">
        <f t="shared" ref="X451:X452" si="106">W451-AC451</f>
        <v>2.15E-3</v>
      </c>
      <c r="Y451" s="25"/>
      <c r="Z451" s="25"/>
      <c r="AA451" s="25"/>
      <c r="AB451" s="25">
        <v>2.7999999999999998E-4</v>
      </c>
      <c r="AC451" s="25">
        <f t="shared" ref="AC451:AC452" si="107">(B451+AB451)/2</f>
        <v>1.3999999999999999E-4</v>
      </c>
    </row>
    <row r="452" spans="1:29" s="15" customFormat="1">
      <c r="A452" s="18">
        <v>700</v>
      </c>
      <c r="B452" s="25">
        <v>-1.0000000000000001E-5</v>
      </c>
      <c r="C452" s="25">
        <v>3.0799999999999998E-3</v>
      </c>
      <c r="D452" s="25">
        <f t="shared" si="102"/>
        <v>2.895E-3</v>
      </c>
      <c r="E452" s="25"/>
      <c r="F452" s="25"/>
      <c r="G452" s="25"/>
      <c r="H452" s="25">
        <v>1.162E-2</v>
      </c>
      <c r="I452" s="25">
        <f t="shared" si="103"/>
        <v>1.1435000000000001E-2</v>
      </c>
      <c r="J452" s="25"/>
      <c r="K452" s="25"/>
      <c r="L452" s="25"/>
      <c r="M452" s="25">
        <v>2.2000000000000001E-3</v>
      </c>
      <c r="N452" s="25">
        <f t="shared" si="104"/>
        <v>2.0150000000000003E-3</v>
      </c>
      <c r="O452" s="25"/>
      <c r="P452" s="25"/>
      <c r="Q452" s="25"/>
      <c r="R452" s="25">
        <v>2.7399999999999998E-3</v>
      </c>
      <c r="S452" s="25">
        <f t="shared" si="105"/>
        <v>2.555E-3</v>
      </c>
      <c r="T452" s="25"/>
      <c r="U452" s="25"/>
      <c r="V452" s="25"/>
      <c r="W452" s="25">
        <v>2.3400000000000001E-3</v>
      </c>
      <c r="X452" s="25">
        <f t="shared" si="106"/>
        <v>2.1550000000000002E-3</v>
      </c>
      <c r="Y452" s="25"/>
      <c r="Z452" s="25"/>
      <c r="AA452" s="25"/>
      <c r="AB452" s="25">
        <v>3.8000000000000002E-4</v>
      </c>
      <c r="AC452" s="25">
        <f t="shared" si="107"/>
        <v>1.85E-4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3.856759999999999E-3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1.3780859999999999E-2</v>
      </c>
      <c r="J453" s="25"/>
      <c r="K453" s="25"/>
      <c r="L453" s="25"/>
      <c r="M453" s="25"/>
      <c r="N453" s="25">
        <f t="shared" si="108"/>
        <v>2.8357599999999992E-3</v>
      </c>
      <c r="O453" s="25"/>
      <c r="P453" s="25"/>
      <c r="Q453" s="25"/>
      <c r="R453" s="25"/>
      <c r="S453" s="25">
        <f t="shared" si="108"/>
        <v>3.426059999999999E-3</v>
      </c>
      <c r="T453" s="25"/>
      <c r="U453" s="25"/>
      <c r="V453" s="25"/>
      <c r="W453" s="25"/>
      <c r="X453" s="25">
        <f t="shared" si="108"/>
        <v>2.9761600000000029E-3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2" customFormat="1">
      <c r="G455" s="10"/>
      <c r="L455" s="10"/>
      <c r="Q455" s="10"/>
      <c r="V455" s="10"/>
      <c r="AA455" s="10"/>
    </row>
    <row r="456" spans="1:29" s="1" customFormat="1">
      <c r="G456" s="10"/>
      <c r="L456" s="10"/>
      <c r="Q456" s="10"/>
      <c r="V456" s="10"/>
      <c r="AA456" s="7"/>
    </row>
    <row r="457" spans="1:29" s="1" customFormat="1">
      <c r="G457" s="10"/>
      <c r="L457" s="10"/>
      <c r="Q457" s="10"/>
      <c r="V457" s="10"/>
      <c r="AA457" s="7"/>
    </row>
    <row r="458" spans="1:29" s="1" customFormat="1">
      <c r="G458" s="10"/>
      <c r="L458" s="10"/>
      <c r="Q458" s="10"/>
      <c r="V458" s="10"/>
      <c r="AA458" s="7"/>
    </row>
    <row r="459" spans="1:29" s="1" customFormat="1">
      <c r="G459" s="10"/>
      <c r="L459" s="10"/>
      <c r="Q459" s="10"/>
      <c r="V459" s="10"/>
      <c r="AA459" s="7"/>
    </row>
    <row r="460" spans="1:29" s="1" customFormat="1">
      <c r="G460" s="10"/>
      <c r="L460" s="10"/>
      <c r="Q460" s="10"/>
      <c r="V460" s="10"/>
      <c r="AA460" s="7"/>
    </row>
    <row r="461" spans="1:29" s="1" customFormat="1">
      <c r="G461" s="10"/>
      <c r="L461" s="10"/>
      <c r="Q461" s="10"/>
      <c r="V461" s="10"/>
      <c r="AA461" s="7"/>
    </row>
    <row r="462" spans="1:29" s="1" customFormat="1">
      <c r="G462" s="10"/>
      <c r="L462" s="10"/>
      <c r="Q462" s="10"/>
      <c r="V462" s="10"/>
      <c r="AA462" s="7"/>
    </row>
    <row r="463" spans="1:29" s="1" customFormat="1">
      <c r="G463" s="10"/>
      <c r="L463" s="10"/>
      <c r="Q463" s="10"/>
      <c r="V463" s="10"/>
      <c r="AA463" s="7"/>
    </row>
    <row r="464" spans="1:29" s="1" customFormat="1">
      <c r="G464" s="10"/>
      <c r="L464" s="10"/>
      <c r="Q464" s="10"/>
      <c r="V464" s="10"/>
      <c r="AA464" s="7"/>
    </row>
    <row r="465" spans="7:27" s="1" customFormat="1">
      <c r="G465" s="10"/>
      <c r="L465" s="10"/>
      <c r="Q465" s="10"/>
      <c r="V465" s="10"/>
      <c r="AA465" s="7"/>
    </row>
    <row r="466" spans="7:27" s="1" customFormat="1">
      <c r="G466" s="10"/>
      <c r="L466" s="10"/>
      <c r="Q466" s="10"/>
      <c r="V466" s="10"/>
      <c r="AA466" s="7"/>
    </row>
    <row r="467" spans="7:27" s="1" customFormat="1">
      <c r="G467" s="10"/>
      <c r="L467" s="10"/>
      <c r="Q467" s="10"/>
      <c r="V467" s="10"/>
      <c r="AA467" s="7"/>
    </row>
    <row r="468" spans="7:27" s="1" customFormat="1">
      <c r="G468" s="10"/>
      <c r="L468" s="10"/>
      <c r="Q468" s="10"/>
      <c r="V468" s="10"/>
      <c r="AA468" s="7"/>
    </row>
    <row r="469" spans="7:27" s="1" customFormat="1">
      <c r="G469" s="10"/>
      <c r="L469" s="10"/>
      <c r="Q469" s="10"/>
      <c r="V469" s="10"/>
      <c r="AA469" s="7"/>
    </row>
    <row r="470" spans="7:27" s="1" customFormat="1">
      <c r="G470" s="10"/>
      <c r="L470" s="10"/>
      <c r="Q470" s="10"/>
      <c r="V470" s="10"/>
      <c r="AA470" s="7"/>
    </row>
    <row r="471" spans="7:27" s="1" customFormat="1">
      <c r="G471" s="10"/>
      <c r="L471" s="10"/>
      <c r="Q471" s="10"/>
      <c r="V471" s="10"/>
      <c r="AA471" s="7"/>
    </row>
    <row r="472" spans="7:27" s="1" customFormat="1">
      <c r="G472" s="10"/>
      <c r="L472" s="10"/>
      <c r="Q472" s="10"/>
      <c r="V472" s="10"/>
      <c r="AA472" s="7"/>
    </row>
    <row r="473" spans="7:27" s="1" customFormat="1">
      <c r="G473" s="10"/>
      <c r="L473" s="10"/>
      <c r="Q473" s="10"/>
      <c r="V473" s="10"/>
      <c r="AA473" s="7"/>
    </row>
    <row r="474" spans="7:27" s="1" customFormat="1">
      <c r="G474" s="10"/>
      <c r="L474" s="10"/>
      <c r="Q474" s="10"/>
      <c r="V474" s="10"/>
      <c r="AA474" s="7"/>
    </row>
    <row r="475" spans="7:27" s="1" customFormat="1">
      <c r="G475" s="10"/>
      <c r="L475" s="10"/>
      <c r="Q475" s="10"/>
      <c r="V475" s="10"/>
      <c r="AA475" s="7"/>
    </row>
    <row r="476" spans="7:27" s="1" customFormat="1">
      <c r="G476" s="10"/>
      <c r="L476" s="10"/>
      <c r="Q476" s="10"/>
      <c r="V476" s="10"/>
      <c r="AA476" s="7"/>
    </row>
    <row r="477" spans="7:27" s="1" customFormat="1">
      <c r="G477" s="10"/>
      <c r="L477" s="10"/>
      <c r="Q477" s="10"/>
      <c r="V477" s="10"/>
      <c r="AA477" s="7"/>
    </row>
    <row r="478" spans="7:27" s="1" customFormat="1">
      <c r="G478" s="10"/>
      <c r="L478" s="10"/>
      <c r="Q478" s="10"/>
      <c r="V478" s="10"/>
      <c r="AA478" s="7"/>
    </row>
    <row r="479" spans="7:27" s="1" customFormat="1">
      <c r="G479" s="10"/>
      <c r="L479" s="10"/>
      <c r="Q479" s="10"/>
      <c r="V479" s="10"/>
      <c r="AA479" s="7"/>
    </row>
    <row r="480" spans="7:27" s="1" customFormat="1">
      <c r="G480" s="10"/>
      <c r="L480" s="10"/>
      <c r="Q480" s="10"/>
      <c r="V480" s="10"/>
      <c r="AA480" s="7"/>
    </row>
    <row r="481" spans="7:27" s="1" customFormat="1">
      <c r="G481" s="10"/>
      <c r="L481" s="10"/>
      <c r="Q481" s="10"/>
      <c r="V481" s="10"/>
      <c r="AA481" s="7"/>
    </row>
    <row r="482" spans="7:27" s="1" customFormat="1">
      <c r="G482" s="10"/>
      <c r="L482" s="10"/>
      <c r="Q482" s="10"/>
      <c r="V482" s="10"/>
      <c r="AA482" s="7"/>
    </row>
    <row r="483" spans="7:27" s="1" customFormat="1">
      <c r="G483" s="10"/>
      <c r="L483" s="10"/>
      <c r="Q483" s="10"/>
      <c r="V483" s="10"/>
      <c r="AA483" s="7"/>
    </row>
    <row r="484" spans="7:27" s="1" customFormat="1">
      <c r="G484" s="10"/>
      <c r="L484" s="10"/>
      <c r="Q484" s="10"/>
      <c r="V484" s="10"/>
      <c r="AA484" s="7"/>
    </row>
    <row r="485" spans="7:27" s="1" customFormat="1">
      <c r="G485" s="10"/>
      <c r="L485" s="10"/>
      <c r="Q485" s="10"/>
      <c r="V485" s="10"/>
      <c r="AA485" s="7"/>
    </row>
    <row r="486" spans="7:27" s="1" customFormat="1">
      <c r="G486" s="10"/>
      <c r="L486" s="10"/>
      <c r="Q486" s="10"/>
      <c r="V486" s="10"/>
      <c r="AA486" s="7"/>
    </row>
    <row r="487" spans="7:27" s="1" customFormat="1">
      <c r="G487" s="10"/>
      <c r="L487" s="10"/>
      <c r="Q487" s="10"/>
      <c r="V487" s="10"/>
      <c r="AA487" s="7"/>
    </row>
    <row r="488" spans="7:27" s="1" customFormat="1">
      <c r="G488" s="10"/>
      <c r="L488" s="10"/>
      <c r="Q488" s="10"/>
      <c r="V488" s="10"/>
      <c r="AA488" s="7"/>
    </row>
    <row r="489" spans="7:27" s="1" customFormat="1">
      <c r="G489" s="10"/>
      <c r="L489" s="10"/>
      <c r="Q489" s="10"/>
      <c r="V489" s="10"/>
      <c r="AA489" s="7"/>
    </row>
    <row r="490" spans="7:27" s="1" customFormat="1">
      <c r="G490" s="10"/>
      <c r="L490" s="10"/>
      <c r="Q490" s="10"/>
      <c r="V490" s="10"/>
      <c r="AA490" s="7"/>
    </row>
    <row r="491" spans="7:27" s="1" customFormat="1">
      <c r="G491" s="10"/>
      <c r="L491" s="10"/>
      <c r="Q491" s="10"/>
      <c r="V491" s="10"/>
      <c r="AA491" s="7"/>
    </row>
    <row r="492" spans="7:27" s="1" customFormat="1">
      <c r="G492" s="10"/>
      <c r="L492" s="10"/>
      <c r="Q492" s="10"/>
      <c r="V492" s="10"/>
      <c r="AA492" s="7"/>
    </row>
    <row r="493" spans="7:27" s="1" customFormat="1">
      <c r="G493" s="10"/>
      <c r="L493" s="10"/>
      <c r="Q493" s="10"/>
      <c r="V493" s="10"/>
      <c r="AA493" s="7"/>
    </row>
    <row r="494" spans="7:27" s="1" customFormat="1">
      <c r="G494" s="10"/>
      <c r="L494" s="10"/>
      <c r="Q494" s="10"/>
      <c r="V494" s="10"/>
      <c r="AA494" s="7"/>
    </row>
    <row r="495" spans="7:27" s="1" customFormat="1">
      <c r="G495" s="10"/>
      <c r="L495" s="10"/>
      <c r="Q495" s="10"/>
      <c r="V495" s="10"/>
      <c r="AA495" s="7"/>
    </row>
    <row r="496" spans="7:27" s="1" customFormat="1">
      <c r="G496" s="10"/>
      <c r="L496" s="10"/>
      <c r="Q496" s="10"/>
      <c r="V496" s="10"/>
      <c r="AA496" s="7"/>
    </row>
    <row r="497" spans="7:27" s="1" customFormat="1">
      <c r="G497" s="10"/>
      <c r="L497" s="10"/>
      <c r="Q497" s="10"/>
      <c r="V497" s="10"/>
      <c r="AA497" s="7"/>
    </row>
    <row r="498" spans="7:27" s="1" customFormat="1">
      <c r="G498" s="10"/>
      <c r="L498" s="10"/>
      <c r="Q498" s="10"/>
      <c r="V498" s="10"/>
      <c r="AA498" s="7"/>
    </row>
    <row r="499" spans="7:27" s="1" customFormat="1">
      <c r="G499" s="10"/>
      <c r="L499" s="10"/>
      <c r="Q499" s="10"/>
      <c r="V499" s="10"/>
      <c r="AA499" s="7"/>
    </row>
    <row r="500" spans="7:27" s="1" customFormat="1">
      <c r="G500" s="10"/>
      <c r="L500" s="10"/>
      <c r="Q500" s="10"/>
      <c r="V500" s="10"/>
      <c r="AA500" s="7"/>
    </row>
    <row r="501" spans="7:27" s="1" customFormat="1">
      <c r="G501" s="10"/>
      <c r="L501" s="10"/>
      <c r="Q501" s="10"/>
      <c r="V501" s="10"/>
      <c r="AA501" s="7"/>
    </row>
    <row r="502" spans="7:27" s="1" customFormat="1">
      <c r="G502" s="10"/>
      <c r="L502" s="10"/>
      <c r="Q502" s="10"/>
      <c r="V502" s="10"/>
      <c r="AA502" s="7"/>
    </row>
    <row r="503" spans="7:27" s="1" customFormat="1">
      <c r="G503" s="10"/>
      <c r="L503" s="10"/>
      <c r="Q503" s="10"/>
      <c r="V503" s="10"/>
      <c r="AA503" s="7"/>
    </row>
    <row r="504" spans="7:27" s="1" customFormat="1">
      <c r="G504" s="10"/>
      <c r="L504" s="10"/>
      <c r="Q504" s="10"/>
      <c r="V504" s="10"/>
      <c r="AA504" s="7"/>
    </row>
    <row r="505" spans="7:27" s="1" customFormat="1">
      <c r="G505" s="10"/>
      <c r="L505" s="10"/>
      <c r="Q505" s="10"/>
      <c r="V505" s="10"/>
      <c r="AA505" s="7"/>
    </row>
    <row r="506" spans="7:27" s="1" customFormat="1">
      <c r="G506" s="10"/>
      <c r="L506" s="10"/>
      <c r="Q506" s="10"/>
      <c r="V506" s="10"/>
      <c r="AA506" s="7"/>
    </row>
    <row r="507" spans="7:27" s="1" customFormat="1">
      <c r="G507" s="10"/>
      <c r="L507" s="10"/>
      <c r="Q507" s="10"/>
      <c r="V507" s="10"/>
      <c r="AA507" s="7"/>
    </row>
    <row r="508" spans="7:27" s="1" customFormat="1">
      <c r="G508" s="10"/>
      <c r="L508" s="10"/>
      <c r="Q508" s="10"/>
      <c r="V508" s="10"/>
      <c r="AA508" s="7"/>
    </row>
    <row r="509" spans="7:27" s="1" customFormat="1">
      <c r="G509" s="10"/>
      <c r="L509" s="10"/>
      <c r="Q509" s="10"/>
      <c r="V509" s="10"/>
      <c r="AA509" s="7"/>
    </row>
    <row r="510" spans="7:27" s="1" customFormat="1">
      <c r="G510" s="10"/>
      <c r="L510" s="10"/>
      <c r="Q510" s="10"/>
      <c r="V510" s="10"/>
      <c r="AA510" s="7"/>
    </row>
    <row r="511" spans="7:27" s="1" customFormat="1">
      <c r="G511" s="10"/>
      <c r="L511" s="10"/>
      <c r="Q511" s="10"/>
      <c r="V511" s="10"/>
      <c r="AA511" s="7"/>
    </row>
    <row r="512" spans="7:27" s="1" customFormat="1">
      <c r="G512" s="10"/>
      <c r="L512" s="10"/>
      <c r="Q512" s="10"/>
      <c r="V512" s="10"/>
      <c r="AA512" s="7"/>
    </row>
    <row r="513" spans="7:27" s="1" customFormat="1">
      <c r="G513" s="10"/>
      <c r="L513" s="10"/>
      <c r="Q513" s="10"/>
      <c r="V513" s="10"/>
      <c r="AA513" s="7"/>
    </row>
    <row r="514" spans="7:27" s="1" customFormat="1">
      <c r="G514" s="10"/>
      <c r="L514" s="10"/>
      <c r="Q514" s="10"/>
      <c r="V514" s="10"/>
      <c r="AA514" s="7"/>
    </row>
    <row r="515" spans="7:27" s="1" customFormat="1">
      <c r="G515" s="10"/>
      <c r="L515" s="10"/>
      <c r="Q515" s="10"/>
      <c r="V515" s="10"/>
      <c r="AA515" s="7"/>
    </row>
    <row r="516" spans="7:27" s="1" customFormat="1">
      <c r="G516" s="10"/>
      <c r="L516" s="10"/>
      <c r="Q516" s="10"/>
      <c r="V516" s="10"/>
      <c r="AA516" s="7"/>
    </row>
    <row r="517" spans="7:27" s="1" customFormat="1">
      <c r="G517" s="10"/>
      <c r="L517" s="10"/>
      <c r="Q517" s="10"/>
      <c r="V517" s="10"/>
      <c r="AA517" s="7"/>
    </row>
    <row r="518" spans="7:27" s="1" customFormat="1">
      <c r="G518" s="10"/>
      <c r="L518" s="10"/>
      <c r="Q518" s="10"/>
      <c r="V518" s="10"/>
      <c r="AA518" s="7"/>
    </row>
    <row r="519" spans="7:27" s="1" customFormat="1">
      <c r="G519" s="10"/>
      <c r="L519" s="10"/>
      <c r="Q519" s="10"/>
      <c r="V519" s="10"/>
      <c r="AA519" s="7"/>
    </row>
    <row r="520" spans="7:27" s="1" customFormat="1">
      <c r="G520" s="10"/>
      <c r="L520" s="10"/>
      <c r="Q520" s="10"/>
      <c r="V520" s="10"/>
      <c r="AA520" s="7"/>
    </row>
    <row r="521" spans="7:27" s="1" customFormat="1">
      <c r="G521" s="10"/>
      <c r="L521" s="10"/>
      <c r="Q521" s="10"/>
      <c r="V521" s="10"/>
      <c r="AA521" s="7"/>
    </row>
    <row r="522" spans="7:27" s="1" customFormat="1">
      <c r="G522" s="10"/>
      <c r="L522" s="10"/>
      <c r="Q522" s="10"/>
      <c r="V522" s="10"/>
      <c r="AA522" s="7"/>
    </row>
    <row r="523" spans="7:27" s="1" customFormat="1">
      <c r="G523" s="10"/>
      <c r="L523" s="10"/>
      <c r="Q523" s="10"/>
      <c r="V523" s="10"/>
      <c r="AA523" s="7"/>
    </row>
    <row r="524" spans="7:27" s="1" customFormat="1">
      <c r="G524" s="10"/>
      <c r="L524" s="10"/>
      <c r="Q524" s="10"/>
      <c r="V524" s="10"/>
      <c r="AA524" s="7"/>
    </row>
    <row r="525" spans="7:27" s="1" customFormat="1">
      <c r="G525" s="10"/>
      <c r="L525" s="10"/>
      <c r="Q525" s="10"/>
      <c r="V525" s="10"/>
      <c r="AA525" s="7"/>
    </row>
    <row r="526" spans="7:27" s="1" customFormat="1">
      <c r="G526" s="10"/>
      <c r="L526" s="10"/>
      <c r="Q526" s="10"/>
      <c r="V526" s="10"/>
      <c r="AA526" s="7"/>
    </row>
    <row r="527" spans="7:27" s="1" customFormat="1">
      <c r="G527" s="10"/>
      <c r="L527" s="10"/>
      <c r="Q527" s="10"/>
      <c r="V527" s="10"/>
      <c r="AA527" s="7"/>
    </row>
    <row r="528" spans="7:27" s="1" customFormat="1">
      <c r="G528" s="10"/>
      <c r="L528" s="10"/>
      <c r="Q528" s="10"/>
      <c r="V528" s="10"/>
      <c r="AA528" s="7"/>
    </row>
    <row r="529" spans="7:27" s="1" customFormat="1">
      <c r="G529" s="10"/>
      <c r="L529" s="10"/>
      <c r="Q529" s="10"/>
      <c r="V529" s="10"/>
      <c r="AA529" s="7"/>
    </row>
    <row r="530" spans="7:27" s="1" customFormat="1">
      <c r="G530" s="10"/>
      <c r="L530" s="10"/>
      <c r="Q530" s="10"/>
      <c r="V530" s="10"/>
      <c r="AA530" s="7"/>
    </row>
    <row r="531" spans="7:27" s="1" customFormat="1">
      <c r="G531" s="10"/>
      <c r="L531" s="10"/>
      <c r="Q531" s="10"/>
      <c r="V531" s="10"/>
      <c r="AA531" s="7"/>
    </row>
    <row r="532" spans="7:27" s="1" customFormat="1">
      <c r="G532" s="10"/>
      <c r="L532" s="10"/>
      <c r="Q532" s="10"/>
      <c r="V532" s="10"/>
      <c r="AA532" s="7"/>
    </row>
    <row r="533" spans="7:27" s="1" customFormat="1">
      <c r="G533" s="10"/>
      <c r="L533" s="10"/>
      <c r="Q533" s="10"/>
      <c r="V533" s="10"/>
      <c r="AA533" s="7"/>
    </row>
    <row r="534" spans="7:27" s="1" customFormat="1">
      <c r="G534" s="10"/>
      <c r="L534" s="10"/>
      <c r="Q534" s="10"/>
      <c r="V534" s="10"/>
      <c r="AA534" s="7"/>
    </row>
    <row r="535" spans="7:27" s="1" customFormat="1">
      <c r="G535" s="10"/>
      <c r="L535" s="10"/>
      <c r="Q535" s="10"/>
      <c r="V535" s="10"/>
      <c r="AA535" s="7"/>
    </row>
    <row r="536" spans="7:27" s="1" customFormat="1">
      <c r="G536" s="10"/>
      <c r="L536" s="10"/>
      <c r="Q536" s="10"/>
      <c r="V536" s="10"/>
      <c r="AA536" s="7"/>
    </row>
    <row r="537" spans="7:27" s="1" customFormat="1">
      <c r="G537" s="10"/>
      <c r="L537" s="10"/>
      <c r="Q537" s="10"/>
      <c r="V537" s="10"/>
      <c r="AA537" s="7"/>
    </row>
    <row r="538" spans="7:27" s="1" customFormat="1">
      <c r="G538" s="10"/>
      <c r="L538" s="10"/>
      <c r="Q538" s="10"/>
      <c r="V538" s="10"/>
      <c r="AA538" s="7"/>
    </row>
    <row r="539" spans="7:27" s="1" customFormat="1">
      <c r="G539" s="10"/>
      <c r="L539" s="10"/>
      <c r="Q539" s="10"/>
      <c r="V539" s="10"/>
      <c r="AA539" s="7"/>
    </row>
    <row r="540" spans="7:27" s="1" customFormat="1">
      <c r="G540" s="10"/>
      <c r="L540" s="10"/>
      <c r="Q540" s="10"/>
      <c r="V540" s="10"/>
      <c r="AA540" s="7"/>
    </row>
    <row r="541" spans="7:27" s="1" customFormat="1">
      <c r="G541" s="10"/>
      <c r="L541" s="10"/>
      <c r="Q541" s="10"/>
      <c r="V541" s="10"/>
      <c r="AA541" s="7"/>
    </row>
    <row r="542" spans="7:27" s="1" customFormat="1">
      <c r="G542" s="10"/>
      <c r="L542" s="10"/>
      <c r="Q542" s="10"/>
      <c r="V542" s="10"/>
      <c r="AA542" s="7"/>
    </row>
    <row r="543" spans="7:27" s="1" customFormat="1">
      <c r="G543" s="10"/>
      <c r="L543" s="10"/>
      <c r="Q543" s="10"/>
      <c r="V543" s="10"/>
      <c r="AA543" s="7"/>
    </row>
    <row r="544" spans="7:27" s="1" customFormat="1">
      <c r="G544" s="10"/>
      <c r="L544" s="10"/>
      <c r="Q544" s="10"/>
      <c r="V544" s="10"/>
      <c r="AA544" s="7"/>
    </row>
    <row r="545" spans="7:27" s="1" customFormat="1">
      <c r="G545" s="10"/>
      <c r="L545" s="10"/>
      <c r="Q545" s="10"/>
      <c r="V545" s="10"/>
      <c r="AA545" s="7"/>
    </row>
    <row r="546" spans="7:27" s="1" customFormat="1">
      <c r="G546" s="10"/>
      <c r="L546" s="10"/>
      <c r="Q546" s="10"/>
      <c r="V546" s="10"/>
      <c r="AA546" s="7"/>
    </row>
    <row r="547" spans="7:27" s="1" customFormat="1">
      <c r="G547" s="10"/>
      <c r="L547" s="10"/>
      <c r="Q547" s="10"/>
      <c r="V547" s="10"/>
      <c r="AA547" s="7"/>
    </row>
    <row r="548" spans="7:27" s="1" customFormat="1">
      <c r="G548" s="10"/>
      <c r="L548" s="10"/>
      <c r="Q548" s="10"/>
      <c r="V548" s="10"/>
      <c r="AA548" s="7"/>
    </row>
    <row r="549" spans="7:27" s="1" customFormat="1">
      <c r="G549" s="10"/>
      <c r="L549" s="10"/>
      <c r="Q549" s="10"/>
      <c r="V549" s="10"/>
      <c r="AA549" s="7"/>
    </row>
    <row r="550" spans="7:27" s="1" customFormat="1">
      <c r="G550" s="10"/>
      <c r="L550" s="10"/>
      <c r="Q550" s="10"/>
      <c r="V550" s="10"/>
      <c r="AA550" s="7"/>
    </row>
    <row r="551" spans="7:27" s="1" customFormat="1">
      <c r="G551" s="10"/>
      <c r="L551" s="10"/>
      <c r="Q551" s="10"/>
      <c r="V551" s="10"/>
      <c r="AA551" s="7"/>
    </row>
    <row r="552" spans="7:27" s="1" customFormat="1">
      <c r="G552" s="10"/>
      <c r="L552" s="10"/>
      <c r="Q552" s="10"/>
      <c r="V552" s="10"/>
      <c r="AA552" s="7"/>
    </row>
    <row r="553" spans="7:27" s="1" customFormat="1">
      <c r="G553" s="10"/>
      <c r="L553" s="10"/>
      <c r="Q553" s="10"/>
      <c r="V553" s="10"/>
      <c r="AA553" s="7"/>
    </row>
    <row r="554" spans="7:27" s="1" customFormat="1">
      <c r="G554" s="10"/>
      <c r="L554" s="10"/>
      <c r="Q554" s="10"/>
      <c r="V554" s="10"/>
      <c r="AA554" s="7"/>
    </row>
    <row r="555" spans="7:27" s="1" customFormat="1">
      <c r="G555" s="10"/>
      <c r="L555" s="10"/>
      <c r="Q555" s="10"/>
      <c r="V555" s="10"/>
      <c r="AA555" s="7"/>
    </row>
    <row r="556" spans="7:27" s="1" customFormat="1">
      <c r="G556" s="10"/>
      <c r="L556" s="10"/>
      <c r="Q556" s="10"/>
      <c r="V556" s="10"/>
      <c r="AA556" s="7"/>
    </row>
    <row r="557" spans="7:27" s="1" customFormat="1">
      <c r="G557" s="10"/>
      <c r="L557" s="10"/>
      <c r="Q557" s="10"/>
      <c r="V557" s="10"/>
      <c r="AA557" s="7"/>
    </row>
    <row r="558" spans="7:27" s="1" customFormat="1">
      <c r="G558" s="10"/>
      <c r="L558" s="10"/>
      <c r="Q558" s="10"/>
      <c r="V558" s="10"/>
      <c r="AA558" s="7"/>
    </row>
    <row r="559" spans="7:27" s="1" customFormat="1">
      <c r="G559" s="10"/>
      <c r="L559" s="10"/>
      <c r="Q559" s="10"/>
      <c r="V559" s="10"/>
      <c r="AA559" s="7"/>
    </row>
    <row r="560" spans="7:27" s="1" customFormat="1">
      <c r="G560" s="10"/>
      <c r="L560" s="10"/>
      <c r="Q560" s="10"/>
      <c r="V560" s="10"/>
      <c r="AA560" s="7"/>
    </row>
    <row r="561" spans="7:27" s="1" customFormat="1">
      <c r="G561" s="10"/>
      <c r="L561" s="10"/>
      <c r="Q561" s="10"/>
      <c r="V561" s="10"/>
      <c r="AA561" s="7"/>
    </row>
    <row r="562" spans="7:27" s="1" customFormat="1">
      <c r="G562" s="10"/>
      <c r="L562" s="10"/>
      <c r="Q562" s="10"/>
      <c r="V562" s="10"/>
      <c r="AA562" s="7"/>
    </row>
    <row r="563" spans="7:27" s="1" customFormat="1">
      <c r="G563" s="10"/>
      <c r="L563" s="10"/>
      <c r="Q563" s="10"/>
      <c r="V563" s="10"/>
      <c r="AA563" s="7"/>
    </row>
    <row r="564" spans="7:27" s="1" customFormat="1">
      <c r="G564" s="10"/>
      <c r="L564" s="10"/>
      <c r="Q564" s="10"/>
      <c r="V564" s="10"/>
      <c r="AA564" s="7"/>
    </row>
    <row r="565" spans="7:27" s="1" customFormat="1">
      <c r="G565" s="10"/>
      <c r="L565" s="10"/>
      <c r="Q565" s="10"/>
      <c r="V565" s="10"/>
      <c r="AA565" s="7"/>
    </row>
    <row r="566" spans="7:27" s="1" customFormat="1">
      <c r="G566" s="10"/>
      <c r="L566" s="10"/>
      <c r="Q566" s="10"/>
      <c r="V566" s="10"/>
      <c r="AA566" s="7"/>
    </row>
    <row r="567" spans="7:27" s="1" customFormat="1">
      <c r="G567" s="10"/>
      <c r="L567" s="10"/>
      <c r="Q567" s="10"/>
      <c r="V567" s="10"/>
      <c r="AA567" s="7"/>
    </row>
    <row r="568" spans="7:27" s="1" customFormat="1">
      <c r="G568" s="10"/>
      <c r="L568" s="10"/>
      <c r="Q568" s="10"/>
      <c r="V568" s="10"/>
      <c r="AA568" s="7"/>
    </row>
    <row r="569" spans="7:27" s="1" customFormat="1">
      <c r="G569" s="10"/>
      <c r="L569" s="10"/>
      <c r="Q569" s="10"/>
      <c r="V569" s="10"/>
      <c r="AA569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06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3" width="9.66406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3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3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20.5" style="3" bestFit="1" customWidth="1"/>
    <col min="18" max="18" width="11.33203125" bestFit="1" customWidth="1"/>
    <col min="19" max="19" width="36.6640625" bestFit="1" customWidth="1"/>
    <col min="21" max="21" width="40.1640625" bestFit="1" customWidth="1"/>
    <col min="22" max="22" width="19.83203125" style="3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3" bestFit="1" customWidth="1"/>
    <col min="28" max="28" width="8.6640625" style="1" bestFit="1" customWidth="1"/>
    <col min="29" max="29" width="12.6640625" style="1" bestFit="1" customWidth="1"/>
    <col min="30" max="42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15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15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15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15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15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1.4999999999999999E-4</v>
      </c>
      <c r="C2" s="25">
        <v>6.8010000000000001E-2</v>
      </c>
      <c r="D2" s="25">
        <f>C2-AC2</f>
        <v>6.9015000000000007E-2</v>
      </c>
      <c r="E2" s="25">
        <v>4.1157999999999999E-4</v>
      </c>
      <c r="F2" s="25">
        <f>D2-0.00041158</f>
        <v>6.8603420000000012E-2</v>
      </c>
      <c r="G2" s="25">
        <f>F2*23.03</f>
        <v>1.5799367626000003</v>
      </c>
      <c r="H2" s="25">
        <v>9.1340000000000005E-2</v>
      </c>
      <c r="I2" s="25">
        <f>H2-AC2</f>
        <v>9.234500000000001E-2</v>
      </c>
      <c r="J2" s="25">
        <v>2.5854799999999998E-3</v>
      </c>
      <c r="K2" s="25">
        <f>I2-0.00258548</f>
        <v>8.9759520000000009E-2</v>
      </c>
      <c r="L2" s="25">
        <f>K2*23.03</f>
        <v>2.0671617456000004</v>
      </c>
      <c r="M2" s="25">
        <v>9.0050000000000005E-2</v>
      </c>
      <c r="N2" s="25">
        <f>M2-AC2</f>
        <v>9.1055000000000011E-2</v>
      </c>
      <c r="O2" s="25">
        <v>1.6915299999999999E-3</v>
      </c>
      <c r="P2" s="25">
        <f>N2-0.00169153</f>
        <v>8.9363470000000014E-2</v>
      </c>
      <c r="Q2" s="25">
        <f>P2*23.03</f>
        <v>2.0580407141000006</v>
      </c>
      <c r="R2" s="25">
        <v>7.4190000000000006E-2</v>
      </c>
      <c r="S2" s="25">
        <f>R2-AC2</f>
        <v>7.5195000000000012E-2</v>
      </c>
      <c r="T2" s="25">
        <v>7.5657999999999997E-4</v>
      </c>
      <c r="U2" s="25">
        <f>S2-0.00075658</f>
        <v>7.4438420000000005E-2</v>
      </c>
      <c r="V2" s="25">
        <f>U2*23.03</f>
        <v>1.7143168126000001</v>
      </c>
      <c r="W2" s="25">
        <v>7.4749999999999997E-2</v>
      </c>
      <c r="X2" s="25">
        <f>W2-AC2</f>
        <v>7.5755000000000003E-2</v>
      </c>
      <c r="Y2" s="25">
        <v>8.1218000000000002E-4</v>
      </c>
      <c r="Z2" s="25">
        <f>X2-0.00081218</f>
        <v>7.4942820000000007E-2</v>
      </c>
      <c r="AA2" s="25">
        <f>Z2*23.03</f>
        <v>1.7259331446000004</v>
      </c>
      <c r="AB2" s="25">
        <v>-2.16E-3</v>
      </c>
      <c r="AC2" s="25">
        <f>(B2+AB2)/2</f>
        <v>-1.005E-3</v>
      </c>
    </row>
    <row r="3" spans="1:29" s="15" customFormat="1">
      <c r="A3" s="18">
        <v>251</v>
      </c>
      <c r="B3" s="25">
        <v>-4.0000000000000003E-5</v>
      </c>
      <c r="C3" s="25">
        <v>6.658E-2</v>
      </c>
      <c r="D3" s="25">
        <f t="shared" ref="D3:D66" si="0">C3-AC3</f>
        <v>6.7695000000000005E-2</v>
      </c>
      <c r="E3" s="25"/>
      <c r="F3" s="25">
        <f t="shared" ref="F3:F66" si="1">D3-0.00041158</f>
        <v>6.728342000000001E-2</v>
      </c>
      <c r="G3" s="25">
        <f t="shared" ref="G3:G66" si="2">F3*23.03</f>
        <v>1.5495371626000003</v>
      </c>
      <c r="H3" s="25">
        <v>8.9679999999999996E-2</v>
      </c>
      <c r="I3" s="25">
        <f t="shared" ref="I3:I66" si="3">H3-AC3</f>
        <v>9.0795000000000001E-2</v>
      </c>
      <c r="J3" s="25"/>
      <c r="K3" s="25">
        <f t="shared" ref="K3:K66" si="4">I3-0.00258548</f>
        <v>8.820952E-2</v>
      </c>
      <c r="L3" s="25">
        <f t="shared" ref="L3:L66" si="5">K3*23.03</f>
        <v>2.0314652456000002</v>
      </c>
      <c r="M3" s="25">
        <v>8.8858999999999994E-2</v>
      </c>
      <c r="N3" s="25">
        <f t="shared" ref="N3:N66" si="6">M3-AC3</f>
        <v>8.9973999999999998E-2</v>
      </c>
      <c r="O3" s="25"/>
      <c r="P3" s="25">
        <f t="shared" ref="P3:P66" si="7">N3-0.00169153</f>
        <v>8.8282470000000002E-2</v>
      </c>
      <c r="Q3" s="25">
        <f t="shared" ref="Q3:Q66" si="8">P3*23.03</f>
        <v>2.0331452841000002</v>
      </c>
      <c r="R3" s="25">
        <v>7.3069999999999996E-2</v>
      </c>
      <c r="S3" s="25">
        <f t="shared" ref="S3:S66" si="9">R3-AC3</f>
        <v>7.4185000000000001E-2</v>
      </c>
      <c r="T3" s="25"/>
      <c r="U3" s="25">
        <f t="shared" ref="U3:U66" si="10">S3-0.00075658</f>
        <v>7.3428419999999994E-2</v>
      </c>
      <c r="V3" s="25">
        <f t="shared" ref="V3:V66" si="11">U3*23.03</f>
        <v>1.6910565125999999</v>
      </c>
      <c r="W3" s="25">
        <v>7.3788999999999993E-2</v>
      </c>
      <c r="X3" s="25">
        <f t="shared" ref="X3:X66" si="12">W3-AC3</f>
        <v>7.4903999999999998E-2</v>
      </c>
      <c r="Y3" s="25"/>
      <c r="Z3" s="25">
        <f t="shared" ref="Z3:Z66" si="13">X3-0.00081218</f>
        <v>7.4091820000000003E-2</v>
      </c>
      <c r="AA3" s="25">
        <f t="shared" ref="AA3:AA66" si="14">Z3*23.03</f>
        <v>1.7063346146000002</v>
      </c>
      <c r="AB3" s="25">
        <v>-2.1900000000000001E-3</v>
      </c>
      <c r="AC3" s="25">
        <f t="shared" ref="AC3:AC66" si="15">(B3+AB3)/2</f>
        <v>-1.1150000000000001E-3</v>
      </c>
    </row>
    <row r="4" spans="1:29" s="15" customFormat="1">
      <c r="A4" s="18">
        <v>252</v>
      </c>
      <c r="B4" s="25">
        <v>3.0000000000000001E-5</v>
      </c>
      <c r="C4" s="25">
        <v>6.497E-2</v>
      </c>
      <c r="D4" s="25">
        <f t="shared" si="0"/>
        <v>6.6009999999999999E-2</v>
      </c>
      <c r="E4" s="25"/>
      <c r="F4" s="25">
        <f t="shared" si="1"/>
        <v>6.5598420000000005E-2</v>
      </c>
      <c r="G4" s="25">
        <f t="shared" si="2"/>
        <v>1.5107316126000001</v>
      </c>
      <c r="H4" s="25">
        <v>8.8480000000000003E-2</v>
      </c>
      <c r="I4" s="25">
        <f t="shared" si="3"/>
        <v>8.9520000000000002E-2</v>
      </c>
      <c r="J4" s="25"/>
      <c r="K4" s="25">
        <f t="shared" si="4"/>
        <v>8.6934520000000001E-2</v>
      </c>
      <c r="L4" s="25">
        <f t="shared" si="5"/>
        <v>2.0021019955999999</v>
      </c>
      <c r="M4" s="25">
        <v>8.72E-2</v>
      </c>
      <c r="N4" s="25">
        <f t="shared" si="6"/>
        <v>8.8239999999999999E-2</v>
      </c>
      <c r="O4" s="25"/>
      <c r="P4" s="25">
        <f t="shared" si="7"/>
        <v>8.6548470000000002E-2</v>
      </c>
      <c r="Q4" s="25">
        <f t="shared" si="8"/>
        <v>1.9932112641000002</v>
      </c>
      <c r="R4" s="25">
        <v>7.1400000000000005E-2</v>
      </c>
      <c r="S4" s="25">
        <f t="shared" si="9"/>
        <v>7.2440000000000004E-2</v>
      </c>
      <c r="T4" s="25"/>
      <c r="U4" s="25">
        <f t="shared" si="10"/>
        <v>7.1683419999999998E-2</v>
      </c>
      <c r="V4" s="25">
        <f t="shared" si="11"/>
        <v>1.6508691626000001</v>
      </c>
      <c r="W4" s="25">
        <v>7.2020000000000001E-2</v>
      </c>
      <c r="X4" s="25">
        <f t="shared" si="12"/>
        <v>7.306E-2</v>
      </c>
      <c r="Y4" s="25"/>
      <c r="Z4" s="25">
        <f t="shared" si="13"/>
        <v>7.2247820000000004E-2</v>
      </c>
      <c r="AA4" s="25">
        <f t="shared" si="14"/>
        <v>1.6638672946000002</v>
      </c>
      <c r="AB4" s="25">
        <v>-2.1099999999999999E-3</v>
      </c>
      <c r="AC4" s="25">
        <f t="shared" si="15"/>
        <v>-1.0399999999999999E-3</v>
      </c>
    </row>
    <row r="5" spans="1:29" s="15" customFormat="1">
      <c r="A5" s="18">
        <v>253</v>
      </c>
      <c r="B5" s="25">
        <v>-8.0000000000000007E-5</v>
      </c>
      <c r="C5" s="25">
        <v>6.3630000000000006E-2</v>
      </c>
      <c r="D5" s="25">
        <f t="shared" si="0"/>
        <v>6.4770000000000008E-2</v>
      </c>
      <c r="E5" s="25"/>
      <c r="F5" s="25">
        <f t="shared" si="1"/>
        <v>6.4358420000000013E-2</v>
      </c>
      <c r="G5" s="25">
        <f t="shared" si="2"/>
        <v>1.4821744126000005</v>
      </c>
      <c r="H5" s="25">
        <v>8.6919999999999997E-2</v>
      </c>
      <c r="I5" s="25">
        <f t="shared" si="3"/>
        <v>8.8059999999999999E-2</v>
      </c>
      <c r="J5" s="25"/>
      <c r="K5" s="25">
        <f t="shared" si="4"/>
        <v>8.5474519999999998E-2</v>
      </c>
      <c r="L5" s="25">
        <f t="shared" si="5"/>
        <v>1.9684781956000001</v>
      </c>
      <c r="M5" s="25">
        <v>8.5999000000000006E-2</v>
      </c>
      <c r="N5" s="25">
        <f t="shared" si="6"/>
        <v>8.7139000000000008E-2</v>
      </c>
      <c r="O5" s="25"/>
      <c r="P5" s="25">
        <f t="shared" si="7"/>
        <v>8.5447470000000011E-2</v>
      </c>
      <c r="Q5" s="25">
        <f t="shared" si="8"/>
        <v>1.9678552341000004</v>
      </c>
      <c r="R5" s="25">
        <v>7.0379999999999998E-2</v>
      </c>
      <c r="S5" s="25">
        <f t="shared" si="9"/>
        <v>7.152E-2</v>
      </c>
      <c r="T5" s="25"/>
      <c r="U5" s="25">
        <f t="shared" si="10"/>
        <v>7.0763419999999994E-2</v>
      </c>
      <c r="V5" s="25">
        <f t="shared" si="11"/>
        <v>1.6296815625999999</v>
      </c>
      <c r="W5" s="25">
        <v>7.1279999999999996E-2</v>
      </c>
      <c r="X5" s="25">
        <f t="shared" si="12"/>
        <v>7.2419999999999998E-2</v>
      </c>
      <c r="Y5" s="25"/>
      <c r="Z5" s="25">
        <f t="shared" si="13"/>
        <v>7.1607820000000003E-2</v>
      </c>
      <c r="AA5" s="25">
        <f t="shared" si="14"/>
        <v>1.6491280946000002</v>
      </c>
      <c r="AB5" s="25">
        <v>-2.2000000000000001E-3</v>
      </c>
      <c r="AC5" s="25">
        <f t="shared" si="15"/>
        <v>-1.1400000000000002E-3</v>
      </c>
    </row>
    <row r="6" spans="1:29" s="15" customFormat="1">
      <c r="A6" s="18">
        <v>254</v>
      </c>
      <c r="B6" s="25">
        <v>2.4000000000000001E-4</v>
      </c>
      <c r="C6" s="25">
        <v>6.2300000000000001E-2</v>
      </c>
      <c r="D6" s="25">
        <f t="shared" si="0"/>
        <v>6.3219999999999998E-2</v>
      </c>
      <c r="E6" s="25"/>
      <c r="F6" s="25">
        <f t="shared" si="1"/>
        <v>6.2808420000000004E-2</v>
      </c>
      <c r="G6" s="25">
        <f t="shared" si="2"/>
        <v>1.4464779126000002</v>
      </c>
      <c r="H6" s="25">
        <v>8.5569000000000006E-2</v>
      </c>
      <c r="I6" s="25">
        <f t="shared" si="3"/>
        <v>8.648900000000001E-2</v>
      </c>
      <c r="J6" s="25"/>
      <c r="K6" s="25">
        <f t="shared" si="4"/>
        <v>8.3903520000000009E-2</v>
      </c>
      <c r="L6" s="25">
        <f t="shared" si="5"/>
        <v>1.9322980656000004</v>
      </c>
      <c r="M6" s="25">
        <v>8.4440000000000001E-2</v>
      </c>
      <c r="N6" s="25">
        <f t="shared" si="6"/>
        <v>8.5360000000000005E-2</v>
      </c>
      <c r="O6" s="25"/>
      <c r="P6" s="25">
        <f t="shared" si="7"/>
        <v>8.3668470000000009E-2</v>
      </c>
      <c r="Q6" s="25">
        <f t="shared" si="8"/>
        <v>1.9268848641000003</v>
      </c>
      <c r="R6" s="25">
        <v>6.8919999999999995E-2</v>
      </c>
      <c r="S6" s="25">
        <f t="shared" si="9"/>
        <v>6.9839999999999999E-2</v>
      </c>
      <c r="T6" s="25"/>
      <c r="U6" s="25">
        <f t="shared" si="10"/>
        <v>6.9083419999999993E-2</v>
      </c>
      <c r="V6" s="25">
        <f t="shared" si="11"/>
        <v>1.5909911626</v>
      </c>
      <c r="W6" s="25">
        <v>6.9589999999999999E-2</v>
      </c>
      <c r="X6" s="25">
        <f t="shared" si="12"/>
        <v>7.0510000000000003E-2</v>
      </c>
      <c r="Y6" s="25"/>
      <c r="Z6" s="25">
        <f t="shared" si="13"/>
        <v>6.9697820000000008E-2</v>
      </c>
      <c r="AA6" s="25">
        <f t="shared" si="14"/>
        <v>1.6051407946000003</v>
      </c>
      <c r="AB6" s="25">
        <v>-2.0799999999999998E-3</v>
      </c>
      <c r="AC6" s="25">
        <f t="shared" si="15"/>
        <v>-9.1999999999999992E-4</v>
      </c>
    </row>
    <row r="7" spans="1:29" s="15" customFormat="1">
      <c r="A7" s="18">
        <v>255</v>
      </c>
      <c r="B7" s="25">
        <v>2.1000000000000001E-4</v>
      </c>
      <c r="C7" s="25">
        <v>6.1370000000000001E-2</v>
      </c>
      <c r="D7" s="25">
        <f t="shared" si="0"/>
        <v>6.2315000000000002E-2</v>
      </c>
      <c r="E7" s="25"/>
      <c r="F7" s="25">
        <f t="shared" si="1"/>
        <v>6.1903420000000001E-2</v>
      </c>
      <c r="G7" s="25">
        <f t="shared" si="2"/>
        <v>1.4256357626</v>
      </c>
      <c r="H7" s="25">
        <v>8.4519999999999998E-2</v>
      </c>
      <c r="I7" s="25">
        <f t="shared" si="3"/>
        <v>8.5464999999999999E-2</v>
      </c>
      <c r="J7" s="25"/>
      <c r="K7" s="25">
        <f t="shared" si="4"/>
        <v>8.2879519999999998E-2</v>
      </c>
      <c r="L7" s="25">
        <f t="shared" si="5"/>
        <v>1.9087153456000001</v>
      </c>
      <c r="M7" s="25">
        <v>8.3260000000000001E-2</v>
      </c>
      <c r="N7" s="25">
        <f t="shared" si="6"/>
        <v>8.4205000000000002E-2</v>
      </c>
      <c r="O7" s="25"/>
      <c r="P7" s="25">
        <f t="shared" si="7"/>
        <v>8.2513470000000005E-2</v>
      </c>
      <c r="Q7" s="25">
        <f t="shared" si="8"/>
        <v>1.9002852141000002</v>
      </c>
      <c r="R7" s="25">
        <v>6.8010000000000001E-2</v>
      </c>
      <c r="S7" s="25">
        <f t="shared" si="9"/>
        <v>6.8955000000000002E-2</v>
      </c>
      <c r="T7" s="25"/>
      <c r="U7" s="25">
        <f t="shared" si="10"/>
        <v>6.8198419999999996E-2</v>
      </c>
      <c r="V7" s="25">
        <f t="shared" si="11"/>
        <v>1.5706096126</v>
      </c>
      <c r="W7" s="25">
        <v>6.8830000000000002E-2</v>
      </c>
      <c r="X7" s="25">
        <f t="shared" si="12"/>
        <v>6.9775000000000004E-2</v>
      </c>
      <c r="Y7" s="25"/>
      <c r="Z7" s="25">
        <f t="shared" si="13"/>
        <v>6.8962820000000008E-2</v>
      </c>
      <c r="AA7" s="25">
        <f t="shared" si="14"/>
        <v>1.5882137446000002</v>
      </c>
      <c r="AB7" s="25">
        <v>-2.0999999999999999E-3</v>
      </c>
      <c r="AC7" s="25">
        <f t="shared" si="15"/>
        <v>-9.4499999999999988E-4</v>
      </c>
    </row>
    <row r="8" spans="1:29" s="15" customFormat="1">
      <c r="A8" s="18">
        <v>256</v>
      </c>
      <c r="B8" s="25">
        <v>-1.1E-4</v>
      </c>
      <c r="C8" s="25">
        <v>5.96E-2</v>
      </c>
      <c r="D8" s="25">
        <f t="shared" si="0"/>
        <v>6.0795000000000002E-2</v>
      </c>
      <c r="E8" s="25"/>
      <c r="F8" s="25">
        <f t="shared" si="1"/>
        <v>6.038342E-2</v>
      </c>
      <c r="G8" s="25">
        <f t="shared" si="2"/>
        <v>1.3906301626000002</v>
      </c>
      <c r="H8" s="25">
        <v>8.3460000000000006E-2</v>
      </c>
      <c r="I8" s="25">
        <f t="shared" si="3"/>
        <v>8.4655000000000008E-2</v>
      </c>
      <c r="J8" s="25"/>
      <c r="K8" s="25">
        <f t="shared" si="4"/>
        <v>8.2069520000000007E-2</v>
      </c>
      <c r="L8" s="25">
        <f t="shared" si="5"/>
        <v>1.8900610456000002</v>
      </c>
      <c r="M8" s="25">
        <v>8.1780000000000005E-2</v>
      </c>
      <c r="N8" s="25">
        <f t="shared" si="6"/>
        <v>8.2975000000000007E-2</v>
      </c>
      <c r="O8" s="25"/>
      <c r="P8" s="25">
        <f t="shared" si="7"/>
        <v>8.128347000000001E-2</v>
      </c>
      <c r="Q8" s="25">
        <f t="shared" si="8"/>
        <v>1.8719583141000002</v>
      </c>
      <c r="R8" s="25">
        <v>6.6360000000000002E-2</v>
      </c>
      <c r="S8" s="25">
        <f t="shared" si="9"/>
        <v>6.7555000000000004E-2</v>
      </c>
      <c r="T8" s="25"/>
      <c r="U8" s="25">
        <f t="shared" si="10"/>
        <v>6.6798419999999997E-2</v>
      </c>
      <c r="V8" s="25">
        <f t="shared" si="11"/>
        <v>1.5383676126000001</v>
      </c>
      <c r="W8" s="25">
        <v>6.7150000000000001E-2</v>
      </c>
      <c r="X8" s="25">
        <f t="shared" si="12"/>
        <v>6.8345000000000003E-2</v>
      </c>
      <c r="Y8" s="25"/>
      <c r="Z8" s="25">
        <f t="shared" si="13"/>
        <v>6.7532820000000007E-2</v>
      </c>
      <c r="AA8" s="25">
        <f t="shared" si="14"/>
        <v>1.5552808446000002</v>
      </c>
      <c r="AB8" s="25">
        <v>-2.2799999999999999E-3</v>
      </c>
      <c r="AC8" s="25">
        <f t="shared" si="15"/>
        <v>-1.1949999999999999E-3</v>
      </c>
    </row>
    <row r="9" spans="1:29" s="15" customFormat="1">
      <c r="A9" s="18">
        <v>257</v>
      </c>
      <c r="B9" s="25">
        <v>9.0000000000000006E-5</v>
      </c>
      <c r="C9" s="25">
        <v>5.9220000000000002E-2</v>
      </c>
      <c r="D9" s="25">
        <f t="shared" si="0"/>
        <v>6.0220000000000003E-2</v>
      </c>
      <c r="E9" s="25"/>
      <c r="F9" s="25">
        <f t="shared" si="1"/>
        <v>5.9808420000000001E-2</v>
      </c>
      <c r="G9" s="25">
        <f t="shared" si="2"/>
        <v>1.3773879126000002</v>
      </c>
      <c r="H9" s="25">
        <v>8.2519999999999996E-2</v>
      </c>
      <c r="I9" s="25">
        <f t="shared" si="3"/>
        <v>8.3519999999999997E-2</v>
      </c>
      <c r="J9" s="25"/>
      <c r="K9" s="25">
        <f t="shared" si="4"/>
        <v>8.0934519999999996E-2</v>
      </c>
      <c r="L9" s="25">
        <f t="shared" si="5"/>
        <v>1.8639219955999999</v>
      </c>
      <c r="M9" s="25">
        <v>8.1180000000000002E-2</v>
      </c>
      <c r="N9" s="25">
        <f t="shared" si="6"/>
        <v>8.2180000000000003E-2</v>
      </c>
      <c r="O9" s="25"/>
      <c r="P9" s="25">
        <f t="shared" si="7"/>
        <v>8.0488470000000006E-2</v>
      </c>
      <c r="Q9" s="25">
        <f t="shared" si="8"/>
        <v>1.8536494641000003</v>
      </c>
      <c r="R9" s="25">
        <v>6.6030000000000005E-2</v>
      </c>
      <c r="S9" s="25">
        <f t="shared" si="9"/>
        <v>6.7030000000000006E-2</v>
      </c>
      <c r="T9" s="25"/>
      <c r="U9" s="25">
        <f t="shared" si="10"/>
        <v>6.627342E-2</v>
      </c>
      <c r="V9" s="25">
        <f t="shared" si="11"/>
        <v>1.5262768626000001</v>
      </c>
      <c r="W9" s="25">
        <v>6.7019999999999996E-2</v>
      </c>
      <c r="X9" s="25">
        <f t="shared" si="12"/>
        <v>6.8019999999999997E-2</v>
      </c>
      <c r="Y9" s="25"/>
      <c r="Z9" s="25">
        <f t="shared" si="13"/>
        <v>6.7207820000000001E-2</v>
      </c>
      <c r="AA9" s="25">
        <f t="shared" si="14"/>
        <v>1.5477960946</v>
      </c>
      <c r="AB9" s="25">
        <v>-2.0899999999999998E-3</v>
      </c>
      <c r="AC9" s="25">
        <f t="shared" si="15"/>
        <v>-1E-3</v>
      </c>
    </row>
    <row r="10" spans="1:29" s="15" customFormat="1">
      <c r="A10" s="18">
        <v>258</v>
      </c>
      <c r="B10" s="25">
        <v>-1.2999999999999999E-4</v>
      </c>
      <c r="C10" s="25">
        <v>5.7930000000000002E-2</v>
      </c>
      <c r="D10" s="25">
        <f t="shared" si="0"/>
        <v>5.9160000000000004E-2</v>
      </c>
      <c r="E10" s="25"/>
      <c r="F10" s="25">
        <f t="shared" si="1"/>
        <v>5.8748420000000003E-2</v>
      </c>
      <c r="G10" s="25">
        <f t="shared" si="2"/>
        <v>1.3529761126000002</v>
      </c>
      <c r="H10" s="25">
        <v>8.1530000000000005E-2</v>
      </c>
      <c r="I10" s="25">
        <f t="shared" si="3"/>
        <v>8.276E-2</v>
      </c>
      <c r="J10" s="25"/>
      <c r="K10" s="25">
        <f t="shared" si="4"/>
        <v>8.0174519999999999E-2</v>
      </c>
      <c r="L10" s="25">
        <f t="shared" si="5"/>
        <v>1.8464191956</v>
      </c>
      <c r="M10" s="25">
        <v>7.9658999999999994E-2</v>
      </c>
      <c r="N10" s="25">
        <f t="shared" si="6"/>
        <v>8.0888999999999989E-2</v>
      </c>
      <c r="O10" s="25"/>
      <c r="P10" s="25">
        <f t="shared" si="7"/>
        <v>7.9197469999999992E-2</v>
      </c>
      <c r="Q10" s="25">
        <f t="shared" si="8"/>
        <v>1.8239177340999999</v>
      </c>
      <c r="R10" s="25">
        <v>6.4659999999999995E-2</v>
      </c>
      <c r="S10" s="25">
        <f t="shared" si="9"/>
        <v>6.588999999999999E-2</v>
      </c>
      <c r="T10" s="25"/>
      <c r="U10" s="25">
        <f t="shared" si="10"/>
        <v>6.5133419999999984E-2</v>
      </c>
      <c r="V10" s="25">
        <f t="shared" si="11"/>
        <v>1.5000226625999997</v>
      </c>
      <c r="W10" s="25">
        <v>6.5500000000000003E-2</v>
      </c>
      <c r="X10" s="25">
        <f t="shared" si="12"/>
        <v>6.6729999999999998E-2</v>
      </c>
      <c r="Y10" s="25"/>
      <c r="Z10" s="25">
        <f t="shared" si="13"/>
        <v>6.5917820000000002E-2</v>
      </c>
      <c r="AA10" s="25">
        <f t="shared" si="14"/>
        <v>1.5180873946000002</v>
      </c>
      <c r="AB10" s="25">
        <v>-2.33E-3</v>
      </c>
      <c r="AC10" s="25">
        <f t="shared" si="15"/>
        <v>-1.23E-3</v>
      </c>
    </row>
    <row r="11" spans="1:29" s="15" customFormat="1">
      <c r="A11" s="18">
        <v>259</v>
      </c>
      <c r="B11" s="25">
        <v>1.2999999999999999E-4</v>
      </c>
      <c r="C11" s="25">
        <v>5.7099999999999998E-2</v>
      </c>
      <c r="D11" s="25">
        <f t="shared" si="0"/>
        <v>5.8109999999999995E-2</v>
      </c>
      <c r="E11" s="25"/>
      <c r="F11" s="25">
        <f t="shared" si="1"/>
        <v>5.7698419999999993E-2</v>
      </c>
      <c r="G11" s="25">
        <f t="shared" si="2"/>
        <v>1.3287946125999999</v>
      </c>
      <c r="H11" s="25">
        <v>8.0530000000000004E-2</v>
      </c>
      <c r="I11" s="25">
        <f t="shared" si="3"/>
        <v>8.1540000000000001E-2</v>
      </c>
      <c r="J11" s="25"/>
      <c r="K11" s="25">
        <f t="shared" si="4"/>
        <v>7.895452E-2</v>
      </c>
      <c r="L11" s="25">
        <f t="shared" si="5"/>
        <v>1.8183225956000002</v>
      </c>
      <c r="M11" s="25">
        <v>7.8969999999999999E-2</v>
      </c>
      <c r="N11" s="25">
        <f t="shared" si="6"/>
        <v>7.9979999999999996E-2</v>
      </c>
      <c r="O11" s="25"/>
      <c r="P11" s="25">
        <f t="shared" si="7"/>
        <v>7.8288469999999999E-2</v>
      </c>
      <c r="Q11" s="25">
        <f t="shared" si="8"/>
        <v>1.8029834641</v>
      </c>
      <c r="R11" s="25">
        <v>6.404E-2</v>
      </c>
      <c r="S11" s="25">
        <f t="shared" si="9"/>
        <v>6.5049999999999997E-2</v>
      </c>
      <c r="T11" s="25"/>
      <c r="U11" s="25">
        <f t="shared" si="10"/>
        <v>6.429341999999999E-2</v>
      </c>
      <c r="V11" s="25">
        <f t="shared" si="11"/>
        <v>1.4806774625999999</v>
      </c>
      <c r="W11" s="25">
        <v>6.5009999999999998E-2</v>
      </c>
      <c r="X11" s="25">
        <f t="shared" si="12"/>
        <v>6.6019999999999995E-2</v>
      </c>
      <c r="Y11" s="25"/>
      <c r="Z11" s="25">
        <f t="shared" si="13"/>
        <v>6.520782E-2</v>
      </c>
      <c r="AA11" s="25">
        <f t="shared" si="14"/>
        <v>1.5017360946</v>
      </c>
      <c r="AB11" s="25">
        <v>-2.15E-3</v>
      </c>
      <c r="AC11" s="25">
        <f t="shared" si="15"/>
        <v>-1.01E-3</v>
      </c>
    </row>
    <row r="12" spans="1:29" s="15" customFormat="1">
      <c r="A12" s="18">
        <v>260</v>
      </c>
      <c r="B12" s="25">
        <v>6.0000000000000002E-5</v>
      </c>
      <c r="C12" s="25">
        <v>5.577E-2</v>
      </c>
      <c r="D12" s="25">
        <f t="shared" si="0"/>
        <v>5.6794999999999998E-2</v>
      </c>
      <c r="E12" s="25"/>
      <c r="F12" s="25">
        <f t="shared" si="1"/>
        <v>5.6383419999999997E-2</v>
      </c>
      <c r="G12" s="25">
        <f t="shared" si="2"/>
        <v>1.2985101626</v>
      </c>
      <c r="H12" s="25">
        <v>7.9439999999999997E-2</v>
      </c>
      <c r="I12" s="25">
        <f t="shared" si="3"/>
        <v>8.0464999999999995E-2</v>
      </c>
      <c r="J12" s="25"/>
      <c r="K12" s="25">
        <f t="shared" si="4"/>
        <v>7.7879519999999994E-2</v>
      </c>
      <c r="L12" s="25">
        <f t="shared" si="5"/>
        <v>1.7935653456</v>
      </c>
      <c r="M12" s="25">
        <v>7.7438999999999994E-2</v>
      </c>
      <c r="N12" s="25">
        <f t="shared" si="6"/>
        <v>7.8463999999999992E-2</v>
      </c>
      <c r="O12" s="25"/>
      <c r="P12" s="25">
        <f t="shared" si="7"/>
        <v>7.6772469999999995E-2</v>
      </c>
      <c r="Q12" s="25">
        <f t="shared" si="8"/>
        <v>1.7680699841</v>
      </c>
      <c r="R12" s="25">
        <v>6.2770000000000006E-2</v>
      </c>
      <c r="S12" s="25">
        <f t="shared" si="9"/>
        <v>6.3795000000000004E-2</v>
      </c>
      <c r="T12" s="25"/>
      <c r="U12" s="25">
        <f t="shared" si="10"/>
        <v>6.3038419999999998E-2</v>
      </c>
      <c r="V12" s="25">
        <f t="shared" si="11"/>
        <v>1.4517748126000001</v>
      </c>
      <c r="W12" s="25">
        <v>6.3789999999999999E-2</v>
      </c>
      <c r="X12" s="25">
        <f t="shared" si="12"/>
        <v>6.4814999999999998E-2</v>
      </c>
      <c r="Y12" s="25"/>
      <c r="Z12" s="25">
        <f t="shared" si="13"/>
        <v>6.4002820000000002E-2</v>
      </c>
      <c r="AA12" s="25">
        <f t="shared" si="14"/>
        <v>1.4739849446000002</v>
      </c>
      <c r="AB12" s="25">
        <v>-2.1099999999999999E-3</v>
      </c>
      <c r="AC12" s="25">
        <f t="shared" si="15"/>
        <v>-1.0249999999999999E-3</v>
      </c>
    </row>
    <row r="13" spans="1:29" s="15" customFormat="1">
      <c r="A13" s="18">
        <v>261</v>
      </c>
      <c r="B13" s="25">
        <v>6.8999999999999997E-5</v>
      </c>
      <c r="C13" s="25">
        <v>5.5070000000000001E-2</v>
      </c>
      <c r="D13" s="25">
        <f t="shared" si="0"/>
        <v>5.6090500000000001E-2</v>
      </c>
      <c r="E13" s="25"/>
      <c r="F13" s="25">
        <f t="shared" si="1"/>
        <v>5.567892E-2</v>
      </c>
      <c r="G13" s="25">
        <f t="shared" si="2"/>
        <v>1.2822855276</v>
      </c>
      <c r="H13" s="25">
        <v>7.8380000000000005E-2</v>
      </c>
      <c r="I13" s="25">
        <f t="shared" si="3"/>
        <v>7.9400499999999999E-2</v>
      </c>
      <c r="J13" s="25"/>
      <c r="K13" s="25">
        <f t="shared" si="4"/>
        <v>7.6815019999999998E-2</v>
      </c>
      <c r="L13" s="25">
        <f t="shared" si="5"/>
        <v>1.7690499105999999</v>
      </c>
      <c r="M13" s="25">
        <v>7.6560000000000003E-2</v>
      </c>
      <c r="N13" s="25">
        <f t="shared" si="6"/>
        <v>7.7580499999999997E-2</v>
      </c>
      <c r="O13" s="25"/>
      <c r="P13" s="25">
        <f t="shared" si="7"/>
        <v>7.588897E-2</v>
      </c>
      <c r="Q13" s="25">
        <f t="shared" si="8"/>
        <v>1.7477229791000002</v>
      </c>
      <c r="R13" s="25">
        <v>6.2030000000000002E-2</v>
      </c>
      <c r="S13" s="25">
        <f t="shared" si="9"/>
        <v>6.3050499999999995E-2</v>
      </c>
      <c r="T13" s="25"/>
      <c r="U13" s="25">
        <f t="shared" si="10"/>
        <v>6.2293919999999996E-2</v>
      </c>
      <c r="V13" s="25">
        <f t="shared" si="11"/>
        <v>1.4346289776000001</v>
      </c>
      <c r="W13" s="25">
        <v>6.3240000000000005E-2</v>
      </c>
      <c r="X13" s="25">
        <f t="shared" si="12"/>
        <v>6.4260499999999998E-2</v>
      </c>
      <c r="Y13" s="25"/>
      <c r="Z13" s="25">
        <f t="shared" si="13"/>
        <v>6.3448320000000002E-2</v>
      </c>
      <c r="AA13" s="25">
        <f t="shared" si="14"/>
        <v>1.4612148096000002</v>
      </c>
      <c r="AB13" s="25">
        <v>-2.1099999999999999E-3</v>
      </c>
      <c r="AC13" s="25">
        <f t="shared" si="15"/>
        <v>-1.0204999999999999E-3</v>
      </c>
    </row>
    <row r="14" spans="1:29" s="15" customFormat="1">
      <c r="A14" s="18">
        <v>262</v>
      </c>
      <c r="B14" s="25">
        <v>2.0000000000000002E-5</v>
      </c>
      <c r="C14" s="25">
        <v>5.3719999999999997E-2</v>
      </c>
      <c r="D14" s="25">
        <f t="shared" si="0"/>
        <v>5.4789999999999998E-2</v>
      </c>
      <c r="E14" s="25"/>
      <c r="F14" s="25">
        <f t="shared" si="1"/>
        <v>5.4378419999999997E-2</v>
      </c>
      <c r="G14" s="25">
        <f t="shared" si="2"/>
        <v>1.2523350125999999</v>
      </c>
      <c r="H14" s="25">
        <v>7.7280000000000001E-2</v>
      </c>
      <c r="I14" s="25">
        <f t="shared" si="3"/>
        <v>7.8350000000000003E-2</v>
      </c>
      <c r="J14" s="25"/>
      <c r="K14" s="25">
        <f t="shared" si="4"/>
        <v>7.5764520000000002E-2</v>
      </c>
      <c r="L14" s="25">
        <f t="shared" si="5"/>
        <v>1.7448568956000001</v>
      </c>
      <c r="M14" s="25">
        <v>7.5090000000000004E-2</v>
      </c>
      <c r="N14" s="25">
        <f t="shared" si="6"/>
        <v>7.6160000000000005E-2</v>
      </c>
      <c r="O14" s="25"/>
      <c r="P14" s="25">
        <f t="shared" si="7"/>
        <v>7.4468470000000009E-2</v>
      </c>
      <c r="Q14" s="25">
        <f t="shared" si="8"/>
        <v>1.7150088641000003</v>
      </c>
      <c r="R14" s="25">
        <v>6.0740000000000002E-2</v>
      </c>
      <c r="S14" s="25">
        <f t="shared" si="9"/>
        <v>6.1810000000000004E-2</v>
      </c>
      <c r="T14" s="25"/>
      <c r="U14" s="25">
        <f t="shared" si="10"/>
        <v>6.1053420000000004E-2</v>
      </c>
      <c r="V14" s="25">
        <f t="shared" si="11"/>
        <v>1.4060602626000001</v>
      </c>
      <c r="W14" s="25">
        <v>6.1760000000000002E-2</v>
      </c>
      <c r="X14" s="25">
        <f t="shared" si="12"/>
        <v>6.2829999999999997E-2</v>
      </c>
      <c r="Y14" s="25"/>
      <c r="Z14" s="25">
        <f t="shared" si="13"/>
        <v>6.2017819999999994E-2</v>
      </c>
      <c r="AA14" s="25">
        <f t="shared" si="14"/>
        <v>1.4282703945999999</v>
      </c>
      <c r="AB14" s="25">
        <v>-2.16E-3</v>
      </c>
      <c r="AC14" s="25">
        <f t="shared" si="15"/>
        <v>-1.07E-3</v>
      </c>
    </row>
    <row r="15" spans="1:29" s="15" customFormat="1">
      <c r="A15" s="18">
        <v>263</v>
      </c>
      <c r="B15" s="25">
        <v>4.0000000000000003E-5</v>
      </c>
      <c r="C15" s="25">
        <v>5.3039999999999997E-2</v>
      </c>
      <c r="D15" s="25">
        <f t="shared" si="0"/>
        <v>5.4099999999999995E-2</v>
      </c>
      <c r="E15" s="25"/>
      <c r="F15" s="25">
        <f t="shared" si="1"/>
        <v>5.3688419999999994E-2</v>
      </c>
      <c r="G15" s="25">
        <f t="shared" si="2"/>
        <v>1.2364443126</v>
      </c>
      <c r="H15" s="25">
        <v>7.6179999999999998E-2</v>
      </c>
      <c r="I15" s="25">
        <f t="shared" si="3"/>
        <v>7.7240000000000003E-2</v>
      </c>
      <c r="J15" s="25"/>
      <c r="K15" s="25">
        <f t="shared" si="4"/>
        <v>7.4654520000000002E-2</v>
      </c>
      <c r="L15" s="25">
        <f t="shared" si="5"/>
        <v>1.7192935956000002</v>
      </c>
      <c r="M15" s="25">
        <v>7.4370000000000006E-2</v>
      </c>
      <c r="N15" s="25">
        <f t="shared" si="6"/>
        <v>7.5430000000000011E-2</v>
      </c>
      <c r="O15" s="25"/>
      <c r="P15" s="25">
        <f t="shared" si="7"/>
        <v>7.3738470000000014E-2</v>
      </c>
      <c r="Q15" s="25">
        <f t="shared" si="8"/>
        <v>1.6981969641000003</v>
      </c>
      <c r="R15" s="25">
        <v>6.0049999999999999E-2</v>
      </c>
      <c r="S15" s="25">
        <f t="shared" si="9"/>
        <v>6.1109999999999998E-2</v>
      </c>
      <c r="T15" s="25"/>
      <c r="U15" s="25">
        <f t="shared" si="10"/>
        <v>6.0353419999999998E-2</v>
      </c>
      <c r="V15" s="25">
        <f t="shared" si="11"/>
        <v>1.3899392626</v>
      </c>
      <c r="W15" s="25">
        <v>6.1310000000000003E-2</v>
      </c>
      <c r="X15" s="25">
        <f t="shared" si="12"/>
        <v>6.2370000000000002E-2</v>
      </c>
      <c r="Y15" s="25"/>
      <c r="Z15" s="25">
        <f t="shared" si="13"/>
        <v>6.1557819999999999E-2</v>
      </c>
      <c r="AA15" s="25">
        <f t="shared" si="14"/>
        <v>1.4176765946000001</v>
      </c>
      <c r="AB15" s="25">
        <v>-2.16E-3</v>
      </c>
      <c r="AC15" s="25">
        <f t="shared" si="15"/>
        <v>-1.06E-3</v>
      </c>
    </row>
    <row r="16" spans="1:29" s="15" customFormat="1">
      <c r="A16" s="18">
        <v>264</v>
      </c>
      <c r="B16" s="25">
        <v>-8.0000000000000007E-5</v>
      </c>
      <c r="C16" s="25">
        <v>5.1490000000000001E-2</v>
      </c>
      <c r="D16" s="25">
        <f t="shared" si="0"/>
        <v>5.2665000000000003E-2</v>
      </c>
      <c r="E16" s="25"/>
      <c r="F16" s="25">
        <f t="shared" si="1"/>
        <v>5.2253420000000002E-2</v>
      </c>
      <c r="G16" s="25">
        <f t="shared" si="2"/>
        <v>1.2033962626000001</v>
      </c>
      <c r="H16" s="25">
        <v>7.5050000000000006E-2</v>
      </c>
      <c r="I16" s="25">
        <f t="shared" si="3"/>
        <v>7.6225000000000001E-2</v>
      </c>
      <c r="J16" s="25"/>
      <c r="K16" s="25">
        <f t="shared" si="4"/>
        <v>7.363952E-2</v>
      </c>
      <c r="L16" s="25">
        <f t="shared" si="5"/>
        <v>1.6959181456000001</v>
      </c>
      <c r="M16" s="25">
        <v>7.3120000000000004E-2</v>
      </c>
      <c r="N16" s="25">
        <f t="shared" si="6"/>
        <v>7.4295E-2</v>
      </c>
      <c r="O16" s="25"/>
      <c r="P16" s="25">
        <f t="shared" si="7"/>
        <v>7.2603470000000003E-2</v>
      </c>
      <c r="Q16" s="25">
        <f t="shared" si="8"/>
        <v>1.6720579141000003</v>
      </c>
      <c r="R16" s="25">
        <v>5.8819999999999997E-2</v>
      </c>
      <c r="S16" s="25">
        <f t="shared" si="9"/>
        <v>5.9995E-2</v>
      </c>
      <c r="T16" s="25"/>
      <c r="U16" s="25">
        <f t="shared" si="10"/>
        <v>5.923842E-2</v>
      </c>
      <c r="V16" s="25">
        <f t="shared" si="11"/>
        <v>1.3642608126</v>
      </c>
      <c r="W16" s="25">
        <v>5.9950000000000003E-2</v>
      </c>
      <c r="X16" s="25">
        <f t="shared" si="12"/>
        <v>6.1125000000000006E-2</v>
      </c>
      <c r="Y16" s="25"/>
      <c r="Z16" s="25">
        <f t="shared" si="13"/>
        <v>6.0312820000000003E-2</v>
      </c>
      <c r="AA16" s="25">
        <f t="shared" si="14"/>
        <v>1.3890042446000002</v>
      </c>
      <c r="AB16" s="25">
        <v>-2.2699999999999999E-3</v>
      </c>
      <c r="AC16" s="25">
        <f t="shared" si="15"/>
        <v>-1.175E-3</v>
      </c>
    </row>
    <row r="17" spans="1:29" s="15" customFormat="1">
      <c r="A17" s="18">
        <v>265</v>
      </c>
      <c r="B17" s="25">
        <v>1.0000000000000001E-5</v>
      </c>
      <c r="C17" s="25">
        <v>5.0990000000000001E-2</v>
      </c>
      <c r="D17" s="25">
        <f t="shared" si="0"/>
        <v>5.2069999999999998E-2</v>
      </c>
      <c r="E17" s="25"/>
      <c r="F17" s="25">
        <f t="shared" si="1"/>
        <v>5.1658419999999997E-2</v>
      </c>
      <c r="G17" s="25">
        <f t="shared" si="2"/>
        <v>1.1896934126000001</v>
      </c>
      <c r="H17" s="25">
        <v>7.4069999999999997E-2</v>
      </c>
      <c r="I17" s="25">
        <f t="shared" si="3"/>
        <v>7.5149999999999995E-2</v>
      </c>
      <c r="J17" s="25"/>
      <c r="K17" s="25">
        <f t="shared" si="4"/>
        <v>7.2564519999999993E-2</v>
      </c>
      <c r="L17" s="25">
        <f t="shared" si="5"/>
        <v>1.6711608955999999</v>
      </c>
      <c r="M17" s="25">
        <v>7.2139999999999996E-2</v>
      </c>
      <c r="N17" s="25">
        <f t="shared" si="6"/>
        <v>7.3219999999999993E-2</v>
      </c>
      <c r="O17" s="25"/>
      <c r="P17" s="25">
        <f t="shared" si="7"/>
        <v>7.1528469999999997E-2</v>
      </c>
      <c r="Q17" s="25">
        <f t="shared" si="8"/>
        <v>1.6473006641000001</v>
      </c>
      <c r="R17" s="25">
        <v>5.8099999999999999E-2</v>
      </c>
      <c r="S17" s="25">
        <f t="shared" si="9"/>
        <v>5.9179999999999996E-2</v>
      </c>
      <c r="T17" s="25"/>
      <c r="U17" s="25">
        <f t="shared" si="10"/>
        <v>5.8423419999999997E-2</v>
      </c>
      <c r="V17" s="25">
        <f t="shared" si="11"/>
        <v>1.3454913626</v>
      </c>
      <c r="W17" s="25">
        <v>5.9490000000000001E-2</v>
      </c>
      <c r="X17" s="25">
        <f t="shared" si="12"/>
        <v>6.0569999999999999E-2</v>
      </c>
      <c r="Y17" s="25"/>
      <c r="Z17" s="25">
        <f t="shared" si="13"/>
        <v>5.9757819999999996E-2</v>
      </c>
      <c r="AA17" s="25">
        <f t="shared" si="14"/>
        <v>1.3762225946</v>
      </c>
      <c r="AB17" s="25">
        <v>-2.1700000000000001E-3</v>
      </c>
      <c r="AC17" s="25">
        <f t="shared" si="15"/>
        <v>-1.08E-3</v>
      </c>
    </row>
    <row r="18" spans="1:29" s="15" customFormat="1">
      <c r="A18" s="18">
        <v>266</v>
      </c>
      <c r="B18" s="25">
        <v>6.0000000000000002E-5</v>
      </c>
      <c r="C18" s="25">
        <v>4.965E-2</v>
      </c>
      <c r="D18" s="25">
        <f t="shared" si="0"/>
        <v>5.0689999999999999E-2</v>
      </c>
      <c r="E18" s="25"/>
      <c r="F18" s="25">
        <f t="shared" si="1"/>
        <v>5.0278419999999997E-2</v>
      </c>
      <c r="G18" s="25">
        <f t="shared" si="2"/>
        <v>1.1579120126</v>
      </c>
      <c r="H18" s="25">
        <v>7.2720000000000007E-2</v>
      </c>
      <c r="I18" s="25">
        <f t="shared" si="3"/>
        <v>7.3760000000000006E-2</v>
      </c>
      <c r="J18" s="25"/>
      <c r="K18" s="25">
        <f t="shared" si="4"/>
        <v>7.1174520000000005E-2</v>
      </c>
      <c r="L18" s="25">
        <f t="shared" si="5"/>
        <v>1.6391491956000002</v>
      </c>
      <c r="M18" s="25">
        <v>7.0660000000000001E-2</v>
      </c>
      <c r="N18" s="25">
        <f t="shared" si="6"/>
        <v>7.17E-2</v>
      </c>
      <c r="O18" s="25"/>
      <c r="P18" s="25">
        <f t="shared" si="7"/>
        <v>7.0008470000000003E-2</v>
      </c>
      <c r="Q18" s="25">
        <f t="shared" si="8"/>
        <v>1.6122950641000002</v>
      </c>
      <c r="R18" s="25">
        <v>5.6619999999999997E-2</v>
      </c>
      <c r="S18" s="25">
        <f t="shared" si="9"/>
        <v>5.7659999999999996E-2</v>
      </c>
      <c r="T18" s="25"/>
      <c r="U18" s="25">
        <f t="shared" si="10"/>
        <v>5.6903419999999996E-2</v>
      </c>
      <c r="V18" s="25">
        <f t="shared" si="11"/>
        <v>1.3104857625999999</v>
      </c>
      <c r="W18" s="25">
        <v>5.808E-2</v>
      </c>
      <c r="X18" s="25">
        <f t="shared" si="12"/>
        <v>5.9119999999999999E-2</v>
      </c>
      <c r="Y18" s="25"/>
      <c r="Z18" s="25">
        <f t="shared" si="13"/>
        <v>5.8307819999999996E-2</v>
      </c>
      <c r="AA18" s="25">
        <f t="shared" si="14"/>
        <v>1.3428290945999999</v>
      </c>
      <c r="AB18" s="25">
        <v>-2.14E-3</v>
      </c>
      <c r="AC18" s="25">
        <f t="shared" si="15"/>
        <v>-1.0399999999999999E-3</v>
      </c>
    </row>
    <row r="19" spans="1:29" s="15" customFormat="1">
      <c r="A19" s="18">
        <v>267</v>
      </c>
      <c r="B19" s="25">
        <v>2.3000000000000001E-4</v>
      </c>
      <c r="C19" s="25">
        <v>4.9110000000000001E-2</v>
      </c>
      <c r="D19" s="25">
        <f t="shared" si="0"/>
        <v>5.0020000000000002E-2</v>
      </c>
      <c r="E19" s="25"/>
      <c r="F19" s="25">
        <f t="shared" si="1"/>
        <v>4.960842E-2</v>
      </c>
      <c r="G19" s="25">
        <f t="shared" si="2"/>
        <v>1.1424819126000001</v>
      </c>
      <c r="H19" s="25">
        <v>7.1739999999999998E-2</v>
      </c>
      <c r="I19" s="25">
        <f t="shared" si="3"/>
        <v>7.2649999999999992E-2</v>
      </c>
      <c r="J19" s="25"/>
      <c r="K19" s="25">
        <f t="shared" si="4"/>
        <v>7.0064519999999991E-2</v>
      </c>
      <c r="L19" s="25">
        <f t="shared" si="5"/>
        <v>1.6135858956</v>
      </c>
      <c r="M19" s="25">
        <v>6.9739999999999996E-2</v>
      </c>
      <c r="N19" s="25">
        <f t="shared" si="6"/>
        <v>7.0649999999999991E-2</v>
      </c>
      <c r="O19" s="25"/>
      <c r="P19" s="25">
        <f t="shared" si="7"/>
        <v>6.8958469999999994E-2</v>
      </c>
      <c r="Q19" s="25">
        <f t="shared" si="8"/>
        <v>1.5881135640999999</v>
      </c>
      <c r="R19" s="25">
        <v>5.6090000000000001E-2</v>
      </c>
      <c r="S19" s="25">
        <f t="shared" si="9"/>
        <v>5.7000000000000002E-2</v>
      </c>
      <c r="T19" s="25"/>
      <c r="U19" s="25">
        <f t="shared" si="10"/>
        <v>5.6243420000000002E-2</v>
      </c>
      <c r="V19" s="25">
        <f t="shared" si="11"/>
        <v>1.2952859626000002</v>
      </c>
      <c r="W19" s="25">
        <v>5.772E-2</v>
      </c>
      <c r="X19" s="25">
        <f t="shared" si="12"/>
        <v>5.8630000000000002E-2</v>
      </c>
      <c r="Y19" s="25"/>
      <c r="Z19" s="25">
        <f t="shared" si="13"/>
        <v>5.7817819999999999E-2</v>
      </c>
      <c r="AA19" s="25">
        <f t="shared" si="14"/>
        <v>1.3315443946000001</v>
      </c>
      <c r="AB19" s="25">
        <v>-2.0500000000000002E-3</v>
      </c>
      <c r="AC19" s="25">
        <f t="shared" si="15"/>
        <v>-9.1000000000000011E-4</v>
      </c>
    </row>
    <row r="20" spans="1:29" s="15" customFormat="1">
      <c r="A20" s="18">
        <v>268</v>
      </c>
      <c r="B20" s="25">
        <v>1.2999999999999999E-4</v>
      </c>
      <c r="C20" s="25">
        <v>4.7649999999999998E-2</v>
      </c>
      <c r="D20" s="25">
        <f t="shared" si="0"/>
        <v>4.8689999999999997E-2</v>
      </c>
      <c r="E20" s="25"/>
      <c r="F20" s="25">
        <f t="shared" si="1"/>
        <v>4.8278419999999996E-2</v>
      </c>
      <c r="G20" s="25">
        <f t="shared" si="2"/>
        <v>1.1118520126</v>
      </c>
      <c r="H20" s="25">
        <v>7.0519999999999999E-2</v>
      </c>
      <c r="I20" s="25">
        <f t="shared" si="3"/>
        <v>7.1559999999999999E-2</v>
      </c>
      <c r="J20" s="25"/>
      <c r="K20" s="25">
        <f t="shared" si="4"/>
        <v>6.8974519999999997E-2</v>
      </c>
      <c r="L20" s="25">
        <f t="shared" si="5"/>
        <v>1.5884831956000001</v>
      </c>
      <c r="M20" s="25">
        <v>6.8320000000000006E-2</v>
      </c>
      <c r="N20" s="25">
        <f t="shared" si="6"/>
        <v>6.9360000000000005E-2</v>
      </c>
      <c r="O20" s="25"/>
      <c r="P20" s="25">
        <f t="shared" si="7"/>
        <v>6.7668470000000008E-2</v>
      </c>
      <c r="Q20" s="25">
        <f t="shared" si="8"/>
        <v>1.5584048641000003</v>
      </c>
      <c r="R20" s="25">
        <v>5.4879999999999998E-2</v>
      </c>
      <c r="S20" s="25">
        <f t="shared" si="9"/>
        <v>5.5919999999999997E-2</v>
      </c>
      <c r="T20" s="25"/>
      <c r="U20" s="25">
        <f t="shared" si="10"/>
        <v>5.5163419999999998E-2</v>
      </c>
      <c r="V20" s="25">
        <f t="shared" si="11"/>
        <v>1.2704135625999999</v>
      </c>
      <c r="W20" s="25">
        <v>5.6329999999999998E-2</v>
      </c>
      <c r="X20" s="25">
        <f t="shared" si="12"/>
        <v>5.7369999999999997E-2</v>
      </c>
      <c r="Y20" s="25"/>
      <c r="Z20" s="25">
        <f t="shared" si="13"/>
        <v>5.6557819999999995E-2</v>
      </c>
      <c r="AA20" s="25">
        <f t="shared" si="14"/>
        <v>1.3025265946</v>
      </c>
      <c r="AB20" s="25">
        <v>-2.2100000000000002E-3</v>
      </c>
      <c r="AC20" s="25">
        <f t="shared" si="15"/>
        <v>-1.0400000000000001E-3</v>
      </c>
    </row>
    <row r="21" spans="1:29" s="15" customFormat="1">
      <c r="A21" s="18">
        <v>269</v>
      </c>
      <c r="B21" s="25">
        <v>1.1E-4</v>
      </c>
      <c r="C21" s="25">
        <v>4.6879999999999998E-2</v>
      </c>
      <c r="D21" s="25">
        <f t="shared" si="0"/>
        <v>4.7954999999999998E-2</v>
      </c>
      <c r="E21" s="25"/>
      <c r="F21" s="25">
        <f t="shared" si="1"/>
        <v>4.7543419999999996E-2</v>
      </c>
      <c r="G21" s="25">
        <f t="shared" si="2"/>
        <v>1.0949249625999999</v>
      </c>
      <c r="H21" s="25">
        <v>6.9330000000000003E-2</v>
      </c>
      <c r="I21" s="25">
        <f t="shared" si="3"/>
        <v>7.0405000000000009E-2</v>
      </c>
      <c r="J21" s="25"/>
      <c r="K21" s="25">
        <f t="shared" si="4"/>
        <v>6.7819520000000008E-2</v>
      </c>
      <c r="L21" s="25">
        <f t="shared" si="5"/>
        <v>1.5618835456000002</v>
      </c>
      <c r="M21" s="25">
        <v>6.7100000000000007E-2</v>
      </c>
      <c r="N21" s="25">
        <f t="shared" si="6"/>
        <v>6.8175000000000013E-2</v>
      </c>
      <c r="O21" s="25"/>
      <c r="P21" s="25">
        <f t="shared" si="7"/>
        <v>6.6483470000000017E-2</v>
      </c>
      <c r="Q21" s="25">
        <f t="shared" si="8"/>
        <v>1.5311143141000005</v>
      </c>
      <c r="R21" s="25">
        <v>5.3990000000000003E-2</v>
      </c>
      <c r="S21" s="25">
        <f t="shared" si="9"/>
        <v>5.5065000000000003E-2</v>
      </c>
      <c r="T21" s="25"/>
      <c r="U21" s="25">
        <f t="shared" si="10"/>
        <v>5.4308420000000003E-2</v>
      </c>
      <c r="V21" s="25">
        <f t="shared" si="11"/>
        <v>1.2507229126000001</v>
      </c>
      <c r="W21" s="25">
        <v>5.5640000000000002E-2</v>
      </c>
      <c r="X21" s="25">
        <f t="shared" si="12"/>
        <v>5.6715000000000002E-2</v>
      </c>
      <c r="Y21" s="25"/>
      <c r="Z21" s="25">
        <f t="shared" si="13"/>
        <v>5.5902819999999999E-2</v>
      </c>
      <c r="AA21" s="25">
        <f t="shared" si="14"/>
        <v>1.2874419446000001</v>
      </c>
      <c r="AB21" s="25">
        <v>-2.2599999999999999E-3</v>
      </c>
      <c r="AC21" s="25">
        <f t="shared" si="15"/>
        <v>-1.075E-3</v>
      </c>
    </row>
    <row r="22" spans="1:29" s="15" customFormat="1">
      <c r="A22" s="18">
        <v>270</v>
      </c>
      <c r="B22" s="25">
        <v>2.0000000000000002E-5</v>
      </c>
      <c r="C22" s="25">
        <v>4.5449999999999997E-2</v>
      </c>
      <c r="D22" s="25">
        <f t="shared" si="0"/>
        <v>4.6549999999999994E-2</v>
      </c>
      <c r="E22" s="25"/>
      <c r="F22" s="25">
        <f t="shared" si="1"/>
        <v>4.6138419999999992E-2</v>
      </c>
      <c r="G22" s="25">
        <f t="shared" si="2"/>
        <v>1.0625678125999998</v>
      </c>
      <c r="H22" s="25">
        <v>6.7979999999999999E-2</v>
      </c>
      <c r="I22" s="25">
        <f t="shared" si="3"/>
        <v>6.9080000000000003E-2</v>
      </c>
      <c r="J22" s="25"/>
      <c r="K22" s="25">
        <f t="shared" si="4"/>
        <v>6.6494520000000001E-2</v>
      </c>
      <c r="L22" s="25">
        <f t="shared" si="5"/>
        <v>1.5313687956000002</v>
      </c>
      <c r="M22" s="25">
        <v>6.5600000000000006E-2</v>
      </c>
      <c r="N22" s="25">
        <f t="shared" si="6"/>
        <v>6.6700000000000009E-2</v>
      </c>
      <c r="O22" s="25"/>
      <c r="P22" s="25">
        <f t="shared" si="7"/>
        <v>6.5008470000000013E-2</v>
      </c>
      <c r="Q22" s="25">
        <f t="shared" si="8"/>
        <v>1.4971450641000004</v>
      </c>
      <c r="R22" s="25">
        <v>5.2659999999999998E-2</v>
      </c>
      <c r="S22" s="25">
        <f t="shared" si="9"/>
        <v>5.3759999999999995E-2</v>
      </c>
      <c r="T22" s="25"/>
      <c r="U22" s="25">
        <f t="shared" si="10"/>
        <v>5.3003419999999996E-2</v>
      </c>
      <c r="V22" s="25">
        <f t="shared" si="11"/>
        <v>1.2206687625999999</v>
      </c>
      <c r="W22" s="25">
        <v>5.4460000000000001E-2</v>
      </c>
      <c r="X22" s="25">
        <f t="shared" si="12"/>
        <v>5.5559999999999998E-2</v>
      </c>
      <c r="Y22" s="25"/>
      <c r="Z22" s="25">
        <f t="shared" si="13"/>
        <v>5.4747819999999996E-2</v>
      </c>
      <c r="AA22" s="25">
        <f t="shared" si="14"/>
        <v>1.2608422946</v>
      </c>
      <c r="AB22" s="25">
        <v>-2.2200000000000002E-3</v>
      </c>
      <c r="AC22" s="25">
        <f t="shared" si="15"/>
        <v>-1.1000000000000001E-3</v>
      </c>
    </row>
    <row r="23" spans="1:29" s="15" customFormat="1">
      <c r="A23" s="18">
        <v>271</v>
      </c>
      <c r="B23" s="25">
        <v>6.0000000000000002E-5</v>
      </c>
      <c r="C23" s="25">
        <v>4.4970000000000003E-2</v>
      </c>
      <c r="D23" s="25">
        <f t="shared" si="0"/>
        <v>4.6040000000000005E-2</v>
      </c>
      <c r="E23" s="25"/>
      <c r="F23" s="25">
        <f t="shared" si="1"/>
        <v>4.5628420000000003E-2</v>
      </c>
      <c r="G23" s="25">
        <f t="shared" si="2"/>
        <v>1.0508225126000001</v>
      </c>
      <c r="H23" s="25">
        <v>6.6970000000000002E-2</v>
      </c>
      <c r="I23" s="25">
        <f t="shared" si="3"/>
        <v>6.8040000000000003E-2</v>
      </c>
      <c r="J23" s="25"/>
      <c r="K23" s="25">
        <f t="shared" si="4"/>
        <v>6.5454520000000002E-2</v>
      </c>
      <c r="L23" s="25">
        <f t="shared" si="5"/>
        <v>1.5074175956000002</v>
      </c>
      <c r="M23" s="25">
        <v>6.4670000000000005E-2</v>
      </c>
      <c r="N23" s="25">
        <f t="shared" si="6"/>
        <v>6.5740000000000007E-2</v>
      </c>
      <c r="O23" s="25"/>
      <c r="P23" s="25">
        <f t="shared" si="7"/>
        <v>6.404847000000001E-2</v>
      </c>
      <c r="Q23" s="25">
        <f t="shared" si="8"/>
        <v>1.4750362641000003</v>
      </c>
      <c r="R23" s="25">
        <v>5.2290000000000003E-2</v>
      </c>
      <c r="S23" s="25">
        <f t="shared" si="9"/>
        <v>5.3360000000000005E-2</v>
      </c>
      <c r="T23" s="25"/>
      <c r="U23" s="25">
        <f t="shared" si="10"/>
        <v>5.2603420000000005E-2</v>
      </c>
      <c r="V23" s="25">
        <f t="shared" si="11"/>
        <v>1.2114567626000001</v>
      </c>
      <c r="W23" s="25">
        <v>5.3900000000000003E-2</v>
      </c>
      <c r="X23" s="25">
        <f t="shared" si="12"/>
        <v>5.4970000000000005E-2</v>
      </c>
      <c r="Y23" s="25"/>
      <c r="Z23" s="25">
        <f t="shared" si="13"/>
        <v>5.4157820000000002E-2</v>
      </c>
      <c r="AA23" s="25">
        <f t="shared" si="14"/>
        <v>1.2472545946000002</v>
      </c>
      <c r="AB23" s="25">
        <v>-2.2000000000000001E-3</v>
      </c>
      <c r="AC23" s="25">
        <f t="shared" si="15"/>
        <v>-1.07E-3</v>
      </c>
    </row>
    <row r="24" spans="1:29" s="15" customFormat="1">
      <c r="A24" s="18">
        <v>272</v>
      </c>
      <c r="B24" s="25">
        <v>5.0000000000000002E-5</v>
      </c>
      <c r="C24" s="25">
        <v>4.3779999999999999E-2</v>
      </c>
      <c r="D24" s="25">
        <f t="shared" si="0"/>
        <v>4.4914999999999997E-2</v>
      </c>
      <c r="E24" s="25"/>
      <c r="F24" s="25">
        <f t="shared" si="1"/>
        <v>4.4503419999999995E-2</v>
      </c>
      <c r="G24" s="25">
        <f t="shared" si="2"/>
        <v>1.0249137626</v>
      </c>
      <c r="H24" s="25">
        <v>6.5350000000000005E-2</v>
      </c>
      <c r="I24" s="25">
        <f t="shared" si="3"/>
        <v>6.6485000000000002E-2</v>
      </c>
      <c r="J24" s="25"/>
      <c r="K24" s="25">
        <f t="shared" si="4"/>
        <v>6.3899520000000001E-2</v>
      </c>
      <c r="L24" s="25">
        <f t="shared" si="5"/>
        <v>1.4716059456000001</v>
      </c>
      <c r="M24" s="25">
        <v>6.3140000000000002E-2</v>
      </c>
      <c r="N24" s="25">
        <f t="shared" si="6"/>
        <v>6.4274999999999999E-2</v>
      </c>
      <c r="O24" s="25"/>
      <c r="P24" s="25">
        <f t="shared" si="7"/>
        <v>6.2583470000000002E-2</v>
      </c>
      <c r="Q24" s="25">
        <f t="shared" si="8"/>
        <v>1.4412973141000001</v>
      </c>
      <c r="R24" s="25">
        <v>5.083E-2</v>
      </c>
      <c r="S24" s="25">
        <f t="shared" si="9"/>
        <v>5.1964999999999997E-2</v>
      </c>
      <c r="T24" s="25"/>
      <c r="U24" s="25">
        <f t="shared" si="10"/>
        <v>5.1208419999999998E-2</v>
      </c>
      <c r="V24" s="25">
        <f t="shared" si="11"/>
        <v>1.1793299126000001</v>
      </c>
      <c r="W24" s="25">
        <v>5.2510000000000001E-2</v>
      </c>
      <c r="X24" s="25">
        <f t="shared" si="12"/>
        <v>5.3644999999999998E-2</v>
      </c>
      <c r="Y24" s="25"/>
      <c r="Z24" s="25">
        <f t="shared" si="13"/>
        <v>5.2832819999999996E-2</v>
      </c>
      <c r="AA24" s="25">
        <f t="shared" si="14"/>
        <v>1.2167398446</v>
      </c>
      <c r="AB24" s="25">
        <v>-2.32E-3</v>
      </c>
      <c r="AC24" s="25">
        <f t="shared" si="15"/>
        <v>-1.1349999999999999E-3</v>
      </c>
    </row>
    <row r="25" spans="1:29" s="15" customFormat="1">
      <c r="A25" s="18">
        <v>273</v>
      </c>
      <c r="B25" s="25">
        <v>5.0000000000000002E-5</v>
      </c>
      <c r="C25" s="25">
        <v>4.2860000000000002E-2</v>
      </c>
      <c r="D25" s="25">
        <f t="shared" si="0"/>
        <v>4.3930000000000004E-2</v>
      </c>
      <c r="E25" s="25"/>
      <c r="F25" s="25">
        <f t="shared" si="1"/>
        <v>4.3518420000000002E-2</v>
      </c>
      <c r="G25" s="25">
        <f t="shared" si="2"/>
        <v>1.0022292126000001</v>
      </c>
      <c r="H25" s="25">
        <v>6.3969999999999999E-2</v>
      </c>
      <c r="I25" s="25">
        <f t="shared" si="3"/>
        <v>6.5040000000000001E-2</v>
      </c>
      <c r="J25" s="25"/>
      <c r="K25" s="25">
        <f t="shared" si="4"/>
        <v>6.2454519999999999E-2</v>
      </c>
      <c r="L25" s="25">
        <f t="shared" si="5"/>
        <v>1.4383275956000001</v>
      </c>
      <c r="M25" s="25">
        <v>6.1609999999999998E-2</v>
      </c>
      <c r="N25" s="25">
        <f t="shared" si="6"/>
        <v>6.268E-2</v>
      </c>
      <c r="O25" s="25"/>
      <c r="P25" s="25">
        <f t="shared" si="7"/>
        <v>6.0988470000000003E-2</v>
      </c>
      <c r="Q25" s="25">
        <f t="shared" si="8"/>
        <v>1.4045644641000001</v>
      </c>
      <c r="R25" s="25">
        <v>4.981E-2</v>
      </c>
      <c r="S25" s="25">
        <f t="shared" si="9"/>
        <v>5.0880000000000002E-2</v>
      </c>
      <c r="T25" s="25"/>
      <c r="U25" s="25">
        <f t="shared" si="10"/>
        <v>5.0123420000000002E-2</v>
      </c>
      <c r="V25" s="25">
        <f t="shared" si="11"/>
        <v>1.1543423626</v>
      </c>
      <c r="W25" s="25">
        <v>5.1729999999999998E-2</v>
      </c>
      <c r="X25" s="25">
        <f t="shared" si="12"/>
        <v>5.28E-2</v>
      </c>
      <c r="Y25" s="25"/>
      <c r="Z25" s="25">
        <f t="shared" si="13"/>
        <v>5.1987819999999997E-2</v>
      </c>
      <c r="AA25" s="25">
        <f t="shared" si="14"/>
        <v>1.1972794946</v>
      </c>
      <c r="AB25" s="25">
        <v>-2.1900000000000001E-3</v>
      </c>
      <c r="AC25" s="25">
        <f t="shared" si="15"/>
        <v>-1.07E-3</v>
      </c>
    </row>
    <row r="26" spans="1:29" s="15" customFormat="1">
      <c r="A26" s="18">
        <v>274</v>
      </c>
      <c r="B26" s="25">
        <v>1.2E-4</v>
      </c>
      <c r="C26" s="25">
        <v>4.1660000000000003E-2</v>
      </c>
      <c r="D26" s="25">
        <f t="shared" si="0"/>
        <v>4.2695000000000004E-2</v>
      </c>
      <c r="E26" s="25"/>
      <c r="F26" s="25">
        <f t="shared" si="1"/>
        <v>4.2283420000000002E-2</v>
      </c>
      <c r="G26" s="25">
        <f t="shared" si="2"/>
        <v>0.97378716260000009</v>
      </c>
      <c r="H26" s="25">
        <v>6.2469999999999998E-2</v>
      </c>
      <c r="I26" s="25">
        <f t="shared" si="3"/>
        <v>6.3504999999999992E-2</v>
      </c>
      <c r="J26" s="25"/>
      <c r="K26" s="25">
        <f t="shared" si="4"/>
        <v>6.0919519999999991E-2</v>
      </c>
      <c r="L26" s="25">
        <f t="shared" si="5"/>
        <v>1.4029765455999998</v>
      </c>
      <c r="M26" s="25">
        <v>5.9990000000000002E-2</v>
      </c>
      <c r="N26" s="25">
        <f t="shared" si="6"/>
        <v>6.1025000000000003E-2</v>
      </c>
      <c r="O26" s="25"/>
      <c r="P26" s="25">
        <f t="shared" si="7"/>
        <v>5.9333470000000006E-2</v>
      </c>
      <c r="Q26" s="25">
        <f t="shared" si="8"/>
        <v>1.3664498141000001</v>
      </c>
      <c r="R26" s="25">
        <v>4.8800000000000003E-2</v>
      </c>
      <c r="S26" s="25">
        <f t="shared" si="9"/>
        <v>4.9835000000000004E-2</v>
      </c>
      <c r="T26" s="25"/>
      <c r="U26" s="25">
        <f t="shared" si="10"/>
        <v>4.9078420000000005E-2</v>
      </c>
      <c r="V26" s="25">
        <f t="shared" si="11"/>
        <v>1.1302760126000002</v>
      </c>
      <c r="W26" s="25">
        <v>5.0459999999999998E-2</v>
      </c>
      <c r="X26" s="25">
        <f t="shared" si="12"/>
        <v>5.1494999999999999E-2</v>
      </c>
      <c r="Y26" s="25"/>
      <c r="Z26" s="25">
        <f t="shared" si="13"/>
        <v>5.0682819999999996E-2</v>
      </c>
      <c r="AA26" s="25">
        <f t="shared" si="14"/>
        <v>1.1672253446</v>
      </c>
      <c r="AB26" s="25">
        <v>-2.1900000000000001E-3</v>
      </c>
      <c r="AC26" s="25">
        <f t="shared" si="15"/>
        <v>-1.0350000000000001E-3</v>
      </c>
    </row>
    <row r="27" spans="1:29" s="15" customFormat="1">
      <c r="A27" s="19">
        <v>275</v>
      </c>
      <c r="B27" s="25">
        <v>1.2E-4</v>
      </c>
      <c r="C27" s="25">
        <v>4.0919999999999998E-2</v>
      </c>
      <c r="D27" s="25">
        <f t="shared" si="0"/>
        <v>4.1884999999999999E-2</v>
      </c>
      <c r="E27" s="25"/>
      <c r="F27" s="25">
        <f t="shared" si="1"/>
        <v>4.1473419999999997E-2</v>
      </c>
      <c r="G27" s="25">
        <f t="shared" si="2"/>
        <v>0.95513286259999997</v>
      </c>
      <c r="H27" s="25">
        <v>6.0999999999999999E-2</v>
      </c>
      <c r="I27" s="25">
        <f t="shared" si="3"/>
        <v>6.1964999999999999E-2</v>
      </c>
      <c r="J27" s="25"/>
      <c r="K27" s="25">
        <f t="shared" si="4"/>
        <v>5.9379519999999998E-2</v>
      </c>
      <c r="L27" s="25">
        <f t="shared" si="5"/>
        <v>1.3675103456</v>
      </c>
      <c r="M27" s="25">
        <v>5.8630000000000002E-2</v>
      </c>
      <c r="N27" s="25">
        <f t="shared" si="6"/>
        <v>5.9595000000000002E-2</v>
      </c>
      <c r="O27" s="25"/>
      <c r="P27" s="25">
        <f t="shared" si="7"/>
        <v>5.7903470000000005E-2</v>
      </c>
      <c r="Q27" s="25">
        <f t="shared" si="8"/>
        <v>1.3335169141000003</v>
      </c>
      <c r="R27" s="25">
        <v>4.768E-2</v>
      </c>
      <c r="S27" s="25">
        <f t="shared" si="9"/>
        <v>4.8645000000000001E-2</v>
      </c>
      <c r="T27" s="25"/>
      <c r="U27" s="25">
        <f t="shared" si="10"/>
        <v>4.7888420000000001E-2</v>
      </c>
      <c r="V27" s="25">
        <f t="shared" si="11"/>
        <v>1.1028703126000001</v>
      </c>
      <c r="W27" s="25">
        <v>4.9529999999999998E-2</v>
      </c>
      <c r="X27" s="25">
        <f t="shared" si="12"/>
        <v>5.0494999999999998E-2</v>
      </c>
      <c r="Y27" s="25"/>
      <c r="Z27" s="25">
        <f t="shared" si="13"/>
        <v>4.9682819999999996E-2</v>
      </c>
      <c r="AA27" s="25">
        <f t="shared" si="14"/>
        <v>1.1441953445999999</v>
      </c>
      <c r="AB27" s="25">
        <v>-2.0500000000000002E-3</v>
      </c>
      <c r="AC27" s="25">
        <f t="shared" si="15"/>
        <v>-9.6500000000000004E-4</v>
      </c>
    </row>
    <row r="28" spans="1:29" s="15" customFormat="1">
      <c r="A28" s="19">
        <v>276</v>
      </c>
      <c r="B28" s="25">
        <v>1E-4</v>
      </c>
      <c r="C28" s="25">
        <v>3.9419999999999997E-2</v>
      </c>
      <c r="D28" s="25">
        <f t="shared" si="0"/>
        <v>4.0429999999999994E-2</v>
      </c>
      <c r="E28" s="25"/>
      <c r="F28" s="25">
        <f t="shared" si="1"/>
        <v>4.0018419999999992E-2</v>
      </c>
      <c r="G28" s="25">
        <f t="shared" si="2"/>
        <v>0.92162421259999983</v>
      </c>
      <c r="H28" s="25">
        <v>5.9200000000000003E-2</v>
      </c>
      <c r="I28" s="25">
        <f t="shared" si="3"/>
        <v>6.021E-2</v>
      </c>
      <c r="J28" s="25"/>
      <c r="K28" s="25">
        <f t="shared" si="4"/>
        <v>5.7624519999999999E-2</v>
      </c>
      <c r="L28" s="25">
        <f t="shared" si="5"/>
        <v>1.3270926956</v>
      </c>
      <c r="M28" s="25">
        <v>5.6739999999999999E-2</v>
      </c>
      <c r="N28" s="25">
        <f t="shared" si="6"/>
        <v>5.7749999999999996E-2</v>
      </c>
      <c r="O28" s="25"/>
      <c r="P28" s="25">
        <f t="shared" si="7"/>
        <v>5.6058469999999999E-2</v>
      </c>
      <c r="Q28" s="25">
        <f t="shared" si="8"/>
        <v>1.2910265641000001</v>
      </c>
      <c r="R28" s="25">
        <v>4.632E-2</v>
      </c>
      <c r="S28" s="25">
        <f t="shared" si="9"/>
        <v>4.7329999999999997E-2</v>
      </c>
      <c r="T28" s="25"/>
      <c r="U28" s="25">
        <f t="shared" si="10"/>
        <v>4.6573419999999997E-2</v>
      </c>
      <c r="V28" s="25">
        <f t="shared" si="11"/>
        <v>1.0725858626</v>
      </c>
      <c r="W28" s="25">
        <v>4.8390000000000002E-2</v>
      </c>
      <c r="X28" s="25">
        <f t="shared" si="12"/>
        <v>4.9399999999999999E-2</v>
      </c>
      <c r="Y28" s="25"/>
      <c r="Z28" s="25">
        <f t="shared" si="13"/>
        <v>4.8587819999999997E-2</v>
      </c>
      <c r="AA28" s="25">
        <f t="shared" si="14"/>
        <v>1.1189774946</v>
      </c>
      <c r="AB28" s="25">
        <v>-2.1199999999999999E-3</v>
      </c>
      <c r="AC28" s="25">
        <f t="shared" si="15"/>
        <v>-1.01E-3</v>
      </c>
    </row>
    <row r="29" spans="1:29" s="15" customFormat="1">
      <c r="A29" s="19">
        <v>277</v>
      </c>
      <c r="B29" s="25">
        <v>5.0000000000000002E-5</v>
      </c>
      <c r="C29" s="25">
        <v>3.8580000000000003E-2</v>
      </c>
      <c r="D29" s="25">
        <f t="shared" si="0"/>
        <v>3.9635000000000004E-2</v>
      </c>
      <c r="E29" s="25"/>
      <c r="F29" s="25">
        <f t="shared" si="1"/>
        <v>3.9223420000000002E-2</v>
      </c>
      <c r="G29" s="25">
        <f t="shared" si="2"/>
        <v>0.90331536260000012</v>
      </c>
      <c r="H29" s="25">
        <v>5.7919999999999999E-2</v>
      </c>
      <c r="I29" s="25">
        <f t="shared" si="3"/>
        <v>5.8975E-2</v>
      </c>
      <c r="J29" s="25"/>
      <c r="K29" s="25">
        <f t="shared" si="4"/>
        <v>5.6389519999999999E-2</v>
      </c>
      <c r="L29" s="25">
        <f t="shared" si="5"/>
        <v>1.2986506456</v>
      </c>
      <c r="M29" s="25">
        <v>5.5419999999999997E-2</v>
      </c>
      <c r="N29" s="25">
        <f t="shared" si="6"/>
        <v>5.6474999999999997E-2</v>
      </c>
      <c r="O29" s="25"/>
      <c r="P29" s="25">
        <f t="shared" si="7"/>
        <v>5.4783470000000001E-2</v>
      </c>
      <c r="Q29" s="25">
        <f t="shared" si="8"/>
        <v>1.2616633141</v>
      </c>
      <c r="R29" s="25">
        <v>4.5440000000000001E-2</v>
      </c>
      <c r="S29" s="25">
        <f t="shared" si="9"/>
        <v>4.6495000000000002E-2</v>
      </c>
      <c r="T29" s="25"/>
      <c r="U29" s="25">
        <f t="shared" si="10"/>
        <v>4.5738420000000002E-2</v>
      </c>
      <c r="V29" s="25">
        <f t="shared" si="11"/>
        <v>1.0533558126</v>
      </c>
      <c r="W29" s="25">
        <v>4.725E-2</v>
      </c>
      <c r="X29" s="25">
        <f t="shared" si="12"/>
        <v>4.8305000000000001E-2</v>
      </c>
      <c r="Y29" s="25"/>
      <c r="Z29" s="25">
        <f t="shared" si="13"/>
        <v>4.7492819999999998E-2</v>
      </c>
      <c r="AA29" s="25">
        <f t="shared" si="14"/>
        <v>1.0937596446</v>
      </c>
      <c r="AB29" s="25">
        <v>-2.16E-3</v>
      </c>
      <c r="AC29" s="25">
        <f t="shared" si="15"/>
        <v>-1.0549999999999999E-3</v>
      </c>
    </row>
    <row r="30" spans="1:29" s="15" customFormat="1">
      <c r="A30" s="19">
        <v>278</v>
      </c>
      <c r="B30" s="25">
        <v>1.3999999999999999E-4</v>
      </c>
      <c r="C30" s="25">
        <v>3.7280000000000001E-2</v>
      </c>
      <c r="D30" s="25">
        <f t="shared" si="0"/>
        <v>3.8285E-2</v>
      </c>
      <c r="E30" s="25"/>
      <c r="F30" s="25">
        <f t="shared" si="1"/>
        <v>3.7873419999999998E-2</v>
      </c>
      <c r="G30" s="25">
        <f t="shared" si="2"/>
        <v>0.87222486259999998</v>
      </c>
      <c r="H30" s="25">
        <v>5.6050000000000003E-2</v>
      </c>
      <c r="I30" s="25">
        <f t="shared" si="3"/>
        <v>5.7055000000000002E-2</v>
      </c>
      <c r="J30" s="25"/>
      <c r="K30" s="25">
        <f t="shared" si="4"/>
        <v>5.446952E-2</v>
      </c>
      <c r="L30" s="25">
        <f t="shared" si="5"/>
        <v>1.2544330456000001</v>
      </c>
      <c r="M30" s="25">
        <v>5.3510000000000002E-2</v>
      </c>
      <c r="N30" s="25">
        <f t="shared" si="6"/>
        <v>5.4515000000000001E-2</v>
      </c>
      <c r="O30" s="25"/>
      <c r="P30" s="25">
        <f t="shared" si="7"/>
        <v>5.2823470000000004E-2</v>
      </c>
      <c r="Q30" s="25">
        <f t="shared" si="8"/>
        <v>1.2165245141000001</v>
      </c>
      <c r="R30" s="25">
        <v>4.4150000000000002E-2</v>
      </c>
      <c r="S30" s="25">
        <f t="shared" si="9"/>
        <v>4.5155000000000001E-2</v>
      </c>
      <c r="T30" s="25"/>
      <c r="U30" s="25">
        <f t="shared" si="10"/>
        <v>4.4398420000000001E-2</v>
      </c>
      <c r="V30" s="25">
        <f t="shared" si="11"/>
        <v>1.0224956126</v>
      </c>
      <c r="W30" s="25">
        <v>4.6240000000000003E-2</v>
      </c>
      <c r="X30" s="25">
        <f t="shared" si="12"/>
        <v>4.7245000000000002E-2</v>
      </c>
      <c r="Y30" s="25"/>
      <c r="Z30" s="25">
        <f t="shared" si="13"/>
        <v>4.643282E-2</v>
      </c>
      <c r="AA30" s="25">
        <f t="shared" si="14"/>
        <v>1.0693478446</v>
      </c>
      <c r="AB30" s="25">
        <v>-2.15E-3</v>
      </c>
      <c r="AC30" s="25">
        <f t="shared" si="15"/>
        <v>-1.005E-3</v>
      </c>
    </row>
    <row r="31" spans="1:29" s="15" customFormat="1">
      <c r="A31" s="19">
        <v>279</v>
      </c>
      <c r="B31" s="25">
        <v>1.1E-4</v>
      </c>
      <c r="C31" s="25">
        <v>3.6499999999999998E-2</v>
      </c>
      <c r="D31" s="25">
        <f t="shared" si="0"/>
        <v>3.7495000000000001E-2</v>
      </c>
      <c r="E31" s="25"/>
      <c r="F31" s="25">
        <f t="shared" si="1"/>
        <v>3.7083419999999999E-2</v>
      </c>
      <c r="G31" s="25">
        <f t="shared" si="2"/>
        <v>0.8540311626</v>
      </c>
      <c r="H31" s="25">
        <v>5.4730000000000001E-2</v>
      </c>
      <c r="I31" s="25">
        <f t="shared" si="3"/>
        <v>5.5725000000000004E-2</v>
      </c>
      <c r="J31" s="25"/>
      <c r="K31" s="25">
        <f t="shared" si="4"/>
        <v>5.3139520000000003E-2</v>
      </c>
      <c r="L31" s="25">
        <f t="shared" si="5"/>
        <v>1.2238031456</v>
      </c>
      <c r="M31" s="25">
        <v>5.21E-2</v>
      </c>
      <c r="N31" s="25">
        <f t="shared" si="6"/>
        <v>5.3095000000000003E-2</v>
      </c>
      <c r="O31" s="25"/>
      <c r="P31" s="25">
        <f t="shared" si="7"/>
        <v>5.1403470000000007E-2</v>
      </c>
      <c r="Q31" s="25">
        <f t="shared" si="8"/>
        <v>1.1838219141000001</v>
      </c>
      <c r="R31" s="25">
        <v>4.3220000000000001E-2</v>
      </c>
      <c r="S31" s="25">
        <f t="shared" si="9"/>
        <v>4.4215000000000004E-2</v>
      </c>
      <c r="T31" s="25"/>
      <c r="U31" s="25">
        <f t="shared" si="10"/>
        <v>4.3458420000000005E-2</v>
      </c>
      <c r="V31" s="25">
        <f t="shared" si="11"/>
        <v>1.0008474126000002</v>
      </c>
      <c r="W31" s="25">
        <v>4.5229999999999999E-2</v>
      </c>
      <c r="X31" s="25">
        <f t="shared" si="12"/>
        <v>4.6225000000000002E-2</v>
      </c>
      <c r="Y31" s="25"/>
      <c r="Z31" s="25">
        <f t="shared" si="13"/>
        <v>4.541282E-2</v>
      </c>
      <c r="AA31" s="25">
        <f t="shared" si="14"/>
        <v>1.0458572446000001</v>
      </c>
      <c r="AB31" s="25">
        <v>-2.0999999999999999E-3</v>
      </c>
      <c r="AC31" s="25">
        <f t="shared" si="15"/>
        <v>-9.9500000000000001E-4</v>
      </c>
    </row>
    <row r="32" spans="1:29" s="15" customFormat="1">
      <c r="A32" s="19">
        <v>280</v>
      </c>
      <c r="B32" s="25">
        <v>8.0000000000000007E-5</v>
      </c>
      <c r="C32" s="25">
        <v>3.5360000000000003E-2</v>
      </c>
      <c r="D32" s="25">
        <f t="shared" si="0"/>
        <v>3.637E-2</v>
      </c>
      <c r="E32" s="25"/>
      <c r="F32" s="25">
        <f t="shared" si="1"/>
        <v>3.5958419999999998E-2</v>
      </c>
      <c r="G32" s="25">
        <f t="shared" si="2"/>
        <v>0.82812241259999997</v>
      </c>
      <c r="H32" s="25">
        <v>5.305E-2</v>
      </c>
      <c r="I32" s="25">
        <f t="shared" si="3"/>
        <v>5.4059999999999997E-2</v>
      </c>
      <c r="J32" s="25"/>
      <c r="K32" s="25">
        <f t="shared" si="4"/>
        <v>5.1474519999999996E-2</v>
      </c>
      <c r="L32" s="25">
        <f t="shared" si="5"/>
        <v>1.1854581955999999</v>
      </c>
      <c r="M32" s="25">
        <v>5.0380000000000001E-2</v>
      </c>
      <c r="N32" s="25">
        <f t="shared" si="6"/>
        <v>5.1389999999999998E-2</v>
      </c>
      <c r="O32" s="25"/>
      <c r="P32" s="25">
        <f t="shared" si="7"/>
        <v>4.9698470000000002E-2</v>
      </c>
      <c r="Q32" s="25">
        <f t="shared" si="8"/>
        <v>1.1445557641000002</v>
      </c>
      <c r="R32" s="25">
        <v>4.1950000000000001E-2</v>
      </c>
      <c r="S32" s="25">
        <f t="shared" si="9"/>
        <v>4.2959999999999998E-2</v>
      </c>
      <c r="T32" s="25"/>
      <c r="U32" s="25">
        <f t="shared" si="10"/>
        <v>4.2203419999999998E-2</v>
      </c>
      <c r="V32" s="25">
        <f t="shared" si="11"/>
        <v>0.97194476260000007</v>
      </c>
      <c r="W32" s="25">
        <v>4.3990000000000001E-2</v>
      </c>
      <c r="X32" s="25">
        <f t="shared" si="12"/>
        <v>4.4999999999999998E-2</v>
      </c>
      <c r="Y32" s="25"/>
      <c r="Z32" s="25">
        <f t="shared" si="13"/>
        <v>4.4187819999999996E-2</v>
      </c>
      <c r="AA32" s="25">
        <f t="shared" si="14"/>
        <v>1.0176454946</v>
      </c>
      <c r="AB32" s="25">
        <v>-2.0999999999999999E-3</v>
      </c>
      <c r="AC32" s="25">
        <f t="shared" si="15"/>
        <v>-1.0099999999999998E-3</v>
      </c>
    </row>
    <row r="33" spans="1:29" s="15" customFormat="1">
      <c r="A33" s="19">
        <v>281</v>
      </c>
      <c r="B33" s="25">
        <v>5.0000000000000002E-5</v>
      </c>
      <c r="C33" s="25">
        <v>3.4229999999999997E-2</v>
      </c>
      <c r="D33" s="25">
        <f t="shared" si="0"/>
        <v>3.5304999999999996E-2</v>
      </c>
      <c r="E33" s="25"/>
      <c r="F33" s="25">
        <f t="shared" si="1"/>
        <v>3.4893419999999994E-2</v>
      </c>
      <c r="G33" s="25">
        <f t="shared" si="2"/>
        <v>0.80359546259999992</v>
      </c>
      <c r="H33" s="25">
        <v>5.142E-2</v>
      </c>
      <c r="I33" s="25">
        <f t="shared" si="3"/>
        <v>5.2495E-2</v>
      </c>
      <c r="J33" s="25"/>
      <c r="K33" s="25">
        <f t="shared" si="4"/>
        <v>4.9909519999999999E-2</v>
      </c>
      <c r="L33" s="25">
        <f t="shared" si="5"/>
        <v>1.1494162456000001</v>
      </c>
      <c r="M33" s="25">
        <v>4.8820000000000002E-2</v>
      </c>
      <c r="N33" s="25">
        <f t="shared" si="6"/>
        <v>4.9895000000000002E-2</v>
      </c>
      <c r="O33" s="25"/>
      <c r="P33" s="25">
        <f t="shared" si="7"/>
        <v>4.8203470000000005E-2</v>
      </c>
      <c r="Q33" s="25">
        <f t="shared" si="8"/>
        <v>1.1101259141000002</v>
      </c>
      <c r="R33" s="25">
        <v>4.0849999999999997E-2</v>
      </c>
      <c r="S33" s="25">
        <f t="shared" si="9"/>
        <v>4.1924999999999997E-2</v>
      </c>
      <c r="T33" s="25"/>
      <c r="U33" s="25">
        <f t="shared" si="10"/>
        <v>4.1168419999999997E-2</v>
      </c>
      <c r="V33" s="25">
        <f t="shared" si="11"/>
        <v>0.94810871259999996</v>
      </c>
      <c r="W33" s="25">
        <v>4.283E-2</v>
      </c>
      <c r="X33" s="25">
        <f t="shared" si="12"/>
        <v>4.3905E-2</v>
      </c>
      <c r="Y33" s="25"/>
      <c r="Z33" s="25">
        <f t="shared" si="13"/>
        <v>4.3092819999999997E-2</v>
      </c>
      <c r="AA33" s="25">
        <f t="shared" si="14"/>
        <v>0.99242764459999999</v>
      </c>
      <c r="AB33" s="25">
        <v>-2.2000000000000001E-3</v>
      </c>
      <c r="AC33" s="25">
        <f t="shared" si="15"/>
        <v>-1.075E-3</v>
      </c>
    </row>
    <row r="34" spans="1:29" s="15" customFormat="1">
      <c r="A34" s="19">
        <v>282</v>
      </c>
      <c r="B34" s="25">
        <v>-8.0000000000000007E-5</v>
      </c>
      <c r="C34" s="25">
        <v>3.2829999999999998E-2</v>
      </c>
      <c r="D34" s="25">
        <f t="shared" si="0"/>
        <v>3.4019999999999995E-2</v>
      </c>
      <c r="E34" s="25"/>
      <c r="F34" s="25">
        <f t="shared" si="1"/>
        <v>3.3608419999999993E-2</v>
      </c>
      <c r="G34" s="25">
        <f t="shared" si="2"/>
        <v>0.77400191259999984</v>
      </c>
      <c r="H34" s="25">
        <v>4.9680000000000002E-2</v>
      </c>
      <c r="I34" s="25">
        <f t="shared" si="3"/>
        <v>5.0869999999999999E-2</v>
      </c>
      <c r="J34" s="25"/>
      <c r="K34" s="25">
        <f t="shared" si="4"/>
        <v>4.8284519999999997E-2</v>
      </c>
      <c r="L34" s="25">
        <f t="shared" si="5"/>
        <v>1.1119924956</v>
      </c>
      <c r="M34" s="25">
        <v>4.718E-2</v>
      </c>
      <c r="N34" s="25">
        <f t="shared" si="6"/>
        <v>4.8369999999999996E-2</v>
      </c>
      <c r="O34" s="25"/>
      <c r="P34" s="25">
        <f t="shared" si="7"/>
        <v>4.667847E-2</v>
      </c>
      <c r="Q34" s="25">
        <f t="shared" si="8"/>
        <v>1.0750051641</v>
      </c>
      <c r="R34" s="25">
        <v>3.9620000000000002E-2</v>
      </c>
      <c r="S34" s="25">
        <f t="shared" si="9"/>
        <v>4.0809999999999999E-2</v>
      </c>
      <c r="T34" s="25"/>
      <c r="U34" s="25">
        <f t="shared" si="10"/>
        <v>4.0053419999999999E-2</v>
      </c>
      <c r="V34" s="25">
        <f t="shared" si="11"/>
        <v>0.92243026260000005</v>
      </c>
      <c r="W34" s="25">
        <v>4.1739999999999999E-2</v>
      </c>
      <c r="X34" s="25">
        <f t="shared" si="12"/>
        <v>4.2929999999999996E-2</v>
      </c>
      <c r="Y34" s="25"/>
      <c r="Z34" s="25">
        <f t="shared" si="13"/>
        <v>4.2117819999999993E-2</v>
      </c>
      <c r="AA34" s="25">
        <f t="shared" si="14"/>
        <v>0.96997339459999987</v>
      </c>
      <c r="AB34" s="25">
        <v>-2.3E-3</v>
      </c>
      <c r="AC34" s="25">
        <f t="shared" si="15"/>
        <v>-1.1900000000000001E-3</v>
      </c>
    </row>
    <row r="35" spans="1:29" s="15" customFormat="1">
      <c r="A35" s="19">
        <v>283</v>
      </c>
      <c r="B35" s="25">
        <v>1.3999999999999999E-4</v>
      </c>
      <c r="C35" s="25">
        <v>3.209E-2</v>
      </c>
      <c r="D35" s="25">
        <f t="shared" si="0"/>
        <v>3.3070000000000002E-2</v>
      </c>
      <c r="E35" s="25"/>
      <c r="F35" s="25">
        <f t="shared" si="1"/>
        <v>3.2658420000000001E-2</v>
      </c>
      <c r="G35" s="25">
        <f t="shared" si="2"/>
        <v>0.75212341260000004</v>
      </c>
      <c r="H35" s="25">
        <v>4.8140000000000002E-2</v>
      </c>
      <c r="I35" s="25">
        <f t="shared" si="3"/>
        <v>4.9120000000000004E-2</v>
      </c>
      <c r="J35" s="25"/>
      <c r="K35" s="25">
        <f t="shared" si="4"/>
        <v>4.6534520000000003E-2</v>
      </c>
      <c r="L35" s="25">
        <f t="shared" si="5"/>
        <v>1.0716899956000001</v>
      </c>
      <c r="M35" s="25">
        <v>4.5620000000000001E-2</v>
      </c>
      <c r="N35" s="25">
        <f t="shared" si="6"/>
        <v>4.6600000000000003E-2</v>
      </c>
      <c r="O35" s="25"/>
      <c r="P35" s="25">
        <f t="shared" si="7"/>
        <v>4.4908470000000006E-2</v>
      </c>
      <c r="Q35" s="25">
        <f t="shared" si="8"/>
        <v>1.0342420641000001</v>
      </c>
      <c r="R35" s="25">
        <v>3.8600000000000002E-2</v>
      </c>
      <c r="S35" s="25">
        <f t="shared" si="9"/>
        <v>3.9580000000000004E-2</v>
      </c>
      <c r="T35" s="25"/>
      <c r="U35" s="25">
        <f t="shared" si="10"/>
        <v>3.8823420000000004E-2</v>
      </c>
      <c r="V35" s="25">
        <f t="shared" si="11"/>
        <v>0.89410336260000012</v>
      </c>
      <c r="W35" s="25">
        <v>4.0649999999999999E-2</v>
      </c>
      <c r="X35" s="25">
        <f t="shared" si="12"/>
        <v>4.163E-2</v>
      </c>
      <c r="Y35" s="25"/>
      <c r="Z35" s="25">
        <f t="shared" si="13"/>
        <v>4.0817819999999998E-2</v>
      </c>
      <c r="AA35" s="25">
        <f t="shared" si="14"/>
        <v>0.94003439460000005</v>
      </c>
      <c r="AB35" s="25">
        <v>-2.0999999999999999E-3</v>
      </c>
      <c r="AC35" s="25">
        <f t="shared" si="15"/>
        <v>-9.7999999999999997E-4</v>
      </c>
    </row>
    <row r="36" spans="1:29" s="15" customFormat="1">
      <c r="A36" s="19">
        <v>284</v>
      </c>
      <c r="B36" s="25">
        <v>-2.0000000000000002E-5</v>
      </c>
      <c r="C36" s="25">
        <v>3.0970000000000001E-2</v>
      </c>
      <c r="D36" s="25">
        <f t="shared" si="0"/>
        <v>3.209E-2</v>
      </c>
      <c r="E36" s="25"/>
      <c r="F36" s="25">
        <f t="shared" si="1"/>
        <v>3.1678419999999999E-2</v>
      </c>
      <c r="G36" s="25">
        <f t="shared" si="2"/>
        <v>0.72955401259999997</v>
      </c>
      <c r="H36" s="25">
        <v>4.6399999999999997E-2</v>
      </c>
      <c r="I36" s="25">
        <f t="shared" si="3"/>
        <v>4.752E-2</v>
      </c>
      <c r="J36" s="25"/>
      <c r="K36" s="25">
        <f t="shared" si="4"/>
        <v>4.4934519999999999E-2</v>
      </c>
      <c r="L36" s="25">
        <f t="shared" si="5"/>
        <v>1.0348419956000001</v>
      </c>
      <c r="M36" s="25">
        <v>4.3589999999999997E-2</v>
      </c>
      <c r="N36" s="25">
        <f t="shared" si="6"/>
        <v>4.471E-2</v>
      </c>
      <c r="O36" s="25"/>
      <c r="P36" s="25">
        <f t="shared" si="7"/>
        <v>4.3018470000000003E-2</v>
      </c>
      <c r="Q36" s="25">
        <f t="shared" si="8"/>
        <v>0.99071536410000016</v>
      </c>
      <c r="R36" s="25">
        <v>3.7260000000000001E-2</v>
      </c>
      <c r="S36" s="25">
        <f t="shared" si="9"/>
        <v>3.8380000000000004E-2</v>
      </c>
      <c r="T36" s="25"/>
      <c r="U36" s="25">
        <f t="shared" si="10"/>
        <v>3.7623420000000005E-2</v>
      </c>
      <c r="V36" s="25">
        <f t="shared" si="11"/>
        <v>0.86646736260000012</v>
      </c>
      <c r="W36" s="25">
        <v>3.9320000000000001E-2</v>
      </c>
      <c r="X36" s="25">
        <f t="shared" si="12"/>
        <v>4.0440000000000004E-2</v>
      </c>
      <c r="Y36" s="25"/>
      <c r="Z36" s="25">
        <f t="shared" si="13"/>
        <v>3.9627820000000001E-2</v>
      </c>
      <c r="AA36" s="25">
        <f t="shared" si="14"/>
        <v>0.91262869460000007</v>
      </c>
      <c r="AB36" s="25">
        <v>-2.2200000000000002E-3</v>
      </c>
      <c r="AC36" s="25">
        <f t="shared" si="15"/>
        <v>-1.1200000000000001E-3</v>
      </c>
    </row>
    <row r="37" spans="1:29" s="15" customFormat="1">
      <c r="A37" s="19">
        <v>285</v>
      </c>
      <c r="B37" s="25">
        <v>5.0000000000000002E-5</v>
      </c>
      <c r="C37" s="25">
        <v>3.0120000000000001E-2</v>
      </c>
      <c r="D37" s="25">
        <f t="shared" si="0"/>
        <v>3.116E-2</v>
      </c>
      <c r="E37" s="25"/>
      <c r="F37" s="25">
        <f t="shared" si="1"/>
        <v>3.0748419999999999E-2</v>
      </c>
      <c r="G37" s="25">
        <f t="shared" si="2"/>
        <v>0.70813611259999998</v>
      </c>
      <c r="H37" s="25">
        <v>4.4810000000000003E-2</v>
      </c>
      <c r="I37" s="25">
        <f t="shared" si="3"/>
        <v>4.5850000000000002E-2</v>
      </c>
      <c r="J37" s="25"/>
      <c r="K37" s="25">
        <f t="shared" si="4"/>
        <v>4.3264520000000001E-2</v>
      </c>
      <c r="L37" s="25">
        <f t="shared" si="5"/>
        <v>0.99638189560000001</v>
      </c>
      <c r="M37" s="25">
        <v>4.24E-2</v>
      </c>
      <c r="N37" s="25">
        <f t="shared" si="6"/>
        <v>4.3439999999999999E-2</v>
      </c>
      <c r="O37" s="25"/>
      <c r="P37" s="25">
        <f t="shared" si="7"/>
        <v>4.1748470000000003E-2</v>
      </c>
      <c r="Q37" s="25">
        <f t="shared" si="8"/>
        <v>0.96146726410000016</v>
      </c>
      <c r="R37" s="25">
        <v>3.637E-2</v>
      </c>
      <c r="S37" s="25">
        <f t="shared" si="9"/>
        <v>3.7409999999999999E-2</v>
      </c>
      <c r="T37" s="25"/>
      <c r="U37" s="25">
        <f t="shared" si="10"/>
        <v>3.6653419999999999E-2</v>
      </c>
      <c r="V37" s="25">
        <f t="shared" si="11"/>
        <v>0.84412826260000007</v>
      </c>
      <c r="W37" s="25">
        <v>3.8469999999999997E-2</v>
      </c>
      <c r="X37" s="25">
        <f t="shared" si="12"/>
        <v>3.9509999999999997E-2</v>
      </c>
      <c r="Y37" s="25"/>
      <c r="Z37" s="25">
        <f t="shared" si="13"/>
        <v>3.8697819999999994E-2</v>
      </c>
      <c r="AA37" s="25">
        <f t="shared" si="14"/>
        <v>0.89121079459999986</v>
      </c>
      <c r="AB37" s="25">
        <v>-2.1299999999999999E-3</v>
      </c>
      <c r="AC37" s="25">
        <f t="shared" si="15"/>
        <v>-1.0399999999999999E-3</v>
      </c>
    </row>
    <row r="38" spans="1:29" s="15" customFormat="1">
      <c r="A38" s="19">
        <v>286</v>
      </c>
      <c r="B38" s="25">
        <v>1.6000000000000001E-4</v>
      </c>
      <c r="C38" s="25">
        <v>2.9139999999999999E-2</v>
      </c>
      <c r="D38" s="25">
        <f t="shared" si="0"/>
        <v>3.0120000000000001E-2</v>
      </c>
      <c r="E38" s="25"/>
      <c r="F38" s="25">
        <f t="shared" si="1"/>
        <v>2.9708419999999999E-2</v>
      </c>
      <c r="G38" s="25">
        <f t="shared" si="2"/>
        <v>0.68418491260000003</v>
      </c>
      <c r="H38" s="25">
        <v>4.3130000000000002E-2</v>
      </c>
      <c r="I38" s="25">
        <f t="shared" si="3"/>
        <v>4.4110000000000003E-2</v>
      </c>
      <c r="J38" s="25"/>
      <c r="K38" s="25">
        <f t="shared" si="4"/>
        <v>4.1524520000000002E-2</v>
      </c>
      <c r="L38" s="25">
        <f t="shared" si="5"/>
        <v>0.95630969560000012</v>
      </c>
      <c r="M38" s="25">
        <v>4.0710000000000003E-2</v>
      </c>
      <c r="N38" s="25">
        <f t="shared" si="6"/>
        <v>4.1690000000000005E-2</v>
      </c>
      <c r="O38" s="25"/>
      <c r="P38" s="25">
        <f t="shared" si="7"/>
        <v>3.9998470000000008E-2</v>
      </c>
      <c r="Q38" s="25">
        <f t="shared" si="8"/>
        <v>0.92116476410000026</v>
      </c>
      <c r="R38" s="25">
        <v>3.5479999999999998E-2</v>
      </c>
      <c r="S38" s="25">
        <f t="shared" si="9"/>
        <v>3.6459999999999999E-2</v>
      </c>
      <c r="T38" s="25"/>
      <c r="U38" s="25">
        <f t="shared" si="10"/>
        <v>3.570342E-2</v>
      </c>
      <c r="V38" s="25">
        <f t="shared" si="11"/>
        <v>0.82224976260000004</v>
      </c>
      <c r="W38" s="25">
        <v>3.7470000000000003E-2</v>
      </c>
      <c r="X38" s="25">
        <f t="shared" si="12"/>
        <v>3.8450000000000005E-2</v>
      </c>
      <c r="Y38" s="25"/>
      <c r="Z38" s="25">
        <f t="shared" si="13"/>
        <v>3.7637820000000002E-2</v>
      </c>
      <c r="AA38" s="25">
        <f t="shared" si="14"/>
        <v>0.86679899460000009</v>
      </c>
      <c r="AB38" s="25">
        <v>-2.1199999999999999E-3</v>
      </c>
      <c r="AC38" s="25">
        <f t="shared" si="15"/>
        <v>-9.7999999999999997E-4</v>
      </c>
    </row>
    <row r="39" spans="1:29" s="15" customFormat="1">
      <c r="A39" s="19">
        <v>287</v>
      </c>
      <c r="B39" s="25">
        <v>6.0000000000000002E-5</v>
      </c>
      <c r="C39" s="25">
        <v>2.8060000000000002E-2</v>
      </c>
      <c r="D39" s="25">
        <f t="shared" si="0"/>
        <v>2.9095000000000003E-2</v>
      </c>
      <c r="E39" s="25"/>
      <c r="F39" s="25">
        <f t="shared" si="1"/>
        <v>2.8683420000000001E-2</v>
      </c>
      <c r="G39" s="25">
        <f t="shared" si="2"/>
        <v>0.66057916260000005</v>
      </c>
      <c r="H39" s="25">
        <v>4.1410000000000002E-2</v>
      </c>
      <c r="I39" s="25">
        <f t="shared" si="3"/>
        <v>4.2445000000000004E-2</v>
      </c>
      <c r="J39" s="25"/>
      <c r="K39" s="25">
        <f t="shared" si="4"/>
        <v>3.9859520000000002E-2</v>
      </c>
      <c r="L39" s="25">
        <f t="shared" si="5"/>
        <v>0.91796474560000008</v>
      </c>
      <c r="M39" s="25">
        <v>3.891E-2</v>
      </c>
      <c r="N39" s="25">
        <f t="shared" si="6"/>
        <v>3.9945000000000001E-2</v>
      </c>
      <c r="O39" s="25"/>
      <c r="P39" s="25">
        <f t="shared" si="7"/>
        <v>3.8253470000000005E-2</v>
      </c>
      <c r="Q39" s="25">
        <f t="shared" si="8"/>
        <v>0.88097741410000019</v>
      </c>
      <c r="R39" s="25">
        <v>3.4139999999999997E-2</v>
      </c>
      <c r="S39" s="25">
        <f t="shared" si="9"/>
        <v>3.5174999999999998E-2</v>
      </c>
      <c r="T39" s="25"/>
      <c r="U39" s="25">
        <f t="shared" si="10"/>
        <v>3.4418419999999998E-2</v>
      </c>
      <c r="V39" s="25">
        <f t="shared" si="11"/>
        <v>0.79265621259999997</v>
      </c>
      <c r="W39" s="25">
        <v>3.6139999999999999E-2</v>
      </c>
      <c r="X39" s="25">
        <f t="shared" si="12"/>
        <v>3.7175E-2</v>
      </c>
      <c r="Y39" s="25"/>
      <c r="Z39" s="25">
        <f t="shared" si="13"/>
        <v>3.6362819999999997E-2</v>
      </c>
      <c r="AA39" s="25">
        <f t="shared" si="14"/>
        <v>0.83743574459999992</v>
      </c>
      <c r="AB39" s="25">
        <v>-2.1299999999999999E-3</v>
      </c>
      <c r="AC39" s="25">
        <f t="shared" si="15"/>
        <v>-1.0349999999999999E-3</v>
      </c>
    </row>
    <row r="40" spans="1:29" s="15" customFormat="1">
      <c r="A40" s="19">
        <v>288</v>
      </c>
      <c r="B40" s="25">
        <v>2.4000000000000001E-4</v>
      </c>
      <c r="C40" s="25">
        <v>2.707E-2</v>
      </c>
      <c r="D40" s="25">
        <f t="shared" si="0"/>
        <v>2.8000000000000001E-2</v>
      </c>
      <c r="E40" s="25"/>
      <c r="F40" s="25">
        <f t="shared" si="1"/>
        <v>2.7588419999999999E-2</v>
      </c>
      <c r="G40" s="25">
        <f t="shared" si="2"/>
        <v>0.63536131260000006</v>
      </c>
      <c r="H40" s="25">
        <v>3.9879999999999999E-2</v>
      </c>
      <c r="I40" s="25">
        <f t="shared" si="3"/>
        <v>4.0809999999999999E-2</v>
      </c>
      <c r="J40" s="25"/>
      <c r="K40" s="25">
        <f t="shared" si="4"/>
        <v>3.8224519999999998E-2</v>
      </c>
      <c r="L40" s="25">
        <f t="shared" si="5"/>
        <v>0.88031069559999997</v>
      </c>
      <c r="M40" s="25">
        <v>3.7350000000000001E-2</v>
      </c>
      <c r="N40" s="25">
        <f t="shared" si="6"/>
        <v>3.8280000000000002E-2</v>
      </c>
      <c r="O40" s="25"/>
      <c r="P40" s="25">
        <f t="shared" si="7"/>
        <v>3.6588470000000005E-2</v>
      </c>
      <c r="Q40" s="25">
        <f t="shared" si="8"/>
        <v>0.84263246410000014</v>
      </c>
      <c r="R40" s="25">
        <v>3.2910000000000002E-2</v>
      </c>
      <c r="S40" s="25">
        <f t="shared" si="9"/>
        <v>3.3840000000000002E-2</v>
      </c>
      <c r="T40" s="25"/>
      <c r="U40" s="25">
        <f t="shared" si="10"/>
        <v>3.3083420000000002E-2</v>
      </c>
      <c r="V40" s="25">
        <f t="shared" si="11"/>
        <v>0.76191116260000014</v>
      </c>
      <c r="W40" s="25">
        <v>3.517E-2</v>
      </c>
      <c r="X40" s="25">
        <f t="shared" si="12"/>
        <v>3.61E-2</v>
      </c>
      <c r="Y40" s="25"/>
      <c r="Z40" s="25">
        <f t="shared" si="13"/>
        <v>3.5287819999999998E-2</v>
      </c>
      <c r="AA40" s="25">
        <f t="shared" si="14"/>
        <v>0.81267849459999997</v>
      </c>
      <c r="AB40" s="25">
        <v>-2.0999999999999999E-3</v>
      </c>
      <c r="AC40" s="25">
        <f t="shared" si="15"/>
        <v>-9.2999999999999995E-4</v>
      </c>
    </row>
    <row r="41" spans="1:29" s="15" customFormat="1">
      <c r="A41" s="19">
        <v>289</v>
      </c>
      <c r="B41" s="25">
        <v>6.0000000000000002E-5</v>
      </c>
      <c r="C41" s="25">
        <v>2.6259999999999999E-2</v>
      </c>
      <c r="D41" s="25">
        <f t="shared" si="0"/>
        <v>2.7324999999999999E-2</v>
      </c>
      <c r="E41" s="25"/>
      <c r="F41" s="25">
        <f t="shared" si="1"/>
        <v>2.6913419999999997E-2</v>
      </c>
      <c r="G41" s="25">
        <f t="shared" si="2"/>
        <v>0.6198160626</v>
      </c>
      <c r="H41" s="25">
        <v>3.8679999999999999E-2</v>
      </c>
      <c r="I41" s="25">
        <f t="shared" si="3"/>
        <v>3.9745000000000003E-2</v>
      </c>
      <c r="J41" s="25"/>
      <c r="K41" s="25">
        <f t="shared" si="4"/>
        <v>3.7159520000000001E-2</v>
      </c>
      <c r="L41" s="25">
        <f t="shared" si="5"/>
        <v>0.85578374560000003</v>
      </c>
      <c r="M41" s="25">
        <v>3.5970000000000002E-2</v>
      </c>
      <c r="N41" s="25">
        <f t="shared" si="6"/>
        <v>3.7034999999999998E-2</v>
      </c>
      <c r="O41" s="25"/>
      <c r="P41" s="25">
        <f t="shared" si="7"/>
        <v>3.5343470000000002E-2</v>
      </c>
      <c r="Q41" s="25">
        <f t="shared" si="8"/>
        <v>0.81396011410000013</v>
      </c>
      <c r="R41" s="25">
        <v>3.2250000000000001E-2</v>
      </c>
      <c r="S41" s="25">
        <f t="shared" si="9"/>
        <v>3.3314999999999997E-2</v>
      </c>
      <c r="T41" s="25"/>
      <c r="U41" s="25">
        <f t="shared" si="10"/>
        <v>3.2558419999999998E-2</v>
      </c>
      <c r="V41" s="25">
        <f t="shared" si="11"/>
        <v>0.74982041259999999</v>
      </c>
      <c r="W41" s="25">
        <v>3.4099999999999998E-2</v>
      </c>
      <c r="X41" s="25">
        <f t="shared" si="12"/>
        <v>3.5165000000000002E-2</v>
      </c>
      <c r="Y41" s="25"/>
      <c r="Z41" s="25">
        <f t="shared" si="13"/>
        <v>3.4352819999999999E-2</v>
      </c>
      <c r="AA41" s="25">
        <f t="shared" si="14"/>
        <v>0.79114544460000003</v>
      </c>
      <c r="AB41" s="25">
        <v>-2.1900000000000001E-3</v>
      </c>
      <c r="AC41" s="25">
        <f t="shared" si="15"/>
        <v>-1.065E-3</v>
      </c>
    </row>
    <row r="42" spans="1:29" s="15" customFormat="1">
      <c r="A42" s="19">
        <v>290</v>
      </c>
      <c r="B42" s="25">
        <v>2.9999999999999997E-4</v>
      </c>
      <c r="C42" s="25">
        <v>2.5219999999999999E-2</v>
      </c>
      <c r="D42" s="25">
        <f t="shared" si="0"/>
        <v>2.6069999999999999E-2</v>
      </c>
      <c r="E42" s="25"/>
      <c r="F42" s="25">
        <f t="shared" si="1"/>
        <v>2.5658419999999998E-2</v>
      </c>
      <c r="G42" s="25">
        <f t="shared" si="2"/>
        <v>0.59091341259999997</v>
      </c>
      <c r="H42" s="25">
        <v>3.7060000000000003E-2</v>
      </c>
      <c r="I42" s="25">
        <f t="shared" si="3"/>
        <v>3.7909999999999999E-2</v>
      </c>
      <c r="J42" s="25"/>
      <c r="K42" s="25">
        <f t="shared" si="4"/>
        <v>3.5324519999999998E-2</v>
      </c>
      <c r="L42" s="25">
        <f t="shared" si="5"/>
        <v>0.81352369560000004</v>
      </c>
      <c r="M42" s="25">
        <v>3.449E-2</v>
      </c>
      <c r="N42" s="25">
        <f t="shared" si="6"/>
        <v>3.5339999999999996E-2</v>
      </c>
      <c r="O42" s="25"/>
      <c r="P42" s="25">
        <f t="shared" si="7"/>
        <v>3.364847E-2</v>
      </c>
      <c r="Q42" s="25">
        <f t="shared" si="8"/>
        <v>0.77492426410000004</v>
      </c>
      <c r="R42" s="25">
        <v>3.1029999999999999E-2</v>
      </c>
      <c r="S42" s="25">
        <f t="shared" si="9"/>
        <v>3.1879999999999999E-2</v>
      </c>
      <c r="T42" s="25"/>
      <c r="U42" s="25">
        <f t="shared" si="10"/>
        <v>3.1123419999999999E-2</v>
      </c>
      <c r="V42" s="25">
        <f t="shared" si="11"/>
        <v>0.71677236259999999</v>
      </c>
      <c r="W42" s="25">
        <v>3.3210000000000003E-2</v>
      </c>
      <c r="X42" s="25">
        <f t="shared" si="12"/>
        <v>3.4060000000000007E-2</v>
      </c>
      <c r="Y42" s="25"/>
      <c r="Z42" s="25">
        <f t="shared" si="13"/>
        <v>3.3247820000000004E-2</v>
      </c>
      <c r="AA42" s="25">
        <f t="shared" si="14"/>
        <v>0.76569729460000013</v>
      </c>
      <c r="AB42" s="25">
        <v>-2E-3</v>
      </c>
      <c r="AC42" s="25">
        <f t="shared" si="15"/>
        <v>-8.5000000000000006E-4</v>
      </c>
    </row>
    <row r="43" spans="1:29" s="15" customFormat="1">
      <c r="A43" s="19">
        <v>291</v>
      </c>
      <c r="B43" s="25">
        <v>0</v>
      </c>
      <c r="C43" s="25">
        <v>2.4570000000000002E-2</v>
      </c>
      <c r="D43" s="25">
        <f t="shared" si="0"/>
        <v>2.5690000000000001E-2</v>
      </c>
      <c r="E43" s="25"/>
      <c r="F43" s="25">
        <f t="shared" si="1"/>
        <v>2.5278419999999999E-2</v>
      </c>
      <c r="G43" s="25">
        <f t="shared" si="2"/>
        <v>0.5821620126</v>
      </c>
      <c r="H43" s="25">
        <v>3.5729999999999998E-2</v>
      </c>
      <c r="I43" s="25">
        <f t="shared" si="3"/>
        <v>3.6850000000000001E-2</v>
      </c>
      <c r="J43" s="25"/>
      <c r="K43" s="25">
        <f t="shared" si="4"/>
        <v>3.426452E-2</v>
      </c>
      <c r="L43" s="25">
        <f t="shared" si="5"/>
        <v>0.78911189560000006</v>
      </c>
      <c r="M43" s="25">
        <v>3.3169999999999998E-2</v>
      </c>
      <c r="N43" s="25">
        <f t="shared" si="6"/>
        <v>3.4290000000000001E-2</v>
      </c>
      <c r="O43" s="25"/>
      <c r="P43" s="25">
        <f t="shared" si="7"/>
        <v>3.2598470000000004E-2</v>
      </c>
      <c r="Q43" s="25">
        <f t="shared" si="8"/>
        <v>0.75074276410000018</v>
      </c>
      <c r="R43" s="25">
        <v>3.0339999999999999E-2</v>
      </c>
      <c r="S43" s="25">
        <f t="shared" si="9"/>
        <v>3.1460000000000002E-2</v>
      </c>
      <c r="T43" s="25"/>
      <c r="U43" s="25">
        <f t="shared" si="10"/>
        <v>3.0703420000000002E-2</v>
      </c>
      <c r="V43" s="25">
        <f t="shared" si="11"/>
        <v>0.70709976260000007</v>
      </c>
      <c r="W43" s="25">
        <v>3.2259999999999997E-2</v>
      </c>
      <c r="X43" s="25">
        <f t="shared" si="12"/>
        <v>3.338E-2</v>
      </c>
      <c r="Y43" s="25"/>
      <c r="Z43" s="25">
        <f t="shared" si="13"/>
        <v>3.2567819999999997E-2</v>
      </c>
      <c r="AA43" s="25">
        <f t="shared" si="14"/>
        <v>0.7500368946</v>
      </c>
      <c r="AB43" s="25">
        <v>-2.2399999999999998E-3</v>
      </c>
      <c r="AC43" s="25">
        <f t="shared" si="15"/>
        <v>-1.1199999999999999E-3</v>
      </c>
    </row>
    <row r="44" spans="1:29" s="15" customFormat="1">
      <c r="A44" s="19">
        <v>292</v>
      </c>
      <c r="B44" s="25">
        <v>1.8000000000000001E-4</v>
      </c>
      <c r="C44" s="25">
        <v>2.3439999999999999E-2</v>
      </c>
      <c r="D44" s="25">
        <f t="shared" si="0"/>
        <v>2.4395E-2</v>
      </c>
      <c r="E44" s="25"/>
      <c r="F44" s="25">
        <f t="shared" si="1"/>
        <v>2.3983419999999998E-2</v>
      </c>
      <c r="G44" s="25">
        <f t="shared" si="2"/>
        <v>0.55233816260000002</v>
      </c>
      <c r="H44" s="25">
        <v>3.4009999999999999E-2</v>
      </c>
      <c r="I44" s="25">
        <f t="shared" si="3"/>
        <v>3.4964999999999996E-2</v>
      </c>
      <c r="J44" s="25"/>
      <c r="K44" s="25">
        <f t="shared" si="4"/>
        <v>3.2379519999999995E-2</v>
      </c>
      <c r="L44" s="25">
        <f t="shared" si="5"/>
        <v>0.74570034559999987</v>
      </c>
      <c r="M44" s="25">
        <v>3.168E-2</v>
      </c>
      <c r="N44" s="25">
        <f t="shared" si="6"/>
        <v>3.2634999999999997E-2</v>
      </c>
      <c r="O44" s="25"/>
      <c r="P44" s="25">
        <f t="shared" si="7"/>
        <v>3.0943469999999997E-2</v>
      </c>
      <c r="Q44" s="25">
        <f t="shared" si="8"/>
        <v>0.71262811409999993</v>
      </c>
      <c r="R44" s="25">
        <v>3.031E-2</v>
      </c>
      <c r="S44" s="25">
        <f t="shared" si="9"/>
        <v>3.1265000000000001E-2</v>
      </c>
      <c r="T44" s="25"/>
      <c r="U44" s="25">
        <f t="shared" si="10"/>
        <v>3.0508420000000001E-2</v>
      </c>
      <c r="V44" s="25">
        <f t="shared" si="11"/>
        <v>0.70260891260000002</v>
      </c>
      <c r="W44" s="25">
        <v>3.107E-2</v>
      </c>
      <c r="X44" s="25">
        <f t="shared" si="12"/>
        <v>3.2024999999999998E-2</v>
      </c>
      <c r="Y44" s="25"/>
      <c r="Z44" s="25">
        <f t="shared" si="13"/>
        <v>3.1212819999999999E-2</v>
      </c>
      <c r="AA44" s="25">
        <f t="shared" si="14"/>
        <v>0.71883124460000003</v>
      </c>
      <c r="AB44" s="25">
        <v>-2.0899999999999998E-3</v>
      </c>
      <c r="AC44" s="25">
        <f t="shared" si="15"/>
        <v>-9.549999999999999E-4</v>
      </c>
    </row>
    <row r="45" spans="1:29" s="15" customFormat="1">
      <c r="A45" s="19">
        <v>293</v>
      </c>
      <c r="B45" s="25">
        <v>1.2E-4</v>
      </c>
      <c r="C45" s="25">
        <v>2.29E-2</v>
      </c>
      <c r="D45" s="25">
        <f t="shared" si="0"/>
        <v>2.3914999999999999E-2</v>
      </c>
      <c r="E45" s="25"/>
      <c r="F45" s="25">
        <f t="shared" si="1"/>
        <v>2.3503419999999997E-2</v>
      </c>
      <c r="G45" s="25">
        <f t="shared" si="2"/>
        <v>0.5412837626</v>
      </c>
      <c r="H45" s="25">
        <v>3.2809999999999999E-2</v>
      </c>
      <c r="I45" s="25">
        <f t="shared" si="3"/>
        <v>3.3825000000000001E-2</v>
      </c>
      <c r="J45" s="25"/>
      <c r="K45" s="25">
        <f t="shared" si="4"/>
        <v>3.123952E-2</v>
      </c>
      <c r="L45" s="25">
        <f t="shared" si="5"/>
        <v>0.71944614559999998</v>
      </c>
      <c r="M45" s="25">
        <v>3.0519999999999999E-2</v>
      </c>
      <c r="N45" s="25">
        <f t="shared" si="6"/>
        <v>3.1535000000000001E-2</v>
      </c>
      <c r="O45" s="25"/>
      <c r="P45" s="25">
        <f t="shared" si="7"/>
        <v>2.984347E-2</v>
      </c>
      <c r="Q45" s="25">
        <f t="shared" si="8"/>
        <v>0.68729511409999999</v>
      </c>
      <c r="R45" s="25">
        <v>3.0190000000000002E-2</v>
      </c>
      <c r="S45" s="25">
        <f t="shared" si="9"/>
        <v>3.1205E-2</v>
      </c>
      <c r="T45" s="25"/>
      <c r="U45" s="25">
        <f t="shared" si="10"/>
        <v>3.044842E-2</v>
      </c>
      <c r="V45" s="25">
        <f t="shared" si="11"/>
        <v>0.70122711260000004</v>
      </c>
      <c r="W45" s="25">
        <v>3.0439999999999998E-2</v>
      </c>
      <c r="X45" s="25">
        <f t="shared" si="12"/>
        <v>3.1454999999999997E-2</v>
      </c>
      <c r="Y45" s="25"/>
      <c r="Z45" s="25">
        <f t="shared" si="13"/>
        <v>3.0642819999999998E-2</v>
      </c>
      <c r="AA45" s="25">
        <f t="shared" si="14"/>
        <v>0.70570414459999997</v>
      </c>
      <c r="AB45" s="25">
        <v>-2.15E-3</v>
      </c>
      <c r="AC45" s="25">
        <f t="shared" si="15"/>
        <v>-1.0150000000000001E-3</v>
      </c>
    </row>
    <row r="46" spans="1:29" s="15" customFormat="1">
      <c r="A46" s="19">
        <v>294</v>
      </c>
      <c r="B46" s="25">
        <v>1.8000000000000001E-4</v>
      </c>
      <c r="C46" s="25">
        <v>2.2270000000000002E-2</v>
      </c>
      <c r="D46" s="25">
        <f t="shared" si="0"/>
        <v>2.325E-2</v>
      </c>
      <c r="E46" s="25"/>
      <c r="F46" s="25">
        <f t="shared" si="1"/>
        <v>2.2838419999999998E-2</v>
      </c>
      <c r="G46" s="25">
        <f t="shared" si="2"/>
        <v>0.52596881259999995</v>
      </c>
      <c r="H46" s="25">
        <v>3.1570000000000001E-2</v>
      </c>
      <c r="I46" s="25">
        <f t="shared" si="3"/>
        <v>3.2550000000000003E-2</v>
      </c>
      <c r="J46" s="25"/>
      <c r="K46" s="25">
        <f t="shared" si="4"/>
        <v>2.9964520000000001E-2</v>
      </c>
      <c r="L46" s="25">
        <f t="shared" si="5"/>
        <v>0.69008289560000002</v>
      </c>
      <c r="M46" s="25">
        <v>2.954E-2</v>
      </c>
      <c r="N46" s="25">
        <f t="shared" si="6"/>
        <v>3.0519999999999999E-2</v>
      </c>
      <c r="O46" s="25"/>
      <c r="P46" s="25">
        <f t="shared" si="7"/>
        <v>2.8828469999999998E-2</v>
      </c>
      <c r="Q46" s="25">
        <f t="shared" si="8"/>
        <v>0.66391966410000003</v>
      </c>
      <c r="R46" s="25">
        <v>3.0040000000000001E-2</v>
      </c>
      <c r="S46" s="25">
        <f t="shared" si="9"/>
        <v>3.1019999999999999E-2</v>
      </c>
      <c r="T46" s="25"/>
      <c r="U46" s="25">
        <f t="shared" si="10"/>
        <v>3.0263419999999999E-2</v>
      </c>
      <c r="V46" s="25">
        <f t="shared" si="11"/>
        <v>0.69696656260000001</v>
      </c>
      <c r="W46" s="25">
        <v>2.9510000000000002E-2</v>
      </c>
      <c r="X46" s="25">
        <f t="shared" si="12"/>
        <v>3.0490000000000003E-2</v>
      </c>
      <c r="Y46" s="25"/>
      <c r="Z46" s="25">
        <f t="shared" si="13"/>
        <v>2.9677820000000004E-2</v>
      </c>
      <c r="AA46" s="25">
        <f t="shared" si="14"/>
        <v>0.68348019460000009</v>
      </c>
      <c r="AB46" s="25">
        <v>-2.14E-3</v>
      </c>
      <c r="AC46" s="25">
        <f t="shared" si="15"/>
        <v>-9.7999999999999997E-4</v>
      </c>
    </row>
    <row r="47" spans="1:29" s="15" customFormat="1">
      <c r="A47" s="19">
        <v>295</v>
      </c>
      <c r="B47" s="25">
        <v>1.0000000000000001E-5</v>
      </c>
      <c r="C47" s="25">
        <v>2.1579999999999998E-2</v>
      </c>
      <c r="D47" s="25">
        <f t="shared" si="0"/>
        <v>2.2624999999999999E-2</v>
      </c>
      <c r="E47" s="25"/>
      <c r="F47" s="25">
        <f t="shared" si="1"/>
        <v>2.2213419999999998E-2</v>
      </c>
      <c r="G47" s="25">
        <f t="shared" si="2"/>
        <v>0.51157506259999996</v>
      </c>
      <c r="H47" s="25">
        <v>3.0710000000000001E-2</v>
      </c>
      <c r="I47" s="25">
        <f t="shared" si="3"/>
        <v>3.1754999999999999E-2</v>
      </c>
      <c r="J47" s="25"/>
      <c r="K47" s="25">
        <f t="shared" si="4"/>
        <v>2.9169519999999997E-2</v>
      </c>
      <c r="L47" s="25">
        <f t="shared" si="5"/>
        <v>0.67177404559999998</v>
      </c>
      <c r="M47" s="25">
        <v>2.8340000000000001E-2</v>
      </c>
      <c r="N47" s="25">
        <f t="shared" si="6"/>
        <v>2.9385000000000001E-2</v>
      </c>
      <c r="O47" s="25"/>
      <c r="P47" s="25">
        <f t="shared" si="7"/>
        <v>2.7693470000000001E-2</v>
      </c>
      <c r="Q47" s="25">
        <f t="shared" si="8"/>
        <v>0.63778061410000009</v>
      </c>
      <c r="R47" s="25">
        <v>2.988E-2</v>
      </c>
      <c r="S47" s="25">
        <f t="shared" si="9"/>
        <v>3.0925000000000001E-2</v>
      </c>
      <c r="T47" s="25"/>
      <c r="U47" s="25">
        <f t="shared" si="10"/>
        <v>3.0168420000000001E-2</v>
      </c>
      <c r="V47" s="25">
        <f t="shared" si="11"/>
        <v>0.69477871260000001</v>
      </c>
      <c r="W47" s="25">
        <v>2.869E-2</v>
      </c>
      <c r="X47" s="25">
        <f t="shared" si="12"/>
        <v>2.9735000000000001E-2</v>
      </c>
      <c r="Y47" s="25"/>
      <c r="Z47" s="25">
        <f t="shared" si="13"/>
        <v>2.8922820000000002E-2</v>
      </c>
      <c r="AA47" s="25">
        <f t="shared" si="14"/>
        <v>0.66609254460000011</v>
      </c>
      <c r="AB47" s="25">
        <v>-2.0999999999999999E-3</v>
      </c>
      <c r="AC47" s="25">
        <f t="shared" si="15"/>
        <v>-1.0449999999999999E-3</v>
      </c>
    </row>
    <row r="48" spans="1:29" s="15" customFormat="1">
      <c r="A48" s="18">
        <v>296</v>
      </c>
      <c r="B48" s="25">
        <v>1E-4</v>
      </c>
      <c r="C48" s="25">
        <v>2.095E-2</v>
      </c>
      <c r="D48" s="25">
        <f t="shared" si="0"/>
        <v>2.1899999999999999E-2</v>
      </c>
      <c r="E48" s="25"/>
      <c r="F48" s="25">
        <f t="shared" si="1"/>
        <v>2.1488419999999998E-2</v>
      </c>
      <c r="G48" s="25">
        <f t="shared" si="2"/>
        <v>0.49487831259999998</v>
      </c>
      <c r="H48" s="25">
        <v>2.9739999999999999E-2</v>
      </c>
      <c r="I48" s="25">
        <f t="shared" si="3"/>
        <v>3.0689999999999999E-2</v>
      </c>
      <c r="J48" s="25"/>
      <c r="K48" s="25">
        <f t="shared" si="4"/>
        <v>2.8104519999999997E-2</v>
      </c>
      <c r="L48" s="25">
        <f t="shared" si="5"/>
        <v>0.64724709559999993</v>
      </c>
      <c r="M48" s="25">
        <v>2.7189999999999999E-2</v>
      </c>
      <c r="N48" s="25">
        <f t="shared" si="6"/>
        <v>2.8139999999999998E-2</v>
      </c>
      <c r="O48" s="25"/>
      <c r="P48" s="25">
        <f t="shared" si="7"/>
        <v>2.6448469999999998E-2</v>
      </c>
      <c r="Q48" s="25">
        <f t="shared" si="8"/>
        <v>0.60910826409999996</v>
      </c>
      <c r="R48" s="25">
        <v>2.9729999999999999E-2</v>
      </c>
      <c r="S48" s="25">
        <f t="shared" si="9"/>
        <v>3.0679999999999999E-2</v>
      </c>
      <c r="T48" s="25"/>
      <c r="U48" s="25">
        <f t="shared" si="10"/>
        <v>2.9923419999999999E-2</v>
      </c>
      <c r="V48" s="25">
        <f t="shared" si="11"/>
        <v>0.6891363626</v>
      </c>
      <c r="W48" s="25">
        <v>2.8289999999999999E-2</v>
      </c>
      <c r="X48" s="25">
        <f t="shared" si="12"/>
        <v>2.9239999999999999E-2</v>
      </c>
      <c r="Y48" s="25"/>
      <c r="Z48" s="25">
        <f t="shared" si="13"/>
        <v>2.8427819999999999E-2</v>
      </c>
      <c r="AA48" s="25">
        <f t="shared" si="14"/>
        <v>0.65469269460000001</v>
      </c>
      <c r="AB48" s="25">
        <v>-2E-3</v>
      </c>
      <c r="AC48" s="25">
        <f t="shared" si="15"/>
        <v>-9.5E-4</v>
      </c>
    </row>
    <row r="49" spans="1:29" s="15" customFormat="1">
      <c r="A49" s="18">
        <v>297</v>
      </c>
      <c r="B49" s="25">
        <v>-3.0000000000000001E-5</v>
      </c>
      <c r="C49" s="25">
        <v>2.0160000000000001E-2</v>
      </c>
      <c r="D49" s="25">
        <f t="shared" si="0"/>
        <v>2.1295000000000001E-2</v>
      </c>
      <c r="E49" s="25"/>
      <c r="F49" s="25">
        <f t="shared" si="1"/>
        <v>2.088342E-2</v>
      </c>
      <c r="G49" s="25">
        <f t="shared" si="2"/>
        <v>0.48094516260000003</v>
      </c>
      <c r="H49" s="25">
        <v>2.8539999999999999E-2</v>
      </c>
      <c r="I49" s="25">
        <f t="shared" si="3"/>
        <v>2.9675E-2</v>
      </c>
      <c r="J49" s="25"/>
      <c r="K49" s="25">
        <f t="shared" si="4"/>
        <v>2.7089519999999999E-2</v>
      </c>
      <c r="L49" s="25">
        <f t="shared" si="5"/>
        <v>0.62387164559999997</v>
      </c>
      <c r="M49" s="25">
        <v>2.6110000000000001E-2</v>
      </c>
      <c r="N49" s="25">
        <f t="shared" si="6"/>
        <v>2.7245000000000002E-2</v>
      </c>
      <c r="O49" s="25"/>
      <c r="P49" s="25">
        <f t="shared" si="7"/>
        <v>2.5553470000000002E-2</v>
      </c>
      <c r="Q49" s="25">
        <f t="shared" si="8"/>
        <v>0.58849641410000009</v>
      </c>
      <c r="R49" s="25">
        <v>2.9669999999999998E-2</v>
      </c>
      <c r="S49" s="25">
        <f t="shared" si="9"/>
        <v>3.0804999999999999E-2</v>
      </c>
      <c r="T49" s="25"/>
      <c r="U49" s="25">
        <f t="shared" si="10"/>
        <v>3.0048419999999999E-2</v>
      </c>
      <c r="V49" s="25">
        <f t="shared" si="11"/>
        <v>0.69201511260000004</v>
      </c>
      <c r="W49" s="25">
        <v>2.809E-2</v>
      </c>
      <c r="X49" s="25">
        <f t="shared" si="12"/>
        <v>2.9225000000000001E-2</v>
      </c>
      <c r="Y49" s="25"/>
      <c r="Z49" s="25">
        <f t="shared" si="13"/>
        <v>2.8412820000000002E-2</v>
      </c>
      <c r="AA49" s="25">
        <f t="shared" si="14"/>
        <v>0.65434724460000004</v>
      </c>
      <c r="AB49" s="25">
        <v>-2.2399999999999998E-3</v>
      </c>
      <c r="AC49" s="25">
        <f t="shared" si="15"/>
        <v>-1.1349999999999999E-3</v>
      </c>
    </row>
    <row r="50" spans="1:29" s="15" customFormat="1">
      <c r="A50" s="18">
        <v>298</v>
      </c>
      <c r="B50" s="25">
        <v>0</v>
      </c>
      <c r="C50" s="25">
        <v>1.9730000000000001E-2</v>
      </c>
      <c r="D50" s="25">
        <f t="shared" si="0"/>
        <v>2.0805000000000001E-2</v>
      </c>
      <c r="E50" s="25"/>
      <c r="F50" s="25">
        <f t="shared" si="1"/>
        <v>2.0393419999999999E-2</v>
      </c>
      <c r="G50" s="25">
        <f t="shared" si="2"/>
        <v>0.46966046259999999</v>
      </c>
      <c r="H50" s="25">
        <v>2.758E-2</v>
      </c>
      <c r="I50" s="25">
        <f t="shared" si="3"/>
        <v>2.8655E-2</v>
      </c>
      <c r="J50" s="25"/>
      <c r="K50" s="25">
        <f t="shared" si="4"/>
        <v>2.6069519999999999E-2</v>
      </c>
      <c r="L50" s="25">
        <f t="shared" si="5"/>
        <v>0.60038104560000005</v>
      </c>
      <c r="M50" s="25">
        <v>2.5260000000000001E-2</v>
      </c>
      <c r="N50" s="25">
        <f t="shared" si="6"/>
        <v>2.6335000000000001E-2</v>
      </c>
      <c r="O50" s="25"/>
      <c r="P50" s="25">
        <f t="shared" si="7"/>
        <v>2.4643470000000001E-2</v>
      </c>
      <c r="Q50" s="25">
        <f t="shared" si="8"/>
        <v>0.56753911410000002</v>
      </c>
      <c r="R50" s="25">
        <v>2.955E-2</v>
      </c>
      <c r="S50" s="25">
        <f t="shared" si="9"/>
        <v>3.0624999999999999E-2</v>
      </c>
      <c r="T50" s="25"/>
      <c r="U50" s="25">
        <f t="shared" si="10"/>
        <v>2.986842E-2</v>
      </c>
      <c r="V50" s="25">
        <f t="shared" si="11"/>
        <v>0.68786971260000007</v>
      </c>
      <c r="W50" s="25">
        <v>2.8049999999999999E-2</v>
      </c>
      <c r="X50" s="25">
        <f t="shared" si="12"/>
        <v>2.9124999999999998E-2</v>
      </c>
      <c r="Y50" s="25"/>
      <c r="Z50" s="25">
        <f t="shared" si="13"/>
        <v>2.8312819999999999E-2</v>
      </c>
      <c r="AA50" s="25">
        <f t="shared" si="14"/>
        <v>0.65204424459999999</v>
      </c>
      <c r="AB50" s="25">
        <v>-2.15E-3</v>
      </c>
      <c r="AC50" s="25">
        <f t="shared" si="15"/>
        <v>-1.075E-3</v>
      </c>
    </row>
    <row r="51" spans="1:29" s="15" customFormat="1">
      <c r="A51" s="18">
        <v>299</v>
      </c>
      <c r="B51" s="25">
        <v>1.0000000000000001E-5</v>
      </c>
      <c r="C51" s="25">
        <v>1.891E-2</v>
      </c>
      <c r="D51" s="25">
        <f t="shared" si="0"/>
        <v>1.9939999999999999E-2</v>
      </c>
      <c r="E51" s="25"/>
      <c r="F51" s="25">
        <f t="shared" si="1"/>
        <v>1.9528419999999998E-2</v>
      </c>
      <c r="G51" s="25">
        <f t="shared" si="2"/>
        <v>0.44973951259999995</v>
      </c>
      <c r="H51" s="25">
        <v>2.6669999999999999E-2</v>
      </c>
      <c r="I51" s="25">
        <f t="shared" si="3"/>
        <v>2.7699999999999999E-2</v>
      </c>
      <c r="J51" s="25"/>
      <c r="K51" s="25">
        <f t="shared" si="4"/>
        <v>2.5114519999999998E-2</v>
      </c>
      <c r="L51" s="25">
        <f t="shared" si="5"/>
        <v>0.57838739559999996</v>
      </c>
      <c r="M51" s="25">
        <v>2.435E-2</v>
      </c>
      <c r="N51" s="25">
        <f t="shared" si="6"/>
        <v>2.538E-2</v>
      </c>
      <c r="O51" s="25"/>
      <c r="P51" s="25">
        <f t="shared" si="7"/>
        <v>2.368847E-2</v>
      </c>
      <c r="Q51" s="25">
        <f t="shared" si="8"/>
        <v>0.54554546410000004</v>
      </c>
      <c r="R51" s="25">
        <v>2.9139999999999999E-2</v>
      </c>
      <c r="S51" s="25">
        <f t="shared" si="9"/>
        <v>3.0169999999999999E-2</v>
      </c>
      <c r="T51" s="25"/>
      <c r="U51" s="25">
        <f t="shared" si="10"/>
        <v>2.9413419999999999E-2</v>
      </c>
      <c r="V51" s="25">
        <f t="shared" si="11"/>
        <v>0.67739106260000004</v>
      </c>
      <c r="W51" s="25">
        <v>2.802E-2</v>
      </c>
      <c r="X51" s="25">
        <f t="shared" si="12"/>
        <v>2.9049999999999999E-2</v>
      </c>
      <c r="Y51" s="25"/>
      <c r="Z51" s="25">
        <f t="shared" si="13"/>
        <v>2.823782E-2</v>
      </c>
      <c r="AA51" s="25">
        <f t="shared" si="14"/>
        <v>0.65031699460000003</v>
      </c>
      <c r="AB51" s="25">
        <v>-2.0699999999999998E-3</v>
      </c>
      <c r="AC51" s="25">
        <f t="shared" si="15"/>
        <v>-1.0299999999999999E-3</v>
      </c>
    </row>
    <row r="52" spans="1:29" s="15" customFormat="1">
      <c r="A52" s="18">
        <v>300</v>
      </c>
      <c r="B52" s="25">
        <v>1.7000000000000001E-4</v>
      </c>
      <c r="C52" s="25">
        <v>1.8679999999999999E-2</v>
      </c>
      <c r="D52" s="25">
        <f t="shared" si="0"/>
        <v>1.9615E-2</v>
      </c>
      <c r="E52" s="25"/>
      <c r="F52" s="25">
        <f t="shared" si="1"/>
        <v>1.9203419999999999E-2</v>
      </c>
      <c r="G52" s="25">
        <f t="shared" si="2"/>
        <v>0.44225476260000002</v>
      </c>
      <c r="H52" s="25">
        <v>2.5919999999999999E-2</v>
      </c>
      <c r="I52" s="25">
        <f t="shared" si="3"/>
        <v>2.6854999999999997E-2</v>
      </c>
      <c r="J52" s="25"/>
      <c r="K52" s="25">
        <f t="shared" si="4"/>
        <v>2.4269519999999996E-2</v>
      </c>
      <c r="L52" s="25">
        <f t="shared" si="5"/>
        <v>0.55892704559999995</v>
      </c>
      <c r="M52" s="25">
        <v>2.35E-2</v>
      </c>
      <c r="N52" s="25">
        <f t="shared" si="6"/>
        <v>2.4434999999999998E-2</v>
      </c>
      <c r="O52" s="25"/>
      <c r="P52" s="25">
        <f t="shared" si="7"/>
        <v>2.2743469999999998E-2</v>
      </c>
      <c r="Q52" s="25">
        <f t="shared" si="8"/>
        <v>0.52378211409999997</v>
      </c>
      <c r="R52" s="25">
        <v>2.9090000000000001E-2</v>
      </c>
      <c r="S52" s="25">
        <f t="shared" si="9"/>
        <v>3.0025000000000003E-2</v>
      </c>
      <c r="T52" s="25"/>
      <c r="U52" s="25">
        <f t="shared" si="10"/>
        <v>2.9268420000000003E-2</v>
      </c>
      <c r="V52" s="25">
        <f t="shared" si="11"/>
        <v>0.67405171260000007</v>
      </c>
      <c r="W52" s="25">
        <v>2.7879999999999999E-2</v>
      </c>
      <c r="X52" s="25">
        <f t="shared" si="12"/>
        <v>2.8815E-2</v>
      </c>
      <c r="Y52" s="25"/>
      <c r="Z52" s="25">
        <f t="shared" si="13"/>
        <v>2.8002820000000001E-2</v>
      </c>
      <c r="AA52" s="25">
        <f t="shared" si="14"/>
        <v>0.64490494460000003</v>
      </c>
      <c r="AB52" s="25">
        <v>-2.0400000000000001E-3</v>
      </c>
      <c r="AC52" s="25">
        <f t="shared" si="15"/>
        <v>-9.3500000000000007E-4</v>
      </c>
    </row>
    <row r="53" spans="1:29" s="15" customFormat="1">
      <c r="A53" s="18">
        <v>301</v>
      </c>
      <c r="B53" s="25">
        <v>6.0000000000000002E-5</v>
      </c>
      <c r="C53" s="25">
        <v>1.787E-2</v>
      </c>
      <c r="D53" s="25">
        <f t="shared" si="0"/>
        <v>1.8860000000000002E-2</v>
      </c>
      <c r="E53" s="25"/>
      <c r="F53" s="25">
        <f t="shared" si="1"/>
        <v>1.844842E-2</v>
      </c>
      <c r="G53" s="25">
        <f t="shared" si="2"/>
        <v>0.42486711260000004</v>
      </c>
      <c r="H53" s="25">
        <v>2.5049999999999999E-2</v>
      </c>
      <c r="I53" s="25">
        <f t="shared" si="3"/>
        <v>2.6040000000000001E-2</v>
      </c>
      <c r="J53" s="25"/>
      <c r="K53" s="25">
        <f t="shared" si="4"/>
        <v>2.345452E-2</v>
      </c>
      <c r="L53" s="25">
        <f t="shared" si="5"/>
        <v>0.54015759559999998</v>
      </c>
      <c r="M53" s="25">
        <v>2.2749999999999999E-2</v>
      </c>
      <c r="N53" s="25">
        <f t="shared" si="6"/>
        <v>2.3740000000000001E-2</v>
      </c>
      <c r="O53" s="25"/>
      <c r="P53" s="25">
        <f t="shared" si="7"/>
        <v>2.2048470000000001E-2</v>
      </c>
      <c r="Q53" s="25">
        <f t="shared" si="8"/>
        <v>0.50777626409999999</v>
      </c>
      <c r="R53" s="25">
        <v>2.8879999999999999E-2</v>
      </c>
      <c r="S53" s="25">
        <f t="shared" si="9"/>
        <v>2.9870000000000001E-2</v>
      </c>
      <c r="T53" s="25"/>
      <c r="U53" s="25">
        <f t="shared" si="10"/>
        <v>2.9113420000000001E-2</v>
      </c>
      <c r="V53" s="25">
        <f t="shared" si="11"/>
        <v>0.67048206260000009</v>
      </c>
      <c r="W53" s="25">
        <v>2.7779999999999999E-2</v>
      </c>
      <c r="X53" s="25">
        <f t="shared" si="12"/>
        <v>2.877E-2</v>
      </c>
      <c r="Y53" s="25"/>
      <c r="Z53" s="25">
        <f t="shared" si="13"/>
        <v>2.7957820000000001E-2</v>
      </c>
      <c r="AA53" s="25">
        <f t="shared" si="14"/>
        <v>0.64386859460000001</v>
      </c>
      <c r="AB53" s="25">
        <v>-2.0400000000000001E-3</v>
      </c>
      <c r="AC53" s="25">
        <f t="shared" si="15"/>
        <v>-9.8999999999999999E-4</v>
      </c>
    </row>
    <row r="54" spans="1:29" s="15" customFormat="1">
      <c r="A54" s="18">
        <v>302</v>
      </c>
      <c r="B54" s="25">
        <v>1.9000000000000001E-4</v>
      </c>
      <c r="C54" s="25">
        <v>1.7610000000000001E-2</v>
      </c>
      <c r="D54" s="25">
        <f t="shared" si="0"/>
        <v>1.8425E-2</v>
      </c>
      <c r="E54" s="25"/>
      <c r="F54" s="25">
        <f t="shared" si="1"/>
        <v>1.8013419999999999E-2</v>
      </c>
      <c r="G54" s="25">
        <f t="shared" si="2"/>
        <v>0.41484906259999998</v>
      </c>
      <c r="H54" s="25">
        <v>2.4510000000000001E-2</v>
      </c>
      <c r="I54" s="25">
        <f t="shared" si="3"/>
        <v>2.5325E-2</v>
      </c>
      <c r="J54" s="25"/>
      <c r="K54" s="25">
        <f t="shared" si="4"/>
        <v>2.2739519999999999E-2</v>
      </c>
      <c r="L54" s="25">
        <f t="shared" si="5"/>
        <v>0.52369114559999996</v>
      </c>
      <c r="M54" s="25">
        <v>2.2179999999999998E-2</v>
      </c>
      <c r="N54" s="25">
        <f t="shared" si="6"/>
        <v>2.2994999999999998E-2</v>
      </c>
      <c r="O54" s="25"/>
      <c r="P54" s="25">
        <f t="shared" si="7"/>
        <v>2.1303469999999998E-2</v>
      </c>
      <c r="Q54" s="25">
        <f t="shared" si="8"/>
        <v>0.49061891409999997</v>
      </c>
      <c r="R54" s="25">
        <v>2.8510000000000001E-2</v>
      </c>
      <c r="S54" s="25">
        <f t="shared" si="9"/>
        <v>2.9325E-2</v>
      </c>
      <c r="T54" s="25"/>
      <c r="U54" s="25">
        <f t="shared" si="10"/>
        <v>2.8568420000000001E-2</v>
      </c>
      <c r="V54" s="25">
        <f t="shared" si="11"/>
        <v>0.65793071260000002</v>
      </c>
      <c r="W54" s="25">
        <v>2.7529999999999999E-2</v>
      </c>
      <c r="X54" s="25">
        <f t="shared" si="12"/>
        <v>2.8344999999999999E-2</v>
      </c>
      <c r="Y54" s="25"/>
      <c r="Z54" s="25">
        <f t="shared" si="13"/>
        <v>2.753282E-2</v>
      </c>
      <c r="AA54" s="25">
        <f t="shared" si="14"/>
        <v>0.63408084460000003</v>
      </c>
      <c r="AB54" s="25">
        <v>-1.82E-3</v>
      </c>
      <c r="AC54" s="25">
        <f t="shared" si="15"/>
        <v>-8.1499999999999997E-4</v>
      </c>
    </row>
    <row r="55" spans="1:29" s="15" customFormat="1">
      <c r="A55" s="18">
        <v>303</v>
      </c>
      <c r="B55" s="25">
        <v>2.0000000000000002E-5</v>
      </c>
      <c r="C55" s="25">
        <v>1.7069999999999998E-2</v>
      </c>
      <c r="D55" s="25">
        <f t="shared" si="0"/>
        <v>1.8084999999999997E-2</v>
      </c>
      <c r="E55" s="25"/>
      <c r="F55" s="25">
        <f t="shared" si="1"/>
        <v>1.7673419999999995E-2</v>
      </c>
      <c r="G55" s="25">
        <f t="shared" si="2"/>
        <v>0.40701886259999992</v>
      </c>
      <c r="H55" s="25">
        <v>2.3630000000000002E-2</v>
      </c>
      <c r="I55" s="25">
        <f t="shared" si="3"/>
        <v>2.4645E-2</v>
      </c>
      <c r="J55" s="25"/>
      <c r="K55" s="25">
        <f t="shared" si="4"/>
        <v>2.2059519999999999E-2</v>
      </c>
      <c r="L55" s="25">
        <f t="shared" si="5"/>
        <v>0.50803074560000006</v>
      </c>
      <c r="M55" s="25">
        <v>2.128E-2</v>
      </c>
      <c r="N55" s="25">
        <f t="shared" si="6"/>
        <v>2.2294999999999999E-2</v>
      </c>
      <c r="O55" s="25"/>
      <c r="P55" s="25">
        <f t="shared" si="7"/>
        <v>2.0603469999999999E-2</v>
      </c>
      <c r="Q55" s="25">
        <f t="shared" si="8"/>
        <v>0.47449791409999997</v>
      </c>
      <c r="R55" s="25">
        <v>2.819E-2</v>
      </c>
      <c r="S55" s="25">
        <f t="shared" si="9"/>
        <v>2.9204999999999998E-2</v>
      </c>
      <c r="T55" s="25"/>
      <c r="U55" s="25">
        <f t="shared" si="10"/>
        <v>2.8448419999999999E-2</v>
      </c>
      <c r="V55" s="25">
        <f t="shared" si="11"/>
        <v>0.65516711260000005</v>
      </c>
      <c r="W55" s="25">
        <v>2.7189999999999999E-2</v>
      </c>
      <c r="X55" s="25">
        <f t="shared" si="12"/>
        <v>2.8204999999999997E-2</v>
      </c>
      <c r="Y55" s="25"/>
      <c r="Z55" s="25">
        <f t="shared" si="13"/>
        <v>2.7392819999999998E-2</v>
      </c>
      <c r="AA55" s="25">
        <f t="shared" si="14"/>
        <v>0.63085664460000002</v>
      </c>
      <c r="AB55" s="25">
        <v>-2.0500000000000002E-3</v>
      </c>
      <c r="AC55" s="25">
        <f t="shared" si="15"/>
        <v>-1.0150000000000001E-3</v>
      </c>
    </row>
    <row r="56" spans="1:29" s="15" customFormat="1">
      <c r="A56" s="18">
        <v>304</v>
      </c>
      <c r="B56" s="25">
        <v>1.7000000000000001E-4</v>
      </c>
      <c r="C56" s="25">
        <v>1.6920000000000001E-2</v>
      </c>
      <c r="D56" s="25">
        <f t="shared" si="0"/>
        <v>1.7855000000000003E-2</v>
      </c>
      <c r="E56" s="25"/>
      <c r="F56" s="25">
        <f t="shared" si="1"/>
        <v>1.7443420000000001E-2</v>
      </c>
      <c r="G56" s="25">
        <f t="shared" si="2"/>
        <v>0.40172196260000004</v>
      </c>
      <c r="H56" s="25">
        <v>2.3130000000000001E-2</v>
      </c>
      <c r="I56" s="25">
        <f t="shared" si="3"/>
        <v>2.4065000000000003E-2</v>
      </c>
      <c r="J56" s="25"/>
      <c r="K56" s="25">
        <f t="shared" si="4"/>
        <v>2.1479520000000002E-2</v>
      </c>
      <c r="L56" s="25">
        <f t="shared" si="5"/>
        <v>0.49467334560000009</v>
      </c>
      <c r="M56" s="25">
        <v>2.087E-2</v>
      </c>
      <c r="N56" s="25">
        <f t="shared" si="6"/>
        <v>2.1804999999999998E-2</v>
      </c>
      <c r="O56" s="25"/>
      <c r="P56" s="25">
        <f t="shared" si="7"/>
        <v>2.0113469999999998E-2</v>
      </c>
      <c r="Q56" s="25">
        <f t="shared" si="8"/>
        <v>0.46321321409999999</v>
      </c>
      <c r="R56" s="25">
        <v>2.8129999999999999E-2</v>
      </c>
      <c r="S56" s="25">
        <f t="shared" si="9"/>
        <v>2.9065000000000001E-2</v>
      </c>
      <c r="T56" s="25"/>
      <c r="U56" s="25">
        <f t="shared" si="10"/>
        <v>2.8308420000000001E-2</v>
      </c>
      <c r="V56" s="25">
        <f t="shared" si="11"/>
        <v>0.65194291260000004</v>
      </c>
      <c r="W56" s="25">
        <v>2.7140000000000001E-2</v>
      </c>
      <c r="X56" s="25">
        <f t="shared" si="12"/>
        <v>2.8075000000000003E-2</v>
      </c>
      <c r="Y56" s="25"/>
      <c r="Z56" s="25">
        <f t="shared" si="13"/>
        <v>2.7262820000000004E-2</v>
      </c>
      <c r="AA56" s="25">
        <f t="shared" si="14"/>
        <v>0.62786274460000013</v>
      </c>
      <c r="AB56" s="25">
        <v>-2.0400000000000001E-3</v>
      </c>
      <c r="AC56" s="25">
        <f t="shared" si="15"/>
        <v>-9.3500000000000007E-4</v>
      </c>
    </row>
    <row r="57" spans="1:29" s="15" customFormat="1">
      <c r="A57" s="18">
        <v>305</v>
      </c>
      <c r="B57" s="25">
        <v>4.0000000000000003E-5</v>
      </c>
      <c r="C57" s="25">
        <v>1.6320000000000001E-2</v>
      </c>
      <c r="D57" s="25">
        <f t="shared" si="0"/>
        <v>1.7335E-2</v>
      </c>
      <c r="E57" s="25"/>
      <c r="F57" s="25">
        <f t="shared" si="1"/>
        <v>1.6923419999999998E-2</v>
      </c>
      <c r="G57" s="25">
        <f t="shared" si="2"/>
        <v>0.38974636259999995</v>
      </c>
      <c r="H57" s="25">
        <v>2.249E-2</v>
      </c>
      <c r="I57" s="25">
        <f t="shared" si="3"/>
        <v>2.3504999999999998E-2</v>
      </c>
      <c r="J57" s="25"/>
      <c r="K57" s="25">
        <f t="shared" si="4"/>
        <v>2.0919519999999997E-2</v>
      </c>
      <c r="L57" s="25">
        <f t="shared" si="5"/>
        <v>0.48177654559999994</v>
      </c>
      <c r="M57" s="25">
        <v>2.0049999999999998E-2</v>
      </c>
      <c r="N57" s="25">
        <f t="shared" si="6"/>
        <v>2.1064999999999997E-2</v>
      </c>
      <c r="O57" s="25"/>
      <c r="P57" s="25">
        <f t="shared" si="7"/>
        <v>1.9373469999999997E-2</v>
      </c>
      <c r="Q57" s="25">
        <f t="shared" si="8"/>
        <v>0.44617101409999993</v>
      </c>
      <c r="R57" s="25">
        <v>2.809E-2</v>
      </c>
      <c r="S57" s="25">
        <f t="shared" si="9"/>
        <v>2.9104999999999999E-2</v>
      </c>
      <c r="T57" s="25"/>
      <c r="U57" s="25">
        <f t="shared" si="10"/>
        <v>2.8348419999999999E-2</v>
      </c>
      <c r="V57" s="25">
        <f t="shared" si="11"/>
        <v>0.65286411259999999</v>
      </c>
      <c r="W57" s="25">
        <v>2.7109999999999999E-2</v>
      </c>
      <c r="X57" s="25">
        <f t="shared" si="12"/>
        <v>2.8124999999999997E-2</v>
      </c>
      <c r="Y57" s="25"/>
      <c r="Z57" s="25">
        <f t="shared" si="13"/>
        <v>2.7312819999999998E-2</v>
      </c>
      <c r="AA57" s="25">
        <f t="shared" si="14"/>
        <v>0.62901424459999999</v>
      </c>
      <c r="AB57" s="25">
        <v>-2.0699999999999998E-3</v>
      </c>
      <c r="AC57" s="25">
        <f t="shared" si="15"/>
        <v>-1.0149999999999998E-3</v>
      </c>
    </row>
    <row r="58" spans="1:29" s="15" customFormat="1">
      <c r="A58" s="18">
        <v>306</v>
      </c>
      <c r="B58" s="25">
        <v>3.0000000000000001E-5</v>
      </c>
      <c r="C58" s="25">
        <v>1.5949999999999999E-2</v>
      </c>
      <c r="D58" s="25">
        <f t="shared" si="0"/>
        <v>1.6934999999999999E-2</v>
      </c>
      <c r="E58" s="25"/>
      <c r="F58" s="25">
        <f t="shared" si="1"/>
        <v>1.6523419999999997E-2</v>
      </c>
      <c r="G58" s="25">
        <f t="shared" si="2"/>
        <v>0.38053436259999995</v>
      </c>
      <c r="H58" s="25">
        <v>2.2009999999999998E-2</v>
      </c>
      <c r="I58" s="25">
        <f t="shared" si="3"/>
        <v>2.2994999999999998E-2</v>
      </c>
      <c r="J58" s="25"/>
      <c r="K58" s="25">
        <f t="shared" si="4"/>
        <v>2.0409519999999997E-2</v>
      </c>
      <c r="L58" s="25">
        <f t="shared" si="5"/>
        <v>0.47003124559999998</v>
      </c>
      <c r="M58" s="25">
        <v>1.9519999999999999E-2</v>
      </c>
      <c r="N58" s="25">
        <f t="shared" si="6"/>
        <v>2.0504999999999999E-2</v>
      </c>
      <c r="O58" s="25"/>
      <c r="P58" s="25">
        <f t="shared" si="7"/>
        <v>1.8813469999999999E-2</v>
      </c>
      <c r="Q58" s="25">
        <f t="shared" si="8"/>
        <v>0.4332742141</v>
      </c>
      <c r="R58" s="25">
        <v>2.8060000000000002E-2</v>
      </c>
      <c r="S58" s="25">
        <f t="shared" si="9"/>
        <v>2.9045000000000001E-2</v>
      </c>
      <c r="T58" s="25"/>
      <c r="U58" s="25">
        <f t="shared" si="10"/>
        <v>2.8288420000000002E-2</v>
      </c>
      <c r="V58" s="25">
        <f t="shared" si="11"/>
        <v>0.65148231260000011</v>
      </c>
      <c r="W58" s="25">
        <v>2.7089999999999999E-2</v>
      </c>
      <c r="X58" s="25">
        <f t="shared" si="12"/>
        <v>2.8074999999999999E-2</v>
      </c>
      <c r="Y58" s="25"/>
      <c r="Z58" s="25">
        <f t="shared" si="13"/>
        <v>2.726282E-2</v>
      </c>
      <c r="AA58" s="25">
        <f t="shared" si="14"/>
        <v>0.62786274460000002</v>
      </c>
      <c r="AB58" s="25">
        <v>-2E-3</v>
      </c>
      <c r="AC58" s="25">
        <f t="shared" si="15"/>
        <v>-9.8499999999999998E-4</v>
      </c>
    </row>
    <row r="59" spans="1:29" s="15" customFormat="1">
      <c r="A59" s="18">
        <v>307</v>
      </c>
      <c r="B59" s="25">
        <v>-6.0000000000000002E-5</v>
      </c>
      <c r="C59" s="25">
        <v>1.542E-2</v>
      </c>
      <c r="D59" s="25">
        <f t="shared" si="0"/>
        <v>1.652E-2</v>
      </c>
      <c r="E59" s="25"/>
      <c r="F59" s="25">
        <f t="shared" si="1"/>
        <v>1.6108419999999998E-2</v>
      </c>
      <c r="G59" s="25">
        <f t="shared" si="2"/>
        <v>0.37097691259999999</v>
      </c>
      <c r="H59" s="25">
        <v>2.1190000000000001E-2</v>
      </c>
      <c r="I59" s="25">
        <f t="shared" si="3"/>
        <v>2.2290000000000001E-2</v>
      </c>
      <c r="J59" s="25"/>
      <c r="K59" s="25">
        <f t="shared" si="4"/>
        <v>1.970452E-2</v>
      </c>
      <c r="L59" s="25">
        <f t="shared" si="5"/>
        <v>0.45379509560000003</v>
      </c>
      <c r="M59" s="25">
        <v>1.8720000000000001E-2</v>
      </c>
      <c r="N59" s="25">
        <f t="shared" si="6"/>
        <v>1.9820000000000001E-2</v>
      </c>
      <c r="O59" s="25"/>
      <c r="P59" s="25">
        <f t="shared" si="7"/>
        <v>1.8128470000000001E-2</v>
      </c>
      <c r="Q59" s="25">
        <f t="shared" si="8"/>
        <v>0.41749866410000003</v>
      </c>
      <c r="R59" s="25">
        <v>2.7990000000000001E-2</v>
      </c>
      <c r="S59" s="25">
        <f t="shared" si="9"/>
        <v>2.9090000000000001E-2</v>
      </c>
      <c r="T59" s="25"/>
      <c r="U59" s="25">
        <f t="shared" si="10"/>
        <v>2.8333420000000002E-2</v>
      </c>
      <c r="V59" s="25">
        <f t="shared" si="11"/>
        <v>0.65251866260000002</v>
      </c>
      <c r="W59" s="25">
        <v>2.681E-2</v>
      </c>
      <c r="X59" s="25">
        <f t="shared" si="12"/>
        <v>2.7910000000000001E-2</v>
      </c>
      <c r="Y59" s="25"/>
      <c r="Z59" s="25">
        <f t="shared" si="13"/>
        <v>2.7097820000000002E-2</v>
      </c>
      <c r="AA59" s="25">
        <f t="shared" si="14"/>
        <v>0.62406279460000003</v>
      </c>
      <c r="AB59" s="25">
        <v>-2.14E-3</v>
      </c>
      <c r="AC59" s="25">
        <f t="shared" si="15"/>
        <v>-1.1000000000000001E-3</v>
      </c>
    </row>
    <row r="60" spans="1:29" s="15" customFormat="1">
      <c r="A60" s="18">
        <v>308</v>
      </c>
      <c r="B60" s="25">
        <v>-1E-4</v>
      </c>
      <c r="C60" s="25">
        <v>1.524E-2</v>
      </c>
      <c r="D60" s="25">
        <f t="shared" si="0"/>
        <v>1.6289999999999999E-2</v>
      </c>
      <c r="E60" s="25"/>
      <c r="F60" s="25">
        <f t="shared" si="1"/>
        <v>1.5878419999999997E-2</v>
      </c>
      <c r="G60" s="25">
        <f t="shared" si="2"/>
        <v>0.36568001259999994</v>
      </c>
      <c r="H60" s="25">
        <v>2.0729999999999998E-2</v>
      </c>
      <c r="I60" s="25">
        <f t="shared" si="3"/>
        <v>2.1779999999999997E-2</v>
      </c>
      <c r="J60" s="25"/>
      <c r="K60" s="25">
        <f t="shared" si="4"/>
        <v>1.9194519999999996E-2</v>
      </c>
      <c r="L60" s="25">
        <f t="shared" si="5"/>
        <v>0.44204979559999991</v>
      </c>
      <c r="M60" s="25">
        <v>1.848E-2</v>
      </c>
      <c r="N60" s="25">
        <f t="shared" si="6"/>
        <v>1.9529999999999999E-2</v>
      </c>
      <c r="O60" s="25"/>
      <c r="P60" s="25">
        <f t="shared" si="7"/>
        <v>1.7838469999999999E-2</v>
      </c>
      <c r="Q60" s="25">
        <f t="shared" si="8"/>
        <v>0.41081996409999999</v>
      </c>
      <c r="R60" s="25">
        <v>2.7949999999999999E-2</v>
      </c>
      <c r="S60" s="25">
        <f t="shared" si="9"/>
        <v>2.8999999999999998E-2</v>
      </c>
      <c r="T60" s="25"/>
      <c r="U60" s="25">
        <f t="shared" si="10"/>
        <v>2.8243419999999998E-2</v>
      </c>
      <c r="V60" s="25">
        <f t="shared" si="11"/>
        <v>0.65044596259999998</v>
      </c>
      <c r="W60" s="25">
        <v>2.674E-2</v>
      </c>
      <c r="X60" s="25">
        <f t="shared" si="12"/>
        <v>2.7789999999999999E-2</v>
      </c>
      <c r="Y60" s="25"/>
      <c r="Z60" s="25">
        <f t="shared" si="13"/>
        <v>2.697782E-2</v>
      </c>
      <c r="AA60" s="25">
        <f t="shared" si="14"/>
        <v>0.62129919460000005</v>
      </c>
      <c r="AB60" s="25">
        <v>-2E-3</v>
      </c>
      <c r="AC60" s="25">
        <f t="shared" si="15"/>
        <v>-1.0499999999999999E-3</v>
      </c>
    </row>
    <row r="61" spans="1:29" s="15" customFormat="1">
      <c r="A61" s="18">
        <v>309</v>
      </c>
      <c r="B61" s="25">
        <v>-9.0000000000000006E-5</v>
      </c>
      <c r="C61" s="25">
        <v>1.4959999999999999E-2</v>
      </c>
      <c r="D61" s="25">
        <f t="shared" si="0"/>
        <v>1.6135E-2</v>
      </c>
      <c r="E61" s="25"/>
      <c r="F61" s="25">
        <f t="shared" si="1"/>
        <v>1.5723419999999998E-2</v>
      </c>
      <c r="G61" s="25">
        <f t="shared" si="2"/>
        <v>0.36211036259999996</v>
      </c>
      <c r="H61" s="25">
        <v>2.0330000000000001E-2</v>
      </c>
      <c r="I61" s="25">
        <f t="shared" si="3"/>
        <v>2.1505E-2</v>
      </c>
      <c r="J61" s="25"/>
      <c r="K61" s="25">
        <f t="shared" si="4"/>
        <v>1.8919519999999999E-2</v>
      </c>
      <c r="L61" s="25">
        <f t="shared" si="5"/>
        <v>0.4357165456</v>
      </c>
      <c r="M61" s="25">
        <v>1.7850000000000001E-2</v>
      </c>
      <c r="N61" s="25">
        <f t="shared" si="6"/>
        <v>1.9025E-2</v>
      </c>
      <c r="O61" s="25"/>
      <c r="P61" s="25">
        <f t="shared" si="7"/>
        <v>1.733347E-2</v>
      </c>
      <c r="Q61" s="25">
        <f t="shared" si="8"/>
        <v>0.39918981410000004</v>
      </c>
      <c r="R61" s="25">
        <v>2.7910000000000001E-2</v>
      </c>
      <c r="S61" s="25">
        <f t="shared" si="9"/>
        <v>2.9085E-2</v>
      </c>
      <c r="T61" s="25"/>
      <c r="U61" s="25">
        <f t="shared" si="10"/>
        <v>2.832842E-2</v>
      </c>
      <c r="V61" s="25">
        <f t="shared" si="11"/>
        <v>0.65240351260000007</v>
      </c>
      <c r="W61" s="25">
        <v>2.6720000000000001E-2</v>
      </c>
      <c r="X61" s="25">
        <f t="shared" si="12"/>
        <v>2.7895E-2</v>
      </c>
      <c r="Y61" s="25"/>
      <c r="Z61" s="25">
        <f t="shared" si="13"/>
        <v>2.7082820000000001E-2</v>
      </c>
      <c r="AA61" s="25">
        <f t="shared" si="14"/>
        <v>0.62371734460000006</v>
      </c>
      <c r="AB61" s="25">
        <v>-2.2599999999999999E-3</v>
      </c>
      <c r="AC61" s="25">
        <f t="shared" si="15"/>
        <v>-1.1749999999999998E-3</v>
      </c>
    </row>
    <row r="62" spans="1:29" s="15" customFormat="1">
      <c r="A62" s="18">
        <v>310</v>
      </c>
      <c r="B62" s="25">
        <v>2.0000000000000001E-4</v>
      </c>
      <c r="C62" s="25">
        <v>1.4540000000000001E-2</v>
      </c>
      <c r="D62" s="25">
        <f t="shared" si="0"/>
        <v>1.536E-2</v>
      </c>
      <c r="E62" s="25"/>
      <c r="F62" s="25">
        <f t="shared" si="1"/>
        <v>1.494842E-2</v>
      </c>
      <c r="G62" s="25">
        <f t="shared" si="2"/>
        <v>0.3442621126</v>
      </c>
      <c r="H62" s="25">
        <v>1.9779999999999999E-2</v>
      </c>
      <c r="I62" s="25">
        <f t="shared" si="3"/>
        <v>2.06E-2</v>
      </c>
      <c r="J62" s="25"/>
      <c r="K62" s="25">
        <f t="shared" si="4"/>
        <v>1.8014519999999999E-2</v>
      </c>
      <c r="L62" s="25">
        <f t="shared" si="5"/>
        <v>0.4148743956</v>
      </c>
      <c r="M62" s="25">
        <v>1.745E-2</v>
      </c>
      <c r="N62" s="25">
        <f t="shared" si="6"/>
        <v>1.8270000000000002E-2</v>
      </c>
      <c r="O62" s="25"/>
      <c r="P62" s="25">
        <f t="shared" si="7"/>
        <v>1.6578470000000001E-2</v>
      </c>
      <c r="Q62" s="25">
        <f t="shared" si="8"/>
        <v>0.38180216410000006</v>
      </c>
      <c r="R62" s="25">
        <v>2.7869999999999999E-2</v>
      </c>
      <c r="S62" s="25">
        <f t="shared" si="9"/>
        <v>2.869E-2</v>
      </c>
      <c r="T62" s="25"/>
      <c r="U62" s="25">
        <f t="shared" si="10"/>
        <v>2.793342E-2</v>
      </c>
      <c r="V62" s="25">
        <f t="shared" si="11"/>
        <v>0.64330666260000002</v>
      </c>
      <c r="W62" s="25">
        <v>2.666E-2</v>
      </c>
      <c r="X62" s="25">
        <f t="shared" si="12"/>
        <v>2.7480000000000001E-2</v>
      </c>
      <c r="Y62" s="25"/>
      <c r="Z62" s="25">
        <f t="shared" si="13"/>
        <v>2.6667820000000002E-2</v>
      </c>
      <c r="AA62" s="25">
        <f t="shared" si="14"/>
        <v>0.61415989460000009</v>
      </c>
      <c r="AB62" s="25">
        <v>-1.8400000000000001E-3</v>
      </c>
      <c r="AC62" s="25">
        <f t="shared" si="15"/>
        <v>-8.1999999999999998E-4</v>
      </c>
    </row>
    <row r="63" spans="1:29" s="15" customFormat="1">
      <c r="A63" s="18">
        <v>311</v>
      </c>
      <c r="B63" s="25">
        <v>-3.0000000000000001E-5</v>
      </c>
      <c r="C63" s="25">
        <v>1.436E-2</v>
      </c>
      <c r="D63" s="25">
        <f t="shared" si="0"/>
        <v>1.5455E-2</v>
      </c>
      <c r="E63" s="25"/>
      <c r="F63" s="25">
        <f t="shared" si="1"/>
        <v>1.504342E-2</v>
      </c>
      <c r="G63" s="25">
        <f t="shared" si="2"/>
        <v>0.34644996259999999</v>
      </c>
      <c r="H63" s="25">
        <v>1.9189999999999999E-2</v>
      </c>
      <c r="I63" s="25">
        <f t="shared" si="3"/>
        <v>2.0284999999999997E-2</v>
      </c>
      <c r="J63" s="25"/>
      <c r="K63" s="25">
        <f t="shared" si="4"/>
        <v>1.7699519999999996E-2</v>
      </c>
      <c r="L63" s="25">
        <f t="shared" si="5"/>
        <v>0.40761994559999992</v>
      </c>
      <c r="M63" s="25">
        <v>1.6889999999999999E-2</v>
      </c>
      <c r="N63" s="25">
        <f t="shared" si="6"/>
        <v>1.7984999999999998E-2</v>
      </c>
      <c r="O63" s="25"/>
      <c r="P63" s="25">
        <f t="shared" si="7"/>
        <v>1.6293469999999997E-2</v>
      </c>
      <c r="Q63" s="25">
        <f t="shared" si="8"/>
        <v>0.37523861409999998</v>
      </c>
      <c r="R63" s="25">
        <v>2.7709999999999999E-2</v>
      </c>
      <c r="S63" s="25">
        <f t="shared" si="9"/>
        <v>2.8804999999999997E-2</v>
      </c>
      <c r="T63" s="25"/>
      <c r="U63" s="25">
        <f t="shared" si="10"/>
        <v>2.8048419999999998E-2</v>
      </c>
      <c r="V63" s="25">
        <f t="shared" si="11"/>
        <v>0.64595511259999994</v>
      </c>
      <c r="W63" s="25">
        <v>2.656E-2</v>
      </c>
      <c r="X63" s="25">
        <f t="shared" si="12"/>
        <v>2.7654999999999999E-2</v>
      </c>
      <c r="Y63" s="25"/>
      <c r="Z63" s="25">
        <f t="shared" si="13"/>
        <v>2.684282E-2</v>
      </c>
      <c r="AA63" s="25">
        <f t="shared" si="14"/>
        <v>0.61819014459999999</v>
      </c>
      <c r="AB63" s="25">
        <v>-2.16E-3</v>
      </c>
      <c r="AC63" s="25">
        <f t="shared" si="15"/>
        <v>-1.0950000000000001E-3</v>
      </c>
    </row>
    <row r="64" spans="1:29" s="15" customFormat="1">
      <c r="A64" s="18">
        <v>312</v>
      </c>
      <c r="B64" s="25">
        <v>1.1E-4</v>
      </c>
      <c r="C64" s="25">
        <v>1.426E-2</v>
      </c>
      <c r="D64" s="25">
        <f t="shared" si="0"/>
        <v>1.52E-2</v>
      </c>
      <c r="E64" s="25"/>
      <c r="F64" s="25">
        <f t="shared" si="1"/>
        <v>1.478842E-2</v>
      </c>
      <c r="G64" s="25">
        <f t="shared" si="2"/>
        <v>0.34057731260000002</v>
      </c>
      <c r="H64" s="25">
        <v>1.907E-2</v>
      </c>
      <c r="I64" s="25">
        <f t="shared" si="3"/>
        <v>2.001E-2</v>
      </c>
      <c r="J64" s="25"/>
      <c r="K64" s="25">
        <f t="shared" si="4"/>
        <v>1.7424519999999999E-2</v>
      </c>
      <c r="L64" s="25">
        <f t="shared" si="5"/>
        <v>0.40128669560000002</v>
      </c>
      <c r="M64" s="25">
        <v>1.652E-2</v>
      </c>
      <c r="N64" s="25">
        <f t="shared" si="6"/>
        <v>1.746E-2</v>
      </c>
      <c r="O64" s="25"/>
      <c r="P64" s="25">
        <f t="shared" si="7"/>
        <v>1.576847E-2</v>
      </c>
      <c r="Q64" s="25">
        <f t="shared" si="8"/>
        <v>0.3631478641</v>
      </c>
      <c r="R64" s="25">
        <v>2.759E-2</v>
      </c>
      <c r="S64" s="25">
        <f t="shared" si="9"/>
        <v>2.853E-2</v>
      </c>
      <c r="T64" s="25"/>
      <c r="U64" s="25">
        <f t="shared" si="10"/>
        <v>2.777342E-2</v>
      </c>
      <c r="V64" s="25">
        <f t="shared" si="11"/>
        <v>0.63962186259999998</v>
      </c>
      <c r="W64" s="25">
        <v>2.6440000000000002E-2</v>
      </c>
      <c r="X64" s="25">
        <f t="shared" si="12"/>
        <v>2.7380000000000002E-2</v>
      </c>
      <c r="Y64" s="25"/>
      <c r="Z64" s="25">
        <f t="shared" si="13"/>
        <v>2.6567820000000002E-2</v>
      </c>
      <c r="AA64" s="25">
        <f t="shared" si="14"/>
        <v>0.61185689460000003</v>
      </c>
      <c r="AB64" s="25">
        <v>-1.99E-3</v>
      </c>
      <c r="AC64" s="25">
        <f t="shared" si="15"/>
        <v>-9.3999999999999997E-4</v>
      </c>
    </row>
    <row r="65" spans="1:29" s="15" customFormat="1">
      <c r="A65" s="18">
        <v>313</v>
      </c>
      <c r="B65" s="25">
        <v>3.0000000000000001E-5</v>
      </c>
      <c r="C65" s="25">
        <v>1.363E-2</v>
      </c>
      <c r="D65" s="25">
        <f t="shared" si="0"/>
        <v>1.4659999999999999E-2</v>
      </c>
      <c r="E65" s="25"/>
      <c r="F65" s="25">
        <f t="shared" si="1"/>
        <v>1.4248419999999999E-2</v>
      </c>
      <c r="G65" s="25">
        <f t="shared" si="2"/>
        <v>0.32814111260000001</v>
      </c>
      <c r="H65" s="25">
        <v>1.8380000000000001E-2</v>
      </c>
      <c r="I65" s="25">
        <f t="shared" si="3"/>
        <v>1.941E-2</v>
      </c>
      <c r="J65" s="25"/>
      <c r="K65" s="25">
        <f t="shared" si="4"/>
        <v>1.6824519999999999E-2</v>
      </c>
      <c r="L65" s="25">
        <f t="shared" si="5"/>
        <v>0.38746869560000002</v>
      </c>
      <c r="M65" s="25">
        <v>1.6039999999999999E-2</v>
      </c>
      <c r="N65" s="25">
        <f t="shared" si="6"/>
        <v>1.7069999999999998E-2</v>
      </c>
      <c r="O65" s="25"/>
      <c r="P65" s="25">
        <f t="shared" si="7"/>
        <v>1.5378469999999998E-2</v>
      </c>
      <c r="Q65" s="25">
        <f t="shared" si="8"/>
        <v>0.35416616409999996</v>
      </c>
      <c r="R65" s="25">
        <v>2.758E-2</v>
      </c>
      <c r="S65" s="25">
        <f t="shared" si="9"/>
        <v>2.861E-2</v>
      </c>
      <c r="T65" s="25"/>
      <c r="U65" s="25">
        <f t="shared" si="10"/>
        <v>2.785342E-2</v>
      </c>
      <c r="V65" s="25">
        <f t="shared" si="11"/>
        <v>0.6414642626</v>
      </c>
      <c r="W65" s="25">
        <v>2.622E-2</v>
      </c>
      <c r="X65" s="25">
        <f t="shared" si="12"/>
        <v>2.725E-2</v>
      </c>
      <c r="Y65" s="25"/>
      <c r="Z65" s="25">
        <f t="shared" si="13"/>
        <v>2.6437820000000001E-2</v>
      </c>
      <c r="AA65" s="25">
        <f t="shared" si="14"/>
        <v>0.60886299460000004</v>
      </c>
      <c r="AB65" s="25">
        <v>-2.0899999999999998E-3</v>
      </c>
      <c r="AC65" s="25">
        <f t="shared" si="15"/>
        <v>-1.0299999999999999E-3</v>
      </c>
    </row>
    <row r="66" spans="1:29" s="15" customFormat="1">
      <c r="A66" s="18">
        <v>314</v>
      </c>
      <c r="B66" s="25">
        <v>3.0000000000000001E-5</v>
      </c>
      <c r="C66" s="25">
        <v>1.363E-2</v>
      </c>
      <c r="D66" s="25">
        <f t="shared" si="0"/>
        <v>1.4615E-2</v>
      </c>
      <c r="E66" s="25"/>
      <c r="F66" s="25">
        <f t="shared" si="1"/>
        <v>1.420342E-2</v>
      </c>
      <c r="G66" s="25">
        <f t="shared" si="2"/>
        <v>0.32710476259999999</v>
      </c>
      <c r="H66" s="25">
        <v>1.8440000000000002E-2</v>
      </c>
      <c r="I66" s="25">
        <f t="shared" si="3"/>
        <v>1.9425000000000001E-2</v>
      </c>
      <c r="J66" s="25"/>
      <c r="K66" s="25">
        <f t="shared" si="4"/>
        <v>1.683952E-2</v>
      </c>
      <c r="L66" s="25">
        <f t="shared" si="5"/>
        <v>0.38781414560000005</v>
      </c>
      <c r="M66" s="25">
        <v>1.5990000000000001E-2</v>
      </c>
      <c r="N66" s="25">
        <f t="shared" si="6"/>
        <v>1.6975000000000001E-2</v>
      </c>
      <c r="O66" s="25"/>
      <c r="P66" s="25">
        <f t="shared" si="7"/>
        <v>1.528347E-2</v>
      </c>
      <c r="Q66" s="25">
        <f t="shared" si="8"/>
        <v>0.35197831410000002</v>
      </c>
      <c r="R66" s="25">
        <v>2.75E-2</v>
      </c>
      <c r="S66" s="25">
        <f t="shared" si="9"/>
        <v>2.8485E-2</v>
      </c>
      <c r="T66" s="25"/>
      <c r="U66" s="25">
        <f t="shared" si="10"/>
        <v>2.772842E-2</v>
      </c>
      <c r="V66" s="25">
        <f t="shared" si="11"/>
        <v>0.63858551260000007</v>
      </c>
      <c r="W66" s="25">
        <v>2.6190000000000001E-2</v>
      </c>
      <c r="X66" s="25">
        <f t="shared" si="12"/>
        <v>2.7175000000000001E-2</v>
      </c>
      <c r="Y66" s="25"/>
      <c r="Z66" s="25">
        <f t="shared" si="13"/>
        <v>2.6362820000000002E-2</v>
      </c>
      <c r="AA66" s="25">
        <f t="shared" si="14"/>
        <v>0.60713574460000008</v>
      </c>
      <c r="AB66" s="25">
        <v>-2E-3</v>
      </c>
      <c r="AC66" s="25">
        <f t="shared" si="15"/>
        <v>-9.8499999999999998E-4</v>
      </c>
    </row>
    <row r="67" spans="1:29" s="15" customFormat="1">
      <c r="A67" s="18">
        <v>315</v>
      </c>
      <c r="B67" s="25">
        <v>0</v>
      </c>
      <c r="C67" s="25">
        <v>1.3100000000000001E-2</v>
      </c>
      <c r="D67" s="25">
        <f t="shared" ref="D67:D130" si="16">C67-AC67</f>
        <v>1.4160000000000001E-2</v>
      </c>
      <c r="E67" s="25"/>
      <c r="F67" s="25">
        <f t="shared" ref="F67:F130" si="17">D67-0.00041158</f>
        <v>1.3748420000000001E-2</v>
      </c>
      <c r="G67" s="25">
        <f t="shared" ref="G67:G130" si="18">F67*23.03</f>
        <v>0.31662611260000001</v>
      </c>
      <c r="H67" s="25">
        <v>1.7999999999999999E-2</v>
      </c>
      <c r="I67" s="25">
        <f t="shared" ref="I67:I130" si="19">H67-AC67</f>
        <v>1.9059999999999997E-2</v>
      </c>
      <c r="J67" s="25"/>
      <c r="K67" s="25">
        <f t="shared" ref="K67:K130" si="20">I67-0.00258548</f>
        <v>1.6474519999999996E-2</v>
      </c>
      <c r="L67" s="25">
        <f t="shared" ref="L67:L130" si="21">K67*23.03</f>
        <v>0.37940819559999994</v>
      </c>
      <c r="M67" s="25">
        <v>1.541E-2</v>
      </c>
      <c r="N67" s="25">
        <f t="shared" ref="N67:N130" si="22">M67-AC67</f>
        <v>1.6469999999999999E-2</v>
      </c>
      <c r="O67" s="25"/>
      <c r="P67" s="25">
        <f t="shared" ref="P67:P130" si="23">N67-0.00169153</f>
        <v>1.4778469999999998E-2</v>
      </c>
      <c r="Q67" s="25">
        <f t="shared" ref="Q67:Q130" si="24">P67*23.03</f>
        <v>0.34034816409999996</v>
      </c>
      <c r="R67" s="25">
        <v>2.742E-2</v>
      </c>
      <c r="S67" s="25">
        <f t="shared" ref="S67:S130" si="25">R67-AC67</f>
        <v>2.8479999999999998E-2</v>
      </c>
      <c r="T67" s="25"/>
      <c r="U67" s="25">
        <f t="shared" ref="U67:U130" si="26">S67-0.00075658</f>
        <v>2.7723419999999999E-2</v>
      </c>
      <c r="V67" s="25">
        <f t="shared" ref="V67:V130" si="27">U67*23.03</f>
        <v>0.63847036260000001</v>
      </c>
      <c r="W67" s="25">
        <v>2.6089999999999999E-2</v>
      </c>
      <c r="X67" s="25">
        <f t="shared" ref="X67:X130" si="28">W67-AC67</f>
        <v>2.7149999999999997E-2</v>
      </c>
      <c r="Y67" s="25"/>
      <c r="Z67" s="25">
        <f t="shared" ref="Z67:Z130" si="29">X67-0.00081218</f>
        <v>2.6337819999999998E-2</v>
      </c>
      <c r="AA67" s="25">
        <f t="shared" ref="AA67:AA130" si="30">Z67*23.03</f>
        <v>0.60655999459999999</v>
      </c>
      <c r="AB67" s="25">
        <v>-2.1199999999999999E-3</v>
      </c>
      <c r="AC67" s="25">
        <f t="shared" ref="AC67:AC130" si="31">(B67+AB67)/2</f>
        <v>-1.06E-3</v>
      </c>
    </row>
    <row r="68" spans="1:29" s="15" customFormat="1">
      <c r="A68" s="18">
        <v>316</v>
      </c>
      <c r="B68" s="25">
        <v>6.8999999999999997E-5</v>
      </c>
      <c r="C68" s="25">
        <v>1.294E-2</v>
      </c>
      <c r="D68" s="25">
        <f t="shared" si="16"/>
        <v>1.39405E-2</v>
      </c>
      <c r="E68" s="25"/>
      <c r="F68" s="25">
        <f t="shared" si="17"/>
        <v>1.352892E-2</v>
      </c>
      <c r="G68" s="25">
        <f t="shared" si="18"/>
        <v>0.31157102759999999</v>
      </c>
      <c r="H68" s="25">
        <v>1.7770000000000001E-2</v>
      </c>
      <c r="I68" s="25">
        <f t="shared" si="19"/>
        <v>1.8770500000000002E-2</v>
      </c>
      <c r="J68" s="25"/>
      <c r="K68" s="25">
        <f t="shared" si="20"/>
        <v>1.6185020000000001E-2</v>
      </c>
      <c r="L68" s="25">
        <f t="shared" si="21"/>
        <v>0.37274101060000003</v>
      </c>
      <c r="M68" s="25">
        <v>1.533E-2</v>
      </c>
      <c r="N68" s="25">
        <f t="shared" si="22"/>
        <v>1.6330500000000001E-2</v>
      </c>
      <c r="O68" s="25"/>
      <c r="P68" s="25">
        <f t="shared" si="23"/>
        <v>1.4638970000000001E-2</v>
      </c>
      <c r="Q68" s="25">
        <f t="shared" si="24"/>
        <v>0.33713547910000002</v>
      </c>
      <c r="R68" s="25">
        <v>2.7310000000000001E-2</v>
      </c>
      <c r="S68" s="25">
        <f t="shared" si="25"/>
        <v>2.8310500000000002E-2</v>
      </c>
      <c r="T68" s="25"/>
      <c r="U68" s="25">
        <f t="shared" si="26"/>
        <v>2.7553920000000003E-2</v>
      </c>
      <c r="V68" s="25">
        <f t="shared" si="27"/>
        <v>0.63456677760000013</v>
      </c>
      <c r="W68" s="25">
        <v>2.5989999999999999E-2</v>
      </c>
      <c r="X68" s="25">
        <f t="shared" si="28"/>
        <v>2.6990500000000001E-2</v>
      </c>
      <c r="Y68" s="25"/>
      <c r="Z68" s="25">
        <f t="shared" si="29"/>
        <v>2.6178320000000001E-2</v>
      </c>
      <c r="AA68" s="25">
        <f t="shared" si="30"/>
        <v>0.60288670960000001</v>
      </c>
      <c r="AB68" s="25">
        <v>-2.0699999999999998E-3</v>
      </c>
      <c r="AC68" s="25">
        <f t="shared" si="31"/>
        <v>-1.0004999999999999E-3</v>
      </c>
    </row>
    <row r="69" spans="1:29" s="15" customFormat="1">
      <c r="A69" s="18">
        <v>317</v>
      </c>
      <c r="B69" s="25">
        <v>6.8999999999999997E-5</v>
      </c>
      <c r="C69" s="25">
        <v>1.2800000000000001E-2</v>
      </c>
      <c r="D69" s="25">
        <f t="shared" si="16"/>
        <v>1.38855E-2</v>
      </c>
      <c r="E69" s="25"/>
      <c r="F69" s="25">
        <f t="shared" si="17"/>
        <v>1.347392E-2</v>
      </c>
      <c r="G69" s="25">
        <f t="shared" si="18"/>
        <v>0.31030437760000001</v>
      </c>
      <c r="H69" s="25">
        <v>1.7440000000000001E-2</v>
      </c>
      <c r="I69" s="25">
        <f t="shared" si="19"/>
        <v>1.85255E-2</v>
      </c>
      <c r="J69" s="25"/>
      <c r="K69" s="25">
        <f t="shared" si="20"/>
        <v>1.5940019999999999E-2</v>
      </c>
      <c r="L69" s="25">
        <f t="shared" si="21"/>
        <v>0.36709866060000002</v>
      </c>
      <c r="M69" s="25">
        <v>1.4999999999999999E-2</v>
      </c>
      <c r="N69" s="25">
        <f t="shared" si="22"/>
        <v>1.6085499999999999E-2</v>
      </c>
      <c r="O69" s="25"/>
      <c r="P69" s="25">
        <f t="shared" si="23"/>
        <v>1.4393969999999999E-2</v>
      </c>
      <c r="Q69" s="25">
        <f t="shared" si="24"/>
        <v>0.33149312910000001</v>
      </c>
      <c r="R69" s="25">
        <v>2.708E-2</v>
      </c>
      <c r="S69" s="25">
        <f t="shared" si="25"/>
        <v>2.81655E-2</v>
      </c>
      <c r="T69" s="25"/>
      <c r="U69" s="25">
        <f t="shared" si="26"/>
        <v>2.740892E-2</v>
      </c>
      <c r="V69" s="25">
        <f t="shared" si="27"/>
        <v>0.63122742760000006</v>
      </c>
      <c r="W69" s="25">
        <v>2.5770000000000001E-2</v>
      </c>
      <c r="X69" s="25">
        <f t="shared" si="28"/>
        <v>2.6855500000000001E-2</v>
      </c>
      <c r="Y69" s="25"/>
      <c r="Z69" s="25">
        <f t="shared" si="29"/>
        <v>2.6043320000000002E-2</v>
      </c>
      <c r="AA69" s="25">
        <f t="shared" si="30"/>
        <v>0.59977765960000007</v>
      </c>
      <c r="AB69" s="25">
        <v>-2.2399999999999998E-3</v>
      </c>
      <c r="AC69" s="25">
        <f t="shared" si="31"/>
        <v>-1.0854999999999999E-3</v>
      </c>
    </row>
    <row r="70" spans="1:29" s="15" customFormat="1">
      <c r="A70" s="18">
        <v>318</v>
      </c>
      <c r="B70" s="25">
        <v>1E-4</v>
      </c>
      <c r="C70" s="25">
        <v>1.2529999999999999E-2</v>
      </c>
      <c r="D70" s="25">
        <f t="shared" si="16"/>
        <v>1.3535E-2</v>
      </c>
      <c r="E70" s="25"/>
      <c r="F70" s="25">
        <f t="shared" si="17"/>
        <v>1.312342E-2</v>
      </c>
      <c r="G70" s="25">
        <f t="shared" si="18"/>
        <v>0.30223236260000003</v>
      </c>
      <c r="H70" s="25">
        <v>1.721E-2</v>
      </c>
      <c r="I70" s="25">
        <f t="shared" si="19"/>
        <v>1.8214999999999999E-2</v>
      </c>
      <c r="J70" s="25"/>
      <c r="K70" s="25">
        <f t="shared" si="20"/>
        <v>1.5629519999999997E-2</v>
      </c>
      <c r="L70" s="25">
        <f t="shared" si="21"/>
        <v>0.35994784559999998</v>
      </c>
      <c r="M70" s="25">
        <v>1.4579999999999999E-2</v>
      </c>
      <c r="N70" s="25">
        <f t="shared" si="22"/>
        <v>1.5585E-2</v>
      </c>
      <c r="O70" s="25"/>
      <c r="P70" s="25">
        <f t="shared" si="23"/>
        <v>1.389347E-2</v>
      </c>
      <c r="Q70" s="25">
        <f t="shared" si="24"/>
        <v>0.31996661409999999</v>
      </c>
      <c r="R70" s="25">
        <v>2.7040000000000002E-2</v>
      </c>
      <c r="S70" s="25">
        <f t="shared" si="25"/>
        <v>2.8045E-2</v>
      </c>
      <c r="T70" s="25"/>
      <c r="U70" s="25">
        <f t="shared" si="26"/>
        <v>2.7288420000000001E-2</v>
      </c>
      <c r="V70" s="25">
        <f t="shared" si="27"/>
        <v>0.62845231260000001</v>
      </c>
      <c r="W70" s="25">
        <v>2.5420000000000002E-2</v>
      </c>
      <c r="X70" s="25">
        <f t="shared" si="28"/>
        <v>2.6425000000000001E-2</v>
      </c>
      <c r="Y70" s="25"/>
      <c r="Z70" s="25">
        <f t="shared" si="29"/>
        <v>2.5612820000000001E-2</v>
      </c>
      <c r="AA70" s="25">
        <f t="shared" si="30"/>
        <v>0.58986324460000006</v>
      </c>
      <c r="AB70" s="25">
        <v>-2.1099999999999999E-3</v>
      </c>
      <c r="AC70" s="25">
        <f t="shared" si="31"/>
        <v>-1.005E-3</v>
      </c>
    </row>
    <row r="71" spans="1:29" s="15" customFormat="1">
      <c r="A71" s="18">
        <v>319</v>
      </c>
      <c r="B71" s="25">
        <v>1.0000000000000001E-5</v>
      </c>
      <c r="C71" s="25">
        <v>1.2200000000000001E-2</v>
      </c>
      <c r="D71" s="25">
        <f t="shared" si="16"/>
        <v>1.3285000000000002E-2</v>
      </c>
      <c r="E71" s="25"/>
      <c r="F71" s="25">
        <f t="shared" si="17"/>
        <v>1.2873420000000002E-2</v>
      </c>
      <c r="G71" s="25">
        <f t="shared" si="18"/>
        <v>0.29647486260000006</v>
      </c>
      <c r="H71" s="25">
        <v>1.6740000000000001E-2</v>
      </c>
      <c r="I71" s="25">
        <f t="shared" si="19"/>
        <v>1.7825000000000001E-2</v>
      </c>
      <c r="J71" s="25"/>
      <c r="K71" s="25">
        <f t="shared" si="20"/>
        <v>1.5239520000000001E-2</v>
      </c>
      <c r="L71" s="25">
        <f t="shared" si="21"/>
        <v>0.35096614560000006</v>
      </c>
      <c r="M71" s="25">
        <v>1.3339999999999999E-2</v>
      </c>
      <c r="N71" s="25">
        <f t="shared" si="22"/>
        <v>1.4425E-2</v>
      </c>
      <c r="O71" s="25"/>
      <c r="P71" s="25">
        <f t="shared" si="23"/>
        <v>1.273347E-2</v>
      </c>
      <c r="Q71" s="25">
        <f t="shared" si="24"/>
        <v>0.29325181410000001</v>
      </c>
      <c r="R71" s="25">
        <v>2.707E-2</v>
      </c>
      <c r="S71" s="25">
        <f t="shared" si="25"/>
        <v>2.8154999999999999E-2</v>
      </c>
      <c r="T71" s="25"/>
      <c r="U71" s="25">
        <f t="shared" si="26"/>
        <v>2.739842E-2</v>
      </c>
      <c r="V71" s="25">
        <f t="shared" si="27"/>
        <v>0.63098561260000008</v>
      </c>
      <c r="W71" s="25">
        <v>2.538E-2</v>
      </c>
      <c r="X71" s="25">
        <f t="shared" si="28"/>
        <v>2.6464999999999999E-2</v>
      </c>
      <c r="Y71" s="25"/>
      <c r="Z71" s="25">
        <f t="shared" si="29"/>
        <v>2.565282E-2</v>
      </c>
      <c r="AA71" s="25">
        <f t="shared" si="30"/>
        <v>0.59078444460000001</v>
      </c>
      <c r="AB71" s="25">
        <v>-2.1800000000000001E-3</v>
      </c>
      <c r="AC71" s="25">
        <f t="shared" si="31"/>
        <v>-1.085E-3</v>
      </c>
    </row>
    <row r="72" spans="1:29" s="15" customFormat="1">
      <c r="A72" s="18">
        <v>320</v>
      </c>
      <c r="B72" s="25">
        <v>2.1000000000000001E-4</v>
      </c>
      <c r="C72" s="25">
        <v>1.2359999999999999E-2</v>
      </c>
      <c r="D72" s="25">
        <f t="shared" si="16"/>
        <v>1.3335E-2</v>
      </c>
      <c r="E72" s="25"/>
      <c r="F72" s="25">
        <f t="shared" si="17"/>
        <v>1.292342E-2</v>
      </c>
      <c r="G72" s="25">
        <f t="shared" si="18"/>
        <v>0.29762636260000003</v>
      </c>
      <c r="H72" s="25">
        <v>1.643E-2</v>
      </c>
      <c r="I72" s="25">
        <f t="shared" si="19"/>
        <v>1.7405E-2</v>
      </c>
      <c r="J72" s="25"/>
      <c r="K72" s="25">
        <f t="shared" si="20"/>
        <v>1.4819520000000001E-2</v>
      </c>
      <c r="L72" s="25">
        <f t="shared" si="21"/>
        <v>0.34129354560000003</v>
      </c>
      <c r="M72" s="25">
        <v>1.223E-2</v>
      </c>
      <c r="N72" s="25">
        <f t="shared" si="22"/>
        <v>1.3205E-2</v>
      </c>
      <c r="O72" s="25"/>
      <c r="P72" s="25">
        <f t="shared" si="23"/>
        <v>1.151347E-2</v>
      </c>
      <c r="Q72" s="25">
        <f t="shared" si="24"/>
        <v>0.26515521409999998</v>
      </c>
      <c r="R72" s="25">
        <v>2.699E-2</v>
      </c>
      <c r="S72" s="25">
        <f t="shared" si="25"/>
        <v>2.7965E-2</v>
      </c>
      <c r="T72" s="25"/>
      <c r="U72" s="25">
        <f t="shared" si="26"/>
        <v>2.7208420000000001E-2</v>
      </c>
      <c r="V72" s="25">
        <f t="shared" si="27"/>
        <v>0.6266099126000001</v>
      </c>
      <c r="W72" s="25">
        <v>2.5219999999999999E-2</v>
      </c>
      <c r="X72" s="25">
        <f t="shared" si="28"/>
        <v>2.6195E-2</v>
      </c>
      <c r="Y72" s="25"/>
      <c r="Z72" s="25">
        <f t="shared" si="29"/>
        <v>2.538282E-2</v>
      </c>
      <c r="AA72" s="25">
        <f t="shared" si="30"/>
        <v>0.58456634460000001</v>
      </c>
      <c r="AB72" s="25">
        <v>-2.16E-3</v>
      </c>
      <c r="AC72" s="25">
        <f t="shared" si="31"/>
        <v>-9.7499999999999996E-4</v>
      </c>
    </row>
    <row r="73" spans="1:29" s="15" customFormat="1">
      <c r="A73" s="18">
        <v>321</v>
      </c>
      <c r="B73" s="25">
        <v>5.0000000000000002E-5</v>
      </c>
      <c r="C73" s="25">
        <v>1.205E-2</v>
      </c>
      <c r="D73" s="25">
        <f t="shared" si="16"/>
        <v>1.316E-2</v>
      </c>
      <c r="E73" s="25"/>
      <c r="F73" s="25">
        <f t="shared" si="17"/>
        <v>1.274842E-2</v>
      </c>
      <c r="G73" s="25">
        <f t="shared" si="18"/>
        <v>0.29359611260000001</v>
      </c>
      <c r="H73" s="25">
        <v>1.4200000000000001E-2</v>
      </c>
      <c r="I73" s="25">
        <f t="shared" si="19"/>
        <v>1.5310000000000001E-2</v>
      </c>
      <c r="J73" s="25"/>
      <c r="K73" s="25">
        <f t="shared" si="20"/>
        <v>1.2724520000000001E-2</v>
      </c>
      <c r="L73" s="25">
        <f t="shared" si="21"/>
        <v>0.29304569560000004</v>
      </c>
      <c r="M73" s="25">
        <v>1.196E-2</v>
      </c>
      <c r="N73" s="25">
        <f t="shared" si="22"/>
        <v>1.307E-2</v>
      </c>
      <c r="O73" s="25"/>
      <c r="P73" s="25">
        <f t="shared" si="23"/>
        <v>1.137847E-2</v>
      </c>
      <c r="Q73" s="25">
        <f t="shared" si="24"/>
        <v>0.26204616410000003</v>
      </c>
      <c r="R73" s="25">
        <v>2.6950000000000002E-2</v>
      </c>
      <c r="S73" s="25">
        <f t="shared" si="25"/>
        <v>2.8060000000000002E-2</v>
      </c>
      <c r="T73" s="25"/>
      <c r="U73" s="25">
        <f t="shared" si="26"/>
        <v>2.7303420000000002E-2</v>
      </c>
      <c r="V73" s="25">
        <f t="shared" si="27"/>
        <v>0.62879776260000009</v>
      </c>
      <c r="W73" s="25">
        <v>2.5010000000000001E-2</v>
      </c>
      <c r="X73" s="25">
        <f t="shared" si="28"/>
        <v>2.6120000000000001E-2</v>
      </c>
      <c r="Y73" s="25"/>
      <c r="Z73" s="25">
        <f t="shared" si="29"/>
        <v>2.5307820000000002E-2</v>
      </c>
      <c r="AA73" s="25">
        <f t="shared" si="30"/>
        <v>0.58283909460000005</v>
      </c>
      <c r="AB73" s="25">
        <v>-2.2699999999999999E-3</v>
      </c>
      <c r="AC73" s="25">
        <f t="shared" si="31"/>
        <v>-1.1099999999999999E-3</v>
      </c>
    </row>
    <row r="74" spans="1:29" s="15" customFormat="1">
      <c r="A74" s="18">
        <v>322</v>
      </c>
      <c r="B74" s="25">
        <v>5.0000000000000002E-5</v>
      </c>
      <c r="C74" s="25">
        <v>1.176E-2</v>
      </c>
      <c r="D74" s="25">
        <f t="shared" si="16"/>
        <v>1.2815E-2</v>
      </c>
      <c r="E74" s="25"/>
      <c r="F74" s="25">
        <f t="shared" si="17"/>
        <v>1.240342E-2</v>
      </c>
      <c r="G74" s="25">
        <f t="shared" si="18"/>
        <v>0.2856507626</v>
      </c>
      <c r="H74" s="25">
        <v>1.54E-2</v>
      </c>
      <c r="I74" s="25">
        <f t="shared" si="19"/>
        <v>1.6455000000000001E-2</v>
      </c>
      <c r="J74" s="25"/>
      <c r="K74" s="25">
        <f t="shared" si="20"/>
        <v>1.3869520000000002E-2</v>
      </c>
      <c r="L74" s="25">
        <f t="shared" si="21"/>
        <v>0.31941504560000006</v>
      </c>
      <c r="M74" s="25">
        <v>1.1610000000000001E-2</v>
      </c>
      <c r="N74" s="25">
        <f t="shared" si="22"/>
        <v>1.2665000000000001E-2</v>
      </c>
      <c r="O74" s="25"/>
      <c r="P74" s="25">
        <f t="shared" si="23"/>
        <v>1.0973470000000001E-2</v>
      </c>
      <c r="Q74" s="25">
        <f t="shared" si="24"/>
        <v>0.25271901410000003</v>
      </c>
      <c r="R74" s="25">
        <v>2.681E-2</v>
      </c>
      <c r="S74" s="25">
        <f t="shared" si="25"/>
        <v>2.7865000000000001E-2</v>
      </c>
      <c r="T74" s="25"/>
      <c r="U74" s="25">
        <f t="shared" si="26"/>
        <v>2.7108420000000001E-2</v>
      </c>
      <c r="V74" s="25">
        <f t="shared" si="27"/>
        <v>0.62430691260000004</v>
      </c>
      <c r="W74" s="25">
        <v>2.4989999999999998E-2</v>
      </c>
      <c r="X74" s="25">
        <f t="shared" si="28"/>
        <v>2.6044999999999999E-2</v>
      </c>
      <c r="Y74" s="25"/>
      <c r="Z74" s="25">
        <f t="shared" si="29"/>
        <v>2.523282E-2</v>
      </c>
      <c r="AA74" s="25">
        <f t="shared" si="30"/>
        <v>0.58111184459999998</v>
      </c>
      <c r="AB74" s="25">
        <v>-2.16E-3</v>
      </c>
      <c r="AC74" s="25">
        <f t="shared" si="31"/>
        <v>-1.0549999999999999E-3</v>
      </c>
    </row>
    <row r="75" spans="1:29" s="15" customFormat="1">
      <c r="A75" s="18">
        <v>323</v>
      </c>
      <c r="B75" s="25">
        <v>4.0000000000000003E-5</v>
      </c>
      <c r="C75" s="25">
        <v>1.136E-2</v>
      </c>
      <c r="D75" s="25">
        <f t="shared" si="16"/>
        <v>1.2485E-2</v>
      </c>
      <c r="E75" s="25"/>
      <c r="F75" s="25">
        <f t="shared" si="17"/>
        <v>1.207342E-2</v>
      </c>
      <c r="G75" s="25">
        <f t="shared" si="18"/>
        <v>0.2780508626</v>
      </c>
      <c r="H75" s="25">
        <v>1.5389999999999999E-2</v>
      </c>
      <c r="I75" s="25">
        <f t="shared" si="19"/>
        <v>1.6514999999999998E-2</v>
      </c>
      <c r="J75" s="25"/>
      <c r="K75" s="25">
        <f t="shared" si="20"/>
        <v>1.3929519999999999E-2</v>
      </c>
      <c r="L75" s="25">
        <f t="shared" si="21"/>
        <v>0.32079684559999999</v>
      </c>
      <c r="M75" s="25">
        <v>1.095E-2</v>
      </c>
      <c r="N75" s="25">
        <f t="shared" si="22"/>
        <v>1.2074999999999999E-2</v>
      </c>
      <c r="O75" s="25"/>
      <c r="P75" s="25">
        <f t="shared" si="23"/>
        <v>1.0383469999999999E-2</v>
      </c>
      <c r="Q75" s="25">
        <f t="shared" si="24"/>
        <v>0.23913131409999999</v>
      </c>
      <c r="R75" s="25">
        <v>2.673E-2</v>
      </c>
      <c r="S75" s="25">
        <f t="shared" si="25"/>
        <v>2.7855000000000001E-2</v>
      </c>
      <c r="T75" s="25"/>
      <c r="U75" s="25">
        <f t="shared" si="26"/>
        <v>2.7098420000000002E-2</v>
      </c>
      <c r="V75" s="25">
        <f t="shared" si="27"/>
        <v>0.62407661260000002</v>
      </c>
      <c r="W75" s="25">
        <v>2.4809999999999999E-2</v>
      </c>
      <c r="X75" s="25">
        <f t="shared" si="28"/>
        <v>2.5935E-2</v>
      </c>
      <c r="Y75" s="25"/>
      <c r="Z75" s="25">
        <f t="shared" si="29"/>
        <v>2.5122820000000001E-2</v>
      </c>
      <c r="AA75" s="25">
        <f t="shared" si="30"/>
        <v>0.57857854460000002</v>
      </c>
      <c r="AB75" s="25">
        <v>-2.2899999999999999E-3</v>
      </c>
      <c r="AC75" s="25">
        <f t="shared" si="31"/>
        <v>-1.1249999999999999E-3</v>
      </c>
    </row>
    <row r="76" spans="1:29" s="15" customFormat="1">
      <c r="A76" s="18">
        <v>324</v>
      </c>
      <c r="B76" s="25">
        <v>6.0000000000000002E-5</v>
      </c>
      <c r="C76" s="25">
        <v>1.125E-2</v>
      </c>
      <c r="D76" s="25">
        <f t="shared" si="16"/>
        <v>1.2355E-2</v>
      </c>
      <c r="E76" s="25"/>
      <c r="F76" s="25">
        <f t="shared" si="17"/>
        <v>1.194342E-2</v>
      </c>
      <c r="G76" s="25">
        <f t="shared" si="18"/>
        <v>0.27505696260000001</v>
      </c>
      <c r="H76" s="25">
        <v>1.538E-2</v>
      </c>
      <c r="I76" s="25">
        <f t="shared" si="19"/>
        <v>1.6485E-2</v>
      </c>
      <c r="J76" s="25"/>
      <c r="K76" s="25">
        <f t="shared" si="20"/>
        <v>1.389952E-2</v>
      </c>
      <c r="L76" s="25">
        <f t="shared" si="21"/>
        <v>0.3201059456</v>
      </c>
      <c r="M76" s="25">
        <v>1.051E-2</v>
      </c>
      <c r="N76" s="25">
        <f t="shared" si="22"/>
        <v>1.1615E-2</v>
      </c>
      <c r="O76" s="25"/>
      <c r="P76" s="25">
        <f t="shared" si="23"/>
        <v>9.9234700000000002E-3</v>
      </c>
      <c r="Q76" s="25">
        <f t="shared" si="24"/>
        <v>0.22853751410000001</v>
      </c>
      <c r="R76" s="25">
        <v>2.6700000000000002E-2</v>
      </c>
      <c r="S76" s="25">
        <f t="shared" si="25"/>
        <v>2.7805E-2</v>
      </c>
      <c r="T76" s="25"/>
      <c r="U76" s="25">
        <f t="shared" si="26"/>
        <v>2.704842E-2</v>
      </c>
      <c r="V76" s="25">
        <f t="shared" si="27"/>
        <v>0.62292511260000005</v>
      </c>
      <c r="W76" s="25">
        <v>2.469E-2</v>
      </c>
      <c r="X76" s="25">
        <f t="shared" si="28"/>
        <v>2.5794999999999998E-2</v>
      </c>
      <c r="Y76" s="25"/>
      <c r="Z76" s="25">
        <f t="shared" si="29"/>
        <v>2.4982819999999999E-2</v>
      </c>
      <c r="AA76" s="25">
        <f t="shared" si="30"/>
        <v>0.57535434460000001</v>
      </c>
      <c r="AB76" s="25">
        <v>-2.2699999999999999E-3</v>
      </c>
      <c r="AC76" s="25">
        <f t="shared" si="31"/>
        <v>-1.1049999999999999E-3</v>
      </c>
    </row>
    <row r="77" spans="1:29" s="15" customFormat="1">
      <c r="A77" s="18">
        <v>325</v>
      </c>
      <c r="B77" s="25">
        <v>6.8999999999999997E-5</v>
      </c>
      <c r="C77" s="25">
        <v>6.9699999999999996E-3</v>
      </c>
      <c r="D77" s="25">
        <f t="shared" si="16"/>
        <v>8.0555000000000002E-3</v>
      </c>
      <c r="E77" s="25"/>
      <c r="F77" s="25">
        <f t="shared" si="17"/>
        <v>7.6439200000000002E-3</v>
      </c>
      <c r="G77" s="25">
        <f t="shared" si="18"/>
        <v>0.17603947760000002</v>
      </c>
      <c r="H77" s="25">
        <v>1.6379999999999999E-2</v>
      </c>
      <c r="I77" s="25">
        <f t="shared" si="19"/>
        <v>1.7465499999999998E-2</v>
      </c>
      <c r="J77" s="25"/>
      <c r="K77" s="25">
        <f t="shared" si="20"/>
        <v>1.4880019999999999E-2</v>
      </c>
      <c r="L77" s="25">
        <f t="shared" si="21"/>
        <v>0.34268686059999998</v>
      </c>
      <c r="M77" s="25">
        <v>9.3799999999999994E-3</v>
      </c>
      <c r="N77" s="25">
        <f t="shared" si="22"/>
        <v>1.0465499999999999E-2</v>
      </c>
      <c r="O77" s="25"/>
      <c r="P77" s="25">
        <f t="shared" si="23"/>
        <v>8.773969999999999E-3</v>
      </c>
      <c r="Q77" s="25">
        <f t="shared" si="24"/>
        <v>0.20206452909999997</v>
      </c>
      <c r="R77" s="25">
        <v>2.6700000000000002E-2</v>
      </c>
      <c r="S77" s="25">
        <f t="shared" si="25"/>
        <v>2.7785500000000001E-2</v>
      </c>
      <c r="T77" s="25"/>
      <c r="U77" s="25">
        <f t="shared" si="26"/>
        <v>2.7028920000000001E-2</v>
      </c>
      <c r="V77" s="25">
        <f t="shared" si="27"/>
        <v>0.62247602760000009</v>
      </c>
      <c r="W77" s="25">
        <v>2.4549999999999999E-2</v>
      </c>
      <c r="X77" s="25">
        <f t="shared" si="28"/>
        <v>2.5635499999999999E-2</v>
      </c>
      <c r="Y77" s="25"/>
      <c r="Z77" s="25">
        <f t="shared" si="29"/>
        <v>2.4823319999999999E-2</v>
      </c>
      <c r="AA77" s="25">
        <f t="shared" si="30"/>
        <v>0.57168105960000004</v>
      </c>
      <c r="AB77" s="25">
        <v>-2.2399999999999998E-3</v>
      </c>
      <c r="AC77" s="25">
        <f t="shared" si="31"/>
        <v>-1.0854999999999999E-3</v>
      </c>
    </row>
    <row r="78" spans="1:29" s="15" customFormat="1">
      <c r="A78" s="18">
        <v>326</v>
      </c>
      <c r="B78" s="25">
        <v>8.0000000000000007E-5</v>
      </c>
      <c r="C78" s="25">
        <v>6.96E-3</v>
      </c>
      <c r="D78" s="25">
        <f t="shared" si="16"/>
        <v>8.09E-3</v>
      </c>
      <c r="E78" s="25"/>
      <c r="F78" s="25">
        <f t="shared" si="17"/>
        <v>7.67842E-3</v>
      </c>
      <c r="G78" s="25">
        <f t="shared" si="18"/>
        <v>0.17683401260000001</v>
      </c>
      <c r="H78" s="25">
        <v>1.5789999999999998E-2</v>
      </c>
      <c r="I78" s="25">
        <f t="shared" si="19"/>
        <v>1.6919999999999998E-2</v>
      </c>
      <c r="J78" s="25"/>
      <c r="K78" s="25">
        <f t="shared" si="20"/>
        <v>1.4334519999999998E-2</v>
      </c>
      <c r="L78" s="25">
        <f t="shared" si="21"/>
        <v>0.3301239956</v>
      </c>
      <c r="M78" s="25">
        <v>9.3699999999999999E-3</v>
      </c>
      <c r="N78" s="25">
        <f t="shared" si="22"/>
        <v>1.0499999999999999E-2</v>
      </c>
      <c r="O78" s="25"/>
      <c r="P78" s="25">
        <f t="shared" si="23"/>
        <v>8.8084699999999988E-3</v>
      </c>
      <c r="Q78" s="25">
        <f t="shared" si="24"/>
        <v>0.20285906409999999</v>
      </c>
      <c r="R78" s="25">
        <v>2.3599999999999999E-2</v>
      </c>
      <c r="S78" s="25">
        <f t="shared" si="25"/>
        <v>2.4729999999999999E-2</v>
      </c>
      <c r="T78" s="25"/>
      <c r="U78" s="25">
        <f t="shared" si="26"/>
        <v>2.3973419999999999E-2</v>
      </c>
      <c r="V78" s="25">
        <f t="shared" si="27"/>
        <v>0.5521078626</v>
      </c>
      <c r="W78" s="25">
        <v>1.4630000000000001E-2</v>
      </c>
      <c r="X78" s="25">
        <f t="shared" si="28"/>
        <v>1.576E-2</v>
      </c>
      <c r="Y78" s="25"/>
      <c r="Z78" s="25">
        <f t="shared" si="29"/>
        <v>1.4947820000000001E-2</v>
      </c>
      <c r="AA78" s="25">
        <f t="shared" si="30"/>
        <v>0.3442482946</v>
      </c>
      <c r="AB78" s="25">
        <v>-2.3400000000000001E-3</v>
      </c>
      <c r="AC78" s="25">
        <f t="shared" si="31"/>
        <v>-1.1299999999999999E-3</v>
      </c>
    </row>
    <row r="79" spans="1:29" s="15" customFormat="1">
      <c r="A79" s="18">
        <v>327</v>
      </c>
      <c r="B79" s="25">
        <v>1.2999999999999999E-4</v>
      </c>
      <c r="C79" s="25">
        <v>6.9499999999999996E-3</v>
      </c>
      <c r="D79" s="25">
        <f t="shared" si="16"/>
        <v>7.9950000000000004E-3</v>
      </c>
      <c r="E79" s="25"/>
      <c r="F79" s="25">
        <f t="shared" si="17"/>
        <v>7.5834200000000004E-3</v>
      </c>
      <c r="G79" s="25">
        <f t="shared" si="18"/>
        <v>0.17464616260000002</v>
      </c>
      <c r="H79" s="25">
        <v>1.469E-2</v>
      </c>
      <c r="I79" s="25">
        <f t="shared" si="19"/>
        <v>1.5734999999999999E-2</v>
      </c>
      <c r="J79" s="25"/>
      <c r="K79" s="25">
        <f t="shared" si="20"/>
        <v>1.314952E-2</v>
      </c>
      <c r="L79" s="25">
        <f t="shared" si="21"/>
        <v>0.30283344560000003</v>
      </c>
      <c r="M79" s="25">
        <v>9.3200000000000002E-3</v>
      </c>
      <c r="N79" s="25">
        <f t="shared" si="22"/>
        <v>1.0365000000000001E-2</v>
      </c>
      <c r="O79" s="25"/>
      <c r="P79" s="25">
        <f t="shared" si="23"/>
        <v>8.6734700000000008E-3</v>
      </c>
      <c r="Q79" s="25">
        <f t="shared" si="24"/>
        <v>0.19975001410000004</v>
      </c>
      <c r="R79" s="25">
        <v>2.0459999999999999E-2</v>
      </c>
      <c r="S79" s="25">
        <f t="shared" si="25"/>
        <v>2.1505E-2</v>
      </c>
      <c r="T79" s="25"/>
      <c r="U79" s="25">
        <f t="shared" si="26"/>
        <v>2.074842E-2</v>
      </c>
      <c r="V79" s="25">
        <f t="shared" si="27"/>
        <v>0.47783611260000003</v>
      </c>
      <c r="W79" s="25">
        <v>1.44E-2</v>
      </c>
      <c r="X79" s="25">
        <f t="shared" si="28"/>
        <v>1.5445E-2</v>
      </c>
      <c r="Y79" s="25"/>
      <c r="Z79" s="25">
        <f t="shared" si="29"/>
        <v>1.4632820000000001E-2</v>
      </c>
      <c r="AA79" s="25">
        <f t="shared" si="30"/>
        <v>0.33699384460000004</v>
      </c>
      <c r="AB79" s="25">
        <v>-2.2200000000000002E-3</v>
      </c>
      <c r="AC79" s="25">
        <f t="shared" si="31"/>
        <v>-1.0450000000000001E-3</v>
      </c>
    </row>
    <row r="80" spans="1:29" s="15" customFormat="1">
      <c r="A80" s="18">
        <v>328</v>
      </c>
      <c r="B80" s="25">
        <v>-5.0000000000000002E-5</v>
      </c>
      <c r="C80" s="25">
        <v>6.94E-3</v>
      </c>
      <c r="D80" s="25">
        <f t="shared" si="16"/>
        <v>8.1399999999999997E-3</v>
      </c>
      <c r="E80" s="25"/>
      <c r="F80" s="25">
        <f t="shared" si="17"/>
        <v>7.7284199999999997E-3</v>
      </c>
      <c r="G80" s="25">
        <f t="shared" si="18"/>
        <v>0.17798551260000001</v>
      </c>
      <c r="H80" s="25">
        <v>1.47E-2</v>
      </c>
      <c r="I80" s="25">
        <f t="shared" si="19"/>
        <v>1.5900000000000001E-2</v>
      </c>
      <c r="J80" s="25"/>
      <c r="K80" s="25">
        <f t="shared" si="20"/>
        <v>1.3314520000000002E-2</v>
      </c>
      <c r="L80" s="25">
        <f t="shared" si="21"/>
        <v>0.30663339560000002</v>
      </c>
      <c r="M80" s="25">
        <v>9.3100000000000006E-3</v>
      </c>
      <c r="N80" s="25">
        <f t="shared" si="22"/>
        <v>1.051E-2</v>
      </c>
      <c r="O80" s="25"/>
      <c r="P80" s="25">
        <f t="shared" si="23"/>
        <v>8.8184700000000001E-3</v>
      </c>
      <c r="Q80" s="25">
        <f t="shared" si="24"/>
        <v>0.2030893641</v>
      </c>
      <c r="R80" s="25">
        <v>1.848E-2</v>
      </c>
      <c r="S80" s="25">
        <f t="shared" si="25"/>
        <v>1.968E-2</v>
      </c>
      <c r="T80" s="25"/>
      <c r="U80" s="25">
        <f t="shared" si="26"/>
        <v>1.892342E-2</v>
      </c>
      <c r="V80" s="25">
        <f t="shared" si="27"/>
        <v>0.4358063626</v>
      </c>
      <c r="W80" s="25">
        <v>1.422E-2</v>
      </c>
      <c r="X80" s="25">
        <f t="shared" si="28"/>
        <v>1.542E-2</v>
      </c>
      <c r="Y80" s="25"/>
      <c r="Z80" s="25">
        <f t="shared" si="29"/>
        <v>1.4607820000000001E-2</v>
      </c>
      <c r="AA80" s="25">
        <f t="shared" si="30"/>
        <v>0.33641809460000005</v>
      </c>
      <c r="AB80" s="25">
        <v>-2.3500000000000001E-3</v>
      </c>
      <c r="AC80" s="25">
        <f t="shared" si="31"/>
        <v>-1.2000000000000001E-3</v>
      </c>
    </row>
    <row r="81" spans="1:29" s="15" customFormat="1">
      <c r="A81" s="18">
        <v>329</v>
      </c>
      <c r="B81" s="25">
        <v>6.8999999999999997E-5</v>
      </c>
      <c r="C81" s="25">
        <v>6.94E-3</v>
      </c>
      <c r="D81" s="25">
        <f t="shared" si="16"/>
        <v>8.0505000000000004E-3</v>
      </c>
      <c r="E81" s="25"/>
      <c r="F81" s="25">
        <f t="shared" si="17"/>
        <v>7.6389200000000004E-3</v>
      </c>
      <c r="G81" s="25">
        <f t="shared" si="18"/>
        <v>0.17592432760000001</v>
      </c>
      <c r="H81" s="25">
        <v>1.455E-2</v>
      </c>
      <c r="I81" s="25">
        <f t="shared" si="19"/>
        <v>1.5660500000000001E-2</v>
      </c>
      <c r="J81" s="25"/>
      <c r="K81" s="25">
        <f t="shared" si="20"/>
        <v>1.3075020000000001E-2</v>
      </c>
      <c r="L81" s="25">
        <f t="shared" si="21"/>
        <v>0.30111771060000003</v>
      </c>
      <c r="M81" s="25">
        <v>9.2899999999999996E-3</v>
      </c>
      <c r="N81" s="25">
        <f t="shared" si="22"/>
        <v>1.04005E-2</v>
      </c>
      <c r="O81" s="25"/>
      <c r="P81" s="25">
        <f t="shared" si="23"/>
        <v>8.7089699999999999E-3</v>
      </c>
      <c r="Q81" s="25">
        <f t="shared" si="24"/>
        <v>0.2005675791</v>
      </c>
      <c r="R81" s="25">
        <v>1.6299999999999999E-2</v>
      </c>
      <c r="S81" s="25">
        <f t="shared" si="25"/>
        <v>1.7410499999999999E-2</v>
      </c>
      <c r="T81" s="25"/>
      <c r="U81" s="25">
        <f t="shared" si="26"/>
        <v>1.6653919999999999E-2</v>
      </c>
      <c r="V81" s="25">
        <f t="shared" si="27"/>
        <v>0.38353977760000002</v>
      </c>
      <c r="W81" s="25">
        <v>1.4370000000000001E-2</v>
      </c>
      <c r="X81" s="25">
        <f t="shared" si="28"/>
        <v>1.5480500000000001E-2</v>
      </c>
      <c r="Y81" s="25"/>
      <c r="Z81" s="25">
        <f t="shared" si="29"/>
        <v>1.4668320000000002E-2</v>
      </c>
      <c r="AA81" s="25">
        <f t="shared" si="30"/>
        <v>0.33781140960000006</v>
      </c>
      <c r="AB81" s="25">
        <v>-2.2899999999999999E-3</v>
      </c>
      <c r="AC81" s="25">
        <f t="shared" si="31"/>
        <v>-1.1104999999999999E-3</v>
      </c>
    </row>
    <row r="82" spans="1:29" s="15" customFormat="1">
      <c r="A82" s="18">
        <v>330</v>
      </c>
      <c r="B82" s="25">
        <v>-4.0000000000000003E-5</v>
      </c>
      <c r="C82" s="25">
        <v>6.9300000000000004E-3</v>
      </c>
      <c r="D82" s="25">
        <f t="shared" si="16"/>
        <v>8.1050000000000011E-3</v>
      </c>
      <c r="E82" s="25"/>
      <c r="F82" s="25">
        <f t="shared" si="17"/>
        <v>7.6934200000000012E-3</v>
      </c>
      <c r="G82" s="25">
        <f t="shared" si="18"/>
        <v>0.17717946260000003</v>
      </c>
      <c r="H82" s="25">
        <v>1.392E-2</v>
      </c>
      <c r="I82" s="25">
        <f t="shared" si="19"/>
        <v>1.5095000000000001E-2</v>
      </c>
      <c r="J82" s="25"/>
      <c r="K82" s="25">
        <f t="shared" si="20"/>
        <v>1.2509520000000001E-2</v>
      </c>
      <c r="L82" s="25">
        <f t="shared" si="21"/>
        <v>0.28809424560000002</v>
      </c>
      <c r="M82" s="25">
        <v>9.2800000000000001E-3</v>
      </c>
      <c r="N82" s="25">
        <f t="shared" si="22"/>
        <v>1.0455000000000001E-2</v>
      </c>
      <c r="O82" s="25"/>
      <c r="P82" s="25">
        <f t="shared" si="23"/>
        <v>8.7634700000000006E-3</v>
      </c>
      <c r="Q82" s="25">
        <f t="shared" si="24"/>
        <v>0.20182271410000002</v>
      </c>
      <c r="R82" s="25">
        <v>1.485E-2</v>
      </c>
      <c r="S82" s="25">
        <f t="shared" si="25"/>
        <v>1.6025000000000001E-2</v>
      </c>
      <c r="T82" s="25"/>
      <c r="U82" s="25">
        <f t="shared" si="26"/>
        <v>1.5268420000000001E-2</v>
      </c>
      <c r="V82" s="25">
        <f t="shared" si="27"/>
        <v>0.35163171260000003</v>
      </c>
      <c r="W82" s="25">
        <v>1.3599999999999999E-2</v>
      </c>
      <c r="X82" s="25">
        <f t="shared" si="28"/>
        <v>1.4775E-2</v>
      </c>
      <c r="Y82" s="25"/>
      <c r="Z82" s="25">
        <f t="shared" si="29"/>
        <v>1.3962820000000001E-2</v>
      </c>
      <c r="AA82" s="25">
        <f t="shared" si="30"/>
        <v>0.32156374460000003</v>
      </c>
      <c r="AB82" s="25">
        <v>-2.31E-3</v>
      </c>
      <c r="AC82" s="25">
        <f t="shared" si="31"/>
        <v>-1.175E-3</v>
      </c>
    </row>
    <row r="83" spans="1:29" s="15" customFormat="1">
      <c r="A83" s="18">
        <v>331</v>
      </c>
      <c r="B83" s="25">
        <v>1.3999999999999999E-4</v>
      </c>
      <c r="C83" s="25">
        <v>6.9100000000000003E-3</v>
      </c>
      <c r="D83" s="25">
        <f t="shared" si="16"/>
        <v>7.9600000000000001E-3</v>
      </c>
      <c r="E83" s="25"/>
      <c r="F83" s="25">
        <f t="shared" si="17"/>
        <v>7.5484200000000001E-3</v>
      </c>
      <c r="G83" s="25">
        <f t="shared" si="18"/>
        <v>0.17384011260000001</v>
      </c>
      <c r="H83" s="25">
        <v>1.4160000000000001E-2</v>
      </c>
      <c r="I83" s="25">
        <f t="shared" si="19"/>
        <v>1.5210000000000001E-2</v>
      </c>
      <c r="J83" s="25"/>
      <c r="K83" s="25">
        <f t="shared" si="20"/>
        <v>1.2624520000000002E-2</v>
      </c>
      <c r="L83" s="25">
        <f t="shared" si="21"/>
        <v>0.29074269560000005</v>
      </c>
      <c r="M83" s="25">
        <v>9.1599999999999997E-3</v>
      </c>
      <c r="N83" s="25">
        <f t="shared" si="22"/>
        <v>1.021E-2</v>
      </c>
      <c r="O83" s="25"/>
      <c r="P83" s="25">
        <f t="shared" si="23"/>
        <v>8.5184700000000002E-3</v>
      </c>
      <c r="Q83" s="25">
        <f t="shared" si="24"/>
        <v>0.1961803641</v>
      </c>
      <c r="R83" s="25">
        <v>1.2880000000000001E-2</v>
      </c>
      <c r="S83" s="25">
        <f t="shared" si="25"/>
        <v>1.3930000000000001E-2</v>
      </c>
      <c r="T83" s="25"/>
      <c r="U83" s="25">
        <f t="shared" si="26"/>
        <v>1.3173420000000002E-2</v>
      </c>
      <c r="V83" s="25">
        <f t="shared" si="27"/>
        <v>0.30338386260000005</v>
      </c>
      <c r="W83" s="25">
        <v>1.406E-2</v>
      </c>
      <c r="X83" s="25">
        <f t="shared" si="28"/>
        <v>1.511E-2</v>
      </c>
      <c r="Y83" s="25"/>
      <c r="Z83" s="25">
        <f t="shared" si="29"/>
        <v>1.4297819999999999E-2</v>
      </c>
      <c r="AA83" s="25">
        <f t="shared" si="30"/>
        <v>0.32927879459999998</v>
      </c>
      <c r="AB83" s="25">
        <v>-2.2399999999999998E-3</v>
      </c>
      <c r="AC83" s="25">
        <f t="shared" si="31"/>
        <v>-1.0499999999999999E-3</v>
      </c>
    </row>
    <row r="84" spans="1:29" s="15" customFormat="1">
      <c r="A84" s="18">
        <v>332</v>
      </c>
      <c r="B84" s="25">
        <v>-9.0000000000000006E-5</v>
      </c>
      <c r="C84" s="25">
        <v>6.8999999999999999E-3</v>
      </c>
      <c r="D84" s="25">
        <f t="shared" si="16"/>
        <v>8.1799999999999998E-3</v>
      </c>
      <c r="E84" s="25"/>
      <c r="F84" s="25">
        <f t="shared" si="17"/>
        <v>7.7684199999999998E-3</v>
      </c>
      <c r="G84" s="25">
        <f t="shared" si="18"/>
        <v>0.17890671260000002</v>
      </c>
      <c r="H84" s="25">
        <v>1.3650000000000001E-2</v>
      </c>
      <c r="I84" s="25">
        <f t="shared" si="19"/>
        <v>1.4930000000000001E-2</v>
      </c>
      <c r="J84" s="25"/>
      <c r="K84" s="25">
        <f t="shared" si="20"/>
        <v>1.2344520000000001E-2</v>
      </c>
      <c r="L84" s="25">
        <f t="shared" si="21"/>
        <v>0.28429429560000002</v>
      </c>
      <c r="M84" s="25">
        <v>9.1400000000000006E-3</v>
      </c>
      <c r="N84" s="25">
        <f t="shared" si="22"/>
        <v>1.042E-2</v>
      </c>
      <c r="O84" s="25"/>
      <c r="P84" s="25">
        <f t="shared" si="23"/>
        <v>8.7284700000000003E-3</v>
      </c>
      <c r="Q84" s="25">
        <f t="shared" si="24"/>
        <v>0.20101666410000002</v>
      </c>
      <c r="R84" s="25">
        <v>1.3100000000000001E-2</v>
      </c>
      <c r="S84" s="25">
        <f t="shared" si="25"/>
        <v>1.438E-2</v>
      </c>
      <c r="T84" s="25"/>
      <c r="U84" s="25">
        <f t="shared" si="26"/>
        <v>1.3623420000000001E-2</v>
      </c>
      <c r="V84" s="25">
        <f t="shared" si="27"/>
        <v>0.31374736260000002</v>
      </c>
      <c r="W84" s="25">
        <v>1.3310000000000001E-2</v>
      </c>
      <c r="X84" s="25">
        <f t="shared" si="28"/>
        <v>1.4590000000000001E-2</v>
      </c>
      <c r="Y84" s="25"/>
      <c r="Z84" s="25">
        <f t="shared" si="29"/>
        <v>1.377782E-2</v>
      </c>
      <c r="AA84" s="25">
        <f t="shared" si="30"/>
        <v>0.3173031946</v>
      </c>
      <c r="AB84" s="25">
        <v>-2.47E-3</v>
      </c>
      <c r="AC84" s="25">
        <f t="shared" si="31"/>
        <v>-1.2799999999999999E-3</v>
      </c>
    </row>
    <row r="85" spans="1:29" s="15" customFormat="1">
      <c r="A85" s="18">
        <v>333</v>
      </c>
      <c r="B85" s="25">
        <v>8.0000000000000007E-5</v>
      </c>
      <c r="C85" s="25">
        <v>6.8900000000000003E-3</v>
      </c>
      <c r="D85" s="25">
        <f t="shared" si="16"/>
        <v>7.9900000000000006E-3</v>
      </c>
      <c r="E85" s="25"/>
      <c r="F85" s="25">
        <f t="shared" si="17"/>
        <v>7.5784200000000006E-3</v>
      </c>
      <c r="G85" s="25">
        <f t="shared" si="18"/>
        <v>0.17453101260000004</v>
      </c>
      <c r="H85" s="25">
        <v>1.3899999999999999E-2</v>
      </c>
      <c r="I85" s="25">
        <f t="shared" si="19"/>
        <v>1.4999999999999999E-2</v>
      </c>
      <c r="J85" s="25"/>
      <c r="K85" s="25">
        <f t="shared" si="20"/>
        <v>1.241452E-2</v>
      </c>
      <c r="L85" s="25">
        <f t="shared" si="21"/>
        <v>0.28590639560000003</v>
      </c>
      <c r="M85" s="25">
        <v>9.1000000000000004E-3</v>
      </c>
      <c r="N85" s="25">
        <f t="shared" si="22"/>
        <v>1.0200000000000001E-2</v>
      </c>
      <c r="O85" s="25"/>
      <c r="P85" s="25">
        <f t="shared" si="23"/>
        <v>8.5084700000000006E-3</v>
      </c>
      <c r="Q85" s="25">
        <f t="shared" si="24"/>
        <v>0.19595006410000002</v>
      </c>
      <c r="R85" s="25">
        <v>1.2500000000000001E-2</v>
      </c>
      <c r="S85" s="25">
        <f t="shared" si="25"/>
        <v>1.3600000000000001E-2</v>
      </c>
      <c r="T85" s="25"/>
      <c r="U85" s="25">
        <f t="shared" si="26"/>
        <v>1.2843420000000001E-2</v>
      </c>
      <c r="V85" s="25">
        <f t="shared" si="27"/>
        <v>0.29578396260000006</v>
      </c>
      <c r="W85" s="25">
        <v>1.35E-2</v>
      </c>
      <c r="X85" s="25">
        <f t="shared" si="28"/>
        <v>1.46E-2</v>
      </c>
      <c r="Y85" s="25"/>
      <c r="Z85" s="25">
        <f t="shared" si="29"/>
        <v>1.3787819999999999E-2</v>
      </c>
      <c r="AA85" s="25">
        <f t="shared" si="30"/>
        <v>0.31753349460000002</v>
      </c>
      <c r="AB85" s="25">
        <v>-2.2799999999999999E-3</v>
      </c>
      <c r="AC85" s="25">
        <f t="shared" si="31"/>
        <v>-1.0999999999999998E-3</v>
      </c>
    </row>
    <row r="86" spans="1:29" s="15" customFormat="1">
      <c r="A86" s="18">
        <v>334</v>
      </c>
      <c r="B86" s="25">
        <v>-1.0000000000000001E-5</v>
      </c>
      <c r="C86" s="25">
        <v>6.8799999999999998E-3</v>
      </c>
      <c r="D86" s="25">
        <f t="shared" si="16"/>
        <v>8.0949999999999998E-3</v>
      </c>
      <c r="E86" s="25"/>
      <c r="F86" s="25">
        <f t="shared" si="17"/>
        <v>7.6834199999999998E-3</v>
      </c>
      <c r="G86" s="25">
        <f t="shared" si="18"/>
        <v>0.17694916260000002</v>
      </c>
      <c r="H86" s="25">
        <v>1.3639999999999999E-2</v>
      </c>
      <c r="I86" s="25">
        <f t="shared" si="19"/>
        <v>1.4855E-2</v>
      </c>
      <c r="J86" s="25"/>
      <c r="K86" s="25">
        <f t="shared" si="20"/>
        <v>1.2269520000000001E-2</v>
      </c>
      <c r="L86" s="25">
        <f t="shared" si="21"/>
        <v>0.28256704560000001</v>
      </c>
      <c r="M86" s="25">
        <v>9.0799999999999995E-3</v>
      </c>
      <c r="N86" s="25">
        <f t="shared" si="22"/>
        <v>1.0294999999999999E-2</v>
      </c>
      <c r="O86" s="25"/>
      <c r="P86" s="25">
        <f t="shared" si="23"/>
        <v>8.6034699999999985E-3</v>
      </c>
      <c r="Q86" s="25">
        <f t="shared" si="24"/>
        <v>0.19813791409999998</v>
      </c>
      <c r="R86" s="25">
        <v>1.192E-2</v>
      </c>
      <c r="S86" s="25">
        <f t="shared" si="25"/>
        <v>1.3135000000000001E-2</v>
      </c>
      <c r="T86" s="25"/>
      <c r="U86" s="25">
        <f t="shared" si="26"/>
        <v>1.2378420000000001E-2</v>
      </c>
      <c r="V86" s="25">
        <f t="shared" si="27"/>
        <v>0.28507501260000007</v>
      </c>
      <c r="W86" s="25">
        <v>1.281E-2</v>
      </c>
      <c r="X86" s="25">
        <f t="shared" si="28"/>
        <v>1.4024999999999999E-2</v>
      </c>
      <c r="Y86" s="25"/>
      <c r="Z86" s="25">
        <f t="shared" si="29"/>
        <v>1.321282E-2</v>
      </c>
      <c r="AA86" s="25">
        <f t="shared" si="30"/>
        <v>0.30429124460000001</v>
      </c>
      <c r="AB86" s="25">
        <v>-2.4199999999999998E-3</v>
      </c>
      <c r="AC86" s="25">
        <f t="shared" si="31"/>
        <v>-1.2149999999999999E-3</v>
      </c>
    </row>
    <row r="87" spans="1:29" s="15" customFormat="1">
      <c r="A87" s="18">
        <v>335</v>
      </c>
      <c r="B87" s="25">
        <v>1.3999999999999999E-4</v>
      </c>
      <c r="C87" s="25">
        <v>6.8700000000000002E-3</v>
      </c>
      <c r="D87" s="25">
        <f t="shared" si="16"/>
        <v>7.9850000000000008E-3</v>
      </c>
      <c r="E87" s="25"/>
      <c r="F87" s="25">
        <f t="shared" si="17"/>
        <v>7.5734200000000008E-3</v>
      </c>
      <c r="G87" s="25">
        <f t="shared" si="18"/>
        <v>0.17441586260000003</v>
      </c>
      <c r="H87" s="25">
        <v>1.3169999999999999E-2</v>
      </c>
      <c r="I87" s="25">
        <f t="shared" si="19"/>
        <v>1.4284999999999999E-2</v>
      </c>
      <c r="J87" s="25"/>
      <c r="K87" s="25">
        <f t="shared" si="20"/>
        <v>1.169952E-2</v>
      </c>
      <c r="L87" s="25">
        <f t="shared" si="21"/>
        <v>0.26943994560000001</v>
      </c>
      <c r="M87" s="25">
        <v>9.0900000000000009E-3</v>
      </c>
      <c r="N87" s="25">
        <f t="shared" si="22"/>
        <v>1.0205000000000001E-2</v>
      </c>
      <c r="O87" s="25"/>
      <c r="P87" s="25">
        <f t="shared" si="23"/>
        <v>8.5134700000000004E-3</v>
      </c>
      <c r="Q87" s="25">
        <f t="shared" si="24"/>
        <v>0.19606521410000002</v>
      </c>
      <c r="R87" s="25">
        <v>1.213E-2</v>
      </c>
      <c r="S87" s="25">
        <f t="shared" si="25"/>
        <v>1.3245E-2</v>
      </c>
      <c r="T87" s="25"/>
      <c r="U87" s="25">
        <f t="shared" si="26"/>
        <v>1.248842E-2</v>
      </c>
      <c r="V87" s="25">
        <f t="shared" si="27"/>
        <v>0.28760831260000003</v>
      </c>
      <c r="W87" s="25">
        <v>1.3270000000000001E-2</v>
      </c>
      <c r="X87" s="25">
        <f t="shared" si="28"/>
        <v>1.4385E-2</v>
      </c>
      <c r="Y87" s="25"/>
      <c r="Z87" s="25">
        <f t="shared" si="29"/>
        <v>1.3572819999999999E-2</v>
      </c>
      <c r="AA87" s="25">
        <f t="shared" si="30"/>
        <v>0.3125820446</v>
      </c>
      <c r="AB87" s="25">
        <v>-2.3700000000000001E-3</v>
      </c>
      <c r="AC87" s="25">
        <f t="shared" si="31"/>
        <v>-1.1150000000000001E-3</v>
      </c>
    </row>
    <row r="88" spans="1:29" s="15" customFormat="1">
      <c r="A88" s="18">
        <v>336</v>
      </c>
      <c r="B88" s="25">
        <v>-2.0000000000000002E-5</v>
      </c>
      <c r="C88" s="25">
        <v>6.8700000000000002E-3</v>
      </c>
      <c r="D88" s="25">
        <f t="shared" si="16"/>
        <v>8.1200000000000005E-3</v>
      </c>
      <c r="E88" s="25"/>
      <c r="F88" s="25">
        <f t="shared" si="17"/>
        <v>7.7084200000000005E-3</v>
      </c>
      <c r="G88" s="25">
        <f t="shared" si="18"/>
        <v>0.17752491260000003</v>
      </c>
      <c r="H88" s="25">
        <v>1.304E-2</v>
      </c>
      <c r="I88" s="25">
        <f t="shared" si="19"/>
        <v>1.4289999999999999E-2</v>
      </c>
      <c r="J88" s="25"/>
      <c r="K88" s="25">
        <f t="shared" si="20"/>
        <v>1.170452E-2</v>
      </c>
      <c r="L88" s="25">
        <f t="shared" si="21"/>
        <v>0.26955509560000002</v>
      </c>
      <c r="M88" s="25">
        <v>9.0500000000000008E-3</v>
      </c>
      <c r="N88" s="25">
        <f t="shared" si="22"/>
        <v>1.03E-2</v>
      </c>
      <c r="O88" s="25"/>
      <c r="P88" s="25">
        <f t="shared" si="23"/>
        <v>8.60847E-3</v>
      </c>
      <c r="Q88" s="25">
        <f t="shared" si="24"/>
        <v>0.19825306410000001</v>
      </c>
      <c r="R88" s="25">
        <v>1.1820000000000001E-2</v>
      </c>
      <c r="S88" s="25">
        <f t="shared" si="25"/>
        <v>1.307E-2</v>
      </c>
      <c r="T88" s="25"/>
      <c r="U88" s="25">
        <f t="shared" si="26"/>
        <v>1.231342E-2</v>
      </c>
      <c r="V88" s="25">
        <f t="shared" si="27"/>
        <v>0.28357806260000001</v>
      </c>
      <c r="W88" s="25">
        <v>1.2290000000000001E-2</v>
      </c>
      <c r="X88" s="25">
        <f t="shared" si="28"/>
        <v>1.354E-2</v>
      </c>
      <c r="Y88" s="25"/>
      <c r="Z88" s="25">
        <f t="shared" si="29"/>
        <v>1.2727820000000001E-2</v>
      </c>
      <c r="AA88" s="25">
        <f t="shared" si="30"/>
        <v>0.29312169460000004</v>
      </c>
      <c r="AB88" s="25">
        <v>-2.48E-3</v>
      </c>
      <c r="AC88" s="25">
        <f t="shared" si="31"/>
        <v>-1.25E-3</v>
      </c>
    </row>
    <row r="89" spans="1:29" s="15" customFormat="1">
      <c r="A89" s="18">
        <v>337</v>
      </c>
      <c r="B89" s="25">
        <v>1.3999999999999999E-4</v>
      </c>
      <c r="C89" s="25">
        <v>6.8700000000000002E-3</v>
      </c>
      <c r="D89" s="25">
        <f t="shared" si="16"/>
        <v>7.9749999999999995E-3</v>
      </c>
      <c r="E89" s="25"/>
      <c r="F89" s="25">
        <f t="shared" si="17"/>
        <v>7.5634199999999995E-3</v>
      </c>
      <c r="G89" s="25">
        <f t="shared" si="18"/>
        <v>0.17418556260000001</v>
      </c>
      <c r="H89" s="25">
        <v>1.274E-2</v>
      </c>
      <c r="I89" s="25">
        <f t="shared" si="19"/>
        <v>1.3845E-2</v>
      </c>
      <c r="J89" s="25"/>
      <c r="K89" s="25">
        <f t="shared" si="20"/>
        <v>1.125952E-2</v>
      </c>
      <c r="L89" s="25">
        <f t="shared" si="21"/>
        <v>0.2593067456</v>
      </c>
      <c r="M89" s="25">
        <v>9.0500000000000008E-3</v>
      </c>
      <c r="N89" s="25">
        <f t="shared" si="22"/>
        <v>1.0155000000000001E-2</v>
      </c>
      <c r="O89" s="25"/>
      <c r="P89" s="25">
        <f t="shared" si="23"/>
        <v>8.4634700000000007E-3</v>
      </c>
      <c r="Q89" s="25">
        <f t="shared" si="24"/>
        <v>0.19491371410000002</v>
      </c>
      <c r="R89" s="25">
        <v>1.142E-2</v>
      </c>
      <c r="S89" s="25">
        <f t="shared" si="25"/>
        <v>1.2525E-2</v>
      </c>
      <c r="T89" s="25"/>
      <c r="U89" s="25">
        <f t="shared" si="26"/>
        <v>1.176842E-2</v>
      </c>
      <c r="V89" s="25">
        <f t="shared" si="27"/>
        <v>0.2710267126</v>
      </c>
      <c r="W89" s="25">
        <v>1.265E-2</v>
      </c>
      <c r="X89" s="25">
        <f t="shared" si="28"/>
        <v>1.3755E-2</v>
      </c>
      <c r="Y89" s="25"/>
      <c r="Z89" s="25">
        <f t="shared" si="29"/>
        <v>1.2942820000000001E-2</v>
      </c>
      <c r="AA89" s="25">
        <f t="shared" si="30"/>
        <v>0.29807314460000001</v>
      </c>
      <c r="AB89" s="25">
        <v>-2.3500000000000001E-3</v>
      </c>
      <c r="AC89" s="25">
        <f t="shared" si="31"/>
        <v>-1.1050000000000001E-3</v>
      </c>
    </row>
    <row r="90" spans="1:29" s="15" customFormat="1">
      <c r="A90" s="18">
        <v>338</v>
      </c>
      <c r="B90" s="25">
        <v>-6.8999999999999997E-5</v>
      </c>
      <c r="C90" s="25">
        <v>6.8700000000000002E-3</v>
      </c>
      <c r="D90" s="25">
        <f t="shared" si="16"/>
        <v>8.2045E-3</v>
      </c>
      <c r="E90" s="25"/>
      <c r="F90" s="25">
        <f t="shared" si="17"/>
        <v>7.7929200000000001E-3</v>
      </c>
      <c r="G90" s="25">
        <f t="shared" si="18"/>
        <v>0.17947094760000001</v>
      </c>
      <c r="H90" s="25">
        <v>1.2840000000000001E-2</v>
      </c>
      <c r="I90" s="25">
        <f t="shared" si="19"/>
        <v>1.4174500000000001E-2</v>
      </c>
      <c r="J90" s="25"/>
      <c r="K90" s="25">
        <f t="shared" si="20"/>
        <v>1.1589020000000002E-2</v>
      </c>
      <c r="L90" s="25">
        <f t="shared" si="21"/>
        <v>0.26689513060000009</v>
      </c>
      <c r="M90" s="25">
        <v>9.0399999999999994E-3</v>
      </c>
      <c r="N90" s="25">
        <f t="shared" si="22"/>
        <v>1.03745E-2</v>
      </c>
      <c r="O90" s="25"/>
      <c r="P90" s="25">
        <f t="shared" si="23"/>
        <v>8.6829699999999999E-3</v>
      </c>
      <c r="Q90" s="25">
        <f t="shared" si="24"/>
        <v>0.19996879910000001</v>
      </c>
      <c r="R90" s="25">
        <v>1.128E-2</v>
      </c>
      <c r="S90" s="25">
        <f t="shared" si="25"/>
        <v>1.2614500000000001E-2</v>
      </c>
      <c r="T90" s="25"/>
      <c r="U90" s="25">
        <f t="shared" si="26"/>
        <v>1.1857920000000001E-2</v>
      </c>
      <c r="V90" s="25">
        <f t="shared" si="27"/>
        <v>0.27308789760000002</v>
      </c>
      <c r="W90" s="25">
        <v>1.1990000000000001E-2</v>
      </c>
      <c r="X90" s="25">
        <f t="shared" si="28"/>
        <v>1.3324500000000001E-2</v>
      </c>
      <c r="Y90" s="25"/>
      <c r="Z90" s="25">
        <f t="shared" si="29"/>
        <v>1.251232E-2</v>
      </c>
      <c r="AA90" s="25">
        <f t="shared" si="30"/>
        <v>0.2881587296</v>
      </c>
      <c r="AB90" s="25">
        <v>-2.5999999999999999E-3</v>
      </c>
      <c r="AC90" s="25">
        <f t="shared" si="31"/>
        <v>-1.3345E-3</v>
      </c>
    </row>
    <row r="91" spans="1:29" s="15" customFormat="1">
      <c r="A91" s="18">
        <v>339</v>
      </c>
      <c r="B91" s="25">
        <v>1E-4</v>
      </c>
      <c r="C91" s="25">
        <v>6.8599999999999998E-3</v>
      </c>
      <c r="D91" s="25">
        <f t="shared" si="16"/>
        <v>7.9950000000000004E-3</v>
      </c>
      <c r="E91" s="25"/>
      <c r="F91" s="25">
        <f t="shared" si="17"/>
        <v>7.5834200000000004E-3</v>
      </c>
      <c r="G91" s="25">
        <f t="shared" si="18"/>
        <v>0.17464616260000002</v>
      </c>
      <c r="H91" s="25">
        <v>1.2460000000000001E-2</v>
      </c>
      <c r="I91" s="25">
        <f t="shared" si="19"/>
        <v>1.3595000000000001E-2</v>
      </c>
      <c r="J91" s="25"/>
      <c r="K91" s="25">
        <f t="shared" si="20"/>
        <v>1.1009520000000002E-2</v>
      </c>
      <c r="L91" s="25">
        <f t="shared" si="21"/>
        <v>0.25354924560000003</v>
      </c>
      <c r="M91" s="25">
        <v>8.9200000000000008E-3</v>
      </c>
      <c r="N91" s="25">
        <f t="shared" si="22"/>
        <v>1.0055000000000001E-2</v>
      </c>
      <c r="O91" s="25"/>
      <c r="P91" s="25">
        <f t="shared" si="23"/>
        <v>8.3634700000000013E-3</v>
      </c>
      <c r="Q91" s="25">
        <f t="shared" si="24"/>
        <v>0.19261071410000005</v>
      </c>
      <c r="R91" s="25">
        <v>1.1469999999999999E-2</v>
      </c>
      <c r="S91" s="25">
        <f t="shared" si="25"/>
        <v>1.2605E-2</v>
      </c>
      <c r="T91" s="25"/>
      <c r="U91" s="25">
        <f t="shared" si="26"/>
        <v>1.184842E-2</v>
      </c>
      <c r="V91" s="25">
        <f t="shared" si="27"/>
        <v>0.27286911260000002</v>
      </c>
      <c r="W91" s="25">
        <v>1.243E-2</v>
      </c>
      <c r="X91" s="25">
        <f t="shared" si="28"/>
        <v>1.3565000000000001E-2</v>
      </c>
      <c r="Y91" s="25"/>
      <c r="Z91" s="25">
        <f t="shared" si="29"/>
        <v>1.2752820000000002E-2</v>
      </c>
      <c r="AA91" s="25">
        <f t="shared" si="30"/>
        <v>0.29369744460000002</v>
      </c>
      <c r="AB91" s="25">
        <v>-2.3700000000000001E-3</v>
      </c>
      <c r="AC91" s="25">
        <f t="shared" si="31"/>
        <v>-1.1350000000000002E-3</v>
      </c>
    </row>
    <row r="92" spans="1:29" s="15" customFormat="1">
      <c r="A92" s="18">
        <v>340</v>
      </c>
      <c r="B92" s="25">
        <v>-8.0000000000000007E-5</v>
      </c>
      <c r="C92" s="25">
        <v>6.8599999999999998E-3</v>
      </c>
      <c r="D92" s="25">
        <f t="shared" si="16"/>
        <v>8.1549999999999991E-3</v>
      </c>
      <c r="E92" s="25"/>
      <c r="F92" s="25">
        <f t="shared" si="17"/>
        <v>7.7434199999999991E-3</v>
      </c>
      <c r="G92" s="25">
        <f t="shared" si="18"/>
        <v>0.17833096259999998</v>
      </c>
      <c r="H92" s="25">
        <v>1.2370000000000001E-2</v>
      </c>
      <c r="I92" s="25">
        <f t="shared" si="19"/>
        <v>1.3665E-2</v>
      </c>
      <c r="J92" s="25"/>
      <c r="K92" s="25">
        <f t="shared" si="20"/>
        <v>1.1079520000000001E-2</v>
      </c>
      <c r="L92" s="25">
        <f t="shared" si="21"/>
        <v>0.25516134560000003</v>
      </c>
      <c r="M92" s="25">
        <v>8.7899999999999992E-3</v>
      </c>
      <c r="N92" s="25">
        <f t="shared" si="22"/>
        <v>1.0085E-2</v>
      </c>
      <c r="O92" s="25"/>
      <c r="P92" s="25">
        <f t="shared" si="23"/>
        <v>8.3934700000000001E-3</v>
      </c>
      <c r="Q92" s="25">
        <f t="shared" si="24"/>
        <v>0.19330161410000002</v>
      </c>
      <c r="R92" s="25">
        <v>1.0789999999999999E-2</v>
      </c>
      <c r="S92" s="25">
        <f t="shared" si="25"/>
        <v>1.2084999999999999E-2</v>
      </c>
      <c r="T92" s="25"/>
      <c r="U92" s="25">
        <f t="shared" si="26"/>
        <v>1.1328419999999999E-2</v>
      </c>
      <c r="V92" s="25">
        <f t="shared" si="27"/>
        <v>0.26089351259999999</v>
      </c>
      <c r="W92" s="25">
        <v>1.149E-2</v>
      </c>
      <c r="X92" s="25">
        <f t="shared" si="28"/>
        <v>1.2785000000000001E-2</v>
      </c>
      <c r="Y92" s="25"/>
      <c r="Z92" s="25">
        <f t="shared" si="29"/>
        <v>1.1972820000000002E-2</v>
      </c>
      <c r="AA92" s="25">
        <f t="shared" si="30"/>
        <v>0.27573404460000006</v>
      </c>
      <c r="AB92" s="25">
        <v>-2.5100000000000001E-3</v>
      </c>
      <c r="AC92" s="25">
        <f t="shared" si="31"/>
        <v>-1.2950000000000001E-3</v>
      </c>
    </row>
    <row r="93" spans="1:29" s="15" customFormat="1">
      <c r="A93" s="18">
        <v>341</v>
      </c>
      <c r="B93" s="25">
        <v>2.0000000000000002E-5</v>
      </c>
      <c r="C93" s="25">
        <v>6.8599999999999998E-3</v>
      </c>
      <c r="D93" s="25">
        <f t="shared" si="16"/>
        <v>7.9950000000000004E-3</v>
      </c>
      <c r="E93" s="25"/>
      <c r="F93" s="25">
        <f t="shared" si="17"/>
        <v>7.5834200000000004E-3</v>
      </c>
      <c r="G93" s="25">
        <f t="shared" si="18"/>
        <v>0.17464616260000002</v>
      </c>
      <c r="H93" s="25">
        <v>1.223E-2</v>
      </c>
      <c r="I93" s="25">
        <f t="shared" si="19"/>
        <v>1.3365E-2</v>
      </c>
      <c r="J93" s="25"/>
      <c r="K93" s="25">
        <f t="shared" si="20"/>
        <v>1.0779520000000001E-2</v>
      </c>
      <c r="L93" s="25">
        <f t="shared" si="21"/>
        <v>0.24825234560000004</v>
      </c>
      <c r="M93" s="25">
        <v>8.7600000000000004E-3</v>
      </c>
      <c r="N93" s="25">
        <f t="shared" si="22"/>
        <v>9.895000000000001E-3</v>
      </c>
      <c r="O93" s="25"/>
      <c r="P93" s="25">
        <f t="shared" si="23"/>
        <v>8.2034700000000009E-3</v>
      </c>
      <c r="Q93" s="25">
        <f t="shared" si="24"/>
        <v>0.18892591410000004</v>
      </c>
      <c r="R93" s="25">
        <v>1.078E-2</v>
      </c>
      <c r="S93" s="25">
        <f t="shared" si="25"/>
        <v>1.1915E-2</v>
      </c>
      <c r="T93" s="25"/>
      <c r="U93" s="25">
        <f t="shared" si="26"/>
        <v>1.115842E-2</v>
      </c>
      <c r="V93" s="25">
        <f t="shared" si="27"/>
        <v>0.25697841260000004</v>
      </c>
      <c r="W93" s="25">
        <v>1.1780000000000001E-2</v>
      </c>
      <c r="X93" s="25">
        <f t="shared" si="28"/>
        <v>1.2915000000000001E-2</v>
      </c>
      <c r="Y93" s="25"/>
      <c r="Z93" s="25">
        <f t="shared" si="29"/>
        <v>1.210282E-2</v>
      </c>
      <c r="AA93" s="25">
        <f t="shared" si="30"/>
        <v>0.2787279446</v>
      </c>
      <c r="AB93" s="25">
        <v>-2.2899999999999999E-3</v>
      </c>
      <c r="AC93" s="25">
        <f t="shared" si="31"/>
        <v>-1.1349999999999999E-3</v>
      </c>
    </row>
    <row r="94" spans="1:29" s="15" customFormat="1">
      <c r="A94" s="18">
        <v>342</v>
      </c>
      <c r="B94" s="25">
        <v>2.0000000000000002E-5</v>
      </c>
      <c r="C94" s="25">
        <v>6.8500000000000002E-3</v>
      </c>
      <c r="D94" s="25">
        <f t="shared" si="16"/>
        <v>8.0499999999999999E-3</v>
      </c>
      <c r="E94" s="25"/>
      <c r="F94" s="25">
        <f t="shared" si="17"/>
        <v>7.6384199999999999E-3</v>
      </c>
      <c r="G94" s="25">
        <f t="shared" si="18"/>
        <v>0.1759128126</v>
      </c>
      <c r="H94" s="25">
        <v>1.1780000000000001E-2</v>
      </c>
      <c r="I94" s="25">
        <f t="shared" si="19"/>
        <v>1.298E-2</v>
      </c>
      <c r="J94" s="25"/>
      <c r="K94" s="25">
        <f t="shared" si="20"/>
        <v>1.0394520000000001E-2</v>
      </c>
      <c r="L94" s="25">
        <f t="shared" si="21"/>
        <v>0.23938579560000003</v>
      </c>
      <c r="M94" s="25">
        <v>8.7500000000000008E-3</v>
      </c>
      <c r="N94" s="25">
        <f t="shared" si="22"/>
        <v>9.9500000000000005E-3</v>
      </c>
      <c r="O94" s="25"/>
      <c r="P94" s="25">
        <f t="shared" si="23"/>
        <v>8.2584700000000004E-3</v>
      </c>
      <c r="Q94" s="25">
        <f t="shared" si="24"/>
        <v>0.19019256410000002</v>
      </c>
      <c r="R94" s="25">
        <v>1.039E-2</v>
      </c>
      <c r="S94" s="25">
        <f t="shared" si="25"/>
        <v>1.159E-2</v>
      </c>
      <c r="T94" s="25"/>
      <c r="U94" s="25">
        <f t="shared" si="26"/>
        <v>1.083342E-2</v>
      </c>
      <c r="V94" s="25">
        <f t="shared" si="27"/>
        <v>0.2494936626</v>
      </c>
      <c r="W94" s="25">
        <v>1.1169999999999999E-2</v>
      </c>
      <c r="X94" s="25">
        <f t="shared" si="28"/>
        <v>1.2369999999999999E-2</v>
      </c>
      <c r="Y94" s="25"/>
      <c r="Z94" s="25">
        <f t="shared" si="29"/>
        <v>1.155782E-2</v>
      </c>
      <c r="AA94" s="25">
        <f t="shared" si="30"/>
        <v>0.26617659460000004</v>
      </c>
      <c r="AB94" s="25">
        <v>-2.4199999999999998E-3</v>
      </c>
      <c r="AC94" s="25">
        <f t="shared" si="31"/>
        <v>-1.1999999999999999E-3</v>
      </c>
    </row>
    <row r="95" spans="1:29" s="15" customFormat="1">
      <c r="A95" s="18">
        <v>343</v>
      </c>
      <c r="B95" s="25">
        <v>2.0000000000000002E-5</v>
      </c>
      <c r="C95" s="25">
        <v>6.8500000000000002E-3</v>
      </c>
      <c r="D95" s="25">
        <f t="shared" si="16"/>
        <v>8.0149999999999996E-3</v>
      </c>
      <c r="E95" s="25"/>
      <c r="F95" s="25">
        <f t="shared" si="17"/>
        <v>7.6034199999999996E-3</v>
      </c>
      <c r="G95" s="25">
        <f t="shared" si="18"/>
        <v>0.17510676259999999</v>
      </c>
      <c r="H95" s="25">
        <v>1.1610000000000001E-2</v>
      </c>
      <c r="I95" s="25">
        <f t="shared" si="19"/>
        <v>1.2775E-2</v>
      </c>
      <c r="J95" s="25"/>
      <c r="K95" s="25">
        <f t="shared" si="20"/>
        <v>1.0189520000000001E-2</v>
      </c>
      <c r="L95" s="25">
        <f t="shared" si="21"/>
        <v>0.23466464560000003</v>
      </c>
      <c r="M95" s="25">
        <v>8.7100000000000007E-3</v>
      </c>
      <c r="N95" s="25">
        <f t="shared" si="22"/>
        <v>9.8750000000000001E-3</v>
      </c>
      <c r="O95" s="25"/>
      <c r="P95" s="25">
        <f t="shared" si="23"/>
        <v>8.18347E-3</v>
      </c>
      <c r="Q95" s="25">
        <f t="shared" si="24"/>
        <v>0.1884653141</v>
      </c>
      <c r="R95" s="25">
        <v>1.065E-2</v>
      </c>
      <c r="S95" s="25">
        <f t="shared" si="25"/>
        <v>1.1814999999999999E-2</v>
      </c>
      <c r="T95" s="25"/>
      <c r="U95" s="25">
        <f t="shared" si="26"/>
        <v>1.1058419999999999E-2</v>
      </c>
      <c r="V95" s="25">
        <f t="shared" si="27"/>
        <v>0.25467541259999998</v>
      </c>
      <c r="W95" s="25">
        <v>1.1560000000000001E-2</v>
      </c>
      <c r="X95" s="25">
        <f t="shared" si="28"/>
        <v>1.2725E-2</v>
      </c>
      <c r="Y95" s="25"/>
      <c r="Z95" s="25">
        <f t="shared" si="29"/>
        <v>1.1912820000000001E-2</v>
      </c>
      <c r="AA95" s="25">
        <f t="shared" si="30"/>
        <v>0.27435224460000002</v>
      </c>
      <c r="AB95" s="25">
        <v>-2.3500000000000001E-3</v>
      </c>
      <c r="AC95" s="25">
        <f t="shared" si="31"/>
        <v>-1.165E-3</v>
      </c>
    </row>
    <row r="96" spans="1:29" s="15" customFormat="1">
      <c r="A96" s="18">
        <v>344</v>
      </c>
      <c r="B96" s="25">
        <v>-6.0000000000000002E-5</v>
      </c>
      <c r="C96" s="25">
        <v>6.8500000000000002E-3</v>
      </c>
      <c r="D96" s="25">
        <f t="shared" si="16"/>
        <v>8.1349999999999999E-3</v>
      </c>
      <c r="E96" s="25"/>
      <c r="F96" s="25">
        <f t="shared" si="17"/>
        <v>7.7234199999999999E-3</v>
      </c>
      <c r="G96" s="25">
        <f t="shared" si="18"/>
        <v>0.1778703626</v>
      </c>
      <c r="H96" s="25">
        <v>1.163E-2</v>
      </c>
      <c r="I96" s="25">
        <f t="shared" si="19"/>
        <v>1.2914999999999999E-2</v>
      </c>
      <c r="J96" s="25"/>
      <c r="K96" s="25">
        <f t="shared" si="20"/>
        <v>1.032952E-2</v>
      </c>
      <c r="L96" s="25">
        <f t="shared" si="21"/>
        <v>0.23788884560000001</v>
      </c>
      <c r="M96" s="25">
        <v>8.6899999999999998E-3</v>
      </c>
      <c r="N96" s="25">
        <f t="shared" si="22"/>
        <v>9.9749999999999995E-3</v>
      </c>
      <c r="O96" s="25"/>
      <c r="P96" s="25">
        <f t="shared" si="23"/>
        <v>8.2834699999999994E-3</v>
      </c>
      <c r="Q96" s="25">
        <f t="shared" si="24"/>
        <v>0.1907683141</v>
      </c>
      <c r="R96" s="25">
        <v>1.0189999999999999E-2</v>
      </c>
      <c r="S96" s="25">
        <f t="shared" si="25"/>
        <v>1.1474999999999999E-2</v>
      </c>
      <c r="T96" s="25"/>
      <c r="U96" s="25">
        <f t="shared" si="26"/>
        <v>1.0718419999999999E-2</v>
      </c>
      <c r="V96" s="25">
        <f t="shared" si="27"/>
        <v>0.2468452126</v>
      </c>
      <c r="W96" s="25">
        <v>1.091E-2</v>
      </c>
      <c r="X96" s="25">
        <f t="shared" si="28"/>
        <v>1.2194999999999999E-2</v>
      </c>
      <c r="Y96" s="25"/>
      <c r="Z96" s="25">
        <f t="shared" si="29"/>
        <v>1.1382819999999998E-2</v>
      </c>
      <c r="AA96" s="25">
        <f t="shared" si="30"/>
        <v>0.26214634459999997</v>
      </c>
      <c r="AB96" s="25">
        <v>-2.5100000000000001E-3</v>
      </c>
      <c r="AC96" s="25">
        <f t="shared" si="31"/>
        <v>-1.2850000000000001E-3</v>
      </c>
    </row>
    <row r="97" spans="1:29" s="15" customFormat="1">
      <c r="A97" s="18">
        <v>345</v>
      </c>
      <c r="B97" s="25">
        <v>9.0000000000000006E-5</v>
      </c>
      <c r="C97" s="25">
        <v>6.8500000000000002E-3</v>
      </c>
      <c r="D97" s="25">
        <f t="shared" si="16"/>
        <v>8.0000000000000002E-3</v>
      </c>
      <c r="E97" s="25"/>
      <c r="F97" s="25">
        <f t="shared" si="17"/>
        <v>7.5884200000000002E-3</v>
      </c>
      <c r="G97" s="25">
        <f t="shared" si="18"/>
        <v>0.17476131260000002</v>
      </c>
      <c r="H97" s="25">
        <v>1.1440000000000001E-2</v>
      </c>
      <c r="I97" s="25">
        <f t="shared" si="19"/>
        <v>1.259E-2</v>
      </c>
      <c r="J97" s="25"/>
      <c r="K97" s="25">
        <f t="shared" si="20"/>
        <v>1.0004520000000001E-2</v>
      </c>
      <c r="L97" s="25">
        <f t="shared" si="21"/>
        <v>0.23040409560000003</v>
      </c>
      <c r="M97" s="25">
        <v>8.6800000000000002E-3</v>
      </c>
      <c r="N97" s="25">
        <f t="shared" si="22"/>
        <v>9.8300000000000002E-3</v>
      </c>
      <c r="O97" s="25"/>
      <c r="P97" s="25">
        <f t="shared" si="23"/>
        <v>8.1384700000000001E-3</v>
      </c>
      <c r="Q97" s="25">
        <f t="shared" si="24"/>
        <v>0.18742896410000001</v>
      </c>
      <c r="R97" s="25">
        <v>1.018E-2</v>
      </c>
      <c r="S97" s="25">
        <f t="shared" si="25"/>
        <v>1.133E-2</v>
      </c>
      <c r="T97" s="25"/>
      <c r="U97" s="25">
        <f t="shared" si="26"/>
        <v>1.057342E-2</v>
      </c>
      <c r="V97" s="25">
        <f t="shared" si="27"/>
        <v>0.24350586260000001</v>
      </c>
      <c r="W97" s="25">
        <v>1.12E-2</v>
      </c>
      <c r="X97" s="25">
        <f t="shared" si="28"/>
        <v>1.235E-2</v>
      </c>
      <c r="Y97" s="25"/>
      <c r="Z97" s="25">
        <f t="shared" si="29"/>
        <v>1.1537820000000001E-2</v>
      </c>
      <c r="AA97" s="25">
        <f t="shared" si="30"/>
        <v>0.26571599460000001</v>
      </c>
      <c r="AB97" s="25">
        <v>-2.3900000000000002E-3</v>
      </c>
      <c r="AC97" s="25">
        <f t="shared" si="31"/>
        <v>-1.1500000000000002E-3</v>
      </c>
    </row>
    <row r="98" spans="1:29" s="15" customFormat="1">
      <c r="A98" s="18">
        <v>346</v>
      </c>
      <c r="B98" s="25">
        <v>8.0000000000000007E-5</v>
      </c>
      <c r="C98" s="25">
        <v>6.8900000000000003E-3</v>
      </c>
      <c r="D98" s="25">
        <f t="shared" si="16"/>
        <v>8.0549999999999997E-3</v>
      </c>
      <c r="E98" s="25"/>
      <c r="F98" s="25">
        <f t="shared" si="17"/>
        <v>7.6434199999999997E-3</v>
      </c>
      <c r="G98" s="25">
        <f t="shared" si="18"/>
        <v>0.1760279626</v>
      </c>
      <c r="H98" s="25">
        <v>1.12E-2</v>
      </c>
      <c r="I98" s="25">
        <f t="shared" si="19"/>
        <v>1.2364999999999999E-2</v>
      </c>
      <c r="J98" s="25"/>
      <c r="K98" s="25">
        <f t="shared" si="20"/>
        <v>9.7795199999999999E-3</v>
      </c>
      <c r="L98" s="25">
        <f t="shared" si="21"/>
        <v>0.22522234560000001</v>
      </c>
      <c r="M98" s="25">
        <v>8.6E-3</v>
      </c>
      <c r="N98" s="25">
        <f t="shared" si="22"/>
        <v>9.7649999999999994E-3</v>
      </c>
      <c r="O98" s="25"/>
      <c r="P98" s="25">
        <f t="shared" si="23"/>
        <v>8.0734699999999993E-3</v>
      </c>
      <c r="Q98" s="25">
        <f t="shared" si="24"/>
        <v>0.18593201409999999</v>
      </c>
      <c r="R98" s="25">
        <v>9.6790000000000001E-3</v>
      </c>
      <c r="S98" s="25">
        <f t="shared" si="25"/>
        <v>1.0843999999999999E-2</v>
      </c>
      <c r="T98" s="25"/>
      <c r="U98" s="25">
        <f t="shared" si="26"/>
        <v>1.008742E-2</v>
      </c>
      <c r="V98" s="25">
        <f t="shared" si="27"/>
        <v>0.2323132826</v>
      </c>
      <c r="W98" s="25">
        <v>1.0500000000000001E-2</v>
      </c>
      <c r="X98" s="25">
        <f t="shared" si="28"/>
        <v>1.1665E-2</v>
      </c>
      <c r="Y98" s="25"/>
      <c r="Z98" s="25">
        <f t="shared" si="29"/>
        <v>1.0852819999999999E-2</v>
      </c>
      <c r="AA98" s="25">
        <f t="shared" si="30"/>
        <v>0.24994044460000001</v>
      </c>
      <c r="AB98" s="25">
        <v>-2.4099999999999998E-3</v>
      </c>
      <c r="AC98" s="25">
        <f t="shared" si="31"/>
        <v>-1.1649999999999998E-3</v>
      </c>
    </row>
    <row r="99" spans="1:29" s="15" customFormat="1">
      <c r="A99" s="18">
        <v>347</v>
      </c>
      <c r="B99" s="25">
        <v>4.0000000000000003E-5</v>
      </c>
      <c r="C99" s="25">
        <v>6.8500000000000002E-3</v>
      </c>
      <c r="D99" s="25">
        <f t="shared" si="16"/>
        <v>8.0499999999999999E-3</v>
      </c>
      <c r="E99" s="25"/>
      <c r="F99" s="25">
        <f t="shared" si="17"/>
        <v>7.6384199999999999E-3</v>
      </c>
      <c r="G99" s="25">
        <f t="shared" si="18"/>
        <v>0.1759128126</v>
      </c>
      <c r="H99" s="25">
        <v>1.1089999999999999E-2</v>
      </c>
      <c r="I99" s="25">
        <f t="shared" si="19"/>
        <v>1.2289999999999999E-2</v>
      </c>
      <c r="J99" s="25"/>
      <c r="K99" s="25">
        <f t="shared" si="20"/>
        <v>9.7045199999999995E-3</v>
      </c>
      <c r="L99" s="25">
        <f t="shared" si="21"/>
        <v>0.2234950956</v>
      </c>
      <c r="M99" s="25">
        <v>8.5900000000000004E-3</v>
      </c>
      <c r="N99" s="25">
        <f t="shared" si="22"/>
        <v>9.7900000000000001E-3</v>
      </c>
      <c r="O99" s="25"/>
      <c r="P99" s="25">
        <f t="shared" si="23"/>
        <v>8.09847E-3</v>
      </c>
      <c r="Q99" s="25">
        <f t="shared" si="24"/>
        <v>0.1865077641</v>
      </c>
      <c r="R99" s="25">
        <v>9.809E-3</v>
      </c>
      <c r="S99" s="25">
        <f t="shared" si="25"/>
        <v>1.1009E-2</v>
      </c>
      <c r="T99" s="25"/>
      <c r="U99" s="25">
        <f t="shared" si="26"/>
        <v>1.025242E-2</v>
      </c>
      <c r="V99" s="25">
        <f t="shared" si="27"/>
        <v>0.2361132326</v>
      </c>
      <c r="W99" s="25">
        <v>1.0659999999999999E-2</v>
      </c>
      <c r="X99" s="25">
        <f t="shared" si="28"/>
        <v>1.1859999999999999E-2</v>
      </c>
      <c r="Y99" s="25"/>
      <c r="Z99" s="25">
        <f t="shared" si="29"/>
        <v>1.104782E-2</v>
      </c>
      <c r="AA99" s="25">
        <f t="shared" si="30"/>
        <v>0.25443129460000002</v>
      </c>
      <c r="AB99" s="25">
        <v>-2.4399999999999999E-3</v>
      </c>
      <c r="AC99" s="25">
        <f t="shared" si="31"/>
        <v>-1.1999999999999999E-3</v>
      </c>
    </row>
    <row r="100" spans="1:29" s="15" customFormat="1">
      <c r="A100" s="18">
        <v>348</v>
      </c>
      <c r="B100" s="25">
        <v>-6.0000000000000002E-5</v>
      </c>
      <c r="C100" s="25">
        <v>6.8500000000000002E-3</v>
      </c>
      <c r="D100" s="25">
        <f t="shared" si="16"/>
        <v>8.175E-3</v>
      </c>
      <c r="E100" s="25"/>
      <c r="F100" s="25">
        <f t="shared" si="17"/>
        <v>7.76342E-3</v>
      </c>
      <c r="G100" s="25">
        <f t="shared" si="18"/>
        <v>0.17879156260000001</v>
      </c>
      <c r="H100" s="25">
        <v>1.069E-2</v>
      </c>
      <c r="I100" s="25">
        <f t="shared" si="19"/>
        <v>1.2015E-2</v>
      </c>
      <c r="J100" s="25"/>
      <c r="K100" s="25">
        <f t="shared" si="20"/>
        <v>9.4295200000000003E-3</v>
      </c>
      <c r="L100" s="25">
        <f t="shared" si="21"/>
        <v>0.21716184560000001</v>
      </c>
      <c r="M100" s="25">
        <v>8.4489999999999999E-3</v>
      </c>
      <c r="N100" s="25">
        <f t="shared" si="22"/>
        <v>9.7739999999999997E-3</v>
      </c>
      <c r="O100" s="25"/>
      <c r="P100" s="25">
        <f t="shared" si="23"/>
        <v>8.0824699999999996E-3</v>
      </c>
      <c r="Q100" s="25">
        <f t="shared" si="24"/>
        <v>0.1861392841</v>
      </c>
      <c r="R100" s="25">
        <v>9.3790000000000002E-3</v>
      </c>
      <c r="S100" s="25">
        <f t="shared" si="25"/>
        <v>1.0704E-2</v>
      </c>
      <c r="T100" s="25"/>
      <c r="U100" s="25">
        <f t="shared" si="26"/>
        <v>9.9474200000000002E-3</v>
      </c>
      <c r="V100" s="25">
        <f t="shared" si="27"/>
        <v>0.22908908260000002</v>
      </c>
      <c r="W100" s="25">
        <v>1.0319999999999999E-2</v>
      </c>
      <c r="X100" s="25">
        <f t="shared" si="28"/>
        <v>1.1644999999999999E-2</v>
      </c>
      <c r="Y100" s="25"/>
      <c r="Z100" s="25">
        <f t="shared" si="29"/>
        <v>1.083282E-2</v>
      </c>
      <c r="AA100" s="25">
        <f t="shared" si="30"/>
        <v>0.2494798446</v>
      </c>
      <c r="AB100" s="25">
        <v>-2.5899999999999999E-3</v>
      </c>
      <c r="AC100" s="25">
        <f t="shared" si="31"/>
        <v>-1.325E-3</v>
      </c>
    </row>
    <row r="101" spans="1:29" s="15" customFormat="1">
      <c r="A101" s="18">
        <v>349</v>
      </c>
      <c r="B101" s="25">
        <v>9.0000000000000006E-5</v>
      </c>
      <c r="C101" s="25">
        <v>6.8500000000000002E-3</v>
      </c>
      <c r="D101" s="25">
        <f t="shared" si="16"/>
        <v>8.0400000000000003E-3</v>
      </c>
      <c r="E101" s="25"/>
      <c r="F101" s="25">
        <f t="shared" si="17"/>
        <v>7.6284200000000003E-3</v>
      </c>
      <c r="G101" s="25">
        <f t="shared" si="18"/>
        <v>0.17568251260000001</v>
      </c>
      <c r="H101" s="25">
        <v>1.0540000000000001E-2</v>
      </c>
      <c r="I101" s="25">
        <f t="shared" si="19"/>
        <v>1.1730000000000001E-2</v>
      </c>
      <c r="J101" s="25"/>
      <c r="K101" s="25">
        <f t="shared" si="20"/>
        <v>9.1445200000000015E-3</v>
      </c>
      <c r="L101" s="25">
        <f t="shared" si="21"/>
        <v>0.21059829560000004</v>
      </c>
      <c r="M101" s="25">
        <v>8.5290000000000001E-3</v>
      </c>
      <c r="N101" s="25">
        <f t="shared" si="22"/>
        <v>9.7190000000000002E-3</v>
      </c>
      <c r="O101" s="25"/>
      <c r="P101" s="25">
        <f t="shared" si="23"/>
        <v>8.0274700000000001E-3</v>
      </c>
      <c r="Q101" s="25">
        <f t="shared" si="24"/>
        <v>0.18487263410000002</v>
      </c>
      <c r="R101" s="25">
        <v>9.5399999999999999E-3</v>
      </c>
      <c r="S101" s="25">
        <f t="shared" si="25"/>
        <v>1.073E-2</v>
      </c>
      <c r="T101" s="25"/>
      <c r="U101" s="25">
        <f t="shared" si="26"/>
        <v>9.9734200000000002E-3</v>
      </c>
      <c r="V101" s="25">
        <f t="shared" si="27"/>
        <v>0.22968786260000001</v>
      </c>
      <c r="W101" s="25">
        <v>1.0540000000000001E-2</v>
      </c>
      <c r="X101" s="25">
        <f t="shared" si="28"/>
        <v>1.1730000000000001E-2</v>
      </c>
      <c r="Y101" s="25"/>
      <c r="Z101" s="25">
        <f t="shared" si="29"/>
        <v>1.0917820000000002E-2</v>
      </c>
      <c r="AA101" s="25">
        <f t="shared" si="30"/>
        <v>0.25143739460000003</v>
      </c>
      <c r="AB101" s="25">
        <v>-2.47E-3</v>
      </c>
      <c r="AC101" s="25">
        <f t="shared" si="31"/>
        <v>-1.1900000000000001E-3</v>
      </c>
    </row>
    <row r="102" spans="1:29" s="15" customFormat="1">
      <c r="A102" s="18">
        <v>350</v>
      </c>
      <c r="B102" s="25">
        <v>-1.0000000000000001E-5</v>
      </c>
      <c r="C102" s="25">
        <v>6.8500000000000002E-3</v>
      </c>
      <c r="D102" s="25">
        <f t="shared" si="16"/>
        <v>8.1050000000000011E-3</v>
      </c>
      <c r="E102" s="25"/>
      <c r="F102" s="25">
        <f t="shared" si="17"/>
        <v>7.6934200000000012E-3</v>
      </c>
      <c r="G102" s="25">
        <f t="shared" si="18"/>
        <v>0.17717946260000003</v>
      </c>
      <c r="H102" s="25">
        <v>1.039E-2</v>
      </c>
      <c r="I102" s="25">
        <f t="shared" si="19"/>
        <v>1.1644999999999999E-2</v>
      </c>
      <c r="J102" s="25"/>
      <c r="K102" s="25">
        <f t="shared" si="20"/>
        <v>9.0595199999999997E-3</v>
      </c>
      <c r="L102" s="25">
        <f t="shared" si="21"/>
        <v>0.20864074560000001</v>
      </c>
      <c r="M102" s="25">
        <v>7.979E-3</v>
      </c>
      <c r="N102" s="25">
        <f t="shared" si="22"/>
        <v>9.2339999999999992E-3</v>
      </c>
      <c r="O102" s="25"/>
      <c r="P102" s="25">
        <f t="shared" si="23"/>
        <v>7.542469999999999E-3</v>
      </c>
      <c r="Q102" s="25">
        <f t="shared" si="24"/>
        <v>0.17370308409999999</v>
      </c>
      <c r="R102" s="25">
        <v>9.2399999999999999E-3</v>
      </c>
      <c r="S102" s="25">
        <f t="shared" si="25"/>
        <v>1.0495000000000001E-2</v>
      </c>
      <c r="T102" s="25"/>
      <c r="U102" s="25">
        <f t="shared" si="26"/>
        <v>9.7384200000000011E-3</v>
      </c>
      <c r="V102" s="25">
        <f t="shared" si="27"/>
        <v>0.22427581260000004</v>
      </c>
      <c r="W102" s="25">
        <v>9.9389999999999999E-3</v>
      </c>
      <c r="X102" s="25">
        <f t="shared" si="28"/>
        <v>1.1193999999999999E-2</v>
      </c>
      <c r="Y102" s="25"/>
      <c r="Z102" s="25">
        <f t="shared" si="29"/>
        <v>1.038182E-2</v>
      </c>
      <c r="AA102" s="25">
        <f t="shared" si="30"/>
        <v>0.23909331460000002</v>
      </c>
      <c r="AB102" s="25">
        <v>-2.5000000000000001E-3</v>
      </c>
      <c r="AC102" s="25">
        <f t="shared" si="31"/>
        <v>-1.255E-3</v>
      </c>
    </row>
    <row r="103" spans="1:29" s="15" customFormat="1">
      <c r="A103" s="18">
        <v>351</v>
      </c>
      <c r="B103" s="25">
        <v>-1.0000000000000001E-5</v>
      </c>
      <c r="C103" s="25">
        <v>6.8900000000000003E-3</v>
      </c>
      <c r="D103" s="25">
        <f t="shared" si="16"/>
        <v>8.1349999999999999E-3</v>
      </c>
      <c r="E103" s="25"/>
      <c r="F103" s="25">
        <f t="shared" si="17"/>
        <v>7.7234199999999999E-3</v>
      </c>
      <c r="G103" s="25">
        <f t="shared" si="18"/>
        <v>0.1778703626</v>
      </c>
      <c r="H103" s="25">
        <v>1.0359999999999999E-2</v>
      </c>
      <c r="I103" s="25">
        <f t="shared" si="19"/>
        <v>1.1604999999999999E-2</v>
      </c>
      <c r="J103" s="25"/>
      <c r="K103" s="25">
        <f t="shared" si="20"/>
        <v>9.0195199999999996E-3</v>
      </c>
      <c r="L103" s="25">
        <f t="shared" si="21"/>
        <v>0.2077195456</v>
      </c>
      <c r="M103" s="25">
        <v>8.2900000000000005E-3</v>
      </c>
      <c r="N103" s="25">
        <f t="shared" si="22"/>
        <v>9.5350000000000001E-3</v>
      </c>
      <c r="O103" s="25"/>
      <c r="P103" s="25">
        <f t="shared" si="23"/>
        <v>7.84347E-3</v>
      </c>
      <c r="Q103" s="25">
        <f t="shared" si="24"/>
        <v>0.18063511410000002</v>
      </c>
      <c r="R103" s="25">
        <v>9.4199999999999996E-3</v>
      </c>
      <c r="S103" s="25">
        <f t="shared" si="25"/>
        <v>1.0664999999999999E-2</v>
      </c>
      <c r="T103" s="25"/>
      <c r="U103" s="25">
        <f t="shared" si="26"/>
        <v>9.9084199999999994E-3</v>
      </c>
      <c r="V103" s="25">
        <f t="shared" si="27"/>
        <v>0.22819091259999999</v>
      </c>
      <c r="W103" s="25">
        <v>1.0279999999999999E-2</v>
      </c>
      <c r="X103" s="25">
        <f t="shared" si="28"/>
        <v>1.1524999999999999E-2</v>
      </c>
      <c r="Y103" s="25"/>
      <c r="Z103" s="25">
        <f t="shared" si="29"/>
        <v>1.0712819999999998E-2</v>
      </c>
      <c r="AA103" s="25">
        <f t="shared" si="30"/>
        <v>0.24671624459999997</v>
      </c>
      <c r="AB103" s="25">
        <v>-2.48E-3</v>
      </c>
      <c r="AC103" s="25">
        <f t="shared" si="31"/>
        <v>-1.245E-3</v>
      </c>
    </row>
    <row r="104" spans="1:29" s="15" customFormat="1">
      <c r="A104" s="18">
        <v>352</v>
      </c>
      <c r="B104" s="25">
        <v>-6.8999999999999997E-5</v>
      </c>
      <c r="C104" s="25">
        <v>6.5199999999999998E-3</v>
      </c>
      <c r="D104" s="25">
        <f t="shared" si="16"/>
        <v>7.8394999999999992E-3</v>
      </c>
      <c r="E104" s="25"/>
      <c r="F104" s="25">
        <f t="shared" si="17"/>
        <v>7.4279199999999993E-3</v>
      </c>
      <c r="G104" s="25">
        <f t="shared" si="18"/>
        <v>0.17106499759999999</v>
      </c>
      <c r="H104" s="25">
        <v>1.034E-2</v>
      </c>
      <c r="I104" s="25">
        <f t="shared" si="19"/>
        <v>1.16595E-2</v>
      </c>
      <c r="J104" s="25"/>
      <c r="K104" s="25">
        <f t="shared" si="20"/>
        <v>9.0740200000000003E-3</v>
      </c>
      <c r="L104" s="25">
        <f t="shared" si="21"/>
        <v>0.20897468060000002</v>
      </c>
      <c r="M104" s="25">
        <v>7.8100000000000001E-3</v>
      </c>
      <c r="N104" s="25">
        <f t="shared" si="22"/>
        <v>9.1295000000000005E-3</v>
      </c>
      <c r="O104" s="25"/>
      <c r="P104" s="25">
        <f t="shared" si="23"/>
        <v>7.4379700000000003E-3</v>
      </c>
      <c r="Q104" s="25">
        <f t="shared" si="24"/>
        <v>0.17129644910000003</v>
      </c>
      <c r="R104" s="25">
        <v>9.0200000000000002E-3</v>
      </c>
      <c r="S104" s="25">
        <f t="shared" si="25"/>
        <v>1.03395E-2</v>
      </c>
      <c r="T104" s="25"/>
      <c r="U104" s="25">
        <f t="shared" si="26"/>
        <v>9.58292E-3</v>
      </c>
      <c r="V104" s="25">
        <f t="shared" si="27"/>
        <v>0.22069464760000002</v>
      </c>
      <c r="W104" s="25">
        <v>9.7400000000000004E-3</v>
      </c>
      <c r="X104" s="25">
        <f t="shared" si="28"/>
        <v>1.10595E-2</v>
      </c>
      <c r="Y104" s="25"/>
      <c r="Z104" s="25">
        <f t="shared" si="29"/>
        <v>1.0247320000000001E-2</v>
      </c>
      <c r="AA104" s="25">
        <f t="shared" si="30"/>
        <v>0.23599577960000004</v>
      </c>
      <c r="AB104" s="25">
        <v>-2.5699999999999998E-3</v>
      </c>
      <c r="AC104" s="25">
        <f t="shared" si="31"/>
        <v>-1.3194999999999999E-3</v>
      </c>
    </row>
    <row r="105" spans="1:29" s="15" customFormat="1">
      <c r="A105" s="18">
        <v>353</v>
      </c>
      <c r="B105" s="25">
        <v>9.0000000000000006E-5</v>
      </c>
      <c r="C105" s="25">
        <v>6.7999999999999996E-3</v>
      </c>
      <c r="D105" s="25">
        <f t="shared" si="16"/>
        <v>7.9950000000000004E-3</v>
      </c>
      <c r="E105" s="25"/>
      <c r="F105" s="25">
        <f t="shared" si="17"/>
        <v>7.5834200000000004E-3</v>
      </c>
      <c r="G105" s="25">
        <f t="shared" si="18"/>
        <v>0.17464616260000002</v>
      </c>
      <c r="H105" s="25">
        <v>1.013E-2</v>
      </c>
      <c r="I105" s="25">
        <f t="shared" si="19"/>
        <v>1.1325E-2</v>
      </c>
      <c r="J105" s="25"/>
      <c r="K105" s="25">
        <f t="shared" si="20"/>
        <v>8.7395200000000006E-3</v>
      </c>
      <c r="L105" s="25">
        <f t="shared" si="21"/>
        <v>0.20127114560000003</v>
      </c>
      <c r="M105" s="25">
        <v>8.0099999999999998E-3</v>
      </c>
      <c r="N105" s="25">
        <f t="shared" si="22"/>
        <v>9.2049999999999996E-3</v>
      </c>
      <c r="O105" s="25"/>
      <c r="P105" s="25">
        <f t="shared" si="23"/>
        <v>7.5134699999999995E-3</v>
      </c>
      <c r="Q105" s="25">
        <f t="shared" si="24"/>
        <v>0.1730352141</v>
      </c>
      <c r="R105" s="25">
        <v>9.0299999999999998E-3</v>
      </c>
      <c r="S105" s="25">
        <f t="shared" si="25"/>
        <v>1.0225E-2</v>
      </c>
      <c r="T105" s="25"/>
      <c r="U105" s="25">
        <f t="shared" si="26"/>
        <v>9.46842E-3</v>
      </c>
      <c r="V105" s="25">
        <f t="shared" si="27"/>
        <v>0.21805771260000001</v>
      </c>
      <c r="W105" s="25">
        <v>9.9389999999999999E-3</v>
      </c>
      <c r="X105" s="25">
        <f t="shared" si="28"/>
        <v>1.1134E-2</v>
      </c>
      <c r="Y105" s="25"/>
      <c r="Z105" s="25">
        <f t="shared" si="29"/>
        <v>1.0321819999999999E-2</v>
      </c>
      <c r="AA105" s="25">
        <f t="shared" si="30"/>
        <v>0.23771151459999998</v>
      </c>
      <c r="AB105" s="25">
        <v>-2.48E-3</v>
      </c>
      <c r="AC105" s="25">
        <f t="shared" si="31"/>
        <v>-1.1950000000000001E-3</v>
      </c>
    </row>
    <row r="106" spans="1:29" s="15" customFormat="1">
      <c r="A106" s="18">
        <v>354</v>
      </c>
      <c r="B106" s="25">
        <v>6.8999999999999997E-5</v>
      </c>
      <c r="C106" s="25">
        <v>6.5199999999999998E-3</v>
      </c>
      <c r="D106" s="25">
        <f t="shared" si="16"/>
        <v>7.7155000000000001E-3</v>
      </c>
      <c r="E106" s="25"/>
      <c r="F106" s="25">
        <f t="shared" si="17"/>
        <v>7.3039200000000002E-3</v>
      </c>
      <c r="G106" s="25">
        <f t="shared" si="18"/>
        <v>0.16820927760000001</v>
      </c>
      <c r="H106" s="25">
        <v>9.92E-3</v>
      </c>
      <c r="I106" s="25">
        <f t="shared" si="19"/>
        <v>1.11155E-2</v>
      </c>
      <c r="J106" s="25"/>
      <c r="K106" s="25">
        <f t="shared" si="20"/>
        <v>8.530020000000001E-3</v>
      </c>
      <c r="L106" s="25">
        <f t="shared" si="21"/>
        <v>0.19644636060000004</v>
      </c>
      <c r="M106" s="25">
        <v>7.6499999999999997E-3</v>
      </c>
      <c r="N106" s="25">
        <f t="shared" si="22"/>
        <v>8.8454999999999992E-3</v>
      </c>
      <c r="O106" s="25"/>
      <c r="P106" s="25">
        <f t="shared" si="23"/>
        <v>7.1539699999999991E-3</v>
      </c>
      <c r="Q106" s="25">
        <f t="shared" si="24"/>
        <v>0.16475592909999998</v>
      </c>
      <c r="R106" s="25">
        <v>8.8000000000000005E-3</v>
      </c>
      <c r="S106" s="25">
        <f t="shared" si="25"/>
        <v>9.9955000000000009E-3</v>
      </c>
      <c r="T106" s="25"/>
      <c r="U106" s="25">
        <f t="shared" si="26"/>
        <v>9.2389200000000012E-3</v>
      </c>
      <c r="V106" s="25">
        <f t="shared" si="27"/>
        <v>0.21277232760000003</v>
      </c>
      <c r="W106" s="25">
        <v>9.6299999999999997E-3</v>
      </c>
      <c r="X106" s="25">
        <f t="shared" si="28"/>
        <v>1.08255E-2</v>
      </c>
      <c r="Y106" s="25"/>
      <c r="Z106" s="25">
        <f t="shared" si="29"/>
        <v>1.0013319999999999E-2</v>
      </c>
      <c r="AA106" s="25">
        <f t="shared" si="30"/>
        <v>0.23060675959999999</v>
      </c>
      <c r="AB106" s="25">
        <v>-2.4599999999999999E-3</v>
      </c>
      <c r="AC106" s="25">
        <f t="shared" si="31"/>
        <v>-1.1954999999999999E-3</v>
      </c>
    </row>
    <row r="107" spans="1:29" s="15" customFormat="1">
      <c r="A107" s="18">
        <v>355</v>
      </c>
      <c r="B107" s="25">
        <v>4.0000000000000003E-5</v>
      </c>
      <c r="C107" s="25">
        <v>6.4799999999999996E-3</v>
      </c>
      <c r="D107" s="25">
        <f t="shared" si="16"/>
        <v>7.7199999999999994E-3</v>
      </c>
      <c r="E107" s="25"/>
      <c r="F107" s="25">
        <f t="shared" si="17"/>
        <v>7.3084199999999995E-3</v>
      </c>
      <c r="G107" s="25">
        <f t="shared" si="18"/>
        <v>0.1683129126</v>
      </c>
      <c r="H107" s="25">
        <v>9.7900000000000001E-3</v>
      </c>
      <c r="I107" s="25">
        <f t="shared" si="19"/>
        <v>1.103E-2</v>
      </c>
      <c r="J107" s="25"/>
      <c r="K107" s="25">
        <f t="shared" si="20"/>
        <v>8.4445200000000005E-3</v>
      </c>
      <c r="L107" s="25">
        <f t="shared" si="21"/>
        <v>0.19447729560000002</v>
      </c>
      <c r="M107" s="25">
        <v>7.6899999999999998E-3</v>
      </c>
      <c r="N107" s="25">
        <f t="shared" si="22"/>
        <v>8.9300000000000004E-3</v>
      </c>
      <c r="O107" s="25"/>
      <c r="P107" s="25">
        <f t="shared" si="23"/>
        <v>7.2384700000000003E-3</v>
      </c>
      <c r="Q107" s="25">
        <f t="shared" si="24"/>
        <v>0.16670196410000002</v>
      </c>
      <c r="R107" s="25">
        <v>8.659E-3</v>
      </c>
      <c r="S107" s="25">
        <f t="shared" si="25"/>
        <v>9.8989999999999998E-3</v>
      </c>
      <c r="T107" s="25"/>
      <c r="U107" s="25">
        <f t="shared" si="26"/>
        <v>9.1424200000000001E-3</v>
      </c>
      <c r="V107" s="25">
        <f t="shared" si="27"/>
        <v>0.21054993260000002</v>
      </c>
      <c r="W107" s="25">
        <v>9.6500000000000006E-3</v>
      </c>
      <c r="X107" s="25">
        <f t="shared" si="28"/>
        <v>1.089E-2</v>
      </c>
      <c r="Y107" s="25"/>
      <c r="Z107" s="25">
        <f t="shared" si="29"/>
        <v>1.0077820000000001E-2</v>
      </c>
      <c r="AA107" s="25">
        <f t="shared" si="30"/>
        <v>0.23209219460000005</v>
      </c>
      <c r="AB107" s="25">
        <v>-2.5200000000000001E-3</v>
      </c>
      <c r="AC107" s="25">
        <f t="shared" si="31"/>
        <v>-1.24E-3</v>
      </c>
    </row>
    <row r="108" spans="1:29" s="15" customFormat="1">
      <c r="A108" s="18">
        <v>356</v>
      </c>
      <c r="B108" s="25">
        <v>-1.0000000000000001E-5</v>
      </c>
      <c r="C108" s="25">
        <v>6.3600000000000002E-3</v>
      </c>
      <c r="D108" s="25">
        <f t="shared" si="16"/>
        <v>7.6699999999999997E-3</v>
      </c>
      <c r="E108" s="25"/>
      <c r="F108" s="25">
        <f t="shared" si="17"/>
        <v>7.2584199999999998E-3</v>
      </c>
      <c r="G108" s="25">
        <f t="shared" si="18"/>
        <v>0.1671614126</v>
      </c>
      <c r="H108" s="25">
        <v>1.001E-2</v>
      </c>
      <c r="I108" s="25">
        <f t="shared" si="19"/>
        <v>1.132E-2</v>
      </c>
      <c r="J108" s="25"/>
      <c r="K108" s="25">
        <f t="shared" si="20"/>
        <v>8.7345200000000008E-3</v>
      </c>
      <c r="L108" s="25">
        <f t="shared" si="21"/>
        <v>0.20115599560000003</v>
      </c>
      <c r="M108" s="25">
        <v>7.6600000000000001E-3</v>
      </c>
      <c r="N108" s="25">
        <f t="shared" si="22"/>
        <v>8.9700000000000005E-3</v>
      </c>
      <c r="O108" s="25"/>
      <c r="P108" s="25">
        <f t="shared" si="23"/>
        <v>7.2784700000000004E-3</v>
      </c>
      <c r="Q108" s="25">
        <f t="shared" si="24"/>
        <v>0.16762316410000003</v>
      </c>
      <c r="R108" s="25">
        <v>8.8100000000000001E-3</v>
      </c>
      <c r="S108" s="25">
        <f t="shared" si="25"/>
        <v>1.0120000000000001E-2</v>
      </c>
      <c r="T108" s="25"/>
      <c r="U108" s="25">
        <f t="shared" si="26"/>
        <v>9.3634200000000008E-3</v>
      </c>
      <c r="V108" s="25">
        <f t="shared" si="27"/>
        <v>0.21563956260000003</v>
      </c>
      <c r="W108" s="25">
        <v>9.5200000000000007E-3</v>
      </c>
      <c r="X108" s="25">
        <f t="shared" si="28"/>
        <v>1.0830000000000001E-2</v>
      </c>
      <c r="Y108" s="25"/>
      <c r="Z108" s="25">
        <f t="shared" si="29"/>
        <v>1.001782E-2</v>
      </c>
      <c r="AA108" s="25">
        <f t="shared" si="30"/>
        <v>0.23071039460000001</v>
      </c>
      <c r="AB108" s="25">
        <v>-2.6099999999999999E-3</v>
      </c>
      <c r="AC108" s="25">
        <f t="shared" si="31"/>
        <v>-1.31E-3</v>
      </c>
    </row>
    <row r="109" spans="1:29" s="15" customFormat="1">
      <c r="A109" s="18">
        <v>357</v>
      </c>
      <c r="B109" s="25">
        <v>2.0000000000000002E-5</v>
      </c>
      <c r="C109" s="25">
        <v>6.1999999999999998E-3</v>
      </c>
      <c r="D109" s="25">
        <f t="shared" si="16"/>
        <v>7.4700000000000001E-3</v>
      </c>
      <c r="E109" s="25"/>
      <c r="F109" s="25">
        <f t="shared" si="17"/>
        <v>7.0584200000000001E-3</v>
      </c>
      <c r="G109" s="25">
        <f t="shared" si="18"/>
        <v>0.1625554126</v>
      </c>
      <c r="H109" s="25">
        <v>9.5989999999999999E-3</v>
      </c>
      <c r="I109" s="25">
        <f t="shared" si="19"/>
        <v>1.0869E-2</v>
      </c>
      <c r="J109" s="25"/>
      <c r="K109" s="25">
        <f t="shared" si="20"/>
        <v>8.2835200000000008E-3</v>
      </c>
      <c r="L109" s="25">
        <f t="shared" si="21"/>
        <v>0.19076946560000002</v>
      </c>
      <c r="M109" s="25">
        <v>7.3800000000000003E-3</v>
      </c>
      <c r="N109" s="25">
        <f t="shared" si="22"/>
        <v>8.6499999999999997E-3</v>
      </c>
      <c r="O109" s="25"/>
      <c r="P109" s="25">
        <f t="shared" si="23"/>
        <v>6.9584699999999996E-3</v>
      </c>
      <c r="Q109" s="25">
        <f t="shared" si="24"/>
        <v>0.1602535641</v>
      </c>
      <c r="R109" s="25">
        <v>8.5100000000000002E-3</v>
      </c>
      <c r="S109" s="25">
        <f t="shared" si="25"/>
        <v>9.7800000000000005E-3</v>
      </c>
      <c r="T109" s="25"/>
      <c r="U109" s="25">
        <f t="shared" si="26"/>
        <v>9.0234200000000007E-3</v>
      </c>
      <c r="V109" s="25">
        <f t="shared" si="27"/>
        <v>0.20780936260000002</v>
      </c>
      <c r="W109" s="25">
        <v>9.3790000000000002E-3</v>
      </c>
      <c r="X109" s="25">
        <f t="shared" si="28"/>
        <v>1.0649E-2</v>
      </c>
      <c r="Y109" s="25"/>
      <c r="Z109" s="25">
        <f t="shared" si="29"/>
        <v>9.8368199999999996E-3</v>
      </c>
      <c r="AA109" s="25">
        <f t="shared" si="30"/>
        <v>0.22654196460000001</v>
      </c>
      <c r="AB109" s="25">
        <v>-2.5600000000000002E-3</v>
      </c>
      <c r="AC109" s="25">
        <f t="shared" si="31"/>
        <v>-1.2700000000000001E-3</v>
      </c>
    </row>
    <row r="110" spans="1:29" s="15" customFormat="1">
      <c r="A110" s="18">
        <v>358</v>
      </c>
      <c r="B110" s="25">
        <v>-4.0000000000000003E-5</v>
      </c>
      <c r="C110" s="25">
        <v>6.1399999999999996E-3</v>
      </c>
      <c r="D110" s="25">
        <f t="shared" si="16"/>
        <v>7.4349999999999998E-3</v>
      </c>
      <c r="E110" s="25"/>
      <c r="F110" s="25">
        <f t="shared" si="17"/>
        <v>7.0234199999999998E-3</v>
      </c>
      <c r="G110" s="25">
        <f t="shared" si="18"/>
        <v>0.1617493626</v>
      </c>
      <c r="H110" s="25">
        <v>9.41E-3</v>
      </c>
      <c r="I110" s="25">
        <f t="shared" si="19"/>
        <v>1.0704999999999999E-2</v>
      </c>
      <c r="J110" s="25"/>
      <c r="K110" s="25">
        <f t="shared" si="20"/>
        <v>8.1195199999999999E-3</v>
      </c>
      <c r="L110" s="25">
        <f t="shared" si="21"/>
        <v>0.1869925456</v>
      </c>
      <c r="M110" s="25">
        <v>7.0899999999999999E-3</v>
      </c>
      <c r="N110" s="25">
        <f t="shared" si="22"/>
        <v>8.3850000000000001E-3</v>
      </c>
      <c r="O110" s="25"/>
      <c r="P110" s="25">
        <f t="shared" si="23"/>
        <v>6.69347E-3</v>
      </c>
      <c r="Q110" s="25">
        <f t="shared" si="24"/>
        <v>0.1541506141</v>
      </c>
      <c r="R110" s="25">
        <v>8.3499999999999998E-3</v>
      </c>
      <c r="S110" s="25">
        <f t="shared" si="25"/>
        <v>9.6450000000000008E-3</v>
      </c>
      <c r="T110" s="25"/>
      <c r="U110" s="25">
        <f t="shared" si="26"/>
        <v>8.888420000000001E-3</v>
      </c>
      <c r="V110" s="25">
        <f t="shared" si="27"/>
        <v>0.20470031260000005</v>
      </c>
      <c r="W110" s="25">
        <v>9.1599999999999997E-3</v>
      </c>
      <c r="X110" s="25">
        <f t="shared" si="28"/>
        <v>1.0454999999999999E-2</v>
      </c>
      <c r="Y110" s="25"/>
      <c r="Z110" s="25">
        <f t="shared" si="29"/>
        <v>9.6428199999999999E-3</v>
      </c>
      <c r="AA110" s="25">
        <f t="shared" si="30"/>
        <v>0.2220741446</v>
      </c>
      <c r="AB110" s="25">
        <v>-2.5500000000000002E-3</v>
      </c>
      <c r="AC110" s="25">
        <f t="shared" si="31"/>
        <v>-1.2950000000000001E-3</v>
      </c>
    </row>
    <row r="111" spans="1:29" s="15" customFormat="1">
      <c r="A111" s="18">
        <v>359</v>
      </c>
      <c r="B111" s="25">
        <v>6.8999999999999997E-5</v>
      </c>
      <c r="C111" s="25">
        <v>6.0600000000000003E-3</v>
      </c>
      <c r="D111" s="25">
        <f t="shared" si="16"/>
        <v>7.2905000000000001E-3</v>
      </c>
      <c r="E111" s="25"/>
      <c r="F111" s="25">
        <f t="shared" si="17"/>
        <v>6.8789200000000002E-3</v>
      </c>
      <c r="G111" s="25">
        <f t="shared" si="18"/>
        <v>0.1584215276</v>
      </c>
      <c r="H111" s="25">
        <v>9.5200000000000007E-3</v>
      </c>
      <c r="I111" s="25">
        <f t="shared" si="19"/>
        <v>1.0750500000000001E-2</v>
      </c>
      <c r="J111" s="25"/>
      <c r="K111" s="25">
        <f t="shared" si="20"/>
        <v>8.165020000000002E-3</v>
      </c>
      <c r="L111" s="25">
        <f t="shared" si="21"/>
        <v>0.18804041060000007</v>
      </c>
      <c r="M111" s="25">
        <v>7.3099999999999997E-3</v>
      </c>
      <c r="N111" s="25">
        <f t="shared" si="22"/>
        <v>8.5404999999999995E-3</v>
      </c>
      <c r="O111" s="25"/>
      <c r="P111" s="25">
        <f t="shared" si="23"/>
        <v>6.8489699999999994E-3</v>
      </c>
      <c r="Q111" s="25">
        <f t="shared" si="24"/>
        <v>0.1577317791</v>
      </c>
      <c r="R111" s="25">
        <v>8.4600000000000005E-3</v>
      </c>
      <c r="S111" s="25">
        <f t="shared" si="25"/>
        <v>9.6905000000000012E-3</v>
      </c>
      <c r="T111" s="25"/>
      <c r="U111" s="25">
        <f t="shared" si="26"/>
        <v>8.9339200000000014E-3</v>
      </c>
      <c r="V111" s="25">
        <f t="shared" si="27"/>
        <v>0.20574817760000005</v>
      </c>
      <c r="W111" s="25">
        <v>9.2499999999999995E-3</v>
      </c>
      <c r="X111" s="25">
        <f t="shared" si="28"/>
        <v>1.04805E-2</v>
      </c>
      <c r="Y111" s="25"/>
      <c r="Z111" s="25">
        <f t="shared" si="29"/>
        <v>9.6683200000000011E-3</v>
      </c>
      <c r="AA111" s="25">
        <f t="shared" si="30"/>
        <v>0.22266140960000003</v>
      </c>
      <c r="AB111" s="25">
        <v>-2.5300000000000001E-3</v>
      </c>
      <c r="AC111" s="25">
        <f t="shared" si="31"/>
        <v>-1.2305E-3</v>
      </c>
    </row>
    <row r="112" spans="1:29" s="15" customFormat="1">
      <c r="A112" s="18">
        <v>360</v>
      </c>
      <c r="B112" s="25">
        <v>2.0000000000000002E-5</v>
      </c>
      <c r="C112" s="25">
        <v>5.9199999999999999E-3</v>
      </c>
      <c r="D112" s="25">
        <f t="shared" si="16"/>
        <v>7.1999999999999998E-3</v>
      </c>
      <c r="E112" s="25"/>
      <c r="F112" s="25">
        <f t="shared" si="17"/>
        <v>6.7884199999999999E-3</v>
      </c>
      <c r="G112" s="25">
        <f t="shared" si="18"/>
        <v>0.1563373126</v>
      </c>
      <c r="H112" s="25">
        <v>9.2300000000000004E-3</v>
      </c>
      <c r="I112" s="25">
        <f t="shared" si="19"/>
        <v>1.051E-2</v>
      </c>
      <c r="J112" s="25"/>
      <c r="K112" s="25">
        <f t="shared" si="20"/>
        <v>7.9245200000000009E-3</v>
      </c>
      <c r="L112" s="25">
        <f t="shared" si="21"/>
        <v>0.18250169560000004</v>
      </c>
      <c r="M112" s="25">
        <v>7.0000000000000001E-3</v>
      </c>
      <c r="N112" s="25">
        <f t="shared" si="22"/>
        <v>8.2799999999999992E-3</v>
      </c>
      <c r="O112" s="25"/>
      <c r="P112" s="25">
        <f t="shared" si="23"/>
        <v>6.588469999999999E-3</v>
      </c>
      <c r="Q112" s="25">
        <f t="shared" si="24"/>
        <v>0.15173246409999999</v>
      </c>
      <c r="R112" s="25">
        <v>8.1089999999999999E-3</v>
      </c>
      <c r="S112" s="25">
        <f t="shared" si="25"/>
        <v>9.3889999999999998E-3</v>
      </c>
      <c r="T112" s="25"/>
      <c r="U112" s="25">
        <f t="shared" si="26"/>
        <v>8.63242E-3</v>
      </c>
      <c r="V112" s="25">
        <f t="shared" si="27"/>
        <v>0.1988046326</v>
      </c>
      <c r="W112" s="25">
        <v>8.9800000000000001E-3</v>
      </c>
      <c r="X112" s="25">
        <f t="shared" si="28"/>
        <v>1.026E-2</v>
      </c>
      <c r="Y112" s="25"/>
      <c r="Z112" s="25">
        <f t="shared" si="29"/>
        <v>9.4478199999999991E-3</v>
      </c>
      <c r="AA112" s="25">
        <f t="shared" si="30"/>
        <v>0.2175832946</v>
      </c>
      <c r="AB112" s="25">
        <v>-2.5799999999999998E-3</v>
      </c>
      <c r="AC112" s="25">
        <f t="shared" si="31"/>
        <v>-1.2799999999999999E-3</v>
      </c>
    </row>
    <row r="113" spans="1:29" s="15" customFormat="1">
      <c r="A113" s="18">
        <v>361</v>
      </c>
      <c r="B113" s="25">
        <v>-1.0000000000000001E-5</v>
      </c>
      <c r="C113" s="25">
        <v>5.9300000000000004E-3</v>
      </c>
      <c r="D113" s="25">
        <f t="shared" si="16"/>
        <v>7.2200000000000007E-3</v>
      </c>
      <c r="E113" s="25"/>
      <c r="F113" s="25">
        <f t="shared" si="17"/>
        <v>6.8084200000000008E-3</v>
      </c>
      <c r="G113" s="25">
        <f t="shared" si="18"/>
        <v>0.15679791260000003</v>
      </c>
      <c r="H113" s="25">
        <v>9.2200000000000008E-3</v>
      </c>
      <c r="I113" s="25">
        <f t="shared" si="19"/>
        <v>1.051E-2</v>
      </c>
      <c r="J113" s="25"/>
      <c r="K113" s="25">
        <f t="shared" si="20"/>
        <v>7.9245200000000009E-3</v>
      </c>
      <c r="L113" s="25">
        <f t="shared" si="21"/>
        <v>0.18250169560000004</v>
      </c>
      <c r="M113" s="25">
        <v>7.1799999999999998E-3</v>
      </c>
      <c r="N113" s="25">
        <f t="shared" si="22"/>
        <v>8.4700000000000001E-3</v>
      </c>
      <c r="O113" s="25"/>
      <c r="P113" s="25">
        <f t="shared" si="23"/>
        <v>6.77847E-3</v>
      </c>
      <c r="Q113" s="25">
        <f t="shared" si="24"/>
        <v>0.1561081641</v>
      </c>
      <c r="R113" s="25">
        <v>8.1799999999999998E-3</v>
      </c>
      <c r="S113" s="25">
        <f t="shared" si="25"/>
        <v>9.4699999999999993E-3</v>
      </c>
      <c r="T113" s="25"/>
      <c r="U113" s="25">
        <f t="shared" si="26"/>
        <v>8.7134199999999995E-3</v>
      </c>
      <c r="V113" s="25">
        <f t="shared" si="27"/>
        <v>0.2006700626</v>
      </c>
      <c r="W113" s="25">
        <v>9.0299999999999998E-3</v>
      </c>
      <c r="X113" s="25">
        <f t="shared" si="28"/>
        <v>1.0319999999999999E-2</v>
      </c>
      <c r="Y113" s="25"/>
      <c r="Z113" s="25">
        <f t="shared" si="29"/>
        <v>9.5078200000000002E-3</v>
      </c>
      <c r="AA113" s="25">
        <f t="shared" si="30"/>
        <v>0.21896509460000002</v>
      </c>
      <c r="AB113" s="25">
        <v>-2.5699999999999998E-3</v>
      </c>
      <c r="AC113" s="25">
        <f t="shared" si="31"/>
        <v>-1.2899999999999999E-3</v>
      </c>
    </row>
    <row r="114" spans="1:29" s="15" customFormat="1">
      <c r="A114" s="18">
        <v>362</v>
      </c>
      <c r="B114" s="25">
        <v>4.0000000000000003E-5</v>
      </c>
      <c r="C114" s="25">
        <v>5.6499999999999996E-3</v>
      </c>
      <c r="D114" s="25">
        <f t="shared" si="16"/>
        <v>6.9199999999999991E-3</v>
      </c>
      <c r="E114" s="25"/>
      <c r="F114" s="25">
        <f t="shared" si="17"/>
        <v>6.5084199999999991E-3</v>
      </c>
      <c r="G114" s="25">
        <f t="shared" si="18"/>
        <v>0.14988891259999998</v>
      </c>
      <c r="H114" s="25">
        <v>9.0100000000000006E-3</v>
      </c>
      <c r="I114" s="25">
        <f t="shared" si="19"/>
        <v>1.0280000000000001E-2</v>
      </c>
      <c r="J114" s="25"/>
      <c r="K114" s="25">
        <f t="shared" si="20"/>
        <v>7.6945200000000016E-3</v>
      </c>
      <c r="L114" s="25">
        <f t="shared" si="21"/>
        <v>0.17720479560000005</v>
      </c>
      <c r="M114" s="25">
        <v>6.9800000000000001E-3</v>
      </c>
      <c r="N114" s="25">
        <f t="shared" si="22"/>
        <v>8.2500000000000004E-3</v>
      </c>
      <c r="O114" s="25"/>
      <c r="P114" s="25">
        <f t="shared" si="23"/>
        <v>6.5584700000000003E-3</v>
      </c>
      <c r="Q114" s="25">
        <f t="shared" si="24"/>
        <v>0.15104156410000003</v>
      </c>
      <c r="R114" s="25">
        <v>8.0099999999999998E-3</v>
      </c>
      <c r="S114" s="25">
        <f t="shared" si="25"/>
        <v>9.2800000000000001E-3</v>
      </c>
      <c r="T114" s="25"/>
      <c r="U114" s="25">
        <f t="shared" si="26"/>
        <v>8.5234200000000003E-3</v>
      </c>
      <c r="V114" s="25">
        <f t="shared" si="27"/>
        <v>0.19629436260000002</v>
      </c>
      <c r="W114" s="25">
        <v>8.8000000000000005E-3</v>
      </c>
      <c r="X114" s="25">
        <f t="shared" si="28"/>
        <v>1.0070000000000001E-2</v>
      </c>
      <c r="Y114" s="25"/>
      <c r="Z114" s="25">
        <f t="shared" si="29"/>
        <v>9.2578199999999999E-3</v>
      </c>
      <c r="AA114" s="25">
        <f t="shared" si="30"/>
        <v>0.21320759460000002</v>
      </c>
      <c r="AB114" s="25">
        <v>-2.5799999999999998E-3</v>
      </c>
      <c r="AC114" s="25">
        <f t="shared" si="31"/>
        <v>-1.2699999999999999E-3</v>
      </c>
    </row>
    <row r="115" spans="1:29" s="15" customFormat="1">
      <c r="A115" s="18">
        <v>363</v>
      </c>
      <c r="B115" s="25">
        <v>1.0000000000000001E-5</v>
      </c>
      <c r="C115" s="25">
        <v>5.6600000000000001E-3</v>
      </c>
      <c r="D115" s="25">
        <f t="shared" si="16"/>
        <v>6.8999999999999999E-3</v>
      </c>
      <c r="E115" s="25"/>
      <c r="F115" s="25">
        <f t="shared" si="17"/>
        <v>6.48842E-3</v>
      </c>
      <c r="G115" s="25">
        <f t="shared" si="18"/>
        <v>0.1494283126</v>
      </c>
      <c r="H115" s="25">
        <v>9.0900000000000009E-3</v>
      </c>
      <c r="I115" s="25">
        <f t="shared" si="19"/>
        <v>1.0330000000000001E-2</v>
      </c>
      <c r="J115" s="25"/>
      <c r="K115" s="25">
        <f t="shared" si="20"/>
        <v>7.7445200000000013E-3</v>
      </c>
      <c r="L115" s="25">
        <f t="shared" si="21"/>
        <v>0.17835629560000005</v>
      </c>
      <c r="M115" s="25">
        <v>6.8300000000000001E-3</v>
      </c>
      <c r="N115" s="25">
        <f t="shared" si="22"/>
        <v>8.0700000000000008E-3</v>
      </c>
      <c r="O115" s="25"/>
      <c r="P115" s="25">
        <f t="shared" si="23"/>
        <v>6.3784700000000007E-3</v>
      </c>
      <c r="Q115" s="25">
        <f t="shared" si="24"/>
        <v>0.14689616410000003</v>
      </c>
      <c r="R115" s="25">
        <v>8.0000000000000002E-3</v>
      </c>
      <c r="S115" s="25">
        <f t="shared" si="25"/>
        <v>9.2399999999999999E-3</v>
      </c>
      <c r="T115" s="25"/>
      <c r="U115" s="25">
        <f t="shared" si="26"/>
        <v>8.4834200000000002E-3</v>
      </c>
      <c r="V115" s="25">
        <f t="shared" si="27"/>
        <v>0.19537316260000001</v>
      </c>
      <c r="W115" s="25">
        <v>8.6700000000000006E-3</v>
      </c>
      <c r="X115" s="25">
        <f t="shared" si="28"/>
        <v>9.9100000000000004E-3</v>
      </c>
      <c r="Y115" s="25"/>
      <c r="Z115" s="25">
        <f t="shared" si="29"/>
        <v>9.0978199999999995E-3</v>
      </c>
      <c r="AA115" s="25">
        <f t="shared" si="30"/>
        <v>0.20952279460000001</v>
      </c>
      <c r="AB115" s="25">
        <v>-2.49E-3</v>
      </c>
      <c r="AC115" s="25">
        <f t="shared" si="31"/>
        <v>-1.24E-3</v>
      </c>
    </row>
    <row r="116" spans="1:29" s="15" customFormat="1">
      <c r="A116" s="18">
        <v>364</v>
      </c>
      <c r="B116" s="25">
        <v>9.0000000000000006E-5</v>
      </c>
      <c r="C116" s="25">
        <v>5.5500000000000002E-3</v>
      </c>
      <c r="D116" s="25">
        <f t="shared" si="16"/>
        <v>6.7800000000000004E-3</v>
      </c>
      <c r="E116" s="25"/>
      <c r="F116" s="25">
        <f t="shared" si="17"/>
        <v>6.3684200000000005E-3</v>
      </c>
      <c r="G116" s="25">
        <f t="shared" si="18"/>
        <v>0.14666471260000002</v>
      </c>
      <c r="H116" s="25">
        <v>8.94E-3</v>
      </c>
      <c r="I116" s="25">
        <f t="shared" si="19"/>
        <v>1.017E-2</v>
      </c>
      <c r="J116" s="25"/>
      <c r="K116" s="25">
        <f t="shared" si="20"/>
        <v>7.5845200000000008E-3</v>
      </c>
      <c r="L116" s="25">
        <f t="shared" si="21"/>
        <v>0.17467149560000003</v>
      </c>
      <c r="M116" s="25">
        <v>6.9300000000000004E-3</v>
      </c>
      <c r="N116" s="25">
        <f t="shared" si="22"/>
        <v>8.1600000000000006E-3</v>
      </c>
      <c r="O116" s="25"/>
      <c r="P116" s="25">
        <f t="shared" si="23"/>
        <v>6.4684700000000005E-3</v>
      </c>
      <c r="Q116" s="25">
        <f t="shared" si="24"/>
        <v>0.14896886410000001</v>
      </c>
      <c r="R116" s="25">
        <v>7.7600000000000004E-3</v>
      </c>
      <c r="S116" s="25">
        <f t="shared" si="25"/>
        <v>8.9900000000000015E-3</v>
      </c>
      <c r="T116" s="25"/>
      <c r="U116" s="25">
        <f t="shared" si="26"/>
        <v>8.2334200000000017E-3</v>
      </c>
      <c r="V116" s="25">
        <f t="shared" si="27"/>
        <v>0.18961566260000004</v>
      </c>
      <c r="W116" s="25">
        <v>8.8690000000000001E-3</v>
      </c>
      <c r="X116" s="25">
        <f t="shared" si="28"/>
        <v>1.0099E-2</v>
      </c>
      <c r="Y116" s="25"/>
      <c r="Z116" s="25">
        <f t="shared" si="29"/>
        <v>9.2868200000000012E-3</v>
      </c>
      <c r="AA116" s="25">
        <f t="shared" si="30"/>
        <v>0.21387546460000004</v>
      </c>
      <c r="AB116" s="25">
        <v>-2.5500000000000002E-3</v>
      </c>
      <c r="AC116" s="25">
        <f t="shared" si="31"/>
        <v>-1.2300000000000002E-3</v>
      </c>
    </row>
    <row r="117" spans="1:29" s="15" customFormat="1">
      <c r="A117" s="18">
        <v>365</v>
      </c>
      <c r="B117" s="25">
        <v>-2.0000000000000002E-5</v>
      </c>
      <c r="C117" s="25">
        <v>5.4099999999999999E-3</v>
      </c>
      <c r="D117" s="25">
        <f t="shared" si="16"/>
        <v>6.7999999999999996E-3</v>
      </c>
      <c r="E117" s="25"/>
      <c r="F117" s="25">
        <f t="shared" si="17"/>
        <v>6.3884199999999997E-3</v>
      </c>
      <c r="G117" s="25">
        <f t="shared" si="18"/>
        <v>0.1471253126</v>
      </c>
      <c r="H117" s="25">
        <v>8.7799999999999996E-3</v>
      </c>
      <c r="I117" s="25">
        <f t="shared" si="19"/>
        <v>1.017E-2</v>
      </c>
      <c r="J117" s="25"/>
      <c r="K117" s="25">
        <f t="shared" si="20"/>
        <v>7.5845200000000008E-3</v>
      </c>
      <c r="L117" s="25">
        <f t="shared" si="21"/>
        <v>0.17467149560000003</v>
      </c>
      <c r="M117" s="25">
        <v>6.4999999999999997E-3</v>
      </c>
      <c r="N117" s="25">
        <f t="shared" si="22"/>
        <v>7.8899999999999994E-3</v>
      </c>
      <c r="O117" s="25"/>
      <c r="P117" s="25">
        <f t="shared" si="23"/>
        <v>6.1984699999999993E-3</v>
      </c>
      <c r="Q117" s="25">
        <f t="shared" si="24"/>
        <v>0.14275076409999998</v>
      </c>
      <c r="R117" s="25">
        <v>7.6400000000000001E-3</v>
      </c>
      <c r="S117" s="25">
        <f t="shared" si="25"/>
        <v>9.0299999999999998E-3</v>
      </c>
      <c r="T117" s="25"/>
      <c r="U117" s="25">
        <f t="shared" si="26"/>
        <v>8.2734200000000001E-3</v>
      </c>
      <c r="V117" s="25">
        <f t="shared" si="27"/>
        <v>0.19053686260000002</v>
      </c>
      <c r="W117" s="25">
        <v>8.4200000000000004E-3</v>
      </c>
      <c r="X117" s="25">
        <f t="shared" si="28"/>
        <v>9.810000000000001E-3</v>
      </c>
      <c r="Y117" s="25"/>
      <c r="Z117" s="25">
        <f t="shared" si="29"/>
        <v>8.9978200000000001E-3</v>
      </c>
      <c r="AA117" s="25">
        <f t="shared" si="30"/>
        <v>0.20721979460000001</v>
      </c>
      <c r="AB117" s="25">
        <v>-2.7599999999999999E-3</v>
      </c>
      <c r="AC117" s="25">
        <f t="shared" si="31"/>
        <v>-1.39E-3</v>
      </c>
    </row>
    <row r="118" spans="1:29" s="15" customFormat="1">
      <c r="A118" s="18">
        <v>366</v>
      </c>
      <c r="B118" s="25">
        <v>-1.4999999999999999E-4</v>
      </c>
      <c r="C118" s="25">
        <v>5.5199999999999997E-3</v>
      </c>
      <c r="D118" s="25">
        <f t="shared" si="16"/>
        <v>6.9350000000000002E-3</v>
      </c>
      <c r="E118" s="25"/>
      <c r="F118" s="25">
        <f t="shared" si="17"/>
        <v>6.5234200000000003E-3</v>
      </c>
      <c r="G118" s="25">
        <f t="shared" si="18"/>
        <v>0.1502343626</v>
      </c>
      <c r="H118" s="25">
        <v>8.5100000000000002E-3</v>
      </c>
      <c r="I118" s="25">
        <f t="shared" si="19"/>
        <v>9.9249999999999998E-3</v>
      </c>
      <c r="J118" s="25"/>
      <c r="K118" s="25">
        <f t="shared" si="20"/>
        <v>7.3395200000000004E-3</v>
      </c>
      <c r="L118" s="25">
        <f t="shared" si="21"/>
        <v>0.16902914560000001</v>
      </c>
      <c r="M118" s="25">
        <v>6.4900000000000001E-3</v>
      </c>
      <c r="N118" s="25">
        <f t="shared" si="22"/>
        <v>7.9050000000000006E-3</v>
      </c>
      <c r="O118" s="25"/>
      <c r="P118" s="25">
        <f t="shared" si="23"/>
        <v>6.2134700000000005E-3</v>
      </c>
      <c r="Q118" s="25">
        <f t="shared" si="24"/>
        <v>0.14309621410000001</v>
      </c>
      <c r="R118" s="25">
        <v>7.6099999999999996E-3</v>
      </c>
      <c r="S118" s="25">
        <f t="shared" si="25"/>
        <v>9.025E-3</v>
      </c>
      <c r="T118" s="25"/>
      <c r="U118" s="25">
        <f t="shared" si="26"/>
        <v>8.2684200000000003E-3</v>
      </c>
      <c r="V118" s="25">
        <f t="shared" si="27"/>
        <v>0.19042171260000001</v>
      </c>
      <c r="W118" s="25">
        <v>8.2100000000000003E-3</v>
      </c>
      <c r="X118" s="25">
        <f t="shared" si="28"/>
        <v>9.6249999999999999E-3</v>
      </c>
      <c r="Y118" s="25"/>
      <c r="Z118" s="25">
        <f t="shared" si="29"/>
        <v>8.812819999999999E-3</v>
      </c>
      <c r="AA118" s="25">
        <f t="shared" si="30"/>
        <v>0.20295924459999998</v>
      </c>
      <c r="AB118" s="25">
        <v>-2.6800000000000001E-3</v>
      </c>
      <c r="AC118" s="25">
        <f t="shared" si="31"/>
        <v>-1.415E-3</v>
      </c>
    </row>
    <row r="119" spans="1:29" s="15" customFormat="1">
      <c r="A119" s="18">
        <v>367</v>
      </c>
      <c r="B119" s="25">
        <v>-1.0000000000000001E-5</v>
      </c>
      <c r="C119" s="25">
        <v>5.0899999999999999E-3</v>
      </c>
      <c r="D119" s="25">
        <f t="shared" si="16"/>
        <v>6.4200000000000004E-3</v>
      </c>
      <c r="E119" s="25"/>
      <c r="F119" s="25">
        <f t="shared" si="17"/>
        <v>6.0084200000000004E-3</v>
      </c>
      <c r="G119" s="25">
        <f t="shared" si="18"/>
        <v>0.13837391260000001</v>
      </c>
      <c r="H119" s="25">
        <v>8.4489999999999999E-3</v>
      </c>
      <c r="I119" s="25">
        <f t="shared" si="19"/>
        <v>9.7789999999999995E-3</v>
      </c>
      <c r="J119" s="25"/>
      <c r="K119" s="25">
        <f t="shared" si="20"/>
        <v>7.1935200000000001E-3</v>
      </c>
      <c r="L119" s="25">
        <f t="shared" si="21"/>
        <v>0.16566676560000002</v>
      </c>
      <c r="M119" s="25">
        <v>6.5199999999999998E-3</v>
      </c>
      <c r="N119" s="25">
        <f t="shared" si="22"/>
        <v>7.8499999999999993E-3</v>
      </c>
      <c r="O119" s="25"/>
      <c r="P119" s="25">
        <f t="shared" si="23"/>
        <v>6.1584699999999992E-3</v>
      </c>
      <c r="Q119" s="25">
        <f t="shared" si="24"/>
        <v>0.1418295641</v>
      </c>
      <c r="R119" s="25">
        <v>7.4700000000000001E-3</v>
      </c>
      <c r="S119" s="25">
        <f t="shared" si="25"/>
        <v>8.8000000000000005E-3</v>
      </c>
      <c r="T119" s="25"/>
      <c r="U119" s="25">
        <f t="shared" si="26"/>
        <v>8.0434200000000008E-3</v>
      </c>
      <c r="V119" s="25">
        <f t="shared" si="27"/>
        <v>0.18523996260000003</v>
      </c>
      <c r="W119" s="25">
        <v>8.3499999999999998E-3</v>
      </c>
      <c r="X119" s="25">
        <f t="shared" si="28"/>
        <v>9.6799999999999994E-3</v>
      </c>
      <c r="Y119" s="25"/>
      <c r="Z119" s="25">
        <f t="shared" si="29"/>
        <v>8.8678199999999985E-3</v>
      </c>
      <c r="AA119" s="25">
        <f t="shared" si="30"/>
        <v>0.20422589459999999</v>
      </c>
      <c r="AB119" s="25">
        <v>-2.65E-3</v>
      </c>
      <c r="AC119" s="25">
        <f t="shared" si="31"/>
        <v>-1.33E-3</v>
      </c>
    </row>
    <row r="120" spans="1:29" s="15" customFormat="1">
      <c r="A120" s="18">
        <v>368</v>
      </c>
      <c r="B120" s="25">
        <v>-2.0000000000000002E-5</v>
      </c>
      <c r="C120" s="25">
        <v>5.0499999999999998E-3</v>
      </c>
      <c r="D120" s="25">
        <f t="shared" si="16"/>
        <v>6.3899999999999998E-3</v>
      </c>
      <c r="E120" s="25"/>
      <c r="F120" s="25">
        <f t="shared" si="17"/>
        <v>5.9784199999999999E-3</v>
      </c>
      <c r="G120" s="25">
        <f t="shared" si="18"/>
        <v>0.13768301260000002</v>
      </c>
      <c r="H120" s="25">
        <v>8.26E-3</v>
      </c>
      <c r="I120" s="25">
        <f t="shared" si="19"/>
        <v>9.6000000000000009E-3</v>
      </c>
      <c r="J120" s="25"/>
      <c r="K120" s="25">
        <f t="shared" si="20"/>
        <v>7.0145200000000015E-3</v>
      </c>
      <c r="L120" s="25">
        <f t="shared" si="21"/>
        <v>0.16154439560000003</v>
      </c>
      <c r="M120" s="25">
        <v>6.3299999999999997E-3</v>
      </c>
      <c r="N120" s="25">
        <f t="shared" si="22"/>
        <v>7.6699999999999997E-3</v>
      </c>
      <c r="O120" s="25"/>
      <c r="P120" s="25">
        <f t="shared" si="23"/>
        <v>5.9784699999999996E-3</v>
      </c>
      <c r="Q120" s="25">
        <f t="shared" si="24"/>
        <v>0.13768416410000001</v>
      </c>
      <c r="R120" s="25">
        <v>7.3000000000000001E-3</v>
      </c>
      <c r="S120" s="25">
        <f t="shared" si="25"/>
        <v>8.6400000000000001E-3</v>
      </c>
      <c r="T120" s="25"/>
      <c r="U120" s="25">
        <f t="shared" si="26"/>
        <v>7.8834200000000004E-3</v>
      </c>
      <c r="V120" s="25">
        <f t="shared" si="27"/>
        <v>0.18155516260000001</v>
      </c>
      <c r="W120" s="25">
        <v>8.0800000000000004E-3</v>
      </c>
      <c r="X120" s="25">
        <f t="shared" si="28"/>
        <v>9.4200000000000013E-3</v>
      </c>
      <c r="Y120" s="25"/>
      <c r="Z120" s="25">
        <f t="shared" si="29"/>
        <v>8.6078200000000021E-3</v>
      </c>
      <c r="AA120" s="25">
        <f t="shared" si="30"/>
        <v>0.19823809460000005</v>
      </c>
      <c r="AB120" s="25">
        <v>-2.66E-3</v>
      </c>
      <c r="AC120" s="25">
        <f t="shared" si="31"/>
        <v>-1.34E-3</v>
      </c>
    </row>
    <row r="121" spans="1:29" s="15" customFormat="1">
      <c r="A121" s="18">
        <v>369</v>
      </c>
      <c r="B121" s="25">
        <v>-5.0000000000000002E-5</v>
      </c>
      <c r="C121" s="25">
        <v>5.13E-3</v>
      </c>
      <c r="D121" s="25">
        <f t="shared" si="16"/>
        <v>6.3949999999999996E-3</v>
      </c>
      <c r="E121" s="25"/>
      <c r="F121" s="25">
        <f t="shared" si="17"/>
        <v>5.9834199999999997E-3</v>
      </c>
      <c r="G121" s="25">
        <f t="shared" si="18"/>
        <v>0.1377981626</v>
      </c>
      <c r="H121" s="25">
        <v>8.3000000000000001E-3</v>
      </c>
      <c r="I121" s="25">
        <f t="shared" si="19"/>
        <v>9.5650000000000006E-3</v>
      </c>
      <c r="J121" s="25"/>
      <c r="K121" s="25">
        <f t="shared" si="20"/>
        <v>6.9795200000000012E-3</v>
      </c>
      <c r="L121" s="25">
        <f t="shared" si="21"/>
        <v>0.16073834560000003</v>
      </c>
      <c r="M121" s="25">
        <v>6.2100000000000002E-3</v>
      </c>
      <c r="N121" s="25">
        <f t="shared" si="22"/>
        <v>7.4750000000000007E-3</v>
      </c>
      <c r="O121" s="25"/>
      <c r="P121" s="25">
        <f t="shared" si="23"/>
        <v>5.7834700000000006E-3</v>
      </c>
      <c r="Q121" s="25">
        <f t="shared" si="24"/>
        <v>0.13319331410000002</v>
      </c>
      <c r="R121" s="25">
        <v>7.28E-3</v>
      </c>
      <c r="S121" s="25">
        <f t="shared" si="25"/>
        <v>8.5450000000000005E-3</v>
      </c>
      <c r="T121" s="25"/>
      <c r="U121" s="25">
        <f t="shared" si="26"/>
        <v>7.7884200000000008E-3</v>
      </c>
      <c r="V121" s="25">
        <f t="shared" si="27"/>
        <v>0.17936731260000002</v>
      </c>
      <c r="W121" s="25">
        <v>7.9900000000000006E-3</v>
      </c>
      <c r="X121" s="25">
        <f t="shared" si="28"/>
        <v>9.2550000000000011E-3</v>
      </c>
      <c r="Y121" s="25"/>
      <c r="Z121" s="25">
        <f t="shared" si="29"/>
        <v>8.4428200000000002E-3</v>
      </c>
      <c r="AA121" s="25">
        <f t="shared" si="30"/>
        <v>0.1944381446</v>
      </c>
      <c r="AB121" s="25">
        <v>-2.48E-3</v>
      </c>
      <c r="AC121" s="25">
        <f t="shared" si="31"/>
        <v>-1.2650000000000001E-3</v>
      </c>
    </row>
    <row r="122" spans="1:29" s="15" customFormat="1">
      <c r="A122" s="18">
        <v>370</v>
      </c>
      <c r="B122" s="25">
        <v>-1.1E-4</v>
      </c>
      <c r="C122" s="25">
        <v>5.0400000000000002E-3</v>
      </c>
      <c r="D122" s="25">
        <f t="shared" si="16"/>
        <v>6.4650000000000003E-3</v>
      </c>
      <c r="E122" s="25"/>
      <c r="F122" s="25">
        <f t="shared" si="17"/>
        <v>6.0534200000000003E-3</v>
      </c>
      <c r="G122" s="25">
        <f t="shared" si="18"/>
        <v>0.1394102626</v>
      </c>
      <c r="H122" s="25">
        <v>8.0999999999999996E-3</v>
      </c>
      <c r="I122" s="25">
        <f t="shared" si="19"/>
        <v>9.5249999999999987E-3</v>
      </c>
      <c r="J122" s="25"/>
      <c r="K122" s="25">
        <f t="shared" si="20"/>
        <v>6.9395199999999994E-3</v>
      </c>
      <c r="L122" s="25">
        <f t="shared" si="21"/>
        <v>0.15981714559999999</v>
      </c>
      <c r="M122" s="25">
        <v>6.0699999999999999E-3</v>
      </c>
      <c r="N122" s="25">
        <f t="shared" si="22"/>
        <v>7.4949999999999999E-3</v>
      </c>
      <c r="O122" s="25"/>
      <c r="P122" s="25">
        <f t="shared" si="23"/>
        <v>5.8034699999999998E-3</v>
      </c>
      <c r="Q122" s="25">
        <f t="shared" si="24"/>
        <v>0.13365391409999999</v>
      </c>
      <c r="R122" s="25">
        <v>6.96E-3</v>
      </c>
      <c r="S122" s="25">
        <f t="shared" si="25"/>
        <v>8.3850000000000001E-3</v>
      </c>
      <c r="T122" s="25"/>
      <c r="U122" s="25">
        <f t="shared" si="26"/>
        <v>7.6284200000000003E-3</v>
      </c>
      <c r="V122" s="25">
        <f t="shared" si="27"/>
        <v>0.17568251260000001</v>
      </c>
      <c r="W122" s="25">
        <v>7.6299999999999996E-3</v>
      </c>
      <c r="X122" s="25">
        <f t="shared" si="28"/>
        <v>9.0549999999999988E-3</v>
      </c>
      <c r="Y122" s="25"/>
      <c r="Z122" s="25">
        <f t="shared" si="29"/>
        <v>8.2428199999999979E-3</v>
      </c>
      <c r="AA122" s="25">
        <f t="shared" si="30"/>
        <v>0.18983214459999997</v>
      </c>
      <c r="AB122" s="25">
        <v>-2.7399999999999998E-3</v>
      </c>
      <c r="AC122" s="25">
        <f t="shared" si="31"/>
        <v>-1.4249999999999998E-3</v>
      </c>
    </row>
    <row r="123" spans="1:29" s="15" customFormat="1">
      <c r="A123" s="18">
        <v>371</v>
      </c>
      <c r="B123" s="25">
        <v>6.0000000000000002E-5</v>
      </c>
      <c r="C123" s="25">
        <v>4.6899999999999997E-3</v>
      </c>
      <c r="D123" s="25">
        <f t="shared" si="16"/>
        <v>5.8949999999999992E-3</v>
      </c>
      <c r="E123" s="25"/>
      <c r="F123" s="25">
        <f t="shared" si="17"/>
        <v>5.4834199999999993E-3</v>
      </c>
      <c r="G123" s="25">
        <f t="shared" si="18"/>
        <v>0.1262831626</v>
      </c>
      <c r="H123" s="25">
        <v>8.0499999999999999E-3</v>
      </c>
      <c r="I123" s="25">
        <f t="shared" si="19"/>
        <v>9.2549999999999993E-3</v>
      </c>
      <c r="J123" s="25"/>
      <c r="K123" s="25">
        <f t="shared" si="20"/>
        <v>6.66952E-3</v>
      </c>
      <c r="L123" s="25">
        <f t="shared" si="21"/>
        <v>0.15359904560000001</v>
      </c>
      <c r="M123" s="25">
        <v>5.8399999999999997E-3</v>
      </c>
      <c r="N123" s="25">
        <f t="shared" si="22"/>
        <v>7.0449999999999992E-3</v>
      </c>
      <c r="O123" s="25"/>
      <c r="P123" s="25">
        <f t="shared" si="23"/>
        <v>5.3534699999999991E-3</v>
      </c>
      <c r="Q123" s="25">
        <f t="shared" si="24"/>
        <v>0.12329041409999998</v>
      </c>
      <c r="R123" s="25">
        <v>6.8300000000000001E-3</v>
      </c>
      <c r="S123" s="25">
        <f t="shared" si="25"/>
        <v>8.0350000000000005E-3</v>
      </c>
      <c r="T123" s="25"/>
      <c r="U123" s="25">
        <f t="shared" si="26"/>
        <v>7.2784200000000007E-3</v>
      </c>
      <c r="V123" s="25">
        <f t="shared" si="27"/>
        <v>0.16762201260000004</v>
      </c>
      <c r="W123" s="25">
        <v>7.6699999999999997E-3</v>
      </c>
      <c r="X123" s="25">
        <f t="shared" si="28"/>
        <v>8.8749999999999992E-3</v>
      </c>
      <c r="Y123" s="25"/>
      <c r="Z123" s="25">
        <f t="shared" si="29"/>
        <v>8.0628199999999983E-3</v>
      </c>
      <c r="AA123" s="25">
        <f t="shared" si="30"/>
        <v>0.18568674459999998</v>
      </c>
      <c r="AB123" s="25">
        <v>-2.47E-3</v>
      </c>
      <c r="AC123" s="25">
        <f t="shared" si="31"/>
        <v>-1.2049999999999999E-3</v>
      </c>
    </row>
    <row r="124" spans="1:29" s="15" customFormat="1">
      <c r="A124" s="18">
        <v>372</v>
      </c>
      <c r="B124" s="25">
        <v>5.0000000000000002E-5</v>
      </c>
      <c r="C124" s="25">
        <v>4.6899999999999997E-3</v>
      </c>
      <c r="D124" s="25">
        <f t="shared" si="16"/>
        <v>5.9249999999999997E-3</v>
      </c>
      <c r="E124" s="25"/>
      <c r="F124" s="25">
        <f t="shared" si="17"/>
        <v>5.5134199999999998E-3</v>
      </c>
      <c r="G124" s="25">
        <f t="shared" si="18"/>
        <v>0.12697406259999999</v>
      </c>
      <c r="H124" s="25">
        <v>8.0499999999999999E-3</v>
      </c>
      <c r="I124" s="25">
        <f t="shared" si="19"/>
        <v>9.2849999999999999E-3</v>
      </c>
      <c r="J124" s="25"/>
      <c r="K124" s="25">
        <f t="shared" si="20"/>
        <v>6.6995200000000005E-3</v>
      </c>
      <c r="L124" s="25">
        <f t="shared" si="21"/>
        <v>0.15428994560000001</v>
      </c>
      <c r="M124" s="25">
        <v>5.8399999999999997E-3</v>
      </c>
      <c r="N124" s="25">
        <f t="shared" si="22"/>
        <v>7.0749999999999997E-3</v>
      </c>
      <c r="O124" s="25"/>
      <c r="P124" s="25">
        <f t="shared" si="23"/>
        <v>5.3834699999999996E-3</v>
      </c>
      <c r="Q124" s="25">
        <f t="shared" si="24"/>
        <v>0.12398131409999999</v>
      </c>
      <c r="R124" s="25">
        <v>6.6600000000000001E-3</v>
      </c>
      <c r="S124" s="25">
        <f t="shared" si="25"/>
        <v>7.8949999999999992E-3</v>
      </c>
      <c r="T124" s="25"/>
      <c r="U124" s="25">
        <f t="shared" si="26"/>
        <v>7.1384199999999995E-3</v>
      </c>
      <c r="V124" s="25">
        <f t="shared" si="27"/>
        <v>0.1643978126</v>
      </c>
      <c r="W124" s="25">
        <v>7.3600000000000002E-3</v>
      </c>
      <c r="X124" s="25">
        <f t="shared" si="28"/>
        <v>8.5950000000000002E-3</v>
      </c>
      <c r="Y124" s="25"/>
      <c r="Z124" s="25">
        <f t="shared" si="29"/>
        <v>7.7828200000000002E-3</v>
      </c>
      <c r="AA124" s="25">
        <f t="shared" si="30"/>
        <v>0.17923834460000002</v>
      </c>
      <c r="AB124" s="25">
        <v>-2.5200000000000001E-3</v>
      </c>
      <c r="AC124" s="25">
        <f t="shared" si="31"/>
        <v>-1.235E-3</v>
      </c>
    </row>
    <row r="125" spans="1:29" s="15" customFormat="1">
      <c r="A125" s="18">
        <v>373</v>
      </c>
      <c r="B125" s="25">
        <v>-2.0000000000000002E-5</v>
      </c>
      <c r="C125" s="25">
        <v>4.4000000000000003E-3</v>
      </c>
      <c r="D125" s="25">
        <f t="shared" si="16"/>
        <v>5.6450000000000007E-3</v>
      </c>
      <c r="E125" s="25"/>
      <c r="F125" s="25">
        <f t="shared" si="17"/>
        <v>5.2334200000000008E-3</v>
      </c>
      <c r="G125" s="25">
        <f t="shared" si="18"/>
        <v>0.12052566260000003</v>
      </c>
      <c r="H125" s="25">
        <v>7.6800000000000002E-3</v>
      </c>
      <c r="I125" s="25">
        <f t="shared" si="19"/>
        <v>8.9250000000000006E-3</v>
      </c>
      <c r="J125" s="25"/>
      <c r="K125" s="25">
        <f t="shared" si="20"/>
        <v>6.3395200000000013E-3</v>
      </c>
      <c r="L125" s="25">
        <f t="shared" si="21"/>
        <v>0.14599914560000005</v>
      </c>
      <c r="M125" s="25">
        <v>5.3400000000000001E-3</v>
      </c>
      <c r="N125" s="25">
        <f t="shared" si="22"/>
        <v>6.5850000000000006E-3</v>
      </c>
      <c r="O125" s="25"/>
      <c r="P125" s="25">
        <f t="shared" si="23"/>
        <v>4.8934700000000005E-3</v>
      </c>
      <c r="Q125" s="25">
        <f t="shared" si="24"/>
        <v>0.11269661410000002</v>
      </c>
      <c r="R125" s="25">
        <v>6.3299999999999997E-3</v>
      </c>
      <c r="S125" s="25">
        <f t="shared" si="25"/>
        <v>7.5750000000000001E-3</v>
      </c>
      <c r="T125" s="25"/>
      <c r="U125" s="25">
        <f t="shared" si="26"/>
        <v>6.8184200000000004E-3</v>
      </c>
      <c r="V125" s="25">
        <f t="shared" si="27"/>
        <v>0.15702821260000002</v>
      </c>
      <c r="W125" s="25">
        <v>7.28E-3</v>
      </c>
      <c r="X125" s="25">
        <f t="shared" si="28"/>
        <v>8.5249999999999996E-3</v>
      </c>
      <c r="Y125" s="25"/>
      <c r="Z125" s="25">
        <f t="shared" si="29"/>
        <v>7.7128199999999996E-3</v>
      </c>
      <c r="AA125" s="25">
        <f t="shared" si="30"/>
        <v>0.17762624460000001</v>
      </c>
      <c r="AB125" s="25">
        <v>-2.47E-3</v>
      </c>
      <c r="AC125" s="25">
        <f t="shared" si="31"/>
        <v>-1.245E-3</v>
      </c>
    </row>
    <row r="126" spans="1:29" s="15" customFormat="1">
      <c r="A126" s="18">
        <v>374</v>
      </c>
      <c r="B126" s="25">
        <v>-6.8999999999999997E-5</v>
      </c>
      <c r="C126" s="25">
        <v>4.3099999999999996E-3</v>
      </c>
      <c r="D126" s="25">
        <f t="shared" si="16"/>
        <v>5.6444999999999993E-3</v>
      </c>
      <c r="E126" s="25"/>
      <c r="F126" s="25">
        <f t="shared" si="17"/>
        <v>5.2329199999999994E-3</v>
      </c>
      <c r="G126" s="25">
        <f t="shared" si="18"/>
        <v>0.1205141476</v>
      </c>
      <c r="H126" s="25">
        <v>7.3499999999999998E-3</v>
      </c>
      <c r="I126" s="25">
        <f t="shared" si="19"/>
        <v>8.6844999999999995E-3</v>
      </c>
      <c r="J126" s="25"/>
      <c r="K126" s="25">
        <f t="shared" si="20"/>
        <v>6.0990200000000001E-3</v>
      </c>
      <c r="L126" s="25">
        <f t="shared" si="21"/>
        <v>0.14046043060000002</v>
      </c>
      <c r="M126" s="25">
        <v>5.47E-3</v>
      </c>
      <c r="N126" s="25">
        <f t="shared" si="22"/>
        <v>6.8044999999999998E-3</v>
      </c>
      <c r="O126" s="25"/>
      <c r="P126" s="25">
        <f t="shared" si="23"/>
        <v>5.1129699999999997E-3</v>
      </c>
      <c r="Q126" s="25">
        <f t="shared" si="24"/>
        <v>0.1177516991</v>
      </c>
      <c r="R126" s="25">
        <v>6.1700000000000001E-3</v>
      </c>
      <c r="S126" s="25">
        <f t="shared" si="25"/>
        <v>7.5044999999999999E-3</v>
      </c>
      <c r="T126" s="25"/>
      <c r="U126" s="25">
        <f t="shared" si="26"/>
        <v>6.7479200000000001E-3</v>
      </c>
      <c r="V126" s="25">
        <f t="shared" si="27"/>
        <v>0.1554045976</v>
      </c>
      <c r="W126" s="25">
        <v>6.5799999999999999E-3</v>
      </c>
      <c r="X126" s="25">
        <f t="shared" si="28"/>
        <v>7.9144999999999997E-3</v>
      </c>
      <c r="Y126" s="25"/>
      <c r="Z126" s="25">
        <f t="shared" si="29"/>
        <v>7.1023199999999996E-3</v>
      </c>
      <c r="AA126" s="25">
        <f t="shared" si="30"/>
        <v>0.16356642960000001</v>
      </c>
      <c r="AB126" s="25">
        <v>-2.5999999999999999E-3</v>
      </c>
      <c r="AC126" s="25">
        <f t="shared" si="31"/>
        <v>-1.3345E-3</v>
      </c>
    </row>
    <row r="127" spans="1:29" s="15" customFormat="1">
      <c r="A127" s="18">
        <v>375</v>
      </c>
      <c r="B127" s="25">
        <v>1.4999999999999999E-4</v>
      </c>
      <c r="C127" s="25">
        <v>4.0200000000000001E-3</v>
      </c>
      <c r="D127" s="25">
        <f t="shared" si="16"/>
        <v>5.1900000000000002E-3</v>
      </c>
      <c r="E127" s="25"/>
      <c r="F127" s="25">
        <f t="shared" si="17"/>
        <v>4.7784200000000002E-3</v>
      </c>
      <c r="G127" s="25">
        <f t="shared" si="18"/>
        <v>0.11004701260000001</v>
      </c>
      <c r="H127" s="25">
        <v>7.43E-3</v>
      </c>
      <c r="I127" s="25">
        <f t="shared" si="19"/>
        <v>8.6E-3</v>
      </c>
      <c r="J127" s="25"/>
      <c r="K127" s="25">
        <f t="shared" si="20"/>
        <v>6.0145200000000006E-3</v>
      </c>
      <c r="L127" s="25">
        <f t="shared" si="21"/>
        <v>0.13851439560000003</v>
      </c>
      <c r="M127" s="25">
        <v>5.4099999999999999E-3</v>
      </c>
      <c r="N127" s="25">
        <f t="shared" si="22"/>
        <v>6.5799999999999999E-3</v>
      </c>
      <c r="O127" s="25"/>
      <c r="P127" s="25">
        <f t="shared" si="23"/>
        <v>4.8884699999999998E-3</v>
      </c>
      <c r="Q127" s="25">
        <f t="shared" si="24"/>
        <v>0.1125814641</v>
      </c>
      <c r="R127" s="25">
        <v>6.1199999999999996E-3</v>
      </c>
      <c r="S127" s="25">
        <f t="shared" si="25"/>
        <v>7.2899999999999996E-3</v>
      </c>
      <c r="T127" s="25"/>
      <c r="U127" s="25">
        <f t="shared" si="26"/>
        <v>6.5334199999999999E-3</v>
      </c>
      <c r="V127" s="25">
        <f t="shared" si="27"/>
        <v>0.15046466259999999</v>
      </c>
      <c r="W127" s="25">
        <v>7.0299999999999998E-3</v>
      </c>
      <c r="X127" s="25">
        <f t="shared" si="28"/>
        <v>8.199999999999999E-3</v>
      </c>
      <c r="Y127" s="25"/>
      <c r="Z127" s="25">
        <f t="shared" si="29"/>
        <v>7.3878199999999989E-3</v>
      </c>
      <c r="AA127" s="25">
        <f t="shared" si="30"/>
        <v>0.17014149459999997</v>
      </c>
      <c r="AB127" s="25">
        <v>-2.49E-3</v>
      </c>
      <c r="AC127" s="25">
        <f t="shared" si="31"/>
        <v>-1.17E-3</v>
      </c>
    </row>
    <row r="128" spans="1:29" s="15" customFormat="1">
      <c r="A128" s="18">
        <v>376</v>
      </c>
      <c r="B128" s="25">
        <v>9.0000000000000006E-5</v>
      </c>
      <c r="C128" s="25">
        <v>4.2599999999999999E-3</v>
      </c>
      <c r="D128" s="25">
        <f t="shared" si="16"/>
        <v>5.5950000000000001E-3</v>
      </c>
      <c r="E128" s="25"/>
      <c r="F128" s="25">
        <f t="shared" si="17"/>
        <v>5.1834200000000002E-3</v>
      </c>
      <c r="G128" s="25">
        <f t="shared" si="18"/>
        <v>0.11937416260000001</v>
      </c>
      <c r="H128" s="25">
        <v>7.6299999999999996E-3</v>
      </c>
      <c r="I128" s="25">
        <f t="shared" si="19"/>
        <v>8.964999999999999E-3</v>
      </c>
      <c r="J128" s="25"/>
      <c r="K128" s="25">
        <f t="shared" si="20"/>
        <v>6.3795199999999996E-3</v>
      </c>
      <c r="L128" s="25">
        <f t="shared" si="21"/>
        <v>0.1469203456</v>
      </c>
      <c r="M128" s="25">
        <v>5.77E-3</v>
      </c>
      <c r="N128" s="25">
        <f t="shared" si="22"/>
        <v>7.1050000000000002E-3</v>
      </c>
      <c r="O128" s="25"/>
      <c r="P128" s="25">
        <f t="shared" si="23"/>
        <v>5.4134700000000001E-3</v>
      </c>
      <c r="Q128" s="25">
        <f t="shared" si="24"/>
        <v>0.12467221410000001</v>
      </c>
      <c r="R128" s="25">
        <v>6.2100000000000002E-3</v>
      </c>
      <c r="S128" s="25">
        <f t="shared" si="25"/>
        <v>7.5450000000000005E-3</v>
      </c>
      <c r="T128" s="25"/>
      <c r="U128" s="25">
        <f t="shared" si="26"/>
        <v>6.7884200000000007E-3</v>
      </c>
      <c r="V128" s="25">
        <f t="shared" si="27"/>
        <v>0.15633731260000003</v>
      </c>
      <c r="W128" s="25">
        <v>6.4200000000000004E-3</v>
      </c>
      <c r="X128" s="25">
        <f t="shared" si="28"/>
        <v>7.7550000000000006E-3</v>
      </c>
      <c r="Y128" s="25"/>
      <c r="Z128" s="25">
        <f t="shared" si="29"/>
        <v>6.9428200000000006E-3</v>
      </c>
      <c r="AA128" s="25">
        <f t="shared" si="30"/>
        <v>0.15989314460000001</v>
      </c>
      <c r="AB128" s="25">
        <v>-2.7599999999999999E-3</v>
      </c>
      <c r="AC128" s="25">
        <f t="shared" si="31"/>
        <v>-1.335E-3</v>
      </c>
    </row>
    <row r="129" spans="1:29" s="15" customFormat="1">
      <c r="A129" s="18">
        <v>377</v>
      </c>
      <c r="B129" s="25">
        <v>1.1E-4</v>
      </c>
      <c r="C129" s="25">
        <v>4.1700000000000001E-3</v>
      </c>
      <c r="D129" s="25">
        <f t="shared" si="16"/>
        <v>5.3750000000000004E-3</v>
      </c>
      <c r="E129" s="25"/>
      <c r="F129" s="25">
        <f t="shared" si="17"/>
        <v>4.9634200000000005E-3</v>
      </c>
      <c r="G129" s="25">
        <f t="shared" si="18"/>
        <v>0.11430756260000002</v>
      </c>
      <c r="H129" s="25">
        <v>7.2300000000000003E-3</v>
      </c>
      <c r="I129" s="25">
        <f t="shared" si="19"/>
        <v>8.4349999999999998E-3</v>
      </c>
      <c r="J129" s="25"/>
      <c r="K129" s="25">
        <f t="shared" si="20"/>
        <v>5.8495200000000004E-3</v>
      </c>
      <c r="L129" s="25">
        <f t="shared" si="21"/>
        <v>0.13471444560000001</v>
      </c>
      <c r="M129" s="25">
        <v>5.5500000000000002E-3</v>
      </c>
      <c r="N129" s="25">
        <f t="shared" si="22"/>
        <v>6.7550000000000006E-3</v>
      </c>
      <c r="O129" s="25"/>
      <c r="P129" s="25">
        <f t="shared" si="23"/>
        <v>5.0634700000000005E-3</v>
      </c>
      <c r="Q129" s="25">
        <f t="shared" si="24"/>
        <v>0.11661171410000001</v>
      </c>
      <c r="R129" s="25">
        <v>5.9800000000000001E-3</v>
      </c>
      <c r="S129" s="25">
        <f t="shared" si="25"/>
        <v>7.1850000000000004E-3</v>
      </c>
      <c r="T129" s="25"/>
      <c r="U129" s="25">
        <f t="shared" si="26"/>
        <v>6.4284200000000007E-3</v>
      </c>
      <c r="V129" s="25">
        <f t="shared" si="27"/>
        <v>0.14804651260000001</v>
      </c>
      <c r="W129" s="25">
        <v>7.1500000000000001E-3</v>
      </c>
      <c r="X129" s="25">
        <f t="shared" si="28"/>
        <v>8.3549999999999996E-3</v>
      </c>
      <c r="Y129" s="25"/>
      <c r="Z129" s="25">
        <f t="shared" si="29"/>
        <v>7.5428199999999996E-3</v>
      </c>
      <c r="AA129" s="25">
        <f t="shared" si="30"/>
        <v>0.17371114460000001</v>
      </c>
      <c r="AB129" s="25">
        <v>-2.5200000000000001E-3</v>
      </c>
      <c r="AC129" s="25">
        <f t="shared" si="31"/>
        <v>-1.2050000000000001E-3</v>
      </c>
    </row>
    <row r="130" spans="1:29" s="15" customFormat="1">
      <c r="A130" s="18">
        <v>378</v>
      </c>
      <c r="B130" s="25">
        <v>1.8000000000000001E-4</v>
      </c>
      <c r="C130" s="25">
        <v>3.7699999999999999E-3</v>
      </c>
      <c r="D130" s="25">
        <f t="shared" si="16"/>
        <v>4.9300000000000004E-3</v>
      </c>
      <c r="E130" s="25"/>
      <c r="F130" s="25">
        <f t="shared" si="17"/>
        <v>4.5184200000000004E-3</v>
      </c>
      <c r="G130" s="25">
        <f t="shared" si="18"/>
        <v>0.10405921260000002</v>
      </c>
      <c r="H130" s="25">
        <v>7.6099999999999996E-3</v>
      </c>
      <c r="I130" s="25">
        <f t="shared" si="19"/>
        <v>8.77E-3</v>
      </c>
      <c r="J130" s="25"/>
      <c r="K130" s="25">
        <f t="shared" si="20"/>
        <v>6.1845200000000006E-3</v>
      </c>
      <c r="L130" s="25">
        <f t="shared" si="21"/>
        <v>0.14242949560000001</v>
      </c>
      <c r="M130" s="25">
        <v>5.7400000000000003E-3</v>
      </c>
      <c r="N130" s="25">
        <f t="shared" si="22"/>
        <v>6.8999999999999999E-3</v>
      </c>
      <c r="O130" s="25"/>
      <c r="P130" s="25">
        <f t="shared" si="23"/>
        <v>5.2084699999999998E-3</v>
      </c>
      <c r="Q130" s="25">
        <f t="shared" si="24"/>
        <v>0.1199510641</v>
      </c>
      <c r="R130" s="25">
        <v>5.62E-3</v>
      </c>
      <c r="S130" s="25">
        <f t="shared" si="25"/>
        <v>6.7799999999999996E-3</v>
      </c>
      <c r="T130" s="25"/>
      <c r="U130" s="25">
        <f t="shared" si="26"/>
        <v>6.0234199999999998E-3</v>
      </c>
      <c r="V130" s="25">
        <f t="shared" si="27"/>
        <v>0.13871936260000001</v>
      </c>
      <c r="W130" s="25">
        <v>5.7099999999999998E-3</v>
      </c>
      <c r="X130" s="25">
        <f t="shared" si="28"/>
        <v>6.8699999999999994E-3</v>
      </c>
      <c r="Y130" s="25"/>
      <c r="Z130" s="25">
        <f t="shared" si="29"/>
        <v>6.0578199999999994E-3</v>
      </c>
      <c r="AA130" s="25">
        <f t="shared" si="30"/>
        <v>0.13951159459999998</v>
      </c>
      <c r="AB130" s="25">
        <v>-2.5000000000000001E-3</v>
      </c>
      <c r="AC130" s="25">
        <f t="shared" si="31"/>
        <v>-1.16E-3</v>
      </c>
    </row>
    <row r="131" spans="1:29" s="15" customFormat="1">
      <c r="A131" s="18">
        <v>379</v>
      </c>
      <c r="B131" s="25">
        <v>-3.0000000000000001E-5</v>
      </c>
      <c r="C131" s="25">
        <v>3.7000000000000002E-3</v>
      </c>
      <c r="D131" s="25">
        <f t="shared" ref="D131:D194" si="32">C131-AC131</f>
        <v>5.0400000000000002E-3</v>
      </c>
      <c r="E131" s="25"/>
      <c r="F131" s="25">
        <f t="shared" ref="F131:F194" si="33">D131-0.00041158</f>
        <v>4.6284200000000003E-3</v>
      </c>
      <c r="G131" s="25">
        <f t="shared" ref="G131:G194" si="34">F131*23.03</f>
        <v>0.10659251260000001</v>
      </c>
      <c r="H131" s="25">
        <v>7.2300000000000003E-3</v>
      </c>
      <c r="I131" s="25">
        <f t="shared" ref="I131:I194" si="35">H131-AC131</f>
        <v>8.5700000000000012E-3</v>
      </c>
      <c r="J131" s="25"/>
      <c r="K131" s="25">
        <f t="shared" ref="K131:K194" si="36">I131-0.00258548</f>
        <v>5.9845200000000019E-3</v>
      </c>
      <c r="L131" s="25">
        <f t="shared" ref="L131:L194" si="37">K131*23.03</f>
        <v>0.13782349560000004</v>
      </c>
      <c r="M131" s="25">
        <v>5.0899999999999999E-3</v>
      </c>
      <c r="N131" s="25">
        <f t="shared" ref="N131:N194" si="38">M131-AC131</f>
        <v>6.43E-3</v>
      </c>
      <c r="O131" s="25"/>
      <c r="P131" s="25">
        <f t="shared" ref="P131:P194" si="39">N131-0.00169153</f>
        <v>4.7384699999999998E-3</v>
      </c>
      <c r="Q131" s="25">
        <f t="shared" ref="Q131:Q194" si="40">P131*23.03</f>
        <v>0.1091269641</v>
      </c>
      <c r="R131" s="25">
        <v>5.4799999999999996E-3</v>
      </c>
      <c r="S131" s="25">
        <f t="shared" ref="S131:S194" si="41">R131-AC131</f>
        <v>6.8199999999999997E-3</v>
      </c>
      <c r="T131" s="25"/>
      <c r="U131" s="25">
        <f t="shared" ref="U131:U194" si="42">S131-0.00075658</f>
        <v>6.0634199999999999E-3</v>
      </c>
      <c r="V131" s="25">
        <f t="shared" ref="V131:V194" si="43">U131*23.03</f>
        <v>0.13964056260000002</v>
      </c>
      <c r="W131" s="25">
        <v>6.5700000000000003E-3</v>
      </c>
      <c r="X131" s="25">
        <f t="shared" ref="X131:X194" si="44">W131-AC131</f>
        <v>7.9100000000000004E-3</v>
      </c>
      <c r="Y131" s="25"/>
      <c r="Z131" s="25">
        <f t="shared" ref="Z131:Z194" si="45">X131-0.00081218</f>
        <v>7.0978200000000003E-3</v>
      </c>
      <c r="AA131" s="25">
        <f t="shared" ref="AA131:AA194" si="46">Z131*23.03</f>
        <v>0.16346279460000002</v>
      </c>
      <c r="AB131" s="25">
        <v>-2.65E-3</v>
      </c>
      <c r="AC131" s="25">
        <f t="shared" ref="AC131:AC194" si="47">(B131+AB131)/2</f>
        <v>-1.34E-3</v>
      </c>
    </row>
    <row r="132" spans="1:29" s="15" customFormat="1">
      <c r="A132" s="18">
        <v>380</v>
      </c>
      <c r="B132" s="25">
        <v>-1.6000000000000001E-4</v>
      </c>
      <c r="C132" s="25">
        <v>4.47E-3</v>
      </c>
      <c r="D132" s="25">
        <f t="shared" si="32"/>
        <v>5.8349999999999999E-3</v>
      </c>
      <c r="E132" s="25"/>
      <c r="F132" s="25">
        <f t="shared" si="33"/>
        <v>5.42342E-3</v>
      </c>
      <c r="G132" s="25">
        <f t="shared" si="34"/>
        <v>0.12490136260000001</v>
      </c>
      <c r="H132" s="25">
        <v>7.3499999999999998E-3</v>
      </c>
      <c r="I132" s="25">
        <f t="shared" si="35"/>
        <v>8.7150000000000005E-3</v>
      </c>
      <c r="J132" s="25"/>
      <c r="K132" s="25">
        <f t="shared" si="36"/>
        <v>6.1295200000000011E-3</v>
      </c>
      <c r="L132" s="25">
        <f t="shared" si="37"/>
        <v>0.14116284560000003</v>
      </c>
      <c r="M132" s="25">
        <v>5.6800000000000002E-3</v>
      </c>
      <c r="N132" s="25">
        <f t="shared" si="38"/>
        <v>7.045E-3</v>
      </c>
      <c r="O132" s="25"/>
      <c r="P132" s="25">
        <f t="shared" si="39"/>
        <v>5.3534699999999999E-3</v>
      </c>
      <c r="Q132" s="25">
        <f t="shared" si="40"/>
        <v>0.12329041410000001</v>
      </c>
      <c r="R132" s="25">
        <v>6.0699999999999999E-3</v>
      </c>
      <c r="S132" s="25">
        <f t="shared" si="41"/>
        <v>7.4349999999999998E-3</v>
      </c>
      <c r="T132" s="25"/>
      <c r="U132" s="25">
        <f t="shared" si="42"/>
        <v>6.67842E-3</v>
      </c>
      <c r="V132" s="25">
        <f t="shared" si="43"/>
        <v>0.15380401260000001</v>
      </c>
      <c r="W132" s="25">
        <v>5.7999999999999996E-3</v>
      </c>
      <c r="X132" s="25">
        <f t="shared" si="44"/>
        <v>7.1649999999999995E-3</v>
      </c>
      <c r="Y132" s="25"/>
      <c r="Z132" s="25">
        <f t="shared" si="45"/>
        <v>6.3528199999999995E-3</v>
      </c>
      <c r="AA132" s="25">
        <f t="shared" si="46"/>
        <v>0.1463054446</v>
      </c>
      <c r="AB132" s="25">
        <v>-2.5699999999999998E-3</v>
      </c>
      <c r="AC132" s="25">
        <f t="shared" si="47"/>
        <v>-1.3649999999999999E-3</v>
      </c>
    </row>
    <row r="133" spans="1:29" s="15" customFormat="1">
      <c r="A133" s="18">
        <v>381</v>
      </c>
      <c r="B133" s="25">
        <v>1.1E-4</v>
      </c>
      <c r="C133" s="25">
        <v>3.98E-3</v>
      </c>
      <c r="D133" s="25">
        <f t="shared" si="32"/>
        <v>5.2100000000000002E-3</v>
      </c>
      <c r="E133" s="25"/>
      <c r="F133" s="25">
        <f t="shared" si="33"/>
        <v>4.7984200000000003E-3</v>
      </c>
      <c r="G133" s="25">
        <f t="shared" si="34"/>
        <v>0.11050761260000001</v>
      </c>
      <c r="H133" s="25">
        <v>7.0000000000000001E-3</v>
      </c>
      <c r="I133" s="25">
        <f t="shared" si="35"/>
        <v>8.2299999999999995E-3</v>
      </c>
      <c r="J133" s="25"/>
      <c r="K133" s="25">
        <f t="shared" si="36"/>
        <v>5.6445200000000001E-3</v>
      </c>
      <c r="L133" s="25">
        <f t="shared" si="37"/>
        <v>0.1299932956</v>
      </c>
      <c r="M133" s="25">
        <v>5.1500000000000001E-3</v>
      </c>
      <c r="N133" s="25">
        <f t="shared" si="38"/>
        <v>6.3800000000000003E-3</v>
      </c>
      <c r="O133" s="25"/>
      <c r="P133" s="25">
        <f t="shared" si="39"/>
        <v>4.6884700000000001E-3</v>
      </c>
      <c r="Q133" s="25">
        <f t="shared" si="40"/>
        <v>0.10797546410000002</v>
      </c>
      <c r="R133" s="25">
        <v>5.6499999999999996E-3</v>
      </c>
      <c r="S133" s="25">
        <f t="shared" si="41"/>
        <v>6.8799999999999998E-3</v>
      </c>
      <c r="T133" s="25"/>
      <c r="U133" s="25">
        <f t="shared" si="42"/>
        <v>6.1234200000000001E-3</v>
      </c>
      <c r="V133" s="25">
        <f t="shared" si="43"/>
        <v>0.14102236260000001</v>
      </c>
      <c r="W133" s="25">
        <v>7.3400000000000002E-3</v>
      </c>
      <c r="X133" s="25">
        <f t="shared" si="44"/>
        <v>8.5699999999999995E-3</v>
      </c>
      <c r="Y133" s="25"/>
      <c r="Z133" s="25">
        <f t="shared" si="45"/>
        <v>7.7578199999999995E-3</v>
      </c>
      <c r="AA133" s="25">
        <f t="shared" si="46"/>
        <v>0.1786625946</v>
      </c>
      <c r="AB133" s="25">
        <v>-2.5699999999999998E-3</v>
      </c>
      <c r="AC133" s="25">
        <f t="shared" si="47"/>
        <v>-1.23E-3</v>
      </c>
    </row>
    <row r="134" spans="1:29" s="15" customFormat="1">
      <c r="A134" s="18">
        <v>382</v>
      </c>
      <c r="B134" s="25">
        <v>1.2999999999999999E-4</v>
      </c>
      <c r="C134" s="25">
        <v>5.3400000000000001E-3</v>
      </c>
      <c r="D134" s="25">
        <f t="shared" si="32"/>
        <v>6.5000000000000006E-3</v>
      </c>
      <c r="E134" s="25"/>
      <c r="F134" s="25">
        <f t="shared" si="33"/>
        <v>6.0884200000000006E-3</v>
      </c>
      <c r="G134" s="25">
        <f t="shared" si="34"/>
        <v>0.14021631260000003</v>
      </c>
      <c r="H134" s="25">
        <v>7.1399999999999996E-3</v>
      </c>
      <c r="I134" s="25">
        <f t="shared" si="35"/>
        <v>8.3000000000000001E-3</v>
      </c>
      <c r="J134" s="25"/>
      <c r="K134" s="25">
        <f t="shared" si="36"/>
        <v>5.7145200000000007E-3</v>
      </c>
      <c r="L134" s="25">
        <f t="shared" si="37"/>
        <v>0.13160539560000004</v>
      </c>
      <c r="M134" s="25">
        <v>6.1199999999999996E-3</v>
      </c>
      <c r="N134" s="25">
        <f t="shared" si="38"/>
        <v>7.28E-3</v>
      </c>
      <c r="O134" s="25"/>
      <c r="P134" s="25">
        <f t="shared" si="39"/>
        <v>5.5884699999999999E-3</v>
      </c>
      <c r="Q134" s="25">
        <f t="shared" si="40"/>
        <v>0.1287024641</v>
      </c>
      <c r="R134" s="25">
        <v>6.3699999999999998E-3</v>
      </c>
      <c r="S134" s="25">
        <f t="shared" si="41"/>
        <v>7.5300000000000002E-3</v>
      </c>
      <c r="T134" s="25"/>
      <c r="U134" s="25">
        <f t="shared" si="42"/>
        <v>6.7734200000000005E-3</v>
      </c>
      <c r="V134" s="25">
        <f t="shared" si="43"/>
        <v>0.15599186260000003</v>
      </c>
      <c r="W134" s="25">
        <v>5.5999999999999999E-3</v>
      </c>
      <c r="X134" s="25">
        <f t="shared" si="44"/>
        <v>6.7600000000000004E-3</v>
      </c>
      <c r="Y134" s="25"/>
      <c r="Z134" s="25">
        <f t="shared" si="45"/>
        <v>5.9478200000000004E-3</v>
      </c>
      <c r="AA134" s="25">
        <f t="shared" si="46"/>
        <v>0.13697829460000002</v>
      </c>
      <c r="AB134" s="25">
        <v>-2.4499999999999999E-3</v>
      </c>
      <c r="AC134" s="25">
        <f t="shared" si="47"/>
        <v>-1.16E-3</v>
      </c>
    </row>
    <row r="135" spans="1:29" s="15" customFormat="1">
      <c r="A135" s="18">
        <v>383</v>
      </c>
      <c r="B135" s="25">
        <v>-3.0000000000000001E-5</v>
      </c>
      <c r="C135" s="25">
        <v>2.2399999999999998E-3</v>
      </c>
      <c r="D135" s="25">
        <f t="shared" si="32"/>
        <v>3.5899999999999999E-3</v>
      </c>
      <c r="E135" s="25"/>
      <c r="F135" s="25">
        <f t="shared" si="33"/>
        <v>3.1784199999999999E-3</v>
      </c>
      <c r="G135" s="25">
        <f t="shared" si="34"/>
        <v>7.3199012600000002E-2</v>
      </c>
      <c r="H135" s="25">
        <v>6.7400000000000003E-3</v>
      </c>
      <c r="I135" s="25">
        <f t="shared" si="35"/>
        <v>8.09E-3</v>
      </c>
      <c r="J135" s="25"/>
      <c r="K135" s="25">
        <f t="shared" si="36"/>
        <v>5.5045200000000006E-3</v>
      </c>
      <c r="L135" s="25">
        <f t="shared" si="37"/>
        <v>0.12676909560000002</v>
      </c>
      <c r="M135" s="25">
        <v>3.2100000000000002E-3</v>
      </c>
      <c r="N135" s="25">
        <f t="shared" si="38"/>
        <v>4.5599999999999998E-3</v>
      </c>
      <c r="O135" s="25"/>
      <c r="P135" s="25">
        <f t="shared" si="39"/>
        <v>2.8684699999999997E-3</v>
      </c>
      <c r="Q135" s="25">
        <f t="shared" si="40"/>
        <v>6.6060864099999991E-2</v>
      </c>
      <c r="R135" s="25">
        <v>3.4099999999999998E-3</v>
      </c>
      <c r="S135" s="25">
        <f t="shared" si="41"/>
        <v>4.7600000000000003E-3</v>
      </c>
      <c r="T135" s="25"/>
      <c r="U135" s="25">
        <f t="shared" si="42"/>
        <v>4.0034200000000006E-3</v>
      </c>
      <c r="V135" s="25">
        <f t="shared" si="43"/>
        <v>9.2198762600000012E-2</v>
      </c>
      <c r="W135" s="25">
        <v>4.2399999999999998E-3</v>
      </c>
      <c r="X135" s="25">
        <f t="shared" si="44"/>
        <v>5.5899999999999995E-3</v>
      </c>
      <c r="Y135" s="25"/>
      <c r="Z135" s="25">
        <f t="shared" si="45"/>
        <v>4.7778199999999995E-3</v>
      </c>
      <c r="AA135" s="25">
        <f t="shared" si="46"/>
        <v>0.11003319459999999</v>
      </c>
      <c r="AB135" s="25">
        <v>-2.6700000000000001E-3</v>
      </c>
      <c r="AC135" s="25">
        <f t="shared" si="47"/>
        <v>-1.3500000000000001E-3</v>
      </c>
    </row>
    <row r="136" spans="1:29" s="15" customFormat="1">
      <c r="A136" s="18">
        <v>384</v>
      </c>
      <c r="B136" s="25">
        <v>6.8999999999999997E-5</v>
      </c>
      <c r="C136" s="25">
        <v>2.8800000000000002E-3</v>
      </c>
      <c r="D136" s="25">
        <f t="shared" si="32"/>
        <v>4.1405000000000001E-3</v>
      </c>
      <c r="E136" s="25"/>
      <c r="F136" s="25">
        <f t="shared" si="33"/>
        <v>3.7289200000000002E-3</v>
      </c>
      <c r="G136" s="25">
        <f t="shared" si="34"/>
        <v>8.5877027600000003E-2</v>
      </c>
      <c r="H136" s="25">
        <v>6.4000000000000003E-3</v>
      </c>
      <c r="I136" s="25">
        <f t="shared" si="35"/>
        <v>7.6605000000000006E-3</v>
      </c>
      <c r="J136" s="25"/>
      <c r="K136" s="25">
        <f t="shared" si="36"/>
        <v>5.0750200000000013E-3</v>
      </c>
      <c r="L136" s="25">
        <f t="shared" si="37"/>
        <v>0.11687771060000003</v>
      </c>
      <c r="M136" s="25">
        <v>4.3099999999999996E-3</v>
      </c>
      <c r="N136" s="25">
        <f t="shared" si="38"/>
        <v>5.5704999999999991E-3</v>
      </c>
      <c r="O136" s="25"/>
      <c r="P136" s="25">
        <f t="shared" si="39"/>
        <v>3.8789699999999989E-3</v>
      </c>
      <c r="Q136" s="25">
        <f t="shared" si="40"/>
        <v>8.9332679099999979E-2</v>
      </c>
      <c r="R136" s="25">
        <v>4.5500000000000002E-3</v>
      </c>
      <c r="S136" s="25">
        <f t="shared" si="41"/>
        <v>5.8104999999999997E-3</v>
      </c>
      <c r="T136" s="25"/>
      <c r="U136" s="25">
        <f t="shared" si="42"/>
        <v>5.0539199999999999E-3</v>
      </c>
      <c r="V136" s="25">
        <f t="shared" si="43"/>
        <v>0.11639177760000001</v>
      </c>
      <c r="W136" s="25">
        <v>5.3600000000000002E-3</v>
      </c>
      <c r="X136" s="25">
        <f t="shared" si="44"/>
        <v>6.6204999999999996E-3</v>
      </c>
      <c r="Y136" s="25"/>
      <c r="Z136" s="25">
        <f t="shared" si="45"/>
        <v>5.8083199999999996E-3</v>
      </c>
      <c r="AA136" s="25">
        <f t="shared" si="46"/>
        <v>0.1337656096</v>
      </c>
      <c r="AB136" s="25">
        <v>-2.5899999999999999E-3</v>
      </c>
      <c r="AC136" s="25">
        <f t="shared" si="47"/>
        <v>-1.2604999999999999E-3</v>
      </c>
    </row>
    <row r="137" spans="1:29" s="15" customFormat="1">
      <c r="A137" s="18">
        <v>385</v>
      </c>
      <c r="B137" s="25">
        <v>-1.6000000000000001E-4</v>
      </c>
      <c r="C137" s="25">
        <v>2.8400000000000001E-3</v>
      </c>
      <c r="D137" s="25">
        <f t="shared" si="32"/>
        <v>4.3800000000000002E-3</v>
      </c>
      <c r="E137" s="25"/>
      <c r="F137" s="25">
        <f t="shared" si="33"/>
        <v>3.9684200000000003E-3</v>
      </c>
      <c r="G137" s="25">
        <f t="shared" si="34"/>
        <v>9.1392712600000009E-2</v>
      </c>
      <c r="H137" s="25">
        <v>6.2100000000000002E-3</v>
      </c>
      <c r="I137" s="25">
        <f t="shared" si="35"/>
        <v>7.7499999999999999E-3</v>
      </c>
      <c r="J137" s="25"/>
      <c r="K137" s="25">
        <f t="shared" si="36"/>
        <v>5.1645200000000006E-3</v>
      </c>
      <c r="L137" s="25">
        <f t="shared" si="37"/>
        <v>0.11893889560000002</v>
      </c>
      <c r="M137" s="25">
        <v>4.1599999999999996E-3</v>
      </c>
      <c r="N137" s="25">
        <f t="shared" si="38"/>
        <v>5.6999999999999993E-3</v>
      </c>
      <c r="O137" s="25"/>
      <c r="P137" s="25">
        <f t="shared" si="39"/>
        <v>4.0084699999999992E-3</v>
      </c>
      <c r="Q137" s="25">
        <f t="shared" si="40"/>
        <v>9.2315064099999983E-2</v>
      </c>
      <c r="R137" s="25">
        <v>4.3E-3</v>
      </c>
      <c r="S137" s="25">
        <f t="shared" si="41"/>
        <v>5.8399999999999997E-3</v>
      </c>
      <c r="T137" s="25"/>
      <c r="U137" s="25">
        <f t="shared" si="42"/>
        <v>5.08342E-3</v>
      </c>
      <c r="V137" s="25">
        <f t="shared" si="43"/>
        <v>0.1170711626</v>
      </c>
      <c r="W137" s="25">
        <v>4.8999999999999998E-3</v>
      </c>
      <c r="X137" s="25">
        <f t="shared" si="44"/>
        <v>6.4399999999999995E-3</v>
      </c>
      <c r="Y137" s="25"/>
      <c r="Z137" s="25">
        <f t="shared" si="45"/>
        <v>5.6278199999999995E-3</v>
      </c>
      <c r="AA137" s="25">
        <f t="shared" si="46"/>
        <v>0.12960869459999999</v>
      </c>
      <c r="AB137" s="25">
        <v>-2.9199999999999999E-3</v>
      </c>
      <c r="AC137" s="25">
        <f t="shared" si="47"/>
        <v>-1.5399999999999999E-3</v>
      </c>
    </row>
    <row r="138" spans="1:29" s="15" customFormat="1">
      <c r="A138" s="18">
        <v>386</v>
      </c>
      <c r="B138" s="25">
        <v>-5.0000000000000002E-5</v>
      </c>
      <c r="C138" s="25">
        <v>2.6099999999999999E-3</v>
      </c>
      <c r="D138" s="25">
        <f t="shared" si="32"/>
        <v>3.9449999999999997E-3</v>
      </c>
      <c r="E138" s="25"/>
      <c r="F138" s="25">
        <f t="shared" si="33"/>
        <v>3.5334199999999998E-3</v>
      </c>
      <c r="G138" s="25">
        <f t="shared" si="34"/>
        <v>8.1374662599999995E-2</v>
      </c>
      <c r="H138" s="25">
        <v>6.0800000000000003E-3</v>
      </c>
      <c r="I138" s="25">
        <f t="shared" si="35"/>
        <v>7.4150000000000006E-3</v>
      </c>
      <c r="J138" s="25"/>
      <c r="K138" s="25">
        <f t="shared" si="36"/>
        <v>4.8295200000000003E-3</v>
      </c>
      <c r="L138" s="25">
        <f t="shared" si="37"/>
        <v>0.11122384560000001</v>
      </c>
      <c r="M138" s="25">
        <v>4.0099999999999997E-3</v>
      </c>
      <c r="N138" s="25">
        <f t="shared" si="38"/>
        <v>5.3449999999999999E-3</v>
      </c>
      <c r="O138" s="25"/>
      <c r="P138" s="25">
        <f t="shared" si="39"/>
        <v>3.6534699999999998E-3</v>
      </c>
      <c r="Q138" s="25">
        <f t="shared" si="40"/>
        <v>8.4139414100000004E-2</v>
      </c>
      <c r="R138" s="25">
        <v>4.2399999999999998E-3</v>
      </c>
      <c r="S138" s="25">
        <f t="shared" si="41"/>
        <v>5.5750000000000001E-3</v>
      </c>
      <c r="T138" s="25"/>
      <c r="U138" s="25">
        <f t="shared" si="42"/>
        <v>4.8184200000000003E-3</v>
      </c>
      <c r="V138" s="25">
        <f t="shared" si="43"/>
        <v>0.11096821260000002</v>
      </c>
      <c r="W138" s="25">
        <v>4.9300000000000004E-3</v>
      </c>
      <c r="X138" s="25">
        <f t="shared" si="44"/>
        <v>6.2650000000000006E-3</v>
      </c>
      <c r="Y138" s="25"/>
      <c r="Z138" s="25">
        <f t="shared" si="45"/>
        <v>5.4528200000000006E-3</v>
      </c>
      <c r="AA138" s="25">
        <f t="shared" si="46"/>
        <v>0.12557844460000003</v>
      </c>
      <c r="AB138" s="25">
        <v>-2.6199999999999999E-3</v>
      </c>
      <c r="AC138" s="25">
        <f t="shared" si="47"/>
        <v>-1.335E-3</v>
      </c>
    </row>
    <row r="139" spans="1:29" s="15" customFormat="1">
      <c r="A139" s="18">
        <v>387</v>
      </c>
      <c r="B139" s="25">
        <v>-1.4999999999999999E-4</v>
      </c>
      <c r="C139" s="25">
        <v>2.5999999999999999E-3</v>
      </c>
      <c r="D139" s="25">
        <f t="shared" si="32"/>
        <v>4.065E-3</v>
      </c>
      <c r="E139" s="25"/>
      <c r="F139" s="25">
        <f t="shared" si="33"/>
        <v>3.6534200000000001E-3</v>
      </c>
      <c r="G139" s="25">
        <f t="shared" si="34"/>
        <v>8.4138262600000013E-2</v>
      </c>
      <c r="H139" s="25">
        <v>6.0000000000000001E-3</v>
      </c>
      <c r="I139" s="25">
        <f t="shared" si="35"/>
        <v>7.4650000000000003E-3</v>
      </c>
      <c r="J139" s="25"/>
      <c r="K139" s="25">
        <f t="shared" si="36"/>
        <v>4.87952E-3</v>
      </c>
      <c r="L139" s="25">
        <f t="shared" si="37"/>
        <v>0.11237534560000001</v>
      </c>
      <c r="M139" s="25">
        <v>3.96E-3</v>
      </c>
      <c r="N139" s="25">
        <f t="shared" si="38"/>
        <v>5.4250000000000001E-3</v>
      </c>
      <c r="O139" s="25"/>
      <c r="P139" s="25">
        <f t="shared" si="39"/>
        <v>3.73347E-3</v>
      </c>
      <c r="Q139" s="25">
        <f t="shared" si="40"/>
        <v>8.5981814099999998E-2</v>
      </c>
      <c r="R139" s="25">
        <v>4.15E-3</v>
      </c>
      <c r="S139" s="25">
        <f t="shared" si="41"/>
        <v>5.6150000000000002E-3</v>
      </c>
      <c r="T139" s="25"/>
      <c r="U139" s="25">
        <f t="shared" si="42"/>
        <v>4.8584200000000004E-3</v>
      </c>
      <c r="V139" s="25">
        <f t="shared" si="43"/>
        <v>0.11188941260000002</v>
      </c>
      <c r="W139" s="25">
        <v>4.5100000000000001E-3</v>
      </c>
      <c r="X139" s="25">
        <f t="shared" si="44"/>
        <v>5.9750000000000003E-3</v>
      </c>
      <c r="Y139" s="25"/>
      <c r="Z139" s="25">
        <f t="shared" si="45"/>
        <v>5.1628200000000003E-3</v>
      </c>
      <c r="AA139" s="25">
        <f t="shared" si="46"/>
        <v>0.11889974460000001</v>
      </c>
      <c r="AB139" s="25">
        <v>-2.7799999999999999E-3</v>
      </c>
      <c r="AC139" s="25">
        <f t="shared" si="47"/>
        <v>-1.4649999999999999E-3</v>
      </c>
    </row>
    <row r="140" spans="1:29" s="15" customFormat="1">
      <c r="A140" s="18">
        <v>388</v>
      </c>
      <c r="B140" s="25">
        <v>-3.0000000000000001E-5</v>
      </c>
      <c r="C140" s="25">
        <v>2.5400000000000002E-3</v>
      </c>
      <c r="D140" s="25">
        <f t="shared" si="32"/>
        <v>3.9150000000000001E-3</v>
      </c>
      <c r="E140" s="25"/>
      <c r="F140" s="25">
        <f t="shared" si="33"/>
        <v>3.5034200000000001E-3</v>
      </c>
      <c r="G140" s="25">
        <f t="shared" si="34"/>
        <v>8.0683762600000014E-2</v>
      </c>
      <c r="H140" s="25">
        <v>6.0099999999999997E-3</v>
      </c>
      <c r="I140" s="25">
        <f t="shared" si="35"/>
        <v>7.3850000000000001E-3</v>
      </c>
      <c r="J140" s="25"/>
      <c r="K140" s="25">
        <f t="shared" si="36"/>
        <v>4.7995199999999998E-3</v>
      </c>
      <c r="L140" s="25">
        <f t="shared" si="37"/>
        <v>0.1105329456</v>
      </c>
      <c r="M140" s="25">
        <v>4.0000000000000001E-3</v>
      </c>
      <c r="N140" s="25">
        <f t="shared" si="38"/>
        <v>5.3750000000000004E-3</v>
      </c>
      <c r="O140" s="25"/>
      <c r="P140" s="25">
        <f t="shared" si="39"/>
        <v>3.6834700000000003E-3</v>
      </c>
      <c r="Q140" s="25">
        <f t="shared" si="40"/>
        <v>8.4830314100000012E-2</v>
      </c>
      <c r="R140" s="25">
        <v>4.0600000000000002E-3</v>
      </c>
      <c r="S140" s="25">
        <f t="shared" si="41"/>
        <v>5.4350000000000006E-3</v>
      </c>
      <c r="T140" s="25"/>
      <c r="U140" s="25">
        <f t="shared" si="42"/>
        <v>4.6784200000000008E-3</v>
      </c>
      <c r="V140" s="25">
        <f t="shared" si="43"/>
        <v>0.10774401260000002</v>
      </c>
      <c r="W140" s="25">
        <v>4.7499999999999999E-3</v>
      </c>
      <c r="X140" s="25">
        <f t="shared" si="44"/>
        <v>6.1250000000000002E-3</v>
      </c>
      <c r="Y140" s="25"/>
      <c r="Z140" s="25">
        <f t="shared" si="45"/>
        <v>5.3128200000000002E-3</v>
      </c>
      <c r="AA140" s="25">
        <f t="shared" si="46"/>
        <v>0.12235424460000001</v>
      </c>
      <c r="AB140" s="25">
        <v>-2.7200000000000002E-3</v>
      </c>
      <c r="AC140" s="25">
        <f t="shared" si="47"/>
        <v>-1.3750000000000001E-3</v>
      </c>
    </row>
    <row r="141" spans="1:29" s="15" customFormat="1">
      <c r="A141" s="18">
        <v>389</v>
      </c>
      <c r="B141" s="25">
        <v>-3.0000000000000001E-5</v>
      </c>
      <c r="C141" s="25">
        <v>2.3600000000000001E-3</v>
      </c>
      <c r="D141" s="25">
        <f t="shared" si="32"/>
        <v>3.725E-3</v>
      </c>
      <c r="E141" s="25"/>
      <c r="F141" s="25">
        <f t="shared" si="33"/>
        <v>3.3134200000000001E-3</v>
      </c>
      <c r="G141" s="25">
        <f t="shared" si="34"/>
        <v>7.6308062600000004E-2</v>
      </c>
      <c r="H141" s="25">
        <v>5.9100000000000003E-3</v>
      </c>
      <c r="I141" s="25">
        <f t="shared" si="35"/>
        <v>7.2750000000000002E-3</v>
      </c>
      <c r="J141" s="25"/>
      <c r="K141" s="25">
        <f t="shared" si="36"/>
        <v>4.6895200000000008E-3</v>
      </c>
      <c r="L141" s="25">
        <f t="shared" si="37"/>
        <v>0.10799964560000003</v>
      </c>
      <c r="M141" s="25">
        <v>3.7799999999999999E-3</v>
      </c>
      <c r="N141" s="25">
        <f t="shared" si="38"/>
        <v>5.1450000000000003E-3</v>
      </c>
      <c r="O141" s="25"/>
      <c r="P141" s="25">
        <f t="shared" si="39"/>
        <v>3.4534700000000002E-3</v>
      </c>
      <c r="Q141" s="25">
        <f t="shared" si="40"/>
        <v>7.9533414100000005E-2</v>
      </c>
      <c r="R141" s="25">
        <v>3.8800000000000002E-3</v>
      </c>
      <c r="S141" s="25">
        <f t="shared" si="41"/>
        <v>5.2450000000000005E-3</v>
      </c>
      <c r="T141" s="25"/>
      <c r="U141" s="25">
        <f t="shared" si="42"/>
        <v>4.4884200000000008E-3</v>
      </c>
      <c r="V141" s="25">
        <f t="shared" si="43"/>
        <v>0.10336831260000003</v>
      </c>
      <c r="W141" s="25">
        <v>4.3E-3</v>
      </c>
      <c r="X141" s="25">
        <f t="shared" si="44"/>
        <v>5.6649999999999999E-3</v>
      </c>
      <c r="Y141" s="25"/>
      <c r="Z141" s="25">
        <f t="shared" si="45"/>
        <v>4.8528199999999999E-3</v>
      </c>
      <c r="AA141" s="25">
        <f t="shared" si="46"/>
        <v>0.11176044460000001</v>
      </c>
      <c r="AB141" s="25">
        <v>-2.7000000000000001E-3</v>
      </c>
      <c r="AC141" s="25">
        <f t="shared" si="47"/>
        <v>-1.3650000000000001E-3</v>
      </c>
    </row>
    <row r="142" spans="1:29" s="15" customFormat="1">
      <c r="A142" s="18">
        <v>390</v>
      </c>
      <c r="B142" s="25">
        <v>0</v>
      </c>
      <c r="C142" s="25">
        <v>2.47E-3</v>
      </c>
      <c r="D142" s="25">
        <f t="shared" si="32"/>
        <v>3.7749999999999997E-3</v>
      </c>
      <c r="E142" s="25"/>
      <c r="F142" s="25">
        <f t="shared" si="33"/>
        <v>3.3634199999999998E-3</v>
      </c>
      <c r="G142" s="25">
        <f t="shared" si="34"/>
        <v>7.7459562600000004E-2</v>
      </c>
      <c r="H142" s="25">
        <v>5.7600000000000004E-3</v>
      </c>
      <c r="I142" s="25">
        <f t="shared" si="35"/>
        <v>7.0650000000000001E-3</v>
      </c>
      <c r="J142" s="25"/>
      <c r="K142" s="25">
        <f t="shared" si="36"/>
        <v>4.4795200000000007E-3</v>
      </c>
      <c r="L142" s="25">
        <f t="shared" si="37"/>
        <v>0.10316334560000003</v>
      </c>
      <c r="M142" s="25">
        <v>3.8400000000000001E-3</v>
      </c>
      <c r="N142" s="25">
        <f t="shared" si="38"/>
        <v>5.1450000000000003E-3</v>
      </c>
      <c r="O142" s="25"/>
      <c r="P142" s="25">
        <f t="shared" si="39"/>
        <v>3.4534700000000002E-3</v>
      </c>
      <c r="Q142" s="25">
        <f t="shared" si="40"/>
        <v>7.9533414100000005E-2</v>
      </c>
      <c r="R142" s="25">
        <v>3.8999999999999998E-3</v>
      </c>
      <c r="S142" s="25">
        <f t="shared" si="41"/>
        <v>5.2049999999999996E-3</v>
      </c>
      <c r="T142" s="25"/>
      <c r="U142" s="25">
        <f t="shared" si="42"/>
        <v>4.4484199999999998E-3</v>
      </c>
      <c r="V142" s="25">
        <f t="shared" si="43"/>
        <v>0.1024471126</v>
      </c>
      <c r="W142" s="25">
        <v>4.4600000000000004E-3</v>
      </c>
      <c r="X142" s="25">
        <f t="shared" si="44"/>
        <v>5.7650000000000002E-3</v>
      </c>
      <c r="Y142" s="25"/>
      <c r="Z142" s="25">
        <f t="shared" si="45"/>
        <v>4.9528200000000001E-3</v>
      </c>
      <c r="AA142" s="25">
        <f t="shared" si="46"/>
        <v>0.11406344460000001</v>
      </c>
      <c r="AB142" s="25">
        <v>-2.6099999999999999E-3</v>
      </c>
      <c r="AC142" s="25">
        <f t="shared" si="47"/>
        <v>-1.305E-3</v>
      </c>
    </row>
    <row r="143" spans="1:29" s="15" customFormat="1">
      <c r="A143" s="18">
        <v>391</v>
      </c>
      <c r="B143" s="25">
        <v>-5.0000000000000002E-5</v>
      </c>
      <c r="C143" s="25">
        <v>2.2200000000000002E-3</v>
      </c>
      <c r="D143" s="25">
        <f t="shared" si="32"/>
        <v>3.5850000000000005E-3</v>
      </c>
      <c r="E143" s="25"/>
      <c r="F143" s="25">
        <f t="shared" si="33"/>
        <v>3.1734200000000006E-3</v>
      </c>
      <c r="G143" s="25">
        <f t="shared" si="34"/>
        <v>7.3083862600000021E-2</v>
      </c>
      <c r="H143" s="25">
        <v>5.77E-3</v>
      </c>
      <c r="I143" s="25">
        <f t="shared" si="35"/>
        <v>7.1349999999999998E-3</v>
      </c>
      <c r="J143" s="25"/>
      <c r="K143" s="25">
        <f t="shared" si="36"/>
        <v>4.5495199999999996E-3</v>
      </c>
      <c r="L143" s="25">
        <f t="shared" si="37"/>
        <v>0.1047754456</v>
      </c>
      <c r="M143" s="25">
        <v>3.81E-3</v>
      </c>
      <c r="N143" s="25">
        <f t="shared" si="38"/>
        <v>5.1749999999999999E-3</v>
      </c>
      <c r="O143" s="25"/>
      <c r="P143" s="25">
        <f t="shared" si="39"/>
        <v>3.4834699999999998E-3</v>
      </c>
      <c r="Q143" s="25">
        <f t="shared" si="40"/>
        <v>8.0224314099999999E-2</v>
      </c>
      <c r="R143" s="25">
        <v>3.7699999999999999E-3</v>
      </c>
      <c r="S143" s="25">
        <f t="shared" si="41"/>
        <v>5.1349999999999998E-3</v>
      </c>
      <c r="T143" s="25"/>
      <c r="U143" s="25">
        <f t="shared" si="42"/>
        <v>4.3784200000000001E-3</v>
      </c>
      <c r="V143" s="25">
        <f t="shared" si="43"/>
        <v>0.10083501260000001</v>
      </c>
      <c r="W143" s="25">
        <v>4.1799999999999997E-3</v>
      </c>
      <c r="X143" s="25">
        <f t="shared" si="44"/>
        <v>5.5449999999999996E-3</v>
      </c>
      <c r="Y143" s="25"/>
      <c r="Z143" s="25">
        <f t="shared" si="45"/>
        <v>4.7328199999999996E-3</v>
      </c>
      <c r="AA143" s="25">
        <f t="shared" si="46"/>
        <v>0.10899684459999999</v>
      </c>
      <c r="AB143" s="25">
        <v>-2.6800000000000001E-3</v>
      </c>
      <c r="AC143" s="25">
        <f t="shared" si="47"/>
        <v>-1.3650000000000001E-3</v>
      </c>
    </row>
    <row r="144" spans="1:29" s="15" customFormat="1">
      <c r="A144" s="18">
        <v>392</v>
      </c>
      <c r="B144" s="25">
        <v>4.0000000000000003E-5</v>
      </c>
      <c r="C144" s="25">
        <v>2.0999999999999999E-3</v>
      </c>
      <c r="D144" s="25">
        <f t="shared" si="32"/>
        <v>3.405E-3</v>
      </c>
      <c r="E144" s="25"/>
      <c r="F144" s="25">
        <f t="shared" si="33"/>
        <v>2.9934200000000001E-3</v>
      </c>
      <c r="G144" s="25">
        <f t="shared" si="34"/>
        <v>6.89384626E-2</v>
      </c>
      <c r="H144" s="25">
        <v>5.47E-3</v>
      </c>
      <c r="I144" s="25">
        <f t="shared" si="35"/>
        <v>6.7749999999999998E-3</v>
      </c>
      <c r="J144" s="25"/>
      <c r="K144" s="25">
        <f t="shared" si="36"/>
        <v>4.1895200000000004E-3</v>
      </c>
      <c r="L144" s="25">
        <f t="shared" si="37"/>
        <v>9.6484645600000016E-2</v>
      </c>
      <c r="M144" s="25">
        <v>3.5200000000000001E-3</v>
      </c>
      <c r="N144" s="25">
        <f t="shared" si="38"/>
        <v>4.8250000000000003E-3</v>
      </c>
      <c r="O144" s="25"/>
      <c r="P144" s="25">
        <f t="shared" si="39"/>
        <v>3.1334700000000002E-3</v>
      </c>
      <c r="Q144" s="25">
        <f t="shared" si="40"/>
        <v>7.2163814100000001E-2</v>
      </c>
      <c r="R144" s="25">
        <v>3.63E-3</v>
      </c>
      <c r="S144" s="25">
        <f t="shared" si="41"/>
        <v>4.9350000000000002E-3</v>
      </c>
      <c r="T144" s="25"/>
      <c r="U144" s="25">
        <f t="shared" si="42"/>
        <v>4.1784200000000004E-3</v>
      </c>
      <c r="V144" s="25">
        <f t="shared" si="43"/>
        <v>9.6229012600000011E-2</v>
      </c>
      <c r="W144" s="25">
        <v>4.1700000000000001E-3</v>
      </c>
      <c r="X144" s="25">
        <f t="shared" si="44"/>
        <v>5.4749999999999998E-3</v>
      </c>
      <c r="Y144" s="25"/>
      <c r="Z144" s="25">
        <f t="shared" si="45"/>
        <v>4.6628199999999998E-3</v>
      </c>
      <c r="AA144" s="25">
        <f t="shared" si="46"/>
        <v>0.1073847446</v>
      </c>
      <c r="AB144" s="25">
        <v>-2.65E-3</v>
      </c>
      <c r="AC144" s="25">
        <f t="shared" si="47"/>
        <v>-1.305E-3</v>
      </c>
    </row>
    <row r="145" spans="1:29" s="15" customFormat="1">
      <c r="A145" s="18">
        <v>393</v>
      </c>
      <c r="B145" s="25">
        <v>-5.0000000000000002E-5</v>
      </c>
      <c r="C145" s="25">
        <v>2.0500000000000002E-3</v>
      </c>
      <c r="D145" s="25">
        <f t="shared" si="32"/>
        <v>3.4550000000000002E-3</v>
      </c>
      <c r="E145" s="25"/>
      <c r="F145" s="25">
        <f t="shared" si="33"/>
        <v>3.0434200000000002E-3</v>
      </c>
      <c r="G145" s="25">
        <f t="shared" si="34"/>
        <v>7.0089962600000014E-2</v>
      </c>
      <c r="H145" s="25">
        <v>5.64E-3</v>
      </c>
      <c r="I145" s="25">
        <f t="shared" si="35"/>
        <v>7.045E-3</v>
      </c>
      <c r="J145" s="25"/>
      <c r="K145" s="25">
        <f t="shared" si="36"/>
        <v>4.4595199999999998E-3</v>
      </c>
      <c r="L145" s="25">
        <f t="shared" si="37"/>
        <v>0.10270274560000001</v>
      </c>
      <c r="M145" s="25">
        <v>3.6099999999999999E-3</v>
      </c>
      <c r="N145" s="25">
        <f t="shared" si="38"/>
        <v>5.0150000000000004E-3</v>
      </c>
      <c r="O145" s="25"/>
      <c r="P145" s="25">
        <f t="shared" si="39"/>
        <v>3.3234700000000002E-3</v>
      </c>
      <c r="Q145" s="25">
        <f t="shared" si="40"/>
        <v>7.6539514100000011E-2</v>
      </c>
      <c r="R145" s="25">
        <v>3.5000000000000001E-3</v>
      </c>
      <c r="S145" s="25">
        <f t="shared" si="41"/>
        <v>4.9049999999999996E-3</v>
      </c>
      <c r="T145" s="25"/>
      <c r="U145" s="25">
        <f t="shared" si="42"/>
        <v>4.1484199999999999E-3</v>
      </c>
      <c r="V145" s="25">
        <f t="shared" si="43"/>
        <v>9.5538112600000002E-2</v>
      </c>
      <c r="W145" s="25">
        <v>3.8999999999999998E-3</v>
      </c>
      <c r="X145" s="25">
        <f t="shared" si="44"/>
        <v>5.3049999999999998E-3</v>
      </c>
      <c r="Y145" s="25"/>
      <c r="Z145" s="25">
        <f t="shared" si="45"/>
        <v>4.4928199999999998E-3</v>
      </c>
      <c r="AA145" s="25">
        <f t="shared" si="46"/>
        <v>0.10346964459999999</v>
      </c>
      <c r="AB145" s="25">
        <v>-2.7599999999999999E-3</v>
      </c>
      <c r="AC145" s="25">
        <f t="shared" si="47"/>
        <v>-1.405E-3</v>
      </c>
    </row>
    <row r="146" spans="1:29" s="15" customFormat="1">
      <c r="A146" s="18">
        <v>394</v>
      </c>
      <c r="B146" s="25">
        <v>1.7000000000000001E-4</v>
      </c>
      <c r="C146" s="25">
        <v>2.0600000000000002E-3</v>
      </c>
      <c r="D146" s="25">
        <f t="shared" si="32"/>
        <v>3.2799999999999999E-3</v>
      </c>
      <c r="E146" s="25"/>
      <c r="F146" s="25">
        <f t="shared" si="33"/>
        <v>2.86842E-3</v>
      </c>
      <c r="G146" s="25">
        <f t="shared" si="34"/>
        <v>6.6059712600000001E-2</v>
      </c>
      <c r="H146" s="25">
        <v>5.5900000000000004E-3</v>
      </c>
      <c r="I146" s="25">
        <f t="shared" si="35"/>
        <v>6.8100000000000001E-3</v>
      </c>
      <c r="J146" s="25"/>
      <c r="K146" s="25">
        <f t="shared" si="36"/>
        <v>4.2245200000000007E-3</v>
      </c>
      <c r="L146" s="25">
        <f t="shared" si="37"/>
        <v>9.7290695600000018E-2</v>
      </c>
      <c r="M146" s="25">
        <v>3.5599999999999998E-3</v>
      </c>
      <c r="N146" s="25">
        <f t="shared" si="38"/>
        <v>4.7799999999999995E-3</v>
      </c>
      <c r="O146" s="25"/>
      <c r="P146" s="25">
        <f t="shared" si="39"/>
        <v>3.0884699999999994E-3</v>
      </c>
      <c r="Q146" s="25">
        <f t="shared" si="40"/>
        <v>7.1127464099999996E-2</v>
      </c>
      <c r="R146" s="25">
        <v>3.5799999999999998E-3</v>
      </c>
      <c r="S146" s="25">
        <f t="shared" si="41"/>
        <v>4.7999999999999996E-3</v>
      </c>
      <c r="T146" s="25"/>
      <c r="U146" s="25">
        <f t="shared" si="42"/>
        <v>4.0434199999999998E-3</v>
      </c>
      <c r="V146" s="25">
        <f t="shared" si="43"/>
        <v>9.3119962599999995E-2</v>
      </c>
      <c r="W146" s="25">
        <v>4.13E-3</v>
      </c>
      <c r="X146" s="25">
        <f t="shared" si="44"/>
        <v>5.3499999999999997E-3</v>
      </c>
      <c r="Y146" s="25"/>
      <c r="Z146" s="25">
        <f t="shared" si="45"/>
        <v>4.5378199999999997E-3</v>
      </c>
      <c r="AA146" s="25">
        <f t="shared" si="46"/>
        <v>0.1045059946</v>
      </c>
      <c r="AB146" s="25">
        <v>-2.6099999999999999E-3</v>
      </c>
      <c r="AC146" s="25">
        <f t="shared" si="47"/>
        <v>-1.2199999999999999E-3</v>
      </c>
    </row>
    <row r="147" spans="1:29" s="15" customFormat="1">
      <c r="A147" s="18">
        <v>395</v>
      </c>
      <c r="B147" s="25">
        <v>-8.0000000000000007E-5</v>
      </c>
      <c r="C147" s="25">
        <v>1.7799999999999999E-3</v>
      </c>
      <c r="D147" s="25">
        <f t="shared" si="32"/>
        <v>3.2450000000000001E-3</v>
      </c>
      <c r="E147" s="25"/>
      <c r="F147" s="25">
        <f t="shared" si="33"/>
        <v>2.8334200000000001E-3</v>
      </c>
      <c r="G147" s="25">
        <f t="shared" si="34"/>
        <v>6.5253662600000012E-2</v>
      </c>
      <c r="H147" s="25">
        <v>5.4299999999999999E-3</v>
      </c>
      <c r="I147" s="25">
        <f t="shared" si="35"/>
        <v>6.8950000000000001E-3</v>
      </c>
      <c r="J147" s="25"/>
      <c r="K147" s="25">
        <f t="shared" si="36"/>
        <v>4.3095200000000007E-3</v>
      </c>
      <c r="L147" s="25">
        <f t="shared" si="37"/>
        <v>9.9248245600000021E-2</v>
      </c>
      <c r="M147" s="25">
        <v>3.4499999999999999E-3</v>
      </c>
      <c r="N147" s="25">
        <f t="shared" si="38"/>
        <v>4.9150000000000001E-3</v>
      </c>
      <c r="O147" s="25"/>
      <c r="P147" s="25">
        <f t="shared" si="39"/>
        <v>3.22347E-3</v>
      </c>
      <c r="Q147" s="25">
        <f t="shared" si="40"/>
        <v>7.4236514099999998E-2</v>
      </c>
      <c r="R147" s="25">
        <v>3.1099999999999999E-3</v>
      </c>
      <c r="S147" s="25">
        <f t="shared" si="41"/>
        <v>4.5750000000000001E-3</v>
      </c>
      <c r="T147" s="25"/>
      <c r="U147" s="25">
        <f t="shared" si="42"/>
        <v>3.8184200000000003E-3</v>
      </c>
      <c r="V147" s="25">
        <f t="shared" si="43"/>
        <v>8.793821260000001E-2</v>
      </c>
      <c r="W147" s="25">
        <v>3.5699999999999998E-3</v>
      </c>
      <c r="X147" s="25">
        <f t="shared" si="44"/>
        <v>5.0349999999999995E-3</v>
      </c>
      <c r="Y147" s="25"/>
      <c r="Z147" s="25">
        <f t="shared" si="45"/>
        <v>4.2228199999999995E-3</v>
      </c>
      <c r="AA147" s="25">
        <f t="shared" si="46"/>
        <v>9.7251544599999989E-2</v>
      </c>
      <c r="AB147" s="25">
        <v>-2.8500000000000001E-3</v>
      </c>
      <c r="AC147" s="25">
        <f t="shared" si="47"/>
        <v>-1.4650000000000002E-3</v>
      </c>
    </row>
    <row r="148" spans="1:29" s="15" customFormat="1">
      <c r="A148" s="18">
        <v>396</v>
      </c>
      <c r="B148" s="25">
        <v>-4.0000000000000003E-5</v>
      </c>
      <c r="C148" s="25">
        <v>1.9E-3</v>
      </c>
      <c r="D148" s="25">
        <f t="shared" si="32"/>
        <v>3.235E-3</v>
      </c>
      <c r="E148" s="25"/>
      <c r="F148" s="25">
        <f t="shared" si="33"/>
        <v>2.8234200000000001E-3</v>
      </c>
      <c r="G148" s="25">
        <f t="shared" si="34"/>
        <v>6.5023362600000009E-2</v>
      </c>
      <c r="H148" s="25">
        <v>5.3400000000000001E-3</v>
      </c>
      <c r="I148" s="25">
        <f t="shared" si="35"/>
        <v>6.6750000000000004E-3</v>
      </c>
      <c r="J148" s="25"/>
      <c r="K148" s="25">
        <f t="shared" si="36"/>
        <v>4.089520000000001E-3</v>
      </c>
      <c r="L148" s="25">
        <f t="shared" si="37"/>
        <v>9.418164560000003E-2</v>
      </c>
      <c r="M148" s="25">
        <v>3.48E-3</v>
      </c>
      <c r="N148" s="25">
        <f t="shared" si="38"/>
        <v>4.8149999999999998E-3</v>
      </c>
      <c r="O148" s="25"/>
      <c r="P148" s="25">
        <f t="shared" si="39"/>
        <v>3.1234699999999997E-3</v>
      </c>
      <c r="Q148" s="25">
        <f t="shared" si="40"/>
        <v>7.1933514099999998E-2</v>
      </c>
      <c r="R148" s="25">
        <v>3.32E-3</v>
      </c>
      <c r="S148" s="25">
        <f t="shared" si="41"/>
        <v>4.6550000000000003E-3</v>
      </c>
      <c r="T148" s="25"/>
      <c r="U148" s="25">
        <f t="shared" si="42"/>
        <v>3.8984200000000005E-3</v>
      </c>
      <c r="V148" s="25">
        <f t="shared" si="43"/>
        <v>8.9780612600000018E-2</v>
      </c>
      <c r="W148" s="25">
        <v>3.9100000000000003E-3</v>
      </c>
      <c r="X148" s="25">
        <f t="shared" si="44"/>
        <v>5.2450000000000005E-3</v>
      </c>
      <c r="Y148" s="25"/>
      <c r="Z148" s="25">
        <f t="shared" si="45"/>
        <v>4.4328200000000005E-3</v>
      </c>
      <c r="AA148" s="25">
        <f t="shared" si="46"/>
        <v>0.10208784460000002</v>
      </c>
      <c r="AB148" s="25">
        <v>-2.63E-3</v>
      </c>
      <c r="AC148" s="25">
        <f t="shared" si="47"/>
        <v>-1.335E-3</v>
      </c>
    </row>
    <row r="149" spans="1:29" s="15" customFormat="1">
      <c r="A149" s="18">
        <v>397</v>
      </c>
      <c r="B149" s="25">
        <v>-1.7000000000000001E-4</v>
      </c>
      <c r="C149" s="25">
        <v>1.72E-3</v>
      </c>
      <c r="D149" s="25">
        <f t="shared" si="32"/>
        <v>3.2649999999999997E-3</v>
      </c>
      <c r="E149" s="25"/>
      <c r="F149" s="25">
        <f t="shared" si="33"/>
        <v>2.8534199999999997E-3</v>
      </c>
      <c r="G149" s="25">
        <f t="shared" si="34"/>
        <v>6.5714262600000004E-2</v>
      </c>
      <c r="H149" s="25">
        <v>5.28E-3</v>
      </c>
      <c r="I149" s="25">
        <f t="shared" si="35"/>
        <v>6.8249999999999995E-3</v>
      </c>
      <c r="J149" s="25"/>
      <c r="K149" s="25">
        <f t="shared" si="36"/>
        <v>4.2395200000000001E-3</v>
      </c>
      <c r="L149" s="25">
        <f t="shared" si="37"/>
        <v>9.7636145600000002E-2</v>
      </c>
      <c r="M149" s="25">
        <v>3.2599999999999999E-3</v>
      </c>
      <c r="N149" s="25">
        <f t="shared" si="38"/>
        <v>4.8050000000000002E-3</v>
      </c>
      <c r="O149" s="25"/>
      <c r="P149" s="25">
        <f t="shared" si="39"/>
        <v>3.1134700000000001E-3</v>
      </c>
      <c r="Q149" s="25">
        <f t="shared" si="40"/>
        <v>7.170321410000001E-2</v>
      </c>
      <c r="R149" s="25">
        <v>3.0699999999999998E-3</v>
      </c>
      <c r="S149" s="25">
        <f t="shared" si="41"/>
        <v>4.6149999999999993E-3</v>
      </c>
      <c r="T149" s="25"/>
      <c r="U149" s="25">
        <f t="shared" si="42"/>
        <v>3.8584199999999996E-3</v>
      </c>
      <c r="V149" s="25">
        <f t="shared" si="43"/>
        <v>8.8859412599999993E-2</v>
      </c>
      <c r="W149" s="25">
        <v>3.3999999999999998E-3</v>
      </c>
      <c r="X149" s="25">
        <f t="shared" si="44"/>
        <v>4.9449999999999997E-3</v>
      </c>
      <c r="Y149" s="25"/>
      <c r="Z149" s="25">
        <f t="shared" si="45"/>
        <v>4.1328199999999997E-3</v>
      </c>
      <c r="AA149" s="25">
        <f t="shared" si="46"/>
        <v>9.5178844599999993E-2</v>
      </c>
      <c r="AB149" s="25">
        <v>-2.9199999999999999E-3</v>
      </c>
      <c r="AC149" s="25">
        <f t="shared" si="47"/>
        <v>-1.5449999999999999E-3</v>
      </c>
    </row>
    <row r="150" spans="1:29" s="15" customFormat="1">
      <c r="A150" s="18">
        <v>398</v>
      </c>
      <c r="B150" s="25">
        <v>2.0000000000000002E-5</v>
      </c>
      <c r="C150" s="25">
        <v>1.8799999999999999E-3</v>
      </c>
      <c r="D150" s="25">
        <f t="shared" si="32"/>
        <v>3.1949999999999999E-3</v>
      </c>
      <c r="E150" s="25"/>
      <c r="F150" s="25">
        <f t="shared" si="33"/>
        <v>2.78342E-3</v>
      </c>
      <c r="G150" s="25">
        <f t="shared" si="34"/>
        <v>6.4102162599999998E-2</v>
      </c>
      <c r="H150" s="25">
        <v>5.4299999999999999E-3</v>
      </c>
      <c r="I150" s="25">
        <f t="shared" si="35"/>
        <v>6.7450000000000001E-3</v>
      </c>
      <c r="J150" s="25"/>
      <c r="K150" s="25">
        <f t="shared" si="36"/>
        <v>4.1595199999999999E-3</v>
      </c>
      <c r="L150" s="25">
        <f t="shared" si="37"/>
        <v>9.5793745600000008E-2</v>
      </c>
      <c r="M150" s="25">
        <v>3.49E-3</v>
      </c>
      <c r="N150" s="25">
        <f t="shared" si="38"/>
        <v>4.8050000000000002E-3</v>
      </c>
      <c r="O150" s="25"/>
      <c r="P150" s="25">
        <f t="shared" si="39"/>
        <v>3.1134700000000001E-3</v>
      </c>
      <c r="Q150" s="25">
        <f t="shared" si="40"/>
        <v>7.170321410000001E-2</v>
      </c>
      <c r="R150" s="25">
        <v>3.3700000000000002E-3</v>
      </c>
      <c r="S150" s="25">
        <f t="shared" si="41"/>
        <v>4.6849999999999999E-3</v>
      </c>
      <c r="T150" s="25"/>
      <c r="U150" s="25">
        <f t="shared" si="42"/>
        <v>3.9284200000000002E-3</v>
      </c>
      <c r="V150" s="25">
        <f t="shared" si="43"/>
        <v>9.0471512600000012E-2</v>
      </c>
      <c r="W150" s="25">
        <v>4.0400000000000002E-3</v>
      </c>
      <c r="X150" s="25">
        <f t="shared" si="44"/>
        <v>5.3550000000000004E-3</v>
      </c>
      <c r="Y150" s="25"/>
      <c r="Z150" s="25">
        <f t="shared" si="45"/>
        <v>4.5428200000000004E-3</v>
      </c>
      <c r="AA150" s="25">
        <f t="shared" si="46"/>
        <v>0.10462114460000001</v>
      </c>
      <c r="AB150" s="25">
        <v>-2.65E-3</v>
      </c>
      <c r="AC150" s="25">
        <f t="shared" si="47"/>
        <v>-1.315E-3</v>
      </c>
    </row>
    <row r="151" spans="1:29" s="15" customFormat="1">
      <c r="A151" s="18">
        <v>399</v>
      </c>
      <c r="B151" s="25">
        <v>-1.6000000000000001E-4</v>
      </c>
      <c r="C151" s="25">
        <v>1.6999999999999999E-3</v>
      </c>
      <c r="D151" s="25">
        <f t="shared" si="32"/>
        <v>3.29E-3</v>
      </c>
      <c r="E151" s="25"/>
      <c r="F151" s="25">
        <f t="shared" si="33"/>
        <v>2.87842E-3</v>
      </c>
      <c r="G151" s="25">
        <f t="shared" si="34"/>
        <v>6.6290012600000003E-2</v>
      </c>
      <c r="H151" s="25">
        <v>5.2199999999999998E-3</v>
      </c>
      <c r="I151" s="25">
        <f t="shared" si="35"/>
        <v>6.8100000000000001E-3</v>
      </c>
      <c r="J151" s="25"/>
      <c r="K151" s="25">
        <f t="shared" si="36"/>
        <v>4.2245200000000007E-3</v>
      </c>
      <c r="L151" s="25">
        <f t="shared" si="37"/>
        <v>9.7290695600000018E-2</v>
      </c>
      <c r="M151" s="25">
        <v>3.2299999999999998E-3</v>
      </c>
      <c r="N151" s="25">
        <f t="shared" si="38"/>
        <v>4.8199999999999996E-3</v>
      </c>
      <c r="O151" s="25"/>
      <c r="P151" s="25">
        <f t="shared" si="39"/>
        <v>3.1284699999999995E-3</v>
      </c>
      <c r="Q151" s="25">
        <f t="shared" si="40"/>
        <v>7.2048664099999993E-2</v>
      </c>
      <c r="R151" s="25">
        <v>3.1099999999999999E-3</v>
      </c>
      <c r="S151" s="25">
        <f t="shared" si="41"/>
        <v>4.7000000000000002E-3</v>
      </c>
      <c r="T151" s="25"/>
      <c r="U151" s="25">
        <f t="shared" si="42"/>
        <v>3.9434200000000004E-3</v>
      </c>
      <c r="V151" s="25">
        <f t="shared" si="43"/>
        <v>9.0816962600000009E-2</v>
      </c>
      <c r="W151" s="25">
        <v>3.4099999999999998E-3</v>
      </c>
      <c r="X151" s="25">
        <f t="shared" si="44"/>
        <v>5.0000000000000001E-3</v>
      </c>
      <c r="Y151" s="25"/>
      <c r="Z151" s="25">
        <f t="shared" si="45"/>
        <v>4.1878200000000001E-3</v>
      </c>
      <c r="AA151" s="25">
        <f t="shared" si="46"/>
        <v>9.6445494600000001E-2</v>
      </c>
      <c r="AB151" s="25">
        <v>-3.0200000000000001E-3</v>
      </c>
      <c r="AC151" s="25">
        <f t="shared" si="47"/>
        <v>-1.5900000000000001E-3</v>
      </c>
    </row>
    <row r="152" spans="1:29" s="15" customFormat="1">
      <c r="A152" s="18">
        <v>400</v>
      </c>
      <c r="B152" s="25">
        <v>1.2E-4</v>
      </c>
      <c r="C152" s="25">
        <v>1.92E-3</v>
      </c>
      <c r="D152" s="25">
        <f t="shared" si="32"/>
        <v>3.2000000000000002E-3</v>
      </c>
      <c r="E152" s="25"/>
      <c r="F152" s="25">
        <f t="shared" si="33"/>
        <v>2.7884200000000002E-3</v>
      </c>
      <c r="G152" s="25">
        <f t="shared" si="34"/>
        <v>6.4217312600000007E-2</v>
      </c>
      <c r="H152" s="25">
        <v>5.3299999999999997E-3</v>
      </c>
      <c r="I152" s="25">
        <f t="shared" si="35"/>
        <v>6.6099999999999996E-3</v>
      </c>
      <c r="J152" s="25"/>
      <c r="K152" s="25">
        <f t="shared" si="36"/>
        <v>4.0245200000000002E-3</v>
      </c>
      <c r="L152" s="25">
        <f t="shared" si="37"/>
        <v>9.2684695600000006E-2</v>
      </c>
      <c r="M152" s="25">
        <v>3.4399999999999999E-3</v>
      </c>
      <c r="N152" s="25">
        <f t="shared" si="38"/>
        <v>4.7200000000000002E-3</v>
      </c>
      <c r="O152" s="25"/>
      <c r="P152" s="25">
        <f t="shared" si="39"/>
        <v>3.0284700000000001E-3</v>
      </c>
      <c r="Q152" s="25">
        <f t="shared" si="40"/>
        <v>6.9745664100000007E-2</v>
      </c>
      <c r="R152" s="25">
        <v>3.31E-3</v>
      </c>
      <c r="S152" s="25">
        <f t="shared" si="41"/>
        <v>4.5900000000000003E-3</v>
      </c>
      <c r="T152" s="25"/>
      <c r="U152" s="25">
        <f t="shared" si="42"/>
        <v>3.8334200000000006E-3</v>
      </c>
      <c r="V152" s="25">
        <f t="shared" si="43"/>
        <v>8.8283662600000021E-2</v>
      </c>
      <c r="W152" s="25">
        <v>3.9199999999999999E-3</v>
      </c>
      <c r="X152" s="25">
        <f t="shared" si="44"/>
        <v>5.1999999999999998E-3</v>
      </c>
      <c r="Y152" s="25"/>
      <c r="Z152" s="25">
        <f t="shared" si="45"/>
        <v>4.3878199999999997E-3</v>
      </c>
      <c r="AA152" s="25">
        <f t="shared" si="46"/>
        <v>0.1010514946</v>
      </c>
      <c r="AB152" s="25">
        <v>-2.6800000000000001E-3</v>
      </c>
      <c r="AC152" s="25">
        <f t="shared" si="47"/>
        <v>-1.2800000000000001E-3</v>
      </c>
    </row>
    <row r="153" spans="1:29" s="15" customFormat="1">
      <c r="A153" s="18">
        <v>401</v>
      </c>
      <c r="B153" s="25">
        <v>-5.0000000000000002E-5</v>
      </c>
      <c r="C153" s="25">
        <v>1.3500000000000001E-3</v>
      </c>
      <c r="D153" s="25">
        <f t="shared" si="32"/>
        <v>2.7899999999999999E-3</v>
      </c>
      <c r="E153" s="25"/>
      <c r="F153" s="25">
        <f t="shared" si="33"/>
        <v>2.37842E-3</v>
      </c>
      <c r="G153" s="25">
        <f t="shared" si="34"/>
        <v>5.4775012600000006E-2</v>
      </c>
      <c r="H153" s="25">
        <v>5.1900000000000002E-3</v>
      </c>
      <c r="I153" s="25">
        <f t="shared" si="35"/>
        <v>6.6300000000000005E-3</v>
      </c>
      <c r="J153" s="25"/>
      <c r="K153" s="25">
        <f t="shared" si="36"/>
        <v>4.0445200000000011E-3</v>
      </c>
      <c r="L153" s="25">
        <f t="shared" si="37"/>
        <v>9.3145295600000025E-2</v>
      </c>
      <c r="M153" s="25">
        <v>3.14E-3</v>
      </c>
      <c r="N153" s="25">
        <f t="shared" si="38"/>
        <v>4.5799999999999999E-3</v>
      </c>
      <c r="O153" s="25"/>
      <c r="P153" s="25">
        <f t="shared" si="39"/>
        <v>2.8884699999999998E-3</v>
      </c>
      <c r="Q153" s="25">
        <f t="shared" si="40"/>
        <v>6.6521464099999997E-2</v>
      </c>
      <c r="R153" s="25">
        <v>2.8400000000000001E-3</v>
      </c>
      <c r="S153" s="25">
        <f t="shared" si="41"/>
        <v>4.28E-3</v>
      </c>
      <c r="T153" s="25"/>
      <c r="U153" s="25">
        <f t="shared" si="42"/>
        <v>3.5234200000000002E-3</v>
      </c>
      <c r="V153" s="25">
        <f t="shared" si="43"/>
        <v>8.1144362600000006E-2</v>
      </c>
      <c r="W153" s="25">
        <v>3.2499999999999999E-3</v>
      </c>
      <c r="X153" s="25">
        <f t="shared" si="44"/>
        <v>4.6899999999999997E-3</v>
      </c>
      <c r="Y153" s="25"/>
      <c r="Z153" s="25">
        <f t="shared" si="45"/>
        <v>3.8778199999999997E-3</v>
      </c>
      <c r="AA153" s="25">
        <f t="shared" si="46"/>
        <v>8.93061946E-2</v>
      </c>
      <c r="AB153" s="25">
        <v>-2.8300000000000001E-3</v>
      </c>
      <c r="AC153" s="25">
        <f t="shared" si="47"/>
        <v>-1.4400000000000001E-3</v>
      </c>
    </row>
    <row r="154" spans="1:29" s="15" customFormat="1">
      <c r="A154" s="18">
        <v>402</v>
      </c>
      <c r="B154" s="25">
        <v>0</v>
      </c>
      <c r="C154" s="25">
        <v>1.6299999999999999E-3</v>
      </c>
      <c r="D154" s="25">
        <f t="shared" si="32"/>
        <v>3.0099999999999997E-3</v>
      </c>
      <c r="E154" s="25"/>
      <c r="F154" s="25">
        <f t="shared" si="33"/>
        <v>2.5984199999999997E-3</v>
      </c>
      <c r="G154" s="25">
        <f t="shared" si="34"/>
        <v>5.9841612599999996E-2</v>
      </c>
      <c r="H154" s="25">
        <v>5.28E-3</v>
      </c>
      <c r="I154" s="25">
        <f t="shared" si="35"/>
        <v>6.6600000000000001E-3</v>
      </c>
      <c r="J154" s="25"/>
      <c r="K154" s="25">
        <f t="shared" si="36"/>
        <v>4.0745199999999999E-3</v>
      </c>
      <c r="L154" s="25">
        <f t="shared" si="37"/>
        <v>9.3836195600000005E-2</v>
      </c>
      <c r="M154" s="25">
        <v>3.3700000000000002E-3</v>
      </c>
      <c r="N154" s="25">
        <f t="shared" si="38"/>
        <v>4.7499999999999999E-3</v>
      </c>
      <c r="O154" s="25"/>
      <c r="P154" s="25">
        <f t="shared" si="39"/>
        <v>3.0584699999999998E-3</v>
      </c>
      <c r="Q154" s="25">
        <f t="shared" si="40"/>
        <v>7.0436564100000001E-2</v>
      </c>
      <c r="R154" s="25">
        <v>3.0999999999999999E-3</v>
      </c>
      <c r="S154" s="25">
        <f t="shared" si="41"/>
        <v>4.4799999999999996E-3</v>
      </c>
      <c r="T154" s="25"/>
      <c r="U154" s="25">
        <f t="shared" si="42"/>
        <v>3.7234199999999999E-3</v>
      </c>
      <c r="V154" s="25">
        <f t="shared" si="43"/>
        <v>8.5750362600000005E-2</v>
      </c>
      <c r="W154" s="25">
        <v>3.7399999999999998E-3</v>
      </c>
      <c r="X154" s="25">
        <f t="shared" si="44"/>
        <v>5.1199999999999996E-3</v>
      </c>
      <c r="Y154" s="25"/>
      <c r="Z154" s="25">
        <f t="shared" si="45"/>
        <v>4.3078199999999995E-3</v>
      </c>
      <c r="AA154" s="25">
        <f t="shared" si="46"/>
        <v>9.9209094599999992E-2</v>
      </c>
      <c r="AB154" s="25">
        <v>-2.7599999999999999E-3</v>
      </c>
      <c r="AC154" s="25">
        <f t="shared" si="47"/>
        <v>-1.3799999999999999E-3</v>
      </c>
    </row>
    <row r="155" spans="1:29" s="15" customFormat="1">
      <c r="A155" s="18">
        <v>403</v>
      </c>
      <c r="B155" s="25">
        <v>-6.0000000000000002E-5</v>
      </c>
      <c r="C155" s="25">
        <v>1.3500000000000001E-3</v>
      </c>
      <c r="D155" s="25">
        <f t="shared" si="32"/>
        <v>2.8200000000000005E-3</v>
      </c>
      <c r="E155" s="25"/>
      <c r="F155" s="25">
        <f t="shared" si="33"/>
        <v>2.4084200000000005E-3</v>
      </c>
      <c r="G155" s="25">
        <f t="shared" si="34"/>
        <v>5.5465912600000014E-2</v>
      </c>
      <c r="H155" s="25">
        <v>5.0200000000000002E-3</v>
      </c>
      <c r="I155" s="25">
        <f t="shared" si="35"/>
        <v>6.4900000000000001E-3</v>
      </c>
      <c r="J155" s="25"/>
      <c r="K155" s="25">
        <f t="shared" si="36"/>
        <v>3.9045200000000003E-3</v>
      </c>
      <c r="L155" s="25">
        <f t="shared" si="37"/>
        <v>8.9921095600000014E-2</v>
      </c>
      <c r="M155" s="25">
        <v>3.0999999999999999E-3</v>
      </c>
      <c r="N155" s="25">
        <f t="shared" si="38"/>
        <v>4.5700000000000003E-3</v>
      </c>
      <c r="O155" s="25"/>
      <c r="P155" s="25">
        <f t="shared" si="39"/>
        <v>2.8784700000000002E-3</v>
      </c>
      <c r="Q155" s="25">
        <f t="shared" si="40"/>
        <v>6.6291164100000008E-2</v>
      </c>
      <c r="R155" s="25">
        <v>2.6800000000000001E-3</v>
      </c>
      <c r="S155" s="25">
        <f t="shared" si="41"/>
        <v>4.15E-3</v>
      </c>
      <c r="T155" s="25"/>
      <c r="U155" s="25">
        <f t="shared" si="42"/>
        <v>3.3934200000000003E-3</v>
      </c>
      <c r="V155" s="25">
        <f t="shared" si="43"/>
        <v>7.8150462600000012E-2</v>
      </c>
      <c r="W155" s="25">
        <v>3.2100000000000002E-3</v>
      </c>
      <c r="X155" s="25">
        <f t="shared" si="44"/>
        <v>4.6800000000000001E-3</v>
      </c>
      <c r="Y155" s="25"/>
      <c r="Z155" s="25">
        <f t="shared" si="45"/>
        <v>3.8678200000000001E-3</v>
      </c>
      <c r="AA155" s="25">
        <f t="shared" si="46"/>
        <v>8.9075894600000011E-2</v>
      </c>
      <c r="AB155" s="25">
        <v>-2.8800000000000002E-3</v>
      </c>
      <c r="AC155" s="25">
        <f t="shared" si="47"/>
        <v>-1.4700000000000002E-3</v>
      </c>
    </row>
    <row r="156" spans="1:29" s="15" customFormat="1">
      <c r="A156" s="18">
        <v>404</v>
      </c>
      <c r="B156" s="25">
        <v>-9.0000000000000006E-5</v>
      </c>
      <c r="C156" s="25">
        <v>1.4E-3</v>
      </c>
      <c r="D156" s="25">
        <f t="shared" si="32"/>
        <v>2.8149999999999998E-3</v>
      </c>
      <c r="E156" s="25"/>
      <c r="F156" s="25">
        <f t="shared" si="33"/>
        <v>2.4034199999999999E-3</v>
      </c>
      <c r="G156" s="25">
        <f t="shared" si="34"/>
        <v>5.5350762599999999E-2</v>
      </c>
      <c r="H156" s="25">
        <v>4.8199999999999996E-3</v>
      </c>
      <c r="I156" s="25">
        <f t="shared" si="35"/>
        <v>6.2349999999999992E-3</v>
      </c>
      <c r="J156" s="25"/>
      <c r="K156" s="25">
        <f t="shared" si="36"/>
        <v>3.6495199999999994E-3</v>
      </c>
      <c r="L156" s="25">
        <f t="shared" si="37"/>
        <v>8.4048445599999994E-2</v>
      </c>
      <c r="M156" s="25">
        <v>3.0699999999999998E-3</v>
      </c>
      <c r="N156" s="25">
        <f t="shared" si="38"/>
        <v>4.4849999999999994E-3</v>
      </c>
      <c r="O156" s="25"/>
      <c r="P156" s="25">
        <f t="shared" si="39"/>
        <v>2.7934699999999993E-3</v>
      </c>
      <c r="Q156" s="25">
        <f t="shared" si="40"/>
        <v>6.4333614099999992E-2</v>
      </c>
      <c r="R156" s="25">
        <v>2.7799999999999999E-3</v>
      </c>
      <c r="S156" s="25">
        <f t="shared" si="41"/>
        <v>4.1949999999999999E-3</v>
      </c>
      <c r="T156" s="25"/>
      <c r="U156" s="25">
        <f t="shared" si="42"/>
        <v>3.4384200000000002E-3</v>
      </c>
      <c r="V156" s="25">
        <f t="shared" si="43"/>
        <v>7.9186812600000003E-2</v>
      </c>
      <c r="W156" s="25">
        <v>3.3700000000000002E-3</v>
      </c>
      <c r="X156" s="25">
        <f t="shared" si="44"/>
        <v>4.7850000000000002E-3</v>
      </c>
      <c r="Y156" s="25"/>
      <c r="Z156" s="25">
        <f t="shared" si="45"/>
        <v>3.9728200000000002E-3</v>
      </c>
      <c r="AA156" s="25">
        <f t="shared" si="46"/>
        <v>9.1494044600000005E-2</v>
      </c>
      <c r="AB156" s="25">
        <v>-2.7399999999999998E-3</v>
      </c>
      <c r="AC156" s="25">
        <f t="shared" si="47"/>
        <v>-1.4149999999999998E-3</v>
      </c>
    </row>
    <row r="157" spans="1:29" s="15" customFormat="1">
      <c r="A157" s="18">
        <v>405</v>
      </c>
      <c r="B157" s="25">
        <v>-9.0000000000000006E-5</v>
      </c>
      <c r="C157" s="25">
        <v>1.3600000000000001E-3</v>
      </c>
      <c r="D157" s="25">
        <f t="shared" si="32"/>
        <v>2.885E-3</v>
      </c>
      <c r="E157" s="25"/>
      <c r="F157" s="25">
        <f t="shared" si="33"/>
        <v>2.47342E-3</v>
      </c>
      <c r="G157" s="25">
        <f t="shared" si="34"/>
        <v>5.6962862600000004E-2</v>
      </c>
      <c r="H157" s="25">
        <v>5.1599999999999997E-3</v>
      </c>
      <c r="I157" s="25">
        <f t="shared" si="35"/>
        <v>6.685E-3</v>
      </c>
      <c r="J157" s="25"/>
      <c r="K157" s="25">
        <f t="shared" si="36"/>
        <v>4.0995200000000006E-3</v>
      </c>
      <c r="L157" s="25">
        <f t="shared" si="37"/>
        <v>9.4411945600000019E-2</v>
      </c>
      <c r="M157" s="25">
        <v>3.0999999999999999E-3</v>
      </c>
      <c r="N157" s="25">
        <f t="shared" si="38"/>
        <v>4.6249999999999998E-3</v>
      </c>
      <c r="O157" s="25"/>
      <c r="P157" s="25">
        <f t="shared" si="39"/>
        <v>2.9334699999999997E-3</v>
      </c>
      <c r="Q157" s="25">
        <f t="shared" si="40"/>
        <v>6.7557814100000002E-2</v>
      </c>
      <c r="R157" s="25">
        <v>2.7599999999999999E-3</v>
      </c>
      <c r="S157" s="25">
        <f t="shared" si="41"/>
        <v>4.2849999999999997E-3</v>
      </c>
      <c r="T157" s="25"/>
      <c r="U157" s="25">
        <f t="shared" si="42"/>
        <v>3.52842E-3</v>
      </c>
      <c r="V157" s="25">
        <f t="shared" si="43"/>
        <v>8.12595126E-2</v>
      </c>
      <c r="W157" s="25">
        <v>3.1099999999999999E-3</v>
      </c>
      <c r="X157" s="25">
        <f t="shared" si="44"/>
        <v>4.6350000000000002E-3</v>
      </c>
      <c r="Y157" s="25"/>
      <c r="Z157" s="25">
        <f t="shared" si="45"/>
        <v>3.8228200000000002E-3</v>
      </c>
      <c r="AA157" s="25">
        <f t="shared" si="46"/>
        <v>8.8039544600000005E-2</v>
      </c>
      <c r="AB157" s="25">
        <v>-2.96E-3</v>
      </c>
      <c r="AC157" s="25">
        <f t="shared" si="47"/>
        <v>-1.5249999999999999E-3</v>
      </c>
    </row>
    <row r="158" spans="1:29" s="15" customFormat="1">
      <c r="A158" s="18">
        <v>406</v>
      </c>
      <c r="B158" s="25">
        <v>9.0000000000000006E-5</v>
      </c>
      <c r="C158" s="25">
        <v>1.48E-3</v>
      </c>
      <c r="D158" s="25">
        <f t="shared" si="32"/>
        <v>2.8050000000000002E-3</v>
      </c>
      <c r="E158" s="25"/>
      <c r="F158" s="25">
        <f t="shared" si="33"/>
        <v>2.3934200000000003E-3</v>
      </c>
      <c r="G158" s="25">
        <f t="shared" si="34"/>
        <v>5.512046260000001E-2</v>
      </c>
      <c r="H158" s="25">
        <v>4.9800000000000001E-3</v>
      </c>
      <c r="I158" s="25">
        <f t="shared" si="35"/>
        <v>6.3049999999999998E-3</v>
      </c>
      <c r="J158" s="25"/>
      <c r="K158" s="25">
        <f t="shared" si="36"/>
        <v>3.71952E-3</v>
      </c>
      <c r="L158" s="25">
        <f t="shared" si="37"/>
        <v>8.5660545599999999E-2</v>
      </c>
      <c r="M158" s="25">
        <v>3.13E-3</v>
      </c>
      <c r="N158" s="25">
        <f t="shared" si="38"/>
        <v>4.4549999999999998E-3</v>
      </c>
      <c r="O158" s="25"/>
      <c r="P158" s="25">
        <f t="shared" si="39"/>
        <v>2.7634699999999996E-3</v>
      </c>
      <c r="Q158" s="25">
        <f t="shared" si="40"/>
        <v>6.3642714099999997E-2</v>
      </c>
      <c r="R158" s="25">
        <v>2.8E-3</v>
      </c>
      <c r="S158" s="25">
        <f t="shared" si="41"/>
        <v>4.1250000000000002E-3</v>
      </c>
      <c r="T158" s="25"/>
      <c r="U158" s="25">
        <f t="shared" si="42"/>
        <v>3.3684200000000004E-3</v>
      </c>
      <c r="V158" s="25">
        <f t="shared" si="43"/>
        <v>7.7574712600000012E-2</v>
      </c>
      <c r="W158" s="25">
        <v>3.4399999999999999E-3</v>
      </c>
      <c r="X158" s="25">
        <f t="shared" si="44"/>
        <v>4.7650000000000001E-3</v>
      </c>
      <c r="Y158" s="25"/>
      <c r="Z158" s="25">
        <f t="shared" si="45"/>
        <v>3.9528200000000001E-3</v>
      </c>
      <c r="AA158" s="25">
        <f t="shared" si="46"/>
        <v>9.1033444600000013E-2</v>
      </c>
      <c r="AB158" s="25">
        <v>-2.7399999999999998E-3</v>
      </c>
      <c r="AC158" s="25">
        <f t="shared" si="47"/>
        <v>-1.325E-3</v>
      </c>
    </row>
    <row r="159" spans="1:29" s="15" customFormat="1">
      <c r="A159" s="18">
        <v>407</v>
      </c>
      <c r="B159" s="25">
        <v>-1.4999999999999999E-4</v>
      </c>
      <c r="C159" s="25">
        <v>1.07E-3</v>
      </c>
      <c r="D159" s="25">
        <f t="shared" si="32"/>
        <v>2.5950000000000001E-3</v>
      </c>
      <c r="E159" s="25"/>
      <c r="F159" s="25">
        <f t="shared" si="33"/>
        <v>2.1834200000000002E-3</v>
      </c>
      <c r="G159" s="25">
        <f t="shared" si="34"/>
        <v>5.0284162600000008E-2</v>
      </c>
      <c r="H159" s="25">
        <v>4.8500000000000001E-3</v>
      </c>
      <c r="I159" s="25">
        <f t="shared" si="35"/>
        <v>6.3750000000000005E-3</v>
      </c>
      <c r="J159" s="25"/>
      <c r="K159" s="25">
        <f t="shared" si="36"/>
        <v>3.7895200000000006E-3</v>
      </c>
      <c r="L159" s="25">
        <f t="shared" si="37"/>
        <v>8.7272645600000018E-2</v>
      </c>
      <c r="M159" s="25">
        <v>2.8999999999999998E-3</v>
      </c>
      <c r="N159" s="25">
        <f t="shared" si="38"/>
        <v>4.4250000000000001E-3</v>
      </c>
      <c r="O159" s="25"/>
      <c r="P159" s="25">
        <f t="shared" si="39"/>
        <v>2.73347E-3</v>
      </c>
      <c r="Q159" s="25">
        <f t="shared" si="40"/>
        <v>6.2951814100000003E-2</v>
      </c>
      <c r="R159" s="25">
        <v>2.4599999999999999E-3</v>
      </c>
      <c r="S159" s="25">
        <f t="shared" si="41"/>
        <v>3.9849999999999998E-3</v>
      </c>
      <c r="T159" s="25"/>
      <c r="U159" s="25">
        <f t="shared" si="42"/>
        <v>3.2284200000000001E-3</v>
      </c>
      <c r="V159" s="25">
        <f t="shared" si="43"/>
        <v>7.4350512600000002E-2</v>
      </c>
      <c r="W159" s="25">
        <v>3.0799999999999998E-3</v>
      </c>
      <c r="X159" s="25">
        <f t="shared" si="44"/>
        <v>4.6049999999999997E-3</v>
      </c>
      <c r="Y159" s="25"/>
      <c r="Z159" s="25">
        <f t="shared" si="45"/>
        <v>3.7928199999999997E-3</v>
      </c>
      <c r="AA159" s="25">
        <f t="shared" si="46"/>
        <v>8.7348644599999997E-2</v>
      </c>
      <c r="AB159" s="25">
        <v>-2.8999999999999998E-3</v>
      </c>
      <c r="AC159" s="25">
        <f t="shared" si="47"/>
        <v>-1.5249999999999999E-3</v>
      </c>
    </row>
    <row r="160" spans="1:29" s="15" customFormat="1">
      <c r="A160" s="18">
        <v>408</v>
      </c>
      <c r="B160" s="25">
        <v>-2.0000000000000002E-5</v>
      </c>
      <c r="C160" s="25">
        <v>1.48E-3</v>
      </c>
      <c r="D160" s="25">
        <f t="shared" si="32"/>
        <v>2.8649999999999999E-3</v>
      </c>
      <c r="E160" s="25"/>
      <c r="F160" s="25">
        <f t="shared" si="33"/>
        <v>2.45342E-3</v>
      </c>
      <c r="G160" s="25">
        <f t="shared" si="34"/>
        <v>5.6502262600000006E-2</v>
      </c>
      <c r="H160" s="25">
        <v>4.8500000000000001E-3</v>
      </c>
      <c r="I160" s="25">
        <f t="shared" si="35"/>
        <v>6.2350000000000001E-3</v>
      </c>
      <c r="J160" s="25"/>
      <c r="K160" s="25">
        <f t="shared" si="36"/>
        <v>3.6495200000000003E-3</v>
      </c>
      <c r="L160" s="25">
        <f t="shared" si="37"/>
        <v>8.4048445600000007E-2</v>
      </c>
      <c r="M160" s="25">
        <v>3.14E-3</v>
      </c>
      <c r="N160" s="25">
        <f t="shared" si="38"/>
        <v>4.5249999999999995E-3</v>
      </c>
      <c r="O160" s="25"/>
      <c r="P160" s="25">
        <f t="shared" si="39"/>
        <v>2.8334699999999994E-3</v>
      </c>
      <c r="Q160" s="25">
        <f t="shared" si="40"/>
        <v>6.5254814099999989E-2</v>
      </c>
      <c r="R160" s="25">
        <v>2.6700000000000001E-3</v>
      </c>
      <c r="S160" s="25">
        <f t="shared" si="41"/>
        <v>4.0549999999999996E-3</v>
      </c>
      <c r="T160" s="25"/>
      <c r="U160" s="25">
        <f t="shared" si="42"/>
        <v>3.2984199999999998E-3</v>
      </c>
      <c r="V160" s="25">
        <f t="shared" si="43"/>
        <v>7.5962612599999993E-2</v>
      </c>
      <c r="W160" s="25">
        <v>3.3300000000000001E-3</v>
      </c>
      <c r="X160" s="25">
        <f t="shared" si="44"/>
        <v>4.7150000000000004E-3</v>
      </c>
      <c r="Y160" s="25"/>
      <c r="Z160" s="25">
        <f t="shared" si="45"/>
        <v>3.9028200000000004E-3</v>
      </c>
      <c r="AA160" s="25">
        <f t="shared" si="46"/>
        <v>8.9881944600000013E-2</v>
      </c>
      <c r="AB160" s="25">
        <v>-2.7499999999999998E-3</v>
      </c>
      <c r="AC160" s="25">
        <f t="shared" si="47"/>
        <v>-1.3849999999999999E-3</v>
      </c>
    </row>
    <row r="161" spans="1:29" s="15" customFormat="1">
      <c r="A161" s="18">
        <v>409</v>
      </c>
      <c r="B161" s="25">
        <v>-2.5000000000000001E-4</v>
      </c>
      <c r="C161" s="25">
        <v>1.0300000000000001E-3</v>
      </c>
      <c r="D161" s="25">
        <f t="shared" si="32"/>
        <v>2.6199999999999999E-3</v>
      </c>
      <c r="E161" s="25"/>
      <c r="F161" s="25">
        <f t="shared" si="33"/>
        <v>2.20842E-3</v>
      </c>
      <c r="G161" s="25">
        <f t="shared" si="34"/>
        <v>5.0859912600000001E-2</v>
      </c>
      <c r="H161" s="25">
        <v>4.7400000000000003E-3</v>
      </c>
      <c r="I161" s="25">
        <f t="shared" si="35"/>
        <v>6.3300000000000006E-3</v>
      </c>
      <c r="J161" s="25"/>
      <c r="K161" s="25">
        <f t="shared" si="36"/>
        <v>3.7445200000000007E-3</v>
      </c>
      <c r="L161" s="25">
        <f t="shared" si="37"/>
        <v>8.6236295600000026E-2</v>
      </c>
      <c r="M161" s="25">
        <v>2.7899999999999999E-3</v>
      </c>
      <c r="N161" s="25">
        <f t="shared" si="38"/>
        <v>4.3800000000000002E-3</v>
      </c>
      <c r="O161" s="25"/>
      <c r="P161" s="25">
        <f t="shared" si="39"/>
        <v>2.6884700000000001E-3</v>
      </c>
      <c r="Q161" s="25">
        <f t="shared" si="40"/>
        <v>6.1915464100000005E-2</v>
      </c>
      <c r="R161" s="25">
        <v>2.2599999999999999E-3</v>
      </c>
      <c r="S161" s="25">
        <f t="shared" si="41"/>
        <v>3.8499999999999997E-3</v>
      </c>
      <c r="T161" s="25"/>
      <c r="U161" s="25">
        <f t="shared" si="42"/>
        <v>3.0934199999999995E-3</v>
      </c>
      <c r="V161" s="25">
        <f t="shared" si="43"/>
        <v>7.1241462599999986E-2</v>
      </c>
      <c r="W161" s="25">
        <v>2.81E-3</v>
      </c>
      <c r="X161" s="25">
        <f t="shared" si="44"/>
        <v>4.3999999999999994E-3</v>
      </c>
      <c r="Y161" s="25"/>
      <c r="Z161" s="25">
        <f t="shared" si="45"/>
        <v>3.5878199999999994E-3</v>
      </c>
      <c r="AA161" s="25">
        <f t="shared" si="46"/>
        <v>8.262749459999999E-2</v>
      </c>
      <c r="AB161" s="25">
        <v>-2.9299999999999999E-3</v>
      </c>
      <c r="AC161" s="25">
        <f t="shared" si="47"/>
        <v>-1.5899999999999998E-3</v>
      </c>
    </row>
    <row r="162" spans="1:29" s="15" customFormat="1">
      <c r="A162" s="18">
        <v>410</v>
      </c>
      <c r="B162" s="25">
        <v>6.0000000000000002E-5</v>
      </c>
      <c r="C162" s="25">
        <v>1.34E-3</v>
      </c>
      <c r="D162" s="25">
        <f t="shared" si="32"/>
        <v>2.6800000000000001E-3</v>
      </c>
      <c r="E162" s="25"/>
      <c r="F162" s="25">
        <f t="shared" si="33"/>
        <v>2.2684200000000002E-3</v>
      </c>
      <c r="G162" s="25">
        <f t="shared" si="34"/>
        <v>5.2241712600000004E-2</v>
      </c>
      <c r="H162" s="25">
        <v>4.6699999999999997E-3</v>
      </c>
      <c r="I162" s="25">
        <f t="shared" si="35"/>
        <v>6.0099999999999997E-3</v>
      </c>
      <c r="J162" s="25"/>
      <c r="K162" s="25">
        <f t="shared" si="36"/>
        <v>3.4245199999999999E-3</v>
      </c>
      <c r="L162" s="25">
        <f t="shared" si="37"/>
        <v>7.8866695600000009E-2</v>
      </c>
      <c r="M162" s="25">
        <v>2.9299999999999999E-3</v>
      </c>
      <c r="N162" s="25">
        <f t="shared" si="38"/>
        <v>4.2699999999999995E-3</v>
      </c>
      <c r="O162" s="25"/>
      <c r="P162" s="25">
        <f t="shared" si="39"/>
        <v>2.5784699999999994E-3</v>
      </c>
      <c r="Q162" s="25">
        <f t="shared" si="40"/>
        <v>5.9382164099999989E-2</v>
      </c>
      <c r="R162" s="25">
        <v>2.5000000000000001E-3</v>
      </c>
      <c r="S162" s="25">
        <f t="shared" si="41"/>
        <v>3.8399999999999997E-3</v>
      </c>
      <c r="T162" s="25"/>
      <c r="U162" s="25">
        <f t="shared" si="42"/>
        <v>3.0834199999999999E-3</v>
      </c>
      <c r="V162" s="25">
        <f t="shared" si="43"/>
        <v>7.1011162599999997E-2</v>
      </c>
      <c r="W162" s="25">
        <v>3.16E-3</v>
      </c>
      <c r="X162" s="25">
        <f t="shared" si="44"/>
        <v>4.4999999999999997E-3</v>
      </c>
      <c r="Y162" s="25"/>
      <c r="Z162" s="25">
        <f t="shared" si="45"/>
        <v>3.6878199999999996E-3</v>
      </c>
      <c r="AA162" s="25">
        <f t="shared" si="46"/>
        <v>8.4930494599999989E-2</v>
      </c>
      <c r="AB162" s="25">
        <v>-2.7399999999999998E-3</v>
      </c>
      <c r="AC162" s="25">
        <f t="shared" si="47"/>
        <v>-1.3399999999999998E-3</v>
      </c>
    </row>
    <row r="163" spans="1:29" s="15" customFormat="1">
      <c r="A163" s="18">
        <v>411</v>
      </c>
      <c r="B163" s="25">
        <v>-9.0000000000000006E-5</v>
      </c>
      <c r="C163" s="25">
        <v>9.3999999999999997E-4</v>
      </c>
      <c r="D163" s="25">
        <f t="shared" si="32"/>
        <v>2.4399999999999999E-3</v>
      </c>
      <c r="E163" s="25"/>
      <c r="F163" s="25">
        <f t="shared" si="33"/>
        <v>2.02842E-3</v>
      </c>
      <c r="G163" s="25">
        <f t="shared" si="34"/>
        <v>4.6714512600000001E-2</v>
      </c>
      <c r="H163" s="25">
        <v>4.62E-3</v>
      </c>
      <c r="I163" s="25">
        <f t="shared" si="35"/>
        <v>6.1199999999999996E-3</v>
      </c>
      <c r="J163" s="25"/>
      <c r="K163" s="25">
        <f t="shared" si="36"/>
        <v>3.5345199999999998E-3</v>
      </c>
      <c r="L163" s="25">
        <f t="shared" si="37"/>
        <v>8.1399995599999997E-2</v>
      </c>
      <c r="M163" s="25">
        <v>2.6700000000000001E-3</v>
      </c>
      <c r="N163" s="25">
        <f t="shared" si="38"/>
        <v>4.1700000000000001E-3</v>
      </c>
      <c r="O163" s="25"/>
      <c r="P163" s="25">
        <f t="shared" si="39"/>
        <v>2.47847E-3</v>
      </c>
      <c r="Q163" s="25">
        <f t="shared" si="40"/>
        <v>5.7079164100000003E-2</v>
      </c>
      <c r="R163" s="25">
        <v>2.15E-3</v>
      </c>
      <c r="S163" s="25">
        <f t="shared" si="41"/>
        <v>3.6499999999999996E-3</v>
      </c>
      <c r="T163" s="25"/>
      <c r="U163" s="25">
        <f t="shared" si="42"/>
        <v>2.8934199999999998E-3</v>
      </c>
      <c r="V163" s="25">
        <f t="shared" si="43"/>
        <v>6.6635462600000001E-2</v>
      </c>
      <c r="W163" s="25">
        <v>2.7499999999999998E-3</v>
      </c>
      <c r="X163" s="25">
        <f t="shared" si="44"/>
        <v>4.2499999999999994E-3</v>
      </c>
      <c r="Y163" s="25"/>
      <c r="Z163" s="25">
        <f t="shared" si="45"/>
        <v>3.4378199999999994E-3</v>
      </c>
      <c r="AA163" s="25">
        <f t="shared" si="46"/>
        <v>7.9172994599999991E-2</v>
      </c>
      <c r="AB163" s="25">
        <v>-2.9099999999999998E-3</v>
      </c>
      <c r="AC163" s="25">
        <f t="shared" si="47"/>
        <v>-1.4999999999999998E-3</v>
      </c>
    </row>
    <row r="164" spans="1:29" s="15" customFormat="1">
      <c r="A164" s="18">
        <v>412</v>
      </c>
      <c r="B164" s="25">
        <v>4.0000000000000003E-5</v>
      </c>
      <c r="C164" s="25">
        <v>1.2099999999999999E-3</v>
      </c>
      <c r="D164" s="25">
        <f t="shared" si="32"/>
        <v>2.6049999999999997E-3</v>
      </c>
      <c r="E164" s="25"/>
      <c r="F164" s="25">
        <f t="shared" si="33"/>
        <v>2.1934199999999997E-3</v>
      </c>
      <c r="G164" s="25">
        <f t="shared" si="34"/>
        <v>5.0514462599999997E-2</v>
      </c>
      <c r="H164" s="25">
        <v>4.5199999999999997E-3</v>
      </c>
      <c r="I164" s="25">
        <f t="shared" si="35"/>
        <v>5.9150000000000001E-3</v>
      </c>
      <c r="J164" s="25"/>
      <c r="K164" s="25">
        <f t="shared" si="36"/>
        <v>3.3295200000000003E-3</v>
      </c>
      <c r="L164" s="25">
        <f t="shared" si="37"/>
        <v>7.6678845600000017E-2</v>
      </c>
      <c r="M164" s="25">
        <v>2.97E-3</v>
      </c>
      <c r="N164" s="25">
        <f t="shared" si="38"/>
        <v>4.365E-3</v>
      </c>
      <c r="O164" s="25"/>
      <c r="P164" s="25">
        <f t="shared" si="39"/>
        <v>2.6734699999999998E-3</v>
      </c>
      <c r="Q164" s="25">
        <f t="shared" si="40"/>
        <v>6.1570014100000001E-2</v>
      </c>
      <c r="R164" s="25">
        <v>2.4499999999999999E-3</v>
      </c>
      <c r="S164" s="25">
        <f t="shared" si="41"/>
        <v>3.8449999999999999E-3</v>
      </c>
      <c r="T164" s="25"/>
      <c r="U164" s="25">
        <f t="shared" si="42"/>
        <v>3.0884199999999997E-3</v>
      </c>
      <c r="V164" s="25">
        <f t="shared" si="43"/>
        <v>7.1126312599999991E-2</v>
      </c>
      <c r="W164" s="25">
        <v>2.9499999999999999E-3</v>
      </c>
      <c r="X164" s="25">
        <f t="shared" si="44"/>
        <v>4.3449999999999999E-3</v>
      </c>
      <c r="Y164" s="25"/>
      <c r="Z164" s="25">
        <f t="shared" si="45"/>
        <v>3.5328199999999999E-3</v>
      </c>
      <c r="AA164" s="25">
        <f t="shared" si="46"/>
        <v>8.1360844599999996E-2</v>
      </c>
      <c r="AB164" s="25">
        <v>-2.8300000000000001E-3</v>
      </c>
      <c r="AC164" s="25">
        <f t="shared" si="47"/>
        <v>-1.395E-3</v>
      </c>
    </row>
    <row r="165" spans="1:29" s="15" customFormat="1">
      <c r="A165" s="18">
        <v>413</v>
      </c>
      <c r="B165" s="25">
        <v>-1.8000000000000001E-4</v>
      </c>
      <c r="C165" s="25">
        <v>8.3000000000000001E-4</v>
      </c>
      <c r="D165" s="25">
        <f t="shared" si="32"/>
        <v>2.3749999999999999E-3</v>
      </c>
      <c r="E165" s="25"/>
      <c r="F165" s="25">
        <f t="shared" si="33"/>
        <v>1.96342E-3</v>
      </c>
      <c r="G165" s="25">
        <f t="shared" si="34"/>
        <v>4.5217562600000004E-2</v>
      </c>
      <c r="H165" s="25">
        <v>4.5300000000000002E-3</v>
      </c>
      <c r="I165" s="25">
        <f t="shared" si="35"/>
        <v>6.0750000000000005E-3</v>
      </c>
      <c r="J165" s="25"/>
      <c r="K165" s="25">
        <f t="shared" si="36"/>
        <v>3.4895200000000007E-3</v>
      </c>
      <c r="L165" s="25">
        <f t="shared" si="37"/>
        <v>8.0363645600000019E-2</v>
      </c>
      <c r="M165" s="25">
        <v>2.63E-3</v>
      </c>
      <c r="N165" s="25">
        <f t="shared" si="38"/>
        <v>4.1749999999999999E-3</v>
      </c>
      <c r="O165" s="25"/>
      <c r="P165" s="25">
        <f t="shared" si="39"/>
        <v>2.4834699999999998E-3</v>
      </c>
      <c r="Q165" s="25">
        <f t="shared" si="40"/>
        <v>5.7194314099999997E-2</v>
      </c>
      <c r="R165" s="25">
        <v>2.0600000000000002E-3</v>
      </c>
      <c r="S165" s="25">
        <f t="shared" si="41"/>
        <v>3.6050000000000001E-3</v>
      </c>
      <c r="T165" s="25"/>
      <c r="U165" s="25">
        <f t="shared" si="42"/>
        <v>2.8484199999999999E-3</v>
      </c>
      <c r="V165" s="25">
        <f t="shared" si="43"/>
        <v>6.5599112599999995E-2</v>
      </c>
      <c r="W165" s="25">
        <v>2.63E-3</v>
      </c>
      <c r="X165" s="25">
        <f t="shared" si="44"/>
        <v>4.1749999999999999E-3</v>
      </c>
      <c r="Y165" s="25"/>
      <c r="Z165" s="25">
        <f t="shared" si="45"/>
        <v>3.3628199999999999E-3</v>
      </c>
      <c r="AA165" s="25">
        <f t="shared" si="46"/>
        <v>7.7445744600000005E-2</v>
      </c>
      <c r="AB165" s="25">
        <v>-2.9099999999999998E-3</v>
      </c>
      <c r="AC165" s="25">
        <f t="shared" si="47"/>
        <v>-1.5449999999999999E-3</v>
      </c>
    </row>
    <row r="166" spans="1:29" s="15" customFormat="1">
      <c r="A166" s="18">
        <v>414</v>
      </c>
      <c r="B166" s="25">
        <v>1.0000000000000001E-5</v>
      </c>
      <c r="C166" s="25">
        <v>8.9999999999999998E-4</v>
      </c>
      <c r="D166" s="25">
        <f t="shared" si="32"/>
        <v>2.3150000000000002E-3</v>
      </c>
      <c r="E166" s="25"/>
      <c r="F166" s="25">
        <f t="shared" si="33"/>
        <v>1.9034200000000003E-3</v>
      </c>
      <c r="G166" s="25">
        <f t="shared" si="34"/>
        <v>4.3835762600000008E-2</v>
      </c>
      <c r="H166" s="25">
        <v>4.3800000000000002E-3</v>
      </c>
      <c r="I166" s="25">
        <f t="shared" si="35"/>
        <v>5.7949999999999998E-3</v>
      </c>
      <c r="J166" s="25"/>
      <c r="K166" s="25">
        <f t="shared" si="36"/>
        <v>3.20952E-3</v>
      </c>
      <c r="L166" s="25">
        <f t="shared" si="37"/>
        <v>7.3915245599999999E-2</v>
      </c>
      <c r="M166" s="25">
        <v>2.5600000000000002E-3</v>
      </c>
      <c r="N166" s="25">
        <f t="shared" si="38"/>
        <v>3.9750000000000002E-3</v>
      </c>
      <c r="O166" s="25"/>
      <c r="P166" s="25">
        <f t="shared" si="39"/>
        <v>2.2834700000000001E-3</v>
      </c>
      <c r="Q166" s="25">
        <f t="shared" si="40"/>
        <v>5.2588314100000005E-2</v>
      </c>
      <c r="R166" s="25">
        <v>2.16E-3</v>
      </c>
      <c r="S166" s="25">
        <f t="shared" si="41"/>
        <v>3.5750000000000001E-3</v>
      </c>
      <c r="T166" s="25"/>
      <c r="U166" s="25">
        <f t="shared" si="42"/>
        <v>2.8184200000000003E-3</v>
      </c>
      <c r="V166" s="25">
        <f t="shared" si="43"/>
        <v>6.4908212600000015E-2</v>
      </c>
      <c r="W166" s="25">
        <v>2.6700000000000001E-3</v>
      </c>
      <c r="X166" s="25">
        <f t="shared" si="44"/>
        <v>4.0850000000000001E-3</v>
      </c>
      <c r="Y166" s="25"/>
      <c r="Z166" s="25">
        <f t="shared" si="45"/>
        <v>3.2728200000000001E-3</v>
      </c>
      <c r="AA166" s="25">
        <f t="shared" si="46"/>
        <v>7.5373044600000008E-2</v>
      </c>
      <c r="AB166" s="25">
        <v>-2.8400000000000001E-3</v>
      </c>
      <c r="AC166" s="25">
        <f t="shared" si="47"/>
        <v>-1.415E-3</v>
      </c>
    </row>
    <row r="167" spans="1:29" s="15" customFormat="1">
      <c r="A167" s="18">
        <v>415</v>
      </c>
      <c r="B167" s="25">
        <v>-1.2999999999999999E-4</v>
      </c>
      <c r="C167" s="25">
        <v>7.2000000000000005E-4</v>
      </c>
      <c r="D167" s="25">
        <f t="shared" si="32"/>
        <v>2.2000000000000001E-3</v>
      </c>
      <c r="E167" s="25"/>
      <c r="F167" s="25">
        <f t="shared" si="33"/>
        <v>1.7884200000000002E-3</v>
      </c>
      <c r="G167" s="25">
        <f t="shared" si="34"/>
        <v>4.1187312600000005E-2</v>
      </c>
      <c r="H167" s="25">
        <v>4.2700000000000004E-3</v>
      </c>
      <c r="I167" s="25">
        <f t="shared" si="35"/>
        <v>5.7499999999999999E-3</v>
      </c>
      <c r="J167" s="25"/>
      <c r="K167" s="25">
        <f t="shared" si="36"/>
        <v>3.1645200000000001E-3</v>
      </c>
      <c r="L167" s="25">
        <f t="shared" si="37"/>
        <v>7.2878895600000007E-2</v>
      </c>
      <c r="M167" s="25">
        <v>2.3800000000000002E-3</v>
      </c>
      <c r="N167" s="25">
        <f t="shared" si="38"/>
        <v>3.8600000000000001E-3</v>
      </c>
      <c r="O167" s="25"/>
      <c r="P167" s="25">
        <f t="shared" si="39"/>
        <v>2.1684700000000005E-3</v>
      </c>
      <c r="Q167" s="25">
        <f t="shared" si="40"/>
        <v>4.9939864100000016E-2</v>
      </c>
      <c r="R167" s="25">
        <v>1.98E-3</v>
      </c>
      <c r="S167" s="25">
        <f t="shared" si="41"/>
        <v>3.46E-3</v>
      </c>
      <c r="T167" s="25"/>
      <c r="U167" s="25">
        <f t="shared" si="42"/>
        <v>2.7034199999999998E-3</v>
      </c>
      <c r="V167" s="25">
        <f t="shared" si="43"/>
        <v>6.2259762599999997E-2</v>
      </c>
      <c r="W167" s="25">
        <v>2.4599999999999999E-3</v>
      </c>
      <c r="X167" s="25">
        <f t="shared" si="44"/>
        <v>3.9399999999999999E-3</v>
      </c>
      <c r="Y167" s="25"/>
      <c r="Z167" s="25">
        <f t="shared" si="45"/>
        <v>3.1278199999999999E-3</v>
      </c>
      <c r="AA167" s="25">
        <f t="shared" si="46"/>
        <v>7.2033694600000003E-2</v>
      </c>
      <c r="AB167" s="25">
        <v>-2.8300000000000001E-3</v>
      </c>
      <c r="AC167" s="25">
        <f t="shared" si="47"/>
        <v>-1.48E-3</v>
      </c>
    </row>
    <row r="168" spans="1:29" s="15" customFormat="1">
      <c r="A168" s="18">
        <v>416</v>
      </c>
      <c r="B168" s="25">
        <v>-1.0000000000000001E-5</v>
      </c>
      <c r="C168" s="25">
        <v>8.3000000000000001E-4</v>
      </c>
      <c r="D168" s="25">
        <f t="shared" si="32"/>
        <v>2.225E-3</v>
      </c>
      <c r="E168" s="25"/>
      <c r="F168" s="25">
        <f t="shared" si="33"/>
        <v>1.81342E-3</v>
      </c>
      <c r="G168" s="25">
        <f t="shared" si="34"/>
        <v>4.1763062600000005E-2</v>
      </c>
      <c r="H168" s="25">
        <v>4.1099999999999999E-3</v>
      </c>
      <c r="I168" s="25">
        <f t="shared" si="35"/>
        <v>5.5049999999999995E-3</v>
      </c>
      <c r="J168" s="25"/>
      <c r="K168" s="25">
        <f t="shared" si="36"/>
        <v>2.9195199999999997E-3</v>
      </c>
      <c r="L168" s="25">
        <f t="shared" si="37"/>
        <v>6.7236545599999989E-2</v>
      </c>
      <c r="M168" s="25">
        <v>2.4499999999999999E-3</v>
      </c>
      <c r="N168" s="25">
        <f t="shared" si="38"/>
        <v>3.8449999999999999E-3</v>
      </c>
      <c r="O168" s="25"/>
      <c r="P168" s="25">
        <f t="shared" si="39"/>
        <v>2.1534700000000002E-3</v>
      </c>
      <c r="Q168" s="25">
        <f t="shared" si="40"/>
        <v>4.9594414100000005E-2</v>
      </c>
      <c r="R168" s="25">
        <v>2.0100000000000001E-3</v>
      </c>
      <c r="S168" s="25">
        <f t="shared" si="41"/>
        <v>3.405E-3</v>
      </c>
      <c r="T168" s="25"/>
      <c r="U168" s="25">
        <f t="shared" si="42"/>
        <v>2.6484200000000003E-3</v>
      </c>
      <c r="V168" s="25">
        <f t="shared" si="43"/>
        <v>6.099311260000001E-2</v>
      </c>
      <c r="W168" s="25">
        <v>2.5500000000000002E-3</v>
      </c>
      <c r="X168" s="25">
        <f t="shared" si="44"/>
        <v>3.9450000000000006E-3</v>
      </c>
      <c r="Y168" s="25"/>
      <c r="Z168" s="25">
        <f t="shared" si="45"/>
        <v>3.1328200000000006E-3</v>
      </c>
      <c r="AA168" s="25">
        <f t="shared" si="46"/>
        <v>7.2148844600000012E-2</v>
      </c>
      <c r="AB168" s="25">
        <v>-2.7799999999999999E-3</v>
      </c>
      <c r="AC168" s="25">
        <f t="shared" si="47"/>
        <v>-1.395E-3</v>
      </c>
    </row>
    <row r="169" spans="1:29" s="15" customFormat="1">
      <c r="A169" s="18">
        <v>417</v>
      </c>
      <c r="B169" s="25">
        <v>-5.0000000000000002E-5</v>
      </c>
      <c r="C169" s="25">
        <v>5.4000000000000001E-4</v>
      </c>
      <c r="D169" s="25">
        <f t="shared" si="32"/>
        <v>2.0149999999999999E-3</v>
      </c>
      <c r="E169" s="25"/>
      <c r="F169" s="25">
        <f t="shared" si="33"/>
        <v>1.6034199999999999E-3</v>
      </c>
      <c r="G169" s="25">
        <f t="shared" si="34"/>
        <v>3.6926762600000003E-2</v>
      </c>
      <c r="H169" s="25">
        <v>4.1099999999999999E-3</v>
      </c>
      <c r="I169" s="25">
        <f t="shared" si="35"/>
        <v>5.5849999999999997E-3</v>
      </c>
      <c r="J169" s="25"/>
      <c r="K169" s="25">
        <f t="shared" si="36"/>
        <v>2.9995199999999999E-3</v>
      </c>
      <c r="L169" s="25">
        <f t="shared" si="37"/>
        <v>6.9078945599999997E-2</v>
      </c>
      <c r="M169" s="25">
        <v>2.2000000000000001E-3</v>
      </c>
      <c r="N169" s="25">
        <f t="shared" si="38"/>
        <v>3.6750000000000003E-3</v>
      </c>
      <c r="O169" s="25"/>
      <c r="P169" s="25">
        <f t="shared" si="39"/>
        <v>1.9834700000000002E-3</v>
      </c>
      <c r="Q169" s="25">
        <f t="shared" si="40"/>
        <v>4.5679314100000007E-2</v>
      </c>
      <c r="R169" s="25">
        <v>1.7600000000000001E-3</v>
      </c>
      <c r="S169" s="25">
        <f t="shared" si="41"/>
        <v>3.235E-3</v>
      </c>
      <c r="T169" s="25"/>
      <c r="U169" s="25">
        <f t="shared" si="42"/>
        <v>2.4784200000000003E-3</v>
      </c>
      <c r="V169" s="25">
        <f t="shared" si="43"/>
        <v>5.7078012600000012E-2</v>
      </c>
      <c r="W169" s="25">
        <v>2.31E-3</v>
      </c>
      <c r="X169" s="25">
        <f t="shared" si="44"/>
        <v>3.7850000000000002E-3</v>
      </c>
      <c r="Y169" s="25"/>
      <c r="Z169" s="25">
        <f t="shared" si="45"/>
        <v>2.9728200000000001E-3</v>
      </c>
      <c r="AA169" s="25">
        <f t="shared" si="46"/>
        <v>6.846404460000001E-2</v>
      </c>
      <c r="AB169" s="25">
        <v>-2.8999999999999998E-3</v>
      </c>
      <c r="AC169" s="25">
        <f t="shared" si="47"/>
        <v>-1.475E-3</v>
      </c>
    </row>
    <row r="170" spans="1:29" s="15" customFormat="1">
      <c r="A170" s="18">
        <v>418</v>
      </c>
      <c r="B170" s="25">
        <v>4.0000000000000003E-5</v>
      </c>
      <c r="C170" s="25">
        <v>8.4999999999999995E-4</v>
      </c>
      <c r="D170" s="25">
        <f t="shared" si="32"/>
        <v>2.2899999999999999E-3</v>
      </c>
      <c r="E170" s="25"/>
      <c r="F170" s="25">
        <f t="shared" si="33"/>
        <v>1.87842E-3</v>
      </c>
      <c r="G170" s="25">
        <f t="shared" si="34"/>
        <v>4.3260012600000002E-2</v>
      </c>
      <c r="H170" s="25">
        <v>4.0699999999999998E-3</v>
      </c>
      <c r="I170" s="25">
        <f t="shared" si="35"/>
        <v>5.5099999999999993E-3</v>
      </c>
      <c r="J170" s="25"/>
      <c r="K170" s="25">
        <f t="shared" si="36"/>
        <v>2.9245199999999995E-3</v>
      </c>
      <c r="L170" s="25">
        <f t="shared" si="37"/>
        <v>6.7351695599999997E-2</v>
      </c>
      <c r="M170" s="25">
        <v>2.3700000000000001E-3</v>
      </c>
      <c r="N170" s="25">
        <f t="shared" si="38"/>
        <v>3.81E-3</v>
      </c>
      <c r="O170" s="25"/>
      <c r="P170" s="25">
        <f t="shared" si="39"/>
        <v>2.1184699999999999E-3</v>
      </c>
      <c r="Q170" s="25">
        <f t="shared" si="40"/>
        <v>4.8788364100000002E-2</v>
      </c>
      <c r="R170" s="25">
        <v>1.9599999999999999E-3</v>
      </c>
      <c r="S170" s="25">
        <f t="shared" si="41"/>
        <v>3.3999999999999998E-3</v>
      </c>
      <c r="T170" s="25"/>
      <c r="U170" s="25">
        <f t="shared" si="42"/>
        <v>2.6434199999999996E-3</v>
      </c>
      <c r="V170" s="25">
        <f t="shared" si="43"/>
        <v>6.0877962599999995E-2</v>
      </c>
      <c r="W170" s="25">
        <v>2.5100000000000001E-3</v>
      </c>
      <c r="X170" s="25">
        <f t="shared" si="44"/>
        <v>3.9500000000000004E-3</v>
      </c>
      <c r="Y170" s="25"/>
      <c r="Z170" s="25">
        <f t="shared" si="45"/>
        <v>3.1378200000000004E-3</v>
      </c>
      <c r="AA170" s="25">
        <f t="shared" si="46"/>
        <v>7.2263994600000006E-2</v>
      </c>
      <c r="AB170" s="25">
        <v>-2.9199999999999999E-3</v>
      </c>
      <c r="AC170" s="25">
        <f t="shared" si="47"/>
        <v>-1.4399999999999999E-3</v>
      </c>
    </row>
    <row r="171" spans="1:29" s="15" customFormat="1">
      <c r="A171" s="18">
        <v>419</v>
      </c>
      <c r="B171" s="25">
        <v>-8.0000000000000007E-5</v>
      </c>
      <c r="C171" s="25">
        <v>5.9900000000000003E-4</v>
      </c>
      <c r="D171" s="25">
        <f t="shared" si="32"/>
        <v>2.134E-3</v>
      </c>
      <c r="E171" s="25"/>
      <c r="F171" s="25">
        <f t="shared" si="33"/>
        <v>1.7224200000000001E-3</v>
      </c>
      <c r="G171" s="25">
        <f t="shared" si="34"/>
        <v>3.9667332600000008E-2</v>
      </c>
      <c r="H171" s="25">
        <v>4.0200000000000001E-3</v>
      </c>
      <c r="I171" s="25">
        <f t="shared" si="35"/>
        <v>5.555E-3</v>
      </c>
      <c r="J171" s="25"/>
      <c r="K171" s="25">
        <f t="shared" si="36"/>
        <v>2.9695200000000002E-3</v>
      </c>
      <c r="L171" s="25">
        <f t="shared" si="37"/>
        <v>6.8388045600000003E-2</v>
      </c>
      <c r="M171" s="25">
        <v>2.0699999999999998E-3</v>
      </c>
      <c r="N171" s="25">
        <f t="shared" si="38"/>
        <v>3.6049999999999997E-3</v>
      </c>
      <c r="O171" s="25"/>
      <c r="P171" s="25">
        <f t="shared" si="39"/>
        <v>1.9134699999999998E-3</v>
      </c>
      <c r="Q171" s="25">
        <f t="shared" si="40"/>
        <v>4.4067214099999995E-2</v>
      </c>
      <c r="R171" s="25">
        <v>1.6199999999999999E-3</v>
      </c>
      <c r="S171" s="25">
        <f t="shared" si="41"/>
        <v>3.1549999999999998E-3</v>
      </c>
      <c r="T171" s="25"/>
      <c r="U171" s="25">
        <f t="shared" si="42"/>
        <v>2.3984200000000001E-3</v>
      </c>
      <c r="V171" s="25">
        <f t="shared" si="43"/>
        <v>5.5235612600000004E-2</v>
      </c>
      <c r="W171" s="25">
        <v>2.2100000000000002E-3</v>
      </c>
      <c r="X171" s="25">
        <f t="shared" si="44"/>
        <v>3.7450000000000001E-3</v>
      </c>
      <c r="Y171" s="25"/>
      <c r="Z171" s="25">
        <f t="shared" si="45"/>
        <v>2.93282E-3</v>
      </c>
      <c r="AA171" s="25">
        <f t="shared" si="46"/>
        <v>6.7542844599999999E-2</v>
      </c>
      <c r="AB171" s="25">
        <v>-2.99E-3</v>
      </c>
      <c r="AC171" s="25">
        <f t="shared" si="47"/>
        <v>-1.5350000000000001E-3</v>
      </c>
    </row>
    <row r="172" spans="1:29" s="15" customFormat="1">
      <c r="A172" s="18">
        <v>420</v>
      </c>
      <c r="B172" s="25">
        <v>2.0000000000000002E-5</v>
      </c>
      <c r="C172" s="25">
        <v>6.8999999999999997E-4</v>
      </c>
      <c r="D172" s="25">
        <f t="shared" si="32"/>
        <v>2.0799999999999998E-3</v>
      </c>
      <c r="E172" s="25"/>
      <c r="F172" s="25">
        <f t="shared" si="33"/>
        <v>1.6684199999999999E-3</v>
      </c>
      <c r="G172" s="25">
        <f t="shared" si="34"/>
        <v>3.84237126E-2</v>
      </c>
      <c r="H172" s="25">
        <v>3.8400000000000001E-3</v>
      </c>
      <c r="I172" s="25">
        <f t="shared" si="35"/>
        <v>5.2300000000000003E-3</v>
      </c>
      <c r="J172" s="25"/>
      <c r="K172" s="25">
        <f t="shared" si="36"/>
        <v>2.6445200000000005E-3</v>
      </c>
      <c r="L172" s="25">
        <f t="shared" si="37"/>
        <v>6.0903295600000011E-2</v>
      </c>
      <c r="M172" s="25">
        <v>2.0999999999999999E-3</v>
      </c>
      <c r="N172" s="25">
        <f t="shared" si="38"/>
        <v>3.49E-3</v>
      </c>
      <c r="O172" s="25"/>
      <c r="P172" s="25">
        <f t="shared" si="39"/>
        <v>1.7984700000000001E-3</v>
      </c>
      <c r="Q172" s="25">
        <f t="shared" si="40"/>
        <v>4.1418764100000005E-2</v>
      </c>
      <c r="R172" s="25">
        <v>1.6900000000000001E-3</v>
      </c>
      <c r="S172" s="25">
        <f t="shared" si="41"/>
        <v>3.0800000000000003E-3</v>
      </c>
      <c r="T172" s="25"/>
      <c r="U172" s="25">
        <f t="shared" si="42"/>
        <v>2.3234200000000005E-3</v>
      </c>
      <c r="V172" s="25">
        <f t="shared" si="43"/>
        <v>5.3508362600000012E-2</v>
      </c>
      <c r="W172" s="25">
        <v>2.2000000000000001E-3</v>
      </c>
      <c r="X172" s="25">
        <f t="shared" si="44"/>
        <v>3.5900000000000003E-3</v>
      </c>
      <c r="Y172" s="25"/>
      <c r="Z172" s="25">
        <f t="shared" si="45"/>
        <v>2.7778200000000003E-3</v>
      </c>
      <c r="AA172" s="25">
        <f t="shared" si="46"/>
        <v>6.3973194600000005E-2</v>
      </c>
      <c r="AB172" s="25">
        <v>-2.8E-3</v>
      </c>
      <c r="AC172" s="25">
        <f t="shared" si="47"/>
        <v>-1.39E-3</v>
      </c>
    </row>
    <row r="173" spans="1:29" s="15" customFormat="1">
      <c r="A173" s="18">
        <v>421</v>
      </c>
      <c r="B173" s="25">
        <v>-1.7000000000000001E-4</v>
      </c>
      <c r="C173" s="25">
        <v>5.6999999999999998E-4</v>
      </c>
      <c r="D173" s="25">
        <f t="shared" si="32"/>
        <v>2.1099999999999999E-3</v>
      </c>
      <c r="E173" s="25"/>
      <c r="F173" s="25">
        <f t="shared" si="33"/>
        <v>1.69842E-3</v>
      </c>
      <c r="G173" s="25">
        <f t="shared" si="34"/>
        <v>3.9114612600000001E-2</v>
      </c>
      <c r="H173" s="25">
        <v>3.8800000000000002E-3</v>
      </c>
      <c r="I173" s="25">
        <f t="shared" si="35"/>
        <v>5.4200000000000003E-3</v>
      </c>
      <c r="J173" s="25"/>
      <c r="K173" s="25">
        <f t="shared" si="36"/>
        <v>2.8345200000000005E-3</v>
      </c>
      <c r="L173" s="25">
        <f t="shared" si="37"/>
        <v>6.5278995600000014E-2</v>
      </c>
      <c r="M173" s="25">
        <v>2.0699999999999998E-3</v>
      </c>
      <c r="N173" s="25">
        <f t="shared" si="38"/>
        <v>3.6099999999999995E-3</v>
      </c>
      <c r="O173" s="25"/>
      <c r="P173" s="25">
        <f t="shared" si="39"/>
        <v>1.9184699999999996E-3</v>
      </c>
      <c r="Q173" s="25">
        <f t="shared" si="40"/>
        <v>4.4182364099999996E-2</v>
      </c>
      <c r="R173" s="25">
        <v>1.6299999999999999E-3</v>
      </c>
      <c r="S173" s="25">
        <f t="shared" si="41"/>
        <v>3.1700000000000001E-3</v>
      </c>
      <c r="T173" s="25"/>
      <c r="U173" s="25">
        <f t="shared" si="42"/>
        <v>2.4134200000000003E-3</v>
      </c>
      <c r="V173" s="25">
        <f t="shared" si="43"/>
        <v>5.5581062600000009E-2</v>
      </c>
      <c r="W173" s="25">
        <v>2.2000000000000001E-3</v>
      </c>
      <c r="X173" s="25">
        <f t="shared" si="44"/>
        <v>3.7400000000000003E-3</v>
      </c>
      <c r="Y173" s="25"/>
      <c r="Z173" s="25">
        <f t="shared" si="45"/>
        <v>2.9278200000000002E-3</v>
      </c>
      <c r="AA173" s="25">
        <f t="shared" si="46"/>
        <v>6.7427694600000004E-2</v>
      </c>
      <c r="AB173" s="25">
        <v>-2.9099999999999998E-3</v>
      </c>
      <c r="AC173" s="25">
        <f t="shared" si="47"/>
        <v>-1.5399999999999999E-3</v>
      </c>
    </row>
    <row r="174" spans="1:29" s="15" customFormat="1">
      <c r="A174" s="18">
        <v>422</v>
      </c>
      <c r="B174" s="25">
        <v>6.0000000000000002E-5</v>
      </c>
      <c r="C174" s="25">
        <v>5.5000000000000003E-4</v>
      </c>
      <c r="D174" s="25">
        <f t="shared" si="32"/>
        <v>2.0149999999999999E-3</v>
      </c>
      <c r="E174" s="25"/>
      <c r="F174" s="25">
        <f t="shared" si="33"/>
        <v>1.6034199999999999E-3</v>
      </c>
      <c r="G174" s="25">
        <f t="shared" si="34"/>
        <v>3.6926762600000003E-2</v>
      </c>
      <c r="H174" s="25">
        <v>3.6700000000000001E-3</v>
      </c>
      <c r="I174" s="25">
        <f t="shared" si="35"/>
        <v>5.1349999999999998E-3</v>
      </c>
      <c r="J174" s="25"/>
      <c r="K174" s="25">
        <f t="shared" si="36"/>
        <v>2.54952E-3</v>
      </c>
      <c r="L174" s="25">
        <f t="shared" si="37"/>
        <v>5.8715445600000006E-2</v>
      </c>
      <c r="M174" s="25">
        <v>2.0699999999999998E-3</v>
      </c>
      <c r="N174" s="25">
        <f t="shared" si="38"/>
        <v>3.5349999999999999E-3</v>
      </c>
      <c r="O174" s="25"/>
      <c r="P174" s="25">
        <f t="shared" si="39"/>
        <v>1.84347E-3</v>
      </c>
      <c r="Q174" s="25">
        <f t="shared" si="40"/>
        <v>4.2455114100000003E-2</v>
      </c>
      <c r="R174" s="25">
        <v>1.64E-3</v>
      </c>
      <c r="S174" s="25">
        <f t="shared" si="41"/>
        <v>3.1050000000000001E-3</v>
      </c>
      <c r="T174" s="25"/>
      <c r="U174" s="25">
        <f t="shared" si="42"/>
        <v>2.3484200000000004E-3</v>
      </c>
      <c r="V174" s="25">
        <f t="shared" si="43"/>
        <v>5.4084112600000012E-2</v>
      </c>
      <c r="W174" s="25">
        <v>2.2200000000000002E-3</v>
      </c>
      <c r="X174" s="25">
        <f t="shared" si="44"/>
        <v>3.6849999999999999E-3</v>
      </c>
      <c r="Y174" s="25"/>
      <c r="Z174" s="25">
        <f t="shared" si="45"/>
        <v>2.8728199999999999E-3</v>
      </c>
      <c r="AA174" s="25">
        <f t="shared" si="46"/>
        <v>6.6161044599999996E-2</v>
      </c>
      <c r="AB174" s="25">
        <v>-2.99E-3</v>
      </c>
      <c r="AC174" s="25">
        <f t="shared" si="47"/>
        <v>-1.4649999999999999E-3</v>
      </c>
    </row>
    <row r="175" spans="1:29" s="15" customFormat="1">
      <c r="A175" s="18">
        <v>423</v>
      </c>
      <c r="B175" s="25">
        <v>1.0000000000000001E-5</v>
      </c>
      <c r="C175" s="25">
        <v>4.6999999999999999E-4</v>
      </c>
      <c r="D175" s="25">
        <f t="shared" si="32"/>
        <v>1.905E-3</v>
      </c>
      <c r="E175" s="25"/>
      <c r="F175" s="25">
        <f t="shared" si="33"/>
        <v>1.4934200000000001E-3</v>
      </c>
      <c r="G175" s="25">
        <f t="shared" si="34"/>
        <v>3.4393462600000001E-2</v>
      </c>
      <c r="H175" s="25">
        <v>3.7399999999999998E-3</v>
      </c>
      <c r="I175" s="25">
        <f t="shared" si="35"/>
        <v>5.1749999999999999E-3</v>
      </c>
      <c r="J175" s="25"/>
      <c r="K175" s="25">
        <f t="shared" si="36"/>
        <v>2.5895200000000001E-3</v>
      </c>
      <c r="L175" s="25">
        <f t="shared" si="37"/>
        <v>5.9636645600000003E-2</v>
      </c>
      <c r="M175" s="25">
        <v>1.7099999999999999E-3</v>
      </c>
      <c r="N175" s="25">
        <f t="shared" si="38"/>
        <v>3.1450000000000002E-3</v>
      </c>
      <c r="O175" s="25"/>
      <c r="P175" s="25">
        <f t="shared" si="39"/>
        <v>1.4534700000000003E-3</v>
      </c>
      <c r="Q175" s="25">
        <f t="shared" si="40"/>
        <v>3.3473414100000008E-2</v>
      </c>
      <c r="R175" s="25">
        <v>1.4499999999999999E-3</v>
      </c>
      <c r="S175" s="25">
        <f t="shared" si="41"/>
        <v>2.885E-3</v>
      </c>
      <c r="T175" s="25"/>
      <c r="U175" s="25">
        <f t="shared" si="42"/>
        <v>2.1284199999999998E-3</v>
      </c>
      <c r="V175" s="25">
        <f t="shared" si="43"/>
        <v>4.90175126E-2</v>
      </c>
      <c r="W175" s="25">
        <v>1.99E-3</v>
      </c>
      <c r="X175" s="25">
        <f t="shared" si="44"/>
        <v>3.4250000000000001E-3</v>
      </c>
      <c r="Y175" s="25"/>
      <c r="Z175" s="25">
        <f t="shared" si="45"/>
        <v>2.6128200000000001E-3</v>
      </c>
      <c r="AA175" s="25">
        <f t="shared" si="46"/>
        <v>6.0173244600000002E-2</v>
      </c>
      <c r="AB175" s="25">
        <v>-2.8800000000000002E-3</v>
      </c>
      <c r="AC175" s="25">
        <f t="shared" si="47"/>
        <v>-1.4350000000000001E-3</v>
      </c>
    </row>
    <row r="176" spans="1:29" s="15" customFormat="1">
      <c r="A176" s="18">
        <v>424</v>
      </c>
      <c r="B176" s="25">
        <v>0</v>
      </c>
      <c r="C176" s="25">
        <v>5.1999999999999995E-4</v>
      </c>
      <c r="D176" s="25">
        <f t="shared" si="32"/>
        <v>1.9450000000000001E-3</v>
      </c>
      <c r="E176" s="25"/>
      <c r="F176" s="25">
        <f t="shared" si="33"/>
        <v>1.5334200000000002E-3</v>
      </c>
      <c r="G176" s="25">
        <f t="shared" si="34"/>
        <v>3.5314662600000005E-2</v>
      </c>
      <c r="H176" s="25">
        <v>3.5799999999999998E-3</v>
      </c>
      <c r="I176" s="25">
        <f t="shared" si="35"/>
        <v>5.0049999999999999E-3</v>
      </c>
      <c r="J176" s="25"/>
      <c r="K176" s="25">
        <f t="shared" si="36"/>
        <v>2.4195200000000001E-3</v>
      </c>
      <c r="L176" s="25">
        <f t="shared" si="37"/>
        <v>5.5721545600000005E-2</v>
      </c>
      <c r="M176" s="25">
        <v>1.9E-3</v>
      </c>
      <c r="N176" s="25">
        <f t="shared" si="38"/>
        <v>3.3249999999999998E-3</v>
      </c>
      <c r="O176" s="25"/>
      <c r="P176" s="25">
        <f t="shared" si="39"/>
        <v>1.6334699999999999E-3</v>
      </c>
      <c r="Q176" s="25">
        <f t="shared" si="40"/>
        <v>3.7618814100000002E-2</v>
      </c>
      <c r="R176" s="25">
        <v>1.6199999999999999E-3</v>
      </c>
      <c r="S176" s="25">
        <f t="shared" si="41"/>
        <v>3.045E-3</v>
      </c>
      <c r="T176" s="25"/>
      <c r="U176" s="25">
        <f t="shared" si="42"/>
        <v>2.2884200000000002E-3</v>
      </c>
      <c r="V176" s="25">
        <f t="shared" si="43"/>
        <v>5.2702312600000009E-2</v>
      </c>
      <c r="W176" s="25">
        <v>2.0999999999999999E-3</v>
      </c>
      <c r="X176" s="25">
        <f t="shared" si="44"/>
        <v>3.5249999999999999E-3</v>
      </c>
      <c r="Y176" s="25"/>
      <c r="Z176" s="25">
        <f t="shared" si="45"/>
        <v>2.7128199999999999E-3</v>
      </c>
      <c r="AA176" s="25">
        <f t="shared" si="46"/>
        <v>6.2476244600000001E-2</v>
      </c>
      <c r="AB176" s="25">
        <v>-2.8500000000000001E-3</v>
      </c>
      <c r="AC176" s="25">
        <f t="shared" si="47"/>
        <v>-1.4250000000000001E-3</v>
      </c>
    </row>
    <row r="177" spans="1:29" s="15" customFormat="1">
      <c r="A177" s="18">
        <v>425</v>
      </c>
      <c r="B177" s="25">
        <v>-6.0000000000000002E-5</v>
      </c>
      <c r="C177" s="25">
        <v>3.4000000000000002E-4</v>
      </c>
      <c r="D177" s="25">
        <f t="shared" si="32"/>
        <v>1.8850000000000002E-3</v>
      </c>
      <c r="E177" s="25"/>
      <c r="F177" s="25">
        <f t="shared" si="33"/>
        <v>1.4734200000000002E-3</v>
      </c>
      <c r="G177" s="25">
        <f t="shared" si="34"/>
        <v>3.3932862600000009E-2</v>
      </c>
      <c r="H177" s="25">
        <v>3.5400000000000002E-3</v>
      </c>
      <c r="I177" s="25">
        <f t="shared" si="35"/>
        <v>5.0850000000000001E-3</v>
      </c>
      <c r="J177" s="25"/>
      <c r="K177" s="25">
        <f t="shared" si="36"/>
        <v>2.4995200000000003E-3</v>
      </c>
      <c r="L177" s="25">
        <f t="shared" si="37"/>
        <v>5.7563945600000006E-2</v>
      </c>
      <c r="M177" s="25">
        <v>1.7799999999999999E-3</v>
      </c>
      <c r="N177" s="25">
        <f t="shared" si="38"/>
        <v>3.3249999999999998E-3</v>
      </c>
      <c r="O177" s="25"/>
      <c r="P177" s="25">
        <f t="shared" si="39"/>
        <v>1.6334699999999999E-3</v>
      </c>
      <c r="Q177" s="25">
        <f t="shared" si="40"/>
        <v>3.7618814100000002E-2</v>
      </c>
      <c r="R177" s="25">
        <v>1.3500000000000001E-3</v>
      </c>
      <c r="S177" s="25">
        <f t="shared" si="41"/>
        <v>2.895E-3</v>
      </c>
      <c r="T177" s="25"/>
      <c r="U177" s="25">
        <f t="shared" si="42"/>
        <v>2.1384200000000003E-3</v>
      </c>
      <c r="V177" s="25">
        <f t="shared" si="43"/>
        <v>4.924781260000001E-2</v>
      </c>
      <c r="W177" s="25">
        <v>1.9499999999999999E-3</v>
      </c>
      <c r="X177" s="25">
        <f t="shared" si="44"/>
        <v>3.4949999999999998E-3</v>
      </c>
      <c r="Y177" s="25"/>
      <c r="Z177" s="25">
        <f t="shared" si="45"/>
        <v>2.6828199999999998E-3</v>
      </c>
      <c r="AA177" s="25">
        <f t="shared" si="46"/>
        <v>6.17853446E-2</v>
      </c>
      <c r="AB177" s="25">
        <v>-3.0300000000000001E-3</v>
      </c>
      <c r="AC177" s="25">
        <f t="shared" si="47"/>
        <v>-1.5450000000000001E-3</v>
      </c>
    </row>
    <row r="178" spans="1:29" s="15" customFormat="1">
      <c r="A178" s="18">
        <v>426</v>
      </c>
      <c r="B178" s="25">
        <v>-4.0000000000000003E-5</v>
      </c>
      <c r="C178" s="25">
        <v>4.6000000000000001E-4</v>
      </c>
      <c r="D178" s="25">
        <f t="shared" si="32"/>
        <v>1.97E-3</v>
      </c>
      <c r="E178" s="25"/>
      <c r="F178" s="25">
        <f t="shared" si="33"/>
        <v>1.55842E-3</v>
      </c>
      <c r="G178" s="25">
        <f t="shared" si="34"/>
        <v>3.5890412600000005E-2</v>
      </c>
      <c r="H178" s="25">
        <v>3.5500000000000002E-3</v>
      </c>
      <c r="I178" s="25">
        <f t="shared" si="35"/>
        <v>5.0600000000000003E-3</v>
      </c>
      <c r="J178" s="25"/>
      <c r="K178" s="25">
        <f t="shared" si="36"/>
        <v>2.4745200000000005E-3</v>
      </c>
      <c r="L178" s="25">
        <f t="shared" si="37"/>
        <v>5.6988195600000013E-2</v>
      </c>
      <c r="M178" s="25">
        <v>1.7799999999999999E-3</v>
      </c>
      <c r="N178" s="25">
        <f t="shared" si="38"/>
        <v>3.29E-3</v>
      </c>
      <c r="O178" s="25"/>
      <c r="P178" s="25">
        <f t="shared" si="39"/>
        <v>1.5984700000000001E-3</v>
      </c>
      <c r="Q178" s="25">
        <f t="shared" si="40"/>
        <v>3.6812764100000006E-2</v>
      </c>
      <c r="R178" s="25">
        <v>1.5200000000000001E-3</v>
      </c>
      <c r="S178" s="25">
        <f t="shared" si="41"/>
        <v>3.0300000000000001E-3</v>
      </c>
      <c r="T178" s="25"/>
      <c r="U178" s="25">
        <f t="shared" si="42"/>
        <v>2.27342E-3</v>
      </c>
      <c r="V178" s="25">
        <f t="shared" si="43"/>
        <v>5.2356862599999998E-2</v>
      </c>
      <c r="W178" s="25">
        <v>1.9599999999999999E-3</v>
      </c>
      <c r="X178" s="25">
        <f t="shared" si="44"/>
        <v>3.47E-3</v>
      </c>
      <c r="Y178" s="25"/>
      <c r="Z178" s="25">
        <f t="shared" si="45"/>
        <v>2.65782E-3</v>
      </c>
      <c r="AA178" s="25">
        <f t="shared" si="46"/>
        <v>6.12095946E-2</v>
      </c>
      <c r="AB178" s="25">
        <v>-2.98E-3</v>
      </c>
      <c r="AC178" s="25">
        <f t="shared" si="47"/>
        <v>-1.5100000000000001E-3</v>
      </c>
    </row>
    <row r="179" spans="1:29" s="15" customFormat="1">
      <c r="A179" s="18">
        <v>427</v>
      </c>
      <c r="B179" s="25">
        <v>-3.0000000000000001E-5</v>
      </c>
      <c r="C179" s="25">
        <v>9.0000000000000006E-5</v>
      </c>
      <c r="D179" s="25">
        <f t="shared" si="32"/>
        <v>1.5500000000000002E-3</v>
      </c>
      <c r="E179" s="25"/>
      <c r="F179" s="25">
        <f t="shared" si="33"/>
        <v>1.1384200000000002E-3</v>
      </c>
      <c r="G179" s="25">
        <f t="shared" si="34"/>
        <v>2.6217812600000008E-2</v>
      </c>
      <c r="H179" s="25">
        <v>3.2200000000000002E-3</v>
      </c>
      <c r="I179" s="25">
        <f t="shared" si="35"/>
        <v>4.6800000000000001E-3</v>
      </c>
      <c r="J179" s="25"/>
      <c r="K179" s="25">
        <f t="shared" si="36"/>
        <v>2.0945200000000003E-3</v>
      </c>
      <c r="L179" s="25">
        <f t="shared" si="37"/>
        <v>4.8236795600000007E-2</v>
      </c>
      <c r="M179" s="25">
        <v>1.42E-3</v>
      </c>
      <c r="N179" s="25">
        <f t="shared" si="38"/>
        <v>2.8800000000000002E-3</v>
      </c>
      <c r="O179" s="25"/>
      <c r="P179" s="25">
        <f t="shared" si="39"/>
        <v>1.1884700000000003E-3</v>
      </c>
      <c r="Q179" s="25">
        <f t="shared" si="40"/>
        <v>2.7370464100000009E-2</v>
      </c>
      <c r="R179" s="25">
        <v>1.1000000000000001E-3</v>
      </c>
      <c r="S179" s="25">
        <f t="shared" si="41"/>
        <v>2.5600000000000002E-3</v>
      </c>
      <c r="T179" s="25"/>
      <c r="U179" s="25">
        <f t="shared" si="42"/>
        <v>1.8034200000000002E-3</v>
      </c>
      <c r="V179" s="25">
        <f t="shared" si="43"/>
        <v>4.1532762600000009E-2</v>
      </c>
      <c r="W179" s="25">
        <v>1.6999999999999999E-3</v>
      </c>
      <c r="X179" s="25">
        <f t="shared" si="44"/>
        <v>3.16E-3</v>
      </c>
      <c r="Y179" s="25"/>
      <c r="Z179" s="25">
        <f t="shared" si="45"/>
        <v>2.34782E-3</v>
      </c>
      <c r="AA179" s="25">
        <f t="shared" si="46"/>
        <v>5.4070294600000006E-2</v>
      </c>
      <c r="AB179" s="25">
        <v>-2.8900000000000002E-3</v>
      </c>
      <c r="AC179" s="25">
        <f t="shared" si="47"/>
        <v>-1.4600000000000001E-3</v>
      </c>
    </row>
    <row r="180" spans="1:29" s="15" customFormat="1">
      <c r="A180" s="18">
        <v>428</v>
      </c>
      <c r="B180" s="25">
        <v>-1.4999999999999999E-4</v>
      </c>
      <c r="C180" s="25">
        <v>3.3E-4</v>
      </c>
      <c r="D180" s="25">
        <f t="shared" si="32"/>
        <v>1.8749999999999999E-3</v>
      </c>
      <c r="E180" s="25"/>
      <c r="F180" s="25">
        <f t="shared" si="33"/>
        <v>1.46342E-3</v>
      </c>
      <c r="G180" s="25">
        <f t="shared" si="34"/>
        <v>3.3702562599999999E-2</v>
      </c>
      <c r="H180" s="25">
        <v>3.4199999999999999E-3</v>
      </c>
      <c r="I180" s="25">
        <f t="shared" si="35"/>
        <v>4.9649999999999998E-3</v>
      </c>
      <c r="J180" s="25"/>
      <c r="K180" s="25">
        <f t="shared" si="36"/>
        <v>2.37952E-3</v>
      </c>
      <c r="L180" s="25">
        <f t="shared" si="37"/>
        <v>5.4800345600000001E-2</v>
      </c>
      <c r="M180" s="25">
        <v>1.5499999999999999E-3</v>
      </c>
      <c r="N180" s="25">
        <f t="shared" si="38"/>
        <v>3.0949999999999997E-3</v>
      </c>
      <c r="O180" s="25"/>
      <c r="P180" s="25">
        <f t="shared" si="39"/>
        <v>1.4034699999999998E-3</v>
      </c>
      <c r="Q180" s="25">
        <f t="shared" si="40"/>
        <v>3.2321914099999995E-2</v>
      </c>
      <c r="R180" s="25">
        <v>1.2899999999999999E-3</v>
      </c>
      <c r="S180" s="25">
        <f t="shared" si="41"/>
        <v>2.8349999999999998E-3</v>
      </c>
      <c r="T180" s="25"/>
      <c r="U180" s="25">
        <f t="shared" si="42"/>
        <v>2.0784200000000001E-3</v>
      </c>
      <c r="V180" s="25">
        <f t="shared" si="43"/>
        <v>4.7866012600000007E-2</v>
      </c>
      <c r="W180" s="25">
        <v>1.6800000000000001E-3</v>
      </c>
      <c r="X180" s="25">
        <f t="shared" si="44"/>
        <v>3.225E-3</v>
      </c>
      <c r="Y180" s="25"/>
      <c r="Z180" s="25">
        <f t="shared" si="45"/>
        <v>2.41282E-3</v>
      </c>
      <c r="AA180" s="25">
        <f t="shared" si="46"/>
        <v>5.5567244600000003E-2</v>
      </c>
      <c r="AB180" s="25">
        <v>-2.9399999999999999E-3</v>
      </c>
      <c r="AC180" s="25">
        <f t="shared" si="47"/>
        <v>-1.5449999999999999E-3</v>
      </c>
    </row>
    <row r="181" spans="1:29" s="15" customFormat="1">
      <c r="A181" s="18">
        <v>429</v>
      </c>
      <c r="B181" s="25">
        <v>-3.0000000000000001E-5</v>
      </c>
      <c r="C181" s="25">
        <v>2.0000000000000001E-4</v>
      </c>
      <c r="D181" s="25">
        <f t="shared" si="32"/>
        <v>1.6900000000000001E-3</v>
      </c>
      <c r="E181" s="25"/>
      <c r="F181" s="25">
        <f t="shared" si="33"/>
        <v>1.2784200000000002E-3</v>
      </c>
      <c r="G181" s="25">
        <f t="shared" si="34"/>
        <v>2.9442012600000005E-2</v>
      </c>
      <c r="H181" s="25">
        <v>3.3600000000000001E-3</v>
      </c>
      <c r="I181" s="25">
        <f t="shared" si="35"/>
        <v>4.8500000000000001E-3</v>
      </c>
      <c r="J181" s="25"/>
      <c r="K181" s="25">
        <f t="shared" si="36"/>
        <v>2.2645200000000003E-3</v>
      </c>
      <c r="L181" s="25">
        <f t="shared" si="37"/>
        <v>5.2151895600000012E-2</v>
      </c>
      <c r="M181" s="25">
        <v>1.4599999999999999E-3</v>
      </c>
      <c r="N181" s="25">
        <f t="shared" si="38"/>
        <v>2.9499999999999999E-3</v>
      </c>
      <c r="O181" s="25"/>
      <c r="P181" s="25">
        <f t="shared" si="39"/>
        <v>1.25847E-3</v>
      </c>
      <c r="Q181" s="25">
        <f t="shared" si="40"/>
        <v>2.8982564100000004E-2</v>
      </c>
      <c r="R181" s="25">
        <v>1.1800000000000001E-3</v>
      </c>
      <c r="S181" s="25">
        <f t="shared" si="41"/>
        <v>2.6700000000000001E-3</v>
      </c>
      <c r="T181" s="25"/>
      <c r="U181" s="25">
        <f t="shared" si="42"/>
        <v>1.9134200000000001E-3</v>
      </c>
      <c r="V181" s="25">
        <f t="shared" si="43"/>
        <v>4.4066062600000004E-2</v>
      </c>
      <c r="W181" s="25">
        <v>1.7600000000000001E-3</v>
      </c>
      <c r="X181" s="25">
        <f t="shared" si="44"/>
        <v>3.2500000000000003E-3</v>
      </c>
      <c r="Y181" s="25"/>
      <c r="Z181" s="25">
        <f t="shared" si="45"/>
        <v>2.4378200000000003E-3</v>
      </c>
      <c r="AA181" s="25">
        <f t="shared" si="46"/>
        <v>5.614299460000001E-2</v>
      </c>
      <c r="AB181" s="25">
        <v>-2.9499999999999999E-3</v>
      </c>
      <c r="AC181" s="25">
        <f t="shared" si="47"/>
        <v>-1.49E-3</v>
      </c>
    </row>
    <row r="182" spans="1:29" s="15" customFormat="1">
      <c r="A182" s="18">
        <v>430</v>
      </c>
      <c r="B182" s="25">
        <v>-5.0000000000000002E-5</v>
      </c>
      <c r="C182" s="25">
        <v>2.2000000000000001E-4</v>
      </c>
      <c r="D182" s="25">
        <f t="shared" si="32"/>
        <v>1.6999999999999999E-3</v>
      </c>
      <c r="E182" s="25"/>
      <c r="F182" s="25">
        <f t="shared" si="33"/>
        <v>1.28842E-3</v>
      </c>
      <c r="G182" s="25">
        <f t="shared" si="34"/>
        <v>2.96723126E-2</v>
      </c>
      <c r="H182" s="25">
        <v>3.2200000000000002E-3</v>
      </c>
      <c r="I182" s="25">
        <f t="shared" si="35"/>
        <v>4.7000000000000002E-3</v>
      </c>
      <c r="J182" s="25"/>
      <c r="K182" s="25">
        <f t="shared" si="36"/>
        <v>2.1145200000000004E-3</v>
      </c>
      <c r="L182" s="25">
        <f t="shared" si="37"/>
        <v>4.8697395600000012E-2</v>
      </c>
      <c r="M182" s="25">
        <v>1.4499999999999999E-3</v>
      </c>
      <c r="N182" s="25">
        <f t="shared" si="38"/>
        <v>2.9299999999999999E-3</v>
      </c>
      <c r="O182" s="25"/>
      <c r="P182" s="25">
        <f t="shared" si="39"/>
        <v>1.23847E-3</v>
      </c>
      <c r="Q182" s="25">
        <f t="shared" si="40"/>
        <v>2.8521964100000002E-2</v>
      </c>
      <c r="R182" s="25">
        <v>1.06E-3</v>
      </c>
      <c r="S182" s="25">
        <f t="shared" si="41"/>
        <v>2.5399999999999997E-3</v>
      </c>
      <c r="T182" s="25"/>
      <c r="U182" s="25">
        <f t="shared" si="42"/>
        <v>1.7834199999999998E-3</v>
      </c>
      <c r="V182" s="25">
        <f t="shared" si="43"/>
        <v>4.1072162599999996E-2</v>
      </c>
      <c r="W182" s="25">
        <v>1.5200000000000001E-3</v>
      </c>
      <c r="X182" s="25">
        <f t="shared" si="44"/>
        <v>3.0000000000000001E-3</v>
      </c>
      <c r="Y182" s="25"/>
      <c r="Z182" s="25">
        <f t="shared" si="45"/>
        <v>2.18782E-3</v>
      </c>
      <c r="AA182" s="25">
        <f t="shared" si="46"/>
        <v>5.0385494600000004E-2</v>
      </c>
      <c r="AB182" s="25">
        <v>-2.9099999999999998E-3</v>
      </c>
      <c r="AC182" s="25">
        <f t="shared" si="47"/>
        <v>-1.48E-3</v>
      </c>
    </row>
    <row r="183" spans="1:29" s="15" customFormat="1">
      <c r="A183" s="18">
        <v>431</v>
      </c>
      <c r="B183" s="25">
        <v>-1.3999999999999999E-4</v>
      </c>
      <c r="C183" s="25">
        <v>2.0000000000000001E-4</v>
      </c>
      <c r="D183" s="25">
        <f t="shared" si="32"/>
        <v>1.7800000000000001E-3</v>
      </c>
      <c r="E183" s="25"/>
      <c r="F183" s="25">
        <f t="shared" si="33"/>
        <v>1.3684200000000002E-3</v>
      </c>
      <c r="G183" s="25">
        <f t="shared" si="34"/>
        <v>3.1514712600000008E-2</v>
      </c>
      <c r="H183" s="25">
        <v>3.2499999999999999E-3</v>
      </c>
      <c r="I183" s="25">
        <f t="shared" si="35"/>
        <v>4.8300000000000001E-3</v>
      </c>
      <c r="J183" s="25"/>
      <c r="K183" s="25">
        <f t="shared" si="36"/>
        <v>2.2445200000000003E-3</v>
      </c>
      <c r="L183" s="25">
        <f t="shared" si="37"/>
        <v>5.1691295600000006E-2</v>
      </c>
      <c r="M183" s="25">
        <v>1.39E-3</v>
      </c>
      <c r="N183" s="25">
        <f t="shared" si="38"/>
        <v>2.97E-3</v>
      </c>
      <c r="O183" s="25"/>
      <c r="P183" s="25">
        <f t="shared" si="39"/>
        <v>1.2784700000000001E-3</v>
      </c>
      <c r="Q183" s="25">
        <f t="shared" si="40"/>
        <v>2.9443164100000002E-2</v>
      </c>
      <c r="R183" s="25">
        <v>1.0499999999999999E-3</v>
      </c>
      <c r="S183" s="25">
        <f t="shared" si="41"/>
        <v>2.63E-3</v>
      </c>
      <c r="T183" s="25"/>
      <c r="U183" s="25">
        <f t="shared" si="42"/>
        <v>1.87342E-3</v>
      </c>
      <c r="V183" s="25">
        <f t="shared" si="43"/>
        <v>4.31448626E-2</v>
      </c>
      <c r="W183" s="25">
        <v>1.6999999999999999E-3</v>
      </c>
      <c r="X183" s="25">
        <f t="shared" si="44"/>
        <v>3.2799999999999999E-3</v>
      </c>
      <c r="Y183" s="25"/>
      <c r="Z183" s="25">
        <f t="shared" si="45"/>
        <v>2.4678199999999999E-3</v>
      </c>
      <c r="AA183" s="25">
        <f t="shared" si="46"/>
        <v>5.6833894600000004E-2</v>
      </c>
      <c r="AB183" s="25">
        <v>-3.0200000000000001E-3</v>
      </c>
      <c r="AC183" s="25">
        <f t="shared" si="47"/>
        <v>-1.58E-3</v>
      </c>
    </row>
    <row r="184" spans="1:29" s="15" customFormat="1">
      <c r="A184" s="18">
        <v>432</v>
      </c>
      <c r="B184" s="25">
        <v>-1.0000000000000001E-5</v>
      </c>
      <c r="C184" s="25">
        <v>-1.0000000000000001E-5</v>
      </c>
      <c r="D184" s="25">
        <f t="shared" si="32"/>
        <v>1.47E-3</v>
      </c>
      <c r="E184" s="25"/>
      <c r="F184" s="25">
        <f t="shared" si="33"/>
        <v>1.05842E-3</v>
      </c>
      <c r="G184" s="25">
        <f t="shared" si="34"/>
        <v>2.43754126E-2</v>
      </c>
      <c r="H184" s="25">
        <v>2.8900000000000002E-3</v>
      </c>
      <c r="I184" s="25">
        <f t="shared" si="35"/>
        <v>4.3700000000000006E-3</v>
      </c>
      <c r="J184" s="25"/>
      <c r="K184" s="25">
        <f t="shared" si="36"/>
        <v>1.7845200000000008E-3</v>
      </c>
      <c r="L184" s="25">
        <f t="shared" si="37"/>
        <v>4.109749560000002E-2</v>
      </c>
      <c r="M184" s="25">
        <v>1.06E-3</v>
      </c>
      <c r="N184" s="25">
        <f t="shared" si="38"/>
        <v>2.5399999999999997E-3</v>
      </c>
      <c r="O184" s="25"/>
      <c r="P184" s="25">
        <f t="shared" si="39"/>
        <v>8.4846999999999982E-4</v>
      </c>
      <c r="Q184" s="25">
        <f t="shared" si="40"/>
        <v>1.9540264099999996E-2</v>
      </c>
      <c r="R184" s="25">
        <v>7.6999999999999996E-4</v>
      </c>
      <c r="S184" s="25">
        <f t="shared" si="41"/>
        <v>2.2499999999999998E-3</v>
      </c>
      <c r="T184" s="25"/>
      <c r="U184" s="25">
        <f t="shared" si="42"/>
        <v>1.4934199999999999E-3</v>
      </c>
      <c r="V184" s="25">
        <f t="shared" si="43"/>
        <v>3.4393462600000001E-2</v>
      </c>
      <c r="W184" s="25">
        <v>1.2099999999999999E-3</v>
      </c>
      <c r="X184" s="25">
        <f t="shared" si="44"/>
        <v>2.6899999999999997E-3</v>
      </c>
      <c r="Y184" s="25"/>
      <c r="Z184" s="25">
        <f t="shared" si="45"/>
        <v>1.8778199999999997E-3</v>
      </c>
      <c r="AA184" s="25">
        <f t="shared" si="46"/>
        <v>4.3246194599999996E-2</v>
      </c>
      <c r="AB184" s="25">
        <v>-2.9499999999999999E-3</v>
      </c>
      <c r="AC184" s="25">
        <f t="shared" si="47"/>
        <v>-1.48E-3</v>
      </c>
    </row>
    <row r="185" spans="1:29" s="15" customFormat="1">
      <c r="A185" s="18">
        <v>433</v>
      </c>
      <c r="B185" s="25">
        <v>-8.0000000000000007E-5</v>
      </c>
      <c r="C185" s="25">
        <v>1.3999999999999999E-4</v>
      </c>
      <c r="D185" s="25">
        <f t="shared" si="32"/>
        <v>1.6750000000000001E-3</v>
      </c>
      <c r="E185" s="25"/>
      <c r="F185" s="25">
        <f t="shared" si="33"/>
        <v>1.2634200000000001E-3</v>
      </c>
      <c r="G185" s="25">
        <f t="shared" si="34"/>
        <v>2.9096562600000004E-2</v>
      </c>
      <c r="H185" s="25">
        <v>3.16E-3</v>
      </c>
      <c r="I185" s="25">
        <f t="shared" si="35"/>
        <v>4.6950000000000004E-3</v>
      </c>
      <c r="J185" s="25"/>
      <c r="K185" s="25">
        <f t="shared" si="36"/>
        <v>2.1095200000000006E-3</v>
      </c>
      <c r="L185" s="25">
        <f t="shared" si="37"/>
        <v>4.8582245600000018E-2</v>
      </c>
      <c r="M185" s="25">
        <v>1.39E-3</v>
      </c>
      <c r="N185" s="25">
        <f t="shared" si="38"/>
        <v>2.9250000000000001E-3</v>
      </c>
      <c r="O185" s="25"/>
      <c r="P185" s="25">
        <f t="shared" si="39"/>
        <v>1.2334700000000002E-3</v>
      </c>
      <c r="Q185" s="25">
        <f t="shared" si="40"/>
        <v>2.8406814100000007E-2</v>
      </c>
      <c r="R185" s="25">
        <v>9.7000000000000005E-4</v>
      </c>
      <c r="S185" s="25">
        <f t="shared" si="41"/>
        <v>2.5050000000000003E-3</v>
      </c>
      <c r="T185" s="25"/>
      <c r="U185" s="25">
        <f t="shared" si="42"/>
        <v>1.7484200000000003E-3</v>
      </c>
      <c r="V185" s="25">
        <f t="shared" si="43"/>
        <v>4.0266112600000008E-2</v>
      </c>
      <c r="W185" s="25">
        <v>1.6199999999999999E-3</v>
      </c>
      <c r="X185" s="25">
        <f t="shared" si="44"/>
        <v>3.1549999999999998E-3</v>
      </c>
      <c r="Y185" s="25"/>
      <c r="Z185" s="25">
        <f t="shared" si="45"/>
        <v>2.3428199999999998E-3</v>
      </c>
      <c r="AA185" s="25">
        <f t="shared" si="46"/>
        <v>5.3955144599999998E-2</v>
      </c>
      <c r="AB185" s="25">
        <v>-2.99E-3</v>
      </c>
      <c r="AC185" s="25">
        <f t="shared" si="47"/>
        <v>-1.5350000000000001E-3</v>
      </c>
    </row>
    <row r="186" spans="1:29" s="15" customFormat="1">
      <c r="A186" s="18">
        <v>434</v>
      </c>
      <c r="B186" s="25">
        <v>-2.0000000000000002E-5</v>
      </c>
      <c r="C186" s="25">
        <v>1E-4</v>
      </c>
      <c r="D186" s="25">
        <f t="shared" si="32"/>
        <v>1.5450000000000001E-3</v>
      </c>
      <c r="E186" s="25"/>
      <c r="F186" s="25">
        <f t="shared" si="33"/>
        <v>1.1334200000000002E-3</v>
      </c>
      <c r="G186" s="25">
        <f t="shared" si="34"/>
        <v>2.6102662600000007E-2</v>
      </c>
      <c r="H186" s="25">
        <v>3.2299999999999998E-3</v>
      </c>
      <c r="I186" s="25">
        <f t="shared" si="35"/>
        <v>4.6750000000000003E-3</v>
      </c>
      <c r="J186" s="25"/>
      <c r="K186" s="25">
        <f t="shared" si="36"/>
        <v>2.0895200000000005E-3</v>
      </c>
      <c r="L186" s="25">
        <f t="shared" si="37"/>
        <v>4.8121645600000013E-2</v>
      </c>
      <c r="M186" s="25">
        <v>1.33E-3</v>
      </c>
      <c r="N186" s="25">
        <f t="shared" si="38"/>
        <v>2.7750000000000001E-3</v>
      </c>
      <c r="O186" s="25"/>
      <c r="P186" s="25">
        <f t="shared" si="39"/>
        <v>1.0834700000000002E-3</v>
      </c>
      <c r="Q186" s="25">
        <f t="shared" si="40"/>
        <v>2.4952314100000008E-2</v>
      </c>
      <c r="R186" s="25">
        <v>8.4000000000000003E-4</v>
      </c>
      <c r="S186" s="25">
        <f t="shared" si="41"/>
        <v>2.2850000000000001E-3</v>
      </c>
      <c r="T186" s="25"/>
      <c r="U186" s="25">
        <f t="shared" si="42"/>
        <v>1.5284200000000002E-3</v>
      </c>
      <c r="V186" s="25">
        <f t="shared" si="43"/>
        <v>3.5199512600000003E-2</v>
      </c>
      <c r="W186" s="25">
        <v>1.33E-3</v>
      </c>
      <c r="X186" s="25">
        <f t="shared" si="44"/>
        <v>2.7750000000000001E-3</v>
      </c>
      <c r="Y186" s="25"/>
      <c r="Z186" s="25">
        <f t="shared" si="45"/>
        <v>1.9628200000000001E-3</v>
      </c>
      <c r="AA186" s="25">
        <f t="shared" si="46"/>
        <v>4.5203744600000005E-2</v>
      </c>
      <c r="AB186" s="25">
        <v>-2.8700000000000002E-3</v>
      </c>
      <c r="AC186" s="25">
        <f t="shared" si="47"/>
        <v>-1.4450000000000001E-3</v>
      </c>
    </row>
    <row r="187" spans="1:29" s="15" customFormat="1">
      <c r="A187" s="18">
        <v>435</v>
      </c>
      <c r="B187" s="25">
        <v>5.0000000000000002E-5</v>
      </c>
      <c r="C187" s="25">
        <v>1.4999999999999999E-4</v>
      </c>
      <c r="D187" s="25">
        <f t="shared" si="32"/>
        <v>1.57E-3</v>
      </c>
      <c r="E187" s="25"/>
      <c r="F187" s="25">
        <f t="shared" si="33"/>
        <v>1.1584200000000001E-3</v>
      </c>
      <c r="G187" s="25">
        <f t="shared" si="34"/>
        <v>2.6678412600000003E-2</v>
      </c>
      <c r="H187" s="25">
        <v>3.0300000000000001E-3</v>
      </c>
      <c r="I187" s="25">
        <f t="shared" si="35"/>
        <v>4.45E-3</v>
      </c>
      <c r="J187" s="25"/>
      <c r="K187" s="25">
        <f t="shared" si="36"/>
        <v>1.8645200000000002E-3</v>
      </c>
      <c r="L187" s="25">
        <f t="shared" si="37"/>
        <v>4.2939895600000007E-2</v>
      </c>
      <c r="M187" s="25">
        <v>1.3500000000000001E-3</v>
      </c>
      <c r="N187" s="25">
        <f t="shared" si="38"/>
        <v>2.7699999999999999E-3</v>
      </c>
      <c r="O187" s="25"/>
      <c r="P187" s="25">
        <f t="shared" si="39"/>
        <v>1.07847E-3</v>
      </c>
      <c r="Q187" s="25">
        <f t="shared" si="40"/>
        <v>2.48371641E-2</v>
      </c>
      <c r="R187" s="25">
        <v>8.9999999999999998E-4</v>
      </c>
      <c r="S187" s="25">
        <f t="shared" si="41"/>
        <v>2.32E-3</v>
      </c>
      <c r="T187" s="25"/>
      <c r="U187" s="25">
        <f t="shared" si="42"/>
        <v>1.56342E-3</v>
      </c>
      <c r="V187" s="25">
        <f t="shared" si="43"/>
        <v>3.6005562600000006E-2</v>
      </c>
      <c r="W187" s="25">
        <v>1.6100000000000001E-3</v>
      </c>
      <c r="X187" s="25">
        <f t="shared" si="44"/>
        <v>3.0300000000000001E-3</v>
      </c>
      <c r="Y187" s="25"/>
      <c r="Z187" s="25">
        <f t="shared" si="45"/>
        <v>2.2178200000000001E-3</v>
      </c>
      <c r="AA187" s="25">
        <f t="shared" si="46"/>
        <v>5.1076394600000005E-2</v>
      </c>
      <c r="AB187" s="25">
        <v>-2.8900000000000002E-3</v>
      </c>
      <c r="AC187" s="25">
        <f t="shared" si="47"/>
        <v>-1.42E-3</v>
      </c>
    </row>
    <row r="188" spans="1:29" s="15" customFormat="1">
      <c r="A188" s="18">
        <v>436</v>
      </c>
      <c r="B188" s="25">
        <v>-6.8999999999999997E-5</v>
      </c>
      <c r="C188" s="25">
        <v>2.0000000000000002E-5</v>
      </c>
      <c r="D188" s="25">
        <f t="shared" si="32"/>
        <v>1.5445000000000001E-3</v>
      </c>
      <c r="E188" s="25"/>
      <c r="F188" s="25">
        <f t="shared" si="33"/>
        <v>1.1329200000000002E-3</v>
      </c>
      <c r="G188" s="25">
        <f t="shared" si="34"/>
        <v>2.6091147600000003E-2</v>
      </c>
      <c r="H188" s="25">
        <v>2.7599999999999999E-3</v>
      </c>
      <c r="I188" s="25">
        <f t="shared" si="35"/>
        <v>4.2845000000000001E-3</v>
      </c>
      <c r="J188" s="25"/>
      <c r="K188" s="25">
        <f t="shared" si="36"/>
        <v>1.6990200000000003E-3</v>
      </c>
      <c r="L188" s="25">
        <f t="shared" si="37"/>
        <v>3.9128430600000007E-2</v>
      </c>
      <c r="M188" s="25">
        <v>1.1900000000000001E-3</v>
      </c>
      <c r="N188" s="25">
        <f t="shared" si="38"/>
        <v>2.7144999999999999E-3</v>
      </c>
      <c r="O188" s="25"/>
      <c r="P188" s="25">
        <f t="shared" si="39"/>
        <v>1.02297E-3</v>
      </c>
      <c r="Q188" s="25">
        <f t="shared" si="40"/>
        <v>2.3558999100000002E-2</v>
      </c>
      <c r="R188" s="25">
        <v>7.9000000000000001E-4</v>
      </c>
      <c r="S188" s="25">
        <f t="shared" si="41"/>
        <v>2.3145000000000002E-3</v>
      </c>
      <c r="T188" s="25"/>
      <c r="U188" s="25">
        <f t="shared" si="42"/>
        <v>1.5579200000000002E-3</v>
      </c>
      <c r="V188" s="25">
        <f t="shared" si="43"/>
        <v>3.5878897600000008E-2</v>
      </c>
      <c r="W188" s="25">
        <v>1.07E-3</v>
      </c>
      <c r="X188" s="25">
        <f t="shared" si="44"/>
        <v>2.5945E-3</v>
      </c>
      <c r="Y188" s="25"/>
      <c r="Z188" s="25">
        <f t="shared" si="45"/>
        <v>1.78232E-3</v>
      </c>
      <c r="AA188" s="25">
        <f t="shared" si="46"/>
        <v>4.1046829600000001E-2</v>
      </c>
      <c r="AB188" s="25">
        <v>-2.98E-3</v>
      </c>
      <c r="AC188" s="25">
        <f t="shared" si="47"/>
        <v>-1.5245E-3</v>
      </c>
    </row>
    <row r="189" spans="1:29" s="15" customFormat="1">
      <c r="A189" s="18">
        <v>437</v>
      </c>
      <c r="B189" s="25">
        <v>-3.0000000000000001E-5</v>
      </c>
      <c r="C189" s="25">
        <v>1.3999999999999999E-4</v>
      </c>
      <c r="D189" s="25">
        <f t="shared" si="32"/>
        <v>1.6099999999999999E-3</v>
      </c>
      <c r="E189" s="25"/>
      <c r="F189" s="25">
        <f t="shared" si="33"/>
        <v>1.19842E-3</v>
      </c>
      <c r="G189" s="25">
        <f t="shared" si="34"/>
        <v>2.75996126E-2</v>
      </c>
      <c r="H189" s="25">
        <v>2.96E-3</v>
      </c>
      <c r="I189" s="25">
        <f t="shared" si="35"/>
        <v>4.4299999999999999E-3</v>
      </c>
      <c r="J189" s="25"/>
      <c r="K189" s="25">
        <f t="shared" si="36"/>
        <v>1.8445200000000001E-3</v>
      </c>
      <c r="L189" s="25">
        <f t="shared" si="37"/>
        <v>4.2479295600000001E-2</v>
      </c>
      <c r="M189" s="25">
        <v>1.06E-3</v>
      </c>
      <c r="N189" s="25">
        <f t="shared" si="38"/>
        <v>2.5300000000000001E-3</v>
      </c>
      <c r="O189" s="25"/>
      <c r="P189" s="25">
        <f t="shared" si="39"/>
        <v>8.3847000000000023E-4</v>
      </c>
      <c r="Q189" s="25">
        <f t="shared" si="40"/>
        <v>1.9309964100000007E-2</v>
      </c>
      <c r="R189" s="25">
        <v>8.1999999999999998E-4</v>
      </c>
      <c r="S189" s="25">
        <f t="shared" si="41"/>
        <v>2.2899999999999999E-3</v>
      </c>
      <c r="T189" s="25"/>
      <c r="U189" s="25">
        <f t="shared" si="42"/>
        <v>1.53342E-3</v>
      </c>
      <c r="V189" s="25">
        <f t="shared" si="43"/>
        <v>3.5314662599999998E-2</v>
      </c>
      <c r="W189" s="25">
        <v>1.49E-3</v>
      </c>
      <c r="X189" s="25">
        <f t="shared" si="44"/>
        <v>2.96E-3</v>
      </c>
      <c r="Y189" s="25"/>
      <c r="Z189" s="25">
        <f t="shared" si="45"/>
        <v>2.1478199999999999E-3</v>
      </c>
      <c r="AA189" s="25">
        <f t="shared" si="46"/>
        <v>4.94642946E-2</v>
      </c>
      <c r="AB189" s="25">
        <v>-2.9099999999999998E-3</v>
      </c>
      <c r="AC189" s="25">
        <f t="shared" si="47"/>
        <v>-1.47E-3</v>
      </c>
    </row>
    <row r="190" spans="1:29" s="15" customFormat="1">
      <c r="A190" s="18">
        <v>438</v>
      </c>
      <c r="B190" s="25">
        <v>-1.8000000000000001E-4</v>
      </c>
      <c r="C190" s="25">
        <v>-1.6000000000000001E-4</v>
      </c>
      <c r="D190" s="25">
        <f t="shared" si="32"/>
        <v>1.4550000000000001E-3</v>
      </c>
      <c r="E190" s="25"/>
      <c r="F190" s="25">
        <f t="shared" si="33"/>
        <v>1.0434200000000002E-3</v>
      </c>
      <c r="G190" s="25">
        <f t="shared" si="34"/>
        <v>2.4029962600000006E-2</v>
      </c>
      <c r="H190" s="25">
        <v>2.8999999999999998E-3</v>
      </c>
      <c r="I190" s="25">
        <f t="shared" si="35"/>
        <v>4.5149999999999999E-3</v>
      </c>
      <c r="J190" s="25"/>
      <c r="K190" s="25">
        <f t="shared" si="36"/>
        <v>1.9295200000000001E-3</v>
      </c>
      <c r="L190" s="25">
        <f t="shared" si="37"/>
        <v>4.4436845600000004E-2</v>
      </c>
      <c r="M190" s="25">
        <v>8.8900000000000003E-4</v>
      </c>
      <c r="N190" s="25">
        <f t="shared" si="38"/>
        <v>2.5040000000000001E-3</v>
      </c>
      <c r="O190" s="25"/>
      <c r="P190" s="25">
        <f t="shared" si="39"/>
        <v>8.1247000000000025E-4</v>
      </c>
      <c r="Q190" s="25">
        <f t="shared" si="40"/>
        <v>1.8711184100000007E-2</v>
      </c>
      <c r="R190" s="25">
        <v>6.6E-4</v>
      </c>
      <c r="S190" s="25">
        <f t="shared" si="41"/>
        <v>2.2750000000000001E-3</v>
      </c>
      <c r="T190" s="25"/>
      <c r="U190" s="25">
        <f t="shared" si="42"/>
        <v>1.5184200000000001E-3</v>
      </c>
      <c r="V190" s="25">
        <f t="shared" si="43"/>
        <v>3.4969212600000008E-2</v>
      </c>
      <c r="W190" s="25">
        <v>1.0200000000000001E-3</v>
      </c>
      <c r="X190" s="25">
        <f t="shared" si="44"/>
        <v>2.6350000000000002E-3</v>
      </c>
      <c r="Y190" s="25"/>
      <c r="Z190" s="25">
        <f t="shared" si="45"/>
        <v>1.8228200000000002E-3</v>
      </c>
      <c r="AA190" s="25">
        <f t="shared" si="46"/>
        <v>4.1979544600000009E-2</v>
      </c>
      <c r="AB190" s="25">
        <v>-3.0500000000000002E-3</v>
      </c>
      <c r="AC190" s="25">
        <f t="shared" si="47"/>
        <v>-1.6150000000000001E-3</v>
      </c>
    </row>
    <row r="191" spans="1:29" s="15" customFormat="1">
      <c r="A191" s="18">
        <v>439</v>
      </c>
      <c r="B191" s="25">
        <v>-1.0000000000000001E-5</v>
      </c>
      <c r="C191" s="25">
        <v>-4.0000000000000003E-5</v>
      </c>
      <c r="D191" s="25">
        <f t="shared" si="32"/>
        <v>1.4399999999999999E-3</v>
      </c>
      <c r="E191" s="25"/>
      <c r="F191" s="25">
        <f t="shared" si="33"/>
        <v>1.0284199999999999E-3</v>
      </c>
      <c r="G191" s="25">
        <f t="shared" si="34"/>
        <v>2.3684512599999999E-2</v>
      </c>
      <c r="H191" s="25">
        <v>2.7299999999999998E-3</v>
      </c>
      <c r="I191" s="25">
        <f t="shared" si="35"/>
        <v>4.2100000000000002E-3</v>
      </c>
      <c r="J191" s="25"/>
      <c r="K191" s="25">
        <f t="shared" si="36"/>
        <v>1.6245200000000004E-3</v>
      </c>
      <c r="L191" s="25">
        <f t="shared" si="37"/>
        <v>3.7412695600000011E-2</v>
      </c>
      <c r="M191" s="25">
        <v>1.1000000000000001E-3</v>
      </c>
      <c r="N191" s="25">
        <f t="shared" si="38"/>
        <v>2.5799999999999998E-3</v>
      </c>
      <c r="O191" s="25"/>
      <c r="P191" s="25">
        <f t="shared" si="39"/>
        <v>8.8846999999999993E-4</v>
      </c>
      <c r="Q191" s="25">
        <f t="shared" si="40"/>
        <v>2.04614641E-2</v>
      </c>
      <c r="R191" s="25">
        <v>6.4000000000000005E-4</v>
      </c>
      <c r="S191" s="25">
        <f t="shared" si="41"/>
        <v>2.1199999999999999E-3</v>
      </c>
      <c r="T191" s="25"/>
      <c r="U191" s="25">
        <f t="shared" si="42"/>
        <v>1.36342E-3</v>
      </c>
      <c r="V191" s="25">
        <f t="shared" si="43"/>
        <v>3.13995626E-2</v>
      </c>
      <c r="W191" s="25">
        <v>1.4400000000000001E-3</v>
      </c>
      <c r="X191" s="25">
        <f t="shared" si="44"/>
        <v>2.9199999999999999E-3</v>
      </c>
      <c r="Y191" s="25"/>
      <c r="Z191" s="25">
        <f t="shared" si="45"/>
        <v>2.1078199999999998E-3</v>
      </c>
      <c r="AA191" s="25">
        <f t="shared" si="46"/>
        <v>4.8543094599999996E-2</v>
      </c>
      <c r="AB191" s="25">
        <v>-2.9499999999999999E-3</v>
      </c>
      <c r="AC191" s="25">
        <f t="shared" si="47"/>
        <v>-1.48E-3</v>
      </c>
    </row>
    <row r="192" spans="1:29" s="15" customFormat="1">
      <c r="A192" s="18">
        <v>440</v>
      </c>
      <c r="B192" s="25">
        <v>-6.0000000000000002E-5</v>
      </c>
      <c r="C192" s="25">
        <v>-2.0000000000000001E-4</v>
      </c>
      <c r="D192" s="25">
        <f t="shared" si="32"/>
        <v>1.31E-3</v>
      </c>
      <c r="E192" s="25"/>
      <c r="F192" s="25">
        <f t="shared" si="33"/>
        <v>8.9842000000000003E-4</v>
      </c>
      <c r="G192" s="25">
        <f t="shared" si="34"/>
        <v>2.0690612600000002E-2</v>
      </c>
      <c r="H192" s="25">
        <v>2.7799999999999999E-3</v>
      </c>
      <c r="I192" s="25">
        <f t="shared" si="35"/>
        <v>4.2900000000000004E-3</v>
      </c>
      <c r="J192" s="25"/>
      <c r="K192" s="25">
        <f t="shared" si="36"/>
        <v>1.7045200000000006E-3</v>
      </c>
      <c r="L192" s="25">
        <f t="shared" si="37"/>
        <v>3.9255095600000019E-2</v>
      </c>
      <c r="M192" s="25">
        <v>8.7000000000000001E-4</v>
      </c>
      <c r="N192" s="25">
        <f t="shared" si="38"/>
        <v>2.3800000000000002E-3</v>
      </c>
      <c r="O192" s="25"/>
      <c r="P192" s="25">
        <f t="shared" si="39"/>
        <v>6.8847000000000027E-4</v>
      </c>
      <c r="Q192" s="25">
        <f t="shared" si="40"/>
        <v>1.5855464100000008E-2</v>
      </c>
      <c r="R192" s="25">
        <v>6.4999999999999997E-4</v>
      </c>
      <c r="S192" s="25">
        <f t="shared" si="41"/>
        <v>2.16E-3</v>
      </c>
      <c r="T192" s="25"/>
      <c r="U192" s="25">
        <f t="shared" si="42"/>
        <v>1.4034200000000001E-3</v>
      </c>
      <c r="V192" s="25">
        <f t="shared" si="43"/>
        <v>3.2320762600000004E-2</v>
      </c>
      <c r="W192" s="25">
        <v>7.5000000000000002E-4</v>
      </c>
      <c r="X192" s="25">
        <f t="shared" si="44"/>
        <v>2.2599999999999999E-3</v>
      </c>
      <c r="Y192" s="25"/>
      <c r="Z192" s="25">
        <f t="shared" si="45"/>
        <v>1.4478199999999998E-3</v>
      </c>
      <c r="AA192" s="25">
        <f t="shared" si="46"/>
        <v>3.3343294599999997E-2</v>
      </c>
      <c r="AB192" s="25">
        <v>-2.96E-3</v>
      </c>
      <c r="AC192" s="25">
        <f t="shared" si="47"/>
        <v>-1.5100000000000001E-3</v>
      </c>
    </row>
    <row r="193" spans="1:29" s="15" customFormat="1">
      <c r="A193" s="18">
        <v>441</v>
      </c>
      <c r="B193" s="25">
        <v>0</v>
      </c>
      <c r="C193" s="25">
        <v>-1.2E-4</v>
      </c>
      <c r="D193" s="25">
        <f t="shared" si="32"/>
        <v>1.3599999999999999E-3</v>
      </c>
      <c r="E193" s="25"/>
      <c r="F193" s="25">
        <f t="shared" si="33"/>
        <v>9.4841999999999995E-4</v>
      </c>
      <c r="G193" s="25">
        <f t="shared" si="34"/>
        <v>2.1842112600000001E-2</v>
      </c>
      <c r="H193" s="25">
        <v>2.5200000000000001E-3</v>
      </c>
      <c r="I193" s="25">
        <f t="shared" si="35"/>
        <v>4.0000000000000001E-3</v>
      </c>
      <c r="J193" s="25"/>
      <c r="K193" s="25">
        <f t="shared" si="36"/>
        <v>1.4145200000000003E-3</v>
      </c>
      <c r="L193" s="25">
        <f t="shared" si="37"/>
        <v>3.2576395600000009E-2</v>
      </c>
      <c r="M193" s="25">
        <v>8.1999999999999998E-4</v>
      </c>
      <c r="N193" s="25">
        <f t="shared" si="38"/>
        <v>2.3E-3</v>
      </c>
      <c r="O193" s="25"/>
      <c r="P193" s="25">
        <f t="shared" si="39"/>
        <v>6.0847000000000006E-4</v>
      </c>
      <c r="Q193" s="25">
        <f t="shared" si="40"/>
        <v>1.4013064100000002E-2</v>
      </c>
      <c r="R193" s="25">
        <v>4.4999999999999999E-4</v>
      </c>
      <c r="S193" s="25">
        <f t="shared" si="41"/>
        <v>1.9299999999999999E-3</v>
      </c>
      <c r="T193" s="25"/>
      <c r="U193" s="25">
        <f t="shared" si="42"/>
        <v>1.1734199999999999E-3</v>
      </c>
      <c r="V193" s="25">
        <f t="shared" si="43"/>
        <v>2.70238626E-2</v>
      </c>
      <c r="W193" s="25">
        <v>1.08E-3</v>
      </c>
      <c r="X193" s="25">
        <f t="shared" si="44"/>
        <v>2.5599999999999998E-3</v>
      </c>
      <c r="Y193" s="25"/>
      <c r="Z193" s="25">
        <f t="shared" si="45"/>
        <v>1.7478199999999998E-3</v>
      </c>
      <c r="AA193" s="25">
        <f t="shared" si="46"/>
        <v>4.0252294599999995E-2</v>
      </c>
      <c r="AB193" s="25">
        <v>-2.96E-3</v>
      </c>
      <c r="AC193" s="25">
        <f t="shared" si="47"/>
        <v>-1.48E-3</v>
      </c>
    </row>
    <row r="194" spans="1:29" s="15" customFormat="1">
      <c r="A194" s="18">
        <v>442</v>
      </c>
      <c r="B194" s="25">
        <v>-1.1E-4</v>
      </c>
      <c r="C194" s="25">
        <v>-1.4999999999999999E-4</v>
      </c>
      <c r="D194" s="25">
        <f t="shared" si="32"/>
        <v>1.4349999999999999E-3</v>
      </c>
      <c r="E194" s="25"/>
      <c r="F194" s="25">
        <f t="shared" si="33"/>
        <v>1.0234199999999999E-3</v>
      </c>
      <c r="G194" s="25">
        <f t="shared" si="34"/>
        <v>2.3569362600000001E-2</v>
      </c>
      <c r="H194" s="25">
        <v>2.7000000000000001E-3</v>
      </c>
      <c r="I194" s="25">
        <f t="shared" si="35"/>
        <v>4.2849999999999997E-3</v>
      </c>
      <c r="J194" s="25"/>
      <c r="K194" s="25">
        <f t="shared" si="36"/>
        <v>1.6995199999999999E-3</v>
      </c>
      <c r="L194" s="25">
        <f t="shared" si="37"/>
        <v>3.9139945600000003E-2</v>
      </c>
      <c r="M194" s="25">
        <v>9.1E-4</v>
      </c>
      <c r="N194" s="25">
        <f t="shared" si="38"/>
        <v>2.4949999999999998E-3</v>
      </c>
      <c r="O194" s="25"/>
      <c r="P194" s="25">
        <f t="shared" si="39"/>
        <v>8.0346999999999992E-4</v>
      </c>
      <c r="Q194" s="25">
        <f t="shared" si="40"/>
        <v>1.8503914099999998E-2</v>
      </c>
      <c r="R194" s="25">
        <v>4.2000000000000002E-4</v>
      </c>
      <c r="S194" s="25">
        <f t="shared" si="41"/>
        <v>2.0049999999999998E-3</v>
      </c>
      <c r="T194" s="25"/>
      <c r="U194" s="25">
        <f t="shared" si="42"/>
        <v>1.2484199999999999E-3</v>
      </c>
      <c r="V194" s="25">
        <f t="shared" si="43"/>
        <v>2.87511126E-2</v>
      </c>
      <c r="W194" s="25">
        <v>6.8000000000000005E-4</v>
      </c>
      <c r="X194" s="25">
        <f t="shared" si="44"/>
        <v>2.2649999999999997E-3</v>
      </c>
      <c r="Y194" s="25"/>
      <c r="Z194" s="25">
        <f t="shared" si="45"/>
        <v>1.4528199999999996E-3</v>
      </c>
      <c r="AA194" s="25">
        <f t="shared" si="46"/>
        <v>3.3458444599999991E-2</v>
      </c>
      <c r="AB194" s="25">
        <v>-3.0599999999999998E-3</v>
      </c>
      <c r="AC194" s="25">
        <f t="shared" si="47"/>
        <v>-1.5849999999999998E-3</v>
      </c>
    </row>
    <row r="195" spans="1:29" s="15" customFormat="1">
      <c r="A195" s="18">
        <v>443</v>
      </c>
      <c r="B195" s="25">
        <v>-1.3999999999999999E-4</v>
      </c>
      <c r="C195" s="25">
        <v>-2.7999999999999998E-4</v>
      </c>
      <c r="D195" s="25">
        <f t="shared" ref="D195:D258" si="48">C195-AC195</f>
        <v>1.2999999999999999E-3</v>
      </c>
      <c r="E195" s="25"/>
      <c r="F195" s="25">
        <f t="shared" ref="F195:F258" si="49">D195-0.00041158</f>
        <v>8.8842000000000001E-4</v>
      </c>
      <c r="G195" s="25">
        <f t="shared" ref="G195:G258" si="50">F195*23.03</f>
        <v>2.0460312600000002E-2</v>
      </c>
      <c r="H195" s="25">
        <v>2.4199999999999998E-3</v>
      </c>
      <c r="I195" s="25">
        <f t="shared" ref="I195:I258" si="51">H195-AC195</f>
        <v>4.0000000000000001E-3</v>
      </c>
      <c r="J195" s="25"/>
      <c r="K195" s="25">
        <f t="shared" ref="K195:K258" si="52">I195-0.00258548</f>
        <v>1.4145200000000003E-3</v>
      </c>
      <c r="L195" s="25">
        <f t="shared" ref="L195:L258" si="53">K195*23.03</f>
        <v>3.2576395600000009E-2</v>
      </c>
      <c r="M195" s="25">
        <v>7.9000000000000001E-4</v>
      </c>
      <c r="N195" s="25">
        <f t="shared" ref="N195:N258" si="54">M195-AC195</f>
        <v>2.3700000000000001E-3</v>
      </c>
      <c r="O195" s="25"/>
      <c r="P195" s="25">
        <f t="shared" ref="P195:P258" si="55">N195-0.00169153</f>
        <v>6.7847000000000024E-4</v>
      </c>
      <c r="Q195" s="25">
        <f t="shared" ref="Q195:Q258" si="56">P195*23.03</f>
        <v>1.5625164100000005E-2</v>
      </c>
      <c r="R195" s="25">
        <v>4.6999999999999999E-4</v>
      </c>
      <c r="S195" s="25">
        <f t="shared" ref="S195:S258" si="57">R195-AC195</f>
        <v>2.0500000000000002E-3</v>
      </c>
      <c r="T195" s="25"/>
      <c r="U195" s="25">
        <f t="shared" ref="U195:U258" si="58">S195-0.00075658</f>
        <v>1.2934200000000002E-3</v>
      </c>
      <c r="V195" s="25">
        <f t="shared" ref="V195:V258" si="59">U195*23.03</f>
        <v>2.9787462600000005E-2</v>
      </c>
      <c r="W195" s="25">
        <v>9.3000000000000005E-4</v>
      </c>
      <c r="X195" s="25">
        <f t="shared" ref="X195:X258" si="60">W195-AC195</f>
        <v>2.5100000000000001E-3</v>
      </c>
      <c r="Y195" s="25"/>
      <c r="Z195" s="25">
        <f t="shared" ref="Z195:Z258" si="61">X195-0.00081218</f>
        <v>1.6978200000000001E-3</v>
      </c>
      <c r="AA195" s="25">
        <f t="shared" ref="AA195:AA258" si="62">Z195*23.03</f>
        <v>3.9100794600000002E-2</v>
      </c>
      <c r="AB195" s="25">
        <v>-3.0200000000000001E-3</v>
      </c>
      <c r="AC195" s="25">
        <f t="shared" ref="AC195:AC258" si="63">(B195+AB195)/2</f>
        <v>-1.58E-3</v>
      </c>
    </row>
    <row r="196" spans="1:29" s="15" customFormat="1">
      <c r="A196" s="18">
        <v>444</v>
      </c>
      <c r="B196" s="25">
        <v>-2.3000000000000001E-4</v>
      </c>
      <c r="C196" s="25">
        <v>-4.0999999999999999E-4</v>
      </c>
      <c r="D196" s="25">
        <f t="shared" si="48"/>
        <v>1.2700000000000001E-3</v>
      </c>
      <c r="E196" s="25"/>
      <c r="F196" s="25">
        <f t="shared" si="49"/>
        <v>8.5842000000000015E-4</v>
      </c>
      <c r="G196" s="25">
        <f t="shared" si="50"/>
        <v>1.9769412600000005E-2</v>
      </c>
      <c r="H196" s="25">
        <v>2.4499999999999999E-3</v>
      </c>
      <c r="I196" s="25">
        <f t="shared" si="51"/>
        <v>4.13E-3</v>
      </c>
      <c r="J196" s="25"/>
      <c r="K196" s="25">
        <f t="shared" si="52"/>
        <v>1.5445200000000002E-3</v>
      </c>
      <c r="L196" s="25">
        <f t="shared" si="53"/>
        <v>3.5570295600000003E-2</v>
      </c>
      <c r="M196" s="25">
        <v>6.6E-4</v>
      </c>
      <c r="N196" s="25">
        <f t="shared" si="54"/>
        <v>2.3400000000000001E-3</v>
      </c>
      <c r="O196" s="25"/>
      <c r="P196" s="25">
        <f t="shared" si="55"/>
        <v>6.4847000000000017E-4</v>
      </c>
      <c r="Q196" s="25">
        <f t="shared" si="56"/>
        <v>1.4934264100000004E-2</v>
      </c>
      <c r="R196" s="25">
        <v>3.2000000000000003E-4</v>
      </c>
      <c r="S196" s="25">
        <f t="shared" si="57"/>
        <v>2E-3</v>
      </c>
      <c r="T196" s="25"/>
      <c r="U196" s="25">
        <f t="shared" si="58"/>
        <v>1.2434200000000001E-3</v>
      </c>
      <c r="V196" s="25">
        <f t="shared" si="59"/>
        <v>2.8635962600000002E-2</v>
      </c>
      <c r="W196" s="25">
        <v>4.8000000000000001E-4</v>
      </c>
      <c r="X196" s="25">
        <f t="shared" si="60"/>
        <v>2.16E-3</v>
      </c>
      <c r="Y196" s="25"/>
      <c r="Z196" s="25">
        <f t="shared" si="61"/>
        <v>1.34782E-3</v>
      </c>
      <c r="AA196" s="25">
        <f t="shared" si="62"/>
        <v>3.1040294600000001E-2</v>
      </c>
      <c r="AB196" s="25">
        <v>-3.13E-3</v>
      </c>
      <c r="AC196" s="25">
        <f t="shared" si="63"/>
        <v>-1.6800000000000001E-3</v>
      </c>
    </row>
    <row r="197" spans="1:29" s="15" customFormat="1">
      <c r="A197" s="18">
        <v>445</v>
      </c>
      <c r="B197" s="25">
        <v>3.0000000000000001E-5</v>
      </c>
      <c r="C197" s="25">
        <v>-4.0999999999999999E-4</v>
      </c>
      <c r="D197" s="25">
        <f t="shared" si="48"/>
        <v>1.075E-3</v>
      </c>
      <c r="E197" s="25"/>
      <c r="F197" s="25">
        <f t="shared" si="49"/>
        <v>6.6342000000000007E-4</v>
      </c>
      <c r="G197" s="25">
        <f t="shared" si="50"/>
        <v>1.5278562600000002E-2</v>
      </c>
      <c r="H197" s="25">
        <v>2.3800000000000002E-3</v>
      </c>
      <c r="I197" s="25">
        <f t="shared" si="51"/>
        <v>3.8650000000000004E-3</v>
      </c>
      <c r="J197" s="25"/>
      <c r="K197" s="25">
        <f t="shared" si="52"/>
        <v>1.2795200000000006E-3</v>
      </c>
      <c r="L197" s="25">
        <f t="shared" si="53"/>
        <v>2.9467345600000014E-2</v>
      </c>
      <c r="M197" s="25">
        <v>5.9000000000000003E-4</v>
      </c>
      <c r="N197" s="25">
        <f t="shared" si="54"/>
        <v>2.075E-3</v>
      </c>
      <c r="O197" s="25"/>
      <c r="P197" s="25">
        <f t="shared" si="55"/>
        <v>3.8347000000000012E-4</v>
      </c>
      <c r="Q197" s="25">
        <f t="shared" si="56"/>
        <v>8.8313141000000029E-3</v>
      </c>
      <c r="R197" s="25">
        <v>3.1E-4</v>
      </c>
      <c r="S197" s="25">
        <f t="shared" si="57"/>
        <v>1.7949999999999999E-3</v>
      </c>
      <c r="T197" s="25"/>
      <c r="U197" s="25">
        <f t="shared" si="58"/>
        <v>1.03842E-3</v>
      </c>
      <c r="V197" s="25">
        <f t="shared" si="59"/>
        <v>2.3914812600000002E-2</v>
      </c>
      <c r="W197" s="25">
        <v>7.5000000000000002E-4</v>
      </c>
      <c r="X197" s="25">
        <f t="shared" si="60"/>
        <v>2.235E-3</v>
      </c>
      <c r="Y197" s="25"/>
      <c r="Z197" s="25">
        <f t="shared" si="61"/>
        <v>1.42282E-3</v>
      </c>
      <c r="AA197" s="25">
        <f t="shared" si="62"/>
        <v>3.2767544600000004E-2</v>
      </c>
      <c r="AB197" s="25">
        <v>-3.0000000000000001E-3</v>
      </c>
      <c r="AC197" s="25">
        <f t="shared" si="63"/>
        <v>-1.485E-3</v>
      </c>
    </row>
    <row r="198" spans="1:29" s="15" customFormat="1">
      <c r="A198" s="18">
        <v>446</v>
      </c>
      <c r="B198" s="25">
        <v>-9.0000000000000006E-5</v>
      </c>
      <c r="C198" s="25">
        <v>-4.6000000000000001E-4</v>
      </c>
      <c r="D198" s="25">
        <f t="shared" si="48"/>
        <v>1.1649999999999998E-3</v>
      </c>
      <c r="E198" s="25"/>
      <c r="F198" s="25">
        <f t="shared" si="49"/>
        <v>7.5341999999999987E-4</v>
      </c>
      <c r="G198" s="25">
        <f t="shared" si="50"/>
        <v>1.7351262599999997E-2</v>
      </c>
      <c r="H198" s="25">
        <v>2.32E-3</v>
      </c>
      <c r="I198" s="25">
        <f t="shared" si="51"/>
        <v>3.9449999999999997E-3</v>
      </c>
      <c r="J198" s="25"/>
      <c r="K198" s="25">
        <f t="shared" si="52"/>
        <v>1.3595199999999999E-3</v>
      </c>
      <c r="L198" s="25">
        <f t="shared" si="53"/>
        <v>3.1309745600000001E-2</v>
      </c>
      <c r="M198" s="25">
        <v>5.5000000000000003E-4</v>
      </c>
      <c r="N198" s="25">
        <f t="shared" si="54"/>
        <v>2.1749999999999999E-3</v>
      </c>
      <c r="O198" s="25"/>
      <c r="P198" s="25">
        <f t="shared" si="55"/>
        <v>4.8346999999999995E-4</v>
      </c>
      <c r="Q198" s="25">
        <f t="shared" si="56"/>
        <v>1.1134314099999999E-2</v>
      </c>
      <c r="R198" s="25">
        <v>1.8000000000000001E-4</v>
      </c>
      <c r="S198" s="25">
        <f t="shared" si="57"/>
        <v>1.805E-3</v>
      </c>
      <c r="T198" s="25"/>
      <c r="U198" s="25">
        <f t="shared" si="58"/>
        <v>1.04842E-3</v>
      </c>
      <c r="V198" s="25">
        <f t="shared" si="59"/>
        <v>2.4145112600000001E-2</v>
      </c>
      <c r="W198" s="25">
        <v>5.0000000000000001E-4</v>
      </c>
      <c r="X198" s="25">
        <f t="shared" si="60"/>
        <v>2.1250000000000002E-3</v>
      </c>
      <c r="Y198" s="25"/>
      <c r="Z198" s="25">
        <f t="shared" si="61"/>
        <v>1.3128200000000001E-3</v>
      </c>
      <c r="AA198" s="25">
        <f t="shared" si="62"/>
        <v>3.0234244600000005E-2</v>
      </c>
      <c r="AB198" s="25">
        <v>-3.16E-3</v>
      </c>
      <c r="AC198" s="25">
        <f t="shared" si="63"/>
        <v>-1.6249999999999999E-3</v>
      </c>
    </row>
    <row r="199" spans="1:29" s="15" customFormat="1">
      <c r="A199" s="18">
        <v>447</v>
      </c>
      <c r="B199" s="25">
        <v>4.0000000000000003E-5</v>
      </c>
      <c r="C199" s="25">
        <v>-4.8999999999999998E-4</v>
      </c>
      <c r="D199" s="25">
        <f t="shared" si="48"/>
        <v>9.8999999999999999E-4</v>
      </c>
      <c r="E199" s="25"/>
      <c r="F199" s="25">
        <f t="shared" si="49"/>
        <v>5.7842000000000006E-4</v>
      </c>
      <c r="G199" s="25">
        <f t="shared" si="50"/>
        <v>1.3321012600000003E-2</v>
      </c>
      <c r="H199" s="25">
        <v>2.2899999999999999E-3</v>
      </c>
      <c r="I199" s="25">
        <f t="shared" si="51"/>
        <v>3.7699999999999999E-3</v>
      </c>
      <c r="J199" s="25"/>
      <c r="K199" s="25">
        <f t="shared" si="52"/>
        <v>1.1845200000000001E-3</v>
      </c>
      <c r="L199" s="25">
        <f t="shared" si="53"/>
        <v>2.7279495600000005E-2</v>
      </c>
      <c r="M199" s="25">
        <v>5.5000000000000003E-4</v>
      </c>
      <c r="N199" s="25">
        <f t="shared" si="54"/>
        <v>2.0300000000000001E-3</v>
      </c>
      <c r="O199" s="25"/>
      <c r="P199" s="25">
        <f t="shared" si="55"/>
        <v>3.3847000000000022E-4</v>
      </c>
      <c r="Q199" s="25">
        <f t="shared" si="56"/>
        <v>7.7949641000000054E-3</v>
      </c>
      <c r="R199" s="25">
        <v>1.7000000000000001E-4</v>
      </c>
      <c r="S199" s="25">
        <f t="shared" si="57"/>
        <v>1.65E-3</v>
      </c>
      <c r="T199" s="25"/>
      <c r="U199" s="25">
        <f t="shared" si="58"/>
        <v>8.9342000000000002E-4</v>
      </c>
      <c r="V199" s="25">
        <f t="shared" si="59"/>
        <v>2.05754626E-2</v>
      </c>
      <c r="W199" s="25">
        <v>6.9999999999999999E-4</v>
      </c>
      <c r="X199" s="25">
        <f t="shared" si="60"/>
        <v>2.1800000000000001E-3</v>
      </c>
      <c r="Y199" s="25"/>
      <c r="Z199" s="25">
        <f t="shared" si="61"/>
        <v>1.3678200000000001E-3</v>
      </c>
      <c r="AA199" s="25">
        <f t="shared" si="62"/>
        <v>3.1500894600000003E-2</v>
      </c>
      <c r="AB199" s="25">
        <v>-3.0000000000000001E-3</v>
      </c>
      <c r="AC199" s="25">
        <f t="shared" si="63"/>
        <v>-1.48E-3</v>
      </c>
    </row>
    <row r="200" spans="1:29" s="15" customFormat="1">
      <c r="A200" s="18">
        <v>448</v>
      </c>
      <c r="B200" s="25">
        <v>-1.6000000000000001E-4</v>
      </c>
      <c r="C200" s="25">
        <v>-5.9900000000000003E-4</v>
      </c>
      <c r="D200" s="25">
        <f t="shared" si="48"/>
        <v>1.0860000000000002E-3</v>
      </c>
      <c r="E200" s="25"/>
      <c r="F200" s="25">
        <f t="shared" si="49"/>
        <v>6.7442000000000023E-4</v>
      </c>
      <c r="G200" s="25">
        <f t="shared" si="50"/>
        <v>1.5531892600000007E-2</v>
      </c>
      <c r="H200" s="25">
        <v>2.3400000000000001E-3</v>
      </c>
      <c r="I200" s="25">
        <f t="shared" si="51"/>
        <v>4.0249999999999999E-3</v>
      </c>
      <c r="J200" s="25"/>
      <c r="K200" s="25">
        <f t="shared" si="52"/>
        <v>1.4395200000000001E-3</v>
      </c>
      <c r="L200" s="25">
        <f t="shared" si="53"/>
        <v>3.3152145600000002E-2</v>
      </c>
      <c r="M200" s="25">
        <v>4.4999999999999999E-4</v>
      </c>
      <c r="N200" s="25">
        <f t="shared" si="54"/>
        <v>2.1350000000000002E-3</v>
      </c>
      <c r="O200" s="25"/>
      <c r="P200" s="25">
        <f t="shared" si="55"/>
        <v>4.4347000000000028E-4</v>
      </c>
      <c r="Q200" s="25">
        <f t="shared" si="56"/>
        <v>1.0213114100000007E-2</v>
      </c>
      <c r="R200" s="25">
        <v>6.0000000000000002E-5</v>
      </c>
      <c r="S200" s="25">
        <f t="shared" si="57"/>
        <v>1.745E-3</v>
      </c>
      <c r="T200" s="25"/>
      <c r="U200" s="25">
        <f t="shared" si="58"/>
        <v>9.8842000000000005E-4</v>
      </c>
      <c r="V200" s="25">
        <f t="shared" si="59"/>
        <v>2.2763312600000002E-2</v>
      </c>
      <c r="W200" s="25">
        <v>4.0000000000000002E-4</v>
      </c>
      <c r="X200" s="25">
        <f t="shared" si="60"/>
        <v>2.085E-3</v>
      </c>
      <c r="Y200" s="25"/>
      <c r="Z200" s="25">
        <f t="shared" si="61"/>
        <v>1.27282E-3</v>
      </c>
      <c r="AA200" s="25">
        <f t="shared" si="62"/>
        <v>2.9313044600000001E-2</v>
      </c>
      <c r="AB200" s="25">
        <v>-3.2100000000000002E-3</v>
      </c>
      <c r="AC200" s="25">
        <f t="shared" si="63"/>
        <v>-1.6850000000000001E-3</v>
      </c>
    </row>
    <row r="201" spans="1:29" s="15" customFormat="1">
      <c r="A201" s="18">
        <v>449</v>
      </c>
      <c r="B201" s="25">
        <v>1.0000000000000001E-5</v>
      </c>
      <c r="C201" s="25">
        <v>-4.4999999999999999E-4</v>
      </c>
      <c r="D201" s="25">
        <f t="shared" si="48"/>
        <v>1.085E-3</v>
      </c>
      <c r="E201" s="25"/>
      <c r="F201" s="25">
        <f t="shared" si="49"/>
        <v>6.7342000000000009E-4</v>
      </c>
      <c r="G201" s="25">
        <f t="shared" si="50"/>
        <v>1.5508862600000003E-2</v>
      </c>
      <c r="H201" s="25">
        <v>2.1900000000000001E-3</v>
      </c>
      <c r="I201" s="25">
        <f t="shared" si="51"/>
        <v>3.725E-3</v>
      </c>
      <c r="J201" s="25"/>
      <c r="K201" s="25">
        <f t="shared" si="52"/>
        <v>1.1395200000000002E-3</v>
      </c>
      <c r="L201" s="25">
        <f t="shared" si="53"/>
        <v>2.6243145600000007E-2</v>
      </c>
      <c r="M201" s="25">
        <v>5.2999999999999998E-4</v>
      </c>
      <c r="N201" s="25">
        <f t="shared" si="54"/>
        <v>2.065E-3</v>
      </c>
      <c r="O201" s="25"/>
      <c r="P201" s="25">
        <f t="shared" si="55"/>
        <v>3.734700000000001E-4</v>
      </c>
      <c r="Q201" s="25">
        <f t="shared" si="56"/>
        <v>8.6010141000000019E-3</v>
      </c>
      <c r="R201" s="25">
        <v>6.0000000000000002E-5</v>
      </c>
      <c r="S201" s="25">
        <f t="shared" si="57"/>
        <v>1.5949999999999998E-3</v>
      </c>
      <c r="T201" s="25"/>
      <c r="U201" s="25">
        <f t="shared" si="58"/>
        <v>8.3841999999999988E-4</v>
      </c>
      <c r="V201" s="25">
        <f t="shared" si="59"/>
        <v>1.9308812599999999E-2</v>
      </c>
      <c r="W201" s="25">
        <v>5.6999999999999998E-4</v>
      </c>
      <c r="X201" s="25">
        <f t="shared" si="60"/>
        <v>2.1050000000000001E-3</v>
      </c>
      <c r="Y201" s="25"/>
      <c r="Z201" s="25">
        <f t="shared" si="61"/>
        <v>1.2928200000000001E-3</v>
      </c>
      <c r="AA201" s="25">
        <f t="shared" si="62"/>
        <v>2.9773644600000003E-2</v>
      </c>
      <c r="AB201" s="25">
        <v>-3.0799999999999998E-3</v>
      </c>
      <c r="AC201" s="25">
        <f t="shared" si="63"/>
        <v>-1.5349999999999999E-3</v>
      </c>
    </row>
    <row r="202" spans="1:29" s="15" customFormat="1">
      <c r="A202" s="18">
        <v>450</v>
      </c>
      <c r="B202" s="25">
        <v>-6.0000000000000002E-5</v>
      </c>
      <c r="C202" s="25">
        <v>-5.9900000000000003E-4</v>
      </c>
      <c r="D202" s="25">
        <f t="shared" si="48"/>
        <v>9.7099999999999997E-4</v>
      </c>
      <c r="E202" s="25"/>
      <c r="F202" s="25">
        <f t="shared" si="49"/>
        <v>5.5941999999999993E-4</v>
      </c>
      <c r="G202" s="25">
        <f t="shared" si="50"/>
        <v>1.2883442599999999E-2</v>
      </c>
      <c r="H202" s="25">
        <v>2.2200000000000002E-3</v>
      </c>
      <c r="I202" s="25">
        <f t="shared" si="51"/>
        <v>3.79E-3</v>
      </c>
      <c r="J202" s="25"/>
      <c r="K202" s="25">
        <f t="shared" si="52"/>
        <v>1.2045200000000002E-3</v>
      </c>
      <c r="L202" s="25">
        <f t="shared" si="53"/>
        <v>2.7740095600000004E-2</v>
      </c>
      <c r="M202" s="25">
        <v>3.6000000000000002E-4</v>
      </c>
      <c r="N202" s="25">
        <f t="shared" si="54"/>
        <v>1.9300000000000001E-3</v>
      </c>
      <c r="O202" s="25"/>
      <c r="P202" s="25">
        <f t="shared" si="55"/>
        <v>2.3847000000000017E-4</v>
      </c>
      <c r="Q202" s="25">
        <f t="shared" si="56"/>
        <v>5.4919641000000042E-3</v>
      </c>
      <c r="R202" s="25">
        <v>-6.8999999999999997E-5</v>
      </c>
      <c r="S202" s="25">
        <f t="shared" si="57"/>
        <v>1.5009999999999999E-3</v>
      </c>
      <c r="T202" s="25"/>
      <c r="U202" s="25">
        <f t="shared" si="58"/>
        <v>7.4441999999999998E-4</v>
      </c>
      <c r="V202" s="25">
        <f t="shared" si="59"/>
        <v>1.7143992600000001E-2</v>
      </c>
      <c r="W202" s="25">
        <v>3.6999999999999999E-4</v>
      </c>
      <c r="X202" s="25">
        <f t="shared" si="60"/>
        <v>1.9399999999999999E-3</v>
      </c>
      <c r="Y202" s="25"/>
      <c r="Z202" s="25">
        <f t="shared" si="61"/>
        <v>1.1278199999999999E-3</v>
      </c>
      <c r="AA202" s="25">
        <f t="shared" si="62"/>
        <v>2.59736946E-2</v>
      </c>
      <c r="AB202" s="25">
        <v>-3.0799999999999998E-3</v>
      </c>
      <c r="AC202" s="25">
        <f t="shared" si="63"/>
        <v>-1.57E-3</v>
      </c>
    </row>
    <row r="203" spans="1:29" s="15" customFormat="1">
      <c r="A203" s="18">
        <v>451</v>
      </c>
      <c r="B203" s="25">
        <v>-1.0000000000000001E-5</v>
      </c>
      <c r="C203" s="25">
        <v>-4.8999999999999998E-4</v>
      </c>
      <c r="D203" s="25">
        <f t="shared" si="48"/>
        <v>1.0300000000000001E-3</v>
      </c>
      <c r="E203" s="25"/>
      <c r="F203" s="25">
        <f t="shared" si="49"/>
        <v>6.1842000000000017E-4</v>
      </c>
      <c r="G203" s="25">
        <f t="shared" si="50"/>
        <v>1.4242212600000005E-2</v>
      </c>
      <c r="H203" s="25">
        <v>2.16E-3</v>
      </c>
      <c r="I203" s="25">
        <f t="shared" si="51"/>
        <v>3.6800000000000001E-3</v>
      </c>
      <c r="J203" s="25"/>
      <c r="K203" s="25">
        <f t="shared" si="52"/>
        <v>1.0945200000000003E-3</v>
      </c>
      <c r="L203" s="25">
        <f t="shared" si="53"/>
        <v>2.5206795600000009E-2</v>
      </c>
      <c r="M203" s="25">
        <v>4.6000000000000001E-4</v>
      </c>
      <c r="N203" s="25">
        <f t="shared" si="54"/>
        <v>1.98E-3</v>
      </c>
      <c r="O203" s="25"/>
      <c r="P203" s="25">
        <f t="shared" si="55"/>
        <v>2.8847000000000009E-4</v>
      </c>
      <c r="Q203" s="25">
        <f t="shared" si="56"/>
        <v>6.6434641000000022E-3</v>
      </c>
      <c r="R203" s="25">
        <v>5.0000000000000002E-5</v>
      </c>
      <c r="S203" s="25">
        <f t="shared" si="57"/>
        <v>1.57E-3</v>
      </c>
      <c r="T203" s="25"/>
      <c r="U203" s="25">
        <f t="shared" si="58"/>
        <v>8.1342000000000003E-4</v>
      </c>
      <c r="V203" s="25">
        <f t="shared" si="59"/>
        <v>1.8733062600000003E-2</v>
      </c>
      <c r="W203" s="25">
        <v>6.8000000000000005E-4</v>
      </c>
      <c r="X203" s="25">
        <f t="shared" si="60"/>
        <v>2.2000000000000001E-3</v>
      </c>
      <c r="Y203" s="25"/>
      <c r="Z203" s="25">
        <f t="shared" si="61"/>
        <v>1.3878200000000001E-3</v>
      </c>
      <c r="AA203" s="25">
        <f t="shared" si="62"/>
        <v>3.1961494600000001E-2</v>
      </c>
      <c r="AB203" s="25">
        <v>-3.0300000000000001E-3</v>
      </c>
      <c r="AC203" s="25">
        <f t="shared" si="63"/>
        <v>-1.5200000000000001E-3</v>
      </c>
    </row>
    <row r="204" spans="1:29" s="15" customFormat="1">
      <c r="A204" s="18">
        <v>452</v>
      </c>
      <c r="B204" s="25">
        <v>-5.0000000000000002E-5</v>
      </c>
      <c r="C204" s="25">
        <v>-5.5000000000000003E-4</v>
      </c>
      <c r="D204" s="25">
        <f t="shared" si="48"/>
        <v>9.9500000000000022E-4</v>
      </c>
      <c r="E204" s="25"/>
      <c r="F204" s="25">
        <f t="shared" si="49"/>
        <v>5.8342000000000029E-4</v>
      </c>
      <c r="G204" s="25">
        <f t="shared" si="50"/>
        <v>1.3436162600000008E-2</v>
      </c>
      <c r="H204" s="25">
        <v>2.1199999999999999E-3</v>
      </c>
      <c r="I204" s="25">
        <f t="shared" si="51"/>
        <v>3.6649999999999999E-3</v>
      </c>
      <c r="J204" s="25"/>
      <c r="K204" s="25">
        <f t="shared" si="52"/>
        <v>1.07952E-3</v>
      </c>
      <c r="L204" s="25">
        <f t="shared" si="53"/>
        <v>2.4861345600000001E-2</v>
      </c>
      <c r="M204" s="25">
        <v>3.8999999999999999E-4</v>
      </c>
      <c r="N204" s="25">
        <f t="shared" si="54"/>
        <v>1.9350000000000001E-3</v>
      </c>
      <c r="O204" s="25"/>
      <c r="P204" s="25">
        <f t="shared" si="55"/>
        <v>2.4347000000000019E-4</v>
      </c>
      <c r="Q204" s="25">
        <f t="shared" si="56"/>
        <v>5.6071141000000047E-3</v>
      </c>
      <c r="R204" s="25">
        <v>-5.0000000000000002E-5</v>
      </c>
      <c r="S204" s="25">
        <f t="shared" si="57"/>
        <v>1.4950000000000002E-3</v>
      </c>
      <c r="T204" s="25"/>
      <c r="U204" s="25">
        <f t="shared" si="58"/>
        <v>7.3842000000000027E-4</v>
      </c>
      <c r="V204" s="25">
        <f t="shared" si="59"/>
        <v>1.7005812600000007E-2</v>
      </c>
      <c r="W204" s="25">
        <v>2.9E-4</v>
      </c>
      <c r="X204" s="25">
        <f t="shared" si="60"/>
        <v>1.8350000000000003E-3</v>
      </c>
      <c r="Y204" s="25"/>
      <c r="Z204" s="25">
        <f t="shared" si="61"/>
        <v>1.0228200000000002E-3</v>
      </c>
      <c r="AA204" s="25">
        <f t="shared" si="62"/>
        <v>2.3555544600000006E-2</v>
      </c>
      <c r="AB204" s="25">
        <v>-3.0400000000000002E-3</v>
      </c>
      <c r="AC204" s="25">
        <f t="shared" si="63"/>
        <v>-1.5450000000000001E-3</v>
      </c>
    </row>
    <row r="205" spans="1:29" s="15" customFormat="1">
      <c r="A205" s="18">
        <v>453</v>
      </c>
      <c r="B205" s="25">
        <v>-1E-4</v>
      </c>
      <c r="C205" s="25">
        <v>-6.7000000000000002E-4</v>
      </c>
      <c r="D205" s="25">
        <f t="shared" si="48"/>
        <v>9.8999999999999999E-4</v>
      </c>
      <c r="E205" s="25"/>
      <c r="F205" s="25">
        <f t="shared" si="49"/>
        <v>5.7842000000000006E-4</v>
      </c>
      <c r="G205" s="25">
        <f t="shared" si="50"/>
        <v>1.3321012600000003E-2</v>
      </c>
      <c r="H205" s="25">
        <v>1.9499999999999999E-3</v>
      </c>
      <c r="I205" s="25">
        <f t="shared" si="51"/>
        <v>3.6099999999999999E-3</v>
      </c>
      <c r="J205" s="25"/>
      <c r="K205" s="25">
        <f t="shared" si="52"/>
        <v>1.0245200000000001E-3</v>
      </c>
      <c r="L205" s="25">
        <f t="shared" si="53"/>
        <v>2.3594695600000003E-2</v>
      </c>
      <c r="M205" s="25">
        <v>2.2000000000000001E-4</v>
      </c>
      <c r="N205" s="25">
        <f t="shared" si="54"/>
        <v>1.8799999999999999E-3</v>
      </c>
      <c r="O205" s="25"/>
      <c r="P205" s="25">
        <f t="shared" si="55"/>
        <v>1.8847000000000004E-4</v>
      </c>
      <c r="Q205" s="25">
        <f t="shared" si="56"/>
        <v>4.3404641000000009E-3</v>
      </c>
      <c r="R205" s="25">
        <v>-1.6000000000000001E-4</v>
      </c>
      <c r="S205" s="25">
        <f t="shared" si="57"/>
        <v>1.5E-3</v>
      </c>
      <c r="T205" s="25"/>
      <c r="U205" s="25">
        <f t="shared" si="58"/>
        <v>7.4342000000000006E-4</v>
      </c>
      <c r="V205" s="25">
        <f t="shared" si="59"/>
        <v>1.7120962600000001E-2</v>
      </c>
      <c r="W205" s="25">
        <v>3.1E-4</v>
      </c>
      <c r="X205" s="25">
        <f t="shared" si="60"/>
        <v>1.97E-3</v>
      </c>
      <c r="Y205" s="25"/>
      <c r="Z205" s="25">
        <f t="shared" si="61"/>
        <v>1.1578199999999999E-3</v>
      </c>
      <c r="AA205" s="25">
        <f t="shared" si="62"/>
        <v>2.6664594600000001E-2</v>
      </c>
      <c r="AB205" s="25">
        <v>-3.2200000000000002E-3</v>
      </c>
      <c r="AC205" s="25">
        <f t="shared" si="63"/>
        <v>-1.66E-3</v>
      </c>
    </row>
    <row r="206" spans="1:29" s="15" customFormat="1">
      <c r="A206" s="18">
        <v>454</v>
      </c>
      <c r="B206" s="25">
        <v>-1.6000000000000001E-4</v>
      </c>
      <c r="C206" s="25">
        <v>-8.5999999999999998E-4</v>
      </c>
      <c r="D206" s="25">
        <f t="shared" si="48"/>
        <v>8.0500000000000005E-4</v>
      </c>
      <c r="E206" s="25"/>
      <c r="F206" s="25">
        <f t="shared" si="49"/>
        <v>3.9342000000000007E-4</v>
      </c>
      <c r="G206" s="25">
        <f t="shared" si="50"/>
        <v>9.0604626000000011E-3</v>
      </c>
      <c r="H206" s="25">
        <v>1.8400000000000001E-3</v>
      </c>
      <c r="I206" s="25">
        <f t="shared" si="51"/>
        <v>3.5050000000000003E-3</v>
      </c>
      <c r="J206" s="25"/>
      <c r="K206" s="25">
        <f t="shared" si="52"/>
        <v>9.1952000000000049E-4</v>
      </c>
      <c r="L206" s="25">
        <f t="shared" si="53"/>
        <v>2.1176545600000013E-2</v>
      </c>
      <c r="M206" s="25">
        <v>9.0000000000000006E-5</v>
      </c>
      <c r="N206" s="25">
        <f t="shared" si="54"/>
        <v>1.755E-3</v>
      </c>
      <c r="O206" s="25"/>
      <c r="P206" s="25">
        <f t="shared" si="55"/>
        <v>6.347000000000015E-5</v>
      </c>
      <c r="Q206" s="25">
        <f t="shared" si="56"/>
        <v>1.4617141000000035E-3</v>
      </c>
      <c r="R206" s="25">
        <v>-3.2000000000000003E-4</v>
      </c>
      <c r="S206" s="25">
        <f t="shared" si="57"/>
        <v>1.3450000000000001E-3</v>
      </c>
      <c r="T206" s="25"/>
      <c r="U206" s="25">
        <f t="shared" si="58"/>
        <v>5.8842000000000009E-4</v>
      </c>
      <c r="V206" s="25">
        <f t="shared" si="59"/>
        <v>1.3551312600000002E-2</v>
      </c>
      <c r="W206" s="25">
        <v>1.2999999999999999E-4</v>
      </c>
      <c r="X206" s="25">
        <f t="shared" si="60"/>
        <v>1.7949999999999999E-3</v>
      </c>
      <c r="Y206" s="25"/>
      <c r="Z206" s="25">
        <f t="shared" si="61"/>
        <v>9.8281999999999992E-4</v>
      </c>
      <c r="AA206" s="25">
        <f t="shared" si="62"/>
        <v>2.2634344599999998E-2</v>
      </c>
      <c r="AB206" s="25">
        <v>-3.1700000000000001E-3</v>
      </c>
      <c r="AC206" s="25">
        <f t="shared" si="63"/>
        <v>-1.665E-3</v>
      </c>
    </row>
    <row r="207" spans="1:29" s="15" customFormat="1">
      <c r="A207" s="18">
        <v>455</v>
      </c>
      <c r="B207" s="25">
        <v>-1.1E-4</v>
      </c>
      <c r="C207" s="25">
        <v>-6.4999999999999997E-4</v>
      </c>
      <c r="D207" s="25">
        <f t="shared" si="48"/>
        <v>9.2500000000000004E-4</v>
      </c>
      <c r="E207" s="25"/>
      <c r="F207" s="25">
        <f t="shared" si="49"/>
        <v>5.1342000000000011E-4</v>
      </c>
      <c r="G207" s="25">
        <f t="shared" si="50"/>
        <v>1.1824062600000003E-2</v>
      </c>
      <c r="H207" s="25">
        <v>1.9400000000000001E-3</v>
      </c>
      <c r="I207" s="25">
        <f t="shared" si="51"/>
        <v>3.5149999999999999E-3</v>
      </c>
      <c r="J207" s="25"/>
      <c r="K207" s="25">
        <f t="shared" si="52"/>
        <v>9.2952000000000009E-4</v>
      </c>
      <c r="L207" s="25">
        <f t="shared" si="53"/>
        <v>2.1406845600000002E-2</v>
      </c>
      <c r="M207" s="25">
        <v>2.5000000000000001E-4</v>
      </c>
      <c r="N207" s="25">
        <f t="shared" si="54"/>
        <v>1.825E-3</v>
      </c>
      <c r="O207" s="25"/>
      <c r="P207" s="25">
        <f t="shared" si="55"/>
        <v>1.3347000000000012E-4</v>
      </c>
      <c r="Q207" s="25">
        <f t="shared" si="56"/>
        <v>3.0738141000000029E-3</v>
      </c>
      <c r="R207" s="25">
        <v>-2.0000000000000002E-5</v>
      </c>
      <c r="S207" s="25">
        <f t="shared" si="57"/>
        <v>1.555E-3</v>
      </c>
      <c r="T207" s="25"/>
      <c r="U207" s="25">
        <f t="shared" si="58"/>
        <v>7.9841999999999999E-4</v>
      </c>
      <c r="V207" s="25">
        <f t="shared" si="59"/>
        <v>1.8387612600000002E-2</v>
      </c>
      <c r="W207" s="25">
        <v>3.8999999999999999E-4</v>
      </c>
      <c r="X207" s="25">
        <f t="shared" si="60"/>
        <v>1.9650000000000002E-3</v>
      </c>
      <c r="Y207" s="25"/>
      <c r="Z207" s="25">
        <f t="shared" si="61"/>
        <v>1.1528200000000001E-3</v>
      </c>
      <c r="AA207" s="25">
        <f t="shared" si="62"/>
        <v>2.6549444600000003E-2</v>
      </c>
      <c r="AB207" s="25">
        <v>-3.0400000000000002E-3</v>
      </c>
      <c r="AC207" s="25">
        <f t="shared" si="63"/>
        <v>-1.575E-3</v>
      </c>
    </row>
    <row r="208" spans="1:29" s="15" customFormat="1">
      <c r="A208" s="18">
        <v>456</v>
      </c>
      <c r="B208" s="25">
        <v>-1.0000000000000001E-5</v>
      </c>
      <c r="C208" s="25">
        <v>-7.6999999999999996E-4</v>
      </c>
      <c r="D208" s="25">
        <f t="shared" si="48"/>
        <v>7.6499999999999995E-4</v>
      </c>
      <c r="E208" s="25"/>
      <c r="F208" s="25">
        <f t="shared" si="49"/>
        <v>3.5341999999999996E-4</v>
      </c>
      <c r="G208" s="25">
        <f t="shared" si="50"/>
        <v>8.1392625999999989E-3</v>
      </c>
      <c r="H208" s="25">
        <v>2.0600000000000002E-3</v>
      </c>
      <c r="I208" s="25">
        <f t="shared" si="51"/>
        <v>3.5950000000000001E-3</v>
      </c>
      <c r="J208" s="25"/>
      <c r="K208" s="25">
        <f t="shared" si="52"/>
        <v>1.0095200000000003E-3</v>
      </c>
      <c r="L208" s="25">
        <f t="shared" si="53"/>
        <v>2.3249245600000006E-2</v>
      </c>
      <c r="M208" s="25">
        <v>1.6000000000000001E-4</v>
      </c>
      <c r="N208" s="25">
        <f t="shared" si="54"/>
        <v>1.6949999999999999E-3</v>
      </c>
      <c r="O208" s="25"/>
      <c r="P208" s="25">
        <f t="shared" si="55"/>
        <v>3.4699999999999922E-6</v>
      </c>
      <c r="Q208" s="25">
        <f t="shared" si="56"/>
        <v>7.9914099999999825E-5</v>
      </c>
      <c r="R208" s="25">
        <v>-1.9000000000000001E-4</v>
      </c>
      <c r="S208" s="25">
        <f t="shared" si="57"/>
        <v>1.3449999999999998E-3</v>
      </c>
      <c r="T208" s="25"/>
      <c r="U208" s="25">
        <f t="shared" si="58"/>
        <v>5.8841999999999987E-4</v>
      </c>
      <c r="V208" s="25">
        <f t="shared" si="59"/>
        <v>1.3551312599999997E-2</v>
      </c>
      <c r="W208" s="25">
        <v>1.3999999999999999E-4</v>
      </c>
      <c r="X208" s="25">
        <f t="shared" si="60"/>
        <v>1.6749999999999998E-3</v>
      </c>
      <c r="Y208" s="25"/>
      <c r="Z208" s="25">
        <f t="shared" si="61"/>
        <v>8.6281999999999982E-4</v>
      </c>
      <c r="AA208" s="25">
        <f t="shared" si="62"/>
        <v>1.9870744599999997E-2</v>
      </c>
      <c r="AB208" s="25">
        <v>-3.0599999999999998E-3</v>
      </c>
      <c r="AC208" s="25">
        <f t="shared" si="63"/>
        <v>-1.5349999999999999E-3</v>
      </c>
    </row>
    <row r="209" spans="1:29" s="15" customFormat="1">
      <c r="A209" s="18">
        <v>457</v>
      </c>
      <c r="B209" s="25">
        <v>-1.0000000000000001E-5</v>
      </c>
      <c r="C209" s="25">
        <v>-6.8999999999999997E-4</v>
      </c>
      <c r="D209" s="25">
        <f t="shared" si="48"/>
        <v>9.050000000000001E-4</v>
      </c>
      <c r="E209" s="25"/>
      <c r="F209" s="25">
        <f t="shared" si="49"/>
        <v>4.9342000000000006E-4</v>
      </c>
      <c r="G209" s="25">
        <f t="shared" si="50"/>
        <v>1.1363462600000002E-2</v>
      </c>
      <c r="H209" s="25">
        <v>2E-3</v>
      </c>
      <c r="I209" s="25">
        <f t="shared" si="51"/>
        <v>3.5950000000000001E-3</v>
      </c>
      <c r="J209" s="25"/>
      <c r="K209" s="25">
        <f t="shared" si="52"/>
        <v>1.0095200000000003E-3</v>
      </c>
      <c r="L209" s="25">
        <f t="shared" si="53"/>
        <v>2.3249245600000006E-2</v>
      </c>
      <c r="M209" s="25">
        <v>1.8000000000000001E-4</v>
      </c>
      <c r="N209" s="25">
        <f t="shared" si="54"/>
        <v>1.7750000000000001E-3</v>
      </c>
      <c r="O209" s="25"/>
      <c r="P209" s="25">
        <f t="shared" si="55"/>
        <v>8.3470000000000202E-5</v>
      </c>
      <c r="Q209" s="25">
        <f t="shared" si="56"/>
        <v>1.9223141000000046E-3</v>
      </c>
      <c r="R209" s="25">
        <v>-1.2999999999999999E-4</v>
      </c>
      <c r="S209" s="25">
        <f t="shared" si="57"/>
        <v>1.4650000000000002E-3</v>
      </c>
      <c r="T209" s="25"/>
      <c r="U209" s="25">
        <f t="shared" si="58"/>
        <v>7.0842000000000019E-4</v>
      </c>
      <c r="V209" s="25">
        <f t="shared" si="59"/>
        <v>1.6314912600000005E-2</v>
      </c>
      <c r="W209" s="25">
        <v>2.4000000000000001E-4</v>
      </c>
      <c r="X209" s="25">
        <f t="shared" si="60"/>
        <v>1.835E-3</v>
      </c>
      <c r="Y209" s="25"/>
      <c r="Z209" s="25">
        <f t="shared" si="61"/>
        <v>1.02282E-3</v>
      </c>
      <c r="AA209" s="25">
        <f t="shared" si="62"/>
        <v>2.3555544600000002E-2</v>
      </c>
      <c r="AB209" s="25">
        <v>-3.1800000000000001E-3</v>
      </c>
      <c r="AC209" s="25">
        <f t="shared" si="63"/>
        <v>-1.5950000000000001E-3</v>
      </c>
    </row>
    <row r="210" spans="1:29" s="15" customFormat="1">
      <c r="A210" s="18">
        <v>458</v>
      </c>
      <c r="B210" s="25">
        <v>4.0000000000000003E-5</v>
      </c>
      <c r="C210" s="25">
        <v>-7.7999999999999999E-4</v>
      </c>
      <c r="D210" s="25">
        <f t="shared" si="48"/>
        <v>7.2999999999999985E-4</v>
      </c>
      <c r="E210" s="25"/>
      <c r="F210" s="25">
        <f t="shared" si="49"/>
        <v>3.1841999999999987E-4</v>
      </c>
      <c r="G210" s="25">
        <f t="shared" si="50"/>
        <v>7.3332125999999971E-3</v>
      </c>
      <c r="H210" s="25">
        <v>1.97E-3</v>
      </c>
      <c r="I210" s="25">
        <f t="shared" si="51"/>
        <v>3.4799999999999996E-3</v>
      </c>
      <c r="J210" s="25"/>
      <c r="K210" s="25">
        <f t="shared" si="52"/>
        <v>8.9451999999999978E-4</v>
      </c>
      <c r="L210" s="25">
        <f t="shared" si="53"/>
        <v>2.0600795599999996E-2</v>
      </c>
      <c r="M210" s="25">
        <v>6.8999999999999997E-5</v>
      </c>
      <c r="N210" s="25">
        <f t="shared" si="54"/>
        <v>1.5789999999999999E-3</v>
      </c>
      <c r="O210" s="25"/>
      <c r="P210" s="25">
        <f t="shared" si="55"/>
        <v>-1.1253000000000001E-4</v>
      </c>
      <c r="Q210" s="25">
        <f t="shared" si="56"/>
        <v>-2.5915659000000004E-3</v>
      </c>
      <c r="R210" s="25">
        <v>-3.4000000000000002E-4</v>
      </c>
      <c r="S210" s="25">
        <f t="shared" si="57"/>
        <v>1.1699999999999998E-3</v>
      </c>
      <c r="T210" s="25"/>
      <c r="U210" s="25">
        <f t="shared" si="58"/>
        <v>4.1341999999999985E-4</v>
      </c>
      <c r="V210" s="25">
        <f t="shared" si="59"/>
        <v>9.5210625999999961E-3</v>
      </c>
      <c r="W210" s="25">
        <v>-6.0000000000000002E-5</v>
      </c>
      <c r="X210" s="25">
        <f t="shared" si="60"/>
        <v>1.4499999999999999E-3</v>
      </c>
      <c r="Y210" s="25"/>
      <c r="Z210" s="25">
        <f t="shared" si="61"/>
        <v>6.3781999999999988E-4</v>
      </c>
      <c r="AA210" s="25">
        <f t="shared" si="62"/>
        <v>1.4688994599999998E-2</v>
      </c>
      <c r="AB210" s="25">
        <v>-3.0599999999999998E-3</v>
      </c>
      <c r="AC210" s="25">
        <f t="shared" si="63"/>
        <v>-1.5099999999999998E-3</v>
      </c>
    </row>
    <row r="211" spans="1:29" s="15" customFormat="1">
      <c r="A211" s="18">
        <v>459</v>
      </c>
      <c r="B211" s="25">
        <v>-2.5000000000000001E-4</v>
      </c>
      <c r="C211" s="25">
        <v>-7.2999999999999996E-4</v>
      </c>
      <c r="D211" s="25">
        <f t="shared" si="48"/>
        <v>1.0350000000000001E-3</v>
      </c>
      <c r="E211" s="25"/>
      <c r="F211" s="25">
        <f t="shared" si="49"/>
        <v>6.2342000000000018E-4</v>
      </c>
      <c r="G211" s="25">
        <f t="shared" si="50"/>
        <v>1.4357362600000005E-2</v>
      </c>
      <c r="H211" s="25">
        <v>1.82E-3</v>
      </c>
      <c r="I211" s="25">
        <f t="shared" si="51"/>
        <v>3.5850000000000001E-3</v>
      </c>
      <c r="J211" s="25"/>
      <c r="K211" s="25">
        <f t="shared" si="52"/>
        <v>9.9952000000000027E-4</v>
      </c>
      <c r="L211" s="25">
        <f t="shared" si="53"/>
        <v>2.3018945600000007E-2</v>
      </c>
      <c r="M211" s="25">
        <v>5.0000000000000002E-5</v>
      </c>
      <c r="N211" s="25">
        <f t="shared" si="54"/>
        <v>1.815E-3</v>
      </c>
      <c r="O211" s="25"/>
      <c r="P211" s="25">
        <f t="shared" si="55"/>
        <v>1.2347000000000009E-4</v>
      </c>
      <c r="Q211" s="25">
        <f t="shared" si="56"/>
        <v>2.8435141000000023E-3</v>
      </c>
      <c r="R211" s="25">
        <v>-2.2000000000000001E-4</v>
      </c>
      <c r="S211" s="25">
        <f t="shared" si="57"/>
        <v>1.5450000000000001E-3</v>
      </c>
      <c r="T211" s="25"/>
      <c r="U211" s="25">
        <f t="shared" si="58"/>
        <v>7.8842000000000018E-4</v>
      </c>
      <c r="V211" s="25">
        <f t="shared" si="59"/>
        <v>1.8157312600000006E-2</v>
      </c>
      <c r="W211" s="25">
        <v>9.0000000000000006E-5</v>
      </c>
      <c r="X211" s="25">
        <f t="shared" si="60"/>
        <v>1.8550000000000001E-3</v>
      </c>
      <c r="Y211" s="25"/>
      <c r="Z211" s="25">
        <f t="shared" si="61"/>
        <v>1.0428200000000001E-3</v>
      </c>
      <c r="AA211" s="25">
        <f t="shared" si="62"/>
        <v>2.4016144600000004E-2</v>
      </c>
      <c r="AB211" s="25">
        <v>-3.2799999999999999E-3</v>
      </c>
      <c r="AC211" s="25">
        <f t="shared" si="63"/>
        <v>-1.7650000000000001E-3</v>
      </c>
    </row>
    <row r="212" spans="1:29" s="15" customFormat="1">
      <c r="A212" s="18">
        <v>460</v>
      </c>
      <c r="B212" s="25">
        <v>1.1E-4</v>
      </c>
      <c r="C212" s="25">
        <v>-8.4000000000000003E-4</v>
      </c>
      <c r="D212" s="25">
        <f t="shared" si="48"/>
        <v>6.1000000000000008E-4</v>
      </c>
      <c r="E212" s="25"/>
      <c r="F212" s="25">
        <f t="shared" si="49"/>
        <v>1.984200000000001E-4</v>
      </c>
      <c r="G212" s="25">
        <f t="shared" si="50"/>
        <v>4.5696126000000026E-3</v>
      </c>
      <c r="H212" s="25">
        <v>1.81E-3</v>
      </c>
      <c r="I212" s="25">
        <f t="shared" si="51"/>
        <v>3.2599999999999999E-3</v>
      </c>
      <c r="J212" s="25"/>
      <c r="K212" s="25">
        <f t="shared" si="52"/>
        <v>6.7452000000000007E-4</v>
      </c>
      <c r="L212" s="25">
        <f t="shared" si="53"/>
        <v>1.5534195600000002E-2</v>
      </c>
      <c r="M212" s="25">
        <v>-4.0000000000000003E-5</v>
      </c>
      <c r="N212" s="25">
        <f t="shared" si="54"/>
        <v>1.41E-3</v>
      </c>
      <c r="O212" s="25"/>
      <c r="P212" s="25">
        <f t="shared" si="55"/>
        <v>-2.8152999999999989E-4</v>
      </c>
      <c r="Q212" s="25">
        <f t="shared" si="56"/>
        <v>-6.4836358999999979E-3</v>
      </c>
      <c r="R212" s="25">
        <v>-3.6999999999999999E-4</v>
      </c>
      <c r="S212" s="25">
        <f t="shared" si="57"/>
        <v>1.0800000000000002E-3</v>
      </c>
      <c r="T212" s="25"/>
      <c r="U212" s="25">
        <f t="shared" si="58"/>
        <v>3.2342000000000026E-4</v>
      </c>
      <c r="V212" s="25">
        <f t="shared" si="59"/>
        <v>7.4483626000000063E-3</v>
      </c>
      <c r="W212" s="25">
        <v>-1.4999999999999999E-4</v>
      </c>
      <c r="X212" s="25">
        <f t="shared" si="60"/>
        <v>1.3000000000000002E-3</v>
      </c>
      <c r="Y212" s="25"/>
      <c r="Z212" s="25">
        <f t="shared" si="61"/>
        <v>4.8782000000000014E-4</v>
      </c>
      <c r="AA212" s="25">
        <f t="shared" si="62"/>
        <v>1.1234494600000004E-2</v>
      </c>
      <c r="AB212" s="25">
        <v>-3.0100000000000001E-3</v>
      </c>
      <c r="AC212" s="25">
        <f t="shared" si="63"/>
        <v>-1.4500000000000001E-3</v>
      </c>
    </row>
    <row r="213" spans="1:29" s="15" customFormat="1">
      <c r="A213" s="18">
        <v>461</v>
      </c>
      <c r="B213" s="25">
        <v>-1.7000000000000001E-4</v>
      </c>
      <c r="C213" s="25">
        <v>-8.1999999999999998E-4</v>
      </c>
      <c r="D213" s="25">
        <f t="shared" si="48"/>
        <v>8.7500000000000013E-4</v>
      </c>
      <c r="E213" s="25"/>
      <c r="F213" s="25">
        <f t="shared" si="49"/>
        <v>4.6342000000000014E-4</v>
      </c>
      <c r="G213" s="25">
        <f t="shared" si="50"/>
        <v>1.0672562600000005E-2</v>
      </c>
      <c r="H213" s="25">
        <v>1.8500000000000001E-3</v>
      </c>
      <c r="I213" s="25">
        <f t="shared" si="51"/>
        <v>3.5450000000000004E-3</v>
      </c>
      <c r="J213" s="25"/>
      <c r="K213" s="25">
        <f t="shared" si="52"/>
        <v>9.595200000000006E-4</v>
      </c>
      <c r="L213" s="25">
        <f t="shared" si="53"/>
        <v>2.2097745600000013E-2</v>
      </c>
      <c r="M213" s="25">
        <v>1.9000000000000001E-4</v>
      </c>
      <c r="N213" s="25">
        <f t="shared" si="54"/>
        <v>1.8850000000000002E-3</v>
      </c>
      <c r="O213" s="25"/>
      <c r="P213" s="25">
        <f t="shared" si="55"/>
        <v>1.9347000000000027E-4</v>
      </c>
      <c r="Q213" s="25">
        <f t="shared" si="56"/>
        <v>4.4556141000000066E-3</v>
      </c>
      <c r="R213" s="25">
        <v>-2.9E-4</v>
      </c>
      <c r="S213" s="25">
        <f t="shared" si="57"/>
        <v>1.405E-3</v>
      </c>
      <c r="T213" s="25"/>
      <c r="U213" s="25">
        <f t="shared" si="58"/>
        <v>6.4842000000000003E-4</v>
      </c>
      <c r="V213" s="25">
        <f t="shared" si="59"/>
        <v>1.4933112600000001E-2</v>
      </c>
      <c r="W213" s="25">
        <v>1.8000000000000001E-4</v>
      </c>
      <c r="X213" s="25">
        <f t="shared" si="60"/>
        <v>1.8750000000000001E-3</v>
      </c>
      <c r="Y213" s="25"/>
      <c r="Z213" s="25">
        <f t="shared" si="61"/>
        <v>1.0628200000000001E-3</v>
      </c>
      <c r="AA213" s="25">
        <f t="shared" si="62"/>
        <v>2.4476744600000003E-2</v>
      </c>
      <c r="AB213" s="25">
        <v>-3.2200000000000002E-3</v>
      </c>
      <c r="AC213" s="25">
        <f t="shared" si="63"/>
        <v>-1.6950000000000001E-3</v>
      </c>
    </row>
    <row r="214" spans="1:29" s="15" customFormat="1">
      <c r="A214" s="18">
        <v>462</v>
      </c>
      <c r="B214" s="25">
        <v>2.3000000000000001E-4</v>
      </c>
      <c r="C214" s="25">
        <v>-9.7999999999999997E-4</v>
      </c>
      <c r="D214" s="25">
        <f t="shared" si="48"/>
        <v>3.2499999999999999E-4</v>
      </c>
      <c r="E214" s="25"/>
      <c r="F214" s="25">
        <f t="shared" si="49"/>
        <v>-8.6580000000000001E-5</v>
      </c>
      <c r="G214" s="25">
        <f t="shared" si="50"/>
        <v>-1.9939374E-3</v>
      </c>
      <c r="H214" s="25">
        <v>1.6100000000000001E-3</v>
      </c>
      <c r="I214" s="25">
        <f t="shared" si="51"/>
        <v>2.9150000000000001E-3</v>
      </c>
      <c r="J214" s="25"/>
      <c r="K214" s="25">
        <f t="shared" si="52"/>
        <v>3.2952000000000025E-4</v>
      </c>
      <c r="L214" s="25">
        <f t="shared" si="53"/>
        <v>7.5888456000000057E-3</v>
      </c>
      <c r="M214" s="25">
        <v>-1.6000000000000001E-4</v>
      </c>
      <c r="N214" s="25">
        <f t="shared" si="54"/>
        <v>1.145E-3</v>
      </c>
      <c r="O214" s="25"/>
      <c r="P214" s="25">
        <f t="shared" si="55"/>
        <v>-5.4652999999999993E-4</v>
      </c>
      <c r="Q214" s="25">
        <f t="shared" si="56"/>
        <v>-1.2586585899999999E-2</v>
      </c>
      <c r="R214" s="25">
        <v>-5.5000000000000003E-4</v>
      </c>
      <c r="S214" s="25">
        <f t="shared" si="57"/>
        <v>7.5499999999999992E-4</v>
      </c>
      <c r="T214" s="25"/>
      <c r="U214" s="25">
        <f t="shared" si="58"/>
        <v>-1.5800000000000492E-6</v>
      </c>
      <c r="V214" s="25">
        <f t="shared" si="59"/>
        <v>-3.6387400000001135E-5</v>
      </c>
      <c r="W214" s="25">
        <v>-1.7000000000000001E-4</v>
      </c>
      <c r="X214" s="25">
        <f t="shared" si="60"/>
        <v>1.1349999999999999E-3</v>
      </c>
      <c r="Y214" s="25"/>
      <c r="Z214" s="25">
        <f t="shared" si="61"/>
        <v>3.2281999999999992E-4</v>
      </c>
      <c r="AA214" s="25">
        <f t="shared" si="62"/>
        <v>7.4345445999999989E-3</v>
      </c>
      <c r="AB214" s="25">
        <v>-2.8400000000000001E-3</v>
      </c>
      <c r="AC214" s="25">
        <f t="shared" si="63"/>
        <v>-1.305E-3</v>
      </c>
    </row>
    <row r="215" spans="1:29" s="15" customFormat="1">
      <c r="A215" s="18">
        <v>463</v>
      </c>
      <c r="B215" s="25">
        <v>-2.7E-4</v>
      </c>
      <c r="C215" s="25">
        <v>-8.0000000000000004E-4</v>
      </c>
      <c r="D215" s="25">
        <f t="shared" si="48"/>
        <v>9.7999999999999997E-4</v>
      </c>
      <c r="E215" s="25"/>
      <c r="F215" s="25">
        <f t="shared" si="49"/>
        <v>5.6842000000000004E-4</v>
      </c>
      <c r="G215" s="25">
        <f t="shared" si="50"/>
        <v>1.3090712600000002E-2</v>
      </c>
      <c r="H215" s="25">
        <v>1.6999999999999999E-3</v>
      </c>
      <c r="I215" s="25">
        <f t="shared" si="51"/>
        <v>3.4799999999999996E-3</v>
      </c>
      <c r="J215" s="25"/>
      <c r="K215" s="25">
        <f t="shared" si="52"/>
        <v>8.9451999999999978E-4</v>
      </c>
      <c r="L215" s="25">
        <f t="shared" si="53"/>
        <v>2.0600795599999996E-2</v>
      </c>
      <c r="M215" s="25">
        <v>3.0000000000000001E-5</v>
      </c>
      <c r="N215" s="25">
        <f t="shared" si="54"/>
        <v>1.81E-3</v>
      </c>
      <c r="O215" s="25"/>
      <c r="P215" s="25">
        <f t="shared" si="55"/>
        <v>1.1847000000000008E-4</v>
      </c>
      <c r="Q215" s="25">
        <f t="shared" si="56"/>
        <v>2.7283641000000018E-3</v>
      </c>
      <c r="R215" s="25">
        <v>-3.3E-4</v>
      </c>
      <c r="S215" s="25">
        <f t="shared" si="57"/>
        <v>1.4499999999999999E-3</v>
      </c>
      <c r="T215" s="25"/>
      <c r="U215" s="25">
        <f t="shared" si="58"/>
        <v>6.9341999999999993E-4</v>
      </c>
      <c r="V215" s="25">
        <f t="shared" si="59"/>
        <v>1.5969462599999998E-2</v>
      </c>
      <c r="W215" s="25">
        <v>1.2999999999999999E-4</v>
      </c>
      <c r="X215" s="25">
        <f t="shared" si="60"/>
        <v>1.9099999999999998E-3</v>
      </c>
      <c r="Y215" s="25"/>
      <c r="Z215" s="25">
        <f t="shared" si="61"/>
        <v>1.0978199999999998E-3</v>
      </c>
      <c r="AA215" s="25">
        <f t="shared" si="62"/>
        <v>2.5282794599999995E-2</v>
      </c>
      <c r="AB215" s="25">
        <v>-3.29E-3</v>
      </c>
      <c r="AC215" s="25">
        <f t="shared" si="63"/>
        <v>-1.7799999999999999E-3</v>
      </c>
    </row>
    <row r="216" spans="1:29" s="15" customFormat="1">
      <c r="A216" s="18">
        <v>464</v>
      </c>
      <c r="B216" s="25">
        <v>1.6000000000000001E-4</v>
      </c>
      <c r="C216" s="25">
        <v>-1.06E-3</v>
      </c>
      <c r="D216" s="25">
        <f t="shared" si="48"/>
        <v>3.0000000000000014E-4</v>
      </c>
      <c r="E216" s="25"/>
      <c r="F216" s="25">
        <f t="shared" si="49"/>
        <v>-1.1157999999999985E-4</v>
      </c>
      <c r="G216" s="25">
        <f t="shared" si="50"/>
        <v>-2.5696873999999969E-3</v>
      </c>
      <c r="H216" s="25">
        <v>1.4599999999999999E-3</v>
      </c>
      <c r="I216" s="25">
        <f t="shared" si="51"/>
        <v>2.82E-3</v>
      </c>
      <c r="J216" s="25"/>
      <c r="K216" s="25">
        <f t="shared" si="52"/>
        <v>2.3452000000000021E-4</v>
      </c>
      <c r="L216" s="25">
        <f t="shared" si="53"/>
        <v>5.400995600000005E-3</v>
      </c>
      <c r="M216" s="25">
        <v>-2.9999999999999997E-4</v>
      </c>
      <c r="N216" s="25">
        <f t="shared" si="54"/>
        <v>1.0600000000000002E-3</v>
      </c>
      <c r="O216" s="25"/>
      <c r="P216" s="25">
        <f t="shared" si="55"/>
        <v>-6.3152999999999972E-4</v>
      </c>
      <c r="Q216" s="25">
        <f t="shared" si="56"/>
        <v>-1.4544135899999994E-2</v>
      </c>
      <c r="R216" s="25">
        <v>-6.2E-4</v>
      </c>
      <c r="S216" s="25">
        <f t="shared" si="57"/>
        <v>7.400000000000001E-4</v>
      </c>
      <c r="T216" s="25"/>
      <c r="U216" s="25">
        <f t="shared" si="58"/>
        <v>-1.6579999999999872E-5</v>
      </c>
      <c r="V216" s="25">
        <f t="shared" si="59"/>
        <v>-3.8183739999999704E-4</v>
      </c>
      <c r="W216" s="25">
        <v>-2.5000000000000001E-4</v>
      </c>
      <c r="X216" s="25">
        <f t="shared" si="60"/>
        <v>1.1100000000000001E-3</v>
      </c>
      <c r="Y216" s="25"/>
      <c r="Z216" s="25">
        <f t="shared" si="61"/>
        <v>2.9782000000000007E-4</v>
      </c>
      <c r="AA216" s="25">
        <f t="shared" si="62"/>
        <v>6.8587946000000016E-3</v>
      </c>
      <c r="AB216" s="25">
        <v>-2.8800000000000002E-3</v>
      </c>
      <c r="AC216" s="25">
        <f t="shared" si="63"/>
        <v>-1.3600000000000001E-3</v>
      </c>
    </row>
    <row r="217" spans="1:29" s="15" customFormat="1">
      <c r="A217" s="18">
        <v>465</v>
      </c>
      <c r="B217" s="25">
        <v>-2.4000000000000001E-4</v>
      </c>
      <c r="C217" s="25">
        <v>-9.3999999999999997E-4</v>
      </c>
      <c r="D217" s="25">
        <f t="shared" si="48"/>
        <v>8.250000000000001E-4</v>
      </c>
      <c r="E217" s="25"/>
      <c r="F217" s="25">
        <f t="shared" si="49"/>
        <v>4.1342000000000012E-4</v>
      </c>
      <c r="G217" s="25">
        <f t="shared" si="50"/>
        <v>9.5210626000000031E-3</v>
      </c>
      <c r="H217" s="25">
        <v>1.6100000000000001E-3</v>
      </c>
      <c r="I217" s="25">
        <f t="shared" si="51"/>
        <v>3.3750000000000004E-3</v>
      </c>
      <c r="J217" s="25"/>
      <c r="K217" s="25">
        <f t="shared" si="52"/>
        <v>7.8952000000000059E-4</v>
      </c>
      <c r="L217" s="25">
        <f t="shared" si="53"/>
        <v>1.8182645600000016E-2</v>
      </c>
      <c r="M217" s="25">
        <v>-3.0000000000000001E-5</v>
      </c>
      <c r="N217" s="25">
        <f t="shared" si="54"/>
        <v>1.735E-3</v>
      </c>
      <c r="O217" s="25"/>
      <c r="P217" s="25">
        <f t="shared" si="55"/>
        <v>4.3470000000000097E-5</v>
      </c>
      <c r="Q217" s="25">
        <f t="shared" si="56"/>
        <v>1.0011141000000022E-3</v>
      </c>
      <c r="R217" s="25">
        <v>-3.8000000000000002E-4</v>
      </c>
      <c r="S217" s="25">
        <f t="shared" si="57"/>
        <v>1.3849999999999999E-3</v>
      </c>
      <c r="T217" s="25"/>
      <c r="U217" s="25">
        <f t="shared" si="58"/>
        <v>6.2841999999999998E-4</v>
      </c>
      <c r="V217" s="25">
        <f t="shared" si="59"/>
        <v>1.4472512600000001E-2</v>
      </c>
      <c r="W217" s="25">
        <v>-6.8999999999999997E-5</v>
      </c>
      <c r="X217" s="25">
        <f t="shared" si="60"/>
        <v>1.696E-3</v>
      </c>
      <c r="Y217" s="25"/>
      <c r="Z217" s="25">
        <f t="shared" si="61"/>
        <v>8.8382E-4</v>
      </c>
      <c r="AA217" s="25">
        <f t="shared" si="62"/>
        <v>2.0354374600000003E-2</v>
      </c>
      <c r="AB217" s="25">
        <v>-3.29E-3</v>
      </c>
      <c r="AC217" s="25">
        <f t="shared" si="63"/>
        <v>-1.7650000000000001E-3</v>
      </c>
    </row>
    <row r="218" spans="1:29" s="15" customFormat="1">
      <c r="A218" s="18">
        <v>466</v>
      </c>
      <c r="B218" s="25">
        <v>1.7000000000000001E-4</v>
      </c>
      <c r="C218" s="25">
        <v>-1.24E-3</v>
      </c>
      <c r="D218" s="25">
        <f t="shared" si="48"/>
        <v>1.7500000000000003E-4</v>
      </c>
      <c r="E218" s="25"/>
      <c r="F218" s="25">
        <f t="shared" si="49"/>
        <v>-2.3657999999999996E-4</v>
      </c>
      <c r="G218" s="25">
        <f t="shared" si="50"/>
        <v>-5.4484373999999997E-3</v>
      </c>
      <c r="H218" s="25">
        <v>1.4400000000000001E-3</v>
      </c>
      <c r="I218" s="25">
        <f t="shared" si="51"/>
        <v>2.8549999999999999E-3</v>
      </c>
      <c r="J218" s="25"/>
      <c r="K218" s="25">
        <f t="shared" si="52"/>
        <v>2.6952000000000009E-4</v>
      </c>
      <c r="L218" s="25">
        <f t="shared" si="53"/>
        <v>6.2070456000000024E-3</v>
      </c>
      <c r="M218" s="25">
        <v>-3.6000000000000002E-4</v>
      </c>
      <c r="N218" s="25">
        <f t="shared" si="54"/>
        <v>1.0549999999999999E-3</v>
      </c>
      <c r="O218" s="25"/>
      <c r="P218" s="25">
        <f t="shared" si="55"/>
        <v>-6.3652999999999995E-4</v>
      </c>
      <c r="Q218" s="25">
        <f t="shared" si="56"/>
        <v>-1.4659285899999999E-2</v>
      </c>
      <c r="R218" s="25">
        <v>-8.3000000000000001E-4</v>
      </c>
      <c r="S218" s="25">
        <f t="shared" si="57"/>
        <v>5.8500000000000002E-4</v>
      </c>
      <c r="T218" s="25"/>
      <c r="U218" s="25">
        <f t="shared" si="58"/>
        <v>-1.7157999999999995E-4</v>
      </c>
      <c r="V218" s="25">
        <f t="shared" si="59"/>
        <v>-3.9514873999999993E-3</v>
      </c>
      <c r="W218" s="25">
        <v>-3.1E-4</v>
      </c>
      <c r="X218" s="25">
        <f t="shared" si="60"/>
        <v>1.1050000000000001E-3</v>
      </c>
      <c r="Y218" s="25"/>
      <c r="Z218" s="25">
        <f t="shared" si="61"/>
        <v>2.9282000000000006E-4</v>
      </c>
      <c r="AA218" s="25">
        <f t="shared" si="62"/>
        <v>6.743644600000002E-3</v>
      </c>
      <c r="AB218" s="25">
        <v>-3.0000000000000001E-3</v>
      </c>
      <c r="AC218" s="25">
        <f t="shared" si="63"/>
        <v>-1.415E-3</v>
      </c>
    </row>
    <row r="219" spans="1:29" s="15" customFormat="1">
      <c r="A219" s="18">
        <v>467</v>
      </c>
      <c r="B219" s="25">
        <v>-2.3000000000000001E-4</v>
      </c>
      <c r="C219" s="25">
        <v>-1E-3</v>
      </c>
      <c r="D219" s="25">
        <f t="shared" si="48"/>
        <v>8.0500000000000016E-4</v>
      </c>
      <c r="E219" s="25"/>
      <c r="F219" s="25">
        <f t="shared" si="49"/>
        <v>3.9342000000000017E-4</v>
      </c>
      <c r="G219" s="25">
        <f t="shared" si="50"/>
        <v>9.0604626000000046E-3</v>
      </c>
      <c r="H219" s="25">
        <v>1.47E-3</v>
      </c>
      <c r="I219" s="25">
        <f t="shared" si="51"/>
        <v>3.2750000000000001E-3</v>
      </c>
      <c r="J219" s="25"/>
      <c r="K219" s="25">
        <f t="shared" si="52"/>
        <v>6.8952000000000032E-4</v>
      </c>
      <c r="L219" s="25">
        <f t="shared" si="53"/>
        <v>1.5879645600000009E-2</v>
      </c>
      <c r="M219" s="25">
        <v>-1.2E-4</v>
      </c>
      <c r="N219" s="25">
        <f t="shared" si="54"/>
        <v>1.6850000000000001E-3</v>
      </c>
      <c r="O219" s="25"/>
      <c r="P219" s="25">
        <f t="shared" si="55"/>
        <v>-6.5299999999998172E-6</v>
      </c>
      <c r="Q219" s="25">
        <f t="shared" si="56"/>
        <v>-1.5038589999999578E-4</v>
      </c>
      <c r="R219" s="25">
        <v>-5.5000000000000003E-4</v>
      </c>
      <c r="S219" s="25">
        <f t="shared" si="57"/>
        <v>1.255E-3</v>
      </c>
      <c r="T219" s="25"/>
      <c r="U219" s="25">
        <f t="shared" si="58"/>
        <v>4.9842000000000007E-4</v>
      </c>
      <c r="V219" s="25">
        <f t="shared" si="59"/>
        <v>1.1478612600000002E-2</v>
      </c>
      <c r="W219" s="25">
        <v>-1.7000000000000001E-4</v>
      </c>
      <c r="X219" s="25">
        <f t="shared" si="60"/>
        <v>1.6350000000000002E-3</v>
      </c>
      <c r="Y219" s="25"/>
      <c r="Z219" s="25">
        <f t="shared" si="61"/>
        <v>8.2282000000000015E-4</v>
      </c>
      <c r="AA219" s="25">
        <f t="shared" si="62"/>
        <v>1.8949544600000003E-2</v>
      </c>
      <c r="AB219" s="25">
        <v>-3.3800000000000002E-3</v>
      </c>
      <c r="AC219" s="25">
        <f t="shared" si="63"/>
        <v>-1.8050000000000002E-3</v>
      </c>
    </row>
    <row r="220" spans="1:29" s="15" customFormat="1">
      <c r="A220" s="18">
        <v>468</v>
      </c>
      <c r="B220" s="25">
        <v>1E-4</v>
      </c>
      <c r="C220" s="25">
        <v>-1.0300000000000001E-3</v>
      </c>
      <c r="D220" s="25">
        <f t="shared" si="48"/>
        <v>3.7999999999999991E-4</v>
      </c>
      <c r="E220" s="25"/>
      <c r="F220" s="25">
        <f t="shared" si="49"/>
        <v>-3.1580000000000074E-5</v>
      </c>
      <c r="G220" s="25">
        <f t="shared" si="50"/>
        <v>-7.2728740000000173E-4</v>
      </c>
      <c r="H220" s="25">
        <v>1.5299999999999999E-3</v>
      </c>
      <c r="I220" s="25">
        <f t="shared" si="51"/>
        <v>2.9399999999999999E-3</v>
      </c>
      <c r="J220" s="25"/>
      <c r="K220" s="25">
        <f t="shared" si="52"/>
        <v>3.545200000000001E-4</v>
      </c>
      <c r="L220" s="25">
        <f t="shared" si="53"/>
        <v>8.164595600000003E-3</v>
      </c>
      <c r="M220" s="25">
        <v>-2.0000000000000001E-4</v>
      </c>
      <c r="N220" s="25">
        <f t="shared" si="54"/>
        <v>1.2099999999999999E-3</v>
      </c>
      <c r="O220" s="25"/>
      <c r="P220" s="25">
        <f t="shared" si="55"/>
        <v>-4.8152999999999998E-4</v>
      </c>
      <c r="Q220" s="25">
        <f t="shared" si="56"/>
        <v>-1.10896359E-2</v>
      </c>
      <c r="R220" s="25">
        <v>-5.8E-4</v>
      </c>
      <c r="S220" s="25">
        <f t="shared" si="57"/>
        <v>8.3000000000000001E-4</v>
      </c>
      <c r="T220" s="25"/>
      <c r="U220" s="25">
        <f t="shared" si="58"/>
        <v>7.3420000000000039E-5</v>
      </c>
      <c r="V220" s="25">
        <f t="shared" si="59"/>
        <v>1.6908626000000011E-3</v>
      </c>
      <c r="W220" s="25">
        <v>-1.2E-4</v>
      </c>
      <c r="X220" s="25">
        <f t="shared" si="60"/>
        <v>1.2899999999999999E-3</v>
      </c>
      <c r="Y220" s="25"/>
      <c r="Z220" s="25">
        <f t="shared" si="61"/>
        <v>4.7781999999999989E-4</v>
      </c>
      <c r="AA220" s="25">
        <f t="shared" si="62"/>
        <v>1.1004194599999998E-2</v>
      </c>
      <c r="AB220" s="25">
        <v>-2.9199999999999999E-3</v>
      </c>
      <c r="AC220" s="25">
        <f t="shared" si="63"/>
        <v>-1.41E-3</v>
      </c>
    </row>
    <row r="221" spans="1:29" s="15" customFormat="1">
      <c r="A221" s="18">
        <v>469</v>
      </c>
      <c r="B221" s="25">
        <v>-1E-4</v>
      </c>
      <c r="C221" s="25">
        <v>-9.8999999999999999E-4</v>
      </c>
      <c r="D221" s="25">
        <f t="shared" si="48"/>
        <v>6.8999999999999986E-4</v>
      </c>
      <c r="E221" s="25"/>
      <c r="F221" s="25">
        <f t="shared" si="49"/>
        <v>2.7841999999999987E-4</v>
      </c>
      <c r="G221" s="25">
        <f t="shared" si="50"/>
        <v>6.4120125999999975E-3</v>
      </c>
      <c r="H221" s="25">
        <v>1.5399999999999999E-3</v>
      </c>
      <c r="I221" s="25">
        <f t="shared" si="51"/>
        <v>3.2199999999999998E-3</v>
      </c>
      <c r="J221" s="25"/>
      <c r="K221" s="25">
        <f t="shared" si="52"/>
        <v>6.3451999999999996E-4</v>
      </c>
      <c r="L221" s="25">
        <f t="shared" si="53"/>
        <v>1.4612995599999999E-2</v>
      </c>
      <c r="M221" s="25">
        <v>-8.0000000000000007E-5</v>
      </c>
      <c r="N221" s="25">
        <f t="shared" si="54"/>
        <v>1.5999999999999999E-3</v>
      </c>
      <c r="O221" s="25"/>
      <c r="P221" s="25">
        <f t="shared" si="55"/>
        <v>-9.153000000000004E-5</v>
      </c>
      <c r="Q221" s="25">
        <f t="shared" si="56"/>
        <v>-2.1079359000000012E-3</v>
      </c>
      <c r="R221" s="25">
        <v>-5.6999999999999998E-4</v>
      </c>
      <c r="S221" s="25">
        <f t="shared" si="57"/>
        <v>1.1099999999999999E-3</v>
      </c>
      <c r="T221" s="25"/>
      <c r="U221" s="25">
        <f t="shared" si="58"/>
        <v>3.5341999999999991E-4</v>
      </c>
      <c r="V221" s="25">
        <f t="shared" si="59"/>
        <v>8.1392625999999989E-3</v>
      </c>
      <c r="W221" s="25">
        <v>-1.8000000000000001E-4</v>
      </c>
      <c r="X221" s="25">
        <f t="shared" si="60"/>
        <v>1.4999999999999998E-3</v>
      </c>
      <c r="Y221" s="25"/>
      <c r="Z221" s="25">
        <f t="shared" si="61"/>
        <v>6.8781999999999979E-4</v>
      </c>
      <c r="AA221" s="25">
        <f t="shared" si="62"/>
        <v>1.5840494599999998E-2</v>
      </c>
      <c r="AB221" s="25">
        <v>-3.2599999999999999E-3</v>
      </c>
      <c r="AC221" s="25">
        <f t="shared" si="63"/>
        <v>-1.6799999999999999E-3</v>
      </c>
    </row>
    <row r="222" spans="1:29" s="15" customFormat="1">
      <c r="A222" s="18">
        <v>470</v>
      </c>
      <c r="B222" s="25">
        <v>8.0000000000000007E-5</v>
      </c>
      <c r="C222" s="25">
        <v>-1.16E-3</v>
      </c>
      <c r="D222" s="25">
        <f t="shared" si="48"/>
        <v>3.3999999999999981E-4</v>
      </c>
      <c r="E222" s="25"/>
      <c r="F222" s="25">
        <f t="shared" si="49"/>
        <v>-7.1580000000000179E-5</v>
      </c>
      <c r="G222" s="25">
        <f t="shared" si="50"/>
        <v>-1.6484874000000042E-3</v>
      </c>
      <c r="H222" s="25">
        <v>1.4499999999999999E-3</v>
      </c>
      <c r="I222" s="25">
        <f t="shared" si="51"/>
        <v>2.9499999999999995E-3</v>
      </c>
      <c r="J222" s="25"/>
      <c r="K222" s="25">
        <f t="shared" si="52"/>
        <v>3.6451999999999969E-4</v>
      </c>
      <c r="L222" s="25">
        <f t="shared" si="53"/>
        <v>8.3948955999999936E-3</v>
      </c>
      <c r="M222" s="25">
        <v>-2.2000000000000001E-4</v>
      </c>
      <c r="N222" s="25">
        <f t="shared" si="54"/>
        <v>1.2799999999999999E-3</v>
      </c>
      <c r="O222" s="25"/>
      <c r="P222" s="25">
        <f t="shared" si="55"/>
        <v>-4.1153000000000001E-4</v>
      </c>
      <c r="Q222" s="25">
        <f t="shared" si="56"/>
        <v>-9.4775359000000003E-3</v>
      </c>
      <c r="R222" s="25">
        <v>-7.9000000000000001E-4</v>
      </c>
      <c r="S222" s="25">
        <f t="shared" si="57"/>
        <v>7.099999999999998E-4</v>
      </c>
      <c r="T222" s="25"/>
      <c r="U222" s="25">
        <f t="shared" si="58"/>
        <v>-4.6580000000000167E-5</v>
      </c>
      <c r="V222" s="25">
        <f t="shared" si="59"/>
        <v>-1.0727374000000039E-3</v>
      </c>
      <c r="W222" s="25">
        <v>-2.9E-4</v>
      </c>
      <c r="X222" s="25">
        <f t="shared" si="60"/>
        <v>1.2099999999999997E-3</v>
      </c>
      <c r="Y222" s="25"/>
      <c r="Z222" s="25">
        <f t="shared" si="61"/>
        <v>3.9781999999999968E-4</v>
      </c>
      <c r="AA222" s="25">
        <f t="shared" si="62"/>
        <v>9.1617945999999933E-3</v>
      </c>
      <c r="AB222" s="25">
        <v>-3.0799999999999998E-3</v>
      </c>
      <c r="AC222" s="25">
        <f t="shared" si="63"/>
        <v>-1.4999999999999998E-3</v>
      </c>
    </row>
    <row r="223" spans="1:29" s="15" customFormat="1">
      <c r="A223" s="18">
        <v>471</v>
      </c>
      <c r="B223" s="25">
        <v>-3.1E-4</v>
      </c>
      <c r="C223" s="25">
        <v>-1.0499999999999999E-3</v>
      </c>
      <c r="D223" s="25">
        <f t="shared" si="48"/>
        <v>8.0999999999999996E-4</v>
      </c>
      <c r="E223" s="25"/>
      <c r="F223" s="25">
        <f t="shared" si="49"/>
        <v>3.9841999999999997E-4</v>
      </c>
      <c r="G223" s="25">
        <f t="shared" si="50"/>
        <v>9.175612599999999E-3</v>
      </c>
      <c r="H223" s="25">
        <v>1.4400000000000001E-3</v>
      </c>
      <c r="I223" s="25">
        <f t="shared" si="51"/>
        <v>3.3E-3</v>
      </c>
      <c r="J223" s="25"/>
      <c r="K223" s="25">
        <f t="shared" si="52"/>
        <v>7.1452000000000017E-4</v>
      </c>
      <c r="L223" s="25">
        <f t="shared" si="53"/>
        <v>1.6455395600000006E-2</v>
      </c>
      <c r="M223" s="25">
        <v>-1.4999999999999999E-4</v>
      </c>
      <c r="N223" s="25">
        <f t="shared" si="54"/>
        <v>1.7099999999999999E-3</v>
      </c>
      <c r="O223" s="25"/>
      <c r="P223" s="25">
        <f t="shared" si="55"/>
        <v>1.8470000000000032E-5</v>
      </c>
      <c r="Q223" s="25">
        <f t="shared" si="56"/>
        <v>4.2536410000000075E-4</v>
      </c>
      <c r="R223" s="25">
        <v>-5.8E-4</v>
      </c>
      <c r="S223" s="25">
        <f t="shared" si="57"/>
        <v>1.2799999999999999E-3</v>
      </c>
      <c r="T223" s="25"/>
      <c r="U223" s="25">
        <f t="shared" si="58"/>
        <v>5.2341999999999992E-4</v>
      </c>
      <c r="V223" s="25">
        <f t="shared" si="59"/>
        <v>1.2054362599999998E-2</v>
      </c>
      <c r="W223" s="25">
        <v>-2.7E-4</v>
      </c>
      <c r="X223" s="25">
        <f t="shared" si="60"/>
        <v>1.5899999999999998E-3</v>
      </c>
      <c r="Y223" s="25"/>
      <c r="Z223" s="25">
        <f t="shared" si="61"/>
        <v>7.7781999999999981E-4</v>
      </c>
      <c r="AA223" s="25">
        <f t="shared" si="62"/>
        <v>1.7913194599999998E-2</v>
      </c>
      <c r="AB223" s="25">
        <v>-3.4099999999999998E-3</v>
      </c>
      <c r="AC223" s="25">
        <f t="shared" si="63"/>
        <v>-1.8599999999999999E-3</v>
      </c>
    </row>
    <row r="224" spans="1:29" s="15" customFormat="1">
      <c r="A224" s="18">
        <v>472</v>
      </c>
      <c r="B224" s="25">
        <v>9.0000000000000006E-5</v>
      </c>
      <c r="C224" s="25">
        <v>-1.16E-3</v>
      </c>
      <c r="D224" s="25">
        <f t="shared" si="48"/>
        <v>3.1000000000000016E-4</v>
      </c>
      <c r="E224" s="25"/>
      <c r="F224" s="25">
        <f t="shared" si="49"/>
        <v>-1.0157999999999982E-4</v>
      </c>
      <c r="G224" s="25">
        <f t="shared" si="50"/>
        <v>-2.3393873999999959E-3</v>
      </c>
      <c r="H224" s="25">
        <v>1.4300000000000001E-3</v>
      </c>
      <c r="I224" s="25">
        <f t="shared" si="51"/>
        <v>2.9000000000000002E-3</v>
      </c>
      <c r="J224" s="25"/>
      <c r="K224" s="25">
        <f t="shared" si="52"/>
        <v>3.1452000000000042E-4</v>
      </c>
      <c r="L224" s="25">
        <f t="shared" si="53"/>
        <v>7.2433956000000103E-3</v>
      </c>
      <c r="M224" s="25">
        <v>-4.0000000000000002E-4</v>
      </c>
      <c r="N224" s="25">
        <f t="shared" si="54"/>
        <v>1.0700000000000002E-3</v>
      </c>
      <c r="O224" s="25"/>
      <c r="P224" s="25">
        <f t="shared" si="55"/>
        <v>-6.215299999999997E-4</v>
      </c>
      <c r="Q224" s="25">
        <f t="shared" si="56"/>
        <v>-1.4313835899999993E-2</v>
      </c>
      <c r="R224" s="25">
        <v>-7.2000000000000005E-4</v>
      </c>
      <c r="S224" s="25">
        <f t="shared" si="57"/>
        <v>7.5000000000000012E-4</v>
      </c>
      <c r="T224" s="25"/>
      <c r="U224" s="25">
        <f t="shared" si="58"/>
        <v>-6.5799999999998455E-6</v>
      </c>
      <c r="V224" s="25">
        <f t="shared" si="59"/>
        <v>-1.5153739999999646E-4</v>
      </c>
      <c r="W224" s="25">
        <v>-3.6000000000000002E-4</v>
      </c>
      <c r="X224" s="25">
        <f t="shared" si="60"/>
        <v>1.1100000000000001E-3</v>
      </c>
      <c r="Y224" s="25"/>
      <c r="Z224" s="25">
        <f t="shared" si="61"/>
        <v>2.9782000000000007E-4</v>
      </c>
      <c r="AA224" s="25">
        <f t="shared" si="62"/>
        <v>6.8587946000000016E-3</v>
      </c>
      <c r="AB224" s="25">
        <v>-3.0300000000000001E-3</v>
      </c>
      <c r="AC224" s="25">
        <f t="shared" si="63"/>
        <v>-1.4700000000000002E-3</v>
      </c>
    </row>
    <row r="225" spans="1:29" s="15" customFormat="1">
      <c r="A225" s="18">
        <v>473</v>
      </c>
      <c r="B225" s="25">
        <v>-2.5999999999999998E-4</v>
      </c>
      <c r="C225" s="25">
        <v>-9.7999999999999997E-4</v>
      </c>
      <c r="D225" s="25">
        <f t="shared" si="48"/>
        <v>8.3500000000000002E-4</v>
      </c>
      <c r="E225" s="25"/>
      <c r="F225" s="25">
        <f t="shared" si="49"/>
        <v>4.2342000000000004E-4</v>
      </c>
      <c r="G225" s="25">
        <f t="shared" si="50"/>
        <v>9.7513626000000006E-3</v>
      </c>
      <c r="H225" s="25">
        <v>1.4400000000000001E-3</v>
      </c>
      <c r="I225" s="25">
        <f t="shared" si="51"/>
        <v>3.2550000000000001E-3</v>
      </c>
      <c r="J225" s="25"/>
      <c r="K225" s="25">
        <f t="shared" si="52"/>
        <v>6.6952000000000027E-4</v>
      </c>
      <c r="L225" s="25">
        <f t="shared" si="53"/>
        <v>1.5419045600000007E-2</v>
      </c>
      <c r="M225" s="25">
        <v>-1.7000000000000001E-4</v>
      </c>
      <c r="N225" s="25">
        <f t="shared" si="54"/>
        <v>1.645E-3</v>
      </c>
      <c r="O225" s="25"/>
      <c r="P225" s="25">
        <f t="shared" si="55"/>
        <v>-4.6529999999999922E-5</v>
      </c>
      <c r="Q225" s="25">
        <f t="shared" si="56"/>
        <v>-1.0715858999999983E-3</v>
      </c>
      <c r="R225" s="25">
        <v>-5.2999999999999998E-4</v>
      </c>
      <c r="S225" s="25">
        <f t="shared" si="57"/>
        <v>1.2850000000000001E-3</v>
      </c>
      <c r="T225" s="25"/>
      <c r="U225" s="25">
        <f t="shared" si="58"/>
        <v>5.2842000000000015E-4</v>
      </c>
      <c r="V225" s="25">
        <f t="shared" si="59"/>
        <v>1.2169512600000003E-2</v>
      </c>
      <c r="W225" s="25">
        <v>-4.2000000000000002E-4</v>
      </c>
      <c r="X225" s="25">
        <f t="shared" si="60"/>
        <v>1.395E-3</v>
      </c>
      <c r="Y225" s="25"/>
      <c r="Z225" s="25">
        <f t="shared" si="61"/>
        <v>5.8281999999999995E-4</v>
      </c>
      <c r="AA225" s="25">
        <f t="shared" si="62"/>
        <v>1.34223446E-2</v>
      </c>
      <c r="AB225" s="25">
        <v>-3.3700000000000002E-3</v>
      </c>
      <c r="AC225" s="25">
        <f t="shared" si="63"/>
        <v>-1.815E-3</v>
      </c>
    </row>
    <row r="226" spans="1:29" s="15" customFormat="1">
      <c r="A226" s="18">
        <v>474</v>
      </c>
      <c r="B226" s="25">
        <v>2.0000000000000002E-5</v>
      </c>
      <c r="C226" s="25">
        <v>-1.2700000000000001E-3</v>
      </c>
      <c r="D226" s="25">
        <f t="shared" si="48"/>
        <v>3.0999999999999995E-4</v>
      </c>
      <c r="E226" s="25"/>
      <c r="F226" s="25">
        <f t="shared" si="49"/>
        <v>-1.0158000000000004E-4</v>
      </c>
      <c r="G226" s="25">
        <f t="shared" si="50"/>
        <v>-2.3393874000000011E-3</v>
      </c>
      <c r="H226" s="25">
        <v>1.2800000000000001E-3</v>
      </c>
      <c r="I226" s="25">
        <f t="shared" si="51"/>
        <v>2.8600000000000001E-3</v>
      </c>
      <c r="J226" s="25"/>
      <c r="K226" s="25">
        <f t="shared" si="52"/>
        <v>2.7452000000000032E-4</v>
      </c>
      <c r="L226" s="25">
        <f t="shared" si="53"/>
        <v>6.3221956000000081E-3</v>
      </c>
      <c r="M226" s="25">
        <v>-4.0000000000000002E-4</v>
      </c>
      <c r="N226" s="25">
        <f t="shared" si="54"/>
        <v>1.1800000000000001E-3</v>
      </c>
      <c r="O226" s="25"/>
      <c r="P226" s="25">
        <f t="shared" si="55"/>
        <v>-5.1152999999999984E-4</v>
      </c>
      <c r="Q226" s="25">
        <f t="shared" si="56"/>
        <v>-1.1780535899999996E-2</v>
      </c>
      <c r="R226" s="25">
        <v>-8.4999999999999995E-4</v>
      </c>
      <c r="S226" s="25">
        <f t="shared" si="57"/>
        <v>7.3000000000000007E-4</v>
      </c>
      <c r="T226" s="25"/>
      <c r="U226" s="25">
        <f t="shared" si="58"/>
        <v>-2.6579999999999898E-5</v>
      </c>
      <c r="V226" s="25">
        <f t="shared" si="59"/>
        <v>-6.1213739999999765E-4</v>
      </c>
      <c r="W226" s="25">
        <v>-6.8000000000000005E-4</v>
      </c>
      <c r="X226" s="25">
        <f t="shared" si="60"/>
        <v>8.9999999999999998E-4</v>
      </c>
      <c r="Y226" s="25"/>
      <c r="Z226" s="25">
        <f t="shared" si="61"/>
        <v>8.7819999999999955E-5</v>
      </c>
      <c r="AA226" s="25">
        <f t="shared" si="62"/>
        <v>2.022494599999999E-3</v>
      </c>
      <c r="AB226" s="25">
        <v>-3.1800000000000001E-3</v>
      </c>
      <c r="AC226" s="25">
        <f t="shared" si="63"/>
        <v>-1.58E-3</v>
      </c>
    </row>
    <row r="227" spans="1:29" s="15" customFormat="1">
      <c r="A227" s="18">
        <v>475</v>
      </c>
      <c r="B227" s="25">
        <v>-1E-4</v>
      </c>
      <c r="C227" s="25">
        <v>-1.23E-3</v>
      </c>
      <c r="D227" s="25">
        <f t="shared" si="48"/>
        <v>5.0000000000000001E-4</v>
      </c>
      <c r="E227" s="25"/>
      <c r="F227" s="25">
        <f t="shared" si="49"/>
        <v>8.8420000000000024E-5</v>
      </c>
      <c r="G227" s="25">
        <f t="shared" si="50"/>
        <v>2.0363126000000008E-3</v>
      </c>
      <c r="H227" s="25">
        <v>1.23E-3</v>
      </c>
      <c r="I227" s="25">
        <f t="shared" si="51"/>
        <v>2.96E-3</v>
      </c>
      <c r="J227" s="25"/>
      <c r="K227" s="25">
        <f t="shared" si="52"/>
        <v>3.7452000000000015E-4</v>
      </c>
      <c r="L227" s="25">
        <f t="shared" si="53"/>
        <v>8.6251956000000032E-3</v>
      </c>
      <c r="M227" s="25">
        <v>-4.6000000000000001E-4</v>
      </c>
      <c r="N227" s="25">
        <f t="shared" si="54"/>
        <v>1.2699999999999999E-3</v>
      </c>
      <c r="O227" s="25"/>
      <c r="P227" s="25">
        <f t="shared" si="55"/>
        <v>-4.2153000000000004E-4</v>
      </c>
      <c r="Q227" s="25">
        <f t="shared" si="56"/>
        <v>-9.7078359000000013E-3</v>
      </c>
      <c r="R227" s="25">
        <v>-6.9999999999999999E-4</v>
      </c>
      <c r="S227" s="25">
        <f t="shared" si="57"/>
        <v>1.0300000000000001E-3</v>
      </c>
      <c r="T227" s="25"/>
      <c r="U227" s="25">
        <f t="shared" si="58"/>
        <v>2.7342000000000013E-4</v>
      </c>
      <c r="V227" s="25">
        <f t="shared" si="59"/>
        <v>6.2968626000000031E-3</v>
      </c>
      <c r="W227" s="25">
        <v>-6.4000000000000005E-4</v>
      </c>
      <c r="X227" s="25">
        <f t="shared" si="60"/>
        <v>1.0899999999999998E-3</v>
      </c>
      <c r="Y227" s="25"/>
      <c r="Z227" s="25">
        <f t="shared" si="61"/>
        <v>2.778199999999998E-4</v>
      </c>
      <c r="AA227" s="25">
        <f t="shared" si="62"/>
        <v>6.3981945999999961E-3</v>
      </c>
      <c r="AB227" s="25">
        <v>-3.3600000000000001E-3</v>
      </c>
      <c r="AC227" s="25">
        <f t="shared" si="63"/>
        <v>-1.73E-3</v>
      </c>
    </row>
    <row r="228" spans="1:29" s="15" customFormat="1">
      <c r="A228" s="18">
        <v>476</v>
      </c>
      <c r="B228" s="25">
        <v>-9.0000000000000006E-5</v>
      </c>
      <c r="C228" s="25">
        <v>-1.24E-3</v>
      </c>
      <c r="D228" s="25">
        <f t="shared" si="48"/>
        <v>4.7999999999999996E-4</v>
      </c>
      <c r="E228" s="25"/>
      <c r="F228" s="25">
        <f t="shared" si="49"/>
        <v>6.8419999999999972E-5</v>
      </c>
      <c r="G228" s="25">
        <f t="shared" si="50"/>
        <v>1.5757125999999995E-3</v>
      </c>
      <c r="H228" s="25">
        <v>1.33E-3</v>
      </c>
      <c r="I228" s="25">
        <f t="shared" si="51"/>
        <v>3.0499999999999998E-3</v>
      </c>
      <c r="J228" s="25"/>
      <c r="K228" s="25">
        <f t="shared" si="52"/>
        <v>4.6451999999999995E-4</v>
      </c>
      <c r="L228" s="25">
        <f t="shared" si="53"/>
        <v>1.06978956E-2</v>
      </c>
      <c r="M228" s="25">
        <v>-4.4000000000000002E-4</v>
      </c>
      <c r="N228" s="25">
        <f t="shared" si="54"/>
        <v>1.2799999999999999E-3</v>
      </c>
      <c r="O228" s="25"/>
      <c r="P228" s="25">
        <f t="shared" si="55"/>
        <v>-4.1153000000000001E-4</v>
      </c>
      <c r="Q228" s="25">
        <f t="shared" si="56"/>
        <v>-9.4775359000000003E-3</v>
      </c>
      <c r="R228" s="25">
        <v>-8.1999999999999998E-4</v>
      </c>
      <c r="S228" s="25">
        <f t="shared" si="57"/>
        <v>8.9999999999999998E-4</v>
      </c>
      <c r="T228" s="25"/>
      <c r="U228" s="25">
        <f t="shared" si="58"/>
        <v>1.4342000000000001E-4</v>
      </c>
      <c r="V228" s="25">
        <f t="shared" si="59"/>
        <v>3.3029626000000002E-3</v>
      </c>
      <c r="W228" s="25">
        <v>-6.3000000000000003E-4</v>
      </c>
      <c r="X228" s="25">
        <f t="shared" si="60"/>
        <v>1.0899999999999998E-3</v>
      </c>
      <c r="Y228" s="25"/>
      <c r="Z228" s="25">
        <f t="shared" si="61"/>
        <v>2.778199999999998E-4</v>
      </c>
      <c r="AA228" s="25">
        <f t="shared" si="62"/>
        <v>6.3981945999999961E-3</v>
      </c>
      <c r="AB228" s="25">
        <v>-3.3500000000000001E-3</v>
      </c>
      <c r="AC228" s="25">
        <f t="shared" si="63"/>
        <v>-1.72E-3</v>
      </c>
    </row>
    <row r="229" spans="1:29" s="15" customFormat="1">
      <c r="A229" s="18">
        <v>477</v>
      </c>
      <c r="B229" s="25">
        <v>-2.1000000000000001E-4</v>
      </c>
      <c r="C229" s="25">
        <v>-1.2800000000000001E-3</v>
      </c>
      <c r="D229" s="25">
        <f t="shared" si="48"/>
        <v>5.3499999999999989E-4</v>
      </c>
      <c r="E229" s="25"/>
      <c r="F229" s="25">
        <f t="shared" si="49"/>
        <v>1.234199999999999E-4</v>
      </c>
      <c r="G229" s="25">
        <f t="shared" si="50"/>
        <v>2.8423625999999978E-3</v>
      </c>
      <c r="H229" s="25">
        <v>1.2899999999999999E-3</v>
      </c>
      <c r="I229" s="25">
        <f t="shared" si="51"/>
        <v>3.1050000000000001E-3</v>
      </c>
      <c r="J229" s="25"/>
      <c r="K229" s="25">
        <f t="shared" si="52"/>
        <v>5.1952000000000031E-4</v>
      </c>
      <c r="L229" s="25">
        <f t="shared" si="53"/>
        <v>1.1964545600000008E-2</v>
      </c>
      <c r="M229" s="25">
        <v>-2.0000000000000001E-4</v>
      </c>
      <c r="N229" s="25">
        <f t="shared" si="54"/>
        <v>1.6149999999999999E-3</v>
      </c>
      <c r="O229" s="25"/>
      <c r="P229" s="25">
        <f t="shared" si="55"/>
        <v>-7.6530000000000001E-5</v>
      </c>
      <c r="Q229" s="25">
        <f t="shared" si="56"/>
        <v>-1.7624859000000001E-3</v>
      </c>
      <c r="R229" s="25">
        <v>-7.7999999999999999E-4</v>
      </c>
      <c r="S229" s="25">
        <f t="shared" si="57"/>
        <v>1.0349999999999999E-3</v>
      </c>
      <c r="T229" s="25"/>
      <c r="U229" s="25">
        <f t="shared" si="58"/>
        <v>2.7841999999999993E-4</v>
      </c>
      <c r="V229" s="25">
        <f t="shared" si="59"/>
        <v>6.4120125999999984E-3</v>
      </c>
      <c r="W229" s="25">
        <v>-5.4000000000000001E-4</v>
      </c>
      <c r="X229" s="25">
        <f t="shared" si="60"/>
        <v>1.2750000000000001E-3</v>
      </c>
      <c r="Y229" s="25"/>
      <c r="Z229" s="25">
        <f t="shared" si="61"/>
        <v>4.6282000000000007E-4</v>
      </c>
      <c r="AA229" s="25">
        <f t="shared" si="62"/>
        <v>1.0658744600000002E-2</v>
      </c>
      <c r="AB229" s="25">
        <v>-3.4199999999999999E-3</v>
      </c>
      <c r="AC229" s="25">
        <f t="shared" si="63"/>
        <v>-1.815E-3</v>
      </c>
    </row>
    <row r="230" spans="1:29" s="15" customFormat="1">
      <c r="A230" s="18">
        <v>478</v>
      </c>
      <c r="B230" s="25">
        <v>-1.2E-4</v>
      </c>
      <c r="C230" s="25">
        <v>-1.2800000000000001E-3</v>
      </c>
      <c r="D230" s="25">
        <f t="shared" si="48"/>
        <v>4.1499999999999979E-4</v>
      </c>
      <c r="E230" s="25"/>
      <c r="F230" s="25">
        <f t="shared" si="49"/>
        <v>3.4199999999998012E-6</v>
      </c>
      <c r="G230" s="25">
        <f t="shared" si="50"/>
        <v>7.8762599999995423E-5</v>
      </c>
      <c r="H230" s="25">
        <v>1.24E-3</v>
      </c>
      <c r="I230" s="25">
        <f t="shared" si="51"/>
        <v>2.9350000000000001E-3</v>
      </c>
      <c r="J230" s="25"/>
      <c r="K230" s="25">
        <f t="shared" si="52"/>
        <v>3.495200000000003E-4</v>
      </c>
      <c r="L230" s="25">
        <f t="shared" si="53"/>
        <v>8.0494456000000068E-3</v>
      </c>
      <c r="M230" s="25">
        <v>-5.0000000000000001E-4</v>
      </c>
      <c r="N230" s="25">
        <f t="shared" si="54"/>
        <v>1.1949999999999999E-3</v>
      </c>
      <c r="O230" s="25"/>
      <c r="P230" s="25">
        <f t="shared" si="55"/>
        <v>-4.9653000000000002E-4</v>
      </c>
      <c r="Q230" s="25">
        <f t="shared" si="56"/>
        <v>-1.1435085900000001E-2</v>
      </c>
      <c r="R230" s="25">
        <v>-9.2000000000000003E-4</v>
      </c>
      <c r="S230" s="25">
        <f t="shared" si="57"/>
        <v>7.7499999999999986E-4</v>
      </c>
      <c r="T230" s="25"/>
      <c r="U230" s="25">
        <f t="shared" si="58"/>
        <v>1.8419999999999895E-5</v>
      </c>
      <c r="V230" s="25">
        <f t="shared" si="59"/>
        <v>4.2421259999999759E-4</v>
      </c>
      <c r="W230" s="25">
        <v>-4.8999999999999998E-4</v>
      </c>
      <c r="X230" s="25">
        <f t="shared" si="60"/>
        <v>1.2049999999999999E-3</v>
      </c>
      <c r="Y230" s="25"/>
      <c r="Z230" s="25">
        <f t="shared" si="61"/>
        <v>3.9281999999999989E-4</v>
      </c>
      <c r="AA230" s="25">
        <f t="shared" si="62"/>
        <v>9.0466445999999971E-3</v>
      </c>
      <c r="AB230" s="25">
        <v>-3.2699999999999999E-3</v>
      </c>
      <c r="AC230" s="25">
        <f t="shared" si="63"/>
        <v>-1.6949999999999999E-3</v>
      </c>
    </row>
    <row r="231" spans="1:29" s="15" customFormat="1">
      <c r="A231" s="18">
        <v>479</v>
      </c>
      <c r="B231" s="25">
        <v>9.0000000000000006E-5</v>
      </c>
      <c r="C231" s="25">
        <v>-1.1999999999999999E-3</v>
      </c>
      <c r="D231" s="25">
        <f t="shared" si="48"/>
        <v>4.0000000000000018E-4</v>
      </c>
      <c r="E231" s="25"/>
      <c r="F231" s="25">
        <f t="shared" si="49"/>
        <v>-1.1579999999999804E-5</v>
      </c>
      <c r="G231" s="25">
        <f t="shared" si="50"/>
        <v>-2.6668739999999552E-4</v>
      </c>
      <c r="H231" s="25">
        <v>1.3600000000000001E-3</v>
      </c>
      <c r="I231" s="25">
        <f t="shared" si="51"/>
        <v>2.96E-3</v>
      </c>
      <c r="J231" s="25"/>
      <c r="K231" s="25">
        <f t="shared" si="52"/>
        <v>3.7452000000000015E-4</v>
      </c>
      <c r="L231" s="25">
        <f t="shared" si="53"/>
        <v>8.6251956000000032E-3</v>
      </c>
      <c r="M231" s="25">
        <v>-1.9000000000000001E-4</v>
      </c>
      <c r="N231" s="25">
        <f t="shared" si="54"/>
        <v>1.41E-3</v>
      </c>
      <c r="O231" s="25"/>
      <c r="P231" s="25">
        <f t="shared" si="55"/>
        <v>-2.8152999999999989E-4</v>
      </c>
      <c r="Q231" s="25">
        <f t="shared" si="56"/>
        <v>-6.4836358999999979E-3</v>
      </c>
      <c r="R231" s="25">
        <v>-7.2999999999999996E-4</v>
      </c>
      <c r="S231" s="25">
        <f t="shared" si="57"/>
        <v>8.7000000000000011E-4</v>
      </c>
      <c r="T231" s="25"/>
      <c r="U231" s="25">
        <f t="shared" si="58"/>
        <v>1.1342000000000014E-4</v>
      </c>
      <c r="V231" s="25">
        <f t="shared" si="59"/>
        <v>2.6120626000000033E-3</v>
      </c>
      <c r="W231" s="25">
        <v>-3.6000000000000002E-4</v>
      </c>
      <c r="X231" s="25">
        <f t="shared" si="60"/>
        <v>1.24E-3</v>
      </c>
      <c r="Y231" s="25"/>
      <c r="Z231" s="25">
        <f t="shared" si="61"/>
        <v>4.2781999999999998E-4</v>
      </c>
      <c r="AA231" s="25">
        <f t="shared" si="62"/>
        <v>9.8526945999999997E-3</v>
      </c>
      <c r="AB231" s="25">
        <v>-3.29E-3</v>
      </c>
      <c r="AC231" s="25">
        <f t="shared" si="63"/>
        <v>-1.6000000000000001E-3</v>
      </c>
    </row>
    <row r="232" spans="1:29" s="15" customFormat="1">
      <c r="A232" s="18">
        <v>480</v>
      </c>
      <c r="B232" s="25">
        <v>-2.9999999999999997E-4</v>
      </c>
      <c r="C232" s="25">
        <v>-1.3799999999999999E-3</v>
      </c>
      <c r="D232" s="25">
        <f t="shared" si="48"/>
        <v>5.8500000000000023E-4</v>
      </c>
      <c r="E232" s="25"/>
      <c r="F232" s="25">
        <f t="shared" si="49"/>
        <v>1.7342000000000025E-4</v>
      </c>
      <c r="G232" s="25">
        <f t="shared" si="50"/>
        <v>3.9938626000000062E-3</v>
      </c>
      <c r="H232" s="25">
        <v>1.2600000000000001E-3</v>
      </c>
      <c r="I232" s="25">
        <f t="shared" si="51"/>
        <v>3.2250000000000004E-3</v>
      </c>
      <c r="J232" s="25"/>
      <c r="K232" s="25">
        <f t="shared" si="52"/>
        <v>6.3952000000000063E-4</v>
      </c>
      <c r="L232" s="25">
        <f t="shared" si="53"/>
        <v>1.4728145600000015E-2</v>
      </c>
      <c r="M232" s="25">
        <v>-5.0000000000000001E-4</v>
      </c>
      <c r="N232" s="25">
        <f t="shared" si="54"/>
        <v>1.4650000000000002E-3</v>
      </c>
      <c r="O232" s="25"/>
      <c r="P232" s="25">
        <f t="shared" si="55"/>
        <v>-2.2652999999999974E-4</v>
      </c>
      <c r="Q232" s="25">
        <f t="shared" si="56"/>
        <v>-5.2169858999999942E-3</v>
      </c>
      <c r="R232" s="25">
        <v>-9.3999999999999997E-4</v>
      </c>
      <c r="S232" s="25">
        <f t="shared" si="57"/>
        <v>1.0250000000000003E-3</v>
      </c>
      <c r="T232" s="25"/>
      <c r="U232" s="25">
        <f t="shared" si="58"/>
        <v>2.6842000000000033E-4</v>
      </c>
      <c r="V232" s="25">
        <f t="shared" si="59"/>
        <v>6.1817126000000078E-3</v>
      </c>
      <c r="W232" s="25">
        <v>-6.6E-4</v>
      </c>
      <c r="X232" s="25">
        <f t="shared" si="60"/>
        <v>1.3050000000000002E-3</v>
      </c>
      <c r="Y232" s="25"/>
      <c r="Z232" s="25">
        <f t="shared" si="61"/>
        <v>4.9282000000000015E-4</v>
      </c>
      <c r="AA232" s="25">
        <f t="shared" si="62"/>
        <v>1.1349644600000004E-2</v>
      </c>
      <c r="AB232" s="25">
        <v>-3.63E-3</v>
      </c>
      <c r="AC232" s="25">
        <f t="shared" si="63"/>
        <v>-1.9650000000000002E-3</v>
      </c>
    </row>
    <row r="233" spans="1:29" s="15" customFormat="1">
      <c r="A233" s="18">
        <v>481</v>
      </c>
      <c r="B233" s="25">
        <v>-2.0000000000000002E-5</v>
      </c>
      <c r="C233" s="25">
        <v>-1.17E-3</v>
      </c>
      <c r="D233" s="25">
        <f t="shared" si="48"/>
        <v>5.2500000000000008E-4</v>
      </c>
      <c r="E233" s="25"/>
      <c r="F233" s="25">
        <f t="shared" si="49"/>
        <v>1.1342000000000009E-4</v>
      </c>
      <c r="G233" s="25">
        <f t="shared" si="50"/>
        <v>2.612062600000002E-3</v>
      </c>
      <c r="H233" s="25">
        <v>1.2700000000000001E-3</v>
      </c>
      <c r="I233" s="25">
        <f t="shared" si="51"/>
        <v>2.9650000000000002E-3</v>
      </c>
      <c r="J233" s="25"/>
      <c r="K233" s="25">
        <f t="shared" si="52"/>
        <v>3.7952000000000038E-4</v>
      </c>
      <c r="L233" s="25">
        <f t="shared" si="53"/>
        <v>8.7403456000000098E-3</v>
      </c>
      <c r="M233" s="25">
        <v>-3.3E-4</v>
      </c>
      <c r="N233" s="25">
        <f t="shared" si="54"/>
        <v>1.3650000000000001E-3</v>
      </c>
      <c r="O233" s="25"/>
      <c r="P233" s="25">
        <f t="shared" si="55"/>
        <v>-3.2652999999999979E-4</v>
      </c>
      <c r="Q233" s="25">
        <f t="shared" si="56"/>
        <v>-7.5199858999999954E-3</v>
      </c>
      <c r="R233" s="25">
        <v>-9.2000000000000003E-4</v>
      </c>
      <c r="S233" s="25">
        <f t="shared" si="57"/>
        <v>7.7500000000000008E-4</v>
      </c>
      <c r="T233" s="25"/>
      <c r="U233" s="25">
        <f t="shared" si="58"/>
        <v>1.8420000000000112E-5</v>
      </c>
      <c r="V233" s="25">
        <f t="shared" si="59"/>
        <v>4.2421260000000257E-4</v>
      </c>
      <c r="W233" s="25">
        <v>-4.0000000000000002E-4</v>
      </c>
      <c r="X233" s="25">
        <f t="shared" si="60"/>
        <v>1.2950000000000001E-3</v>
      </c>
      <c r="Y233" s="25"/>
      <c r="Z233" s="25">
        <f t="shared" si="61"/>
        <v>4.8282000000000012E-4</v>
      </c>
      <c r="AA233" s="25">
        <f t="shared" si="62"/>
        <v>1.1119344600000003E-2</v>
      </c>
      <c r="AB233" s="25">
        <v>-3.3700000000000002E-3</v>
      </c>
      <c r="AC233" s="25">
        <f t="shared" si="63"/>
        <v>-1.6950000000000001E-3</v>
      </c>
    </row>
    <row r="234" spans="1:29" s="15" customFormat="1">
      <c r="A234" s="18">
        <v>482</v>
      </c>
      <c r="B234" s="25">
        <v>-2.2000000000000001E-4</v>
      </c>
      <c r="C234" s="25">
        <v>-1.3799999999999999E-3</v>
      </c>
      <c r="D234" s="25">
        <f t="shared" si="48"/>
        <v>5.7500000000000021E-4</v>
      </c>
      <c r="E234" s="25"/>
      <c r="F234" s="25">
        <f t="shared" si="49"/>
        <v>1.6342000000000022E-4</v>
      </c>
      <c r="G234" s="25">
        <f t="shared" si="50"/>
        <v>3.7635626000000052E-3</v>
      </c>
      <c r="H234" s="25">
        <v>1.2899999999999999E-3</v>
      </c>
      <c r="I234" s="25">
        <f t="shared" si="51"/>
        <v>3.2450000000000001E-3</v>
      </c>
      <c r="J234" s="25"/>
      <c r="K234" s="25">
        <f t="shared" si="52"/>
        <v>6.5952000000000024E-4</v>
      </c>
      <c r="L234" s="25">
        <f t="shared" si="53"/>
        <v>1.5188745600000006E-2</v>
      </c>
      <c r="M234" s="25">
        <v>-4.6999999999999999E-4</v>
      </c>
      <c r="N234" s="25">
        <f t="shared" si="54"/>
        <v>1.4850000000000002E-3</v>
      </c>
      <c r="O234" s="25"/>
      <c r="P234" s="25">
        <f t="shared" si="55"/>
        <v>-2.0652999999999969E-4</v>
      </c>
      <c r="Q234" s="25">
        <f t="shared" si="56"/>
        <v>-4.7563858999999931E-3</v>
      </c>
      <c r="R234" s="25">
        <v>-9.3999999999999997E-4</v>
      </c>
      <c r="S234" s="25">
        <f t="shared" si="57"/>
        <v>1.0150000000000003E-3</v>
      </c>
      <c r="T234" s="25"/>
      <c r="U234" s="25">
        <f t="shared" si="58"/>
        <v>2.5842000000000031E-4</v>
      </c>
      <c r="V234" s="25">
        <f t="shared" si="59"/>
        <v>5.9514126000000077E-3</v>
      </c>
      <c r="W234" s="25">
        <v>-6.7000000000000002E-4</v>
      </c>
      <c r="X234" s="25">
        <f t="shared" si="60"/>
        <v>1.2850000000000001E-3</v>
      </c>
      <c r="Y234" s="25"/>
      <c r="Z234" s="25">
        <f t="shared" si="61"/>
        <v>4.728200000000001E-4</v>
      </c>
      <c r="AA234" s="25">
        <f t="shared" si="62"/>
        <v>1.0889044600000003E-2</v>
      </c>
      <c r="AB234" s="25">
        <v>-3.6900000000000001E-3</v>
      </c>
      <c r="AC234" s="25">
        <f t="shared" si="63"/>
        <v>-1.9550000000000001E-3</v>
      </c>
    </row>
    <row r="235" spans="1:29" s="15" customFormat="1">
      <c r="A235" s="18">
        <v>483</v>
      </c>
      <c r="B235" s="25">
        <v>2.0000000000000001E-4</v>
      </c>
      <c r="C235" s="25">
        <v>-1.34E-3</v>
      </c>
      <c r="D235" s="25">
        <f t="shared" si="48"/>
        <v>2.1499999999999991E-4</v>
      </c>
      <c r="E235" s="25"/>
      <c r="F235" s="25">
        <f t="shared" si="49"/>
        <v>-1.9658000000000007E-4</v>
      </c>
      <c r="G235" s="25">
        <f t="shared" si="50"/>
        <v>-4.5272374000000018E-3</v>
      </c>
      <c r="H235" s="25">
        <v>1.15E-3</v>
      </c>
      <c r="I235" s="25">
        <f t="shared" si="51"/>
        <v>2.7049999999999999E-3</v>
      </c>
      <c r="J235" s="25"/>
      <c r="K235" s="25">
        <f t="shared" si="52"/>
        <v>1.1952000000000013E-4</v>
      </c>
      <c r="L235" s="25">
        <f t="shared" si="53"/>
        <v>2.7525456000000031E-3</v>
      </c>
      <c r="M235" s="25">
        <v>-4.2999999999999999E-4</v>
      </c>
      <c r="N235" s="25">
        <f t="shared" si="54"/>
        <v>1.1249999999999999E-3</v>
      </c>
      <c r="O235" s="25"/>
      <c r="P235" s="25">
        <f t="shared" si="55"/>
        <v>-5.6652999999999998E-4</v>
      </c>
      <c r="Q235" s="25">
        <f t="shared" si="56"/>
        <v>-1.3047185900000001E-2</v>
      </c>
      <c r="R235" s="25">
        <v>-1.0300000000000001E-3</v>
      </c>
      <c r="S235" s="25">
        <f t="shared" si="57"/>
        <v>5.2499999999999986E-4</v>
      </c>
      <c r="T235" s="25"/>
      <c r="U235" s="25">
        <f t="shared" si="58"/>
        <v>-2.3158000000000011E-4</v>
      </c>
      <c r="V235" s="25">
        <f t="shared" si="59"/>
        <v>-5.3332874000000027E-3</v>
      </c>
      <c r="W235" s="25">
        <v>-6.6E-4</v>
      </c>
      <c r="X235" s="25">
        <f t="shared" si="60"/>
        <v>8.9499999999999996E-4</v>
      </c>
      <c r="Y235" s="25"/>
      <c r="Z235" s="25">
        <f t="shared" si="61"/>
        <v>8.2819999999999942E-5</v>
      </c>
      <c r="AA235" s="25">
        <f t="shared" si="62"/>
        <v>1.9073445999999987E-3</v>
      </c>
      <c r="AB235" s="25">
        <v>-3.31E-3</v>
      </c>
      <c r="AC235" s="25">
        <f t="shared" si="63"/>
        <v>-1.555E-3</v>
      </c>
    </row>
    <row r="236" spans="1:29" s="15" customFormat="1">
      <c r="A236" s="18">
        <v>484</v>
      </c>
      <c r="B236" s="25">
        <v>-2.7E-4</v>
      </c>
      <c r="C236" s="25">
        <v>-1.2899999999999999E-3</v>
      </c>
      <c r="D236" s="25">
        <f t="shared" si="48"/>
        <v>6.150000000000001E-4</v>
      </c>
      <c r="E236" s="25"/>
      <c r="F236" s="25">
        <f t="shared" si="49"/>
        <v>2.0342000000000011E-4</v>
      </c>
      <c r="G236" s="25">
        <f t="shared" si="50"/>
        <v>4.6847626000000031E-3</v>
      </c>
      <c r="H236" s="25">
        <v>1.33E-3</v>
      </c>
      <c r="I236" s="25">
        <f t="shared" si="51"/>
        <v>3.235E-3</v>
      </c>
      <c r="J236" s="25"/>
      <c r="K236" s="25">
        <f t="shared" si="52"/>
        <v>6.4952000000000022E-4</v>
      </c>
      <c r="L236" s="25">
        <f t="shared" si="53"/>
        <v>1.4958445600000005E-2</v>
      </c>
      <c r="M236" s="25">
        <v>-4.8000000000000001E-4</v>
      </c>
      <c r="N236" s="25">
        <f t="shared" si="54"/>
        <v>1.4250000000000001E-3</v>
      </c>
      <c r="O236" s="25"/>
      <c r="P236" s="25">
        <f t="shared" si="55"/>
        <v>-2.6652999999999985E-4</v>
      </c>
      <c r="Q236" s="25">
        <f t="shared" si="56"/>
        <v>-6.1381858999999964E-3</v>
      </c>
      <c r="R236" s="25">
        <v>-1.1000000000000001E-3</v>
      </c>
      <c r="S236" s="25">
        <f t="shared" si="57"/>
        <v>8.0499999999999994E-4</v>
      </c>
      <c r="T236" s="25"/>
      <c r="U236" s="25">
        <f t="shared" si="58"/>
        <v>4.8419999999999973E-5</v>
      </c>
      <c r="V236" s="25">
        <f t="shared" si="59"/>
        <v>1.1151125999999995E-3</v>
      </c>
      <c r="W236" s="25">
        <v>-5.9000000000000003E-4</v>
      </c>
      <c r="X236" s="25">
        <f t="shared" si="60"/>
        <v>1.315E-3</v>
      </c>
      <c r="Y236" s="25"/>
      <c r="Z236" s="25">
        <f t="shared" si="61"/>
        <v>5.0281999999999996E-4</v>
      </c>
      <c r="AA236" s="25">
        <f t="shared" si="62"/>
        <v>1.1579944599999999E-2</v>
      </c>
      <c r="AB236" s="25">
        <v>-3.5400000000000002E-3</v>
      </c>
      <c r="AC236" s="25">
        <f t="shared" si="63"/>
        <v>-1.905E-3</v>
      </c>
    </row>
    <row r="237" spans="1:29" s="15" customFormat="1">
      <c r="A237" s="18">
        <v>485</v>
      </c>
      <c r="B237" s="25">
        <v>2.5999999999999998E-4</v>
      </c>
      <c r="C237" s="25">
        <v>-1.24E-3</v>
      </c>
      <c r="D237" s="25">
        <f t="shared" si="48"/>
        <v>2.8000000000000008E-4</v>
      </c>
      <c r="E237" s="25"/>
      <c r="F237" s="25">
        <f t="shared" si="49"/>
        <v>-1.315799999999999E-4</v>
      </c>
      <c r="G237" s="25">
        <f t="shared" si="50"/>
        <v>-3.030287399999998E-3</v>
      </c>
      <c r="H237" s="25">
        <v>1.2099999999999999E-3</v>
      </c>
      <c r="I237" s="25">
        <f t="shared" si="51"/>
        <v>2.7299999999999998E-3</v>
      </c>
      <c r="J237" s="25"/>
      <c r="K237" s="25">
        <f t="shared" si="52"/>
        <v>1.4451999999999998E-4</v>
      </c>
      <c r="L237" s="25">
        <f t="shared" si="53"/>
        <v>3.3282955999999995E-3</v>
      </c>
      <c r="M237" s="25">
        <v>-4.6999999999999999E-4</v>
      </c>
      <c r="N237" s="25">
        <f t="shared" si="54"/>
        <v>1.0500000000000002E-3</v>
      </c>
      <c r="O237" s="25"/>
      <c r="P237" s="25">
        <f t="shared" si="55"/>
        <v>-6.4152999999999975E-4</v>
      </c>
      <c r="Q237" s="25">
        <f t="shared" si="56"/>
        <v>-1.4774435899999995E-2</v>
      </c>
      <c r="R237" s="25">
        <v>-1.0499999999999999E-3</v>
      </c>
      <c r="S237" s="25">
        <f t="shared" si="57"/>
        <v>4.7000000000000015E-4</v>
      </c>
      <c r="T237" s="25"/>
      <c r="U237" s="25">
        <f t="shared" si="58"/>
        <v>-2.8657999999999982E-4</v>
      </c>
      <c r="V237" s="25">
        <f t="shared" si="59"/>
        <v>-6.599937399999996E-3</v>
      </c>
      <c r="W237" s="25">
        <v>-6.4999999999999997E-4</v>
      </c>
      <c r="X237" s="25">
        <f t="shared" si="60"/>
        <v>8.7000000000000011E-4</v>
      </c>
      <c r="Y237" s="25"/>
      <c r="Z237" s="25">
        <f t="shared" si="61"/>
        <v>5.7820000000000094E-5</v>
      </c>
      <c r="AA237" s="25">
        <f t="shared" si="62"/>
        <v>1.3315946000000021E-3</v>
      </c>
      <c r="AB237" s="25">
        <v>-3.3E-3</v>
      </c>
      <c r="AC237" s="25">
        <f t="shared" si="63"/>
        <v>-1.5200000000000001E-3</v>
      </c>
    </row>
    <row r="238" spans="1:29" s="15" customFormat="1">
      <c r="A238" s="18">
        <v>486</v>
      </c>
      <c r="B238" s="25">
        <v>-1.9000000000000001E-4</v>
      </c>
      <c r="C238" s="25">
        <v>-1.33E-3</v>
      </c>
      <c r="D238" s="25">
        <f t="shared" si="48"/>
        <v>5.7499999999999999E-4</v>
      </c>
      <c r="E238" s="25"/>
      <c r="F238" s="25">
        <f t="shared" si="49"/>
        <v>1.6342E-4</v>
      </c>
      <c r="G238" s="25">
        <f t="shared" si="50"/>
        <v>3.7635626000000004E-3</v>
      </c>
      <c r="H238" s="25">
        <v>1.0499999999999999E-3</v>
      </c>
      <c r="I238" s="25">
        <f t="shared" si="51"/>
        <v>2.9550000000000002E-3</v>
      </c>
      <c r="J238" s="25"/>
      <c r="K238" s="25">
        <f t="shared" si="52"/>
        <v>3.6952000000000035E-4</v>
      </c>
      <c r="L238" s="25">
        <f t="shared" si="53"/>
        <v>8.5100456000000088E-3</v>
      </c>
      <c r="M238" s="25">
        <v>-5.0000000000000001E-4</v>
      </c>
      <c r="N238" s="25">
        <f t="shared" si="54"/>
        <v>1.405E-3</v>
      </c>
      <c r="O238" s="25"/>
      <c r="P238" s="25">
        <f t="shared" si="55"/>
        <v>-2.865299999999999E-4</v>
      </c>
      <c r="Q238" s="25">
        <f t="shared" si="56"/>
        <v>-6.5987858999999984E-3</v>
      </c>
      <c r="R238" s="25">
        <v>-1.06E-3</v>
      </c>
      <c r="S238" s="25">
        <f t="shared" si="57"/>
        <v>8.4500000000000005E-4</v>
      </c>
      <c r="T238" s="25"/>
      <c r="U238" s="25">
        <f t="shared" si="58"/>
        <v>8.8420000000000078E-5</v>
      </c>
      <c r="V238" s="25">
        <f t="shared" si="59"/>
        <v>2.0363126000000017E-3</v>
      </c>
      <c r="W238" s="25">
        <v>-6.0999999999999997E-4</v>
      </c>
      <c r="X238" s="25">
        <f t="shared" si="60"/>
        <v>1.2950000000000001E-3</v>
      </c>
      <c r="Y238" s="25"/>
      <c r="Z238" s="25">
        <f t="shared" si="61"/>
        <v>4.8282000000000012E-4</v>
      </c>
      <c r="AA238" s="25">
        <f t="shared" si="62"/>
        <v>1.1119344600000003E-2</v>
      </c>
      <c r="AB238" s="25">
        <v>-3.62E-3</v>
      </c>
      <c r="AC238" s="25">
        <f t="shared" si="63"/>
        <v>-1.905E-3</v>
      </c>
    </row>
    <row r="239" spans="1:29" s="15" customFormat="1">
      <c r="A239" s="18">
        <v>487</v>
      </c>
      <c r="B239" s="25">
        <v>1.9000000000000001E-4</v>
      </c>
      <c r="C239" s="25">
        <v>-1.23E-3</v>
      </c>
      <c r="D239" s="25">
        <f t="shared" si="48"/>
        <v>3.3E-4</v>
      </c>
      <c r="E239" s="25"/>
      <c r="F239" s="25">
        <f t="shared" si="49"/>
        <v>-8.1579999999999988E-5</v>
      </c>
      <c r="G239" s="25">
        <f t="shared" si="50"/>
        <v>-1.8787873999999997E-3</v>
      </c>
      <c r="H239" s="25">
        <v>1.25E-3</v>
      </c>
      <c r="I239" s="25">
        <f t="shared" si="51"/>
        <v>2.81E-3</v>
      </c>
      <c r="J239" s="25"/>
      <c r="K239" s="25">
        <f t="shared" si="52"/>
        <v>2.2452000000000019E-4</v>
      </c>
      <c r="L239" s="25">
        <f t="shared" si="53"/>
        <v>5.1706956000000049E-3</v>
      </c>
      <c r="M239" s="25">
        <v>-3.1E-4</v>
      </c>
      <c r="N239" s="25">
        <f t="shared" si="54"/>
        <v>1.25E-3</v>
      </c>
      <c r="O239" s="25"/>
      <c r="P239" s="25">
        <f t="shared" si="55"/>
        <v>-4.4152999999999987E-4</v>
      </c>
      <c r="Q239" s="25">
        <f t="shared" si="56"/>
        <v>-1.0168435899999998E-2</v>
      </c>
      <c r="R239" s="25">
        <v>-9.2000000000000003E-4</v>
      </c>
      <c r="S239" s="25">
        <f t="shared" si="57"/>
        <v>6.3999999999999994E-4</v>
      </c>
      <c r="T239" s="25"/>
      <c r="U239" s="25">
        <f t="shared" si="58"/>
        <v>-1.1658000000000003E-4</v>
      </c>
      <c r="V239" s="25">
        <f t="shared" si="59"/>
        <v>-2.6848374000000008E-3</v>
      </c>
      <c r="W239" s="25">
        <v>-6.8999999999999997E-4</v>
      </c>
      <c r="X239" s="25">
        <f t="shared" si="60"/>
        <v>8.7000000000000001E-4</v>
      </c>
      <c r="Y239" s="25"/>
      <c r="Z239" s="25">
        <f t="shared" si="61"/>
        <v>5.7819999999999985E-5</v>
      </c>
      <c r="AA239" s="25">
        <f t="shared" si="62"/>
        <v>1.3315945999999997E-3</v>
      </c>
      <c r="AB239" s="25">
        <v>-3.31E-3</v>
      </c>
      <c r="AC239" s="25">
        <f t="shared" si="63"/>
        <v>-1.56E-3</v>
      </c>
    </row>
    <row r="240" spans="1:29" s="15" customFormat="1">
      <c r="A240" s="18">
        <v>488</v>
      </c>
      <c r="B240" s="25">
        <v>-4.6000000000000001E-4</v>
      </c>
      <c r="C240" s="25">
        <v>-1.42E-3</v>
      </c>
      <c r="D240" s="25">
        <f t="shared" si="48"/>
        <v>8.3000000000000023E-4</v>
      </c>
      <c r="E240" s="25"/>
      <c r="F240" s="25">
        <f t="shared" si="49"/>
        <v>4.1842000000000024E-4</v>
      </c>
      <c r="G240" s="25">
        <f t="shared" si="50"/>
        <v>9.6362126000000062E-3</v>
      </c>
      <c r="H240" s="25">
        <v>1.1000000000000001E-3</v>
      </c>
      <c r="I240" s="25">
        <f t="shared" si="51"/>
        <v>3.3500000000000005E-3</v>
      </c>
      <c r="J240" s="25"/>
      <c r="K240" s="25">
        <f t="shared" si="52"/>
        <v>7.6452000000000074E-4</v>
      </c>
      <c r="L240" s="25">
        <f t="shared" si="53"/>
        <v>1.7606895600000019E-2</v>
      </c>
      <c r="M240" s="25">
        <v>-5.0000000000000001E-4</v>
      </c>
      <c r="N240" s="25">
        <f t="shared" si="54"/>
        <v>1.7500000000000003E-3</v>
      </c>
      <c r="O240" s="25"/>
      <c r="P240" s="25">
        <f t="shared" si="55"/>
        <v>5.8470000000000353E-5</v>
      </c>
      <c r="Q240" s="25">
        <f t="shared" si="56"/>
        <v>1.3465641000000082E-3</v>
      </c>
      <c r="R240" s="25">
        <v>-9.1E-4</v>
      </c>
      <c r="S240" s="25">
        <f t="shared" si="57"/>
        <v>1.3400000000000003E-3</v>
      </c>
      <c r="T240" s="25"/>
      <c r="U240" s="25">
        <f t="shared" si="58"/>
        <v>5.8342000000000029E-4</v>
      </c>
      <c r="V240" s="25">
        <f t="shared" si="59"/>
        <v>1.3436162600000008E-2</v>
      </c>
      <c r="W240" s="25">
        <v>-6.3000000000000003E-4</v>
      </c>
      <c r="X240" s="25">
        <f t="shared" si="60"/>
        <v>1.6200000000000003E-3</v>
      </c>
      <c r="Y240" s="25"/>
      <c r="Z240" s="25">
        <f t="shared" si="61"/>
        <v>8.0782000000000033E-4</v>
      </c>
      <c r="AA240" s="25">
        <f t="shared" si="62"/>
        <v>1.860409460000001E-2</v>
      </c>
      <c r="AB240" s="25">
        <v>-4.0400000000000002E-3</v>
      </c>
      <c r="AC240" s="25">
        <f t="shared" si="63"/>
        <v>-2.2500000000000003E-3</v>
      </c>
    </row>
    <row r="241" spans="1:29" s="15" customFormat="1">
      <c r="A241" s="18">
        <v>489</v>
      </c>
      <c r="B241" s="25">
        <v>-1.1E-4</v>
      </c>
      <c r="C241" s="25">
        <v>-1.31E-3</v>
      </c>
      <c r="D241" s="25">
        <f t="shared" si="48"/>
        <v>3.9999999999999996E-4</v>
      </c>
      <c r="E241" s="25"/>
      <c r="F241" s="25">
        <f t="shared" si="49"/>
        <v>-1.1580000000000021E-5</v>
      </c>
      <c r="G241" s="25">
        <f t="shared" si="50"/>
        <v>-2.6668740000000051E-4</v>
      </c>
      <c r="H241" s="25">
        <v>1.2600000000000001E-3</v>
      </c>
      <c r="I241" s="25">
        <f t="shared" si="51"/>
        <v>2.97E-3</v>
      </c>
      <c r="J241" s="25"/>
      <c r="K241" s="25">
        <f t="shared" si="52"/>
        <v>3.8452000000000017E-4</v>
      </c>
      <c r="L241" s="25">
        <f t="shared" si="53"/>
        <v>8.8554956000000042E-3</v>
      </c>
      <c r="M241" s="25">
        <v>-4.4000000000000002E-4</v>
      </c>
      <c r="N241" s="25">
        <f t="shared" si="54"/>
        <v>1.2699999999999999E-3</v>
      </c>
      <c r="O241" s="25"/>
      <c r="P241" s="25">
        <f t="shared" si="55"/>
        <v>-4.2153000000000004E-4</v>
      </c>
      <c r="Q241" s="25">
        <f t="shared" si="56"/>
        <v>-9.7078359000000013E-3</v>
      </c>
      <c r="R241" s="25">
        <v>-9.7999999999999997E-4</v>
      </c>
      <c r="S241" s="25">
        <f t="shared" si="57"/>
        <v>7.2999999999999996E-4</v>
      </c>
      <c r="T241" s="25"/>
      <c r="U241" s="25">
        <f t="shared" si="58"/>
        <v>-2.6580000000000006E-5</v>
      </c>
      <c r="V241" s="25">
        <f t="shared" si="59"/>
        <v>-6.1213740000000015E-4</v>
      </c>
      <c r="W241" s="25">
        <v>-7.6000000000000004E-4</v>
      </c>
      <c r="X241" s="25">
        <f t="shared" si="60"/>
        <v>9.4999999999999989E-4</v>
      </c>
      <c r="Y241" s="25"/>
      <c r="Z241" s="25">
        <f t="shared" si="61"/>
        <v>1.3781999999999987E-4</v>
      </c>
      <c r="AA241" s="25">
        <f t="shared" si="62"/>
        <v>3.173994599999997E-3</v>
      </c>
      <c r="AB241" s="25">
        <v>-3.31E-3</v>
      </c>
      <c r="AC241" s="25">
        <f t="shared" si="63"/>
        <v>-1.7099999999999999E-3</v>
      </c>
    </row>
    <row r="242" spans="1:29" s="15" customFormat="1">
      <c r="A242" s="18">
        <v>490</v>
      </c>
      <c r="B242" s="25">
        <v>-3.8000000000000002E-4</v>
      </c>
      <c r="C242" s="25">
        <v>-1.42E-3</v>
      </c>
      <c r="D242" s="25">
        <f t="shared" si="48"/>
        <v>6.5999999999999978E-4</v>
      </c>
      <c r="E242" s="25"/>
      <c r="F242" s="25">
        <f t="shared" si="49"/>
        <v>2.4841999999999979E-4</v>
      </c>
      <c r="G242" s="25">
        <f t="shared" si="50"/>
        <v>5.7211125999999954E-3</v>
      </c>
      <c r="H242" s="25">
        <v>1.24E-3</v>
      </c>
      <c r="I242" s="25">
        <f t="shared" si="51"/>
        <v>3.32E-3</v>
      </c>
      <c r="J242" s="25"/>
      <c r="K242" s="25">
        <f t="shared" si="52"/>
        <v>7.3452000000000022E-4</v>
      </c>
      <c r="L242" s="25">
        <f t="shared" si="53"/>
        <v>1.6915995600000008E-2</v>
      </c>
      <c r="M242" s="25">
        <v>-4.2000000000000002E-4</v>
      </c>
      <c r="N242" s="25">
        <f t="shared" si="54"/>
        <v>1.6599999999999998E-3</v>
      </c>
      <c r="O242" s="25"/>
      <c r="P242" s="25">
        <f t="shared" si="55"/>
        <v>-3.15300000000001E-5</v>
      </c>
      <c r="Q242" s="25">
        <f t="shared" si="56"/>
        <v>-7.261359000000023E-4</v>
      </c>
      <c r="R242" s="25">
        <v>-9.1E-4</v>
      </c>
      <c r="S242" s="25">
        <f t="shared" si="57"/>
        <v>1.1699999999999998E-3</v>
      </c>
      <c r="T242" s="25"/>
      <c r="U242" s="25">
        <f t="shared" si="58"/>
        <v>4.1341999999999985E-4</v>
      </c>
      <c r="V242" s="25">
        <f t="shared" si="59"/>
        <v>9.5210625999999961E-3</v>
      </c>
      <c r="W242" s="25">
        <v>-6.9999999999999999E-4</v>
      </c>
      <c r="X242" s="25">
        <f t="shared" si="60"/>
        <v>1.3799999999999997E-3</v>
      </c>
      <c r="Y242" s="25"/>
      <c r="Z242" s="25">
        <f t="shared" si="61"/>
        <v>5.678199999999997E-4</v>
      </c>
      <c r="AA242" s="25">
        <f t="shared" si="62"/>
        <v>1.3076894599999994E-2</v>
      </c>
      <c r="AB242" s="25">
        <v>-3.7799999999999999E-3</v>
      </c>
      <c r="AC242" s="25">
        <f t="shared" si="63"/>
        <v>-2.0799999999999998E-3</v>
      </c>
    </row>
    <row r="243" spans="1:29" s="15" customFormat="1">
      <c r="A243" s="18">
        <v>491</v>
      </c>
      <c r="B243" s="25">
        <v>4.0000000000000002E-4</v>
      </c>
      <c r="C243" s="25">
        <v>-1.5299999999999999E-3</v>
      </c>
      <c r="D243" s="25">
        <f t="shared" si="48"/>
        <v>-1.9000000000000006E-4</v>
      </c>
      <c r="E243" s="25"/>
      <c r="F243" s="25">
        <f t="shared" si="49"/>
        <v>-6.0158E-4</v>
      </c>
      <c r="G243" s="25">
        <f t="shared" si="50"/>
        <v>-1.3854387400000001E-2</v>
      </c>
      <c r="H243" s="25">
        <v>1.14E-3</v>
      </c>
      <c r="I243" s="25">
        <f t="shared" si="51"/>
        <v>2.4799999999999996E-3</v>
      </c>
      <c r="J243" s="25"/>
      <c r="K243" s="25">
        <f t="shared" si="52"/>
        <v>-1.0548000000000024E-4</v>
      </c>
      <c r="L243" s="25">
        <f t="shared" si="53"/>
        <v>-2.4292044000000057E-3</v>
      </c>
      <c r="M243" s="25">
        <v>-5.5999999999999995E-4</v>
      </c>
      <c r="N243" s="25">
        <f t="shared" si="54"/>
        <v>7.7999999999999988E-4</v>
      </c>
      <c r="O243" s="25"/>
      <c r="P243" s="25">
        <f t="shared" si="55"/>
        <v>-9.1153000000000002E-4</v>
      </c>
      <c r="Q243" s="25">
        <f t="shared" si="56"/>
        <v>-2.0992535900000001E-2</v>
      </c>
      <c r="R243" s="25">
        <v>-1.0499999999999999E-3</v>
      </c>
      <c r="S243" s="25">
        <f t="shared" si="57"/>
        <v>2.8999999999999989E-4</v>
      </c>
      <c r="T243" s="25"/>
      <c r="U243" s="25">
        <f t="shared" si="58"/>
        <v>-4.6658000000000008E-4</v>
      </c>
      <c r="V243" s="25">
        <f t="shared" si="59"/>
        <v>-1.0745337400000003E-2</v>
      </c>
      <c r="W243" s="25">
        <v>-8.3000000000000001E-4</v>
      </c>
      <c r="X243" s="25">
        <f t="shared" si="60"/>
        <v>5.0999999999999982E-4</v>
      </c>
      <c r="Y243" s="25"/>
      <c r="Z243" s="25">
        <f t="shared" si="61"/>
        <v>-3.021800000000002E-4</v>
      </c>
      <c r="AA243" s="25">
        <f t="shared" si="62"/>
        <v>-6.9592054000000049E-3</v>
      </c>
      <c r="AB243" s="25">
        <v>-3.0799999999999998E-3</v>
      </c>
      <c r="AC243" s="25">
        <f t="shared" si="63"/>
        <v>-1.3399999999999998E-3</v>
      </c>
    </row>
    <row r="244" spans="1:29" s="15" customFormat="1">
      <c r="A244" s="18">
        <v>492</v>
      </c>
      <c r="B244" s="25">
        <v>1.2E-4</v>
      </c>
      <c r="C244" s="25">
        <v>-1.47E-3</v>
      </c>
      <c r="D244" s="25">
        <f t="shared" si="48"/>
        <v>1.4000000000000015E-4</v>
      </c>
      <c r="E244" s="25"/>
      <c r="F244" s="25">
        <f t="shared" si="49"/>
        <v>-2.7157999999999984E-4</v>
      </c>
      <c r="G244" s="25">
        <f t="shared" si="50"/>
        <v>-6.2544873999999962E-3</v>
      </c>
      <c r="H244" s="25">
        <v>1.0300000000000001E-3</v>
      </c>
      <c r="I244" s="25">
        <f t="shared" si="51"/>
        <v>2.64E-3</v>
      </c>
      <c r="J244" s="25"/>
      <c r="K244" s="25">
        <f t="shared" si="52"/>
        <v>5.4520000000000176E-5</v>
      </c>
      <c r="L244" s="25">
        <f t="shared" si="53"/>
        <v>1.2555956000000041E-3</v>
      </c>
      <c r="M244" s="25">
        <v>-5.2999999999999998E-4</v>
      </c>
      <c r="N244" s="25">
        <f t="shared" si="54"/>
        <v>1.0800000000000002E-3</v>
      </c>
      <c r="O244" s="25"/>
      <c r="P244" s="25">
        <f t="shared" si="55"/>
        <v>-6.1152999999999967E-4</v>
      </c>
      <c r="Q244" s="25">
        <f t="shared" si="56"/>
        <v>-1.4083535899999992E-2</v>
      </c>
      <c r="R244" s="25">
        <v>-9.8999999999999999E-4</v>
      </c>
      <c r="S244" s="25">
        <f t="shared" si="57"/>
        <v>6.2000000000000011E-4</v>
      </c>
      <c r="T244" s="25"/>
      <c r="U244" s="25">
        <f t="shared" si="58"/>
        <v>-1.3657999999999986E-4</v>
      </c>
      <c r="V244" s="25">
        <f t="shared" si="59"/>
        <v>-3.1454373999999972E-3</v>
      </c>
      <c r="W244" s="25">
        <v>-7.7999999999999999E-4</v>
      </c>
      <c r="X244" s="25">
        <f t="shared" si="60"/>
        <v>8.3000000000000012E-4</v>
      </c>
      <c r="Y244" s="25"/>
      <c r="Z244" s="25">
        <f t="shared" si="61"/>
        <v>1.7820000000000097E-5</v>
      </c>
      <c r="AA244" s="25">
        <f t="shared" si="62"/>
        <v>4.1039460000000228E-4</v>
      </c>
      <c r="AB244" s="25">
        <v>-3.3400000000000001E-3</v>
      </c>
      <c r="AC244" s="25">
        <f t="shared" si="63"/>
        <v>-1.6100000000000001E-3</v>
      </c>
    </row>
    <row r="245" spans="1:29" s="15" customFormat="1">
      <c r="A245" s="18">
        <v>493</v>
      </c>
      <c r="B245" s="25">
        <v>-1.2999999999999999E-4</v>
      </c>
      <c r="C245" s="25">
        <v>-1.4300000000000001E-3</v>
      </c>
      <c r="D245" s="25">
        <f t="shared" si="48"/>
        <v>3.749999999999999E-4</v>
      </c>
      <c r="E245" s="25"/>
      <c r="F245" s="25">
        <f t="shared" si="49"/>
        <v>-3.6580000000000087E-5</v>
      </c>
      <c r="G245" s="25">
        <f t="shared" si="50"/>
        <v>-8.42437400000002E-4</v>
      </c>
      <c r="H245" s="25">
        <v>1.1800000000000001E-3</v>
      </c>
      <c r="I245" s="25">
        <f t="shared" si="51"/>
        <v>2.9849999999999998E-3</v>
      </c>
      <c r="J245" s="25"/>
      <c r="K245" s="25">
        <f t="shared" si="52"/>
        <v>3.9952E-4</v>
      </c>
      <c r="L245" s="25">
        <f t="shared" si="53"/>
        <v>9.2009455999999996E-3</v>
      </c>
      <c r="M245" s="25">
        <v>-4.4999999999999999E-4</v>
      </c>
      <c r="N245" s="25">
        <f t="shared" si="54"/>
        <v>1.3549999999999999E-3</v>
      </c>
      <c r="O245" s="25"/>
      <c r="P245" s="25">
        <f t="shared" si="55"/>
        <v>-3.3653000000000003E-4</v>
      </c>
      <c r="Q245" s="25">
        <f t="shared" si="56"/>
        <v>-7.7502859000000007E-3</v>
      </c>
      <c r="R245" s="25">
        <v>-1.0200000000000001E-3</v>
      </c>
      <c r="S245" s="25">
        <f t="shared" si="57"/>
        <v>7.8499999999999989E-4</v>
      </c>
      <c r="T245" s="25"/>
      <c r="U245" s="25">
        <f t="shared" si="58"/>
        <v>2.8419999999999921E-5</v>
      </c>
      <c r="V245" s="25">
        <f t="shared" si="59"/>
        <v>6.5451259999999825E-4</v>
      </c>
      <c r="W245" s="25">
        <v>-6.7000000000000002E-4</v>
      </c>
      <c r="X245" s="25">
        <f t="shared" si="60"/>
        <v>1.1349999999999999E-3</v>
      </c>
      <c r="Y245" s="25"/>
      <c r="Z245" s="25">
        <f t="shared" si="61"/>
        <v>3.2281999999999992E-4</v>
      </c>
      <c r="AA245" s="25">
        <f t="shared" si="62"/>
        <v>7.4345445999999989E-3</v>
      </c>
      <c r="AB245" s="25">
        <v>-3.48E-3</v>
      </c>
      <c r="AC245" s="25">
        <f t="shared" si="63"/>
        <v>-1.805E-3</v>
      </c>
    </row>
    <row r="246" spans="1:29" s="15" customFormat="1">
      <c r="A246" s="18">
        <v>494</v>
      </c>
      <c r="B246" s="25">
        <v>-1.1E-4</v>
      </c>
      <c r="C246" s="25">
        <v>-1.47E-3</v>
      </c>
      <c r="D246" s="25">
        <f t="shared" si="48"/>
        <v>2.8999999999999989E-4</v>
      </c>
      <c r="E246" s="25"/>
      <c r="F246" s="25">
        <f t="shared" si="49"/>
        <v>-1.2158000000000009E-4</v>
      </c>
      <c r="G246" s="25">
        <f t="shared" si="50"/>
        <v>-2.7999874000000022E-3</v>
      </c>
      <c r="H246" s="25">
        <v>1.14E-3</v>
      </c>
      <c r="I246" s="25">
        <f t="shared" si="51"/>
        <v>2.8999999999999998E-3</v>
      </c>
      <c r="J246" s="25"/>
      <c r="K246" s="25">
        <f t="shared" si="52"/>
        <v>3.1451999999999999E-4</v>
      </c>
      <c r="L246" s="25">
        <f t="shared" si="53"/>
        <v>7.2433955999999999E-3</v>
      </c>
      <c r="M246" s="25">
        <v>-4.2999999999999999E-4</v>
      </c>
      <c r="N246" s="25">
        <f t="shared" si="54"/>
        <v>1.3299999999999998E-3</v>
      </c>
      <c r="O246" s="25"/>
      <c r="P246" s="25">
        <f t="shared" si="55"/>
        <v>-3.615300000000001E-4</v>
      </c>
      <c r="Q246" s="25">
        <f t="shared" si="56"/>
        <v>-8.3260359000000023E-3</v>
      </c>
      <c r="R246" s="25">
        <v>-9.5E-4</v>
      </c>
      <c r="S246" s="25">
        <f t="shared" si="57"/>
        <v>8.0999999999999985E-4</v>
      </c>
      <c r="T246" s="25"/>
      <c r="U246" s="25">
        <f t="shared" si="58"/>
        <v>5.3419999999999878E-5</v>
      </c>
      <c r="V246" s="25">
        <f t="shared" si="59"/>
        <v>1.2302625999999971E-3</v>
      </c>
      <c r="W246" s="25">
        <v>-6.4000000000000005E-4</v>
      </c>
      <c r="X246" s="25">
        <f t="shared" si="60"/>
        <v>1.1199999999999999E-3</v>
      </c>
      <c r="Y246" s="25"/>
      <c r="Z246" s="25">
        <f t="shared" si="61"/>
        <v>3.0781999999999988E-4</v>
      </c>
      <c r="AA246" s="25">
        <f t="shared" si="62"/>
        <v>7.0890945999999974E-3</v>
      </c>
      <c r="AB246" s="25">
        <v>-3.4099999999999998E-3</v>
      </c>
      <c r="AC246" s="25">
        <f t="shared" si="63"/>
        <v>-1.7599999999999998E-3</v>
      </c>
    </row>
    <row r="247" spans="1:29" s="15" customFormat="1">
      <c r="A247" s="18">
        <v>495</v>
      </c>
      <c r="B247" s="25">
        <v>-5.0000000000000002E-5</v>
      </c>
      <c r="C247" s="25">
        <v>-1.57E-3</v>
      </c>
      <c r="D247" s="25">
        <f t="shared" si="48"/>
        <v>2.3499999999999997E-4</v>
      </c>
      <c r="E247" s="25"/>
      <c r="F247" s="25">
        <f t="shared" si="49"/>
        <v>-1.7658000000000002E-4</v>
      </c>
      <c r="G247" s="25">
        <f t="shared" si="50"/>
        <v>-4.0666374000000007E-3</v>
      </c>
      <c r="H247" s="25">
        <v>9.7000000000000005E-4</v>
      </c>
      <c r="I247" s="25">
        <f t="shared" si="51"/>
        <v>2.7750000000000001E-3</v>
      </c>
      <c r="J247" s="25"/>
      <c r="K247" s="25">
        <f t="shared" si="52"/>
        <v>1.8952000000000031E-4</v>
      </c>
      <c r="L247" s="25">
        <f t="shared" si="53"/>
        <v>4.3646456000000075E-3</v>
      </c>
      <c r="M247" s="25">
        <v>-6.3000000000000003E-4</v>
      </c>
      <c r="N247" s="25">
        <f t="shared" si="54"/>
        <v>1.1749999999999998E-3</v>
      </c>
      <c r="O247" s="25"/>
      <c r="P247" s="25">
        <f t="shared" si="55"/>
        <v>-5.1653000000000007E-4</v>
      </c>
      <c r="Q247" s="25">
        <f t="shared" si="56"/>
        <v>-1.1895685900000003E-2</v>
      </c>
      <c r="R247" s="25">
        <v>-1.1299999999999999E-3</v>
      </c>
      <c r="S247" s="25">
        <f t="shared" si="57"/>
        <v>6.7500000000000004E-4</v>
      </c>
      <c r="T247" s="25"/>
      <c r="U247" s="25">
        <f t="shared" si="58"/>
        <v>-8.1579999999999934E-5</v>
      </c>
      <c r="V247" s="25">
        <f t="shared" si="59"/>
        <v>-1.8787873999999987E-3</v>
      </c>
      <c r="W247" s="25">
        <v>-9.2000000000000003E-4</v>
      </c>
      <c r="X247" s="25">
        <f t="shared" si="60"/>
        <v>8.8499999999999994E-4</v>
      </c>
      <c r="Y247" s="25"/>
      <c r="Z247" s="25">
        <f t="shared" si="61"/>
        <v>7.2819999999999916E-5</v>
      </c>
      <c r="AA247" s="25">
        <f t="shared" si="62"/>
        <v>1.6770445999999982E-3</v>
      </c>
      <c r="AB247" s="25">
        <v>-3.5599999999999998E-3</v>
      </c>
      <c r="AC247" s="25">
        <f t="shared" si="63"/>
        <v>-1.805E-3</v>
      </c>
    </row>
    <row r="248" spans="1:29" s="15" customFormat="1">
      <c r="A248" s="18">
        <v>496</v>
      </c>
      <c r="B248" s="25">
        <v>0</v>
      </c>
      <c r="C248" s="25">
        <v>-1.56E-3</v>
      </c>
      <c r="D248" s="25">
        <f t="shared" si="48"/>
        <v>2.3999999999999998E-4</v>
      </c>
      <c r="E248" s="25"/>
      <c r="F248" s="25">
        <f t="shared" si="49"/>
        <v>-1.7158000000000001E-4</v>
      </c>
      <c r="G248" s="25">
        <f t="shared" si="50"/>
        <v>-3.9514874000000002E-3</v>
      </c>
      <c r="H248" s="25">
        <v>1.0499999999999999E-3</v>
      </c>
      <c r="I248" s="25">
        <f t="shared" si="51"/>
        <v>2.8500000000000001E-3</v>
      </c>
      <c r="J248" s="25"/>
      <c r="K248" s="25">
        <f t="shared" si="52"/>
        <v>2.6452000000000029E-4</v>
      </c>
      <c r="L248" s="25">
        <f t="shared" si="53"/>
        <v>6.0918956000000071E-3</v>
      </c>
      <c r="M248" s="25">
        <v>-4.6000000000000001E-4</v>
      </c>
      <c r="N248" s="25">
        <f t="shared" si="54"/>
        <v>1.34E-3</v>
      </c>
      <c r="O248" s="25"/>
      <c r="P248" s="25">
        <f t="shared" si="55"/>
        <v>-3.5152999999999985E-4</v>
      </c>
      <c r="Q248" s="25">
        <f t="shared" si="56"/>
        <v>-8.0957358999999979E-3</v>
      </c>
      <c r="R248" s="25">
        <v>-9.8999999999999999E-4</v>
      </c>
      <c r="S248" s="25">
        <f t="shared" si="57"/>
        <v>8.0999999999999996E-4</v>
      </c>
      <c r="T248" s="25"/>
      <c r="U248" s="25">
        <f t="shared" si="58"/>
        <v>5.3419999999999987E-5</v>
      </c>
      <c r="V248" s="25">
        <f t="shared" si="59"/>
        <v>1.2302625999999997E-3</v>
      </c>
      <c r="W248" s="25">
        <v>-7.7999999999999999E-4</v>
      </c>
      <c r="X248" s="25">
        <f t="shared" si="60"/>
        <v>1.0200000000000001E-3</v>
      </c>
      <c r="Y248" s="25"/>
      <c r="Z248" s="25">
        <f t="shared" si="61"/>
        <v>2.0782000000000005E-4</v>
      </c>
      <c r="AA248" s="25">
        <f t="shared" si="62"/>
        <v>4.7860946000000014E-3</v>
      </c>
      <c r="AB248" s="25">
        <v>-3.5999999999999999E-3</v>
      </c>
      <c r="AC248" s="25">
        <f t="shared" si="63"/>
        <v>-1.8E-3</v>
      </c>
    </row>
    <row r="249" spans="1:29" s="15" customFormat="1">
      <c r="A249" s="18">
        <v>497</v>
      </c>
      <c r="B249" s="25">
        <v>-2.4000000000000001E-4</v>
      </c>
      <c r="C249" s="25">
        <v>-1.4599999999999999E-3</v>
      </c>
      <c r="D249" s="25">
        <f t="shared" si="48"/>
        <v>4.900000000000002E-4</v>
      </c>
      <c r="E249" s="25"/>
      <c r="F249" s="25">
        <f t="shared" si="49"/>
        <v>7.8420000000000215E-5</v>
      </c>
      <c r="G249" s="25">
        <f t="shared" si="50"/>
        <v>1.806012600000005E-3</v>
      </c>
      <c r="H249" s="25">
        <v>1.14E-3</v>
      </c>
      <c r="I249" s="25">
        <f t="shared" si="51"/>
        <v>3.0899999999999999E-3</v>
      </c>
      <c r="J249" s="25"/>
      <c r="K249" s="25">
        <f t="shared" si="52"/>
        <v>5.0452000000000006E-4</v>
      </c>
      <c r="L249" s="25">
        <f t="shared" si="53"/>
        <v>1.1619095600000002E-2</v>
      </c>
      <c r="M249" s="25">
        <v>-4.8000000000000001E-4</v>
      </c>
      <c r="N249" s="25">
        <f t="shared" si="54"/>
        <v>1.4700000000000002E-3</v>
      </c>
      <c r="O249" s="25"/>
      <c r="P249" s="25">
        <f t="shared" si="55"/>
        <v>-2.2152999999999973E-4</v>
      </c>
      <c r="Q249" s="25">
        <f t="shared" si="56"/>
        <v>-5.1018358999999937E-3</v>
      </c>
      <c r="R249" s="25">
        <v>-1.0399999999999999E-3</v>
      </c>
      <c r="S249" s="25">
        <f t="shared" si="57"/>
        <v>9.1000000000000022E-4</v>
      </c>
      <c r="T249" s="25"/>
      <c r="U249" s="25">
        <f t="shared" si="58"/>
        <v>1.5342000000000025E-4</v>
      </c>
      <c r="V249" s="25">
        <f t="shared" si="59"/>
        <v>3.533262600000006E-3</v>
      </c>
      <c r="W249" s="25">
        <v>-8.1999999999999998E-4</v>
      </c>
      <c r="X249" s="25">
        <f t="shared" si="60"/>
        <v>1.1300000000000001E-3</v>
      </c>
      <c r="Y249" s="25"/>
      <c r="Z249" s="25">
        <f t="shared" si="61"/>
        <v>3.1782000000000012E-4</v>
      </c>
      <c r="AA249" s="25">
        <f t="shared" si="62"/>
        <v>7.3193946000000036E-3</v>
      </c>
      <c r="AB249" s="25">
        <v>-3.6600000000000001E-3</v>
      </c>
      <c r="AC249" s="25">
        <f t="shared" si="63"/>
        <v>-1.9500000000000001E-3</v>
      </c>
    </row>
    <row r="250" spans="1:29" s="15" customFormat="1">
      <c r="A250" s="18">
        <v>498</v>
      </c>
      <c r="B250" s="25">
        <v>4.0000000000000003E-5</v>
      </c>
      <c r="C250" s="25">
        <v>-1.4400000000000001E-3</v>
      </c>
      <c r="D250" s="25">
        <f t="shared" si="48"/>
        <v>2.2999999999999995E-4</v>
      </c>
      <c r="E250" s="25"/>
      <c r="F250" s="25">
        <f t="shared" si="49"/>
        <v>-1.8158000000000003E-4</v>
      </c>
      <c r="G250" s="25">
        <f t="shared" si="50"/>
        <v>-4.1817874000000012E-3</v>
      </c>
      <c r="H250" s="25">
        <v>1.14E-3</v>
      </c>
      <c r="I250" s="25">
        <f t="shared" si="51"/>
        <v>2.81E-3</v>
      </c>
      <c r="J250" s="25"/>
      <c r="K250" s="25">
        <f t="shared" si="52"/>
        <v>2.2452000000000019E-4</v>
      </c>
      <c r="L250" s="25">
        <f t="shared" si="53"/>
        <v>5.1706956000000049E-3</v>
      </c>
      <c r="M250" s="25">
        <v>-3.6999999999999999E-4</v>
      </c>
      <c r="N250" s="25">
        <f t="shared" si="54"/>
        <v>1.2999999999999999E-3</v>
      </c>
      <c r="O250" s="25"/>
      <c r="P250" s="25">
        <f t="shared" si="55"/>
        <v>-3.9152999999999996E-4</v>
      </c>
      <c r="Q250" s="25">
        <f t="shared" si="56"/>
        <v>-9.0169359000000001E-3</v>
      </c>
      <c r="R250" s="25">
        <v>-1.06E-3</v>
      </c>
      <c r="S250" s="25">
        <f t="shared" si="57"/>
        <v>6.1000000000000008E-4</v>
      </c>
      <c r="T250" s="25"/>
      <c r="U250" s="25">
        <f t="shared" si="58"/>
        <v>-1.4657999999999989E-4</v>
      </c>
      <c r="V250" s="25">
        <f t="shared" si="59"/>
        <v>-3.3757373999999977E-3</v>
      </c>
      <c r="W250" s="25">
        <v>-7.9000000000000001E-4</v>
      </c>
      <c r="X250" s="25">
        <f t="shared" si="60"/>
        <v>8.8000000000000003E-4</v>
      </c>
      <c r="Y250" s="25"/>
      <c r="Z250" s="25">
        <f t="shared" si="61"/>
        <v>6.7820000000000011E-5</v>
      </c>
      <c r="AA250" s="25">
        <f t="shared" si="62"/>
        <v>1.5618946000000003E-3</v>
      </c>
      <c r="AB250" s="25">
        <v>-3.3800000000000002E-3</v>
      </c>
      <c r="AC250" s="25">
        <f t="shared" si="63"/>
        <v>-1.67E-3</v>
      </c>
    </row>
    <row r="251" spans="1:29" s="15" customFormat="1">
      <c r="A251" s="18">
        <v>499</v>
      </c>
      <c r="B251" s="25">
        <v>-1.2999999999999999E-4</v>
      </c>
      <c r="C251" s="25">
        <v>-1.5399999999999999E-3</v>
      </c>
      <c r="D251" s="25">
        <f t="shared" si="48"/>
        <v>3.3500000000000001E-4</v>
      </c>
      <c r="E251" s="25"/>
      <c r="F251" s="25">
        <f t="shared" si="49"/>
        <v>-7.6579999999999975E-5</v>
      </c>
      <c r="G251" s="25">
        <f t="shared" si="50"/>
        <v>-1.7636373999999995E-3</v>
      </c>
      <c r="H251" s="25">
        <v>1.01E-3</v>
      </c>
      <c r="I251" s="25">
        <f t="shared" si="51"/>
        <v>2.885E-3</v>
      </c>
      <c r="J251" s="25"/>
      <c r="K251" s="25">
        <f t="shared" si="52"/>
        <v>2.9952000000000017E-4</v>
      </c>
      <c r="L251" s="25">
        <f t="shared" si="53"/>
        <v>6.8979456000000045E-3</v>
      </c>
      <c r="M251" s="25">
        <v>-5.2999999999999998E-4</v>
      </c>
      <c r="N251" s="25">
        <f t="shared" si="54"/>
        <v>1.3449999999999998E-3</v>
      </c>
      <c r="O251" s="25"/>
      <c r="P251" s="25">
        <f t="shared" si="55"/>
        <v>-3.4653000000000006E-4</v>
      </c>
      <c r="Q251" s="25">
        <f t="shared" si="56"/>
        <v>-7.9805859000000017E-3</v>
      </c>
      <c r="R251" s="25">
        <v>-1.14E-3</v>
      </c>
      <c r="S251" s="25">
        <f t="shared" si="57"/>
        <v>7.3499999999999998E-4</v>
      </c>
      <c r="T251" s="25"/>
      <c r="U251" s="25">
        <f t="shared" si="58"/>
        <v>-2.1579999999999993E-5</v>
      </c>
      <c r="V251" s="25">
        <f t="shared" si="59"/>
        <v>-4.9698739999999987E-4</v>
      </c>
      <c r="W251" s="25">
        <v>-8.9999999999999998E-4</v>
      </c>
      <c r="X251" s="25">
        <f t="shared" si="60"/>
        <v>9.7499999999999996E-4</v>
      </c>
      <c r="Y251" s="25"/>
      <c r="Z251" s="25">
        <f t="shared" si="61"/>
        <v>1.6281999999999994E-4</v>
      </c>
      <c r="AA251" s="25">
        <f t="shared" si="62"/>
        <v>3.7497445999999986E-3</v>
      </c>
      <c r="AB251" s="25">
        <v>-3.62E-3</v>
      </c>
      <c r="AC251" s="25">
        <f t="shared" si="63"/>
        <v>-1.8749999999999999E-3</v>
      </c>
    </row>
    <row r="252" spans="1:29" s="15" customFormat="1">
      <c r="A252" s="18">
        <v>500</v>
      </c>
      <c r="B252" s="25">
        <v>6.8999999999999997E-5</v>
      </c>
      <c r="C252" s="25">
        <v>-1.41E-3</v>
      </c>
      <c r="D252" s="25">
        <f t="shared" si="48"/>
        <v>2.9049999999999996E-4</v>
      </c>
      <c r="E252" s="25"/>
      <c r="F252" s="25">
        <f t="shared" si="49"/>
        <v>-1.2108000000000003E-4</v>
      </c>
      <c r="G252" s="25">
        <f t="shared" si="50"/>
        <v>-2.7884724000000007E-3</v>
      </c>
      <c r="H252" s="25">
        <v>1.1100000000000001E-3</v>
      </c>
      <c r="I252" s="25">
        <f t="shared" si="51"/>
        <v>2.8105000000000001E-3</v>
      </c>
      <c r="J252" s="25"/>
      <c r="K252" s="25">
        <f t="shared" si="52"/>
        <v>2.2502000000000025E-4</v>
      </c>
      <c r="L252" s="25">
        <f t="shared" si="53"/>
        <v>5.1822106000000059E-3</v>
      </c>
      <c r="M252" s="25">
        <v>-4.0999999999999999E-4</v>
      </c>
      <c r="N252" s="25">
        <f t="shared" si="54"/>
        <v>1.2905E-3</v>
      </c>
      <c r="O252" s="25"/>
      <c r="P252" s="25">
        <f t="shared" si="55"/>
        <v>-4.0102999999999992E-4</v>
      </c>
      <c r="Q252" s="25">
        <f t="shared" si="56"/>
        <v>-9.2357208999999992E-3</v>
      </c>
      <c r="R252" s="25">
        <v>-1.0300000000000001E-3</v>
      </c>
      <c r="S252" s="25">
        <f t="shared" si="57"/>
        <v>6.7049999999999987E-4</v>
      </c>
      <c r="T252" s="25"/>
      <c r="U252" s="25">
        <f t="shared" si="58"/>
        <v>-8.6080000000000097E-5</v>
      </c>
      <c r="V252" s="25">
        <f t="shared" si="59"/>
        <v>-1.9824224000000025E-3</v>
      </c>
      <c r="W252" s="25">
        <v>-8.3000000000000001E-4</v>
      </c>
      <c r="X252" s="25">
        <f t="shared" si="60"/>
        <v>8.7049999999999996E-4</v>
      </c>
      <c r="Y252" s="25"/>
      <c r="Z252" s="25">
        <f t="shared" si="61"/>
        <v>5.8319999999999943E-5</v>
      </c>
      <c r="AA252" s="25">
        <f t="shared" si="62"/>
        <v>1.3431095999999988E-3</v>
      </c>
      <c r="AB252" s="25">
        <v>-3.47E-3</v>
      </c>
      <c r="AC252" s="25">
        <f t="shared" si="63"/>
        <v>-1.7005E-3</v>
      </c>
    </row>
    <row r="253" spans="1:29" s="15" customFormat="1">
      <c r="A253" s="18">
        <v>501</v>
      </c>
      <c r="B253" s="25">
        <v>-1.8000000000000001E-4</v>
      </c>
      <c r="C253" s="25">
        <v>-1.4599999999999999E-3</v>
      </c>
      <c r="D253" s="25">
        <f t="shared" si="48"/>
        <v>4.6500000000000014E-4</v>
      </c>
      <c r="E253" s="25"/>
      <c r="F253" s="25">
        <f t="shared" si="49"/>
        <v>5.3420000000000149E-5</v>
      </c>
      <c r="G253" s="25">
        <f t="shared" si="50"/>
        <v>1.2302626000000034E-3</v>
      </c>
      <c r="H253" s="25">
        <v>1.15E-3</v>
      </c>
      <c r="I253" s="25">
        <f t="shared" si="51"/>
        <v>3.075E-3</v>
      </c>
      <c r="J253" s="25"/>
      <c r="K253" s="25">
        <f t="shared" si="52"/>
        <v>4.8952000000000023E-4</v>
      </c>
      <c r="L253" s="25">
        <f t="shared" si="53"/>
        <v>1.1273645600000005E-2</v>
      </c>
      <c r="M253" s="25">
        <v>-5.0000000000000001E-4</v>
      </c>
      <c r="N253" s="25">
        <f t="shared" si="54"/>
        <v>1.4250000000000001E-3</v>
      </c>
      <c r="O253" s="25"/>
      <c r="P253" s="25">
        <f t="shared" si="55"/>
        <v>-2.6652999999999985E-4</v>
      </c>
      <c r="Q253" s="25">
        <f t="shared" si="56"/>
        <v>-6.1381858999999964E-3</v>
      </c>
      <c r="R253" s="25">
        <v>-1.1000000000000001E-3</v>
      </c>
      <c r="S253" s="25">
        <f t="shared" si="57"/>
        <v>8.25E-4</v>
      </c>
      <c r="T253" s="25"/>
      <c r="U253" s="25">
        <f t="shared" si="58"/>
        <v>6.8420000000000026E-5</v>
      </c>
      <c r="V253" s="25">
        <f t="shared" si="59"/>
        <v>1.5757126000000006E-3</v>
      </c>
      <c r="W253" s="25">
        <v>-9.3000000000000005E-4</v>
      </c>
      <c r="X253" s="25">
        <f t="shared" si="60"/>
        <v>9.9500000000000001E-4</v>
      </c>
      <c r="Y253" s="25"/>
      <c r="Z253" s="25">
        <f t="shared" si="61"/>
        <v>1.8281999999999999E-4</v>
      </c>
      <c r="AA253" s="25">
        <f t="shared" si="62"/>
        <v>4.2103445999999997E-3</v>
      </c>
      <c r="AB253" s="25">
        <v>-3.6700000000000001E-3</v>
      </c>
      <c r="AC253" s="25">
        <f t="shared" si="63"/>
        <v>-1.9250000000000001E-3</v>
      </c>
    </row>
    <row r="254" spans="1:29" s="15" customFormat="1">
      <c r="A254" s="18">
        <v>502</v>
      </c>
      <c r="B254" s="25">
        <v>-4.0000000000000003E-5</v>
      </c>
      <c r="C254" s="25">
        <v>-1.49E-3</v>
      </c>
      <c r="D254" s="25">
        <f t="shared" si="48"/>
        <v>3.0500000000000015E-4</v>
      </c>
      <c r="E254" s="25"/>
      <c r="F254" s="25">
        <f t="shared" si="49"/>
        <v>-1.0657999999999984E-4</v>
      </c>
      <c r="G254" s="25">
        <f t="shared" si="50"/>
        <v>-2.4545373999999964E-3</v>
      </c>
      <c r="H254" s="25">
        <v>1.0399999999999999E-3</v>
      </c>
      <c r="I254" s="25">
        <f t="shared" si="51"/>
        <v>2.8349999999999998E-3</v>
      </c>
      <c r="J254" s="25"/>
      <c r="K254" s="25">
        <f t="shared" si="52"/>
        <v>2.4952000000000004E-4</v>
      </c>
      <c r="L254" s="25">
        <f t="shared" si="53"/>
        <v>5.7464456000000013E-3</v>
      </c>
      <c r="M254" s="25">
        <v>-4.8999999999999998E-4</v>
      </c>
      <c r="N254" s="25">
        <f t="shared" si="54"/>
        <v>1.3050000000000002E-3</v>
      </c>
      <c r="O254" s="25"/>
      <c r="P254" s="25">
        <f t="shared" si="55"/>
        <v>-3.8652999999999973E-4</v>
      </c>
      <c r="Q254" s="25">
        <f t="shared" si="56"/>
        <v>-8.9017858999999935E-3</v>
      </c>
      <c r="R254" s="25">
        <v>-1.0499999999999999E-3</v>
      </c>
      <c r="S254" s="25">
        <f t="shared" si="57"/>
        <v>7.4500000000000022E-4</v>
      </c>
      <c r="T254" s="25"/>
      <c r="U254" s="25">
        <f t="shared" si="58"/>
        <v>-1.157999999999975E-5</v>
      </c>
      <c r="V254" s="25">
        <f t="shared" si="59"/>
        <v>-2.6668739999999427E-4</v>
      </c>
      <c r="W254" s="25">
        <v>-7.1000000000000002E-4</v>
      </c>
      <c r="X254" s="25">
        <f t="shared" si="60"/>
        <v>1.085E-3</v>
      </c>
      <c r="Y254" s="25"/>
      <c r="Z254" s="25">
        <f t="shared" si="61"/>
        <v>2.7282000000000001E-4</v>
      </c>
      <c r="AA254" s="25">
        <f t="shared" si="62"/>
        <v>6.2830446000000009E-3</v>
      </c>
      <c r="AB254" s="25">
        <v>-3.5500000000000002E-3</v>
      </c>
      <c r="AC254" s="25">
        <f t="shared" si="63"/>
        <v>-1.7950000000000002E-3</v>
      </c>
    </row>
    <row r="255" spans="1:29" s="15" customFormat="1">
      <c r="A255" s="18">
        <v>503</v>
      </c>
      <c r="B255" s="25">
        <v>-1.9000000000000001E-4</v>
      </c>
      <c r="C255" s="25">
        <v>-1.5399999999999999E-3</v>
      </c>
      <c r="D255" s="25">
        <f t="shared" si="48"/>
        <v>4.1000000000000021E-4</v>
      </c>
      <c r="E255" s="25"/>
      <c r="F255" s="25">
        <f t="shared" si="49"/>
        <v>-1.5799999999997782E-6</v>
      </c>
      <c r="G255" s="25">
        <f t="shared" si="50"/>
        <v>-3.6387399999994894E-5</v>
      </c>
      <c r="H255" s="25">
        <v>1E-3</v>
      </c>
      <c r="I255" s="25">
        <f t="shared" si="51"/>
        <v>2.9500000000000004E-3</v>
      </c>
      <c r="J255" s="25"/>
      <c r="K255" s="25">
        <f t="shared" si="52"/>
        <v>3.6452000000000056E-4</v>
      </c>
      <c r="L255" s="25">
        <f t="shared" si="53"/>
        <v>8.3948956000000127E-3</v>
      </c>
      <c r="M255" s="25">
        <v>-4.8000000000000001E-4</v>
      </c>
      <c r="N255" s="25">
        <f t="shared" si="54"/>
        <v>1.4700000000000002E-3</v>
      </c>
      <c r="O255" s="25"/>
      <c r="P255" s="25">
        <f t="shared" si="55"/>
        <v>-2.2152999999999973E-4</v>
      </c>
      <c r="Q255" s="25">
        <f t="shared" si="56"/>
        <v>-5.1018358999999937E-3</v>
      </c>
      <c r="R255" s="25">
        <v>-1.2199999999999999E-3</v>
      </c>
      <c r="S255" s="25">
        <f t="shared" si="57"/>
        <v>7.3000000000000018E-4</v>
      </c>
      <c r="T255" s="25"/>
      <c r="U255" s="25">
        <f t="shared" si="58"/>
        <v>-2.657999999999979E-5</v>
      </c>
      <c r="V255" s="25">
        <f t="shared" si="59"/>
        <v>-6.1213739999999516E-4</v>
      </c>
      <c r="W255" s="25">
        <v>-8.1999999999999998E-4</v>
      </c>
      <c r="X255" s="25">
        <f t="shared" si="60"/>
        <v>1.1300000000000001E-3</v>
      </c>
      <c r="Y255" s="25"/>
      <c r="Z255" s="25">
        <f t="shared" si="61"/>
        <v>3.1782000000000012E-4</v>
      </c>
      <c r="AA255" s="25">
        <f t="shared" si="62"/>
        <v>7.3193946000000036E-3</v>
      </c>
      <c r="AB255" s="25">
        <v>-3.7100000000000002E-3</v>
      </c>
      <c r="AC255" s="25">
        <f t="shared" si="63"/>
        <v>-1.9500000000000001E-3</v>
      </c>
    </row>
    <row r="256" spans="1:29" s="15" customFormat="1">
      <c r="A256" s="18">
        <v>504</v>
      </c>
      <c r="B256" s="25">
        <v>1.0000000000000001E-5</v>
      </c>
      <c r="C256" s="25">
        <v>-1.41E-3</v>
      </c>
      <c r="D256" s="25">
        <f t="shared" si="48"/>
        <v>3.0999999999999995E-4</v>
      </c>
      <c r="E256" s="25"/>
      <c r="F256" s="25">
        <f t="shared" si="49"/>
        <v>-1.0158000000000004E-4</v>
      </c>
      <c r="G256" s="25">
        <f t="shared" si="50"/>
        <v>-2.3393874000000011E-3</v>
      </c>
      <c r="H256" s="25">
        <v>1.16E-3</v>
      </c>
      <c r="I256" s="25">
        <f t="shared" si="51"/>
        <v>2.8799999999999997E-3</v>
      </c>
      <c r="J256" s="25"/>
      <c r="K256" s="25">
        <f t="shared" si="52"/>
        <v>2.9451999999999994E-4</v>
      </c>
      <c r="L256" s="25">
        <f t="shared" si="53"/>
        <v>6.7827955999999988E-3</v>
      </c>
      <c r="M256" s="25">
        <v>-3.6999999999999999E-4</v>
      </c>
      <c r="N256" s="25">
        <f t="shared" si="54"/>
        <v>1.3500000000000001E-3</v>
      </c>
      <c r="O256" s="25"/>
      <c r="P256" s="25">
        <f t="shared" si="55"/>
        <v>-3.4152999999999983E-4</v>
      </c>
      <c r="Q256" s="25">
        <f t="shared" si="56"/>
        <v>-7.8654358999999969E-3</v>
      </c>
      <c r="R256" s="25">
        <v>-1.0300000000000001E-3</v>
      </c>
      <c r="S256" s="25">
        <f t="shared" si="57"/>
        <v>6.8999999999999986E-4</v>
      </c>
      <c r="T256" s="25"/>
      <c r="U256" s="25">
        <f t="shared" si="58"/>
        <v>-6.6580000000000111E-5</v>
      </c>
      <c r="V256" s="25">
        <f t="shared" si="59"/>
        <v>-1.5333374000000026E-3</v>
      </c>
      <c r="W256" s="25">
        <v>-7.5000000000000002E-4</v>
      </c>
      <c r="X256" s="25">
        <f t="shared" si="60"/>
        <v>9.6999999999999994E-4</v>
      </c>
      <c r="Y256" s="25"/>
      <c r="Z256" s="25">
        <f t="shared" si="61"/>
        <v>1.5781999999999992E-4</v>
      </c>
      <c r="AA256" s="25">
        <f t="shared" si="62"/>
        <v>3.6345945999999986E-3</v>
      </c>
      <c r="AB256" s="25">
        <v>-3.4499999999999999E-3</v>
      </c>
      <c r="AC256" s="25">
        <f t="shared" si="63"/>
        <v>-1.72E-3</v>
      </c>
    </row>
    <row r="257" spans="1:29" s="15" customFormat="1">
      <c r="A257" s="18">
        <v>505</v>
      </c>
      <c r="B257" s="25">
        <v>-1.8000000000000001E-4</v>
      </c>
      <c r="C257" s="25">
        <v>-1.72E-3</v>
      </c>
      <c r="D257" s="25">
        <f t="shared" si="48"/>
        <v>2.7499999999999985E-4</v>
      </c>
      <c r="E257" s="25"/>
      <c r="F257" s="25">
        <f t="shared" si="49"/>
        <v>-1.3658000000000013E-4</v>
      </c>
      <c r="G257" s="25">
        <f t="shared" si="50"/>
        <v>-3.1454374000000032E-3</v>
      </c>
      <c r="H257" s="25">
        <v>9.2000000000000003E-4</v>
      </c>
      <c r="I257" s="25">
        <f t="shared" si="51"/>
        <v>2.9150000000000001E-3</v>
      </c>
      <c r="J257" s="25"/>
      <c r="K257" s="25">
        <f t="shared" si="52"/>
        <v>3.2952000000000025E-4</v>
      </c>
      <c r="L257" s="25">
        <f t="shared" si="53"/>
        <v>7.5888456000000057E-3</v>
      </c>
      <c r="M257" s="25">
        <v>-6.2E-4</v>
      </c>
      <c r="N257" s="25">
        <f t="shared" si="54"/>
        <v>1.3749999999999999E-3</v>
      </c>
      <c r="O257" s="25"/>
      <c r="P257" s="25">
        <f t="shared" si="55"/>
        <v>-3.1652999999999998E-4</v>
      </c>
      <c r="Q257" s="25">
        <f t="shared" si="56"/>
        <v>-7.2896858999999996E-3</v>
      </c>
      <c r="R257" s="25">
        <v>-1.2899999999999999E-3</v>
      </c>
      <c r="S257" s="25">
        <f t="shared" si="57"/>
        <v>7.049999999999999E-4</v>
      </c>
      <c r="T257" s="25"/>
      <c r="U257" s="25">
        <f t="shared" si="58"/>
        <v>-5.1580000000000072E-5</v>
      </c>
      <c r="V257" s="25">
        <f t="shared" si="59"/>
        <v>-1.1878874000000018E-3</v>
      </c>
      <c r="W257" s="25">
        <v>-1.0399999999999999E-3</v>
      </c>
      <c r="X257" s="25">
        <f t="shared" si="60"/>
        <v>9.549999999999999E-4</v>
      </c>
      <c r="Y257" s="25"/>
      <c r="Z257" s="25">
        <f t="shared" si="61"/>
        <v>1.4281999999999988E-4</v>
      </c>
      <c r="AA257" s="25">
        <f t="shared" si="62"/>
        <v>3.2891445999999975E-3</v>
      </c>
      <c r="AB257" s="25">
        <v>-3.81E-3</v>
      </c>
      <c r="AC257" s="25">
        <f t="shared" si="63"/>
        <v>-1.9949999999999998E-3</v>
      </c>
    </row>
    <row r="258" spans="1:29" s="15" customFormat="1">
      <c r="A258" s="18">
        <v>506</v>
      </c>
      <c r="B258" s="25">
        <v>1.0000000000000001E-5</v>
      </c>
      <c r="C258" s="25">
        <v>-1.4400000000000001E-3</v>
      </c>
      <c r="D258" s="25">
        <f t="shared" si="48"/>
        <v>3.2499999999999999E-4</v>
      </c>
      <c r="E258" s="25"/>
      <c r="F258" s="25">
        <f t="shared" si="49"/>
        <v>-8.6580000000000001E-5</v>
      </c>
      <c r="G258" s="25">
        <f t="shared" si="50"/>
        <v>-1.9939374E-3</v>
      </c>
      <c r="H258" s="25">
        <v>1.0200000000000001E-3</v>
      </c>
      <c r="I258" s="25">
        <f t="shared" si="51"/>
        <v>2.7850000000000001E-3</v>
      </c>
      <c r="J258" s="25"/>
      <c r="K258" s="25">
        <f t="shared" si="52"/>
        <v>1.9952000000000034E-4</v>
      </c>
      <c r="L258" s="25">
        <f t="shared" si="53"/>
        <v>4.5949456000000085E-3</v>
      </c>
      <c r="M258" s="25">
        <v>-4.8000000000000001E-4</v>
      </c>
      <c r="N258" s="25">
        <f t="shared" si="54"/>
        <v>1.2850000000000001E-3</v>
      </c>
      <c r="O258" s="25"/>
      <c r="P258" s="25">
        <f t="shared" si="55"/>
        <v>-4.0652999999999978E-4</v>
      </c>
      <c r="Q258" s="25">
        <f t="shared" si="56"/>
        <v>-9.3623858999999955E-3</v>
      </c>
      <c r="R258" s="25">
        <v>-1.15E-3</v>
      </c>
      <c r="S258" s="25">
        <f t="shared" si="57"/>
        <v>6.150000000000001E-4</v>
      </c>
      <c r="T258" s="25"/>
      <c r="U258" s="25">
        <f t="shared" si="58"/>
        <v>-1.4157999999999987E-4</v>
      </c>
      <c r="V258" s="25">
        <f t="shared" si="59"/>
        <v>-3.2605873999999972E-3</v>
      </c>
      <c r="W258" s="25">
        <v>-6.8000000000000005E-4</v>
      </c>
      <c r="X258" s="25">
        <f t="shared" si="60"/>
        <v>1.085E-3</v>
      </c>
      <c r="Y258" s="25"/>
      <c r="Z258" s="25">
        <f t="shared" si="61"/>
        <v>2.7282000000000001E-4</v>
      </c>
      <c r="AA258" s="25">
        <f t="shared" si="62"/>
        <v>6.2830446000000009E-3</v>
      </c>
      <c r="AB258" s="25">
        <v>-3.5400000000000002E-3</v>
      </c>
      <c r="AC258" s="25">
        <f t="shared" si="63"/>
        <v>-1.7650000000000001E-3</v>
      </c>
    </row>
    <row r="259" spans="1:29" s="15" customFormat="1">
      <c r="A259" s="18">
        <v>507</v>
      </c>
      <c r="B259" s="25">
        <v>-1.8000000000000001E-4</v>
      </c>
      <c r="C259" s="25">
        <v>-1.66E-3</v>
      </c>
      <c r="D259" s="25">
        <f t="shared" ref="D259:D322" si="64">C259-AC259</f>
        <v>2.9499999999999969E-4</v>
      </c>
      <c r="E259" s="25"/>
      <c r="F259" s="25">
        <f t="shared" ref="F259:F322" si="65">D259-0.00041158</f>
        <v>-1.165800000000003E-4</v>
      </c>
      <c r="G259" s="25">
        <f t="shared" ref="G259:G322" si="66">F259*23.03</f>
        <v>-2.6848374000000069E-3</v>
      </c>
      <c r="H259" s="25">
        <v>9.8999999999999999E-4</v>
      </c>
      <c r="I259" s="25">
        <f t="shared" ref="I259:I322" si="67">H259-AC259</f>
        <v>2.9449999999999997E-3</v>
      </c>
      <c r="J259" s="25"/>
      <c r="K259" s="25">
        <f t="shared" ref="K259:K322" si="68">I259-0.00258548</f>
        <v>3.5951999999999989E-4</v>
      </c>
      <c r="L259" s="25">
        <f t="shared" ref="L259:L322" si="69">K259*23.03</f>
        <v>8.2797455999999974E-3</v>
      </c>
      <c r="M259" s="25">
        <v>-6.4999999999999997E-4</v>
      </c>
      <c r="N259" s="25">
        <f t="shared" ref="N259:N322" si="70">M259-AC259</f>
        <v>1.3049999999999997E-3</v>
      </c>
      <c r="O259" s="25"/>
      <c r="P259" s="25">
        <f t="shared" ref="P259:P322" si="71">N259-0.00169153</f>
        <v>-3.8653000000000016E-4</v>
      </c>
      <c r="Q259" s="25">
        <f t="shared" ref="Q259:Q322" si="72">P259*23.03</f>
        <v>-8.9017859000000039E-3</v>
      </c>
      <c r="R259" s="25">
        <v>-1.17E-3</v>
      </c>
      <c r="S259" s="25">
        <f t="shared" ref="S259:S322" si="73">R259-AC259</f>
        <v>7.8499999999999967E-4</v>
      </c>
      <c r="T259" s="25"/>
      <c r="U259" s="25">
        <f t="shared" ref="U259:U322" si="74">S259-0.00075658</f>
        <v>2.8419999999999704E-5</v>
      </c>
      <c r="V259" s="25">
        <f t="shared" ref="V259:V322" si="75">U259*23.03</f>
        <v>6.5451259999999326E-4</v>
      </c>
      <c r="W259" s="25">
        <v>-1.0200000000000001E-3</v>
      </c>
      <c r="X259" s="25">
        <f t="shared" ref="X259:X322" si="76">W259-AC259</f>
        <v>9.3499999999999963E-4</v>
      </c>
      <c r="Y259" s="25"/>
      <c r="Z259" s="25">
        <f t="shared" ref="Z259:Z322" si="77">X259-0.00081218</f>
        <v>1.2281999999999961E-4</v>
      </c>
      <c r="AA259" s="25">
        <f t="shared" ref="AA259:AA322" si="78">Z259*23.03</f>
        <v>2.8285445999999912E-3</v>
      </c>
      <c r="AB259" s="25">
        <v>-3.7299999999999998E-3</v>
      </c>
      <c r="AC259" s="25">
        <f t="shared" ref="AC259:AC322" si="79">(B259+AB259)/2</f>
        <v>-1.9549999999999997E-3</v>
      </c>
    </row>
    <row r="260" spans="1:29" s="15" customFormat="1">
      <c r="A260" s="18">
        <v>508</v>
      </c>
      <c r="B260" s="25">
        <v>-9.0000000000000006E-5</v>
      </c>
      <c r="C260" s="25">
        <v>-1.5399999999999999E-3</v>
      </c>
      <c r="D260" s="25">
        <f t="shared" si="64"/>
        <v>3.5500000000000006E-4</v>
      </c>
      <c r="E260" s="25"/>
      <c r="F260" s="25">
        <f t="shared" si="65"/>
        <v>-5.6579999999999922E-5</v>
      </c>
      <c r="G260" s="25">
        <f t="shared" si="66"/>
        <v>-1.3030373999999983E-3</v>
      </c>
      <c r="H260" s="25">
        <v>9.5E-4</v>
      </c>
      <c r="I260" s="25">
        <f t="shared" si="67"/>
        <v>2.8449999999999999E-3</v>
      </c>
      <c r="J260" s="25"/>
      <c r="K260" s="25">
        <f t="shared" si="68"/>
        <v>2.5952000000000006E-4</v>
      </c>
      <c r="L260" s="25">
        <f t="shared" si="69"/>
        <v>5.9767456000000014E-3</v>
      </c>
      <c r="M260" s="25">
        <v>-4.8999999999999998E-4</v>
      </c>
      <c r="N260" s="25">
        <f t="shared" si="70"/>
        <v>1.405E-3</v>
      </c>
      <c r="O260" s="25"/>
      <c r="P260" s="25">
        <f t="shared" si="71"/>
        <v>-2.865299999999999E-4</v>
      </c>
      <c r="Q260" s="25">
        <f t="shared" si="72"/>
        <v>-6.5987858999999984E-3</v>
      </c>
      <c r="R260" s="25">
        <v>-1.1199999999999999E-3</v>
      </c>
      <c r="S260" s="25">
        <f t="shared" si="73"/>
        <v>7.7500000000000008E-4</v>
      </c>
      <c r="T260" s="25"/>
      <c r="U260" s="25">
        <f t="shared" si="74"/>
        <v>1.8420000000000112E-5</v>
      </c>
      <c r="V260" s="25">
        <f t="shared" si="75"/>
        <v>4.2421260000000257E-4</v>
      </c>
      <c r="W260" s="25">
        <v>-8.1999999999999998E-4</v>
      </c>
      <c r="X260" s="25">
        <f t="shared" si="76"/>
        <v>1.075E-3</v>
      </c>
      <c r="Y260" s="25"/>
      <c r="Z260" s="25">
        <f t="shared" si="77"/>
        <v>2.6281999999999998E-4</v>
      </c>
      <c r="AA260" s="25">
        <f t="shared" si="78"/>
        <v>6.0527445999999999E-3</v>
      </c>
      <c r="AB260" s="25">
        <v>-3.7000000000000002E-3</v>
      </c>
      <c r="AC260" s="25">
        <f t="shared" si="79"/>
        <v>-1.895E-3</v>
      </c>
    </row>
    <row r="261" spans="1:29" s="15" customFormat="1">
      <c r="A261" s="18">
        <v>509</v>
      </c>
      <c r="B261" s="25">
        <v>-2.1000000000000001E-4</v>
      </c>
      <c r="C261" s="25">
        <v>-1.58E-3</v>
      </c>
      <c r="D261" s="25">
        <f t="shared" si="64"/>
        <v>3.9999999999999996E-4</v>
      </c>
      <c r="E261" s="25"/>
      <c r="F261" s="25">
        <f t="shared" si="65"/>
        <v>-1.1580000000000021E-5</v>
      </c>
      <c r="G261" s="25">
        <f t="shared" si="66"/>
        <v>-2.6668740000000051E-4</v>
      </c>
      <c r="H261" s="25">
        <v>9.5E-4</v>
      </c>
      <c r="I261" s="25">
        <f t="shared" si="67"/>
        <v>2.9299999999999999E-3</v>
      </c>
      <c r="J261" s="25"/>
      <c r="K261" s="25">
        <f t="shared" si="68"/>
        <v>3.4452000000000007E-4</v>
      </c>
      <c r="L261" s="25">
        <f t="shared" si="69"/>
        <v>7.934295600000002E-3</v>
      </c>
      <c r="M261" s="25">
        <v>-6.0999999999999997E-4</v>
      </c>
      <c r="N261" s="25">
        <f t="shared" si="70"/>
        <v>1.3700000000000001E-3</v>
      </c>
      <c r="O261" s="25"/>
      <c r="P261" s="25">
        <f t="shared" si="71"/>
        <v>-3.2152999999999978E-4</v>
      </c>
      <c r="Q261" s="25">
        <f t="shared" si="72"/>
        <v>-7.4048358999999949E-3</v>
      </c>
      <c r="R261" s="25">
        <v>-1.14E-3</v>
      </c>
      <c r="S261" s="25">
        <f t="shared" si="73"/>
        <v>8.4000000000000003E-4</v>
      </c>
      <c r="T261" s="25"/>
      <c r="U261" s="25">
        <f t="shared" si="74"/>
        <v>8.3420000000000065E-5</v>
      </c>
      <c r="V261" s="25">
        <f t="shared" si="75"/>
        <v>1.9211626000000016E-3</v>
      </c>
      <c r="W261" s="25">
        <v>-1.01E-3</v>
      </c>
      <c r="X261" s="25">
        <f t="shared" si="76"/>
        <v>9.6999999999999994E-4</v>
      </c>
      <c r="Y261" s="25"/>
      <c r="Z261" s="25">
        <f t="shared" si="77"/>
        <v>1.5781999999999992E-4</v>
      </c>
      <c r="AA261" s="25">
        <f t="shared" si="78"/>
        <v>3.6345945999999986E-3</v>
      </c>
      <c r="AB261" s="25">
        <v>-3.7499999999999999E-3</v>
      </c>
      <c r="AC261" s="25">
        <f t="shared" si="79"/>
        <v>-1.98E-3</v>
      </c>
    </row>
    <row r="262" spans="1:29" s="15" customFormat="1">
      <c r="A262" s="18">
        <v>510</v>
      </c>
      <c r="B262" s="25">
        <v>-6.0000000000000002E-5</v>
      </c>
      <c r="C262" s="25">
        <v>-1.56E-3</v>
      </c>
      <c r="D262" s="25">
        <f t="shared" si="64"/>
        <v>3.0500000000000015E-4</v>
      </c>
      <c r="E262" s="25"/>
      <c r="F262" s="25">
        <f t="shared" si="65"/>
        <v>-1.0657999999999984E-4</v>
      </c>
      <c r="G262" s="25">
        <f t="shared" si="66"/>
        <v>-2.4545373999999964E-3</v>
      </c>
      <c r="H262" s="25">
        <v>1.0300000000000001E-3</v>
      </c>
      <c r="I262" s="25">
        <f t="shared" si="67"/>
        <v>2.895E-3</v>
      </c>
      <c r="J262" s="25"/>
      <c r="K262" s="25">
        <f t="shared" si="68"/>
        <v>3.0952000000000019E-4</v>
      </c>
      <c r="L262" s="25">
        <f t="shared" si="69"/>
        <v>7.1282456000000046E-3</v>
      </c>
      <c r="M262" s="25">
        <v>-4.4999999999999999E-4</v>
      </c>
      <c r="N262" s="25">
        <f t="shared" si="70"/>
        <v>1.415E-3</v>
      </c>
      <c r="O262" s="25"/>
      <c r="P262" s="25">
        <f t="shared" si="71"/>
        <v>-2.7652999999999987E-4</v>
      </c>
      <c r="Q262" s="25">
        <f t="shared" si="72"/>
        <v>-6.3684858999999974E-3</v>
      </c>
      <c r="R262" s="25">
        <v>-1.1999999999999999E-3</v>
      </c>
      <c r="S262" s="25">
        <f t="shared" si="73"/>
        <v>6.6500000000000023E-4</v>
      </c>
      <c r="T262" s="25"/>
      <c r="U262" s="25">
        <f t="shared" si="74"/>
        <v>-9.1579999999999743E-5</v>
      </c>
      <c r="V262" s="25">
        <f t="shared" si="75"/>
        <v>-2.109087399999994E-3</v>
      </c>
      <c r="W262" s="25">
        <v>-8.3000000000000001E-4</v>
      </c>
      <c r="X262" s="25">
        <f t="shared" si="76"/>
        <v>1.0350000000000001E-3</v>
      </c>
      <c r="Y262" s="25"/>
      <c r="Z262" s="25">
        <f t="shared" si="77"/>
        <v>2.2282000000000009E-4</v>
      </c>
      <c r="AA262" s="25">
        <f t="shared" si="78"/>
        <v>5.131544600000002E-3</v>
      </c>
      <c r="AB262" s="25">
        <v>-3.6700000000000001E-3</v>
      </c>
      <c r="AC262" s="25">
        <f t="shared" si="79"/>
        <v>-1.8650000000000001E-3</v>
      </c>
    </row>
    <row r="263" spans="1:29" s="15" customFormat="1">
      <c r="A263" s="18">
        <v>511</v>
      </c>
      <c r="B263" s="25">
        <v>-9.0000000000000006E-5</v>
      </c>
      <c r="C263" s="25">
        <v>-1.73E-3</v>
      </c>
      <c r="D263" s="25">
        <f t="shared" si="64"/>
        <v>1.4999999999999996E-4</v>
      </c>
      <c r="E263" s="25"/>
      <c r="F263" s="25">
        <f t="shared" si="65"/>
        <v>-2.6158000000000003E-4</v>
      </c>
      <c r="G263" s="25">
        <f t="shared" si="66"/>
        <v>-6.0241874000000013E-3</v>
      </c>
      <c r="H263" s="25">
        <v>8.7000000000000001E-4</v>
      </c>
      <c r="I263" s="25">
        <f t="shared" si="67"/>
        <v>2.7499999999999998E-3</v>
      </c>
      <c r="J263" s="25"/>
      <c r="K263" s="25">
        <f t="shared" si="68"/>
        <v>1.6452000000000003E-4</v>
      </c>
      <c r="L263" s="25">
        <f t="shared" si="69"/>
        <v>3.7888956000000011E-3</v>
      </c>
      <c r="M263" s="25">
        <v>-7.2000000000000005E-4</v>
      </c>
      <c r="N263" s="25">
        <f t="shared" si="70"/>
        <v>1.16E-3</v>
      </c>
      <c r="O263" s="25"/>
      <c r="P263" s="25">
        <f t="shared" si="71"/>
        <v>-5.3152999999999989E-4</v>
      </c>
      <c r="Q263" s="25">
        <f t="shared" si="72"/>
        <v>-1.2241135899999998E-2</v>
      </c>
      <c r="R263" s="25">
        <v>-1.3699999999999999E-3</v>
      </c>
      <c r="S263" s="25">
        <f t="shared" si="73"/>
        <v>5.1000000000000004E-4</v>
      </c>
      <c r="T263" s="25"/>
      <c r="U263" s="25">
        <f t="shared" si="74"/>
        <v>-2.4657999999999993E-4</v>
      </c>
      <c r="V263" s="25">
        <f t="shared" si="75"/>
        <v>-5.6787373999999989E-3</v>
      </c>
      <c r="W263" s="25">
        <v>-1.0499999999999999E-3</v>
      </c>
      <c r="X263" s="25">
        <f t="shared" si="76"/>
        <v>8.3000000000000001E-4</v>
      </c>
      <c r="Y263" s="25"/>
      <c r="Z263" s="25">
        <f t="shared" si="77"/>
        <v>1.7819999999999989E-5</v>
      </c>
      <c r="AA263" s="25">
        <f t="shared" si="78"/>
        <v>4.1039459999999973E-4</v>
      </c>
      <c r="AB263" s="25">
        <v>-3.6700000000000001E-3</v>
      </c>
      <c r="AC263" s="25">
        <f t="shared" si="79"/>
        <v>-1.8799999999999999E-3</v>
      </c>
    </row>
    <row r="264" spans="1:29" s="15" customFormat="1">
      <c r="A264" s="18">
        <v>512</v>
      </c>
      <c r="B264" s="25">
        <v>-1.3999999999999999E-4</v>
      </c>
      <c r="C264" s="25">
        <v>-1.6900000000000001E-3</v>
      </c>
      <c r="D264" s="25">
        <f t="shared" si="64"/>
        <v>2.6500000000000004E-4</v>
      </c>
      <c r="E264" s="25"/>
      <c r="F264" s="25">
        <f t="shared" si="65"/>
        <v>-1.4657999999999994E-4</v>
      </c>
      <c r="G264" s="25">
        <f t="shared" si="66"/>
        <v>-3.375737399999999E-3</v>
      </c>
      <c r="H264" s="25">
        <v>8.9999999999999998E-4</v>
      </c>
      <c r="I264" s="25">
        <f t="shared" si="67"/>
        <v>2.8549999999999999E-3</v>
      </c>
      <c r="J264" s="25"/>
      <c r="K264" s="25">
        <f t="shared" si="68"/>
        <v>2.6952000000000009E-4</v>
      </c>
      <c r="L264" s="25">
        <f t="shared" si="69"/>
        <v>6.2070456000000024E-3</v>
      </c>
      <c r="M264" s="25">
        <v>-6.2E-4</v>
      </c>
      <c r="N264" s="25">
        <f t="shared" si="70"/>
        <v>1.3350000000000002E-3</v>
      </c>
      <c r="O264" s="25"/>
      <c r="P264" s="25">
        <f t="shared" si="71"/>
        <v>-3.5652999999999965E-4</v>
      </c>
      <c r="Q264" s="25">
        <f t="shared" si="72"/>
        <v>-8.2108858999999923E-3</v>
      </c>
      <c r="R264" s="25">
        <v>-1.25E-3</v>
      </c>
      <c r="S264" s="25">
        <f t="shared" si="73"/>
        <v>7.0500000000000011E-4</v>
      </c>
      <c r="T264" s="25"/>
      <c r="U264" s="25">
        <f t="shared" si="74"/>
        <v>-5.1579999999999855E-5</v>
      </c>
      <c r="V264" s="25">
        <f t="shared" si="75"/>
        <v>-1.1878873999999968E-3</v>
      </c>
      <c r="W264" s="25">
        <v>-9.6000000000000002E-4</v>
      </c>
      <c r="X264" s="25">
        <f t="shared" si="76"/>
        <v>9.9500000000000022E-4</v>
      </c>
      <c r="Y264" s="25"/>
      <c r="Z264" s="25">
        <f t="shared" si="77"/>
        <v>1.828200000000002E-4</v>
      </c>
      <c r="AA264" s="25">
        <f t="shared" si="78"/>
        <v>4.210344600000005E-3</v>
      </c>
      <c r="AB264" s="25">
        <v>-3.7699999999999999E-3</v>
      </c>
      <c r="AC264" s="25">
        <f t="shared" si="79"/>
        <v>-1.9550000000000001E-3</v>
      </c>
    </row>
    <row r="265" spans="1:29" s="15" customFormat="1">
      <c r="A265" s="18">
        <v>513</v>
      </c>
      <c r="B265" s="25">
        <v>2.0000000000000002E-5</v>
      </c>
      <c r="C265" s="25">
        <v>-1.75E-3</v>
      </c>
      <c r="D265" s="25">
        <f t="shared" si="64"/>
        <v>6.9999999999999967E-5</v>
      </c>
      <c r="E265" s="25"/>
      <c r="F265" s="25">
        <f t="shared" si="65"/>
        <v>-3.4158000000000002E-4</v>
      </c>
      <c r="G265" s="25">
        <f t="shared" si="66"/>
        <v>-7.8665874000000014E-3</v>
      </c>
      <c r="H265" s="25">
        <v>8.3000000000000001E-4</v>
      </c>
      <c r="I265" s="25">
        <f t="shared" si="67"/>
        <v>2.65E-3</v>
      </c>
      <c r="J265" s="25"/>
      <c r="K265" s="25">
        <f t="shared" si="68"/>
        <v>6.4520000000000202E-5</v>
      </c>
      <c r="L265" s="25">
        <f t="shared" si="69"/>
        <v>1.4858956000000046E-3</v>
      </c>
      <c r="M265" s="25">
        <v>-6.0999999999999997E-4</v>
      </c>
      <c r="N265" s="25">
        <f t="shared" si="70"/>
        <v>1.2100000000000001E-3</v>
      </c>
      <c r="O265" s="25"/>
      <c r="P265" s="25">
        <f t="shared" si="71"/>
        <v>-4.8152999999999976E-4</v>
      </c>
      <c r="Q265" s="25">
        <f t="shared" si="72"/>
        <v>-1.1089635899999995E-2</v>
      </c>
      <c r="R265" s="25">
        <v>-1.3699999999999999E-3</v>
      </c>
      <c r="S265" s="25">
        <f t="shared" si="73"/>
        <v>4.500000000000001E-4</v>
      </c>
      <c r="T265" s="25"/>
      <c r="U265" s="25">
        <f t="shared" si="74"/>
        <v>-3.0657999999999987E-4</v>
      </c>
      <c r="V265" s="25">
        <f t="shared" si="75"/>
        <v>-7.0605373999999971E-3</v>
      </c>
      <c r="W265" s="25">
        <v>-1.14E-3</v>
      </c>
      <c r="X265" s="25">
        <f t="shared" si="76"/>
        <v>6.8000000000000005E-4</v>
      </c>
      <c r="Y265" s="25"/>
      <c r="Z265" s="25">
        <f t="shared" si="77"/>
        <v>-1.3217999999999997E-4</v>
      </c>
      <c r="AA265" s="25">
        <f t="shared" si="78"/>
        <v>-3.0441053999999993E-3</v>
      </c>
      <c r="AB265" s="25">
        <v>-3.6600000000000001E-3</v>
      </c>
      <c r="AC265" s="25">
        <f t="shared" si="79"/>
        <v>-1.82E-3</v>
      </c>
    </row>
    <row r="266" spans="1:29" s="15" customFormat="1">
      <c r="A266" s="18">
        <v>514</v>
      </c>
      <c r="B266" s="25">
        <v>-1.3999999999999999E-4</v>
      </c>
      <c r="C266" s="25">
        <v>-1.6299999999999999E-3</v>
      </c>
      <c r="D266" s="25">
        <f t="shared" si="64"/>
        <v>2.8000000000000008E-4</v>
      </c>
      <c r="E266" s="25"/>
      <c r="F266" s="25">
        <f t="shared" si="65"/>
        <v>-1.315799999999999E-4</v>
      </c>
      <c r="G266" s="25">
        <f t="shared" si="66"/>
        <v>-3.030287399999998E-3</v>
      </c>
      <c r="H266" s="25">
        <v>9.7999999999999997E-4</v>
      </c>
      <c r="I266" s="25">
        <f t="shared" si="67"/>
        <v>2.8900000000000002E-3</v>
      </c>
      <c r="J266" s="25"/>
      <c r="K266" s="25">
        <f t="shared" si="68"/>
        <v>3.045200000000004E-4</v>
      </c>
      <c r="L266" s="25">
        <f t="shared" si="69"/>
        <v>7.0130956000000093E-3</v>
      </c>
      <c r="M266" s="25">
        <v>-6.7000000000000002E-4</v>
      </c>
      <c r="N266" s="25">
        <f t="shared" si="70"/>
        <v>1.24E-3</v>
      </c>
      <c r="O266" s="25"/>
      <c r="P266" s="25">
        <f t="shared" si="71"/>
        <v>-4.515299999999999E-4</v>
      </c>
      <c r="Q266" s="25">
        <f t="shared" si="72"/>
        <v>-1.0398735899999997E-2</v>
      </c>
      <c r="R266" s="25">
        <v>-1.1800000000000001E-3</v>
      </c>
      <c r="S266" s="25">
        <f t="shared" si="73"/>
        <v>7.2999999999999996E-4</v>
      </c>
      <c r="T266" s="25"/>
      <c r="U266" s="25">
        <f t="shared" si="74"/>
        <v>-2.6580000000000006E-5</v>
      </c>
      <c r="V266" s="25">
        <f t="shared" si="75"/>
        <v>-6.1213740000000015E-4</v>
      </c>
      <c r="W266" s="25">
        <v>-1.0300000000000001E-3</v>
      </c>
      <c r="X266" s="25">
        <f t="shared" si="76"/>
        <v>8.7999999999999992E-4</v>
      </c>
      <c r="Y266" s="25"/>
      <c r="Z266" s="25">
        <f t="shared" si="77"/>
        <v>6.7819999999999903E-5</v>
      </c>
      <c r="AA266" s="25">
        <f t="shared" si="78"/>
        <v>1.5618945999999979E-3</v>
      </c>
      <c r="AB266" s="25">
        <v>-3.6800000000000001E-3</v>
      </c>
      <c r="AC266" s="25">
        <f t="shared" si="79"/>
        <v>-1.91E-3</v>
      </c>
    </row>
    <row r="267" spans="1:29" s="15" customFormat="1">
      <c r="A267" s="18">
        <v>515</v>
      </c>
      <c r="B267" s="25">
        <v>-1.3999999999999999E-4</v>
      </c>
      <c r="C267" s="25">
        <v>-1.6800000000000001E-3</v>
      </c>
      <c r="D267" s="25">
        <f t="shared" si="64"/>
        <v>2.5999999999999981E-4</v>
      </c>
      <c r="E267" s="25"/>
      <c r="F267" s="25">
        <f t="shared" si="65"/>
        <v>-1.5158000000000017E-4</v>
      </c>
      <c r="G267" s="25">
        <f t="shared" si="66"/>
        <v>-3.4908874000000043E-3</v>
      </c>
      <c r="H267" s="25">
        <v>8.9999999999999998E-4</v>
      </c>
      <c r="I267" s="25">
        <f t="shared" si="67"/>
        <v>2.8399999999999996E-3</v>
      </c>
      <c r="J267" s="25"/>
      <c r="K267" s="25">
        <f t="shared" si="68"/>
        <v>2.5451999999999983E-4</v>
      </c>
      <c r="L267" s="25">
        <f t="shared" si="69"/>
        <v>5.8615955999999966E-3</v>
      </c>
      <c r="M267" s="25">
        <v>-6.2E-4</v>
      </c>
      <c r="N267" s="25">
        <f t="shared" si="70"/>
        <v>1.32E-3</v>
      </c>
      <c r="O267" s="25"/>
      <c r="P267" s="25">
        <f t="shared" si="71"/>
        <v>-3.7152999999999991E-4</v>
      </c>
      <c r="Q267" s="25">
        <f t="shared" si="72"/>
        <v>-8.5563358999999981E-3</v>
      </c>
      <c r="R267" s="25">
        <v>-1.2099999999999999E-3</v>
      </c>
      <c r="S267" s="25">
        <f t="shared" si="73"/>
        <v>7.2999999999999996E-4</v>
      </c>
      <c r="T267" s="25"/>
      <c r="U267" s="25">
        <f t="shared" si="74"/>
        <v>-2.6580000000000006E-5</v>
      </c>
      <c r="V267" s="25">
        <f t="shared" si="75"/>
        <v>-6.1213740000000015E-4</v>
      </c>
      <c r="W267" s="25">
        <v>-1.0399999999999999E-3</v>
      </c>
      <c r="X267" s="25">
        <f t="shared" si="76"/>
        <v>8.9999999999999998E-4</v>
      </c>
      <c r="Y267" s="25"/>
      <c r="Z267" s="25">
        <f t="shared" si="77"/>
        <v>8.7819999999999955E-5</v>
      </c>
      <c r="AA267" s="25">
        <f t="shared" si="78"/>
        <v>2.022494599999999E-3</v>
      </c>
      <c r="AB267" s="25">
        <v>-3.7399999999999998E-3</v>
      </c>
      <c r="AC267" s="25">
        <f t="shared" si="79"/>
        <v>-1.9399999999999999E-3</v>
      </c>
    </row>
    <row r="268" spans="1:29" s="15" customFormat="1">
      <c r="A268" s="18">
        <v>516</v>
      </c>
      <c r="B268" s="25">
        <v>-4.0000000000000003E-5</v>
      </c>
      <c r="C268" s="25">
        <v>-1.5900000000000001E-3</v>
      </c>
      <c r="D268" s="25">
        <f t="shared" si="64"/>
        <v>2.5500000000000002E-4</v>
      </c>
      <c r="E268" s="25"/>
      <c r="F268" s="25">
        <f t="shared" si="65"/>
        <v>-1.5657999999999997E-4</v>
      </c>
      <c r="G268" s="25">
        <f t="shared" si="66"/>
        <v>-3.6060373999999996E-3</v>
      </c>
      <c r="H268" s="25">
        <v>8.8900000000000003E-4</v>
      </c>
      <c r="I268" s="25">
        <f t="shared" si="67"/>
        <v>2.7340000000000003E-3</v>
      </c>
      <c r="J268" s="25"/>
      <c r="K268" s="25">
        <f t="shared" si="68"/>
        <v>1.4852000000000051E-4</v>
      </c>
      <c r="L268" s="25">
        <f t="shared" si="69"/>
        <v>3.4204156000000119E-3</v>
      </c>
      <c r="M268" s="25">
        <v>-5.0000000000000001E-4</v>
      </c>
      <c r="N268" s="25">
        <f t="shared" si="70"/>
        <v>1.3450000000000001E-3</v>
      </c>
      <c r="O268" s="25"/>
      <c r="P268" s="25">
        <f t="shared" si="71"/>
        <v>-3.4652999999999984E-4</v>
      </c>
      <c r="Q268" s="25">
        <f t="shared" si="72"/>
        <v>-7.9805858999999965E-3</v>
      </c>
      <c r="R268" s="25">
        <v>-1.09E-3</v>
      </c>
      <c r="S268" s="25">
        <f t="shared" si="73"/>
        <v>7.5500000000000003E-4</v>
      </c>
      <c r="T268" s="25"/>
      <c r="U268" s="25">
        <f t="shared" si="74"/>
        <v>-1.5799999999999408E-6</v>
      </c>
      <c r="V268" s="25">
        <f t="shared" si="75"/>
        <v>-3.6387399999998641E-5</v>
      </c>
      <c r="W268" s="25">
        <v>-9.6000000000000002E-4</v>
      </c>
      <c r="X268" s="25">
        <f t="shared" si="76"/>
        <v>8.8500000000000004E-4</v>
      </c>
      <c r="Y268" s="25"/>
      <c r="Z268" s="25">
        <f t="shared" si="77"/>
        <v>7.2820000000000024E-5</v>
      </c>
      <c r="AA268" s="25">
        <f t="shared" si="78"/>
        <v>1.6770446000000006E-3</v>
      </c>
      <c r="AB268" s="25">
        <v>-3.65E-3</v>
      </c>
      <c r="AC268" s="25">
        <f t="shared" si="79"/>
        <v>-1.8450000000000001E-3</v>
      </c>
    </row>
    <row r="269" spans="1:29" s="15" customFormat="1">
      <c r="A269" s="18">
        <v>517</v>
      </c>
      <c r="B269" s="25">
        <v>-1.9000000000000001E-4</v>
      </c>
      <c r="C269" s="25">
        <v>-1.73E-3</v>
      </c>
      <c r="D269" s="25">
        <f t="shared" si="64"/>
        <v>2.8000000000000008E-4</v>
      </c>
      <c r="E269" s="25"/>
      <c r="F269" s="25">
        <f t="shared" si="65"/>
        <v>-1.315799999999999E-4</v>
      </c>
      <c r="G269" s="25">
        <f t="shared" si="66"/>
        <v>-3.030287399999998E-3</v>
      </c>
      <c r="H269" s="25">
        <v>9.1E-4</v>
      </c>
      <c r="I269" s="25">
        <f t="shared" si="67"/>
        <v>2.9199999999999999E-3</v>
      </c>
      <c r="J269" s="25"/>
      <c r="K269" s="25">
        <f t="shared" si="68"/>
        <v>3.3452000000000004E-4</v>
      </c>
      <c r="L269" s="25">
        <f t="shared" si="69"/>
        <v>7.703995600000001E-3</v>
      </c>
      <c r="M269" s="25">
        <v>-5.4000000000000001E-4</v>
      </c>
      <c r="N269" s="25">
        <f t="shared" si="70"/>
        <v>1.47E-3</v>
      </c>
      <c r="O269" s="25"/>
      <c r="P269" s="25">
        <f t="shared" si="71"/>
        <v>-2.2152999999999995E-4</v>
      </c>
      <c r="Q269" s="25">
        <f t="shared" si="72"/>
        <v>-5.1018358999999989E-3</v>
      </c>
      <c r="R269" s="25">
        <v>-1.1999999999999999E-3</v>
      </c>
      <c r="S269" s="25">
        <f t="shared" si="73"/>
        <v>8.1000000000000017E-4</v>
      </c>
      <c r="T269" s="25"/>
      <c r="U269" s="25">
        <f t="shared" si="74"/>
        <v>5.3420000000000203E-5</v>
      </c>
      <c r="V269" s="25">
        <f t="shared" si="75"/>
        <v>1.2302626000000047E-3</v>
      </c>
      <c r="W269" s="25">
        <v>-9.7000000000000005E-4</v>
      </c>
      <c r="X269" s="25">
        <f t="shared" si="76"/>
        <v>1.0400000000000001E-3</v>
      </c>
      <c r="Y269" s="25"/>
      <c r="Z269" s="25">
        <f t="shared" si="77"/>
        <v>2.2782000000000011E-4</v>
      </c>
      <c r="AA269" s="25">
        <f t="shared" si="78"/>
        <v>5.2466946000000025E-3</v>
      </c>
      <c r="AB269" s="25">
        <v>-3.8300000000000001E-3</v>
      </c>
      <c r="AC269" s="25">
        <f t="shared" si="79"/>
        <v>-2.0100000000000001E-3</v>
      </c>
    </row>
    <row r="270" spans="1:29" s="15" customFormat="1">
      <c r="A270" s="18">
        <v>518</v>
      </c>
      <c r="B270" s="25">
        <v>-1.0000000000000001E-5</v>
      </c>
      <c r="C270" s="25">
        <v>-1.7700000000000001E-3</v>
      </c>
      <c r="D270" s="25">
        <f t="shared" si="64"/>
        <v>1.1999999999999988E-4</v>
      </c>
      <c r="E270" s="25"/>
      <c r="F270" s="25">
        <f t="shared" si="65"/>
        <v>-2.9158000000000011E-4</v>
      </c>
      <c r="G270" s="25">
        <f t="shared" si="66"/>
        <v>-6.7150874000000025E-3</v>
      </c>
      <c r="H270" s="25">
        <v>8.0000000000000004E-4</v>
      </c>
      <c r="I270" s="25">
        <f t="shared" si="67"/>
        <v>2.6900000000000001E-3</v>
      </c>
      <c r="J270" s="25"/>
      <c r="K270" s="25">
        <f t="shared" si="68"/>
        <v>1.0452000000000031E-4</v>
      </c>
      <c r="L270" s="25">
        <f t="shared" si="69"/>
        <v>2.4070956000000073E-3</v>
      </c>
      <c r="M270" s="25">
        <v>-6.0999999999999997E-4</v>
      </c>
      <c r="N270" s="25">
        <f t="shared" si="70"/>
        <v>1.2799999999999999E-3</v>
      </c>
      <c r="O270" s="25"/>
      <c r="P270" s="25">
        <f t="shared" si="71"/>
        <v>-4.1153000000000001E-4</v>
      </c>
      <c r="Q270" s="25">
        <f t="shared" si="72"/>
        <v>-9.4775359000000003E-3</v>
      </c>
      <c r="R270" s="25">
        <v>-1.3699999999999999E-3</v>
      </c>
      <c r="S270" s="25">
        <f t="shared" si="73"/>
        <v>5.2000000000000006E-4</v>
      </c>
      <c r="T270" s="25"/>
      <c r="U270" s="25">
        <f t="shared" si="74"/>
        <v>-2.3657999999999991E-4</v>
      </c>
      <c r="V270" s="25">
        <f t="shared" si="75"/>
        <v>-5.448437399999998E-3</v>
      </c>
      <c r="W270" s="25">
        <v>-1.06E-3</v>
      </c>
      <c r="X270" s="25">
        <f t="shared" si="76"/>
        <v>8.3000000000000001E-4</v>
      </c>
      <c r="Y270" s="25"/>
      <c r="Z270" s="25">
        <f t="shared" si="77"/>
        <v>1.7819999999999989E-5</v>
      </c>
      <c r="AA270" s="25">
        <f t="shared" si="78"/>
        <v>4.1039459999999973E-4</v>
      </c>
      <c r="AB270" s="25">
        <v>-3.7699999999999999E-3</v>
      </c>
      <c r="AC270" s="25">
        <f t="shared" si="79"/>
        <v>-1.89E-3</v>
      </c>
    </row>
    <row r="271" spans="1:29" s="15" customFormat="1">
      <c r="A271" s="18">
        <v>519</v>
      </c>
      <c r="B271" s="25">
        <v>-4.0000000000000003E-5</v>
      </c>
      <c r="C271" s="25">
        <v>-1.6900000000000001E-3</v>
      </c>
      <c r="D271" s="25">
        <f t="shared" si="64"/>
        <v>1.5999999999999999E-4</v>
      </c>
      <c r="E271" s="25"/>
      <c r="F271" s="25">
        <f t="shared" si="65"/>
        <v>-2.5158E-4</v>
      </c>
      <c r="G271" s="25">
        <f t="shared" si="66"/>
        <v>-5.7938874000000003E-3</v>
      </c>
      <c r="H271" s="25">
        <v>9.3000000000000005E-4</v>
      </c>
      <c r="I271" s="25">
        <f t="shared" si="67"/>
        <v>2.7800000000000004E-3</v>
      </c>
      <c r="J271" s="25"/>
      <c r="K271" s="25">
        <f t="shared" si="68"/>
        <v>1.9452000000000054E-4</v>
      </c>
      <c r="L271" s="25">
        <f t="shared" si="69"/>
        <v>4.4797956000000123E-3</v>
      </c>
      <c r="M271" s="25">
        <v>-6.3000000000000003E-4</v>
      </c>
      <c r="N271" s="25">
        <f t="shared" si="70"/>
        <v>1.2200000000000002E-3</v>
      </c>
      <c r="O271" s="25"/>
      <c r="P271" s="25">
        <f t="shared" si="71"/>
        <v>-4.7152999999999974E-4</v>
      </c>
      <c r="Q271" s="25">
        <f t="shared" si="72"/>
        <v>-1.0859335899999994E-2</v>
      </c>
      <c r="R271" s="25">
        <v>-1.2899999999999999E-3</v>
      </c>
      <c r="S271" s="25">
        <f t="shared" si="73"/>
        <v>5.6000000000000017E-4</v>
      </c>
      <c r="T271" s="25"/>
      <c r="U271" s="25">
        <f t="shared" si="74"/>
        <v>-1.965799999999998E-4</v>
      </c>
      <c r="V271" s="25">
        <f t="shared" si="75"/>
        <v>-4.5272373999999957E-3</v>
      </c>
      <c r="W271" s="25">
        <v>-1.06E-3</v>
      </c>
      <c r="X271" s="25">
        <f t="shared" si="76"/>
        <v>7.9000000000000012E-4</v>
      </c>
      <c r="Y271" s="25"/>
      <c r="Z271" s="25">
        <f t="shared" si="77"/>
        <v>-2.2179999999999899E-5</v>
      </c>
      <c r="AA271" s="25">
        <f t="shared" si="78"/>
        <v>-5.1080539999999767E-4</v>
      </c>
      <c r="AB271" s="25">
        <v>-3.6600000000000001E-3</v>
      </c>
      <c r="AC271" s="25">
        <f t="shared" si="79"/>
        <v>-1.8500000000000001E-3</v>
      </c>
    </row>
    <row r="272" spans="1:29" s="15" customFormat="1">
      <c r="A272" s="18">
        <v>520</v>
      </c>
      <c r="B272" s="25">
        <v>-1.1E-4</v>
      </c>
      <c r="C272" s="25">
        <v>-1.6900000000000001E-3</v>
      </c>
      <c r="D272" s="25">
        <f t="shared" si="64"/>
        <v>2.3499999999999975E-4</v>
      </c>
      <c r="E272" s="25"/>
      <c r="F272" s="25">
        <f t="shared" si="65"/>
        <v>-1.7658000000000024E-4</v>
      </c>
      <c r="G272" s="25">
        <f t="shared" si="66"/>
        <v>-4.0666374000000059E-3</v>
      </c>
      <c r="H272" s="25">
        <v>7.7999999999999999E-4</v>
      </c>
      <c r="I272" s="25">
        <f t="shared" si="67"/>
        <v>2.7049999999999999E-3</v>
      </c>
      <c r="J272" s="25"/>
      <c r="K272" s="25">
        <f t="shared" si="68"/>
        <v>1.1952000000000013E-4</v>
      </c>
      <c r="L272" s="25">
        <f t="shared" si="69"/>
        <v>2.7525456000000031E-3</v>
      </c>
      <c r="M272" s="25">
        <v>-5.4000000000000001E-4</v>
      </c>
      <c r="N272" s="25">
        <f t="shared" si="70"/>
        <v>1.3849999999999999E-3</v>
      </c>
      <c r="O272" s="25"/>
      <c r="P272" s="25">
        <f t="shared" si="71"/>
        <v>-3.0652999999999995E-4</v>
      </c>
      <c r="Q272" s="25">
        <f t="shared" si="72"/>
        <v>-7.0593858999999995E-3</v>
      </c>
      <c r="R272" s="25">
        <v>-1.2999999999999999E-3</v>
      </c>
      <c r="S272" s="25">
        <f t="shared" si="73"/>
        <v>6.249999999999999E-4</v>
      </c>
      <c r="T272" s="25"/>
      <c r="U272" s="25">
        <f t="shared" si="74"/>
        <v>-1.3158000000000006E-4</v>
      </c>
      <c r="V272" s="25">
        <f t="shared" si="75"/>
        <v>-3.0302874000000014E-3</v>
      </c>
      <c r="W272" s="25">
        <v>-1.16E-3</v>
      </c>
      <c r="X272" s="25">
        <f t="shared" si="76"/>
        <v>7.6499999999999984E-4</v>
      </c>
      <c r="Y272" s="25"/>
      <c r="Z272" s="25">
        <f t="shared" si="77"/>
        <v>-4.7180000000000182E-5</v>
      </c>
      <c r="AA272" s="25">
        <f t="shared" si="78"/>
        <v>-1.0865554000000042E-3</v>
      </c>
      <c r="AB272" s="25">
        <v>-3.7399999999999998E-3</v>
      </c>
      <c r="AC272" s="25">
        <f t="shared" si="79"/>
        <v>-1.9249999999999998E-3</v>
      </c>
    </row>
    <row r="273" spans="1:29" s="15" customFormat="1">
      <c r="A273" s="18">
        <v>521</v>
      </c>
      <c r="B273" s="25">
        <v>-8.0000000000000007E-5</v>
      </c>
      <c r="C273" s="25">
        <v>-1.8699999999999999E-3</v>
      </c>
      <c r="D273" s="25">
        <f t="shared" si="64"/>
        <v>5.5000000000000144E-5</v>
      </c>
      <c r="E273" s="25"/>
      <c r="F273" s="25">
        <f t="shared" si="65"/>
        <v>-3.5657999999999984E-4</v>
      </c>
      <c r="G273" s="25">
        <f t="shared" si="66"/>
        <v>-8.2120373999999968E-3</v>
      </c>
      <c r="H273" s="25">
        <v>7.7999999999999999E-4</v>
      </c>
      <c r="I273" s="25">
        <f t="shared" si="67"/>
        <v>2.7049999999999999E-3</v>
      </c>
      <c r="J273" s="25"/>
      <c r="K273" s="25">
        <f t="shared" si="68"/>
        <v>1.1952000000000013E-4</v>
      </c>
      <c r="L273" s="25">
        <f t="shared" si="69"/>
        <v>2.7525456000000031E-3</v>
      </c>
      <c r="M273" s="25">
        <v>-6.8000000000000005E-4</v>
      </c>
      <c r="N273" s="25">
        <f t="shared" si="70"/>
        <v>1.245E-3</v>
      </c>
      <c r="O273" s="25"/>
      <c r="P273" s="25">
        <f t="shared" si="71"/>
        <v>-4.4652999999999989E-4</v>
      </c>
      <c r="Q273" s="25">
        <f t="shared" si="72"/>
        <v>-1.0283585899999998E-2</v>
      </c>
      <c r="R273" s="25">
        <v>-1.4499999999999999E-3</v>
      </c>
      <c r="S273" s="25">
        <f t="shared" si="73"/>
        <v>4.7500000000000016E-4</v>
      </c>
      <c r="T273" s="25"/>
      <c r="U273" s="25">
        <f t="shared" si="74"/>
        <v>-2.8157999999999981E-4</v>
      </c>
      <c r="V273" s="25">
        <f t="shared" si="75"/>
        <v>-6.4847873999999955E-3</v>
      </c>
      <c r="W273" s="25">
        <v>-1.1999999999999999E-3</v>
      </c>
      <c r="X273" s="25">
        <f t="shared" si="76"/>
        <v>7.2500000000000017E-4</v>
      </c>
      <c r="Y273" s="25"/>
      <c r="Z273" s="25">
        <f t="shared" si="77"/>
        <v>-8.7179999999999853E-5</v>
      </c>
      <c r="AA273" s="25">
        <f t="shared" si="78"/>
        <v>-2.0077553999999966E-3</v>
      </c>
      <c r="AB273" s="25">
        <v>-3.7699999999999999E-3</v>
      </c>
      <c r="AC273" s="25">
        <f t="shared" si="79"/>
        <v>-1.9250000000000001E-3</v>
      </c>
    </row>
    <row r="274" spans="1:29" s="15" customFormat="1">
      <c r="A274" s="18">
        <v>522</v>
      </c>
      <c r="B274" s="25">
        <v>-1.9000000000000001E-4</v>
      </c>
      <c r="C274" s="25">
        <v>-1.8400000000000001E-3</v>
      </c>
      <c r="D274" s="25">
        <f t="shared" si="64"/>
        <v>1.7499999999999981E-4</v>
      </c>
      <c r="E274" s="25"/>
      <c r="F274" s="25">
        <f t="shared" si="65"/>
        <v>-2.3658000000000018E-4</v>
      </c>
      <c r="G274" s="25">
        <f t="shared" si="66"/>
        <v>-5.448437400000004E-3</v>
      </c>
      <c r="H274" s="25">
        <v>7.5000000000000002E-4</v>
      </c>
      <c r="I274" s="25">
        <f t="shared" si="67"/>
        <v>2.7650000000000001E-3</v>
      </c>
      <c r="J274" s="25"/>
      <c r="K274" s="25">
        <f t="shared" si="68"/>
        <v>1.7952000000000029E-4</v>
      </c>
      <c r="L274" s="25">
        <f t="shared" si="69"/>
        <v>4.1343456000000065E-3</v>
      </c>
      <c r="M274" s="25">
        <v>-5.9900000000000003E-4</v>
      </c>
      <c r="N274" s="25">
        <f t="shared" si="70"/>
        <v>1.4159999999999997E-3</v>
      </c>
      <c r="O274" s="25"/>
      <c r="P274" s="25">
        <f t="shared" si="71"/>
        <v>-2.7553000000000018E-4</v>
      </c>
      <c r="Q274" s="25">
        <f t="shared" si="72"/>
        <v>-6.3454559000000041E-3</v>
      </c>
      <c r="R274" s="25">
        <v>-1.32E-3</v>
      </c>
      <c r="S274" s="25">
        <f t="shared" si="73"/>
        <v>6.9499999999999987E-4</v>
      </c>
      <c r="T274" s="25"/>
      <c r="U274" s="25">
        <f t="shared" si="74"/>
        <v>-6.1580000000000098E-5</v>
      </c>
      <c r="V274" s="25">
        <f t="shared" si="75"/>
        <v>-1.4181874000000023E-3</v>
      </c>
      <c r="W274" s="25">
        <v>-1.06E-3</v>
      </c>
      <c r="X274" s="25">
        <f t="shared" si="76"/>
        <v>9.549999999999999E-4</v>
      </c>
      <c r="Y274" s="25"/>
      <c r="Z274" s="25">
        <f t="shared" si="77"/>
        <v>1.4281999999999988E-4</v>
      </c>
      <c r="AA274" s="25">
        <f t="shared" si="78"/>
        <v>3.2891445999999975E-3</v>
      </c>
      <c r="AB274" s="25">
        <v>-3.8400000000000001E-3</v>
      </c>
      <c r="AC274" s="25">
        <f t="shared" si="79"/>
        <v>-2.0149999999999999E-3</v>
      </c>
    </row>
    <row r="275" spans="1:29" s="15" customFormat="1">
      <c r="A275" s="18">
        <v>523</v>
      </c>
      <c r="B275" s="25">
        <v>-3.0000000000000001E-5</v>
      </c>
      <c r="C275" s="25">
        <v>-1.6900000000000001E-3</v>
      </c>
      <c r="D275" s="25">
        <f t="shared" si="64"/>
        <v>2.4499999999999999E-4</v>
      </c>
      <c r="E275" s="25"/>
      <c r="F275" s="25">
        <f t="shared" si="65"/>
        <v>-1.6657999999999999E-4</v>
      </c>
      <c r="G275" s="25">
        <f t="shared" si="66"/>
        <v>-3.8363374000000001E-3</v>
      </c>
      <c r="H275" s="25">
        <v>7.7999999999999999E-4</v>
      </c>
      <c r="I275" s="25">
        <f t="shared" si="67"/>
        <v>2.715E-3</v>
      </c>
      <c r="J275" s="25"/>
      <c r="K275" s="25">
        <f t="shared" si="68"/>
        <v>1.2952000000000016E-4</v>
      </c>
      <c r="L275" s="25">
        <f t="shared" si="69"/>
        <v>2.9828456000000037E-3</v>
      </c>
      <c r="M275" s="25">
        <v>-6.4999999999999997E-4</v>
      </c>
      <c r="N275" s="25">
        <f t="shared" si="70"/>
        <v>1.2850000000000001E-3</v>
      </c>
      <c r="O275" s="25"/>
      <c r="P275" s="25">
        <f t="shared" si="71"/>
        <v>-4.0652999999999978E-4</v>
      </c>
      <c r="Q275" s="25">
        <f t="shared" si="72"/>
        <v>-9.3623858999999955E-3</v>
      </c>
      <c r="R275" s="25">
        <v>-1.4499999999999999E-3</v>
      </c>
      <c r="S275" s="25">
        <f t="shared" si="73"/>
        <v>4.8500000000000019E-4</v>
      </c>
      <c r="T275" s="25"/>
      <c r="U275" s="25">
        <f t="shared" si="74"/>
        <v>-2.7157999999999978E-4</v>
      </c>
      <c r="V275" s="25">
        <f t="shared" si="75"/>
        <v>-6.2544873999999953E-3</v>
      </c>
      <c r="W275" s="25">
        <v>-1.1299999999999999E-3</v>
      </c>
      <c r="X275" s="25">
        <f t="shared" si="76"/>
        <v>8.0500000000000016E-4</v>
      </c>
      <c r="Y275" s="25"/>
      <c r="Z275" s="25">
        <f t="shared" si="77"/>
        <v>-7.1799999999998601E-6</v>
      </c>
      <c r="AA275" s="25">
        <f t="shared" si="78"/>
        <v>-1.6535539999999678E-4</v>
      </c>
      <c r="AB275" s="25">
        <v>-3.8400000000000001E-3</v>
      </c>
      <c r="AC275" s="25">
        <f t="shared" si="79"/>
        <v>-1.9350000000000001E-3</v>
      </c>
    </row>
    <row r="276" spans="1:29" s="15" customFormat="1">
      <c r="A276" s="18">
        <v>524</v>
      </c>
      <c r="B276" s="25">
        <v>-2.5999999999999998E-4</v>
      </c>
      <c r="C276" s="25">
        <v>-1.6199999999999999E-3</v>
      </c>
      <c r="D276" s="25">
        <f t="shared" si="64"/>
        <v>4.3500000000000006E-4</v>
      </c>
      <c r="E276" s="25"/>
      <c r="F276" s="25">
        <f t="shared" si="65"/>
        <v>2.3420000000000071E-5</v>
      </c>
      <c r="G276" s="25">
        <f t="shared" si="66"/>
        <v>5.3936260000000166E-4</v>
      </c>
      <c r="H276" s="25">
        <v>8.8000000000000003E-4</v>
      </c>
      <c r="I276" s="25">
        <f t="shared" si="67"/>
        <v>2.9350000000000001E-3</v>
      </c>
      <c r="J276" s="25"/>
      <c r="K276" s="25">
        <f t="shared" si="68"/>
        <v>3.495200000000003E-4</v>
      </c>
      <c r="L276" s="25">
        <f t="shared" si="69"/>
        <v>8.0494456000000068E-3</v>
      </c>
      <c r="M276" s="25">
        <v>-5.6999999999999998E-4</v>
      </c>
      <c r="N276" s="25">
        <f t="shared" si="70"/>
        <v>1.485E-3</v>
      </c>
      <c r="O276" s="25"/>
      <c r="P276" s="25">
        <f t="shared" si="71"/>
        <v>-2.0652999999999991E-4</v>
      </c>
      <c r="Q276" s="25">
        <f t="shared" si="72"/>
        <v>-4.7563858999999983E-3</v>
      </c>
      <c r="R276" s="25">
        <v>-1.24E-3</v>
      </c>
      <c r="S276" s="25">
        <f t="shared" si="73"/>
        <v>8.1499999999999997E-4</v>
      </c>
      <c r="T276" s="25"/>
      <c r="U276" s="25">
        <f t="shared" si="74"/>
        <v>5.842E-5</v>
      </c>
      <c r="V276" s="25">
        <f t="shared" si="75"/>
        <v>1.3454126E-3</v>
      </c>
      <c r="W276" s="25">
        <v>-1.1299999999999999E-3</v>
      </c>
      <c r="X276" s="25">
        <f t="shared" si="76"/>
        <v>9.2500000000000004E-4</v>
      </c>
      <c r="Y276" s="25"/>
      <c r="Z276" s="25">
        <f t="shared" si="77"/>
        <v>1.1282000000000002E-4</v>
      </c>
      <c r="AA276" s="25">
        <f t="shared" si="78"/>
        <v>2.5982446000000006E-3</v>
      </c>
      <c r="AB276" s="25">
        <v>-3.8500000000000001E-3</v>
      </c>
      <c r="AC276" s="25">
        <f t="shared" si="79"/>
        <v>-2.055E-3</v>
      </c>
    </row>
    <row r="277" spans="1:29" s="15" customFormat="1">
      <c r="A277" s="18">
        <v>525</v>
      </c>
      <c r="B277" s="25">
        <v>-2.0000000000000001E-4</v>
      </c>
      <c r="C277" s="25">
        <v>-1.7099999999999999E-3</v>
      </c>
      <c r="D277" s="25">
        <f t="shared" si="64"/>
        <v>2.9000000000000011E-4</v>
      </c>
      <c r="E277" s="25"/>
      <c r="F277" s="25">
        <f t="shared" si="65"/>
        <v>-1.2157999999999988E-4</v>
      </c>
      <c r="G277" s="25">
        <f t="shared" si="66"/>
        <v>-2.7999873999999974E-3</v>
      </c>
      <c r="H277" s="25">
        <v>8.4000000000000003E-4</v>
      </c>
      <c r="I277" s="25">
        <f t="shared" si="67"/>
        <v>2.8400000000000001E-3</v>
      </c>
      <c r="J277" s="25"/>
      <c r="K277" s="25">
        <f t="shared" si="68"/>
        <v>2.5452000000000027E-4</v>
      </c>
      <c r="L277" s="25">
        <f t="shared" si="69"/>
        <v>5.8615956000000061E-3</v>
      </c>
      <c r="M277" s="25">
        <v>-5.8E-4</v>
      </c>
      <c r="N277" s="25">
        <f t="shared" si="70"/>
        <v>1.42E-3</v>
      </c>
      <c r="O277" s="25"/>
      <c r="P277" s="25">
        <f t="shared" si="71"/>
        <v>-2.7152999999999986E-4</v>
      </c>
      <c r="Q277" s="25">
        <f t="shared" si="72"/>
        <v>-6.2533358999999969E-3</v>
      </c>
      <c r="R277" s="25">
        <v>-1.32E-3</v>
      </c>
      <c r="S277" s="25">
        <f t="shared" si="73"/>
        <v>6.8000000000000005E-4</v>
      </c>
      <c r="T277" s="25"/>
      <c r="U277" s="25">
        <f t="shared" si="74"/>
        <v>-7.6579999999999921E-5</v>
      </c>
      <c r="V277" s="25">
        <f t="shared" si="75"/>
        <v>-1.7636373999999982E-3</v>
      </c>
      <c r="W277" s="25">
        <v>-1.1199999999999999E-3</v>
      </c>
      <c r="X277" s="25">
        <f t="shared" si="76"/>
        <v>8.8000000000000014E-4</v>
      </c>
      <c r="Y277" s="25"/>
      <c r="Z277" s="25">
        <f t="shared" si="77"/>
        <v>6.782000000000012E-5</v>
      </c>
      <c r="AA277" s="25">
        <f t="shared" si="78"/>
        <v>1.5618946000000029E-3</v>
      </c>
      <c r="AB277" s="25">
        <v>-3.8E-3</v>
      </c>
      <c r="AC277" s="25">
        <f t="shared" si="79"/>
        <v>-2E-3</v>
      </c>
    </row>
    <row r="278" spans="1:29" s="15" customFormat="1">
      <c r="A278" s="18">
        <v>526</v>
      </c>
      <c r="B278" s="25">
        <v>-1.9000000000000001E-4</v>
      </c>
      <c r="C278" s="25">
        <v>-1.7899999999999999E-3</v>
      </c>
      <c r="D278" s="25">
        <f t="shared" si="64"/>
        <v>1.7499999999999981E-4</v>
      </c>
      <c r="E278" s="25"/>
      <c r="F278" s="25">
        <f t="shared" si="65"/>
        <v>-2.3658000000000018E-4</v>
      </c>
      <c r="G278" s="25">
        <f t="shared" si="66"/>
        <v>-5.448437400000004E-3</v>
      </c>
      <c r="H278" s="25">
        <v>7.6000000000000004E-4</v>
      </c>
      <c r="I278" s="25">
        <f t="shared" si="67"/>
        <v>2.725E-3</v>
      </c>
      <c r="J278" s="25"/>
      <c r="K278" s="25">
        <f t="shared" si="68"/>
        <v>1.3952000000000018E-4</v>
      </c>
      <c r="L278" s="25">
        <f t="shared" si="69"/>
        <v>3.2131456000000043E-3</v>
      </c>
      <c r="M278" s="25">
        <v>-5.0000000000000001E-4</v>
      </c>
      <c r="N278" s="25">
        <f t="shared" si="70"/>
        <v>1.4649999999999997E-3</v>
      </c>
      <c r="O278" s="25"/>
      <c r="P278" s="25">
        <f t="shared" si="71"/>
        <v>-2.2653000000000018E-4</v>
      </c>
      <c r="Q278" s="25">
        <f t="shared" si="72"/>
        <v>-5.2169859000000046E-3</v>
      </c>
      <c r="R278" s="25">
        <v>-1.41E-3</v>
      </c>
      <c r="S278" s="25">
        <f t="shared" si="73"/>
        <v>5.5499999999999972E-4</v>
      </c>
      <c r="T278" s="25"/>
      <c r="U278" s="25">
        <f t="shared" si="74"/>
        <v>-2.0158000000000025E-4</v>
      </c>
      <c r="V278" s="25">
        <f t="shared" si="75"/>
        <v>-4.6423874000000058E-3</v>
      </c>
      <c r="W278" s="25">
        <v>-1.14E-3</v>
      </c>
      <c r="X278" s="25">
        <f t="shared" si="76"/>
        <v>8.2499999999999978E-4</v>
      </c>
      <c r="Y278" s="25"/>
      <c r="Z278" s="25">
        <f t="shared" si="77"/>
        <v>1.2819999999999759E-5</v>
      </c>
      <c r="AA278" s="25">
        <f t="shared" si="78"/>
        <v>2.9524459999999447E-4</v>
      </c>
      <c r="AB278" s="25">
        <v>-3.7399999999999998E-3</v>
      </c>
      <c r="AC278" s="25">
        <f t="shared" si="79"/>
        <v>-1.9649999999999997E-3</v>
      </c>
    </row>
    <row r="279" spans="1:29" s="15" customFormat="1">
      <c r="A279" s="18">
        <v>527</v>
      </c>
      <c r="B279" s="25">
        <v>-1.2E-4</v>
      </c>
      <c r="C279" s="25">
        <v>-1.82E-3</v>
      </c>
      <c r="D279" s="25">
        <f t="shared" si="64"/>
        <v>1.5500000000000019E-4</v>
      </c>
      <c r="E279" s="25"/>
      <c r="F279" s="25">
        <f t="shared" si="65"/>
        <v>-2.565799999999998E-4</v>
      </c>
      <c r="G279" s="25">
        <f t="shared" si="66"/>
        <v>-5.9090373999999956E-3</v>
      </c>
      <c r="H279" s="25">
        <v>7.5000000000000002E-4</v>
      </c>
      <c r="I279" s="25">
        <f t="shared" si="67"/>
        <v>2.725E-3</v>
      </c>
      <c r="J279" s="25"/>
      <c r="K279" s="25">
        <f t="shared" si="68"/>
        <v>1.3952000000000018E-4</v>
      </c>
      <c r="L279" s="25">
        <f t="shared" si="69"/>
        <v>3.2131456000000043E-3</v>
      </c>
      <c r="M279" s="25">
        <v>-6.3000000000000003E-4</v>
      </c>
      <c r="N279" s="25">
        <f t="shared" si="70"/>
        <v>1.3450000000000003E-3</v>
      </c>
      <c r="O279" s="25"/>
      <c r="P279" s="25">
        <f t="shared" si="71"/>
        <v>-3.4652999999999962E-4</v>
      </c>
      <c r="Q279" s="25">
        <f t="shared" si="72"/>
        <v>-7.9805858999999913E-3</v>
      </c>
      <c r="R279" s="25">
        <v>-1.32E-3</v>
      </c>
      <c r="S279" s="25">
        <f t="shared" si="73"/>
        <v>6.550000000000002E-4</v>
      </c>
      <c r="T279" s="25"/>
      <c r="U279" s="25">
        <f t="shared" si="74"/>
        <v>-1.0157999999999977E-4</v>
      </c>
      <c r="V279" s="25">
        <f t="shared" si="75"/>
        <v>-2.339387399999995E-3</v>
      </c>
      <c r="W279" s="25">
        <v>-1.15E-3</v>
      </c>
      <c r="X279" s="25">
        <f t="shared" si="76"/>
        <v>8.2500000000000021E-4</v>
      </c>
      <c r="Y279" s="25"/>
      <c r="Z279" s="25">
        <f t="shared" si="77"/>
        <v>1.2820000000000192E-5</v>
      </c>
      <c r="AA279" s="25">
        <f t="shared" si="78"/>
        <v>2.9524460000000444E-4</v>
      </c>
      <c r="AB279" s="25">
        <v>-3.8300000000000001E-3</v>
      </c>
      <c r="AC279" s="25">
        <f t="shared" si="79"/>
        <v>-1.9750000000000002E-3</v>
      </c>
    </row>
    <row r="280" spans="1:29" s="15" customFormat="1">
      <c r="A280" s="18">
        <v>528</v>
      </c>
      <c r="B280" s="25">
        <v>-1.6000000000000001E-4</v>
      </c>
      <c r="C280" s="25">
        <v>-1.83E-3</v>
      </c>
      <c r="D280" s="25">
        <f t="shared" si="64"/>
        <v>1.7000000000000001E-4</v>
      </c>
      <c r="E280" s="25"/>
      <c r="F280" s="25">
        <f t="shared" si="65"/>
        <v>-2.4157999999999997E-4</v>
      </c>
      <c r="G280" s="25">
        <f t="shared" si="66"/>
        <v>-5.5635873999999993E-3</v>
      </c>
      <c r="H280" s="25">
        <v>7.1000000000000002E-4</v>
      </c>
      <c r="I280" s="25">
        <f t="shared" si="67"/>
        <v>2.7100000000000002E-3</v>
      </c>
      <c r="J280" s="25"/>
      <c r="K280" s="25">
        <f t="shared" si="68"/>
        <v>1.2452000000000036E-4</v>
      </c>
      <c r="L280" s="25">
        <f t="shared" si="69"/>
        <v>2.8676956000000084E-3</v>
      </c>
      <c r="M280" s="25">
        <v>-6.2E-4</v>
      </c>
      <c r="N280" s="25">
        <f t="shared" si="70"/>
        <v>1.3800000000000002E-3</v>
      </c>
      <c r="O280" s="25"/>
      <c r="P280" s="25">
        <f t="shared" si="71"/>
        <v>-3.1152999999999975E-4</v>
      </c>
      <c r="Q280" s="25">
        <f t="shared" si="72"/>
        <v>-7.1745358999999948E-3</v>
      </c>
      <c r="R280" s="25">
        <v>-1.5100000000000001E-3</v>
      </c>
      <c r="S280" s="25">
        <f t="shared" si="73"/>
        <v>4.8999999999999998E-4</v>
      </c>
      <c r="T280" s="25"/>
      <c r="U280" s="25">
        <f t="shared" si="74"/>
        <v>-2.6657999999999999E-4</v>
      </c>
      <c r="V280" s="25">
        <f t="shared" si="75"/>
        <v>-6.1393374000000001E-3</v>
      </c>
      <c r="W280" s="25">
        <v>-1.1900000000000001E-3</v>
      </c>
      <c r="X280" s="25">
        <f t="shared" si="76"/>
        <v>8.0999999999999996E-4</v>
      </c>
      <c r="Y280" s="25"/>
      <c r="Z280" s="25">
        <f t="shared" si="77"/>
        <v>-2.1800000000000638E-6</v>
      </c>
      <c r="AA280" s="25">
        <f t="shared" si="78"/>
        <v>-5.0205400000001469E-5</v>
      </c>
      <c r="AB280" s="25">
        <v>-3.8400000000000001E-3</v>
      </c>
      <c r="AC280" s="25">
        <f t="shared" si="79"/>
        <v>-2E-3</v>
      </c>
    </row>
    <row r="281" spans="1:29" s="15" customFormat="1">
      <c r="A281" s="18">
        <v>529</v>
      </c>
      <c r="B281" s="25">
        <v>-2.2000000000000001E-4</v>
      </c>
      <c r="C281" s="25">
        <v>-1.7899999999999999E-3</v>
      </c>
      <c r="D281" s="25">
        <f t="shared" si="64"/>
        <v>2.5500000000000002E-4</v>
      </c>
      <c r="E281" s="25"/>
      <c r="F281" s="25">
        <f t="shared" si="65"/>
        <v>-1.5657999999999997E-4</v>
      </c>
      <c r="G281" s="25">
        <f t="shared" si="66"/>
        <v>-3.6060373999999996E-3</v>
      </c>
      <c r="H281" s="25">
        <v>7.6999999999999996E-4</v>
      </c>
      <c r="I281" s="25">
        <f t="shared" si="67"/>
        <v>2.8149999999999998E-3</v>
      </c>
      <c r="J281" s="25"/>
      <c r="K281" s="25">
        <f t="shared" si="68"/>
        <v>2.2951999999999998E-4</v>
      </c>
      <c r="L281" s="25">
        <f t="shared" si="69"/>
        <v>5.2858456000000002E-3</v>
      </c>
      <c r="M281" s="25">
        <v>-7.2000000000000005E-4</v>
      </c>
      <c r="N281" s="25">
        <f t="shared" si="70"/>
        <v>1.3249999999999998E-3</v>
      </c>
      <c r="O281" s="25"/>
      <c r="P281" s="25">
        <f t="shared" si="71"/>
        <v>-3.6653000000000011E-4</v>
      </c>
      <c r="Q281" s="25">
        <f t="shared" si="72"/>
        <v>-8.4411859000000037E-3</v>
      </c>
      <c r="R281" s="25">
        <v>-1.2899999999999999E-3</v>
      </c>
      <c r="S281" s="25">
        <f t="shared" si="73"/>
        <v>7.5500000000000003E-4</v>
      </c>
      <c r="T281" s="25"/>
      <c r="U281" s="25">
        <f t="shared" si="74"/>
        <v>-1.5799999999999408E-6</v>
      </c>
      <c r="V281" s="25">
        <f t="shared" si="75"/>
        <v>-3.6387399999998641E-5</v>
      </c>
      <c r="W281" s="25">
        <v>-1.1800000000000001E-3</v>
      </c>
      <c r="X281" s="25">
        <f t="shared" si="76"/>
        <v>8.6499999999999988E-4</v>
      </c>
      <c r="Y281" s="25"/>
      <c r="Z281" s="25">
        <f t="shared" si="77"/>
        <v>5.2819999999999864E-5</v>
      </c>
      <c r="AA281" s="25">
        <f t="shared" si="78"/>
        <v>1.2164445999999969E-3</v>
      </c>
      <c r="AB281" s="25">
        <v>-3.8700000000000002E-3</v>
      </c>
      <c r="AC281" s="25">
        <f t="shared" si="79"/>
        <v>-2.0449999999999999E-3</v>
      </c>
    </row>
    <row r="282" spans="1:29" s="15" customFormat="1">
      <c r="A282" s="18">
        <v>530</v>
      </c>
      <c r="B282" s="25">
        <v>-1.1E-4</v>
      </c>
      <c r="C282" s="25">
        <v>-1.73E-3</v>
      </c>
      <c r="D282" s="25">
        <f t="shared" si="64"/>
        <v>2.7499999999999985E-4</v>
      </c>
      <c r="E282" s="25"/>
      <c r="F282" s="25">
        <f t="shared" si="65"/>
        <v>-1.3658000000000013E-4</v>
      </c>
      <c r="G282" s="25">
        <f t="shared" si="66"/>
        <v>-3.1454374000000032E-3</v>
      </c>
      <c r="H282" s="25">
        <v>7.7999999999999999E-4</v>
      </c>
      <c r="I282" s="25">
        <f t="shared" si="67"/>
        <v>2.7849999999999997E-3</v>
      </c>
      <c r="J282" s="25"/>
      <c r="K282" s="25">
        <f t="shared" si="68"/>
        <v>1.9951999999999991E-4</v>
      </c>
      <c r="L282" s="25">
        <f t="shared" si="69"/>
        <v>4.5949455999999981E-3</v>
      </c>
      <c r="M282" s="25">
        <v>-5.1999999999999995E-4</v>
      </c>
      <c r="N282" s="25">
        <f t="shared" si="70"/>
        <v>1.4849999999999998E-3</v>
      </c>
      <c r="O282" s="25"/>
      <c r="P282" s="25">
        <f t="shared" si="71"/>
        <v>-2.0653000000000012E-4</v>
      </c>
      <c r="Q282" s="25">
        <f t="shared" si="72"/>
        <v>-4.7563859000000035E-3</v>
      </c>
      <c r="R282" s="25">
        <v>-1.3500000000000001E-3</v>
      </c>
      <c r="S282" s="25">
        <f t="shared" si="73"/>
        <v>6.5499999999999977E-4</v>
      </c>
      <c r="T282" s="25"/>
      <c r="U282" s="25">
        <f t="shared" si="74"/>
        <v>-1.015800000000002E-4</v>
      </c>
      <c r="V282" s="25">
        <f t="shared" si="75"/>
        <v>-2.339387400000005E-3</v>
      </c>
      <c r="W282" s="25">
        <v>-1.1199999999999999E-3</v>
      </c>
      <c r="X282" s="25">
        <f t="shared" si="76"/>
        <v>8.8499999999999994E-4</v>
      </c>
      <c r="Y282" s="25"/>
      <c r="Z282" s="25">
        <f t="shared" si="77"/>
        <v>7.2819999999999916E-5</v>
      </c>
      <c r="AA282" s="25">
        <f t="shared" si="78"/>
        <v>1.6770445999999982E-3</v>
      </c>
      <c r="AB282" s="25">
        <v>-3.8999999999999998E-3</v>
      </c>
      <c r="AC282" s="25">
        <f t="shared" si="79"/>
        <v>-2.0049999999999998E-3</v>
      </c>
    </row>
    <row r="283" spans="1:29" s="15" customFormat="1">
      <c r="A283" s="18">
        <v>531</v>
      </c>
      <c r="B283" s="25">
        <v>-1.3999999999999999E-4</v>
      </c>
      <c r="C283" s="25">
        <v>-1.73E-3</v>
      </c>
      <c r="D283" s="25">
        <f t="shared" si="64"/>
        <v>2.5500000000000024E-4</v>
      </c>
      <c r="E283" s="25"/>
      <c r="F283" s="25">
        <f t="shared" si="65"/>
        <v>-1.5657999999999975E-4</v>
      </c>
      <c r="G283" s="25">
        <f t="shared" si="66"/>
        <v>-3.6060373999999944E-3</v>
      </c>
      <c r="H283" s="25">
        <v>7.9000000000000001E-4</v>
      </c>
      <c r="I283" s="25">
        <f t="shared" si="67"/>
        <v>2.7750000000000001E-3</v>
      </c>
      <c r="J283" s="25"/>
      <c r="K283" s="25">
        <f t="shared" si="68"/>
        <v>1.8952000000000031E-4</v>
      </c>
      <c r="L283" s="25">
        <f t="shared" si="69"/>
        <v>4.3646456000000075E-3</v>
      </c>
      <c r="M283" s="25">
        <v>-6.2E-4</v>
      </c>
      <c r="N283" s="25">
        <f t="shared" si="70"/>
        <v>1.3650000000000003E-3</v>
      </c>
      <c r="O283" s="25"/>
      <c r="P283" s="25">
        <f t="shared" si="71"/>
        <v>-3.2652999999999957E-4</v>
      </c>
      <c r="Q283" s="25">
        <f t="shared" si="72"/>
        <v>-7.5199858999999902E-3</v>
      </c>
      <c r="R283" s="25">
        <v>-1.3799999999999999E-3</v>
      </c>
      <c r="S283" s="25">
        <f t="shared" si="73"/>
        <v>6.0500000000000029E-4</v>
      </c>
      <c r="T283" s="25"/>
      <c r="U283" s="25">
        <f t="shared" si="74"/>
        <v>-1.5157999999999968E-4</v>
      </c>
      <c r="V283" s="25">
        <f t="shared" si="75"/>
        <v>-3.490887399999993E-3</v>
      </c>
      <c r="W283" s="25">
        <v>-1.1900000000000001E-3</v>
      </c>
      <c r="X283" s="25">
        <f t="shared" si="76"/>
        <v>7.9500000000000013E-4</v>
      </c>
      <c r="Y283" s="25"/>
      <c r="Z283" s="25">
        <f t="shared" si="77"/>
        <v>-1.7179999999999886E-5</v>
      </c>
      <c r="AA283" s="25">
        <f t="shared" si="78"/>
        <v>-3.9565539999999739E-4</v>
      </c>
      <c r="AB283" s="25">
        <v>-3.8300000000000001E-3</v>
      </c>
      <c r="AC283" s="25">
        <f t="shared" si="79"/>
        <v>-1.9850000000000002E-3</v>
      </c>
    </row>
    <row r="284" spans="1:29" s="15" customFormat="1">
      <c r="A284" s="18">
        <v>532</v>
      </c>
      <c r="B284" s="25">
        <v>-1.2E-4</v>
      </c>
      <c r="C284" s="25">
        <v>-1.7099999999999999E-3</v>
      </c>
      <c r="D284" s="25">
        <f t="shared" si="64"/>
        <v>3.1500000000000039E-4</v>
      </c>
      <c r="E284" s="25"/>
      <c r="F284" s="25">
        <f t="shared" si="65"/>
        <v>-9.6579999999999594E-5</v>
      </c>
      <c r="G284" s="25">
        <f t="shared" si="66"/>
        <v>-2.2242373999999906E-3</v>
      </c>
      <c r="H284" s="25">
        <v>7.3999999999999999E-4</v>
      </c>
      <c r="I284" s="25">
        <f t="shared" si="67"/>
        <v>2.7650000000000001E-3</v>
      </c>
      <c r="J284" s="25"/>
      <c r="K284" s="25">
        <f t="shared" si="68"/>
        <v>1.7952000000000029E-4</v>
      </c>
      <c r="L284" s="25">
        <f t="shared" si="69"/>
        <v>4.1343456000000065E-3</v>
      </c>
      <c r="M284" s="25">
        <v>-6.0999999999999997E-4</v>
      </c>
      <c r="N284" s="25">
        <f t="shared" si="70"/>
        <v>1.4150000000000005E-3</v>
      </c>
      <c r="O284" s="25"/>
      <c r="P284" s="25">
        <f t="shared" si="71"/>
        <v>-2.7652999999999944E-4</v>
      </c>
      <c r="Q284" s="25">
        <f t="shared" si="72"/>
        <v>-6.3684858999999878E-3</v>
      </c>
      <c r="R284" s="25">
        <v>-1.3600000000000001E-3</v>
      </c>
      <c r="S284" s="25">
        <f t="shared" si="73"/>
        <v>6.6500000000000023E-4</v>
      </c>
      <c r="T284" s="25"/>
      <c r="U284" s="25">
        <f t="shared" si="74"/>
        <v>-9.1579999999999743E-5</v>
      </c>
      <c r="V284" s="25">
        <f t="shared" si="75"/>
        <v>-2.109087399999994E-3</v>
      </c>
      <c r="W284" s="25">
        <v>-1.06E-3</v>
      </c>
      <c r="X284" s="25">
        <f t="shared" si="76"/>
        <v>9.6500000000000036E-4</v>
      </c>
      <c r="Y284" s="25"/>
      <c r="Z284" s="25">
        <f t="shared" si="77"/>
        <v>1.5282000000000034E-4</v>
      </c>
      <c r="AA284" s="25">
        <f t="shared" si="78"/>
        <v>3.5194446000000081E-3</v>
      </c>
      <c r="AB284" s="25">
        <v>-3.9300000000000003E-3</v>
      </c>
      <c r="AC284" s="25">
        <f t="shared" si="79"/>
        <v>-2.0250000000000003E-3</v>
      </c>
    </row>
    <row r="285" spans="1:29" s="15" customFormat="1">
      <c r="A285" s="18">
        <v>533</v>
      </c>
      <c r="B285" s="25">
        <v>-1.0000000000000001E-5</v>
      </c>
      <c r="C285" s="25">
        <v>-1.82E-3</v>
      </c>
      <c r="D285" s="25">
        <f t="shared" si="64"/>
        <v>9.0000000000000019E-5</v>
      </c>
      <c r="E285" s="25"/>
      <c r="F285" s="25">
        <f t="shared" si="65"/>
        <v>-3.2157999999999997E-4</v>
      </c>
      <c r="G285" s="25">
        <f t="shared" si="66"/>
        <v>-7.4059873999999994E-3</v>
      </c>
      <c r="H285" s="25">
        <v>6.7000000000000002E-4</v>
      </c>
      <c r="I285" s="25">
        <f t="shared" si="67"/>
        <v>2.5799999999999998E-3</v>
      </c>
      <c r="J285" s="25"/>
      <c r="K285" s="25">
        <f t="shared" si="68"/>
        <v>-5.4799999999999814E-6</v>
      </c>
      <c r="L285" s="25">
        <f t="shared" si="69"/>
        <v>-1.2620439999999958E-4</v>
      </c>
      <c r="M285" s="25">
        <v>-5.6999999999999998E-4</v>
      </c>
      <c r="N285" s="25">
        <f t="shared" si="70"/>
        <v>1.34E-3</v>
      </c>
      <c r="O285" s="25"/>
      <c r="P285" s="25">
        <f t="shared" si="71"/>
        <v>-3.5152999999999985E-4</v>
      </c>
      <c r="Q285" s="25">
        <f t="shared" si="72"/>
        <v>-8.0957358999999979E-3</v>
      </c>
      <c r="R285" s="25">
        <v>-1.42E-3</v>
      </c>
      <c r="S285" s="25">
        <f t="shared" si="73"/>
        <v>4.8999999999999998E-4</v>
      </c>
      <c r="T285" s="25"/>
      <c r="U285" s="25">
        <f t="shared" si="74"/>
        <v>-2.6657999999999999E-4</v>
      </c>
      <c r="V285" s="25">
        <f t="shared" si="75"/>
        <v>-6.1393374000000001E-3</v>
      </c>
      <c r="W285" s="25">
        <v>-1.1999999999999999E-3</v>
      </c>
      <c r="X285" s="25">
        <f t="shared" si="76"/>
        <v>7.1000000000000013E-4</v>
      </c>
      <c r="Y285" s="25"/>
      <c r="Z285" s="25">
        <f t="shared" si="77"/>
        <v>-1.0217999999999989E-4</v>
      </c>
      <c r="AA285" s="25">
        <f t="shared" si="78"/>
        <v>-2.3532053999999977E-3</v>
      </c>
      <c r="AB285" s="25">
        <v>-3.81E-3</v>
      </c>
      <c r="AC285" s="25">
        <f t="shared" si="79"/>
        <v>-1.91E-3</v>
      </c>
    </row>
    <row r="286" spans="1:29" s="15" customFormat="1">
      <c r="A286" s="18">
        <v>534</v>
      </c>
      <c r="B286" s="25">
        <v>-8.0000000000000007E-5</v>
      </c>
      <c r="C286" s="25">
        <v>-1.73E-3</v>
      </c>
      <c r="D286" s="25">
        <f t="shared" si="64"/>
        <v>2.2500000000000016E-4</v>
      </c>
      <c r="E286" s="25"/>
      <c r="F286" s="25">
        <f t="shared" si="65"/>
        <v>-1.8657999999999983E-4</v>
      </c>
      <c r="G286" s="25">
        <f t="shared" si="66"/>
        <v>-4.2969373999999965E-3</v>
      </c>
      <c r="H286" s="25">
        <v>7.1000000000000002E-4</v>
      </c>
      <c r="I286" s="25">
        <f t="shared" si="67"/>
        <v>2.6650000000000003E-3</v>
      </c>
      <c r="J286" s="25"/>
      <c r="K286" s="25">
        <f t="shared" si="68"/>
        <v>7.9520000000000458E-5</v>
      </c>
      <c r="L286" s="25">
        <f t="shared" si="69"/>
        <v>1.8313456000000107E-3</v>
      </c>
      <c r="M286" s="25">
        <v>-5.0000000000000001E-4</v>
      </c>
      <c r="N286" s="25">
        <f t="shared" si="70"/>
        <v>1.4550000000000001E-3</v>
      </c>
      <c r="O286" s="25"/>
      <c r="P286" s="25">
        <f t="shared" si="71"/>
        <v>-2.3652999999999977E-4</v>
      </c>
      <c r="Q286" s="25">
        <f t="shared" si="72"/>
        <v>-5.4472858999999952E-3</v>
      </c>
      <c r="R286" s="25">
        <v>-1.33E-3</v>
      </c>
      <c r="S286" s="25">
        <f t="shared" si="73"/>
        <v>6.2500000000000012E-4</v>
      </c>
      <c r="T286" s="25"/>
      <c r="U286" s="25">
        <f t="shared" si="74"/>
        <v>-1.3157999999999985E-4</v>
      </c>
      <c r="V286" s="25">
        <f t="shared" si="75"/>
        <v>-3.0302873999999967E-3</v>
      </c>
      <c r="W286" s="25">
        <v>-1.2199999999999999E-3</v>
      </c>
      <c r="X286" s="25">
        <f t="shared" si="76"/>
        <v>7.3500000000000019E-4</v>
      </c>
      <c r="Y286" s="25"/>
      <c r="Z286" s="25">
        <f t="shared" si="77"/>
        <v>-7.7179999999999827E-5</v>
      </c>
      <c r="AA286" s="25">
        <f t="shared" si="78"/>
        <v>-1.7774553999999961E-3</v>
      </c>
      <c r="AB286" s="25">
        <v>-3.8300000000000001E-3</v>
      </c>
      <c r="AC286" s="25">
        <f t="shared" si="79"/>
        <v>-1.9550000000000001E-3</v>
      </c>
    </row>
    <row r="287" spans="1:29" s="15" customFormat="1">
      <c r="A287" s="18">
        <v>535</v>
      </c>
      <c r="B287" s="25">
        <v>-6.0000000000000002E-5</v>
      </c>
      <c r="C287" s="25">
        <v>-1.9300000000000001E-3</v>
      </c>
      <c r="D287" s="25">
        <f t="shared" si="64"/>
        <v>2.0000000000000052E-5</v>
      </c>
      <c r="E287" s="25"/>
      <c r="F287" s="25">
        <f t="shared" si="65"/>
        <v>-3.9157999999999993E-4</v>
      </c>
      <c r="G287" s="25">
        <f t="shared" si="66"/>
        <v>-9.0180873999999994E-3</v>
      </c>
      <c r="H287" s="25">
        <v>6.0999999999999997E-4</v>
      </c>
      <c r="I287" s="25">
        <f t="shared" si="67"/>
        <v>2.5600000000000002E-3</v>
      </c>
      <c r="J287" s="25"/>
      <c r="K287" s="25">
        <f t="shared" si="68"/>
        <v>-2.54799999999996E-5</v>
      </c>
      <c r="L287" s="25">
        <f t="shared" si="69"/>
        <v>-5.8680439999999083E-4</v>
      </c>
      <c r="M287" s="25">
        <v>-6.8999999999999997E-4</v>
      </c>
      <c r="N287" s="25">
        <f t="shared" si="70"/>
        <v>1.2600000000000003E-3</v>
      </c>
      <c r="O287" s="25"/>
      <c r="P287" s="25">
        <f t="shared" si="71"/>
        <v>-4.3152999999999963E-4</v>
      </c>
      <c r="Q287" s="25">
        <f t="shared" si="72"/>
        <v>-9.9381358999999919E-3</v>
      </c>
      <c r="R287" s="25">
        <v>-1.48E-3</v>
      </c>
      <c r="S287" s="25">
        <f t="shared" si="73"/>
        <v>4.7000000000000015E-4</v>
      </c>
      <c r="T287" s="25"/>
      <c r="U287" s="25">
        <f t="shared" si="74"/>
        <v>-2.8657999999999982E-4</v>
      </c>
      <c r="V287" s="25">
        <f t="shared" si="75"/>
        <v>-6.599937399999996E-3</v>
      </c>
      <c r="W287" s="25">
        <v>-1.31E-3</v>
      </c>
      <c r="X287" s="25">
        <f t="shared" si="76"/>
        <v>6.4000000000000016E-4</v>
      </c>
      <c r="Y287" s="25"/>
      <c r="Z287" s="25">
        <f t="shared" si="77"/>
        <v>-1.7217999999999986E-4</v>
      </c>
      <c r="AA287" s="25">
        <f t="shared" si="78"/>
        <v>-3.9653053999999972E-3</v>
      </c>
      <c r="AB287" s="25">
        <v>-3.8400000000000001E-3</v>
      </c>
      <c r="AC287" s="25">
        <f t="shared" si="79"/>
        <v>-1.9500000000000001E-3</v>
      </c>
    </row>
    <row r="288" spans="1:29" s="15" customFormat="1">
      <c r="A288" s="18">
        <v>536</v>
      </c>
      <c r="B288" s="25">
        <v>-6.8999999999999997E-5</v>
      </c>
      <c r="C288" s="25">
        <v>-1.83E-3</v>
      </c>
      <c r="D288" s="25">
        <f t="shared" si="64"/>
        <v>1.0950000000000001E-4</v>
      </c>
      <c r="E288" s="25"/>
      <c r="F288" s="25">
        <f t="shared" si="65"/>
        <v>-3.0207999999999998E-4</v>
      </c>
      <c r="G288" s="25">
        <f t="shared" si="66"/>
        <v>-6.9569024000000002E-3</v>
      </c>
      <c r="H288" s="25">
        <v>7.3999999999999999E-4</v>
      </c>
      <c r="I288" s="25">
        <f t="shared" si="67"/>
        <v>2.6795E-3</v>
      </c>
      <c r="J288" s="25"/>
      <c r="K288" s="25">
        <f t="shared" si="68"/>
        <v>9.4020000000000215E-5</v>
      </c>
      <c r="L288" s="25">
        <f t="shared" si="69"/>
        <v>2.1652806000000049E-3</v>
      </c>
      <c r="M288" s="25">
        <v>-5.0000000000000001E-4</v>
      </c>
      <c r="N288" s="25">
        <f t="shared" si="70"/>
        <v>1.4395E-3</v>
      </c>
      <c r="O288" s="25"/>
      <c r="P288" s="25">
        <f t="shared" si="71"/>
        <v>-2.5202999999999988E-4</v>
      </c>
      <c r="Q288" s="25">
        <f t="shared" si="72"/>
        <v>-5.8042508999999977E-3</v>
      </c>
      <c r="R288" s="25">
        <v>-1.4499999999999999E-3</v>
      </c>
      <c r="S288" s="25">
        <f t="shared" si="73"/>
        <v>4.8950000000000013E-4</v>
      </c>
      <c r="T288" s="25"/>
      <c r="U288" s="25">
        <f t="shared" si="74"/>
        <v>-2.6707999999999983E-4</v>
      </c>
      <c r="V288" s="25">
        <f t="shared" si="75"/>
        <v>-6.1508523999999967E-3</v>
      </c>
      <c r="W288" s="25">
        <v>-1.17E-3</v>
      </c>
      <c r="X288" s="25">
        <f t="shared" si="76"/>
        <v>7.695E-4</v>
      </c>
      <c r="Y288" s="25"/>
      <c r="Z288" s="25">
        <f t="shared" si="77"/>
        <v>-4.2680000000000018E-5</v>
      </c>
      <c r="AA288" s="25">
        <f t="shared" si="78"/>
        <v>-9.8292040000000054E-4</v>
      </c>
      <c r="AB288" s="25">
        <v>-3.81E-3</v>
      </c>
      <c r="AC288" s="25">
        <f t="shared" si="79"/>
        <v>-1.9395E-3</v>
      </c>
    </row>
    <row r="289" spans="1:29" s="15" customFormat="1">
      <c r="A289" s="18">
        <v>537</v>
      </c>
      <c r="B289" s="25">
        <v>-1.8000000000000001E-4</v>
      </c>
      <c r="C289" s="25">
        <v>-1.8400000000000001E-3</v>
      </c>
      <c r="D289" s="25">
        <f t="shared" si="64"/>
        <v>2.2499999999999994E-4</v>
      </c>
      <c r="E289" s="25"/>
      <c r="F289" s="25">
        <f t="shared" si="65"/>
        <v>-1.8658000000000005E-4</v>
      </c>
      <c r="G289" s="25">
        <f t="shared" si="66"/>
        <v>-4.2969374000000017E-3</v>
      </c>
      <c r="H289" s="25">
        <v>6.7000000000000002E-4</v>
      </c>
      <c r="I289" s="25">
        <f t="shared" si="67"/>
        <v>2.735E-3</v>
      </c>
      <c r="J289" s="25"/>
      <c r="K289" s="25">
        <f t="shared" si="68"/>
        <v>1.4952000000000021E-4</v>
      </c>
      <c r="L289" s="25">
        <f t="shared" si="69"/>
        <v>3.4434456000000048E-3</v>
      </c>
      <c r="M289" s="25">
        <v>-5.9000000000000003E-4</v>
      </c>
      <c r="N289" s="25">
        <f t="shared" si="70"/>
        <v>1.475E-3</v>
      </c>
      <c r="O289" s="25"/>
      <c r="P289" s="25">
        <f t="shared" si="71"/>
        <v>-2.1652999999999993E-4</v>
      </c>
      <c r="Q289" s="25">
        <f t="shared" si="72"/>
        <v>-4.9866858999999984E-3</v>
      </c>
      <c r="R289" s="25">
        <v>-1.42E-3</v>
      </c>
      <c r="S289" s="25">
        <f t="shared" si="73"/>
        <v>6.4499999999999996E-4</v>
      </c>
      <c r="T289" s="25"/>
      <c r="U289" s="25">
        <f t="shared" si="74"/>
        <v>-1.1158000000000001E-4</v>
      </c>
      <c r="V289" s="25">
        <f t="shared" si="75"/>
        <v>-2.5696874000000003E-3</v>
      </c>
      <c r="W289" s="25">
        <v>-1.2700000000000001E-3</v>
      </c>
      <c r="X289" s="25">
        <f t="shared" si="76"/>
        <v>7.9499999999999992E-4</v>
      </c>
      <c r="Y289" s="25"/>
      <c r="Z289" s="25">
        <f t="shared" si="77"/>
        <v>-1.7180000000000103E-5</v>
      </c>
      <c r="AA289" s="25">
        <f t="shared" si="78"/>
        <v>-3.9565540000000238E-4</v>
      </c>
      <c r="AB289" s="25">
        <v>-3.9500000000000004E-3</v>
      </c>
      <c r="AC289" s="25">
        <f t="shared" si="79"/>
        <v>-2.065E-3</v>
      </c>
    </row>
    <row r="290" spans="1:29" s="15" customFormat="1">
      <c r="A290" s="18">
        <v>538</v>
      </c>
      <c r="B290" s="25">
        <v>3.0000000000000001E-5</v>
      </c>
      <c r="C290" s="25">
        <v>-1.8699999999999999E-3</v>
      </c>
      <c r="D290" s="25">
        <f t="shared" si="64"/>
        <v>1.0000000000000026E-5</v>
      </c>
      <c r="E290" s="25"/>
      <c r="F290" s="25">
        <f t="shared" si="65"/>
        <v>-4.0157999999999996E-4</v>
      </c>
      <c r="G290" s="25">
        <f t="shared" si="66"/>
        <v>-9.2483873999999987E-3</v>
      </c>
      <c r="H290" s="25">
        <v>4.8000000000000001E-4</v>
      </c>
      <c r="I290" s="25">
        <f t="shared" si="67"/>
        <v>2.3600000000000001E-3</v>
      </c>
      <c r="J290" s="25"/>
      <c r="K290" s="25">
        <f t="shared" si="68"/>
        <v>-2.2547999999999969E-4</v>
      </c>
      <c r="L290" s="25">
        <f t="shared" si="69"/>
        <v>-5.1928043999999928E-3</v>
      </c>
      <c r="M290" s="25">
        <v>-6.8999999999999997E-4</v>
      </c>
      <c r="N290" s="25">
        <f t="shared" si="70"/>
        <v>1.1900000000000001E-3</v>
      </c>
      <c r="O290" s="25"/>
      <c r="P290" s="25">
        <f t="shared" si="71"/>
        <v>-5.0152999999999981E-4</v>
      </c>
      <c r="Q290" s="25">
        <f t="shared" si="72"/>
        <v>-1.1550235899999997E-2</v>
      </c>
      <c r="R290" s="25">
        <v>-1.6100000000000001E-3</v>
      </c>
      <c r="S290" s="25">
        <f t="shared" si="73"/>
        <v>2.6999999999999984E-4</v>
      </c>
      <c r="T290" s="25"/>
      <c r="U290" s="25">
        <f t="shared" si="74"/>
        <v>-4.8658000000000013E-4</v>
      </c>
      <c r="V290" s="25">
        <f t="shared" si="75"/>
        <v>-1.1205937400000003E-2</v>
      </c>
      <c r="W290" s="25">
        <v>-1.1900000000000001E-3</v>
      </c>
      <c r="X290" s="25">
        <f t="shared" si="76"/>
        <v>6.8999999999999986E-4</v>
      </c>
      <c r="Y290" s="25"/>
      <c r="Z290" s="25">
        <f t="shared" si="77"/>
        <v>-1.2218000000000016E-4</v>
      </c>
      <c r="AA290" s="25">
        <f t="shared" si="78"/>
        <v>-2.813805400000004E-3</v>
      </c>
      <c r="AB290" s="25">
        <v>-3.79E-3</v>
      </c>
      <c r="AC290" s="25">
        <f t="shared" si="79"/>
        <v>-1.8799999999999999E-3</v>
      </c>
    </row>
    <row r="291" spans="1:29" s="15" customFormat="1">
      <c r="A291" s="18">
        <v>539</v>
      </c>
      <c r="B291" s="25">
        <v>-1.4999999999999999E-4</v>
      </c>
      <c r="C291" s="25">
        <v>-1.8E-3</v>
      </c>
      <c r="D291" s="25">
        <f t="shared" si="64"/>
        <v>2.5999999999999981E-4</v>
      </c>
      <c r="E291" s="25"/>
      <c r="F291" s="25">
        <f t="shared" si="65"/>
        <v>-1.5158000000000017E-4</v>
      </c>
      <c r="G291" s="25">
        <f t="shared" si="66"/>
        <v>-3.4908874000000043E-3</v>
      </c>
      <c r="H291" s="25">
        <v>5.8E-4</v>
      </c>
      <c r="I291" s="25">
        <f t="shared" si="67"/>
        <v>2.64E-3</v>
      </c>
      <c r="J291" s="25"/>
      <c r="K291" s="25">
        <f t="shared" si="68"/>
        <v>5.4520000000000176E-5</v>
      </c>
      <c r="L291" s="25">
        <f t="shared" si="69"/>
        <v>1.2555956000000041E-3</v>
      </c>
      <c r="M291" s="25">
        <v>-6.2E-4</v>
      </c>
      <c r="N291" s="25">
        <f t="shared" si="70"/>
        <v>1.4399999999999999E-3</v>
      </c>
      <c r="O291" s="25"/>
      <c r="P291" s="25">
        <f t="shared" si="71"/>
        <v>-2.5153000000000003E-4</v>
      </c>
      <c r="Q291" s="25">
        <f t="shared" si="72"/>
        <v>-5.792735900000001E-3</v>
      </c>
      <c r="R291" s="25">
        <v>-1.42E-3</v>
      </c>
      <c r="S291" s="25">
        <f t="shared" si="73"/>
        <v>6.3999999999999973E-4</v>
      </c>
      <c r="T291" s="25"/>
      <c r="U291" s="25">
        <f t="shared" si="74"/>
        <v>-1.1658000000000024E-4</v>
      </c>
      <c r="V291" s="25">
        <f t="shared" si="75"/>
        <v>-2.6848374000000056E-3</v>
      </c>
      <c r="W291" s="25">
        <v>-1.2800000000000001E-3</v>
      </c>
      <c r="X291" s="25">
        <f t="shared" si="76"/>
        <v>7.7999999999999966E-4</v>
      </c>
      <c r="Y291" s="25"/>
      <c r="Z291" s="25">
        <f t="shared" si="77"/>
        <v>-3.2180000000000359E-5</v>
      </c>
      <c r="AA291" s="25">
        <f t="shared" si="78"/>
        <v>-7.4110540000000831E-4</v>
      </c>
      <c r="AB291" s="25">
        <v>-3.9699999999999996E-3</v>
      </c>
      <c r="AC291" s="25">
        <f t="shared" si="79"/>
        <v>-2.0599999999999998E-3</v>
      </c>
    </row>
    <row r="292" spans="1:29" s="15" customFormat="1">
      <c r="A292" s="18">
        <v>540</v>
      </c>
      <c r="B292" s="25">
        <v>-2.0000000000000002E-5</v>
      </c>
      <c r="C292" s="25">
        <v>-1.81E-3</v>
      </c>
      <c r="D292" s="25">
        <f t="shared" si="64"/>
        <v>1.3000000000000012E-4</v>
      </c>
      <c r="E292" s="25"/>
      <c r="F292" s="25">
        <f t="shared" si="65"/>
        <v>-2.8157999999999986E-4</v>
      </c>
      <c r="G292" s="25">
        <f t="shared" si="66"/>
        <v>-6.4847873999999972E-3</v>
      </c>
      <c r="H292" s="25">
        <v>6.9999999999999999E-4</v>
      </c>
      <c r="I292" s="25">
        <f t="shared" si="67"/>
        <v>2.64E-3</v>
      </c>
      <c r="J292" s="25"/>
      <c r="K292" s="25">
        <f t="shared" si="68"/>
        <v>5.4520000000000176E-5</v>
      </c>
      <c r="L292" s="25">
        <f t="shared" si="69"/>
        <v>1.2555956000000041E-3</v>
      </c>
      <c r="M292" s="25">
        <v>-5.8E-4</v>
      </c>
      <c r="N292" s="25">
        <f t="shared" si="70"/>
        <v>1.3600000000000001E-3</v>
      </c>
      <c r="O292" s="25"/>
      <c r="P292" s="25">
        <f t="shared" si="71"/>
        <v>-3.315299999999998E-4</v>
      </c>
      <c r="Q292" s="25">
        <f t="shared" si="72"/>
        <v>-7.6351358999999959E-3</v>
      </c>
      <c r="R292" s="25">
        <v>-1.48E-3</v>
      </c>
      <c r="S292" s="25">
        <f t="shared" si="73"/>
        <v>4.6000000000000012E-4</v>
      </c>
      <c r="T292" s="25"/>
      <c r="U292" s="25">
        <f t="shared" si="74"/>
        <v>-2.9657999999999985E-4</v>
      </c>
      <c r="V292" s="25">
        <f t="shared" si="75"/>
        <v>-6.830237399999997E-3</v>
      </c>
      <c r="W292" s="25">
        <v>-1.1100000000000001E-3</v>
      </c>
      <c r="X292" s="25">
        <f t="shared" si="76"/>
        <v>8.3000000000000001E-4</v>
      </c>
      <c r="Y292" s="25"/>
      <c r="Z292" s="25">
        <f t="shared" si="77"/>
        <v>1.7819999999999989E-5</v>
      </c>
      <c r="AA292" s="25">
        <f t="shared" si="78"/>
        <v>4.1039459999999973E-4</v>
      </c>
      <c r="AB292" s="25">
        <v>-3.8600000000000001E-3</v>
      </c>
      <c r="AC292" s="25">
        <f t="shared" si="79"/>
        <v>-1.9400000000000001E-3</v>
      </c>
    </row>
    <row r="293" spans="1:29" s="15" customFormat="1">
      <c r="A293" s="18">
        <v>541</v>
      </c>
      <c r="B293" s="25">
        <v>-1.4999999999999999E-4</v>
      </c>
      <c r="C293" s="25">
        <v>-1.8500000000000001E-3</v>
      </c>
      <c r="D293" s="25">
        <f t="shared" si="64"/>
        <v>1.8499999999999983E-4</v>
      </c>
      <c r="E293" s="25"/>
      <c r="F293" s="25">
        <f t="shared" si="65"/>
        <v>-2.2658000000000015E-4</v>
      </c>
      <c r="G293" s="25">
        <f t="shared" si="66"/>
        <v>-5.2181374000000039E-3</v>
      </c>
      <c r="H293" s="25">
        <v>6.9999999999999999E-4</v>
      </c>
      <c r="I293" s="25">
        <f t="shared" si="67"/>
        <v>2.735E-3</v>
      </c>
      <c r="J293" s="25"/>
      <c r="K293" s="25">
        <f t="shared" si="68"/>
        <v>1.4952000000000021E-4</v>
      </c>
      <c r="L293" s="25">
        <f t="shared" si="69"/>
        <v>3.4434456000000048E-3</v>
      </c>
      <c r="M293" s="25">
        <v>-7.3999999999999999E-4</v>
      </c>
      <c r="N293" s="25">
        <f t="shared" si="70"/>
        <v>1.2949999999999999E-3</v>
      </c>
      <c r="O293" s="25"/>
      <c r="P293" s="25">
        <f t="shared" si="71"/>
        <v>-3.9652999999999997E-4</v>
      </c>
      <c r="Q293" s="25">
        <f t="shared" si="72"/>
        <v>-9.1320858999999997E-3</v>
      </c>
      <c r="R293" s="25">
        <v>-1.49E-3</v>
      </c>
      <c r="S293" s="25">
        <f t="shared" si="73"/>
        <v>5.4499999999999991E-4</v>
      </c>
      <c r="T293" s="25"/>
      <c r="U293" s="25">
        <f t="shared" si="74"/>
        <v>-2.1158000000000006E-4</v>
      </c>
      <c r="V293" s="25">
        <f t="shared" si="75"/>
        <v>-4.8726874000000015E-3</v>
      </c>
      <c r="W293" s="25">
        <v>-1.2700000000000001E-3</v>
      </c>
      <c r="X293" s="25">
        <f t="shared" si="76"/>
        <v>7.6499999999999984E-4</v>
      </c>
      <c r="Y293" s="25"/>
      <c r="Z293" s="25">
        <f t="shared" si="77"/>
        <v>-4.7180000000000182E-5</v>
      </c>
      <c r="AA293" s="25">
        <f t="shared" si="78"/>
        <v>-1.0865554000000042E-3</v>
      </c>
      <c r="AB293" s="25">
        <v>-3.9199999999999999E-3</v>
      </c>
      <c r="AC293" s="25">
        <f t="shared" si="79"/>
        <v>-2.0349999999999999E-3</v>
      </c>
    </row>
    <row r="294" spans="1:29" s="15" customFormat="1">
      <c r="A294" s="18">
        <v>542</v>
      </c>
      <c r="B294" s="25">
        <v>-1.0000000000000001E-5</v>
      </c>
      <c r="C294" s="25">
        <v>-1.8699999999999999E-3</v>
      </c>
      <c r="D294" s="25">
        <f t="shared" si="64"/>
        <v>3.5000000000000092E-5</v>
      </c>
      <c r="E294" s="25"/>
      <c r="F294" s="25">
        <f t="shared" si="65"/>
        <v>-3.7657999999999989E-4</v>
      </c>
      <c r="G294" s="25">
        <f t="shared" si="66"/>
        <v>-8.6726373999999988E-3</v>
      </c>
      <c r="H294" s="25">
        <v>6.3000000000000003E-4</v>
      </c>
      <c r="I294" s="25">
        <f t="shared" si="67"/>
        <v>2.5349999999999999E-3</v>
      </c>
      <c r="J294" s="25"/>
      <c r="K294" s="25">
        <f t="shared" si="68"/>
        <v>-5.0479999999999883E-5</v>
      </c>
      <c r="L294" s="25">
        <f t="shared" si="69"/>
        <v>-1.1625543999999974E-3</v>
      </c>
      <c r="M294" s="25">
        <v>-5.5999999999999995E-4</v>
      </c>
      <c r="N294" s="25">
        <f t="shared" si="70"/>
        <v>1.3450000000000001E-3</v>
      </c>
      <c r="O294" s="25"/>
      <c r="P294" s="25">
        <f t="shared" si="71"/>
        <v>-3.4652999999999984E-4</v>
      </c>
      <c r="Q294" s="25">
        <f t="shared" si="72"/>
        <v>-7.9805858999999965E-3</v>
      </c>
      <c r="R294" s="25">
        <v>-1.5499999999999999E-3</v>
      </c>
      <c r="S294" s="25">
        <f t="shared" si="73"/>
        <v>3.5500000000000006E-4</v>
      </c>
      <c r="T294" s="25"/>
      <c r="U294" s="25">
        <f t="shared" si="74"/>
        <v>-4.0157999999999991E-4</v>
      </c>
      <c r="V294" s="25">
        <f t="shared" si="75"/>
        <v>-9.2483873999999987E-3</v>
      </c>
      <c r="W294" s="25">
        <v>-1.1999999999999999E-3</v>
      </c>
      <c r="X294" s="25">
        <f t="shared" si="76"/>
        <v>7.0500000000000011E-4</v>
      </c>
      <c r="Y294" s="25"/>
      <c r="Z294" s="25">
        <f t="shared" si="77"/>
        <v>-1.0717999999999991E-4</v>
      </c>
      <c r="AA294" s="25">
        <f t="shared" si="78"/>
        <v>-2.4683553999999977E-3</v>
      </c>
      <c r="AB294" s="25">
        <v>-3.8E-3</v>
      </c>
      <c r="AC294" s="25">
        <f t="shared" si="79"/>
        <v>-1.905E-3</v>
      </c>
    </row>
    <row r="295" spans="1:29" s="15" customFormat="1">
      <c r="A295" s="18">
        <v>543</v>
      </c>
      <c r="B295" s="25">
        <v>-1.7000000000000001E-4</v>
      </c>
      <c r="C295" s="25">
        <v>-1.89E-3</v>
      </c>
      <c r="D295" s="25">
        <f t="shared" si="64"/>
        <v>2.050000000000001E-4</v>
      </c>
      <c r="E295" s="25"/>
      <c r="F295" s="25">
        <f t="shared" si="65"/>
        <v>-2.0657999999999988E-4</v>
      </c>
      <c r="G295" s="25">
        <f t="shared" si="66"/>
        <v>-4.7575373999999976E-3</v>
      </c>
      <c r="H295" s="25">
        <v>6.3000000000000003E-4</v>
      </c>
      <c r="I295" s="25">
        <f t="shared" si="67"/>
        <v>2.725E-3</v>
      </c>
      <c r="J295" s="25"/>
      <c r="K295" s="25">
        <f t="shared" si="68"/>
        <v>1.3952000000000018E-4</v>
      </c>
      <c r="L295" s="25">
        <f t="shared" si="69"/>
        <v>3.2131456000000043E-3</v>
      </c>
      <c r="M295" s="25">
        <v>-6.3000000000000003E-4</v>
      </c>
      <c r="N295" s="25">
        <f t="shared" si="70"/>
        <v>1.4650000000000002E-3</v>
      </c>
      <c r="O295" s="25"/>
      <c r="P295" s="25">
        <f t="shared" si="71"/>
        <v>-2.2652999999999974E-4</v>
      </c>
      <c r="Q295" s="25">
        <f t="shared" si="72"/>
        <v>-5.2169858999999942E-3</v>
      </c>
      <c r="R295" s="25">
        <v>-1.4400000000000001E-3</v>
      </c>
      <c r="S295" s="25">
        <f t="shared" si="73"/>
        <v>6.5499999999999998E-4</v>
      </c>
      <c r="T295" s="25"/>
      <c r="U295" s="25">
        <f t="shared" si="74"/>
        <v>-1.0157999999999999E-4</v>
      </c>
      <c r="V295" s="25">
        <f t="shared" si="75"/>
        <v>-2.3393873999999998E-3</v>
      </c>
      <c r="W295" s="25">
        <v>-1.2999999999999999E-3</v>
      </c>
      <c r="X295" s="25">
        <f t="shared" si="76"/>
        <v>7.9500000000000013E-4</v>
      </c>
      <c r="Y295" s="25"/>
      <c r="Z295" s="25">
        <f t="shared" si="77"/>
        <v>-1.7179999999999886E-5</v>
      </c>
      <c r="AA295" s="25">
        <f t="shared" si="78"/>
        <v>-3.9565539999999739E-4</v>
      </c>
      <c r="AB295" s="25">
        <v>-4.0200000000000001E-3</v>
      </c>
      <c r="AC295" s="25">
        <f t="shared" si="79"/>
        <v>-2.0950000000000001E-3</v>
      </c>
    </row>
    <row r="296" spans="1:29" s="15" customFormat="1">
      <c r="A296" s="18">
        <v>544</v>
      </c>
      <c r="B296" s="25">
        <v>5.0000000000000002E-5</v>
      </c>
      <c r="C296" s="25">
        <v>-1.8E-3</v>
      </c>
      <c r="D296" s="25">
        <f t="shared" si="64"/>
        <v>9.0000000000000019E-5</v>
      </c>
      <c r="E296" s="25"/>
      <c r="F296" s="25">
        <f t="shared" si="65"/>
        <v>-3.2157999999999997E-4</v>
      </c>
      <c r="G296" s="25">
        <f t="shared" si="66"/>
        <v>-7.4059873999999994E-3</v>
      </c>
      <c r="H296" s="25">
        <v>7.2000000000000005E-4</v>
      </c>
      <c r="I296" s="25">
        <f t="shared" si="67"/>
        <v>2.6099999999999999E-3</v>
      </c>
      <c r="J296" s="25"/>
      <c r="K296" s="25">
        <f t="shared" si="68"/>
        <v>2.4520000000000097E-5</v>
      </c>
      <c r="L296" s="25">
        <f t="shared" si="69"/>
        <v>5.6469560000000231E-4</v>
      </c>
      <c r="M296" s="25">
        <v>-5.8E-4</v>
      </c>
      <c r="N296" s="25">
        <f t="shared" si="70"/>
        <v>1.31E-3</v>
      </c>
      <c r="O296" s="25"/>
      <c r="P296" s="25">
        <f t="shared" si="71"/>
        <v>-3.8152999999999993E-4</v>
      </c>
      <c r="Q296" s="25">
        <f t="shared" si="72"/>
        <v>-8.7866358999999991E-3</v>
      </c>
      <c r="R296" s="25">
        <v>-1.42E-3</v>
      </c>
      <c r="S296" s="25">
        <f t="shared" si="73"/>
        <v>4.6999999999999993E-4</v>
      </c>
      <c r="T296" s="25"/>
      <c r="U296" s="25">
        <f t="shared" si="74"/>
        <v>-2.8658000000000004E-4</v>
      </c>
      <c r="V296" s="25">
        <f t="shared" si="75"/>
        <v>-6.5999374000000012E-3</v>
      </c>
      <c r="W296" s="25">
        <v>-1.17E-3</v>
      </c>
      <c r="X296" s="25">
        <f t="shared" si="76"/>
        <v>7.1999999999999994E-4</v>
      </c>
      <c r="Y296" s="25"/>
      <c r="Z296" s="25">
        <f t="shared" si="77"/>
        <v>-9.2180000000000083E-5</v>
      </c>
      <c r="AA296" s="25">
        <f t="shared" si="78"/>
        <v>-2.1229054000000019E-3</v>
      </c>
      <c r="AB296" s="25">
        <v>-3.8300000000000001E-3</v>
      </c>
      <c r="AC296" s="25">
        <f t="shared" si="79"/>
        <v>-1.89E-3</v>
      </c>
    </row>
    <row r="297" spans="1:29" s="15" customFormat="1">
      <c r="A297" s="18">
        <v>545</v>
      </c>
      <c r="B297" s="25">
        <v>-1.8000000000000001E-4</v>
      </c>
      <c r="C297" s="25">
        <v>-1.8600000000000001E-3</v>
      </c>
      <c r="D297" s="25">
        <f t="shared" si="64"/>
        <v>2.6499999999999961E-4</v>
      </c>
      <c r="E297" s="25"/>
      <c r="F297" s="25">
        <f t="shared" si="65"/>
        <v>-1.4658000000000038E-4</v>
      </c>
      <c r="G297" s="25">
        <f t="shared" si="66"/>
        <v>-3.375737400000009E-3</v>
      </c>
      <c r="H297" s="25">
        <v>5.8E-4</v>
      </c>
      <c r="I297" s="25">
        <f t="shared" si="67"/>
        <v>2.7049999999999999E-3</v>
      </c>
      <c r="J297" s="25"/>
      <c r="K297" s="25">
        <f t="shared" si="68"/>
        <v>1.1952000000000013E-4</v>
      </c>
      <c r="L297" s="25">
        <f t="shared" si="69"/>
        <v>2.7525456000000031E-3</v>
      </c>
      <c r="M297" s="25">
        <v>-6.3000000000000003E-4</v>
      </c>
      <c r="N297" s="25">
        <f t="shared" si="70"/>
        <v>1.4949999999999998E-3</v>
      </c>
      <c r="O297" s="25"/>
      <c r="P297" s="25">
        <f t="shared" si="71"/>
        <v>-1.965300000000001E-4</v>
      </c>
      <c r="Q297" s="25">
        <f t="shared" si="72"/>
        <v>-4.5260859000000025E-3</v>
      </c>
      <c r="R297" s="25">
        <v>-1.4499999999999999E-3</v>
      </c>
      <c r="S297" s="25">
        <f t="shared" si="73"/>
        <v>6.7499999999999982E-4</v>
      </c>
      <c r="T297" s="25"/>
      <c r="U297" s="25">
        <f t="shared" si="74"/>
        <v>-8.1580000000000151E-5</v>
      </c>
      <c r="V297" s="25">
        <f t="shared" si="75"/>
        <v>-1.8787874000000036E-3</v>
      </c>
      <c r="W297" s="25">
        <v>-1.2999999999999999E-3</v>
      </c>
      <c r="X297" s="25">
        <f t="shared" si="76"/>
        <v>8.2499999999999978E-4</v>
      </c>
      <c r="Y297" s="25"/>
      <c r="Z297" s="25">
        <f t="shared" si="77"/>
        <v>1.2819999999999759E-5</v>
      </c>
      <c r="AA297" s="25">
        <f t="shared" si="78"/>
        <v>2.9524459999999447E-4</v>
      </c>
      <c r="AB297" s="25">
        <v>-4.0699999999999998E-3</v>
      </c>
      <c r="AC297" s="25">
        <f t="shared" si="79"/>
        <v>-2.1249999999999997E-3</v>
      </c>
    </row>
    <row r="298" spans="1:29" s="15" customFormat="1">
      <c r="A298" s="18">
        <v>546</v>
      </c>
      <c r="B298" s="25">
        <v>-2.0000000000000002E-5</v>
      </c>
      <c r="C298" s="25">
        <v>-1.64E-3</v>
      </c>
      <c r="D298" s="25">
        <f t="shared" si="64"/>
        <v>2.7500000000000007E-4</v>
      </c>
      <c r="E298" s="25"/>
      <c r="F298" s="25">
        <f t="shared" si="65"/>
        <v>-1.3657999999999992E-4</v>
      </c>
      <c r="G298" s="25">
        <f t="shared" si="66"/>
        <v>-3.145437399999998E-3</v>
      </c>
      <c r="H298" s="25">
        <v>5.9900000000000003E-4</v>
      </c>
      <c r="I298" s="25">
        <f t="shared" si="67"/>
        <v>2.5140000000000002E-3</v>
      </c>
      <c r="J298" s="25"/>
      <c r="K298" s="25">
        <f t="shared" si="68"/>
        <v>-7.1479999999999634E-5</v>
      </c>
      <c r="L298" s="25">
        <f t="shared" si="69"/>
        <v>-1.6461843999999917E-3</v>
      </c>
      <c r="M298" s="25">
        <v>-5.9000000000000003E-4</v>
      </c>
      <c r="N298" s="25">
        <f t="shared" si="70"/>
        <v>1.325E-3</v>
      </c>
      <c r="O298" s="25"/>
      <c r="P298" s="25">
        <f t="shared" si="71"/>
        <v>-3.6652999999999989E-4</v>
      </c>
      <c r="Q298" s="25">
        <f t="shared" si="72"/>
        <v>-8.4411858999999985E-3</v>
      </c>
      <c r="R298" s="25">
        <v>-1.1999999999999999E-3</v>
      </c>
      <c r="S298" s="25">
        <f t="shared" si="73"/>
        <v>7.1500000000000014E-4</v>
      </c>
      <c r="T298" s="25"/>
      <c r="U298" s="25">
        <f t="shared" si="74"/>
        <v>-4.1579999999999829E-5</v>
      </c>
      <c r="V298" s="25">
        <f t="shared" si="75"/>
        <v>-9.575873999999961E-4</v>
      </c>
      <c r="W298" s="25">
        <v>-1.06E-3</v>
      </c>
      <c r="X298" s="25">
        <f t="shared" si="76"/>
        <v>8.5500000000000007E-4</v>
      </c>
      <c r="Y298" s="25"/>
      <c r="Z298" s="25">
        <f t="shared" si="77"/>
        <v>4.2820000000000054E-5</v>
      </c>
      <c r="AA298" s="25">
        <f t="shared" si="78"/>
        <v>9.8614460000000129E-4</v>
      </c>
      <c r="AB298" s="25">
        <v>-3.81E-3</v>
      </c>
      <c r="AC298" s="25">
        <f t="shared" si="79"/>
        <v>-1.915E-3</v>
      </c>
    </row>
    <row r="299" spans="1:29" s="15" customFormat="1">
      <c r="A299" s="18">
        <v>547</v>
      </c>
      <c r="B299" s="25">
        <v>-8.0000000000000007E-5</v>
      </c>
      <c r="C299" s="25">
        <v>-1.9499999999999999E-3</v>
      </c>
      <c r="D299" s="25">
        <f t="shared" si="64"/>
        <v>6.0000000000000157E-5</v>
      </c>
      <c r="E299" s="25"/>
      <c r="F299" s="25">
        <f t="shared" si="65"/>
        <v>-3.5157999999999983E-4</v>
      </c>
      <c r="G299" s="25">
        <f t="shared" si="66"/>
        <v>-8.0968873999999972E-3</v>
      </c>
      <c r="H299" s="25">
        <v>5.8E-4</v>
      </c>
      <c r="I299" s="25">
        <f t="shared" si="67"/>
        <v>2.5900000000000003E-3</v>
      </c>
      <c r="J299" s="25"/>
      <c r="K299" s="25">
        <f t="shared" si="68"/>
        <v>4.5200000000004785E-6</v>
      </c>
      <c r="L299" s="25">
        <f t="shared" si="69"/>
        <v>1.0409560000001102E-4</v>
      </c>
      <c r="M299" s="25">
        <v>-6.4999999999999997E-4</v>
      </c>
      <c r="N299" s="25">
        <f t="shared" si="70"/>
        <v>1.3600000000000001E-3</v>
      </c>
      <c r="O299" s="25"/>
      <c r="P299" s="25">
        <f t="shared" si="71"/>
        <v>-3.315299999999998E-4</v>
      </c>
      <c r="Q299" s="25">
        <f t="shared" si="72"/>
        <v>-7.6351358999999959E-3</v>
      </c>
      <c r="R299" s="25">
        <v>-1.5299999999999999E-3</v>
      </c>
      <c r="S299" s="25">
        <f t="shared" si="73"/>
        <v>4.8000000000000017E-4</v>
      </c>
      <c r="T299" s="25"/>
      <c r="U299" s="25">
        <f t="shared" si="74"/>
        <v>-2.7657999999999979E-4</v>
      </c>
      <c r="V299" s="25">
        <f t="shared" si="75"/>
        <v>-6.3696373999999958E-3</v>
      </c>
      <c r="W299" s="25">
        <v>-1.33E-3</v>
      </c>
      <c r="X299" s="25">
        <f t="shared" si="76"/>
        <v>6.8000000000000005E-4</v>
      </c>
      <c r="Y299" s="25"/>
      <c r="Z299" s="25">
        <f t="shared" si="77"/>
        <v>-1.3217999999999997E-4</v>
      </c>
      <c r="AA299" s="25">
        <f t="shared" si="78"/>
        <v>-3.0441053999999993E-3</v>
      </c>
      <c r="AB299" s="25">
        <v>-3.9399999999999999E-3</v>
      </c>
      <c r="AC299" s="25">
        <f t="shared" si="79"/>
        <v>-2.0100000000000001E-3</v>
      </c>
    </row>
    <row r="300" spans="1:29" s="15" customFormat="1">
      <c r="A300" s="18">
        <v>548</v>
      </c>
      <c r="B300" s="25">
        <v>3.0000000000000001E-5</v>
      </c>
      <c r="C300" s="25">
        <v>-1.89E-3</v>
      </c>
      <c r="D300" s="25">
        <f t="shared" si="64"/>
        <v>-1.0000000000000026E-5</v>
      </c>
      <c r="E300" s="25"/>
      <c r="F300" s="25">
        <f t="shared" si="65"/>
        <v>-4.2158000000000001E-4</v>
      </c>
      <c r="G300" s="25">
        <f t="shared" si="66"/>
        <v>-9.7089874000000007E-3</v>
      </c>
      <c r="H300" s="25">
        <v>5.6999999999999998E-4</v>
      </c>
      <c r="I300" s="25">
        <f t="shared" si="67"/>
        <v>2.4499999999999999E-3</v>
      </c>
      <c r="J300" s="25"/>
      <c r="K300" s="25">
        <f t="shared" si="68"/>
        <v>-1.3547999999999989E-4</v>
      </c>
      <c r="L300" s="25">
        <f t="shared" si="69"/>
        <v>-3.1201043999999974E-3</v>
      </c>
      <c r="M300" s="25">
        <v>-5.8E-4</v>
      </c>
      <c r="N300" s="25">
        <f t="shared" si="70"/>
        <v>1.2999999999999999E-3</v>
      </c>
      <c r="O300" s="25"/>
      <c r="P300" s="25">
        <f t="shared" si="71"/>
        <v>-3.9152999999999996E-4</v>
      </c>
      <c r="Q300" s="25">
        <f t="shared" si="72"/>
        <v>-9.0169359000000001E-3</v>
      </c>
      <c r="R300" s="25">
        <v>-1.39E-3</v>
      </c>
      <c r="S300" s="25">
        <f t="shared" si="73"/>
        <v>4.8999999999999998E-4</v>
      </c>
      <c r="T300" s="25"/>
      <c r="U300" s="25">
        <f t="shared" si="74"/>
        <v>-2.6657999999999999E-4</v>
      </c>
      <c r="V300" s="25">
        <f t="shared" si="75"/>
        <v>-6.1393374000000001E-3</v>
      </c>
      <c r="W300" s="25">
        <v>-1.2899999999999999E-3</v>
      </c>
      <c r="X300" s="25">
        <f t="shared" si="76"/>
        <v>5.9000000000000003E-4</v>
      </c>
      <c r="Y300" s="25"/>
      <c r="Z300" s="25">
        <f t="shared" si="77"/>
        <v>-2.2217999999999999E-4</v>
      </c>
      <c r="AA300" s="25">
        <f t="shared" si="78"/>
        <v>-5.1168054000000004E-3</v>
      </c>
      <c r="AB300" s="25">
        <v>-3.79E-3</v>
      </c>
      <c r="AC300" s="25">
        <f t="shared" si="79"/>
        <v>-1.8799999999999999E-3</v>
      </c>
    </row>
    <row r="301" spans="1:29" s="15" customFormat="1">
      <c r="A301" s="18">
        <v>549</v>
      </c>
      <c r="B301" s="25">
        <v>-2.3000000000000001E-4</v>
      </c>
      <c r="C301" s="25">
        <v>-1.8699999999999999E-3</v>
      </c>
      <c r="D301" s="25">
        <f t="shared" si="64"/>
        <v>2.5000000000000001E-4</v>
      </c>
      <c r="E301" s="25"/>
      <c r="F301" s="25">
        <f t="shared" si="65"/>
        <v>-1.6157999999999998E-4</v>
      </c>
      <c r="G301" s="25">
        <f t="shared" si="66"/>
        <v>-3.7211873999999996E-3</v>
      </c>
      <c r="H301" s="25">
        <v>5.5999999999999995E-4</v>
      </c>
      <c r="I301" s="25">
        <f t="shared" si="67"/>
        <v>2.6800000000000001E-3</v>
      </c>
      <c r="J301" s="25"/>
      <c r="K301" s="25">
        <f t="shared" si="68"/>
        <v>9.4520000000000281E-5</v>
      </c>
      <c r="L301" s="25">
        <f t="shared" si="69"/>
        <v>2.1767956000000067E-3</v>
      </c>
      <c r="M301" s="25">
        <v>-6.7000000000000002E-4</v>
      </c>
      <c r="N301" s="25">
        <f t="shared" si="70"/>
        <v>1.4499999999999999E-3</v>
      </c>
      <c r="O301" s="25"/>
      <c r="P301" s="25">
        <f t="shared" si="71"/>
        <v>-2.4153E-4</v>
      </c>
      <c r="Q301" s="25">
        <f t="shared" si="72"/>
        <v>-5.5624359E-3</v>
      </c>
      <c r="R301" s="25">
        <v>-1.5399999999999999E-3</v>
      </c>
      <c r="S301" s="25">
        <f t="shared" si="73"/>
        <v>5.8E-4</v>
      </c>
      <c r="T301" s="25"/>
      <c r="U301" s="25">
        <f t="shared" si="74"/>
        <v>-1.7657999999999997E-4</v>
      </c>
      <c r="V301" s="25">
        <f t="shared" si="75"/>
        <v>-4.0666373999999998E-3</v>
      </c>
      <c r="W301" s="25">
        <v>-1.33E-3</v>
      </c>
      <c r="X301" s="25">
        <f t="shared" si="76"/>
        <v>7.899999999999999E-4</v>
      </c>
      <c r="Y301" s="25"/>
      <c r="Z301" s="25">
        <f t="shared" si="77"/>
        <v>-2.2180000000000116E-5</v>
      </c>
      <c r="AA301" s="25">
        <f t="shared" si="78"/>
        <v>-5.1080540000000266E-4</v>
      </c>
      <c r="AB301" s="25">
        <v>-4.0099999999999997E-3</v>
      </c>
      <c r="AC301" s="25">
        <f t="shared" si="79"/>
        <v>-2.1199999999999999E-3</v>
      </c>
    </row>
    <row r="302" spans="1:29" s="15" customFormat="1">
      <c r="A302" s="18">
        <v>550</v>
      </c>
      <c r="B302" s="25">
        <v>6.0000000000000002E-5</v>
      </c>
      <c r="C302" s="25">
        <v>-1.7899999999999999E-3</v>
      </c>
      <c r="D302" s="25">
        <f t="shared" si="64"/>
        <v>1.1000000000000007E-4</v>
      </c>
      <c r="E302" s="25"/>
      <c r="F302" s="25">
        <f t="shared" si="65"/>
        <v>-3.0157999999999991E-4</v>
      </c>
      <c r="G302" s="25">
        <f t="shared" si="66"/>
        <v>-6.9453873999999983E-3</v>
      </c>
      <c r="H302" s="25">
        <v>6.4999999999999997E-4</v>
      </c>
      <c r="I302" s="25">
        <f t="shared" si="67"/>
        <v>2.5500000000000002E-3</v>
      </c>
      <c r="J302" s="25"/>
      <c r="K302" s="25">
        <f t="shared" si="68"/>
        <v>-3.5479999999999626E-5</v>
      </c>
      <c r="L302" s="25">
        <f t="shared" si="69"/>
        <v>-8.1710439999999138E-4</v>
      </c>
      <c r="M302" s="25">
        <v>-4.6999999999999999E-4</v>
      </c>
      <c r="N302" s="25">
        <f t="shared" si="70"/>
        <v>1.4300000000000001E-3</v>
      </c>
      <c r="O302" s="25"/>
      <c r="P302" s="25">
        <f t="shared" si="71"/>
        <v>-2.6152999999999984E-4</v>
      </c>
      <c r="Q302" s="25">
        <f t="shared" si="72"/>
        <v>-6.0230358999999968E-3</v>
      </c>
      <c r="R302" s="25">
        <v>-1.4E-3</v>
      </c>
      <c r="S302" s="25">
        <f t="shared" si="73"/>
        <v>5.0000000000000001E-4</v>
      </c>
      <c r="T302" s="25"/>
      <c r="U302" s="25">
        <f t="shared" si="74"/>
        <v>-2.5657999999999996E-4</v>
      </c>
      <c r="V302" s="25">
        <f t="shared" si="75"/>
        <v>-5.9090373999999991E-3</v>
      </c>
      <c r="W302" s="25">
        <v>-1.14E-3</v>
      </c>
      <c r="X302" s="25">
        <f t="shared" si="76"/>
        <v>7.6000000000000004E-4</v>
      </c>
      <c r="Y302" s="25"/>
      <c r="Z302" s="25">
        <f t="shared" si="77"/>
        <v>-5.2179999999999978E-5</v>
      </c>
      <c r="AA302" s="25">
        <f t="shared" si="78"/>
        <v>-1.2017053999999997E-3</v>
      </c>
      <c r="AB302" s="25">
        <v>-3.8600000000000001E-3</v>
      </c>
      <c r="AC302" s="25">
        <f t="shared" si="79"/>
        <v>-1.9E-3</v>
      </c>
    </row>
    <row r="303" spans="1:29" s="15" customFormat="1">
      <c r="A303" s="18">
        <v>551</v>
      </c>
      <c r="B303" s="25">
        <v>-1.2999999999999999E-4</v>
      </c>
      <c r="C303" s="25">
        <v>-1.89E-3</v>
      </c>
      <c r="D303" s="25">
        <f t="shared" si="64"/>
        <v>1.9999999999999987E-4</v>
      </c>
      <c r="E303" s="25"/>
      <c r="F303" s="25">
        <f t="shared" si="65"/>
        <v>-2.1158000000000011E-4</v>
      </c>
      <c r="G303" s="25">
        <f t="shared" si="66"/>
        <v>-4.8726874000000024E-3</v>
      </c>
      <c r="H303" s="25">
        <v>6.8000000000000005E-4</v>
      </c>
      <c r="I303" s="25">
        <f t="shared" si="67"/>
        <v>2.7699999999999999E-3</v>
      </c>
      <c r="J303" s="25"/>
      <c r="K303" s="25">
        <f t="shared" si="68"/>
        <v>1.8452000000000008E-4</v>
      </c>
      <c r="L303" s="25">
        <f t="shared" si="69"/>
        <v>4.2494956000000018E-3</v>
      </c>
      <c r="M303" s="25">
        <v>-6.2E-4</v>
      </c>
      <c r="N303" s="25">
        <f t="shared" si="70"/>
        <v>1.47E-3</v>
      </c>
      <c r="O303" s="25"/>
      <c r="P303" s="25">
        <f t="shared" si="71"/>
        <v>-2.2152999999999995E-4</v>
      </c>
      <c r="Q303" s="25">
        <f t="shared" si="72"/>
        <v>-5.1018358999999989E-3</v>
      </c>
      <c r="R303" s="25">
        <v>-1.4300000000000001E-3</v>
      </c>
      <c r="S303" s="25">
        <f t="shared" si="73"/>
        <v>6.5999999999999978E-4</v>
      </c>
      <c r="T303" s="25"/>
      <c r="U303" s="25">
        <f t="shared" si="74"/>
        <v>-9.658000000000019E-5</v>
      </c>
      <c r="V303" s="25">
        <f t="shared" si="75"/>
        <v>-2.2242374000000045E-3</v>
      </c>
      <c r="W303" s="25">
        <v>-1.33E-3</v>
      </c>
      <c r="X303" s="25">
        <f t="shared" si="76"/>
        <v>7.5999999999999983E-4</v>
      </c>
      <c r="Y303" s="25"/>
      <c r="Z303" s="25">
        <f t="shared" si="77"/>
        <v>-5.2180000000000195E-5</v>
      </c>
      <c r="AA303" s="25">
        <f t="shared" si="78"/>
        <v>-1.2017054000000047E-3</v>
      </c>
      <c r="AB303" s="25">
        <v>-4.0499999999999998E-3</v>
      </c>
      <c r="AC303" s="25">
        <f t="shared" si="79"/>
        <v>-2.0899999999999998E-3</v>
      </c>
    </row>
    <row r="304" spans="1:29" s="15" customFormat="1">
      <c r="A304" s="18">
        <v>552</v>
      </c>
      <c r="B304" s="25">
        <v>3.0000000000000001E-5</v>
      </c>
      <c r="C304" s="25">
        <v>-1.6199999999999999E-3</v>
      </c>
      <c r="D304" s="25">
        <f t="shared" si="64"/>
        <v>3.4000000000000046E-4</v>
      </c>
      <c r="E304" s="25"/>
      <c r="F304" s="25">
        <f t="shared" si="65"/>
        <v>-7.1579999999999528E-5</v>
      </c>
      <c r="G304" s="25">
        <f t="shared" si="66"/>
        <v>-1.6484873999999892E-3</v>
      </c>
      <c r="H304" s="25">
        <v>8.7000000000000001E-4</v>
      </c>
      <c r="I304" s="25">
        <f t="shared" si="67"/>
        <v>2.8300000000000005E-3</v>
      </c>
      <c r="J304" s="25"/>
      <c r="K304" s="25">
        <f t="shared" si="68"/>
        <v>2.4452000000000067E-4</v>
      </c>
      <c r="L304" s="25">
        <f t="shared" si="69"/>
        <v>5.6312956000000155E-3</v>
      </c>
      <c r="M304" s="25">
        <v>-3.8999999999999999E-4</v>
      </c>
      <c r="N304" s="25">
        <f t="shared" si="70"/>
        <v>1.5700000000000004E-3</v>
      </c>
      <c r="O304" s="25"/>
      <c r="P304" s="25">
        <f t="shared" si="71"/>
        <v>-1.2152999999999947E-4</v>
      </c>
      <c r="Q304" s="25">
        <f t="shared" si="72"/>
        <v>-2.7988358999999877E-3</v>
      </c>
      <c r="R304" s="25">
        <v>-1.3500000000000001E-3</v>
      </c>
      <c r="S304" s="25">
        <f t="shared" si="73"/>
        <v>6.100000000000003E-4</v>
      </c>
      <c r="T304" s="25"/>
      <c r="U304" s="25">
        <f t="shared" si="74"/>
        <v>-1.4657999999999967E-4</v>
      </c>
      <c r="V304" s="25">
        <f t="shared" si="75"/>
        <v>-3.3757373999999925E-3</v>
      </c>
      <c r="W304" s="25">
        <v>-1.07E-3</v>
      </c>
      <c r="X304" s="25">
        <f t="shared" si="76"/>
        <v>8.9000000000000038E-4</v>
      </c>
      <c r="Y304" s="25"/>
      <c r="Z304" s="25">
        <f t="shared" si="77"/>
        <v>7.7820000000000363E-5</v>
      </c>
      <c r="AA304" s="25">
        <f t="shared" si="78"/>
        <v>1.7921946000000084E-3</v>
      </c>
      <c r="AB304" s="25">
        <v>-3.9500000000000004E-3</v>
      </c>
      <c r="AC304" s="25">
        <f t="shared" si="79"/>
        <v>-1.9600000000000004E-3</v>
      </c>
    </row>
    <row r="305" spans="1:29" s="15" customFormat="1">
      <c r="A305" s="18">
        <v>553</v>
      </c>
      <c r="B305" s="25">
        <v>-6.8999999999999997E-5</v>
      </c>
      <c r="C305" s="25">
        <v>-1.97E-3</v>
      </c>
      <c r="D305" s="25">
        <f t="shared" si="64"/>
        <v>4.4499999999999835E-5</v>
      </c>
      <c r="E305" s="25"/>
      <c r="F305" s="25">
        <f t="shared" si="65"/>
        <v>-3.6708000000000015E-4</v>
      </c>
      <c r="G305" s="25">
        <f t="shared" si="66"/>
        <v>-8.4538524000000032E-3</v>
      </c>
      <c r="H305" s="25">
        <v>6.4999999999999997E-4</v>
      </c>
      <c r="I305" s="25">
        <f t="shared" si="67"/>
        <v>2.6644999999999998E-3</v>
      </c>
      <c r="J305" s="25"/>
      <c r="K305" s="25">
        <f t="shared" si="68"/>
        <v>7.9019999999999958E-5</v>
      </c>
      <c r="L305" s="25">
        <f t="shared" si="69"/>
        <v>1.819830599999999E-3</v>
      </c>
      <c r="M305" s="25">
        <v>-6.9999999999999999E-4</v>
      </c>
      <c r="N305" s="25">
        <f t="shared" si="70"/>
        <v>1.3144999999999997E-3</v>
      </c>
      <c r="O305" s="25"/>
      <c r="P305" s="25">
        <f t="shared" si="71"/>
        <v>-3.770300000000002E-4</v>
      </c>
      <c r="Q305" s="25">
        <f t="shared" si="72"/>
        <v>-8.6830009000000048E-3</v>
      </c>
      <c r="R305" s="25">
        <v>-1.5E-3</v>
      </c>
      <c r="S305" s="25">
        <f t="shared" si="73"/>
        <v>5.1449999999999977E-4</v>
      </c>
      <c r="T305" s="25"/>
      <c r="U305" s="25">
        <f t="shared" si="74"/>
        <v>-2.420800000000002E-4</v>
      </c>
      <c r="V305" s="25">
        <f t="shared" si="75"/>
        <v>-5.5751024000000047E-3</v>
      </c>
      <c r="W305" s="25">
        <v>-1.31E-3</v>
      </c>
      <c r="X305" s="25">
        <f t="shared" si="76"/>
        <v>7.0449999999999983E-4</v>
      </c>
      <c r="Y305" s="25"/>
      <c r="Z305" s="25">
        <f t="shared" si="77"/>
        <v>-1.0768000000000019E-4</v>
      </c>
      <c r="AA305" s="25">
        <f t="shared" si="78"/>
        <v>-2.4798704000000044E-3</v>
      </c>
      <c r="AB305" s="25">
        <v>-3.96E-3</v>
      </c>
      <c r="AC305" s="25">
        <f t="shared" si="79"/>
        <v>-2.0144999999999998E-3</v>
      </c>
    </row>
    <row r="306" spans="1:29" s="15" customFormat="1">
      <c r="A306" s="18">
        <v>554</v>
      </c>
      <c r="B306" s="25">
        <v>4.0000000000000003E-5</v>
      </c>
      <c r="C306" s="25">
        <v>-1.8699999999999999E-3</v>
      </c>
      <c r="D306" s="25">
        <f t="shared" si="64"/>
        <v>7.5000000000000197E-5</v>
      </c>
      <c r="E306" s="25"/>
      <c r="F306" s="25">
        <f t="shared" si="65"/>
        <v>-3.3657999999999979E-4</v>
      </c>
      <c r="G306" s="25">
        <f t="shared" si="66"/>
        <v>-7.7514373999999957E-3</v>
      </c>
      <c r="H306" s="25">
        <v>6.0999999999999997E-4</v>
      </c>
      <c r="I306" s="25">
        <f t="shared" si="67"/>
        <v>2.555E-3</v>
      </c>
      <c r="J306" s="25"/>
      <c r="K306" s="25">
        <f t="shared" si="68"/>
        <v>-3.047999999999983E-5</v>
      </c>
      <c r="L306" s="25">
        <f t="shared" si="69"/>
        <v>-7.0195439999999609E-4</v>
      </c>
      <c r="M306" s="25">
        <v>-5.8E-4</v>
      </c>
      <c r="N306" s="25">
        <f t="shared" si="70"/>
        <v>1.3650000000000001E-3</v>
      </c>
      <c r="O306" s="25"/>
      <c r="P306" s="25">
        <f t="shared" si="71"/>
        <v>-3.2652999999999979E-4</v>
      </c>
      <c r="Q306" s="25">
        <f t="shared" si="72"/>
        <v>-7.5199858999999954E-3</v>
      </c>
      <c r="R306" s="25">
        <v>-1.47E-3</v>
      </c>
      <c r="S306" s="25">
        <f t="shared" si="73"/>
        <v>4.7500000000000016E-4</v>
      </c>
      <c r="T306" s="25"/>
      <c r="U306" s="25">
        <f t="shared" si="74"/>
        <v>-2.8157999999999981E-4</v>
      </c>
      <c r="V306" s="25">
        <f t="shared" si="75"/>
        <v>-6.4847873999999955E-3</v>
      </c>
      <c r="W306" s="25">
        <v>-1.32E-3</v>
      </c>
      <c r="X306" s="25">
        <f t="shared" si="76"/>
        <v>6.2500000000000012E-4</v>
      </c>
      <c r="Y306" s="25"/>
      <c r="Z306" s="25">
        <f t="shared" si="77"/>
        <v>-1.871799999999999E-4</v>
      </c>
      <c r="AA306" s="25">
        <f t="shared" si="78"/>
        <v>-4.3107553999999979E-3</v>
      </c>
      <c r="AB306" s="25">
        <v>-3.9300000000000003E-3</v>
      </c>
      <c r="AC306" s="25">
        <f t="shared" si="79"/>
        <v>-1.9450000000000001E-3</v>
      </c>
    </row>
    <row r="307" spans="1:29" s="15" customFormat="1">
      <c r="A307" s="18">
        <v>555</v>
      </c>
      <c r="B307" s="25">
        <v>-1.4999999999999999E-4</v>
      </c>
      <c r="C307" s="25">
        <v>-1.89E-3</v>
      </c>
      <c r="D307" s="25">
        <f t="shared" si="64"/>
        <v>2.2500000000000016E-4</v>
      </c>
      <c r="E307" s="25"/>
      <c r="F307" s="25">
        <f t="shared" si="65"/>
        <v>-1.8657999999999983E-4</v>
      </c>
      <c r="G307" s="25">
        <f t="shared" si="66"/>
        <v>-4.2969373999999965E-3</v>
      </c>
      <c r="H307" s="25">
        <v>6.6E-4</v>
      </c>
      <c r="I307" s="25">
        <f t="shared" si="67"/>
        <v>2.7750000000000001E-3</v>
      </c>
      <c r="J307" s="25"/>
      <c r="K307" s="25">
        <f t="shared" si="68"/>
        <v>1.8952000000000031E-4</v>
      </c>
      <c r="L307" s="25">
        <f t="shared" si="69"/>
        <v>4.3646456000000075E-3</v>
      </c>
      <c r="M307" s="25">
        <v>-6.7000000000000002E-4</v>
      </c>
      <c r="N307" s="25">
        <f t="shared" si="70"/>
        <v>1.4450000000000001E-3</v>
      </c>
      <c r="O307" s="25"/>
      <c r="P307" s="25">
        <f t="shared" si="71"/>
        <v>-2.465299999999998E-4</v>
      </c>
      <c r="Q307" s="25">
        <f t="shared" si="72"/>
        <v>-5.6775858999999953E-3</v>
      </c>
      <c r="R307" s="25">
        <v>-1.5E-3</v>
      </c>
      <c r="S307" s="25">
        <f t="shared" si="73"/>
        <v>6.150000000000001E-4</v>
      </c>
      <c r="T307" s="25"/>
      <c r="U307" s="25">
        <f t="shared" si="74"/>
        <v>-1.4157999999999987E-4</v>
      </c>
      <c r="V307" s="25">
        <f t="shared" si="75"/>
        <v>-3.2605873999999972E-3</v>
      </c>
      <c r="W307" s="25">
        <v>-1.2899999999999999E-3</v>
      </c>
      <c r="X307" s="25">
        <f t="shared" si="76"/>
        <v>8.2500000000000021E-4</v>
      </c>
      <c r="Y307" s="25"/>
      <c r="Z307" s="25">
        <f t="shared" si="77"/>
        <v>1.2820000000000192E-5</v>
      </c>
      <c r="AA307" s="25">
        <f t="shared" si="78"/>
        <v>2.9524460000000444E-4</v>
      </c>
      <c r="AB307" s="25">
        <v>-4.0800000000000003E-3</v>
      </c>
      <c r="AC307" s="25">
        <f t="shared" si="79"/>
        <v>-2.1150000000000001E-3</v>
      </c>
    </row>
    <row r="308" spans="1:29" s="15" customFormat="1">
      <c r="A308" s="18">
        <v>556</v>
      </c>
      <c r="B308" s="25">
        <v>-6.0000000000000002E-5</v>
      </c>
      <c r="C308" s="25">
        <v>-1.82E-3</v>
      </c>
      <c r="D308" s="25">
        <f t="shared" si="64"/>
        <v>1.4999999999999996E-4</v>
      </c>
      <c r="E308" s="25"/>
      <c r="F308" s="25">
        <f t="shared" si="65"/>
        <v>-2.6158000000000003E-4</v>
      </c>
      <c r="G308" s="25">
        <f t="shared" si="66"/>
        <v>-6.0241874000000013E-3</v>
      </c>
      <c r="H308" s="25">
        <v>6.7000000000000002E-4</v>
      </c>
      <c r="I308" s="25">
        <f t="shared" si="67"/>
        <v>2.64E-3</v>
      </c>
      <c r="J308" s="25"/>
      <c r="K308" s="25">
        <f t="shared" si="68"/>
        <v>5.4520000000000176E-5</v>
      </c>
      <c r="L308" s="25">
        <f t="shared" si="69"/>
        <v>1.2555956000000041E-3</v>
      </c>
      <c r="M308" s="25">
        <v>-4.4999999999999999E-4</v>
      </c>
      <c r="N308" s="25">
        <f t="shared" si="70"/>
        <v>1.5200000000000001E-3</v>
      </c>
      <c r="O308" s="25"/>
      <c r="P308" s="25">
        <f t="shared" si="71"/>
        <v>-1.7152999999999982E-4</v>
      </c>
      <c r="Q308" s="25">
        <f t="shared" si="72"/>
        <v>-3.9503358999999957E-3</v>
      </c>
      <c r="R308" s="25">
        <v>-1.3799999999999999E-3</v>
      </c>
      <c r="S308" s="25">
        <f t="shared" si="73"/>
        <v>5.9000000000000003E-4</v>
      </c>
      <c r="T308" s="25"/>
      <c r="U308" s="25">
        <f t="shared" si="74"/>
        <v>-1.6657999999999994E-4</v>
      </c>
      <c r="V308" s="25">
        <f t="shared" si="75"/>
        <v>-3.8363373999999988E-3</v>
      </c>
      <c r="W308" s="25">
        <v>-1.1900000000000001E-3</v>
      </c>
      <c r="X308" s="25">
        <f t="shared" si="76"/>
        <v>7.7999999999999988E-4</v>
      </c>
      <c r="Y308" s="25"/>
      <c r="Z308" s="25">
        <f t="shared" si="77"/>
        <v>-3.2180000000000143E-5</v>
      </c>
      <c r="AA308" s="25">
        <f t="shared" si="78"/>
        <v>-7.4110540000000332E-4</v>
      </c>
      <c r="AB308" s="25">
        <v>-3.8800000000000002E-3</v>
      </c>
      <c r="AC308" s="25">
        <f t="shared" si="79"/>
        <v>-1.97E-3</v>
      </c>
    </row>
    <row r="309" spans="1:29" s="15" customFormat="1">
      <c r="A309" s="18">
        <v>557</v>
      </c>
      <c r="B309" s="25">
        <v>-1E-4</v>
      </c>
      <c r="C309" s="25">
        <v>-1.8400000000000001E-3</v>
      </c>
      <c r="D309" s="25">
        <f t="shared" si="64"/>
        <v>2.5500000000000002E-4</v>
      </c>
      <c r="E309" s="25"/>
      <c r="F309" s="25">
        <f t="shared" si="65"/>
        <v>-1.5657999999999997E-4</v>
      </c>
      <c r="G309" s="25">
        <f t="shared" si="66"/>
        <v>-3.6060373999999996E-3</v>
      </c>
      <c r="H309" s="25">
        <v>6.3000000000000003E-4</v>
      </c>
      <c r="I309" s="25">
        <f t="shared" si="67"/>
        <v>2.725E-3</v>
      </c>
      <c r="J309" s="25"/>
      <c r="K309" s="25">
        <f t="shared" si="68"/>
        <v>1.3952000000000018E-4</v>
      </c>
      <c r="L309" s="25">
        <f t="shared" si="69"/>
        <v>3.2131456000000043E-3</v>
      </c>
      <c r="M309" s="25">
        <v>-4.8999999999999998E-4</v>
      </c>
      <c r="N309" s="25">
        <f t="shared" si="70"/>
        <v>1.6050000000000001E-3</v>
      </c>
      <c r="O309" s="25"/>
      <c r="P309" s="25">
        <f t="shared" si="71"/>
        <v>-8.652999999999981E-5</v>
      </c>
      <c r="Q309" s="25">
        <f t="shared" si="72"/>
        <v>-1.9927858999999959E-3</v>
      </c>
      <c r="R309" s="25">
        <v>-1.48E-3</v>
      </c>
      <c r="S309" s="25">
        <f t="shared" si="73"/>
        <v>6.150000000000001E-4</v>
      </c>
      <c r="T309" s="25"/>
      <c r="U309" s="25">
        <f t="shared" si="74"/>
        <v>-1.4157999999999987E-4</v>
      </c>
      <c r="V309" s="25">
        <f t="shared" si="75"/>
        <v>-3.2605873999999972E-3</v>
      </c>
      <c r="W309" s="25">
        <v>-1.16E-3</v>
      </c>
      <c r="X309" s="25">
        <f t="shared" si="76"/>
        <v>9.3500000000000007E-4</v>
      </c>
      <c r="Y309" s="25"/>
      <c r="Z309" s="25">
        <f t="shared" si="77"/>
        <v>1.2282000000000005E-4</v>
      </c>
      <c r="AA309" s="25">
        <f t="shared" si="78"/>
        <v>2.8285446000000012E-3</v>
      </c>
      <c r="AB309" s="25">
        <v>-4.0899999999999999E-3</v>
      </c>
      <c r="AC309" s="25">
        <f t="shared" si="79"/>
        <v>-2.0950000000000001E-3</v>
      </c>
    </row>
    <row r="310" spans="1:29" s="15" customFormat="1">
      <c r="A310" s="18">
        <v>558</v>
      </c>
      <c r="B310" s="25">
        <v>-6.0000000000000002E-5</v>
      </c>
      <c r="C310" s="25">
        <v>-2.0400000000000001E-3</v>
      </c>
      <c r="D310" s="25">
        <f t="shared" si="64"/>
        <v>4.9999999999997963E-6</v>
      </c>
      <c r="E310" s="25"/>
      <c r="F310" s="25">
        <f t="shared" si="65"/>
        <v>-4.0658000000000019E-4</v>
      </c>
      <c r="G310" s="25">
        <f t="shared" si="66"/>
        <v>-9.3635374000000052E-3</v>
      </c>
      <c r="H310" s="25">
        <v>6.6E-4</v>
      </c>
      <c r="I310" s="25">
        <f t="shared" si="67"/>
        <v>2.7049999999999999E-3</v>
      </c>
      <c r="J310" s="25"/>
      <c r="K310" s="25">
        <f t="shared" si="68"/>
        <v>1.1952000000000013E-4</v>
      </c>
      <c r="L310" s="25">
        <f t="shared" si="69"/>
        <v>2.7525456000000031E-3</v>
      </c>
      <c r="M310" s="25">
        <v>-6.8999999999999997E-4</v>
      </c>
      <c r="N310" s="25">
        <f t="shared" si="70"/>
        <v>1.3549999999999999E-3</v>
      </c>
      <c r="O310" s="25"/>
      <c r="P310" s="25">
        <f t="shared" si="71"/>
        <v>-3.3653000000000003E-4</v>
      </c>
      <c r="Q310" s="25">
        <f t="shared" si="72"/>
        <v>-7.7502859000000007E-3</v>
      </c>
      <c r="R310" s="25">
        <v>-1.5900000000000001E-3</v>
      </c>
      <c r="S310" s="25">
        <f t="shared" si="73"/>
        <v>4.5499999999999989E-4</v>
      </c>
      <c r="T310" s="25"/>
      <c r="U310" s="25">
        <f t="shared" si="74"/>
        <v>-3.0158000000000008E-4</v>
      </c>
      <c r="V310" s="25">
        <f t="shared" si="75"/>
        <v>-6.9453874000000018E-3</v>
      </c>
      <c r="W310" s="25">
        <v>-1.2899999999999999E-3</v>
      </c>
      <c r="X310" s="25">
        <f t="shared" si="76"/>
        <v>7.5500000000000003E-4</v>
      </c>
      <c r="Y310" s="25"/>
      <c r="Z310" s="25">
        <f t="shared" si="77"/>
        <v>-5.7179999999999991E-5</v>
      </c>
      <c r="AA310" s="25">
        <f t="shared" si="78"/>
        <v>-1.3168553999999999E-3</v>
      </c>
      <c r="AB310" s="25">
        <v>-4.0299999999999997E-3</v>
      </c>
      <c r="AC310" s="25">
        <f t="shared" si="79"/>
        <v>-2.0449999999999999E-3</v>
      </c>
    </row>
    <row r="311" spans="1:29" s="15" customFormat="1">
      <c r="A311" s="18">
        <v>559</v>
      </c>
      <c r="B311" s="25">
        <v>-2.3000000000000001E-4</v>
      </c>
      <c r="C311" s="25">
        <v>-1.42E-3</v>
      </c>
      <c r="D311" s="25">
        <f t="shared" si="64"/>
        <v>7.4500000000000022E-4</v>
      </c>
      <c r="E311" s="25"/>
      <c r="F311" s="25">
        <f t="shared" si="65"/>
        <v>3.3342000000000023E-4</v>
      </c>
      <c r="G311" s="25">
        <f t="shared" si="66"/>
        <v>7.6786626000000056E-3</v>
      </c>
      <c r="H311" s="25">
        <v>6.8999999999999997E-4</v>
      </c>
      <c r="I311" s="25">
        <f t="shared" si="67"/>
        <v>2.8550000000000003E-3</v>
      </c>
      <c r="J311" s="25"/>
      <c r="K311" s="25">
        <f t="shared" si="68"/>
        <v>2.6952000000000052E-4</v>
      </c>
      <c r="L311" s="25">
        <f t="shared" si="69"/>
        <v>6.2070456000000119E-3</v>
      </c>
      <c r="M311" s="25">
        <v>-1.8000000000000001E-4</v>
      </c>
      <c r="N311" s="25">
        <f t="shared" si="70"/>
        <v>1.9850000000000002E-3</v>
      </c>
      <c r="O311" s="25"/>
      <c r="P311" s="25">
        <f t="shared" si="71"/>
        <v>2.9347000000000032E-4</v>
      </c>
      <c r="Q311" s="25">
        <f t="shared" si="72"/>
        <v>6.7586141000000079E-3</v>
      </c>
      <c r="R311" s="25">
        <v>-1.08E-3</v>
      </c>
      <c r="S311" s="25">
        <f t="shared" si="73"/>
        <v>1.0850000000000002E-3</v>
      </c>
      <c r="T311" s="25"/>
      <c r="U311" s="25">
        <f t="shared" si="74"/>
        <v>3.2842000000000027E-4</v>
      </c>
      <c r="V311" s="25">
        <f t="shared" si="75"/>
        <v>7.5635126000000068E-3</v>
      </c>
      <c r="W311" s="25">
        <v>-6.4999999999999997E-4</v>
      </c>
      <c r="X311" s="25">
        <f t="shared" si="76"/>
        <v>1.5150000000000003E-3</v>
      </c>
      <c r="Y311" s="25"/>
      <c r="Z311" s="25">
        <f t="shared" si="77"/>
        <v>7.0282000000000027E-4</v>
      </c>
      <c r="AA311" s="25">
        <f t="shared" si="78"/>
        <v>1.6185944600000005E-2</v>
      </c>
      <c r="AB311" s="25">
        <v>-4.1000000000000003E-3</v>
      </c>
      <c r="AC311" s="25">
        <f t="shared" si="79"/>
        <v>-2.1650000000000003E-3</v>
      </c>
    </row>
    <row r="312" spans="1:29" s="15" customFormat="1">
      <c r="A312" s="18">
        <v>560</v>
      </c>
      <c r="B312" s="25">
        <v>1.2E-4</v>
      </c>
      <c r="C312" s="25">
        <v>-2.2599999999999999E-3</v>
      </c>
      <c r="D312" s="25">
        <f t="shared" si="64"/>
        <v>-3.449999999999996E-4</v>
      </c>
      <c r="E312" s="25"/>
      <c r="F312" s="25">
        <f t="shared" si="65"/>
        <v>-7.5657999999999954E-4</v>
      </c>
      <c r="G312" s="25">
        <f t="shared" si="66"/>
        <v>-1.7424037399999991E-2</v>
      </c>
      <c r="H312" s="25">
        <v>5.1999999999999995E-4</v>
      </c>
      <c r="I312" s="25">
        <f t="shared" si="67"/>
        <v>2.4350000000000001E-3</v>
      </c>
      <c r="J312" s="25"/>
      <c r="K312" s="25">
        <f t="shared" si="68"/>
        <v>-1.5047999999999971E-4</v>
      </c>
      <c r="L312" s="25">
        <f t="shared" si="69"/>
        <v>-3.4655543999999937E-3</v>
      </c>
      <c r="M312" s="25">
        <v>-9.3999999999999997E-4</v>
      </c>
      <c r="N312" s="25">
        <f t="shared" si="70"/>
        <v>9.7500000000000028E-4</v>
      </c>
      <c r="O312" s="25"/>
      <c r="P312" s="25">
        <f t="shared" si="71"/>
        <v>-7.1652999999999962E-4</v>
      </c>
      <c r="Q312" s="25">
        <f t="shared" si="72"/>
        <v>-1.6501685899999993E-2</v>
      </c>
      <c r="R312" s="25">
        <v>-2.0100000000000001E-3</v>
      </c>
      <c r="S312" s="25">
        <f t="shared" si="73"/>
        <v>-9.4999999999999815E-5</v>
      </c>
      <c r="T312" s="25"/>
      <c r="U312" s="25">
        <f t="shared" si="74"/>
        <v>-8.5157999999999979E-4</v>
      </c>
      <c r="V312" s="25">
        <f t="shared" si="75"/>
        <v>-1.9611887399999996E-2</v>
      </c>
      <c r="W312" s="25">
        <v>-1.8699999999999999E-3</v>
      </c>
      <c r="X312" s="25">
        <f t="shared" si="76"/>
        <v>4.5000000000000335E-5</v>
      </c>
      <c r="Y312" s="25"/>
      <c r="Z312" s="25">
        <f t="shared" si="77"/>
        <v>-7.6717999999999969E-4</v>
      </c>
      <c r="AA312" s="25">
        <f t="shared" si="78"/>
        <v>-1.7668155399999993E-2</v>
      </c>
      <c r="AB312" s="25">
        <v>-3.9500000000000004E-3</v>
      </c>
      <c r="AC312" s="25">
        <f t="shared" si="79"/>
        <v>-1.9150000000000003E-3</v>
      </c>
    </row>
    <row r="313" spans="1:29" s="15" customFormat="1">
      <c r="A313" s="18">
        <v>561</v>
      </c>
      <c r="B313" s="25">
        <v>-8.0000000000000007E-5</v>
      </c>
      <c r="C313" s="25">
        <v>-1.73E-3</v>
      </c>
      <c r="D313" s="25">
        <f t="shared" si="64"/>
        <v>4.0500000000000019E-4</v>
      </c>
      <c r="E313" s="25"/>
      <c r="F313" s="25">
        <f t="shared" si="65"/>
        <v>-6.5799999999997913E-6</v>
      </c>
      <c r="G313" s="25">
        <f t="shared" si="66"/>
        <v>-1.5153739999999521E-4</v>
      </c>
      <c r="H313" s="25">
        <v>5.4000000000000001E-4</v>
      </c>
      <c r="I313" s="25">
        <f t="shared" si="67"/>
        <v>2.6750000000000003E-3</v>
      </c>
      <c r="J313" s="25"/>
      <c r="K313" s="25">
        <f t="shared" si="68"/>
        <v>8.9520000000000485E-5</v>
      </c>
      <c r="L313" s="25">
        <f t="shared" si="69"/>
        <v>2.0616456000000115E-3</v>
      </c>
      <c r="M313" s="25">
        <v>-4.0000000000000002E-4</v>
      </c>
      <c r="N313" s="25">
        <f t="shared" si="70"/>
        <v>1.7350000000000002E-3</v>
      </c>
      <c r="O313" s="25"/>
      <c r="P313" s="25">
        <f t="shared" si="71"/>
        <v>4.3470000000000314E-5</v>
      </c>
      <c r="Q313" s="25">
        <f t="shared" si="72"/>
        <v>1.0011141000000072E-3</v>
      </c>
      <c r="R313" s="25">
        <v>-1.3500000000000001E-3</v>
      </c>
      <c r="S313" s="25">
        <f t="shared" si="73"/>
        <v>7.8500000000000011E-4</v>
      </c>
      <c r="T313" s="25"/>
      <c r="U313" s="25">
        <f t="shared" si="74"/>
        <v>2.8420000000000138E-5</v>
      </c>
      <c r="V313" s="25">
        <f t="shared" si="75"/>
        <v>6.5451260000000324E-4</v>
      </c>
      <c r="W313" s="25">
        <v>-1.06E-3</v>
      </c>
      <c r="X313" s="25">
        <f t="shared" si="76"/>
        <v>1.0750000000000002E-3</v>
      </c>
      <c r="Y313" s="25"/>
      <c r="Z313" s="25">
        <f t="shared" si="77"/>
        <v>2.628200000000002E-4</v>
      </c>
      <c r="AA313" s="25">
        <f t="shared" si="78"/>
        <v>6.0527446000000051E-3</v>
      </c>
      <c r="AB313" s="25">
        <v>-4.1900000000000001E-3</v>
      </c>
      <c r="AC313" s="25">
        <f t="shared" si="79"/>
        <v>-2.1350000000000002E-3</v>
      </c>
    </row>
    <row r="314" spans="1:29" s="15" customFormat="1">
      <c r="A314" s="18">
        <v>562</v>
      </c>
      <c r="B314" s="25">
        <v>-3.0000000000000001E-5</v>
      </c>
      <c r="C314" s="25">
        <v>-2.2300000000000002E-3</v>
      </c>
      <c r="D314" s="25">
        <f t="shared" si="64"/>
        <v>-2.2000000000000058E-4</v>
      </c>
      <c r="E314" s="25"/>
      <c r="F314" s="25">
        <f t="shared" si="65"/>
        <v>-6.3158000000000051E-4</v>
      </c>
      <c r="G314" s="25">
        <f t="shared" si="66"/>
        <v>-1.4545287400000013E-2</v>
      </c>
      <c r="H314" s="25">
        <v>5.1000000000000004E-4</v>
      </c>
      <c r="I314" s="25">
        <f t="shared" si="67"/>
        <v>2.5199999999999997E-3</v>
      </c>
      <c r="J314" s="25"/>
      <c r="K314" s="25">
        <f t="shared" si="68"/>
        <v>-6.5480000000000139E-5</v>
      </c>
      <c r="L314" s="25">
        <f t="shared" si="69"/>
        <v>-1.5080044000000032E-3</v>
      </c>
      <c r="M314" s="25">
        <v>-1.08E-3</v>
      </c>
      <c r="N314" s="25">
        <f t="shared" si="70"/>
        <v>9.2999999999999962E-4</v>
      </c>
      <c r="O314" s="25"/>
      <c r="P314" s="25">
        <f t="shared" si="71"/>
        <v>-7.6153000000000028E-4</v>
      </c>
      <c r="Q314" s="25">
        <f t="shared" si="72"/>
        <v>-1.7538035900000009E-2</v>
      </c>
      <c r="R314" s="25">
        <v>-1.9300000000000001E-3</v>
      </c>
      <c r="S314" s="25">
        <f t="shared" si="73"/>
        <v>7.9999999999999559E-5</v>
      </c>
      <c r="T314" s="25"/>
      <c r="U314" s="25">
        <f t="shared" si="74"/>
        <v>-6.7658000000000041E-4</v>
      </c>
      <c r="V314" s="25">
        <f t="shared" si="75"/>
        <v>-1.5581637400000009E-2</v>
      </c>
      <c r="W314" s="25">
        <v>-2.0799999999999998E-3</v>
      </c>
      <c r="X314" s="25">
        <f t="shared" si="76"/>
        <v>-7.0000000000000184E-5</v>
      </c>
      <c r="Y314" s="25"/>
      <c r="Z314" s="25">
        <f t="shared" si="77"/>
        <v>-8.821800000000002E-4</v>
      </c>
      <c r="AA314" s="25">
        <f t="shared" si="78"/>
        <v>-2.0316605400000007E-2</v>
      </c>
      <c r="AB314" s="25">
        <v>-3.9899999999999996E-3</v>
      </c>
      <c r="AC314" s="25">
        <f t="shared" si="79"/>
        <v>-2.0099999999999996E-3</v>
      </c>
    </row>
    <row r="315" spans="1:29" s="15" customFormat="1">
      <c r="A315" s="18">
        <v>563</v>
      </c>
      <c r="B315" s="25">
        <v>-4.0000000000000003E-5</v>
      </c>
      <c r="C315" s="25">
        <v>-1.6299999999999999E-3</v>
      </c>
      <c r="D315" s="25">
        <f t="shared" si="64"/>
        <v>4.5000000000000031E-4</v>
      </c>
      <c r="E315" s="25"/>
      <c r="F315" s="25">
        <f t="shared" si="65"/>
        <v>3.8420000000000327E-5</v>
      </c>
      <c r="G315" s="25">
        <f t="shared" si="66"/>
        <v>8.8481260000000759E-4</v>
      </c>
      <c r="H315" s="25">
        <v>5.9900000000000003E-4</v>
      </c>
      <c r="I315" s="25">
        <f t="shared" si="67"/>
        <v>2.6790000000000004E-3</v>
      </c>
      <c r="J315" s="25"/>
      <c r="K315" s="25">
        <f t="shared" si="68"/>
        <v>9.3520000000000582E-5</v>
      </c>
      <c r="L315" s="25">
        <f t="shared" si="69"/>
        <v>2.1537656000000134E-3</v>
      </c>
      <c r="M315" s="25">
        <v>-4.2000000000000002E-4</v>
      </c>
      <c r="N315" s="25">
        <f t="shared" si="70"/>
        <v>1.6600000000000002E-3</v>
      </c>
      <c r="O315" s="25"/>
      <c r="P315" s="25">
        <f t="shared" si="71"/>
        <v>-3.1529999999999666E-5</v>
      </c>
      <c r="Q315" s="25">
        <f t="shared" si="72"/>
        <v>-7.2613589999999232E-4</v>
      </c>
      <c r="R315" s="25">
        <v>-1.25E-3</v>
      </c>
      <c r="S315" s="25">
        <f t="shared" si="73"/>
        <v>8.3000000000000023E-4</v>
      </c>
      <c r="T315" s="25"/>
      <c r="U315" s="25">
        <f t="shared" si="74"/>
        <v>7.3420000000000256E-5</v>
      </c>
      <c r="V315" s="25">
        <f t="shared" si="75"/>
        <v>1.6908626000000061E-3</v>
      </c>
      <c r="W315" s="25">
        <v>-9.3000000000000005E-4</v>
      </c>
      <c r="X315" s="25">
        <f t="shared" si="76"/>
        <v>1.1500000000000002E-3</v>
      </c>
      <c r="Y315" s="25"/>
      <c r="Z315" s="25">
        <f t="shared" si="77"/>
        <v>3.3782000000000018E-4</v>
      </c>
      <c r="AA315" s="25">
        <f t="shared" si="78"/>
        <v>7.7799946000000047E-3</v>
      </c>
      <c r="AB315" s="25">
        <v>-4.1200000000000004E-3</v>
      </c>
      <c r="AC315" s="25">
        <f t="shared" si="79"/>
        <v>-2.0800000000000003E-3</v>
      </c>
    </row>
    <row r="316" spans="1:29" s="15" customFormat="1">
      <c r="A316" s="18">
        <v>564</v>
      </c>
      <c r="B316" s="25">
        <v>-6.8999999999999997E-5</v>
      </c>
      <c r="C316" s="25">
        <v>-2.0200000000000001E-3</v>
      </c>
      <c r="D316" s="25">
        <f t="shared" si="64"/>
        <v>-1.5500000000000323E-5</v>
      </c>
      <c r="E316" s="25"/>
      <c r="F316" s="25">
        <f t="shared" si="65"/>
        <v>-4.2708000000000031E-4</v>
      </c>
      <c r="G316" s="25">
        <f t="shared" si="66"/>
        <v>-9.8356524000000074E-3</v>
      </c>
      <c r="H316" s="25">
        <v>7.1000000000000002E-4</v>
      </c>
      <c r="I316" s="25">
        <f t="shared" si="67"/>
        <v>2.7144999999999999E-3</v>
      </c>
      <c r="J316" s="25"/>
      <c r="K316" s="25">
        <f t="shared" si="68"/>
        <v>1.2902000000000009E-4</v>
      </c>
      <c r="L316" s="25">
        <f t="shared" si="69"/>
        <v>2.9713306000000023E-3</v>
      </c>
      <c r="M316" s="25">
        <v>-8.1999999999999998E-4</v>
      </c>
      <c r="N316" s="25">
        <f t="shared" si="70"/>
        <v>1.1844999999999998E-3</v>
      </c>
      <c r="O316" s="25"/>
      <c r="P316" s="25">
        <f t="shared" si="71"/>
        <v>-5.0703000000000011E-4</v>
      </c>
      <c r="Q316" s="25">
        <f t="shared" si="72"/>
        <v>-1.1676900900000004E-2</v>
      </c>
      <c r="R316" s="25">
        <v>-1.7799999999999999E-3</v>
      </c>
      <c r="S316" s="25">
        <f t="shared" si="73"/>
        <v>2.2449999999999987E-4</v>
      </c>
      <c r="T316" s="25"/>
      <c r="U316" s="25">
        <f t="shared" si="74"/>
        <v>-5.320800000000001E-4</v>
      </c>
      <c r="V316" s="25">
        <f t="shared" si="75"/>
        <v>-1.2253802400000003E-2</v>
      </c>
      <c r="W316" s="25">
        <v>-1.6000000000000001E-3</v>
      </c>
      <c r="X316" s="25">
        <f t="shared" si="76"/>
        <v>4.0449999999999969E-4</v>
      </c>
      <c r="Y316" s="25"/>
      <c r="Z316" s="25">
        <f t="shared" si="77"/>
        <v>-4.0768000000000033E-4</v>
      </c>
      <c r="AA316" s="25">
        <f t="shared" si="78"/>
        <v>-9.3888704000000076E-3</v>
      </c>
      <c r="AB316" s="25">
        <v>-3.9399999999999999E-3</v>
      </c>
      <c r="AC316" s="25">
        <f t="shared" si="79"/>
        <v>-2.0044999999999998E-3</v>
      </c>
    </row>
    <row r="317" spans="1:29" s="15" customFormat="1">
      <c r="A317" s="18">
        <v>565</v>
      </c>
      <c r="B317" s="25">
        <v>-2.1000000000000001E-4</v>
      </c>
      <c r="C317" s="25">
        <v>-1.7600000000000001E-3</v>
      </c>
      <c r="D317" s="25">
        <f t="shared" si="64"/>
        <v>4.8499999999999997E-4</v>
      </c>
      <c r="E317" s="25"/>
      <c r="F317" s="25">
        <f t="shared" si="65"/>
        <v>7.3419999999999985E-5</v>
      </c>
      <c r="G317" s="25">
        <f t="shared" si="66"/>
        <v>1.6908625999999998E-3</v>
      </c>
      <c r="H317" s="25">
        <v>6.9999999999999999E-4</v>
      </c>
      <c r="I317" s="25">
        <f t="shared" si="67"/>
        <v>2.9450000000000001E-3</v>
      </c>
      <c r="J317" s="25"/>
      <c r="K317" s="25">
        <f t="shared" si="68"/>
        <v>3.5952000000000033E-4</v>
      </c>
      <c r="L317" s="25">
        <f t="shared" si="69"/>
        <v>8.2797456000000078E-3</v>
      </c>
      <c r="M317" s="25">
        <v>-2.9999999999999997E-4</v>
      </c>
      <c r="N317" s="25">
        <f t="shared" si="70"/>
        <v>1.9450000000000001E-3</v>
      </c>
      <c r="O317" s="25"/>
      <c r="P317" s="25">
        <f t="shared" si="71"/>
        <v>2.5347000000000021E-4</v>
      </c>
      <c r="Q317" s="25">
        <f t="shared" si="72"/>
        <v>5.8374141000000056E-3</v>
      </c>
      <c r="R317" s="25">
        <v>-1.31E-3</v>
      </c>
      <c r="S317" s="25">
        <f t="shared" si="73"/>
        <v>9.3500000000000007E-4</v>
      </c>
      <c r="T317" s="25"/>
      <c r="U317" s="25">
        <f t="shared" si="74"/>
        <v>1.784200000000001E-4</v>
      </c>
      <c r="V317" s="25">
        <f t="shared" si="75"/>
        <v>4.1090126000000024E-3</v>
      </c>
      <c r="W317" s="25">
        <v>-1.0399999999999999E-3</v>
      </c>
      <c r="X317" s="25">
        <f t="shared" si="76"/>
        <v>1.2050000000000001E-3</v>
      </c>
      <c r="Y317" s="25"/>
      <c r="Z317" s="25">
        <f t="shared" si="77"/>
        <v>3.928200000000001E-4</v>
      </c>
      <c r="AA317" s="25">
        <f t="shared" si="78"/>
        <v>9.0466446000000023E-3</v>
      </c>
      <c r="AB317" s="25">
        <v>-4.28E-3</v>
      </c>
      <c r="AC317" s="25">
        <f t="shared" si="79"/>
        <v>-2.245E-3</v>
      </c>
    </row>
    <row r="318" spans="1:29" s="15" customFormat="1">
      <c r="A318" s="18">
        <v>566</v>
      </c>
      <c r="B318" s="25">
        <v>-3.0000000000000001E-5</v>
      </c>
      <c r="C318" s="25">
        <v>-2.16E-3</v>
      </c>
      <c r="D318" s="25">
        <f t="shared" si="64"/>
        <v>-1.3500000000000014E-4</v>
      </c>
      <c r="E318" s="25"/>
      <c r="F318" s="25">
        <f t="shared" si="65"/>
        <v>-5.4658000000000007E-4</v>
      </c>
      <c r="G318" s="25">
        <f t="shared" si="66"/>
        <v>-1.2587737400000002E-2</v>
      </c>
      <c r="H318" s="25">
        <v>6.0999999999999997E-4</v>
      </c>
      <c r="I318" s="25">
        <f t="shared" si="67"/>
        <v>2.6349999999999998E-3</v>
      </c>
      <c r="J318" s="25"/>
      <c r="K318" s="25">
        <f t="shared" si="68"/>
        <v>4.9519999999999946E-5</v>
      </c>
      <c r="L318" s="25">
        <f t="shared" si="69"/>
        <v>1.1404455999999988E-3</v>
      </c>
      <c r="M318" s="25">
        <v>-7.6999999999999996E-4</v>
      </c>
      <c r="N318" s="25">
        <f t="shared" si="70"/>
        <v>1.255E-3</v>
      </c>
      <c r="O318" s="25"/>
      <c r="P318" s="25">
        <f t="shared" si="71"/>
        <v>-4.3652999999999986E-4</v>
      </c>
      <c r="Q318" s="25">
        <f t="shared" si="72"/>
        <v>-1.0053285899999997E-2</v>
      </c>
      <c r="R318" s="25">
        <v>-1.7600000000000001E-3</v>
      </c>
      <c r="S318" s="25">
        <f t="shared" si="73"/>
        <v>2.6499999999999983E-4</v>
      </c>
      <c r="T318" s="25"/>
      <c r="U318" s="25">
        <f t="shared" si="74"/>
        <v>-4.9158000000000014E-4</v>
      </c>
      <c r="V318" s="25">
        <f t="shared" si="75"/>
        <v>-1.1321087400000004E-2</v>
      </c>
      <c r="W318" s="25">
        <v>-1.5E-3</v>
      </c>
      <c r="X318" s="25">
        <f t="shared" si="76"/>
        <v>5.2499999999999986E-4</v>
      </c>
      <c r="Y318" s="25"/>
      <c r="Z318" s="25">
        <f t="shared" si="77"/>
        <v>-2.8718000000000016E-4</v>
      </c>
      <c r="AA318" s="25">
        <f t="shared" si="78"/>
        <v>-6.6137554000000043E-3</v>
      </c>
      <c r="AB318" s="25">
        <v>-4.0200000000000001E-3</v>
      </c>
      <c r="AC318" s="25">
        <f t="shared" si="79"/>
        <v>-2.0249999999999999E-3</v>
      </c>
    </row>
    <row r="319" spans="1:29" s="15" customFormat="1">
      <c r="A319" s="18">
        <v>567</v>
      </c>
      <c r="B319" s="25">
        <v>-2.5999999999999998E-4</v>
      </c>
      <c r="C319" s="25">
        <v>-1.6900000000000001E-3</v>
      </c>
      <c r="D319" s="25">
        <f t="shared" si="64"/>
        <v>5.7999999999999979E-4</v>
      </c>
      <c r="E319" s="25"/>
      <c r="F319" s="25">
        <f t="shared" si="65"/>
        <v>1.684199999999998E-4</v>
      </c>
      <c r="G319" s="25">
        <f t="shared" si="66"/>
        <v>3.8787125999999957E-3</v>
      </c>
      <c r="H319" s="25">
        <v>6.4999999999999997E-4</v>
      </c>
      <c r="I319" s="25">
        <f t="shared" si="67"/>
        <v>2.9199999999999999E-3</v>
      </c>
      <c r="J319" s="25"/>
      <c r="K319" s="25">
        <f t="shared" si="68"/>
        <v>3.3452000000000004E-4</v>
      </c>
      <c r="L319" s="25">
        <f t="shared" si="69"/>
        <v>7.703995600000001E-3</v>
      </c>
      <c r="M319" s="25">
        <v>-4.2999999999999999E-4</v>
      </c>
      <c r="N319" s="25">
        <f t="shared" si="70"/>
        <v>1.8399999999999998E-3</v>
      </c>
      <c r="O319" s="25"/>
      <c r="P319" s="25">
        <f t="shared" si="71"/>
        <v>1.4846999999999994E-4</v>
      </c>
      <c r="Q319" s="25">
        <f t="shared" si="72"/>
        <v>3.4192640999999987E-3</v>
      </c>
      <c r="R319" s="25">
        <v>-1.25E-3</v>
      </c>
      <c r="S319" s="25">
        <f t="shared" si="73"/>
        <v>1.0199999999999999E-3</v>
      </c>
      <c r="T319" s="25"/>
      <c r="U319" s="25">
        <f t="shared" si="74"/>
        <v>2.6341999999999989E-4</v>
      </c>
      <c r="V319" s="25">
        <f t="shared" si="75"/>
        <v>6.0665625999999978E-3</v>
      </c>
      <c r="W319" s="25">
        <v>-1.1000000000000001E-3</v>
      </c>
      <c r="X319" s="25">
        <f t="shared" si="76"/>
        <v>1.1699999999999998E-3</v>
      </c>
      <c r="Y319" s="25"/>
      <c r="Z319" s="25">
        <f t="shared" si="77"/>
        <v>3.578199999999998E-4</v>
      </c>
      <c r="AA319" s="25">
        <f t="shared" si="78"/>
        <v>8.2405945999999963E-3</v>
      </c>
      <c r="AB319" s="25">
        <v>-4.28E-3</v>
      </c>
      <c r="AC319" s="25">
        <f t="shared" si="79"/>
        <v>-2.2699999999999999E-3</v>
      </c>
    </row>
    <row r="320" spans="1:29" s="15" customFormat="1">
      <c r="A320" s="18">
        <v>568</v>
      </c>
      <c r="B320" s="25">
        <v>-2.0000000000000001E-4</v>
      </c>
      <c r="C320" s="25">
        <v>-2.0799999999999998E-3</v>
      </c>
      <c r="D320" s="25">
        <f t="shared" si="64"/>
        <v>1.0500000000000006E-4</v>
      </c>
      <c r="E320" s="25"/>
      <c r="F320" s="25">
        <f t="shared" si="65"/>
        <v>-3.0657999999999993E-4</v>
      </c>
      <c r="G320" s="25">
        <f t="shared" si="66"/>
        <v>-7.0605373999999988E-3</v>
      </c>
      <c r="H320" s="25">
        <v>6.3000000000000003E-4</v>
      </c>
      <c r="I320" s="25">
        <f t="shared" si="67"/>
        <v>2.8149999999999998E-3</v>
      </c>
      <c r="J320" s="25"/>
      <c r="K320" s="25">
        <f t="shared" si="68"/>
        <v>2.2951999999999998E-4</v>
      </c>
      <c r="L320" s="25">
        <f t="shared" si="69"/>
        <v>5.2858456000000002E-3</v>
      </c>
      <c r="M320" s="25">
        <v>-7.9000000000000001E-4</v>
      </c>
      <c r="N320" s="25">
        <f t="shared" si="70"/>
        <v>1.395E-3</v>
      </c>
      <c r="O320" s="25"/>
      <c r="P320" s="25">
        <f t="shared" si="71"/>
        <v>-2.9652999999999993E-4</v>
      </c>
      <c r="Q320" s="25">
        <f t="shared" si="72"/>
        <v>-6.8290858999999985E-3</v>
      </c>
      <c r="R320" s="25">
        <v>-1.65E-3</v>
      </c>
      <c r="S320" s="25">
        <f t="shared" si="73"/>
        <v>5.3499999999999989E-4</v>
      </c>
      <c r="T320" s="25"/>
      <c r="U320" s="25">
        <f t="shared" si="74"/>
        <v>-2.2158000000000008E-4</v>
      </c>
      <c r="V320" s="25">
        <f t="shared" si="75"/>
        <v>-5.1029874000000025E-3</v>
      </c>
      <c r="W320" s="25">
        <v>-1.47E-3</v>
      </c>
      <c r="X320" s="25">
        <f t="shared" si="76"/>
        <v>7.1499999999999992E-4</v>
      </c>
      <c r="Y320" s="25"/>
      <c r="Z320" s="25">
        <f t="shared" si="77"/>
        <v>-9.7180000000000096E-5</v>
      </c>
      <c r="AA320" s="25">
        <f t="shared" si="78"/>
        <v>-2.2380554000000024E-3</v>
      </c>
      <c r="AB320" s="25">
        <v>-4.1700000000000001E-3</v>
      </c>
      <c r="AC320" s="25">
        <f t="shared" si="79"/>
        <v>-2.1849999999999999E-3</v>
      </c>
    </row>
    <row r="321" spans="1:29" s="15" customFormat="1">
      <c r="A321" s="18">
        <v>569</v>
      </c>
      <c r="B321" s="25">
        <v>-1.9000000000000001E-4</v>
      </c>
      <c r="C321" s="25">
        <v>-1.8500000000000001E-3</v>
      </c>
      <c r="D321" s="25">
        <f t="shared" si="64"/>
        <v>3.8000000000000013E-4</v>
      </c>
      <c r="E321" s="25"/>
      <c r="F321" s="25">
        <f t="shared" si="65"/>
        <v>-3.1579999999999857E-5</v>
      </c>
      <c r="G321" s="25">
        <f t="shared" si="66"/>
        <v>-7.2728739999999674E-4</v>
      </c>
      <c r="H321" s="25">
        <v>5.9900000000000003E-4</v>
      </c>
      <c r="I321" s="25">
        <f t="shared" si="67"/>
        <v>2.8290000000000004E-3</v>
      </c>
      <c r="J321" s="25"/>
      <c r="K321" s="25">
        <f t="shared" si="68"/>
        <v>2.4352000000000054E-4</v>
      </c>
      <c r="L321" s="25">
        <f t="shared" si="69"/>
        <v>5.6082656000000126E-3</v>
      </c>
      <c r="M321" s="25">
        <v>-5.1000000000000004E-4</v>
      </c>
      <c r="N321" s="25">
        <f t="shared" si="70"/>
        <v>1.7200000000000002E-3</v>
      </c>
      <c r="O321" s="25"/>
      <c r="P321" s="25">
        <f t="shared" si="71"/>
        <v>2.8470000000000275E-5</v>
      </c>
      <c r="Q321" s="25">
        <f t="shared" si="72"/>
        <v>6.5566410000000635E-4</v>
      </c>
      <c r="R321" s="25">
        <v>-1.47E-3</v>
      </c>
      <c r="S321" s="25">
        <f t="shared" si="73"/>
        <v>7.6000000000000026E-4</v>
      </c>
      <c r="T321" s="25"/>
      <c r="U321" s="25">
        <f t="shared" si="74"/>
        <v>3.4200000000002891E-6</v>
      </c>
      <c r="V321" s="25">
        <f t="shared" si="75"/>
        <v>7.8762600000006658E-5</v>
      </c>
      <c r="W321" s="25">
        <v>-1.1299999999999999E-3</v>
      </c>
      <c r="X321" s="25">
        <f t="shared" si="76"/>
        <v>1.1000000000000003E-3</v>
      </c>
      <c r="Y321" s="25"/>
      <c r="Z321" s="25">
        <f t="shared" si="77"/>
        <v>2.8782000000000026E-4</v>
      </c>
      <c r="AA321" s="25">
        <f t="shared" si="78"/>
        <v>6.6284946000000067E-3</v>
      </c>
      <c r="AB321" s="25">
        <v>-4.2700000000000004E-3</v>
      </c>
      <c r="AC321" s="25">
        <f t="shared" si="79"/>
        <v>-2.2300000000000002E-3</v>
      </c>
    </row>
    <row r="322" spans="1:29" s="15" customFormat="1">
      <c r="A322" s="18">
        <v>570</v>
      </c>
      <c r="B322" s="25">
        <v>-9.0000000000000006E-5</v>
      </c>
      <c r="C322" s="25">
        <v>-2.0600000000000002E-3</v>
      </c>
      <c r="D322" s="25">
        <f t="shared" si="64"/>
        <v>8.4999999999999572E-5</v>
      </c>
      <c r="E322" s="25"/>
      <c r="F322" s="25">
        <f t="shared" si="65"/>
        <v>-3.2658000000000041E-4</v>
      </c>
      <c r="G322" s="25">
        <f t="shared" si="66"/>
        <v>-7.5211374000000103E-3</v>
      </c>
      <c r="H322" s="25">
        <v>6.6E-4</v>
      </c>
      <c r="I322" s="25">
        <f t="shared" si="67"/>
        <v>2.8049999999999998E-3</v>
      </c>
      <c r="J322" s="25"/>
      <c r="K322" s="25">
        <f t="shared" si="68"/>
        <v>2.1951999999999996E-4</v>
      </c>
      <c r="L322" s="25">
        <f t="shared" si="69"/>
        <v>5.0555455999999992E-3</v>
      </c>
      <c r="M322" s="25">
        <v>-6.4000000000000005E-4</v>
      </c>
      <c r="N322" s="25">
        <f t="shared" si="70"/>
        <v>1.5049999999999998E-3</v>
      </c>
      <c r="O322" s="25"/>
      <c r="P322" s="25">
        <f t="shared" si="71"/>
        <v>-1.8653000000000007E-4</v>
      </c>
      <c r="Q322" s="25">
        <f t="shared" si="72"/>
        <v>-4.2957859000000015E-3</v>
      </c>
      <c r="R322" s="25">
        <v>-1.75E-3</v>
      </c>
      <c r="S322" s="25">
        <f t="shared" si="73"/>
        <v>3.9499999999999974E-4</v>
      </c>
      <c r="T322" s="25"/>
      <c r="U322" s="25">
        <f t="shared" si="74"/>
        <v>-3.6158000000000023E-4</v>
      </c>
      <c r="V322" s="25">
        <f t="shared" si="75"/>
        <v>-8.3271874000000051E-3</v>
      </c>
      <c r="W322" s="25">
        <v>-1.48E-3</v>
      </c>
      <c r="X322" s="25">
        <f t="shared" si="76"/>
        <v>6.6499999999999979E-4</v>
      </c>
      <c r="Y322" s="25"/>
      <c r="Z322" s="25">
        <f t="shared" si="77"/>
        <v>-1.4718000000000023E-4</v>
      </c>
      <c r="AA322" s="25">
        <f t="shared" si="78"/>
        <v>-3.3895554000000056E-3</v>
      </c>
      <c r="AB322" s="25">
        <v>-4.1999999999999997E-3</v>
      </c>
      <c r="AC322" s="25">
        <f t="shared" si="79"/>
        <v>-2.1449999999999998E-3</v>
      </c>
    </row>
    <row r="323" spans="1:29" s="15" customFormat="1">
      <c r="A323" s="18">
        <v>571</v>
      </c>
      <c r="B323" s="25">
        <v>-8.0000000000000007E-5</v>
      </c>
      <c r="C323" s="25">
        <v>-1.64E-3</v>
      </c>
      <c r="D323" s="25">
        <f t="shared" ref="D323:D386" si="80">C323-AC323</f>
        <v>4.6000000000000034E-4</v>
      </c>
      <c r="E323" s="25"/>
      <c r="F323" s="25">
        <f t="shared" ref="F323:F351" si="81">D323-0.00041158</f>
        <v>4.8420000000000353E-5</v>
      </c>
      <c r="G323" s="25">
        <f t="shared" ref="G323:G351" si="82">F323*23.03</f>
        <v>1.1151126000000081E-3</v>
      </c>
      <c r="H323" s="25">
        <v>6.3000000000000003E-4</v>
      </c>
      <c r="I323" s="25">
        <f t="shared" ref="I323:I386" si="83">H323-AC323</f>
        <v>2.7300000000000002E-3</v>
      </c>
      <c r="J323" s="25"/>
      <c r="K323" s="25">
        <f t="shared" ref="K323:K351" si="84">I323-0.00258548</f>
        <v>1.4452000000000041E-4</v>
      </c>
      <c r="L323" s="25">
        <f t="shared" ref="L323:L351" si="85">K323*23.03</f>
        <v>3.3282956000000095E-3</v>
      </c>
      <c r="M323" s="25">
        <v>-2.9E-4</v>
      </c>
      <c r="N323" s="25">
        <f t="shared" ref="N323:N386" si="86">M323-AC323</f>
        <v>1.8100000000000004E-3</v>
      </c>
      <c r="O323" s="25"/>
      <c r="P323" s="25">
        <f t="shared" ref="P323:P351" si="87">N323-0.00169153</f>
        <v>1.1847000000000051E-4</v>
      </c>
      <c r="Q323" s="25">
        <f t="shared" ref="Q323:Q351" si="88">P323*23.03</f>
        <v>2.7283641000000118E-3</v>
      </c>
      <c r="R323" s="25">
        <v>-1.3500000000000001E-3</v>
      </c>
      <c r="S323" s="25">
        <f t="shared" ref="S323:S386" si="89">R323-AC323</f>
        <v>7.5000000000000023E-4</v>
      </c>
      <c r="T323" s="25"/>
      <c r="U323" s="25">
        <f t="shared" ref="U323:U351" si="90">S323-0.00075658</f>
        <v>-6.5799999999997371E-6</v>
      </c>
      <c r="V323" s="25">
        <f t="shared" ref="V323:V351" si="91">U323*23.03</f>
        <v>-1.5153739999999397E-4</v>
      </c>
      <c r="W323" s="25">
        <v>-1.0300000000000001E-3</v>
      </c>
      <c r="X323" s="25">
        <f t="shared" ref="X323:X386" si="92">W323-AC323</f>
        <v>1.0700000000000002E-3</v>
      </c>
      <c r="Y323" s="25"/>
      <c r="Z323" s="25">
        <f t="shared" ref="Z323:Z351" si="93">X323-0.00081218</f>
        <v>2.5782000000000018E-4</v>
      </c>
      <c r="AA323" s="25">
        <f t="shared" ref="AA323:AA351" si="94">Z323*23.03</f>
        <v>5.9375946000000046E-3</v>
      </c>
      <c r="AB323" s="25">
        <v>-4.1200000000000004E-3</v>
      </c>
      <c r="AC323" s="25">
        <f t="shared" ref="AC323:AC386" si="95">(B323+AB323)/2</f>
        <v>-2.1000000000000003E-3</v>
      </c>
    </row>
    <row r="324" spans="1:29" s="15" customFormat="1">
      <c r="A324" s="18">
        <v>572</v>
      </c>
      <c r="B324" s="25">
        <v>-1.2E-4</v>
      </c>
      <c r="C324" s="25">
        <v>-2.0200000000000001E-3</v>
      </c>
      <c r="D324" s="25">
        <f t="shared" si="80"/>
        <v>1.0000000000000026E-4</v>
      </c>
      <c r="E324" s="25"/>
      <c r="F324" s="25">
        <f t="shared" si="81"/>
        <v>-3.1157999999999972E-4</v>
      </c>
      <c r="G324" s="25">
        <f t="shared" si="82"/>
        <v>-7.1756873999999941E-3</v>
      </c>
      <c r="H324" s="25">
        <v>5.1000000000000004E-4</v>
      </c>
      <c r="I324" s="25">
        <f t="shared" si="83"/>
        <v>2.6300000000000004E-3</v>
      </c>
      <c r="J324" s="25"/>
      <c r="K324" s="25">
        <f t="shared" si="84"/>
        <v>4.4520000000000583E-5</v>
      </c>
      <c r="L324" s="25">
        <f t="shared" si="85"/>
        <v>1.0252956000000135E-3</v>
      </c>
      <c r="M324" s="25">
        <v>-7.9000000000000001E-4</v>
      </c>
      <c r="N324" s="25">
        <f t="shared" si="86"/>
        <v>1.3300000000000005E-3</v>
      </c>
      <c r="O324" s="25"/>
      <c r="P324" s="25">
        <f t="shared" si="87"/>
        <v>-3.6152999999999945E-4</v>
      </c>
      <c r="Q324" s="25">
        <f t="shared" si="88"/>
        <v>-8.3260358999999885E-3</v>
      </c>
      <c r="R324" s="25">
        <v>-1.64E-3</v>
      </c>
      <c r="S324" s="25">
        <f t="shared" si="89"/>
        <v>4.8000000000000039E-4</v>
      </c>
      <c r="T324" s="25"/>
      <c r="U324" s="25">
        <f t="shared" si="90"/>
        <v>-2.7657999999999958E-4</v>
      </c>
      <c r="V324" s="25">
        <f t="shared" si="91"/>
        <v>-6.3696373999999906E-3</v>
      </c>
      <c r="W324" s="25">
        <v>-1.4400000000000001E-3</v>
      </c>
      <c r="X324" s="25">
        <f t="shared" si="92"/>
        <v>6.8000000000000027E-4</v>
      </c>
      <c r="Y324" s="25"/>
      <c r="Z324" s="25">
        <f t="shared" si="93"/>
        <v>-1.3217999999999975E-4</v>
      </c>
      <c r="AA324" s="25">
        <f t="shared" si="94"/>
        <v>-3.0441053999999946E-3</v>
      </c>
      <c r="AB324" s="25">
        <v>-4.1200000000000004E-3</v>
      </c>
      <c r="AC324" s="25">
        <f t="shared" si="95"/>
        <v>-2.1200000000000004E-3</v>
      </c>
    </row>
    <row r="325" spans="1:29" s="15" customFormat="1">
      <c r="A325" s="18">
        <v>573</v>
      </c>
      <c r="B325" s="25">
        <v>-1.2E-4</v>
      </c>
      <c r="C325" s="25">
        <v>-1.8699999999999999E-3</v>
      </c>
      <c r="D325" s="25">
        <f t="shared" si="80"/>
        <v>3.5500000000000006E-4</v>
      </c>
      <c r="E325" s="25"/>
      <c r="F325" s="25">
        <f t="shared" si="81"/>
        <v>-5.6579999999999922E-5</v>
      </c>
      <c r="G325" s="25">
        <f t="shared" si="82"/>
        <v>-1.3030373999999983E-3</v>
      </c>
      <c r="H325" s="25">
        <v>4.4999999999999999E-4</v>
      </c>
      <c r="I325" s="25">
        <f t="shared" si="83"/>
        <v>2.6749999999999999E-3</v>
      </c>
      <c r="J325" s="25"/>
      <c r="K325" s="25">
        <f t="shared" si="84"/>
        <v>8.9520000000000051E-5</v>
      </c>
      <c r="L325" s="25">
        <f t="shared" si="85"/>
        <v>2.0616456000000015E-3</v>
      </c>
      <c r="M325" s="25">
        <v>-5.5999999999999995E-4</v>
      </c>
      <c r="N325" s="25">
        <f t="shared" si="86"/>
        <v>1.665E-3</v>
      </c>
      <c r="O325" s="25"/>
      <c r="P325" s="25">
        <f t="shared" si="87"/>
        <v>-2.652999999999987E-5</v>
      </c>
      <c r="Q325" s="25">
        <f t="shared" si="88"/>
        <v>-6.1098589999999703E-4</v>
      </c>
      <c r="R325" s="25">
        <v>-1.57E-3</v>
      </c>
      <c r="S325" s="25">
        <f t="shared" si="89"/>
        <v>6.5499999999999998E-4</v>
      </c>
      <c r="T325" s="25"/>
      <c r="U325" s="25">
        <f t="shared" si="90"/>
        <v>-1.0157999999999999E-4</v>
      </c>
      <c r="V325" s="25">
        <f t="shared" si="91"/>
        <v>-2.3393873999999998E-3</v>
      </c>
      <c r="W325" s="25">
        <v>-1.2800000000000001E-3</v>
      </c>
      <c r="X325" s="25">
        <f t="shared" si="92"/>
        <v>9.4499999999999988E-4</v>
      </c>
      <c r="Y325" s="25"/>
      <c r="Z325" s="25">
        <f t="shared" si="93"/>
        <v>1.3281999999999986E-4</v>
      </c>
      <c r="AA325" s="25">
        <f t="shared" si="94"/>
        <v>3.058844599999997E-3</v>
      </c>
      <c r="AB325" s="25">
        <v>-4.3299999999999996E-3</v>
      </c>
      <c r="AC325" s="25">
        <f t="shared" si="95"/>
        <v>-2.225E-3</v>
      </c>
    </row>
    <row r="326" spans="1:29" s="15" customFormat="1">
      <c r="A326" s="18">
        <v>574</v>
      </c>
      <c r="B326" s="25">
        <v>1.0000000000000001E-5</v>
      </c>
      <c r="C326" s="25">
        <v>-2.0899999999999998E-3</v>
      </c>
      <c r="D326" s="25">
        <f t="shared" si="80"/>
        <v>9.5000000000000466E-5</v>
      </c>
      <c r="E326" s="25"/>
      <c r="F326" s="25">
        <f t="shared" si="81"/>
        <v>-3.1657999999999952E-4</v>
      </c>
      <c r="G326" s="25">
        <f t="shared" si="82"/>
        <v>-7.2908373999999894E-3</v>
      </c>
      <c r="H326" s="25">
        <v>5.9900000000000003E-4</v>
      </c>
      <c r="I326" s="25">
        <f t="shared" si="83"/>
        <v>2.7840000000000005E-3</v>
      </c>
      <c r="J326" s="25"/>
      <c r="K326" s="25">
        <f t="shared" si="84"/>
        <v>1.9852000000000064E-4</v>
      </c>
      <c r="L326" s="25">
        <f t="shared" si="85"/>
        <v>4.5719156000000151E-3</v>
      </c>
      <c r="M326" s="25">
        <v>-7.2000000000000005E-4</v>
      </c>
      <c r="N326" s="25">
        <f t="shared" si="86"/>
        <v>1.4650000000000002E-3</v>
      </c>
      <c r="O326" s="25"/>
      <c r="P326" s="25">
        <f t="shared" si="87"/>
        <v>-2.2652999999999974E-4</v>
      </c>
      <c r="Q326" s="25">
        <f t="shared" si="88"/>
        <v>-5.2169858999999942E-3</v>
      </c>
      <c r="R326" s="25">
        <v>-1.7700000000000001E-3</v>
      </c>
      <c r="S326" s="25">
        <f t="shared" si="89"/>
        <v>4.1500000000000022E-4</v>
      </c>
      <c r="T326" s="25"/>
      <c r="U326" s="25">
        <f t="shared" si="90"/>
        <v>-3.4157999999999975E-4</v>
      </c>
      <c r="V326" s="25">
        <f t="shared" si="91"/>
        <v>-7.8665873999999945E-3</v>
      </c>
      <c r="W326" s="25">
        <v>-1.4400000000000001E-3</v>
      </c>
      <c r="X326" s="25">
        <f t="shared" si="92"/>
        <v>7.4500000000000022E-4</v>
      </c>
      <c r="Y326" s="25"/>
      <c r="Z326" s="25">
        <f t="shared" si="93"/>
        <v>-6.7179999999999801E-5</v>
      </c>
      <c r="AA326" s="25">
        <f t="shared" si="94"/>
        <v>-1.5471553999999955E-3</v>
      </c>
      <c r="AB326" s="25">
        <v>-4.3800000000000002E-3</v>
      </c>
      <c r="AC326" s="25">
        <f t="shared" si="95"/>
        <v>-2.1850000000000003E-3</v>
      </c>
    </row>
    <row r="327" spans="1:29" s="15" customFormat="1">
      <c r="A327" s="18">
        <v>575</v>
      </c>
      <c r="B327" s="25">
        <v>-2.2000000000000001E-4</v>
      </c>
      <c r="C327" s="25">
        <v>-1.74E-3</v>
      </c>
      <c r="D327" s="25">
        <f t="shared" si="80"/>
        <v>6.3999999999999973E-4</v>
      </c>
      <c r="E327" s="25"/>
      <c r="F327" s="25">
        <f t="shared" si="81"/>
        <v>2.2841999999999974E-4</v>
      </c>
      <c r="G327" s="25">
        <f t="shared" si="82"/>
        <v>5.2605125999999943E-3</v>
      </c>
      <c r="H327" s="25">
        <v>7.1000000000000002E-4</v>
      </c>
      <c r="I327" s="25">
        <f t="shared" si="83"/>
        <v>3.0899999999999999E-3</v>
      </c>
      <c r="J327" s="25"/>
      <c r="K327" s="25">
        <f t="shared" si="84"/>
        <v>5.0452000000000006E-4</v>
      </c>
      <c r="L327" s="25">
        <f t="shared" si="85"/>
        <v>1.1619095600000002E-2</v>
      </c>
      <c r="M327" s="25">
        <v>-4.8999999999999998E-4</v>
      </c>
      <c r="N327" s="25">
        <f t="shared" si="86"/>
        <v>1.8899999999999998E-3</v>
      </c>
      <c r="O327" s="25"/>
      <c r="P327" s="25">
        <f t="shared" si="87"/>
        <v>1.9846999999999985E-4</v>
      </c>
      <c r="Q327" s="25">
        <f t="shared" si="88"/>
        <v>4.5707640999999967E-3</v>
      </c>
      <c r="R327" s="25">
        <v>-1.4400000000000001E-3</v>
      </c>
      <c r="S327" s="25">
        <f t="shared" si="89"/>
        <v>9.3999999999999965E-4</v>
      </c>
      <c r="T327" s="25"/>
      <c r="U327" s="25">
        <f t="shared" si="90"/>
        <v>1.8341999999999968E-4</v>
      </c>
      <c r="V327" s="25">
        <f t="shared" si="91"/>
        <v>4.2241625999999925E-3</v>
      </c>
      <c r="W327" s="25">
        <v>-1.2700000000000001E-3</v>
      </c>
      <c r="X327" s="25">
        <f t="shared" si="92"/>
        <v>1.1099999999999997E-3</v>
      </c>
      <c r="Y327" s="25"/>
      <c r="Z327" s="25">
        <f t="shared" si="93"/>
        <v>2.9781999999999964E-4</v>
      </c>
      <c r="AA327" s="25">
        <f t="shared" si="94"/>
        <v>6.8587945999999921E-3</v>
      </c>
      <c r="AB327" s="25">
        <v>-4.5399999999999998E-3</v>
      </c>
      <c r="AC327" s="25">
        <f t="shared" si="95"/>
        <v>-2.3799999999999997E-3</v>
      </c>
    </row>
    <row r="328" spans="1:29" s="15" customFormat="1">
      <c r="A328" s="18">
        <v>576</v>
      </c>
      <c r="B328" s="25">
        <v>-1E-4</v>
      </c>
      <c r="C328" s="25">
        <v>-1.9300000000000001E-3</v>
      </c>
      <c r="D328" s="25">
        <f t="shared" si="80"/>
        <v>2.6500000000000026E-4</v>
      </c>
      <c r="E328" s="25"/>
      <c r="F328" s="25">
        <f t="shared" si="81"/>
        <v>-1.4657999999999972E-4</v>
      </c>
      <c r="G328" s="25">
        <f t="shared" si="82"/>
        <v>-3.3757373999999938E-3</v>
      </c>
      <c r="H328" s="25">
        <v>6.4000000000000005E-4</v>
      </c>
      <c r="I328" s="25">
        <f t="shared" si="83"/>
        <v>2.8350000000000003E-3</v>
      </c>
      <c r="J328" s="25"/>
      <c r="K328" s="25">
        <f t="shared" si="84"/>
        <v>2.4952000000000047E-4</v>
      </c>
      <c r="L328" s="25">
        <f t="shared" si="85"/>
        <v>5.7464456000000108E-3</v>
      </c>
      <c r="M328" s="25">
        <v>-5.6999999999999998E-4</v>
      </c>
      <c r="N328" s="25">
        <f t="shared" si="86"/>
        <v>1.6250000000000004E-3</v>
      </c>
      <c r="O328" s="25"/>
      <c r="P328" s="25">
        <f t="shared" si="87"/>
        <v>-6.6529999999999541E-5</v>
      </c>
      <c r="Q328" s="25">
        <f t="shared" si="88"/>
        <v>-1.5321858999999896E-3</v>
      </c>
      <c r="R328" s="25">
        <v>-1.5900000000000001E-3</v>
      </c>
      <c r="S328" s="25">
        <f t="shared" si="89"/>
        <v>6.0500000000000029E-4</v>
      </c>
      <c r="T328" s="25"/>
      <c r="U328" s="25">
        <f t="shared" si="90"/>
        <v>-1.5157999999999968E-4</v>
      </c>
      <c r="V328" s="25">
        <f t="shared" si="91"/>
        <v>-3.490887399999993E-3</v>
      </c>
      <c r="W328" s="25">
        <v>-1.33E-3</v>
      </c>
      <c r="X328" s="25">
        <f t="shared" si="92"/>
        <v>8.6500000000000032E-4</v>
      </c>
      <c r="Y328" s="25"/>
      <c r="Z328" s="25">
        <f t="shared" si="93"/>
        <v>5.2820000000000297E-5</v>
      </c>
      <c r="AA328" s="25">
        <f t="shared" si="94"/>
        <v>1.2164446000000068E-3</v>
      </c>
      <c r="AB328" s="25">
        <v>-4.2900000000000004E-3</v>
      </c>
      <c r="AC328" s="25">
        <f t="shared" si="95"/>
        <v>-2.1950000000000003E-3</v>
      </c>
    </row>
    <row r="329" spans="1:29" s="15" customFormat="1">
      <c r="A329" s="18">
        <v>577</v>
      </c>
      <c r="B329" s="25">
        <v>3.0000000000000001E-5</v>
      </c>
      <c r="C329" s="25">
        <v>-1.8699999999999999E-3</v>
      </c>
      <c r="D329" s="25">
        <f t="shared" si="80"/>
        <v>2.4500000000000021E-4</v>
      </c>
      <c r="E329" s="25"/>
      <c r="F329" s="25">
        <f t="shared" si="81"/>
        <v>-1.6657999999999978E-4</v>
      </c>
      <c r="G329" s="25">
        <f t="shared" si="82"/>
        <v>-3.8363373999999949E-3</v>
      </c>
      <c r="H329" s="25">
        <v>5.6999999999999998E-4</v>
      </c>
      <c r="I329" s="25">
        <f t="shared" si="83"/>
        <v>2.6849999999999999E-3</v>
      </c>
      <c r="J329" s="25"/>
      <c r="K329" s="25">
        <f t="shared" si="84"/>
        <v>9.9520000000000077E-5</v>
      </c>
      <c r="L329" s="25">
        <f t="shared" si="85"/>
        <v>2.291945600000002E-3</v>
      </c>
      <c r="M329" s="25">
        <v>-5.2999999999999998E-4</v>
      </c>
      <c r="N329" s="25">
        <f t="shared" si="86"/>
        <v>1.585E-3</v>
      </c>
      <c r="O329" s="25"/>
      <c r="P329" s="25">
        <f t="shared" si="87"/>
        <v>-1.0652999999999986E-4</v>
      </c>
      <c r="Q329" s="25">
        <f t="shared" si="88"/>
        <v>-2.453385899999997E-3</v>
      </c>
      <c r="R329" s="25">
        <v>-1.49E-3</v>
      </c>
      <c r="S329" s="25">
        <f t="shared" si="89"/>
        <v>6.2500000000000012E-4</v>
      </c>
      <c r="T329" s="25"/>
      <c r="U329" s="25">
        <f t="shared" si="90"/>
        <v>-1.3157999999999985E-4</v>
      </c>
      <c r="V329" s="25">
        <f t="shared" si="91"/>
        <v>-3.0302873999999967E-3</v>
      </c>
      <c r="W329" s="25">
        <v>-1.3500000000000001E-3</v>
      </c>
      <c r="X329" s="25">
        <f t="shared" si="92"/>
        <v>7.6500000000000005E-4</v>
      </c>
      <c r="Y329" s="25"/>
      <c r="Z329" s="25">
        <f t="shared" si="93"/>
        <v>-4.7179999999999965E-5</v>
      </c>
      <c r="AA329" s="25">
        <f t="shared" si="94"/>
        <v>-1.0865553999999992E-3</v>
      </c>
      <c r="AB329" s="25">
        <v>-4.2599999999999999E-3</v>
      </c>
      <c r="AC329" s="25">
        <f t="shared" si="95"/>
        <v>-2.1150000000000001E-3</v>
      </c>
    </row>
    <row r="330" spans="1:29" s="15" customFormat="1">
      <c r="A330" s="18">
        <v>578</v>
      </c>
      <c r="B330" s="25">
        <v>-1.6000000000000001E-4</v>
      </c>
      <c r="C330" s="25">
        <v>-1.82E-3</v>
      </c>
      <c r="D330" s="25">
        <f t="shared" si="80"/>
        <v>3.700000000000001E-4</v>
      </c>
      <c r="E330" s="25"/>
      <c r="F330" s="25">
        <f t="shared" si="81"/>
        <v>-4.1579999999999883E-5</v>
      </c>
      <c r="G330" s="25">
        <f t="shared" si="82"/>
        <v>-9.575873999999974E-4</v>
      </c>
      <c r="H330" s="25">
        <v>7.2000000000000005E-4</v>
      </c>
      <c r="I330" s="25">
        <f t="shared" si="83"/>
        <v>2.9100000000000003E-3</v>
      </c>
      <c r="J330" s="25"/>
      <c r="K330" s="25">
        <f t="shared" si="84"/>
        <v>3.2452000000000045E-4</v>
      </c>
      <c r="L330" s="25">
        <f t="shared" si="85"/>
        <v>7.4736956000000104E-3</v>
      </c>
      <c r="M330" s="25">
        <v>-5.5000000000000003E-4</v>
      </c>
      <c r="N330" s="25">
        <f t="shared" si="86"/>
        <v>1.64E-3</v>
      </c>
      <c r="O330" s="25"/>
      <c r="P330" s="25">
        <f t="shared" si="87"/>
        <v>-5.1529999999999935E-5</v>
      </c>
      <c r="Q330" s="25">
        <f t="shared" si="88"/>
        <v>-1.1867358999999985E-3</v>
      </c>
      <c r="R330" s="25">
        <v>-1.5499999999999999E-3</v>
      </c>
      <c r="S330" s="25">
        <f t="shared" si="89"/>
        <v>6.4000000000000016E-4</v>
      </c>
      <c r="T330" s="25"/>
      <c r="U330" s="25">
        <f t="shared" si="90"/>
        <v>-1.1657999999999981E-4</v>
      </c>
      <c r="V330" s="25">
        <f t="shared" si="91"/>
        <v>-2.6848373999999956E-3</v>
      </c>
      <c r="W330" s="25">
        <v>-1.3600000000000001E-3</v>
      </c>
      <c r="X330" s="25">
        <f t="shared" si="92"/>
        <v>8.3000000000000001E-4</v>
      </c>
      <c r="Y330" s="25"/>
      <c r="Z330" s="25">
        <f t="shared" si="93"/>
        <v>1.7819999999999989E-5</v>
      </c>
      <c r="AA330" s="25">
        <f t="shared" si="94"/>
        <v>4.1039459999999973E-4</v>
      </c>
      <c r="AB330" s="25">
        <v>-4.2199999999999998E-3</v>
      </c>
      <c r="AC330" s="25">
        <f t="shared" si="95"/>
        <v>-2.1900000000000001E-3</v>
      </c>
    </row>
    <row r="331" spans="1:29" s="15" customFormat="1">
      <c r="A331" s="18">
        <v>579</v>
      </c>
      <c r="B331" s="25">
        <v>-1.7000000000000001E-4</v>
      </c>
      <c r="C331" s="25">
        <v>-1.81E-3</v>
      </c>
      <c r="D331" s="25">
        <f t="shared" si="80"/>
        <v>4.6500000000000014E-4</v>
      </c>
      <c r="E331" s="25"/>
      <c r="F331" s="25">
        <f t="shared" si="81"/>
        <v>5.3420000000000149E-5</v>
      </c>
      <c r="G331" s="25">
        <f t="shared" si="82"/>
        <v>1.2302626000000034E-3</v>
      </c>
      <c r="H331" s="25">
        <v>5.0000000000000001E-4</v>
      </c>
      <c r="I331" s="25">
        <f t="shared" si="83"/>
        <v>2.7750000000000001E-3</v>
      </c>
      <c r="J331" s="25"/>
      <c r="K331" s="25">
        <f t="shared" si="84"/>
        <v>1.8952000000000031E-4</v>
      </c>
      <c r="L331" s="25">
        <f t="shared" si="85"/>
        <v>4.3646456000000075E-3</v>
      </c>
      <c r="M331" s="25">
        <v>-5.6999999999999998E-4</v>
      </c>
      <c r="N331" s="25">
        <f t="shared" si="86"/>
        <v>1.7050000000000001E-3</v>
      </c>
      <c r="O331" s="25"/>
      <c r="P331" s="25">
        <f t="shared" si="87"/>
        <v>1.3470000000000235E-5</v>
      </c>
      <c r="Q331" s="25">
        <f t="shared" si="88"/>
        <v>3.1021410000000541E-4</v>
      </c>
      <c r="R331" s="25">
        <v>-1.5399999999999999E-3</v>
      </c>
      <c r="S331" s="25">
        <f t="shared" si="89"/>
        <v>7.3500000000000019E-4</v>
      </c>
      <c r="T331" s="25"/>
      <c r="U331" s="25">
        <f t="shared" si="90"/>
        <v>-2.1579999999999776E-5</v>
      </c>
      <c r="V331" s="25">
        <f t="shared" si="91"/>
        <v>-4.9698739999999488E-4</v>
      </c>
      <c r="W331" s="25">
        <v>-1.3799999999999999E-3</v>
      </c>
      <c r="X331" s="25">
        <f t="shared" si="92"/>
        <v>8.9500000000000018E-4</v>
      </c>
      <c r="Y331" s="25"/>
      <c r="Z331" s="25">
        <f t="shared" si="93"/>
        <v>8.2820000000000159E-5</v>
      </c>
      <c r="AA331" s="25">
        <f t="shared" si="94"/>
        <v>1.9073446000000037E-3</v>
      </c>
      <c r="AB331" s="25">
        <v>-4.3800000000000002E-3</v>
      </c>
      <c r="AC331" s="25">
        <f t="shared" si="95"/>
        <v>-2.2750000000000001E-3</v>
      </c>
    </row>
    <row r="332" spans="1:29" s="15" customFormat="1">
      <c r="A332" s="18">
        <v>580</v>
      </c>
      <c r="B332" s="25">
        <v>-6.0000000000000002E-5</v>
      </c>
      <c r="C332" s="25">
        <v>-2.0100000000000001E-3</v>
      </c>
      <c r="D332" s="25">
        <f t="shared" si="80"/>
        <v>1.1999999999999988E-4</v>
      </c>
      <c r="E332" s="25"/>
      <c r="F332" s="25">
        <f t="shared" si="81"/>
        <v>-2.9158000000000011E-4</v>
      </c>
      <c r="G332" s="25">
        <f t="shared" si="82"/>
        <v>-6.7150874000000025E-3</v>
      </c>
      <c r="H332" s="25">
        <v>4.8000000000000001E-4</v>
      </c>
      <c r="I332" s="25">
        <f t="shared" si="83"/>
        <v>2.6099999999999999E-3</v>
      </c>
      <c r="J332" s="25"/>
      <c r="K332" s="25">
        <f t="shared" si="84"/>
        <v>2.4520000000000097E-5</v>
      </c>
      <c r="L332" s="25">
        <f t="shared" si="85"/>
        <v>5.6469560000000231E-4</v>
      </c>
      <c r="M332" s="25">
        <v>-7.5000000000000002E-4</v>
      </c>
      <c r="N332" s="25">
        <f t="shared" si="86"/>
        <v>1.3799999999999999E-3</v>
      </c>
      <c r="O332" s="25"/>
      <c r="P332" s="25">
        <f t="shared" si="87"/>
        <v>-3.1152999999999997E-4</v>
      </c>
      <c r="Q332" s="25">
        <f t="shared" si="88"/>
        <v>-7.1745359E-3</v>
      </c>
      <c r="R332" s="25">
        <v>-1.72E-3</v>
      </c>
      <c r="S332" s="25">
        <f t="shared" si="89"/>
        <v>4.0999999999999999E-4</v>
      </c>
      <c r="T332" s="25"/>
      <c r="U332" s="25">
        <f t="shared" si="90"/>
        <v>-3.4657999999999998E-4</v>
      </c>
      <c r="V332" s="25">
        <f t="shared" si="91"/>
        <v>-7.9817373999999993E-3</v>
      </c>
      <c r="W332" s="25">
        <v>-1.3799999999999999E-3</v>
      </c>
      <c r="X332" s="25">
        <f t="shared" si="92"/>
        <v>7.5000000000000002E-4</v>
      </c>
      <c r="Y332" s="25"/>
      <c r="Z332" s="25">
        <f t="shared" si="93"/>
        <v>-6.2180000000000004E-5</v>
      </c>
      <c r="AA332" s="25">
        <f t="shared" si="94"/>
        <v>-1.4320054000000002E-3</v>
      </c>
      <c r="AB332" s="25">
        <v>-4.1999999999999997E-3</v>
      </c>
      <c r="AC332" s="25">
        <f t="shared" si="95"/>
        <v>-2.1299999999999999E-3</v>
      </c>
    </row>
    <row r="333" spans="1:29" s="15" customFormat="1">
      <c r="A333" s="18">
        <v>581</v>
      </c>
      <c r="B333" s="25">
        <v>-8.0000000000000007E-5</v>
      </c>
      <c r="C333" s="25">
        <v>-1.6999999999999999E-3</v>
      </c>
      <c r="D333" s="25">
        <f t="shared" si="80"/>
        <v>4.450000000000003E-4</v>
      </c>
      <c r="E333" s="25"/>
      <c r="F333" s="25">
        <f t="shared" si="81"/>
        <v>3.3420000000000314E-5</v>
      </c>
      <c r="G333" s="25">
        <f t="shared" si="82"/>
        <v>7.6966260000000731E-4</v>
      </c>
      <c r="H333" s="25">
        <v>6.7000000000000002E-4</v>
      </c>
      <c r="I333" s="25">
        <f t="shared" si="83"/>
        <v>2.8150000000000002E-3</v>
      </c>
      <c r="J333" s="25"/>
      <c r="K333" s="25">
        <f t="shared" si="84"/>
        <v>2.2952000000000042E-4</v>
      </c>
      <c r="L333" s="25">
        <f t="shared" si="85"/>
        <v>5.2858456000000097E-3</v>
      </c>
      <c r="M333" s="25">
        <v>-4.0999999999999999E-4</v>
      </c>
      <c r="N333" s="25">
        <f t="shared" si="86"/>
        <v>1.7350000000000002E-3</v>
      </c>
      <c r="O333" s="25"/>
      <c r="P333" s="25">
        <f t="shared" si="87"/>
        <v>4.3470000000000314E-5</v>
      </c>
      <c r="Q333" s="25">
        <f t="shared" si="88"/>
        <v>1.0011141000000072E-3</v>
      </c>
      <c r="R333" s="25">
        <v>-1.49E-3</v>
      </c>
      <c r="S333" s="25">
        <f t="shared" si="89"/>
        <v>6.550000000000002E-4</v>
      </c>
      <c r="T333" s="25"/>
      <c r="U333" s="25">
        <f t="shared" si="90"/>
        <v>-1.0157999999999977E-4</v>
      </c>
      <c r="V333" s="25">
        <f t="shared" si="91"/>
        <v>-2.339387399999995E-3</v>
      </c>
      <c r="W333" s="25">
        <v>-1.2099999999999999E-3</v>
      </c>
      <c r="X333" s="25">
        <f t="shared" si="92"/>
        <v>9.3500000000000028E-4</v>
      </c>
      <c r="Y333" s="25"/>
      <c r="Z333" s="25">
        <f t="shared" si="93"/>
        <v>1.2282000000000026E-4</v>
      </c>
      <c r="AA333" s="25">
        <f t="shared" si="94"/>
        <v>2.8285446000000064E-3</v>
      </c>
      <c r="AB333" s="25">
        <v>-4.2100000000000002E-3</v>
      </c>
      <c r="AC333" s="25">
        <f t="shared" si="95"/>
        <v>-2.1450000000000002E-3</v>
      </c>
    </row>
    <row r="334" spans="1:29" s="15" customFormat="1">
      <c r="A334" s="18">
        <v>582</v>
      </c>
      <c r="B334" s="25">
        <v>-3.0000000000000001E-5</v>
      </c>
      <c r="C334" s="25">
        <v>-1.83E-3</v>
      </c>
      <c r="D334" s="25">
        <f t="shared" si="80"/>
        <v>2.7499999999999964E-4</v>
      </c>
      <c r="E334" s="25"/>
      <c r="F334" s="25">
        <f t="shared" si="81"/>
        <v>-1.3658000000000035E-4</v>
      </c>
      <c r="G334" s="25">
        <f t="shared" si="82"/>
        <v>-3.145437400000008E-3</v>
      </c>
      <c r="H334" s="25">
        <v>7.1000000000000002E-4</v>
      </c>
      <c r="I334" s="25">
        <f t="shared" si="83"/>
        <v>2.8149999999999998E-3</v>
      </c>
      <c r="J334" s="25"/>
      <c r="K334" s="25">
        <f t="shared" si="84"/>
        <v>2.2951999999999998E-4</v>
      </c>
      <c r="L334" s="25">
        <f t="shared" si="85"/>
        <v>5.2858456000000002E-3</v>
      </c>
      <c r="M334" s="25">
        <v>-6.0999999999999997E-4</v>
      </c>
      <c r="N334" s="25">
        <f t="shared" si="86"/>
        <v>1.4949999999999998E-3</v>
      </c>
      <c r="O334" s="25"/>
      <c r="P334" s="25">
        <f t="shared" si="87"/>
        <v>-1.965300000000001E-4</v>
      </c>
      <c r="Q334" s="25">
        <f t="shared" si="88"/>
        <v>-4.5260859000000025E-3</v>
      </c>
      <c r="R334" s="25">
        <v>-1.6000000000000001E-3</v>
      </c>
      <c r="S334" s="25">
        <f t="shared" si="89"/>
        <v>5.0499999999999959E-4</v>
      </c>
      <c r="T334" s="25"/>
      <c r="U334" s="25">
        <f t="shared" si="90"/>
        <v>-2.5158000000000038E-4</v>
      </c>
      <c r="V334" s="25">
        <f t="shared" si="91"/>
        <v>-5.793887400000009E-3</v>
      </c>
      <c r="W334" s="25">
        <v>-1.31E-3</v>
      </c>
      <c r="X334" s="25">
        <f t="shared" si="92"/>
        <v>7.949999999999997E-4</v>
      </c>
      <c r="Y334" s="25"/>
      <c r="Z334" s="25">
        <f t="shared" si="93"/>
        <v>-1.718000000000032E-5</v>
      </c>
      <c r="AA334" s="25">
        <f t="shared" si="94"/>
        <v>-3.9565540000000737E-4</v>
      </c>
      <c r="AB334" s="25">
        <v>-4.1799999999999997E-3</v>
      </c>
      <c r="AC334" s="25">
        <f t="shared" si="95"/>
        <v>-2.1049999999999997E-3</v>
      </c>
    </row>
    <row r="335" spans="1:29" s="15" customFormat="1">
      <c r="A335" s="18">
        <v>583</v>
      </c>
      <c r="B335" s="25">
        <v>-2.0000000000000001E-4</v>
      </c>
      <c r="C335" s="25">
        <v>-1.81E-3</v>
      </c>
      <c r="D335" s="25">
        <f t="shared" si="80"/>
        <v>4.8499999999999975E-4</v>
      </c>
      <c r="E335" s="25"/>
      <c r="F335" s="25">
        <f t="shared" si="81"/>
        <v>7.3419999999999768E-5</v>
      </c>
      <c r="G335" s="25">
        <f t="shared" si="82"/>
        <v>1.6908625999999948E-3</v>
      </c>
      <c r="H335" s="25">
        <v>5.5000000000000003E-4</v>
      </c>
      <c r="I335" s="25">
        <f t="shared" si="83"/>
        <v>2.8449999999999999E-3</v>
      </c>
      <c r="J335" s="25"/>
      <c r="K335" s="25">
        <f t="shared" si="84"/>
        <v>2.5952000000000006E-4</v>
      </c>
      <c r="L335" s="25">
        <f t="shared" si="85"/>
        <v>5.9767456000000014E-3</v>
      </c>
      <c r="M335" s="25">
        <v>-5.9900000000000003E-4</v>
      </c>
      <c r="N335" s="25">
        <f t="shared" si="86"/>
        <v>1.6959999999999996E-3</v>
      </c>
      <c r="O335" s="25"/>
      <c r="P335" s="25">
        <f t="shared" si="87"/>
        <v>4.4699999999996912E-6</v>
      </c>
      <c r="Q335" s="25">
        <f t="shared" si="88"/>
        <v>1.0294409999999289E-4</v>
      </c>
      <c r="R335" s="25">
        <v>-1.57E-3</v>
      </c>
      <c r="S335" s="25">
        <f t="shared" si="89"/>
        <v>7.2499999999999973E-4</v>
      </c>
      <c r="T335" s="25"/>
      <c r="U335" s="25">
        <f t="shared" si="90"/>
        <v>-3.1580000000000236E-5</v>
      </c>
      <c r="V335" s="25">
        <f t="shared" si="91"/>
        <v>-7.2728740000000552E-4</v>
      </c>
      <c r="W335" s="25">
        <v>-1.41E-3</v>
      </c>
      <c r="X335" s="25">
        <f t="shared" si="92"/>
        <v>8.8499999999999972E-4</v>
      </c>
      <c r="Y335" s="25"/>
      <c r="Z335" s="25">
        <f t="shared" si="93"/>
        <v>7.2819999999999699E-5</v>
      </c>
      <c r="AA335" s="25">
        <f t="shared" si="94"/>
        <v>1.6770445999999932E-3</v>
      </c>
      <c r="AB335" s="25">
        <v>-4.3899999999999998E-3</v>
      </c>
      <c r="AC335" s="25">
        <f t="shared" si="95"/>
        <v>-2.2949999999999997E-3</v>
      </c>
    </row>
    <row r="336" spans="1:29" s="15" customFormat="1">
      <c r="A336" s="18">
        <v>584</v>
      </c>
      <c r="B336" s="25">
        <v>-1.4999999999999999E-4</v>
      </c>
      <c r="C336" s="25">
        <v>-1.7899999999999999E-3</v>
      </c>
      <c r="D336" s="25">
        <f t="shared" si="80"/>
        <v>4.2500000000000003E-4</v>
      </c>
      <c r="E336" s="25"/>
      <c r="F336" s="25">
        <f t="shared" si="81"/>
        <v>1.3420000000000044E-5</v>
      </c>
      <c r="G336" s="25">
        <f t="shared" si="82"/>
        <v>3.0906260000000105E-4</v>
      </c>
      <c r="H336" s="25">
        <v>5.9900000000000003E-4</v>
      </c>
      <c r="I336" s="25">
        <f t="shared" si="83"/>
        <v>2.8140000000000001E-3</v>
      </c>
      <c r="J336" s="25"/>
      <c r="K336" s="25">
        <f t="shared" si="84"/>
        <v>2.2852000000000029E-4</v>
      </c>
      <c r="L336" s="25">
        <f t="shared" si="85"/>
        <v>5.2628156000000068E-3</v>
      </c>
      <c r="M336" s="25">
        <v>-5.8E-4</v>
      </c>
      <c r="N336" s="25">
        <f t="shared" si="86"/>
        <v>1.635E-3</v>
      </c>
      <c r="O336" s="25"/>
      <c r="P336" s="25">
        <f t="shared" si="87"/>
        <v>-5.6529999999999948E-5</v>
      </c>
      <c r="Q336" s="25">
        <f t="shared" si="88"/>
        <v>-1.3018858999999988E-3</v>
      </c>
      <c r="R336" s="25">
        <v>-1.58E-3</v>
      </c>
      <c r="S336" s="25">
        <f t="shared" si="89"/>
        <v>6.3499999999999993E-4</v>
      </c>
      <c r="T336" s="25"/>
      <c r="U336" s="25">
        <f t="shared" si="90"/>
        <v>-1.2158000000000004E-4</v>
      </c>
      <c r="V336" s="25">
        <f t="shared" si="91"/>
        <v>-2.7999874000000009E-3</v>
      </c>
      <c r="W336" s="25">
        <v>-1.1299999999999999E-3</v>
      </c>
      <c r="X336" s="25">
        <f t="shared" si="92"/>
        <v>1.085E-3</v>
      </c>
      <c r="Y336" s="25"/>
      <c r="Z336" s="25">
        <f t="shared" si="93"/>
        <v>2.7282000000000001E-4</v>
      </c>
      <c r="AA336" s="25">
        <f t="shared" si="94"/>
        <v>6.2830446000000009E-3</v>
      </c>
      <c r="AB336" s="25">
        <v>-4.28E-3</v>
      </c>
      <c r="AC336" s="25">
        <f t="shared" si="95"/>
        <v>-2.215E-3</v>
      </c>
    </row>
    <row r="337" spans="1:29" s="15" customFormat="1">
      <c r="A337" s="18">
        <v>585</v>
      </c>
      <c r="B337" s="25">
        <v>-6.0000000000000002E-5</v>
      </c>
      <c r="C337" s="25">
        <v>-1.75E-3</v>
      </c>
      <c r="D337" s="25">
        <f t="shared" si="80"/>
        <v>3.6999999999999989E-4</v>
      </c>
      <c r="E337" s="25"/>
      <c r="F337" s="25">
        <f t="shared" si="81"/>
        <v>-4.15800000000001E-5</v>
      </c>
      <c r="G337" s="25">
        <f t="shared" si="82"/>
        <v>-9.5758740000000239E-4</v>
      </c>
      <c r="H337" s="25">
        <v>6.6E-4</v>
      </c>
      <c r="I337" s="25">
        <f t="shared" si="83"/>
        <v>2.7799999999999999E-3</v>
      </c>
      <c r="J337" s="25"/>
      <c r="K337" s="25">
        <f t="shared" si="84"/>
        <v>1.9452000000000011E-4</v>
      </c>
      <c r="L337" s="25">
        <f t="shared" si="85"/>
        <v>4.4797956000000028E-3</v>
      </c>
      <c r="M337" s="25">
        <v>-5.1000000000000004E-4</v>
      </c>
      <c r="N337" s="25">
        <f t="shared" si="86"/>
        <v>1.6099999999999999E-3</v>
      </c>
      <c r="O337" s="25"/>
      <c r="P337" s="25">
        <f t="shared" si="87"/>
        <v>-8.1530000000000014E-5</v>
      </c>
      <c r="Q337" s="25">
        <f t="shared" si="88"/>
        <v>-1.8776359000000004E-3</v>
      </c>
      <c r="R337" s="25">
        <v>-1.5E-3</v>
      </c>
      <c r="S337" s="25">
        <f t="shared" si="89"/>
        <v>6.1999999999999989E-4</v>
      </c>
      <c r="T337" s="25"/>
      <c r="U337" s="25">
        <f t="shared" si="90"/>
        <v>-1.3658000000000008E-4</v>
      </c>
      <c r="V337" s="25">
        <f t="shared" si="91"/>
        <v>-3.1454374000000019E-3</v>
      </c>
      <c r="W337" s="25">
        <v>-1.47E-3</v>
      </c>
      <c r="X337" s="25">
        <f t="shared" si="92"/>
        <v>6.4999999999999997E-4</v>
      </c>
      <c r="Y337" s="25"/>
      <c r="Z337" s="25">
        <f t="shared" si="93"/>
        <v>-1.6218000000000005E-4</v>
      </c>
      <c r="AA337" s="25">
        <f t="shared" si="94"/>
        <v>-3.7350054000000014E-3</v>
      </c>
      <c r="AB337" s="25">
        <v>-4.1799999999999997E-3</v>
      </c>
      <c r="AC337" s="25">
        <f t="shared" si="95"/>
        <v>-2.1199999999999999E-3</v>
      </c>
    </row>
    <row r="338" spans="1:29" s="15" customFormat="1">
      <c r="A338" s="18">
        <v>586</v>
      </c>
      <c r="B338" s="25">
        <v>-8.0000000000000007E-5</v>
      </c>
      <c r="C338" s="25">
        <v>-1.8699999999999999E-3</v>
      </c>
      <c r="D338" s="25">
        <f t="shared" si="80"/>
        <v>3.2499999999999999E-4</v>
      </c>
      <c r="E338" s="25"/>
      <c r="F338" s="25">
        <f t="shared" si="81"/>
        <v>-8.6580000000000001E-5</v>
      </c>
      <c r="G338" s="25">
        <f t="shared" si="82"/>
        <v>-1.9939374E-3</v>
      </c>
      <c r="H338" s="25">
        <v>5.6999999999999998E-4</v>
      </c>
      <c r="I338" s="25">
        <f t="shared" si="83"/>
        <v>2.7650000000000001E-3</v>
      </c>
      <c r="J338" s="25"/>
      <c r="K338" s="25">
        <f t="shared" si="84"/>
        <v>1.7952000000000029E-4</v>
      </c>
      <c r="L338" s="25">
        <f t="shared" si="85"/>
        <v>4.1343456000000065E-3</v>
      </c>
      <c r="M338" s="25">
        <v>-5.9000000000000003E-4</v>
      </c>
      <c r="N338" s="25">
        <f t="shared" si="86"/>
        <v>1.6049999999999999E-3</v>
      </c>
      <c r="O338" s="25"/>
      <c r="P338" s="25">
        <f t="shared" si="87"/>
        <v>-8.6530000000000027E-5</v>
      </c>
      <c r="Q338" s="25">
        <f t="shared" si="88"/>
        <v>-1.9927859000000007E-3</v>
      </c>
      <c r="R338" s="25">
        <v>-1.6999999999999999E-3</v>
      </c>
      <c r="S338" s="25">
        <f t="shared" si="89"/>
        <v>4.95E-4</v>
      </c>
      <c r="T338" s="25"/>
      <c r="U338" s="25">
        <f t="shared" si="90"/>
        <v>-2.6157999999999997E-4</v>
      </c>
      <c r="V338" s="25">
        <f t="shared" si="91"/>
        <v>-6.0241873999999996E-3</v>
      </c>
      <c r="W338" s="25">
        <v>-1.24E-3</v>
      </c>
      <c r="X338" s="25">
        <f t="shared" si="92"/>
        <v>9.549999999999999E-4</v>
      </c>
      <c r="Y338" s="25"/>
      <c r="Z338" s="25">
        <f t="shared" si="93"/>
        <v>1.4281999999999988E-4</v>
      </c>
      <c r="AA338" s="25">
        <f t="shared" si="94"/>
        <v>3.2891445999999975E-3</v>
      </c>
      <c r="AB338" s="25">
        <v>-4.3099999999999996E-3</v>
      </c>
      <c r="AC338" s="25">
        <f t="shared" si="95"/>
        <v>-2.1949999999999999E-3</v>
      </c>
    </row>
    <row r="339" spans="1:29" s="15" customFormat="1">
      <c r="A339" s="18">
        <v>587</v>
      </c>
      <c r="B339" s="25">
        <v>-5.0000000000000002E-5</v>
      </c>
      <c r="C339" s="25">
        <v>-1.8600000000000001E-3</v>
      </c>
      <c r="D339" s="25">
        <f t="shared" si="80"/>
        <v>2.9499999999999969E-4</v>
      </c>
      <c r="E339" s="25"/>
      <c r="F339" s="25">
        <f t="shared" si="81"/>
        <v>-1.165800000000003E-4</v>
      </c>
      <c r="G339" s="25">
        <f t="shared" si="82"/>
        <v>-2.6848374000000069E-3</v>
      </c>
      <c r="H339" s="25">
        <v>4.6999999999999999E-4</v>
      </c>
      <c r="I339" s="25">
        <f t="shared" si="83"/>
        <v>2.6249999999999997E-3</v>
      </c>
      <c r="J339" s="25"/>
      <c r="K339" s="25">
        <f t="shared" si="84"/>
        <v>3.951999999999992E-5</v>
      </c>
      <c r="L339" s="25">
        <f t="shared" si="85"/>
        <v>9.1014559999999815E-4</v>
      </c>
      <c r="M339" s="25">
        <v>-5.2999999999999998E-4</v>
      </c>
      <c r="N339" s="25">
        <f t="shared" si="86"/>
        <v>1.6249999999999997E-3</v>
      </c>
      <c r="O339" s="25"/>
      <c r="P339" s="25">
        <f t="shared" si="87"/>
        <v>-6.6530000000000191E-5</v>
      </c>
      <c r="Q339" s="25">
        <f t="shared" si="88"/>
        <v>-1.5321859000000046E-3</v>
      </c>
      <c r="R339" s="25">
        <v>-1.65E-3</v>
      </c>
      <c r="S339" s="25">
        <f t="shared" si="89"/>
        <v>5.0499999999999981E-4</v>
      </c>
      <c r="T339" s="25"/>
      <c r="U339" s="25">
        <f t="shared" si="90"/>
        <v>-2.5158000000000016E-4</v>
      </c>
      <c r="V339" s="25">
        <f t="shared" si="91"/>
        <v>-5.7938874000000038E-3</v>
      </c>
      <c r="W339" s="25">
        <v>-1.42E-3</v>
      </c>
      <c r="X339" s="25">
        <f t="shared" si="92"/>
        <v>7.3499999999999976E-4</v>
      </c>
      <c r="Y339" s="25"/>
      <c r="Z339" s="25">
        <f t="shared" si="93"/>
        <v>-7.7180000000000261E-5</v>
      </c>
      <c r="AA339" s="25">
        <f t="shared" si="94"/>
        <v>-1.777455400000006E-3</v>
      </c>
      <c r="AB339" s="25">
        <v>-4.2599999999999999E-3</v>
      </c>
      <c r="AC339" s="25">
        <f t="shared" si="95"/>
        <v>-2.1549999999999998E-3</v>
      </c>
    </row>
    <row r="340" spans="1:29" s="15" customFormat="1">
      <c r="A340" s="18">
        <v>588</v>
      </c>
      <c r="B340" s="25">
        <v>-2.0000000000000002E-5</v>
      </c>
      <c r="C340" s="25">
        <v>-1.83E-3</v>
      </c>
      <c r="D340" s="25">
        <f t="shared" si="80"/>
        <v>3.5499999999999985E-4</v>
      </c>
      <c r="E340" s="25"/>
      <c r="F340" s="25">
        <f t="shared" si="81"/>
        <v>-5.6580000000000139E-5</v>
      </c>
      <c r="G340" s="25">
        <f t="shared" si="82"/>
        <v>-1.3030374000000033E-3</v>
      </c>
      <c r="H340" s="25">
        <v>6.3000000000000003E-4</v>
      </c>
      <c r="I340" s="25">
        <f t="shared" si="83"/>
        <v>2.8149999999999998E-3</v>
      </c>
      <c r="J340" s="25"/>
      <c r="K340" s="25">
        <f t="shared" si="84"/>
        <v>2.2951999999999998E-4</v>
      </c>
      <c r="L340" s="25">
        <f t="shared" si="85"/>
        <v>5.2858456000000002E-3</v>
      </c>
      <c r="M340" s="25">
        <v>-5.9900000000000003E-4</v>
      </c>
      <c r="N340" s="25">
        <f t="shared" si="86"/>
        <v>1.5859999999999997E-3</v>
      </c>
      <c r="O340" s="25"/>
      <c r="P340" s="25">
        <f t="shared" si="87"/>
        <v>-1.0553000000000016E-4</v>
      </c>
      <c r="Q340" s="25">
        <f t="shared" si="88"/>
        <v>-2.4303559000000037E-3</v>
      </c>
      <c r="R340" s="25">
        <v>-1.49E-3</v>
      </c>
      <c r="S340" s="25">
        <f t="shared" si="89"/>
        <v>6.9499999999999987E-4</v>
      </c>
      <c r="T340" s="25"/>
      <c r="U340" s="25">
        <f t="shared" si="90"/>
        <v>-6.1580000000000098E-5</v>
      </c>
      <c r="V340" s="25">
        <f t="shared" si="91"/>
        <v>-1.4181874000000023E-3</v>
      </c>
      <c r="W340" s="25">
        <v>-1.15E-3</v>
      </c>
      <c r="X340" s="25">
        <f t="shared" si="92"/>
        <v>1.0349999999999999E-3</v>
      </c>
      <c r="Y340" s="25"/>
      <c r="Z340" s="25">
        <f t="shared" si="93"/>
        <v>2.2281999999999988E-4</v>
      </c>
      <c r="AA340" s="25">
        <f t="shared" si="94"/>
        <v>5.1315445999999976E-3</v>
      </c>
      <c r="AB340" s="25">
        <v>-4.3499999999999997E-3</v>
      </c>
      <c r="AC340" s="25">
        <f t="shared" si="95"/>
        <v>-2.1849999999999999E-3</v>
      </c>
    </row>
    <row r="341" spans="1:29" s="15" customFormat="1">
      <c r="A341" s="18">
        <v>589</v>
      </c>
      <c r="B341" s="25">
        <v>-1.1E-4</v>
      </c>
      <c r="C341" s="25">
        <v>-1.8699999999999999E-3</v>
      </c>
      <c r="D341" s="25">
        <f t="shared" si="80"/>
        <v>3.1499999999999996E-4</v>
      </c>
      <c r="E341" s="25"/>
      <c r="F341" s="25">
        <f t="shared" si="81"/>
        <v>-9.6580000000000027E-5</v>
      </c>
      <c r="G341" s="25">
        <f t="shared" si="82"/>
        <v>-2.2242374000000006E-3</v>
      </c>
      <c r="H341" s="25">
        <v>5.4000000000000001E-4</v>
      </c>
      <c r="I341" s="25">
        <f t="shared" si="83"/>
        <v>2.725E-3</v>
      </c>
      <c r="J341" s="25"/>
      <c r="K341" s="25">
        <f t="shared" si="84"/>
        <v>1.3952000000000018E-4</v>
      </c>
      <c r="L341" s="25">
        <f t="shared" si="85"/>
        <v>3.2131456000000043E-3</v>
      </c>
      <c r="M341" s="25">
        <v>-6.4000000000000005E-4</v>
      </c>
      <c r="N341" s="25">
        <f t="shared" si="86"/>
        <v>1.5449999999999999E-3</v>
      </c>
      <c r="O341" s="25"/>
      <c r="P341" s="25">
        <f t="shared" si="87"/>
        <v>-1.4652999999999997E-4</v>
      </c>
      <c r="Q341" s="25">
        <f t="shared" si="88"/>
        <v>-3.3745858999999993E-3</v>
      </c>
      <c r="R341" s="25">
        <v>-1.5299999999999999E-3</v>
      </c>
      <c r="S341" s="25">
        <f t="shared" si="89"/>
        <v>6.5499999999999998E-4</v>
      </c>
      <c r="T341" s="25"/>
      <c r="U341" s="25">
        <f t="shared" si="90"/>
        <v>-1.0157999999999999E-4</v>
      </c>
      <c r="V341" s="25">
        <f t="shared" si="91"/>
        <v>-2.3393873999999998E-3</v>
      </c>
      <c r="W341" s="25">
        <v>-1.49E-3</v>
      </c>
      <c r="X341" s="25">
        <f t="shared" si="92"/>
        <v>6.9499999999999987E-4</v>
      </c>
      <c r="Y341" s="25"/>
      <c r="Z341" s="25">
        <f t="shared" si="93"/>
        <v>-1.1718000000000015E-4</v>
      </c>
      <c r="AA341" s="25">
        <f t="shared" si="94"/>
        <v>-2.6986554000000035E-3</v>
      </c>
      <c r="AB341" s="25">
        <v>-4.2599999999999999E-3</v>
      </c>
      <c r="AC341" s="25">
        <f t="shared" si="95"/>
        <v>-2.1849999999999999E-3</v>
      </c>
    </row>
    <row r="342" spans="1:29" s="15" customFormat="1">
      <c r="A342" s="18">
        <v>590</v>
      </c>
      <c r="B342" s="25">
        <v>-1.2E-4</v>
      </c>
      <c r="C342" s="25">
        <v>-1.92E-3</v>
      </c>
      <c r="D342" s="25">
        <f t="shared" si="80"/>
        <v>3.1000000000000016E-4</v>
      </c>
      <c r="E342" s="25"/>
      <c r="F342" s="25">
        <f t="shared" si="81"/>
        <v>-1.0157999999999982E-4</v>
      </c>
      <c r="G342" s="25">
        <f t="shared" si="82"/>
        <v>-2.3393873999999959E-3</v>
      </c>
      <c r="H342" s="25">
        <v>3.1E-4</v>
      </c>
      <c r="I342" s="25">
        <f t="shared" si="83"/>
        <v>2.5400000000000002E-3</v>
      </c>
      <c r="J342" s="25"/>
      <c r="K342" s="25">
        <f t="shared" si="84"/>
        <v>-4.5479999999999653E-5</v>
      </c>
      <c r="L342" s="25">
        <f t="shared" si="85"/>
        <v>-1.0474043999999922E-3</v>
      </c>
      <c r="M342" s="25">
        <v>-7.3999999999999999E-4</v>
      </c>
      <c r="N342" s="25">
        <f t="shared" si="86"/>
        <v>1.4900000000000002E-3</v>
      </c>
      <c r="O342" s="25"/>
      <c r="P342" s="25">
        <f t="shared" si="87"/>
        <v>-2.0152999999999968E-4</v>
      </c>
      <c r="Q342" s="25">
        <f t="shared" si="88"/>
        <v>-4.6412358999999926E-3</v>
      </c>
      <c r="R342" s="25">
        <v>-1.6900000000000001E-3</v>
      </c>
      <c r="S342" s="25">
        <f t="shared" si="89"/>
        <v>5.4000000000000012E-4</v>
      </c>
      <c r="T342" s="25"/>
      <c r="U342" s="25">
        <f t="shared" si="90"/>
        <v>-2.1657999999999985E-4</v>
      </c>
      <c r="V342" s="25">
        <f t="shared" si="91"/>
        <v>-4.9878373999999968E-3</v>
      </c>
      <c r="W342" s="25">
        <v>-1.4E-3</v>
      </c>
      <c r="X342" s="25">
        <f t="shared" si="92"/>
        <v>8.3000000000000023E-4</v>
      </c>
      <c r="Y342" s="25"/>
      <c r="Z342" s="25">
        <f t="shared" si="93"/>
        <v>1.7820000000000205E-5</v>
      </c>
      <c r="AA342" s="25">
        <f t="shared" si="94"/>
        <v>4.1039460000000477E-4</v>
      </c>
      <c r="AB342" s="25">
        <v>-4.3400000000000001E-3</v>
      </c>
      <c r="AC342" s="25">
        <f t="shared" si="95"/>
        <v>-2.2300000000000002E-3</v>
      </c>
    </row>
    <row r="343" spans="1:29" s="15" customFormat="1">
      <c r="A343" s="18">
        <v>591</v>
      </c>
      <c r="B343" s="25">
        <v>-8.0000000000000007E-5</v>
      </c>
      <c r="C343" s="25">
        <v>-1.9599999999999999E-3</v>
      </c>
      <c r="D343" s="25">
        <f t="shared" si="80"/>
        <v>2.4499999999999999E-4</v>
      </c>
      <c r="E343" s="25"/>
      <c r="F343" s="25">
        <f t="shared" si="81"/>
        <v>-1.6657999999999999E-4</v>
      </c>
      <c r="G343" s="25">
        <f t="shared" si="82"/>
        <v>-3.8363374000000001E-3</v>
      </c>
      <c r="H343" s="25">
        <v>3.8999999999999999E-4</v>
      </c>
      <c r="I343" s="25">
        <f t="shared" si="83"/>
        <v>2.5950000000000001E-3</v>
      </c>
      <c r="J343" s="25"/>
      <c r="K343" s="25">
        <f t="shared" si="84"/>
        <v>9.5200000000002748E-6</v>
      </c>
      <c r="L343" s="25">
        <f t="shared" si="85"/>
        <v>2.1924560000000635E-4</v>
      </c>
      <c r="M343" s="25">
        <v>-8.5999999999999998E-4</v>
      </c>
      <c r="N343" s="25">
        <f t="shared" si="86"/>
        <v>1.3449999999999998E-3</v>
      </c>
      <c r="O343" s="25"/>
      <c r="P343" s="25">
        <f t="shared" si="87"/>
        <v>-3.4653000000000006E-4</v>
      </c>
      <c r="Q343" s="25">
        <f t="shared" si="88"/>
        <v>-7.9805859000000017E-3</v>
      </c>
      <c r="R343" s="25">
        <v>-1.75E-3</v>
      </c>
      <c r="S343" s="25">
        <f t="shared" si="89"/>
        <v>4.5499999999999989E-4</v>
      </c>
      <c r="T343" s="25"/>
      <c r="U343" s="25">
        <f t="shared" si="90"/>
        <v>-3.0158000000000008E-4</v>
      </c>
      <c r="V343" s="25">
        <f t="shared" si="91"/>
        <v>-6.9453874000000018E-3</v>
      </c>
      <c r="W343" s="25">
        <v>-1.6199999999999999E-3</v>
      </c>
      <c r="X343" s="25">
        <f t="shared" si="92"/>
        <v>5.8500000000000002E-4</v>
      </c>
      <c r="Y343" s="25"/>
      <c r="Z343" s="25">
        <f t="shared" si="93"/>
        <v>-2.2718E-4</v>
      </c>
      <c r="AA343" s="25">
        <f t="shared" si="94"/>
        <v>-5.2319554000000001E-3</v>
      </c>
      <c r="AB343" s="25">
        <v>-4.3299999999999996E-3</v>
      </c>
      <c r="AC343" s="25">
        <f t="shared" si="95"/>
        <v>-2.2049999999999999E-3</v>
      </c>
    </row>
    <row r="344" spans="1:29" s="15" customFormat="1">
      <c r="A344" s="18">
        <v>592</v>
      </c>
      <c r="B344" s="25">
        <v>-2.1000000000000001E-4</v>
      </c>
      <c r="C344" s="25">
        <v>-1.8799999999999999E-3</v>
      </c>
      <c r="D344" s="25">
        <f t="shared" si="80"/>
        <v>3.9500000000000017E-4</v>
      </c>
      <c r="E344" s="25"/>
      <c r="F344" s="25">
        <f t="shared" si="81"/>
        <v>-1.6579999999999818E-5</v>
      </c>
      <c r="G344" s="25">
        <f t="shared" si="82"/>
        <v>-3.818373999999958E-4</v>
      </c>
      <c r="H344" s="25">
        <v>4.8000000000000001E-4</v>
      </c>
      <c r="I344" s="25">
        <f t="shared" si="83"/>
        <v>2.7550000000000001E-3</v>
      </c>
      <c r="J344" s="25"/>
      <c r="K344" s="25">
        <f t="shared" si="84"/>
        <v>1.6952000000000026E-4</v>
      </c>
      <c r="L344" s="25">
        <f t="shared" si="85"/>
        <v>3.9040456000000064E-3</v>
      </c>
      <c r="M344" s="25">
        <v>-7.1000000000000002E-4</v>
      </c>
      <c r="N344" s="25">
        <f t="shared" si="86"/>
        <v>1.565E-3</v>
      </c>
      <c r="O344" s="25"/>
      <c r="P344" s="25">
        <f t="shared" si="87"/>
        <v>-1.2652999999999992E-4</v>
      </c>
      <c r="Q344" s="25">
        <f t="shared" si="88"/>
        <v>-2.9139858999999982E-3</v>
      </c>
      <c r="R344" s="25">
        <v>-1.6100000000000001E-3</v>
      </c>
      <c r="S344" s="25">
        <f t="shared" si="89"/>
        <v>6.6500000000000001E-4</v>
      </c>
      <c r="T344" s="25"/>
      <c r="U344" s="25">
        <f t="shared" si="90"/>
        <v>-9.157999999999996E-5</v>
      </c>
      <c r="V344" s="25">
        <f t="shared" si="91"/>
        <v>-2.1090873999999992E-3</v>
      </c>
      <c r="W344" s="25">
        <v>-1.3600000000000001E-3</v>
      </c>
      <c r="X344" s="25">
        <f t="shared" si="92"/>
        <v>9.1500000000000001E-4</v>
      </c>
      <c r="Y344" s="25"/>
      <c r="Z344" s="25">
        <f t="shared" si="93"/>
        <v>1.0281999999999999E-4</v>
      </c>
      <c r="AA344" s="25">
        <f t="shared" si="94"/>
        <v>2.3679446000000001E-3</v>
      </c>
      <c r="AB344" s="25">
        <v>-4.3400000000000001E-3</v>
      </c>
      <c r="AC344" s="25">
        <f t="shared" si="95"/>
        <v>-2.2750000000000001E-3</v>
      </c>
    </row>
    <row r="345" spans="1:29" s="15" customFormat="1">
      <c r="A345" s="18">
        <v>593</v>
      </c>
      <c r="B345" s="25">
        <v>-6.0000000000000002E-5</v>
      </c>
      <c r="C345" s="25">
        <v>-1.8799999999999999E-3</v>
      </c>
      <c r="D345" s="25">
        <f t="shared" si="80"/>
        <v>2.6500000000000026E-4</v>
      </c>
      <c r="E345" s="25"/>
      <c r="F345" s="25">
        <f t="shared" si="81"/>
        <v>-1.4657999999999972E-4</v>
      </c>
      <c r="G345" s="25">
        <f t="shared" si="82"/>
        <v>-3.3757373999999938E-3</v>
      </c>
      <c r="H345" s="25">
        <v>3.8999999999999999E-4</v>
      </c>
      <c r="I345" s="25">
        <f t="shared" si="83"/>
        <v>2.5350000000000004E-3</v>
      </c>
      <c r="J345" s="25"/>
      <c r="K345" s="25">
        <f t="shared" si="84"/>
        <v>-5.0479999999999449E-5</v>
      </c>
      <c r="L345" s="25">
        <f t="shared" si="85"/>
        <v>-1.1625543999999874E-3</v>
      </c>
      <c r="M345" s="25">
        <v>-6.9999999999999999E-4</v>
      </c>
      <c r="N345" s="25">
        <f t="shared" si="86"/>
        <v>1.4450000000000001E-3</v>
      </c>
      <c r="O345" s="25"/>
      <c r="P345" s="25">
        <f t="shared" si="87"/>
        <v>-2.465299999999998E-4</v>
      </c>
      <c r="Q345" s="25">
        <f t="shared" si="88"/>
        <v>-5.6775858999999953E-3</v>
      </c>
      <c r="R345" s="25">
        <v>-1.7099999999999999E-3</v>
      </c>
      <c r="S345" s="25">
        <f t="shared" si="89"/>
        <v>4.3500000000000027E-4</v>
      </c>
      <c r="T345" s="25"/>
      <c r="U345" s="25">
        <f t="shared" si="90"/>
        <v>-3.215799999999997E-4</v>
      </c>
      <c r="V345" s="25">
        <f t="shared" si="91"/>
        <v>-7.4059873999999934E-3</v>
      </c>
      <c r="W345" s="25">
        <v>-1.4599999999999999E-3</v>
      </c>
      <c r="X345" s="25">
        <f t="shared" si="92"/>
        <v>6.8500000000000028E-4</v>
      </c>
      <c r="Y345" s="25"/>
      <c r="Z345" s="25">
        <f t="shared" si="93"/>
        <v>-1.2717999999999974E-4</v>
      </c>
      <c r="AA345" s="25">
        <f t="shared" si="94"/>
        <v>-2.9289553999999941E-3</v>
      </c>
      <c r="AB345" s="25">
        <v>-4.2300000000000003E-3</v>
      </c>
      <c r="AC345" s="25">
        <f t="shared" si="95"/>
        <v>-2.1450000000000002E-3</v>
      </c>
    </row>
    <row r="346" spans="1:29" s="15" customFormat="1">
      <c r="A346" s="18">
        <v>594</v>
      </c>
      <c r="B346" s="25">
        <v>5.0000000000000002E-5</v>
      </c>
      <c r="C346" s="25">
        <v>-2.0400000000000001E-3</v>
      </c>
      <c r="D346" s="25">
        <f t="shared" si="80"/>
        <v>1.3500000000000014E-4</v>
      </c>
      <c r="E346" s="25"/>
      <c r="F346" s="25">
        <f t="shared" si="81"/>
        <v>-2.7657999999999985E-4</v>
      </c>
      <c r="G346" s="25">
        <f t="shared" si="82"/>
        <v>-6.3696373999999967E-3</v>
      </c>
      <c r="H346" s="25">
        <v>3.6000000000000002E-4</v>
      </c>
      <c r="I346" s="25">
        <f t="shared" si="83"/>
        <v>2.5350000000000004E-3</v>
      </c>
      <c r="J346" s="25"/>
      <c r="K346" s="25">
        <f t="shared" si="84"/>
        <v>-5.0479999999999449E-5</v>
      </c>
      <c r="L346" s="25">
        <f t="shared" si="85"/>
        <v>-1.1625543999999874E-3</v>
      </c>
      <c r="M346" s="25">
        <v>-8.0000000000000004E-4</v>
      </c>
      <c r="N346" s="25">
        <f t="shared" si="86"/>
        <v>1.3750000000000004E-3</v>
      </c>
      <c r="O346" s="25"/>
      <c r="P346" s="25">
        <f t="shared" si="87"/>
        <v>-3.1652999999999955E-4</v>
      </c>
      <c r="Q346" s="25">
        <f t="shared" si="88"/>
        <v>-7.2896858999999901E-3</v>
      </c>
      <c r="R346" s="25">
        <v>-1.75E-3</v>
      </c>
      <c r="S346" s="25">
        <f t="shared" si="89"/>
        <v>4.2500000000000025E-4</v>
      </c>
      <c r="T346" s="25"/>
      <c r="U346" s="25">
        <f t="shared" si="90"/>
        <v>-3.3157999999999972E-4</v>
      </c>
      <c r="V346" s="25">
        <f t="shared" si="91"/>
        <v>-7.6362873999999943E-3</v>
      </c>
      <c r="W346" s="25">
        <v>-1.49E-3</v>
      </c>
      <c r="X346" s="25">
        <f t="shared" si="92"/>
        <v>6.8500000000000028E-4</v>
      </c>
      <c r="Y346" s="25"/>
      <c r="Z346" s="25">
        <f t="shared" si="93"/>
        <v>-1.2717999999999974E-4</v>
      </c>
      <c r="AA346" s="25">
        <f t="shared" si="94"/>
        <v>-2.9289553999999941E-3</v>
      </c>
      <c r="AB346" s="25">
        <v>-4.4000000000000003E-3</v>
      </c>
      <c r="AC346" s="25">
        <f t="shared" si="95"/>
        <v>-2.1750000000000003E-3</v>
      </c>
    </row>
    <row r="347" spans="1:29" s="15" customFormat="1">
      <c r="A347" s="18">
        <v>595</v>
      </c>
      <c r="B347" s="25">
        <v>8.0000000000000007E-5</v>
      </c>
      <c r="C347" s="25">
        <v>-1.98E-3</v>
      </c>
      <c r="D347" s="25">
        <f t="shared" si="80"/>
        <v>8.9999999999999802E-5</v>
      </c>
      <c r="E347" s="25"/>
      <c r="F347" s="25">
        <f t="shared" si="81"/>
        <v>-3.2158000000000018E-4</v>
      </c>
      <c r="G347" s="25">
        <f t="shared" si="82"/>
        <v>-7.4059874000000046E-3</v>
      </c>
      <c r="H347" s="25">
        <v>3.6000000000000002E-4</v>
      </c>
      <c r="I347" s="25">
        <f t="shared" si="83"/>
        <v>2.4299999999999999E-3</v>
      </c>
      <c r="J347" s="25"/>
      <c r="K347" s="25">
        <f t="shared" si="84"/>
        <v>-1.5547999999999994E-4</v>
      </c>
      <c r="L347" s="25">
        <f t="shared" si="85"/>
        <v>-3.5807043999999989E-3</v>
      </c>
      <c r="M347" s="25">
        <v>-7.6999999999999996E-4</v>
      </c>
      <c r="N347" s="25">
        <f t="shared" si="86"/>
        <v>1.2999999999999999E-3</v>
      </c>
      <c r="O347" s="25"/>
      <c r="P347" s="25">
        <f t="shared" si="87"/>
        <v>-3.9152999999999996E-4</v>
      </c>
      <c r="Q347" s="25">
        <f t="shared" si="88"/>
        <v>-9.0169359000000001E-3</v>
      </c>
      <c r="R347" s="25">
        <v>-1.72E-3</v>
      </c>
      <c r="S347" s="25">
        <f t="shared" si="89"/>
        <v>3.4999999999999983E-4</v>
      </c>
      <c r="T347" s="25"/>
      <c r="U347" s="25">
        <f t="shared" si="90"/>
        <v>-4.0658000000000014E-4</v>
      </c>
      <c r="V347" s="25">
        <f t="shared" si="91"/>
        <v>-9.3635374000000035E-3</v>
      </c>
      <c r="W347" s="25">
        <v>-1.48E-3</v>
      </c>
      <c r="X347" s="25">
        <f t="shared" si="92"/>
        <v>5.8999999999999981E-4</v>
      </c>
      <c r="Y347" s="25"/>
      <c r="Z347" s="25">
        <f t="shared" si="93"/>
        <v>-2.2218000000000021E-4</v>
      </c>
      <c r="AA347" s="25">
        <f t="shared" si="94"/>
        <v>-5.1168054000000048E-3</v>
      </c>
      <c r="AB347" s="25">
        <v>-4.2199999999999998E-3</v>
      </c>
      <c r="AC347" s="25">
        <f t="shared" si="95"/>
        <v>-2.0699999999999998E-3</v>
      </c>
    </row>
    <row r="348" spans="1:29" s="15" customFormat="1">
      <c r="A348" s="18">
        <v>596</v>
      </c>
      <c r="B348" s="25">
        <v>-2.0000000000000001E-4</v>
      </c>
      <c r="C348" s="25">
        <v>-2.0200000000000001E-3</v>
      </c>
      <c r="D348" s="25">
        <f t="shared" si="80"/>
        <v>3.5499999999999985E-4</v>
      </c>
      <c r="E348" s="25"/>
      <c r="F348" s="25">
        <f t="shared" si="81"/>
        <v>-5.6580000000000139E-5</v>
      </c>
      <c r="G348" s="25">
        <f t="shared" si="82"/>
        <v>-1.3030374000000033E-3</v>
      </c>
      <c r="H348" s="25">
        <v>3.4000000000000002E-4</v>
      </c>
      <c r="I348" s="25">
        <f t="shared" si="83"/>
        <v>2.715E-3</v>
      </c>
      <c r="J348" s="25"/>
      <c r="K348" s="25">
        <f t="shared" si="84"/>
        <v>1.2952000000000016E-4</v>
      </c>
      <c r="L348" s="25">
        <f t="shared" si="85"/>
        <v>2.9828456000000037E-3</v>
      </c>
      <c r="M348" s="25">
        <v>-8.4000000000000003E-4</v>
      </c>
      <c r="N348" s="25">
        <f t="shared" si="86"/>
        <v>1.5349999999999999E-3</v>
      </c>
      <c r="O348" s="25"/>
      <c r="P348" s="25">
        <f t="shared" si="87"/>
        <v>-1.5652999999999999E-4</v>
      </c>
      <c r="Q348" s="25">
        <f t="shared" si="88"/>
        <v>-3.6048858999999998E-3</v>
      </c>
      <c r="R348" s="25">
        <v>-1.8799999999999999E-3</v>
      </c>
      <c r="S348" s="25">
        <f t="shared" si="89"/>
        <v>4.95E-4</v>
      </c>
      <c r="T348" s="25"/>
      <c r="U348" s="25">
        <f t="shared" si="90"/>
        <v>-2.6157999999999997E-4</v>
      </c>
      <c r="V348" s="25">
        <f t="shared" si="91"/>
        <v>-6.0241873999999996E-3</v>
      </c>
      <c r="W348" s="25">
        <v>-1.5499999999999999E-3</v>
      </c>
      <c r="X348" s="25">
        <f t="shared" si="92"/>
        <v>8.25E-4</v>
      </c>
      <c r="Y348" s="25"/>
      <c r="Z348" s="25">
        <f t="shared" si="93"/>
        <v>1.2819999999999976E-5</v>
      </c>
      <c r="AA348" s="25">
        <f t="shared" si="94"/>
        <v>2.9524459999999945E-4</v>
      </c>
      <c r="AB348" s="25">
        <v>-4.5500000000000002E-3</v>
      </c>
      <c r="AC348" s="25">
        <f t="shared" si="95"/>
        <v>-2.3749999999999999E-3</v>
      </c>
    </row>
    <row r="349" spans="1:29" s="15" customFormat="1">
      <c r="A349" s="18">
        <v>597</v>
      </c>
      <c r="B349" s="25">
        <v>-4.0000000000000003E-5</v>
      </c>
      <c r="C349" s="25">
        <v>-2.0799999999999998E-3</v>
      </c>
      <c r="D349" s="25">
        <f t="shared" si="80"/>
        <v>6.0000000000000157E-5</v>
      </c>
      <c r="E349" s="25"/>
      <c r="F349" s="25">
        <f t="shared" si="81"/>
        <v>-3.5157999999999983E-4</v>
      </c>
      <c r="G349" s="25">
        <f t="shared" si="82"/>
        <v>-8.0968873999999972E-3</v>
      </c>
      <c r="H349" s="25">
        <v>2.2000000000000001E-4</v>
      </c>
      <c r="I349" s="25">
        <f t="shared" si="83"/>
        <v>2.3600000000000001E-3</v>
      </c>
      <c r="J349" s="25"/>
      <c r="K349" s="25">
        <f t="shared" si="84"/>
        <v>-2.2547999999999969E-4</v>
      </c>
      <c r="L349" s="25">
        <f t="shared" si="85"/>
        <v>-5.1928043999999928E-3</v>
      </c>
      <c r="M349" s="25">
        <v>-8.1999999999999998E-4</v>
      </c>
      <c r="N349" s="25">
        <f t="shared" si="86"/>
        <v>1.32E-3</v>
      </c>
      <c r="O349" s="25"/>
      <c r="P349" s="25">
        <f t="shared" si="87"/>
        <v>-3.7152999999999991E-4</v>
      </c>
      <c r="Q349" s="25">
        <f t="shared" si="88"/>
        <v>-8.5563358999999981E-3</v>
      </c>
      <c r="R349" s="25">
        <v>-1.8699999999999999E-3</v>
      </c>
      <c r="S349" s="25">
        <f t="shared" si="89"/>
        <v>2.7000000000000006E-4</v>
      </c>
      <c r="T349" s="25"/>
      <c r="U349" s="25">
        <f t="shared" si="90"/>
        <v>-4.8657999999999991E-4</v>
      </c>
      <c r="V349" s="25">
        <f t="shared" si="91"/>
        <v>-1.1205937399999999E-2</v>
      </c>
      <c r="W349" s="25">
        <v>-1.6000000000000001E-3</v>
      </c>
      <c r="X349" s="25">
        <f t="shared" si="92"/>
        <v>5.399999999999999E-4</v>
      </c>
      <c r="Y349" s="25"/>
      <c r="Z349" s="25">
        <f t="shared" si="93"/>
        <v>-2.7218000000000012E-4</v>
      </c>
      <c r="AA349" s="25">
        <f t="shared" si="94"/>
        <v>-6.2683054000000028E-3</v>
      </c>
      <c r="AB349" s="25">
        <v>-4.2399999999999998E-3</v>
      </c>
      <c r="AC349" s="25">
        <f t="shared" si="95"/>
        <v>-2.14E-3</v>
      </c>
    </row>
    <row r="350" spans="1:29" s="15" customFormat="1">
      <c r="A350" s="18">
        <v>598</v>
      </c>
      <c r="B350" s="25">
        <v>-1.8000000000000001E-4</v>
      </c>
      <c r="C350" s="25">
        <v>-2.0600000000000002E-3</v>
      </c>
      <c r="D350" s="25">
        <f t="shared" si="80"/>
        <v>2.7499999999999964E-4</v>
      </c>
      <c r="E350" s="25"/>
      <c r="F350" s="25">
        <f t="shared" si="81"/>
        <v>-1.3658000000000035E-4</v>
      </c>
      <c r="G350" s="25">
        <f t="shared" si="82"/>
        <v>-3.145437400000008E-3</v>
      </c>
      <c r="H350" s="25">
        <v>2.5000000000000001E-4</v>
      </c>
      <c r="I350" s="25">
        <f t="shared" si="83"/>
        <v>2.5849999999999996E-3</v>
      </c>
      <c r="J350" s="25"/>
      <c r="K350" s="25">
        <f t="shared" si="84"/>
        <v>-4.8000000000018514E-7</v>
      </c>
      <c r="L350" s="25">
        <f t="shared" si="85"/>
        <v>-1.1054400000004264E-5</v>
      </c>
      <c r="M350" s="25">
        <v>-8.3000000000000001E-4</v>
      </c>
      <c r="N350" s="25">
        <f t="shared" si="86"/>
        <v>1.5049999999999998E-3</v>
      </c>
      <c r="O350" s="25"/>
      <c r="P350" s="25">
        <f t="shared" si="87"/>
        <v>-1.8653000000000007E-4</v>
      </c>
      <c r="Q350" s="25">
        <f t="shared" si="88"/>
        <v>-4.2957859000000015E-3</v>
      </c>
      <c r="R350" s="25">
        <v>-1.83E-3</v>
      </c>
      <c r="S350" s="25">
        <f t="shared" si="89"/>
        <v>5.0499999999999981E-4</v>
      </c>
      <c r="T350" s="25"/>
      <c r="U350" s="25">
        <f t="shared" si="90"/>
        <v>-2.5158000000000016E-4</v>
      </c>
      <c r="V350" s="25">
        <f t="shared" si="91"/>
        <v>-5.7938874000000038E-3</v>
      </c>
      <c r="W350" s="25">
        <v>-1.6299999999999999E-3</v>
      </c>
      <c r="X350" s="25">
        <f t="shared" si="92"/>
        <v>7.049999999999999E-4</v>
      </c>
      <c r="Y350" s="25"/>
      <c r="Z350" s="25">
        <f t="shared" si="93"/>
        <v>-1.0718000000000012E-4</v>
      </c>
      <c r="AA350" s="25">
        <f t="shared" si="94"/>
        <v>-2.4683554000000029E-3</v>
      </c>
      <c r="AB350" s="25">
        <v>-4.4900000000000001E-3</v>
      </c>
      <c r="AC350" s="25">
        <f t="shared" si="95"/>
        <v>-2.3349999999999998E-3</v>
      </c>
    </row>
    <row r="351" spans="1:29" s="15" customFormat="1">
      <c r="A351" s="18">
        <v>599</v>
      </c>
      <c r="B351" s="25">
        <v>2.0000000000000002E-5</v>
      </c>
      <c r="C351" s="25">
        <v>-2.0300000000000001E-3</v>
      </c>
      <c r="D351" s="25">
        <f t="shared" si="80"/>
        <v>8.9999999999999802E-5</v>
      </c>
      <c r="E351" s="25"/>
      <c r="F351" s="25">
        <f t="shared" si="81"/>
        <v>-3.2158000000000018E-4</v>
      </c>
      <c r="G351" s="25">
        <f t="shared" si="82"/>
        <v>-7.4059874000000046E-3</v>
      </c>
      <c r="H351" s="25">
        <v>2.3000000000000001E-4</v>
      </c>
      <c r="I351" s="25">
        <f t="shared" si="83"/>
        <v>2.3500000000000001E-3</v>
      </c>
      <c r="J351" s="25"/>
      <c r="K351" s="25">
        <f t="shared" si="84"/>
        <v>-2.3547999999999972E-4</v>
      </c>
      <c r="L351" s="25">
        <f t="shared" si="85"/>
        <v>-5.4231043999999938E-3</v>
      </c>
      <c r="M351" s="25">
        <v>-8.1999999999999998E-4</v>
      </c>
      <c r="N351" s="25">
        <f t="shared" si="86"/>
        <v>1.2999999999999999E-3</v>
      </c>
      <c r="O351" s="25"/>
      <c r="P351" s="25">
        <f t="shared" si="87"/>
        <v>-3.9152999999999996E-4</v>
      </c>
      <c r="Q351" s="25">
        <f t="shared" si="88"/>
        <v>-9.0169359000000001E-3</v>
      </c>
      <c r="R351" s="25">
        <v>-1.83E-3</v>
      </c>
      <c r="S351" s="25">
        <f t="shared" si="89"/>
        <v>2.8999999999999989E-4</v>
      </c>
      <c r="T351" s="25"/>
      <c r="U351" s="25">
        <f t="shared" si="90"/>
        <v>-4.6658000000000008E-4</v>
      </c>
      <c r="V351" s="25">
        <f t="shared" si="91"/>
        <v>-1.0745337400000003E-2</v>
      </c>
      <c r="W351" s="25">
        <v>-1.6299999999999999E-3</v>
      </c>
      <c r="X351" s="25">
        <f t="shared" si="92"/>
        <v>4.8999999999999998E-4</v>
      </c>
      <c r="Y351" s="25"/>
      <c r="Z351" s="25">
        <f t="shared" si="93"/>
        <v>-3.2218000000000004E-4</v>
      </c>
      <c r="AA351" s="25">
        <f t="shared" si="94"/>
        <v>-7.4198054000000008E-3</v>
      </c>
      <c r="AB351" s="25">
        <v>-4.2599999999999999E-3</v>
      </c>
      <c r="AC351" s="25">
        <f t="shared" si="95"/>
        <v>-2.1199999999999999E-3</v>
      </c>
    </row>
    <row r="352" spans="1:29" s="15" customFormat="1">
      <c r="A352" s="18">
        <v>600</v>
      </c>
      <c r="B352" s="25">
        <v>-1.0000000000000001E-5</v>
      </c>
      <c r="C352" s="25">
        <v>-2.0500000000000002E-3</v>
      </c>
      <c r="D352" s="25">
        <f t="shared" si="80"/>
        <v>2.1499999999999948E-4</v>
      </c>
      <c r="E352" s="25"/>
      <c r="F352" s="25"/>
      <c r="G352" s="25"/>
      <c r="H352" s="25">
        <v>2.0000000000000001E-4</v>
      </c>
      <c r="I352" s="25">
        <f t="shared" si="83"/>
        <v>2.4649999999999997E-3</v>
      </c>
      <c r="J352" s="25"/>
      <c r="K352" s="25"/>
      <c r="L352" s="25"/>
      <c r="M352" s="25">
        <v>-7.7999999999999999E-4</v>
      </c>
      <c r="N352" s="25">
        <f t="shared" si="86"/>
        <v>1.4849999999999998E-3</v>
      </c>
      <c r="O352" s="25"/>
      <c r="P352" s="25"/>
      <c r="Q352" s="25"/>
      <c r="R352" s="25">
        <v>-1.8699999999999999E-3</v>
      </c>
      <c r="S352" s="25">
        <f t="shared" si="89"/>
        <v>3.9499999999999974E-4</v>
      </c>
      <c r="T352" s="25"/>
      <c r="U352" s="25"/>
      <c r="V352" s="25"/>
      <c r="W352" s="25">
        <v>-1.65E-3</v>
      </c>
      <c r="X352" s="25">
        <f t="shared" si="92"/>
        <v>6.1499999999999966E-4</v>
      </c>
      <c r="Y352" s="25"/>
      <c r="Z352" s="25"/>
      <c r="AA352" s="25"/>
      <c r="AB352" s="25">
        <v>-4.5199999999999997E-3</v>
      </c>
      <c r="AC352" s="25">
        <f t="shared" si="95"/>
        <v>-2.2649999999999997E-3</v>
      </c>
    </row>
    <row r="353" spans="1:29" s="15" customFormat="1">
      <c r="A353" s="18">
        <v>601</v>
      </c>
      <c r="B353" s="25">
        <v>0</v>
      </c>
      <c r="C353" s="25">
        <v>-2.1900000000000001E-3</v>
      </c>
      <c r="D353" s="25">
        <f t="shared" si="80"/>
        <v>-6.4999999999999954E-5</v>
      </c>
      <c r="E353" s="25"/>
      <c r="F353" s="25"/>
      <c r="G353" s="25"/>
      <c r="H353" s="25">
        <v>1E-4</v>
      </c>
      <c r="I353" s="25">
        <f t="shared" si="83"/>
        <v>2.225E-3</v>
      </c>
      <c r="J353" s="25"/>
      <c r="K353" s="25"/>
      <c r="L353" s="25"/>
      <c r="M353" s="25">
        <v>-9.7000000000000005E-4</v>
      </c>
      <c r="N353" s="25">
        <f t="shared" si="86"/>
        <v>1.1550000000000002E-3</v>
      </c>
      <c r="O353" s="25"/>
      <c r="P353" s="25"/>
      <c r="Q353" s="25"/>
      <c r="R353" s="25">
        <v>-1.99E-3</v>
      </c>
      <c r="S353" s="25">
        <f t="shared" si="89"/>
        <v>1.3500000000000014E-4</v>
      </c>
      <c r="T353" s="25"/>
      <c r="U353" s="25"/>
      <c r="V353" s="25"/>
      <c r="W353" s="25">
        <v>-1.65E-3</v>
      </c>
      <c r="X353" s="25">
        <f t="shared" si="92"/>
        <v>4.7500000000000016E-4</v>
      </c>
      <c r="Y353" s="25"/>
      <c r="Z353" s="25"/>
      <c r="AA353" s="25"/>
      <c r="AB353" s="25">
        <v>-4.2500000000000003E-3</v>
      </c>
      <c r="AC353" s="25">
        <f t="shared" si="95"/>
        <v>-2.1250000000000002E-3</v>
      </c>
    </row>
    <row r="354" spans="1:29" s="15" customFormat="1">
      <c r="A354" s="18">
        <v>602</v>
      </c>
      <c r="B354" s="25">
        <v>-1.9000000000000001E-4</v>
      </c>
      <c r="C354" s="25">
        <v>-2.2399999999999998E-3</v>
      </c>
      <c r="D354" s="25">
        <f t="shared" si="80"/>
        <v>1.4500000000000016E-4</v>
      </c>
      <c r="E354" s="25"/>
      <c r="F354" s="25"/>
      <c r="G354" s="25"/>
      <c r="H354" s="25">
        <v>5.0000000000000002E-5</v>
      </c>
      <c r="I354" s="25">
        <f t="shared" si="83"/>
        <v>2.4350000000000001E-3</v>
      </c>
      <c r="J354" s="25"/>
      <c r="K354" s="25"/>
      <c r="L354" s="25"/>
      <c r="M354" s="25">
        <v>-1.0399999999999999E-3</v>
      </c>
      <c r="N354" s="25">
        <f t="shared" si="86"/>
        <v>1.3450000000000001E-3</v>
      </c>
      <c r="O354" s="25"/>
      <c r="P354" s="25"/>
      <c r="Q354" s="25"/>
      <c r="R354" s="25">
        <v>-2.0500000000000002E-3</v>
      </c>
      <c r="S354" s="25">
        <f t="shared" si="89"/>
        <v>3.3499999999999979E-4</v>
      </c>
      <c r="T354" s="25"/>
      <c r="U354" s="25"/>
      <c r="V354" s="25"/>
      <c r="W354" s="25">
        <v>-1.83E-3</v>
      </c>
      <c r="X354" s="25">
        <f t="shared" si="92"/>
        <v>5.5499999999999994E-4</v>
      </c>
      <c r="Y354" s="25"/>
      <c r="Z354" s="25"/>
      <c r="AA354" s="25"/>
      <c r="AB354" s="25">
        <v>-4.5799999999999999E-3</v>
      </c>
      <c r="AC354" s="25">
        <f t="shared" si="95"/>
        <v>-2.385E-3</v>
      </c>
    </row>
    <row r="355" spans="1:29" s="15" customFormat="1">
      <c r="A355" s="18">
        <v>603</v>
      </c>
      <c r="B355" s="25">
        <v>9.0000000000000006E-5</v>
      </c>
      <c r="C355" s="25">
        <v>-2.16E-3</v>
      </c>
      <c r="D355" s="25">
        <f t="shared" si="80"/>
        <v>-4.4999999999999901E-5</v>
      </c>
      <c r="E355" s="25"/>
      <c r="F355" s="25"/>
      <c r="G355" s="25"/>
      <c r="H355" s="25">
        <v>1.2999999999999999E-4</v>
      </c>
      <c r="I355" s="25">
        <f t="shared" si="83"/>
        <v>2.245E-3</v>
      </c>
      <c r="J355" s="25"/>
      <c r="K355" s="25"/>
      <c r="L355" s="25"/>
      <c r="M355" s="25">
        <v>-8.0999999999999996E-4</v>
      </c>
      <c r="N355" s="25">
        <f t="shared" si="86"/>
        <v>1.3050000000000002E-3</v>
      </c>
      <c r="O355" s="25"/>
      <c r="P355" s="25"/>
      <c r="Q355" s="25"/>
      <c r="R355" s="25">
        <v>-1.8699999999999999E-3</v>
      </c>
      <c r="S355" s="25">
        <f t="shared" si="89"/>
        <v>2.4500000000000021E-4</v>
      </c>
      <c r="T355" s="25"/>
      <c r="U355" s="25"/>
      <c r="V355" s="25"/>
      <c r="W355" s="25">
        <v>-1.6100000000000001E-3</v>
      </c>
      <c r="X355" s="25">
        <f t="shared" si="92"/>
        <v>5.0500000000000002E-4</v>
      </c>
      <c r="Y355" s="25"/>
      <c r="Z355" s="25"/>
      <c r="AA355" s="25"/>
      <c r="AB355" s="25">
        <v>-4.3200000000000001E-3</v>
      </c>
      <c r="AC355" s="25">
        <f t="shared" si="95"/>
        <v>-2.1150000000000001E-3</v>
      </c>
    </row>
    <row r="356" spans="1:29" s="15" customFormat="1">
      <c r="A356" s="18">
        <v>604</v>
      </c>
      <c r="B356" s="25">
        <v>-2.7E-4</v>
      </c>
      <c r="C356" s="25">
        <v>-2.2100000000000002E-3</v>
      </c>
      <c r="D356" s="25">
        <f t="shared" si="80"/>
        <v>2.4999999999999979E-4</v>
      </c>
      <c r="E356" s="25"/>
      <c r="F356" s="25"/>
      <c r="G356" s="25"/>
      <c r="H356" s="25">
        <v>1.8000000000000001E-4</v>
      </c>
      <c r="I356" s="25">
        <f t="shared" si="83"/>
        <v>2.64E-3</v>
      </c>
      <c r="J356" s="25"/>
      <c r="K356" s="25"/>
      <c r="L356" s="25"/>
      <c r="M356" s="25">
        <v>-8.4000000000000003E-4</v>
      </c>
      <c r="N356" s="25">
        <f t="shared" si="86"/>
        <v>1.6199999999999999E-3</v>
      </c>
      <c r="O356" s="25"/>
      <c r="P356" s="25"/>
      <c r="Q356" s="25"/>
      <c r="R356" s="25">
        <v>-1.9599999999999999E-3</v>
      </c>
      <c r="S356" s="25">
        <f t="shared" si="89"/>
        <v>5.0000000000000001E-4</v>
      </c>
      <c r="T356" s="25"/>
      <c r="U356" s="25"/>
      <c r="V356" s="25"/>
      <c r="W356" s="25">
        <v>-1.74E-3</v>
      </c>
      <c r="X356" s="25">
        <f t="shared" si="92"/>
        <v>7.1999999999999994E-4</v>
      </c>
      <c r="Y356" s="25"/>
      <c r="Z356" s="25"/>
      <c r="AA356" s="25"/>
      <c r="AB356" s="25">
        <v>-4.6499999999999996E-3</v>
      </c>
      <c r="AC356" s="25">
        <f t="shared" si="95"/>
        <v>-2.4599999999999999E-3</v>
      </c>
    </row>
    <row r="357" spans="1:29" s="15" customFormat="1">
      <c r="A357" s="18">
        <v>605</v>
      </c>
      <c r="B357" s="25">
        <v>9.0000000000000006E-5</v>
      </c>
      <c r="C357" s="25">
        <v>-2.0899999999999998E-3</v>
      </c>
      <c r="D357" s="25">
        <f t="shared" si="80"/>
        <v>-4.9999999999997963E-6</v>
      </c>
      <c r="E357" s="25"/>
      <c r="F357" s="25"/>
      <c r="G357" s="25"/>
      <c r="H357" s="25">
        <v>2.0000000000000001E-4</v>
      </c>
      <c r="I357" s="25">
        <f t="shared" si="83"/>
        <v>2.2850000000000001E-3</v>
      </c>
      <c r="J357" s="25"/>
      <c r="K357" s="25"/>
      <c r="L357" s="25"/>
      <c r="M357" s="25">
        <v>-7.6999999999999996E-4</v>
      </c>
      <c r="N357" s="25">
        <f t="shared" si="86"/>
        <v>1.3150000000000002E-3</v>
      </c>
      <c r="O357" s="25"/>
      <c r="P357" s="25"/>
      <c r="Q357" s="25"/>
      <c r="R357" s="25">
        <v>-1.8400000000000001E-3</v>
      </c>
      <c r="S357" s="25">
        <f t="shared" si="89"/>
        <v>2.4499999999999999E-4</v>
      </c>
      <c r="T357" s="25"/>
      <c r="U357" s="25"/>
      <c r="V357" s="25"/>
      <c r="W357" s="25">
        <v>-1.57E-3</v>
      </c>
      <c r="X357" s="25">
        <f t="shared" si="92"/>
        <v>5.1500000000000005E-4</v>
      </c>
      <c r="Y357" s="25"/>
      <c r="Z357" s="25"/>
      <c r="AA357" s="25"/>
      <c r="AB357" s="25">
        <v>-4.2599999999999999E-3</v>
      </c>
      <c r="AC357" s="25">
        <f t="shared" si="95"/>
        <v>-2.085E-3</v>
      </c>
    </row>
    <row r="358" spans="1:29" s="15" customFormat="1">
      <c r="A358" s="18">
        <v>606</v>
      </c>
      <c r="B358" s="25">
        <v>-3.8999999999999999E-4</v>
      </c>
      <c r="C358" s="25">
        <v>-2.1900000000000001E-3</v>
      </c>
      <c r="D358" s="25">
        <f t="shared" si="80"/>
        <v>3.6499999999999987E-4</v>
      </c>
      <c r="E358" s="25"/>
      <c r="F358" s="25"/>
      <c r="G358" s="25"/>
      <c r="H358" s="25">
        <v>1.7000000000000001E-4</v>
      </c>
      <c r="I358" s="25">
        <f t="shared" si="83"/>
        <v>2.725E-3</v>
      </c>
      <c r="J358" s="25"/>
      <c r="K358" s="25"/>
      <c r="L358" s="25"/>
      <c r="M358" s="25">
        <v>-9.1E-4</v>
      </c>
      <c r="N358" s="25">
        <f t="shared" si="86"/>
        <v>1.645E-3</v>
      </c>
      <c r="O358" s="25"/>
      <c r="P358" s="25"/>
      <c r="Q358" s="25"/>
      <c r="R358" s="25">
        <v>-1.97E-3</v>
      </c>
      <c r="S358" s="25">
        <f t="shared" si="89"/>
        <v>5.8500000000000002E-4</v>
      </c>
      <c r="T358" s="25"/>
      <c r="U358" s="25"/>
      <c r="V358" s="25"/>
      <c r="W358" s="25">
        <v>-1.8E-3</v>
      </c>
      <c r="X358" s="25">
        <f t="shared" si="92"/>
        <v>7.5500000000000003E-4</v>
      </c>
      <c r="Y358" s="25"/>
      <c r="Z358" s="25"/>
      <c r="AA358" s="25"/>
      <c r="AB358" s="25">
        <v>-4.7200000000000002E-3</v>
      </c>
      <c r="AC358" s="25">
        <f t="shared" si="95"/>
        <v>-2.555E-3</v>
      </c>
    </row>
    <row r="359" spans="1:29" s="15" customFormat="1">
      <c r="A359" s="18">
        <v>607</v>
      </c>
      <c r="B359" s="25">
        <v>8.0000000000000007E-5</v>
      </c>
      <c r="C359" s="25">
        <v>-2.0699999999999998E-3</v>
      </c>
      <c r="D359" s="25">
        <f t="shared" si="80"/>
        <v>3.0000000000000079E-5</v>
      </c>
      <c r="E359" s="25"/>
      <c r="F359" s="25"/>
      <c r="G359" s="25"/>
      <c r="H359" s="25">
        <v>1.2999999999999999E-4</v>
      </c>
      <c r="I359" s="25">
        <f t="shared" si="83"/>
        <v>2.2299999999999998E-3</v>
      </c>
      <c r="J359" s="25"/>
      <c r="K359" s="25"/>
      <c r="L359" s="25"/>
      <c r="M359" s="25">
        <v>-8.0000000000000004E-4</v>
      </c>
      <c r="N359" s="25">
        <f t="shared" si="86"/>
        <v>1.2999999999999999E-3</v>
      </c>
      <c r="O359" s="25"/>
      <c r="P359" s="25"/>
      <c r="Q359" s="25"/>
      <c r="R359" s="25">
        <v>-1.83E-3</v>
      </c>
      <c r="S359" s="25">
        <f t="shared" si="89"/>
        <v>2.6999999999999984E-4</v>
      </c>
      <c r="T359" s="25"/>
      <c r="U359" s="25"/>
      <c r="V359" s="25"/>
      <c r="W359" s="25">
        <v>-1.5299999999999999E-3</v>
      </c>
      <c r="X359" s="25">
        <f t="shared" si="92"/>
        <v>5.6999999999999998E-4</v>
      </c>
      <c r="Y359" s="25"/>
      <c r="Z359" s="25"/>
      <c r="AA359" s="25"/>
      <c r="AB359" s="25">
        <v>-4.28E-3</v>
      </c>
      <c r="AC359" s="25">
        <f t="shared" si="95"/>
        <v>-2.0999999999999999E-3</v>
      </c>
    </row>
    <row r="360" spans="1:29" s="15" customFormat="1">
      <c r="A360" s="18">
        <v>608</v>
      </c>
      <c r="B360" s="25">
        <v>-2.2000000000000001E-4</v>
      </c>
      <c r="C360" s="25">
        <v>-2.1099999999999999E-3</v>
      </c>
      <c r="D360" s="25">
        <f t="shared" si="80"/>
        <v>2.5500000000000002E-4</v>
      </c>
      <c r="E360" s="25"/>
      <c r="F360" s="25"/>
      <c r="G360" s="25"/>
      <c r="H360" s="25">
        <v>1.2E-4</v>
      </c>
      <c r="I360" s="25">
        <f t="shared" si="83"/>
        <v>2.4849999999999998E-3</v>
      </c>
      <c r="J360" s="25"/>
      <c r="K360" s="25"/>
      <c r="L360" s="25"/>
      <c r="M360" s="25">
        <v>-8.1999999999999998E-4</v>
      </c>
      <c r="N360" s="25">
        <f t="shared" si="86"/>
        <v>1.5449999999999999E-3</v>
      </c>
      <c r="O360" s="25"/>
      <c r="P360" s="25"/>
      <c r="Q360" s="25"/>
      <c r="R360" s="25">
        <v>-1.82E-3</v>
      </c>
      <c r="S360" s="25">
        <f t="shared" si="89"/>
        <v>5.4499999999999991E-4</v>
      </c>
      <c r="T360" s="25"/>
      <c r="U360" s="25"/>
      <c r="V360" s="25"/>
      <c r="W360" s="25">
        <v>-1.73E-3</v>
      </c>
      <c r="X360" s="25">
        <f t="shared" si="92"/>
        <v>6.3499999999999993E-4</v>
      </c>
      <c r="Y360" s="25"/>
      <c r="Z360" s="25"/>
      <c r="AA360" s="25"/>
      <c r="AB360" s="25">
        <v>-4.5100000000000001E-3</v>
      </c>
      <c r="AC360" s="25">
        <f t="shared" si="95"/>
        <v>-2.3649999999999999E-3</v>
      </c>
    </row>
    <row r="361" spans="1:29" s="15" customFormat="1">
      <c r="A361" s="18">
        <v>609</v>
      </c>
      <c r="B361" s="25">
        <v>1.2E-4</v>
      </c>
      <c r="C361" s="25">
        <v>-1.9599999999999999E-3</v>
      </c>
      <c r="D361" s="25">
        <f t="shared" si="80"/>
        <v>1.0500000000000006E-4</v>
      </c>
      <c r="E361" s="25"/>
      <c r="F361" s="25"/>
      <c r="G361" s="25"/>
      <c r="H361" s="25">
        <v>2.0000000000000001E-4</v>
      </c>
      <c r="I361" s="25">
        <f t="shared" si="83"/>
        <v>2.2650000000000001E-3</v>
      </c>
      <c r="J361" s="25"/>
      <c r="K361" s="25"/>
      <c r="L361" s="25"/>
      <c r="M361" s="25">
        <v>-7.2999999999999996E-4</v>
      </c>
      <c r="N361" s="25">
        <f t="shared" si="86"/>
        <v>1.335E-3</v>
      </c>
      <c r="O361" s="25"/>
      <c r="P361" s="25"/>
      <c r="Q361" s="25"/>
      <c r="R361" s="25">
        <v>-1.74E-3</v>
      </c>
      <c r="S361" s="25">
        <f t="shared" si="89"/>
        <v>3.2499999999999999E-4</v>
      </c>
      <c r="T361" s="25"/>
      <c r="U361" s="25"/>
      <c r="V361" s="25"/>
      <c r="W361" s="25">
        <v>-1.48E-3</v>
      </c>
      <c r="X361" s="25">
        <f t="shared" si="92"/>
        <v>5.8500000000000002E-4</v>
      </c>
      <c r="Y361" s="25"/>
      <c r="Z361" s="25"/>
      <c r="AA361" s="25"/>
      <c r="AB361" s="25">
        <v>-4.2500000000000003E-3</v>
      </c>
      <c r="AC361" s="25">
        <f t="shared" si="95"/>
        <v>-2.065E-3</v>
      </c>
    </row>
    <row r="362" spans="1:29" s="15" customFormat="1">
      <c r="A362" s="18">
        <v>610</v>
      </c>
      <c r="B362" s="25">
        <v>-5.2999999999999998E-4</v>
      </c>
      <c r="C362" s="25">
        <v>-1.99E-3</v>
      </c>
      <c r="D362" s="25">
        <f t="shared" si="80"/>
        <v>6.2999999999999992E-4</v>
      </c>
      <c r="E362" s="25"/>
      <c r="F362" s="25"/>
      <c r="G362" s="25"/>
      <c r="H362" s="25">
        <v>2.3000000000000001E-4</v>
      </c>
      <c r="I362" s="25">
        <f t="shared" si="83"/>
        <v>2.8500000000000001E-3</v>
      </c>
      <c r="J362" s="25"/>
      <c r="K362" s="25"/>
      <c r="L362" s="25"/>
      <c r="M362" s="25">
        <v>-7.6000000000000004E-4</v>
      </c>
      <c r="N362" s="25">
        <f t="shared" si="86"/>
        <v>1.8599999999999999E-3</v>
      </c>
      <c r="O362" s="25"/>
      <c r="P362" s="25"/>
      <c r="Q362" s="25"/>
      <c r="R362" s="25">
        <v>-1.72E-3</v>
      </c>
      <c r="S362" s="25">
        <f t="shared" si="89"/>
        <v>8.9999999999999998E-4</v>
      </c>
      <c r="T362" s="25"/>
      <c r="U362" s="25"/>
      <c r="V362" s="25"/>
      <c r="W362" s="25">
        <v>-1.57E-3</v>
      </c>
      <c r="X362" s="25">
        <f t="shared" si="92"/>
        <v>1.0499999999999999E-3</v>
      </c>
      <c r="Y362" s="25"/>
      <c r="Z362" s="25"/>
      <c r="AA362" s="25"/>
      <c r="AB362" s="25">
        <v>-4.7099999999999998E-3</v>
      </c>
      <c r="AC362" s="25">
        <f t="shared" si="95"/>
        <v>-2.6199999999999999E-3</v>
      </c>
    </row>
    <row r="363" spans="1:29" s="15" customFormat="1">
      <c r="A363" s="18">
        <v>611</v>
      </c>
      <c r="B363" s="25">
        <v>3.3E-4</v>
      </c>
      <c r="C363" s="25">
        <v>-1.9599999999999999E-3</v>
      </c>
      <c r="D363" s="25">
        <f t="shared" si="80"/>
        <v>-3.9999999999999888E-5</v>
      </c>
      <c r="E363" s="25"/>
      <c r="F363" s="25"/>
      <c r="G363" s="25"/>
      <c r="H363" s="25">
        <v>2.1000000000000001E-4</v>
      </c>
      <c r="I363" s="25">
        <f t="shared" si="83"/>
        <v>2.1299999999999999E-3</v>
      </c>
      <c r="J363" s="25"/>
      <c r="K363" s="25"/>
      <c r="L363" s="25"/>
      <c r="M363" s="25">
        <v>-6.8000000000000005E-4</v>
      </c>
      <c r="N363" s="25">
        <f t="shared" si="86"/>
        <v>1.24E-3</v>
      </c>
      <c r="O363" s="25"/>
      <c r="P363" s="25"/>
      <c r="Q363" s="25"/>
      <c r="R363" s="25">
        <v>-1.6900000000000001E-3</v>
      </c>
      <c r="S363" s="25">
        <f t="shared" si="89"/>
        <v>2.2999999999999995E-4</v>
      </c>
      <c r="T363" s="25"/>
      <c r="U363" s="25"/>
      <c r="V363" s="25"/>
      <c r="W363" s="25">
        <v>-1.47E-3</v>
      </c>
      <c r="X363" s="25">
        <f t="shared" si="92"/>
        <v>4.500000000000001E-4</v>
      </c>
      <c r="Y363" s="25"/>
      <c r="Z363" s="25"/>
      <c r="AA363" s="25"/>
      <c r="AB363" s="25">
        <v>-4.1700000000000001E-3</v>
      </c>
      <c r="AC363" s="25">
        <f t="shared" si="95"/>
        <v>-1.92E-3</v>
      </c>
    </row>
    <row r="364" spans="1:29" s="15" customFormat="1">
      <c r="A364" s="18">
        <v>612</v>
      </c>
      <c r="B364" s="25">
        <v>-3.2000000000000003E-4</v>
      </c>
      <c r="C364" s="25">
        <v>-2.0999999999999999E-3</v>
      </c>
      <c r="D364" s="25">
        <f t="shared" si="80"/>
        <v>4.5000000000000031E-4</v>
      </c>
      <c r="E364" s="25"/>
      <c r="F364" s="25"/>
      <c r="G364" s="25"/>
      <c r="H364" s="25">
        <v>1.2999999999999999E-4</v>
      </c>
      <c r="I364" s="25">
        <f t="shared" si="83"/>
        <v>2.6800000000000001E-3</v>
      </c>
      <c r="J364" s="25"/>
      <c r="K364" s="25"/>
      <c r="L364" s="25"/>
      <c r="M364" s="25">
        <v>-8.1999999999999998E-4</v>
      </c>
      <c r="N364" s="25">
        <f t="shared" si="86"/>
        <v>1.7300000000000002E-3</v>
      </c>
      <c r="O364" s="25"/>
      <c r="P364" s="25"/>
      <c r="Q364" s="25"/>
      <c r="R364" s="25">
        <v>-1.81E-3</v>
      </c>
      <c r="S364" s="25">
        <f t="shared" si="89"/>
        <v>7.4000000000000021E-4</v>
      </c>
      <c r="T364" s="25"/>
      <c r="U364" s="25"/>
      <c r="V364" s="25"/>
      <c r="W364" s="25">
        <v>-1.6800000000000001E-3</v>
      </c>
      <c r="X364" s="25">
        <f t="shared" si="92"/>
        <v>8.7000000000000011E-4</v>
      </c>
      <c r="Y364" s="25"/>
      <c r="Z364" s="25"/>
      <c r="AA364" s="25"/>
      <c r="AB364" s="25">
        <v>-4.7800000000000004E-3</v>
      </c>
      <c r="AC364" s="25">
        <f t="shared" si="95"/>
        <v>-2.5500000000000002E-3</v>
      </c>
    </row>
    <row r="365" spans="1:29" s="15" customFormat="1">
      <c r="A365" s="18">
        <v>613</v>
      </c>
      <c r="B365" s="25">
        <v>3.4000000000000002E-4</v>
      </c>
      <c r="C365" s="25">
        <v>-1.91E-3</v>
      </c>
      <c r="D365" s="25">
        <f t="shared" si="80"/>
        <v>6.500000000000017E-5</v>
      </c>
      <c r="E365" s="25"/>
      <c r="F365" s="25"/>
      <c r="G365" s="25"/>
      <c r="H365" s="25">
        <v>1.8000000000000001E-4</v>
      </c>
      <c r="I365" s="25">
        <f t="shared" si="83"/>
        <v>2.1550000000000002E-3</v>
      </c>
      <c r="J365" s="25"/>
      <c r="K365" s="25"/>
      <c r="L365" s="25"/>
      <c r="M365" s="25">
        <v>-6.8000000000000005E-4</v>
      </c>
      <c r="N365" s="25">
        <f t="shared" si="86"/>
        <v>1.2950000000000001E-3</v>
      </c>
      <c r="O365" s="25"/>
      <c r="P365" s="25"/>
      <c r="Q365" s="25"/>
      <c r="R365" s="25">
        <v>-1.6199999999999999E-3</v>
      </c>
      <c r="S365" s="25">
        <f t="shared" si="89"/>
        <v>3.5500000000000028E-4</v>
      </c>
      <c r="T365" s="25"/>
      <c r="U365" s="25"/>
      <c r="V365" s="25"/>
      <c r="W365" s="25">
        <v>-1.5E-3</v>
      </c>
      <c r="X365" s="25">
        <f t="shared" si="92"/>
        <v>4.7500000000000016E-4</v>
      </c>
      <c r="Y365" s="25"/>
      <c r="Z365" s="25"/>
      <c r="AA365" s="25"/>
      <c r="AB365" s="25">
        <v>-4.2900000000000004E-3</v>
      </c>
      <c r="AC365" s="25">
        <f t="shared" si="95"/>
        <v>-1.9750000000000002E-3</v>
      </c>
    </row>
    <row r="366" spans="1:29" s="15" customFormat="1">
      <c r="A366" s="18">
        <v>614</v>
      </c>
      <c r="B366" s="25">
        <v>-4.2000000000000002E-4</v>
      </c>
      <c r="C366" s="25">
        <v>-1.9400000000000001E-3</v>
      </c>
      <c r="D366" s="25">
        <f t="shared" si="80"/>
        <v>6.6999999999999981E-4</v>
      </c>
      <c r="E366" s="25"/>
      <c r="F366" s="25"/>
      <c r="G366" s="25"/>
      <c r="H366" s="25">
        <v>2.3000000000000001E-4</v>
      </c>
      <c r="I366" s="25">
        <f t="shared" si="83"/>
        <v>2.8400000000000001E-3</v>
      </c>
      <c r="J366" s="25"/>
      <c r="K366" s="25"/>
      <c r="L366" s="25"/>
      <c r="M366" s="25">
        <v>-6.8999999999999997E-4</v>
      </c>
      <c r="N366" s="25">
        <f t="shared" si="86"/>
        <v>1.9199999999999998E-3</v>
      </c>
      <c r="O366" s="25"/>
      <c r="P366" s="25"/>
      <c r="Q366" s="25"/>
      <c r="R366" s="25">
        <v>-1.73E-3</v>
      </c>
      <c r="S366" s="25">
        <f t="shared" si="89"/>
        <v>8.7999999999999992E-4</v>
      </c>
      <c r="T366" s="25"/>
      <c r="U366" s="25"/>
      <c r="V366" s="25"/>
      <c r="W366" s="25">
        <v>-1.5499999999999999E-3</v>
      </c>
      <c r="X366" s="25">
        <f t="shared" si="92"/>
        <v>1.06E-3</v>
      </c>
      <c r="Y366" s="25"/>
      <c r="Z366" s="25"/>
      <c r="AA366" s="25"/>
      <c r="AB366" s="25">
        <v>-4.7999999999999996E-3</v>
      </c>
      <c r="AC366" s="25">
        <f t="shared" si="95"/>
        <v>-2.6099999999999999E-3</v>
      </c>
    </row>
    <row r="367" spans="1:29" s="15" customFormat="1">
      <c r="A367" s="18">
        <v>615</v>
      </c>
      <c r="B367" s="25">
        <v>2.2000000000000001E-4</v>
      </c>
      <c r="C367" s="25">
        <v>-1.8400000000000001E-3</v>
      </c>
      <c r="D367" s="25">
        <f t="shared" si="80"/>
        <v>1.4999999999999996E-4</v>
      </c>
      <c r="E367" s="25"/>
      <c r="F367" s="25"/>
      <c r="G367" s="25"/>
      <c r="H367" s="25">
        <v>3.8999999999999999E-4</v>
      </c>
      <c r="I367" s="25">
        <f t="shared" si="83"/>
        <v>2.3800000000000002E-3</v>
      </c>
      <c r="J367" s="25"/>
      <c r="K367" s="25"/>
      <c r="L367" s="25"/>
      <c r="M367" s="25">
        <v>-5.1000000000000004E-4</v>
      </c>
      <c r="N367" s="25">
        <f t="shared" si="86"/>
        <v>1.48E-3</v>
      </c>
      <c r="O367" s="25"/>
      <c r="P367" s="25"/>
      <c r="Q367" s="25"/>
      <c r="R367" s="25">
        <v>-1.6299999999999999E-3</v>
      </c>
      <c r="S367" s="25">
        <f t="shared" si="89"/>
        <v>3.6000000000000008E-4</v>
      </c>
      <c r="T367" s="25"/>
      <c r="U367" s="25"/>
      <c r="V367" s="25"/>
      <c r="W367" s="25">
        <v>-1.3799999999999999E-3</v>
      </c>
      <c r="X367" s="25">
        <f t="shared" si="92"/>
        <v>6.1000000000000008E-4</v>
      </c>
      <c r="Y367" s="25"/>
      <c r="Z367" s="25"/>
      <c r="AA367" s="25"/>
      <c r="AB367" s="25">
        <v>-4.1999999999999997E-3</v>
      </c>
      <c r="AC367" s="25">
        <f t="shared" si="95"/>
        <v>-1.99E-3</v>
      </c>
    </row>
    <row r="368" spans="1:29" s="15" customFormat="1">
      <c r="A368" s="18">
        <v>616</v>
      </c>
      <c r="B368" s="25">
        <v>-2.3000000000000001E-4</v>
      </c>
      <c r="C368" s="25">
        <v>-1.9300000000000001E-3</v>
      </c>
      <c r="D368" s="25">
        <f t="shared" si="80"/>
        <v>4.4000000000000007E-4</v>
      </c>
      <c r="E368" s="25"/>
      <c r="F368" s="25"/>
      <c r="G368" s="25"/>
      <c r="H368" s="25">
        <v>3.2000000000000003E-4</v>
      </c>
      <c r="I368" s="25">
        <f t="shared" si="83"/>
        <v>2.6900000000000001E-3</v>
      </c>
      <c r="J368" s="25"/>
      <c r="K368" s="25"/>
      <c r="L368" s="25"/>
      <c r="M368" s="25">
        <v>-7.3999999999999999E-4</v>
      </c>
      <c r="N368" s="25">
        <f t="shared" si="86"/>
        <v>1.6300000000000002E-3</v>
      </c>
      <c r="O368" s="25"/>
      <c r="P368" s="25"/>
      <c r="Q368" s="25"/>
      <c r="R368" s="25">
        <v>-1.6999999999999999E-3</v>
      </c>
      <c r="S368" s="25">
        <f t="shared" si="89"/>
        <v>6.7000000000000024E-4</v>
      </c>
      <c r="T368" s="25"/>
      <c r="U368" s="25"/>
      <c r="V368" s="25"/>
      <c r="W368" s="25">
        <v>-1.5100000000000001E-3</v>
      </c>
      <c r="X368" s="25">
        <f t="shared" si="92"/>
        <v>8.6000000000000009E-4</v>
      </c>
      <c r="Y368" s="25"/>
      <c r="Z368" s="25"/>
      <c r="AA368" s="25"/>
      <c r="AB368" s="25">
        <v>-4.5100000000000001E-3</v>
      </c>
      <c r="AC368" s="25">
        <f t="shared" si="95"/>
        <v>-2.3700000000000001E-3</v>
      </c>
    </row>
    <row r="369" spans="1:29" s="15" customFormat="1">
      <c r="A369" s="18">
        <v>617</v>
      </c>
      <c r="B369" s="25">
        <v>2.0000000000000001E-4</v>
      </c>
      <c r="C369" s="25">
        <v>-1.8799999999999999E-3</v>
      </c>
      <c r="D369" s="25">
        <f t="shared" si="80"/>
        <v>1.2500000000000033E-4</v>
      </c>
      <c r="E369" s="25"/>
      <c r="F369" s="25"/>
      <c r="G369" s="25"/>
      <c r="H369" s="25">
        <v>1.4999999999999999E-4</v>
      </c>
      <c r="I369" s="25">
        <f t="shared" si="83"/>
        <v>2.1550000000000002E-3</v>
      </c>
      <c r="J369" s="25"/>
      <c r="K369" s="25"/>
      <c r="L369" s="25"/>
      <c r="M369" s="25">
        <v>-6.7000000000000002E-4</v>
      </c>
      <c r="N369" s="25">
        <f t="shared" si="86"/>
        <v>1.3350000000000002E-3</v>
      </c>
      <c r="O369" s="25"/>
      <c r="P369" s="25"/>
      <c r="Q369" s="25"/>
      <c r="R369" s="25">
        <v>-1.6800000000000001E-3</v>
      </c>
      <c r="S369" s="25">
        <f t="shared" si="89"/>
        <v>3.250000000000002E-4</v>
      </c>
      <c r="T369" s="25"/>
      <c r="U369" s="25"/>
      <c r="V369" s="25"/>
      <c r="W369" s="25">
        <v>-1.5200000000000001E-3</v>
      </c>
      <c r="X369" s="25">
        <f t="shared" si="92"/>
        <v>4.8500000000000019E-4</v>
      </c>
      <c r="Y369" s="25"/>
      <c r="Z369" s="25"/>
      <c r="AA369" s="25"/>
      <c r="AB369" s="25">
        <v>-4.2100000000000002E-3</v>
      </c>
      <c r="AC369" s="25">
        <f t="shared" si="95"/>
        <v>-2.0050000000000003E-3</v>
      </c>
    </row>
    <row r="370" spans="1:29" s="15" customFormat="1">
      <c r="A370" s="18">
        <v>618</v>
      </c>
      <c r="B370" s="25">
        <v>-3.8000000000000002E-4</v>
      </c>
      <c r="C370" s="25">
        <v>-1.99E-3</v>
      </c>
      <c r="D370" s="25">
        <f t="shared" si="80"/>
        <v>6.1999999999999989E-4</v>
      </c>
      <c r="E370" s="25"/>
      <c r="F370" s="25"/>
      <c r="G370" s="25"/>
      <c r="H370" s="25">
        <v>1.7000000000000001E-4</v>
      </c>
      <c r="I370" s="25">
        <f t="shared" si="83"/>
        <v>2.7799999999999999E-3</v>
      </c>
      <c r="J370" s="25"/>
      <c r="K370" s="25"/>
      <c r="L370" s="25"/>
      <c r="M370" s="25">
        <v>-7.2000000000000005E-4</v>
      </c>
      <c r="N370" s="25">
        <f t="shared" si="86"/>
        <v>1.8899999999999998E-3</v>
      </c>
      <c r="O370" s="25"/>
      <c r="P370" s="25"/>
      <c r="Q370" s="25"/>
      <c r="R370" s="25">
        <v>-1.74E-3</v>
      </c>
      <c r="S370" s="25">
        <f t="shared" si="89"/>
        <v>8.699999999999999E-4</v>
      </c>
      <c r="T370" s="25"/>
      <c r="U370" s="25"/>
      <c r="V370" s="25"/>
      <c r="W370" s="25">
        <v>-1.6000000000000001E-3</v>
      </c>
      <c r="X370" s="25">
        <f t="shared" si="92"/>
        <v>1.0099999999999998E-3</v>
      </c>
      <c r="Y370" s="25"/>
      <c r="Z370" s="25"/>
      <c r="AA370" s="25"/>
      <c r="AB370" s="25">
        <v>-4.8399999999999997E-3</v>
      </c>
      <c r="AC370" s="25">
        <f t="shared" si="95"/>
        <v>-2.6099999999999999E-3</v>
      </c>
    </row>
    <row r="371" spans="1:29" s="15" customFormat="1">
      <c r="A371" s="18">
        <v>619</v>
      </c>
      <c r="B371" s="25">
        <v>8.0000000000000007E-5</v>
      </c>
      <c r="C371" s="25">
        <v>-1.91E-3</v>
      </c>
      <c r="D371" s="25">
        <f t="shared" si="80"/>
        <v>2.1999999999999993E-4</v>
      </c>
      <c r="E371" s="25"/>
      <c r="F371" s="25"/>
      <c r="G371" s="25"/>
      <c r="H371" s="25">
        <v>2.3000000000000001E-4</v>
      </c>
      <c r="I371" s="25">
        <f t="shared" si="83"/>
        <v>2.3600000000000001E-3</v>
      </c>
      <c r="J371" s="25"/>
      <c r="K371" s="25"/>
      <c r="L371" s="25"/>
      <c r="M371" s="25">
        <v>-7.5000000000000002E-4</v>
      </c>
      <c r="N371" s="25">
        <f t="shared" si="86"/>
        <v>1.3799999999999999E-3</v>
      </c>
      <c r="O371" s="25"/>
      <c r="P371" s="25"/>
      <c r="Q371" s="25"/>
      <c r="R371" s="25">
        <v>-1.7700000000000001E-3</v>
      </c>
      <c r="S371" s="25">
        <f t="shared" si="89"/>
        <v>3.5999999999999986E-4</v>
      </c>
      <c r="T371" s="25"/>
      <c r="U371" s="25"/>
      <c r="V371" s="25"/>
      <c r="W371" s="25">
        <v>-1.5399999999999999E-3</v>
      </c>
      <c r="X371" s="25">
        <f t="shared" si="92"/>
        <v>5.9000000000000003E-4</v>
      </c>
      <c r="Y371" s="25"/>
      <c r="Z371" s="25"/>
      <c r="AA371" s="25"/>
      <c r="AB371" s="25">
        <v>-4.3400000000000001E-3</v>
      </c>
      <c r="AC371" s="25">
        <f t="shared" si="95"/>
        <v>-2.1299999999999999E-3</v>
      </c>
    </row>
    <row r="372" spans="1:29" s="15" customFormat="1">
      <c r="A372" s="18">
        <v>620</v>
      </c>
      <c r="B372" s="25">
        <v>-4.6999999999999999E-4</v>
      </c>
      <c r="C372" s="25">
        <v>-1.91E-3</v>
      </c>
      <c r="D372" s="25">
        <f t="shared" si="80"/>
        <v>6.9999999999999988E-4</v>
      </c>
      <c r="E372" s="25"/>
      <c r="F372" s="25"/>
      <c r="G372" s="25"/>
      <c r="H372" s="25">
        <v>2.5999999999999998E-4</v>
      </c>
      <c r="I372" s="25">
        <f t="shared" si="83"/>
        <v>2.8699999999999997E-3</v>
      </c>
      <c r="J372" s="25"/>
      <c r="K372" s="25"/>
      <c r="L372" s="25"/>
      <c r="M372" s="25">
        <v>-7.2999999999999996E-4</v>
      </c>
      <c r="N372" s="25">
        <f t="shared" si="86"/>
        <v>1.8799999999999999E-3</v>
      </c>
      <c r="O372" s="25"/>
      <c r="P372" s="25"/>
      <c r="Q372" s="25"/>
      <c r="R372" s="25">
        <v>-1.81E-3</v>
      </c>
      <c r="S372" s="25">
        <f t="shared" si="89"/>
        <v>7.9999999999999993E-4</v>
      </c>
      <c r="T372" s="25"/>
      <c r="U372" s="25"/>
      <c r="V372" s="25"/>
      <c r="W372" s="25">
        <v>-1.5200000000000001E-3</v>
      </c>
      <c r="X372" s="25">
        <f t="shared" si="92"/>
        <v>1.0899999999999998E-3</v>
      </c>
      <c r="Y372" s="25"/>
      <c r="Z372" s="25"/>
      <c r="AA372" s="25"/>
      <c r="AB372" s="25">
        <v>-4.7499999999999999E-3</v>
      </c>
      <c r="AC372" s="25">
        <f t="shared" si="95"/>
        <v>-2.6099999999999999E-3</v>
      </c>
    </row>
    <row r="373" spans="1:29" s="15" customFormat="1">
      <c r="A373" s="18">
        <v>621</v>
      </c>
      <c r="B373" s="25">
        <v>1.8000000000000001E-4</v>
      </c>
      <c r="C373" s="25">
        <v>-1.9E-3</v>
      </c>
      <c r="D373" s="25">
        <f t="shared" si="80"/>
        <v>1.8500000000000005E-4</v>
      </c>
      <c r="E373" s="25"/>
      <c r="F373" s="25"/>
      <c r="G373" s="25"/>
      <c r="H373" s="25">
        <v>2.3000000000000001E-4</v>
      </c>
      <c r="I373" s="25">
        <f t="shared" si="83"/>
        <v>2.3150000000000002E-3</v>
      </c>
      <c r="J373" s="25"/>
      <c r="K373" s="25"/>
      <c r="L373" s="25"/>
      <c r="M373" s="25">
        <v>-6.3000000000000003E-4</v>
      </c>
      <c r="N373" s="25">
        <f t="shared" si="86"/>
        <v>1.4550000000000001E-3</v>
      </c>
      <c r="O373" s="25"/>
      <c r="P373" s="25"/>
      <c r="Q373" s="25"/>
      <c r="R373" s="25">
        <v>-1.6299999999999999E-3</v>
      </c>
      <c r="S373" s="25">
        <f t="shared" si="89"/>
        <v>4.5500000000000011E-4</v>
      </c>
      <c r="T373" s="25"/>
      <c r="U373" s="25"/>
      <c r="V373" s="25"/>
      <c r="W373" s="25">
        <v>-1.4599999999999999E-3</v>
      </c>
      <c r="X373" s="25">
        <f t="shared" si="92"/>
        <v>6.2500000000000012E-4</v>
      </c>
      <c r="Y373" s="25"/>
      <c r="Z373" s="25"/>
      <c r="AA373" s="25"/>
      <c r="AB373" s="25">
        <v>-4.3499999999999997E-3</v>
      </c>
      <c r="AC373" s="25">
        <f t="shared" si="95"/>
        <v>-2.085E-3</v>
      </c>
    </row>
    <row r="374" spans="1:29" s="15" customFormat="1">
      <c r="A374" s="18">
        <v>622</v>
      </c>
      <c r="B374" s="25">
        <v>-2.5999999999999998E-4</v>
      </c>
      <c r="C374" s="25">
        <v>-2E-3</v>
      </c>
      <c r="D374" s="25">
        <f t="shared" si="80"/>
        <v>5.2000000000000006E-4</v>
      </c>
      <c r="E374" s="25"/>
      <c r="F374" s="25"/>
      <c r="G374" s="25"/>
      <c r="H374" s="25">
        <v>2.0000000000000001E-4</v>
      </c>
      <c r="I374" s="25">
        <f t="shared" si="83"/>
        <v>2.7200000000000002E-3</v>
      </c>
      <c r="J374" s="25"/>
      <c r="K374" s="25"/>
      <c r="L374" s="25"/>
      <c r="M374" s="25">
        <v>-7.2999999999999996E-4</v>
      </c>
      <c r="N374" s="25">
        <f t="shared" si="86"/>
        <v>1.7900000000000001E-3</v>
      </c>
      <c r="O374" s="25"/>
      <c r="P374" s="25"/>
      <c r="Q374" s="25"/>
      <c r="R374" s="25">
        <v>-1.6999999999999999E-3</v>
      </c>
      <c r="S374" s="25">
        <f t="shared" si="89"/>
        <v>8.200000000000002E-4</v>
      </c>
      <c r="T374" s="25"/>
      <c r="U374" s="25"/>
      <c r="V374" s="25"/>
      <c r="W374" s="25">
        <v>-1.5499999999999999E-3</v>
      </c>
      <c r="X374" s="25">
        <f t="shared" si="92"/>
        <v>9.7000000000000016E-4</v>
      </c>
      <c r="Y374" s="25"/>
      <c r="Z374" s="25"/>
      <c r="AA374" s="25"/>
      <c r="AB374" s="25">
        <v>-4.7800000000000004E-3</v>
      </c>
      <c r="AC374" s="25">
        <f t="shared" si="95"/>
        <v>-2.5200000000000001E-3</v>
      </c>
    </row>
    <row r="375" spans="1:29" s="15" customFormat="1">
      <c r="A375" s="18">
        <v>623</v>
      </c>
      <c r="B375" s="25">
        <v>-1.4999999999999999E-4</v>
      </c>
      <c r="C375" s="25">
        <v>-1.8600000000000001E-3</v>
      </c>
      <c r="D375" s="25">
        <f t="shared" si="80"/>
        <v>5.2000000000000006E-4</v>
      </c>
      <c r="E375" s="25"/>
      <c r="F375" s="25"/>
      <c r="G375" s="25"/>
      <c r="H375" s="25">
        <v>2.9E-4</v>
      </c>
      <c r="I375" s="25">
        <f t="shared" si="83"/>
        <v>2.6700000000000001E-3</v>
      </c>
      <c r="J375" s="25"/>
      <c r="K375" s="25"/>
      <c r="L375" s="25"/>
      <c r="M375" s="25">
        <v>-6.4999999999999997E-4</v>
      </c>
      <c r="N375" s="25">
        <f t="shared" si="86"/>
        <v>1.7300000000000002E-3</v>
      </c>
      <c r="O375" s="25"/>
      <c r="P375" s="25"/>
      <c r="Q375" s="25"/>
      <c r="R375" s="25">
        <v>-1.6299999999999999E-3</v>
      </c>
      <c r="S375" s="25">
        <f t="shared" si="89"/>
        <v>7.5000000000000023E-4</v>
      </c>
      <c r="T375" s="25"/>
      <c r="U375" s="25"/>
      <c r="V375" s="25"/>
      <c r="W375" s="25">
        <v>-1.5399999999999999E-3</v>
      </c>
      <c r="X375" s="25">
        <f t="shared" si="92"/>
        <v>8.4000000000000025E-4</v>
      </c>
      <c r="Y375" s="25"/>
      <c r="Z375" s="25"/>
      <c r="AA375" s="25"/>
      <c r="AB375" s="25">
        <v>-4.6100000000000004E-3</v>
      </c>
      <c r="AC375" s="25">
        <f t="shared" si="95"/>
        <v>-2.3800000000000002E-3</v>
      </c>
    </row>
    <row r="376" spans="1:29" s="15" customFormat="1">
      <c r="A376" s="18">
        <v>624</v>
      </c>
      <c r="B376" s="25">
        <v>-3.1E-4</v>
      </c>
      <c r="C376" s="25">
        <v>-1.99E-3</v>
      </c>
      <c r="D376" s="25">
        <f t="shared" si="80"/>
        <v>4.7999999999999996E-4</v>
      </c>
      <c r="E376" s="25"/>
      <c r="F376" s="25"/>
      <c r="G376" s="25"/>
      <c r="H376" s="25">
        <v>2.1000000000000001E-4</v>
      </c>
      <c r="I376" s="25">
        <f t="shared" si="83"/>
        <v>2.6800000000000001E-3</v>
      </c>
      <c r="J376" s="25"/>
      <c r="K376" s="25"/>
      <c r="L376" s="25"/>
      <c r="M376" s="25">
        <v>-7.6000000000000004E-4</v>
      </c>
      <c r="N376" s="25">
        <f t="shared" si="86"/>
        <v>1.7099999999999999E-3</v>
      </c>
      <c r="O376" s="25"/>
      <c r="P376" s="25"/>
      <c r="Q376" s="25"/>
      <c r="R376" s="25">
        <v>-1.7799999999999999E-3</v>
      </c>
      <c r="S376" s="25">
        <f t="shared" si="89"/>
        <v>6.9000000000000008E-4</v>
      </c>
      <c r="T376" s="25"/>
      <c r="U376" s="25"/>
      <c r="V376" s="25"/>
      <c r="W376" s="25">
        <v>-1.6000000000000001E-3</v>
      </c>
      <c r="X376" s="25">
        <f t="shared" si="92"/>
        <v>8.699999999999999E-4</v>
      </c>
      <c r="Y376" s="25"/>
      <c r="Z376" s="25"/>
      <c r="AA376" s="25"/>
      <c r="AB376" s="25">
        <v>-4.6299999999999996E-3</v>
      </c>
      <c r="AC376" s="25">
        <f t="shared" si="95"/>
        <v>-2.47E-3</v>
      </c>
    </row>
    <row r="377" spans="1:29" s="15" customFormat="1">
      <c r="A377" s="18">
        <v>625</v>
      </c>
      <c r="B377" s="25">
        <v>-1.2E-4</v>
      </c>
      <c r="C377" s="25">
        <v>-1.8799999999999999E-3</v>
      </c>
      <c r="D377" s="25">
        <f t="shared" si="80"/>
        <v>4.6500000000000035E-4</v>
      </c>
      <c r="E377" s="25"/>
      <c r="F377" s="25"/>
      <c r="G377" s="25"/>
      <c r="H377" s="25">
        <v>2.4000000000000001E-4</v>
      </c>
      <c r="I377" s="25">
        <f t="shared" si="83"/>
        <v>2.5850000000000005E-3</v>
      </c>
      <c r="J377" s="25"/>
      <c r="K377" s="25"/>
      <c r="L377" s="25"/>
      <c r="M377" s="25">
        <v>-6.8999999999999997E-4</v>
      </c>
      <c r="N377" s="25">
        <f t="shared" si="86"/>
        <v>1.6550000000000002E-3</v>
      </c>
      <c r="O377" s="25"/>
      <c r="P377" s="25"/>
      <c r="Q377" s="25"/>
      <c r="R377" s="25">
        <v>-1.7099999999999999E-3</v>
      </c>
      <c r="S377" s="25">
        <f t="shared" si="89"/>
        <v>6.3500000000000036E-4</v>
      </c>
      <c r="T377" s="25"/>
      <c r="U377" s="25"/>
      <c r="V377" s="25"/>
      <c r="W377" s="25">
        <v>-1.5299999999999999E-3</v>
      </c>
      <c r="X377" s="25">
        <f t="shared" si="92"/>
        <v>8.150000000000004E-4</v>
      </c>
      <c r="Y377" s="25"/>
      <c r="Z377" s="25"/>
      <c r="AA377" s="25"/>
      <c r="AB377" s="25">
        <v>-4.5700000000000003E-3</v>
      </c>
      <c r="AC377" s="25">
        <f t="shared" si="95"/>
        <v>-2.3450000000000003E-3</v>
      </c>
    </row>
    <row r="378" spans="1:29" s="15" customFormat="1">
      <c r="A378" s="18">
        <v>626</v>
      </c>
      <c r="B378" s="25">
        <v>-1.1E-4</v>
      </c>
      <c r="C378" s="25">
        <v>-1.8500000000000001E-3</v>
      </c>
      <c r="D378" s="25">
        <f t="shared" si="80"/>
        <v>5.1499999999999983E-4</v>
      </c>
      <c r="E378" s="25"/>
      <c r="F378" s="25"/>
      <c r="G378" s="25"/>
      <c r="H378" s="25">
        <v>3.2000000000000003E-4</v>
      </c>
      <c r="I378" s="25">
        <f t="shared" si="83"/>
        <v>2.6849999999999999E-3</v>
      </c>
      <c r="J378" s="25"/>
      <c r="K378" s="25"/>
      <c r="L378" s="25"/>
      <c r="M378" s="25">
        <v>-6.4000000000000005E-4</v>
      </c>
      <c r="N378" s="25">
        <f t="shared" si="86"/>
        <v>1.725E-3</v>
      </c>
      <c r="O378" s="25"/>
      <c r="P378" s="25"/>
      <c r="Q378" s="25"/>
      <c r="R378" s="25">
        <v>-1.7099999999999999E-3</v>
      </c>
      <c r="S378" s="25">
        <f t="shared" si="89"/>
        <v>6.5499999999999998E-4</v>
      </c>
      <c r="T378" s="25"/>
      <c r="U378" s="25"/>
      <c r="V378" s="25"/>
      <c r="W378" s="25">
        <v>-1.5E-3</v>
      </c>
      <c r="X378" s="25">
        <f t="shared" si="92"/>
        <v>8.6499999999999988E-4</v>
      </c>
      <c r="Y378" s="25"/>
      <c r="Z378" s="25"/>
      <c r="AA378" s="25"/>
      <c r="AB378" s="25">
        <v>-4.62E-3</v>
      </c>
      <c r="AC378" s="25">
        <f t="shared" si="95"/>
        <v>-2.3649999999999999E-3</v>
      </c>
    </row>
    <row r="379" spans="1:29" s="15" customFormat="1">
      <c r="A379" s="18">
        <v>627</v>
      </c>
      <c r="B379" s="25">
        <v>-8.0000000000000007E-5</v>
      </c>
      <c r="C379" s="25">
        <v>-1.75E-3</v>
      </c>
      <c r="D379" s="25">
        <f t="shared" si="80"/>
        <v>6.249999999999999E-4</v>
      </c>
      <c r="E379" s="25"/>
      <c r="F379" s="25"/>
      <c r="G379" s="25"/>
      <c r="H379" s="25">
        <v>2.9999999999999997E-4</v>
      </c>
      <c r="I379" s="25">
        <f t="shared" si="83"/>
        <v>2.6749999999999999E-3</v>
      </c>
      <c r="J379" s="25"/>
      <c r="K379" s="25"/>
      <c r="L379" s="25"/>
      <c r="M379" s="25">
        <v>-5.1999999999999995E-4</v>
      </c>
      <c r="N379" s="25">
        <f t="shared" si="86"/>
        <v>1.8549999999999999E-3</v>
      </c>
      <c r="O379" s="25"/>
      <c r="P379" s="25"/>
      <c r="Q379" s="25"/>
      <c r="R379" s="25">
        <v>-1.5499999999999999E-3</v>
      </c>
      <c r="S379" s="25">
        <f t="shared" si="89"/>
        <v>8.25E-4</v>
      </c>
      <c r="T379" s="25"/>
      <c r="U379" s="25"/>
      <c r="V379" s="25"/>
      <c r="W379" s="25">
        <v>-1.4300000000000001E-3</v>
      </c>
      <c r="X379" s="25">
        <f t="shared" si="92"/>
        <v>9.4499999999999988E-4</v>
      </c>
      <c r="Y379" s="25"/>
      <c r="Z379" s="25"/>
      <c r="AA379" s="25"/>
      <c r="AB379" s="25">
        <v>-4.6699999999999997E-3</v>
      </c>
      <c r="AC379" s="25">
        <f t="shared" si="95"/>
        <v>-2.3749999999999999E-3</v>
      </c>
    </row>
    <row r="380" spans="1:29" s="15" customFormat="1">
      <c r="A380" s="18">
        <v>628</v>
      </c>
      <c r="B380" s="25">
        <v>-3.1E-4</v>
      </c>
      <c r="C380" s="25">
        <v>-1.8500000000000001E-3</v>
      </c>
      <c r="D380" s="25">
        <f t="shared" si="80"/>
        <v>6.6E-4</v>
      </c>
      <c r="E380" s="25"/>
      <c r="F380" s="25"/>
      <c r="G380" s="25"/>
      <c r="H380" s="25">
        <v>2.0000000000000001E-4</v>
      </c>
      <c r="I380" s="25">
        <f t="shared" si="83"/>
        <v>2.7100000000000002E-3</v>
      </c>
      <c r="J380" s="25"/>
      <c r="K380" s="25"/>
      <c r="L380" s="25"/>
      <c r="M380" s="25">
        <v>-5.9900000000000003E-4</v>
      </c>
      <c r="N380" s="25">
        <f t="shared" si="86"/>
        <v>1.9109999999999999E-3</v>
      </c>
      <c r="O380" s="25"/>
      <c r="P380" s="25"/>
      <c r="Q380" s="25"/>
      <c r="R380" s="25">
        <v>-1.65E-3</v>
      </c>
      <c r="S380" s="25">
        <f t="shared" si="89"/>
        <v>8.6000000000000009E-4</v>
      </c>
      <c r="T380" s="25"/>
      <c r="U380" s="25"/>
      <c r="V380" s="25"/>
      <c r="W380" s="25">
        <v>-1.5399999999999999E-3</v>
      </c>
      <c r="X380" s="25">
        <f t="shared" si="92"/>
        <v>9.7000000000000016E-4</v>
      </c>
      <c r="Y380" s="25"/>
      <c r="Z380" s="25"/>
      <c r="AA380" s="25"/>
      <c r="AB380" s="25">
        <v>-4.7099999999999998E-3</v>
      </c>
      <c r="AC380" s="25">
        <f t="shared" si="95"/>
        <v>-2.5100000000000001E-3</v>
      </c>
    </row>
    <row r="381" spans="1:29" s="15" customFormat="1">
      <c r="A381" s="18">
        <v>629</v>
      </c>
      <c r="B381" s="25">
        <v>-3.0000000000000001E-5</v>
      </c>
      <c r="C381" s="25">
        <v>-1.81E-3</v>
      </c>
      <c r="D381" s="25">
        <f t="shared" si="80"/>
        <v>5.3999999999999968E-4</v>
      </c>
      <c r="E381" s="25"/>
      <c r="F381" s="25"/>
      <c r="G381" s="25"/>
      <c r="H381" s="25">
        <v>2.0000000000000001E-4</v>
      </c>
      <c r="I381" s="25">
        <f t="shared" si="83"/>
        <v>2.5499999999999997E-3</v>
      </c>
      <c r="J381" s="25"/>
      <c r="K381" s="25"/>
      <c r="L381" s="25"/>
      <c r="M381" s="25">
        <v>-6.3000000000000003E-4</v>
      </c>
      <c r="N381" s="25">
        <f t="shared" si="86"/>
        <v>1.7199999999999997E-3</v>
      </c>
      <c r="O381" s="25"/>
      <c r="P381" s="25"/>
      <c r="Q381" s="25"/>
      <c r="R381" s="25">
        <v>-1.6000000000000001E-3</v>
      </c>
      <c r="S381" s="25">
        <f t="shared" si="89"/>
        <v>7.4999999999999958E-4</v>
      </c>
      <c r="T381" s="25"/>
      <c r="U381" s="25"/>
      <c r="V381" s="25"/>
      <c r="W381" s="25">
        <v>-1.5299999999999999E-3</v>
      </c>
      <c r="X381" s="25">
        <f t="shared" si="92"/>
        <v>8.1999999999999977E-4</v>
      </c>
      <c r="Y381" s="25"/>
      <c r="Z381" s="25"/>
      <c r="AA381" s="25"/>
      <c r="AB381" s="25">
        <v>-4.6699999999999997E-3</v>
      </c>
      <c r="AC381" s="25">
        <f t="shared" si="95"/>
        <v>-2.3499999999999997E-3</v>
      </c>
    </row>
    <row r="382" spans="1:29" s="15" customFormat="1">
      <c r="A382" s="18">
        <v>630</v>
      </c>
      <c r="B382" s="25">
        <v>-1.9000000000000001E-4</v>
      </c>
      <c r="C382" s="25">
        <v>-1.83E-3</v>
      </c>
      <c r="D382" s="25">
        <f t="shared" si="80"/>
        <v>6.4500000000000017E-4</v>
      </c>
      <c r="E382" s="25"/>
      <c r="F382" s="25"/>
      <c r="G382" s="25"/>
      <c r="H382" s="25">
        <v>2.9E-4</v>
      </c>
      <c r="I382" s="25">
        <f t="shared" si="83"/>
        <v>2.7650000000000001E-3</v>
      </c>
      <c r="J382" s="25"/>
      <c r="K382" s="25"/>
      <c r="L382" s="25"/>
      <c r="M382" s="25">
        <v>-6.7000000000000002E-4</v>
      </c>
      <c r="N382" s="25">
        <f t="shared" si="86"/>
        <v>1.8050000000000002E-3</v>
      </c>
      <c r="O382" s="25"/>
      <c r="P382" s="25"/>
      <c r="Q382" s="25"/>
      <c r="R382" s="25">
        <v>-1.57E-3</v>
      </c>
      <c r="S382" s="25">
        <f t="shared" si="89"/>
        <v>9.0500000000000021E-4</v>
      </c>
      <c r="T382" s="25"/>
      <c r="U382" s="25"/>
      <c r="V382" s="25"/>
      <c r="W382" s="25">
        <v>-1.5299999999999999E-3</v>
      </c>
      <c r="X382" s="25">
        <f t="shared" si="92"/>
        <v>9.4500000000000031E-4</v>
      </c>
      <c r="Y382" s="25"/>
      <c r="Z382" s="25"/>
      <c r="AA382" s="25"/>
      <c r="AB382" s="25">
        <v>-4.7600000000000003E-3</v>
      </c>
      <c r="AC382" s="25">
        <f t="shared" si="95"/>
        <v>-2.4750000000000002E-3</v>
      </c>
    </row>
    <row r="383" spans="1:29" s="15" customFormat="1">
      <c r="A383" s="18">
        <v>631</v>
      </c>
      <c r="B383" s="25">
        <v>-1.8000000000000001E-4</v>
      </c>
      <c r="C383" s="25">
        <v>-1.81E-3</v>
      </c>
      <c r="D383" s="25">
        <f t="shared" si="80"/>
        <v>6.0499999999999964E-4</v>
      </c>
      <c r="E383" s="25"/>
      <c r="F383" s="25"/>
      <c r="G383" s="25"/>
      <c r="H383" s="25">
        <v>1.4999999999999999E-4</v>
      </c>
      <c r="I383" s="25">
        <f t="shared" si="83"/>
        <v>2.5649999999999996E-3</v>
      </c>
      <c r="J383" s="25"/>
      <c r="K383" s="25"/>
      <c r="L383" s="25"/>
      <c r="M383" s="25">
        <v>-5.9900000000000003E-4</v>
      </c>
      <c r="N383" s="25">
        <f t="shared" si="86"/>
        <v>1.8159999999999995E-3</v>
      </c>
      <c r="O383" s="25"/>
      <c r="P383" s="25"/>
      <c r="Q383" s="25"/>
      <c r="R383" s="25">
        <v>-1.6199999999999999E-3</v>
      </c>
      <c r="S383" s="25">
        <f t="shared" si="89"/>
        <v>7.949999999999997E-4</v>
      </c>
      <c r="T383" s="25"/>
      <c r="U383" s="25"/>
      <c r="V383" s="25"/>
      <c r="W383" s="25">
        <v>-1.5499999999999999E-3</v>
      </c>
      <c r="X383" s="25">
        <f t="shared" si="92"/>
        <v>8.6499999999999967E-4</v>
      </c>
      <c r="Y383" s="25"/>
      <c r="Z383" s="25"/>
      <c r="AA383" s="25"/>
      <c r="AB383" s="25">
        <v>-4.6499999999999996E-3</v>
      </c>
      <c r="AC383" s="25">
        <f t="shared" si="95"/>
        <v>-2.4149999999999996E-3</v>
      </c>
    </row>
    <row r="384" spans="1:29" s="15" customFormat="1">
      <c r="A384" s="18">
        <v>632</v>
      </c>
      <c r="B384" s="25">
        <v>-6.8999999999999997E-5</v>
      </c>
      <c r="C384" s="25">
        <v>-1.92E-3</v>
      </c>
      <c r="D384" s="25">
        <f t="shared" si="80"/>
        <v>4.444999999999998E-4</v>
      </c>
      <c r="E384" s="25"/>
      <c r="F384" s="25"/>
      <c r="G384" s="25"/>
      <c r="H384" s="25">
        <v>2.3000000000000001E-4</v>
      </c>
      <c r="I384" s="25">
        <f t="shared" si="83"/>
        <v>2.5945E-3</v>
      </c>
      <c r="J384" s="25"/>
      <c r="K384" s="25"/>
      <c r="L384" s="25"/>
      <c r="M384" s="25">
        <v>-6.9999999999999999E-4</v>
      </c>
      <c r="N384" s="25">
        <f t="shared" si="86"/>
        <v>1.6644999999999997E-3</v>
      </c>
      <c r="O384" s="25"/>
      <c r="P384" s="25"/>
      <c r="Q384" s="25"/>
      <c r="R384" s="25">
        <v>-1.6100000000000001E-3</v>
      </c>
      <c r="S384" s="25">
        <f t="shared" si="89"/>
        <v>7.5449999999999975E-4</v>
      </c>
      <c r="T384" s="25"/>
      <c r="U384" s="25"/>
      <c r="V384" s="25"/>
      <c r="W384" s="25">
        <v>-1.4599999999999999E-3</v>
      </c>
      <c r="X384" s="25">
        <f t="shared" si="92"/>
        <v>9.0449999999999992E-4</v>
      </c>
      <c r="Y384" s="25"/>
      <c r="Z384" s="25"/>
      <c r="AA384" s="25"/>
      <c r="AB384" s="25">
        <v>-4.6600000000000001E-3</v>
      </c>
      <c r="AC384" s="25">
        <f t="shared" si="95"/>
        <v>-2.3644999999999998E-3</v>
      </c>
    </row>
    <row r="385" spans="1:29" s="15" customFormat="1">
      <c r="A385" s="18">
        <v>633</v>
      </c>
      <c r="B385" s="25">
        <v>-1.4999999999999999E-4</v>
      </c>
      <c r="C385" s="25">
        <v>-1.81E-3</v>
      </c>
      <c r="D385" s="25">
        <f t="shared" si="80"/>
        <v>6.2500000000000012E-4</v>
      </c>
      <c r="E385" s="25"/>
      <c r="F385" s="25"/>
      <c r="G385" s="25"/>
      <c r="H385" s="25">
        <v>2.7999999999999998E-4</v>
      </c>
      <c r="I385" s="25">
        <f t="shared" si="83"/>
        <v>2.715E-3</v>
      </c>
      <c r="J385" s="25"/>
      <c r="K385" s="25"/>
      <c r="L385" s="25"/>
      <c r="M385" s="25">
        <v>-4.8000000000000001E-4</v>
      </c>
      <c r="N385" s="25">
        <f t="shared" si="86"/>
        <v>1.9550000000000001E-3</v>
      </c>
      <c r="O385" s="25"/>
      <c r="P385" s="25"/>
      <c r="Q385" s="25"/>
      <c r="R385" s="25">
        <v>-1.5399999999999999E-3</v>
      </c>
      <c r="S385" s="25">
        <f t="shared" si="89"/>
        <v>8.9500000000000018E-4</v>
      </c>
      <c r="T385" s="25"/>
      <c r="U385" s="25"/>
      <c r="V385" s="25"/>
      <c r="W385" s="25">
        <v>-1.48E-3</v>
      </c>
      <c r="X385" s="25">
        <f t="shared" si="92"/>
        <v>9.5500000000000012E-4</v>
      </c>
      <c r="Y385" s="25"/>
      <c r="Z385" s="25"/>
      <c r="AA385" s="25"/>
      <c r="AB385" s="25">
        <v>-4.7200000000000002E-3</v>
      </c>
      <c r="AC385" s="25">
        <f t="shared" si="95"/>
        <v>-2.4350000000000001E-3</v>
      </c>
    </row>
    <row r="386" spans="1:29" s="15" customFormat="1">
      <c r="A386" s="18">
        <v>634</v>
      </c>
      <c r="B386" s="25">
        <v>-1E-4</v>
      </c>
      <c r="C386" s="25">
        <v>-1.9400000000000001E-3</v>
      </c>
      <c r="D386" s="25">
        <f t="shared" si="80"/>
        <v>4.6499999999999992E-4</v>
      </c>
      <c r="E386" s="25"/>
      <c r="F386" s="25"/>
      <c r="G386" s="25"/>
      <c r="H386" s="25">
        <v>2.2000000000000001E-4</v>
      </c>
      <c r="I386" s="25">
        <f t="shared" si="83"/>
        <v>2.6250000000000002E-3</v>
      </c>
      <c r="J386" s="25"/>
      <c r="K386" s="25"/>
      <c r="L386" s="25"/>
      <c r="M386" s="25">
        <v>-5.6999999999999998E-4</v>
      </c>
      <c r="N386" s="25">
        <f t="shared" si="86"/>
        <v>1.835E-3</v>
      </c>
      <c r="O386" s="25"/>
      <c r="P386" s="25"/>
      <c r="Q386" s="25"/>
      <c r="R386" s="25">
        <v>-1.6999999999999999E-3</v>
      </c>
      <c r="S386" s="25">
        <f t="shared" si="89"/>
        <v>7.0500000000000011E-4</v>
      </c>
      <c r="T386" s="25"/>
      <c r="U386" s="25"/>
      <c r="V386" s="25"/>
      <c r="W386" s="25">
        <v>-1.48E-3</v>
      </c>
      <c r="X386" s="25">
        <f t="shared" si="92"/>
        <v>9.2500000000000004E-4</v>
      </c>
      <c r="Y386" s="25"/>
      <c r="Z386" s="25"/>
      <c r="AA386" s="25"/>
      <c r="AB386" s="25">
        <v>-4.7099999999999998E-3</v>
      </c>
      <c r="AC386" s="25">
        <f t="shared" si="95"/>
        <v>-2.405E-3</v>
      </c>
    </row>
    <row r="387" spans="1:29" s="15" customFormat="1">
      <c r="A387" s="18">
        <v>635</v>
      </c>
      <c r="B387" s="25">
        <v>-1.8000000000000001E-4</v>
      </c>
      <c r="C387" s="25">
        <v>-1.75E-3</v>
      </c>
      <c r="D387" s="25">
        <f t="shared" ref="D387:D450" si="96">C387-AC387</f>
        <v>7.5499999999999981E-4</v>
      </c>
      <c r="E387" s="25"/>
      <c r="F387" s="25"/>
      <c r="G387" s="25"/>
      <c r="H387" s="25">
        <v>3.3E-4</v>
      </c>
      <c r="I387" s="25">
        <f t="shared" ref="I387:I450" si="97">H387-AC387</f>
        <v>2.8349999999999998E-3</v>
      </c>
      <c r="J387" s="25"/>
      <c r="K387" s="25"/>
      <c r="L387" s="25"/>
      <c r="M387" s="25">
        <v>-5.4000000000000001E-4</v>
      </c>
      <c r="N387" s="25">
        <f t="shared" ref="N387:N450" si="98">M387-AC387</f>
        <v>1.9649999999999997E-3</v>
      </c>
      <c r="O387" s="25"/>
      <c r="P387" s="25"/>
      <c r="Q387" s="25"/>
      <c r="R387" s="25">
        <v>-1.56E-3</v>
      </c>
      <c r="S387" s="25">
        <f t="shared" ref="S387:S450" si="99">R387-AC387</f>
        <v>9.4499999999999988E-4</v>
      </c>
      <c r="T387" s="25"/>
      <c r="U387" s="25"/>
      <c r="V387" s="25"/>
      <c r="W387" s="25">
        <v>-1.4E-3</v>
      </c>
      <c r="X387" s="25">
        <f t="shared" ref="X387:X450" si="100">W387-AC387</f>
        <v>1.1049999999999999E-3</v>
      </c>
      <c r="Y387" s="25"/>
      <c r="Z387" s="25"/>
      <c r="AA387" s="25"/>
      <c r="AB387" s="25">
        <v>-4.8300000000000001E-3</v>
      </c>
      <c r="AC387" s="25">
        <f t="shared" ref="AC387:AC450" si="101">(B387+AB387)/2</f>
        <v>-2.5049999999999998E-3</v>
      </c>
    </row>
    <row r="388" spans="1:29" s="15" customFormat="1">
      <c r="A388" s="18">
        <v>636</v>
      </c>
      <c r="B388" s="25">
        <v>-1E-4</v>
      </c>
      <c r="C388" s="25">
        <v>-1.92E-3</v>
      </c>
      <c r="D388" s="25">
        <f t="shared" si="96"/>
        <v>4.7000000000000015E-4</v>
      </c>
      <c r="E388" s="25"/>
      <c r="F388" s="25"/>
      <c r="G388" s="25"/>
      <c r="H388" s="25">
        <v>2.5999999999999998E-4</v>
      </c>
      <c r="I388" s="25">
        <f t="shared" si="97"/>
        <v>2.65E-3</v>
      </c>
      <c r="J388" s="25"/>
      <c r="K388" s="25"/>
      <c r="L388" s="25"/>
      <c r="M388" s="25">
        <v>-7.9000000000000001E-4</v>
      </c>
      <c r="N388" s="25">
        <f t="shared" si="98"/>
        <v>1.6000000000000003E-3</v>
      </c>
      <c r="O388" s="25"/>
      <c r="P388" s="25"/>
      <c r="Q388" s="25"/>
      <c r="R388" s="25">
        <v>-1.67E-3</v>
      </c>
      <c r="S388" s="25">
        <f t="shared" si="99"/>
        <v>7.2000000000000015E-4</v>
      </c>
      <c r="T388" s="25"/>
      <c r="U388" s="25"/>
      <c r="V388" s="25"/>
      <c r="W388" s="25">
        <v>-1.5E-3</v>
      </c>
      <c r="X388" s="25">
        <f t="shared" si="100"/>
        <v>8.9000000000000017E-4</v>
      </c>
      <c r="Y388" s="25"/>
      <c r="Z388" s="25"/>
      <c r="AA388" s="25"/>
      <c r="AB388" s="25">
        <v>-4.6800000000000001E-3</v>
      </c>
      <c r="AC388" s="25">
        <f t="shared" si="101"/>
        <v>-2.3900000000000002E-3</v>
      </c>
    </row>
    <row r="389" spans="1:29" s="15" customFormat="1">
      <c r="A389" s="18">
        <v>637</v>
      </c>
      <c r="B389" s="25">
        <v>-1.0000000000000001E-5</v>
      </c>
      <c r="C389" s="25">
        <v>-1.8E-3</v>
      </c>
      <c r="D389" s="25">
        <f t="shared" si="96"/>
        <v>5.4499999999999991E-4</v>
      </c>
      <c r="E389" s="25"/>
      <c r="F389" s="25"/>
      <c r="G389" s="25"/>
      <c r="H389" s="25">
        <v>2.5999999999999998E-4</v>
      </c>
      <c r="I389" s="25">
        <f t="shared" si="97"/>
        <v>2.6049999999999997E-3</v>
      </c>
      <c r="J389" s="25"/>
      <c r="K389" s="25"/>
      <c r="L389" s="25"/>
      <c r="M389" s="25">
        <v>-6.3000000000000003E-4</v>
      </c>
      <c r="N389" s="25">
        <f t="shared" si="98"/>
        <v>1.7149999999999999E-3</v>
      </c>
      <c r="O389" s="25"/>
      <c r="P389" s="25"/>
      <c r="Q389" s="25"/>
      <c r="R389" s="25">
        <v>-1.49E-3</v>
      </c>
      <c r="S389" s="25">
        <f t="shared" si="99"/>
        <v>8.5499999999999986E-4</v>
      </c>
      <c r="T389" s="25"/>
      <c r="U389" s="25"/>
      <c r="V389" s="25"/>
      <c r="W389" s="25">
        <v>-1.5900000000000001E-3</v>
      </c>
      <c r="X389" s="25">
        <f t="shared" si="100"/>
        <v>7.5499999999999981E-4</v>
      </c>
      <c r="Y389" s="25"/>
      <c r="Z389" s="25"/>
      <c r="AA389" s="25"/>
      <c r="AB389" s="25">
        <v>-4.6800000000000001E-3</v>
      </c>
      <c r="AC389" s="25">
        <f t="shared" si="101"/>
        <v>-2.3449999999999999E-3</v>
      </c>
    </row>
    <row r="390" spans="1:29" s="15" customFormat="1">
      <c r="A390" s="18">
        <v>638</v>
      </c>
      <c r="B390" s="25">
        <v>2.0000000000000002E-5</v>
      </c>
      <c r="C390" s="25">
        <v>-1.83E-3</v>
      </c>
      <c r="D390" s="25">
        <f t="shared" si="96"/>
        <v>4.8499999999999975E-4</v>
      </c>
      <c r="E390" s="25"/>
      <c r="F390" s="25"/>
      <c r="G390" s="25"/>
      <c r="H390" s="25">
        <v>2.9E-4</v>
      </c>
      <c r="I390" s="25">
        <f t="shared" si="97"/>
        <v>2.6049999999999997E-3</v>
      </c>
      <c r="J390" s="25"/>
      <c r="K390" s="25"/>
      <c r="L390" s="25"/>
      <c r="M390" s="25">
        <v>-6.0999999999999997E-4</v>
      </c>
      <c r="N390" s="25">
        <f t="shared" si="98"/>
        <v>1.7049999999999999E-3</v>
      </c>
      <c r="O390" s="25"/>
      <c r="P390" s="25"/>
      <c r="Q390" s="25"/>
      <c r="R390" s="25">
        <v>-1.5900000000000001E-3</v>
      </c>
      <c r="S390" s="25">
        <f t="shared" si="99"/>
        <v>7.2499999999999973E-4</v>
      </c>
      <c r="T390" s="25"/>
      <c r="U390" s="25"/>
      <c r="V390" s="25"/>
      <c r="W390" s="25">
        <v>-1.47E-3</v>
      </c>
      <c r="X390" s="25">
        <f t="shared" si="100"/>
        <v>8.4499999999999983E-4</v>
      </c>
      <c r="Y390" s="25"/>
      <c r="Z390" s="25"/>
      <c r="AA390" s="25"/>
      <c r="AB390" s="25">
        <v>-4.6499999999999996E-3</v>
      </c>
      <c r="AC390" s="25">
        <f t="shared" si="101"/>
        <v>-2.3149999999999998E-3</v>
      </c>
    </row>
    <row r="391" spans="1:29" s="15" customFormat="1">
      <c r="A391" s="18">
        <v>639</v>
      </c>
      <c r="B391" s="25">
        <v>-1.7000000000000001E-4</v>
      </c>
      <c r="C391" s="25">
        <v>-1.8400000000000001E-3</v>
      </c>
      <c r="D391" s="25">
        <f t="shared" si="96"/>
        <v>6.4499999999999974E-4</v>
      </c>
      <c r="E391" s="25"/>
      <c r="F391" s="25"/>
      <c r="G391" s="25"/>
      <c r="H391" s="25">
        <v>2.5000000000000001E-4</v>
      </c>
      <c r="I391" s="25">
        <f t="shared" si="97"/>
        <v>2.7349999999999996E-3</v>
      </c>
      <c r="J391" s="25"/>
      <c r="K391" s="25"/>
      <c r="L391" s="25"/>
      <c r="M391" s="25">
        <v>-6.9999999999999999E-4</v>
      </c>
      <c r="N391" s="25">
        <f t="shared" si="98"/>
        <v>1.7849999999999997E-3</v>
      </c>
      <c r="O391" s="25"/>
      <c r="P391" s="25"/>
      <c r="Q391" s="25"/>
      <c r="R391" s="25">
        <v>-1.5399999999999999E-3</v>
      </c>
      <c r="S391" s="25">
        <f t="shared" si="99"/>
        <v>9.4499999999999988E-4</v>
      </c>
      <c r="T391" s="25"/>
      <c r="U391" s="25"/>
      <c r="V391" s="25"/>
      <c r="W391" s="25">
        <v>-1.5E-3</v>
      </c>
      <c r="X391" s="25">
        <f t="shared" si="100"/>
        <v>9.8499999999999976E-4</v>
      </c>
      <c r="Y391" s="25"/>
      <c r="Z391" s="25"/>
      <c r="AA391" s="25"/>
      <c r="AB391" s="25">
        <v>-4.7999999999999996E-3</v>
      </c>
      <c r="AC391" s="25">
        <f t="shared" si="101"/>
        <v>-2.4849999999999998E-3</v>
      </c>
    </row>
    <row r="392" spans="1:29" s="15" customFormat="1">
      <c r="A392" s="18">
        <v>640</v>
      </c>
      <c r="B392" s="25">
        <v>1.0000000000000001E-5</v>
      </c>
      <c r="C392" s="25">
        <v>-1.7700000000000001E-3</v>
      </c>
      <c r="D392" s="25">
        <f t="shared" si="96"/>
        <v>5.6500000000000018E-4</v>
      </c>
      <c r="E392" s="25"/>
      <c r="F392" s="25"/>
      <c r="G392" s="25"/>
      <c r="H392" s="25">
        <v>2.9999999999999997E-4</v>
      </c>
      <c r="I392" s="25">
        <f t="shared" si="97"/>
        <v>2.6350000000000002E-3</v>
      </c>
      <c r="J392" s="25"/>
      <c r="K392" s="25"/>
      <c r="L392" s="25"/>
      <c r="M392" s="25">
        <v>-5.6999999999999998E-4</v>
      </c>
      <c r="N392" s="25">
        <f t="shared" si="98"/>
        <v>1.7650000000000003E-3</v>
      </c>
      <c r="O392" s="25"/>
      <c r="P392" s="25"/>
      <c r="Q392" s="25"/>
      <c r="R392" s="25">
        <v>-1.42E-3</v>
      </c>
      <c r="S392" s="25">
        <f t="shared" si="99"/>
        <v>9.1500000000000023E-4</v>
      </c>
      <c r="T392" s="25"/>
      <c r="U392" s="25"/>
      <c r="V392" s="25"/>
      <c r="W392" s="25">
        <v>-1.2999999999999999E-3</v>
      </c>
      <c r="X392" s="25">
        <f t="shared" si="100"/>
        <v>1.0350000000000003E-3</v>
      </c>
      <c r="Y392" s="25"/>
      <c r="Z392" s="25"/>
      <c r="AA392" s="25"/>
      <c r="AB392" s="25">
        <v>-4.6800000000000001E-3</v>
      </c>
      <c r="AC392" s="25">
        <f t="shared" si="101"/>
        <v>-2.3350000000000003E-3</v>
      </c>
    </row>
    <row r="393" spans="1:29" s="15" customFormat="1">
      <c r="A393" s="18">
        <v>641</v>
      </c>
      <c r="B393" s="25">
        <v>-2.7E-4</v>
      </c>
      <c r="C393" s="25">
        <v>-1.8799999999999999E-3</v>
      </c>
      <c r="D393" s="25">
        <f t="shared" si="96"/>
        <v>6.5499999999999998E-4</v>
      </c>
      <c r="E393" s="25"/>
      <c r="F393" s="25"/>
      <c r="G393" s="25"/>
      <c r="H393" s="25">
        <v>3.5E-4</v>
      </c>
      <c r="I393" s="25">
        <f t="shared" si="97"/>
        <v>2.885E-3</v>
      </c>
      <c r="J393" s="25"/>
      <c r="K393" s="25"/>
      <c r="L393" s="25"/>
      <c r="M393" s="25">
        <v>-7.2000000000000005E-4</v>
      </c>
      <c r="N393" s="25">
        <f t="shared" si="98"/>
        <v>1.8149999999999998E-3</v>
      </c>
      <c r="O393" s="25"/>
      <c r="P393" s="25"/>
      <c r="Q393" s="25"/>
      <c r="R393" s="25">
        <v>-1.5499999999999999E-3</v>
      </c>
      <c r="S393" s="25">
        <f t="shared" si="99"/>
        <v>9.8499999999999998E-4</v>
      </c>
      <c r="T393" s="25"/>
      <c r="U393" s="25"/>
      <c r="V393" s="25"/>
      <c r="W393" s="25">
        <v>-1.6000000000000001E-3</v>
      </c>
      <c r="X393" s="25">
        <f t="shared" si="100"/>
        <v>9.3499999999999985E-4</v>
      </c>
      <c r="Y393" s="25"/>
      <c r="Z393" s="25"/>
      <c r="AA393" s="25"/>
      <c r="AB393" s="25">
        <v>-4.7999999999999996E-3</v>
      </c>
      <c r="AC393" s="25">
        <f t="shared" si="101"/>
        <v>-2.5349999999999999E-3</v>
      </c>
    </row>
    <row r="394" spans="1:29" s="15" customFormat="1">
      <c r="A394" s="18">
        <v>642</v>
      </c>
      <c r="B394" s="25">
        <v>1E-4</v>
      </c>
      <c r="C394" s="25">
        <v>-1.8699999999999999E-3</v>
      </c>
      <c r="D394" s="25">
        <f t="shared" si="96"/>
        <v>3.9999999999999996E-4</v>
      </c>
      <c r="E394" s="25"/>
      <c r="F394" s="25"/>
      <c r="G394" s="25"/>
      <c r="H394" s="25">
        <v>2.1000000000000001E-4</v>
      </c>
      <c r="I394" s="25">
        <f t="shared" si="97"/>
        <v>2.48E-3</v>
      </c>
      <c r="J394" s="25"/>
      <c r="K394" s="25"/>
      <c r="L394" s="25"/>
      <c r="M394" s="25">
        <v>-5.9000000000000003E-4</v>
      </c>
      <c r="N394" s="25">
        <f t="shared" si="98"/>
        <v>1.6799999999999999E-3</v>
      </c>
      <c r="O394" s="25"/>
      <c r="P394" s="25"/>
      <c r="Q394" s="25"/>
      <c r="R394" s="25">
        <v>-1.5900000000000001E-3</v>
      </c>
      <c r="S394" s="25">
        <f t="shared" si="99"/>
        <v>6.7999999999999983E-4</v>
      </c>
      <c r="T394" s="25"/>
      <c r="U394" s="25"/>
      <c r="V394" s="25"/>
      <c r="W394" s="25">
        <v>-1.5299999999999999E-3</v>
      </c>
      <c r="X394" s="25">
        <f t="shared" si="100"/>
        <v>7.3999999999999999E-4</v>
      </c>
      <c r="Y394" s="25"/>
      <c r="Z394" s="25"/>
      <c r="AA394" s="25"/>
      <c r="AB394" s="25">
        <v>-4.64E-3</v>
      </c>
      <c r="AC394" s="25">
        <f t="shared" si="101"/>
        <v>-2.2699999999999999E-3</v>
      </c>
    </row>
    <row r="395" spans="1:29" s="15" customFormat="1">
      <c r="A395" s="18">
        <v>643</v>
      </c>
      <c r="B395" s="25">
        <v>-1.7000000000000001E-4</v>
      </c>
      <c r="C395" s="25">
        <v>-1.89E-3</v>
      </c>
      <c r="D395" s="25">
        <f t="shared" si="96"/>
        <v>6.1499999999999988E-4</v>
      </c>
      <c r="E395" s="25"/>
      <c r="F395" s="25"/>
      <c r="G395" s="25"/>
      <c r="H395" s="25">
        <v>3.4000000000000002E-4</v>
      </c>
      <c r="I395" s="25">
        <f t="shared" si="97"/>
        <v>2.8449999999999999E-3</v>
      </c>
      <c r="J395" s="25"/>
      <c r="K395" s="25"/>
      <c r="L395" s="25"/>
      <c r="M395" s="25">
        <v>-6.6E-4</v>
      </c>
      <c r="N395" s="25">
        <f t="shared" si="98"/>
        <v>1.8449999999999999E-3</v>
      </c>
      <c r="O395" s="25"/>
      <c r="P395" s="25"/>
      <c r="Q395" s="25"/>
      <c r="R395" s="25">
        <v>-1.6100000000000001E-3</v>
      </c>
      <c r="S395" s="25">
        <f t="shared" si="99"/>
        <v>8.9499999999999975E-4</v>
      </c>
      <c r="T395" s="25"/>
      <c r="U395" s="25"/>
      <c r="V395" s="25"/>
      <c r="W395" s="25">
        <v>-1.57E-3</v>
      </c>
      <c r="X395" s="25">
        <f t="shared" si="100"/>
        <v>9.3499999999999985E-4</v>
      </c>
      <c r="Y395" s="25"/>
      <c r="Z395" s="25"/>
      <c r="AA395" s="25"/>
      <c r="AB395" s="25">
        <v>-4.8399999999999997E-3</v>
      </c>
      <c r="AC395" s="25">
        <f t="shared" si="101"/>
        <v>-2.5049999999999998E-3</v>
      </c>
    </row>
    <row r="396" spans="1:29" s="15" customFormat="1">
      <c r="A396" s="18">
        <v>644</v>
      </c>
      <c r="B396" s="25">
        <v>-3.0000000000000001E-5</v>
      </c>
      <c r="C396" s="25">
        <v>-1.82E-3</v>
      </c>
      <c r="D396" s="25">
        <f t="shared" si="96"/>
        <v>5.5499999999999994E-4</v>
      </c>
      <c r="E396" s="25"/>
      <c r="F396" s="25"/>
      <c r="G396" s="25"/>
      <c r="H396" s="25">
        <v>2.7E-4</v>
      </c>
      <c r="I396" s="25">
        <f t="shared" si="97"/>
        <v>2.6449999999999998E-3</v>
      </c>
      <c r="J396" s="25"/>
      <c r="K396" s="25"/>
      <c r="L396" s="25"/>
      <c r="M396" s="25">
        <v>-5.2999999999999998E-4</v>
      </c>
      <c r="N396" s="25">
        <f t="shared" si="98"/>
        <v>1.8449999999999999E-3</v>
      </c>
      <c r="O396" s="25"/>
      <c r="P396" s="25"/>
      <c r="Q396" s="25"/>
      <c r="R396" s="25">
        <v>-1.4599999999999999E-3</v>
      </c>
      <c r="S396" s="25">
        <f t="shared" si="99"/>
        <v>9.1500000000000001E-4</v>
      </c>
      <c r="T396" s="25"/>
      <c r="U396" s="25"/>
      <c r="V396" s="25"/>
      <c r="W396" s="25">
        <v>-1.39E-3</v>
      </c>
      <c r="X396" s="25">
        <f t="shared" si="100"/>
        <v>9.8499999999999998E-4</v>
      </c>
      <c r="Y396" s="25"/>
      <c r="Z396" s="25"/>
      <c r="AA396" s="25"/>
      <c r="AB396" s="25">
        <v>-4.7200000000000002E-3</v>
      </c>
      <c r="AC396" s="25">
        <f t="shared" si="101"/>
        <v>-2.3749999999999999E-3</v>
      </c>
    </row>
    <row r="397" spans="1:29" s="15" customFormat="1">
      <c r="A397" s="18">
        <v>645</v>
      </c>
      <c r="B397" s="25">
        <v>-5.0000000000000002E-5</v>
      </c>
      <c r="C397" s="25">
        <v>-1.7899999999999999E-3</v>
      </c>
      <c r="D397" s="25">
        <f t="shared" si="96"/>
        <v>5.9999999999999984E-4</v>
      </c>
      <c r="E397" s="25"/>
      <c r="F397" s="25"/>
      <c r="G397" s="25"/>
      <c r="H397" s="25">
        <v>2.5999999999999998E-4</v>
      </c>
      <c r="I397" s="25">
        <f t="shared" si="97"/>
        <v>2.6499999999999996E-3</v>
      </c>
      <c r="J397" s="25"/>
      <c r="K397" s="25"/>
      <c r="L397" s="25"/>
      <c r="M397" s="25">
        <v>-6.7000000000000002E-4</v>
      </c>
      <c r="N397" s="25">
        <f t="shared" si="98"/>
        <v>1.7199999999999997E-3</v>
      </c>
      <c r="O397" s="25"/>
      <c r="P397" s="25"/>
      <c r="Q397" s="25"/>
      <c r="R397" s="25">
        <v>-1.47E-3</v>
      </c>
      <c r="S397" s="25">
        <f t="shared" si="99"/>
        <v>9.1999999999999981E-4</v>
      </c>
      <c r="T397" s="25"/>
      <c r="U397" s="25"/>
      <c r="V397" s="25"/>
      <c r="W397" s="25">
        <v>-1.56E-3</v>
      </c>
      <c r="X397" s="25">
        <f t="shared" si="100"/>
        <v>8.2999999999999979E-4</v>
      </c>
      <c r="Y397" s="25"/>
      <c r="Z397" s="25"/>
      <c r="AA397" s="25"/>
      <c r="AB397" s="25">
        <v>-4.7299999999999998E-3</v>
      </c>
      <c r="AC397" s="25">
        <f t="shared" si="101"/>
        <v>-2.3899999999999998E-3</v>
      </c>
    </row>
    <row r="398" spans="1:29" s="15" customFormat="1">
      <c r="A398" s="18">
        <v>646</v>
      </c>
      <c r="B398" s="25">
        <v>-6.8999999999999997E-5</v>
      </c>
      <c r="C398" s="25">
        <v>-1.7799999999999999E-3</v>
      </c>
      <c r="D398" s="25">
        <f t="shared" si="96"/>
        <v>6.544999999999997E-4</v>
      </c>
      <c r="E398" s="25"/>
      <c r="F398" s="25"/>
      <c r="G398" s="25"/>
      <c r="H398" s="25">
        <v>2.3000000000000001E-4</v>
      </c>
      <c r="I398" s="25">
        <f t="shared" si="97"/>
        <v>2.6644999999999998E-3</v>
      </c>
      <c r="J398" s="25"/>
      <c r="K398" s="25"/>
      <c r="L398" s="25"/>
      <c r="M398" s="25">
        <v>-6.0999999999999997E-4</v>
      </c>
      <c r="N398" s="25">
        <f t="shared" si="98"/>
        <v>1.8244999999999997E-3</v>
      </c>
      <c r="O398" s="25"/>
      <c r="P398" s="25"/>
      <c r="Q398" s="25"/>
      <c r="R398" s="25">
        <v>-1.5200000000000001E-3</v>
      </c>
      <c r="S398" s="25">
        <f t="shared" si="99"/>
        <v>9.1449999999999951E-4</v>
      </c>
      <c r="T398" s="25"/>
      <c r="U398" s="25"/>
      <c r="V398" s="25"/>
      <c r="W398" s="25">
        <v>-1.48E-3</v>
      </c>
      <c r="X398" s="25">
        <f t="shared" si="100"/>
        <v>9.5449999999999962E-4</v>
      </c>
      <c r="Y398" s="25"/>
      <c r="Z398" s="25"/>
      <c r="AA398" s="25"/>
      <c r="AB398" s="25">
        <v>-4.7999999999999996E-3</v>
      </c>
      <c r="AC398" s="25">
        <f t="shared" si="101"/>
        <v>-2.4344999999999996E-3</v>
      </c>
    </row>
    <row r="399" spans="1:29" s="15" customFormat="1">
      <c r="A399" s="18">
        <v>647</v>
      </c>
      <c r="B399" s="25">
        <v>-1.9000000000000001E-4</v>
      </c>
      <c r="C399" s="25">
        <v>-1.8500000000000001E-3</v>
      </c>
      <c r="D399" s="25">
        <f t="shared" si="96"/>
        <v>6.8499999999999985E-4</v>
      </c>
      <c r="E399" s="25"/>
      <c r="F399" s="25"/>
      <c r="G399" s="25"/>
      <c r="H399" s="25">
        <v>2.7E-4</v>
      </c>
      <c r="I399" s="25">
        <f t="shared" si="97"/>
        <v>2.8049999999999998E-3</v>
      </c>
      <c r="J399" s="25"/>
      <c r="K399" s="25"/>
      <c r="L399" s="25"/>
      <c r="M399" s="25">
        <v>-6.9999999999999999E-4</v>
      </c>
      <c r="N399" s="25">
        <f t="shared" si="98"/>
        <v>1.8349999999999998E-3</v>
      </c>
      <c r="O399" s="25"/>
      <c r="P399" s="25"/>
      <c r="Q399" s="25"/>
      <c r="R399" s="25">
        <v>-1.57E-3</v>
      </c>
      <c r="S399" s="25">
        <f t="shared" si="99"/>
        <v>9.6499999999999993E-4</v>
      </c>
      <c r="T399" s="25"/>
      <c r="U399" s="25"/>
      <c r="V399" s="25"/>
      <c r="W399" s="25">
        <v>-1.5200000000000001E-3</v>
      </c>
      <c r="X399" s="25">
        <f t="shared" si="100"/>
        <v>1.0149999999999998E-3</v>
      </c>
      <c r="Y399" s="25"/>
      <c r="Z399" s="25"/>
      <c r="AA399" s="25"/>
      <c r="AB399" s="25">
        <v>-4.8799999999999998E-3</v>
      </c>
      <c r="AC399" s="25">
        <f t="shared" si="101"/>
        <v>-2.5349999999999999E-3</v>
      </c>
    </row>
    <row r="400" spans="1:29" s="15" customFormat="1">
      <c r="A400" s="18">
        <v>648</v>
      </c>
      <c r="B400" s="25">
        <v>8.0000000000000007E-5</v>
      </c>
      <c r="C400" s="25">
        <v>-1.89E-3</v>
      </c>
      <c r="D400" s="25">
        <f t="shared" si="96"/>
        <v>3.2999999999999978E-4</v>
      </c>
      <c r="E400" s="25"/>
      <c r="F400" s="25"/>
      <c r="G400" s="25"/>
      <c r="H400" s="25">
        <v>2.9999999999999997E-4</v>
      </c>
      <c r="I400" s="25">
        <f t="shared" si="97"/>
        <v>2.5199999999999997E-3</v>
      </c>
      <c r="J400" s="25"/>
      <c r="K400" s="25"/>
      <c r="L400" s="25"/>
      <c r="M400" s="25">
        <v>-4.8999999999999998E-4</v>
      </c>
      <c r="N400" s="25">
        <f t="shared" si="98"/>
        <v>1.7299999999999998E-3</v>
      </c>
      <c r="O400" s="25"/>
      <c r="P400" s="25"/>
      <c r="Q400" s="25"/>
      <c r="R400" s="25">
        <v>-1.47E-3</v>
      </c>
      <c r="S400" s="25">
        <f t="shared" si="99"/>
        <v>7.499999999999998E-4</v>
      </c>
      <c r="T400" s="25"/>
      <c r="U400" s="25"/>
      <c r="V400" s="25"/>
      <c r="W400" s="25">
        <v>-1.49E-3</v>
      </c>
      <c r="X400" s="25">
        <f t="shared" si="100"/>
        <v>7.2999999999999975E-4</v>
      </c>
      <c r="Y400" s="25"/>
      <c r="Z400" s="25"/>
      <c r="AA400" s="25"/>
      <c r="AB400" s="25">
        <v>-4.5199999999999997E-3</v>
      </c>
      <c r="AC400" s="25">
        <f t="shared" si="101"/>
        <v>-2.2199999999999998E-3</v>
      </c>
    </row>
    <row r="401" spans="1:29" s="15" customFormat="1">
      <c r="A401" s="18">
        <v>649</v>
      </c>
      <c r="B401" s="25">
        <v>-3.2000000000000003E-4</v>
      </c>
      <c r="C401" s="25">
        <v>-1.8500000000000001E-3</v>
      </c>
      <c r="D401" s="25">
        <f t="shared" si="96"/>
        <v>7.9999999999999993E-4</v>
      </c>
      <c r="E401" s="25"/>
      <c r="F401" s="25"/>
      <c r="G401" s="25"/>
      <c r="H401" s="25">
        <v>3.4000000000000002E-4</v>
      </c>
      <c r="I401" s="25">
        <f t="shared" si="97"/>
        <v>2.99E-3</v>
      </c>
      <c r="J401" s="25"/>
      <c r="K401" s="25"/>
      <c r="L401" s="25"/>
      <c r="M401" s="25">
        <v>-5.9000000000000003E-4</v>
      </c>
      <c r="N401" s="25">
        <f t="shared" si="98"/>
        <v>2.0600000000000002E-3</v>
      </c>
      <c r="O401" s="25"/>
      <c r="P401" s="25"/>
      <c r="Q401" s="25"/>
      <c r="R401" s="25">
        <v>-1.41E-3</v>
      </c>
      <c r="S401" s="25">
        <f t="shared" si="99"/>
        <v>1.24E-3</v>
      </c>
      <c r="T401" s="25"/>
      <c r="U401" s="25"/>
      <c r="V401" s="25"/>
      <c r="W401" s="25">
        <v>-1.5499999999999999E-3</v>
      </c>
      <c r="X401" s="25">
        <f t="shared" si="100"/>
        <v>1.1000000000000001E-3</v>
      </c>
      <c r="Y401" s="25"/>
      <c r="Z401" s="25"/>
      <c r="AA401" s="25"/>
      <c r="AB401" s="25">
        <v>-4.9800000000000001E-3</v>
      </c>
      <c r="AC401" s="25">
        <f t="shared" si="101"/>
        <v>-2.65E-3</v>
      </c>
    </row>
    <row r="402" spans="1:29" s="15" customFormat="1">
      <c r="A402" s="18">
        <v>650</v>
      </c>
      <c r="B402" s="25">
        <v>-3.0000000000000001E-5</v>
      </c>
      <c r="C402" s="25">
        <v>-1.64E-3</v>
      </c>
      <c r="D402" s="25">
        <f t="shared" si="96"/>
        <v>6.7499999999999982E-4</v>
      </c>
      <c r="E402" s="25"/>
      <c r="F402" s="25"/>
      <c r="G402" s="25"/>
      <c r="H402" s="25">
        <v>2.9E-4</v>
      </c>
      <c r="I402" s="25">
        <f t="shared" si="97"/>
        <v>2.6049999999999997E-3</v>
      </c>
      <c r="J402" s="25"/>
      <c r="K402" s="25"/>
      <c r="L402" s="25"/>
      <c r="M402" s="25">
        <v>-5.5999999999999995E-4</v>
      </c>
      <c r="N402" s="25">
        <f t="shared" si="98"/>
        <v>1.7549999999999998E-3</v>
      </c>
      <c r="O402" s="25"/>
      <c r="P402" s="25"/>
      <c r="Q402" s="25"/>
      <c r="R402" s="25">
        <v>-1.3699999999999999E-3</v>
      </c>
      <c r="S402" s="25">
        <f t="shared" si="99"/>
        <v>9.4499999999999988E-4</v>
      </c>
      <c r="T402" s="25"/>
      <c r="U402" s="25"/>
      <c r="V402" s="25"/>
      <c r="W402" s="25">
        <v>-1.41E-3</v>
      </c>
      <c r="X402" s="25">
        <f t="shared" si="100"/>
        <v>9.0499999999999977E-4</v>
      </c>
      <c r="Y402" s="25"/>
      <c r="Z402" s="25"/>
      <c r="AA402" s="25"/>
      <c r="AB402" s="25">
        <v>-4.5999999999999999E-3</v>
      </c>
      <c r="AC402" s="25">
        <f t="shared" si="101"/>
        <v>-2.3149999999999998E-3</v>
      </c>
    </row>
    <row r="403" spans="1:29" s="15" customFormat="1">
      <c r="A403" s="18">
        <v>651</v>
      </c>
      <c r="B403" s="25">
        <v>-1.6000000000000001E-4</v>
      </c>
      <c r="C403" s="25">
        <v>-1.9599999999999999E-3</v>
      </c>
      <c r="D403" s="25">
        <f t="shared" si="96"/>
        <v>5.4000000000000012E-4</v>
      </c>
      <c r="E403" s="25"/>
      <c r="F403" s="25"/>
      <c r="G403" s="25"/>
      <c r="H403" s="25">
        <v>1.8000000000000001E-4</v>
      </c>
      <c r="I403" s="25">
        <f t="shared" si="97"/>
        <v>2.6800000000000001E-3</v>
      </c>
      <c r="J403" s="25"/>
      <c r="K403" s="25"/>
      <c r="L403" s="25"/>
      <c r="M403" s="25">
        <v>-8.4000000000000003E-4</v>
      </c>
      <c r="N403" s="25">
        <f t="shared" si="98"/>
        <v>1.66E-3</v>
      </c>
      <c r="O403" s="25"/>
      <c r="P403" s="25"/>
      <c r="Q403" s="25"/>
      <c r="R403" s="25">
        <v>-1.6900000000000001E-3</v>
      </c>
      <c r="S403" s="25">
        <f t="shared" si="99"/>
        <v>8.0999999999999996E-4</v>
      </c>
      <c r="T403" s="25"/>
      <c r="U403" s="25"/>
      <c r="V403" s="25"/>
      <c r="W403" s="25">
        <v>-1.72E-3</v>
      </c>
      <c r="X403" s="25">
        <f t="shared" si="100"/>
        <v>7.8000000000000009E-4</v>
      </c>
      <c r="Y403" s="25"/>
      <c r="Z403" s="25"/>
      <c r="AA403" s="25"/>
      <c r="AB403" s="25">
        <v>-4.8399999999999997E-3</v>
      </c>
      <c r="AC403" s="25">
        <f t="shared" si="101"/>
        <v>-2.5000000000000001E-3</v>
      </c>
    </row>
    <row r="404" spans="1:29" s="15" customFormat="1">
      <c r="A404" s="18">
        <v>652</v>
      </c>
      <c r="B404" s="25">
        <v>4.0000000000000003E-5</v>
      </c>
      <c r="C404" s="25">
        <v>-1.9300000000000001E-3</v>
      </c>
      <c r="D404" s="25">
        <f t="shared" si="96"/>
        <v>3.8999999999999994E-4</v>
      </c>
      <c r="E404" s="25"/>
      <c r="F404" s="25"/>
      <c r="G404" s="25"/>
      <c r="H404" s="25">
        <v>2.5000000000000001E-4</v>
      </c>
      <c r="I404" s="25">
        <f t="shared" si="97"/>
        <v>2.5700000000000002E-3</v>
      </c>
      <c r="J404" s="25"/>
      <c r="K404" s="25"/>
      <c r="L404" s="25"/>
      <c r="M404" s="25">
        <v>-5.9900000000000003E-4</v>
      </c>
      <c r="N404" s="25">
        <f t="shared" si="98"/>
        <v>1.7209999999999999E-3</v>
      </c>
      <c r="O404" s="25"/>
      <c r="P404" s="25"/>
      <c r="Q404" s="25"/>
      <c r="R404" s="25">
        <v>-1.4300000000000001E-3</v>
      </c>
      <c r="S404" s="25">
        <f t="shared" si="99"/>
        <v>8.8999999999999995E-4</v>
      </c>
      <c r="T404" s="25"/>
      <c r="U404" s="25"/>
      <c r="V404" s="25"/>
      <c r="W404" s="25">
        <v>-1.4599999999999999E-3</v>
      </c>
      <c r="X404" s="25">
        <f t="shared" si="100"/>
        <v>8.6000000000000009E-4</v>
      </c>
      <c r="Y404" s="25"/>
      <c r="Z404" s="25"/>
      <c r="AA404" s="25"/>
      <c r="AB404" s="25">
        <v>-4.6800000000000001E-3</v>
      </c>
      <c r="AC404" s="25">
        <f t="shared" si="101"/>
        <v>-2.32E-3</v>
      </c>
    </row>
    <row r="405" spans="1:29" s="15" customFormat="1">
      <c r="A405" s="18">
        <v>653</v>
      </c>
      <c r="B405" s="25">
        <v>-3.2000000000000003E-4</v>
      </c>
      <c r="C405" s="25">
        <v>-1.8799999999999999E-3</v>
      </c>
      <c r="D405" s="25">
        <f t="shared" si="96"/>
        <v>9.4000000000000008E-4</v>
      </c>
      <c r="E405" s="25"/>
      <c r="F405" s="25"/>
      <c r="G405" s="25"/>
      <c r="H405" s="25">
        <v>2.5000000000000001E-4</v>
      </c>
      <c r="I405" s="25">
        <f t="shared" si="97"/>
        <v>3.0699999999999998E-3</v>
      </c>
      <c r="J405" s="25"/>
      <c r="K405" s="25"/>
      <c r="L405" s="25"/>
      <c r="M405" s="25">
        <v>-6.4999999999999997E-4</v>
      </c>
      <c r="N405" s="25">
        <f t="shared" si="98"/>
        <v>2.1700000000000001E-3</v>
      </c>
      <c r="O405" s="25"/>
      <c r="P405" s="25"/>
      <c r="Q405" s="25"/>
      <c r="R405" s="25">
        <v>-1.5499999999999999E-3</v>
      </c>
      <c r="S405" s="25">
        <f t="shared" si="99"/>
        <v>1.2700000000000001E-3</v>
      </c>
      <c r="T405" s="25"/>
      <c r="U405" s="25"/>
      <c r="V405" s="25"/>
      <c r="W405" s="25">
        <v>-1.6100000000000001E-3</v>
      </c>
      <c r="X405" s="25">
        <f t="shared" si="100"/>
        <v>1.2099999999999999E-3</v>
      </c>
      <c r="Y405" s="25"/>
      <c r="Z405" s="25"/>
      <c r="AA405" s="25"/>
      <c r="AB405" s="25">
        <v>-5.3200000000000001E-3</v>
      </c>
      <c r="AC405" s="25">
        <f t="shared" si="101"/>
        <v>-2.82E-3</v>
      </c>
    </row>
    <row r="406" spans="1:29" s="15" customFormat="1">
      <c r="A406" s="18">
        <v>654</v>
      </c>
      <c r="B406" s="25">
        <v>1E-4</v>
      </c>
      <c r="C406" s="25">
        <v>-1.7899999999999999E-3</v>
      </c>
      <c r="D406" s="25">
        <f t="shared" si="96"/>
        <v>5.4000000000000012E-4</v>
      </c>
      <c r="E406" s="25"/>
      <c r="F406" s="25"/>
      <c r="G406" s="25"/>
      <c r="H406" s="25">
        <v>2.3000000000000001E-4</v>
      </c>
      <c r="I406" s="25">
        <f t="shared" si="97"/>
        <v>2.5600000000000002E-3</v>
      </c>
      <c r="J406" s="25"/>
      <c r="K406" s="25"/>
      <c r="L406" s="25"/>
      <c r="M406" s="25">
        <v>-5.2999999999999998E-4</v>
      </c>
      <c r="N406" s="25">
        <f t="shared" si="98"/>
        <v>1.8E-3</v>
      </c>
      <c r="O406" s="25"/>
      <c r="P406" s="25"/>
      <c r="Q406" s="25"/>
      <c r="R406" s="25">
        <v>-1.5E-3</v>
      </c>
      <c r="S406" s="25">
        <f t="shared" si="99"/>
        <v>8.3000000000000001E-4</v>
      </c>
      <c r="T406" s="25"/>
      <c r="U406" s="25"/>
      <c r="V406" s="25"/>
      <c r="W406" s="25">
        <v>-1.5200000000000001E-3</v>
      </c>
      <c r="X406" s="25">
        <f t="shared" si="100"/>
        <v>8.0999999999999996E-4</v>
      </c>
      <c r="Y406" s="25"/>
      <c r="Z406" s="25"/>
      <c r="AA406" s="25"/>
      <c r="AB406" s="25">
        <v>-4.7600000000000003E-3</v>
      </c>
      <c r="AC406" s="25">
        <f t="shared" si="101"/>
        <v>-2.33E-3</v>
      </c>
    </row>
    <row r="407" spans="1:29" s="15" customFormat="1">
      <c r="A407" s="18">
        <v>655</v>
      </c>
      <c r="B407" s="25">
        <v>-2.4000000000000001E-4</v>
      </c>
      <c r="C407" s="25">
        <v>-1.9499999999999999E-3</v>
      </c>
      <c r="D407" s="25">
        <f t="shared" si="96"/>
        <v>7.5999999999999983E-4</v>
      </c>
      <c r="E407" s="25"/>
      <c r="F407" s="25"/>
      <c r="G407" s="25"/>
      <c r="H407" s="25">
        <v>2.7999999999999998E-4</v>
      </c>
      <c r="I407" s="25">
        <f t="shared" si="97"/>
        <v>2.9899999999999996E-3</v>
      </c>
      <c r="J407" s="25"/>
      <c r="K407" s="25"/>
      <c r="L407" s="25"/>
      <c r="M407" s="25">
        <v>-7.1000000000000002E-4</v>
      </c>
      <c r="N407" s="25">
        <f t="shared" si="98"/>
        <v>1.9999999999999996E-3</v>
      </c>
      <c r="O407" s="25"/>
      <c r="P407" s="25"/>
      <c r="Q407" s="25"/>
      <c r="R407" s="25">
        <v>-1.57E-3</v>
      </c>
      <c r="S407" s="25">
        <f t="shared" si="99"/>
        <v>1.1399999999999997E-3</v>
      </c>
      <c r="T407" s="25"/>
      <c r="U407" s="25"/>
      <c r="V407" s="25"/>
      <c r="W407" s="25">
        <v>-1.6100000000000001E-3</v>
      </c>
      <c r="X407" s="25">
        <f t="shared" si="100"/>
        <v>1.0999999999999996E-3</v>
      </c>
      <c r="Y407" s="25"/>
      <c r="Z407" s="25"/>
      <c r="AA407" s="25"/>
      <c r="AB407" s="25">
        <v>-5.1799999999999997E-3</v>
      </c>
      <c r="AC407" s="25">
        <f t="shared" si="101"/>
        <v>-2.7099999999999997E-3</v>
      </c>
    </row>
    <row r="408" spans="1:29" s="15" customFormat="1">
      <c r="A408" s="18">
        <v>656</v>
      </c>
      <c r="B408" s="25">
        <v>1.7000000000000001E-4</v>
      </c>
      <c r="C408" s="25">
        <v>-1.83E-3</v>
      </c>
      <c r="D408" s="25">
        <f t="shared" si="96"/>
        <v>3.6000000000000008E-4</v>
      </c>
      <c r="E408" s="25"/>
      <c r="F408" s="25"/>
      <c r="G408" s="25"/>
      <c r="H408" s="25">
        <v>3.6999999999999999E-4</v>
      </c>
      <c r="I408" s="25">
        <f t="shared" si="97"/>
        <v>2.5600000000000002E-3</v>
      </c>
      <c r="J408" s="25"/>
      <c r="K408" s="25"/>
      <c r="L408" s="25"/>
      <c r="M408" s="25">
        <v>-5.9900000000000003E-4</v>
      </c>
      <c r="N408" s="25">
        <f t="shared" si="98"/>
        <v>1.591E-3</v>
      </c>
      <c r="O408" s="25"/>
      <c r="P408" s="25"/>
      <c r="Q408" s="25"/>
      <c r="R408" s="25">
        <v>-1.58E-3</v>
      </c>
      <c r="S408" s="25">
        <f t="shared" si="99"/>
        <v>6.1000000000000008E-4</v>
      </c>
      <c r="T408" s="25"/>
      <c r="U408" s="25"/>
      <c r="V408" s="25"/>
      <c r="W408" s="25">
        <v>-1.3799999999999999E-3</v>
      </c>
      <c r="X408" s="25">
        <f t="shared" si="100"/>
        <v>8.1000000000000017E-4</v>
      </c>
      <c r="Y408" s="25"/>
      <c r="Z408" s="25"/>
      <c r="AA408" s="25"/>
      <c r="AB408" s="25">
        <v>-4.5500000000000002E-3</v>
      </c>
      <c r="AC408" s="25">
        <f t="shared" si="101"/>
        <v>-2.1900000000000001E-3</v>
      </c>
    </row>
    <row r="409" spans="1:29" s="15" customFormat="1">
      <c r="A409" s="18">
        <v>657</v>
      </c>
      <c r="B409" s="25">
        <v>-3.1E-4</v>
      </c>
      <c r="C409" s="25">
        <v>-1.91E-3</v>
      </c>
      <c r="D409" s="25">
        <f t="shared" si="96"/>
        <v>7.3500000000000019E-4</v>
      </c>
      <c r="E409" s="25"/>
      <c r="F409" s="25"/>
      <c r="G409" s="25"/>
      <c r="H409" s="25">
        <v>3.2000000000000003E-4</v>
      </c>
      <c r="I409" s="25">
        <f t="shared" si="97"/>
        <v>2.9650000000000002E-3</v>
      </c>
      <c r="J409" s="25"/>
      <c r="K409" s="25"/>
      <c r="L409" s="25"/>
      <c r="M409" s="25">
        <v>-8.0000000000000004E-4</v>
      </c>
      <c r="N409" s="25">
        <f t="shared" si="98"/>
        <v>1.8450000000000003E-3</v>
      </c>
      <c r="O409" s="25"/>
      <c r="P409" s="25"/>
      <c r="Q409" s="25"/>
      <c r="R409" s="25">
        <v>-1.5900000000000001E-3</v>
      </c>
      <c r="S409" s="25">
        <f t="shared" si="99"/>
        <v>1.0550000000000002E-3</v>
      </c>
      <c r="T409" s="25"/>
      <c r="U409" s="25"/>
      <c r="V409" s="25"/>
      <c r="W409" s="25">
        <v>-1.72E-3</v>
      </c>
      <c r="X409" s="25">
        <f t="shared" si="100"/>
        <v>9.2500000000000026E-4</v>
      </c>
      <c r="Y409" s="25"/>
      <c r="Z409" s="25"/>
      <c r="AA409" s="25"/>
      <c r="AB409" s="25">
        <v>-4.9800000000000001E-3</v>
      </c>
      <c r="AC409" s="25">
        <f t="shared" si="101"/>
        <v>-2.6450000000000002E-3</v>
      </c>
    </row>
    <row r="410" spans="1:29" s="15" customFormat="1">
      <c r="A410" s="18">
        <v>658</v>
      </c>
      <c r="B410" s="25">
        <v>9.0000000000000006E-5</v>
      </c>
      <c r="C410" s="25">
        <v>-2.0100000000000001E-3</v>
      </c>
      <c r="D410" s="25">
        <f t="shared" si="96"/>
        <v>2.4499999999999999E-4</v>
      </c>
      <c r="E410" s="25"/>
      <c r="F410" s="25"/>
      <c r="G410" s="25"/>
      <c r="H410" s="25">
        <v>9.0000000000000006E-5</v>
      </c>
      <c r="I410" s="25">
        <f t="shared" si="97"/>
        <v>2.3449999999999999E-3</v>
      </c>
      <c r="J410" s="25"/>
      <c r="K410" s="25"/>
      <c r="L410" s="25"/>
      <c r="M410" s="25">
        <v>-8.0000000000000004E-4</v>
      </c>
      <c r="N410" s="25">
        <f t="shared" si="98"/>
        <v>1.4550000000000001E-3</v>
      </c>
      <c r="O410" s="25"/>
      <c r="P410" s="25"/>
      <c r="Q410" s="25"/>
      <c r="R410" s="25">
        <v>-1.6800000000000001E-3</v>
      </c>
      <c r="S410" s="25">
        <f t="shared" si="99"/>
        <v>5.7499999999999999E-4</v>
      </c>
      <c r="T410" s="25"/>
      <c r="U410" s="25"/>
      <c r="V410" s="25"/>
      <c r="W410" s="25">
        <v>-1.56E-3</v>
      </c>
      <c r="X410" s="25">
        <f t="shared" si="100"/>
        <v>6.9500000000000009E-4</v>
      </c>
      <c r="Y410" s="25"/>
      <c r="Z410" s="25"/>
      <c r="AA410" s="25"/>
      <c r="AB410" s="25">
        <v>-4.5999999999999999E-3</v>
      </c>
      <c r="AC410" s="25">
        <f t="shared" si="101"/>
        <v>-2.2550000000000001E-3</v>
      </c>
    </row>
    <row r="411" spans="1:29" s="15" customFormat="1">
      <c r="A411" s="18">
        <v>659</v>
      </c>
      <c r="B411" s="25">
        <v>-2.0000000000000001E-4</v>
      </c>
      <c r="C411" s="25">
        <v>-1.9400000000000001E-3</v>
      </c>
      <c r="D411" s="25">
        <f t="shared" si="96"/>
        <v>6.299999999999997E-4</v>
      </c>
      <c r="E411" s="25"/>
      <c r="F411" s="25"/>
      <c r="G411" s="25"/>
      <c r="H411" s="25">
        <v>1.9000000000000001E-4</v>
      </c>
      <c r="I411" s="25">
        <f t="shared" si="97"/>
        <v>2.7599999999999999E-3</v>
      </c>
      <c r="J411" s="25"/>
      <c r="K411" s="25"/>
      <c r="L411" s="25"/>
      <c r="M411" s="25">
        <v>-6.4000000000000005E-4</v>
      </c>
      <c r="N411" s="25">
        <f t="shared" si="98"/>
        <v>1.9299999999999999E-3</v>
      </c>
      <c r="O411" s="25"/>
      <c r="P411" s="25"/>
      <c r="Q411" s="25"/>
      <c r="R411" s="25">
        <v>-1.6100000000000001E-3</v>
      </c>
      <c r="S411" s="25">
        <f t="shared" si="99"/>
        <v>9.599999999999997E-4</v>
      </c>
      <c r="T411" s="25"/>
      <c r="U411" s="25"/>
      <c r="V411" s="25"/>
      <c r="W411" s="25">
        <v>-1.64E-3</v>
      </c>
      <c r="X411" s="25">
        <f t="shared" si="100"/>
        <v>9.2999999999999984E-4</v>
      </c>
      <c r="Y411" s="25"/>
      <c r="Z411" s="25"/>
      <c r="AA411" s="25"/>
      <c r="AB411" s="25">
        <v>-4.9399999999999999E-3</v>
      </c>
      <c r="AC411" s="25">
        <f t="shared" si="101"/>
        <v>-2.5699999999999998E-3</v>
      </c>
    </row>
    <row r="412" spans="1:29" s="15" customFormat="1">
      <c r="A412" s="18">
        <v>660</v>
      </c>
      <c r="B412" s="25">
        <v>2.5999999999999998E-4</v>
      </c>
      <c r="C412" s="25">
        <v>-2.0300000000000001E-3</v>
      </c>
      <c r="D412" s="25">
        <f t="shared" si="96"/>
        <v>9.5000000000000032E-5</v>
      </c>
      <c r="E412" s="25"/>
      <c r="F412" s="25"/>
      <c r="G412" s="25"/>
      <c r="H412" s="25">
        <v>1.4999999999999999E-4</v>
      </c>
      <c r="I412" s="25">
        <f t="shared" si="97"/>
        <v>2.2750000000000001E-3</v>
      </c>
      <c r="J412" s="25"/>
      <c r="K412" s="25"/>
      <c r="L412" s="25"/>
      <c r="M412" s="25">
        <v>-6.8999999999999997E-4</v>
      </c>
      <c r="N412" s="25">
        <f t="shared" si="98"/>
        <v>1.4350000000000001E-3</v>
      </c>
      <c r="O412" s="25"/>
      <c r="P412" s="25"/>
      <c r="Q412" s="25"/>
      <c r="R412" s="25">
        <v>-1.49E-3</v>
      </c>
      <c r="S412" s="25">
        <f t="shared" si="99"/>
        <v>6.3500000000000015E-4</v>
      </c>
      <c r="T412" s="25"/>
      <c r="U412" s="25"/>
      <c r="V412" s="25"/>
      <c r="W412" s="25">
        <v>-1.57E-3</v>
      </c>
      <c r="X412" s="25">
        <f t="shared" si="100"/>
        <v>5.5500000000000015E-4</v>
      </c>
      <c r="Y412" s="25"/>
      <c r="Z412" s="25"/>
      <c r="AA412" s="25"/>
      <c r="AB412" s="25">
        <v>-4.5100000000000001E-3</v>
      </c>
      <c r="AC412" s="25">
        <f t="shared" si="101"/>
        <v>-2.1250000000000002E-3</v>
      </c>
    </row>
    <row r="413" spans="1:29" s="15" customFormat="1">
      <c r="A413" s="18">
        <v>661</v>
      </c>
      <c r="B413" s="25">
        <v>-3.8000000000000002E-4</v>
      </c>
      <c r="C413" s="25">
        <v>-1.9E-3</v>
      </c>
      <c r="D413" s="25">
        <f t="shared" si="96"/>
        <v>8.4000000000000025E-4</v>
      </c>
      <c r="E413" s="25"/>
      <c r="F413" s="25"/>
      <c r="G413" s="25"/>
      <c r="H413" s="25">
        <v>3.8000000000000002E-4</v>
      </c>
      <c r="I413" s="25">
        <f t="shared" si="97"/>
        <v>3.1200000000000004E-3</v>
      </c>
      <c r="J413" s="25"/>
      <c r="K413" s="25"/>
      <c r="L413" s="25"/>
      <c r="M413" s="25">
        <v>-6.8999999999999997E-4</v>
      </c>
      <c r="N413" s="25">
        <f t="shared" si="98"/>
        <v>2.0500000000000002E-3</v>
      </c>
      <c r="O413" s="25"/>
      <c r="P413" s="25"/>
      <c r="Q413" s="25"/>
      <c r="R413" s="25">
        <v>-1.4300000000000001E-3</v>
      </c>
      <c r="S413" s="25">
        <f t="shared" si="99"/>
        <v>1.3100000000000002E-3</v>
      </c>
      <c r="T413" s="25"/>
      <c r="U413" s="25"/>
      <c r="V413" s="25"/>
      <c r="W413" s="25">
        <v>-1.6100000000000001E-3</v>
      </c>
      <c r="X413" s="25">
        <f t="shared" si="100"/>
        <v>1.1300000000000001E-3</v>
      </c>
      <c r="Y413" s="25"/>
      <c r="Z413" s="25"/>
      <c r="AA413" s="25"/>
      <c r="AB413" s="25">
        <v>-5.1000000000000004E-3</v>
      </c>
      <c r="AC413" s="25">
        <f t="shared" si="101"/>
        <v>-2.7400000000000002E-3</v>
      </c>
    </row>
    <row r="414" spans="1:29" s="15" customFormat="1">
      <c r="A414" s="18">
        <v>662</v>
      </c>
      <c r="B414" s="25">
        <v>2.1000000000000001E-4</v>
      </c>
      <c r="C414" s="25">
        <v>-1.89E-3</v>
      </c>
      <c r="D414" s="25">
        <f t="shared" si="96"/>
        <v>2.6499999999999983E-4</v>
      </c>
      <c r="E414" s="25"/>
      <c r="F414" s="25"/>
      <c r="G414" s="25"/>
      <c r="H414" s="25">
        <v>1.4999999999999999E-4</v>
      </c>
      <c r="I414" s="25">
        <f t="shared" si="97"/>
        <v>2.3049999999999998E-3</v>
      </c>
      <c r="J414" s="25"/>
      <c r="K414" s="25"/>
      <c r="L414" s="25"/>
      <c r="M414" s="25">
        <v>-6.9999999999999999E-4</v>
      </c>
      <c r="N414" s="25">
        <f t="shared" si="98"/>
        <v>1.4549999999999997E-3</v>
      </c>
      <c r="O414" s="25"/>
      <c r="P414" s="25"/>
      <c r="Q414" s="25"/>
      <c r="R414" s="25">
        <v>-1.57E-3</v>
      </c>
      <c r="S414" s="25">
        <f t="shared" si="99"/>
        <v>5.849999999999998E-4</v>
      </c>
      <c r="T414" s="25"/>
      <c r="U414" s="25"/>
      <c r="V414" s="25"/>
      <c r="W414" s="25">
        <v>-1.49E-3</v>
      </c>
      <c r="X414" s="25">
        <f t="shared" si="100"/>
        <v>6.6499999999999979E-4</v>
      </c>
      <c r="Y414" s="25"/>
      <c r="Z414" s="25"/>
      <c r="AA414" s="25"/>
      <c r="AB414" s="25">
        <v>-4.5199999999999997E-3</v>
      </c>
      <c r="AC414" s="25">
        <f t="shared" si="101"/>
        <v>-2.1549999999999998E-3</v>
      </c>
    </row>
    <row r="415" spans="1:29" s="15" customFormat="1">
      <c r="A415" s="18">
        <v>663</v>
      </c>
      <c r="B415" s="25">
        <v>-2.7E-4</v>
      </c>
      <c r="C415" s="25">
        <v>-1.9499999999999999E-3</v>
      </c>
      <c r="D415" s="25">
        <f t="shared" si="96"/>
        <v>7.000000000000001E-4</v>
      </c>
      <c r="E415" s="25"/>
      <c r="F415" s="25"/>
      <c r="G415" s="25"/>
      <c r="H415" s="25">
        <v>1.2999999999999999E-4</v>
      </c>
      <c r="I415" s="25">
        <f t="shared" si="97"/>
        <v>2.7799999999999999E-3</v>
      </c>
      <c r="J415" s="25"/>
      <c r="K415" s="25"/>
      <c r="L415" s="25"/>
      <c r="M415" s="25">
        <v>-7.9000000000000001E-4</v>
      </c>
      <c r="N415" s="25">
        <f t="shared" si="98"/>
        <v>1.8600000000000001E-3</v>
      </c>
      <c r="O415" s="25"/>
      <c r="P415" s="25"/>
      <c r="Q415" s="25"/>
      <c r="R415" s="25">
        <v>-1.57E-3</v>
      </c>
      <c r="S415" s="25">
        <f t="shared" si="99"/>
        <v>1.08E-3</v>
      </c>
      <c r="T415" s="25"/>
      <c r="U415" s="25"/>
      <c r="V415" s="25"/>
      <c r="W415" s="25">
        <v>-1.6999999999999999E-3</v>
      </c>
      <c r="X415" s="25">
        <f t="shared" si="100"/>
        <v>9.5000000000000011E-4</v>
      </c>
      <c r="Y415" s="25"/>
      <c r="Z415" s="25"/>
      <c r="AA415" s="25"/>
      <c r="AB415" s="25">
        <v>-5.0299999999999997E-3</v>
      </c>
      <c r="AC415" s="25">
        <f t="shared" si="101"/>
        <v>-2.65E-3</v>
      </c>
    </row>
    <row r="416" spans="1:29" s="15" customFormat="1">
      <c r="A416" s="18">
        <v>664</v>
      </c>
      <c r="B416" s="25">
        <v>1.6000000000000001E-4</v>
      </c>
      <c r="C416" s="25">
        <v>-1.7899999999999999E-3</v>
      </c>
      <c r="D416" s="25">
        <f t="shared" si="96"/>
        <v>4.649999999999997E-4</v>
      </c>
      <c r="E416" s="25"/>
      <c r="F416" s="25"/>
      <c r="G416" s="25"/>
      <c r="H416" s="25">
        <v>1.3999999999999999E-4</v>
      </c>
      <c r="I416" s="25">
        <f t="shared" si="97"/>
        <v>2.3949999999999996E-3</v>
      </c>
      <c r="J416" s="25"/>
      <c r="K416" s="25"/>
      <c r="L416" s="25"/>
      <c r="M416" s="25">
        <v>-6.0999999999999997E-4</v>
      </c>
      <c r="N416" s="25">
        <f t="shared" si="98"/>
        <v>1.6449999999999998E-3</v>
      </c>
      <c r="O416" s="25"/>
      <c r="P416" s="25"/>
      <c r="Q416" s="25"/>
      <c r="R416" s="25">
        <v>-1.47E-3</v>
      </c>
      <c r="S416" s="25">
        <f t="shared" si="99"/>
        <v>7.8499999999999967E-4</v>
      </c>
      <c r="T416" s="25"/>
      <c r="U416" s="25"/>
      <c r="V416" s="25"/>
      <c r="W416" s="25">
        <v>-1.5399999999999999E-3</v>
      </c>
      <c r="X416" s="25">
        <f t="shared" si="100"/>
        <v>7.1499999999999971E-4</v>
      </c>
      <c r="Y416" s="25"/>
      <c r="Z416" s="25"/>
      <c r="AA416" s="25"/>
      <c r="AB416" s="25">
        <v>-4.6699999999999997E-3</v>
      </c>
      <c r="AC416" s="25">
        <f t="shared" si="101"/>
        <v>-2.2549999999999996E-3</v>
      </c>
    </row>
    <row r="417" spans="1:29" s="15" customFormat="1">
      <c r="A417" s="18">
        <v>665</v>
      </c>
      <c r="B417" s="25">
        <v>-2.9999999999999997E-4</v>
      </c>
      <c r="C417" s="25">
        <v>-2.1099999999999999E-3</v>
      </c>
      <c r="D417" s="25">
        <f t="shared" si="96"/>
        <v>5.8000000000000022E-4</v>
      </c>
      <c r="E417" s="25"/>
      <c r="F417" s="25"/>
      <c r="G417" s="25"/>
      <c r="H417" s="25">
        <v>1.2E-4</v>
      </c>
      <c r="I417" s="25">
        <f t="shared" si="97"/>
        <v>2.81E-3</v>
      </c>
      <c r="J417" s="25"/>
      <c r="K417" s="25"/>
      <c r="L417" s="25"/>
      <c r="M417" s="25">
        <v>-8.1999999999999998E-4</v>
      </c>
      <c r="N417" s="25">
        <f t="shared" si="98"/>
        <v>1.8700000000000001E-3</v>
      </c>
      <c r="O417" s="25"/>
      <c r="P417" s="25"/>
      <c r="Q417" s="25"/>
      <c r="R417" s="25">
        <v>-1.6199999999999999E-3</v>
      </c>
      <c r="S417" s="25">
        <f t="shared" si="99"/>
        <v>1.0700000000000002E-3</v>
      </c>
      <c r="T417" s="25"/>
      <c r="U417" s="25"/>
      <c r="V417" s="25"/>
      <c r="W417" s="25">
        <v>-1.7099999999999999E-3</v>
      </c>
      <c r="X417" s="25">
        <f t="shared" si="100"/>
        <v>9.8000000000000019E-4</v>
      </c>
      <c r="Y417" s="25"/>
      <c r="Z417" s="25"/>
      <c r="AA417" s="25"/>
      <c r="AB417" s="25">
        <v>-5.0800000000000003E-3</v>
      </c>
      <c r="AC417" s="25">
        <f t="shared" si="101"/>
        <v>-2.6900000000000001E-3</v>
      </c>
    </row>
    <row r="418" spans="1:29" s="15" customFormat="1">
      <c r="A418" s="18">
        <v>666</v>
      </c>
      <c r="B418" s="25">
        <v>3.2000000000000003E-4</v>
      </c>
      <c r="C418" s="25">
        <v>-1.65E-3</v>
      </c>
      <c r="D418" s="25">
        <f t="shared" si="96"/>
        <v>4.3999999999999985E-4</v>
      </c>
      <c r="E418" s="25"/>
      <c r="F418" s="25"/>
      <c r="G418" s="25"/>
      <c r="H418" s="25">
        <v>3.8999999999999999E-4</v>
      </c>
      <c r="I418" s="25">
        <f t="shared" si="97"/>
        <v>2.48E-3</v>
      </c>
      <c r="J418" s="25"/>
      <c r="K418" s="25"/>
      <c r="L418" s="25"/>
      <c r="M418" s="25">
        <v>-5.1000000000000004E-4</v>
      </c>
      <c r="N418" s="25">
        <f t="shared" si="98"/>
        <v>1.5799999999999998E-3</v>
      </c>
      <c r="O418" s="25"/>
      <c r="P418" s="25"/>
      <c r="Q418" s="25"/>
      <c r="R418" s="25">
        <v>-1.3500000000000001E-3</v>
      </c>
      <c r="S418" s="25">
        <f t="shared" si="99"/>
        <v>7.3999999999999977E-4</v>
      </c>
      <c r="T418" s="25"/>
      <c r="U418" s="25"/>
      <c r="V418" s="25"/>
      <c r="W418" s="25">
        <v>-1.4E-3</v>
      </c>
      <c r="X418" s="25">
        <f t="shared" si="100"/>
        <v>6.8999999999999986E-4</v>
      </c>
      <c r="Y418" s="25"/>
      <c r="Z418" s="25"/>
      <c r="AA418" s="25"/>
      <c r="AB418" s="25">
        <v>-4.4999999999999997E-3</v>
      </c>
      <c r="AC418" s="25">
        <f t="shared" si="101"/>
        <v>-2.0899999999999998E-3</v>
      </c>
    </row>
    <row r="419" spans="1:29" s="15" customFormat="1">
      <c r="A419" s="18">
        <v>667</v>
      </c>
      <c r="B419" s="25">
        <v>-6.8999999999999997E-4</v>
      </c>
      <c r="C419" s="25">
        <v>-1.97E-3</v>
      </c>
      <c r="D419" s="25">
        <f t="shared" si="96"/>
        <v>8.2499999999999978E-4</v>
      </c>
      <c r="E419" s="25"/>
      <c r="F419" s="25"/>
      <c r="G419" s="25"/>
      <c r="H419" s="25">
        <v>2.9E-4</v>
      </c>
      <c r="I419" s="25">
        <f t="shared" si="97"/>
        <v>3.0849999999999996E-3</v>
      </c>
      <c r="J419" s="25"/>
      <c r="K419" s="25"/>
      <c r="L419" s="25"/>
      <c r="M419" s="25">
        <v>-6.7000000000000002E-4</v>
      </c>
      <c r="N419" s="25">
        <f t="shared" si="98"/>
        <v>2.1249999999999997E-3</v>
      </c>
      <c r="O419" s="25"/>
      <c r="P419" s="25"/>
      <c r="Q419" s="25"/>
      <c r="R419" s="25">
        <v>-1.56E-3</v>
      </c>
      <c r="S419" s="25">
        <f t="shared" si="99"/>
        <v>1.2349999999999998E-3</v>
      </c>
      <c r="T419" s="25"/>
      <c r="U419" s="25"/>
      <c r="V419" s="25"/>
      <c r="W419" s="25">
        <v>-1.5299999999999999E-3</v>
      </c>
      <c r="X419" s="25">
        <f t="shared" si="100"/>
        <v>1.2649999999999998E-3</v>
      </c>
      <c r="Y419" s="25"/>
      <c r="Z419" s="25"/>
      <c r="AA419" s="25"/>
      <c r="AB419" s="25">
        <v>-4.8999999999999998E-3</v>
      </c>
      <c r="AC419" s="25">
        <f t="shared" si="101"/>
        <v>-2.7949999999999997E-3</v>
      </c>
    </row>
    <row r="420" spans="1:29" s="15" customFormat="1">
      <c r="A420" s="18">
        <v>668</v>
      </c>
      <c r="B420" s="25">
        <v>-1.0499999999999999E-3</v>
      </c>
      <c r="C420" s="25">
        <v>-1.6800000000000001E-3</v>
      </c>
      <c r="D420" s="25">
        <f t="shared" si="96"/>
        <v>1.5749999999999996E-3</v>
      </c>
      <c r="E420" s="25"/>
      <c r="F420" s="25"/>
      <c r="G420" s="25"/>
      <c r="H420" s="25">
        <v>3.5E-4</v>
      </c>
      <c r="I420" s="25">
        <f t="shared" si="97"/>
        <v>3.6049999999999997E-3</v>
      </c>
      <c r="J420" s="25"/>
      <c r="K420" s="25"/>
      <c r="L420" s="25"/>
      <c r="M420" s="25">
        <v>-4.4000000000000002E-4</v>
      </c>
      <c r="N420" s="25">
        <f t="shared" si="98"/>
        <v>2.8149999999999998E-3</v>
      </c>
      <c r="O420" s="25"/>
      <c r="P420" s="25"/>
      <c r="Q420" s="25"/>
      <c r="R420" s="25">
        <v>-1.39E-3</v>
      </c>
      <c r="S420" s="25">
        <f t="shared" si="99"/>
        <v>1.8649999999999997E-3</v>
      </c>
      <c r="T420" s="25"/>
      <c r="U420" s="25"/>
      <c r="V420" s="25"/>
      <c r="W420" s="25">
        <v>-1.33E-3</v>
      </c>
      <c r="X420" s="25">
        <f t="shared" si="100"/>
        <v>1.9249999999999996E-3</v>
      </c>
      <c r="Y420" s="25"/>
      <c r="Z420" s="25"/>
      <c r="AA420" s="25"/>
      <c r="AB420" s="25">
        <v>-5.4599999999999996E-3</v>
      </c>
      <c r="AC420" s="25">
        <f t="shared" si="101"/>
        <v>-3.2549999999999996E-3</v>
      </c>
    </row>
    <row r="421" spans="1:29" s="15" customFormat="1">
      <c r="A421" s="18">
        <v>669</v>
      </c>
      <c r="B421" s="25">
        <v>1.81E-3</v>
      </c>
      <c r="C421" s="25">
        <v>-1.8699999999999999E-3</v>
      </c>
      <c r="D421" s="25">
        <f t="shared" si="96"/>
        <v>-1.4499999999999999E-3</v>
      </c>
      <c r="E421" s="25"/>
      <c r="F421" s="25"/>
      <c r="G421" s="25"/>
      <c r="H421" s="25">
        <v>3.2000000000000003E-4</v>
      </c>
      <c r="I421" s="25">
        <f t="shared" si="97"/>
        <v>7.3999999999999999E-4</v>
      </c>
      <c r="J421" s="25"/>
      <c r="K421" s="25"/>
      <c r="L421" s="25"/>
      <c r="M421" s="25">
        <v>-6.0999999999999997E-4</v>
      </c>
      <c r="N421" s="25">
        <f t="shared" si="98"/>
        <v>-1.8999999999999996E-4</v>
      </c>
      <c r="O421" s="25"/>
      <c r="P421" s="25"/>
      <c r="Q421" s="25"/>
      <c r="R421" s="25">
        <v>-1.41E-3</v>
      </c>
      <c r="S421" s="25">
        <f t="shared" si="99"/>
        <v>-9.8999999999999999E-4</v>
      </c>
      <c r="T421" s="25"/>
      <c r="U421" s="25"/>
      <c r="V421" s="25"/>
      <c r="W421" s="25">
        <v>-1.42E-3</v>
      </c>
      <c r="X421" s="25">
        <f t="shared" si="100"/>
        <v>-1E-3</v>
      </c>
      <c r="Y421" s="25"/>
      <c r="Z421" s="25"/>
      <c r="AA421" s="25"/>
      <c r="AB421" s="25">
        <v>-2.65E-3</v>
      </c>
      <c r="AC421" s="25">
        <f t="shared" si="101"/>
        <v>-4.2000000000000002E-4</v>
      </c>
    </row>
    <row r="422" spans="1:29" s="15" customFormat="1">
      <c r="A422" s="18">
        <v>670</v>
      </c>
      <c r="B422" s="25">
        <v>-1.4300000000000001E-3</v>
      </c>
      <c r="C422" s="25">
        <v>-1.83E-3</v>
      </c>
      <c r="D422" s="25">
        <f t="shared" si="96"/>
        <v>1.9599999999999999E-3</v>
      </c>
      <c r="E422" s="25"/>
      <c r="F422" s="25"/>
      <c r="G422" s="25"/>
      <c r="H422" s="25">
        <v>3.6000000000000002E-4</v>
      </c>
      <c r="I422" s="25">
        <f t="shared" si="97"/>
        <v>4.15E-3</v>
      </c>
      <c r="J422" s="25"/>
      <c r="K422" s="25"/>
      <c r="L422" s="25"/>
      <c r="M422" s="25">
        <v>-5.9000000000000003E-4</v>
      </c>
      <c r="N422" s="25">
        <f t="shared" si="98"/>
        <v>3.1999999999999997E-3</v>
      </c>
      <c r="O422" s="25"/>
      <c r="P422" s="25"/>
      <c r="Q422" s="25"/>
      <c r="R422" s="25">
        <v>-1.3600000000000001E-3</v>
      </c>
      <c r="S422" s="25">
        <f t="shared" si="99"/>
        <v>2.4299999999999999E-3</v>
      </c>
      <c r="T422" s="25"/>
      <c r="U422" s="25"/>
      <c r="V422" s="25"/>
      <c r="W422" s="25">
        <v>-1.5200000000000001E-3</v>
      </c>
      <c r="X422" s="25">
        <f t="shared" si="100"/>
        <v>2.2699999999999999E-3</v>
      </c>
      <c r="Y422" s="25"/>
      <c r="Z422" s="25"/>
      <c r="AA422" s="25"/>
      <c r="AB422" s="25">
        <v>-6.1500000000000001E-3</v>
      </c>
      <c r="AC422" s="25">
        <f t="shared" si="101"/>
        <v>-3.79E-3</v>
      </c>
    </row>
    <row r="423" spans="1:29" s="15" customFormat="1">
      <c r="A423" s="18">
        <v>671</v>
      </c>
      <c r="B423" s="25">
        <v>1.14E-3</v>
      </c>
      <c r="C423" s="25">
        <v>-2.0999999999999999E-3</v>
      </c>
      <c r="D423" s="25">
        <f t="shared" si="96"/>
        <v>-9.3499999999999985E-4</v>
      </c>
      <c r="E423" s="25"/>
      <c r="F423" s="25"/>
      <c r="G423" s="25"/>
      <c r="H423" s="25">
        <v>2.9E-4</v>
      </c>
      <c r="I423" s="25">
        <f t="shared" si="97"/>
        <v>1.4550000000000001E-3</v>
      </c>
      <c r="J423" s="25"/>
      <c r="K423" s="25"/>
      <c r="L423" s="25"/>
      <c r="M423" s="25">
        <v>-7.2000000000000005E-4</v>
      </c>
      <c r="N423" s="25">
        <f t="shared" si="98"/>
        <v>4.4499999999999997E-4</v>
      </c>
      <c r="O423" s="25"/>
      <c r="P423" s="25"/>
      <c r="Q423" s="25"/>
      <c r="R423" s="25">
        <v>-1.4499999999999999E-3</v>
      </c>
      <c r="S423" s="25">
        <f t="shared" si="99"/>
        <v>-2.8499999999999988E-4</v>
      </c>
      <c r="T423" s="25"/>
      <c r="U423" s="25"/>
      <c r="V423" s="25"/>
      <c r="W423" s="25">
        <v>-1.6000000000000001E-3</v>
      </c>
      <c r="X423" s="25">
        <f t="shared" si="100"/>
        <v>-4.3500000000000006E-4</v>
      </c>
      <c r="Y423" s="25"/>
      <c r="Z423" s="25"/>
      <c r="AA423" s="25"/>
      <c r="AB423" s="25">
        <v>-3.47E-3</v>
      </c>
      <c r="AC423" s="25">
        <f t="shared" si="101"/>
        <v>-1.165E-3</v>
      </c>
    </row>
    <row r="424" spans="1:29" s="15" customFormat="1">
      <c r="A424" s="18">
        <v>672</v>
      </c>
      <c r="B424" s="25">
        <v>-1.49E-3</v>
      </c>
      <c r="C424" s="25">
        <v>-1.74E-3</v>
      </c>
      <c r="D424" s="25">
        <f t="shared" si="96"/>
        <v>1.9599999999999999E-3</v>
      </c>
      <c r="E424" s="25"/>
      <c r="F424" s="25"/>
      <c r="G424" s="25"/>
      <c r="H424" s="25">
        <v>4.2000000000000002E-4</v>
      </c>
      <c r="I424" s="25">
        <f t="shared" si="97"/>
        <v>4.1200000000000004E-3</v>
      </c>
      <c r="J424" s="25"/>
      <c r="K424" s="25"/>
      <c r="L424" s="25"/>
      <c r="M424" s="25">
        <v>-4.2000000000000002E-4</v>
      </c>
      <c r="N424" s="25">
        <f t="shared" si="98"/>
        <v>3.2799999999999999E-3</v>
      </c>
      <c r="O424" s="25"/>
      <c r="P424" s="25"/>
      <c r="Q424" s="25"/>
      <c r="R424" s="25">
        <v>-1.2700000000000001E-3</v>
      </c>
      <c r="S424" s="25">
        <f t="shared" si="99"/>
        <v>2.4299999999999999E-3</v>
      </c>
      <c r="T424" s="25"/>
      <c r="U424" s="25"/>
      <c r="V424" s="25"/>
      <c r="W424" s="25">
        <v>-1.4400000000000001E-3</v>
      </c>
      <c r="X424" s="25">
        <f t="shared" si="100"/>
        <v>2.2599999999999999E-3</v>
      </c>
      <c r="Y424" s="25"/>
      <c r="Z424" s="25"/>
      <c r="AA424" s="25"/>
      <c r="AB424" s="25">
        <v>-5.9100000000000003E-3</v>
      </c>
      <c r="AC424" s="25">
        <f t="shared" si="101"/>
        <v>-3.7000000000000002E-3</v>
      </c>
    </row>
    <row r="425" spans="1:29" s="15" customFormat="1">
      <c r="A425" s="18">
        <v>673</v>
      </c>
      <c r="B425" s="25">
        <v>9.7999999999999997E-4</v>
      </c>
      <c r="C425" s="25">
        <v>-1.92E-3</v>
      </c>
      <c r="D425" s="25">
        <f t="shared" si="96"/>
        <v>-6.4999999999999997E-4</v>
      </c>
      <c r="E425" s="25"/>
      <c r="F425" s="25"/>
      <c r="G425" s="25"/>
      <c r="H425" s="25">
        <v>2.9E-4</v>
      </c>
      <c r="I425" s="25">
        <f t="shared" si="97"/>
        <v>1.5600000000000002E-3</v>
      </c>
      <c r="J425" s="25"/>
      <c r="K425" s="25"/>
      <c r="L425" s="25"/>
      <c r="M425" s="25">
        <v>-5.9900000000000003E-4</v>
      </c>
      <c r="N425" s="25">
        <f t="shared" si="98"/>
        <v>6.7100000000000005E-4</v>
      </c>
      <c r="O425" s="25"/>
      <c r="P425" s="25"/>
      <c r="Q425" s="25"/>
      <c r="R425" s="25">
        <v>-1.4599999999999999E-3</v>
      </c>
      <c r="S425" s="25">
        <f t="shared" si="99"/>
        <v>-1.8999999999999985E-4</v>
      </c>
      <c r="T425" s="25"/>
      <c r="U425" s="25"/>
      <c r="V425" s="25"/>
      <c r="W425" s="25">
        <v>-1.48E-3</v>
      </c>
      <c r="X425" s="25">
        <f t="shared" si="100"/>
        <v>-2.099999999999999E-4</v>
      </c>
      <c r="Y425" s="25"/>
      <c r="Z425" s="25"/>
      <c r="AA425" s="25"/>
      <c r="AB425" s="25">
        <v>-3.5200000000000001E-3</v>
      </c>
      <c r="AC425" s="25">
        <f t="shared" si="101"/>
        <v>-1.2700000000000001E-3</v>
      </c>
    </row>
    <row r="426" spans="1:29" s="15" customFormat="1">
      <c r="A426" s="18">
        <v>674</v>
      </c>
      <c r="B426" s="25">
        <v>-5.5000000000000003E-4</v>
      </c>
      <c r="C426" s="25">
        <v>-1.9E-3</v>
      </c>
      <c r="D426" s="25">
        <f t="shared" si="96"/>
        <v>9.4499999999999988E-4</v>
      </c>
      <c r="E426" s="25"/>
      <c r="F426" s="25"/>
      <c r="G426" s="25"/>
      <c r="H426" s="25">
        <v>2.3000000000000001E-4</v>
      </c>
      <c r="I426" s="25">
        <f t="shared" si="97"/>
        <v>3.075E-3</v>
      </c>
      <c r="J426" s="25"/>
      <c r="K426" s="25"/>
      <c r="L426" s="25"/>
      <c r="M426" s="25">
        <v>-5.8E-4</v>
      </c>
      <c r="N426" s="25">
        <f t="shared" si="98"/>
        <v>2.2649999999999997E-3</v>
      </c>
      <c r="O426" s="25"/>
      <c r="P426" s="25"/>
      <c r="Q426" s="25"/>
      <c r="R426" s="25">
        <v>-1.5299999999999999E-3</v>
      </c>
      <c r="S426" s="25">
        <f t="shared" si="99"/>
        <v>1.315E-3</v>
      </c>
      <c r="T426" s="25"/>
      <c r="U426" s="25"/>
      <c r="V426" s="25"/>
      <c r="W426" s="25">
        <v>-1.41E-3</v>
      </c>
      <c r="X426" s="25">
        <f t="shared" si="100"/>
        <v>1.4349999999999999E-3</v>
      </c>
      <c r="Y426" s="25"/>
      <c r="Z426" s="25"/>
      <c r="AA426" s="25"/>
      <c r="AB426" s="25">
        <v>-5.1399999999999996E-3</v>
      </c>
      <c r="AC426" s="25">
        <f t="shared" si="101"/>
        <v>-2.8449999999999999E-3</v>
      </c>
    </row>
    <row r="427" spans="1:29" s="15" customFormat="1">
      <c r="A427" s="18">
        <v>675</v>
      </c>
      <c r="B427" s="25">
        <v>5.5000000000000003E-4</v>
      </c>
      <c r="C427" s="25">
        <v>-1.91E-3</v>
      </c>
      <c r="D427" s="25">
        <f t="shared" si="96"/>
        <v>6.4999999999999737E-5</v>
      </c>
      <c r="E427" s="25"/>
      <c r="F427" s="25"/>
      <c r="G427" s="25"/>
      <c r="H427" s="25">
        <v>3.4000000000000002E-4</v>
      </c>
      <c r="I427" s="25">
        <f t="shared" si="97"/>
        <v>2.3149999999999998E-3</v>
      </c>
      <c r="J427" s="25"/>
      <c r="K427" s="25"/>
      <c r="L427" s="25"/>
      <c r="M427" s="25">
        <v>-5.0000000000000001E-4</v>
      </c>
      <c r="N427" s="25">
        <f t="shared" si="98"/>
        <v>1.4749999999999997E-3</v>
      </c>
      <c r="O427" s="25"/>
      <c r="P427" s="25"/>
      <c r="Q427" s="25"/>
      <c r="R427" s="25">
        <v>-1.5100000000000001E-3</v>
      </c>
      <c r="S427" s="25">
        <f t="shared" si="99"/>
        <v>4.649999999999997E-4</v>
      </c>
      <c r="T427" s="25"/>
      <c r="U427" s="25"/>
      <c r="V427" s="25"/>
      <c r="W427" s="25">
        <v>-1.49E-3</v>
      </c>
      <c r="X427" s="25">
        <f t="shared" si="100"/>
        <v>4.8499999999999975E-4</v>
      </c>
      <c r="Y427" s="25"/>
      <c r="Z427" s="25"/>
      <c r="AA427" s="25"/>
      <c r="AB427" s="25">
        <v>-4.4999999999999997E-3</v>
      </c>
      <c r="AC427" s="25">
        <f t="shared" si="101"/>
        <v>-1.9749999999999998E-3</v>
      </c>
    </row>
    <row r="428" spans="1:29" s="15" customFormat="1">
      <c r="A428" s="18">
        <v>676</v>
      </c>
      <c r="B428" s="25">
        <v>-8.8900000000000003E-4</v>
      </c>
      <c r="C428" s="25">
        <v>-1.9400000000000001E-3</v>
      </c>
      <c r="D428" s="25">
        <f t="shared" si="96"/>
        <v>1.1344999999999999E-3</v>
      </c>
      <c r="E428" s="25"/>
      <c r="F428" s="25"/>
      <c r="G428" s="25"/>
      <c r="H428" s="25">
        <v>1.8000000000000001E-4</v>
      </c>
      <c r="I428" s="25">
        <f t="shared" si="97"/>
        <v>3.2545E-3</v>
      </c>
      <c r="J428" s="25"/>
      <c r="K428" s="25"/>
      <c r="L428" s="25"/>
      <c r="M428" s="25">
        <v>-5.5999999999999995E-4</v>
      </c>
      <c r="N428" s="25">
        <f t="shared" si="98"/>
        <v>2.5145000000000002E-3</v>
      </c>
      <c r="O428" s="25"/>
      <c r="P428" s="25"/>
      <c r="Q428" s="25"/>
      <c r="R428" s="25">
        <v>-1.4E-3</v>
      </c>
      <c r="S428" s="25">
        <f t="shared" si="99"/>
        <v>1.6745E-3</v>
      </c>
      <c r="T428" s="25"/>
      <c r="U428" s="25"/>
      <c r="V428" s="25"/>
      <c r="W428" s="25">
        <v>-1.39E-3</v>
      </c>
      <c r="X428" s="25">
        <f t="shared" si="100"/>
        <v>1.6845E-3</v>
      </c>
      <c r="Y428" s="25"/>
      <c r="Z428" s="25"/>
      <c r="AA428" s="25"/>
      <c r="AB428" s="25">
        <v>-5.2599999999999999E-3</v>
      </c>
      <c r="AC428" s="25">
        <f t="shared" si="101"/>
        <v>-3.0745E-3</v>
      </c>
    </row>
    <row r="429" spans="1:29" s="15" customFormat="1">
      <c r="A429" s="18">
        <v>677</v>
      </c>
      <c r="B429" s="25">
        <v>6.0000000000000002E-5</v>
      </c>
      <c r="C429" s="25">
        <v>-1.9400000000000001E-3</v>
      </c>
      <c r="D429" s="25">
        <f t="shared" si="96"/>
        <v>2.8999999999999968E-4</v>
      </c>
      <c r="E429" s="25"/>
      <c r="F429" s="25"/>
      <c r="G429" s="25"/>
      <c r="H429" s="25">
        <v>1.8000000000000001E-4</v>
      </c>
      <c r="I429" s="25">
        <f t="shared" si="97"/>
        <v>2.4099999999999998E-3</v>
      </c>
      <c r="J429" s="25"/>
      <c r="K429" s="25"/>
      <c r="L429" s="25"/>
      <c r="M429" s="25">
        <v>-5.5999999999999995E-4</v>
      </c>
      <c r="N429" s="25">
        <f t="shared" si="98"/>
        <v>1.6699999999999998E-3</v>
      </c>
      <c r="O429" s="25"/>
      <c r="P429" s="25"/>
      <c r="Q429" s="25"/>
      <c r="R429" s="25">
        <v>-1.5200000000000001E-3</v>
      </c>
      <c r="S429" s="25">
        <f t="shared" si="99"/>
        <v>7.0999999999999969E-4</v>
      </c>
      <c r="T429" s="25"/>
      <c r="U429" s="25"/>
      <c r="V429" s="25"/>
      <c r="W429" s="25">
        <v>-1.48E-3</v>
      </c>
      <c r="X429" s="25">
        <f t="shared" si="100"/>
        <v>7.499999999999998E-4</v>
      </c>
      <c r="Y429" s="25"/>
      <c r="Z429" s="25"/>
      <c r="AA429" s="25"/>
      <c r="AB429" s="25">
        <v>-4.5199999999999997E-3</v>
      </c>
      <c r="AC429" s="25">
        <f t="shared" si="101"/>
        <v>-2.2299999999999998E-3</v>
      </c>
    </row>
    <row r="430" spans="1:29" s="15" customFormat="1">
      <c r="A430" s="18">
        <v>678</v>
      </c>
      <c r="B430" s="25">
        <v>-3.1E-4</v>
      </c>
      <c r="C430" s="25">
        <v>-1.89E-3</v>
      </c>
      <c r="D430" s="25">
        <f t="shared" si="96"/>
        <v>7.300000000000004E-4</v>
      </c>
      <c r="E430" s="25"/>
      <c r="F430" s="25"/>
      <c r="G430" s="25"/>
      <c r="H430" s="25">
        <v>3.2000000000000003E-4</v>
      </c>
      <c r="I430" s="25">
        <f t="shared" si="97"/>
        <v>2.9400000000000003E-3</v>
      </c>
      <c r="J430" s="25"/>
      <c r="K430" s="25"/>
      <c r="L430" s="25"/>
      <c r="M430" s="25">
        <v>-4.8999999999999998E-4</v>
      </c>
      <c r="N430" s="25">
        <f t="shared" si="98"/>
        <v>2.1300000000000004E-3</v>
      </c>
      <c r="O430" s="25"/>
      <c r="P430" s="25"/>
      <c r="Q430" s="25"/>
      <c r="R430" s="25">
        <v>-1.3799999999999999E-3</v>
      </c>
      <c r="S430" s="25">
        <f t="shared" si="99"/>
        <v>1.2400000000000004E-3</v>
      </c>
      <c r="T430" s="25"/>
      <c r="U430" s="25"/>
      <c r="V430" s="25"/>
      <c r="W430" s="25">
        <v>-1.5100000000000001E-3</v>
      </c>
      <c r="X430" s="25">
        <f t="shared" si="100"/>
        <v>1.1100000000000003E-3</v>
      </c>
      <c r="Y430" s="25"/>
      <c r="Z430" s="25"/>
      <c r="AA430" s="25"/>
      <c r="AB430" s="25">
        <v>-4.9300000000000004E-3</v>
      </c>
      <c r="AC430" s="25">
        <f t="shared" si="101"/>
        <v>-2.6200000000000004E-3</v>
      </c>
    </row>
    <row r="431" spans="1:29" s="15" customFormat="1">
      <c r="A431" s="18">
        <v>679</v>
      </c>
      <c r="B431" s="25">
        <v>2.2000000000000001E-4</v>
      </c>
      <c r="C431" s="25">
        <v>-1.9400000000000001E-3</v>
      </c>
      <c r="D431" s="25">
        <f t="shared" si="96"/>
        <v>1.1499999999999987E-4</v>
      </c>
      <c r="E431" s="25"/>
      <c r="F431" s="25"/>
      <c r="G431" s="25"/>
      <c r="H431" s="25">
        <v>3.5E-4</v>
      </c>
      <c r="I431" s="25">
        <f t="shared" si="97"/>
        <v>2.405E-3</v>
      </c>
      <c r="J431" s="25"/>
      <c r="K431" s="25"/>
      <c r="L431" s="25"/>
      <c r="M431" s="25">
        <v>-5.2999999999999998E-4</v>
      </c>
      <c r="N431" s="25">
        <f t="shared" si="98"/>
        <v>1.5249999999999999E-3</v>
      </c>
      <c r="O431" s="25"/>
      <c r="P431" s="25"/>
      <c r="Q431" s="25"/>
      <c r="R431" s="25">
        <v>-1.3799999999999999E-3</v>
      </c>
      <c r="S431" s="25">
        <f t="shared" si="99"/>
        <v>6.7500000000000004E-4</v>
      </c>
      <c r="T431" s="25"/>
      <c r="U431" s="25"/>
      <c r="V431" s="25"/>
      <c r="W431" s="25">
        <v>-1.4E-3</v>
      </c>
      <c r="X431" s="25">
        <f t="shared" si="100"/>
        <v>6.5499999999999998E-4</v>
      </c>
      <c r="Y431" s="25"/>
      <c r="Z431" s="25"/>
      <c r="AA431" s="25"/>
      <c r="AB431" s="25">
        <v>-4.3299999999999996E-3</v>
      </c>
      <c r="AC431" s="25">
        <f t="shared" si="101"/>
        <v>-2.055E-3</v>
      </c>
    </row>
    <row r="432" spans="1:29" s="15" customFormat="1">
      <c r="A432" s="18">
        <v>680</v>
      </c>
      <c r="B432" s="25">
        <v>-3.2000000000000003E-4</v>
      </c>
      <c r="C432" s="25">
        <v>-1.97E-3</v>
      </c>
      <c r="D432" s="25">
        <f t="shared" si="96"/>
        <v>6.7499999999999982E-4</v>
      </c>
      <c r="E432" s="25"/>
      <c r="F432" s="25"/>
      <c r="G432" s="25"/>
      <c r="H432" s="25">
        <v>1.2999999999999999E-4</v>
      </c>
      <c r="I432" s="25">
        <f t="shared" si="97"/>
        <v>2.7749999999999997E-3</v>
      </c>
      <c r="J432" s="25"/>
      <c r="K432" s="25"/>
      <c r="L432" s="25"/>
      <c r="M432" s="25">
        <v>-7.1000000000000002E-4</v>
      </c>
      <c r="N432" s="25">
        <f t="shared" si="98"/>
        <v>1.9349999999999997E-3</v>
      </c>
      <c r="O432" s="25"/>
      <c r="P432" s="25"/>
      <c r="Q432" s="25"/>
      <c r="R432" s="25">
        <v>-1.5200000000000001E-3</v>
      </c>
      <c r="S432" s="25">
        <f t="shared" si="99"/>
        <v>1.1249999999999997E-3</v>
      </c>
      <c r="T432" s="25"/>
      <c r="U432" s="25"/>
      <c r="V432" s="25"/>
      <c r="W432" s="25">
        <v>-1.49E-3</v>
      </c>
      <c r="X432" s="25">
        <f t="shared" si="100"/>
        <v>1.1549999999999998E-3</v>
      </c>
      <c r="Y432" s="25"/>
      <c r="Z432" s="25"/>
      <c r="AA432" s="25"/>
      <c r="AB432" s="25">
        <v>-4.9699999999999996E-3</v>
      </c>
      <c r="AC432" s="25">
        <f t="shared" si="101"/>
        <v>-2.6449999999999998E-3</v>
      </c>
    </row>
    <row r="433" spans="1:29" s="15" customFormat="1">
      <c r="A433" s="18">
        <v>681</v>
      </c>
      <c r="B433" s="25">
        <v>2.3000000000000001E-4</v>
      </c>
      <c r="C433" s="25">
        <v>-2E-3</v>
      </c>
      <c r="D433" s="25">
        <f t="shared" si="96"/>
        <v>1.5999999999999999E-4</v>
      </c>
      <c r="E433" s="25"/>
      <c r="F433" s="25"/>
      <c r="G433" s="25"/>
      <c r="H433" s="25">
        <v>1.4999999999999999E-4</v>
      </c>
      <c r="I433" s="25">
        <f t="shared" si="97"/>
        <v>2.31E-3</v>
      </c>
      <c r="J433" s="25"/>
      <c r="K433" s="25"/>
      <c r="L433" s="25"/>
      <c r="M433" s="25">
        <v>-7.5000000000000002E-4</v>
      </c>
      <c r="N433" s="25">
        <f t="shared" si="98"/>
        <v>1.41E-3</v>
      </c>
      <c r="O433" s="25"/>
      <c r="P433" s="25"/>
      <c r="Q433" s="25"/>
      <c r="R433" s="25">
        <v>-1.6000000000000001E-3</v>
      </c>
      <c r="S433" s="25">
        <f t="shared" si="99"/>
        <v>5.5999999999999995E-4</v>
      </c>
      <c r="T433" s="25"/>
      <c r="U433" s="25"/>
      <c r="V433" s="25"/>
      <c r="W433" s="25">
        <v>-1.5499999999999999E-3</v>
      </c>
      <c r="X433" s="25">
        <f t="shared" si="100"/>
        <v>6.1000000000000008E-4</v>
      </c>
      <c r="Y433" s="25"/>
      <c r="Z433" s="25"/>
      <c r="AA433" s="25"/>
      <c r="AB433" s="25">
        <v>-4.5500000000000002E-3</v>
      </c>
      <c r="AC433" s="25">
        <f t="shared" si="101"/>
        <v>-2.16E-3</v>
      </c>
    </row>
    <row r="434" spans="1:29" s="15" customFormat="1">
      <c r="A434" s="18">
        <v>682</v>
      </c>
      <c r="B434" s="25">
        <v>-1.7000000000000001E-4</v>
      </c>
      <c r="C434" s="25">
        <v>-1.9499999999999999E-3</v>
      </c>
      <c r="D434" s="25">
        <f t="shared" si="96"/>
        <v>4.5500000000000011E-4</v>
      </c>
      <c r="E434" s="25"/>
      <c r="F434" s="25"/>
      <c r="G434" s="25"/>
      <c r="H434" s="25">
        <v>3.2000000000000003E-4</v>
      </c>
      <c r="I434" s="25">
        <f t="shared" si="97"/>
        <v>2.725E-3</v>
      </c>
      <c r="J434" s="25"/>
      <c r="K434" s="25"/>
      <c r="L434" s="25"/>
      <c r="M434" s="25">
        <v>-6.0999999999999997E-4</v>
      </c>
      <c r="N434" s="25">
        <f t="shared" si="98"/>
        <v>1.7950000000000002E-3</v>
      </c>
      <c r="O434" s="25"/>
      <c r="P434" s="25"/>
      <c r="Q434" s="25"/>
      <c r="R434" s="25">
        <v>-1.48E-3</v>
      </c>
      <c r="S434" s="25">
        <f t="shared" si="99"/>
        <v>9.2500000000000004E-4</v>
      </c>
      <c r="T434" s="25"/>
      <c r="U434" s="25"/>
      <c r="V434" s="25"/>
      <c r="W434" s="25">
        <v>-1.4300000000000001E-3</v>
      </c>
      <c r="X434" s="25">
        <f t="shared" si="100"/>
        <v>9.7499999999999996E-4</v>
      </c>
      <c r="Y434" s="25"/>
      <c r="Z434" s="25"/>
      <c r="AA434" s="25"/>
      <c r="AB434" s="25">
        <v>-4.64E-3</v>
      </c>
      <c r="AC434" s="25">
        <f t="shared" si="101"/>
        <v>-2.405E-3</v>
      </c>
    </row>
    <row r="435" spans="1:29" s="15" customFormat="1">
      <c r="A435" s="18">
        <v>683</v>
      </c>
      <c r="B435" s="25">
        <v>1.2999999999999999E-4</v>
      </c>
      <c r="C435" s="25">
        <v>-2.0200000000000001E-3</v>
      </c>
      <c r="D435" s="25">
        <f t="shared" si="96"/>
        <v>1.1500000000000008E-4</v>
      </c>
      <c r="E435" s="25"/>
      <c r="F435" s="25"/>
      <c r="G435" s="25"/>
      <c r="H435" s="25">
        <v>1.9000000000000001E-4</v>
      </c>
      <c r="I435" s="25">
        <f t="shared" si="97"/>
        <v>2.3250000000000002E-3</v>
      </c>
      <c r="J435" s="25"/>
      <c r="K435" s="25"/>
      <c r="L435" s="25"/>
      <c r="M435" s="25">
        <v>-6.9999999999999999E-4</v>
      </c>
      <c r="N435" s="25">
        <f t="shared" si="98"/>
        <v>1.4350000000000001E-3</v>
      </c>
      <c r="O435" s="25"/>
      <c r="P435" s="25"/>
      <c r="Q435" s="25"/>
      <c r="R435" s="25">
        <v>-1.5499999999999999E-3</v>
      </c>
      <c r="S435" s="25">
        <f t="shared" si="99"/>
        <v>5.8500000000000023E-4</v>
      </c>
      <c r="T435" s="25"/>
      <c r="U435" s="25"/>
      <c r="V435" s="25"/>
      <c r="W435" s="25">
        <v>-1.6800000000000001E-3</v>
      </c>
      <c r="X435" s="25">
        <f t="shared" si="100"/>
        <v>4.5500000000000011E-4</v>
      </c>
      <c r="Y435" s="25"/>
      <c r="Z435" s="25"/>
      <c r="AA435" s="25"/>
      <c r="AB435" s="25">
        <v>-4.4000000000000003E-3</v>
      </c>
      <c r="AC435" s="25">
        <f t="shared" si="101"/>
        <v>-2.1350000000000002E-3</v>
      </c>
    </row>
    <row r="436" spans="1:29" s="15" customFormat="1">
      <c r="A436" s="18">
        <v>684</v>
      </c>
      <c r="B436" s="25">
        <v>9.0000000000000006E-5</v>
      </c>
      <c r="C436" s="25">
        <v>-1.8500000000000001E-3</v>
      </c>
      <c r="D436" s="25">
        <f t="shared" si="96"/>
        <v>4.7999999999999996E-4</v>
      </c>
      <c r="E436" s="25"/>
      <c r="F436" s="25"/>
      <c r="G436" s="25"/>
      <c r="H436" s="25">
        <v>2.1000000000000001E-4</v>
      </c>
      <c r="I436" s="25">
        <f t="shared" si="97"/>
        <v>2.5400000000000002E-3</v>
      </c>
      <c r="J436" s="25"/>
      <c r="K436" s="25"/>
      <c r="L436" s="25"/>
      <c r="M436" s="25">
        <v>-4.8999999999999998E-4</v>
      </c>
      <c r="N436" s="25">
        <f t="shared" si="98"/>
        <v>1.8400000000000001E-3</v>
      </c>
      <c r="O436" s="25"/>
      <c r="P436" s="25"/>
      <c r="Q436" s="25"/>
      <c r="R436" s="25">
        <v>-1.47E-3</v>
      </c>
      <c r="S436" s="25">
        <f t="shared" si="99"/>
        <v>8.6000000000000009E-4</v>
      </c>
      <c r="T436" s="25"/>
      <c r="U436" s="25"/>
      <c r="V436" s="25"/>
      <c r="W436" s="25">
        <v>-1.41E-3</v>
      </c>
      <c r="X436" s="25">
        <f t="shared" si="100"/>
        <v>9.2000000000000003E-4</v>
      </c>
      <c r="Y436" s="25"/>
      <c r="Z436" s="25"/>
      <c r="AA436" s="25"/>
      <c r="AB436" s="25">
        <v>-4.7499999999999999E-3</v>
      </c>
      <c r="AC436" s="25">
        <f t="shared" si="101"/>
        <v>-2.33E-3</v>
      </c>
    </row>
    <row r="437" spans="1:29" s="15" customFormat="1">
      <c r="A437" s="18">
        <v>685</v>
      </c>
      <c r="B437" s="25">
        <v>-6.0000000000000002E-5</v>
      </c>
      <c r="C437" s="25">
        <v>-2.0999999999999999E-3</v>
      </c>
      <c r="D437" s="25">
        <f t="shared" si="96"/>
        <v>1.9500000000000029E-4</v>
      </c>
      <c r="E437" s="25"/>
      <c r="F437" s="25"/>
      <c r="G437" s="25"/>
      <c r="H437" s="25">
        <v>1.2999999999999999E-4</v>
      </c>
      <c r="I437" s="25">
        <f t="shared" si="97"/>
        <v>2.4250000000000001E-3</v>
      </c>
      <c r="J437" s="25"/>
      <c r="K437" s="25"/>
      <c r="L437" s="25"/>
      <c r="M437" s="25">
        <v>-8.0999999999999996E-4</v>
      </c>
      <c r="N437" s="25">
        <f t="shared" si="98"/>
        <v>1.4850000000000002E-3</v>
      </c>
      <c r="O437" s="25"/>
      <c r="P437" s="25"/>
      <c r="Q437" s="25"/>
      <c r="R437" s="25">
        <v>-1.66E-3</v>
      </c>
      <c r="S437" s="25">
        <f t="shared" si="99"/>
        <v>6.3500000000000015E-4</v>
      </c>
      <c r="T437" s="25"/>
      <c r="U437" s="25"/>
      <c r="V437" s="25"/>
      <c r="W437" s="25">
        <v>-1.6900000000000001E-3</v>
      </c>
      <c r="X437" s="25">
        <f t="shared" si="100"/>
        <v>6.0500000000000007E-4</v>
      </c>
      <c r="Y437" s="25"/>
      <c r="Z437" s="25"/>
      <c r="AA437" s="25"/>
      <c r="AB437" s="25">
        <v>-4.5300000000000002E-3</v>
      </c>
      <c r="AC437" s="25">
        <f t="shared" si="101"/>
        <v>-2.2950000000000002E-3</v>
      </c>
    </row>
    <row r="438" spans="1:29" s="15" customFormat="1">
      <c r="A438" s="18">
        <v>686</v>
      </c>
      <c r="B438" s="25">
        <v>1.7000000000000001E-4</v>
      </c>
      <c r="C438" s="25">
        <v>-2E-3</v>
      </c>
      <c r="D438" s="25">
        <f t="shared" si="96"/>
        <v>2.5500000000000002E-4</v>
      </c>
      <c r="E438" s="25"/>
      <c r="F438" s="25"/>
      <c r="G438" s="25"/>
      <c r="H438" s="25">
        <v>1.3999999999999999E-4</v>
      </c>
      <c r="I438" s="25">
        <f t="shared" si="97"/>
        <v>2.395E-3</v>
      </c>
      <c r="J438" s="25"/>
      <c r="K438" s="25"/>
      <c r="L438" s="25"/>
      <c r="M438" s="25">
        <v>-7.3999999999999999E-4</v>
      </c>
      <c r="N438" s="25">
        <f t="shared" si="98"/>
        <v>1.5150000000000001E-3</v>
      </c>
      <c r="O438" s="25"/>
      <c r="P438" s="25"/>
      <c r="Q438" s="25"/>
      <c r="R438" s="25">
        <v>-1.58E-3</v>
      </c>
      <c r="S438" s="25">
        <f t="shared" si="99"/>
        <v>6.7500000000000004E-4</v>
      </c>
      <c r="T438" s="25"/>
      <c r="U438" s="25"/>
      <c r="V438" s="25"/>
      <c r="W438" s="25">
        <v>-1.65E-3</v>
      </c>
      <c r="X438" s="25">
        <f t="shared" si="100"/>
        <v>6.0500000000000007E-4</v>
      </c>
      <c r="Y438" s="25"/>
      <c r="Z438" s="25"/>
      <c r="AA438" s="25"/>
      <c r="AB438" s="25">
        <v>-4.6800000000000001E-3</v>
      </c>
      <c r="AC438" s="25">
        <f t="shared" si="101"/>
        <v>-2.2550000000000001E-3</v>
      </c>
    </row>
    <row r="439" spans="1:29" s="15" customFormat="1">
      <c r="A439" s="18">
        <v>687</v>
      </c>
      <c r="B439" s="25">
        <v>2.2000000000000001E-4</v>
      </c>
      <c r="C439" s="25">
        <v>-2.0699999999999998E-3</v>
      </c>
      <c r="D439" s="25">
        <f t="shared" si="96"/>
        <v>1.0500000000000049E-4</v>
      </c>
      <c r="E439" s="25"/>
      <c r="F439" s="25"/>
      <c r="G439" s="25"/>
      <c r="H439" s="25">
        <v>1.2999999999999999E-4</v>
      </c>
      <c r="I439" s="25">
        <f t="shared" si="97"/>
        <v>2.3050000000000002E-3</v>
      </c>
      <c r="J439" s="25"/>
      <c r="K439" s="25"/>
      <c r="L439" s="25"/>
      <c r="M439" s="25">
        <v>-6.7000000000000002E-4</v>
      </c>
      <c r="N439" s="25">
        <f t="shared" si="98"/>
        <v>1.5050000000000003E-3</v>
      </c>
      <c r="O439" s="25"/>
      <c r="P439" s="25"/>
      <c r="Q439" s="25"/>
      <c r="R439" s="25">
        <v>-1.6000000000000001E-3</v>
      </c>
      <c r="S439" s="25">
        <f t="shared" si="99"/>
        <v>5.7500000000000021E-4</v>
      </c>
      <c r="T439" s="25"/>
      <c r="U439" s="25"/>
      <c r="V439" s="25"/>
      <c r="W439" s="25">
        <v>-1.6199999999999999E-3</v>
      </c>
      <c r="X439" s="25">
        <f t="shared" si="100"/>
        <v>5.5500000000000037E-4</v>
      </c>
      <c r="Y439" s="25"/>
      <c r="Z439" s="25"/>
      <c r="AA439" s="25"/>
      <c r="AB439" s="25">
        <v>-4.5700000000000003E-3</v>
      </c>
      <c r="AC439" s="25">
        <f t="shared" si="101"/>
        <v>-2.1750000000000003E-3</v>
      </c>
    </row>
    <row r="440" spans="1:29" s="15" customFormat="1">
      <c r="A440" s="18">
        <v>688</v>
      </c>
      <c r="B440" s="25">
        <v>1.3999999999999999E-4</v>
      </c>
      <c r="C440" s="25">
        <v>-2.0899999999999998E-3</v>
      </c>
      <c r="D440" s="25">
        <f t="shared" si="96"/>
        <v>9.5000000000000032E-5</v>
      </c>
      <c r="E440" s="25"/>
      <c r="F440" s="25"/>
      <c r="G440" s="25"/>
      <c r="H440" s="25">
        <v>4.0000000000000003E-5</v>
      </c>
      <c r="I440" s="25">
        <f t="shared" si="97"/>
        <v>2.225E-3</v>
      </c>
      <c r="J440" s="25"/>
      <c r="K440" s="25"/>
      <c r="L440" s="25"/>
      <c r="M440" s="25">
        <v>-6.8999999999999997E-4</v>
      </c>
      <c r="N440" s="25">
        <f t="shared" si="98"/>
        <v>1.4949999999999998E-3</v>
      </c>
      <c r="O440" s="25"/>
      <c r="P440" s="25"/>
      <c r="Q440" s="25"/>
      <c r="R440" s="25">
        <v>-1.6199999999999999E-3</v>
      </c>
      <c r="S440" s="25">
        <f t="shared" si="99"/>
        <v>5.6499999999999996E-4</v>
      </c>
      <c r="T440" s="25"/>
      <c r="U440" s="25"/>
      <c r="V440" s="25"/>
      <c r="W440" s="25">
        <v>-1.6100000000000001E-3</v>
      </c>
      <c r="X440" s="25">
        <f t="shared" si="100"/>
        <v>5.7499999999999977E-4</v>
      </c>
      <c r="Y440" s="25"/>
      <c r="Z440" s="25"/>
      <c r="AA440" s="25"/>
      <c r="AB440" s="25">
        <v>-4.5100000000000001E-3</v>
      </c>
      <c r="AC440" s="25">
        <f t="shared" si="101"/>
        <v>-2.1849999999999999E-3</v>
      </c>
    </row>
    <row r="441" spans="1:29" s="15" customFormat="1">
      <c r="A441" s="18">
        <v>689</v>
      </c>
      <c r="B441" s="25">
        <v>1E-4</v>
      </c>
      <c r="C441" s="25">
        <v>-2.14E-3</v>
      </c>
      <c r="D441" s="25">
        <f t="shared" si="96"/>
        <v>8.5000000000000006E-5</v>
      </c>
      <c r="E441" s="25"/>
      <c r="F441" s="25"/>
      <c r="G441" s="25"/>
      <c r="H441" s="25">
        <v>3.0000000000000001E-5</v>
      </c>
      <c r="I441" s="25">
        <f t="shared" si="97"/>
        <v>2.2550000000000001E-3</v>
      </c>
      <c r="J441" s="25"/>
      <c r="K441" s="25"/>
      <c r="L441" s="25"/>
      <c r="M441" s="25">
        <v>-8.0999999999999996E-4</v>
      </c>
      <c r="N441" s="25">
        <f t="shared" si="98"/>
        <v>1.415E-3</v>
      </c>
      <c r="O441" s="25"/>
      <c r="P441" s="25"/>
      <c r="Q441" s="25"/>
      <c r="R441" s="25">
        <v>-1.64E-3</v>
      </c>
      <c r="S441" s="25">
        <f t="shared" si="99"/>
        <v>5.8500000000000002E-4</v>
      </c>
      <c r="T441" s="25"/>
      <c r="U441" s="25"/>
      <c r="V441" s="25"/>
      <c r="W441" s="25">
        <v>-1.6900000000000001E-3</v>
      </c>
      <c r="X441" s="25">
        <f t="shared" si="100"/>
        <v>5.3499999999999989E-4</v>
      </c>
      <c r="Y441" s="25"/>
      <c r="Z441" s="25"/>
      <c r="AA441" s="25"/>
      <c r="AB441" s="25">
        <v>-4.5500000000000002E-3</v>
      </c>
      <c r="AC441" s="25">
        <f t="shared" si="101"/>
        <v>-2.225E-3</v>
      </c>
    </row>
    <row r="442" spans="1:29" s="15" customFormat="1">
      <c r="A442" s="18">
        <v>690</v>
      </c>
      <c r="B442" s="25">
        <v>2.0000000000000002E-5</v>
      </c>
      <c r="C442" s="25">
        <v>-2.1900000000000001E-3</v>
      </c>
      <c r="D442" s="25">
        <f t="shared" si="96"/>
        <v>1.1499999999999965E-4</v>
      </c>
      <c r="E442" s="25"/>
      <c r="F442" s="25"/>
      <c r="G442" s="25"/>
      <c r="H442" s="25">
        <v>-1.0000000000000001E-5</v>
      </c>
      <c r="I442" s="25">
        <f t="shared" si="97"/>
        <v>2.2949999999999997E-3</v>
      </c>
      <c r="J442" s="25"/>
      <c r="K442" s="25"/>
      <c r="L442" s="25"/>
      <c r="M442" s="25">
        <v>-8.7000000000000001E-4</v>
      </c>
      <c r="N442" s="25">
        <f t="shared" si="98"/>
        <v>1.4349999999999996E-3</v>
      </c>
      <c r="O442" s="25"/>
      <c r="P442" s="25"/>
      <c r="Q442" s="25"/>
      <c r="R442" s="25">
        <v>-1.73E-3</v>
      </c>
      <c r="S442" s="25">
        <f t="shared" si="99"/>
        <v>5.7499999999999977E-4</v>
      </c>
      <c r="T442" s="25"/>
      <c r="U442" s="25"/>
      <c r="V442" s="25"/>
      <c r="W442" s="25">
        <v>-1.74E-3</v>
      </c>
      <c r="X442" s="25">
        <f t="shared" si="100"/>
        <v>5.6499999999999975E-4</v>
      </c>
      <c r="Y442" s="25"/>
      <c r="Z442" s="25"/>
      <c r="AA442" s="25"/>
      <c r="AB442" s="25">
        <v>-4.6299999999999996E-3</v>
      </c>
      <c r="AC442" s="25">
        <f t="shared" si="101"/>
        <v>-2.3049999999999998E-3</v>
      </c>
    </row>
    <row r="443" spans="1:29" s="15" customFormat="1">
      <c r="A443" s="18">
        <v>691</v>
      </c>
      <c r="B443" s="25">
        <v>-6.0000000000000002E-5</v>
      </c>
      <c r="C443" s="25">
        <v>-2.1099999999999999E-3</v>
      </c>
      <c r="D443" s="25">
        <f t="shared" si="96"/>
        <v>2.0000000000000009E-4</v>
      </c>
      <c r="E443" s="25"/>
      <c r="F443" s="25"/>
      <c r="G443" s="25"/>
      <c r="H443" s="25">
        <v>2.0000000000000002E-5</v>
      </c>
      <c r="I443" s="25">
        <f t="shared" si="97"/>
        <v>2.33E-3</v>
      </c>
      <c r="J443" s="25"/>
      <c r="K443" s="25"/>
      <c r="L443" s="25"/>
      <c r="M443" s="25">
        <v>-7.7999999999999999E-4</v>
      </c>
      <c r="N443" s="25">
        <f t="shared" si="98"/>
        <v>1.5300000000000001E-3</v>
      </c>
      <c r="O443" s="25"/>
      <c r="P443" s="25"/>
      <c r="Q443" s="25"/>
      <c r="R443" s="25">
        <v>-1.6100000000000001E-3</v>
      </c>
      <c r="S443" s="25">
        <f t="shared" si="99"/>
        <v>6.9999999999999988E-4</v>
      </c>
      <c r="T443" s="25"/>
      <c r="U443" s="25"/>
      <c r="V443" s="25"/>
      <c r="W443" s="25">
        <v>-1.58E-3</v>
      </c>
      <c r="X443" s="25">
        <f t="shared" si="100"/>
        <v>7.2999999999999996E-4</v>
      </c>
      <c r="Y443" s="25"/>
      <c r="Z443" s="25"/>
      <c r="AA443" s="25"/>
      <c r="AB443" s="25">
        <v>-4.5599999999999998E-3</v>
      </c>
      <c r="AC443" s="25">
        <f t="shared" si="101"/>
        <v>-2.31E-3</v>
      </c>
    </row>
    <row r="444" spans="1:29" s="15" customFormat="1">
      <c r="A444" s="18">
        <v>692</v>
      </c>
      <c r="B444" s="25">
        <v>-2.4000000000000001E-4</v>
      </c>
      <c r="C444" s="25">
        <v>-2.1900000000000001E-3</v>
      </c>
      <c r="D444" s="25">
        <f t="shared" si="96"/>
        <v>2.8999999999999989E-4</v>
      </c>
      <c r="E444" s="25"/>
      <c r="F444" s="25"/>
      <c r="G444" s="25"/>
      <c r="H444" s="25">
        <v>-1E-4</v>
      </c>
      <c r="I444" s="25">
        <f t="shared" si="97"/>
        <v>2.3800000000000002E-3</v>
      </c>
      <c r="J444" s="25"/>
      <c r="K444" s="25"/>
      <c r="L444" s="25"/>
      <c r="M444" s="25">
        <v>-7.7999999999999999E-4</v>
      </c>
      <c r="N444" s="25">
        <f t="shared" si="98"/>
        <v>1.7000000000000001E-3</v>
      </c>
      <c r="O444" s="25"/>
      <c r="P444" s="25"/>
      <c r="Q444" s="25"/>
      <c r="R444" s="25">
        <v>-1.6800000000000001E-3</v>
      </c>
      <c r="S444" s="25">
        <f t="shared" si="99"/>
        <v>7.9999999999999993E-4</v>
      </c>
      <c r="T444" s="25"/>
      <c r="U444" s="25"/>
      <c r="V444" s="25"/>
      <c r="W444" s="25">
        <v>-1.6999999999999999E-3</v>
      </c>
      <c r="X444" s="25">
        <f t="shared" si="100"/>
        <v>7.8000000000000009E-4</v>
      </c>
      <c r="Y444" s="25"/>
      <c r="Z444" s="25"/>
      <c r="AA444" s="25"/>
      <c r="AB444" s="25">
        <v>-4.7200000000000002E-3</v>
      </c>
      <c r="AC444" s="25">
        <f t="shared" si="101"/>
        <v>-2.48E-3</v>
      </c>
    </row>
    <row r="445" spans="1:29" s="15" customFormat="1">
      <c r="A445" s="18">
        <v>693</v>
      </c>
      <c r="B445" s="25">
        <v>-6.8999999999999997E-5</v>
      </c>
      <c r="C445" s="25">
        <v>-2.1900000000000001E-3</v>
      </c>
      <c r="D445" s="25">
        <f t="shared" si="96"/>
        <v>1.4449999999999966E-4</v>
      </c>
      <c r="E445" s="25"/>
      <c r="F445" s="25"/>
      <c r="G445" s="25"/>
      <c r="H445" s="25">
        <v>-1.2999999999999999E-4</v>
      </c>
      <c r="I445" s="25">
        <f t="shared" si="97"/>
        <v>2.2044999999999999E-3</v>
      </c>
      <c r="J445" s="25"/>
      <c r="K445" s="25"/>
      <c r="L445" s="25"/>
      <c r="M445" s="25">
        <v>-8.4999999999999995E-4</v>
      </c>
      <c r="N445" s="25">
        <f t="shared" si="98"/>
        <v>1.4844999999999997E-3</v>
      </c>
      <c r="O445" s="25"/>
      <c r="P445" s="25"/>
      <c r="Q445" s="25"/>
      <c r="R445" s="25">
        <v>-1.7700000000000001E-3</v>
      </c>
      <c r="S445" s="25">
        <f t="shared" si="99"/>
        <v>5.6449999999999968E-4</v>
      </c>
      <c r="T445" s="25"/>
      <c r="U445" s="25"/>
      <c r="V445" s="25"/>
      <c r="W445" s="25">
        <v>-1.7099999999999999E-3</v>
      </c>
      <c r="X445" s="25">
        <f t="shared" si="100"/>
        <v>6.2449999999999984E-4</v>
      </c>
      <c r="Y445" s="25"/>
      <c r="Z445" s="25"/>
      <c r="AA445" s="25"/>
      <c r="AB445" s="25">
        <v>-4.5999999999999999E-3</v>
      </c>
      <c r="AC445" s="25">
        <f t="shared" si="101"/>
        <v>-2.3344999999999998E-3</v>
      </c>
    </row>
    <row r="446" spans="1:29" s="15" customFormat="1">
      <c r="A446" s="18">
        <v>694</v>
      </c>
      <c r="B446" s="25">
        <v>2.0000000000000001E-4</v>
      </c>
      <c r="C446" s="25">
        <v>-2.2399999999999998E-3</v>
      </c>
      <c r="D446" s="25">
        <f t="shared" si="96"/>
        <v>-7.9999999999999776E-5</v>
      </c>
      <c r="E446" s="25"/>
      <c r="F446" s="25"/>
      <c r="G446" s="25"/>
      <c r="H446" s="25">
        <v>-1.2E-4</v>
      </c>
      <c r="I446" s="25">
        <f t="shared" si="97"/>
        <v>2.0400000000000001E-3</v>
      </c>
      <c r="J446" s="25"/>
      <c r="K446" s="25"/>
      <c r="L446" s="25"/>
      <c r="M446" s="25">
        <v>-7.9000000000000001E-4</v>
      </c>
      <c r="N446" s="25">
        <f t="shared" si="98"/>
        <v>1.3700000000000001E-3</v>
      </c>
      <c r="O446" s="25"/>
      <c r="P446" s="25"/>
      <c r="Q446" s="25"/>
      <c r="R446" s="25">
        <v>-1.6999999999999999E-3</v>
      </c>
      <c r="S446" s="25">
        <f t="shared" si="99"/>
        <v>4.6000000000000012E-4</v>
      </c>
      <c r="T446" s="25"/>
      <c r="U446" s="25"/>
      <c r="V446" s="25"/>
      <c r="W446" s="25">
        <v>-1.72E-3</v>
      </c>
      <c r="X446" s="25">
        <f t="shared" si="100"/>
        <v>4.4000000000000007E-4</v>
      </c>
      <c r="Y446" s="25"/>
      <c r="Z446" s="25"/>
      <c r="AA446" s="25"/>
      <c r="AB446" s="25">
        <v>-4.5199999999999997E-3</v>
      </c>
      <c r="AC446" s="25">
        <f t="shared" si="101"/>
        <v>-2.16E-3</v>
      </c>
    </row>
    <row r="447" spans="1:29" s="15" customFormat="1">
      <c r="A447" s="18">
        <v>695</v>
      </c>
      <c r="B447" s="25">
        <v>-1.2999999999999999E-4</v>
      </c>
      <c r="C447" s="25">
        <v>-2.1800000000000001E-3</v>
      </c>
      <c r="D447" s="25">
        <f t="shared" si="96"/>
        <v>2.0499999999999989E-4</v>
      </c>
      <c r="E447" s="25"/>
      <c r="F447" s="25"/>
      <c r="G447" s="25"/>
      <c r="H447" s="25">
        <v>-1.3999999999999999E-4</v>
      </c>
      <c r="I447" s="25">
        <f t="shared" si="97"/>
        <v>2.245E-3</v>
      </c>
      <c r="J447" s="25"/>
      <c r="K447" s="25"/>
      <c r="L447" s="25"/>
      <c r="M447" s="25">
        <v>-8.8000000000000003E-4</v>
      </c>
      <c r="N447" s="25">
        <f t="shared" si="98"/>
        <v>1.5049999999999998E-3</v>
      </c>
      <c r="O447" s="25"/>
      <c r="P447" s="25"/>
      <c r="Q447" s="25"/>
      <c r="R447" s="25">
        <v>-1.8E-3</v>
      </c>
      <c r="S447" s="25">
        <f t="shared" si="99"/>
        <v>5.8500000000000002E-4</v>
      </c>
      <c r="T447" s="25"/>
      <c r="U447" s="25"/>
      <c r="V447" s="25"/>
      <c r="W447" s="25">
        <v>-1.7899999999999999E-3</v>
      </c>
      <c r="X447" s="25">
        <f t="shared" si="100"/>
        <v>5.9500000000000004E-4</v>
      </c>
      <c r="Y447" s="25"/>
      <c r="Z447" s="25"/>
      <c r="AA447" s="25"/>
      <c r="AB447" s="25">
        <v>-4.64E-3</v>
      </c>
      <c r="AC447" s="25">
        <f t="shared" si="101"/>
        <v>-2.385E-3</v>
      </c>
    </row>
    <row r="448" spans="1:29" s="15" customFormat="1">
      <c r="A448" s="18">
        <v>696</v>
      </c>
      <c r="B448" s="25">
        <v>-2.7E-4</v>
      </c>
      <c r="C448" s="25">
        <v>-2.2300000000000002E-3</v>
      </c>
      <c r="D448" s="25">
        <f t="shared" si="96"/>
        <v>2.9999999999999992E-4</v>
      </c>
      <c r="E448" s="25"/>
      <c r="F448" s="25"/>
      <c r="G448" s="25"/>
      <c r="H448" s="25">
        <v>-1.3999999999999999E-4</v>
      </c>
      <c r="I448" s="25">
        <f t="shared" si="97"/>
        <v>2.3900000000000002E-3</v>
      </c>
      <c r="J448" s="25"/>
      <c r="K448" s="25"/>
      <c r="L448" s="25"/>
      <c r="M448" s="25">
        <v>-8.5999999999999998E-4</v>
      </c>
      <c r="N448" s="25">
        <f t="shared" si="98"/>
        <v>1.67E-3</v>
      </c>
      <c r="O448" s="25"/>
      <c r="P448" s="25"/>
      <c r="Q448" s="25"/>
      <c r="R448" s="25">
        <v>-1.72E-3</v>
      </c>
      <c r="S448" s="25">
        <f t="shared" si="99"/>
        <v>8.1000000000000017E-4</v>
      </c>
      <c r="T448" s="25"/>
      <c r="U448" s="25"/>
      <c r="V448" s="25"/>
      <c r="W448" s="25">
        <v>-1.74E-3</v>
      </c>
      <c r="X448" s="25">
        <f t="shared" si="100"/>
        <v>7.9000000000000012E-4</v>
      </c>
      <c r="Y448" s="25"/>
      <c r="Z448" s="25"/>
      <c r="AA448" s="25"/>
      <c r="AB448" s="25">
        <v>-4.79E-3</v>
      </c>
      <c r="AC448" s="25">
        <f t="shared" si="101"/>
        <v>-2.5300000000000001E-3</v>
      </c>
    </row>
    <row r="449" spans="1:29" s="15" customFormat="1">
      <c r="A449" s="18">
        <v>697</v>
      </c>
      <c r="B449" s="25">
        <v>1.6000000000000001E-4</v>
      </c>
      <c r="C449" s="25">
        <v>-2.32E-3</v>
      </c>
      <c r="D449" s="25">
        <f t="shared" si="96"/>
        <v>-1.1000000000000029E-4</v>
      </c>
      <c r="E449" s="25"/>
      <c r="F449" s="25"/>
      <c r="G449" s="25"/>
      <c r="H449" s="25">
        <v>-1.9000000000000001E-4</v>
      </c>
      <c r="I449" s="25">
        <f t="shared" si="97"/>
        <v>2.0199999999999997E-3</v>
      </c>
      <c r="J449" s="25"/>
      <c r="K449" s="25"/>
      <c r="L449" s="25"/>
      <c r="M449" s="25">
        <v>-9.7000000000000005E-4</v>
      </c>
      <c r="N449" s="25">
        <f t="shared" si="98"/>
        <v>1.2399999999999998E-3</v>
      </c>
      <c r="O449" s="25"/>
      <c r="P449" s="25"/>
      <c r="Q449" s="25"/>
      <c r="R449" s="25">
        <v>-1.74E-3</v>
      </c>
      <c r="S449" s="25">
        <f t="shared" si="99"/>
        <v>4.6999999999999971E-4</v>
      </c>
      <c r="T449" s="25"/>
      <c r="U449" s="25"/>
      <c r="V449" s="25"/>
      <c r="W449" s="25">
        <v>-1.73E-3</v>
      </c>
      <c r="X449" s="25">
        <f t="shared" si="100"/>
        <v>4.7999999999999974E-4</v>
      </c>
      <c r="Y449" s="25"/>
      <c r="Z449" s="25"/>
      <c r="AA449" s="25"/>
      <c r="AB449" s="25">
        <v>-4.5799999999999999E-3</v>
      </c>
      <c r="AC449" s="25">
        <f t="shared" si="101"/>
        <v>-2.2099999999999997E-3</v>
      </c>
    </row>
    <row r="450" spans="1:29" s="15" customFormat="1">
      <c r="A450" s="18">
        <v>698</v>
      </c>
      <c r="B450" s="25">
        <v>-2.5000000000000001E-4</v>
      </c>
      <c r="C450" s="25">
        <v>-2.3E-3</v>
      </c>
      <c r="D450" s="25">
        <f t="shared" si="96"/>
        <v>2.6500000000000004E-4</v>
      </c>
      <c r="E450" s="25"/>
      <c r="F450" s="25"/>
      <c r="G450" s="25"/>
      <c r="H450" s="25">
        <v>-1.2999999999999999E-4</v>
      </c>
      <c r="I450" s="25">
        <f t="shared" si="97"/>
        <v>2.4350000000000001E-3</v>
      </c>
      <c r="J450" s="25"/>
      <c r="K450" s="25"/>
      <c r="L450" s="25"/>
      <c r="M450" s="25">
        <v>-9.1E-4</v>
      </c>
      <c r="N450" s="25">
        <f t="shared" si="98"/>
        <v>1.655E-3</v>
      </c>
      <c r="O450" s="25"/>
      <c r="P450" s="25"/>
      <c r="Q450" s="25"/>
      <c r="R450" s="25">
        <v>-1.82E-3</v>
      </c>
      <c r="S450" s="25">
        <f t="shared" si="99"/>
        <v>7.45E-4</v>
      </c>
      <c r="T450" s="25"/>
      <c r="U450" s="25"/>
      <c r="V450" s="25"/>
      <c r="W450" s="25">
        <v>-1.8799999999999999E-3</v>
      </c>
      <c r="X450" s="25">
        <f t="shared" si="100"/>
        <v>6.8500000000000006E-4</v>
      </c>
      <c r="Y450" s="25"/>
      <c r="Z450" s="25"/>
      <c r="AA450" s="25"/>
      <c r="AB450" s="25">
        <v>-4.8799999999999998E-3</v>
      </c>
      <c r="AC450" s="25">
        <f t="shared" si="101"/>
        <v>-2.565E-3</v>
      </c>
    </row>
    <row r="451" spans="1:29" s="15" customFormat="1">
      <c r="A451" s="18">
        <v>699</v>
      </c>
      <c r="B451" s="25">
        <v>6.0000000000000002E-5</v>
      </c>
      <c r="C451" s="25">
        <v>-2.2899999999999999E-3</v>
      </c>
      <c r="D451" s="25">
        <f t="shared" ref="D451:D452" si="102">C451-AC451</f>
        <v>-2.4999999999999849E-5</v>
      </c>
      <c r="E451" s="25"/>
      <c r="F451" s="25"/>
      <c r="G451" s="25"/>
      <c r="H451" s="25">
        <v>-2.3000000000000001E-4</v>
      </c>
      <c r="I451" s="25">
        <f t="shared" ref="I451:I452" si="103">H451-AC451</f>
        <v>2.0349999999999999E-3</v>
      </c>
      <c r="J451" s="25"/>
      <c r="K451" s="25"/>
      <c r="L451" s="25"/>
      <c r="M451" s="25">
        <v>-9.7999999999999997E-4</v>
      </c>
      <c r="N451" s="25">
        <f t="shared" ref="N451:N452" si="104">M451-AC451</f>
        <v>1.2850000000000001E-3</v>
      </c>
      <c r="O451" s="25"/>
      <c r="P451" s="25"/>
      <c r="Q451" s="25"/>
      <c r="R451" s="25">
        <v>-1.7799999999999999E-3</v>
      </c>
      <c r="S451" s="25">
        <f t="shared" ref="S451:S452" si="105">R451-AC451</f>
        <v>4.8500000000000019E-4</v>
      </c>
      <c r="T451" s="25"/>
      <c r="U451" s="25"/>
      <c r="V451" s="25"/>
      <c r="W451" s="25">
        <v>-1.8400000000000001E-3</v>
      </c>
      <c r="X451" s="25">
        <f t="shared" ref="X451:X452" si="106">W451-AC451</f>
        <v>4.2500000000000003E-4</v>
      </c>
      <c r="Y451" s="25"/>
      <c r="Z451" s="25"/>
      <c r="AA451" s="25"/>
      <c r="AB451" s="25">
        <v>-4.5900000000000003E-3</v>
      </c>
      <c r="AC451" s="25">
        <f t="shared" ref="AC451:AC452" si="107">(B451+AB451)/2</f>
        <v>-2.2650000000000001E-3</v>
      </c>
    </row>
    <row r="452" spans="1:29" s="15" customFormat="1">
      <c r="A452" s="18">
        <v>700</v>
      </c>
      <c r="B452" s="25">
        <v>-2.0000000000000001E-4</v>
      </c>
      <c r="C452" s="25">
        <v>-2.33E-3</v>
      </c>
      <c r="D452" s="25">
        <f t="shared" si="102"/>
        <v>1.349999999999997E-4</v>
      </c>
      <c r="E452" s="25"/>
      <c r="F452" s="25"/>
      <c r="G452" s="25"/>
      <c r="H452" s="25">
        <v>-2.5000000000000001E-4</v>
      </c>
      <c r="I452" s="25">
        <f t="shared" si="103"/>
        <v>2.215E-3</v>
      </c>
      <c r="J452" s="25"/>
      <c r="K452" s="25"/>
      <c r="L452" s="25"/>
      <c r="M452" s="25">
        <v>-9.7000000000000005E-4</v>
      </c>
      <c r="N452" s="25">
        <f t="shared" si="104"/>
        <v>1.4949999999999998E-3</v>
      </c>
      <c r="O452" s="25"/>
      <c r="P452" s="25"/>
      <c r="Q452" s="25"/>
      <c r="R452" s="25">
        <v>-1.89E-3</v>
      </c>
      <c r="S452" s="25">
        <f t="shared" si="105"/>
        <v>5.7499999999999977E-4</v>
      </c>
      <c r="T452" s="25"/>
      <c r="U452" s="25"/>
      <c r="V452" s="25"/>
      <c r="W452" s="25">
        <v>-1.89E-3</v>
      </c>
      <c r="X452" s="25">
        <f t="shared" si="106"/>
        <v>5.7499999999999977E-4</v>
      </c>
      <c r="Y452" s="25"/>
      <c r="Z452" s="25"/>
      <c r="AA452" s="25"/>
      <c r="AB452" s="25">
        <v>-4.7299999999999998E-3</v>
      </c>
      <c r="AC452" s="25">
        <f t="shared" si="107"/>
        <v>-2.4649999999999997E-3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4.1157999999999999E-4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2.5854800000000007E-3</v>
      </c>
      <c r="J453" s="25"/>
      <c r="K453" s="25"/>
      <c r="L453" s="25"/>
      <c r="M453" s="25"/>
      <c r="N453" s="25">
        <f t="shared" si="108"/>
        <v>1.6915299999999997E-3</v>
      </c>
      <c r="O453" s="25"/>
      <c r="P453" s="25"/>
      <c r="Q453" s="25"/>
      <c r="R453" s="25"/>
      <c r="S453" s="25">
        <f t="shared" si="108"/>
        <v>7.5658000000000008E-4</v>
      </c>
      <c r="T453" s="25"/>
      <c r="U453" s="25"/>
      <c r="V453" s="25"/>
      <c r="W453" s="25"/>
      <c r="X453" s="25">
        <f t="shared" si="108"/>
        <v>8.1218000000000002E-4</v>
      </c>
      <c r="Y453" s="25"/>
      <c r="Z453" s="25"/>
      <c r="AA453" s="25"/>
      <c r="AB453" s="25"/>
      <c r="AC453" s="25"/>
    </row>
    <row r="454" spans="1:29" s="2" customFormat="1">
      <c r="G454" s="10"/>
    </row>
    <row r="455" spans="1:29" s="2" customFormat="1"/>
    <row r="456" spans="1:29" s="2" customFormat="1"/>
    <row r="457" spans="1:29" s="2" customFormat="1"/>
    <row r="458" spans="1:29" s="2" customFormat="1"/>
    <row r="459" spans="1:29" s="2" customFormat="1"/>
    <row r="460" spans="1:29" s="2" customFormat="1"/>
    <row r="461" spans="1:29" s="2" customFormat="1"/>
    <row r="462" spans="1:29" s="2" customFormat="1"/>
    <row r="463" spans="1:29" s="2" customFormat="1"/>
    <row r="464" spans="1:29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94"/>
  <sheetViews>
    <sheetView topLeftCell="A82" workbookViewId="0">
      <selection activeCell="L77" sqref="L77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20.6640625" style="5" customWidth="1"/>
    <col min="18" max="18" width="10.33203125" bestFit="1" customWidth="1"/>
    <col min="19" max="19" width="11.83203125" bestFit="1" customWidth="1"/>
    <col min="20" max="20" width="9.6640625" bestFit="1" customWidth="1"/>
    <col min="21" max="21" width="12.6640625" bestFit="1" customWidth="1"/>
  </cols>
  <sheetData>
    <row r="1" spans="1:21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13</v>
      </c>
      <c r="T1" s="15" t="s">
        <v>1</v>
      </c>
      <c r="U1" s="15" t="s">
        <v>2</v>
      </c>
    </row>
    <row r="2" spans="1:21" s="15" customFormat="1">
      <c r="A2" s="18">
        <v>250</v>
      </c>
      <c r="B2" s="25">
        <v>-1.0000000000000001E-5</v>
      </c>
      <c r="C2" s="25">
        <v>9.5838999999999994E-2</v>
      </c>
      <c r="D2" s="25">
        <f>C2-U2</f>
        <v>9.5228999999999994E-2</v>
      </c>
      <c r="E2" s="25">
        <v>1.59469E-3</v>
      </c>
      <c r="F2" s="25">
        <f>D2-0.00159469</f>
        <v>9.3634309999999998E-2</v>
      </c>
      <c r="G2" s="25">
        <f>F2*23.03</f>
        <v>2.1563981593000001</v>
      </c>
      <c r="H2" s="25">
        <v>0.11940000000000001</v>
      </c>
      <c r="I2" s="25">
        <f>H2-U2</f>
        <v>0.11879000000000001</v>
      </c>
      <c r="J2" s="25">
        <v>3.3203899999999999E-3</v>
      </c>
      <c r="K2" s="25">
        <f>I2-0.00332039</f>
        <v>0.11546961</v>
      </c>
      <c r="L2" s="25">
        <f>K2*23.03</f>
        <v>2.6592651183</v>
      </c>
      <c r="M2" s="25">
        <v>0.1196</v>
      </c>
      <c r="N2" s="25">
        <f>M2-U2</f>
        <v>0.11899</v>
      </c>
      <c r="O2" s="25">
        <v>3.32029E-3</v>
      </c>
      <c r="P2" s="25">
        <f>N2-0.00332029</f>
        <v>0.11566971</v>
      </c>
      <c r="Q2" s="25">
        <f>P2*23.03</f>
        <v>2.6638734212999999</v>
      </c>
      <c r="R2" s="25"/>
      <c r="S2" s="25"/>
      <c r="T2" s="25">
        <v>1.23E-3</v>
      </c>
      <c r="U2" s="25">
        <f>(B2+T2)/2</f>
        <v>6.0999999999999997E-4</v>
      </c>
    </row>
    <row r="3" spans="1:21" s="15" customFormat="1">
      <c r="A3" s="18">
        <v>251</v>
      </c>
      <c r="B3" s="25">
        <v>1.0000000000000001E-5</v>
      </c>
      <c r="C3" s="25">
        <v>9.4289999999999999E-2</v>
      </c>
      <c r="D3" s="25">
        <f t="shared" ref="D3:D66" si="0">C3-U3</f>
        <v>9.3600000000000003E-2</v>
      </c>
      <c r="E3" s="25"/>
      <c r="F3" s="25">
        <f t="shared" ref="F3:F66" si="1">D3-0.00159469</f>
        <v>9.2005310000000007E-2</v>
      </c>
      <c r="G3" s="25">
        <f t="shared" ref="G3:G66" si="2">F3*23.03</f>
        <v>2.1188822893000001</v>
      </c>
      <c r="H3" s="25">
        <v>0.11687</v>
      </c>
      <c r="I3" s="25">
        <f t="shared" ref="I3:I66" si="3">H3-U3</f>
        <v>0.11618000000000001</v>
      </c>
      <c r="J3" s="25"/>
      <c r="K3" s="25">
        <f t="shared" ref="K3:K66" si="4">I3-0.00332039</f>
        <v>0.11285961</v>
      </c>
      <c r="L3" s="25">
        <f t="shared" ref="L3:L66" si="5">K3*23.03</f>
        <v>2.5991568183</v>
      </c>
      <c r="M3" s="25">
        <v>0.11687</v>
      </c>
      <c r="N3" s="25">
        <f t="shared" ref="N3:N66" si="6">M3-U3</f>
        <v>0.11618000000000001</v>
      </c>
      <c r="O3" s="25"/>
      <c r="P3" s="25">
        <f t="shared" ref="P3:P66" si="7">N3-0.00332029</f>
        <v>0.11285971</v>
      </c>
      <c r="Q3" s="25">
        <f t="shared" ref="Q3:Q66" si="8">P3*23.03</f>
        <v>2.5991591213</v>
      </c>
      <c r="R3" s="25"/>
      <c r="S3" s="25"/>
      <c r="T3" s="25">
        <v>1.3699999999999999E-3</v>
      </c>
      <c r="U3" s="25">
        <f t="shared" ref="U3:U66" si="9">(B3+T3)/2</f>
        <v>6.8999999999999997E-4</v>
      </c>
    </row>
    <row r="4" spans="1:21" s="15" customFormat="1">
      <c r="A4" s="18">
        <v>252</v>
      </c>
      <c r="B4" s="25">
        <v>1.0000000000000001E-5</v>
      </c>
      <c r="C4" s="25">
        <v>9.2859999999999998E-2</v>
      </c>
      <c r="D4" s="25">
        <f t="shared" si="0"/>
        <v>9.2200000000000004E-2</v>
      </c>
      <c r="E4" s="25"/>
      <c r="F4" s="25">
        <f t="shared" si="1"/>
        <v>9.0605310000000008E-2</v>
      </c>
      <c r="G4" s="25">
        <f t="shared" si="2"/>
        <v>2.0866402893000005</v>
      </c>
      <c r="H4" s="25">
        <v>0.11558</v>
      </c>
      <c r="I4" s="25">
        <f t="shared" si="3"/>
        <v>0.11492000000000001</v>
      </c>
      <c r="J4" s="25"/>
      <c r="K4" s="25">
        <f t="shared" si="4"/>
        <v>0.11159961</v>
      </c>
      <c r="L4" s="25">
        <f t="shared" si="5"/>
        <v>2.5701390183000004</v>
      </c>
      <c r="M4" s="25">
        <v>0.11557000000000001</v>
      </c>
      <c r="N4" s="25">
        <f t="shared" si="6"/>
        <v>0.11491000000000001</v>
      </c>
      <c r="O4" s="25"/>
      <c r="P4" s="25">
        <f t="shared" si="7"/>
        <v>0.11158971000000001</v>
      </c>
      <c r="Q4" s="25">
        <f t="shared" si="8"/>
        <v>2.5699110213000003</v>
      </c>
      <c r="R4" s="25"/>
      <c r="S4" s="25"/>
      <c r="T4" s="25">
        <v>1.31E-3</v>
      </c>
      <c r="U4" s="25">
        <f t="shared" si="9"/>
        <v>6.6E-4</v>
      </c>
    </row>
    <row r="5" spans="1:21" s="15" customFormat="1">
      <c r="A5" s="18">
        <v>253</v>
      </c>
      <c r="B5" s="25">
        <v>5.0000000000000002E-5</v>
      </c>
      <c r="C5" s="25">
        <v>9.146E-2</v>
      </c>
      <c r="D5" s="25">
        <f t="shared" si="0"/>
        <v>9.0789999999999996E-2</v>
      </c>
      <c r="E5" s="25"/>
      <c r="F5" s="25">
        <f t="shared" si="1"/>
        <v>8.919531E-2</v>
      </c>
      <c r="G5" s="25">
        <f t="shared" si="2"/>
        <v>2.0541679893000002</v>
      </c>
      <c r="H5" s="25">
        <v>0.11348</v>
      </c>
      <c r="I5" s="25">
        <f t="shared" si="3"/>
        <v>0.11280999999999999</v>
      </c>
      <c r="J5" s="25"/>
      <c r="K5" s="25">
        <f t="shared" si="4"/>
        <v>0.10948960999999999</v>
      </c>
      <c r="L5" s="25">
        <f t="shared" si="5"/>
        <v>2.5215457182999996</v>
      </c>
      <c r="M5" s="25">
        <v>0.11348999999999999</v>
      </c>
      <c r="N5" s="25">
        <f t="shared" si="6"/>
        <v>0.11281999999999999</v>
      </c>
      <c r="O5" s="25"/>
      <c r="P5" s="25">
        <f t="shared" si="7"/>
        <v>0.10949970999999999</v>
      </c>
      <c r="Q5" s="25">
        <f t="shared" si="8"/>
        <v>2.5217783212999998</v>
      </c>
      <c r="R5" s="25"/>
      <c r="S5" s="25"/>
      <c r="T5" s="25">
        <v>1.2899999999999999E-3</v>
      </c>
      <c r="U5" s="25">
        <f t="shared" si="9"/>
        <v>6.6999999999999991E-4</v>
      </c>
    </row>
    <row r="6" spans="1:21" s="15" customFormat="1">
      <c r="A6" s="18">
        <v>254</v>
      </c>
      <c r="B6" s="25">
        <v>3.0000000000000001E-5</v>
      </c>
      <c r="C6" s="25">
        <v>9.0569999999999998E-2</v>
      </c>
      <c r="D6" s="25">
        <f t="shared" si="0"/>
        <v>8.9889999999999998E-2</v>
      </c>
      <c r="E6" s="25"/>
      <c r="F6" s="25">
        <f t="shared" si="1"/>
        <v>8.8295310000000002E-2</v>
      </c>
      <c r="G6" s="25">
        <f t="shared" si="2"/>
        <v>2.0334409893000003</v>
      </c>
      <c r="H6" s="25">
        <v>0.11208</v>
      </c>
      <c r="I6" s="25">
        <f t="shared" si="3"/>
        <v>0.1114</v>
      </c>
      <c r="J6" s="25"/>
      <c r="K6" s="25">
        <f t="shared" si="4"/>
        <v>0.10807960999999999</v>
      </c>
      <c r="L6" s="25">
        <f t="shared" si="5"/>
        <v>2.4890734182999998</v>
      </c>
      <c r="M6" s="25">
        <v>0.11208</v>
      </c>
      <c r="N6" s="25">
        <f t="shared" si="6"/>
        <v>0.1114</v>
      </c>
      <c r="O6" s="25"/>
      <c r="P6" s="25">
        <f t="shared" si="7"/>
        <v>0.10807971</v>
      </c>
      <c r="Q6" s="25">
        <f t="shared" si="8"/>
        <v>2.4890757212999999</v>
      </c>
      <c r="R6" s="25"/>
      <c r="S6" s="25"/>
      <c r="T6" s="25">
        <v>1.33E-3</v>
      </c>
      <c r="U6" s="25">
        <f t="shared" si="9"/>
        <v>6.8000000000000005E-4</v>
      </c>
    </row>
    <row r="7" spans="1:21" s="15" customFormat="1">
      <c r="A7" s="18">
        <v>255</v>
      </c>
      <c r="B7" s="25">
        <v>-8.0000000000000007E-5</v>
      </c>
      <c r="C7" s="25">
        <v>8.9300000000000004E-2</v>
      </c>
      <c r="D7" s="25">
        <f t="shared" si="0"/>
        <v>8.8680000000000009E-2</v>
      </c>
      <c r="E7" s="25"/>
      <c r="F7" s="25">
        <f t="shared" si="1"/>
        <v>8.7085310000000013E-2</v>
      </c>
      <c r="G7" s="25">
        <f t="shared" si="2"/>
        <v>2.0055746893000004</v>
      </c>
      <c r="H7" s="25">
        <v>0.1103</v>
      </c>
      <c r="I7" s="25">
        <f t="shared" si="3"/>
        <v>0.10968</v>
      </c>
      <c r="J7" s="25"/>
      <c r="K7" s="25">
        <f t="shared" si="4"/>
        <v>0.10635960999999999</v>
      </c>
      <c r="L7" s="25">
        <f t="shared" si="5"/>
        <v>2.4494618183000001</v>
      </c>
      <c r="M7" s="25">
        <v>0.11020000000000001</v>
      </c>
      <c r="N7" s="25">
        <f t="shared" si="6"/>
        <v>0.10958000000000001</v>
      </c>
      <c r="O7" s="25"/>
      <c r="P7" s="25">
        <f t="shared" si="7"/>
        <v>0.10625971000000001</v>
      </c>
      <c r="Q7" s="25">
        <f t="shared" si="8"/>
        <v>2.4471611213000002</v>
      </c>
      <c r="R7" s="25"/>
      <c r="S7" s="25"/>
      <c r="T7" s="25">
        <v>1.32E-3</v>
      </c>
      <c r="U7" s="25">
        <f t="shared" si="9"/>
        <v>6.2E-4</v>
      </c>
    </row>
    <row r="8" spans="1:21" s="15" customFormat="1">
      <c r="A8" s="18">
        <v>256</v>
      </c>
      <c r="B8" s="25">
        <v>0</v>
      </c>
      <c r="C8" s="25">
        <v>8.8419999999999999E-2</v>
      </c>
      <c r="D8" s="25">
        <f t="shared" si="0"/>
        <v>8.7819999999999995E-2</v>
      </c>
      <c r="E8" s="25"/>
      <c r="F8" s="25">
        <f t="shared" si="1"/>
        <v>8.6225309999999999E-2</v>
      </c>
      <c r="G8" s="25">
        <f t="shared" si="2"/>
        <v>1.9857688893000001</v>
      </c>
      <c r="H8" s="25">
        <v>0.10899</v>
      </c>
      <c r="I8" s="25">
        <f t="shared" si="3"/>
        <v>0.10839</v>
      </c>
      <c r="J8" s="25"/>
      <c r="K8" s="25">
        <f t="shared" si="4"/>
        <v>0.10506960999999999</v>
      </c>
      <c r="L8" s="25">
        <f t="shared" si="5"/>
        <v>2.4197531183000001</v>
      </c>
      <c r="M8" s="25">
        <v>0.10899</v>
      </c>
      <c r="N8" s="25">
        <f t="shared" si="6"/>
        <v>0.10839</v>
      </c>
      <c r="O8" s="25"/>
      <c r="P8" s="25">
        <f t="shared" si="7"/>
        <v>0.10506971</v>
      </c>
      <c r="Q8" s="25">
        <f t="shared" si="8"/>
        <v>2.4197554213000001</v>
      </c>
      <c r="R8" s="25"/>
      <c r="S8" s="25"/>
      <c r="T8" s="25">
        <v>1.1999999999999999E-3</v>
      </c>
      <c r="U8" s="25">
        <f t="shared" si="9"/>
        <v>5.9999999999999995E-4</v>
      </c>
    </row>
    <row r="9" spans="1:21" s="15" customFormat="1">
      <c r="A9" s="18">
        <v>257</v>
      </c>
      <c r="B9" s="25">
        <v>1.0000000000000001E-5</v>
      </c>
      <c r="C9" s="25">
        <v>8.7720000000000006E-2</v>
      </c>
      <c r="D9" s="25">
        <f t="shared" si="0"/>
        <v>8.7055000000000007E-2</v>
      </c>
      <c r="E9" s="25"/>
      <c r="F9" s="25">
        <f t="shared" si="1"/>
        <v>8.5460310000000012E-2</v>
      </c>
      <c r="G9" s="25">
        <f t="shared" si="2"/>
        <v>1.9681509393000003</v>
      </c>
      <c r="H9" s="25">
        <v>0.10724</v>
      </c>
      <c r="I9" s="25">
        <f t="shared" si="3"/>
        <v>0.106575</v>
      </c>
      <c r="J9" s="25"/>
      <c r="K9" s="25">
        <f t="shared" si="4"/>
        <v>0.10325461</v>
      </c>
      <c r="L9" s="25">
        <f t="shared" si="5"/>
        <v>2.3779536683</v>
      </c>
      <c r="M9" s="25">
        <v>0.10724</v>
      </c>
      <c r="N9" s="25">
        <f t="shared" si="6"/>
        <v>0.106575</v>
      </c>
      <c r="O9" s="25"/>
      <c r="P9" s="25">
        <f t="shared" si="7"/>
        <v>0.10325471</v>
      </c>
      <c r="Q9" s="25">
        <f t="shared" si="8"/>
        <v>2.3779559713</v>
      </c>
      <c r="R9" s="25"/>
      <c r="S9" s="25"/>
      <c r="T9" s="25">
        <v>1.32E-3</v>
      </c>
      <c r="U9" s="25">
        <f t="shared" si="9"/>
        <v>6.6500000000000001E-4</v>
      </c>
    </row>
    <row r="10" spans="1:21" s="15" customFormat="1">
      <c r="A10" s="18">
        <v>258</v>
      </c>
      <c r="B10" s="25">
        <v>1.6000000000000001E-4</v>
      </c>
      <c r="C10" s="25">
        <v>8.6629999999999999E-2</v>
      </c>
      <c r="D10" s="25">
        <f t="shared" si="0"/>
        <v>8.5870000000000002E-2</v>
      </c>
      <c r="E10" s="25"/>
      <c r="F10" s="25">
        <f t="shared" si="1"/>
        <v>8.4275310000000006E-2</v>
      </c>
      <c r="G10" s="25">
        <f t="shared" si="2"/>
        <v>1.9408603893000003</v>
      </c>
      <c r="H10" s="25">
        <v>0.10591</v>
      </c>
      <c r="I10" s="25">
        <f t="shared" si="3"/>
        <v>0.10515000000000001</v>
      </c>
      <c r="J10" s="25"/>
      <c r="K10" s="25">
        <f t="shared" si="4"/>
        <v>0.10182961</v>
      </c>
      <c r="L10" s="25">
        <f t="shared" si="5"/>
        <v>2.3451359183</v>
      </c>
      <c r="M10" s="25">
        <v>0.10591</v>
      </c>
      <c r="N10" s="25">
        <f t="shared" si="6"/>
        <v>0.10515000000000001</v>
      </c>
      <c r="O10" s="25"/>
      <c r="P10" s="25">
        <f t="shared" si="7"/>
        <v>0.10182971</v>
      </c>
      <c r="Q10" s="25">
        <f t="shared" si="8"/>
        <v>2.3451382213</v>
      </c>
      <c r="R10" s="25"/>
      <c r="S10" s="25"/>
      <c r="T10" s="25">
        <v>1.3600000000000001E-3</v>
      </c>
      <c r="U10" s="25">
        <f t="shared" si="9"/>
        <v>7.6000000000000004E-4</v>
      </c>
    </row>
    <row r="11" spans="1:21" s="15" customFormat="1">
      <c r="A11" s="18">
        <v>259</v>
      </c>
      <c r="B11" s="25">
        <v>1.0000000000000001E-5</v>
      </c>
      <c r="C11" s="25">
        <v>8.6029999999999995E-2</v>
      </c>
      <c r="D11" s="25">
        <f t="shared" si="0"/>
        <v>8.5394999999999999E-2</v>
      </c>
      <c r="E11" s="25"/>
      <c r="F11" s="25">
        <f t="shared" si="1"/>
        <v>8.3800310000000003E-2</v>
      </c>
      <c r="G11" s="25">
        <f t="shared" si="2"/>
        <v>1.9299211393000002</v>
      </c>
      <c r="H11" s="25">
        <v>0.10416</v>
      </c>
      <c r="I11" s="25">
        <f t="shared" si="3"/>
        <v>0.10352500000000001</v>
      </c>
      <c r="J11" s="25"/>
      <c r="K11" s="25">
        <f t="shared" si="4"/>
        <v>0.10020461</v>
      </c>
      <c r="L11" s="25">
        <f t="shared" si="5"/>
        <v>2.3077121683000001</v>
      </c>
      <c r="M11" s="25">
        <v>0.10416</v>
      </c>
      <c r="N11" s="25">
        <f t="shared" si="6"/>
        <v>0.10352500000000001</v>
      </c>
      <c r="O11" s="25"/>
      <c r="P11" s="25">
        <f t="shared" si="7"/>
        <v>0.10020471</v>
      </c>
      <c r="Q11" s="25">
        <f t="shared" si="8"/>
        <v>2.3077144713000002</v>
      </c>
      <c r="R11" s="25"/>
      <c r="S11" s="25"/>
      <c r="T11" s="25">
        <v>1.2600000000000001E-3</v>
      </c>
      <c r="U11" s="25">
        <f t="shared" si="9"/>
        <v>6.3500000000000004E-4</v>
      </c>
    </row>
    <row r="12" spans="1:21" s="15" customFormat="1">
      <c r="A12" s="18">
        <v>260</v>
      </c>
      <c r="B12" s="25">
        <v>8.0000000000000007E-5</v>
      </c>
      <c r="C12" s="25">
        <v>8.5059999999999997E-2</v>
      </c>
      <c r="D12" s="25">
        <f t="shared" si="0"/>
        <v>8.4429999999999991E-2</v>
      </c>
      <c r="E12" s="25"/>
      <c r="F12" s="25">
        <f t="shared" si="1"/>
        <v>8.2835309999999995E-2</v>
      </c>
      <c r="G12" s="25">
        <f t="shared" si="2"/>
        <v>1.9076971893000001</v>
      </c>
      <c r="H12" s="25">
        <v>0.10329000000000001</v>
      </c>
      <c r="I12" s="25">
        <f t="shared" si="3"/>
        <v>0.10266</v>
      </c>
      <c r="J12" s="25"/>
      <c r="K12" s="25">
        <f t="shared" si="4"/>
        <v>9.9339609999999995E-2</v>
      </c>
      <c r="L12" s="25">
        <f t="shared" si="5"/>
        <v>2.2877912183000002</v>
      </c>
      <c r="M12" s="25">
        <v>0.10329000000000001</v>
      </c>
      <c r="N12" s="25">
        <f t="shared" si="6"/>
        <v>0.10266</v>
      </c>
      <c r="O12" s="25"/>
      <c r="P12" s="25">
        <f t="shared" si="7"/>
        <v>9.9339709999999998E-2</v>
      </c>
      <c r="Q12" s="25">
        <f t="shared" si="8"/>
        <v>2.2877935213000002</v>
      </c>
      <c r="R12" s="25"/>
      <c r="S12" s="25"/>
      <c r="T12" s="25">
        <v>1.1800000000000001E-3</v>
      </c>
      <c r="U12" s="25">
        <f t="shared" si="9"/>
        <v>6.3000000000000003E-4</v>
      </c>
    </row>
    <row r="13" spans="1:21" s="15" customFormat="1">
      <c r="A13" s="18">
        <v>261</v>
      </c>
      <c r="B13" s="25">
        <v>-3.0000000000000001E-5</v>
      </c>
      <c r="C13" s="25">
        <v>8.4239999999999995E-2</v>
      </c>
      <c r="D13" s="25">
        <f t="shared" si="0"/>
        <v>8.3574999999999997E-2</v>
      </c>
      <c r="E13" s="25"/>
      <c r="F13" s="25">
        <f t="shared" si="1"/>
        <v>8.1980310000000001E-2</v>
      </c>
      <c r="G13" s="25">
        <f t="shared" si="2"/>
        <v>1.8880065393000001</v>
      </c>
      <c r="H13" s="25">
        <v>0.10148</v>
      </c>
      <c r="I13" s="25">
        <f t="shared" si="3"/>
        <v>0.100815</v>
      </c>
      <c r="J13" s="25"/>
      <c r="K13" s="25">
        <f t="shared" si="4"/>
        <v>9.7494609999999995E-2</v>
      </c>
      <c r="L13" s="25">
        <f t="shared" si="5"/>
        <v>2.2453008683000002</v>
      </c>
      <c r="M13" s="25">
        <v>0.10148</v>
      </c>
      <c r="N13" s="25">
        <f t="shared" si="6"/>
        <v>0.100815</v>
      </c>
      <c r="O13" s="25"/>
      <c r="P13" s="25">
        <f t="shared" si="7"/>
        <v>9.7494709999999998E-2</v>
      </c>
      <c r="Q13" s="25">
        <f t="shared" si="8"/>
        <v>2.2453031713000002</v>
      </c>
      <c r="R13" s="25"/>
      <c r="S13" s="25"/>
      <c r="T13" s="25">
        <v>1.3600000000000001E-3</v>
      </c>
      <c r="U13" s="25">
        <f t="shared" si="9"/>
        <v>6.6500000000000001E-4</v>
      </c>
    </row>
    <row r="14" spans="1:21" s="15" customFormat="1">
      <c r="A14" s="18">
        <v>262</v>
      </c>
      <c r="B14" s="25">
        <v>0</v>
      </c>
      <c r="C14" s="25">
        <v>8.3710000000000007E-2</v>
      </c>
      <c r="D14" s="25">
        <f t="shared" si="0"/>
        <v>8.3060000000000009E-2</v>
      </c>
      <c r="E14" s="25"/>
      <c r="F14" s="25">
        <f t="shared" si="1"/>
        <v>8.1465310000000013E-2</v>
      </c>
      <c r="G14" s="25">
        <f t="shared" si="2"/>
        <v>1.8761460893000004</v>
      </c>
      <c r="H14" s="25">
        <v>0.10045</v>
      </c>
      <c r="I14" s="25">
        <f t="shared" si="3"/>
        <v>9.98E-2</v>
      </c>
      <c r="J14" s="25"/>
      <c r="K14" s="25">
        <f t="shared" si="4"/>
        <v>9.6479609999999993E-2</v>
      </c>
      <c r="L14" s="25">
        <f t="shared" si="5"/>
        <v>2.2219254183000001</v>
      </c>
      <c r="M14" s="25">
        <v>0.10045</v>
      </c>
      <c r="N14" s="25">
        <f t="shared" si="6"/>
        <v>9.98E-2</v>
      </c>
      <c r="O14" s="25"/>
      <c r="P14" s="25">
        <f t="shared" si="7"/>
        <v>9.6479709999999996E-2</v>
      </c>
      <c r="Q14" s="25">
        <f t="shared" si="8"/>
        <v>2.2219277213000002</v>
      </c>
      <c r="R14" s="25"/>
      <c r="S14" s="25"/>
      <c r="T14" s="25">
        <v>1.2999999999999999E-3</v>
      </c>
      <c r="U14" s="25">
        <f t="shared" si="9"/>
        <v>6.4999999999999997E-4</v>
      </c>
    </row>
    <row r="15" spans="1:21" s="15" customFormat="1">
      <c r="A15" s="18">
        <v>263</v>
      </c>
      <c r="B15" s="25">
        <v>-1.3999999999999999E-4</v>
      </c>
      <c r="C15" s="25">
        <v>8.2839999999999997E-2</v>
      </c>
      <c r="D15" s="25">
        <f t="shared" si="0"/>
        <v>8.2305000000000003E-2</v>
      </c>
      <c r="E15" s="25"/>
      <c r="F15" s="25">
        <f t="shared" si="1"/>
        <v>8.0710310000000007E-2</v>
      </c>
      <c r="G15" s="25">
        <f t="shared" si="2"/>
        <v>1.8587584393000003</v>
      </c>
      <c r="H15" s="25">
        <v>9.8449999999999996E-2</v>
      </c>
      <c r="I15" s="25">
        <f t="shared" si="3"/>
        <v>9.7915000000000002E-2</v>
      </c>
      <c r="J15" s="25"/>
      <c r="K15" s="25">
        <f t="shared" si="4"/>
        <v>9.4594609999999996E-2</v>
      </c>
      <c r="L15" s="25">
        <f t="shared" si="5"/>
        <v>2.1785138683</v>
      </c>
      <c r="M15" s="25">
        <v>9.8449999999999996E-2</v>
      </c>
      <c r="N15" s="25">
        <f t="shared" si="6"/>
        <v>9.7915000000000002E-2</v>
      </c>
      <c r="O15" s="25"/>
      <c r="P15" s="25">
        <f t="shared" si="7"/>
        <v>9.4594709999999999E-2</v>
      </c>
      <c r="Q15" s="25">
        <f t="shared" si="8"/>
        <v>2.1785161713000001</v>
      </c>
      <c r="R15" s="25"/>
      <c r="S15" s="25"/>
      <c r="T15" s="25">
        <v>1.2099999999999999E-3</v>
      </c>
      <c r="U15" s="25">
        <f t="shared" si="9"/>
        <v>5.3499999999999999E-4</v>
      </c>
    </row>
    <row r="16" spans="1:21" s="15" customFormat="1">
      <c r="A16" s="18">
        <v>264</v>
      </c>
      <c r="B16" s="25">
        <v>1.0000000000000001E-5</v>
      </c>
      <c r="C16" s="25">
        <v>8.1989000000000006E-2</v>
      </c>
      <c r="D16" s="25">
        <f t="shared" si="0"/>
        <v>8.1434000000000006E-2</v>
      </c>
      <c r="E16" s="25"/>
      <c r="F16" s="25">
        <f t="shared" si="1"/>
        <v>7.9839310000000011E-2</v>
      </c>
      <c r="G16" s="25">
        <f t="shared" si="2"/>
        <v>1.8386993093000004</v>
      </c>
      <c r="H16" s="25">
        <v>9.7519999999999996E-2</v>
      </c>
      <c r="I16" s="25">
        <f t="shared" si="3"/>
        <v>9.6964999999999996E-2</v>
      </c>
      <c r="J16" s="25"/>
      <c r="K16" s="25">
        <f t="shared" si="4"/>
        <v>9.3644609999999989E-2</v>
      </c>
      <c r="L16" s="25">
        <f t="shared" si="5"/>
        <v>2.1566353682999999</v>
      </c>
      <c r="M16" s="25">
        <v>9.7519999999999996E-2</v>
      </c>
      <c r="N16" s="25">
        <f t="shared" si="6"/>
        <v>9.6964999999999996E-2</v>
      </c>
      <c r="O16" s="25"/>
      <c r="P16" s="25">
        <f t="shared" si="7"/>
        <v>9.3644709999999992E-2</v>
      </c>
      <c r="Q16" s="25">
        <f t="shared" si="8"/>
        <v>2.1566376712999999</v>
      </c>
      <c r="R16" s="25"/>
      <c r="S16" s="25"/>
      <c r="T16" s="25">
        <v>1.1000000000000001E-3</v>
      </c>
      <c r="U16" s="25">
        <f t="shared" si="9"/>
        <v>5.5500000000000005E-4</v>
      </c>
    </row>
    <row r="17" spans="1:21" s="15" customFormat="1">
      <c r="A17" s="18">
        <v>265</v>
      </c>
      <c r="B17" s="25">
        <v>1.1E-4</v>
      </c>
      <c r="C17" s="25">
        <v>8.1390000000000004E-2</v>
      </c>
      <c r="D17" s="25">
        <f t="shared" si="0"/>
        <v>8.0735000000000001E-2</v>
      </c>
      <c r="E17" s="25"/>
      <c r="F17" s="25">
        <f t="shared" si="1"/>
        <v>7.9140310000000005E-2</v>
      </c>
      <c r="G17" s="25">
        <f t="shared" si="2"/>
        <v>1.8226013393000002</v>
      </c>
      <c r="H17" s="25">
        <v>9.5710000000000003E-2</v>
      </c>
      <c r="I17" s="25">
        <f t="shared" si="3"/>
        <v>9.5055000000000001E-2</v>
      </c>
      <c r="J17" s="25"/>
      <c r="K17" s="25">
        <f t="shared" si="4"/>
        <v>9.1734609999999994E-2</v>
      </c>
      <c r="L17" s="25">
        <f t="shared" si="5"/>
        <v>2.1126480683</v>
      </c>
      <c r="M17" s="25">
        <v>9.5710000000000003E-2</v>
      </c>
      <c r="N17" s="25">
        <f t="shared" si="6"/>
        <v>9.5055000000000001E-2</v>
      </c>
      <c r="O17" s="25"/>
      <c r="P17" s="25">
        <f t="shared" si="7"/>
        <v>9.1734709999999997E-2</v>
      </c>
      <c r="Q17" s="25">
        <f t="shared" si="8"/>
        <v>2.1126503713</v>
      </c>
      <c r="R17" s="25"/>
      <c r="S17" s="25"/>
      <c r="T17" s="25">
        <v>1.1999999999999999E-3</v>
      </c>
      <c r="U17" s="25">
        <f t="shared" si="9"/>
        <v>6.5499999999999998E-4</v>
      </c>
    </row>
    <row r="18" spans="1:21" s="15" customFormat="1">
      <c r="A18" s="18">
        <v>266</v>
      </c>
      <c r="B18" s="25">
        <v>-4.0000000000000003E-5</v>
      </c>
      <c r="C18" s="25">
        <v>8.0360000000000001E-2</v>
      </c>
      <c r="D18" s="25">
        <f t="shared" si="0"/>
        <v>7.9865000000000005E-2</v>
      </c>
      <c r="E18" s="25"/>
      <c r="F18" s="25">
        <f t="shared" si="1"/>
        <v>7.827031000000001E-2</v>
      </c>
      <c r="G18" s="25">
        <f t="shared" si="2"/>
        <v>1.8025652393000002</v>
      </c>
      <c r="H18" s="25">
        <v>9.4339000000000006E-2</v>
      </c>
      <c r="I18" s="25">
        <f t="shared" si="3"/>
        <v>9.3844000000000011E-2</v>
      </c>
      <c r="J18" s="25"/>
      <c r="K18" s="25">
        <f t="shared" si="4"/>
        <v>9.0523610000000004E-2</v>
      </c>
      <c r="L18" s="25">
        <f t="shared" si="5"/>
        <v>2.0847587383000001</v>
      </c>
      <c r="M18" s="25">
        <v>9.4339000000000006E-2</v>
      </c>
      <c r="N18" s="25">
        <f t="shared" si="6"/>
        <v>9.3844000000000011E-2</v>
      </c>
      <c r="O18" s="25"/>
      <c r="P18" s="25">
        <f t="shared" si="7"/>
        <v>9.0523710000000007E-2</v>
      </c>
      <c r="Q18" s="25">
        <f t="shared" si="8"/>
        <v>2.0847610413000002</v>
      </c>
      <c r="R18" s="25"/>
      <c r="S18" s="25"/>
      <c r="T18" s="25">
        <v>1.0300000000000001E-3</v>
      </c>
      <c r="U18" s="25">
        <f t="shared" si="9"/>
        <v>4.95E-4</v>
      </c>
    </row>
    <row r="19" spans="1:21" s="15" customFormat="1">
      <c r="A19" s="18">
        <v>267</v>
      </c>
      <c r="B19" s="25">
        <v>3.0000000000000001E-5</v>
      </c>
      <c r="C19" s="25">
        <v>7.9649999999999999E-2</v>
      </c>
      <c r="D19" s="25">
        <f t="shared" si="0"/>
        <v>7.9045000000000004E-2</v>
      </c>
      <c r="E19" s="25"/>
      <c r="F19" s="25">
        <f t="shared" si="1"/>
        <v>7.7450310000000008E-2</v>
      </c>
      <c r="G19" s="25">
        <f t="shared" si="2"/>
        <v>1.7836806393000002</v>
      </c>
      <c r="H19" s="25">
        <v>9.2630000000000004E-2</v>
      </c>
      <c r="I19" s="25">
        <f t="shared" si="3"/>
        <v>9.202500000000001E-2</v>
      </c>
      <c r="J19" s="25"/>
      <c r="K19" s="25">
        <f t="shared" si="4"/>
        <v>8.8704610000000003E-2</v>
      </c>
      <c r="L19" s="25">
        <f t="shared" si="5"/>
        <v>2.0428671683000004</v>
      </c>
      <c r="M19" s="25">
        <v>9.2630000000000004E-2</v>
      </c>
      <c r="N19" s="25">
        <f t="shared" si="6"/>
        <v>9.202500000000001E-2</v>
      </c>
      <c r="O19" s="25"/>
      <c r="P19" s="25">
        <f t="shared" si="7"/>
        <v>8.8704710000000006E-2</v>
      </c>
      <c r="Q19" s="25">
        <f t="shared" si="8"/>
        <v>2.0428694713000004</v>
      </c>
      <c r="R19" s="25"/>
      <c r="S19" s="25"/>
      <c r="T19" s="25">
        <v>1.1800000000000001E-3</v>
      </c>
      <c r="U19" s="25">
        <f t="shared" si="9"/>
        <v>6.0500000000000007E-4</v>
      </c>
    </row>
    <row r="20" spans="1:21" s="15" customFormat="1">
      <c r="A20" s="18">
        <v>268</v>
      </c>
      <c r="B20" s="25">
        <v>2.0000000000000002E-5</v>
      </c>
      <c r="C20" s="25">
        <v>7.8589000000000006E-2</v>
      </c>
      <c r="D20" s="25">
        <f t="shared" si="0"/>
        <v>7.8054000000000012E-2</v>
      </c>
      <c r="E20" s="25"/>
      <c r="F20" s="25">
        <f t="shared" si="1"/>
        <v>7.6459310000000016E-2</v>
      </c>
      <c r="G20" s="25">
        <f t="shared" si="2"/>
        <v>1.7608579093000005</v>
      </c>
      <c r="H20" s="25">
        <v>9.1270000000000004E-2</v>
      </c>
      <c r="I20" s="25">
        <f t="shared" si="3"/>
        <v>9.073500000000001E-2</v>
      </c>
      <c r="J20" s="25"/>
      <c r="K20" s="25">
        <f t="shared" si="4"/>
        <v>8.7414610000000004E-2</v>
      </c>
      <c r="L20" s="25">
        <f t="shared" si="5"/>
        <v>2.0131584683000003</v>
      </c>
      <c r="M20" s="25">
        <v>9.1270000000000004E-2</v>
      </c>
      <c r="N20" s="25">
        <f t="shared" si="6"/>
        <v>9.073500000000001E-2</v>
      </c>
      <c r="O20" s="25"/>
      <c r="P20" s="25">
        <f t="shared" si="7"/>
        <v>8.7414710000000007E-2</v>
      </c>
      <c r="Q20" s="25">
        <f t="shared" si="8"/>
        <v>2.0131607713000004</v>
      </c>
      <c r="R20" s="25"/>
      <c r="S20" s="25"/>
      <c r="T20" s="25">
        <v>1.0499999999999999E-3</v>
      </c>
      <c r="U20" s="25">
        <f t="shared" si="9"/>
        <v>5.3499999999999999E-4</v>
      </c>
    </row>
    <row r="21" spans="1:21" s="15" customFormat="1">
      <c r="A21" s="18">
        <v>269</v>
      </c>
      <c r="B21" s="25">
        <v>-3.0000000000000001E-5</v>
      </c>
      <c r="C21" s="25">
        <v>7.7640000000000001E-2</v>
      </c>
      <c r="D21" s="25">
        <f t="shared" si="0"/>
        <v>7.7175000000000007E-2</v>
      </c>
      <c r="E21" s="25"/>
      <c r="F21" s="25">
        <f t="shared" si="1"/>
        <v>7.5580310000000012E-2</v>
      </c>
      <c r="G21" s="25">
        <f t="shared" si="2"/>
        <v>1.7406145393000003</v>
      </c>
      <c r="H21" s="25">
        <v>8.9510000000000006E-2</v>
      </c>
      <c r="I21" s="25">
        <f t="shared" si="3"/>
        <v>8.9045000000000013E-2</v>
      </c>
      <c r="J21" s="25"/>
      <c r="K21" s="25">
        <f t="shared" si="4"/>
        <v>8.5724610000000007E-2</v>
      </c>
      <c r="L21" s="25">
        <f t="shared" si="5"/>
        <v>1.9742377683000003</v>
      </c>
      <c r="M21" s="25">
        <v>8.9510000000000006E-2</v>
      </c>
      <c r="N21" s="25">
        <f t="shared" si="6"/>
        <v>8.9045000000000013E-2</v>
      </c>
      <c r="O21" s="25"/>
      <c r="P21" s="25">
        <f t="shared" si="7"/>
        <v>8.572471000000001E-2</v>
      </c>
      <c r="Q21" s="25">
        <f t="shared" si="8"/>
        <v>1.9742400713000003</v>
      </c>
      <c r="R21" s="25"/>
      <c r="S21" s="25"/>
      <c r="T21" s="25">
        <v>9.6000000000000002E-4</v>
      </c>
      <c r="U21" s="25">
        <f t="shared" si="9"/>
        <v>4.6500000000000003E-4</v>
      </c>
    </row>
    <row r="22" spans="1:21" s="15" customFormat="1">
      <c r="A22" s="18">
        <v>270</v>
      </c>
      <c r="B22" s="25">
        <v>6.8999999999999997E-5</v>
      </c>
      <c r="C22" s="25">
        <v>7.6670000000000002E-2</v>
      </c>
      <c r="D22" s="25">
        <f t="shared" si="0"/>
        <v>7.62105E-2</v>
      </c>
      <c r="E22" s="25"/>
      <c r="F22" s="25">
        <f t="shared" si="1"/>
        <v>7.4615810000000005E-2</v>
      </c>
      <c r="G22" s="25">
        <f t="shared" si="2"/>
        <v>1.7184021043000002</v>
      </c>
      <c r="H22" s="25">
        <v>8.8029999999999997E-2</v>
      </c>
      <c r="I22" s="25">
        <f t="shared" si="3"/>
        <v>8.7570499999999996E-2</v>
      </c>
      <c r="J22" s="25"/>
      <c r="K22" s="25">
        <f t="shared" si="4"/>
        <v>8.4250109999999989E-2</v>
      </c>
      <c r="L22" s="25">
        <f t="shared" si="5"/>
        <v>1.9402800332999999</v>
      </c>
      <c r="M22" s="25">
        <v>8.8029999999999997E-2</v>
      </c>
      <c r="N22" s="25">
        <f t="shared" si="6"/>
        <v>8.7570499999999996E-2</v>
      </c>
      <c r="O22" s="25"/>
      <c r="P22" s="25">
        <f t="shared" si="7"/>
        <v>8.4250209999999992E-2</v>
      </c>
      <c r="Q22" s="25">
        <f t="shared" si="8"/>
        <v>1.9402823362999999</v>
      </c>
      <c r="R22" s="25"/>
      <c r="S22" s="25"/>
      <c r="T22" s="25">
        <v>8.4999999999999995E-4</v>
      </c>
      <c r="U22" s="25">
        <f t="shared" si="9"/>
        <v>4.5949999999999995E-4</v>
      </c>
    </row>
    <row r="23" spans="1:21" s="15" customFormat="1">
      <c r="A23" s="18">
        <v>271</v>
      </c>
      <c r="B23" s="25">
        <v>-3.0000000000000001E-5</v>
      </c>
      <c r="C23" s="25">
        <v>7.578E-2</v>
      </c>
      <c r="D23" s="25">
        <f t="shared" si="0"/>
        <v>7.5370000000000006E-2</v>
      </c>
      <c r="E23" s="25"/>
      <c r="F23" s="25">
        <f t="shared" si="1"/>
        <v>7.3775310000000011E-2</v>
      </c>
      <c r="G23" s="25">
        <f t="shared" si="2"/>
        <v>1.6990453893000004</v>
      </c>
      <c r="H23" s="25">
        <v>8.634E-2</v>
      </c>
      <c r="I23" s="25">
        <f t="shared" si="3"/>
        <v>8.5930000000000006E-2</v>
      </c>
      <c r="J23" s="25"/>
      <c r="K23" s="25">
        <f t="shared" si="4"/>
        <v>8.260961E-2</v>
      </c>
      <c r="L23" s="25">
        <f t="shared" si="5"/>
        <v>1.9024993183000001</v>
      </c>
      <c r="M23" s="25">
        <v>8.634E-2</v>
      </c>
      <c r="N23" s="25">
        <f t="shared" si="6"/>
        <v>8.5930000000000006E-2</v>
      </c>
      <c r="O23" s="25"/>
      <c r="P23" s="25">
        <f t="shared" si="7"/>
        <v>8.2609710000000003E-2</v>
      </c>
      <c r="Q23" s="25">
        <f t="shared" si="8"/>
        <v>1.9025016213000001</v>
      </c>
      <c r="R23" s="25"/>
      <c r="S23" s="25"/>
      <c r="T23" s="25">
        <v>8.4999999999999995E-4</v>
      </c>
      <c r="U23" s="25">
        <f t="shared" si="9"/>
        <v>4.0999999999999999E-4</v>
      </c>
    </row>
    <row r="24" spans="1:21" s="15" customFormat="1">
      <c r="A24" s="18">
        <v>272</v>
      </c>
      <c r="B24" s="25">
        <v>-6.8999999999999997E-5</v>
      </c>
      <c r="C24" s="25">
        <v>7.4639999999999998E-2</v>
      </c>
      <c r="D24" s="25">
        <f t="shared" si="0"/>
        <v>7.4279499999999998E-2</v>
      </c>
      <c r="E24" s="25"/>
      <c r="F24" s="25">
        <f t="shared" si="1"/>
        <v>7.2684810000000002E-2</v>
      </c>
      <c r="G24" s="25">
        <f t="shared" si="2"/>
        <v>1.6739311743</v>
      </c>
      <c r="H24" s="25">
        <v>8.4949999999999998E-2</v>
      </c>
      <c r="I24" s="25">
        <f t="shared" si="3"/>
        <v>8.4589499999999998E-2</v>
      </c>
      <c r="J24" s="25"/>
      <c r="K24" s="25">
        <f t="shared" si="4"/>
        <v>8.1269109999999992E-2</v>
      </c>
      <c r="L24" s="25">
        <f t="shared" si="5"/>
        <v>1.8716276032999999</v>
      </c>
      <c r="M24" s="25">
        <v>8.4949999999999998E-2</v>
      </c>
      <c r="N24" s="25">
        <f t="shared" si="6"/>
        <v>8.4589499999999998E-2</v>
      </c>
      <c r="O24" s="25"/>
      <c r="P24" s="25">
        <f t="shared" si="7"/>
        <v>8.1269209999999995E-2</v>
      </c>
      <c r="Q24" s="25">
        <f t="shared" si="8"/>
        <v>1.8716299062999999</v>
      </c>
      <c r="R24" s="25"/>
      <c r="S24" s="25"/>
      <c r="T24" s="25">
        <v>7.9000000000000001E-4</v>
      </c>
      <c r="U24" s="25">
        <f t="shared" si="9"/>
        <v>3.6050000000000003E-4</v>
      </c>
    </row>
    <row r="25" spans="1:21" s="15" customFormat="1">
      <c r="A25" s="18">
        <v>273</v>
      </c>
      <c r="B25" s="25">
        <v>-2.0000000000000002E-5</v>
      </c>
      <c r="C25" s="25">
        <v>7.3550000000000004E-2</v>
      </c>
      <c r="D25" s="25">
        <f t="shared" si="0"/>
        <v>7.3175000000000004E-2</v>
      </c>
      <c r="E25" s="25"/>
      <c r="F25" s="25">
        <f t="shared" si="1"/>
        <v>7.1580310000000008E-2</v>
      </c>
      <c r="G25" s="25">
        <f t="shared" si="2"/>
        <v>1.6484945393000003</v>
      </c>
      <c r="H25" s="25">
        <v>8.3169000000000007E-2</v>
      </c>
      <c r="I25" s="25">
        <f t="shared" si="3"/>
        <v>8.2794000000000006E-2</v>
      </c>
      <c r="J25" s="25"/>
      <c r="K25" s="25">
        <f t="shared" si="4"/>
        <v>7.947361E-2</v>
      </c>
      <c r="L25" s="25">
        <f t="shared" si="5"/>
        <v>1.8302772383000001</v>
      </c>
      <c r="M25" s="25">
        <v>8.3169000000000007E-2</v>
      </c>
      <c r="N25" s="25">
        <f t="shared" si="6"/>
        <v>8.2794000000000006E-2</v>
      </c>
      <c r="O25" s="25"/>
      <c r="P25" s="25">
        <f t="shared" si="7"/>
        <v>7.9473710000000003E-2</v>
      </c>
      <c r="Q25" s="25">
        <f t="shared" si="8"/>
        <v>1.8302795413000001</v>
      </c>
      <c r="R25" s="25"/>
      <c r="S25" s="25"/>
      <c r="T25" s="25">
        <v>7.6999999999999996E-4</v>
      </c>
      <c r="U25" s="25">
        <f t="shared" si="9"/>
        <v>3.7499999999999995E-4</v>
      </c>
    </row>
    <row r="26" spans="1:21" s="15" customFormat="1">
      <c r="A26" s="18">
        <v>274</v>
      </c>
      <c r="B26" s="25">
        <v>-2.0000000000000002E-5</v>
      </c>
      <c r="C26" s="25">
        <v>7.2459999999999997E-2</v>
      </c>
      <c r="D26" s="25">
        <f t="shared" si="0"/>
        <v>7.2094999999999992E-2</v>
      </c>
      <c r="E26" s="25"/>
      <c r="F26" s="25">
        <f t="shared" si="1"/>
        <v>7.0500309999999997E-2</v>
      </c>
      <c r="G26" s="25">
        <f t="shared" si="2"/>
        <v>1.6236221393000001</v>
      </c>
      <c r="H26" s="25">
        <v>8.1659999999999996E-2</v>
      </c>
      <c r="I26" s="25">
        <f t="shared" si="3"/>
        <v>8.1294999999999992E-2</v>
      </c>
      <c r="J26" s="25"/>
      <c r="K26" s="25">
        <f t="shared" si="4"/>
        <v>7.7974609999999986E-2</v>
      </c>
      <c r="L26" s="25">
        <f t="shared" si="5"/>
        <v>1.7957552682999998</v>
      </c>
      <c r="M26" s="25">
        <v>8.1659999999999996E-2</v>
      </c>
      <c r="N26" s="25">
        <f t="shared" si="6"/>
        <v>8.1294999999999992E-2</v>
      </c>
      <c r="O26" s="25"/>
      <c r="P26" s="25">
        <f t="shared" si="7"/>
        <v>7.7974709999999989E-2</v>
      </c>
      <c r="Q26" s="25">
        <f t="shared" si="8"/>
        <v>1.7957575712999998</v>
      </c>
      <c r="R26" s="25"/>
      <c r="S26" s="25"/>
      <c r="T26" s="25">
        <v>7.5000000000000002E-4</v>
      </c>
      <c r="U26" s="25">
        <f t="shared" si="9"/>
        <v>3.6499999999999998E-4</v>
      </c>
    </row>
    <row r="27" spans="1:21" s="15" customFormat="1">
      <c r="A27" s="19">
        <v>275</v>
      </c>
      <c r="B27" s="25">
        <v>-1.3999999999999999E-4</v>
      </c>
      <c r="C27" s="25">
        <v>7.1279999999999996E-2</v>
      </c>
      <c r="D27" s="25">
        <f t="shared" si="0"/>
        <v>7.1084999999999995E-2</v>
      </c>
      <c r="E27" s="25"/>
      <c r="F27" s="25">
        <f t="shared" si="1"/>
        <v>6.949031E-2</v>
      </c>
      <c r="G27" s="25">
        <f t="shared" si="2"/>
        <v>1.6003618393000001</v>
      </c>
      <c r="H27" s="25">
        <v>8.0070000000000002E-2</v>
      </c>
      <c r="I27" s="25">
        <f t="shared" si="3"/>
        <v>7.9875000000000002E-2</v>
      </c>
      <c r="J27" s="25"/>
      <c r="K27" s="25">
        <f t="shared" si="4"/>
        <v>7.6554609999999995E-2</v>
      </c>
      <c r="L27" s="25">
        <f t="shared" si="5"/>
        <v>1.7630526683000001</v>
      </c>
      <c r="M27" s="25">
        <v>8.0070000000000002E-2</v>
      </c>
      <c r="N27" s="25">
        <f t="shared" si="6"/>
        <v>7.9875000000000002E-2</v>
      </c>
      <c r="O27" s="25"/>
      <c r="P27" s="25">
        <f t="shared" si="7"/>
        <v>7.6554709999999998E-2</v>
      </c>
      <c r="Q27" s="25">
        <f t="shared" si="8"/>
        <v>1.7630549713000001</v>
      </c>
      <c r="R27" s="25"/>
      <c r="S27" s="25"/>
      <c r="T27" s="25">
        <v>5.2999999999999998E-4</v>
      </c>
      <c r="U27" s="25">
        <f t="shared" si="9"/>
        <v>1.95E-4</v>
      </c>
    </row>
    <row r="28" spans="1:21" s="15" customFormat="1">
      <c r="A28" s="19">
        <v>276</v>
      </c>
      <c r="B28" s="25">
        <v>-9.0000000000000006E-5</v>
      </c>
      <c r="C28" s="25">
        <v>7.0279999999999995E-2</v>
      </c>
      <c r="D28" s="25">
        <f t="shared" si="0"/>
        <v>7.007999999999999E-2</v>
      </c>
      <c r="E28" s="25"/>
      <c r="F28" s="25">
        <f t="shared" si="1"/>
        <v>6.8485309999999994E-2</v>
      </c>
      <c r="G28" s="25">
        <f t="shared" si="2"/>
        <v>1.5772166892999999</v>
      </c>
      <c r="H28" s="25">
        <v>7.8478999999999993E-2</v>
      </c>
      <c r="I28" s="25">
        <f t="shared" si="3"/>
        <v>7.8278999999999987E-2</v>
      </c>
      <c r="J28" s="25"/>
      <c r="K28" s="25">
        <f t="shared" si="4"/>
        <v>7.4958609999999981E-2</v>
      </c>
      <c r="L28" s="25">
        <f t="shared" si="5"/>
        <v>1.7262967882999996</v>
      </c>
      <c r="M28" s="25">
        <v>7.8478000000000006E-2</v>
      </c>
      <c r="N28" s="25">
        <f t="shared" si="6"/>
        <v>7.8278E-2</v>
      </c>
      <c r="O28" s="25"/>
      <c r="P28" s="25">
        <f t="shared" si="7"/>
        <v>7.4957709999999997E-2</v>
      </c>
      <c r="Q28" s="25">
        <f t="shared" si="8"/>
        <v>1.7262760613000001</v>
      </c>
      <c r="R28" s="25"/>
      <c r="S28" s="25"/>
      <c r="T28" s="25">
        <v>4.8999999999999998E-4</v>
      </c>
      <c r="U28" s="25">
        <f t="shared" si="9"/>
        <v>1.9999999999999998E-4</v>
      </c>
    </row>
    <row r="29" spans="1:21" s="15" customFormat="1">
      <c r="A29" s="19">
        <v>277</v>
      </c>
      <c r="B29" s="25">
        <v>-2.0000000000000002E-5</v>
      </c>
      <c r="C29" s="25">
        <v>6.8750000000000006E-2</v>
      </c>
      <c r="D29" s="25">
        <f t="shared" si="0"/>
        <v>6.850500000000001E-2</v>
      </c>
      <c r="E29" s="25"/>
      <c r="F29" s="25">
        <f t="shared" si="1"/>
        <v>6.6910310000000014E-2</v>
      </c>
      <c r="G29" s="25">
        <f t="shared" si="2"/>
        <v>1.5409444393000005</v>
      </c>
      <c r="H29" s="25">
        <v>7.6670000000000002E-2</v>
      </c>
      <c r="I29" s="25">
        <f t="shared" si="3"/>
        <v>7.6425000000000007E-2</v>
      </c>
      <c r="J29" s="25"/>
      <c r="K29" s="25">
        <f t="shared" si="4"/>
        <v>7.310461E-2</v>
      </c>
      <c r="L29" s="25">
        <f t="shared" si="5"/>
        <v>1.6835991683</v>
      </c>
      <c r="M29" s="25">
        <v>7.6670000000000002E-2</v>
      </c>
      <c r="N29" s="25">
        <f t="shared" si="6"/>
        <v>7.6425000000000007E-2</v>
      </c>
      <c r="O29" s="25"/>
      <c r="P29" s="25">
        <f t="shared" si="7"/>
        <v>7.3104710000000003E-2</v>
      </c>
      <c r="Q29" s="25">
        <f t="shared" si="8"/>
        <v>1.6836014713000003</v>
      </c>
      <c r="R29" s="25"/>
      <c r="S29" s="25"/>
      <c r="T29" s="25">
        <v>5.1000000000000004E-4</v>
      </c>
      <c r="U29" s="25">
        <f t="shared" si="9"/>
        <v>2.4499999999999999E-4</v>
      </c>
    </row>
    <row r="30" spans="1:21" s="15" customFormat="1">
      <c r="A30" s="19">
        <v>278</v>
      </c>
      <c r="B30" s="25">
        <v>-3.0000000000000001E-5</v>
      </c>
      <c r="C30" s="25">
        <v>6.7470000000000002E-2</v>
      </c>
      <c r="D30" s="25">
        <f t="shared" si="0"/>
        <v>6.7324999999999996E-2</v>
      </c>
      <c r="E30" s="25"/>
      <c r="F30" s="25">
        <f t="shared" si="1"/>
        <v>6.573031E-2</v>
      </c>
      <c r="G30" s="25">
        <f t="shared" si="2"/>
        <v>1.5137690393000001</v>
      </c>
      <c r="H30" s="25">
        <v>7.5039999999999996E-2</v>
      </c>
      <c r="I30" s="25">
        <f t="shared" si="3"/>
        <v>7.4894999999999989E-2</v>
      </c>
      <c r="J30" s="25"/>
      <c r="K30" s="25">
        <f t="shared" si="4"/>
        <v>7.1574609999999983E-2</v>
      </c>
      <c r="L30" s="25">
        <f t="shared" si="5"/>
        <v>1.6483632682999998</v>
      </c>
      <c r="M30" s="25">
        <v>7.5050000000000006E-2</v>
      </c>
      <c r="N30" s="25">
        <f t="shared" si="6"/>
        <v>7.4904999999999999E-2</v>
      </c>
      <c r="O30" s="25"/>
      <c r="P30" s="25">
        <f t="shared" si="7"/>
        <v>7.1584709999999996E-2</v>
      </c>
      <c r="Q30" s="25">
        <f t="shared" si="8"/>
        <v>1.6485958713</v>
      </c>
      <c r="R30" s="25"/>
      <c r="S30" s="25"/>
      <c r="T30" s="25">
        <v>3.2000000000000003E-4</v>
      </c>
      <c r="U30" s="25">
        <f t="shared" si="9"/>
        <v>1.45E-4</v>
      </c>
    </row>
    <row r="31" spans="1:21" s="15" customFormat="1">
      <c r="A31" s="19">
        <v>279</v>
      </c>
      <c r="B31" s="25">
        <v>-2.0000000000000002E-5</v>
      </c>
      <c r="C31" s="25">
        <v>6.6100000000000006E-2</v>
      </c>
      <c r="D31" s="25">
        <f t="shared" si="0"/>
        <v>6.5915000000000001E-2</v>
      </c>
      <c r="E31" s="25"/>
      <c r="F31" s="25">
        <f t="shared" si="1"/>
        <v>6.4320310000000006E-2</v>
      </c>
      <c r="G31" s="25">
        <f t="shared" si="2"/>
        <v>1.4812967393000003</v>
      </c>
      <c r="H31" s="25">
        <v>7.3499999999999996E-2</v>
      </c>
      <c r="I31" s="25">
        <f t="shared" si="3"/>
        <v>7.3314999999999991E-2</v>
      </c>
      <c r="J31" s="25"/>
      <c r="K31" s="25">
        <f t="shared" si="4"/>
        <v>6.9994609999999985E-2</v>
      </c>
      <c r="L31" s="25">
        <f t="shared" si="5"/>
        <v>1.6119758682999998</v>
      </c>
      <c r="M31" s="25">
        <v>7.3499999999999996E-2</v>
      </c>
      <c r="N31" s="25">
        <f t="shared" si="6"/>
        <v>7.3314999999999991E-2</v>
      </c>
      <c r="O31" s="25"/>
      <c r="P31" s="25">
        <f t="shared" si="7"/>
        <v>6.9994709999999988E-2</v>
      </c>
      <c r="Q31" s="25">
        <f t="shared" si="8"/>
        <v>1.6119781712999999</v>
      </c>
      <c r="R31" s="25"/>
      <c r="S31" s="25"/>
      <c r="T31" s="25">
        <v>3.8999999999999999E-4</v>
      </c>
      <c r="U31" s="25">
        <f t="shared" si="9"/>
        <v>1.85E-4</v>
      </c>
    </row>
    <row r="32" spans="1:21" s="15" customFormat="1">
      <c r="A32" s="19">
        <v>280</v>
      </c>
      <c r="B32" s="25">
        <v>0</v>
      </c>
      <c r="C32" s="25">
        <v>6.4750000000000002E-2</v>
      </c>
      <c r="D32" s="25">
        <f t="shared" si="0"/>
        <v>6.454E-2</v>
      </c>
      <c r="E32" s="25"/>
      <c r="F32" s="25">
        <f t="shared" si="1"/>
        <v>6.2945310000000004E-2</v>
      </c>
      <c r="G32" s="25">
        <f t="shared" si="2"/>
        <v>1.4496304893000003</v>
      </c>
      <c r="H32" s="25">
        <v>7.1809999999999999E-2</v>
      </c>
      <c r="I32" s="25">
        <f t="shared" si="3"/>
        <v>7.1599999999999997E-2</v>
      </c>
      <c r="J32" s="25"/>
      <c r="K32" s="25">
        <f t="shared" si="4"/>
        <v>6.8279609999999991E-2</v>
      </c>
      <c r="L32" s="25">
        <f t="shared" si="5"/>
        <v>1.5724794182999999</v>
      </c>
      <c r="M32" s="25">
        <v>7.1809999999999999E-2</v>
      </c>
      <c r="N32" s="25">
        <f t="shared" si="6"/>
        <v>7.1599999999999997E-2</v>
      </c>
      <c r="O32" s="25"/>
      <c r="P32" s="25">
        <f t="shared" si="7"/>
        <v>6.8279709999999993E-2</v>
      </c>
      <c r="Q32" s="25">
        <f t="shared" si="8"/>
        <v>1.5724817213</v>
      </c>
      <c r="R32" s="25"/>
      <c r="S32" s="25"/>
      <c r="T32" s="25">
        <v>4.2000000000000002E-4</v>
      </c>
      <c r="U32" s="25">
        <f t="shared" si="9"/>
        <v>2.1000000000000001E-4</v>
      </c>
    </row>
    <row r="33" spans="1:21" s="15" customFormat="1">
      <c r="A33" s="19">
        <v>281</v>
      </c>
      <c r="B33" s="25">
        <v>-4.0000000000000003E-5</v>
      </c>
      <c r="C33" s="25">
        <v>6.3270000000000007E-2</v>
      </c>
      <c r="D33" s="25">
        <f t="shared" si="0"/>
        <v>6.3185000000000005E-2</v>
      </c>
      <c r="E33" s="25"/>
      <c r="F33" s="25">
        <f t="shared" si="1"/>
        <v>6.1590310000000002E-2</v>
      </c>
      <c r="G33" s="25">
        <f t="shared" si="2"/>
        <v>1.4184248393000001</v>
      </c>
      <c r="H33" s="25">
        <v>7.0260000000000003E-2</v>
      </c>
      <c r="I33" s="25">
        <f t="shared" si="3"/>
        <v>7.0175000000000001E-2</v>
      </c>
      <c r="J33" s="25"/>
      <c r="K33" s="25">
        <f t="shared" si="4"/>
        <v>6.6854609999999995E-2</v>
      </c>
      <c r="L33" s="25">
        <f t="shared" si="5"/>
        <v>1.5396616683</v>
      </c>
      <c r="M33" s="25">
        <v>7.0260000000000003E-2</v>
      </c>
      <c r="N33" s="25">
        <f t="shared" si="6"/>
        <v>7.0175000000000001E-2</v>
      </c>
      <c r="O33" s="25"/>
      <c r="P33" s="25">
        <f t="shared" si="7"/>
        <v>6.6854709999999998E-2</v>
      </c>
      <c r="Q33" s="25">
        <f t="shared" si="8"/>
        <v>1.5396639713</v>
      </c>
      <c r="R33" s="25"/>
      <c r="S33" s="25"/>
      <c r="T33" s="25">
        <v>2.1000000000000001E-4</v>
      </c>
      <c r="U33" s="25">
        <f t="shared" si="9"/>
        <v>8.5000000000000006E-5</v>
      </c>
    </row>
    <row r="34" spans="1:21" s="15" customFormat="1">
      <c r="A34" s="19">
        <v>282</v>
      </c>
      <c r="B34" s="25">
        <v>6.0000000000000002E-5</v>
      </c>
      <c r="C34" s="25">
        <v>6.2030000000000002E-2</v>
      </c>
      <c r="D34" s="25">
        <f t="shared" si="0"/>
        <v>6.1825000000000005E-2</v>
      </c>
      <c r="E34" s="25"/>
      <c r="F34" s="25">
        <f t="shared" si="1"/>
        <v>6.0230310000000002E-2</v>
      </c>
      <c r="G34" s="25">
        <f t="shared" si="2"/>
        <v>1.3871040393</v>
      </c>
      <c r="H34" s="25">
        <v>6.862E-2</v>
      </c>
      <c r="I34" s="25">
        <f t="shared" si="3"/>
        <v>6.8415000000000004E-2</v>
      </c>
      <c r="J34" s="25"/>
      <c r="K34" s="25">
        <f t="shared" si="4"/>
        <v>6.5094609999999997E-2</v>
      </c>
      <c r="L34" s="25">
        <f t="shared" si="5"/>
        <v>1.4991288682999999</v>
      </c>
      <c r="M34" s="25">
        <v>6.862E-2</v>
      </c>
      <c r="N34" s="25">
        <f t="shared" si="6"/>
        <v>6.8415000000000004E-2</v>
      </c>
      <c r="O34" s="25"/>
      <c r="P34" s="25">
        <f t="shared" si="7"/>
        <v>6.509471E-2</v>
      </c>
      <c r="Q34" s="25">
        <f t="shared" si="8"/>
        <v>1.4991311713000002</v>
      </c>
      <c r="R34" s="25"/>
      <c r="S34" s="25"/>
      <c r="T34" s="25">
        <v>3.5E-4</v>
      </c>
      <c r="U34" s="25">
        <f t="shared" si="9"/>
        <v>2.05E-4</v>
      </c>
    </row>
    <row r="35" spans="1:21" s="15" customFormat="1">
      <c r="A35" s="19">
        <v>283</v>
      </c>
      <c r="B35" s="25">
        <v>-1.0000000000000001E-5</v>
      </c>
      <c r="C35" s="25">
        <v>6.055E-2</v>
      </c>
      <c r="D35" s="25">
        <f t="shared" si="0"/>
        <v>6.0539999999999997E-2</v>
      </c>
      <c r="E35" s="25"/>
      <c r="F35" s="25">
        <f t="shared" si="1"/>
        <v>5.8945309999999994E-2</v>
      </c>
      <c r="G35" s="25">
        <f t="shared" si="2"/>
        <v>1.3575104892999998</v>
      </c>
      <c r="H35" s="25">
        <v>6.7049999999999998E-2</v>
      </c>
      <c r="I35" s="25">
        <f t="shared" si="3"/>
        <v>6.7040000000000002E-2</v>
      </c>
      <c r="J35" s="25"/>
      <c r="K35" s="25">
        <f t="shared" si="4"/>
        <v>6.3719609999999996E-2</v>
      </c>
      <c r="L35" s="25">
        <f t="shared" si="5"/>
        <v>1.4674626182999999</v>
      </c>
      <c r="M35" s="25">
        <v>6.7049999999999998E-2</v>
      </c>
      <c r="N35" s="25">
        <f t="shared" si="6"/>
        <v>6.7040000000000002E-2</v>
      </c>
      <c r="O35" s="25"/>
      <c r="P35" s="25">
        <f t="shared" si="7"/>
        <v>6.3719709999999999E-2</v>
      </c>
      <c r="Q35" s="25">
        <f t="shared" si="8"/>
        <v>1.4674649212999999</v>
      </c>
      <c r="R35" s="25"/>
      <c r="S35" s="25"/>
      <c r="T35" s="25">
        <v>3.0000000000000001E-5</v>
      </c>
      <c r="U35" s="25">
        <f t="shared" si="9"/>
        <v>9.9999999999999991E-6</v>
      </c>
    </row>
    <row r="36" spans="1:21" s="15" customFormat="1">
      <c r="A36" s="19">
        <v>284</v>
      </c>
      <c r="B36" s="25">
        <v>-1.0000000000000001E-5</v>
      </c>
      <c r="C36" s="25">
        <v>5.8999999999999997E-2</v>
      </c>
      <c r="D36" s="25">
        <f t="shared" si="0"/>
        <v>5.9034999999999997E-2</v>
      </c>
      <c r="E36" s="25"/>
      <c r="F36" s="25">
        <f t="shared" si="1"/>
        <v>5.7440309999999994E-2</v>
      </c>
      <c r="G36" s="25">
        <f t="shared" si="2"/>
        <v>1.3228503393</v>
      </c>
      <c r="H36" s="25">
        <v>6.5659999999999996E-2</v>
      </c>
      <c r="I36" s="25">
        <f t="shared" si="3"/>
        <v>6.569499999999999E-2</v>
      </c>
      <c r="J36" s="25"/>
      <c r="K36" s="25">
        <f t="shared" si="4"/>
        <v>6.237460999999999E-2</v>
      </c>
      <c r="L36" s="25">
        <f t="shared" si="5"/>
        <v>1.4364872682999998</v>
      </c>
      <c r="M36" s="25">
        <v>6.5659999999999996E-2</v>
      </c>
      <c r="N36" s="25">
        <f t="shared" si="6"/>
        <v>6.569499999999999E-2</v>
      </c>
      <c r="O36" s="25"/>
      <c r="P36" s="25">
        <f t="shared" si="7"/>
        <v>6.2374709999999986E-2</v>
      </c>
      <c r="Q36" s="25">
        <f t="shared" si="8"/>
        <v>1.4364895712999997</v>
      </c>
      <c r="R36" s="25"/>
      <c r="S36" s="25"/>
      <c r="T36" s="25">
        <v>-6.0000000000000002E-5</v>
      </c>
      <c r="U36" s="25">
        <f t="shared" si="9"/>
        <v>-3.5000000000000004E-5</v>
      </c>
    </row>
    <row r="37" spans="1:21" s="15" customFormat="1">
      <c r="A37" s="19">
        <v>285</v>
      </c>
      <c r="B37" s="25">
        <v>-5.0000000000000002E-5</v>
      </c>
      <c r="C37" s="25">
        <v>5.7459999999999997E-2</v>
      </c>
      <c r="D37" s="25">
        <f t="shared" si="0"/>
        <v>5.7554999999999995E-2</v>
      </c>
      <c r="E37" s="25"/>
      <c r="F37" s="25">
        <f t="shared" si="1"/>
        <v>5.5960309999999992E-2</v>
      </c>
      <c r="G37" s="25">
        <f t="shared" si="2"/>
        <v>1.2887659392999999</v>
      </c>
      <c r="H37" s="25">
        <v>6.4170000000000005E-2</v>
      </c>
      <c r="I37" s="25">
        <f t="shared" si="3"/>
        <v>6.4265000000000003E-2</v>
      </c>
      <c r="J37" s="25"/>
      <c r="K37" s="25">
        <f t="shared" si="4"/>
        <v>6.0944610000000003E-2</v>
      </c>
      <c r="L37" s="25">
        <f t="shared" si="5"/>
        <v>1.4035543683000002</v>
      </c>
      <c r="M37" s="25">
        <v>6.4170000000000005E-2</v>
      </c>
      <c r="N37" s="25">
        <f t="shared" si="6"/>
        <v>6.4265000000000003E-2</v>
      </c>
      <c r="O37" s="25"/>
      <c r="P37" s="25">
        <f t="shared" si="7"/>
        <v>6.0944709999999999E-2</v>
      </c>
      <c r="Q37" s="25">
        <f t="shared" si="8"/>
        <v>1.4035566713000001</v>
      </c>
      <c r="R37" s="25"/>
      <c r="S37" s="25"/>
      <c r="T37" s="25">
        <v>-1.3999999999999999E-4</v>
      </c>
      <c r="U37" s="25">
        <f t="shared" si="9"/>
        <v>-9.4999999999999992E-5</v>
      </c>
    </row>
    <row r="38" spans="1:21" s="15" customFormat="1">
      <c r="A38" s="19">
        <v>286</v>
      </c>
      <c r="B38" s="25">
        <v>-5.0000000000000002E-5</v>
      </c>
      <c r="C38" s="25">
        <v>5.5789999999999999E-2</v>
      </c>
      <c r="D38" s="25">
        <f t="shared" si="0"/>
        <v>5.5879999999999999E-2</v>
      </c>
      <c r="E38" s="25"/>
      <c r="F38" s="25">
        <f t="shared" si="1"/>
        <v>5.4285309999999996E-2</v>
      </c>
      <c r="G38" s="25">
        <f t="shared" si="2"/>
        <v>1.2501906892999999</v>
      </c>
      <c r="H38" s="25">
        <v>6.2570000000000001E-2</v>
      </c>
      <c r="I38" s="25">
        <f t="shared" si="3"/>
        <v>6.2660000000000007E-2</v>
      </c>
      <c r="J38" s="25"/>
      <c r="K38" s="25">
        <f t="shared" si="4"/>
        <v>5.9339610000000008E-2</v>
      </c>
      <c r="L38" s="25">
        <f t="shared" si="5"/>
        <v>1.3665912183000002</v>
      </c>
      <c r="M38" s="25">
        <v>6.2570000000000001E-2</v>
      </c>
      <c r="N38" s="25">
        <f t="shared" si="6"/>
        <v>6.2660000000000007E-2</v>
      </c>
      <c r="O38" s="25"/>
      <c r="P38" s="25">
        <f t="shared" si="7"/>
        <v>5.9339710000000004E-2</v>
      </c>
      <c r="Q38" s="25">
        <f t="shared" si="8"/>
        <v>1.3665935213000002</v>
      </c>
      <c r="R38" s="25"/>
      <c r="S38" s="25"/>
      <c r="T38" s="25">
        <v>-1.2999999999999999E-4</v>
      </c>
      <c r="U38" s="25">
        <f t="shared" si="9"/>
        <v>-8.9999999999999992E-5</v>
      </c>
    </row>
    <row r="39" spans="1:21" s="15" customFormat="1">
      <c r="A39" s="19">
        <v>287</v>
      </c>
      <c r="B39" s="25">
        <v>0</v>
      </c>
      <c r="C39" s="25">
        <v>5.4199999999999998E-2</v>
      </c>
      <c r="D39" s="25">
        <f t="shared" si="0"/>
        <v>5.4300000000000001E-2</v>
      </c>
      <c r="E39" s="25"/>
      <c r="F39" s="25">
        <f t="shared" si="1"/>
        <v>5.2705309999999998E-2</v>
      </c>
      <c r="G39" s="25">
        <f t="shared" si="2"/>
        <v>1.2138032892999999</v>
      </c>
      <c r="H39" s="25">
        <v>6.0900000000000003E-2</v>
      </c>
      <c r="I39" s="25">
        <f t="shared" si="3"/>
        <v>6.1000000000000006E-2</v>
      </c>
      <c r="J39" s="25"/>
      <c r="K39" s="25">
        <f t="shared" si="4"/>
        <v>5.7679610000000006E-2</v>
      </c>
      <c r="L39" s="25">
        <f t="shared" si="5"/>
        <v>1.3283614183000001</v>
      </c>
      <c r="M39" s="25">
        <v>6.0900000000000003E-2</v>
      </c>
      <c r="N39" s="25">
        <f t="shared" si="6"/>
        <v>6.1000000000000006E-2</v>
      </c>
      <c r="O39" s="25"/>
      <c r="P39" s="25">
        <f t="shared" si="7"/>
        <v>5.7679710000000009E-2</v>
      </c>
      <c r="Q39" s="25">
        <f t="shared" si="8"/>
        <v>1.3283637213000004</v>
      </c>
      <c r="R39" s="25"/>
      <c r="S39" s="25"/>
      <c r="T39" s="25">
        <v>-2.0000000000000001E-4</v>
      </c>
      <c r="U39" s="25">
        <f t="shared" si="9"/>
        <v>-1E-4</v>
      </c>
    </row>
    <row r="40" spans="1:21" s="15" customFormat="1">
      <c r="A40" s="19">
        <v>288</v>
      </c>
      <c r="B40" s="25">
        <v>6.8999999999999997E-5</v>
      </c>
      <c r="C40" s="25">
        <v>5.28E-2</v>
      </c>
      <c r="D40" s="25">
        <f t="shared" si="0"/>
        <v>5.29805E-2</v>
      </c>
      <c r="E40" s="25"/>
      <c r="F40" s="25">
        <f t="shared" si="1"/>
        <v>5.1385809999999997E-2</v>
      </c>
      <c r="G40" s="25">
        <f t="shared" si="2"/>
        <v>1.1834152042999999</v>
      </c>
      <c r="H40" s="25">
        <v>5.9659999999999998E-2</v>
      </c>
      <c r="I40" s="25">
        <f t="shared" si="3"/>
        <v>5.9840499999999998E-2</v>
      </c>
      <c r="J40" s="25"/>
      <c r="K40" s="25">
        <f t="shared" si="4"/>
        <v>5.6520109999999998E-2</v>
      </c>
      <c r="L40" s="25">
        <f t="shared" si="5"/>
        <v>1.3016581333000001</v>
      </c>
      <c r="M40" s="25">
        <v>5.9659999999999998E-2</v>
      </c>
      <c r="N40" s="25">
        <f t="shared" si="6"/>
        <v>5.9840499999999998E-2</v>
      </c>
      <c r="O40" s="25"/>
      <c r="P40" s="25">
        <f t="shared" si="7"/>
        <v>5.6520210000000001E-2</v>
      </c>
      <c r="Q40" s="25">
        <f t="shared" si="8"/>
        <v>1.3016604363000002</v>
      </c>
      <c r="R40" s="25"/>
      <c r="S40" s="25"/>
      <c r="T40" s="25">
        <v>-4.2999999999999999E-4</v>
      </c>
      <c r="U40" s="25">
        <f t="shared" si="9"/>
        <v>-1.805E-4</v>
      </c>
    </row>
    <row r="41" spans="1:21" s="15" customFormat="1">
      <c r="A41" s="19">
        <v>289</v>
      </c>
      <c r="B41" s="25">
        <v>6.8999999999999997E-5</v>
      </c>
      <c r="C41" s="25">
        <v>5.1200000000000002E-2</v>
      </c>
      <c r="D41" s="25">
        <f t="shared" si="0"/>
        <v>5.1335499999999999E-2</v>
      </c>
      <c r="E41" s="25"/>
      <c r="F41" s="25">
        <f t="shared" si="1"/>
        <v>4.9740809999999996E-2</v>
      </c>
      <c r="G41" s="25">
        <f t="shared" si="2"/>
        <v>1.1455308543</v>
      </c>
      <c r="H41" s="25">
        <v>5.8270000000000002E-2</v>
      </c>
      <c r="I41" s="25">
        <f t="shared" si="3"/>
        <v>5.8405499999999999E-2</v>
      </c>
      <c r="J41" s="25"/>
      <c r="K41" s="25">
        <f t="shared" si="4"/>
        <v>5.508511E-2</v>
      </c>
      <c r="L41" s="25">
        <f t="shared" si="5"/>
        <v>1.2686100833</v>
      </c>
      <c r="M41" s="25">
        <v>5.8270000000000002E-2</v>
      </c>
      <c r="N41" s="25">
        <f t="shared" si="6"/>
        <v>5.8405499999999999E-2</v>
      </c>
      <c r="O41" s="25"/>
      <c r="P41" s="25">
        <f t="shared" si="7"/>
        <v>5.5085209999999996E-2</v>
      </c>
      <c r="Q41" s="25">
        <f t="shared" si="8"/>
        <v>1.2686123863000001</v>
      </c>
      <c r="R41" s="25"/>
      <c r="S41" s="25"/>
      <c r="T41" s="25">
        <v>-3.4000000000000002E-4</v>
      </c>
      <c r="U41" s="25">
        <f t="shared" si="9"/>
        <v>-1.3550000000000001E-4</v>
      </c>
    </row>
    <row r="42" spans="1:21" s="15" customFormat="1">
      <c r="A42" s="19">
        <v>290</v>
      </c>
      <c r="B42" s="25">
        <v>-5.0000000000000002E-5</v>
      </c>
      <c r="C42" s="25">
        <v>4.9660000000000003E-2</v>
      </c>
      <c r="D42" s="25">
        <f t="shared" si="0"/>
        <v>4.9995000000000005E-2</v>
      </c>
      <c r="E42" s="25"/>
      <c r="F42" s="25">
        <f t="shared" si="1"/>
        <v>4.8400310000000002E-2</v>
      </c>
      <c r="G42" s="25">
        <f t="shared" si="2"/>
        <v>1.1146591393</v>
      </c>
      <c r="H42" s="25">
        <v>5.6849999999999998E-2</v>
      </c>
      <c r="I42" s="25">
        <f t="shared" si="3"/>
        <v>5.7185E-2</v>
      </c>
      <c r="J42" s="25"/>
      <c r="K42" s="25">
        <f t="shared" si="4"/>
        <v>5.386461E-2</v>
      </c>
      <c r="L42" s="25">
        <f t="shared" si="5"/>
        <v>1.2405019683</v>
      </c>
      <c r="M42" s="25">
        <v>5.6849999999999998E-2</v>
      </c>
      <c r="N42" s="25">
        <f t="shared" si="6"/>
        <v>5.7185E-2</v>
      </c>
      <c r="O42" s="25"/>
      <c r="P42" s="25">
        <f t="shared" si="7"/>
        <v>5.3864709999999996E-2</v>
      </c>
      <c r="Q42" s="25">
        <f t="shared" si="8"/>
        <v>1.2405042713000001</v>
      </c>
      <c r="R42" s="25"/>
      <c r="S42" s="25"/>
      <c r="T42" s="25">
        <v>-6.2E-4</v>
      </c>
      <c r="U42" s="25">
        <f t="shared" si="9"/>
        <v>-3.3500000000000001E-4</v>
      </c>
    </row>
    <row r="43" spans="1:21" s="15" customFormat="1">
      <c r="A43" s="19">
        <v>291</v>
      </c>
      <c r="B43" s="25">
        <v>1.0000000000000001E-5</v>
      </c>
      <c r="C43" s="25">
        <v>4.7840000000000001E-2</v>
      </c>
      <c r="D43" s="25">
        <f t="shared" si="0"/>
        <v>4.8120000000000003E-2</v>
      </c>
      <c r="E43" s="25"/>
      <c r="F43" s="25">
        <f t="shared" si="1"/>
        <v>4.652531E-2</v>
      </c>
      <c r="G43" s="25">
        <f t="shared" si="2"/>
        <v>1.0714778893000001</v>
      </c>
      <c r="H43" s="25">
        <v>5.5259999999999997E-2</v>
      </c>
      <c r="I43" s="25">
        <f t="shared" si="3"/>
        <v>5.5539999999999999E-2</v>
      </c>
      <c r="J43" s="25"/>
      <c r="K43" s="25">
        <f t="shared" si="4"/>
        <v>5.221961E-2</v>
      </c>
      <c r="L43" s="25">
        <f t="shared" si="5"/>
        <v>1.2026176183000001</v>
      </c>
      <c r="M43" s="25">
        <v>5.5259999999999997E-2</v>
      </c>
      <c r="N43" s="25">
        <f t="shared" si="6"/>
        <v>5.5539999999999999E-2</v>
      </c>
      <c r="O43" s="25"/>
      <c r="P43" s="25">
        <f t="shared" si="7"/>
        <v>5.2219710000000003E-2</v>
      </c>
      <c r="Q43" s="25">
        <f t="shared" si="8"/>
        <v>1.2026199213000002</v>
      </c>
      <c r="R43" s="25"/>
      <c r="S43" s="25"/>
      <c r="T43" s="25">
        <v>-5.6999999999999998E-4</v>
      </c>
      <c r="U43" s="25">
        <f t="shared" si="9"/>
        <v>-2.7999999999999998E-4</v>
      </c>
    </row>
    <row r="44" spans="1:21" s="15" customFormat="1">
      <c r="A44" s="19">
        <v>292</v>
      </c>
      <c r="B44" s="25">
        <v>3.0000000000000001E-5</v>
      </c>
      <c r="C44" s="25">
        <v>4.6260000000000003E-2</v>
      </c>
      <c r="D44" s="25">
        <f t="shared" si="0"/>
        <v>4.6535E-2</v>
      </c>
      <c r="E44" s="25"/>
      <c r="F44" s="25">
        <f t="shared" si="1"/>
        <v>4.4940309999999997E-2</v>
      </c>
      <c r="G44" s="25">
        <f t="shared" si="2"/>
        <v>1.0349753393000001</v>
      </c>
      <c r="H44" s="25">
        <v>5.4179999999999999E-2</v>
      </c>
      <c r="I44" s="25">
        <f t="shared" si="3"/>
        <v>5.4454999999999996E-2</v>
      </c>
      <c r="J44" s="25"/>
      <c r="K44" s="25">
        <f t="shared" si="4"/>
        <v>5.1134609999999997E-2</v>
      </c>
      <c r="L44" s="25">
        <f t="shared" si="5"/>
        <v>1.1776300683000001</v>
      </c>
      <c r="M44" s="25">
        <v>5.4179999999999999E-2</v>
      </c>
      <c r="N44" s="25">
        <f t="shared" si="6"/>
        <v>5.4454999999999996E-2</v>
      </c>
      <c r="O44" s="25"/>
      <c r="P44" s="25">
        <f t="shared" si="7"/>
        <v>5.113471E-2</v>
      </c>
      <c r="Q44" s="25">
        <f t="shared" si="8"/>
        <v>1.1776323713000001</v>
      </c>
      <c r="R44" s="25"/>
      <c r="S44" s="25"/>
      <c r="T44" s="25">
        <v>-5.8E-4</v>
      </c>
      <c r="U44" s="25">
        <f t="shared" si="9"/>
        <v>-2.7500000000000002E-4</v>
      </c>
    </row>
    <row r="45" spans="1:21" s="15" customFormat="1">
      <c r="A45" s="19">
        <v>293</v>
      </c>
      <c r="B45" s="25">
        <v>6.8999999999999997E-5</v>
      </c>
      <c r="C45" s="25">
        <v>4.4540000000000003E-2</v>
      </c>
      <c r="D45" s="25">
        <f t="shared" si="0"/>
        <v>4.4825500000000004E-2</v>
      </c>
      <c r="E45" s="25"/>
      <c r="F45" s="25">
        <f t="shared" si="1"/>
        <v>4.3230810000000001E-2</v>
      </c>
      <c r="G45" s="25">
        <f t="shared" si="2"/>
        <v>0.99560555430000008</v>
      </c>
      <c r="H45" s="25">
        <v>5.2659999999999998E-2</v>
      </c>
      <c r="I45" s="25">
        <f t="shared" si="3"/>
        <v>5.29455E-2</v>
      </c>
      <c r="J45" s="25"/>
      <c r="K45" s="25">
        <f t="shared" si="4"/>
        <v>4.962511E-2</v>
      </c>
      <c r="L45" s="25">
        <f t="shared" si="5"/>
        <v>1.1428662833000001</v>
      </c>
      <c r="M45" s="25">
        <v>5.2659999999999998E-2</v>
      </c>
      <c r="N45" s="25">
        <f t="shared" si="6"/>
        <v>5.29455E-2</v>
      </c>
      <c r="O45" s="25"/>
      <c r="P45" s="25">
        <f t="shared" si="7"/>
        <v>4.9625210000000003E-2</v>
      </c>
      <c r="Q45" s="25">
        <f t="shared" si="8"/>
        <v>1.1428685863000001</v>
      </c>
      <c r="R45" s="25"/>
      <c r="S45" s="25"/>
      <c r="T45" s="25">
        <v>-6.4000000000000005E-4</v>
      </c>
      <c r="U45" s="25">
        <f t="shared" si="9"/>
        <v>-2.8550000000000005E-4</v>
      </c>
    </row>
    <row r="46" spans="1:21" s="15" customFormat="1">
      <c r="A46" s="19">
        <v>294</v>
      </c>
      <c r="B46" s="25">
        <v>1.0000000000000001E-5</v>
      </c>
      <c r="C46" s="25">
        <v>4.2849999999999999E-2</v>
      </c>
      <c r="D46" s="25">
        <f t="shared" si="0"/>
        <v>4.3264999999999998E-2</v>
      </c>
      <c r="E46" s="25"/>
      <c r="F46" s="25">
        <f t="shared" si="1"/>
        <v>4.1670309999999995E-2</v>
      </c>
      <c r="G46" s="25">
        <f t="shared" si="2"/>
        <v>0.95966723929999997</v>
      </c>
      <c r="H46" s="25">
        <v>5.1299999999999998E-2</v>
      </c>
      <c r="I46" s="25">
        <f t="shared" si="3"/>
        <v>5.1714999999999997E-2</v>
      </c>
      <c r="J46" s="25"/>
      <c r="K46" s="25">
        <f t="shared" si="4"/>
        <v>4.8394609999999998E-2</v>
      </c>
      <c r="L46" s="25">
        <f t="shared" si="5"/>
        <v>1.1145278682999999</v>
      </c>
      <c r="M46" s="25">
        <v>5.1299999999999998E-2</v>
      </c>
      <c r="N46" s="25">
        <f t="shared" si="6"/>
        <v>5.1714999999999997E-2</v>
      </c>
      <c r="O46" s="25"/>
      <c r="P46" s="25">
        <f t="shared" si="7"/>
        <v>4.8394709999999994E-2</v>
      </c>
      <c r="Q46" s="25">
        <f t="shared" si="8"/>
        <v>1.1145301713</v>
      </c>
      <c r="R46" s="25"/>
      <c r="S46" s="25"/>
      <c r="T46" s="25">
        <v>-8.4000000000000003E-4</v>
      </c>
      <c r="U46" s="25">
        <f t="shared" si="9"/>
        <v>-4.15E-4</v>
      </c>
    </row>
    <row r="47" spans="1:21" s="15" customFormat="1">
      <c r="A47" s="19">
        <v>295</v>
      </c>
      <c r="B47" s="25">
        <v>0</v>
      </c>
      <c r="C47" s="25">
        <v>4.1709999999999997E-2</v>
      </c>
      <c r="D47" s="25">
        <f t="shared" si="0"/>
        <v>4.2174999999999997E-2</v>
      </c>
      <c r="E47" s="25"/>
      <c r="F47" s="25">
        <f t="shared" si="1"/>
        <v>4.0580309999999994E-2</v>
      </c>
      <c r="G47" s="25">
        <f t="shared" si="2"/>
        <v>0.93456453929999994</v>
      </c>
      <c r="H47" s="25">
        <v>5.0299999999999997E-2</v>
      </c>
      <c r="I47" s="25">
        <f t="shared" si="3"/>
        <v>5.0764999999999998E-2</v>
      </c>
      <c r="J47" s="25"/>
      <c r="K47" s="25">
        <f t="shared" si="4"/>
        <v>4.7444609999999998E-2</v>
      </c>
      <c r="L47" s="25">
        <f t="shared" si="5"/>
        <v>1.0926493683</v>
      </c>
      <c r="M47" s="25">
        <v>5.0299999999999997E-2</v>
      </c>
      <c r="N47" s="25">
        <f t="shared" si="6"/>
        <v>5.0764999999999998E-2</v>
      </c>
      <c r="O47" s="25"/>
      <c r="P47" s="25">
        <f t="shared" si="7"/>
        <v>4.7444710000000001E-2</v>
      </c>
      <c r="Q47" s="25">
        <f t="shared" si="8"/>
        <v>1.0926516713000001</v>
      </c>
      <c r="R47" s="25"/>
      <c r="S47" s="25"/>
      <c r="T47" s="25">
        <v>-9.3000000000000005E-4</v>
      </c>
      <c r="U47" s="25">
        <f t="shared" si="9"/>
        <v>-4.6500000000000003E-4</v>
      </c>
    </row>
    <row r="48" spans="1:21" s="15" customFormat="1">
      <c r="A48" s="18">
        <v>296</v>
      </c>
      <c r="B48" s="25">
        <v>0</v>
      </c>
      <c r="C48" s="25">
        <v>0.04</v>
      </c>
      <c r="D48" s="25">
        <f t="shared" si="0"/>
        <v>4.0510000000000004E-2</v>
      </c>
      <c r="E48" s="25"/>
      <c r="F48" s="25">
        <f t="shared" si="1"/>
        <v>3.8915310000000002E-2</v>
      </c>
      <c r="G48" s="25">
        <f t="shared" si="2"/>
        <v>0.89621958930000012</v>
      </c>
      <c r="H48" s="25">
        <v>4.8980000000000003E-2</v>
      </c>
      <c r="I48" s="25">
        <f t="shared" si="3"/>
        <v>4.9490000000000006E-2</v>
      </c>
      <c r="J48" s="25"/>
      <c r="K48" s="25">
        <f t="shared" si="4"/>
        <v>4.6169610000000007E-2</v>
      </c>
      <c r="L48" s="25">
        <f t="shared" si="5"/>
        <v>1.0632861183000002</v>
      </c>
      <c r="M48" s="25">
        <v>4.8980000000000003E-2</v>
      </c>
      <c r="N48" s="25">
        <f t="shared" si="6"/>
        <v>4.9490000000000006E-2</v>
      </c>
      <c r="O48" s="25"/>
      <c r="P48" s="25">
        <f t="shared" si="7"/>
        <v>4.6169710000000003E-2</v>
      </c>
      <c r="Q48" s="25">
        <f t="shared" si="8"/>
        <v>1.0632884213</v>
      </c>
      <c r="R48" s="25"/>
      <c r="S48" s="25"/>
      <c r="T48" s="25">
        <v>-1.0200000000000001E-3</v>
      </c>
      <c r="U48" s="25">
        <f t="shared" si="9"/>
        <v>-5.1000000000000004E-4</v>
      </c>
    </row>
    <row r="49" spans="1:21" s="15" customFormat="1">
      <c r="A49" s="18">
        <v>297</v>
      </c>
      <c r="B49" s="25">
        <v>-1.0000000000000001E-5</v>
      </c>
      <c r="C49" s="25">
        <v>3.8640000000000001E-2</v>
      </c>
      <c r="D49" s="25">
        <f t="shared" si="0"/>
        <v>3.9144999999999999E-2</v>
      </c>
      <c r="E49" s="25"/>
      <c r="F49" s="25">
        <f t="shared" si="1"/>
        <v>3.7550309999999996E-2</v>
      </c>
      <c r="G49" s="25">
        <f t="shared" si="2"/>
        <v>0.86478363929999991</v>
      </c>
      <c r="H49" s="25">
        <v>4.8079999999999998E-2</v>
      </c>
      <c r="I49" s="25">
        <f t="shared" si="3"/>
        <v>4.8584999999999996E-2</v>
      </c>
      <c r="J49" s="25"/>
      <c r="K49" s="25">
        <f t="shared" si="4"/>
        <v>4.5264609999999997E-2</v>
      </c>
      <c r="L49" s="25">
        <f t="shared" si="5"/>
        <v>1.0424439683</v>
      </c>
      <c r="M49" s="25">
        <v>4.8079999999999998E-2</v>
      </c>
      <c r="N49" s="25">
        <f t="shared" si="6"/>
        <v>4.8584999999999996E-2</v>
      </c>
      <c r="O49" s="25"/>
      <c r="P49" s="25">
        <f t="shared" si="7"/>
        <v>4.526471E-2</v>
      </c>
      <c r="Q49" s="25">
        <f t="shared" si="8"/>
        <v>1.0424462713</v>
      </c>
      <c r="R49" s="25"/>
      <c r="S49" s="25"/>
      <c r="T49" s="25">
        <v>-1E-3</v>
      </c>
      <c r="U49" s="25">
        <f t="shared" si="9"/>
        <v>-5.0500000000000002E-4</v>
      </c>
    </row>
    <row r="50" spans="1:21" s="15" customFormat="1">
      <c r="A50" s="18">
        <v>298</v>
      </c>
      <c r="B50" s="25">
        <v>-3.0000000000000001E-5</v>
      </c>
      <c r="C50" s="25">
        <v>3.6929999999999998E-2</v>
      </c>
      <c r="D50" s="25">
        <f t="shared" si="0"/>
        <v>3.7504999999999997E-2</v>
      </c>
      <c r="E50" s="25"/>
      <c r="F50" s="25">
        <f t="shared" si="1"/>
        <v>3.5910309999999994E-2</v>
      </c>
      <c r="G50" s="25">
        <f t="shared" si="2"/>
        <v>0.82701443929999985</v>
      </c>
      <c r="H50" s="25">
        <v>4.6769999999999999E-2</v>
      </c>
      <c r="I50" s="25">
        <f t="shared" si="3"/>
        <v>4.7344999999999998E-2</v>
      </c>
      <c r="J50" s="25"/>
      <c r="K50" s="25">
        <f t="shared" si="4"/>
        <v>4.4024609999999999E-2</v>
      </c>
      <c r="L50" s="25">
        <f t="shared" si="5"/>
        <v>1.0138867683000001</v>
      </c>
      <c r="M50" s="25">
        <v>4.6780000000000002E-2</v>
      </c>
      <c r="N50" s="25">
        <f t="shared" si="6"/>
        <v>4.7355000000000001E-2</v>
      </c>
      <c r="O50" s="25"/>
      <c r="P50" s="25">
        <f t="shared" si="7"/>
        <v>4.4034710000000005E-2</v>
      </c>
      <c r="Q50" s="25">
        <f t="shared" si="8"/>
        <v>1.0141193713000001</v>
      </c>
      <c r="R50" s="25"/>
      <c r="S50" s="25"/>
      <c r="T50" s="25">
        <v>-1.1199999999999999E-3</v>
      </c>
      <c r="U50" s="25">
        <f t="shared" si="9"/>
        <v>-5.7499999999999999E-4</v>
      </c>
    </row>
    <row r="51" spans="1:21" s="15" customFormat="1">
      <c r="A51" s="18">
        <v>299</v>
      </c>
      <c r="B51" s="25">
        <v>-2.0000000000000002E-5</v>
      </c>
      <c r="C51" s="25">
        <v>3.569E-2</v>
      </c>
      <c r="D51" s="25">
        <f t="shared" si="0"/>
        <v>3.6339999999999997E-2</v>
      </c>
      <c r="E51" s="25"/>
      <c r="F51" s="25">
        <f t="shared" si="1"/>
        <v>3.4745309999999995E-2</v>
      </c>
      <c r="G51" s="25">
        <f t="shared" si="2"/>
        <v>0.80018448929999997</v>
      </c>
      <c r="H51" s="25">
        <v>4.5969999999999997E-2</v>
      </c>
      <c r="I51" s="25">
        <f t="shared" si="3"/>
        <v>4.6619999999999995E-2</v>
      </c>
      <c r="J51" s="25"/>
      <c r="K51" s="25">
        <f t="shared" si="4"/>
        <v>4.3299609999999995E-2</v>
      </c>
      <c r="L51" s="25">
        <f t="shared" si="5"/>
        <v>0.99719001829999998</v>
      </c>
      <c r="M51" s="25">
        <v>4.598E-2</v>
      </c>
      <c r="N51" s="25">
        <f t="shared" si="6"/>
        <v>4.6629999999999998E-2</v>
      </c>
      <c r="O51" s="25"/>
      <c r="P51" s="25">
        <f t="shared" si="7"/>
        <v>4.3309710000000001E-2</v>
      </c>
      <c r="Q51" s="25">
        <f t="shared" si="8"/>
        <v>0.99742262130000003</v>
      </c>
      <c r="R51" s="25"/>
      <c r="S51" s="25"/>
      <c r="T51" s="25">
        <v>-1.2800000000000001E-3</v>
      </c>
      <c r="U51" s="25">
        <f t="shared" si="9"/>
        <v>-6.5000000000000008E-4</v>
      </c>
    </row>
    <row r="52" spans="1:21" s="15" customFormat="1">
      <c r="A52" s="18">
        <v>300</v>
      </c>
      <c r="B52" s="25">
        <v>-1.2999999999999999E-4</v>
      </c>
      <c r="C52" s="25">
        <v>3.431E-2</v>
      </c>
      <c r="D52" s="25">
        <f t="shared" si="0"/>
        <v>3.5090000000000003E-2</v>
      </c>
      <c r="E52" s="25"/>
      <c r="F52" s="25">
        <f t="shared" si="1"/>
        <v>3.349531E-2</v>
      </c>
      <c r="G52" s="25">
        <f t="shared" si="2"/>
        <v>0.7713969893</v>
      </c>
      <c r="H52" s="25">
        <v>4.4699999999999997E-2</v>
      </c>
      <c r="I52" s="25">
        <f t="shared" si="3"/>
        <v>4.548E-2</v>
      </c>
      <c r="J52" s="25"/>
      <c r="K52" s="25">
        <f t="shared" si="4"/>
        <v>4.215961E-2</v>
      </c>
      <c r="L52" s="25">
        <f t="shared" si="5"/>
        <v>0.97093581830000009</v>
      </c>
      <c r="M52" s="25">
        <v>4.48E-2</v>
      </c>
      <c r="N52" s="25">
        <f t="shared" si="6"/>
        <v>4.5580000000000002E-2</v>
      </c>
      <c r="O52" s="25"/>
      <c r="P52" s="25">
        <f t="shared" si="7"/>
        <v>4.2259710000000006E-2</v>
      </c>
      <c r="Q52" s="25">
        <f t="shared" si="8"/>
        <v>0.97324112130000018</v>
      </c>
      <c r="R52" s="25"/>
      <c r="S52" s="25"/>
      <c r="T52" s="25">
        <v>-1.4300000000000001E-3</v>
      </c>
      <c r="U52" s="25">
        <f t="shared" si="9"/>
        <v>-7.7999999999999999E-4</v>
      </c>
    </row>
    <row r="53" spans="1:21" s="15" customFormat="1">
      <c r="A53" s="18">
        <v>301</v>
      </c>
      <c r="B53" s="25">
        <v>-1.0000000000000001E-5</v>
      </c>
      <c r="C53" s="25">
        <v>3.3270000000000001E-2</v>
      </c>
      <c r="D53" s="25">
        <f t="shared" si="0"/>
        <v>3.4015000000000004E-2</v>
      </c>
      <c r="E53" s="25"/>
      <c r="F53" s="25">
        <f t="shared" si="1"/>
        <v>3.2420310000000001E-2</v>
      </c>
      <c r="G53" s="25">
        <f t="shared" si="2"/>
        <v>0.74663973930000005</v>
      </c>
      <c r="H53" s="25">
        <v>4.4290000000000003E-2</v>
      </c>
      <c r="I53" s="25">
        <f t="shared" si="3"/>
        <v>4.5035000000000006E-2</v>
      </c>
      <c r="J53" s="25"/>
      <c r="K53" s="25">
        <f t="shared" si="4"/>
        <v>4.1714610000000006E-2</v>
      </c>
      <c r="L53" s="25">
        <f t="shared" si="5"/>
        <v>0.96068746830000018</v>
      </c>
      <c r="M53" s="25">
        <v>4.4290000000000003E-2</v>
      </c>
      <c r="N53" s="25">
        <f t="shared" si="6"/>
        <v>4.5035000000000006E-2</v>
      </c>
      <c r="O53" s="25"/>
      <c r="P53" s="25">
        <f t="shared" si="7"/>
        <v>4.1714710000000002E-2</v>
      </c>
      <c r="Q53" s="25">
        <f t="shared" si="8"/>
        <v>0.96068977130000011</v>
      </c>
      <c r="R53" s="25"/>
      <c r="S53" s="25"/>
      <c r="T53" s="25">
        <v>-1.48E-3</v>
      </c>
      <c r="U53" s="25">
        <f t="shared" si="9"/>
        <v>-7.45E-4</v>
      </c>
    </row>
    <row r="54" spans="1:21" s="15" customFormat="1">
      <c r="A54" s="18">
        <v>302</v>
      </c>
      <c r="B54" s="25">
        <v>-1.2E-4</v>
      </c>
      <c r="C54" s="25">
        <v>3.1739999999999997E-2</v>
      </c>
      <c r="D54" s="25">
        <f t="shared" si="0"/>
        <v>3.2629999999999999E-2</v>
      </c>
      <c r="E54" s="25"/>
      <c r="F54" s="25">
        <f t="shared" si="1"/>
        <v>3.103531E-2</v>
      </c>
      <c r="G54" s="25">
        <f t="shared" si="2"/>
        <v>0.71474318930000003</v>
      </c>
      <c r="H54" s="25">
        <v>4.3130000000000002E-2</v>
      </c>
      <c r="I54" s="25">
        <f t="shared" si="3"/>
        <v>4.4020000000000004E-2</v>
      </c>
      <c r="J54" s="25"/>
      <c r="K54" s="25">
        <f t="shared" si="4"/>
        <v>4.0699610000000004E-2</v>
      </c>
      <c r="L54" s="25">
        <f t="shared" si="5"/>
        <v>0.9373120183000001</v>
      </c>
      <c r="M54" s="25">
        <v>4.3119999999999999E-2</v>
      </c>
      <c r="N54" s="25">
        <f t="shared" si="6"/>
        <v>4.4010000000000001E-2</v>
      </c>
      <c r="O54" s="25"/>
      <c r="P54" s="25">
        <f t="shared" si="7"/>
        <v>4.0689710000000004E-2</v>
      </c>
      <c r="Q54" s="25">
        <f t="shared" si="8"/>
        <v>0.93708402130000013</v>
      </c>
      <c r="R54" s="25"/>
      <c r="S54" s="25"/>
      <c r="T54" s="25">
        <v>-1.66E-3</v>
      </c>
      <c r="U54" s="25">
        <f t="shared" si="9"/>
        <v>-8.9000000000000006E-4</v>
      </c>
    </row>
    <row r="55" spans="1:21" s="15" customFormat="1">
      <c r="A55" s="18">
        <v>303</v>
      </c>
      <c r="B55" s="25">
        <v>-4.0000000000000003E-5</v>
      </c>
      <c r="C55" s="25">
        <v>3.0720000000000001E-2</v>
      </c>
      <c r="D55" s="25">
        <f t="shared" si="0"/>
        <v>3.1555E-2</v>
      </c>
      <c r="E55" s="25"/>
      <c r="F55" s="25">
        <f t="shared" si="1"/>
        <v>2.996031E-2</v>
      </c>
      <c r="G55" s="25">
        <f t="shared" si="2"/>
        <v>0.68998593930000007</v>
      </c>
      <c r="H55" s="25">
        <v>4.2520000000000002E-2</v>
      </c>
      <c r="I55" s="25">
        <f t="shared" si="3"/>
        <v>4.3355000000000005E-2</v>
      </c>
      <c r="J55" s="25"/>
      <c r="K55" s="25">
        <f t="shared" si="4"/>
        <v>4.0034610000000005E-2</v>
      </c>
      <c r="L55" s="25">
        <f t="shared" si="5"/>
        <v>0.92199706830000017</v>
      </c>
      <c r="M55" s="25">
        <v>4.2520000000000002E-2</v>
      </c>
      <c r="N55" s="25">
        <f t="shared" si="6"/>
        <v>4.3355000000000005E-2</v>
      </c>
      <c r="O55" s="25"/>
      <c r="P55" s="25">
        <f t="shared" si="7"/>
        <v>4.0034710000000001E-2</v>
      </c>
      <c r="Q55" s="25">
        <f t="shared" si="8"/>
        <v>0.92199937130000009</v>
      </c>
      <c r="R55" s="25"/>
      <c r="S55" s="25"/>
      <c r="T55" s="25">
        <v>-1.6299999999999999E-3</v>
      </c>
      <c r="U55" s="25">
        <f t="shared" si="9"/>
        <v>-8.3500000000000002E-4</v>
      </c>
    </row>
    <row r="56" spans="1:21" s="15" customFormat="1">
      <c r="A56" s="18">
        <v>304</v>
      </c>
      <c r="B56" s="25">
        <v>-1.0000000000000001E-5</v>
      </c>
      <c r="C56" s="25">
        <v>2.9590000000000002E-2</v>
      </c>
      <c r="D56" s="25">
        <f t="shared" si="0"/>
        <v>3.0515E-2</v>
      </c>
      <c r="E56" s="25"/>
      <c r="F56" s="25">
        <f t="shared" si="1"/>
        <v>2.8920310000000001E-2</v>
      </c>
      <c r="G56" s="25">
        <f t="shared" si="2"/>
        <v>0.66603473930000001</v>
      </c>
      <c r="H56" s="25">
        <v>4.172E-2</v>
      </c>
      <c r="I56" s="25">
        <f t="shared" si="3"/>
        <v>4.2645000000000002E-2</v>
      </c>
      <c r="J56" s="25"/>
      <c r="K56" s="25">
        <f t="shared" si="4"/>
        <v>3.9324610000000003E-2</v>
      </c>
      <c r="L56" s="25">
        <f t="shared" si="5"/>
        <v>0.9056457683000001</v>
      </c>
      <c r="M56" s="25">
        <v>4.172E-2</v>
      </c>
      <c r="N56" s="25">
        <f t="shared" si="6"/>
        <v>4.2645000000000002E-2</v>
      </c>
      <c r="O56" s="25"/>
      <c r="P56" s="25">
        <f t="shared" si="7"/>
        <v>3.9324709999999999E-2</v>
      </c>
      <c r="Q56" s="25">
        <f t="shared" si="8"/>
        <v>0.90564807130000002</v>
      </c>
      <c r="R56" s="25"/>
      <c r="S56" s="25"/>
      <c r="T56" s="25">
        <v>-1.8400000000000001E-3</v>
      </c>
      <c r="U56" s="25">
        <f t="shared" si="9"/>
        <v>-9.2500000000000004E-4</v>
      </c>
    </row>
    <row r="57" spans="1:21" s="15" customFormat="1">
      <c r="A57" s="18">
        <v>305</v>
      </c>
      <c r="B57" s="25">
        <v>1.0000000000000001E-5</v>
      </c>
      <c r="C57" s="25">
        <v>2.8479999999999998E-2</v>
      </c>
      <c r="D57" s="25">
        <f t="shared" si="0"/>
        <v>2.9434999999999999E-2</v>
      </c>
      <c r="E57" s="25"/>
      <c r="F57" s="25">
        <f t="shared" si="1"/>
        <v>2.784031E-2</v>
      </c>
      <c r="G57" s="25">
        <f t="shared" si="2"/>
        <v>0.64116233929999999</v>
      </c>
      <c r="H57" s="25">
        <v>4.0779999999999997E-2</v>
      </c>
      <c r="I57" s="25">
        <f t="shared" si="3"/>
        <v>4.1734999999999994E-2</v>
      </c>
      <c r="J57" s="25"/>
      <c r="K57" s="25">
        <f t="shared" si="4"/>
        <v>3.8414609999999995E-2</v>
      </c>
      <c r="L57" s="25">
        <f t="shared" si="5"/>
        <v>0.88468846829999992</v>
      </c>
      <c r="M57" s="25">
        <v>4.0779999999999997E-2</v>
      </c>
      <c r="N57" s="25">
        <f t="shared" si="6"/>
        <v>4.1734999999999994E-2</v>
      </c>
      <c r="O57" s="25"/>
      <c r="P57" s="25">
        <f t="shared" si="7"/>
        <v>3.8414709999999991E-2</v>
      </c>
      <c r="Q57" s="25">
        <f t="shared" si="8"/>
        <v>0.88469077129999985</v>
      </c>
      <c r="R57" s="25"/>
      <c r="S57" s="25"/>
      <c r="T57" s="25">
        <v>-1.92E-3</v>
      </c>
      <c r="U57" s="25">
        <f t="shared" si="9"/>
        <v>-9.5500000000000001E-4</v>
      </c>
    </row>
    <row r="58" spans="1:21" s="15" customFormat="1">
      <c r="A58" s="18">
        <v>306</v>
      </c>
      <c r="B58" s="25">
        <v>-8.0000000000000007E-5</v>
      </c>
      <c r="C58" s="25">
        <v>2.758E-2</v>
      </c>
      <c r="D58" s="25">
        <f t="shared" si="0"/>
        <v>2.8580000000000001E-2</v>
      </c>
      <c r="E58" s="25"/>
      <c r="F58" s="25">
        <f t="shared" si="1"/>
        <v>2.6985310000000002E-2</v>
      </c>
      <c r="G58" s="25">
        <f t="shared" si="2"/>
        <v>0.62147168930000007</v>
      </c>
      <c r="H58" s="25">
        <v>4.0099999999999997E-2</v>
      </c>
      <c r="I58" s="25">
        <f t="shared" si="3"/>
        <v>4.1099999999999998E-2</v>
      </c>
      <c r="J58" s="25"/>
      <c r="K58" s="25">
        <f t="shared" si="4"/>
        <v>3.7779609999999998E-2</v>
      </c>
      <c r="L58" s="25">
        <f t="shared" si="5"/>
        <v>0.87006441830000003</v>
      </c>
      <c r="M58" s="25">
        <v>4.0099999999999997E-2</v>
      </c>
      <c r="N58" s="25">
        <f t="shared" si="6"/>
        <v>4.1099999999999998E-2</v>
      </c>
      <c r="O58" s="25"/>
      <c r="P58" s="25">
        <f t="shared" si="7"/>
        <v>3.7779709999999994E-2</v>
      </c>
      <c r="Q58" s="25">
        <f t="shared" si="8"/>
        <v>0.87006672129999996</v>
      </c>
      <c r="R58" s="25"/>
      <c r="S58" s="25"/>
      <c r="T58" s="25">
        <v>-1.92E-3</v>
      </c>
      <c r="U58" s="25">
        <f t="shared" si="9"/>
        <v>-1E-3</v>
      </c>
    </row>
    <row r="59" spans="1:21" s="15" customFormat="1">
      <c r="A59" s="18">
        <v>307</v>
      </c>
      <c r="B59" s="25">
        <v>-5.0000000000000002E-5</v>
      </c>
      <c r="C59" s="25">
        <v>2.682E-2</v>
      </c>
      <c r="D59" s="25">
        <f t="shared" si="0"/>
        <v>2.792E-2</v>
      </c>
      <c r="E59" s="25"/>
      <c r="F59" s="25">
        <f t="shared" si="1"/>
        <v>2.6325310000000001E-2</v>
      </c>
      <c r="G59" s="25">
        <f t="shared" si="2"/>
        <v>0.60627188930000009</v>
      </c>
      <c r="H59" s="25">
        <v>3.9600000000000003E-2</v>
      </c>
      <c r="I59" s="25">
        <f t="shared" si="3"/>
        <v>4.07E-2</v>
      </c>
      <c r="J59" s="25"/>
      <c r="K59" s="25">
        <f t="shared" si="4"/>
        <v>3.7379610000000001E-2</v>
      </c>
      <c r="L59" s="25">
        <f t="shared" si="5"/>
        <v>0.86085241830000003</v>
      </c>
      <c r="M59" s="25">
        <v>3.9600000000000003E-2</v>
      </c>
      <c r="N59" s="25">
        <f t="shared" si="6"/>
        <v>4.07E-2</v>
      </c>
      <c r="O59" s="25"/>
      <c r="P59" s="25">
        <f t="shared" si="7"/>
        <v>3.7379709999999997E-2</v>
      </c>
      <c r="Q59" s="25">
        <f t="shared" si="8"/>
        <v>0.86085472129999996</v>
      </c>
      <c r="R59" s="25"/>
      <c r="S59" s="25"/>
      <c r="T59" s="25">
        <v>-2.15E-3</v>
      </c>
      <c r="U59" s="25">
        <f t="shared" si="9"/>
        <v>-1.1000000000000001E-3</v>
      </c>
    </row>
    <row r="60" spans="1:21" s="15" customFormat="1">
      <c r="A60" s="18">
        <v>308</v>
      </c>
      <c r="B60" s="25">
        <v>-2.0000000000000001E-4</v>
      </c>
      <c r="C60" s="25">
        <v>2.5690000000000001E-2</v>
      </c>
      <c r="D60" s="25">
        <f t="shared" si="0"/>
        <v>2.6875E-2</v>
      </c>
      <c r="E60" s="25"/>
      <c r="F60" s="25">
        <f t="shared" si="1"/>
        <v>2.528031E-2</v>
      </c>
      <c r="G60" s="25">
        <f t="shared" si="2"/>
        <v>0.58220553930000007</v>
      </c>
      <c r="H60" s="25">
        <v>3.8640000000000001E-2</v>
      </c>
      <c r="I60" s="25">
        <f t="shared" si="3"/>
        <v>3.9824999999999999E-2</v>
      </c>
      <c r="J60" s="25"/>
      <c r="K60" s="25">
        <f t="shared" si="4"/>
        <v>3.650461E-2</v>
      </c>
      <c r="L60" s="25">
        <f t="shared" si="5"/>
        <v>0.84070116830000008</v>
      </c>
      <c r="M60" s="25">
        <v>3.8640000000000001E-2</v>
      </c>
      <c r="N60" s="25">
        <f t="shared" si="6"/>
        <v>3.9824999999999999E-2</v>
      </c>
      <c r="O60" s="25"/>
      <c r="P60" s="25">
        <f t="shared" si="7"/>
        <v>3.6504709999999996E-2</v>
      </c>
      <c r="Q60" s="25">
        <f t="shared" si="8"/>
        <v>0.84070347129999989</v>
      </c>
      <c r="R60" s="25"/>
      <c r="S60" s="25"/>
      <c r="T60" s="25">
        <v>-2.1700000000000001E-3</v>
      </c>
      <c r="U60" s="25">
        <f t="shared" si="9"/>
        <v>-1.1850000000000001E-3</v>
      </c>
    </row>
    <row r="61" spans="1:21" s="15" customFormat="1">
      <c r="A61" s="18">
        <v>309</v>
      </c>
      <c r="B61" s="25">
        <v>-2.0000000000000002E-5</v>
      </c>
      <c r="C61" s="25">
        <v>2.5090000000000001E-2</v>
      </c>
      <c r="D61" s="25">
        <f t="shared" si="0"/>
        <v>2.6155000000000001E-2</v>
      </c>
      <c r="E61" s="25"/>
      <c r="F61" s="25">
        <f t="shared" si="1"/>
        <v>2.4560310000000002E-2</v>
      </c>
      <c r="G61" s="25">
        <f t="shared" si="2"/>
        <v>0.5656239393000001</v>
      </c>
      <c r="H61" s="25">
        <v>3.8420000000000003E-2</v>
      </c>
      <c r="I61" s="25">
        <f t="shared" si="3"/>
        <v>3.9485000000000006E-2</v>
      </c>
      <c r="J61" s="25"/>
      <c r="K61" s="25">
        <f t="shared" si="4"/>
        <v>3.6164610000000007E-2</v>
      </c>
      <c r="L61" s="25">
        <f t="shared" si="5"/>
        <v>0.83287096830000018</v>
      </c>
      <c r="M61" s="25">
        <v>3.8420000000000003E-2</v>
      </c>
      <c r="N61" s="25">
        <f t="shared" si="6"/>
        <v>3.9485000000000006E-2</v>
      </c>
      <c r="O61" s="25"/>
      <c r="P61" s="25">
        <f t="shared" si="7"/>
        <v>3.6164710000000003E-2</v>
      </c>
      <c r="Q61" s="25">
        <f t="shared" si="8"/>
        <v>0.83287327130000011</v>
      </c>
      <c r="R61" s="25"/>
      <c r="S61" s="25"/>
      <c r="T61" s="25">
        <v>-2.1099999999999999E-3</v>
      </c>
      <c r="U61" s="25">
        <f t="shared" si="9"/>
        <v>-1.065E-3</v>
      </c>
    </row>
    <row r="62" spans="1:21" s="15" customFormat="1">
      <c r="A62" s="18">
        <v>310</v>
      </c>
      <c r="B62" s="25">
        <v>-1.8000000000000001E-4</v>
      </c>
      <c r="C62" s="25">
        <v>2.41E-2</v>
      </c>
      <c r="D62" s="25">
        <f t="shared" si="0"/>
        <v>2.5329999999999998E-2</v>
      </c>
      <c r="E62" s="25"/>
      <c r="F62" s="25">
        <f t="shared" si="1"/>
        <v>2.3735309999999999E-2</v>
      </c>
      <c r="G62" s="25">
        <f t="shared" si="2"/>
        <v>0.54662418930000001</v>
      </c>
      <c r="H62" s="25">
        <v>3.7289999999999997E-2</v>
      </c>
      <c r="I62" s="25">
        <f t="shared" si="3"/>
        <v>3.8519999999999999E-2</v>
      </c>
      <c r="J62" s="25"/>
      <c r="K62" s="25">
        <f t="shared" si="4"/>
        <v>3.5199609999999999E-2</v>
      </c>
      <c r="L62" s="25">
        <f t="shared" si="5"/>
        <v>0.81064701830000008</v>
      </c>
      <c r="M62" s="25">
        <v>3.7289999999999997E-2</v>
      </c>
      <c r="N62" s="25">
        <f t="shared" si="6"/>
        <v>3.8519999999999999E-2</v>
      </c>
      <c r="O62" s="25"/>
      <c r="P62" s="25">
        <f t="shared" si="7"/>
        <v>3.5199709999999995E-2</v>
      </c>
      <c r="Q62" s="25">
        <f t="shared" si="8"/>
        <v>0.81064932129999989</v>
      </c>
      <c r="R62" s="25"/>
      <c r="S62" s="25"/>
      <c r="T62" s="25">
        <v>-2.2799999999999999E-3</v>
      </c>
      <c r="U62" s="25">
        <f t="shared" si="9"/>
        <v>-1.23E-3</v>
      </c>
    </row>
    <row r="63" spans="1:21" s="15" customFormat="1">
      <c r="A63" s="18">
        <v>311</v>
      </c>
      <c r="B63" s="25">
        <v>-2.0000000000000002E-5</v>
      </c>
      <c r="C63" s="25">
        <v>2.358E-2</v>
      </c>
      <c r="D63" s="25">
        <f t="shared" si="0"/>
        <v>2.4745E-2</v>
      </c>
      <c r="E63" s="25"/>
      <c r="F63" s="25">
        <f t="shared" si="1"/>
        <v>2.315031E-2</v>
      </c>
      <c r="G63" s="25">
        <f t="shared" si="2"/>
        <v>0.53315163929999998</v>
      </c>
      <c r="H63" s="25">
        <v>3.6949999999999997E-2</v>
      </c>
      <c r="I63" s="25">
        <f t="shared" si="3"/>
        <v>3.8114999999999996E-2</v>
      </c>
      <c r="J63" s="25"/>
      <c r="K63" s="25">
        <f t="shared" si="4"/>
        <v>3.4794609999999997E-2</v>
      </c>
      <c r="L63" s="25">
        <f t="shared" si="5"/>
        <v>0.80131986830000002</v>
      </c>
      <c r="M63" s="25">
        <v>3.6949999999999997E-2</v>
      </c>
      <c r="N63" s="25">
        <f t="shared" si="6"/>
        <v>3.8114999999999996E-2</v>
      </c>
      <c r="O63" s="25"/>
      <c r="P63" s="25">
        <f t="shared" si="7"/>
        <v>3.4794709999999993E-2</v>
      </c>
      <c r="Q63" s="25">
        <f t="shared" si="8"/>
        <v>0.80132217129999983</v>
      </c>
      <c r="R63" s="25"/>
      <c r="S63" s="25"/>
      <c r="T63" s="25">
        <v>-2.31E-3</v>
      </c>
      <c r="U63" s="25">
        <f t="shared" si="9"/>
        <v>-1.165E-3</v>
      </c>
    </row>
    <row r="64" spans="1:21" s="15" customFormat="1">
      <c r="A64" s="18">
        <v>312</v>
      </c>
      <c r="B64" s="25">
        <v>-6.0000000000000002E-5</v>
      </c>
      <c r="C64" s="25">
        <v>2.2859999999999998E-2</v>
      </c>
      <c r="D64" s="25">
        <f t="shared" si="0"/>
        <v>2.3969999999999998E-2</v>
      </c>
      <c r="E64" s="25"/>
      <c r="F64" s="25">
        <f t="shared" si="1"/>
        <v>2.2375309999999999E-2</v>
      </c>
      <c r="G64" s="25">
        <f t="shared" si="2"/>
        <v>0.51530338929999997</v>
      </c>
      <c r="H64" s="25">
        <v>3.6380000000000003E-2</v>
      </c>
      <c r="I64" s="25">
        <f t="shared" si="3"/>
        <v>3.7490000000000002E-2</v>
      </c>
      <c r="J64" s="25"/>
      <c r="K64" s="25">
        <f t="shared" si="4"/>
        <v>3.4169610000000003E-2</v>
      </c>
      <c r="L64" s="25">
        <f t="shared" si="5"/>
        <v>0.78692611830000014</v>
      </c>
      <c r="M64" s="25">
        <v>3.6380000000000003E-2</v>
      </c>
      <c r="N64" s="25">
        <f t="shared" si="6"/>
        <v>3.7490000000000002E-2</v>
      </c>
      <c r="O64" s="25"/>
      <c r="P64" s="25">
        <f t="shared" si="7"/>
        <v>3.4169710000000006E-2</v>
      </c>
      <c r="Q64" s="25">
        <f t="shared" si="8"/>
        <v>0.78692842130000018</v>
      </c>
      <c r="R64" s="25"/>
      <c r="S64" s="25"/>
      <c r="T64" s="25">
        <v>-2.16E-3</v>
      </c>
      <c r="U64" s="25">
        <f t="shared" si="9"/>
        <v>-1.1100000000000001E-3</v>
      </c>
    </row>
    <row r="65" spans="1:21" s="15" customFormat="1">
      <c r="A65" s="18">
        <v>313</v>
      </c>
      <c r="B65" s="25">
        <v>-1.0000000000000001E-5</v>
      </c>
      <c r="C65" s="25">
        <v>2.264E-2</v>
      </c>
      <c r="D65" s="25">
        <f t="shared" si="0"/>
        <v>2.3720000000000001E-2</v>
      </c>
      <c r="E65" s="25"/>
      <c r="F65" s="25">
        <f t="shared" si="1"/>
        <v>2.2125310000000002E-2</v>
      </c>
      <c r="G65" s="25">
        <f t="shared" si="2"/>
        <v>0.50954588930000011</v>
      </c>
      <c r="H65" s="25">
        <v>3.5979999999999998E-2</v>
      </c>
      <c r="I65" s="25">
        <f t="shared" si="3"/>
        <v>3.7059999999999996E-2</v>
      </c>
      <c r="J65" s="25"/>
      <c r="K65" s="25">
        <f t="shared" si="4"/>
        <v>3.3739609999999996E-2</v>
      </c>
      <c r="L65" s="25">
        <f t="shared" si="5"/>
        <v>0.77702321829999998</v>
      </c>
      <c r="M65" s="25">
        <v>3.5979999999999998E-2</v>
      </c>
      <c r="N65" s="25">
        <f t="shared" si="6"/>
        <v>3.7059999999999996E-2</v>
      </c>
      <c r="O65" s="25"/>
      <c r="P65" s="25">
        <f t="shared" si="7"/>
        <v>3.3739709999999992E-2</v>
      </c>
      <c r="Q65" s="25">
        <f t="shared" si="8"/>
        <v>0.77702552129999991</v>
      </c>
      <c r="R65" s="25"/>
      <c r="S65" s="25"/>
      <c r="T65" s="25">
        <v>-2.15E-3</v>
      </c>
      <c r="U65" s="25">
        <f t="shared" si="9"/>
        <v>-1.08E-3</v>
      </c>
    </row>
    <row r="66" spans="1:21" s="15" customFormat="1">
      <c r="A66" s="18">
        <v>314</v>
      </c>
      <c r="B66" s="25">
        <v>-2.1000000000000001E-4</v>
      </c>
      <c r="C66" s="25">
        <v>2.205E-2</v>
      </c>
      <c r="D66" s="25">
        <f t="shared" si="0"/>
        <v>2.3285E-2</v>
      </c>
      <c r="E66" s="25"/>
      <c r="F66" s="25">
        <f t="shared" si="1"/>
        <v>2.1690310000000001E-2</v>
      </c>
      <c r="G66" s="25">
        <f t="shared" si="2"/>
        <v>0.49952783930000005</v>
      </c>
      <c r="H66" s="25">
        <v>3.526E-2</v>
      </c>
      <c r="I66" s="25">
        <f t="shared" si="3"/>
        <v>3.6495E-2</v>
      </c>
      <c r="J66" s="25"/>
      <c r="K66" s="25">
        <f t="shared" si="4"/>
        <v>3.317461E-2</v>
      </c>
      <c r="L66" s="25">
        <f t="shared" si="5"/>
        <v>0.76401126829999999</v>
      </c>
      <c r="M66" s="25">
        <v>3.526E-2</v>
      </c>
      <c r="N66" s="25">
        <f t="shared" si="6"/>
        <v>3.6495E-2</v>
      </c>
      <c r="O66" s="25"/>
      <c r="P66" s="25">
        <f t="shared" si="7"/>
        <v>3.3174709999999996E-2</v>
      </c>
      <c r="Q66" s="25">
        <f t="shared" si="8"/>
        <v>0.76401357129999992</v>
      </c>
      <c r="R66" s="25"/>
      <c r="S66" s="25"/>
      <c r="T66" s="25">
        <v>-2.2599999999999999E-3</v>
      </c>
      <c r="U66" s="25">
        <f t="shared" si="9"/>
        <v>-1.235E-3</v>
      </c>
    </row>
    <row r="67" spans="1:21" s="15" customFormat="1">
      <c r="A67" s="18">
        <v>315</v>
      </c>
      <c r="B67" s="25">
        <v>5.0000000000000002E-5</v>
      </c>
      <c r="C67" s="25">
        <v>2.1569999999999999E-2</v>
      </c>
      <c r="D67" s="25">
        <f t="shared" ref="D67:D130" si="10">C67-U67</f>
        <v>2.2599999999999999E-2</v>
      </c>
      <c r="E67" s="25"/>
      <c r="F67" s="25">
        <f t="shared" ref="F67:F130" si="11">D67-0.00159469</f>
        <v>2.1005309999999999E-2</v>
      </c>
      <c r="G67" s="25">
        <f t="shared" ref="G67:G130" si="12">F67*23.03</f>
        <v>0.48375228930000003</v>
      </c>
      <c r="H67" s="25">
        <v>3.5020000000000003E-2</v>
      </c>
      <c r="I67" s="25">
        <f t="shared" ref="I67:I130" si="13">H67-U67</f>
        <v>3.6050000000000006E-2</v>
      </c>
      <c r="J67" s="25"/>
      <c r="K67" s="25">
        <f t="shared" ref="K67:K130" si="14">I67-0.00332039</f>
        <v>3.2729610000000006E-2</v>
      </c>
      <c r="L67" s="25">
        <f t="shared" ref="L67:L130" si="15">K67*23.03</f>
        <v>0.7537629183000002</v>
      </c>
      <c r="M67" s="25">
        <v>3.5020000000000003E-2</v>
      </c>
      <c r="N67" s="25">
        <f t="shared" ref="N67:N130" si="16">M67-U67</f>
        <v>3.6050000000000006E-2</v>
      </c>
      <c r="O67" s="25"/>
      <c r="P67" s="25">
        <f t="shared" ref="P67:P130" si="17">N67-0.00332029</f>
        <v>3.2729710000000009E-2</v>
      </c>
      <c r="Q67" s="25">
        <f t="shared" ref="Q67:Q130" si="18">P67*23.03</f>
        <v>0.75376522130000023</v>
      </c>
      <c r="R67" s="25"/>
      <c r="S67" s="25"/>
      <c r="T67" s="25">
        <v>-2.1099999999999999E-3</v>
      </c>
      <c r="U67" s="25">
        <f t="shared" ref="U67:U130" si="19">(B67+T67)/2</f>
        <v>-1.0299999999999999E-3</v>
      </c>
    </row>
    <row r="68" spans="1:21" s="15" customFormat="1">
      <c r="A68" s="18">
        <v>316</v>
      </c>
      <c r="B68" s="25">
        <v>-9.0000000000000006E-5</v>
      </c>
      <c r="C68" s="25">
        <v>2.1080000000000002E-2</v>
      </c>
      <c r="D68" s="25">
        <f t="shared" si="10"/>
        <v>2.2035000000000003E-2</v>
      </c>
      <c r="E68" s="25"/>
      <c r="F68" s="25">
        <f t="shared" si="11"/>
        <v>2.0440310000000003E-2</v>
      </c>
      <c r="G68" s="25">
        <f t="shared" si="12"/>
        <v>0.47074033930000009</v>
      </c>
      <c r="H68" s="25">
        <v>3.449E-2</v>
      </c>
      <c r="I68" s="25">
        <f t="shared" si="13"/>
        <v>3.5444999999999997E-2</v>
      </c>
      <c r="J68" s="25"/>
      <c r="K68" s="25">
        <f t="shared" si="14"/>
        <v>3.2124609999999998E-2</v>
      </c>
      <c r="L68" s="25">
        <f t="shared" si="15"/>
        <v>0.73982976830000002</v>
      </c>
      <c r="M68" s="25">
        <v>3.449E-2</v>
      </c>
      <c r="N68" s="25">
        <f t="shared" si="16"/>
        <v>3.5444999999999997E-2</v>
      </c>
      <c r="O68" s="25"/>
      <c r="P68" s="25">
        <f t="shared" si="17"/>
        <v>3.2124710000000001E-2</v>
      </c>
      <c r="Q68" s="25">
        <f t="shared" si="18"/>
        <v>0.73983207130000006</v>
      </c>
      <c r="R68" s="25"/>
      <c r="S68" s="25"/>
      <c r="T68" s="25">
        <v>-1.82E-3</v>
      </c>
      <c r="U68" s="25">
        <f t="shared" si="19"/>
        <v>-9.5500000000000001E-4</v>
      </c>
    </row>
    <row r="69" spans="1:21" s="15" customFormat="1">
      <c r="A69" s="18">
        <v>317</v>
      </c>
      <c r="B69" s="25">
        <v>-2.0000000000000002E-5</v>
      </c>
      <c r="C69" s="25">
        <v>2.0629999999999999E-2</v>
      </c>
      <c r="D69" s="25">
        <f t="shared" si="10"/>
        <v>2.154E-2</v>
      </c>
      <c r="E69" s="25"/>
      <c r="F69" s="25">
        <f t="shared" si="11"/>
        <v>1.9945310000000001E-2</v>
      </c>
      <c r="G69" s="25">
        <f t="shared" si="12"/>
        <v>0.45934048930000004</v>
      </c>
      <c r="H69" s="25">
        <v>3.3919999999999999E-2</v>
      </c>
      <c r="I69" s="25">
        <f t="shared" si="13"/>
        <v>3.483E-2</v>
      </c>
      <c r="J69" s="25"/>
      <c r="K69" s="25">
        <f t="shared" si="14"/>
        <v>3.150961E-2</v>
      </c>
      <c r="L69" s="25">
        <f t="shared" si="15"/>
        <v>0.72566631830000006</v>
      </c>
      <c r="M69" s="25">
        <v>3.3919999999999999E-2</v>
      </c>
      <c r="N69" s="25">
        <f t="shared" si="16"/>
        <v>3.483E-2</v>
      </c>
      <c r="O69" s="25"/>
      <c r="P69" s="25">
        <f t="shared" si="17"/>
        <v>3.1509709999999996E-2</v>
      </c>
      <c r="Q69" s="25">
        <f t="shared" si="18"/>
        <v>0.72566862129999998</v>
      </c>
      <c r="R69" s="25"/>
      <c r="S69" s="25"/>
      <c r="T69" s="25">
        <v>-1.8E-3</v>
      </c>
      <c r="U69" s="25">
        <f t="shared" si="19"/>
        <v>-9.1E-4</v>
      </c>
    </row>
    <row r="70" spans="1:21" s="15" customFormat="1">
      <c r="A70" s="18">
        <v>318</v>
      </c>
      <c r="B70" s="25">
        <v>-3.0000000000000001E-5</v>
      </c>
      <c r="C70" s="25">
        <v>2.0369999999999999E-2</v>
      </c>
      <c r="D70" s="25">
        <f t="shared" si="10"/>
        <v>2.1059999999999999E-2</v>
      </c>
      <c r="E70" s="25"/>
      <c r="F70" s="25">
        <f t="shared" si="11"/>
        <v>1.946531E-2</v>
      </c>
      <c r="G70" s="25">
        <f t="shared" si="12"/>
        <v>0.44828608930000002</v>
      </c>
      <c r="H70" s="25">
        <v>3.3430000000000001E-2</v>
      </c>
      <c r="I70" s="25">
        <f t="shared" si="13"/>
        <v>3.4120000000000004E-2</v>
      </c>
      <c r="J70" s="25"/>
      <c r="K70" s="25">
        <f t="shared" si="14"/>
        <v>3.0799610000000005E-2</v>
      </c>
      <c r="L70" s="25">
        <f t="shared" si="15"/>
        <v>0.7093150183000001</v>
      </c>
      <c r="M70" s="25">
        <v>3.3430000000000001E-2</v>
      </c>
      <c r="N70" s="25">
        <f t="shared" si="16"/>
        <v>3.4120000000000004E-2</v>
      </c>
      <c r="O70" s="25"/>
      <c r="P70" s="25">
        <f t="shared" si="17"/>
        <v>3.0799710000000004E-2</v>
      </c>
      <c r="Q70" s="25">
        <f t="shared" si="18"/>
        <v>0.70931732130000014</v>
      </c>
      <c r="R70" s="25"/>
      <c r="S70" s="25"/>
      <c r="T70" s="25">
        <v>-1.3500000000000001E-3</v>
      </c>
      <c r="U70" s="25">
        <f t="shared" si="19"/>
        <v>-6.9000000000000008E-4</v>
      </c>
    </row>
    <row r="71" spans="1:21" s="15" customFormat="1">
      <c r="A71" s="18">
        <v>319</v>
      </c>
      <c r="B71" s="25">
        <v>6.0000000000000002E-5</v>
      </c>
      <c r="C71" s="25">
        <v>1.9900000000000001E-2</v>
      </c>
      <c r="D71" s="25">
        <f t="shared" si="10"/>
        <v>2.0580000000000001E-2</v>
      </c>
      <c r="E71" s="25"/>
      <c r="F71" s="25">
        <f t="shared" si="11"/>
        <v>1.8985310000000002E-2</v>
      </c>
      <c r="G71" s="25">
        <f t="shared" si="12"/>
        <v>0.43723168930000006</v>
      </c>
      <c r="H71" s="25">
        <v>3.2849999999999997E-2</v>
      </c>
      <c r="I71" s="25">
        <f t="shared" si="13"/>
        <v>3.3529999999999997E-2</v>
      </c>
      <c r="J71" s="25"/>
      <c r="K71" s="25">
        <f t="shared" si="14"/>
        <v>3.0209609999999998E-2</v>
      </c>
      <c r="L71" s="25">
        <f t="shared" si="15"/>
        <v>0.69572731830000001</v>
      </c>
      <c r="M71" s="25">
        <v>3.2849999999999997E-2</v>
      </c>
      <c r="N71" s="25">
        <f t="shared" si="16"/>
        <v>3.3529999999999997E-2</v>
      </c>
      <c r="O71" s="25"/>
      <c r="P71" s="25">
        <f t="shared" si="17"/>
        <v>3.0209709999999997E-2</v>
      </c>
      <c r="Q71" s="25">
        <f t="shared" si="18"/>
        <v>0.69572962129999993</v>
      </c>
      <c r="R71" s="25"/>
      <c r="S71" s="25"/>
      <c r="T71" s="25">
        <v>-1.42E-3</v>
      </c>
      <c r="U71" s="25">
        <f t="shared" si="19"/>
        <v>-6.8000000000000005E-4</v>
      </c>
    </row>
    <row r="72" spans="1:21" s="15" customFormat="1">
      <c r="A72" s="18">
        <v>320</v>
      </c>
      <c r="B72" s="25">
        <v>0</v>
      </c>
      <c r="C72" s="25">
        <v>1.9720000000000001E-2</v>
      </c>
      <c r="D72" s="25">
        <f t="shared" si="10"/>
        <v>2.035E-2</v>
      </c>
      <c r="E72" s="25"/>
      <c r="F72" s="25">
        <f t="shared" si="11"/>
        <v>1.8755310000000001E-2</v>
      </c>
      <c r="G72" s="25">
        <f t="shared" si="12"/>
        <v>0.43193478930000001</v>
      </c>
      <c r="H72" s="25">
        <v>3.261E-2</v>
      </c>
      <c r="I72" s="25">
        <f t="shared" si="13"/>
        <v>3.3239999999999999E-2</v>
      </c>
      <c r="J72" s="25"/>
      <c r="K72" s="25">
        <f t="shared" si="14"/>
        <v>2.9919609999999999E-2</v>
      </c>
      <c r="L72" s="25">
        <f t="shared" si="15"/>
        <v>0.68904861829999997</v>
      </c>
      <c r="M72" s="25">
        <v>3.261E-2</v>
      </c>
      <c r="N72" s="25">
        <f t="shared" si="16"/>
        <v>3.3239999999999999E-2</v>
      </c>
      <c r="O72" s="25"/>
      <c r="P72" s="25">
        <f t="shared" si="17"/>
        <v>2.9919709999999999E-2</v>
      </c>
      <c r="Q72" s="25">
        <f t="shared" si="18"/>
        <v>0.68905092130000001</v>
      </c>
      <c r="R72" s="25"/>
      <c r="S72" s="25"/>
      <c r="T72" s="25">
        <v>-1.2600000000000001E-3</v>
      </c>
      <c r="U72" s="25">
        <f t="shared" si="19"/>
        <v>-6.3000000000000003E-4</v>
      </c>
    </row>
    <row r="73" spans="1:21" s="15" customFormat="1">
      <c r="A73" s="18">
        <v>321</v>
      </c>
      <c r="B73" s="25">
        <v>4.0000000000000003E-5</v>
      </c>
      <c r="C73" s="25">
        <v>1.857E-2</v>
      </c>
      <c r="D73" s="25">
        <f t="shared" si="10"/>
        <v>1.908E-2</v>
      </c>
      <c r="E73" s="25"/>
      <c r="F73" s="25">
        <f t="shared" si="11"/>
        <v>1.748531E-2</v>
      </c>
      <c r="G73" s="25">
        <f t="shared" si="12"/>
        <v>0.40268668930000001</v>
      </c>
      <c r="H73" s="25">
        <v>3.2309999999999998E-2</v>
      </c>
      <c r="I73" s="25">
        <f t="shared" si="13"/>
        <v>3.2819999999999995E-2</v>
      </c>
      <c r="J73" s="25"/>
      <c r="K73" s="25">
        <f t="shared" si="14"/>
        <v>2.9499609999999996E-2</v>
      </c>
      <c r="L73" s="25">
        <f t="shared" si="15"/>
        <v>0.67937601829999994</v>
      </c>
      <c r="M73" s="25">
        <v>3.2309999999999998E-2</v>
      </c>
      <c r="N73" s="25">
        <f t="shared" si="16"/>
        <v>3.2819999999999995E-2</v>
      </c>
      <c r="O73" s="25"/>
      <c r="P73" s="25">
        <f t="shared" si="17"/>
        <v>2.9499709999999995E-2</v>
      </c>
      <c r="Q73" s="25">
        <f t="shared" si="18"/>
        <v>0.67937832129999987</v>
      </c>
      <c r="R73" s="25"/>
      <c r="S73" s="25"/>
      <c r="T73" s="25">
        <v>-1.06E-3</v>
      </c>
      <c r="U73" s="25">
        <f t="shared" si="19"/>
        <v>-5.0999999999999993E-4</v>
      </c>
    </row>
    <row r="74" spans="1:21" s="15" customFormat="1">
      <c r="A74" s="18">
        <v>322</v>
      </c>
      <c r="B74" s="25">
        <v>-1.2E-4</v>
      </c>
      <c r="C74" s="25">
        <v>1.7149999999999999E-2</v>
      </c>
      <c r="D74" s="25">
        <f t="shared" si="10"/>
        <v>1.772E-2</v>
      </c>
      <c r="E74" s="25"/>
      <c r="F74" s="25">
        <f t="shared" si="11"/>
        <v>1.612531E-2</v>
      </c>
      <c r="G74" s="25">
        <f t="shared" si="12"/>
        <v>0.37136588930000003</v>
      </c>
      <c r="H74" s="25">
        <v>3.1780000000000003E-2</v>
      </c>
      <c r="I74" s="25">
        <f t="shared" si="13"/>
        <v>3.2350000000000004E-2</v>
      </c>
      <c r="J74" s="25"/>
      <c r="K74" s="25">
        <f t="shared" si="14"/>
        <v>2.9029610000000004E-2</v>
      </c>
      <c r="L74" s="25">
        <f t="shared" si="15"/>
        <v>0.66855191830000016</v>
      </c>
      <c r="M74" s="25">
        <v>3.1780000000000003E-2</v>
      </c>
      <c r="N74" s="25">
        <f t="shared" si="16"/>
        <v>3.2350000000000004E-2</v>
      </c>
      <c r="O74" s="25"/>
      <c r="P74" s="25">
        <f t="shared" si="17"/>
        <v>2.9029710000000004E-2</v>
      </c>
      <c r="Q74" s="25">
        <f t="shared" si="18"/>
        <v>0.66855422130000008</v>
      </c>
      <c r="R74" s="25"/>
      <c r="S74" s="25"/>
      <c r="T74" s="25">
        <v>-1.0200000000000001E-3</v>
      </c>
      <c r="U74" s="25">
        <f t="shared" si="19"/>
        <v>-5.7000000000000009E-4</v>
      </c>
    </row>
    <row r="75" spans="1:21" s="15" customFormat="1">
      <c r="A75" s="18">
        <v>323</v>
      </c>
      <c r="B75" s="25">
        <v>-5.0000000000000002E-5</v>
      </c>
      <c r="C75" s="25">
        <v>1.6969999999999999E-2</v>
      </c>
      <c r="D75" s="25">
        <f t="shared" si="10"/>
        <v>1.7509999999999998E-2</v>
      </c>
      <c r="E75" s="25"/>
      <c r="F75" s="25">
        <f t="shared" si="11"/>
        <v>1.5915309999999998E-2</v>
      </c>
      <c r="G75" s="25">
        <f t="shared" si="12"/>
        <v>0.36652958929999996</v>
      </c>
      <c r="H75" s="25">
        <v>3.1949999999999999E-2</v>
      </c>
      <c r="I75" s="25">
        <f t="shared" si="13"/>
        <v>3.2489999999999998E-2</v>
      </c>
      <c r="J75" s="25"/>
      <c r="K75" s="25">
        <f t="shared" si="14"/>
        <v>2.9169609999999999E-2</v>
      </c>
      <c r="L75" s="25">
        <f t="shared" si="15"/>
        <v>0.67177611829999995</v>
      </c>
      <c r="M75" s="25">
        <v>3.1350000000000003E-2</v>
      </c>
      <c r="N75" s="25">
        <f t="shared" si="16"/>
        <v>3.1890000000000002E-2</v>
      </c>
      <c r="O75" s="25"/>
      <c r="P75" s="25">
        <f t="shared" si="17"/>
        <v>2.8569710000000002E-2</v>
      </c>
      <c r="Q75" s="25">
        <f t="shared" si="18"/>
        <v>0.6579604213000001</v>
      </c>
      <c r="R75" s="25"/>
      <c r="S75" s="25"/>
      <c r="T75" s="25">
        <v>-1.0300000000000001E-3</v>
      </c>
      <c r="U75" s="25">
        <f t="shared" si="19"/>
        <v>-5.4000000000000001E-4</v>
      </c>
    </row>
    <row r="76" spans="1:21" s="15" customFormat="1">
      <c r="A76" s="18">
        <v>324</v>
      </c>
      <c r="B76" s="25">
        <v>1.4999999999999999E-4</v>
      </c>
      <c r="C76" s="25">
        <v>1.5779999999999999E-2</v>
      </c>
      <c r="D76" s="25">
        <f t="shared" si="10"/>
        <v>1.5989999999999997E-2</v>
      </c>
      <c r="E76" s="25"/>
      <c r="F76" s="25">
        <f t="shared" si="11"/>
        <v>1.4395309999999998E-2</v>
      </c>
      <c r="G76" s="25">
        <f t="shared" si="12"/>
        <v>0.33152398929999999</v>
      </c>
      <c r="H76" s="25">
        <v>3.1309999999999998E-2</v>
      </c>
      <c r="I76" s="25">
        <f t="shared" si="13"/>
        <v>3.1519999999999999E-2</v>
      </c>
      <c r="J76" s="25"/>
      <c r="K76" s="25">
        <f t="shared" si="14"/>
        <v>2.819961E-2</v>
      </c>
      <c r="L76" s="25">
        <f t="shared" si="15"/>
        <v>0.6494370183</v>
      </c>
      <c r="M76" s="25">
        <v>2.9909999999999999E-2</v>
      </c>
      <c r="N76" s="25">
        <f t="shared" si="16"/>
        <v>3.0119999999999997E-2</v>
      </c>
      <c r="O76" s="25"/>
      <c r="P76" s="25">
        <f t="shared" si="17"/>
        <v>2.6799709999999997E-2</v>
      </c>
      <c r="Q76" s="25">
        <f t="shared" si="18"/>
        <v>0.61719732129999993</v>
      </c>
      <c r="R76" s="25"/>
      <c r="S76" s="25"/>
      <c r="T76" s="25">
        <v>-5.6999999999999998E-4</v>
      </c>
      <c r="U76" s="25">
        <f t="shared" si="19"/>
        <v>-2.1000000000000001E-4</v>
      </c>
    </row>
    <row r="77" spans="1:21" s="15" customFormat="1">
      <c r="A77" s="18">
        <v>325</v>
      </c>
      <c r="B77" s="25">
        <v>-2.0000000000000002E-5</v>
      </c>
      <c r="C77" s="25">
        <v>1.455E-2</v>
      </c>
      <c r="D77" s="25">
        <f t="shared" si="10"/>
        <v>1.4975E-2</v>
      </c>
      <c r="E77" s="25"/>
      <c r="F77" s="25">
        <f t="shared" si="11"/>
        <v>1.3380310000000001E-2</v>
      </c>
      <c r="G77" s="25">
        <f t="shared" si="12"/>
        <v>0.30814853930000002</v>
      </c>
      <c r="H77" s="25">
        <v>3.1949999999999999E-2</v>
      </c>
      <c r="I77" s="25">
        <f t="shared" si="13"/>
        <v>3.2375000000000001E-2</v>
      </c>
      <c r="J77" s="25"/>
      <c r="K77" s="25">
        <f t="shared" si="14"/>
        <v>2.9054610000000002E-2</v>
      </c>
      <c r="L77" s="25">
        <f t="shared" si="15"/>
        <v>0.66912766830000003</v>
      </c>
      <c r="M77" s="25">
        <v>2.7369999999999998E-2</v>
      </c>
      <c r="N77" s="25">
        <f t="shared" si="16"/>
        <v>2.7795E-2</v>
      </c>
      <c r="O77" s="25"/>
      <c r="P77" s="25">
        <f t="shared" si="17"/>
        <v>2.447471E-2</v>
      </c>
      <c r="Q77" s="25">
        <f t="shared" si="18"/>
        <v>0.56365257130000002</v>
      </c>
      <c r="R77" s="25"/>
      <c r="S77" s="25"/>
      <c r="T77" s="25">
        <v>-8.3000000000000001E-4</v>
      </c>
      <c r="U77" s="25">
        <f t="shared" si="19"/>
        <v>-4.2500000000000003E-4</v>
      </c>
    </row>
    <row r="78" spans="1:21" s="15" customFormat="1">
      <c r="A78" s="18">
        <v>326</v>
      </c>
      <c r="B78" s="25">
        <v>1.0000000000000001E-5</v>
      </c>
      <c r="C78" s="25">
        <v>1.451E-2</v>
      </c>
      <c r="D78" s="25">
        <f t="shared" si="10"/>
        <v>1.4755000000000001E-2</v>
      </c>
      <c r="E78" s="25"/>
      <c r="F78" s="25">
        <f t="shared" si="11"/>
        <v>1.3160310000000001E-2</v>
      </c>
      <c r="G78" s="25">
        <f t="shared" si="12"/>
        <v>0.30308193930000005</v>
      </c>
      <c r="H78" s="25">
        <v>3.0329999999999999E-2</v>
      </c>
      <c r="I78" s="25">
        <f t="shared" si="13"/>
        <v>3.0574999999999998E-2</v>
      </c>
      <c r="J78" s="25"/>
      <c r="K78" s="25">
        <f t="shared" si="14"/>
        <v>2.7254609999999999E-2</v>
      </c>
      <c r="L78" s="25">
        <f t="shared" si="15"/>
        <v>0.62767366830000004</v>
      </c>
      <c r="M78" s="25">
        <v>2.8320000000000001E-2</v>
      </c>
      <c r="N78" s="25">
        <f t="shared" si="16"/>
        <v>2.8565E-2</v>
      </c>
      <c r="O78" s="25"/>
      <c r="P78" s="25">
        <f t="shared" si="17"/>
        <v>2.524471E-2</v>
      </c>
      <c r="Q78" s="25">
        <f t="shared" si="18"/>
        <v>0.58138567130000007</v>
      </c>
      <c r="R78" s="25"/>
      <c r="S78" s="25"/>
      <c r="T78" s="25">
        <v>-5.0000000000000001E-4</v>
      </c>
      <c r="U78" s="25">
        <f t="shared" si="19"/>
        <v>-2.4499999999999999E-4</v>
      </c>
    </row>
    <row r="79" spans="1:21" s="15" customFormat="1">
      <c r="A79" s="18">
        <v>327</v>
      </c>
      <c r="B79" s="25">
        <v>-8.0000000000000007E-5</v>
      </c>
      <c r="C79" s="25">
        <v>1.4500000000000001E-2</v>
      </c>
      <c r="D79" s="25">
        <f t="shared" si="10"/>
        <v>1.4830000000000001E-2</v>
      </c>
      <c r="E79" s="25"/>
      <c r="F79" s="25">
        <f t="shared" si="11"/>
        <v>1.3235310000000002E-2</v>
      </c>
      <c r="G79" s="25">
        <f t="shared" si="12"/>
        <v>0.30480918930000006</v>
      </c>
      <c r="H79" s="25">
        <v>2.954E-2</v>
      </c>
      <c r="I79" s="25">
        <f t="shared" si="13"/>
        <v>2.9870000000000001E-2</v>
      </c>
      <c r="J79" s="25"/>
      <c r="K79" s="25">
        <f t="shared" si="14"/>
        <v>2.6549610000000001E-2</v>
      </c>
      <c r="L79" s="25">
        <f t="shared" si="15"/>
        <v>0.61143751830000004</v>
      </c>
      <c r="M79" s="25">
        <v>2.8129999999999999E-2</v>
      </c>
      <c r="N79" s="25">
        <f t="shared" si="16"/>
        <v>2.8459999999999999E-2</v>
      </c>
      <c r="O79" s="25"/>
      <c r="P79" s="25">
        <f t="shared" si="17"/>
        <v>2.5139709999999999E-2</v>
      </c>
      <c r="Q79" s="25">
        <f t="shared" si="18"/>
        <v>0.57896752129999995</v>
      </c>
      <c r="R79" s="25"/>
      <c r="S79" s="25"/>
      <c r="T79" s="25">
        <v>-5.8E-4</v>
      </c>
      <c r="U79" s="25">
        <f t="shared" si="19"/>
        <v>-3.3E-4</v>
      </c>
    </row>
    <row r="80" spans="1:21" s="15" customFormat="1">
      <c r="A80" s="18">
        <v>328</v>
      </c>
      <c r="B80" s="25">
        <v>1.2999999999999999E-4</v>
      </c>
      <c r="C80" s="25">
        <v>1.438E-2</v>
      </c>
      <c r="D80" s="25">
        <f t="shared" si="10"/>
        <v>1.4495000000000001E-2</v>
      </c>
      <c r="E80" s="25"/>
      <c r="F80" s="25">
        <f t="shared" si="11"/>
        <v>1.2900310000000002E-2</v>
      </c>
      <c r="G80" s="25">
        <f t="shared" si="12"/>
        <v>0.29709413930000006</v>
      </c>
      <c r="H80" s="25">
        <v>2.911E-2</v>
      </c>
      <c r="I80" s="25">
        <f t="shared" si="13"/>
        <v>2.9225000000000001E-2</v>
      </c>
      <c r="J80" s="25"/>
      <c r="K80" s="25">
        <f t="shared" si="14"/>
        <v>2.5904610000000002E-2</v>
      </c>
      <c r="L80" s="25">
        <f t="shared" si="15"/>
        <v>0.59658316830000002</v>
      </c>
      <c r="M80" s="25">
        <v>2.7619999999999999E-2</v>
      </c>
      <c r="N80" s="25">
        <f t="shared" si="16"/>
        <v>2.7734999999999999E-2</v>
      </c>
      <c r="O80" s="25"/>
      <c r="P80" s="25">
        <f t="shared" si="17"/>
        <v>2.4414709999999999E-2</v>
      </c>
      <c r="Q80" s="25">
        <f t="shared" si="18"/>
        <v>0.56227077130000003</v>
      </c>
      <c r="R80" s="25"/>
      <c r="S80" s="25"/>
      <c r="T80" s="25">
        <v>-3.6000000000000002E-4</v>
      </c>
      <c r="U80" s="25">
        <f t="shared" si="19"/>
        <v>-1.1500000000000002E-4</v>
      </c>
    </row>
    <row r="81" spans="1:21" s="15" customFormat="1">
      <c r="A81" s="18">
        <v>329</v>
      </c>
      <c r="B81" s="25">
        <v>-1.1E-4</v>
      </c>
      <c r="C81" s="25">
        <v>1.4319999999999999E-2</v>
      </c>
      <c r="D81" s="25">
        <f t="shared" si="10"/>
        <v>1.4669999999999999E-2</v>
      </c>
      <c r="E81" s="25"/>
      <c r="F81" s="25">
        <f t="shared" si="11"/>
        <v>1.307531E-2</v>
      </c>
      <c r="G81" s="25">
        <f t="shared" si="12"/>
        <v>0.30112438930000002</v>
      </c>
      <c r="H81" s="25">
        <v>2.835E-2</v>
      </c>
      <c r="I81" s="25">
        <f t="shared" si="13"/>
        <v>2.87E-2</v>
      </c>
      <c r="J81" s="25"/>
      <c r="K81" s="25">
        <f t="shared" si="14"/>
        <v>2.537961E-2</v>
      </c>
      <c r="L81" s="25">
        <f t="shared" si="15"/>
        <v>0.58449241829999998</v>
      </c>
      <c r="M81" s="25">
        <v>2.7349999999999999E-2</v>
      </c>
      <c r="N81" s="25">
        <f t="shared" si="16"/>
        <v>2.7699999999999999E-2</v>
      </c>
      <c r="O81" s="25"/>
      <c r="P81" s="25">
        <f t="shared" si="17"/>
        <v>2.4379709999999999E-2</v>
      </c>
      <c r="Q81" s="25">
        <f t="shared" si="18"/>
        <v>0.56146472130000002</v>
      </c>
      <c r="R81" s="25"/>
      <c r="S81" s="25"/>
      <c r="T81" s="25">
        <v>-5.9000000000000003E-4</v>
      </c>
      <c r="U81" s="25">
        <f t="shared" si="19"/>
        <v>-3.5E-4</v>
      </c>
    </row>
    <row r="82" spans="1:21" s="15" customFormat="1">
      <c r="A82" s="18">
        <v>330</v>
      </c>
      <c r="B82" s="25">
        <v>5.0000000000000002E-5</v>
      </c>
      <c r="C82" s="25">
        <v>1.422E-2</v>
      </c>
      <c r="D82" s="25">
        <f t="shared" si="10"/>
        <v>1.4324999999999999E-2</v>
      </c>
      <c r="E82" s="25"/>
      <c r="F82" s="25">
        <f t="shared" si="11"/>
        <v>1.273031E-2</v>
      </c>
      <c r="G82" s="25">
        <f t="shared" si="12"/>
        <v>0.2931790393</v>
      </c>
      <c r="H82" s="25">
        <v>2.8539999999999999E-2</v>
      </c>
      <c r="I82" s="25">
        <f t="shared" si="13"/>
        <v>2.8645E-2</v>
      </c>
      <c r="J82" s="25"/>
      <c r="K82" s="25">
        <f t="shared" si="14"/>
        <v>2.5324610000000001E-2</v>
      </c>
      <c r="L82" s="25">
        <f t="shared" si="15"/>
        <v>0.58322576830000006</v>
      </c>
      <c r="M82" s="25">
        <v>2.6939999999999999E-2</v>
      </c>
      <c r="N82" s="25">
        <f t="shared" si="16"/>
        <v>2.7045E-2</v>
      </c>
      <c r="O82" s="25"/>
      <c r="P82" s="25">
        <f t="shared" si="17"/>
        <v>2.372471E-2</v>
      </c>
      <c r="Q82" s="25">
        <f t="shared" si="18"/>
        <v>0.54638007129999999</v>
      </c>
      <c r="R82" s="25"/>
      <c r="S82" s="25"/>
      <c r="T82" s="25">
        <v>-2.5999999999999998E-4</v>
      </c>
      <c r="U82" s="25">
        <f t="shared" si="19"/>
        <v>-1.0499999999999999E-4</v>
      </c>
    </row>
    <row r="83" spans="1:21" s="15" customFormat="1">
      <c r="A83" s="18">
        <v>331</v>
      </c>
      <c r="B83" s="25">
        <v>-1.6000000000000001E-4</v>
      </c>
      <c r="C83" s="25">
        <v>1.4120000000000001E-2</v>
      </c>
      <c r="D83" s="25">
        <f t="shared" si="10"/>
        <v>1.4415000000000001E-2</v>
      </c>
      <c r="E83" s="25"/>
      <c r="F83" s="25">
        <f t="shared" si="11"/>
        <v>1.2820310000000001E-2</v>
      </c>
      <c r="G83" s="25">
        <f t="shared" si="12"/>
        <v>0.29525173930000004</v>
      </c>
      <c r="H83" s="25">
        <v>2.768E-2</v>
      </c>
      <c r="I83" s="25">
        <f t="shared" si="13"/>
        <v>2.7975E-2</v>
      </c>
      <c r="J83" s="25"/>
      <c r="K83" s="25">
        <f t="shared" si="14"/>
        <v>2.465461E-2</v>
      </c>
      <c r="L83" s="25">
        <f t="shared" si="15"/>
        <v>0.56779566830000006</v>
      </c>
      <c r="M83" s="25">
        <v>2.6870000000000002E-2</v>
      </c>
      <c r="N83" s="25">
        <f t="shared" si="16"/>
        <v>2.7165000000000002E-2</v>
      </c>
      <c r="O83" s="25"/>
      <c r="P83" s="25">
        <f t="shared" si="17"/>
        <v>2.3844710000000002E-2</v>
      </c>
      <c r="Q83" s="25">
        <f t="shared" si="18"/>
        <v>0.54914367130000008</v>
      </c>
      <c r="R83" s="25"/>
      <c r="S83" s="25"/>
      <c r="T83" s="25">
        <v>-4.2999999999999999E-4</v>
      </c>
      <c r="U83" s="25">
        <f t="shared" si="19"/>
        <v>-2.9500000000000001E-4</v>
      </c>
    </row>
    <row r="84" spans="1:21" s="15" customFormat="1">
      <c r="A84" s="18">
        <v>332</v>
      </c>
      <c r="B84" s="25">
        <v>9.0000000000000006E-5</v>
      </c>
      <c r="C84" s="25">
        <v>1.4019999999999999E-2</v>
      </c>
      <c r="D84" s="25">
        <f t="shared" si="10"/>
        <v>1.4029999999999999E-2</v>
      </c>
      <c r="E84" s="25"/>
      <c r="F84" s="25">
        <f t="shared" si="11"/>
        <v>1.243531E-2</v>
      </c>
      <c r="G84" s="25">
        <f t="shared" si="12"/>
        <v>0.28638518930000001</v>
      </c>
      <c r="H84" s="25">
        <v>2.7640000000000001E-2</v>
      </c>
      <c r="I84" s="25">
        <f t="shared" si="13"/>
        <v>2.7650000000000001E-2</v>
      </c>
      <c r="J84" s="25"/>
      <c r="K84" s="25">
        <f t="shared" si="14"/>
        <v>2.4329610000000002E-2</v>
      </c>
      <c r="L84" s="25">
        <f t="shared" si="15"/>
        <v>0.56031091830000002</v>
      </c>
      <c r="M84" s="25">
        <v>2.6839999999999999E-2</v>
      </c>
      <c r="N84" s="25">
        <f t="shared" si="16"/>
        <v>2.6849999999999999E-2</v>
      </c>
      <c r="O84" s="25"/>
      <c r="P84" s="25">
        <f t="shared" si="17"/>
        <v>2.3529709999999999E-2</v>
      </c>
      <c r="Q84" s="25">
        <f t="shared" si="18"/>
        <v>0.54188922129999995</v>
      </c>
      <c r="R84" s="25"/>
      <c r="S84" s="25"/>
      <c r="T84" s="25">
        <v>-1.1E-4</v>
      </c>
      <c r="U84" s="25">
        <f t="shared" si="19"/>
        <v>-9.9999999999999991E-6</v>
      </c>
    </row>
    <row r="85" spans="1:21" s="15" customFormat="1">
      <c r="A85" s="18">
        <v>333</v>
      </c>
      <c r="B85" s="25">
        <v>-1.2E-4</v>
      </c>
      <c r="C85" s="25">
        <v>1.4019999999999999E-2</v>
      </c>
      <c r="D85" s="25">
        <f t="shared" si="10"/>
        <v>1.4225E-2</v>
      </c>
      <c r="E85" s="25"/>
      <c r="F85" s="25">
        <f t="shared" si="11"/>
        <v>1.263031E-2</v>
      </c>
      <c r="G85" s="25">
        <f t="shared" si="12"/>
        <v>0.2908760393</v>
      </c>
      <c r="H85" s="25">
        <v>2.707E-2</v>
      </c>
      <c r="I85" s="25">
        <f t="shared" si="13"/>
        <v>2.7275000000000001E-2</v>
      </c>
      <c r="J85" s="25"/>
      <c r="K85" s="25">
        <f t="shared" si="14"/>
        <v>2.3954610000000001E-2</v>
      </c>
      <c r="L85" s="25">
        <f t="shared" si="15"/>
        <v>0.5516746683</v>
      </c>
      <c r="M85" s="25">
        <v>2.665E-2</v>
      </c>
      <c r="N85" s="25">
        <f t="shared" si="16"/>
        <v>2.6855E-2</v>
      </c>
      <c r="O85" s="25"/>
      <c r="P85" s="25">
        <f t="shared" si="17"/>
        <v>2.353471E-2</v>
      </c>
      <c r="Q85" s="25">
        <f t="shared" si="18"/>
        <v>0.54200437130000001</v>
      </c>
      <c r="R85" s="25"/>
      <c r="S85" s="25"/>
      <c r="T85" s="25">
        <v>-2.9E-4</v>
      </c>
      <c r="U85" s="25">
        <f t="shared" si="19"/>
        <v>-2.05E-4</v>
      </c>
    </row>
    <row r="86" spans="1:21" s="15" customFormat="1">
      <c r="A86" s="18">
        <v>334</v>
      </c>
      <c r="B86" s="25">
        <v>6.0000000000000002E-5</v>
      </c>
      <c r="C86" s="25">
        <v>1.5980000000000001E-2</v>
      </c>
      <c r="D86" s="25">
        <f t="shared" si="10"/>
        <v>1.5965E-2</v>
      </c>
      <c r="E86" s="25"/>
      <c r="F86" s="25">
        <f t="shared" si="11"/>
        <v>1.4370310000000001E-2</v>
      </c>
      <c r="G86" s="25">
        <f t="shared" si="12"/>
        <v>0.33094823930000006</v>
      </c>
      <c r="H86" s="25">
        <v>2.7879999999999999E-2</v>
      </c>
      <c r="I86" s="25">
        <f t="shared" si="13"/>
        <v>2.7864999999999997E-2</v>
      </c>
      <c r="J86" s="25"/>
      <c r="K86" s="25">
        <f t="shared" si="14"/>
        <v>2.4544609999999998E-2</v>
      </c>
      <c r="L86" s="25">
        <f t="shared" si="15"/>
        <v>0.56526236829999998</v>
      </c>
      <c r="M86" s="25">
        <v>2.6610000000000002E-2</v>
      </c>
      <c r="N86" s="25">
        <f t="shared" si="16"/>
        <v>2.6595000000000001E-2</v>
      </c>
      <c r="O86" s="25"/>
      <c r="P86" s="25">
        <f t="shared" si="17"/>
        <v>2.3274710000000001E-2</v>
      </c>
      <c r="Q86" s="25">
        <f t="shared" si="18"/>
        <v>0.53601657130000002</v>
      </c>
      <c r="R86" s="25"/>
      <c r="S86" s="25"/>
      <c r="T86" s="25">
        <v>-3.0000000000000001E-5</v>
      </c>
      <c r="U86" s="25">
        <f t="shared" si="19"/>
        <v>1.5E-5</v>
      </c>
    </row>
    <row r="87" spans="1:21" s="15" customFormat="1">
      <c r="A87" s="18">
        <v>335</v>
      </c>
      <c r="B87" s="25">
        <v>-5.0000000000000002E-5</v>
      </c>
      <c r="C87" s="25">
        <v>1.5900000000000001E-2</v>
      </c>
      <c r="D87" s="25">
        <f t="shared" si="10"/>
        <v>1.5990000000000001E-2</v>
      </c>
      <c r="E87" s="25"/>
      <c r="F87" s="25">
        <f t="shared" si="11"/>
        <v>1.4395310000000001E-2</v>
      </c>
      <c r="G87" s="25">
        <f t="shared" si="12"/>
        <v>0.33152398930000004</v>
      </c>
      <c r="H87" s="25">
        <v>2.6409999999999999E-2</v>
      </c>
      <c r="I87" s="25">
        <f t="shared" si="13"/>
        <v>2.6499999999999999E-2</v>
      </c>
      <c r="J87" s="25"/>
      <c r="K87" s="25">
        <f t="shared" si="14"/>
        <v>2.317961E-2</v>
      </c>
      <c r="L87" s="25">
        <f t="shared" si="15"/>
        <v>0.53382641829999999</v>
      </c>
      <c r="M87" s="25">
        <v>2.6509999999999999E-2</v>
      </c>
      <c r="N87" s="25">
        <f t="shared" si="16"/>
        <v>2.6599999999999999E-2</v>
      </c>
      <c r="O87" s="25"/>
      <c r="P87" s="25">
        <f t="shared" si="17"/>
        <v>2.3279709999999999E-2</v>
      </c>
      <c r="Q87" s="25">
        <f t="shared" si="18"/>
        <v>0.53613172129999997</v>
      </c>
      <c r="R87" s="25"/>
      <c r="S87" s="25"/>
      <c r="T87" s="25">
        <v>-1.2999999999999999E-4</v>
      </c>
      <c r="U87" s="25">
        <f t="shared" si="19"/>
        <v>-8.9999999999999992E-5</v>
      </c>
    </row>
    <row r="88" spans="1:21" s="15" customFormat="1">
      <c r="A88" s="18">
        <v>336</v>
      </c>
      <c r="B88" s="25">
        <v>0</v>
      </c>
      <c r="C88" s="25">
        <v>1.5879999999999998E-2</v>
      </c>
      <c r="D88" s="25">
        <f t="shared" si="10"/>
        <v>1.5899999999999997E-2</v>
      </c>
      <c r="E88" s="25"/>
      <c r="F88" s="25">
        <f t="shared" si="11"/>
        <v>1.4305309999999998E-2</v>
      </c>
      <c r="G88" s="25">
        <f t="shared" si="12"/>
        <v>0.32945128929999995</v>
      </c>
      <c r="H88" s="25">
        <v>2.648E-2</v>
      </c>
      <c r="I88" s="25">
        <f t="shared" si="13"/>
        <v>2.6499999999999999E-2</v>
      </c>
      <c r="J88" s="25"/>
      <c r="K88" s="25">
        <f t="shared" si="14"/>
        <v>2.317961E-2</v>
      </c>
      <c r="L88" s="25">
        <f t="shared" si="15"/>
        <v>0.53382641829999999</v>
      </c>
      <c r="M88" s="25">
        <v>2.648E-2</v>
      </c>
      <c r="N88" s="25">
        <f t="shared" si="16"/>
        <v>2.6499999999999999E-2</v>
      </c>
      <c r="O88" s="25"/>
      <c r="P88" s="25">
        <f t="shared" si="17"/>
        <v>2.3179709999999999E-2</v>
      </c>
      <c r="Q88" s="25">
        <f t="shared" si="18"/>
        <v>0.53382872130000003</v>
      </c>
      <c r="R88" s="25"/>
      <c r="S88" s="25"/>
      <c r="T88" s="25">
        <v>-4.0000000000000003E-5</v>
      </c>
      <c r="U88" s="25">
        <f t="shared" si="19"/>
        <v>-2.0000000000000002E-5</v>
      </c>
    </row>
    <row r="89" spans="1:21" s="15" customFormat="1">
      <c r="A89" s="18">
        <v>337</v>
      </c>
      <c r="B89" s="25">
        <v>-9.0000000000000006E-5</v>
      </c>
      <c r="C89" s="25">
        <v>1.5869999999999999E-2</v>
      </c>
      <c r="D89" s="25">
        <f t="shared" si="10"/>
        <v>1.5949499999999998E-2</v>
      </c>
      <c r="E89" s="25"/>
      <c r="F89" s="25">
        <f t="shared" si="11"/>
        <v>1.4354809999999999E-2</v>
      </c>
      <c r="G89" s="25">
        <f t="shared" si="12"/>
        <v>0.33059127430000002</v>
      </c>
      <c r="H89" s="25">
        <v>2.5839999999999998E-2</v>
      </c>
      <c r="I89" s="25">
        <f t="shared" si="13"/>
        <v>2.5919499999999998E-2</v>
      </c>
      <c r="J89" s="25"/>
      <c r="K89" s="25">
        <f t="shared" si="14"/>
        <v>2.2599109999999999E-2</v>
      </c>
      <c r="L89" s="25">
        <f t="shared" si="15"/>
        <v>0.52045750329999996</v>
      </c>
      <c r="M89" s="25">
        <v>2.5839999999999998E-2</v>
      </c>
      <c r="N89" s="25">
        <f t="shared" si="16"/>
        <v>2.5919499999999998E-2</v>
      </c>
      <c r="O89" s="25"/>
      <c r="P89" s="25">
        <f t="shared" si="17"/>
        <v>2.2599209999999998E-2</v>
      </c>
      <c r="Q89" s="25">
        <f t="shared" si="18"/>
        <v>0.52045980629999999</v>
      </c>
      <c r="R89" s="25"/>
      <c r="S89" s="25"/>
      <c r="T89" s="25">
        <v>-6.8999999999999997E-5</v>
      </c>
      <c r="U89" s="25">
        <f t="shared" si="19"/>
        <v>-7.9500000000000008E-5</v>
      </c>
    </row>
    <row r="90" spans="1:21" s="15" customFormat="1">
      <c r="A90" s="18">
        <v>338</v>
      </c>
      <c r="B90" s="25">
        <v>1.2E-4</v>
      </c>
      <c r="C90" s="25">
        <v>1.5869999999999999E-2</v>
      </c>
      <c r="D90" s="25">
        <f t="shared" si="10"/>
        <v>1.5709999999999998E-2</v>
      </c>
      <c r="E90" s="25"/>
      <c r="F90" s="25">
        <f t="shared" si="11"/>
        <v>1.4115309999999999E-2</v>
      </c>
      <c r="G90" s="25">
        <f t="shared" si="12"/>
        <v>0.32507558929999997</v>
      </c>
      <c r="H90" s="25">
        <v>2.571E-2</v>
      </c>
      <c r="I90" s="25">
        <f t="shared" si="13"/>
        <v>2.555E-2</v>
      </c>
      <c r="J90" s="25"/>
      <c r="K90" s="25">
        <f t="shared" si="14"/>
        <v>2.222961E-2</v>
      </c>
      <c r="L90" s="25">
        <f t="shared" si="15"/>
        <v>0.51194791830000008</v>
      </c>
      <c r="M90" s="25">
        <v>2.571E-2</v>
      </c>
      <c r="N90" s="25">
        <f t="shared" si="16"/>
        <v>2.555E-2</v>
      </c>
      <c r="O90" s="25"/>
      <c r="P90" s="25">
        <f t="shared" si="17"/>
        <v>2.222971E-2</v>
      </c>
      <c r="Q90" s="25">
        <f t="shared" si="18"/>
        <v>0.51195022130000001</v>
      </c>
      <c r="R90" s="25"/>
      <c r="S90" s="25"/>
      <c r="T90" s="25">
        <v>2.0000000000000001E-4</v>
      </c>
      <c r="U90" s="25">
        <f t="shared" si="19"/>
        <v>1.6000000000000001E-4</v>
      </c>
    </row>
    <row r="91" spans="1:21" s="15" customFormat="1">
      <c r="A91" s="18">
        <v>339</v>
      </c>
      <c r="B91" s="25">
        <v>0</v>
      </c>
      <c r="C91" s="25">
        <v>1.5859999999999999E-2</v>
      </c>
      <c r="D91" s="25">
        <f t="shared" si="10"/>
        <v>1.5814999999999999E-2</v>
      </c>
      <c r="E91" s="25"/>
      <c r="F91" s="25">
        <f t="shared" si="11"/>
        <v>1.422031E-2</v>
      </c>
      <c r="G91" s="25">
        <f t="shared" si="12"/>
        <v>0.32749373930000003</v>
      </c>
      <c r="H91" s="25">
        <v>2.521E-2</v>
      </c>
      <c r="I91" s="25">
        <f t="shared" si="13"/>
        <v>2.5165E-2</v>
      </c>
      <c r="J91" s="25"/>
      <c r="K91" s="25">
        <f t="shared" si="14"/>
        <v>2.184461E-2</v>
      </c>
      <c r="L91" s="25">
        <f t="shared" si="15"/>
        <v>0.50308136830000005</v>
      </c>
      <c r="M91" s="25">
        <v>2.521E-2</v>
      </c>
      <c r="N91" s="25">
        <f t="shared" si="16"/>
        <v>2.5165E-2</v>
      </c>
      <c r="O91" s="25"/>
      <c r="P91" s="25">
        <f t="shared" si="17"/>
        <v>2.184471E-2</v>
      </c>
      <c r="Q91" s="25">
        <f t="shared" si="18"/>
        <v>0.50308367129999998</v>
      </c>
      <c r="R91" s="25"/>
      <c r="S91" s="25"/>
      <c r="T91" s="25">
        <v>9.0000000000000006E-5</v>
      </c>
      <c r="U91" s="25">
        <f t="shared" si="19"/>
        <v>4.5000000000000003E-5</v>
      </c>
    </row>
    <row r="92" spans="1:21" s="15" customFormat="1">
      <c r="A92" s="18">
        <v>340</v>
      </c>
      <c r="B92" s="25">
        <v>-9.0000000000000006E-5</v>
      </c>
      <c r="C92" s="25">
        <v>1.585E-2</v>
      </c>
      <c r="D92" s="25">
        <f t="shared" si="10"/>
        <v>1.5810000000000001E-2</v>
      </c>
      <c r="E92" s="25"/>
      <c r="F92" s="25">
        <f t="shared" si="11"/>
        <v>1.4215310000000002E-2</v>
      </c>
      <c r="G92" s="25">
        <f t="shared" si="12"/>
        <v>0.32737858930000008</v>
      </c>
      <c r="H92" s="25">
        <v>2.572E-2</v>
      </c>
      <c r="I92" s="25">
        <f t="shared" si="13"/>
        <v>2.5680000000000001E-2</v>
      </c>
      <c r="J92" s="25"/>
      <c r="K92" s="25">
        <f t="shared" si="14"/>
        <v>2.2359610000000002E-2</v>
      </c>
      <c r="L92" s="25">
        <f t="shared" si="15"/>
        <v>0.51494181830000008</v>
      </c>
      <c r="M92" s="25">
        <v>2.572E-2</v>
      </c>
      <c r="N92" s="25">
        <f t="shared" si="16"/>
        <v>2.5680000000000001E-2</v>
      </c>
      <c r="O92" s="25"/>
      <c r="P92" s="25">
        <f t="shared" si="17"/>
        <v>2.2359710000000001E-2</v>
      </c>
      <c r="Q92" s="25">
        <f t="shared" si="18"/>
        <v>0.51494412130000011</v>
      </c>
      <c r="R92" s="25"/>
      <c r="S92" s="25"/>
      <c r="T92" s="25">
        <v>1.7000000000000001E-4</v>
      </c>
      <c r="U92" s="25">
        <f t="shared" si="19"/>
        <v>4.0000000000000003E-5</v>
      </c>
    </row>
    <row r="93" spans="1:21" s="15" customFormat="1">
      <c r="A93" s="18">
        <v>341</v>
      </c>
      <c r="B93" s="25">
        <v>-8.0000000000000007E-5</v>
      </c>
      <c r="C93" s="25">
        <v>1.584E-2</v>
      </c>
      <c r="D93" s="25">
        <f t="shared" si="10"/>
        <v>1.5834999999999998E-2</v>
      </c>
      <c r="E93" s="25"/>
      <c r="F93" s="25">
        <f t="shared" si="11"/>
        <v>1.4240309999999999E-2</v>
      </c>
      <c r="G93" s="25">
        <f t="shared" si="12"/>
        <v>0.32795433930000001</v>
      </c>
      <c r="H93" s="25">
        <v>2.4510000000000001E-2</v>
      </c>
      <c r="I93" s="25">
        <f t="shared" si="13"/>
        <v>2.4504999999999999E-2</v>
      </c>
      <c r="J93" s="25"/>
      <c r="K93" s="25">
        <f t="shared" si="14"/>
        <v>2.118461E-2</v>
      </c>
      <c r="L93" s="25">
        <f t="shared" si="15"/>
        <v>0.48788156830000001</v>
      </c>
      <c r="M93" s="25">
        <v>2.4510000000000001E-2</v>
      </c>
      <c r="N93" s="25">
        <f t="shared" si="16"/>
        <v>2.4504999999999999E-2</v>
      </c>
      <c r="O93" s="25"/>
      <c r="P93" s="25">
        <f t="shared" si="17"/>
        <v>2.1184709999999999E-2</v>
      </c>
      <c r="Q93" s="25">
        <f t="shared" si="18"/>
        <v>0.48788387129999999</v>
      </c>
      <c r="R93" s="25"/>
      <c r="S93" s="25"/>
      <c r="T93" s="25">
        <v>9.0000000000000006E-5</v>
      </c>
      <c r="U93" s="25">
        <f t="shared" si="19"/>
        <v>4.9999999999999996E-6</v>
      </c>
    </row>
    <row r="94" spans="1:21" s="15" customFormat="1">
      <c r="A94" s="18">
        <v>342</v>
      </c>
      <c r="B94" s="25">
        <v>2.0000000000000002E-5</v>
      </c>
      <c r="C94" s="25">
        <v>1.5810000000000001E-2</v>
      </c>
      <c r="D94" s="25">
        <f t="shared" si="10"/>
        <v>1.5625E-2</v>
      </c>
      <c r="E94" s="25"/>
      <c r="F94" s="25">
        <f t="shared" si="11"/>
        <v>1.4030310000000001E-2</v>
      </c>
      <c r="G94" s="25">
        <f t="shared" si="12"/>
        <v>0.32311803930000005</v>
      </c>
      <c r="H94" s="25">
        <v>2.4760000000000001E-2</v>
      </c>
      <c r="I94" s="25">
        <f t="shared" si="13"/>
        <v>2.4575E-2</v>
      </c>
      <c r="J94" s="25"/>
      <c r="K94" s="25">
        <f t="shared" si="14"/>
        <v>2.125461E-2</v>
      </c>
      <c r="L94" s="25">
        <f t="shared" si="15"/>
        <v>0.48949366830000002</v>
      </c>
      <c r="M94" s="25">
        <v>2.4760000000000001E-2</v>
      </c>
      <c r="N94" s="25">
        <f t="shared" si="16"/>
        <v>2.4575E-2</v>
      </c>
      <c r="O94" s="25"/>
      <c r="P94" s="25">
        <f t="shared" si="17"/>
        <v>2.125471E-2</v>
      </c>
      <c r="Q94" s="25">
        <f t="shared" si="18"/>
        <v>0.4894959713</v>
      </c>
      <c r="R94" s="25"/>
      <c r="S94" s="25"/>
      <c r="T94" s="25">
        <v>3.5E-4</v>
      </c>
      <c r="U94" s="25">
        <f t="shared" si="19"/>
        <v>1.85E-4</v>
      </c>
    </row>
    <row r="95" spans="1:21" s="15" customFormat="1">
      <c r="A95" s="18">
        <v>343</v>
      </c>
      <c r="B95" s="25">
        <v>-5.0000000000000002E-5</v>
      </c>
      <c r="C95" s="25">
        <v>1.5869999999999999E-2</v>
      </c>
      <c r="D95" s="25">
        <f t="shared" si="10"/>
        <v>1.5834999999999998E-2</v>
      </c>
      <c r="E95" s="25"/>
      <c r="F95" s="25">
        <f t="shared" si="11"/>
        <v>1.4240309999999999E-2</v>
      </c>
      <c r="G95" s="25">
        <f t="shared" si="12"/>
        <v>0.32795433930000001</v>
      </c>
      <c r="H95" s="25">
        <v>2.3869999999999999E-2</v>
      </c>
      <c r="I95" s="25">
        <f t="shared" si="13"/>
        <v>2.3834999999999999E-2</v>
      </c>
      <c r="J95" s="25"/>
      <c r="K95" s="25">
        <f t="shared" si="14"/>
        <v>2.0514609999999999E-2</v>
      </c>
      <c r="L95" s="25">
        <f t="shared" si="15"/>
        <v>0.47245146830000001</v>
      </c>
      <c r="M95" s="25">
        <v>2.3869999999999999E-2</v>
      </c>
      <c r="N95" s="25">
        <f t="shared" si="16"/>
        <v>2.3834999999999999E-2</v>
      </c>
      <c r="O95" s="25"/>
      <c r="P95" s="25">
        <f t="shared" si="17"/>
        <v>2.0514709999999999E-2</v>
      </c>
      <c r="Q95" s="25">
        <f t="shared" si="18"/>
        <v>0.47245377129999999</v>
      </c>
      <c r="R95" s="25"/>
      <c r="S95" s="25"/>
      <c r="T95" s="25">
        <v>1.2E-4</v>
      </c>
      <c r="U95" s="25">
        <f t="shared" si="19"/>
        <v>3.4999999999999997E-5</v>
      </c>
    </row>
    <row r="96" spans="1:21" s="15" customFormat="1">
      <c r="A96" s="18">
        <v>344</v>
      </c>
      <c r="B96" s="25">
        <v>6.8999999999999997E-5</v>
      </c>
      <c r="C96" s="25">
        <v>1.5869999999999999E-2</v>
      </c>
      <c r="D96" s="25">
        <f t="shared" si="10"/>
        <v>1.56705E-2</v>
      </c>
      <c r="E96" s="25"/>
      <c r="F96" s="25">
        <f t="shared" si="11"/>
        <v>1.4075810000000001E-2</v>
      </c>
      <c r="G96" s="25">
        <f t="shared" si="12"/>
        <v>0.32416590430000003</v>
      </c>
      <c r="H96" s="25">
        <v>2.426E-2</v>
      </c>
      <c r="I96" s="25">
        <f t="shared" si="13"/>
        <v>2.4060500000000002E-2</v>
      </c>
      <c r="J96" s="25"/>
      <c r="K96" s="25">
        <f t="shared" si="14"/>
        <v>2.0740110000000003E-2</v>
      </c>
      <c r="L96" s="25">
        <f t="shared" si="15"/>
        <v>0.47764473330000007</v>
      </c>
      <c r="M96" s="25">
        <v>2.426E-2</v>
      </c>
      <c r="N96" s="25">
        <f t="shared" si="16"/>
        <v>2.4060500000000002E-2</v>
      </c>
      <c r="O96" s="25"/>
      <c r="P96" s="25">
        <f t="shared" si="17"/>
        <v>2.0740210000000002E-2</v>
      </c>
      <c r="Q96" s="25">
        <f t="shared" si="18"/>
        <v>0.47764703630000005</v>
      </c>
      <c r="R96" s="25"/>
      <c r="S96" s="25"/>
      <c r="T96" s="25">
        <v>3.3E-4</v>
      </c>
      <c r="U96" s="25">
        <f t="shared" si="19"/>
        <v>1.995E-4</v>
      </c>
    </row>
    <row r="97" spans="1:21" s="15" customFormat="1">
      <c r="A97" s="18">
        <v>345</v>
      </c>
      <c r="B97" s="25">
        <v>-1.1E-4</v>
      </c>
      <c r="C97" s="25">
        <v>1.5869999999999999E-2</v>
      </c>
      <c r="D97" s="25">
        <f t="shared" si="10"/>
        <v>1.5885E-2</v>
      </c>
      <c r="E97" s="25"/>
      <c r="F97" s="25">
        <f t="shared" si="11"/>
        <v>1.4290310000000001E-2</v>
      </c>
      <c r="G97" s="25">
        <f t="shared" si="12"/>
        <v>0.32910583930000004</v>
      </c>
      <c r="H97" s="25">
        <v>2.3050000000000001E-2</v>
      </c>
      <c r="I97" s="25">
        <f t="shared" si="13"/>
        <v>2.3065000000000002E-2</v>
      </c>
      <c r="J97" s="25"/>
      <c r="K97" s="25">
        <f t="shared" si="14"/>
        <v>1.9744610000000003E-2</v>
      </c>
      <c r="L97" s="25">
        <f t="shared" si="15"/>
        <v>0.45471836830000006</v>
      </c>
      <c r="M97" s="25">
        <v>2.3050000000000001E-2</v>
      </c>
      <c r="N97" s="25">
        <f t="shared" si="16"/>
        <v>2.3065000000000002E-2</v>
      </c>
      <c r="O97" s="25"/>
      <c r="P97" s="25">
        <f t="shared" si="17"/>
        <v>1.9744710000000002E-2</v>
      </c>
      <c r="Q97" s="25">
        <f t="shared" si="18"/>
        <v>0.45472067130000005</v>
      </c>
      <c r="R97" s="25"/>
      <c r="S97" s="25"/>
      <c r="T97" s="25">
        <v>8.0000000000000007E-5</v>
      </c>
      <c r="U97" s="25">
        <f t="shared" si="19"/>
        <v>-1.4999999999999999E-5</v>
      </c>
    </row>
    <row r="98" spans="1:21" s="15" customFormat="1">
      <c r="A98" s="18">
        <v>346</v>
      </c>
      <c r="B98" s="25">
        <v>1.2999999999999999E-4</v>
      </c>
      <c r="C98" s="25">
        <v>1.4840000000000001E-2</v>
      </c>
      <c r="D98" s="25">
        <f t="shared" si="10"/>
        <v>1.4605E-2</v>
      </c>
      <c r="E98" s="25"/>
      <c r="F98" s="25">
        <f t="shared" si="11"/>
        <v>1.3010310000000001E-2</v>
      </c>
      <c r="G98" s="25">
        <f t="shared" si="12"/>
        <v>0.29962743930000002</v>
      </c>
      <c r="H98" s="25">
        <v>2.3480000000000001E-2</v>
      </c>
      <c r="I98" s="25">
        <f t="shared" si="13"/>
        <v>2.3245000000000002E-2</v>
      </c>
      <c r="J98" s="25"/>
      <c r="K98" s="25">
        <f t="shared" si="14"/>
        <v>1.9924610000000002E-2</v>
      </c>
      <c r="L98" s="25">
        <f t="shared" si="15"/>
        <v>0.45886376830000009</v>
      </c>
      <c r="M98" s="25">
        <v>2.3480000000000001E-2</v>
      </c>
      <c r="N98" s="25">
        <f t="shared" si="16"/>
        <v>2.3245000000000002E-2</v>
      </c>
      <c r="O98" s="25"/>
      <c r="P98" s="25">
        <f t="shared" si="17"/>
        <v>1.9924710000000002E-2</v>
      </c>
      <c r="Q98" s="25">
        <f t="shared" si="18"/>
        <v>0.45886607130000007</v>
      </c>
      <c r="R98" s="25"/>
      <c r="S98" s="25"/>
      <c r="T98" s="25">
        <v>3.4000000000000002E-4</v>
      </c>
      <c r="U98" s="25">
        <f t="shared" si="19"/>
        <v>2.3500000000000002E-4</v>
      </c>
    </row>
    <row r="99" spans="1:21" s="15" customFormat="1">
      <c r="A99" s="18">
        <v>347</v>
      </c>
      <c r="B99" s="25">
        <v>2.0000000000000002E-5</v>
      </c>
      <c r="C99" s="25">
        <v>1.4959999999999999E-2</v>
      </c>
      <c r="D99" s="25">
        <f t="shared" si="10"/>
        <v>1.4815E-2</v>
      </c>
      <c r="E99" s="25"/>
      <c r="F99" s="25">
        <f t="shared" si="11"/>
        <v>1.3220310000000001E-2</v>
      </c>
      <c r="G99" s="25">
        <f t="shared" si="12"/>
        <v>0.30446373930000004</v>
      </c>
      <c r="H99" s="25">
        <v>2.2890000000000001E-2</v>
      </c>
      <c r="I99" s="25">
        <f t="shared" si="13"/>
        <v>2.2745000000000001E-2</v>
      </c>
      <c r="J99" s="25"/>
      <c r="K99" s="25">
        <f t="shared" si="14"/>
        <v>1.9424610000000002E-2</v>
      </c>
      <c r="L99" s="25">
        <f t="shared" si="15"/>
        <v>0.44734876830000009</v>
      </c>
      <c r="M99" s="25">
        <v>2.2890000000000001E-2</v>
      </c>
      <c r="N99" s="25">
        <f t="shared" si="16"/>
        <v>2.2745000000000001E-2</v>
      </c>
      <c r="O99" s="25"/>
      <c r="P99" s="25">
        <f t="shared" si="17"/>
        <v>1.9424710000000001E-2</v>
      </c>
      <c r="Q99" s="25">
        <f t="shared" si="18"/>
        <v>0.44735107130000007</v>
      </c>
      <c r="R99" s="25"/>
      <c r="S99" s="25"/>
      <c r="T99" s="25">
        <v>2.7E-4</v>
      </c>
      <c r="U99" s="25">
        <f t="shared" si="19"/>
        <v>1.45E-4</v>
      </c>
    </row>
    <row r="100" spans="1:21" s="15" customFormat="1">
      <c r="A100" s="18">
        <v>348</v>
      </c>
      <c r="B100" s="25">
        <v>1.2E-4</v>
      </c>
      <c r="C100" s="25">
        <v>1.477E-2</v>
      </c>
      <c r="D100" s="25">
        <f t="shared" si="10"/>
        <v>1.455E-2</v>
      </c>
      <c r="E100" s="25"/>
      <c r="F100" s="25">
        <f t="shared" si="11"/>
        <v>1.2955310000000001E-2</v>
      </c>
      <c r="G100" s="25">
        <f t="shared" si="12"/>
        <v>0.29836078930000004</v>
      </c>
      <c r="H100" s="25">
        <v>2.2960000000000001E-2</v>
      </c>
      <c r="I100" s="25">
        <f t="shared" si="13"/>
        <v>2.274E-2</v>
      </c>
      <c r="J100" s="25"/>
      <c r="K100" s="25">
        <f t="shared" si="14"/>
        <v>1.941961E-2</v>
      </c>
      <c r="L100" s="25">
        <f t="shared" si="15"/>
        <v>0.44723361830000002</v>
      </c>
      <c r="M100" s="25">
        <v>2.2960000000000001E-2</v>
      </c>
      <c r="N100" s="25">
        <f t="shared" si="16"/>
        <v>2.274E-2</v>
      </c>
      <c r="O100" s="25"/>
      <c r="P100" s="25">
        <f t="shared" si="17"/>
        <v>1.941971E-2</v>
      </c>
      <c r="Q100" s="25">
        <f t="shared" si="18"/>
        <v>0.44723592130000001</v>
      </c>
      <c r="R100" s="25"/>
      <c r="S100" s="25"/>
      <c r="T100" s="25">
        <v>3.2000000000000003E-4</v>
      </c>
      <c r="U100" s="25">
        <f t="shared" si="19"/>
        <v>2.2000000000000001E-4</v>
      </c>
    </row>
    <row r="101" spans="1:21" s="15" customFormat="1">
      <c r="A101" s="18">
        <v>349</v>
      </c>
      <c r="B101" s="25">
        <v>0</v>
      </c>
      <c r="C101" s="25">
        <v>1.46E-2</v>
      </c>
      <c r="D101" s="25">
        <f t="shared" si="10"/>
        <v>1.4449999999999999E-2</v>
      </c>
      <c r="E101" s="25"/>
      <c r="F101" s="25">
        <f t="shared" si="11"/>
        <v>1.285531E-2</v>
      </c>
      <c r="G101" s="25">
        <f t="shared" si="12"/>
        <v>0.29605778930000004</v>
      </c>
      <c r="H101" s="25">
        <v>2.2259999999999999E-2</v>
      </c>
      <c r="I101" s="25">
        <f t="shared" si="13"/>
        <v>2.2109999999999998E-2</v>
      </c>
      <c r="J101" s="25"/>
      <c r="K101" s="25">
        <f t="shared" si="14"/>
        <v>1.8789609999999998E-2</v>
      </c>
      <c r="L101" s="25">
        <f t="shared" si="15"/>
        <v>0.43272471829999998</v>
      </c>
      <c r="M101" s="25">
        <v>2.2259999999999999E-2</v>
      </c>
      <c r="N101" s="25">
        <f t="shared" si="16"/>
        <v>2.2109999999999998E-2</v>
      </c>
      <c r="O101" s="25"/>
      <c r="P101" s="25">
        <f t="shared" si="17"/>
        <v>1.8789709999999998E-2</v>
      </c>
      <c r="Q101" s="25">
        <f t="shared" si="18"/>
        <v>0.43272702129999996</v>
      </c>
      <c r="R101" s="25"/>
      <c r="S101" s="25"/>
      <c r="T101" s="25">
        <v>2.9999999999999997E-4</v>
      </c>
      <c r="U101" s="25">
        <f t="shared" si="19"/>
        <v>1.4999999999999999E-4</v>
      </c>
    </row>
    <row r="102" spans="1:21" s="15" customFormat="1">
      <c r="A102" s="18">
        <v>350</v>
      </c>
      <c r="B102" s="25">
        <v>3.0000000000000001E-5</v>
      </c>
      <c r="C102" s="25">
        <v>1.4489999999999999E-2</v>
      </c>
      <c r="D102" s="25">
        <f t="shared" si="10"/>
        <v>1.4315E-2</v>
      </c>
      <c r="E102" s="25"/>
      <c r="F102" s="25">
        <f t="shared" si="11"/>
        <v>1.272031E-2</v>
      </c>
      <c r="G102" s="25">
        <f t="shared" si="12"/>
        <v>0.29294873930000004</v>
      </c>
      <c r="H102" s="25">
        <v>2.2360000000000001E-2</v>
      </c>
      <c r="I102" s="25">
        <f t="shared" si="13"/>
        <v>2.2185E-2</v>
      </c>
      <c r="J102" s="25"/>
      <c r="K102" s="25">
        <f t="shared" si="14"/>
        <v>1.886461E-2</v>
      </c>
      <c r="L102" s="25">
        <f t="shared" si="15"/>
        <v>0.43445196830000005</v>
      </c>
      <c r="M102" s="25">
        <v>2.2360000000000001E-2</v>
      </c>
      <c r="N102" s="25">
        <f t="shared" si="16"/>
        <v>2.2185E-2</v>
      </c>
      <c r="O102" s="25"/>
      <c r="P102" s="25">
        <f t="shared" si="17"/>
        <v>1.886471E-2</v>
      </c>
      <c r="Q102" s="25">
        <f t="shared" si="18"/>
        <v>0.43445427130000003</v>
      </c>
      <c r="R102" s="25"/>
      <c r="S102" s="25"/>
      <c r="T102" s="25">
        <v>3.2000000000000003E-4</v>
      </c>
      <c r="U102" s="25">
        <f t="shared" si="19"/>
        <v>1.7500000000000003E-4</v>
      </c>
    </row>
    <row r="103" spans="1:21" s="15" customFormat="1">
      <c r="A103" s="18">
        <v>351</v>
      </c>
      <c r="B103" s="25">
        <v>-4.0000000000000003E-5</v>
      </c>
      <c r="C103" s="25">
        <v>1.417E-2</v>
      </c>
      <c r="D103" s="25">
        <f t="shared" si="10"/>
        <v>1.405E-2</v>
      </c>
      <c r="E103" s="25"/>
      <c r="F103" s="25">
        <f t="shared" si="11"/>
        <v>1.2455310000000001E-2</v>
      </c>
      <c r="G103" s="25">
        <f t="shared" si="12"/>
        <v>0.28684578930000004</v>
      </c>
      <c r="H103" s="25">
        <v>2.1760000000000002E-2</v>
      </c>
      <c r="I103" s="25">
        <f t="shared" si="13"/>
        <v>2.1640000000000003E-2</v>
      </c>
      <c r="J103" s="25"/>
      <c r="K103" s="25">
        <f t="shared" si="14"/>
        <v>1.8319610000000004E-2</v>
      </c>
      <c r="L103" s="25">
        <f t="shared" si="15"/>
        <v>0.42190061830000009</v>
      </c>
      <c r="M103" s="25">
        <v>2.1760000000000002E-2</v>
      </c>
      <c r="N103" s="25">
        <f t="shared" si="16"/>
        <v>2.1640000000000003E-2</v>
      </c>
      <c r="O103" s="25"/>
      <c r="P103" s="25">
        <f t="shared" si="17"/>
        <v>1.8319710000000003E-2</v>
      </c>
      <c r="Q103" s="25">
        <f t="shared" si="18"/>
        <v>0.42190292130000007</v>
      </c>
      <c r="R103" s="25"/>
      <c r="S103" s="25"/>
      <c r="T103" s="25">
        <v>2.7999999999999998E-4</v>
      </c>
      <c r="U103" s="25">
        <f t="shared" si="19"/>
        <v>1.1999999999999999E-4</v>
      </c>
    </row>
    <row r="104" spans="1:21" s="15" customFormat="1">
      <c r="A104" s="18">
        <v>352</v>
      </c>
      <c r="B104" s="25">
        <v>3.0000000000000001E-5</v>
      </c>
      <c r="C104" s="25">
        <v>1.4189999999999999E-2</v>
      </c>
      <c r="D104" s="25">
        <f t="shared" si="10"/>
        <v>1.3989999999999999E-2</v>
      </c>
      <c r="E104" s="25"/>
      <c r="F104" s="25">
        <f t="shared" si="11"/>
        <v>1.239531E-2</v>
      </c>
      <c r="G104" s="25">
        <f t="shared" si="12"/>
        <v>0.2854639893</v>
      </c>
      <c r="H104" s="25">
        <v>2.1700000000000001E-2</v>
      </c>
      <c r="I104" s="25">
        <f t="shared" si="13"/>
        <v>2.1500000000000002E-2</v>
      </c>
      <c r="J104" s="25"/>
      <c r="K104" s="25">
        <f t="shared" si="14"/>
        <v>1.8179610000000002E-2</v>
      </c>
      <c r="L104" s="25">
        <f t="shared" si="15"/>
        <v>0.41867641830000007</v>
      </c>
      <c r="M104" s="25">
        <v>2.18E-2</v>
      </c>
      <c r="N104" s="25">
        <f t="shared" si="16"/>
        <v>2.1600000000000001E-2</v>
      </c>
      <c r="O104" s="25"/>
      <c r="P104" s="25">
        <f t="shared" si="17"/>
        <v>1.8279710000000001E-2</v>
      </c>
      <c r="Q104" s="25">
        <f t="shared" si="18"/>
        <v>0.42098172130000006</v>
      </c>
      <c r="R104" s="25"/>
      <c r="S104" s="25"/>
      <c r="T104" s="25">
        <v>3.6999999999999999E-4</v>
      </c>
      <c r="U104" s="25">
        <f t="shared" si="19"/>
        <v>2.0000000000000001E-4</v>
      </c>
    </row>
    <row r="105" spans="1:21" s="15" customFormat="1">
      <c r="A105" s="18">
        <v>353</v>
      </c>
      <c r="B105" s="25">
        <v>-5.0000000000000002E-5</v>
      </c>
      <c r="C105" s="25">
        <v>1.405E-2</v>
      </c>
      <c r="D105" s="25">
        <f t="shared" si="10"/>
        <v>1.392E-2</v>
      </c>
      <c r="E105" s="25"/>
      <c r="F105" s="25">
        <f t="shared" si="11"/>
        <v>1.2325310000000001E-2</v>
      </c>
      <c r="G105" s="25">
        <f t="shared" si="12"/>
        <v>0.28385188930000005</v>
      </c>
      <c r="H105" s="25">
        <v>2.1350000000000001E-2</v>
      </c>
      <c r="I105" s="25">
        <f t="shared" si="13"/>
        <v>2.1219999999999999E-2</v>
      </c>
      <c r="J105" s="25"/>
      <c r="K105" s="25">
        <f t="shared" si="14"/>
        <v>1.789961E-2</v>
      </c>
      <c r="L105" s="25">
        <f t="shared" si="15"/>
        <v>0.4122280183</v>
      </c>
      <c r="M105" s="25">
        <v>2.1360000000000001E-2</v>
      </c>
      <c r="N105" s="25">
        <f t="shared" si="16"/>
        <v>2.1229999999999999E-2</v>
      </c>
      <c r="O105" s="25"/>
      <c r="P105" s="25">
        <f t="shared" si="17"/>
        <v>1.7909709999999999E-2</v>
      </c>
      <c r="Q105" s="25">
        <f t="shared" si="18"/>
        <v>0.4124606213</v>
      </c>
      <c r="R105" s="25"/>
      <c r="S105" s="25"/>
      <c r="T105" s="25">
        <v>3.1E-4</v>
      </c>
      <c r="U105" s="25">
        <f t="shared" si="19"/>
        <v>1.2999999999999999E-4</v>
      </c>
    </row>
    <row r="106" spans="1:21" s="15" customFormat="1">
      <c r="A106" s="18">
        <v>354</v>
      </c>
      <c r="B106" s="25">
        <v>5.0000000000000002E-5</v>
      </c>
      <c r="C106" s="25">
        <v>1.3780000000000001E-2</v>
      </c>
      <c r="D106" s="25">
        <f t="shared" si="10"/>
        <v>1.3595000000000001E-2</v>
      </c>
      <c r="E106" s="25"/>
      <c r="F106" s="25">
        <f t="shared" si="11"/>
        <v>1.2000310000000002E-2</v>
      </c>
      <c r="G106" s="25">
        <f t="shared" si="12"/>
        <v>0.27636713930000006</v>
      </c>
      <c r="H106" s="25">
        <v>2.112E-2</v>
      </c>
      <c r="I106" s="25">
        <f t="shared" si="13"/>
        <v>2.0934999999999999E-2</v>
      </c>
      <c r="J106" s="25"/>
      <c r="K106" s="25">
        <f t="shared" si="14"/>
        <v>1.7614609999999999E-2</v>
      </c>
      <c r="L106" s="25">
        <f t="shared" si="15"/>
        <v>0.40566446830000003</v>
      </c>
      <c r="M106" s="25">
        <v>2.112E-2</v>
      </c>
      <c r="N106" s="25">
        <f t="shared" si="16"/>
        <v>2.0934999999999999E-2</v>
      </c>
      <c r="O106" s="25"/>
      <c r="P106" s="25">
        <f t="shared" si="17"/>
        <v>1.7614709999999999E-2</v>
      </c>
      <c r="Q106" s="25">
        <f t="shared" si="18"/>
        <v>0.40566677130000001</v>
      </c>
      <c r="R106" s="25"/>
      <c r="S106" s="25"/>
      <c r="T106" s="25">
        <v>3.2000000000000003E-4</v>
      </c>
      <c r="U106" s="25">
        <f t="shared" si="19"/>
        <v>1.8500000000000002E-4</v>
      </c>
    </row>
    <row r="107" spans="1:21" s="15" customFormat="1">
      <c r="A107" s="18">
        <v>355</v>
      </c>
      <c r="B107" s="25">
        <v>-2.0000000000000002E-5</v>
      </c>
      <c r="C107" s="25">
        <v>1.363E-2</v>
      </c>
      <c r="D107" s="25">
        <f t="shared" si="10"/>
        <v>1.346E-2</v>
      </c>
      <c r="E107" s="25"/>
      <c r="F107" s="25">
        <f t="shared" si="11"/>
        <v>1.186531E-2</v>
      </c>
      <c r="G107" s="25">
        <f t="shared" si="12"/>
        <v>0.27325808930000001</v>
      </c>
      <c r="H107" s="25">
        <v>2.0760000000000001E-2</v>
      </c>
      <c r="I107" s="25">
        <f t="shared" si="13"/>
        <v>2.0590000000000001E-2</v>
      </c>
      <c r="J107" s="25"/>
      <c r="K107" s="25">
        <f t="shared" si="14"/>
        <v>1.7269610000000001E-2</v>
      </c>
      <c r="L107" s="25">
        <f t="shared" si="15"/>
        <v>0.39771911830000006</v>
      </c>
      <c r="M107" s="25">
        <v>2.0760000000000001E-2</v>
      </c>
      <c r="N107" s="25">
        <f t="shared" si="16"/>
        <v>2.0590000000000001E-2</v>
      </c>
      <c r="O107" s="25"/>
      <c r="P107" s="25">
        <f t="shared" si="17"/>
        <v>1.7269710000000001E-2</v>
      </c>
      <c r="Q107" s="25">
        <f t="shared" si="18"/>
        <v>0.39772142130000004</v>
      </c>
      <c r="R107" s="25"/>
      <c r="S107" s="25"/>
      <c r="T107" s="25">
        <v>3.6000000000000002E-4</v>
      </c>
      <c r="U107" s="25">
        <f t="shared" si="19"/>
        <v>1.7000000000000001E-4</v>
      </c>
    </row>
    <row r="108" spans="1:21" s="15" customFormat="1">
      <c r="A108" s="18">
        <v>356</v>
      </c>
      <c r="B108" s="25">
        <v>5.0000000000000002E-5</v>
      </c>
      <c r="C108" s="25">
        <v>1.353E-2</v>
      </c>
      <c r="D108" s="25">
        <f t="shared" si="10"/>
        <v>1.3340000000000001E-2</v>
      </c>
      <c r="E108" s="25"/>
      <c r="F108" s="25">
        <f t="shared" si="11"/>
        <v>1.1745310000000002E-2</v>
      </c>
      <c r="G108" s="25">
        <f t="shared" si="12"/>
        <v>0.27049448930000003</v>
      </c>
      <c r="H108" s="25">
        <v>2.0650000000000002E-2</v>
      </c>
      <c r="I108" s="25">
        <f t="shared" si="13"/>
        <v>2.0460000000000002E-2</v>
      </c>
      <c r="J108" s="25"/>
      <c r="K108" s="25">
        <f t="shared" si="14"/>
        <v>1.7139610000000003E-2</v>
      </c>
      <c r="L108" s="25">
        <f t="shared" si="15"/>
        <v>0.39472521830000007</v>
      </c>
      <c r="M108" s="25">
        <v>2.0650000000000002E-2</v>
      </c>
      <c r="N108" s="25">
        <f t="shared" si="16"/>
        <v>2.0460000000000002E-2</v>
      </c>
      <c r="O108" s="25"/>
      <c r="P108" s="25">
        <f t="shared" si="17"/>
        <v>1.7139710000000002E-2</v>
      </c>
      <c r="Q108" s="25">
        <f t="shared" si="18"/>
        <v>0.39472752130000005</v>
      </c>
      <c r="R108" s="25"/>
      <c r="S108" s="25"/>
      <c r="T108" s="25">
        <v>3.3E-4</v>
      </c>
      <c r="U108" s="25">
        <f t="shared" si="19"/>
        <v>1.9000000000000001E-4</v>
      </c>
    </row>
    <row r="109" spans="1:21" s="15" customFormat="1">
      <c r="A109" s="18">
        <v>357</v>
      </c>
      <c r="B109" s="25">
        <v>4.0000000000000003E-5</v>
      </c>
      <c r="C109" s="25">
        <v>1.3509999999999999E-2</v>
      </c>
      <c r="D109" s="25">
        <f t="shared" si="10"/>
        <v>1.3295E-2</v>
      </c>
      <c r="E109" s="25"/>
      <c r="F109" s="25">
        <f t="shared" si="11"/>
        <v>1.170031E-2</v>
      </c>
      <c r="G109" s="25">
        <f t="shared" si="12"/>
        <v>0.26945813930000001</v>
      </c>
      <c r="H109" s="25">
        <v>2.0379999999999999E-2</v>
      </c>
      <c r="I109" s="25">
        <f t="shared" si="13"/>
        <v>2.0164999999999999E-2</v>
      </c>
      <c r="J109" s="25"/>
      <c r="K109" s="25">
        <f t="shared" si="14"/>
        <v>1.6844609999999999E-2</v>
      </c>
      <c r="L109" s="25">
        <f t="shared" si="15"/>
        <v>0.38793136830000002</v>
      </c>
      <c r="M109" s="25">
        <v>2.0379999999999999E-2</v>
      </c>
      <c r="N109" s="25">
        <f t="shared" si="16"/>
        <v>2.0164999999999999E-2</v>
      </c>
      <c r="O109" s="25"/>
      <c r="P109" s="25">
        <f t="shared" si="17"/>
        <v>1.6844709999999999E-2</v>
      </c>
      <c r="Q109" s="25">
        <f t="shared" si="18"/>
        <v>0.3879336713</v>
      </c>
      <c r="R109" s="25"/>
      <c r="S109" s="25"/>
      <c r="T109" s="25">
        <v>3.8999999999999999E-4</v>
      </c>
      <c r="U109" s="25">
        <f t="shared" si="19"/>
        <v>2.1499999999999999E-4</v>
      </c>
    </row>
    <row r="110" spans="1:21" s="15" customFormat="1">
      <c r="A110" s="18">
        <v>358</v>
      </c>
      <c r="B110" s="25">
        <v>-4.0000000000000003E-5</v>
      </c>
      <c r="C110" s="25">
        <v>1.311E-2</v>
      </c>
      <c r="D110" s="25">
        <f t="shared" si="10"/>
        <v>1.2935E-2</v>
      </c>
      <c r="E110" s="25"/>
      <c r="F110" s="25">
        <f t="shared" si="11"/>
        <v>1.1340310000000001E-2</v>
      </c>
      <c r="G110" s="25">
        <f t="shared" si="12"/>
        <v>0.26116733930000002</v>
      </c>
      <c r="H110" s="25">
        <v>2.027E-2</v>
      </c>
      <c r="I110" s="25">
        <f t="shared" si="13"/>
        <v>2.0094999999999998E-2</v>
      </c>
      <c r="J110" s="25"/>
      <c r="K110" s="25">
        <f t="shared" si="14"/>
        <v>1.6774609999999999E-2</v>
      </c>
      <c r="L110" s="25">
        <f t="shared" si="15"/>
        <v>0.38631926830000002</v>
      </c>
      <c r="M110" s="25">
        <v>2.027E-2</v>
      </c>
      <c r="N110" s="25">
        <f t="shared" si="16"/>
        <v>2.0094999999999998E-2</v>
      </c>
      <c r="O110" s="25"/>
      <c r="P110" s="25">
        <f t="shared" si="17"/>
        <v>1.6774709999999998E-2</v>
      </c>
      <c r="Q110" s="25">
        <f t="shared" si="18"/>
        <v>0.3863215713</v>
      </c>
      <c r="R110" s="25"/>
      <c r="S110" s="25"/>
      <c r="T110" s="25">
        <v>3.8999999999999999E-4</v>
      </c>
      <c r="U110" s="25">
        <f t="shared" si="19"/>
        <v>1.75E-4</v>
      </c>
    </row>
    <row r="111" spans="1:21" s="15" customFormat="1">
      <c r="A111" s="18">
        <v>359</v>
      </c>
      <c r="B111" s="25">
        <v>-5.0000000000000002E-5</v>
      </c>
      <c r="C111" s="25">
        <v>1.2880000000000001E-2</v>
      </c>
      <c r="D111" s="25">
        <f t="shared" si="10"/>
        <v>1.2740000000000001E-2</v>
      </c>
      <c r="E111" s="25"/>
      <c r="F111" s="25">
        <f t="shared" si="11"/>
        <v>1.1145310000000002E-2</v>
      </c>
      <c r="G111" s="25">
        <f t="shared" si="12"/>
        <v>0.25667648930000003</v>
      </c>
      <c r="H111" s="25">
        <v>1.9949999999999999E-2</v>
      </c>
      <c r="I111" s="25">
        <f t="shared" si="13"/>
        <v>1.9809999999999998E-2</v>
      </c>
      <c r="J111" s="25"/>
      <c r="K111" s="25">
        <f t="shared" si="14"/>
        <v>1.6489609999999998E-2</v>
      </c>
      <c r="L111" s="25">
        <f t="shared" si="15"/>
        <v>0.37975571829999999</v>
      </c>
      <c r="M111" s="25">
        <v>1.9949999999999999E-2</v>
      </c>
      <c r="N111" s="25">
        <f t="shared" si="16"/>
        <v>1.9809999999999998E-2</v>
      </c>
      <c r="O111" s="25"/>
      <c r="P111" s="25">
        <f t="shared" si="17"/>
        <v>1.6489709999999998E-2</v>
      </c>
      <c r="Q111" s="25">
        <f t="shared" si="18"/>
        <v>0.37975802129999997</v>
      </c>
      <c r="R111" s="25"/>
      <c r="S111" s="25"/>
      <c r="T111" s="25">
        <v>3.3E-4</v>
      </c>
      <c r="U111" s="25">
        <f t="shared" si="19"/>
        <v>1.3999999999999999E-4</v>
      </c>
    </row>
    <row r="112" spans="1:21" s="15" customFormat="1">
      <c r="A112" s="18">
        <v>360</v>
      </c>
      <c r="B112" s="25">
        <v>-6.8999999999999997E-5</v>
      </c>
      <c r="C112" s="25">
        <v>1.2880000000000001E-2</v>
      </c>
      <c r="D112" s="25">
        <f t="shared" si="10"/>
        <v>1.2774500000000001E-2</v>
      </c>
      <c r="E112" s="25"/>
      <c r="F112" s="25">
        <f t="shared" si="11"/>
        <v>1.1179810000000002E-2</v>
      </c>
      <c r="G112" s="25">
        <f t="shared" si="12"/>
        <v>0.25747102430000007</v>
      </c>
      <c r="H112" s="25">
        <v>2.002E-2</v>
      </c>
      <c r="I112" s="25">
        <f t="shared" si="13"/>
        <v>1.9914499999999998E-2</v>
      </c>
      <c r="J112" s="25"/>
      <c r="K112" s="25">
        <f t="shared" si="14"/>
        <v>1.6594109999999999E-2</v>
      </c>
      <c r="L112" s="25">
        <f t="shared" si="15"/>
        <v>0.38216235329999998</v>
      </c>
      <c r="M112" s="25">
        <v>2.002E-2</v>
      </c>
      <c r="N112" s="25">
        <f t="shared" si="16"/>
        <v>1.9914499999999998E-2</v>
      </c>
      <c r="O112" s="25"/>
      <c r="P112" s="25">
        <f t="shared" si="17"/>
        <v>1.6594209999999998E-2</v>
      </c>
      <c r="Q112" s="25">
        <f t="shared" si="18"/>
        <v>0.38216465629999996</v>
      </c>
      <c r="R112" s="25"/>
      <c r="S112" s="25"/>
      <c r="T112" s="25">
        <v>2.7999999999999998E-4</v>
      </c>
      <c r="U112" s="25">
        <f t="shared" si="19"/>
        <v>1.0549999999999999E-4</v>
      </c>
    </row>
    <row r="113" spans="1:21" s="15" customFormat="1">
      <c r="A113" s="18">
        <v>361</v>
      </c>
      <c r="B113" s="25">
        <v>2.0000000000000002E-5</v>
      </c>
      <c r="C113" s="25">
        <v>1.2460000000000001E-2</v>
      </c>
      <c r="D113" s="25">
        <f t="shared" si="10"/>
        <v>1.2270000000000001E-2</v>
      </c>
      <c r="E113" s="25"/>
      <c r="F113" s="25">
        <f t="shared" si="11"/>
        <v>1.0675310000000002E-2</v>
      </c>
      <c r="G113" s="25">
        <f t="shared" si="12"/>
        <v>0.24585238930000006</v>
      </c>
      <c r="H113" s="25">
        <v>1.9640000000000001E-2</v>
      </c>
      <c r="I113" s="25">
        <f t="shared" si="13"/>
        <v>1.9450000000000002E-2</v>
      </c>
      <c r="J113" s="25"/>
      <c r="K113" s="25">
        <f t="shared" si="14"/>
        <v>1.6129610000000003E-2</v>
      </c>
      <c r="L113" s="25">
        <f t="shared" si="15"/>
        <v>0.37146491830000006</v>
      </c>
      <c r="M113" s="25">
        <v>1.9640000000000001E-2</v>
      </c>
      <c r="N113" s="25">
        <f t="shared" si="16"/>
        <v>1.9450000000000002E-2</v>
      </c>
      <c r="O113" s="25"/>
      <c r="P113" s="25">
        <f t="shared" si="17"/>
        <v>1.6129710000000002E-2</v>
      </c>
      <c r="Q113" s="25">
        <f t="shared" si="18"/>
        <v>0.37146722130000004</v>
      </c>
      <c r="R113" s="25"/>
      <c r="S113" s="25"/>
      <c r="T113" s="25">
        <v>3.6000000000000002E-4</v>
      </c>
      <c r="U113" s="25">
        <f t="shared" si="19"/>
        <v>1.9000000000000001E-4</v>
      </c>
    </row>
    <row r="114" spans="1:21" s="15" customFormat="1">
      <c r="A114" s="18">
        <v>362</v>
      </c>
      <c r="B114" s="25">
        <v>3.0000000000000001E-5</v>
      </c>
      <c r="C114" s="25">
        <v>1.239E-2</v>
      </c>
      <c r="D114" s="25">
        <f t="shared" si="10"/>
        <v>1.223E-2</v>
      </c>
      <c r="E114" s="25"/>
      <c r="F114" s="25">
        <f t="shared" si="11"/>
        <v>1.063531E-2</v>
      </c>
      <c r="G114" s="25">
        <f t="shared" si="12"/>
        <v>0.24493118930000002</v>
      </c>
      <c r="H114" s="25">
        <v>1.9380000000000001E-2</v>
      </c>
      <c r="I114" s="25">
        <f t="shared" si="13"/>
        <v>1.9220000000000001E-2</v>
      </c>
      <c r="J114" s="25"/>
      <c r="K114" s="25">
        <f t="shared" si="14"/>
        <v>1.5899610000000002E-2</v>
      </c>
      <c r="L114" s="25">
        <f t="shared" si="15"/>
        <v>0.36616801830000006</v>
      </c>
      <c r="M114" s="25">
        <v>1.9380000000000001E-2</v>
      </c>
      <c r="N114" s="25">
        <f t="shared" si="16"/>
        <v>1.9220000000000001E-2</v>
      </c>
      <c r="O114" s="25"/>
      <c r="P114" s="25">
        <f t="shared" si="17"/>
        <v>1.5899710000000001E-2</v>
      </c>
      <c r="Q114" s="25">
        <f t="shared" si="18"/>
        <v>0.36617032130000005</v>
      </c>
      <c r="R114" s="25"/>
      <c r="S114" s="25"/>
      <c r="T114" s="25">
        <v>2.9E-4</v>
      </c>
      <c r="U114" s="25">
        <f t="shared" si="19"/>
        <v>1.6000000000000001E-4</v>
      </c>
    </row>
    <row r="115" spans="1:21" s="15" customFormat="1">
      <c r="A115" s="18">
        <v>363</v>
      </c>
      <c r="B115" s="25">
        <v>1.0000000000000001E-5</v>
      </c>
      <c r="C115" s="25">
        <v>1.23E-2</v>
      </c>
      <c r="D115" s="25">
        <f t="shared" si="10"/>
        <v>1.2125E-2</v>
      </c>
      <c r="E115" s="25"/>
      <c r="F115" s="25">
        <f t="shared" si="11"/>
        <v>1.0530310000000001E-2</v>
      </c>
      <c r="G115" s="25">
        <f t="shared" si="12"/>
        <v>0.24251303930000004</v>
      </c>
      <c r="H115" s="25">
        <v>1.908E-2</v>
      </c>
      <c r="I115" s="25">
        <f t="shared" si="13"/>
        <v>1.8904999999999998E-2</v>
      </c>
      <c r="J115" s="25"/>
      <c r="K115" s="25">
        <f t="shared" si="14"/>
        <v>1.5584609999999999E-2</v>
      </c>
      <c r="L115" s="25">
        <f t="shared" si="15"/>
        <v>0.35891356829999999</v>
      </c>
      <c r="M115" s="25">
        <v>1.908E-2</v>
      </c>
      <c r="N115" s="25">
        <f t="shared" si="16"/>
        <v>1.8904999999999998E-2</v>
      </c>
      <c r="O115" s="25"/>
      <c r="P115" s="25">
        <f t="shared" si="17"/>
        <v>1.5584709999999998E-2</v>
      </c>
      <c r="Q115" s="25">
        <f t="shared" si="18"/>
        <v>0.35891587129999997</v>
      </c>
      <c r="R115" s="25"/>
      <c r="S115" s="25"/>
      <c r="T115" s="25">
        <v>3.4000000000000002E-4</v>
      </c>
      <c r="U115" s="25">
        <f t="shared" si="19"/>
        <v>1.7500000000000003E-4</v>
      </c>
    </row>
    <row r="116" spans="1:21" s="15" customFormat="1">
      <c r="A116" s="18">
        <v>364</v>
      </c>
      <c r="B116" s="25">
        <v>-3.0000000000000001E-5</v>
      </c>
      <c r="C116" s="25">
        <v>1.2189999999999999E-2</v>
      </c>
      <c r="D116" s="25">
        <f t="shared" si="10"/>
        <v>1.2069999999999999E-2</v>
      </c>
      <c r="E116" s="25"/>
      <c r="F116" s="25">
        <f t="shared" si="11"/>
        <v>1.047531E-2</v>
      </c>
      <c r="G116" s="25">
        <f t="shared" si="12"/>
        <v>0.2412463893</v>
      </c>
      <c r="H116" s="25">
        <v>1.898E-2</v>
      </c>
      <c r="I116" s="25">
        <f t="shared" si="13"/>
        <v>1.8860000000000002E-2</v>
      </c>
      <c r="J116" s="25"/>
      <c r="K116" s="25">
        <f t="shared" si="14"/>
        <v>1.5539610000000002E-2</v>
      </c>
      <c r="L116" s="25">
        <f t="shared" si="15"/>
        <v>0.35787721830000008</v>
      </c>
      <c r="M116" s="25">
        <v>1.898E-2</v>
      </c>
      <c r="N116" s="25">
        <f t="shared" si="16"/>
        <v>1.8860000000000002E-2</v>
      </c>
      <c r="O116" s="25"/>
      <c r="P116" s="25">
        <f t="shared" si="17"/>
        <v>1.5539710000000002E-2</v>
      </c>
      <c r="Q116" s="25">
        <f t="shared" si="18"/>
        <v>0.35787952130000006</v>
      </c>
      <c r="R116" s="25"/>
      <c r="S116" s="25"/>
      <c r="T116" s="25">
        <v>2.7E-4</v>
      </c>
      <c r="U116" s="25">
        <f t="shared" si="19"/>
        <v>1.2E-4</v>
      </c>
    </row>
    <row r="117" spans="1:21" s="15" customFormat="1">
      <c r="A117" s="18">
        <v>365</v>
      </c>
      <c r="B117" s="25">
        <v>5.0000000000000002E-5</v>
      </c>
      <c r="C117" s="25">
        <v>1.204E-2</v>
      </c>
      <c r="D117" s="25">
        <f t="shared" si="10"/>
        <v>1.1850000000000001E-2</v>
      </c>
      <c r="E117" s="25"/>
      <c r="F117" s="25">
        <f t="shared" si="11"/>
        <v>1.0255310000000002E-2</v>
      </c>
      <c r="G117" s="25">
        <f t="shared" si="12"/>
        <v>0.23617978930000005</v>
      </c>
      <c r="H117" s="25">
        <v>1.8679999999999999E-2</v>
      </c>
      <c r="I117" s="25">
        <f t="shared" si="13"/>
        <v>1.8489999999999999E-2</v>
      </c>
      <c r="J117" s="25"/>
      <c r="K117" s="25">
        <f t="shared" si="14"/>
        <v>1.516961E-2</v>
      </c>
      <c r="L117" s="25">
        <f t="shared" si="15"/>
        <v>0.34935611830000002</v>
      </c>
      <c r="M117" s="25">
        <v>1.8679999999999999E-2</v>
      </c>
      <c r="N117" s="25">
        <f t="shared" si="16"/>
        <v>1.8489999999999999E-2</v>
      </c>
      <c r="O117" s="25"/>
      <c r="P117" s="25">
        <f t="shared" si="17"/>
        <v>1.5169709999999999E-2</v>
      </c>
      <c r="Q117" s="25">
        <f t="shared" si="18"/>
        <v>0.3493584213</v>
      </c>
      <c r="R117" s="25"/>
      <c r="S117" s="25"/>
      <c r="T117" s="25">
        <v>3.3E-4</v>
      </c>
      <c r="U117" s="25">
        <f t="shared" si="19"/>
        <v>1.9000000000000001E-4</v>
      </c>
    </row>
    <row r="118" spans="1:21" s="15" customFormat="1">
      <c r="A118" s="18">
        <v>366</v>
      </c>
      <c r="B118" s="25">
        <v>1.0000000000000001E-5</v>
      </c>
      <c r="C118" s="25">
        <v>1.1979999999999999E-2</v>
      </c>
      <c r="D118" s="25">
        <f t="shared" si="10"/>
        <v>1.1795E-2</v>
      </c>
      <c r="E118" s="25"/>
      <c r="F118" s="25">
        <f t="shared" si="11"/>
        <v>1.0200310000000001E-2</v>
      </c>
      <c r="G118" s="25">
        <f t="shared" si="12"/>
        <v>0.23491313930000002</v>
      </c>
      <c r="H118" s="25">
        <v>1.8689999999999998E-2</v>
      </c>
      <c r="I118" s="25">
        <f t="shared" si="13"/>
        <v>1.8504999999999997E-2</v>
      </c>
      <c r="J118" s="25"/>
      <c r="K118" s="25">
        <f t="shared" si="14"/>
        <v>1.5184609999999998E-2</v>
      </c>
      <c r="L118" s="25">
        <f t="shared" si="15"/>
        <v>0.34970156829999999</v>
      </c>
      <c r="M118" s="25">
        <v>1.8689999999999998E-2</v>
      </c>
      <c r="N118" s="25">
        <f t="shared" si="16"/>
        <v>1.8504999999999997E-2</v>
      </c>
      <c r="O118" s="25"/>
      <c r="P118" s="25">
        <f t="shared" si="17"/>
        <v>1.5184709999999997E-2</v>
      </c>
      <c r="Q118" s="25">
        <f t="shared" si="18"/>
        <v>0.34970387129999997</v>
      </c>
      <c r="R118" s="25"/>
      <c r="S118" s="25"/>
      <c r="T118" s="25">
        <v>3.6000000000000002E-4</v>
      </c>
      <c r="U118" s="25">
        <f t="shared" si="19"/>
        <v>1.8500000000000002E-4</v>
      </c>
    </row>
    <row r="119" spans="1:21" s="15" customFormat="1">
      <c r="A119" s="18">
        <v>367</v>
      </c>
      <c r="B119" s="25">
        <v>-2.0000000000000002E-5</v>
      </c>
      <c r="C119" s="25">
        <v>1.1480000000000001E-2</v>
      </c>
      <c r="D119" s="25">
        <f t="shared" si="10"/>
        <v>1.1355000000000001E-2</v>
      </c>
      <c r="E119" s="25"/>
      <c r="F119" s="25">
        <f t="shared" si="11"/>
        <v>9.7603100000000012E-3</v>
      </c>
      <c r="G119" s="25">
        <f t="shared" si="12"/>
        <v>0.22477993930000004</v>
      </c>
      <c r="H119" s="25">
        <v>1.8360000000000001E-2</v>
      </c>
      <c r="I119" s="25">
        <f t="shared" si="13"/>
        <v>1.8235000000000001E-2</v>
      </c>
      <c r="J119" s="25"/>
      <c r="K119" s="25">
        <f t="shared" si="14"/>
        <v>1.4914610000000002E-2</v>
      </c>
      <c r="L119" s="25">
        <f t="shared" si="15"/>
        <v>0.34348346830000004</v>
      </c>
      <c r="M119" s="25">
        <v>1.8360000000000001E-2</v>
      </c>
      <c r="N119" s="25">
        <f t="shared" si="16"/>
        <v>1.8235000000000001E-2</v>
      </c>
      <c r="O119" s="25"/>
      <c r="P119" s="25">
        <f t="shared" si="17"/>
        <v>1.4914710000000001E-2</v>
      </c>
      <c r="Q119" s="25">
        <f t="shared" si="18"/>
        <v>0.34348577130000002</v>
      </c>
      <c r="R119" s="25"/>
      <c r="S119" s="25"/>
      <c r="T119" s="25">
        <v>2.7E-4</v>
      </c>
      <c r="U119" s="25">
        <f t="shared" si="19"/>
        <v>1.25E-4</v>
      </c>
    </row>
    <row r="120" spans="1:21" s="15" customFormat="1">
      <c r="A120" s="18">
        <v>368</v>
      </c>
      <c r="B120" s="25">
        <v>-2.5000000000000001E-4</v>
      </c>
      <c r="C120" s="25">
        <v>1.149E-2</v>
      </c>
      <c r="D120" s="25">
        <f t="shared" si="10"/>
        <v>1.1555000000000001E-2</v>
      </c>
      <c r="E120" s="25"/>
      <c r="F120" s="25">
        <f t="shared" si="11"/>
        <v>9.9603100000000017E-3</v>
      </c>
      <c r="G120" s="25">
        <f t="shared" si="12"/>
        <v>0.22938593930000006</v>
      </c>
      <c r="H120" s="25">
        <v>1.8069999999999999E-2</v>
      </c>
      <c r="I120" s="25">
        <f t="shared" si="13"/>
        <v>1.8134999999999998E-2</v>
      </c>
      <c r="J120" s="25"/>
      <c r="K120" s="25">
        <f t="shared" si="14"/>
        <v>1.4814609999999999E-2</v>
      </c>
      <c r="L120" s="25">
        <f t="shared" si="15"/>
        <v>0.34118046829999998</v>
      </c>
      <c r="M120" s="25">
        <v>1.8069999999999999E-2</v>
      </c>
      <c r="N120" s="25">
        <f t="shared" si="16"/>
        <v>1.8134999999999998E-2</v>
      </c>
      <c r="O120" s="25"/>
      <c r="P120" s="25">
        <f t="shared" si="17"/>
        <v>1.4814709999999998E-2</v>
      </c>
      <c r="Q120" s="25">
        <f t="shared" si="18"/>
        <v>0.34118277129999997</v>
      </c>
      <c r="R120" s="25"/>
      <c r="S120" s="25"/>
      <c r="T120" s="25">
        <v>1.2E-4</v>
      </c>
      <c r="U120" s="25">
        <f t="shared" si="19"/>
        <v>-6.5000000000000008E-5</v>
      </c>
    </row>
    <row r="121" spans="1:21" s="15" customFormat="1">
      <c r="A121" s="18">
        <v>369</v>
      </c>
      <c r="B121" s="25">
        <v>-8.0000000000000007E-5</v>
      </c>
      <c r="C121" s="25">
        <v>1.128E-2</v>
      </c>
      <c r="D121" s="25">
        <f t="shared" si="10"/>
        <v>1.1155E-2</v>
      </c>
      <c r="E121" s="25"/>
      <c r="F121" s="25">
        <f t="shared" si="11"/>
        <v>9.5603100000000007E-3</v>
      </c>
      <c r="G121" s="25">
        <f t="shared" si="12"/>
        <v>0.22017393930000004</v>
      </c>
      <c r="H121" s="25">
        <v>1.788E-2</v>
      </c>
      <c r="I121" s="25">
        <f t="shared" si="13"/>
        <v>1.7755E-2</v>
      </c>
      <c r="J121" s="25"/>
      <c r="K121" s="25">
        <f t="shared" si="14"/>
        <v>1.443461E-2</v>
      </c>
      <c r="L121" s="25">
        <f t="shared" si="15"/>
        <v>0.33242906830000002</v>
      </c>
      <c r="M121" s="25">
        <v>1.788E-2</v>
      </c>
      <c r="N121" s="25">
        <f t="shared" si="16"/>
        <v>1.7755E-2</v>
      </c>
      <c r="O121" s="25"/>
      <c r="P121" s="25">
        <f t="shared" si="17"/>
        <v>1.443471E-2</v>
      </c>
      <c r="Q121" s="25">
        <f t="shared" si="18"/>
        <v>0.3324313713</v>
      </c>
      <c r="R121" s="25"/>
      <c r="S121" s="25"/>
      <c r="T121" s="25">
        <v>3.3E-4</v>
      </c>
      <c r="U121" s="25">
        <f t="shared" si="19"/>
        <v>1.25E-4</v>
      </c>
    </row>
    <row r="122" spans="1:21" s="15" customFormat="1">
      <c r="A122" s="18">
        <v>370</v>
      </c>
      <c r="B122" s="25">
        <v>-3.0000000000000001E-5</v>
      </c>
      <c r="C122" s="25">
        <v>1.129E-2</v>
      </c>
      <c r="D122" s="25">
        <f t="shared" si="10"/>
        <v>1.1169999999999999E-2</v>
      </c>
      <c r="E122" s="25"/>
      <c r="F122" s="25">
        <f t="shared" si="11"/>
        <v>9.5753100000000001E-3</v>
      </c>
      <c r="G122" s="25">
        <f t="shared" si="12"/>
        <v>0.22051938930000001</v>
      </c>
      <c r="H122" s="25">
        <v>1.8110000000000001E-2</v>
      </c>
      <c r="I122" s="25">
        <f t="shared" si="13"/>
        <v>1.7990000000000003E-2</v>
      </c>
      <c r="J122" s="25"/>
      <c r="K122" s="25">
        <f t="shared" si="14"/>
        <v>1.4669610000000003E-2</v>
      </c>
      <c r="L122" s="25">
        <f t="shared" si="15"/>
        <v>0.33784111830000008</v>
      </c>
      <c r="M122" s="25">
        <v>1.8110000000000001E-2</v>
      </c>
      <c r="N122" s="25">
        <f t="shared" si="16"/>
        <v>1.7990000000000003E-2</v>
      </c>
      <c r="O122" s="25"/>
      <c r="P122" s="25">
        <f t="shared" si="17"/>
        <v>1.4669710000000002E-2</v>
      </c>
      <c r="Q122" s="25">
        <f t="shared" si="18"/>
        <v>0.33784342130000006</v>
      </c>
      <c r="R122" s="25"/>
      <c r="S122" s="25"/>
      <c r="T122" s="25">
        <v>2.7E-4</v>
      </c>
      <c r="U122" s="25">
        <f t="shared" si="19"/>
        <v>1.2E-4</v>
      </c>
    </row>
    <row r="123" spans="1:21" s="15" customFormat="1">
      <c r="A123" s="18">
        <v>371</v>
      </c>
      <c r="B123" s="25">
        <v>6.0000000000000002E-5</v>
      </c>
      <c r="C123" s="25">
        <v>1.112E-2</v>
      </c>
      <c r="D123" s="25">
        <f t="shared" si="10"/>
        <v>1.0975E-2</v>
      </c>
      <c r="E123" s="25"/>
      <c r="F123" s="25">
        <f t="shared" si="11"/>
        <v>9.3803100000000011E-3</v>
      </c>
      <c r="G123" s="25">
        <f t="shared" si="12"/>
        <v>0.21602853930000004</v>
      </c>
      <c r="H123" s="25">
        <v>1.7600000000000001E-2</v>
      </c>
      <c r="I123" s="25">
        <f t="shared" si="13"/>
        <v>1.7455000000000002E-2</v>
      </c>
      <c r="J123" s="25"/>
      <c r="K123" s="25">
        <f t="shared" si="14"/>
        <v>1.4134610000000002E-2</v>
      </c>
      <c r="L123" s="25">
        <f t="shared" si="15"/>
        <v>0.32552006830000008</v>
      </c>
      <c r="M123" s="25">
        <v>1.7500000000000002E-2</v>
      </c>
      <c r="N123" s="25">
        <f t="shared" si="16"/>
        <v>1.7355000000000002E-2</v>
      </c>
      <c r="O123" s="25"/>
      <c r="P123" s="25">
        <f t="shared" si="17"/>
        <v>1.4034710000000002E-2</v>
      </c>
      <c r="Q123" s="25">
        <f t="shared" si="18"/>
        <v>0.32321937130000006</v>
      </c>
      <c r="R123" s="25"/>
      <c r="S123" s="25"/>
      <c r="T123" s="25">
        <v>2.3000000000000001E-4</v>
      </c>
      <c r="U123" s="25">
        <f t="shared" si="19"/>
        <v>1.45E-4</v>
      </c>
    </row>
    <row r="124" spans="1:21" s="15" customFormat="1">
      <c r="A124" s="18">
        <v>372</v>
      </c>
      <c r="B124" s="25">
        <v>9.0000000000000006E-5</v>
      </c>
      <c r="C124" s="25">
        <v>1.085E-2</v>
      </c>
      <c r="D124" s="25">
        <f t="shared" si="10"/>
        <v>1.073E-2</v>
      </c>
      <c r="E124" s="25"/>
      <c r="F124" s="25">
        <f t="shared" si="11"/>
        <v>9.1353100000000007E-3</v>
      </c>
      <c r="G124" s="25">
        <f t="shared" si="12"/>
        <v>0.21038618930000003</v>
      </c>
      <c r="H124" s="25">
        <v>1.7500000000000002E-2</v>
      </c>
      <c r="I124" s="25">
        <f t="shared" si="13"/>
        <v>1.7380000000000003E-2</v>
      </c>
      <c r="J124" s="25"/>
      <c r="K124" s="25">
        <f t="shared" si="14"/>
        <v>1.4059610000000004E-2</v>
      </c>
      <c r="L124" s="25">
        <f t="shared" si="15"/>
        <v>0.32379281830000012</v>
      </c>
      <c r="M124" s="25">
        <v>1.7399999999999999E-2</v>
      </c>
      <c r="N124" s="25">
        <f t="shared" si="16"/>
        <v>1.728E-2</v>
      </c>
      <c r="O124" s="25"/>
      <c r="P124" s="25">
        <f t="shared" si="17"/>
        <v>1.395971E-2</v>
      </c>
      <c r="Q124" s="25">
        <f t="shared" si="18"/>
        <v>0.32149212130000004</v>
      </c>
      <c r="R124" s="25"/>
      <c r="S124" s="25"/>
      <c r="T124" s="25">
        <v>1.4999999999999999E-4</v>
      </c>
      <c r="U124" s="25">
        <f t="shared" si="19"/>
        <v>1.1999999999999999E-4</v>
      </c>
    </row>
    <row r="125" spans="1:21" s="15" customFormat="1">
      <c r="A125" s="18">
        <v>373</v>
      </c>
      <c r="B125" s="25">
        <v>-1E-4</v>
      </c>
      <c r="C125" s="25">
        <v>1.048E-2</v>
      </c>
      <c r="D125" s="25">
        <f t="shared" si="10"/>
        <v>1.04E-2</v>
      </c>
      <c r="E125" s="25"/>
      <c r="F125" s="25">
        <f t="shared" si="11"/>
        <v>8.8053100000000002E-3</v>
      </c>
      <c r="G125" s="25">
        <f t="shared" si="12"/>
        <v>0.20278628930000001</v>
      </c>
      <c r="H125" s="25">
        <v>1.6979999999999999E-2</v>
      </c>
      <c r="I125" s="25">
        <f t="shared" si="13"/>
        <v>1.6899999999999998E-2</v>
      </c>
      <c r="J125" s="25"/>
      <c r="K125" s="25">
        <f t="shared" si="14"/>
        <v>1.3579609999999999E-2</v>
      </c>
      <c r="L125" s="25">
        <f t="shared" si="15"/>
        <v>0.31273841829999999</v>
      </c>
      <c r="M125" s="25">
        <v>1.6990000000000002E-2</v>
      </c>
      <c r="N125" s="25">
        <f t="shared" si="16"/>
        <v>1.6910000000000001E-2</v>
      </c>
      <c r="O125" s="25"/>
      <c r="P125" s="25">
        <f t="shared" si="17"/>
        <v>1.3589710000000001E-2</v>
      </c>
      <c r="Q125" s="25">
        <f t="shared" si="18"/>
        <v>0.31297102130000004</v>
      </c>
      <c r="R125" s="25"/>
      <c r="S125" s="25"/>
      <c r="T125" s="25">
        <v>2.5999999999999998E-4</v>
      </c>
      <c r="U125" s="25">
        <f t="shared" si="19"/>
        <v>7.9999999999999993E-5</v>
      </c>
    </row>
    <row r="126" spans="1:21" s="15" customFormat="1">
      <c r="A126" s="18">
        <v>374</v>
      </c>
      <c r="B126" s="25">
        <v>-2.0000000000000002E-5</v>
      </c>
      <c r="C126" s="25">
        <v>1.043E-2</v>
      </c>
      <c r="D126" s="25">
        <f t="shared" si="10"/>
        <v>1.0385E-2</v>
      </c>
      <c r="E126" s="25"/>
      <c r="F126" s="25">
        <f t="shared" si="11"/>
        <v>8.7903100000000008E-3</v>
      </c>
      <c r="G126" s="25">
        <f t="shared" si="12"/>
        <v>0.20244083930000004</v>
      </c>
      <c r="H126" s="25">
        <v>1.7559999999999999E-2</v>
      </c>
      <c r="I126" s="25">
        <f t="shared" si="13"/>
        <v>1.7514999999999999E-2</v>
      </c>
      <c r="J126" s="25"/>
      <c r="K126" s="25">
        <f t="shared" si="14"/>
        <v>1.419461E-2</v>
      </c>
      <c r="L126" s="25">
        <f t="shared" si="15"/>
        <v>0.32690186830000001</v>
      </c>
      <c r="M126" s="25">
        <v>1.7559999999999999E-2</v>
      </c>
      <c r="N126" s="25">
        <f t="shared" si="16"/>
        <v>1.7514999999999999E-2</v>
      </c>
      <c r="O126" s="25"/>
      <c r="P126" s="25">
        <f t="shared" si="17"/>
        <v>1.4194709999999999E-2</v>
      </c>
      <c r="Q126" s="25">
        <f t="shared" si="18"/>
        <v>0.32690417129999999</v>
      </c>
      <c r="R126" s="25"/>
      <c r="S126" s="25"/>
      <c r="T126" s="25">
        <v>1.1E-4</v>
      </c>
      <c r="U126" s="25">
        <f t="shared" si="19"/>
        <v>4.5000000000000003E-5</v>
      </c>
    </row>
    <row r="127" spans="1:21" s="15" customFormat="1">
      <c r="A127" s="18">
        <v>375</v>
      </c>
      <c r="B127" s="25">
        <v>5.0000000000000002E-5</v>
      </c>
      <c r="C127" s="25">
        <v>1.025E-2</v>
      </c>
      <c r="D127" s="25">
        <f t="shared" si="10"/>
        <v>1.009E-2</v>
      </c>
      <c r="E127" s="25"/>
      <c r="F127" s="25">
        <f t="shared" si="11"/>
        <v>8.4953100000000007E-3</v>
      </c>
      <c r="G127" s="25">
        <f t="shared" si="12"/>
        <v>0.19564698930000002</v>
      </c>
      <c r="H127" s="25">
        <v>1.6650000000000002E-2</v>
      </c>
      <c r="I127" s="25">
        <f t="shared" si="13"/>
        <v>1.6490000000000001E-2</v>
      </c>
      <c r="J127" s="25"/>
      <c r="K127" s="25">
        <f t="shared" si="14"/>
        <v>1.3169610000000002E-2</v>
      </c>
      <c r="L127" s="25">
        <f t="shared" si="15"/>
        <v>0.30329611830000003</v>
      </c>
      <c r="M127" s="25">
        <v>1.6650000000000002E-2</v>
      </c>
      <c r="N127" s="25">
        <f t="shared" si="16"/>
        <v>1.6490000000000001E-2</v>
      </c>
      <c r="O127" s="25"/>
      <c r="P127" s="25">
        <f t="shared" si="17"/>
        <v>1.3169710000000001E-2</v>
      </c>
      <c r="Q127" s="25">
        <f t="shared" si="18"/>
        <v>0.30329842130000007</v>
      </c>
      <c r="R127" s="25"/>
      <c r="S127" s="25"/>
      <c r="T127" s="25">
        <v>2.7E-4</v>
      </c>
      <c r="U127" s="25">
        <f t="shared" si="19"/>
        <v>1.6000000000000001E-4</v>
      </c>
    </row>
    <row r="128" spans="1:21" s="15" customFormat="1">
      <c r="A128" s="18">
        <v>376</v>
      </c>
      <c r="B128" s="25">
        <v>5.0000000000000002E-5</v>
      </c>
      <c r="C128" s="25">
        <v>9.8890000000000002E-3</v>
      </c>
      <c r="D128" s="25">
        <f t="shared" si="10"/>
        <v>9.784000000000001E-3</v>
      </c>
      <c r="E128" s="25"/>
      <c r="F128" s="25">
        <f t="shared" si="11"/>
        <v>8.1893100000000017E-3</v>
      </c>
      <c r="G128" s="25">
        <f t="shared" si="12"/>
        <v>0.18859980930000006</v>
      </c>
      <c r="H128" s="25">
        <v>1.746E-2</v>
      </c>
      <c r="I128" s="25">
        <f t="shared" si="13"/>
        <v>1.7354999999999999E-2</v>
      </c>
      <c r="J128" s="25"/>
      <c r="K128" s="25">
        <f t="shared" si="14"/>
        <v>1.4034609999999999E-2</v>
      </c>
      <c r="L128" s="25">
        <f t="shared" si="15"/>
        <v>0.32321706830000002</v>
      </c>
      <c r="M128" s="25">
        <v>1.746E-2</v>
      </c>
      <c r="N128" s="25">
        <f t="shared" si="16"/>
        <v>1.7354999999999999E-2</v>
      </c>
      <c r="O128" s="25"/>
      <c r="P128" s="25">
        <f t="shared" si="17"/>
        <v>1.4034709999999999E-2</v>
      </c>
      <c r="Q128" s="25">
        <f t="shared" si="18"/>
        <v>0.3232193713</v>
      </c>
      <c r="R128" s="25"/>
      <c r="S128" s="25"/>
      <c r="T128" s="25">
        <v>1.6000000000000001E-4</v>
      </c>
      <c r="U128" s="25">
        <f t="shared" si="19"/>
        <v>1.05E-4</v>
      </c>
    </row>
    <row r="129" spans="1:21" s="15" customFormat="1">
      <c r="A129" s="18">
        <v>377</v>
      </c>
      <c r="B129" s="25">
        <v>2.0000000000000002E-5</v>
      </c>
      <c r="C129" s="25">
        <v>9.8799999999999999E-3</v>
      </c>
      <c r="D129" s="25">
        <f t="shared" si="10"/>
        <v>9.7350000000000006E-3</v>
      </c>
      <c r="E129" s="25"/>
      <c r="F129" s="25">
        <f t="shared" si="11"/>
        <v>8.1403100000000013E-3</v>
      </c>
      <c r="G129" s="25">
        <f t="shared" si="12"/>
        <v>0.18747133930000004</v>
      </c>
      <c r="H129" s="25">
        <v>1.61E-2</v>
      </c>
      <c r="I129" s="25">
        <f t="shared" si="13"/>
        <v>1.5955E-2</v>
      </c>
      <c r="J129" s="25"/>
      <c r="K129" s="25">
        <f t="shared" si="14"/>
        <v>1.2634610000000001E-2</v>
      </c>
      <c r="L129" s="25">
        <f t="shared" si="15"/>
        <v>0.29097506830000003</v>
      </c>
      <c r="M129" s="25">
        <v>1.61E-2</v>
      </c>
      <c r="N129" s="25">
        <f t="shared" si="16"/>
        <v>1.5955E-2</v>
      </c>
      <c r="O129" s="25"/>
      <c r="P129" s="25">
        <f t="shared" si="17"/>
        <v>1.263471E-2</v>
      </c>
      <c r="Q129" s="25">
        <f t="shared" si="18"/>
        <v>0.29097737130000001</v>
      </c>
      <c r="R129" s="25"/>
      <c r="S129" s="25"/>
      <c r="T129" s="25">
        <v>2.7E-4</v>
      </c>
      <c r="U129" s="25">
        <f t="shared" si="19"/>
        <v>1.45E-4</v>
      </c>
    </row>
    <row r="130" spans="1:21" s="15" customFormat="1">
      <c r="A130" s="18">
        <v>378</v>
      </c>
      <c r="B130" s="25">
        <v>6.8999999999999997E-5</v>
      </c>
      <c r="C130" s="25">
        <v>9.7300000000000008E-3</v>
      </c>
      <c r="D130" s="25">
        <f t="shared" si="10"/>
        <v>9.6255000000000004E-3</v>
      </c>
      <c r="E130" s="25"/>
      <c r="F130" s="25">
        <f t="shared" si="11"/>
        <v>8.0308100000000011E-3</v>
      </c>
      <c r="G130" s="25">
        <f t="shared" si="12"/>
        <v>0.18494955430000004</v>
      </c>
      <c r="H130" s="25">
        <v>1.7489999999999999E-2</v>
      </c>
      <c r="I130" s="25">
        <f t="shared" si="13"/>
        <v>1.7385499999999998E-2</v>
      </c>
      <c r="J130" s="25"/>
      <c r="K130" s="25">
        <f t="shared" si="14"/>
        <v>1.4065109999999999E-2</v>
      </c>
      <c r="L130" s="25">
        <f t="shared" si="15"/>
        <v>0.32391948329999998</v>
      </c>
      <c r="M130" s="25">
        <v>1.7489999999999999E-2</v>
      </c>
      <c r="N130" s="25">
        <f t="shared" si="16"/>
        <v>1.7385499999999998E-2</v>
      </c>
      <c r="O130" s="25"/>
      <c r="P130" s="25">
        <f t="shared" si="17"/>
        <v>1.4065209999999998E-2</v>
      </c>
      <c r="Q130" s="25">
        <f t="shared" si="18"/>
        <v>0.32392178629999996</v>
      </c>
      <c r="R130" s="25"/>
      <c r="S130" s="25"/>
      <c r="T130" s="25">
        <v>1.3999999999999999E-4</v>
      </c>
      <c r="U130" s="25">
        <f t="shared" si="19"/>
        <v>1.0449999999999999E-4</v>
      </c>
    </row>
    <row r="131" spans="1:21" s="15" customFormat="1">
      <c r="A131" s="18">
        <v>379</v>
      </c>
      <c r="B131" s="25">
        <v>-1.0000000000000001E-5</v>
      </c>
      <c r="C131" s="25">
        <v>9.6100000000000005E-3</v>
      </c>
      <c r="D131" s="25">
        <f t="shared" ref="D131:D194" si="20">C131-U131</f>
        <v>9.4750000000000008E-3</v>
      </c>
      <c r="E131" s="25"/>
      <c r="F131" s="25">
        <f t="shared" ref="F131:F194" si="21">D131-0.00159469</f>
        <v>7.8803100000000015E-3</v>
      </c>
      <c r="G131" s="25">
        <f t="shared" ref="G131:G194" si="22">F131*23.03</f>
        <v>0.18148353930000005</v>
      </c>
      <c r="H131" s="25">
        <v>1.5689999999999999E-2</v>
      </c>
      <c r="I131" s="25">
        <f t="shared" ref="I131:I194" si="23">H131-U131</f>
        <v>1.5554999999999999E-2</v>
      </c>
      <c r="J131" s="25"/>
      <c r="K131" s="25">
        <f t="shared" ref="K131:K194" si="24">I131-0.00332039</f>
        <v>1.223461E-2</v>
      </c>
      <c r="L131" s="25">
        <f t="shared" ref="L131:L194" si="25">K131*23.03</f>
        <v>0.28176306830000003</v>
      </c>
      <c r="M131" s="25">
        <v>1.5689999999999999E-2</v>
      </c>
      <c r="N131" s="25">
        <f t="shared" ref="N131:N194" si="26">M131-U131</f>
        <v>1.5554999999999999E-2</v>
      </c>
      <c r="O131" s="25"/>
      <c r="P131" s="25">
        <f t="shared" ref="P131:P194" si="27">N131-0.00332029</f>
        <v>1.2234709999999999E-2</v>
      </c>
      <c r="Q131" s="25">
        <f t="shared" ref="Q131:Q194" si="28">P131*23.03</f>
        <v>0.28176537130000001</v>
      </c>
      <c r="R131" s="25"/>
      <c r="S131" s="25"/>
      <c r="T131" s="25">
        <v>2.7999999999999998E-4</v>
      </c>
      <c r="U131" s="25">
        <f t="shared" ref="U131:U194" si="29">(B131+T131)/2</f>
        <v>1.3499999999999997E-4</v>
      </c>
    </row>
    <row r="132" spans="1:21" s="15" customFormat="1">
      <c r="A132" s="18">
        <v>380</v>
      </c>
      <c r="B132" s="25">
        <v>6.0000000000000002E-5</v>
      </c>
      <c r="C132" s="25">
        <v>9.4999999999999998E-3</v>
      </c>
      <c r="D132" s="25">
        <f t="shared" si="20"/>
        <v>9.3799999999999994E-3</v>
      </c>
      <c r="E132" s="25"/>
      <c r="F132" s="25">
        <f t="shared" si="21"/>
        <v>7.7853099999999993E-3</v>
      </c>
      <c r="G132" s="25">
        <f t="shared" si="22"/>
        <v>0.17929568930000001</v>
      </c>
      <c r="H132" s="25">
        <v>1.7330000000000002E-2</v>
      </c>
      <c r="I132" s="25">
        <f t="shared" si="23"/>
        <v>1.7210000000000003E-2</v>
      </c>
      <c r="J132" s="25"/>
      <c r="K132" s="25">
        <f t="shared" si="24"/>
        <v>1.3889610000000004E-2</v>
      </c>
      <c r="L132" s="25">
        <f t="shared" si="25"/>
        <v>0.31987771830000011</v>
      </c>
      <c r="M132" s="25">
        <v>1.7330000000000002E-2</v>
      </c>
      <c r="N132" s="25">
        <f t="shared" si="26"/>
        <v>1.7210000000000003E-2</v>
      </c>
      <c r="O132" s="25"/>
      <c r="P132" s="25">
        <f t="shared" si="27"/>
        <v>1.3889710000000003E-2</v>
      </c>
      <c r="Q132" s="25">
        <f t="shared" si="28"/>
        <v>0.31988002130000009</v>
      </c>
      <c r="R132" s="25"/>
      <c r="S132" s="25"/>
      <c r="T132" s="25">
        <v>1.8000000000000001E-4</v>
      </c>
      <c r="U132" s="25">
        <f t="shared" si="29"/>
        <v>1.2E-4</v>
      </c>
    </row>
    <row r="133" spans="1:21" s="15" customFormat="1">
      <c r="A133" s="18">
        <v>381</v>
      </c>
      <c r="B133" s="25">
        <v>3.0000000000000001E-5</v>
      </c>
      <c r="C133" s="25">
        <v>8.9899999999999997E-3</v>
      </c>
      <c r="D133" s="25">
        <f t="shared" si="20"/>
        <v>8.8699999999999994E-3</v>
      </c>
      <c r="E133" s="25"/>
      <c r="F133" s="25">
        <f t="shared" si="21"/>
        <v>7.2753099999999992E-3</v>
      </c>
      <c r="G133" s="25">
        <f t="shared" si="22"/>
        <v>0.16755038929999999</v>
      </c>
      <c r="H133" s="25">
        <v>1.465E-2</v>
      </c>
      <c r="I133" s="25">
        <f t="shared" si="23"/>
        <v>1.453E-2</v>
      </c>
      <c r="J133" s="25"/>
      <c r="K133" s="25">
        <f t="shared" si="24"/>
        <v>1.120961E-2</v>
      </c>
      <c r="L133" s="25">
        <f t="shared" si="25"/>
        <v>0.25815731829999999</v>
      </c>
      <c r="M133" s="25">
        <v>1.465E-2</v>
      </c>
      <c r="N133" s="25">
        <f t="shared" si="26"/>
        <v>1.453E-2</v>
      </c>
      <c r="O133" s="25"/>
      <c r="P133" s="25">
        <f t="shared" si="27"/>
        <v>1.1209709999999999E-2</v>
      </c>
      <c r="Q133" s="25">
        <f t="shared" si="28"/>
        <v>0.25815962129999998</v>
      </c>
      <c r="R133" s="25"/>
      <c r="S133" s="25"/>
      <c r="T133" s="25">
        <v>2.1000000000000001E-4</v>
      </c>
      <c r="U133" s="25">
        <f t="shared" si="29"/>
        <v>1.2E-4</v>
      </c>
    </row>
    <row r="134" spans="1:21" s="15" customFormat="1">
      <c r="A134" s="18">
        <v>382</v>
      </c>
      <c r="B134" s="25">
        <v>-3.0000000000000001E-5</v>
      </c>
      <c r="C134" s="25">
        <v>9.1000000000000004E-3</v>
      </c>
      <c r="D134" s="25">
        <f t="shared" si="20"/>
        <v>9.0699999999999999E-3</v>
      </c>
      <c r="E134" s="25"/>
      <c r="F134" s="25">
        <f t="shared" si="21"/>
        <v>7.4753099999999998E-3</v>
      </c>
      <c r="G134" s="25">
        <f t="shared" si="22"/>
        <v>0.17215638929999999</v>
      </c>
      <c r="H134" s="25">
        <v>1.6049999999999998E-2</v>
      </c>
      <c r="I134" s="25">
        <f t="shared" si="23"/>
        <v>1.602E-2</v>
      </c>
      <c r="J134" s="25"/>
      <c r="K134" s="25">
        <f t="shared" si="24"/>
        <v>1.269961E-2</v>
      </c>
      <c r="L134" s="25">
        <f t="shared" si="25"/>
        <v>0.29247201830000003</v>
      </c>
      <c r="M134" s="25">
        <v>1.6049999999999998E-2</v>
      </c>
      <c r="N134" s="25">
        <f t="shared" si="26"/>
        <v>1.602E-2</v>
      </c>
      <c r="O134" s="25"/>
      <c r="P134" s="25">
        <f t="shared" si="27"/>
        <v>1.2699709999999999E-2</v>
      </c>
      <c r="Q134" s="25">
        <f t="shared" si="28"/>
        <v>0.29247432130000001</v>
      </c>
      <c r="R134" s="25"/>
      <c r="S134" s="25"/>
      <c r="T134" s="25">
        <v>9.0000000000000006E-5</v>
      </c>
      <c r="U134" s="25">
        <f t="shared" si="29"/>
        <v>3.0000000000000004E-5</v>
      </c>
    </row>
    <row r="135" spans="1:21" s="15" customFormat="1">
      <c r="A135" s="18">
        <v>383</v>
      </c>
      <c r="B135" s="25">
        <v>1.9000000000000001E-4</v>
      </c>
      <c r="C135" s="25">
        <v>8.5199999999999998E-3</v>
      </c>
      <c r="D135" s="25">
        <f t="shared" si="20"/>
        <v>8.3000000000000001E-3</v>
      </c>
      <c r="E135" s="25"/>
      <c r="F135" s="25">
        <f t="shared" si="21"/>
        <v>6.7053099999999999E-3</v>
      </c>
      <c r="G135" s="25">
        <f t="shared" si="22"/>
        <v>0.15442328930000002</v>
      </c>
      <c r="H135" s="25">
        <v>1.6209999999999999E-2</v>
      </c>
      <c r="I135" s="25">
        <f t="shared" si="23"/>
        <v>1.5989999999999997E-2</v>
      </c>
      <c r="J135" s="25"/>
      <c r="K135" s="25">
        <f t="shared" si="24"/>
        <v>1.2669609999999998E-2</v>
      </c>
      <c r="L135" s="25">
        <f t="shared" si="25"/>
        <v>0.29178111829999998</v>
      </c>
      <c r="M135" s="25">
        <v>1.6209999999999999E-2</v>
      </c>
      <c r="N135" s="25">
        <f t="shared" si="26"/>
        <v>1.5989999999999997E-2</v>
      </c>
      <c r="O135" s="25"/>
      <c r="P135" s="25">
        <f t="shared" si="27"/>
        <v>1.2669709999999997E-2</v>
      </c>
      <c r="Q135" s="25">
        <f t="shared" si="28"/>
        <v>0.29178342129999996</v>
      </c>
      <c r="R135" s="25"/>
      <c r="S135" s="25"/>
      <c r="T135" s="25">
        <v>2.5000000000000001E-4</v>
      </c>
      <c r="U135" s="25">
        <f t="shared" si="29"/>
        <v>2.2000000000000001E-4</v>
      </c>
    </row>
    <row r="136" spans="1:21" s="15" customFormat="1">
      <c r="A136" s="18">
        <v>384</v>
      </c>
      <c r="B136" s="25">
        <v>1.2999999999999999E-4</v>
      </c>
      <c r="C136" s="25">
        <v>8.6189999999999999E-3</v>
      </c>
      <c r="D136" s="25">
        <f t="shared" si="20"/>
        <v>8.5690000000000002E-3</v>
      </c>
      <c r="E136" s="25"/>
      <c r="F136" s="25">
        <f t="shared" si="21"/>
        <v>6.9743100000000001E-3</v>
      </c>
      <c r="G136" s="25">
        <f t="shared" si="22"/>
        <v>0.16061835930000001</v>
      </c>
      <c r="H136" s="25">
        <v>1.524E-2</v>
      </c>
      <c r="I136" s="25">
        <f t="shared" si="23"/>
        <v>1.519E-2</v>
      </c>
      <c r="J136" s="25"/>
      <c r="K136" s="25">
        <f t="shared" si="24"/>
        <v>1.1869610000000001E-2</v>
      </c>
      <c r="L136" s="25">
        <f t="shared" si="25"/>
        <v>0.27335711830000003</v>
      </c>
      <c r="M136" s="25">
        <v>1.524E-2</v>
      </c>
      <c r="N136" s="25">
        <f t="shared" si="26"/>
        <v>1.519E-2</v>
      </c>
      <c r="O136" s="25"/>
      <c r="P136" s="25">
        <f t="shared" si="27"/>
        <v>1.186971E-2</v>
      </c>
      <c r="Q136" s="25">
        <f t="shared" si="28"/>
        <v>0.27335942130000002</v>
      </c>
      <c r="R136" s="25"/>
      <c r="S136" s="25"/>
      <c r="T136" s="25">
        <v>-3.0000000000000001E-5</v>
      </c>
      <c r="U136" s="25">
        <f t="shared" si="29"/>
        <v>4.9999999999999996E-5</v>
      </c>
    </row>
    <row r="137" spans="1:21" s="15" customFormat="1">
      <c r="A137" s="18">
        <v>385</v>
      </c>
      <c r="B137" s="25">
        <v>4.0000000000000003E-5</v>
      </c>
      <c r="C137" s="25">
        <v>8.4799999999999997E-3</v>
      </c>
      <c r="D137" s="25">
        <f t="shared" si="20"/>
        <v>8.3299999999999989E-3</v>
      </c>
      <c r="E137" s="25"/>
      <c r="F137" s="25">
        <f t="shared" si="21"/>
        <v>6.7353099999999987E-3</v>
      </c>
      <c r="G137" s="25">
        <f t="shared" si="22"/>
        <v>0.15511418929999998</v>
      </c>
      <c r="H137" s="25">
        <v>1.562E-2</v>
      </c>
      <c r="I137" s="25">
        <f t="shared" si="23"/>
        <v>1.5469999999999999E-2</v>
      </c>
      <c r="J137" s="25"/>
      <c r="K137" s="25">
        <f t="shared" si="24"/>
        <v>1.214961E-2</v>
      </c>
      <c r="L137" s="25">
        <f t="shared" si="25"/>
        <v>0.2798055183</v>
      </c>
      <c r="M137" s="25">
        <v>1.562E-2</v>
      </c>
      <c r="N137" s="25">
        <f t="shared" si="26"/>
        <v>1.5469999999999999E-2</v>
      </c>
      <c r="O137" s="25"/>
      <c r="P137" s="25">
        <f t="shared" si="27"/>
        <v>1.2149709999999999E-2</v>
      </c>
      <c r="Q137" s="25">
        <f t="shared" si="28"/>
        <v>0.27980782129999998</v>
      </c>
      <c r="R137" s="25"/>
      <c r="S137" s="25"/>
      <c r="T137" s="25">
        <v>2.5999999999999998E-4</v>
      </c>
      <c r="U137" s="25">
        <f t="shared" si="29"/>
        <v>1.4999999999999999E-4</v>
      </c>
    </row>
    <row r="138" spans="1:21" s="15" customFormat="1">
      <c r="A138" s="18">
        <v>386</v>
      </c>
      <c r="B138" s="25">
        <v>-1.3999999999999999E-4</v>
      </c>
      <c r="C138" s="25">
        <v>8.5000000000000006E-3</v>
      </c>
      <c r="D138" s="25">
        <f t="shared" si="20"/>
        <v>8.5500000000000003E-3</v>
      </c>
      <c r="E138" s="25"/>
      <c r="F138" s="25">
        <f t="shared" si="21"/>
        <v>6.9553100000000001E-3</v>
      </c>
      <c r="G138" s="25">
        <f t="shared" si="22"/>
        <v>0.16018078930000001</v>
      </c>
      <c r="H138" s="25">
        <v>1.515E-2</v>
      </c>
      <c r="I138" s="25">
        <f t="shared" si="23"/>
        <v>1.52E-2</v>
      </c>
      <c r="J138" s="25"/>
      <c r="K138" s="25">
        <f t="shared" si="24"/>
        <v>1.1879610000000001E-2</v>
      </c>
      <c r="L138" s="25">
        <f t="shared" si="25"/>
        <v>0.27358741830000005</v>
      </c>
      <c r="M138" s="25">
        <v>1.515E-2</v>
      </c>
      <c r="N138" s="25">
        <f t="shared" si="26"/>
        <v>1.52E-2</v>
      </c>
      <c r="O138" s="25"/>
      <c r="P138" s="25">
        <f t="shared" si="27"/>
        <v>1.187971E-2</v>
      </c>
      <c r="Q138" s="25">
        <f t="shared" si="28"/>
        <v>0.27358972130000003</v>
      </c>
      <c r="R138" s="25"/>
      <c r="S138" s="25"/>
      <c r="T138" s="25">
        <v>4.0000000000000003E-5</v>
      </c>
      <c r="U138" s="25">
        <f t="shared" si="29"/>
        <v>-4.9999999999999996E-5</v>
      </c>
    </row>
    <row r="139" spans="1:21" s="15" customFormat="1">
      <c r="A139" s="18">
        <v>387</v>
      </c>
      <c r="B139" s="25">
        <v>2.0000000000000002E-5</v>
      </c>
      <c r="C139" s="25">
        <v>8.43E-3</v>
      </c>
      <c r="D139" s="25">
        <f t="shared" si="20"/>
        <v>8.3649999999999992E-3</v>
      </c>
      <c r="E139" s="25"/>
      <c r="F139" s="25">
        <f t="shared" si="21"/>
        <v>6.770309999999999E-3</v>
      </c>
      <c r="G139" s="25">
        <f t="shared" si="22"/>
        <v>0.15592023929999999</v>
      </c>
      <c r="H139" s="25">
        <v>1.536E-2</v>
      </c>
      <c r="I139" s="25">
        <f t="shared" si="23"/>
        <v>1.5295E-2</v>
      </c>
      <c r="J139" s="25"/>
      <c r="K139" s="25">
        <f t="shared" si="24"/>
        <v>1.197461E-2</v>
      </c>
      <c r="L139" s="25">
        <f t="shared" si="25"/>
        <v>0.27577526830000004</v>
      </c>
      <c r="M139" s="25">
        <v>1.536E-2</v>
      </c>
      <c r="N139" s="25">
        <f t="shared" si="26"/>
        <v>1.5295E-2</v>
      </c>
      <c r="O139" s="25"/>
      <c r="P139" s="25">
        <f t="shared" si="27"/>
        <v>1.197471E-2</v>
      </c>
      <c r="Q139" s="25">
        <f t="shared" si="28"/>
        <v>0.27577757130000002</v>
      </c>
      <c r="R139" s="25"/>
      <c r="S139" s="25"/>
      <c r="T139" s="25">
        <v>1.1E-4</v>
      </c>
      <c r="U139" s="25">
        <f t="shared" si="29"/>
        <v>6.5000000000000008E-5</v>
      </c>
    </row>
    <row r="140" spans="1:21" s="15" customFormat="1">
      <c r="A140" s="18">
        <v>388</v>
      </c>
      <c r="B140" s="25">
        <v>-8.0000000000000007E-5</v>
      </c>
      <c r="C140" s="25">
        <v>8.1890000000000001E-3</v>
      </c>
      <c r="D140" s="25">
        <f t="shared" si="20"/>
        <v>8.1740000000000007E-3</v>
      </c>
      <c r="E140" s="25"/>
      <c r="F140" s="25">
        <f t="shared" si="21"/>
        <v>6.5793100000000005E-3</v>
      </c>
      <c r="G140" s="25">
        <f t="shared" si="22"/>
        <v>0.15152150930000002</v>
      </c>
      <c r="H140" s="25">
        <v>1.482E-2</v>
      </c>
      <c r="I140" s="25">
        <f t="shared" si="23"/>
        <v>1.4805E-2</v>
      </c>
      <c r="J140" s="25"/>
      <c r="K140" s="25">
        <f t="shared" si="24"/>
        <v>1.1484610000000001E-2</v>
      </c>
      <c r="L140" s="25">
        <f t="shared" si="25"/>
        <v>0.26449056830000006</v>
      </c>
      <c r="M140" s="25">
        <v>1.482E-2</v>
      </c>
      <c r="N140" s="25">
        <f t="shared" si="26"/>
        <v>1.4805E-2</v>
      </c>
      <c r="O140" s="25"/>
      <c r="P140" s="25">
        <f t="shared" si="27"/>
        <v>1.148471E-2</v>
      </c>
      <c r="Q140" s="25">
        <f t="shared" si="28"/>
        <v>0.26449287130000004</v>
      </c>
      <c r="R140" s="25"/>
      <c r="S140" s="25"/>
      <c r="T140" s="25">
        <v>1.1E-4</v>
      </c>
      <c r="U140" s="25">
        <f t="shared" si="29"/>
        <v>1.4999999999999999E-5</v>
      </c>
    </row>
    <row r="141" spans="1:21" s="15" customFormat="1">
      <c r="A141" s="18">
        <v>389</v>
      </c>
      <c r="B141" s="25">
        <v>4.0000000000000003E-5</v>
      </c>
      <c r="C141" s="25">
        <v>7.9299999999999995E-3</v>
      </c>
      <c r="D141" s="25">
        <f t="shared" si="20"/>
        <v>7.8199999999999988E-3</v>
      </c>
      <c r="E141" s="25"/>
      <c r="F141" s="25">
        <f t="shared" si="21"/>
        <v>6.2253099999999987E-3</v>
      </c>
      <c r="G141" s="25">
        <f t="shared" si="22"/>
        <v>0.14336888929999997</v>
      </c>
      <c r="H141" s="25">
        <v>1.494E-2</v>
      </c>
      <c r="I141" s="25">
        <f t="shared" si="23"/>
        <v>1.4829999999999999E-2</v>
      </c>
      <c r="J141" s="25"/>
      <c r="K141" s="25">
        <f t="shared" si="24"/>
        <v>1.150961E-2</v>
      </c>
      <c r="L141" s="25">
        <f t="shared" si="25"/>
        <v>0.26506631829999999</v>
      </c>
      <c r="M141" s="25">
        <v>1.494E-2</v>
      </c>
      <c r="N141" s="25">
        <f t="shared" si="26"/>
        <v>1.4829999999999999E-2</v>
      </c>
      <c r="O141" s="25"/>
      <c r="P141" s="25">
        <f t="shared" si="27"/>
        <v>1.1509709999999999E-2</v>
      </c>
      <c r="Q141" s="25">
        <f t="shared" si="28"/>
        <v>0.26506862129999997</v>
      </c>
      <c r="R141" s="25"/>
      <c r="S141" s="25"/>
      <c r="T141" s="25">
        <v>1.8000000000000001E-4</v>
      </c>
      <c r="U141" s="25">
        <f t="shared" si="29"/>
        <v>1.1E-4</v>
      </c>
    </row>
    <row r="142" spans="1:21" s="15" customFormat="1">
      <c r="A142" s="18">
        <v>390</v>
      </c>
      <c r="B142" s="25">
        <v>-3.0000000000000001E-5</v>
      </c>
      <c r="C142" s="25">
        <v>7.7799999999999996E-3</v>
      </c>
      <c r="D142" s="25">
        <f t="shared" si="20"/>
        <v>7.7449999999999993E-3</v>
      </c>
      <c r="E142" s="25"/>
      <c r="F142" s="25">
        <f t="shared" si="21"/>
        <v>6.1503099999999991E-3</v>
      </c>
      <c r="G142" s="25">
        <f t="shared" si="22"/>
        <v>0.14164163929999998</v>
      </c>
      <c r="H142" s="25">
        <v>1.4449999999999999E-2</v>
      </c>
      <c r="I142" s="25">
        <f t="shared" si="23"/>
        <v>1.4414999999999999E-2</v>
      </c>
      <c r="J142" s="25"/>
      <c r="K142" s="25">
        <f t="shared" si="24"/>
        <v>1.109461E-2</v>
      </c>
      <c r="L142" s="25">
        <f t="shared" si="25"/>
        <v>0.25550886830000002</v>
      </c>
      <c r="M142" s="25">
        <v>1.4449999999999999E-2</v>
      </c>
      <c r="N142" s="25">
        <f t="shared" si="26"/>
        <v>1.4414999999999999E-2</v>
      </c>
      <c r="O142" s="25"/>
      <c r="P142" s="25">
        <f t="shared" si="27"/>
        <v>1.1094709999999999E-2</v>
      </c>
      <c r="Q142" s="25">
        <f t="shared" si="28"/>
        <v>0.25551117130000001</v>
      </c>
      <c r="R142" s="25"/>
      <c r="S142" s="25"/>
      <c r="T142" s="25">
        <v>1E-4</v>
      </c>
      <c r="U142" s="25">
        <f t="shared" si="29"/>
        <v>3.5000000000000004E-5</v>
      </c>
    </row>
    <row r="143" spans="1:21" s="15" customFormat="1">
      <c r="A143" s="18">
        <v>391</v>
      </c>
      <c r="B143" s="25">
        <v>4.0000000000000003E-5</v>
      </c>
      <c r="C143" s="25">
        <v>7.7400000000000004E-3</v>
      </c>
      <c r="D143" s="25">
        <f t="shared" si="20"/>
        <v>7.6550000000000003E-3</v>
      </c>
      <c r="E143" s="25"/>
      <c r="F143" s="25">
        <f t="shared" si="21"/>
        <v>6.0603100000000002E-3</v>
      </c>
      <c r="G143" s="25">
        <f t="shared" si="22"/>
        <v>0.1395689393</v>
      </c>
      <c r="H143" s="25">
        <v>1.4800000000000001E-2</v>
      </c>
      <c r="I143" s="25">
        <f t="shared" si="23"/>
        <v>1.4715000000000001E-2</v>
      </c>
      <c r="J143" s="25"/>
      <c r="K143" s="25">
        <f t="shared" si="24"/>
        <v>1.1394610000000001E-2</v>
      </c>
      <c r="L143" s="25">
        <f t="shared" si="25"/>
        <v>0.26241786830000002</v>
      </c>
      <c r="M143" s="25">
        <v>1.4800000000000001E-2</v>
      </c>
      <c r="N143" s="25">
        <f t="shared" si="26"/>
        <v>1.4715000000000001E-2</v>
      </c>
      <c r="O143" s="25"/>
      <c r="P143" s="25">
        <f t="shared" si="27"/>
        <v>1.1394710000000001E-2</v>
      </c>
      <c r="Q143" s="25">
        <f t="shared" si="28"/>
        <v>0.2624201713</v>
      </c>
      <c r="R143" s="25"/>
      <c r="S143" s="25"/>
      <c r="T143" s="25">
        <v>1.2999999999999999E-4</v>
      </c>
      <c r="U143" s="25">
        <f t="shared" si="29"/>
        <v>8.4999999999999993E-5</v>
      </c>
    </row>
    <row r="144" spans="1:21" s="15" customFormat="1">
      <c r="A144" s="18">
        <v>392</v>
      </c>
      <c r="B144" s="25">
        <v>-1E-4</v>
      </c>
      <c r="C144" s="25">
        <v>7.6299999999999996E-3</v>
      </c>
      <c r="D144" s="25">
        <f t="shared" si="20"/>
        <v>7.6699999999999997E-3</v>
      </c>
      <c r="E144" s="25"/>
      <c r="F144" s="25">
        <f t="shared" si="21"/>
        <v>6.0753099999999996E-3</v>
      </c>
      <c r="G144" s="25">
        <f t="shared" si="22"/>
        <v>0.1399143893</v>
      </c>
      <c r="H144" s="25">
        <v>1.434E-2</v>
      </c>
      <c r="I144" s="25">
        <f t="shared" si="23"/>
        <v>1.438E-2</v>
      </c>
      <c r="J144" s="25"/>
      <c r="K144" s="25">
        <f t="shared" si="24"/>
        <v>1.1059610000000001E-2</v>
      </c>
      <c r="L144" s="25">
        <f t="shared" si="25"/>
        <v>0.25470281830000002</v>
      </c>
      <c r="M144" s="25">
        <v>1.434E-2</v>
      </c>
      <c r="N144" s="25">
        <f t="shared" si="26"/>
        <v>1.438E-2</v>
      </c>
      <c r="O144" s="25"/>
      <c r="P144" s="25">
        <f t="shared" si="27"/>
        <v>1.105971E-2</v>
      </c>
      <c r="Q144" s="25">
        <f t="shared" si="28"/>
        <v>0.2547051213</v>
      </c>
      <c r="R144" s="25"/>
      <c r="S144" s="25"/>
      <c r="T144" s="25">
        <v>2.0000000000000002E-5</v>
      </c>
      <c r="U144" s="25">
        <f t="shared" si="29"/>
        <v>-4.0000000000000003E-5</v>
      </c>
    </row>
    <row r="145" spans="1:21" s="15" customFormat="1">
      <c r="A145" s="18">
        <v>393</v>
      </c>
      <c r="B145" s="25">
        <v>-6.0000000000000002E-5</v>
      </c>
      <c r="C145" s="25">
        <v>7.5199999999999998E-3</v>
      </c>
      <c r="D145" s="25">
        <f t="shared" si="20"/>
        <v>7.4700000000000001E-3</v>
      </c>
      <c r="E145" s="25"/>
      <c r="F145" s="25">
        <f t="shared" si="21"/>
        <v>5.8753099999999999E-3</v>
      </c>
      <c r="G145" s="25">
        <f t="shared" si="22"/>
        <v>0.1353083893</v>
      </c>
      <c r="H145" s="25">
        <v>1.4590000000000001E-2</v>
      </c>
      <c r="I145" s="25">
        <f t="shared" si="23"/>
        <v>1.4540000000000001E-2</v>
      </c>
      <c r="J145" s="25"/>
      <c r="K145" s="25">
        <f t="shared" si="24"/>
        <v>1.1219610000000001E-2</v>
      </c>
      <c r="L145" s="25">
        <f t="shared" si="25"/>
        <v>0.25838761830000007</v>
      </c>
      <c r="M145" s="25">
        <v>1.4590000000000001E-2</v>
      </c>
      <c r="N145" s="25">
        <f t="shared" si="26"/>
        <v>1.4540000000000001E-2</v>
      </c>
      <c r="O145" s="25"/>
      <c r="P145" s="25">
        <f t="shared" si="27"/>
        <v>1.1219710000000001E-2</v>
      </c>
      <c r="Q145" s="25">
        <f t="shared" si="28"/>
        <v>0.25838992130000005</v>
      </c>
      <c r="R145" s="25"/>
      <c r="S145" s="25"/>
      <c r="T145" s="25">
        <v>1.6000000000000001E-4</v>
      </c>
      <c r="U145" s="25">
        <f t="shared" si="29"/>
        <v>5.0000000000000009E-5</v>
      </c>
    </row>
    <row r="146" spans="1:21" s="15" customFormat="1">
      <c r="A146" s="18">
        <v>394</v>
      </c>
      <c r="B146" s="25">
        <v>-1.4999999999999999E-4</v>
      </c>
      <c r="C146" s="25">
        <v>7.3499999999999998E-3</v>
      </c>
      <c r="D146" s="25">
        <f t="shared" si="20"/>
        <v>7.4349999999999998E-3</v>
      </c>
      <c r="E146" s="25"/>
      <c r="F146" s="25">
        <f t="shared" si="21"/>
        <v>5.8403099999999996E-3</v>
      </c>
      <c r="G146" s="25">
        <f t="shared" si="22"/>
        <v>0.1345023393</v>
      </c>
      <c r="H146" s="25">
        <v>1.405E-2</v>
      </c>
      <c r="I146" s="25">
        <f t="shared" si="23"/>
        <v>1.4135E-2</v>
      </c>
      <c r="J146" s="25"/>
      <c r="K146" s="25">
        <f t="shared" si="24"/>
        <v>1.0814610000000001E-2</v>
      </c>
      <c r="L146" s="25">
        <f t="shared" si="25"/>
        <v>0.24906046830000003</v>
      </c>
      <c r="M146" s="25">
        <v>1.405E-2</v>
      </c>
      <c r="N146" s="25">
        <f t="shared" si="26"/>
        <v>1.4135E-2</v>
      </c>
      <c r="O146" s="25"/>
      <c r="P146" s="25">
        <f t="shared" si="27"/>
        <v>1.081471E-2</v>
      </c>
      <c r="Q146" s="25">
        <f t="shared" si="28"/>
        <v>0.24906277130000001</v>
      </c>
      <c r="R146" s="25"/>
      <c r="S146" s="25"/>
      <c r="T146" s="25">
        <v>-2.0000000000000002E-5</v>
      </c>
      <c r="U146" s="25">
        <f t="shared" si="29"/>
        <v>-8.4999999999999993E-5</v>
      </c>
    </row>
    <row r="147" spans="1:21" s="15" customFormat="1">
      <c r="A147" s="18">
        <v>395</v>
      </c>
      <c r="B147" s="25">
        <v>1.4999999999999999E-4</v>
      </c>
      <c r="C147" s="25">
        <v>7.1700000000000002E-3</v>
      </c>
      <c r="D147" s="25">
        <f t="shared" si="20"/>
        <v>7.025E-3</v>
      </c>
      <c r="E147" s="25"/>
      <c r="F147" s="25">
        <f t="shared" si="21"/>
        <v>5.4303099999999998E-3</v>
      </c>
      <c r="G147" s="25">
        <f t="shared" si="22"/>
        <v>0.12506003930000001</v>
      </c>
      <c r="H147" s="25">
        <v>1.436E-2</v>
      </c>
      <c r="I147" s="25">
        <f t="shared" si="23"/>
        <v>1.4215E-2</v>
      </c>
      <c r="J147" s="25"/>
      <c r="K147" s="25">
        <f t="shared" si="24"/>
        <v>1.0894610000000001E-2</v>
      </c>
      <c r="L147" s="25">
        <f t="shared" si="25"/>
        <v>0.25090286830000003</v>
      </c>
      <c r="M147" s="25">
        <v>1.436E-2</v>
      </c>
      <c r="N147" s="25">
        <f t="shared" si="26"/>
        <v>1.4215E-2</v>
      </c>
      <c r="O147" s="25"/>
      <c r="P147" s="25">
        <f t="shared" si="27"/>
        <v>1.089471E-2</v>
      </c>
      <c r="Q147" s="25">
        <f t="shared" si="28"/>
        <v>0.25090517130000001</v>
      </c>
      <c r="R147" s="25"/>
      <c r="S147" s="25"/>
      <c r="T147" s="25">
        <v>1.3999999999999999E-4</v>
      </c>
      <c r="U147" s="25">
        <f t="shared" si="29"/>
        <v>1.45E-4</v>
      </c>
    </row>
    <row r="148" spans="1:21" s="15" customFormat="1">
      <c r="A148" s="18">
        <v>396</v>
      </c>
      <c r="B148" s="25">
        <v>-5.0000000000000002E-5</v>
      </c>
      <c r="C148" s="25">
        <v>7.0299999999999998E-3</v>
      </c>
      <c r="D148" s="25">
        <f t="shared" si="20"/>
        <v>7.0049999999999999E-3</v>
      </c>
      <c r="E148" s="25"/>
      <c r="F148" s="25">
        <f t="shared" si="21"/>
        <v>5.4103099999999998E-3</v>
      </c>
      <c r="G148" s="25">
        <f t="shared" si="22"/>
        <v>0.1245994393</v>
      </c>
      <c r="H148" s="25">
        <v>1.3780000000000001E-2</v>
      </c>
      <c r="I148" s="25">
        <f t="shared" si="23"/>
        <v>1.3755E-2</v>
      </c>
      <c r="J148" s="25"/>
      <c r="K148" s="25">
        <f t="shared" si="24"/>
        <v>1.043461E-2</v>
      </c>
      <c r="L148" s="25">
        <f t="shared" si="25"/>
        <v>0.24030906830000001</v>
      </c>
      <c r="M148" s="25">
        <v>1.3780000000000001E-2</v>
      </c>
      <c r="N148" s="25">
        <f t="shared" si="26"/>
        <v>1.3755E-2</v>
      </c>
      <c r="O148" s="25"/>
      <c r="P148" s="25">
        <f t="shared" si="27"/>
        <v>1.043471E-2</v>
      </c>
      <c r="Q148" s="25">
        <f t="shared" si="28"/>
        <v>0.24031137130000002</v>
      </c>
      <c r="R148" s="25"/>
      <c r="S148" s="25"/>
      <c r="T148" s="25">
        <v>1E-4</v>
      </c>
      <c r="U148" s="25">
        <f t="shared" si="29"/>
        <v>2.5000000000000001E-5</v>
      </c>
    </row>
    <row r="149" spans="1:21" s="15" customFormat="1">
      <c r="A149" s="18">
        <v>397</v>
      </c>
      <c r="B149" s="25">
        <v>1E-4</v>
      </c>
      <c r="C149" s="25">
        <v>7.2100000000000003E-3</v>
      </c>
      <c r="D149" s="25">
        <f t="shared" si="20"/>
        <v>7.0699999999999999E-3</v>
      </c>
      <c r="E149" s="25"/>
      <c r="F149" s="25">
        <f t="shared" si="21"/>
        <v>5.4753099999999997E-3</v>
      </c>
      <c r="G149" s="25">
        <f t="shared" si="22"/>
        <v>0.1260963893</v>
      </c>
      <c r="H149" s="25">
        <v>1.4370000000000001E-2</v>
      </c>
      <c r="I149" s="25">
        <f t="shared" si="23"/>
        <v>1.4230000000000001E-2</v>
      </c>
      <c r="J149" s="25"/>
      <c r="K149" s="25">
        <f t="shared" si="24"/>
        <v>1.0909610000000002E-2</v>
      </c>
      <c r="L149" s="25">
        <f t="shared" si="25"/>
        <v>0.25124831830000005</v>
      </c>
      <c r="M149" s="25">
        <v>1.436E-2</v>
      </c>
      <c r="N149" s="25">
        <f t="shared" si="26"/>
        <v>1.422E-2</v>
      </c>
      <c r="O149" s="25"/>
      <c r="P149" s="25">
        <f t="shared" si="27"/>
        <v>1.089971E-2</v>
      </c>
      <c r="Q149" s="25">
        <f t="shared" si="28"/>
        <v>0.25102032130000002</v>
      </c>
      <c r="R149" s="25"/>
      <c r="S149" s="25"/>
      <c r="T149" s="25">
        <v>1.8000000000000001E-4</v>
      </c>
      <c r="U149" s="25">
        <f t="shared" si="29"/>
        <v>1.4000000000000001E-4</v>
      </c>
    </row>
    <row r="150" spans="1:21" s="15" customFormat="1">
      <c r="A150" s="18">
        <v>398</v>
      </c>
      <c r="B150" s="25">
        <v>-1E-4</v>
      </c>
      <c r="C150" s="25">
        <v>7.0000000000000001E-3</v>
      </c>
      <c r="D150" s="25">
        <f t="shared" si="20"/>
        <v>7.0499999999999998E-3</v>
      </c>
      <c r="E150" s="25"/>
      <c r="F150" s="25">
        <f t="shared" si="21"/>
        <v>5.4553099999999997E-3</v>
      </c>
      <c r="G150" s="25">
        <f t="shared" si="22"/>
        <v>0.12563578929999999</v>
      </c>
      <c r="H150" s="25">
        <v>1.3899999999999999E-2</v>
      </c>
      <c r="I150" s="25">
        <f t="shared" si="23"/>
        <v>1.3949999999999999E-2</v>
      </c>
      <c r="J150" s="25"/>
      <c r="K150" s="25">
        <f t="shared" si="24"/>
        <v>1.0629609999999999E-2</v>
      </c>
      <c r="L150" s="25">
        <f t="shared" si="25"/>
        <v>0.2447999183</v>
      </c>
      <c r="M150" s="25">
        <v>1.38E-2</v>
      </c>
      <c r="N150" s="25">
        <f t="shared" si="26"/>
        <v>1.3849999999999999E-2</v>
      </c>
      <c r="O150" s="25"/>
      <c r="P150" s="25">
        <f t="shared" si="27"/>
        <v>1.0529709999999999E-2</v>
      </c>
      <c r="Q150" s="25">
        <f t="shared" si="28"/>
        <v>0.24249922130000001</v>
      </c>
      <c r="R150" s="25"/>
      <c r="S150" s="25"/>
      <c r="T150" s="25">
        <v>0</v>
      </c>
      <c r="U150" s="25">
        <f t="shared" si="29"/>
        <v>-5.0000000000000002E-5</v>
      </c>
    </row>
    <row r="151" spans="1:21" s="15" customFormat="1">
      <c r="A151" s="18">
        <v>399</v>
      </c>
      <c r="B151" s="25">
        <v>9.0000000000000006E-5</v>
      </c>
      <c r="C151" s="25">
        <v>6.7600000000000004E-3</v>
      </c>
      <c r="D151" s="25">
        <f t="shared" si="20"/>
        <v>6.5950000000000002E-3</v>
      </c>
      <c r="E151" s="25"/>
      <c r="F151" s="25">
        <f t="shared" si="21"/>
        <v>5.00031E-3</v>
      </c>
      <c r="G151" s="25">
        <f t="shared" si="22"/>
        <v>0.1151571393</v>
      </c>
      <c r="H151" s="25">
        <v>1.38E-2</v>
      </c>
      <c r="I151" s="25">
        <f t="shared" si="23"/>
        <v>1.3635E-2</v>
      </c>
      <c r="J151" s="25"/>
      <c r="K151" s="25">
        <f t="shared" si="24"/>
        <v>1.031461E-2</v>
      </c>
      <c r="L151" s="25">
        <f t="shared" si="25"/>
        <v>0.23754546830000001</v>
      </c>
      <c r="M151" s="25">
        <v>1.38E-2</v>
      </c>
      <c r="N151" s="25">
        <f t="shared" si="26"/>
        <v>1.3635E-2</v>
      </c>
      <c r="O151" s="25"/>
      <c r="P151" s="25">
        <f t="shared" si="27"/>
        <v>1.031471E-2</v>
      </c>
      <c r="Q151" s="25">
        <f t="shared" si="28"/>
        <v>0.23754777129999999</v>
      </c>
      <c r="R151" s="25"/>
      <c r="S151" s="25"/>
      <c r="T151" s="25">
        <v>2.4000000000000001E-4</v>
      </c>
      <c r="U151" s="25">
        <f t="shared" si="29"/>
        <v>1.65E-4</v>
      </c>
    </row>
    <row r="152" spans="1:21" s="15" customFormat="1">
      <c r="A152" s="18">
        <v>400</v>
      </c>
      <c r="B152" s="25">
        <v>-1.7000000000000001E-4</v>
      </c>
      <c r="C152" s="25">
        <v>6.6299999999999996E-3</v>
      </c>
      <c r="D152" s="25">
        <f t="shared" si="20"/>
        <v>6.6599999999999993E-3</v>
      </c>
      <c r="E152" s="25"/>
      <c r="F152" s="25">
        <f t="shared" si="21"/>
        <v>5.0653099999999991E-3</v>
      </c>
      <c r="G152" s="25">
        <f t="shared" si="22"/>
        <v>0.11665408929999999</v>
      </c>
      <c r="H152" s="25">
        <v>1.3429999999999999E-2</v>
      </c>
      <c r="I152" s="25">
        <f t="shared" si="23"/>
        <v>1.346E-2</v>
      </c>
      <c r="J152" s="25"/>
      <c r="K152" s="25">
        <f t="shared" si="24"/>
        <v>1.013961E-2</v>
      </c>
      <c r="L152" s="25">
        <f t="shared" si="25"/>
        <v>0.23351521830000002</v>
      </c>
      <c r="M152" s="25">
        <v>1.3440000000000001E-2</v>
      </c>
      <c r="N152" s="25">
        <f t="shared" si="26"/>
        <v>1.3470000000000001E-2</v>
      </c>
      <c r="O152" s="25"/>
      <c r="P152" s="25">
        <f t="shared" si="27"/>
        <v>1.0149710000000001E-2</v>
      </c>
      <c r="Q152" s="25">
        <f t="shared" si="28"/>
        <v>0.23374782130000005</v>
      </c>
      <c r="R152" s="25"/>
      <c r="S152" s="25"/>
      <c r="T152" s="25">
        <v>1.1E-4</v>
      </c>
      <c r="U152" s="25">
        <f t="shared" si="29"/>
        <v>-3.0000000000000004E-5</v>
      </c>
    </row>
    <row r="153" spans="1:21" s="15" customFormat="1">
      <c r="A153" s="18">
        <v>401</v>
      </c>
      <c r="B153" s="25">
        <v>2.0000000000000002E-5</v>
      </c>
      <c r="C153" s="25">
        <v>6.6E-3</v>
      </c>
      <c r="D153" s="25">
        <f t="shared" si="20"/>
        <v>6.4850000000000003E-3</v>
      </c>
      <c r="E153" s="25"/>
      <c r="F153" s="25">
        <f t="shared" si="21"/>
        <v>4.8903100000000001E-3</v>
      </c>
      <c r="G153" s="25">
        <f t="shared" si="22"/>
        <v>0.11262383930000001</v>
      </c>
      <c r="H153" s="25">
        <v>1.3809999999999999E-2</v>
      </c>
      <c r="I153" s="25">
        <f t="shared" si="23"/>
        <v>1.3694999999999999E-2</v>
      </c>
      <c r="J153" s="25"/>
      <c r="K153" s="25">
        <f t="shared" si="24"/>
        <v>1.0374609999999999E-2</v>
      </c>
      <c r="L153" s="25">
        <f t="shared" si="25"/>
        <v>0.2389272683</v>
      </c>
      <c r="M153" s="25">
        <v>1.3809999999999999E-2</v>
      </c>
      <c r="N153" s="25">
        <f t="shared" si="26"/>
        <v>1.3694999999999999E-2</v>
      </c>
      <c r="O153" s="25"/>
      <c r="P153" s="25">
        <f t="shared" si="27"/>
        <v>1.0374709999999999E-2</v>
      </c>
      <c r="Q153" s="25">
        <f t="shared" si="28"/>
        <v>0.23892957129999998</v>
      </c>
      <c r="R153" s="25"/>
      <c r="S153" s="25"/>
      <c r="T153" s="25">
        <v>2.1000000000000001E-4</v>
      </c>
      <c r="U153" s="25">
        <f t="shared" si="29"/>
        <v>1.15E-4</v>
      </c>
    </row>
    <row r="154" spans="1:21" s="15" customFormat="1">
      <c r="A154" s="18">
        <v>402</v>
      </c>
      <c r="B154" s="25">
        <v>-6.0000000000000002E-5</v>
      </c>
      <c r="C154" s="25">
        <v>6.4099999999999999E-3</v>
      </c>
      <c r="D154" s="25">
        <f t="shared" si="20"/>
        <v>6.3200000000000001E-3</v>
      </c>
      <c r="E154" s="25"/>
      <c r="F154" s="25">
        <f t="shared" si="21"/>
        <v>4.7253099999999999E-3</v>
      </c>
      <c r="G154" s="25">
        <f t="shared" si="22"/>
        <v>0.1088238893</v>
      </c>
      <c r="H154" s="25">
        <v>1.3259999999999999E-2</v>
      </c>
      <c r="I154" s="25">
        <f t="shared" si="23"/>
        <v>1.3169999999999999E-2</v>
      </c>
      <c r="J154" s="25"/>
      <c r="K154" s="25">
        <f t="shared" si="24"/>
        <v>9.84961E-3</v>
      </c>
      <c r="L154" s="25">
        <f t="shared" si="25"/>
        <v>0.22683651830000001</v>
      </c>
      <c r="M154" s="25">
        <v>1.3259999999999999E-2</v>
      </c>
      <c r="N154" s="25">
        <f t="shared" si="26"/>
        <v>1.3169999999999999E-2</v>
      </c>
      <c r="O154" s="25"/>
      <c r="P154" s="25">
        <f t="shared" si="27"/>
        <v>9.8497099999999994E-3</v>
      </c>
      <c r="Q154" s="25">
        <f t="shared" si="28"/>
        <v>0.22683882129999999</v>
      </c>
      <c r="R154" s="25"/>
      <c r="S154" s="25"/>
      <c r="T154" s="25">
        <v>2.4000000000000001E-4</v>
      </c>
      <c r="U154" s="25">
        <f t="shared" si="29"/>
        <v>9.0000000000000006E-5</v>
      </c>
    </row>
    <row r="155" spans="1:21" s="15" customFormat="1">
      <c r="A155" s="18">
        <v>403</v>
      </c>
      <c r="B155" s="25">
        <v>1.4999999999999999E-4</v>
      </c>
      <c r="C155" s="25">
        <v>6.4000000000000003E-3</v>
      </c>
      <c r="D155" s="25">
        <f t="shared" si="20"/>
        <v>6.215E-3</v>
      </c>
      <c r="E155" s="25"/>
      <c r="F155" s="25">
        <f t="shared" si="21"/>
        <v>4.6203099999999999E-3</v>
      </c>
      <c r="G155" s="25">
        <f t="shared" si="22"/>
        <v>0.1064057393</v>
      </c>
      <c r="H155" s="25">
        <v>1.357E-2</v>
      </c>
      <c r="I155" s="25">
        <f t="shared" si="23"/>
        <v>1.3385000000000001E-2</v>
      </c>
      <c r="J155" s="25"/>
      <c r="K155" s="25">
        <f t="shared" si="24"/>
        <v>1.0064610000000002E-2</v>
      </c>
      <c r="L155" s="25">
        <f t="shared" si="25"/>
        <v>0.23178796830000004</v>
      </c>
      <c r="M155" s="25">
        <v>1.357E-2</v>
      </c>
      <c r="N155" s="25">
        <f t="shared" si="26"/>
        <v>1.3385000000000001E-2</v>
      </c>
      <c r="O155" s="25"/>
      <c r="P155" s="25">
        <f t="shared" si="27"/>
        <v>1.0064710000000001E-2</v>
      </c>
      <c r="Q155" s="25">
        <f t="shared" si="28"/>
        <v>0.23179027130000004</v>
      </c>
      <c r="R155" s="25"/>
      <c r="S155" s="25"/>
      <c r="T155" s="25">
        <v>2.2000000000000001E-4</v>
      </c>
      <c r="U155" s="25">
        <f t="shared" si="29"/>
        <v>1.85E-4</v>
      </c>
    </row>
    <row r="156" spans="1:21" s="15" customFormat="1">
      <c r="A156" s="18">
        <v>404</v>
      </c>
      <c r="B156" s="25">
        <v>-1.6000000000000001E-4</v>
      </c>
      <c r="C156" s="25">
        <v>6.1700000000000001E-3</v>
      </c>
      <c r="D156" s="25">
        <f t="shared" si="20"/>
        <v>6.2649999999999997E-3</v>
      </c>
      <c r="E156" s="25"/>
      <c r="F156" s="25">
        <f t="shared" si="21"/>
        <v>4.6703099999999996E-3</v>
      </c>
      <c r="G156" s="25">
        <f t="shared" si="22"/>
        <v>0.1075572393</v>
      </c>
      <c r="H156" s="25">
        <v>1.311E-2</v>
      </c>
      <c r="I156" s="25">
        <f t="shared" si="23"/>
        <v>1.3205E-2</v>
      </c>
      <c r="J156" s="25"/>
      <c r="K156" s="25">
        <f t="shared" si="24"/>
        <v>9.8846100000000003E-3</v>
      </c>
      <c r="L156" s="25">
        <f t="shared" si="25"/>
        <v>0.22764256830000001</v>
      </c>
      <c r="M156" s="25">
        <v>1.311E-2</v>
      </c>
      <c r="N156" s="25">
        <f t="shared" si="26"/>
        <v>1.3205E-2</v>
      </c>
      <c r="O156" s="25"/>
      <c r="P156" s="25">
        <f t="shared" si="27"/>
        <v>9.8847099999999997E-3</v>
      </c>
      <c r="Q156" s="25">
        <f t="shared" si="28"/>
        <v>0.2276448713</v>
      </c>
      <c r="R156" s="25"/>
      <c r="S156" s="25"/>
      <c r="T156" s="25">
        <v>-3.0000000000000001E-5</v>
      </c>
      <c r="U156" s="25">
        <f t="shared" si="29"/>
        <v>-9.5000000000000005E-5</v>
      </c>
    </row>
    <row r="157" spans="1:21" s="15" customFormat="1">
      <c r="A157" s="18">
        <v>405</v>
      </c>
      <c r="B157" s="25">
        <v>8.0000000000000007E-5</v>
      </c>
      <c r="C157" s="25">
        <v>6.2100000000000002E-3</v>
      </c>
      <c r="D157" s="25">
        <f t="shared" si="20"/>
        <v>6.0600000000000003E-3</v>
      </c>
      <c r="E157" s="25"/>
      <c r="F157" s="25">
        <f t="shared" si="21"/>
        <v>4.4653100000000001E-3</v>
      </c>
      <c r="G157" s="25">
        <f t="shared" si="22"/>
        <v>0.1028360893</v>
      </c>
      <c r="H157" s="25">
        <v>1.323E-2</v>
      </c>
      <c r="I157" s="25">
        <f t="shared" si="23"/>
        <v>1.308E-2</v>
      </c>
      <c r="J157" s="25"/>
      <c r="K157" s="25">
        <f t="shared" si="24"/>
        <v>9.7596100000000002E-3</v>
      </c>
      <c r="L157" s="25">
        <f t="shared" si="25"/>
        <v>0.2247638183</v>
      </c>
      <c r="M157" s="25">
        <v>1.323E-2</v>
      </c>
      <c r="N157" s="25">
        <f t="shared" si="26"/>
        <v>1.308E-2</v>
      </c>
      <c r="O157" s="25"/>
      <c r="P157" s="25">
        <f t="shared" si="27"/>
        <v>9.7597099999999996E-3</v>
      </c>
      <c r="Q157" s="25">
        <f t="shared" si="28"/>
        <v>0.22476612130000001</v>
      </c>
      <c r="R157" s="25"/>
      <c r="S157" s="25"/>
      <c r="T157" s="25">
        <v>2.2000000000000001E-4</v>
      </c>
      <c r="U157" s="25">
        <f t="shared" si="29"/>
        <v>1.5000000000000001E-4</v>
      </c>
    </row>
    <row r="158" spans="1:21" s="15" customFormat="1">
      <c r="A158" s="18">
        <v>406</v>
      </c>
      <c r="B158" s="25">
        <v>-2.4000000000000001E-4</v>
      </c>
      <c r="C158" s="25">
        <v>6.0899999999999999E-3</v>
      </c>
      <c r="D158" s="25">
        <f t="shared" si="20"/>
        <v>6.2100000000000002E-3</v>
      </c>
      <c r="E158" s="25"/>
      <c r="F158" s="25">
        <f t="shared" si="21"/>
        <v>4.6153100000000001E-3</v>
      </c>
      <c r="G158" s="25">
        <f t="shared" si="22"/>
        <v>0.1062905893</v>
      </c>
      <c r="H158" s="25">
        <v>1.2959999999999999E-2</v>
      </c>
      <c r="I158" s="25">
        <f t="shared" si="23"/>
        <v>1.308E-2</v>
      </c>
      <c r="J158" s="25"/>
      <c r="K158" s="25">
        <f t="shared" si="24"/>
        <v>9.7596100000000002E-3</v>
      </c>
      <c r="L158" s="25">
        <f t="shared" si="25"/>
        <v>0.2247638183</v>
      </c>
      <c r="M158" s="25">
        <v>1.2959999999999999E-2</v>
      </c>
      <c r="N158" s="25">
        <f t="shared" si="26"/>
        <v>1.308E-2</v>
      </c>
      <c r="O158" s="25"/>
      <c r="P158" s="25">
        <f t="shared" si="27"/>
        <v>9.7597099999999996E-3</v>
      </c>
      <c r="Q158" s="25">
        <f t="shared" si="28"/>
        <v>0.22476612130000001</v>
      </c>
      <c r="R158" s="25"/>
      <c r="S158" s="25"/>
      <c r="T158" s="25">
        <v>0</v>
      </c>
      <c r="U158" s="25">
        <f t="shared" si="29"/>
        <v>-1.2E-4</v>
      </c>
    </row>
    <row r="159" spans="1:21" s="15" customFormat="1">
      <c r="A159" s="18">
        <v>407</v>
      </c>
      <c r="B159" s="25">
        <v>6.0000000000000002E-5</v>
      </c>
      <c r="C159" s="25">
        <v>6.0699999999999999E-3</v>
      </c>
      <c r="D159" s="25">
        <f t="shared" si="20"/>
        <v>5.9049999999999997E-3</v>
      </c>
      <c r="E159" s="25"/>
      <c r="F159" s="25">
        <f t="shared" si="21"/>
        <v>4.3103099999999995E-3</v>
      </c>
      <c r="G159" s="25">
        <f t="shared" si="22"/>
        <v>9.9266439299999995E-2</v>
      </c>
      <c r="H159" s="25">
        <v>1.303E-2</v>
      </c>
      <c r="I159" s="25">
        <f t="shared" si="23"/>
        <v>1.2865E-2</v>
      </c>
      <c r="J159" s="25"/>
      <c r="K159" s="25">
        <f t="shared" si="24"/>
        <v>9.5446100000000002E-3</v>
      </c>
      <c r="L159" s="25">
        <f t="shared" si="25"/>
        <v>0.21981236830000001</v>
      </c>
      <c r="M159" s="25">
        <v>1.303E-2</v>
      </c>
      <c r="N159" s="25">
        <f t="shared" si="26"/>
        <v>1.2865E-2</v>
      </c>
      <c r="O159" s="25"/>
      <c r="P159" s="25">
        <f t="shared" si="27"/>
        <v>9.5447099999999997E-3</v>
      </c>
      <c r="Q159" s="25">
        <f t="shared" si="28"/>
        <v>0.21981467130000001</v>
      </c>
      <c r="R159" s="25"/>
      <c r="S159" s="25"/>
      <c r="T159" s="25">
        <v>2.7E-4</v>
      </c>
      <c r="U159" s="25">
        <f t="shared" si="29"/>
        <v>1.65E-4</v>
      </c>
    </row>
    <row r="160" spans="1:21" s="15" customFormat="1">
      <c r="A160" s="18">
        <v>408</v>
      </c>
      <c r="B160" s="25">
        <v>-1.4999999999999999E-4</v>
      </c>
      <c r="C160" s="25">
        <v>6.1999999999999998E-3</v>
      </c>
      <c r="D160" s="25">
        <f t="shared" si="20"/>
        <v>6.2599999999999999E-3</v>
      </c>
      <c r="E160" s="25"/>
      <c r="F160" s="25">
        <f t="shared" si="21"/>
        <v>4.6653099999999998E-3</v>
      </c>
      <c r="G160" s="25">
        <f t="shared" si="22"/>
        <v>0.1074420893</v>
      </c>
      <c r="H160" s="25">
        <v>1.268E-2</v>
      </c>
      <c r="I160" s="25">
        <f t="shared" si="23"/>
        <v>1.274E-2</v>
      </c>
      <c r="J160" s="25"/>
      <c r="K160" s="25">
        <f t="shared" si="24"/>
        <v>9.4196100000000001E-3</v>
      </c>
      <c r="L160" s="25">
        <f t="shared" si="25"/>
        <v>0.21693361830000002</v>
      </c>
      <c r="M160" s="25">
        <v>1.268E-2</v>
      </c>
      <c r="N160" s="25">
        <f t="shared" si="26"/>
        <v>1.274E-2</v>
      </c>
      <c r="O160" s="25"/>
      <c r="P160" s="25">
        <f t="shared" si="27"/>
        <v>9.4197099999999995E-3</v>
      </c>
      <c r="Q160" s="25">
        <f t="shared" si="28"/>
        <v>0.2169359213</v>
      </c>
      <c r="R160" s="25"/>
      <c r="S160" s="25"/>
      <c r="T160" s="25">
        <v>3.0000000000000001E-5</v>
      </c>
      <c r="U160" s="25">
        <f t="shared" si="29"/>
        <v>-5.9999999999999995E-5</v>
      </c>
    </row>
    <row r="161" spans="1:21" s="15" customFormat="1">
      <c r="A161" s="18">
        <v>409</v>
      </c>
      <c r="B161" s="25">
        <v>6.0000000000000002E-5</v>
      </c>
      <c r="C161" s="25">
        <v>6.0000000000000001E-3</v>
      </c>
      <c r="D161" s="25">
        <f t="shared" si="20"/>
        <v>5.8799999999999998E-3</v>
      </c>
      <c r="E161" s="25"/>
      <c r="F161" s="25">
        <f t="shared" si="21"/>
        <v>4.2853099999999996E-3</v>
      </c>
      <c r="G161" s="25">
        <f t="shared" si="22"/>
        <v>9.8690689299999995E-2</v>
      </c>
      <c r="H161" s="25">
        <v>1.282E-2</v>
      </c>
      <c r="I161" s="25">
        <f t="shared" si="23"/>
        <v>1.2699999999999999E-2</v>
      </c>
      <c r="J161" s="25"/>
      <c r="K161" s="25">
        <f t="shared" si="24"/>
        <v>9.37961E-3</v>
      </c>
      <c r="L161" s="25">
        <f t="shared" si="25"/>
        <v>0.21601241830000001</v>
      </c>
      <c r="M161" s="25">
        <v>1.282E-2</v>
      </c>
      <c r="N161" s="25">
        <f t="shared" si="26"/>
        <v>1.2699999999999999E-2</v>
      </c>
      <c r="O161" s="25"/>
      <c r="P161" s="25">
        <f t="shared" si="27"/>
        <v>9.3797099999999994E-3</v>
      </c>
      <c r="Q161" s="25">
        <f t="shared" si="28"/>
        <v>0.21601472129999999</v>
      </c>
      <c r="R161" s="25"/>
      <c r="S161" s="25"/>
      <c r="T161" s="25">
        <v>1.8000000000000001E-4</v>
      </c>
      <c r="U161" s="25">
        <f t="shared" si="29"/>
        <v>1.2E-4</v>
      </c>
    </row>
    <row r="162" spans="1:21" s="15" customFormat="1">
      <c r="A162" s="18">
        <v>410</v>
      </c>
      <c r="B162" s="25">
        <v>-2.4000000000000001E-4</v>
      </c>
      <c r="C162" s="25">
        <v>5.7000000000000002E-3</v>
      </c>
      <c r="D162" s="25">
        <f t="shared" si="20"/>
        <v>5.8500000000000002E-3</v>
      </c>
      <c r="E162" s="25"/>
      <c r="F162" s="25">
        <f t="shared" si="21"/>
        <v>4.25531E-3</v>
      </c>
      <c r="G162" s="25">
        <f t="shared" si="22"/>
        <v>9.7999789300000001E-2</v>
      </c>
      <c r="H162" s="25">
        <v>1.23E-2</v>
      </c>
      <c r="I162" s="25">
        <f t="shared" si="23"/>
        <v>1.2450000000000001E-2</v>
      </c>
      <c r="J162" s="25"/>
      <c r="K162" s="25">
        <f t="shared" si="24"/>
        <v>9.1296100000000015E-3</v>
      </c>
      <c r="L162" s="25">
        <f t="shared" si="25"/>
        <v>0.21025491830000004</v>
      </c>
      <c r="M162" s="25">
        <v>1.23E-2</v>
      </c>
      <c r="N162" s="25">
        <f t="shared" si="26"/>
        <v>1.2450000000000001E-2</v>
      </c>
      <c r="O162" s="25"/>
      <c r="P162" s="25">
        <f t="shared" si="27"/>
        <v>9.1297100000000009E-3</v>
      </c>
      <c r="Q162" s="25">
        <f t="shared" si="28"/>
        <v>0.21025722130000002</v>
      </c>
      <c r="R162" s="25"/>
      <c r="S162" s="25"/>
      <c r="T162" s="25">
        <v>-6.0000000000000002E-5</v>
      </c>
      <c r="U162" s="25">
        <f t="shared" si="29"/>
        <v>-1.5000000000000001E-4</v>
      </c>
    </row>
    <row r="163" spans="1:21" s="15" customFormat="1">
      <c r="A163" s="18">
        <v>411</v>
      </c>
      <c r="B163" s="25">
        <v>1.0000000000000001E-5</v>
      </c>
      <c r="C163" s="25">
        <v>5.8199999999999997E-3</v>
      </c>
      <c r="D163" s="25">
        <f t="shared" si="20"/>
        <v>5.7549999999999997E-3</v>
      </c>
      <c r="E163" s="25"/>
      <c r="F163" s="25">
        <f t="shared" si="21"/>
        <v>4.1603099999999995E-3</v>
      </c>
      <c r="G163" s="25">
        <f t="shared" si="22"/>
        <v>9.5811939299999996E-2</v>
      </c>
      <c r="H163" s="25">
        <v>1.257E-2</v>
      </c>
      <c r="I163" s="25">
        <f t="shared" si="23"/>
        <v>1.2504999999999999E-2</v>
      </c>
      <c r="J163" s="25"/>
      <c r="K163" s="25">
        <f t="shared" si="24"/>
        <v>9.1846099999999993E-3</v>
      </c>
      <c r="L163" s="25">
        <f t="shared" si="25"/>
        <v>0.21152156829999999</v>
      </c>
      <c r="M163" s="25">
        <v>1.257E-2</v>
      </c>
      <c r="N163" s="25">
        <f t="shared" si="26"/>
        <v>1.2504999999999999E-2</v>
      </c>
      <c r="O163" s="25"/>
      <c r="P163" s="25">
        <f t="shared" si="27"/>
        <v>9.1847099999999987E-3</v>
      </c>
      <c r="Q163" s="25">
        <f t="shared" si="28"/>
        <v>0.21152387129999997</v>
      </c>
      <c r="R163" s="25"/>
      <c r="S163" s="25"/>
      <c r="T163" s="25">
        <v>1.2E-4</v>
      </c>
      <c r="U163" s="25">
        <f t="shared" si="29"/>
        <v>6.5000000000000008E-5</v>
      </c>
    </row>
    <row r="164" spans="1:21" s="15" customFormat="1">
      <c r="A164" s="18">
        <v>412</v>
      </c>
      <c r="B164" s="25">
        <v>-6.0000000000000002E-5</v>
      </c>
      <c r="C164" s="25">
        <v>5.77E-3</v>
      </c>
      <c r="D164" s="25">
        <f t="shared" si="20"/>
        <v>5.7549999999999997E-3</v>
      </c>
      <c r="E164" s="25"/>
      <c r="F164" s="25">
        <f t="shared" si="21"/>
        <v>4.1603099999999995E-3</v>
      </c>
      <c r="G164" s="25">
        <f t="shared" si="22"/>
        <v>9.5811939299999996E-2</v>
      </c>
      <c r="H164" s="25">
        <v>1.217E-2</v>
      </c>
      <c r="I164" s="25">
        <f t="shared" si="23"/>
        <v>1.2155000000000001E-2</v>
      </c>
      <c r="J164" s="25"/>
      <c r="K164" s="25">
        <f t="shared" si="24"/>
        <v>8.8346100000000014E-3</v>
      </c>
      <c r="L164" s="25">
        <f t="shared" si="25"/>
        <v>0.20346106830000005</v>
      </c>
      <c r="M164" s="25">
        <v>1.217E-2</v>
      </c>
      <c r="N164" s="25">
        <f t="shared" si="26"/>
        <v>1.2155000000000001E-2</v>
      </c>
      <c r="O164" s="25"/>
      <c r="P164" s="25">
        <f t="shared" si="27"/>
        <v>8.8347100000000008E-3</v>
      </c>
      <c r="Q164" s="25">
        <f t="shared" si="28"/>
        <v>0.20346337130000003</v>
      </c>
      <c r="R164" s="25"/>
      <c r="S164" s="25"/>
      <c r="T164" s="25">
        <v>9.0000000000000006E-5</v>
      </c>
      <c r="U164" s="25">
        <f t="shared" si="29"/>
        <v>1.5000000000000002E-5</v>
      </c>
    </row>
    <row r="165" spans="1:21" s="15" customFormat="1">
      <c r="A165" s="18">
        <v>413</v>
      </c>
      <c r="B165" s="25">
        <v>1.3999999999999999E-4</v>
      </c>
      <c r="C165" s="25">
        <v>5.6699999999999997E-3</v>
      </c>
      <c r="D165" s="25">
        <f t="shared" si="20"/>
        <v>5.5199999999999997E-3</v>
      </c>
      <c r="E165" s="25"/>
      <c r="F165" s="25">
        <f t="shared" si="21"/>
        <v>3.9253099999999996E-3</v>
      </c>
      <c r="G165" s="25">
        <f t="shared" si="22"/>
        <v>9.0399889299999994E-2</v>
      </c>
      <c r="H165" s="25">
        <v>1.235E-2</v>
      </c>
      <c r="I165" s="25">
        <f t="shared" si="23"/>
        <v>1.2199999999999999E-2</v>
      </c>
      <c r="J165" s="25"/>
      <c r="K165" s="25">
        <f t="shared" si="24"/>
        <v>8.8796099999999996E-3</v>
      </c>
      <c r="L165" s="25">
        <f t="shared" si="25"/>
        <v>0.20449741830000001</v>
      </c>
      <c r="M165" s="25">
        <v>1.235E-2</v>
      </c>
      <c r="N165" s="25">
        <f t="shared" si="26"/>
        <v>1.2199999999999999E-2</v>
      </c>
      <c r="O165" s="25"/>
      <c r="P165" s="25">
        <f t="shared" si="27"/>
        <v>8.879709999999999E-3</v>
      </c>
      <c r="Q165" s="25">
        <f t="shared" si="28"/>
        <v>0.20449972129999999</v>
      </c>
      <c r="R165" s="25"/>
      <c r="S165" s="25"/>
      <c r="T165" s="25">
        <v>1.6000000000000001E-4</v>
      </c>
      <c r="U165" s="25">
        <f t="shared" si="29"/>
        <v>1.5000000000000001E-4</v>
      </c>
    </row>
    <row r="166" spans="1:21" s="15" customFormat="1">
      <c r="A166" s="18">
        <v>414</v>
      </c>
      <c r="B166" s="25">
        <v>-8.0000000000000007E-5</v>
      </c>
      <c r="C166" s="25">
        <v>5.5300000000000002E-3</v>
      </c>
      <c r="D166" s="25">
        <f t="shared" si="20"/>
        <v>5.5599999999999998E-3</v>
      </c>
      <c r="E166" s="25"/>
      <c r="F166" s="25">
        <f t="shared" si="21"/>
        <v>3.9653099999999997E-3</v>
      </c>
      <c r="G166" s="25">
        <f t="shared" si="22"/>
        <v>9.1321089299999991E-2</v>
      </c>
      <c r="H166" s="25">
        <v>1.208E-2</v>
      </c>
      <c r="I166" s="25">
        <f t="shared" si="23"/>
        <v>1.2110000000000001E-2</v>
      </c>
      <c r="J166" s="25"/>
      <c r="K166" s="25">
        <f t="shared" si="24"/>
        <v>8.7896100000000015E-3</v>
      </c>
      <c r="L166" s="25">
        <f t="shared" si="25"/>
        <v>0.20242471830000006</v>
      </c>
      <c r="M166" s="25">
        <v>1.208E-2</v>
      </c>
      <c r="N166" s="25">
        <f t="shared" si="26"/>
        <v>1.2110000000000001E-2</v>
      </c>
      <c r="O166" s="25"/>
      <c r="P166" s="25">
        <f t="shared" si="27"/>
        <v>8.7897100000000009E-3</v>
      </c>
      <c r="Q166" s="25">
        <f t="shared" si="28"/>
        <v>0.20242702130000004</v>
      </c>
      <c r="R166" s="25"/>
      <c r="S166" s="25"/>
      <c r="T166" s="25">
        <v>2.0000000000000002E-5</v>
      </c>
      <c r="U166" s="25">
        <f t="shared" si="29"/>
        <v>-3.0000000000000004E-5</v>
      </c>
    </row>
    <row r="167" spans="1:21" s="15" customFormat="1">
      <c r="A167" s="18">
        <v>415</v>
      </c>
      <c r="B167" s="25">
        <v>5.0000000000000002E-5</v>
      </c>
      <c r="C167" s="25">
        <v>5.5900000000000004E-3</v>
      </c>
      <c r="D167" s="25">
        <f t="shared" si="20"/>
        <v>5.5250000000000004E-3</v>
      </c>
      <c r="E167" s="25"/>
      <c r="F167" s="25">
        <f t="shared" si="21"/>
        <v>3.9303100000000002E-3</v>
      </c>
      <c r="G167" s="25">
        <f t="shared" si="22"/>
        <v>9.0515039300000016E-2</v>
      </c>
      <c r="H167" s="25">
        <v>1.2070000000000001E-2</v>
      </c>
      <c r="I167" s="25">
        <f t="shared" si="23"/>
        <v>1.2005E-2</v>
      </c>
      <c r="J167" s="25"/>
      <c r="K167" s="25">
        <f t="shared" si="24"/>
        <v>8.6846100000000006E-3</v>
      </c>
      <c r="L167" s="25">
        <f t="shared" si="25"/>
        <v>0.20000656830000002</v>
      </c>
      <c r="M167" s="25">
        <v>1.2070000000000001E-2</v>
      </c>
      <c r="N167" s="25">
        <f t="shared" si="26"/>
        <v>1.2005E-2</v>
      </c>
      <c r="O167" s="25"/>
      <c r="P167" s="25">
        <f t="shared" si="27"/>
        <v>8.68471E-3</v>
      </c>
      <c r="Q167" s="25">
        <f t="shared" si="28"/>
        <v>0.2000088713</v>
      </c>
      <c r="R167" s="25"/>
      <c r="S167" s="25"/>
      <c r="T167" s="25">
        <v>8.0000000000000007E-5</v>
      </c>
      <c r="U167" s="25">
        <f t="shared" si="29"/>
        <v>6.5000000000000008E-5</v>
      </c>
    </row>
    <row r="168" spans="1:21" s="15" customFormat="1">
      <c r="A168" s="18">
        <v>416</v>
      </c>
      <c r="B168" s="25">
        <v>-1.0000000000000001E-5</v>
      </c>
      <c r="C168" s="25">
        <v>5.6100000000000004E-3</v>
      </c>
      <c r="D168" s="25">
        <f t="shared" si="20"/>
        <v>5.5700000000000003E-3</v>
      </c>
      <c r="E168" s="25"/>
      <c r="F168" s="25">
        <f t="shared" si="21"/>
        <v>3.9753100000000001E-3</v>
      </c>
      <c r="G168" s="25">
        <f t="shared" si="22"/>
        <v>9.1551389300000008E-2</v>
      </c>
      <c r="H168" s="25">
        <v>1.1809999999999999E-2</v>
      </c>
      <c r="I168" s="25">
        <f t="shared" si="23"/>
        <v>1.1769999999999999E-2</v>
      </c>
      <c r="J168" s="25"/>
      <c r="K168" s="25">
        <f t="shared" si="24"/>
        <v>8.4496099999999998E-3</v>
      </c>
      <c r="L168" s="25">
        <f t="shared" si="25"/>
        <v>0.19459451829999999</v>
      </c>
      <c r="M168" s="25">
        <v>1.1809999999999999E-2</v>
      </c>
      <c r="N168" s="25">
        <f t="shared" si="26"/>
        <v>1.1769999999999999E-2</v>
      </c>
      <c r="O168" s="25"/>
      <c r="P168" s="25">
        <f t="shared" si="27"/>
        <v>8.4497099999999992E-3</v>
      </c>
      <c r="Q168" s="25">
        <f t="shared" si="28"/>
        <v>0.1945968213</v>
      </c>
      <c r="R168" s="25"/>
      <c r="S168" s="25"/>
      <c r="T168" s="25">
        <v>9.0000000000000006E-5</v>
      </c>
      <c r="U168" s="25">
        <f t="shared" si="29"/>
        <v>4.0000000000000003E-5</v>
      </c>
    </row>
    <row r="169" spans="1:21" s="15" customFormat="1">
      <c r="A169" s="18">
        <v>417</v>
      </c>
      <c r="B169" s="25">
        <v>-1.0000000000000001E-5</v>
      </c>
      <c r="C169" s="25">
        <v>5.5599999999999998E-3</v>
      </c>
      <c r="D169" s="25">
        <f t="shared" si="20"/>
        <v>5.5149999999999999E-3</v>
      </c>
      <c r="E169" s="25"/>
      <c r="F169" s="25">
        <f t="shared" si="21"/>
        <v>3.9203099999999998E-3</v>
      </c>
      <c r="G169" s="25">
        <f t="shared" si="22"/>
        <v>9.02847393E-2</v>
      </c>
      <c r="H169" s="25">
        <v>1.1939999999999999E-2</v>
      </c>
      <c r="I169" s="25">
        <f t="shared" si="23"/>
        <v>1.1894999999999999E-2</v>
      </c>
      <c r="J169" s="25"/>
      <c r="K169" s="25">
        <f t="shared" si="24"/>
        <v>8.5746099999999999E-3</v>
      </c>
      <c r="L169" s="25">
        <f t="shared" si="25"/>
        <v>0.1974732683</v>
      </c>
      <c r="M169" s="25">
        <v>1.193E-2</v>
      </c>
      <c r="N169" s="25">
        <f t="shared" si="26"/>
        <v>1.1885E-2</v>
      </c>
      <c r="O169" s="25"/>
      <c r="P169" s="25">
        <f t="shared" si="27"/>
        <v>8.5647099999999997E-3</v>
      </c>
      <c r="Q169" s="25">
        <f t="shared" si="28"/>
        <v>0.1972452713</v>
      </c>
      <c r="R169" s="25"/>
      <c r="S169" s="25"/>
      <c r="T169" s="25">
        <v>1E-4</v>
      </c>
      <c r="U169" s="25">
        <f t="shared" si="29"/>
        <v>4.5000000000000003E-5</v>
      </c>
    </row>
    <row r="170" spans="1:21" s="15" customFormat="1">
      <c r="A170" s="18">
        <v>418</v>
      </c>
      <c r="B170" s="25">
        <v>-9.0000000000000006E-5</v>
      </c>
      <c r="C170" s="25">
        <v>5.4400000000000004E-3</v>
      </c>
      <c r="D170" s="25">
        <f t="shared" si="20"/>
        <v>5.4600000000000004E-3</v>
      </c>
      <c r="E170" s="25"/>
      <c r="F170" s="25">
        <f t="shared" si="21"/>
        <v>3.8653100000000003E-3</v>
      </c>
      <c r="G170" s="25">
        <f t="shared" si="22"/>
        <v>8.9018089300000006E-2</v>
      </c>
      <c r="H170" s="25">
        <v>1.155E-2</v>
      </c>
      <c r="I170" s="25">
        <f t="shared" si="23"/>
        <v>1.1569999999999999E-2</v>
      </c>
      <c r="J170" s="25"/>
      <c r="K170" s="25">
        <f t="shared" si="24"/>
        <v>8.2496099999999992E-3</v>
      </c>
      <c r="L170" s="25">
        <f t="shared" si="25"/>
        <v>0.18998851829999999</v>
      </c>
      <c r="M170" s="25">
        <v>1.153E-2</v>
      </c>
      <c r="N170" s="25">
        <f t="shared" si="26"/>
        <v>1.155E-2</v>
      </c>
      <c r="O170" s="25"/>
      <c r="P170" s="25">
        <f t="shared" si="27"/>
        <v>8.2297099999999995E-3</v>
      </c>
      <c r="Q170" s="25">
        <f t="shared" si="28"/>
        <v>0.1895302213</v>
      </c>
      <c r="R170" s="25"/>
      <c r="S170" s="25"/>
      <c r="T170" s="25">
        <v>5.0000000000000002E-5</v>
      </c>
      <c r="U170" s="25">
        <f t="shared" si="29"/>
        <v>-2.0000000000000002E-5</v>
      </c>
    </row>
    <row r="171" spans="1:21" s="15" customFormat="1">
      <c r="A171" s="18">
        <v>419</v>
      </c>
      <c r="B171" s="25">
        <v>5.0000000000000002E-5</v>
      </c>
      <c r="C171" s="25">
        <v>5.3200000000000001E-3</v>
      </c>
      <c r="D171" s="25">
        <f t="shared" si="20"/>
        <v>5.2550000000000001E-3</v>
      </c>
      <c r="E171" s="25"/>
      <c r="F171" s="25">
        <f t="shared" si="21"/>
        <v>3.66031E-3</v>
      </c>
      <c r="G171" s="25">
        <f t="shared" si="22"/>
        <v>8.4296939299999998E-2</v>
      </c>
      <c r="H171" s="25">
        <v>1.162E-2</v>
      </c>
      <c r="I171" s="25">
        <f t="shared" si="23"/>
        <v>1.1554999999999999E-2</v>
      </c>
      <c r="J171" s="25"/>
      <c r="K171" s="25">
        <f t="shared" si="24"/>
        <v>8.2346099999999998E-3</v>
      </c>
      <c r="L171" s="25">
        <f t="shared" si="25"/>
        <v>0.1896430683</v>
      </c>
      <c r="M171" s="25">
        <v>1.162E-2</v>
      </c>
      <c r="N171" s="25">
        <f t="shared" si="26"/>
        <v>1.1554999999999999E-2</v>
      </c>
      <c r="O171" s="25"/>
      <c r="P171" s="25">
        <f t="shared" si="27"/>
        <v>8.2347099999999993E-3</v>
      </c>
      <c r="Q171" s="25">
        <f t="shared" si="28"/>
        <v>0.1896453713</v>
      </c>
      <c r="R171" s="25"/>
      <c r="S171" s="25"/>
      <c r="T171" s="25">
        <v>8.0000000000000007E-5</v>
      </c>
      <c r="U171" s="25">
        <f t="shared" si="29"/>
        <v>6.5000000000000008E-5</v>
      </c>
    </row>
    <row r="172" spans="1:21" s="15" customFormat="1">
      <c r="A172" s="18">
        <v>420</v>
      </c>
      <c r="B172" s="25">
        <v>-6.0000000000000002E-5</v>
      </c>
      <c r="C172" s="25">
        <v>5.3E-3</v>
      </c>
      <c r="D172" s="25">
        <f t="shared" si="20"/>
        <v>5.2750000000000002E-3</v>
      </c>
      <c r="E172" s="25"/>
      <c r="F172" s="25">
        <f t="shared" si="21"/>
        <v>3.68031E-3</v>
      </c>
      <c r="G172" s="25">
        <f t="shared" si="22"/>
        <v>8.4757539300000004E-2</v>
      </c>
      <c r="H172" s="25">
        <v>1.141E-2</v>
      </c>
      <c r="I172" s="25">
        <f t="shared" si="23"/>
        <v>1.1384999999999999E-2</v>
      </c>
      <c r="J172" s="25"/>
      <c r="K172" s="25">
        <f t="shared" si="24"/>
        <v>8.0646099999999998E-3</v>
      </c>
      <c r="L172" s="25">
        <f t="shared" si="25"/>
        <v>0.18572796830000002</v>
      </c>
      <c r="M172" s="25">
        <v>1.141E-2</v>
      </c>
      <c r="N172" s="25">
        <f t="shared" si="26"/>
        <v>1.1384999999999999E-2</v>
      </c>
      <c r="O172" s="25"/>
      <c r="P172" s="25">
        <f t="shared" si="27"/>
        <v>8.0647099999999992E-3</v>
      </c>
      <c r="Q172" s="25">
        <f t="shared" si="28"/>
        <v>0.1857302713</v>
      </c>
      <c r="R172" s="25"/>
      <c r="S172" s="25"/>
      <c r="T172" s="25">
        <v>1.1E-4</v>
      </c>
      <c r="U172" s="25">
        <f t="shared" si="29"/>
        <v>2.5000000000000001E-5</v>
      </c>
    </row>
    <row r="173" spans="1:21" s="15" customFormat="1">
      <c r="A173" s="18">
        <v>421</v>
      </c>
      <c r="B173" s="25">
        <v>-1.2999999999999999E-4</v>
      </c>
      <c r="C173" s="25">
        <v>5.3600000000000002E-3</v>
      </c>
      <c r="D173" s="25">
        <f t="shared" si="20"/>
        <v>5.4050000000000001E-3</v>
      </c>
      <c r="E173" s="25"/>
      <c r="F173" s="25">
        <f t="shared" si="21"/>
        <v>3.8103099999999999E-3</v>
      </c>
      <c r="G173" s="25">
        <f t="shared" si="22"/>
        <v>8.7751439299999998E-2</v>
      </c>
      <c r="H173" s="25">
        <v>1.15E-2</v>
      </c>
      <c r="I173" s="25">
        <f t="shared" si="23"/>
        <v>1.1545E-2</v>
      </c>
      <c r="J173" s="25"/>
      <c r="K173" s="25">
        <f t="shared" si="24"/>
        <v>8.2246100000000003E-3</v>
      </c>
      <c r="L173" s="25">
        <f t="shared" si="25"/>
        <v>0.18941276830000001</v>
      </c>
      <c r="M173" s="25">
        <v>1.15E-2</v>
      </c>
      <c r="N173" s="25">
        <f t="shared" si="26"/>
        <v>1.1545E-2</v>
      </c>
      <c r="O173" s="25"/>
      <c r="P173" s="25">
        <f t="shared" si="27"/>
        <v>8.2247099999999997E-3</v>
      </c>
      <c r="Q173" s="25">
        <f t="shared" si="28"/>
        <v>0.18941507130000002</v>
      </c>
      <c r="R173" s="25"/>
      <c r="S173" s="25"/>
      <c r="T173" s="25">
        <v>4.0000000000000003E-5</v>
      </c>
      <c r="U173" s="25">
        <f t="shared" si="29"/>
        <v>-4.4999999999999996E-5</v>
      </c>
    </row>
    <row r="174" spans="1:21" s="15" customFormat="1">
      <c r="A174" s="18">
        <v>422</v>
      </c>
      <c r="B174" s="25">
        <v>-9.0000000000000006E-5</v>
      </c>
      <c r="C174" s="25">
        <v>5.13E-3</v>
      </c>
      <c r="D174" s="25">
        <f t="shared" si="20"/>
        <v>5.13E-3</v>
      </c>
      <c r="E174" s="25"/>
      <c r="F174" s="25">
        <f t="shared" si="21"/>
        <v>3.5353099999999998E-3</v>
      </c>
      <c r="G174" s="25">
        <f t="shared" si="22"/>
        <v>8.1418189299999999E-2</v>
      </c>
      <c r="H174" s="25">
        <v>1.108E-2</v>
      </c>
      <c r="I174" s="25">
        <f t="shared" si="23"/>
        <v>1.108E-2</v>
      </c>
      <c r="J174" s="25"/>
      <c r="K174" s="25">
        <f t="shared" si="24"/>
        <v>7.7596100000000001E-3</v>
      </c>
      <c r="L174" s="25">
        <f t="shared" si="25"/>
        <v>0.17870381830000001</v>
      </c>
      <c r="M174" s="25">
        <v>1.108E-2</v>
      </c>
      <c r="N174" s="25">
        <f t="shared" si="26"/>
        <v>1.108E-2</v>
      </c>
      <c r="O174" s="25"/>
      <c r="P174" s="25">
        <f t="shared" si="27"/>
        <v>7.7597099999999995E-3</v>
      </c>
      <c r="Q174" s="25">
        <f t="shared" si="28"/>
        <v>0.17870612129999999</v>
      </c>
      <c r="R174" s="25"/>
      <c r="S174" s="25"/>
      <c r="T174" s="25">
        <v>9.0000000000000006E-5</v>
      </c>
      <c r="U174" s="25">
        <f t="shared" si="29"/>
        <v>0</v>
      </c>
    </row>
    <row r="175" spans="1:21" s="15" customFormat="1">
      <c r="A175" s="18">
        <v>423</v>
      </c>
      <c r="B175" s="25">
        <v>-6.0000000000000002E-5</v>
      </c>
      <c r="C175" s="25">
        <v>5.3E-3</v>
      </c>
      <c r="D175" s="25">
        <f t="shared" si="20"/>
        <v>5.3350000000000003E-3</v>
      </c>
      <c r="E175" s="25"/>
      <c r="F175" s="25">
        <f t="shared" si="21"/>
        <v>3.7403100000000002E-3</v>
      </c>
      <c r="G175" s="25">
        <f t="shared" si="22"/>
        <v>8.6139339300000006E-2</v>
      </c>
      <c r="H175" s="25">
        <v>1.1089999999999999E-2</v>
      </c>
      <c r="I175" s="25">
        <f t="shared" si="23"/>
        <v>1.1124999999999999E-2</v>
      </c>
      <c r="J175" s="25"/>
      <c r="K175" s="25">
        <f t="shared" si="24"/>
        <v>7.80461E-3</v>
      </c>
      <c r="L175" s="25">
        <f t="shared" si="25"/>
        <v>0.1797401683</v>
      </c>
      <c r="M175" s="25">
        <v>1.1089999999999999E-2</v>
      </c>
      <c r="N175" s="25">
        <f t="shared" si="26"/>
        <v>1.1124999999999999E-2</v>
      </c>
      <c r="O175" s="25"/>
      <c r="P175" s="25">
        <f t="shared" si="27"/>
        <v>7.8047099999999994E-3</v>
      </c>
      <c r="Q175" s="25">
        <f t="shared" si="28"/>
        <v>0.17974247129999998</v>
      </c>
      <c r="R175" s="25"/>
      <c r="S175" s="25"/>
      <c r="T175" s="25">
        <v>-1.0000000000000001E-5</v>
      </c>
      <c r="U175" s="25">
        <f t="shared" si="29"/>
        <v>-3.5000000000000004E-5</v>
      </c>
    </row>
    <row r="176" spans="1:21" s="15" customFormat="1">
      <c r="A176" s="18">
        <v>424</v>
      </c>
      <c r="B176" s="25">
        <v>2.0000000000000002E-5</v>
      </c>
      <c r="C176" s="25">
        <v>5.28E-3</v>
      </c>
      <c r="D176" s="25">
        <f t="shared" si="20"/>
        <v>5.1749999999999999E-3</v>
      </c>
      <c r="E176" s="25"/>
      <c r="F176" s="25">
        <f t="shared" si="21"/>
        <v>3.5803099999999997E-3</v>
      </c>
      <c r="G176" s="25">
        <f t="shared" si="22"/>
        <v>8.2454539300000004E-2</v>
      </c>
      <c r="H176" s="25">
        <v>1.107E-2</v>
      </c>
      <c r="I176" s="25">
        <f t="shared" si="23"/>
        <v>1.0965000000000001E-2</v>
      </c>
      <c r="J176" s="25"/>
      <c r="K176" s="25">
        <f t="shared" si="24"/>
        <v>7.6446100000000013E-3</v>
      </c>
      <c r="L176" s="25">
        <f t="shared" si="25"/>
        <v>0.17605536830000004</v>
      </c>
      <c r="M176" s="25">
        <v>1.107E-2</v>
      </c>
      <c r="N176" s="25">
        <f t="shared" si="26"/>
        <v>1.0965000000000001E-2</v>
      </c>
      <c r="O176" s="25"/>
      <c r="P176" s="25">
        <f t="shared" si="27"/>
        <v>7.6447100000000007E-3</v>
      </c>
      <c r="Q176" s="25">
        <f t="shared" si="28"/>
        <v>0.17605767130000002</v>
      </c>
      <c r="R176" s="25"/>
      <c r="S176" s="25"/>
      <c r="T176" s="25">
        <v>1.9000000000000001E-4</v>
      </c>
      <c r="U176" s="25">
        <f t="shared" si="29"/>
        <v>1.05E-4</v>
      </c>
    </row>
    <row r="177" spans="1:21" s="15" customFormat="1">
      <c r="A177" s="18">
        <v>425</v>
      </c>
      <c r="B177" s="25">
        <v>1.0000000000000001E-5</v>
      </c>
      <c r="C177" s="25">
        <v>5.1599999999999997E-3</v>
      </c>
      <c r="D177" s="25">
        <f t="shared" si="20"/>
        <v>5.1500000000000001E-3</v>
      </c>
      <c r="E177" s="25"/>
      <c r="F177" s="25">
        <f t="shared" si="21"/>
        <v>3.5553099999999999E-3</v>
      </c>
      <c r="G177" s="25">
        <f t="shared" si="22"/>
        <v>8.1878789300000004E-2</v>
      </c>
      <c r="H177" s="25">
        <v>1.1010000000000001E-2</v>
      </c>
      <c r="I177" s="25">
        <f t="shared" si="23"/>
        <v>1.1000000000000001E-2</v>
      </c>
      <c r="J177" s="25"/>
      <c r="K177" s="25">
        <f t="shared" si="24"/>
        <v>7.6796100000000016E-3</v>
      </c>
      <c r="L177" s="25">
        <f t="shared" si="25"/>
        <v>0.17686141830000005</v>
      </c>
      <c r="M177" s="25">
        <v>1.1010000000000001E-2</v>
      </c>
      <c r="N177" s="25">
        <f t="shared" si="26"/>
        <v>1.1000000000000001E-2</v>
      </c>
      <c r="O177" s="25"/>
      <c r="P177" s="25">
        <f t="shared" si="27"/>
        <v>7.679710000000001E-3</v>
      </c>
      <c r="Q177" s="25">
        <f t="shared" si="28"/>
        <v>0.17686372130000003</v>
      </c>
      <c r="R177" s="25"/>
      <c r="S177" s="25"/>
      <c r="T177" s="25">
        <v>1.0000000000000001E-5</v>
      </c>
      <c r="U177" s="25">
        <f t="shared" si="29"/>
        <v>1.0000000000000001E-5</v>
      </c>
    </row>
    <row r="178" spans="1:21" s="15" customFormat="1">
      <c r="A178" s="18">
        <v>426</v>
      </c>
      <c r="B178" s="25">
        <v>5.0000000000000002E-5</v>
      </c>
      <c r="C178" s="25">
        <v>5.1200000000000004E-3</v>
      </c>
      <c r="D178" s="25">
        <f t="shared" si="20"/>
        <v>5.0300000000000006E-3</v>
      </c>
      <c r="E178" s="25"/>
      <c r="F178" s="25">
        <f t="shared" si="21"/>
        <v>3.4353100000000004E-3</v>
      </c>
      <c r="G178" s="25">
        <f t="shared" si="22"/>
        <v>7.9115189300000013E-2</v>
      </c>
      <c r="H178" s="25">
        <v>1.074E-2</v>
      </c>
      <c r="I178" s="25">
        <f t="shared" si="23"/>
        <v>1.065E-2</v>
      </c>
      <c r="J178" s="25"/>
      <c r="K178" s="25">
        <f t="shared" si="24"/>
        <v>7.3296100000000003E-3</v>
      </c>
      <c r="L178" s="25">
        <f t="shared" si="25"/>
        <v>0.16880091830000002</v>
      </c>
      <c r="M178" s="25">
        <v>1.074E-2</v>
      </c>
      <c r="N178" s="25">
        <f t="shared" si="26"/>
        <v>1.065E-2</v>
      </c>
      <c r="O178" s="25"/>
      <c r="P178" s="25">
        <f t="shared" si="27"/>
        <v>7.3297099999999997E-3</v>
      </c>
      <c r="Q178" s="25">
        <f t="shared" si="28"/>
        <v>0.1688032213</v>
      </c>
      <c r="R178" s="25"/>
      <c r="S178" s="25"/>
      <c r="T178" s="25">
        <v>1.2999999999999999E-4</v>
      </c>
      <c r="U178" s="25">
        <f t="shared" si="29"/>
        <v>8.9999999999999992E-5</v>
      </c>
    </row>
    <row r="179" spans="1:21" s="15" customFormat="1">
      <c r="A179" s="18">
        <v>427</v>
      </c>
      <c r="B179" s="25">
        <v>-2.0000000000000002E-5</v>
      </c>
      <c r="C179" s="25">
        <v>5.0000000000000001E-3</v>
      </c>
      <c r="D179" s="25">
        <f t="shared" si="20"/>
        <v>5.0000000000000001E-3</v>
      </c>
      <c r="E179" s="25"/>
      <c r="F179" s="25">
        <f t="shared" si="21"/>
        <v>3.4053099999999999E-3</v>
      </c>
      <c r="G179" s="25">
        <f t="shared" si="22"/>
        <v>7.8424289300000005E-2</v>
      </c>
      <c r="H179" s="25">
        <v>1.056E-2</v>
      </c>
      <c r="I179" s="25">
        <f t="shared" si="23"/>
        <v>1.056E-2</v>
      </c>
      <c r="J179" s="25"/>
      <c r="K179" s="25">
        <f t="shared" si="24"/>
        <v>7.2396100000000005E-3</v>
      </c>
      <c r="L179" s="25">
        <f t="shared" si="25"/>
        <v>0.16672821830000001</v>
      </c>
      <c r="M179" s="25">
        <v>1.056E-2</v>
      </c>
      <c r="N179" s="25">
        <f t="shared" si="26"/>
        <v>1.056E-2</v>
      </c>
      <c r="O179" s="25"/>
      <c r="P179" s="25">
        <f t="shared" si="27"/>
        <v>7.2397099999999999E-3</v>
      </c>
      <c r="Q179" s="25">
        <f t="shared" si="28"/>
        <v>0.16673052130000002</v>
      </c>
      <c r="R179" s="25"/>
      <c r="S179" s="25"/>
      <c r="T179" s="25">
        <v>2.0000000000000002E-5</v>
      </c>
      <c r="U179" s="25">
        <f t="shared" si="29"/>
        <v>0</v>
      </c>
    </row>
    <row r="180" spans="1:21" s="15" customFormat="1">
      <c r="A180" s="18">
        <v>428</v>
      </c>
      <c r="B180" s="25">
        <v>0</v>
      </c>
      <c r="C180" s="25">
        <v>5.0000000000000001E-3</v>
      </c>
      <c r="D180" s="25">
        <f t="shared" si="20"/>
        <v>5.0150000000000004E-3</v>
      </c>
      <c r="E180" s="25"/>
      <c r="F180" s="25">
        <f t="shared" si="21"/>
        <v>3.4203100000000002E-3</v>
      </c>
      <c r="G180" s="25">
        <f t="shared" si="22"/>
        <v>7.8769739300000002E-2</v>
      </c>
      <c r="H180" s="25">
        <v>1.0580000000000001E-2</v>
      </c>
      <c r="I180" s="25">
        <f t="shared" si="23"/>
        <v>1.0595E-2</v>
      </c>
      <c r="J180" s="25"/>
      <c r="K180" s="25">
        <f t="shared" si="24"/>
        <v>7.2746100000000008E-3</v>
      </c>
      <c r="L180" s="25">
        <f t="shared" si="25"/>
        <v>0.16753426830000004</v>
      </c>
      <c r="M180" s="25">
        <v>1.0580000000000001E-2</v>
      </c>
      <c r="N180" s="25">
        <f t="shared" si="26"/>
        <v>1.0595E-2</v>
      </c>
      <c r="O180" s="25"/>
      <c r="P180" s="25">
        <f t="shared" si="27"/>
        <v>7.2747100000000002E-3</v>
      </c>
      <c r="Q180" s="25">
        <f t="shared" si="28"/>
        <v>0.16753657130000002</v>
      </c>
      <c r="R180" s="25"/>
      <c r="S180" s="25"/>
      <c r="T180" s="25">
        <v>-3.0000000000000001E-5</v>
      </c>
      <c r="U180" s="25">
        <f t="shared" si="29"/>
        <v>-1.5E-5</v>
      </c>
    </row>
    <row r="181" spans="1:21" s="15" customFormat="1">
      <c r="A181" s="18">
        <v>429</v>
      </c>
      <c r="B181" s="25">
        <v>-6.0000000000000002E-5</v>
      </c>
      <c r="C181" s="25">
        <v>4.9800000000000001E-3</v>
      </c>
      <c r="D181" s="25">
        <f t="shared" si="20"/>
        <v>5.0150000000000004E-3</v>
      </c>
      <c r="E181" s="25"/>
      <c r="F181" s="25">
        <f t="shared" si="21"/>
        <v>3.4203100000000002E-3</v>
      </c>
      <c r="G181" s="25">
        <f t="shared" si="22"/>
        <v>7.8769739300000002E-2</v>
      </c>
      <c r="H181" s="25">
        <v>1.04E-2</v>
      </c>
      <c r="I181" s="25">
        <f t="shared" si="23"/>
        <v>1.0435E-2</v>
      </c>
      <c r="J181" s="25"/>
      <c r="K181" s="25">
        <f t="shared" si="24"/>
        <v>7.1146100000000004E-3</v>
      </c>
      <c r="L181" s="25">
        <f t="shared" si="25"/>
        <v>0.16384946830000002</v>
      </c>
      <c r="M181" s="25">
        <v>1.04E-2</v>
      </c>
      <c r="N181" s="25">
        <f t="shared" si="26"/>
        <v>1.0435E-2</v>
      </c>
      <c r="O181" s="25"/>
      <c r="P181" s="25">
        <f t="shared" si="27"/>
        <v>7.1147099999999998E-3</v>
      </c>
      <c r="Q181" s="25">
        <f t="shared" si="28"/>
        <v>0.1638517713</v>
      </c>
      <c r="R181" s="25"/>
      <c r="S181" s="25"/>
      <c r="T181" s="25">
        <v>-1.0000000000000001E-5</v>
      </c>
      <c r="U181" s="25">
        <f t="shared" si="29"/>
        <v>-3.5000000000000004E-5</v>
      </c>
    </row>
    <row r="182" spans="1:21" s="15" customFormat="1">
      <c r="A182" s="18">
        <v>430</v>
      </c>
      <c r="B182" s="25">
        <v>-1.1E-4</v>
      </c>
      <c r="C182" s="25">
        <v>4.9399999999999999E-3</v>
      </c>
      <c r="D182" s="25">
        <f t="shared" si="20"/>
        <v>4.9950000000000003E-3</v>
      </c>
      <c r="E182" s="25"/>
      <c r="F182" s="25">
        <f t="shared" si="21"/>
        <v>3.4003100000000001E-3</v>
      </c>
      <c r="G182" s="25">
        <f t="shared" si="22"/>
        <v>7.8309139300000011E-2</v>
      </c>
      <c r="H182" s="25">
        <v>1.0580000000000001E-2</v>
      </c>
      <c r="I182" s="25">
        <f t="shared" si="23"/>
        <v>1.0635E-2</v>
      </c>
      <c r="J182" s="25"/>
      <c r="K182" s="25">
        <f t="shared" si="24"/>
        <v>7.3146100000000009E-3</v>
      </c>
      <c r="L182" s="25">
        <f t="shared" si="25"/>
        <v>0.16845546830000002</v>
      </c>
      <c r="M182" s="25">
        <v>1.0580000000000001E-2</v>
      </c>
      <c r="N182" s="25">
        <f t="shared" si="26"/>
        <v>1.0635E-2</v>
      </c>
      <c r="O182" s="25"/>
      <c r="P182" s="25">
        <f t="shared" si="27"/>
        <v>7.3147100000000003E-3</v>
      </c>
      <c r="Q182" s="25">
        <f t="shared" si="28"/>
        <v>0.1684577713</v>
      </c>
      <c r="R182" s="25"/>
      <c r="S182" s="25"/>
      <c r="T182" s="25">
        <v>0</v>
      </c>
      <c r="U182" s="25">
        <f t="shared" si="29"/>
        <v>-5.5000000000000002E-5</v>
      </c>
    </row>
    <row r="183" spans="1:21" s="15" customFormat="1">
      <c r="A183" s="18">
        <v>431</v>
      </c>
      <c r="B183" s="25">
        <v>0</v>
      </c>
      <c r="C183" s="25">
        <v>4.8500000000000001E-3</v>
      </c>
      <c r="D183" s="25">
        <f t="shared" si="20"/>
        <v>4.8650000000000004E-3</v>
      </c>
      <c r="E183" s="25"/>
      <c r="F183" s="25">
        <f t="shared" si="21"/>
        <v>3.2703100000000002E-3</v>
      </c>
      <c r="G183" s="25">
        <f t="shared" si="22"/>
        <v>7.5315239300000003E-2</v>
      </c>
      <c r="H183" s="25">
        <v>1.022E-2</v>
      </c>
      <c r="I183" s="25">
        <f t="shared" si="23"/>
        <v>1.0234999999999999E-2</v>
      </c>
      <c r="J183" s="25"/>
      <c r="K183" s="25">
        <f t="shared" si="24"/>
        <v>6.9146099999999999E-3</v>
      </c>
      <c r="L183" s="25">
        <f t="shared" si="25"/>
        <v>0.1592434683</v>
      </c>
      <c r="M183" s="25">
        <v>1.022E-2</v>
      </c>
      <c r="N183" s="25">
        <f t="shared" si="26"/>
        <v>1.0234999999999999E-2</v>
      </c>
      <c r="O183" s="25"/>
      <c r="P183" s="25">
        <f t="shared" si="27"/>
        <v>6.9147099999999993E-3</v>
      </c>
      <c r="Q183" s="25">
        <f t="shared" si="28"/>
        <v>0.15924577129999998</v>
      </c>
      <c r="R183" s="25"/>
      <c r="S183" s="25"/>
      <c r="T183" s="25">
        <v>-3.0000000000000001E-5</v>
      </c>
      <c r="U183" s="25">
        <f t="shared" si="29"/>
        <v>-1.5E-5</v>
      </c>
    </row>
    <row r="184" spans="1:21" s="15" customFormat="1">
      <c r="A184" s="18">
        <v>432</v>
      </c>
      <c r="B184" s="25">
        <v>-1.0000000000000001E-5</v>
      </c>
      <c r="C184" s="25">
        <v>4.7600000000000003E-3</v>
      </c>
      <c r="D184" s="25">
        <f t="shared" si="20"/>
        <v>4.7200000000000002E-3</v>
      </c>
      <c r="E184" s="25"/>
      <c r="F184" s="25">
        <f t="shared" si="21"/>
        <v>3.1253100000000001E-3</v>
      </c>
      <c r="G184" s="25">
        <f t="shared" si="22"/>
        <v>7.1975889299999998E-2</v>
      </c>
      <c r="H184" s="25">
        <v>1.038E-2</v>
      </c>
      <c r="I184" s="25">
        <f t="shared" si="23"/>
        <v>1.034E-2</v>
      </c>
      <c r="J184" s="25"/>
      <c r="K184" s="25">
        <f t="shared" si="24"/>
        <v>7.0196100000000008E-3</v>
      </c>
      <c r="L184" s="25">
        <f t="shared" si="25"/>
        <v>0.16166161830000003</v>
      </c>
      <c r="M184" s="25">
        <v>1.038E-2</v>
      </c>
      <c r="N184" s="25">
        <f t="shared" si="26"/>
        <v>1.034E-2</v>
      </c>
      <c r="O184" s="25"/>
      <c r="P184" s="25">
        <f t="shared" si="27"/>
        <v>7.0197100000000002E-3</v>
      </c>
      <c r="Q184" s="25">
        <f t="shared" si="28"/>
        <v>0.16166392130000001</v>
      </c>
      <c r="R184" s="25"/>
      <c r="S184" s="25"/>
      <c r="T184" s="25">
        <v>9.0000000000000006E-5</v>
      </c>
      <c r="U184" s="25">
        <f t="shared" si="29"/>
        <v>4.0000000000000003E-5</v>
      </c>
    </row>
    <row r="185" spans="1:21" s="15" customFormat="1">
      <c r="A185" s="18">
        <v>433</v>
      </c>
      <c r="B185" s="25">
        <v>-6.8999999999999997E-5</v>
      </c>
      <c r="C185" s="25">
        <v>4.7699999999999999E-3</v>
      </c>
      <c r="D185" s="25">
        <f t="shared" si="20"/>
        <v>4.8494999999999996E-3</v>
      </c>
      <c r="E185" s="25"/>
      <c r="F185" s="25">
        <f t="shared" si="21"/>
        <v>3.2548099999999995E-3</v>
      </c>
      <c r="G185" s="25">
        <f t="shared" si="22"/>
        <v>7.4958274299999988E-2</v>
      </c>
      <c r="H185" s="25">
        <v>9.9299999999999996E-3</v>
      </c>
      <c r="I185" s="25">
        <f t="shared" si="23"/>
        <v>1.0009499999999999E-2</v>
      </c>
      <c r="J185" s="25"/>
      <c r="K185" s="25">
        <f t="shared" si="24"/>
        <v>6.6891099999999998E-3</v>
      </c>
      <c r="L185" s="25">
        <f t="shared" si="25"/>
        <v>0.15405020329999999</v>
      </c>
      <c r="M185" s="25">
        <v>9.9299999999999996E-3</v>
      </c>
      <c r="N185" s="25">
        <f t="shared" si="26"/>
        <v>1.0009499999999999E-2</v>
      </c>
      <c r="O185" s="25"/>
      <c r="P185" s="25">
        <f t="shared" si="27"/>
        <v>6.6892099999999993E-3</v>
      </c>
      <c r="Q185" s="25">
        <f t="shared" si="28"/>
        <v>0.1540525063</v>
      </c>
      <c r="R185" s="25"/>
      <c r="S185" s="25"/>
      <c r="T185" s="25">
        <v>-9.0000000000000006E-5</v>
      </c>
      <c r="U185" s="25">
        <f t="shared" si="29"/>
        <v>-7.9500000000000008E-5</v>
      </c>
    </row>
    <row r="186" spans="1:21" s="15" customFormat="1">
      <c r="A186" s="18">
        <v>434</v>
      </c>
      <c r="B186" s="25">
        <v>-1.0000000000000001E-5</v>
      </c>
      <c r="C186" s="25">
        <v>4.7200000000000002E-3</v>
      </c>
      <c r="D186" s="25">
        <f t="shared" si="20"/>
        <v>4.7450000000000001E-3</v>
      </c>
      <c r="E186" s="25"/>
      <c r="F186" s="25">
        <f t="shared" si="21"/>
        <v>3.1503099999999999E-3</v>
      </c>
      <c r="G186" s="25">
        <f t="shared" si="22"/>
        <v>7.2551639299999998E-2</v>
      </c>
      <c r="H186" s="25">
        <v>9.979E-3</v>
      </c>
      <c r="I186" s="25">
        <f t="shared" si="23"/>
        <v>1.0004000000000001E-2</v>
      </c>
      <c r="J186" s="25"/>
      <c r="K186" s="25">
        <f t="shared" si="24"/>
        <v>6.6836100000000013E-3</v>
      </c>
      <c r="L186" s="25">
        <f t="shared" si="25"/>
        <v>0.15392353830000002</v>
      </c>
      <c r="M186" s="25">
        <v>9.979E-3</v>
      </c>
      <c r="N186" s="25">
        <f t="shared" si="26"/>
        <v>1.0004000000000001E-2</v>
      </c>
      <c r="O186" s="25"/>
      <c r="P186" s="25">
        <f t="shared" si="27"/>
        <v>6.6837100000000007E-3</v>
      </c>
      <c r="Q186" s="25">
        <f t="shared" si="28"/>
        <v>0.15392584130000003</v>
      </c>
      <c r="R186" s="25"/>
      <c r="S186" s="25"/>
      <c r="T186" s="25">
        <v>-4.0000000000000003E-5</v>
      </c>
      <c r="U186" s="25">
        <f t="shared" si="29"/>
        <v>-2.5000000000000001E-5</v>
      </c>
    </row>
    <row r="187" spans="1:21" s="15" customFormat="1">
      <c r="A187" s="18">
        <v>435</v>
      </c>
      <c r="B187" s="25">
        <v>-1.2999999999999999E-4</v>
      </c>
      <c r="C187" s="25">
        <v>4.7600000000000003E-3</v>
      </c>
      <c r="D187" s="25">
        <f t="shared" si="20"/>
        <v>4.8500000000000001E-3</v>
      </c>
      <c r="E187" s="25"/>
      <c r="F187" s="25">
        <f t="shared" si="21"/>
        <v>3.25531E-3</v>
      </c>
      <c r="G187" s="25">
        <f t="shared" si="22"/>
        <v>7.4969789300000006E-2</v>
      </c>
      <c r="H187" s="25">
        <v>9.7599999999999996E-3</v>
      </c>
      <c r="I187" s="25">
        <f t="shared" si="23"/>
        <v>9.8499999999999994E-3</v>
      </c>
      <c r="J187" s="25"/>
      <c r="K187" s="25">
        <f t="shared" si="24"/>
        <v>6.5296099999999999E-3</v>
      </c>
      <c r="L187" s="25">
        <f t="shared" si="25"/>
        <v>0.1503769183</v>
      </c>
      <c r="M187" s="25">
        <v>9.7599999999999996E-3</v>
      </c>
      <c r="N187" s="25">
        <f t="shared" si="26"/>
        <v>9.8499999999999994E-3</v>
      </c>
      <c r="O187" s="25"/>
      <c r="P187" s="25">
        <f t="shared" si="27"/>
        <v>6.5297099999999993E-3</v>
      </c>
      <c r="Q187" s="25">
        <f t="shared" si="28"/>
        <v>0.1503792213</v>
      </c>
      <c r="R187" s="25"/>
      <c r="S187" s="25"/>
      <c r="T187" s="25">
        <v>-5.0000000000000002E-5</v>
      </c>
      <c r="U187" s="25">
        <f t="shared" si="29"/>
        <v>-8.9999999999999992E-5</v>
      </c>
    </row>
    <row r="188" spans="1:21" s="15" customFormat="1">
      <c r="A188" s="18">
        <v>436</v>
      </c>
      <c r="B188" s="25">
        <v>0</v>
      </c>
      <c r="C188" s="25">
        <v>4.7099999999999998E-3</v>
      </c>
      <c r="D188" s="25">
        <f t="shared" si="20"/>
        <v>4.7149999999999996E-3</v>
      </c>
      <c r="E188" s="25"/>
      <c r="F188" s="25">
        <f t="shared" si="21"/>
        <v>3.1203099999999994E-3</v>
      </c>
      <c r="G188" s="25">
        <f t="shared" si="22"/>
        <v>7.186073929999999E-2</v>
      </c>
      <c r="H188" s="25">
        <v>1.0070000000000001E-2</v>
      </c>
      <c r="I188" s="25">
        <f t="shared" si="23"/>
        <v>1.0075000000000001E-2</v>
      </c>
      <c r="J188" s="25"/>
      <c r="K188" s="25">
        <f t="shared" si="24"/>
        <v>6.7546100000000012E-3</v>
      </c>
      <c r="L188" s="25">
        <f t="shared" si="25"/>
        <v>0.15555866830000004</v>
      </c>
      <c r="M188" s="25">
        <v>1.0070000000000001E-2</v>
      </c>
      <c r="N188" s="25">
        <f t="shared" si="26"/>
        <v>1.0075000000000001E-2</v>
      </c>
      <c r="O188" s="25"/>
      <c r="P188" s="25">
        <f t="shared" si="27"/>
        <v>6.7547100000000006E-3</v>
      </c>
      <c r="Q188" s="25">
        <f t="shared" si="28"/>
        <v>0.15556097130000002</v>
      </c>
      <c r="R188" s="25"/>
      <c r="S188" s="25"/>
      <c r="T188" s="25">
        <v>-1.0000000000000001E-5</v>
      </c>
      <c r="U188" s="25">
        <f t="shared" si="29"/>
        <v>-5.0000000000000004E-6</v>
      </c>
    </row>
    <row r="189" spans="1:21" s="15" customFormat="1">
      <c r="A189" s="18">
        <v>437</v>
      </c>
      <c r="B189" s="25">
        <v>2.0000000000000002E-5</v>
      </c>
      <c r="C189" s="25">
        <v>4.6600000000000001E-3</v>
      </c>
      <c r="D189" s="25">
        <f t="shared" si="20"/>
        <v>4.6699999999999997E-3</v>
      </c>
      <c r="E189" s="25"/>
      <c r="F189" s="25">
        <f t="shared" si="21"/>
        <v>3.0753099999999995E-3</v>
      </c>
      <c r="G189" s="25">
        <f t="shared" si="22"/>
        <v>7.0824389299999999E-2</v>
      </c>
      <c r="H189" s="25">
        <v>9.4999999999999998E-3</v>
      </c>
      <c r="I189" s="25">
        <f t="shared" si="23"/>
        <v>9.5099999999999994E-3</v>
      </c>
      <c r="J189" s="25"/>
      <c r="K189" s="25">
        <f t="shared" si="24"/>
        <v>6.1896099999999999E-3</v>
      </c>
      <c r="L189" s="25">
        <f t="shared" si="25"/>
        <v>0.14254671830000001</v>
      </c>
      <c r="M189" s="25">
        <v>9.4999999999999998E-3</v>
      </c>
      <c r="N189" s="25">
        <f t="shared" si="26"/>
        <v>9.5099999999999994E-3</v>
      </c>
      <c r="O189" s="25"/>
      <c r="P189" s="25">
        <f t="shared" si="27"/>
        <v>6.1897099999999993E-3</v>
      </c>
      <c r="Q189" s="25">
        <f t="shared" si="28"/>
        <v>0.1425490213</v>
      </c>
      <c r="R189" s="25"/>
      <c r="S189" s="25"/>
      <c r="T189" s="25">
        <v>-4.0000000000000003E-5</v>
      </c>
      <c r="U189" s="25">
        <f t="shared" si="29"/>
        <v>-1.0000000000000001E-5</v>
      </c>
    </row>
    <row r="190" spans="1:21" s="15" customFormat="1">
      <c r="A190" s="18">
        <v>438</v>
      </c>
      <c r="B190" s="25">
        <v>5.0000000000000002E-5</v>
      </c>
      <c r="C190" s="25">
        <v>4.5900000000000003E-3</v>
      </c>
      <c r="D190" s="25">
        <f t="shared" si="20"/>
        <v>4.5400000000000006E-3</v>
      </c>
      <c r="E190" s="25"/>
      <c r="F190" s="25">
        <f t="shared" si="21"/>
        <v>2.9453100000000005E-3</v>
      </c>
      <c r="G190" s="25">
        <f t="shared" si="22"/>
        <v>6.7830489300000019E-2</v>
      </c>
      <c r="H190" s="25">
        <v>9.8490000000000001E-3</v>
      </c>
      <c r="I190" s="25">
        <f t="shared" si="23"/>
        <v>9.7990000000000004E-3</v>
      </c>
      <c r="J190" s="25"/>
      <c r="K190" s="25">
        <f t="shared" si="24"/>
        <v>6.478610000000001E-3</v>
      </c>
      <c r="L190" s="25">
        <f t="shared" si="25"/>
        <v>0.14920238830000002</v>
      </c>
      <c r="M190" s="25">
        <v>9.8490000000000001E-3</v>
      </c>
      <c r="N190" s="25">
        <f t="shared" si="26"/>
        <v>9.7990000000000004E-3</v>
      </c>
      <c r="O190" s="25"/>
      <c r="P190" s="25">
        <f t="shared" si="27"/>
        <v>6.4787100000000004E-3</v>
      </c>
      <c r="Q190" s="25">
        <f t="shared" si="28"/>
        <v>0.14920469130000003</v>
      </c>
      <c r="R190" s="25"/>
      <c r="S190" s="25"/>
      <c r="T190" s="25">
        <v>5.0000000000000002E-5</v>
      </c>
      <c r="U190" s="25">
        <f t="shared" si="29"/>
        <v>5.0000000000000002E-5</v>
      </c>
    </row>
    <row r="191" spans="1:21" s="15" customFormat="1">
      <c r="A191" s="18">
        <v>439</v>
      </c>
      <c r="B191" s="25">
        <v>5.0000000000000002E-5</v>
      </c>
      <c r="C191" s="25">
        <v>4.6600000000000001E-3</v>
      </c>
      <c r="D191" s="25">
        <f t="shared" si="20"/>
        <v>4.6750000000000003E-3</v>
      </c>
      <c r="E191" s="25"/>
      <c r="F191" s="25">
        <f t="shared" si="21"/>
        <v>3.0803100000000002E-3</v>
      </c>
      <c r="G191" s="25">
        <f t="shared" si="22"/>
        <v>7.0939539300000007E-2</v>
      </c>
      <c r="H191" s="25">
        <v>9.3600000000000003E-3</v>
      </c>
      <c r="I191" s="25">
        <f t="shared" si="23"/>
        <v>9.3749999999999997E-3</v>
      </c>
      <c r="J191" s="25"/>
      <c r="K191" s="25">
        <f t="shared" si="24"/>
        <v>6.0546100000000002E-3</v>
      </c>
      <c r="L191" s="25">
        <f t="shared" si="25"/>
        <v>0.13943766830000001</v>
      </c>
      <c r="M191" s="25">
        <v>9.3600000000000003E-3</v>
      </c>
      <c r="N191" s="25">
        <f t="shared" si="26"/>
        <v>9.3749999999999997E-3</v>
      </c>
      <c r="O191" s="25"/>
      <c r="P191" s="25">
        <f t="shared" si="27"/>
        <v>6.0547099999999996E-3</v>
      </c>
      <c r="Q191" s="25">
        <f t="shared" si="28"/>
        <v>0.13943997129999999</v>
      </c>
      <c r="R191" s="25"/>
      <c r="S191" s="25"/>
      <c r="T191" s="25">
        <v>-8.0000000000000007E-5</v>
      </c>
      <c r="U191" s="25">
        <f t="shared" si="29"/>
        <v>-1.5000000000000002E-5</v>
      </c>
    </row>
    <row r="192" spans="1:21" s="15" customFormat="1">
      <c r="A192" s="18">
        <v>440</v>
      </c>
      <c r="B192" s="25">
        <v>6.8999999999999997E-5</v>
      </c>
      <c r="C192" s="25">
        <v>4.5399999999999998E-3</v>
      </c>
      <c r="D192" s="25">
        <f t="shared" si="20"/>
        <v>4.4805000000000001E-3</v>
      </c>
      <c r="E192" s="25"/>
      <c r="F192" s="25">
        <f t="shared" si="21"/>
        <v>2.8858099999999999E-3</v>
      </c>
      <c r="G192" s="25">
        <f t="shared" si="22"/>
        <v>6.6460204300000006E-2</v>
      </c>
      <c r="H192" s="25">
        <v>9.5490000000000002E-3</v>
      </c>
      <c r="I192" s="25">
        <f t="shared" si="23"/>
        <v>9.4894999999999997E-3</v>
      </c>
      <c r="J192" s="25"/>
      <c r="K192" s="25">
        <f t="shared" si="24"/>
        <v>6.1691100000000002E-3</v>
      </c>
      <c r="L192" s="25">
        <f t="shared" si="25"/>
        <v>0.14207460330000002</v>
      </c>
      <c r="M192" s="25">
        <v>9.5490000000000002E-3</v>
      </c>
      <c r="N192" s="25">
        <f t="shared" si="26"/>
        <v>9.4894999999999997E-3</v>
      </c>
      <c r="O192" s="25"/>
      <c r="P192" s="25">
        <f t="shared" si="27"/>
        <v>6.1692099999999996E-3</v>
      </c>
      <c r="Q192" s="25">
        <f t="shared" si="28"/>
        <v>0.1420769063</v>
      </c>
      <c r="R192" s="25"/>
      <c r="S192" s="25"/>
      <c r="T192" s="25">
        <v>5.0000000000000002E-5</v>
      </c>
      <c r="U192" s="25">
        <f t="shared" si="29"/>
        <v>5.9499999999999996E-5</v>
      </c>
    </row>
    <row r="193" spans="1:21" s="15" customFormat="1">
      <c r="A193" s="18">
        <v>441</v>
      </c>
      <c r="B193" s="25">
        <v>-6.0000000000000002E-5</v>
      </c>
      <c r="C193" s="25">
        <v>4.3899999999999998E-3</v>
      </c>
      <c r="D193" s="25">
        <f t="shared" si="20"/>
        <v>4.4949999999999999E-3</v>
      </c>
      <c r="E193" s="25"/>
      <c r="F193" s="25">
        <f t="shared" si="21"/>
        <v>2.9003099999999997E-3</v>
      </c>
      <c r="G193" s="25">
        <f t="shared" si="22"/>
        <v>6.6794139299999999E-2</v>
      </c>
      <c r="H193" s="25">
        <v>9.0900000000000009E-3</v>
      </c>
      <c r="I193" s="25">
        <f t="shared" si="23"/>
        <v>9.195E-3</v>
      </c>
      <c r="J193" s="25"/>
      <c r="K193" s="25">
        <f t="shared" si="24"/>
        <v>5.8746100000000006E-3</v>
      </c>
      <c r="L193" s="25">
        <f t="shared" si="25"/>
        <v>0.13529226830000002</v>
      </c>
      <c r="M193" s="25">
        <v>9.0900000000000009E-3</v>
      </c>
      <c r="N193" s="25">
        <f t="shared" si="26"/>
        <v>9.195E-3</v>
      </c>
      <c r="O193" s="25"/>
      <c r="P193" s="25">
        <f t="shared" si="27"/>
        <v>5.87471E-3</v>
      </c>
      <c r="Q193" s="25">
        <f t="shared" si="28"/>
        <v>0.1352945713</v>
      </c>
      <c r="R193" s="25"/>
      <c r="S193" s="25"/>
      <c r="T193" s="25">
        <v>-1.4999999999999999E-4</v>
      </c>
      <c r="U193" s="25">
        <f t="shared" si="29"/>
        <v>-1.0499999999999999E-4</v>
      </c>
    </row>
    <row r="194" spans="1:21" s="15" customFormat="1">
      <c r="A194" s="18">
        <v>442</v>
      </c>
      <c r="B194" s="25">
        <v>5.0000000000000002E-5</v>
      </c>
      <c r="C194" s="25">
        <v>4.4799999999999996E-3</v>
      </c>
      <c r="D194" s="25">
        <f t="shared" si="20"/>
        <v>4.4205E-3</v>
      </c>
      <c r="E194" s="25"/>
      <c r="F194" s="25">
        <f t="shared" si="21"/>
        <v>2.8258099999999998E-3</v>
      </c>
      <c r="G194" s="25">
        <f t="shared" si="22"/>
        <v>6.5078404300000003E-2</v>
      </c>
      <c r="H194" s="25">
        <v>9.5090000000000001E-3</v>
      </c>
      <c r="I194" s="25">
        <f t="shared" si="23"/>
        <v>9.4494999999999996E-3</v>
      </c>
      <c r="J194" s="25"/>
      <c r="K194" s="25">
        <f t="shared" si="24"/>
        <v>6.1291100000000001E-3</v>
      </c>
      <c r="L194" s="25">
        <f t="shared" si="25"/>
        <v>0.14115340330000001</v>
      </c>
      <c r="M194" s="25">
        <v>9.5090000000000001E-3</v>
      </c>
      <c r="N194" s="25">
        <f t="shared" si="26"/>
        <v>9.4494999999999996E-3</v>
      </c>
      <c r="O194" s="25"/>
      <c r="P194" s="25">
        <f t="shared" si="27"/>
        <v>6.1292099999999995E-3</v>
      </c>
      <c r="Q194" s="25">
        <f t="shared" si="28"/>
        <v>0.14115570629999999</v>
      </c>
      <c r="R194" s="25"/>
      <c r="S194" s="25"/>
      <c r="T194" s="25">
        <v>6.8999999999999997E-5</v>
      </c>
      <c r="U194" s="25">
        <f t="shared" si="29"/>
        <v>5.9499999999999996E-5</v>
      </c>
    </row>
    <row r="195" spans="1:21" s="15" customFormat="1">
      <c r="A195" s="18">
        <v>443</v>
      </c>
      <c r="B195" s="25">
        <v>-1.0000000000000001E-5</v>
      </c>
      <c r="C195" s="25">
        <v>4.3E-3</v>
      </c>
      <c r="D195" s="25">
        <f t="shared" ref="D195:D258" si="30">C195-U195</f>
        <v>4.3600000000000002E-3</v>
      </c>
      <c r="E195" s="25"/>
      <c r="F195" s="25">
        <f t="shared" ref="F195:F258" si="31">D195-0.00159469</f>
        <v>2.76531E-3</v>
      </c>
      <c r="G195" s="25">
        <f t="shared" ref="G195:G258" si="32">F195*23.03</f>
        <v>6.3685089299999997E-2</v>
      </c>
      <c r="H195" s="25">
        <v>8.8000000000000005E-3</v>
      </c>
      <c r="I195" s="25">
        <f t="shared" ref="I195:I258" si="33">H195-U195</f>
        <v>8.8599999999999998E-3</v>
      </c>
      <c r="J195" s="25"/>
      <c r="K195" s="25">
        <f t="shared" ref="K195:K258" si="34">I195-0.00332039</f>
        <v>5.5396100000000004E-3</v>
      </c>
      <c r="L195" s="25">
        <f t="shared" ref="L195:L258" si="35">K195*23.03</f>
        <v>0.12757721830000002</v>
      </c>
      <c r="M195" s="25">
        <v>8.8000000000000005E-3</v>
      </c>
      <c r="N195" s="25">
        <f t="shared" ref="N195:N258" si="36">M195-U195</f>
        <v>8.8599999999999998E-3</v>
      </c>
      <c r="O195" s="25"/>
      <c r="P195" s="25">
        <f t="shared" ref="P195:P258" si="37">N195-0.00332029</f>
        <v>5.5397099999999998E-3</v>
      </c>
      <c r="Q195" s="25">
        <f t="shared" ref="Q195:Q258" si="38">P195*23.03</f>
        <v>0.1275795213</v>
      </c>
      <c r="R195" s="25"/>
      <c r="S195" s="25"/>
      <c r="T195" s="25">
        <v>-1.1E-4</v>
      </c>
      <c r="U195" s="25">
        <f t="shared" ref="U195:U258" si="39">(B195+T195)/2</f>
        <v>-6.0000000000000002E-5</v>
      </c>
    </row>
    <row r="196" spans="1:21" s="15" customFormat="1">
      <c r="A196" s="18">
        <v>444</v>
      </c>
      <c r="B196" s="25">
        <v>8.0000000000000007E-5</v>
      </c>
      <c r="C196" s="25">
        <v>4.4000000000000003E-3</v>
      </c>
      <c r="D196" s="25">
        <f t="shared" si="30"/>
        <v>4.3200000000000001E-3</v>
      </c>
      <c r="E196" s="25"/>
      <c r="F196" s="25">
        <f t="shared" si="31"/>
        <v>2.7253099999999999E-3</v>
      </c>
      <c r="G196" s="25">
        <f t="shared" si="32"/>
        <v>6.27638893E-2</v>
      </c>
      <c r="H196" s="25">
        <v>9.0600000000000003E-3</v>
      </c>
      <c r="I196" s="25">
        <f t="shared" si="33"/>
        <v>8.9800000000000001E-3</v>
      </c>
      <c r="J196" s="25"/>
      <c r="K196" s="25">
        <f t="shared" si="34"/>
        <v>5.6596100000000007E-3</v>
      </c>
      <c r="L196" s="25">
        <f t="shared" si="35"/>
        <v>0.13034081830000002</v>
      </c>
      <c r="M196" s="25">
        <v>9.0699999999999999E-3</v>
      </c>
      <c r="N196" s="25">
        <f t="shared" si="36"/>
        <v>8.9899999999999997E-3</v>
      </c>
      <c r="O196" s="25"/>
      <c r="P196" s="25">
        <f t="shared" si="37"/>
        <v>5.6697099999999997E-3</v>
      </c>
      <c r="Q196" s="25">
        <f t="shared" si="38"/>
        <v>0.13057342129999999</v>
      </c>
      <c r="R196" s="25"/>
      <c r="S196" s="25"/>
      <c r="T196" s="25">
        <v>8.0000000000000007E-5</v>
      </c>
      <c r="U196" s="25">
        <f t="shared" si="39"/>
        <v>8.0000000000000007E-5</v>
      </c>
    </row>
    <row r="197" spans="1:21" s="15" customFormat="1">
      <c r="A197" s="18">
        <v>445</v>
      </c>
      <c r="B197" s="25">
        <v>-5.0000000000000002E-5</v>
      </c>
      <c r="C197" s="25">
        <v>4.2599999999999999E-3</v>
      </c>
      <c r="D197" s="25">
        <f t="shared" si="30"/>
        <v>4.3E-3</v>
      </c>
      <c r="E197" s="25"/>
      <c r="F197" s="25">
        <f t="shared" si="31"/>
        <v>2.7053099999999998E-3</v>
      </c>
      <c r="G197" s="25">
        <f t="shared" si="32"/>
        <v>6.2303289300000002E-2</v>
      </c>
      <c r="H197" s="25">
        <v>8.7399999999999995E-3</v>
      </c>
      <c r="I197" s="25">
        <f t="shared" si="33"/>
        <v>8.7799999999999996E-3</v>
      </c>
      <c r="J197" s="25"/>
      <c r="K197" s="25">
        <f t="shared" si="34"/>
        <v>5.4596100000000002E-3</v>
      </c>
      <c r="L197" s="25">
        <f t="shared" si="35"/>
        <v>0.12573481830000002</v>
      </c>
      <c r="M197" s="25">
        <v>8.7600000000000004E-3</v>
      </c>
      <c r="N197" s="25">
        <f t="shared" si="36"/>
        <v>8.8000000000000005E-3</v>
      </c>
      <c r="O197" s="25"/>
      <c r="P197" s="25">
        <f t="shared" si="37"/>
        <v>5.4797100000000005E-3</v>
      </c>
      <c r="Q197" s="25">
        <f t="shared" si="38"/>
        <v>0.12619772130000001</v>
      </c>
      <c r="R197" s="25"/>
      <c r="S197" s="25"/>
      <c r="T197" s="25">
        <v>-3.0000000000000001E-5</v>
      </c>
      <c r="U197" s="25">
        <f t="shared" si="39"/>
        <v>-4.0000000000000003E-5</v>
      </c>
    </row>
    <row r="198" spans="1:21" s="15" customFormat="1">
      <c r="A198" s="18">
        <v>446</v>
      </c>
      <c r="B198" s="25">
        <v>3.0000000000000001E-5</v>
      </c>
      <c r="C198" s="25">
        <v>4.3200000000000001E-3</v>
      </c>
      <c r="D198" s="25">
        <f t="shared" si="30"/>
        <v>4.3100000000000005E-3</v>
      </c>
      <c r="E198" s="25"/>
      <c r="F198" s="25">
        <f t="shared" si="31"/>
        <v>2.7153100000000003E-3</v>
      </c>
      <c r="G198" s="25">
        <f t="shared" si="32"/>
        <v>6.2533589300000011E-2</v>
      </c>
      <c r="H198" s="25">
        <v>9.1199999999999996E-3</v>
      </c>
      <c r="I198" s="25">
        <f t="shared" si="33"/>
        <v>9.11E-3</v>
      </c>
      <c r="J198" s="25"/>
      <c r="K198" s="25">
        <f t="shared" si="34"/>
        <v>5.7896100000000006E-3</v>
      </c>
      <c r="L198" s="25">
        <f t="shared" si="35"/>
        <v>0.13333471830000002</v>
      </c>
      <c r="M198" s="25">
        <v>9.1199999999999996E-3</v>
      </c>
      <c r="N198" s="25">
        <f t="shared" si="36"/>
        <v>9.11E-3</v>
      </c>
      <c r="O198" s="25"/>
      <c r="P198" s="25">
        <f t="shared" si="37"/>
        <v>5.78971E-3</v>
      </c>
      <c r="Q198" s="25">
        <f t="shared" si="38"/>
        <v>0.1333370213</v>
      </c>
      <c r="R198" s="25"/>
      <c r="S198" s="25"/>
      <c r="T198" s="25">
        <v>-1.0000000000000001E-5</v>
      </c>
      <c r="U198" s="25">
        <f t="shared" si="39"/>
        <v>9.9999999999999991E-6</v>
      </c>
    </row>
    <row r="199" spans="1:21" s="15" customFormat="1">
      <c r="A199" s="18">
        <v>447</v>
      </c>
      <c r="B199" s="25">
        <v>-4.0000000000000003E-5</v>
      </c>
      <c r="C199" s="25">
        <v>4.3699999999999998E-3</v>
      </c>
      <c r="D199" s="25">
        <f t="shared" si="30"/>
        <v>4.4399999999999995E-3</v>
      </c>
      <c r="E199" s="25"/>
      <c r="F199" s="25">
        <f t="shared" si="31"/>
        <v>2.8453099999999993E-3</v>
      </c>
      <c r="G199" s="25">
        <f t="shared" si="32"/>
        <v>6.5527489299999991E-2</v>
      </c>
      <c r="H199" s="25">
        <v>8.6700000000000006E-3</v>
      </c>
      <c r="I199" s="25">
        <f t="shared" si="33"/>
        <v>8.7400000000000012E-3</v>
      </c>
      <c r="J199" s="25"/>
      <c r="K199" s="25">
        <f t="shared" si="34"/>
        <v>5.4196100000000018E-3</v>
      </c>
      <c r="L199" s="25">
        <f t="shared" si="35"/>
        <v>0.12481361830000005</v>
      </c>
      <c r="M199" s="25">
        <v>8.6700000000000006E-3</v>
      </c>
      <c r="N199" s="25">
        <f t="shared" si="36"/>
        <v>8.7400000000000012E-3</v>
      </c>
      <c r="O199" s="25"/>
      <c r="P199" s="25">
        <f t="shared" si="37"/>
        <v>5.4197100000000012E-3</v>
      </c>
      <c r="Q199" s="25">
        <f t="shared" si="38"/>
        <v>0.12481592130000004</v>
      </c>
      <c r="R199" s="25"/>
      <c r="S199" s="25"/>
      <c r="T199" s="25">
        <v>-1E-4</v>
      </c>
      <c r="U199" s="25">
        <f t="shared" si="39"/>
        <v>-7.0000000000000007E-5</v>
      </c>
    </row>
    <row r="200" spans="1:21" s="15" customFormat="1">
      <c r="A200" s="18">
        <v>448</v>
      </c>
      <c r="B200" s="25">
        <v>1.2E-4</v>
      </c>
      <c r="C200" s="25">
        <v>4.2300000000000003E-3</v>
      </c>
      <c r="D200" s="25">
        <f t="shared" si="30"/>
        <v>4.1549999999999998E-3</v>
      </c>
      <c r="E200" s="25"/>
      <c r="F200" s="25">
        <f t="shared" si="31"/>
        <v>2.5603099999999997E-3</v>
      </c>
      <c r="G200" s="25">
        <f t="shared" si="32"/>
        <v>5.8963939299999997E-2</v>
      </c>
      <c r="H200" s="25">
        <v>8.6700000000000006E-3</v>
      </c>
      <c r="I200" s="25">
        <f t="shared" si="33"/>
        <v>8.5950000000000002E-3</v>
      </c>
      <c r="J200" s="25"/>
      <c r="K200" s="25">
        <f t="shared" si="34"/>
        <v>5.2746100000000008E-3</v>
      </c>
      <c r="L200" s="25">
        <f t="shared" si="35"/>
        <v>0.12147426830000002</v>
      </c>
      <c r="M200" s="25">
        <v>8.6700000000000006E-3</v>
      </c>
      <c r="N200" s="25">
        <f t="shared" si="36"/>
        <v>8.5950000000000002E-3</v>
      </c>
      <c r="O200" s="25"/>
      <c r="P200" s="25">
        <f t="shared" si="37"/>
        <v>5.2747100000000002E-3</v>
      </c>
      <c r="Q200" s="25">
        <f t="shared" si="38"/>
        <v>0.12147657130000002</v>
      </c>
      <c r="R200" s="25"/>
      <c r="S200" s="25"/>
      <c r="T200" s="25">
        <v>3.0000000000000001E-5</v>
      </c>
      <c r="U200" s="25">
        <f t="shared" si="39"/>
        <v>7.5000000000000007E-5</v>
      </c>
    </row>
    <row r="201" spans="1:21" s="15" customFormat="1">
      <c r="A201" s="18">
        <v>449</v>
      </c>
      <c r="B201" s="25">
        <v>0</v>
      </c>
      <c r="C201" s="25">
        <v>4.2500000000000003E-3</v>
      </c>
      <c r="D201" s="25">
        <f t="shared" si="30"/>
        <v>4.2500000000000003E-3</v>
      </c>
      <c r="E201" s="25"/>
      <c r="F201" s="25">
        <f t="shared" si="31"/>
        <v>2.6553100000000001E-3</v>
      </c>
      <c r="G201" s="25">
        <f t="shared" si="32"/>
        <v>6.1151789300000009E-2</v>
      </c>
      <c r="H201" s="25">
        <v>8.4799999999999997E-3</v>
      </c>
      <c r="I201" s="25">
        <f t="shared" si="33"/>
        <v>8.4799999999999997E-3</v>
      </c>
      <c r="J201" s="25"/>
      <c r="K201" s="25">
        <f t="shared" si="34"/>
        <v>5.1596100000000002E-3</v>
      </c>
      <c r="L201" s="25">
        <f t="shared" si="35"/>
        <v>0.11882581830000001</v>
      </c>
      <c r="M201" s="25">
        <v>8.4799999999999997E-3</v>
      </c>
      <c r="N201" s="25">
        <f t="shared" si="36"/>
        <v>8.4799999999999997E-3</v>
      </c>
      <c r="O201" s="25"/>
      <c r="P201" s="25">
        <f t="shared" si="37"/>
        <v>5.1597099999999996E-3</v>
      </c>
      <c r="Q201" s="25">
        <f t="shared" si="38"/>
        <v>0.11882812129999999</v>
      </c>
      <c r="R201" s="25"/>
      <c r="S201" s="25"/>
      <c r="T201" s="25">
        <v>0</v>
      </c>
      <c r="U201" s="25">
        <f t="shared" si="39"/>
        <v>0</v>
      </c>
    </row>
    <row r="202" spans="1:21" s="15" customFormat="1">
      <c r="A202" s="18">
        <v>450</v>
      </c>
      <c r="B202" s="25">
        <v>-1.0000000000000001E-5</v>
      </c>
      <c r="C202" s="25">
        <v>4.2300000000000003E-3</v>
      </c>
      <c r="D202" s="25">
        <f t="shared" si="30"/>
        <v>4.2399999999999998E-3</v>
      </c>
      <c r="E202" s="25"/>
      <c r="F202" s="25">
        <f t="shared" si="31"/>
        <v>2.6453099999999997E-3</v>
      </c>
      <c r="G202" s="25">
        <f t="shared" si="32"/>
        <v>6.0921489299999992E-2</v>
      </c>
      <c r="H202" s="25">
        <v>8.6189999999999999E-3</v>
      </c>
      <c r="I202" s="25">
        <f t="shared" si="33"/>
        <v>8.6289999999999995E-3</v>
      </c>
      <c r="J202" s="25"/>
      <c r="K202" s="25">
        <f t="shared" si="34"/>
        <v>5.3086100000000001E-3</v>
      </c>
      <c r="L202" s="25">
        <f t="shared" si="35"/>
        <v>0.1222572883</v>
      </c>
      <c r="M202" s="25">
        <v>8.6189999999999999E-3</v>
      </c>
      <c r="N202" s="25">
        <f t="shared" si="36"/>
        <v>8.6289999999999995E-3</v>
      </c>
      <c r="O202" s="25"/>
      <c r="P202" s="25">
        <f t="shared" si="37"/>
        <v>5.3087099999999995E-3</v>
      </c>
      <c r="Q202" s="25">
        <f t="shared" si="38"/>
        <v>0.1222595913</v>
      </c>
      <c r="R202" s="25"/>
      <c r="S202" s="25"/>
      <c r="T202" s="25">
        <v>-1.0000000000000001E-5</v>
      </c>
      <c r="U202" s="25">
        <f t="shared" si="39"/>
        <v>-1.0000000000000001E-5</v>
      </c>
    </row>
    <row r="203" spans="1:21" s="15" customFormat="1">
      <c r="A203" s="18">
        <v>451</v>
      </c>
      <c r="B203" s="25">
        <v>-6.8999999999999997E-5</v>
      </c>
      <c r="C203" s="25">
        <v>4.2100000000000002E-3</v>
      </c>
      <c r="D203" s="25">
        <f t="shared" si="30"/>
        <v>4.2789999999999998E-3</v>
      </c>
      <c r="E203" s="25"/>
      <c r="F203" s="25">
        <f t="shared" si="31"/>
        <v>2.6843099999999996E-3</v>
      </c>
      <c r="G203" s="25">
        <f t="shared" si="32"/>
        <v>6.1819659299999996E-2</v>
      </c>
      <c r="H203" s="25">
        <v>8.43E-3</v>
      </c>
      <c r="I203" s="25">
        <f t="shared" si="33"/>
        <v>8.4989999999999996E-3</v>
      </c>
      <c r="J203" s="25"/>
      <c r="K203" s="25">
        <f t="shared" si="34"/>
        <v>5.1786100000000002E-3</v>
      </c>
      <c r="L203" s="25">
        <f t="shared" si="35"/>
        <v>0.11926338830000001</v>
      </c>
      <c r="M203" s="25">
        <v>8.43E-3</v>
      </c>
      <c r="N203" s="25">
        <f t="shared" si="36"/>
        <v>8.4989999999999996E-3</v>
      </c>
      <c r="O203" s="25"/>
      <c r="P203" s="25">
        <f t="shared" si="37"/>
        <v>5.1787099999999996E-3</v>
      </c>
      <c r="Q203" s="25">
        <f t="shared" si="38"/>
        <v>0.11926569129999999</v>
      </c>
      <c r="R203" s="25"/>
      <c r="S203" s="25"/>
      <c r="T203" s="25">
        <v>-6.8999999999999997E-5</v>
      </c>
      <c r="U203" s="25">
        <f t="shared" si="39"/>
        <v>-6.8999999999999997E-5</v>
      </c>
    </row>
    <row r="204" spans="1:21" s="15" customFormat="1">
      <c r="A204" s="18">
        <v>452</v>
      </c>
      <c r="B204" s="25">
        <v>6.8999999999999997E-5</v>
      </c>
      <c r="C204" s="25">
        <v>4.2399999999999998E-3</v>
      </c>
      <c r="D204" s="25">
        <f t="shared" si="30"/>
        <v>4.1504999999999997E-3</v>
      </c>
      <c r="E204" s="25"/>
      <c r="F204" s="25">
        <f t="shared" si="31"/>
        <v>2.5558099999999995E-3</v>
      </c>
      <c r="G204" s="25">
        <f t="shared" si="32"/>
        <v>5.8860304299999992E-2</v>
      </c>
      <c r="H204" s="25">
        <v>8.6E-3</v>
      </c>
      <c r="I204" s="25">
        <f t="shared" si="33"/>
        <v>8.5105000000000007E-3</v>
      </c>
      <c r="J204" s="25"/>
      <c r="K204" s="25">
        <f t="shared" si="34"/>
        <v>5.1901100000000013E-3</v>
      </c>
      <c r="L204" s="25">
        <f t="shared" si="35"/>
        <v>0.11952823330000004</v>
      </c>
      <c r="M204" s="25">
        <v>8.6E-3</v>
      </c>
      <c r="N204" s="25">
        <f t="shared" si="36"/>
        <v>8.5105000000000007E-3</v>
      </c>
      <c r="O204" s="25"/>
      <c r="P204" s="25">
        <f t="shared" si="37"/>
        <v>5.1902100000000007E-3</v>
      </c>
      <c r="Q204" s="25">
        <f t="shared" si="38"/>
        <v>0.11953053630000002</v>
      </c>
      <c r="R204" s="25"/>
      <c r="S204" s="25"/>
      <c r="T204" s="25">
        <v>1.1E-4</v>
      </c>
      <c r="U204" s="25">
        <f t="shared" si="39"/>
        <v>8.9500000000000007E-5</v>
      </c>
    </row>
    <row r="205" spans="1:21" s="15" customFormat="1">
      <c r="A205" s="18">
        <v>453</v>
      </c>
      <c r="B205" s="25">
        <v>-1.0000000000000001E-5</v>
      </c>
      <c r="C205" s="25">
        <v>4.0499999999999998E-3</v>
      </c>
      <c r="D205" s="25">
        <f t="shared" si="30"/>
        <v>4.0400000000000002E-3</v>
      </c>
      <c r="E205" s="25"/>
      <c r="F205" s="25">
        <f t="shared" si="31"/>
        <v>2.44531E-3</v>
      </c>
      <c r="G205" s="25">
        <f t="shared" si="32"/>
        <v>5.63154893E-2</v>
      </c>
      <c r="H205" s="25">
        <v>8.1300000000000001E-3</v>
      </c>
      <c r="I205" s="25">
        <f t="shared" si="33"/>
        <v>8.1200000000000005E-3</v>
      </c>
      <c r="J205" s="25"/>
      <c r="K205" s="25">
        <f t="shared" si="34"/>
        <v>4.799610000000001E-3</v>
      </c>
      <c r="L205" s="25">
        <f t="shared" si="35"/>
        <v>0.11053501830000002</v>
      </c>
      <c r="M205" s="25">
        <v>8.1300000000000001E-3</v>
      </c>
      <c r="N205" s="25">
        <f t="shared" si="36"/>
        <v>8.1200000000000005E-3</v>
      </c>
      <c r="O205" s="25"/>
      <c r="P205" s="25">
        <f t="shared" si="37"/>
        <v>4.7997100000000004E-3</v>
      </c>
      <c r="Q205" s="25">
        <f t="shared" si="38"/>
        <v>0.11053732130000002</v>
      </c>
      <c r="R205" s="25"/>
      <c r="S205" s="25"/>
      <c r="T205" s="25">
        <v>3.0000000000000001E-5</v>
      </c>
      <c r="U205" s="25">
        <f t="shared" si="39"/>
        <v>9.9999999999999991E-6</v>
      </c>
    </row>
    <row r="206" spans="1:21" s="15" customFormat="1">
      <c r="A206" s="18">
        <v>454</v>
      </c>
      <c r="B206" s="25">
        <v>6.0000000000000002E-5</v>
      </c>
      <c r="C206" s="25">
        <v>4.0499999999999998E-3</v>
      </c>
      <c r="D206" s="25">
        <f t="shared" si="30"/>
        <v>3.9649999999999998E-3</v>
      </c>
      <c r="E206" s="25"/>
      <c r="F206" s="25">
        <f t="shared" si="31"/>
        <v>2.3703099999999996E-3</v>
      </c>
      <c r="G206" s="25">
        <f t="shared" si="32"/>
        <v>5.4588239299999994E-2</v>
      </c>
      <c r="H206" s="25">
        <v>8.2400000000000008E-3</v>
      </c>
      <c r="I206" s="25">
        <f t="shared" si="33"/>
        <v>8.1550000000000008E-3</v>
      </c>
      <c r="J206" s="25"/>
      <c r="K206" s="25">
        <f t="shared" si="34"/>
        <v>4.8346100000000013E-3</v>
      </c>
      <c r="L206" s="25">
        <f t="shared" si="35"/>
        <v>0.11134106830000004</v>
      </c>
      <c r="M206" s="25">
        <v>8.2400000000000008E-3</v>
      </c>
      <c r="N206" s="25">
        <f t="shared" si="36"/>
        <v>8.1550000000000008E-3</v>
      </c>
      <c r="O206" s="25"/>
      <c r="P206" s="25">
        <f t="shared" si="37"/>
        <v>4.8347100000000007E-3</v>
      </c>
      <c r="Q206" s="25">
        <f t="shared" si="38"/>
        <v>0.11134337130000002</v>
      </c>
      <c r="R206" s="25"/>
      <c r="S206" s="25"/>
      <c r="T206" s="25">
        <v>1.1E-4</v>
      </c>
      <c r="U206" s="25">
        <f t="shared" si="39"/>
        <v>8.5000000000000006E-5</v>
      </c>
    </row>
    <row r="207" spans="1:21" s="15" customFormat="1">
      <c r="A207" s="18">
        <v>455</v>
      </c>
      <c r="B207" s="25">
        <v>3.0000000000000001E-5</v>
      </c>
      <c r="C207" s="25">
        <v>4.1200000000000004E-3</v>
      </c>
      <c r="D207" s="25">
        <f t="shared" si="30"/>
        <v>4.065E-3</v>
      </c>
      <c r="E207" s="25"/>
      <c r="F207" s="25">
        <f t="shared" si="31"/>
        <v>2.4703099999999999E-3</v>
      </c>
      <c r="G207" s="25">
        <f t="shared" si="32"/>
        <v>5.68912393E-2</v>
      </c>
      <c r="H207" s="25">
        <v>7.9600000000000001E-3</v>
      </c>
      <c r="I207" s="25">
        <f t="shared" si="33"/>
        <v>7.9050000000000006E-3</v>
      </c>
      <c r="J207" s="25"/>
      <c r="K207" s="25">
        <f t="shared" si="34"/>
        <v>4.5846100000000011E-3</v>
      </c>
      <c r="L207" s="25">
        <f t="shared" si="35"/>
        <v>0.10558356830000003</v>
      </c>
      <c r="M207" s="25">
        <v>7.9600000000000001E-3</v>
      </c>
      <c r="N207" s="25">
        <f t="shared" si="36"/>
        <v>7.9050000000000006E-3</v>
      </c>
      <c r="O207" s="25"/>
      <c r="P207" s="25">
        <f t="shared" si="37"/>
        <v>4.5847100000000005E-3</v>
      </c>
      <c r="Q207" s="25">
        <f t="shared" si="38"/>
        <v>0.10558587130000002</v>
      </c>
      <c r="R207" s="25"/>
      <c r="S207" s="25"/>
      <c r="T207" s="25">
        <v>8.0000000000000007E-5</v>
      </c>
      <c r="U207" s="25">
        <f t="shared" si="39"/>
        <v>5.5000000000000002E-5</v>
      </c>
    </row>
    <row r="208" spans="1:21" s="15" customFormat="1">
      <c r="A208" s="18">
        <v>456</v>
      </c>
      <c r="B208" s="25">
        <v>-6.0000000000000002E-5</v>
      </c>
      <c r="C208" s="25">
        <v>4.1900000000000001E-3</v>
      </c>
      <c r="D208" s="25">
        <f t="shared" si="30"/>
        <v>4.2100000000000002E-3</v>
      </c>
      <c r="E208" s="25"/>
      <c r="F208" s="25">
        <f t="shared" si="31"/>
        <v>2.61531E-3</v>
      </c>
      <c r="G208" s="25">
        <f t="shared" si="32"/>
        <v>6.0230589300000005E-2</v>
      </c>
      <c r="H208" s="25">
        <v>8.2900000000000005E-3</v>
      </c>
      <c r="I208" s="25">
        <f t="shared" si="33"/>
        <v>8.3099999999999997E-3</v>
      </c>
      <c r="J208" s="25"/>
      <c r="K208" s="25">
        <f t="shared" si="34"/>
        <v>4.9896100000000002E-3</v>
      </c>
      <c r="L208" s="25">
        <f t="shared" si="35"/>
        <v>0.11491071830000001</v>
      </c>
      <c r="M208" s="25">
        <v>8.2900000000000005E-3</v>
      </c>
      <c r="N208" s="25">
        <f t="shared" si="36"/>
        <v>8.3099999999999997E-3</v>
      </c>
      <c r="O208" s="25"/>
      <c r="P208" s="25">
        <f t="shared" si="37"/>
        <v>4.9897099999999996E-3</v>
      </c>
      <c r="Q208" s="25">
        <f t="shared" si="38"/>
        <v>0.1149130213</v>
      </c>
      <c r="R208" s="25"/>
      <c r="S208" s="25"/>
      <c r="T208" s="25">
        <v>2.0000000000000002E-5</v>
      </c>
      <c r="U208" s="25">
        <f t="shared" si="39"/>
        <v>-1.9999999999999998E-5</v>
      </c>
    </row>
    <row r="209" spans="1:21" s="15" customFormat="1">
      <c r="A209" s="18">
        <v>457</v>
      </c>
      <c r="B209" s="25">
        <v>3.0000000000000001E-5</v>
      </c>
      <c r="C209" s="25">
        <v>4.0699999999999998E-3</v>
      </c>
      <c r="D209" s="25">
        <f t="shared" si="30"/>
        <v>4.0000000000000001E-3</v>
      </c>
      <c r="E209" s="25"/>
      <c r="F209" s="25">
        <f t="shared" si="31"/>
        <v>2.4053099999999999E-3</v>
      </c>
      <c r="G209" s="25">
        <f t="shared" si="32"/>
        <v>5.5394289300000003E-2</v>
      </c>
      <c r="H209" s="25">
        <v>8.0099999999999998E-3</v>
      </c>
      <c r="I209" s="25">
        <f t="shared" si="33"/>
        <v>7.9399999999999991E-3</v>
      </c>
      <c r="J209" s="25"/>
      <c r="K209" s="25">
        <f t="shared" si="34"/>
        <v>4.6196099999999997E-3</v>
      </c>
      <c r="L209" s="25">
        <f t="shared" si="35"/>
        <v>0.1063896183</v>
      </c>
      <c r="M209" s="25">
        <v>8.0099999999999998E-3</v>
      </c>
      <c r="N209" s="25">
        <f t="shared" si="36"/>
        <v>7.9399999999999991E-3</v>
      </c>
      <c r="O209" s="25"/>
      <c r="P209" s="25">
        <f t="shared" si="37"/>
        <v>4.6197099999999991E-3</v>
      </c>
      <c r="Q209" s="25">
        <f t="shared" si="38"/>
        <v>0.10639192129999998</v>
      </c>
      <c r="R209" s="25"/>
      <c r="S209" s="25"/>
      <c r="T209" s="25">
        <v>1.1E-4</v>
      </c>
      <c r="U209" s="25">
        <f t="shared" si="39"/>
        <v>7.0000000000000007E-5</v>
      </c>
    </row>
    <row r="210" spans="1:21" s="15" customFormat="1">
      <c r="A210" s="18">
        <v>458</v>
      </c>
      <c r="B210" s="25">
        <v>-1.1E-4</v>
      </c>
      <c r="C210" s="25">
        <v>3.9300000000000003E-3</v>
      </c>
      <c r="D210" s="25">
        <f t="shared" si="30"/>
        <v>3.9399999999999999E-3</v>
      </c>
      <c r="E210" s="25"/>
      <c r="F210" s="25">
        <f t="shared" si="31"/>
        <v>2.3453099999999998E-3</v>
      </c>
      <c r="G210" s="25">
        <f t="shared" si="32"/>
        <v>5.4012489299999994E-2</v>
      </c>
      <c r="H210" s="25">
        <v>8.1399999999999997E-3</v>
      </c>
      <c r="I210" s="25">
        <f t="shared" si="33"/>
        <v>8.1499999999999993E-3</v>
      </c>
      <c r="J210" s="25"/>
      <c r="K210" s="25">
        <f t="shared" si="34"/>
        <v>4.8296099999999998E-3</v>
      </c>
      <c r="L210" s="25">
        <f t="shared" si="35"/>
        <v>0.1112259183</v>
      </c>
      <c r="M210" s="25">
        <v>8.1399999999999997E-3</v>
      </c>
      <c r="N210" s="25">
        <f t="shared" si="36"/>
        <v>8.1499999999999993E-3</v>
      </c>
      <c r="O210" s="25"/>
      <c r="P210" s="25">
        <f t="shared" si="37"/>
        <v>4.8297099999999992E-3</v>
      </c>
      <c r="Q210" s="25">
        <f t="shared" si="38"/>
        <v>0.11122822129999999</v>
      </c>
      <c r="R210" s="25"/>
      <c r="S210" s="25"/>
      <c r="T210" s="25">
        <v>9.0000000000000006E-5</v>
      </c>
      <c r="U210" s="25">
        <f t="shared" si="39"/>
        <v>-9.9999999999999991E-6</v>
      </c>
    </row>
    <row r="211" spans="1:21" s="15" customFormat="1">
      <c r="A211" s="18">
        <v>459</v>
      </c>
      <c r="B211" s="25">
        <v>-4.0000000000000003E-5</v>
      </c>
      <c r="C211" s="25">
        <v>3.79E-3</v>
      </c>
      <c r="D211" s="25">
        <f t="shared" si="30"/>
        <v>3.735E-3</v>
      </c>
      <c r="E211" s="25"/>
      <c r="F211" s="25">
        <f t="shared" si="31"/>
        <v>2.1403100000000003E-3</v>
      </c>
      <c r="G211" s="25">
        <f t="shared" si="32"/>
        <v>4.9291339300000007E-2</v>
      </c>
      <c r="H211" s="25">
        <v>7.79E-3</v>
      </c>
      <c r="I211" s="25">
        <f t="shared" si="33"/>
        <v>7.7349999999999997E-3</v>
      </c>
      <c r="J211" s="25"/>
      <c r="K211" s="25">
        <f t="shared" si="34"/>
        <v>4.4146099999999994E-3</v>
      </c>
      <c r="L211" s="25">
        <f t="shared" si="35"/>
        <v>0.1016684683</v>
      </c>
      <c r="M211" s="25">
        <v>7.79E-3</v>
      </c>
      <c r="N211" s="25">
        <f t="shared" si="36"/>
        <v>7.7349999999999997E-3</v>
      </c>
      <c r="O211" s="25"/>
      <c r="P211" s="25">
        <f t="shared" si="37"/>
        <v>4.4147099999999996E-3</v>
      </c>
      <c r="Q211" s="25">
        <f t="shared" si="38"/>
        <v>0.10167077129999999</v>
      </c>
      <c r="R211" s="25"/>
      <c r="S211" s="25"/>
      <c r="T211" s="25">
        <v>1.4999999999999999E-4</v>
      </c>
      <c r="U211" s="25">
        <f t="shared" si="39"/>
        <v>5.4999999999999995E-5</v>
      </c>
    </row>
    <row r="212" spans="1:21" s="15" customFormat="1">
      <c r="A212" s="18">
        <v>460</v>
      </c>
      <c r="B212" s="25">
        <v>-2.1000000000000001E-4</v>
      </c>
      <c r="C212" s="25">
        <v>3.8300000000000001E-3</v>
      </c>
      <c r="D212" s="25">
        <f t="shared" si="30"/>
        <v>3.9150000000000001E-3</v>
      </c>
      <c r="E212" s="25"/>
      <c r="F212" s="25">
        <f t="shared" si="31"/>
        <v>2.3203099999999999E-3</v>
      </c>
      <c r="G212" s="25">
        <f t="shared" si="32"/>
        <v>5.3436739300000001E-2</v>
      </c>
      <c r="H212" s="25">
        <v>7.8890000000000002E-3</v>
      </c>
      <c r="I212" s="25">
        <f t="shared" si="33"/>
        <v>7.9740000000000002E-3</v>
      </c>
      <c r="J212" s="25"/>
      <c r="K212" s="25">
        <f t="shared" si="34"/>
        <v>4.6536100000000007E-3</v>
      </c>
      <c r="L212" s="25">
        <f t="shared" si="35"/>
        <v>0.10717263830000003</v>
      </c>
      <c r="M212" s="25">
        <v>7.8890000000000002E-3</v>
      </c>
      <c r="N212" s="25">
        <f t="shared" si="36"/>
        <v>7.9740000000000002E-3</v>
      </c>
      <c r="O212" s="25"/>
      <c r="P212" s="25">
        <f t="shared" si="37"/>
        <v>4.6537100000000001E-3</v>
      </c>
      <c r="Q212" s="25">
        <f t="shared" si="38"/>
        <v>0.10717494130000001</v>
      </c>
      <c r="R212" s="25"/>
      <c r="S212" s="25"/>
      <c r="T212" s="25">
        <v>4.0000000000000003E-5</v>
      </c>
      <c r="U212" s="25">
        <f t="shared" si="39"/>
        <v>-8.5000000000000006E-5</v>
      </c>
    </row>
    <row r="213" spans="1:21" s="15" customFormat="1">
      <c r="A213" s="18">
        <v>461</v>
      </c>
      <c r="B213" s="25">
        <v>6.0000000000000002E-5</v>
      </c>
      <c r="C213" s="25">
        <v>3.8500000000000001E-3</v>
      </c>
      <c r="D213" s="25">
        <f t="shared" si="30"/>
        <v>3.6900000000000001E-3</v>
      </c>
      <c r="E213" s="25"/>
      <c r="F213" s="25">
        <f t="shared" si="31"/>
        <v>2.0953100000000004E-3</v>
      </c>
      <c r="G213" s="25">
        <f t="shared" si="32"/>
        <v>4.8254989300000009E-2</v>
      </c>
      <c r="H213" s="25">
        <v>7.6800000000000002E-3</v>
      </c>
      <c r="I213" s="25">
        <f t="shared" si="33"/>
        <v>7.5200000000000006E-3</v>
      </c>
      <c r="J213" s="25"/>
      <c r="K213" s="25">
        <f t="shared" si="34"/>
        <v>4.1996100000000012E-3</v>
      </c>
      <c r="L213" s="25">
        <f t="shared" si="35"/>
        <v>9.6717018300000027E-2</v>
      </c>
      <c r="M213" s="25">
        <v>7.6800000000000002E-3</v>
      </c>
      <c r="N213" s="25">
        <f t="shared" si="36"/>
        <v>7.5200000000000006E-3</v>
      </c>
      <c r="O213" s="25"/>
      <c r="P213" s="25">
        <f t="shared" si="37"/>
        <v>4.1997100000000006E-3</v>
      </c>
      <c r="Q213" s="25">
        <f t="shared" si="38"/>
        <v>9.6719321300000022E-2</v>
      </c>
      <c r="R213" s="25"/>
      <c r="S213" s="25"/>
      <c r="T213" s="25">
        <v>2.5999999999999998E-4</v>
      </c>
      <c r="U213" s="25">
        <f t="shared" si="39"/>
        <v>1.5999999999999999E-4</v>
      </c>
    </row>
    <row r="214" spans="1:21" s="15" customFormat="1">
      <c r="A214" s="18">
        <v>462</v>
      </c>
      <c r="B214" s="25">
        <v>-2.7E-4</v>
      </c>
      <c r="C214" s="25">
        <v>3.7599999999999999E-3</v>
      </c>
      <c r="D214" s="25">
        <f t="shared" si="30"/>
        <v>3.8349999999999999E-3</v>
      </c>
      <c r="E214" s="25"/>
      <c r="F214" s="25">
        <f t="shared" si="31"/>
        <v>2.2403099999999997E-3</v>
      </c>
      <c r="G214" s="25">
        <f t="shared" si="32"/>
        <v>5.1594339299999993E-2</v>
      </c>
      <c r="H214" s="25">
        <v>7.7000000000000002E-3</v>
      </c>
      <c r="I214" s="25">
        <f t="shared" si="33"/>
        <v>7.7750000000000007E-3</v>
      </c>
      <c r="J214" s="25"/>
      <c r="K214" s="25">
        <f t="shared" si="34"/>
        <v>4.4546100000000012E-3</v>
      </c>
      <c r="L214" s="25">
        <f t="shared" si="35"/>
        <v>0.10258966830000003</v>
      </c>
      <c r="M214" s="25">
        <v>7.7000000000000002E-3</v>
      </c>
      <c r="N214" s="25">
        <f t="shared" si="36"/>
        <v>7.7750000000000007E-3</v>
      </c>
      <c r="O214" s="25"/>
      <c r="P214" s="25">
        <f t="shared" si="37"/>
        <v>4.4547100000000006E-3</v>
      </c>
      <c r="Q214" s="25">
        <f t="shared" si="38"/>
        <v>0.10259197130000001</v>
      </c>
      <c r="R214" s="25"/>
      <c r="S214" s="25"/>
      <c r="T214" s="25">
        <v>1.2E-4</v>
      </c>
      <c r="U214" s="25">
        <f t="shared" si="39"/>
        <v>-7.5000000000000007E-5</v>
      </c>
    </row>
    <row r="215" spans="1:21" s="15" customFormat="1">
      <c r="A215" s="18">
        <v>463</v>
      </c>
      <c r="B215" s="25">
        <v>1.3999999999999999E-4</v>
      </c>
      <c r="C215" s="25">
        <v>3.7499999999999999E-3</v>
      </c>
      <c r="D215" s="25">
        <f t="shared" si="30"/>
        <v>3.5499999999999998E-3</v>
      </c>
      <c r="E215" s="25"/>
      <c r="F215" s="25">
        <f t="shared" si="31"/>
        <v>1.95531E-3</v>
      </c>
      <c r="G215" s="25">
        <f t="shared" si="32"/>
        <v>4.5030789300000006E-2</v>
      </c>
      <c r="H215" s="25">
        <v>7.62E-3</v>
      </c>
      <c r="I215" s="25">
        <f t="shared" si="33"/>
        <v>7.4200000000000004E-3</v>
      </c>
      <c r="J215" s="25"/>
      <c r="K215" s="25">
        <f t="shared" si="34"/>
        <v>4.0996100000000001E-3</v>
      </c>
      <c r="L215" s="25">
        <f t="shared" si="35"/>
        <v>9.4414018299999999E-2</v>
      </c>
      <c r="M215" s="25">
        <v>7.62E-3</v>
      </c>
      <c r="N215" s="25">
        <f t="shared" si="36"/>
        <v>7.4200000000000004E-3</v>
      </c>
      <c r="O215" s="25"/>
      <c r="P215" s="25">
        <f t="shared" si="37"/>
        <v>4.0997100000000003E-3</v>
      </c>
      <c r="Q215" s="25">
        <f t="shared" si="38"/>
        <v>9.4416321300000008E-2</v>
      </c>
      <c r="R215" s="25"/>
      <c r="S215" s="25"/>
      <c r="T215" s="25">
        <v>2.5999999999999998E-4</v>
      </c>
      <c r="U215" s="25">
        <f t="shared" si="39"/>
        <v>1.9999999999999998E-4</v>
      </c>
    </row>
    <row r="216" spans="1:21" s="15" customFormat="1">
      <c r="A216" s="18">
        <v>464</v>
      </c>
      <c r="B216" s="25">
        <v>-2.1000000000000001E-4</v>
      </c>
      <c r="C216" s="25">
        <v>3.7799999999999999E-3</v>
      </c>
      <c r="D216" s="25">
        <f t="shared" si="30"/>
        <v>3.875E-3</v>
      </c>
      <c r="E216" s="25"/>
      <c r="F216" s="25">
        <f t="shared" si="31"/>
        <v>2.2803099999999998E-3</v>
      </c>
      <c r="G216" s="25">
        <f t="shared" si="32"/>
        <v>5.2515539299999997E-2</v>
      </c>
      <c r="H216" s="25">
        <v>7.6099999999999996E-3</v>
      </c>
      <c r="I216" s="25">
        <f t="shared" si="33"/>
        <v>7.7049999999999992E-3</v>
      </c>
      <c r="J216" s="25"/>
      <c r="K216" s="25">
        <f t="shared" si="34"/>
        <v>4.3846099999999989E-3</v>
      </c>
      <c r="L216" s="25">
        <f t="shared" si="35"/>
        <v>0.10097756829999997</v>
      </c>
      <c r="M216" s="25">
        <v>7.62E-3</v>
      </c>
      <c r="N216" s="25">
        <f t="shared" si="36"/>
        <v>7.7149999999999996E-3</v>
      </c>
      <c r="O216" s="25"/>
      <c r="P216" s="25">
        <f t="shared" si="37"/>
        <v>4.3947099999999996E-3</v>
      </c>
      <c r="Q216" s="25">
        <f t="shared" si="38"/>
        <v>0.1012101713</v>
      </c>
      <c r="R216" s="25"/>
      <c r="S216" s="25"/>
      <c r="T216" s="25">
        <v>2.0000000000000002E-5</v>
      </c>
      <c r="U216" s="25">
        <f t="shared" si="39"/>
        <v>-9.5000000000000005E-5</v>
      </c>
    </row>
    <row r="217" spans="1:21" s="15" customFormat="1">
      <c r="A217" s="18">
        <v>465</v>
      </c>
      <c r="B217" s="25">
        <v>1.8000000000000001E-4</v>
      </c>
      <c r="C217" s="25">
        <v>3.7399999999999998E-3</v>
      </c>
      <c r="D217" s="25">
        <f t="shared" si="30"/>
        <v>3.5049999999999999E-3</v>
      </c>
      <c r="E217" s="25"/>
      <c r="F217" s="25">
        <f t="shared" si="31"/>
        <v>1.9103099999999999E-3</v>
      </c>
      <c r="G217" s="25">
        <f t="shared" si="32"/>
        <v>4.39944393E-2</v>
      </c>
      <c r="H217" s="25">
        <v>7.4599999999999996E-3</v>
      </c>
      <c r="I217" s="25">
        <f t="shared" si="33"/>
        <v>7.2249999999999997E-3</v>
      </c>
      <c r="J217" s="25"/>
      <c r="K217" s="25">
        <f t="shared" si="34"/>
        <v>3.9046099999999998E-3</v>
      </c>
      <c r="L217" s="25">
        <f t="shared" si="35"/>
        <v>8.9923168299999995E-2</v>
      </c>
      <c r="M217" s="25">
        <v>7.4599999999999996E-3</v>
      </c>
      <c r="N217" s="25">
        <f t="shared" si="36"/>
        <v>7.2249999999999997E-3</v>
      </c>
      <c r="O217" s="25"/>
      <c r="P217" s="25">
        <f t="shared" si="37"/>
        <v>3.9047099999999996E-3</v>
      </c>
      <c r="Q217" s="25">
        <f t="shared" si="38"/>
        <v>8.992547129999999E-2</v>
      </c>
      <c r="R217" s="25"/>
      <c r="S217" s="25"/>
      <c r="T217" s="25">
        <v>2.9E-4</v>
      </c>
      <c r="U217" s="25">
        <f t="shared" si="39"/>
        <v>2.3500000000000002E-4</v>
      </c>
    </row>
    <row r="218" spans="1:21" s="15" customFormat="1">
      <c r="A218" s="18">
        <v>466</v>
      </c>
      <c r="B218" s="25">
        <v>-1.4999999999999999E-4</v>
      </c>
      <c r="C218" s="25">
        <v>3.6600000000000001E-3</v>
      </c>
      <c r="D218" s="25">
        <f t="shared" si="30"/>
        <v>3.6900000000000001E-3</v>
      </c>
      <c r="E218" s="25"/>
      <c r="F218" s="25">
        <f t="shared" si="31"/>
        <v>2.0953100000000004E-3</v>
      </c>
      <c r="G218" s="25">
        <f t="shared" si="32"/>
        <v>4.8254989300000009E-2</v>
      </c>
      <c r="H218" s="25">
        <v>7.4900000000000001E-3</v>
      </c>
      <c r="I218" s="25">
        <f t="shared" si="33"/>
        <v>7.5199999999999998E-3</v>
      </c>
      <c r="J218" s="25"/>
      <c r="K218" s="25">
        <f t="shared" si="34"/>
        <v>4.1996099999999995E-3</v>
      </c>
      <c r="L218" s="25">
        <f t="shared" si="35"/>
        <v>9.6717018299999999E-2</v>
      </c>
      <c r="M218" s="25">
        <v>7.4900000000000001E-3</v>
      </c>
      <c r="N218" s="25">
        <f t="shared" si="36"/>
        <v>7.5199999999999998E-3</v>
      </c>
      <c r="O218" s="25"/>
      <c r="P218" s="25">
        <f t="shared" si="37"/>
        <v>4.1997099999999997E-3</v>
      </c>
      <c r="Q218" s="25">
        <f t="shared" si="38"/>
        <v>9.6719321299999994E-2</v>
      </c>
      <c r="R218" s="25"/>
      <c r="S218" s="25"/>
      <c r="T218" s="25">
        <v>9.0000000000000006E-5</v>
      </c>
      <c r="U218" s="25">
        <f t="shared" si="39"/>
        <v>-2.9999999999999991E-5</v>
      </c>
    </row>
    <row r="219" spans="1:21" s="15" customFormat="1">
      <c r="A219" s="18">
        <v>467</v>
      </c>
      <c r="B219" s="25">
        <v>1.2999999999999999E-4</v>
      </c>
      <c r="C219" s="25">
        <v>3.5899999999999999E-3</v>
      </c>
      <c r="D219" s="25">
        <f t="shared" si="30"/>
        <v>3.3999999999999998E-3</v>
      </c>
      <c r="E219" s="25"/>
      <c r="F219" s="25">
        <f t="shared" si="31"/>
        <v>1.8053099999999999E-3</v>
      </c>
      <c r="G219" s="25">
        <f t="shared" si="32"/>
        <v>4.1576289299999999E-2</v>
      </c>
      <c r="H219" s="25">
        <v>7.4200000000000004E-3</v>
      </c>
      <c r="I219" s="25">
        <f t="shared" si="33"/>
        <v>7.2300000000000003E-3</v>
      </c>
      <c r="J219" s="25"/>
      <c r="K219" s="25">
        <f t="shared" si="34"/>
        <v>3.9096100000000009E-3</v>
      </c>
      <c r="L219" s="25">
        <f t="shared" si="35"/>
        <v>9.0038318300000031E-2</v>
      </c>
      <c r="M219" s="25">
        <v>7.4200000000000004E-3</v>
      </c>
      <c r="N219" s="25">
        <f t="shared" si="36"/>
        <v>7.2300000000000003E-3</v>
      </c>
      <c r="O219" s="25"/>
      <c r="P219" s="25">
        <f t="shared" si="37"/>
        <v>3.9097100000000003E-3</v>
      </c>
      <c r="Q219" s="25">
        <f t="shared" si="38"/>
        <v>9.0040621300000012E-2</v>
      </c>
      <c r="R219" s="25"/>
      <c r="S219" s="25"/>
      <c r="T219" s="25">
        <v>2.5000000000000001E-4</v>
      </c>
      <c r="U219" s="25">
        <f t="shared" si="39"/>
        <v>1.9000000000000001E-4</v>
      </c>
    </row>
    <row r="220" spans="1:21" s="15" customFormat="1">
      <c r="A220" s="18">
        <v>468</v>
      </c>
      <c r="B220" s="25">
        <v>-1.2E-4</v>
      </c>
      <c r="C220" s="25">
        <v>3.7799999999999999E-3</v>
      </c>
      <c r="D220" s="25">
        <f t="shared" si="30"/>
        <v>3.7799999999999999E-3</v>
      </c>
      <c r="E220" s="25"/>
      <c r="F220" s="25">
        <f t="shared" si="31"/>
        <v>2.1853100000000002E-3</v>
      </c>
      <c r="G220" s="25">
        <f t="shared" si="32"/>
        <v>5.0327689300000006E-2</v>
      </c>
      <c r="H220" s="25">
        <v>7.4799999999999997E-3</v>
      </c>
      <c r="I220" s="25">
        <f t="shared" si="33"/>
        <v>7.4799999999999997E-3</v>
      </c>
      <c r="J220" s="25"/>
      <c r="K220" s="25">
        <f t="shared" si="34"/>
        <v>4.1596099999999993E-3</v>
      </c>
      <c r="L220" s="25">
        <f t="shared" si="35"/>
        <v>9.5795818299999988E-2</v>
      </c>
      <c r="M220" s="25">
        <v>7.4799999999999997E-3</v>
      </c>
      <c r="N220" s="25">
        <f t="shared" si="36"/>
        <v>7.4799999999999997E-3</v>
      </c>
      <c r="O220" s="25"/>
      <c r="P220" s="25">
        <f t="shared" si="37"/>
        <v>4.1597099999999996E-3</v>
      </c>
      <c r="Q220" s="25">
        <f t="shared" si="38"/>
        <v>9.5798121299999997E-2</v>
      </c>
      <c r="R220" s="25"/>
      <c r="S220" s="25"/>
      <c r="T220" s="25">
        <v>1.2E-4</v>
      </c>
      <c r="U220" s="25">
        <f t="shared" si="39"/>
        <v>0</v>
      </c>
    </row>
    <row r="221" spans="1:21" s="15" customFormat="1">
      <c r="A221" s="18">
        <v>469</v>
      </c>
      <c r="B221" s="25">
        <v>6.0000000000000002E-5</v>
      </c>
      <c r="C221" s="25">
        <v>3.63E-3</v>
      </c>
      <c r="D221" s="25">
        <f t="shared" si="30"/>
        <v>3.4849999999999998E-3</v>
      </c>
      <c r="E221" s="25"/>
      <c r="F221" s="25">
        <f t="shared" si="31"/>
        <v>1.8903099999999999E-3</v>
      </c>
      <c r="G221" s="25">
        <f t="shared" si="32"/>
        <v>4.3533839300000002E-2</v>
      </c>
      <c r="H221" s="25">
        <v>7.2500000000000004E-3</v>
      </c>
      <c r="I221" s="25">
        <f t="shared" si="33"/>
        <v>7.1050000000000002E-3</v>
      </c>
      <c r="J221" s="25"/>
      <c r="K221" s="25">
        <f t="shared" si="34"/>
        <v>3.7846100000000003E-3</v>
      </c>
      <c r="L221" s="25">
        <f t="shared" si="35"/>
        <v>8.7159568300000018E-2</v>
      </c>
      <c r="M221" s="25">
        <v>7.2500000000000004E-3</v>
      </c>
      <c r="N221" s="25">
        <f t="shared" si="36"/>
        <v>7.1050000000000002E-3</v>
      </c>
      <c r="O221" s="25"/>
      <c r="P221" s="25">
        <f t="shared" si="37"/>
        <v>3.7847100000000002E-3</v>
      </c>
      <c r="Q221" s="25">
        <f t="shared" si="38"/>
        <v>8.7161871300000013E-2</v>
      </c>
      <c r="R221" s="25"/>
      <c r="S221" s="25"/>
      <c r="T221" s="25">
        <v>2.3000000000000001E-4</v>
      </c>
      <c r="U221" s="25">
        <f t="shared" si="39"/>
        <v>1.45E-4</v>
      </c>
    </row>
    <row r="222" spans="1:21" s="15" customFormat="1">
      <c r="A222" s="18">
        <v>470</v>
      </c>
      <c r="B222" s="25">
        <v>-2.2000000000000001E-4</v>
      </c>
      <c r="C222" s="25">
        <v>3.5699999999999998E-3</v>
      </c>
      <c r="D222" s="25">
        <f t="shared" si="30"/>
        <v>3.5099999999999997E-3</v>
      </c>
      <c r="E222" s="25"/>
      <c r="F222" s="25">
        <f t="shared" si="31"/>
        <v>1.9153099999999997E-3</v>
      </c>
      <c r="G222" s="25">
        <f t="shared" si="32"/>
        <v>4.4109589299999995E-2</v>
      </c>
      <c r="H222" s="25">
        <v>7.1900000000000002E-3</v>
      </c>
      <c r="I222" s="25">
        <f t="shared" si="33"/>
        <v>7.1300000000000001E-3</v>
      </c>
      <c r="J222" s="25"/>
      <c r="K222" s="25">
        <f t="shared" si="34"/>
        <v>3.8096100000000002E-3</v>
      </c>
      <c r="L222" s="25">
        <f t="shared" si="35"/>
        <v>8.7735318300000004E-2</v>
      </c>
      <c r="M222" s="25">
        <v>7.1900000000000002E-3</v>
      </c>
      <c r="N222" s="25">
        <f t="shared" si="36"/>
        <v>7.1300000000000001E-3</v>
      </c>
      <c r="O222" s="25"/>
      <c r="P222" s="25">
        <f t="shared" si="37"/>
        <v>3.80971E-3</v>
      </c>
      <c r="Q222" s="25">
        <f t="shared" si="38"/>
        <v>8.7737621299999999E-2</v>
      </c>
      <c r="R222" s="25"/>
      <c r="S222" s="25"/>
      <c r="T222" s="25">
        <v>3.4000000000000002E-4</v>
      </c>
      <c r="U222" s="25">
        <f t="shared" si="39"/>
        <v>6.0000000000000008E-5</v>
      </c>
    </row>
    <row r="223" spans="1:21" s="15" customFormat="1">
      <c r="A223" s="18">
        <v>471</v>
      </c>
      <c r="B223" s="25">
        <v>1.2E-4</v>
      </c>
      <c r="C223" s="25">
        <v>3.5899999999999999E-3</v>
      </c>
      <c r="D223" s="25">
        <f t="shared" si="30"/>
        <v>3.4299999999999999E-3</v>
      </c>
      <c r="E223" s="25"/>
      <c r="F223" s="25">
        <f t="shared" si="31"/>
        <v>1.8353099999999999E-3</v>
      </c>
      <c r="G223" s="25">
        <f t="shared" si="32"/>
        <v>4.2267189300000001E-2</v>
      </c>
      <c r="H223" s="25">
        <v>7.1300000000000001E-3</v>
      </c>
      <c r="I223" s="25">
        <f t="shared" si="33"/>
        <v>6.9699999999999996E-3</v>
      </c>
      <c r="J223" s="25"/>
      <c r="K223" s="25">
        <f t="shared" si="34"/>
        <v>3.6496099999999997E-3</v>
      </c>
      <c r="L223" s="25">
        <f t="shared" si="35"/>
        <v>8.4050518300000002E-2</v>
      </c>
      <c r="M223" s="25">
        <v>7.1300000000000001E-3</v>
      </c>
      <c r="N223" s="25">
        <f t="shared" si="36"/>
        <v>6.9699999999999996E-3</v>
      </c>
      <c r="O223" s="25"/>
      <c r="P223" s="25">
        <f t="shared" si="37"/>
        <v>3.6497099999999996E-3</v>
      </c>
      <c r="Q223" s="25">
        <f t="shared" si="38"/>
        <v>8.4052821299999997E-2</v>
      </c>
      <c r="R223" s="25"/>
      <c r="S223" s="25"/>
      <c r="T223" s="25">
        <v>2.0000000000000001E-4</v>
      </c>
      <c r="U223" s="25">
        <f t="shared" si="39"/>
        <v>1.6000000000000001E-4</v>
      </c>
    </row>
    <row r="224" spans="1:21" s="15" customFormat="1">
      <c r="A224" s="18">
        <v>472</v>
      </c>
      <c r="B224" s="25">
        <v>-4.0000000000000003E-5</v>
      </c>
      <c r="C224" s="25">
        <v>3.5000000000000001E-3</v>
      </c>
      <c r="D224" s="25">
        <f t="shared" si="30"/>
        <v>3.3800000000000002E-3</v>
      </c>
      <c r="E224" s="25"/>
      <c r="F224" s="25">
        <f t="shared" si="31"/>
        <v>1.7853100000000002E-3</v>
      </c>
      <c r="G224" s="25">
        <f t="shared" si="32"/>
        <v>4.1115689300000008E-2</v>
      </c>
      <c r="H224" s="25">
        <v>7.1900000000000002E-3</v>
      </c>
      <c r="I224" s="25">
        <f t="shared" si="33"/>
        <v>7.0699999999999999E-3</v>
      </c>
      <c r="J224" s="25"/>
      <c r="K224" s="25">
        <f t="shared" si="34"/>
        <v>3.74961E-3</v>
      </c>
      <c r="L224" s="25">
        <f t="shared" si="35"/>
        <v>8.6353518300000001E-2</v>
      </c>
      <c r="M224" s="25">
        <v>7.1900000000000002E-3</v>
      </c>
      <c r="N224" s="25">
        <f t="shared" si="36"/>
        <v>7.0699999999999999E-3</v>
      </c>
      <c r="O224" s="25"/>
      <c r="P224" s="25">
        <f t="shared" si="37"/>
        <v>3.7497099999999998E-3</v>
      </c>
      <c r="Q224" s="25">
        <f t="shared" si="38"/>
        <v>8.6355821299999996E-2</v>
      </c>
      <c r="R224" s="25"/>
      <c r="S224" s="25"/>
      <c r="T224" s="25">
        <v>2.7999999999999998E-4</v>
      </c>
      <c r="U224" s="25">
        <f t="shared" si="39"/>
        <v>1.1999999999999999E-4</v>
      </c>
    </row>
    <row r="225" spans="1:21" s="15" customFormat="1">
      <c r="A225" s="18">
        <v>473</v>
      </c>
      <c r="B225" s="25">
        <v>-4.0000000000000003E-5</v>
      </c>
      <c r="C225" s="25">
        <v>3.49E-3</v>
      </c>
      <c r="D225" s="25">
        <f t="shared" si="30"/>
        <v>3.385E-3</v>
      </c>
      <c r="E225" s="25"/>
      <c r="F225" s="25">
        <f t="shared" si="31"/>
        <v>1.79031E-3</v>
      </c>
      <c r="G225" s="25">
        <f t="shared" si="32"/>
        <v>4.1230839300000002E-2</v>
      </c>
      <c r="H225" s="25">
        <v>7.0000000000000001E-3</v>
      </c>
      <c r="I225" s="25">
        <f t="shared" si="33"/>
        <v>6.8950000000000001E-3</v>
      </c>
      <c r="J225" s="25"/>
      <c r="K225" s="25">
        <f t="shared" si="34"/>
        <v>3.5746100000000002E-3</v>
      </c>
      <c r="L225" s="25">
        <f t="shared" si="35"/>
        <v>8.2323268300000002E-2</v>
      </c>
      <c r="M225" s="25">
        <v>7.0000000000000001E-3</v>
      </c>
      <c r="N225" s="25">
        <f t="shared" si="36"/>
        <v>6.8950000000000001E-3</v>
      </c>
      <c r="O225" s="25"/>
      <c r="P225" s="25">
        <f t="shared" si="37"/>
        <v>3.57471E-3</v>
      </c>
      <c r="Q225" s="25">
        <f t="shared" si="38"/>
        <v>8.2325571300000011E-2</v>
      </c>
      <c r="R225" s="25"/>
      <c r="S225" s="25"/>
      <c r="T225" s="25">
        <v>2.5000000000000001E-4</v>
      </c>
      <c r="U225" s="25">
        <f t="shared" si="39"/>
        <v>1.05E-4</v>
      </c>
    </row>
    <row r="226" spans="1:21" s="15" customFormat="1">
      <c r="A226" s="18">
        <v>474</v>
      </c>
      <c r="B226" s="25">
        <v>-1.1E-4</v>
      </c>
      <c r="C226" s="25">
        <v>3.3999999999999998E-3</v>
      </c>
      <c r="D226" s="25">
        <f t="shared" si="30"/>
        <v>3.2299999999999998E-3</v>
      </c>
      <c r="E226" s="25"/>
      <c r="F226" s="25">
        <f t="shared" si="31"/>
        <v>1.6353099999999998E-3</v>
      </c>
      <c r="G226" s="25">
        <f t="shared" si="32"/>
        <v>3.7661189300000002E-2</v>
      </c>
      <c r="H226" s="25">
        <v>7.0499999999999998E-3</v>
      </c>
      <c r="I226" s="25">
        <f t="shared" si="33"/>
        <v>6.8799999999999998E-3</v>
      </c>
      <c r="J226" s="25"/>
      <c r="K226" s="25">
        <f t="shared" si="34"/>
        <v>3.5596099999999999E-3</v>
      </c>
      <c r="L226" s="25">
        <f t="shared" si="35"/>
        <v>8.1977818300000005E-2</v>
      </c>
      <c r="M226" s="25">
        <v>7.0499999999999998E-3</v>
      </c>
      <c r="N226" s="25">
        <f t="shared" si="36"/>
        <v>6.8799999999999998E-3</v>
      </c>
      <c r="O226" s="25"/>
      <c r="P226" s="25">
        <f t="shared" si="37"/>
        <v>3.5597099999999998E-3</v>
      </c>
      <c r="Q226" s="25">
        <f t="shared" si="38"/>
        <v>8.19801213E-2</v>
      </c>
      <c r="R226" s="25"/>
      <c r="S226" s="25"/>
      <c r="T226" s="25">
        <v>4.4999999999999999E-4</v>
      </c>
      <c r="U226" s="25">
        <f t="shared" si="39"/>
        <v>1.6999999999999999E-4</v>
      </c>
    </row>
    <row r="227" spans="1:21" s="15" customFormat="1">
      <c r="A227" s="18">
        <v>475</v>
      </c>
      <c r="B227" s="25">
        <v>9.0000000000000006E-5</v>
      </c>
      <c r="C227" s="25">
        <v>3.5200000000000001E-3</v>
      </c>
      <c r="D227" s="25">
        <f t="shared" si="30"/>
        <v>3.385E-3</v>
      </c>
      <c r="E227" s="25"/>
      <c r="F227" s="25">
        <f t="shared" si="31"/>
        <v>1.79031E-3</v>
      </c>
      <c r="G227" s="25">
        <f t="shared" si="32"/>
        <v>4.1230839300000002E-2</v>
      </c>
      <c r="H227" s="25">
        <v>7.0600000000000003E-3</v>
      </c>
      <c r="I227" s="25">
        <f t="shared" si="33"/>
        <v>6.9250000000000006E-3</v>
      </c>
      <c r="J227" s="25"/>
      <c r="K227" s="25">
        <f t="shared" si="34"/>
        <v>3.6046100000000007E-3</v>
      </c>
      <c r="L227" s="25">
        <f t="shared" si="35"/>
        <v>8.3014168300000024E-2</v>
      </c>
      <c r="M227" s="25">
        <v>7.0600000000000003E-3</v>
      </c>
      <c r="N227" s="25">
        <f t="shared" si="36"/>
        <v>6.9250000000000006E-3</v>
      </c>
      <c r="O227" s="25"/>
      <c r="P227" s="25">
        <f t="shared" si="37"/>
        <v>3.6047100000000006E-3</v>
      </c>
      <c r="Q227" s="25">
        <f t="shared" si="38"/>
        <v>8.3016471300000019E-2</v>
      </c>
      <c r="R227" s="25"/>
      <c r="S227" s="25"/>
      <c r="T227" s="25">
        <v>1.8000000000000001E-4</v>
      </c>
      <c r="U227" s="25">
        <f t="shared" si="39"/>
        <v>1.35E-4</v>
      </c>
    </row>
    <row r="228" spans="1:21" s="15" customFormat="1">
      <c r="A228" s="18">
        <v>476</v>
      </c>
      <c r="B228" s="25">
        <v>-4.0000000000000003E-5</v>
      </c>
      <c r="C228" s="25">
        <v>3.6600000000000001E-3</v>
      </c>
      <c r="D228" s="25">
        <f t="shared" si="30"/>
        <v>3.5149999999999999E-3</v>
      </c>
      <c r="E228" s="25"/>
      <c r="F228" s="25">
        <f t="shared" si="31"/>
        <v>1.9203099999999999E-3</v>
      </c>
      <c r="G228" s="25">
        <f t="shared" si="32"/>
        <v>4.4224739300000003E-2</v>
      </c>
      <c r="H228" s="25">
        <v>7.2500000000000004E-3</v>
      </c>
      <c r="I228" s="25">
        <f t="shared" si="33"/>
        <v>7.1050000000000002E-3</v>
      </c>
      <c r="J228" s="25"/>
      <c r="K228" s="25">
        <f t="shared" si="34"/>
        <v>3.7846100000000003E-3</v>
      </c>
      <c r="L228" s="25">
        <f t="shared" si="35"/>
        <v>8.7159568300000018E-2</v>
      </c>
      <c r="M228" s="25">
        <v>7.2500000000000004E-3</v>
      </c>
      <c r="N228" s="25">
        <f t="shared" si="36"/>
        <v>7.1050000000000002E-3</v>
      </c>
      <c r="O228" s="25"/>
      <c r="P228" s="25">
        <f t="shared" si="37"/>
        <v>3.7847100000000002E-3</v>
      </c>
      <c r="Q228" s="25">
        <f t="shared" si="38"/>
        <v>8.7161871300000013E-2</v>
      </c>
      <c r="R228" s="25"/>
      <c r="S228" s="25"/>
      <c r="T228" s="25">
        <v>3.3E-4</v>
      </c>
      <c r="U228" s="25">
        <f t="shared" si="39"/>
        <v>1.45E-4</v>
      </c>
    </row>
    <row r="229" spans="1:21" s="15" customFormat="1">
      <c r="A229" s="18">
        <v>477</v>
      </c>
      <c r="B229" s="25">
        <v>5.0000000000000002E-5</v>
      </c>
      <c r="C229" s="25">
        <v>3.4099999999999998E-3</v>
      </c>
      <c r="D229" s="25">
        <f t="shared" si="30"/>
        <v>3.3149999999999998E-3</v>
      </c>
      <c r="E229" s="25"/>
      <c r="F229" s="25">
        <f t="shared" si="31"/>
        <v>1.7203099999999999E-3</v>
      </c>
      <c r="G229" s="25">
        <f t="shared" si="32"/>
        <v>3.9618739299999997E-2</v>
      </c>
      <c r="H229" s="25">
        <v>6.9199999999999999E-3</v>
      </c>
      <c r="I229" s="25">
        <f t="shared" si="33"/>
        <v>6.8250000000000003E-3</v>
      </c>
      <c r="J229" s="25"/>
      <c r="K229" s="25">
        <f t="shared" si="34"/>
        <v>3.5046100000000005E-3</v>
      </c>
      <c r="L229" s="25">
        <f t="shared" si="35"/>
        <v>8.0711168300000011E-2</v>
      </c>
      <c r="M229" s="25">
        <v>6.9199999999999999E-3</v>
      </c>
      <c r="N229" s="25">
        <f t="shared" si="36"/>
        <v>6.8250000000000003E-3</v>
      </c>
      <c r="O229" s="25"/>
      <c r="P229" s="25">
        <f t="shared" si="37"/>
        <v>3.5047100000000003E-3</v>
      </c>
      <c r="Q229" s="25">
        <f t="shared" si="38"/>
        <v>8.0713471300000006E-2</v>
      </c>
      <c r="R229" s="25"/>
      <c r="S229" s="25"/>
      <c r="T229" s="25">
        <v>1.3999999999999999E-4</v>
      </c>
      <c r="U229" s="25">
        <f t="shared" si="39"/>
        <v>9.4999999999999992E-5</v>
      </c>
    </row>
    <row r="230" spans="1:21" s="15" customFormat="1">
      <c r="A230" s="18">
        <v>478</v>
      </c>
      <c r="B230" s="25">
        <v>2.0000000000000001E-4</v>
      </c>
      <c r="C230" s="25">
        <v>3.3700000000000002E-3</v>
      </c>
      <c r="D230" s="25">
        <f t="shared" si="30"/>
        <v>3.0150000000000003E-3</v>
      </c>
      <c r="E230" s="25"/>
      <c r="F230" s="25">
        <f t="shared" si="31"/>
        <v>1.4203100000000004E-3</v>
      </c>
      <c r="G230" s="25">
        <f t="shared" si="32"/>
        <v>3.2709739300000013E-2</v>
      </c>
      <c r="H230" s="25">
        <v>6.8799999999999998E-3</v>
      </c>
      <c r="I230" s="25">
        <f t="shared" si="33"/>
        <v>6.5249999999999996E-3</v>
      </c>
      <c r="J230" s="25"/>
      <c r="K230" s="25">
        <f t="shared" si="34"/>
        <v>3.2046099999999997E-3</v>
      </c>
      <c r="L230" s="25">
        <f t="shared" si="35"/>
        <v>7.3802168299999998E-2</v>
      </c>
      <c r="M230" s="25">
        <v>6.8799999999999998E-3</v>
      </c>
      <c r="N230" s="25">
        <f t="shared" si="36"/>
        <v>6.5249999999999996E-3</v>
      </c>
      <c r="O230" s="25"/>
      <c r="P230" s="25">
        <f t="shared" si="37"/>
        <v>3.2047099999999995E-3</v>
      </c>
      <c r="Q230" s="25">
        <f t="shared" si="38"/>
        <v>7.3804471299999994E-2</v>
      </c>
      <c r="R230" s="25"/>
      <c r="S230" s="25"/>
      <c r="T230" s="25">
        <v>5.1000000000000004E-4</v>
      </c>
      <c r="U230" s="25">
        <f t="shared" si="39"/>
        <v>3.5500000000000001E-4</v>
      </c>
    </row>
    <row r="231" spans="1:21" s="15" customFormat="1">
      <c r="A231" s="18">
        <v>479</v>
      </c>
      <c r="B231" s="25">
        <v>0</v>
      </c>
      <c r="C231" s="25">
        <v>3.3899999999999998E-3</v>
      </c>
      <c r="D231" s="25">
        <f t="shared" si="30"/>
        <v>3.2949999999999998E-3</v>
      </c>
      <c r="E231" s="25"/>
      <c r="F231" s="25">
        <f t="shared" si="31"/>
        <v>1.7003099999999998E-3</v>
      </c>
      <c r="G231" s="25">
        <f t="shared" si="32"/>
        <v>3.9158139299999999E-2</v>
      </c>
      <c r="H231" s="25">
        <v>6.7999999999999996E-3</v>
      </c>
      <c r="I231" s="25">
        <f t="shared" si="33"/>
        <v>6.705E-3</v>
      </c>
      <c r="J231" s="25"/>
      <c r="K231" s="25">
        <f t="shared" si="34"/>
        <v>3.3846100000000001E-3</v>
      </c>
      <c r="L231" s="25">
        <f t="shared" si="35"/>
        <v>7.7947568300000006E-2</v>
      </c>
      <c r="M231" s="25">
        <v>6.7999999999999996E-3</v>
      </c>
      <c r="N231" s="25">
        <f t="shared" si="36"/>
        <v>6.705E-3</v>
      </c>
      <c r="O231" s="25"/>
      <c r="P231" s="25">
        <f t="shared" si="37"/>
        <v>3.38471E-3</v>
      </c>
      <c r="Q231" s="25">
        <f t="shared" si="38"/>
        <v>7.7949871300000001E-2</v>
      </c>
      <c r="R231" s="25"/>
      <c r="S231" s="25"/>
      <c r="T231" s="25">
        <v>1.9000000000000001E-4</v>
      </c>
      <c r="U231" s="25">
        <f t="shared" si="39"/>
        <v>9.5000000000000005E-5</v>
      </c>
    </row>
    <row r="232" spans="1:21" s="15" customFormat="1">
      <c r="A232" s="18">
        <v>480</v>
      </c>
      <c r="B232" s="25">
        <v>1.6000000000000001E-4</v>
      </c>
      <c r="C232" s="25">
        <v>3.4299999999999999E-3</v>
      </c>
      <c r="D232" s="25">
        <f t="shared" si="30"/>
        <v>3.0999999999999999E-3</v>
      </c>
      <c r="E232" s="25"/>
      <c r="F232" s="25">
        <f t="shared" si="31"/>
        <v>1.5053099999999999E-3</v>
      </c>
      <c r="G232" s="25">
        <f t="shared" si="32"/>
        <v>3.4667289300000001E-2</v>
      </c>
      <c r="H232" s="25">
        <v>6.8199999999999997E-3</v>
      </c>
      <c r="I232" s="25">
        <f t="shared" si="33"/>
        <v>6.4899999999999992E-3</v>
      </c>
      <c r="J232" s="25"/>
      <c r="K232" s="25">
        <f t="shared" si="34"/>
        <v>3.1696099999999994E-3</v>
      </c>
      <c r="L232" s="25">
        <f t="shared" si="35"/>
        <v>7.2996118299999982E-2</v>
      </c>
      <c r="M232" s="25">
        <v>6.8199999999999997E-3</v>
      </c>
      <c r="N232" s="25">
        <f t="shared" si="36"/>
        <v>6.4899999999999992E-3</v>
      </c>
      <c r="O232" s="25"/>
      <c r="P232" s="25">
        <f t="shared" si="37"/>
        <v>3.1697099999999992E-3</v>
      </c>
      <c r="Q232" s="25">
        <f t="shared" si="38"/>
        <v>7.2998421299999991E-2</v>
      </c>
      <c r="R232" s="25"/>
      <c r="S232" s="25"/>
      <c r="T232" s="25">
        <v>5.0000000000000001E-4</v>
      </c>
      <c r="U232" s="25">
        <f t="shared" si="39"/>
        <v>3.3E-4</v>
      </c>
    </row>
    <row r="233" spans="1:21" s="15" customFormat="1">
      <c r="A233" s="18">
        <v>481</v>
      </c>
      <c r="B233" s="25">
        <v>0</v>
      </c>
      <c r="C233" s="25">
        <v>3.3400000000000001E-3</v>
      </c>
      <c r="D233" s="25">
        <f t="shared" si="30"/>
        <v>3.2100000000000002E-3</v>
      </c>
      <c r="E233" s="25"/>
      <c r="F233" s="25">
        <f t="shared" si="31"/>
        <v>1.6153100000000002E-3</v>
      </c>
      <c r="G233" s="25">
        <f t="shared" si="32"/>
        <v>3.720058930000001E-2</v>
      </c>
      <c r="H233" s="25">
        <v>6.7299999999999999E-3</v>
      </c>
      <c r="I233" s="25">
        <f t="shared" si="33"/>
        <v>6.6E-3</v>
      </c>
      <c r="J233" s="25"/>
      <c r="K233" s="25">
        <f t="shared" si="34"/>
        <v>3.2796100000000001E-3</v>
      </c>
      <c r="L233" s="25">
        <f t="shared" si="35"/>
        <v>7.5529418300000012E-2</v>
      </c>
      <c r="M233" s="25">
        <v>6.7299999999999999E-3</v>
      </c>
      <c r="N233" s="25">
        <f t="shared" si="36"/>
        <v>6.6E-3</v>
      </c>
      <c r="O233" s="25"/>
      <c r="P233" s="25">
        <f t="shared" si="37"/>
        <v>3.2797099999999999E-3</v>
      </c>
      <c r="Q233" s="25">
        <f t="shared" si="38"/>
        <v>7.5531721300000007E-2</v>
      </c>
      <c r="R233" s="25"/>
      <c r="S233" s="25"/>
      <c r="T233" s="25">
        <v>2.5999999999999998E-4</v>
      </c>
      <c r="U233" s="25">
        <f t="shared" si="39"/>
        <v>1.2999999999999999E-4</v>
      </c>
    </row>
    <row r="234" spans="1:21" s="15" customFormat="1">
      <c r="A234" s="18">
        <v>482</v>
      </c>
      <c r="B234" s="25">
        <v>1E-4</v>
      </c>
      <c r="C234" s="25">
        <v>3.2399999999999998E-3</v>
      </c>
      <c r="D234" s="25">
        <f t="shared" si="30"/>
        <v>2.9849999999999998E-3</v>
      </c>
      <c r="E234" s="25"/>
      <c r="F234" s="25">
        <f t="shared" si="31"/>
        <v>1.3903099999999999E-3</v>
      </c>
      <c r="G234" s="25">
        <f t="shared" si="32"/>
        <v>3.2018839299999997E-2</v>
      </c>
      <c r="H234" s="25">
        <v>6.5500000000000003E-3</v>
      </c>
      <c r="I234" s="25">
        <f t="shared" si="33"/>
        <v>6.2950000000000002E-3</v>
      </c>
      <c r="J234" s="25"/>
      <c r="K234" s="25">
        <f t="shared" si="34"/>
        <v>2.9746100000000004E-3</v>
      </c>
      <c r="L234" s="25">
        <f t="shared" si="35"/>
        <v>6.8505268300000005E-2</v>
      </c>
      <c r="M234" s="25">
        <v>6.5500000000000003E-3</v>
      </c>
      <c r="N234" s="25">
        <f t="shared" si="36"/>
        <v>6.2950000000000002E-3</v>
      </c>
      <c r="O234" s="25"/>
      <c r="P234" s="25">
        <f t="shared" si="37"/>
        <v>2.9747100000000002E-3</v>
      </c>
      <c r="Q234" s="25">
        <f t="shared" si="38"/>
        <v>6.8507571300000014E-2</v>
      </c>
      <c r="R234" s="25"/>
      <c r="S234" s="25"/>
      <c r="T234" s="25">
        <v>4.0999999999999999E-4</v>
      </c>
      <c r="U234" s="25">
        <f t="shared" si="39"/>
        <v>2.5500000000000002E-4</v>
      </c>
    </row>
    <row r="235" spans="1:21" s="15" customFormat="1">
      <c r="A235" s="18">
        <v>483</v>
      </c>
      <c r="B235" s="25">
        <v>-1E-4</v>
      </c>
      <c r="C235" s="25">
        <v>3.3999999999999998E-3</v>
      </c>
      <c r="D235" s="25">
        <f t="shared" si="30"/>
        <v>3.4299999999999999E-3</v>
      </c>
      <c r="E235" s="25"/>
      <c r="F235" s="25">
        <f t="shared" si="31"/>
        <v>1.8353099999999999E-3</v>
      </c>
      <c r="G235" s="25">
        <f t="shared" si="32"/>
        <v>4.2267189300000001E-2</v>
      </c>
      <c r="H235" s="25">
        <v>6.6100000000000004E-3</v>
      </c>
      <c r="I235" s="25">
        <f t="shared" si="33"/>
        <v>6.6400000000000001E-3</v>
      </c>
      <c r="J235" s="25"/>
      <c r="K235" s="25">
        <f t="shared" si="34"/>
        <v>3.3196100000000002E-3</v>
      </c>
      <c r="L235" s="25">
        <f t="shared" si="35"/>
        <v>7.6450618300000009E-2</v>
      </c>
      <c r="M235" s="25">
        <v>6.6100000000000004E-3</v>
      </c>
      <c r="N235" s="25">
        <f t="shared" si="36"/>
        <v>6.6400000000000001E-3</v>
      </c>
      <c r="O235" s="25"/>
      <c r="P235" s="25">
        <f t="shared" si="37"/>
        <v>3.31971E-3</v>
      </c>
      <c r="Q235" s="25">
        <f t="shared" si="38"/>
        <v>7.6452921300000004E-2</v>
      </c>
      <c r="R235" s="25"/>
      <c r="S235" s="25"/>
      <c r="T235" s="25">
        <v>4.0000000000000003E-5</v>
      </c>
      <c r="U235" s="25">
        <f t="shared" si="39"/>
        <v>-3.0000000000000001E-5</v>
      </c>
    </row>
    <row r="236" spans="1:21" s="15" customFormat="1">
      <c r="A236" s="18">
        <v>484</v>
      </c>
      <c r="B236" s="25">
        <v>1.6000000000000001E-4</v>
      </c>
      <c r="C236" s="25">
        <v>3.47E-3</v>
      </c>
      <c r="D236" s="25">
        <f t="shared" si="30"/>
        <v>3.1199999999999999E-3</v>
      </c>
      <c r="E236" s="25"/>
      <c r="F236" s="25">
        <f t="shared" si="31"/>
        <v>1.52531E-3</v>
      </c>
      <c r="G236" s="25">
        <f t="shared" si="32"/>
        <v>3.5127889299999999E-2</v>
      </c>
      <c r="H236" s="25">
        <v>6.6100000000000004E-3</v>
      </c>
      <c r="I236" s="25">
        <f t="shared" si="33"/>
        <v>6.2600000000000008E-3</v>
      </c>
      <c r="J236" s="25"/>
      <c r="K236" s="25">
        <f t="shared" si="34"/>
        <v>2.9396100000000009E-3</v>
      </c>
      <c r="L236" s="25">
        <f t="shared" si="35"/>
        <v>6.769921830000003E-2</v>
      </c>
      <c r="M236" s="25">
        <v>6.6100000000000004E-3</v>
      </c>
      <c r="N236" s="25">
        <f t="shared" si="36"/>
        <v>6.2600000000000008E-3</v>
      </c>
      <c r="O236" s="25"/>
      <c r="P236" s="25">
        <f t="shared" si="37"/>
        <v>2.9397100000000008E-3</v>
      </c>
      <c r="Q236" s="25">
        <f t="shared" si="38"/>
        <v>6.7701521300000025E-2</v>
      </c>
      <c r="R236" s="25"/>
      <c r="S236" s="25"/>
      <c r="T236" s="25">
        <v>5.4000000000000001E-4</v>
      </c>
      <c r="U236" s="25">
        <f t="shared" si="39"/>
        <v>3.5E-4</v>
      </c>
    </row>
    <row r="237" spans="1:21" s="15" customFormat="1">
      <c r="A237" s="18">
        <v>485</v>
      </c>
      <c r="B237" s="25">
        <v>-1.6000000000000001E-4</v>
      </c>
      <c r="C237" s="25">
        <v>3.3500000000000001E-3</v>
      </c>
      <c r="D237" s="25">
        <f t="shared" si="30"/>
        <v>3.3800000000000002E-3</v>
      </c>
      <c r="E237" s="25"/>
      <c r="F237" s="25">
        <f t="shared" si="31"/>
        <v>1.7853100000000002E-3</v>
      </c>
      <c r="G237" s="25">
        <f t="shared" si="32"/>
        <v>4.1115689300000008E-2</v>
      </c>
      <c r="H237" s="25">
        <v>6.4900000000000001E-3</v>
      </c>
      <c r="I237" s="25">
        <f t="shared" si="33"/>
        <v>6.5199999999999998E-3</v>
      </c>
      <c r="J237" s="25"/>
      <c r="K237" s="25">
        <f t="shared" si="34"/>
        <v>3.1996099999999999E-3</v>
      </c>
      <c r="L237" s="25">
        <f t="shared" si="35"/>
        <v>7.3687018300000004E-2</v>
      </c>
      <c r="M237" s="25">
        <v>6.4900000000000001E-3</v>
      </c>
      <c r="N237" s="25">
        <f t="shared" si="36"/>
        <v>6.5199999999999998E-3</v>
      </c>
      <c r="O237" s="25"/>
      <c r="P237" s="25">
        <f t="shared" si="37"/>
        <v>3.1997099999999997E-3</v>
      </c>
      <c r="Q237" s="25">
        <f t="shared" si="38"/>
        <v>7.3689321299999999E-2</v>
      </c>
      <c r="R237" s="25"/>
      <c r="S237" s="25"/>
      <c r="T237" s="25">
        <v>1E-4</v>
      </c>
      <c r="U237" s="25">
        <f t="shared" si="39"/>
        <v>-3.0000000000000004E-5</v>
      </c>
    </row>
    <row r="238" spans="1:21" s="15" customFormat="1">
      <c r="A238" s="18">
        <v>486</v>
      </c>
      <c r="B238" s="25">
        <v>2.5000000000000001E-4</v>
      </c>
      <c r="C238" s="25">
        <v>3.2399999999999998E-3</v>
      </c>
      <c r="D238" s="25">
        <f t="shared" si="30"/>
        <v>2.7549999999999996E-3</v>
      </c>
      <c r="E238" s="25"/>
      <c r="F238" s="25">
        <f t="shared" si="31"/>
        <v>1.1603099999999997E-3</v>
      </c>
      <c r="G238" s="25">
        <f t="shared" si="32"/>
        <v>2.6721939299999994E-2</v>
      </c>
      <c r="H238" s="25">
        <v>6.5399999999999998E-3</v>
      </c>
      <c r="I238" s="25">
        <f t="shared" si="33"/>
        <v>6.0549999999999996E-3</v>
      </c>
      <c r="J238" s="25"/>
      <c r="K238" s="25">
        <f t="shared" si="34"/>
        <v>2.7346099999999997E-3</v>
      </c>
      <c r="L238" s="25">
        <f t="shared" si="35"/>
        <v>6.2978068299999995E-2</v>
      </c>
      <c r="M238" s="25">
        <v>6.5500000000000003E-3</v>
      </c>
      <c r="N238" s="25">
        <f t="shared" si="36"/>
        <v>6.0650000000000001E-3</v>
      </c>
      <c r="O238" s="25"/>
      <c r="P238" s="25">
        <f t="shared" si="37"/>
        <v>2.74471E-3</v>
      </c>
      <c r="Q238" s="25">
        <f t="shared" si="38"/>
        <v>6.3210671300000007E-2</v>
      </c>
      <c r="R238" s="25"/>
      <c r="S238" s="25"/>
      <c r="T238" s="25">
        <v>7.2000000000000005E-4</v>
      </c>
      <c r="U238" s="25">
        <f t="shared" si="39"/>
        <v>4.8500000000000003E-4</v>
      </c>
    </row>
    <row r="239" spans="1:21" s="15" customFormat="1">
      <c r="A239" s="18">
        <v>487</v>
      </c>
      <c r="B239" s="25">
        <v>-2.3000000000000001E-4</v>
      </c>
      <c r="C239" s="25">
        <v>3.31E-3</v>
      </c>
      <c r="D239" s="25">
        <f t="shared" si="30"/>
        <v>3.4594999999999999E-3</v>
      </c>
      <c r="E239" s="25"/>
      <c r="F239" s="25">
        <f t="shared" si="31"/>
        <v>1.8648099999999999E-3</v>
      </c>
      <c r="G239" s="25">
        <f t="shared" si="32"/>
        <v>4.2946574299999998E-2</v>
      </c>
      <c r="H239" s="25">
        <v>6.5700000000000003E-3</v>
      </c>
      <c r="I239" s="25">
        <f t="shared" si="33"/>
        <v>6.7195000000000006E-3</v>
      </c>
      <c r="J239" s="25"/>
      <c r="K239" s="25">
        <f t="shared" si="34"/>
        <v>3.3991100000000008E-3</v>
      </c>
      <c r="L239" s="25">
        <f t="shared" si="35"/>
        <v>7.8281503300000027E-2</v>
      </c>
      <c r="M239" s="25">
        <v>6.5700000000000003E-3</v>
      </c>
      <c r="N239" s="25">
        <f t="shared" si="36"/>
        <v>6.7195000000000006E-3</v>
      </c>
      <c r="O239" s="25"/>
      <c r="P239" s="25">
        <f t="shared" si="37"/>
        <v>3.3992100000000006E-3</v>
      </c>
      <c r="Q239" s="25">
        <f t="shared" si="38"/>
        <v>7.8283806300000022E-2</v>
      </c>
      <c r="R239" s="25"/>
      <c r="S239" s="25"/>
      <c r="T239" s="25">
        <v>-6.8999999999999997E-5</v>
      </c>
      <c r="U239" s="25">
        <f t="shared" si="39"/>
        <v>-1.495E-4</v>
      </c>
    </row>
    <row r="240" spans="1:21" s="15" customFormat="1">
      <c r="A240" s="18">
        <v>488</v>
      </c>
      <c r="B240" s="25">
        <v>3.4000000000000002E-4</v>
      </c>
      <c r="C240" s="25">
        <v>3.2399999999999998E-3</v>
      </c>
      <c r="D240" s="25">
        <f t="shared" si="30"/>
        <v>2.6549999999999998E-3</v>
      </c>
      <c r="E240" s="25"/>
      <c r="F240" s="25">
        <f t="shared" si="31"/>
        <v>1.0603099999999999E-3</v>
      </c>
      <c r="G240" s="25">
        <f t="shared" si="32"/>
        <v>2.4418939299999998E-2</v>
      </c>
      <c r="H240" s="25">
        <v>6.3E-3</v>
      </c>
      <c r="I240" s="25">
        <f t="shared" si="33"/>
        <v>5.7149999999999996E-3</v>
      </c>
      <c r="J240" s="25"/>
      <c r="K240" s="25">
        <f t="shared" si="34"/>
        <v>2.3946099999999997E-3</v>
      </c>
      <c r="L240" s="25">
        <f t="shared" si="35"/>
        <v>5.5147868299999993E-2</v>
      </c>
      <c r="M240" s="25">
        <v>6.4999999999999997E-3</v>
      </c>
      <c r="N240" s="25">
        <f t="shared" si="36"/>
        <v>5.9150000000000001E-3</v>
      </c>
      <c r="O240" s="25"/>
      <c r="P240" s="25">
        <f t="shared" si="37"/>
        <v>2.5947100000000001E-3</v>
      </c>
      <c r="Q240" s="25">
        <f t="shared" si="38"/>
        <v>5.9756171300000008E-2</v>
      </c>
      <c r="R240" s="25"/>
      <c r="S240" s="25"/>
      <c r="T240" s="25">
        <v>8.3000000000000001E-4</v>
      </c>
      <c r="U240" s="25">
        <f t="shared" si="39"/>
        <v>5.8500000000000002E-4</v>
      </c>
    </row>
    <row r="241" spans="1:21" s="15" customFormat="1">
      <c r="A241" s="18">
        <v>489</v>
      </c>
      <c r="B241" s="25">
        <v>-2.9E-4</v>
      </c>
      <c r="C241" s="25">
        <v>3.2000000000000002E-3</v>
      </c>
      <c r="D241" s="25">
        <f t="shared" si="30"/>
        <v>3.405E-3</v>
      </c>
      <c r="E241" s="25"/>
      <c r="F241" s="25">
        <f t="shared" si="31"/>
        <v>1.8103100000000001E-3</v>
      </c>
      <c r="G241" s="25">
        <f t="shared" si="32"/>
        <v>4.1691439300000001E-2</v>
      </c>
      <c r="H241" s="25">
        <v>6.45E-3</v>
      </c>
      <c r="I241" s="25">
        <f t="shared" si="33"/>
        <v>6.6550000000000003E-3</v>
      </c>
      <c r="J241" s="25"/>
      <c r="K241" s="25">
        <f t="shared" si="34"/>
        <v>3.3346100000000004E-3</v>
      </c>
      <c r="L241" s="25">
        <f t="shared" si="35"/>
        <v>7.679606830000002E-2</v>
      </c>
      <c r="M241" s="25">
        <v>6.45E-3</v>
      </c>
      <c r="N241" s="25">
        <f t="shared" si="36"/>
        <v>6.6550000000000003E-3</v>
      </c>
      <c r="O241" s="25"/>
      <c r="P241" s="25">
        <f t="shared" si="37"/>
        <v>3.3347100000000003E-3</v>
      </c>
      <c r="Q241" s="25">
        <f t="shared" si="38"/>
        <v>7.6798371300000015E-2</v>
      </c>
      <c r="R241" s="25"/>
      <c r="S241" s="25"/>
      <c r="T241" s="25">
        <v>-1.2E-4</v>
      </c>
      <c r="U241" s="25">
        <f t="shared" si="39"/>
        <v>-2.05E-4</v>
      </c>
    </row>
    <row r="242" spans="1:21" s="15" customFormat="1">
      <c r="A242" s="18">
        <v>490</v>
      </c>
      <c r="B242" s="25">
        <v>4.2000000000000002E-4</v>
      </c>
      <c r="C242" s="25">
        <v>3.3800000000000002E-3</v>
      </c>
      <c r="D242" s="25">
        <f t="shared" si="30"/>
        <v>2.7150000000000004E-3</v>
      </c>
      <c r="E242" s="25"/>
      <c r="F242" s="25">
        <f t="shared" si="31"/>
        <v>1.1203100000000004E-3</v>
      </c>
      <c r="G242" s="25">
        <f t="shared" si="32"/>
        <v>2.5800739300000011E-2</v>
      </c>
      <c r="H242" s="25">
        <v>6.4200000000000004E-3</v>
      </c>
      <c r="I242" s="25">
        <f t="shared" si="33"/>
        <v>5.7550000000000006E-3</v>
      </c>
      <c r="J242" s="25"/>
      <c r="K242" s="25">
        <f t="shared" si="34"/>
        <v>2.4346100000000007E-3</v>
      </c>
      <c r="L242" s="25">
        <f t="shared" si="35"/>
        <v>5.6069068300000018E-2</v>
      </c>
      <c r="M242" s="25">
        <v>6.4200000000000004E-3</v>
      </c>
      <c r="N242" s="25">
        <f t="shared" si="36"/>
        <v>5.7550000000000006E-3</v>
      </c>
      <c r="O242" s="25"/>
      <c r="P242" s="25">
        <f t="shared" si="37"/>
        <v>2.4347100000000005E-3</v>
      </c>
      <c r="Q242" s="25">
        <f t="shared" si="38"/>
        <v>5.6071371300000013E-2</v>
      </c>
      <c r="R242" s="25"/>
      <c r="S242" s="25"/>
      <c r="T242" s="25">
        <v>9.1E-4</v>
      </c>
      <c r="U242" s="25">
        <f t="shared" si="39"/>
        <v>6.6500000000000001E-4</v>
      </c>
    </row>
    <row r="243" spans="1:21" s="15" customFormat="1">
      <c r="A243" s="18">
        <v>491</v>
      </c>
      <c r="B243" s="25">
        <v>-3.8000000000000002E-4</v>
      </c>
      <c r="C243" s="25">
        <v>3.32E-3</v>
      </c>
      <c r="D243" s="25">
        <f t="shared" si="30"/>
        <v>3.62E-3</v>
      </c>
      <c r="E243" s="25"/>
      <c r="F243" s="25">
        <f t="shared" si="31"/>
        <v>2.0253099999999998E-3</v>
      </c>
      <c r="G243" s="25">
        <f t="shared" si="32"/>
        <v>4.6642889299999997E-2</v>
      </c>
      <c r="H243" s="25">
        <v>6.5399999999999998E-3</v>
      </c>
      <c r="I243" s="25">
        <f t="shared" si="33"/>
        <v>6.8399999999999997E-3</v>
      </c>
      <c r="J243" s="25"/>
      <c r="K243" s="25">
        <f t="shared" si="34"/>
        <v>3.5196099999999998E-3</v>
      </c>
      <c r="L243" s="25">
        <f t="shared" si="35"/>
        <v>8.1056618299999994E-2</v>
      </c>
      <c r="M243" s="25">
        <v>6.5399999999999998E-3</v>
      </c>
      <c r="N243" s="25">
        <f t="shared" si="36"/>
        <v>6.8399999999999997E-3</v>
      </c>
      <c r="O243" s="25"/>
      <c r="P243" s="25">
        <f t="shared" si="37"/>
        <v>3.5197099999999997E-3</v>
      </c>
      <c r="Q243" s="25">
        <f t="shared" si="38"/>
        <v>8.1058921300000003E-2</v>
      </c>
      <c r="R243" s="25"/>
      <c r="S243" s="25"/>
      <c r="T243" s="25">
        <v>-2.2000000000000001E-4</v>
      </c>
      <c r="U243" s="25">
        <f t="shared" si="39"/>
        <v>-3.0000000000000003E-4</v>
      </c>
    </row>
    <row r="244" spans="1:21" s="15" customFormat="1">
      <c r="A244" s="18">
        <v>492</v>
      </c>
      <c r="B244" s="25">
        <v>-1E-4</v>
      </c>
      <c r="C244" s="25">
        <v>3.2599999999999999E-3</v>
      </c>
      <c r="D244" s="25">
        <f t="shared" si="30"/>
        <v>3.1700000000000001E-3</v>
      </c>
      <c r="E244" s="25"/>
      <c r="F244" s="25">
        <f t="shared" si="31"/>
        <v>1.5753100000000001E-3</v>
      </c>
      <c r="G244" s="25">
        <f t="shared" si="32"/>
        <v>3.6279389300000006E-2</v>
      </c>
      <c r="H244" s="25">
        <v>6.2700000000000004E-3</v>
      </c>
      <c r="I244" s="25">
        <f t="shared" si="33"/>
        <v>6.1800000000000006E-3</v>
      </c>
      <c r="J244" s="25"/>
      <c r="K244" s="25">
        <f t="shared" si="34"/>
        <v>2.8596100000000007E-3</v>
      </c>
      <c r="L244" s="25">
        <f t="shared" si="35"/>
        <v>6.5856818300000022E-2</v>
      </c>
      <c r="M244" s="25">
        <v>6.2700000000000004E-3</v>
      </c>
      <c r="N244" s="25">
        <f t="shared" si="36"/>
        <v>6.1800000000000006E-3</v>
      </c>
      <c r="O244" s="25"/>
      <c r="P244" s="25">
        <f t="shared" si="37"/>
        <v>2.8597100000000006E-3</v>
      </c>
      <c r="Q244" s="25">
        <f t="shared" si="38"/>
        <v>6.5859121300000018E-2</v>
      </c>
      <c r="R244" s="25"/>
      <c r="S244" s="25"/>
      <c r="T244" s="25">
        <v>2.7999999999999998E-4</v>
      </c>
      <c r="U244" s="25">
        <f t="shared" si="39"/>
        <v>8.9999999999999992E-5</v>
      </c>
    </row>
    <row r="245" spans="1:21" s="15" customFormat="1">
      <c r="A245" s="18">
        <v>493</v>
      </c>
      <c r="B245" s="25">
        <v>5.0000000000000002E-5</v>
      </c>
      <c r="C245" s="25">
        <v>3.2200000000000002E-3</v>
      </c>
      <c r="D245" s="25">
        <f t="shared" si="30"/>
        <v>3.0050000000000003E-3</v>
      </c>
      <c r="E245" s="25"/>
      <c r="F245" s="25">
        <f t="shared" si="31"/>
        <v>1.4103100000000003E-3</v>
      </c>
      <c r="G245" s="25">
        <f t="shared" si="32"/>
        <v>3.247943930000001E-2</v>
      </c>
      <c r="H245" s="25">
        <v>6.3499999999999997E-3</v>
      </c>
      <c r="I245" s="25">
        <f t="shared" si="33"/>
        <v>6.1349999999999998E-3</v>
      </c>
      <c r="J245" s="25"/>
      <c r="K245" s="25">
        <f t="shared" si="34"/>
        <v>2.8146099999999999E-3</v>
      </c>
      <c r="L245" s="25">
        <f t="shared" si="35"/>
        <v>6.4820468300000003E-2</v>
      </c>
      <c r="M245" s="25">
        <v>6.3499999999999997E-3</v>
      </c>
      <c r="N245" s="25">
        <f t="shared" si="36"/>
        <v>6.1349999999999998E-3</v>
      </c>
      <c r="O245" s="25"/>
      <c r="P245" s="25">
        <f t="shared" si="37"/>
        <v>2.8147099999999998E-3</v>
      </c>
      <c r="Q245" s="25">
        <f t="shared" si="38"/>
        <v>6.4822771299999998E-2</v>
      </c>
      <c r="R245" s="25"/>
      <c r="S245" s="25"/>
      <c r="T245" s="25">
        <v>3.8000000000000002E-4</v>
      </c>
      <c r="U245" s="25">
        <f t="shared" si="39"/>
        <v>2.1500000000000002E-4</v>
      </c>
    </row>
    <row r="246" spans="1:21" s="15" customFormat="1">
      <c r="A246" s="18">
        <v>494</v>
      </c>
      <c r="B246" s="25">
        <v>-1.9000000000000001E-4</v>
      </c>
      <c r="C246" s="25">
        <v>3.1900000000000001E-3</v>
      </c>
      <c r="D246" s="25">
        <f t="shared" si="30"/>
        <v>3.215E-3</v>
      </c>
      <c r="E246" s="25"/>
      <c r="F246" s="25">
        <f t="shared" si="31"/>
        <v>1.62031E-3</v>
      </c>
      <c r="G246" s="25">
        <f t="shared" si="32"/>
        <v>3.7315739300000005E-2</v>
      </c>
      <c r="H246" s="25">
        <v>6.1599999999999997E-3</v>
      </c>
      <c r="I246" s="25">
        <f t="shared" si="33"/>
        <v>6.1849999999999995E-3</v>
      </c>
      <c r="J246" s="25"/>
      <c r="K246" s="25">
        <f t="shared" si="34"/>
        <v>2.8646099999999996E-3</v>
      </c>
      <c r="L246" s="25">
        <f t="shared" si="35"/>
        <v>6.5971968299999989E-2</v>
      </c>
      <c r="M246" s="25">
        <v>6.1599999999999997E-3</v>
      </c>
      <c r="N246" s="25">
        <f t="shared" si="36"/>
        <v>6.1849999999999995E-3</v>
      </c>
      <c r="O246" s="25"/>
      <c r="P246" s="25">
        <f t="shared" si="37"/>
        <v>2.8647099999999995E-3</v>
      </c>
      <c r="Q246" s="25">
        <f t="shared" si="38"/>
        <v>6.5974271299999998E-2</v>
      </c>
      <c r="R246" s="25"/>
      <c r="S246" s="25"/>
      <c r="T246" s="25">
        <v>1.3999999999999999E-4</v>
      </c>
      <c r="U246" s="25">
        <f t="shared" si="39"/>
        <v>-2.5000000000000011E-5</v>
      </c>
    </row>
    <row r="247" spans="1:21" s="15" customFormat="1">
      <c r="A247" s="18">
        <v>495</v>
      </c>
      <c r="B247" s="25">
        <v>-1.2E-4</v>
      </c>
      <c r="C247" s="25">
        <v>3.2200000000000002E-3</v>
      </c>
      <c r="D247" s="25">
        <f t="shared" si="30"/>
        <v>3.15E-3</v>
      </c>
      <c r="E247" s="25"/>
      <c r="F247" s="25">
        <f t="shared" si="31"/>
        <v>1.5553100000000001E-3</v>
      </c>
      <c r="G247" s="25">
        <f t="shared" si="32"/>
        <v>3.5818789300000001E-2</v>
      </c>
      <c r="H247" s="25">
        <v>6.3400000000000001E-3</v>
      </c>
      <c r="I247" s="25">
        <f t="shared" si="33"/>
        <v>6.2700000000000004E-3</v>
      </c>
      <c r="J247" s="25"/>
      <c r="K247" s="25">
        <f t="shared" si="34"/>
        <v>2.9496100000000005E-3</v>
      </c>
      <c r="L247" s="25">
        <f t="shared" si="35"/>
        <v>6.7929518300000019E-2</v>
      </c>
      <c r="M247" s="25">
        <v>6.3400000000000001E-3</v>
      </c>
      <c r="N247" s="25">
        <f t="shared" si="36"/>
        <v>6.2700000000000004E-3</v>
      </c>
      <c r="O247" s="25"/>
      <c r="P247" s="25">
        <f t="shared" si="37"/>
        <v>2.9497100000000004E-3</v>
      </c>
      <c r="Q247" s="25">
        <f t="shared" si="38"/>
        <v>6.7931821300000014E-2</v>
      </c>
      <c r="R247" s="25"/>
      <c r="S247" s="25"/>
      <c r="T247" s="25">
        <v>2.5999999999999998E-4</v>
      </c>
      <c r="U247" s="25">
        <f t="shared" si="39"/>
        <v>6.9999999999999994E-5</v>
      </c>
    </row>
    <row r="248" spans="1:21" s="15" customFormat="1">
      <c r="A248" s="18">
        <v>496</v>
      </c>
      <c r="B248" s="25">
        <v>1.1E-4</v>
      </c>
      <c r="C248" s="25">
        <v>3.15E-3</v>
      </c>
      <c r="D248" s="25">
        <f t="shared" si="30"/>
        <v>2.905E-3</v>
      </c>
      <c r="E248" s="25"/>
      <c r="F248" s="25">
        <f t="shared" si="31"/>
        <v>1.3103100000000001E-3</v>
      </c>
      <c r="G248" s="25">
        <f t="shared" si="32"/>
        <v>3.0176439300000003E-2</v>
      </c>
      <c r="H248" s="25">
        <v>6.2199999999999998E-3</v>
      </c>
      <c r="I248" s="25">
        <f t="shared" si="33"/>
        <v>5.9749999999999994E-3</v>
      </c>
      <c r="J248" s="25"/>
      <c r="K248" s="25">
        <f t="shared" si="34"/>
        <v>2.6546099999999995E-3</v>
      </c>
      <c r="L248" s="25">
        <f t="shared" si="35"/>
        <v>6.1135668299999994E-2</v>
      </c>
      <c r="M248" s="25">
        <v>6.2199999999999998E-3</v>
      </c>
      <c r="N248" s="25">
        <f t="shared" si="36"/>
        <v>5.9749999999999994E-3</v>
      </c>
      <c r="O248" s="25"/>
      <c r="P248" s="25">
        <f t="shared" si="37"/>
        <v>2.6547099999999994E-3</v>
      </c>
      <c r="Q248" s="25">
        <f t="shared" si="38"/>
        <v>6.1137971299999989E-2</v>
      </c>
      <c r="R248" s="25"/>
      <c r="S248" s="25"/>
      <c r="T248" s="25">
        <v>3.8000000000000002E-4</v>
      </c>
      <c r="U248" s="25">
        <f t="shared" si="39"/>
        <v>2.4499999999999999E-4</v>
      </c>
    </row>
    <row r="249" spans="1:21" s="15" customFormat="1">
      <c r="A249" s="18">
        <v>497</v>
      </c>
      <c r="B249" s="25">
        <v>-3.0000000000000001E-5</v>
      </c>
      <c r="C249" s="25">
        <v>3.0899999999999999E-3</v>
      </c>
      <c r="D249" s="25">
        <f t="shared" si="30"/>
        <v>2.885E-3</v>
      </c>
      <c r="E249" s="25"/>
      <c r="F249" s="25">
        <f t="shared" si="31"/>
        <v>1.29031E-3</v>
      </c>
      <c r="G249" s="25">
        <f t="shared" si="32"/>
        <v>2.9715839300000001E-2</v>
      </c>
      <c r="H249" s="25">
        <v>6.2199999999999998E-3</v>
      </c>
      <c r="I249" s="25">
        <f t="shared" si="33"/>
        <v>6.0149999999999995E-3</v>
      </c>
      <c r="J249" s="25"/>
      <c r="K249" s="25">
        <f t="shared" si="34"/>
        <v>2.6946099999999996E-3</v>
      </c>
      <c r="L249" s="25">
        <f t="shared" si="35"/>
        <v>6.2056868299999991E-2</v>
      </c>
      <c r="M249" s="25">
        <v>6.2199999999999998E-3</v>
      </c>
      <c r="N249" s="25">
        <f t="shared" si="36"/>
        <v>6.0149999999999995E-3</v>
      </c>
      <c r="O249" s="25"/>
      <c r="P249" s="25">
        <f t="shared" si="37"/>
        <v>2.6947099999999995E-3</v>
      </c>
      <c r="Q249" s="25">
        <f t="shared" si="38"/>
        <v>6.2059171299999993E-2</v>
      </c>
      <c r="R249" s="25"/>
      <c r="S249" s="25"/>
      <c r="T249" s="25">
        <v>4.4000000000000002E-4</v>
      </c>
      <c r="U249" s="25">
        <f t="shared" si="39"/>
        <v>2.05E-4</v>
      </c>
    </row>
    <row r="250" spans="1:21" s="15" customFormat="1">
      <c r="A250" s="18">
        <v>498</v>
      </c>
      <c r="B250" s="25">
        <v>-1.9000000000000001E-4</v>
      </c>
      <c r="C250" s="25">
        <v>3.2000000000000002E-3</v>
      </c>
      <c r="D250" s="25">
        <f t="shared" si="30"/>
        <v>3.2000000000000002E-3</v>
      </c>
      <c r="E250" s="25"/>
      <c r="F250" s="25">
        <f t="shared" si="31"/>
        <v>1.6053100000000002E-3</v>
      </c>
      <c r="G250" s="25">
        <f t="shared" si="32"/>
        <v>3.6970289300000007E-2</v>
      </c>
      <c r="H250" s="25">
        <v>6.1399999999999996E-3</v>
      </c>
      <c r="I250" s="25">
        <f t="shared" si="33"/>
        <v>6.1399999999999996E-3</v>
      </c>
      <c r="J250" s="25"/>
      <c r="K250" s="25">
        <f t="shared" si="34"/>
        <v>2.8196099999999997E-3</v>
      </c>
      <c r="L250" s="25">
        <f t="shared" si="35"/>
        <v>6.4935618299999998E-2</v>
      </c>
      <c r="M250" s="25">
        <v>6.1399999999999996E-3</v>
      </c>
      <c r="N250" s="25">
        <f t="shared" si="36"/>
        <v>6.1399999999999996E-3</v>
      </c>
      <c r="O250" s="25"/>
      <c r="P250" s="25">
        <f t="shared" si="37"/>
        <v>2.8197099999999996E-3</v>
      </c>
      <c r="Q250" s="25">
        <f t="shared" si="38"/>
        <v>6.4937921299999993E-2</v>
      </c>
      <c r="R250" s="25"/>
      <c r="S250" s="25"/>
      <c r="T250" s="25">
        <v>1.9000000000000001E-4</v>
      </c>
      <c r="U250" s="25">
        <f t="shared" si="39"/>
        <v>0</v>
      </c>
    </row>
    <row r="251" spans="1:21" s="15" customFormat="1">
      <c r="A251" s="18">
        <v>499</v>
      </c>
      <c r="B251" s="25">
        <v>3.0000000000000001E-5</v>
      </c>
      <c r="C251" s="25">
        <v>3.2799999999999999E-3</v>
      </c>
      <c r="D251" s="25">
        <f t="shared" si="30"/>
        <v>3.065E-3</v>
      </c>
      <c r="E251" s="25"/>
      <c r="F251" s="25">
        <f t="shared" si="31"/>
        <v>1.4703100000000001E-3</v>
      </c>
      <c r="G251" s="25">
        <f t="shared" si="32"/>
        <v>3.3861239300000005E-2</v>
      </c>
      <c r="H251" s="25">
        <v>6.2500000000000003E-3</v>
      </c>
      <c r="I251" s="25">
        <f t="shared" si="33"/>
        <v>6.0350000000000004E-3</v>
      </c>
      <c r="J251" s="25"/>
      <c r="K251" s="25">
        <f t="shared" si="34"/>
        <v>2.7146100000000005E-3</v>
      </c>
      <c r="L251" s="25">
        <f t="shared" si="35"/>
        <v>6.2517468300000018E-2</v>
      </c>
      <c r="M251" s="25">
        <v>6.2500000000000003E-3</v>
      </c>
      <c r="N251" s="25">
        <f t="shared" si="36"/>
        <v>6.0350000000000004E-3</v>
      </c>
      <c r="O251" s="25"/>
      <c r="P251" s="25">
        <f t="shared" si="37"/>
        <v>2.7147100000000004E-3</v>
      </c>
      <c r="Q251" s="25">
        <f t="shared" si="38"/>
        <v>6.2519771300000013E-2</v>
      </c>
      <c r="R251" s="25"/>
      <c r="S251" s="25"/>
      <c r="T251" s="25">
        <v>4.0000000000000002E-4</v>
      </c>
      <c r="U251" s="25">
        <f t="shared" si="39"/>
        <v>2.1500000000000002E-4</v>
      </c>
    </row>
    <row r="252" spans="1:21" s="15" customFormat="1">
      <c r="A252" s="18">
        <v>500</v>
      </c>
      <c r="B252" s="25">
        <v>-1.4999999999999999E-4</v>
      </c>
      <c r="C252" s="25">
        <v>3.2100000000000002E-3</v>
      </c>
      <c r="D252" s="25">
        <f t="shared" si="30"/>
        <v>3.2050000000000004E-3</v>
      </c>
      <c r="E252" s="25"/>
      <c r="F252" s="25">
        <f t="shared" si="31"/>
        <v>1.6103100000000004E-3</v>
      </c>
      <c r="G252" s="25">
        <f t="shared" si="32"/>
        <v>3.7085439300000009E-2</v>
      </c>
      <c r="H252" s="25">
        <v>6.13E-3</v>
      </c>
      <c r="I252" s="25">
        <f t="shared" si="33"/>
        <v>6.1250000000000002E-3</v>
      </c>
      <c r="J252" s="25"/>
      <c r="K252" s="25">
        <f t="shared" si="34"/>
        <v>2.8046100000000003E-3</v>
      </c>
      <c r="L252" s="25">
        <f t="shared" si="35"/>
        <v>6.4590168300000014E-2</v>
      </c>
      <c r="M252" s="25">
        <v>6.13E-3</v>
      </c>
      <c r="N252" s="25">
        <f t="shared" si="36"/>
        <v>6.1250000000000002E-3</v>
      </c>
      <c r="O252" s="25"/>
      <c r="P252" s="25">
        <f t="shared" si="37"/>
        <v>2.8047100000000002E-3</v>
      </c>
      <c r="Q252" s="25">
        <f t="shared" si="38"/>
        <v>6.4592471300000009E-2</v>
      </c>
      <c r="R252" s="25"/>
      <c r="S252" s="25"/>
      <c r="T252" s="25">
        <v>1.6000000000000001E-4</v>
      </c>
      <c r="U252" s="25">
        <f t="shared" si="39"/>
        <v>5.0000000000000131E-6</v>
      </c>
    </row>
    <row r="253" spans="1:21" s="15" customFormat="1">
      <c r="A253" s="18">
        <v>501</v>
      </c>
      <c r="B253" s="25">
        <v>-1.0000000000000001E-5</v>
      </c>
      <c r="C253" s="25">
        <v>3.1900000000000001E-3</v>
      </c>
      <c r="D253" s="25">
        <f t="shared" si="30"/>
        <v>3.0300000000000001E-3</v>
      </c>
      <c r="E253" s="25"/>
      <c r="F253" s="25">
        <f t="shared" si="31"/>
        <v>1.4353100000000002E-3</v>
      </c>
      <c r="G253" s="25">
        <f t="shared" si="32"/>
        <v>3.3055189300000003E-2</v>
      </c>
      <c r="H253" s="25">
        <v>6.1599999999999997E-3</v>
      </c>
      <c r="I253" s="25">
        <f t="shared" si="33"/>
        <v>6.0000000000000001E-3</v>
      </c>
      <c r="J253" s="25"/>
      <c r="K253" s="25">
        <f t="shared" si="34"/>
        <v>2.6796100000000002E-3</v>
      </c>
      <c r="L253" s="25">
        <f t="shared" si="35"/>
        <v>6.1711418300000008E-2</v>
      </c>
      <c r="M253" s="25">
        <v>6.1599999999999997E-3</v>
      </c>
      <c r="N253" s="25">
        <f t="shared" si="36"/>
        <v>6.0000000000000001E-3</v>
      </c>
      <c r="O253" s="25"/>
      <c r="P253" s="25">
        <f t="shared" si="37"/>
        <v>2.6797100000000001E-3</v>
      </c>
      <c r="Q253" s="25">
        <f t="shared" si="38"/>
        <v>6.1713721300000003E-2</v>
      </c>
      <c r="R253" s="25"/>
      <c r="S253" s="25"/>
      <c r="T253" s="25">
        <v>3.3E-4</v>
      </c>
      <c r="U253" s="25">
        <f t="shared" si="39"/>
        <v>1.5999999999999999E-4</v>
      </c>
    </row>
    <row r="254" spans="1:21" s="15" customFormat="1">
      <c r="A254" s="18">
        <v>502</v>
      </c>
      <c r="B254" s="25">
        <v>-6.0000000000000002E-5</v>
      </c>
      <c r="C254" s="25">
        <v>3.0300000000000001E-3</v>
      </c>
      <c r="D254" s="25">
        <f t="shared" si="30"/>
        <v>2.9300000000000003E-3</v>
      </c>
      <c r="E254" s="25"/>
      <c r="F254" s="25">
        <f t="shared" si="31"/>
        <v>1.3353100000000004E-3</v>
      </c>
      <c r="G254" s="25">
        <f t="shared" si="32"/>
        <v>3.075218930000001E-2</v>
      </c>
      <c r="H254" s="25">
        <v>6.0200000000000002E-3</v>
      </c>
      <c r="I254" s="25">
        <f t="shared" si="33"/>
        <v>5.9199999999999999E-3</v>
      </c>
      <c r="J254" s="25"/>
      <c r="K254" s="25">
        <f t="shared" si="34"/>
        <v>2.59961E-3</v>
      </c>
      <c r="L254" s="25">
        <f t="shared" si="35"/>
        <v>5.9869018300000007E-2</v>
      </c>
      <c r="M254" s="25">
        <v>6.0200000000000002E-3</v>
      </c>
      <c r="N254" s="25">
        <f t="shared" si="36"/>
        <v>5.9199999999999999E-3</v>
      </c>
      <c r="O254" s="25"/>
      <c r="P254" s="25">
        <f t="shared" si="37"/>
        <v>2.5997099999999999E-3</v>
      </c>
      <c r="Q254" s="25">
        <f t="shared" si="38"/>
        <v>5.9871321300000002E-2</v>
      </c>
      <c r="R254" s="25"/>
      <c r="S254" s="25"/>
      <c r="T254" s="25">
        <v>2.5999999999999998E-4</v>
      </c>
      <c r="U254" s="25">
        <f t="shared" si="39"/>
        <v>9.9999999999999991E-5</v>
      </c>
    </row>
    <row r="255" spans="1:21" s="15" customFormat="1">
      <c r="A255" s="18">
        <v>503</v>
      </c>
      <c r="B255" s="25">
        <v>1.2E-4</v>
      </c>
      <c r="C255" s="25">
        <v>3.14E-3</v>
      </c>
      <c r="D255" s="25">
        <f t="shared" si="30"/>
        <v>2.8500000000000001E-3</v>
      </c>
      <c r="E255" s="25"/>
      <c r="F255" s="25">
        <f t="shared" si="31"/>
        <v>1.2553100000000001E-3</v>
      </c>
      <c r="G255" s="25">
        <f t="shared" si="32"/>
        <v>2.8909789300000006E-2</v>
      </c>
      <c r="H255" s="25">
        <v>6.0699999999999999E-3</v>
      </c>
      <c r="I255" s="25">
        <f t="shared" si="33"/>
        <v>5.7799999999999995E-3</v>
      </c>
      <c r="J255" s="25"/>
      <c r="K255" s="25">
        <f t="shared" si="34"/>
        <v>2.4596099999999997E-3</v>
      </c>
      <c r="L255" s="25">
        <f t="shared" si="35"/>
        <v>5.6644818299999997E-2</v>
      </c>
      <c r="M255" s="25">
        <v>6.0699999999999999E-3</v>
      </c>
      <c r="N255" s="25">
        <f t="shared" si="36"/>
        <v>5.7799999999999995E-3</v>
      </c>
      <c r="O255" s="25"/>
      <c r="P255" s="25">
        <f t="shared" si="37"/>
        <v>2.4597099999999995E-3</v>
      </c>
      <c r="Q255" s="25">
        <f t="shared" si="38"/>
        <v>5.6647121299999992E-2</v>
      </c>
      <c r="R255" s="25"/>
      <c r="S255" s="25"/>
      <c r="T255" s="25">
        <v>4.6000000000000001E-4</v>
      </c>
      <c r="U255" s="25">
        <f t="shared" si="39"/>
        <v>2.9E-4</v>
      </c>
    </row>
    <row r="256" spans="1:21" s="15" customFormat="1">
      <c r="A256" s="18">
        <v>504</v>
      </c>
      <c r="B256" s="25">
        <v>-5.0000000000000002E-5</v>
      </c>
      <c r="C256" s="25">
        <v>3.2000000000000002E-3</v>
      </c>
      <c r="D256" s="25">
        <f t="shared" si="30"/>
        <v>3.0950000000000001E-3</v>
      </c>
      <c r="E256" s="25"/>
      <c r="F256" s="25">
        <f t="shared" si="31"/>
        <v>1.5003100000000001E-3</v>
      </c>
      <c r="G256" s="25">
        <f t="shared" si="32"/>
        <v>3.4552139300000007E-2</v>
      </c>
      <c r="H256" s="25">
        <v>5.8999999999999999E-3</v>
      </c>
      <c r="I256" s="25">
        <f t="shared" si="33"/>
        <v>5.7949999999999998E-3</v>
      </c>
      <c r="J256" s="25"/>
      <c r="K256" s="25">
        <f t="shared" si="34"/>
        <v>2.4746099999999999E-3</v>
      </c>
      <c r="L256" s="25">
        <f t="shared" si="35"/>
        <v>5.6990268300000001E-2</v>
      </c>
      <c r="M256" s="25">
        <v>5.8999999999999999E-3</v>
      </c>
      <c r="N256" s="25">
        <f t="shared" si="36"/>
        <v>5.7949999999999998E-3</v>
      </c>
      <c r="O256" s="25"/>
      <c r="P256" s="25">
        <f t="shared" si="37"/>
        <v>2.4747099999999998E-3</v>
      </c>
      <c r="Q256" s="25">
        <f t="shared" si="38"/>
        <v>5.6992571299999996E-2</v>
      </c>
      <c r="R256" s="25"/>
      <c r="S256" s="25"/>
      <c r="T256" s="25">
        <v>2.5999999999999998E-4</v>
      </c>
      <c r="U256" s="25">
        <f t="shared" si="39"/>
        <v>1.0499999999999999E-4</v>
      </c>
    </row>
    <row r="257" spans="1:21" s="15" customFormat="1">
      <c r="A257" s="18">
        <v>505</v>
      </c>
      <c r="B257" s="25">
        <v>9.0000000000000006E-5</v>
      </c>
      <c r="C257" s="25">
        <v>3.13E-3</v>
      </c>
      <c r="D257" s="25">
        <f t="shared" si="30"/>
        <v>2.8799999999999997E-3</v>
      </c>
      <c r="E257" s="25"/>
      <c r="F257" s="25">
        <f t="shared" si="31"/>
        <v>1.2853099999999998E-3</v>
      </c>
      <c r="G257" s="25">
        <f t="shared" si="32"/>
        <v>2.9600689299999997E-2</v>
      </c>
      <c r="H257" s="25">
        <v>5.9800000000000001E-3</v>
      </c>
      <c r="I257" s="25">
        <f t="shared" si="33"/>
        <v>5.7299999999999999E-3</v>
      </c>
      <c r="J257" s="25"/>
      <c r="K257" s="25">
        <f t="shared" si="34"/>
        <v>2.40961E-3</v>
      </c>
      <c r="L257" s="25">
        <f t="shared" si="35"/>
        <v>5.5493318300000004E-2</v>
      </c>
      <c r="M257" s="25">
        <v>5.9800000000000001E-3</v>
      </c>
      <c r="N257" s="25">
        <f t="shared" si="36"/>
        <v>5.7299999999999999E-3</v>
      </c>
      <c r="O257" s="25"/>
      <c r="P257" s="25">
        <f t="shared" si="37"/>
        <v>2.4097099999999998E-3</v>
      </c>
      <c r="Q257" s="25">
        <f t="shared" si="38"/>
        <v>5.5495621299999999E-2</v>
      </c>
      <c r="R257" s="25"/>
      <c r="S257" s="25"/>
      <c r="T257" s="25">
        <v>4.0999999999999999E-4</v>
      </c>
      <c r="U257" s="25">
        <f t="shared" si="39"/>
        <v>2.5000000000000001E-4</v>
      </c>
    </row>
    <row r="258" spans="1:21" s="15" customFormat="1">
      <c r="A258" s="18">
        <v>506</v>
      </c>
      <c r="B258" s="25">
        <v>-9.0000000000000006E-5</v>
      </c>
      <c r="C258" s="25">
        <v>3.0300000000000001E-3</v>
      </c>
      <c r="D258" s="25">
        <f t="shared" si="30"/>
        <v>2.9250000000000001E-3</v>
      </c>
      <c r="E258" s="25"/>
      <c r="F258" s="25">
        <f t="shared" si="31"/>
        <v>1.3303100000000001E-3</v>
      </c>
      <c r="G258" s="25">
        <f t="shared" si="32"/>
        <v>3.0637039300000005E-2</v>
      </c>
      <c r="H258" s="25">
        <v>5.8799999999999998E-3</v>
      </c>
      <c r="I258" s="25">
        <f t="shared" si="33"/>
        <v>5.7749999999999998E-3</v>
      </c>
      <c r="J258" s="25"/>
      <c r="K258" s="25">
        <f t="shared" si="34"/>
        <v>2.4546099999999999E-3</v>
      </c>
      <c r="L258" s="25">
        <f t="shared" si="35"/>
        <v>5.6529668300000002E-2</v>
      </c>
      <c r="M258" s="25">
        <v>5.8799999999999998E-3</v>
      </c>
      <c r="N258" s="25">
        <f t="shared" si="36"/>
        <v>5.7749999999999998E-3</v>
      </c>
      <c r="O258" s="25"/>
      <c r="P258" s="25">
        <f t="shared" si="37"/>
        <v>2.4547099999999997E-3</v>
      </c>
      <c r="Q258" s="25">
        <f t="shared" si="38"/>
        <v>5.6531971299999997E-2</v>
      </c>
      <c r="R258" s="25"/>
      <c r="S258" s="25"/>
      <c r="T258" s="25">
        <v>2.9999999999999997E-4</v>
      </c>
      <c r="U258" s="25">
        <f t="shared" si="39"/>
        <v>1.0499999999999998E-4</v>
      </c>
    </row>
    <row r="259" spans="1:21" s="15" customFormat="1">
      <c r="A259" s="18">
        <v>507</v>
      </c>
      <c r="B259" s="25">
        <v>-2.0000000000000002E-5</v>
      </c>
      <c r="C259" s="25">
        <v>2.97E-3</v>
      </c>
      <c r="D259" s="25">
        <f t="shared" ref="D259:D322" si="40">C259-U259</f>
        <v>2.7750000000000001E-3</v>
      </c>
      <c r="E259" s="25"/>
      <c r="F259" s="25">
        <f t="shared" ref="F259:F322" si="41">D259-0.00159469</f>
        <v>1.1803100000000002E-3</v>
      </c>
      <c r="G259" s="25">
        <f t="shared" ref="G259:G322" si="42">F259*23.03</f>
        <v>2.7182539300000006E-2</v>
      </c>
      <c r="H259" s="25">
        <v>6.0299999999999998E-3</v>
      </c>
      <c r="I259" s="25">
        <f t="shared" ref="I259:I322" si="43">H259-U259</f>
        <v>5.8349999999999999E-3</v>
      </c>
      <c r="J259" s="25"/>
      <c r="K259" s="25">
        <f t="shared" ref="K259:K322" si="44">I259-0.00332039</f>
        <v>2.51461E-3</v>
      </c>
      <c r="L259" s="25">
        <f t="shared" ref="L259:L322" si="45">K259*23.03</f>
        <v>5.7911468300000005E-2</v>
      </c>
      <c r="M259" s="25">
        <v>6.0299999999999998E-3</v>
      </c>
      <c r="N259" s="25">
        <f t="shared" ref="N259:N322" si="46">M259-U259</f>
        <v>5.8349999999999999E-3</v>
      </c>
      <c r="O259" s="25"/>
      <c r="P259" s="25">
        <f t="shared" ref="P259:P322" si="47">N259-0.00332029</f>
        <v>2.5147099999999999E-3</v>
      </c>
      <c r="Q259" s="25">
        <f t="shared" ref="Q259:Q322" si="48">P259*23.03</f>
        <v>5.79137713E-2</v>
      </c>
      <c r="R259" s="25"/>
      <c r="S259" s="25"/>
      <c r="T259" s="25">
        <v>4.0999999999999999E-4</v>
      </c>
      <c r="U259" s="25">
        <f t="shared" ref="U259:U322" si="49">(B259+T259)/2</f>
        <v>1.95E-4</v>
      </c>
    </row>
    <row r="260" spans="1:21" s="15" customFormat="1">
      <c r="A260" s="18">
        <v>508</v>
      </c>
      <c r="B260" s="25">
        <v>-9.0000000000000006E-5</v>
      </c>
      <c r="C260" s="25">
        <v>3.0300000000000001E-3</v>
      </c>
      <c r="D260" s="25">
        <f t="shared" si="40"/>
        <v>2.8700000000000002E-3</v>
      </c>
      <c r="E260" s="25"/>
      <c r="F260" s="25">
        <f t="shared" si="41"/>
        <v>1.2753100000000002E-3</v>
      </c>
      <c r="G260" s="25">
        <f t="shared" si="42"/>
        <v>2.9370389300000008E-2</v>
      </c>
      <c r="H260" s="25">
        <v>5.8900000000000003E-3</v>
      </c>
      <c r="I260" s="25">
        <f t="shared" si="43"/>
        <v>5.7300000000000007E-3</v>
      </c>
      <c r="J260" s="25"/>
      <c r="K260" s="25">
        <f t="shared" si="44"/>
        <v>2.4096100000000008E-3</v>
      </c>
      <c r="L260" s="25">
        <f t="shared" si="45"/>
        <v>5.5493318300000025E-2</v>
      </c>
      <c r="M260" s="25">
        <v>5.8900000000000003E-3</v>
      </c>
      <c r="N260" s="25">
        <f t="shared" si="46"/>
        <v>5.7300000000000007E-3</v>
      </c>
      <c r="O260" s="25"/>
      <c r="P260" s="25">
        <f t="shared" si="47"/>
        <v>2.4097100000000007E-3</v>
      </c>
      <c r="Q260" s="25">
        <f t="shared" si="48"/>
        <v>5.549562130000002E-2</v>
      </c>
      <c r="R260" s="25"/>
      <c r="S260" s="25"/>
      <c r="T260" s="25">
        <v>4.0999999999999999E-4</v>
      </c>
      <c r="U260" s="25">
        <f t="shared" si="49"/>
        <v>1.5999999999999999E-4</v>
      </c>
    </row>
    <row r="261" spans="1:21" s="15" customFormat="1">
      <c r="A261" s="18">
        <v>509</v>
      </c>
      <c r="B261" s="25">
        <v>-6.8999999999999997E-5</v>
      </c>
      <c r="C261" s="25">
        <v>3.0999999999999999E-3</v>
      </c>
      <c r="D261" s="25">
        <f t="shared" si="40"/>
        <v>3.0344999999999999E-3</v>
      </c>
      <c r="E261" s="25"/>
      <c r="F261" s="25">
        <f t="shared" si="41"/>
        <v>1.4398099999999999E-3</v>
      </c>
      <c r="G261" s="25">
        <f t="shared" si="42"/>
        <v>3.31588243E-2</v>
      </c>
      <c r="H261" s="25">
        <v>5.96E-3</v>
      </c>
      <c r="I261" s="25">
        <f t="shared" si="43"/>
        <v>5.8945000000000004E-3</v>
      </c>
      <c r="J261" s="25"/>
      <c r="K261" s="25">
        <f t="shared" si="44"/>
        <v>2.5741100000000005E-3</v>
      </c>
      <c r="L261" s="25">
        <f t="shared" si="45"/>
        <v>5.9281753300000017E-2</v>
      </c>
      <c r="M261" s="25">
        <v>5.96E-3</v>
      </c>
      <c r="N261" s="25">
        <f t="shared" si="46"/>
        <v>5.8945000000000004E-3</v>
      </c>
      <c r="O261" s="25"/>
      <c r="P261" s="25">
        <f t="shared" si="47"/>
        <v>2.5742100000000004E-3</v>
      </c>
      <c r="Q261" s="25">
        <f t="shared" si="48"/>
        <v>5.9284056300000013E-2</v>
      </c>
      <c r="R261" s="25"/>
      <c r="S261" s="25"/>
      <c r="T261" s="25">
        <v>2.0000000000000001E-4</v>
      </c>
      <c r="U261" s="25">
        <f t="shared" si="49"/>
        <v>6.5500000000000006E-5</v>
      </c>
    </row>
    <row r="262" spans="1:21" s="15" customFormat="1">
      <c r="A262" s="18">
        <v>510</v>
      </c>
      <c r="B262" s="25">
        <v>-2.0000000000000002E-5</v>
      </c>
      <c r="C262" s="25">
        <v>3.1900000000000001E-3</v>
      </c>
      <c r="D262" s="25">
        <f t="shared" si="40"/>
        <v>3.0349999999999999E-3</v>
      </c>
      <c r="E262" s="25"/>
      <c r="F262" s="25">
        <f t="shared" si="41"/>
        <v>1.44031E-3</v>
      </c>
      <c r="G262" s="25">
        <f t="shared" si="42"/>
        <v>3.3170339300000004E-2</v>
      </c>
      <c r="H262" s="25">
        <v>5.9199999999999999E-3</v>
      </c>
      <c r="I262" s="25">
        <f t="shared" si="43"/>
        <v>5.7650000000000002E-3</v>
      </c>
      <c r="J262" s="25"/>
      <c r="K262" s="25">
        <f t="shared" si="44"/>
        <v>2.4446100000000003E-3</v>
      </c>
      <c r="L262" s="25">
        <f t="shared" si="45"/>
        <v>5.6299368300000006E-2</v>
      </c>
      <c r="M262" s="25">
        <v>5.9199999999999999E-3</v>
      </c>
      <c r="N262" s="25">
        <f t="shared" si="46"/>
        <v>5.7650000000000002E-3</v>
      </c>
      <c r="O262" s="25"/>
      <c r="P262" s="25">
        <f t="shared" si="47"/>
        <v>2.4447100000000001E-3</v>
      </c>
      <c r="Q262" s="25">
        <f t="shared" si="48"/>
        <v>5.6301671300000009E-2</v>
      </c>
      <c r="R262" s="25"/>
      <c r="S262" s="25"/>
      <c r="T262" s="25">
        <v>3.3E-4</v>
      </c>
      <c r="U262" s="25">
        <f t="shared" si="49"/>
        <v>1.55E-4</v>
      </c>
    </row>
    <row r="263" spans="1:21" s="15" customFormat="1">
      <c r="A263" s="18">
        <v>511</v>
      </c>
      <c r="B263" s="25">
        <v>-4.0000000000000003E-5</v>
      </c>
      <c r="C263" s="25">
        <v>3.0799999999999998E-3</v>
      </c>
      <c r="D263" s="25">
        <f t="shared" si="40"/>
        <v>2.9199999999999999E-3</v>
      </c>
      <c r="E263" s="25"/>
      <c r="F263" s="25">
        <f t="shared" si="41"/>
        <v>1.3253099999999999E-3</v>
      </c>
      <c r="G263" s="25">
        <f t="shared" si="42"/>
        <v>3.0521889300000001E-2</v>
      </c>
      <c r="H263" s="25">
        <v>5.8599999999999998E-3</v>
      </c>
      <c r="I263" s="25">
        <f t="shared" si="43"/>
        <v>5.6999999999999993E-3</v>
      </c>
      <c r="J263" s="25"/>
      <c r="K263" s="25">
        <f t="shared" si="44"/>
        <v>2.3796099999999995E-3</v>
      </c>
      <c r="L263" s="25">
        <f t="shared" si="45"/>
        <v>5.4802418299999989E-2</v>
      </c>
      <c r="M263" s="25">
        <v>5.8599999999999998E-3</v>
      </c>
      <c r="N263" s="25">
        <f t="shared" si="46"/>
        <v>5.6999999999999993E-3</v>
      </c>
      <c r="O263" s="25"/>
      <c r="P263" s="25">
        <f t="shared" si="47"/>
        <v>2.3797099999999993E-3</v>
      </c>
      <c r="Q263" s="25">
        <f t="shared" si="48"/>
        <v>5.4804721299999984E-2</v>
      </c>
      <c r="R263" s="25"/>
      <c r="S263" s="25"/>
      <c r="T263" s="25">
        <v>3.6000000000000002E-4</v>
      </c>
      <c r="U263" s="25">
        <f t="shared" si="49"/>
        <v>1.6000000000000001E-4</v>
      </c>
    </row>
    <row r="264" spans="1:21" s="15" customFormat="1">
      <c r="A264" s="18">
        <v>512</v>
      </c>
      <c r="B264" s="25">
        <v>2.0000000000000002E-5</v>
      </c>
      <c r="C264" s="25">
        <v>2.81E-3</v>
      </c>
      <c r="D264" s="25">
        <f t="shared" si="40"/>
        <v>2.5799999999999998E-3</v>
      </c>
      <c r="E264" s="25"/>
      <c r="F264" s="25">
        <f t="shared" si="41"/>
        <v>9.8530999999999988E-4</v>
      </c>
      <c r="G264" s="25">
        <f t="shared" si="42"/>
        <v>2.2691689299999998E-2</v>
      </c>
      <c r="H264" s="25">
        <v>5.62E-3</v>
      </c>
      <c r="I264" s="25">
        <f t="shared" si="43"/>
        <v>5.3899999999999998E-3</v>
      </c>
      <c r="J264" s="25"/>
      <c r="K264" s="25">
        <f t="shared" si="44"/>
        <v>2.0696099999999999E-3</v>
      </c>
      <c r="L264" s="25">
        <f t="shared" si="45"/>
        <v>4.7663118300000001E-2</v>
      </c>
      <c r="M264" s="25">
        <v>5.62E-3</v>
      </c>
      <c r="N264" s="25">
        <f t="shared" si="46"/>
        <v>5.3899999999999998E-3</v>
      </c>
      <c r="O264" s="25"/>
      <c r="P264" s="25">
        <f t="shared" si="47"/>
        <v>2.0697099999999998E-3</v>
      </c>
      <c r="Q264" s="25">
        <f t="shared" si="48"/>
        <v>4.7665421299999997E-2</v>
      </c>
      <c r="R264" s="25"/>
      <c r="S264" s="25"/>
      <c r="T264" s="25">
        <v>4.4000000000000002E-4</v>
      </c>
      <c r="U264" s="25">
        <f t="shared" si="49"/>
        <v>2.3000000000000001E-4</v>
      </c>
    </row>
    <row r="265" spans="1:21" s="15" customFormat="1">
      <c r="A265" s="18">
        <v>513</v>
      </c>
      <c r="B265" s="25">
        <v>-2.0000000000000002E-5</v>
      </c>
      <c r="C265" s="25">
        <v>2.9499999999999999E-3</v>
      </c>
      <c r="D265" s="25">
        <f t="shared" si="40"/>
        <v>2.7299999999999998E-3</v>
      </c>
      <c r="E265" s="25"/>
      <c r="F265" s="25">
        <f t="shared" si="41"/>
        <v>1.1353099999999998E-3</v>
      </c>
      <c r="G265" s="25">
        <f t="shared" si="42"/>
        <v>2.6146189299999997E-2</v>
      </c>
      <c r="H265" s="25">
        <v>5.6800000000000002E-3</v>
      </c>
      <c r="I265" s="25">
        <f t="shared" si="43"/>
        <v>5.4600000000000004E-3</v>
      </c>
      <c r="J265" s="25"/>
      <c r="K265" s="25">
        <f t="shared" si="44"/>
        <v>2.1396100000000006E-3</v>
      </c>
      <c r="L265" s="25">
        <f t="shared" si="45"/>
        <v>4.9275218300000014E-2</v>
      </c>
      <c r="M265" s="25">
        <v>5.6800000000000002E-3</v>
      </c>
      <c r="N265" s="25">
        <f t="shared" si="46"/>
        <v>5.4600000000000004E-3</v>
      </c>
      <c r="O265" s="25"/>
      <c r="P265" s="25">
        <f t="shared" si="47"/>
        <v>2.1397100000000004E-3</v>
      </c>
      <c r="Q265" s="25">
        <f t="shared" si="48"/>
        <v>4.9277521300000009E-2</v>
      </c>
      <c r="R265" s="25"/>
      <c r="S265" s="25"/>
      <c r="T265" s="25">
        <v>4.6000000000000001E-4</v>
      </c>
      <c r="U265" s="25">
        <f t="shared" si="49"/>
        <v>2.2000000000000001E-4</v>
      </c>
    </row>
    <row r="266" spans="1:21" s="15" customFormat="1">
      <c r="A266" s="18">
        <v>514</v>
      </c>
      <c r="B266" s="25">
        <v>-1.6000000000000001E-4</v>
      </c>
      <c r="C266" s="25">
        <v>3.0999999999999999E-3</v>
      </c>
      <c r="D266" s="25">
        <f t="shared" si="40"/>
        <v>3.0399999999999997E-3</v>
      </c>
      <c r="E266" s="25"/>
      <c r="F266" s="25">
        <f t="shared" si="41"/>
        <v>1.4453099999999998E-3</v>
      </c>
      <c r="G266" s="25">
        <f t="shared" si="42"/>
        <v>3.3285489299999999E-2</v>
      </c>
      <c r="H266" s="25">
        <v>5.7400000000000003E-3</v>
      </c>
      <c r="I266" s="25">
        <f t="shared" si="43"/>
        <v>5.6800000000000002E-3</v>
      </c>
      <c r="J266" s="25"/>
      <c r="K266" s="25">
        <f t="shared" si="44"/>
        <v>2.3596100000000003E-3</v>
      </c>
      <c r="L266" s="25">
        <f t="shared" si="45"/>
        <v>5.4341818300000011E-2</v>
      </c>
      <c r="M266" s="25">
        <v>5.7400000000000003E-3</v>
      </c>
      <c r="N266" s="25">
        <f t="shared" si="46"/>
        <v>5.6800000000000002E-3</v>
      </c>
      <c r="O266" s="25"/>
      <c r="P266" s="25">
        <f t="shared" si="47"/>
        <v>2.3597100000000001E-3</v>
      </c>
      <c r="Q266" s="25">
        <f t="shared" si="48"/>
        <v>5.4344121300000006E-2</v>
      </c>
      <c r="R266" s="25"/>
      <c r="S266" s="25"/>
      <c r="T266" s="25">
        <v>2.7999999999999998E-4</v>
      </c>
      <c r="U266" s="25">
        <f t="shared" si="49"/>
        <v>5.9999999999999981E-5</v>
      </c>
    </row>
    <row r="267" spans="1:21" s="15" customFormat="1">
      <c r="A267" s="18">
        <v>515</v>
      </c>
      <c r="B267" s="25">
        <v>-6.8999999999999997E-5</v>
      </c>
      <c r="C267" s="25">
        <v>3.0000000000000001E-3</v>
      </c>
      <c r="D267" s="25">
        <f t="shared" si="40"/>
        <v>2.8245000000000002E-3</v>
      </c>
      <c r="E267" s="25"/>
      <c r="F267" s="25">
        <f t="shared" si="41"/>
        <v>1.2298100000000002E-3</v>
      </c>
      <c r="G267" s="25">
        <f t="shared" si="42"/>
        <v>2.8322524300000006E-2</v>
      </c>
      <c r="H267" s="25">
        <v>5.7299999999999999E-3</v>
      </c>
      <c r="I267" s="25">
        <f t="shared" si="43"/>
        <v>5.5544999999999995E-3</v>
      </c>
      <c r="J267" s="25"/>
      <c r="K267" s="25">
        <f t="shared" si="44"/>
        <v>2.2341099999999997E-3</v>
      </c>
      <c r="L267" s="25">
        <f t="shared" si="45"/>
        <v>5.1451553299999994E-2</v>
      </c>
      <c r="M267" s="25">
        <v>5.7299999999999999E-3</v>
      </c>
      <c r="N267" s="25">
        <f t="shared" si="46"/>
        <v>5.5544999999999995E-3</v>
      </c>
      <c r="O267" s="25"/>
      <c r="P267" s="25">
        <f t="shared" si="47"/>
        <v>2.2342099999999995E-3</v>
      </c>
      <c r="Q267" s="25">
        <f t="shared" si="48"/>
        <v>5.1453856299999989E-2</v>
      </c>
      <c r="R267" s="25"/>
      <c r="S267" s="25"/>
      <c r="T267" s="25">
        <v>4.2000000000000002E-4</v>
      </c>
      <c r="U267" s="25">
        <f t="shared" si="49"/>
        <v>1.7550000000000001E-4</v>
      </c>
    </row>
    <row r="268" spans="1:21" s="15" customFormat="1">
      <c r="A268" s="18">
        <v>516</v>
      </c>
      <c r="B268" s="25">
        <v>1.3999999999999999E-4</v>
      </c>
      <c r="C268" s="25">
        <v>3.1099999999999999E-3</v>
      </c>
      <c r="D268" s="25">
        <f t="shared" si="40"/>
        <v>2.7799999999999999E-3</v>
      </c>
      <c r="E268" s="25"/>
      <c r="F268" s="25">
        <f t="shared" si="41"/>
        <v>1.18531E-3</v>
      </c>
      <c r="G268" s="25">
        <f t="shared" si="42"/>
        <v>2.7297689300000001E-2</v>
      </c>
      <c r="H268" s="25">
        <v>5.7499999999999999E-3</v>
      </c>
      <c r="I268" s="25">
        <f t="shared" si="43"/>
        <v>5.4199999999999995E-3</v>
      </c>
      <c r="J268" s="25"/>
      <c r="K268" s="25">
        <f t="shared" si="44"/>
        <v>2.0996099999999996E-3</v>
      </c>
      <c r="L268" s="25">
        <f t="shared" si="45"/>
        <v>4.8354018299999996E-2</v>
      </c>
      <c r="M268" s="25">
        <v>5.7499999999999999E-3</v>
      </c>
      <c r="N268" s="25">
        <f t="shared" si="46"/>
        <v>5.4199999999999995E-3</v>
      </c>
      <c r="O268" s="25"/>
      <c r="P268" s="25">
        <f t="shared" si="47"/>
        <v>2.0997099999999994E-3</v>
      </c>
      <c r="Q268" s="25">
        <f t="shared" si="48"/>
        <v>4.8356321299999991E-2</v>
      </c>
      <c r="R268" s="25"/>
      <c r="S268" s="25"/>
      <c r="T268" s="25">
        <v>5.1999999999999995E-4</v>
      </c>
      <c r="U268" s="25">
        <f t="shared" si="49"/>
        <v>3.3E-4</v>
      </c>
    </row>
    <row r="269" spans="1:21" s="15" customFormat="1">
      <c r="A269" s="18">
        <v>517</v>
      </c>
      <c r="B269" s="25">
        <v>-6.8999999999999997E-5</v>
      </c>
      <c r="C269" s="25">
        <v>3.0100000000000001E-3</v>
      </c>
      <c r="D269" s="25">
        <f t="shared" si="40"/>
        <v>2.8495E-3</v>
      </c>
      <c r="E269" s="25"/>
      <c r="F269" s="25">
        <f t="shared" si="41"/>
        <v>1.2548100000000001E-3</v>
      </c>
      <c r="G269" s="25">
        <f t="shared" si="42"/>
        <v>2.8898274300000002E-2</v>
      </c>
      <c r="H269" s="25">
        <v>5.7000000000000002E-3</v>
      </c>
      <c r="I269" s="25">
        <f t="shared" si="43"/>
        <v>5.5395000000000002E-3</v>
      </c>
      <c r="J269" s="25"/>
      <c r="K269" s="25">
        <f t="shared" si="44"/>
        <v>2.2191100000000003E-3</v>
      </c>
      <c r="L269" s="25">
        <f t="shared" si="45"/>
        <v>5.1106103300000011E-2</v>
      </c>
      <c r="M269" s="25">
        <v>5.7000000000000002E-3</v>
      </c>
      <c r="N269" s="25">
        <f t="shared" si="46"/>
        <v>5.5395000000000002E-3</v>
      </c>
      <c r="O269" s="25"/>
      <c r="P269" s="25">
        <f t="shared" si="47"/>
        <v>2.2192100000000001E-3</v>
      </c>
      <c r="Q269" s="25">
        <f t="shared" si="48"/>
        <v>5.1108406300000006E-2</v>
      </c>
      <c r="R269" s="25"/>
      <c r="S269" s="25"/>
      <c r="T269" s="25">
        <v>3.8999999999999999E-4</v>
      </c>
      <c r="U269" s="25">
        <f t="shared" si="49"/>
        <v>1.605E-4</v>
      </c>
    </row>
    <row r="270" spans="1:21" s="15" customFormat="1">
      <c r="A270" s="18">
        <v>518</v>
      </c>
      <c r="B270" s="25">
        <v>-2.0000000000000001E-4</v>
      </c>
      <c r="C270" s="25">
        <v>3.13E-3</v>
      </c>
      <c r="D270" s="25">
        <f t="shared" si="40"/>
        <v>3.0149999999999999E-3</v>
      </c>
      <c r="E270" s="25"/>
      <c r="F270" s="25">
        <f t="shared" si="41"/>
        <v>1.4203099999999999E-3</v>
      </c>
      <c r="G270" s="25">
        <f t="shared" si="42"/>
        <v>3.2709739299999999E-2</v>
      </c>
      <c r="H270" s="25">
        <v>5.6499999999999996E-3</v>
      </c>
      <c r="I270" s="25">
        <f t="shared" si="43"/>
        <v>5.535E-3</v>
      </c>
      <c r="J270" s="25"/>
      <c r="K270" s="25">
        <f t="shared" si="44"/>
        <v>2.2146100000000001E-3</v>
      </c>
      <c r="L270" s="25">
        <f t="shared" si="45"/>
        <v>5.1002468300000006E-2</v>
      </c>
      <c r="M270" s="25">
        <v>5.6499999999999996E-3</v>
      </c>
      <c r="N270" s="25">
        <f t="shared" si="46"/>
        <v>5.535E-3</v>
      </c>
      <c r="O270" s="25"/>
      <c r="P270" s="25">
        <f t="shared" si="47"/>
        <v>2.2147099999999999E-3</v>
      </c>
      <c r="Q270" s="25">
        <f t="shared" si="48"/>
        <v>5.1004771300000001E-2</v>
      </c>
      <c r="R270" s="25"/>
      <c r="S270" s="25"/>
      <c r="T270" s="25">
        <v>4.2999999999999999E-4</v>
      </c>
      <c r="U270" s="25">
        <f t="shared" si="49"/>
        <v>1.1499999999999999E-4</v>
      </c>
    </row>
    <row r="271" spans="1:21" s="15" customFormat="1">
      <c r="A271" s="18">
        <v>519</v>
      </c>
      <c r="B271" s="25">
        <v>0</v>
      </c>
      <c r="C271" s="25">
        <v>3.1199999999999999E-3</v>
      </c>
      <c r="D271" s="25">
        <f t="shared" si="40"/>
        <v>2.8649999999999999E-3</v>
      </c>
      <c r="E271" s="25"/>
      <c r="F271" s="25">
        <f t="shared" si="41"/>
        <v>1.27031E-3</v>
      </c>
      <c r="G271" s="25">
        <f t="shared" si="42"/>
        <v>2.9255239299999999E-2</v>
      </c>
      <c r="H271" s="25">
        <v>5.7499999999999999E-3</v>
      </c>
      <c r="I271" s="25">
        <f t="shared" si="43"/>
        <v>5.4949999999999999E-3</v>
      </c>
      <c r="J271" s="25"/>
      <c r="K271" s="25">
        <f t="shared" si="44"/>
        <v>2.17461E-3</v>
      </c>
      <c r="L271" s="25">
        <f t="shared" si="45"/>
        <v>5.0081268300000002E-2</v>
      </c>
      <c r="M271" s="25">
        <v>5.7499999999999999E-3</v>
      </c>
      <c r="N271" s="25">
        <f t="shared" si="46"/>
        <v>5.4949999999999999E-3</v>
      </c>
      <c r="O271" s="25"/>
      <c r="P271" s="25">
        <f t="shared" si="47"/>
        <v>2.1747099999999998E-3</v>
      </c>
      <c r="Q271" s="25">
        <f t="shared" si="48"/>
        <v>5.0083571299999997E-2</v>
      </c>
      <c r="R271" s="25"/>
      <c r="S271" s="25"/>
      <c r="T271" s="25">
        <v>5.1000000000000004E-4</v>
      </c>
      <c r="U271" s="25">
        <f t="shared" si="49"/>
        <v>2.5500000000000002E-4</v>
      </c>
    </row>
    <row r="272" spans="1:21" s="15" customFormat="1">
      <c r="A272" s="18">
        <v>520</v>
      </c>
      <c r="B272" s="25">
        <v>-9.0000000000000006E-5</v>
      </c>
      <c r="C272" s="25">
        <v>3.0300000000000001E-3</v>
      </c>
      <c r="D272" s="25">
        <f t="shared" si="40"/>
        <v>2.885E-3</v>
      </c>
      <c r="E272" s="25"/>
      <c r="F272" s="25">
        <f t="shared" si="41"/>
        <v>1.29031E-3</v>
      </c>
      <c r="G272" s="25">
        <f t="shared" si="42"/>
        <v>2.9715839300000001E-2</v>
      </c>
      <c r="H272" s="25">
        <v>5.5599999999999998E-3</v>
      </c>
      <c r="I272" s="25">
        <f t="shared" si="43"/>
        <v>5.4149999999999997E-3</v>
      </c>
      <c r="J272" s="25"/>
      <c r="K272" s="25">
        <f t="shared" si="44"/>
        <v>2.0946099999999998E-3</v>
      </c>
      <c r="L272" s="25">
        <f t="shared" si="45"/>
        <v>4.8238868299999994E-2</v>
      </c>
      <c r="M272" s="25">
        <v>5.5599999999999998E-3</v>
      </c>
      <c r="N272" s="25">
        <f t="shared" si="46"/>
        <v>5.4149999999999997E-3</v>
      </c>
      <c r="O272" s="25"/>
      <c r="P272" s="25">
        <f t="shared" si="47"/>
        <v>2.0947099999999996E-3</v>
      </c>
      <c r="Q272" s="25">
        <f t="shared" si="48"/>
        <v>4.8241171299999996E-2</v>
      </c>
      <c r="R272" s="25"/>
      <c r="S272" s="25"/>
      <c r="T272" s="25">
        <v>3.8000000000000002E-4</v>
      </c>
      <c r="U272" s="25">
        <f t="shared" si="49"/>
        <v>1.45E-4</v>
      </c>
    </row>
    <row r="273" spans="1:21" s="15" customFormat="1">
      <c r="A273" s="18">
        <v>521</v>
      </c>
      <c r="B273" s="25">
        <v>-6.0000000000000002E-5</v>
      </c>
      <c r="C273" s="25">
        <v>3.0999999999999999E-3</v>
      </c>
      <c r="D273" s="25">
        <f t="shared" si="40"/>
        <v>2.895E-3</v>
      </c>
      <c r="E273" s="25"/>
      <c r="F273" s="25">
        <f t="shared" si="41"/>
        <v>1.3003100000000001E-3</v>
      </c>
      <c r="G273" s="25">
        <f t="shared" si="42"/>
        <v>2.9946139300000004E-2</v>
      </c>
      <c r="H273" s="25">
        <v>5.5500000000000002E-3</v>
      </c>
      <c r="I273" s="25">
        <f t="shared" si="43"/>
        <v>5.3449999999999999E-3</v>
      </c>
      <c r="J273" s="25"/>
      <c r="K273" s="25">
        <f t="shared" si="44"/>
        <v>2.02461E-3</v>
      </c>
      <c r="L273" s="25">
        <f t="shared" si="45"/>
        <v>4.6626768300000003E-2</v>
      </c>
      <c r="M273" s="25">
        <v>5.5500000000000002E-3</v>
      </c>
      <c r="N273" s="25">
        <f t="shared" si="46"/>
        <v>5.3449999999999999E-3</v>
      </c>
      <c r="O273" s="25"/>
      <c r="P273" s="25">
        <f t="shared" si="47"/>
        <v>2.0247099999999999E-3</v>
      </c>
      <c r="Q273" s="25">
        <f t="shared" si="48"/>
        <v>4.6629071299999998E-2</v>
      </c>
      <c r="R273" s="25"/>
      <c r="S273" s="25"/>
      <c r="T273" s="25">
        <v>4.6999999999999999E-4</v>
      </c>
      <c r="U273" s="25">
        <f t="shared" si="49"/>
        <v>2.05E-4</v>
      </c>
    </row>
    <row r="274" spans="1:21" s="15" customFormat="1">
      <c r="A274" s="18">
        <v>522</v>
      </c>
      <c r="B274" s="25">
        <v>-1.4999999999999999E-4</v>
      </c>
      <c r="C274" s="25">
        <v>3.0899999999999999E-3</v>
      </c>
      <c r="D274" s="25">
        <f t="shared" si="40"/>
        <v>3.0199999999999997E-3</v>
      </c>
      <c r="E274" s="25"/>
      <c r="F274" s="25">
        <f t="shared" si="41"/>
        <v>1.4253099999999997E-3</v>
      </c>
      <c r="G274" s="25">
        <f t="shared" si="42"/>
        <v>3.2824889299999993E-2</v>
      </c>
      <c r="H274" s="25">
        <v>5.5799999999999999E-3</v>
      </c>
      <c r="I274" s="25">
        <f t="shared" si="43"/>
        <v>5.5100000000000001E-3</v>
      </c>
      <c r="J274" s="25"/>
      <c r="K274" s="25">
        <f t="shared" si="44"/>
        <v>2.1896100000000003E-3</v>
      </c>
      <c r="L274" s="25">
        <f t="shared" si="45"/>
        <v>5.0426718300000006E-2</v>
      </c>
      <c r="M274" s="25">
        <v>5.5799999999999999E-3</v>
      </c>
      <c r="N274" s="25">
        <f t="shared" si="46"/>
        <v>5.5100000000000001E-3</v>
      </c>
      <c r="O274" s="25"/>
      <c r="P274" s="25">
        <f t="shared" si="47"/>
        <v>2.1897100000000001E-3</v>
      </c>
      <c r="Q274" s="25">
        <f t="shared" si="48"/>
        <v>5.0429021300000001E-2</v>
      </c>
      <c r="R274" s="25"/>
      <c r="S274" s="25"/>
      <c r="T274" s="25">
        <v>2.9E-4</v>
      </c>
      <c r="U274" s="25">
        <f t="shared" si="49"/>
        <v>7.0000000000000007E-5</v>
      </c>
    </row>
    <row r="275" spans="1:21" s="15" customFormat="1">
      <c r="A275" s="18">
        <v>523</v>
      </c>
      <c r="B275" s="25">
        <v>-1.3999999999999999E-4</v>
      </c>
      <c r="C275" s="25">
        <v>3.0699999999999998E-3</v>
      </c>
      <c r="D275" s="25">
        <f t="shared" si="40"/>
        <v>2.9449999999999997E-3</v>
      </c>
      <c r="E275" s="25"/>
      <c r="F275" s="25">
        <f t="shared" si="41"/>
        <v>1.3503099999999997E-3</v>
      </c>
      <c r="G275" s="25">
        <f t="shared" si="42"/>
        <v>3.1097639299999997E-2</v>
      </c>
      <c r="H275" s="25">
        <v>5.5599999999999998E-3</v>
      </c>
      <c r="I275" s="25">
        <f t="shared" si="43"/>
        <v>5.4349999999999997E-3</v>
      </c>
      <c r="J275" s="25"/>
      <c r="K275" s="25">
        <f t="shared" si="44"/>
        <v>2.1146099999999998E-3</v>
      </c>
      <c r="L275" s="25">
        <f t="shared" si="45"/>
        <v>4.86994683E-2</v>
      </c>
      <c r="M275" s="25">
        <v>5.5599999999999998E-3</v>
      </c>
      <c r="N275" s="25">
        <f t="shared" si="46"/>
        <v>5.4349999999999997E-3</v>
      </c>
      <c r="O275" s="25"/>
      <c r="P275" s="25">
        <f t="shared" si="47"/>
        <v>2.1147099999999997E-3</v>
      </c>
      <c r="Q275" s="25">
        <f t="shared" si="48"/>
        <v>4.8701771299999995E-2</v>
      </c>
      <c r="R275" s="25"/>
      <c r="S275" s="25"/>
      <c r="T275" s="25">
        <v>3.8999999999999999E-4</v>
      </c>
      <c r="U275" s="25">
        <f t="shared" si="49"/>
        <v>1.25E-4</v>
      </c>
    </row>
    <row r="276" spans="1:21" s="15" customFormat="1">
      <c r="A276" s="18">
        <v>524</v>
      </c>
      <c r="B276" s="25">
        <v>-3.0000000000000001E-5</v>
      </c>
      <c r="C276" s="25">
        <v>2.9399999999999999E-3</v>
      </c>
      <c r="D276" s="25">
        <f t="shared" si="40"/>
        <v>2.7550000000000001E-3</v>
      </c>
      <c r="E276" s="25"/>
      <c r="F276" s="25">
        <f t="shared" si="41"/>
        <v>1.1603100000000001E-3</v>
      </c>
      <c r="G276" s="25">
        <f t="shared" si="42"/>
        <v>2.6721939300000004E-2</v>
      </c>
      <c r="H276" s="25">
        <v>5.4299999999999999E-3</v>
      </c>
      <c r="I276" s="25">
        <f t="shared" si="43"/>
        <v>5.2449999999999997E-3</v>
      </c>
      <c r="J276" s="25"/>
      <c r="K276" s="25">
        <f t="shared" si="44"/>
        <v>1.9246099999999998E-3</v>
      </c>
      <c r="L276" s="25">
        <f t="shared" si="45"/>
        <v>4.4323768299999997E-2</v>
      </c>
      <c r="M276" s="25">
        <v>5.4299999999999999E-3</v>
      </c>
      <c r="N276" s="25">
        <f t="shared" si="46"/>
        <v>5.2449999999999997E-3</v>
      </c>
      <c r="O276" s="25"/>
      <c r="P276" s="25">
        <f t="shared" si="47"/>
        <v>1.9247099999999996E-3</v>
      </c>
      <c r="Q276" s="25">
        <f t="shared" si="48"/>
        <v>4.4326071299999992E-2</v>
      </c>
      <c r="R276" s="25"/>
      <c r="S276" s="25"/>
      <c r="T276" s="25">
        <v>4.0000000000000002E-4</v>
      </c>
      <c r="U276" s="25">
        <f t="shared" si="49"/>
        <v>1.85E-4</v>
      </c>
    </row>
    <row r="277" spans="1:21" s="15" customFormat="1">
      <c r="A277" s="18">
        <v>525</v>
      </c>
      <c r="B277" s="25">
        <v>-3.0000000000000001E-5</v>
      </c>
      <c r="C277" s="25">
        <v>2.9499999999999999E-3</v>
      </c>
      <c r="D277" s="25">
        <f t="shared" si="40"/>
        <v>2.745E-3</v>
      </c>
      <c r="E277" s="25"/>
      <c r="F277" s="25">
        <f t="shared" si="41"/>
        <v>1.1503100000000001E-3</v>
      </c>
      <c r="G277" s="25">
        <f t="shared" si="42"/>
        <v>2.6491639300000005E-2</v>
      </c>
      <c r="H277" s="25">
        <v>5.4299999999999999E-3</v>
      </c>
      <c r="I277" s="25">
        <f t="shared" si="43"/>
        <v>5.2249999999999996E-3</v>
      </c>
      <c r="J277" s="25"/>
      <c r="K277" s="25">
        <f t="shared" si="44"/>
        <v>1.9046099999999997E-3</v>
      </c>
      <c r="L277" s="25">
        <f t="shared" si="45"/>
        <v>4.3863168299999998E-2</v>
      </c>
      <c r="M277" s="25">
        <v>5.4299999999999999E-3</v>
      </c>
      <c r="N277" s="25">
        <f t="shared" si="46"/>
        <v>5.2249999999999996E-3</v>
      </c>
      <c r="O277" s="25"/>
      <c r="P277" s="25">
        <f t="shared" si="47"/>
        <v>1.9047099999999996E-3</v>
      </c>
      <c r="Q277" s="25">
        <f t="shared" si="48"/>
        <v>4.3865471299999993E-2</v>
      </c>
      <c r="R277" s="25"/>
      <c r="S277" s="25"/>
      <c r="T277" s="25">
        <v>4.4000000000000002E-4</v>
      </c>
      <c r="U277" s="25">
        <f t="shared" si="49"/>
        <v>2.05E-4</v>
      </c>
    </row>
    <row r="278" spans="1:21" s="15" customFormat="1">
      <c r="A278" s="18">
        <v>526</v>
      </c>
      <c r="B278" s="25">
        <v>-8.0000000000000007E-5</v>
      </c>
      <c r="C278" s="25">
        <v>3.0500000000000002E-3</v>
      </c>
      <c r="D278" s="25">
        <f t="shared" si="40"/>
        <v>2.895E-3</v>
      </c>
      <c r="E278" s="25"/>
      <c r="F278" s="25">
        <f t="shared" si="41"/>
        <v>1.3003100000000001E-3</v>
      </c>
      <c r="G278" s="25">
        <f t="shared" si="42"/>
        <v>2.9946139300000004E-2</v>
      </c>
      <c r="H278" s="25">
        <v>5.4599999999999996E-3</v>
      </c>
      <c r="I278" s="25">
        <f t="shared" si="43"/>
        <v>5.3049999999999998E-3</v>
      </c>
      <c r="J278" s="25"/>
      <c r="K278" s="25">
        <f t="shared" si="44"/>
        <v>1.9846099999999999E-3</v>
      </c>
      <c r="L278" s="25">
        <f t="shared" si="45"/>
        <v>4.5705568299999999E-2</v>
      </c>
      <c r="M278" s="25">
        <v>5.4599999999999996E-3</v>
      </c>
      <c r="N278" s="25">
        <f t="shared" si="46"/>
        <v>5.3049999999999998E-3</v>
      </c>
      <c r="O278" s="25"/>
      <c r="P278" s="25">
        <f t="shared" si="47"/>
        <v>1.9847099999999998E-3</v>
      </c>
      <c r="Q278" s="25">
        <f t="shared" si="48"/>
        <v>4.5707871299999994E-2</v>
      </c>
      <c r="R278" s="25"/>
      <c r="S278" s="25"/>
      <c r="T278" s="25">
        <v>3.8999999999999999E-4</v>
      </c>
      <c r="U278" s="25">
        <f t="shared" si="49"/>
        <v>1.55E-4</v>
      </c>
    </row>
    <row r="279" spans="1:21" s="15" customFormat="1">
      <c r="A279" s="18">
        <v>527</v>
      </c>
      <c r="B279" s="25">
        <v>6.0000000000000002E-5</v>
      </c>
      <c r="C279" s="25">
        <v>2.9399999999999999E-3</v>
      </c>
      <c r="D279" s="25">
        <f t="shared" si="40"/>
        <v>2.66E-3</v>
      </c>
      <c r="E279" s="25"/>
      <c r="F279" s="25">
        <f t="shared" si="41"/>
        <v>1.0653100000000001E-3</v>
      </c>
      <c r="G279" s="25">
        <f t="shared" si="42"/>
        <v>2.4534089300000003E-2</v>
      </c>
      <c r="H279" s="25">
        <v>5.4200000000000003E-3</v>
      </c>
      <c r="I279" s="25">
        <f t="shared" si="43"/>
        <v>5.1400000000000005E-3</v>
      </c>
      <c r="J279" s="25"/>
      <c r="K279" s="25">
        <f t="shared" si="44"/>
        <v>1.8196100000000006E-3</v>
      </c>
      <c r="L279" s="25">
        <f t="shared" si="45"/>
        <v>4.1905618300000017E-2</v>
      </c>
      <c r="M279" s="25">
        <v>5.4200000000000003E-3</v>
      </c>
      <c r="N279" s="25">
        <f t="shared" si="46"/>
        <v>5.1400000000000005E-3</v>
      </c>
      <c r="O279" s="25"/>
      <c r="P279" s="25">
        <f t="shared" si="47"/>
        <v>1.8197100000000004E-3</v>
      </c>
      <c r="Q279" s="25">
        <f t="shared" si="48"/>
        <v>4.1907921300000012E-2</v>
      </c>
      <c r="R279" s="25"/>
      <c r="S279" s="25"/>
      <c r="T279" s="25">
        <v>5.0000000000000001E-4</v>
      </c>
      <c r="U279" s="25">
        <f t="shared" si="49"/>
        <v>2.8000000000000003E-4</v>
      </c>
    </row>
    <row r="280" spans="1:21" s="15" customFormat="1">
      <c r="A280" s="18">
        <v>528</v>
      </c>
      <c r="B280" s="25">
        <v>1.0000000000000001E-5</v>
      </c>
      <c r="C280" s="25">
        <v>2.7799999999999999E-3</v>
      </c>
      <c r="D280" s="25">
        <f t="shared" si="40"/>
        <v>2.5850000000000001E-3</v>
      </c>
      <c r="E280" s="25"/>
      <c r="F280" s="25">
        <f t="shared" si="41"/>
        <v>9.9031000000000011E-4</v>
      </c>
      <c r="G280" s="25">
        <f t="shared" si="42"/>
        <v>2.2806839300000003E-2</v>
      </c>
      <c r="H280" s="25">
        <v>5.3600000000000002E-3</v>
      </c>
      <c r="I280" s="25">
        <f t="shared" si="43"/>
        <v>5.1650000000000003E-3</v>
      </c>
      <c r="J280" s="25"/>
      <c r="K280" s="25">
        <f t="shared" si="44"/>
        <v>1.8446100000000004E-3</v>
      </c>
      <c r="L280" s="25">
        <f t="shared" si="45"/>
        <v>4.2481368300000009E-2</v>
      </c>
      <c r="M280" s="25">
        <v>5.3600000000000002E-3</v>
      </c>
      <c r="N280" s="25">
        <f t="shared" si="46"/>
        <v>5.1650000000000003E-3</v>
      </c>
      <c r="O280" s="25"/>
      <c r="P280" s="25">
        <f t="shared" si="47"/>
        <v>1.8447100000000003E-3</v>
      </c>
      <c r="Q280" s="25">
        <f t="shared" si="48"/>
        <v>4.2483671300000012E-2</v>
      </c>
      <c r="R280" s="25"/>
      <c r="S280" s="25"/>
      <c r="T280" s="25">
        <v>3.8000000000000002E-4</v>
      </c>
      <c r="U280" s="25">
        <f t="shared" si="49"/>
        <v>1.9500000000000002E-4</v>
      </c>
    </row>
    <row r="281" spans="1:21" s="15" customFormat="1">
      <c r="A281" s="18">
        <v>529</v>
      </c>
      <c r="B281" s="25">
        <v>3.0000000000000001E-5</v>
      </c>
      <c r="C281" s="25">
        <v>3.0300000000000001E-3</v>
      </c>
      <c r="D281" s="25">
        <f t="shared" si="40"/>
        <v>2.7899999999999999E-3</v>
      </c>
      <c r="E281" s="25"/>
      <c r="F281" s="25">
        <f t="shared" si="41"/>
        <v>1.19531E-3</v>
      </c>
      <c r="G281" s="25">
        <f t="shared" si="42"/>
        <v>2.75279893E-2</v>
      </c>
      <c r="H281" s="25">
        <v>5.4000000000000003E-3</v>
      </c>
      <c r="I281" s="25">
        <f t="shared" si="43"/>
        <v>5.1600000000000005E-3</v>
      </c>
      <c r="J281" s="25"/>
      <c r="K281" s="25">
        <f t="shared" si="44"/>
        <v>1.8396100000000006E-3</v>
      </c>
      <c r="L281" s="25">
        <f t="shared" si="45"/>
        <v>4.2366218300000015E-2</v>
      </c>
      <c r="M281" s="25">
        <v>5.4000000000000003E-3</v>
      </c>
      <c r="N281" s="25">
        <f t="shared" si="46"/>
        <v>5.1600000000000005E-3</v>
      </c>
      <c r="O281" s="25"/>
      <c r="P281" s="25">
        <f t="shared" si="47"/>
        <v>1.8397100000000005E-3</v>
      </c>
      <c r="Q281" s="25">
        <f t="shared" si="48"/>
        <v>4.236852130000001E-2</v>
      </c>
      <c r="R281" s="25"/>
      <c r="S281" s="25"/>
      <c r="T281" s="25">
        <v>4.4999999999999999E-4</v>
      </c>
      <c r="U281" s="25">
        <f t="shared" si="49"/>
        <v>2.4000000000000001E-4</v>
      </c>
    </row>
    <row r="282" spans="1:21" s="15" customFormat="1">
      <c r="A282" s="18">
        <v>530</v>
      </c>
      <c r="B282" s="25">
        <v>-9.0000000000000006E-5</v>
      </c>
      <c r="C282" s="25">
        <v>2.97E-3</v>
      </c>
      <c r="D282" s="25">
        <f t="shared" si="40"/>
        <v>2.905E-3</v>
      </c>
      <c r="E282" s="25"/>
      <c r="F282" s="25">
        <f t="shared" si="41"/>
        <v>1.3103100000000001E-3</v>
      </c>
      <c r="G282" s="25">
        <f t="shared" si="42"/>
        <v>3.0176439300000003E-2</v>
      </c>
      <c r="H282" s="25">
        <v>5.3400000000000001E-3</v>
      </c>
      <c r="I282" s="25">
        <f t="shared" si="43"/>
        <v>5.2750000000000002E-3</v>
      </c>
      <c r="J282" s="25"/>
      <c r="K282" s="25">
        <f t="shared" si="44"/>
        <v>1.9546100000000003E-3</v>
      </c>
      <c r="L282" s="25">
        <f t="shared" si="45"/>
        <v>4.5014668300000012E-2</v>
      </c>
      <c r="M282" s="25">
        <v>5.3299999999999997E-3</v>
      </c>
      <c r="N282" s="25">
        <f t="shared" si="46"/>
        <v>5.2649999999999997E-3</v>
      </c>
      <c r="O282" s="25"/>
      <c r="P282" s="25">
        <f t="shared" si="47"/>
        <v>1.9447099999999997E-3</v>
      </c>
      <c r="Q282" s="25">
        <f t="shared" si="48"/>
        <v>4.4786671299999997E-2</v>
      </c>
      <c r="R282" s="25"/>
      <c r="S282" s="25"/>
      <c r="T282" s="25">
        <v>2.2000000000000001E-4</v>
      </c>
      <c r="U282" s="25">
        <f t="shared" si="49"/>
        <v>6.5000000000000008E-5</v>
      </c>
    </row>
    <row r="283" spans="1:21" s="15" customFormat="1">
      <c r="A283" s="18">
        <v>531</v>
      </c>
      <c r="B283" s="25">
        <v>0</v>
      </c>
      <c r="C283" s="25">
        <v>3.0200000000000001E-3</v>
      </c>
      <c r="D283" s="25">
        <f t="shared" si="40"/>
        <v>2.7500000000000003E-3</v>
      </c>
      <c r="E283" s="25"/>
      <c r="F283" s="25">
        <f t="shared" si="41"/>
        <v>1.1553100000000003E-3</v>
      </c>
      <c r="G283" s="25">
        <f t="shared" si="42"/>
        <v>2.660678930000001E-2</v>
      </c>
      <c r="H283" s="25">
        <v>5.4200000000000003E-3</v>
      </c>
      <c r="I283" s="25">
        <f t="shared" si="43"/>
        <v>5.1500000000000001E-3</v>
      </c>
      <c r="J283" s="25"/>
      <c r="K283" s="25">
        <f t="shared" si="44"/>
        <v>1.8296100000000002E-3</v>
      </c>
      <c r="L283" s="25">
        <f t="shared" si="45"/>
        <v>4.2135918300000005E-2</v>
      </c>
      <c r="M283" s="25">
        <v>5.4200000000000003E-3</v>
      </c>
      <c r="N283" s="25">
        <f t="shared" si="46"/>
        <v>5.1500000000000001E-3</v>
      </c>
      <c r="O283" s="25"/>
      <c r="P283" s="25">
        <f t="shared" si="47"/>
        <v>1.82971E-3</v>
      </c>
      <c r="Q283" s="25">
        <f t="shared" si="48"/>
        <v>4.2138221300000001E-2</v>
      </c>
      <c r="R283" s="25"/>
      <c r="S283" s="25"/>
      <c r="T283" s="25">
        <v>5.4000000000000001E-4</v>
      </c>
      <c r="U283" s="25">
        <f t="shared" si="49"/>
        <v>2.7E-4</v>
      </c>
    </row>
    <row r="284" spans="1:21" s="15" customFormat="1">
      <c r="A284" s="18">
        <v>532</v>
      </c>
      <c r="B284" s="25">
        <v>0</v>
      </c>
      <c r="C284" s="25">
        <v>2.8600000000000001E-3</v>
      </c>
      <c r="D284" s="25">
        <f t="shared" si="40"/>
        <v>2.6800000000000001E-3</v>
      </c>
      <c r="E284" s="25"/>
      <c r="F284" s="25">
        <f t="shared" si="41"/>
        <v>1.0853100000000001E-3</v>
      </c>
      <c r="G284" s="25">
        <f t="shared" si="42"/>
        <v>2.4994689300000004E-2</v>
      </c>
      <c r="H284" s="25">
        <v>5.4200000000000003E-3</v>
      </c>
      <c r="I284" s="25">
        <f t="shared" si="43"/>
        <v>5.2400000000000007E-3</v>
      </c>
      <c r="J284" s="25"/>
      <c r="K284" s="25">
        <f t="shared" si="44"/>
        <v>1.9196100000000008E-3</v>
      </c>
      <c r="L284" s="25">
        <f t="shared" si="45"/>
        <v>4.4208618300000023E-2</v>
      </c>
      <c r="M284" s="25">
        <v>5.4200000000000003E-3</v>
      </c>
      <c r="N284" s="25">
        <f t="shared" si="46"/>
        <v>5.2400000000000007E-3</v>
      </c>
      <c r="O284" s="25"/>
      <c r="P284" s="25">
        <f t="shared" si="47"/>
        <v>1.9197100000000007E-3</v>
      </c>
      <c r="Q284" s="25">
        <f t="shared" si="48"/>
        <v>4.4210921300000018E-2</v>
      </c>
      <c r="R284" s="25"/>
      <c r="S284" s="25"/>
      <c r="T284" s="25">
        <v>3.6000000000000002E-4</v>
      </c>
      <c r="U284" s="25">
        <f t="shared" si="49"/>
        <v>1.8000000000000001E-4</v>
      </c>
    </row>
    <row r="285" spans="1:21" s="15" customFormat="1">
      <c r="A285" s="18">
        <v>533</v>
      </c>
      <c r="B285" s="25">
        <v>5.0000000000000002E-5</v>
      </c>
      <c r="C285" s="25">
        <v>2.98E-3</v>
      </c>
      <c r="D285" s="25">
        <f t="shared" si="40"/>
        <v>2.7200000000000002E-3</v>
      </c>
      <c r="E285" s="25"/>
      <c r="F285" s="25">
        <f t="shared" si="41"/>
        <v>1.1253100000000002E-3</v>
      </c>
      <c r="G285" s="25">
        <f t="shared" si="42"/>
        <v>2.5915889300000008E-2</v>
      </c>
      <c r="H285" s="25">
        <v>5.28E-3</v>
      </c>
      <c r="I285" s="25">
        <f t="shared" si="43"/>
        <v>5.0200000000000002E-3</v>
      </c>
      <c r="J285" s="25"/>
      <c r="K285" s="25">
        <f t="shared" si="44"/>
        <v>1.6996100000000003E-3</v>
      </c>
      <c r="L285" s="25">
        <f t="shared" si="45"/>
        <v>3.9142018300000012E-2</v>
      </c>
      <c r="M285" s="25">
        <v>5.28E-3</v>
      </c>
      <c r="N285" s="25">
        <f t="shared" si="46"/>
        <v>5.0200000000000002E-3</v>
      </c>
      <c r="O285" s="25"/>
      <c r="P285" s="25">
        <f t="shared" si="47"/>
        <v>1.6997100000000001E-3</v>
      </c>
      <c r="Q285" s="25">
        <f t="shared" si="48"/>
        <v>3.9144321300000007E-2</v>
      </c>
      <c r="R285" s="25"/>
      <c r="S285" s="25"/>
      <c r="T285" s="25">
        <v>4.6999999999999999E-4</v>
      </c>
      <c r="U285" s="25">
        <f t="shared" si="49"/>
        <v>2.5999999999999998E-4</v>
      </c>
    </row>
    <row r="286" spans="1:21" s="15" customFormat="1">
      <c r="A286" s="18">
        <v>534</v>
      </c>
      <c r="B286" s="25">
        <v>-1.1E-4</v>
      </c>
      <c r="C286" s="25">
        <v>3.0100000000000001E-3</v>
      </c>
      <c r="D286" s="25">
        <f t="shared" si="40"/>
        <v>2.8900000000000002E-3</v>
      </c>
      <c r="E286" s="25"/>
      <c r="F286" s="25">
        <f t="shared" si="41"/>
        <v>1.2953100000000003E-3</v>
      </c>
      <c r="G286" s="25">
        <f t="shared" si="42"/>
        <v>2.9830989300000006E-2</v>
      </c>
      <c r="H286" s="25">
        <v>5.3499999999999997E-3</v>
      </c>
      <c r="I286" s="25">
        <f t="shared" si="43"/>
        <v>5.2299999999999994E-3</v>
      </c>
      <c r="J286" s="25"/>
      <c r="K286" s="25">
        <f t="shared" si="44"/>
        <v>1.9096099999999995E-3</v>
      </c>
      <c r="L286" s="25">
        <f t="shared" si="45"/>
        <v>4.3978318299999992E-2</v>
      </c>
      <c r="M286" s="25">
        <v>5.3499999999999997E-3</v>
      </c>
      <c r="N286" s="25">
        <f t="shared" si="46"/>
        <v>5.2299999999999994E-3</v>
      </c>
      <c r="O286" s="25"/>
      <c r="P286" s="25">
        <f t="shared" si="47"/>
        <v>1.9097099999999994E-3</v>
      </c>
      <c r="Q286" s="25">
        <f t="shared" si="48"/>
        <v>4.3980621299999988E-2</v>
      </c>
      <c r="R286" s="25"/>
      <c r="S286" s="25"/>
      <c r="T286" s="25">
        <v>3.5E-4</v>
      </c>
      <c r="U286" s="25">
        <f t="shared" si="49"/>
        <v>1.1999999999999999E-4</v>
      </c>
    </row>
    <row r="287" spans="1:21" s="15" customFormat="1">
      <c r="A287" s="18">
        <v>535</v>
      </c>
      <c r="B287" s="25">
        <v>6.0000000000000002E-5</v>
      </c>
      <c r="C287" s="25">
        <v>2.9499999999999999E-3</v>
      </c>
      <c r="D287" s="25">
        <f t="shared" si="40"/>
        <v>2.6449999999999998E-3</v>
      </c>
      <c r="E287" s="25"/>
      <c r="F287" s="25">
        <f t="shared" si="41"/>
        <v>1.0503099999999998E-3</v>
      </c>
      <c r="G287" s="25">
        <f t="shared" si="42"/>
        <v>2.4188639299999998E-2</v>
      </c>
      <c r="H287" s="25">
        <v>5.3099999999999996E-3</v>
      </c>
      <c r="I287" s="25">
        <f t="shared" si="43"/>
        <v>5.0049999999999999E-3</v>
      </c>
      <c r="J287" s="25"/>
      <c r="K287" s="25">
        <f t="shared" si="44"/>
        <v>1.68461E-3</v>
      </c>
      <c r="L287" s="25">
        <f t="shared" si="45"/>
        <v>3.8796568300000001E-2</v>
      </c>
      <c r="M287" s="25">
        <v>5.3099999999999996E-3</v>
      </c>
      <c r="N287" s="25">
        <f t="shared" si="46"/>
        <v>5.0049999999999999E-3</v>
      </c>
      <c r="O287" s="25"/>
      <c r="P287" s="25">
        <f t="shared" si="47"/>
        <v>1.6847099999999999E-3</v>
      </c>
      <c r="Q287" s="25">
        <f t="shared" si="48"/>
        <v>3.8798871299999996E-2</v>
      </c>
      <c r="R287" s="25"/>
      <c r="S287" s="25"/>
      <c r="T287" s="25">
        <v>5.5000000000000003E-4</v>
      </c>
      <c r="U287" s="25">
        <f t="shared" si="49"/>
        <v>3.0500000000000004E-4</v>
      </c>
    </row>
    <row r="288" spans="1:21" s="15" customFormat="1">
      <c r="A288" s="18">
        <v>536</v>
      </c>
      <c r="B288" s="25">
        <v>-6.0000000000000002E-5</v>
      </c>
      <c r="C288" s="25">
        <v>2.8900000000000002E-3</v>
      </c>
      <c r="D288" s="25">
        <f t="shared" si="40"/>
        <v>2.6850000000000003E-3</v>
      </c>
      <c r="E288" s="25"/>
      <c r="F288" s="25">
        <f t="shared" si="41"/>
        <v>1.0903100000000004E-3</v>
      </c>
      <c r="G288" s="25">
        <f t="shared" si="42"/>
        <v>2.5109839300000009E-2</v>
      </c>
      <c r="H288" s="25">
        <v>5.28E-3</v>
      </c>
      <c r="I288" s="25">
        <f t="shared" si="43"/>
        <v>5.0749999999999997E-3</v>
      </c>
      <c r="J288" s="25"/>
      <c r="K288" s="25">
        <f t="shared" si="44"/>
        <v>1.7546099999999998E-3</v>
      </c>
      <c r="L288" s="25">
        <f t="shared" si="45"/>
        <v>4.0408668299999999E-2</v>
      </c>
      <c r="M288" s="25">
        <v>5.28E-3</v>
      </c>
      <c r="N288" s="25">
        <f t="shared" si="46"/>
        <v>5.0749999999999997E-3</v>
      </c>
      <c r="O288" s="25"/>
      <c r="P288" s="25">
        <f t="shared" si="47"/>
        <v>1.7547099999999996E-3</v>
      </c>
      <c r="Q288" s="25">
        <f t="shared" si="48"/>
        <v>4.0410971299999994E-2</v>
      </c>
      <c r="R288" s="25"/>
      <c r="S288" s="25"/>
      <c r="T288" s="25">
        <v>4.6999999999999999E-4</v>
      </c>
      <c r="U288" s="25">
        <f t="shared" si="49"/>
        <v>2.05E-4</v>
      </c>
    </row>
    <row r="289" spans="1:21" s="15" customFormat="1">
      <c r="A289" s="18">
        <v>537</v>
      </c>
      <c r="B289" s="25">
        <v>-1.2E-4</v>
      </c>
      <c r="C289" s="25">
        <v>2.96E-3</v>
      </c>
      <c r="D289" s="25">
        <f t="shared" si="40"/>
        <v>2.8349999999999998E-3</v>
      </c>
      <c r="E289" s="25"/>
      <c r="F289" s="25">
        <f t="shared" si="41"/>
        <v>1.2403099999999999E-3</v>
      </c>
      <c r="G289" s="25">
        <f t="shared" si="42"/>
        <v>2.8564339299999998E-2</v>
      </c>
      <c r="H289" s="25">
        <v>5.3200000000000001E-3</v>
      </c>
      <c r="I289" s="25">
        <f t="shared" si="43"/>
        <v>5.195E-3</v>
      </c>
      <c r="J289" s="25"/>
      <c r="K289" s="25">
        <f t="shared" si="44"/>
        <v>1.8746100000000001E-3</v>
      </c>
      <c r="L289" s="25">
        <f t="shared" si="45"/>
        <v>4.3172268300000004E-2</v>
      </c>
      <c r="M289" s="25">
        <v>5.3200000000000001E-3</v>
      </c>
      <c r="N289" s="25">
        <f t="shared" si="46"/>
        <v>5.195E-3</v>
      </c>
      <c r="O289" s="25"/>
      <c r="P289" s="25">
        <f t="shared" si="47"/>
        <v>1.8747099999999999E-3</v>
      </c>
      <c r="Q289" s="25">
        <f t="shared" si="48"/>
        <v>4.3174571299999999E-2</v>
      </c>
      <c r="R289" s="25"/>
      <c r="S289" s="25"/>
      <c r="T289" s="25">
        <v>3.6999999999999999E-4</v>
      </c>
      <c r="U289" s="25">
        <f t="shared" si="49"/>
        <v>1.25E-4</v>
      </c>
    </row>
    <row r="290" spans="1:21" s="15" customFormat="1">
      <c r="A290" s="18">
        <v>538</v>
      </c>
      <c r="B290" s="25">
        <v>-1.9000000000000001E-4</v>
      </c>
      <c r="C290" s="25">
        <v>2.98E-3</v>
      </c>
      <c r="D290" s="25">
        <f t="shared" si="40"/>
        <v>3.0000000000000001E-3</v>
      </c>
      <c r="E290" s="25"/>
      <c r="F290" s="25">
        <f t="shared" si="41"/>
        <v>1.4053100000000001E-3</v>
      </c>
      <c r="G290" s="25">
        <f t="shared" si="42"/>
        <v>3.2364289300000001E-2</v>
      </c>
      <c r="H290" s="25">
        <v>5.3699999999999998E-3</v>
      </c>
      <c r="I290" s="25">
        <f t="shared" si="43"/>
        <v>5.3899999999999998E-3</v>
      </c>
      <c r="J290" s="25"/>
      <c r="K290" s="25">
        <f t="shared" si="44"/>
        <v>2.0696099999999999E-3</v>
      </c>
      <c r="L290" s="25">
        <f t="shared" si="45"/>
        <v>4.7663118300000001E-2</v>
      </c>
      <c r="M290" s="25">
        <v>5.3699999999999998E-3</v>
      </c>
      <c r="N290" s="25">
        <f t="shared" si="46"/>
        <v>5.3899999999999998E-3</v>
      </c>
      <c r="O290" s="25"/>
      <c r="P290" s="25">
        <f t="shared" si="47"/>
        <v>2.0697099999999998E-3</v>
      </c>
      <c r="Q290" s="25">
        <f t="shared" si="48"/>
        <v>4.7665421299999997E-2</v>
      </c>
      <c r="R290" s="25"/>
      <c r="S290" s="25"/>
      <c r="T290" s="25">
        <v>1.4999999999999999E-4</v>
      </c>
      <c r="U290" s="25">
        <f t="shared" si="49"/>
        <v>-2.0000000000000012E-5</v>
      </c>
    </row>
    <row r="291" spans="1:21" s="15" customFormat="1">
      <c r="A291" s="18">
        <v>539</v>
      </c>
      <c r="B291" s="25">
        <v>-6.0000000000000002E-5</v>
      </c>
      <c r="C291" s="25">
        <v>2.8800000000000002E-3</v>
      </c>
      <c r="D291" s="25">
        <f t="shared" si="40"/>
        <v>2.64E-3</v>
      </c>
      <c r="E291" s="25"/>
      <c r="F291" s="25">
        <f t="shared" si="41"/>
        <v>1.04531E-3</v>
      </c>
      <c r="G291" s="25">
        <f t="shared" si="42"/>
        <v>2.4073489300000001E-2</v>
      </c>
      <c r="H291" s="25">
        <v>5.1599999999999997E-3</v>
      </c>
      <c r="I291" s="25">
        <f t="shared" si="43"/>
        <v>4.9199999999999999E-3</v>
      </c>
      <c r="J291" s="25"/>
      <c r="K291" s="25">
        <f t="shared" si="44"/>
        <v>1.59961E-3</v>
      </c>
      <c r="L291" s="25">
        <f t="shared" si="45"/>
        <v>3.6839018300000005E-2</v>
      </c>
      <c r="M291" s="25">
        <v>5.1599999999999997E-3</v>
      </c>
      <c r="N291" s="25">
        <f t="shared" si="46"/>
        <v>4.9199999999999999E-3</v>
      </c>
      <c r="O291" s="25"/>
      <c r="P291" s="25">
        <f t="shared" si="47"/>
        <v>1.5997099999999998E-3</v>
      </c>
      <c r="Q291" s="25">
        <f t="shared" si="48"/>
        <v>3.68413213E-2</v>
      </c>
      <c r="R291" s="25"/>
      <c r="S291" s="25"/>
      <c r="T291" s="25">
        <v>5.4000000000000001E-4</v>
      </c>
      <c r="U291" s="25">
        <f t="shared" si="49"/>
        <v>2.4000000000000001E-4</v>
      </c>
    </row>
    <row r="292" spans="1:21" s="15" customFormat="1">
      <c r="A292" s="18">
        <v>540</v>
      </c>
      <c r="B292" s="25">
        <v>-1.2E-4</v>
      </c>
      <c r="C292" s="25">
        <v>2.7899999999999999E-3</v>
      </c>
      <c r="D292" s="25">
        <f t="shared" si="40"/>
        <v>2.5850000000000001E-3</v>
      </c>
      <c r="E292" s="25"/>
      <c r="F292" s="25">
        <f t="shared" si="41"/>
        <v>9.9031000000000011E-4</v>
      </c>
      <c r="G292" s="25">
        <f t="shared" si="42"/>
        <v>2.2806839300000003E-2</v>
      </c>
      <c r="H292" s="25">
        <v>5.1700000000000001E-3</v>
      </c>
      <c r="I292" s="25">
        <f t="shared" si="43"/>
        <v>4.9649999999999998E-3</v>
      </c>
      <c r="J292" s="25"/>
      <c r="K292" s="25">
        <f t="shared" si="44"/>
        <v>1.6446099999999999E-3</v>
      </c>
      <c r="L292" s="25">
        <f t="shared" si="45"/>
        <v>3.7875368299999997E-2</v>
      </c>
      <c r="M292" s="25">
        <v>5.1700000000000001E-3</v>
      </c>
      <c r="N292" s="25">
        <f t="shared" si="46"/>
        <v>4.9649999999999998E-3</v>
      </c>
      <c r="O292" s="25"/>
      <c r="P292" s="25">
        <f t="shared" si="47"/>
        <v>1.6447099999999997E-3</v>
      </c>
      <c r="Q292" s="25">
        <f t="shared" si="48"/>
        <v>3.7877671299999999E-2</v>
      </c>
      <c r="R292" s="25"/>
      <c r="S292" s="25"/>
      <c r="T292" s="25">
        <v>5.2999999999999998E-4</v>
      </c>
      <c r="U292" s="25">
        <f t="shared" si="49"/>
        <v>2.05E-4</v>
      </c>
    </row>
    <row r="293" spans="1:21" s="15" customFormat="1">
      <c r="A293" s="18">
        <v>541</v>
      </c>
      <c r="B293" s="25">
        <v>-3.0000000000000001E-5</v>
      </c>
      <c r="C293" s="25">
        <v>2.7699999999999999E-3</v>
      </c>
      <c r="D293" s="25">
        <f t="shared" si="40"/>
        <v>2.5599999999999998E-3</v>
      </c>
      <c r="E293" s="25"/>
      <c r="F293" s="25">
        <f t="shared" si="41"/>
        <v>9.6530999999999982E-4</v>
      </c>
      <c r="G293" s="25">
        <f t="shared" si="42"/>
        <v>2.2231089299999996E-2</v>
      </c>
      <c r="H293" s="25">
        <v>5.2100000000000002E-3</v>
      </c>
      <c r="I293" s="25">
        <f t="shared" si="43"/>
        <v>5.0000000000000001E-3</v>
      </c>
      <c r="J293" s="25"/>
      <c r="K293" s="25">
        <f t="shared" si="44"/>
        <v>1.6796100000000002E-3</v>
      </c>
      <c r="L293" s="25">
        <f t="shared" si="45"/>
        <v>3.8681418300000006E-2</v>
      </c>
      <c r="M293" s="25">
        <v>5.2100000000000002E-3</v>
      </c>
      <c r="N293" s="25">
        <f t="shared" si="46"/>
        <v>5.0000000000000001E-3</v>
      </c>
      <c r="O293" s="25"/>
      <c r="P293" s="25">
        <f t="shared" si="47"/>
        <v>1.6797100000000001E-3</v>
      </c>
      <c r="Q293" s="25">
        <f t="shared" si="48"/>
        <v>3.8683721300000001E-2</v>
      </c>
      <c r="R293" s="25"/>
      <c r="S293" s="25"/>
      <c r="T293" s="25">
        <v>4.4999999999999999E-4</v>
      </c>
      <c r="U293" s="25">
        <f t="shared" si="49"/>
        <v>2.0999999999999998E-4</v>
      </c>
    </row>
    <row r="294" spans="1:21" s="15" customFormat="1">
      <c r="A294" s="18">
        <v>542</v>
      </c>
      <c r="B294" s="25">
        <v>-5.0000000000000002E-5</v>
      </c>
      <c r="C294" s="25">
        <v>2.81E-3</v>
      </c>
      <c r="D294" s="25">
        <f t="shared" si="40"/>
        <v>2.6350000000000002E-3</v>
      </c>
      <c r="E294" s="25"/>
      <c r="F294" s="25">
        <f t="shared" si="41"/>
        <v>1.0403100000000002E-3</v>
      </c>
      <c r="G294" s="25">
        <f t="shared" si="42"/>
        <v>2.3958339300000006E-2</v>
      </c>
      <c r="H294" s="25">
        <v>5.1399999999999996E-3</v>
      </c>
      <c r="I294" s="25">
        <f t="shared" si="43"/>
        <v>4.9649999999999998E-3</v>
      </c>
      <c r="J294" s="25"/>
      <c r="K294" s="25">
        <f t="shared" si="44"/>
        <v>1.6446099999999999E-3</v>
      </c>
      <c r="L294" s="25">
        <f t="shared" si="45"/>
        <v>3.7875368299999997E-2</v>
      </c>
      <c r="M294" s="25">
        <v>5.1399999999999996E-3</v>
      </c>
      <c r="N294" s="25">
        <f t="shared" si="46"/>
        <v>4.9649999999999998E-3</v>
      </c>
      <c r="O294" s="25"/>
      <c r="P294" s="25">
        <f t="shared" si="47"/>
        <v>1.6447099999999997E-3</v>
      </c>
      <c r="Q294" s="25">
        <f t="shared" si="48"/>
        <v>3.7877671299999999E-2</v>
      </c>
      <c r="R294" s="25"/>
      <c r="S294" s="25"/>
      <c r="T294" s="25">
        <v>4.0000000000000002E-4</v>
      </c>
      <c r="U294" s="25">
        <f t="shared" si="49"/>
        <v>1.75E-4</v>
      </c>
    </row>
    <row r="295" spans="1:21" s="15" customFormat="1">
      <c r="A295" s="18">
        <v>543</v>
      </c>
      <c r="B295" s="25">
        <v>-4.0000000000000003E-5</v>
      </c>
      <c r="C295" s="25">
        <v>2.9099999999999998E-3</v>
      </c>
      <c r="D295" s="25">
        <f t="shared" si="40"/>
        <v>2.6799999999999997E-3</v>
      </c>
      <c r="E295" s="25"/>
      <c r="F295" s="25">
        <f t="shared" si="41"/>
        <v>1.0853099999999997E-3</v>
      </c>
      <c r="G295" s="25">
        <f t="shared" si="42"/>
        <v>2.4994689299999994E-2</v>
      </c>
      <c r="H295" s="25">
        <v>5.1700000000000001E-3</v>
      </c>
      <c r="I295" s="25">
        <f t="shared" si="43"/>
        <v>4.9399999999999999E-3</v>
      </c>
      <c r="J295" s="25"/>
      <c r="K295" s="25">
        <f t="shared" si="44"/>
        <v>1.6196100000000001E-3</v>
      </c>
      <c r="L295" s="25">
        <f t="shared" si="45"/>
        <v>3.7299618300000004E-2</v>
      </c>
      <c r="M295" s="25">
        <v>5.1700000000000001E-3</v>
      </c>
      <c r="N295" s="25">
        <f t="shared" si="46"/>
        <v>4.9399999999999999E-3</v>
      </c>
      <c r="O295" s="25"/>
      <c r="P295" s="25">
        <f t="shared" si="47"/>
        <v>1.6197099999999999E-3</v>
      </c>
      <c r="Q295" s="25">
        <f t="shared" si="48"/>
        <v>3.7301921299999999E-2</v>
      </c>
      <c r="R295" s="25"/>
      <c r="S295" s="25"/>
      <c r="T295" s="25">
        <v>5.0000000000000001E-4</v>
      </c>
      <c r="U295" s="25">
        <f t="shared" si="49"/>
        <v>2.3000000000000001E-4</v>
      </c>
    </row>
    <row r="296" spans="1:21" s="15" customFormat="1">
      <c r="A296" s="18">
        <v>544</v>
      </c>
      <c r="B296" s="25">
        <v>1.0000000000000001E-5</v>
      </c>
      <c r="C296" s="25">
        <v>2.82E-3</v>
      </c>
      <c r="D296" s="25">
        <f t="shared" si="40"/>
        <v>2.575E-3</v>
      </c>
      <c r="E296" s="25"/>
      <c r="F296" s="25">
        <f t="shared" si="41"/>
        <v>9.8031000000000008E-4</v>
      </c>
      <c r="G296" s="25">
        <f t="shared" si="42"/>
        <v>2.2576539300000004E-2</v>
      </c>
      <c r="H296" s="25">
        <v>5.0800000000000003E-3</v>
      </c>
      <c r="I296" s="25">
        <f t="shared" si="43"/>
        <v>4.8350000000000008E-3</v>
      </c>
      <c r="J296" s="25"/>
      <c r="K296" s="25">
        <f t="shared" si="44"/>
        <v>1.5146100000000009E-3</v>
      </c>
      <c r="L296" s="25">
        <f t="shared" si="45"/>
        <v>3.4881468300000024E-2</v>
      </c>
      <c r="M296" s="25">
        <v>5.0800000000000003E-3</v>
      </c>
      <c r="N296" s="25">
        <f t="shared" si="46"/>
        <v>4.8350000000000008E-3</v>
      </c>
      <c r="O296" s="25"/>
      <c r="P296" s="25">
        <f t="shared" si="47"/>
        <v>1.5147100000000007E-3</v>
      </c>
      <c r="Q296" s="25">
        <f t="shared" si="48"/>
        <v>3.4883771300000019E-2</v>
      </c>
      <c r="R296" s="25"/>
      <c r="S296" s="25"/>
      <c r="T296" s="25">
        <v>4.8000000000000001E-4</v>
      </c>
      <c r="U296" s="25">
        <f t="shared" si="49"/>
        <v>2.4499999999999999E-4</v>
      </c>
    </row>
    <row r="297" spans="1:21" s="15" customFormat="1">
      <c r="A297" s="18">
        <v>545</v>
      </c>
      <c r="B297" s="25">
        <v>1.0000000000000001E-5</v>
      </c>
      <c r="C297" s="25">
        <v>2.8300000000000001E-3</v>
      </c>
      <c r="D297" s="25">
        <f t="shared" si="40"/>
        <v>2.5500000000000002E-3</v>
      </c>
      <c r="E297" s="25"/>
      <c r="F297" s="25">
        <f t="shared" si="41"/>
        <v>9.5531000000000023E-4</v>
      </c>
      <c r="G297" s="25">
        <f t="shared" si="42"/>
        <v>2.2000789300000007E-2</v>
      </c>
      <c r="H297" s="25">
        <v>5.1999999999999998E-3</v>
      </c>
      <c r="I297" s="25">
        <f t="shared" si="43"/>
        <v>4.9199999999999999E-3</v>
      </c>
      <c r="J297" s="25"/>
      <c r="K297" s="25">
        <f t="shared" si="44"/>
        <v>1.59961E-3</v>
      </c>
      <c r="L297" s="25">
        <f t="shared" si="45"/>
        <v>3.6839018300000005E-2</v>
      </c>
      <c r="M297" s="25">
        <v>5.1999999999999998E-3</v>
      </c>
      <c r="N297" s="25">
        <f t="shared" si="46"/>
        <v>4.9199999999999999E-3</v>
      </c>
      <c r="O297" s="25"/>
      <c r="P297" s="25">
        <f t="shared" si="47"/>
        <v>1.5997099999999998E-3</v>
      </c>
      <c r="Q297" s="25">
        <f t="shared" si="48"/>
        <v>3.68413213E-2</v>
      </c>
      <c r="R297" s="25"/>
      <c r="S297" s="25"/>
      <c r="T297" s="25">
        <v>5.5000000000000003E-4</v>
      </c>
      <c r="U297" s="25">
        <f t="shared" si="49"/>
        <v>2.8000000000000003E-4</v>
      </c>
    </row>
    <row r="298" spans="1:21" s="15" customFormat="1">
      <c r="A298" s="18">
        <v>546</v>
      </c>
      <c r="B298" s="25">
        <v>-4.0000000000000003E-5</v>
      </c>
      <c r="C298" s="25">
        <v>2.7799999999999999E-3</v>
      </c>
      <c r="D298" s="25">
        <f t="shared" si="40"/>
        <v>2.5850000000000001E-3</v>
      </c>
      <c r="E298" s="25"/>
      <c r="F298" s="25">
        <f t="shared" si="41"/>
        <v>9.9031000000000011E-4</v>
      </c>
      <c r="G298" s="25">
        <f t="shared" si="42"/>
        <v>2.2806839300000003E-2</v>
      </c>
      <c r="H298" s="25">
        <v>5.0099999999999997E-3</v>
      </c>
      <c r="I298" s="25">
        <f t="shared" si="43"/>
        <v>4.8149999999999998E-3</v>
      </c>
      <c r="J298" s="25"/>
      <c r="K298" s="25">
        <f t="shared" si="44"/>
        <v>1.4946099999999999E-3</v>
      </c>
      <c r="L298" s="25">
        <f t="shared" si="45"/>
        <v>3.4420868299999997E-2</v>
      </c>
      <c r="M298" s="25">
        <v>5.0099999999999997E-3</v>
      </c>
      <c r="N298" s="25">
        <f t="shared" si="46"/>
        <v>4.8149999999999998E-3</v>
      </c>
      <c r="O298" s="25"/>
      <c r="P298" s="25">
        <f t="shared" si="47"/>
        <v>1.4947099999999998E-3</v>
      </c>
      <c r="Q298" s="25">
        <f t="shared" si="48"/>
        <v>3.4423171299999999E-2</v>
      </c>
      <c r="R298" s="25"/>
      <c r="S298" s="25"/>
      <c r="T298" s="25">
        <v>4.2999999999999999E-4</v>
      </c>
      <c r="U298" s="25">
        <f t="shared" si="49"/>
        <v>1.95E-4</v>
      </c>
    </row>
    <row r="299" spans="1:21" s="15" customFormat="1">
      <c r="A299" s="18">
        <v>547</v>
      </c>
      <c r="B299" s="25">
        <v>1.0000000000000001E-5</v>
      </c>
      <c r="C299" s="25">
        <v>2.8999999999999998E-3</v>
      </c>
      <c r="D299" s="25">
        <f t="shared" si="40"/>
        <v>2.5999999999999999E-3</v>
      </c>
      <c r="E299" s="25"/>
      <c r="F299" s="25">
        <f t="shared" si="41"/>
        <v>1.0053099999999999E-3</v>
      </c>
      <c r="G299" s="25">
        <f t="shared" si="42"/>
        <v>2.31522893E-2</v>
      </c>
      <c r="H299" s="25">
        <v>5.2199999999999998E-3</v>
      </c>
      <c r="I299" s="25">
        <f t="shared" si="43"/>
        <v>4.9199999999999999E-3</v>
      </c>
      <c r="J299" s="25"/>
      <c r="K299" s="25">
        <f t="shared" si="44"/>
        <v>1.59961E-3</v>
      </c>
      <c r="L299" s="25">
        <f t="shared" si="45"/>
        <v>3.6839018300000005E-2</v>
      </c>
      <c r="M299" s="25">
        <v>5.2199999999999998E-3</v>
      </c>
      <c r="N299" s="25">
        <f t="shared" si="46"/>
        <v>4.9199999999999999E-3</v>
      </c>
      <c r="O299" s="25"/>
      <c r="P299" s="25">
        <f t="shared" si="47"/>
        <v>1.5997099999999998E-3</v>
      </c>
      <c r="Q299" s="25">
        <f t="shared" si="48"/>
        <v>3.68413213E-2</v>
      </c>
      <c r="R299" s="25"/>
      <c r="S299" s="25"/>
      <c r="T299" s="25">
        <v>5.9000000000000003E-4</v>
      </c>
      <c r="U299" s="25">
        <f t="shared" si="49"/>
        <v>3.0000000000000003E-4</v>
      </c>
    </row>
    <row r="300" spans="1:21" s="15" customFormat="1">
      <c r="A300" s="18">
        <v>548</v>
      </c>
      <c r="B300" s="25">
        <v>-9.0000000000000006E-5</v>
      </c>
      <c r="C300" s="25">
        <v>2.8300000000000001E-3</v>
      </c>
      <c r="D300" s="25">
        <f t="shared" si="40"/>
        <v>2.5950000000000001E-3</v>
      </c>
      <c r="E300" s="25"/>
      <c r="F300" s="25">
        <f t="shared" si="41"/>
        <v>1.0003100000000001E-3</v>
      </c>
      <c r="G300" s="25">
        <f t="shared" si="42"/>
        <v>2.3037139300000006E-2</v>
      </c>
      <c r="H300" s="25">
        <v>5.0200000000000002E-3</v>
      </c>
      <c r="I300" s="25">
        <f t="shared" si="43"/>
        <v>4.7850000000000002E-3</v>
      </c>
      <c r="J300" s="25"/>
      <c r="K300" s="25">
        <f t="shared" si="44"/>
        <v>1.4646100000000003E-3</v>
      </c>
      <c r="L300" s="25">
        <f t="shared" si="45"/>
        <v>3.372996830000001E-2</v>
      </c>
      <c r="M300" s="25">
        <v>5.0200000000000002E-3</v>
      </c>
      <c r="N300" s="25">
        <f t="shared" si="46"/>
        <v>4.7850000000000002E-3</v>
      </c>
      <c r="O300" s="25"/>
      <c r="P300" s="25">
        <f t="shared" si="47"/>
        <v>1.4647100000000001E-3</v>
      </c>
      <c r="Q300" s="25">
        <f t="shared" si="48"/>
        <v>3.3732271300000005E-2</v>
      </c>
      <c r="R300" s="25"/>
      <c r="S300" s="25"/>
      <c r="T300" s="25">
        <v>5.5999999999999995E-4</v>
      </c>
      <c r="U300" s="25">
        <f t="shared" si="49"/>
        <v>2.3499999999999997E-4</v>
      </c>
    </row>
    <row r="301" spans="1:21" s="15" customFormat="1">
      <c r="A301" s="18">
        <v>549</v>
      </c>
      <c r="B301" s="25">
        <v>4.0000000000000003E-5</v>
      </c>
      <c r="C301" s="25">
        <v>2.7499999999999998E-3</v>
      </c>
      <c r="D301" s="25">
        <f t="shared" si="40"/>
        <v>2.4399999999999999E-3</v>
      </c>
      <c r="E301" s="25"/>
      <c r="F301" s="25">
        <f t="shared" si="41"/>
        <v>8.4530999999999994E-4</v>
      </c>
      <c r="G301" s="25">
        <f t="shared" si="42"/>
        <v>1.9467489299999998E-2</v>
      </c>
      <c r="H301" s="25">
        <v>5.1000000000000004E-3</v>
      </c>
      <c r="I301" s="25">
        <f t="shared" si="43"/>
        <v>4.79E-3</v>
      </c>
      <c r="J301" s="25"/>
      <c r="K301" s="25">
        <f t="shared" si="44"/>
        <v>1.4696100000000001E-3</v>
      </c>
      <c r="L301" s="25">
        <f t="shared" si="45"/>
        <v>3.3845118300000004E-2</v>
      </c>
      <c r="M301" s="25">
        <v>5.1999999999999998E-3</v>
      </c>
      <c r="N301" s="25">
        <f t="shared" si="46"/>
        <v>4.8899999999999994E-3</v>
      </c>
      <c r="O301" s="25"/>
      <c r="P301" s="25">
        <f t="shared" si="47"/>
        <v>1.5697099999999993E-3</v>
      </c>
      <c r="Q301" s="25">
        <f t="shared" si="48"/>
        <v>3.6150421299999985E-2</v>
      </c>
      <c r="R301" s="25"/>
      <c r="S301" s="25"/>
      <c r="T301" s="25">
        <v>5.8E-4</v>
      </c>
      <c r="U301" s="25">
        <f t="shared" si="49"/>
        <v>3.1E-4</v>
      </c>
    </row>
    <row r="302" spans="1:21" s="15" customFormat="1">
      <c r="A302" s="18">
        <v>550</v>
      </c>
      <c r="B302" s="25">
        <v>-4.0000000000000003E-5</v>
      </c>
      <c r="C302" s="25">
        <v>2.7799999999999999E-3</v>
      </c>
      <c r="D302" s="25">
        <f t="shared" si="40"/>
        <v>2.5899999999999999E-3</v>
      </c>
      <c r="E302" s="25"/>
      <c r="F302" s="25">
        <f t="shared" si="41"/>
        <v>9.953099999999999E-4</v>
      </c>
      <c r="G302" s="25">
        <f t="shared" si="42"/>
        <v>2.2921989299999997E-2</v>
      </c>
      <c r="H302" s="25">
        <v>4.8700000000000002E-3</v>
      </c>
      <c r="I302" s="25">
        <f t="shared" si="43"/>
        <v>4.6800000000000001E-3</v>
      </c>
      <c r="J302" s="25"/>
      <c r="K302" s="25">
        <f t="shared" si="44"/>
        <v>1.3596100000000002E-3</v>
      </c>
      <c r="L302" s="25">
        <f t="shared" si="45"/>
        <v>3.1311818300000009E-2</v>
      </c>
      <c r="M302" s="25">
        <v>4.8700000000000002E-3</v>
      </c>
      <c r="N302" s="25">
        <f t="shared" si="46"/>
        <v>4.6800000000000001E-3</v>
      </c>
      <c r="O302" s="25"/>
      <c r="P302" s="25">
        <f t="shared" si="47"/>
        <v>1.3597100000000001E-3</v>
      </c>
      <c r="Q302" s="25">
        <f t="shared" si="48"/>
        <v>3.1314121300000004E-2</v>
      </c>
      <c r="R302" s="25"/>
      <c r="S302" s="25"/>
      <c r="T302" s="25">
        <v>4.2000000000000002E-4</v>
      </c>
      <c r="U302" s="25">
        <f t="shared" si="49"/>
        <v>1.9000000000000001E-4</v>
      </c>
    </row>
    <row r="303" spans="1:21" s="15" customFormat="1">
      <c r="A303" s="18">
        <v>551</v>
      </c>
      <c r="B303" s="25">
        <v>6.8999999999999997E-5</v>
      </c>
      <c r="C303" s="25">
        <v>2.7699999999999999E-3</v>
      </c>
      <c r="D303" s="25">
        <f t="shared" si="40"/>
        <v>2.4054999999999997E-3</v>
      </c>
      <c r="E303" s="25"/>
      <c r="F303" s="25">
        <f t="shared" si="41"/>
        <v>8.108099999999997E-4</v>
      </c>
      <c r="G303" s="25">
        <f t="shared" si="42"/>
        <v>1.8672954299999996E-2</v>
      </c>
      <c r="H303" s="25">
        <v>4.9699999999999996E-3</v>
      </c>
      <c r="I303" s="25">
        <f t="shared" si="43"/>
        <v>4.6054999999999994E-3</v>
      </c>
      <c r="J303" s="25"/>
      <c r="K303" s="25">
        <f t="shared" si="44"/>
        <v>1.2851099999999995E-3</v>
      </c>
      <c r="L303" s="25">
        <f t="shared" si="45"/>
        <v>2.9596083299999989E-2</v>
      </c>
      <c r="M303" s="25">
        <v>4.9699999999999996E-3</v>
      </c>
      <c r="N303" s="25">
        <f t="shared" si="46"/>
        <v>4.6054999999999994E-3</v>
      </c>
      <c r="O303" s="25"/>
      <c r="P303" s="25">
        <f t="shared" si="47"/>
        <v>1.2852099999999993E-3</v>
      </c>
      <c r="Q303" s="25">
        <f t="shared" si="48"/>
        <v>2.9598386299999984E-2</v>
      </c>
      <c r="R303" s="25"/>
      <c r="S303" s="25"/>
      <c r="T303" s="25">
        <v>6.6E-4</v>
      </c>
      <c r="U303" s="25">
        <f t="shared" si="49"/>
        <v>3.6450000000000002E-4</v>
      </c>
    </row>
    <row r="304" spans="1:21" s="15" customFormat="1">
      <c r="A304" s="18">
        <v>552</v>
      </c>
      <c r="B304" s="25">
        <v>-1.9000000000000001E-4</v>
      </c>
      <c r="C304" s="25">
        <v>2.7299999999999998E-3</v>
      </c>
      <c r="D304" s="25">
        <f t="shared" si="40"/>
        <v>2.5899999999999999E-3</v>
      </c>
      <c r="E304" s="25"/>
      <c r="F304" s="25">
        <f t="shared" si="41"/>
        <v>9.953099999999999E-4</v>
      </c>
      <c r="G304" s="25">
        <f t="shared" si="42"/>
        <v>2.2921989299999997E-2</v>
      </c>
      <c r="H304" s="25">
        <v>4.8700000000000002E-3</v>
      </c>
      <c r="I304" s="25">
        <f t="shared" si="43"/>
        <v>4.7299999999999998E-3</v>
      </c>
      <c r="J304" s="25"/>
      <c r="K304" s="25">
        <f t="shared" si="44"/>
        <v>1.4096099999999999E-3</v>
      </c>
      <c r="L304" s="25">
        <f t="shared" si="45"/>
        <v>3.2463318300000002E-2</v>
      </c>
      <c r="M304" s="25">
        <v>4.8700000000000002E-3</v>
      </c>
      <c r="N304" s="25">
        <f t="shared" si="46"/>
        <v>4.7299999999999998E-3</v>
      </c>
      <c r="O304" s="25"/>
      <c r="P304" s="25">
        <f t="shared" si="47"/>
        <v>1.4097099999999998E-3</v>
      </c>
      <c r="Q304" s="25">
        <f t="shared" si="48"/>
        <v>3.2465621299999997E-2</v>
      </c>
      <c r="R304" s="25"/>
      <c r="S304" s="25"/>
      <c r="T304" s="25">
        <v>4.6999999999999999E-4</v>
      </c>
      <c r="U304" s="25">
        <f t="shared" si="49"/>
        <v>1.3999999999999999E-4</v>
      </c>
    </row>
    <row r="305" spans="1:21" s="15" customFormat="1">
      <c r="A305" s="18">
        <v>553</v>
      </c>
      <c r="B305" s="25">
        <v>-5.0000000000000002E-5</v>
      </c>
      <c r="C305" s="25">
        <v>2.8E-3</v>
      </c>
      <c r="D305" s="25">
        <f t="shared" si="40"/>
        <v>2.5599999999999998E-3</v>
      </c>
      <c r="E305" s="25"/>
      <c r="F305" s="25">
        <f t="shared" si="41"/>
        <v>9.6530999999999982E-4</v>
      </c>
      <c r="G305" s="25">
        <f t="shared" si="42"/>
        <v>2.2231089299999996E-2</v>
      </c>
      <c r="H305" s="25">
        <v>5.0099999999999997E-3</v>
      </c>
      <c r="I305" s="25">
        <f t="shared" si="43"/>
        <v>4.7699999999999999E-3</v>
      </c>
      <c r="J305" s="25"/>
      <c r="K305" s="25">
        <f t="shared" si="44"/>
        <v>1.44961E-3</v>
      </c>
      <c r="L305" s="25">
        <f t="shared" si="45"/>
        <v>3.3384518300000006E-2</v>
      </c>
      <c r="M305" s="25">
        <v>5.0099999999999997E-3</v>
      </c>
      <c r="N305" s="25">
        <f t="shared" si="46"/>
        <v>4.7699999999999999E-3</v>
      </c>
      <c r="O305" s="25"/>
      <c r="P305" s="25">
        <f t="shared" si="47"/>
        <v>1.4497099999999999E-3</v>
      </c>
      <c r="Q305" s="25">
        <f t="shared" si="48"/>
        <v>3.3386821300000001E-2</v>
      </c>
      <c r="R305" s="25"/>
      <c r="S305" s="25"/>
      <c r="T305" s="25">
        <v>5.2999999999999998E-4</v>
      </c>
      <c r="U305" s="25">
        <f t="shared" si="49"/>
        <v>2.3999999999999998E-4</v>
      </c>
    </row>
    <row r="306" spans="1:21" s="15" customFormat="1">
      <c r="A306" s="18">
        <v>554</v>
      </c>
      <c r="B306" s="25">
        <v>-1.2E-4</v>
      </c>
      <c r="C306" s="25">
        <v>2.8E-3</v>
      </c>
      <c r="D306" s="25">
        <f t="shared" si="40"/>
        <v>2.6449999999999998E-3</v>
      </c>
      <c r="E306" s="25"/>
      <c r="F306" s="25">
        <f t="shared" si="41"/>
        <v>1.0503099999999998E-3</v>
      </c>
      <c r="G306" s="25">
        <f t="shared" si="42"/>
        <v>2.4188639299999998E-2</v>
      </c>
      <c r="H306" s="25">
        <v>4.9699999999999996E-3</v>
      </c>
      <c r="I306" s="25">
        <f t="shared" si="43"/>
        <v>4.8149999999999998E-3</v>
      </c>
      <c r="J306" s="25"/>
      <c r="K306" s="25">
        <f t="shared" si="44"/>
        <v>1.4946099999999999E-3</v>
      </c>
      <c r="L306" s="25">
        <f t="shared" si="45"/>
        <v>3.4420868299999997E-2</v>
      </c>
      <c r="M306" s="25">
        <v>4.9699999999999996E-3</v>
      </c>
      <c r="N306" s="25">
        <f t="shared" si="46"/>
        <v>4.8149999999999998E-3</v>
      </c>
      <c r="O306" s="25"/>
      <c r="P306" s="25">
        <f t="shared" si="47"/>
        <v>1.4947099999999998E-3</v>
      </c>
      <c r="Q306" s="25">
        <f t="shared" si="48"/>
        <v>3.4423171299999999E-2</v>
      </c>
      <c r="R306" s="25"/>
      <c r="S306" s="25"/>
      <c r="T306" s="25">
        <v>4.2999999999999999E-4</v>
      </c>
      <c r="U306" s="25">
        <f t="shared" si="49"/>
        <v>1.55E-4</v>
      </c>
    </row>
    <row r="307" spans="1:21" s="15" customFormat="1">
      <c r="A307" s="18">
        <v>555</v>
      </c>
      <c r="B307" s="25">
        <v>-6.8999999999999997E-5</v>
      </c>
      <c r="C307" s="25">
        <v>2.5300000000000001E-3</v>
      </c>
      <c r="D307" s="25">
        <f t="shared" si="40"/>
        <v>2.2995000000000003E-3</v>
      </c>
      <c r="E307" s="25"/>
      <c r="F307" s="25">
        <f t="shared" si="41"/>
        <v>7.0481000000000038E-4</v>
      </c>
      <c r="G307" s="25">
        <f t="shared" si="42"/>
        <v>1.6231774300000008E-2</v>
      </c>
      <c r="H307" s="25">
        <v>4.8500000000000001E-3</v>
      </c>
      <c r="I307" s="25">
        <f t="shared" si="43"/>
        <v>4.6195000000000003E-3</v>
      </c>
      <c r="J307" s="25"/>
      <c r="K307" s="25">
        <f t="shared" si="44"/>
        <v>1.2991100000000005E-3</v>
      </c>
      <c r="L307" s="25">
        <f t="shared" si="45"/>
        <v>2.9918503300000013E-2</v>
      </c>
      <c r="M307" s="25">
        <v>4.8500000000000001E-3</v>
      </c>
      <c r="N307" s="25">
        <f t="shared" si="46"/>
        <v>4.6195000000000003E-3</v>
      </c>
      <c r="O307" s="25"/>
      <c r="P307" s="25">
        <f t="shared" si="47"/>
        <v>1.2992100000000003E-3</v>
      </c>
      <c r="Q307" s="25">
        <f t="shared" si="48"/>
        <v>2.9920806300000009E-2</v>
      </c>
      <c r="R307" s="25"/>
      <c r="S307" s="25"/>
      <c r="T307" s="25">
        <v>5.2999999999999998E-4</v>
      </c>
      <c r="U307" s="25">
        <f t="shared" si="49"/>
        <v>2.3049999999999999E-4</v>
      </c>
    </row>
    <row r="308" spans="1:21" s="15" customFormat="1">
      <c r="A308" s="18">
        <v>556</v>
      </c>
      <c r="B308" s="25">
        <v>-1.3999999999999999E-4</v>
      </c>
      <c r="C308" s="25">
        <v>2.5600000000000002E-3</v>
      </c>
      <c r="D308" s="25">
        <f t="shared" si="40"/>
        <v>2.4100000000000002E-3</v>
      </c>
      <c r="E308" s="25"/>
      <c r="F308" s="25">
        <f t="shared" si="41"/>
        <v>8.153100000000003E-4</v>
      </c>
      <c r="G308" s="25">
        <f t="shared" si="42"/>
        <v>1.8776589300000007E-2</v>
      </c>
      <c r="H308" s="25">
        <v>4.7699999999999999E-3</v>
      </c>
      <c r="I308" s="25">
        <f t="shared" si="43"/>
        <v>4.62E-3</v>
      </c>
      <c r="J308" s="25"/>
      <c r="K308" s="25">
        <f t="shared" si="44"/>
        <v>1.2996100000000001E-3</v>
      </c>
      <c r="L308" s="25">
        <f t="shared" si="45"/>
        <v>2.9930018300000003E-2</v>
      </c>
      <c r="M308" s="25">
        <v>4.7699999999999999E-3</v>
      </c>
      <c r="N308" s="25">
        <f t="shared" si="46"/>
        <v>4.62E-3</v>
      </c>
      <c r="O308" s="25"/>
      <c r="P308" s="25">
        <f t="shared" si="47"/>
        <v>1.2997099999999999E-3</v>
      </c>
      <c r="Q308" s="25">
        <f t="shared" si="48"/>
        <v>2.9932321299999998E-2</v>
      </c>
      <c r="R308" s="25"/>
      <c r="S308" s="25"/>
      <c r="T308" s="25">
        <v>4.4000000000000002E-4</v>
      </c>
      <c r="U308" s="25">
        <f t="shared" si="49"/>
        <v>1.5000000000000001E-4</v>
      </c>
    </row>
    <row r="309" spans="1:21" s="15" customFormat="1">
      <c r="A309" s="18">
        <v>557</v>
      </c>
      <c r="B309" s="25">
        <v>2.0000000000000002E-5</v>
      </c>
      <c r="C309" s="25">
        <v>2.66E-3</v>
      </c>
      <c r="D309" s="25">
        <f t="shared" si="40"/>
        <v>2.3749999999999999E-3</v>
      </c>
      <c r="E309" s="25"/>
      <c r="F309" s="25">
        <f t="shared" si="41"/>
        <v>7.8030999999999999E-4</v>
      </c>
      <c r="G309" s="25">
        <f t="shared" si="42"/>
        <v>1.7970539300000001E-2</v>
      </c>
      <c r="H309" s="25">
        <v>4.9699999999999996E-3</v>
      </c>
      <c r="I309" s="25">
        <f t="shared" si="43"/>
        <v>4.6849999999999999E-3</v>
      </c>
      <c r="J309" s="25"/>
      <c r="K309" s="25">
        <f t="shared" si="44"/>
        <v>1.36461E-3</v>
      </c>
      <c r="L309" s="25">
        <f t="shared" si="45"/>
        <v>3.1426968300000004E-2</v>
      </c>
      <c r="M309" s="25">
        <v>4.9699999999999996E-3</v>
      </c>
      <c r="N309" s="25">
        <f t="shared" si="46"/>
        <v>4.6849999999999999E-3</v>
      </c>
      <c r="O309" s="25"/>
      <c r="P309" s="25">
        <f t="shared" si="47"/>
        <v>1.3647099999999999E-3</v>
      </c>
      <c r="Q309" s="25">
        <f t="shared" si="48"/>
        <v>3.1429271299999999E-2</v>
      </c>
      <c r="R309" s="25"/>
      <c r="S309" s="25"/>
      <c r="T309" s="25">
        <v>5.5000000000000003E-4</v>
      </c>
      <c r="U309" s="25">
        <f t="shared" si="49"/>
        <v>2.8500000000000004E-4</v>
      </c>
    </row>
    <row r="310" spans="1:21" s="15" customFormat="1">
      <c r="A310" s="18">
        <v>558</v>
      </c>
      <c r="B310" s="25">
        <v>-1.1E-4</v>
      </c>
      <c r="C310" s="25">
        <v>2.6099999999999999E-3</v>
      </c>
      <c r="D310" s="25">
        <f t="shared" si="40"/>
        <v>2.395E-3</v>
      </c>
      <c r="E310" s="25"/>
      <c r="F310" s="25">
        <f t="shared" si="41"/>
        <v>8.0031000000000004E-4</v>
      </c>
      <c r="G310" s="25">
        <f t="shared" si="42"/>
        <v>1.8431139300000003E-2</v>
      </c>
      <c r="H310" s="25">
        <v>4.8900000000000002E-3</v>
      </c>
      <c r="I310" s="25">
        <f t="shared" si="43"/>
        <v>4.6750000000000003E-3</v>
      </c>
      <c r="J310" s="25"/>
      <c r="K310" s="25">
        <f t="shared" si="44"/>
        <v>1.3546100000000004E-3</v>
      </c>
      <c r="L310" s="25">
        <f t="shared" si="45"/>
        <v>3.1196668300000011E-2</v>
      </c>
      <c r="M310" s="25">
        <v>4.8900000000000002E-3</v>
      </c>
      <c r="N310" s="25">
        <f t="shared" si="46"/>
        <v>4.6750000000000003E-3</v>
      </c>
      <c r="O310" s="25"/>
      <c r="P310" s="25">
        <f t="shared" si="47"/>
        <v>1.3547100000000003E-3</v>
      </c>
      <c r="Q310" s="25">
        <f t="shared" si="48"/>
        <v>3.119897130000001E-2</v>
      </c>
      <c r="R310" s="25"/>
      <c r="S310" s="25"/>
      <c r="T310" s="25">
        <v>5.4000000000000001E-4</v>
      </c>
      <c r="U310" s="25">
        <f t="shared" si="49"/>
        <v>2.1499999999999999E-4</v>
      </c>
    </row>
    <row r="311" spans="1:21" s="15" customFormat="1">
      <c r="A311" s="18">
        <v>559</v>
      </c>
      <c r="B311" s="25">
        <v>6.0000000000000002E-5</v>
      </c>
      <c r="C311" s="25">
        <v>2.7799999999999999E-3</v>
      </c>
      <c r="D311" s="25">
        <f t="shared" si="40"/>
        <v>2.4199999999999998E-3</v>
      </c>
      <c r="E311" s="25"/>
      <c r="F311" s="25">
        <f t="shared" si="41"/>
        <v>8.2530999999999989E-4</v>
      </c>
      <c r="G311" s="25">
        <f t="shared" si="42"/>
        <v>1.90068893E-2</v>
      </c>
      <c r="H311" s="25">
        <v>4.28E-3</v>
      </c>
      <c r="I311" s="25">
        <f t="shared" si="43"/>
        <v>3.9199999999999999E-3</v>
      </c>
      <c r="J311" s="25"/>
      <c r="K311" s="25">
        <f t="shared" si="44"/>
        <v>5.9960999999999999E-4</v>
      </c>
      <c r="L311" s="25">
        <f t="shared" si="45"/>
        <v>1.38090183E-2</v>
      </c>
      <c r="M311" s="25">
        <v>4.28E-3</v>
      </c>
      <c r="N311" s="25">
        <f t="shared" si="46"/>
        <v>3.9199999999999999E-3</v>
      </c>
      <c r="O311" s="25"/>
      <c r="P311" s="25">
        <f t="shared" si="47"/>
        <v>5.9970999999999983E-4</v>
      </c>
      <c r="Q311" s="25">
        <f t="shared" si="48"/>
        <v>1.3811321299999997E-2</v>
      </c>
      <c r="R311" s="25"/>
      <c r="S311" s="25"/>
      <c r="T311" s="25">
        <v>6.6E-4</v>
      </c>
      <c r="U311" s="25">
        <f t="shared" si="49"/>
        <v>3.6000000000000002E-4</v>
      </c>
    </row>
    <row r="312" spans="1:21" s="15" customFormat="1">
      <c r="A312" s="18">
        <v>560</v>
      </c>
      <c r="B312" s="25">
        <v>1.0000000000000001E-5</v>
      </c>
      <c r="C312" s="25">
        <v>2.66E-3</v>
      </c>
      <c r="D312" s="25">
        <f t="shared" si="40"/>
        <v>2.31E-3</v>
      </c>
      <c r="E312" s="25"/>
      <c r="F312" s="25">
        <f t="shared" si="41"/>
        <v>7.1531000000000003E-4</v>
      </c>
      <c r="G312" s="25">
        <f t="shared" si="42"/>
        <v>1.6473589300000001E-2</v>
      </c>
      <c r="H312" s="25">
        <v>5.45E-3</v>
      </c>
      <c r="I312" s="25">
        <f t="shared" si="43"/>
        <v>5.1000000000000004E-3</v>
      </c>
      <c r="J312" s="25"/>
      <c r="K312" s="25">
        <f t="shared" si="44"/>
        <v>1.7796100000000005E-3</v>
      </c>
      <c r="L312" s="25">
        <f t="shared" si="45"/>
        <v>4.0984418300000013E-2</v>
      </c>
      <c r="M312" s="25">
        <v>5.45E-3</v>
      </c>
      <c r="N312" s="25">
        <f t="shared" si="46"/>
        <v>5.1000000000000004E-3</v>
      </c>
      <c r="O312" s="25"/>
      <c r="P312" s="25">
        <f t="shared" si="47"/>
        <v>1.7797100000000003E-3</v>
      </c>
      <c r="Q312" s="25">
        <f t="shared" si="48"/>
        <v>4.0986721300000008E-2</v>
      </c>
      <c r="R312" s="25"/>
      <c r="S312" s="25"/>
      <c r="T312" s="25">
        <v>6.8999999999999997E-4</v>
      </c>
      <c r="U312" s="25">
        <f t="shared" si="49"/>
        <v>3.5E-4</v>
      </c>
    </row>
    <row r="313" spans="1:21" s="15" customFormat="1">
      <c r="A313" s="18">
        <v>561</v>
      </c>
      <c r="B313" s="25">
        <v>-8.0000000000000007E-5</v>
      </c>
      <c r="C313" s="25">
        <v>2.5899999999999999E-3</v>
      </c>
      <c r="D313" s="25">
        <f t="shared" si="40"/>
        <v>2.3304999999999997E-3</v>
      </c>
      <c r="E313" s="25"/>
      <c r="F313" s="25">
        <f t="shared" si="41"/>
        <v>7.3580999999999972E-4</v>
      </c>
      <c r="G313" s="25">
        <f t="shared" si="42"/>
        <v>1.6945704299999996E-2</v>
      </c>
      <c r="H313" s="25">
        <v>4.3899999999999998E-3</v>
      </c>
      <c r="I313" s="25">
        <f t="shared" si="43"/>
        <v>4.1304999999999996E-3</v>
      </c>
      <c r="J313" s="25"/>
      <c r="K313" s="25">
        <f t="shared" si="44"/>
        <v>8.1010999999999974E-4</v>
      </c>
      <c r="L313" s="25">
        <f t="shared" si="45"/>
        <v>1.8656833299999995E-2</v>
      </c>
      <c r="M313" s="25">
        <v>4.3899999999999998E-3</v>
      </c>
      <c r="N313" s="25">
        <f t="shared" si="46"/>
        <v>4.1304999999999996E-3</v>
      </c>
      <c r="O313" s="25"/>
      <c r="P313" s="25">
        <f t="shared" si="47"/>
        <v>8.1020999999999958E-4</v>
      </c>
      <c r="Q313" s="25">
        <f t="shared" si="48"/>
        <v>1.865913629999999E-2</v>
      </c>
      <c r="R313" s="25"/>
      <c r="S313" s="25"/>
      <c r="T313" s="25">
        <v>5.9900000000000003E-4</v>
      </c>
      <c r="U313" s="25">
        <f t="shared" si="49"/>
        <v>2.5950000000000002E-4</v>
      </c>
    </row>
    <row r="314" spans="1:21" s="15" customFormat="1">
      <c r="A314" s="18">
        <v>562</v>
      </c>
      <c r="B314" s="25">
        <v>-5.0000000000000002E-5</v>
      </c>
      <c r="C314" s="25">
        <v>2.7399999999999998E-3</v>
      </c>
      <c r="D314" s="25">
        <f t="shared" si="40"/>
        <v>2.555E-3</v>
      </c>
      <c r="E314" s="25"/>
      <c r="F314" s="25">
        <f t="shared" si="41"/>
        <v>9.6031000000000003E-4</v>
      </c>
      <c r="G314" s="25">
        <f t="shared" si="42"/>
        <v>2.2115939300000002E-2</v>
      </c>
      <c r="H314" s="25">
        <v>5.45E-3</v>
      </c>
      <c r="I314" s="25">
        <f t="shared" si="43"/>
        <v>5.2649999999999997E-3</v>
      </c>
      <c r="J314" s="25"/>
      <c r="K314" s="25">
        <f t="shared" si="44"/>
        <v>1.9446099999999998E-3</v>
      </c>
      <c r="L314" s="25">
        <f t="shared" si="45"/>
        <v>4.4784368299999995E-2</v>
      </c>
      <c r="M314" s="25">
        <v>5.45E-3</v>
      </c>
      <c r="N314" s="25">
        <f t="shared" si="46"/>
        <v>5.2649999999999997E-3</v>
      </c>
      <c r="O314" s="25"/>
      <c r="P314" s="25">
        <f t="shared" si="47"/>
        <v>1.9447099999999997E-3</v>
      </c>
      <c r="Q314" s="25">
        <f t="shared" si="48"/>
        <v>4.4786671299999997E-2</v>
      </c>
      <c r="R314" s="25"/>
      <c r="S314" s="25"/>
      <c r="T314" s="25">
        <v>4.2000000000000002E-4</v>
      </c>
      <c r="U314" s="25">
        <f t="shared" si="49"/>
        <v>1.85E-4</v>
      </c>
    </row>
    <row r="315" spans="1:21" s="15" customFormat="1">
      <c r="A315" s="18">
        <v>563</v>
      </c>
      <c r="B315" s="25">
        <v>-2.0000000000000002E-5</v>
      </c>
      <c r="C315" s="25">
        <v>2.5300000000000001E-3</v>
      </c>
      <c r="D315" s="25">
        <f t="shared" si="40"/>
        <v>2.1700000000000001E-3</v>
      </c>
      <c r="E315" s="25"/>
      <c r="F315" s="25">
        <f t="shared" si="41"/>
        <v>5.753100000000001E-4</v>
      </c>
      <c r="G315" s="25">
        <f t="shared" si="42"/>
        <v>1.3249389300000003E-2</v>
      </c>
      <c r="H315" s="25">
        <v>4.45E-3</v>
      </c>
      <c r="I315" s="25">
        <f t="shared" si="43"/>
        <v>4.0899999999999999E-3</v>
      </c>
      <c r="J315" s="25"/>
      <c r="K315" s="25">
        <f t="shared" si="44"/>
        <v>7.6961E-4</v>
      </c>
      <c r="L315" s="25">
        <f t="shared" si="45"/>
        <v>1.7724118300000001E-2</v>
      </c>
      <c r="M315" s="25">
        <v>4.45E-3</v>
      </c>
      <c r="N315" s="25">
        <f t="shared" si="46"/>
        <v>4.0899999999999999E-3</v>
      </c>
      <c r="O315" s="25"/>
      <c r="P315" s="25">
        <f t="shared" si="47"/>
        <v>7.6970999999999984E-4</v>
      </c>
      <c r="Q315" s="25">
        <f t="shared" si="48"/>
        <v>1.7726421299999996E-2</v>
      </c>
      <c r="R315" s="25"/>
      <c r="S315" s="25"/>
      <c r="T315" s="25">
        <v>7.3999999999999999E-4</v>
      </c>
      <c r="U315" s="25">
        <f t="shared" si="49"/>
        <v>3.5999999999999997E-4</v>
      </c>
    </row>
    <row r="316" spans="1:21" s="15" customFormat="1">
      <c r="A316" s="18">
        <v>564</v>
      </c>
      <c r="B316" s="25">
        <v>-2.1000000000000001E-4</v>
      </c>
      <c r="C316" s="25">
        <v>2.7100000000000002E-3</v>
      </c>
      <c r="D316" s="25">
        <f t="shared" si="40"/>
        <v>2.5100000000000001E-3</v>
      </c>
      <c r="E316" s="25"/>
      <c r="F316" s="25">
        <f t="shared" si="41"/>
        <v>9.1531000000000013E-4</v>
      </c>
      <c r="G316" s="25">
        <f t="shared" si="42"/>
        <v>2.1079589300000003E-2</v>
      </c>
      <c r="H316" s="25">
        <v>5.1999999999999998E-3</v>
      </c>
      <c r="I316" s="25">
        <f t="shared" si="43"/>
        <v>5.0000000000000001E-3</v>
      </c>
      <c r="J316" s="25"/>
      <c r="K316" s="25">
        <f t="shared" si="44"/>
        <v>1.6796100000000002E-3</v>
      </c>
      <c r="L316" s="25">
        <f t="shared" si="45"/>
        <v>3.8681418300000006E-2</v>
      </c>
      <c r="M316" s="25">
        <v>5.1999999999999998E-3</v>
      </c>
      <c r="N316" s="25">
        <f t="shared" si="46"/>
        <v>5.0000000000000001E-3</v>
      </c>
      <c r="O316" s="25"/>
      <c r="P316" s="25">
        <f t="shared" si="47"/>
        <v>1.6797100000000001E-3</v>
      </c>
      <c r="Q316" s="25">
        <f t="shared" si="48"/>
        <v>3.8683721300000001E-2</v>
      </c>
      <c r="R316" s="25"/>
      <c r="S316" s="25"/>
      <c r="T316" s="25">
        <v>6.0999999999999997E-4</v>
      </c>
      <c r="U316" s="25">
        <f t="shared" si="49"/>
        <v>1.9999999999999998E-4</v>
      </c>
    </row>
    <row r="317" spans="1:21" s="15" customFormat="1">
      <c r="A317" s="18">
        <v>565</v>
      </c>
      <c r="B317" s="25">
        <v>-1.1E-4</v>
      </c>
      <c r="C317" s="25">
        <v>2.66E-3</v>
      </c>
      <c r="D317" s="25">
        <f t="shared" si="40"/>
        <v>2.4499999999999999E-3</v>
      </c>
      <c r="E317" s="25"/>
      <c r="F317" s="25">
        <f t="shared" si="41"/>
        <v>8.5530999999999997E-4</v>
      </c>
      <c r="G317" s="25">
        <f t="shared" si="42"/>
        <v>1.9697789300000001E-2</v>
      </c>
      <c r="H317" s="25">
        <v>4.5100000000000001E-3</v>
      </c>
      <c r="I317" s="25">
        <f t="shared" si="43"/>
        <v>4.3E-3</v>
      </c>
      <c r="J317" s="25"/>
      <c r="K317" s="25">
        <f t="shared" si="44"/>
        <v>9.7961000000000012E-4</v>
      </c>
      <c r="L317" s="25">
        <f t="shared" si="45"/>
        <v>2.2560418300000003E-2</v>
      </c>
      <c r="M317" s="25">
        <v>4.5100000000000001E-3</v>
      </c>
      <c r="N317" s="25">
        <f t="shared" si="46"/>
        <v>4.3E-3</v>
      </c>
      <c r="O317" s="25"/>
      <c r="P317" s="25">
        <f t="shared" si="47"/>
        <v>9.7970999999999996E-4</v>
      </c>
      <c r="Q317" s="25">
        <f t="shared" si="48"/>
        <v>2.2562721300000001E-2</v>
      </c>
      <c r="R317" s="25"/>
      <c r="S317" s="25"/>
      <c r="T317" s="25">
        <v>5.2999999999999998E-4</v>
      </c>
      <c r="U317" s="25">
        <f t="shared" si="49"/>
        <v>2.0999999999999998E-4</v>
      </c>
    </row>
    <row r="318" spans="1:21" s="15" customFormat="1">
      <c r="A318" s="18">
        <v>566</v>
      </c>
      <c r="B318" s="25">
        <v>-1.7000000000000001E-4</v>
      </c>
      <c r="C318" s="25">
        <v>2.65E-3</v>
      </c>
      <c r="D318" s="25">
        <f t="shared" si="40"/>
        <v>2.4099999999999998E-3</v>
      </c>
      <c r="E318" s="25"/>
      <c r="F318" s="25">
        <f t="shared" si="41"/>
        <v>8.1530999999999986E-4</v>
      </c>
      <c r="G318" s="25">
        <f t="shared" si="42"/>
        <v>1.8776589299999997E-2</v>
      </c>
      <c r="H318" s="25">
        <v>4.96E-3</v>
      </c>
      <c r="I318" s="25">
        <f t="shared" si="43"/>
        <v>4.7200000000000002E-3</v>
      </c>
      <c r="J318" s="25"/>
      <c r="K318" s="25">
        <f t="shared" si="44"/>
        <v>1.3996100000000004E-3</v>
      </c>
      <c r="L318" s="25">
        <f t="shared" si="45"/>
        <v>3.2233018300000013E-2</v>
      </c>
      <c r="M318" s="25">
        <v>4.96E-3</v>
      </c>
      <c r="N318" s="25">
        <f t="shared" si="46"/>
        <v>4.7200000000000002E-3</v>
      </c>
      <c r="O318" s="25"/>
      <c r="P318" s="25">
        <f t="shared" si="47"/>
        <v>1.3997100000000002E-3</v>
      </c>
      <c r="Q318" s="25">
        <f t="shared" si="48"/>
        <v>3.2235321300000008E-2</v>
      </c>
      <c r="R318" s="25"/>
      <c r="S318" s="25"/>
      <c r="T318" s="25">
        <v>6.4999999999999997E-4</v>
      </c>
      <c r="U318" s="25">
        <f t="shared" si="49"/>
        <v>2.3999999999999998E-4</v>
      </c>
    </row>
    <row r="319" spans="1:21" s="15" customFormat="1">
      <c r="A319" s="18">
        <v>567</v>
      </c>
      <c r="B319" s="25">
        <v>-1.2E-4</v>
      </c>
      <c r="C319" s="25">
        <v>2.5899999999999999E-3</v>
      </c>
      <c r="D319" s="25">
        <f t="shared" si="40"/>
        <v>2.3649999999999999E-3</v>
      </c>
      <c r="E319" s="25"/>
      <c r="F319" s="25">
        <f t="shared" si="41"/>
        <v>7.7030999999999996E-4</v>
      </c>
      <c r="G319" s="25">
        <f t="shared" si="42"/>
        <v>1.7740239299999998E-2</v>
      </c>
      <c r="H319" s="25">
        <v>4.5799999999999999E-3</v>
      </c>
      <c r="I319" s="25">
        <f t="shared" si="43"/>
        <v>4.3549999999999995E-3</v>
      </c>
      <c r="J319" s="25"/>
      <c r="K319" s="25">
        <f t="shared" si="44"/>
        <v>1.0346099999999996E-3</v>
      </c>
      <c r="L319" s="25">
        <f t="shared" si="45"/>
        <v>2.3827068299999993E-2</v>
      </c>
      <c r="M319" s="25">
        <v>4.5799999999999999E-3</v>
      </c>
      <c r="N319" s="25">
        <f t="shared" si="46"/>
        <v>4.3549999999999995E-3</v>
      </c>
      <c r="O319" s="25"/>
      <c r="P319" s="25">
        <f t="shared" si="47"/>
        <v>1.0347099999999994E-3</v>
      </c>
      <c r="Q319" s="25">
        <f t="shared" si="48"/>
        <v>2.3829371299999989E-2</v>
      </c>
      <c r="R319" s="25"/>
      <c r="S319" s="25"/>
      <c r="T319" s="25">
        <v>5.6999999999999998E-4</v>
      </c>
      <c r="U319" s="25">
        <f t="shared" si="49"/>
        <v>2.2499999999999999E-4</v>
      </c>
    </row>
    <row r="320" spans="1:21" s="15" customFormat="1">
      <c r="A320" s="18">
        <v>568</v>
      </c>
      <c r="B320" s="25">
        <v>-2.3000000000000001E-4</v>
      </c>
      <c r="C320" s="25">
        <v>2.6800000000000001E-3</v>
      </c>
      <c r="D320" s="25">
        <f t="shared" si="40"/>
        <v>2.5400000000000002E-3</v>
      </c>
      <c r="E320" s="25"/>
      <c r="F320" s="25">
        <f t="shared" si="41"/>
        <v>9.453100000000002E-4</v>
      </c>
      <c r="G320" s="25">
        <f t="shared" si="42"/>
        <v>2.1770489300000005E-2</v>
      </c>
      <c r="H320" s="25">
        <v>4.8700000000000002E-3</v>
      </c>
      <c r="I320" s="25">
        <f t="shared" si="43"/>
        <v>4.7299999999999998E-3</v>
      </c>
      <c r="J320" s="25"/>
      <c r="K320" s="25">
        <f t="shared" si="44"/>
        <v>1.4096099999999999E-3</v>
      </c>
      <c r="L320" s="25">
        <f t="shared" si="45"/>
        <v>3.2463318300000002E-2</v>
      </c>
      <c r="M320" s="25">
        <v>4.8700000000000002E-3</v>
      </c>
      <c r="N320" s="25">
        <f t="shared" si="46"/>
        <v>4.7299999999999998E-3</v>
      </c>
      <c r="O320" s="25"/>
      <c r="P320" s="25">
        <f t="shared" si="47"/>
        <v>1.4097099999999998E-3</v>
      </c>
      <c r="Q320" s="25">
        <f t="shared" si="48"/>
        <v>3.2465621299999997E-2</v>
      </c>
      <c r="R320" s="25"/>
      <c r="S320" s="25"/>
      <c r="T320" s="25">
        <v>5.1000000000000004E-4</v>
      </c>
      <c r="U320" s="25">
        <f t="shared" si="49"/>
        <v>1.4000000000000001E-4</v>
      </c>
    </row>
    <row r="321" spans="1:21" s="15" customFormat="1">
      <c r="A321" s="18">
        <v>569</v>
      </c>
      <c r="B321" s="25">
        <v>2.0000000000000002E-5</v>
      </c>
      <c r="C321" s="25">
        <v>2.7100000000000002E-3</v>
      </c>
      <c r="D321" s="25">
        <f t="shared" si="40"/>
        <v>2.3700000000000001E-3</v>
      </c>
      <c r="E321" s="25"/>
      <c r="F321" s="25">
        <f t="shared" si="41"/>
        <v>7.7531000000000019E-4</v>
      </c>
      <c r="G321" s="25">
        <f t="shared" si="42"/>
        <v>1.7855389300000007E-2</v>
      </c>
      <c r="H321" s="25">
        <v>4.5500000000000002E-3</v>
      </c>
      <c r="I321" s="25">
        <f t="shared" si="43"/>
        <v>4.2100000000000002E-3</v>
      </c>
      <c r="J321" s="25"/>
      <c r="K321" s="25">
        <f t="shared" si="44"/>
        <v>8.8961000000000031E-4</v>
      </c>
      <c r="L321" s="25">
        <f t="shared" si="45"/>
        <v>2.0487718300000009E-2</v>
      </c>
      <c r="M321" s="25">
        <v>4.5500000000000002E-3</v>
      </c>
      <c r="N321" s="25">
        <f t="shared" si="46"/>
        <v>4.2100000000000002E-3</v>
      </c>
      <c r="O321" s="25"/>
      <c r="P321" s="25">
        <f t="shared" si="47"/>
        <v>8.8971000000000015E-4</v>
      </c>
      <c r="Q321" s="25">
        <f t="shared" si="48"/>
        <v>2.0490021300000005E-2</v>
      </c>
      <c r="R321" s="25"/>
      <c r="S321" s="25"/>
      <c r="T321" s="25">
        <v>6.6E-4</v>
      </c>
      <c r="U321" s="25">
        <f t="shared" si="49"/>
        <v>3.4000000000000002E-4</v>
      </c>
    </row>
    <row r="322" spans="1:21" s="15" customFormat="1">
      <c r="A322" s="18">
        <v>570</v>
      </c>
      <c r="B322" s="25">
        <v>-4.0000000000000003E-5</v>
      </c>
      <c r="C322" s="25">
        <v>2.6199999999999999E-3</v>
      </c>
      <c r="D322" s="25">
        <f t="shared" si="40"/>
        <v>2.2399999999999998E-3</v>
      </c>
      <c r="E322" s="25"/>
      <c r="F322" s="25">
        <f t="shared" si="41"/>
        <v>6.4530999999999985E-4</v>
      </c>
      <c r="G322" s="25">
        <f t="shared" si="42"/>
        <v>1.4861489299999997E-2</v>
      </c>
      <c r="H322" s="25">
        <v>4.81E-3</v>
      </c>
      <c r="I322" s="25">
        <f t="shared" si="43"/>
        <v>4.4299999999999999E-3</v>
      </c>
      <c r="J322" s="25"/>
      <c r="K322" s="25">
        <f t="shared" si="44"/>
        <v>1.10961E-3</v>
      </c>
      <c r="L322" s="25">
        <f t="shared" si="45"/>
        <v>2.5554318300000003E-2</v>
      </c>
      <c r="M322" s="25">
        <v>4.81E-3</v>
      </c>
      <c r="N322" s="25">
        <f t="shared" si="46"/>
        <v>4.4299999999999999E-3</v>
      </c>
      <c r="O322" s="25"/>
      <c r="P322" s="25">
        <f t="shared" si="47"/>
        <v>1.1097099999999999E-3</v>
      </c>
      <c r="Q322" s="25">
        <f t="shared" si="48"/>
        <v>2.5556621299999999E-2</v>
      </c>
      <c r="R322" s="25"/>
      <c r="S322" s="25"/>
      <c r="T322" s="25">
        <v>8.0000000000000004E-4</v>
      </c>
      <c r="U322" s="25">
        <f t="shared" si="49"/>
        <v>3.8000000000000002E-4</v>
      </c>
    </row>
    <row r="323" spans="1:21" s="15" customFormat="1">
      <c r="A323" s="18">
        <v>571</v>
      </c>
      <c r="B323" s="25">
        <v>-2.0000000000000002E-5</v>
      </c>
      <c r="C323" s="25">
        <v>2.63E-3</v>
      </c>
      <c r="D323" s="25">
        <f t="shared" ref="D323:D386" si="50">C323-U323</f>
        <v>2.32E-3</v>
      </c>
      <c r="E323" s="25"/>
      <c r="F323" s="25">
        <f t="shared" ref="F323:F351" si="51">D323-0.00159469</f>
        <v>7.2531000000000006E-4</v>
      </c>
      <c r="G323" s="25">
        <f t="shared" ref="G323:G351" si="52">F323*23.03</f>
        <v>1.6703889300000004E-2</v>
      </c>
      <c r="H323" s="25">
        <v>4.5100000000000001E-3</v>
      </c>
      <c r="I323" s="25">
        <f t="shared" ref="I323:I386" si="53">H323-U323</f>
        <v>4.1999999999999997E-3</v>
      </c>
      <c r="J323" s="25"/>
      <c r="K323" s="25">
        <f t="shared" ref="K323:K351" si="54">I323-0.00332039</f>
        <v>8.7960999999999985E-4</v>
      </c>
      <c r="L323" s="25">
        <f t="shared" ref="L323:L351" si="55">K323*23.03</f>
        <v>2.0257418299999996E-2</v>
      </c>
      <c r="M323" s="25">
        <v>4.5100000000000001E-3</v>
      </c>
      <c r="N323" s="25">
        <f t="shared" ref="N323:N386" si="56">M323-U323</f>
        <v>4.1999999999999997E-3</v>
      </c>
      <c r="O323" s="25"/>
      <c r="P323" s="25">
        <f t="shared" ref="P323:P351" si="57">N323-0.00332029</f>
        <v>8.7970999999999969E-4</v>
      </c>
      <c r="Q323" s="25">
        <f t="shared" ref="Q323:Q351" si="58">P323*23.03</f>
        <v>2.0259721299999995E-2</v>
      </c>
      <c r="R323" s="25"/>
      <c r="S323" s="25"/>
      <c r="T323" s="25">
        <v>6.4000000000000005E-4</v>
      </c>
      <c r="U323" s="25">
        <f t="shared" ref="U323:U386" si="59">(B323+T323)/2</f>
        <v>3.1E-4</v>
      </c>
    </row>
    <row r="324" spans="1:21" s="15" customFormat="1">
      <c r="A324" s="18">
        <v>572</v>
      </c>
      <c r="B324" s="25">
        <v>-2.7999999999999998E-4</v>
      </c>
      <c r="C324" s="25">
        <v>2.6099999999999999E-3</v>
      </c>
      <c r="D324" s="25">
        <f t="shared" si="50"/>
        <v>2.4450000000000001E-3</v>
      </c>
      <c r="E324" s="25"/>
      <c r="F324" s="25">
        <f t="shared" si="51"/>
        <v>8.5031000000000017E-4</v>
      </c>
      <c r="G324" s="25">
        <f t="shared" si="52"/>
        <v>1.9582639300000006E-2</v>
      </c>
      <c r="H324" s="25">
        <v>4.9199999999999999E-3</v>
      </c>
      <c r="I324" s="25">
        <f t="shared" si="53"/>
        <v>4.7549999999999997E-3</v>
      </c>
      <c r="J324" s="25"/>
      <c r="K324" s="25">
        <f t="shared" si="54"/>
        <v>1.4346099999999998E-3</v>
      </c>
      <c r="L324" s="25">
        <f t="shared" si="55"/>
        <v>3.3039068299999995E-2</v>
      </c>
      <c r="M324" s="25">
        <v>4.9199999999999999E-3</v>
      </c>
      <c r="N324" s="25">
        <f t="shared" si="56"/>
        <v>4.7549999999999997E-3</v>
      </c>
      <c r="O324" s="25"/>
      <c r="P324" s="25">
        <f t="shared" si="57"/>
        <v>1.4347099999999996E-3</v>
      </c>
      <c r="Q324" s="25">
        <f t="shared" si="58"/>
        <v>3.304137129999999E-2</v>
      </c>
      <c r="R324" s="25"/>
      <c r="S324" s="25"/>
      <c r="T324" s="25">
        <v>6.0999999999999997E-4</v>
      </c>
      <c r="U324" s="25">
        <f t="shared" si="59"/>
        <v>1.65E-4</v>
      </c>
    </row>
    <row r="325" spans="1:21" s="15" customFormat="1">
      <c r="A325" s="18">
        <v>573</v>
      </c>
      <c r="B325" s="25">
        <v>-2.0000000000000001E-4</v>
      </c>
      <c r="C325" s="25">
        <v>2.5100000000000001E-3</v>
      </c>
      <c r="D325" s="25">
        <f t="shared" si="50"/>
        <v>2.3150000000000002E-3</v>
      </c>
      <c r="E325" s="25"/>
      <c r="F325" s="25">
        <f t="shared" si="51"/>
        <v>7.2031000000000026E-4</v>
      </c>
      <c r="G325" s="25">
        <f t="shared" si="52"/>
        <v>1.6588739300000006E-2</v>
      </c>
      <c r="H325" s="25">
        <v>4.5700000000000003E-3</v>
      </c>
      <c r="I325" s="25">
        <f t="shared" si="53"/>
        <v>4.3750000000000004E-3</v>
      </c>
      <c r="J325" s="25"/>
      <c r="K325" s="25">
        <f t="shared" si="54"/>
        <v>1.0546100000000005E-3</v>
      </c>
      <c r="L325" s="25">
        <f t="shared" si="55"/>
        <v>2.4287668300000013E-2</v>
      </c>
      <c r="M325" s="25">
        <v>4.5700000000000003E-3</v>
      </c>
      <c r="N325" s="25">
        <f t="shared" si="56"/>
        <v>4.3750000000000004E-3</v>
      </c>
      <c r="O325" s="25"/>
      <c r="P325" s="25">
        <f t="shared" si="57"/>
        <v>1.0547100000000004E-3</v>
      </c>
      <c r="Q325" s="25">
        <f t="shared" si="58"/>
        <v>2.4289971300000011E-2</v>
      </c>
      <c r="R325" s="25"/>
      <c r="S325" s="25"/>
      <c r="T325" s="25">
        <v>5.9000000000000003E-4</v>
      </c>
      <c r="U325" s="25">
        <f t="shared" si="59"/>
        <v>1.9500000000000002E-4</v>
      </c>
    </row>
    <row r="326" spans="1:21" s="15" customFormat="1">
      <c r="A326" s="18">
        <v>574</v>
      </c>
      <c r="B326" s="25">
        <v>1.6000000000000001E-4</v>
      </c>
      <c r="C326" s="25">
        <v>2.4599999999999999E-3</v>
      </c>
      <c r="D326" s="25">
        <f t="shared" si="50"/>
        <v>1.9299999999999999E-3</v>
      </c>
      <c r="E326" s="25"/>
      <c r="F326" s="25">
        <f t="shared" si="51"/>
        <v>3.3530999999999991E-4</v>
      </c>
      <c r="G326" s="25">
        <f t="shared" si="52"/>
        <v>7.7221892999999979E-3</v>
      </c>
      <c r="H326" s="25">
        <v>4.7600000000000003E-3</v>
      </c>
      <c r="I326" s="25">
        <f t="shared" si="53"/>
        <v>4.2300000000000003E-3</v>
      </c>
      <c r="J326" s="25"/>
      <c r="K326" s="25">
        <f t="shared" si="54"/>
        <v>9.0961000000000037E-4</v>
      </c>
      <c r="L326" s="25">
        <f t="shared" si="55"/>
        <v>2.0948318300000008E-2</v>
      </c>
      <c r="M326" s="25">
        <v>4.7600000000000003E-3</v>
      </c>
      <c r="N326" s="25">
        <f t="shared" si="56"/>
        <v>4.2300000000000003E-3</v>
      </c>
      <c r="O326" s="25"/>
      <c r="P326" s="25">
        <f t="shared" si="57"/>
        <v>9.0971000000000021E-4</v>
      </c>
      <c r="Q326" s="25">
        <f t="shared" si="58"/>
        <v>2.0950621300000007E-2</v>
      </c>
      <c r="R326" s="25"/>
      <c r="S326" s="25"/>
      <c r="T326" s="25">
        <v>8.9999999999999998E-4</v>
      </c>
      <c r="U326" s="25">
        <f t="shared" si="59"/>
        <v>5.2999999999999998E-4</v>
      </c>
    </row>
    <row r="327" spans="1:21" s="15" customFormat="1">
      <c r="A327" s="18">
        <v>575</v>
      </c>
      <c r="B327" s="25">
        <v>6.8999999999999997E-5</v>
      </c>
      <c r="C327" s="25">
        <v>2.5100000000000001E-3</v>
      </c>
      <c r="D327" s="25">
        <f t="shared" si="50"/>
        <v>2.0955000000000001E-3</v>
      </c>
      <c r="E327" s="25"/>
      <c r="F327" s="25">
        <f t="shared" si="51"/>
        <v>5.0081000000000019E-4</v>
      </c>
      <c r="G327" s="25">
        <f t="shared" si="52"/>
        <v>1.1533654300000005E-2</v>
      </c>
      <c r="H327" s="25">
        <v>4.47E-3</v>
      </c>
      <c r="I327" s="25">
        <f t="shared" si="53"/>
        <v>4.0555000000000001E-3</v>
      </c>
      <c r="J327" s="25"/>
      <c r="K327" s="25">
        <f t="shared" si="54"/>
        <v>7.3511000000000019E-4</v>
      </c>
      <c r="L327" s="25">
        <f t="shared" si="55"/>
        <v>1.6929583300000006E-2</v>
      </c>
      <c r="M327" s="25">
        <v>4.47E-3</v>
      </c>
      <c r="N327" s="25">
        <f t="shared" si="56"/>
        <v>4.0555000000000001E-3</v>
      </c>
      <c r="O327" s="25"/>
      <c r="P327" s="25">
        <f t="shared" si="57"/>
        <v>7.3521000000000003E-4</v>
      </c>
      <c r="Q327" s="25">
        <f t="shared" si="58"/>
        <v>1.6931886300000001E-2</v>
      </c>
      <c r="R327" s="25"/>
      <c r="S327" s="25"/>
      <c r="T327" s="25">
        <v>7.6000000000000004E-4</v>
      </c>
      <c r="U327" s="25">
        <f t="shared" si="59"/>
        <v>4.1450000000000005E-4</v>
      </c>
    </row>
    <row r="328" spans="1:21" s="15" customFormat="1">
      <c r="A328" s="18">
        <v>576</v>
      </c>
      <c r="B328" s="25">
        <v>-9.0000000000000006E-5</v>
      </c>
      <c r="C328" s="25">
        <v>2.5799999999999998E-3</v>
      </c>
      <c r="D328" s="25">
        <f t="shared" si="50"/>
        <v>2.2499999999999998E-3</v>
      </c>
      <c r="E328" s="25"/>
      <c r="F328" s="25">
        <f t="shared" si="51"/>
        <v>6.5530999999999988E-4</v>
      </c>
      <c r="G328" s="25">
        <f t="shared" si="52"/>
        <v>1.5091789299999998E-2</v>
      </c>
      <c r="H328" s="25">
        <v>4.8399999999999997E-3</v>
      </c>
      <c r="I328" s="25">
        <f t="shared" si="53"/>
        <v>4.5100000000000001E-3</v>
      </c>
      <c r="J328" s="25"/>
      <c r="K328" s="25">
        <f t="shared" si="54"/>
        <v>1.1896100000000002E-3</v>
      </c>
      <c r="L328" s="25">
        <f t="shared" si="55"/>
        <v>2.7396718300000008E-2</v>
      </c>
      <c r="M328" s="25">
        <v>4.8399999999999997E-3</v>
      </c>
      <c r="N328" s="25">
        <f t="shared" si="56"/>
        <v>4.5100000000000001E-3</v>
      </c>
      <c r="O328" s="25"/>
      <c r="P328" s="25">
        <f t="shared" si="57"/>
        <v>1.1897100000000001E-3</v>
      </c>
      <c r="Q328" s="25">
        <f t="shared" si="58"/>
        <v>2.7399021300000003E-2</v>
      </c>
      <c r="R328" s="25"/>
      <c r="S328" s="25"/>
      <c r="T328" s="25">
        <v>7.5000000000000002E-4</v>
      </c>
      <c r="U328" s="25">
        <f t="shared" si="59"/>
        <v>3.3E-4</v>
      </c>
    </row>
    <row r="329" spans="1:21" s="15" customFormat="1">
      <c r="A329" s="18">
        <v>577</v>
      </c>
      <c r="B329" s="25">
        <v>-3.0000000000000001E-5</v>
      </c>
      <c r="C329" s="25">
        <v>2.3700000000000001E-3</v>
      </c>
      <c r="D329" s="25">
        <f t="shared" si="50"/>
        <v>2.1050000000000001E-3</v>
      </c>
      <c r="E329" s="25"/>
      <c r="F329" s="25">
        <f t="shared" si="51"/>
        <v>5.1031000000000015E-4</v>
      </c>
      <c r="G329" s="25">
        <f t="shared" si="52"/>
        <v>1.1752439300000004E-2</v>
      </c>
      <c r="H329" s="25">
        <v>4.4900000000000001E-3</v>
      </c>
      <c r="I329" s="25">
        <f t="shared" si="53"/>
        <v>4.2250000000000005E-3</v>
      </c>
      <c r="J329" s="25"/>
      <c r="K329" s="25">
        <f t="shared" si="54"/>
        <v>9.0461000000000057E-4</v>
      </c>
      <c r="L329" s="25">
        <f t="shared" si="55"/>
        <v>2.0833168300000014E-2</v>
      </c>
      <c r="M329" s="25">
        <v>4.4900000000000001E-3</v>
      </c>
      <c r="N329" s="25">
        <f t="shared" si="56"/>
        <v>4.2250000000000005E-3</v>
      </c>
      <c r="O329" s="25"/>
      <c r="P329" s="25">
        <f t="shared" si="57"/>
        <v>9.0471000000000041E-4</v>
      </c>
      <c r="Q329" s="25">
        <f t="shared" si="58"/>
        <v>2.0835471300000012E-2</v>
      </c>
      <c r="R329" s="25"/>
      <c r="S329" s="25"/>
      <c r="T329" s="25">
        <v>5.5999999999999995E-4</v>
      </c>
      <c r="U329" s="25">
        <f t="shared" si="59"/>
        <v>2.6499999999999999E-4</v>
      </c>
    </row>
    <row r="330" spans="1:21" s="15" customFormat="1">
      <c r="A330" s="18">
        <v>578</v>
      </c>
      <c r="B330" s="25">
        <v>-1.0000000000000001E-5</v>
      </c>
      <c r="C330" s="25">
        <v>2.5600000000000002E-3</v>
      </c>
      <c r="D330" s="25">
        <f t="shared" si="50"/>
        <v>2.2100000000000002E-3</v>
      </c>
      <c r="E330" s="25"/>
      <c r="F330" s="25">
        <f t="shared" si="51"/>
        <v>6.1531000000000021E-4</v>
      </c>
      <c r="G330" s="25">
        <f t="shared" si="52"/>
        <v>1.4170589300000005E-2</v>
      </c>
      <c r="H330" s="25">
        <v>4.8199999999999996E-3</v>
      </c>
      <c r="I330" s="25">
        <f t="shared" si="53"/>
        <v>4.47E-3</v>
      </c>
      <c r="J330" s="25"/>
      <c r="K330" s="25">
        <f t="shared" si="54"/>
        <v>1.1496100000000001E-3</v>
      </c>
      <c r="L330" s="25">
        <f t="shared" si="55"/>
        <v>2.6475518300000004E-2</v>
      </c>
      <c r="M330" s="25">
        <v>4.8199999999999996E-3</v>
      </c>
      <c r="N330" s="25">
        <f t="shared" si="56"/>
        <v>4.47E-3</v>
      </c>
      <c r="O330" s="25"/>
      <c r="P330" s="25">
        <f t="shared" si="57"/>
        <v>1.14971E-3</v>
      </c>
      <c r="Q330" s="25">
        <f t="shared" si="58"/>
        <v>2.6477821299999999E-2</v>
      </c>
      <c r="R330" s="25"/>
      <c r="S330" s="25"/>
      <c r="T330" s="25">
        <v>7.1000000000000002E-4</v>
      </c>
      <c r="U330" s="25">
        <f t="shared" si="59"/>
        <v>3.5E-4</v>
      </c>
    </row>
    <row r="331" spans="1:21" s="15" customFormat="1">
      <c r="A331" s="18">
        <v>579</v>
      </c>
      <c r="B331" s="25">
        <v>-6.8999999999999997E-5</v>
      </c>
      <c r="C331" s="25">
        <v>2.4499999999999999E-3</v>
      </c>
      <c r="D331" s="25">
        <f t="shared" si="50"/>
        <v>2.1795E-3</v>
      </c>
      <c r="E331" s="25"/>
      <c r="F331" s="25">
        <f t="shared" si="51"/>
        <v>5.8481000000000006E-4</v>
      </c>
      <c r="G331" s="25">
        <f t="shared" si="52"/>
        <v>1.3468174300000002E-2</v>
      </c>
      <c r="H331" s="25">
        <v>4.4900000000000001E-3</v>
      </c>
      <c r="I331" s="25">
        <f t="shared" si="53"/>
        <v>4.2195000000000002E-3</v>
      </c>
      <c r="J331" s="25"/>
      <c r="K331" s="25">
        <f t="shared" si="54"/>
        <v>8.9911000000000027E-4</v>
      </c>
      <c r="L331" s="25">
        <f t="shared" si="55"/>
        <v>2.0706503300000009E-2</v>
      </c>
      <c r="M331" s="25">
        <v>4.4900000000000001E-3</v>
      </c>
      <c r="N331" s="25">
        <f t="shared" si="56"/>
        <v>4.2195000000000002E-3</v>
      </c>
      <c r="O331" s="25"/>
      <c r="P331" s="25">
        <f t="shared" si="57"/>
        <v>8.9921000000000011E-4</v>
      </c>
      <c r="Q331" s="25">
        <f t="shared" si="58"/>
        <v>2.0708806300000004E-2</v>
      </c>
      <c r="R331" s="25"/>
      <c r="S331" s="25"/>
      <c r="T331" s="25">
        <v>6.0999999999999997E-4</v>
      </c>
      <c r="U331" s="25">
        <f t="shared" si="59"/>
        <v>2.7050000000000002E-4</v>
      </c>
    </row>
    <row r="332" spans="1:21" s="15" customFormat="1">
      <c r="A332" s="18">
        <v>580</v>
      </c>
      <c r="B332" s="25">
        <v>-2.4000000000000001E-4</v>
      </c>
      <c r="C332" s="25">
        <v>2.47E-3</v>
      </c>
      <c r="D332" s="25">
        <f t="shared" si="50"/>
        <v>2.2650000000000001E-3</v>
      </c>
      <c r="E332" s="25"/>
      <c r="F332" s="25">
        <f t="shared" si="51"/>
        <v>6.7031000000000013E-4</v>
      </c>
      <c r="G332" s="25">
        <f t="shared" si="52"/>
        <v>1.5437239300000004E-2</v>
      </c>
      <c r="H332" s="25">
        <v>4.5500000000000002E-3</v>
      </c>
      <c r="I332" s="25">
        <f t="shared" si="53"/>
        <v>4.3449999999999999E-3</v>
      </c>
      <c r="J332" s="25"/>
      <c r="K332" s="25">
        <f t="shared" si="54"/>
        <v>1.02461E-3</v>
      </c>
      <c r="L332" s="25">
        <f t="shared" si="55"/>
        <v>2.3596768300000001E-2</v>
      </c>
      <c r="M332" s="25">
        <v>4.5500000000000002E-3</v>
      </c>
      <c r="N332" s="25">
        <f t="shared" si="56"/>
        <v>4.3449999999999999E-3</v>
      </c>
      <c r="O332" s="25"/>
      <c r="P332" s="25">
        <f t="shared" si="57"/>
        <v>1.0247099999999999E-3</v>
      </c>
      <c r="Q332" s="25">
        <f t="shared" si="58"/>
        <v>2.3599071299999996E-2</v>
      </c>
      <c r="R332" s="25"/>
      <c r="S332" s="25"/>
      <c r="T332" s="25">
        <v>6.4999999999999997E-4</v>
      </c>
      <c r="U332" s="25">
        <f t="shared" si="59"/>
        <v>2.05E-4</v>
      </c>
    </row>
    <row r="333" spans="1:21" s="15" customFormat="1">
      <c r="A333" s="18">
        <v>581</v>
      </c>
      <c r="B333" s="25">
        <v>1.0000000000000001E-5</v>
      </c>
      <c r="C333" s="25">
        <v>2.48E-3</v>
      </c>
      <c r="D333" s="25">
        <f t="shared" si="50"/>
        <v>2.16E-3</v>
      </c>
      <c r="E333" s="25"/>
      <c r="F333" s="25">
        <f t="shared" si="51"/>
        <v>5.6531000000000007E-4</v>
      </c>
      <c r="G333" s="25">
        <f t="shared" si="52"/>
        <v>1.3019089300000002E-2</v>
      </c>
      <c r="H333" s="25">
        <v>4.5199999999999997E-3</v>
      </c>
      <c r="I333" s="25">
        <f t="shared" si="53"/>
        <v>4.1999999999999997E-3</v>
      </c>
      <c r="J333" s="25"/>
      <c r="K333" s="25">
        <f t="shared" si="54"/>
        <v>8.7960999999999985E-4</v>
      </c>
      <c r="L333" s="25">
        <f t="shared" si="55"/>
        <v>2.0257418299999996E-2</v>
      </c>
      <c r="M333" s="25">
        <v>4.5199999999999997E-3</v>
      </c>
      <c r="N333" s="25">
        <f t="shared" si="56"/>
        <v>4.1999999999999997E-3</v>
      </c>
      <c r="O333" s="25"/>
      <c r="P333" s="25">
        <f t="shared" si="57"/>
        <v>8.7970999999999969E-4</v>
      </c>
      <c r="Q333" s="25">
        <f t="shared" si="58"/>
        <v>2.0259721299999995E-2</v>
      </c>
      <c r="R333" s="25"/>
      <c r="S333" s="25"/>
      <c r="T333" s="25">
        <v>6.3000000000000003E-4</v>
      </c>
      <c r="U333" s="25">
        <f t="shared" si="59"/>
        <v>3.2000000000000003E-4</v>
      </c>
    </row>
    <row r="334" spans="1:21" s="15" customFormat="1">
      <c r="A334" s="18">
        <v>582</v>
      </c>
      <c r="B334" s="25">
        <v>-2.4000000000000001E-4</v>
      </c>
      <c r="C334" s="25">
        <v>2.49E-3</v>
      </c>
      <c r="D334" s="25">
        <f t="shared" si="50"/>
        <v>2.2300000000000002E-3</v>
      </c>
      <c r="E334" s="25"/>
      <c r="F334" s="25">
        <f t="shared" si="51"/>
        <v>6.3531000000000026E-4</v>
      </c>
      <c r="G334" s="25">
        <f t="shared" si="52"/>
        <v>1.4631189300000007E-2</v>
      </c>
      <c r="H334" s="25">
        <v>4.5999999999999999E-3</v>
      </c>
      <c r="I334" s="25">
        <f t="shared" si="53"/>
        <v>4.3400000000000001E-3</v>
      </c>
      <c r="J334" s="25"/>
      <c r="K334" s="25">
        <f t="shared" si="54"/>
        <v>1.0196100000000002E-3</v>
      </c>
      <c r="L334" s="25">
        <f t="shared" si="55"/>
        <v>2.3481618300000007E-2</v>
      </c>
      <c r="M334" s="25">
        <v>4.5999999999999999E-3</v>
      </c>
      <c r="N334" s="25">
        <f t="shared" si="56"/>
        <v>4.3400000000000001E-3</v>
      </c>
      <c r="O334" s="25"/>
      <c r="P334" s="25">
        <f t="shared" si="57"/>
        <v>1.0197100000000001E-3</v>
      </c>
      <c r="Q334" s="25">
        <f t="shared" si="58"/>
        <v>2.3483921300000002E-2</v>
      </c>
      <c r="R334" s="25"/>
      <c r="S334" s="25"/>
      <c r="T334" s="25">
        <v>7.6000000000000004E-4</v>
      </c>
      <c r="U334" s="25">
        <f t="shared" si="59"/>
        <v>2.6000000000000003E-4</v>
      </c>
    </row>
    <row r="335" spans="1:21" s="15" customFormat="1">
      <c r="A335" s="18">
        <v>583</v>
      </c>
      <c r="B335" s="25">
        <v>-6.8999999999999997E-5</v>
      </c>
      <c r="C335" s="25">
        <v>2.2499999999999998E-3</v>
      </c>
      <c r="D335" s="25">
        <f t="shared" si="50"/>
        <v>1.9594999999999999E-3</v>
      </c>
      <c r="E335" s="25"/>
      <c r="F335" s="25">
        <f t="shared" si="51"/>
        <v>3.6480999999999992E-4</v>
      </c>
      <c r="G335" s="25">
        <f t="shared" si="52"/>
        <v>8.401574299999999E-3</v>
      </c>
      <c r="H335" s="25">
        <v>4.5199999999999997E-3</v>
      </c>
      <c r="I335" s="25">
        <f t="shared" si="53"/>
        <v>4.2294999999999998E-3</v>
      </c>
      <c r="J335" s="25"/>
      <c r="K335" s="25">
        <f t="shared" si="54"/>
        <v>9.0910999999999987E-4</v>
      </c>
      <c r="L335" s="25">
        <f t="shared" si="55"/>
        <v>2.0936803299999997E-2</v>
      </c>
      <c r="M335" s="25">
        <v>4.5199999999999997E-3</v>
      </c>
      <c r="N335" s="25">
        <f t="shared" si="56"/>
        <v>4.2294999999999998E-3</v>
      </c>
      <c r="O335" s="25"/>
      <c r="P335" s="25">
        <f t="shared" si="57"/>
        <v>9.0920999999999971E-4</v>
      </c>
      <c r="Q335" s="25">
        <f t="shared" si="58"/>
        <v>2.0939106299999993E-2</v>
      </c>
      <c r="R335" s="25"/>
      <c r="S335" s="25"/>
      <c r="T335" s="25">
        <v>6.4999999999999997E-4</v>
      </c>
      <c r="U335" s="25">
        <f t="shared" si="59"/>
        <v>2.9049999999999996E-4</v>
      </c>
    </row>
    <row r="336" spans="1:21" s="15" customFormat="1">
      <c r="A336" s="18">
        <v>584</v>
      </c>
      <c r="B336" s="25">
        <v>-9.0000000000000006E-5</v>
      </c>
      <c r="C336" s="25">
        <v>2.4099999999999998E-3</v>
      </c>
      <c r="D336" s="25">
        <f t="shared" si="50"/>
        <v>2.0749999999999996E-3</v>
      </c>
      <c r="E336" s="25"/>
      <c r="F336" s="25">
        <f t="shared" si="51"/>
        <v>4.8030999999999963E-4</v>
      </c>
      <c r="G336" s="25">
        <f t="shared" si="52"/>
        <v>1.1061539299999992E-2</v>
      </c>
      <c r="H336" s="25">
        <v>4.4200000000000003E-3</v>
      </c>
      <c r="I336" s="25">
        <f t="shared" si="53"/>
        <v>4.0850000000000001E-3</v>
      </c>
      <c r="J336" s="25"/>
      <c r="K336" s="25">
        <f t="shared" si="54"/>
        <v>7.646100000000002E-4</v>
      </c>
      <c r="L336" s="25">
        <f t="shared" si="55"/>
        <v>1.7608968300000007E-2</v>
      </c>
      <c r="M336" s="25">
        <v>4.4200000000000003E-3</v>
      </c>
      <c r="N336" s="25">
        <f t="shared" si="56"/>
        <v>4.0850000000000001E-3</v>
      </c>
      <c r="O336" s="25"/>
      <c r="P336" s="25">
        <f t="shared" si="57"/>
        <v>7.6471000000000004E-4</v>
      </c>
      <c r="Q336" s="25">
        <f t="shared" si="58"/>
        <v>1.7611271300000002E-2</v>
      </c>
      <c r="R336" s="25"/>
      <c r="S336" s="25"/>
      <c r="T336" s="25">
        <v>7.6000000000000004E-4</v>
      </c>
      <c r="U336" s="25">
        <f t="shared" si="59"/>
        <v>3.3500000000000001E-4</v>
      </c>
    </row>
    <row r="337" spans="1:21" s="15" customFormat="1">
      <c r="A337" s="18">
        <v>585</v>
      </c>
      <c r="B337" s="25">
        <v>-6.0000000000000002E-5</v>
      </c>
      <c r="C337" s="25">
        <v>2.3600000000000001E-3</v>
      </c>
      <c r="D337" s="25">
        <f t="shared" si="50"/>
        <v>2.055E-3</v>
      </c>
      <c r="E337" s="25"/>
      <c r="F337" s="25">
        <f t="shared" si="51"/>
        <v>4.6031000000000002E-4</v>
      </c>
      <c r="G337" s="25">
        <f t="shared" si="52"/>
        <v>1.0600939300000001E-2</v>
      </c>
      <c r="H337" s="25">
        <v>4.6299999999999996E-3</v>
      </c>
      <c r="I337" s="25">
        <f t="shared" si="53"/>
        <v>4.3249999999999999E-3</v>
      </c>
      <c r="J337" s="25"/>
      <c r="K337" s="25">
        <f t="shared" si="54"/>
        <v>1.00461E-3</v>
      </c>
      <c r="L337" s="25">
        <f t="shared" si="55"/>
        <v>2.3136168299999999E-2</v>
      </c>
      <c r="M337" s="25">
        <v>4.6299999999999996E-3</v>
      </c>
      <c r="N337" s="25">
        <f t="shared" si="56"/>
        <v>4.3249999999999999E-3</v>
      </c>
      <c r="O337" s="25"/>
      <c r="P337" s="25">
        <f t="shared" si="57"/>
        <v>1.0047099999999998E-3</v>
      </c>
      <c r="Q337" s="25">
        <f t="shared" si="58"/>
        <v>2.3138471299999998E-2</v>
      </c>
      <c r="R337" s="25"/>
      <c r="S337" s="25"/>
      <c r="T337" s="25">
        <v>6.7000000000000002E-4</v>
      </c>
      <c r="U337" s="25">
        <f t="shared" si="59"/>
        <v>3.0499999999999999E-4</v>
      </c>
    </row>
    <row r="338" spans="1:21" s="15" customFormat="1">
      <c r="A338" s="18">
        <v>586</v>
      </c>
      <c r="B338" s="25">
        <v>-1.2999999999999999E-4</v>
      </c>
      <c r="C338" s="25">
        <v>2.3500000000000001E-3</v>
      </c>
      <c r="D338" s="25">
        <f t="shared" si="50"/>
        <v>2.0249999999999999E-3</v>
      </c>
      <c r="E338" s="25"/>
      <c r="F338" s="25">
        <f t="shared" si="51"/>
        <v>4.3030999999999994E-4</v>
      </c>
      <c r="G338" s="25">
        <f t="shared" si="52"/>
        <v>9.9100392999999995E-3</v>
      </c>
      <c r="H338" s="25">
        <v>4.3099999999999996E-3</v>
      </c>
      <c r="I338" s="25">
        <f t="shared" si="53"/>
        <v>3.9849999999999998E-3</v>
      </c>
      <c r="J338" s="25"/>
      <c r="K338" s="25">
        <f t="shared" si="54"/>
        <v>6.6460999999999994E-4</v>
      </c>
      <c r="L338" s="25">
        <f t="shared" si="55"/>
        <v>1.53059683E-2</v>
      </c>
      <c r="M338" s="25">
        <v>4.3099999999999996E-3</v>
      </c>
      <c r="N338" s="25">
        <f t="shared" si="56"/>
        <v>3.9849999999999998E-3</v>
      </c>
      <c r="O338" s="25"/>
      <c r="P338" s="25">
        <f t="shared" si="57"/>
        <v>6.6470999999999978E-4</v>
      </c>
      <c r="Q338" s="25">
        <f t="shared" si="58"/>
        <v>1.5308271299999995E-2</v>
      </c>
      <c r="R338" s="25"/>
      <c r="S338" s="25"/>
      <c r="T338" s="25">
        <v>7.7999999999999999E-4</v>
      </c>
      <c r="U338" s="25">
        <f t="shared" si="59"/>
        <v>3.2499999999999999E-4</v>
      </c>
    </row>
    <row r="339" spans="1:21" s="15" customFormat="1">
      <c r="A339" s="18">
        <v>587</v>
      </c>
      <c r="B339" s="25">
        <v>-1.0000000000000001E-5</v>
      </c>
      <c r="C339" s="25">
        <v>2.2300000000000002E-3</v>
      </c>
      <c r="D339" s="25">
        <f t="shared" si="50"/>
        <v>1.9150000000000003E-3</v>
      </c>
      <c r="E339" s="25"/>
      <c r="F339" s="25">
        <f t="shared" si="51"/>
        <v>3.203100000000003E-4</v>
      </c>
      <c r="G339" s="25">
        <f t="shared" si="52"/>
        <v>7.3767393000000077E-3</v>
      </c>
      <c r="H339" s="25">
        <v>4.4799999999999996E-3</v>
      </c>
      <c r="I339" s="25">
        <f t="shared" si="53"/>
        <v>4.1649999999999994E-3</v>
      </c>
      <c r="J339" s="25"/>
      <c r="K339" s="25">
        <f t="shared" si="54"/>
        <v>8.4460999999999955E-4</v>
      </c>
      <c r="L339" s="25">
        <f t="shared" si="55"/>
        <v>1.945136829999999E-2</v>
      </c>
      <c r="M339" s="25">
        <v>4.4799999999999996E-3</v>
      </c>
      <c r="N339" s="25">
        <f t="shared" si="56"/>
        <v>4.1649999999999994E-3</v>
      </c>
      <c r="O339" s="25"/>
      <c r="P339" s="25">
        <f t="shared" si="57"/>
        <v>8.4470999999999938E-4</v>
      </c>
      <c r="Q339" s="25">
        <f t="shared" si="58"/>
        <v>1.9453671299999985E-2</v>
      </c>
      <c r="R339" s="25"/>
      <c r="S339" s="25"/>
      <c r="T339" s="25">
        <v>6.4000000000000005E-4</v>
      </c>
      <c r="U339" s="25">
        <f t="shared" si="59"/>
        <v>3.1500000000000001E-4</v>
      </c>
    </row>
    <row r="340" spans="1:21" s="15" customFormat="1">
      <c r="A340" s="18">
        <v>588</v>
      </c>
      <c r="B340" s="25">
        <v>-1.0000000000000001E-5</v>
      </c>
      <c r="C340" s="25">
        <v>2.3900000000000002E-3</v>
      </c>
      <c r="D340" s="25">
        <f t="shared" si="50"/>
        <v>1.9900000000000004E-3</v>
      </c>
      <c r="E340" s="25"/>
      <c r="F340" s="25">
        <f t="shared" si="51"/>
        <v>3.953100000000005E-4</v>
      </c>
      <c r="G340" s="25">
        <f t="shared" si="52"/>
        <v>9.1039893000000125E-3</v>
      </c>
      <c r="H340" s="25">
        <v>4.2199999999999998E-3</v>
      </c>
      <c r="I340" s="25">
        <f t="shared" si="53"/>
        <v>3.8199999999999996E-3</v>
      </c>
      <c r="J340" s="25"/>
      <c r="K340" s="25">
        <f t="shared" si="54"/>
        <v>4.9960999999999972E-4</v>
      </c>
      <c r="L340" s="25">
        <f t="shared" si="55"/>
        <v>1.1506018299999993E-2</v>
      </c>
      <c r="M340" s="25">
        <v>4.2199999999999998E-3</v>
      </c>
      <c r="N340" s="25">
        <f t="shared" si="56"/>
        <v>3.8199999999999996E-3</v>
      </c>
      <c r="O340" s="25"/>
      <c r="P340" s="25">
        <f t="shared" si="57"/>
        <v>4.9970999999999956E-4</v>
      </c>
      <c r="Q340" s="25">
        <f t="shared" si="58"/>
        <v>1.150832129999999E-2</v>
      </c>
      <c r="R340" s="25"/>
      <c r="S340" s="25"/>
      <c r="T340" s="25">
        <v>8.0999999999999996E-4</v>
      </c>
      <c r="U340" s="25">
        <f t="shared" si="59"/>
        <v>3.9999999999999996E-4</v>
      </c>
    </row>
    <row r="341" spans="1:21" s="15" customFormat="1">
      <c r="A341" s="18">
        <v>589</v>
      </c>
      <c r="B341" s="25">
        <v>-3.0000000000000001E-5</v>
      </c>
      <c r="C341" s="25">
        <v>2.31E-3</v>
      </c>
      <c r="D341" s="25">
        <f t="shared" si="50"/>
        <v>1.99E-3</v>
      </c>
      <c r="E341" s="25"/>
      <c r="F341" s="25">
        <f t="shared" si="51"/>
        <v>3.9531000000000006E-4</v>
      </c>
      <c r="G341" s="25">
        <f t="shared" si="52"/>
        <v>9.1039893000000021E-3</v>
      </c>
      <c r="H341" s="25">
        <v>4.3899999999999998E-3</v>
      </c>
      <c r="I341" s="25">
        <f t="shared" si="53"/>
        <v>4.0699999999999998E-3</v>
      </c>
      <c r="J341" s="25"/>
      <c r="K341" s="25">
        <f t="shared" si="54"/>
        <v>7.4960999999999995E-4</v>
      </c>
      <c r="L341" s="25">
        <f t="shared" si="55"/>
        <v>1.7263518299999999E-2</v>
      </c>
      <c r="M341" s="25">
        <v>4.3899999999999998E-3</v>
      </c>
      <c r="N341" s="25">
        <f t="shared" si="56"/>
        <v>4.0699999999999998E-3</v>
      </c>
      <c r="O341" s="25"/>
      <c r="P341" s="25">
        <f t="shared" si="57"/>
        <v>7.4970999999999979E-4</v>
      </c>
      <c r="Q341" s="25">
        <f t="shared" si="58"/>
        <v>1.7265821299999994E-2</v>
      </c>
      <c r="R341" s="25"/>
      <c r="S341" s="25"/>
      <c r="T341" s="25">
        <v>6.7000000000000002E-4</v>
      </c>
      <c r="U341" s="25">
        <f t="shared" si="59"/>
        <v>3.2000000000000003E-4</v>
      </c>
    </row>
    <row r="342" spans="1:21" s="15" customFormat="1">
      <c r="A342" s="18">
        <v>590</v>
      </c>
      <c r="B342" s="25">
        <v>-5.0000000000000002E-5</v>
      </c>
      <c r="C342" s="25">
        <v>2.2300000000000002E-3</v>
      </c>
      <c r="D342" s="25">
        <f t="shared" si="50"/>
        <v>1.8700000000000001E-3</v>
      </c>
      <c r="E342" s="25"/>
      <c r="F342" s="25">
        <f t="shared" si="51"/>
        <v>2.7531000000000018E-4</v>
      </c>
      <c r="G342" s="25">
        <f t="shared" si="52"/>
        <v>6.3403893000000041E-3</v>
      </c>
      <c r="H342" s="25">
        <v>4.1999999999999997E-3</v>
      </c>
      <c r="I342" s="25">
        <f t="shared" si="53"/>
        <v>3.8399999999999997E-3</v>
      </c>
      <c r="J342" s="25"/>
      <c r="K342" s="25">
        <f t="shared" si="54"/>
        <v>5.1960999999999978E-4</v>
      </c>
      <c r="L342" s="25">
        <f t="shared" si="55"/>
        <v>1.1966618299999995E-2</v>
      </c>
      <c r="M342" s="25">
        <v>4.1999999999999997E-3</v>
      </c>
      <c r="N342" s="25">
        <f t="shared" si="56"/>
        <v>3.8399999999999997E-3</v>
      </c>
      <c r="O342" s="25"/>
      <c r="P342" s="25">
        <f t="shared" si="57"/>
        <v>5.1970999999999962E-4</v>
      </c>
      <c r="Q342" s="25">
        <f t="shared" si="58"/>
        <v>1.1968921299999992E-2</v>
      </c>
      <c r="R342" s="25"/>
      <c r="S342" s="25"/>
      <c r="T342" s="25">
        <v>7.6999999999999996E-4</v>
      </c>
      <c r="U342" s="25">
        <f t="shared" si="59"/>
        <v>3.5999999999999997E-4</v>
      </c>
    </row>
    <row r="343" spans="1:21" s="15" customFormat="1">
      <c r="A343" s="18">
        <v>591</v>
      </c>
      <c r="B343" s="25">
        <v>-1.2E-4</v>
      </c>
      <c r="C343" s="25">
        <v>2.2100000000000002E-3</v>
      </c>
      <c r="D343" s="25">
        <f t="shared" si="50"/>
        <v>1.98E-3</v>
      </c>
      <c r="E343" s="25"/>
      <c r="F343" s="25">
        <f t="shared" si="51"/>
        <v>3.8531000000000004E-4</v>
      </c>
      <c r="G343" s="25">
        <f t="shared" si="52"/>
        <v>8.8736893000000011E-3</v>
      </c>
      <c r="H343" s="25">
        <v>4.3200000000000001E-3</v>
      </c>
      <c r="I343" s="25">
        <f t="shared" si="53"/>
        <v>4.0899999999999999E-3</v>
      </c>
      <c r="J343" s="25"/>
      <c r="K343" s="25">
        <f t="shared" si="54"/>
        <v>7.6961E-4</v>
      </c>
      <c r="L343" s="25">
        <f t="shared" si="55"/>
        <v>1.7724118300000001E-2</v>
      </c>
      <c r="M343" s="25">
        <v>4.3200000000000001E-3</v>
      </c>
      <c r="N343" s="25">
        <f t="shared" si="56"/>
        <v>4.0899999999999999E-3</v>
      </c>
      <c r="O343" s="25"/>
      <c r="P343" s="25">
        <f t="shared" si="57"/>
        <v>7.6970999999999984E-4</v>
      </c>
      <c r="Q343" s="25">
        <f t="shared" si="58"/>
        <v>1.7726421299999996E-2</v>
      </c>
      <c r="R343" s="25"/>
      <c r="S343" s="25"/>
      <c r="T343" s="25">
        <v>5.8E-4</v>
      </c>
      <c r="U343" s="25">
        <f t="shared" si="59"/>
        <v>2.3000000000000001E-4</v>
      </c>
    </row>
    <row r="344" spans="1:21" s="15" customFormat="1">
      <c r="A344" s="18">
        <v>592</v>
      </c>
      <c r="B344" s="25">
        <v>1.2E-4</v>
      </c>
      <c r="C344" s="25">
        <v>2.3E-3</v>
      </c>
      <c r="D344" s="25">
        <f t="shared" si="50"/>
        <v>1.82E-3</v>
      </c>
      <c r="E344" s="25"/>
      <c r="F344" s="25">
        <f t="shared" si="51"/>
        <v>2.2531000000000005E-4</v>
      </c>
      <c r="G344" s="25">
        <f t="shared" si="52"/>
        <v>5.1888893000000018E-3</v>
      </c>
      <c r="H344" s="25">
        <v>4.2100000000000002E-3</v>
      </c>
      <c r="I344" s="25">
        <f t="shared" si="53"/>
        <v>3.7300000000000002E-3</v>
      </c>
      <c r="J344" s="25"/>
      <c r="K344" s="25">
        <f t="shared" si="54"/>
        <v>4.0961000000000036E-4</v>
      </c>
      <c r="L344" s="25">
        <f t="shared" si="55"/>
        <v>9.4333183000000088E-3</v>
      </c>
      <c r="M344" s="25">
        <v>4.2100000000000002E-3</v>
      </c>
      <c r="N344" s="25">
        <f t="shared" si="56"/>
        <v>3.7300000000000002E-3</v>
      </c>
      <c r="O344" s="25"/>
      <c r="P344" s="25">
        <f t="shared" si="57"/>
        <v>4.097100000000002E-4</v>
      </c>
      <c r="Q344" s="25">
        <f t="shared" si="58"/>
        <v>9.4356213000000057E-3</v>
      </c>
      <c r="R344" s="25"/>
      <c r="S344" s="25"/>
      <c r="T344" s="25">
        <v>8.4000000000000003E-4</v>
      </c>
      <c r="U344" s="25">
        <f t="shared" si="59"/>
        <v>4.8000000000000001E-4</v>
      </c>
    </row>
    <row r="345" spans="1:21" s="15" customFormat="1">
      <c r="A345" s="18">
        <v>593</v>
      </c>
      <c r="B345" s="25">
        <v>-1E-4</v>
      </c>
      <c r="C345" s="25">
        <v>2.2599999999999999E-3</v>
      </c>
      <c r="D345" s="25">
        <f t="shared" si="50"/>
        <v>1.97E-3</v>
      </c>
      <c r="E345" s="25"/>
      <c r="F345" s="25">
        <f t="shared" si="51"/>
        <v>3.7531000000000001E-4</v>
      </c>
      <c r="G345" s="25">
        <f t="shared" si="52"/>
        <v>8.6433893000000001E-3</v>
      </c>
      <c r="H345" s="25">
        <v>4.3E-3</v>
      </c>
      <c r="I345" s="25">
        <f t="shared" si="53"/>
        <v>4.0099999999999997E-3</v>
      </c>
      <c r="J345" s="25"/>
      <c r="K345" s="25">
        <f t="shared" si="54"/>
        <v>6.8960999999999979E-4</v>
      </c>
      <c r="L345" s="25">
        <f t="shared" si="55"/>
        <v>1.5881718299999997E-2</v>
      </c>
      <c r="M345" s="25">
        <v>4.3E-3</v>
      </c>
      <c r="N345" s="25">
        <f t="shared" si="56"/>
        <v>4.0099999999999997E-3</v>
      </c>
      <c r="O345" s="25"/>
      <c r="P345" s="25">
        <f t="shared" si="57"/>
        <v>6.8970999999999963E-4</v>
      </c>
      <c r="Q345" s="25">
        <f t="shared" si="58"/>
        <v>1.5884021299999992E-2</v>
      </c>
      <c r="R345" s="25"/>
      <c r="S345" s="25"/>
      <c r="T345" s="25">
        <v>6.8000000000000005E-4</v>
      </c>
      <c r="U345" s="25">
        <f t="shared" si="59"/>
        <v>2.9E-4</v>
      </c>
    </row>
    <row r="346" spans="1:21" s="15" customFormat="1">
      <c r="A346" s="18">
        <v>594</v>
      </c>
      <c r="B346" s="25">
        <v>1.3999999999999999E-4</v>
      </c>
      <c r="C346" s="25">
        <v>2.1700000000000001E-3</v>
      </c>
      <c r="D346" s="25">
        <f t="shared" si="50"/>
        <v>1.6299999999999999E-3</v>
      </c>
      <c r="E346" s="25"/>
      <c r="F346" s="25">
        <f t="shared" si="51"/>
        <v>3.5309999999999985E-5</v>
      </c>
      <c r="G346" s="25">
        <f t="shared" si="52"/>
        <v>8.1318929999999975E-4</v>
      </c>
      <c r="H346" s="25">
        <v>4.1700000000000001E-3</v>
      </c>
      <c r="I346" s="25">
        <f t="shared" si="53"/>
        <v>3.63E-3</v>
      </c>
      <c r="J346" s="25"/>
      <c r="K346" s="25">
        <f t="shared" si="54"/>
        <v>3.0961000000000009E-4</v>
      </c>
      <c r="L346" s="25">
        <f t="shared" si="55"/>
        <v>7.1303183000000023E-3</v>
      </c>
      <c r="M346" s="25">
        <v>4.1700000000000001E-3</v>
      </c>
      <c r="N346" s="25">
        <f t="shared" si="56"/>
        <v>3.63E-3</v>
      </c>
      <c r="O346" s="25"/>
      <c r="P346" s="25">
        <f t="shared" si="57"/>
        <v>3.0970999999999993E-4</v>
      </c>
      <c r="Q346" s="25">
        <f t="shared" si="58"/>
        <v>7.1326212999999992E-3</v>
      </c>
      <c r="R346" s="25"/>
      <c r="S346" s="25"/>
      <c r="T346" s="25">
        <v>9.3999999999999997E-4</v>
      </c>
      <c r="U346" s="25">
        <f t="shared" si="59"/>
        <v>5.4000000000000001E-4</v>
      </c>
    </row>
    <row r="347" spans="1:21" s="15" customFormat="1">
      <c r="A347" s="18">
        <v>595</v>
      </c>
      <c r="B347" s="25">
        <v>-1.6000000000000001E-4</v>
      </c>
      <c r="C347" s="25">
        <v>2.2200000000000002E-3</v>
      </c>
      <c r="D347" s="25">
        <f t="shared" si="50"/>
        <v>1.9850000000000002E-3</v>
      </c>
      <c r="E347" s="25"/>
      <c r="F347" s="25">
        <f t="shared" si="51"/>
        <v>3.9031000000000027E-4</v>
      </c>
      <c r="G347" s="25">
        <f t="shared" si="52"/>
        <v>8.9888393000000059E-3</v>
      </c>
      <c r="H347" s="25">
        <v>4.1999999999999997E-3</v>
      </c>
      <c r="I347" s="25">
        <f t="shared" si="53"/>
        <v>3.9649999999999998E-3</v>
      </c>
      <c r="J347" s="25"/>
      <c r="K347" s="25">
        <f t="shared" si="54"/>
        <v>6.4460999999999989E-4</v>
      </c>
      <c r="L347" s="25">
        <f t="shared" si="55"/>
        <v>1.4845368299999998E-2</v>
      </c>
      <c r="M347" s="25">
        <v>4.1999999999999997E-3</v>
      </c>
      <c r="N347" s="25">
        <f t="shared" si="56"/>
        <v>3.9649999999999998E-3</v>
      </c>
      <c r="O347" s="25"/>
      <c r="P347" s="25">
        <f t="shared" si="57"/>
        <v>6.4470999999999973E-4</v>
      </c>
      <c r="Q347" s="25">
        <f t="shared" si="58"/>
        <v>1.4847671299999995E-2</v>
      </c>
      <c r="R347" s="25"/>
      <c r="S347" s="25"/>
      <c r="T347" s="25">
        <v>6.3000000000000003E-4</v>
      </c>
      <c r="U347" s="25">
        <f t="shared" si="59"/>
        <v>2.3500000000000002E-4</v>
      </c>
    </row>
    <row r="348" spans="1:21" s="15" customFormat="1">
      <c r="A348" s="18">
        <v>596</v>
      </c>
      <c r="B348" s="25">
        <v>-3.0000000000000001E-5</v>
      </c>
      <c r="C348" s="25">
        <v>2.2599999999999999E-3</v>
      </c>
      <c r="D348" s="25">
        <f t="shared" si="50"/>
        <v>1.8799999999999997E-3</v>
      </c>
      <c r="E348" s="25"/>
      <c r="F348" s="25">
        <f t="shared" si="51"/>
        <v>2.8530999999999977E-4</v>
      </c>
      <c r="G348" s="25">
        <f t="shared" si="52"/>
        <v>6.5706892999999955E-3</v>
      </c>
      <c r="H348" s="25">
        <v>4.2500000000000003E-3</v>
      </c>
      <c r="I348" s="25">
        <f t="shared" si="53"/>
        <v>3.8700000000000002E-3</v>
      </c>
      <c r="J348" s="25"/>
      <c r="K348" s="25">
        <f t="shared" si="54"/>
        <v>5.4961000000000029E-4</v>
      </c>
      <c r="L348" s="25">
        <f t="shared" si="55"/>
        <v>1.2657518300000007E-2</v>
      </c>
      <c r="M348" s="25">
        <v>4.2500000000000003E-3</v>
      </c>
      <c r="N348" s="25">
        <f t="shared" si="56"/>
        <v>3.8700000000000002E-3</v>
      </c>
      <c r="O348" s="25"/>
      <c r="P348" s="25">
        <f t="shared" si="57"/>
        <v>5.4971000000000013E-4</v>
      </c>
      <c r="Q348" s="25">
        <f t="shared" si="58"/>
        <v>1.2659821300000004E-2</v>
      </c>
      <c r="R348" s="25"/>
      <c r="S348" s="25"/>
      <c r="T348" s="25">
        <v>7.9000000000000001E-4</v>
      </c>
      <c r="U348" s="25">
        <f t="shared" si="59"/>
        <v>3.8000000000000002E-4</v>
      </c>
    </row>
    <row r="349" spans="1:21" s="15" customFormat="1">
      <c r="A349" s="18">
        <v>597</v>
      </c>
      <c r="B349" s="25">
        <v>-1.2999999999999999E-4</v>
      </c>
      <c r="C349" s="25">
        <v>2.0999999999999999E-3</v>
      </c>
      <c r="D349" s="25">
        <f t="shared" si="50"/>
        <v>1.8899999999999998E-3</v>
      </c>
      <c r="E349" s="25"/>
      <c r="F349" s="25">
        <f t="shared" si="51"/>
        <v>2.953099999999998E-4</v>
      </c>
      <c r="G349" s="25">
        <f t="shared" si="52"/>
        <v>6.8009892999999957E-3</v>
      </c>
      <c r="H349" s="25">
        <v>4.1700000000000001E-3</v>
      </c>
      <c r="I349" s="25">
        <f t="shared" si="53"/>
        <v>3.96E-3</v>
      </c>
      <c r="J349" s="25"/>
      <c r="K349" s="25">
        <f t="shared" si="54"/>
        <v>6.3961000000000009E-4</v>
      </c>
      <c r="L349" s="25">
        <f t="shared" si="55"/>
        <v>1.4730218300000002E-2</v>
      </c>
      <c r="M349" s="25">
        <v>4.1799999999999997E-3</v>
      </c>
      <c r="N349" s="25">
        <f t="shared" si="56"/>
        <v>3.9699999999999996E-3</v>
      </c>
      <c r="O349" s="25"/>
      <c r="P349" s="25">
        <f t="shared" si="57"/>
        <v>6.4970999999999952E-4</v>
      </c>
      <c r="Q349" s="25">
        <f t="shared" si="58"/>
        <v>1.496282129999999E-2</v>
      </c>
      <c r="R349" s="25"/>
      <c r="S349" s="25"/>
      <c r="T349" s="25">
        <v>5.5000000000000003E-4</v>
      </c>
      <c r="U349" s="25">
        <f t="shared" si="59"/>
        <v>2.1000000000000001E-4</v>
      </c>
    </row>
    <row r="350" spans="1:21" s="15" customFormat="1">
      <c r="A350" s="18">
        <v>598</v>
      </c>
      <c r="B350" s="25">
        <v>1.8000000000000001E-4</v>
      </c>
      <c r="C350" s="25">
        <v>2.2300000000000002E-3</v>
      </c>
      <c r="D350" s="25">
        <f t="shared" si="50"/>
        <v>1.7150000000000004E-3</v>
      </c>
      <c r="E350" s="25"/>
      <c r="F350" s="25">
        <f t="shared" si="51"/>
        <v>1.2031000000000043E-4</v>
      </c>
      <c r="G350" s="25">
        <f t="shared" si="52"/>
        <v>2.77073930000001E-3</v>
      </c>
      <c r="H350" s="25">
        <v>4.13E-3</v>
      </c>
      <c r="I350" s="25">
        <f t="shared" si="53"/>
        <v>3.6150000000000002E-3</v>
      </c>
      <c r="J350" s="25"/>
      <c r="K350" s="25">
        <f t="shared" si="54"/>
        <v>2.9461000000000027E-4</v>
      </c>
      <c r="L350" s="25">
        <f t="shared" si="55"/>
        <v>6.7848683000000069E-3</v>
      </c>
      <c r="M350" s="25">
        <v>4.1399999999999996E-3</v>
      </c>
      <c r="N350" s="25">
        <f t="shared" si="56"/>
        <v>3.6249999999999998E-3</v>
      </c>
      <c r="O350" s="25"/>
      <c r="P350" s="25">
        <f t="shared" si="57"/>
        <v>3.047099999999997E-4</v>
      </c>
      <c r="Q350" s="25">
        <f t="shared" si="58"/>
        <v>7.0174712999999935E-3</v>
      </c>
      <c r="R350" s="25"/>
      <c r="S350" s="25"/>
      <c r="T350" s="25">
        <v>8.4999999999999995E-4</v>
      </c>
      <c r="U350" s="25">
        <f t="shared" si="59"/>
        <v>5.1499999999999994E-4</v>
      </c>
    </row>
    <row r="351" spans="1:21" s="15" customFormat="1">
      <c r="A351" s="18">
        <v>599</v>
      </c>
      <c r="B351" s="25">
        <v>-6.8999999999999997E-5</v>
      </c>
      <c r="C351" s="25">
        <v>1.98E-3</v>
      </c>
      <c r="D351" s="25">
        <f t="shared" si="50"/>
        <v>1.6895E-3</v>
      </c>
      <c r="E351" s="25"/>
      <c r="F351" s="25">
        <f t="shared" si="51"/>
        <v>9.4810000000000077E-5</v>
      </c>
      <c r="G351" s="25">
        <f t="shared" si="52"/>
        <v>2.1834743000000018E-3</v>
      </c>
      <c r="H351" s="25">
        <v>4.0299999999999997E-3</v>
      </c>
      <c r="I351" s="25">
        <f t="shared" si="53"/>
        <v>3.7394999999999998E-3</v>
      </c>
      <c r="J351" s="25"/>
      <c r="K351" s="25">
        <f t="shared" si="54"/>
        <v>4.1910999999999988E-4</v>
      </c>
      <c r="L351" s="25">
        <f t="shared" si="55"/>
        <v>9.6521032999999975E-3</v>
      </c>
      <c r="M351" s="25">
        <v>4.0299999999999997E-3</v>
      </c>
      <c r="N351" s="25">
        <f t="shared" si="56"/>
        <v>3.7394999999999998E-3</v>
      </c>
      <c r="O351" s="25"/>
      <c r="P351" s="25">
        <f t="shared" si="57"/>
        <v>4.1920999999999972E-4</v>
      </c>
      <c r="Q351" s="25">
        <f t="shared" si="58"/>
        <v>9.6544062999999944E-3</v>
      </c>
      <c r="R351" s="25"/>
      <c r="S351" s="25"/>
      <c r="T351" s="25">
        <v>6.4999999999999997E-4</v>
      </c>
      <c r="U351" s="25">
        <f t="shared" si="59"/>
        <v>2.9049999999999996E-4</v>
      </c>
    </row>
    <row r="352" spans="1:21" s="15" customFormat="1">
      <c r="A352" s="18">
        <v>600</v>
      </c>
      <c r="B352" s="25">
        <v>-6.0000000000000002E-5</v>
      </c>
      <c r="C352" s="25">
        <v>1.98E-3</v>
      </c>
      <c r="D352" s="25">
        <f t="shared" si="50"/>
        <v>1.6299999999999999E-3</v>
      </c>
      <c r="E352" s="25"/>
      <c r="F352" s="25"/>
      <c r="G352" s="25"/>
      <c r="H352" s="25">
        <v>4.0499999999999998E-3</v>
      </c>
      <c r="I352" s="25">
        <f t="shared" si="53"/>
        <v>3.6999999999999997E-3</v>
      </c>
      <c r="J352" s="25"/>
      <c r="K352" s="25"/>
      <c r="L352" s="25"/>
      <c r="M352" s="25">
        <v>4.0499999999999998E-3</v>
      </c>
      <c r="N352" s="25">
        <f t="shared" si="56"/>
        <v>3.6999999999999997E-3</v>
      </c>
      <c r="O352" s="25"/>
      <c r="P352" s="25"/>
      <c r="Q352" s="25"/>
      <c r="R352" s="25"/>
      <c r="S352" s="25"/>
      <c r="T352" s="25">
        <v>7.6000000000000004E-4</v>
      </c>
      <c r="U352" s="25">
        <f t="shared" si="59"/>
        <v>3.5E-4</v>
      </c>
    </row>
    <row r="353" spans="1:21" s="15" customFormat="1">
      <c r="A353" s="18">
        <v>601</v>
      </c>
      <c r="B353" s="25">
        <v>-1.1E-4</v>
      </c>
      <c r="C353" s="25">
        <v>2.0699999999999998E-3</v>
      </c>
      <c r="D353" s="25">
        <f t="shared" si="50"/>
        <v>1.7999999999999997E-3</v>
      </c>
      <c r="E353" s="25"/>
      <c r="F353" s="25"/>
      <c r="G353" s="25"/>
      <c r="H353" s="25">
        <v>3.9699999999999996E-3</v>
      </c>
      <c r="I353" s="25">
        <f t="shared" si="53"/>
        <v>3.6999999999999997E-3</v>
      </c>
      <c r="J353" s="25"/>
      <c r="K353" s="25"/>
      <c r="L353" s="25"/>
      <c r="M353" s="25">
        <v>3.9699999999999996E-3</v>
      </c>
      <c r="N353" s="25">
        <f t="shared" si="56"/>
        <v>3.6999999999999997E-3</v>
      </c>
      <c r="O353" s="25"/>
      <c r="P353" s="25"/>
      <c r="Q353" s="25"/>
      <c r="R353" s="25"/>
      <c r="S353" s="25"/>
      <c r="T353" s="25">
        <v>6.4999999999999997E-4</v>
      </c>
      <c r="U353" s="25">
        <f t="shared" si="59"/>
        <v>2.7E-4</v>
      </c>
    </row>
    <row r="354" spans="1:21" s="15" customFormat="1">
      <c r="A354" s="18">
        <v>602</v>
      </c>
      <c r="B354" s="25">
        <v>1.1E-4</v>
      </c>
      <c r="C354" s="25">
        <v>1.98E-3</v>
      </c>
      <c r="D354" s="25">
        <f t="shared" si="50"/>
        <v>1.485E-3</v>
      </c>
      <c r="E354" s="25"/>
      <c r="F354" s="25"/>
      <c r="G354" s="25"/>
      <c r="H354" s="25">
        <v>4.0699999999999998E-3</v>
      </c>
      <c r="I354" s="25">
        <f t="shared" si="53"/>
        <v>3.5750000000000001E-3</v>
      </c>
      <c r="J354" s="25"/>
      <c r="K354" s="25"/>
      <c r="L354" s="25"/>
      <c r="M354" s="25">
        <v>4.0699999999999998E-3</v>
      </c>
      <c r="N354" s="25">
        <f t="shared" si="56"/>
        <v>3.5750000000000001E-3</v>
      </c>
      <c r="O354" s="25"/>
      <c r="P354" s="25"/>
      <c r="Q354" s="25"/>
      <c r="R354" s="25"/>
      <c r="S354" s="25"/>
      <c r="T354" s="25">
        <v>8.8000000000000003E-4</v>
      </c>
      <c r="U354" s="25">
        <f t="shared" si="59"/>
        <v>4.95E-4</v>
      </c>
    </row>
    <row r="355" spans="1:21" s="15" customFormat="1">
      <c r="A355" s="18">
        <v>603</v>
      </c>
      <c r="B355" s="25">
        <v>-8.0000000000000007E-5</v>
      </c>
      <c r="C355" s="25">
        <v>1.98E-3</v>
      </c>
      <c r="D355" s="25">
        <f t="shared" si="50"/>
        <v>1.725E-3</v>
      </c>
      <c r="E355" s="25"/>
      <c r="F355" s="25"/>
      <c r="G355" s="25"/>
      <c r="H355" s="25">
        <v>3.9500000000000004E-3</v>
      </c>
      <c r="I355" s="25">
        <f t="shared" si="53"/>
        <v>3.6950000000000004E-3</v>
      </c>
      <c r="J355" s="25"/>
      <c r="K355" s="25"/>
      <c r="L355" s="25"/>
      <c r="M355" s="25">
        <v>3.9500000000000004E-3</v>
      </c>
      <c r="N355" s="25">
        <f t="shared" si="56"/>
        <v>3.6950000000000004E-3</v>
      </c>
      <c r="O355" s="25"/>
      <c r="P355" s="25"/>
      <c r="Q355" s="25"/>
      <c r="R355" s="25"/>
      <c r="S355" s="25"/>
      <c r="T355" s="25">
        <v>5.9000000000000003E-4</v>
      </c>
      <c r="U355" s="25">
        <f t="shared" si="59"/>
        <v>2.5500000000000002E-4</v>
      </c>
    </row>
    <row r="356" spans="1:21" s="15" customFormat="1">
      <c r="A356" s="18">
        <v>604</v>
      </c>
      <c r="B356" s="25">
        <v>1.4999999999999999E-4</v>
      </c>
      <c r="C356" s="25">
        <v>2.0500000000000002E-3</v>
      </c>
      <c r="D356" s="25">
        <f t="shared" si="50"/>
        <v>1.5350000000000001E-3</v>
      </c>
      <c r="E356" s="25"/>
      <c r="F356" s="25"/>
      <c r="G356" s="25"/>
      <c r="H356" s="25">
        <v>4.0899999999999999E-3</v>
      </c>
      <c r="I356" s="25">
        <f t="shared" si="53"/>
        <v>3.5750000000000001E-3</v>
      </c>
      <c r="J356" s="25"/>
      <c r="K356" s="25"/>
      <c r="L356" s="25"/>
      <c r="M356" s="25">
        <v>4.0899999999999999E-3</v>
      </c>
      <c r="N356" s="25">
        <f t="shared" si="56"/>
        <v>3.5750000000000001E-3</v>
      </c>
      <c r="O356" s="25"/>
      <c r="P356" s="25"/>
      <c r="Q356" s="25"/>
      <c r="R356" s="25"/>
      <c r="S356" s="25"/>
      <c r="T356" s="25">
        <v>8.8000000000000003E-4</v>
      </c>
      <c r="U356" s="25">
        <f t="shared" si="59"/>
        <v>5.1500000000000005E-4</v>
      </c>
    </row>
    <row r="357" spans="1:21" s="15" customFormat="1">
      <c r="A357" s="18">
        <v>605</v>
      </c>
      <c r="B357" s="25">
        <v>-2.7999999999999998E-4</v>
      </c>
      <c r="C357" s="25">
        <v>2.0899999999999998E-3</v>
      </c>
      <c r="D357" s="25">
        <f t="shared" si="50"/>
        <v>1.9249999999999998E-3</v>
      </c>
      <c r="E357" s="25"/>
      <c r="F357" s="25"/>
      <c r="G357" s="25"/>
      <c r="H357" s="25">
        <v>3.9699999999999996E-3</v>
      </c>
      <c r="I357" s="25">
        <f t="shared" si="53"/>
        <v>3.8049999999999994E-3</v>
      </c>
      <c r="J357" s="25"/>
      <c r="K357" s="25"/>
      <c r="L357" s="25"/>
      <c r="M357" s="25">
        <v>3.9699999999999996E-3</v>
      </c>
      <c r="N357" s="25">
        <f t="shared" si="56"/>
        <v>3.8049999999999994E-3</v>
      </c>
      <c r="O357" s="25"/>
      <c r="P357" s="25"/>
      <c r="Q357" s="25"/>
      <c r="R357" s="25"/>
      <c r="S357" s="25"/>
      <c r="T357" s="25">
        <v>6.0999999999999997E-4</v>
      </c>
      <c r="U357" s="25">
        <f t="shared" si="59"/>
        <v>1.65E-4</v>
      </c>
    </row>
    <row r="358" spans="1:21" s="15" customFormat="1">
      <c r="A358" s="18">
        <v>606</v>
      </c>
      <c r="B358" s="25">
        <v>-4.0000000000000003E-5</v>
      </c>
      <c r="C358" s="25">
        <v>2.0899999999999998E-3</v>
      </c>
      <c r="D358" s="25">
        <f t="shared" si="50"/>
        <v>1.6999999999999999E-3</v>
      </c>
      <c r="E358" s="25"/>
      <c r="F358" s="25"/>
      <c r="G358" s="25"/>
      <c r="H358" s="25">
        <v>4.13E-3</v>
      </c>
      <c r="I358" s="25">
        <f t="shared" si="53"/>
        <v>3.7399999999999998E-3</v>
      </c>
      <c r="J358" s="25"/>
      <c r="K358" s="25"/>
      <c r="L358" s="25"/>
      <c r="M358" s="25">
        <v>4.13E-3</v>
      </c>
      <c r="N358" s="25">
        <f t="shared" si="56"/>
        <v>3.7399999999999998E-3</v>
      </c>
      <c r="O358" s="25"/>
      <c r="P358" s="25"/>
      <c r="Q358" s="25"/>
      <c r="R358" s="25"/>
      <c r="S358" s="25"/>
      <c r="T358" s="25">
        <v>8.1999999999999998E-4</v>
      </c>
      <c r="U358" s="25">
        <f t="shared" si="59"/>
        <v>3.8999999999999999E-4</v>
      </c>
    </row>
    <row r="359" spans="1:21" s="15" customFormat="1">
      <c r="A359" s="18">
        <v>607</v>
      </c>
      <c r="B359" s="25">
        <v>-2.9999999999999997E-4</v>
      </c>
      <c r="C359" s="25">
        <v>2.0699999999999998E-3</v>
      </c>
      <c r="D359" s="25">
        <f t="shared" si="50"/>
        <v>1.9499999999999997E-3</v>
      </c>
      <c r="E359" s="25"/>
      <c r="F359" s="25"/>
      <c r="G359" s="25"/>
      <c r="H359" s="25">
        <v>4.0600000000000002E-3</v>
      </c>
      <c r="I359" s="25">
        <f t="shared" si="53"/>
        <v>3.9399999999999999E-3</v>
      </c>
      <c r="J359" s="25"/>
      <c r="K359" s="25"/>
      <c r="L359" s="25"/>
      <c r="M359" s="25">
        <v>4.0600000000000002E-3</v>
      </c>
      <c r="N359" s="25">
        <f t="shared" si="56"/>
        <v>3.9399999999999999E-3</v>
      </c>
      <c r="O359" s="25"/>
      <c r="P359" s="25"/>
      <c r="Q359" s="25"/>
      <c r="R359" s="25"/>
      <c r="S359" s="25"/>
      <c r="T359" s="25">
        <v>5.4000000000000001E-4</v>
      </c>
      <c r="U359" s="25">
        <f t="shared" si="59"/>
        <v>1.2000000000000002E-4</v>
      </c>
    </row>
    <row r="360" spans="1:21" s="15" customFormat="1">
      <c r="A360" s="18">
        <v>608</v>
      </c>
      <c r="B360" s="25">
        <v>1.8000000000000001E-4</v>
      </c>
      <c r="C360" s="25">
        <v>2.0799999999999998E-3</v>
      </c>
      <c r="D360" s="25">
        <f t="shared" si="50"/>
        <v>1.4649999999999997E-3</v>
      </c>
      <c r="E360" s="25"/>
      <c r="F360" s="25"/>
      <c r="G360" s="25"/>
      <c r="H360" s="25">
        <v>4.2500000000000003E-3</v>
      </c>
      <c r="I360" s="25">
        <f t="shared" si="53"/>
        <v>3.6350000000000002E-3</v>
      </c>
      <c r="J360" s="25"/>
      <c r="K360" s="25"/>
      <c r="L360" s="25"/>
      <c r="M360" s="25">
        <v>4.2500000000000003E-3</v>
      </c>
      <c r="N360" s="25">
        <f t="shared" si="56"/>
        <v>3.6350000000000002E-3</v>
      </c>
      <c r="O360" s="25"/>
      <c r="P360" s="25"/>
      <c r="Q360" s="25"/>
      <c r="R360" s="25"/>
      <c r="S360" s="25"/>
      <c r="T360" s="25">
        <v>1.0499999999999999E-3</v>
      </c>
      <c r="U360" s="25">
        <f t="shared" si="59"/>
        <v>6.1499999999999999E-4</v>
      </c>
    </row>
    <row r="361" spans="1:21" s="15" customFormat="1">
      <c r="A361" s="18">
        <v>609</v>
      </c>
      <c r="B361" s="25">
        <v>-3.1E-4</v>
      </c>
      <c r="C361" s="25">
        <v>2.0500000000000002E-3</v>
      </c>
      <c r="D361" s="25">
        <f t="shared" si="50"/>
        <v>1.9200000000000003E-3</v>
      </c>
      <c r="E361" s="25"/>
      <c r="F361" s="25"/>
      <c r="G361" s="25"/>
      <c r="H361" s="25">
        <v>4.0400000000000002E-3</v>
      </c>
      <c r="I361" s="25">
        <f t="shared" si="53"/>
        <v>3.9100000000000003E-3</v>
      </c>
      <c r="J361" s="25"/>
      <c r="K361" s="25"/>
      <c r="L361" s="25"/>
      <c r="M361" s="25">
        <v>4.0400000000000002E-3</v>
      </c>
      <c r="N361" s="25">
        <f t="shared" si="56"/>
        <v>3.9100000000000003E-3</v>
      </c>
      <c r="O361" s="25"/>
      <c r="P361" s="25"/>
      <c r="Q361" s="25"/>
      <c r="R361" s="25"/>
      <c r="S361" s="25"/>
      <c r="T361" s="25">
        <v>5.6999999999999998E-4</v>
      </c>
      <c r="U361" s="25">
        <f t="shared" si="59"/>
        <v>1.2999999999999999E-4</v>
      </c>
    </row>
    <row r="362" spans="1:21" s="15" customFormat="1">
      <c r="A362" s="18">
        <v>610</v>
      </c>
      <c r="B362" s="25">
        <v>2.2000000000000001E-4</v>
      </c>
      <c r="C362" s="25">
        <v>2.0600000000000002E-3</v>
      </c>
      <c r="D362" s="25">
        <f t="shared" si="50"/>
        <v>1.4300000000000003E-3</v>
      </c>
      <c r="E362" s="25"/>
      <c r="F362" s="25"/>
      <c r="G362" s="25"/>
      <c r="H362" s="25">
        <v>4.1799999999999997E-3</v>
      </c>
      <c r="I362" s="25">
        <f t="shared" si="53"/>
        <v>3.5499999999999998E-3</v>
      </c>
      <c r="J362" s="25"/>
      <c r="K362" s="25"/>
      <c r="L362" s="25"/>
      <c r="M362" s="25">
        <v>4.1799999999999997E-3</v>
      </c>
      <c r="N362" s="25">
        <f t="shared" si="56"/>
        <v>3.5499999999999998E-3</v>
      </c>
      <c r="O362" s="25"/>
      <c r="P362" s="25"/>
      <c r="Q362" s="25"/>
      <c r="R362" s="25"/>
      <c r="S362" s="25"/>
      <c r="T362" s="25">
        <v>1.0399999999999999E-3</v>
      </c>
      <c r="U362" s="25">
        <f t="shared" si="59"/>
        <v>6.2999999999999992E-4</v>
      </c>
    </row>
    <row r="363" spans="1:21" s="15" customFormat="1">
      <c r="A363" s="18">
        <v>611</v>
      </c>
      <c r="B363" s="25">
        <v>-2.3000000000000001E-4</v>
      </c>
      <c r="C363" s="25">
        <v>2.15E-3</v>
      </c>
      <c r="D363" s="25">
        <f t="shared" si="50"/>
        <v>2.0049999999999998E-3</v>
      </c>
      <c r="E363" s="25"/>
      <c r="F363" s="25"/>
      <c r="G363" s="25"/>
      <c r="H363" s="25">
        <v>4.13E-3</v>
      </c>
      <c r="I363" s="25">
        <f t="shared" si="53"/>
        <v>3.9849999999999998E-3</v>
      </c>
      <c r="J363" s="25"/>
      <c r="K363" s="25"/>
      <c r="L363" s="25"/>
      <c r="M363" s="25">
        <v>4.13E-3</v>
      </c>
      <c r="N363" s="25">
        <f t="shared" si="56"/>
        <v>3.9849999999999998E-3</v>
      </c>
      <c r="O363" s="25"/>
      <c r="P363" s="25"/>
      <c r="Q363" s="25"/>
      <c r="R363" s="25"/>
      <c r="S363" s="25"/>
      <c r="T363" s="25">
        <v>5.1999999999999995E-4</v>
      </c>
      <c r="U363" s="25">
        <f t="shared" si="59"/>
        <v>1.4499999999999997E-4</v>
      </c>
    </row>
    <row r="364" spans="1:21" s="15" customFormat="1">
      <c r="A364" s="18">
        <v>612</v>
      </c>
      <c r="B364" s="25">
        <v>3.8000000000000002E-4</v>
      </c>
      <c r="C364" s="25">
        <v>2.1800000000000001E-3</v>
      </c>
      <c r="D364" s="25">
        <f t="shared" si="50"/>
        <v>1.475E-3</v>
      </c>
      <c r="E364" s="25"/>
      <c r="F364" s="25"/>
      <c r="G364" s="25"/>
      <c r="H364" s="25">
        <v>4.1700000000000001E-3</v>
      </c>
      <c r="I364" s="25">
        <f t="shared" si="53"/>
        <v>3.4650000000000002E-3</v>
      </c>
      <c r="J364" s="25"/>
      <c r="K364" s="25"/>
      <c r="L364" s="25"/>
      <c r="M364" s="25">
        <v>4.1700000000000001E-3</v>
      </c>
      <c r="N364" s="25">
        <f t="shared" si="56"/>
        <v>3.4650000000000002E-3</v>
      </c>
      <c r="O364" s="25"/>
      <c r="P364" s="25"/>
      <c r="Q364" s="25"/>
      <c r="R364" s="25"/>
      <c r="S364" s="25"/>
      <c r="T364" s="25">
        <v>1.0300000000000001E-3</v>
      </c>
      <c r="U364" s="25">
        <f t="shared" si="59"/>
        <v>7.0500000000000011E-4</v>
      </c>
    </row>
    <row r="365" spans="1:21" s="15" customFormat="1">
      <c r="A365" s="18">
        <v>613</v>
      </c>
      <c r="B365" s="25">
        <v>-3.4000000000000002E-4</v>
      </c>
      <c r="C365" s="25">
        <v>2.2100000000000002E-3</v>
      </c>
      <c r="D365" s="25">
        <f t="shared" si="50"/>
        <v>2.075E-3</v>
      </c>
      <c r="E365" s="25"/>
      <c r="F365" s="25"/>
      <c r="G365" s="25"/>
      <c r="H365" s="25">
        <v>4.1200000000000004E-3</v>
      </c>
      <c r="I365" s="25">
        <f t="shared" si="53"/>
        <v>3.9850000000000007E-3</v>
      </c>
      <c r="J365" s="25"/>
      <c r="K365" s="25"/>
      <c r="L365" s="25"/>
      <c r="M365" s="25">
        <v>4.1200000000000004E-3</v>
      </c>
      <c r="N365" s="25">
        <f t="shared" si="56"/>
        <v>3.9850000000000007E-3</v>
      </c>
      <c r="O365" s="25"/>
      <c r="P365" s="25"/>
      <c r="Q365" s="25"/>
      <c r="R365" s="25"/>
      <c r="S365" s="25"/>
      <c r="T365" s="25">
        <v>6.0999999999999997E-4</v>
      </c>
      <c r="U365" s="25">
        <f t="shared" si="59"/>
        <v>1.3499999999999997E-4</v>
      </c>
    </row>
    <row r="366" spans="1:21" s="15" customFormat="1">
      <c r="A366" s="18">
        <v>614</v>
      </c>
      <c r="B366" s="25">
        <v>3.1E-4</v>
      </c>
      <c r="C366" s="25">
        <v>2.1900000000000001E-3</v>
      </c>
      <c r="D366" s="25">
        <f t="shared" si="50"/>
        <v>1.6000000000000001E-3</v>
      </c>
      <c r="E366" s="25"/>
      <c r="F366" s="25"/>
      <c r="G366" s="25"/>
      <c r="H366" s="25">
        <v>4.1799999999999997E-3</v>
      </c>
      <c r="I366" s="25">
        <f t="shared" si="53"/>
        <v>3.5899999999999994E-3</v>
      </c>
      <c r="J366" s="25"/>
      <c r="K366" s="25"/>
      <c r="L366" s="25"/>
      <c r="M366" s="25">
        <v>4.1799999999999997E-3</v>
      </c>
      <c r="N366" s="25">
        <f t="shared" si="56"/>
        <v>3.5899999999999994E-3</v>
      </c>
      <c r="O366" s="25"/>
      <c r="P366" s="25"/>
      <c r="Q366" s="25"/>
      <c r="R366" s="25"/>
      <c r="S366" s="25"/>
      <c r="T366" s="25">
        <v>8.7000000000000001E-4</v>
      </c>
      <c r="U366" s="25">
        <f t="shared" si="59"/>
        <v>5.9000000000000003E-4</v>
      </c>
    </row>
    <row r="367" spans="1:21" s="15" customFormat="1">
      <c r="A367" s="18">
        <v>615</v>
      </c>
      <c r="B367" s="25">
        <v>-4.2999999999999999E-4</v>
      </c>
      <c r="C367" s="25">
        <v>2.15E-3</v>
      </c>
      <c r="D367" s="25">
        <f t="shared" si="50"/>
        <v>2.1099999999999999E-3</v>
      </c>
      <c r="E367" s="25"/>
      <c r="F367" s="25"/>
      <c r="G367" s="25"/>
      <c r="H367" s="25">
        <v>4.0099999999999997E-3</v>
      </c>
      <c r="I367" s="25">
        <f t="shared" si="53"/>
        <v>3.9699999999999996E-3</v>
      </c>
      <c r="J367" s="25"/>
      <c r="K367" s="25"/>
      <c r="L367" s="25"/>
      <c r="M367" s="25">
        <v>4.0099999999999997E-3</v>
      </c>
      <c r="N367" s="25">
        <f t="shared" si="56"/>
        <v>3.9699999999999996E-3</v>
      </c>
      <c r="O367" s="25"/>
      <c r="P367" s="25"/>
      <c r="Q367" s="25"/>
      <c r="R367" s="25"/>
      <c r="S367" s="25"/>
      <c r="T367" s="25">
        <v>5.1000000000000004E-4</v>
      </c>
      <c r="U367" s="25">
        <f t="shared" si="59"/>
        <v>4.0000000000000024E-5</v>
      </c>
    </row>
    <row r="368" spans="1:21" s="15" customFormat="1">
      <c r="A368" s="18">
        <v>616</v>
      </c>
      <c r="B368" s="25">
        <v>2.0000000000000001E-4</v>
      </c>
      <c r="C368" s="25">
        <v>2.1800000000000001E-3</v>
      </c>
      <c r="D368" s="25">
        <f t="shared" si="50"/>
        <v>1.5950000000000001E-3</v>
      </c>
      <c r="E368" s="25"/>
      <c r="F368" s="25"/>
      <c r="G368" s="25"/>
      <c r="H368" s="25">
        <v>4.1000000000000003E-3</v>
      </c>
      <c r="I368" s="25">
        <f t="shared" si="53"/>
        <v>3.5150000000000003E-3</v>
      </c>
      <c r="J368" s="25"/>
      <c r="K368" s="25"/>
      <c r="L368" s="25"/>
      <c r="M368" s="25">
        <v>4.1000000000000003E-3</v>
      </c>
      <c r="N368" s="25">
        <f t="shared" si="56"/>
        <v>3.5150000000000003E-3</v>
      </c>
      <c r="O368" s="25"/>
      <c r="P368" s="25"/>
      <c r="Q368" s="25"/>
      <c r="R368" s="25"/>
      <c r="S368" s="25"/>
      <c r="T368" s="25">
        <v>9.7000000000000005E-4</v>
      </c>
      <c r="U368" s="25">
        <f t="shared" si="59"/>
        <v>5.8500000000000002E-4</v>
      </c>
    </row>
    <row r="369" spans="1:21" s="15" customFormat="1">
      <c r="A369" s="18">
        <v>617</v>
      </c>
      <c r="B369" s="25">
        <v>-2.1000000000000001E-4</v>
      </c>
      <c r="C369" s="25">
        <v>2.2200000000000002E-3</v>
      </c>
      <c r="D369" s="25">
        <f t="shared" si="50"/>
        <v>2.0150000000000003E-3</v>
      </c>
      <c r="E369" s="25"/>
      <c r="F369" s="25"/>
      <c r="G369" s="25"/>
      <c r="H369" s="25">
        <v>4.0299999999999997E-3</v>
      </c>
      <c r="I369" s="25">
        <f t="shared" si="53"/>
        <v>3.8249999999999998E-3</v>
      </c>
      <c r="J369" s="25"/>
      <c r="K369" s="25"/>
      <c r="L369" s="25"/>
      <c r="M369" s="25">
        <v>4.0299999999999997E-3</v>
      </c>
      <c r="N369" s="25">
        <f t="shared" si="56"/>
        <v>3.8249999999999998E-3</v>
      </c>
      <c r="O369" s="25"/>
      <c r="P369" s="25"/>
      <c r="Q369" s="25"/>
      <c r="R369" s="25"/>
      <c r="S369" s="25"/>
      <c r="T369" s="25">
        <v>6.2E-4</v>
      </c>
      <c r="U369" s="25">
        <f t="shared" si="59"/>
        <v>2.05E-4</v>
      </c>
    </row>
    <row r="370" spans="1:21" s="15" customFormat="1">
      <c r="A370" s="18">
        <v>618</v>
      </c>
      <c r="B370" s="25">
        <v>1.8000000000000001E-4</v>
      </c>
      <c r="C370" s="25">
        <v>2.16E-3</v>
      </c>
      <c r="D370" s="25">
        <f t="shared" si="50"/>
        <v>1.64E-3</v>
      </c>
      <c r="E370" s="25"/>
      <c r="F370" s="25"/>
      <c r="G370" s="25"/>
      <c r="H370" s="25">
        <v>4.0899999999999999E-3</v>
      </c>
      <c r="I370" s="25">
        <f t="shared" si="53"/>
        <v>3.5699999999999998E-3</v>
      </c>
      <c r="J370" s="25"/>
      <c r="K370" s="25"/>
      <c r="L370" s="25"/>
      <c r="M370" s="25">
        <v>4.0899999999999999E-3</v>
      </c>
      <c r="N370" s="25">
        <f t="shared" si="56"/>
        <v>3.5699999999999998E-3</v>
      </c>
      <c r="O370" s="25"/>
      <c r="P370" s="25"/>
      <c r="Q370" s="25"/>
      <c r="R370" s="25"/>
      <c r="S370" s="25"/>
      <c r="T370" s="25">
        <v>8.5999999999999998E-4</v>
      </c>
      <c r="U370" s="25">
        <f t="shared" si="59"/>
        <v>5.1999999999999995E-4</v>
      </c>
    </row>
    <row r="371" spans="1:21" s="15" customFormat="1">
      <c r="A371" s="18">
        <v>619</v>
      </c>
      <c r="B371" s="25">
        <v>-2.5000000000000001E-4</v>
      </c>
      <c r="C371" s="25">
        <v>2.1700000000000001E-3</v>
      </c>
      <c r="D371" s="25">
        <f t="shared" si="50"/>
        <v>1.9E-3</v>
      </c>
      <c r="E371" s="25"/>
      <c r="F371" s="25"/>
      <c r="G371" s="25"/>
      <c r="H371" s="25">
        <v>4.0600000000000002E-3</v>
      </c>
      <c r="I371" s="25">
        <f t="shared" si="53"/>
        <v>3.7900000000000004E-3</v>
      </c>
      <c r="J371" s="25"/>
      <c r="K371" s="25"/>
      <c r="L371" s="25"/>
      <c r="M371" s="25">
        <v>4.0600000000000002E-3</v>
      </c>
      <c r="N371" s="25">
        <f t="shared" si="56"/>
        <v>3.7900000000000004E-3</v>
      </c>
      <c r="O371" s="25"/>
      <c r="P371" s="25"/>
      <c r="Q371" s="25"/>
      <c r="R371" s="25"/>
      <c r="S371" s="25"/>
      <c r="T371" s="25">
        <v>7.9000000000000001E-4</v>
      </c>
      <c r="U371" s="25">
        <f t="shared" si="59"/>
        <v>2.7E-4</v>
      </c>
    </row>
    <row r="372" spans="1:21" s="15" customFormat="1">
      <c r="A372" s="18">
        <v>620</v>
      </c>
      <c r="B372" s="25">
        <v>2.5999999999999998E-4</v>
      </c>
      <c r="C372" s="25">
        <v>2.2899999999999999E-3</v>
      </c>
      <c r="D372" s="25">
        <f t="shared" si="50"/>
        <v>1.6449999999999998E-3</v>
      </c>
      <c r="E372" s="25"/>
      <c r="F372" s="25"/>
      <c r="G372" s="25"/>
      <c r="H372" s="25">
        <v>4.1900000000000001E-3</v>
      </c>
      <c r="I372" s="25">
        <f t="shared" si="53"/>
        <v>3.545E-3</v>
      </c>
      <c r="J372" s="25"/>
      <c r="K372" s="25"/>
      <c r="L372" s="25"/>
      <c r="M372" s="25">
        <v>4.1900000000000001E-3</v>
      </c>
      <c r="N372" s="25">
        <f t="shared" si="56"/>
        <v>3.545E-3</v>
      </c>
      <c r="O372" s="25"/>
      <c r="P372" s="25"/>
      <c r="Q372" s="25"/>
      <c r="R372" s="25"/>
      <c r="S372" s="25"/>
      <c r="T372" s="25">
        <v>1.0300000000000001E-3</v>
      </c>
      <c r="U372" s="25">
        <f t="shared" si="59"/>
        <v>6.4500000000000007E-4</v>
      </c>
    </row>
    <row r="373" spans="1:21" s="15" customFormat="1">
      <c r="A373" s="18">
        <v>621</v>
      </c>
      <c r="B373" s="25">
        <v>-3.5E-4</v>
      </c>
      <c r="C373" s="25">
        <v>2.2899999999999999E-3</v>
      </c>
      <c r="D373" s="25">
        <f t="shared" si="50"/>
        <v>2.0999999999999999E-3</v>
      </c>
      <c r="E373" s="25"/>
      <c r="F373" s="25"/>
      <c r="G373" s="25"/>
      <c r="H373" s="25">
        <v>4.1000000000000003E-3</v>
      </c>
      <c r="I373" s="25">
        <f t="shared" si="53"/>
        <v>3.9100000000000003E-3</v>
      </c>
      <c r="J373" s="25"/>
      <c r="K373" s="25"/>
      <c r="L373" s="25"/>
      <c r="M373" s="25">
        <v>4.1000000000000003E-3</v>
      </c>
      <c r="N373" s="25">
        <f t="shared" si="56"/>
        <v>3.9100000000000003E-3</v>
      </c>
      <c r="O373" s="25"/>
      <c r="P373" s="25"/>
      <c r="Q373" s="25"/>
      <c r="R373" s="25"/>
      <c r="S373" s="25"/>
      <c r="T373" s="25">
        <v>7.2999999999999996E-4</v>
      </c>
      <c r="U373" s="25">
        <f t="shared" si="59"/>
        <v>1.8999999999999998E-4</v>
      </c>
    </row>
    <row r="374" spans="1:21" s="15" customFormat="1">
      <c r="A374" s="18">
        <v>622</v>
      </c>
      <c r="B374" s="25">
        <v>1.1E-4</v>
      </c>
      <c r="C374" s="25">
        <v>2.15E-3</v>
      </c>
      <c r="D374" s="25">
        <f t="shared" si="50"/>
        <v>1.66E-3</v>
      </c>
      <c r="E374" s="25"/>
      <c r="F374" s="25"/>
      <c r="G374" s="25"/>
      <c r="H374" s="25">
        <v>4.0099999999999997E-3</v>
      </c>
      <c r="I374" s="25">
        <f t="shared" si="53"/>
        <v>3.5199999999999997E-3</v>
      </c>
      <c r="J374" s="25"/>
      <c r="K374" s="25"/>
      <c r="L374" s="25"/>
      <c r="M374" s="25">
        <v>4.0200000000000001E-3</v>
      </c>
      <c r="N374" s="25">
        <f t="shared" si="56"/>
        <v>3.5300000000000002E-3</v>
      </c>
      <c r="O374" s="25"/>
      <c r="P374" s="25"/>
      <c r="Q374" s="25"/>
      <c r="R374" s="25"/>
      <c r="S374" s="25"/>
      <c r="T374" s="25">
        <v>8.7000000000000001E-4</v>
      </c>
      <c r="U374" s="25">
        <f t="shared" si="59"/>
        <v>4.8999999999999998E-4</v>
      </c>
    </row>
    <row r="375" spans="1:21" s="15" customFormat="1">
      <c r="A375" s="18">
        <v>623</v>
      </c>
      <c r="B375" s="25">
        <v>-2.9E-4</v>
      </c>
      <c r="C375" s="25">
        <v>2.2499999999999998E-3</v>
      </c>
      <c r="D375" s="25">
        <f t="shared" si="50"/>
        <v>2.0099999999999996E-3</v>
      </c>
      <c r="E375" s="25"/>
      <c r="F375" s="25"/>
      <c r="G375" s="25"/>
      <c r="H375" s="25">
        <v>4.0400000000000002E-3</v>
      </c>
      <c r="I375" s="25">
        <f t="shared" si="53"/>
        <v>3.8000000000000004E-3</v>
      </c>
      <c r="J375" s="25"/>
      <c r="K375" s="25"/>
      <c r="L375" s="25"/>
      <c r="M375" s="25">
        <v>4.0400000000000002E-3</v>
      </c>
      <c r="N375" s="25">
        <f t="shared" si="56"/>
        <v>3.8000000000000004E-3</v>
      </c>
      <c r="O375" s="25"/>
      <c r="P375" s="25"/>
      <c r="Q375" s="25"/>
      <c r="R375" s="25"/>
      <c r="S375" s="25"/>
      <c r="T375" s="25">
        <v>7.6999999999999996E-4</v>
      </c>
      <c r="U375" s="25">
        <f t="shared" si="59"/>
        <v>2.3999999999999998E-4</v>
      </c>
    </row>
    <row r="376" spans="1:21" s="15" customFormat="1">
      <c r="A376" s="18">
        <v>624</v>
      </c>
      <c r="B376" s="25">
        <v>1.3999999999999999E-4</v>
      </c>
      <c r="C376" s="25">
        <v>2.3800000000000002E-3</v>
      </c>
      <c r="D376" s="25">
        <f t="shared" si="50"/>
        <v>1.8550000000000003E-3</v>
      </c>
      <c r="E376" s="25"/>
      <c r="F376" s="25"/>
      <c r="G376" s="25"/>
      <c r="H376" s="25">
        <v>4.2100000000000002E-3</v>
      </c>
      <c r="I376" s="25">
        <f t="shared" si="53"/>
        <v>3.6850000000000003E-3</v>
      </c>
      <c r="J376" s="25"/>
      <c r="K376" s="25"/>
      <c r="L376" s="25"/>
      <c r="M376" s="25">
        <v>4.2100000000000002E-3</v>
      </c>
      <c r="N376" s="25">
        <f t="shared" si="56"/>
        <v>3.6850000000000003E-3</v>
      </c>
      <c r="O376" s="25"/>
      <c r="P376" s="25"/>
      <c r="Q376" s="25"/>
      <c r="R376" s="25"/>
      <c r="S376" s="25"/>
      <c r="T376" s="25">
        <v>9.1E-4</v>
      </c>
      <c r="U376" s="25">
        <f t="shared" si="59"/>
        <v>5.2499999999999997E-4</v>
      </c>
    </row>
    <row r="377" spans="1:21" s="15" customFormat="1">
      <c r="A377" s="18">
        <v>625</v>
      </c>
      <c r="B377" s="25">
        <v>-1.2E-4</v>
      </c>
      <c r="C377" s="25">
        <v>2.2599999999999999E-3</v>
      </c>
      <c r="D377" s="25">
        <f t="shared" si="50"/>
        <v>1.885E-3</v>
      </c>
      <c r="E377" s="25"/>
      <c r="F377" s="25"/>
      <c r="G377" s="25"/>
      <c r="H377" s="25">
        <v>3.98E-3</v>
      </c>
      <c r="I377" s="25">
        <f t="shared" si="53"/>
        <v>3.6050000000000001E-3</v>
      </c>
      <c r="J377" s="25"/>
      <c r="K377" s="25"/>
      <c r="L377" s="25"/>
      <c r="M377" s="25">
        <v>3.98E-3</v>
      </c>
      <c r="N377" s="25">
        <f t="shared" si="56"/>
        <v>3.6050000000000001E-3</v>
      </c>
      <c r="O377" s="25"/>
      <c r="P377" s="25"/>
      <c r="Q377" s="25"/>
      <c r="R377" s="25"/>
      <c r="S377" s="25"/>
      <c r="T377" s="25">
        <v>8.7000000000000001E-4</v>
      </c>
      <c r="U377" s="25">
        <f t="shared" si="59"/>
        <v>3.7500000000000001E-4</v>
      </c>
    </row>
    <row r="378" spans="1:21" s="15" customFormat="1">
      <c r="A378" s="18">
        <v>626</v>
      </c>
      <c r="B378" s="25">
        <v>9.0000000000000006E-5</v>
      </c>
      <c r="C378" s="25">
        <v>2.2399999999999998E-3</v>
      </c>
      <c r="D378" s="25">
        <f t="shared" si="50"/>
        <v>1.7399999999999998E-3</v>
      </c>
      <c r="E378" s="25"/>
      <c r="F378" s="25"/>
      <c r="G378" s="25"/>
      <c r="H378" s="25">
        <v>4.0800000000000003E-3</v>
      </c>
      <c r="I378" s="25">
        <f t="shared" si="53"/>
        <v>3.5800000000000003E-3</v>
      </c>
      <c r="J378" s="25"/>
      <c r="K378" s="25"/>
      <c r="L378" s="25"/>
      <c r="M378" s="25">
        <v>4.0800000000000003E-3</v>
      </c>
      <c r="N378" s="25">
        <f t="shared" si="56"/>
        <v>3.5800000000000003E-3</v>
      </c>
      <c r="O378" s="25"/>
      <c r="P378" s="25"/>
      <c r="Q378" s="25"/>
      <c r="R378" s="25"/>
      <c r="S378" s="25"/>
      <c r="T378" s="25">
        <v>9.1E-4</v>
      </c>
      <c r="U378" s="25">
        <f t="shared" si="59"/>
        <v>5.0000000000000001E-4</v>
      </c>
    </row>
    <row r="379" spans="1:21" s="15" customFormat="1">
      <c r="A379" s="18">
        <v>627</v>
      </c>
      <c r="B379" s="25">
        <v>-6.0000000000000002E-5</v>
      </c>
      <c r="C379" s="25">
        <v>2.2699999999999999E-3</v>
      </c>
      <c r="D379" s="25">
        <f t="shared" si="50"/>
        <v>1.805E-3</v>
      </c>
      <c r="E379" s="25"/>
      <c r="F379" s="25"/>
      <c r="G379" s="25"/>
      <c r="H379" s="25">
        <v>3.96E-3</v>
      </c>
      <c r="I379" s="25">
        <f t="shared" si="53"/>
        <v>3.4949999999999998E-3</v>
      </c>
      <c r="J379" s="25"/>
      <c r="K379" s="25"/>
      <c r="L379" s="25"/>
      <c r="M379" s="25">
        <v>3.96E-3</v>
      </c>
      <c r="N379" s="25">
        <f t="shared" si="56"/>
        <v>3.4949999999999998E-3</v>
      </c>
      <c r="O379" s="25"/>
      <c r="P379" s="25"/>
      <c r="Q379" s="25"/>
      <c r="R379" s="25"/>
      <c r="S379" s="25"/>
      <c r="T379" s="25">
        <v>9.8999999999999999E-4</v>
      </c>
      <c r="U379" s="25">
        <f t="shared" si="59"/>
        <v>4.6499999999999997E-4</v>
      </c>
    </row>
    <row r="380" spans="1:21" s="15" customFormat="1">
      <c r="A380" s="18">
        <v>628</v>
      </c>
      <c r="B380" s="25">
        <v>-6.8999999999999997E-5</v>
      </c>
      <c r="C380" s="25">
        <v>2.2300000000000002E-3</v>
      </c>
      <c r="D380" s="25">
        <f t="shared" si="50"/>
        <v>1.8845000000000003E-3</v>
      </c>
      <c r="E380" s="25"/>
      <c r="F380" s="25"/>
      <c r="G380" s="25"/>
      <c r="H380" s="25">
        <v>4.0000000000000001E-3</v>
      </c>
      <c r="I380" s="25">
        <f t="shared" si="53"/>
        <v>3.6545000000000002E-3</v>
      </c>
      <c r="J380" s="25"/>
      <c r="K380" s="25"/>
      <c r="L380" s="25"/>
      <c r="M380" s="25">
        <v>4.0000000000000001E-3</v>
      </c>
      <c r="N380" s="25">
        <f t="shared" si="56"/>
        <v>3.6545000000000002E-3</v>
      </c>
      <c r="O380" s="25"/>
      <c r="P380" s="25"/>
      <c r="Q380" s="25"/>
      <c r="R380" s="25"/>
      <c r="S380" s="25"/>
      <c r="T380" s="25">
        <v>7.6000000000000004E-4</v>
      </c>
      <c r="U380" s="25">
        <f t="shared" si="59"/>
        <v>3.455E-4</v>
      </c>
    </row>
    <row r="381" spans="1:21" s="15" customFormat="1">
      <c r="A381" s="18">
        <v>629</v>
      </c>
      <c r="B381" s="25">
        <v>1.0000000000000001E-5</v>
      </c>
      <c r="C381" s="25">
        <v>2.2699999999999999E-3</v>
      </c>
      <c r="D381" s="25">
        <f t="shared" si="50"/>
        <v>1.7849999999999999E-3</v>
      </c>
      <c r="E381" s="25"/>
      <c r="F381" s="25"/>
      <c r="G381" s="25"/>
      <c r="H381" s="25">
        <v>3.98E-3</v>
      </c>
      <c r="I381" s="25">
        <f t="shared" si="53"/>
        <v>3.4949999999999998E-3</v>
      </c>
      <c r="J381" s="25"/>
      <c r="K381" s="25"/>
      <c r="L381" s="25"/>
      <c r="M381" s="25">
        <v>3.98E-3</v>
      </c>
      <c r="N381" s="25">
        <f t="shared" si="56"/>
        <v>3.4949999999999998E-3</v>
      </c>
      <c r="O381" s="25"/>
      <c r="P381" s="25"/>
      <c r="Q381" s="25"/>
      <c r="R381" s="25"/>
      <c r="S381" s="25"/>
      <c r="T381" s="25">
        <v>9.6000000000000002E-4</v>
      </c>
      <c r="U381" s="25">
        <f t="shared" si="59"/>
        <v>4.8500000000000003E-4</v>
      </c>
    </row>
    <row r="382" spans="1:21" s="15" customFormat="1">
      <c r="A382" s="18">
        <v>630</v>
      </c>
      <c r="B382" s="25">
        <v>-6.8999999999999997E-5</v>
      </c>
      <c r="C382" s="25">
        <v>2.2799999999999999E-3</v>
      </c>
      <c r="D382" s="25">
        <f t="shared" si="50"/>
        <v>1.9145E-3</v>
      </c>
      <c r="E382" s="25"/>
      <c r="F382" s="25"/>
      <c r="G382" s="25"/>
      <c r="H382" s="25">
        <v>4.0499999999999998E-3</v>
      </c>
      <c r="I382" s="25">
        <f t="shared" si="53"/>
        <v>3.6844999999999998E-3</v>
      </c>
      <c r="J382" s="25"/>
      <c r="K382" s="25"/>
      <c r="L382" s="25"/>
      <c r="M382" s="25">
        <v>4.0499999999999998E-3</v>
      </c>
      <c r="N382" s="25">
        <f t="shared" si="56"/>
        <v>3.6844999999999998E-3</v>
      </c>
      <c r="O382" s="25"/>
      <c r="P382" s="25"/>
      <c r="Q382" s="25"/>
      <c r="R382" s="25"/>
      <c r="S382" s="25"/>
      <c r="T382" s="25">
        <v>8.0000000000000004E-4</v>
      </c>
      <c r="U382" s="25">
        <f t="shared" si="59"/>
        <v>3.6550000000000005E-4</v>
      </c>
    </row>
    <row r="383" spans="1:21" s="15" customFormat="1">
      <c r="A383" s="18">
        <v>631</v>
      </c>
      <c r="B383" s="25">
        <v>-1.2999999999999999E-4</v>
      </c>
      <c r="C383" s="25">
        <v>2.3E-3</v>
      </c>
      <c r="D383" s="25">
        <f t="shared" si="50"/>
        <v>1.9204999999999999E-3</v>
      </c>
      <c r="E383" s="25"/>
      <c r="F383" s="25"/>
      <c r="G383" s="25"/>
      <c r="H383" s="25">
        <v>4.0000000000000001E-3</v>
      </c>
      <c r="I383" s="25">
        <f t="shared" si="53"/>
        <v>3.6205E-3</v>
      </c>
      <c r="J383" s="25"/>
      <c r="K383" s="25"/>
      <c r="L383" s="25"/>
      <c r="M383" s="25">
        <v>4.0000000000000001E-3</v>
      </c>
      <c r="N383" s="25">
        <f t="shared" si="56"/>
        <v>3.6205E-3</v>
      </c>
      <c r="O383" s="25"/>
      <c r="P383" s="25"/>
      <c r="Q383" s="25"/>
      <c r="R383" s="25"/>
      <c r="S383" s="25"/>
      <c r="T383" s="25">
        <v>8.8900000000000003E-4</v>
      </c>
      <c r="U383" s="25">
        <f t="shared" si="59"/>
        <v>3.7950000000000001E-4</v>
      </c>
    </row>
    <row r="384" spans="1:21" s="15" customFormat="1">
      <c r="A384" s="18">
        <v>632</v>
      </c>
      <c r="B384" s="25">
        <v>-1.1E-4</v>
      </c>
      <c r="C384" s="25">
        <v>2.2399999999999998E-3</v>
      </c>
      <c r="D384" s="25">
        <f t="shared" si="50"/>
        <v>1.9599999999999999E-3</v>
      </c>
      <c r="E384" s="25"/>
      <c r="F384" s="25"/>
      <c r="G384" s="25"/>
      <c r="H384" s="25">
        <v>4.0000000000000001E-3</v>
      </c>
      <c r="I384" s="25">
        <f t="shared" si="53"/>
        <v>3.7200000000000002E-3</v>
      </c>
      <c r="J384" s="25"/>
      <c r="K384" s="25"/>
      <c r="L384" s="25"/>
      <c r="M384" s="25">
        <v>4.0000000000000001E-3</v>
      </c>
      <c r="N384" s="25">
        <f t="shared" si="56"/>
        <v>3.7200000000000002E-3</v>
      </c>
      <c r="O384" s="25"/>
      <c r="P384" s="25"/>
      <c r="Q384" s="25"/>
      <c r="R384" s="25"/>
      <c r="S384" s="25"/>
      <c r="T384" s="25">
        <v>6.7000000000000002E-4</v>
      </c>
      <c r="U384" s="25">
        <f t="shared" si="59"/>
        <v>2.8000000000000003E-4</v>
      </c>
    </row>
    <row r="385" spans="1:21" s="15" customFormat="1">
      <c r="A385" s="18">
        <v>633</v>
      </c>
      <c r="B385" s="25">
        <v>-3.0000000000000001E-5</v>
      </c>
      <c r="C385" s="25">
        <v>2.32E-3</v>
      </c>
      <c r="D385" s="25">
        <f t="shared" si="50"/>
        <v>1.8400000000000001E-3</v>
      </c>
      <c r="E385" s="25"/>
      <c r="F385" s="25"/>
      <c r="G385" s="25"/>
      <c r="H385" s="25">
        <v>3.9899999999999996E-3</v>
      </c>
      <c r="I385" s="25">
        <f t="shared" si="53"/>
        <v>3.5099999999999997E-3</v>
      </c>
      <c r="J385" s="25"/>
      <c r="K385" s="25"/>
      <c r="L385" s="25"/>
      <c r="M385" s="25">
        <v>3.9899999999999996E-3</v>
      </c>
      <c r="N385" s="25">
        <f t="shared" si="56"/>
        <v>3.5099999999999997E-3</v>
      </c>
      <c r="O385" s="25"/>
      <c r="P385" s="25"/>
      <c r="Q385" s="25"/>
      <c r="R385" s="25"/>
      <c r="S385" s="25"/>
      <c r="T385" s="25">
        <v>9.8999999999999999E-4</v>
      </c>
      <c r="U385" s="25">
        <f t="shared" si="59"/>
        <v>4.8000000000000001E-4</v>
      </c>
    </row>
    <row r="386" spans="1:21" s="15" customFormat="1">
      <c r="A386" s="18">
        <v>634</v>
      </c>
      <c r="B386" s="25">
        <v>-6.8999999999999997E-5</v>
      </c>
      <c r="C386" s="25">
        <v>2.3999999999999998E-3</v>
      </c>
      <c r="D386" s="25">
        <f t="shared" si="50"/>
        <v>2.0394999999999996E-3</v>
      </c>
      <c r="E386" s="25"/>
      <c r="F386" s="25"/>
      <c r="G386" s="25"/>
      <c r="H386" s="25">
        <v>4.0200000000000001E-3</v>
      </c>
      <c r="I386" s="25">
        <f t="shared" si="53"/>
        <v>3.6595E-3</v>
      </c>
      <c r="J386" s="25"/>
      <c r="K386" s="25"/>
      <c r="L386" s="25"/>
      <c r="M386" s="25">
        <v>4.0200000000000001E-3</v>
      </c>
      <c r="N386" s="25">
        <f t="shared" si="56"/>
        <v>3.6595E-3</v>
      </c>
      <c r="O386" s="25"/>
      <c r="P386" s="25"/>
      <c r="Q386" s="25"/>
      <c r="R386" s="25"/>
      <c r="S386" s="25"/>
      <c r="T386" s="25">
        <v>7.9000000000000001E-4</v>
      </c>
      <c r="U386" s="25">
        <f t="shared" si="59"/>
        <v>3.6050000000000003E-4</v>
      </c>
    </row>
    <row r="387" spans="1:21" s="15" customFormat="1">
      <c r="A387" s="18">
        <v>635</v>
      </c>
      <c r="B387" s="25">
        <v>-5.0000000000000002E-5</v>
      </c>
      <c r="C387" s="25">
        <v>2.31E-3</v>
      </c>
      <c r="D387" s="25">
        <f t="shared" ref="D387:D450" si="60">C387-U387</f>
        <v>1.8400000000000001E-3</v>
      </c>
      <c r="E387" s="25"/>
      <c r="F387" s="25"/>
      <c r="G387" s="25"/>
      <c r="H387" s="25">
        <v>3.9199999999999999E-3</v>
      </c>
      <c r="I387" s="25">
        <f t="shared" ref="I387:I450" si="61">H387-U387</f>
        <v>3.4499999999999999E-3</v>
      </c>
      <c r="J387" s="25"/>
      <c r="K387" s="25"/>
      <c r="L387" s="25"/>
      <c r="M387" s="25">
        <v>3.9199999999999999E-3</v>
      </c>
      <c r="N387" s="25">
        <f t="shared" ref="N387:N450" si="62">M387-U387</f>
        <v>3.4499999999999999E-3</v>
      </c>
      <c r="O387" s="25"/>
      <c r="P387" s="25"/>
      <c r="Q387" s="25"/>
      <c r="R387" s="25"/>
      <c r="S387" s="25"/>
      <c r="T387" s="25">
        <v>9.8999999999999999E-4</v>
      </c>
      <c r="U387" s="25">
        <f t="shared" ref="U387:U450" si="63">(B387+T387)/2</f>
        <v>4.6999999999999999E-4</v>
      </c>
    </row>
    <row r="388" spans="1:21" s="15" customFormat="1">
      <c r="A388" s="18">
        <v>636</v>
      </c>
      <c r="B388" s="25">
        <v>-1E-4</v>
      </c>
      <c r="C388" s="25">
        <v>2.3E-3</v>
      </c>
      <c r="D388" s="25">
        <f t="shared" si="60"/>
        <v>1.98E-3</v>
      </c>
      <c r="E388" s="25"/>
      <c r="F388" s="25"/>
      <c r="G388" s="25"/>
      <c r="H388" s="25">
        <v>3.98E-3</v>
      </c>
      <c r="I388" s="25">
        <f t="shared" si="61"/>
        <v>3.6600000000000001E-3</v>
      </c>
      <c r="J388" s="25"/>
      <c r="K388" s="25"/>
      <c r="L388" s="25"/>
      <c r="M388" s="25">
        <v>3.98E-3</v>
      </c>
      <c r="N388" s="25">
        <f t="shared" si="62"/>
        <v>3.6600000000000001E-3</v>
      </c>
      <c r="O388" s="25"/>
      <c r="P388" s="25"/>
      <c r="Q388" s="25"/>
      <c r="R388" s="25"/>
      <c r="S388" s="25"/>
      <c r="T388" s="25">
        <v>7.3999999999999999E-4</v>
      </c>
      <c r="U388" s="25">
        <f t="shared" si="63"/>
        <v>3.1999999999999997E-4</v>
      </c>
    </row>
    <row r="389" spans="1:21" s="15" customFormat="1">
      <c r="A389" s="18">
        <v>637</v>
      </c>
      <c r="B389" s="25">
        <v>-8.0000000000000007E-5</v>
      </c>
      <c r="C389" s="25">
        <v>2.33E-3</v>
      </c>
      <c r="D389" s="25">
        <f t="shared" si="60"/>
        <v>1.91E-3</v>
      </c>
      <c r="E389" s="25"/>
      <c r="F389" s="25"/>
      <c r="G389" s="25"/>
      <c r="H389" s="25">
        <v>4.0699999999999998E-3</v>
      </c>
      <c r="I389" s="25">
        <f t="shared" si="61"/>
        <v>3.6499999999999996E-3</v>
      </c>
      <c r="J389" s="25"/>
      <c r="K389" s="25"/>
      <c r="L389" s="25"/>
      <c r="M389" s="25">
        <v>4.0699999999999998E-3</v>
      </c>
      <c r="N389" s="25">
        <f t="shared" si="62"/>
        <v>3.6499999999999996E-3</v>
      </c>
      <c r="O389" s="25"/>
      <c r="P389" s="25"/>
      <c r="Q389" s="25"/>
      <c r="R389" s="25"/>
      <c r="S389" s="25"/>
      <c r="T389" s="25">
        <v>9.2000000000000003E-4</v>
      </c>
      <c r="U389" s="25">
        <f t="shared" si="63"/>
        <v>4.2000000000000002E-4</v>
      </c>
    </row>
    <row r="390" spans="1:21" s="15" customFormat="1">
      <c r="A390" s="18">
        <v>638</v>
      </c>
      <c r="B390" s="25">
        <v>-6.0000000000000002E-5</v>
      </c>
      <c r="C390" s="25">
        <v>2.2300000000000002E-3</v>
      </c>
      <c r="D390" s="25">
        <f t="shared" si="60"/>
        <v>1.9250000000000003E-3</v>
      </c>
      <c r="E390" s="25"/>
      <c r="F390" s="25"/>
      <c r="G390" s="25"/>
      <c r="H390" s="25">
        <v>3.9300000000000003E-3</v>
      </c>
      <c r="I390" s="25">
        <f t="shared" si="61"/>
        <v>3.6250000000000002E-3</v>
      </c>
      <c r="J390" s="25"/>
      <c r="K390" s="25"/>
      <c r="L390" s="25"/>
      <c r="M390" s="25">
        <v>3.9300000000000003E-3</v>
      </c>
      <c r="N390" s="25">
        <f t="shared" si="62"/>
        <v>3.6250000000000002E-3</v>
      </c>
      <c r="O390" s="25"/>
      <c r="P390" s="25"/>
      <c r="Q390" s="25"/>
      <c r="R390" s="25"/>
      <c r="S390" s="25"/>
      <c r="T390" s="25">
        <v>6.7000000000000002E-4</v>
      </c>
      <c r="U390" s="25">
        <f t="shared" si="63"/>
        <v>3.0499999999999999E-4</v>
      </c>
    </row>
    <row r="391" spans="1:21" s="15" customFormat="1">
      <c r="A391" s="18">
        <v>639</v>
      </c>
      <c r="B391" s="25">
        <v>-9.0000000000000006E-5</v>
      </c>
      <c r="C391" s="25">
        <v>2.2499999999999998E-3</v>
      </c>
      <c r="D391" s="25">
        <f t="shared" si="60"/>
        <v>1.7949999999999997E-3</v>
      </c>
      <c r="E391" s="25"/>
      <c r="F391" s="25"/>
      <c r="G391" s="25"/>
      <c r="H391" s="25">
        <v>3.98E-3</v>
      </c>
      <c r="I391" s="25">
        <f t="shared" si="61"/>
        <v>3.5249999999999999E-3</v>
      </c>
      <c r="J391" s="25"/>
      <c r="K391" s="25"/>
      <c r="L391" s="25"/>
      <c r="M391" s="25">
        <v>3.98E-3</v>
      </c>
      <c r="N391" s="25">
        <f t="shared" si="62"/>
        <v>3.5249999999999999E-3</v>
      </c>
      <c r="O391" s="25"/>
      <c r="P391" s="25"/>
      <c r="Q391" s="25"/>
      <c r="R391" s="25"/>
      <c r="S391" s="25"/>
      <c r="T391" s="25">
        <v>1E-3</v>
      </c>
      <c r="U391" s="25">
        <f t="shared" si="63"/>
        <v>4.55E-4</v>
      </c>
    </row>
    <row r="392" spans="1:21" s="15" customFormat="1">
      <c r="A392" s="18">
        <v>640</v>
      </c>
      <c r="B392" s="25">
        <v>-1.9000000000000001E-4</v>
      </c>
      <c r="C392" s="25">
        <v>2.32E-3</v>
      </c>
      <c r="D392" s="25">
        <f t="shared" si="60"/>
        <v>2.1250000000000002E-3</v>
      </c>
      <c r="E392" s="25"/>
      <c r="F392" s="25"/>
      <c r="G392" s="25"/>
      <c r="H392" s="25">
        <v>3.79E-3</v>
      </c>
      <c r="I392" s="25">
        <f t="shared" si="61"/>
        <v>3.5950000000000001E-3</v>
      </c>
      <c r="J392" s="25"/>
      <c r="K392" s="25"/>
      <c r="L392" s="25"/>
      <c r="M392" s="25">
        <v>3.79E-3</v>
      </c>
      <c r="N392" s="25">
        <f t="shared" si="62"/>
        <v>3.5950000000000001E-3</v>
      </c>
      <c r="O392" s="25"/>
      <c r="P392" s="25"/>
      <c r="Q392" s="25"/>
      <c r="R392" s="25"/>
      <c r="S392" s="25"/>
      <c r="T392" s="25">
        <v>5.8E-4</v>
      </c>
      <c r="U392" s="25">
        <f t="shared" si="63"/>
        <v>1.95E-4</v>
      </c>
    </row>
    <row r="393" spans="1:21" s="15" customFormat="1">
      <c r="A393" s="18">
        <v>641</v>
      </c>
      <c r="B393" s="25">
        <v>-5.0000000000000002E-5</v>
      </c>
      <c r="C393" s="25">
        <v>2.31E-3</v>
      </c>
      <c r="D393" s="25">
        <f t="shared" si="60"/>
        <v>1.8E-3</v>
      </c>
      <c r="E393" s="25"/>
      <c r="F393" s="25"/>
      <c r="G393" s="25"/>
      <c r="H393" s="25">
        <v>3.9899999999999996E-3</v>
      </c>
      <c r="I393" s="25">
        <f t="shared" si="61"/>
        <v>3.4799999999999996E-3</v>
      </c>
      <c r="J393" s="25"/>
      <c r="K393" s="25"/>
      <c r="L393" s="25"/>
      <c r="M393" s="25">
        <v>3.9899999999999996E-3</v>
      </c>
      <c r="N393" s="25">
        <f t="shared" si="62"/>
        <v>3.4799999999999996E-3</v>
      </c>
      <c r="O393" s="25"/>
      <c r="P393" s="25"/>
      <c r="Q393" s="25"/>
      <c r="R393" s="25"/>
      <c r="S393" s="25"/>
      <c r="T393" s="25">
        <v>1.07E-3</v>
      </c>
      <c r="U393" s="25">
        <f t="shared" si="63"/>
        <v>5.1000000000000004E-4</v>
      </c>
    </row>
    <row r="394" spans="1:21" s="15" customFormat="1">
      <c r="A394" s="18">
        <v>642</v>
      </c>
      <c r="B394" s="25">
        <v>6.8999999999999997E-5</v>
      </c>
      <c r="C394" s="25">
        <v>2.2300000000000002E-3</v>
      </c>
      <c r="D394" s="25">
        <f t="shared" si="60"/>
        <v>1.8005000000000002E-3</v>
      </c>
      <c r="E394" s="25"/>
      <c r="F394" s="25"/>
      <c r="G394" s="25"/>
      <c r="H394" s="25">
        <v>4.0099999999999997E-3</v>
      </c>
      <c r="I394" s="25">
        <f t="shared" si="61"/>
        <v>3.5804999999999995E-3</v>
      </c>
      <c r="J394" s="25"/>
      <c r="K394" s="25"/>
      <c r="L394" s="25"/>
      <c r="M394" s="25">
        <v>4.0099999999999997E-3</v>
      </c>
      <c r="N394" s="25">
        <f t="shared" si="62"/>
        <v>3.5804999999999995E-3</v>
      </c>
      <c r="O394" s="25"/>
      <c r="P394" s="25"/>
      <c r="Q394" s="25"/>
      <c r="R394" s="25"/>
      <c r="S394" s="25"/>
      <c r="T394" s="25">
        <v>7.9000000000000001E-4</v>
      </c>
      <c r="U394" s="25">
        <f t="shared" si="63"/>
        <v>4.2949999999999998E-4</v>
      </c>
    </row>
    <row r="395" spans="1:21" s="15" customFormat="1">
      <c r="A395" s="18">
        <v>643</v>
      </c>
      <c r="B395" s="25">
        <v>-4.0000000000000003E-5</v>
      </c>
      <c r="C395" s="25">
        <v>2.32E-3</v>
      </c>
      <c r="D395" s="25">
        <f t="shared" si="60"/>
        <v>1.825E-3</v>
      </c>
      <c r="E395" s="25"/>
      <c r="F395" s="25"/>
      <c r="G395" s="25"/>
      <c r="H395" s="25">
        <v>3.9899999999999996E-3</v>
      </c>
      <c r="I395" s="25">
        <f t="shared" si="61"/>
        <v>3.4949999999999998E-3</v>
      </c>
      <c r="J395" s="25"/>
      <c r="K395" s="25"/>
      <c r="L395" s="25"/>
      <c r="M395" s="25">
        <v>3.9899999999999996E-3</v>
      </c>
      <c r="N395" s="25">
        <f t="shared" si="62"/>
        <v>3.4949999999999998E-3</v>
      </c>
      <c r="O395" s="25"/>
      <c r="P395" s="25"/>
      <c r="Q395" s="25"/>
      <c r="R395" s="25"/>
      <c r="S395" s="25"/>
      <c r="T395" s="25">
        <v>1.0300000000000001E-3</v>
      </c>
      <c r="U395" s="25">
        <f t="shared" si="63"/>
        <v>4.95E-4</v>
      </c>
    </row>
    <row r="396" spans="1:21" s="15" customFormat="1">
      <c r="A396" s="18">
        <v>644</v>
      </c>
      <c r="B396" s="25">
        <v>1.0000000000000001E-5</v>
      </c>
      <c r="C396" s="25">
        <v>2.1900000000000001E-3</v>
      </c>
      <c r="D396" s="25">
        <f t="shared" si="60"/>
        <v>1.755E-3</v>
      </c>
      <c r="E396" s="25"/>
      <c r="F396" s="25"/>
      <c r="G396" s="25"/>
      <c r="H396" s="25">
        <v>3.8300000000000001E-3</v>
      </c>
      <c r="I396" s="25">
        <f t="shared" si="61"/>
        <v>3.395E-3</v>
      </c>
      <c r="J396" s="25"/>
      <c r="K396" s="25"/>
      <c r="L396" s="25"/>
      <c r="M396" s="25">
        <v>3.8300000000000001E-3</v>
      </c>
      <c r="N396" s="25">
        <f t="shared" si="62"/>
        <v>3.395E-3</v>
      </c>
      <c r="O396" s="25"/>
      <c r="P396" s="25"/>
      <c r="Q396" s="25"/>
      <c r="R396" s="25"/>
      <c r="S396" s="25"/>
      <c r="T396" s="25">
        <v>8.5999999999999998E-4</v>
      </c>
      <c r="U396" s="25">
        <f t="shared" si="63"/>
        <v>4.35E-4</v>
      </c>
    </row>
    <row r="397" spans="1:21" s="15" customFormat="1">
      <c r="A397" s="18">
        <v>645</v>
      </c>
      <c r="B397" s="25">
        <v>-2.0000000000000001E-4</v>
      </c>
      <c r="C397" s="25">
        <v>2.2300000000000002E-3</v>
      </c>
      <c r="D397" s="25">
        <f t="shared" si="60"/>
        <v>1.8550000000000003E-3</v>
      </c>
      <c r="E397" s="25"/>
      <c r="F397" s="25"/>
      <c r="G397" s="25"/>
      <c r="H397" s="25">
        <v>3.9199999999999999E-3</v>
      </c>
      <c r="I397" s="25">
        <f t="shared" si="61"/>
        <v>3.545E-3</v>
      </c>
      <c r="J397" s="25"/>
      <c r="K397" s="25"/>
      <c r="L397" s="25"/>
      <c r="M397" s="25">
        <v>3.9199999999999999E-3</v>
      </c>
      <c r="N397" s="25">
        <f t="shared" si="62"/>
        <v>3.545E-3</v>
      </c>
      <c r="O397" s="25"/>
      <c r="P397" s="25"/>
      <c r="Q397" s="25"/>
      <c r="R397" s="25"/>
      <c r="S397" s="25"/>
      <c r="T397" s="25">
        <v>9.5E-4</v>
      </c>
      <c r="U397" s="25">
        <f t="shared" si="63"/>
        <v>3.7500000000000001E-4</v>
      </c>
    </row>
    <row r="398" spans="1:21" s="15" customFormat="1">
      <c r="A398" s="18">
        <v>646</v>
      </c>
      <c r="B398" s="25">
        <v>-1.2999999999999999E-4</v>
      </c>
      <c r="C398" s="25">
        <v>2.2100000000000002E-3</v>
      </c>
      <c r="D398" s="25">
        <f t="shared" si="60"/>
        <v>1.9000000000000002E-3</v>
      </c>
      <c r="E398" s="25"/>
      <c r="F398" s="25"/>
      <c r="G398" s="25"/>
      <c r="H398" s="25">
        <v>3.7299999999999998E-3</v>
      </c>
      <c r="I398" s="25">
        <f t="shared" si="61"/>
        <v>3.4199999999999999E-3</v>
      </c>
      <c r="J398" s="25"/>
      <c r="K398" s="25"/>
      <c r="L398" s="25"/>
      <c r="M398" s="25">
        <v>3.7299999999999998E-3</v>
      </c>
      <c r="N398" s="25">
        <f t="shared" si="62"/>
        <v>3.4199999999999999E-3</v>
      </c>
      <c r="O398" s="25"/>
      <c r="P398" s="25"/>
      <c r="Q398" s="25"/>
      <c r="R398" s="25"/>
      <c r="S398" s="25"/>
      <c r="T398" s="25">
        <v>7.5000000000000002E-4</v>
      </c>
      <c r="U398" s="25">
        <f t="shared" si="63"/>
        <v>3.1E-4</v>
      </c>
    </row>
    <row r="399" spans="1:21" s="15" customFormat="1">
      <c r="A399" s="18">
        <v>647</v>
      </c>
      <c r="B399" s="25">
        <v>0</v>
      </c>
      <c r="C399" s="25">
        <v>2.3400000000000001E-3</v>
      </c>
      <c r="D399" s="25">
        <f t="shared" si="60"/>
        <v>1.7950000000000002E-3</v>
      </c>
      <c r="E399" s="25"/>
      <c r="F399" s="25"/>
      <c r="G399" s="25"/>
      <c r="H399" s="25">
        <v>3.9899999999999996E-3</v>
      </c>
      <c r="I399" s="25">
        <f t="shared" si="61"/>
        <v>3.4449999999999997E-3</v>
      </c>
      <c r="J399" s="25"/>
      <c r="K399" s="25"/>
      <c r="L399" s="25"/>
      <c r="M399" s="25">
        <v>3.9899999999999996E-3</v>
      </c>
      <c r="N399" s="25">
        <f t="shared" si="62"/>
        <v>3.4449999999999997E-3</v>
      </c>
      <c r="O399" s="25"/>
      <c r="P399" s="25"/>
      <c r="Q399" s="25"/>
      <c r="R399" s="25"/>
      <c r="S399" s="25"/>
      <c r="T399" s="25">
        <v>1.09E-3</v>
      </c>
      <c r="U399" s="25">
        <f t="shared" si="63"/>
        <v>5.4500000000000002E-4</v>
      </c>
    </row>
    <row r="400" spans="1:21" s="15" customFormat="1">
      <c r="A400" s="18">
        <v>648</v>
      </c>
      <c r="B400" s="25">
        <v>-8.0000000000000007E-5</v>
      </c>
      <c r="C400" s="25">
        <v>2.3800000000000002E-3</v>
      </c>
      <c r="D400" s="25">
        <f t="shared" si="60"/>
        <v>2.0600000000000002E-3</v>
      </c>
      <c r="E400" s="25"/>
      <c r="F400" s="25"/>
      <c r="G400" s="25"/>
      <c r="H400" s="25">
        <v>4.0600000000000002E-3</v>
      </c>
      <c r="I400" s="25">
        <f t="shared" si="61"/>
        <v>3.7400000000000003E-3</v>
      </c>
      <c r="J400" s="25"/>
      <c r="K400" s="25"/>
      <c r="L400" s="25"/>
      <c r="M400" s="25">
        <v>4.0600000000000002E-3</v>
      </c>
      <c r="N400" s="25">
        <f t="shared" si="62"/>
        <v>3.7400000000000003E-3</v>
      </c>
      <c r="O400" s="25"/>
      <c r="P400" s="25"/>
      <c r="Q400" s="25"/>
      <c r="R400" s="25"/>
      <c r="S400" s="25"/>
      <c r="T400" s="25">
        <v>7.2000000000000005E-4</v>
      </c>
      <c r="U400" s="25">
        <f t="shared" si="63"/>
        <v>3.2000000000000003E-4</v>
      </c>
    </row>
    <row r="401" spans="1:21" s="15" customFormat="1">
      <c r="A401" s="18">
        <v>649</v>
      </c>
      <c r="B401" s="25">
        <v>-1.2999999999999999E-4</v>
      </c>
      <c r="C401" s="25">
        <v>2.2300000000000002E-3</v>
      </c>
      <c r="D401" s="25">
        <f t="shared" si="60"/>
        <v>1.7000000000000001E-3</v>
      </c>
      <c r="E401" s="25"/>
      <c r="F401" s="25"/>
      <c r="G401" s="25"/>
      <c r="H401" s="25">
        <v>3.9399999999999999E-3</v>
      </c>
      <c r="I401" s="25">
        <f t="shared" si="61"/>
        <v>3.4099999999999998E-3</v>
      </c>
      <c r="J401" s="25"/>
      <c r="K401" s="25"/>
      <c r="L401" s="25"/>
      <c r="M401" s="25">
        <v>3.9399999999999999E-3</v>
      </c>
      <c r="N401" s="25">
        <f t="shared" si="62"/>
        <v>3.4099999999999998E-3</v>
      </c>
      <c r="O401" s="25"/>
      <c r="P401" s="25"/>
      <c r="Q401" s="25"/>
      <c r="R401" s="25"/>
      <c r="S401" s="25"/>
      <c r="T401" s="25">
        <v>1.1900000000000001E-3</v>
      </c>
      <c r="U401" s="25">
        <f t="shared" si="63"/>
        <v>5.3000000000000009E-4</v>
      </c>
    </row>
    <row r="402" spans="1:21" s="15" customFormat="1">
      <c r="A402" s="18">
        <v>650</v>
      </c>
      <c r="B402" s="25">
        <v>-2.3000000000000001E-4</v>
      </c>
      <c r="C402" s="25">
        <v>2.32E-3</v>
      </c>
      <c r="D402" s="25">
        <f t="shared" si="60"/>
        <v>2.0300000000000001E-3</v>
      </c>
      <c r="E402" s="25"/>
      <c r="F402" s="25"/>
      <c r="G402" s="25"/>
      <c r="H402" s="25">
        <v>3.9500000000000004E-3</v>
      </c>
      <c r="I402" s="25">
        <f t="shared" si="61"/>
        <v>3.6600000000000005E-3</v>
      </c>
      <c r="J402" s="25"/>
      <c r="K402" s="25"/>
      <c r="L402" s="25"/>
      <c r="M402" s="25">
        <v>3.9500000000000004E-3</v>
      </c>
      <c r="N402" s="25">
        <f t="shared" si="62"/>
        <v>3.6600000000000005E-3</v>
      </c>
      <c r="O402" s="25"/>
      <c r="P402" s="25"/>
      <c r="Q402" s="25"/>
      <c r="R402" s="25"/>
      <c r="S402" s="25"/>
      <c r="T402" s="25">
        <v>8.0999999999999996E-4</v>
      </c>
      <c r="U402" s="25">
        <f t="shared" si="63"/>
        <v>2.9E-4</v>
      </c>
    </row>
    <row r="403" spans="1:21" s="15" customFormat="1">
      <c r="A403" s="18">
        <v>651</v>
      </c>
      <c r="B403" s="25">
        <v>-3.0000000000000001E-5</v>
      </c>
      <c r="C403" s="25">
        <v>2.3600000000000001E-3</v>
      </c>
      <c r="D403" s="25">
        <f t="shared" si="60"/>
        <v>1.7850000000000001E-3</v>
      </c>
      <c r="E403" s="25"/>
      <c r="F403" s="25"/>
      <c r="G403" s="25"/>
      <c r="H403" s="25">
        <v>4.0000000000000001E-3</v>
      </c>
      <c r="I403" s="25">
        <f t="shared" si="61"/>
        <v>3.4250000000000001E-3</v>
      </c>
      <c r="J403" s="25"/>
      <c r="K403" s="25"/>
      <c r="L403" s="25"/>
      <c r="M403" s="25">
        <v>4.0000000000000001E-3</v>
      </c>
      <c r="N403" s="25">
        <f t="shared" si="62"/>
        <v>3.4250000000000001E-3</v>
      </c>
      <c r="O403" s="25"/>
      <c r="P403" s="25"/>
      <c r="Q403" s="25"/>
      <c r="R403" s="25"/>
      <c r="S403" s="25"/>
      <c r="T403" s="25">
        <v>1.1800000000000001E-3</v>
      </c>
      <c r="U403" s="25">
        <f t="shared" si="63"/>
        <v>5.7499999999999999E-4</v>
      </c>
    </row>
    <row r="404" spans="1:21" s="15" customFormat="1">
      <c r="A404" s="18">
        <v>652</v>
      </c>
      <c r="B404" s="25">
        <v>-1E-4</v>
      </c>
      <c r="C404" s="25">
        <v>2.2799999999999999E-3</v>
      </c>
      <c r="D404" s="25">
        <f t="shared" si="60"/>
        <v>1.8449999999999999E-3</v>
      </c>
      <c r="E404" s="25"/>
      <c r="F404" s="25"/>
      <c r="G404" s="25"/>
      <c r="H404" s="25">
        <v>3.7599999999999999E-3</v>
      </c>
      <c r="I404" s="25">
        <f t="shared" si="61"/>
        <v>3.3249999999999998E-3</v>
      </c>
      <c r="J404" s="25"/>
      <c r="K404" s="25"/>
      <c r="L404" s="25"/>
      <c r="M404" s="25">
        <v>3.7599999999999999E-3</v>
      </c>
      <c r="N404" s="25">
        <f t="shared" si="62"/>
        <v>3.3249999999999998E-3</v>
      </c>
      <c r="O404" s="25"/>
      <c r="P404" s="25"/>
      <c r="Q404" s="25"/>
      <c r="R404" s="25"/>
      <c r="S404" s="25"/>
      <c r="T404" s="25">
        <v>9.7000000000000005E-4</v>
      </c>
      <c r="U404" s="25">
        <f t="shared" si="63"/>
        <v>4.35E-4</v>
      </c>
    </row>
    <row r="405" spans="1:21" s="15" customFormat="1">
      <c r="A405" s="18">
        <v>653</v>
      </c>
      <c r="B405" s="25">
        <v>1.4999999999999999E-4</v>
      </c>
      <c r="C405" s="25">
        <v>2.2399999999999998E-3</v>
      </c>
      <c r="D405" s="25">
        <f t="shared" si="60"/>
        <v>1.5449999999999999E-3</v>
      </c>
      <c r="E405" s="25"/>
      <c r="F405" s="25"/>
      <c r="G405" s="25"/>
      <c r="H405" s="25">
        <v>3.9399999999999999E-3</v>
      </c>
      <c r="I405" s="25">
        <f t="shared" si="61"/>
        <v>3.2450000000000001E-3</v>
      </c>
      <c r="J405" s="25"/>
      <c r="K405" s="25"/>
      <c r="L405" s="25"/>
      <c r="M405" s="25">
        <v>3.9399999999999999E-3</v>
      </c>
      <c r="N405" s="25">
        <f t="shared" si="62"/>
        <v>3.2450000000000001E-3</v>
      </c>
      <c r="O405" s="25"/>
      <c r="P405" s="25"/>
      <c r="Q405" s="25"/>
      <c r="R405" s="25"/>
      <c r="S405" s="25"/>
      <c r="T405" s="25">
        <v>1.24E-3</v>
      </c>
      <c r="U405" s="25">
        <f t="shared" si="63"/>
        <v>6.9499999999999998E-4</v>
      </c>
    </row>
    <row r="406" spans="1:21" s="15" customFormat="1">
      <c r="A406" s="18">
        <v>654</v>
      </c>
      <c r="B406" s="25">
        <v>-2.5999999999999998E-4</v>
      </c>
      <c r="C406" s="25">
        <v>2.2899999999999999E-3</v>
      </c>
      <c r="D406" s="25">
        <f t="shared" si="60"/>
        <v>2.0899999999999998E-3</v>
      </c>
      <c r="E406" s="25"/>
      <c r="F406" s="25"/>
      <c r="G406" s="25"/>
      <c r="H406" s="25">
        <v>3.7499999999999999E-3</v>
      </c>
      <c r="I406" s="25">
        <f t="shared" si="61"/>
        <v>3.5499999999999998E-3</v>
      </c>
      <c r="J406" s="25"/>
      <c r="K406" s="25"/>
      <c r="L406" s="25"/>
      <c r="M406" s="25">
        <v>3.7499999999999999E-3</v>
      </c>
      <c r="N406" s="25">
        <f t="shared" si="62"/>
        <v>3.5499999999999998E-3</v>
      </c>
      <c r="O406" s="25"/>
      <c r="P406" s="25"/>
      <c r="Q406" s="25"/>
      <c r="R406" s="25"/>
      <c r="S406" s="25"/>
      <c r="T406" s="25">
        <v>6.6E-4</v>
      </c>
      <c r="U406" s="25">
        <f t="shared" si="63"/>
        <v>2.0000000000000001E-4</v>
      </c>
    </row>
    <row r="407" spans="1:21" s="15" customFormat="1">
      <c r="A407" s="18">
        <v>655</v>
      </c>
      <c r="B407" s="25">
        <v>4.0000000000000003E-5</v>
      </c>
      <c r="C407" s="25">
        <v>2.2399999999999998E-3</v>
      </c>
      <c r="D407" s="25">
        <f t="shared" si="60"/>
        <v>1.6299999999999997E-3</v>
      </c>
      <c r="E407" s="25"/>
      <c r="F407" s="25"/>
      <c r="G407" s="25"/>
      <c r="H407" s="25">
        <v>3.8899999999999998E-3</v>
      </c>
      <c r="I407" s="25">
        <f t="shared" si="61"/>
        <v>3.2799999999999999E-3</v>
      </c>
      <c r="J407" s="25"/>
      <c r="K407" s="25"/>
      <c r="L407" s="25"/>
      <c r="M407" s="25">
        <v>3.8899999999999998E-3</v>
      </c>
      <c r="N407" s="25">
        <f t="shared" si="62"/>
        <v>3.2799999999999999E-3</v>
      </c>
      <c r="O407" s="25"/>
      <c r="P407" s="25"/>
      <c r="Q407" s="25"/>
      <c r="R407" s="25"/>
      <c r="S407" s="25"/>
      <c r="T407" s="25">
        <v>1.1800000000000001E-3</v>
      </c>
      <c r="U407" s="25">
        <f t="shared" si="63"/>
        <v>6.1000000000000008E-4</v>
      </c>
    </row>
    <row r="408" spans="1:21" s="15" customFormat="1">
      <c r="A408" s="18">
        <v>656</v>
      </c>
      <c r="B408" s="25">
        <v>-3.8000000000000002E-4</v>
      </c>
      <c r="C408" s="25">
        <v>2.1099999999999999E-3</v>
      </c>
      <c r="D408" s="25">
        <f t="shared" si="60"/>
        <v>1.8999999999999998E-3</v>
      </c>
      <c r="E408" s="25"/>
      <c r="F408" s="25"/>
      <c r="G408" s="25"/>
      <c r="H408" s="25">
        <v>3.6700000000000001E-3</v>
      </c>
      <c r="I408" s="25">
        <f t="shared" si="61"/>
        <v>3.46E-3</v>
      </c>
      <c r="J408" s="25"/>
      <c r="K408" s="25"/>
      <c r="L408" s="25"/>
      <c r="M408" s="25">
        <v>3.6700000000000001E-3</v>
      </c>
      <c r="N408" s="25">
        <f t="shared" si="62"/>
        <v>3.46E-3</v>
      </c>
      <c r="O408" s="25"/>
      <c r="P408" s="25"/>
      <c r="Q408" s="25"/>
      <c r="R408" s="25"/>
      <c r="S408" s="25"/>
      <c r="T408" s="25">
        <v>8.0000000000000004E-4</v>
      </c>
      <c r="U408" s="25">
        <f t="shared" si="63"/>
        <v>2.1000000000000001E-4</v>
      </c>
    </row>
    <row r="409" spans="1:21" s="15" customFormat="1">
      <c r="A409" s="18">
        <v>657</v>
      </c>
      <c r="B409" s="25">
        <v>9.0000000000000006E-5</v>
      </c>
      <c r="C409" s="25">
        <v>2.0699999999999998E-3</v>
      </c>
      <c r="D409" s="25">
        <f t="shared" si="60"/>
        <v>1.4349999999999996E-3</v>
      </c>
      <c r="E409" s="25"/>
      <c r="F409" s="25"/>
      <c r="G409" s="25"/>
      <c r="H409" s="25">
        <v>3.6700000000000001E-3</v>
      </c>
      <c r="I409" s="25">
        <f t="shared" si="61"/>
        <v>3.0349999999999999E-3</v>
      </c>
      <c r="J409" s="25"/>
      <c r="K409" s="25"/>
      <c r="L409" s="25"/>
      <c r="M409" s="25">
        <v>3.6700000000000001E-3</v>
      </c>
      <c r="N409" s="25">
        <f t="shared" si="62"/>
        <v>3.0349999999999999E-3</v>
      </c>
      <c r="O409" s="25"/>
      <c r="P409" s="25"/>
      <c r="Q409" s="25"/>
      <c r="R409" s="25"/>
      <c r="S409" s="25"/>
      <c r="T409" s="25">
        <v>1.1800000000000001E-3</v>
      </c>
      <c r="U409" s="25">
        <f t="shared" si="63"/>
        <v>6.3500000000000004E-4</v>
      </c>
    </row>
    <row r="410" spans="1:21" s="15" customFormat="1">
      <c r="A410" s="18">
        <v>658</v>
      </c>
      <c r="B410" s="25">
        <v>-3.5E-4</v>
      </c>
      <c r="C410" s="25">
        <v>2.1099999999999999E-3</v>
      </c>
      <c r="D410" s="25">
        <f t="shared" si="60"/>
        <v>1.83E-3</v>
      </c>
      <c r="E410" s="25"/>
      <c r="F410" s="25"/>
      <c r="G410" s="25"/>
      <c r="H410" s="25">
        <v>3.5799999999999998E-3</v>
      </c>
      <c r="I410" s="25">
        <f t="shared" si="61"/>
        <v>3.3E-3</v>
      </c>
      <c r="J410" s="25"/>
      <c r="K410" s="25"/>
      <c r="L410" s="25"/>
      <c r="M410" s="25">
        <v>3.5799999999999998E-3</v>
      </c>
      <c r="N410" s="25">
        <f t="shared" si="62"/>
        <v>3.3E-3</v>
      </c>
      <c r="O410" s="25"/>
      <c r="P410" s="25"/>
      <c r="Q410" s="25"/>
      <c r="R410" s="25"/>
      <c r="S410" s="25"/>
      <c r="T410" s="25">
        <v>9.1E-4</v>
      </c>
      <c r="U410" s="25">
        <f t="shared" si="63"/>
        <v>2.7999999999999998E-4</v>
      </c>
    </row>
    <row r="411" spans="1:21" s="15" customFormat="1">
      <c r="A411" s="18">
        <v>659</v>
      </c>
      <c r="B411" s="25">
        <v>1.2E-4</v>
      </c>
      <c r="C411" s="25">
        <v>2.0500000000000002E-3</v>
      </c>
      <c r="D411" s="25">
        <f t="shared" si="60"/>
        <v>1.34E-3</v>
      </c>
      <c r="E411" s="25"/>
      <c r="F411" s="25"/>
      <c r="G411" s="25"/>
      <c r="H411" s="25">
        <v>3.7100000000000002E-3</v>
      </c>
      <c r="I411" s="25">
        <f t="shared" si="61"/>
        <v>3.0000000000000001E-3</v>
      </c>
      <c r="J411" s="25"/>
      <c r="K411" s="25"/>
      <c r="L411" s="25"/>
      <c r="M411" s="25">
        <v>3.7100000000000002E-3</v>
      </c>
      <c r="N411" s="25">
        <f t="shared" si="62"/>
        <v>3.0000000000000001E-3</v>
      </c>
      <c r="O411" s="25"/>
      <c r="P411" s="25"/>
      <c r="Q411" s="25"/>
      <c r="R411" s="25"/>
      <c r="S411" s="25"/>
      <c r="T411" s="25">
        <v>1.2999999999999999E-3</v>
      </c>
      <c r="U411" s="25">
        <f t="shared" si="63"/>
        <v>7.1000000000000002E-4</v>
      </c>
    </row>
    <row r="412" spans="1:21" s="15" customFormat="1">
      <c r="A412" s="18">
        <v>660</v>
      </c>
      <c r="B412" s="25">
        <v>-3.8999999999999999E-4</v>
      </c>
      <c r="C412" s="25">
        <v>2.2599999999999999E-3</v>
      </c>
      <c r="D412" s="25">
        <f t="shared" si="60"/>
        <v>2.0104999999999997E-3</v>
      </c>
      <c r="E412" s="25"/>
      <c r="F412" s="25"/>
      <c r="G412" s="25"/>
      <c r="H412" s="25">
        <v>3.62E-3</v>
      </c>
      <c r="I412" s="25">
        <f t="shared" si="61"/>
        <v>3.3704999999999998E-3</v>
      </c>
      <c r="J412" s="25"/>
      <c r="K412" s="25"/>
      <c r="L412" s="25"/>
      <c r="M412" s="25">
        <v>3.62E-3</v>
      </c>
      <c r="N412" s="25">
        <f t="shared" si="62"/>
        <v>3.3704999999999998E-3</v>
      </c>
      <c r="O412" s="25"/>
      <c r="P412" s="25"/>
      <c r="Q412" s="25"/>
      <c r="R412" s="25"/>
      <c r="S412" s="25"/>
      <c r="T412" s="25">
        <v>8.8900000000000003E-4</v>
      </c>
      <c r="U412" s="25">
        <f t="shared" si="63"/>
        <v>2.4950000000000005E-4</v>
      </c>
    </row>
    <row r="413" spans="1:21" s="15" customFormat="1">
      <c r="A413" s="18">
        <v>661</v>
      </c>
      <c r="B413" s="25">
        <v>8.0000000000000007E-5</v>
      </c>
      <c r="C413" s="25">
        <v>2.2200000000000002E-3</v>
      </c>
      <c r="D413" s="25">
        <f t="shared" si="60"/>
        <v>1.5900000000000003E-3</v>
      </c>
      <c r="E413" s="25"/>
      <c r="F413" s="25"/>
      <c r="G413" s="25"/>
      <c r="H413" s="25">
        <v>3.7200000000000002E-3</v>
      </c>
      <c r="I413" s="25">
        <f t="shared" si="61"/>
        <v>3.0900000000000003E-3</v>
      </c>
      <c r="J413" s="25"/>
      <c r="K413" s="25"/>
      <c r="L413" s="25"/>
      <c r="M413" s="25">
        <v>3.7200000000000002E-3</v>
      </c>
      <c r="N413" s="25">
        <f t="shared" si="62"/>
        <v>3.0900000000000003E-3</v>
      </c>
      <c r="O413" s="25"/>
      <c r="P413" s="25"/>
      <c r="Q413" s="25"/>
      <c r="R413" s="25"/>
      <c r="S413" s="25"/>
      <c r="T413" s="25">
        <v>1.1800000000000001E-3</v>
      </c>
      <c r="U413" s="25">
        <f t="shared" si="63"/>
        <v>6.3000000000000003E-4</v>
      </c>
    </row>
    <row r="414" spans="1:21" s="15" customFormat="1">
      <c r="A414" s="18">
        <v>662</v>
      </c>
      <c r="B414" s="25">
        <v>-3.4000000000000002E-4</v>
      </c>
      <c r="C414" s="25">
        <v>2.0799999999999998E-3</v>
      </c>
      <c r="D414" s="25">
        <f t="shared" si="60"/>
        <v>1.7699999999999999E-3</v>
      </c>
      <c r="E414" s="25"/>
      <c r="F414" s="25"/>
      <c r="G414" s="25"/>
      <c r="H414" s="25">
        <v>3.6900000000000001E-3</v>
      </c>
      <c r="I414" s="25">
        <f t="shared" si="61"/>
        <v>3.3800000000000002E-3</v>
      </c>
      <c r="J414" s="25"/>
      <c r="K414" s="25"/>
      <c r="L414" s="25"/>
      <c r="M414" s="25">
        <v>3.6900000000000001E-3</v>
      </c>
      <c r="N414" s="25">
        <f t="shared" si="62"/>
        <v>3.3800000000000002E-3</v>
      </c>
      <c r="O414" s="25"/>
      <c r="P414" s="25"/>
      <c r="Q414" s="25"/>
      <c r="R414" s="25"/>
      <c r="S414" s="25"/>
      <c r="T414" s="25">
        <v>9.6000000000000002E-4</v>
      </c>
      <c r="U414" s="25">
        <f t="shared" si="63"/>
        <v>3.1E-4</v>
      </c>
    </row>
    <row r="415" spans="1:21" s="15" customFormat="1">
      <c r="A415" s="18">
        <v>663</v>
      </c>
      <c r="B415" s="25">
        <v>2.7999999999999998E-4</v>
      </c>
      <c r="C415" s="25">
        <v>2.0699999999999998E-3</v>
      </c>
      <c r="D415" s="25">
        <f t="shared" si="60"/>
        <v>1.1999999999999999E-3</v>
      </c>
      <c r="E415" s="25"/>
      <c r="F415" s="25"/>
      <c r="G415" s="25"/>
      <c r="H415" s="25">
        <v>3.7399999999999998E-3</v>
      </c>
      <c r="I415" s="25">
        <f t="shared" si="61"/>
        <v>2.8700000000000002E-3</v>
      </c>
      <c r="J415" s="25"/>
      <c r="K415" s="25"/>
      <c r="L415" s="25"/>
      <c r="M415" s="25">
        <v>3.7399999999999998E-3</v>
      </c>
      <c r="N415" s="25">
        <f t="shared" si="62"/>
        <v>2.8700000000000002E-3</v>
      </c>
      <c r="O415" s="25"/>
      <c r="P415" s="25"/>
      <c r="Q415" s="25"/>
      <c r="R415" s="25"/>
      <c r="S415" s="25"/>
      <c r="T415" s="25">
        <v>1.4599999999999999E-3</v>
      </c>
      <c r="U415" s="25">
        <f t="shared" si="63"/>
        <v>8.699999999999999E-4</v>
      </c>
    </row>
    <row r="416" spans="1:21" s="15" customFormat="1">
      <c r="A416" s="18">
        <v>664</v>
      </c>
      <c r="B416" s="25">
        <v>-2.5000000000000001E-4</v>
      </c>
      <c r="C416" s="25">
        <v>2.1099999999999999E-3</v>
      </c>
      <c r="D416" s="25">
        <f t="shared" si="60"/>
        <v>1.7399999999999998E-3</v>
      </c>
      <c r="E416" s="25"/>
      <c r="F416" s="25"/>
      <c r="G416" s="25"/>
      <c r="H416" s="25">
        <v>3.48E-3</v>
      </c>
      <c r="I416" s="25">
        <f t="shared" si="61"/>
        <v>3.1099999999999999E-3</v>
      </c>
      <c r="J416" s="25"/>
      <c r="K416" s="25"/>
      <c r="L416" s="25"/>
      <c r="M416" s="25">
        <v>3.48E-3</v>
      </c>
      <c r="N416" s="25">
        <f t="shared" si="62"/>
        <v>3.1099999999999999E-3</v>
      </c>
      <c r="O416" s="25"/>
      <c r="P416" s="25"/>
      <c r="Q416" s="25"/>
      <c r="R416" s="25"/>
      <c r="S416" s="25"/>
      <c r="T416" s="25">
        <v>9.8999999999999999E-4</v>
      </c>
      <c r="U416" s="25">
        <f t="shared" si="63"/>
        <v>3.6999999999999999E-4</v>
      </c>
    </row>
    <row r="417" spans="1:21" s="15" customFormat="1">
      <c r="A417" s="18">
        <v>665</v>
      </c>
      <c r="B417" s="25">
        <v>1.7000000000000001E-4</v>
      </c>
      <c r="C417" s="25">
        <v>2.1299999999999999E-3</v>
      </c>
      <c r="D417" s="25">
        <f t="shared" si="60"/>
        <v>1.4E-3</v>
      </c>
      <c r="E417" s="25"/>
      <c r="F417" s="25"/>
      <c r="G417" s="25"/>
      <c r="H417" s="25">
        <v>3.8600000000000001E-3</v>
      </c>
      <c r="I417" s="25">
        <f t="shared" si="61"/>
        <v>3.13E-3</v>
      </c>
      <c r="J417" s="25"/>
      <c r="K417" s="25"/>
      <c r="L417" s="25"/>
      <c r="M417" s="25">
        <v>3.8600000000000001E-3</v>
      </c>
      <c r="N417" s="25">
        <f t="shared" si="62"/>
        <v>3.13E-3</v>
      </c>
      <c r="O417" s="25"/>
      <c r="P417" s="25"/>
      <c r="Q417" s="25"/>
      <c r="R417" s="25"/>
      <c r="S417" s="25"/>
      <c r="T417" s="25">
        <v>1.2899999999999999E-3</v>
      </c>
      <c r="U417" s="25">
        <f t="shared" si="63"/>
        <v>7.2999999999999996E-4</v>
      </c>
    </row>
    <row r="418" spans="1:21" s="15" customFormat="1">
      <c r="A418" s="18">
        <v>666</v>
      </c>
      <c r="B418" s="25">
        <v>-3.5E-4</v>
      </c>
      <c r="C418" s="25">
        <v>2.15E-3</v>
      </c>
      <c r="D418" s="25">
        <f t="shared" si="60"/>
        <v>1.89E-3</v>
      </c>
      <c r="E418" s="25"/>
      <c r="F418" s="25"/>
      <c r="G418" s="25"/>
      <c r="H418" s="25">
        <v>3.5899999999999999E-3</v>
      </c>
      <c r="I418" s="25">
        <f t="shared" si="61"/>
        <v>3.3299999999999996E-3</v>
      </c>
      <c r="J418" s="25"/>
      <c r="K418" s="25"/>
      <c r="L418" s="25"/>
      <c r="M418" s="25">
        <v>3.5899999999999999E-3</v>
      </c>
      <c r="N418" s="25">
        <f t="shared" si="62"/>
        <v>3.3299999999999996E-3</v>
      </c>
      <c r="O418" s="25"/>
      <c r="P418" s="25"/>
      <c r="Q418" s="25"/>
      <c r="R418" s="25"/>
      <c r="S418" s="25"/>
      <c r="T418" s="25">
        <v>8.7000000000000001E-4</v>
      </c>
      <c r="U418" s="25">
        <f t="shared" si="63"/>
        <v>2.6000000000000003E-4</v>
      </c>
    </row>
    <row r="419" spans="1:21" s="15" customFormat="1">
      <c r="A419" s="18">
        <v>667</v>
      </c>
      <c r="B419" s="25">
        <v>-1.5299999999999999E-3</v>
      </c>
      <c r="C419" s="25">
        <v>2.1700000000000001E-3</v>
      </c>
      <c r="D419" s="25">
        <f t="shared" si="60"/>
        <v>2.0800000000000003E-3</v>
      </c>
      <c r="E419" s="25"/>
      <c r="F419" s="25"/>
      <c r="G419" s="25"/>
      <c r="H419" s="25">
        <v>3.8300000000000001E-3</v>
      </c>
      <c r="I419" s="25">
        <f t="shared" si="61"/>
        <v>3.7400000000000003E-3</v>
      </c>
      <c r="J419" s="25"/>
      <c r="K419" s="25"/>
      <c r="L419" s="25"/>
      <c r="M419" s="25">
        <v>3.8300000000000001E-3</v>
      </c>
      <c r="N419" s="25">
        <f t="shared" si="62"/>
        <v>3.7400000000000003E-3</v>
      </c>
      <c r="O419" s="25"/>
      <c r="P419" s="25"/>
      <c r="Q419" s="25"/>
      <c r="R419" s="25"/>
      <c r="S419" s="25"/>
      <c r="T419" s="25">
        <v>1.7099999999999999E-3</v>
      </c>
      <c r="U419" s="25">
        <f t="shared" si="63"/>
        <v>9.0000000000000019E-5</v>
      </c>
    </row>
    <row r="420" spans="1:21" s="15" customFormat="1">
      <c r="A420" s="18">
        <v>668</v>
      </c>
      <c r="B420" s="25">
        <v>2.0400000000000001E-3</v>
      </c>
      <c r="C420" s="25">
        <v>2.15E-3</v>
      </c>
      <c r="D420" s="25">
        <f t="shared" si="60"/>
        <v>1.0999999999999985E-4</v>
      </c>
      <c r="E420" s="25"/>
      <c r="F420" s="25"/>
      <c r="G420" s="25"/>
      <c r="H420" s="25">
        <v>3.6700000000000001E-3</v>
      </c>
      <c r="I420" s="25">
        <f t="shared" si="61"/>
        <v>1.6299999999999999E-3</v>
      </c>
      <c r="J420" s="25"/>
      <c r="K420" s="25"/>
      <c r="L420" s="25"/>
      <c r="M420" s="25">
        <v>3.6700000000000001E-3</v>
      </c>
      <c r="N420" s="25">
        <f t="shared" si="62"/>
        <v>1.6299999999999999E-3</v>
      </c>
      <c r="O420" s="25"/>
      <c r="P420" s="25"/>
      <c r="Q420" s="25"/>
      <c r="R420" s="25"/>
      <c r="S420" s="25"/>
      <c r="T420" s="25">
        <v>2.0400000000000001E-3</v>
      </c>
      <c r="U420" s="25">
        <f t="shared" si="63"/>
        <v>2.0400000000000001E-3</v>
      </c>
    </row>
    <row r="421" spans="1:21" s="15" customFormat="1">
      <c r="A421" s="18">
        <v>669</v>
      </c>
      <c r="B421" s="25">
        <v>-1.64E-3</v>
      </c>
      <c r="C421" s="25">
        <v>2.2599999999999999E-3</v>
      </c>
      <c r="D421" s="25">
        <f t="shared" si="60"/>
        <v>3.1349999999999998E-3</v>
      </c>
      <c r="E421" s="25"/>
      <c r="F421" s="25"/>
      <c r="G421" s="25"/>
      <c r="H421" s="25">
        <v>3.82E-3</v>
      </c>
      <c r="I421" s="25">
        <f t="shared" si="61"/>
        <v>4.6950000000000004E-3</v>
      </c>
      <c r="J421" s="25"/>
      <c r="K421" s="25"/>
      <c r="L421" s="25"/>
      <c r="M421" s="25">
        <v>3.82E-3</v>
      </c>
      <c r="N421" s="25">
        <f t="shared" si="62"/>
        <v>4.6950000000000004E-3</v>
      </c>
      <c r="O421" s="25"/>
      <c r="P421" s="25"/>
      <c r="Q421" s="25"/>
      <c r="R421" s="25"/>
      <c r="S421" s="25"/>
      <c r="T421" s="25">
        <v>-1.1E-4</v>
      </c>
      <c r="U421" s="25">
        <f t="shared" si="63"/>
        <v>-8.7500000000000002E-4</v>
      </c>
    </row>
    <row r="422" spans="1:21" s="15" customFormat="1">
      <c r="A422" s="18">
        <v>670</v>
      </c>
      <c r="B422" s="25">
        <v>1.65E-3</v>
      </c>
      <c r="C422" s="25">
        <v>2.1099999999999999E-3</v>
      </c>
      <c r="D422" s="25">
        <f t="shared" si="60"/>
        <v>1.65E-4</v>
      </c>
      <c r="E422" s="25"/>
      <c r="F422" s="25"/>
      <c r="G422" s="25"/>
      <c r="H422" s="25">
        <v>3.6600000000000001E-3</v>
      </c>
      <c r="I422" s="25">
        <f t="shared" si="61"/>
        <v>1.7150000000000002E-3</v>
      </c>
      <c r="J422" s="25"/>
      <c r="K422" s="25"/>
      <c r="L422" s="25"/>
      <c r="M422" s="25">
        <v>3.65E-3</v>
      </c>
      <c r="N422" s="25">
        <f t="shared" si="62"/>
        <v>1.7050000000000001E-3</v>
      </c>
      <c r="O422" s="25"/>
      <c r="P422" s="25"/>
      <c r="Q422" s="25"/>
      <c r="R422" s="25"/>
      <c r="S422" s="25"/>
      <c r="T422" s="25">
        <v>2.2399999999999998E-3</v>
      </c>
      <c r="U422" s="25">
        <f t="shared" si="63"/>
        <v>1.9449999999999999E-3</v>
      </c>
    </row>
    <row r="423" spans="1:21" s="15" customFormat="1">
      <c r="A423" s="18">
        <v>671</v>
      </c>
      <c r="B423" s="25">
        <v>-1.17E-3</v>
      </c>
      <c r="C423" s="25">
        <v>2.0999999999999999E-3</v>
      </c>
      <c r="D423" s="25">
        <f t="shared" si="60"/>
        <v>2.3549999999999999E-3</v>
      </c>
      <c r="E423" s="25"/>
      <c r="F423" s="25"/>
      <c r="G423" s="25"/>
      <c r="H423" s="25">
        <v>3.6800000000000001E-3</v>
      </c>
      <c r="I423" s="25">
        <f t="shared" si="61"/>
        <v>3.9350000000000001E-3</v>
      </c>
      <c r="J423" s="25"/>
      <c r="K423" s="25"/>
      <c r="L423" s="25"/>
      <c r="M423" s="25">
        <v>3.6800000000000001E-3</v>
      </c>
      <c r="N423" s="25">
        <f t="shared" si="62"/>
        <v>3.9350000000000001E-3</v>
      </c>
      <c r="O423" s="25"/>
      <c r="P423" s="25"/>
      <c r="Q423" s="25"/>
      <c r="R423" s="25"/>
      <c r="S423" s="25"/>
      <c r="T423" s="25">
        <v>6.6E-4</v>
      </c>
      <c r="U423" s="25">
        <f t="shared" si="63"/>
        <v>-2.5500000000000002E-4</v>
      </c>
    </row>
    <row r="424" spans="1:21" s="15" customFormat="1">
      <c r="A424" s="18">
        <v>672</v>
      </c>
      <c r="B424" s="25">
        <v>1.25E-3</v>
      </c>
      <c r="C424" s="25">
        <v>2.2000000000000001E-3</v>
      </c>
      <c r="D424" s="25">
        <f t="shared" si="60"/>
        <v>5.1000000000000004E-4</v>
      </c>
      <c r="E424" s="25"/>
      <c r="F424" s="25"/>
      <c r="G424" s="25"/>
      <c r="H424" s="25">
        <v>3.7200000000000002E-3</v>
      </c>
      <c r="I424" s="25">
        <f t="shared" si="61"/>
        <v>2.0300000000000001E-3</v>
      </c>
      <c r="J424" s="25"/>
      <c r="K424" s="25"/>
      <c r="L424" s="25"/>
      <c r="M424" s="25">
        <v>3.7200000000000002E-3</v>
      </c>
      <c r="N424" s="25">
        <f t="shared" si="62"/>
        <v>2.0300000000000001E-3</v>
      </c>
      <c r="O424" s="25"/>
      <c r="P424" s="25"/>
      <c r="Q424" s="25"/>
      <c r="R424" s="25"/>
      <c r="S424" s="25"/>
      <c r="T424" s="25">
        <v>2.1299999999999999E-3</v>
      </c>
      <c r="U424" s="25">
        <f t="shared" si="63"/>
        <v>1.6900000000000001E-3</v>
      </c>
    </row>
    <row r="425" spans="1:21" s="15" customFormat="1">
      <c r="A425" s="18">
        <v>673</v>
      </c>
      <c r="B425" s="25">
        <v>-9.3999999999999997E-4</v>
      </c>
      <c r="C425" s="25">
        <v>2.2000000000000001E-3</v>
      </c>
      <c r="D425" s="25">
        <f t="shared" si="60"/>
        <v>2.2899999999999999E-3</v>
      </c>
      <c r="E425" s="25"/>
      <c r="F425" s="25"/>
      <c r="G425" s="25"/>
      <c r="H425" s="25">
        <v>3.7399999999999998E-3</v>
      </c>
      <c r="I425" s="25">
        <f t="shared" si="61"/>
        <v>3.8299999999999996E-3</v>
      </c>
      <c r="J425" s="25"/>
      <c r="K425" s="25"/>
      <c r="L425" s="25"/>
      <c r="M425" s="25">
        <v>3.7399999999999998E-3</v>
      </c>
      <c r="N425" s="25">
        <f t="shared" si="62"/>
        <v>3.8299999999999996E-3</v>
      </c>
      <c r="O425" s="25"/>
      <c r="P425" s="25"/>
      <c r="Q425" s="25"/>
      <c r="R425" s="25"/>
      <c r="S425" s="25"/>
      <c r="T425" s="25">
        <v>7.6000000000000004E-4</v>
      </c>
      <c r="U425" s="25">
        <f t="shared" si="63"/>
        <v>-8.9999999999999965E-5</v>
      </c>
    </row>
    <row r="426" spans="1:21" s="15" customFormat="1">
      <c r="A426" s="18">
        <v>674</v>
      </c>
      <c r="B426" s="25">
        <v>6.4000000000000005E-4</v>
      </c>
      <c r="C426" s="25">
        <v>2.14E-3</v>
      </c>
      <c r="D426" s="25">
        <f t="shared" si="60"/>
        <v>9.549999999999999E-4</v>
      </c>
      <c r="E426" s="25"/>
      <c r="F426" s="25"/>
      <c r="G426" s="25"/>
      <c r="H426" s="25">
        <v>3.5599999999999998E-3</v>
      </c>
      <c r="I426" s="25">
        <f t="shared" si="61"/>
        <v>2.3749999999999995E-3</v>
      </c>
      <c r="J426" s="25"/>
      <c r="K426" s="25"/>
      <c r="L426" s="25"/>
      <c r="M426" s="25">
        <v>3.5599999999999998E-3</v>
      </c>
      <c r="N426" s="25">
        <f t="shared" si="62"/>
        <v>2.3749999999999995E-3</v>
      </c>
      <c r="O426" s="25"/>
      <c r="P426" s="25"/>
      <c r="Q426" s="25"/>
      <c r="R426" s="25"/>
      <c r="S426" s="25"/>
      <c r="T426" s="25">
        <v>1.73E-3</v>
      </c>
      <c r="U426" s="25">
        <f t="shared" si="63"/>
        <v>1.1850000000000001E-3</v>
      </c>
    </row>
    <row r="427" spans="1:21" s="15" customFormat="1">
      <c r="A427" s="18">
        <v>675</v>
      </c>
      <c r="B427" s="25">
        <v>-5.6999999999999998E-4</v>
      </c>
      <c r="C427" s="25">
        <v>2.0899999999999998E-3</v>
      </c>
      <c r="D427" s="25">
        <f t="shared" si="60"/>
        <v>1.885E-3</v>
      </c>
      <c r="E427" s="25"/>
      <c r="F427" s="25"/>
      <c r="G427" s="25"/>
      <c r="H427" s="25">
        <v>3.62E-3</v>
      </c>
      <c r="I427" s="25">
        <f t="shared" si="61"/>
        <v>3.4150000000000001E-3</v>
      </c>
      <c r="J427" s="25"/>
      <c r="K427" s="25"/>
      <c r="L427" s="25"/>
      <c r="M427" s="25">
        <v>3.62E-3</v>
      </c>
      <c r="N427" s="25">
        <f t="shared" si="62"/>
        <v>3.4150000000000001E-3</v>
      </c>
      <c r="O427" s="25"/>
      <c r="P427" s="25"/>
      <c r="Q427" s="25"/>
      <c r="R427" s="25"/>
      <c r="S427" s="25"/>
      <c r="T427" s="25">
        <v>9.7999999999999997E-4</v>
      </c>
      <c r="U427" s="25">
        <f t="shared" si="63"/>
        <v>2.05E-4</v>
      </c>
    </row>
    <row r="428" spans="1:21" s="15" customFormat="1">
      <c r="A428" s="18">
        <v>676</v>
      </c>
      <c r="B428" s="25">
        <v>6.6E-4</v>
      </c>
      <c r="C428" s="25">
        <v>1.9599999999999999E-3</v>
      </c>
      <c r="D428" s="25">
        <f t="shared" si="60"/>
        <v>8.0499999999999994E-4</v>
      </c>
      <c r="E428" s="25"/>
      <c r="F428" s="25"/>
      <c r="G428" s="25"/>
      <c r="H428" s="25">
        <v>3.5699999999999998E-3</v>
      </c>
      <c r="I428" s="25">
        <f t="shared" si="61"/>
        <v>2.4149999999999996E-3</v>
      </c>
      <c r="J428" s="25"/>
      <c r="K428" s="25"/>
      <c r="L428" s="25"/>
      <c r="M428" s="25">
        <v>3.5699999999999998E-3</v>
      </c>
      <c r="N428" s="25">
        <f t="shared" si="62"/>
        <v>2.4149999999999996E-3</v>
      </c>
      <c r="O428" s="25"/>
      <c r="P428" s="25"/>
      <c r="Q428" s="25"/>
      <c r="R428" s="25"/>
      <c r="S428" s="25"/>
      <c r="T428" s="25">
        <v>1.65E-3</v>
      </c>
      <c r="U428" s="25">
        <f t="shared" si="63"/>
        <v>1.155E-3</v>
      </c>
    </row>
    <row r="429" spans="1:21" s="15" customFormat="1">
      <c r="A429" s="18">
        <v>677</v>
      </c>
      <c r="B429" s="25">
        <v>-5.1000000000000004E-4</v>
      </c>
      <c r="C429" s="25">
        <v>1.99E-3</v>
      </c>
      <c r="D429" s="25">
        <f t="shared" si="60"/>
        <v>1.6450000000000002E-3</v>
      </c>
      <c r="E429" s="25"/>
      <c r="F429" s="25"/>
      <c r="G429" s="25"/>
      <c r="H429" s="25">
        <v>3.5699999999999998E-3</v>
      </c>
      <c r="I429" s="25">
        <f t="shared" si="61"/>
        <v>3.225E-3</v>
      </c>
      <c r="J429" s="25"/>
      <c r="K429" s="25"/>
      <c r="L429" s="25"/>
      <c r="M429" s="25">
        <v>3.5699999999999998E-3</v>
      </c>
      <c r="N429" s="25">
        <f t="shared" si="62"/>
        <v>3.225E-3</v>
      </c>
      <c r="O429" s="25"/>
      <c r="P429" s="25"/>
      <c r="Q429" s="25"/>
      <c r="R429" s="25"/>
      <c r="S429" s="25"/>
      <c r="T429" s="25">
        <v>1.1999999999999999E-3</v>
      </c>
      <c r="U429" s="25">
        <f t="shared" si="63"/>
        <v>3.4499999999999993E-4</v>
      </c>
    </row>
    <row r="430" spans="1:21" s="15" customFormat="1">
      <c r="A430" s="18">
        <v>678</v>
      </c>
      <c r="B430" s="25">
        <v>8.0000000000000007E-5</v>
      </c>
      <c r="C430" s="25">
        <v>1.99E-3</v>
      </c>
      <c r="D430" s="25">
        <f t="shared" si="60"/>
        <v>1.075E-3</v>
      </c>
      <c r="E430" s="25"/>
      <c r="F430" s="25"/>
      <c r="G430" s="25"/>
      <c r="H430" s="25">
        <v>3.6099999999999999E-3</v>
      </c>
      <c r="I430" s="25">
        <f t="shared" si="61"/>
        <v>2.6949999999999999E-3</v>
      </c>
      <c r="J430" s="25"/>
      <c r="K430" s="25"/>
      <c r="L430" s="25"/>
      <c r="M430" s="25">
        <v>3.6099999999999999E-3</v>
      </c>
      <c r="N430" s="25">
        <f t="shared" si="62"/>
        <v>2.6949999999999999E-3</v>
      </c>
      <c r="O430" s="25"/>
      <c r="P430" s="25"/>
      <c r="Q430" s="25"/>
      <c r="R430" s="25"/>
      <c r="S430" s="25"/>
      <c r="T430" s="25">
        <v>1.75E-3</v>
      </c>
      <c r="U430" s="25">
        <f t="shared" si="63"/>
        <v>9.1500000000000001E-4</v>
      </c>
    </row>
    <row r="431" spans="1:21" s="15" customFormat="1">
      <c r="A431" s="18">
        <v>679</v>
      </c>
      <c r="B431" s="25">
        <v>-2.3000000000000001E-4</v>
      </c>
      <c r="C431" s="25">
        <v>2.0300000000000001E-3</v>
      </c>
      <c r="D431" s="25">
        <f t="shared" si="60"/>
        <v>1.5100000000000001E-3</v>
      </c>
      <c r="E431" s="25"/>
      <c r="F431" s="25"/>
      <c r="G431" s="25"/>
      <c r="H431" s="25">
        <v>3.6600000000000001E-3</v>
      </c>
      <c r="I431" s="25">
        <f t="shared" si="61"/>
        <v>3.14E-3</v>
      </c>
      <c r="J431" s="25"/>
      <c r="K431" s="25"/>
      <c r="L431" s="25"/>
      <c r="M431" s="25">
        <v>3.6600000000000001E-3</v>
      </c>
      <c r="N431" s="25">
        <f t="shared" si="62"/>
        <v>3.14E-3</v>
      </c>
      <c r="O431" s="25"/>
      <c r="P431" s="25"/>
      <c r="Q431" s="25"/>
      <c r="R431" s="25"/>
      <c r="S431" s="25"/>
      <c r="T431" s="25">
        <v>1.2700000000000001E-3</v>
      </c>
      <c r="U431" s="25">
        <f t="shared" si="63"/>
        <v>5.2000000000000006E-4</v>
      </c>
    </row>
    <row r="432" spans="1:21" s="15" customFormat="1">
      <c r="A432" s="18">
        <v>680</v>
      </c>
      <c r="B432" s="25">
        <v>1.7000000000000001E-4</v>
      </c>
      <c r="C432" s="25">
        <v>2.0300000000000001E-3</v>
      </c>
      <c r="D432" s="25">
        <f t="shared" si="60"/>
        <v>1.17E-3</v>
      </c>
      <c r="E432" s="25"/>
      <c r="F432" s="25"/>
      <c r="G432" s="25"/>
      <c r="H432" s="25">
        <v>3.5699999999999998E-3</v>
      </c>
      <c r="I432" s="25">
        <f t="shared" si="61"/>
        <v>2.7099999999999997E-3</v>
      </c>
      <c r="J432" s="25"/>
      <c r="K432" s="25"/>
      <c r="L432" s="25"/>
      <c r="M432" s="25">
        <v>3.5699999999999998E-3</v>
      </c>
      <c r="N432" s="25">
        <f t="shared" si="62"/>
        <v>2.7099999999999997E-3</v>
      </c>
      <c r="O432" s="25"/>
      <c r="P432" s="25"/>
      <c r="Q432" s="25"/>
      <c r="R432" s="25"/>
      <c r="S432" s="25"/>
      <c r="T432" s="25">
        <v>1.5499999999999999E-3</v>
      </c>
      <c r="U432" s="25">
        <f t="shared" si="63"/>
        <v>8.5999999999999998E-4</v>
      </c>
    </row>
    <row r="433" spans="1:21" s="15" customFormat="1">
      <c r="A433" s="18">
        <v>681</v>
      </c>
      <c r="B433" s="25">
        <v>-2.4000000000000001E-4</v>
      </c>
      <c r="C433" s="25">
        <v>1.97E-3</v>
      </c>
      <c r="D433" s="25">
        <f t="shared" si="60"/>
        <v>1.4E-3</v>
      </c>
      <c r="E433" s="25"/>
      <c r="F433" s="25"/>
      <c r="G433" s="25"/>
      <c r="H433" s="25">
        <v>3.5500000000000002E-3</v>
      </c>
      <c r="I433" s="25">
        <f t="shared" si="61"/>
        <v>2.98E-3</v>
      </c>
      <c r="J433" s="25"/>
      <c r="K433" s="25"/>
      <c r="L433" s="25"/>
      <c r="M433" s="25">
        <v>3.5500000000000002E-3</v>
      </c>
      <c r="N433" s="25">
        <f t="shared" si="62"/>
        <v>2.98E-3</v>
      </c>
      <c r="O433" s="25"/>
      <c r="P433" s="25"/>
      <c r="Q433" s="25"/>
      <c r="R433" s="25"/>
      <c r="S433" s="25"/>
      <c r="T433" s="25">
        <v>1.3799999999999999E-3</v>
      </c>
      <c r="U433" s="25">
        <f t="shared" si="63"/>
        <v>5.6999999999999998E-4</v>
      </c>
    </row>
    <row r="434" spans="1:21" s="15" customFormat="1">
      <c r="A434" s="18">
        <v>682</v>
      </c>
      <c r="B434" s="25">
        <v>0</v>
      </c>
      <c r="C434" s="25">
        <v>2.0699999999999998E-3</v>
      </c>
      <c r="D434" s="25">
        <f t="shared" si="60"/>
        <v>1.4099999999999998E-3</v>
      </c>
      <c r="E434" s="25"/>
      <c r="F434" s="25"/>
      <c r="G434" s="25"/>
      <c r="H434" s="25">
        <v>3.32E-3</v>
      </c>
      <c r="I434" s="25">
        <f t="shared" si="61"/>
        <v>2.66E-3</v>
      </c>
      <c r="J434" s="25"/>
      <c r="K434" s="25"/>
      <c r="L434" s="25"/>
      <c r="M434" s="25">
        <v>3.32E-3</v>
      </c>
      <c r="N434" s="25">
        <f t="shared" si="62"/>
        <v>2.66E-3</v>
      </c>
      <c r="O434" s="25"/>
      <c r="P434" s="25"/>
      <c r="Q434" s="25"/>
      <c r="R434" s="25"/>
      <c r="S434" s="25"/>
      <c r="T434" s="25">
        <v>1.32E-3</v>
      </c>
      <c r="U434" s="25">
        <f t="shared" si="63"/>
        <v>6.6E-4</v>
      </c>
    </row>
    <row r="435" spans="1:21" s="15" customFormat="1">
      <c r="A435" s="18">
        <v>683</v>
      </c>
      <c r="B435" s="25">
        <v>-2.0000000000000001E-4</v>
      </c>
      <c r="C435" s="25">
        <v>1.89E-3</v>
      </c>
      <c r="D435" s="25">
        <f t="shared" si="60"/>
        <v>1.2200000000000002E-3</v>
      </c>
      <c r="E435" s="25"/>
      <c r="F435" s="25"/>
      <c r="G435" s="25"/>
      <c r="H435" s="25">
        <v>3.5000000000000001E-3</v>
      </c>
      <c r="I435" s="25">
        <f t="shared" si="61"/>
        <v>2.8300000000000001E-3</v>
      </c>
      <c r="J435" s="25"/>
      <c r="K435" s="25"/>
      <c r="L435" s="25"/>
      <c r="M435" s="25">
        <v>3.5000000000000001E-3</v>
      </c>
      <c r="N435" s="25">
        <f t="shared" si="62"/>
        <v>2.8300000000000001E-3</v>
      </c>
      <c r="O435" s="25"/>
      <c r="P435" s="25"/>
      <c r="Q435" s="25"/>
      <c r="R435" s="25"/>
      <c r="S435" s="25"/>
      <c r="T435" s="25">
        <v>1.5399999999999999E-3</v>
      </c>
      <c r="U435" s="25">
        <f t="shared" si="63"/>
        <v>6.6999999999999991E-4</v>
      </c>
    </row>
    <row r="436" spans="1:21" s="15" customFormat="1">
      <c r="A436" s="18">
        <v>684</v>
      </c>
      <c r="B436" s="25">
        <v>2.4000000000000001E-4</v>
      </c>
      <c r="C436" s="25">
        <v>1.9300000000000001E-3</v>
      </c>
      <c r="D436" s="25">
        <f t="shared" si="60"/>
        <v>9.9500000000000022E-4</v>
      </c>
      <c r="E436" s="25"/>
      <c r="F436" s="25"/>
      <c r="G436" s="25"/>
      <c r="H436" s="25">
        <v>3.5899999999999999E-3</v>
      </c>
      <c r="I436" s="25">
        <f t="shared" si="61"/>
        <v>2.6549999999999998E-3</v>
      </c>
      <c r="J436" s="25"/>
      <c r="K436" s="25"/>
      <c r="L436" s="25"/>
      <c r="M436" s="25">
        <v>3.5899999999999999E-3</v>
      </c>
      <c r="N436" s="25">
        <f t="shared" si="62"/>
        <v>2.6549999999999998E-3</v>
      </c>
      <c r="O436" s="25"/>
      <c r="P436" s="25"/>
      <c r="Q436" s="25"/>
      <c r="R436" s="25"/>
      <c r="S436" s="25"/>
      <c r="T436" s="25">
        <v>1.6299999999999999E-3</v>
      </c>
      <c r="U436" s="25">
        <f t="shared" si="63"/>
        <v>9.3499999999999996E-4</v>
      </c>
    </row>
    <row r="437" spans="1:21" s="15" customFormat="1">
      <c r="A437" s="18">
        <v>685</v>
      </c>
      <c r="B437" s="25">
        <v>-1.2E-4</v>
      </c>
      <c r="C437" s="25">
        <v>1.8600000000000001E-3</v>
      </c>
      <c r="D437" s="25">
        <f t="shared" si="60"/>
        <v>1.1550000000000002E-3</v>
      </c>
      <c r="E437" s="25"/>
      <c r="F437" s="25"/>
      <c r="G437" s="25"/>
      <c r="H437" s="25">
        <v>3.5300000000000002E-3</v>
      </c>
      <c r="I437" s="25">
        <f t="shared" si="61"/>
        <v>2.8250000000000003E-3</v>
      </c>
      <c r="J437" s="25"/>
      <c r="K437" s="25"/>
      <c r="L437" s="25"/>
      <c r="M437" s="25">
        <v>3.5300000000000002E-3</v>
      </c>
      <c r="N437" s="25">
        <f t="shared" si="62"/>
        <v>2.8250000000000003E-3</v>
      </c>
      <c r="O437" s="25"/>
      <c r="P437" s="25"/>
      <c r="Q437" s="25"/>
      <c r="R437" s="25"/>
      <c r="S437" s="25"/>
      <c r="T437" s="25">
        <v>1.5299999999999999E-3</v>
      </c>
      <c r="U437" s="25">
        <f t="shared" si="63"/>
        <v>7.049999999999999E-4</v>
      </c>
    </row>
    <row r="438" spans="1:21" s="15" customFormat="1">
      <c r="A438" s="18">
        <v>686</v>
      </c>
      <c r="B438" s="25">
        <v>5.0000000000000002E-5</v>
      </c>
      <c r="C438" s="25">
        <v>1.7899999999999999E-3</v>
      </c>
      <c r="D438" s="25">
        <f t="shared" si="60"/>
        <v>1.0950000000000001E-3</v>
      </c>
      <c r="E438" s="25"/>
      <c r="F438" s="25"/>
      <c r="G438" s="25"/>
      <c r="H438" s="25">
        <v>3.5300000000000002E-3</v>
      </c>
      <c r="I438" s="25">
        <f t="shared" si="61"/>
        <v>2.8350000000000003E-3</v>
      </c>
      <c r="J438" s="25"/>
      <c r="K438" s="25"/>
      <c r="L438" s="25"/>
      <c r="M438" s="25">
        <v>3.5300000000000002E-3</v>
      </c>
      <c r="N438" s="25">
        <f t="shared" si="62"/>
        <v>2.8350000000000003E-3</v>
      </c>
      <c r="O438" s="25"/>
      <c r="P438" s="25"/>
      <c r="Q438" s="25"/>
      <c r="R438" s="25"/>
      <c r="S438" s="25"/>
      <c r="T438" s="25">
        <v>1.34E-3</v>
      </c>
      <c r="U438" s="25">
        <f t="shared" si="63"/>
        <v>6.9499999999999998E-4</v>
      </c>
    </row>
    <row r="439" spans="1:21" s="15" customFormat="1">
      <c r="A439" s="18">
        <v>687</v>
      </c>
      <c r="B439" s="25">
        <v>-2.9E-4</v>
      </c>
      <c r="C439" s="25">
        <v>1.9E-3</v>
      </c>
      <c r="D439" s="25">
        <f t="shared" si="60"/>
        <v>1.315E-3</v>
      </c>
      <c r="E439" s="25"/>
      <c r="F439" s="25"/>
      <c r="G439" s="25"/>
      <c r="H439" s="25">
        <v>3.5200000000000001E-3</v>
      </c>
      <c r="I439" s="25">
        <f t="shared" si="61"/>
        <v>2.9350000000000001E-3</v>
      </c>
      <c r="J439" s="25"/>
      <c r="K439" s="25"/>
      <c r="L439" s="25"/>
      <c r="M439" s="25">
        <v>3.5200000000000001E-3</v>
      </c>
      <c r="N439" s="25">
        <f t="shared" si="62"/>
        <v>2.9350000000000001E-3</v>
      </c>
      <c r="O439" s="25"/>
      <c r="P439" s="25"/>
      <c r="Q439" s="25"/>
      <c r="R439" s="25"/>
      <c r="S439" s="25"/>
      <c r="T439" s="25">
        <v>1.4599999999999999E-3</v>
      </c>
      <c r="U439" s="25">
        <f t="shared" si="63"/>
        <v>5.8500000000000002E-4</v>
      </c>
    </row>
    <row r="440" spans="1:21" s="15" customFormat="1">
      <c r="A440" s="18">
        <v>688</v>
      </c>
      <c r="B440" s="25">
        <v>-5.0000000000000002E-5</v>
      </c>
      <c r="C440" s="25">
        <v>1.83E-3</v>
      </c>
      <c r="D440" s="25">
        <f t="shared" si="60"/>
        <v>1.065E-3</v>
      </c>
      <c r="E440" s="25"/>
      <c r="F440" s="25"/>
      <c r="G440" s="25"/>
      <c r="H440" s="25">
        <v>3.5000000000000001E-3</v>
      </c>
      <c r="I440" s="25">
        <f t="shared" si="61"/>
        <v>2.735E-3</v>
      </c>
      <c r="J440" s="25"/>
      <c r="K440" s="25"/>
      <c r="L440" s="25"/>
      <c r="M440" s="25">
        <v>3.5000000000000001E-3</v>
      </c>
      <c r="N440" s="25">
        <f t="shared" si="62"/>
        <v>2.735E-3</v>
      </c>
      <c r="O440" s="25"/>
      <c r="P440" s="25"/>
      <c r="Q440" s="25"/>
      <c r="R440" s="25"/>
      <c r="S440" s="25"/>
      <c r="T440" s="25">
        <v>1.58E-3</v>
      </c>
      <c r="U440" s="25">
        <f t="shared" si="63"/>
        <v>7.6500000000000005E-4</v>
      </c>
    </row>
    <row r="441" spans="1:21" s="15" customFormat="1">
      <c r="A441" s="18">
        <v>689</v>
      </c>
      <c r="B441" s="25">
        <v>2.0000000000000002E-5</v>
      </c>
      <c r="C441" s="25">
        <v>1.7700000000000001E-3</v>
      </c>
      <c r="D441" s="25">
        <f t="shared" si="60"/>
        <v>9.5500000000000001E-4</v>
      </c>
      <c r="E441" s="25"/>
      <c r="F441" s="25"/>
      <c r="G441" s="25"/>
      <c r="H441" s="25">
        <v>3.5400000000000002E-3</v>
      </c>
      <c r="I441" s="25">
        <f t="shared" si="61"/>
        <v>2.725E-3</v>
      </c>
      <c r="J441" s="25"/>
      <c r="K441" s="25"/>
      <c r="L441" s="25"/>
      <c r="M441" s="25">
        <v>3.5400000000000002E-3</v>
      </c>
      <c r="N441" s="25">
        <f t="shared" si="62"/>
        <v>2.725E-3</v>
      </c>
      <c r="O441" s="25"/>
      <c r="P441" s="25"/>
      <c r="Q441" s="25"/>
      <c r="R441" s="25"/>
      <c r="S441" s="25"/>
      <c r="T441" s="25">
        <v>1.6100000000000001E-3</v>
      </c>
      <c r="U441" s="25">
        <f t="shared" si="63"/>
        <v>8.1500000000000008E-4</v>
      </c>
    </row>
    <row r="442" spans="1:21" s="15" customFormat="1">
      <c r="A442" s="18">
        <v>690</v>
      </c>
      <c r="B442" s="25">
        <v>-1.2999999999999999E-4</v>
      </c>
      <c r="C442" s="25">
        <v>1.73E-3</v>
      </c>
      <c r="D442" s="25">
        <f t="shared" si="60"/>
        <v>9.4499999999999998E-4</v>
      </c>
      <c r="E442" s="25"/>
      <c r="F442" s="25"/>
      <c r="G442" s="25"/>
      <c r="H442" s="25">
        <v>3.48E-3</v>
      </c>
      <c r="I442" s="25">
        <f t="shared" si="61"/>
        <v>2.6949999999999999E-3</v>
      </c>
      <c r="J442" s="25"/>
      <c r="K442" s="25"/>
      <c r="L442" s="25"/>
      <c r="M442" s="25">
        <v>3.48E-3</v>
      </c>
      <c r="N442" s="25">
        <f t="shared" si="62"/>
        <v>2.6949999999999999E-3</v>
      </c>
      <c r="O442" s="25"/>
      <c r="P442" s="25"/>
      <c r="Q442" s="25"/>
      <c r="R442" s="25"/>
      <c r="S442" s="25"/>
      <c r="T442" s="25">
        <v>1.6999999999999999E-3</v>
      </c>
      <c r="U442" s="25">
        <f t="shared" si="63"/>
        <v>7.85E-4</v>
      </c>
    </row>
    <row r="443" spans="1:21" s="15" customFormat="1">
      <c r="A443" s="18">
        <v>691</v>
      </c>
      <c r="B443" s="25">
        <v>-2.9999999999999997E-4</v>
      </c>
      <c r="C443" s="25">
        <v>1.6999999999999999E-3</v>
      </c>
      <c r="D443" s="25">
        <f t="shared" si="60"/>
        <v>1.075E-3</v>
      </c>
      <c r="E443" s="25"/>
      <c r="F443" s="25"/>
      <c r="G443" s="25"/>
      <c r="H443" s="25">
        <v>3.4299999999999999E-3</v>
      </c>
      <c r="I443" s="25">
        <f t="shared" si="61"/>
        <v>2.8049999999999998E-3</v>
      </c>
      <c r="J443" s="25"/>
      <c r="K443" s="25"/>
      <c r="L443" s="25"/>
      <c r="M443" s="25">
        <v>3.4299999999999999E-3</v>
      </c>
      <c r="N443" s="25">
        <f t="shared" si="62"/>
        <v>2.8049999999999998E-3</v>
      </c>
      <c r="O443" s="25"/>
      <c r="P443" s="25"/>
      <c r="Q443" s="25"/>
      <c r="R443" s="25"/>
      <c r="S443" s="25"/>
      <c r="T443" s="25">
        <v>1.5499999999999999E-3</v>
      </c>
      <c r="U443" s="25">
        <f t="shared" si="63"/>
        <v>6.2500000000000001E-4</v>
      </c>
    </row>
    <row r="444" spans="1:21" s="15" customFormat="1">
      <c r="A444" s="18">
        <v>692</v>
      </c>
      <c r="B444" s="25">
        <v>-6.8999999999999997E-5</v>
      </c>
      <c r="C444" s="25">
        <v>1.7099999999999999E-3</v>
      </c>
      <c r="D444" s="25">
        <f t="shared" si="60"/>
        <v>8.7949999999999996E-4</v>
      </c>
      <c r="E444" s="25"/>
      <c r="F444" s="25"/>
      <c r="G444" s="25"/>
      <c r="H444" s="25">
        <v>3.4499999999999999E-3</v>
      </c>
      <c r="I444" s="25">
        <f t="shared" si="61"/>
        <v>2.6194999999999999E-3</v>
      </c>
      <c r="J444" s="25"/>
      <c r="K444" s="25"/>
      <c r="L444" s="25"/>
      <c r="M444" s="25">
        <v>3.4499999999999999E-3</v>
      </c>
      <c r="N444" s="25">
        <f t="shared" si="62"/>
        <v>2.6194999999999999E-3</v>
      </c>
      <c r="O444" s="25"/>
      <c r="P444" s="25"/>
      <c r="Q444" s="25"/>
      <c r="R444" s="25"/>
      <c r="S444" s="25"/>
      <c r="T444" s="25">
        <v>1.73E-3</v>
      </c>
      <c r="U444" s="25">
        <f t="shared" si="63"/>
        <v>8.3049999999999997E-4</v>
      </c>
    </row>
    <row r="445" spans="1:21" s="15" customFormat="1">
      <c r="A445" s="18">
        <v>693</v>
      </c>
      <c r="B445" s="25">
        <v>-6.0000000000000002E-5</v>
      </c>
      <c r="C445" s="25">
        <v>1.6999999999999999E-3</v>
      </c>
      <c r="D445" s="25">
        <f t="shared" si="60"/>
        <v>9.549999999999999E-4</v>
      </c>
      <c r="E445" s="25"/>
      <c r="F445" s="25"/>
      <c r="G445" s="25"/>
      <c r="H445" s="25">
        <v>3.3999999999999998E-3</v>
      </c>
      <c r="I445" s="25">
        <f t="shared" si="61"/>
        <v>2.6549999999999998E-3</v>
      </c>
      <c r="J445" s="25"/>
      <c r="K445" s="25"/>
      <c r="L445" s="25"/>
      <c r="M445" s="25">
        <v>3.3999999999999998E-3</v>
      </c>
      <c r="N445" s="25">
        <f t="shared" si="62"/>
        <v>2.6549999999999998E-3</v>
      </c>
      <c r="O445" s="25"/>
      <c r="P445" s="25"/>
      <c r="Q445" s="25"/>
      <c r="R445" s="25"/>
      <c r="S445" s="25"/>
      <c r="T445" s="25">
        <v>1.5499999999999999E-3</v>
      </c>
      <c r="U445" s="25">
        <f t="shared" si="63"/>
        <v>7.45E-4</v>
      </c>
    </row>
    <row r="446" spans="1:21" s="15" customFormat="1">
      <c r="A446" s="18">
        <v>694</v>
      </c>
      <c r="B446" s="25">
        <v>5.0000000000000002E-5</v>
      </c>
      <c r="C446" s="25">
        <v>1.6800000000000001E-3</v>
      </c>
      <c r="D446" s="25">
        <f t="shared" si="60"/>
        <v>7.7000000000000007E-4</v>
      </c>
      <c r="E446" s="25"/>
      <c r="F446" s="25"/>
      <c r="G446" s="25"/>
      <c r="H446" s="25">
        <v>3.3899999999999998E-3</v>
      </c>
      <c r="I446" s="25">
        <f t="shared" si="61"/>
        <v>2.4799999999999996E-3</v>
      </c>
      <c r="J446" s="25"/>
      <c r="K446" s="25"/>
      <c r="L446" s="25"/>
      <c r="M446" s="25">
        <v>3.3899999999999998E-3</v>
      </c>
      <c r="N446" s="25">
        <f t="shared" si="62"/>
        <v>2.4799999999999996E-3</v>
      </c>
      <c r="O446" s="25"/>
      <c r="P446" s="25"/>
      <c r="Q446" s="25"/>
      <c r="R446" s="25"/>
      <c r="S446" s="25"/>
      <c r="T446" s="25">
        <v>1.7700000000000001E-3</v>
      </c>
      <c r="U446" s="25">
        <f t="shared" si="63"/>
        <v>9.1E-4</v>
      </c>
    </row>
    <row r="447" spans="1:21" s="15" customFormat="1">
      <c r="A447" s="18">
        <v>695</v>
      </c>
      <c r="B447" s="25">
        <v>-1.7000000000000001E-4</v>
      </c>
      <c r="C447" s="25">
        <v>1.64E-3</v>
      </c>
      <c r="D447" s="25">
        <f t="shared" si="60"/>
        <v>8.9499999999999996E-4</v>
      </c>
      <c r="E447" s="25"/>
      <c r="F447" s="25"/>
      <c r="G447" s="25"/>
      <c r="H447" s="25">
        <v>3.29E-3</v>
      </c>
      <c r="I447" s="25">
        <f t="shared" si="61"/>
        <v>2.545E-3</v>
      </c>
      <c r="J447" s="25"/>
      <c r="K447" s="25"/>
      <c r="L447" s="25"/>
      <c r="M447" s="25">
        <v>3.29E-3</v>
      </c>
      <c r="N447" s="25">
        <f t="shared" si="62"/>
        <v>2.545E-3</v>
      </c>
      <c r="O447" s="25"/>
      <c r="P447" s="25"/>
      <c r="Q447" s="25"/>
      <c r="R447" s="25"/>
      <c r="S447" s="25"/>
      <c r="T447" s="25">
        <v>1.66E-3</v>
      </c>
      <c r="U447" s="25">
        <f t="shared" si="63"/>
        <v>7.45E-4</v>
      </c>
    </row>
    <row r="448" spans="1:21" s="15" customFormat="1">
      <c r="A448" s="18">
        <v>696</v>
      </c>
      <c r="B448" s="25">
        <v>-1.8000000000000001E-4</v>
      </c>
      <c r="C448" s="25">
        <v>1.66E-3</v>
      </c>
      <c r="D448" s="25">
        <f t="shared" si="60"/>
        <v>8.9000000000000006E-4</v>
      </c>
      <c r="E448" s="25"/>
      <c r="F448" s="25"/>
      <c r="G448" s="25"/>
      <c r="H448" s="25">
        <v>3.2599999999999999E-3</v>
      </c>
      <c r="I448" s="25">
        <f t="shared" si="61"/>
        <v>2.49E-3</v>
      </c>
      <c r="J448" s="25"/>
      <c r="K448" s="25"/>
      <c r="L448" s="25"/>
      <c r="M448" s="25">
        <v>3.2499999999999999E-3</v>
      </c>
      <c r="N448" s="25">
        <f t="shared" si="62"/>
        <v>2.48E-3</v>
      </c>
      <c r="O448" s="25"/>
      <c r="P448" s="25"/>
      <c r="Q448" s="25"/>
      <c r="R448" s="25"/>
      <c r="S448" s="25"/>
      <c r="T448" s="25">
        <v>1.72E-3</v>
      </c>
      <c r="U448" s="25">
        <f t="shared" si="63"/>
        <v>7.6999999999999996E-4</v>
      </c>
    </row>
    <row r="449" spans="1:21" s="15" customFormat="1">
      <c r="A449" s="18">
        <v>697</v>
      </c>
      <c r="B449" s="25">
        <v>-1.1E-4</v>
      </c>
      <c r="C449" s="25">
        <v>1.5200000000000001E-3</v>
      </c>
      <c r="D449" s="25">
        <f t="shared" si="60"/>
        <v>7.3000000000000007E-4</v>
      </c>
      <c r="E449" s="25"/>
      <c r="F449" s="25"/>
      <c r="G449" s="25"/>
      <c r="H449" s="25">
        <v>3.2399999999999998E-3</v>
      </c>
      <c r="I449" s="25">
        <f t="shared" si="61"/>
        <v>2.4499999999999999E-3</v>
      </c>
      <c r="J449" s="25"/>
      <c r="K449" s="25"/>
      <c r="L449" s="25"/>
      <c r="M449" s="25">
        <v>3.2399999999999998E-3</v>
      </c>
      <c r="N449" s="25">
        <f t="shared" si="62"/>
        <v>2.4499999999999999E-3</v>
      </c>
      <c r="O449" s="25"/>
      <c r="P449" s="25"/>
      <c r="Q449" s="25"/>
      <c r="R449" s="25"/>
      <c r="S449" s="25"/>
      <c r="T449" s="25">
        <v>1.6900000000000001E-3</v>
      </c>
      <c r="U449" s="25">
        <f t="shared" si="63"/>
        <v>7.9000000000000001E-4</v>
      </c>
    </row>
    <row r="450" spans="1:21" s="15" customFormat="1">
      <c r="A450" s="18">
        <v>698</v>
      </c>
      <c r="B450" s="25">
        <v>-6.8999999999999997E-5</v>
      </c>
      <c r="C450" s="25">
        <v>1.56E-3</v>
      </c>
      <c r="D450" s="25">
        <f t="shared" si="60"/>
        <v>6.1450000000000003E-4</v>
      </c>
      <c r="E450" s="25"/>
      <c r="F450" s="25"/>
      <c r="G450" s="25"/>
      <c r="H450" s="25">
        <v>3.32E-3</v>
      </c>
      <c r="I450" s="25">
        <f t="shared" si="61"/>
        <v>2.3744999999999999E-3</v>
      </c>
      <c r="J450" s="25"/>
      <c r="K450" s="25"/>
      <c r="L450" s="25"/>
      <c r="M450" s="25">
        <v>3.32E-3</v>
      </c>
      <c r="N450" s="25">
        <f t="shared" si="62"/>
        <v>2.3744999999999999E-3</v>
      </c>
      <c r="O450" s="25"/>
      <c r="P450" s="25"/>
      <c r="Q450" s="25"/>
      <c r="R450" s="25"/>
      <c r="S450" s="25"/>
      <c r="T450" s="25">
        <v>1.9599999999999999E-3</v>
      </c>
      <c r="U450" s="25">
        <f t="shared" si="63"/>
        <v>9.4549999999999994E-4</v>
      </c>
    </row>
    <row r="451" spans="1:21" s="15" customFormat="1">
      <c r="A451" s="18">
        <v>699</v>
      </c>
      <c r="B451" s="25">
        <v>-2.3000000000000001E-4</v>
      </c>
      <c r="C451" s="25">
        <v>1.4499999999999999E-3</v>
      </c>
      <c r="D451" s="25">
        <f t="shared" ref="D451:D452" si="64">C451-U451</f>
        <v>8.0499999999999983E-4</v>
      </c>
      <c r="E451" s="25"/>
      <c r="F451" s="25"/>
      <c r="G451" s="25"/>
      <c r="H451" s="25">
        <v>3.0599999999999998E-3</v>
      </c>
      <c r="I451" s="25">
        <f t="shared" ref="I451:I452" si="65">H451-U451</f>
        <v>2.4149999999999996E-3</v>
      </c>
      <c r="J451" s="25"/>
      <c r="K451" s="25"/>
      <c r="L451" s="25"/>
      <c r="M451" s="25">
        <v>3.0599999999999998E-3</v>
      </c>
      <c r="N451" s="25">
        <f t="shared" ref="N451:N452" si="66">M451-U451</f>
        <v>2.4149999999999996E-3</v>
      </c>
      <c r="O451" s="25"/>
      <c r="P451" s="25"/>
      <c r="Q451" s="25"/>
      <c r="R451" s="25"/>
      <c r="S451" s="25"/>
      <c r="T451" s="25">
        <v>1.5200000000000001E-3</v>
      </c>
      <c r="U451" s="25">
        <f t="shared" ref="U451:U452" si="67">(B451+T451)/2</f>
        <v>6.4500000000000007E-4</v>
      </c>
    </row>
    <row r="452" spans="1:21" s="15" customFormat="1">
      <c r="A452" s="18">
        <v>700</v>
      </c>
      <c r="B452" s="25">
        <v>9.0000000000000006E-5</v>
      </c>
      <c r="C452" s="25">
        <v>1.47E-3</v>
      </c>
      <c r="D452" s="25">
        <f t="shared" si="64"/>
        <v>4.8999999999999998E-4</v>
      </c>
      <c r="E452" s="25"/>
      <c r="F452" s="25"/>
      <c r="G452" s="25"/>
      <c r="H452" s="25">
        <v>3.1800000000000001E-3</v>
      </c>
      <c r="I452" s="25">
        <f t="shared" si="65"/>
        <v>2.2000000000000001E-3</v>
      </c>
      <c r="J452" s="25"/>
      <c r="K452" s="25"/>
      <c r="L452" s="25"/>
      <c r="M452" s="25">
        <v>3.1800000000000001E-3</v>
      </c>
      <c r="N452" s="25">
        <f t="shared" si="66"/>
        <v>2.2000000000000001E-3</v>
      </c>
      <c r="O452" s="25"/>
      <c r="P452" s="25"/>
      <c r="Q452" s="25"/>
      <c r="R452" s="25"/>
      <c r="S452" s="25"/>
      <c r="T452" s="25">
        <v>1.8699999999999999E-3</v>
      </c>
      <c r="U452" s="25">
        <f t="shared" si="67"/>
        <v>9.7999999999999997E-4</v>
      </c>
    </row>
    <row r="453" spans="1:21" s="15" customFormat="1">
      <c r="A453" s="14" t="s">
        <v>5</v>
      </c>
      <c r="D453" s="1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1.5946900000000006E-3</v>
      </c>
      <c r="G453" s="20"/>
      <c r="I453" s="15">
        <f t="shared" ref="I453:N453" si="6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3.320389999999999E-3</v>
      </c>
      <c r="L453" s="20"/>
      <c r="N453" s="15">
        <f t="shared" si="68"/>
        <v>3.3202899999999992E-3</v>
      </c>
      <c r="Q453" s="20"/>
    </row>
    <row r="454" spans="1:21" s="2" customFormat="1">
      <c r="G454" s="10"/>
      <c r="L454" s="10"/>
      <c r="Q454" s="10"/>
    </row>
    <row r="455" spans="1:21" s="11" customFormat="1">
      <c r="G455" s="12"/>
      <c r="L455" s="12"/>
      <c r="Q455" s="12"/>
    </row>
    <row r="456" spans="1:21" s="11" customFormat="1">
      <c r="G456" s="12"/>
      <c r="L456" s="12"/>
      <c r="Q456" s="12"/>
    </row>
    <row r="457" spans="1:21" s="11" customFormat="1">
      <c r="G457" s="12"/>
      <c r="L457" s="12"/>
      <c r="Q457" s="12"/>
    </row>
    <row r="458" spans="1:21" s="11" customFormat="1">
      <c r="G458" s="12"/>
      <c r="L458" s="12"/>
      <c r="Q458" s="12"/>
    </row>
    <row r="459" spans="1:21" s="11" customFormat="1">
      <c r="G459" s="12"/>
      <c r="L459" s="12"/>
      <c r="Q459" s="12"/>
    </row>
    <row r="460" spans="1:21" s="11" customFormat="1">
      <c r="G460" s="12"/>
      <c r="L460" s="12"/>
      <c r="Q460" s="12"/>
    </row>
    <row r="461" spans="1:21" s="11" customFormat="1">
      <c r="G461" s="12"/>
      <c r="L461" s="12"/>
      <c r="Q461" s="12"/>
    </row>
    <row r="462" spans="1:21" s="11" customFormat="1">
      <c r="G462" s="12"/>
      <c r="L462" s="12"/>
      <c r="Q462" s="12"/>
    </row>
    <row r="463" spans="1:21" s="11" customFormat="1">
      <c r="G463" s="12"/>
      <c r="L463" s="12"/>
      <c r="Q463" s="12"/>
    </row>
    <row r="464" spans="1:21" s="11" customFormat="1">
      <c r="G464" s="12"/>
      <c r="L464" s="12"/>
      <c r="Q464" s="12"/>
    </row>
    <row r="465" spans="7:17" s="11" customFormat="1">
      <c r="G465" s="12"/>
      <c r="L465" s="12"/>
      <c r="Q465" s="12"/>
    </row>
    <row r="466" spans="7:17" s="11" customFormat="1">
      <c r="G466" s="12"/>
      <c r="L466" s="12"/>
      <c r="Q466" s="12"/>
    </row>
    <row r="467" spans="7:17" s="11" customFormat="1">
      <c r="G467" s="12"/>
      <c r="L467" s="12"/>
      <c r="Q467" s="12"/>
    </row>
    <row r="468" spans="7:17" s="11" customFormat="1">
      <c r="G468" s="12"/>
      <c r="L468" s="12"/>
      <c r="Q468" s="12"/>
    </row>
    <row r="469" spans="7:17" s="11" customFormat="1">
      <c r="G469" s="12"/>
      <c r="L469" s="12"/>
      <c r="Q469" s="12"/>
    </row>
    <row r="470" spans="7:17" s="11" customFormat="1">
      <c r="G470" s="12"/>
      <c r="L470" s="12"/>
      <c r="Q470" s="12"/>
    </row>
    <row r="471" spans="7:17" s="11" customFormat="1">
      <c r="G471" s="12"/>
      <c r="L471" s="12"/>
      <c r="Q471" s="12"/>
    </row>
    <row r="472" spans="7:17" s="11" customFormat="1">
      <c r="G472" s="12"/>
      <c r="L472" s="12"/>
      <c r="Q472" s="12"/>
    </row>
    <row r="473" spans="7:17" s="11" customFormat="1">
      <c r="G473" s="12"/>
      <c r="L473" s="12"/>
      <c r="Q473" s="12"/>
    </row>
    <row r="474" spans="7:17" s="11" customFormat="1">
      <c r="G474" s="12"/>
      <c r="L474" s="12"/>
      <c r="Q474" s="12"/>
    </row>
    <row r="475" spans="7:17" s="11" customFormat="1">
      <c r="G475" s="12"/>
      <c r="L475" s="12"/>
      <c r="Q475" s="12"/>
    </row>
    <row r="476" spans="7:17" s="11" customFormat="1">
      <c r="G476" s="12"/>
      <c r="L476" s="12"/>
      <c r="Q476" s="12"/>
    </row>
    <row r="477" spans="7:17" s="11" customFormat="1">
      <c r="G477" s="12"/>
      <c r="L477" s="12"/>
      <c r="Q477" s="12"/>
    </row>
    <row r="478" spans="7:17" s="11" customFormat="1">
      <c r="G478" s="12"/>
      <c r="L478" s="12"/>
      <c r="Q478" s="12"/>
    </row>
    <row r="479" spans="7:17" s="11" customFormat="1">
      <c r="G479" s="12"/>
      <c r="L479" s="12"/>
      <c r="Q479" s="12"/>
    </row>
    <row r="480" spans="7:17" s="11" customFormat="1">
      <c r="G480" s="12"/>
      <c r="L480" s="12"/>
      <c r="Q480" s="12"/>
    </row>
    <row r="481" spans="7:17" s="11" customFormat="1">
      <c r="G481" s="12"/>
      <c r="L481" s="12"/>
      <c r="Q481" s="12"/>
    </row>
    <row r="482" spans="7:17" s="11" customFormat="1">
      <c r="G482" s="12"/>
      <c r="L482" s="12"/>
      <c r="Q482" s="12"/>
    </row>
    <row r="483" spans="7:17" s="11" customFormat="1">
      <c r="G483" s="12"/>
      <c r="L483" s="12"/>
      <c r="Q483" s="12"/>
    </row>
    <row r="484" spans="7:17" s="11" customFormat="1">
      <c r="G484" s="12"/>
      <c r="L484" s="12"/>
      <c r="Q484" s="12"/>
    </row>
    <row r="485" spans="7:17" s="11" customFormat="1">
      <c r="G485" s="12"/>
      <c r="L485" s="12"/>
      <c r="Q485" s="12"/>
    </row>
    <row r="486" spans="7:17" s="11" customFormat="1">
      <c r="G486" s="12"/>
      <c r="L486" s="12"/>
      <c r="Q486" s="12"/>
    </row>
    <row r="487" spans="7:17" s="11" customFormat="1">
      <c r="G487" s="12"/>
      <c r="L487" s="12"/>
      <c r="Q487" s="12"/>
    </row>
    <row r="488" spans="7:17" s="11" customFormat="1">
      <c r="G488" s="12"/>
      <c r="L488" s="12"/>
      <c r="Q488" s="12"/>
    </row>
    <row r="489" spans="7:17" s="11" customFormat="1">
      <c r="G489" s="12"/>
      <c r="L489" s="12"/>
      <c r="Q489" s="12"/>
    </row>
    <row r="490" spans="7:17" s="11" customFormat="1">
      <c r="G490" s="12"/>
      <c r="L490" s="12"/>
      <c r="Q490" s="12"/>
    </row>
    <row r="491" spans="7:17" s="11" customFormat="1">
      <c r="G491" s="12"/>
      <c r="L491" s="12"/>
      <c r="Q491" s="12"/>
    </row>
    <row r="492" spans="7:17" s="11" customFormat="1">
      <c r="G492" s="12"/>
      <c r="L492" s="12"/>
      <c r="Q492" s="12"/>
    </row>
    <row r="493" spans="7:17" s="11" customFormat="1">
      <c r="G493" s="12"/>
      <c r="L493" s="12"/>
      <c r="Q493" s="12"/>
    </row>
    <row r="494" spans="7:17" s="11" customFormat="1">
      <c r="G494" s="12"/>
      <c r="L494" s="12"/>
      <c r="Q494" s="1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1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6"/>
  <sheetViews>
    <sheetView workbookViewId="0">
      <selection activeCell="B2" sqref="B2:AC453"/>
    </sheetView>
  </sheetViews>
  <sheetFormatPr baseColWidth="10" defaultColWidth="11.16406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4" bestFit="1" customWidth="1"/>
    <col min="8" max="8" width="16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4" bestFit="1" customWidth="1"/>
    <col min="13" max="13" width="17.332031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4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8" max="28" width="9.6640625" bestFit="1" customWidth="1"/>
    <col min="29" max="29" width="13.1640625" bestFit="1" customWidth="1"/>
  </cols>
  <sheetData>
    <row r="1" spans="1:29" s="13" customFormat="1" ht="16">
      <c r="A1" s="13" t="s">
        <v>15</v>
      </c>
      <c r="B1" s="15" t="s">
        <v>0</v>
      </c>
      <c r="C1" s="21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0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0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-3.0000000000000001E-5</v>
      </c>
      <c r="C2" s="25">
        <v>0.10161000000000001</v>
      </c>
      <c r="D2" s="25">
        <f>C2-AC2</f>
        <v>0.101345</v>
      </c>
      <c r="E2" s="25">
        <v>1.218106E-2</v>
      </c>
      <c r="F2" s="25">
        <f>D2-0.01218106</f>
        <v>8.9163939999999997E-2</v>
      </c>
      <c r="G2" s="25">
        <f>F2*23.03</f>
        <v>2.0534455382000001</v>
      </c>
      <c r="H2" s="25">
        <v>0.11325</v>
      </c>
      <c r="I2" s="25">
        <f>H2-AC2</f>
        <v>0.112985</v>
      </c>
      <c r="J2" s="25">
        <v>1.0486590000000002E-2</v>
      </c>
      <c r="K2" s="25">
        <f>I2-0.01048659</f>
        <v>0.10249841</v>
      </c>
      <c r="L2" s="25">
        <f>K2*23.03</f>
        <v>2.3605383823000001</v>
      </c>
      <c r="M2" s="25">
        <v>8.881E-2</v>
      </c>
      <c r="N2" s="25">
        <f>M2-AC2</f>
        <v>8.8544999999999999E-2</v>
      </c>
      <c r="O2" s="25">
        <v>5.6905599999999999E-3</v>
      </c>
      <c r="P2" s="25">
        <f>N2-0.00569056</f>
        <v>8.2854440000000001E-2</v>
      </c>
      <c r="Q2" s="25">
        <f>P2*23.03</f>
        <v>1.9081377532000001</v>
      </c>
      <c r="R2" s="25">
        <v>0.12703</v>
      </c>
      <c r="S2" s="25">
        <f>R2-AC2</f>
        <v>0.12676500000000002</v>
      </c>
      <c r="T2" s="25">
        <v>1.5411160000000002E-2</v>
      </c>
      <c r="U2" s="25">
        <f>S2-0.01541116</f>
        <v>0.11135384000000001</v>
      </c>
      <c r="V2" s="25">
        <f>U2*23.03</f>
        <v>2.5644789352000004</v>
      </c>
      <c r="W2" s="25">
        <v>8.2110000000000002E-2</v>
      </c>
      <c r="X2" s="25">
        <f>W2-AC2</f>
        <v>8.1845000000000001E-2</v>
      </c>
      <c r="Y2" s="25">
        <v>3.4072600000000001E-3</v>
      </c>
      <c r="Z2" s="25">
        <f>X2-0.00340726</f>
        <v>7.8437740000000006E-2</v>
      </c>
      <c r="AA2" s="25">
        <f>Z2*23.03</f>
        <v>1.8064211522000002</v>
      </c>
      <c r="AB2" s="25">
        <v>5.5999999999999995E-4</v>
      </c>
      <c r="AC2" s="25">
        <f>(B2+AB2)/2</f>
        <v>2.6499999999999999E-4</v>
      </c>
    </row>
    <row r="3" spans="1:29" s="15" customFormat="1">
      <c r="A3" s="18">
        <v>251</v>
      </c>
      <c r="B3" s="25">
        <v>-8.0000000000000007E-5</v>
      </c>
      <c r="C3" s="25">
        <v>0.10022</v>
      </c>
      <c r="D3" s="25">
        <f t="shared" ref="D3:D66" si="0">C3-AC3</f>
        <v>0.100005</v>
      </c>
      <c r="E3" s="25"/>
      <c r="F3" s="25">
        <f t="shared" ref="F3:F66" si="1">D3-0.01218106</f>
        <v>8.7823939999999989E-2</v>
      </c>
      <c r="G3" s="25">
        <f t="shared" ref="G3:G66" si="2">F3*23.03</f>
        <v>2.0225853381999999</v>
      </c>
      <c r="H3" s="25">
        <v>0.1116</v>
      </c>
      <c r="I3" s="25">
        <f t="shared" ref="I3:I66" si="3">H3-AC3</f>
        <v>0.111385</v>
      </c>
      <c r="J3" s="25"/>
      <c r="K3" s="25">
        <f t="shared" ref="K3:K66" si="4">I3-0.01048659</f>
        <v>0.10089840999999999</v>
      </c>
      <c r="L3" s="25">
        <f t="shared" ref="L3:L66" si="5">K3*23.03</f>
        <v>2.3236903823000001</v>
      </c>
      <c r="M3" s="25">
        <v>8.7389999999999995E-2</v>
      </c>
      <c r="N3" s="25">
        <f t="shared" ref="N3:N66" si="6">M3-AC3</f>
        <v>8.7174999999999989E-2</v>
      </c>
      <c r="O3" s="25"/>
      <c r="P3" s="25">
        <f t="shared" ref="P3:P66" si="7">N3-0.00569056</f>
        <v>8.1484439999999991E-2</v>
      </c>
      <c r="Q3" s="25">
        <f t="shared" ref="Q3:Q66" si="8">P3*23.03</f>
        <v>1.8765866532</v>
      </c>
      <c r="R3" s="25">
        <v>0.12542</v>
      </c>
      <c r="S3" s="25">
        <f t="shared" ref="S3:S66" si="9">R3-AC3</f>
        <v>0.12520500000000001</v>
      </c>
      <c r="T3" s="25"/>
      <c r="U3" s="25">
        <f t="shared" ref="U3:U14" si="10">S3-0.01541116</f>
        <v>0.10979384</v>
      </c>
      <c r="V3" s="25">
        <f t="shared" ref="V3:V66" si="11">U3*23.03</f>
        <v>2.5285521352</v>
      </c>
      <c r="W3" s="25">
        <v>8.0629000000000006E-2</v>
      </c>
      <c r="X3" s="25">
        <f t="shared" ref="X3:X66" si="12">W3-AC3</f>
        <v>8.0413999999999999E-2</v>
      </c>
      <c r="Y3" s="25"/>
      <c r="Z3" s="25">
        <f t="shared" ref="Z3:Z66" si="13">X3-0.00340726</f>
        <v>7.7006740000000004E-2</v>
      </c>
      <c r="AA3" s="25">
        <f t="shared" ref="AA3:AA66" si="14">Z3*23.03</f>
        <v>1.7734652222000002</v>
      </c>
      <c r="AB3" s="25">
        <v>5.1000000000000004E-4</v>
      </c>
      <c r="AC3" s="25">
        <f t="shared" ref="AC3:AC66" si="15">(B3+AB3)/2</f>
        <v>2.1500000000000002E-4</v>
      </c>
    </row>
    <row r="4" spans="1:29" s="15" customFormat="1">
      <c r="A4" s="18">
        <v>252</v>
      </c>
      <c r="B4" s="25">
        <v>-6.8999999999999997E-5</v>
      </c>
      <c r="C4" s="25">
        <v>9.851E-2</v>
      </c>
      <c r="D4" s="25">
        <f t="shared" si="0"/>
        <v>9.8249500000000003E-2</v>
      </c>
      <c r="E4" s="25"/>
      <c r="F4" s="25">
        <f t="shared" si="1"/>
        <v>8.6068439999999996E-2</v>
      </c>
      <c r="G4" s="25">
        <f t="shared" si="2"/>
        <v>1.9821561731999999</v>
      </c>
      <c r="H4" s="25">
        <v>0.11025</v>
      </c>
      <c r="I4" s="25">
        <f t="shared" si="3"/>
        <v>0.1099895</v>
      </c>
      <c r="J4" s="25"/>
      <c r="K4" s="25">
        <f t="shared" si="4"/>
        <v>9.950291E-2</v>
      </c>
      <c r="L4" s="25">
        <f t="shared" si="5"/>
        <v>2.2915520172999999</v>
      </c>
      <c r="M4" s="25">
        <v>8.5699999999999998E-2</v>
      </c>
      <c r="N4" s="25">
        <f t="shared" si="6"/>
        <v>8.5439500000000002E-2</v>
      </c>
      <c r="O4" s="25"/>
      <c r="P4" s="25">
        <f t="shared" si="7"/>
        <v>7.9748940000000004E-2</v>
      </c>
      <c r="Q4" s="25">
        <f t="shared" si="8"/>
        <v>1.8366180882000003</v>
      </c>
      <c r="R4" s="25">
        <v>0.12416000000000001</v>
      </c>
      <c r="S4" s="25">
        <f t="shared" si="9"/>
        <v>0.12389950000000001</v>
      </c>
      <c r="T4" s="25"/>
      <c r="U4" s="25">
        <f t="shared" si="10"/>
        <v>0.10848834000000002</v>
      </c>
      <c r="V4" s="25">
        <f t="shared" si="11"/>
        <v>2.4984864702000005</v>
      </c>
      <c r="W4" s="25">
        <v>7.9149999999999998E-2</v>
      </c>
      <c r="X4" s="25">
        <f t="shared" si="12"/>
        <v>7.8889500000000001E-2</v>
      </c>
      <c r="Y4" s="25"/>
      <c r="Z4" s="25">
        <f t="shared" si="13"/>
        <v>7.5482240000000006E-2</v>
      </c>
      <c r="AA4" s="25">
        <f t="shared" si="14"/>
        <v>1.7383559872000003</v>
      </c>
      <c r="AB4" s="25">
        <v>5.9000000000000003E-4</v>
      </c>
      <c r="AC4" s="25">
        <f t="shared" si="15"/>
        <v>2.6049999999999999E-4</v>
      </c>
    </row>
    <row r="5" spans="1:29" s="15" customFormat="1">
      <c r="A5" s="18">
        <v>253</v>
      </c>
      <c r="B5" s="25">
        <v>-1.1E-4</v>
      </c>
      <c r="C5" s="25">
        <v>9.7470000000000001E-2</v>
      </c>
      <c r="D5" s="25">
        <f t="shared" si="0"/>
        <v>9.7314999999999999E-2</v>
      </c>
      <c r="E5" s="25"/>
      <c r="F5" s="25">
        <f t="shared" si="1"/>
        <v>8.5133939999999991E-2</v>
      </c>
      <c r="G5" s="25">
        <f t="shared" si="2"/>
        <v>1.9606346381999999</v>
      </c>
      <c r="H5" s="25">
        <v>0.10904</v>
      </c>
      <c r="I5" s="25">
        <f t="shared" si="3"/>
        <v>0.108885</v>
      </c>
      <c r="J5" s="25"/>
      <c r="K5" s="25">
        <f t="shared" si="4"/>
        <v>9.8398409999999992E-2</v>
      </c>
      <c r="L5" s="25">
        <f t="shared" si="5"/>
        <v>2.2661153822999998</v>
      </c>
      <c r="M5" s="25">
        <v>8.4629999999999997E-2</v>
      </c>
      <c r="N5" s="25">
        <f t="shared" si="6"/>
        <v>8.4474999999999995E-2</v>
      </c>
      <c r="O5" s="25"/>
      <c r="P5" s="25">
        <f t="shared" si="7"/>
        <v>7.8784439999999997E-2</v>
      </c>
      <c r="Q5" s="25">
        <f t="shared" si="8"/>
        <v>1.8144056532000001</v>
      </c>
      <c r="R5" s="25">
        <v>0.12289</v>
      </c>
      <c r="S5" s="25">
        <f t="shared" si="9"/>
        <v>0.122735</v>
      </c>
      <c r="T5" s="25"/>
      <c r="U5" s="25">
        <f t="shared" si="10"/>
        <v>0.10732384</v>
      </c>
      <c r="V5" s="25">
        <f t="shared" si="11"/>
        <v>2.4716680352</v>
      </c>
      <c r="W5" s="25">
        <v>7.7719999999999997E-2</v>
      </c>
      <c r="X5" s="25">
        <f t="shared" si="12"/>
        <v>7.7564999999999995E-2</v>
      </c>
      <c r="Y5" s="25"/>
      <c r="Z5" s="25">
        <f t="shared" si="13"/>
        <v>7.415774E-2</v>
      </c>
      <c r="AA5" s="25">
        <f t="shared" si="14"/>
        <v>1.7078527522</v>
      </c>
      <c r="AB5" s="25">
        <v>4.2000000000000002E-4</v>
      </c>
      <c r="AC5" s="25">
        <f t="shared" si="15"/>
        <v>1.55E-4</v>
      </c>
    </row>
    <row r="6" spans="1:29" s="15" customFormat="1">
      <c r="A6" s="18">
        <v>254</v>
      </c>
      <c r="B6" s="25">
        <v>5.0000000000000002E-5</v>
      </c>
      <c r="C6" s="25">
        <v>9.5920000000000005E-2</v>
      </c>
      <c r="D6" s="25">
        <f t="shared" si="0"/>
        <v>9.5630000000000007E-2</v>
      </c>
      <c r="E6" s="25"/>
      <c r="F6" s="25">
        <f t="shared" si="1"/>
        <v>8.3448939999999999E-2</v>
      </c>
      <c r="G6" s="25">
        <f t="shared" si="2"/>
        <v>1.9218290882</v>
      </c>
      <c r="H6" s="25">
        <v>0.10764</v>
      </c>
      <c r="I6" s="25">
        <f t="shared" si="3"/>
        <v>0.10735</v>
      </c>
      <c r="J6" s="25"/>
      <c r="K6" s="25">
        <f t="shared" si="4"/>
        <v>9.6863409999999997E-2</v>
      </c>
      <c r="L6" s="25">
        <f t="shared" si="5"/>
        <v>2.2307643323000002</v>
      </c>
      <c r="M6" s="25">
        <v>8.3000000000000004E-2</v>
      </c>
      <c r="N6" s="25">
        <f t="shared" si="6"/>
        <v>8.2710000000000006E-2</v>
      </c>
      <c r="O6" s="25"/>
      <c r="P6" s="25">
        <f t="shared" si="7"/>
        <v>7.7019440000000008E-2</v>
      </c>
      <c r="Q6" s="25">
        <f t="shared" si="8"/>
        <v>1.7737577032000003</v>
      </c>
      <c r="R6" s="25">
        <v>0.12161</v>
      </c>
      <c r="S6" s="25">
        <f t="shared" si="9"/>
        <v>0.12132</v>
      </c>
      <c r="T6" s="25"/>
      <c r="U6" s="25">
        <f t="shared" si="10"/>
        <v>0.10590884</v>
      </c>
      <c r="V6" s="25">
        <f t="shared" si="11"/>
        <v>2.4390805852000002</v>
      </c>
      <c r="W6" s="25">
        <v>7.6579999999999995E-2</v>
      </c>
      <c r="X6" s="25">
        <f t="shared" si="12"/>
        <v>7.6289999999999997E-2</v>
      </c>
      <c r="Y6" s="25"/>
      <c r="Z6" s="25">
        <f t="shared" si="13"/>
        <v>7.2882740000000001E-2</v>
      </c>
      <c r="AA6" s="25">
        <f t="shared" si="14"/>
        <v>1.6784895022000001</v>
      </c>
      <c r="AB6" s="25">
        <v>5.2999999999999998E-4</v>
      </c>
      <c r="AC6" s="25">
        <f t="shared" si="15"/>
        <v>2.9E-4</v>
      </c>
    </row>
    <row r="7" spans="1:29" s="15" customFormat="1">
      <c r="A7" s="18">
        <v>255</v>
      </c>
      <c r="B7" s="25">
        <v>-5.0000000000000002E-5</v>
      </c>
      <c r="C7" s="25">
        <v>9.4759999999999997E-2</v>
      </c>
      <c r="D7" s="25">
        <f t="shared" si="0"/>
        <v>9.454499999999999E-2</v>
      </c>
      <c r="E7" s="25"/>
      <c r="F7" s="25">
        <f t="shared" si="1"/>
        <v>8.2363939999999997E-2</v>
      </c>
      <c r="G7" s="25">
        <f t="shared" si="2"/>
        <v>1.8968415382000001</v>
      </c>
      <c r="H7" s="25">
        <v>0.10661</v>
      </c>
      <c r="I7" s="25">
        <f t="shared" si="3"/>
        <v>0.10639499999999999</v>
      </c>
      <c r="J7" s="25"/>
      <c r="K7" s="25">
        <f t="shared" si="4"/>
        <v>9.5908409999999986E-2</v>
      </c>
      <c r="L7" s="25">
        <f t="shared" si="5"/>
        <v>2.2087706823</v>
      </c>
      <c r="M7" s="25">
        <v>8.1900000000000001E-2</v>
      </c>
      <c r="N7" s="25">
        <f t="shared" si="6"/>
        <v>8.1684999999999994E-2</v>
      </c>
      <c r="O7" s="25"/>
      <c r="P7" s="25">
        <f t="shared" si="7"/>
        <v>7.5994439999999996E-2</v>
      </c>
      <c r="Q7" s="25">
        <f t="shared" si="8"/>
        <v>1.7501519532000001</v>
      </c>
      <c r="R7" s="25">
        <v>0.12045</v>
      </c>
      <c r="S7" s="25">
        <f t="shared" si="9"/>
        <v>0.12023499999999999</v>
      </c>
      <c r="T7" s="25"/>
      <c r="U7" s="25">
        <f t="shared" si="10"/>
        <v>0.10482384</v>
      </c>
      <c r="V7" s="25">
        <f t="shared" si="11"/>
        <v>2.4140930352000001</v>
      </c>
      <c r="W7" s="25">
        <v>7.5079000000000007E-2</v>
      </c>
      <c r="X7" s="25">
        <f t="shared" si="12"/>
        <v>7.4864E-2</v>
      </c>
      <c r="Y7" s="25"/>
      <c r="Z7" s="25">
        <f t="shared" si="13"/>
        <v>7.1456740000000005E-2</v>
      </c>
      <c r="AA7" s="25">
        <f t="shared" si="14"/>
        <v>1.6456487222000002</v>
      </c>
      <c r="AB7" s="25">
        <v>4.8000000000000001E-4</v>
      </c>
      <c r="AC7" s="25">
        <f t="shared" si="15"/>
        <v>2.1499999999999999E-4</v>
      </c>
    </row>
    <row r="8" spans="1:29" s="15" customFormat="1">
      <c r="A8" s="18">
        <v>256</v>
      </c>
      <c r="B8" s="25">
        <v>-6.0000000000000002E-5</v>
      </c>
      <c r="C8" s="25">
        <v>9.3210000000000001E-2</v>
      </c>
      <c r="D8" s="25">
        <f t="shared" si="0"/>
        <v>9.3035000000000007E-2</v>
      </c>
      <c r="E8" s="25"/>
      <c r="F8" s="25">
        <f t="shared" si="1"/>
        <v>8.0853940000000013E-2</v>
      </c>
      <c r="G8" s="25">
        <f t="shared" si="2"/>
        <v>1.8620662382000004</v>
      </c>
      <c r="H8" s="25">
        <v>0.10538</v>
      </c>
      <c r="I8" s="25">
        <f t="shared" si="3"/>
        <v>0.10520500000000001</v>
      </c>
      <c r="J8" s="25"/>
      <c r="K8" s="25">
        <f t="shared" si="4"/>
        <v>9.4718410000000003E-2</v>
      </c>
      <c r="L8" s="25">
        <f t="shared" si="5"/>
        <v>2.1813649823000003</v>
      </c>
      <c r="M8" s="25">
        <v>8.0509999999999998E-2</v>
      </c>
      <c r="N8" s="25">
        <f t="shared" si="6"/>
        <v>8.0335000000000004E-2</v>
      </c>
      <c r="O8" s="25"/>
      <c r="P8" s="25">
        <f t="shared" si="7"/>
        <v>7.4644440000000006E-2</v>
      </c>
      <c r="Q8" s="25">
        <f t="shared" si="8"/>
        <v>1.7190614532000001</v>
      </c>
      <c r="R8" s="25">
        <v>0.11935999999999999</v>
      </c>
      <c r="S8" s="25">
        <f t="shared" si="9"/>
        <v>0.119185</v>
      </c>
      <c r="T8" s="25"/>
      <c r="U8" s="25">
        <f t="shared" si="10"/>
        <v>0.10377384000000001</v>
      </c>
      <c r="V8" s="25">
        <f t="shared" si="11"/>
        <v>2.3899115352000004</v>
      </c>
      <c r="W8" s="25">
        <v>7.399E-2</v>
      </c>
      <c r="X8" s="25">
        <f t="shared" si="12"/>
        <v>7.3815000000000006E-2</v>
      </c>
      <c r="Y8" s="25"/>
      <c r="Z8" s="25">
        <f t="shared" si="13"/>
        <v>7.040774000000001E-2</v>
      </c>
      <c r="AA8" s="25">
        <f t="shared" si="14"/>
        <v>1.6214902522000003</v>
      </c>
      <c r="AB8" s="25">
        <v>4.0999999999999999E-4</v>
      </c>
      <c r="AC8" s="25">
        <f t="shared" si="15"/>
        <v>1.75E-4</v>
      </c>
    </row>
    <row r="9" spans="1:29" s="15" customFormat="1">
      <c r="A9" s="18">
        <v>257</v>
      </c>
      <c r="B9" s="25">
        <v>-1E-4</v>
      </c>
      <c r="C9" s="25">
        <v>9.2299000000000006E-2</v>
      </c>
      <c r="D9" s="25">
        <f t="shared" si="0"/>
        <v>9.216400000000001E-2</v>
      </c>
      <c r="E9" s="25"/>
      <c r="F9" s="25">
        <f t="shared" si="1"/>
        <v>7.9982940000000002E-2</v>
      </c>
      <c r="G9" s="25">
        <f t="shared" si="2"/>
        <v>1.8420071082000002</v>
      </c>
      <c r="H9" s="25">
        <v>0.10413</v>
      </c>
      <c r="I9" s="25">
        <f t="shared" si="3"/>
        <v>0.103995</v>
      </c>
      <c r="J9" s="25"/>
      <c r="K9" s="25">
        <f t="shared" si="4"/>
        <v>9.350841E-2</v>
      </c>
      <c r="L9" s="25">
        <f t="shared" si="5"/>
        <v>2.1534986823</v>
      </c>
      <c r="M9" s="25">
        <v>7.9469999999999999E-2</v>
      </c>
      <c r="N9" s="25">
        <f t="shared" si="6"/>
        <v>7.9335000000000003E-2</v>
      </c>
      <c r="O9" s="25"/>
      <c r="P9" s="25">
        <f t="shared" si="7"/>
        <v>7.3644440000000005E-2</v>
      </c>
      <c r="Q9" s="25">
        <f t="shared" si="8"/>
        <v>1.6960314532000003</v>
      </c>
      <c r="R9" s="25">
        <v>0.11834</v>
      </c>
      <c r="S9" s="25">
        <f t="shared" si="9"/>
        <v>0.118205</v>
      </c>
      <c r="T9" s="25"/>
      <c r="U9" s="25">
        <f t="shared" si="10"/>
        <v>0.10279384</v>
      </c>
      <c r="V9" s="25">
        <f t="shared" si="11"/>
        <v>2.3673421351999999</v>
      </c>
      <c r="W9" s="25">
        <v>7.2709999999999997E-2</v>
      </c>
      <c r="X9" s="25">
        <f t="shared" si="12"/>
        <v>7.2575000000000001E-2</v>
      </c>
      <c r="Y9" s="25"/>
      <c r="Z9" s="25">
        <f t="shared" si="13"/>
        <v>6.9167740000000005E-2</v>
      </c>
      <c r="AA9" s="25">
        <f t="shared" si="14"/>
        <v>1.5929330522000003</v>
      </c>
      <c r="AB9" s="25">
        <v>3.6999999999999999E-4</v>
      </c>
      <c r="AC9" s="25">
        <f t="shared" si="15"/>
        <v>1.35E-4</v>
      </c>
    </row>
    <row r="10" spans="1:29" s="15" customFormat="1">
      <c r="A10" s="18">
        <v>258</v>
      </c>
      <c r="B10" s="25">
        <v>0</v>
      </c>
      <c r="C10" s="25">
        <v>9.0579000000000007E-2</v>
      </c>
      <c r="D10" s="25">
        <f t="shared" si="0"/>
        <v>9.0344000000000008E-2</v>
      </c>
      <c r="E10" s="25"/>
      <c r="F10" s="25">
        <f t="shared" si="1"/>
        <v>7.8162940000000014E-2</v>
      </c>
      <c r="G10" s="25">
        <f t="shared" si="2"/>
        <v>1.8000925082000003</v>
      </c>
      <c r="H10" s="25">
        <v>0.10302</v>
      </c>
      <c r="I10" s="25">
        <f t="shared" si="3"/>
        <v>0.102785</v>
      </c>
      <c r="J10" s="25"/>
      <c r="K10" s="25">
        <f t="shared" si="4"/>
        <v>9.2298409999999997E-2</v>
      </c>
      <c r="L10" s="25">
        <f t="shared" si="5"/>
        <v>2.1256323823000001</v>
      </c>
      <c r="M10" s="25">
        <v>7.7909000000000006E-2</v>
      </c>
      <c r="N10" s="25">
        <f t="shared" si="6"/>
        <v>7.7674000000000007E-2</v>
      </c>
      <c r="O10" s="25"/>
      <c r="P10" s="25">
        <f t="shared" si="7"/>
        <v>7.198344000000001E-2</v>
      </c>
      <c r="Q10" s="25">
        <f t="shared" si="8"/>
        <v>1.6577786232000002</v>
      </c>
      <c r="R10" s="25">
        <v>0.11736000000000001</v>
      </c>
      <c r="S10" s="25">
        <f t="shared" si="9"/>
        <v>0.11712500000000001</v>
      </c>
      <c r="T10" s="25"/>
      <c r="U10" s="25">
        <f t="shared" si="10"/>
        <v>0.10171384</v>
      </c>
      <c r="V10" s="25">
        <f t="shared" si="11"/>
        <v>2.3424697351999999</v>
      </c>
      <c r="W10" s="25">
        <v>7.1609000000000006E-2</v>
      </c>
      <c r="X10" s="25">
        <f t="shared" si="12"/>
        <v>7.1374000000000007E-2</v>
      </c>
      <c r="Y10" s="25"/>
      <c r="Z10" s="25">
        <f t="shared" si="13"/>
        <v>6.7966740000000012E-2</v>
      </c>
      <c r="AA10" s="25">
        <f t="shared" si="14"/>
        <v>1.5652740222000003</v>
      </c>
      <c r="AB10" s="25">
        <v>4.6999999999999999E-4</v>
      </c>
      <c r="AC10" s="25">
        <f t="shared" si="15"/>
        <v>2.3499999999999999E-4</v>
      </c>
    </row>
    <row r="11" spans="1:29" s="15" customFormat="1">
      <c r="A11" s="18">
        <v>259</v>
      </c>
      <c r="B11" s="25">
        <v>-1.1E-4</v>
      </c>
      <c r="C11" s="25">
        <v>9.0060000000000001E-2</v>
      </c>
      <c r="D11" s="25">
        <f t="shared" si="0"/>
        <v>8.9880000000000002E-2</v>
      </c>
      <c r="E11" s="25"/>
      <c r="F11" s="25">
        <f t="shared" si="1"/>
        <v>7.7698939999999994E-2</v>
      </c>
      <c r="G11" s="25">
        <f t="shared" si="2"/>
        <v>1.7894065881999999</v>
      </c>
      <c r="H11" s="25">
        <v>0.10229000000000001</v>
      </c>
      <c r="I11" s="25">
        <f t="shared" si="3"/>
        <v>0.10211000000000001</v>
      </c>
      <c r="J11" s="25"/>
      <c r="K11" s="25">
        <f t="shared" si="4"/>
        <v>9.1623410000000002E-2</v>
      </c>
      <c r="L11" s="25">
        <f t="shared" si="5"/>
        <v>2.1100871323000003</v>
      </c>
      <c r="M11" s="25">
        <v>7.7219999999999997E-2</v>
      </c>
      <c r="N11" s="25">
        <f t="shared" si="6"/>
        <v>7.7039999999999997E-2</v>
      </c>
      <c r="O11" s="25"/>
      <c r="P11" s="25">
        <f t="shared" si="7"/>
        <v>7.134944E-2</v>
      </c>
      <c r="Q11" s="25">
        <f t="shared" si="8"/>
        <v>1.6431776032000001</v>
      </c>
      <c r="R11" s="25">
        <v>0.11670999999999999</v>
      </c>
      <c r="S11" s="25">
        <f t="shared" si="9"/>
        <v>0.11652999999999999</v>
      </c>
      <c r="T11" s="25"/>
      <c r="U11" s="25">
        <f t="shared" si="10"/>
        <v>0.10111883999999999</v>
      </c>
      <c r="V11" s="25">
        <f t="shared" si="11"/>
        <v>2.3287668851999999</v>
      </c>
      <c r="W11" s="25">
        <v>7.0388999999999993E-2</v>
      </c>
      <c r="X11" s="25">
        <f t="shared" si="12"/>
        <v>7.0208999999999994E-2</v>
      </c>
      <c r="Y11" s="25"/>
      <c r="Z11" s="25">
        <f t="shared" si="13"/>
        <v>6.6801739999999998E-2</v>
      </c>
      <c r="AA11" s="25">
        <f t="shared" si="14"/>
        <v>1.5384440722000001</v>
      </c>
      <c r="AB11" s="25">
        <v>4.6999999999999999E-4</v>
      </c>
      <c r="AC11" s="25">
        <f t="shared" si="15"/>
        <v>1.7999999999999998E-4</v>
      </c>
    </row>
    <row r="12" spans="1:29" s="15" customFormat="1">
      <c r="A12" s="18">
        <v>260</v>
      </c>
      <c r="B12" s="25">
        <v>0</v>
      </c>
      <c r="C12" s="25">
        <v>8.8410000000000002E-2</v>
      </c>
      <c r="D12" s="25">
        <f t="shared" si="0"/>
        <v>8.8139999999999996E-2</v>
      </c>
      <c r="E12" s="25"/>
      <c r="F12" s="25">
        <f t="shared" si="1"/>
        <v>7.5958940000000003E-2</v>
      </c>
      <c r="G12" s="25">
        <f t="shared" si="2"/>
        <v>1.7493343882000001</v>
      </c>
      <c r="H12" s="25">
        <v>0.10095999999999999</v>
      </c>
      <c r="I12" s="25">
        <f t="shared" si="3"/>
        <v>0.10068999999999999</v>
      </c>
      <c r="J12" s="25"/>
      <c r="K12" s="25">
        <f t="shared" si="4"/>
        <v>9.0203409999999984E-2</v>
      </c>
      <c r="L12" s="25">
        <f t="shared" si="5"/>
        <v>2.0773845322999995</v>
      </c>
      <c r="M12" s="25">
        <v>7.5539999999999996E-2</v>
      </c>
      <c r="N12" s="25">
        <f t="shared" si="6"/>
        <v>7.526999999999999E-2</v>
      </c>
      <c r="O12" s="25"/>
      <c r="P12" s="25">
        <f t="shared" si="7"/>
        <v>6.9579439999999992E-2</v>
      </c>
      <c r="Q12" s="25">
        <f t="shared" si="8"/>
        <v>1.6024145031999999</v>
      </c>
      <c r="R12" s="25">
        <v>0.11564000000000001</v>
      </c>
      <c r="S12" s="25">
        <f t="shared" si="9"/>
        <v>0.11537</v>
      </c>
      <c r="T12" s="25"/>
      <c r="U12" s="25">
        <f t="shared" si="10"/>
        <v>9.9958839999999993E-2</v>
      </c>
      <c r="V12" s="25">
        <f t="shared" si="11"/>
        <v>2.3020520852000002</v>
      </c>
      <c r="W12" s="25">
        <v>6.9290000000000004E-2</v>
      </c>
      <c r="X12" s="25">
        <f t="shared" si="12"/>
        <v>6.9019999999999998E-2</v>
      </c>
      <c r="Y12" s="25"/>
      <c r="Z12" s="25">
        <f t="shared" si="13"/>
        <v>6.5612740000000003E-2</v>
      </c>
      <c r="AA12" s="25">
        <f t="shared" si="14"/>
        <v>1.5110614022000002</v>
      </c>
      <c r="AB12" s="25">
        <v>5.4000000000000001E-4</v>
      </c>
      <c r="AC12" s="25">
        <f t="shared" si="15"/>
        <v>2.7E-4</v>
      </c>
    </row>
    <row r="13" spans="1:29" s="15" customFormat="1">
      <c r="A13" s="18">
        <v>261</v>
      </c>
      <c r="B13" s="25">
        <v>-3.0000000000000001E-5</v>
      </c>
      <c r="C13" s="25">
        <v>8.7599999999999997E-2</v>
      </c>
      <c r="D13" s="25">
        <f t="shared" si="0"/>
        <v>8.7399999999999992E-2</v>
      </c>
      <c r="E13" s="25"/>
      <c r="F13" s="25">
        <f t="shared" si="1"/>
        <v>7.5218939999999984E-2</v>
      </c>
      <c r="G13" s="25">
        <f t="shared" si="2"/>
        <v>1.7322921881999997</v>
      </c>
      <c r="H13" s="25">
        <v>0.10007000000000001</v>
      </c>
      <c r="I13" s="25">
        <f t="shared" si="3"/>
        <v>9.987E-2</v>
      </c>
      <c r="J13" s="25"/>
      <c r="K13" s="25">
        <f t="shared" si="4"/>
        <v>8.9383409999999996E-2</v>
      </c>
      <c r="L13" s="25">
        <f t="shared" si="5"/>
        <v>2.0584999323000002</v>
      </c>
      <c r="M13" s="25">
        <v>7.4840000000000004E-2</v>
      </c>
      <c r="N13" s="25">
        <f t="shared" si="6"/>
        <v>7.4639999999999998E-2</v>
      </c>
      <c r="O13" s="25"/>
      <c r="P13" s="25">
        <f t="shared" si="7"/>
        <v>6.8949440000000001E-2</v>
      </c>
      <c r="Q13" s="25">
        <f t="shared" si="8"/>
        <v>1.5879056032000001</v>
      </c>
      <c r="R13" s="25">
        <v>0.1148</v>
      </c>
      <c r="S13" s="25">
        <f t="shared" si="9"/>
        <v>0.11459999999999999</v>
      </c>
      <c r="T13" s="25"/>
      <c r="U13" s="25">
        <f t="shared" si="10"/>
        <v>9.918884E-2</v>
      </c>
      <c r="V13" s="25">
        <f t="shared" si="11"/>
        <v>2.2843189852000001</v>
      </c>
      <c r="W13" s="25">
        <v>6.8000000000000005E-2</v>
      </c>
      <c r="X13" s="25">
        <f t="shared" si="12"/>
        <v>6.7799999999999999E-2</v>
      </c>
      <c r="Y13" s="25"/>
      <c r="Z13" s="25">
        <f t="shared" si="13"/>
        <v>6.4392740000000004E-2</v>
      </c>
      <c r="AA13" s="25">
        <f t="shared" si="14"/>
        <v>1.4829648022000002</v>
      </c>
      <c r="AB13" s="25">
        <v>4.2999999999999999E-4</v>
      </c>
      <c r="AC13" s="25">
        <f t="shared" si="15"/>
        <v>1.9999999999999998E-4</v>
      </c>
    </row>
    <row r="14" spans="1:29" s="15" customFormat="1">
      <c r="A14" s="18">
        <v>262</v>
      </c>
      <c r="B14" s="25">
        <v>-1.2999999999999999E-4</v>
      </c>
      <c r="C14" s="25">
        <v>8.6180000000000007E-2</v>
      </c>
      <c r="D14" s="25">
        <f t="shared" si="0"/>
        <v>8.6015000000000008E-2</v>
      </c>
      <c r="E14" s="25"/>
      <c r="F14" s="25">
        <f t="shared" si="1"/>
        <v>7.3833940000000015E-2</v>
      </c>
      <c r="G14" s="25">
        <f t="shared" si="2"/>
        <v>1.7003956382000005</v>
      </c>
      <c r="H14" s="25">
        <v>9.8879999999999996E-2</v>
      </c>
      <c r="I14" s="25">
        <f t="shared" si="3"/>
        <v>9.8714999999999997E-2</v>
      </c>
      <c r="J14" s="25"/>
      <c r="K14" s="25">
        <f t="shared" si="4"/>
        <v>8.8228409999999993E-2</v>
      </c>
      <c r="L14" s="25">
        <f t="shared" si="5"/>
        <v>2.0319002823000001</v>
      </c>
      <c r="M14" s="25">
        <v>7.3419999999999999E-2</v>
      </c>
      <c r="N14" s="25">
        <f t="shared" si="6"/>
        <v>7.3255000000000001E-2</v>
      </c>
      <c r="O14" s="25"/>
      <c r="P14" s="25">
        <f t="shared" si="7"/>
        <v>6.7564440000000003E-2</v>
      </c>
      <c r="Q14" s="25">
        <f t="shared" si="8"/>
        <v>1.5560090532000002</v>
      </c>
      <c r="R14" s="25">
        <v>0.11398</v>
      </c>
      <c r="S14" s="25">
        <f t="shared" si="9"/>
        <v>0.113815</v>
      </c>
      <c r="T14" s="25"/>
      <c r="U14" s="25">
        <f t="shared" si="10"/>
        <v>9.8403839999999992E-2</v>
      </c>
      <c r="V14" s="25">
        <f t="shared" si="11"/>
        <v>2.2662404351999998</v>
      </c>
      <c r="W14" s="25">
        <v>6.7058999999999994E-2</v>
      </c>
      <c r="X14" s="25">
        <f t="shared" si="12"/>
        <v>6.6893999999999995E-2</v>
      </c>
      <c r="Y14" s="25"/>
      <c r="Z14" s="25">
        <f t="shared" si="13"/>
        <v>6.348674E-2</v>
      </c>
      <c r="AA14" s="25">
        <f t="shared" si="14"/>
        <v>1.4620996222</v>
      </c>
      <c r="AB14" s="25">
        <v>4.6000000000000001E-4</v>
      </c>
      <c r="AC14" s="25">
        <f t="shared" si="15"/>
        <v>1.65E-4</v>
      </c>
    </row>
    <row r="15" spans="1:29" s="15" customFormat="1">
      <c r="A15" s="18">
        <v>263</v>
      </c>
      <c r="B15" s="25">
        <v>-2.0000000000000002E-5</v>
      </c>
      <c r="C15" s="25">
        <v>8.5290000000000005E-2</v>
      </c>
      <c r="D15" s="25">
        <f t="shared" si="0"/>
        <v>8.5085000000000008E-2</v>
      </c>
      <c r="E15" s="25"/>
      <c r="F15" s="25">
        <f t="shared" si="1"/>
        <v>7.290394E-2</v>
      </c>
      <c r="G15" s="25">
        <f t="shared" si="2"/>
        <v>1.6789777382000002</v>
      </c>
      <c r="H15" s="25">
        <v>9.7970000000000002E-2</v>
      </c>
      <c r="I15" s="25">
        <f t="shared" si="3"/>
        <v>9.7765000000000005E-2</v>
      </c>
      <c r="J15" s="25"/>
      <c r="K15" s="25">
        <f t="shared" si="4"/>
        <v>8.7278410000000001E-2</v>
      </c>
      <c r="L15" s="25">
        <f t="shared" si="5"/>
        <v>2.0100217822999999</v>
      </c>
      <c r="M15" s="25">
        <v>7.2319999999999995E-2</v>
      </c>
      <c r="N15" s="25">
        <f t="shared" si="6"/>
        <v>7.2114999999999999E-2</v>
      </c>
      <c r="O15" s="25"/>
      <c r="P15" s="25">
        <f t="shared" si="7"/>
        <v>6.6424440000000001E-2</v>
      </c>
      <c r="Q15" s="25">
        <f t="shared" si="8"/>
        <v>1.5297548532</v>
      </c>
      <c r="R15" s="25">
        <v>0.11302</v>
      </c>
      <c r="S15" s="25">
        <f t="shared" si="9"/>
        <v>0.112815</v>
      </c>
      <c r="T15" s="25"/>
      <c r="U15" s="25">
        <f t="shared" ref="U15:U78" si="16">S15-0.01541116</f>
        <v>9.7403839999999992E-2</v>
      </c>
      <c r="V15" s="25">
        <f t="shared" si="11"/>
        <v>2.2432104352</v>
      </c>
      <c r="W15" s="25">
        <v>6.5750000000000003E-2</v>
      </c>
      <c r="X15" s="25">
        <f t="shared" si="12"/>
        <v>6.5545000000000006E-2</v>
      </c>
      <c r="Y15" s="25"/>
      <c r="Z15" s="25">
        <f t="shared" si="13"/>
        <v>6.2137740000000004E-2</v>
      </c>
      <c r="AA15" s="25">
        <f t="shared" si="14"/>
        <v>1.4310321522000002</v>
      </c>
      <c r="AB15" s="25">
        <v>4.2999999999999999E-4</v>
      </c>
      <c r="AC15" s="25">
        <f t="shared" si="15"/>
        <v>2.05E-4</v>
      </c>
    </row>
    <row r="16" spans="1:29" s="15" customFormat="1">
      <c r="A16" s="18">
        <v>264</v>
      </c>
      <c r="B16" s="25">
        <v>-8.0000000000000007E-5</v>
      </c>
      <c r="C16" s="25">
        <v>8.3779000000000006E-2</v>
      </c>
      <c r="D16" s="25">
        <f t="shared" si="0"/>
        <v>8.3599000000000007E-2</v>
      </c>
      <c r="E16" s="25"/>
      <c r="F16" s="25">
        <f t="shared" si="1"/>
        <v>7.1417940000000013E-2</v>
      </c>
      <c r="G16" s="25">
        <f t="shared" si="2"/>
        <v>1.6447551582000004</v>
      </c>
      <c r="H16" s="25">
        <v>9.69E-2</v>
      </c>
      <c r="I16" s="25">
        <f t="shared" si="3"/>
        <v>9.672E-2</v>
      </c>
      <c r="J16" s="25"/>
      <c r="K16" s="25">
        <f t="shared" si="4"/>
        <v>8.6233409999999996E-2</v>
      </c>
      <c r="L16" s="25">
        <f t="shared" si="5"/>
        <v>1.9859554322999999</v>
      </c>
      <c r="M16" s="25">
        <v>7.0949999999999999E-2</v>
      </c>
      <c r="N16" s="25">
        <f t="shared" si="6"/>
        <v>7.077E-2</v>
      </c>
      <c r="O16" s="25"/>
      <c r="P16" s="25">
        <f t="shared" si="7"/>
        <v>6.5079440000000002E-2</v>
      </c>
      <c r="Q16" s="25">
        <f t="shared" si="8"/>
        <v>1.4987795032000002</v>
      </c>
      <c r="R16" s="25">
        <v>0.11223</v>
      </c>
      <c r="S16" s="25">
        <f t="shared" si="9"/>
        <v>0.11205</v>
      </c>
      <c r="T16" s="25"/>
      <c r="U16" s="25">
        <f t="shared" si="16"/>
        <v>9.6638840000000004E-2</v>
      </c>
      <c r="V16" s="25">
        <f t="shared" si="11"/>
        <v>2.2255924852000004</v>
      </c>
      <c r="W16" s="25">
        <v>6.4799999999999996E-2</v>
      </c>
      <c r="X16" s="25">
        <f t="shared" si="12"/>
        <v>6.4619999999999997E-2</v>
      </c>
      <c r="Y16" s="25"/>
      <c r="Z16" s="25">
        <f t="shared" si="13"/>
        <v>6.1212739999999995E-2</v>
      </c>
      <c r="AA16" s="25">
        <f t="shared" si="14"/>
        <v>1.4097294022</v>
      </c>
      <c r="AB16" s="25">
        <v>4.4000000000000002E-4</v>
      </c>
      <c r="AC16" s="25">
        <f t="shared" si="15"/>
        <v>1.8000000000000001E-4</v>
      </c>
    </row>
    <row r="17" spans="1:29" s="15" customFormat="1">
      <c r="A17" s="18">
        <v>265</v>
      </c>
      <c r="B17" s="25">
        <v>-6.0000000000000002E-5</v>
      </c>
      <c r="C17" s="25">
        <v>8.2919000000000007E-2</v>
      </c>
      <c r="D17" s="25">
        <f t="shared" si="0"/>
        <v>8.2729000000000011E-2</v>
      </c>
      <c r="E17" s="25"/>
      <c r="F17" s="25">
        <f t="shared" si="1"/>
        <v>7.0547940000000003E-2</v>
      </c>
      <c r="G17" s="25">
        <f t="shared" si="2"/>
        <v>1.6247190582000002</v>
      </c>
      <c r="H17" s="25">
        <v>9.5949000000000007E-2</v>
      </c>
      <c r="I17" s="25">
        <f t="shared" si="3"/>
        <v>9.5759000000000011E-2</v>
      </c>
      <c r="J17" s="25"/>
      <c r="K17" s="25">
        <f t="shared" si="4"/>
        <v>8.5272410000000007E-2</v>
      </c>
      <c r="L17" s="25">
        <f t="shared" si="5"/>
        <v>1.9638236023000002</v>
      </c>
      <c r="M17" s="25">
        <v>7.0139000000000007E-2</v>
      </c>
      <c r="N17" s="25">
        <f t="shared" si="6"/>
        <v>6.9949000000000011E-2</v>
      </c>
      <c r="O17" s="25"/>
      <c r="P17" s="25">
        <f t="shared" si="7"/>
        <v>6.4258440000000014E-2</v>
      </c>
      <c r="Q17" s="25">
        <f t="shared" si="8"/>
        <v>1.4798718732000005</v>
      </c>
      <c r="R17" s="25">
        <v>0.11128</v>
      </c>
      <c r="S17" s="25">
        <f t="shared" si="9"/>
        <v>0.11109000000000001</v>
      </c>
      <c r="T17" s="25"/>
      <c r="U17" s="25">
        <f t="shared" si="16"/>
        <v>9.5678840000000015E-2</v>
      </c>
      <c r="V17" s="25">
        <f t="shared" si="11"/>
        <v>2.2034836852000006</v>
      </c>
      <c r="W17" s="25">
        <v>6.3439999999999996E-2</v>
      </c>
      <c r="X17" s="25">
        <f t="shared" si="12"/>
        <v>6.3250000000000001E-2</v>
      </c>
      <c r="Y17" s="25"/>
      <c r="Z17" s="25">
        <f t="shared" si="13"/>
        <v>5.9842739999999998E-2</v>
      </c>
      <c r="AA17" s="25">
        <f t="shared" si="14"/>
        <v>1.3781783022</v>
      </c>
      <c r="AB17" s="25">
        <v>4.4000000000000002E-4</v>
      </c>
      <c r="AC17" s="25">
        <f t="shared" si="15"/>
        <v>1.9000000000000001E-4</v>
      </c>
    </row>
    <row r="18" spans="1:29" s="15" customFormat="1">
      <c r="A18" s="18">
        <v>266</v>
      </c>
      <c r="B18" s="25">
        <v>-9.0000000000000006E-5</v>
      </c>
      <c r="C18" s="25">
        <v>8.1369999999999998E-2</v>
      </c>
      <c r="D18" s="25">
        <f t="shared" si="0"/>
        <v>8.1199999999999994E-2</v>
      </c>
      <c r="E18" s="25"/>
      <c r="F18" s="25">
        <f t="shared" si="1"/>
        <v>6.9018940000000001E-2</v>
      </c>
      <c r="G18" s="25">
        <f t="shared" si="2"/>
        <v>1.5895061882000001</v>
      </c>
      <c r="H18" s="25">
        <v>9.4589000000000006E-2</v>
      </c>
      <c r="I18" s="25">
        <f t="shared" si="3"/>
        <v>9.4419000000000003E-2</v>
      </c>
      <c r="J18" s="25"/>
      <c r="K18" s="25">
        <f t="shared" si="4"/>
        <v>8.3932409999999999E-2</v>
      </c>
      <c r="L18" s="25">
        <f t="shared" si="5"/>
        <v>1.9329634023</v>
      </c>
      <c r="M18" s="25">
        <v>6.8750000000000006E-2</v>
      </c>
      <c r="N18" s="25">
        <f t="shared" si="6"/>
        <v>6.8580000000000002E-2</v>
      </c>
      <c r="O18" s="25"/>
      <c r="P18" s="25">
        <f t="shared" si="7"/>
        <v>6.2889440000000005E-2</v>
      </c>
      <c r="Q18" s="25">
        <f t="shared" si="8"/>
        <v>1.4483438032000002</v>
      </c>
      <c r="R18" s="25">
        <v>0.11021</v>
      </c>
      <c r="S18" s="25">
        <f t="shared" si="9"/>
        <v>0.11004</v>
      </c>
      <c r="T18" s="25"/>
      <c r="U18" s="25">
        <f t="shared" si="16"/>
        <v>9.4628839999999992E-2</v>
      </c>
      <c r="V18" s="25">
        <f t="shared" si="11"/>
        <v>2.1793021852000001</v>
      </c>
      <c r="W18" s="25">
        <v>6.234E-2</v>
      </c>
      <c r="X18" s="25">
        <f t="shared" si="12"/>
        <v>6.2170000000000003E-2</v>
      </c>
      <c r="Y18" s="25"/>
      <c r="Z18" s="25">
        <f t="shared" si="13"/>
        <v>5.8762740000000001E-2</v>
      </c>
      <c r="AA18" s="25">
        <f t="shared" si="14"/>
        <v>1.3533059022</v>
      </c>
      <c r="AB18" s="25">
        <v>4.2999999999999999E-4</v>
      </c>
      <c r="AC18" s="25">
        <f t="shared" si="15"/>
        <v>1.6999999999999999E-4</v>
      </c>
    </row>
    <row r="19" spans="1:29" s="15" customFormat="1">
      <c r="A19" s="18">
        <v>267</v>
      </c>
      <c r="B19" s="25">
        <v>0</v>
      </c>
      <c r="C19" s="25">
        <v>8.0369999999999997E-2</v>
      </c>
      <c r="D19" s="25">
        <f t="shared" si="0"/>
        <v>8.0064999999999997E-2</v>
      </c>
      <c r="E19" s="25"/>
      <c r="F19" s="25">
        <f t="shared" si="1"/>
        <v>6.7883940000000004E-2</v>
      </c>
      <c r="G19" s="25">
        <f t="shared" si="2"/>
        <v>1.5633671382000001</v>
      </c>
      <c r="H19" s="25">
        <v>9.3469999999999998E-2</v>
      </c>
      <c r="I19" s="25">
        <f t="shared" si="3"/>
        <v>9.3164999999999998E-2</v>
      </c>
      <c r="J19" s="25"/>
      <c r="K19" s="25">
        <f t="shared" si="4"/>
        <v>8.2678409999999994E-2</v>
      </c>
      <c r="L19" s="25">
        <f t="shared" si="5"/>
        <v>1.9040837822999999</v>
      </c>
      <c r="M19" s="25">
        <v>6.7659999999999998E-2</v>
      </c>
      <c r="N19" s="25">
        <f t="shared" si="6"/>
        <v>6.7354999999999998E-2</v>
      </c>
      <c r="O19" s="25"/>
      <c r="P19" s="25">
        <f t="shared" si="7"/>
        <v>6.1664440000000001E-2</v>
      </c>
      <c r="Q19" s="25">
        <f t="shared" si="8"/>
        <v>1.4201320532000001</v>
      </c>
      <c r="R19" s="25">
        <v>0.10918</v>
      </c>
      <c r="S19" s="25">
        <f t="shared" si="9"/>
        <v>0.108875</v>
      </c>
      <c r="T19" s="25"/>
      <c r="U19" s="25">
        <f t="shared" si="16"/>
        <v>9.3463839999999992E-2</v>
      </c>
      <c r="V19" s="25">
        <f t="shared" si="11"/>
        <v>2.1524722351999999</v>
      </c>
      <c r="W19" s="25">
        <v>6.1170000000000002E-2</v>
      </c>
      <c r="X19" s="25">
        <f t="shared" si="12"/>
        <v>6.0865000000000002E-2</v>
      </c>
      <c r="Y19" s="25"/>
      <c r="Z19" s="25">
        <f t="shared" si="13"/>
        <v>5.745774E-2</v>
      </c>
      <c r="AA19" s="25">
        <f t="shared" si="14"/>
        <v>1.3232517522</v>
      </c>
      <c r="AB19" s="25">
        <v>6.0999999999999997E-4</v>
      </c>
      <c r="AC19" s="25">
        <f t="shared" si="15"/>
        <v>3.0499999999999999E-4</v>
      </c>
    </row>
    <row r="20" spans="1:29" s="15" customFormat="1">
      <c r="A20" s="18">
        <v>268</v>
      </c>
      <c r="B20" s="25">
        <v>-6.8999999999999997E-5</v>
      </c>
      <c r="C20" s="25">
        <v>7.9039999999999999E-2</v>
      </c>
      <c r="D20" s="25">
        <f t="shared" si="0"/>
        <v>7.8789499999999998E-2</v>
      </c>
      <c r="E20" s="25"/>
      <c r="F20" s="25">
        <f t="shared" si="1"/>
        <v>6.6608439999999991E-2</v>
      </c>
      <c r="G20" s="25">
        <f t="shared" si="2"/>
        <v>1.5339923731999998</v>
      </c>
      <c r="H20" s="25">
        <v>9.2350000000000002E-2</v>
      </c>
      <c r="I20" s="25">
        <f t="shared" si="3"/>
        <v>9.2099500000000001E-2</v>
      </c>
      <c r="J20" s="25"/>
      <c r="K20" s="25">
        <f t="shared" si="4"/>
        <v>8.1612909999999997E-2</v>
      </c>
      <c r="L20" s="25">
        <f t="shared" si="5"/>
        <v>1.8795453173000001</v>
      </c>
      <c r="M20" s="25">
        <v>6.6320000000000004E-2</v>
      </c>
      <c r="N20" s="25">
        <f t="shared" si="6"/>
        <v>6.6069500000000003E-2</v>
      </c>
      <c r="O20" s="25"/>
      <c r="P20" s="25">
        <f t="shared" si="7"/>
        <v>6.0378940000000006E-2</v>
      </c>
      <c r="Q20" s="25">
        <f t="shared" si="8"/>
        <v>1.3905269882000002</v>
      </c>
      <c r="R20" s="25">
        <v>0.10836</v>
      </c>
      <c r="S20" s="25">
        <f t="shared" si="9"/>
        <v>0.1081095</v>
      </c>
      <c r="T20" s="25"/>
      <c r="U20" s="25">
        <f t="shared" si="16"/>
        <v>9.269833999999999E-2</v>
      </c>
      <c r="V20" s="25">
        <f t="shared" si="11"/>
        <v>2.1348427701999997</v>
      </c>
      <c r="W20" s="25">
        <v>5.9889999999999999E-2</v>
      </c>
      <c r="X20" s="25">
        <f t="shared" si="12"/>
        <v>5.9639499999999998E-2</v>
      </c>
      <c r="Y20" s="25"/>
      <c r="Z20" s="25">
        <f t="shared" si="13"/>
        <v>5.6232239999999996E-2</v>
      </c>
      <c r="AA20" s="25">
        <f t="shared" si="14"/>
        <v>1.2950284872</v>
      </c>
      <c r="AB20" s="25">
        <v>5.6999999999999998E-4</v>
      </c>
      <c r="AC20" s="25">
        <f t="shared" si="15"/>
        <v>2.5049999999999996E-4</v>
      </c>
    </row>
    <row r="21" spans="1:29" s="15" customFormat="1">
      <c r="A21" s="18">
        <v>269</v>
      </c>
      <c r="B21" s="25">
        <v>1.0000000000000001E-5</v>
      </c>
      <c r="C21" s="25">
        <v>7.7829999999999996E-2</v>
      </c>
      <c r="D21" s="25">
        <f t="shared" si="0"/>
        <v>7.7585000000000001E-2</v>
      </c>
      <c r="E21" s="25"/>
      <c r="F21" s="25">
        <f t="shared" si="1"/>
        <v>6.5403939999999994E-2</v>
      </c>
      <c r="G21" s="25">
        <f t="shared" si="2"/>
        <v>1.5062527381999999</v>
      </c>
      <c r="H21" s="25">
        <v>9.1189000000000006E-2</v>
      </c>
      <c r="I21" s="25">
        <f t="shared" si="3"/>
        <v>9.0944000000000011E-2</v>
      </c>
      <c r="J21" s="25"/>
      <c r="K21" s="25">
        <f t="shared" si="4"/>
        <v>8.0457410000000007E-2</v>
      </c>
      <c r="L21" s="25">
        <f t="shared" si="5"/>
        <v>1.8529341523000002</v>
      </c>
      <c r="M21" s="25">
        <v>6.5129000000000006E-2</v>
      </c>
      <c r="N21" s="25">
        <f t="shared" si="6"/>
        <v>6.4884000000000011E-2</v>
      </c>
      <c r="O21" s="25"/>
      <c r="P21" s="25">
        <f t="shared" si="7"/>
        <v>5.9193440000000014E-2</v>
      </c>
      <c r="Q21" s="25">
        <f t="shared" si="8"/>
        <v>1.3632249232000004</v>
      </c>
      <c r="R21" s="25">
        <v>0.10707</v>
      </c>
      <c r="S21" s="25">
        <f t="shared" si="9"/>
        <v>0.106825</v>
      </c>
      <c r="T21" s="25"/>
      <c r="U21" s="25">
        <f t="shared" si="16"/>
        <v>9.1413839999999996E-2</v>
      </c>
      <c r="V21" s="25">
        <f t="shared" si="11"/>
        <v>2.1052607351999999</v>
      </c>
      <c r="W21" s="25">
        <v>5.858E-2</v>
      </c>
      <c r="X21" s="25">
        <f t="shared" si="12"/>
        <v>5.8334999999999998E-2</v>
      </c>
      <c r="Y21" s="25"/>
      <c r="Z21" s="25">
        <f t="shared" si="13"/>
        <v>5.4927739999999996E-2</v>
      </c>
      <c r="AA21" s="25">
        <f t="shared" si="14"/>
        <v>1.2649858521999999</v>
      </c>
      <c r="AB21" s="25">
        <v>4.8000000000000001E-4</v>
      </c>
      <c r="AC21" s="25">
        <f t="shared" si="15"/>
        <v>2.4499999999999999E-4</v>
      </c>
    </row>
    <row r="22" spans="1:29" s="15" customFormat="1">
      <c r="A22" s="18">
        <v>270</v>
      </c>
      <c r="B22" s="25">
        <v>-6.8999999999999997E-5</v>
      </c>
      <c r="C22" s="25">
        <v>7.6380000000000003E-2</v>
      </c>
      <c r="D22" s="25">
        <f t="shared" si="0"/>
        <v>7.6184500000000002E-2</v>
      </c>
      <c r="E22" s="25"/>
      <c r="F22" s="25">
        <f t="shared" si="1"/>
        <v>6.4003439999999995E-2</v>
      </c>
      <c r="G22" s="25">
        <f t="shared" si="2"/>
        <v>1.4739992231999999</v>
      </c>
      <c r="H22" s="25">
        <v>8.9800000000000005E-2</v>
      </c>
      <c r="I22" s="25">
        <f t="shared" si="3"/>
        <v>8.9604500000000004E-2</v>
      </c>
      <c r="J22" s="25"/>
      <c r="K22" s="25">
        <f t="shared" si="4"/>
        <v>7.911791E-2</v>
      </c>
      <c r="L22" s="25">
        <f t="shared" si="5"/>
        <v>1.8220854673</v>
      </c>
      <c r="M22" s="25">
        <v>6.3640000000000002E-2</v>
      </c>
      <c r="N22" s="25">
        <f t="shared" si="6"/>
        <v>6.3444500000000001E-2</v>
      </c>
      <c r="O22" s="25"/>
      <c r="P22" s="25">
        <f t="shared" si="7"/>
        <v>5.7753940000000004E-2</v>
      </c>
      <c r="Q22" s="25">
        <f t="shared" si="8"/>
        <v>1.3300732382000002</v>
      </c>
      <c r="R22" s="25">
        <v>0.10605000000000001</v>
      </c>
      <c r="S22" s="25">
        <f t="shared" si="9"/>
        <v>0.1058545</v>
      </c>
      <c r="T22" s="25"/>
      <c r="U22" s="25">
        <f t="shared" si="16"/>
        <v>9.0443340000000011E-2</v>
      </c>
      <c r="V22" s="25">
        <f t="shared" si="11"/>
        <v>2.0829101202000002</v>
      </c>
      <c r="W22" s="25">
        <v>5.7410000000000003E-2</v>
      </c>
      <c r="X22" s="25">
        <f t="shared" si="12"/>
        <v>5.7214500000000001E-2</v>
      </c>
      <c r="Y22" s="25"/>
      <c r="Z22" s="25">
        <f t="shared" si="13"/>
        <v>5.3807239999999999E-2</v>
      </c>
      <c r="AA22" s="25">
        <f t="shared" si="14"/>
        <v>1.2391807372000001</v>
      </c>
      <c r="AB22" s="25">
        <v>4.6000000000000001E-4</v>
      </c>
      <c r="AC22" s="25">
        <f t="shared" si="15"/>
        <v>1.9550000000000001E-4</v>
      </c>
    </row>
    <row r="23" spans="1:29" s="15" customFormat="1">
      <c r="A23" s="18">
        <v>271</v>
      </c>
      <c r="B23" s="25">
        <v>0</v>
      </c>
      <c r="C23" s="25">
        <v>7.5240000000000001E-2</v>
      </c>
      <c r="D23" s="25">
        <f t="shared" si="0"/>
        <v>7.4975E-2</v>
      </c>
      <c r="E23" s="25"/>
      <c r="F23" s="25">
        <f t="shared" si="1"/>
        <v>6.2793939999999993E-2</v>
      </c>
      <c r="G23" s="25">
        <f t="shared" si="2"/>
        <v>1.4461444381999999</v>
      </c>
      <c r="H23" s="25">
        <v>8.8800000000000004E-2</v>
      </c>
      <c r="I23" s="25">
        <f t="shared" si="3"/>
        <v>8.8535000000000003E-2</v>
      </c>
      <c r="J23" s="25"/>
      <c r="K23" s="25">
        <f t="shared" si="4"/>
        <v>7.8048409999999999E-2</v>
      </c>
      <c r="L23" s="25">
        <f t="shared" si="5"/>
        <v>1.7974548823000001</v>
      </c>
      <c r="M23" s="25">
        <v>6.2560000000000004E-2</v>
      </c>
      <c r="N23" s="25">
        <f t="shared" si="6"/>
        <v>6.2295000000000003E-2</v>
      </c>
      <c r="O23" s="25"/>
      <c r="P23" s="25">
        <f t="shared" si="7"/>
        <v>5.6604440000000006E-2</v>
      </c>
      <c r="Q23" s="25">
        <f t="shared" si="8"/>
        <v>1.3036002532000002</v>
      </c>
      <c r="R23" s="25">
        <v>0.10488</v>
      </c>
      <c r="S23" s="25">
        <f t="shared" si="9"/>
        <v>0.104615</v>
      </c>
      <c r="T23" s="25"/>
      <c r="U23" s="25">
        <f t="shared" si="16"/>
        <v>8.9203840000000006E-2</v>
      </c>
      <c r="V23" s="25">
        <f t="shared" si="11"/>
        <v>2.0543644352000001</v>
      </c>
      <c r="W23" s="25">
        <v>5.6059999999999999E-2</v>
      </c>
      <c r="X23" s="25">
        <f t="shared" si="12"/>
        <v>5.5794999999999997E-2</v>
      </c>
      <c r="Y23" s="25"/>
      <c r="Z23" s="25">
        <f t="shared" si="13"/>
        <v>5.2387739999999995E-2</v>
      </c>
      <c r="AA23" s="25">
        <f t="shared" si="14"/>
        <v>1.2064896521999999</v>
      </c>
      <c r="AB23" s="25">
        <v>5.2999999999999998E-4</v>
      </c>
      <c r="AC23" s="25">
        <f t="shared" si="15"/>
        <v>2.6499999999999999E-4</v>
      </c>
    </row>
    <row r="24" spans="1:29" s="15" customFormat="1">
      <c r="A24" s="18">
        <v>272</v>
      </c>
      <c r="B24" s="25">
        <v>0</v>
      </c>
      <c r="C24" s="25">
        <v>7.392E-2</v>
      </c>
      <c r="D24" s="25">
        <f t="shared" si="0"/>
        <v>7.3605000000000004E-2</v>
      </c>
      <c r="E24" s="25"/>
      <c r="F24" s="25">
        <f t="shared" si="1"/>
        <v>6.1423940000000003E-2</v>
      </c>
      <c r="G24" s="25">
        <f t="shared" si="2"/>
        <v>1.4145933382000002</v>
      </c>
      <c r="H24" s="25">
        <v>8.7300000000000003E-2</v>
      </c>
      <c r="I24" s="25">
        <f t="shared" si="3"/>
        <v>8.6985000000000007E-2</v>
      </c>
      <c r="J24" s="25"/>
      <c r="K24" s="25">
        <f t="shared" si="4"/>
        <v>7.6498410000000003E-2</v>
      </c>
      <c r="L24" s="25">
        <f t="shared" si="5"/>
        <v>1.7617583823000003</v>
      </c>
      <c r="M24" s="25">
        <v>6.1170000000000002E-2</v>
      </c>
      <c r="N24" s="25">
        <f t="shared" si="6"/>
        <v>6.0854999999999999E-2</v>
      </c>
      <c r="O24" s="25"/>
      <c r="P24" s="25">
        <f t="shared" si="7"/>
        <v>5.5164440000000002E-2</v>
      </c>
      <c r="Q24" s="25">
        <f t="shared" si="8"/>
        <v>1.2704370532000002</v>
      </c>
      <c r="R24" s="25">
        <v>0.10377</v>
      </c>
      <c r="S24" s="25">
        <f t="shared" si="9"/>
        <v>0.10345500000000001</v>
      </c>
      <c r="T24" s="25"/>
      <c r="U24" s="25">
        <f t="shared" si="16"/>
        <v>8.8043840000000012E-2</v>
      </c>
      <c r="V24" s="25">
        <f t="shared" si="11"/>
        <v>2.0276496352000004</v>
      </c>
      <c r="W24" s="25">
        <v>5.4739999999999997E-2</v>
      </c>
      <c r="X24" s="25">
        <f t="shared" si="12"/>
        <v>5.4424999999999994E-2</v>
      </c>
      <c r="Y24" s="25"/>
      <c r="Z24" s="25">
        <f t="shared" si="13"/>
        <v>5.1017739999999992E-2</v>
      </c>
      <c r="AA24" s="25">
        <f t="shared" si="14"/>
        <v>1.1749385521999998</v>
      </c>
      <c r="AB24" s="25">
        <v>6.3000000000000003E-4</v>
      </c>
      <c r="AC24" s="25">
        <f t="shared" si="15"/>
        <v>3.1500000000000001E-4</v>
      </c>
    </row>
    <row r="25" spans="1:29" s="15" customFormat="1">
      <c r="A25" s="18">
        <v>273</v>
      </c>
      <c r="B25" s="25">
        <v>2.0000000000000002E-5</v>
      </c>
      <c r="C25" s="25">
        <v>7.2620000000000004E-2</v>
      </c>
      <c r="D25" s="25">
        <f t="shared" si="0"/>
        <v>7.2325E-2</v>
      </c>
      <c r="E25" s="25"/>
      <c r="F25" s="25">
        <f t="shared" si="1"/>
        <v>6.014394E-2</v>
      </c>
      <c r="G25" s="25">
        <f t="shared" si="2"/>
        <v>1.3851149382000001</v>
      </c>
      <c r="H25" s="25">
        <v>8.6169999999999997E-2</v>
      </c>
      <c r="I25" s="25">
        <f t="shared" si="3"/>
        <v>8.5874999999999993E-2</v>
      </c>
      <c r="J25" s="25"/>
      <c r="K25" s="25">
        <f t="shared" si="4"/>
        <v>7.5388409999999989E-2</v>
      </c>
      <c r="L25" s="25">
        <f t="shared" si="5"/>
        <v>1.7361950822999999</v>
      </c>
      <c r="M25" s="25">
        <v>6.0100000000000001E-2</v>
      </c>
      <c r="N25" s="25">
        <f t="shared" si="6"/>
        <v>5.9805000000000004E-2</v>
      </c>
      <c r="O25" s="25"/>
      <c r="P25" s="25">
        <f t="shared" si="7"/>
        <v>5.4114440000000007E-2</v>
      </c>
      <c r="Q25" s="25">
        <f t="shared" si="8"/>
        <v>1.2462555532000001</v>
      </c>
      <c r="R25" s="25">
        <v>0.10246</v>
      </c>
      <c r="S25" s="25">
        <f t="shared" si="9"/>
        <v>0.10216499999999999</v>
      </c>
      <c r="T25" s="25"/>
      <c r="U25" s="25">
        <f t="shared" si="16"/>
        <v>8.6753839999999999E-2</v>
      </c>
      <c r="V25" s="25">
        <f t="shared" si="11"/>
        <v>1.9979409352000002</v>
      </c>
      <c r="W25" s="25">
        <v>5.3359999999999998E-2</v>
      </c>
      <c r="X25" s="25">
        <f t="shared" si="12"/>
        <v>5.3065000000000001E-2</v>
      </c>
      <c r="Y25" s="25"/>
      <c r="Z25" s="25">
        <f t="shared" si="13"/>
        <v>4.9657739999999999E-2</v>
      </c>
      <c r="AA25" s="25">
        <f t="shared" si="14"/>
        <v>1.1436177521999999</v>
      </c>
      <c r="AB25" s="25">
        <v>5.6999999999999998E-4</v>
      </c>
      <c r="AC25" s="25">
        <f t="shared" si="15"/>
        <v>2.9500000000000001E-4</v>
      </c>
    </row>
    <row r="26" spans="1:29" s="15" customFormat="1">
      <c r="A26" s="18">
        <v>274</v>
      </c>
      <c r="B26" s="25">
        <v>2.0000000000000002E-5</v>
      </c>
      <c r="C26" s="25">
        <v>7.1230000000000002E-2</v>
      </c>
      <c r="D26" s="25">
        <f t="shared" si="0"/>
        <v>7.0955000000000004E-2</v>
      </c>
      <c r="E26" s="25"/>
      <c r="F26" s="25">
        <f t="shared" si="1"/>
        <v>5.8773940000000004E-2</v>
      </c>
      <c r="G26" s="25">
        <f t="shared" si="2"/>
        <v>1.3535638382000001</v>
      </c>
      <c r="H26" s="25">
        <v>8.4620000000000001E-2</v>
      </c>
      <c r="I26" s="25">
        <f t="shared" si="3"/>
        <v>8.4345000000000003E-2</v>
      </c>
      <c r="J26" s="25"/>
      <c r="K26" s="25">
        <f t="shared" si="4"/>
        <v>7.3858409999999999E-2</v>
      </c>
      <c r="L26" s="25">
        <f t="shared" si="5"/>
        <v>1.7009591823000001</v>
      </c>
      <c r="M26" s="25">
        <v>5.8630000000000002E-2</v>
      </c>
      <c r="N26" s="25">
        <f t="shared" si="6"/>
        <v>5.8355000000000004E-2</v>
      </c>
      <c r="O26" s="25"/>
      <c r="P26" s="25">
        <f t="shared" si="7"/>
        <v>5.2664440000000007E-2</v>
      </c>
      <c r="Q26" s="25">
        <f t="shared" si="8"/>
        <v>1.2128620532000003</v>
      </c>
      <c r="R26" s="25">
        <v>0.10134</v>
      </c>
      <c r="S26" s="25">
        <f t="shared" si="9"/>
        <v>0.101065</v>
      </c>
      <c r="T26" s="25"/>
      <c r="U26" s="25">
        <f t="shared" si="16"/>
        <v>8.5653840000000009E-2</v>
      </c>
      <c r="V26" s="25">
        <f t="shared" si="11"/>
        <v>1.9726079352000003</v>
      </c>
      <c r="W26" s="25">
        <v>5.2350000000000001E-2</v>
      </c>
      <c r="X26" s="25">
        <f t="shared" si="12"/>
        <v>5.2075000000000003E-2</v>
      </c>
      <c r="Y26" s="25"/>
      <c r="Z26" s="25">
        <f t="shared" si="13"/>
        <v>4.8667740000000001E-2</v>
      </c>
      <c r="AA26" s="25">
        <f t="shared" si="14"/>
        <v>1.1208180522</v>
      </c>
      <c r="AB26" s="25">
        <v>5.2999999999999998E-4</v>
      </c>
      <c r="AC26" s="25">
        <f t="shared" si="15"/>
        <v>2.7500000000000002E-4</v>
      </c>
    </row>
    <row r="27" spans="1:29" s="15" customFormat="1">
      <c r="A27" s="19">
        <v>275</v>
      </c>
      <c r="B27" s="25">
        <v>-4.0000000000000003E-5</v>
      </c>
      <c r="C27" s="25">
        <v>7.0019999999999999E-2</v>
      </c>
      <c r="D27" s="25">
        <f t="shared" si="0"/>
        <v>6.9794999999999996E-2</v>
      </c>
      <c r="E27" s="25"/>
      <c r="F27" s="25">
        <f t="shared" si="1"/>
        <v>5.7613939999999995E-2</v>
      </c>
      <c r="G27" s="25">
        <f t="shared" si="2"/>
        <v>1.3268490382</v>
      </c>
      <c r="H27" s="25">
        <v>8.3330000000000001E-2</v>
      </c>
      <c r="I27" s="25">
        <f t="shared" si="3"/>
        <v>8.3104999999999998E-2</v>
      </c>
      <c r="J27" s="25"/>
      <c r="K27" s="25">
        <f t="shared" si="4"/>
        <v>7.2618409999999994E-2</v>
      </c>
      <c r="L27" s="25">
        <f t="shared" si="5"/>
        <v>1.6724019823</v>
      </c>
      <c r="M27" s="25">
        <v>5.7250000000000002E-2</v>
      </c>
      <c r="N27" s="25">
        <f t="shared" si="6"/>
        <v>5.7024999999999999E-2</v>
      </c>
      <c r="O27" s="25"/>
      <c r="P27" s="25">
        <f t="shared" si="7"/>
        <v>5.1334440000000002E-2</v>
      </c>
      <c r="Q27" s="25">
        <f t="shared" si="8"/>
        <v>1.1822321532000002</v>
      </c>
      <c r="R27" s="25">
        <v>9.9779000000000007E-2</v>
      </c>
      <c r="S27" s="25">
        <f t="shared" si="9"/>
        <v>9.9554000000000004E-2</v>
      </c>
      <c r="T27" s="25"/>
      <c r="U27" s="25">
        <f t="shared" si="16"/>
        <v>8.4142839999999997E-2</v>
      </c>
      <c r="V27" s="25">
        <f t="shared" si="11"/>
        <v>1.9378096052</v>
      </c>
      <c r="W27" s="25">
        <v>5.1090000000000003E-2</v>
      </c>
      <c r="X27" s="25">
        <f t="shared" si="12"/>
        <v>5.0865E-2</v>
      </c>
      <c r="Y27" s="25"/>
      <c r="Z27" s="25">
        <f t="shared" si="13"/>
        <v>4.7457739999999998E-2</v>
      </c>
      <c r="AA27" s="25">
        <f t="shared" si="14"/>
        <v>1.0929517522000001</v>
      </c>
      <c r="AB27" s="25">
        <v>4.8999999999999998E-4</v>
      </c>
      <c r="AC27" s="25">
        <f t="shared" si="15"/>
        <v>2.2499999999999999E-4</v>
      </c>
    </row>
    <row r="28" spans="1:29" s="15" customFormat="1">
      <c r="A28" s="19">
        <v>276</v>
      </c>
      <c r="B28" s="25">
        <v>8.0000000000000007E-5</v>
      </c>
      <c r="C28" s="25">
        <v>6.8629999999999997E-2</v>
      </c>
      <c r="D28" s="25">
        <f t="shared" si="0"/>
        <v>6.8294999999999995E-2</v>
      </c>
      <c r="E28" s="25"/>
      <c r="F28" s="25">
        <f t="shared" si="1"/>
        <v>5.6113939999999994E-2</v>
      </c>
      <c r="G28" s="25">
        <f t="shared" si="2"/>
        <v>1.2923040381999999</v>
      </c>
      <c r="H28" s="25">
        <v>8.1939999999999999E-2</v>
      </c>
      <c r="I28" s="25">
        <f t="shared" si="3"/>
        <v>8.1604999999999997E-2</v>
      </c>
      <c r="J28" s="25"/>
      <c r="K28" s="25">
        <f t="shared" si="4"/>
        <v>7.1118409999999993E-2</v>
      </c>
      <c r="L28" s="25">
        <f t="shared" si="5"/>
        <v>1.6378569823</v>
      </c>
      <c r="M28" s="25">
        <v>5.595E-2</v>
      </c>
      <c r="N28" s="25">
        <f t="shared" si="6"/>
        <v>5.5614999999999998E-2</v>
      </c>
      <c r="O28" s="25"/>
      <c r="P28" s="25">
        <f t="shared" si="7"/>
        <v>4.992444E-2</v>
      </c>
      <c r="Q28" s="25">
        <f t="shared" si="8"/>
        <v>1.1497598532</v>
      </c>
      <c r="R28" s="25">
        <v>9.8460000000000006E-2</v>
      </c>
      <c r="S28" s="25">
        <f t="shared" si="9"/>
        <v>9.8125000000000004E-2</v>
      </c>
      <c r="T28" s="25"/>
      <c r="U28" s="25">
        <f t="shared" si="16"/>
        <v>8.2713840000000011E-2</v>
      </c>
      <c r="V28" s="25">
        <f t="shared" si="11"/>
        <v>1.9048997352000003</v>
      </c>
      <c r="W28" s="25">
        <v>4.9759999999999999E-2</v>
      </c>
      <c r="X28" s="25">
        <f t="shared" si="12"/>
        <v>4.9424999999999997E-2</v>
      </c>
      <c r="Y28" s="25"/>
      <c r="Z28" s="25">
        <f t="shared" si="13"/>
        <v>4.6017739999999994E-2</v>
      </c>
      <c r="AA28" s="25">
        <f t="shared" si="14"/>
        <v>1.0597885521999999</v>
      </c>
      <c r="AB28" s="25">
        <v>5.9000000000000003E-4</v>
      </c>
      <c r="AC28" s="25">
        <f t="shared" si="15"/>
        <v>3.3500000000000001E-4</v>
      </c>
    </row>
    <row r="29" spans="1:29" s="15" customFormat="1">
      <c r="A29" s="19">
        <v>277</v>
      </c>
      <c r="B29" s="25">
        <v>-9.0000000000000006E-5</v>
      </c>
      <c r="C29" s="25">
        <v>6.7349000000000006E-2</v>
      </c>
      <c r="D29" s="25">
        <f t="shared" si="0"/>
        <v>6.7129000000000008E-2</v>
      </c>
      <c r="E29" s="25"/>
      <c r="F29" s="25">
        <f t="shared" si="1"/>
        <v>5.4947940000000008E-2</v>
      </c>
      <c r="G29" s="25">
        <f t="shared" si="2"/>
        <v>1.2654510582000003</v>
      </c>
      <c r="H29" s="25">
        <v>8.0560000000000007E-2</v>
      </c>
      <c r="I29" s="25">
        <f t="shared" si="3"/>
        <v>8.0340000000000009E-2</v>
      </c>
      <c r="J29" s="25"/>
      <c r="K29" s="25">
        <f t="shared" si="4"/>
        <v>6.9853410000000005E-2</v>
      </c>
      <c r="L29" s="25">
        <f t="shared" si="5"/>
        <v>1.6087240323000003</v>
      </c>
      <c r="M29" s="25">
        <v>5.475E-2</v>
      </c>
      <c r="N29" s="25">
        <f t="shared" si="6"/>
        <v>5.4530000000000002E-2</v>
      </c>
      <c r="O29" s="25"/>
      <c r="P29" s="25">
        <f t="shared" si="7"/>
        <v>4.8839440000000005E-2</v>
      </c>
      <c r="Q29" s="25">
        <f t="shared" si="8"/>
        <v>1.1247723032000001</v>
      </c>
      <c r="R29" s="25">
        <v>9.715E-2</v>
      </c>
      <c r="S29" s="25">
        <f t="shared" si="9"/>
        <v>9.6930000000000002E-2</v>
      </c>
      <c r="T29" s="25"/>
      <c r="U29" s="25">
        <f t="shared" si="16"/>
        <v>8.1518840000000009E-2</v>
      </c>
      <c r="V29" s="25">
        <f t="shared" si="11"/>
        <v>1.8773788852000004</v>
      </c>
      <c r="W29" s="25">
        <v>4.8469999999999999E-2</v>
      </c>
      <c r="X29" s="25">
        <f t="shared" si="12"/>
        <v>4.8250000000000001E-2</v>
      </c>
      <c r="Y29" s="25"/>
      <c r="Z29" s="25">
        <f t="shared" si="13"/>
        <v>4.4842739999999999E-2</v>
      </c>
      <c r="AA29" s="25">
        <f t="shared" si="14"/>
        <v>1.0327283022</v>
      </c>
      <c r="AB29" s="25">
        <v>5.2999999999999998E-4</v>
      </c>
      <c r="AC29" s="25">
        <f t="shared" si="15"/>
        <v>2.1999999999999998E-4</v>
      </c>
    </row>
    <row r="30" spans="1:29" s="15" customFormat="1">
      <c r="A30" s="19">
        <v>278</v>
      </c>
      <c r="B30" s="25">
        <v>-6.8999999999999997E-5</v>
      </c>
      <c r="C30" s="25">
        <v>6.6210000000000005E-2</v>
      </c>
      <c r="D30" s="25">
        <f t="shared" si="0"/>
        <v>6.5904500000000005E-2</v>
      </c>
      <c r="E30" s="25"/>
      <c r="F30" s="25">
        <f t="shared" si="1"/>
        <v>5.3723440000000004E-2</v>
      </c>
      <c r="G30" s="25">
        <f t="shared" si="2"/>
        <v>1.2372508232000001</v>
      </c>
      <c r="H30" s="25">
        <v>7.9170000000000004E-2</v>
      </c>
      <c r="I30" s="25">
        <f t="shared" si="3"/>
        <v>7.8864500000000004E-2</v>
      </c>
      <c r="J30" s="25"/>
      <c r="K30" s="25">
        <f t="shared" si="4"/>
        <v>6.837791E-2</v>
      </c>
      <c r="L30" s="25">
        <f t="shared" si="5"/>
        <v>1.5747432673000001</v>
      </c>
      <c r="M30" s="25">
        <v>5.3530000000000001E-2</v>
      </c>
      <c r="N30" s="25">
        <f t="shared" si="6"/>
        <v>5.3224500000000001E-2</v>
      </c>
      <c r="O30" s="25"/>
      <c r="P30" s="25">
        <f t="shared" si="7"/>
        <v>4.7533940000000004E-2</v>
      </c>
      <c r="Q30" s="25">
        <f t="shared" si="8"/>
        <v>1.0947066382000001</v>
      </c>
      <c r="R30" s="25">
        <v>9.5820000000000002E-2</v>
      </c>
      <c r="S30" s="25">
        <f t="shared" si="9"/>
        <v>9.5514500000000002E-2</v>
      </c>
      <c r="T30" s="25"/>
      <c r="U30" s="25">
        <f t="shared" si="16"/>
        <v>8.0103339999999995E-2</v>
      </c>
      <c r="V30" s="25">
        <f t="shared" si="11"/>
        <v>1.8447799201999999</v>
      </c>
      <c r="W30" s="25">
        <v>4.7239999999999997E-2</v>
      </c>
      <c r="X30" s="25">
        <f t="shared" si="12"/>
        <v>4.6934499999999997E-2</v>
      </c>
      <c r="Y30" s="25"/>
      <c r="Z30" s="25">
        <f t="shared" si="13"/>
        <v>4.3527239999999995E-2</v>
      </c>
      <c r="AA30" s="25">
        <f t="shared" si="14"/>
        <v>1.0024323371999999</v>
      </c>
      <c r="AB30" s="25">
        <v>6.8000000000000005E-4</v>
      </c>
      <c r="AC30" s="25">
        <f t="shared" si="15"/>
        <v>3.055E-4</v>
      </c>
    </row>
    <row r="31" spans="1:29" s="15" customFormat="1">
      <c r="A31" s="19">
        <v>279</v>
      </c>
      <c r="B31" s="25">
        <v>-5.0000000000000002E-5</v>
      </c>
      <c r="C31" s="25">
        <v>6.4869999999999997E-2</v>
      </c>
      <c r="D31" s="25">
        <f t="shared" si="0"/>
        <v>6.4604999999999996E-2</v>
      </c>
      <c r="E31" s="25"/>
      <c r="F31" s="25">
        <f t="shared" si="1"/>
        <v>5.2423939999999995E-2</v>
      </c>
      <c r="G31" s="25">
        <f t="shared" si="2"/>
        <v>1.2073233381999999</v>
      </c>
      <c r="H31" s="25">
        <v>7.782E-2</v>
      </c>
      <c r="I31" s="25">
        <f t="shared" si="3"/>
        <v>7.7554999999999999E-2</v>
      </c>
      <c r="J31" s="25"/>
      <c r="K31" s="25">
        <f t="shared" si="4"/>
        <v>6.7068409999999995E-2</v>
      </c>
      <c r="L31" s="25">
        <f t="shared" si="5"/>
        <v>1.5445854823</v>
      </c>
      <c r="M31" s="25">
        <v>5.2330000000000002E-2</v>
      </c>
      <c r="N31" s="25">
        <f t="shared" si="6"/>
        <v>5.2065E-2</v>
      </c>
      <c r="O31" s="25"/>
      <c r="P31" s="25">
        <f t="shared" si="7"/>
        <v>4.6374440000000003E-2</v>
      </c>
      <c r="Q31" s="25">
        <f t="shared" si="8"/>
        <v>1.0680033532000002</v>
      </c>
      <c r="R31" s="25">
        <v>9.443E-2</v>
      </c>
      <c r="S31" s="25">
        <f t="shared" si="9"/>
        <v>9.4164999999999999E-2</v>
      </c>
      <c r="T31" s="25"/>
      <c r="U31" s="25">
        <f t="shared" si="16"/>
        <v>7.8753839999999992E-2</v>
      </c>
      <c r="V31" s="25">
        <f t="shared" si="11"/>
        <v>1.8137009352</v>
      </c>
      <c r="W31" s="25">
        <v>4.6059999999999997E-2</v>
      </c>
      <c r="X31" s="25">
        <f t="shared" si="12"/>
        <v>4.5794999999999995E-2</v>
      </c>
      <c r="Y31" s="25"/>
      <c r="Z31" s="25">
        <f t="shared" si="13"/>
        <v>4.2387739999999993E-2</v>
      </c>
      <c r="AA31" s="25">
        <f t="shared" si="14"/>
        <v>0.97618965219999987</v>
      </c>
      <c r="AB31" s="25">
        <v>5.8E-4</v>
      </c>
      <c r="AC31" s="25">
        <f t="shared" si="15"/>
        <v>2.6499999999999999E-4</v>
      </c>
    </row>
    <row r="32" spans="1:29" s="15" customFormat="1">
      <c r="A32" s="19">
        <v>280</v>
      </c>
      <c r="B32" s="25">
        <v>0</v>
      </c>
      <c r="C32" s="25">
        <v>6.3600000000000004E-2</v>
      </c>
      <c r="D32" s="25">
        <f t="shared" si="0"/>
        <v>6.3375000000000001E-2</v>
      </c>
      <c r="E32" s="25"/>
      <c r="F32" s="25">
        <f t="shared" si="1"/>
        <v>5.119394E-2</v>
      </c>
      <c r="G32" s="25">
        <f t="shared" si="2"/>
        <v>1.1789964382</v>
      </c>
      <c r="H32" s="25">
        <v>7.6289999999999997E-2</v>
      </c>
      <c r="I32" s="25">
        <f t="shared" si="3"/>
        <v>7.6064999999999994E-2</v>
      </c>
      <c r="J32" s="25"/>
      <c r="K32" s="25">
        <f t="shared" si="4"/>
        <v>6.557840999999999E-2</v>
      </c>
      <c r="L32" s="25">
        <f t="shared" si="5"/>
        <v>1.5102707822999999</v>
      </c>
      <c r="M32" s="25">
        <v>5.1020000000000003E-2</v>
      </c>
      <c r="N32" s="25">
        <f t="shared" si="6"/>
        <v>5.0795E-2</v>
      </c>
      <c r="O32" s="25"/>
      <c r="P32" s="25">
        <f t="shared" si="7"/>
        <v>4.5104440000000003E-2</v>
      </c>
      <c r="Q32" s="25">
        <f t="shared" si="8"/>
        <v>1.0387552532000002</v>
      </c>
      <c r="R32" s="25">
        <v>9.3009999999999995E-2</v>
      </c>
      <c r="S32" s="25">
        <f t="shared" si="9"/>
        <v>9.2784999999999992E-2</v>
      </c>
      <c r="T32" s="25"/>
      <c r="U32" s="25">
        <f t="shared" si="16"/>
        <v>7.7373839999999999E-2</v>
      </c>
      <c r="V32" s="25">
        <f t="shared" si="11"/>
        <v>1.7819195352000001</v>
      </c>
      <c r="W32" s="25">
        <v>4.4929999999999998E-2</v>
      </c>
      <c r="X32" s="25">
        <f t="shared" si="12"/>
        <v>4.4704999999999995E-2</v>
      </c>
      <c r="Y32" s="25"/>
      <c r="Z32" s="25">
        <f t="shared" si="13"/>
        <v>4.1297739999999993E-2</v>
      </c>
      <c r="AA32" s="25">
        <f t="shared" si="14"/>
        <v>0.95108695219999984</v>
      </c>
      <c r="AB32" s="25">
        <v>4.4999999999999999E-4</v>
      </c>
      <c r="AC32" s="25">
        <f t="shared" si="15"/>
        <v>2.2499999999999999E-4</v>
      </c>
    </row>
    <row r="33" spans="1:29" s="15" customFormat="1">
      <c r="A33" s="19">
        <v>281</v>
      </c>
      <c r="B33" s="25">
        <v>-1.2E-4</v>
      </c>
      <c r="C33" s="25">
        <v>6.2489999999999997E-2</v>
      </c>
      <c r="D33" s="25">
        <f t="shared" si="0"/>
        <v>6.22505E-2</v>
      </c>
      <c r="E33" s="25"/>
      <c r="F33" s="25">
        <f t="shared" si="1"/>
        <v>5.006944E-2</v>
      </c>
      <c r="G33" s="25">
        <f t="shared" si="2"/>
        <v>1.1530992032</v>
      </c>
      <c r="H33" s="25">
        <v>7.4929999999999997E-2</v>
      </c>
      <c r="I33" s="25">
        <f t="shared" si="3"/>
        <v>7.4690499999999993E-2</v>
      </c>
      <c r="J33" s="25"/>
      <c r="K33" s="25">
        <f t="shared" si="4"/>
        <v>6.4203909999999989E-2</v>
      </c>
      <c r="L33" s="25">
        <f t="shared" si="5"/>
        <v>1.4786160472999998</v>
      </c>
      <c r="M33" s="25">
        <v>4.9939999999999998E-2</v>
      </c>
      <c r="N33" s="25">
        <f t="shared" si="6"/>
        <v>4.9700500000000002E-2</v>
      </c>
      <c r="O33" s="25"/>
      <c r="P33" s="25">
        <f t="shared" si="7"/>
        <v>4.4009940000000004E-2</v>
      </c>
      <c r="Q33" s="25">
        <f t="shared" si="8"/>
        <v>1.0135489182000001</v>
      </c>
      <c r="R33" s="25">
        <v>9.1399999999999995E-2</v>
      </c>
      <c r="S33" s="25">
        <f t="shared" si="9"/>
        <v>9.1160499999999992E-2</v>
      </c>
      <c r="T33" s="25"/>
      <c r="U33" s="25">
        <f t="shared" si="16"/>
        <v>7.5749339999999998E-2</v>
      </c>
      <c r="V33" s="25">
        <f t="shared" si="11"/>
        <v>1.7445073002</v>
      </c>
      <c r="W33" s="25">
        <v>4.3880000000000002E-2</v>
      </c>
      <c r="X33" s="25">
        <f t="shared" si="12"/>
        <v>4.3640500000000006E-2</v>
      </c>
      <c r="Y33" s="25"/>
      <c r="Z33" s="25">
        <f t="shared" si="13"/>
        <v>4.0233240000000003E-2</v>
      </c>
      <c r="AA33" s="25">
        <f t="shared" si="14"/>
        <v>0.92657151720000008</v>
      </c>
      <c r="AB33" s="25">
        <v>5.9900000000000003E-4</v>
      </c>
      <c r="AC33" s="25">
        <f t="shared" si="15"/>
        <v>2.3950000000000002E-4</v>
      </c>
    </row>
    <row r="34" spans="1:29" s="15" customFormat="1">
      <c r="A34" s="19">
        <v>282</v>
      </c>
      <c r="B34" s="25">
        <v>-2.5000000000000001E-4</v>
      </c>
      <c r="C34" s="25">
        <v>6.1240000000000003E-2</v>
      </c>
      <c r="D34" s="25">
        <f t="shared" si="0"/>
        <v>6.1110000000000005E-2</v>
      </c>
      <c r="E34" s="25"/>
      <c r="F34" s="25">
        <f t="shared" si="1"/>
        <v>4.8928940000000004E-2</v>
      </c>
      <c r="G34" s="25">
        <f t="shared" si="2"/>
        <v>1.1268334882000002</v>
      </c>
      <c r="H34" s="25">
        <v>7.349E-2</v>
      </c>
      <c r="I34" s="25">
        <f t="shared" si="3"/>
        <v>7.3359999999999995E-2</v>
      </c>
      <c r="J34" s="25"/>
      <c r="K34" s="25">
        <f t="shared" si="4"/>
        <v>6.2873409999999991E-2</v>
      </c>
      <c r="L34" s="25">
        <f t="shared" si="5"/>
        <v>1.4479746322999998</v>
      </c>
      <c r="M34" s="25">
        <v>4.87E-2</v>
      </c>
      <c r="N34" s="25">
        <f t="shared" si="6"/>
        <v>4.8570000000000002E-2</v>
      </c>
      <c r="O34" s="25"/>
      <c r="P34" s="25">
        <f t="shared" si="7"/>
        <v>4.2879440000000005E-2</v>
      </c>
      <c r="Q34" s="25">
        <f t="shared" si="8"/>
        <v>0.9875135032000002</v>
      </c>
      <c r="R34" s="25">
        <v>8.9819999999999997E-2</v>
      </c>
      <c r="S34" s="25">
        <f t="shared" si="9"/>
        <v>8.9689999999999992E-2</v>
      </c>
      <c r="T34" s="25"/>
      <c r="U34" s="25">
        <f t="shared" si="16"/>
        <v>7.4278839999999985E-2</v>
      </c>
      <c r="V34" s="25">
        <f t="shared" si="11"/>
        <v>1.7106416851999997</v>
      </c>
      <c r="W34" s="25">
        <v>4.2750000000000003E-2</v>
      </c>
      <c r="X34" s="25">
        <f t="shared" si="12"/>
        <v>4.2620000000000005E-2</v>
      </c>
      <c r="Y34" s="25"/>
      <c r="Z34" s="25">
        <f t="shared" si="13"/>
        <v>3.9212740000000003E-2</v>
      </c>
      <c r="AA34" s="25">
        <f t="shared" si="14"/>
        <v>0.90306940220000009</v>
      </c>
      <c r="AB34" s="25">
        <v>5.1000000000000004E-4</v>
      </c>
      <c r="AC34" s="25">
        <f t="shared" si="15"/>
        <v>1.3000000000000002E-4</v>
      </c>
    </row>
    <row r="35" spans="1:29" s="15" customFormat="1">
      <c r="A35" s="19">
        <v>283</v>
      </c>
      <c r="B35" s="25">
        <v>9.0000000000000006E-5</v>
      </c>
      <c r="C35" s="25">
        <v>6.0199999999999997E-2</v>
      </c>
      <c r="D35" s="25">
        <f t="shared" si="0"/>
        <v>5.9819999999999998E-2</v>
      </c>
      <c r="E35" s="25"/>
      <c r="F35" s="25">
        <f t="shared" si="1"/>
        <v>4.7638939999999998E-2</v>
      </c>
      <c r="G35" s="25">
        <f t="shared" si="2"/>
        <v>1.0971247881999999</v>
      </c>
      <c r="H35" s="25">
        <v>7.2150000000000006E-2</v>
      </c>
      <c r="I35" s="25">
        <f t="shared" si="3"/>
        <v>7.177E-2</v>
      </c>
      <c r="J35" s="25"/>
      <c r="K35" s="25">
        <f t="shared" si="4"/>
        <v>6.1283409999999996E-2</v>
      </c>
      <c r="L35" s="25">
        <f t="shared" si="5"/>
        <v>1.4113569322999999</v>
      </c>
      <c r="M35" s="25">
        <v>4.7640000000000002E-2</v>
      </c>
      <c r="N35" s="25">
        <f t="shared" si="6"/>
        <v>4.7260000000000003E-2</v>
      </c>
      <c r="O35" s="25"/>
      <c r="P35" s="25">
        <f t="shared" si="7"/>
        <v>4.1569440000000006E-2</v>
      </c>
      <c r="Q35" s="25">
        <f t="shared" si="8"/>
        <v>0.95734420320000024</v>
      </c>
      <c r="R35" s="25">
        <v>8.8319999999999996E-2</v>
      </c>
      <c r="S35" s="25">
        <f t="shared" si="9"/>
        <v>8.793999999999999E-2</v>
      </c>
      <c r="T35" s="25"/>
      <c r="U35" s="25">
        <f t="shared" si="16"/>
        <v>7.2528839999999983E-2</v>
      </c>
      <c r="V35" s="25">
        <f t="shared" si="11"/>
        <v>1.6703391851999998</v>
      </c>
      <c r="W35" s="25">
        <v>4.1509999999999998E-2</v>
      </c>
      <c r="X35" s="25">
        <f t="shared" si="12"/>
        <v>4.113E-2</v>
      </c>
      <c r="Y35" s="25"/>
      <c r="Z35" s="25">
        <f t="shared" si="13"/>
        <v>3.7722739999999998E-2</v>
      </c>
      <c r="AA35" s="25">
        <f t="shared" si="14"/>
        <v>0.86875470219999995</v>
      </c>
      <c r="AB35" s="25">
        <v>6.7000000000000002E-4</v>
      </c>
      <c r="AC35" s="25">
        <f t="shared" si="15"/>
        <v>3.8000000000000002E-4</v>
      </c>
    </row>
    <row r="36" spans="1:29" s="15" customFormat="1">
      <c r="A36" s="19">
        <v>284</v>
      </c>
      <c r="B36" s="25">
        <v>-1.2E-4</v>
      </c>
      <c r="C36" s="25">
        <v>5.9089999999999997E-2</v>
      </c>
      <c r="D36" s="25">
        <f t="shared" si="0"/>
        <v>5.8829999999999993E-2</v>
      </c>
      <c r="E36" s="25"/>
      <c r="F36" s="25">
        <f t="shared" si="1"/>
        <v>4.6648939999999993E-2</v>
      </c>
      <c r="G36" s="25">
        <f t="shared" si="2"/>
        <v>1.0743250881999999</v>
      </c>
      <c r="H36" s="25">
        <v>7.0870000000000002E-2</v>
      </c>
      <c r="I36" s="25">
        <f t="shared" si="3"/>
        <v>7.0610000000000006E-2</v>
      </c>
      <c r="J36" s="25"/>
      <c r="K36" s="25">
        <f t="shared" si="4"/>
        <v>6.0123410000000002E-2</v>
      </c>
      <c r="L36" s="25">
        <f t="shared" si="5"/>
        <v>1.3846421323000002</v>
      </c>
      <c r="M36" s="25">
        <v>4.6589999999999999E-2</v>
      </c>
      <c r="N36" s="25">
        <f t="shared" si="6"/>
        <v>4.6329999999999996E-2</v>
      </c>
      <c r="O36" s="25"/>
      <c r="P36" s="25">
        <f t="shared" si="7"/>
        <v>4.0639439999999999E-2</v>
      </c>
      <c r="Q36" s="25">
        <f t="shared" si="8"/>
        <v>0.93592630320000003</v>
      </c>
      <c r="R36" s="25">
        <v>8.6889999999999995E-2</v>
      </c>
      <c r="S36" s="25">
        <f t="shared" si="9"/>
        <v>8.6629999999999999E-2</v>
      </c>
      <c r="T36" s="25"/>
      <c r="U36" s="25">
        <f t="shared" si="16"/>
        <v>7.1218840000000005E-2</v>
      </c>
      <c r="V36" s="25">
        <f t="shared" si="11"/>
        <v>1.6401698852000002</v>
      </c>
      <c r="W36" s="25">
        <v>4.0550000000000003E-2</v>
      </c>
      <c r="X36" s="25">
        <f t="shared" si="12"/>
        <v>4.0289999999999999E-2</v>
      </c>
      <c r="Y36" s="25"/>
      <c r="Z36" s="25">
        <f t="shared" si="13"/>
        <v>3.6882739999999997E-2</v>
      </c>
      <c r="AA36" s="25">
        <f t="shared" si="14"/>
        <v>0.8494095022</v>
      </c>
      <c r="AB36" s="25">
        <v>6.4000000000000005E-4</v>
      </c>
      <c r="AC36" s="25">
        <f t="shared" si="15"/>
        <v>2.6000000000000003E-4</v>
      </c>
    </row>
    <row r="37" spans="1:29" s="15" customFormat="1">
      <c r="A37" s="19">
        <v>285</v>
      </c>
      <c r="B37" s="25">
        <v>-6.8999999999999997E-5</v>
      </c>
      <c r="C37" s="25">
        <v>5.79E-2</v>
      </c>
      <c r="D37" s="25">
        <f t="shared" si="0"/>
        <v>5.7569500000000003E-2</v>
      </c>
      <c r="E37" s="25"/>
      <c r="F37" s="25">
        <f t="shared" si="1"/>
        <v>4.5388440000000002E-2</v>
      </c>
      <c r="G37" s="25">
        <f t="shared" si="2"/>
        <v>1.0452957732000001</v>
      </c>
      <c r="H37" s="25">
        <v>6.948E-2</v>
      </c>
      <c r="I37" s="25">
        <f t="shared" si="3"/>
        <v>6.9149500000000003E-2</v>
      </c>
      <c r="J37" s="25"/>
      <c r="K37" s="25">
        <f t="shared" si="4"/>
        <v>5.8662909999999999E-2</v>
      </c>
      <c r="L37" s="25">
        <f t="shared" si="5"/>
        <v>1.3510068173000001</v>
      </c>
      <c r="M37" s="25">
        <v>4.5510000000000002E-2</v>
      </c>
      <c r="N37" s="25">
        <f t="shared" si="6"/>
        <v>4.5179500000000004E-2</v>
      </c>
      <c r="O37" s="25"/>
      <c r="P37" s="25">
        <f t="shared" si="7"/>
        <v>3.9488940000000007E-2</v>
      </c>
      <c r="Q37" s="25">
        <f t="shared" si="8"/>
        <v>0.90943028820000016</v>
      </c>
      <c r="R37" s="25">
        <v>8.5199999999999998E-2</v>
      </c>
      <c r="S37" s="25">
        <f t="shared" si="9"/>
        <v>8.48695E-2</v>
      </c>
      <c r="T37" s="25"/>
      <c r="U37" s="25">
        <f t="shared" si="16"/>
        <v>6.9458340000000007E-2</v>
      </c>
      <c r="V37" s="25">
        <f t="shared" si="11"/>
        <v>1.5996255702000002</v>
      </c>
      <c r="W37" s="25">
        <v>3.9579999999999997E-2</v>
      </c>
      <c r="X37" s="25">
        <f t="shared" si="12"/>
        <v>3.92495E-2</v>
      </c>
      <c r="Y37" s="25"/>
      <c r="Z37" s="25">
        <f t="shared" si="13"/>
        <v>3.5842239999999997E-2</v>
      </c>
      <c r="AA37" s="25">
        <f t="shared" si="14"/>
        <v>0.82544678719999998</v>
      </c>
      <c r="AB37" s="25">
        <v>7.2999999999999996E-4</v>
      </c>
      <c r="AC37" s="25">
        <f t="shared" si="15"/>
        <v>3.3049999999999996E-4</v>
      </c>
    </row>
    <row r="38" spans="1:29" s="15" customFormat="1">
      <c r="A38" s="19">
        <v>286</v>
      </c>
      <c r="B38" s="25">
        <v>1.0000000000000001E-5</v>
      </c>
      <c r="C38" s="25">
        <v>5.6840000000000002E-2</v>
      </c>
      <c r="D38" s="25">
        <f t="shared" si="0"/>
        <v>5.6485E-2</v>
      </c>
      <c r="E38" s="25"/>
      <c r="F38" s="25">
        <f t="shared" si="1"/>
        <v>4.430394E-2</v>
      </c>
      <c r="G38" s="25">
        <f t="shared" si="2"/>
        <v>1.0203197382</v>
      </c>
      <c r="H38" s="25">
        <v>6.8129999999999996E-2</v>
      </c>
      <c r="I38" s="25">
        <f t="shared" si="3"/>
        <v>6.7775000000000002E-2</v>
      </c>
      <c r="J38" s="25"/>
      <c r="K38" s="25">
        <f t="shared" si="4"/>
        <v>5.7288409999999998E-2</v>
      </c>
      <c r="L38" s="25">
        <f t="shared" si="5"/>
        <v>1.3193520823</v>
      </c>
      <c r="M38" s="25">
        <v>4.4400000000000002E-2</v>
      </c>
      <c r="N38" s="25">
        <f t="shared" si="6"/>
        <v>4.4045000000000001E-2</v>
      </c>
      <c r="O38" s="25"/>
      <c r="P38" s="25">
        <f t="shared" si="7"/>
        <v>3.8354440000000004E-2</v>
      </c>
      <c r="Q38" s="25">
        <f t="shared" si="8"/>
        <v>0.88330275320000018</v>
      </c>
      <c r="R38" s="25">
        <v>8.3668999999999993E-2</v>
      </c>
      <c r="S38" s="25">
        <f t="shared" si="9"/>
        <v>8.3313999999999999E-2</v>
      </c>
      <c r="T38" s="25"/>
      <c r="U38" s="25">
        <f t="shared" si="16"/>
        <v>6.7902839999999992E-2</v>
      </c>
      <c r="V38" s="25">
        <f t="shared" si="11"/>
        <v>1.5638024051999999</v>
      </c>
      <c r="W38" s="25">
        <v>3.8600000000000002E-2</v>
      </c>
      <c r="X38" s="25">
        <f t="shared" si="12"/>
        <v>3.8245000000000001E-2</v>
      </c>
      <c r="Y38" s="25"/>
      <c r="Z38" s="25">
        <f t="shared" si="13"/>
        <v>3.4837739999999999E-2</v>
      </c>
      <c r="AA38" s="25">
        <f t="shared" si="14"/>
        <v>0.80231315219999999</v>
      </c>
      <c r="AB38" s="25">
        <v>6.9999999999999999E-4</v>
      </c>
      <c r="AC38" s="25">
        <f t="shared" si="15"/>
        <v>3.5500000000000001E-4</v>
      </c>
    </row>
    <row r="39" spans="1:29" s="15" customFormat="1">
      <c r="A39" s="19">
        <v>287</v>
      </c>
      <c r="B39" s="25">
        <v>-1.3999999999999999E-4</v>
      </c>
      <c r="C39" s="25">
        <v>5.5759999999999997E-2</v>
      </c>
      <c r="D39" s="25">
        <f t="shared" si="0"/>
        <v>5.5465E-2</v>
      </c>
      <c r="E39" s="25"/>
      <c r="F39" s="25">
        <f t="shared" si="1"/>
        <v>4.328394E-2</v>
      </c>
      <c r="G39" s="25">
        <f t="shared" si="2"/>
        <v>0.99682913820000008</v>
      </c>
      <c r="H39" s="25">
        <v>6.6650000000000001E-2</v>
      </c>
      <c r="I39" s="25">
        <f t="shared" si="3"/>
        <v>6.6354999999999997E-2</v>
      </c>
      <c r="J39" s="25"/>
      <c r="K39" s="25">
        <f t="shared" si="4"/>
        <v>5.5868409999999993E-2</v>
      </c>
      <c r="L39" s="25">
        <f t="shared" si="5"/>
        <v>1.2866494822999999</v>
      </c>
      <c r="M39" s="25">
        <v>4.335E-2</v>
      </c>
      <c r="N39" s="25">
        <f t="shared" si="6"/>
        <v>4.3055000000000003E-2</v>
      </c>
      <c r="O39" s="25"/>
      <c r="P39" s="25">
        <f t="shared" si="7"/>
        <v>3.7364440000000006E-2</v>
      </c>
      <c r="Q39" s="25">
        <f t="shared" si="8"/>
        <v>0.8605030532000002</v>
      </c>
      <c r="R39" s="25">
        <v>8.208E-2</v>
      </c>
      <c r="S39" s="25">
        <f t="shared" si="9"/>
        <v>8.1784999999999997E-2</v>
      </c>
      <c r="T39" s="25"/>
      <c r="U39" s="25">
        <f t="shared" si="16"/>
        <v>6.637383999999999E-2</v>
      </c>
      <c r="V39" s="25">
        <f t="shared" si="11"/>
        <v>1.5285895351999998</v>
      </c>
      <c r="W39" s="25">
        <v>3.7650000000000003E-2</v>
      </c>
      <c r="X39" s="25">
        <f t="shared" si="12"/>
        <v>3.7355000000000006E-2</v>
      </c>
      <c r="Y39" s="25"/>
      <c r="Z39" s="25">
        <f t="shared" si="13"/>
        <v>3.3947740000000004E-2</v>
      </c>
      <c r="AA39" s="25">
        <f t="shared" si="14"/>
        <v>0.78181645220000018</v>
      </c>
      <c r="AB39" s="25">
        <v>7.2999999999999996E-4</v>
      </c>
      <c r="AC39" s="25">
        <f t="shared" si="15"/>
        <v>2.9500000000000001E-4</v>
      </c>
    </row>
    <row r="40" spans="1:29" s="15" customFormat="1">
      <c r="A40" s="19">
        <v>288</v>
      </c>
      <c r="B40" s="25">
        <v>1.0000000000000001E-5</v>
      </c>
      <c r="C40" s="25">
        <v>5.475E-2</v>
      </c>
      <c r="D40" s="25">
        <f t="shared" si="0"/>
        <v>5.4379999999999998E-2</v>
      </c>
      <c r="E40" s="25"/>
      <c r="F40" s="25">
        <f t="shared" si="1"/>
        <v>4.2198939999999997E-2</v>
      </c>
      <c r="G40" s="25">
        <f t="shared" si="2"/>
        <v>0.9718415882</v>
      </c>
      <c r="H40" s="25">
        <v>6.5369999999999998E-2</v>
      </c>
      <c r="I40" s="25">
        <f t="shared" si="3"/>
        <v>6.5000000000000002E-2</v>
      </c>
      <c r="J40" s="25"/>
      <c r="K40" s="25">
        <f t="shared" si="4"/>
        <v>5.4513409999999998E-2</v>
      </c>
      <c r="L40" s="25">
        <f t="shared" si="5"/>
        <v>1.2554438323000001</v>
      </c>
      <c r="M40" s="25">
        <v>4.2299999999999997E-2</v>
      </c>
      <c r="N40" s="25">
        <f t="shared" si="6"/>
        <v>4.1929999999999995E-2</v>
      </c>
      <c r="O40" s="25"/>
      <c r="P40" s="25">
        <f t="shared" si="7"/>
        <v>3.6239439999999998E-2</v>
      </c>
      <c r="Q40" s="25">
        <f t="shared" si="8"/>
        <v>0.83459430319999994</v>
      </c>
      <c r="R40" s="25">
        <v>8.0439999999999998E-2</v>
      </c>
      <c r="S40" s="25">
        <f t="shared" si="9"/>
        <v>8.0070000000000002E-2</v>
      </c>
      <c r="T40" s="25"/>
      <c r="U40" s="25">
        <f t="shared" si="16"/>
        <v>6.4658839999999995E-2</v>
      </c>
      <c r="V40" s="25">
        <f t="shared" si="11"/>
        <v>1.4890930851999999</v>
      </c>
      <c r="W40" s="25">
        <v>3.6600000000000001E-2</v>
      </c>
      <c r="X40" s="25">
        <f t="shared" si="12"/>
        <v>3.6229999999999998E-2</v>
      </c>
      <c r="Y40" s="25"/>
      <c r="Z40" s="25">
        <f t="shared" si="13"/>
        <v>3.2822739999999996E-2</v>
      </c>
      <c r="AA40" s="25">
        <f t="shared" si="14"/>
        <v>0.75590770219999992</v>
      </c>
      <c r="AB40" s="25">
        <v>7.2999999999999996E-4</v>
      </c>
      <c r="AC40" s="25">
        <f t="shared" si="15"/>
        <v>3.6999999999999999E-4</v>
      </c>
    </row>
    <row r="41" spans="1:29" s="15" customFormat="1">
      <c r="A41" s="19">
        <v>289</v>
      </c>
      <c r="B41" s="25">
        <v>2.0000000000000002E-5</v>
      </c>
      <c r="C41" s="25">
        <v>5.3740000000000003E-2</v>
      </c>
      <c r="D41" s="25">
        <f t="shared" si="0"/>
        <v>5.3345000000000004E-2</v>
      </c>
      <c r="E41" s="25"/>
      <c r="F41" s="25">
        <f t="shared" si="1"/>
        <v>4.1163940000000003E-2</v>
      </c>
      <c r="G41" s="25">
        <f t="shared" si="2"/>
        <v>0.94800553820000011</v>
      </c>
      <c r="H41" s="25">
        <v>6.3899999999999998E-2</v>
      </c>
      <c r="I41" s="25">
        <f t="shared" si="3"/>
        <v>6.3504999999999992E-2</v>
      </c>
      <c r="J41" s="25"/>
      <c r="K41" s="25">
        <f t="shared" si="4"/>
        <v>5.3018409999999988E-2</v>
      </c>
      <c r="L41" s="25">
        <f t="shared" si="5"/>
        <v>1.2210139822999997</v>
      </c>
      <c r="M41" s="25">
        <v>4.1360000000000001E-2</v>
      </c>
      <c r="N41" s="25">
        <f t="shared" si="6"/>
        <v>4.0965000000000001E-2</v>
      </c>
      <c r="O41" s="25"/>
      <c r="P41" s="25">
        <f t="shared" si="7"/>
        <v>3.5274440000000004E-2</v>
      </c>
      <c r="Q41" s="25">
        <f t="shared" si="8"/>
        <v>0.81237035320000017</v>
      </c>
      <c r="R41" s="25">
        <v>7.8850000000000003E-2</v>
      </c>
      <c r="S41" s="25">
        <f t="shared" si="9"/>
        <v>7.8454999999999997E-2</v>
      </c>
      <c r="T41" s="25"/>
      <c r="U41" s="25">
        <f t="shared" si="16"/>
        <v>6.304383999999999E-2</v>
      </c>
      <c r="V41" s="25">
        <f t="shared" si="11"/>
        <v>1.4518996351999998</v>
      </c>
      <c r="W41" s="25">
        <v>3.5650000000000001E-2</v>
      </c>
      <c r="X41" s="25">
        <f t="shared" si="12"/>
        <v>3.5255000000000002E-2</v>
      </c>
      <c r="Y41" s="25"/>
      <c r="Z41" s="25">
        <f t="shared" si="13"/>
        <v>3.1847739999999999E-2</v>
      </c>
      <c r="AA41" s="25">
        <f t="shared" si="14"/>
        <v>0.73345345220000002</v>
      </c>
      <c r="AB41" s="25">
        <v>7.6999999999999996E-4</v>
      </c>
      <c r="AC41" s="25">
        <f t="shared" si="15"/>
        <v>3.9500000000000001E-4</v>
      </c>
    </row>
    <row r="42" spans="1:29" s="15" customFormat="1">
      <c r="A42" s="19">
        <v>290</v>
      </c>
      <c r="B42" s="25">
        <v>-6.0000000000000002E-5</v>
      </c>
      <c r="C42" s="25">
        <v>5.2839999999999998E-2</v>
      </c>
      <c r="D42" s="25">
        <f t="shared" si="0"/>
        <v>5.2559999999999996E-2</v>
      </c>
      <c r="E42" s="25"/>
      <c r="F42" s="25">
        <f t="shared" si="1"/>
        <v>4.0378939999999995E-2</v>
      </c>
      <c r="G42" s="25">
        <f t="shared" si="2"/>
        <v>0.92992698819999997</v>
      </c>
      <c r="H42" s="25">
        <v>6.2619999999999995E-2</v>
      </c>
      <c r="I42" s="25">
        <f t="shared" si="3"/>
        <v>6.2339999999999993E-2</v>
      </c>
      <c r="J42" s="25"/>
      <c r="K42" s="25">
        <f t="shared" si="4"/>
        <v>5.1853409999999989E-2</v>
      </c>
      <c r="L42" s="25">
        <f t="shared" si="5"/>
        <v>1.1941840322999997</v>
      </c>
      <c r="M42" s="25">
        <v>4.0469999999999999E-2</v>
      </c>
      <c r="N42" s="25">
        <f t="shared" si="6"/>
        <v>4.0189999999999997E-2</v>
      </c>
      <c r="O42" s="25"/>
      <c r="P42" s="25">
        <f t="shared" si="7"/>
        <v>3.4499439999999999E-2</v>
      </c>
      <c r="Q42" s="25">
        <f t="shared" si="8"/>
        <v>0.79452210320000005</v>
      </c>
      <c r="R42" s="25">
        <v>7.7160000000000006E-2</v>
      </c>
      <c r="S42" s="25">
        <f t="shared" si="9"/>
        <v>7.6880000000000004E-2</v>
      </c>
      <c r="T42" s="25"/>
      <c r="U42" s="25">
        <f t="shared" si="16"/>
        <v>6.1468840000000004E-2</v>
      </c>
      <c r="V42" s="25">
        <f t="shared" si="11"/>
        <v>1.4156273852000001</v>
      </c>
      <c r="W42" s="25">
        <v>3.4810000000000001E-2</v>
      </c>
      <c r="X42" s="25">
        <f t="shared" si="12"/>
        <v>3.4529999999999998E-2</v>
      </c>
      <c r="Y42" s="25"/>
      <c r="Z42" s="25">
        <f t="shared" si="13"/>
        <v>3.1122739999999999E-2</v>
      </c>
      <c r="AA42" s="25">
        <f t="shared" si="14"/>
        <v>0.71675670219999998</v>
      </c>
      <c r="AB42" s="25">
        <v>6.2E-4</v>
      </c>
      <c r="AC42" s="25">
        <f t="shared" si="15"/>
        <v>2.7999999999999998E-4</v>
      </c>
    </row>
    <row r="43" spans="1:29" s="15" customFormat="1">
      <c r="A43" s="19">
        <v>291</v>
      </c>
      <c r="B43" s="25">
        <v>-3.0000000000000001E-5</v>
      </c>
      <c r="C43" s="25">
        <v>5.1790000000000003E-2</v>
      </c>
      <c r="D43" s="25">
        <f t="shared" si="0"/>
        <v>5.1400000000000001E-2</v>
      </c>
      <c r="E43" s="25"/>
      <c r="F43" s="25">
        <f t="shared" si="1"/>
        <v>3.9218940000000001E-2</v>
      </c>
      <c r="G43" s="25">
        <f t="shared" si="2"/>
        <v>0.90321218820000004</v>
      </c>
      <c r="H43" s="25">
        <v>6.1249999999999999E-2</v>
      </c>
      <c r="I43" s="25">
        <f t="shared" si="3"/>
        <v>6.0859999999999997E-2</v>
      </c>
      <c r="J43" s="25"/>
      <c r="K43" s="25">
        <f t="shared" si="4"/>
        <v>5.0373409999999993E-2</v>
      </c>
      <c r="L43" s="25">
        <f t="shared" si="5"/>
        <v>1.1600996322999999</v>
      </c>
      <c r="M43" s="25">
        <v>3.9489999999999997E-2</v>
      </c>
      <c r="N43" s="25">
        <f t="shared" si="6"/>
        <v>3.9099999999999996E-2</v>
      </c>
      <c r="O43" s="25"/>
      <c r="P43" s="25">
        <f t="shared" si="7"/>
        <v>3.3409439999999999E-2</v>
      </c>
      <c r="Q43" s="25">
        <f t="shared" si="8"/>
        <v>0.76941940320000002</v>
      </c>
      <c r="R43" s="25">
        <v>7.5459999999999999E-2</v>
      </c>
      <c r="S43" s="25">
        <f t="shared" si="9"/>
        <v>7.5069999999999998E-2</v>
      </c>
      <c r="T43" s="25"/>
      <c r="U43" s="25">
        <f t="shared" si="16"/>
        <v>5.9658839999999998E-2</v>
      </c>
      <c r="V43" s="25">
        <f t="shared" si="11"/>
        <v>1.3739430852000001</v>
      </c>
      <c r="W43" s="25">
        <v>3.3950000000000001E-2</v>
      </c>
      <c r="X43" s="25">
        <f t="shared" si="12"/>
        <v>3.356E-2</v>
      </c>
      <c r="Y43" s="25"/>
      <c r="Z43" s="25">
        <f t="shared" si="13"/>
        <v>3.0152740000000001E-2</v>
      </c>
      <c r="AA43" s="25">
        <f t="shared" si="14"/>
        <v>0.69441760220000004</v>
      </c>
      <c r="AB43" s="25">
        <v>8.0999999999999996E-4</v>
      </c>
      <c r="AC43" s="25">
        <f t="shared" si="15"/>
        <v>3.8999999999999999E-4</v>
      </c>
    </row>
    <row r="44" spans="1:29" s="15" customFormat="1">
      <c r="A44" s="19">
        <v>292</v>
      </c>
      <c r="B44" s="25">
        <v>-5.0000000000000002E-5</v>
      </c>
      <c r="C44" s="25">
        <v>5.1049999999999998E-2</v>
      </c>
      <c r="D44" s="25">
        <f t="shared" si="0"/>
        <v>5.0659999999999997E-2</v>
      </c>
      <c r="E44" s="25"/>
      <c r="F44" s="25">
        <f t="shared" si="1"/>
        <v>3.8478939999999996E-2</v>
      </c>
      <c r="G44" s="25">
        <f t="shared" si="2"/>
        <v>0.88616998819999993</v>
      </c>
      <c r="H44" s="25">
        <v>6.0089999999999998E-2</v>
      </c>
      <c r="I44" s="25">
        <f t="shared" si="3"/>
        <v>5.9699999999999996E-2</v>
      </c>
      <c r="J44" s="25"/>
      <c r="K44" s="25">
        <f t="shared" si="4"/>
        <v>4.9213409999999999E-2</v>
      </c>
      <c r="L44" s="25">
        <f t="shared" si="5"/>
        <v>1.1333848323</v>
      </c>
      <c r="M44" s="25">
        <v>3.866E-2</v>
      </c>
      <c r="N44" s="25">
        <f t="shared" si="6"/>
        <v>3.8269999999999998E-2</v>
      </c>
      <c r="O44" s="25"/>
      <c r="P44" s="25">
        <f t="shared" si="7"/>
        <v>3.2579440000000001E-2</v>
      </c>
      <c r="Q44" s="25">
        <f t="shared" si="8"/>
        <v>0.75030450320000008</v>
      </c>
      <c r="R44" s="25">
        <v>7.3910000000000003E-2</v>
      </c>
      <c r="S44" s="25">
        <f t="shared" si="9"/>
        <v>7.3520000000000002E-2</v>
      </c>
      <c r="T44" s="25"/>
      <c r="U44" s="25">
        <f t="shared" si="16"/>
        <v>5.8108840000000002E-2</v>
      </c>
      <c r="V44" s="25">
        <f t="shared" si="11"/>
        <v>1.3382465852000001</v>
      </c>
      <c r="W44" s="25">
        <v>3.3140000000000003E-2</v>
      </c>
      <c r="X44" s="25">
        <f t="shared" si="12"/>
        <v>3.2750000000000001E-2</v>
      </c>
      <c r="Y44" s="25"/>
      <c r="Z44" s="25">
        <f t="shared" si="13"/>
        <v>2.9342740000000003E-2</v>
      </c>
      <c r="AA44" s="25">
        <f t="shared" si="14"/>
        <v>0.67576330220000014</v>
      </c>
      <c r="AB44" s="25">
        <v>8.3000000000000001E-4</v>
      </c>
      <c r="AC44" s="25">
        <f t="shared" si="15"/>
        <v>3.8999999999999999E-4</v>
      </c>
    </row>
    <row r="45" spans="1:29" s="15" customFormat="1">
      <c r="A45" s="19">
        <v>293</v>
      </c>
      <c r="B45" s="25">
        <v>-9.0000000000000006E-5</v>
      </c>
      <c r="C45" s="25">
        <v>5.0180000000000002E-2</v>
      </c>
      <c r="D45" s="25">
        <f t="shared" si="0"/>
        <v>4.9825000000000001E-2</v>
      </c>
      <c r="E45" s="25"/>
      <c r="F45" s="25">
        <f t="shared" si="1"/>
        <v>3.7643940000000001E-2</v>
      </c>
      <c r="G45" s="25">
        <f t="shared" si="2"/>
        <v>0.86693993820000004</v>
      </c>
      <c r="H45" s="25">
        <v>5.8659999999999997E-2</v>
      </c>
      <c r="I45" s="25">
        <f t="shared" si="3"/>
        <v>5.8304999999999996E-2</v>
      </c>
      <c r="J45" s="25"/>
      <c r="K45" s="25">
        <f t="shared" si="4"/>
        <v>4.7818409999999992E-2</v>
      </c>
      <c r="L45" s="25">
        <f t="shared" si="5"/>
        <v>1.1012579822999999</v>
      </c>
      <c r="M45" s="25">
        <v>3.7780000000000001E-2</v>
      </c>
      <c r="N45" s="25">
        <f t="shared" si="6"/>
        <v>3.7425E-2</v>
      </c>
      <c r="O45" s="25"/>
      <c r="P45" s="25">
        <f t="shared" si="7"/>
        <v>3.1734440000000003E-2</v>
      </c>
      <c r="Q45" s="25">
        <f t="shared" si="8"/>
        <v>0.73084415320000007</v>
      </c>
      <c r="R45" s="25">
        <v>7.2349999999999998E-2</v>
      </c>
      <c r="S45" s="25">
        <f t="shared" si="9"/>
        <v>7.1995000000000003E-2</v>
      </c>
      <c r="T45" s="25"/>
      <c r="U45" s="25">
        <f t="shared" si="16"/>
        <v>5.6583840000000003E-2</v>
      </c>
      <c r="V45" s="25">
        <f t="shared" si="11"/>
        <v>1.3031258352000001</v>
      </c>
      <c r="W45" s="25">
        <v>3.2320000000000002E-2</v>
      </c>
      <c r="X45" s="25">
        <f t="shared" si="12"/>
        <v>3.1965E-2</v>
      </c>
      <c r="Y45" s="25"/>
      <c r="Z45" s="25">
        <f t="shared" si="13"/>
        <v>2.8557740000000002E-2</v>
      </c>
      <c r="AA45" s="25">
        <f t="shared" si="14"/>
        <v>0.65768475220000011</v>
      </c>
      <c r="AB45" s="25">
        <v>8.0000000000000004E-4</v>
      </c>
      <c r="AC45" s="25">
        <f t="shared" si="15"/>
        <v>3.5500000000000001E-4</v>
      </c>
    </row>
    <row r="46" spans="1:29" s="15" customFormat="1">
      <c r="A46" s="19">
        <v>294</v>
      </c>
      <c r="B46" s="25">
        <v>-3.0000000000000001E-5</v>
      </c>
      <c r="C46" s="25">
        <v>4.9119999999999997E-2</v>
      </c>
      <c r="D46" s="25">
        <f t="shared" si="0"/>
        <v>4.8694999999999995E-2</v>
      </c>
      <c r="E46" s="25"/>
      <c r="F46" s="25">
        <f t="shared" si="1"/>
        <v>3.6513939999999995E-2</v>
      </c>
      <c r="G46" s="25">
        <f t="shared" si="2"/>
        <v>0.84091603819999994</v>
      </c>
      <c r="H46" s="25">
        <v>5.7270000000000001E-2</v>
      </c>
      <c r="I46" s="25">
        <f t="shared" si="3"/>
        <v>5.6845E-2</v>
      </c>
      <c r="J46" s="25"/>
      <c r="K46" s="25">
        <f t="shared" si="4"/>
        <v>4.6358410000000003E-2</v>
      </c>
      <c r="L46" s="25">
        <f t="shared" si="5"/>
        <v>1.0676341823000002</v>
      </c>
      <c r="M46" s="25">
        <v>3.6799999999999999E-2</v>
      </c>
      <c r="N46" s="25">
        <f t="shared" si="6"/>
        <v>3.6374999999999998E-2</v>
      </c>
      <c r="O46" s="25"/>
      <c r="P46" s="25">
        <f t="shared" si="7"/>
        <v>3.0684439999999997E-2</v>
      </c>
      <c r="Q46" s="25">
        <f t="shared" si="8"/>
        <v>0.70666265319999999</v>
      </c>
      <c r="R46" s="25">
        <v>7.0529999999999995E-2</v>
      </c>
      <c r="S46" s="25">
        <f t="shared" si="9"/>
        <v>7.0105000000000001E-2</v>
      </c>
      <c r="T46" s="25"/>
      <c r="U46" s="25">
        <f t="shared" si="16"/>
        <v>5.4693840000000001E-2</v>
      </c>
      <c r="V46" s="25">
        <f t="shared" si="11"/>
        <v>1.2595991352</v>
      </c>
      <c r="W46" s="25">
        <v>3.1460000000000002E-2</v>
      </c>
      <c r="X46" s="25">
        <f t="shared" si="12"/>
        <v>3.1035E-2</v>
      </c>
      <c r="Y46" s="25"/>
      <c r="Z46" s="25">
        <f t="shared" si="13"/>
        <v>2.7627740000000001E-2</v>
      </c>
      <c r="AA46" s="25">
        <f t="shared" si="14"/>
        <v>0.63626685220000001</v>
      </c>
      <c r="AB46" s="25">
        <v>8.8000000000000003E-4</v>
      </c>
      <c r="AC46" s="25">
        <f t="shared" si="15"/>
        <v>4.2500000000000003E-4</v>
      </c>
    </row>
    <row r="47" spans="1:29" s="15" customFormat="1">
      <c r="A47" s="19">
        <v>295</v>
      </c>
      <c r="B47" s="25">
        <v>-1.0000000000000001E-5</v>
      </c>
      <c r="C47" s="25">
        <v>4.8340000000000001E-2</v>
      </c>
      <c r="D47" s="25">
        <f t="shared" si="0"/>
        <v>4.7910000000000001E-2</v>
      </c>
      <c r="E47" s="25"/>
      <c r="F47" s="25">
        <f t="shared" si="1"/>
        <v>3.5728940000000001E-2</v>
      </c>
      <c r="G47" s="25">
        <f t="shared" si="2"/>
        <v>0.82283748820000002</v>
      </c>
      <c r="H47" s="25">
        <v>5.62E-2</v>
      </c>
      <c r="I47" s="25">
        <f t="shared" si="3"/>
        <v>5.577E-2</v>
      </c>
      <c r="J47" s="25"/>
      <c r="K47" s="25">
        <f t="shared" si="4"/>
        <v>4.5283409999999996E-2</v>
      </c>
      <c r="L47" s="25">
        <f t="shared" si="5"/>
        <v>1.0428769323</v>
      </c>
      <c r="M47" s="25">
        <v>3.6089999999999997E-2</v>
      </c>
      <c r="N47" s="25">
        <f t="shared" si="6"/>
        <v>3.5659999999999997E-2</v>
      </c>
      <c r="O47" s="25"/>
      <c r="P47" s="25">
        <f t="shared" si="7"/>
        <v>2.9969439999999996E-2</v>
      </c>
      <c r="Q47" s="25">
        <f t="shared" si="8"/>
        <v>0.69019620319999997</v>
      </c>
      <c r="R47" s="25">
        <v>6.9000000000000006E-2</v>
      </c>
      <c r="S47" s="25">
        <f t="shared" si="9"/>
        <v>6.8570000000000006E-2</v>
      </c>
      <c r="T47" s="25"/>
      <c r="U47" s="25">
        <f t="shared" si="16"/>
        <v>5.3158840000000006E-2</v>
      </c>
      <c r="V47" s="25">
        <f t="shared" si="11"/>
        <v>1.2242480852000002</v>
      </c>
      <c r="W47" s="25">
        <v>3.075E-2</v>
      </c>
      <c r="X47" s="25">
        <f t="shared" si="12"/>
        <v>3.032E-2</v>
      </c>
      <c r="Y47" s="25"/>
      <c r="Z47" s="25">
        <f t="shared" si="13"/>
        <v>2.6912740000000001E-2</v>
      </c>
      <c r="AA47" s="25">
        <f t="shared" si="14"/>
        <v>0.6198004022000001</v>
      </c>
      <c r="AB47" s="25">
        <v>8.7000000000000001E-4</v>
      </c>
      <c r="AC47" s="25">
        <f t="shared" si="15"/>
        <v>4.2999999999999999E-4</v>
      </c>
    </row>
    <row r="48" spans="1:29" s="15" customFormat="1">
      <c r="A48" s="18">
        <v>296</v>
      </c>
      <c r="B48" s="25">
        <v>-1.2E-4</v>
      </c>
      <c r="C48" s="25">
        <v>4.7669999999999997E-2</v>
      </c>
      <c r="D48" s="25">
        <f t="shared" si="0"/>
        <v>4.7314999999999996E-2</v>
      </c>
      <c r="E48" s="25"/>
      <c r="F48" s="25">
        <f t="shared" si="1"/>
        <v>3.5133939999999995E-2</v>
      </c>
      <c r="G48" s="25">
        <f t="shared" si="2"/>
        <v>0.80913463819999998</v>
      </c>
      <c r="H48" s="25">
        <v>5.5039999999999999E-2</v>
      </c>
      <c r="I48" s="25">
        <f t="shared" si="3"/>
        <v>5.4684999999999997E-2</v>
      </c>
      <c r="J48" s="25"/>
      <c r="K48" s="25">
        <f t="shared" si="4"/>
        <v>4.4198409999999994E-2</v>
      </c>
      <c r="L48" s="25">
        <f t="shared" si="5"/>
        <v>1.0178893822999999</v>
      </c>
      <c r="M48" s="25">
        <v>3.5439999999999999E-2</v>
      </c>
      <c r="N48" s="25">
        <f t="shared" si="6"/>
        <v>3.5084999999999998E-2</v>
      </c>
      <c r="O48" s="25"/>
      <c r="P48" s="25">
        <f t="shared" si="7"/>
        <v>2.9394439999999997E-2</v>
      </c>
      <c r="Q48" s="25">
        <f t="shared" si="8"/>
        <v>0.67695395319999996</v>
      </c>
      <c r="R48" s="25">
        <v>6.7610000000000003E-2</v>
      </c>
      <c r="S48" s="25">
        <f t="shared" si="9"/>
        <v>6.7255000000000009E-2</v>
      </c>
      <c r="T48" s="25"/>
      <c r="U48" s="25">
        <f t="shared" si="16"/>
        <v>5.1843840000000009E-2</v>
      </c>
      <c r="V48" s="25">
        <f t="shared" si="11"/>
        <v>1.1939636352000003</v>
      </c>
      <c r="W48" s="25">
        <v>3.099E-2</v>
      </c>
      <c r="X48" s="25">
        <f t="shared" si="12"/>
        <v>3.0634999999999999E-2</v>
      </c>
      <c r="Y48" s="25"/>
      <c r="Z48" s="25">
        <f t="shared" si="13"/>
        <v>2.722774E-2</v>
      </c>
      <c r="AA48" s="25">
        <f t="shared" si="14"/>
        <v>0.62705485220000001</v>
      </c>
      <c r="AB48" s="25">
        <v>8.3000000000000001E-4</v>
      </c>
      <c r="AC48" s="25">
        <f t="shared" si="15"/>
        <v>3.5500000000000001E-4</v>
      </c>
    </row>
    <row r="49" spans="1:29" s="15" customFormat="1">
      <c r="A49" s="18">
        <v>297</v>
      </c>
      <c r="B49" s="25">
        <v>-4.0000000000000003E-5</v>
      </c>
      <c r="C49" s="25">
        <v>4.6820000000000001E-2</v>
      </c>
      <c r="D49" s="25">
        <f t="shared" si="0"/>
        <v>4.6385000000000003E-2</v>
      </c>
      <c r="E49" s="25"/>
      <c r="F49" s="25">
        <f t="shared" si="1"/>
        <v>3.4203940000000002E-2</v>
      </c>
      <c r="G49" s="25">
        <f t="shared" si="2"/>
        <v>0.7877167382000001</v>
      </c>
      <c r="H49" s="25">
        <v>5.3850000000000002E-2</v>
      </c>
      <c r="I49" s="25">
        <f t="shared" si="3"/>
        <v>5.3415000000000004E-2</v>
      </c>
      <c r="J49" s="25"/>
      <c r="K49" s="25">
        <f t="shared" si="4"/>
        <v>4.292841E-2</v>
      </c>
      <c r="L49" s="25">
        <f t="shared" si="5"/>
        <v>0.98864128230000003</v>
      </c>
      <c r="M49" s="25">
        <v>3.458E-2</v>
      </c>
      <c r="N49" s="25">
        <f t="shared" si="6"/>
        <v>3.4145000000000002E-2</v>
      </c>
      <c r="O49" s="25"/>
      <c r="P49" s="25">
        <f t="shared" si="7"/>
        <v>2.8454440000000001E-2</v>
      </c>
      <c r="Q49" s="25">
        <f t="shared" si="8"/>
        <v>0.65530575320000006</v>
      </c>
      <c r="R49" s="25">
        <v>6.5989000000000006E-2</v>
      </c>
      <c r="S49" s="25">
        <f t="shared" si="9"/>
        <v>6.5554000000000001E-2</v>
      </c>
      <c r="T49" s="25"/>
      <c r="U49" s="25">
        <f t="shared" si="16"/>
        <v>5.0142840000000001E-2</v>
      </c>
      <c r="V49" s="25">
        <f t="shared" si="11"/>
        <v>1.1547896052000002</v>
      </c>
      <c r="W49" s="25">
        <v>3.0980000000000001E-2</v>
      </c>
      <c r="X49" s="25">
        <f t="shared" si="12"/>
        <v>3.0544999999999999E-2</v>
      </c>
      <c r="Y49" s="25"/>
      <c r="Z49" s="25">
        <f t="shared" si="13"/>
        <v>2.713774E-2</v>
      </c>
      <c r="AA49" s="25">
        <f t="shared" si="14"/>
        <v>0.62498215220000009</v>
      </c>
      <c r="AB49" s="25">
        <v>9.1E-4</v>
      </c>
      <c r="AC49" s="25">
        <f t="shared" si="15"/>
        <v>4.35E-4</v>
      </c>
    </row>
    <row r="50" spans="1:29" s="15" customFormat="1">
      <c r="A50" s="18">
        <v>298</v>
      </c>
      <c r="B50" s="25">
        <v>-2.0000000000000002E-5</v>
      </c>
      <c r="C50" s="25">
        <v>4.6289999999999998E-2</v>
      </c>
      <c r="D50" s="25">
        <f t="shared" si="0"/>
        <v>4.5844999999999997E-2</v>
      </c>
      <c r="E50" s="25"/>
      <c r="F50" s="25">
        <f t="shared" si="1"/>
        <v>3.3663939999999996E-2</v>
      </c>
      <c r="G50" s="25">
        <f t="shared" si="2"/>
        <v>0.77528053819999998</v>
      </c>
      <c r="H50" s="25">
        <v>5.28E-2</v>
      </c>
      <c r="I50" s="25">
        <f t="shared" si="3"/>
        <v>5.2354999999999999E-2</v>
      </c>
      <c r="J50" s="25"/>
      <c r="K50" s="25">
        <f t="shared" si="4"/>
        <v>4.1868409999999995E-2</v>
      </c>
      <c r="L50" s="25">
        <f t="shared" si="5"/>
        <v>0.96422948229999994</v>
      </c>
      <c r="M50" s="25">
        <v>3.3919999999999999E-2</v>
      </c>
      <c r="N50" s="25">
        <f t="shared" si="6"/>
        <v>3.3474999999999998E-2</v>
      </c>
      <c r="O50" s="25"/>
      <c r="P50" s="25">
        <f t="shared" si="7"/>
        <v>2.7784439999999997E-2</v>
      </c>
      <c r="Q50" s="25">
        <f t="shared" si="8"/>
        <v>0.63987565319999995</v>
      </c>
      <c r="R50" s="25">
        <v>6.4519000000000007E-2</v>
      </c>
      <c r="S50" s="25">
        <f t="shared" si="9"/>
        <v>6.4074000000000006E-2</v>
      </c>
      <c r="T50" s="25"/>
      <c r="U50" s="25">
        <f t="shared" si="16"/>
        <v>4.8662840000000006E-2</v>
      </c>
      <c r="V50" s="25">
        <f t="shared" si="11"/>
        <v>1.1207052052000002</v>
      </c>
      <c r="W50" s="25">
        <v>3.0890000000000001E-2</v>
      </c>
      <c r="X50" s="25">
        <f t="shared" si="12"/>
        <v>3.0445E-2</v>
      </c>
      <c r="Y50" s="25"/>
      <c r="Z50" s="25">
        <f t="shared" si="13"/>
        <v>2.7037740000000001E-2</v>
      </c>
      <c r="AA50" s="25">
        <f t="shared" si="14"/>
        <v>0.62267915220000003</v>
      </c>
      <c r="AB50" s="25">
        <v>9.1E-4</v>
      </c>
      <c r="AC50" s="25">
        <f t="shared" si="15"/>
        <v>4.4499999999999997E-4</v>
      </c>
    </row>
    <row r="51" spans="1:29" s="15" customFormat="1">
      <c r="A51" s="18">
        <v>299</v>
      </c>
      <c r="B51" s="25">
        <v>-1.0000000000000001E-5</v>
      </c>
      <c r="C51" s="25">
        <v>4.5490000000000003E-2</v>
      </c>
      <c r="D51" s="25">
        <f t="shared" si="0"/>
        <v>4.5030000000000001E-2</v>
      </c>
      <c r="E51" s="25"/>
      <c r="F51" s="25">
        <f t="shared" si="1"/>
        <v>3.284894E-2</v>
      </c>
      <c r="G51" s="25">
        <f t="shared" si="2"/>
        <v>0.75651108820000001</v>
      </c>
      <c r="H51" s="25">
        <v>5.1740000000000001E-2</v>
      </c>
      <c r="I51" s="25">
        <f t="shared" si="3"/>
        <v>5.1279999999999999E-2</v>
      </c>
      <c r="J51" s="25"/>
      <c r="K51" s="25">
        <f t="shared" si="4"/>
        <v>4.0793410000000002E-2</v>
      </c>
      <c r="L51" s="25">
        <f t="shared" si="5"/>
        <v>0.9394722323000001</v>
      </c>
      <c r="M51" s="25">
        <v>3.322E-2</v>
      </c>
      <c r="N51" s="25">
        <f t="shared" si="6"/>
        <v>3.2759999999999997E-2</v>
      </c>
      <c r="O51" s="25"/>
      <c r="P51" s="25">
        <f t="shared" si="7"/>
        <v>2.7069439999999997E-2</v>
      </c>
      <c r="Q51" s="25">
        <f t="shared" si="8"/>
        <v>0.62340920319999993</v>
      </c>
      <c r="R51" s="25">
        <v>6.3140000000000002E-2</v>
      </c>
      <c r="S51" s="25">
        <f t="shared" si="9"/>
        <v>6.268E-2</v>
      </c>
      <c r="T51" s="25"/>
      <c r="U51" s="25">
        <f t="shared" si="16"/>
        <v>4.7268839999999999E-2</v>
      </c>
      <c r="V51" s="25">
        <f t="shared" si="11"/>
        <v>1.0886013852</v>
      </c>
      <c r="W51" s="25">
        <v>3.0880000000000001E-2</v>
      </c>
      <c r="X51" s="25">
        <f t="shared" si="12"/>
        <v>3.0420000000000003E-2</v>
      </c>
      <c r="Y51" s="25"/>
      <c r="Z51" s="25">
        <f t="shared" si="13"/>
        <v>2.7012740000000004E-2</v>
      </c>
      <c r="AA51" s="25">
        <f t="shared" si="14"/>
        <v>0.62210340220000016</v>
      </c>
      <c r="AB51" s="25">
        <v>9.3000000000000005E-4</v>
      </c>
      <c r="AC51" s="25">
        <f t="shared" si="15"/>
        <v>4.6000000000000001E-4</v>
      </c>
    </row>
    <row r="52" spans="1:29" s="15" customFormat="1">
      <c r="A52" s="18">
        <v>300</v>
      </c>
      <c r="B52" s="25">
        <v>4.0000000000000003E-5</v>
      </c>
      <c r="C52" s="25">
        <v>4.4920000000000002E-2</v>
      </c>
      <c r="D52" s="25">
        <f t="shared" si="0"/>
        <v>4.4400000000000002E-2</v>
      </c>
      <c r="E52" s="25"/>
      <c r="F52" s="25">
        <f t="shared" si="1"/>
        <v>3.2218940000000001E-2</v>
      </c>
      <c r="G52" s="25">
        <f t="shared" si="2"/>
        <v>0.74200218820000008</v>
      </c>
      <c r="H52" s="25">
        <v>5.0819999999999997E-2</v>
      </c>
      <c r="I52" s="25">
        <f t="shared" si="3"/>
        <v>5.0299999999999997E-2</v>
      </c>
      <c r="J52" s="25"/>
      <c r="K52" s="25">
        <f t="shared" si="4"/>
        <v>3.9813409999999994E-2</v>
      </c>
      <c r="L52" s="25">
        <f t="shared" si="5"/>
        <v>0.91690283229999991</v>
      </c>
      <c r="M52" s="25">
        <v>3.2660000000000002E-2</v>
      </c>
      <c r="N52" s="25">
        <f t="shared" si="6"/>
        <v>3.2140000000000002E-2</v>
      </c>
      <c r="O52" s="25"/>
      <c r="P52" s="25">
        <f t="shared" si="7"/>
        <v>2.6449440000000001E-2</v>
      </c>
      <c r="Q52" s="25">
        <f t="shared" si="8"/>
        <v>0.60913060320000001</v>
      </c>
      <c r="R52" s="25">
        <v>6.1789999999999998E-2</v>
      </c>
      <c r="S52" s="25">
        <f t="shared" si="9"/>
        <v>6.1269999999999998E-2</v>
      </c>
      <c r="T52" s="25"/>
      <c r="U52" s="25">
        <f t="shared" si="16"/>
        <v>4.5858839999999998E-2</v>
      </c>
      <c r="V52" s="25">
        <f t="shared" si="11"/>
        <v>1.0561290852</v>
      </c>
      <c r="W52" s="25">
        <v>3.0679999999999999E-2</v>
      </c>
      <c r="X52" s="25">
        <f t="shared" si="12"/>
        <v>3.0159999999999999E-2</v>
      </c>
      <c r="Y52" s="25"/>
      <c r="Z52" s="25">
        <f t="shared" si="13"/>
        <v>2.6752740000000001E-2</v>
      </c>
      <c r="AA52" s="25">
        <f t="shared" si="14"/>
        <v>0.61611560220000006</v>
      </c>
      <c r="AB52" s="25">
        <v>1E-3</v>
      </c>
      <c r="AC52" s="25">
        <f t="shared" si="15"/>
        <v>5.2000000000000006E-4</v>
      </c>
    </row>
    <row r="53" spans="1:29" s="15" customFormat="1">
      <c r="A53" s="18">
        <v>301</v>
      </c>
      <c r="B53" s="25">
        <v>-2.0000000000000002E-5</v>
      </c>
      <c r="C53" s="25">
        <v>4.4260000000000001E-2</v>
      </c>
      <c r="D53" s="25">
        <f t="shared" si="0"/>
        <v>4.3740000000000001E-2</v>
      </c>
      <c r="E53" s="25"/>
      <c r="F53" s="25">
        <f t="shared" si="1"/>
        <v>3.1558940000000001E-2</v>
      </c>
      <c r="G53" s="25">
        <f t="shared" si="2"/>
        <v>0.72680238820000009</v>
      </c>
      <c r="H53" s="25">
        <v>4.9840000000000002E-2</v>
      </c>
      <c r="I53" s="25">
        <f t="shared" si="3"/>
        <v>4.9320000000000003E-2</v>
      </c>
      <c r="J53" s="25"/>
      <c r="K53" s="25">
        <f t="shared" si="4"/>
        <v>3.8833409999999999E-2</v>
      </c>
      <c r="L53" s="25">
        <f t="shared" si="5"/>
        <v>0.89433343230000006</v>
      </c>
      <c r="M53" s="25">
        <v>3.1949999999999999E-2</v>
      </c>
      <c r="N53" s="25">
        <f t="shared" si="6"/>
        <v>3.143E-2</v>
      </c>
      <c r="O53" s="25"/>
      <c r="P53" s="25">
        <f t="shared" si="7"/>
        <v>2.5739439999999999E-2</v>
      </c>
      <c r="Q53" s="25">
        <f t="shared" si="8"/>
        <v>0.59277930320000005</v>
      </c>
      <c r="R53" s="25">
        <v>6.0359999999999997E-2</v>
      </c>
      <c r="S53" s="25">
        <f t="shared" si="9"/>
        <v>5.9839999999999997E-2</v>
      </c>
      <c r="T53" s="25"/>
      <c r="U53" s="25">
        <f t="shared" si="16"/>
        <v>4.4428839999999997E-2</v>
      </c>
      <c r="V53" s="25">
        <f t="shared" si="11"/>
        <v>1.0231961852</v>
      </c>
      <c r="W53" s="25">
        <v>3.0360000000000002E-2</v>
      </c>
      <c r="X53" s="25">
        <f t="shared" si="12"/>
        <v>2.9840000000000002E-2</v>
      </c>
      <c r="Y53" s="25"/>
      <c r="Z53" s="25">
        <f t="shared" si="13"/>
        <v>2.6432740000000003E-2</v>
      </c>
      <c r="AA53" s="25">
        <f t="shared" si="14"/>
        <v>0.60874600220000008</v>
      </c>
      <c r="AB53" s="25">
        <v>1.06E-3</v>
      </c>
      <c r="AC53" s="25">
        <f t="shared" si="15"/>
        <v>5.1999999999999995E-4</v>
      </c>
    </row>
    <row r="54" spans="1:29" s="15" customFormat="1">
      <c r="A54" s="18">
        <v>302</v>
      </c>
      <c r="B54" s="25">
        <v>0</v>
      </c>
      <c r="C54" s="25">
        <v>4.3790000000000003E-2</v>
      </c>
      <c r="D54" s="25">
        <f t="shared" si="0"/>
        <v>4.3265000000000005E-2</v>
      </c>
      <c r="E54" s="25"/>
      <c r="F54" s="25">
        <f t="shared" si="1"/>
        <v>3.1083940000000004E-2</v>
      </c>
      <c r="G54" s="25">
        <f t="shared" si="2"/>
        <v>0.71586313820000014</v>
      </c>
      <c r="H54" s="25">
        <v>4.8860000000000001E-2</v>
      </c>
      <c r="I54" s="25">
        <f t="shared" si="3"/>
        <v>4.8335000000000003E-2</v>
      </c>
      <c r="J54" s="25"/>
      <c r="K54" s="25">
        <f t="shared" si="4"/>
        <v>3.7848409999999999E-2</v>
      </c>
      <c r="L54" s="25">
        <f t="shared" si="5"/>
        <v>0.87164888230000004</v>
      </c>
      <c r="M54" s="25">
        <v>3.1440000000000003E-2</v>
      </c>
      <c r="N54" s="25">
        <f t="shared" si="6"/>
        <v>3.0915000000000002E-2</v>
      </c>
      <c r="O54" s="25"/>
      <c r="P54" s="25">
        <f t="shared" si="7"/>
        <v>2.5224440000000001E-2</v>
      </c>
      <c r="Q54" s="25">
        <f t="shared" si="8"/>
        <v>0.58091885320000003</v>
      </c>
      <c r="R54" s="25">
        <v>5.9159999999999997E-2</v>
      </c>
      <c r="S54" s="25">
        <f t="shared" si="9"/>
        <v>5.8635E-2</v>
      </c>
      <c r="T54" s="25"/>
      <c r="U54" s="25">
        <f t="shared" si="16"/>
        <v>4.3223839999999999E-2</v>
      </c>
      <c r="V54" s="25">
        <f t="shared" si="11"/>
        <v>0.99544503520000005</v>
      </c>
      <c r="W54" s="25">
        <v>3.0159999999999999E-2</v>
      </c>
      <c r="X54" s="25">
        <f t="shared" si="12"/>
        <v>2.9634999999999998E-2</v>
      </c>
      <c r="Y54" s="25"/>
      <c r="Z54" s="25">
        <f t="shared" si="13"/>
        <v>2.6227739999999999E-2</v>
      </c>
      <c r="AA54" s="25">
        <f t="shared" si="14"/>
        <v>0.60402485220000002</v>
      </c>
      <c r="AB54" s="25">
        <v>1.0499999999999999E-3</v>
      </c>
      <c r="AC54" s="25">
        <f t="shared" si="15"/>
        <v>5.2499999999999997E-4</v>
      </c>
    </row>
    <row r="55" spans="1:29" s="15" customFormat="1">
      <c r="A55" s="18">
        <v>303</v>
      </c>
      <c r="B55" s="25">
        <v>-2.0000000000000002E-5</v>
      </c>
      <c r="C55" s="25">
        <v>4.3290000000000002E-2</v>
      </c>
      <c r="D55" s="25">
        <f t="shared" si="0"/>
        <v>4.2759999999999999E-2</v>
      </c>
      <c r="E55" s="25"/>
      <c r="F55" s="25">
        <f t="shared" si="1"/>
        <v>3.0578939999999999E-2</v>
      </c>
      <c r="G55" s="25">
        <f t="shared" si="2"/>
        <v>0.70423298820000002</v>
      </c>
      <c r="H55" s="25">
        <v>4.7980000000000002E-2</v>
      </c>
      <c r="I55" s="25">
        <f t="shared" si="3"/>
        <v>4.7449999999999999E-2</v>
      </c>
      <c r="J55" s="25"/>
      <c r="K55" s="25">
        <f t="shared" si="4"/>
        <v>3.6963410000000002E-2</v>
      </c>
      <c r="L55" s="25">
        <f t="shared" si="5"/>
        <v>0.85126733230000007</v>
      </c>
      <c r="M55" s="25">
        <v>3.0849999999999999E-2</v>
      </c>
      <c r="N55" s="25">
        <f t="shared" si="6"/>
        <v>3.032E-2</v>
      </c>
      <c r="O55" s="25"/>
      <c r="P55" s="25">
        <f t="shared" si="7"/>
        <v>2.4629439999999999E-2</v>
      </c>
      <c r="Q55" s="25">
        <f t="shared" si="8"/>
        <v>0.56721600319999999</v>
      </c>
      <c r="R55" s="25">
        <v>5.7950000000000002E-2</v>
      </c>
      <c r="S55" s="25">
        <f t="shared" si="9"/>
        <v>5.7419999999999999E-2</v>
      </c>
      <c r="T55" s="25"/>
      <c r="U55" s="25">
        <f t="shared" si="16"/>
        <v>4.2008839999999999E-2</v>
      </c>
      <c r="V55" s="25">
        <f t="shared" si="11"/>
        <v>0.96746358519999998</v>
      </c>
      <c r="W55" s="25">
        <v>2.9860000000000001E-2</v>
      </c>
      <c r="X55" s="25">
        <f t="shared" si="12"/>
        <v>2.9330000000000002E-2</v>
      </c>
      <c r="Y55" s="25"/>
      <c r="Z55" s="25">
        <f t="shared" si="13"/>
        <v>2.5922740000000003E-2</v>
      </c>
      <c r="AA55" s="25">
        <f t="shared" si="14"/>
        <v>0.59700070220000012</v>
      </c>
      <c r="AB55" s="25">
        <v>1.08E-3</v>
      </c>
      <c r="AC55" s="25">
        <f t="shared" si="15"/>
        <v>5.2999999999999998E-4</v>
      </c>
    </row>
    <row r="56" spans="1:29" s="15" customFormat="1">
      <c r="A56" s="18">
        <v>304</v>
      </c>
      <c r="B56" s="25">
        <v>-5.0000000000000002E-5</v>
      </c>
      <c r="C56" s="25">
        <v>4.2700000000000002E-2</v>
      </c>
      <c r="D56" s="25">
        <f t="shared" si="0"/>
        <v>4.2175000000000004E-2</v>
      </c>
      <c r="E56" s="25"/>
      <c r="F56" s="25">
        <f t="shared" si="1"/>
        <v>2.9993940000000004E-2</v>
      </c>
      <c r="G56" s="25">
        <f t="shared" si="2"/>
        <v>0.6907604382000001</v>
      </c>
      <c r="H56" s="25">
        <v>4.7190000000000003E-2</v>
      </c>
      <c r="I56" s="25">
        <f t="shared" si="3"/>
        <v>4.6665000000000005E-2</v>
      </c>
      <c r="J56" s="25"/>
      <c r="K56" s="25">
        <f t="shared" si="4"/>
        <v>3.6178410000000008E-2</v>
      </c>
      <c r="L56" s="25">
        <f t="shared" si="5"/>
        <v>0.83318878230000026</v>
      </c>
      <c r="M56" s="25">
        <v>3.0370000000000001E-2</v>
      </c>
      <c r="N56" s="25">
        <f t="shared" si="6"/>
        <v>2.9845E-2</v>
      </c>
      <c r="O56" s="25"/>
      <c r="P56" s="25">
        <f t="shared" si="7"/>
        <v>2.4154439999999999E-2</v>
      </c>
      <c r="Q56" s="25">
        <f t="shared" si="8"/>
        <v>0.55627675320000003</v>
      </c>
      <c r="R56" s="25">
        <v>5.7820000000000003E-2</v>
      </c>
      <c r="S56" s="25">
        <f t="shared" si="9"/>
        <v>5.7295000000000006E-2</v>
      </c>
      <c r="T56" s="25"/>
      <c r="U56" s="25">
        <f t="shared" si="16"/>
        <v>4.1883840000000006E-2</v>
      </c>
      <c r="V56" s="25">
        <f t="shared" si="11"/>
        <v>0.96458483520000016</v>
      </c>
      <c r="W56" s="25">
        <v>2.981E-2</v>
      </c>
      <c r="X56" s="25">
        <f t="shared" si="12"/>
        <v>2.9284999999999999E-2</v>
      </c>
      <c r="Y56" s="25"/>
      <c r="Z56" s="25">
        <f t="shared" si="13"/>
        <v>2.587774E-2</v>
      </c>
      <c r="AA56" s="25">
        <f t="shared" si="14"/>
        <v>0.59596435219999999</v>
      </c>
      <c r="AB56" s="25">
        <v>1.1000000000000001E-3</v>
      </c>
      <c r="AC56" s="25">
        <f t="shared" si="15"/>
        <v>5.2500000000000008E-4</v>
      </c>
    </row>
    <row r="57" spans="1:29" s="15" customFormat="1">
      <c r="A57" s="18">
        <v>305</v>
      </c>
      <c r="B57" s="25">
        <v>-8.0000000000000007E-5</v>
      </c>
      <c r="C57" s="25">
        <v>4.2110000000000002E-2</v>
      </c>
      <c r="D57" s="25">
        <f t="shared" si="0"/>
        <v>4.1599999999999998E-2</v>
      </c>
      <c r="E57" s="25"/>
      <c r="F57" s="25">
        <f t="shared" si="1"/>
        <v>2.9418939999999998E-2</v>
      </c>
      <c r="G57" s="25">
        <f t="shared" si="2"/>
        <v>0.67751818819999998</v>
      </c>
      <c r="H57" s="25">
        <v>4.6350000000000002E-2</v>
      </c>
      <c r="I57" s="25">
        <f t="shared" si="3"/>
        <v>4.5840000000000006E-2</v>
      </c>
      <c r="J57" s="25"/>
      <c r="K57" s="25">
        <f t="shared" si="4"/>
        <v>3.5353410000000002E-2</v>
      </c>
      <c r="L57" s="25">
        <f t="shared" si="5"/>
        <v>0.81418903230000006</v>
      </c>
      <c r="M57" s="25">
        <v>2.9739999999999999E-2</v>
      </c>
      <c r="N57" s="25">
        <f t="shared" si="6"/>
        <v>2.9229999999999999E-2</v>
      </c>
      <c r="O57" s="25"/>
      <c r="P57" s="25">
        <f t="shared" si="7"/>
        <v>2.3539439999999998E-2</v>
      </c>
      <c r="Q57" s="25">
        <f t="shared" si="8"/>
        <v>0.54211330319999995</v>
      </c>
      <c r="R57" s="25">
        <v>5.7619999999999998E-2</v>
      </c>
      <c r="S57" s="25">
        <f t="shared" si="9"/>
        <v>5.7109999999999994E-2</v>
      </c>
      <c r="T57" s="25"/>
      <c r="U57" s="25">
        <f t="shared" si="16"/>
        <v>4.1698839999999994E-2</v>
      </c>
      <c r="V57" s="25">
        <f t="shared" si="11"/>
        <v>0.96032428519999991</v>
      </c>
      <c r="W57" s="25">
        <v>2.981E-2</v>
      </c>
      <c r="X57" s="25">
        <f t="shared" si="12"/>
        <v>2.93E-2</v>
      </c>
      <c r="Y57" s="25"/>
      <c r="Z57" s="25">
        <f t="shared" si="13"/>
        <v>2.5892740000000001E-2</v>
      </c>
      <c r="AA57" s="25">
        <f t="shared" si="14"/>
        <v>0.59630980220000007</v>
      </c>
      <c r="AB57" s="25">
        <v>1.1000000000000001E-3</v>
      </c>
      <c r="AC57" s="25">
        <f t="shared" si="15"/>
        <v>5.1000000000000004E-4</v>
      </c>
    </row>
    <row r="58" spans="1:29" s="15" customFormat="1">
      <c r="A58" s="18">
        <v>306</v>
      </c>
      <c r="B58" s="25">
        <v>-1.0000000000000001E-5</v>
      </c>
      <c r="C58" s="25">
        <v>4.1959999999999997E-2</v>
      </c>
      <c r="D58" s="25">
        <f t="shared" si="0"/>
        <v>4.1364999999999999E-2</v>
      </c>
      <c r="E58" s="25"/>
      <c r="F58" s="25">
        <f t="shared" si="1"/>
        <v>2.9183939999999998E-2</v>
      </c>
      <c r="G58" s="25">
        <f t="shared" si="2"/>
        <v>0.67210613819999998</v>
      </c>
      <c r="H58" s="25">
        <v>4.564E-2</v>
      </c>
      <c r="I58" s="25">
        <f t="shared" si="3"/>
        <v>4.5045000000000002E-2</v>
      </c>
      <c r="J58" s="25"/>
      <c r="K58" s="25">
        <f t="shared" si="4"/>
        <v>3.4558409999999998E-2</v>
      </c>
      <c r="L58" s="25">
        <f t="shared" si="5"/>
        <v>0.79588018230000002</v>
      </c>
      <c r="M58" s="25">
        <v>2.9499999999999998E-2</v>
      </c>
      <c r="N58" s="25">
        <f t="shared" si="6"/>
        <v>2.8905E-2</v>
      </c>
      <c r="O58" s="25"/>
      <c r="P58" s="25">
        <f t="shared" si="7"/>
        <v>2.3214439999999999E-2</v>
      </c>
      <c r="Q58" s="25">
        <f t="shared" si="8"/>
        <v>0.53462855320000002</v>
      </c>
      <c r="R58" s="25">
        <v>5.747E-2</v>
      </c>
      <c r="S58" s="25">
        <f t="shared" si="9"/>
        <v>5.6875000000000002E-2</v>
      </c>
      <c r="T58" s="25"/>
      <c r="U58" s="25">
        <f t="shared" si="16"/>
        <v>4.1463840000000002E-2</v>
      </c>
      <c r="V58" s="25">
        <f t="shared" si="11"/>
        <v>0.95491223520000013</v>
      </c>
      <c r="W58" s="25">
        <v>2.981E-2</v>
      </c>
      <c r="X58" s="25">
        <f t="shared" si="12"/>
        <v>2.9215000000000001E-2</v>
      </c>
      <c r="Y58" s="25"/>
      <c r="Z58" s="25">
        <f t="shared" si="13"/>
        <v>2.5807740000000003E-2</v>
      </c>
      <c r="AA58" s="25">
        <f t="shared" si="14"/>
        <v>0.5943522522000001</v>
      </c>
      <c r="AB58" s="25">
        <v>1.1999999999999999E-3</v>
      </c>
      <c r="AC58" s="25">
        <f t="shared" si="15"/>
        <v>5.9499999999999993E-4</v>
      </c>
    </row>
    <row r="59" spans="1:29" s="15" customFormat="1">
      <c r="A59" s="18">
        <v>307</v>
      </c>
      <c r="B59" s="25">
        <v>-1.2E-4</v>
      </c>
      <c r="C59" s="25">
        <v>4.1279999999999997E-2</v>
      </c>
      <c r="D59" s="25">
        <f t="shared" si="0"/>
        <v>4.0770000000000001E-2</v>
      </c>
      <c r="E59" s="25"/>
      <c r="F59" s="25">
        <f t="shared" si="1"/>
        <v>2.858894E-2</v>
      </c>
      <c r="G59" s="25">
        <f t="shared" si="2"/>
        <v>0.65840328820000005</v>
      </c>
      <c r="H59" s="25">
        <v>4.4850000000000001E-2</v>
      </c>
      <c r="I59" s="25">
        <f t="shared" si="3"/>
        <v>4.4340000000000004E-2</v>
      </c>
      <c r="J59" s="25"/>
      <c r="K59" s="25">
        <f t="shared" si="4"/>
        <v>3.385341E-2</v>
      </c>
      <c r="L59" s="25">
        <f t="shared" si="5"/>
        <v>0.77964403230000001</v>
      </c>
      <c r="M59" s="25">
        <v>2.8819999999999998E-2</v>
      </c>
      <c r="N59" s="25">
        <f t="shared" si="6"/>
        <v>2.8309999999999998E-2</v>
      </c>
      <c r="O59" s="25"/>
      <c r="P59" s="25">
        <f t="shared" si="7"/>
        <v>2.2619439999999998E-2</v>
      </c>
      <c r="Q59" s="25">
        <f t="shared" si="8"/>
        <v>0.52092570319999998</v>
      </c>
      <c r="R59" s="25">
        <v>5.7549999999999997E-2</v>
      </c>
      <c r="S59" s="25">
        <f t="shared" si="9"/>
        <v>5.704E-2</v>
      </c>
      <c r="T59" s="25"/>
      <c r="U59" s="25">
        <f t="shared" si="16"/>
        <v>4.162884E-2</v>
      </c>
      <c r="V59" s="25">
        <f t="shared" si="11"/>
        <v>0.95871218520000001</v>
      </c>
      <c r="W59" s="25">
        <v>2.981E-2</v>
      </c>
      <c r="X59" s="25">
        <f t="shared" si="12"/>
        <v>2.93E-2</v>
      </c>
      <c r="Y59" s="25"/>
      <c r="Z59" s="25">
        <f t="shared" si="13"/>
        <v>2.5892740000000001E-2</v>
      </c>
      <c r="AA59" s="25">
        <f t="shared" si="14"/>
        <v>0.59630980220000007</v>
      </c>
      <c r="AB59" s="25">
        <v>1.14E-3</v>
      </c>
      <c r="AC59" s="25">
        <f t="shared" si="15"/>
        <v>5.0999999999999993E-4</v>
      </c>
    </row>
    <row r="60" spans="1:29" s="15" customFormat="1">
      <c r="A60" s="18">
        <v>308</v>
      </c>
      <c r="B60" s="25">
        <v>-5.0000000000000002E-5</v>
      </c>
      <c r="C60" s="25">
        <v>4.1020000000000001E-2</v>
      </c>
      <c r="D60" s="25">
        <f t="shared" si="0"/>
        <v>4.0475000000000004E-2</v>
      </c>
      <c r="E60" s="25"/>
      <c r="F60" s="25">
        <f t="shared" si="1"/>
        <v>2.8293940000000004E-2</v>
      </c>
      <c r="G60" s="25">
        <f t="shared" si="2"/>
        <v>0.65160943820000017</v>
      </c>
      <c r="H60" s="25">
        <v>4.4269999999999997E-2</v>
      </c>
      <c r="I60" s="25">
        <f t="shared" si="3"/>
        <v>4.3725E-2</v>
      </c>
      <c r="J60" s="25"/>
      <c r="K60" s="25">
        <f t="shared" si="4"/>
        <v>3.3238409999999996E-2</v>
      </c>
      <c r="L60" s="25">
        <f t="shared" si="5"/>
        <v>0.76548058229999993</v>
      </c>
      <c r="M60" s="25">
        <v>2.843E-2</v>
      </c>
      <c r="N60" s="25">
        <f t="shared" si="6"/>
        <v>2.7885E-2</v>
      </c>
      <c r="O60" s="25"/>
      <c r="P60" s="25">
        <f t="shared" si="7"/>
        <v>2.2194439999999999E-2</v>
      </c>
      <c r="Q60" s="25">
        <f t="shared" si="8"/>
        <v>0.51113795319999999</v>
      </c>
      <c r="R60" s="25">
        <v>5.6480000000000002E-2</v>
      </c>
      <c r="S60" s="25">
        <f t="shared" si="9"/>
        <v>5.5935000000000006E-2</v>
      </c>
      <c r="T60" s="25"/>
      <c r="U60" s="25">
        <f t="shared" si="16"/>
        <v>4.0523840000000005E-2</v>
      </c>
      <c r="V60" s="25">
        <f t="shared" si="11"/>
        <v>0.93326403520000012</v>
      </c>
      <c r="W60" s="25">
        <v>2.9790000000000001E-2</v>
      </c>
      <c r="X60" s="25">
        <f t="shared" si="12"/>
        <v>2.9245E-2</v>
      </c>
      <c r="Y60" s="25"/>
      <c r="Z60" s="25">
        <f t="shared" si="13"/>
        <v>2.5837740000000001E-2</v>
      </c>
      <c r="AA60" s="25">
        <f t="shared" si="14"/>
        <v>0.59504315220000004</v>
      </c>
      <c r="AB60" s="25">
        <v>1.14E-3</v>
      </c>
      <c r="AC60" s="25">
        <f t="shared" si="15"/>
        <v>5.4500000000000002E-4</v>
      </c>
    </row>
    <row r="61" spans="1:29" s="15" customFormat="1">
      <c r="A61" s="18">
        <v>309</v>
      </c>
      <c r="B61" s="25">
        <v>-1.0000000000000001E-5</v>
      </c>
      <c r="C61" s="25">
        <v>4.0370000000000003E-2</v>
      </c>
      <c r="D61" s="25">
        <f t="shared" si="0"/>
        <v>3.977E-2</v>
      </c>
      <c r="E61" s="25"/>
      <c r="F61" s="25">
        <f t="shared" si="1"/>
        <v>2.7588939999999999E-2</v>
      </c>
      <c r="G61" s="25">
        <f t="shared" si="2"/>
        <v>0.63537328820000005</v>
      </c>
      <c r="H61" s="25">
        <v>4.3389999999999998E-2</v>
      </c>
      <c r="I61" s="25">
        <f t="shared" si="3"/>
        <v>4.2789999999999995E-2</v>
      </c>
      <c r="J61" s="25"/>
      <c r="K61" s="25">
        <f t="shared" si="4"/>
        <v>3.2303409999999991E-2</v>
      </c>
      <c r="L61" s="25">
        <f t="shared" si="5"/>
        <v>0.74394753229999977</v>
      </c>
      <c r="M61" s="25">
        <v>2.7969999999999998E-2</v>
      </c>
      <c r="N61" s="25">
        <f t="shared" si="6"/>
        <v>2.7369999999999998E-2</v>
      </c>
      <c r="O61" s="25"/>
      <c r="P61" s="25">
        <f t="shared" si="7"/>
        <v>2.1679439999999998E-2</v>
      </c>
      <c r="Q61" s="25">
        <f t="shared" si="8"/>
        <v>0.49927750319999997</v>
      </c>
      <c r="R61" s="25">
        <v>5.6149999999999999E-2</v>
      </c>
      <c r="S61" s="25">
        <f t="shared" si="9"/>
        <v>5.5549999999999995E-2</v>
      </c>
      <c r="T61" s="25"/>
      <c r="U61" s="25">
        <f t="shared" si="16"/>
        <v>4.0138839999999995E-2</v>
      </c>
      <c r="V61" s="25">
        <f t="shared" si="11"/>
        <v>0.92439748519999998</v>
      </c>
      <c r="W61" s="25">
        <v>2.9770000000000001E-2</v>
      </c>
      <c r="X61" s="25">
        <f t="shared" si="12"/>
        <v>2.9170000000000001E-2</v>
      </c>
      <c r="Y61" s="25"/>
      <c r="Z61" s="25">
        <f t="shared" si="13"/>
        <v>2.5762740000000003E-2</v>
      </c>
      <c r="AA61" s="25">
        <f t="shared" si="14"/>
        <v>0.59331590220000008</v>
      </c>
      <c r="AB61" s="25">
        <v>1.2099999999999999E-3</v>
      </c>
      <c r="AC61" s="25">
        <f t="shared" si="15"/>
        <v>5.9999999999999995E-4</v>
      </c>
    </row>
    <row r="62" spans="1:29" s="15" customFormat="1">
      <c r="A62" s="18">
        <v>310</v>
      </c>
      <c r="B62" s="25">
        <v>-1.0000000000000001E-5</v>
      </c>
      <c r="C62" s="25">
        <v>4.0219999999999999E-2</v>
      </c>
      <c r="D62" s="25">
        <f t="shared" si="0"/>
        <v>3.9605000000000001E-2</v>
      </c>
      <c r="E62" s="25"/>
      <c r="F62" s="25">
        <f t="shared" si="1"/>
        <v>2.7423940000000001E-2</v>
      </c>
      <c r="G62" s="25">
        <f t="shared" si="2"/>
        <v>0.63157333820000006</v>
      </c>
      <c r="H62" s="25">
        <v>4.2819999999999997E-2</v>
      </c>
      <c r="I62" s="25">
        <f t="shared" si="3"/>
        <v>4.2204999999999999E-2</v>
      </c>
      <c r="J62" s="25"/>
      <c r="K62" s="25">
        <f t="shared" si="4"/>
        <v>3.1718410000000002E-2</v>
      </c>
      <c r="L62" s="25">
        <f t="shared" si="5"/>
        <v>0.73047498230000008</v>
      </c>
      <c r="M62" s="25">
        <v>2.7709999999999999E-2</v>
      </c>
      <c r="N62" s="25">
        <f t="shared" si="6"/>
        <v>2.7094999999999998E-2</v>
      </c>
      <c r="O62" s="25"/>
      <c r="P62" s="25">
        <f t="shared" si="7"/>
        <v>2.1404439999999997E-2</v>
      </c>
      <c r="Q62" s="25">
        <f t="shared" si="8"/>
        <v>0.49294425319999996</v>
      </c>
      <c r="R62" s="25">
        <v>5.6064999999999997E-2</v>
      </c>
      <c r="S62" s="25">
        <f t="shared" si="9"/>
        <v>5.5449999999999999E-2</v>
      </c>
      <c r="T62" s="25"/>
      <c r="U62" s="25">
        <f t="shared" si="16"/>
        <v>4.0038839999999999E-2</v>
      </c>
      <c r="V62" s="25">
        <f t="shared" si="11"/>
        <v>0.92209448520000004</v>
      </c>
      <c r="W62" s="25">
        <v>2.9760000000000002E-2</v>
      </c>
      <c r="X62" s="25">
        <f t="shared" si="12"/>
        <v>2.9145000000000001E-2</v>
      </c>
      <c r="Y62" s="25"/>
      <c r="Z62" s="25">
        <f t="shared" si="13"/>
        <v>2.5737740000000002E-2</v>
      </c>
      <c r="AA62" s="25">
        <f t="shared" si="14"/>
        <v>0.59274015220000009</v>
      </c>
      <c r="AB62" s="25">
        <v>1.24E-3</v>
      </c>
      <c r="AC62" s="25">
        <f t="shared" si="15"/>
        <v>6.1499999999999999E-4</v>
      </c>
    </row>
    <row r="63" spans="1:29" s="15" customFormat="1">
      <c r="A63" s="18">
        <v>311</v>
      </c>
      <c r="B63" s="25">
        <v>5.0000000000000002E-5</v>
      </c>
      <c r="C63" s="25">
        <v>3.8780000000000002E-2</v>
      </c>
      <c r="D63" s="25">
        <f t="shared" si="0"/>
        <v>3.8130000000000004E-2</v>
      </c>
      <c r="E63" s="25"/>
      <c r="F63" s="25">
        <f t="shared" si="1"/>
        <v>2.5948940000000004E-2</v>
      </c>
      <c r="G63" s="25">
        <f t="shared" si="2"/>
        <v>0.59760408820000011</v>
      </c>
      <c r="H63" s="25">
        <v>4.2160000000000003E-2</v>
      </c>
      <c r="I63" s="25">
        <f t="shared" si="3"/>
        <v>4.1510000000000005E-2</v>
      </c>
      <c r="J63" s="25"/>
      <c r="K63" s="25">
        <f t="shared" si="4"/>
        <v>3.1023410000000005E-2</v>
      </c>
      <c r="L63" s="25">
        <f t="shared" si="5"/>
        <v>0.7144691323000002</v>
      </c>
      <c r="M63" s="25">
        <v>2.7220000000000001E-2</v>
      </c>
      <c r="N63" s="25">
        <f t="shared" si="6"/>
        <v>2.657E-2</v>
      </c>
      <c r="O63" s="25"/>
      <c r="P63" s="25">
        <f t="shared" si="7"/>
        <v>2.0879439999999999E-2</v>
      </c>
      <c r="Q63" s="25">
        <f t="shared" si="8"/>
        <v>0.48085350319999998</v>
      </c>
      <c r="R63" s="25">
        <v>5.6016999999999997E-2</v>
      </c>
      <c r="S63" s="25">
        <f t="shared" si="9"/>
        <v>5.5367E-2</v>
      </c>
      <c r="T63" s="25"/>
      <c r="U63" s="25">
        <f t="shared" si="16"/>
        <v>3.9955839999999999E-2</v>
      </c>
      <c r="V63" s="25">
        <f t="shared" si="11"/>
        <v>0.92018299520000002</v>
      </c>
      <c r="W63" s="25">
        <v>2.9760000000000002E-2</v>
      </c>
      <c r="X63" s="25">
        <f t="shared" si="12"/>
        <v>2.911E-2</v>
      </c>
      <c r="Y63" s="25"/>
      <c r="Z63" s="25">
        <f t="shared" si="13"/>
        <v>2.5702740000000002E-2</v>
      </c>
      <c r="AA63" s="25">
        <f t="shared" si="14"/>
        <v>0.59193410220000009</v>
      </c>
      <c r="AB63" s="25">
        <v>1.25E-3</v>
      </c>
      <c r="AC63" s="25">
        <f t="shared" si="15"/>
        <v>6.4999999999999997E-4</v>
      </c>
    </row>
    <row r="64" spans="1:29" s="15" customFormat="1">
      <c r="A64" s="18">
        <v>312</v>
      </c>
      <c r="B64" s="25">
        <v>-5.0000000000000002E-5</v>
      </c>
      <c r="C64" s="25">
        <v>3.5470000000000002E-2</v>
      </c>
      <c r="D64" s="25">
        <f t="shared" si="0"/>
        <v>3.4915000000000002E-2</v>
      </c>
      <c r="E64" s="25"/>
      <c r="F64" s="25">
        <f t="shared" si="1"/>
        <v>2.2733940000000001E-2</v>
      </c>
      <c r="G64" s="25">
        <f t="shared" si="2"/>
        <v>0.52356263820000004</v>
      </c>
      <c r="H64" s="25">
        <v>4.1779999999999998E-2</v>
      </c>
      <c r="I64" s="25">
        <f t="shared" si="3"/>
        <v>4.1224999999999998E-2</v>
      </c>
      <c r="J64" s="25"/>
      <c r="K64" s="25">
        <f t="shared" si="4"/>
        <v>3.0738409999999997E-2</v>
      </c>
      <c r="L64" s="25">
        <f t="shared" si="5"/>
        <v>0.7079055823</v>
      </c>
      <c r="M64" s="25">
        <v>2.7019999999999999E-2</v>
      </c>
      <c r="N64" s="25">
        <f t="shared" si="6"/>
        <v>2.6464999999999999E-2</v>
      </c>
      <c r="O64" s="25"/>
      <c r="P64" s="25">
        <f t="shared" si="7"/>
        <v>2.0774439999999998E-2</v>
      </c>
      <c r="Q64" s="25">
        <f t="shared" si="8"/>
        <v>0.47843535319999997</v>
      </c>
      <c r="R64" s="25">
        <v>5.5969999999999999E-2</v>
      </c>
      <c r="S64" s="25">
        <f t="shared" si="9"/>
        <v>5.5414999999999999E-2</v>
      </c>
      <c r="T64" s="25"/>
      <c r="U64" s="25">
        <f t="shared" si="16"/>
        <v>4.0003839999999999E-2</v>
      </c>
      <c r="V64" s="25">
        <f t="shared" si="11"/>
        <v>0.92128843520000003</v>
      </c>
      <c r="W64" s="25">
        <v>2.9760000000000002E-2</v>
      </c>
      <c r="X64" s="25">
        <f t="shared" si="12"/>
        <v>2.9205000000000002E-2</v>
      </c>
      <c r="Y64" s="25"/>
      <c r="Z64" s="25">
        <f t="shared" si="13"/>
        <v>2.5797740000000003E-2</v>
      </c>
      <c r="AA64" s="25">
        <f t="shared" si="14"/>
        <v>0.59412195220000008</v>
      </c>
      <c r="AB64" s="25">
        <v>1.16E-3</v>
      </c>
      <c r="AC64" s="25">
        <f t="shared" si="15"/>
        <v>5.5500000000000005E-4</v>
      </c>
    </row>
    <row r="65" spans="1:29" s="15" customFormat="1">
      <c r="A65" s="18">
        <v>313</v>
      </c>
      <c r="B65" s="25">
        <v>-3.0000000000000001E-5</v>
      </c>
      <c r="C65" s="25">
        <v>3.508E-2</v>
      </c>
      <c r="D65" s="25">
        <f t="shared" si="0"/>
        <v>3.4520000000000002E-2</v>
      </c>
      <c r="E65" s="25"/>
      <c r="F65" s="25">
        <f t="shared" si="1"/>
        <v>2.2338940000000002E-2</v>
      </c>
      <c r="G65" s="25">
        <f t="shared" si="2"/>
        <v>0.51446578820000011</v>
      </c>
      <c r="H65" s="25">
        <v>4.113E-2</v>
      </c>
      <c r="I65" s="25">
        <f t="shared" si="3"/>
        <v>4.0570000000000002E-2</v>
      </c>
      <c r="J65" s="25"/>
      <c r="K65" s="25">
        <f t="shared" si="4"/>
        <v>3.0083410000000001E-2</v>
      </c>
      <c r="L65" s="25">
        <f t="shared" si="5"/>
        <v>0.69282093230000008</v>
      </c>
      <c r="M65" s="25">
        <v>2.6509999999999999E-2</v>
      </c>
      <c r="N65" s="25">
        <f t="shared" si="6"/>
        <v>2.5949999999999997E-2</v>
      </c>
      <c r="O65" s="25"/>
      <c r="P65" s="25">
        <f t="shared" si="7"/>
        <v>2.0259439999999997E-2</v>
      </c>
      <c r="Q65" s="25">
        <f t="shared" si="8"/>
        <v>0.46657490319999995</v>
      </c>
      <c r="R65" s="25">
        <v>5.5939999999999997E-2</v>
      </c>
      <c r="S65" s="25">
        <f t="shared" si="9"/>
        <v>5.5379999999999999E-2</v>
      </c>
      <c r="T65" s="25"/>
      <c r="U65" s="25">
        <f t="shared" si="16"/>
        <v>3.9968839999999999E-2</v>
      </c>
      <c r="V65" s="25">
        <f t="shared" si="11"/>
        <v>0.92048238520000003</v>
      </c>
      <c r="W65" s="25">
        <v>2.963E-2</v>
      </c>
      <c r="X65" s="25">
        <f t="shared" si="12"/>
        <v>2.9069999999999999E-2</v>
      </c>
      <c r="Y65" s="25"/>
      <c r="Z65" s="25">
        <f t="shared" si="13"/>
        <v>2.566274E-2</v>
      </c>
      <c r="AA65" s="25">
        <f t="shared" si="14"/>
        <v>0.59101290220000002</v>
      </c>
      <c r="AB65" s="25">
        <v>1.15E-3</v>
      </c>
      <c r="AC65" s="25">
        <f t="shared" si="15"/>
        <v>5.5999999999999995E-4</v>
      </c>
    </row>
    <row r="66" spans="1:29" s="15" customFormat="1">
      <c r="A66" s="18">
        <v>314</v>
      </c>
      <c r="B66" s="25">
        <v>1E-4</v>
      </c>
      <c r="C66" s="25">
        <v>3.4729999999999997E-2</v>
      </c>
      <c r="D66" s="25">
        <f t="shared" si="0"/>
        <v>3.4039999999999994E-2</v>
      </c>
      <c r="E66" s="25"/>
      <c r="F66" s="25">
        <f t="shared" si="1"/>
        <v>2.1858939999999993E-2</v>
      </c>
      <c r="G66" s="25">
        <f t="shared" si="2"/>
        <v>0.50341138819999987</v>
      </c>
      <c r="H66" s="25">
        <v>4.0529999999999997E-2</v>
      </c>
      <c r="I66" s="25">
        <f t="shared" si="3"/>
        <v>3.9839999999999993E-2</v>
      </c>
      <c r="J66" s="25"/>
      <c r="K66" s="25">
        <f t="shared" si="4"/>
        <v>2.9353409999999993E-2</v>
      </c>
      <c r="L66" s="25">
        <f t="shared" si="5"/>
        <v>0.67600903229999987</v>
      </c>
      <c r="M66" s="25">
        <v>2.6169999999999999E-2</v>
      </c>
      <c r="N66" s="25">
        <f t="shared" si="6"/>
        <v>2.5479999999999999E-2</v>
      </c>
      <c r="O66" s="25"/>
      <c r="P66" s="25">
        <f t="shared" si="7"/>
        <v>1.9789439999999998E-2</v>
      </c>
      <c r="Q66" s="25">
        <f t="shared" si="8"/>
        <v>0.4557508032</v>
      </c>
      <c r="R66" s="25">
        <v>5.5930000000000001E-2</v>
      </c>
      <c r="S66" s="25">
        <f t="shared" si="9"/>
        <v>5.5239999999999997E-2</v>
      </c>
      <c r="T66" s="25"/>
      <c r="U66" s="25">
        <f t="shared" si="16"/>
        <v>3.9828839999999997E-2</v>
      </c>
      <c r="V66" s="25">
        <f t="shared" si="11"/>
        <v>0.91725818520000002</v>
      </c>
      <c r="W66" s="25">
        <v>2.9440000000000001E-2</v>
      </c>
      <c r="X66" s="25">
        <f t="shared" si="12"/>
        <v>2.8750000000000001E-2</v>
      </c>
      <c r="Y66" s="25"/>
      <c r="Z66" s="25">
        <f t="shared" si="13"/>
        <v>2.5342740000000002E-2</v>
      </c>
      <c r="AA66" s="25">
        <f t="shared" si="14"/>
        <v>0.58364330220000005</v>
      </c>
      <c r="AB66" s="25">
        <v>1.2800000000000001E-3</v>
      </c>
      <c r="AC66" s="25">
        <f t="shared" si="15"/>
        <v>6.9000000000000008E-4</v>
      </c>
    </row>
    <row r="67" spans="1:29" s="15" customFormat="1">
      <c r="A67" s="18">
        <v>315</v>
      </c>
      <c r="B67" s="25">
        <v>-6.8999999999999997E-5</v>
      </c>
      <c r="C67" s="25">
        <v>3.338E-2</v>
      </c>
      <c r="D67" s="25">
        <f t="shared" ref="D67:D130" si="17">C67-AC67</f>
        <v>3.2844499999999999E-2</v>
      </c>
      <c r="E67" s="25"/>
      <c r="F67" s="25">
        <f t="shared" ref="F67:F130" si="18">D67-0.01218106</f>
        <v>2.0663439999999998E-2</v>
      </c>
      <c r="G67" s="25">
        <f t="shared" ref="G67:G130" si="19">F67*23.03</f>
        <v>0.47587902319999997</v>
      </c>
      <c r="H67" s="25">
        <v>3.9899999999999998E-2</v>
      </c>
      <c r="I67" s="25">
        <f t="shared" ref="I67:I130" si="20">H67-AC67</f>
        <v>3.9364499999999997E-2</v>
      </c>
      <c r="J67" s="25"/>
      <c r="K67" s="25">
        <f t="shared" ref="K67:K130" si="21">I67-0.01048659</f>
        <v>2.8877909999999996E-2</v>
      </c>
      <c r="L67" s="25">
        <f t="shared" ref="L67:L130" si="22">K67*23.03</f>
        <v>0.66505826729999995</v>
      </c>
      <c r="M67" s="25">
        <v>2.5780000000000001E-2</v>
      </c>
      <c r="N67" s="25">
        <f t="shared" ref="N67:N130" si="23">M67-AC67</f>
        <v>2.52445E-2</v>
      </c>
      <c r="O67" s="25"/>
      <c r="P67" s="25">
        <f t="shared" ref="P67:P130" si="24">N67-0.00569056</f>
        <v>1.9553939999999999E-2</v>
      </c>
      <c r="Q67" s="25">
        <f t="shared" ref="Q67:Q130" si="25">P67*23.03</f>
        <v>0.45032723819999998</v>
      </c>
      <c r="R67" s="25">
        <v>5.5890000000000002E-2</v>
      </c>
      <c r="S67" s="25">
        <f t="shared" ref="S67:S130" si="26">R67-AC67</f>
        <v>5.5354500000000001E-2</v>
      </c>
      <c r="T67" s="25"/>
      <c r="U67" s="25">
        <f t="shared" si="16"/>
        <v>3.9943340000000001E-2</v>
      </c>
      <c r="V67" s="25">
        <f t="shared" ref="V67:V130" si="27">U67*23.03</f>
        <v>0.91989512020000008</v>
      </c>
      <c r="W67" s="25">
        <v>2.9350000000000001E-2</v>
      </c>
      <c r="X67" s="25">
        <f t="shared" ref="X67:X130" si="28">W67-AC67</f>
        <v>2.88145E-2</v>
      </c>
      <c r="Y67" s="25"/>
      <c r="Z67" s="25">
        <f t="shared" ref="Z67:Z130" si="29">X67-0.00340726</f>
        <v>2.5407240000000001E-2</v>
      </c>
      <c r="AA67" s="25">
        <f t="shared" ref="AA67:AA130" si="30">Z67*23.03</f>
        <v>0.58512873720000003</v>
      </c>
      <c r="AB67" s="25">
        <v>1.14E-3</v>
      </c>
      <c r="AC67" s="25">
        <f t="shared" ref="AC67:AC130" si="31">(B67+AB67)/2</f>
        <v>5.3549999999999995E-4</v>
      </c>
    </row>
    <row r="68" spans="1:29" s="15" customFormat="1">
      <c r="A68" s="18">
        <v>316</v>
      </c>
      <c r="B68" s="25">
        <v>0</v>
      </c>
      <c r="C68" s="25">
        <v>3.2070000000000001E-2</v>
      </c>
      <c r="D68" s="25">
        <f t="shared" si="17"/>
        <v>3.1515000000000001E-2</v>
      </c>
      <c r="E68" s="25"/>
      <c r="F68" s="25">
        <f t="shared" si="18"/>
        <v>1.9333940000000001E-2</v>
      </c>
      <c r="G68" s="25">
        <f t="shared" si="19"/>
        <v>0.44526063820000006</v>
      </c>
      <c r="H68" s="25">
        <v>3.952E-2</v>
      </c>
      <c r="I68" s="25">
        <f t="shared" si="20"/>
        <v>3.8965E-2</v>
      </c>
      <c r="J68" s="25"/>
      <c r="K68" s="25">
        <f t="shared" si="21"/>
        <v>2.8478409999999999E-2</v>
      </c>
      <c r="L68" s="25">
        <f t="shared" si="22"/>
        <v>0.65585778230000003</v>
      </c>
      <c r="M68" s="25">
        <v>2.554E-2</v>
      </c>
      <c r="N68" s="25">
        <f t="shared" si="23"/>
        <v>2.4985E-2</v>
      </c>
      <c r="O68" s="25"/>
      <c r="P68" s="25">
        <f t="shared" si="24"/>
        <v>1.929444E-2</v>
      </c>
      <c r="Q68" s="25">
        <f t="shared" si="25"/>
        <v>0.44435095320000001</v>
      </c>
      <c r="R68" s="25">
        <v>5.5480000000000002E-2</v>
      </c>
      <c r="S68" s="25">
        <f t="shared" si="26"/>
        <v>5.4925000000000002E-2</v>
      </c>
      <c r="T68" s="25"/>
      <c r="U68" s="25">
        <f t="shared" si="16"/>
        <v>3.9513840000000001E-2</v>
      </c>
      <c r="V68" s="25">
        <f t="shared" si="27"/>
        <v>0.91000373520000011</v>
      </c>
      <c r="W68" s="25">
        <v>2.8989999999999998E-2</v>
      </c>
      <c r="X68" s="25">
        <f t="shared" si="28"/>
        <v>2.8434999999999998E-2</v>
      </c>
      <c r="Y68" s="25"/>
      <c r="Z68" s="25">
        <f t="shared" si="29"/>
        <v>2.502774E-2</v>
      </c>
      <c r="AA68" s="25">
        <f t="shared" si="30"/>
        <v>0.57638885220000002</v>
      </c>
      <c r="AB68" s="25">
        <v>1.1100000000000001E-3</v>
      </c>
      <c r="AC68" s="25">
        <f t="shared" si="31"/>
        <v>5.5500000000000005E-4</v>
      </c>
    </row>
    <row r="69" spans="1:29" s="15" customFormat="1">
      <c r="A69" s="18">
        <v>317</v>
      </c>
      <c r="B69" s="25">
        <v>-1.2E-4</v>
      </c>
      <c r="C69" s="25">
        <v>3.2050000000000002E-2</v>
      </c>
      <c r="D69" s="25">
        <f t="shared" si="17"/>
        <v>3.1609999999999999E-2</v>
      </c>
      <c r="E69" s="25"/>
      <c r="F69" s="25">
        <f t="shared" si="18"/>
        <v>1.9428939999999999E-2</v>
      </c>
      <c r="G69" s="25">
        <f t="shared" si="19"/>
        <v>0.44744848819999999</v>
      </c>
      <c r="H69" s="25">
        <v>3.8949999999999999E-2</v>
      </c>
      <c r="I69" s="25">
        <f t="shared" si="20"/>
        <v>3.8509999999999996E-2</v>
      </c>
      <c r="J69" s="25"/>
      <c r="K69" s="25">
        <f t="shared" si="21"/>
        <v>2.8023409999999995E-2</v>
      </c>
      <c r="L69" s="25">
        <f t="shared" si="22"/>
        <v>0.64537913229999988</v>
      </c>
      <c r="M69" s="25">
        <v>2.5170000000000001E-2</v>
      </c>
      <c r="N69" s="25">
        <f t="shared" si="23"/>
        <v>2.4730000000000002E-2</v>
      </c>
      <c r="O69" s="25"/>
      <c r="P69" s="25">
        <f t="shared" si="24"/>
        <v>1.9039440000000001E-2</v>
      </c>
      <c r="Q69" s="25">
        <f t="shared" si="25"/>
        <v>0.43847830320000003</v>
      </c>
      <c r="R69" s="25">
        <v>5.5109999999999999E-2</v>
      </c>
      <c r="S69" s="25">
        <f t="shared" si="26"/>
        <v>5.4669999999999996E-2</v>
      </c>
      <c r="T69" s="25"/>
      <c r="U69" s="25">
        <f t="shared" si="16"/>
        <v>3.9258839999999996E-2</v>
      </c>
      <c r="V69" s="25">
        <f t="shared" si="27"/>
        <v>0.90413108519999996</v>
      </c>
      <c r="W69" s="25">
        <v>2.8989999999999998E-2</v>
      </c>
      <c r="X69" s="25">
        <f t="shared" si="28"/>
        <v>2.8549999999999999E-2</v>
      </c>
      <c r="Y69" s="25"/>
      <c r="Z69" s="25">
        <f t="shared" si="29"/>
        <v>2.514274E-2</v>
      </c>
      <c r="AA69" s="25">
        <f t="shared" si="30"/>
        <v>0.57903730220000005</v>
      </c>
      <c r="AB69" s="25">
        <v>1E-3</v>
      </c>
      <c r="AC69" s="25">
        <f t="shared" si="31"/>
        <v>4.4000000000000002E-4</v>
      </c>
    </row>
    <row r="70" spans="1:29" s="15" customFormat="1">
      <c r="A70" s="18">
        <v>318</v>
      </c>
      <c r="B70" s="25">
        <v>6.0000000000000002E-5</v>
      </c>
      <c r="C70" s="25">
        <v>3.1910000000000001E-2</v>
      </c>
      <c r="D70" s="25">
        <f t="shared" si="17"/>
        <v>3.143E-2</v>
      </c>
      <c r="E70" s="25"/>
      <c r="F70" s="25">
        <f t="shared" si="18"/>
        <v>1.9248939999999999E-2</v>
      </c>
      <c r="G70" s="25">
        <f t="shared" si="19"/>
        <v>0.44330308820000003</v>
      </c>
      <c r="H70" s="25">
        <v>3.8539999999999998E-2</v>
      </c>
      <c r="I70" s="25">
        <f t="shared" si="20"/>
        <v>3.8059999999999997E-2</v>
      </c>
      <c r="J70" s="25"/>
      <c r="K70" s="25">
        <f t="shared" si="21"/>
        <v>2.7573409999999996E-2</v>
      </c>
      <c r="L70" s="25">
        <f t="shared" si="22"/>
        <v>0.63501563229999991</v>
      </c>
      <c r="M70" s="25">
        <v>2.4930000000000001E-2</v>
      </c>
      <c r="N70" s="25">
        <f t="shared" si="23"/>
        <v>2.445E-2</v>
      </c>
      <c r="O70" s="25"/>
      <c r="P70" s="25">
        <f t="shared" si="24"/>
        <v>1.8759439999999999E-2</v>
      </c>
      <c r="Q70" s="25">
        <f t="shared" si="25"/>
        <v>0.43202990320000001</v>
      </c>
      <c r="R70" s="25">
        <v>5.4989999999999997E-2</v>
      </c>
      <c r="S70" s="25">
        <f t="shared" si="26"/>
        <v>5.4509999999999996E-2</v>
      </c>
      <c r="T70" s="25"/>
      <c r="U70" s="25">
        <f t="shared" si="16"/>
        <v>3.9098839999999996E-2</v>
      </c>
      <c r="V70" s="25">
        <f t="shared" si="27"/>
        <v>0.90044628519999992</v>
      </c>
      <c r="W70" s="25">
        <v>2.8989999999999998E-2</v>
      </c>
      <c r="X70" s="25">
        <f t="shared" si="28"/>
        <v>2.8509999999999997E-2</v>
      </c>
      <c r="Y70" s="25"/>
      <c r="Z70" s="25">
        <f t="shared" si="29"/>
        <v>2.5102739999999998E-2</v>
      </c>
      <c r="AA70" s="25">
        <f t="shared" si="30"/>
        <v>0.57811610219999998</v>
      </c>
      <c r="AB70" s="25">
        <v>8.9999999999999998E-4</v>
      </c>
      <c r="AC70" s="25">
        <f t="shared" si="31"/>
        <v>4.8000000000000001E-4</v>
      </c>
    </row>
    <row r="71" spans="1:29" s="15" customFormat="1">
      <c r="A71" s="18">
        <v>319</v>
      </c>
      <c r="B71" s="25">
        <v>-1.3999999999999999E-4</v>
      </c>
      <c r="C71" s="25">
        <v>3.1800000000000002E-2</v>
      </c>
      <c r="D71" s="25">
        <f t="shared" si="17"/>
        <v>3.143E-2</v>
      </c>
      <c r="E71" s="25"/>
      <c r="F71" s="25">
        <f t="shared" si="18"/>
        <v>1.9248939999999999E-2</v>
      </c>
      <c r="G71" s="25">
        <f t="shared" si="19"/>
        <v>0.44330308820000003</v>
      </c>
      <c r="H71" s="25">
        <v>3.8030000000000001E-2</v>
      </c>
      <c r="I71" s="25">
        <f t="shared" si="20"/>
        <v>3.7659999999999999E-2</v>
      </c>
      <c r="J71" s="25"/>
      <c r="K71" s="25">
        <f t="shared" si="21"/>
        <v>2.7173409999999999E-2</v>
      </c>
      <c r="L71" s="25">
        <f t="shared" si="22"/>
        <v>0.62580363230000002</v>
      </c>
      <c r="M71" s="25">
        <v>2.4539999999999999E-2</v>
      </c>
      <c r="N71" s="25">
        <f t="shared" si="23"/>
        <v>2.4170000000000001E-2</v>
      </c>
      <c r="O71" s="25"/>
      <c r="P71" s="25">
        <f t="shared" si="24"/>
        <v>1.847944E-2</v>
      </c>
      <c r="Q71" s="25">
        <f t="shared" si="25"/>
        <v>0.42558150319999999</v>
      </c>
      <c r="R71" s="25">
        <v>5.4890000000000001E-2</v>
      </c>
      <c r="S71" s="25">
        <f t="shared" si="26"/>
        <v>5.4519999999999999E-2</v>
      </c>
      <c r="T71" s="25"/>
      <c r="U71" s="25">
        <f t="shared" si="16"/>
        <v>3.9108839999999999E-2</v>
      </c>
      <c r="V71" s="25">
        <f t="shared" si="27"/>
        <v>0.90067658520000005</v>
      </c>
      <c r="W71" s="25">
        <v>2.8979999999999999E-2</v>
      </c>
      <c r="X71" s="25">
        <f t="shared" si="28"/>
        <v>2.861E-2</v>
      </c>
      <c r="Y71" s="25"/>
      <c r="Z71" s="25">
        <f t="shared" si="29"/>
        <v>2.5202740000000001E-2</v>
      </c>
      <c r="AA71" s="25">
        <f t="shared" si="30"/>
        <v>0.58041910220000004</v>
      </c>
      <c r="AB71" s="25">
        <v>8.8000000000000003E-4</v>
      </c>
      <c r="AC71" s="25">
        <f t="shared" si="31"/>
        <v>3.6999999999999999E-4</v>
      </c>
    </row>
    <row r="72" spans="1:29" s="15" customFormat="1">
      <c r="A72" s="18">
        <v>320</v>
      </c>
      <c r="B72" s="25">
        <v>-5.0000000000000002E-5</v>
      </c>
      <c r="C72" s="25">
        <v>3.1699999999999999E-2</v>
      </c>
      <c r="D72" s="25">
        <f t="shared" si="17"/>
        <v>3.1320000000000001E-2</v>
      </c>
      <c r="E72" s="25"/>
      <c r="F72" s="25">
        <f t="shared" si="18"/>
        <v>1.913894E-2</v>
      </c>
      <c r="G72" s="25">
        <f t="shared" si="19"/>
        <v>0.44076978820000001</v>
      </c>
      <c r="H72" s="25">
        <v>3.7810000000000003E-2</v>
      </c>
      <c r="I72" s="25">
        <f t="shared" si="20"/>
        <v>3.7430000000000005E-2</v>
      </c>
      <c r="J72" s="25"/>
      <c r="K72" s="25">
        <f t="shared" si="21"/>
        <v>2.6943410000000004E-2</v>
      </c>
      <c r="L72" s="25">
        <f t="shared" si="22"/>
        <v>0.62050673230000009</v>
      </c>
      <c r="M72" s="25">
        <v>2.4400000000000002E-2</v>
      </c>
      <c r="N72" s="25">
        <f t="shared" si="23"/>
        <v>2.4020000000000003E-2</v>
      </c>
      <c r="O72" s="25"/>
      <c r="P72" s="25">
        <f t="shared" si="24"/>
        <v>1.8329440000000002E-2</v>
      </c>
      <c r="Q72" s="25">
        <f t="shared" si="25"/>
        <v>0.42212700320000007</v>
      </c>
      <c r="R72" s="25">
        <v>5.4829999999999997E-2</v>
      </c>
      <c r="S72" s="25">
        <f t="shared" si="26"/>
        <v>5.4449999999999998E-2</v>
      </c>
      <c r="T72" s="25"/>
      <c r="U72" s="25">
        <f t="shared" si="16"/>
        <v>3.9038839999999998E-2</v>
      </c>
      <c r="V72" s="25">
        <f t="shared" si="27"/>
        <v>0.89906448520000004</v>
      </c>
      <c r="W72" s="25">
        <v>2.8979999999999999E-2</v>
      </c>
      <c r="X72" s="25">
        <f t="shared" si="28"/>
        <v>2.86E-2</v>
      </c>
      <c r="Y72" s="25"/>
      <c r="Z72" s="25">
        <f t="shared" si="29"/>
        <v>2.5192740000000002E-2</v>
      </c>
      <c r="AA72" s="25">
        <f t="shared" si="30"/>
        <v>0.58018880220000002</v>
      </c>
      <c r="AB72" s="25">
        <v>8.0999999999999996E-4</v>
      </c>
      <c r="AC72" s="25">
        <f t="shared" si="31"/>
        <v>3.7999999999999997E-4</v>
      </c>
    </row>
    <row r="73" spans="1:29" s="15" customFormat="1">
      <c r="A73" s="18">
        <v>321</v>
      </c>
      <c r="B73" s="25">
        <v>-1.1E-4</v>
      </c>
      <c r="C73" s="25">
        <v>3.1510000000000003E-2</v>
      </c>
      <c r="D73" s="25">
        <f t="shared" si="17"/>
        <v>3.1220000000000005E-2</v>
      </c>
      <c r="E73" s="25"/>
      <c r="F73" s="25">
        <f t="shared" si="18"/>
        <v>1.9038940000000004E-2</v>
      </c>
      <c r="G73" s="25">
        <f t="shared" si="19"/>
        <v>0.43846678820000012</v>
      </c>
      <c r="H73" s="25">
        <v>3.78E-2</v>
      </c>
      <c r="I73" s="25">
        <f t="shared" si="20"/>
        <v>3.7510000000000002E-2</v>
      </c>
      <c r="J73" s="25"/>
      <c r="K73" s="25">
        <f t="shared" si="21"/>
        <v>2.7023410000000001E-2</v>
      </c>
      <c r="L73" s="25">
        <f t="shared" si="22"/>
        <v>0.62234913230000011</v>
      </c>
      <c r="M73" s="25">
        <v>2.2880000000000001E-2</v>
      </c>
      <c r="N73" s="25">
        <f t="shared" si="23"/>
        <v>2.2590000000000002E-2</v>
      </c>
      <c r="O73" s="25"/>
      <c r="P73" s="25">
        <f t="shared" si="24"/>
        <v>1.6899440000000002E-2</v>
      </c>
      <c r="Q73" s="25">
        <f t="shared" si="25"/>
        <v>0.38919410320000009</v>
      </c>
      <c r="R73" s="25">
        <v>5.4859999999999999E-2</v>
      </c>
      <c r="S73" s="25">
        <f t="shared" si="26"/>
        <v>5.457E-2</v>
      </c>
      <c r="T73" s="25"/>
      <c r="U73" s="25">
        <f t="shared" si="16"/>
        <v>3.915884E-2</v>
      </c>
      <c r="V73" s="25">
        <f t="shared" si="27"/>
        <v>0.90182808520000002</v>
      </c>
      <c r="W73" s="25">
        <v>2.8969999999999999E-2</v>
      </c>
      <c r="X73" s="25">
        <f t="shared" si="28"/>
        <v>2.8680000000000001E-2</v>
      </c>
      <c r="Y73" s="25"/>
      <c r="Z73" s="25">
        <f t="shared" si="29"/>
        <v>2.5272740000000002E-2</v>
      </c>
      <c r="AA73" s="25">
        <f t="shared" si="30"/>
        <v>0.58203120220000004</v>
      </c>
      <c r="AB73" s="25">
        <v>6.8999999999999997E-4</v>
      </c>
      <c r="AC73" s="25">
        <f t="shared" si="31"/>
        <v>2.9E-4</v>
      </c>
    </row>
    <row r="74" spans="1:29" s="15" customFormat="1">
      <c r="A74" s="18">
        <v>322</v>
      </c>
      <c r="B74" s="25">
        <v>4.0000000000000003E-5</v>
      </c>
      <c r="C74" s="25">
        <v>3.15E-2</v>
      </c>
      <c r="D74" s="25">
        <f t="shared" si="17"/>
        <v>3.1115E-2</v>
      </c>
      <c r="E74" s="25"/>
      <c r="F74" s="25">
        <f t="shared" si="18"/>
        <v>1.893394E-2</v>
      </c>
      <c r="G74" s="25">
        <f t="shared" si="19"/>
        <v>0.4360486382</v>
      </c>
      <c r="H74" s="25">
        <v>3.7769999999999998E-2</v>
      </c>
      <c r="I74" s="25">
        <f t="shared" si="20"/>
        <v>3.7384999999999995E-2</v>
      </c>
      <c r="J74" s="25"/>
      <c r="K74" s="25">
        <f t="shared" si="21"/>
        <v>2.6898409999999994E-2</v>
      </c>
      <c r="L74" s="25">
        <f t="shared" si="22"/>
        <v>0.61947038229999984</v>
      </c>
      <c r="M74" s="25">
        <v>2.2329999999999999E-2</v>
      </c>
      <c r="N74" s="25">
        <f t="shared" si="23"/>
        <v>2.1944999999999999E-2</v>
      </c>
      <c r="O74" s="25"/>
      <c r="P74" s="25">
        <f t="shared" si="24"/>
        <v>1.6254439999999998E-2</v>
      </c>
      <c r="Q74" s="25">
        <f t="shared" si="25"/>
        <v>0.37433975319999996</v>
      </c>
      <c r="R74" s="25">
        <v>5.8799999999999998E-2</v>
      </c>
      <c r="S74" s="25">
        <f t="shared" si="26"/>
        <v>5.8414999999999995E-2</v>
      </c>
      <c r="T74" s="25"/>
      <c r="U74" s="25">
        <f t="shared" si="16"/>
        <v>4.3003839999999995E-2</v>
      </c>
      <c r="V74" s="25">
        <f t="shared" si="27"/>
        <v>0.99037843519999991</v>
      </c>
      <c r="W74" s="25">
        <v>2.896E-2</v>
      </c>
      <c r="X74" s="25">
        <f t="shared" si="28"/>
        <v>2.8575E-2</v>
      </c>
      <c r="Y74" s="25"/>
      <c r="Z74" s="25">
        <f t="shared" si="29"/>
        <v>2.5167740000000001E-2</v>
      </c>
      <c r="AA74" s="25">
        <f t="shared" si="30"/>
        <v>0.57961305220000003</v>
      </c>
      <c r="AB74" s="25">
        <v>7.2999999999999996E-4</v>
      </c>
      <c r="AC74" s="25">
        <f t="shared" si="31"/>
        <v>3.8499999999999998E-4</v>
      </c>
    </row>
    <row r="75" spans="1:29" s="15" customFormat="1">
      <c r="A75" s="18">
        <v>323</v>
      </c>
      <c r="B75" s="25">
        <v>-9.0000000000000006E-5</v>
      </c>
      <c r="C75" s="25">
        <v>3.1419999999999997E-2</v>
      </c>
      <c r="D75" s="25">
        <f t="shared" si="17"/>
        <v>3.1129999999999998E-2</v>
      </c>
      <c r="E75" s="25"/>
      <c r="F75" s="25">
        <f t="shared" si="18"/>
        <v>1.8948939999999997E-2</v>
      </c>
      <c r="G75" s="25">
        <f t="shared" si="19"/>
        <v>0.43639408819999997</v>
      </c>
      <c r="H75" s="25">
        <v>3.7519999999999998E-2</v>
      </c>
      <c r="I75" s="25">
        <f t="shared" si="20"/>
        <v>3.7229999999999999E-2</v>
      </c>
      <c r="J75" s="25"/>
      <c r="K75" s="25">
        <f t="shared" si="21"/>
        <v>2.6743409999999999E-2</v>
      </c>
      <c r="L75" s="25">
        <f t="shared" si="22"/>
        <v>0.61590073229999998</v>
      </c>
      <c r="M75" s="25">
        <v>2.0400000000000001E-2</v>
      </c>
      <c r="N75" s="25">
        <f t="shared" si="23"/>
        <v>2.0110000000000003E-2</v>
      </c>
      <c r="O75" s="25"/>
      <c r="P75" s="25">
        <f t="shared" si="24"/>
        <v>1.4419440000000002E-2</v>
      </c>
      <c r="Q75" s="25">
        <f t="shared" si="25"/>
        <v>0.33207970320000008</v>
      </c>
      <c r="R75" s="25">
        <v>5.4789999999999998E-2</v>
      </c>
      <c r="S75" s="25">
        <f t="shared" si="26"/>
        <v>5.45E-2</v>
      </c>
      <c r="T75" s="25"/>
      <c r="U75" s="25">
        <f t="shared" si="16"/>
        <v>3.908884E-2</v>
      </c>
      <c r="V75" s="25">
        <f t="shared" si="27"/>
        <v>0.90021598520000001</v>
      </c>
      <c r="W75" s="25">
        <v>2.895E-2</v>
      </c>
      <c r="X75" s="25">
        <f t="shared" si="28"/>
        <v>2.8660000000000001E-2</v>
      </c>
      <c r="Y75" s="25"/>
      <c r="Z75" s="25">
        <f t="shared" si="29"/>
        <v>2.5252740000000003E-2</v>
      </c>
      <c r="AA75" s="25">
        <f t="shared" si="30"/>
        <v>0.58157060220000012</v>
      </c>
      <c r="AB75" s="25">
        <v>6.7000000000000002E-4</v>
      </c>
      <c r="AC75" s="25">
        <f t="shared" si="31"/>
        <v>2.9E-4</v>
      </c>
    </row>
    <row r="76" spans="1:29" s="15" customFormat="1">
      <c r="A76" s="18">
        <v>324</v>
      </c>
      <c r="B76" s="25">
        <v>5.0000000000000002E-5</v>
      </c>
      <c r="C76" s="25">
        <v>3.141E-2</v>
      </c>
      <c r="D76" s="25">
        <f t="shared" si="17"/>
        <v>3.108E-2</v>
      </c>
      <c r="E76" s="25"/>
      <c r="F76" s="25">
        <f t="shared" si="18"/>
        <v>1.8898939999999999E-2</v>
      </c>
      <c r="G76" s="25">
        <f t="shared" si="19"/>
        <v>0.4352425882</v>
      </c>
      <c r="H76" s="25">
        <v>3.746E-2</v>
      </c>
      <c r="I76" s="25">
        <f t="shared" si="20"/>
        <v>3.7130000000000003E-2</v>
      </c>
      <c r="J76" s="25"/>
      <c r="K76" s="25">
        <f t="shared" si="21"/>
        <v>2.6643410000000003E-2</v>
      </c>
      <c r="L76" s="25">
        <f t="shared" si="22"/>
        <v>0.61359773230000014</v>
      </c>
      <c r="M76" s="25">
        <v>1.9910000000000001E-2</v>
      </c>
      <c r="N76" s="25">
        <f t="shared" si="23"/>
        <v>1.958E-2</v>
      </c>
      <c r="O76" s="25"/>
      <c r="P76" s="25">
        <f t="shared" si="24"/>
        <v>1.3889439999999999E-2</v>
      </c>
      <c r="Q76" s="25">
        <f t="shared" si="25"/>
        <v>0.31987380320000003</v>
      </c>
      <c r="R76" s="25">
        <v>5.4789999999999998E-2</v>
      </c>
      <c r="S76" s="25">
        <f t="shared" si="26"/>
        <v>5.4460000000000001E-2</v>
      </c>
      <c r="T76" s="25"/>
      <c r="U76" s="25">
        <f t="shared" si="16"/>
        <v>3.9048840000000001E-2</v>
      </c>
      <c r="V76" s="25">
        <f t="shared" si="27"/>
        <v>0.89929478520000006</v>
      </c>
      <c r="W76" s="25">
        <v>2.8930000000000001E-2</v>
      </c>
      <c r="X76" s="25">
        <f t="shared" si="28"/>
        <v>2.86E-2</v>
      </c>
      <c r="Y76" s="25"/>
      <c r="Z76" s="25">
        <f t="shared" si="29"/>
        <v>2.5192740000000002E-2</v>
      </c>
      <c r="AA76" s="25">
        <f t="shared" si="30"/>
        <v>0.58018880220000002</v>
      </c>
      <c r="AB76" s="25">
        <v>6.0999999999999997E-4</v>
      </c>
      <c r="AC76" s="25">
        <f t="shared" si="31"/>
        <v>3.3E-4</v>
      </c>
    </row>
    <row r="77" spans="1:29" s="15" customFormat="1">
      <c r="A77" s="18">
        <v>325</v>
      </c>
      <c r="B77" s="25">
        <v>0</v>
      </c>
      <c r="C77" s="25">
        <v>3.1364000000000003E-2</v>
      </c>
      <c r="D77" s="25">
        <f t="shared" si="17"/>
        <v>3.1029000000000004E-2</v>
      </c>
      <c r="E77" s="25"/>
      <c r="F77" s="25">
        <f t="shared" si="18"/>
        <v>1.8847940000000004E-2</v>
      </c>
      <c r="G77" s="25">
        <f t="shared" si="19"/>
        <v>0.43406805820000011</v>
      </c>
      <c r="H77" s="25">
        <v>3.7014999999999999E-2</v>
      </c>
      <c r="I77" s="25">
        <f t="shared" si="20"/>
        <v>3.6679999999999997E-2</v>
      </c>
      <c r="J77" s="25"/>
      <c r="K77" s="25">
        <f t="shared" si="21"/>
        <v>2.6193409999999997E-2</v>
      </c>
      <c r="L77" s="25">
        <f t="shared" si="22"/>
        <v>0.60323423229999995</v>
      </c>
      <c r="M77" s="25">
        <v>1.9678999999999999E-2</v>
      </c>
      <c r="N77" s="25">
        <f t="shared" si="23"/>
        <v>1.9344E-2</v>
      </c>
      <c r="O77" s="25"/>
      <c r="P77" s="25">
        <f t="shared" si="24"/>
        <v>1.3653439999999999E-2</v>
      </c>
      <c r="Q77" s="25">
        <f t="shared" si="25"/>
        <v>0.31443872319999999</v>
      </c>
      <c r="R77" s="25">
        <v>5.4789999999999998E-2</v>
      </c>
      <c r="S77" s="25">
        <f t="shared" si="26"/>
        <v>5.4454999999999996E-2</v>
      </c>
      <c r="T77" s="25"/>
      <c r="U77" s="25">
        <f t="shared" si="16"/>
        <v>3.9043839999999996E-2</v>
      </c>
      <c r="V77" s="25">
        <f t="shared" si="27"/>
        <v>0.89917963519999999</v>
      </c>
      <c r="W77" s="25">
        <v>2.8920000000000001E-2</v>
      </c>
      <c r="X77" s="25">
        <f t="shared" si="28"/>
        <v>2.8585000000000003E-2</v>
      </c>
      <c r="Y77" s="25"/>
      <c r="Z77" s="25">
        <f t="shared" si="29"/>
        <v>2.5177740000000004E-2</v>
      </c>
      <c r="AA77" s="25">
        <f t="shared" si="30"/>
        <v>0.57984335220000016</v>
      </c>
      <c r="AB77" s="25">
        <v>6.7000000000000002E-4</v>
      </c>
      <c r="AC77" s="25">
        <f t="shared" si="31"/>
        <v>3.3500000000000001E-4</v>
      </c>
    </row>
    <row r="78" spans="1:29" s="15" customFormat="1">
      <c r="A78" s="18">
        <v>326</v>
      </c>
      <c r="B78" s="25">
        <v>8.0000000000000007E-5</v>
      </c>
      <c r="C78" s="25">
        <v>3.1390000000000001E-2</v>
      </c>
      <c r="D78" s="25">
        <f t="shared" si="17"/>
        <v>3.099E-2</v>
      </c>
      <c r="E78" s="25"/>
      <c r="F78" s="25">
        <f t="shared" si="18"/>
        <v>1.880894E-2</v>
      </c>
      <c r="G78" s="25">
        <f t="shared" si="19"/>
        <v>0.43316988820000002</v>
      </c>
      <c r="H78" s="25">
        <v>3.644E-2</v>
      </c>
      <c r="I78" s="25">
        <f t="shared" si="20"/>
        <v>3.6040000000000003E-2</v>
      </c>
      <c r="J78" s="25"/>
      <c r="K78" s="25">
        <f t="shared" si="21"/>
        <v>2.5553410000000002E-2</v>
      </c>
      <c r="L78" s="25">
        <f t="shared" si="22"/>
        <v>0.58849503230000011</v>
      </c>
      <c r="M78" s="25">
        <v>1.9661000000000001E-2</v>
      </c>
      <c r="N78" s="25">
        <f t="shared" si="23"/>
        <v>1.9261E-2</v>
      </c>
      <c r="O78" s="25"/>
      <c r="P78" s="25">
        <f t="shared" si="24"/>
        <v>1.357044E-2</v>
      </c>
      <c r="Q78" s="25">
        <f t="shared" si="25"/>
        <v>0.31252723320000003</v>
      </c>
      <c r="R78" s="25">
        <v>4.1439999999999998E-2</v>
      </c>
      <c r="S78" s="25">
        <f t="shared" si="26"/>
        <v>4.104E-2</v>
      </c>
      <c r="T78" s="25"/>
      <c r="U78" s="25">
        <f t="shared" si="16"/>
        <v>2.562884E-2</v>
      </c>
      <c r="V78" s="25">
        <f t="shared" si="27"/>
        <v>0.59023218519999998</v>
      </c>
      <c r="W78" s="25">
        <v>2.0670000000000001E-2</v>
      </c>
      <c r="X78" s="25">
        <f t="shared" si="28"/>
        <v>2.027E-2</v>
      </c>
      <c r="Y78" s="25"/>
      <c r="Z78" s="25">
        <f t="shared" si="29"/>
        <v>1.6862740000000001E-2</v>
      </c>
      <c r="AA78" s="25">
        <f t="shared" si="30"/>
        <v>0.38834890220000007</v>
      </c>
      <c r="AB78" s="25">
        <v>7.2000000000000005E-4</v>
      </c>
      <c r="AC78" s="25">
        <f t="shared" si="31"/>
        <v>4.0000000000000002E-4</v>
      </c>
    </row>
    <row r="79" spans="1:29" s="15" customFormat="1">
      <c r="A79" s="18">
        <v>327</v>
      </c>
      <c r="B79" s="25">
        <v>-6.0000000000000002E-5</v>
      </c>
      <c r="C79" s="25">
        <v>3.1379999999999998E-2</v>
      </c>
      <c r="D79" s="25">
        <f t="shared" si="17"/>
        <v>3.1159999999999997E-2</v>
      </c>
      <c r="E79" s="25"/>
      <c r="F79" s="25">
        <f t="shared" si="18"/>
        <v>1.8978939999999996E-2</v>
      </c>
      <c r="G79" s="25">
        <f t="shared" si="19"/>
        <v>0.43708498819999991</v>
      </c>
      <c r="H79" s="25">
        <v>3.5119999999999998E-2</v>
      </c>
      <c r="I79" s="25">
        <f t="shared" si="20"/>
        <v>3.49E-2</v>
      </c>
      <c r="J79" s="25"/>
      <c r="K79" s="25">
        <f t="shared" si="21"/>
        <v>2.441341E-2</v>
      </c>
      <c r="L79" s="25">
        <f t="shared" si="22"/>
        <v>0.56224083229999999</v>
      </c>
      <c r="M79" s="25">
        <v>1.9651999999999999E-2</v>
      </c>
      <c r="N79" s="25">
        <f t="shared" si="23"/>
        <v>1.9431999999999998E-2</v>
      </c>
      <c r="O79" s="25"/>
      <c r="P79" s="25">
        <f t="shared" si="24"/>
        <v>1.3741439999999997E-2</v>
      </c>
      <c r="Q79" s="25">
        <f t="shared" si="25"/>
        <v>0.31646536319999996</v>
      </c>
      <c r="R79" s="25">
        <v>4.1070000000000002E-2</v>
      </c>
      <c r="S79" s="25">
        <f t="shared" si="26"/>
        <v>4.0850000000000004E-2</v>
      </c>
      <c r="T79" s="25"/>
      <c r="U79" s="25">
        <f t="shared" ref="U79:U142" si="32">S79-0.01541116</f>
        <v>2.5438840000000004E-2</v>
      </c>
      <c r="V79" s="25">
        <f t="shared" si="27"/>
        <v>0.58585648520000011</v>
      </c>
      <c r="W79" s="25">
        <v>2.0539999999999999E-2</v>
      </c>
      <c r="X79" s="25">
        <f t="shared" si="28"/>
        <v>2.0319999999999998E-2</v>
      </c>
      <c r="Y79" s="25"/>
      <c r="Z79" s="25">
        <f t="shared" si="29"/>
        <v>1.6912739999999999E-2</v>
      </c>
      <c r="AA79" s="25">
        <f t="shared" si="30"/>
        <v>0.38950040219999998</v>
      </c>
      <c r="AB79" s="25">
        <v>5.0000000000000001E-4</v>
      </c>
      <c r="AC79" s="25">
        <f t="shared" si="31"/>
        <v>2.2000000000000001E-4</v>
      </c>
    </row>
    <row r="80" spans="1:29" s="15" customFormat="1">
      <c r="A80" s="18">
        <v>328</v>
      </c>
      <c r="B80" s="25">
        <v>1.0000000000000001E-5</v>
      </c>
      <c r="C80" s="25">
        <v>3.1320000000000001E-2</v>
      </c>
      <c r="D80" s="25">
        <f t="shared" si="17"/>
        <v>3.1095000000000001E-2</v>
      </c>
      <c r="E80" s="25"/>
      <c r="F80" s="25">
        <f t="shared" si="18"/>
        <v>1.8913940000000001E-2</v>
      </c>
      <c r="G80" s="25">
        <f t="shared" si="19"/>
        <v>0.43558803820000003</v>
      </c>
      <c r="H80" s="25">
        <v>3.4970000000000001E-2</v>
      </c>
      <c r="I80" s="25">
        <f t="shared" si="20"/>
        <v>3.4744999999999998E-2</v>
      </c>
      <c r="J80" s="25"/>
      <c r="K80" s="25">
        <f t="shared" si="21"/>
        <v>2.4258409999999998E-2</v>
      </c>
      <c r="L80" s="25">
        <f t="shared" si="22"/>
        <v>0.55867118230000001</v>
      </c>
      <c r="M80" s="25">
        <v>1.9650000000000001E-2</v>
      </c>
      <c r="N80" s="25">
        <f t="shared" si="23"/>
        <v>1.9425000000000001E-2</v>
      </c>
      <c r="O80" s="25"/>
      <c r="P80" s="25">
        <f t="shared" si="24"/>
        <v>1.3734440000000001E-2</v>
      </c>
      <c r="Q80" s="25">
        <f t="shared" si="25"/>
        <v>0.31630415320000005</v>
      </c>
      <c r="R80" s="25">
        <v>4.0469999999999999E-2</v>
      </c>
      <c r="S80" s="25">
        <f t="shared" si="26"/>
        <v>4.0244999999999996E-2</v>
      </c>
      <c r="T80" s="25"/>
      <c r="U80" s="25">
        <f t="shared" si="32"/>
        <v>2.4833839999999996E-2</v>
      </c>
      <c r="V80" s="25">
        <f t="shared" si="27"/>
        <v>0.57192333519999994</v>
      </c>
      <c r="W80" s="25">
        <v>1.915E-2</v>
      </c>
      <c r="X80" s="25">
        <f t="shared" si="28"/>
        <v>1.8925000000000001E-2</v>
      </c>
      <c r="Y80" s="25"/>
      <c r="Z80" s="25">
        <f t="shared" si="29"/>
        <v>1.551774E-2</v>
      </c>
      <c r="AA80" s="25">
        <f t="shared" si="30"/>
        <v>0.3573735522</v>
      </c>
      <c r="AB80" s="25">
        <v>4.4000000000000002E-4</v>
      </c>
      <c r="AC80" s="25">
        <f t="shared" si="31"/>
        <v>2.2500000000000002E-4</v>
      </c>
    </row>
    <row r="81" spans="1:29" s="15" customFormat="1">
      <c r="A81" s="18">
        <v>329</v>
      </c>
      <c r="B81" s="25">
        <v>4.0000000000000003E-5</v>
      </c>
      <c r="C81" s="25">
        <v>3.1309999999999998E-2</v>
      </c>
      <c r="D81" s="25">
        <f t="shared" si="17"/>
        <v>3.1004999999999998E-2</v>
      </c>
      <c r="E81" s="25"/>
      <c r="F81" s="25">
        <f t="shared" si="18"/>
        <v>1.8823939999999997E-2</v>
      </c>
      <c r="G81" s="25">
        <f t="shared" si="19"/>
        <v>0.43351533819999993</v>
      </c>
      <c r="H81" s="25">
        <v>3.4290000000000001E-2</v>
      </c>
      <c r="I81" s="25">
        <f t="shared" si="20"/>
        <v>3.3985000000000001E-2</v>
      </c>
      <c r="J81" s="25"/>
      <c r="K81" s="25">
        <f t="shared" si="21"/>
        <v>2.3498410000000001E-2</v>
      </c>
      <c r="L81" s="25">
        <f t="shared" si="22"/>
        <v>0.54116838230000008</v>
      </c>
      <c r="M81" s="25">
        <v>1.9550999999999999E-2</v>
      </c>
      <c r="N81" s="25">
        <f t="shared" si="23"/>
        <v>1.9245999999999999E-2</v>
      </c>
      <c r="O81" s="25"/>
      <c r="P81" s="25">
        <f t="shared" si="24"/>
        <v>1.3555439999999998E-2</v>
      </c>
      <c r="Q81" s="25">
        <f t="shared" si="25"/>
        <v>0.31218178320000001</v>
      </c>
      <c r="R81" s="25">
        <v>4.0009999999999997E-2</v>
      </c>
      <c r="S81" s="25">
        <f t="shared" si="26"/>
        <v>3.9704999999999997E-2</v>
      </c>
      <c r="T81" s="25"/>
      <c r="U81" s="25">
        <f t="shared" si="32"/>
        <v>2.4293839999999997E-2</v>
      </c>
      <c r="V81" s="25">
        <f t="shared" si="27"/>
        <v>0.55948713519999993</v>
      </c>
      <c r="W81" s="25">
        <v>1.8100000000000002E-2</v>
      </c>
      <c r="X81" s="25">
        <f t="shared" si="28"/>
        <v>1.7795000000000002E-2</v>
      </c>
      <c r="Y81" s="25"/>
      <c r="Z81" s="25">
        <f t="shared" si="29"/>
        <v>1.4387740000000001E-2</v>
      </c>
      <c r="AA81" s="25">
        <f t="shared" si="30"/>
        <v>0.33134965220000007</v>
      </c>
      <c r="AB81" s="25">
        <v>5.6999999999999998E-4</v>
      </c>
      <c r="AC81" s="25">
        <f t="shared" si="31"/>
        <v>3.0499999999999999E-4</v>
      </c>
    </row>
    <row r="82" spans="1:29" s="15" customFormat="1">
      <c r="A82" s="18">
        <v>330</v>
      </c>
      <c r="B82" s="25">
        <v>2.0000000000000002E-5</v>
      </c>
      <c r="C82" s="25">
        <v>3.1289999999999998E-2</v>
      </c>
      <c r="D82" s="25">
        <f t="shared" si="17"/>
        <v>3.1049999999999998E-2</v>
      </c>
      <c r="E82" s="25"/>
      <c r="F82" s="25">
        <f t="shared" si="18"/>
        <v>1.8868939999999997E-2</v>
      </c>
      <c r="G82" s="25">
        <f t="shared" si="19"/>
        <v>0.43455168819999995</v>
      </c>
      <c r="H82" s="25">
        <v>3.4270000000000002E-2</v>
      </c>
      <c r="I82" s="25">
        <f t="shared" si="20"/>
        <v>3.4030000000000005E-2</v>
      </c>
      <c r="J82" s="25"/>
      <c r="K82" s="25">
        <f t="shared" si="21"/>
        <v>2.3543410000000004E-2</v>
      </c>
      <c r="L82" s="25">
        <f t="shared" si="22"/>
        <v>0.5422047323000001</v>
      </c>
      <c r="M82" s="25">
        <v>1.9429999999999999E-2</v>
      </c>
      <c r="N82" s="25">
        <f t="shared" si="23"/>
        <v>1.9189999999999999E-2</v>
      </c>
      <c r="O82" s="25"/>
      <c r="P82" s="25">
        <f t="shared" si="24"/>
        <v>1.3499439999999998E-2</v>
      </c>
      <c r="Q82" s="25">
        <f t="shared" si="25"/>
        <v>0.31089210319999999</v>
      </c>
      <c r="R82" s="25">
        <v>3.9829999999999997E-2</v>
      </c>
      <c r="S82" s="25">
        <f t="shared" si="26"/>
        <v>3.959E-2</v>
      </c>
      <c r="T82" s="25"/>
      <c r="U82" s="25">
        <f t="shared" si="32"/>
        <v>2.417884E-2</v>
      </c>
      <c r="V82" s="25">
        <f t="shared" si="27"/>
        <v>0.55683868520000002</v>
      </c>
      <c r="W82" s="25">
        <v>1.7639999999999999E-2</v>
      </c>
      <c r="X82" s="25">
        <f t="shared" si="28"/>
        <v>1.7399999999999999E-2</v>
      </c>
      <c r="Y82" s="25"/>
      <c r="Z82" s="25">
        <f t="shared" si="29"/>
        <v>1.3992739999999998E-2</v>
      </c>
      <c r="AA82" s="25">
        <f t="shared" si="30"/>
        <v>0.32225280219999997</v>
      </c>
      <c r="AB82" s="25">
        <v>4.6000000000000001E-4</v>
      </c>
      <c r="AC82" s="25">
        <f t="shared" si="31"/>
        <v>2.4000000000000001E-4</v>
      </c>
    </row>
    <row r="83" spans="1:29" s="15" customFormat="1">
      <c r="A83" s="18">
        <v>331</v>
      </c>
      <c r="B83" s="25">
        <v>-1.0000000000000001E-5</v>
      </c>
      <c r="C83" s="25">
        <v>3.1280000000000002E-2</v>
      </c>
      <c r="D83" s="25">
        <f t="shared" si="17"/>
        <v>3.1035000000000004E-2</v>
      </c>
      <c r="E83" s="25"/>
      <c r="F83" s="25">
        <f t="shared" si="18"/>
        <v>1.8853940000000003E-2</v>
      </c>
      <c r="G83" s="25">
        <f t="shared" si="19"/>
        <v>0.43420623820000009</v>
      </c>
      <c r="H83" s="25">
        <v>3.3820000000000003E-2</v>
      </c>
      <c r="I83" s="25">
        <f t="shared" si="20"/>
        <v>3.3575000000000001E-2</v>
      </c>
      <c r="J83" s="25"/>
      <c r="K83" s="25">
        <f t="shared" si="21"/>
        <v>2.308841E-2</v>
      </c>
      <c r="L83" s="25">
        <f t="shared" si="22"/>
        <v>0.53172608230000007</v>
      </c>
      <c r="M83" s="25">
        <v>1.9428000000000001E-2</v>
      </c>
      <c r="N83" s="25">
        <f t="shared" si="23"/>
        <v>1.9183000000000002E-2</v>
      </c>
      <c r="O83" s="25"/>
      <c r="P83" s="25">
        <f t="shared" si="24"/>
        <v>1.3492440000000001E-2</v>
      </c>
      <c r="Q83" s="25">
        <f t="shared" si="25"/>
        <v>0.31073089320000002</v>
      </c>
      <c r="R83" s="25">
        <v>3.9309999999999998E-2</v>
      </c>
      <c r="S83" s="25">
        <f t="shared" si="26"/>
        <v>3.9064999999999996E-2</v>
      </c>
      <c r="T83" s="25"/>
      <c r="U83" s="25">
        <f t="shared" si="32"/>
        <v>2.3653839999999995E-2</v>
      </c>
      <c r="V83" s="25">
        <f t="shared" si="27"/>
        <v>0.54474793519999987</v>
      </c>
      <c r="W83" s="25">
        <v>1.7770000000000001E-2</v>
      </c>
      <c r="X83" s="25">
        <f t="shared" si="28"/>
        <v>1.7525000000000002E-2</v>
      </c>
      <c r="Y83" s="25"/>
      <c r="Z83" s="25">
        <f t="shared" si="29"/>
        <v>1.4117740000000002E-2</v>
      </c>
      <c r="AA83" s="25">
        <f t="shared" si="30"/>
        <v>0.32513155220000006</v>
      </c>
      <c r="AB83" s="25">
        <v>5.0000000000000001E-4</v>
      </c>
      <c r="AC83" s="25">
        <f t="shared" si="31"/>
        <v>2.4499999999999999E-4</v>
      </c>
    </row>
    <row r="84" spans="1:29" s="15" customFormat="1">
      <c r="A84" s="18">
        <v>332</v>
      </c>
      <c r="B84" s="25">
        <v>-1.0000000000000001E-5</v>
      </c>
      <c r="C84" s="25">
        <v>3.1280000000000002E-2</v>
      </c>
      <c r="D84" s="25">
        <f t="shared" si="17"/>
        <v>3.1100000000000003E-2</v>
      </c>
      <c r="E84" s="25"/>
      <c r="F84" s="25">
        <f t="shared" si="18"/>
        <v>1.8918940000000002E-2</v>
      </c>
      <c r="G84" s="25">
        <f t="shared" si="19"/>
        <v>0.43570318820000009</v>
      </c>
      <c r="H84" s="25">
        <v>3.3599999999999998E-2</v>
      </c>
      <c r="I84" s="25">
        <f t="shared" si="20"/>
        <v>3.3419999999999998E-2</v>
      </c>
      <c r="J84" s="25"/>
      <c r="K84" s="25">
        <f t="shared" si="21"/>
        <v>2.2933409999999998E-2</v>
      </c>
      <c r="L84" s="25">
        <f t="shared" si="22"/>
        <v>0.52815643229999998</v>
      </c>
      <c r="M84" s="25">
        <v>1.9310999999999998E-2</v>
      </c>
      <c r="N84" s="25">
        <f t="shared" si="23"/>
        <v>1.9130999999999999E-2</v>
      </c>
      <c r="O84" s="25"/>
      <c r="P84" s="25">
        <f t="shared" si="24"/>
        <v>1.3440439999999998E-2</v>
      </c>
      <c r="Q84" s="25">
        <f t="shared" si="25"/>
        <v>0.30953333319999998</v>
      </c>
      <c r="R84" s="25">
        <v>3.8899999999999997E-2</v>
      </c>
      <c r="S84" s="25">
        <f t="shared" si="26"/>
        <v>3.8719999999999997E-2</v>
      </c>
      <c r="T84" s="25"/>
      <c r="U84" s="25">
        <f t="shared" si="32"/>
        <v>2.3308839999999997E-2</v>
      </c>
      <c r="V84" s="25">
        <f t="shared" si="27"/>
        <v>0.53680258520000002</v>
      </c>
      <c r="W84" s="25">
        <v>1.7399999999999999E-2</v>
      </c>
      <c r="X84" s="25">
        <f t="shared" si="28"/>
        <v>1.7219999999999999E-2</v>
      </c>
      <c r="Y84" s="25"/>
      <c r="Z84" s="25">
        <f t="shared" si="29"/>
        <v>1.3812739999999999E-2</v>
      </c>
      <c r="AA84" s="25">
        <f t="shared" si="30"/>
        <v>0.3181074022</v>
      </c>
      <c r="AB84" s="25">
        <v>3.6999999999999999E-4</v>
      </c>
      <c r="AC84" s="25">
        <f t="shared" si="31"/>
        <v>1.7999999999999998E-4</v>
      </c>
    </row>
    <row r="85" spans="1:29" s="15" customFormat="1">
      <c r="A85" s="18">
        <v>333</v>
      </c>
      <c r="B85" s="25">
        <v>-1.0000000000000001E-5</v>
      </c>
      <c r="C85" s="25">
        <v>3.1280000000000002E-2</v>
      </c>
      <c r="D85" s="25">
        <f t="shared" si="17"/>
        <v>3.1105000000000001E-2</v>
      </c>
      <c r="E85" s="25"/>
      <c r="F85" s="25">
        <f t="shared" si="18"/>
        <v>1.892394E-2</v>
      </c>
      <c r="G85" s="25">
        <f t="shared" si="19"/>
        <v>0.43581833820000004</v>
      </c>
      <c r="H85" s="25">
        <v>3.3099999999999997E-2</v>
      </c>
      <c r="I85" s="25">
        <f t="shared" si="20"/>
        <v>3.2924999999999996E-2</v>
      </c>
      <c r="J85" s="25"/>
      <c r="K85" s="25">
        <f t="shared" si="21"/>
        <v>2.2438409999999995E-2</v>
      </c>
      <c r="L85" s="25">
        <f t="shared" si="22"/>
        <v>0.51675658229999988</v>
      </c>
      <c r="M85" s="25">
        <v>1.9310000000000001E-2</v>
      </c>
      <c r="N85" s="25">
        <f t="shared" si="23"/>
        <v>1.9134999999999999E-2</v>
      </c>
      <c r="O85" s="25"/>
      <c r="P85" s="25">
        <f t="shared" si="24"/>
        <v>1.3444439999999998E-2</v>
      </c>
      <c r="Q85" s="25">
        <f t="shared" si="25"/>
        <v>0.30962545319999996</v>
      </c>
      <c r="R85" s="25">
        <v>3.8620000000000002E-2</v>
      </c>
      <c r="S85" s="25">
        <f t="shared" si="26"/>
        <v>3.8445E-2</v>
      </c>
      <c r="T85" s="25"/>
      <c r="U85" s="25">
        <f t="shared" si="32"/>
        <v>2.303384E-2</v>
      </c>
      <c r="V85" s="25">
        <f t="shared" si="27"/>
        <v>0.53046933520000006</v>
      </c>
      <c r="W85" s="25">
        <v>1.7350000000000001E-2</v>
      </c>
      <c r="X85" s="25">
        <f t="shared" si="28"/>
        <v>1.7174999999999999E-2</v>
      </c>
      <c r="Y85" s="25"/>
      <c r="Z85" s="25">
        <f t="shared" si="29"/>
        <v>1.3767739999999999E-2</v>
      </c>
      <c r="AA85" s="25">
        <f t="shared" si="30"/>
        <v>0.31707105219999998</v>
      </c>
      <c r="AB85" s="25">
        <v>3.6000000000000002E-4</v>
      </c>
      <c r="AC85" s="25">
        <f t="shared" si="31"/>
        <v>1.75E-4</v>
      </c>
    </row>
    <row r="86" spans="1:29" s="15" customFormat="1">
      <c r="A86" s="18">
        <v>334</v>
      </c>
      <c r="B86" s="25">
        <v>5.0000000000000002E-5</v>
      </c>
      <c r="C86" s="25">
        <v>3.1280000000000002E-2</v>
      </c>
      <c r="D86" s="25">
        <f t="shared" si="17"/>
        <v>3.1025000000000004E-2</v>
      </c>
      <c r="E86" s="25"/>
      <c r="F86" s="25">
        <f t="shared" si="18"/>
        <v>1.8843940000000003E-2</v>
      </c>
      <c r="G86" s="25">
        <f t="shared" si="19"/>
        <v>0.43397593820000008</v>
      </c>
      <c r="H86" s="25">
        <v>3.2910000000000002E-2</v>
      </c>
      <c r="I86" s="25">
        <f t="shared" si="20"/>
        <v>3.2655000000000003E-2</v>
      </c>
      <c r="J86" s="25"/>
      <c r="K86" s="25">
        <f t="shared" si="21"/>
        <v>2.2168410000000003E-2</v>
      </c>
      <c r="L86" s="25">
        <f t="shared" si="22"/>
        <v>0.5105384823000001</v>
      </c>
      <c r="M86" s="25">
        <v>1.9279999999999999E-2</v>
      </c>
      <c r="N86" s="25">
        <f t="shared" si="23"/>
        <v>1.9025E-2</v>
      </c>
      <c r="O86" s="25"/>
      <c r="P86" s="25">
        <f t="shared" si="24"/>
        <v>1.3334439999999999E-2</v>
      </c>
      <c r="Q86" s="25">
        <f t="shared" si="25"/>
        <v>0.3070921532</v>
      </c>
      <c r="R86" s="25">
        <v>3.8170000000000003E-2</v>
      </c>
      <c r="S86" s="25">
        <f t="shared" si="26"/>
        <v>3.7915000000000004E-2</v>
      </c>
      <c r="T86" s="25"/>
      <c r="U86" s="25">
        <f t="shared" si="32"/>
        <v>2.2503840000000004E-2</v>
      </c>
      <c r="V86" s="25">
        <f t="shared" si="27"/>
        <v>0.51826343520000007</v>
      </c>
      <c r="W86" s="25">
        <v>1.6899999999999998E-2</v>
      </c>
      <c r="X86" s="25">
        <f t="shared" si="28"/>
        <v>1.6645E-2</v>
      </c>
      <c r="Y86" s="25"/>
      <c r="Z86" s="25">
        <f t="shared" si="29"/>
        <v>1.323774E-2</v>
      </c>
      <c r="AA86" s="25">
        <f t="shared" si="30"/>
        <v>0.30486515219999999</v>
      </c>
      <c r="AB86" s="25">
        <v>4.6000000000000001E-4</v>
      </c>
      <c r="AC86" s="25">
        <f t="shared" si="31"/>
        <v>2.5500000000000002E-4</v>
      </c>
    </row>
    <row r="87" spans="1:29" s="15" customFormat="1">
      <c r="A87" s="18">
        <v>335</v>
      </c>
      <c r="B87" s="25">
        <v>-5.0000000000000002E-5</v>
      </c>
      <c r="C87" s="25">
        <v>3.1989999999999998E-2</v>
      </c>
      <c r="D87" s="25">
        <f t="shared" si="17"/>
        <v>3.1864999999999997E-2</v>
      </c>
      <c r="E87" s="25"/>
      <c r="F87" s="25">
        <f t="shared" si="18"/>
        <v>1.9683939999999997E-2</v>
      </c>
      <c r="G87" s="25">
        <f t="shared" si="19"/>
        <v>0.45332113819999997</v>
      </c>
      <c r="H87" s="25">
        <v>3.2489999999999998E-2</v>
      </c>
      <c r="I87" s="25">
        <f t="shared" si="20"/>
        <v>3.2364999999999998E-2</v>
      </c>
      <c r="J87" s="25"/>
      <c r="K87" s="25">
        <f t="shared" si="21"/>
        <v>2.1878409999999997E-2</v>
      </c>
      <c r="L87" s="25">
        <f t="shared" si="22"/>
        <v>0.50385978229999995</v>
      </c>
      <c r="M87" s="25">
        <v>1.9276999999999999E-2</v>
      </c>
      <c r="N87" s="25">
        <f t="shared" si="23"/>
        <v>1.9151999999999999E-2</v>
      </c>
      <c r="O87" s="25"/>
      <c r="P87" s="25">
        <f t="shared" si="24"/>
        <v>1.3461439999999998E-2</v>
      </c>
      <c r="Q87" s="25">
        <f t="shared" si="25"/>
        <v>0.3100169632</v>
      </c>
      <c r="R87" s="25">
        <v>3.7789999999999997E-2</v>
      </c>
      <c r="S87" s="25">
        <f t="shared" si="26"/>
        <v>3.7664999999999997E-2</v>
      </c>
      <c r="T87" s="25"/>
      <c r="U87" s="25">
        <f t="shared" si="32"/>
        <v>2.2253839999999997E-2</v>
      </c>
      <c r="V87" s="25">
        <f t="shared" si="27"/>
        <v>0.51250593519999998</v>
      </c>
      <c r="W87" s="25">
        <v>1.704E-2</v>
      </c>
      <c r="X87" s="25">
        <f t="shared" si="28"/>
        <v>1.6914999999999999E-2</v>
      </c>
      <c r="Y87" s="25"/>
      <c r="Z87" s="25">
        <f t="shared" si="29"/>
        <v>1.3507739999999999E-2</v>
      </c>
      <c r="AA87" s="25">
        <f t="shared" si="30"/>
        <v>0.31108325219999999</v>
      </c>
      <c r="AB87" s="25">
        <v>2.9999999999999997E-4</v>
      </c>
      <c r="AC87" s="25">
        <f t="shared" si="31"/>
        <v>1.2499999999999998E-4</v>
      </c>
    </row>
    <row r="88" spans="1:29" s="15" customFormat="1">
      <c r="A88" s="18">
        <v>336</v>
      </c>
      <c r="B88" s="25">
        <v>5.0000000000000002E-5</v>
      </c>
      <c r="C88" s="25">
        <v>3.1800000000000002E-2</v>
      </c>
      <c r="D88" s="25">
        <f t="shared" si="17"/>
        <v>3.1600000000000003E-2</v>
      </c>
      <c r="E88" s="25"/>
      <c r="F88" s="25">
        <f t="shared" si="18"/>
        <v>1.9418940000000003E-2</v>
      </c>
      <c r="G88" s="25">
        <f t="shared" si="19"/>
        <v>0.44721818820000009</v>
      </c>
      <c r="H88" s="25">
        <v>3.2640000000000002E-2</v>
      </c>
      <c r="I88" s="25">
        <f t="shared" si="20"/>
        <v>3.2440000000000004E-2</v>
      </c>
      <c r="J88" s="25"/>
      <c r="K88" s="25">
        <f t="shared" si="21"/>
        <v>2.1953410000000003E-2</v>
      </c>
      <c r="L88" s="25">
        <f t="shared" si="22"/>
        <v>0.50558703230000013</v>
      </c>
      <c r="M88" s="25">
        <v>1.9269999999999999E-2</v>
      </c>
      <c r="N88" s="25">
        <f t="shared" si="23"/>
        <v>1.907E-2</v>
      </c>
      <c r="O88" s="25"/>
      <c r="P88" s="25">
        <f t="shared" si="24"/>
        <v>1.3379439999999999E-2</v>
      </c>
      <c r="Q88" s="25">
        <f t="shared" si="25"/>
        <v>0.30812850320000001</v>
      </c>
      <c r="R88" s="25">
        <v>3.7929999999999998E-2</v>
      </c>
      <c r="S88" s="25">
        <f t="shared" si="26"/>
        <v>3.773E-2</v>
      </c>
      <c r="T88" s="25"/>
      <c r="U88" s="25">
        <f t="shared" si="32"/>
        <v>2.231884E-2</v>
      </c>
      <c r="V88" s="25">
        <f t="shared" si="27"/>
        <v>0.51400288520000004</v>
      </c>
      <c r="W88" s="25">
        <v>1.6549999999999999E-2</v>
      </c>
      <c r="X88" s="25">
        <f t="shared" si="28"/>
        <v>1.635E-2</v>
      </c>
      <c r="Y88" s="25"/>
      <c r="Z88" s="25">
        <f t="shared" si="29"/>
        <v>1.2942739999999999E-2</v>
      </c>
      <c r="AA88" s="25">
        <f t="shared" si="30"/>
        <v>0.2980713022</v>
      </c>
      <c r="AB88" s="25">
        <v>3.5E-4</v>
      </c>
      <c r="AC88" s="25">
        <f t="shared" si="31"/>
        <v>2.0000000000000001E-4</v>
      </c>
    </row>
    <row r="89" spans="1:29" s="15" customFormat="1">
      <c r="A89" s="18">
        <v>337</v>
      </c>
      <c r="B89" s="25">
        <v>3.0000000000000001E-5</v>
      </c>
      <c r="C89" s="25">
        <v>3.1800000000000002E-2</v>
      </c>
      <c r="D89" s="25">
        <f t="shared" si="17"/>
        <v>3.1625E-2</v>
      </c>
      <c r="E89" s="25"/>
      <c r="F89" s="25">
        <f t="shared" si="18"/>
        <v>1.944394E-2</v>
      </c>
      <c r="G89" s="25">
        <f t="shared" si="19"/>
        <v>0.44779393820000002</v>
      </c>
      <c r="H89" s="25">
        <v>3.2289999999999999E-2</v>
      </c>
      <c r="I89" s="25">
        <f t="shared" si="20"/>
        <v>3.2114999999999998E-2</v>
      </c>
      <c r="J89" s="25"/>
      <c r="K89" s="25">
        <f t="shared" si="21"/>
        <v>2.1628409999999997E-2</v>
      </c>
      <c r="L89" s="25">
        <f t="shared" si="22"/>
        <v>0.49810228229999998</v>
      </c>
      <c r="M89" s="25">
        <v>1.9251000000000001E-2</v>
      </c>
      <c r="N89" s="25">
        <f t="shared" si="23"/>
        <v>1.9075999999999999E-2</v>
      </c>
      <c r="O89" s="25"/>
      <c r="P89" s="25">
        <f t="shared" si="24"/>
        <v>1.3385439999999998E-2</v>
      </c>
      <c r="Q89" s="25">
        <f t="shared" si="25"/>
        <v>0.3082666832</v>
      </c>
      <c r="R89" s="25">
        <v>3.7530000000000001E-2</v>
      </c>
      <c r="S89" s="25">
        <f t="shared" si="26"/>
        <v>3.7354999999999999E-2</v>
      </c>
      <c r="T89" s="25"/>
      <c r="U89" s="25">
        <f t="shared" si="32"/>
        <v>2.1943839999999999E-2</v>
      </c>
      <c r="V89" s="25">
        <f t="shared" si="27"/>
        <v>0.50536663520000003</v>
      </c>
      <c r="W89" s="25">
        <v>1.651E-2</v>
      </c>
      <c r="X89" s="25">
        <f t="shared" si="28"/>
        <v>1.6334999999999999E-2</v>
      </c>
      <c r="Y89" s="25"/>
      <c r="Z89" s="25">
        <f t="shared" si="29"/>
        <v>1.2927739999999998E-2</v>
      </c>
      <c r="AA89" s="25">
        <f t="shared" si="30"/>
        <v>0.29772585219999997</v>
      </c>
      <c r="AB89" s="25">
        <v>3.2000000000000003E-4</v>
      </c>
      <c r="AC89" s="25">
        <f t="shared" si="31"/>
        <v>1.7500000000000003E-4</v>
      </c>
    </row>
    <row r="90" spans="1:29" s="15" customFormat="1">
      <c r="A90" s="18">
        <v>338</v>
      </c>
      <c r="B90" s="25">
        <v>-5.0000000000000002E-5</v>
      </c>
      <c r="C90" s="25">
        <v>3.1669999999999997E-2</v>
      </c>
      <c r="D90" s="25">
        <f t="shared" si="17"/>
        <v>3.1574999999999999E-2</v>
      </c>
      <c r="E90" s="25"/>
      <c r="F90" s="25">
        <f t="shared" si="18"/>
        <v>1.9393939999999998E-2</v>
      </c>
      <c r="G90" s="25">
        <f t="shared" si="19"/>
        <v>0.44664243819999999</v>
      </c>
      <c r="H90" s="25">
        <v>3.193E-2</v>
      </c>
      <c r="I90" s="25">
        <f t="shared" si="20"/>
        <v>3.1835000000000002E-2</v>
      </c>
      <c r="J90" s="25"/>
      <c r="K90" s="25">
        <f t="shared" si="21"/>
        <v>2.1348410000000002E-2</v>
      </c>
      <c r="L90" s="25">
        <f t="shared" si="22"/>
        <v>0.49165388230000007</v>
      </c>
      <c r="M90" s="25">
        <v>1.9248999999999999E-2</v>
      </c>
      <c r="N90" s="25">
        <f t="shared" si="23"/>
        <v>1.9153999999999997E-2</v>
      </c>
      <c r="O90" s="25"/>
      <c r="P90" s="25">
        <f t="shared" si="24"/>
        <v>1.3463439999999997E-2</v>
      </c>
      <c r="Q90" s="25">
        <f t="shared" si="25"/>
        <v>0.31006302319999995</v>
      </c>
      <c r="R90" s="25">
        <v>3.6990000000000002E-2</v>
      </c>
      <c r="S90" s="25">
        <f t="shared" si="26"/>
        <v>3.6895000000000004E-2</v>
      </c>
      <c r="T90" s="25"/>
      <c r="U90" s="25">
        <f t="shared" si="32"/>
        <v>2.1483840000000004E-2</v>
      </c>
      <c r="V90" s="25">
        <f t="shared" si="27"/>
        <v>0.49477283520000009</v>
      </c>
      <c r="W90" s="25">
        <v>1.636E-2</v>
      </c>
      <c r="X90" s="25">
        <f t="shared" si="28"/>
        <v>1.6264999999999998E-2</v>
      </c>
      <c r="Y90" s="25"/>
      <c r="Z90" s="25">
        <f t="shared" si="29"/>
        <v>1.2857739999999998E-2</v>
      </c>
      <c r="AA90" s="25">
        <f t="shared" si="30"/>
        <v>0.29611375219999997</v>
      </c>
      <c r="AB90" s="25">
        <v>2.4000000000000001E-4</v>
      </c>
      <c r="AC90" s="25">
        <f t="shared" si="31"/>
        <v>9.5000000000000005E-5</v>
      </c>
    </row>
    <row r="91" spans="1:29" s="15" customFormat="1">
      <c r="A91" s="18">
        <v>339</v>
      </c>
      <c r="B91" s="25">
        <v>-3.0000000000000001E-5</v>
      </c>
      <c r="C91" s="25">
        <v>3.1609999999999999E-2</v>
      </c>
      <c r="D91" s="25">
        <f t="shared" si="17"/>
        <v>3.1504999999999998E-2</v>
      </c>
      <c r="E91" s="25"/>
      <c r="F91" s="25">
        <f t="shared" si="18"/>
        <v>1.9323939999999998E-2</v>
      </c>
      <c r="G91" s="25">
        <f t="shared" si="19"/>
        <v>0.44503033819999999</v>
      </c>
      <c r="H91" s="25">
        <v>3.1859999999999999E-2</v>
      </c>
      <c r="I91" s="25">
        <f t="shared" si="20"/>
        <v>3.1754999999999999E-2</v>
      </c>
      <c r="J91" s="25"/>
      <c r="K91" s="25">
        <f t="shared" si="21"/>
        <v>2.1268409999999998E-2</v>
      </c>
      <c r="L91" s="25">
        <f t="shared" si="22"/>
        <v>0.48981148229999999</v>
      </c>
      <c r="M91" s="25">
        <v>1.9109999999999999E-2</v>
      </c>
      <c r="N91" s="25">
        <f t="shared" si="23"/>
        <v>1.9004999999999998E-2</v>
      </c>
      <c r="O91" s="25"/>
      <c r="P91" s="25">
        <f t="shared" si="24"/>
        <v>1.3314439999999997E-2</v>
      </c>
      <c r="Q91" s="25">
        <f t="shared" si="25"/>
        <v>0.30663155319999996</v>
      </c>
      <c r="R91" s="25">
        <v>3.6940000000000001E-2</v>
      </c>
      <c r="S91" s="25">
        <f t="shared" si="26"/>
        <v>3.6835E-2</v>
      </c>
      <c r="T91" s="25"/>
      <c r="U91" s="25">
        <f t="shared" si="32"/>
        <v>2.142384E-2</v>
      </c>
      <c r="V91" s="25">
        <f t="shared" si="27"/>
        <v>0.49339103519999999</v>
      </c>
      <c r="W91" s="25">
        <v>1.634E-2</v>
      </c>
      <c r="X91" s="25">
        <f t="shared" si="28"/>
        <v>1.6234999999999999E-2</v>
      </c>
      <c r="Y91" s="25"/>
      <c r="Z91" s="25">
        <f t="shared" si="29"/>
        <v>1.2827739999999999E-2</v>
      </c>
      <c r="AA91" s="25">
        <f t="shared" si="30"/>
        <v>0.29542285219999997</v>
      </c>
      <c r="AB91" s="25">
        <v>2.4000000000000001E-4</v>
      </c>
      <c r="AC91" s="25">
        <f t="shared" si="31"/>
        <v>1.05E-4</v>
      </c>
    </row>
    <row r="92" spans="1:29" s="15" customFormat="1">
      <c r="A92" s="18">
        <v>340</v>
      </c>
      <c r="B92" s="25">
        <v>-4.0000000000000003E-5</v>
      </c>
      <c r="C92" s="25">
        <v>3.1550000000000002E-2</v>
      </c>
      <c r="D92" s="25">
        <f t="shared" si="17"/>
        <v>3.1460000000000002E-2</v>
      </c>
      <c r="E92" s="25"/>
      <c r="F92" s="25">
        <f t="shared" si="18"/>
        <v>1.9278940000000001E-2</v>
      </c>
      <c r="G92" s="25">
        <f t="shared" si="19"/>
        <v>0.44399398820000008</v>
      </c>
      <c r="H92" s="25">
        <v>3.1440000000000003E-2</v>
      </c>
      <c r="I92" s="25">
        <f t="shared" si="20"/>
        <v>3.1350000000000003E-2</v>
      </c>
      <c r="J92" s="25"/>
      <c r="K92" s="25">
        <f t="shared" si="21"/>
        <v>2.0863410000000002E-2</v>
      </c>
      <c r="L92" s="25">
        <f t="shared" si="22"/>
        <v>0.48048433230000009</v>
      </c>
      <c r="M92" s="25">
        <v>1.9046E-2</v>
      </c>
      <c r="N92" s="25">
        <f t="shared" si="23"/>
        <v>1.8956000000000001E-2</v>
      </c>
      <c r="O92" s="25"/>
      <c r="P92" s="25">
        <f t="shared" si="24"/>
        <v>1.326544E-2</v>
      </c>
      <c r="Q92" s="25">
        <f t="shared" si="25"/>
        <v>0.30550308320000003</v>
      </c>
      <c r="R92" s="25">
        <v>3.6490000000000002E-2</v>
      </c>
      <c r="S92" s="25">
        <f t="shared" si="26"/>
        <v>3.6400000000000002E-2</v>
      </c>
      <c r="T92" s="25"/>
      <c r="U92" s="25">
        <f t="shared" si="32"/>
        <v>2.0988840000000002E-2</v>
      </c>
      <c r="V92" s="25">
        <f t="shared" si="27"/>
        <v>0.48337298520000005</v>
      </c>
      <c r="W92" s="25">
        <v>1.5769999999999999E-2</v>
      </c>
      <c r="X92" s="25">
        <f t="shared" si="28"/>
        <v>1.5679999999999999E-2</v>
      </c>
      <c r="Y92" s="25"/>
      <c r="Z92" s="25">
        <f t="shared" si="29"/>
        <v>1.2272739999999999E-2</v>
      </c>
      <c r="AA92" s="25">
        <f t="shared" si="30"/>
        <v>0.2826412022</v>
      </c>
      <c r="AB92" s="25">
        <v>2.2000000000000001E-4</v>
      </c>
      <c r="AC92" s="25">
        <f t="shared" si="31"/>
        <v>9.0000000000000006E-5</v>
      </c>
    </row>
    <row r="93" spans="1:29" s="15" customFormat="1">
      <c r="A93" s="18">
        <v>341</v>
      </c>
      <c r="B93" s="25">
        <v>-5.0000000000000002E-5</v>
      </c>
      <c r="C93" s="25">
        <v>3.1230000000000001E-2</v>
      </c>
      <c r="D93" s="25">
        <f t="shared" si="17"/>
        <v>3.1130000000000001E-2</v>
      </c>
      <c r="E93" s="25"/>
      <c r="F93" s="25">
        <f t="shared" si="18"/>
        <v>1.8948940000000001E-2</v>
      </c>
      <c r="G93" s="25">
        <f t="shared" si="19"/>
        <v>0.43639408820000003</v>
      </c>
      <c r="H93" s="25">
        <v>3.1230000000000001E-2</v>
      </c>
      <c r="I93" s="25">
        <f t="shared" si="20"/>
        <v>3.1130000000000001E-2</v>
      </c>
      <c r="J93" s="25"/>
      <c r="K93" s="25">
        <f t="shared" si="21"/>
        <v>2.0643410000000001E-2</v>
      </c>
      <c r="L93" s="25">
        <f t="shared" si="22"/>
        <v>0.47541773230000006</v>
      </c>
      <c r="M93" s="25">
        <v>1.9012999999999999E-2</v>
      </c>
      <c r="N93" s="25">
        <f t="shared" si="23"/>
        <v>1.8912999999999999E-2</v>
      </c>
      <c r="O93" s="25"/>
      <c r="P93" s="25">
        <f t="shared" si="24"/>
        <v>1.3222439999999999E-2</v>
      </c>
      <c r="Q93" s="25">
        <f t="shared" si="25"/>
        <v>0.30451279319999996</v>
      </c>
      <c r="R93" s="25">
        <v>3.6179999999999997E-2</v>
      </c>
      <c r="S93" s="25">
        <f t="shared" si="26"/>
        <v>3.6079999999999994E-2</v>
      </c>
      <c r="T93" s="25"/>
      <c r="U93" s="25">
        <f t="shared" si="32"/>
        <v>2.0668839999999994E-2</v>
      </c>
      <c r="V93" s="25">
        <f t="shared" si="27"/>
        <v>0.47600338519999991</v>
      </c>
      <c r="W93" s="25">
        <v>1.5879999999999998E-2</v>
      </c>
      <c r="X93" s="25">
        <f t="shared" si="28"/>
        <v>1.5779999999999999E-2</v>
      </c>
      <c r="Y93" s="25"/>
      <c r="Z93" s="25">
        <f t="shared" si="29"/>
        <v>1.2372739999999998E-2</v>
      </c>
      <c r="AA93" s="25">
        <f t="shared" si="30"/>
        <v>0.2849442022</v>
      </c>
      <c r="AB93" s="25">
        <v>2.5000000000000001E-4</v>
      </c>
      <c r="AC93" s="25">
        <f t="shared" si="31"/>
        <v>1E-4</v>
      </c>
    </row>
    <row r="94" spans="1:29" s="15" customFormat="1">
      <c r="A94" s="18">
        <v>342</v>
      </c>
      <c r="B94" s="25">
        <v>5.0000000000000002E-5</v>
      </c>
      <c r="C94" s="25">
        <v>3.1119999999999998E-2</v>
      </c>
      <c r="D94" s="25">
        <f t="shared" si="17"/>
        <v>3.0994999999999998E-2</v>
      </c>
      <c r="E94" s="25"/>
      <c r="F94" s="25">
        <f t="shared" si="18"/>
        <v>1.8813939999999998E-2</v>
      </c>
      <c r="G94" s="25">
        <f t="shared" si="19"/>
        <v>0.43328503819999997</v>
      </c>
      <c r="H94" s="25">
        <v>3.1099999999999999E-2</v>
      </c>
      <c r="I94" s="25">
        <f t="shared" si="20"/>
        <v>3.0974999999999999E-2</v>
      </c>
      <c r="J94" s="25"/>
      <c r="K94" s="25">
        <f t="shared" si="21"/>
        <v>2.0488409999999999E-2</v>
      </c>
      <c r="L94" s="25">
        <f t="shared" si="22"/>
        <v>0.47184808229999997</v>
      </c>
      <c r="M94" s="25">
        <v>1.9023999999999999E-2</v>
      </c>
      <c r="N94" s="25">
        <f t="shared" si="23"/>
        <v>1.8898999999999999E-2</v>
      </c>
      <c r="O94" s="25"/>
      <c r="P94" s="25">
        <f t="shared" si="24"/>
        <v>1.3208439999999998E-2</v>
      </c>
      <c r="Q94" s="25">
        <f t="shared" si="25"/>
        <v>0.30419037319999997</v>
      </c>
      <c r="R94" s="25">
        <v>3.6080000000000001E-2</v>
      </c>
      <c r="S94" s="25">
        <f t="shared" si="26"/>
        <v>3.5955000000000001E-2</v>
      </c>
      <c r="T94" s="25"/>
      <c r="U94" s="25">
        <f t="shared" si="32"/>
        <v>2.0543840000000001E-2</v>
      </c>
      <c r="V94" s="25">
        <f t="shared" si="27"/>
        <v>0.47312463520000003</v>
      </c>
      <c r="W94" s="25">
        <v>1.5769999999999999E-2</v>
      </c>
      <c r="X94" s="25">
        <f t="shared" si="28"/>
        <v>1.5644999999999999E-2</v>
      </c>
      <c r="Y94" s="25"/>
      <c r="Z94" s="25">
        <f t="shared" si="29"/>
        <v>1.2237739999999999E-2</v>
      </c>
      <c r="AA94" s="25">
        <f t="shared" si="30"/>
        <v>0.28183515219999999</v>
      </c>
      <c r="AB94" s="25">
        <v>2.0000000000000001E-4</v>
      </c>
      <c r="AC94" s="25">
        <f t="shared" si="31"/>
        <v>1.25E-4</v>
      </c>
    </row>
    <row r="95" spans="1:29" s="15" customFormat="1">
      <c r="A95" s="18">
        <v>343</v>
      </c>
      <c r="B95" s="25">
        <v>0</v>
      </c>
      <c r="C95" s="25">
        <v>3.1109999999999999E-2</v>
      </c>
      <c r="D95" s="25">
        <f t="shared" si="17"/>
        <v>3.1009999999999999E-2</v>
      </c>
      <c r="E95" s="25"/>
      <c r="F95" s="25">
        <f t="shared" si="18"/>
        <v>1.8828939999999999E-2</v>
      </c>
      <c r="G95" s="25">
        <f t="shared" si="19"/>
        <v>0.4336304882</v>
      </c>
      <c r="H95" s="25">
        <v>3.0769999999999999E-2</v>
      </c>
      <c r="I95" s="25">
        <f t="shared" si="20"/>
        <v>3.0669999999999999E-2</v>
      </c>
      <c r="J95" s="25"/>
      <c r="K95" s="25">
        <f t="shared" si="21"/>
        <v>2.0183409999999999E-2</v>
      </c>
      <c r="L95" s="25">
        <f t="shared" si="22"/>
        <v>0.46482393230000002</v>
      </c>
      <c r="M95" s="25">
        <v>1.8319999999999999E-2</v>
      </c>
      <c r="N95" s="25">
        <f t="shared" si="23"/>
        <v>1.822E-2</v>
      </c>
      <c r="O95" s="25"/>
      <c r="P95" s="25">
        <f t="shared" si="24"/>
        <v>1.2529439999999999E-2</v>
      </c>
      <c r="Q95" s="25">
        <f t="shared" si="25"/>
        <v>0.28855300319999999</v>
      </c>
      <c r="R95" s="25">
        <v>3.5650000000000001E-2</v>
      </c>
      <c r="S95" s="25">
        <f t="shared" si="26"/>
        <v>3.5549999999999998E-2</v>
      </c>
      <c r="T95" s="25"/>
      <c r="U95" s="25">
        <f t="shared" si="32"/>
        <v>2.0138839999999998E-2</v>
      </c>
      <c r="V95" s="25">
        <f t="shared" si="27"/>
        <v>0.46379748519999997</v>
      </c>
      <c r="W95" s="25">
        <v>1.5429999999999999E-2</v>
      </c>
      <c r="X95" s="25">
        <f t="shared" si="28"/>
        <v>1.533E-2</v>
      </c>
      <c r="Y95" s="25"/>
      <c r="Z95" s="25">
        <f t="shared" si="29"/>
        <v>1.1922739999999999E-2</v>
      </c>
      <c r="AA95" s="25">
        <f t="shared" si="30"/>
        <v>0.27458070220000003</v>
      </c>
      <c r="AB95" s="25">
        <v>2.0000000000000001E-4</v>
      </c>
      <c r="AC95" s="25">
        <f t="shared" si="31"/>
        <v>1E-4</v>
      </c>
    </row>
    <row r="96" spans="1:29" s="15" customFormat="1">
      <c r="A96" s="18">
        <v>344</v>
      </c>
      <c r="B96" s="25">
        <v>8.0000000000000007E-5</v>
      </c>
      <c r="C96" s="25">
        <v>3.1019999999999999E-2</v>
      </c>
      <c r="D96" s="25">
        <f t="shared" si="17"/>
        <v>3.0875E-2</v>
      </c>
      <c r="E96" s="25"/>
      <c r="F96" s="25">
        <f t="shared" si="18"/>
        <v>1.8693939999999999E-2</v>
      </c>
      <c r="G96" s="25">
        <f t="shared" si="19"/>
        <v>0.4305214382</v>
      </c>
      <c r="H96" s="25">
        <v>3.0450000000000001E-2</v>
      </c>
      <c r="I96" s="25">
        <f t="shared" si="20"/>
        <v>3.0305000000000002E-2</v>
      </c>
      <c r="J96" s="25"/>
      <c r="K96" s="25">
        <f t="shared" si="21"/>
        <v>1.9818410000000002E-2</v>
      </c>
      <c r="L96" s="25">
        <f t="shared" si="22"/>
        <v>0.45641798230000008</v>
      </c>
      <c r="M96" s="25">
        <v>1.8700000000000001E-2</v>
      </c>
      <c r="N96" s="25">
        <f t="shared" si="23"/>
        <v>1.8555000000000002E-2</v>
      </c>
      <c r="O96" s="25"/>
      <c r="P96" s="25">
        <f t="shared" si="24"/>
        <v>1.2864440000000001E-2</v>
      </c>
      <c r="Q96" s="25">
        <f t="shared" si="25"/>
        <v>0.29626805320000005</v>
      </c>
      <c r="R96" s="25">
        <v>3.5389999999999998E-2</v>
      </c>
      <c r="S96" s="25">
        <f t="shared" si="26"/>
        <v>3.5244999999999999E-2</v>
      </c>
      <c r="T96" s="25"/>
      <c r="U96" s="25">
        <f t="shared" si="32"/>
        <v>1.9833839999999998E-2</v>
      </c>
      <c r="V96" s="25">
        <f t="shared" si="27"/>
        <v>0.45677333519999996</v>
      </c>
      <c r="W96" s="25">
        <v>1.524E-2</v>
      </c>
      <c r="X96" s="25">
        <f t="shared" si="28"/>
        <v>1.5095000000000001E-2</v>
      </c>
      <c r="Y96" s="25"/>
      <c r="Z96" s="25">
        <f t="shared" si="29"/>
        <v>1.168774E-2</v>
      </c>
      <c r="AA96" s="25">
        <f t="shared" si="30"/>
        <v>0.26916865220000002</v>
      </c>
      <c r="AB96" s="25">
        <v>2.1000000000000001E-4</v>
      </c>
      <c r="AC96" s="25">
        <f t="shared" si="31"/>
        <v>1.45E-4</v>
      </c>
    </row>
    <row r="97" spans="1:29" s="15" customFormat="1">
      <c r="A97" s="18">
        <v>345</v>
      </c>
      <c r="B97" s="25">
        <v>2.0000000000000002E-5</v>
      </c>
      <c r="C97" s="25">
        <v>3.0870000000000002E-2</v>
      </c>
      <c r="D97" s="25">
        <f t="shared" si="17"/>
        <v>3.0780000000000002E-2</v>
      </c>
      <c r="E97" s="25"/>
      <c r="F97" s="25">
        <f t="shared" si="18"/>
        <v>1.8598940000000001E-2</v>
      </c>
      <c r="G97" s="25">
        <f t="shared" si="19"/>
        <v>0.42833358820000006</v>
      </c>
      <c r="H97" s="25">
        <v>3.039E-2</v>
      </c>
      <c r="I97" s="25">
        <f t="shared" si="20"/>
        <v>3.0300000000000001E-2</v>
      </c>
      <c r="J97" s="25"/>
      <c r="K97" s="25">
        <f t="shared" si="21"/>
        <v>1.981341E-2</v>
      </c>
      <c r="L97" s="25">
        <f t="shared" si="22"/>
        <v>0.45630283230000002</v>
      </c>
      <c r="M97" s="25">
        <v>1.899E-2</v>
      </c>
      <c r="N97" s="25">
        <f t="shared" si="23"/>
        <v>1.89E-2</v>
      </c>
      <c r="O97" s="25"/>
      <c r="P97" s="25">
        <f t="shared" si="24"/>
        <v>1.3209439999999999E-2</v>
      </c>
      <c r="Q97" s="25">
        <f t="shared" si="25"/>
        <v>0.30421340320000001</v>
      </c>
      <c r="R97" s="25">
        <v>3.5270000000000003E-2</v>
      </c>
      <c r="S97" s="25">
        <f t="shared" si="26"/>
        <v>3.5180000000000003E-2</v>
      </c>
      <c r="T97" s="25"/>
      <c r="U97" s="25">
        <f t="shared" si="32"/>
        <v>1.9768840000000003E-2</v>
      </c>
      <c r="V97" s="25">
        <f t="shared" si="27"/>
        <v>0.45527638520000008</v>
      </c>
      <c r="W97" s="25">
        <v>1.5169999999999999E-2</v>
      </c>
      <c r="X97" s="25">
        <f t="shared" si="28"/>
        <v>1.508E-2</v>
      </c>
      <c r="Y97" s="25"/>
      <c r="Z97" s="25">
        <f t="shared" si="29"/>
        <v>1.1672739999999999E-2</v>
      </c>
      <c r="AA97" s="25">
        <f t="shared" si="30"/>
        <v>0.2688232022</v>
      </c>
      <c r="AB97" s="25">
        <v>1.6000000000000001E-4</v>
      </c>
      <c r="AC97" s="25">
        <f t="shared" si="31"/>
        <v>9.0000000000000006E-5</v>
      </c>
    </row>
    <row r="98" spans="1:29" s="15" customFormat="1">
      <c r="A98" s="18">
        <v>346</v>
      </c>
      <c r="B98" s="25">
        <v>-1.0000000000000001E-5</v>
      </c>
      <c r="C98" s="25">
        <v>3.0769999999999999E-2</v>
      </c>
      <c r="D98" s="25">
        <f t="shared" si="17"/>
        <v>3.0684999999999997E-2</v>
      </c>
      <c r="E98" s="25"/>
      <c r="F98" s="25">
        <f t="shared" si="18"/>
        <v>1.8503939999999997E-2</v>
      </c>
      <c r="G98" s="25">
        <f t="shared" si="19"/>
        <v>0.42614573819999996</v>
      </c>
      <c r="H98" s="25">
        <v>3.023E-2</v>
      </c>
      <c r="I98" s="25">
        <f t="shared" si="20"/>
        <v>3.0144999999999998E-2</v>
      </c>
      <c r="J98" s="25"/>
      <c r="K98" s="25">
        <f t="shared" si="21"/>
        <v>1.9658409999999998E-2</v>
      </c>
      <c r="L98" s="25">
        <f t="shared" si="22"/>
        <v>0.45273318229999998</v>
      </c>
      <c r="M98" s="25">
        <v>1.8440000000000002E-2</v>
      </c>
      <c r="N98" s="25">
        <f t="shared" si="23"/>
        <v>1.8355000000000003E-2</v>
      </c>
      <c r="O98" s="25"/>
      <c r="P98" s="25">
        <f t="shared" si="24"/>
        <v>1.2664440000000003E-2</v>
      </c>
      <c r="Q98" s="25">
        <f t="shared" si="25"/>
        <v>0.29166205320000005</v>
      </c>
      <c r="R98" s="25">
        <v>3.508E-2</v>
      </c>
      <c r="S98" s="25">
        <f t="shared" si="26"/>
        <v>3.4994999999999998E-2</v>
      </c>
      <c r="T98" s="25"/>
      <c r="U98" s="25">
        <f t="shared" si="32"/>
        <v>1.9583839999999998E-2</v>
      </c>
      <c r="V98" s="25">
        <f t="shared" si="27"/>
        <v>0.45101583519999999</v>
      </c>
      <c r="W98" s="25">
        <v>1.485E-2</v>
      </c>
      <c r="X98" s="25">
        <f t="shared" si="28"/>
        <v>1.4765E-2</v>
      </c>
      <c r="Y98" s="25"/>
      <c r="Z98" s="25">
        <f t="shared" si="29"/>
        <v>1.135774E-2</v>
      </c>
      <c r="AA98" s="25">
        <f t="shared" si="30"/>
        <v>0.26156875220000003</v>
      </c>
      <c r="AB98" s="25">
        <v>1.8000000000000001E-4</v>
      </c>
      <c r="AC98" s="25">
        <f t="shared" si="31"/>
        <v>8.5000000000000006E-5</v>
      </c>
    </row>
    <row r="99" spans="1:29" s="15" customFormat="1">
      <c r="A99" s="18">
        <v>347</v>
      </c>
      <c r="B99" s="25">
        <v>6.8999999999999997E-5</v>
      </c>
      <c r="C99" s="25">
        <v>3.0439999999999998E-2</v>
      </c>
      <c r="D99" s="25">
        <f t="shared" si="17"/>
        <v>3.0300499999999998E-2</v>
      </c>
      <c r="E99" s="25"/>
      <c r="F99" s="25">
        <f t="shared" si="18"/>
        <v>1.8119439999999997E-2</v>
      </c>
      <c r="G99" s="25">
        <f t="shared" si="19"/>
        <v>0.41729070319999995</v>
      </c>
      <c r="H99" s="25">
        <v>2.989E-2</v>
      </c>
      <c r="I99" s="25">
        <f t="shared" si="20"/>
        <v>2.9750499999999999E-2</v>
      </c>
      <c r="J99" s="25"/>
      <c r="K99" s="25">
        <f t="shared" si="21"/>
        <v>1.9263909999999999E-2</v>
      </c>
      <c r="L99" s="25">
        <f t="shared" si="22"/>
        <v>0.44364784730000001</v>
      </c>
      <c r="M99" s="25">
        <v>1.857E-2</v>
      </c>
      <c r="N99" s="25">
        <f t="shared" si="23"/>
        <v>1.8430499999999999E-2</v>
      </c>
      <c r="O99" s="25"/>
      <c r="P99" s="25">
        <f t="shared" si="24"/>
        <v>1.2739939999999998E-2</v>
      </c>
      <c r="Q99" s="25">
        <f t="shared" si="25"/>
        <v>0.29340081819999997</v>
      </c>
      <c r="R99" s="25">
        <v>3.4709999999999998E-2</v>
      </c>
      <c r="S99" s="25">
        <f t="shared" si="26"/>
        <v>3.4570499999999997E-2</v>
      </c>
      <c r="T99" s="25"/>
      <c r="U99" s="25">
        <f t="shared" si="32"/>
        <v>1.9159339999999997E-2</v>
      </c>
      <c r="V99" s="25">
        <f t="shared" si="27"/>
        <v>0.44123960019999997</v>
      </c>
      <c r="W99" s="25">
        <v>1.4760000000000001E-2</v>
      </c>
      <c r="X99" s="25">
        <f t="shared" si="28"/>
        <v>1.46205E-2</v>
      </c>
      <c r="Y99" s="25"/>
      <c r="Z99" s="25">
        <f t="shared" si="29"/>
        <v>1.1213239999999999E-2</v>
      </c>
      <c r="AA99" s="25">
        <f t="shared" si="30"/>
        <v>0.25824091719999998</v>
      </c>
      <c r="AB99" s="25">
        <v>2.1000000000000001E-4</v>
      </c>
      <c r="AC99" s="25">
        <f t="shared" si="31"/>
        <v>1.395E-4</v>
      </c>
    </row>
    <row r="100" spans="1:29" s="15" customFormat="1">
      <c r="A100" s="18">
        <v>348</v>
      </c>
      <c r="B100" s="25">
        <v>4.0000000000000003E-5</v>
      </c>
      <c r="C100" s="25">
        <v>3.031E-2</v>
      </c>
      <c r="D100" s="25">
        <f t="shared" si="17"/>
        <v>3.0200000000000001E-2</v>
      </c>
      <c r="E100" s="25"/>
      <c r="F100" s="25">
        <f t="shared" si="18"/>
        <v>1.8018940000000001E-2</v>
      </c>
      <c r="G100" s="25">
        <f t="shared" si="19"/>
        <v>0.41497618820000004</v>
      </c>
      <c r="H100" s="25">
        <v>2.9669999999999998E-2</v>
      </c>
      <c r="I100" s="25">
        <f t="shared" si="20"/>
        <v>2.9559999999999999E-2</v>
      </c>
      <c r="J100" s="25"/>
      <c r="K100" s="25">
        <f t="shared" si="21"/>
        <v>1.9073409999999999E-2</v>
      </c>
      <c r="L100" s="25">
        <f t="shared" si="22"/>
        <v>0.43926063230000001</v>
      </c>
      <c r="M100" s="25">
        <v>1.8169999999999999E-2</v>
      </c>
      <c r="N100" s="25">
        <f t="shared" si="23"/>
        <v>1.806E-2</v>
      </c>
      <c r="O100" s="25"/>
      <c r="P100" s="25">
        <f t="shared" si="24"/>
        <v>1.2369439999999999E-2</v>
      </c>
      <c r="Q100" s="25">
        <f t="shared" si="25"/>
        <v>0.2848682032</v>
      </c>
      <c r="R100" s="25">
        <v>3.4529999999999998E-2</v>
      </c>
      <c r="S100" s="25">
        <f t="shared" si="26"/>
        <v>3.4419999999999999E-2</v>
      </c>
      <c r="T100" s="25"/>
      <c r="U100" s="25">
        <f t="shared" si="32"/>
        <v>1.9008839999999999E-2</v>
      </c>
      <c r="V100" s="25">
        <f t="shared" si="27"/>
        <v>0.43777358519999998</v>
      </c>
      <c r="W100" s="25">
        <v>1.4670000000000001E-2</v>
      </c>
      <c r="X100" s="25">
        <f t="shared" si="28"/>
        <v>1.456E-2</v>
      </c>
      <c r="Y100" s="25"/>
      <c r="Z100" s="25">
        <f t="shared" si="29"/>
        <v>1.115274E-2</v>
      </c>
      <c r="AA100" s="25">
        <f t="shared" si="30"/>
        <v>0.25684760220000002</v>
      </c>
      <c r="AB100" s="25">
        <v>1.8000000000000001E-4</v>
      </c>
      <c r="AC100" s="25">
        <f t="shared" si="31"/>
        <v>1.1E-4</v>
      </c>
    </row>
    <row r="101" spans="1:29" s="15" customFormat="1">
      <c r="A101" s="18">
        <v>349</v>
      </c>
      <c r="B101" s="25">
        <v>-1.0000000000000001E-5</v>
      </c>
      <c r="C101" s="25">
        <v>3.0169999999999999E-2</v>
      </c>
      <c r="D101" s="25">
        <f t="shared" si="17"/>
        <v>3.0095E-2</v>
      </c>
      <c r="E101" s="25"/>
      <c r="F101" s="25">
        <f t="shared" si="18"/>
        <v>1.791394E-2</v>
      </c>
      <c r="G101" s="25">
        <f t="shared" si="19"/>
        <v>0.41255803820000003</v>
      </c>
      <c r="H101" s="25">
        <v>2.9499999999999998E-2</v>
      </c>
      <c r="I101" s="25">
        <f t="shared" si="20"/>
        <v>2.9425E-2</v>
      </c>
      <c r="J101" s="25"/>
      <c r="K101" s="25">
        <f t="shared" si="21"/>
        <v>1.8938409999999999E-2</v>
      </c>
      <c r="L101" s="25">
        <f t="shared" si="22"/>
        <v>0.43615158230000001</v>
      </c>
      <c r="M101" s="25">
        <v>1.8120000000000001E-2</v>
      </c>
      <c r="N101" s="25">
        <f t="shared" si="23"/>
        <v>1.8045000000000002E-2</v>
      </c>
      <c r="O101" s="25"/>
      <c r="P101" s="25">
        <f t="shared" si="24"/>
        <v>1.2354440000000001E-2</v>
      </c>
      <c r="Q101" s="25">
        <f t="shared" si="25"/>
        <v>0.28452275320000003</v>
      </c>
      <c r="R101" s="25">
        <v>3.4189999999999998E-2</v>
      </c>
      <c r="S101" s="25">
        <f t="shared" si="26"/>
        <v>3.4114999999999999E-2</v>
      </c>
      <c r="T101" s="25"/>
      <c r="U101" s="25">
        <f t="shared" si="32"/>
        <v>1.8703839999999999E-2</v>
      </c>
      <c r="V101" s="25">
        <f t="shared" si="27"/>
        <v>0.43074943520000003</v>
      </c>
      <c r="W101" s="25">
        <v>1.4540000000000001E-2</v>
      </c>
      <c r="X101" s="25">
        <f t="shared" si="28"/>
        <v>1.4465E-2</v>
      </c>
      <c r="Y101" s="25"/>
      <c r="Z101" s="25">
        <f t="shared" si="29"/>
        <v>1.105774E-2</v>
      </c>
      <c r="AA101" s="25">
        <f t="shared" si="30"/>
        <v>0.25465975220000003</v>
      </c>
      <c r="AB101" s="25">
        <v>1.6000000000000001E-4</v>
      </c>
      <c r="AC101" s="25">
        <f t="shared" si="31"/>
        <v>7.5000000000000007E-5</v>
      </c>
    </row>
    <row r="102" spans="1:29" s="15" customFormat="1">
      <c r="A102" s="18">
        <v>350</v>
      </c>
      <c r="B102" s="25">
        <v>9.0000000000000006E-5</v>
      </c>
      <c r="C102" s="25">
        <v>3.007E-2</v>
      </c>
      <c r="D102" s="25">
        <f t="shared" si="17"/>
        <v>2.9944999999999999E-2</v>
      </c>
      <c r="E102" s="25"/>
      <c r="F102" s="25">
        <f t="shared" si="18"/>
        <v>1.7763939999999999E-2</v>
      </c>
      <c r="G102" s="25">
        <f t="shared" si="19"/>
        <v>0.40910353820000001</v>
      </c>
      <c r="H102" s="25">
        <v>2.9219999999999999E-2</v>
      </c>
      <c r="I102" s="25">
        <f t="shared" si="20"/>
        <v>2.9094999999999999E-2</v>
      </c>
      <c r="J102" s="25"/>
      <c r="K102" s="25">
        <f t="shared" si="21"/>
        <v>1.8608409999999999E-2</v>
      </c>
      <c r="L102" s="25">
        <f t="shared" si="22"/>
        <v>0.42855168230000001</v>
      </c>
      <c r="M102" s="25">
        <v>1.779E-2</v>
      </c>
      <c r="N102" s="25">
        <f t="shared" si="23"/>
        <v>1.7665E-2</v>
      </c>
      <c r="O102" s="25"/>
      <c r="P102" s="25">
        <f t="shared" si="24"/>
        <v>1.1974439999999999E-2</v>
      </c>
      <c r="Q102" s="25">
        <f t="shared" si="25"/>
        <v>0.27577135320000001</v>
      </c>
      <c r="R102" s="25">
        <v>3.4009999999999999E-2</v>
      </c>
      <c r="S102" s="25">
        <f t="shared" si="26"/>
        <v>3.3884999999999998E-2</v>
      </c>
      <c r="T102" s="25"/>
      <c r="U102" s="25">
        <f t="shared" si="32"/>
        <v>1.8473839999999998E-2</v>
      </c>
      <c r="V102" s="25">
        <f t="shared" si="27"/>
        <v>0.42545253519999998</v>
      </c>
      <c r="W102" s="25">
        <v>1.4420000000000001E-2</v>
      </c>
      <c r="X102" s="25">
        <f t="shared" si="28"/>
        <v>1.4295E-2</v>
      </c>
      <c r="Y102" s="25"/>
      <c r="Z102" s="25">
        <f t="shared" si="29"/>
        <v>1.088774E-2</v>
      </c>
      <c r="AA102" s="25">
        <f t="shared" si="30"/>
        <v>0.25074465220000003</v>
      </c>
      <c r="AB102" s="25">
        <v>1.6000000000000001E-4</v>
      </c>
      <c r="AC102" s="25">
        <f t="shared" si="31"/>
        <v>1.25E-4</v>
      </c>
    </row>
    <row r="103" spans="1:29" s="15" customFormat="1">
      <c r="A103" s="18">
        <v>351</v>
      </c>
      <c r="B103" s="25">
        <v>-1.0000000000000001E-5</v>
      </c>
      <c r="C103" s="25">
        <v>3.0159999999999999E-2</v>
      </c>
      <c r="D103" s="25">
        <f t="shared" si="17"/>
        <v>3.0114999999999999E-2</v>
      </c>
      <c r="E103" s="25"/>
      <c r="F103" s="25">
        <f t="shared" si="18"/>
        <v>1.7933939999999999E-2</v>
      </c>
      <c r="G103" s="25">
        <f t="shared" si="19"/>
        <v>0.41301863820000001</v>
      </c>
      <c r="H103" s="25">
        <v>2.904E-2</v>
      </c>
      <c r="I103" s="25">
        <f t="shared" si="20"/>
        <v>2.8995E-2</v>
      </c>
      <c r="J103" s="25"/>
      <c r="K103" s="25">
        <f t="shared" si="21"/>
        <v>1.8508409999999999E-2</v>
      </c>
      <c r="L103" s="25">
        <f t="shared" si="22"/>
        <v>0.42624868230000001</v>
      </c>
      <c r="M103" s="25">
        <v>1.7749999999999998E-2</v>
      </c>
      <c r="N103" s="25">
        <f t="shared" si="23"/>
        <v>1.7704999999999999E-2</v>
      </c>
      <c r="O103" s="25"/>
      <c r="P103" s="25">
        <f t="shared" si="24"/>
        <v>1.2014439999999998E-2</v>
      </c>
      <c r="Q103" s="25">
        <f t="shared" si="25"/>
        <v>0.27669255319999997</v>
      </c>
      <c r="R103" s="25">
        <v>3.3790000000000001E-2</v>
      </c>
      <c r="S103" s="25">
        <f t="shared" si="26"/>
        <v>3.3744999999999997E-2</v>
      </c>
      <c r="T103" s="25"/>
      <c r="U103" s="25">
        <f t="shared" si="32"/>
        <v>1.8333839999999997E-2</v>
      </c>
      <c r="V103" s="25">
        <f t="shared" si="27"/>
        <v>0.42222833519999997</v>
      </c>
      <c r="W103" s="25">
        <v>1.426E-2</v>
      </c>
      <c r="X103" s="25">
        <f t="shared" si="28"/>
        <v>1.4215E-2</v>
      </c>
      <c r="Y103" s="25"/>
      <c r="Z103" s="25">
        <f t="shared" si="29"/>
        <v>1.080774E-2</v>
      </c>
      <c r="AA103" s="25">
        <f t="shared" si="30"/>
        <v>0.24890225220000001</v>
      </c>
      <c r="AB103" s="25">
        <v>1E-4</v>
      </c>
      <c r="AC103" s="25">
        <f t="shared" si="31"/>
        <v>4.5000000000000003E-5</v>
      </c>
    </row>
    <row r="104" spans="1:29" s="15" customFormat="1">
      <c r="A104" s="18">
        <v>352</v>
      </c>
      <c r="B104" s="25">
        <v>3.0000000000000001E-5</v>
      </c>
      <c r="C104" s="25">
        <v>2.9819999999999999E-2</v>
      </c>
      <c r="D104" s="25">
        <f t="shared" si="17"/>
        <v>2.9765E-2</v>
      </c>
      <c r="E104" s="25"/>
      <c r="F104" s="25">
        <f t="shared" si="18"/>
        <v>1.7583939999999999E-2</v>
      </c>
      <c r="G104" s="25">
        <f t="shared" si="19"/>
        <v>0.40495813819999998</v>
      </c>
      <c r="H104" s="25">
        <v>2.8899999999999999E-2</v>
      </c>
      <c r="I104" s="25">
        <f t="shared" si="20"/>
        <v>2.8844999999999999E-2</v>
      </c>
      <c r="J104" s="25"/>
      <c r="K104" s="25">
        <f t="shared" si="21"/>
        <v>1.8358409999999999E-2</v>
      </c>
      <c r="L104" s="25">
        <f t="shared" si="22"/>
        <v>0.42279418229999999</v>
      </c>
      <c r="M104" s="25">
        <v>1.7559999999999999E-2</v>
      </c>
      <c r="N104" s="25">
        <f t="shared" si="23"/>
        <v>1.7505E-2</v>
      </c>
      <c r="O104" s="25"/>
      <c r="P104" s="25">
        <f t="shared" si="24"/>
        <v>1.1814439999999999E-2</v>
      </c>
      <c r="Q104" s="25">
        <f t="shared" si="25"/>
        <v>0.27208655319999997</v>
      </c>
      <c r="R104" s="25">
        <v>3.3599999999999998E-2</v>
      </c>
      <c r="S104" s="25">
        <f t="shared" si="26"/>
        <v>3.3544999999999998E-2</v>
      </c>
      <c r="T104" s="25"/>
      <c r="U104" s="25">
        <f t="shared" si="32"/>
        <v>1.8133839999999998E-2</v>
      </c>
      <c r="V104" s="25">
        <f t="shared" si="27"/>
        <v>0.41762233519999997</v>
      </c>
      <c r="W104" s="25">
        <v>1.409E-2</v>
      </c>
      <c r="X104" s="25">
        <f t="shared" si="28"/>
        <v>1.4035000000000001E-2</v>
      </c>
      <c r="Y104" s="25"/>
      <c r="Z104" s="25">
        <f t="shared" si="29"/>
        <v>1.062774E-2</v>
      </c>
      <c r="AA104" s="25">
        <f t="shared" si="30"/>
        <v>0.24475685220000001</v>
      </c>
      <c r="AB104" s="25">
        <v>8.0000000000000007E-5</v>
      </c>
      <c r="AC104" s="25">
        <f t="shared" si="31"/>
        <v>5.5000000000000002E-5</v>
      </c>
    </row>
    <row r="105" spans="1:29" s="15" customFormat="1">
      <c r="A105" s="18">
        <v>353</v>
      </c>
      <c r="B105" s="25">
        <v>5.0000000000000002E-5</v>
      </c>
      <c r="C105" s="25">
        <v>2.9870000000000001E-2</v>
      </c>
      <c r="D105" s="25">
        <f t="shared" si="17"/>
        <v>2.9750000000000002E-2</v>
      </c>
      <c r="E105" s="25"/>
      <c r="F105" s="25">
        <f t="shared" si="18"/>
        <v>1.7568940000000002E-2</v>
      </c>
      <c r="G105" s="25">
        <f t="shared" si="19"/>
        <v>0.40461268820000007</v>
      </c>
      <c r="H105" s="25">
        <v>2.8830000000000001E-2</v>
      </c>
      <c r="I105" s="25">
        <f t="shared" si="20"/>
        <v>2.8710000000000003E-2</v>
      </c>
      <c r="J105" s="25"/>
      <c r="K105" s="25">
        <f t="shared" si="21"/>
        <v>1.8223410000000002E-2</v>
      </c>
      <c r="L105" s="25">
        <f t="shared" si="22"/>
        <v>0.4196851323000001</v>
      </c>
      <c r="M105" s="25">
        <v>1.746E-2</v>
      </c>
      <c r="N105" s="25">
        <f t="shared" si="23"/>
        <v>1.7340000000000001E-2</v>
      </c>
      <c r="O105" s="25"/>
      <c r="P105" s="25">
        <f t="shared" si="24"/>
        <v>1.164944E-2</v>
      </c>
      <c r="Q105" s="25">
        <f t="shared" si="25"/>
        <v>0.26828660320000003</v>
      </c>
      <c r="R105" s="25">
        <v>3.3419999999999998E-2</v>
      </c>
      <c r="S105" s="25">
        <f t="shared" si="26"/>
        <v>3.3299999999999996E-2</v>
      </c>
      <c r="T105" s="25"/>
      <c r="U105" s="25">
        <f t="shared" si="32"/>
        <v>1.7888839999999996E-2</v>
      </c>
      <c r="V105" s="25">
        <f t="shared" si="27"/>
        <v>0.41197998519999995</v>
      </c>
      <c r="W105" s="25">
        <v>1.4069999999999999E-2</v>
      </c>
      <c r="X105" s="25">
        <f t="shared" si="28"/>
        <v>1.3949999999999999E-2</v>
      </c>
      <c r="Y105" s="25"/>
      <c r="Z105" s="25">
        <f t="shared" si="29"/>
        <v>1.0542739999999998E-2</v>
      </c>
      <c r="AA105" s="25">
        <f t="shared" si="30"/>
        <v>0.24279930219999998</v>
      </c>
      <c r="AB105" s="25">
        <v>1.9000000000000001E-4</v>
      </c>
      <c r="AC105" s="25">
        <f t="shared" si="31"/>
        <v>1.2E-4</v>
      </c>
    </row>
    <row r="106" spans="1:29" s="15" customFormat="1">
      <c r="A106" s="18">
        <v>354</v>
      </c>
      <c r="B106" s="25">
        <v>8.0000000000000007E-5</v>
      </c>
      <c r="C106" s="25">
        <v>2.9569999999999999E-2</v>
      </c>
      <c r="D106" s="25">
        <f t="shared" si="17"/>
        <v>2.9439999999999997E-2</v>
      </c>
      <c r="E106" s="25"/>
      <c r="F106" s="25">
        <f t="shared" si="18"/>
        <v>1.7258939999999997E-2</v>
      </c>
      <c r="G106" s="25">
        <f t="shared" si="19"/>
        <v>0.39747338819999994</v>
      </c>
      <c r="H106" s="25">
        <v>2.8590000000000001E-2</v>
      </c>
      <c r="I106" s="25">
        <f t="shared" si="20"/>
        <v>2.8459999999999999E-2</v>
      </c>
      <c r="J106" s="25"/>
      <c r="K106" s="25">
        <f t="shared" si="21"/>
        <v>1.7973409999999999E-2</v>
      </c>
      <c r="L106" s="25">
        <f t="shared" si="22"/>
        <v>0.41392763230000001</v>
      </c>
      <c r="M106" s="25">
        <v>1.7229999999999999E-2</v>
      </c>
      <c r="N106" s="25">
        <f t="shared" si="23"/>
        <v>1.7099999999999997E-2</v>
      </c>
      <c r="O106" s="25"/>
      <c r="P106" s="25">
        <f t="shared" si="24"/>
        <v>1.1409439999999996E-2</v>
      </c>
      <c r="Q106" s="25">
        <f t="shared" si="25"/>
        <v>0.26275940319999991</v>
      </c>
      <c r="R106" s="25">
        <v>3.3230000000000003E-2</v>
      </c>
      <c r="S106" s="25">
        <f t="shared" si="26"/>
        <v>3.3100000000000004E-2</v>
      </c>
      <c r="T106" s="25"/>
      <c r="U106" s="25">
        <f t="shared" si="32"/>
        <v>1.7688840000000004E-2</v>
      </c>
      <c r="V106" s="25">
        <f t="shared" si="27"/>
        <v>0.40737398520000012</v>
      </c>
      <c r="W106" s="25">
        <v>1.397E-2</v>
      </c>
      <c r="X106" s="25">
        <f t="shared" si="28"/>
        <v>1.384E-2</v>
      </c>
      <c r="Y106" s="25"/>
      <c r="Z106" s="25">
        <f t="shared" si="29"/>
        <v>1.0432739999999999E-2</v>
      </c>
      <c r="AA106" s="25">
        <f t="shared" si="30"/>
        <v>0.2402660022</v>
      </c>
      <c r="AB106" s="25">
        <v>1.8000000000000001E-4</v>
      </c>
      <c r="AC106" s="25">
        <f t="shared" si="31"/>
        <v>1.3000000000000002E-4</v>
      </c>
    </row>
    <row r="107" spans="1:29" s="15" customFormat="1">
      <c r="A107" s="18">
        <v>355</v>
      </c>
      <c r="B107" s="25">
        <v>5.0000000000000002E-5</v>
      </c>
      <c r="C107" s="25">
        <v>2.9430000000000001E-2</v>
      </c>
      <c r="D107" s="25">
        <f t="shared" si="17"/>
        <v>2.9350000000000001E-2</v>
      </c>
      <c r="E107" s="25"/>
      <c r="F107" s="25">
        <f t="shared" si="18"/>
        <v>1.7168940000000001E-2</v>
      </c>
      <c r="G107" s="25">
        <f t="shared" si="19"/>
        <v>0.39540068820000002</v>
      </c>
      <c r="H107" s="25">
        <v>2.8459999999999999E-2</v>
      </c>
      <c r="I107" s="25">
        <f t="shared" si="20"/>
        <v>2.8379999999999999E-2</v>
      </c>
      <c r="J107" s="25"/>
      <c r="K107" s="25">
        <f t="shared" si="21"/>
        <v>1.7893409999999998E-2</v>
      </c>
      <c r="L107" s="25">
        <f t="shared" si="22"/>
        <v>0.41208523229999999</v>
      </c>
      <c r="M107" s="25">
        <v>1.7239999999999998E-2</v>
      </c>
      <c r="N107" s="25">
        <f t="shared" si="23"/>
        <v>1.7159999999999998E-2</v>
      </c>
      <c r="O107" s="25"/>
      <c r="P107" s="25">
        <f t="shared" si="24"/>
        <v>1.1469439999999997E-2</v>
      </c>
      <c r="Q107" s="25">
        <f t="shared" si="25"/>
        <v>0.26414120319999995</v>
      </c>
      <c r="R107" s="25">
        <v>3.3029999999999997E-2</v>
      </c>
      <c r="S107" s="25">
        <f t="shared" si="26"/>
        <v>3.295E-2</v>
      </c>
      <c r="T107" s="25"/>
      <c r="U107" s="25">
        <f t="shared" si="32"/>
        <v>1.753884E-2</v>
      </c>
      <c r="V107" s="25">
        <f t="shared" si="27"/>
        <v>0.40391948520000004</v>
      </c>
      <c r="W107" s="25">
        <v>1.384E-2</v>
      </c>
      <c r="X107" s="25">
        <f t="shared" si="28"/>
        <v>1.376E-2</v>
      </c>
      <c r="Y107" s="25"/>
      <c r="Z107" s="25">
        <f t="shared" si="29"/>
        <v>1.0352739999999999E-2</v>
      </c>
      <c r="AA107" s="25">
        <f t="shared" si="30"/>
        <v>0.2384236022</v>
      </c>
      <c r="AB107" s="25">
        <v>1.1E-4</v>
      </c>
      <c r="AC107" s="25">
        <f t="shared" si="31"/>
        <v>8.0000000000000007E-5</v>
      </c>
    </row>
    <row r="108" spans="1:29" s="15" customFormat="1">
      <c r="A108" s="18">
        <v>356</v>
      </c>
      <c r="B108" s="25">
        <v>2.0000000000000002E-5</v>
      </c>
      <c r="C108" s="25">
        <v>2.9229999999999999E-2</v>
      </c>
      <c r="D108" s="25">
        <f t="shared" si="17"/>
        <v>2.9159999999999998E-2</v>
      </c>
      <c r="E108" s="25"/>
      <c r="F108" s="25">
        <f t="shared" si="18"/>
        <v>1.6978939999999998E-2</v>
      </c>
      <c r="G108" s="25">
        <f t="shared" si="19"/>
        <v>0.39102498819999998</v>
      </c>
      <c r="H108" s="25">
        <v>2.8230000000000002E-2</v>
      </c>
      <c r="I108" s="25">
        <f t="shared" si="20"/>
        <v>2.8160000000000001E-2</v>
      </c>
      <c r="J108" s="25"/>
      <c r="K108" s="25">
        <f t="shared" si="21"/>
        <v>1.7673410000000001E-2</v>
      </c>
      <c r="L108" s="25">
        <f t="shared" si="22"/>
        <v>0.40701863230000002</v>
      </c>
      <c r="M108" s="25">
        <v>1.6889999999999999E-2</v>
      </c>
      <c r="N108" s="25">
        <f t="shared" si="23"/>
        <v>1.6819999999999998E-2</v>
      </c>
      <c r="O108" s="25"/>
      <c r="P108" s="25">
        <f t="shared" si="24"/>
        <v>1.1129439999999997E-2</v>
      </c>
      <c r="Q108" s="25">
        <f t="shared" si="25"/>
        <v>0.25631100319999994</v>
      </c>
      <c r="R108" s="25">
        <v>3.2849999999999997E-2</v>
      </c>
      <c r="S108" s="25">
        <f t="shared" si="26"/>
        <v>3.2779999999999997E-2</v>
      </c>
      <c r="T108" s="25"/>
      <c r="U108" s="25">
        <f t="shared" si="32"/>
        <v>1.7368839999999997E-2</v>
      </c>
      <c r="V108" s="25">
        <f t="shared" si="27"/>
        <v>0.40000438519999992</v>
      </c>
      <c r="W108" s="25">
        <v>1.35E-2</v>
      </c>
      <c r="X108" s="25">
        <f t="shared" si="28"/>
        <v>1.3429999999999999E-2</v>
      </c>
      <c r="Y108" s="25"/>
      <c r="Z108" s="25">
        <f t="shared" si="29"/>
        <v>1.0022739999999999E-2</v>
      </c>
      <c r="AA108" s="25">
        <f t="shared" si="30"/>
        <v>0.23082370219999998</v>
      </c>
      <c r="AB108" s="25">
        <v>1.2E-4</v>
      </c>
      <c r="AC108" s="25">
        <f t="shared" si="31"/>
        <v>7.0000000000000007E-5</v>
      </c>
    </row>
    <row r="109" spans="1:29" s="15" customFormat="1">
      <c r="A109" s="18">
        <v>357</v>
      </c>
      <c r="B109" s="25">
        <v>4.0000000000000003E-5</v>
      </c>
      <c r="C109" s="25">
        <v>2.9159999999999998E-2</v>
      </c>
      <c r="D109" s="25">
        <f t="shared" si="17"/>
        <v>2.9059999999999999E-2</v>
      </c>
      <c r="E109" s="25"/>
      <c r="F109" s="25">
        <f t="shared" si="18"/>
        <v>1.6878939999999999E-2</v>
      </c>
      <c r="G109" s="25">
        <f t="shared" si="19"/>
        <v>0.38872198819999998</v>
      </c>
      <c r="H109" s="25">
        <v>2.8219999999999999E-2</v>
      </c>
      <c r="I109" s="25">
        <f t="shared" si="20"/>
        <v>2.8119999999999999E-2</v>
      </c>
      <c r="J109" s="25"/>
      <c r="K109" s="25">
        <f t="shared" si="21"/>
        <v>1.7633409999999999E-2</v>
      </c>
      <c r="L109" s="25">
        <f t="shared" si="22"/>
        <v>0.40609743230000001</v>
      </c>
      <c r="M109" s="25">
        <v>1.695E-2</v>
      </c>
      <c r="N109" s="25">
        <f t="shared" si="23"/>
        <v>1.685E-2</v>
      </c>
      <c r="O109" s="25"/>
      <c r="P109" s="25">
        <f t="shared" si="24"/>
        <v>1.115944E-2</v>
      </c>
      <c r="Q109" s="25">
        <f t="shared" si="25"/>
        <v>0.25700190319999999</v>
      </c>
      <c r="R109" s="25">
        <v>3.2669999999999998E-2</v>
      </c>
      <c r="S109" s="25">
        <f t="shared" si="26"/>
        <v>3.2569999999999995E-2</v>
      </c>
      <c r="T109" s="25"/>
      <c r="U109" s="25">
        <f t="shared" si="32"/>
        <v>1.7158839999999995E-2</v>
      </c>
      <c r="V109" s="25">
        <f t="shared" si="27"/>
        <v>0.39516808519999991</v>
      </c>
      <c r="W109" s="25">
        <v>1.357E-2</v>
      </c>
      <c r="X109" s="25">
        <f t="shared" si="28"/>
        <v>1.3470000000000001E-2</v>
      </c>
      <c r="Y109" s="25"/>
      <c r="Z109" s="25">
        <f t="shared" si="29"/>
        <v>1.0062740000000001E-2</v>
      </c>
      <c r="AA109" s="25">
        <f t="shared" si="30"/>
        <v>0.23174490220000002</v>
      </c>
      <c r="AB109" s="25">
        <v>1.6000000000000001E-4</v>
      </c>
      <c r="AC109" s="25">
        <f t="shared" si="31"/>
        <v>1E-4</v>
      </c>
    </row>
    <row r="110" spans="1:29" s="15" customFormat="1">
      <c r="A110" s="18">
        <v>358</v>
      </c>
      <c r="B110" s="25">
        <v>1.0000000000000001E-5</v>
      </c>
      <c r="C110" s="25">
        <v>2.9000000000000001E-2</v>
      </c>
      <c r="D110" s="25">
        <f t="shared" si="17"/>
        <v>2.8945000000000002E-2</v>
      </c>
      <c r="E110" s="25"/>
      <c r="F110" s="25">
        <f t="shared" si="18"/>
        <v>1.6763940000000001E-2</v>
      </c>
      <c r="G110" s="25">
        <f t="shared" si="19"/>
        <v>0.38607353820000007</v>
      </c>
      <c r="H110" s="25">
        <v>2.8049999999999999E-2</v>
      </c>
      <c r="I110" s="25">
        <f t="shared" si="20"/>
        <v>2.7994999999999999E-2</v>
      </c>
      <c r="J110" s="25"/>
      <c r="K110" s="25">
        <f t="shared" si="21"/>
        <v>1.7508409999999999E-2</v>
      </c>
      <c r="L110" s="25">
        <f t="shared" si="22"/>
        <v>0.40321868229999996</v>
      </c>
      <c r="M110" s="25">
        <v>1.678E-2</v>
      </c>
      <c r="N110" s="25">
        <f t="shared" si="23"/>
        <v>1.6725E-2</v>
      </c>
      <c r="O110" s="25"/>
      <c r="P110" s="25">
        <f t="shared" si="24"/>
        <v>1.103444E-2</v>
      </c>
      <c r="Q110" s="25">
        <f t="shared" si="25"/>
        <v>0.25412315320000001</v>
      </c>
      <c r="R110" s="25">
        <v>3.252E-2</v>
      </c>
      <c r="S110" s="25">
        <f t="shared" si="26"/>
        <v>3.2465000000000001E-2</v>
      </c>
      <c r="T110" s="25"/>
      <c r="U110" s="25">
        <f t="shared" si="32"/>
        <v>1.7053840000000001E-2</v>
      </c>
      <c r="V110" s="25">
        <f t="shared" si="27"/>
        <v>0.39274993520000001</v>
      </c>
      <c r="W110" s="25">
        <v>1.3599999999999999E-2</v>
      </c>
      <c r="X110" s="25">
        <f t="shared" si="28"/>
        <v>1.3545E-2</v>
      </c>
      <c r="Y110" s="25"/>
      <c r="Z110" s="25">
        <f t="shared" si="29"/>
        <v>1.0137739999999999E-2</v>
      </c>
      <c r="AA110" s="25">
        <f t="shared" si="30"/>
        <v>0.2334721522</v>
      </c>
      <c r="AB110" s="25">
        <v>1E-4</v>
      </c>
      <c r="AC110" s="25">
        <f t="shared" si="31"/>
        <v>5.5000000000000002E-5</v>
      </c>
    </row>
    <row r="111" spans="1:29" s="15" customFormat="1">
      <c r="A111" s="18">
        <v>359</v>
      </c>
      <c r="B111" s="25">
        <v>-6.0000000000000002E-5</v>
      </c>
      <c r="C111" s="25">
        <v>2.8819999999999998E-2</v>
      </c>
      <c r="D111" s="25">
        <f t="shared" si="17"/>
        <v>2.8784999999999998E-2</v>
      </c>
      <c r="E111" s="25"/>
      <c r="F111" s="25">
        <f t="shared" si="18"/>
        <v>1.6603939999999998E-2</v>
      </c>
      <c r="G111" s="25">
        <f t="shared" si="19"/>
        <v>0.38238873819999997</v>
      </c>
      <c r="H111" s="25">
        <v>2.7650000000000001E-2</v>
      </c>
      <c r="I111" s="25">
        <f t="shared" si="20"/>
        <v>2.7615000000000001E-2</v>
      </c>
      <c r="J111" s="25"/>
      <c r="K111" s="25">
        <f t="shared" si="21"/>
        <v>1.712841E-2</v>
      </c>
      <c r="L111" s="25">
        <f t="shared" si="22"/>
        <v>0.3944672823</v>
      </c>
      <c r="M111" s="25">
        <v>1.6539999999999999E-2</v>
      </c>
      <c r="N111" s="25">
        <f t="shared" si="23"/>
        <v>1.6504999999999999E-2</v>
      </c>
      <c r="O111" s="25"/>
      <c r="P111" s="25">
        <f t="shared" si="24"/>
        <v>1.0814439999999998E-2</v>
      </c>
      <c r="Q111" s="25">
        <f t="shared" si="25"/>
        <v>0.24905655319999997</v>
      </c>
      <c r="R111" s="25">
        <v>3.2120000000000003E-2</v>
      </c>
      <c r="S111" s="25">
        <f t="shared" si="26"/>
        <v>3.2085000000000002E-2</v>
      </c>
      <c r="T111" s="25"/>
      <c r="U111" s="25">
        <f t="shared" si="32"/>
        <v>1.6673840000000002E-2</v>
      </c>
      <c r="V111" s="25">
        <f t="shared" si="27"/>
        <v>0.38399853520000005</v>
      </c>
      <c r="W111" s="25">
        <v>1.34E-2</v>
      </c>
      <c r="X111" s="25">
        <f t="shared" si="28"/>
        <v>1.3365E-2</v>
      </c>
      <c r="Y111" s="25"/>
      <c r="Z111" s="25">
        <f t="shared" si="29"/>
        <v>9.9577399999999996E-3</v>
      </c>
      <c r="AA111" s="25">
        <f t="shared" si="30"/>
        <v>0.22932675220000001</v>
      </c>
      <c r="AB111" s="25">
        <v>1.2999999999999999E-4</v>
      </c>
      <c r="AC111" s="25">
        <f t="shared" si="31"/>
        <v>3.4999999999999997E-5</v>
      </c>
    </row>
    <row r="112" spans="1:29" s="15" customFormat="1">
      <c r="A112" s="18">
        <v>360</v>
      </c>
      <c r="B112" s="25">
        <v>-1.0000000000000001E-5</v>
      </c>
      <c r="C112" s="25">
        <v>2.8629999999999999E-2</v>
      </c>
      <c r="D112" s="25">
        <f t="shared" si="17"/>
        <v>2.8555000000000001E-2</v>
      </c>
      <c r="E112" s="25"/>
      <c r="F112" s="25">
        <f t="shared" si="18"/>
        <v>1.637394E-2</v>
      </c>
      <c r="G112" s="25">
        <f t="shared" si="19"/>
        <v>0.37709183820000003</v>
      </c>
      <c r="H112" s="25">
        <v>2.76E-2</v>
      </c>
      <c r="I112" s="25">
        <f t="shared" si="20"/>
        <v>2.7525000000000001E-2</v>
      </c>
      <c r="J112" s="25"/>
      <c r="K112" s="25">
        <f t="shared" si="21"/>
        <v>1.703841E-2</v>
      </c>
      <c r="L112" s="25">
        <f t="shared" si="22"/>
        <v>0.39239458230000002</v>
      </c>
      <c r="M112" s="25">
        <v>1.6420000000000001E-2</v>
      </c>
      <c r="N112" s="25">
        <f t="shared" si="23"/>
        <v>1.6345000000000002E-2</v>
      </c>
      <c r="O112" s="25"/>
      <c r="P112" s="25">
        <f t="shared" si="24"/>
        <v>1.0654440000000001E-2</v>
      </c>
      <c r="Q112" s="25">
        <f t="shared" si="25"/>
        <v>0.24537175320000004</v>
      </c>
      <c r="R112" s="25">
        <v>3.2059999999999998E-2</v>
      </c>
      <c r="S112" s="25">
        <f t="shared" si="26"/>
        <v>3.1985E-2</v>
      </c>
      <c r="T112" s="25"/>
      <c r="U112" s="25">
        <f t="shared" si="32"/>
        <v>1.6573839999999999E-2</v>
      </c>
      <c r="V112" s="25">
        <f t="shared" si="27"/>
        <v>0.38169553519999999</v>
      </c>
      <c r="W112" s="25">
        <v>1.312E-2</v>
      </c>
      <c r="X112" s="25">
        <f t="shared" si="28"/>
        <v>1.3044999999999999E-2</v>
      </c>
      <c r="Y112" s="25"/>
      <c r="Z112" s="25">
        <f t="shared" si="29"/>
        <v>9.6377399999999988E-3</v>
      </c>
      <c r="AA112" s="25">
        <f t="shared" si="30"/>
        <v>0.22195715219999998</v>
      </c>
      <c r="AB112" s="25">
        <v>1.6000000000000001E-4</v>
      </c>
      <c r="AC112" s="25">
        <f t="shared" si="31"/>
        <v>7.5000000000000007E-5</v>
      </c>
    </row>
    <row r="113" spans="1:29" s="15" customFormat="1">
      <c r="A113" s="18">
        <v>361</v>
      </c>
      <c r="B113" s="25">
        <v>-1.0000000000000001E-5</v>
      </c>
      <c r="C113" s="25">
        <v>2.861E-2</v>
      </c>
      <c r="D113" s="25">
        <f t="shared" si="17"/>
        <v>2.8575E-2</v>
      </c>
      <c r="E113" s="25"/>
      <c r="F113" s="25">
        <f t="shared" si="18"/>
        <v>1.6393939999999999E-2</v>
      </c>
      <c r="G113" s="25">
        <f t="shared" si="19"/>
        <v>0.37755243820000001</v>
      </c>
      <c r="H113" s="25">
        <v>2.76E-2</v>
      </c>
      <c r="I113" s="25">
        <f t="shared" si="20"/>
        <v>2.7564999999999999E-2</v>
      </c>
      <c r="J113" s="25"/>
      <c r="K113" s="25">
        <f t="shared" si="21"/>
        <v>1.7078409999999999E-2</v>
      </c>
      <c r="L113" s="25">
        <f t="shared" si="22"/>
        <v>0.39331578229999997</v>
      </c>
      <c r="M113" s="25">
        <v>1.6410000000000001E-2</v>
      </c>
      <c r="N113" s="25">
        <f t="shared" si="23"/>
        <v>1.6375000000000001E-2</v>
      </c>
      <c r="O113" s="25"/>
      <c r="P113" s="25">
        <f t="shared" si="24"/>
        <v>1.068444E-2</v>
      </c>
      <c r="Q113" s="25">
        <f t="shared" si="25"/>
        <v>0.24606265320000001</v>
      </c>
      <c r="R113" s="25">
        <v>3.1980000000000001E-2</v>
      </c>
      <c r="S113" s="25">
        <f t="shared" si="26"/>
        <v>3.1945000000000001E-2</v>
      </c>
      <c r="T113" s="25"/>
      <c r="U113" s="25">
        <f t="shared" si="32"/>
        <v>1.6533840000000001E-2</v>
      </c>
      <c r="V113" s="25">
        <f t="shared" si="27"/>
        <v>0.38077433520000004</v>
      </c>
      <c r="W113" s="25">
        <v>1.324E-2</v>
      </c>
      <c r="X113" s="25">
        <f t="shared" si="28"/>
        <v>1.3205E-2</v>
      </c>
      <c r="Y113" s="25"/>
      <c r="Z113" s="25">
        <f t="shared" si="29"/>
        <v>9.7977399999999992E-3</v>
      </c>
      <c r="AA113" s="25">
        <f t="shared" si="30"/>
        <v>0.2256419522</v>
      </c>
      <c r="AB113" s="25">
        <v>8.0000000000000007E-5</v>
      </c>
      <c r="AC113" s="25">
        <f t="shared" si="31"/>
        <v>3.5000000000000004E-5</v>
      </c>
    </row>
    <row r="114" spans="1:29" s="15" customFormat="1">
      <c r="A114" s="18">
        <v>362</v>
      </c>
      <c r="B114" s="25">
        <v>-1.0000000000000001E-5</v>
      </c>
      <c r="C114" s="25">
        <v>2.8389999999999999E-2</v>
      </c>
      <c r="D114" s="25">
        <f t="shared" si="17"/>
        <v>2.8329999999999998E-2</v>
      </c>
      <c r="E114" s="25"/>
      <c r="F114" s="25">
        <f t="shared" si="18"/>
        <v>1.6148939999999997E-2</v>
      </c>
      <c r="G114" s="25">
        <f t="shared" si="19"/>
        <v>0.37191008819999993</v>
      </c>
      <c r="H114" s="25">
        <v>2.7300000000000001E-2</v>
      </c>
      <c r="I114" s="25">
        <f t="shared" si="20"/>
        <v>2.724E-2</v>
      </c>
      <c r="J114" s="25"/>
      <c r="K114" s="25">
        <f t="shared" si="21"/>
        <v>1.675341E-2</v>
      </c>
      <c r="L114" s="25">
        <f t="shared" si="22"/>
        <v>0.38583103229999999</v>
      </c>
      <c r="M114" s="25">
        <v>1.6199999999999999E-2</v>
      </c>
      <c r="N114" s="25">
        <f t="shared" si="23"/>
        <v>1.6139999999999998E-2</v>
      </c>
      <c r="O114" s="25"/>
      <c r="P114" s="25">
        <f t="shared" si="24"/>
        <v>1.0449439999999997E-2</v>
      </c>
      <c r="Q114" s="25">
        <f t="shared" si="25"/>
        <v>0.24065060319999995</v>
      </c>
      <c r="R114" s="25">
        <v>3.1719999999999998E-2</v>
      </c>
      <c r="S114" s="25">
        <f t="shared" si="26"/>
        <v>3.1660000000000001E-2</v>
      </c>
      <c r="T114" s="25"/>
      <c r="U114" s="25">
        <f t="shared" si="32"/>
        <v>1.6248840000000001E-2</v>
      </c>
      <c r="V114" s="25">
        <f t="shared" si="27"/>
        <v>0.37421078520000001</v>
      </c>
      <c r="W114" s="25">
        <v>1.3050000000000001E-2</v>
      </c>
      <c r="X114" s="25">
        <f t="shared" si="28"/>
        <v>1.2990000000000002E-2</v>
      </c>
      <c r="Y114" s="25"/>
      <c r="Z114" s="25">
        <f t="shared" si="29"/>
        <v>9.582740000000001E-3</v>
      </c>
      <c r="AA114" s="25">
        <f t="shared" si="30"/>
        <v>0.22069050220000003</v>
      </c>
      <c r="AB114" s="25">
        <v>1.2999999999999999E-4</v>
      </c>
      <c r="AC114" s="25">
        <f t="shared" si="31"/>
        <v>5.9999999999999995E-5</v>
      </c>
    </row>
    <row r="115" spans="1:29" s="15" customFormat="1">
      <c r="A115" s="18">
        <v>363</v>
      </c>
      <c r="B115" s="25">
        <v>-1.0000000000000001E-5</v>
      </c>
      <c r="C115" s="25">
        <v>2.8209999999999999E-2</v>
      </c>
      <c r="D115" s="25">
        <f t="shared" si="17"/>
        <v>2.8170000000000001E-2</v>
      </c>
      <c r="E115" s="25"/>
      <c r="F115" s="25">
        <f t="shared" si="18"/>
        <v>1.598894E-2</v>
      </c>
      <c r="G115" s="25">
        <f t="shared" si="19"/>
        <v>0.3682252882</v>
      </c>
      <c r="H115" s="25">
        <v>2.7119999999999998E-2</v>
      </c>
      <c r="I115" s="25">
        <f t="shared" si="20"/>
        <v>2.708E-2</v>
      </c>
      <c r="J115" s="25"/>
      <c r="K115" s="25">
        <f t="shared" si="21"/>
        <v>1.6593409999999999E-2</v>
      </c>
      <c r="L115" s="25">
        <f t="shared" si="22"/>
        <v>0.3821462323</v>
      </c>
      <c r="M115" s="25">
        <v>1.6070000000000001E-2</v>
      </c>
      <c r="N115" s="25">
        <f t="shared" si="23"/>
        <v>1.6030000000000003E-2</v>
      </c>
      <c r="O115" s="25"/>
      <c r="P115" s="25">
        <f t="shared" si="24"/>
        <v>1.0339440000000002E-2</v>
      </c>
      <c r="Q115" s="25">
        <f t="shared" si="25"/>
        <v>0.23811730320000005</v>
      </c>
      <c r="R115" s="25">
        <v>3.1559999999999998E-2</v>
      </c>
      <c r="S115" s="25">
        <f t="shared" si="26"/>
        <v>3.1519999999999999E-2</v>
      </c>
      <c r="T115" s="25"/>
      <c r="U115" s="25">
        <f t="shared" si="32"/>
        <v>1.6108839999999999E-2</v>
      </c>
      <c r="V115" s="25">
        <f t="shared" si="27"/>
        <v>0.3709865852</v>
      </c>
      <c r="W115" s="25">
        <v>1.2930000000000001E-2</v>
      </c>
      <c r="X115" s="25">
        <f t="shared" si="28"/>
        <v>1.289E-2</v>
      </c>
      <c r="Y115" s="25"/>
      <c r="Z115" s="25">
        <f t="shared" si="29"/>
        <v>9.4827399999999999E-3</v>
      </c>
      <c r="AA115" s="25">
        <f t="shared" si="30"/>
        <v>0.2183875022</v>
      </c>
      <c r="AB115" s="25">
        <v>9.0000000000000006E-5</v>
      </c>
      <c r="AC115" s="25">
        <f t="shared" si="31"/>
        <v>4.0000000000000003E-5</v>
      </c>
    </row>
    <row r="116" spans="1:29" s="15" customFormat="1">
      <c r="A116" s="18">
        <v>364</v>
      </c>
      <c r="B116" s="25">
        <v>1.0000000000000001E-5</v>
      </c>
      <c r="C116" s="25">
        <v>2.8170000000000001E-2</v>
      </c>
      <c r="D116" s="25">
        <f t="shared" si="17"/>
        <v>2.81E-2</v>
      </c>
      <c r="E116" s="25"/>
      <c r="F116" s="25">
        <f t="shared" si="18"/>
        <v>1.5918939999999999E-2</v>
      </c>
      <c r="G116" s="25">
        <f t="shared" si="19"/>
        <v>0.3666131882</v>
      </c>
      <c r="H116" s="25">
        <v>2.7060000000000001E-2</v>
      </c>
      <c r="I116" s="25">
        <f t="shared" si="20"/>
        <v>2.699E-2</v>
      </c>
      <c r="J116" s="25"/>
      <c r="K116" s="25">
        <f t="shared" si="21"/>
        <v>1.650341E-2</v>
      </c>
      <c r="L116" s="25">
        <f t="shared" si="22"/>
        <v>0.38007353230000002</v>
      </c>
      <c r="M116" s="25">
        <v>1.592E-2</v>
      </c>
      <c r="N116" s="25">
        <f t="shared" si="23"/>
        <v>1.585E-2</v>
      </c>
      <c r="O116" s="25"/>
      <c r="P116" s="25">
        <f t="shared" si="24"/>
        <v>1.0159439999999999E-2</v>
      </c>
      <c r="Q116" s="25">
        <f t="shared" si="25"/>
        <v>0.23397190319999997</v>
      </c>
      <c r="R116" s="25">
        <v>3.1370000000000002E-2</v>
      </c>
      <c r="S116" s="25">
        <f t="shared" si="26"/>
        <v>3.1300000000000001E-2</v>
      </c>
      <c r="T116" s="25"/>
      <c r="U116" s="25">
        <f t="shared" si="32"/>
        <v>1.5888840000000001E-2</v>
      </c>
      <c r="V116" s="25">
        <f t="shared" si="27"/>
        <v>0.36591998520000008</v>
      </c>
      <c r="W116" s="25">
        <v>1.285E-2</v>
      </c>
      <c r="X116" s="25">
        <f t="shared" si="28"/>
        <v>1.278E-2</v>
      </c>
      <c r="Y116" s="25"/>
      <c r="Z116" s="25">
        <f t="shared" si="29"/>
        <v>9.3727399999999992E-3</v>
      </c>
      <c r="AA116" s="25">
        <f t="shared" si="30"/>
        <v>0.21585420219999998</v>
      </c>
      <c r="AB116" s="25">
        <v>1.2999999999999999E-4</v>
      </c>
      <c r="AC116" s="25">
        <f t="shared" si="31"/>
        <v>6.9999999999999994E-5</v>
      </c>
    </row>
    <row r="117" spans="1:29" s="15" customFormat="1">
      <c r="A117" s="18">
        <v>365</v>
      </c>
      <c r="B117" s="25">
        <v>1.0000000000000001E-5</v>
      </c>
      <c r="C117" s="25">
        <v>2.7949999999999999E-2</v>
      </c>
      <c r="D117" s="25">
        <f t="shared" si="17"/>
        <v>2.7879999999999999E-2</v>
      </c>
      <c r="E117" s="25"/>
      <c r="F117" s="25">
        <f t="shared" si="18"/>
        <v>1.5698939999999998E-2</v>
      </c>
      <c r="G117" s="25">
        <f t="shared" si="19"/>
        <v>0.36154658819999996</v>
      </c>
      <c r="H117" s="25">
        <v>2.6960000000000001E-2</v>
      </c>
      <c r="I117" s="25">
        <f t="shared" si="20"/>
        <v>2.6890000000000001E-2</v>
      </c>
      <c r="J117" s="25"/>
      <c r="K117" s="25">
        <f t="shared" si="21"/>
        <v>1.640341E-2</v>
      </c>
      <c r="L117" s="25">
        <f t="shared" si="22"/>
        <v>0.37777053230000002</v>
      </c>
      <c r="M117" s="25">
        <v>1.5900000000000001E-2</v>
      </c>
      <c r="N117" s="25">
        <f t="shared" si="23"/>
        <v>1.583E-2</v>
      </c>
      <c r="O117" s="25"/>
      <c r="P117" s="25">
        <f t="shared" si="24"/>
        <v>1.013944E-2</v>
      </c>
      <c r="Q117" s="25">
        <f t="shared" si="25"/>
        <v>0.23351130319999999</v>
      </c>
      <c r="R117" s="25">
        <v>3.1230000000000001E-2</v>
      </c>
      <c r="S117" s="25">
        <f t="shared" si="26"/>
        <v>3.116E-2</v>
      </c>
      <c r="T117" s="25"/>
      <c r="U117" s="25">
        <f t="shared" si="32"/>
        <v>1.574884E-2</v>
      </c>
      <c r="V117" s="25">
        <f t="shared" si="27"/>
        <v>0.36269578520000001</v>
      </c>
      <c r="W117" s="25">
        <v>1.281E-2</v>
      </c>
      <c r="X117" s="25">
        <f t="shared" si="28"/>
        <v>1.274E-2</v>
      </c>
      <c r="Y117" s="25"/>
      <c r="Z117" s="25">
        <f t="shared" si="29"/>
        <v>9.3327399999999991E-3</v>
      </c>
      <c r="AA117" s="25">
        <f t="shared" si="30"/>
        <v>0.2149330022</v>
      </c>
      <c r="AB117" s="25">
        <v>1.2999999999999999E-4</v>
      </c>
      <c r="AC117" s="25">
        <f t="shared" si="31"/>
        <v>6.9999999999999994E-5</v>
      </c>
    </row>
    <row r="118" spans="1:29" s="15" customFormat="1">
      <c r="A118" s="18">
        <v>366</v>
      </c>
      <c r="B118" s="25">
        <v>6.8999999999999997E-5</v>
      </c>
      <c r="C118" s="25">
        <v>2.7799999999999998E-2</v>
      </c>
      <c r="D118" s="25">
        <f t="shared" si="17"/>
        <v>2.76905E-2</v>
      </c>
      <c r="E118" s="25"/>
      <c r="F118" s="25">
        <f t="shared" si="18"/>
        <v>1.5509439999999999E-2</v>
      </c>
      <c r="G118" s="25">
        <f t="shared" si="19"/>
        <v>0.3571824032</v>
      </c>
      <c r="H118" s="25">
        <v>2.691E-2</v>
      </c>
      <c r="I118" s="25">
        <f t="shared" si="20"/>
        <v>2.6800500000000001E-2</v>
      </c>
      <c r="J118" s="25"/>
      <c r="K118" s="25">
        <f t="shared" si="21"/>
        <v>1.6313910000000001E-2</v>
      </c>
      <c r="L118" s="25">
        <f t="shared" si="22"/>
        <v>0.37570934730000005</v>
      </c>
      <c r="M118" s="25">
        <v>1.5789999999999998E-2</v>
      </c>
      <c r="N118" s="25">
        <f t="shared" si="23"/>
        <v>1.56805E-2</v>
      </c>
      <c r="O118" s="25"/>
      <c r="P118" s="25">
        <f t="shared" si="24"/>
        <v>9.9899399999999992E-3</v>
      </c>
      <c r="Q118" s="25">
        <f t="shared" si="25"/>
        <v>0.23006831819999998</v>
      </c>
      <c r="R118" s="25">
        <v>3.1019999999999999E-2</v>
      </c>
      <c r="S118" s="25">
        <f t="shared" si="26"/>
        <v>3.09105E-2</v>
      </c>
      <c r="T118" s="25"/>
      <c r="U118" s="25">
        <f t="shared" si="32"/>
        <v>1.549934E-2</v>
      </c>
      <c r="V118" s="25">
        <f t="shared" si="27"/>
        <v>0.3569498002</v>
      </c>
      <c r="W118" s="25">
        <v>1.2529999999999999E-2</v>
      </c>
      <c r="X118" s="25">
        <f t="shared" si="28"/>
        <v>1.2420499999999999E-2</v>
      </c>
      <c r="Y118" s="25"/>
      <c r="Z118" s="25">
        <f t="shared" si="29"/>
        <v>9.0132399999999988E-3</v>
      </c>
      <c r="AA118" s="25">
        <f t="shared" si="30"/>
        <v>0.20757491719999999</v>
      </c>
      <c r="AB118" s="25">
        <v>1.4999999999999999E-4</v>
      </c>
      <c r="AC118" s="25">
        <f t="shared" si="31"/>
        <v>1.0949999999999999E-4</v>
      </c>
    </row>
    <row r="119" spans="1:29" s="15" customFormat="1">
      <c r="A119" s="18">
        <v>367</v>
      </c>
      <c r="B119" s="25">
        <v>-3.0000000000000001E-5</v>
      </c>
      <c r="C119" s="25">
        <v>2.7720000000000002E-2</v>
      </c>
      <c r="D119" s="25">
        <f t="shared" si="17"/>
        <v>2.7725000000000003E-2</v>
      </c>
      <c r="E119" s="25"/>
      <c r="F119" s="25">
        <f t="shared" si="18"/>
        <v>1.5543940000000003E-2</v>
      </c>
      <c r="G119" s="25">
        <f t="shared" si="19"/>
        <v>0.35797693820000009</v>
      </c>
      <c r="H119" s="25">
        <v>2.665E-2</v>
      </c>
      <c r="I119" s="25">
        <f t="shared" si="20"/>
        <v>2.6655000000000002E-2</v>
      </c>
      <c r="J119" s="25"/>
      <c r="K119" s="25">
        <f t="shared" si="21"/>
        <v>1.6168410000000001E-2</v>
      </c>
      <c r="L119" s="25">
        <f t="shared" si="22"/>
        <v>0.37235848230000007</v>
      </c>
      <c r="M119" s="25">
        <v>1.5720000000000001E-2</v>
      </c>
      <c r="N119" s="25">
        <f t="shared" si="23"/>
        <v>1.5725000000000003E-2</v>
      </c>
      <c r="O119" s="25"/>
      <c r="P119" s="25">
        <f t="shared" si="24"/>
        <v>1.0034440000000002E-2</v>
      </c>
      <c r="Q119" s="25">
        <f t="shared" si="25"/>
        <v>0.23109315320000007</v>
      </c>
      <c r="R119" s="25">
        <v>3.0929999999999999E-2</v>
      </c>
      <c r="S119" s="25">
        <f t="shared" si="26"/>
        <v>3.0935000000000001E-2</v>
      </c>
      <c r="T119" s="25"/>
      <c r="U119" s="25">
        <f t="shared" si="32"/>
        <v>1.5523840000000001E-2</v>
      </c>
      <c r="V119" s="25">
        <f t="shared" si="27"/>
        <v>0.35751403520000002</v>
      </c>
      <c r="W119" s="25">
        <v>1.256E-2</v>
      </c>
      <c r="X119" s="25">
        <f t="shared" si="28"/>
        <v>1.2565E-2</v>
      </c>
      <c r="Y119" s="25"/>
      <c r="Z119" s="25">
        <f t="shared" si="29"/>
        <v>9.1577399999999993E-3</v>
      </c>
      <c r="AA119" s="25">
        <f t="shared" si="30"/>
        <v>0.21090275219999999</v>
      </c>
      <c r="AB119" s="25">
        <v>2.0000000000000002E-5</v>
      </c>
      <c r="AC119" s="25">
        <f t="shared" si="31"/>
        <v>-4.9999999999999996E-6</v>
      </c>
    </row>
    <row r="120" spans="1:29" s="15" customFormat="1">
      <c r="A120" s="18">
        <v>368</v>
      </c>
      <c r="B120" s="25">
        <v>-6.0000000000000002E-5</v>
      </c>
      <c r="C120" s="25">
        <v>2.7480000000000001E-2</v>
      </c>
      <c r="D120" s="25">
        <f t="shared" si="17"/>
        <v>2.7450000000000002E-2</v>
      </c>
      <c r="E120" s="25"/>
      <c r="F120" s="25">
        <f t="shared" si="18"/>
        <v>1.5268940000000002E-2</v>
      </c>
      <c r="G120" s="25">
        <f t="shared" si="19"/>
        <v>0.35164368820000008</v>
      </c>
      <c r="H120" s="25">
        <v>2.6519999999999998E-2</v>
      </c>
      <c r="I120" s="25">
        <f t="shared" si="20"/>
        <v>2.649E-2</v>
      </c>
      <c r="J120" s="25"/>
      <c r="K120" s="25">
        <f t="shared" si="21"/>
        <v>1.6003409999999999E-2</v>
      </c>
      <c r="L120" s="25">
        <f t="shared" si="22"/>
        <v>0.36855853230000002</v>
      </c>
      <c r="M120" s="25">
        <v>1.5469999999999999E-2</v>
      </c>
      <c r="N120" s="25">
        <f t="shared" si="23"/>
        <v>1.5439999999999999E-2</v>
      </c>
      <c r="O120" s="25"/>
      <c r="P120" s="25">
        <f t="shared" si="24"/>
        <v>9.7494399999999981E-3</v>
      </c>
      <c r="Q120" s="25">
        <f t="shared" si="25"/>
        <v>0.22452960319999996</v>
      </c>
      <c r="R120" s="25">
        <v>3.0599999999999999E-2</v>
      </c>
      <c r="S120" s="25">
        <f t="shared" si="26"/>
        <v>3.057E-2</v>
      </c>
      <c r="T120" s="25"/>
      <c r="U120" s="25">
        <f t="shared" si="32"/>
        <v>1.515884E-2</v>
      </c>
      <c r="V120" s="25">
        <f t="shared" si="27"/>
        <v>0.34910808520000003</v>
      </c>
      <c r="W120" s="25">
        <v>1.226E-2</v>
      </c>
      <c r="X120" s="25">
        <f t="shared" si="28"/>
        <v>1.223E-2</v>
      </c>
      <c r="Y120" s="25"/>
      <c r="Z120" s="25">
        <f t="shared" si="29"/>
        <v>8.8227399999999991E-3</v>
      </c>
      <c r="AA120" s="25">
        <f t="shared" si="30"/>
        <v>0.20318770219999999</v>
      </c>
      <c r="AB120" s="25">
        <v>1.2E-4</v>
      </c>
      <c r="AC120" s="25">
        <f t="shared" si="31"/>
        <v>3.0000000000000001E-5</v>
      </c>
    </row>
    <row r="121" spans="1:29" s="15" customFormat="1">
      <c r="A121" s="18">
        <v>369</v>
      </c>
      <c r="B121" s="25">
        <v>1.0000000000000001E-5</v>
      </c>
      <c r="C121" s="25">
        <v>2.751E-2</v>
      </c>
      <c r="D121" s="25">
        <f t="shared" si="17"/>
        <v>2.7435000000000001E-2</v>
      </c>
      <c r="E121" s="25"/>
      <c r="F121" s="25">
        <f t="shared" si="18"/>
        <v>1.5253940000000001E-2</v>
      </c>
      <c r="G121" s="25">
        <f t="shared" si="19"/>
        <v>0.35129823820000006</v>
      </c>
      <c r="H121" s="25">
        <v>2.6380000000000001E-2</v>
      </c>
      <c r="I121" s="25">
        <f t="shared" si="20"/>
        <v>2.6305000000000002E-2</v>
      </c>
      <c r="J121" s="25"/>
      <c r="K121" s="25">
        <f t="shared" si="21"/>
        <v>1.5818410000000001E-2</v>
      </c>
      <c r="L121" s="25">
        <f t="shared" si="22"/>
        <v>0.36429798230000004</v>
      </c>
      <c r="M121" s="25">
        <v>1.546E-2</v>
      </c>
      <c r="N121" s="25">
        <f t="shared" si="23"/>
        <v>1.5384999999999999E-2</v>
      </c>
      <c r="O121" s="25"/>
      <c r="P121" s="25">
        <f t="shared" si="24"/>
        <v>9.6944399999999986E-3</v>
      </c>
      <c r="Q121" s="25">
        <f t="shared" si="25"/>
        <v>0.22326295319999998</v>
      </c>
      <c r="R121" s="25">
        <v>3.056E-2</v>
      </c>
      <c r="S121" s="25">
        <f t="shared" si="26"/>
        <v>3.0485000000000002E-2</v>
      </c>
      <c r="T121" s="25"/>
      <c r="U121" s="25">
        <f t="shared" si="32"/>
        <v>1.5073840000000002E-2</v>
      </c>
      <c r="V121" s="25">
        <f t="shared" si="27"/>
        <v>0.34715053520000005</v>
      </c>
      <c r="W121" s="25">
        <v>1.2359999999999999E-2</v>
      </c>
      <c r="X121" s="25">
        <f t="shared" si="28"/>
        <v>1.2284999999999999E-2</v>
      </c>
      <c r="Y121" s="25"/>
      <c r="Z121" s="25">
        <f t="shared" si="29"/>
        <v>8.8777399999999985E-3</v>
      </c>
      <c r="AA121" s="25">
        <f t="shared" si="30"/>
        <v>0.20445435219999997</v>
      </c>
      <c r="AB121" s="25">
        <v>1.3999999999999999E-4</v>
      </c>
      <c r="AC121" s="25">
        <f t="shared" si="31"/>
        <v>7.4999999999999993E-5</v>
      </c>
    </row>
    <row r="122" spans="1:29" s="15" customFormat="1">
      <c r="A122" s="18">
        <v>370</v>
      </c>
      <c r="B122" s="25">
        <v>-1.0000000000000001E-5</v>
      </c>
      <c r="C122" s="25">
        <v>2.7349999999999999E-2</v>
      </c>
      <c r="D122" s="25">
        <f t="shared" si="17"/>
        <v>2.7334999999999998E-2</v>
      </c>
      <c r="E122" s="25"/>
      <c r="F122" s="25">
        <f t="shared" si="18"/>
        <v>1.5153939999999998E-2</v>
      </c>
      <c r="G122" s="25">
        <f t="shared" si="19"/>
        <v>0.34899523819999995</v>
      </c>
      <c r="H122" s="25">
        <v>2.6280000000000001E-2</v>
      </c>
      <c r="I122" s="25">
        <f t="shared" si="20"/>
        <v>2.6265E-2</v>
      </c>
      <c r="J122" s="25"/>
      <c r="K122" s="25">
        <f t="shared" si="21"/>
        <v>1.577841E-2</v>
      </c>
      <c r="L122" s="25">
        <f t="shared" si="22"/>
        <v>0.36337678230000003</v>
      </c>
      <c r="M122" s="25">
        <v>1.537E-2</v>
      </c>
      <c r="N122" s="25">
        <f t="shared" si="23"/>
        <v>1.5355000000000001E-2</v>
      </c>
      <c r="O122" s="25"/>
      <c r="P122" s="25">
        <f t="shared" si="24"/>
        <v>9.6644399999999998E-3</v>
      </c>
      <c r="Q122" s="25">
        <f t="shared" si="25"/>
        <v>0.22257205320000001</v>
      </c>
      <c r="R122" s="25">
        <v>3.0419999999999999E-2</v>
      </c>
      <c r="S122" s="25">
        <f t="shared" si="26"/>
        <v>3.0404999999999998E-2</v>
      </c>
      <c r="T122" s="25"/>
      <c r="U122" s="25">
        <f t="shared" si="32"/>
        <v>1.4993839999999998E-2</v>
      </c>
      <c r="V122" s="25">
        <f t="shared" si="27"/>
        <v>0.34530813519999998</v>
      </c>
      <c r="W122" s="25">
        <v>1.2070000000000001E-2</v>
      </c>
      <c r="X122" s="25">
        <f t="shared" si="28"/>
        <v>1.2055000000000001E-2</v>
      </c>
      <c r="Y122" s="25"/>
      <c r="Z122" s="25">
        <f t="shared" si="29"/>
        <v>8.647740000000001E-3</v>
      </c>
      <c r="AA122" s="25">
        <f t="shared" si="30"/>
        <v>0.19915745220000003</v>
      </c>
      <c r="AB122" s="25">
        <v>4.0000000000000003E-5</v>
      </c>
      <c r="AC122" s="25">
        <f t="shared" si="31"/>
        <v>1.5000000000000002E-5</v>
      </c>
    </row>
    <row r="123" spans="1:29" s="15" customFormat="1">
      <c r="A123" s="18">
        <v>371</v>
      </c>
      <c r="B123" s="25">
        <v>4.0000000000000003E-5</v>
      </c>
      <c r="C123" s="25">
        <v>2.7199999999999998E-2</v>
      </c>
      <c r="D123" s="25">
        <f t="shared" si="17"/>
        <v>2.7125E-2</v>
      </c>
      <c r="E123" s="25"/>
      <c r="F123" s="25">
        <f t="shared" si="18"/>
        <v>1.4943939999999999E-2</v>
      </c>
      <c r="G123" s="25">
        <f t="shared" si="19"/>
        <v>0.34415893819999999</v>
      </c>
      <c r="H123" s="25">
        <v>2.597E-2</v>
      </c>
      <c r="I123" s="25">
        <f t="shared" si="20"/>
        <v>2.5895000000000001E-2</v>
      </c>
      <c r="J123" s="25"/>
      <c r="K123" s="25">
        <f t="shared" si="21"/>
        <v>1.5408410000000001E-2</v>
      </c>
      <c r="L123" s="25">
        <f t="shared" si="22"/>
        <v>0.35485568230000003</v>
      </c>
      <c r="M123" s="25">
        <v>1.525E-2</v>
      </c>
      <c r="N123" s="25">
        <f t="shared" si="23"/>
        <v>1.5174999999999999E-2</v>
      </c>
      <c r="O123" s="25"/>
      <c r="P123" s="25">
        <f t="shared" si="24"/>
        <v>9.4844400000000002E-3</v>
      </c>
      <c r="Q123" s="25">
        <f t="shared" si="25"/>
        <v>0.21842665320000001</v>
      </c>
      <c r="R123" s="25">
        <v>3.023E-2</v>
      </c>
      <c r="S123" s="25">
        <f t="shared" si="26"/>
        <v>3.0155000000000001E-2</v>
      </c>
      <c r="T123" s="25"/>
      <c r="U123" s="25">
        <f t="shared" si="32"/>
        <v>1.4743840000000001E-2</v>
      </c>
      <c r="V123" s="25">
        <f t="shared" si="27"/>
        <v>0.33955063520000006</v>
      </c>
      <c r="W123" s="25">
        <v>1.205E-2</v>
      </c>
      <c r="X123" s="25">
        <f t="shared" si="28"/>
        <v>1.1975E-2</v>
      </c>
      <c r="Y123" s="25"/>
      <c r="Z123" s="25">
        <f t="shared" si="29"/>
        <v>8.567739999999999E-3</v>
      </c>
      <c r="AA123" s="25">
        <f t="shared" si="30"/>
        <v>0.19731505219999998</v>
      </c>
      <c r="AB123" s="25">
        <v>1.1E-4</v>
      </c>
      <c r="AC123" s="25">
        <f t="shared" si="31"/>
        <v>7.5000000000000007E-5</v>
      </c>
    </row>
    <row r="124" spans="1:29" s="15" customFormat="1">
      <c r="A124" s="18">
        <v>372</v>
      </c>
      <c r="B124" s="25">
        <v>-9.0000000000000006E-5</v>
      </c>
      <c r="C124" s="25">
        <v>2.7009999999999999E-2</v>
      </c>
      <c r="D124" s="25">
        <f t="shared" si="17"/>
        <v>2.6994999999999998E-2</v>
      </c>
      <c r="E124" s="25"/>
      <c r="F124" s="25">
        <f t="shared" si="18"/>
        <v>1.4813939999999998E-2</v>
      </c>
      <c r="G124" s="25">
        <f t="shared" si="19"/>
        <v>0.34116503819999994</v>
      </c>
      <c r="H124" s="25">
        <v>2.5950000000000001E-2</v>
      </c>
      <c r="I124" s="25">
        <f t="shared" si="20"/>
        <v>2.5935E-2</v>
      </c>
      <c r="J124" s="25"/>
      <c r="K124" s="25">
        <f t="shared" si="21"/>
        <v>1.5448409999999999E-2</v>
      </c>
      <c r="L124" s="25">
        <f t="shared" si="22"/>
        <v>0.35577688229999999</v>
      </c>
      <c r="M124" s="25">
        <v>1.4999999999999999E-2</v>
      </c>
      <c r="N124" s="25">
        <f t="shared" si="23"/>
        <v>1.4985E-2</v>
      </c>
      <c r="O124" s="25"/>
      <c r="P124" s="25">
        <f t="shared" si="24"/>
        <v>9.294440000000001E-3</v>
      </c>
      <c r="Q124" s="25">
        <f t="shared" si="25"/>
        <v>0.21405095320000003</v>
      </c>
      <c r="R124" s="25">
        <v>2.9989999999999999E-2</v>
      </c>
      <c r="S124" s="25">
        <f t="shared" si="26"/>
        <v>2.9974999999999998E-2</v>
      </c>
      <c r="T124" s="25"/>
      <c r="U124" s="25">
        <f t="shared" si="32"/>
        <v>1.4563839999999998E-2</v>
      </c>
      <c r="V124" s="25">
        <f t="shared" si="27"/>
        <v>0.33540523519999998</v>
      </c>
      <c r="W124" s="25">
        <v>1.1650000000000001E-2</v>
      </c>
      <c r="X124" s="25">
        <f t="shared" si="28"/>
        <v>1.1635000000000001E-2</v>
      </c>
      <c r="Y124" s="25"/>
      <c r="Z124" s="25">
        <f t="shared" si="29"/>
        <v>8.2277400000000007E-3</v>
      </c>
      <c r="AA124" s="25">
        <f t="shared" si="30"/>
        <v>0.18948485220000003</v>
      </c>
      <c r="AB124" s="25">
        <v>1.2E-4</v>
      </c>
      <c r="AC124" s="25">
        <f t="shared" si="31"/>
        <v>1.4999999999999999E-5</v>
      </c>
    </row>
    <row r="125" spans="1:29" s="15" customFormat="1">
      <c r="A125" s="18">
        <v>373</v>
      </c>
      <c r="B125" s="25">
        <v>-3.0000000000000001E-5</v>
      </c>
      <c r="C125" s="25">
        <v>2.6939999999999999E-2</v>
      </c>
      <c r="D125" s="25">
        <f t="shared" si="17"/>
        <v>2.6889999999999997E-2</v>
      </c>
      <c r="E125" s="25"/>
      <c r="F125" s="25">
        <f t="shared" si="18"/>
        <v>1.4708939999999997E-2</v>
      </c>
      <c r="G125" s="25">
        <f t="shared" si="19"/>
        <v>0.33874688819999993</v>
      </c>
      <c r="H125" s="25">
        <v>2.555E-2</v>
      </c>
      <c r="I125" s="25">
        <f t="shared" si="20"/>
        <v>2.5499999999999998E-2</v>
      </c>
      <c r="J125" s="25"/>
      <c r="K125" s="25">
        <f t="shared" si="21"/>
        <v>1.5013409999999998E-2</v>
      </c>
      <c r="L125" s="25">
        <f t="shared" si="22"/>
        <v>0.34575883229999999</v>
      </c>
      <c r="M125" s="25">
        <v>1.508E-2</v>
      </c>
      <c r="N125" s="25">
        <f t="shared" si="23"/>
        <v>1.503E-2</v>
      </c>
      <c r="O125" s="25"/>
      <c r="P125" s="25">
        <f t="shared" si="24"/>
        <v>9.3394400000000009E-3</v>
      </c>
      <c r="Q125" s="25">
        <f t="shared" si="25"/>
        <v>0.21508730320000002</v>
      </c>
      <c r="R125" s="25">
        <v>2.9919999999999999E-2</v>
      </c>
      <c r="S125" s="25">
        <f t="shared" si="26"/>
        <v>2.9869999999999997E-2</v>
      </c>
      <c r="T125" s="25"/>
      <c r="U125" s="25">
        <f t="shared" si="32"/>
        <v>1.4458839999999997E-2</v>
      </c>
      <c r="V125" s="25">
        <f t="shared" si="27"/>
        <v>0.33298708519999998</v>
      </c>
      <c r="W125" s="25">
        <v>1.191E-2</v>
      </c>
      <c r="X125" s="25">
        <f t="shared" si="28"/>
        <v>1.1860000000000001E-2</v>
      </c>
      <c r="Y125" s="25"/>
      <c r="Z125" s="25">
        <f t="shared" si="29"/>
        <v>8.4527400000000003E-3</v>
      </c>
      <c r="AA125" s="25">
        <f t="shared" si="30"/>
        <v>0.19466660220000001</v>
      </c>
      <c r="AB125" s="25">
        <v>1.2999999999999999E-4</v>
      </c>
      <c r="AC125" s="25">
        <f t="shared" si="31"/>
        <v>4.9999999999999996E-5</v>
      </c>
    </row>
    <row r="126" spans="1:29" s="15" customFormat="1">
      <c r="A126" s="18">
        <v>374</v>
      </c>
      <c r="B126" s="25">
        <v>1.0000000000000001E-5</v>
      </c>
      <c r="C126" s="25">
        <v>2.6679999999999999E-2</v>
      </c>
      <c r="D126" s="25">
        <f t="shared" si="17"/>
        <v>2.6599999999999999E-2</v>
      </c>
      <c r="E126" s="25"/>
      <c r="F126" s="25">
        <f t="shared" si="18"/>
        <v>1.4418939999999998E-2</v>
      </c>
      <c r="G126" s="25">
        <f t="shared" si="19"/>
        <v>0.33206818819999995</v>
      </c>
      <c r="H126" s="25">
        <v>2.5860000000000001E-2</v>
      </c>
      <c r="I126" s="25">
        <f t="shared" si="20"/>
        <v>2.5780000000000001E-2</v>
      </c>
      <c r="J126" s="25"/>
      <c r="K126" s="25">
        <f t="shared" si="21"/>
        <v>1.529341E-2</v>
      </c>
      <c r="L126" s="25">
        <f t="shared" si="22"/>
        <v>0.35220723230000001</v>
      </c>
      <c r="M126" s="25">
        <v>1.473E-2</v>
      </c>
      <c r="N126" s="25">
        <f t="shared" si="23"/>
        <v>1.465E-2</v>
      </c>
      <c r="O126" s="25"/>
      <c r="P126" s="25">
        <f t="shared" si="24"/>
        <v>8.9594399999999991E-3</v>
      </c>
      <c r="Q126" s="25">
        <f t="shared" si="25"/>
        <v>0.20633590319999998</v>
      </c>
      <c r="R126" s="25">
        <v>2.971E-2</v>
      </c>
      <c r="S126" s="25">
        <f t="shared" si="26"/>
        <v>2.963E-2</v>
      </c>
      <c r="T126" s="25"/>
      <c r="U126" s="25">
        <f t="shared" si="32"/>
        <v>1.421884E-2</v>
      </c>
      <c r="V126" s="25">
        <f t="shared" si="27"/>
        <v>0.32745988520000002</v>
      </c>
      <c r="W126" s="25">
        <v>1.15E-2</v>
      </c>
      <c r="X126" s="25">
        <f t="shared" si="28"/>
        <v>1.142E-2</v>
      </c>
      <c r="Y126" s="25"/>
      <c r="Z126" s="25">
        <f t="shared" si="29"/>
        <v>8.0127399999999991E-3</v>
      </c>
      <c r="AA126" s="25">
        <f t="shared" si="30"/>
        <v>0.1845334022</v>
      </c>
      <c r="AB126" s="25">
        <v>1.4999999999999999E-4</v>
      </c>
      <c r="AC126" s="25">
        <f t="shared" si="31"/>
        <v>7.9999999999999993E-5</v>
      </c>
    </row>
    <row r="127" spans="1:29" s="15" customFormat="1">
      <c r="A127" s="18">
        <v>375</v>
      </c>
      <c r="B127" s="25">
        <v>-3.0000000000000001E-5</v>
      </c>
      <c r="C127" s="25">
        <v>2.6599999999999999E-2</v>
      </c>
      <c r="D127" s="25">
        <f t="shared" si="17"/>
        <v>2.6509999999999999E-2</v>
      </c>
      <c r="E127" s="25"/>
      <c r="F127" s="25">
        <f t="shared" si="18"/>
        <v>1.4328939999999998E-2</v>
      </c>
      <c r="G127" s="25">
        <f t="shared" si="19"/>
        <v>0.32999548819999996</v>
      </c>
      <c r="H127" s="25">
        <v>2.5139999999999999E-2</v>
      </c>
      <c r="I127" s="25">
        <f t="shared" si="20"/>
        <v>2.5049999999999999E-2</v>
      </c>
      <c r="J127" s="25"/>
      <c r="K127" s="25">
        <f t="shared" si="21"/>
        <v>1.4563409999999999E-2</v>
      </c>
      <c r="L127" s="25">
        <f t="shared" si="22"/>
        <v>0.33539533230000002</v>
      </c>
      <c r="M127" s="25">
        <v>1.4710000000000001E-2</v>
      </c>
      <c r="N127" s="25">
        <f t="shared" si="23"/>
        <v>1.4620000000000001E-2</v>
      </c>
      <c r="O127" s="25"/>
      <c r="P127" s="25">
        <f t="shared" si="24"/>
        <v>8.9294400000000003E-3</v>
      </c>
      <c r="Q127" s="25">
        <f t="shared" si="25"/>
        <v>0.20564500320000001</v>
      </c>
      <c r="R127" s="25">
        <v>2.9420000000000002E-2</v>
      </c>
      <c r="S127" s="25">
        <f t="shared" si="26"/>
        <v>2.9330000000000002E-2</v>
      </c>
      <c r="T127" s="25"/>
      <c r="U127" s="25">
        <f t="shared" si="32"/>
        <v>1.3918840000000002E-2</v>
      </c>
      <c r="V127" s="25">
        <f t="shared" si="27"/>
        <v>0.32055088520000008</v>
      </c>
      <c r="W127" s="25">
        <v>1.166E-2</v>
      </c>
      <c r="X127" s="25">
        <f t="shared" si="28"/>
        <v>1.157E-2</v>
      </c>
      <c r="Y127" s="25"/>
      <c r="Z127" s="25">
        <f t="shared" si="29"/>
        <v>8.1627399999999999E-3</v>
      </c>
      <c r="AA127" s="25">
        <f t="shared" si="30"/>
        <v>0.1879879022</v>
      </c>
      <c r="AB127" s="25">
        <v>2.1000000000000001E-4</v>
      </c>
      <c r="AC127" s="25">
        <f t="shared" si="31"/>
        <v>9.0000000000000006E-5</v>
      </c>
    </row>
    <row r="128" spans="1:29" s="15" customFormat="1">
      <c r="A128" s="18">
        <v>376</v>
      </c>
      <c r="B128" s="25">
        <v>-1.4999999999999999E-4</v>
      </c>
      <c r="C128" s="25">
        <v>2.6450000000000001E-2</v>
      </c>
      <c r="D128" s="25">
        <f t="shared" si="17"/>
        <v>2.64905E-2</v>
      </c>
      <c r="E128" s="25"/>
      <c r="F128" s="25">
        <f t="shared" si="18"/>
        <v>1.430944E-2</v>
      </c>
      <c r="G128" s="25">
        <f t="shared" si="19"/>
        <v>0.3295464032</v>
      </c>
      <c r="H128" s="25">
        <v>2.5680000000000001E-2</v>
      </c>
      <c r="I128" s="25">
        <f t="shared" si="20"/>
        <v>2.57205E-2</v>
      </c>
      <c r="J128" s="25"/>
      <c r="K128" s="25">
        <f t="shared" si="21"/>
        <v>1.523391E-2</v>
      </c>
      <c r="L128" s="25">
        <f t="shared" si="22"/>
        <v>0.35083694730000003</v>
      </c>
      <c r="M128" s="25">
        <v>1.444E-2</v>
      </c>
      <c r="N128" s="25">
        <f t="shared" si="23"/>
        <v>1.44805E-2</v>
      </c>
      <c r="O128" s="25"/>
      <c r="P128" s="25">
        <f t="shared" si="24"/>
        <v>8.7899399999999996E-3</v>
      </c>
      <c r="Q128" s="25">
        <f t="shared" si="25"/>
        <v>0.20243231819999999</v>
      </c>
      <c r="R128" s="25">
        <v>2.9399999999999999E-2</v>
      </c>
      <c r="S128" s="25">
        <f t="shared" si="26"/>
        <v>2.9440499999999998E-2</v>
      </c>
      <c r="T128" s="25"/>
      <c r="U128" s="25">
        <f t="shared" si="32"/>
        <v>1.4029339999999998E-2</v>
      </c>
      <c r="V128" s="25">
        <f t="shared" si="27"/>
        <v>0.32309570019999995</v>
      </c>
      <c r="W128" s="25">
        <v>1.0999999999999999E-2</v>
      </c>
      <c r="X128" s="25">
        <f t="shared" si="28"/>
        <v>1.10405E-2</v>
      </c>
      <c r="Y128" s="25"/>
      <c r="Z128" s="25">
        <f t="shared" si="29"/>
        <v>7.6332399999999995E-3</v>
      </c>
      <c r="AA128" s="25">
        <f t="shared" si="30"/>
        <v>0.1757935172</v>
      </c>
      <c r="AB128" s="25">
        <v>6.8999999999999997E-5</v>
      </c>
      <c r="AC128" s="25">
        <f t="shared" si="31"/>
        <v>-4.0499999999999995E-5</v>
      </c>
    </row>
    <row r="129" spans="1:29" s="15" customFormat="1">
      <c r="A129" s="18">
        <v>377</v>
      </c>
      <c r="B129" s="25">
        <v>-6.0000000000000002E-5</v>
      </c>
      <c r="C129" s="25">
        <v>2.6839999999999999E-2</v>
      </c>
      <c r="D129" s="25">
        <f t="shared" si="17"/>
        <v>2.6804999999999999E-2</v>
      </c>
      <c r="E129" s="25"/>
      <c r="F129" s="25">
        <f t="shared" si="18"/>
        <v>1.4623939999999998E-2</v>
      </c>
      <c r="G129" s="25">
        <f t="shared" si="19"/>
        <v>0.33678933819999995</v>
      </c>
      <c r="H129" s="25">
        <v>2.4830000000000001E-2</v>
      </c>
      <c r="I129" s="25">
        <f t="shared" si="20"/>
        <v>2.4795000000000001E-2</v>
      </c>
      <c r="J129" s="25"/>
      <c r="K129" s="25">
        <f t="shared" si="21"/>
        <v>1.4308410000000001E-2</v>
      </c>
      <c r="L129" s="25">
        <f t="shared" si="22"/>
        <v>0.32952268230000004</v>
      </c>
      <c r="M129" s="25">
        <v>1.478E-2</v>
      </c>
      <c r="N129" s="25">
        <f t="shared" si="23"/>
        <v>1.4744999999999999E-2</v>
      </c>
      <c r="O129" s="25"/>
      <c r="P129" s="25">
        <f t="shared" si="24"/>
        <v>9.0544400000000004E-3</v>
      </c>
      <c r="Q129" s="25">
        <f t="shared" si="25"/>
        <v>0.20852375320000002</v>
      </c>
      <c r="R129" s="25">
        <v>2.9010000000000001E-2</v>
      </c>
      <c r="S129" s="25">
        <f t="shared" si="26"/>
        <v>2.8975000000000001E-2</v>
      </c>
      <c r="T129" s="25"/>
      <c r="U129" s="25">
        <f t="shared" si="32"/>
        <v>1.3563840000000001E-2</v>
      </c>
      <c r="V129" s="25">
        <f t="shared" si="27"/>
        <v>0.31237523520000005</v>
      </c>
      <c r="W129" s="25">
        <v>1.174E-2</v>
      </c>
      <c r="X129" s="25">
        <f t="shared" si="28"/>
        <v>1.1705E-2</v>
      </c>
      <c r="Y129" s="25"/>
      <c r="Z129" s="25">
        <f t="shared" si="29"/>
        <v>8.2977399999999996E-3</v>
      </c>
      <c r="AA129" s="25">
        <f t="shared" si="30"/>
        <v>0.1910969522</v>
      </c>
      <c r="AB129" s="25">
        <v>1.2999999999999999E-4</v>
      </c>
      <c r="AC129" s="25">
        <f t="shared" si="31"/>
        <v>3.4999999999999997E-5</v>
      </c>
    </row>
    <row r="130" spans="1:29" s="15" customFormat="1">
      <c r="A130" s="18">
        <v>378</v>
      </c>
      <c r="B130" s="25">
        <v>-1.2E-4</v>
      </c>
      <c r="C130" s="25">
        <v>2.581E-2</v>
      </c>
      <c r="D130" s="25">
        <f t="shared" si="17"/>
        <v>2.5825000000000001E-2</v>
      </c>
      <c r="E130" s="25"/>
      <c r="F130" s="25">
        <f t="shared" si="18"/>
        <v>1.364394E-2</v>
      </c>
      <c r="G130" s="25">
        <f t="shared" si="19"/>
        <v>0.31421993820000005</v>
      </c>
      <c r="H130" s="25">
        <v>2.4979999999999999E-2</v>
      </c>
      <c r="I130" s="25">
        <f t="shared" si="20"/>
        <v>2.4995E-2</v>
      </c>
      <c r="J130" s="25"/>
      <c r="K130" s="25">
        <f t="shared" si="21"/>
        <v>1.4508409999999999E-2</v>
      </c>
      <c r="L130" s="25">
        <f t="shared" si="22"/>
        <v>0.33412868229999998</v>
      </c>
      <c r="M130" s="25">
        <v>1.383E-2</v>
      </c>
      <c r="N130" s="25">
        <f t="shared" si="23"/>
        <v>1.3845E-2</v>
      </c>
      <c r="O130" s="25"/>
      <c r="P130" s="25">
        <f t="shared" si="24"/>
        <v>8.1544399999999989E-3</v>
      </c>
      <c r="Q130" s="25">
        <f t="shared" si="25"/>
        <v>0.18779675319999997</v>
      </c>
      <c r="R130" s="25">
        <v>2.86E-2</v>
      </c>
      <c r="S130" s="25">
        <f t="shared" si="26"/>
        <v>2.8615000000000002E-2</v>
      </c>
      <c r="T130" s="25"/>
      <c r="U130" s="25">
        <f t="shared" si="32"/>
        <v>1.3203840000000001E-2</v>
      </c>
      <c r="V130" s="25">
        <f t="shared" si="27"/>
        <v>0.30408443520000006</v>
      </c>
      <c r="W130" s="25">
        <v>1.0659999999999999E-2</v>
      </c>
      <c r="X130" s="25">
        <f t="shared" si="28"/>
        <v>1.0674999999999999E-2</v>
      </c>
      <c r="Y130" s="25"/>
      <c r="Z130" s="25">
        <f t="shared" si="29"/>
        <v>7.2677399999999982E-3</v>
      </c>
      <c r="AA130" s="25">
        <f t="shared" si="30"/>
        <v>0.16737605219999996</v>
      </c>
      <c r="AB130" s="25">
        <v>9.0000000000000006E-5</v>
      </c>
      <c r="AC130" s="25">
        <f t="shared" si="31"/>
        <v>-1.4999999999999999E-5</v>
      </c>
    </row>
    <row r="131" spans="1:29" s="15" customFormat="1">
      <c r="A131" s="18">
        <v>379</v>
      </c>
      <c r="B131" s="25">
        <v>-8.0000000000000007E-5</v>
      </c>
      <c r="C131" s="25">
        <v>2.623E-2</v>
      </c>
      <c r="D131" s="25">
        <f t="shared" ref="D131:D194" si="33">C131-AC131</f>
        <v>2.622E-2</v>
      </c>
      <c r="E131" s="25"/>
      <c r="F131" s="25">
        <f t="shared" ref="F131:F194" si="34">D131-0.01218106</f>
        <v>1.403894E-2</v>
      </c>
      <c r="G131" s="25">
        <f t="shared" ref="G131:G194" si="35">F131*23.03</f>
        <v>0.32331678819999998</v>
      </c>
      <c r="H131" s="25">
        <v>2.435E-2</v>
      </c>
      <c r="I131" s="25">
        <f t="shared" ref="I131:I194" si="36">H131-AC131</f>
        <v>2.4340000000000001E-2</v>
      </c>
      <c r="J131" s="25"/>
      <c r="K131" s="25">
        <f t="shared" ref="K131:K194" si="37">I131-0.01048659</f>
        <v>1.385341E-2</v>
      </c>
      <c r="L131" s="25">
        <f t="shared" ref="L131:L194" si="38">K131*23.03</f>
        <v>0.3190440323</v>
      </c>
      <c r="M131" s="25">
        <v>1.4279999999999999E-2</v>
      </c>
      <c r="N131" s="25">
        <f t="shared" ref="N131:N194" si="39">M131-AC131</f>
        <v>1.427E-2</v>
      </c>
      <c r="O131" s="25"/>
      <c r="P131" s="25">
        <f t="shared" ref="P131:P194" si="40">N131-0.00569056</f>
        <v>8.5794400000000007E-3</v>
      </c>
      <c r="Q131" s="25">
        <f t="shared" ref="Q131:Q194" si="41">P131*23.03</f>
        <v>0.19758450320000004</v>
      </c>
      <c r="R131" s="25">
        <v>2.8639999999999999E-2</v>
      </c>
      <c r="S131" s="25">
        <f t="shared" ref="S131:S194" si="42">R131-AC131</f>
        <v>2.8629999999999999E-2</v>
      </c>
      <c r="T131" s="25"/>
      <c r="U131" s="25">
        <f t="shared" si="32"/>
        <v>1.3218839999999999E-2</v>
      </c>
      <c r="V131" s="25">
        <f t="shared" ref="V131:V194" si="43">U131*23.03</f>
        <v>0.30442988519999997</v>
      </c>
      <c r="W131" s="25">
        <v>1.1480000000000001E-2</v>
      </c>
      <c r="X131" s="25">
        <f t="shared" ref="X131:X194" si="44">W131-AC131</f>
        <v>1.1470000000000001E-2</v>
      </c>
      <c r="Y131" s="25"/>
      <c r="Z131" s="25">
        <f t="shared" ref="Z131:Z194" si="45">X131-0.00340726</f>
        <v>8.0627400000000005E-3</v>
      </c>
      <c r="AA131" s="25">
        <f t="shared" ref="AA131:AA194" si="46">Z131*23.03</f>
        <v>0.18568490220000003</v>
      </c>
      <c r="AB131" s="25">
        <v>1E-4</v>
      </c>
      <c r="AC131" s="25">
        <f t="shared" ref="AC131:AC194" si="47">(B131+AB131)/2</f>
        <v>9.9999999999999991E-6</v>
      </c>
    </row>
    <row r="132" spans="1:29" s="15" customFormat="1">
      <c r="A132" s="18">
        <v>380</v>
      </c>
      <c r="B132" s="25">
        <v>0</v>
      </c>
      <c r="C132" s="25">
        <v>2.5530000000000001E-2</v>
      </c>
      <c r="D132" s="25">
        <f t="shared" si="33"/>
        <v>2.5490000000000002E-2</v>
      </c>
      <c r="E132" s="25"/>
      <c r="F132" s="25">
        <f t="shared" si="34"/>
        <v>1.3308940000000002E-2</v>
      </c>
      <c r="G132" s="25">
        <f t="shared" si="35"/>
        <v>0.30650488820000005</v>
      </c>
      <c r="H132" s="25">
        <v>2.5149999999999999E-2</v>
      </c>
      <c r="I132" s="25">
        <f t="shared" si="36"/>
        <v>2.511E-2</v>
      </c>
      <c r="J132" s="25"/>
      <c r="K132" s="25">
        <f t="shared" si="37"/>
        <v>1.462341E-2</v>
      </c>
      <c r="L132" s="25">
        <f t="shared" si="38"/>
        <v>0.3367771323</v>
      </c>
      <c r="M132" s="25">
        <v>1.376E-2</v>
      </c>
      <c r="N132" s="25">
        <f t="shared" si="39"/>
        <v>1.372E-2</v>
      </c>
      <c r="O132" s="25"/>
      <c r="P132" s="25">
        <f t="shared" si="40"/>
        <v>8.0294399999999988E-3</v>
      </c>
      <c r="Q132" s="25">
        <f t="shared" si="41"/>
        <v>0.18491800319999999</v>
      </c>
      <c r="R132" s="25">
        <v>2.8490000000000001E-2</v>
      </c>
      <c r="S132" s="25">
        <f t="shared" si="42"/>
        <v>2.8450000000000003E-2</v>
      </c>
      <c r="T132" s="25"/>
      <c r="U132" s="25">
        <f t="shared" si="32"/>
        <v>1.3038840000000003E-2</v>
      </c>
      <c r="V132" s="25">
        <f t="shared" si="43"/>
        <v>0.30028448520000006</v>
      </c>
      <c r="W132" s="25">
        <v>1.038E-2</v>
      </c>
      <c r="X132" s="25">
        <f t="shared" si="44"/>
        <v>1.034E-2</v>
      </c>
      <c r="Y132" s="25"/>
      <c r="Z132" s="25">
        <f t="shared" si="45"/>
        <v>6.9327399999999997E-3</v>
      </c>
      <c r="AA132" s="25">
        <f t="shared" si="46"/>
        <v>0.15966100220000001</v>
      </c>
      <c r="AB132" s="25">
        <v>8.0000000000000007E-5</v>
      </c>
      <c r="AC132" s="25">
        <f t="shared" si="47"/>
        <v>4.0000000000000003E-5</v>
      </c>
    </row>
    <row r="133" spans="1:29" s="15" customFormat="1">
      <c r="A133" s="18">
        <v>381</v>
      </c>
      <c r="B133" s="25">
        <v>0</v>
      </c>
      <c r="C133" s="25">
        <v>2.6290000000000001E-2</v>
      </c>
      <c r="D133" s="25">
        <f t="shared" si="33"/>
        <v>2.6250000000000002E-2</v>
      </c>
      <c r="E133" s="25"/>
      <c r="F133" s="25">
        <f t="shared" si="34"/>
        <v>1.4068940000000002E-2</v>
      </c>
      <c r="G133" s="25">
        <f t="shared" si="35"/>
        <v>0.32400768820000009</v>
      </c>
      <c r="H133" s="25">
        <v>2.4170000000000001E-2</v>
      </c>
      <c r="I133" s="25">
        <f t="shared" si="36"/>
        <v>2.4130000000000002E-2</v>
      </c>
      <c r="J133" s="25"/>
      <c r="K133" s="25">
        <f t="shared" si="37"/>
        <v>1.3643410000000002E-2</v>
      </c>
      <c r="L133" s="25">
        <f t="shared" si="38"/>
        <v>0.31420773230000004</v>
      </c>
      <c r="M133" s="25">
        <v>1.465E-2</v>
      </c>
      <c r="N133" s="25">
        <f t="shared" si="39"/>
        <v>1.461E-2</v>
      </c>
      <c r="O133" s="25"/>
      <c r="P133" s="25">
        <f t="shared" si="40"/>
        <v>8.9194400000000007E-3</v>
      </c>
      <c r="Q133" s="25">
        <f t="shared" si="41"/>
        <v>0.20541470320000002</v>
      </c>
      <c r="R133" s="25">
        <v>2.8670000000000001E-2</v>
      </c>
      <c r="S133" s="25">
        <f t="shared" si="42"/>
        <v>2.8630000000000003E-2</v>
      </c>
      <c r="T133" s="25"/>
      <c r="U133" s="25">
        <f t="shared" si="32"/>
        <v>1.3218840000000003E-2</v>
      </c>
      <c r="V133" s="25">
        <f t="shared" si="43"/>
        <v>0.30442988520000008</v>
      </c>
      <c r="W133" s="25">
        <v>1.137E-2</v>
      </c>
      <c r="X133" s="25">
        <f t="shared" si="44"/>
        <v>1.133E-2</v>
      </c>
      <c r="Y133" s="25"/>
      <c r="Z133" s="25">
        <f t="shared" si="45"/>
        <v>7.9227399999999993E-3</v>
      </c>
      <c r="AA133" s="25">
        <f t="shared" si="46"/>
        <v>0.18246070219999999</v>
      </c>
      <c r="AB133" s="25">
        <v>8.0000000000000007E-5</v>
      </c>
      <c r="AC133" s="25">
        <f t="shared" si="47"/>
        <v>4.0000000000000003E-5</v>
      </c>
    </row>
    <row r="134" spans="1:29" s="15" customFormat="1">
      <c r="A134" s="18">
        <v>382</v>
      </c>
      <c r="B134" s="25">
        <v>-4.0000000000000003E-5</v>
      </c>
      <c r="C134" s="25">
        <v>2.5090000000000001E-2</v>
      </c>
      <c r="D134" s="25">
        <f t="shared" si="33"/>
        <v>2.5010000000000001E-2</v>
      </c>
      <c r="E134" s="25"/>
      <c r="F134" s="25">
        <f t="shared" si="34"/>
        <v>1.282894E-2</v>
      </c>
      <c r="G134" s="25">
        <f t="shared" si="35"/>
        <v>0.29545048820000003</v>
      </c>
      <c r="H134" s="25">
        <v>2.5260000000000001E-2</v>
      </c>
      <c r="I134" s="25">
        <f t="shared" si="36"/>
        <v>2.5180000000000001E-2</v>
      </c>
      <c r="J134" s="25"/>
      <c r="K134" s="25">
        <f t="shared" si="37"/>
        <v>1.469341E-2</v>
      </c>
      <c r="L134" s="25">
        <f t="shared" si="38"/>
        <v>0.33838923230000001</v>
      </c>
      <c r="M134" s="25">
        <v>1.349E-2</v>
      </c>
      <c r="N134" s="25">
        <f t="shared" si="39"/>
        <v>1.341E-2</v>
      </c>
      <c r="O134" s="25"/>
      <c r="P134" s="25">
        <f t="shared" si="40"/>
        <v>7.7194400000000002E-3</v>
      </c>
      <c r="Q134" s="25">
        <f t="shared" si="41"/>
        <v>0.1777787032</v>
      </c>
      <c r="R134" s="25">
        <v>2.8410000000000001E-2</v>
      </c>
      <c r="S134" s="25">
        <f t="shared" si="42"/>
        <v>2.8330000000000001E-2</v>
      </c>
      <c r="T134" s="25"/>
      <c r="U134" s="25">
        <f t="shared" si="32"/>
        <v>1.2918840000000001E-2</v>
      </c>
      <c r="V134" s="25">
        <f t="shared" si="43"/>
        <v>0.29752088520000003</v>
      </c>
      <c r="W134" s="25">
        <v>9.9600000000000001E-3</v>
      </c>
      <c r="X134" s="25">
        <f t="shared" si="44"/>
        <v>9.8799999999999999E-3</v>
      </c>
      <c r="Y134" s="25"/>
      <c r="Z134" s="25">
        <f t="shared" si="45"/>
        <v>6.4727399999999994E-3</v>
      </c>
      <c r="AA134" s="25">
        <f t="shared" si="46"/>
        <v>0.1490672022</v>
      </c>
      <c r="AB134" s="25">
        <v>2.0000000000000001E-4</v>
      </c>
      <c r="AC134" s="25">
        <f t="shared" si="47"/>
        <v>8.0000000000000007E-5</v>
      </c>
    </row>
    <row r="135" spans="1:29" s="15" customFormat="1">
      <c r="A135" s="18">
        <v>383</v>
      </c>
      <c r="B135" s="25">
        <v>-4.0000000000000003E-5</v>
      </c>
      <c r="C135" s="25">
        <v>2.5909999999999999E-2</v>
      </c>
      <c r="D135" s="25">
        <f t="shared" si="33"/>
        <v>2.5855E-2</v>
      </c>
      <c r="E135" s="25"/>
      <c r="F135" s="25">
        <f t="shared" si="34"/>
        <v>1.3673939999999999E-2</v>
      </c>
      <c r="G135" s="25">
        <f t="shared" si="35"/>
        <v>0.31491083819999999</v>
      </c>
      <c r="H135" s="25">
        <v>2.3619999999999999E-2</v>
      </c>
      <c r="I135" s="25">
        <f t="shared" si="36"/>
        <v>2.3564999999999999E-2</v>
      </c>
      <c r="J135" s="25"/>
      <c r="K135" s="25">
        <f t="shared" si="37"/>
        <v>1.3078409999999999E-2</v>
      </c>
      <c r="L135" s="25">
        <f t="shared" si="38"/>
        <v>0.30119578229999999</v>
      </c>
      <c r="M135" s="25">
        <v>1.4420000000000001E-2</v>
      </c>
      <c r="N135" s="25">
        <f t="shared" si="39"/>
        <v>1.4365000000000001E-2</v>
      </c>
      <c r="O135" s="25"/>
      <c r="P135" s="25">
        <f t="shared" si="40"/>
        <v>8.674440000000002E-3</v>
      </c>
      <c r="Q135" s="25">
        <f t="shared" si="41"/>
        <v>0.19977235320000006</v>
      </c>
      <c r="R135" s="25">
        <v>2.8510000000000001E-2</v>
      </c>
      <c r="S135" s="25">
        <f t="shared" si="42"/>
        <v>2.8455000000000001E-2</v>
      </c>
      <c r="T135" s="25"/>
      <c r="U135" s="25">
        <f t="shared" si="32"/>
        <v>1.3043840000000001E-2</v>
      </c>
      <c r="V135" s="25">
        <f t="shared" si="43"/>
        <v>0.30039963520000001</v>
      </c>
      <c r="W135" s="25">
        <v>1.1440000000000001E-2</v>
      </c>
      <c r="X135" s="25">
        <f t="shared" si="44"/>
        <v>1.1385000000000001E-2</v>
      </c>
      <c r="Y135" s="25"/>
      <c r="Z135" s="25">
        <f t="shared" si="45"/>
        <v>7.9777400000000005E-3</v>
      </c>
      <c r="AA135" s="25">
        <f t="shared" si="46"/>
        <v>0.18372735220000003</v>
      </c>
      <c r="AB135" s="25">
        <v>1.4999999999999999E-4</v>
      </c>
      <c r="AC135" s="25">
        <f t="shared" si="47"/>
        <v>5.4999999999999995E-5</v>
      </c>
    </row>
    <row r="136" spans="1:29" s="15" customFormat="1">
      <c r="A136" s="18">
        <v>384</v>
      </c>
      <c r="B136" s="25">
        <v>-2.0000000000000002E-5</v>
      </c>
      <c r="C136" s="25">
        <v>2.538E-2</v>
      </c>
      <c r="D136" s="25">
        <f t="shared" si="33"/>
        <v>2.5335E-2</v>
      </c>
      <c r="E136" s="25"/>
      <c r="F136" s="25">
        <f t="shared" si="34"/>
        <v>1.3153939999999999E-2</v>
      </c>
      <c r="G136" s="25">
        <f t="shared" si="35"/>
        <v>0.30293523820000001</v>
      </c>
      <c r="H136" s="25">
        <v>2.3980000000000001E-2</v>
      </c>
      <c r="I136" s="25">
        <f t="shared" si="36"/>
        <v>2.3935000000000001E-2</v>
      </c>
      <c r="J136" s="25"/>
      <c r="K136" s="25">
        <f t="shared" si="37"/>
        <v>1.3448410000000001E-2</v>
      </c>
      <c r="L136" s="25">
        <f t="shared" si="38"/>
        <v>0.30971688230000005</v>
      </c>
      <c r="M136" s="25">
        <v>1.391E-2</v>
      </c>
      <c r="N136" s="25">
        <f t="shared" si="39"/>
        <v>1.3865000000000001E-2</v>
      </c>
      <c r="O136" s="25"/>
      <c r="P136" s="25">
        <f t="shared" si="40"/>
        <v>8.1744400000000016E-3</v>
      </c>
      <c r="Q136" s="25">
        <f t="shared" si="41"/>
        <v>0.18825735320000003</v>
      </c>
      <c r="R136" s="25">
        <v>2.775E-2</v>
      </c>
      <c r="S136" s="25">
        <f t="shared" si="42"/>
        <v>2.7705E-2</v>
      </c>
      <c r="T136" s="25"/>
      <c r="U136" s="25">
        <f t="shared" si="32"/>
        <v>1.229384E-2</v>
      </c>
      <c r="V136" s="25">
        <f t="shared" si="43"/>
        <v>0.28312713520000005</v>
      </c>
      <c r="W136" s="25">
        <v>1.0449999999999999E-2</v>
      </c>
      <c r="X136" s="25">
        <f t="shared" si="44"/>
        <v>1.0404999999999999E-2</v>
      </c>
      <c r="Y136" s="25"/>
      <c r="Z136" s="25">
        <f t="shared" si="45"/>
        <v>6.9977399999999988E-3</v>
      </c>
      <c r="AA136" s="25">
        <f t="shared" si="46"/>
        <v>0.16115795219999998</v>
      </c>
      <c r="AB136" s="25">
        <v>1.1E-4</v>
      </c>
      <c r="AC136" s="25">
        <f t="shared" si="47"/>
        <v>4.5000000000000003E-5</v>
      </c>
    </row>
    <row r="137" spans="1:29" s="15" customFormat="1">
      <c r="A137" s="18">
        <v>385</v>
      </c>
      <c r="B137" s="25">
        <v>4.0000000000000003E-5</v>
      </c>
      <c r="C137" s="25">
        <v>2.496E-2</v>
      </c>
      <c r="D137" s="25">
        <f t="shared" si="33"/>
        <v>2.4864999999999998E-2</v>
      </c>
      <c r="E137" s="25"/>
      <c r="F137" s="25">
        <f t="shared" si="34"/>
        <v>1.2683939999999998E-2</v>
      </c>
      <c r="G137" s="25">
        <f t="shared" si="35"/>
        <v>0.29211113819999995</v>
      </c>
      <c r="H137" s="25">
        <v>2.3820000000000001E-2</v>
      </c>
      <c r="I137" s="25">
        <f t="shared" si="36"/>
        <v>2.3725E-2</v>
      </c>
      <c r="J137" s="25"/>
      <c r="K137" s="25">
        <f t="shared" si="37"/>
        <v>1.3238409999999999E-2</v>
      </c>
      <c r="L137" s="25">
        <f t="shared" si="38"/>
        <v>0.30488058229999998</v>
      </c>
      <c r="M137" s="25">
        <v>1.363E-2</v>
      </c>
      <c r="N137" s="25">
        <f t="shared" si="39"/>
        <v>1.3535E-2</v>
      </c>
      <c r="O137" s="25"/>
      <c r="P137" s="25">
        <f t="shared" si="40"/>
        <v>7.8444400000000011E-3</v>
      </c>
      <c r="Q137" s="25">
        <f t="shared" si="41"/>
        <v>0.18065745320000004</v>
      </c>
      <c r="R137" s="25">
        <v>2.751E-2</v>
      </c>
      <c r="S137" s="25">
        <f t="shared" si="42"/>
        <v>2.7414999999999998E-2</v>
      </c>
      <c r="T137" s="25"/>
      <c r="U137" s="25">
        <f t="shared" si="32"/>
        <v>1.2003839999999998E-2</v>
      </c>
      <c r="V137" s="25">
        <f t="shared" si="43"/>
        <v>0.27644843519999995</v>
      </c>
      <c r="W137" s="25">
        <v>1.0240000000000001E-2</v>
      </c>
      <c r="X137" s="25">
        <f t="shared" si="44"/>
        <v>1.0145000000000001E-2</v>
      </c>
      <c r="Y137" s="25"/>
      <c r="Z137" s="25">
        <f t="shared" si="45"/>
        <v>6.7377400000000007E-3</v>
      </c>
      <c r="AA137" s="25">
        <f t="shared" si="46"/>
        <v>0.15517015220000002</v>
      </c>
      <c r="AB137" s="25">
        <v>1.4999999999999999E-4</v>
      </c>
      <c r="AC137" s="25">
        <f t="shared" si="47"/>
        <v>9.4999999999999992E-5</v>
      </c>
    </row>
    <row r="138" spans="1:29" s="15" customFormat="1">
      <c r="A138" s="18">
        <v>386</v>
      </c>
      <c r="B138" s="25">
        <v>-1.0000000000000001E-5</v>
      </c>
      <c r="C138" s="25">
        <v>2.5190000000000001E-2</v>
      </c>
      <c r="D138" s="25">
        <f t="shared" si="33"/>
        <v>2.5125000000000001E-2</v>
      </c>
      <c r="E138" s="25"/>
      <c r="F138" s="25">
        <f t="shared" si="34"/>
        <v>1.2943940000000001E-2</v>
      </c>
      <c r="G138" s="25">
        <f t="shared" si="35"/>
        <v>0.29809893820000005</v>
      </c>
      <c r="H138" s="25">
        <v>2.368E-2</v>
      </c>
      <c r="I138" s="25">
        <f t="shared" si="36"/>
        <v>2.3615000000000001E-2</v>
      </c>
      <c r="J138" s="25"/>
      <c r="K138" s="25">
        <f t="shared" si="37"/>
        <v>1.312841E-2</v>
      </c>
      <c r="L138" s="25">
        <f t="shared" si="38"/>
        <v>0.30234728230000002</v>
      </c>
      <c r="M138" s="25">
        <v>1.383E-2</v>
      </c>
      <c r="N138" s="25">
        <f t="shared" si="39"/>
        <v>1.3764999999999999E-2</v>
      </c>
      <c r="O138" s="25"/>
      <c r="P138" s="25">
        <f t="shared" si="40"/>
        <v>8.0744399999999987E-3</v>
      </c>
      <c r="Q138" s="25">
        <f t="shared" si="41"/>
        <v>0.18595435319999998</v>
      </c>
      <c r="R138" s="25">
        <v>2.7519999999999999E-2</v>
      </c>
      <c r="S138" s="25">
        <f t="shared" si="42"/>
        <v>2.7455E-2</v>
      </c>
      <c r="T138" s="25"/>
      <c r="U138" s="25">
        <f t="shared" si="32"/>
        <v>1.204384E-2</v>
      </c>
      <c r="V138" s="25">
        <f t="shared" si="43"/>
        <v>0.27736963520000002</v>
      </c>
      <c r="W138" s="25">
        <v>1.0200000000000001E-2</v>
      </c>
      <c r="X138" s="25">
        <f t="shared" si="44"/>
        <v>1.0135E-2</v>
      </c>
      <c r="Y138" s="25"/>
      <c r="Z138" s="25">
        <f t="shared" si="45"/>
        <v>6.7277399999999994E-3</v>
      </c>
      <c r="AA138" s="25">
        <f t="shared" si="46"/>
        <v>0.15493985220000001</v>
      </c>
      <c r="AB138" s="25">
        <v>1.3999999999999999E-4</v>
      </c>
      <c r="AC138" s="25">
        <f t="shared" si="47"/>
        <v>6.4999999999999994E-5</v>
      </c>
    </row>
    <row r="139" spans="1:29" s="15" customFormat="1">
      <c r="A139" s="18">
        <v>387</v>
      </c>
      <c r="B139" s="25">
        <v>-2.0000000000000002E-5</v>
      </c>
      <c r="C139" s="25">
        <v>2.4930000000000001E-2</v>
      </c>
      <c r="D139" s="25">
        <f t="shared" si="33"/>
        <v>2.4875000000000001E-2</v>
      </c>
      <c r="E139" s="25"/>
      <c r="F139" s="25">
        <f t="shared" si="34"/>
        <v>1.2693940000000001E-2</v>
      </c>
      <c r="G139" s="25">
        <f t="shared" si="35"/>
        <v>0.29234143820000003</v>
      </c>
      <c r="H139" s="25">
        <v>2.376E-2</v>
      </c>
      <c r="I139" s="25">
        <f t="shared" si="36"/>
        <v>2.3705E-2</v>
      </c>
      <c r="J139" s="25"/>
      <c r="K139" s="25">
        <f t="shared" si="37"/>
        <v>1.321841E-2</v>
      </c>
      <c r="L139" s="25">
        <f t="shared" si="38"/>
        <v>0.3044199823</v>
      </c>
      <c r="M139" s="25">
        <v>1.3679999999999999E-2</v>
      </c>
      <c r="N139" s="25">
        <f t="shared" si="39"/>
        <v>1.3625E-2</v>
      </c>
      <c r="O139" s="25"/>
      <c r="P139" s="25">
        <f t="shared" si="40"/>
        <v>7.9344400000000009E-3</v>
      </c>
      <c r="Q139" s="25">
        <f t="shared" si="41"/>
        <v>0.18273015320000002</v>
      </c>
      <c r="R139" s="25">
        <v>2.7289999999999998E-2</v>
      </c>
      <c r="S139" s="25">
        <f t="shared" si="42"/>
        <v>2.7234999999999999E-2</v>
      </c>
      <c r="T139" s="25"/>
      <c r="U139" s="25">
        <f t="shared" si="32"/>
        <v>1.1823839999999999E-2</v>
      </c>
      <c r="V139" s="25">
        <f t="shared" si="43"/>
        <v>0.27230303519999999</v>
      </c>
      <c r="W139" s="25">
        <v>9.9699999999999997E-3</v>
      </c>
      <c r="X139" s="25">
        <f t="shared" si="44"/>
        <v>9.9150000000000002E-3</v>
      </c>
      <c r="Y139" s="25"/>
      <c r="Z139" s="25">
        <f t="shared" si="45"/>
        <v>6.5077399999999997E-3</v>
      </c>
      <c r="AA139" s="25">
        <f t="shared" si="46"/>
        <v>0.1498732522</v>
      </c>
      <c r="AB139" s="25">
        <v>1.2999999999999999E-4</v>
      </c>
      <c r="AC139" s="25">
        <f t="shared" si="47"/>
        <v>5.4999999999999995E-5</v>
      </c>
    </row>
    <row r="140" spans="1:29" s="15" customFormat="1">
      <c r="A140" s="18">
        <v>388</v>
      </c>
      <c r="B140" s="25">
        <v>-1.0000000000000001E-5</v>
      </c>
      <c r="C140" s="25">
        <v>2.503E-2</v>
      </c>
      <c r="D140" s="25">
        <f t="shared" si="33"/>
        <v>2.5000500000000002E-2</v>
      </c>
      <c r="E140" s="25"/>
      <c r="F140" s="25">
        <f t="shared" si="34"/>
        <v>1.2819440000000001E-2</v>
      </c>
      <c r="G140" s="25">
        <f t="shared" si="35"/>
        <v>0.29523170320000003</v>
      </c>
      <c r="H140" s="25">
        <v>2.359E-2</v>
      </c>
      <c r="I140" s="25">
        <f t="shared" si="36"/>
        <v>2.3560500000000002E-2</v>
      </c>
      <c r="J140" s="25"/>
      <c r="K140" s="25">
        <f t="shared" si="37"/>
        <v>1.3073910000000001E-2</v>
      </c>
      <c r="L140" s="25">
        <f t="shared" si="38"/>
        <v>0.30109214730000006</v>
      </c>
      <c r="M140" s="25">
        <v>1.3780000000000001E-2</v>
      </c>
      <c r="N140" s="25">
        <f t="shared" si="39"/>
        <v>1.3750500000000001E-2</v>
      </c>
      <c r="O140" s="25"/>
      <c r="P140" s="25">
        <f t="shared" si="40"/>
        <v>8.0599400000000015E-3</v>
      </c>
      <c r="Q140" s="25">
        <f t="shared" si="41"/>
        <v>0.18562041820000005</v>
      </c>
      <c r="R140" s="25">
        <v>2.7230000000000001E-2</v>
      </c>
      <c r="S140" s="25">
        <f t="shared" si="42"/>
        <v>2.7200500000000002E-2</v>
      </c>
      <c r="T140" s="25"/>
      <c r="U140" s="25">
        <f t="shared" si="32"/>
        <v>1.1789340000000002E-2</v>
      </c>
      <c r="V140" s="25">
        <f t="shared" si="43"/>
        <v>0.27150850020000006</v>
      </c>
      <c r="W140" s="25">
        <v>1.035E-2</v>
      </c>
      <c r="X140" s="25">
        <f t="shared" si="44"/>
        <v>1.03205E-2</v>
      </c>
      <c r="Y140" s="25"/>
      <c r="Z140" s="25">
        <f t="shared" si="45"/>
        <v>6.9132399999999993E-3</v>
      </c>
      <c r="AA140" s="25">
        <f t="shared" si="46"/>
        <v>0.1592119172</v>
      </c>
      <c r="AB140" s="25">
        <v>6.8999999999999997E-5</v>
      </c>
      <c r="AC140" s="25">
        <f t="shared" si="47"/>
        <v>2.9499999999999999E-5</v>
      </c>
    </row>
    <row r="141" spans="1:29" s="15" customFormat="1">
      <c r="A141" s="18">
        <v>389</v>
      </c>
      <c r="B141" s="25">
        <v>-1.0000000000000001E-5</v>
      </c>
      <c r="C141" s="25">
        <v>2.4660000000000001E-2</v>
      </c>
      <c r="D141" s="25">
        <f t="shared" si="33"/>
        <v>2.4615000000000001E-2</v>
      </c>
      <c r="E141" s="25"/>
      <c r="F141" s="25">
        <f t="shared" si="34"/>
        <v>1.2433940000000001E-2</v>
      </c>
      <c r="G141" s="25">
        <f t="shared" si="35"/>
        <v>0.28635363820000004</v>
      </c>
      <c r="H141" s="25">
        <v>2.3460000000000002E-2</v>
      </c>
      <c r="I141" s="25">
        <f t="shared" si="36"/>
        <v>2.3415000000000002E-2</v>
      </c>
      <c r="J141" s="25"/>
      <c r="K141" s="25">
        <f t="shared" si="37"/>
        <v>1.2928410000000001E-2</v>
      </c>
      <c r="L141" s="25">
        <f t="shared" si="38"/>
        <v>0.29774128230000002</v>
      </c>
      <c r="M141" s="25">
        <v>1.3299999999999999E-2</v>
      </c>
      <c r="N141" s="25">
        <f t="shared" si="39"/>
        <v>1.3254999999999999E-2</v>
      </c>
      <c r="O141" s="25"/>
      <c r="P141" s="25">
        <f t="shared" si="40"/>
        <v>7.5644399999999995E-3</v>
      </c>
      <c r="Q141" s="25">
        <f t="shared" si="41"/>
        <v>0.17420905319999999</v>
      </c>
      <c r="R141" s="25">
        <v>2.708E-2</v>
      </c>
      <c r="S141" s="25">
        <f t="shared" si="42"/>
        <v>2.7035E-2</v>
      </c>
      <c r="T141" s="25"/>
      <c r="U141" s="25">
        <f t="shared" si="32"/>
        <v>1.162384E-2</v>
      </c>
      <c r="V141" s="25">
        <f t="shared" si="43"/>
        <v>0.26769703519999999</v>
      </c>
      <c r="W141" s="25">
        <v>9.9600000000000001E-3</v>
      </c>
      <c r="X141" s="25">
        <f t="shared" si="44"/>
        <v>9.9150000000000002E-3</v>
      </c>
      <c r="Y141" s="25"/>
      <c r="Z141" s="25">
        <f t="shared" si="45"/>
        <v>6.5077399999999997E-3</v>
      </c>
      <c r="AA141" s="25">
        <f t="shared" si="46"/>
        <v>0.1498732522</v>
      </c>
      <c r="AB141" s="25">
        <v>1E-4</v>
      </c>
      <c r="AC141" s="25">
        <f t="shared" si="47"/>
        <v>4.5000000000000003E-5</v>
      </c>
    </row>
    <row r="142" spans="1:29" s="15" customFormat="1">
      <c r="A142" s="18">
        <v>390</v>
      </c>
      <c r="B142" s="25">
        <v>-2.0000000000000002E-5</v>
      </c>
      <c r="C142" s="25">
        <v>2.46E-2</v>
      </c>
      <c r="D142" s="25">
        <f t="shared" si="33"/>
        <v>2.4525000000000002E-2</v>
      </c>
      <c r="E142" s="25"/>
      <c r="F142" s="25">
        <f t="shared" si="34"/>
        <v>1.2343940000000001E-2</v>
      </c>
      <c r="G142" s="25">
        <f t="shared" si="35"/>
        <v>0.28428093820000006</v>
      </c>
      <c r="H142" s="25">
        <v>2.2960000000000001E-2</v>
      </c>
      <c r="I142" s="25">
        <f t="shared" si="36"/>
        <v>2.2885000000000003E-2</v>
      </c>
      <c r="J142" s="25"/>
      <c r="K142" s="25">
        <f t="shared" si="37"/>
        <v>1.2398410000000002E-2</v>
      </c>
      <c r="L142" s="25">
        <f t="shared" si="38"/>
        <v>0.28553538230000008</v>
      </c>
      <c r="M142" s="25">
        <v>1.3259999999999999E-2</v>
      </c>
      <c r="N142" s="25">
        <f t="shared" si="39"/>
        <v>1.3184999999999999E-2</v>
      </c>
      <c r="O142" s="25"/>
      <c r="P142" s="25">
        <f t="shared" si="40"/>
        <v>7.4944399999999989E-3</v>
      </c>
      <c r="Q142" s="25">
        <f t="shared" si="41"/>
        <v>0.17259695319999999</v>
      </c>
      <c r="R142" s="25">
        <v>2.6839999999999999E-2</v>
      </c>
      <c r="S142" s="25">
        <f t="shared" si="42"/>
        <v>2.6765000000000001E-2</v>
      </c>
      <c r="T142" s="25"/>
      <c r="U142" s="25">
        <f t="shared" si="32"/>
        <v>1.135384E-2</v>
      </c>
      <c r="V142" s="25">
        <f t="shared" si="43"/>
        <v>0.26147893520000004</v>
      </c>
      <c r="W142" s="25">
        <v>1.0030000000000001E-2</v>
      </c>
      <c r="X142" s="25">
        <f t="shared" si="44"/>
        <v>9.9550000000000003E-3</v>
      </c>
      <c r="Y142" s="25"/>
      <c r="Z142" s="25">
        <f t="shared" si="45"/>
        <v>6.5477399999999998E-3</v>
      </c>
      <c r="AA142" s="25">
        <f t="shared" si="46"/>
        <v>0.15079445220000001</v>
      </c>
      <c r="AB142" s="25">
        <v>1.7000000000000001E-4</v>
      </c>
      <c r="AC142" s="25">
        <f t="shared" si="47"/>
        <v>7.5000000000000007E-5</v>
      </c>
    </row>
    <row r="143" spans="1:29" s="15" customFormat="1">
      <c r="A143" s="18">
        <v>391</v>
      </c>
      <c r="B143" s="25">
        <v>-3.0000000000000001E-5</v>
      </c>
      <c r="C143" s="25">
        <v>2.4279999999999999E-2</v>
      </c>
      <c r="D143" s="25">
        <f t="shared" si="33"/>
        <v>2.4240000000000001E-2</v>
      </c>
      <c r="E143" s="25"/>
      <c r="F143" s="25">
        <f t="shared" si="34"/>
        <v>1.2058940000000001E-2</v>
      </c>
      <c r="G143" s="25">
        <f t="shared" si="35"/>
        <v>0.27771738820000003</v>
      </c>
      <c r="H143" s="25">
        <v>2.299E-2</v>
      </c>
      <c r="I143" s="25">
        <f t="shared" si="36"/>
        <v>2.2950000000000002E-2</v>
      </c>
      <c r="J143" s="25"/>
      <c r="K143" s="25">
        <f t="shared" si="37"/>
        <v>1.2463410000000001E-2</v>
      </c>
      <c r="L143" s="25">
        <f t="shared" si="38"/>
        <v>0.28703233230000003</v>
      </c>
      <c r="M143" s="25">
        <v>1.312E-2</v>
      </c>
      <c r="N143" s="25">
        <f t="shared" si="39"/>
        <v>1.308E-2</v>
      </c>
      <c r="O143" s="25"/>
      <c r="P143" s="25">
        <f t="shared" si="40"/>
        <v>7.3894399999999997E-3</v>
      </c>
      <c r="Q143" s="25">
        <f t="shared" si="41"/>
        <v>0.17017880320000001</v>
      </c>
      <c r="R143" s="25">
        <v>2.6849999999999999E-2</v>
      </c>
      <c r="S143" s="25">
        <f t="shared" si="42"/>
        <v>2.681E-2</v>
      </c>
      <c r="T143" s="25"/>
      <c r="U143" s="25">
        <f t="shared" ref="U143:U206" si="48">S143-0.01541116</f>
        <v>1.139884E-2</v>
      </c>
      <c r="V143" s="25">
        <f t="shared" si="43"/>
        <v>0.2625152852</v>
      </c>
      <c r="W143" s="25">
        <v>9.7400000000000004E-3</v>
      </c>
      <c r="X143" s="25">
        <f t="shared" si="44"/>
        <v>9.7000000000000003E-3</v>
      </c>
      <c r="Y143" s="25"/>
      <c r="Z143" s="25">
        <f t="shared" si="45"/>
        <v>6.2927399999999998E-3</v>
      </c>
      <c r="AA143" s="25">
        <f t="shared" si="46"/>
        <v>0.14492180220000001</v>
      </c>
      <c r="AB143" s="25">
        <v>1.1E-4</v>
      </c>
      <c r="AC143" s="25">
        <f t="shared" si="47"/>
        <v>4.0000000000000003E-5</v>
      </c>
    </row>
    <row r="144" spans="1:29" s="15" customFormat="1">
      <c r="A144" s="18">
        <v>392</v>
      </c>
      <c r="B144" s="25">
        <v>-6.8999999999999997E-5</v>
      </c>
      <c r="C144" s="25">
        <v>2.435E-2</v>
      </c>
      <c r="D144" s="25">
        <f t="shared" si="33"/>
        <v>2.4309500000000001E-2</v>
      </c>
      <c r="E144" s="25"/>
      <c r="F144" s="25">
        <f t="shared" si="34"/>
        <v>1.2128440000000001E-2</v>
      </c>
      <c r="G144" s="25">
        <f t="shared" si="35"/>
        <v>0.27931797320000001</v>
      </c>
      <c r="H144" s="25">
        <v>2.2800000000000001E-2</v>
      </c>
      <c r="I144" s="25">
        <f t="shared" si="36"/>
        <v>2.2759500000000002E-2</v>
      </c>
      <c r="J144" s="25"/>
      <c r="K144" s="25">
        <f t="shared" si="37"/>
        <v>1.2272910000000001E-2</v>
      </c>
      <c r="L144" s="25">
        <f t="shared" si="38"/>
        <v>0.28264511730000003</v>
      </c>
      <c r="M144" s="25">
        <v>1.321E-2</v>
      </c>
      <c r="N144" s="25">
        <f t="shared" si="39"/>
        <v>1.3169499999999999E-2</v>
      </c>
      <c r="O144" s="25"/>
      <c r="P144" s="25">
        <f t="shared" si="40"/>
        <v>7.478939999999999E-3</v>
      </c>
      <c r="Q144" s="25">
        <f t="shared" si="41"/>
        <v>0.1722399882</v>
      </c>
      <c r="R144" s="25">
        <v>2.6669999999999999E-2</v>
      </c>
      <c r="S144" s="25">
        <f t="shared" si="42"/>
        <v>2.66295E-2</v>
      </c>
      <c r="T144" s="25"/>
      <c r="U144" s="25">
        <f t="shared" si="48"/>
        <v>1.121834E-2</v>
      </c>
      <c r="V144" s="25">
        <f t="shared" si="43"/>
        <v>0.25835837020000002</v>
      </c>
      <c r="W144" s="25">
        <v>9.75E-3</v>
      </c>
      <c r="X144" s="25">
        <f t="shared" si="44"/>
        <v>9.7094999999999994E-3</v>
      </c>
      <c r="Y144" s="25"/>
      <c r="Z144" s="25">
        <f t="shared" si="45"/>
        <v>6.3022399999999989E-3</v>
      </c>
      <c r="AA144" s="25">
        <f t="shared" si="46"/>
        <v>0.14514058719999998</v>
      </c>
      <c r="AB144" s="25">
        <v>1.4999999999999999E-4</v>
      </c>
      <c r="AC144" s="25">
        <f t="shared" si="47"/>
        <v>4.0499999999999995E-5</v>
      </c>
    </row>
    <row r="145" spans="1:29" s="15" customFormat="1">
      <c r="A145" s="18">
        <v>393</v>
      </c>
      <c r="B145" s="25">
        <v>6.0000000000000002E-5</v>
      </c>
      <c r="C145" s="25">
        <v>2.4E-2</v>
      </c>
      <c r="D145" s="25">
        <f t="shared" si="33"/>
        <v>2.3910000000000001E-2</v>
      </c>
      <c r="E145" s="25"/>
      <c r="F145" s="25">
        <f t="shared" si="34"/>
        <v>1.172894E-2</v>
      </c>
      <c r="G145" s="25">
        <f t="shared" si="35"/>
        <v>0.27011748820000003</v>
      </c>
      <c r="H145" s="25">
        <v>2.273E-2</v>
      </c>
      <c r="I145" s="25">
        <f t="shared" si="36"/>
        <v>2.264E-2</v>
      </c>
      <c r="J145" s="25"/>
      <c r="K145" s="25">
        <f t="shared" si="37"/>
        <v>1.215341E-2</v>
      </c>
      <c r="L145" s="25">
        <f t="shared" si="38"/>
        <v>0.27989303230000001</v>
      </c>
      <c r="M145" s="25">
        <v>1.2930000000000001E-2</v>
      </c>
      <c r="N145" s="25">
        <f t="shared" si="39"/>
        <v>1.2840000000000001E-2</v>
      </c>
      <c r="O145" s="25"/>
      <c r="P145" s="25">
        <f t="shared" si="40"/>
        <v>7.1494400000000008E-3</v>
      </c>
      <c r="Q145" s="25">
        <f t="shared" si="41"/>
        <v>0.16465160320000002</v>
      </c>
      <c r="R145" s="25">
        <v>2.6550000000000001E-2</v>
      </c>
      <c r="S145" s="25">
        <f t="shared" si="42"/>
        <v>2.6460000000000001E-2</v>
      </c>
      <c r="T145" s="25"/>
      <c r="U145" s="25">
        <f t="shared" si="48"/>
        <v>1.1048840000000001E-2</v>
      </c>
      <c r="V145" s="25">
        <f t="shared" si="43"/>
        <v>0.25445478520000003</v>
      </c>
      <c r="W145" s="25">
        <v>9.5899999999999996E-3</v>
      </c>
      <c r="X145" s="25">
        <f t="shared" si="44"/>
        <v>9.4999999999999998E-3</v>
      </c>
      <c r="Y145" s="25"/>
      <c r="Z145" s="25">
        <f t="shared" si="45"/>
        <v>6.0927399999999993E-3</v>
      </c>
      <c r="AA145" s="25">
        <f t="shared" si="46"/>
        <v>0.14031580219999998</v>
      </c>
      <c r="AB145" s="25">
        <v>1.2E-4</v>
      </c>
      <c r="AC145" s="25">
        <f t="shared" si="47"/>
        <v>9.0000000000000006E-5</v>
      </c>
    </row>
    <row r="146" spans="1:29" s="15" customFormat="1">
      <c r="A146" s="18">
        <v>394</v>
      </c>
      <c r="B146" s="25">
        <v>-5.0000000000000002E-5</v>
      </c>
      <c r="C146" s="25">
        <v>2.4119999999999999E-2</v>
      </c>
      <c r="D146" s="25">
        <f t="shared" si="33"/>
        <v>2.4074999999999999E-2</v>
      </c>
      <c r="E146" s="25"/>
      <c r="F146" s="25">
        <f t="shared" si="34"/>
        <v>1.1893939999999999E-2</v>
      </c>
      <c r="G146" s="25">
        <f t="shared" si="35"/>
        <v>0.27391743819999997</v>
      </c>
      <c r="H146" s="25">
        <v>2.2610000000000002E-2</v>
      </c>
      <c r="I146" s="25">
        <f t="shared" si="36"/>
        <v>2.2565000000000002E-2</v>
      </c>
      <c r="J146" s="25"/>
      <c r="K146" s="25">
        <f t="shared" si="37"/>
        <v>1.2078410000000001E-2</v>
      </c>
      <c r="L146" s="25">
        <f t="shared" si="38"/>
        <v>0.27816578230000005</v>
      </c>
      <c r="M146" s="25">
        <v>1.312E-2</v>
      </c>
      <c r="N146" s="25">
        <f t="shared" si="39"/>
        <v>1.3075E-2</v>
      </c>
      <c r="O146" s="25"/>
      <c r="P146" s="25">
        <f t="shared" si="40"/>
        <v>7.3844399999999999E-3</v>
      </c>
      <c r="Q146" s="25">
        <f t="shared" si="41"/>
        <v>0.1700636532</v>
      </c>
      <c r="R146" s="25">
        <v>2.6509999999999999E-2</v>
      </c>
      <c r="S146" s="25">
        <f t="shared" si="42"/>
        <v>2.6464999999999999E-2</v>
      </c>
      <c r="T146" s="25"/>
      <c r="U146" s="25">
        <f t="shared" si="48"/>
        <v>1.1053839999999999E-2</v>
      </c>
      <c r="V146" s="25">
        <f t="shared" si="43"/>
        <v>0.25456993519999999</v>
      </c>
      <c r="W146" s="25">
        <v>9.5200000000000007E-3</v>
      </c>
      <c r="X146" s="25">
        <f t="shared" si="44"/>
        <v>9.4750000000000008E-3</v>
      </c>
      <c r="Y146" s="25"/>
      <c r="Z146" s="25">
        <f t="shared" si="45"/>
        <v>6.0677400000000003E-3</v>
      </c>
      <c r="AA146" s="25">
        <f t="shared" si="46"/>
        <v>0.13974005220000002</v>
      </c>
      <c r="AB146" s="25">
        <v>1.3999999999999999E-4</v>
      </c>
      <c r="AC146" s="25">
        <f t="shared" si="47"/>
        <v>4.4999999999999996E-5</v>
      </c>
    </row>
    <row r="147" spans="1:29" s="15" customFormat="1">
      <c r="A147" s="18">
        <v>395</v>
      </c>
      <c r="B147" s="25">
        <v>1.0000000000000001E-5</v>
      </c>
      <c r="C147" s="25">
        <v>2.3720000000000001E-2</v>
      </c>
      <c r="D147" s="25">
        <f t="shared" si="33"/>
        <v>2.3695000000000001E-2</v>
      </c>
      <c r="E147" s="25"/>
      <c r="F147" s="25">
        <f t="shared" si="34"/>
        <v>1.151394E-2</v>
      </c>
      <c r="G147" s="25">
        <f t="shared" si="35"/>
        <v>0.26516603820000001</v>
      </c>
      <c r="H147" s="25">
        <v>2.247E-2</v>
      </c>
      <c r="I147" s="25">
        <f t="shared" si="36"/>
        <v>2.2445E-2</v>
      </c>
      <c r="J147" s="25"/>
      <c r="K147" s="25">
        <f t="shared" si="37"/>
        <v>1.1958409999999999E-2</v>
      </c>
      <c r="L147" s="25">
        <f t="shared" si="38"/>
        <v>0.27540218230000002</v>
      </c>
      <c r="M147" s="25">
        <v>1.2710000000000001E-2</v>
      </c>
      <c r="N147" s="25">
        <f t="shared" si="39"/>
        <v>1.2685E-2</v>
      </c>
      <c r="O147" s="25"/>
      <c r="P147" s="25">
        <f t="shared" si="40"/>
        <v>6.9944400000000002E-3</v>
      </c>
      <c r="Q147" s="25">
        <f t="shared" si="41"/>
        <v>0.16108195320000002</v>
      </c>
      <c r="R147" s="25">
        <v>2.6290000000000001E-2</v>
      </c>
      <c r="S147" s="25">
        <f t="shared" si="42"/>
        <v>2.6265E-2</v>
      </c>
      <c r="T147" s="25"/>
      <c r="U147" s="25">
        <f t="shared" si="48"/>
        <v>1.085384E-2</v>
      </c>
      <c r="V147" s="25">
        <f t="shared" si="43"/>
        <v>0.24996393520000001</v>
      </c>
      <c r="W147" s="25">
        <v>9.4400000000000005E-3</v>
      </c>
      <c r="X147" s="25">
        <f t="shared" si="44"/>
        <v>9.4149999999999998E-3</v>
      </c>
      <c r="Y147" s="25"/>
      <c r="Z147" s="25">
        <f t="shared" si="45"/>
        <v>6.0077399999999993E-3</v>
      </c>
      <c r="AA147" s="25">
        <f t="shared" si="46"/>
        <v>0.1383582522</v>
      </c>
      <c r="AB147" s="25">
        <v>4.0000000000000003E-5</v>
      </c>
      <c r="AC147" s="25">
        <f t="shared" si="47"/>
        <v>2.5000000000000001E-5</v>
      </c>
    </row>
    <row r="148" spans="1:29" s="15" customFormat="1">
      <c r="A148" s="18">
        <v>396</v>
      </c>
      <c r="B148" s="25">
        <v>-5.0000000000000002E-5</v>
      </c>
      <c r="C148" s="25">
        <v>2.3789999999999999E-2</v>
      </c>
      <c r="D148" s="25">
        <f t="shared" si="33"/>
        <v>2.3729999999999998E-2</v>
      </c>
      <c r="E148" s="25"/>
      <c r="F148" s="25">
        <f t="shared" si="34"/>
        <v>1.1548939999999997E-2</v>
      </c>
      <c r="G148" s="25">
        <f t="shared" si="35"/>
        <v>0.26597208819999996</v>
      </c>
      <c r="H148" s="25">
        <v>2.2409999999999999E-2</v>
      </c>
      <c r="I148" s="25">
        <f t="shared" si="36"/>
        <v>2.2349999999999998E-2</v>
      </c>
      <c r="J148" s="25"/>
      <c r="K148" s="25">
        <f t="shared" si="37"/>
        <v>1.1863409999999998E-2</v>
      </c>
      <c r="L148" s="25">
        <f t="shared" si="38"/>
        <v>0.27321433229999997</v>
      </c>
      <c r="M148" s="25">
        <v>1.2880000000000001E-2</v>
      </c>
      <c r="N148" s="25">
        <f t="shared" si="39"/>
        <v>1.2820000000000002E-2</v>
      </c>
      <c r="O148" s="25"/>
      <c r="P148" s="25">
        <f t="shared" si="40"/>
        <v>7.1294400000000016E-3</v>
      </c>
      <c r="Q148" s="25">
        <f t="shared" si="41"/>
        <v>0.16419100320000005</v>
      </c>
      <c r="R148" s="25">
        <v>2.6210000000000001E-2</v>
      </c>
      <c r="S148" s="25">
        <f t="shared" si="42"/>
        <v>2.615E-2</v>
      </c>
      <c r="T148" s="25"/>
      <c r="U148" s="25">
        <f t="shared" si="48"/>
        <v>1.0738839999999999E-2</v>
      </c>
      <c r="V148" s="25">
        <f t="shared" si="43"/>
        <v>0.24731548519999999</v>
      </c>
      <c r="W148" s="25">
        <v>9.4000000000000004E-3</v>
      </c>
      <c r="X148" s="25">
        <f t="shared" si="44"/>
        <v>9.3400000000000011E-3</v>
      </c>
      <c r="Y148" s="25"/>
      <c r="Z148" s="25">
        <f t="shared" si="45"/>
        <v>5.9327400000000006E-3</v>
      </c>
      <c r="AA148" s="25">
        <f t="shared" si="46"/>
        <v>0.13663100220000002</v>
      </c>
      <c r="AB148" s="25">
        <v>1.7000000000000001E-4</v>
      </c>
      <c r="AC148" s="25">
        <f t="shared" si="47"/>
        <v>6.0000000000000008E-5</v>
      </c>
    </row>
    <row r="149" spans="1:29" s="15" customFormat="1">
      <c r="A149" s="18">
        <v>397</v>
      </c>
      <c r="B149" s="25">
        <v>4.0000000000000003E-5</v>
      </c>
      <c r="C149" s="25">
        <v>2.351E-2</v>
      </c>
      <c r="D149" s="25">
        <f t="shared" si="33"/>
        <v>2.3435000000000001E-2</v>
      </c>
      <c r="E149" s="25"/>
      <c r="F149" s="25">
        <f t="shared" si="34"/>
        <v>1.125394E-2</v>
      </c>
      <c r="G149" s="25">
        <f t="shared" si="35"/>
        <v>0.25917823820000002</v>
      </c>
      <c r="H149" s="25">
        <v>2.2210000000000001E-2</v>
      </c>
      <c r="I149" s="25">
        <f t="shared" si="36"/>
        <v>2.2135000000000002E-2</v>
      </c>
      <c r="J149" s="25"/>
      <c r="K149" s="25">
        <f t="shared" si="37"/>
        <v>1.1648410000000001E-2</v>
      </c>
      <c r="L149" s="25">
        <f t="shared" si="38"/>
        <v>0.26826288230000006</v>
      </c>
      <c r="M149" s="25">
        <v>1.248E-2</v>
      </c>
      <c r="N149" s="25">
        <f t="shared" si="39"/>
        <v>1.2404999999999999E-2</v>
      </c>
      <c r="O149" s="25"/>
      <c r="P149" s="25">
        <f t="shared" si="40"/>
        <v>6.7144399999999995E-3</v>
      </c>
      <c r="Q149" s="25">
        <f t="shared" si="41"/>
        <v>0.1546335532</v>
      </c>
      <c r="R149" s="25">
        <v>2.614E-2</v>
      </c>
      <c r="S149" s="25">
        <f t="shared" si="42"/>
        <v>2.6065000000000001E-2</v>
      </c>
      <c r="T149" s="25"/>
      <c r="U149" s="25">
        <f t="shared" si="48"/>
        <v>1.0653840000000001E-2</v>
      </c>
      <c r="V149" s="25">
        <f t="shared" si="43"/>
        <v>0.24535793520000004</v>
      </c>
      <c r="W149" s="25">
        <v>9.1800000000000007E-3</v>
      </c>
      <c r="X149" s="25">
        <f t="shared" si="44"/>
        <v>9.1050000000000002E-3</v>
      </c>
      <c r="Y149" s="25"/>
      <c r="Z149" s="25">
        <f t="shared" si="45"/>
        <v>5.6977399999999997E-3</v>
      </c>
      <c r="AA149" s="25">
        <f t="shared" si="46"/>
        <v>0.13121895219999999</v>
      </c>
      <c r="AB149" s="25">
        <v>1.1E-4</v>
      </c>
      <c r="AC149" s="25">
        <f t="shared" si="47"/>
        <v>7.5000000000000007E-5</v>
      </c>
    </row>
    <row r="150" spans="1:29" s="15" customFormat="1">
      <c r="A150" s="18">
        <v>398</v>
      </c>
      <c r="B150" s="25">
        <v>6.0000000000000002E-5</v>
      </c>
      <c r="C150" s="25">
        <v>2.3640000000000001E-2</v>
      </c>
      <c r="D150" s="25">
        <f t="shared" si="33"/>
        <v>2.3540000000000002E-2</v>
      </c>
      <c r="E150" s="25"/>
      <c r="F150" s="25">
        <f t="shared" si="34"/>
        <v>1.1358940000000001E-2</v>
      </c>
      <c r="G150" s="25">
        <f t="shared" si="35"/>
        <v>0.26159638820000003</v>
      </c>
      <c r="H150" s="25">
        <v>2.222E-2</v>
      </c>
      <c r="I150" s="25">
        <f t="shared" si="36"/>
        <v>2.2120000000000001E-2</v>
      </c>
      <c r="J150" s="25"/>
      <c r="K150" s="25">
        <f t="shared" si="37"/>
        <v>1.163341E-2</v>
      </c>
      <c r="L150" s="25">
        <f t="shared" si="38"/>
        <v>0.26791743230000004</v>
      </c>
      <c r="M150" s="25">
        <v>1.2670000000000001E-2</v>
      </c>
      <c r="N150" s="25">
        <f t="shared" si="39"/>
        <v>1.2570000000000001E-2</v>
      </c>
      <c r="O150" s="25"/>
      <c r="P150" s="25">
        <f t="shared" si="40"/>
        <v>6.8794400000000014E-3</v>
      </c>
      <c r="Q150" s="25">
        <f t="shared" si="41"/>
        <v>0.15843350320000005</v>
      </c>
      <c r="R150" s="25">
        <v>2.6079999999999999E-2</v>
      </c>
      <c r="S150" s="25">
        <f t="shared" si="42"/>
        <v>2.598E-2</v>
      </c>
      <c r="T150" s="25"/>
      <c r="U150" s="25">
        <f t="shared" si="48"/>
        <v>1.0568839999999999E-2</v>
      </c>
      <c r="V150" s="25">
        <f t="shared" si="43"/>
        <v>0.24340038520000001</v>
      </c>
      <c r="W150" s="25">
        <v>9.1900000000000003E-3</v>
      </c>
      <c r="X150" s="25">
        <f t="shared" si="44"/>
        <v>9.0900000000000009E-3</v>
      </c>
      <c r="Y150" s="25"/>
      <c r="Z150" s="25">
        <f t="shared" si="45"/>
        <v>5.6827400000000004E-3</v>
      </c>
      <c r="AA150" s="25">
        <f t="shared" si="46"/>
        <v>0.13087350220000002</v>
      </c>
      <c r="AB150" s="25">
        <v>1.3999999999999999E-4</v>
      </c>
      <c r="AC150" s="25">
        <f t="shared" si="47"/>
        <v>9.9999999999999991E-5</v>
      </c>
    </row>
    <row r="151" spans="1:29" s="15" customFormat="1">
      <c r="A151" s="18">
        <v>399</v>
      </c>
      <c r="B151" s="25">
        <v>-6.0000000000000002E-5</v>
      </c>
      <c r="C151" s="25">
        <v>2.3220000000000001E-2</v>
      </c>
      <c r="D151" s="25">
        <f t="shared" si="33"/>
        <v>2.3225000000000003E-2</v>
      </c>
      <c r="E151" s="25"/>
      <c r="F151" s="25">
        <f t="shared" si="34"/>
        <v>1.1043940000000002E-2</v>
      </c>
      <c r="G151" s="25">
        <f t="shared" si="35"/>
        <v>0.25434193820000006</v>
      </c>
      <c r="H151" s="25">
        <v>2.1989999999999999E-2</v>
      </c>
      <c r="I151" s="25">
        <f t="shared" si="36"/>
        <v>2.1995000000000001E-2</v>
      </c>
      <c r="J151" s="25"/>
      <c r="K151" s="25">
        <f t="shared" si="37"/>
        <v>1.150841E-2</v>
      </c>
      <c r="L151" s="25">
        <f t="shared" si="38"/>
        <v>0.26503868229999999</v>
      </c>
      <c r="M151" s="25">
        <v>1.2330000000000001E-2</v>
      </c>
      <c r="N151" s="25">
        <f t="shared" si="39"/>
        <v>1.2335E-2</v>
      </c>
      <c r="O151" s="25"/>
      <c r="P151" s="25">
        <f t="shared" si="40"/>
        <v>6.6444400000000006E-3</v>
      </c>
      <c r="Q151" s="25">
        <f t="shared" si="41"/>
        <v>0.15302145320000002</v>
      </c>
      <c r="R151" s="25">
        <v>2.5940000000000001E-2</v>
      </c>
      <c r="S151" s="25">
        <f t="shared" si="42"/>
        <v>2.5945000000000003E-2</v>
      </c>
      <c r="T151" s="25"/>
      <c r="U151" s="25">
        <f t="shared" si="48"/>
        <v>1.0533840000000003E-2</v>
      </c>
      <c r="V151" s="25">
        <f t="shared" si="43"/>
        <v>0.24259433520000007</v>
      </c>
      <c r="W151" s="25">
        <v>9.0390000000000002E-3</v>
      </c>
      <c r="X151" s="25">
        <f t="shared" si="44"/>
        <v>9.044E-3</v>
      </c>
      <c r="Y151" s="25"/>
      <c r="Z151" s="25">
        <f t="shared" si="45"/>
        <v>5.6367399999999995E-3</v>
      </c>
      <c r="AA151" s="25">
        <f t="shared" si="46"/>
        <v>0.12981412219999999</v>
      </c>
      <c r="AB151" s="25">
        <v>5.0000000000000002E-5</v>
      </c>
      <c r="AC151" s="25">
        <f t="shared" si="47"/>
        <v>-4.9999999999999996E-6</v>
      </c>
    </row>
    <row r="152" spans="1:29" s="15" customFormat="1">
      <c r="A152" s="18">
        <v>400</v>
      </c>
      <c r="B152" s="25">
        <v>-1.2E-4</v>
      </c>
      <c r="C152" s="25">
        <v>2.332E-2</v>
      </c>
      <c r="D152" s="25">
        <f t="shared" si="33"/>
        <v>2.3365E-2</v>
      </c>
      <c r="E152" s="25"/>
      <c r="F152" s="25">
        <f t="shared" si="34"/>
        <v>1.118394E-2</v>
      </c>
      <c r="G152" s="25">
        <f t="shared" si="35"/>
        <v>0.25756613820000002</v>
      </c>
      <c r="H152" s="25">
        <v>2.196E-2</v>
      </c>
      <c r="I152" s="25">
        <f t="shared" si="36"/>
        <v>2.2005E-2</v>
      </c>
      <c r="J152" s="25"/>
      <c r="K152" s="25">
        <f t="shared" si="37"/>
        <v>1.151841E-2</v>
      </c>
      <c r="L152" s="25">
        <f t="shared" si="38"/>
        <v>0.26526898230000001</v>
      </c>
      <c r="M152" s="25">
        <v>1.2540000000000001E-2</v>
      </c>
      <c r="N152" s="25">
        <f t="shared" si="39"/>
        <v>1.2585000000000001E-2</v>
      </c>
      <c r="O152" s="25"/>
      <c r="P152" s="25">
        <f t="shared" si="40"/>
        <v>6.8944400000000008E-3</v>
      </c>
      <c r="Q152" s="25">
        <f t="shared" si="41"/>
        <v>0.15877895320000002</v>
      </c>
      <c r="R152" s="25">
        <v>2.5870000000000001E-2</v>
      </c>
      <c r="S152" s="25">
        <f t="shared" si="42"/>
        <v>2.5915000000000001E-2</v>
      </c>
      <c r="T152" s="25"/>
      <c r="U152" s="25">
        <f t="shared" si="48"/>
        <v>1.050384E-2</v>
      </c>
      <c r="V152" s="25">
        <f t="shared" si="43"/>
        <v>0.24190343520000002</v>
      </c>
      <c r="W152" s="25">
        <v>9.0299999999999998E-3</v>
      </c>
      <c r="X152" s="25">
        <f t="shared" si="44"/>
        <v>9.0749999999999997E-3</v>
      </c>
      <c r="Y152" s="25"/>
      <c r="Z152" s="25">
        <f t="shared" si="45"/>
        <v>5.6677399999999992E-3</v>
      </c>
      <c r="AA152" s="25">
        <f t="shared" si="46"/>
        <v>0.13052805219999999</v>
      </c>
      <c r="AB152" s="25">
        <v>3.0000000000000001E-5</v>
      </c>
      <c r="AC152" s="25">
        <f t="shared" si="47"/>
        <v>-4.5000000000000003E-5</v>
      </c>
    </row>
    <row r="153" spans="1:29" s="15" customFormat="1">
      <c r="A153" s="18">
        <v>401</v>
      </c>
      <c r="B153" s="25">
        <v>-1.1E-4</v>
      </c>
      <c r="C153" s="25">
        <v>2.298E-2</v>
      </c>
      <c r="D153" s="25">
        <f t="shared" si="33"/>
        <v>2.3040000000000001E-2</v>
      </c>
      <c r="E153" s="25"/>
      <c r="F153" s="25">
        <f t="shared" si="34"/>
        <v>1.0858940000000001E-2</v>
      </c>
      <c r="G153" s="25">
        <f t="shared" si="35"/>
        <v>0.25008138820000003</v>
      </c>
      <c r="H153" s="25">
        <v>2.179E-2</v>
      </c>
      <c r="I153" s="25">
        <f t="shared" si="36"/>
        <v>2.1850000000000001E-2</v>
      </c>
      <c r="J153" s="25"/>
      <c r="K153" s="25">
        <f t="shared" si="37"/>
        <v>1.1363410000000001E-2</v>
      </c>
      <c r="L153" s="25">
        <f t="shared" si="38"/>
        <v>0.26169933230000003</v>
      </c>
      <c r="M153" s="25">
        <v>1.2239999999999999E-2</v>
      </c>
      <c r="N153" s="25">
        <f t="shared" si="39"/>
        <v>1.2299999999999998E-2</v>
      </c>
      <c r="O153" s="25"/>
      <c r="P153" s="25">
        <f t="shared" si="40"/>
        <v>6.6094399999999985E-3</v>
      </c>
      <c r="Q153" s="25">
        <f t="shared" si="41"/>
        <v>0.15221540319999996</v>
      </c>
      <c r="R153" s="25">
        <v>2.579E-2</v>
      </c>
      <c r="S153" s="25">
        <f t="shared" si="42"/>
        <v>2.5850000000000001E-2</v>
      </c>
      <c r="T153" s="25"/>
      <c r="U153" s="25">
        <f t="shared" si="48"/>
        <v>1.0438840000000001E-2</v>
      </c>
      <c r="V153" s="25">
        <f t="shared" si="43"/>
        <v>0.24040648520000005</v>
      </c>
      <c r="W153" s="25">
        <v>8.9700000000000005E-3</v>
      </c>
      <c r="X153" s="25">
        <f t="shared" si="44"/>
        <v>9.0299999999999998E-3</v>
      </c>
      <c r="Y153" s="25"/>
      <c r="Z153" s="25">
        <f t="shared" si="45"/>
        <v>5.6227399999999993E-3</v>
      </c>
      <c r="AA153" s="25">
        <f t="shared" si="46"/>
        <v>0.1294917022</v>
      </c>
      <c r="AB153" s="25">
        <v>-1.0000000000000001E-5</v>
      </c>
      <c r="AC153" s="25">
        <f t="shared" si="47"/>
        <v>-6.0000000000000002E-5</v>
      </c>
    </row>
    <row r="154" spans="1:29" s="15" customFormat="1">
      <c r="A154" s="18">
        <v>402</v>
      </c>
      <c r="B154" s="25">
        <v>1.0000000000000001E-5</v>
      </c>
      <c r="C154" s="25">
        <v>2.317E-2</v>
      </c>
      <c r="D154" s="25">
        <f t="shared" si="33"/>
        <v>2.3130499999999998E-2</v>
      </c>
      <c r="E154" s="25"/>
      <c r="F154" s="25">
        <f t="shared" si="34"/>
        <v>1.0949439999999998E-2</v>
      </c>
      <c r="G154" s="25">
        <f t="shared" si="35"/>
        <v>0.25216560319999998</v>
      </c>
      <c r="H154" s="25">
        <v>2.1839999999999998E-2</v>
      </c>
      <c r="I154" s="25">
        <f t="shared" si="36"/>
        <v>2.1800499999999997E-2</v>
      </c>
      <c r="J154" s="25"/>
      <c r="K154" s="25">
        <f t="shared" si="37"/>
        <v>1.1313909999999996E-2</v>
      </c>
      <c r="L154" s="25">
        <f t="shared" si="38"/>
        <v>0.26055934729999991</v>
      </c>
      <c r="M154" s="25">
        <v>1.255E-2</v>
      </c>
      <c r="N154" s="25">
        <f t="shared" si="39"/>
        <v>1.2510500000000001E-2</v>
      </c>
      <c r="O154" s="25"/>
      <c r="P154" s="25">
        <f t="shared" si="40"/>
        <v>6.8199400000000009E-3</v>
      </c>
      <c r="Q154" s="25">
        <f t="shared" si="41"/>
        <v>0.15706321820000002</v>
      </c>
      <c r="R154" s="25">
        <v>2.5760000000000002E-2</v>
      </c>
      <c r="S154" s="25">
        <f t="shared" si="42"/>
        <v>2.57205E-2</v>
      </c>
      <c r="T154" s="25"/>
      <c r="U154" s="25">
        <f t="shared" si="48"/>
        <v>1.030934E-2</v>
      </c>
      <c r="V154" s="25">
        <f t="shared" si="43"/>
        <v>0.23742410020000002</v>
      </c>
      <c r="W154" s="25">
        <v>8.8599999999999998E-3</v>
      </c>
      <c r="X154" s="25">
        <f t="shared" si="44"/>
        <v>8.8205000000000002E-3</v>
      </c>
      <c r="Y154" s="25"/>
      <c r="Z154" s="25">
        <f t="shared" si="45"/>
        <v>5.4132399999999997E-3</v>
      </c>
      <c r="AA154" s="25">
        <f t="shared" si="46"/>
        <v>0.1246669172</v>
      </c>
      <c r="AB154" s="25">
        <v>6.8999999999999997E-5</v>
      </c>
      <c r="AC154" s="25">
        <f t="shared" si="47"/>
        <v>3.9499999999999998E-5</v>
      </c>
    </row>
    <row r="155" spans="1:29" s="15" customFormat="1">
      <c r="A155" s="18">
        <v>403</v>
      </c>
      <c r="B155" s="25">
        <v>-8.0000000000000007E-5</v>
      </c>
      <c r="C155" s="25">
        <v>2.2769999999999999E-2</v>
      </c>
      <c r="D155" s="25">
        <f t="shared" si="33"/>
        <v>2.2804999999999999E-2</v>
      </c>
      <c r="E155" s="25"/>
      <c r="F155" s="25">
        <f t="shared" si="34"/>
        <v>1.0623939999999998E-2</v>
      </c>
      <c r="G155" s="25">
        <f t="shared" si="35"/>
        <v>0.24466933819999998</v>
      </c>
      <c r="H155" s="25">
        <v>2.1700000000000001E-2</v>
      </c>
      <c r="I155" s="25">
        <f t="shared" si="36"/>
        <v>2.1735000000000001E-2</v>
      </c>
      <c r="J155" s="25"/>
      <c r="K155" s="25">
        <f t="shared" si="37"/>
        <v>1.124841E-2</v>
      </c>
      <c r="L155" s="25">
        <f t="shared" si="38"/>
        <v>0.25905088230000001</v>
      </c>
      <c r="M155" s="25">
        <v>1.214E-2</v>
      </c>
      <c r="N155" s="25">
        <f t="shared" si="39"/>
        <v>1.2175E-2</v>
      </c>
      <c r="O155" s="25"/>
      <c r="P155" s="25">
        <f t="shared" si="40"/>
        <v>6.4844400000000002E-3</v>
      </c>
      <c r="Q155" s="25">
        <f t="shared" si="41"/>
        <v>0.1493366532</v>
      </c>
      <c r="R155" s="25">
        <v>2.5649999999999999E-2</v>
      </c>
      <c r="S155" s="25">
        <f t="shared" si="42"/>
        <v>2.5684999999999999E-2</v>
      </c>
      <c r="T155" s="25"/>
      <c r="U155" s="25">
        <f t="shared" si="48"/>
        <v>1.0273839999999999E-2</v>
      </c>
      <c r="V155" s="25">
        <f t="shared" si="43"/>
        <v>0.2366065352</v>
      </c>
      <c r="W155" s="25">
        <v>8.8599999999999998E-3</v>
      </c>
      <c r="X155" s="25">
        <f t="shared" si="44"/>
        <v>8.8950000000000001E-3</v>
      </c>
      <c r="Y155" s="25"/>
      <c r="Z155" s="25">
        <f t="shared" si="45"/>
        <v>5.4877399999999996E-3</v>
      </c>
      <c r="AA155" s="25">
        <f t="shared" si="46"/>
        <v>0.1263826522</v>
      </c>
      <c r="AB155" s="25">
        <v>1.0000000000000001E-5</v>
      </c>
      <c r="AC155" s="25">
        <f t="shared" si="47"/>
        <v>-3.5000000000000004E-5</v>
      </c>
    </row>
    <row r="156" spans="1:29" s="15" customFormat="1">
      <c r="A156" s="18">
        <v>404</v>
      </c>
      <c r="B156" s="25">
        <v>-9.0000000000000006E-5</v>
      </c>
      <c r="C156" s="25">
        <v>2.2970000000000001E-2</v>
      </c>
      <c r="D156" s="25">
        <f t="shared" si="33"/>
        <v>2.2975000000000002E-2</v>
      </c>
      <c r="E156" s="25"/>
      <c r="F156" s="25">
        <f t="shared" si="34"/>
        <v>1.0793940000000002E-2</v>
      </c>
      <c r="G156" s="25">
        <f t="shared" si="35"/>
        <v>0.24858443820000006</v>
      </c>
      <c r="H156" s="25">
        <v>2.172E-2</v>
      </c>
      <c r="I156" s="25">
        <f t="shared" si="36"/>
        <v>2.1725000000000001E-2</v>
      </c>
      <c r="J156" s="25"/>
      <c r="K156" s="25">
        <f t="shared" si="37"/>
        <v>1.1238410000000001E-2</v>
      </c>
      <c r="L156" s="25">
        <f t="shared" si="38"/>
        <v>0.25882058230000005</v>
      </c>
      <c r="M156" s="25">
        <v>1.227E-2</v>
      </c>
      <c r="N156" s="25">
        <f t="shared" si="39"/>
        <v>1.2274999999999999E-2</v>
      </c>
      <c r="O156" s="25"/>
      <c r="P156" s="25">
        <f t="shared" si="40"/>
        <v>6.5844399999999996E-3</v>
      </c>
      <c r="Q156" s="25">
        <f t="shared" si="41"/>
        <v>0.1516396532</v>
      </c>
      <c r="R156" s="25">
        <v>2.5579999999999999E-2</v>
      </c>
      <c r="S156" s="25">
        <f t="shared" si="42"/>
        <v>2.5585E-2</v>
      </c>
      <c r="T156" s="25"/>
      <c r="U156" s="25">
        <f t="shared" si="48"/>
        <v>1.017384E-2</v>
      </c>
      <c r="V156" s="25">
        <f t="shared" si="43"/>
        <v>0.23430353520000002</v>
      </c>
      <c r="W156" s="25">
        <v>8.7500000000000008E-3</v>
      </c>
      <c r="X156" s="25">
        <f t="shared" si="44"/>
        <v>8.7550000000000006E-3</v>
      </c>
      <c r="Y156" s="25"/>
      <c r="Z156" s="25">
        <f t="shared" si="45"/>
        <v>5.3477400000000001E-3</v>
      </c>
      <c r="AA156" s="25">
        <f t="shared" si="46"/>
        <v>0.1231584522</v>
      </c>
      <c r="AB156" s="25">
        <v>8.0000000000000007E-5</v>
      </c>
      <c r="AC156" s="25">
        <f t="shared" si="47"/>
        <v>-4.9999999999999996E-6</v>
      </c>
    </row>
    <row r="157" spans="1:29" s="15" customFormat="1">
      <c r="A157" s="18">
        <v>405</v>
      </c>
      <c r="B157" s="25">
        <v>-6.0000000000000002E-5</v>
      </c>
      <c r="C157" s="25">
        <v>2.2460000000000001E-2</v>
      </c>
      <c r="D157" s="25">
        <f t="shared" si="33"/>
        <v>2.248E-2</v>
      </c>
      <c r="E157" s="25"/>
      <c r="F157" s="25">
        <f t="shared" si="34"/>
        <v>1.0298939999999999E-2</v>
      </c>
      <c r="G157" s="25">
        <f t="shared" si="35"/>
        <v>0.23718458819999999</v>
      </c>
      <c r="H157" s="25">
        <v>2.1329999999999998E-2</v>
      </c>
      <c r="I157" s="25">
        <f t="shared" si="36"/>
        <v>2.1349999999999997E-2</v>
      </c>
      <c r="J157" s="25"/>
      <c r="K157" s="25">
        <f t="shared" si="37"/>
        <v>1.0863409999999997E-2</v>
      </c>
      <c r="L157" s="25">
        <f t="shared" si="38"/>
        <v>0.25018433229999992</v>
      </c>
      <c r="M157" s="25">
        <v>1.197E-2</v>
      </c>
      <c r="N157" s="25">
        <f t="shared" si="39"/>
        <v>1.1989999999999999E-2</v>
      </c>
      <c r="O157" s="25"/>
      <c r="P157" s="25">
        <f t="shared" si="40"/>
        <v>6.299439999999999E-3</v>
      </c>
      <c r="Q157" s="25">
        <f t="shared" si="41"/>
        <v>0.14507610319999997</v>
      </c>
      <c r="R157" s="25">
        <v>2.5360000000000001E-2</v>
      </c>
      <c r="S157" s="25">
        <f t="shared" si="42"/>
        <v>2.538E-2</v>
      </c>
      <c r="T157" s="25"/>
      <c r="U157" s="25">
        <f t="shared" si="48"/>
        <v>9.9688399999999996E-3</v>
      </c>
      <c r="V157" s="25">
        <f t="shared" si="43"/>
        <v>0.22958238520000002</v>
      </c>
      <c r="W157" s="25">
        <v>8.6899999999999998E-3</v>
      </c>
      <c r="X157" s="25">
        <f t="shared" si="44"/>
        <v>8.709999999999999E-3</v>
      </c>
      <c r="Y157" s="25"/>
      <c r="Z157" s="25">
        <f t="shared" si="45"/>
        <v>5.3027399999999985E-3</v>
      </c>
      <c r="AA157" s="25">
        <f t="shared" si="46"/>
        <v>0.12212210219999997</v>
      </c>
      <c r="AB157" s="25">
        <v>2.0000000000000002E-5</v>
      </c>
      <c r="AC157" s="25">
        <f t="shared" si="47"/>
        <v>-1.9999999999999998E-5</v>
      </c>
    </row>
    <row r="158" spans="1:29" s="15" customFormat="1">
      <c r="A158" s="18">
        <v>406</v>
      </c>
      <c r="B158" s="25">
        <v>-2.0000000000000002E-5</v>
      </c>
      <c r="C158" s="25">
        <v>2.2620000000000001E-2</v>
      </c>
      <c r="D158" s="25">
        <f t="shared" si="33"/>
        <v>2.2590000000000002E-2</v>
      </c>
      <c r="E158" s="25"/>
      <c r="F158" s="25">
        <f t="shared" si="34"/>
        <v>1.0408940000000002E-2</v>
      </c>
      <c r="G158" s="25">
        <f t="shared" si="35"/>
        <v>0.23971788820000006</v>
      </c>
      <c r="H158" s="25">
        <v>2.146E-2</v>
      </c>
      <c r="I158" s="25">
        <f t="shared" si="36"/>
        <v>2.1430000000000001E-2</v>
      </c>
      <c r="J158" s="25"/>
      <c r="K158" s="25">
        <f t="shared" si="37"/>
        <v>1.0943410000000001E-2</v>
      </c>
      <c r="L158" s="25">
        <f t="shared" si="38"/>
        <v>0.2520267323</v>
      </c>
      <c r="M158" s="25">
        <v>1.2109999999999999E-2</v>
      </c>
      <c r="N158" s="25">
        <f t="shared" si="39"/>
        <v>1.2079999999999999E-2</v>
      </c>
      <c r="O158" s="25"/>
      <c r="P158" s="25">
        <f t="shared" si="40"/>
        <v>6.3894399999999988E-3</v>
      </c>
      <c r="Q158" s="25">
        <f t="shared" si="41"/>
        <v>0.14714880319999998</v>
      </c>
      <c r="R158" s="25">
        <v>2.5510000000000001E-2</v>
      </c>
      <c r="S158" s="25">
        <f t="shared" si="42"/>
        <v>2.5480000000000003E-2</v>
      </c>
      <c r="T158" s="25"/>
      <c r="U158" s="25">
        <f t="shared" si="48"/>
        <v>1.0068840000000003E-2</v>
      </c>
      <c r="V158" s="25">
        <f t="shared" si="43"/>
        <v>0.23188538520000007</v>
      </c>
      <c r="W158" s="25">
        <v>8.5900000000000004E-3</v>
      </c>
      <c r="X158" s="25">
        <f t="shared" si="44"/>
        <v>8.5599999999999999E-3</v>
      </c>
      <c r="Y158" s="25"/>
      <c r="Z158" s="25">
        <f t="shared" si="45"/>
        <v>5.1527399999999994E-3</v>
      </c>
      <c r="AA158" s="25">
        <f t="shared" si="46"/>
        <v>0.11866760219999999</v>
      </c>
      <c r="AB158" s="25">
        <v>8.0000000000000007E-5</v>
      </c>
      <c r="AC158" s="25">
        <f t="shared" si="47"/>
        <v>3.0000000000000004E-5</v>
      </c>
    </row>
    <row r="159" spans="1:29" s="15" customFormat="1">
      <c r="A159" s="18">
        <v>407</v>
      </c>
      <c r="B159" s="25">
        <v>-9.0000000000000006E-5</v>
      </c>
      <c r="C159" s="25">
        <v>2.2280000000000001E-2</v>
      </c>
      <c r="D159" s="25">
        <f t="shared" si="33"/>
        <v>2.2350000000000002E-2</v>
      </c>
      <c r="E159" s="25"/>
      <c r="F159" s="25">
        <f t="shared" si="34"/>
        <v>1.0168940000000001E-2</v>
      </c>
      <c r="G159" s="25">
        <f t="shared" si="35"/>
        <v>0.23419068820000005</v>
      </c>
      <c r="H159" s="25">
        <v>2.137E-2</v>
      </c>
      <c r="I159" s="25">
        <f t="shared" si="36"/>
        <v>2.1440000000000001E-2</v>
      </c>
      <c r="J159" s="25"/>
      <c r="K159" s="25">
        <f t="shared" si="37"/>
        <v>1.095341E-2</v>
      </c>
      <c r="L159" s="25">
        <f t="shared" si="38"/>
        <v>0.25225703230000002</v>
      </c>
      <c r="M159" s="25">
        <v>1.193E-2</v>
      </c>
      <c r="N159" s="25">
        <f t="shared" si="39"/>
        <v>1.2E-2</v>
      </c>
      <c r="O159" s="25"/>
      <c r="P159" s="25">
        <f t="shared" si="40"/>
        <v>6.3094400000000004E-3</v>
      </c>
      <c r="Q159" s="25">
        <f t="shared" si="41"/>
        <v>0.14530640320000002</v>
      </c>
      <c r="R159" s="25">
        <v>2.538E-2</v>
      </c>
      <c r="S159" s="25">
        <f t="shared" si="42"/>
        <v>2.545E-2</v>
      </c>
      <c r="T159" s="25"/>
      <c r="U159" s="25">
        <f t="shared" si="48"/>
        <v>1.003884E-2</v>
      </c>
      <c r="V159" s="25">
        <f t="shared" si="43"/>
        <v>0.23119448520000002</v>
      </c>
      <c r="W159" s="25">
        <v>8.6400000000000001E-3</v>
      </c>
      <c r="X159" s="25">
        <f t="shared" si="44"/>
        <v>8.7100000000000007E-3</v>
      </c>
      <c r="Y159" s="25"/>
      <c r="Z159" s="25">
        <f t="shared" si="45"/>
        <v>5.3027400000000002E-3</v>
      </c>
      <c r="AA159" s="25">
        <f t="shared" si="46"/>
        <v>0.12212210220000001</v>
      </c>
      <c r="AB159" s="25">
        <v>-5.0000000000000002E-5</v>
      </c>
      <c r="AC159" s="25">
        <f t="shared" si="47"/>
        <v>-7.0000000000000007E-5</v>
      </c>
    </row>
    <row r="160" spans="1:29" s="15" customFormat="1">
      <c r="A160" s="18">
        <v>408</v>
      </c>
      <c r="B160" s="25">
        <v>-6.8999999999999997E-5</v>
      </c>
      <c r="C160" s="25">
        <v>2.2419999999999999E-2</v>
      </c>
      <c r="D160" s="25">
        <f t="shared" si="33"/>
        <v>2.2449499999999997E-2</v>
      </c>
      <c r="E160" s="25"/>
      <c r="F160" s="25">
        <f t="shared" si="34"/>
        <v>1.0268439999999997E-2</v>
      </c>
      <c r="G160" s="25">
        <f t="shared" si="35"/>
        <v>0.23648217319999992</v>
      </c>
      <c r="H160" s="25">
        <v>2.137E-2</v>
      </c>
      <c r="I160" s="25">
        <f t="shared" si="36"/>
        <v>2.1399499999999998E-2</v>
      </c>
      <c r="J160" s="25"/>
      <c r="K160" s="25">
        <f t="shared" si="37"/>
        <v>1.0912909999999998E-2</v>
      </c>
      <c r="L160" s="25">
        <f t="shared" si="38"/>
        <v>0.25132431729999999</v>
      </c>
      <c r="M160" s="25">
        <v>1.214E-2</v>
      </c>
      <c r="N160" s="25">
        <f t="shared" si="39"/>
        <v>1.21695E-2</v>
      </c>
      <c r="O160" s="25"/>
      <c r="P160" s="25">
        <f t="shared" si="40"/>
        <v>6.4789399999999999E-3</v>
      </c>
      <c r="Q160" s="25">
        <f t="shared" si="41"/>
        <v>0.1492099882</v>
      </c>
      <c r="R160" s="25">
        <v>2.5229999999999999E-2</v>
      </c>
      <c r="S160" s="25">
        <f t="shared" si="42"/>
        <v>2.5259499999999997E-2</v>
      </c>
      <c r="T160" s="25"/>
      <c r="U160" s="25">
        <f t="shared" si="48"/>
        <v>9.8483399999999971E-3</v>
      </c>
      <c r="V160" s="25">
        <f t="shared" si="43"/>
        <v>0.22680727019999994</v>
      </c>
      <c r="W160" s="25">
        <v>8.5400000000000007E-3</v>
      </c>
      <c r="X160" s="25">
        <f t="shared" si="44"/>
        <v>8.5695000000000007E-3</v>
      </c>
      <c r="Y160" s="25"/>
      <c r="Z160" s="25">
        <f t="shared" si="45"/>
        <v>5.1622400000000002E-3</v>
      </c>
      <c r="AA160" s="25">
        <f t="shared" si="46"/>
        <v>0.11888638720000001</v>
      </c>
      <c r="AB160" s="25">
        <v>1.0000000000000001E-5</v>
      </c>
      <c r="AC160" s="25">
        <f t="shared" si="47"/>
        <v>-2.9499999999999999E-5</v>
      </c>
    </row>
    <row r="161" spans="1:29" s="15" customFormat="1">
      <c r="A161" s="18">
        <v>409</v>
      </c>
      <c r="B161" s="25">
        <v>-1.2E-4</v>
      </c>
      <c r="C161" s="25">
        <v>2.206E-2</v>
      </c>
      <c r="D161" s="25">
        <f t="shared" si="33"/>
        <v>2.2124999999999999E-2</v>
      </c>
      <c r="E161" s="25"/>
      <c r="F161" s="25">
        <f t="shared" si="34"/>
        <v>9.9439399999999983E-3</v>
      </c>
      <c r="G161" s="25">
        <f t="shared" si="35"/>
        <v>0.22900893819999998</v>
      </c>
      <c r="H161" s="25">
        <v>2.112E-2</v>
      </c>
      <c r="I161" s="25">
        <f t="shared" si="36"/>
        <v>2.1184999999999999E-2</v>
      </c>
      <c r="J161" s="25"/>
      <c r="K161" s="25">
        <f t="shared" si="37"/>
        <v>1.0698409999999998E-2</v>
      </c>
      <c r="L161" s="25">
        <f t="shared" si="38"/>
        <v>0.24638438229999998</v>
      </c>
      <c r="M161" s="25">
        <v>1.171E-2</v>
      </c>
      <c r="N161" s="25">
        <f t="shared" si="39"/>
        <v>1.1775000000000001E-2</v>
      </c>
      <c r="O161" s="25"/>
      <c r="P161" s="25">
        <f t="shared" si="40"/>
        <v>6.0844400000000009E-3</v>
      </c>
      <c r="Q161" s="25">
        <f t="shared" si="41"/>
        <v>0.14012465320000003</v>
      </c>
      <c r="R161" s="25">
        <v>2.521E-2</v>
      </c>
      <c r="S161" s="25">
        <f t="shared" si="42"/>
        <v>2.5274999999999999E-2</v>
      </c>
      <c r="T161" s="25"/>
      <c r="U161" s="25">
        <f t="shared" si="48"/>
        <v>9.8638399999999987E-3</v>
      </c>
      <c r="V161" s="25">
        <f t="shared" si="43"/>
        <v>0.22716423519999998</v>
      </c>
      <c r="W161" s="25">
        <v>8.5199999999999998E-3</v>
      </c>
      <c r="X161" s="25">
        <f t="shared" si="44"/>
        <v>8.5850000000000006E-3</v>
      </c>
      <c r="Y161" s="25"/>
      <c r="Z161" s="25">
        <f t="shared" si="45"/>
        <v>5.1777400000000001E-3</v>
      </c>
      <c r="AA161" s="25">
        <f t="shared" si="46"/>
        <v>0.11924335220000001</v>
      </c>
      <c r="AB161" s="25">
        <v>-1.0000000000000001E-5</v>
      </c>
      <c r="AC161" s="25">
        <f t="shared" si="47"/>
        <v>-6.5000000000000008E-5</v>
      </c>
    </row>
    <row r="162" spans="1:29" s="15" customFormat="1">
      <c r="A162" s="18">
        <v>410</v>
      </c>
      <c r="B162" s="25">
        <v>-2.0000000000000002E-5</v>
      </c>
      <c r="C162" s="25">
        <v>2.213E-2</v>
      </c>
      <c r="D162" s="25">
        <f t="shared" si="33"/>
        <v>2.21055E-2</v>
      </c>
      <c r="E162" s="25"/>
      <c r="F162" s="25">
        <f t="shared" si="34"/>
        <v>9.9244399999999997E-3</v>
      </c>
      <c r="G162" s="25">
        <f t="shared" si="35"/>
        <v>0.2285598532</v>
      </c>
      <c r="H162" s="25">
        <v>2.1139999999999999E-2</v>
      </c>
      <c r="I162" s="25">
        <f t="shared" si="36"/>
        <v>2.1115499999999999E-2</v>
      </c>
      <c r="J162" s="25"/>
      <c r="K162" s="25">
        <f t="shared" si="37"/>
        <v>1.0628909999999998E-2</v>
      </c>
      <c r="L162" s="25">
        <f t="shared" si="38"/>
        <v>0.24478379729999997</v>
      </c>
      <c r="M162" s="25">
        <v>1.188E-2</v>
      </c>
      <c r="N162" s="25">
        <f t="shared" si="39"/>
        <v>1.18555E-2</v>
      </c>
      <c r="O162" s="25"/>
      <c r="P162" s="25">
        <f t="shared" si="40"/>
        <v>6.1649399999999998E-3</v>
      </c>
      <c r="Q162" s="25">
        <f t="shared" si="41"/>
        <v>0.14197856820000002</v>
      </c>
      <c r="R162" s="25">
        <v>2.504E-2</v>
      </c>
      <c r="S162" s="25">
        <f t="shared" si="42"/>
        <v>2.50155E-2</v>
      </c>
      <c r="T162" s="25"/>
      <c r="U162" s="25">
        <f t="shared" si="48"/>
        <v>9.6043399999999994E-3</v>
      </c>
      <c r="V162" s="25">
        <f t="shared" si="43"/>
        <v>0.22118795020000001</v>
      </c>
      <c r="W162" s="25">
        <v>8.3990000000000002E-3</v>
      </c>
      <c r="X162" s="25">
        <f t="shared" si="44"/>
        <v>8.3745E-3</v>
      </c>
      <c r="Y162" s="25"/>
      <c r="Z162" s="25">
        <f t="shared" si="45"/>
        <v>4.9672399999999995E-3</v>
      </c>
      <c r="AA162" s="25">
        <f t="shared" si="46"/>
        <v>0.11439553719999999</v>
      </c>
      <c r="AB162" s="25">
        <v>6.8999999999999997E-5</v>
      </c>
      <c r="AC162" s="25">
        <f t="shared" si="47"/>
        <v>2.4499999999999999E-5</v>
      </c>
    </row>
    <row r="163" spans="1:29" s="15" customFormat="1">
      <c r="A163" s="18">
        <v>411</v>
      </c>
      <c r="B163" s="25">
        <v>-6.0000000000000002E-5</v>
      </c>
      <c r="C163" s="25">
        <v>2.1940000000000001E-2</v>
      </c>
      <c r="D163" s="25">
        <f t="shared" si="33"/>
        <v>2.20045E-2</v>
      </c>
      <c r="E163" s="25"/>
      <c r="F163" s="25">
        <f t="shared" si="34"/>
        <v>9.8234399999999993E-3</v>
      </c>
      <c r="G163" s="25">
        <f t="shared" si="35"/>
        <v>0.22623382319999999</v>
      </c>
      <c r="H163" s="25">
        <v>2.0969999999999999E-2</v>
      </c>
      <c r="I163" s="25">
        <f t="shared" si="36"/>
        <v>2.1034499999999998E-2</v>
      </c>
      <c r="J163" s="25"/>
      <c r="K163" s="25">
        <f t="shared" si="37"/>
        <v>1.0547909999999997E-2</v>
      </c>
      <c r="L163" s="25">
        <f t="shared" si="38"/>
        <v>0.24291836729999994</v>
      </c>
      <c r="M163" s="25">
        <v>1.1679999999999999E-2</v>
      </c>
      <c r="N163" s="25">
        <f t="shared" si="39"/>
        <v>1.17445E-2</v>
      </c>
      <c r="O163" s="25"/>
      <c r="P163" s="25">
        <f t="shared" si="40"/>
        <v>6.0539399999999998E-3</v>
      </c>
      <c r="Q163" s="25">
        <f t="shared" si="41"/>
        <v>0.13942223819999999</v>
      </c>
      <c r="R163" s="25">
        <v>2.5170000000000001E-2</v>
      </c>
      <c r="S163" s="25">
        <f t="shared" si="42"/>
        <v>2.52345E-2</v>
      </c>
      <c r="T163" s="25"/>
      <c r="U163" s="25">
        <f t="shared" si="48"/>
        <v>9.8233399999999998E-3</v>
      </c>
      <c r="V163" s="25">
        <f t="shared" si="43"/>
        <v>0.22623152020000001</v>
      </c>
      <c r="W163" s="25">
        <v>8.319E-3</v>
      </c>
      <c r="X163" s="25">
        <f t="shared" si="44"/>
        <v>8.3835000000000003E-3</v>
      </c>
      <c r="Y163" s="25"/>
      <c r="Z163" s="25">
        <f t="shared" si="45"/>
        <v>4.9762399999999998E-3</v>
      </c>
      <c r="AA163" s="25">
        <f t="shared" si="46"/>
        <v>0.1146028072</v>
      </c>
      <c r="AB163" s="25">
        <v>-6.8999999999999997E-5</v>
      </c>
      <c r="AC163" s="25">
        <f t="shared" si="47"/>
        <v>-6.4499999999999996E-5</v>
      </c>
    </row>
    <row r="164" spans="1:29" s="15" customFormat="1">
      <c r="A164" s="18">
        <v>412</v>
      </c>
      <c r="B164" s="25">
        <v>-4.0000000000000003E-5</v>
      </c>
      <c r="C164" s="25">
        <v>2.198E-2</v>
      </c>
      <c r="D164" s="25">
        <f t="shared" si="33"/>
        <v>2.198E-2</v>
      </c>
      <c r="E164" s="25"/>
      <c r="F164" s="25">
        <f t="shared" si="34"/>
        <v>9.798939999999999E-3</v>
      </c>
      <c r="G164" s="25">
        <f t="shared" si="35"/>
        <v>0.22566958819999999</v>
      </c>
      <c r="H164" s="25">
        <v>2.102E-2</v>
      </c>
      <c r="I164" s="25">
        <f t="shared" si="36"/>
        <v>2.102E-2</v>
      </c>
      <c r="J164" s="25"/>
      <c r="K164" s="25">
        <f t="shared" si="37"/>
        <v>1.053341E-2</v>
      </c>
      <c r="L164" s="25">
        <f t="shared" si="38"/>
        <v>0.24258443230000001</v>
      </c>
      <c r="M164" s="25">
        <v>1.1849999999999999E-2</v>
      </c>
      <c r="N164" s="25">
        <f t="shared" si="39"/>
        <v>1.1849999999999999E-2</v>
      </c>
      <c r="O164" s="25"/>
      <c r="P164" s="25">
        <f t="shared" si="40"/>
        <v>6.1594399999999995E-3</v>
      </c>
      <c r="Q164" s="25">
        <f t="shared" si="41"/>
        <v>0.14185190319999999</v>
      </c>
      <c r="R164" s="25">
        <v>2.5149999999999999E-2</v>
      </c>
      <c r="S164" s="25">
        <f t="shared" si="42"/>
        <v>2.5149999999999999E-2</v>
      </c>
      <c r="T164" s="25"/>
      <c r="U164" s="25">
        <f t="shared" si="48"/>
        <v>9.7388399999999986E-3</v>
      </c>
      <c r="V164" s="25">
        <f t="shared" si="43"/>
        <v>0.22428548519999997</v>
      </c>
      <c r="W164" s="25">
        <v>8.3499999999999998E-3</v>
      </c>
      <c r="X164" s="25">
        <f t="shared" si="44"/>
        <v>8.3499999999999998E-3</v>
      </c>
      <c r="Y164" s="25"/>
      <c r="Z164" s="25">
        <f t="shared" si="45"/>
        <v>4.9427399999999993E-3</v>
      </c>
      <c r="AA164" s="25">
        <f t="shared" si="46"/>
        <v>0.11383130219999998</v>
      </c>
      <c r="AB164" s="25">
        <v>4.0000000000000003E-5</v>
      </c>
      <c r="AC164" s="25">
        <f t="shared" si="47"/>
        <v>0</v>
      </c>
    </row>
    <row r="165" spans="1:29" s="15" customFormat="1">
      <c r="A165" s="18">
        <v>413</v>
      </c>
      <c r="B165" s="25">
        <v>-1.2999999999999999E-4</v>
      </c>
      <c r="C165" s="25">
        <v>2.1649999999999999E-2</v>
      </c>
      <c r="D165" s="25">
        <f t="shared" si="33"/>
        <v>2.1734999999999997E-2</v>
      </c>
      <c r="E165" s="25"/>
      <c r="F165" s="25">
        <f t="shared" si="34"/>
        <v>9.5539399999999969E-3</v>
      </c>
      <c r="G165" s="25">
        <f t="shared" si="35"/>
        <v>0.22002723819999995</v>
      </c>
      <c r="H165" s="25">
        <v>2.0750000000000001E-2</v>
      </c>
      <c r="I165" s="25">
        <f t="shared" si="36"/>
        <v>2.0834999999999999E-2</v>
      </c>
      <c r="J165" s="25"/>
      <c r="K165" s="25">
        <f t="shared" si="37"/>
        <v>1.0348409999999999E-2</v>
      </c>
      <c r="L165" s="25">
        <f t="shared" si="38"/>
        <v>0.23832388229999998</v>
      </c>
      <c r="M165" s="25">
        <v>1.1509999999999999E-2</v>
      </c>
      <c r="N165" s="25">
        <f t="shared" si="39"/>
        <v>1.1594999999999999E-2</v>
      </c>
      <c r="O165" s="25"/>
      <c r="P165" s="25">
        <f t="shared" si="40"/>
        <v>5.9044399999999995E-3</v>
      </c>
      <c r="Q165" s="25">
        <f t="shared" si="41"/>
        <v>0.13597925319999998</v>
      </c>
      <c r="R165" s="25">
        <v>2.5069999999999999E-2</v>
      </c>
      <c r="S165" s="25">
        <f t="shared" si="42"/>
        <v>2.5154999999999997E-2</v>
      </c>
      <c r="T165" s="25"/>
      <c r="U165" s="25">
        <f t="shared" si="48"/>
        <v>9.7438399999999967E-3</v>
      </c>
      <c r="V165" s="25">
        <f t="shared" si="43"/>
        <v>0.22440063519999995</v>
      </c>
      <c r="W165" s="25">
        <v>8.2500000000000004E-3</v>
      </c>
      <c r="X165" s="25">
        <f t="shared" si="44"/>
        <v>8.3350000000000004E-3</v>
      </c>
      <c r="Y165" s="25"/>
      <c r="Z165" s="25">
        <f t="shared" si="45"/>
        <v>4.9277399999999999E-3</v>
      </c>
      <c r="AA165" s="25">
        <f t="shared" si="46"/>
        <v>0.1134858522</v>
      </c>
      <c r="AB165" s="25">
        <v>-4.0000000000000003E-5</v>
      </c>
      <c r="AC165" s="25">
        <f t="shared" si="47"/>
        <v>-8.4999999999999993E-5</v>
      </c>
    </row>
    <row r="166" spans="1:29" s="15" customFormat="1">
      <c r="A166" s="18">
        <v>414</v>
      </c>
      <c r="B166" s="25">
        <v>-2.0000000000000002E-5</v>
      </c>
      <c r="C166" s="25">
        <v>2.1680000000000001E-2</v>
      </c>
      <c r="D166" s="25">
        <f t="shared" si="33"/>
        <v>2.1670000000000002E-2</v>
      </c>
      <c r="E166" s="25"/>
      <c r="F166" s="25">
        <f t="shared" si="34"/>
        <v>9.4889400000000013E-3</v>
      </c>
      <c r="G166" s="25">
        <f t="shared" si="35"/>
        <v>0.21853028820000003</v>
      </c>
      <c r="H166" s="25">
        <v>2.0830000000000001E-2</v>
      </c>
      <c r="I166" s="25">
        <f t="shared" si="36"/>
        <v>2.0820000000000002E-2</v>
      </c>
      <c r="J166" s="25"/>
      <c r="K166" s="25">
        <f t="shared" si="37"/>
        <v>1.0333410000000001E-2</v>
      </c>
      <c r="L166" s="25">
        <f t="shared" si="38"/>
        <v>0.23797843230000004</v>
      </c>
      <c r="M166" s="25">
        <v>1.158E-2</v>
      </c>
      <c r="N166" s="25">
        <f t="shared" si="39"/>
        <v>1.157E-2</v>
      </c>
      <c r="O166" s="25"/>
      <c r="P166" s="25">
        <f t="shared" si="40"/>
        <v>5.8794400000000005E-3</v>
      </c>
      <c r="Q166" s="25">
        <f t="shared" si="41"/>
        <v>0.13540350320000002</v>
      </c>
      <c r="R166" s="25">
        <v>2.4979999999999999E-2</v>
      </c>
      <c r="S166" s="25">
        <f t="shared" si="42"/>
        <v>2.4969999999999999E-2</v>
      </c>
      <c r="T166" s="25"/>
      <c r="U166" s="25">
        <f t="shared" si="48"/>
        <v>9.558839999999999E-3</v>
      </c>
      <c r="V166" s="25">
        <f t="shared" si="43"/>
        <v>0.22014008519999997</v>
      </c>
      <c r="W166" s="25">
        <v>8.1089999999999999E-3</v>
      </c>
      <c r="X166" s="25">
        <f t="shared" si="44"/>
        <v>8.0990000000000003E-3</v>
      </c>
      <c r="Y166" s="25"/>
      <c r="Z166" s="25">
        <f t="shared" si="45"/>
        <v>4.6917399999999998E-3</v>
      </c>
      <c r="AA166" s="25">
        <f t="shared" si="46"/>
        <v>0.10805077220000001</v>
      </c>
      <c r="AB166" s="25">
        <v>4.0000000000000003E-5</v>
      </c>
      <c r="AC166" s="25">
        <f t="shared" si="47"/>
        <v>1.0000000000000001E-5</v>
      </c>
    </row>
    <row r="167" spans="1:29" s="15" customFormat="1">
      <c r="A167" s="18">
        <v>415</v>
      </c>
      <c r="B167" s="25">
        <v>-8.0000000000000007E-5</v>
      </c>
      <c r="C167" s="25">
        <v>2.1420000000000002E-2</v>
      </c>
      <c r="D167" s="25">
        <f t="shared" si="33"/>
        <v>2.1475000000000001E-2</v>
      </c>
      <c r="E167" s="25"/>
      <c r="F167" s="25">
        <f t="shared" si="34"/>
        <v>9.2939400000000005E-3</v>
      </c>
      <c r="G167" s="25">
        <f t="shared" si="35"/>
        <v>0.21403943820000002</v>
      </c>
      <c r="H167" s="25">
        <v>2.0740000000000001E-2</v>
      </c>
      <c r="I167" s="25">
        <f t="shared" si="36"/>
        <v>2.0795000000000001E-2</v>
      </c>
      <c r="J167" s="25"/>
      <c r="K167" s="25">
        <f t="shared" si="37"/>
        <v>1.030841E-2</v>
      </c>
      <c r="L167" s="25">
        <f t="shared" si="38"/>
        <v>0.23740268230000003</v>
      </c>
      <c r="M167" s="25">
        <v>1.14E-2</v>
      </c>
      <c r="N167" s="25">
        <f t="shared" si="39"/>
        <v>1.1455E-2</v>
      </c>
      <c r="O167" s="25"/>
      <c r="P167" s="25">
        <f t="shared" si="40"/>
        <v>5.76444E-3</v>
      </c>
      <c r="Q167" s="25">
        <f t="shared" si="41"/>
        <v>0.1327550532</v>
      </c>
      <c r="R167" s="25">
        <v>2.4920000000000001E-2</v>
      </c>
      <c r="S167" s="25">
        <f t="shared" si="42"/>
        <v>2.4975000000000001E-2</v>
      </c>
      <c r="T167" s="25"/>
      <c r="U167" s="25">
        <f t="shared" si="48"/>
        <v>9.5638400000000005E-3</v>
      </c>
      <c r="V167" s="25">
        <f t="shared" si="43"/>
        <v>0.22025523520000001</v>
      </c>
      <c r="W167" s="25">
        <v>8.1399999999999997E-3</v>
      </c>
      <c r="X167" s="25">
        <f t="shared" si="44"/>
        <v>8.1949999999999992E-3</v>
      </c>
      <c r="Y167" s="25"/>
      <c r="Z167" s="25">
        <f t="shared" si="45"/>
        <v>4.7877399999999987E-3</v>
      </c>
      <c r="AA167" s="25">
        <f t="shared" si="46"/>
        <v>0.11026165219999998</v>
      </c>
      <c r="AB167" s="25">
        <v>-3.0000000000000001E-5</v>
      </c>
      <c r="AC167" s="25">
        <f t="shared" si="47"/>
        <v>-5.5000000000000002E-5</v>
      </c>
    </row>
    <row r="168" spans="1:29" s="15" customFormat="1">
      <c r="A168" s="18">
        <v>416</v>
      </c>
      <c r="B168" s="25">
        <v>-6.8999999999999997E-5</v>
      </c>
      <c r="C168" s="25">
        <v>2.137E-2</v>
      </c>
      <c r="D168" s="25">
        <f t="shared" si="33"/>
        <v>2.1399499999999998E-2</v>
      </c>
      <c r="E168" s="25"/>
      <c r="F168" s="25">
        <f t="shared" si="34"/>
        <v>9.2184399999999979E-3</v>
      </c>
      <c r="G168" s="25">
        <f t="shared" si="35"/>
        <v>0.21230067319999996</v>
      </c>
      <c r="H168" s="25">
        <v>2.0660000000000001E-2</v>
      </c>
      <c r="I168" s="25">
        <f t="shared" si="36"/>
        <v>2.06895E-2</v>
      </c>
      <c r="J168" s="25"/>
      <c r="K168" s="25">
        <f t="shared" si="37"/>
        <v>1.0202909999999999E-2</v>
      </c>
      <c r="L168" s="25">
        <f t="shared" si="38"/>
        <v>0.2349730173</v>
      </c>
      <c r="M168" s="25">
        <v>1.145E-2</v>
      </c>
      <c r="N168" s="25">
        <f t="shared" si="39"/>
        <v>1.14795E-2</v>
      </c>
      <c r="O168" s="25"/>
      <c r="P168" s="25">
        <f t="shared" si="40"/>
        <v>5.7889400000000002E-3</v>
      </c>
      <c r="Q168" s="25">
        <f t="shared" si="41"/>
        <v>0.13331928820000002</v>
      </c>
      <c r="R168" s="25">
        <v>2.4729999999999999E-2</v>
      </c>
      <c r="S168" s="25">
        <f t="shared" si="42"/>
        <v>2.4759499999999997E-2</v>
      </c>
      <c r="T168" s="25"/>
      <c r="U168" s="25">
        <f t="shared" si="48"/>
        <v>9.3483399999999967E-3</v>
      </c>
      <c r="V168" s="25">
        <f t="shared" si="43"/>
        <v>0.21529227019999994</v>
      </c>
      <c r="W168" s="25">
        <v>8.0800000000000004E-3</v>
      </c>
      <c r="X168" s="25">
        <f t="shared" si="44"/>
        <v>8.1095000000000004E-3</v>
      </c>
      <c r="Y168" s="25"/>
      <c r="Z168" s="25">
        <f t="shared" si="45"/>
        <v>4.7022399999999999E-3</v>
      </c>
      <c r="AA168" s="25">
        <f t="shared" si="46"/>
        <v>0.1082925872</v>
      </c>
      <c r="AB168" s="25">
        <v>1.0000000000000001E-5</v>
      </c>
      <c r="AC168" s="25">
        <f t="shared" si="47"/>
        <v>-2.9499999999999999E-5</v>
      </c>
    </row>
    <row r="169" spans="1:29" s="15" customFormat="1">
      <c r="A169" s="18">
        <v>417</v>
      </c>
      <c r="B169" s="25">
        <v>-1.1E-4</v>
      </c>
      <c r="C169" s="25">
        <v>2.1139999999999999E-2</v>
      </c>
      <c r="D169" s="25">
        <f t="shared" si="33"/>
        <v>2.121E-2</v>
      </c>
      <c r="E169" s="25"/>
      <c r="F169" s="25">
        <f t="shared" si="34"/>
        <v>9.0289399999999992E-3</v>
      </c>
      <c r="G169" s="25">
        <f t="shared" si="35"/>
        <v>0.20793648819999999</v>
      </c>
      <c r="H169" s="25">
        <v>2.044E-2</v>
      </c>
      <c r="I169" s="25">
        <f t="shared" si="36"/>
        <v>2.051E-2</v>
      </c>
      <c r="J169" s="25"/>
      <c r="K169" s="25">
        <f t="shared" si="37"/>
        <v>1.002341E-2</v>
      </c>
      <c r="L169" s="25">
        <f t="shared" si="38"/>
        <v>0.2308391323</v>
      </c>
      <c r="M169" s="25">
        <v>1.124E-2</v>
      </c>
      <c r="N169" s="25">
        <f t="shared" si="39"/>
        <v>1.1310000000000001E-2</v>
      </c>
      <c r="O169" s="25"/>
      <c r="P169" s="25">
        <f t="shared" si="40"/>
        <v>5.6194400000000007E-3</v>
      </c>
      <c r="Q169" s="25">
        <f t="shared" si="41"/>
        <v>0.12941570320000001</v>
      </c>
      <c r="R169" s="25">
        <v>2.469E-2</v>
      </c>
      <c r="S169" s="25">
        <f t="shared" si="42"/>
        <v>2.4760000000000001E-2</v>
      </c>
      <c r="T169" s="25"/>
      <c r="U169" s="25">
        <f t="shared" si="48"/>
        <v>9.3488400000000006E-3</v>
      </c>
      <c r="V169" s="25">
        <f t="shared" si="43"/>
        <v>0.21530378520000001</v>
      </c>
      <c r="W169" s="25">
        <v>8.0190000000000001E-3</v>
      </c>
      <c r="X169" s="25">
        <f t="shared" si="44"/>
        <v>8.0890000000000007E-3</v>
      </c>
      <c r="Y169" s="25"/>
      <c r="Z169" s="25">
        <f t="shared" si="45"/>
        <v>4.6817400000000002E-3</v>
      </c>
      <c r="AA169" s="25">
        <f t="shared" si="46"/>
        <v>0.1078204722</v>
      </c>
      <c r="AB169" s="25">
        <v>-3.0000000000000001E-5</v>
      </c>
      <c r="AC169" s="25">
        <f t="shared" si="47"/>
        <v>-7.0000000000000007E-5</v>
      </c>
    </row>
    <row r="170" spans="1:29" s="15" customFormat="1">
      <c r="A170" s="18">
        <v>418</v>
      </c>
      <c r="B170" s="25">
        <v>-5.0000000000000002E-5</v>
      </c>
      <c r="C170" s="25">
        <v>2.1149999999999999E-2</v>
      </c>
      <c r="D170" s="25">
        <f t="shared" si="33"/>
        <v>2.12E-2</v>
      </c>
      <c r="E170" s="25"/>
      <c r="F170" s="25">
        <f t="shared" si="34"/>
        <v>9.0189399999999996E-3</v>
      </c>
      <c r="G170" s="25">
        <f t="shared" si="35"/>
        <v>0.2077061882</v>
      </c>
      <c r="H170" s="25">
        <v>2.053E-2</v>
      </c>
      <c r="I170" s="25">
        <f t="shared" si="36"/>
        <v>2.0580000000000001E-2</v>
      </c>
      <c r="J170" s="25"/>
      <c r="K170" s="25">
        <f t="shared" si="37"/>
        <v>1.0093410000000001E-2</v>
      </c>
      <c r="L170" s="25">
        <f t="shared" si="38"/>
        <v>0.23245123230000003</v>
      </c>
      <c r="M170" s="25">
        <v>1.1259999999999999E-2</v>
      </c>
      <c r="N170" s="25">
        <f t="shared" si="39"/>
        <v>1.1309999999999999E-2</v>
      </c>
      <c r="O170" s="25"/>
      <c r="P170" s="25">
        <f t="shared" si="40"/>
        <v>5.619439999999999E-3</v>
      </c>
      <c r="Q170" s="25">
        <f t="shared" si="41"/>
        <v>0.12941570319999998</v>
      </c>
      <c r="R170" s="25">
        <v>2.4649999999999998E-2</v>
      </c>
      <c r="S170" s="25">
        <f t="shared" si="42"/>
        <v>2.47E-2</v>
      </c>
      <c r="T170" s="25"/>
      <c r="U170" s="25">
        <f t="shared" si="48"/>
        <v>9.2888399999999996E-3</v>
      </c>
      <c r="V170" s="25">
        <f t="shared" si="43"/>
        <v>0.2139219852</v>
      </c>
      <c r="W170" s="25">
        <v>7.9000000000000008E-3</v>
      </c>
      <c r="X170" s="25">
        <f t="shared" si="44"/>
        <v>7.9500000000000005E-3</v>
      </c>
      <c r="Y170" s="25"/>
      <c r="Z170" s="25">
        <f t="shared" si="45"/>
        <v>4.54274E-3</v>
      </c>
      <c r="AA170" s="25">
        <f t="shared" si="46"/>
        <v>0.1046193022</v>
      </c>
      <c r="AB170" s="25">
        <v>-5.0000000000000002E-5</v>
      </c>
      <c r="AC170" s="25">
        <f t="shared" si="47"/>
        <v>-5.0000000000000002E-5</v>
      </c>
    </row>
    <row r="171" spans="1:29" s="15" customFormat="1">
      <c r="A171" s="18">
        <v>419</v>
      </c>
      <c r="B171" s="25">
        <v>-1.1E-4</v>
      </c>
      <c r="C171" s="25">
        <v>2.0920000000000001E-2</v>
      </c>
      <c r="D171" s="25">
        <f t="shared" si="33"/>
        <v>2.0980000000000002E-2</v>
      </c>
      <c r="E171" s="25"/>
      <c r="F171" s="25">
        <f t="shared" si="34"/>
        <v>8.7989400000000016E-3</v>
      </c>
      <c r="G171" s="25">
        <f t="shared" si="35"/>
        <v>0.20263958820000005</v>
      </c>
      <c r="H171" s="25">
        <v>2.026E-2</v>
      </c>
      <c r="I171" s="25">
        <f t="shared" si="36"/>
        <v>2.0320000000000001E-2</v>
      </c>
      <c r="J171" s="25"/>
      <c r="K171" s="25">
        <f t="shared" si="37"/>
        <v>9.8334100000000008E-3</v>
      </c>
      <c r="L171" s="25">
        <f t="shared" si="38"/>
        <v>0.22646343230000002</v>
      </c>
      <c r="M171" s="25">
        <v>1.108E-2</v>
      </c>
      <c r="N171" s="25">
        <f t="shared" si="39"/>
        <v>1.1139999999999999E-2</v>
      </c>
      <c r="O171" s="25"/>
      <c r="P171" s="25">
        <f t="shared" si="40"/>
        <v>5.449439999999999E-3</v>
      </c>
      <c r="Q171" s="25">
        <f t="shared" si="41"/>
        <v>0.12550060319999998</v>
      </c>
      <c r="R171" s="25">
        <v>2.461E-2</v>
      </c>
      <c r="S171" s="25">
        <f t="shared" si="42"/>
        <v>2.4670000000000001E-2</v>
      </c>
      <c r="T171" s="25"/>
      <c r="U171" s="25">
        <f t="shared" si="48"/>
        <v>9.2588400000000008E-3</v>
      </c>
      <c r="V171" s="25">
        <f t="shared" si="43"/>
        <v>0.21323108520000003</v>
      </c>
      <c r="W171" s="25">
        <v>7.9500000000000005E-3</v>
      </c>
      <c r="X171" s="25">
        <f t="shared" si="44"/>
        <v>8.0099999999999998E-3</v>
      </c>
      <c r="Y171" s="25"/>
      <c r="Z171" s="25">
        <f t="shared" si="45"/>
        <v>4.6027399999999993E-3</v>
      </c>
      <c r="AA171" s="25">
        <f t="shared" si="46"/>
        <v>0.10600110219999999</v>
      </c>
      <c r="AB171" s="25">
        <v>-1.0000000000000001E-5</v>
      </c>
      <c r="AC171" s="25">
        <f t="shared" si="47"/>
        <v>-6.0000000000000002E-5</v>
      </c>
    </row>
    <row r="172" spans="1:29" s="15" customFormat="1">
      <c r="A172" s="18">
        <v>420</v>
      </c>
      <c r="B172" s="25">
        <v>-1.1E-4</v>
      </c>
      <c r="C172" s="25">
        <v>2.0930000000000001E-2</v>
      </c>
      <c r="D172" s="25">
        <f t="shared" si="33"/>
        <v>2.0985E-2</v>
      </c>
      <c r="E172" s="25"/>
      <c r="F172" s="25">
        <f t="shared" si="34"/>
        <v>8.8039399999999997E-3</v>
      </c>
      <c r="G172" s="25">
        <f t="shared" si="35"/>
        <v>0.20275473820000001</v>
      </c>
      <c r="H172" s="25">
        <v>2.0369999999999999E-2</v>
      </c>
      <c r="I172" s="25">
        <f t="shared" si="36"/>
        <v>2.0424999999999999E-2</v>
      </c>
      <c r="J172" s="25"/>
      <c r="K172" s="25">
        <f t="shared" si="37"/>
        <v>9.9384099999999982E-3</v>
      </c>
      <c r="L172" s="25">
        <f t="shared" si="38"/>
        <v>0.22888158229999997</v>
      </c>
      <c r="M172" s="25">
        <v>1.112E-2</v>
      </c>
      <c r="N172" s="25">
        <f t="shared" si="39"/>
        <v>1.1174999999999999E-2</v>
      </c>
      <c r="O172" s="25"/>
      <c r="P172" s="25">
        <f t="shared" si="40"/>
        <v>5.4844399999999993E-3</v>
      </c>
      <c r="Q172" s="25">
        <f t="shared" si="41"/>
        <v>0.12630665319999998</v>
      </c>
      <c r="R172" s="25">
        <v>2.46E-2</v>
      </c>
      <c r="S172" s="25">
        <f t="shared" si="42"/>
        <v>2.4655E-2</v>
      </c>
      <c r="T172" s="25"/>
      <c r="U172" s="25">
        <f t="shared" si="48"/>
        <v>9.2438399999999997E-3</v>
      </c>
      <c r="V172" s="25">
        <f t="shared" si="43"/>
        <v>0.21288563520000001</v>
      </c>
      <c r="W172" s="25">
        <v>7.8490000000000001E-3</v>
      </c>
      <c r="X172" s="25">
        <f t="shared" si="44"/>
        <v>7.9039999999999996E-3</v>
      </c>
      <c r="Y172" s="25"/>
      <c r="Z172" s="25">
        <f t="shared" si="45"/>
        <v>4.4967399999999991E-3</v>
      </c>
      <c r="AA172" s="25">
        <f t="shared" si="46"/>
        <v>0.10355992219999999</v>
      </c>
      <c r="AB172" s="25">
        <v>0</v>
      </c>
      <c r="AC172" s="25">
        <f t="shared" si="47"/>
        <v>-5.5000000000000002E-5</v>
      </c>
    </row>
    <row r="173" spans="1:29" s="15" customFormat="1">
      <c r="A173" s="18">
        <v>421</v>
      </c>
      <c r="B173" s="25">
        <v>-1.2E-4</v>
      </c>
      <c r="C173" s="25">
        <v>2.0729999999999998E-2</v>
      </c>
      <c r="D173" s="25">
        <f t="shared" si="33"/>
        <v>2.0834999999999999E-2</v>
      </c>
      <c r="E173" s="25"/>
      <c r="F173" s="25">
        <f t="shared" si="34"/>
        <v>8.6539399999999989E-3</v>
      </c>
      <c r="G173" s="25">
        <f t="shared" si="35"/>
        <v>0.19930023819999998</v>
      </c>
      <c r="H173" s="25">
        <v>2.017E-2</v>
      </c>
      <c r="I173" s="25">
        <f t="shared" si="36"/>
        <v>2.0275000000000001E-2</v>
      </c>
      <c r="J173" s="25"/>
      <c r="K173" s="25">
        <f t="shared" si="37"/>
        <v>9.7884100000000009E-3</v>
      </c>
      <c r="L173" s="25">
        <f t="shared" si="38"/>
        <v>0.22542708230000003</v>
      </c>
      <c r="M173" s="25">
        <v>1.093E-2</v>
      </c>
      <c r="N173" s="25">
        <f t="shared" si="39"/>
        <v>1.1035E-2</v>
      </c>
      <c r="O173" s="25"/>
      <c r="P173" s="25">
        <f t="shared" si="40"/>
        <v>5.3444399999999998E-3</v>
      </c>
      <c r="Q173" s="25">
        <f t="shared" si="41"/>
        <v>0.1230824532</v>
      </c>
      <c r="R173" s="25">
        <v>2.4539999999999999E-2</v>
      </c>
      <c r="S173" s="25">
        <f t="shared" si="42"/>
        <v>2.4645E-2</v>
      </c>
      <c r="T173" s="25"/>
      <c r="U173" s="25">
        <f t="shared" si="48"/>
        <v>9.2338400000000001E-3</v>
      </c>
      <c r="V173" s="25">
        <f t="shared" si="43"/>
        <v>0.21265533520000002</v>
      </c>
      <c r="W173" s="25">
        <v>7.6800000000000002E-3</v>
      </c>
      <c r="X173" s="25">
        <f t="shared" si="44"/>
        <v>7.7850000000000003E-3</v>
      </c>
      <c r="Y173" s="25"/>
      <c r="Z173" s="25">
        <f t="shared" si="45"/>
        <v>4.3777399999999998E-3</v>
      </c>
      <c r="AA173" s="25">
        <f t="shared" si="46"/>
        <v>0.1008193522</v>
      </c>
      <c r="AB173" s="25">
        <v>-9.0000000000000006E-5</v>
      </c>
      <c r="AC173" s="25">
        <f t="shared" si="47"/>
        <v>-1.05E-4</v>
      </c>
    </row>
    <row r="174" spans="1:29" s="15" customFormat="1">
      <c r="A174" s="18">
        <v>422</v>
      </c>
      <c r="B174" s="25">
        <v>-1.2999999999999999E-4</v>
      </c>
      <c r="C174" s="25">
        <v>2.0619999999999999E-2</v>
      </c>
      <c r="D174" s="25">
        <f t="shared" si="33"/>
        <v>2.0719499999999998E-2</v>
      </c>
      <c r="E174" s="25"/>
      <c r="F174" s="25">
        <f t="shared" si="34"/>
        <v>8.5384399999999978E-3</v>
      </c>
      <c r="G174" s="25">
        <f t="shared" si="35"/>
        <v>0.19664027319999997</v>
      </c>
      <c r="H174" s="25">
        <v>2.043E-2</v>
      </c>
      <c r="I174" s="25">
        <f t="shared" si="36"/>
        <v>2.0529499999999999E-2</v>
      </c>
      <c r="J174" s="25"/>
      <c r="K174" s="25">
        <f t="shared" si="37"/>
        <v>1.0042909999999999E-2</v>
      </c>
      <c r="L174" s="25">
        <f t="shared" si="38"/>
        <v>0.23128821729999999</v>
      </c>
      <c r="M174" s="25">
        <v>1.111E-2</v>
      </c>
      <c r="N174" s="25">
        <f t="shared" si="39"/>
        <v>1.1209500000000001E-2</v>
      </c>
      <c r="O174" s="25"/>
      <c r="P174" s="25">
        <f t="shared" si="40"/>
        <v>5.5189400000000008E-3</v>
      </c>
      <c r="Q174" s="25">
        <f t="shared" si="41"/>
        <v>0.12710118820000002</v>
      </c>
      <c r="R174" s="25">
        <v>2.494E-2</v>
      </c>
      <c r="S174" s="25">
        <f t="shared" si="42"/>
        <v>2.5039499999999999E-2</v>
      </c>
      <c r="T174" s="25"/>
      <c r="U174" s="25">
        <f t="shared" si="48"/>
        <v>9.6283399999999991E-3</v>
      </c>
      <c r="V174" s="25">
        <f t="shared" si="43"/>
        <v>0.22174067019999999</v>
      </c>
      <c r="W174" s="25">
        <v>7.4900000000000001E-3</v>
      </c>
      <c r="X174" s="25">
        <f t="shared" si="44"/>
        <v>7.5894999999999999E-3</v>
      </c>
      <c r="Y174" s="25"/>
      <c r="Z174" s="25">
        <f t="shared" si="45"/>
        <v>4.1822400000000003E-3</v>
      </c>
      <c r="AA174" s="25">
        <f t="shared" si="46"/>
        <v>9.6316987200000009E-2</v>
      </c>
      <c r="AB174" s="25">
        <v>-6.8999999999999997E-5</v>
      </c>
      <c r="AC174" s="25">
        <f t="shared" si="47"/>
        <v>-9.9499999999999993E-5</v>
      </c>
    </row>
    <row r="175" spans="1:29" s="15" customFormat="1">
      <c r="A175" s="18">
        <v>423</v>
      </c>
      <c r="B175" s="25">
        <v>-1.1E-4</v>
      </c>
      <c r="C175" s="25">
        <v>2.0240000000000001E-2</v>
      </c>
      <c r="D175" s="25">
        <f t="shared" si="33"/>
        <v>2.0335000000000002E-2</v>
      </c>
      <c r="E175" s="25"/>
      <c r="F175" s="25">
        <f t="shared" si="34"/>
        <v>8.1539400000000019E-3</v>
      </c>
      <c r="G175" s="25">
        <f t="shared" si="35"/>
        <v>0.18778523820000007</v>
      </c>
      <c r="H175" s="25">
        <v>2.009E-2</v>
      </c>
      <c r="I175" s="25">
        <f t="shared" si="36"/>
        <v>2.0185000000000002E-2</v>
      </c>
      <c r="J175" s="25"/>
      <c r="K175" s="25">
        <f t="shared" si="37"/>
        <v>9.6984100000000011E-3</v>
      </c>
      <c r="L175" s="25">
        <f t="shared" si="38"/>
        <v>0.22335438230000004</v>
      </c>
      <c r="M175" s="25">
        <v>1.0919999999999999E-2</v>
      </c>
      <c r="N175" s="25">
        <f t="shared" si="39"/>
        <v>1.1014999999999999E-2</v>
      </c>
      <c r="O175" s="25"/>
      <c r="P175" s="25">
        <f t="shared" si="40"/>
        <v>5.3244399999999989E-3</v>
      </c>
      <c r="Q175" s="25">
        <f t="shared" si="41"/>
        <v>0.12262185319999998</v>
      </c>
      <c r="R175" s="25">
        <v>2.4709999999999999E-2</v>
      </c>
      <c r="S175" s="25">
        <f t="shared" si="42"/>
        <v>2.4805000000000001E-2</v>
      </c>
      <c r="T175" s="25"/>
      <c r="U175" s="25">
        <f t="shared" si="48"/>
        <v>9.3938400000000005E-3</v>
      </c>
      <c r="V175" s="25">
        <f t="shared" si="43"/>
        <v>0.21634013520000003</v>
      </c>
      <c r="W175" s="25">
        <v>7.5300000000000002E-3</v>
      </c>
      <c r="X175" s="25">
        <f t="shared" si="44"/>
        <v>7.6249999999999998E-3</v>
      </c>
      <c r="Y175" s="25"/>
      <c r="Z175" s="25">
        <f t="shared" si="45"/>
        <v>4.2177399999999993E-3</v>
      </c>
      <c r="AA175" s="25">
        <f t="shared" si="46"/>
        <v>9.7134552199999988E-2</v>
      </c>
      <c r="AB175" s="25">
        <v>-8.0000000000000007E-5</v>
      </c>
      <c r="AC175" s="25">
        <f t="shared" si="47"/>
        <v>-9.5000000000000005E-5</v>
      </c>
    </row>
    <row r="176" spans="1:29" s="15" customFormat="1">
      <c r="A176" s="18">
        <v>424</v>
      </c>
      <c r="B176" s="25">
        <v>-9.0000000000000006E-5</v>
      </c>
      <c r="C176" s="25">
        <v>2.044E-2</v>
      </c>
      <c r="D176" s="25">
        <f t="shared" si="33"/>
        <v>2.0494999999999999E-2</v>
      </c>
      <c r="E176" s="25"/>
      <c r="F176" s="25">
        <f t="shared" si="34"/>
        <v>8.3139399999999988E-3</v>
      </c>
      <c r="G176" s="25">
        <f t="shared" si="35"/>
        <v>0.19147003819999997</v>
      </c>
      <c r="H176" s="25">
        <v>2.0289999999999999E-2</v>
      </c>
      <c r="I176" s="25">
        <f t="shared" si="36"/>
        <v>2.0344999999999999E-2</v>
      </c>
      <c r="J176" s="25"/>
      <c r="K176" s="25">
        <f t="shared" si="37"/>
        <v>9.858409999999998E-3</v>
      </c>
      <c r="L176" s="25">
        <f t="shared" si="38"/>
        <v>0.22703918229999998</v>
      </c>
      <c r="M176" s="25">
        <v>1.108E-2</v>
      </c>
      <c r="N176" s="25">
        <f t="shared" si="39"/>
        <v>1.1134999999999999E-2</v>
      </c>
      <c r="O176" s="25"/>
      <c r="P176" s="25">
        <f t="shared" si="40"/>
        <v>5.4444399999999992E-3</v>
      </c>
      <c r="Q176" s="25">
        <f t="shared" si="41"/>
        <v>0.1253854532</v>
      </c>
      <c r="R176" s="25">
        <v>2.4760000000000001E-2</v>
      </c>
      <c r="S176" s="25">
        <f t="shared" si="42"/>
        <v>2.4815E-2</v>
      </c>
      <c r="T176" s="25"/>
      <c r="U176" s="25">
        <f t="shared" si="48"/>
        <v>9.4038400000000001E-3</v>
      </c>
      <c r="V176" s="25">
        <f t="shared" si="43"/>
        <v>0.21657043520000002</v>
      </c>
      <c r="W176" s="25">
        <v>7.6299999999999996E-3</v>
      </c>
      <c r="X176" s="25">
        <f t="shared" si="44"/>
        <v>7.685E-3</v>
      </c>
      <c r="Y176" s="25"/>
      <c r="Z176" s="25">
        <f t="shared" si="45"/>
        <v>4.2777400000000004E-3</v>
      </c>
      <c r="AA176" s="25">
        <f t="shared" si="46"/>
        <v>9.8516352200000018E-2</v>
      </c>
      <c r="AB176" s="25">
        <v>-2.0000000000000002E-5</v>
      </c>
      <c r="AC176" s="25">
        <f t="shared" si="47"/>
        <v>-5.5000000000000002E-5</v>
      </c>
    </row>
    <row r="177" spans="1:29" s="15" customFormat="1">
      <c r="A177" s="18">
        <v>425</v>
      </c>
      <c r="B177" s="25">
        <v>-1.3999999999999999E-4</v>
      </c>
      <c r="C177" s="25">
        <v>2.0250000000000001E-2</v>
      </c>
      <c r="D177" s="25">
        <f t="shared" si="33"/>
        <v>2.0324999999999999E-2</v>
      </c>
      <c r="E177" s="25"/>
      <c r="F177" s="25">
        <f t="shared" si="34"/>
        <v>8.1439399999999988E-3</v>
      </c>
      <c r="G177" s="25">
        <f t="shared" si="35"/>
        <v>0.18755493819999999</v>
      </c>
      <c r="H177" s="25">
        <v>2.0129999999999999E-2</v>
      </c>
      <c r="I177" s="25">
        <f t="shared" si="36"/>
        <v>2.0204999999999997E-2</v>
      </c>
      <c r="J177" s="25"/>
      <c r="K177" s="25">
        <f t="shared" si="37"/>
        <v>9.7184099999999968E-3</v>
      </c>
      <c r="L177" s="25">
        <f t="shared" si="38"/>
        <v>0.22381498229999994</v>
      </c>
      <c r="M177" s="25">
        <v>1.078E-2</v>
      </c>
      <c r="N177" s="25">
        <f t="shared" si="39"/>
        <v>1.0855E-2</v>
      </c>
      <c r="O177" s="25"/>
      <c r="P177" s="25">
        <f t="shared" si="40"/>
        <v>5.1644400000000002E-3</v>
      </c>
      <c r="Q177" s="25">
        <f t="shared" si="41"/>
        <v>0.1189370532</v>
      </c>
      <c r="R177" s="25">
        <v>2.477E-2</v>
      </c>
      <c r="S177" s="25">
        <f t="shared" si="42"/>
        <v>2.4844999999999999E-2</v>
      </c>
      <c r="T177" s="25"/>
      <c r="U177" s="25">
        <f t="shared" si="48"/>
        <v>9.4338399999999989E-3</v>
      </c>
      <c r="V177" s="25">
        <f t="shared" si="43"/>
        <v>0.21726133519999999</v>
      </c>
      <c r="W177" s="25">
        <v>7.7400000000000004E-3</v>
      </c>
      <c r="X177" s="25">
        <f t="shared" si="44"/>
        <v>7.8150000000000008E-3</v>
      </c>
      <c r="Y177" s="25"/>
      <c r="Z177" s="25">
        <f t="shared" si="45"/>
        <v>4.4077400000000003E-3</v>
      </c>
      <c r="AA177" s="25">
        <f t="shared" si="46"/>
        <v>0.10151025220000001</v>
      </c>
      <c r="AB177" s="25">
        <v>-1.0000000000000001E-5</v>
      </c>
      <c r="AC177" s="25">
        <f t="shared" si="47"/>
        <v>-7.4999999999999993E-5</v>
      </c>
    </row>
    <row r="178" spans="1:29" s="15" customFormat="1">
      <c r="A178" s="18">
        <v>426</v>
      </c>
      <c r="B178" s="25">
        <v>-1.7000000000000001E-4</v>
      </c>
      <c r="C178" s="25">
        <v>2.0279999999999999E-2</v>
      </c>
      <c r="D178" s="25">
        <f t="shared" si="33"/>
        <v>2.0395E-2</v>
      </c>
      <c r="E178" s="25"/>
      <c r="F178" s="25">
        <f t="shared" si="34"/>
        <v>8.2139399999999994E-3</v>
      </c>
      <c r="G178" s="25">
        <f t="shared" si="35"/>
        <v>0.1891670382</v>
      </c>
      <c r="H178" s="25">
        <v>2.017E-2</v>
      </c>
      <c r="I178" s="25">
        <f t="shared" si="36"/>
        <v>2.0285000000000001E-2</v>
      </c>
      <c r="J178" s="25"/>
      <c r="K178" s="25">
        <f t="shared" si="37"/>
        <v>9.7984100000000005E-3</v>
      </c>
      <c r="L178" s="25">
        <f t="shared" si="38"/>
        <v>0.22565738230000001</v>
      </c>
      <c r="M178" s="25">
        <v>1.076E-2</v>
      </c>
      <c r="N178" s="25">
        <f t="shared" si="39"/>
        <v>1.0875000000000001E-2</v>
      </c>
      <c r="O178" s="25"/>
      <c r="P178" s="25">
        <f t="shared" si="40"/>
        <v>5.1844400000000011E-3</v>
      </c>
      <c r="Q178" s="25">
        <f t="shared" si="41"/>
        <v>0.11939765320000004</v>
      </c>
      <c r="R178" s="25">
        <v>2.469E-2</v>
      </c>
      <c r="S178" s="25">
        <f t="shared" si="42"/>
        <v>2.4805000000000001E-2</v>
      </c>
      <c r="T178" s="25"/>
      <c r="U178" s="25">
        <f t="shared" si="48"/>
        <v>9.3938400000000005E-3</v>
      </c>
      <c r="V178" s="25">
        <f t="shared" si="43"/>
        <v>0.21634013520000003</v>
      </c>
      <c r="W178" s="25">
        <v>7.4599999999999996E-3</v>
      </c>
      <c r="X178" s="25">
        <f t="shared" si="44"/>
        <v>7.5749999999999993E-3</v>
      </c>
      <c r="Y178" s="25"/>
      <c r="Z178" s="25">
        <f t="shared" si="45"/>
        <v>4.1677399999999996E-3</v>
      </c>
      <c r="AA178" s="25">
        <f t="shared" si="46"/>
        <v>9.5983052200000002E-2</v>
      </c>
      <c r="AB178" s="25">
        <v>-6.0000000000000002E-5</v>
      </c>
      <c r="AC178" s="25">
        <f t="shared" si="47"/>
        <v>-1.15E-4</v>
      </c>
    </row>
    <row r="179" spans="1:29" s="15" customFormat="1">
      <c r="A179" s="18">
        <v>427</v>
      </c>
      <c r="B179" s="25">
        <v>-1.7000000000000001E-4</v>
      </c>
      <c r="C179" s="25">
        <v>1.9720000000000001E-2</v>
      </c>
      <c r="D179" s="25">
        <f t="shared" si="33"/>
        <v>1.9810000000000001E-2</v>
      </c>
      <c r="E179" s="25"/>
      <c r="F179" s="25">
        <f t="shared" si="34"/>
        <v>7.6289400000000007E-3</v>
      </c>
      <c r="G179" s="25">
        <f t="shared" si="35"/>
        <v>0.17569448820000003</v>
      </c>
      <c r="H179" s="25">
        <v>1.9640000000000001E-2</v>
      </c>
      <c r="I179" s="25">
        <f t="shared" si="36"/>
        <v>1.9730000000000001E-2</v>
      </c>
      <c r="J179" s="25"/>
      <c r="K179" s="25">
        <f t="shared" si="37"/>
        <v>9.2434100000000005E-3</v>
      </c>
      <c r="L179" s="25">
        <f t="shared" si="38"/>
        <v>0.21287573230000001</v>
      </c>
      <c r="M179" s="25">
        <v>1.0540000000000001E-2</v>
      </c>
      <c r="N179" s="25">
        <f t="shared" si="39"/>
        <v>1.0630000000000001E-2</v>
      </c>
      <c r="O179" s="25"/>
      <c r="P179" s="25">
        <f t="shared" si="40"/>
        <v>4.9394400000000007E-3</v>
      </c>
      <c r="Q179" s="25">
        <f t="shared" si="41"/>
        <v>0.11375530320000002</v>
      </c>
      <c r="R179" s="25">
        <v>2.4309999999999998E-2</v>
      </c>
      <c r="S179" s="25">
        <f t="shared" si="42"/>
        <v>2.4399999999999998E-2</v>
      </c>
      <c r="T179" s="25"/>
      <c r="U179" s="25">
        <f t="shared" si="48"/>
        <v>8.9888399999999979E-3</v>
      </c>
      <c r="V179" s="25">
        <f t="shared" si="43"/>
        <v>0.20701298519999997</v>
      </c>
      <c r="W179" s="25">
        <v>7.4900000000000001E-3</v>
      </c>
      <c r="X179" s="25">
        <f t="shared" si="44"/>
        <v>7.5799999999999999E-3</v>
      </c>
      <c r="Y179" s="25"/>
      <c r="Z179" s="25">
        <f t="shared" si="45"/>
        <v>4.1727399999999994E-3</v>
      </c>
      <c r="AA179" s="25">
        <f t="shared" si="46"/>
        <v>9.6098202199999996E-2</v>
      </c>
      <c r="AB179" s="25">
        <v>-1.0000000000000001E-5</v>
      </c>
      <c r="AC179" s="25">
        <f t="shared" si="47"/>
        <v>-9.0000000000000006E-5</v>
      </c>
    </row>
    <row r="180" spans="1:29" s="15" customFormat="1">
      <c r="A180" s="18">
        <v>428</v>
      </c>
      <c r="B180" s="25">
        <v>-6.0000000000000002E-5</v>
      </c>
      <c r="C180" s="25">
        <v>1.975E-2</v>
      </c>
      <c r="D180" s="25">
        <f t="shared" si="33"/>
        <v>1.9785000000000001E-2</v>
      </c>
      <c r="E180" s="25"/>
      <c r="F180" s="25">
        <f t="shared" si="34"/>
        <v>7.60394E-3</v>
      </c>
      <c r="G180" s="25">
        <f t="shared" si="35"/>
        <v>0.17511873820000001</v>
      </c>
      <c r="H180" s="25">
        <v>1.993E-2</v>
      </c>
      <c r="I180" s="25">
        <f t="shared" si="36"/>
        <v>1.9965E-2</v>
      </c>
      <c r="J180" s="25"/>
      <c r="K180" s="25">
        <f t="shared" si="37"/>
        <v>9.4784099999999996E-3</v>
      </c>
      <c r="L180" s="25">
        <f t="shared" si="38"/>
        <v>0.21828778230000001</v>
      </c>
      <c r="M180" s="25">
        <v>1.0500000000000001E-2</v>
      </c>
      <c r="N180" s="25">
        <f t="shared" si="39"/>
        <v>1.0535000000000001E-2</v>
      </c>
      <c r="O180" s="25"/>
      <c r="P180" s="25">
        <f t="shared" si="40"/>
        <v>4.8444400000000011E-3</v>
      </c>
      <c r="Q180" s="25">
        <f t="shared" si="41"/>
        <v>0.11156745320000003</v>
      </c>
      <c r="R180" s="25">
        <v>2.4410000000000001E-2</v>
      </c>
      <c r="S180" s="25">
        <f t="shared" si="42"/>
        <v>2.4445000000000001E-2</v>
      </c>
      <c r="T180" s="25"/>
      <c r="U180" s="25">
        <f t="shared" si="48"/>
        <v>9.0338400000000013E-3</v>
      </c>
      <c r="V180" s="25">
        <f t="shared" si="43"/>
        <v>0.20804933520000005</v>
      </c>
      <c r="W180" s="25">
        <v>7.2500000000000004E-3</v>
      </c>
      <c r="X180" s="25">
        <f t="shared" si="44"/>
        <v>7.2850000000000007E-3</v>
      </c>
      <c r="Y180" s="25"/>
      <c r="Z180" s="25">
        <f t="shared" si="45"/>
        <v>3.8777400000000006E-3</v>
      </c>
      <c r="AA180" s="25">
        <f t="shared" si="46"/>
        <v>8.930435220000002E-2</v>
      </c>
      <c r="AB180" s="25">
        <v>-1.0000000000000001E-5</v>
      </c>
      <c r="AC180" s="25">
        <f t="shared" si="47"/>
        <v>-3.5000000000000004E-5</v>
      </c>
    </row>
    <row r="181" spans="1:29" s="15" customFormat="1">
      <c r="A181" s="18">
        <v>429</v>
      </c>
      <c r="B181" s="25">
        <v>-1.3999999999999999E-4</v>
      </c>
      <c r="C181" s="25">
        <v>1.976E-2</v>
      </c>
      <c r="D181" s="25">
        <f t="shared" si="33"/>
        <v>1.9875E-2</v>
      </c>
      <c r="E181" s="25"/>
      <c r="F181" s="25">
        <f t="shared" si="34"/>
        <v>7.6939399999999998E-3</v>
      </c>
      <c r="G181" s="25">
        <f t="shared" si="35"/>
        <v>0.1771914382</v>
      </c>
      <c r="H181" s="25">
        <v>1.9460000000000002E-2</v>
      </c>
      <c r="I181" s="25">
        <f t="shared" si="36"/>
        <v>1.9575000000000002E-2</v>
      </c>
      <c r="J181" s="25"/>
      <c r="K181" s="25">
        <f t="shared" si="37"/>
        <v>9.0884100000000016E-3</v>
      </c>
      <c r="L181" s="25">
        <f t="shared" si="38"/>
        <v>0.20930608230000006</v>
      </c>
      <c r="M181" s="25">
        <v>1.052E-2</v>
      </c>
      <c r="N181" s="25">
        <f t="shared" si="39"/>
        <v>1.0635E-2</v>
      </c>
      <c r="O181" s="25"/>
      <c r="P181" s="25">
        <f t="shared" si="40"/>
        <v>4.9444400000000005E-3</v>
      </c>
      <c r="Q181" s="25">
        <f t="shared" si="41"/>
        <v>0.11387045320000001</v>
      </c>
      <c r="R181" s="25">
        <v>2.4250000000000001E-2</v>
      </c>
      <c r="S181" s="25">
        <f t="shared" si="42"/>
        <v>2.4365000000000001E-2</v>
      </c>
      <c r="T181" s="25"/>
      <c r="U181" s="25">
        <f t="shared" si="48"/>
        <v>8.9538400000000011E-3</v>
      </c>
      <c r="V181" s="25">
        <f t="shared" si="43"/>
        <v>0.20620693520000002</v>
      </c>
      <c r="W181" s="25">
        <v>7.43E-3</v>
      </c>
      <c r="X181" s="25">
        <f t="shared" si="44"/>
        <v>7.5449999999999996E-3</v>
      </c>
      <c r="Y181" s="25"/>
      <c r="Z181" s="25">
        <f t="shared" si="45"/>
        <v>4.1377399999999991E-3</v>
      </c>
      <c r="AA181" s="25">
        <f t="shared" si="46"/>
        <v>9.529215219999998E-2</v>
      </c>
      <c r="AB181" s="25">
        <v>-9.0000000000000006E-5</v>
      </c>
      <c r="AC181" s="25">
        <f t="shared" si="47"/>
        <v>-1.15E-4</v>
      </c>
    </row>
    <row r="182" spans="1:29" s="15" customFormat="1">
      <c r="A182" s="18">
        <v>430</v>
      </c>
      <c r="B182" s="25">
        <v>-4.0000000000000003E-5</v>
      </c>
      <c r="C182" s="25">
        <v>1.9640000000000001E-2</v>
      </c>
      <c r="D182" s="25">
        <f t="shared" si="33"/>
        <v>1.9640000000000001E-2</v>
      </c>
      <c r="E182" s="25"/>
      <c r="F182" s="25">
        <f t="shared" si="34"/>
        <v>7.4589400000000007E-3</v>
      </c>
      <c r="G182" s="25">
        <f t="shared" si="35"/>
        <v>0.17177938820000002</v>
      </c>
      <c r="H182" s="25">
        <v>1.9709999999999998E-2</v>
      </c>
      <c r="I182" s="25">
        <f t="shared" si="36"/>
        <v>1.9709999999999998E-2</v>
      </c>
      <c r="J182" s="25"/>
      <c r="K182" s="25">
        <f t="shared" si="37"/>
        <v>9.2234099999999979E-3</v>
      </c>
      <c r="L182" s="25">
        <f t="shared" si="38"/>
        <v>0.21241513229999995</v>
      </c>
      <c r="M182" s="25">
        <v>1.0410000000000001E-2</v>
      </c>
      <c r="N182" s="25">
        <f t="shared" si="39"/>
        <v>1.0410000000000001E-2</v>
      </c>
      <c r="O182" s="25"/>
      <c r="P182" s="25">
        <f t="shared" si="40"/>
        <v>4.719440000000001E-3</v>
      </c>
      <c r="Q182" s="25">
        <f t="shared" si="41"/>
        <v>0.10868870320000003</v>
      </c>
      <c r="R182" s="25">
        <v>2.4209999999999999E-2</v>
      </c>
      <c r="S182" s="25">
        <f t="shared" si="42"/>
        <v>2.4209999999999999E-2</v>
      </c>
      <c r="T182" s="25"/>
      <c r="U182" s="25">
        <f t="shared" si="48"/>
        <v>8.7988399999999987E-3</v>
      </c>
      <c r="V182" s="25">
        <f t="shared" si="43"/>
        <v>0.20263728519999999</v>
      </c>
      <c r="W182" s="25">
        <v>6.9899999999999997E-3</v>
      </c>
      <c r="X182" s="25">
        <f t="shared" si="44"/>
        <v>6.9899999999999997E-3</v>
      </c>
      <c r="Y182" s="25"/>
      <c r="Z182" s="25">
        <f t="shared" si="45"/>
        <v>3.5827399999999996E-3</v>
      </c>
      <c r="AA182" s="25">
        <f t="shared" si="46"/>
        <v>8.2510502200000002E-2</v>
      </c>
      <c r="AB182" s="25">
        <v>4.0000000000000003E-5</v>
      </c>
      <c r="AC182" s="25">
        <f t="shared" si="47"/>
        <v>0</v>
      </c>
    </row>
    <row r="183" spans="1:29" s="15" customFormat="1">
      <c r="A183" s="18">
        <v>431</v>
      </c>
      <c r="B183" s="25">
        <v>-1.7000000000000001E-4</v>
      </c>
      <c r="C183" s="25">
        <v>1.9519999999999999E-2</v>
      </c>
      <c r="D183" s="25">
        <f t="shared" si="33"/>
        <v>1.966E-2</v>
      </c>
      <c r="E183" s="25"/>
      <c r="F183" s="25">
        <f t="shared" si="34"/>
        <v>7.4789399999999999E-3</v>
      </c>
      <c r="G183" s="25">
        <f t="shared" si="35"/>
        <v>0.1722399882</v>
      </c>
      <c r="H183" s="25">
        <v>1.9300000000000001E-2</v>
      </c>
      <c r="I183" s="25">
        <f t="shared" si="36"/>
        <v>1.9440000000000002E-2</v>
      </c>
      <c r="J183" s="25"/>
      <c r="K183" s="25">
        <f t="shared" si="37"/>
        <v>8.9534100000000019E-3</v>
      </c>
      <c r="L183" s="25">
        <f t="shared" si="38"/>
        <v>0.20619703230000005</v>
      </c>
      <c r="M183" s="25">
        <v>1.03E-2</v>
      </c>
      <c r="N183" s="25">
        <f t="shared" si="39"/>
        <v>1.044E-2</v>
      </c>
      <c r="O183" s="25"/>
      <c r="P183" s="25">
        <f t="shared" si="40"/>
        <v>4.7494399999999997E-3</v>
      </c>
      <c r="Q183" s="25">
        <f t="shared" si="41"/>
        <v>0.10937960319999999</v>
      </c>
      <c r="R183" s="25">
        <v>2.4160000000000001E-2</v>
      </c>
      <c r="S183" s="25">
        <f t="shared" si="42"/>
        <v>2.4300000000000002E-2</v>
      </c>
      <c r="T183" s="25"/>
      <c r="U183" s="25">
        <f t="shared" si="48"/>
        <v>8.888840000000002E-3</v>
      </c>
      <c r="V183" s="25">
        <f t="shared" si="43"/>
        <v>0.20470998520000006</v>
      </c>
      <c r="W183" s="25">
        <v>7.3499999999999998E-3</v>
      </c>
      <c r="X183" s="25">
        <f t="shared" si="44"/>
        <v>7.4900000000000001E-3</v>
      </c>
      <c r="Y183" s="25"/>
      <c r="Z183" s="25">
        <f t="shared" si="45"/>
        <v>4.0827399999999996E-3</v>
      </c>
      <c r="AA183" s="25">
        <f t="shared" si="46"/>
        <v>9.40255022E-2</v>
      </c>
      <c r="AB183" s="25">
        <v>-1.1E-4</v>
      </c>
      <c r="AC183" s="25">
        <f t="shared" si="47"/>
        <v>-1.4000000000000001E-4</v>
      </c>
    </row>
    <row r="184" spans="1:29" s="15" customFormat="1">
      <c r="A184" s="18">
        <v>432</v>
      </c>
      <c r="B184" s="25">
        <v>-5.0000000000000002E-5</v>
      </c>
      <c r="C184" s="25">
        <v>1.916E-2</v>
      </c>
      <c r="D184" s="25">
        <f t="shared" si="33"/>
        <v>1.9195E-2</v>
      </c>
      <c r="E184" s="25"/>
      <c r="F184" s="25">
        <f t="shared" si="34"/>
        <v>7.0139399999999998E-3</v>
      </c>
      <c r="G184" s="25">
        <f t="shared" si="35"/>
        <v>0.1615310382</v>
      </c>
      <c r="H184" s="25">
        <v>1.934E-2</v>
      </c>
      <c r="I184" s="25">
        <f t="shared" si="36"/>
        <v>1.9375E-2</v>
      </c>
      <c r="J184" s="25"/>
      <c r="K184" s="25">
        <f t="shared" si="37"/>
        <v>8.8884099999999994E-3</v>
      </c>
      <c r="L184" s="25">
        <f t="shared" si="38"/>
        <v>0.2047000823</v>
      </c>
      <c r="M184" s="25">
        <v>1.009E-2</v>
      </c>
      <c r="N184" s="25">
        <f t="shared" si="39"/>
        <v>1.0125E-2</v>
      </c>
      <c r="O184" s="25"/>
      <c r="P184" s="25">
        <f t="shared" si="40"/>
        <v>4.4344400000000004E-3</v>
      </c>
      <c r="Q184" s="25">
        <f t="shared" si="41"/>
        <v>0.10212515320000001</v>
      </c>
      <c r="R184" s="25">
        <v>2.4150000000000001E-2</v>
      </c>
      <c r="S184" s="25">
        <f t="shared" si="42"/>
        <v>2.4185000000000002E-2</v>
      </c>
      <c r="T184" s="25"/>
      <c r="U184" s="25">
        <f t="shared" si="48"/>
        <v>8.7738400000000015E-3</v>
      </c>
      <c r="V184" s="25">
        <f t="shared" si="43"/>
        <v>0.20206153520000003</v>
      </c>
      <c r="W184" s="25">
        <v>6.9899999999999997E-3</v>
      </c>
      <c r="X184" s="25">
        <f t="shared" si="44"/>
        <v>7.025E-3</v>
      </c>
      <c r="Y184" s="25"/>
      <c r="Z184" s="25">
        <f t="shared" si="45"/>
        <v>3.6177399999999999E-3</v>
      </c>
      <c r="AA184" s="25">
        <f t="shared" si="46"/>
        <v>8.3316552200000005E-2</v>
      </c>
      <c r="AB184" s="25">
        <v>-2.0000000000000002E-5</v>
      </c>
      <c r="AC184" s="25">
        <f t="shared" si="47"/>
        <v>-3.5000000000000004E-5</v>
      </c>
    </row>
    <row r="185" spans="1:29" s="15" customFormat="1">
      <c r="A185" s="18">
        <v>433</v>
      </c>
      <c r="B185" s="25">
        <v>-1.7000000000000001E-4</v>
      </c>
      <c r="C185" s="25">
        <v>1.9359999999999999E-2</v>
      </c>
      <c r="D185" s="25">
        <f t="shared" si="33"/>
        <v>1.9459999999999998E-2</v>
      </c>
      <c r="E185" s="25"/>
      <c r="F185" s="25">
        <f t="shared" si="34"/>
        <v>7.2789399999999976E-3</v>
      </c>
      <c r="G185" s="25">
        <f t="shared" si="35"/>
        <v>0.16763398819999994</v>
      </c>
      <c r="H185" s="25">
        <v>1.9179999999999999E-2</v>
      </c>
      <c r="I185" s="25">
        <f t="shared" si="36"/>
        <v>1.9279999999999999E-2</v>
      </c>
      <c r="J185" s="25"/>
      <c r="K185" s="25">
        <f t="shared" si="37"/>
        <v>8.793409999999998E-3</v>
      </c>
      <c r="L185" s="25">
        <f t="shared" si="38"/>
        <v>0.20251223229999996</v>
      </c>
      <c r="M185" s="25">
        <v>1.0359999999999999E-2</v>
      </c>
      <c r="N185" s="25">
        <f t="shared" si="39"/>
        <v>1.0459999999999999E-2</v>
      </c>
      <c r="O185" s="25"/>
      <c r="P185" s="25">
        <f t="shared" si="40"/>
        <v>4.7694399999999989E-3</v>
      </c>
      <c r="Q185" s="25">
        <f t="shared" si="41"/>
        <v>0.10984020319999999</v>
      </c>
      <c r="R185" s="25">
        <v>2.4160000000000001E-2</v>
      </c>
      <c r="S185" s="25">
        <f t="shared" si="42"/>
        <v>2.426E-2</v>
      </c>
      <c r="T185" s="25"/>
      <c r="U185" s="25">
        <f t="shared" si="48"/>
        <v>8.8488400000000002E-3</v>
      </c>
      <c r="V185" s="25">
        <f t="shared" si="43"/>
        <v>0.20378878520000002</v>
      </c>
      <c r="W185" s="25">
        <v>7.28E-3</v>
      </c>
      <c r="X185" s="25">
        <f t="shared" si="44"/>
        <v>7.3800000000000003E-3</v>
      </c>
      <c r="Y185" s="25"/>
      <c r="Z185" s="25">
        <f t="shared" si="45"/>
        <v>3.9727400000000006E-3</v>
      </c>
      <c r="AA185" s="25">
        <f t="shared" si="46"/>
        <v>9.1492202200000025E-2</v>
      </c>
      <c r="AB185" s="25">
        <v>-3.0000000000000001E-5</v>
      </c>
      <c r="AC185" s="25">
        <f t="shared" si="47"/>
        <v>-1E-4</v>
      </c>
    </row>
    <row r="186" spans="1:29" s="15" customFormat="1">
      <c r="A186" s="18">
        <v>434</v>
      </c>
      <c r="B186" s="25">
        <v>-1.7000000000000001E-4</v>
      </c>
      <c r="C186" s="25">
        <v>1.9140000000000001E-2</v>
      </c>
      <c r="D186" s="25">
        <f t="shared" si="33"/>
        <v>1.925E-2</v>
      </c>
      <c r="E186" s="25"/>
      <c r="F186" s="25">
        <f t="shared" si="34"/>
        <v>7.0689399999999993E-3</v>
      </c>
      <c r="G186" s="25">
        <f t="shared" si="35"/>
        <v>0.16279768819999998</v>
      </c>
      <c r="H186" s="25">
        <v>1.9290000000000002E-2</v>
      </c>
      <c r="I186" s="25">
        <f t="shared" si="36"/>
        <v>1.9400000000000001E-2</v>
      </c>
      <c r="J186" s="25"/>
      <c r="K186" s="25">
        <f t="shared" si="37"/>
        <v>8.9134100000000001E-3</v>
      </c>
      <c r="L186" s="25">
        <f t="shared" si="38"/>
        <v>0.20527583230000002</v>
      </c>
      <c r="M186" s="25">
        <v>1.0070000000000001E-2</v>
      </c>
      <c r="N186" s="25">
        <f t="shared" si="39"/>
        <v>1.0180000000000002E-2</v>
      </c>
      <c r="O186" s="25"/>
      <c r="P186" s="25">
        <f t="shared" si="40"/>
        <v>4.4894400000000017E-3</v>
      </c>
      <c r="Q186" s="25">
        <f t="shared" si="41"/>
        <v>0.10339180320000005</v>
      </c>
      <c r="R186" s="25">
        <v>2.4070000000000001E-2</v>
      </c>
      <c r="S186" s="25">
        <f t="shared" si="42"/>
        <v>2.418E-2</v>
      </c>
      <c r="T186" s="25"/>
      <c r="U186" s="25">
        <f t="shared" si="48"/>
        <v>8.76884E-3</v>
      </c>
      <c r="V186" s="25">
        <f t="shared" si="43"/>
        <v>0.20194638520000002</v>
      </c>
      <c r="W186" s="25">
        <v>6.8900000000000003E-3</v>
      </c>
      <c r="X186" s="25">
        <f t="shared" si="44"/>
        <v>7.0000000000000001E-3</v>
      </c>
      <c r="Y186" s="25"/>
      <c r="Z186" s="25">
        <f t="shared" si="45"/>
        <v>3.5927400000000001E-3</v>
      </c>
      <c r="AA186" s="25">
        <f t="shared" si="46"/>
        <v>8.2740802200000005E-2</v>
      </c>
      <c r="AB186" s="25">
        <v>-5.0000000000000002E-5</v>
      </c>
      <c r="AC186" s="25">
        <f t="shared" si="47"/>
        <v>-1.1E-4</v>
      </c>
    </row>
    <row r="187" spans="1:29" s="15" customFormat="1">
      <c r="A187" s="18">
        <v>435</v>
      </c>
      <c r="B187" s="25">
        <v>-1.7000000000000001E-4</v>
      </c>
      <c r="C187" s="25">
        <v>1.916E-2</v>
      </c>
      <c r="D187" s="25">
        <f t="shared" si="33"/>
        <v>1.9285E-2</v>
      </c>
      <c r="E187" s="25"/>
      <c r="F187" s="25">
        <f t="shared" si="34"/>
        <v>7.1039399999999996E-3</v>
      </c>
      <c r="G187" s="25">
        <f t="shared" si="35"/>
        <v>0.16360373819999999</v>
      </c>
      <c r="H187" s="25">
        <v>1.891E-2</v>
      </c>
      <c r="I187" s="25">
        <f t="shared" si="36"/>
        <v>1.9035E-2</v>
      </c>
      <c r="J187" s="25"/>
      <c r="K187" s="25">
        <f t="shared" si="37"/>
        <v>8.5484099999999993E-3</v>
      </c>
      <c r="L187" s="25">
        <f t="shared" si="38"/>
        <v>0.19686988229999999</v>
      </c>
      <c r="M187" s="25">
        <v>1.0070000000000001E-2</v>
      </c>
      <c r="N187" s="25">
        <f t="shared" si="39"/>
        <v>1.0195000000000001E-2</v>
      </c>
      <c r="O187" s="25"/>
      <c r="P187" s="25">
        <f t="shared" si="40"/>
        <v>4.504440000000001E-3</v>
      </c>
      <c r="Q187" s="25">
        <f t="shared" si="41"/>
        <v>0.10373725320000003</v>
      </c>
      <c r="R187" s="25">
        <v>2.384E-2</v>
      </c>
      <c r="S187" s="25">
        <f t="shared" si="42"/>
        <v>2.3965E-2</v>
      </c>
      <c r="T187" s="25"/>
      <c r="U187" s="25">
        <f t="shared" si="48"/>
        <v>8.5538400000000001E-3</v>
      </c>
      <c r="V187" s="25">
        <f t="shared" si="43"/>
        <v>0.1969949352</v>
      </c>
      <c r="W187" s="25">
        <v>7.1000000000000004E-3</v>
      </c>
      <c r="X187" s="25">
        <f t="shared" si="44"/>
        <v>7.2250000000000005E-3</v>
      </c>
      <c r="Y187" s="25"/>
      <c r="Z187" s="25">
        <f t="shared" si="45"/>
        <v>3.8177400000000005E-3</v>
      </c>
      <c r="AA187" s="25">
        <f t="shared" si="46"/>
        <v>8.7922552200000018E-2</v>
      </c>
      <c r="AB187" s="25">
        <v>-8.0000000000000007E-5</v>
      </c>
      <c r="AC187" s="25">
        <f t="shared" si="47"/>
        <v>-1.25E-4</v>
      </c>
    </row>
    <row r="188" spans="1:29" s="15" customFormat="1">
      <c r="A188" s="18">
        <v>436</v>
      </c>
      <c r="B188" s="25">
        <v>-1.4999999999999999E-4</v>
      </c>
      <c r="C188" s="25">
        <v>1.89E-2</v>
      </c>
      <c r="D188" s="25">
        <f t="shared" si="33"/>
        <v>1.9040000000000001E-2</v>
      </c>
      <c r="E188" s="25"/>
      <c r="F188" s="25">
        <f t="shared" si="34"/>
        <v>6.8589400000000009E-3</v>
      </c>
      <c r="G188" s="25">
        <f t="shared" si="35"/>
        <v>0.15796138820000002</v>
      </c>
      <c r="H188" s="25">
        <v>1.9130000000000001E-2</v>
      </c>
      <c r="I188" s="25">
        <f t="shared" si="36"/>
        <v>1.9270000000000002E-2</v>
      </c>
      <c r="J188" s="25"/>
      <c r="K188" s="25">
        <f t="shared" si="37"/>
        <v>8.7834100000000019E-3</v>
      </c>
      <c r="L188" s="25">
        <f t="shared" si="38"/>
        <v>0.20228193230000005</v>
      </c>
      <c r="M188" s="25">
        <v>9.8300000000000002E-3</v>
      </c>
      <c r="N188" s="25">
        <f t="shared" si="39"/>
        <v>9.9699999999999997E-3</v>
      </c>
      <c r="O188" s="25"/>
      <c r="P188" s="25">
        <f t="shared" si="40"/>
        <v>4.2794399999999998E-3</v>
      </c>
      <c r="Q188" s="25">
        <f t="shared" si="41"/>
        <v>9.8555503200000005E-2</v>
      </c>
      <c r="R188" s="25">
        <v>2.3879999999999998E-2</v>
      </c>
      <c r="S188" s="25">
        <f t="shared" si="42"/>
        <v>2.402E-2</v>
      </c>
      <c r="T188" s="25"/>
      <c r="U188" s="25">
        <f t="shared" si="48"/>
        <v>8.6088399999999995E-3</v>
      </c>
      <c r="V188" s="25">
        <f t="shared" si="43"/>
        <v>0.19826158520000001</v>
      </c>
      <c r="W188" s="25">
        <v>6.8100000000000001E-3</v>
      </c>
      <c r="X188" s="25">
        <f t="shared" si="44"/>
        <v>6.9500000000000004E-3</v>
      </c>
      <c r="Y188" s="25"/>
      <c r="Z188" s="25">
        <f t="shared" si="45"/>
        <v>3.5427400000000004E-3</v>
      </c>
      <c r="AA188" s="25">
        <f t="shared" si="46"/>
        <v>8.1589302200000019E-2</v>
      </c>
      <c r="AB188" s="25">
        <v>-1.2999999999999999E-4</v>
      </c>
      <c r="AC188" s="25">
        <f t="shared" si="47"/>
        <v>-1.3999999999999999E-4</v>
      </c>
    </row>
    <row r="189" spans="1:29" s="15" customFormat="1">
      <c r="A189" s="18">
        <v>437</v>
      </c>
      <c r="B189" s="25">
        <v>-1.7000000000000001E-4</v>
      </c>
      <c r="C189" s="25">
        <v>1.899E-2</v>
      </c>
      <c r="D189" s="25">
        <f t="shared" si="33"/>
        <v>1.9120000000000002E-2</v>
      </c>
      <c r="E189" s="25"/>
      <c r="F189" s="25">
        <f t="shared" si="34"/>
        <v>6.9389400000000011E-3</v>
      </c>
      <c r="G189" s="25">
        <f t="shared" si="35"/>
        <v>0.15980378820000005</v>
      </c>
      <c r="H189" s="25">
        <v>1.8939999999999999E-2</v>
      </c>
      <c r="I189" s="25">
        <f t="shared" si="36"/>
        <v>1.907E-2</v>
      </c>
      <c r="J189" s="25"/>
      <c r="K189" s="25">
        <f t="shared" si="37"/>
        <v>8.5834099999999997E-3</v>
      </c>
      <c r="L189" s="25">
        <f t="shared" si="38"/>
        <v>0.1976759323</v>
      </c>
      <c r="M189" s="25">
        <v>1.0120000000000001E-2</v>
      </c>
      <c r="N189" s="25">
        <f t="shared" si="39"/>
        <v>1.025E-2</v>
      </c>
      <c r="O189" s="25"/>
      <c r="P189" s="25">
        <f t="shared" si="40"/>
        <v>4.5594400000000005E-3</v>
      </c>
      <c r="Q189" s="25">
        <f t="shared" si="41"/>
        <v>0.10500390320000001</v>
      </c>
      <c r="R189" s="25">
        <v>2.3970000000000002E-2</v>
      </c>
      <c r="S189" s="25">
        <f t="shared" si="42"/>
        <v>2.4100000000000003E-2</v>
      </c>
      <c r="T189" s="25"/>
      <c r="U189" s="25">
        <f t="shared" si="48"/>
        <v>8.6888400000000032E-3</v>
      </c>
      <c r="V189" s="25">
        <f t="shared" si="43"/>
        <v>0.20010398520000008</v>
      </c>
      <c r="W189" s="25">
        <v>6.9899999999999997E-3</v>
      </c>
      <c r="X189" s="25">
        <f t="shared" si="44"/>
        <v>7.1199999999999996E-3</v>
      </c>
      <c r="Y189" s="25"/>
      <c r="Z189" s="25">
        <f t="shared" si="45"/>
        <v>3.7127399999999995E-3</v>
      </c>
      <c r="AA189" s="25">
        <f t="shared" si="46"/>
        <v>8.5504402199999996E-2</v>
      </c>
      <c r="AB189" s="25">
        <v>-9.0000000000000006E-5</v>
      </c>
      <c r="AC189" s="25">
        <f t="shared" si="47"/>
        <v>-1.3000000000000002E-4</v>
      </c>
    </row>
    <row r="190" spans="1:29" s="15" customFormat="1">
      <c r="A190" s="18">
        <v>438</v>
      </c>
      <c r="B190" s="25">
        <v>-1.7000000000000001E-4</v>
      </c>
      <c r="C190" s="25">
        <v>1.874E-2</v>
      </c>
      <c r="D190" s="25">
        <f t="shared" si="33"/>
        <v>1.8874999999999999E-2</v>
      </c>
      <c r="E190" s="25"/>
      <c r="F190" s="25">
        <f t="shared" si="34"/>
        <v>6.6939399999999989E-3</v>
      </c>
      <c r="G190" s="25">
        <f t="shared" si="35"/>
        <v>0.15416143819999997</v>
      </c>
      <c r="H190" s="25">
        <v>1.898E-2</v>
      </c>
      <c r="I190" s="25">
        <f t="shared" si="36"/>
        <v>1.9115E-2</v>
      </c>
      <c r="J190" s="25"/>
      <c r="K190" s="25">
        <f t="shared" si="37"/>
        <v>8.6284099999999996E-3</v>
      </c>
      <c r="L190" s="25">
        <f t="shared" si="38"/>
        <v>0.19871228229999999</v>
      </c>
      <c r="M190" s="25">
        <v>9.8490000000000001E-3</v>
      </c>
      <c r="N190" s="25">
        <f t="shared" si="39"/>
        <v>9.9839999999999998E-3</v>
      </c>
      <c r="O190" s="25"/>
      <c r="P190" s="25">
        <f t="shared" si="40"/>
        <v>4.2934399999999999E-3</v>
      </c>
      <c r="Q190" s="25">
        <f t="shared" si="41"/>
        <v>9.8877923200000009E-2</v>
      </c>
      <c r="R190" s="25">
        <v>2.3859999999999999E-2</v>
      </c>
      <c r="S190" s="25">
        <f t="shared" si="42"/>
        <v>2.3994999999999999E-2</v>
      </c>
      <c r="T190" s="25"/>
      <c r="U190" s="25">
        <f t="shared" si="48"/>
        <v>8.5838399999999988E-3</v>
      </c>
      <c r="V190" s="25">
        <f t="shared" si="43"/>
        <v>0.19768583519999999</v>
      </c>
      <c r="W190" s="25">
        <v>6.6600000000000001E-3</v>
      </c>
      <c r="X190" s="25">
        <f t="shared" si="44"/>
        <v>6.7949999999999998E-3</v>
      </c>
      <c r="Y190" s="25"/>
      <c r="Z190" s="25">
        <f t="shared" si="45"/>
        <v>3.3877399999999998E-3</v>
      </c>
      <c r="AA190" s="25">
        <f t="shared" si="46"/>
        <v>7.8019652199999998E-2</v>
      </c>
      <c r="AB190" s="25">
        <v>-1E-4</v>
      </c>
      <c r="AC190" s="25">
        <f t="shared" si="47"/>
        <v>-1.35E-4</v>
      </c>
    </row>
    <row r="191" spans="1:29" s="15" customFormat="1">
      <c r="A191" s="18">
        <v>439</v>
      </c>
      <c r="B191" s="25">
        <v>-1E-4</v>
      </c>
      <c r="C191" s="25">
        <v>1.8929999999999999E-2</v>
      </c>
      <c r="D191" s="25">
        <f t="shared" si="33"/>
        <v>1.8994999999999998E-2</v>
      </c>
      <c r="E191" s="25"/>
      <c r="F191" s="25">
        <f t="shared" si="34"/>
        <v>6.8139399999999975E-3</v>
      </c>
      <c r="G191" s="25">
        <f t="shared" si="35"/>
        <v>0.15692503819999995</v>
      </c>
      <c r="H191" s="25">
        <v>1.874E-2</v>
      </c>
      <c r="I191" s="25">
        <f t="shared" si="36"/>
        <v>1.8804999999999999E-2</v>
      </c>
      <c r="J191" s="25"/>
      <c r="K191" s="25">
        <f t="shared" si="37"/>
        <v>8.3184099999999983E-3</v>
      </c>
      <c r="L191" s="25">
        <f t="shared" si="38"/>
        <v>0.19157298229999997</v>
      </c>
      <c r="M191" s="25">
        <v>9.9699999999999997E-3</v>
      </c>
      <c r="N191" s="25">
        <f t="shared" si="39"/>
        <v>1.0035000000000001E-2</v>
      </c>
      <c r="O191" s="25"/>
      <c r="P191" s="25">
        <f t="shared" si="40"/>
        <v>4.3444400000000006E-3</v>
      </c>
      <c r="Q191" s="25">
        <f t="shared" si="41"/>
        <v>0.10005245320000002</v>
      </c>
      <c r="R191" s="25">
        <v>2.3779999999999999E-2</v>
      </c>
      <c r="S191" s="25">
        <f t="shared" si="42"/>
        <v>2.3844999999999998E-2</v>
      </c>
      <c r="T191" s="25"/>
      <c r="U191" s="25">
        <f t="shared" si="48"/>
        <v>8.433839999999998E-3</v>
      </c>
      <c r="V191" s="25">
        <f t="shared" si="43"/>
        <v>0.19423133519999997</v>
      </c>
      <c r="W191" s="25">
        <v>6.7999999999999996E-3</v>
      </c>
      <c r="X191" s="25">
        <f t="shared" si="44"/>
        <v>6.8649999999999996E-3</v>
      </c>
      <c r="Y191" s="25"/>
      <c r="Z191" s="25">
        <f t="shared" si="45"/>
        <v>3.4577399999999995E-3</v>
      </c>
      <c r="AA191" s="25">
        <f t="shared" si="46"/>
        <v>7.9631752199999989E-2</v>
      </c>
      <c r="AB191" s="25">
        <v>-3.0000000000000001E-5</v>
      </c>
      <c r="AC191" s="25">
        <f t="shared" si="47"/>
        <v>-6.5000000000000008E-5</v>
      </c>
    </row>
    <row r="192" spans="1:29" s="15" customFormat="1">
      <c r="A192" s="18">
        <v>440</v>
      </c>
      <c r="B192" s="25">
        <v>-1.7000000000000001E-4</v>
      </c>
      <c r="C192" s="25">
        <v>1.8540000000000001E-2</v>
      </c>
      <c r="D192" s="25">
        <f t="shared" si="33"/>
        <v>1.8700000000000001E-2</v>
      </c>
      <c r="E192" s="25"/>
      <c r="F192" s="25">
        <f t="shared" si="34"/>
        <v>6.5189400000000008E-3</v>
      </c>
      <c r="G192" s="25">
        <f t="shared" si="35"/>
        <v>0.15013118820000002</v>
      </c>
      <c r="H192" s="25">
        <v>1.8870000000000001E-2</v>
      </c>
      <c r="I192" s="25">
        <f t="shared" si="36"/>
        <v>1.9030000000000002E-2</v>
      </c>
      <c r="J192" s="25"/>
      <c r="K192" s="25">
        <f t="shared" si="37"/>
        <v>8.5434100000000013E-3</v>
      </c>
      <c r="L192" s="25">
        <f t="shared" si="38"/>
        <v>0.19675473230000004</v>
      </c>
      <c r="M192" s="25">
        <v>9.7190000000000002E-3</v>
      </c>
      <c r="N192" s="25">
        <f t="shared" si="39"/>
        <v>9.8790000000000006E-3</v>
      </c>
      <c r="O192" s="25"/>
      <c r="P192" s="25">
        <f t="shared" si="40"/>
        <v>4.1884400000000007E-3</v>
      </c>
      <c r="Q192" s="25">
        <f t="shared" si="41"/>
        <v>9.6459773200000015E-2</v>
      </c>
      <c r="R192" s="25">
        <v>2.3720000000000001E-2</v>
      </c>
      <c r="S192" s="25">
        <f t="shared" si="42"/>
        <v>2.3880000000000002E-2</v>
      </c>
      <c r="T192" s="25"/>
      <c r="U192" s="25">
        <f t="shared" si="48"/>
        <v>8.4688400000000018E-3</v>
      </c>
      <c r="V192" s="25">
        <f t="shared" si="43"/>
        <v>0.19503738520000005</v>
      </c>
      <c r="W192" s="25">
        <v>6.6699999999999997E-3</v>
      </c>
      <c r="X192" s="25">
        <f t="shared" si="44"/>
        <v>6.8299999999999993E-3</v>
      </c>
      <c r="Y192" s="25"/>
      <c r="Z192" s="25">
        <f t="shared" si="45"/>
        <v>3.4227399999999992E-3</v>
      </c>
      <c r="AA192" s="25">
        <f t="shared" si="46"/>
        <v>7.8825702199999986E-2</v>
      </c>
      <c r="AB192" s="25">
        <v>-1.4999999999999999E-4</v>
      </c>
      <c r="AC192" s="25">
        <f t="shared" si="47"/>
        <v>-1.5999999999999999E-4</v>
      </c>
    </row>
    <row r="193" spans="1:29" s="15" customFormat="1">
      <c r="A193" s="18">
        <v>441</v>
      </c>
      <c r="B193" s="25">
        <v>-1.8000000000000001E-4</v>
      </c>
      <c r="C193" s="25">
        <v>1.864E-2</v>
      </c>
      <c r="D193" s="25">
        <f t="shared" si="33"/>
        <v>1.8749999999999999E-2</v>
      </c>
      <c r="E193" s="25"/>
      <c r="F193" s="25">
        <f t="shared" si="34"/>
        <v>6.5689399999999988E-3</v>
      </c>
      <c r="G193" s="25">
        <f t="shared" si="35"/>
        <v>0.15128268819999999</v>
      </c>
      <c r="H193" s="25">
        <v>1.865E-2</v>
      </c>
      <c r="I193" s="25">
        <f t="shared" si="36"/>
        <v>1.8759999999999999E-2</v>
      </c>
      <c r="J193" s="25"/>
      <c r="K193" s="25">
        <f t="shared" si="37"/>
        <v>8.2734099999999984E-3</v>
      </c>
      <c r="L193" s="25">
        <f t="shared" si="38"/>
        <v>0.19053663229999998</v>
      </c>
      <c r="M193" s="25">
        <v>9.8200000000000006E-3</v>
      </c>
      <c r="N193" s="25">
        <f t="shared" si="39"/>
        <v>9.9300000000000013E-3</v>
      </c>
      <c r="O193" s="25"/>
      <c r="P193" s="25">
        <f t="shared" si="40"/>
        <v>4.2394400000000014E-3</v>
      </c>
      <c r="Q193" s="25">
        <f t="shared" si="41"/>
        <v>9.7634303200000036E-2</v>
      </c>
      <c r="R193" s="25">
        <v>2.358E-2</v>
      </c>
      <c r="S193" s="25">
        <f t="shared" si="42"/>
        <v>2.3689999999999999E-2</v>
      </c>
      <c r="T193" s="25"/>
      <c r="U193" s="25">
        <f t="shared" si="48"/>
        <v>8.2788399999999991E-3</v>
      </c>
      <c r="V193" s="25">
        <f t="shared" si="43"/>
        <v>0.19066168519999999</v>
      </c>
      <c r="W193" s="25">
        <v>6.7299999999999999E-3</v>
      </c>
      <c r="X193" s="25">
        <f t="shared" si="44"/>
        <v>6.8399999999999997E-3</v>
      </c>
      <c r="Y193" s="25"/>
      <c r="Z193" s="25">
        <f t="shared" si="45"/>
        <v>3.4327399999999997E-3</v>
      </c>
      <c r="AA193" s="25">
        <f t="shared" si="46"/>
        <v>7.9056002200000003E-2</v>
      </c>
      <c r="AB193" s="25">
        <v>-4.0000000000000003E-5</v>
      </c>
      <c r="AC193" s="25">
        <f t="shared" si="47"/>
        <v>-1.1E-4</v>
      </c>
    </row>
    <row r="194" spans="1:29" s="15" customFormat="1">
      <c r="A194" s="18">
        <v>442</v>
      </c>
      <c r="B194" s="25">
        <v>-6.0000000000000002E-5</v>
      </c>
      <c r="C194" s="25">
        <v>1.8329999999999999E-2</v>
      </c>
      <c r="D194" s="25">
        <f t="shared" si="33"/>
        <v>1.8380000000000001E-2</v>
      </c>
      <c r="E194" s="25"/>
      <c r="F194" s="25">
        <f t="shared" si="34"/>
        <v>6.19894E-3</v>
      </c>
      <c r="G194" s="25">
        <f t="shared" si="35"/>
        <v>0.14276158820000001</v>
      </c>
      <c r="H194" s="25">
        <v>1.8599999999999998E-2</v>
      </c>
      <c r="I194" s="25">
        <f t="shared" si="36"/>
        <v>1.865E-2</v>
      </c>
      <c r="J194" s="25"/>
      <c r="K194" s="25">
        <f t="shared" si="37"/>
        <v>8.1634099999999994E-3</v>
      </c>
      <c r="L194" s="25">
        <f t="shared" si="38"/>
        <v>0.18800333229999999</v>
      </c>
      <c r="M194" s="25">
        <v>9.4900000000000002E-3</v>
      </c>
      <c r="N194" s="25">
        <f t="shared" si="39"/>
        <v>9.5399999999999999E-3</v>
      </c>
      <c r="O194" s="25"/>
      <c r="P194" s="25">
        <f t="shared" si="40"/>
        <v>3.84944E-3</v>
      </c>
      <c r="Q194" s="25">
        <f t="shared" si="41"/>
        <v>8.8652603199999999E-2</v>
      </c>
      <c r="R194" s="25">
        <v>2.351E-2</v>
      </c>
      <c r="S194" s="25">
        <f t="shared" si="42"/>
        <v>2.3560000000000001E-2</v>
      </c>
      <c r="T194" s="25"/>
      <c r="U194" s="25">
        <f t="shared" si="48"/>
        <v>8.1488400000000009E-3</v>
      </c>
      <c r="V194" s="25">
        <f t="shared" si="43"/>
        <v>0.18766778520000002</v>
      </c>
      <c r="W194" s="25">
        <v>6.6E-3</v>
      </c>
      <c r="X194" s="25">
        <f t="shared" si="44"/>
        <v>6.6499999999999997E-3</v>
      </c>
      <c r="Y194" s="25"/>
      <c r="Z194" s="25">
        <f t="shared" si="45"/>
        <v>3.2427399999999996E-3</v>
      </c>
      <c r="AA194" s="25">
        <f t="shared" si="46"/>
        <v>7.4680302199999993E-2</v>
      </c>
      <c r="AB194" s="25">
        <v>-4.0000000000000003E-5</v>
      </c>
      <c r="AC194" s="25">
        <f t="shared" si="47"/>
        <v>-5.0000000000000002E-5</v>
      </c>
    </row>
    <row r="195" spans="1:29" s="15" customFormat="1">
      <c r="A195" s="18">
        <v>443</v>
      </c>
      <c r="B195" s="25">
        <v>-1.7000000000000001E-4</v>
      </c>
      <c r="C195" s="25">
        <v>1.8450000000000001E-2</v>
      </c>
      <c r="D195" s="25">
        <f t="shared" ref="D195:D258" si="49">C195-AC195</f>
        <v>1.8575000000000001E-2</v>
      </c>
      <c r="E195" s="25"/>
      <c r="F195" s="25">
        <f t="shared" ref="F195:F258" si="50">D195-0.01218106</f>
        <v>6.3939400000000007E-3</v>
      </c>
      <c r="G195" s="25">
        <f t="shared" ref="G195:G258" si="51">F195*23.03</f>
        <v>0.14725243820000003</v>
      </c>
      <c r="H195" s="25">
        <v>1.848E-2</v>
      </c>
      <c r="I195" s="25">
        <f t="shared" ref="I195:I258" si="52">H195-AC195</f>
        <v>1.8605E-2</v>
      </c>
      <c r="J195" s="25"/>
      <c r="K195" s="25">
        <f t="shared" ref="K195:K258" si="53">I195-0.01048659</f>
        <v>8.1184099999999995E-3</v>
      </c>
      <c r="L195" s="25">
        <f t="shared" ref="L195:L258" si="54">K195*23.03</f>
        <v>0.1869669823</v>
      </c>
      <c r="M195" s="25">
        <v>9.6299999999999997E-3</v>
      </c>
      <c r="N195" s="25">
        <f t="shared" ref="N195:N258" si="55">M195-AC195</f>
        <v>9.7549999999999998E-3</v>
      </c>
      <c r="O195" s="25"/>
      <c r="P195" s="25">
        <f t="shared" ref="P195:P258" si="56">N195-0.00569056</f>
        <v>4.0644399999999999E-3</v>
      </c>
      <c r="Q195" s="25">
        <f t="shared" ref="Q195:Q258" si="57">P195*23.03</f>
        <v>9.3604053199999995E-2</v>
      </c>
      <c r="R195" s="25">
        <v>2.3429999999999999E-2</v>
      </c>
      <c r="S195" s="25">
        <f t="shared" ref="S195:S258" si="58">R195-AC195</f>
        <v>2.3555E-2</v>
      </c>
      <c r="T195" s="25"/>
      <c r="U195" s="25">
        <f t="shared" si="48"/>
        <v>8.1438399999999994E-3</v>
      </c>
      <c r="V195" s="25">
        <f t="shared" ref="V195:V258" si="59">U195*23.03</f>
        <v>0.18755263519999998</v>
      </c>
      <c r="W195" s="25">
        <v>6.6299999999999996E-3</v>
      </c>
      <c r="X195" s="25">
        <f t="shared" ref="X195:X258" si="60">W195-AC195</f>
        <v>6.7549999999999997E-3</v>
      </c>
      <c r="Y195" s="25"/>
      <c r="Z195" s="25">
        <f t="shared" ref="Z195:Z258" si="61">X195-0.00340726</f>
        <v>3.3477399999999997E-3</v>
      </c>
      <c r="AA195" s="25">
        <f t="shared" ref="AA195:AA258" si="62">Z195*23.03</f>
        <v>7.7098452200000001E-2</v>
      </c>
      <c r="AB195" s="25">
        <v>-8.0000000000000007E-5</v>
      </c>
      <c r="AC195" s="25">
        <f t="shared" ref="AC195:AC258" si="63">(B195+AB195)/2</f>
        <v>-1.25E-4</v>
      </c>
    </row>
    <row r="196" spans="1:29" s="15" customFormat="1">
      <c r="A196" s="18">
        <v>444</v>
      </c>
      <c r="B196" s="25">
        <v>-1.8000000000000001E-4</v>
      </c>
      <c r="C196" s="25">
        <v>1.8180000000000002E-2</v>
      </c>
      <c r="D196" s="25">
        <f t="shared" si="49"/>
        <v>1.8330000000000003E-2</v>
      </c>
      <c r="E196" s="25"/>
      <c r="F196" s="25">
        <f t="shared" si="50"/>
        <v>6.148940000000002E-3</v>
      </c>
      <c r="G196" s="25">
        <f t="shared" si="51"/>
        <v>0.14161008820000007</v>
      </c>
      <c r="H196" s="25">
        <v>1.8499999999999999E-2</v>
      </c>
      <c r="I196" s="25">
        <f t="shared" si="52"/>
        <v>1.865E-2</v>
      </c>
      <c r="J196" s="25"/>
      <c r="K196" s="25">
        <f t="shared" si="53"/>
        <v>8.1634099999999994E-3</v>
      </c>
      <c r="L196" s="25">
        <f t="shared" si="54"/>
        <v>0.18800333229999999</v>
      </c>
      <c r="M196" s="25">
        <v>9.5300000000000003E-3</v>
      </c>
      <c r="N196" s="25">
        <f t="shared" si="55"/>
        <v>9.6800000000000011E-3</v>
      </c>
      <c r="O196" s="25"/>
      <c r="P196" s="25">
        <f t="shared" si="56"/>
        <v>3.9894400000000012E-3</v>
      </c>
      <c r="Q196" s="25">
        <f t="shared" si="57"/>
        <v>9.1876803200000037E-2</v>
      </c>
      <c r="R196" s="25">
        <v>2.3400000000000001E-2</v>
      </c>
      <c r="S196" s="25">
        <f t="shared" si="58"/>
        <v>2.3550000000000001E-2</v>
      </c>
      <c r="T196" s="25"/>
      <c r="U196" s="25">
        <f t="shared" si="48"/>
        <v>8.1388400000000014E-3</v>
      </c>
      <c r="V196" s="25">
        <f t="shared" si="59"/>
        <v>0.18743748520000003</v>
      </c>
      <c r="W196" s="25">
        <v>6.45E-3</v>
      </c>
      <c r="X196" s="25">
        <f t="shared" si="60"/>
        <v>6.6E-3</v>
      </c>
      <c r="Y196" s="25"/>
      <c r="Z196" s="25">
        <f t="shared" si="61"/>
        <v>3.1927399999999999E-3</v>
      </c>
      <c r="AA196" s="25">
        <f t="shared" si="62"/>
        <v>7.3528802200000007E-2</v>
      </c>
      <c r="AB196" s="25">
        <v>-1.2E-4</v>
      </c>
      <c r="AC196" s="25">
        <f t="shared" si="63"/>
        <v>-1.5000000000000001E-4</v>
      </c>
    </row>
    <row r="197" spans="1:29" s="15" customFormat="1">
      <c r="A197" s="18">
        <v>445</v>
      </c>
      <c r="B197" s="25">
        <v>-9.0000000000000006E-5</v>
      </c>
      <c r="C197" s="25">
        <v>1.8350000000000002E-2</v>
      </c>
      <c r="D197" s="25">
        <f t="shared" si="49"/>
        <v>1.8425E-2</v>
      </c>
      <c r="E197" s="25"/>
      <c r="F197" s="25">
        <f t="shared" si="50"/>
        <v>6.2439399999999999E-3</v>
      </c>
      <c r="G197" s="25">
        <f t="shared" si="51"/>
        <v>0.1437979382</v>
      </c>
      <c r="H197" s="25">
        <v>1.8350000000000002E-2</v>
      </c>
      <c r="I197" s="25">
        <f t="shared" si="52"/>
        <v>1.8425E-2</v>
      </c>
      <c r="J197" s="25"/>
      <c r="K197" s="25">
        <f t="shared" si="53"/>
        <v>7.9384099999999999E-3</v>
      </c>
      <c r="L197" s="25">
        <f t="shared" si="54"/>
        <v>0.18282158230000001</v>
      </c>
      <c r="M197" s="25">
        <v>9.58E-3</v>
      </c>
      <c r="N197" s="25">
        <f t="shared" si="55"/>
        <v>9.6550000000000004E-3</v>
      </c>
      <c r="O197" s="25"/>
      <c r="P197" s="25">
        <f t="shared" si="56"/>
        <v>3.9644400000000005E-3</v>
      </c>
      <c r="Q197" s="25">
        <f t="shared" si="57"/>
        <v>9.130105320000001E-2</v>
      </c>
      <c r="R197" s="25">
        <v>2.3390000000000001E-2</v>
      </c>
      <c r="S197" s="25">
        <f t="shared" si="58"/>
        <v>2.3465E-2</v>
      </c>
      <c r="T197" s="25"/>
      <c r="U197" s="25">
        <f t="shared" si="48"/>
        <v>8.0538399999999996E-3</v>
      </c>
      <c r="V197" s="25">
        <f t="shared" si="59"/>
        <v>0.1854799352</v>
      </c>
      <c r="W197" s="25">
        <v>6.5599999999999999E-3</v>
      </c>
      <c r="X197" s="25">
        <f t="shared" si="60"/>
        <v>6.6350000000000003E-3</v>
      </c>
      <c r="Y197" s="25"/>
      <c r="Z197" s="25">
        <f t="shared" si="61"/>
        <v>3.2277400000000002E-3</v>
      </c>
      <c r="AA197" s="25">
        <f t="shared" si="62"/>
        <v>7.4334852200000009E-2</v>
      </c>
      <c r="AB197" s="25">
        <v>-6.0000000000000002E-5</v>
      </c>
      <c r="AC197" s="25">
        <f t="shared" si="63"/>
        <v>-7.5000000000000007E-5</v>
      </c>
    </row>
    <row r="198" spans="1:29" s="15" customFormat="1">
      <c r="A198" s="18">
        <v>446</v>
      </c>
      <c r="B198" s="25">
        <v>-6.8999999999999997E-5</v>
      </c>
      <c r="C198" s="25">
        <v>1.8149999999999999E-2</v>
      </c>
      <c r="D198" s="25">
        <f t="shared" si="49"/>
        <v>1.8194499999999999E-2</v>
      </c>
      <c r="E198" s="25"/>
      <c r="F198" s="25">
        <f t="shared" si="50"/>
        <v>6.0134399999999984E-3</v>
      </c>
      <c r="G198" s="25">
        <f t="shared" si="51"/>
        <v>0.13848952319999996</v>
      </c>
      <c r="H198" s="25">
        <v>1.8329999999999999E-2</v>
      </c>
      <c r="I198" s="25">
        <f t="shared" si="52"/>
        <v>1.8374499999999998E-2</v>
      </c>
      <c r="J198" s="25"/>
      <c r="K198" s="25">
        <f t="shared" si="53"/>
        <v>7.887909999999998E-3</v>
      </c>
      <c r="L198" s="25">
        <f t="shared" si="54"/>
        <v>0.18165856729999996</v>
      </c>
      <c r="M198" s="25">
        <v>9.41E-3</v>
      </c>
      <c r="N198" s="25">
        <f t="shared" si="55"/>
        <v>9.4544999999999994E-3</v>
      </c>
      <c r="O198" s="25"/>
      <c r="P198" s="25">
        <f t="shared" si="56"/>
        <v>3.7639399999999995E-3</v>
      </c>
      <c r="Q198" s="25">
        <f t="shared" si="57"/>
        <v>8.6683538199999993E-2</v>
      </c>
      <c r="R198" s="25">
        <v>2.3300000000000001E-2</v>
      </c>
      <c r="S198" s="25">
        <f t="shared" si="58"/>
        <v>2.3344500000000001E-2</v>
      </c>
      <c r="T198" s="25"/>
      <c r="U198" s="25">
        <f t="shared" si="48"/>
        <v>7.9333400000000005E-3</v>
      </c>
      <c r="V198" s="25">
        <f t="shared" si="59"/>
        <v>0.18270482020000003</v>
      </c>
      <c r="W198" s="25">
        <v>6.4700000000000001E-3</v>
      </c>
      <c r="X198" s="25">
        <f t="shared" si="60"/>
        <v>6.5145000000000003E-3</v>
      </c>
      <c r="Y198" s="25"/>
      <c r="Z198" s="25">
        <f t="shared" si="61"/>
        <v>3.1072400000000003E-3</v>
      </c>
      <c r="AA198" s="25">
        <f t="shared" si="62"/>
        <v>7.1559737200000015E-2</v>
      </c>
      <c r="AB198" s="25">
        <v>-2.0000000000000002E-5</v>
      </c>
      <c r="AC198" s="25">
        <f t="shared" si="63"/>
        <v>-4.4499999999999997E-5</v>
      </c>
    </row>
    <row r="199" spans="1:29" s="15" customFormat="1">
      <c r="A199" s="18">
        <v>447</v>
      </c>
      <c r="B199" s="25">
        <v>-2.0000000000000001E-4</v>
      </c>
      <c r="C199" s="25">
        <v>1.8069999999999999E-2</v>
      </c>
      <c r="D199" s="25">
        <f t="shared" si="49"/>
        <v>1.8204499999999998E-2</v>
      </c>
      <c r="E199" s="25"/>
      <c r="F199" s="25">
        <f t="shared" si="50"/>
        <v>6.023439999999998E-3</v>
      </c>
      <c r="G199" s="25">
        <f t="shared" si="51"/>
        <v>0.13871982319999995</v>
      </c>
      <c r="H199" s="25">
        <v>1.822E-2</v>
      </c>
      <c r="I199" s="25">
        <f t="shared" si="52"/>
        <v>1.8354499999999999E-2</v>
      </c>
      <c r="J199" s="25"/>
      <c r="K199" s="25">
        <f t="shared" si="53"/>
        <v>7.8679099999999988E-3</v>
      </c>
      <c r="L199" s="25">
        <f t="shared" si="54"/>
        <v>0.18119796729999998</v>
      </c>
      <c r="M199" s="25">
        <v>9.4800000000000006E-3</v>
      </c>
      <c r="N199" s="25">
        <f t="shared" si="55"/>
        <v>9.6144999999999998E-3</v>
      </c>
      <c r="O199" s="25"/>
      <c r="P199" s="25">
        <f t="shared" si="56"/>
        <v>3.9239399999999999E-3</v>
      </c>
      <c r="Q199" s="25">
        <f t="shared" si="57"/>
        <v>9.0368338199999995E-2</v>
      </c>
      <c r="R199" s="25">
        <v>2.3259999999999999E-2</v>
      </c>
      <c r="S199" s="25">
        <f t="shared" si="58"/>
        <v>2.3394499999999999E-2</v>
      </c>
      <c r="T199" s="25"/>
      <c r="U199" s="25">
        <f t="shared" si="48"/>
        <v>7.9833399999999985E-3</v>
      </c>
      <c r="V199" s="25">
        <f t="shared" si="59"/>
        <v>0.18385632019999998</v>
      </c>
      <c r="W199" s="25">
        <v>6.4099999999999999E-3</v>
      </c>
      <c r="X199" s="25">
        <f t="shared" si="60"/>
        <v>6.5445E-3</v>
      </c>
      <c r="Y199" s="25"/>
      <c r="Z199" s="25">
        <f t="shared" si="61"/>
        <v>3.1372399999999999E-3</v>
      </c>
      <c r="AA199" s="25">
        <f t="shared" si="62"/>
        <v>7.2250637199999995E-2</v>
      </c>
      <c r="AB199" s="25">
        <v>-6.8999999999999997E-5</v>
      </c>
      <c r="AC199" s="25">
        <f t="shared" si="63"/>
        <v>-1.3450000000000002E-4</v>
      </c>
    </row>
    <row r="200" spans="1:29" s="15" customFormat="1">
      <c r="A200" s="18">
        <v>448</v>
      </c>
      <c r="B200" s="25">
        <v>-1.1E-4</v>
      </c>
      <c r="C200" s="25">
        <v>1.7930000000000001E-2</v>
      </c>
      <c r="D200" s="25">
        <f t="shared" si="49"/>
        <v>1.8015000000000003E-2</v>
      </c>
      <c r="E200" s="25"/>
      <c r="F200" s="25">
        <f t="shared" si="50"/>
        <v>5.8339400000000027E-3</v>
      </c>
      <c r="G200" s="25">
        <f t="shared" si="51"/>
        <v>0.13435563820000007</v>
      </c>
      <c r="H200" s="25">
        <v>1.805E-2</v>
      </c>
      <c r="I200" s="25">
        <f t="shared" si="52"/>
        <v>1.8134999999999998E-2</v>
      </c>
      <c r="J200" s="25"/>
      <c r="K200" s="25">
        <f t="shared" si="53"/>
        <v>7.6484099999999978E-3</v>
      </c>
      <c r="L200" s="25">
        <f t="shared" si="54"/>
        <v>0.17614288229999997</v>
      </c>
      <c r="M200" s="25">
        <v>9.3299999999999998E-3</v>
      </c>
      <c r="N200" s="25">
        <f t="shared" si="55"/>
        <v>9.4149999999999998E-3</v>
      </c>
      <c r="O200" s="25"/>
      <c r="P200" s="25">
        <f t="shared" si="56"/>
        <v>3.7244399999999999E-3</v>
      </c>
      <c r="Q200" s="25">
        <f t="shared" si="57"/>
        <v>8.57738532E-2</v>
      </c>
      <c r="R200" s="25">
        <v>2.316E-2</v>
      </c>
      <c r="S200" s="25">
        <f t="shared" si="58"/>
        <v>2.3245000000000002E-2</v>
      </c>
      <c r="T200" s="25"/>
      <c r="U200" s="25">
        <f t="shared" si="48"/>
        <v>7.8338400000000016E-3</v>
      </c>
      <c r="V200" s="25">
        <f t="shared" si="59"/>
        <v>0.18041333520000005</v>
      </c>
      <c r="W200" s="25">
        <v>6.3499999999999997E-3</v>
      </c>
      <c r="X200" s="25">
        <f t="shared" si="60"/>
        <v>6.4349999999999997E-3</v>
      </c>
      <c r="Y200" s="25"/>
      <c r="Z200" s="25">
        <f t="shared" si="61"/>
        <v>3.0277399999999997E-3</v>
      </c>
      <c r="AA200" s="25">
        <f t="shared" si="62"/>
        <v>6.9728852199999997E-2</v>
      </c>
      <c r="AB200" s="25">
        <v>-6.0000000000000002E-5</v>
      </c>
      <c r="AC200" s="25">
        <f t="shared" si="63"/>
        <v>-8.5000000000000006E-5</v>
      </c>
    </row>
    <row r="201" spans="1:29" s="15" customFormat="1">
      <c r="A201" s="18">
        <v>449</v>
      </c>
      <c r="B201" s="25">
        <v>-1.2999999999999999E-4</v>
      </c>
      <c r="C201" s="25">
        <v>1.7940000000000001E-2</v>
      </c>
      <c r="D201" s="25">
        <f t="shared" si="49"/>
        <v>1.8055000000000002E-2</v>
      </c>
      <c r="E201" s="25"/>
      <c r="F201" s="25">
        <f t="shared" si="50"/>
        <v>5.8739400000000011E-3</v>
      </c>
      <c r="G201" s="25">
        <f t="shared" si="51"/>
        <v>0.13527683820000003</v>
      </c>
      <c r="H201" s="25">
        <v>1.796E-2</v>
      </c>
      <c r="I201" s="25">
        <f t="shared" si="52"/>
        <v>1.8075000000000001E-2</v>
      </c>
      <c r="J201" s="25"/>
      <c r="K201" s="25">
        <f t="shared" si="53"/>
        <v>7.5884100000000003E-3</v>
      </c>
      <c r="L201" s="25">
        <f t="shared" si="54"/>
        <v>0.17476108230000001</v>
      </c>
      <c r="M201" s="25">
        <v>9.2700000000000005E-3</v>
      </c>
      <c r="N201" s="25">
        <f t="shared" si="55"/>
        <v>9.385000000000001E-3</v>
      </c>
      <c r="O201" s="25"/>
      <c r="P201" s="25">
        <f t="shared" si="56"/>
        <v>3.6944400000000011E-3</v>
      </c>
      <c r="Q201" s="25">
        <f t="shared" si="57"/>
        <v>8.5082953200000033E-2</v>
      </c>
      <c r="R201" s="25">
        <v>2.3050000000000001E-2</v>
      </c>
      <c r="S201" s="25">
        <f t="shared" si="58"/>
        <v>2.3165000000000002E-2</v>
      </c>
      <c r="T201" s="25"/>
      <c r="U201" s="25">
        <f t="shared" si="48"/>
        <v>7.7538400000000014E-3</v>
      </c>
      <c r="V201" s="25">
        <f t="shared" si="59"/>
        <v>0.17857093520000003</v>
      </c>
      <c r="W201" s="25">
        <v>6.28E-3</v>
      </c>
      <c r="X201" s="25">
        <f t="shared" si="60"/>
        <v>6.3949999999999996E-3</v>
      </c>
      <c r="Y201" s="25"/>
      <c r="Z201" s="25">
        <f t="shared" si="61"/>
        <v>2.9877399999999996E-3</v>
      </c>
      <c r="AA201" s="25">
        <f t="shared" si="62"/>
        <v>6.88076522E-2</v>
      </c>
      <c r="AB201" s="25">
        <v>-1E-4</v>
      </c>
      <c r="AC201" s="25">
        <f t="shared" si="63"/>
        <v>-1.15E-4</v>
      </c>
    </row>
    <row r="202" spans="1:29" s="15" customFormat="1">
      <c r="A202" s="18">
        <v>450</v>
      </c>
      <c r="B202" s="25">
        <v>-6.8999999999999997E-5</v>
      </c>
      <c r="C202" s="25">
        <v>1.7909999999999999E-2</v>
      </c>
      <c r="D202" s="25">
        <f t="shared" si="49"/>
        <v>1.7974499999999997E-2</v>
      </c>
      <c r="E202" s="25"/>
      <c r="F202" s="25">
        <f t="shared" si="50"/>
        <v>5.7934399999999969E-3</v>
      </c>
      <c r="G202" s="25">
        <f t="shared" si="51"/>
        <v>0.13342292319999993</v>
      </c>
      <c r="H202" s="25">
        <v>1.7919999999999998E-2</v>
      </c>
      <c r="I202" s="25">
        <f t="shared" si="52"/>
        <v>1.7984499999999997E-2</v>
      </c>
      <c r="J202" s="25"/>
      <c r="K202" s="25">
        <f t="shared" si="53"/>
        <v>7.4979099999999965E-3</v>
      </c>
      <c r="L202" s="25">
        <f t="shared" si="54"/>
        <v>0.17267686729999993</v>
      </c>
      <c r="M202" s="25">
        <v>9.2589999999999999E-3</v>
      </c>
      <c r="N202" s="25">
        <f t="shared" si="55"/>
        <v>9.3235000000000002E-3</v>
      </c>
      <c r="O202" s="25"/>
      <c r="P202" s="25">
        <f t="shared" si="56"/>
        <v>3.6329400000000003E-3</v>
      </c>
      <c r="Q202" s="25">
        <f t="shared" si="57"/>
        <v>8.3666608200000006E-2</v>
      </c>
      <c r="R202" s="25">
        <v>2.3089999999999999E-2</v>
      </c>
      <c r="S202" s="25">
        <f t="shared" si="58"/>
        <v>2.3154499999999998E-2</v>
      </c>
      <c r="T202" s="25"/>
      <c r="U202" s="25">
        <f t="shared" si="48"/>
        <v>7.7433399999999979E-3</v>
      </c>
      <c r="V202" s="25">
        <f t="shared" si="59"/>
        <v>0.17832912019999997</v>
      </c>
      <c r="W202" s="25">
        <v>6.2300000000000003E-3</v>
      </c>
      <c r="X202" s="25">
        <f t="shared" si="60"/>
        <v>6.2945000000000006E-3</v>
      </c>
      <c r="Y202" s="25"/>
      <c r="Z202" s="25">
        <f t="shared" si="61"/>
        <v>2.8872400000000006E-3</v>
      </c>
      <c r="AA202" s="25">
        <f t="shared" si="62"/>
        <v>6.649313720000001E-2</v>
      </c>
      <c r="AB202" s="25">
        <v>-6.0000000000000002E-5</v>
      </c>
      <c r="AC202" s="25">
        <f t="shared" si="63"/>
        <v>-6.4499999999999996E-5</v>
      </c>
    </row>
    <row r="203" spans="1:29" s="15" customFormat="1">
      <c r="A203" s="18">
        <v>451</v>
      </c>
      <c r="B203" s="25">
        <v>-1.6000000000000001E-4</v>
      </c>
      <c r="C203" s="25">
        <v>1.7840000000000002E-2</v>
      </c>
      <c r="D203" s="25">
        <f t="shared" si="49"/>
        <v>1.8000000000000002E-2</v>
      </c>
      <c r="E203" s="25"/>
      <c r="F203" s="25">
        <f t="shared" si="50"/>
        <v>5.8189400000000016E-3</v>
      </c>
      <c r="G203" s="25">
        <f t="shared" si="51"/>
        <v>0.13401018820000005</v>
      </c>
      <c r="H203" s="25">
        <v>1.7749999999999998E-2</v>
      </c>
      <c r="I203" s="25">
        <f t="shared" si="52"/>
        <v>1.7909999999999999E-2</v>
      </c>
      <c r="J203" s="25"/>
      <c r="K203" s="25">
        <f t="shared" si="53"/>
        <v>7.4234099999999983E-3</v>
      </c>
      <c r="L203" s="25">
        <f t="shared" si="54"/>
        <v>0.17096113229999996</v>
      </c>
      <c r="M203" s="25">
        <v>9.2200000000000008E-3</v>
      </c>
      <c r="N203" s="25">
        <f t="shared" si="55"/>
        <v>9.3800000000000012E-3</v>
      </c>
      <c r="O203" s="25"/>
      <c r="P203" s="25">
        <f t="shared" si="56"/>
        <v>3.6894400000000013E-3</v>
      </c>
      <c r="Q203" s="25">
        <f t="shared" si="57"/>
        <v>8.4967803200000039E-2</v>
      </c>
      <c r="R203" s="25">
        <v>2.2939999999999999E-2</v>
      </c>
      <c r="S203" s="25">
        <f t="shared" si="58"/>
        <v>2.3099999999999999E-2</v>
      </c>
      <c r="T203" s="25"/>
      <c r="U203" s="25">
        <f t="shared" si="48"/>
        <v>7.6888399999999989E-3</v>
      </c>
      <c r="V203" s="25">
        <f t="shared" si="59"/>
        <v>0.17707398519999998</v>
      </c>
      <c r="W203" s="25">
        <v>6.2300000000000003E-3</v>
      </c>
      <c r="X203" s="25">
        <f t="shared" si="60"/>
        <v>6.3900000000000007E-3</v>
      </c>
      <c r="Y203" s="25"/>
      <c r="Z203" s="25">
        <f t="shared" si="61"/>
        <v>2.9827400000000007E-3</v>
      </c>
      <c r="AA203" s="25">
        <f t="shared" si="62"/>
        <v>6.8692502200000019E-2</v>
      </c>
      <c r="AB203" s="25">
        <v>-1.6000000000000001E-4</v>
      </c>
      <c r="AC203" s="25">
        <f t="shared" si="63"/>
        <v>-1.6000000000000001E-4</v>
      </c>
    </row>
    <row r="204" spans="1:29" s="15" customFormat="1">
      <c r="A204" s="18">
        <v>452</v>
      </c>
      <c r="B204" s="25">
        <v>-1.8000000000000001E-4</v>
      </c>
      <c r="C204" s="25">
        <v>1.7579999999999998E-2</v>
      </c>
      <c r="D204" s="25">
        <f t="shared" si="49"/>
        <v>1.7759999999999998E-2</v>
      </c>
      <c r="E204" s="25"/>
      <c r="F204" s="25">
        <f t="shared" si="50"/>
        <v>5.5789399999999975E-3</v>
      </c>
      <c r="G204" s="25">
        <f t="shared" si="51"/>
        <v>0.12848298819999995</v>
      </c>
      <c r="H204" s="25">
        <v>1.763E-2</v>
      </c>
      <c r="I204" s="25">
        <f t="shared" si="52"/>
        <v>1.7809999999999999E-2</v>
      </c>
      <c r="J204" s="25"/>
      <c r="K204" s="25">
        <f t="shared" si="53"/>
        <v>7.3234099999999989E-3</v>
      </c>
      <c r="L204" s="25">
        <f t="shared" si="54"/>
        <v>0.16865813229999999</v>
      </c>
      <c r="M204" s="25">
        <v>9.0100000000000006E-3</v>
      </c>
      <c r="N204" s="25">
        <f t="shared" si="55"/>
        <v>9.1900000000000003E-3</v>
      </c>
      <c r="O204" s="25"/>
      <c r="P204" s="25">
        <f t="shared" si="56"/>
        <v>3.4994400000000004E-3</v>
      </c>
      <c r="Q204" s="25">
        <f t="shared" si="57"/>
        <v>8.0592103200000015E-2</v>
      </c>
      <c r="R204" s="25">
        <v>2.281E-2</v>
      </c>
      <c r="S204" s="25">
        <f t="shared" si="58"/>
        <v>2.299E-2</v>
      </c>
      <c r="T204" s="25"/>
      <c r="U204" s="25">
        <f t="shared" si="48"/>
        <v>7.5788399999999999E-3</v>
      </c>
      <c r="V204" s="25">
        <f t="shared" si="59"/>
        <v>0.17454068520000002</v>
      </c>
      <c r="W204" s="25">
        <v>6.2399999999999999E-3</v>
      </c>
      <c r="X204" s="25">
        <f t="shared" si="60"/>
        <v>6.4199999999999995E-3</v>
      </c>
      <c r="Y204" s="25"/>
      <c r="Z204" s="25">
        <f t="shared" si="61"/>
        <v>3.0127399999999994E-3</v>
      </c>
      <c r="AA204" s="25">
        <f t="shared" si="62"/>
        <v>6.9383402199999986E-2</v>
      </c>
      <c r="AB204" s="25">
        <v>-1.8000000000000001E-4</v>
      </c>
      <c r="AC204" s="25">
        <f t="shared" si="63"/>
        <v>-1.8000000000000001E-4</v>
      </c>
    </row>
    <row r="205" spans="1:29" s="15" customFormat="1">
      <c r="A205" s="18">
        <v>453</v>
      </c>
      <c r="B205" s="25">
        <v>-1.1E-4</v>
      </c>
      <c r="C205" s="25">
        <v>1.7680000000000001E-2</v>
      </c>
      <c r="D205" s="25">
        <f t="shared" si="49"/>
        <v>1.7780000000000001E-2</v>
      </c>
      <c r="E205" s="25"/>
      <c r="F205" s="25">
        <f t="shared" si="50"/>
        <v>5.5989400000000002E-3</v>
      </c>
      <c r="G205" s="25">
        <f t="shared" si="51"/>
        <v>0.12894358820000001</v>
      </c>
      <c r="H205" s="25">
        <v>1.7520000000000001E-2</v>
      </c>
      <c r="I205" s="25">
        <f t="shared" si="52"/>
        <v>1.762E-2</v>
      </c>
      <c r="J205" s="25"/>
      <c r="K205" s="25">
        <f t="shared" si="53"/>
        <v>7.1334099999999998E-3</v>
      </c>
      <c r="L205" s="25">
        <f t="shared" si="54"/>
        <v>0.1642824323</v>
      </c>
      <c r="M205" s="25">
        <v>9.1690000000000001E-3</v>
      </c>
      <c r="N205" s="25">
        <f t="shared" si="55"/>
        <v>9.2689999999999995E-3</v>
      </c>
      <c r="O205" s="25"/>
      <c r="P205" s="25">
        <f t="shared" si="56"/>
        <v>3.5784399999999996E-3</v>
      </c>
      <c r="Q205" s="25">
        <f t="shared" si="57"/>
        <v>8.2411473199999988E-2</v>
      </c>
      <c r="R205" s="25">
        <v>2.2769999999999999E-2</v>
      </c>
      <c r="S205" s="25">
        <f t="shared" si="58"/>
        <v>2.2869999999999998E-2</v>
      </c>
      <c r="T205" s="25"/>
      <c r="U205" s="25">
        <f t="shared" si="48"/>
        <v>7.4588399999999978E-3</v>
      </c>
      <c r="V205" s="25">
        <f t="shared" si="59"/>
        <v>0.17177708519999996</v>
      </c>
      <c r="W205" s="25">
        <v>6.2500000000000003E-3</v>
      </c>
      <c r="X205" s="25">
        <f t="shared" si="60"/>
        <v>6.3500000000000006E-3</v>
      </c>
      <c r="Y205" s="25"/>
      <c r="Z205" s="25">
        <f t="shared" si="61"/>
        <v>2.9427400000000005E-3</v>
      </c>
      <c r="AA205" s="25">
        <f t="shared" si="62"/>
        <v>6.7771302200000022E-2</v>
      </c>
      <c r="AB205" s="25">
        <v>-9.0000000000000006E-5</v>
      </c>
      <c r="AC205" s="25">
        <f t="shared" si="63"/>
        <v>-1E-4</v>
      </c>
    </row>
    <row r="206" spans="1:29" s="15" customFormat="1">
      <c r="A206" s="18">
        <v>454</v>
      </c>
      <c r="B206" s="25">
        <v>-1.4999999999999999E-4</v>
      </c>
      <c r="C206" s="25">
        <v>1.7420000000000001E-2</v>
      </c>
      <c r="D206" s="25">
        <f t="shared" si="49"/>
        <v>1.7585E-2</v>
      </c>
      <c r="E206" s="25"/>
      <c r="F206" s="25">
        <f t="shared" si="50"/>
        <v>5.4039399999999994E-3</v>
      </c>
      <c r="G206" s="25">
        <f t="shared" si="51"/>
        <v>0.1244527382</v>
      </c>
      <c r="H206" s="25">
        <v>1.7510000000000001E-2</v>
      </c>
      <c r="I206" s="25">
        <f t="shared" si="52"/>
        <v>1.7675E-2</v>
      </c>
      <c r="J206" s="25"/>
      <c r="K206" s="25">
        <f t="shared" si="53"/>
        <v>7.1884099999999992E-3</v>
      </c>
      <c r="L206" s="25">
        <f t="shared" si="54"/>
        <v>0.16554908229999998</v>
      </c>
      <c r="M206" s="25">
        <v>8.9899999999999997E-3</v>
      </c>
      <c r="N206" s="25">
        <f t="shared" si="55"/>
        <v>9.1549999999999999E-3</v>
      </c>
      <c r="O206" s="25"/>
      <c r="P206" s="25">
        <f t="shared" si="56"/>
        <v>3.4644400000000001E-3</v>
      </c>
      <c r="Q206" s="25">
        <f t="shared" si="57"/>
        <v>7.9786053199999998E-2</v>
      </c>
      <c r="R206" s="25">
        <v>2.2720000000000001E-2</v>
      </c>
      <c r="S206" s="25">
        <f t="shared" si="58"/>
        <v>2.2884999999999999E-2</v>
      </c>
      <c r="T206" s="25"/>
      <c r="U206" s="25">
        <f t="shared" si="48"/>
        <v>7.473839999999999E-3</v>
      </c>
      <c r="V206" s="25">
        <f t="shared" si="59"/>
        <v>0.17212253519999998</v>
      </c>
      <c r="W206" s="25">
        <v>6.0800000000000003E-3</v>
      </c>
      <c r="X206" s="25">
        <f t="shared" si="60"/>
        <v>6.2450000000000006E-3</v>
      </c>
      <c r="Y206" s="25"/>
      <c r="Z206" s="25">
        <f t="shared" si="61"/>
        <v>2.8377400000000005E-3</v>
      </c>
      <c r="AA206" s="25">
        <f t="shared" si="62"/>
        <v>6.5353152200000014E-2</v>
      </c>
      <c r="AB206" s="25">
        <v>-1.8000000000000001E-4</v>
      </c>
      <c r="AC206" s="25">
        <f t="shared" si="63"/>
        <v>-1.65E-4</v>
      </c>
    </row>
    <row r="207" spans="1:29" s="15" customFormat="1">
      <c r="A207" s="18">
        <v>455</v>
      </c>
      <c r="B207" s="25">
        <v>-1.2999999999999999E-4</v>
      </c>
      <c r="C207" s="25">
        <v>1.7590000000000001E-2</v>
      </c>
      <c r="D207" s="25">
        <f t="shared" si="49"/>
        <v>1.7715000000000002E-2</v>
      </c>
      <c r="E207" s="25"/>
      <c r="F207" s="25">
        <f t="shared" si="50"/>
        <v>5.5339400000000011E-3</v>
      </c>
      <c r="G207" s="25">
        <f t="shared" si="51"/>
        <v>0.12744663820000002</v>
      </c>
      <c r="H207" s="25">
        <v>1.7469999999999999E-2</v>
      </c>
      <c r="I207" s="25">
        <f t="shared" si="52"/>
        <v>1.7595E-2</v>
      </c>
      <c r="J207" s="25"/>
      <c r="K207" s="25">
        <f t="shared" si="53"/>
        <v>7.108409999999999E-3</v>
      </c>
      <c r="L207" s="25">
        <f t="shared" si="54"/>
        <v>0.16370668229999999</v>
      </c>
      <c r="M207" s="25">
        <v>9.0799999999999995E-3</v>
      </c>
      <c r="N207" s="25">
        <f t="shared" si="55"/>
        <v>9.2049999999999996E-3</v>
      </c>
      <c r="O207" s="25"/>
      <c r="P207" s="25">
        <f t="shared" si="56"/>
        <v>3.5144399999999998E-3</v>
      </c>
      <c r="Q207" s="25">
        <f t="shared" si="57"/>
        <v>8.0937553199999998E-2</v>
      </c>
      <c r="R207" s="25">
        <v>2.273E-2</v>
      </c>
      <c r="S207" s="25">
        <f t="shared" si="58"/>
        <v>2.2855E-2</v>
      </c>
      <c r="T207" s="25"/>
      <c r="U207" s="25">
        <f t="shared" ref="U207:U270" si="64">S207-0.01541116</f>
        <v>7.4438400000000002E-3</v>
      </c>
      <c r="V207" s="25">
        <f t="shared" si="59"/>
        <v>0.17143163520000002</v>
      </c>
      <c r="W207" s="25">
        <v>6.0899999999999999E-3</v>
      </c>
      <c r="X207" s="25">
        <f t="shared" si="60"/>
        <v>6.215E-3</v>
      </c>
      <c r="Y207" s="25"/>
      <c r="Z207" s="25">
        <f t="shared" si="61"/>
        <v>2.80774E-3</v>
      </c>
      <c r="AA207" s="25">
        <f t="shared" si="62"/>
        <v>6.4662252200000006E-2</v>
      </c>
      <c r="AB207" s="25">
        <v>-1.2E-4</v>
      </c>
      <c r="AC207" s="25">
        <f t="shared" si="63"/>
        <v>-1.25E-4</v>
      </c>
    </row>
    <row r="208" spans="1:29" s="15" customFormat="1">
      <c r="A208" s="18">
        <v>456</v>
      </c>
      <c r="B208" s="25">
        <v>-1.7000000000000001E-4</v>
      </c>
      <c r="C208" s="25">
        <v>1.7239999999999998E-2</v>
      </c>
      <c r="D208" s="25">
        <f t="shared" si="49"/>
        <v>1.738E-2</v>
      </c>
      <c r="E208" s="25"/>
      <c r="F208" s="25">
        <f t="shared" si="50"/>
        <v>5.1989399999999991E-3</v>
      </c>
      <c r="G208" s="25">
        <f t="shared" si="51"/>
        <v>0.11973158819999999</v>
      </c>
      <c r="H208" s="25">
        <v>1.729E-2</v>
      </c>
      <c r="I208" s="25">
        <f t="shared" si="52"/>
        <v>1.7430000000000001E-2</v>
      </c>
      <c r="J208" s="25"/>
      <c r="K208" s="25">
        <f t="shared" si="53"/>
        <v>6.9434100000000006E-3</v>
      </c>
      <c r="L208" s="25">
        <f t="shared" si="54"/>
        <v>0.15990673230000002</v>
      </c>
      <c r="M208" s="25">
        <v>8.8100000000000001E-3</v>
      </c>
      <c r="N208" s="25">
        <f t="shared" si="55"/>
        <v>8.9499999999999996E-3</v>
      </c>
      <c r="O208" s="25"/>
      <c r="P208" s="25">
        <f t="shared" si="56"/>
        <v>3.2594399999999997E-3</v>
      </c>
      <c r="Q208" s="25">
        <f t="shared" si="57"/>
        <v>7.5064903199999991E-2</v>
      </c>
      <c r="R208" s="25">
        <v>2.2620000000000001E-2</v>
      </c>
      <c r="S208" s="25">
        <f t="shared" si="58"/>
        <v>2.2760000000000002E-2</v>
      </c>
      <c r="T208" s="25"/>
      <c r="U208" s="25">
        <f t="shared" si="64"/>
        <v>7.3488400000000023E-3</v>
      </c>
      <c r="V208" s="25">
        <f t="shared" si="59"/>
        <v>0.16924378520000005</v>
      </c>
      <c r="W208" s="25">
        <v>6.0600000000000003E-3</v>
      </c>
      <c r="X208" s="25">
        <f t="shared" si="60"/>
        <v>6.2000000000000006E-3</v>
      </c>
      <c r="Y208" s="25"/>
      <c r="Z208" s="25">
        <f t="shared" si="61"/>
        <v>2.7927400000000006E-3</v>
      </c>
      <c r="AA208" s="25">
        <f t="shared" si="62"/>
        <v>6.4316802200000023E-2</v>
      </c>
      <c r="AB208" s="25">
        <v>-1.1E-4</v>
      </c>
      <c r="AC208" s="25">
        <f t="shared" si="63"/>
        <v>-1.4000000000000001E-4</v>
      </c>
    </row>
    <row r="209" spans="1:29" s="15" customFormat="1">
      <c r="A209" s="18">
        <v>457</v>
      </c>
      <c r="B209" s="25">
        <v>-1.4999999999999999E-4</v>
      </c>
      <c r="C209" s="25">
        <v>1.7389999999999999E-2</v>
      </c>
      <c r="D209" s="25">
        <f t="shared" si="49"/>
        <v>1.7565000000000001E-2</v>
      </c>
      <c r="E209" s="25"/>
      <c r="F209" s="25">
        <f t="shared" si="50"/>
        <v>5.3839400000000003E-3</v>
      </c>
      <c r="G209" s="25">
        <f t="shared" si="51"/>
        <v>0.12399213820000002</v>
      </c>
      <c r="H209" s="25">
        <v>1.7219999999999999E-2</v>
      </c>
      <c r="I209" s="25">
        <f t="shared" si="52"/>
        <v>1.7395000000000001E-2</v>
      </c>
      <c r="J209" s="25"/>
      <c r="K209" s="25">
        <f t="shared" si="53"/>
        <v>6.9084100000000002E-3</v>
      </c>
      <c r="L209" s="25">
        <f t="shared" si="54"/>
        <v>0.15910068230000002</v>
      </c>
      <c r="M209" s="25">
        <v>8.9700000000000005E-3</v>
      </c>
      <c r="N209" s="25">
        <f t="shared" si="55"/>
        <v>9.1450000000000004E-3</v>
      </c>
      <c r="O209" s="25"/>
      <c r="P209" s="25">
        <f t="shared" si="56"/>
        <v>3.4544400000000005E-3</v>
      </c>
      <c r="Q209" s="25">
        <f t="shared" si="57"/>
        <v>7.9555753200000009E-2</v>
      </c>
      <c r="R209" s="25">
        <v>2.2599999999999999E-2</v>
      </c>
      <c r="S209" s="25">
        <f t="shared" si="58"/>
        <v>2.2775E-2</v>
      </c>
      <c r="T209" s="25"/>
      <c r="U209" s="25">
        <f t="shared" si="64"/>
        <v>7.36384E-3</v>
      </c>
      <c r="V209" s="25">
        <f t="shared" si="59"/>
        <v>0.16958923520000002</v>
      </c>
      <c r="W209" s="25">
        <v>5.94E-3</v>
      </c>
      <c r="X209" s="25">
        <f t="shared" si="60"/>
        <v>6.1149999999999998E-3</v>
      </c>
      <c r="Y209" s="25"/>
      <c r="Z209" s="25">
        <f t="shared" si="61"/>
        <v>2.7077399999999997E-3</v>
      </c>
      <c r="AA209" s="25">
        <f t="shared" si="62"/>
        <v>6.23592522E-2</v>
      </c>
      <c r="AB209" s="25">
        <v>-2.0000000000000001E-4</v>
      </c>
      <c r="AC209" s="25">
        <f t="shared" si="63"/>
        <v>-1.75E-4</v>
      </c>
    </row>
    <row r="210" spans="1:29" s="15" customFormat="1">
      <c r="A210" s="18">
        <v>458</v>
      </c>
      <c r="B210" s="25">
        <v>-1.3999999999999999E-4</v>
      </c>
      <c r="C210" s="25">
        <v>1.7149999999999999E-2</v>
      </c>
      <c r="D210" s="25">
        <f t="shared" si="49"/>
        <v>1.7299999999999999E-2</v>
      </c>
      <c r="E210" s="25"/>
      <c r="F210" s="25">
        <f t="shared" si="50"/>
        <v>5.1189399999999989E-3</v>
      </c>
      <c r="G210" s="25">
        <f t="shared" si="51"/>
        <v>0.11788918819999998</v>
      </c>
      <c r="H210" s="25">
        <v>1.7139999999999999E-2</v>
      </c>
      <c r="I210" s="25">
        <f t="shared" si="52"/>
        <v>1.729E-2</v>
      </c>
      <c r="J210" s="25"/>
      <c r="K210" s="25">
        <f t="shared" si="53"/>
        <v>6.8034099999999993E-3</v>
      </c>
      <c r="L210" s="25">
        <f t="shared" si="54"/>
        <v>0.15668253229999998</v>
      </c>
      <c r="M210" s="25">
        <v>8.8999999999999999E-3</v>
      </c>
      <c r="N210" s="25">
        <f t="shared" si="55"/>
        <v>9.0500000000000008E-3</v>
      </c>
      <c r="O210" s="25"/>
      <c r="P210" s="25">
        <f t="shared" si="56"/>
        <v>3.3594400000000009E-3</v>
      </c>
      <c r="Q210" s="25">
        <f t="shared" si="57"/>
        <v>7.7367903200000018E-2</v>
      </c>
      <c r="R210" s="25">
        <v>2.2540000000000001E-2</v>
      </c>
      <c r="S210" s="25">
        <f t="shared" si="58"/>
        <v>2.2690000000000002E-2</v>
      </c>
      <c r="T210" s="25"/>
      <c r="U210" s="25">
        <f t="shared" si="64"/>
        <v>7.2788400000000017E-3</v>
      </c>
      <c r="V210" s="25">
        <f t="shared" si="59"/>
        <v>0.16763168520000005</v>
      </c>
      <c r="W210" s="25">
        <v>5.9699999999999996E-3</v>
      </c>
      <c r="X210" s="25">
        <f t="shared" si="60"/>
        <v>6.1199999999999996E-3</v>
      </c>
      <c r="Y210" s="25"/>
      <c r="Z210" s="25">
        <f t="shared" si="61"/>
        <v>2.7127399999999995E-3</v>
      </c>
      <c r="AA210" s="25">
        <f t="shared" si="62"/>
        <v>6.2474402199999994E-2</v>
      </c>
      <c r="AB210" s="25">
        <v>-1.6000000000000001E-4</v>
      </c>
      <c r="AC210" s="25">
        <f t="shared" si="63"/>
        <v>-1.5000000000000001E-4</v>
      </c>
    </row>
    <row r="211" spans="1:29" s="15" customFormat="1">
      <c r="A211" s="18">
        <v>459</v>
      </c>
      <c r="B211" s="25">
        <v>-1.8000000000000001E-4</v>
      </c>
      <c r="C211" s="25">
        <v>1.7389999999999999E-2</v>
      </c>
      <c r="D211" s="25">
        <f t="shared" si="49"/>
        <v>1.7585E-2</v>
      </c>
      <c r="E211" s="25"/>
      <c r="F211" s="25">
        <f t="shared" si="50"/>
        <v>5.4039399999999994E-3</v>
      </c>
      <c r="G211" s="25">
        <f t="shared" si="51"/>
        <v>0.1244527382</v>
      </c>
      <c r="H211" s="25">
        <v>1.7229999999999999E-2</v>
      </c>
      <c r="I211" s="25">
        <f t="shared" si="52"/>
        <v>1.7425E-2</v>
      </c>
      <c r="J211" s="25"/>
      <c r="K211" s="25">
        <f t="shared" si="53"/>
        <v>6.938409999999999E-3</v>
      </c>
      <c r="L211" s="25">
        <f t="shared" si="54"/>
        <v>0.15979158229999998</v>
      </c>
      <c r="M211" s="25">
        <v>8.9700000000000005E-3</v>
      </c>
      <c r="N211" s="25">
        <f t="shared" si="55"/>
        <v>9.1650000000000013E-3</v>
      </c>
      <c r="O211" s="25"/>
      <c r="P211" s="25">
        <f t="shared" si="56"/>
        <v>3.4744400000000014E-3</v>
      </c>
      <c r="Q211" s="25">
        <f t="shared" si="57"/>
        <v>8.0016353200000043E-2</v>
      </c>
      <c r="R211" s="25">
        <v>2.2440000000000002E-2</v>
      </c>
      <c r="S211" s="25">
        <f t="shared" si="58"/>
        <v>2.2635000000000002E-2</v>
      </c>
      <c r="T211" s="25"/>
      <c r="U211" s="25">
        <f t="shared" si="64"/>
        <v>7.2238400000000022E-3</v>
      </c>
      <c r="V211" s="25">
        <f t="shared" si="59"/>
        <v>0.16636503520000007</v>
      </c>
      <c r="W211" s="25">
        <v>5.96E-3</v>
      </c>
      <c r="X211" s="25">
        <f t="shared" si="60"/>
        <v>6.1549999999999999E-3</v>
      </c>
      <c r="Y211" s="25"/>
      <c r="Z211" s="25">
        <f t="shared" si="61"/>
        <v>2.7477399999999998E-3</v>
      </c>
      <c r="AA211" s="25">
        <f t="shared" si="62"/>
        <v>6.3280452200000004E-2</v>
      </c>
      <c r="AB211" s="25">
        <v>-2.1000000000000001E-4</v>
      </c>
      <c r="AC211" s="25">
        <f t="shared" si="63"/>
        <v>-1.9500000000000002E-4</v>
      </c>
    </row>
    <row r="212" spans="1:29" s="15" customFormat="1">
      <c r="A212" s="18">
        <v>460</v>
      </c>
      <c r="B212" s="25">
        <v>-1.9000000000000001E-4</v>
      </c>
      <c r="C212" s="25">
        <v>1.712E-2</v>
      </c>
      <c r="D212" s="25">
        <f t="shared" si="49"/>
        <v>1.728E-2</v>
      </c>
      <c r="E212" s="25"/>
      <c r="F212" s="25">
        <f t="shared" si="50"/>
        <v>5.0989399999999997E-3</v>
      </c>
      <c r="G212" s="25">
        <f t="shared" si="51"/>
        <v>0.1174285882</v>
      </c>
      <c r="H212" s="25">
        <v>1.7149999999999999E-2</v>
      </c>
      <c r="I212" s="25">
        <f t="shared" si="52"/>
        <v>1.7309999999999999E-2</v>
      </c>
      <c r="J212" s="25"/>
      <c r="K212" s="25">
        <f t="shared" si="53"/>
        <v>6.8234099999999985E-3</v>
      </c>
      <c r="L212" s="25">
        <f t="shared" si="54"/>
        <v>0.15714313229999996</v>
      </c>
      <c r="M212" s="25">
        <v>8.8000000000000005E-3</v>
      </c>
      <c r="N212" s="25">
        <f t="shared" si="55"/>
        <v>8.9600000000000009E-3</v>
      </c>
      <c r="O212" s="25"/>
      <c r="P212" s="25">
        <f t="shared" si="56"/>
        <v>3.2694400000000011E-3</v>
      </c>
      <c r="Q212" s="25">
        <f t="shared" si="57"/>
        <v>7.5295203200000022E-2</v>
      </c>
      <c r="R212" s="25">
        <v>2.247E-2</v>
      </c>
      <c r="S212" s="25">
        <f t="shared" si="58"/>
        <v>2.2630000000000001E-2</v>
      </c>
      <c r="T212" s="25"/>
      <c r="U212" s="25">
        <f t="shared" si="64"/>
        <v>7.2188400000000007E-3</v>
      </c>
      <c r="V212" s="25">
        <f t="shared" si="59"/>
        <v>0.16624988520000003</v>
      </c>
      <c r="W212" s="25">
        <v>6.0000000000000001E-3</v>
      </c>
      <c r="X212" s="25">
        <f t="shared" si="60"/>
        <v>6.1600000000000005E-3</v>
      </c>
      <c r="Y212" s="25"/>
      <c r="Z212" s="25">
        <f t="shared" si="61"/>
        <v>2.7527400000000005E-3</v>
      </c>
      <c r="AA212" s="25">
        <f t="shared" si="62"/>
        <v>6.3395602200000012E-2</v>
      </c>
      <c r="AB212" s="25">
        <v>-1.2999999999999999E-4</v>
      </c>
      <c r="AC212" s="25">
        <f t="shared" si="63"/>
        <v>-1.5999999999999999E-4</v>
      </c>
    </row>
    <row r="213" spans="1:29" s="15" customFormat="1">
      <c r="A213" s="18">
        <v>461</v>
      </c>
      <c r="B213" s="25">
        <v>-1.7000000000000001E-4</v>
      </c>
      <c r="C213" s="25">
        <v>1.7270000000000001E-2</v>
      </c>
      <c r="D213" s="25">
        <f t="shared" si="49"/>
        <v>1.7490000000000002E-2</v>
      </c>
      <c r="E213" s="25"/>
      <c r="F213" s="25">
        <f t="shared" si="50"/>
        <v>5.3089400000000016E-3</v>
      </c>
      <c r="G213" s="25">
        <f t="shared" si="51"/>
        <v>0.12226488820000005</v>
      </c>
      <c r="H213" s="25">
        <v>1.704E-2</v>
      </c>
      <c r="I213" s="25">
        <f t="shared" si="52"/>
        <v>1.7260000000000001E-2</v>
      </c>
      <c r="J213" s="25"/>
      <c r="K213" s="25">
        <f t="shared" si="53"/>
        <v>6.7734100000000005E-3</v>
      </c>
      <c r="L213" s="25">
        <f t="shared" si="54"/>
        <v>0.15599163230000002</v>
      </c>
      <c r="M213" s="25">
        <v>8.9099999999999995E-3</v>
      </c>
      <c r="N213" s="25">
        <f t="shared" si="55"/>
        <v>9.1299999999999992E-3</v>
      </c>
      <c r="O213" s="25"/>
      <c r="P213" s="25">
        <f t="shared" si="56"/>
        <v>3.4394399999999993E-3</v>
      </c>
      <c r="Q213" s="25">
        <f t="shared" si="57"/>
        <v>7.9210303199999985E-2</v>
      </c>
      <c r="R213" s="25">
        <v>2.2360000000000001E-2</v>
      </c>
      <c r="S213" s="25">
        <f t="shared" si="58"/>
        <v>2.2580000000000003E-2</v>
      </c>
      <c r="T213" s="25"/>
      <c r="U213" s="25">
        <f t="shared" si="64"/>
        <v>7.1688400000000027E-3</v>
      </c>
      <c r="V213" s="25">
        <f t="shared" si="59"/>
        <v>0.16509838520000006</v>
      </c>
      <c r="W213" s="25">
        <v>6.0099999999999997E-3</v>
      </c>
      <c r="X213" s="25">
        <f t="shared" si="60"/>
        <v>6.2299999999999994E-3</v>
      </c>
      <c r="Y213" s="25"/>
      <c r="Z213" s="25">
        <f t="shared" si="61"/>
        <v>2.8227399999999994E-3</v>
      </c>
      <c r="AA213" s="25">
        <f t="shared" si="62"/>
        <v>6.5007702199999989E-2</v>
      </c>
      <c r="AB213" s="25">
        <v>-2.7E-4</v>
      </c>
      <c r="AC213" s="25">
        <f t="shared" si="63"/>
        <v>-2.2000000000000001E-4</v>
      </c>
    </row>
    <row r="214" spans="1:29" s="15" customFormat="1">
      <c r="A214" s="18">
        <v>462</v>
      </c>
      <c r="B214" s="25">
        <v>-2.1000000000000001E-4</v>
      </c>
      <c r="C214" s="25">
        <v>1.6959999999999999E-2</v>
      </c>
      <c r="D214" s="25">
        <f t="shared" si="49"/>
        <v>1.7124999999999998E-2</v>
      </c>
      <c r="E214" s="25"/>
      <c r="F214" s="25">
        <f t="shared" si="50"/>
        <v>4.9439399999999974E-3</v>
      </c>
      <c r="G214" s="25">
        <f t="shared" si="51"/>
        <v>0.11385893819999994</v>
      </c>
      <c r="H214" s="25">
        <v>1.6719999999999999E-2</v>
      </c>
      <c r="I214" s="25">
        <f t="shared" si="52"/>
        <v>1.6884999999999997E-2</v>
      </c>
      <c r="J214" s="25"/>
      <c r="K214" s="25">
        <f t="shared" si="53"/>
        <v>6.3984099999999967E-3</v>
      </c>
      <c r="L214" s="25">
        <f t="shared" si="54"/>
        <v>0.14735538229999992</v>
      </c>
      <c r="M214" s="25">
        <v>8.5000000000000006E-3</v>
      </c>
      <c r="N214" s="25">
        <f t="shared" si="55"/>
        <v>8.6650000000000008E-3</v>
      </c>
      <c r="O214" s="25"/>
      <c r="P214" s="25">
        <f t="shared" si="56"/>
        <v>2.9744400000000009E-3</v>
      </c>
      <c r="Q214" s="25">
        <f t="shared" si="57"/>
        <v>6.8501353200000031E-2</v>
      </c>
      <c r="R214" s="25">
        <v>2.2290000000000001E-2</v>
      </c>
      <c r="S214" s="25">
        <f t="shared" si="58"/>
        <v>2.2454999999999999E-2</v>
      </c>
      <c r="T214" s="25"/>
      <c r="U214" s="25">
        <f t="shared" si="64"/>
        <v>7.0438399999999991E-3</v>
      </c>
      <c r="V214" s="25">
        <f t="shared" si="59"/>
        <v>0.16221963519999999</v>
      </c>
      <c r="W214" s="25">
        <v>6.0299999999999998E-3</v>
      </c>
      <c r="X214" s="25">
        <f t="shared" si="60"/>
        <v>6.195E-3</v>
      </c>
      <c r="Y214" s="25"/>
      <c r="Z214" s="25">
        <f t="shared" si="61"/>
        <v>2.7877399999999999E-3</v>
      </c>
      <c r="AA214" s="25">
        <f t="shared" si="62"/>
        <v>6.4201652200000001E-2</v>
      </c>
      <c r="AB214" s="25">
        <v>-1.2E-4</v>
      </c>
      <c r="AC214" s="25">
        <f t="shared" si="63"/>
        <v>-1.65E-4</v>
      </c>
    </row>
    <row r="215" spans="1:29" s="15" customFormat="1">
      <c r="A215" s="18">
        <v>463</v>
      </c>
      <c r="B215" s="25">
        <v>-2.2000000000000001E-4</v>
      </c>
      <c r="C215" s="25">
        <v>1.704E-2</v>
      </c>
      <c r="D215" s="25">
        <f t="shared" si="49"/>
        <v>1.7325E-2</v>
      </c>
      <c r="E215" s="25"/>
      <c r="F215" s="25">
        <f t="shared" si="50"/>
        <v>5.1439399999999996E-3</v>
      </c>
      <c r="G215" s="25">
        <f t="shared" si="51"/>
        <v>0.11846493819999999</v>
      </c>
      <c r="H215" s="25">
        <v>1.694E-2</v>
      </c>
      <c r="I215" s="25">
        <f t="shared" si="52"/>
        <v>1.7225000000000001E-2</v>
      </c>
      <c r="J215" s="25"/>
      <c r="K215" s="25">
        <f t="shared" si="53"/>
        <v>6.7384100000000002E-3</v>
      </c>
      <c r="L215" s="25">
        <f t="shared" si="54"/>
        <v>0.15518558230000001</v>
      </c>
      <c r="M215" s="25">
        <v>8.6899999999999998E-3</v>
      </c>
      <c r="N215" s="25">
        <f t="shared" si="55"/>
        <v>8.9750000000000003E-3</v>
      </c>
      <c r="O215" s="25"/>
      <c r="P215" s="25">
        <f t="shared" si="56"/>
        <v>3.2844400000000004E-3</v>
      </c>
      <c r="Q215" s="25">
        <f t="shared" si="57"/>
        <v>7.5640653200000019E-2</v>
      </c>
      <c r="R215" s="25">
        <v>2.2339999999999999E-2</v>
      </c>
      <c r="S215" s="25">
        <f t="shared" si="58"/>
        <v>2.2624999999999999E-2</v>
      </c>
      <c r="T215" s="25"/>
      <c r="U215" s="25">
        <f t="shared" si="64"/>
        <v>7.2138399999999991E-3</v>
      </c>
      <c r="V215" s="25">
        <f t="shared" si="59"/>
        <v>0.16613473519999999</v>
      </c>
      <c r="W215" s="25">
        <v>5.77E-3</v>
      </c>
      <c r="X215" s="25">
        <f t="shared" si="60"/>
        <v>6.0549999999999996E-3</v>
      </c>
      <c r="Y215" s="25"/>
      <c r="Z215" s="25">
        <f t="shared" si="61"/>
        <v>2.6477399999999996E-3</v>
      </c>
      <c r="AA215" s="25">
        <f t="shared" si="62"/>
        <v>6.097745219999999E-2</v>
      </c>
      <c r="AB215" s="25">
        <v>-3.5E-4</v>
      </c>
      <c r="AC215" s="25">
        <f t="shared" si="63"/>
        <v>-2.8499999999999999E-4</v>
      </c>
    </row>
    <row r="216" spans="1:29" s="15" customFormat="1">
      <c r="A216" s="18">
        <v>464</v>
      </c>
      <c r="B216" s="25">
        <v>-1.3999999999999999E-4</v>
      </c>
      <c r="C216" s="25">
        <v>1.6719999999999999E-2</v>
      </c>
      <c r="D216" s="25">
        <f t="shared" si="49"/>
        <v>1.6839999999999997E-2</v>
      </c>
      <c r="E216" s="25"/>
      <c r="F216" s="25">
        <f t="shared" si="50"/>
        <v>4.6589399999999968E-3</v>
      </c>
      <c r="G216" s="25">
        <f t="shared" si="51"/>
        <v>0.10729538819999994</v>
      </c>
      <c r="H216" s="25">
        <v>1.6539999999999999E-2</v>
      </c>
      <c r="I216" s="25">
        <f t="shared" si="52"/>
        <v>1.6659999999999998E-2</v>
      </c>
      <c r="J216" s="25"/>
      <c r="K216" s="25">
        <f t="shared" si="53"/>
        <v>6.1734099999999972E-3</v>
      </c>
      <c r="L216" s="25">
        <f t="shared" si="54"/>
        <v>0.14217363229999994</v>
      </c>
      <c r="M216" s="25">
        <v>8.489E-3</v>
      </c>
      <c r="N216" s="25">
        <f t="shared" si="55"/>
        <v>8.6090000000000003E-3</v>
      </c>
      <c r="O216" s="25"/>
      <c r="P216" s="25">
        <f t="shared" si="56"/>
        <v>2.9184400000000004E-3</v>
      </c>
      <c r="Q216" s="25">
        <f t="shared" si="57"/>
        <v>6.7211673200000016E-2</v>
      </c>
      <c r="R216" s="25">
        <v>2.2169999999999999E-2</v>
      </c>
      <c r="S216" s="25">
        <f t="shared" si="58"/>
        <v>2.2289999999999997E-2</v>
      </c>
      <c r="T216" s="25"/>
      <c r="U216" s="25">
        <f t="shared" si="64"/>
        <v>6.8788399999999972E-3</v>
      </c>
      <c r="V216" s="25">
        <f t="shared" si="59"/>
        <v>0.15841968519999994</v>
      </c>
      <c r="W216" s="25">
        <v>5.8199999999999997E-3</v>
      </c>
      <c r="X216" s="25">
        <f t="shared" si="60"/>
        <v>5.94E-3</v>
      </c>
      <c r="Y216" s="25"/>
      <c r="Z216" s="25">
        <f t="shared" si="61"/>
        <v>2.5327399999999999E-3</v>
      </c>
      <c r="AA216" s="25">
        <f t="shared" si="62"/>
        <v>5.8329002200000001E-2</v>
      </c>
      <c r="AB216" s="25">
        <v>-1E-4</v>
      </c>
      <c r="AC216" s="25">
        <f t="shared" si="63"/>
        <v>-1.1999999999999999E-4</v>
      </c>
    </row>
    <row r="217" spans="1:29" s="15" customFormat="1">
      <c r="A217" s="18">
        <v>465</v>
      </c>
      <c r="B217" s="25">
        <v>-1.2E-4</v>
      </c>
      <c r="C217" s="25">
        <v>1.6830000000000001E-2</v>
      </c>
      <c r="D217" s="25">
        <f t="shared" si="49"/>
        <v>1.704E-2</v>
      </c>
      <c r="E217" s="25"/>
      <c r="F217" s="25">
        <f t="shared" si="50"/>
        <v>4.8589399999999991E-3</v>
      </c>
      <c r="G217" s="25">
        <f t="shared" si="51"/>
        <v>0.11190138819999998</v>
      </c>
      <c r="H217" s="25">
        <v>1.6570000000000001E-2</v>
      </c>
      <c r="I217" s="25">
        <f t="shared" si="52"/>
        <v>1.678E-2</v>
      </c>
      <c r="J217" s="25"/>
      <c r="K217" s="25">
        <f t="shared" si="53"/>
        <v>6.2934099999999993E-3</v>
      </c>
      <c r="L217" s="25">
        <f t="shared" si="54"/>
        <v>0.1449372323</v>
      </c>
      <c r="M217" s="25">
        <v>8.6899999999999998E-3</v>
      </c>
      <c r="N217" s="25">
        <f t="shared" si="55"/>
        <v>8.8999999999999999E-3</v>
      </c>
      <c r="O217" s="25"/>
      <c r="P217" s="25">
        <f t="shared" si="56"/>
        <v>3.20944E-3</v>
      </c>
      <c r="Q217" s="25">
        <f t="shared" si="57"/>
        <v>7.3913403200000005E-2</v>
      </c>
      <c r="R217" s="25">
        <v>2.2290000000000001E-2</v>
      </c>
      <c r="S217" s="25">
        <f t="shared" si="58"/>
        <v>2.2499999999999999E-2</v>
      </c>
      <c r="T217" s="25"/>
      <c r="U217" s="25">
        <f t="shared" si="64"/>
        <v>7.088839999999999E-3</v>
      </c>
      <c r="V217" s="25">
        <f t="shared" si="59"/>
        <v>0.16325598519999998</v>
      </c>
      <c r="W217" s="25">
        <v>5.7000000000000002E-3</v>
      </c>
      <c r="X217" s="25">
        <f t="shared" si="60"/>
        <v>5.9100000000000003E-3</v>
      </c>
      <c r="Y217" s="25"/>
      <c r="Z217" s="25">
        <f t="shared" si="61"/>
        <v>2.5027400000000003E-3</v>
      </c>
      <c r="AA217" s="25">
        <f t="shared" si="62"/>
        <v>5.7638102200000006E-2</v>
      </c>
      <c r="AB217" s="25">
        <v>-2.9999999999999997E-4</v>
      </c>
      <c r="AC217" s="25">
        <f t="shared" si="63"/>
        <v>-2.0999999999999998E-4</v>
      </c>
    </row>
    <row r="218" spans="1:29" s="15" customFormat="1">
      <c r="A218" s="18">
        <v>466</v>
      </c>
      <c r="B218" s="25">
        <v>-1.1E-4</v>
      </c>
      <c r="C218" s="25">
        <v>1.668E-2</v>
      </c>
      <c r="D218" s="25">
        <f t="shared" si="49"/>
        <v>1.6715000000000001E-2</v>
      </c>
      <c r="E218" s="25"/>
      <c r="F218" s="25">
        <f t="shared" si="50"/>
        <v>4.5339400000000002E-3</v>
      </c>
      <c r="G218" s="25">
        <f t="shared" si="51"/>
        <v>0.10441663820000001</v>
      </c>
      <c r="H218" s="25">
        <v>1.635E-2</v>
      </c>
      <c r="I218" s="25">
        <f t="shared" si="52"/>
        <v>1.6385E-2</v>
      </c>
      <c r="J218" s="25"/>
      <c r="K218" s="25">
        <f t="shared" si="53"/>
        <v>5.8984099999999998E-3</v>
      </c>
      <c r="L218" s="25">
        <f t="shared" si="54"/>
        <v>0.13584038230000001</v>
      </c>
      <c r="M218" s="25">
        <v>8.4489999999999999E-3</v>
      </c>
      <c r="N218" s="25">
        <f t="shared" si="55"/>
        <v>8.4840000000000002E-3</v>
      </c>
      <c r="O218" s="25"/>
      <c r="P218" s="25">
        <f t="shared" si="56"/>
        <v>2.7934400000000003E-3</v>
      </c>
      <c r="Q218" s="25">
        <f t="shared" si="57"/>
        <v>6.4332923200000017E-2</v>
      </c>
      <c r="R218" s="25">
        <v>2.222E-2</v>
      </c>
      <c r="S218" s="25">
        <f t="shared" si="58"/>
        <v>2.2255E-2</v>
      </c>
      <c r="T218" s="25"/>
      <c r="U218" s="25">
        <f t="shared" si="64"/>
        <v>6.8438400000000003E-3</v>
      </c>
      <c r="V218" s="25">
        <f t="shared" si="59"/>
        <v>0.15761363520000002</v>
      </c>
      <c r="W218" s="25">
        <v>5.9300000000000004E-3</v>
      </c>
      <c r="X218" s="25">
        <f t="shared" si="60"/>
        <v>5.9650000000000007E-3</v>
      </c>
      <c r="Y218" s="25"/>
      <c r="Z218" s="25">
        <f t="shared" si="61"/>
        <v>2.5577400000000006E-3</v>
      </c>
      <c r="AA218" s="25">
        <f t="shared" si="62"/>
        <v>5.8904752200000014E-2</v>
      </c>
      <c r="AB218" s="25">
        <v>4.0000000000000003E-5</v>
      </c>
      <c r="AC218" s="25">
        <f t="shared" si="63"/>
        <v>-3.4999999999999997E-5</v>
      </c>
    </row>
    <row r="219" spans="1:29" s="15" customFormat="1">
      <c r="A219" s="18">
        <v>467</v>
      </c>
      <c r="B219" s="25">
        <v>-1.3999999999999999E-4</v>
      </c>
      <c r="C219" s="25">
        <v>1.6729999999999998E-2</v>
      </c>
      <c r="D219" s="25">
        <f t="shared" si="49"/>
        <v>1.6964999999999997E-2</v>
      </c>
      <c r="E219" s="25"/>
      <c r="F219" s="25">
        <f t="shared" si="50"/>
        <v>4.7839399999999969E-3</v>
      </c>
      <c r="G219" s="25">
        <f t="shared" si="51"/>
        <v>0.11017413819999994</v>
      </c>
      <c r="H219" s="25">
        <v>1.6420000000000001E-2</v>
      </c>
      <c r="I219" s="25">
        <f t="shared" si="52"/>
        <v>1.6655E-2</v>
      </c>
      <c r="J219" s="25"/>
      <c r="K219" s="25">
        <f t="shared" si="53"/>
        <v>6.1684099999999992E-3</v>
      </c>
      <c r="L219" s="25">
        <f t="shared" si="54"/>
        <v>0.14205848229999998</v>
      </c>
      <c r="M219" s="25">
        <v>8.5290000000000001E-3</v>
      </c>
      <c r="N219" s="25">
        <f t="shared" si="55"/>
        <v>8.764000000000001E-3</v>
      </c>
      <c r="O219" s="25"/>
      <c r="P219" s="25">
        <f t="shared" si="56"/>
        <v>3.0734400000000011E-3</v>
      </c>
      <c r="Q219" s="25">
        <f t="shared" si="57"/>
        <v>7.0781323200000024E-2</v>
      </c>
      <c r="R219" s="25">
        <v>2.215E-2</v>
      </c>
      <c r="S219" s="25">
        <f t="shared" si="58"/>
        <v>2.2384999999999999E-2</v>
      </c>
      <c r="T219" s="25"/>
      <c r="U219" s="25">
        <f t="shared" si="64"/>
        <v>6.9738399999999985E-3</v>
      </c>
      <c r="V219" s="25">
        <f t="shared" si="59"/>
        <v>0.16060753519999998</v>
      </c>
      <c r="W219" s="25">
        <v>5.6600000000000001E-3</v>
      </c>
      <c r="X219" s="25">
        <f t="shared" si="60"/>
        <v>5.8950000000000001E-3</v>
      </c>
      <c r="Y219" s="25"/>
      <c r="Z219" s="25">
        <f t="shared" si="61"/>
        <v>2.48774E-3</v>
      </c>
      <c r="AA219" s="25">
        <f t="shared" si="62"/>
        <v>5.7292652200000002E-2</v>
      </c>
      <c r="AB219" s="25">
        <v>-3.3E-4</v>
      </c>
      <c r="AC219" s="25">
        <f t="shared" si="63"/>
        <v>-2.3499999999999999E-4</v>
      </c>
    </row>
    <row r="220" spans="1:29" s="15" customFormat="1">
      <c r="A220" s="18">
        <v>468</v>
      </c>
      <c r="B220" s="25">
        <v>-3.0000000000000001E-5</v>
      </c>
      <c r="C220" s="25">
        <v>1.6449999999999999E-2</v>
      </c>
      <c r="D220" s="25">
        <f t="shared" si="49"/>
        <v>1.6494999999999999E-2</v>
      </c>
      <c r="E220" s="25"/>
      <c r="F220" s="25">
        <f t="shared" si="50"/>
        <v>4.3139399999999987E-3</v>
      </c>
      <c r="G220" s="25">
        <f t="shared" si="51"/>
        <v>9.9350038199999977E-2</v>
      </c>
      <c r="H220" s="25">
        <v>1.618E-2</v>
      </c>
      <c r="I220" s="25">
        <f t="shared" si="52"/>
        <v>1.6225E-2</v>
      </c>
      <c r="J220" s="25"/>
      <c r="K220" s="25">
        <f t="shared" si="53"/>
        <v>5.7384099999999993E-3</v>
      </c>
      <c r="L220" s="25">
        <f t="shared" si="54"/>
        <v>0.13215558229999999</v>
      </c>
      <c r="M220" s="25">
        <v>8.3990000000000002E-3</v>
      </c>
      <c r="N220" s="25">
        <f t="shared" si="55"/>
        <v>8.4440000000000001E-3</v>
      </c>
      <c r="O220" s="25"/>
      <c r="P220" s="25">
        <f t="shared" si="56"/>
        <v>2.7534400000000002E-3</v>
      </c>
      <c r="Q220" s="25">
        <f t="shared" si="57"/>
        <v>6.3411723200000006E-2</v>
      </c>
      <c r="R220" s="25">
        <v>2.2249999999999999E-2</v>
      </c>
      <c r="S220" s="25">
        <f t="shared" si="58"/>
        <v>2.2294999999999999E-2</v>
      </c>
      <c r="T220" s="25"/>
      <c r="U220" s="25">
        <f t="shared" si="64"/>
        <v>6.8838399999999987E-3</v>
      </c>
      <c r="V220" s="25">
        <f t="shared" si="59"/>
        <v>0.15853483519999997</v>
      </c>
      <c r="W220" s="25">
        <v>5.5999999999999999E-3</v>
      </c>
      <c r="X220" s="25">
        <f t="shared" si="60"/>
        <v>5.6449999999999998E-3</v>
      </c>
      <c r="Y220" s="25"/>
      <c r="Z220" s="25">
        <f t="shared" si="61"/>
        <v>2.2377399999999998E-3</v>
      </c>
      <c r="AA220" s="25">
        <f t="shared" si="62"/>
        <v>5.1535152199999996E-2</v>
      </c>
      <c r="AB220" s="25">
        <v>-6.0000000000000002E-5</v>
      </c>
      <c r="AC220" s="25">
        <f t="shared" si="63"/>
        <v>-4.5000000000000003E-5</v>
      </c>
    </row>
    <row r="221" spans="1:29" s="15" customFormat="1">
      <c r="A221" s="18">
        <v>469</v>
      </c>
      <c r="B221" s="25">
        <v>-1E-4</v>
      </c>
      <c r="C221" s="25">
        <v>1.6459999999999999E-2</v>
      </c>
      <c r="D221" s="25">
        <f t="shared" si="49"/>
        <v>1.6664999999999999E-2</v>
      </c>
      <c r="E221" s="25"/>
      <c r="F221" s="25">
        <f t="shared" si="50"/>
        <v>4.4839399999999988E-3</v>
      </c>
      <c r="G221" s="25">
        <f t="shared" si="51"/>
        <v>0.10326513819999998</v>
      </c>
      <c r="H221" s="25">
        <v>1.626E-2</v>
      </c>
      <c r="I221" s="25">
        <f t="shared" si="52"/>
        <v>1.6465E-2</v>
      </c>
      <c r="J221" s="25"/>
      <c r="K221" s="25">
        <f t="shared" si="53"/>
        <v>5.97841E-3</v>
      </c>
      <c r="L221" s="25">
        <f t="shared" si="54"/>
        <v>0.1376827823</v>
      </c>
      <c r="M221" s="25">
        <v>8.3590000000000001E-3</v>
      </c>
      <c r="N221" s="25">
        <f t="shared" si="55"/>
        <v>8.5640000000000004E-3</v>
      </c>
      <c r="O221" s="25"/>
      <c r="P221" s="25">
        <f t="shared" si="56"/>
        <v>2.8734400000000005E-3</v>
      </c>
      <c r="Q221" s="25">
        <f t="shared" si="57"/>
        <v>6.6175323200000011E-2</v>
      </c>
      <c r="R221" s="25">
        <v>2.206E-2</v>
      </c>
      <c r="S221" s="25">
        <f t="shared" si="58"/>
        <v>2.2265E-2</v>
      </c>
      <c r="T221" s="25"/>
      <c r="U221" s="25">
        <f t="shared" si="64"/>
        <v>6.8538399999999999E-3</v>
      </c>
      <c r="V221" s="25">
        <f t="shared" si="59"/>
        <v>0.15784393520000001</v>
      </c>
      <c r="W221" s="25">
        <v>5.5300000000000002E-3</v>
      </c>
      <c r="X221" s="25">
        <f t="shared" si="60"/>
        <v>5.7350000000000005E-3</v>
      </c>
      <c r="Y221" s="25"/>
      <c r="Z221" s="25">
        <f t="shared" si="61"/>
        <v>2.3277400000000005E-3</v>
      </c>
      <c r="AA221" s="25">
        <f t="shared" si="62"/>
        <v>5.3607852200000014E-2</v>
      </c>
      <c r="AB221" s="25">
        <v>-3.1E-4</v>
      </c>
      <c r="AC221" s="25">
        <f t="shared" si="63"/>
        <v>-2.05E-4</v>
      </c>
    </row>
    <row r="222" spans="1:29" s="15" customFormat="1">
      <c r="A222" s="18">
        <v>470</v>
      </c>
      <c r="B222" s="25">
        <v>-2.2000000000000001E-4</v>
      </c>
      <c r="C222" s="25">
        <v>1.6389999999999998E-2</v>
      </c>
      <c r="D222" s="25">
        <f t="shared" si="49"/>
        <v>1.6574999999999999E-2</v>
      </c>
      <c r="E222" s="25"/>
      <c r="F222" s="25">
        <f t="shared" si="50"/>
        <v>4.393939999999999E-3</v>
      </c>
      <c r="G222" s="25">
        <f t="shared" si="51"/>
        <v>0.10119243819999998</v>
      </c>
      <c r="H222" s="25">
        <v>1.6129999999999999E-2</v>
      </c>
      <c r="I222" s="25">
        <f t="shared" si="52"/>
        <v>1.6315E-2</v>
      </c>
      <c r="J222" s="25"/>
      <c r="K222" s="25">
        <f t="shared" si="53"/>
        <v>5.8284099999999991E-3</v>
      </c>
      <c r="L222" s="25">
        <f t="shared" si="54"/>
        <v>0.13422828229999997</v>
      </c>
      <c r="M222" s="25">
        <v>8.3499999999999998E-3</v>
      </c>
      <c r="N222" s="25">
        <f t="shared" si="55"/>
        <v>8.5349999999999992E-3</v>
      </c>
      <c r="O222" s="25"/>
      <c r="P222" s="25">
        <f t="shared" si="56"/>
        <v>2.8444399999999993E-3</v>
      </c>
      <c r="Q222" s="25">
        <f t="shared" si="57"/>
        <v>6.5507453199999982E-2</v>
      </c>
      <c r="R222" s="25">
        <v>2.213E-2</v>
      </c>
      <c r="S222" s="25">
        <f t="shared" si="58"/>
        <v>2.2315000000000002E-2</v>
      </c>
      <c r="T222" s="25"/>
      <c r="U222" s="25">
        <f t="shared" si="64"/>
        <v>6.9038400000000014E-3</v>
      </c>
      <c r="V222" s="25">
        <f t="shared" si="59"/>
        <v>0.15899543520000003</v>
      </c>
      <c r="W222" s="25">
        <v>5.5199999999999997E-3</v>
      </c>
      <c r="X222" s="25">
        <f t="shared" si="60"/>
        <v>5.705E-3</v>
      </c>
      <c r="Y222" s="25"/>
      <c r="Z222" s="25">
        <f t="shared" si="61"/>
        <v>2.2977399999999999E-3</v>
      </c>
      <c r="AA222" s="25">
        <f t="shared" si="62"/>
        <v>5.2916952199999999E-2</v>
      </c>
      <c r="AB222" s="25">
        <v>-1.4999999999999999E-4</v>
      </c>
      <c r="AC222" s="25">
        <f t="shared" si="63"/>
        <v>-1.85E-4</v>
      </c>
    </row>
    <row r="223" spans="1:29" s="15" customFormat="1">
      <c r="A223" s="18">
        <v>471</v>
      </c>
      <c r="B223" s="25">
        <v>-1.6000000000000001E-4</v>
      </c>
      <c r="C223" s="25">
        <v>1.636E-2</v>
      </c>
      <c r="D223" s="25">
        <f t="shared" si="49"/>
        <v>1.6604999999999998E-2</v>
      </c>
      <c r="E223" s="25"/>
      <c r="F223" s="25">
        <f t="shared" si="50"/>
        <v>4.4239399999999977E-3</v>
      </c>
      <c r="G223" s="25">
        <f t="shared" si="51"/>
        <v>0.10188333819999995</v>
      </c>
      <c r="H223" s="25">
        <v>1.6060000000000001E-2</v>
      </c>
      <c r="I223" s="25">
        <f t="shared" si="52"/>
        <v>1.6305E-2</v>
      </c>
      <c r="J223" s="25"/>
      <c r="K223" s="25">
        <f t="shared" si="53"/>
        <v>5.8184099999999996E-3</v>
      </c>
      <c r="L223" s="25">
        <f t="shared" si="54"/>
        <v>0.13399798229999998</v>
      </c>
      <c r="M223" s="25">
        <v>8.2789999999999999E-3</v>
      </c>
      <c r="N223" s="25">
        <f t="shared" si="55"/>
        <v>8.5240000000000003E-3</v>
      </c>
      <c r="O223" s="25"/>
      <c r="P223" s="25">
        <f t="shared" si="56"/>
        <v>2.8334400000000004E-3</v>
      </c>
      <c r="Q223" s="25">
        <f t="shared" si="57"/>
        <v>6.5254123200000014E-2</v>
      </c>
      <c r="R223" s="25">
        <v>2.206E-2</v>
      </c>
      <c r="S223" s="25">
        <f t="shared" si="58"/>
        <v>2.2304999999999998E-2</v>
      </c>
      <c r="T223" s="25"/>
      <c r="U223" s="25">
        <f t="shared" si="64"/>
        <v>6.8938399999999983E-3</v>
      </c>
      <c r="V223" s="25">
        <f t="shared" si="59"/>
        <v>0.15876513519999996</v>
      </c>
      <c r="W223" s="25">
        <v>5.45E-3</v>
      </c>
      <c r="X223" s="25">
        <f t="shared" si="60"/>
        <v>5.6950000000000004E-3</v>
      </c>
      <c r="Y223" s="25"/>
      <c r="Z223" s="25">
        <f t="shared" si="61"/>
        <v>2.2877400000000003E-3</v>
      </c>
      <c r="AA223" s="25">
        <f t="shared" si="62"/>
        <v>5.268665220000001E-2</v>
      </c>
      <c r="AB223" s="25">
        <v>-3.3E-4</v>
      </c>
      <c r="AC223" s="25">
        <f t="shared" si="63"/>
        <v>-2.4499999999999999E-4</v>
      </c>
    </row>
    <row r="224" spans="1:29" s="15" customFormat="1">
      <c r="A224" s="18">
        <v>472</v>
      </c>
      <c r="B224" s="25">
        <v>-8.0000000000000007E-5</v>
      </c>
      <c r="C224" s="25">
        <v>1.6289999999999999E-2</v>
      </c>
      <c r="D224" s="25">
        <f t="shared" si="49"/>
        <v>1.6385E-2</v>
      </c>
      <c r="E224" s="25"/>
      <c r="F224" s="25">
        <f t="shared" si="50"/>
        <v>4.2039399999999998E-3</v>
      </c>
      <c r="G224" s="25">
        <f t="shared" si="51"/>
        <v>9.6816738200000002E-2</v>
      </c>
      <c r="H224" s="25">
        <v>1.5810000000000001E-2</v>
      </c>
      <c r="I224" s="25">
        <f t="shared" si="52"/>
        <v>1.5905000000000002E-2</v>
      </c>
      <c r="J224" s="25"/>
      <c r="K224" s="25">
        <f t="shared" si="53"/>
        <v>5.418410000000002E-3</v>
      </c>
      <c r="L224" s="25">
        <f t="shared" si="54"/>
        <v>0.12478598230000006</v>
      </c>
      <c r="M224" s="25">
        <v>8.0999999999999996E-3</v>
      </c>
      <c r="N224" s="25">
        <f t="shared" si="55"/>
        <v>8.1949999999999992E-3</v>
      </c>
      <c r="O224" s="25"/>
      <c r="P224" s="25">
        <f t="shared" si="56"/>
        <v>2.5044399999999993E-3</v>
      </c>
      <c r="Q224" s="25">
        <f t="shared" si="57"/>
        <v>5.7677253199999987E-2</v>
      </c>
      <c r="R224" s="25">
        <v>2.2079999999999999E-2</v>
      </c>
      <c r="S224" s="25">
        <f t="shared" si="58"/>
        <v>2.2175E-2</v>
      </c>
      <c r="T224" s="25"/>
      <c r="U224" s="25">
        <f t="shared" si="64"/>
        <v>6.7638400000000001E-3</v>
      </c>
      <c r="V224" s="25">
        <f t="shared" si="59"/>
        <v>0.15577123520000002</v>
      </c>
      <c r="W224" s="25">
        <v>5.64E-3</v>
      </c>
      <c r="X224" s="25">
        <f t="shared" si="60"/>
        <v>5.7349999999999996E-3</v>
      </c>
      <c r="Y224" s="25"/>
      <c r="Z224" s="25">
        <f t="shared" si="61"/>
        <v>2.3277399999999996E-3</v>
      </c>
      <c r="AA224" s="25">
        <f t="shared" si="62"/>
        <v>5.3607852199999993E-2</v>
      </c>
      <c r="AB224" s="25">
        <v>-1.1E-4</v>
      </c>
      <c r="AC224" s="25">
        <f t="shared" si="63"/>
        <v>-9.5000000000000005E-5</v>
      </c>
    </row>
    <row r="225" spans="1:29" s="15" customFormat="1">
      <c r="A225" s="18">
        <v>473</v>
      </c>
      <c r="B225" s="25">
        <v>-2.2000000000000001E-4</v>
      </c>
      <c r="C225" s="25">
        <v>1.6310000000000002E-2</v>
      </c>
      <c r="D225" s="25">
        <f t="shared" si="49"/>
        <v>1.6575000000000003E-2</v>
      </c>
      <c r="E225" s="25"/>
      <c r="F225" s="25">
        <f t="shared" si="50"/>
        <v>4.3939400000000024E-3</v>
      </c>
      <c r="G225" s="25">
        <f t="shared" si="51"/>
        <v>0.10119243820000007</v>
      </c>
      <c r="H225" s="25">
        <v>1.6029999999999999E-2</v>
      </c>
      <c r="I225" s="25">
        <f t="shared" si="52"/>
        <v>1.6295E-2</v>
      </c>
      <c r="J225" s="25"/>
      <c r="K225" s="25">
        <f t="shared" si="53"/>
        <v>5.80841E-3</v>
      </c>
      <c r="L225" s="25">
        <f t="shared" si="54"/>
        <v>0.1337676823</v>
      </c>
      <c r="M225" s="25">
        <v>8.2699999999999996E-3</v>
      </c>
      <c r="N225" s="25">
        <f t="shared" si="55"/>
        <v>8.5349999999999992E-3</v>
      </c>
      <c r="O225" s="25"/>
      <c r="P225" s="25">
        <f t="shared" si="56"/>
        <v>2.8444399999999993E-3</v>
      </c>
      <c r="Q225" s="25">
        <f t="shared" si="57"/>
        <v>6.5507453199999982E-2</v>
      </c>
      <c r="R225" s="25">
        <v>2.213E-2</v>
      </c>
      <c r="S225" s="25">
        <f t="shared" si="58"/>
        <v>2.2395000000000002E-2</v>
      </c>
      <c r="T225" s="25"/>
      <c r="U225" s="25">
        <f t="shared" si="64"/>
        <v>6.9838400000000016E-3</v>
      </c>
      <c r="V225" s="25">
        <f t="shared" si="59"/>
        <v>0.16083783520000006</v>
      </c>
      <c r="W225" s="25">
        <v>5.4900000000000001E-3</v>
      </c>
      <c r="X225" s="25">
        <f t="shared" si="60"/>
        <v>5.7549999999999997E-3</v>
      </c>
      <c r="Y225" s="25"/>
      <c r="Z225" s="25">
        <f t="shared" si="61"/>
        <v>2.3477399999999996E-3</v>
      </c>
      <c r="AA225" s="25">
        <f t="shared" si="62"/>
        <v>5.4068452199999992E-2</v>
      </c>
      <c r="AB225" s="25">
        <v>-3.1E-4</v>
      </c>
      <c r="AC225" s="25">
        <f t="shared" si="63"/>
        <v>-2.6499999999999999E-4</v>
      </c>
    </row>
    <row r="226" spans="1:29" s="15" customFormat="1">
      <c r="A226" s="18">
        <v>474</v>
      </c>
      <c r="B226" s="25">
        <v>-6.0000000000000002E-5</v>
      </c>
      <c r="C226" s="25">
        <v>1.6199999999999999E-2</v>
      </c>
      <c r="D226" s="25">
        <f t="shared" si="49"/>
        <v>1.6309999999999998E-2</v>
      </c>
      <c r="E226" s="25"/>
      <c r="F226" s="25">
        <f t="shared" si="50"/>
        <v>4.1289399999999976E-3</v>
      </c>
      <c r="G226" s="25">
        <f t="shared" si="51"/>
        <v>9.5089488199999947E-2</v>
      </c>
      <c r="H226" s="25">
        <v>1.5859999999999999E-2</v>
      </c>
      <c r="I226" s="25">
        <f t="shared" si="52"/>
        <v>1.5969999999999998E-2</v>
      </c>
      <c r="J226" s="25"/>
      <c r="K226" s="25">
        <f t="shared" si="53"/>
        <v>5.4834099999999976E-3</v>
      </c>
      <c r="L226" s="25">
        <f t="shared" si="54"/>
        <v>0.12628293229999996</v>
      </c>
      <c r="M226" s="25">
        <v>8.1890000000000001E-3</v>
      </c>
      <c r="N226" s="25">
        <f t="shared" si="55"/>
        <v>8.2990000000000008E-3</v>
      </c>
      <c r="O226" s="25"/>
      <c r="P226" s="25">
        <f t="shared" si="56"/>
        <v>2.6084400000000009E-3</v>
      </c>
      <c r="Q226" s="25">
        <f t="shared" si="57"/>
        <v>6.0072373200000022E-2</v>
      </c>
      <c r="R226" s="25">
        <v>2.1989999999999999E-2</v>
      </c>
      <c r="S226" s="25">
        <f t="shared" si="58"/>
        <v>2.2099999999999998E-2</v>
      </c>
      <c r="T226" s="25"/>
      <c r="U226" s="25">
        <f t="shared" si="64"/>
        <v>6.688839999999998E-3</v>
      </c>
      <c r="V226" s="25">
        <f t="shared" si="59"/>
        <v>0.15404398519999996</v>
      </c>
      <c r="W226" s="25">
        <v>5.5100000000000001E-3</v>
      </c>
      <c r="X226" s="25">
        <f t="shared" si="60"/>
        <v>5.62E-3</v>
      </c>
      <c r="Y226" s="25"/>
      <c r="Z226" s="25">
        <f t="shared" si="61"/>
        <v>2.2127399999999999E-3</v>
      </c>
      <c r="AA226" s="25">
        <f t="shared" si="62"/>
        <v>5.0959402200000004E-2</v>
      </c>
      <c r="AB226" s="25">
        <v>-1.6000000000000001E-4</v>
      </c>
      <c r="AC226" s="25">
        <f t="shared" si="63"/>
        <v>-1.1E-4</v>
      </c>
    </row>
    <row r="227" spans="1:29" s="15" customFormat="1">
      <c r="A227" s="18">
        <v>475</v>
      </c>
      <c r="B227" s="25">
        <v>-2.5000000000000001E-4</v>
      </c>
      <c r="C227" s="25">
        <v>1.6119999999999999E-2</v>
      </c>
      <c r="D227" s="25">
        <f t="shared" si="49"/>
        <v>1.6385E-2</v>
      </c>
      <c r="E227" s="25"/>
      <c r="F227" s="25">
        <f t="shared" si="50"/>
        <v>4.2039399999999998E-3</v>
      </c>
      <c r="G227" s="25">
        <f t="shared" si="51"/>
        <v>9.6816738200000002E-2</v>
      </c>
      <c r="H227" s="25">
        <v>1.583E-2</v>
      </c>
      <c r="I227" s="25">
        <f t="shared" si="52"/>
        <v>1.6095000000000002E-2</v>
      </c>
      <c r="J227" s="25"/>
      <c r="K227" s="25">
        <f t="shared" si="53"/>
        <v>5.6084100000000012E-3</v>
      </c>
      <c r="L227" s="25">
        <f t="shared" si="54"/>
        <v>0.12916168230000002</v>
      </c>
      <c r="M227" s="25">
        <v>8.2199999999999999E-3</v>
      </c>
      <c r="N227" s="25">
        <f t="shared" si="55"/>
        <v>8.4849999999999995E-3</v>
      </c>
      <c r="O227" s="25"/>
      <c r="P227" s="25">
        <f t="shared" si="56"/>
        <v>2.7944399999999996E-3</v>
      </c>
      <c r="Q227" s="25">
        <f t="shared" si="57"/>
        <v>6.4355953199999996E-2</v>
      </c>
      <c r="R227" s="25">
        <v>2.2030000000000001E-2</v>
      </c>
      <c r="S227" s="25">
        <f t="shared" si="58"/>
        <v>2.2295000000000002E-2</v>
      </c>
      <c r="T227" s="25"/>
      <c r="U227" s="25">
        <f t="shared" si="64"/>
        <v>6.8838400000000022E-3</v>
      </c>
      <c r="V227" s="25">
        <f t="shared" si="59"/>
        <v>0.15853483520000006</v>
      </c>
      <c r="W227" s="25">
        <v>5.3600000000000002E-3</v>
      </c>
      <c r="X227" s="25">
        <f t="shared" si="60"/>
        <v>5.6249999999999998E-3</v>
      </c>
      <c r="Y227" s="25"/>
      <c r="Z227" s="25">
        <f t="shared" si="61"/>
        <v>2.2177399999999997E-3</v>
      </c>
      <c r="AA227" s="25">
        <f t="shared" si="62"/>
        <v>5.1074552199999998E-2</v>
      </c>
      <c r="AB227" s="25">
        <v>-2.7999999999999998E-4</v>
      </c>
      <c r="AC227" s="25">
        <f t="shared" si="63"/>
        <v>-2.6499999999999999E-4</v>
      </c>
    </row>
    <row r="228" spans="1:29" s="15" customFormat="1">
      <c r="A228" s="18">
        <v>476</v>
      </c>
      <c r="B228" s="25">
        <v>0</v>
      </c>
      <c r="C228" s="25">
        <v>1.6060000000000001E-2</v>
      </c>
      <c r="D228" s="25">
        <f t="shared" si="49"/>
        <v>1.6120000000000002E-2</v>
      </c>
      <c r="E228" s="25"/>
      <c r="F228" s="25">
        <f t="shared" si="50"/>
        <v>3.9389400000000019E-3</v>
      </c>
      <c r="G228" s="25">
        <f t="shared" si="51"/>
        <v>9.0713788200000048E-2</v>
      </c>
      <c r="H228" s="25">
        <v>1.5640000000000001E-2</v>
      </c>
      <c r="I228" s="25">
        <f t="shared" si="52"/>
        <v>1.5700000000000002E-2</v>
      </c>
      <c r="J228" s="25"/>
      <c r="K228" s="25">
        <f t="shared" si="53"/>
        <v>5.2134100000000017E-3</v>
      </c>
      <c r="L228" s="25">
        <f t="shared" si="54"/>
        <v>0.12006483230000005</v>
      </c>
      <c r="M228" s="25">
        <v>8.0700000000000008E-3</v>
      </c>
      <c r="N228" s="25">
        <f t="shared" si="55"/>
        <v>8.1300000000000001E-3</v>
      </c>
      <c r="O228" s="25"/>
      <c r="P228" s="25">
        <f t="shared" si="56"/>
        <v>2.4394400000000002E-3</v>
      </c>
      <c r="Q228" s="25">
        <f t="shared" si="57"/>
        <v>5.618030320000001E-2</v>
      </c>
      <c r="R228" s="25">
        <v>2.2040000000000001E-2</v>
      </c>
      <c r="S228" s="25">
        <f t="shared" si="58"/>
        <v>2.2100000000000002E-2</v>
      </c>
      <c r="T228" s="25"/>
      <c r="U228" s="25">
        <f t="shared" si="64"/>
        <v>6.6888400000000015E-3</v>
      </c>
      <c r="V228" s="25">
        <f t="shared" si="59"/>
        <v>0.15404398520000004</v>
      </c>
      <c r="W228" s="25">
        <v>5.4400000000000004E-3</v>
      </c>
      <c r="X228" s="25">
        <f t="shared" si="60"/>
        <v>5.5000000000000005E-3</v>
      </c>
      <c r="Y228" s="25"/>
      <c r="Z228" s="25">
        <f t="shared" si="61"/>
        <v>2.0927400000000005E-3</v>
      </c>
      <c r="AA228" s="25">
        <f t="shared" si="62"/>
        <v>4.8195802200000012E-2</v>
      </c>
      <c r="AB228" s="25">
        <v>-1.2E-4</v>
      </c>
      <c r="AC228" s="25">
        <f t="shared" si="63"/>
        <v>-6.0000000000000002E-5</v>
      </c>
    </row>
    <row r="229" spans="1:29" s="15" customFormat="1">
      <c r="A229" s="18">
        <v>477</v>
      </c>
      <c r="B229" s="25">
        <v>-2.0000000000000001E-4</v>
      </c>
      <c r="C229" s="25">
        <v>1.6129999999999999E-2</v>
      </c>
      <c r="D229" s="25">
        <f t="shared" si="49"/>
        <v>1.635E-2</v>
      </c>
      <c r="E229" s="25"/>
      <c r="F229" s="25">
        <f t="shared" si="50"/>
        <v>4.1689399999999995E-3</v>
      </c>
      <c r="G229" s="25">
        <f t="shared" si="51"/>
        <v>9.6010688199999986E-2</v>
      </c>
      <c r="H229" s="25">
        <v>1.5720000000000001E-2</v>
      </c>
      <c r="I229" s="25">
        <f t="shared" si="52"/>
        <v>1.5940000000000003E-2</v>
      </c>
      <c r="J229" s="25"/>
      <c r="K229" s="25">
        <f t="shared" si="53"/>
        <v>5.4534100000000023E-3</v>
      </c>
      <c r="L229" s="25">
        <f t="shared" si="54"/>
        <v>0.12559203230000004</v>
      </c>
      <c r="M229" s="25">
        <v>8.1399999999999997E-3</v>
      </c>
      <c r="N229" s="25">
        <f t="shared" si="55"/>
        <v>8.3599999999999994E-3</v>
      </c>
      <c r="O229" s="25"/>
      <c r="P229" s="25">
        <f t="shared" si="56"/>
        <v>2.6694399999999995E-3</v>
      </c>
      <c r="Q229" s="25">
        <f t="shared" si="57"/>
        <v>6.147720319999999E-2</v>
      </c>
      <c r="R229" s="25">
        <v>2.2009999999999998E-2</v>
      </c>
      <c r="S229" s="25">
        <f t="shared" si="58"/>
        <v>2.223E-2</v>
      </c>
      <c r="T229" s="25"/>
      <c r="U229" s="25">
        <f t="shared" si="64"/>
        <v>6.8188399999999996E-3</v>
      </c>
      <c r="V229" s="25">
        <f t="shared" si="59"/>
        <v>0.1570378852</v>
      </c>
      <c r="W229" s="25">
        <v>5.3400000000000001E-3</v>
      </c>
      <c r="X229" s="25">
        <f t="shared" si="60"/>
        <v>5.5599999999999998E-3</v>
      </c>
      <c r="Y229" s="25"/>
      <c r="Z229" s="25">
        <f t="shared" si="61"/>
        <v>2.1527399999999998E-3</v>
      </c>
      <c r="AA229" s="25">
        <f t="shared" si="62"/>
        <v>4.9577602199999994E-2</v>
      </c>
      <c r="AB229" s="25">
        <v>-2.4000000000000001E-4</v>
      </c>
      <c r="AC229" s="25">
        <f t="shared" si="63"/>
        <v>-2.2000000000000001E-4</v>
      </c>
    </row>
    <row r="230" spans="1:29" s="15" customFormat="1">
      <c r="A230" s="18">
        <v>478</v>
      </c>
      <c r="B230" s="25">
        <v>-1E-4</v>
      </c>
      <c r="C230" s="25">
        <v>1.6029999999999999E-2</v>
      </c>
      <c r="D230" s="25">
        <f t="shared" si="49"/>
        <v>1.6184999999999998E-2</v>
      </c>
      <c r="E230" s="25"/>
      <c r="F230" s="25">
        <f t="shared" si="50"/>
        <v>4.0039399999999975E-3</v>
      </c>
      <c r="G230" s="25">
        <f t="shared" si="51"/>
        <v>9.2210738199999948E-2</v>
      </c>
      <c r="H230" s="25">
        <v>1.5640000000000001E-2</v>
      </c>
      <c r="I230" s="25">
        <f t="shared" si="52"/>
        <v>1.5795E-2</v>
      </c>
      <c r="J230" s="25"/>
      <c r="K230" s="25">
        <f t="shared" si="53"/>
        <v>5.3084099999999995E-3</v>
      </c>
      <c r="L230" s="25">
        <f t="shared" si="54"/>
        <v>0.1222526823</v>
      </c>
      <c r="M230" s="25">
        <v>8.1089999999999999E-3</v>
      </c>
      <c r="N230" s="25">
        <f t="shared" si="55"/>
        <v>8.2640000000000005E-3</v>
      </c>
      <c r="O230" s="25"/>
      <c r="P230" s="25">
        <f t="shared" si="56"/>
        <v>2.5734400000000006E-3</v>
      </c>
      <c r="Q230" s="25">
        <f t="shared" si="57"/>
        <v>5.9266323200000019E-2</v>
      </c>
      <c r="R230" s="25">
        <v>2.205E-2</v>
      </c>
      <c r="S230" s="25">
        <f t="shared" si="58"/>
        <v>2.2204999999999999E-2</v>
      </c>
      <c r="T230" s="25"/>
      <c r="U230" s="25">
        <f t="shared" si="64"/>
        <v>6.7938399999999989E-3</v>
      </c>
      <c r="V230" s="25">
        <f t="shared" si="59"/>
        <v>0.15646213519999999</v>
      </c>
      <c r="W230" s="25">
        <v>5.4099999999999999E-3</v>
      </c>
      <c r="X230" s="25">
        <f t="shared" si="60"/>
        <v>5.5649999999999996E-3</v>
      </c>
      <c r="Y230" s="25"/>
      <c r="Z230" s="25">
        <f t="shared" si="61"/>
        <v>2.1577399999999996E-3</v>
      </c>
      <c r="AA230" s="25">
        <f t="shared" si="62"/>
        <v>4.9692752199999995E-2</v>
      </c>
      <c r="AB230" s="25">
        <v>-2.1000000000000001E-4</v>
      </c>
      <c r="AC230" s="25">
        <f t="shared" si="63"/>
        <v>-1.55E-4</v>
      </c>
    </row>
    <row r="231" spans="1:29" s="15" customFormat="1">
      <c r="A231" s="18">
        <v>479</v>
      </c>
      <c r="B231" s="25">
        <v>-1.6000000000000001E-4</v>
      </c>
      <c r="C231" s="25">
        <v>1.5970000000000002E-2</v>
      </c>
      <c r="D231" s="25">
        <f t="shared" si="49"/>
        <v>1.6120000000000002E-2</v>
      </c>
      <c r="E231" s="25"/>
      <c r="F231" s="25">
        <f t="shared" si="50"/>
        <v>3.9389400000000019E-3</v>
      </c>
      <c r="G231" s="25">
        <f t="shared" si="51"/>
        <v>9.0713788200000048E-2</v>
      </c>
      <c r="H231" s="25">
        <v>1.5630000000000002E-2</v>
      </c>
      <c r="I231" s="25">
        <f t="shared" si="52"/>
        <v>1.5780000000000002E-2</v>
      </c>
      <c r="J231" s="25"/>
      <c r="K231" s="25">
        <f t="shared" si="53"/>
        <v>5.2934100000000019E-3</v>
      </c>
      <c r="L231" s="25">
        <f t="shared" si="54"/>
        <v>0.12190723230000004</v>
      </c>
      <c r="M231" s="25">
        <v>8.1300000000000001E-3</v>
      </c>
      <c r="N231" s="25">
        <f t="shared" si="55"/>
        <v>8.2800000000000009E-3</v>
      </c>
      <c r="O231" s="25"/>
      <c r="P231" s="25">
        <f t="shared" si="56"/>
        <v>2.589440000000001E-3</v>
      </c>
      <c r="Q231" s="25">
        <f t="shared" si="57"/>
        <v>5.9634803200000024E-2</v>
      </c>
      <c r="R231" s="25">
        <v>2.1919999999999999E-2</v>
      </c>
      <c r="S231" s="25">
        <f t="shared" si="58"/>
        <v>2.2069999999999999E-2</v>
      </c>
      <c r="T231" s="25"/>
      <c r="U231" s="25">
        <f t="shared" si="64"/>
        <v>6.6588399999999992E-3</v>
      </c>
      <c r="V231" s="25">
        <f t="shared" si="59"/>
        <v>0.15335308519999999</v>
      </c>
      <c r="W231" s="25">
        <v>5.3499999999999997E-3</v>
      </c>
      <c r="X231" s="25">
        <f t="shared" si="60"/>
        <v>5.4999999999999997E-3</v>
      </c>
      <c r="Y231" s="25"/>
      <c r="Z231" s="25">
        <f t="shared" si="61"/>
        <v>2.0927399999999996E-3</v>
      </c>
      <c r="AA231" s="25">
        <f t="shared" si="62"/>
        <v>4.8195802199999992E-2</v>
      </c>
      <c r="AB231" s="25">
        <v>-1.3999999999999999E-4</v>
      </c>
      <c r="AC231" s="25">
        <f t="shared" si="63"/>
        <v>-1.5000000000000001E-4</v>
      </c>
    </row>
    <row r="232" spans="1:29" s="15" customFormat="1">
      <c r="A232" s="18">
        <v>480</v>
      </c>
      <c r="B232" s="25">
        <v>0</v>
      </c>
      <c r="C232" s="25">
        <v>1.593E-2</v>
      </c>
      <c r="D232" s="25">
        <f t="shared" si="49"/>
        <v>1.6029999999999999E-2</v>
      </c>
      <c r="E232" s="25"/>
      <c r="F232" s="25">
        <f t="shared" si="50"/>
        <v>3.8489399999999986E-3</v>
      </c>
      <c r="G232" s="25">
        <f t="shared" si="51"/>
        <v>8.8641088199999968E-2</v>
      </c>
      <c r="H232" s="25">
        <v>1.542E-2</v>
      </c>
      <c r="I232" s="25">
        <f t="shared" si="52"/>
        <v>1.5519999999999999E-2</v>
      </c>
      <c r="J232" s="25"/>
      <c r="K232" s="25">
        <f t="shared" si="53"/>
        <v>5.0334099999999986E-3</v>
      </c>
      <c r="L232" s="25">
        <f t="shared" si="54"/>
        <v>0.11591943229999997</v>
      </c>
      <c r="M232" s="25">
        <v>8.0590000000000002E-3</v>
      </c>
      <c r="N232" s="25">
        <f t="shared" si="55"/>
        <v>8.1589999999999996E-3</v>
      </c>
      <c r="O232" s="25"/>
      <c r="P232" s="25">
        <f t="shared" si="56"/>
        <v>2.4684399999999997E-3</v>
      </c>
      <c r="Q232" s="25">
        <f t="shared" si="57"/>
        <v>5.6848173199999998E-2</v>
      </c>
      <c r="R232" s="25">
        <v>2.1940000000000001E-2</v>
      </c>
      <c r="S232" s="25">
        <f t="shared" si="58"/>
        <v>2.2040000000000001E-2</v>
      </c>
      <c r="T232" s="25"/>
      <c r="U232" s="25">
        <f t="shared" si="64"/>
        <v>6.6288400000000004E-3</v>
      </c>
      <c r="V232" s="25">
        <f t="shared" si="59"/>
        <v>0.15266218520000002</v>
      </c>
      <c r="W232" s="25">
        <v>5.3099999999999996E-3</v>
      </c>
      <c r="X232" s="25">
        <f t="shared" si="60"/>
        <v>5.4099999999999999E-3</v>
      </c>
      <c r="Y232" s="25"/>
      <c r="Z232" s="25">
        <f t="shared" si="61"/>
        <v>2.0027399999999998E-3</v>
      </c>
      <c r="AA232" s="25">
        <f t="shared" si="62"/>
        <v>4.6123102199999995E-2</v>
      </c>
      <c r="AB232" s="25">
        <v>-2.0000000000000001E-4</v>
      </c>
      <c r="AC232" s="25">
        <f t="shared" si="63"/>
        <v>-1E-4</v>
      </c>
    </row>
    <row r="233" spans="1:29" s="15" customFormat="1">
      <c r="A233" s="18">
        <v>481</v>
      </c>
      <c r="B233" s="25">
        <v>-2.7999999999999998E-4</v>
      </c>
      <c r="C233" s="25">
        <v>1.5879999999999998E-2</v>
      </c>
      <c r="D233" s="25">
        <f t="shared" si="49"/>
        <v>1.6145E-2</v>
      </c>
      <c r="E233" s="25"/>
      <c r="F233" s="25">
        <f t="shared" si="50"/>
        <v>3.9639399999999991E-3</v>
      </c>
      <c r="G233" s="25">
        <f t="shared" si="51"/>
        <v>9.1289538199999978E-2</v>
      </c>
      <c r="H233" s="25">
        <v>1.5469999999999999E-2</v>
      </c>
      <c r="I233" s="25">
        <f t="shared" si="52"/>
        <v>1.5734999999999999E-2</v>
      </c>
      <c r="J233" s="25"/>
      <c r="K233" s="25">
        <f t="shared" si="53"/>
        <v>5.2484099999999985E-3</v>
      </c>
      <c r="L233" s="25">
        <f t="shared" si="54"/>
        <v>0.12087088229999997</v>
      </c>
      <c r="M233" s="25">
        <v>8.1399999999999997E-3</v>
      </c>
      <c r="N233" s="25">
        <f t="shared" si="55"/>
        <v>8.4049999999999993E-3</v>
      </c>
      <c r="O233" s="25"/>
      <c r="P233" s="25">
        <f t="shared" si="56"/>
        <v>2.7144399999999994E-3</v>
      </c>
      <c r="Q233" s="25">
        <f t="shared" si="57"/>
        <v>6.2513553199999988E-2</v>
      </c>
      <c r="R233" s="25">
        <v>2.1909999999999999E-2</v>
      </c>
      <c r="S233" s="25">
        <f t="shared" si="58"/>
        <v>2.2175E-2</v>
      </c>
      <c r="T233" s="25"/>
      <c r="U233" s="25">
        <f t="shared" si="64"/>
        <v>6.7638400000000001E-3</v>
      </c>
      <c r="V233" s="25">
        <f t="shared" si="59"/>
        <v>0.15577123520000002</v>
      </c>
      <c r="W233" s="25">
        <v>5.2199999999999998E-3</v>
      </c>
      <c r="X233" s="25">
        <f t="shared" si="60"/>
        <v>5.4849999999999994E-3</v>
      </c>
      <c r="Y233" s="25"/>
      <c r="Z233" s="25">
        <f t="shared" si="61"/>
        <v>2.0777399999999994E-3</v>
      </c>
      <c r="AA233" s="25">
        <f t="shared" si="62"/>
        <v>4.7850352199999988E-2</v>
      </c>
      <c r="AB233" s="25">
        <v>-2.5000000000000001E-4</v>
      </c>
      <c r="AC233" s="25">
        <f t="shared" si="63"/>
        <v>-2.6499999999999999E-4</v>
      </c>
    </row>
    <row r="234" spans="1:29" s="15" customFormat="1">
      <c r="A234" s="18">
        <v>482</v>
      </c>
      <c r="B234" s="25">
        <v>-8.0000000000000007E-5</v>
      </c>
      <c r="C234" s="25">
        <v>1.575E-2</v>
      </c>
      <c r="D234" s="25">
        <f t="shared" si="49"/>
        <v>1.5880000000000002E-2</v>
      </c>
      <c r="E234" s="25"/>
      <c r="F234" s="25">
        <f t="shared" si="50"/>
        <v>3.6989400000000013E-3</v>
      </c>
      <c r="G234" s="25">
        <f t="shared" si="51"/>
        <v>8.5186588200000038E-2</v>
      </c>
      <c r="H234" s="25">
        <v>1.532E-2</v>
      </c>
      <c r="I234" s="25">
        <f t="shared" si="52"/>
        <v>1.545E-2</v>
      </c>
      <c r="J234" s="25"/>
      <c r="K234" s="25">
        <f t="shared" si="53"/>
        <v>4.9634099999999997E-3</v>
      </c>
      <c r="L234" s="25">
        <f t="shared" si="54"/>
        <v>0.11430733229999999</v>
      </c>
      <c r="M234" s="25">
        <v>7.979E-3</v>
      </c>
      <c r="N234" s="25">
        <f t="shared" si="55"/>
        <v>8.1089999999999999E-3</v>
      </c>
      <c r="O234" s="25"/>
      <c r="P234" s="25">
        <f t="shared" si="56"/>
        <v>2.41844E-3</v>
      </c>
      <c r="Q234" s="25">
        <f t="shared" si="57"/>
        <v>5.5696673200000005E-2</v>
      </c>
      <c r="R234" s="25">
        <v>2.18E-2</v>
      </c>
      <c r="S234" s="25">
        <f t="shared" si="58"/>
        <v>2.1930000000000002E-2</v>
      </c>
      <c r="T234" s="25"/>
      <c r="U234" s="25">
        <f t="shared" si="64"/>
        <v>6.5188400000000014E-3</v>
      </c>
      <c r="V234" s="25">
        <f t="shared" si="59"/>
        <v>0.15012888520000003</v>
      </c>
      <c r="W234" s="25">
        <v>5.3499999999999997E-3</v>
      </c>
      <c r="X234" s="25">
        <f t="shared" si="60"/>
        <v>5.4799999999999996E-3</v>
      </c>
      <c r="Y234" s="25"/>
      <c r="Z234" s="25">
        <f t="shared" si="61"/>
        <v>2.0727399999999996E-3</v>
      </c>
      <c r="AA234" s="25">
        <f t="shared" si="62"/>
        <v>4.7735202199999993E-2</v>
      </c>
      <c r="AB234" s="25">
        <v>-1.8000000000000001E-4</v>
      </c>
      <c r="AC234" s="25">
        <f t="shared" si="63"/>
        <v>-1.3000000000000002E-4</v>
      </c>
    </row>
    <row r="235" spans="1:29" s="15" customFormat="1">
      <c r="A235" s="18">
        <v>483</v>
      </c>
      <c r="B235" s="25">
        <v>-2.1000000000000001E-4</v>
      </c>
      <c r="C235" s="25">
        <v>1.5800000000000002E-2</v>
      </c>
      <c r="D235" s="25">
        <f t="shared" si="49"/>
        <v>1.6020000000000003E-2</v>
      </c>
      <c r="E235" s="25"/>
      <c r="F235" s="25">
        <f t="shared" si="50"/>
        <v>3.8389400000000025E-3</v>
      </c>
      <c r="G235" s="25">
        <f t="shared" si="51"/>
        <v>8.8410788200000062E-2</v>
      </c>
      <c r="H235" s="25">
        <v>1.5429999999999999E-2</v>
      </c>
      <c r="I235" s="25">
        <f t="shared" si="52"/>
        <v>1.5650000000000001E-2</v>
      </c>
      <c r="J235" s="25"/>
      <c r="K235" s="25">
        <f t="shared" si="53"/>
        <v>5.1634100000000002E-3</v>
      </c>
      <c r="L235" s="25">
        <f t="shared" si="54"/>
        <v>0.11891333230000001</v>
      </c>
      <c r="M235" s="25">
        <v>8.0300000000000007E-3</v>
      </c>
      <c r="N235" s="25">
        <f t="shared" si="55"/>
        <v>8.2500000000000004E-3</v>
      </c>
      <c r="O235" s="25"/>
      <c r="P235" s="25">
        <f t="shared" si="56"/>
        <v>2.5594400000000005E-3</v>
      </c>
      <c r="Q235" s="25">
        <f t="shared" si="57"/>
        <v>5.8943903200000015E-2</v>
      </c>
      <c r="R235" s="25">
        <v>2.189E-2</v>
      </c>
      <c r="S235" s="25">
        <f t="shared" si="58"/>
        <v>2.2110000000000001E-2</v>
      </c>
      <c r="T235" s="25"/>
      <c r="U235" s="25">
        <f t="shared" si="64"/>
        <v>6.698840000000001E-3</v>
      </c>
      <c r="V235" s="25">
        <f t="shared" si="59"/>
        <v>0.15427428520000003</v>
      </c>
      <c r="W235" s="25">
        <v>5.2599999999999999E-3</v>
      </c>
      <c r="X235" s="25">
        <f t="shared" si="60"/>
        <v>5.4799999999999996E-3</v>
      </c>
      <c r="Y235" s="25"/>
      <c r="Z235" s="25">
        <f t="shared" si="61"/>
        <v>2.0727399999999996E-3</v>
      </c>
      <c r="AA235" s="25">
        <f t="shared" si="62"/>
        <v>4.7735202199999993E-2</v>
      </c>
      <c r="AB235" s="25">
        <v>-2.3000000000000001E-4</v>
      </c>
      <c r="AC235" s="25">
        <f t="shared" si="63"/>
        <v>-2.2000000000000001E-4</v>
      </c>
    </row>
    <row r="236" spans="1:29" s="15" customFormat="1">
      <c r="A236" s="18">
        <v>484</v>
      </c>
      <c r="B236" s="25">
        <v>-1.1E-4</v>
      </c>
      <c r="C236" s="25">
        <v>1.5709999999999998E-2</v>
      </c>
      <c r="D236" s="25">
        <f t="shared" si="49"/>
        <v>1.5879999999999998E-2</v>
      </c>
      <c r="E236" s="25"/>
      <c r="F236" s="25">
        <f t="shared" si="50"/>
        <v>3.6989399999999978E-3</v>
      </c>
      <c r="G236" s="25">
        <f t="shared" si="51"/>
        <v>8.5186588199999955E-2</v>
      </c>
      <c r="H236" s="25">
        <v>1.521E-2</v>
      </c>
      <c r="I236" s="25">
        <f t="shared" si="52"/>
        <v>1.538E-2</v>
      </c>
      <c r="J236" s="25"/>
      <c r="K236" s="25">
        <f t="shared" si="53"/>
        <v>4.8934099999999991E-3</v>
      </c>
      <c r="L236" s="25">
        <f t="shared" si="54"/>
        <v>0.11269523229999999</v>
      </c>
      <c r="M236" s="25">
        <v>7.979E-3</v>
      </c>
      <c r="N236" s="25">
        <f t="shared" si="55"/>
        <v>8.149E-3</v>
      </c>
      <c r="O236" s="25"/>
      <c r="P236" s="25">
        <f t="shared" si="56"/>
        <v>2.4584400000000001E-3</v>
      </c>
      <c r="Q236" s="25">
        <f t="shared" si="57"/>
        <v>5.6617873200000002E-2</v>
      </c>
      <c r="R236" s="25">
        <v>2.179E-2</v>
      </c>
      <c r="S236" s="25">
        <f t="shared" si="58"/>
        <v>2.196E-2</v>
      </c>
      <c r="T236" s="25"/>
      <c r="U236" s="25">
        <f t="shared" si="64"/>
        <v>6.5488400000000002E-3</v>
      </c>
      <c r="V236" s="25">
        <f t="shared" si="59"/>
        <v>0.1508197852</v>
      </c>
      <c r="W236" s="25">
        <v>5.4000000000000003E-3</v>
      </c>
      <c r="X236" s="25">
        <f t="shared" si="60"/>
        <v>5.5700000000000003E-3</v>
      </c>
      <c r="Y236" s="25"/>
      <c r="Z236" s="25">
        <f t="shared" si="61"/>
        <v>2.1627400000000002E-3</v>
      </c>
      <c r="AA236" s="25">
        <f t="shared" si="62"/>
        <v>4.9807902200000011E-2</v>
      </c>
      <c r="AB236" s="25">
        <v>-2.3000000000000001E-4</v>
      </c>
      <c r="AC236" s="25">
        <f t="shared" si="63"/>
        <v>-1.7000000000000001E-4</v>
      </c>
    </row>
    <row r="237" spans="1:29" s="15" customFormat="1">
      <c r="A237" s="18">
        <v>485</v>
      </c>
      <c r="B237" s="25">
        <v>-1.8000000000000001E-4</v>
      </c>
      <c r="C237" s="25">
        <v>1.5709999999999998E-2</v>
      </c>
      <c r="D237" s="25">
        <f t="shared" si="49"/>
        <v>1.5879999999999998E-2</v>
      </c>
      <c r="E237" s="25"/>
      <c r="F237" s="25">
        <f t="shared" si="50"/>
        <v>3.6989399999999978E-3</v>
      </c>
      <c r="G237" s="25">
        <f t="shared" si="51"/>
        <v>8.5186588199999955E-2</v>
      </c>
      <c r="H237" s="25">
        <v>1.528E-2</v>
      </c>
      <c r="I237" s="25">
        <f t="shared" si="52"/>
        <v>1.545E-2</v>
      </c>
      <c r="J237" s="25"/>
      <c r="K237" s="25">
        <f t="shared" si="53"/>
        <v>4.9634099999999997E-3</v>
      </c>
      <c r="L237" s="25">
        <f t="shared" si="54"/>
        <v>0.11430733229999999</v>
      </c>
      <c r="M237" s="25">
        <v>7.8799999999999999E-3</v>
      </c>
      <c r="N237" s="25">
        <f t="shared" si="55"/>
        <v>8.0499999999999999E-3</v>
      </c>
      <c r="O237" s="25"/>
      <c r="P237" s="25">
        <f t="shared" si="56"/>
        <v>2.35944E-3</v>
      </c>
      <c r="Q237" s="25">
        <f t="shared" si="57"/>
        <v>5.4337903200000003E-2</v>
      </c>
      <c r="R237" s="25">
        <v>2.1749999999999999E-2</v>
      </c>
      <c r="S237" s="25">
        <f t="shared" si="58"/>
        <v>2.1919999999999999E-2</v>
      </c>
      <c r="T237" s="25"/>
      <c r="U237" s="25">
        <f t="shared" si="64"/>
        <v>6.5088399999999984E-3</v>
      </c>
      <c r="V237" s="25">
        <f t="shared" si="59"/>
        <v>0.14989858519999996</v>
      </c>
      <c r="W237" s="25">
        <v>5.2500000000000003E-3</v>
      </c>
      <c r="X237" s="25">
        <f t="shared" si="60"/>
        <v>5.4200000000000003E-3</v>
      </c>
      <c r="Y237" s="25"/>
      <c r="Z237" s="25">
        <f t="shared" si="61"/>
        <v>2.0127400000000003E-3</v>
      </c>
      <c r="AA237" s="25">
        <f t="shared" si="62"/>
        <v>4.6353402200000011E-2</v>
      </c>
      <c r="AB237" s="25">
        <v>-1.6000000000000001E-4</v>
      </c>
      <c r="AC237" s="25">
        <f t="shared" si="63"/>
        <v>-1.7000000000000001E-4</v>
      </c>
    </row>
    <row r="238" spans="1:29" s="15" customFormat="1">
      <c r="A238" s="18">
        <v>486</v>
      </c>
      <c r="B238" s="25">
        <v>0</v>
      </c>
      <c r="C238" s="25">
        <v>1.566E-2</v>
      </c>
      <c r="D238" s="25">
        <f t="shared" si="49"/>
        <v>1.5755000000000002E-2</v>
      </c>
      <c r="E238" s="25"/>
      <c r="F238" s="25">
        <f t="shared" si="50"/>
        <v>3.5739400000000011E-3</v>
      </c>
      <c r="G238" s="25">
        <f t="shared" si="51"/>
        <v>8.2307838200000025E-2</v>
      </c>
      <c r="H238" s="25">
        <v>1.523E-2</v>
      </c>
      <c r="I238" s="25">
        <f t="shared" si="52"/>
        <v>1.5325E-2</v>
      </c>
      <c r="J238" s="25"/>
      <c r="K238" s="25">
        <f t="shared" si="53"/>
        <v>4.8384099999999996E-3</v>
      </c>
      <c r="L238" s="25">
        <f t="shared" si="54"/>
        <v>0.1114285823</v>
      </c>
      <c r="M238" s="25">
        <v>7.9600000000000001E-3</v>
      </c>
      <c r="N238" s="25">
        <f t="shared" si="55"/>
        <v>8.0549999999999997E-3</v>
      </c>
      <c r="O238" s="25"/>
      <c r="P238" s="25">
        <f t="shared" si="56"/>
        <v>2.3644399999999998E-3</v>
      </c>
      <c r="Q238" s="25">
        <f t="shared" si="57"/>
        <v>5.4453053199999997E-2</v>
      </c>
      <c r="R238" s="25">
        <v>2.1700000000000001E-2</v>
      </c>
      <c r="S238" s="25">
        <f t="shared" si="58"/>
        <v>2.1795000000000002E-2</v>
      </c>
      <c r="T238" s="25"/>
      <c r="U238" s="25">
        <f t="shared" si="64"/>
        <v>6.3838400000000017E-3</v>
      </c>
      <c r="V238" s="25">
        <f t="shared" si="59"/>
        <v>0.14701983520000006</v>
      </c>
      <c r="W238" s="25">
        <v>5.1900000000000002E-3</v>
      </c>
      <c r="X238" s="25">
        <f t="shared" si="60"/>
        <v>5.2849999999999998E-3</v>
      </c>
      <c r="Y238" s="25"/>
      <c r="Z238" s="25">
        <f t="shared" si="61"/>
        <v>1.8777399999999997E-3</v>
      </c>
      <c r="AA238" s="25">
        <f t="shared" si="62"/>
        <v>4.3244352199999996E-2</v>
      </c>
      <c r="AB238" s="25">
        <v>-1.9000000000000001E-4</v>
      </c>
      <c r="AC238" s="25">
        <f t="shared" si="63"/>
        <v>-9.5000000000000005E-5</v>
      </c>
    </row>
    <row r="239" spans="1:29" s="15" customFormat="1">
      <c r="A239" s="18">
        <v>487</v>
      </c>
      <c r="B239" s="25">
        <v>-1.9000000000000001E-4</v>
      </c>
      <c r="C239" s="25">
        <v>1.558E-2</v>
      </c>
      <c r="D239" s="25">
        <f t="shared" si="49"/>
        <v>1.5675000000000001E-2</v>
      </c>
      <c r="E239" s="25"/>
      <c r="F239" s="25">
        <f t="shared" si="50"/>
        <v>3.4939400000000009E-3</v>
      </c>
      <c r="G239" s="25">
        <f t="shared" si="51"/>
        <v>8.0465438200000031E-2</v>
      </c>
      <c r="H239" s="25">
        <v>1.5270000000000001E-2</v>
      </c>
      <c r="I239" s="25">
        <f t="shared" si="52"/>
        <v>1.5365E-2</v>
      </c>
      <c r="J239" s="25"/>
      <c r="K239" s="25">
        <f t="shared" si="53"/>
        <v>4.8784099999999997E-3</v>
      </c>
      <c r="L239" s="25">
        <f t="shared" si="54"/>
        <v>0.11234978229999999</v>
      </c>
      <c r="M239" s="25">
        <v>7.77E-3</v>
      </c>
      <c r="N239" s="25">
        <f t="shared" si="55"/>
        <v>7.8650000000000005E-3</v>
      </c>
      <c r="O239" s="25"/>
      <c r="P239" s="25">
        <f t="shared" si="56"/>
        <v>2.1744400000000006E-3</v>
      </c>
      <c r="Q239" s="25">
        <f t="shared" si="57"/>
        <v>5.0077353200000015E-2</v>
      </c>
      <c r="R239" s="25">
        <v>2.164E-2</v>
      </c>
      <c r="S239" s="25">
        <f t="shared" si="58"/>
        <v>2.1735000000000001E-2</v>
      </c>
      <c r="T239" s="25"/>
      <c r="U239" s="25">
        <f t="shared" si="64"/>
        <v>6.3238400000000007E-3</v>
      </c>
      <c r="V239" s="25">
        <f t="shared" si="59"/>
        <v>0.14563803520000002</v>
      </c>
      <c r="W239" s="25">
        <v>5.2199999999999998E-3</v>
      </c>
      <c r="X239" s="25">
        <f t="shared" si="60"/>
        <v>5.3149999999999994E-3</v>
      </c>
      <c r="Y239" s="25"/>
      <c r="Z239" s="25">
        <f t="shared" si="61"/>
        <v>1.9077399999999993E-3</v>
      </c>
      <c r="AA239" s="25">
        <f t="shared" si="62"/>
        <v>4.393525219999999E-2</v>
      </c>
      <c r="AB239" s="25">
        <v>0</v>
      </c>
      <c r="AC239" s="25">
        <f t="shared" si="63"/>
        <v>-9.5000000000000005E-5</v>
      </c>
    </row>
    <row r="240" spans="1:29" s="15" customFormat="1">
      <c r="A240" s="18">
        <v>488</v>
      </c>
      <c r="B240" s="25">
        <v>8.0000000000000007E-5</v>
      </c>
      <c r="C240" s="25">
        <v>1.5679999999999999E-2</v>
      </c>
      <c r="D240" s="25">
        <f t="shared" si="49"/>
        <v>1.5875E-2</v>
      </c>
      <c r="E240" s="25"/>
      <c r="F240" s="25">
        <f t="shared" si="50"/>
        <v>3.6939399999999997E-3</v>
      </c>
      <c r="G240" s="25">
        <f t="shared" si="51"/>
        <v>8.5071438200000002E-2</v>
      </c>
      <c r="H240" s="25">
        <v>1.523E-2</v>
      </c>
      <c r="I240" s="25">
        <f t="shared" si="52"/>
        <v>1.5425000000000001E-2</v>
      </c>
      <c r="J240" s="25"/>
      <c r="K240" s="25">
        <f t="shared" si="53"/>
        <v>4.9384100000000007E-3</v>
      </c>
      <c r="L240" s="25">
        <f t="shared" si="54"/>
        <v>0.11373158230000002</v>
      </c>
      <c r="M240" s="25">
        <v>7.9500000000000005E-3</v>
      </c>
      <c r="N240" s="25">
        <f t="shared" si="55"/>
        <v>8.1450000000000012E-3</v>
      </c>
      <c r="O240" s="25"/>
      <c r="P240" s="25">
        <f t="shared" si="56"/>
        <v>2.4544400000000013E-3</v>
      </c>
      <c r="Q240" s="25">
        <f t="shared" si="57"/>
        <v>5.6525753200000035E-2</v>
      </c>
      <c r="R240" s="25">
        <v>2.1739999999999999E-2</v>
      </c>
      <c r="S240" s="25">
        <f t="shared" si="58"/>
        <v>2.1935E-2</v>
      </c>
      <c r="T240" s="25"/>
      <c r="U240" s="25">
        <f t="shared" si="64"/>
        <v>6.5238399999999995E-3</v>
      </c>
      <c r="V240" s="25">
        <f t="shared" si="59"/>
        <v>0.15024403519999999</v>
      </c>
      <c r="W240" s="25">
        <v>5.13E-3</v>
      </c>
      <c r="X240" s="25">
        <f t="shared" si="60"/>
        <v>5.3249999999999999E-3</v>
      </c>
      <c r="Y240" s="25"/>
      <c r="Z240" s="25">
        <f t="shared" si="61"/>
        <v>1.9177399999999998E-3</v>
      </c>
      <c r="AA240" s="25">
        <f t="shared" si="62"/>
        <v>4.4165552199999999E-2</v>
      </c>
      <c r="AB240" s="25">
        <v>-4.6999999999999999E-4</v>
      </c>
      <c r="AC240" s="25">
        <f t="shared" si="63"/>
        <v>-1.95E-4</v>
      </c>
    </row>
    <row r="241" spans="1:29" s="15" customFormat="1">
      <c r="A241" s="18">
        <v>489</v>
      </c>
      <c r="B241" s="25">
        <v>-4.0000000000000002E-4</v>
      </c>
      <c r="C241" s="25">
        <v>1.5509999999999999E-2</v>
      </c>
      <c r="D241" s="25">
        <f t="shared" si="49"/>
        <v>1.5855000000000001E-2</v>
      </c>
      <c r="E241" s="25"/>
      <c r="F241" s="25">
        <f t="shared" si="50"/>
        <v>3.6739400000000005E-3</v>
      </c>
      <c r="G241" s="25">
        <f t="shared" si="51"/>
        <v>8.461083820000001E-2</v>
      </c>
      <c r="H241" s="25">
        <v>1.511E-2</v>
      </c>
      <c r="I241" s="25">
        <f t="shared" si="52"/>
        <v>1.5455E-2</v>
      </c>
      <c r="J241" s="25"/>
      <c r="K241" s="25">
        <f t="shared" si="53"/>
        <v>4.9684099999999995E-3</v>
      </c>
      <c r="L241" s="25">
        <f t="shared" si="54"/>
        <v>0.11442248229999999</v>
      </c>
      <c r="M241" s="25">
        <v>7.7499999999999999E-3</v>
      </c>
      <c r="N241" s="25">
        <f t="shared" si="55"/>
        <v>8.0949999999999998E-3</v>
      </c>
      <c r="O241" s="25"/>
      <c r="P241" s="25">
        <f t="shared" si="56"/>
        <v>2.4044399999999999E-3</v>
      </c>
      <c r="Q241" s="25">
        <f t="shared" si="57"/>
        <v>5.5374253200000001E-2</v>
      </c>
      <c r="R241" s="25">
        <v>2.1559999999999999E-2</v>
      </c>
      <c r="S241" s="25">
        <f t="shared" si="58"/>
        <v>2.1905000000000001E-2</v>
      </c>
      <c r="T241" s="25"/>
      <c r="U241" s="25">
        <f t="shared" si="64"/>
        <v>6.4938400000000007E-3</v>
      </c>
      <c r="V241" s="25">
        <f t="shared" si="59"/>
        <v>0.14955313520000002</v>
      </c>
      <c r="W241" s="25">
        <v>5.13E-3</v>
      </c>
      <c r="X241" s="25">
        <f t="shared" si="60"/>
        <v>5.4749999999999998E-3</v>
      </c>
      <c r="Y241" s="25"/>
      <c r="Z241" s="25">
        <f t="shared" si="61"/>
        <v>2.0677399999999998E-3</v>
      </c>
      <c r="AA241" s="25">
        <f t="shared" si="62"/>
        <v>4.7620052199999999E-2</v>
      </c>
      <c r="AB241" s="25">
        <v>-2.9E-4</v>
      </c>
      <c r="AC241" s="25">
        <f t="shared" si="63"/>
        <v>-3.4500000000000004E-4</v>
      </c>
    </row>
    <row r="242" spans="1:29" s="15" customFormat="1">
      <c r="A242" s="18">
        <v>490</v>
      </c>
      <c r="B242" s="25">
        <v>2.0000000000000001E-4</v>
      </c>
      <c r="C242" s="25">
        <v>1.555E-2</v>
      </c>
      <c r="D242" s="25">
        <f t="shared" si="49"/>
        <v>1.558E-2</v>
      </c>
      <c r="E242" s="25"/>
      <c r="F242" s="25">
        <f t="shared" si="50"/>
        <v>3.3989399999999996E-3</v>
      </c>
      <c r="G242" s="25">
        <f t="shared" si="51"/>
        <v>7.8277588199999998E-2</v>
      </c>
      <c r="H242" s="25">
        <v>1.515E-2</v>
      </c>
      <c r="I242" s="25">
        <f t="shared" si="52"/>
        <v>1.5180000000000001E-2</v>
      </c>
      <c r="J242" s="25"/>
      <c r="K242" s="25">
        <f t="shared" si="53"/>
        <v>4.6934100000000003E-3</v>
      </c>
      <c r="L242" s="25">
        <f t="shared" si="54"/>
        <v>0.10808923230000002</v>
      </c>
      <c r="M242" s="25">
        <v>7.9600000000000001E-3</v>
      </c>
      <c r="N242" s="25">
        <f t="shared" si="55"/>
        <v>7.9900000000000006E-3</v>
      </c>
      <c r="O242" s="25"/>
      <c r="P242" s="25">
        <f t="shared" si="56"/>
        <v>2.2994400000000007E-3</v>
      </c>
      <c r="Q242" s="25">
        <f t="shared" si="57"/>
        <v>5.2956103200000021E-2</v>
      </c>
      <c r="R242" s="25">
        <v>2.1590000000000002E-2</v>
      </c>
      <c r="S242" s="25">
        <f t="shared" si="58"/>
        <v>2.162E-2</v>
      </c>
      <c r="T242" s="25"/>
      <c r="U242" s="25">
        <f t="shared" si="64"/>
        <v>6.2088400000000002E-3</v>
      </c>
      <c r="V242" s="25">
        <f t="shared" si="59"/>
        <v>0.14298958520000002</v>
      </c>
      <c r="W242" s="25">
        <v>5.0499999999999998E-3</v>
      </c>
      <c r="X242" s="25">
        <f t="shared" si="60"/>
        <v>5.0799999999999994E-3</v>
      </c>
      <c r="Y242" s="25"/>
      <c r="Z242" s="25">
        <f t="shared" si="61"/>
        <v>1.6727399999999994E-3</v>
      </c>
      <c r="AA242" s="25">
        <f t="shared" si="62"/>
        <v>3.8523202199999988E-2</v>
      </c>
      <c r="AB242" s="25">
        <v>-2.5999999999999998E-4</v>
      </c>
      <c r="AC242" s="25">
        <f t="shared" si="63"/>
        <v>-2.9999999999999984E-5</v>
      </c>
    </row>
    <row r="243" spans="1:29" s="15" customFormat="1">
      <c r="A243" s="18">
        <v>491</v>
      </c>
      <c r="B243" s="25">
        <v>-2.9999999999999997E-4</v>
      </c>
      <c r="C243" s="25">
        <v>1.525E-2</v>
      </c>
      <c r="D243" s="25">
        <f t="shared" si="49"/>
        <v>1.5474999999999999E-2</v>
      </c>
      <c r="E243" s="25"/>
      <c r="F243" s="25">
        <f t="shared" si="50"/>
        <v>3.2939399999999987E-3</v>
      </c>
      <c r="G243" s="25">
        <f t="shared" si="51"/>
        <v>7.5859438199999976E-2</v>
      </c>
      <c r="H243" s="25">
        <v>1.4970000000000001E-2</v>
      </c>
      <c r="I243" s="25">
        <f t="shared" si="52"/>
        <v>1.5195E-2</v>
      </c>
      <c r="J243" s="25"/>
      <c r="K243" s="25">
        <f t="shared" si="53"/>
        <v>4.7084099999999997E-3</v>
      </c>
      <c r="L243" s="25">
        <f t="shared" si="54"/>
        <v>0.1084346823</v>
      </c>
      <c r="M243" s="25">
        <v>7.6600000000000001E-3</v>
      </c>
      <c r="N243" s="25">
        <f t="shared" si="55"/>
        <v>7.8849999999999996E-3</v>
      </c>
      <c r="O243" s="25"/>
      <c r="P243" s="25">
        <f t="shared" si="56"/>
        <v>2.1944399999999998E-3</v>
      </c>
      <c r="Q243" s="25">
        <f t="shared" si="57"/>
        <v>5.0537953199999999E-2</v>
      </c>
      <c r="R243" s="25">
        <v>2.1430000000000001E-2</v>
      </c>
      <c r="S243" s="25">
        <f t="shared" si="58"/>
        <v>2.1655000000000001E-2</v>
      </c>
      <c r="T243" s="25"/>
      <c r="U243" s="25">
        <f t="shared" si="64"/>
        <v>6.2438400000000005E-3</v>
      </c>
      <c r="V243" s="25">
        <f t="shared" si="59"/>
        <v>0.14379563520000002</v>
      </c>
      <c r="W243" s="25">
        <v>5.0099999999999997E-3</v>
      </c>
      <c r="X243" s="25">
        <f t="shared" si="60"/>
        <v>5.2350000000000001E-3</v>
      </c>
      <c r="Y243" s="25"/>
      <c r="Z243" s="25">
        <f t="shared" si="61"/>
        <v>1.82774E-3</v>
      </c>
      <c r="AA243" s="25">
        <f t="shared" si="62"/>
        <v>4.2092852200000003E-2</v>
      </c>
      <c r="AB243" s="25">
        <v>-1.4999999999999999E-4</v>
      </c>
      <c r="AC243" s="25">
        <f t="shared" si="63"/>
        <v>-2.2499999999999999E-4</v>
      </c>
    </row>
    <row r="244" spans="1:29" s="15" customFormat="1">
      <c r="A244" s="18">
        <v>492</v>
      </c>
      <c r="B244" s="25">
        <v>-4.0000000000000003E-5</v>
      </c>
      <c r="C244" s="25">
        <v>1.545E-2</v>
      </c>
      <c r="D244" s="25">
        <f t="shared" si="49"/>
        <v>1.5565000000000001E-2</v>
      </c>
      <c r="E244" s="25"/>
      <c r="F244" s="25">
        <f t="shared" si="50"/>
        <v>3.3839400000000002E-3</v>
      </c>
      <c r="G244" s="25">
        <f t="shared" si="51"/>
        <v>7.7932138200000015E-2</v>
      </c>
      <c r="H244" s="25">
        <v>1.508E-2</v>
      </c>
      <c r="I244" s="25">
        <f t="shared" si="52"/>
        <v>1.5195E-2</v>
      </c>
      <c r="J244" s="25"/>
      <c r="K244" s="25">
        <f t="shared" si="53"/>
        <v>4.7084099999999997E-3</v>
      </c>
      <c r="L244" s="25">
        <f t="shared" si="54"/>
        <v>0.1084346823</v>
      </c>
      <c r="M244" s="25">
        <v>7.8100000000000001E-3</v>
      </c>
      <c r="N244" s="25">
        <f t="shared" si="55"/>
        <v>7.9249999999999998E-3</v>
      </c>
      <c r="O244" s="25"/>
      <c r="P244" s="25">
        <f t="shared" si="56"/>
        <v>2.2344399999999999E-3</v>
      </c>
      <c r="Q244" s="25">
        <f t="shared" si="57"/>
        <v>5.1459153199999996E-2</v>
      </c>
      <c r="R244" s="25">
        <v>2.1499999999999998E-2</v>
      </c>
      <c r="S244" s="25">
        <f t="shared" si="58"/>
        <v>2.1614999999999999E-2</v>
      </c>
      <c r="T244" s="25"/>
      <c r="U244" s="25">
        <f t="shared" si="64"/>
        <v>6.2038399999999987E-3</v>
      </c>
      <c r="V244" s="25">
        <f t="shared" si="59"/>
        <v>0.14287443519999998</v>
      </c>
      <c r="W244" s="25">
        <v>5.0800000000000003E-3</v>
      </c>
      <c r="X244" s="25">
        <f t="shared" si="60"/>
        <v>5.195E-3</v>
      </c>
      <c r="Y244" s="25"/>
      <c r="Z244" s="25">
        <f t="shared" si="61"/>
        <v>1.7877399999999999E-3</v>
      </c>
      <c r="AA244" s="25">
        <f t="shared" si="62"/>
        <v>4.1171652199999999E-2</v>
      </c>
      <c r="AB244" s="25">
        <v>-1.9000000000000001E-4</v>
      </c>
      <c r="AC244" s="25">
        <f t="shared" si="63"/>
        <v>-1.15E-4</v>
      </c>
    </row>
    <row r="245" spans="1:29" s="15" customFormat="1">
      <c r="A245" s="18">
        <v>493</v>
      </c>
      <c r="B245" s="25">
        <v>-1.2E-4</v>
      </c>
      <c r="C245" s="25">
        <v>1.5180000000000001E-2</v>
      </c>
      <c r="D245" s="25">
        <f t="shared" si="49"/>
        <v>1.5345000000000001E-2</v>
      </c>
      <c r="E245" s="25"/>
      <c r="F245" s="25">
        <f t="shared" si="50"/>
        <v>3.1639400000000005E-3</v>
      </c>
      <c r="G245" s="25">
        <f t="shared" si="51"/>
        <v>7.286553820000001E-2</v>
      </c>
      <c r="H245" s="25">
        <v>1.486E-2</v>
      </c>
      <c r="I245" s="25">
        <f t="shared" si="52"/>
        <v>1.5025E-2</v>
      </c>
      <c r="J245" s="25"/>
      <c r="K245" s="25">
        <f t="shared" si="53"/>
        <v>4.5384099999999997E-3</v>
      </c>
      <c r="L245" s="25">
        <f t="shared" si="54"/>
        <v>0.1045195823</v>
      </c>
      <c r="M245" s="25">
        <v>7.5399999999999998E-3</v>
      </c>
      <c r="N245" s="25">
        <f t="shared" si="55"/>
        <v>7.705E-3</v>
      </c>
      <c r="O245" s="25"/>
      <c r="P245" s="25">
        <f t="shared" si="56"/>
        <v>2.0144400000000002E-3</v>
      </c>
      <c r="Q245" s="25">
        <f t="shared" si="57"/>
        <v>4.6392553200000006E-2</v>
      </c>
      <c r="R245" s="25">
        <v>2.129E-2</v>
      </c>
      <c r="S245" s="25">
        <f t="shared" si="58"/>
        <v>2.1454999999999998E-2</v>
      </c>
      <c r="T245" s="25"/>
      <c r="U245" s="25">
        <f t="shared" si="64"/>
        <v>6.0438399999999982E-3</v>
      </c>
      <c r="V245" s="25">
        <f t="shared" si="59"/>
        <v>0.13918963519999997</v>
      </c>
      <c r="W245" s="25">
        <v>5.0099999999999997E-3</v>
      </c>
      <c r="X245" s="25">
        <f t="shared" si="60"/>
        <v>5.1749999999999999E-3</v>
      </c>
      <c r="Y245" s="25"/>
      <c r="Z245" s="25">
        <f t="shared" si="61"/>
        <v>1.7677399999999998E-3</v>
      </c>
      <c r="AA245" s="25">
        <f t="shared" si="62"/>
        <v>4.07110522E-2</v>
      </c>
      <c r="AB245" s="25">
        <v>-2.1000000000000001E-4</v>
      </c>
      <c r="AC245" s="25">
        <f t="shared" si="63"/>
        <v>-1.65E-4</v>
      </c>
    </row>
    <row r="246" spans="1:29" s="15" customFormat="1">
      <c r="A246" s="18">
        <v>494</v>
      </c>
      <c r="B246" s="25">
        <v>-1E-4</v>
      </c>
      <c r="C246" s="25">
        <v>1.538E-2</v>
      </c>
      <c r="D246" s="25">
        <f t="shared" si="49"/>
        <v>1.5585E-2</v>
      </c>
      <c r="E246" s="25"/>
      <c r="F246" s="25">
        <f t="shared" si="50"/>
        <v>3.4039399999999994E-3</v>
      </c>
      <c r="G246" s="25">
        <f t="shared" si="51"/>
        <v>7.8392738199999992E-2</v>
      </c>
      <c r="H246" s="25">
        <v>1.499E-2</v>
      </c>
      <c r="I246" s="25">
        <f t="shared" si="52"/>
        <v>1.5195E-2</v>
      </c>
      <c r="J246" s="25"/>
      <c r="K246" s="25">
        <f t="shared" si="53"/>
        <v>4.7084099999999997E-3</v>
      </c>
      <c r="L246" s="25">
        <f t="shared" si="54"/>
        <v>0.1084346823</v>
      </c>
      <c r="M246" s="25">
        <v>7.8700000000000003E-3</v>
      </c>
      <c r="N246" s="25">
        <f t="shared" si="55"/>
        <v>8.0750000000000006E-3</v>
      </c>
      <c r="O246" s="25"/>
      <c r="P246" s="25">
        <f t="shared" si="56"/>
        <v>2.3844400000000007E-3</v>
      </c>
      <c r="Q246" s="25">
        <f t="shared" si="57"/>
        <v>5.4913653200000016E-2</v>
      </c>
      <c r="R246" s="25">
        <v>2.1479999999999999E-2</v>
      </c>
      <c r="S246" s="25">
        <f t="shared" si="58"/>
        <v>2.1684999999999999E-2</v>
      </c>
      <c r="T246" s="25"/>
      <c r="U246" s="25">
        <f t="shared" si="64"/>
        <v>6.2738399999999993E-3</v>
      </c>
      <c r="V246" s="25">
        <f t="shared" si="59"/>
        <v>0.14448653519999999</v>
      </c>
      <c r="W246" s="25">
        <v>5.0899999999999999E-3</v>
      </c>
      <c r="X246" s="25">
        <f t="shared" si="60"/>
        <v>5.2950000000000002E-3</v>
      </c>
      <c r="Y246" s="25"/>
      <c r="Z246" s="25">
        <f t="shared" si="61"/>
        <v>1.8877400000000002E-3</v>
      </c>
      <c r="AA246" s="25">
        <f t="shared" si="62"/>
        <v>4.3474652200000005E-2</v>
      </c>
      <c r="AB246" s="25">
        <v>-3.1E-4</v>
      </c>
      <c r="AC246" s="25">
        <f t="shared" si="63"/>
        <v>-2.05E-4</v>
      </c>
    </row>
    <row r="247" spans="1:29" s="15" customFormat="1">
      <c r="A247" s="18">
        <v>495</v>
      </c>
      <c r="B247" s="25">
        <v>-1.4999999999999999E-4</v>
      </c>
      <c r="C247" s="25">
        <v>1.521E-2</v>
      </c>
      <c r="D247" s="25">
        <f t="shared" si="49"/>
        <v>1.541E-2</v>
      </c>
      <c r="E247" s="25"/>
      <c r="F247" s="25">
        <f t="shared" si="50"/>
        <v>3.2289399999999996E-3</v>
      </c>
      <c r="G247" s="25">
        <f t="shared" si="51"/>
        <v>7.4362488199999993E-2</v>
      </c>
      <c r="H247" s="25">
        <v>1.49E-2</v>
      </c>
      <c r="I247" s="25">
        <f t="shared" si="52"/>
        <v>1.5100000000000001E-2</v>
      </c>
      <c r="J247" s="25"/>
      <c r="K247" s="25">
        <f t="shared" si="53"/>
        <v>4.6134100000000001E-3</v>
      </c>
      <c r="L247" s="25">
        <f t="shared" si="54"/>
        <v>0.10624683230000001</v>
      </c>
      <c r="M247" s="25">
        <v>7.7099999999999998E-3</v>
      </c>
      <c r="N247" s="25">
        <f t="shared" si="55"/>
        <v>7.9100000000000004E-3</v>
      </c>
      <c r="O247" s="25"/>
      <c r="P247" s="25">
        <f t="shared" si="56"/>
        <v>2.2194400000000005E-3</v>
      </c>
      <c r="Q247" s="25">
        <f t="shared" si="57"/>
        <v>5.1113703200000013E-2</v>
      </c>
      <c r="R247" s="25">
        <v>2.1430000000000001E-2</v>
      </c>
      <c r="S247" s="25">
        <f t="shared" si="58"/>
        <v>2.163E-2</v>
      </c>
      <c r="T247" s="25"/>
      <c r="U247" s="25">
        <f t="shared" si="64"/>
        <v>6.2188399999999998E-3</v>
      </c>
      <c r="V247" s="25">
        <f t="shared" si="59"/>
        <v>0.14321988520000001</v>
      </c>
      <c r="W247" s="25">
        <v>4.96E-3</v>
      </c>
      <c r="X247" s="25">
        <f t="shared" si="60"/>
        <v>5.1599999999999997E-3</v>
      </c>
      <c r="Y247" s="25"/>
      <c r="Z247" s="25">
        <f t="shared" si="61"/>
        <v>1.7527399999999996E-3</v>
      </c>
      <c r="AA247" s="25">
        <f t="shared" si="62"/>
        <v>4.0365602199999989E-2</v>
      </c>
      <c r="AB247" s="25">
        <v>-2.5000000000000001E-4</v>
      </c>
      <c r="AC247" s="25">
        <f t="shared" si="63"/>
        <v>-1.9999999999999998E-4</v>
      </c>
    </row>
    <row r="248" spans="1:29" s="15" customFormat="1">
      <c r="A248" s="18">
        <v>496</v>
      </c>
      <c r="B248" s="25">
        <v>-1.4999999999999999E-4</v>
      </c>
      <c r="C248" s="25">
        <v>1.529E-2</v>
      </c>
      <c r="D248" s="25">
        <f t="shared" si="49"/>
        <v>1.5495E-2</v>
      </c>
      <c r="E248" s="25"/>
      <c r="F248" s="25">
        <f t="shared" si="50"/>
        <v>3.3139399999999996E-3</v>
      </c>
      <c r="G248" s="25">
        <f t="shared" si="51"/>
        <v>7.6320038199999995E-2</v>
      </c>
      <c r="H248" s="25">
        <v>1.49E-2</v>
      </c>
      <c r="I248" s="25">
        <f t="shared" si="52"/>
        <v>1.5105E-2</v>
      </c>
      <c r="J248" s="25"/>
      <c r="K248" s="25">
        <f t="shared" si="53"/>
        <v>4.6184099999999999E-3</v>
      </c>
      <c r="L248" s="25">
        <f t="shared" si="54"/>
        <v>0.1063619823</v>
      </c>
      <c r="M248" s="25">
        <v>7.7000000000000002E-3</v>
      </c>
      <c r="N248" s="25">
        <f t="shared" si="55"/>
        <v>7.9050000000000006E-3</v>
      </c>
      <c r="O248" s="25"/>
      <c r="P248" s="25">
        <f t="shared" si="56"/>
        <v>2.2144400000000007E-3</v>
      </c>
      <c r="Q248" s="25">
        <f t="shared" si="57"/>
        <v>5.0998553200000019E-2</v>
      </c>
      <c r="R248" s="25">
        <v>2.145E-2</v>
      </c>
      <c r="S248" s="25">
        <f t="shared" si="58"/>
        <v>2.1655000000000001E-2</v>
      </c>
      <c r="T248" s="25"/>
      <c r="U248" s="25">
        <f t="shared" si="64"/>
        <v>6.2438400000000005E-3</v>
      </c>
      <c r="V248" s="25">
        <f t="shared" si="59"/>
        <v>0.14379563520000002</v>
      </c>
      <c r="W248" s="25">
        <v>4.96E-3</v>
      </c>
      <c r="X248" s="25">
        <f t="shared" si="60"/>
        <v>5.1650000000000003E-3</v>
      </c>
      <c r="Y248" s="25"/>
      <c r="Z248" s="25">
        <f t="shared" si="61"/>
        <v>1.7577400000000003E-3</v>
      </c>
      <c r="AA248" s="25">
        <f t="shared" si="62"/>
        <v>4.0480752200000004E-2</v>
      </c>
      <c r="AB248" s="25">
        <v>-2.5999999999999998E-4</v>
      </c>
      <c r="AC248" s="25">
        <f t="shared" si="63"/>
        <v>-2.05E-4</v>
      </c>
    </row>
    <row r="249" spans="1:29" s="15" customFormat="1">
      <c r="A249" s="18">
        <v>497</v>
      </c>
      <c r="B249" s="25">
        <v>-8.0000000000000007E-5</v>
      </c>
      <c r="C249" s="25">
        <v>1.521E-2</v>
      </c>
      <c r="D249" s="25">
        <f t="shared" si="49"/>
        <v>1.5375E-2</v>
      </c>
      <c r="E249" s="25"/>
      <c r="F249" s="25">
        <f t="shared" si="50"/>
        <v>3.1939399999999993E-3</v>
      </c>
      <c r="G249" s="25">
        <f t="shared" si="51"/>
        <v>7.3556438199999991E-2</v>
      </c>
      <c r="H249" s="25">
        <v>1.4800000000000001E-2</v>
      </c>
      <c r="I249" s="25">
        <f t="shared" si="52"/>
        <v>1.4965000000000001E-2</v>
      </c>
      <c r="J249" s="25"/>
      <c r="K249" s="25">
        <f t="shared" si="53"/>
        <v>4.4784100000000004E-3</v>
      </c>
      <c r="L249" s="25">
        <f t="shared" si="54"/>
        <v>0.10313778230000001</v>
      </c>
      <c r="M249" s="25">
        <v>7.6400000000000001E-3</v>
      </c>
      <c r="N249" s="25">
        <f t="shared" si="55"/>
        <v>7.8050000000000003E-3</v>
      </c>
      <c r="O249" s="25"/>
      <c r="P249" s="25">
        <f t="shared" si="56"/>
        <v>2.1144400000000004E-3</v>
      </c>
      <c r="Q249" s="25">
        <f t="shared" si="57"/>
        <v>4.8695553200000012E-2</v>
      </c>
      <c r="R249" s="25">
        <v>2.129E-2</v>
      </c>
      <c r="S249" s="25">
        <f t="shared" si="58"/>
        <v>2.1454999999999998E-2</v>
      </c>
      <c r="T249" s="25"/>
      <c r="U249" s="25">
        <f t="shared" si="64"/>
        <v>6.0438399999999982E-3</v>
      </c>
      <c r="V249" s="25">
        <f t="shared" si="59"/>
        <v>0.13918963519999997</v>
      </c>
      <c r="W249" s="25">
        <v>4.9399999999999999E-3</v>
      </c>
      <c r="X249" s="25">
        <f t="shared" si="60"/>
        <v>5.1050000000000002E-3</v>
      </c>
      <c r="Y249" s="25"/>
      <c r="Z249" s="25">
        <f t="shared" si="61"/>
        <v>1.6977400000000001E-3</v>
      </c>
      <c r="AA249" s="25">
        <f t="shared" si="62"/>
        <v>3.9098952200000002E-2</v>
      </c>
      <c r="AB249" s="25">
        <v>-2.5000000000000001E-4</v>
      </c>
      <c r="AC249" s="25">
        <f t="shared" si="63"/>
        <v>-1.65E-4</v>
      </c>
    </row>
    <row r="250" spans="1:29" s="15" customFormat="1">
      <c r="A250" s="18">
        <v>498</v>
      </c>
      <c r="B250" s="25">
        <v>-1.7000000000000001E-4</v>
      </c>
      <c r="C250" s="25">
        <v>1.515E-2</v>
      </c>
      <c r="D250" s="25">
        <f t="shared" si="49"/>
        <v>1.5335E-2</v>
      </c>
      <c r="E250" s="25"/>
      <c r="F250" s="25">
        <f t="shared" si="50"/>
        <v>3.1539399999999992E-3</v>
      </c>
      <c r="G250" s="25">
        <f t="shared" si="51"/>
        <v>7.263523819999998E-2</v>
      </c>
      <c r="H250" s="25">
        <v>1.465E-2</v>
      </c>
      <c r="I250" s="25">
        <f t="shared" si="52"/>
        <v>1.4834999999999999E-2</v>
      </c>
      <c r="J250" s="25"/>
      <c r="K250" s="25">
        <f t="shared" si="53"/>
        <v>4.3484099999999987E-3</v>
      </c>
      <c r="L250" s="25">
        <f t="shared" si="54"/>
        <v>0.10014388229999997</v>
      </c>
      <c r="M250" s="25">
        <v>7.7099999999999998E-3</v>
      </c>
      <c r="N250" s="25">
        <f t="shared" si="55"/>
        <v>7.8949999999999992E-3</v>
      </c>
      <c r="O250" s="25"/>
      <c r="P250" s="25">
        <f t="shared" si="56"/>
        <v>2.2044399999999994E-3</v>
      </c>
      <c r="Q250" s="25">
        <f t="shared" si="57"/>
        <v>5.0768253199999988E-2</v>
      </c>
      <c r="R250" s="25">
        <v>2.1219999999999999E-2</v>
      </c>
      <c r="S250" s="25">
        <f t="shared" si="58"/>
        <v>2.1405E-2</v>
      </c>
      <c r="T250" s="25"/>
      <c r="U250" s="25">
        <f t="shared" si="64"/>
        <v>5.9938400000000003E-3</v>
      </c>
      <c r="V250" s="25">
        <f t="shared" si="59"/>
        <v>0.13803813520000002</v>
      </c>
      <c r="W250" s="25">
        <v>4.9199999999999999E-3</v>
      </c>
      <c r="X250" s="25">
        <f t="shared" si="60"/>
        <v>5.1050000000000002E-3</v>
      </c>
      <c r="Y250" s="25"/>
      <c r="Z250" s="25">
        <f t="shared" si="61"/>
        <v>1.6977400000000001E-3</v>
      </c>
      <c r="AA250" s="25">
        <f t="shared" si="62"/>
        <v>3.9098952200000002E-2</v>
      </c>
      <c r="AB250" s="25">
        <v>-2.0000000000000001E-4</v>
      </c>
      <c r="AC250" s="25">
        <f t="shared" si="63"/>
        <v>-1.85E-4</v>
      </c>
    </row>
    <row r="251" spans="1:29" s="15" customFormat="1">
      <c r="A251" s="18">
        <v>499</v>
      </c>
      <c r="B251" s="25">
        <v>-1.1E-4</v>
      </c>
      <c r="C251" s="25">
        <v>1.5100000000000001E-2</v>
      </c>
      <c r="D251" s="25">
        <f t="shared" si="49"/>
        <v>1.5250000000000001E-2</v>
      </c>
      <c r="E251" s="25"/>
      <c r="F251" s="25">
        <f t="shared" si="50"/>
        <v>3.0689400000000009E-3</v>
      </c>
      <c r="G251" s="25">
        <f t="shared" si="51"/>
        <v>7.0677688200000019E-2</v>
      </c>
      <c r="H251" s="25">
        <v>1.47E-2</v>
      </c>
      <c r="I251" s="25">
        <f t="shared" si="52"/>
        <v>1.485E-2</v>
      </c>
      <c r="J251" s="25"/>
      <c r="K251" s="25">
        <f t="shared" si="53"/>
        <v>4.3634099999999999E-3</v>
      </c>
      <c r="L251" s="25">
        <f t="shared" si="54"/>
        <v>0.1004893323</v>
      </c>
      <c r="M251" s="25">
        <v>7.6800000000000002E-3</v>
      </c>
      <c r="N251" s="25">
        <f t="shared" si="55"/>
        <v>7.8300000000000002E-3</v>
      </c>
      <c r="O251" s="25"/>
      <c r="P251" s="25">
        <f t="shared" si="56"/>
        <v>2.1394400000000003E-3</v>
      </c>
      <c r="Q251" s="25">
        <f t="shared" si="57"/>
        <v>4.9271303200000005E-2</v>
      </c>
      <c r="R251" s="25">
        <v>2.1180000000000001E-2</v>
      </c>
      <c r="S251" s="25">
        <f t="shared" si="58"/>
        <v>2.1330000000000002E-2</v>
      </c>
      <c r="T251" s="25"/>
      <c r="U251" s="25">
        <f t="shared" si="64"/>
        <v>5.9188400000000016E-3</v>
      </c>
      <c r="V251" s="25">
        <f t="shared" si="59"/>
        <v>0.13631088520000004</v>
      </c>
      <c r="W251" s="25">
        <v>4.8900000000000002E-3</v>
      </c>
      <c r="X251" s="25">
        <f t="shared" si="60"/>
        <v>5.0400000000000002E-3</v>
      </c>
      <c r="Y251" s="25"/>
      <c r="Z251" s="25">
        <f t="shared" si="61"/>
        <v>1.6327400000000001E-3</v>
      </c>
      <c r="AA251" s="25">
        <f t="shared" si="62"/>
        <v>3.7602002200000005E-2</v>
      </c>
      <c r="AB251" s="25">
        <v>-1.9000000000000001E-4</v>
      </c>
      <c r="AC251" s="25">
        <f t="shared" si="63"/>
        <v>-1.5000000000000001E-4</v>
      </c>
    </row>
    <row r="252" spans="1:29" s="15" customFormat="1">
      <c r="A252" s="18">
        <v>500</v>
      </c>
      <c r="B252" s="25">
        <v>-1.4999999999999999E-4</v>
      </c>
      <c r="C252" s="25">
        <v>1.515E-2</v>
      </c>
      <c r="D252" s="25">
        <f t="shared" si="49"/>
        <v>1.5305000000000001E-2</v>
      </c>
      <c r="E252" s="25"/>
      <c r="F252" s="25">
        <f t="shared" si="50"/>
        <v>3.1239400000000004E-3</v>
      </c>
      <c r="G252" s="25">
        <f t="shared" si="51"/>
        <v>7.1944338200000013E-2</v>
      </c>
      <c r="H252" s="25">
        <v>1.472E-2</v>
      </c>
      <c r="I252" s="25">
        <f t="shared" si="52"/>
        <v>1.4875000000000001E-2</v>
      </c>
      <c r="J252" s="25"/>
      <c r="K252" s="25">
        <f t="shared" si="53"/>
        <v>4.3884100000000006E-3</v>
      </c>
      <c r="L252" s="25">
        <f t="shared" si="54"/>
        <v>0.10106508230000001</v>
      </c>
      <c r="M252" s="25">
        <v>7.7299999999999999E-3</v>
      </c>
      <c r="N252" s="25">
        <f t="shared" si="55"/>
        <v>7.8849999999999996E-3</v>
      </c>
      <c r="O252" s="25"/>
      <c r="P252" s="25">
        <f t="shared" si="56"/>
        <v>2.1944399999999998E-3</v>
      </c>
      <c r="Q252" s="25">
        <f t="shared" si="57"/>
        <v>5.0537953199999999E-2</v>
      </c>
      <c r="R252" s="25">
        <v>2.1180000000000001E-2</v>
      </c>
      <c r="S252" s="25">
        <f t="shared" si="58"/>
        <v>2.1335E-2</v>
      </c>
      <c r="T252" s="25"/>
      <c r="U252" s="25">
        <f t="shared" si="64"/>
        <v>5.9238399999999997E-3</v>
      </c>
      <c r="V252" s="25">
        <f t="shared" si="59"/>
        <v>0.13642603519999999</v>
      </c>
      <c r="W252" s="25">
        <v>4.8500000000000001E-3</v>
      </c>
      <c r="X252" s="25">
        <f t="shared" si="60"/>
        <v>5.0049999999999999E-3</v>
      </c>
      <c r="Y252" s="25"/>
      <c r="Z252" s="25">
        <f t="shared" si="61"/>
        <v>1.5977399999999998E-3</v>
      </c>
      <c r="AA252" s="25">
        <f t="shared" si="62"/>
        <v>3.6795952199999996E-2</v>
      </c>
      <c r="AB252" s="25">
        <v>-1.6000000000000001E-4</v>
      </c>
      <c r="AC252" s="25">
        <f t="shared" si="63"/>
        <v>-1.55E-4</v>
      </c>
    </row>
    <row r="253" spans="1:29" s="15" customFormat="1">
      <c r="A253" s="18">
        <v>501</v>
      </c>
      <c r="B253" s="25">
        <v>-1.2999999999999999E-4</v>
      </c>
      <c r="C253" s="25">
        <v>1.4970000000000001E-2</v>
      </c>
      <c r="D253" s="25">
        <f t="shared" si="49"/>
        <v>1.5175000000000001E-2</v>
      </c>
      <c r="E253" s="25"/>
      <c r="F253" s="25">
        <f t="shared" si="50"/>
        <v>2.9939400000000005E-3</v>
      </c>
      <c r="G253" s="25">
        <f t="shared" si="51"/>
        <v>6.8950438200000019E-2</v>
      </c>
      <c r="H253" s="25">
        <v>1.456E-2</v>
      </c>
      <c r="I253" s="25">
        <f t="shared" si="52"/>
        <v>1.4765E-2</v>
      </c>
      <c r="J253" s="25"/>
      <c r="K253" s="25">
        <f t="shared" si="53"/>
        <v>4.2784099999999999E-3</v>
      </c>
      <c r="L253" s="25">
        <f t="shared" si="54"/>
        <v>9.8531782299999995E-2</v>
      </c>
      <c r="M253" s="25">
        <v>7.5599999999999999E-3</v>
      </c>
      <c r="N253" s="25">
        <f t="shared" si="55"/>
        <v>7.7650000000000002E-3</v>
      </c>
      <c r="O253" s="25"/>
      <c r="P253" s="25">
        <f t="shared" si="56"/>
        <v>2.0744400000000003E-3</v>
      </c>
      <c r="Q253" s="25">
        <f t="shared" si="57"/>
        <v>4.7774353200000008E-2</v>
      </c>
      <c r="R253" s="25">
        <v>2.1129999999999999E-2</v>
      </c>
      <c r="S253" s="25">
        <f t="shared" si="58"/>
        <v>2.1335E-2</v>
      </c>
      <c r="T253" s="25"/>
      <c r="U253" s="25">
        <f t="shared" si="64"/>
        <v>5.9238399999999997E-3</v>
      </c>
      <c r="V253" s="25">
        <f t="shared" si="59"/>
        <v>0.13642603519999999</v>
      </c>
      <c r="W253" s="25">
        <v>4.8199999999999996E-3</v>
      </c>
      <c r="X253" s="25">
        <f t="shared" si="60"/>
        <v>5.025E-3</v>
      </c>
      <c r="Y253" s="25"/>
      <c r="Z253" s="25">
        <f t="shared" si="61"/>
        <v>1.6177399999999999E-3</v>
      </c>
      <c r="AA253" s="25">
        <f t="shared" si="62"/>
        <v>3.7256552200000001E-2</v>
      </c>
      <c r="AB253" s="25">
        <v>-2.7999999999999998E-4</v>
      </c>
      <c r="AC253" s="25">
        <f t="shared" si="63"/>
        <v>-2.05E-4</v>
      </c>
    </row>
    <row r="254" spans="1:29" s="15" customFormat="1">
      <c r="A254" s="18">
        <v>502</v>
      </c>
      <c r="B254" s="25">
        <v>-6.0000000000000002E-5</v>
      </c>
      <c r="C254" s="25">
        <v>1.507E-2</v>
      </c>
      <c r="D254" s="25">
        <f t="shared" si="49"/>
        <v>1.521E-2</v>
      </c>
      <c r="E254" s="25"/>
      <c r="F254" s="25">
        <f t="shared" si="50"/>
        <v>3.0289399999999991E-3</v>
      </c>
      <c r="G254" s="25">
        <f t="shared" si="51"/>
        <v>6.975648819999998E-2</v>
      </c>
      <c r="H254" s="25">
        <v>1.4630000000000001E-2</v>
      </c>
      <c r="I254" s="25">
        <f t="shared" si="52"/>
        <v>1.477E-2</v>
      </c>
      <c r="J254" s="25"/>
      <c r="K254" s="25">
        <f t="shared" si="53"/>
        <v>4.2834099999999996E-3</v>
      </c>
      <c r="L254" s="25">
        <f t="shared" si="54"/>
        <v>9.8646932300000004E-2</v>
      </c>
      <c r="M254" s="25">
        <v>7.6600000000000001E-3</v>
      </c>
      <c r="N254" s="25">
        <f t="shared" si="55"/>
        <v>7.8000000000000005E-3</v>
      </c>
      <c r="O254" s="25"/>
      <c r="P254" s="25">
        <f t="shared" si="56"/>
        <v>2.1094400000000006E-3</v>
      </c>
      <c r="Q254" s="25">
        <f t="shared" si="57"/>
        <v>4.8580403200000018E-2</v>
      </c>
      <c r="R254" s="25">
        <v>2.1160000000000002E-2</v>
      </c>
      <c r="S254" s="25">
        <f t="shared" si="58"/>
        <v>2.1300000000000003E-2</v>
      </c>
      <c r="T254" s="25"/>
      <c r="U254" s="25">
        <f t="shared" si="64"/>
        <v>5.8888400000000028E-3</v>
      </c>
      <c r="V254" s="25">
        <f t="shared" si="59"/>
        <v>0.13561998520000007</v>
      </c>
      <c r="W254" s="25">
        <v>4.8799999999999998E-3</v>
      </c>
      <c r="X254" s="25">
        <f t="shared" si="60"/>
        <v>5.0200000000000002E-3</v>
      </c>
      <c r="Y254" s="25"/>
      <c r="Z254" s="25">
        <f t="shared" si="61"/>
        <v>1.6127400000000001E-3</v>
      </c>
      <c r="AA254" s="25">
        <f t="shared" si="62"/>
        <v>3.7141402200000007E-2</v>
      </c>
      <c r="AB254" s="25">
        <v>-2.2000000000000001E-4</v>
      </c>
      <c r="AC254" s="25">
        <f t="shared" si="63"/>
        <v>-1.4000000000000001E-4</v>
      </c>
    </row>
    <row r="255" spans="1:29" s="15" customFormat="1">
      <c r="A255" s="18">
        <v>503</v>
      </c>
      <c r="B255" s="25">
        <v>-9.0000000000000006E-5</v>
      </c>
      <c r="C255" s="25">
        <v>1.4829999999999999E-2</v>
      </c>
      <c r="D255" s="25">
        <f t="shared" si="49"/>
        <v>1.4974999999999999E-2</v>
      </c>
      <c r="E255" s="25"/>
      <c r="F255" s="25">
        <f t="shared" si="50"/>
        <v>2.7939399999999982E-3</v>
      </c>
      <c r="G255" s="25">
        <f t="shared" si="51"/>
        <v>6.4344438199999965E-2</v>
      </c>
      <c r="H255" s="25">
        <v>1.448E-2</v>
      </c>
      <c r="I255" s="25">
        <f t="shared" si="52"/>
        <v>1.4624999999999999E-2</v>
      </c>
      <c r="J255" s="25"/>
      <c r="K255" s="25">
        <f t="shared" si="53"/>
        <v>4.1384099999999986E-3</v>
      </c>
      <c r="L255" s="25">
        <f t="shared" si="54"/>
        <v>9.5307582299999971E-2</v>
      </c>
      <c r="M255" s="25">
        <v>7.4999999999999997E-3</v>
      </c>
      <c r="N255" s="25">
        <f t="shared" si="55"/>
        <v>7.6449999999999999E-3</v>
      </c>
      <c r="O255" s="25"/>
      <c r="P255" s="25">
        <f t="shared" si="56"/>
        <v>1.95444E-3</v>
      </c>
      <c r="Q255" s="25">
        <f t="shared" si="57"/>
        <v>4.5010753200000003E-2</v>
      </c>
      <c r="R255" s="25">
        <v>2.103E-2</v>
      </c>
      <c r="S255" s="25">
        <f t="shared" si="58"/>
        <v>2.1174999999999999E-2</v>
      </c>
      <c r="T255" s="25"/>
      <c r="U255" s="25">
        <f t="shared" si="64"/>
        <v>5.7638399999999992E-3</v>
      </c>
      <c r="V255" s="25">
        <f t="shared" si="59"/>
        <v>0.1327412352</v>
      </c>
      <c r="W255" s="25">
        <v>4.79E-3</v>
      </c>
      <c r="X255" s="25">
        <f t="shared" si="60"/>
        <v>4.9350000000000002E-3</v>
      </c>
      <c r="Y255" s="25"/>
      <c r="Z255" s="25">
        <f t="shared" si="61"/>
        <v>1.5277400000000001E-3</v>
      </c>
      <c r="AA255" s="25">
        <f t="shared" si="62"/>
        <v>3.5183852200000004E-2</v>
      </c>
      <c r="AB255" s="25">
        <v>-2.0000000000000001E-4</v>
      </c>
      <c r="AC255" s="25">
        <f t="shared" si="63"/>
        <v>-1.45E-4</v>
      </c>
    </row>
    <row r="256" spans="1:29" s="15" customFormat="1">
      <c r="A256" s="18">
        <v>504</v>
      </c>
      <c r="B256" s="25">
        <v>-1.6000000000000001E-4</v>
      </c>
      <c r="C256" s="25">
        <v>1.49E-2</v>
      </c>
      <c r="D256" s="25">
        <f t="shared" si="49"/>
        <v>1.5105E-2</v>
      </c>
      <c r="E256" s="25"/>
      <c r="F256" s="25">
        <f t="shared" si="50"/>
        <v>2.9239399999999999E-3</v>
      </c>
      <c r="G256" s="25">
        <f t="shared" si="51"/>
        <v>6.73383382E-2</v>
      </c>
      <c r="H256" s="25">
        <v>1.44E-2</v>
      </c>
      <c r="I256" s="25">
        <f t="shared" si="52"/>
        <v>1.4605E-2</v>
      </c>
      <c r="J256" s="25"/>
      <c r="K256" s="25">
        <f t="shared" si="53"/>
        <v>4.1184099999999994E-3</v>
      </c>
      <c r="L256" s="25">
        <f t="shared" si="54"/>
        <v>9.4846982299999993E-2</v>
      </c>
      <c r="M256" s="25">
        <v>7.5300000000000002E-3</v>
      </c>
      <c r="N256" s="25">
        <f t="shared" si="55"/>
        <v>7.7350000000000006E-3</v>
      </c>
      <c r="O256" s="25"/>
      <c r="P256" s="25">
        <f t="shared" si="56"/>
        <v>2.0444400000000007E-3</v>
      </c>
      <c r="Q256" s="25">
        <f t="shared" si="57"/>
        <v>4.7083453200000021E-2</v>
      </c>
      <c r="R256" s="25">
        <v>2.0899999999999998E-2</v>
      </c>
      <c r="S256" s="25">
        <f t="shared" si="58"/>
        <v>2.1104999999999999E-2</v>
      </c>
      <c r="T256" s="25"/>
      <c r="U256" s="25">
        <f t="shared" si="64"/>
        <v>5.6938399999999986E-3</v>
      </c>
      <c r="V256" s="25">
        <f t="shared" si="59"/>
        <v>0.13112913519999997</v>
      </c>
      <c r="W256" s="25">
        <v>4.7400000000000003E-3</v>
      </c>
      <c r="X256" s="25">
        <f t="shared" si="60"/>
        <v>4.9450000000000006E-3</v>
      </c>
      <c r="Y256" s="25"/>
      <c r="Z256" s="25">
        <f t="shared" si="61"/>
        <v>1.5377400000000005E-3</v>
      </c>
      <c r="AA256" s="25">
        <f t="shared" si="62"/>
        <v>3.5414152200000014E-2</v>
      </c>
      <c r="AB256" s="25">
        <v>-2.5000000000000001E-4</v>
      </c>
      <c r="AC256" s="25">
        <f t="shared" si="63"/>
        <v>-2.05E-4</v>
      </c>
    </row>
    <row r="257" spans="1:29" s="15" customFormat="1">
      <c r="A257" s="18">
        <v>505</v>
      </c>
      <c r="B257" s="25">
        <v>-1E-4</v>
      </c>
      <c r="C257" s="25">
        <v>1.4789999999999999E-2</v>
      </c>
      <c r="D257" s="25">
        <f t="shared" si="49"/>
        <v>1.4955E-2</v>
      </c>
      <c r="E257" s="25"/>
      <c r="F257" s="25">
        <f t="shared" si="50"/>
        <v>2.773939999999999E-3</v>
      </c>
      <c r="G257" s="25">
        <f t="shared" si="51"/>
        <v>6.3883838199999987E-2</v>
      </c>
      <c r="H257" s="25">
        <v>1.438E-2</v>
      </c>
      <c r="I257" s="25">
        <f t="shared" si="52"/>
        <v>1.4545000000000001E-2</v>
      </c>
      <c r="J257" s="25"/>
      <c r="K257" s="25">
        <f t="shared" si="53"/>
        <v>4.0584100000000001E-3</v>
      </c>
      <c r="L257" s="25">
        <f t="shared" si="54"/>
        <v>9.3465182300000005E-2</v>
      </c>
      <c r="M257" s="25">
        <v>7.4999999999999997E-3</v>
      </c>
      <c r="N257" s="25">
        <f t="shared" si="55"/>
        <v>7.6649999999999999E-3</v>
      </c>
      <c r="O257" s="25"/>
      <c r="P257" s="25">
        <f t="shared" si="56"/>
        <v>1.97444E-3</v>
      </c>
      <c r="Q257" s="25">
        <f t="shared" si="57"/>
        <v>4.5471353200000002E-2</v>
      </c>
      <c r="R257" s="25">
        <v>2.0969999999999999E-2</v>
      </c>
      <c r="S257" s="25">
        <f t="shared" si="58"/>
        <v>2.1134999999999998E-2</v>
      </c>
      <c r="T257" s="25"/>
      <c r="U257" s="25">
        <f t="shared" si="64"/>
        <v>5.7238399999999974E-3</v>
      </c>
      <c r="V257" s="25">
        <f t="shared" si="59"/>
        <v>0.13182003519999994</v>
      </c>
      <c r="W257" s="25">
        <v>4.79E-3</v>
      </c>
      <c r="X257" s="25">
        <f t="shared" si="60"/>
        <v>4.9550000000000002E-3</v>
      </c>
      <c r="Y257" s="25"/>
      <c r="Z257" s="25">
        <f t="shared" si="61"/>
        <v>1.5477400000000001E-3</v>
      </c>
      <c r="AA257" s="25">
        <f t="shared" si="62"/>
        <v>3.5644452200000003E-2</v>
      </c>
      <c r="AB257" s="25">
        <v>-2.3000000000000001E-4</v>
      </c>
      <c r="AC257" s="25">
        <f t="shared" si="63"/>
        <v>-1.65E-4</v>
      </c>
    </row>
    <row r="258" spans="1:29" s="15" customFormat="1">
      <c r="A258" s="18">
        <v>506</v>
      </c>
      <c r="B258" s="25">
        <v>-9.0000000000000006E-5</v>
      </c>
      <c r="C258" s="25">
        <v>1.482E-2</v>
      </c>
      <c r="D258" s="25">
        <f t="shared" si="49"/>
        <v>1.4985E-2</v>
      </c>
      <c r="E258" s="25"/>
      <c r="F258" s="25">
        <f t="shared" si="50"/>
        <v>2.8039399999999996E-3</v>
      </c>
      <c r="G258" s="25">
        <f t="shared" si="51"/>
        <v>6.4574738199999995E-2</v>
      </c>
      <c r="H258" s="25">
        <v>1.4449999999999999E-2</v>
      </c>
      <c r="I258" s="25">
        <f t="shared" si="52"/>
        <v>1.4615E-2</v>
      </c>
      <c r="J258" s="25"/>
      <c r="K258" s="25">
        <f t="shared" si="53"/>
        <v>4.128409999999999E-3</v>
      </c>
      <c r="L258" s="25">
        <f t="shared" si="54"/>
        <v>9.5077282299999982E-2</v>
      </c>
      <c r="M258" s="25">
        <v>7.5700000000000003E-3</v>
      </c>
      <c r="N258" s="25">
        <f t="shared" si="55"/>
        <v>7.7350000000000006E-3</v>
      </c>
      <c r="O258" s="25"/>
      <c r="P258" s="25">
        <f t="shared" si="56"/>
        <v>2.0444400000000007E-3</v>
      </c>
      <c r="Q258" s="25">
        <f t="shared" si="57"/>
        <v>4.7083453200000021E-2</v>
      </c>
      <c r="R258" s="25">
        <v>2.087E-2</v>
      </c>
      <c r="S258" s="25">
        <f t="shared" si="58"/>
        <v>2.1034999999999998E-2</v>
      </c>
      <c r="T258" s="25"/>
      <c r="U258" s="25">
        <f t="shared" si="64"/>
        <v>5.623839999999998E-3</v>
      </c>
      <c r="V258" s="25">
        <f t="shared" si="59"/>
        <v>0.12951703519999996</v>
      </c>
      <c r="W258" s="25">
        <v>4.7400000000000003E-3</v>
      </c>
      <c r="X258" s="25">
        <f t="shared" si="60"/>
        <v>4.9050000000000005E-3</v>
      </c>
      <c r="Y258" s="25"/>
      <c r="Z258" s="25">
        <f t="shared" si="61"/>
        <v>1.4977400000000004E-3</v>
      </c>
      <c r="AA258" s="25">
        <f t="shared" si="62"/>
        <v>3.449295220000001E-2</v>
      </c>
      <c r="AB258" s="25">
        <v>-2.4000000000000001E-4</v>
      </c>
      <c r="AC258" s="25">
        <f t="shared" si="63"/>
        <v>-1.65E-4</v>
      </c>
    </row>
    <row r="259" spans="1:29" s="15" customFormat="1">
      <c r="A259" s="18">
        <v>507</v>
      </c>
      <c r="B259" s="25">
        <v>-1E-4</v>
      </c>
      <c r="C259" s="25">
        <v>1.4630000000000001E-2</v>
      </c>
      <c r="D259" s="25">
        <f t="shared" ref="D259:D322" si="65">C259-AC259</f>
        <v>1.4830000000000001E-2</v>
      </c>
      <c r="E259" s="25"/>
      <c r="F259" s="25">
        <f t="shared" ref="F259:F322" si="66">D259-0.01218106</f>
        <v>2.6489400000000007E-3</v>
      </c>
      <c r="G259" s="25">
        <f t="shared" ref="G259:G322" si="67">F259*23.03</f>
        <v>6.1005088200000016E-2</v>
      </c>
      <c r="H259" s="25">
        <v>1.422E-2</v>
      </c>
      <c r="I259" s="25">
        <f t="shared" ref="I259:I322" si="68">H259-AC259</f>
        <v>1.4420000000000001E-2</v>
      </c>
      <c r="J259" s="25"/>
      <c r="K259" s="25">
        <f t="shared" ref="K259:K322" si="69">I259-0.01048659</f>
        <v>3.93341E-3</v>
      </c>
      <c r="L259" s="25">
        <f t="shared" ref="L259:L322" si="70">K259*23.03</f>
        <v>9.0586432300000005E-2</v>
      </c>
      <c r="M259" s="25">
        <v>7.4200000000000004E-3</v>
      </c>
      <c r="N259" s="25">
        <f t="shared" ref="N259:N322" si="71">M259-AC259</f>
        <v>7.62E-3</v>
      </c>
      <c r="O259" s="25"/>
      <c r="P259" s="25">
        <f t="shared" ref="P259:P322" si="72">N259-0.00569056</f>
        <v>1.9294400000000001E-3</v>
      </c>
      <c r="Q259" s="25">
        <f t="shared" ref="Q259:Q322" si="73">P259*23.03</f>
        <v>4.4435003200000003E-2</v>
      </c>
      <c r="R259" s="25">
        <v>2.0820000000000002E-2</v>
      </c>
      <c r="S259" s="25">
        <f t="shared" ref="S259:S322" si="74">R259-AC259</f>
        <v>2.102E-2</v>
      </c>
      <c r="T259" s="25"/>
      <c r="U259" s="25">
        <f t="shared" si="64"/>
        <v>5.6088400000000004E-3</v>
      </c>
      <c r="V259" s="25">
        <f t="shared" ref="V259:V322" si="75">U259*23.03</f>
        <v>0.12917158520000002</v>
      </c>
      <c r="W259" s="25">
        <v>4.7099999999999998E-3</v>
      </c>
      <c r="X259" s="25">
        <f t="shared" ref="X259:X322" si="76">W259-AC259</f>
        <v>4.9099999999999994E-3</v>
      </c>
      <c r="Y259" s="25"/>
      <c r="Z259" s="25">
        <f t="shared" ref="Z259:Z322" si="77">X259-0.00340726</f>
        <v>1.5027399999999994E-3</v>
      </c>
      <c r="AA259" s="25">
        <f t="shared" ref="AA259:AA322" si="78">Z259*23.03</f>
        <v>3.460810219999999E-2</v>
      </c>
      <c r="AB259" s="25">
        <v>-2.9999999999999997E-4</v>
      </c>
      <c r="AC259" s="25">
        <f t="shared" ref="AC259:AC322" si="79">(B259+AB259)/2</f>
        <v>-1.9999999999999998E-4</v>
      </c>
    </row>
    <row r="260" spans="1:29" s="15" customFormat="1">
      <c r="A260" s="18">
        <v>508</v>
      </c>
      <c r="B260" s="25">
        <v>-5.0000000000000002E-5</v>
      </c>
      <c r="C260" s="25">
        <v>1.4829999999999999E-2</v>
      </c>
      <c r="D260" s="25">
        <f t="shared" si="65"/>
        <v>1.4969999999999999E-2</v>
      </c>
      <c r="E260" s="25"/>
      <c r="F260" s="25">
        <f t="shared" si="66"/>
        <v>2.7889399999999984E-3</v>
      </c>
      <c r="G260" s="25">
        <f t="shared" si="67"/>
        <v>6.422928819999997E-2</v>
      </c>
      <c r="H260" s="25">
        <v>1.423E-2</v>
      </c>
      <c r="I260" s="25">
        <f t="shared" si="68"/>
        <v>1.4369999999999999E-2</v>
      </c>
      <c r="J260" s="25"/>
      <c r="K260" s="25">
        <f t="shared" si="69"/>
        <v>3.8834099999999986E-3</v>
      </c>
      <c r="L260" s="25">
        <f t="shared" si="70"/>
        <v>8.9434932299999978E-2</v>
      </c>
      <c r="M260" s="25">
        <v>7.5599999999999999E-3</v>
      </c>
      <c r="N260" s="25">
        <f t="shared" si="71"/>
        <v>7.7000000000000002E-3</v>
      </c>
      <c r="O260" s="25"/>
      <c r="P260" s="25">
        <f t="shared" si="72"/>
        <v>2.0094400000000004E-3</v>
      </c>
      <c r="Q260" s="25">
        <f t="shared" si="73"/>
        <v>4.6277403200000011E-2</v>
      </c>
      <c r="R260" s="25">
        <v>2.0830000000000001E-2</v>
      </c>
      <c r="S260" s="25">
        <f t="shared" si="74"/>
        <v>2.0970000000000003E-2</v>
      </c>
      <c r="T260" s="25"/>
      <c r="U260" s="25">
        <f t="shared" si="64"/>
        <v>5.5588400000000024E-3</v>
      </c>
      <c r="V260" s="25">
        <f t="shared" si="75"/>
        <v>0.12802008520000005</v>
      </c>
      <c r="W260" s="25">
        <v>4.6100000000000004E-3</v>
      </c>
      <c r="X260" s="25">
        <f t="shared" si="76"/>
        <v>4.7500000000000007E-3</v>
      </c>
      <c r="Y260" s="25"/>
      <c r="Z260" s="25">
        <f t="shared" si="77"/>
        <v>1.3427400000000007E-3</v>
      </c>
      <c r="AA260" s="25">
        <f t="shared" si="78"/>
        <v>3.0923302200000016E-2</v>
      </c>
      <c r="AB260" s="25">
        <v>-2.3000000000000001E-4</v>
      </c>
      <c r="AC260" s="25">
        <f t="shared" si="79"/>
        <v>-1.4000000000000001E-4</v>
      </c>
    </row>
    <row r="261" spans="1:29" s="15" customFormat="1">
      <c r="A261" s="18">
        <v>509</v>
      </c>
      <c r="B261" s="25">
        <v>-1.2999999999999999E-4</v>
      </c>
      <c r="C261" s="25">
        <v>1.4710000000000001E-2</v>
      </c>
      <c r="D261" s="25">
        <f t="shared" si="65"/>
        <v>1.4925000000000001E-2</v>
      </c>
      <c r="E261" s="25"/>
      <c r="F261" s="25">
        <f t="shared" si="66"/>
        <v>2.7439400000000003E-3</v>
      </c>
      <c r="G261" s="25">
        <f t="shared" si="67"/>
        <v>6.3192938200000007E-2</v>
      </c>
      <c r="H261" s="25">
        <v>1.409E-2</v>
      </c>
      <c r="I261" s="25">
        <f t="shared" si="68"/>
        <v>1.4305E-2</v>
      </c>
      <c r="J261" s="25"/>
      <c r="K261" s="25">
        <f t="shared" si="69"/>
        <v>3.8184099999999995E-3</v>
      </c>
      <c r="L261" s="25">
        <f t="shared" si="70"/>
        <v>8.7937982299999995E-2</v>
      </c>
      <c r="M261" s="25">
        <v>7.43E-3</v>
      </c>
      <c r="N261" s="25">
        <f t="shared" si="71"/>
        <v>7.6449999999999999E-3</v>
      </c>
      <c r="O261" s="25"/>
      <c r="P261" s="25">
        <f t="shared" si="72"/>
        <v>1.95444E-3</v>
      </c>
      <c r="Q261" s="25">
        <f t="shared" si="73"/>
        <v>4.5010753200000003E-2</v>
      </c>
      <c r="R261" s="25">
        <v>2.0570000000000001E-2</v>
      </c>
      <c r="S261" s="25">
        <f t="shared" si="74"/>
        <v>2.0785000000000001E-2</v>
      </c>
      <c r="T261" s="25"/>
      <c r="U261" s="25">
        <f t="shared" si="64"/>
        <v>5.3738400000000013E-3</v>
      </c>
      <c r="V261" s="25">
        <f t="shared" si="75"/>
        <v>0.12375953520000003</v>
      </c>
      <c r="W261" s="25">
        <v>4.62E-3</v>
      </c>
      <c r="X261" s="25">
        <f t="shared" si="76"/>
        <v>4.8349999999999999E-3</v>
      </c>
      <c r="Y261" s="25"/>
      <c r="Z261" s="25">
        <f t="shared" si="77"/>
        <v>1.4277399999999998E-3</v>
      </c>
      <c r="AA261" s="25">
        <f t="shared" si="78"/>
        <v>3.2880852199999998E-2</v>
      </c>
      <c r="AB261" s="25">
        <v>-2.9999999999999997E-4</v>
      </c>
      <c r="AC261" s="25">
        <f t="shared" si="79"/>
        <v>-2.1499999999999997E-4</v>
      </c>
    </row>
    <row r="262" spans="1:29" s="15" customFormat="1">
      <c r="A262" s="18">
        <v>510</v>
      </c>
      <c r="B262" s="25">
        <v>-1.0000000000000001E-5</v>
      </c>
      <c r="C262" s="25">
        <v>1.465E-2</v>
      </c>
      <c r="D262" s="25">
        <f t="shared" si="65"/>
        <v>1.478E-2</v>
      </c>
      <c r="E262" s="25"/>
      <c r="F262" s="25">
        <f t="shared" si="66"/>
        <v>2.5989399999999992E-3</v>
      </c>
      <c r="G262" s="25">
        <f t="shared" si="67"/>
        <v>5.9853588199999988E-2</v>
      </c>
      <c r="H262" s="25">
        <v>1.4069999999999999E-2</v>
      </c>
      <c r="I262" s="25">
        <f t="shared" si="68"/>
        <v>1.4199999999999999E-2</v>
      </c>
      <c r="J262" s="25"/>
      <c r="K262" s="25">
        <f t="shared" si="69"/>
        <v>3.7134099999999986E-3</v>
      </c>
      <c r="L262" s="25">
        <f t="shared" si="70"/>
        <v>8.5519832299999973E-2</v>
      </c>
      <c r="M262" s="25">
        <v>7.4900000000000001E-3</v>
      </c>
      <c r="N262" s="25">
        <f t="shared" si="71"/>
        <v>7.62E-3</v>
      </c>
      <c r="O262" s="25"/>
      <c r="P262" s="25">
        <f t="shared" si="72"/>
        <v>1.9294400000000001E-3</v>
      </c>
      <c r="Q262" s="25">
        <f t="shared" si="73"/>
        <v>4.4435003200000003E-2</v>
      </c>
      <c r="R262" s="25">
        <v>2.0580000000000001E-2</v>
      </c>
      <c r="S262" s="25">
        <f t="shared" si="74"/>
        <v>2.0710000000000003E-2</v>
      </c>
      <c r="T262" s="25"/>
      <c r="U262" s="25">
        <f t="shared" si="64"/>
        <v>5.2988400000000026E-3</v>
      </c>
      <c r="V262" s="25">
        <f t="shared" si="75"/>
        <v>0.12203228520000006</v>
      </c>
      <c r="W262" s="25">
        <v>4.6800000000000001E-3</v>
      </c>
      <c r="X262" s="25">
        <f t="shared" si="76"/>
        <v>4.81E-3</v>
      </c>
      <c r="Y262" s="25"/>
      <c r="Z262" s="25">
        <f t="shared" si="77"/>
        <v>1.40274E-3</v>
      </c>
      <c r="AA262" s="25">
        <f t="shared" si="78"/>
        <v>3.2305102199999998E-2</v>
      </c>
      <c r="AB262" s="25">
        <v>-2.5000000000000001E-4</v>
      </c>
      <c r="AC262" s="25">
        <f t="shared" si="79"/>
        <v>-1.3000000000000002E-4</v>
      </c>
    </row>
    <row r="263" spans="1:29" s="15" customFormat="1">
      <c r="A263" s="18">
        <v>511</v>
      </c>
      <c r="B263" s="25">
        <v>-1.1E-4</v>
      </c>
      <c r="C263" s="25">
        <v>1.46E-2</v>
      </c>
      <c r="D263" s="25">
        <f t="shared" si="65"/>
        <v>1.478E-2</v>
      </c>
      <c r="E263" s="25"/>
      <c r="F263" s="25">
        <f t="shared" si="66"/>
        <v>2.5989399999999992E-3</v>
      </c>
      <c r="G263" s="25">
        <f t="shared" si="67"/>
        <v>5.9853588199999988E-2</v>
      </c>
      <c r="H263" s="25">
        <v>1.4069999999999999E-2</v>
      </c>
      <c r="I263" s="25">
        <f t="shared" si="68"/>
        <v>1.4249999999999999E-2</v>
      </c>
      <c r="J263" s="25"/>
      <c r="K263" s="25">
        <f t="shared" si="69"/>
        <v>3.7634099999999983E-3</v>
      </c>
      <c r="L263" s="25">
        <f t="shared" si="70"/>
        <v>8.6671332299999959E-2</v>
      </c>
      <c r="M263" s="25">
        <v>7.4700000000000001E-3</v>
      </c>
      <c r="N263" s="25">
        <f t="shared" si="71"/>
        <v>7.6499999999999997E-3</v>
      </c>
      <c r="O263" s="25"/>
      <c r="P263" s="25">
        <f t="shared" si="72"/>
        <v>1.9594399999999998E-3</v>
      </c>
      <c r="Q263" s="25">
        <f t="shared" si="73"/>
        <v>4.5125903199999998E-2</v>
      </c>
      <c r="R263" s="25">
        <v>2.07E-2</v>
      </c>
      <c r="S263" s="25">
        <f t="shared" si="74"/>
        <v>2.0879999999999999E-2</v>
      </c>
      <c r="T263" s="25"/>
      <c r="U263" s="25">
        <f t="shared" si="64"/>
        <v>5.4688399999999991E-3</v>
      </c>
      <c r="V263" s="25">
        <f t="shared" si="75"/>
        <v>0.12594738519999998</v>
      </c>
      <c r="W263" s="25">
        <v>4.7200000000000002E-3</v>
      </c>
      <c r="X263" s="25">
        <f t="shared" si="76"/>
        <v>4.8999999999999998E-3</v>
      </c>
      <c r="Y263" s="25"/>
      <c r="Z263" s="25">
        <f t="shared" si="77"/>
        <v>1.4927399999999998E-3</v>
      </c>
      <c r="AA263" s="25">
        <f t="shared" si="78"/>
        <v>3.4377802199999995E-2</v>
      </c>
      <c r="AB263" s="25">
        <v>-2.5000000000000001E-4</v>
      </c>
      <c r="AC263" s="25">
        <f t="shared" si="79"/>
        <v>-1.8000000000000001E-4</v>
      </c>
    </row>
    <row r="264" spans="1:29" s="15" customFormat="1">
      <c r="A264" s="18">
        <v>512</v>
      </c>
      <c r="B264" s="25">
        <v>-1.8000000000000001E-4</v>
      </c>
      <c r="C264" s="25">
        <v>1.465E-2</v>
      </c>
      <c r="D264" s="25">
        <f t="shared" si="65"/>
        <v>1.4895E-2</v>
      </c>
      <c r="E264" s="25"/>
      <c r="F264" s="25">
        <f t="shared" si="66"/>
        <v>2.7139399999999998E-3</v>
      </c>
      <c r="G264" s="25">
        <f t="shared" si="67"/>
        <v>6.2502038199999999E-2</v>
      </c>
      <c r="H264" s="25">
        <v>1.4030000000000001E-2</v>
      </c>
      <c r="I264" s="25">
        <f t="shared" si="68"/>
        <v>1.4275000000000001E-2</v>
      </c>
      <c r="J264" s="25"/>
      <c r="K264" s="25">
        <f t="shared" si="69"/>
        <v>3.7884100000000007E-3</v>
      </c>
      <c r="L264" s="25">
        <f t="shared" si="70"/>
        <v>8.7247082300000015E-2</v>
      </c>
      <c r="M264" s="25">
        <v>7.5100000000000002E-3</v>
      </c>
      <c r="N264" s="25">
        <f t="shared" si="71"/>
        <v>7.7549999999999997E-3</v>
      </c>
      <c r="O264" s="25"/>
      <c r="P264" s="25">
        <f t="shared" si="72"/>
        <v>2.0644399999999999E-3</v>
      </c>
      <c r="Q264" s="25">
        <f t="shared" si="73"/>
        <v>4.7544053199999999E-2</v>
      </c>
      <c r="R264" s="25">
        <v>2.0580000000000001E-2</v>
      </c>
      <c r="S264" s="25">
        <f t="shared" si="74"/>
        <v>2.0825E-2</v>
      </c>
      <c r="T264" s="25"/>
      <c r="U264" s="25">
        <f t="shared" si="64"/>
        <v>5.4138399999999996E-3</v>
      </c>
      <c r="V264" s="25">
        <f t="shared" si="75"/>
        <v>0.1246807352</v>
      </c>
      <c r="W264" s="25">
        <v>4.6800000000000001E-3</v>
      </c>
      <c r="X264" s="25">
        <f t="shared" si="76"/>
        <v>4.9250000000000006E-3</v>
      </c>
      <c r="Y264" s="25"/>
      <c r="Z264" s="25">
        <f t="shared" si="77"/>
        <v>1.5177400000000005E-3</v>
      </c>
      <c r="AA264" s="25">
        <f t="shared" si="78"/>
        <v>3.4953552200000015E-2</v>
      </c>
      <c r="AB264" s="25">
        <v>-3.1E-4</v>
      </c>
      <c r="AC264" s="25">
        <f t="shared" si="79"/>
        <v>-2.4499999999999999E-4</v>
      </c>
    </row>
    <row r="265" spans="1:29" s="15" customFormat="1">
      <c r="A265" s="18">
        <v>513</v>
      </c>
      <c r="B265" s="25">
        <v>-1.1E-4</v>
      </c>
      <c r="C265" s="25">
        <v>1.447E-2</v>
      </c>
      <c r="D265" s="25">
        <f t="shared" si="65"/>
        <v>1.4659999999999999E-2</v>
      </c>
      <c r="E265" s="25"/>
      <c r="F265" s="25">
        <f t="shared" si="66"/>
        <v>2.4789399999999989E-3</v>
      </c>
      <c r="G265" s="25">
        <f t="shared" si="67"/>
        <v>5.7089988199999976E-2</v>
      </c>
      <c r="H265" s="25">
        <v>1.388E-2</v>
      </c>
      <c r="I265" s="25">
        <f t="shared" si="68"/>
        <v>1.4069999999999999E-2</v>
      </c>
      <c r="J265" s="25"/>
      <c r="K265" s="25">
        <f t="shared" si="69"/>
        <v>3.5834099999999987E-3</v>
      </c>
      <c r="L265" s="25">
        <f t="shared" si="70"/>
        <v>8.2525932299999979E-2</v>
      </c>
      <c r="M265" s="25">
        <v>7.3899999999999999E-3</v>
      </c>
      <c r="N265" s="25">
        <f t="shared" si="71"/>
        <v>7.5799999999999999E-3</v>
      </c>
      <c r="O265" s="25"/>
      <c r="P265" s="25">
        <f t="shared" si="72"/>
        <v>1.88944E-3</v>
      </c>
      <c r="Q265" s="25">
        <f t="shared" si="73"/>
        <v>4.3513803200000006E-2</v>
      </c>
      <c r="R265" s="25">
        <v>2.0469999999999999E-2</v>
      </c>
      <c r="S265" s="25">
        <f t="shared" si="74"/>
        <v>2.0659999999999998E-2</v>
      </c>
      <c r="T265" s="25"/>
      <c r="U265" s="25">
        <f t="shared" si="64"/>
        <v>5.2488399999999977E-3</v>
      </c>
      <c r="V265" s="25">
        <f t="shared" si="75"/>
        <v>0.12088078519999995</v>
      </c>
      <c r="W265" s="25">
        <v>4.6299999999999996E-3</v>
      </c>
      <c r="X265" s="25">
        <f t="shared" si="76"/>
        <v>4.8199999999999996E-3</v>
      </c>
      <c r="Y265" s="25"/>
      <c r="Z265" s="25">
        <f t="shared" si="77"/>
        <v>1.4127399999999996E-3</v>
      </c>
      <c r="AA265" s="25">
        <f t="shared" si="78"/>
        <v>3.2535402199999994E-2</v>
      </c>
      <c r="AB265" s="25">
        <v>-2.7E-4</v>
      </c>
      <c r="AC265" s="25">
        <f t="shared" si="79"/>
        <v>-1.9000000000000001E-4</v>
      </c>
    </row>
    <row r="266" spans="1:29" s="15" customFormat="1">
      <c r="A266" s="18">
        <v>514</v>
      </c>
      <c r="B266" s="25">
        <v>-6.8999999999999997E-5</v>
      </c>
      <c r="C266" s="25">
        <v>1.4590000000000001E-2</v>
      </c>
      <c r="D266" s="25">
        <f t="shared" si="65"/>
        <v>1.47545E-2</v>
      </c>
      <c r="E266" s="25"/>
      <c r="F266" s="25">
        <f t="shared" si="66"/>
        <v>2.5734399999999998E-3</v>
      </c>
      <c r="G266" s="25">
        <f t="shared" si="67"/>
        <v>5.9266323199999998E-2</v>
      </c>
      <c r="H266" s="25">
        <v>1.3979999999999999E-2</v>
      </c>
      <c r="I266" s="25">
        <f t="shared" si="68"/>
        <v>1.4144499999999999E-2</v>
      </c>
      <c r="J266" s="25"/>
      <c r="K266" s="25">
        <f t="shared" si="69"/>
        <v>3.6579099999999986E-3</v>
      </c>
      <c r="L266" s="25">
        <f t="shared" si="70"/>
        <v>8.4241667299999975E-2</v>
      </c>
      <c r="M266" s="25">
        <v>7.4099999999999999E-3</v>
      </c>
      <c r="N266" s="25">
        <f t="shared" si="71"/>
        <v>7.5744999999999996E-3</v>
      </c>
      <c r="O266" s="25"/>
      <c r="P266" s="25">
        <f t="shared" si="72"/>
        <v>1.8839399999999997E-3</v>
      </c>
      <c r="Q266" s="25">
        <f t="shared" si="73"/>
        <v>4.3387138199999994E-2</v>
      </c>
      <c r="R266" s="25">
        <v>2.0480000000000002E-2</v>
      </c>
      <c r="S266" s="25">
        <f t="shared" si="74"/>
        <v>2.0644500000000003E-2</v>
      </c>
      <c r="T266" s="25"/>
      <c r="U266" s="25">
        <f t="shared" si="64"/>
        <v>5.233340000000003E-3</v>
      </c>
      <c r="V266" s="25">
        <f t="shared" si="75"/>
        <v>0.12052382020000008</v>
      </c>
      <c r="W266" s="25">
        <v>4.5300000000000002E-3</v>
      </c>
      <c r="X266" s="25">
        <f t="shared" si="76"/>
        <v>4.6944999999999999E-3</v>
      </c>
      <c r="Y266" s="25"/>
      <c r="Z266" s="25">
        <f t="shared" si="77"/>
        <v>1.2872399999999998E-3</v>
      </c>
      <c r="AA266" s="25">
        <f t="shared" si="78"/>
        <v>2.9645137199999998E-2</v>
      </c>
      <c r="AB266" s="25">
        <v>-2.5999999999999998E-4</v>
      </c>
      <c r="AC266" s="25">
        <f t="shared" si="79"/>
        <v>-1.6449999999999999E-4</v>
      </c>
    </row>
    <row r="267" spans="1:29" s="15" customFormat="1">
      <c r="A267" s="18">
        <v>515</v>
      </c>
      <c r="B267" s="25">
        <v>-1E-4</v>
      </c>
      <c r="C267" s="25">
        <v>1.4290000000000001E-2</v>
      </c>
      <c r="D267" s="25">
        <f t="shared" si="65"/>
        <v>1.447E-2</v>
      </c>
      <c r="E267" s="25"/>
      <c r="F267" s="25">
        <f t="shared" si="66"/>
        <v>2.2889399999999997E-3</v>
      </c>
      <c r="G267" s="25">
        <f t="shared" si="67"/>
        <v>5.2714288199999994E-2</v>
      </c>
      <c r="H267" s="25">
        <v>1.3780000000000001E-2</v>
      </c>
      <c r="I267" s="25">
        <f t="shared" si="68"/>
        <v>1.396E-2</v>
      </c>
      <c r="J267" s="25"/>
      <c r="K267" s="25">
        <f t="shared" si="69"/>
        <v>3.4734099999999997E-3</v>
      </c>
      <c r="L267" s="25">
        <f t="shared" si="70"/>
        <v>7.9992632299999991E-2</v>
      </c>
      <c r="M267" s="25">
        <v>7.2500000000000004E-3</v>
      </c>
      <c r="N267" s="25">
        <f t="shared" si="71"/>
        <v>7.43E-3</v>
      </c>
      <c r="O267" s="25"/>
      <c r="P267" s="25">
        <f t="shared" si="72"/>
        <v>1.7394400000000001E-3</v>
      </c>
      <c r="Q267" s="25">
        <f t="shared" si="73"/>
        <v>4.0059303200000007E-2</v>
      </c>
      <c r="R267" s="25">
        <v>2.0320000000000001E-2</v>
      </c>
      <c r="S267" s="25">
        <f t="shared" si="74"/>
        <v>2.0500000000000001E-2</v>
      </c>
      <c r="T267" s="25"/>
      <c r="U267" s="25">
        <f t="shared" si="64"/>
        <v>5.0888400000000007E-3</v>
      </c>
      <c r="V267" s="25">
        <f t="shared" si="75"/>
        <v>0.11719598520000002</v>
      </c>
      <c r="W267" s="25">
        <v>4.5399999999999998E-3</v>
      </c>
      <c r="X267" s="25">
        <f t="shared" si="76"/>
        <v>4.7199999999999994E-3</v>
      </c>
      <c r="Y267" s="25"/>
      <c r="Z267" s="25">
        <f t="shared" si="77"/>
        <v>1.3127399999999993E-3</v>
      </c>
      <c r="AA267" s="25">
        <f t="shared" si="78"/>
        <v>3.0232402199999984E-2</v>
      </c>
      <c r="AB267" s="25">
        <v>-2.5999999999999998E-4</v>
      </c>
      <c r="AC267" s="25">
        <f t="shared" si="79"/>
        <v>-1.7999999999999998E-4</v>
      </c>
    </row>
    <row r="268" spans="1:29" s="15" customFormat="1">
      <c r="A268" s="18">
        <v>516</v>
      </c>
      <c r="B268" s="25">
        <v>-3.0000000000000001E-5</v>
      </c>
      <c r="C268" s="25">
        <v>1.4500000000000001E-2</v>
      </c>
      <c r="D268" s="25">
        <f t="shared" si="65"/>
        <v>1.4670000000000001E-2</v>
      </c>
      <c r="E268" s="25"/>
      <c r="F268" s="25">
        <f t="shared" si="66"/>
        <v>2.4889400000000002E-3</v>
      </c>
      <c r="G268" s="25">
        <f t="shared" si="67"/>
        <v>5.7320288200000007E-2</v>
      </c>
      <c r="H268" s="25">
        <v>1.389E-2</v>
      </c>
      <c r="I268" s="25">
        <f t="shared" si="68"/>
        <v>1.406E-2</v>
      </c>
      <c r="J268" s="25"/>
      <c r="K268" s="25">
        <f t="shared" si="69"/>
        <v>3.5734099999999991E-3</v>
      </c>
      <c r="L268" s="25">
        <f t="shared" si="70"/>
        <v>8.2295632299999977E-2</v>
      </c>
      <c r="M268" s="25">
        <v>7.3600000000000002E-3</v>
      </c>
      <c r="N268" s="25">
        <f t="shared" si="71"/>
        <v>7.5300000000000002E-3</v>
      </c>
      <c r="O268" s="25"/>
      <c r="P268" s="25">
        <f t="shared" si="72"/>
        <v>1.8394400000000003E-3</v>
      </c>
      <c r="Q268" s="25">
        <f t="shared" si="73"/>
        <v>4.2362303200000007E-2</v>
      </c>
      <c r="R268" s="25">
        <v>2.034E-2</v>
      </c>
      <c r="S268" s="25">
        <f t="shared" si="74"/>
        <v>2.051E-2</v>
      </c>
      <c r="T268" s="25"/>
      <c r="U268" s="25">
        <f t="shared" si="64"/>
        <v>5.0988400000000003E-3</v>
      </c>
      <c r="V268" s="25">
        <f t="shared" si="75"/>
        <v>0.11742628520000001</v>
      </c>
      <c r="W268" s="25">
        <v>4.4400000000000004E-3</v>
      </c>
      <c r="X268" s="25">
        <f t="shared" si="76"/>
        <v>4.6100000000000004E-3</v>
      </c>
      <c r="Y268" s="25"/>
      <c r="Z268" s="25">
        <f t="shared" si="77"/>
        <v>1.2027400000000003E-3</v>
      </c>
      <c r="AA268" s="25">
        <f t="shared" si="78"/>
        <v>2.7699102200000009E-2</v>
      </c>
      <c r="AB268" s="25">
        <v>-3.1E-4</v>
      </c>
      <c r="AC268" s="25">
        <f t="shared" si="79"/>
        <v>-1.7000000000000001E-4</v>
      </c>
    </row>
    <row r="269" spans="1:29" s="15" customFormat="1">
      <c r="A269" s="18">
        <v>517</v>
      </c>
      <c r="B269" s="25">
        <v>-1.1E-4</v>
      </c>
      <c r="C269" s="25">
        <v>1.434E-2</v>
      </c>
      <c r="D269" s="25">
        <f t="shared" si="65"/>
        <v>1.4540000000000001E-2</v>
      </c>
      <c r="E269" s="25"/>
      <c r="F269" s="25">
        <f t="shared" si="66"/>
        <v>2.3589400000000003E-3</v>
      </c>
      <c r="G269" s="25">
        <f t="shared" si="67"/>
        <v>5.4326388200000013E-2</v>
      </c>
      <c r="H269" s="25">
        <v>1.374E-2</v>
      </c>
      <c r="I269" s="25">
        <f t="shared" si="68"/>
        <v>1.3940000000000001E-2</v>
      </c>
      <c r="J269" s="25"/>
      <c r="K269" s="25">
        <f t="shared" si="69"/>
        <v>3.4534100000000005E-3</v>
      </c>
      <c r="L269" s="25">
        <f t="shared" si="70"/>
        <v>7.9532032300000013E-2</v>
      </c>
      <c r="M269" s="25">
        <v>7.2399999999999999E-3</v>
      </c>
      <c r="N269" s="25">
        <f t="shared" si="71"/>
        <v>7.4399999999999996E-3</v>
      </c>
      <c r="O269" s="25"/>
      <c r="P269" s="25">
        <f t="shared" si="72"/>
        <v>1.7494399999999997E-3</v>
      </c>
      <c r="Q269" s="25">
        <f t="shared" si="73"/>
        <v>4.0289603199999996E-2</v>
      </c>
      <c r="R269" s="25">
        <v>2.0209999999999999E-2</v>
      </c>
      <c r="S269" s="25">
        <f t="shared" si="74"/>
        <v>2.0409999999999998E-2</v>
      </c>
      <c r="T269" s="25"/>
      <c r="U269" s="25">
        <f t="shared" si="64"/>
        <v>4.9988399999999975E-3</v>
      </c>
      <c r="V269" s="25">
        <f t="shared" si="75"/>
        <v>0.11512328519999995</v>
      </c>
      <c r="W269" s="25">
        <v>4.5199999999999997E-3</v>
      </c>
      <c r="X269" s="25">
        <f t="shared" si="76"/>
        <v>4.7199999999999994E-3</v>
      </c>
      <c r="Y269" s="25"/>
      <c r="Z269" s="25">
        <f t="shared" si="77"/>
        <v>1.3127399999999993E-3</v>
      </c>
      <c r="AA269" s="25">
        <f t="shared" si="78"/>
        <v>3.0232402199999984E-2</v>
      </c>
      <c r="AB269" s="25">
        <v>-2.9E-4</v>
      </c>
      <c r="AC269" s="25">
        <f t="shared" si="79"/>
        <v>-2.0000000000000001E-4</v>
      </c>
    </row>
    <row r="270" spans="1:29" s="15" customFormat="1">
      <c r="A270" s="18">
        <v>518</v>
      </c>
      <c r="B270" s="25">
        <v>-4.0000000000000003E-5</v>
      </c>
      <c r="C270" s="25">
        <v>1.4319999999999999E-2</v>
      </c>
      <c r="D270" s="25">
        <f t="shared" si="65"/>
        <v>1.447E-2</v>
      </c>
      <c r="E270" s="25"/>
      <c r="F270" s="25">
        <f t="shared" si="66"/>
        <v>2.2889399999999997E-3</v>
      </c>
      <c r="G270" s="25">
        <f t="shared" si="67"/>
        <v>5.2714288199999994E-2</v>
      </c>
      <c r="H270" s="25">
        <v>1.376E-2</v>
      </c>
      <c r="I270" s="25">
        <f t="shared" si="68"/>
        <v>1.391E-2</v>
      </c>
      <c r="J270" s="25"/>
      <c r="K270" s="25">
        <f t="shared" si="69"/>
        <v>3.42341E-3</v>
      </c>
      <c r="L270" s="25">
        <f t="shared" si="70"/>
        <v>7.8841132300000005E-2</v>
      </c>
      <c r="M270" s="25">
        <v>7.2399999999999999E-3</v>
      </c>
      <c r="N270" s="25">
        <f t="shared" si="71"/>
        <v>7.3899999999999999E-3</v>
      </c>
      <c r="O270" s="25"/>
      <c r="P270" s="25">
        <f t="shared" si="72"/>
        <v>1.69944E-3</v>
      </c>
      <c r="Q270" s="25">
        <f t="shared" si="73"/>
        <v>3.9138103200000003E-2</v>
      </c>
      <c r="R270" s="25">
        <v>2.0129999999999999E-2</v>
      </c>
      <c r="S270" s="25">
        <f t="shared" si="74"/>
        <v>2.0279999999999999E-2</v>
      </c>
      <c r="T270" s="25"/>
      <c r="U270" s="25">
        <f t="shared" si="64"/>
        <v>4.8688399999999993E-3</v>
      </c>
      <c r="V270" s="25">
        <f t="shared" si="75"/>
        <v>0.11212938519999999</v>
      </c>
      <c r="W270" s="25">
        <v>4.4299999999999999E-3</v>
      </c>
      <c r="X270" s="25">
        <f t="shared" si="76"/>
        <v>4.5799999999999999E-3</v>
      </c>
      <c r="Y270" s="25"/>
      <c r="Z270" s="25">
        <f t="shared" si="77"/>
        <v>1.1727399999999998E-3</v>
      </c>
      <c r="AA270" s="25">
        <f t="shared" si="78"/>
        <v>2.7008202199999998E-2</v>
      </c>
      <c r="AB270" s="25">
        <v>-2.5999999999999998E-4</v>
      </c>
      <c r="AC270" s="25">
        <f t="shared" si="79"/>
        <v>-1.4999999999999999E-4</v>
      </c>
    </row>
    <row r="271" spans="1:29" s="15" customFormat="1">
      <c r="A271" s="18">
        <v>519</v>
      </c>
      <c r="B271" s="25">
        <v>-1.2999999999999999E-4</v>
      </c>
      <c r="C271" s="25">
        <v>1.434E-2</v>
      </c>
      <c r="D271" s="25">
        <f t="shared" si="65"/>
        <v>1.4535000000000001E-2</v>
      </c>
      <c r="E271" s="25"/>
      <c r="F271" s="25">
        <f t="shared" si="66"/>
        <v>2.3539400000000005E-3</v>
      </c>
      <c r="G271" s="25">
        <f t="shared" si="67"/>
        <v>5.4211238200000018E-2</v>
      </c>
      <c r="H271" s="25">
        <v>1.375E-2</v>
      </c>
      <c r="I271" s="25">
        <f t="shared" si="68"/>
        <v>1.3945000000000001E-2</v>
      </c>
      <c r="J271" s="25"/>
      <c r="K271" s="25">
        <f t="shared" si="69"/>
        <v>3.4584100000000003E-3</v>
      </c>
      <c r="L271" s="25">
        <f t="shared" si="70"/>
        <v>7.9647182300000008E-2</v>
      </c>
      <c r="M271" s="25">
        <v>7.2300000000000003E-3</v>
      </c>
      <c r="N271" s="25">
        <f t="shared" si="71"/>
        <v>7.4250000000000002E-3</v>
      </c>
      <c r="O271" s="25"/>
      <c r="P271" s="25">
        <f t="shared" si="72"/>
        <v>1.7344400000000003E-3</v>
      </c>
      <c r="Q271" s="25">
        <f t="shared" si="73"/>
        <v>3.9944153200000006E-2</v>
      </c>
      <c r="R271" s="25">
        <v>2.017E-2</v>
      </c>
      <c r="S271" s="25">
        <f t="shared" si="74"/>
        <v>2.0365000000000001E-2</v>
      </c>
      <c r="T271" s="25"/>
      <c r="U271" s="25">
        <f t="shared" ref="U271:U334" si="80">S271-0.01541116</f>
        <v>4.953840000000001E-3</v>
      </c>
      <c r="V271" s="25">
        <f t="shared" si="75"/>
        <v>0.11408693520000003</v>
      </c>
      <c r="W271" s="25">
        <v>4.47E-3</v>
      </c>
      <c r="X271" s="25">
        <f t="shared" si="76"/>
        <v>4.6649999999999999E-3</v>
      </c>
      <c r="Y271" s="25"/>
      <c r="Z271" s="25">
        <f t="shared" si="77"/>
        <v>1.2577399999999998E-3</v>
      </c>
      <c r="AA271" s="25">
        <f t="shared" si="78"/>
        <v>2.8965752199999997E-2</v>
      </c>
      <c r="AB271" s="25">
        <v>-2.5999999999999998E-4</v>
      </c>
      <c r="AC271" s="25">
        <f t="shared" si="79"/>
        <v>-1.9499999999999997E-4</v>
      </c>
    </row>
    <row r="272" spans="1:29" s="15" customFormat="1">
      <c r="A272" s="18">
        <v>520</v>
      </c>
      <c r="B272" s="25">
        <v>-3.0000000000000001E-5</v>
      </c>
      <c r="C272" s="25">
        <v>1.4319999999999999E-2</v>
      </c>
      <c r="D272" s="25">
        <f t="shared" si="65"/>
        <v>1.4454999999999999E-2</v>
      </c>
      <c r="E272" s="25"/>
      <c r="F272" s="25">
        <f t="shared" si="66"/>
        <v>2.2739399999999986E-3</v>
      </c>
      <c r="G272" s="25">
        <f t="shared" si="67"/>
        <v>5.2368838199999969E-2</v>
      </c>
      <c r="H272" s="25">
        <v>1.3780000000000001E-2</v>
      </c>
      <c r="I272" s="25">
        <f t="shared" si="68"/>
        <v>1.3915E-2</v>
      </c>
      <c r="J272" s="25"/>
      <c r="K272" s="25">
        <f t="shared" si="69"/>
        <v>3.4284099999999998E-3</v>
      </c>
      <c r="L272" s="25">
        <f t="shared" si="70"/>
        <v>7.89562823E-2</v>
      </c>
      <c r="M272" s="25">
        <v>7.2399999999999999E-3</v>
      </c>
      <c r="N272" s="25">
        <f t="shared" si="71"/>
        <v>7.3749999999999996E-3</v>
      </c>
      <c r="O272" s="25"/>
      <c r="P272" s="25">
        <f t="shared" si="72"/>
        <v>1.6844399999999997E-3</v>
      </c>
      <c r="Q272" s="25">
        <f t="shared" si="73"/>
        <v>3.8792653199999992E-2</v>
      </c>
      <c r="R272" s="25">
        <v>2.0070000000000001E-2</v>
      </c>
      <c r="S272" s="25">
        <f t="shared" si="74"/>
        <v>2.0205000000000001E-2</v>
      </c>
      <c r="T272" s="25"/>
      <c r="U272" s="25">
        <f t="shared" si="80"/>
        <v>4.7938400000000006E-3</v>
      </c>
      <c r="V272" s="25">
        <f t="shared" si="75"/>
        <v>0.11040213520000002</v>
      </c>
      <c r="W272" s="25">
        <v>4.3899999999999998E-3</v>
      </c>
      <c r="X272" s="25">
        <f t="shared" si="76"/>
        <v>4.5249999999999995E-3</v>
      </c>
      <c r="Y272" s="25"/>
      <c r="Z272" s="25">
        <f t="shared" si="77"/>
        <v>1.1177399999999994E-3</v>
      </c>
      <c r="AA272" s="25">
        <f t="shared" si="78"/>
        <v>2.574155219999999E-2</v>
      </c>
      <c r="AB272" s="25">
        <v>-2.4000000000000001E-4</v>
      </c>
      <c r="AC272" s="25">
        <f t="shared" si="79"/>
        <v>-1.35E-4</v>
      </c>
    </row>
    <row r="273" spans="1:29" s="15" customFormat="1">
      <c r="A273" s="18">
        <v>521</v>
      </c>
      <c r="B273" s="25">
        <v>-1.1E-4</v>
      </c>
      <c r="C273" s="25">
        <v>1.423E-2</v>
      </c>
      <c r="D273" s="25">
        <f t="shared" si="65"/>
        <v>1.4414999999999999E-2</v>
      </c>
      <c r="E273" s="25"/>
      <c r="F273" s="25">
        <f t="shared" si="66"/>
        <v>2.2339399999999985E-3</v>
      </c>
      <c r="G273" s="25">
        <f t="shared" si="67"/>
        <v>5.1447638199999965E-2</v>
      </c>
      <c r="H273" s="25">
        <v>1.359E-2</v>
      </c>
      <c r="I273" s="25">
        <f t="shared" si="68"/>
        <v>1.3774999999999999E-2</v>
      </c>
      <c r="J273" s="25"/>
      <c r="K273" s="25">
        <f t="shared" si="69"/>
        <v>3.2884099999999986E-3</v>
      </c>
      <c r="L273" s="25">
        <f t="shared" si="70"/>
        <v>7.5732082299999975E-2</v>
      </c>
      <c r="M273" s="25">
        <v>7.2199999999999999E-3</v>
      </c>
      <c r="N273" s="25">
        <f t="shared" si="71"/>
        <v>7.4050000000000001E-3</v>
      </c>
      <c r="O273" s="25"/>
      <c r="P273" s="25">
        <f t="shared" si="72"/>
        <v>1.7144400000000002E-3</v>
      </c>
      <c r="Q273" s="25">
        <f t="shared" si="73"/>
        <v>3.9483553200000007E-2</v>
      </c>
      <c r="R273" s="25">
        <v>1.9990000000000001E-2</v>
      </c>
      <c r="S273" s="25">
        <f t="shared" si="74"/>
        <v>2.0175000000000002E-2</v>
      </c>
      <c r="T273" s="25"/>
      <c r="U273" s="25">
        <f t="shared" si="80"/>
        <v>4.7638400000000018E-3</v>
      </c>
      <c r="V273" s="25">
        <f t="shared" si="75"/>
        <v>0.10971123520000005</v>
      </c>
      <c r="W273" s="25">
        <v>4.4299999999999999E-3</v>
      </c>
      <c r="X273" s="25">
        <f t="shared" si="76"/>
        <v>4.6150000000000002E-3</v>
      </c>
      <c r="Y273" s="25"/>
      <c r="Z273" s="25">
        <f t="shared" si="77"/>
        <v>1.2077400000000001E-3</v>
      </c>
      <c r="AA273" s="25">
        <f t="shared" si="78"/>
        <v>2.7814252200000004E-2</v>
      </c>
      <c r="AB273" s="25">
        <v>-2.5999999999999998E-4</v>
      </c>
      <c r="AC273" s="25">
        <f t="shared" si="79"/>
        <v>-1.85E-4</v>
      </c>
    </row>
    <row r="274" spans="1:29" s="15" customFormat="1">
      <c r="A274" s="18">
        <v>522</v>
      </c>
      <c r="B274" s="25">
        <v>-9.0000000000000006E-5</v>
      </c>
      <c r="C274" s="25">
        <v>1.4200000000000001E-2</v>
      </c>
      <c r="D274" s="25">
        <f t="shared" si="65"/>
        <v>1.4425E-2</v>
      </c>
      <c r="E274" s="25"/>
      <c r="F274" s="25">
        <f t="shared" si="66"/>
        <v>2.2439399999999998E-3</v>
      </c>
      <c r="G274" s="25">
        <f t="shared" si="67"/>
        <v>5.1677938199999995E-2</v>
      </c>
      <c r="H274" s="25">
        <v>1.3610000000000001E-2</v>
      </c>
      <c r="I274" s="25">
        <f t="shared" si="68"/>
        <v>1.3835E-2</v>
      </c>
      <c r="J274" s="25"/>
      <c r="K274" s="25">
        <f t="shared" si="69"/>
        <v>3.3484099999999996E-3</v>
      </c>
      <c r="L274" s="25">
        <f t="shared" si="70"/>
        <v>7.7113882299999992E-2</v>
      </c>
      <c r="M274" s="25">
        <v>7.1399999999999996E-3</v>
      </c>
      <c r="N274" s="25">
        <f t="shared" si="71"/>
        <v>7.365E-3</v>
      </c>
      <c r="O274" s="25"/>
      <c r="P274" s="25">
        <f t="shared" si="72"/>
        <v>1.6744400000000001E-3</v>
      </c>
      <c r="Q274" s="25">
        <f t="shared" si="73"/>
        <v>3.8562353200000003E-2</v>
      </c>
      <c r="R274" s="25">
        <v>1.9990000000000001E-2</v>
      </c>
      <c r="S274" s="25">
        <f t="shared" si="74"/>
        <v>2.0215E-2</v>
      </c>
      <c r="T274" s="25"/>
      <c r="U274" s="25">
        <f t="shared" si="80"/>
        <v>4.8038400000000002E-3</v>
      </c>
      <c r="V274" s="25">
        <f t="shared" si="75"/>
        <v>0.1106324352</v>
      </c>
      <c r="W274" s="25">
        <v>4.3400000000000001E-3</v>
      </c>
      <c r="X274" s="25">
        <f t="shared" si="76"/>
        <v>4.5650000000000005E-3</v>
      </c>
      <c r="Y274" s="25"/>
      <c r="Z274" s="25">
        <f t="shared" si="77"/>
        <v>1.1577400000000004E-3</v>
      </c>
      <c r="AA274" s="25">
        <f t="shared" si="78"/>
        <v>2.6662752200000011E-2</v>
      </c>
      <c r="AB274" s="25">
        <v>-3.6000000000000002E-4</v>
      </c>
      <c r="AC274" s="25">
        <f t="shared" si="79"/>
        <v>-2.2500000000000002E-4</v>
      </c>
    </row>
    <row r="275" spans="1:29" s="15" customFormat="1">
      <c r="A275" s="18">
        <v>523</v>
      </c>
      <c r="B275" s="25">
        <v>-1.2E-4</v>
      </c>
      <c r="C275" s="25">
        <v>1.4109999999999999E-2</v>
      </c>
      <c r="D275" s="25">
        <f t="shared" si="65"/>
        <v>1.4339999999999999E-2</v>
      </c>
      <c r="E275" s="25"/>
      <c r="F275" s="25">
        <f t="shared" si="66"/>
        <v>2.1589399999999981E-3</v>
      </c>
      <c r="G275" s="25">
        <f t="shared" si="67"/>
        <v>4.9720388199999958E-2</v>
      </c>
      <c r="H275" s="25">
        <v>1.3639999999999999E-2</v>
      </c>
      <c r="I275" s="25">
        <f t="shared" si="68"/>
        <v>1.3869999999999999E-2</v>
      </c>
      <c r="J275" s="25"/>
      <c r="K275" s="25">
        <f t="shared" si="69"/>
        <v>3.3834099999999982E-3</v>
      </c>
      <c r="L275" s="25">
        <f t="shared" si="70"/>
        <v>7.7919932299999967E-2</v>
      </c>
      <c r="M275" s="25">
        <v>7.1599999999999997E-3</v>
      </c>
      <c r="N275" s="25">
        <f t="shared" si="71"/>
        <v>7.3899999999999999E-3</v>
      </c>
      <c r="O275" s="25"/>
      <c r="P275" s="25">
        <f t="shared" si="72"/>
        <v>1.69944E-3</v>
      </c>
      <c r="Q275" s="25">
        <f t="shared" si="73"/>
        <v>3.9138103200000003E-2</v>
      </c>
      <c r="R275" s="25">
        <v>1.9910000000000001E-2</v>
      </c>
      <c r="S275" s="25">
        <f t="shared" si="74"/>
        <v>2.0140000000000002E-2</v>
      </c>
      <c r="T275" s="25"/>
      <c r="U275" s="25">
        <f t="shared" si="80"/>
        <v>4.7288400000000015E-3</v>
      </c>
      <c r="V275" s="25">
        <f t="shared" si="75"/>
        <v>0.10890518520000005</v>
      </c>
      <c r="W275" s="25">
        <v>4.3800000000000002E-3</v>
      </c>
      <c r="X275" s="25">
        <f t="shared" si="76"/>
        <v>4.6100000000000004E-3</v>
      </c>
      <c r="Y275" s="25"/>
      <c r="Z275" s="25">
        <f t="shared" si="77"/>
        <v>1.2027400000000003E-3</v>
      </c>
      <c r="AA275" s="25">
        <f t="shared" si="78"/>
        <v>2.7699102200000009E-2</v>
      </c>
      <c r="AB275" s="25">
        <v>-3.4000000000000002E-4</v>
      </c>
      <c r="AC275" s="25">
        <f t="shared" si="79"/>
        <v>-2.3000000000000001E-4</v>
      </c>
    </row>
    <row r="276" spans="1:29" s="15" customFormat="1">
      <c r="A276" s="18">
        <v>524</v>
      </c>
      <c r="B276" s="25">
        <v>-9.0000000000000006E-5</v>
      </c>
      <c r="C276" s="25">
        <v>1.421E-2</v>
      </c>
      <c r="D276" s="25">
        <f t="shared" si="65"/>
        <v>1.4415000000000001E-2</v>
      </c>
      <c r="E276" s="25"/>
      <c r="F276" s="25">
        <f t="shared" si="66"/>
        <v>2.2339400000000002E-3</v>
      </c>
      <c r="G276" s="25">
        <f t="shared" si="67"/>
        <v>5.1447638200000007E-2</v>
      </c>
      <c r="H276" s="25">
        <v>1.362E-2</v>
      </c>
      <c r="I276" s="25">
        <f t="shared" si="68"/>
        <v>1.3825E-2</v>
      </c>
      <c r="J276" s="25"/>
      <c r="K276" s="25">
        <f t="shared" si="69"/>
        <v>3.33841E-3</v>
      </c>
      <c r="L276" s="25">
        <f t="shared" si="70"/>
        <v>7.6883582300000003E-2</v>
      </c>
      <c r="M276" s="25">
        <v>7.2300000000000003E-3</v>
      </c>
      <c r="N276" s="25">
        <f t="shared" si="71"/>
        <v>7.4350000000000006E-3</v>
      </c>
      <c r="O276" s="25"/>
      <c r="P276" s="25">
        <f t="shared" si="72"/>
        <v>1.7444400000000007E-3</v>
      </c>
      <c r="Q276" s="25">
        <f t="shared" si="73"/>
        <v>4.0174453200000022E-2</v>
      </c>
      <c r="R276" s="25">
        <v>1.9910000000000001E-2</v>
      </c>
      <c r="S276" s="25">
        <f t="shared" si="74"/>
        <v>2.0115000000000001E-2</v>
      </c>
      <c r="T276" s="25"/>
      <c r="U276" s="25">
        <f t="shared" si="80"/>
        <v>4.7038400000000008E-3</v>
      </c>
      <c r="V276" s="25">
        <f t="shared" si="75"/>
        <v>0.10832943520000002</v>
      </c>
      <c r="W276" s="25">
        <v>4.3499999999999997E-3</v>
      </c>
      <c r="X276" s="25">
        <f t="shared" si="76"/>
        <v>4.555E-3</v>
      </c>
      <c r="Y276" s="25"/>
      <c r="Z276" s="25">
        <f t="shared" si="77"/>
        <v>1.14774E-3</v>
      </c>
      <c r="AA276" s="25">
        <f t="shared" si="78"/>
        <v>2.6432452200000001E-2</v>
      </c>
      <c r="AB276" s="25">
        <v>-3.2000000000000003E-4</v>
      </c>
      <c r="AC276" s="25">
        <f t="shared" si="79"/>
        <v>-2.0500000000000002E-4</v>
      </c>
    </row>
    <row r="277" spans="1:29" s="15" customFormat="1">
      <c r="A277" s="18">
        <v>525</v>
      </c>
      <c r="B277" s="25">
        <v>-6.0000000000000002E-5</v>
      </c>
      <c r="C277" s="25">
        <v>1.406E-2</v>
      </c>
      <c r="D277" s="25">
        <f t="shared" si="65"/>
        <v>1.4249999999999999E-2</v>
      </c>
      <c r="E277" s="25"/>
      <c r="F277" s="25">
        <f t="shared" si="66"/>
        <v>2.0689399999999983E-3</v>
      </c>
      <c r="G277" s="25">
        <f t="shared" si="67"/>
        <v>4.7647688199999962E-2</v>
      </c>
      <c r="H277" s="25">
        <v>1.3520000000000001E-2</v>
      </c>
      <c r="I277" s="25">
        <f t="shared" si="68"/>
        <v>1.371E-2</v>
      </c>
      <c r="J277" s="25"/>
      <c r="K277" s="25">
        <f t="shared" si="69"/>
        <v>3.2234099999999995E-3</v>
      </c>
      <c r="L277" s="25">
        <f t="shared" si="70"/>
        <v>7.4235132299999992E-2</v>
      </c>
      <c r="M277" s="25">
        <v>7.0800000000000004E-3</v>
      </c>
      <c r="N277" s="25">
        <f t="shared" si="71"/>
        <v>7.2700000000000004E-3</v>
      </c>
      <c r="O277" s="25"/>
      <c r="P277" s="25">
        <f t="shared" si="72"/>
        <v>1.5794400000000005E-3</v>
      </c>
      <c r="Q277" s="25">
        <f t="shared" si="73"/>
        <v>3.6374503200000012E-2</v>
      </c>
      <c r="R277" s="25">
        <v>1.975E-2</v>
      </c>
      <c r="S277" s="25">
        <f t="shared" si="74"/>
        <v>1.9939999999999999E-2</v>
      </c>
      <c r="T277" s="25"/>
      <c r="U277" s="25">
        <f t="shared" si="80"/>
        <v>4.5288399999999993E-3</v>
      </c>
      <c r="V277" s="25">
        <f t="shared" si="75"/>
        <v>0.10429918519999999</v>
      </c>
      <c r="W277" s="25">
        <v>4.3400000000000001E-3</v>
      </c>
      <c r="X277" s="25">
        <f t="shared" si="76"/>
        <v>4.5300000000000002E-3</v>
      </c>
      <c r="Y277" s="25"/>
      <c r="Z277" s="25">
        <f t="shared" si="77"/>
        <v>1.1227400000000001E-3</v>
      </c>
      <c r="AA277" s="25">
        <f t="shared" si="78"/>
        <v>2.5856702200000005E-2</v>
      </c>
      <c r="AB277" s="25">
        <v>-3.2000000000000003E-4</v>
      </c>
      <c r="AC277" s="25">
        <f t="shared" si="79"/>
        <v>-1.9000000000000001E-4</v>
      </c>
    </row>
    <row r="278" spans="1:29" s="15" customFormat="1">
      <c r="A278" s="18">
        <v>526</v>
      </c>
      <c r="B278" s="25">
        <v>-6.0000000000000002E-5</v>
      </c>
      <c r="C278" s="25">
        <v>1.3990000000000001E-2</v>
      </c>
      <c r="D278" s="25">
        <f t="shared" si="65"/>
        <v>1.4155000000000001E-2</v>
      </c>
      <c r="E278" s="25"/>
      <c r="F278" s="25">
        <f t="shared" si="66"/>
        <v>1.9739400000000004E-3</v>
      </c>
      <c r="G278" s="25">
        <f t="shared" si="67"/>
        <v>4.5459838200000012E-2</v>
      </c>
      <c r="H278" s="25">
        <v>1.354E-2</v>
      </c>
      <c r="I278" s="25">
        <f t="shared" si="68"/>
        <v>1.3705E-2</v>
      </c>
      <c r="J278" s="25"/>
      <c r="K278" s="25">
        <f t="shared" si="69"/>
        <v>3.2184099999999997E-3</v>
      </c>
      <c r="L278" s="25">
        <f t="shared" si="70"/>
        <v>7.4119982299999998E-2</v>
      </c>
      <c r="M278" s="25">
        <v>7.0299999999999998E-3</v>
      </c>
      <c r="N278" s="25">
        <f t="shared" si="71"/>
        <v>7.195E-3</v>
      </c>
      <c r="O278" s="25"/>
      <c r="P278" s="25">
        <f t="shared" si="72"/>
        <v>1.5044400000000001E-3</v>
      </c>
      <c r="Q278" s="25">
        <f t="shared" si="73"/>
        <v>3.4647253200000006E-2</v>
      </c>
      <c r="R278" s="25">
        <v>1.9709999999999998E-2</v>
      </c>
      <c r="S278" s="25">
        <f t="shared" si="74"/>
        <v>1.9874999999999997E-2</v>
      </c>
      <c r="T278" s="25"/>
      <c r="U278" s="25">
        <f t="shared" si="80"/>
        <v>4.4638399999999967E-3</v>
      </c>
      <c r="V278" s="25">
        <f t="shared" si="75"/>
        <v>0.10280223519999993</v>
      </c>
      <c r="W278" s="25">
        <v>4.3200000000000001E-3</v>
      </c>
      <c r="X278" s="25">
        <f t="shared" si="76"/>
        <v>4.4850000000000003E-3</v>
      </c>
      <c r="Y278" s="25"/>
      <c r="Z278" s="25">
        <f t="shared" si="77"/>
        <v>1.0777400000000002E-3</v>
      </c>
      <c r="AA278" s="25">
        <f t="shared" si="78"/>
        <v>2.4820352200000007E-2</v>
      </c>
      <c r="AB278" s="25">
        <v>-2.7E-4</v>
      </c>
      <c r="AC278" s="25">
        <f t="shared" si="79"/>
        <v>-1.65E-4</v>
      </c>
    </row>
    <row r="279" spans="1:29" s="15" customFormat="1">
      <c r="A279" s="18">
        <v>527</v>
      </c>
      <c r="B279" s="25">
        <v>-9.0000000000000006E-5</v>
      </c>
      <c r="C279" s="25">
        <v>1.405E-2</v>
      </c>
      <c r="D279" s="25">
        <f t="shared" si="65"/>
        <v>1.422E-2</v>
      </c>
      <c r="E279" s="25"/>
      <c r="F279" s="25">
        <f t="shared" si="66"/>
        <v>2.0389399999999995E-3</v>
      </c>
      <c r="G279" s="25">
        <f t="shared" si="67"/>
        <v>4.6956788199999988E-2</v>
      </c>
      <c r="H279" s="25">
        <v>1.354E-2</v>
      </c>
      <c r="I279" s="25">
        <f t="shared" si="68"/>
        <v>1.371E-2</v>
      </c>
      <c r="J279" s="25"/>
      <c r="K279" s="25">
        <f t="shared" si="69"/>
        <v>3.2234099999999995E-3</v>
      </c>
      <c r="L279" s="25">
        <f t="shared" si="70"/>
        <v>7.4235132299999992E-2</v>
      </c>
      <c r="M279" s="25">
        <v>7.0800000000000004E-3</v>
      </c>
      <c r="N279" s="25">
        <f t="shared" si="71"/>
        <v>7.2500000000000004E-3</v>
      </c>
      <c r="O279" s="25"/>
      <c r="P279" s="25">
        <f t="shared" si="72"/>
        <v>1.5594400000000005E-3</v>
      </c>
      <c r="Q279" s="25">
        <f t="shared" si="73"/>
        <v>3.5913903200000014E-2</v>
      </c>
      <c r="R279" s="25">
        <v>1.9699999999999999E-2</v>
      </c>
      <c r="S279" s="25">
        <f t="shared" si="74"/>
        <v>1.9869999999999999E-2</v>
      </c>
      <c r="T279" s="25"/>
      <c r="U279" s="25">
        <f t="shared" si="80"/>
        <v>4.4588399999999986E-3</v>
      </c>
      <c r="V279" s="25">
        <f t="shared" si="75"/>
        <v>0.10268708519999997</v>
      </c>
      <c r="W279" s="25">
        <v>4.3099999999999996E-3</v>
      </c>
      <c r="X279" s="25">
        <f t="shared" si="76"/>
        <v>4.4799999999999996E-3</v>
      </c>
      <c r="Y279" s="25"/>
      <c r="Z279" s="25">
        <f t="shared" si="77"/>
        <v>1.0727399999999995E-3</v>
      </c>
      <c r="AA279" s="25">
        <f t="shared" si="78"/>
        <v>2.4705202199999991E-2</v>
      </c>
      <c r="AB279" s="25">
        <v>-2.5000000000000001E-4</v>
      </c>
      <c r="AC279" s="25">
        <f t="shared" si="79"/>
        <v>-1.7000000000000001E-4</v>
      </c>
    </row>
    <row r="280" spans="1:29" s="15" customFormat="1">
      <c r="A280" s="18">
        <v>528</v>
      </c>
      <c r="B280" s="25">
        <v>-1.2E-4</v>
      </c>
      <c r="C280" s="25">
        <v>1.4019999999999999E-2</v>
      </c>
      <c r="D280" s="25">
        <f t="shared" si="65"/>
        <v>1.4209999999999999E-2</v>
      </c>
      <c r="E280" s="25"/>
      <c r="F280" s="25">
        <f t="shared" si="66"/>
        <v>2.0289399999999982E-3</v>
      </c>
      <c r="G280" s="25">
        <f t="shared" si="67"/>
        <v>4.6726488199999958E-2</v>
      </c>
      <c r="H280" s="25">
        <v>1.354E-2</v>
      </c>
      <c r="I280" s="25">
        <f t="shared" si="68"/>
        <v>1.3729999999999999E-2</v>
      </c>
      <c r="J280" s="25"/>
      <c r="K280" s="25">
        <f t="shared" si="69"/>
        <v>3.2434099999999987E-3</v>
      </c>
      <c r="L280" s="25">
        <f t="shared" si="70"/>
        <v>7.469573229999997E-2</v>
      </c>
      <c r="M280" s="25">
        <v>7.11E-3</v>
      </c>
      <c r="N280" s="25">
        <f t="shared" si="71"/>
        <v>7.3000000000000001E-3</v>
      </c>
      <c r="O280" s="25"/>
      <c r="P280" s="25">
        <f t="shared" si="72"/>
        <v>1.6094400000000002E-3</v>
      </c>
      <c r="Q280" s="25">
        <f t="shared" si="73"/>
        <v>3.7065403200000006E-2</v>
      </c>
      <c r="R280" s="25">
        <v>1.968E-2</v>
      </c>
      <c r="S280" s="25">
        <f t="shared" si="74"/>
        <v>1.9869999999999999E-2</v>
      </c>
      <c r="T280" s="25"/>
      <c r="U280" s="25">
        <f t="shared" si="80"/>
        <v>4.4588399999999986E-3</v>
      </c>
      <c r="V280" s="25">
        <f t="shared" si="75"/>
        <v>0.10268708519999997</v>
      </c>
      <c r="W280" s="25">
        <v>4.3299999999999996E-3</v>
      </c>
      <c r="X280" s="25">
        <f t="shared" si="76"/>
        <v>4.5199999999999997E-3</v>
      </c>
      <c r="Y280" s="25"/>
      <c r="Z280" s="25">
        <f t="shared" si="77"/>
        <v>1.1127399999999996E-3</v>
      </c>
      <c r="AA280" s="25">
        <f t="shared" si="78"/>
        <v>2.5626402199999992E-2</v>
      </c>
      <c r="AB280" s="25">
        <v>-2.5999999999999998E-4</v>
      </c>
      <c r="AC280" s="25">
        <f t="shared" si="79"/>
        <v>-1.8999999999999998E-4</v>
      </c>
    </row>
    <row r="281" spans="1:29" s="15" customFormat="1">
      <c r="A281" s="18">
        <v>529</v>
      </c>
      <c r="B281" s="25">
        <v>-1E-4</v>
      </c>
      <c r="C281" s="25">
        <v>1.396E-2</v>
      </c>
      <c r="D281" s="25">
        <f t="shared" si="65"/>
        <v>1.414E-2</v>
      </c>
      <c r="E281" s="25"/>
      <c r="F281" s="25">
        <f t="shared" si="66"/>
        <v>1.9589399999999993E-3</v>
      </c>
      <c r="G281" s="25">
        <f t="shared" si="67"/>
        <v>4.5114388199999987E-2</v>
      </c>
      <c r="H281" s="25">
        <v>1.3469999999999999E-2</v>
      </c>
      <c r="I281" s="25">
        <f t="shared" si="68"/>
        <v>1.3649999999999999E-2</v>
      </c>
      <c r="J281" s="25"/>
      <c r="K281" s="25">
        <f t="shared" si="69"/>
        <v>3.1634099999999984E-3</v>
      </c>
      <c r="L281" s="25">
        <f t="shared" si="70"/>
        <v>7.2853332299999962E-2</v>
      </c>
      <c r="M281" s="25">
        <v>7.0899999999999999E-3</v>
      </c>
      <c r="N281" s="25">
        <f t="shared" si="71"/>
        <v>7.2699999999999996E-3</v>
      </c>
      <c r="O281" s="25"/>
      <c r="P281" s="25">
        <f t="shared" si="72"/>
        <v>1.5794399999999997E-3</v>
      </c>
      <c r="Q281" s="25">
        <f t="shared" si="73"/>
        <v>3.6374503199999991E-2</v>
      </c>
      <c r="R281" s="25">
        <v>1.9570000000000001E-2</v>
      </c>
      <c r="S281" s="25">
        <f t="shared" si="74"/>
        <v>1.975E-2</v>
      </c>
      <c r="T281" s="25"/>
      <c r="U281" s="25">
        <f t="shared" si="80"/>
        <v>4.3388400000000001E-3</v>
      </c>
      <c r="V281" s="25">
        <f t="shared" si="75"/>
        <v>9.9923485200000009E-2</v>
      </c>
      <c r="W281" s="25">
        <v>4.2500000000000003E-3</v>
      </c>
      <c r="X281" s="25">
        <f t="shared" si="76"/>
        <v>4.4299999999999999E-3</v>
      </c>
      <c r="Y281" s="25"/>
      <c r="Z281" s="25">
        <f t="shared" si="77"/>
        <v>1.0227399999999998E-3</v>
      </c>
      <c r="AA281" s="25">
        <f t="shared" si="78"/>
        <v>2.3553702199999998E-2</v>
      </c>
      <c r="AB281" s="25">
        <v>-2.5999999999999998E-4</v>
      </c>
      <c r="AC281" s="25">
        <f t="shared" si="79"/>
        <v>-1.7999999999999998E-4</v>
      </c>
    </row>
    <row r="282" spans="1:29" s="15" customFormat="1">
      <c r="A282" s="18">
        <v>530</v>
      </c>
      <c r="B282" s="25">
        <v>-1.4999999999999999E-4</v>
      </c>
      <c r="C282" s="25">
        <v>1.3939999999999999E-2</v>
      </c>
      <c r="D282" s="25">
        <f t="shared" si="65"/>
        <v>1.4169999999999999E-2</v>
      </c>
      <c r="E282" s="25"/>
      <c r="F282" s="25">
        <f t="shared" si="66"/>
        <v>1.9889399999999981E-3</v>
      </c>
      <c r="G282" s="25">
        <f t="shared" si="67"/>
        <v>4.5805288199999961E-2</v>
      </c>
      <c r="H282" s="25">
        <v>1.3390000000000001E-2</v>
      </c>
      <c r="I282" s="25">
        <f t="shared" si="68"/>
        <v>1.362E-2</v>
      </c>
      <c r="J282" s="25"/>
      <c r="K282" s="25">
        <f t="shared" si="69"/>
        <v>3.1334099999999997E-3</v>
      </c>
      <c r="L282" s="25">
        <f t="shared" si="70"/>
        <v>7.2162432299999996E-2</v>
      </c>
      <c r="M282" s="25">
        <v>6.9699999999999996E-3</v>
      </c>
      <c r="N282" s="25">
        <f t="shared" si="71"/>
        <v>7.1999999999999998E-3</v>
      </c>
      <c r="O282" s="25"/>
      <c r="P282" s="25">
        <f t="shared" si="72"/>
        <v>1.5094399999999999E-3</v>
      </c>
      <c r="Q282" s="25">
        <f t="shared" si="73"/>
        <v>3.47624032E-2</v>
      </c>
      <c r="R282" s="25">
        <v>1.951E-2</v>
      </c>
      <c r="S282" s="25">
        <f t="shared" si="74"/>
        <v>1.9740000000000001E-2</v>
      </c>
      <c r="T282" s="25"/>
      <c r="U282" s="25">
        <f t="shared" si="80"/>
        <v>4.3288400000000005E-3</v>
      </c>
      <c r="V282" s="25">
        <f t="shared" si="75"/>
        <v>9.969318520000002E-2</v>
      </c>
      <c r="W282" s="25">
        <v>4.2500000000000003E-3</v>
      </c>
      <c r="X282" s="25">
        <f t="shared" si="76"/>
        <v>4.4800000000000005E-3</v>
      </c>
      <c r="Y282" s="25"/>
      <c r="Z282" s="25">
        <f t="shared" si="77"/>
        <v>1.0727400000000004E-3</v>
      </c>
      <c r="AA282" s="25">
        <f t="shared" si="78"/>
        <v>2.4705202200000012E-2</v>
      </c>
      <c r="AB282" s="25">
        <v>-3.1E-4</v>
      </c>
      <c r="AC282" s="25">
        <f t="shared" si="79"/>
        <v>-2.3000000000000001E-4</v>
      </c>
    </row>
    <row r="283" spans="1:29" s="15" customFormat="1">
      <c r="A283" s="18">
        <v>531</v>
      </c>
      <c r="B283" s="25">
        <v>-6.0000000000000002E-5</v>
      </c>
      <c r="C283" s="25">
        <v>1.387E-2</v>
      </c>
      <c r="D283" s="25">
        <f t="shared" si="65"/>
        <v>1.404E-2</v>
      </c>
      <c r="E283" s="25"/>
      <c r="F283" s="25">
        <f t="shared" si="66"/>
        <v>1.8589399999999999E-3</v>
      </c>
      <c r="G283" s="25">
        <f t="shared" si="67"/>
        <v>4.2811388200000002E-2</v>
      </c>
      <c r="H283" s="25">
        <v>1.3429999999999999E-2</v>
      </c>
      <c r="I283" s="25">
        <f t="shared" si="68"/>
        <v>1.3599999999999999E-2</v>
      </c>
      <c r="J283" s="25"/>
      <c r="K283" s="25">
        <f t="shared" si="69"/>
        <v>3.1134099999999987E-3</v>
      </c>
      <c r="L283" s="25">
        <f t="shared" si="70"/>
        <v>7.1701832299999976E-2</v>
      </c>
      <c r="M283" s="25">
        <v>6.9699999999999996E-3</v>
      </c>
      <c r="N283" s="25">
        <f t="shared" si="71"/>
        <v>7.1399999999999996E-3</v>
      </c>
      <c r="O283" s="25"/>
      <c r="P283" s="25">
        <f t="shared" si="72"/>
        <v>1.4494399999999998E-3</v>
      </c>
      <c r="Q283" s="25">
        <f t="shared" si="73"/>
        <v>3.3380603199999997E-2</v>
      </c>
      <c r="R283" s="25">
        <v>1.951E-2</v>
      </c>
      <c r="S283" s="25">
        <f t="shared" si="74"/>
        <v>1.968E-2</v>
      </c>
      <c r="T283" s="25"/>
      <c r="U283" s="25">
        <f t="shared" si="80"/>
        <v>4.2688399999999994E-3</v>
      </c>
      <c r="V283" s="25">
        <f t="shared" si="75"/>
        <v>9.831138519999999E-2</v>
      </c>
      <c r="W283" s="25">
        <v>4.2199999999999998E-3</v>
      </c>
      <c r="X283" s="25">
        <f t="shared" si="76"/>
        <v>4.3899999999999998E-3</v>
      </c>
      <c r="Y283" s="25"/>
      <c r="Z283" s="25">
        <f t="shared" si="77"/>
        <v>9.8273999999999974E-4</v>
      </c>
      <c r="AA283" s="25">
        <f t="shared" si="78"/>
        <v>2.2632502199999995E-2</v>
      </c>
      <c r="AB283" s="25">
        <v>-2.7999999999999998E-4</v>
      </c>
      <c r="AC283" s="25">
        <f t="shared" si="79"/>
        <v>-1.6999999999999999E-4</v>
      </c>
    </row>
    <row r="284" spans="1:29" s="15" customFormat="1">
      <c r="A284" s="18">
        <v>532</v>
      </c>
      <c r="B284" s="25">
        <v>-1E-4</v>
      </c>
      <c r="C284" s="25">
        <v>1.387E-2</v>
      </c>
      <c r="D284" s="25">
        <f t="shared" si="65"/>
        <v>1.4080000000000001E-2</v>
      </c>
      <c r="E284" s="25"/>
      <c r="F284" s="25">
        <f t="shared" si="66"/>
        <v>1.89894E-3</v>
      </c>
      <c r="G284" s="25">
        <f t="shared" si="67"/>
        <v>4.3732588200000005E-2</v>
      </c>
      <c r="H284" s="25">
        <v>1.338E-2</v>
      </c>
      <c r="I284" s="25">
        <f t="shared" si="68"/>
        <v>1.359E-2</v>
      </c>
      <c r="J284" s="25"/>
      <c r="K284" s="25">
        <f t="shared" si="69"/>
        <v>3.1034099999999992E-3</v>
      </c>
      <c r="L284" s="25">
        <f t="shared" si="70"/>
        <v>7.1471532299999987E-2</v>
      </c>
      <c r="M284" s="25">
        <v>7.0299999999999998E-3</v>
      </c>
      <c r="N284" s="25">
        <f t="shared" si="71"/>
        <v>7.2399999999999999E-3</v>
      </c>
      <c r="O284" s="25"/>
      <c r="P284" s="25">
        <f t="shared" si="72"/>
        <v>1.54944E-3</v>
      </c>
      <c r="Q284" s="25">
        <f t="shared" si="73"/>
        <v>3.5683603200000004E-2</v>
      </c>
      <c r="R284" s="25">
        <v>1.9480000000000001E-2</v>
      </c>
      <c r="S284" s="25">
        <f t="shared" si="74"/>
        <v>1.9689999999999999E-2</v>
      </c>
      <c r="T284" s="25"/>
      <c r="U284" s="25">
        <f t="shared" si="80"/>
        <v>4.278839999999999E-3</v>
      </c>
      <c r="V284" s="25">
        <f t="shared" si="75"/>
        <v>9.8541685199999979E-2</v>
      </c>
      <c r="W284" s="25">
        <v>4.2500000000000003E-3</v>
      </c>
      <c r="X284" s="25">
        <f t="shared" si="76"/>
        <v>4.4600000000000004E-3</v>
      </c>
      <c r="Y284" s="25"/>
      <c r="Z284" s="25">
        <f t="shared" si="77"/>
        <v>1.0527400000000004E-3</v>
      </c>
      <c r="AA284" s="25">
        <f t="shared" si="78"/>
        <v>2.424460220000001E-2</v>
      </c>
      <c r="AB284" s="25">
        <v>-3.2000000000000003E-4</v>
      </c>
      <c r="AC284" s="25">
        <f t="shared" si="79"/>
        <v>-2.1000000000000001E-4</v>
      </c>
    </row>
    <row r="285" spans="1:29" s="15" customFormat="1">
      <c r="A285" s="18">
        <v>533</v>
      </c>
      <c r="B285" s="25">
        <v>-9.0000000000000006E-5</v>
      </c>
      <c r="C285" s="25">
        <v>1.3809999999999999E-2</v>
      </c>
      <c r="D285" s="25">
        <f t="shared" si="65"/>
        <v>1.3994999999999999E-2</v>
      </c>
      <c r="E285" s="25"/>
      <c r="F285" s="25">
        <f t="shared" si="66"/>
        <v>1.8139399999999983E-3</v>
      </c>
      <c r="G285" s="25">
        <f t="shared" si="67"/>
        <v>4.1775038199999961E-2</v>
      </c>
      <c r="H285" s="25">
        <v>1.341E-2</v>
      </c>
      <c r="I285" s="25">
        <f t="shared" si="68"/>
        <v>1.3594999999999999E-2</v>
      </c>
      <c r="J285" s="25"/>
      <c r="K285" s="25">
        <f t="shared" si="69"/>
        <v>3.108409999999999E-3</v>
      </c>
      <c r="L285" s="25">
        <f t="shared" si="70"/>
        <v>7.1586682299999982E-2</v>
      </c>
      <c r="M285" s="25">
        <v>6.9800000000000001E-3</v>
      </c>
      <c r="N285" s="25">
        <f t="shared" si="71"/>
        <v>7.1650000000000004E-3</v>
      </c>
      <c r="O285" s="25"/>
      <c r="P285" s="25">
        <f t="shared" si="72"/>
        <v>1.4744400000000005E-3</v>
      </c>
      <c r="Q285" s="25">
        <f t="shared" si="73"/>
        <v>3.3956353200000011E-2</v>
      </c>
      <c r="R285" s="25">
        <v>1.9460000000000002E-2</v>
      </c>
      <c r="S285" s="25">
        <f t="shared" si="74"/>
        <v>1.9645000000000003E-2</v>
      </c>
      <c r="T285" s="25"/>
      <c r="U285" s="25">
        <f t="shared" si="80"/>
        <v>4.2338400000000026E-3</v>
      </c>
      <c r="V285" s="25">
        <f t="shared" si="75"/>
        <v>9.7505335200000071E-2</v>
      </c>
      <c r="W285" s="25">
        <v>4.1999999999999997E-3</v>
      </c>
      <c r="X285" s="25">
        <f t="shared" si="76"/>
        <v>4.385E-3</v>
      </c>
      <c r="Y285" s="25"/>
      <c r="Z285" s="25">
        <f t="shared" si="77"/>
        <v>9.7773999999999995E-4</v>
      </c>
      <c r="AA285" s="25">
        <f t="shared" si="78"/>
        <v>2.25173522E-2</v>
      </c>
      <c r="AB285" s="25">
        <v>-2.7999999999999998E-4</v>
      </c>
      <c r="AC285" s="25">
        <f t="shared" si="79"/>
        <v>-1.85E-4</v>
      </c>
    </row>
    <row r="286" spans="1:29" s="15" customFormat="1">
      <c r="A286" s="18">
        <v>534</v>
      </c>
      <c r="B286" s="25">
        <v>-1.8000000000000001E-4</v>
      </c>
      <c r="C286" s="25">
        <v>1.371E-2</v>
      </c>
      <c r="D286" s="25">
        <f t="shared" si="65"/>
        <v>1.3945000000000001E-2</v>
      </c>
      <c r="E286" s="25"/>
      <c r="F286" s="25">
        <f t="shared" si="66"/>
        <v>1.7639400000000003E-3</v>
      </c>
      <c r="G286" s="25">
        <f t="shared" si="67"/>
        <v>4.062353820000001E-2</v>
      </c>
      <c r="H286" s="25">
        <v>1.3299999999999999E-2</v>
      </c>
      <c r="I286" s="25">
        <f t="shared" si="68"/>
        <v>1.3535E-2</v>
      </c>
      <c r="J286" s="25"/>
      <c r="K286" s="25">
        <f t="shared" si="69"/>
        <v>3.0484099999999997E-3</v>
      </c>
      <c r="L286" s="25">
        <f t="shared" si="70"/>
        <v>7.0204882299999993E-2</v>
      </c>
      <c r="M286" s="25">
        <v>6.8300000000000001E-3</v>
      </c>
      <c r="N286" s="25">
        <f t="shared" si="71"/>
        <v>7.0650000000000001E-3</v>
      </c>
      <c r="O286" s="25"/>
      <c r="P286" s="25">
        <f t="shared" si="72"/>
        <v>1.3744400000000002E-3</v>
      </c>
      <c r="Q286" s="25">
        <f t="shared" si="73"/>
        <v>3.1653353200000005E-2</v>
      </c>
      <c r="R286" s="25">
        <v>1.9400000000000001E-2</v>
      </c>
      <c r="S286" s="25">
        <f t="shared" si="74"/>
        <v>1.9635E-2</v>
      </c>
      <c r="T286" s="25"/>
      <c r="U286" s="25">
        <f t="shared" si="80"/>
        <v>4.2238399999999995E-3</v>
      </c>
      <c r="V286" s="25">
        <f t="shared" si="75"/>
        <v>9.7275035199999998E-2</v>
      </c>
      <c r="W286" s="25">
        <v>4.15E-3</v>
      </c>
      <c r="X286" s="25">
        <f t="shared" si="76"/>
        <v>4.385E-3</v>
      </c>
      <c r="Y286" s="25"/>
      <c r="Z286" s="25">
        <f t="shared" si="77"/>
        <v>9.7773999999999995E-4</v>
      </c>
      <c r="AA286" s="25">
        <f t="shared" si="78"/>
        <v>2.25173522E-2</v>
      </c>
      <c r="AB286" s="25">
        <v>-2.9E-4</v>
      </c>
      <c r="AC286" s="25">
        <f t="shared" si="79"/>
        <v>-2.3500000000000002E-4</v>
      </c>
    </row>
    <row r="287" spans="1:29" s="15" customFormat="1">
      <c r="A287" s="18">
        <v>535</v>
      </c>
      <c r="B287" s="25">
        <v>-6.8999999999999997E-5</v>
      </c>
      <c r="C287" s="25">
        <v>1.3679999999999999E-2</v>
      </c>
      <c r="D287" s="25">
        <f t="shared" si="65"/>
        <v>1.3839499999999999E-2</v>
      </c>
      <c r="E287" s="25"/>
      <c r="F287" s="25">
        <f t="shared" si="66"/>
        <v>1.6584399999999989E-3</v>
      </c>
      <c r="G287" s="25">
        <f t="shared" si="67"/>
        <v>3.8193873199999978E-2</v>
      </c>
      <c r="H287" s="25">
        <v>1.321E-2</v>
      </c>
      <c r="I287" s="25">
        <f t="shared" si="68"/>
        <v>1.3369499999999999E-2</v>
      </c>
      <c r="J287" s="25"/>
      <c r="K287" s="25">
        <f t="shared" si="69"/>
        <v>2.8829099999999989E-3</v>
      </c>
      <c r="L287" s="25">
        <f t="shared" si="70"/>
        <v>6.6393417299999979E-2</v>
      </c>
      <c r="M287" s="25">
        <v>6.8799999999999998E-3</v>
      </c>
      <c r="N287" s="25">
        <f t="shared" si="71"/>
        <v>7.0394999999999998E-3</v>
      </c>
      <c r="O287" s="25"/>
      <c r="P287" s="25">
        <f t="shared" si="72"/>
        <v>1.3489399999999999E-3</v>
      </c>
      <c r="Q287" s="25">
        <f t="shared" si="73"/>
        <v>3.1066088199999998E-2</v>
      </c>
      <c r="R287" s="25">
        <v>1.9259999999999999E-2</v>
      </c>
      <c r="S287" s="25">
        <f t="shared" si="74"/>
        <v>1.9419499999999999E-2</v>
      </c>
      <c r="T287" s="25"/>
      <c r="U287" s="25">
        <f t="shared" si="80"/>
        <v>4.0083399999999991E-3</v>
      </c>
      <c r="V287" s="25">
        <f t="shared" si="75"/>
        <v>9.2312070199999985E-2</v>
      </c>
      <c r="W287" s="25">
        <v>4.1700000000000001E-3</v>
      </c>
      <c r="X287" s="25">
        <f t="shared" si="76"/>
        <v>4.3295E-3</v>
      </c>
      <c r="Y287" s="25"/>
      <c r="Z287" s="25">
        <f t="shared" si="77"/>
        <v>9.2223999999999995E-4</v>
      </c>
      <c r="AA287" s="25">
        <f t="shared" si="78"/>
        <v>2.1239187199999999E-2</v>
      </c>
      <c r="AB287" s="25">
        <v>-2.5000000000000001E-4</v>
      </c>
      <c r="AC287" s="25">
        <f t="shared" si="79"/>
        <v>-1.595E-4</v>
      </c>
    </row>
    <row r="288" spans="1:29" s="15" customFormat="1">
      <c r="A288" s="18">
        <v>536</v>
      </c>
      <c r="B288" s="25">
        <v>-9.0000000000000006E-5</v>
      </c>
      <c r="C288" s="25">
        <v>1.3650000000000001E-2</v>
      </c>
      <c r="D288" s="25">
        <f t="shared" si="65"/>
        <v>1.3820000000000001E-2</v>
      </c>
      <c r="E288" s="25"/>
      <c r="F288" s="25">
        <f t="shared" si="66"/>
        <v>1.6389400000000002E-3</v>
      </c>
      <c r="G288" s="25">
        <f t="shared" si="67"/>
        <v>3.7744788200000004E-2</v>
      </c>
      <c r="H288" s="25">
        <v>1.3270000000000001E-2</v>
      </c>
      <c r="I288" s="25">
        <f t="shared" si="68"/>
        <v>1.3440000000000001E-2</v>
      </c>
      <c r="J288" s="25"/>
      <c r="K288" s="25">
        <f t="shared" si="69"/>
        <v>2.9534100000000001E-3</v>
      </c>
      <c r="L288" s="25">
        <f t="shared" si="70"/>
        <v>6.8017032300000002E-2</v>
      </c>
      <c r="M288" s="25">
        <v>6.8799999999999998E-3</v>
      </c>
      <c r="N288" s="25">
        <f t="shared" si="71"/>
        <v>7.0499999999999998E-3</v>
      </c>
      <c r="O288" s="25"/>
      <c r="P288" s="25">
        <f t="shared" si="72"/>
        <v>1.35944E-3</v>
      </c>
      <c r="Q288" s="25">
        <f t="shared" si="73"/>
        <v>3.1307903200000001E-2</v>
      </c>
      <c r="R288" s="25">
        <v>1.942E-2</v>
      </c>
      <c r="S288" s="25">
        <f t="shared" si="74"/>
        <v>1.959E-2</v>
      </c>
      <c r="T288" s="25"/>
      <c r="U288" s="25">
        <f t="shared" si="80"/>
        <v>4.1788399999999996E-3</v>
      </c>
      <c r="V288" s="25">
        <f t="shared" si="75"/>
        <v>9.6238685199999993E-2</v>
      </c>
      <c r="W288" s="25">
        <v>4.1999999999999997E-3</v>
      </c>
      <c r="X288" s="25">
        <f t="shared" si="76"/>
        <v>4.3699999999999998E-3</v>
      </c>
      <c r="Y288" s="25"/>
      <c r="Z288" s="25">
        <f t="shared" si="77"/>
        <v>9.6273999999999969E-4</v>
      </c>
      <c r="AA288" s="25">
        <f t="shared" si="78"/>
        <v>2.2171902199999993E-2</v>
      </c>
      <c r="AB288" s="25">
        <v>-2.5000000000000001E-4</v>
      </c>
      <c r="AC288" s="25">
        <f t="shared" si="79"/>
        <v>-1.7000000000000001E-4</v>
      </c>
    </row>
    <row r="289" spans="1:29" s="15" customFormat="1">
      <c r="A289" s="18">
        <v>537</v>
      </c>
      <c r="B289" s="25">
        <v>1.0000000000000001E-5</v>
      </c>
      <c r="C289" s="25">
        <v>1.374E-2</v>
      </c>
      <c r="D289" s="25">
        <f t="shared" si="65"/>
        <v>1.3860000000000001E-2</v>
      </c>
      <c r="E289" s="25"/>
      <c r="F289" s="25">
        <f t="shared" si="66"/>
        <v>1.6789400000000003E-3</v>
      </c>
      <c r="G289" s="25">
        <f t="shared" si="67"/>
        <v>3.8665988200000008E-2</v>
      </c>
      <c r="H289" s="25">
        <v>1.325E-2</v>
      </c>
      <c r="I289" s="25">
        <f t="shared" si="68"/>
        <v>1.337E-2</v>
      </c>
      <c r="J289" s="25"/>
      <c r="K289" s="25">
        <f t="shared" si="69"/>
        <v>2.8834099999999994E-3</v>
      </c>
      <c r="L289" s="25">
        <f t="shared" si="70"/>
        <v>6.6404932299999997E-2</v>
      </c>
      <c r="M289" s="25">
        <v>6.9100000000000003E-3</v>
      </c>
      <c r="N289" s="25">
        <f t="shared" si="71"/>
        <v>7.0300000000000007E-3</v>
      </c>
      <c r="O289" s="25"/>
      <c r="P289" s="25">
        <f t="shared" si="72"/>
        <v>1.3394400000000008E-3</v>
      </c>
      <c r="Q289" s="25">
        <f t="shared" si="73"/>
        <v>3.084730320000002E-2</v>
      </c>
      <c r="R289" s="25">
        <v>1.9369999999999998E-2</v>
      </c>
      <c r="S289" s="25">
        <f t="shared" si="74"/>
        <v>1.9489999999999997E-2</v>
      </c>
      <c r="T289" s="25"/>
      <c r="U289" s="25">
        <f t="shared" si="80"/>
        <v>4.0788399999999968E-3</v>
      </c>
      <c r="V289" s="25">
        <f t="shared" si="75"/>
        <v>9.3935685199999924E-2</v>
      </c>
      <c r="W289" s="25">
        <v>4.1099999999999999E-3</v>
      </c>
      <c r="X289" s="25">
        <f t="shared" si="76"/>
        <v>4.2300000000000003E-3</v>
      </c>
      <c r="Y289" s="25"/>
      <c r="Z289" s="25">
        <f t="shared" si="77"/>
        <v>8.2274000000000019E-4</v>
      </c>
      <c r="AA289" s="25">
        <f t="shared" si="78"/>
        <v>1.8947702200000006E-2</v>
      </c>
      <c r="AB289" s="25">
        <v>-2.5000000000000001E-4</v>
      </c>
      <c r="AC289" s="25">
        <f t="shared" si="79"/>
        <v>-1.2E-4</v>
      </c>
    </row>
    <row r="290" spans="1:29" s="15" customFormat="1">
      <c r="A290" s="18">
        <v>538</v>
      </c>
      <c r="B290" s="25">
        <v>-4.0000000000000003E-5</v>
      </c>
      <c r="C290" s="25">
        <v>1.3599999999999999E-2</v>
      </c>
      <c r="D290" s="25">
        <f t="shared" si="65"/>
        <v>1.375E-2</v>
      </c>
      <c r="E290" s="25"/>
      <c r="F290" s="25">
        <f t="shared" si="66"/>
        <v>1.5689399999999996E-3</v>
      </c>
      <c r="G290" s="25">
        <f t="shared" si="67"/>
        <v>3.6132688199999992E-2</v>
      </c>
      <c r="H290" s="25">
        <v>1.3270000000000001E-2</v>
      </c>
      <c r="I290" s="25">
        <f t="shared" si="68"/>
        <v>1.3420000000000001E-2</v>
      </c>
      <c r="J290" s="25"/>
      <c r="K290" s="25">
        <f t="shared" si="69"/>
        <v>2.9334100000000009E-3</v>
      </c>
      <c r="L290" s="25">
        <f t="shared" si="70"/>
        <v>6.7556432300000024E-2</v>
      </c>
      <c r="M290" s="25">
        <v>6.9199999999999999E-3</v>
      </c>
      <c r="N290" s="25">
        <f t="shared" si="71"/>
        <v>7.0699999999999999E-3</v>
      </c>
      <c r="O290" s="25"/>
      <c r="P290" s="25">
        <f t="shared" si="72"/>
        <v>1.37944E-3</v>
      </c>
      <c r="Q290" s="25">
        <f t="shared" si="73"/>
        <v>3.1768503199999999E-2</v>
      </c>
      <c r="R290" s="25">
        <v>1.9380000000000001E-2</v>
      </c>
      <c r="S290" s="25">
        <f t="shared" si="74"/>
        <v>1.9530000000000002E-2</v>
      </c>
      <c r="T290" s="25"/>
      <c r="U290" s="25">
        <f t="shared" si="80"/>
        <v>4.1188400000000021E-3</v>
      </c>
      <c r="V290" s="25">
        <f t="shared" si="75"/>
        <v>9.4856885200000046E-2</v>
      </c>
      <c r="W290" s="25">
        <v>4.1700000000000001E-3</v>
      </c>
      <c r="X290" s="25">
        <f t="shared" si="76"/>
        <v>4.3200000000000001E-3</v>
      </c>
      <c r="Y290" s="25"/>
      <c r="Z290" s="25">
        <f t="shared" si="77"/>
        <v>9.1273999999999999E-4</v>
      </c>
      <c r="AA290" s="25">
        <f t="shared" si="78"/>
        <v>2.10204022E-2</v>
      </c>
      <c r="AB290" s="25">
        <v>-2.5999999999999998E-4</v>
      </c>
      <c r="AC290" s="25">
        <f t="shared" si="79"/>
        <v>-1.4999999999999999E-4</v>
      </c>
    </row>
    <row r="291" spans="1:29" s="15" customFormat="1">
      <c r="A291" s="18">
        <v>539</v>
      </c>
      <c r="B291" s="25">
        <v>-5.0000000000000002E-5</v>
      </c>
      <c r="C291" s="25">
        <v>1.3679999999999999E-2</v>
      </c>
      <c r="D291" s="25">
        <f t="shared" si="65"/>
        <v>1.3835E-2</v>
      </c>
      <c r="E291" s="25"/>
      <c r="F291" s="25">
        <f t="shared" si="66"/>
        <v>1.6539399999999996E-3</v>
      </c>
      <c r="G291" s="25">
        <f t="shared" si="67"/>
        <v>3.8090238199999994E-2</v>
      </c>
      <c r="H291" s="25">
        <v>1.3339999999999999E-2</v>
      </c>
      <c r="I291" s="25">
        <f t="shared" si="68"/>
        <v>1.3495E-2</v>
      </c>
      <c r="J291" s="25"/>
      <c r="K291" s="25">
        <f t="shared" si="69"/>
        <v>3.0084099999999996E-3</v>
      </c>
      <c r="L291" s="25">
        <f t="shared" si="70"/>
        <v>6.9283682299999996E-2</v>
      </c>
      <c r="M291" s="25">
        <v>6.9300000000000004E-3</v>
      </c>
      <c r="N291" s="25">
        <f t="shared" si="71"/>
        <v>7.0850000000000002E-3</v>
      </c>
      <c r="O291" s="25"/>
      <c r="P291" s="25">
        <f t="shared" si="72"/>
        <v>1.3944400000000003E-3</v>
      </c>
      <c r="Q291" s="25">
        <f t="shared" si="73"/>
        <v>3.211395320000001E-2</v>
      </c>
      <c r="R291" s="25">
        <v>1.9449999999999999E-2</v>
      </c>
      <c r="S291" s="25">
        <f t="shared" si="74"/>
        <v>1.9604999999999997E-2</v>
      </c>
      <c r="T291" s="25"/>
      <c r="U291" s="25">
        <f t="shared" si="80"/>
        <v>4.1938399999999973E-3</v>
      </c>
      <c r="V291" s="25">
        <f t="shared" si="75"/>
        <v>9.6584135199999949E-2</v>
      </c>
      <c r="W291" s="25">
        <v>4.1200000000000004E-3</v>
      </c>
      <c r="X291" s="25">
        <f t="shared" si="76"/>
        <v>4.2750000000000002E-3</v>
      </c>
      <c r="Y291" s="25"/>
      <c r="Z291" s="25">
        <f t="shared" si="77"/>
        <v>8.6774000000000009E-4</v>
      </c>
      <c r="AA291" s="25">
        <f t="shared" si="78"/>
        <v>1.9984052200000005E-2</v>
      </c>
      <c r="AB291" s="25">
        <v>-2.5999999999999998E-4</v>
      </c>
      <c r="AC291" s="25">
        <f t="shared" si="79"/>
        <v>-1.55E-4</v>
      </c>
    </row>
    <row r="292" spans="1:29" s="15" customFormat="1">
      <c r="A292" s="18">
        <v>540</v>
      </c>
      <c r="B292" s="25">
        <v>-9.0000000000000006E-5</v>
      </c>
      <c r="C292" s="25">
        <v>1.359E-2</v>
      </c>
      <c r="D292" s="25">
        <f t="shared" si="65"/>
        <v>1.3764999999999999E-2</v>
      </c>
      <c r="E292" s="25"/>
      <c r="F292" s="25">
        <f t="shared" si="66"/>
        <v>1.583939999999999E-3</v>
      </c>
      <c r="G292" s="25">
        <f t="shared" si="67"/>
        <v>3.6478138199999975E-2</v>
      </c>
      <c r="H292" s="25">
        <v>1.3310000000000001E-2</v>
      </c>
      <c r="I292" s="25">
        <f t="shared" si="68"/>
        <v>1.3485E-2</v>
      </c>
      <c r="J292" s="25"/>
      <c r="K292" s="25">
        <f t="shared" si="69"/>
        <v>2.99841E-3</v>
      </c>
      <c r="L292" s="25">
        <f t="shared" si="70"/>
        <v>6.9053382300000007E-2</v>
      </c>
      <c r="M292" s="25">
        <v>6.8199999999999997E-3</v>
      </c>
      <c r="N292" s="25">
        <f t="shared" si="71"/>
        <v>6.9949999999999995E-3</v>
      </c>
      <c r="O292" s="25"/>
      <c r="P292" s="25">
        <f t="shared" si="72"/>
        <v>1.3044399999999996E-3</v>
      </c>
      <c r="Q292" s="25">
        <f t="shared" si="73"/>
        <v>3.0041253199999993E-2</v>
      </c>
      <c r="R292" s="25">
        <v>1.9449999999999999E-2</v>
      </c>
      <c r="S292" s="25">
        <f t="shared" si="74"/>
        <v>1.9625E-2</v>
      </c>
      <c r="T292" s="25"/>
      <c r="U292" s="25">
        <f t="shared" si="80"/>
        <v>4.2138399999999999E-3</v>
      </c>
      <c r="V292" s="25">
        <f t="shared" si="75"/>
        <v>9.704473520000001E-2</v>
      </c>
      <c r="W292" s="25">
        <v>4.1200000000000004E-3</v>
      </c>
      <c r="X292" s="25">
        <f t="shared" si="76"/>
        <v>4.2950000000000002E-3</v>
      </c>
      <c r="Y292" s="25"/>
      <c r="Z292" s="25">
        <f t="shared" si="77"/>
        <v>8.8774000000000014E-4</v>
      </c>
      <c r="AA292" s="25">
        <f t="shared" si="78"/>
        <v>2.0444652200000003E-2</v>
      </c>
      <c r="AB292" s="25">
        <v>-2.5999999999999998E-4</v>
      </c>
      <c r="AC292" s="25">
        <f t="shared" si="79"/>
        <v>-1.75E-4</v>
      </c>
    </row>
    <row r="293" spans="1:29" s="15" customFormat="1">
      <c r="A293" s="18">
        <v>541</v>
      </c>
      <c r="B293" s="25">
        <v>-2.0000000000000002E-5</v>
      </c>
      <c r="C293" s="25">
        <v>1.3650000000000001E-2</v>
      </c>
      <c r="D293" s="25">
        <f t="shared" si="65"/>
        <v>1.3825E-2</v>
      </c>
      <c r="E293" s="25"/>
      <c r="F293" s="25">
        <f t="shared" si="66"/>
        <v>1.64394E-3</v>
      </c>
      <c r="G293" s="25">
        <f t="shared" si="67"/>
        <v>3.7859938199999998E-2</v>
      </c>
      <c r="H293" s="25">
        <v>1.3220000000000001E-2</v>
      </c>
      <c r="I293" s="25">
        <f t="shared" si="68"/>
        <v>1.3395000000000001E-2</v>
      </c>
      <c r="J293" s="25"/>
      <c r="K293" s="25">
        <f t="shared" si="69"/>
        <v>2.9084100000000002E-3</v>
      </c>
      <c r="L293" s="25">
        <f t="shared" si="70"/>
        <v>6.6980682300000011E-2</v>
      </c>
      <c r="M293" s="25">
        <v>6.8399999999999997E-3</v>
      </c>
      <c r="N293" s="25">
        <f t="shared" si="71"/>
        <v>7.0149999999999995E-3</v>
      </c>
      <c r="O293" s="25"/>
      <c r="P293" s="25">
        <f t="shared" si="72"/>
        <v>1.3244399999999996E-3</v>
      </c>
      <c r="Q293" s="25">
        <f t="shared" si="73"/>
        <v>3.0501853199999995E-2</v>
      </c>
      <c r="R293" s="25">
        <v>1.941E-2</v>
      </c>
      <c r="S293" s="25">
        <f t="shared" si="74"/>
        <v>1.9585000000000002E-2</v>
      </c>
      <c r="T293" s="25"/>
      <c r="U293" s="25">
        <f t="shared" si="80"/>
        <v>4.1738400000000016E-3</v>
      </c>
      <c r="V293" s="25">
        <f t="shared" si="75"/>
        <v>9.612353520000004E-2</v>
      </c>
      <c r="W293" s="25">
        <v>4.13E-3</v>
      </c>
      <c r="X293" s="25">
        <f t="shared" si="76"/>
        <v>4.3049999999999998E-3</v>
      </c>
      <c r="Y293" s="25"/>
      <c r="Z293" s="25">
        <f t="shared" si="77"/>
        <v>8.9773999999999974E-4</v>
      </c>
      <c r="AA293" s="25">
        <f t="shared" si="78"/>
        <v>2.0674952199999996E-2</v>
      </c>
      <c r="AB293" s="25">
        <v>-3.3E-4</v>
      </c>
      <c r="AC293" s="25">
        <f t="shared" si="79"/>
        <v>-1.75E-4</v>
      </c>
    </row>
    <row r="294" spans="1:29" s="15" customFormat="1">
      <c r="A294" s="18">
        <v>542</v>
      </c>
      <c r="B294" s="25">
        <v>-1E-4</v>
      </c>
      <c r="C294" s="25">
        <v>1.358E-2</v>
      </c>
      <c r="D294" s="25">
        <f t="shared" si="65"/>
        <v>1.3809999999999999E-2</v>
      </c>
      <c r="E294" s="25"/>
      <c r="F294" s="25">
        <f t="shared" si="66"/>
        <v>1.6289399999999989E-3</v>
      </c>
      <c r="G294" s="25">
        <f t="shared" si="67"/>
        <v>3.7514488199999974E-2</v>
      </c>
      <c r="H294" s="25">
        <v>1.3270000000000001E-2</v>
      </c>
      <c r="I294" s="25">
        <f t="shared" si="68"/>
        <v>1.35E-2</v>
      </c>
      <c r="J294" s="25"/>
      <c r="K294" s="25">
        <f t="shared" si="69"/>
        <v>3.0134099999999994E-3</v>
      </c>
      <c r="L294" s="25">
        <f t="shared" si="70"/>
        <v>6.9398832299999991E-2</v>
      </c>
      <c r="M294" s="25">
        <v>6.8799999999999998E-3</v>
      </c>
      <c r="N294" s="25">
        <f t="shared" si="71"/>
        <v>7.11E-3</v>
      </c>
      <c r="O294" s="25"/>
      <c r="P294" s="25">
        <f t="shared" si="72"/>
        <v>1.4194400000000001E-3</v>
      </c>
      <c r="Q294" s="25">
        <f t="shared" si="73"/>
        <v>3.2689703200000003E-2</v>
      </c>
      <c r="R294" s="25">
        <v>1.9429999999999999E-2</v>
      </c>
      <c r="S294" s="25">
        <f t="shared" si="74"/>
        <v>1.966E-2</v>
      </c>
      <c r="T294" s="25"/>
      <c r="U294" s="25">
        <f t="shared" si="80"/>
        <v>4.2488400000000003E-3</v>
      </c>
      <c r="V294" s="25">
        <f t="shared" si="75"/>
        <v>9.7850785200000012E-2</v>
      </c>
      <c r="W294" s="25">
        <v>4.1000000000000003E-3</v>
      </c>
      <c r="X294" s="25">
        <f t="shared" si="76"/>
        <v>4.3300000000000005E-3</v>
      </c>
      <c r="Y294" s="25"/>
      <c r="Z294" s="25">
        <f t="shared" si="77"/>
        <v>9.2274000000000045E-4</v>
      </c>
      <c r="AA294" s="25">
        <f t="shared" si="78"/>
        <v>2.1250702200000013E-2</v>
      </c>
      <c r="AB294" s="25">
        <v>-3.6000000000000002E-4</v>
      </c>
      <c r="AC294" s="25">
        <f t="shared" si="79"/>
        <v>-2.3000000000000001E-4</v>
      </c>
    </row>
    <row r="295" spans="1:29" s="15" customFormat="1">
      <c r="A295" s="18">
        <v>543</v>
      </c>
      <c r="B295" s="25">
        <v>-6.0000000000000002E-5</v>
      </c>
      <c r="C295" s="25">
        <v>1.3559999999999999E-2</v>
      </c>
      <c r="D295" s="25">
        <f t="shared" si="65"/>
        <v>1.3764999999999999E-2</v>
      </c>
      <c r="E295" s="25"/>
      <c r="F295" s="25">
        <f t="shared" si="66"/>
        <v>1.583939999999999E-3</v>
      </c>
      <c r="G295" s="25">
        <f t="shared" si="67"/>
        <v>3.6478138199999975E-2</v>
      </c>
      <c r="H295" s="25">
        <v>1.323E-2</v>
      </c>
      <c r="I295" s="25">
        <f t="shared" si="68"/>
        <v>1.3435000000000001E-2</v>
      </c>
      <c r="J295" s="25"/>
      <c r="K295" s="25">
        <f t="shared" si="69"/>
        <v>2.9484100000000003E-3</v>
      </c>
      <c r="L295" s="25">
        <f t="shared" si="70"/>
        <v>6.7901882300000008E-2</v>
      </c>
      <c r="M295" s="25">
        <v>6.8500000000000002E-3</v>
      </c>
      <c r="N295" s="25">
        <f t="shared" si="71"/>
        <v>7.0550000000000005E-3</v>
      </c>
      <c r="O295" s="25"/>
      <c r="P295" s="25">
        <f t="shared" si="72"/>
        <v>1.3644400000000006E-3</v>
      </c>
      <c r="Q295" s="25">
        <f t="shared" si="73"/>
        <v>3.1423053200000016E-2</v>
      </c>
      <c r="R295" s="25">
        <v>1.9429999999999999E-2</v>
      </c>
      <c r="S295" s="25">
        <f t="shared" si="74"/>
        <v>1.9635E-2</v>
      </c>
      <c r="T295" s="25"/>
      <c r="U295" s="25">
        <f t="shared" si="80"/>
        <v>4.2238399999999995E-3</v>
      </c>
      <c r="V295" s="25">
        <f t="shared" si="75"/>
        <v>9.7275035199999998E-2</v>
      </c>
      <c r="W295" s="25">
        <v>4.13E-3</v>
      </c>
      <c r="X295" s="25">
        <f t="shared" si="76"/>
        <v>4.3350000000000003E-3</v>
      </c>
      <c r="Y295" s="25"/>
      <c r="Z295" s="25">
        <f t="shared" si="77"/>
        <v>9.2774000000000025E-4</v>
      </c>
      <c r="AA295" s="25">
        <f t="shared" si="78"/>
        <v>2.1365852200000007E-2</v>
      </c>
      <c r="AB295" s="25">
        <v>-3.5E-4</v>
      </c>
      <c r="AC295" s="25">
        <f t="shared" si="79"/>
        <v>-2.05E-4</v>
      </c>
    </row>
    <row r="296" spans="1:29" s="15" customFormat="1">
      <c r="A296" s="18">
        <v>544</v>
      </c>
      <c r="B296" s="25">
        <v>-1E-4</v>
      </c>
      <c r="C296" s="25">
        <v>1.357E-2</v>
      </c>
      <c r="D296" s="25">
        <f t="shared" si="65"/>
        <v>1.3755E-2</v>
      </c>
      <c r="E296" s="25"/>
      <c r="F296" s="25">
        <f t="shared" si="66"/>
        <v>1.5739399999999994E-3</v>
      </c>
      <c r="G296" s="25">
        <f t="shared" si="67"/>
        <v>3.6247838199999986E-2</v>
      </c>
      <c r="H296" s="25">
        <v>1.3270000000000001E-2</v>
      </c>
      <c r="I296" s="25">
        <f t="shared" si="68"/>
        <v>1.3455E-2</v>
      </c>
      <c r="J296" s="25"/>
      <c r="K296" s="25">
        <f t="shared" si="69"/>
        <v>2.9684099999999995E-3</v>
      </c>
      <c r="L296" s="25">
        <f t="shared" si="70"/>
        <v>6.8362482299999985E-2</v>
      </c>
      <c r="M296" s="25">
        <v>6.8799999999999998E-3</v>
      </c>
      <c r="N296" s="25">
        <f t="shared" si="71"/>
        <v>7.0650000000000001E-3</v>
      </c>
      <c r="O296" s="25"/>
      <c r="P296" s="25">
        <f t="shared" si="72"/>
        <v>1.3744400000000002E-3</v>
      </c>
      <c r="Q296" s="25">
        <f t="shared" si="73"/>
        <v>3.1653353200000005E-2</v>
      </c>
      <c r="R296" s="25">
        <v>1.9519999999999999E-2</v>
      </c>
      <c r="S296" s="25">
        <f t="shared" si="74"/>
        <v>1.9705E-2</v>
      </c>
      <c r="T296" s="25"/>
      <c r="U296" s="25">
        <f t="shared" si="80"/>
        <v>4.2938400000000002E-3</v>
      </c>
      <c r="V296" s="25">
        <f t="shared" si="75"/>
        <v>9.8887135200000004E-2</v>
      </c>
      <c r="W296" s="25">
        <v>4.0200000000000001E-3</v>
      </c>
      <c r="X296" s="25">
        <f t="shared" si="76"/>
        <v>4.2050000000000004E-3</v>
      </c>
      <c r="Y296" s="25"/>
      <c r="Z296" s="25">
        <f t="shared" si="77"/>
        <v>7.9774000000000034E-4</v>
      </c>
      <c r="AA296" s="25">
        <f t="shared" si="78"/>
        <v>1.837195220000001E-2</v>
      </c>
      <c r="AB296" s="25">
        <v>-2.7E-4</v>
      </c>
      <c r="AC296" s="25">
        <f t="shared" si="79"/>
        <v>-1.85E-4</v>
      </c>
    </row>
    <row r="297" spans="1:29" s="15" customFormat="1">
      <c r="A297" s="18">
        <v>545</v>
      </c>
      <c r="B297" s="25">
        <v>1.0000000000000001E-5</v>
      </c>
      <c r="C297" s="25">
        <v>1.349E-2</v>
      </c>
      <c r="D297" s="25">
        <f t="shared" si="65"/>
        <v>1.362E-2</v>
      </c>
      <c r="E297" s="25"/>
      <c r="F297" s="25">
        <f t="shared" si="66"/>
        <v>1.4389399999999997E-3</v>
      </c>
      <c r="G297" s="25">
        <f t="shared" si="67"/>
        <v>3.3138788199999991E-2</v>
      </c>
      <c r="H297" s="25">
        <v>1.316E-2</v>
      </c>
      <c r="I297" s="25">
        <f t="shared" si="68"/>
        <v>1.329E-2</v>
      </c>
      <c r="J297" s="25"/>
      <c r="K297" s="25">
        <f t="shared" si="69"/>
        <v>2.8034099999999992E-3</v>
      </c>
      <c r="L297" s="25">
        <f t="shared" si="70"/>
        <v>6.4562532299999989E-2</v>
      </c>
      <c r="M297" s="25">
        <v>6.7400000000000003E-3</v>
      </c>
      <c r="N297" s="25">
        <f t="shared" si="71"/>
        <v>6.8700000000000002E-3</v>
      </c>
      <c r="O297" s="25"/>
      <c r="P297" s="25">
        <f t="shared" si="72"/>
        <v>1.1794400000000003E-3</v>
      </c>
      <c r="Q297" s="25">
        <f t="shared" si="73"/>
        <v>2.7162503200000011E-2</v>
      </c>
      <c r="R297" s="25">
        <v>1.9390000000000001E-2</v>
      </c>
      <c r="S297" s="25">
        <f t="shared" si="74"/>
        <v>1.9520000000000003E-2</v>
      </c>
      <c r="T297" s="25"/>
      <c r="U297" s="25">
        <f t="shared" si="80"/>
        <v>4.1088400000000025E-3</v>
      </c>
      <c r="V297" s="25">
        <f t="shared" si="75"/>
        <v>9.4626585200000057E-2</v>
      </c>
      <c r="W297" s="25">
        <v>3.9899999999999996E-3</v>
      </c>
      <c r="X297" s="25">
        <f t="shared" si="76"/>
        <v>4.1199999999999995E-3</v>
      </c>
      <c r="Y297" s="25"/>
      <c r="Z297" s="25">
        <f t="shared" si="77"/>
        <v>7.1273999999999947E-4</v>
      </c>
      <c r="AA297" s="25">
        <f t="shared" si="78"/>
        <v>1.6414402199999987E-2</v>
      </c>
      <c r="AB297" s="25">
        <v>-2.7E-4</v>
      </c>
      <c r="AC297" s="25">
        <f t="shared" si="79"/>
        <v>-1.2999999999999999E-4</v>
      </c>
    </row>
    <row r="298" spans="1:29" s="15" customFormat="1">
      <c r="A298" s="18">
        <v>546</v>
      </c>
      <c r="B298" s="25">
        <v>-1.1E-4</v>
      </c>
      <c r="C298" s="25">
        <v>1.345E-2</v>
      </c>
      <c r="D298" s="25">
        <f t="shared" si="65"/>
        <v>1.366E-2</v>
      </c>
      <c r="E298" s="25"/>
      <c r="F298" s="25">
        <f t="shared" si="66"/>
        <v>1.4789399999999998E-3</v>
      </c>
      <c r="G298" s="25">
        <f t="shared" si="67"/>
        <v>3.4059988199999995E-2</v>
      </c>
      <c r="H298" s="25">
        <v>1.316E-2</v>
      </c>
      <c r="I298" s="25">
        <f t="shared" si="68"/>
        <v>1.337E-2</v>
      </c>
      <c r="J298" s="25"/>
      <c r="K298" s="25">
        <f t="shared" si="69"/>
        <v>2.8834099999999994E-3</v>
      </c>
      <c r="L298" s="25">
        <f t="shared" si="70"/>
        <v>6.6404932299999997E-2</v>
      </c>
      <c r="M298" s="25">
        <v>6.7600000000000004E-3</v>
      </c>
      <c r="N298" s="25">
        <f t="shared" si="71"/>
        <v>6.9700000000000005E-3</v>
      </c>
      <c r="O298" s="25"/>
      <c r="P298" s="25">
        <f t="shared" si="72"/>
        <v>1.2794400000000006E-3</v>
      </c>
      <c r="Q298" s="25">
        <f t="shared" si="73"/>
        <v>2.9465503200000017E-2</v>
      </c>
      <c r="R298" s="25">
        <v>1.9429999999999999E-2</v>
      </c>
      <c r="S298" s="25">
        <f t="shared" si="74"/>
        <v>1.9639999999999998E-2</v>
      </c>
      <c r="T298" s="25"/>
      <c r="U298" s="25">
        <f t="shared" si="80"/>
        <v>4.2288399999999976E-3</v>
      </c>
      <c r="V298" s="25">
        <f t="shared" si="75"/>
        <v>9.7390185199999951E-2</v>
      </c>
      <c r="W298" s="25">
        <v>4.0800000000000003E-3</v>
      </c>
      <c r="X298" s="25">
        <f t="shared" si="76"/>
        <v>4.2900000000000004E-3</v>
      </c>
      <c r="Y298" s="25"/>
      <c r="Z298" s="25">
        <f t="shared" si="77"/>
        <v>8.8274000000000035E-4</v>
      </c>
      <c r="AA298" s="25">
        <f t="shared" si="78"/>
        <v>2.0329502200000009E-2</v>
      </c>
      <c r="AB298" s="25">
        <v>-3.1E-4</v>
      </c>
      <c r="AC298" s="25">
        <f t="shared" si="79"/>
        <v>-2.1000000000000001E-4</v>
      </c>
    </row>
    <row r="299" spans="1:29" s="15" customFormat="1">
      <c r="A299" s="18">
        <v>547</v>
      </c>
      <c r="B299" s="25">
        <v>4.0000000000000003E-5</v>
      </c>
      <c r="C299" s="25">
        <v>1.338E-2</v>
      </c>
      <c r="D299" s="25">
        <f t="shared" si="65"/>
        <v>1.3519999999999999E-2</v>
      </c>
      <c r="E299" s="25"/>
      <c r="F299" s="25">
        <f t="shared" si="66"/>
        <v>1.3389399999999985E-3</v>
      </c>
      <c r="G299" s="25">
        <f t="shared" si="67"/>
        <v>3.0835788199999967E-2</v>
      </c>
      <c r="H299" s="25">
        <v>1.315E-2</v>
      </c>
      <c r="I299" s="25">
        <f t="shared" si="68"/>
        <v>1.329E-2</v>
      </c>
      <c r="J299" s="25"/>
      <c r="K299" s="25">
        <f t="shared" si="69"/>
        <v>2.8034099999999992E-3</v>
      </c>
      <c r="L299" s="25">
        <f t="shared" si="70"/>
        <v>6.4562532299999989E-2</v>
      </c>
      <c r="M299" s="25">
        <v>6.7099999999999998E-3</v>
      </c>
      <c r="N299" s="25">
        <f t="shared" si="71"/>
        <v>6.8500000000000002E-3</v>
      </c>
      <c r="O299" s="25"/>
      <c r="P299" s="25">
        <f t="shared" si="72"/>
        <v>1.1594400000000003E-3</v>
      </c>
      <c r="Q299" s="25">
        <f t="shared" si="73"/>
        <v>2.6701903200000009E-2</v>
      </c>
      <c r="R299" s="25">
        <v>1.9439999999999999E-2</v>
      </c>
      <c r="S299" s="25">
        <f t="shared" si="74"/>
        <v>1.958E-2</v>
      </c>
      <c r="T299" s="25"/>
      <c r="U299" s="25">
        <f t="shared" si="80"/>
        <v>4.16884E-3</v>
      </c>
      <c r="V299" s="25">
        <f t="shared" si="75"/>
        <v>9.6008385200000004E-2</v>
      </c>
      <c r="W299" s="25">
        <v>4.13E-3</v>
      </c>
      <c r="X299" s="25">
        <f t="shared" si="76"/>
        <v>4.2700000000000004E-3</v>
      </c>
      <c r="Y299" s="25"/>
      <c r="Z299" s="25">
        <f t="shared" si="77"/>
        <v>8.6274000000000029E-4</v>
      </c>
      <c r="AA299" s="25">
        <f t="shared" si="78"/>
        <v>1.9868902200000007E-2</v>
      </c>
      <c r="AB299" s="25">
        <v>-3.2000000000000003E-4</v>
      </c>
      <c r="AC299" s="25">
        <f t="shared" si="79"/>
        <v>-1.4000000000000001E-4</v>
      </c>
    </row>
    <row r="300" spans="1:29" s="15" customFormat="1">
      <c r="A300" s="18">
        <v>548</v>
      </c>
      <c r="B300" s="25">
        <v>-1.7000000000000001E-4</v>
      </c>
      <c r="C300" s="25">
        <v>1.341E-2</v>
      </c>
      <c r="D300" s="25">
        <f t="shared" si="65"/>
        <v>1.3645000000000001E-2</v>
      </c>
      <c r="E300" s="25"/>
      <c r="F300" s="25">
        <f t="shared" si="66"/>
        <v>1.4639400000000004E-3</v>
      </c>
      <c r="G300" s="25">
        <f t="shared" si="67"/>
        <v>3.3714538200000012E-2</v>
      </c>
      <c r="H300" s="25">
        <v>1.3100000000000001E-2</v>
      </c>
      <c r="I300" s="25">
        <f t="shared" si="68"/>
        <v>1.3335000000000001E-2</v>
      </c>
      <c r="J300" s="25"/>
      <c r="K300" s="25">
        <f t="shared" si="69"/>
        <v>2.8484100000000009E-3</v>
      </c>
      <c r="L300" s="25">
        <f t="shared" si="70"/>
        <v>6.5598882300000022E-2</v>
      </c>
      <c r="M300" s="25">
        <v>6.8500000000000002E-3</v>
      </c>
      <c r="N300" s="25">
        <f t="shared" si="71"/>
        <v>7.0850000000000002E-3</v>
      </c>
      <c r="O300" s="25"/>
      <c r="P300" s="25">
        <f t="shared" si="72"/>
        <v>1.3944400000000003E-3</v>
      </c>
      <c r="Q300" s="25">
        <f t="shared" si="73"/>
        <v>3.211395320000001E-2</v>
      </c>
      <c r="R300" s="25">
        <v>1.9439999999999999E-2</v>
      </c>
      <c r="S300" s="25">
        <f t="shared" si="74"/>
        <v>1.9674999999999998E-2</v>
      </c>
      <c r="T300" s="25"/>
      <c r="U300" s="25">
        <f t="shared" si="80"/>
        <v>4.2638399999999979E-3</v>
      </c>
      <c r="V300" s="25">
        <f t="shared" si="75"/>
        <v>9.8196235199999954E-2</v>
      </c>
      <c r="W300" s="25">
        <v>4.0899999999999999E-3</v>
      </c>
      <c r="X300" s="25">
        <f t="shared" si="76"/>
        <v>4.3249999999999999E-3</v>
      </c>
      <c r="Y300" s="25"/>
      <c r="Z300" s="25">
        <f t="shared" si="77"/>
        <v>9.1773999999999979E-4</v>
      </c>
      <c r="AA300" s="25">
        <f t="shared" si="78"/>
        <v>2.1135552199999998E-2</v>
      </c>
      <c r="AB300" s="25">
        <v>-2.9999999999999997E-4</v>
      </c>
      <c r="AC300" s="25">
        <f t="shared" si="79"/>
        <v>-2.3499999999999999E-4</v>
      </c>
    </row>
    <row r="301" spans="1:29" s="15" customFormat="1">
      <c r="A301" s="18">
        <v>549</v>
      </c>
      <c r="B301" s="25">
        <v>-4.0000000000000003E-5</v>
      </c>
      <c r="C301" s="25">
        <v>1.338E-2</v>
      </c>
      <c r="D301" s="25">
        <f t="shared" si="65"/>
        <v>1.3575E-2</v>
      </c>
      <c r="E301" s="25"/>
      <c r="F301" s="25">
        <f t="shared" si="66"/>
        <v>1.3939399999999998E-3</v>
      </c>
      <c r="G301" s="25">
        <f t="shared" si="67"/>
        <v>3.2102438199999993E-2</v>
      </c>
      <c r="H301" s="25">
        <v>1.316E-2</v>
      </c>
      <c r="I301" s="25">
        <f t="shared" si="68"/>
        <v>1.3355000000000001E-2</v>
      </c>
      <c r="J301" s="25"/>
      <c r="K301" s="25">
        <f t="shared" si="69"/>
        <v>2.8684100000000001E-3</v>
      </c>
      <c r="L301" s="25">
        <f t="shared" si="70"/>
        <v>6.60594823E-2</v>
      </c>
      <c r="M301" s="25">
        <v>6.77E-3</v>
      </c>
      <c r="N301" s="25">
        <f t="shared" si="71"/>
        <v>6.9649999999999998E-3</v>
      </c>
      <c r="O301" s="25"/>
      <c r="P301" s="25">
        <f t="shared" si="72"/>
        <v>1.2744399999999999E-3</v>
      </c>
      <c r="Q301" s="25">
        <f t="shared" si="73"/>
        <v>2.9350353200000002E-2</v>
      </c>
      <c r="R301" s="25">
        <v>1.9470000000000001E-2</v>
      </c>
      <c r="S301" s="25">
        <f t="shared" si="74"/>
        <v>1.9665000000000002E-2</v>
      </c>
      <c r="T301" s="25"/>
      <c r="U301" s="25">
        <f t="shared" si="80"/>
        <v>4.2538400000000018E-3</v>
      </c>
      <c r="V301" s="25">
        <f t="shared" si="75"/>
        <v>9.7965935200000048E-2</v>
      </c>
      <c r="W301" s="25">
        <v>3.9399999999999999E-3</v>
      </c>
      <c r="X301" s="25">
        <f t="shared" si="76"/>
        <v>4.1349999999999998E-3</v>
      </c>
      <c r="Y301" s="25"/>
      <c r="Z301" s="25">
        <f t="shared" si="77"/>
        <v>7.2773999999999972E-4</v>
      </c>
      <c r="AA301" s="25">
        <f t="shared" si="78"/>
        <v>1.6759852199999994E-2</v>
      </c>
      <c r="AB301" s="25">
        <v>-3.5E-4</v>
      </c>
      <c r="AC301" s="25">
        <f t="shared" si="79"/>
        <v>-1.95E-4</v>
      </c>
    </row>
    <row r="302" spans="1:29" s="15" customFormat="1">
      <c r="A302" s="18">
        <v>550</v>
      </c>
      <c r="B302" s="25">
        <v>-1E-4</v>
      </c>
      <c r="C302" s="25">
        <v>1.341E-2</v>
      </c>
      <c r="D302" s="25">
        <f t="shared" si="65"/>
        <v>1.3639999999999999E-2</v>
      </c>
      <c r="E302" s="25"/>
      <c r="F302" s="25">
        <f t="shared" si="66"/>
        <v>1.4589399999999988E-3</v>
      </c>
      <c r="G302" s="25">
        <f t="shared" si="67"/>
        <v>3.3599388199999976E-2</v>
      </c>
      <c r="H302" s="25">
        <v>1.306E-2</v>
      </c>
      <c r="I302" s="25">
        <f t="shared" si="68"/>
        <v>1.329E-2</v>
      </c>
      <c r="J302" s="25"/>
      <c r="K302" s="25">
        <f t="shared" si="69"/>
        <v>2.8034099999999992E-3</v>
      </c>
      <c r="L302" s="25">
        <f t="shared" si="70"/>
        <v>6.4562532299999989E-2</v>
      </c>
      <c r="M302" s="25">
        <v>6.7000000000000002E-3</v>
      </c>
      <c r="N302" s="25">
        <f t="shared" si="71"/>
        <v>6.9300000000000004E-3</v>
      </c>
      <c r="O302" s="25"/>
      <c r="P302" s="25">
        <f t="shared" si="72"/>
        <v>1.2394400000000005E-3</v>
      </c>
      <c r="Q302" s="25">
        <f t="shared" si="73"/>
        <v>2.8544303200000013E-2</v>
      </c>
      <c r="R302" s="25">
        <v>1.942E-2</v>
      </c>
      <c r="S302" s="25">
        <f t="shared" si="74"/>
        <v>1.9650000000000001E-2</v>
      </c>
      <c r="T302" s="25"/>
      <c r="U302" s="25">
        <f t="shared" si="80"/>
        <v>4.2388400000000007E-3</v>
      </c>
      <c r="V302" s="25">
        <f t="shared" si="75"/>
        <v>9.7620485200000023E-2</v>
      </c>
      <c r="W302" s="25">
        <v>4.0000000000000001E-3</v>
      </c>
      <c r="X302" s="25">
        <f t="shared" si="76"/>
        <v>4.2300000000000003E-3</v>
      </c>
      <c r="Y302" s="25"/>
      <c r="Z302" s="25">
        <f t="shared" si="77"/>
        <v>8.2274000000000019E-4</v>
      </c>
      <c r="AA302" s="25">
        <f t="shared" si="78"/>
        <v>1.8947702200000006E-2</v>
      </c>
      <c r="AB302" s="25">
        <v>-3.6000000000000002E-4</v>
      </c>
      <c r="AC302" s="25">
        <f t="shared" si="79"/>
        <v>-2.3000000000000001E-4</v>
      </c>
    </row>
    <row r="303" spans="1:29" s="15" customFormat="1">
      <c r="A303" s="18">
        <v>551</v>
      </c>
      <c r="B303" s="25">
        <v>2.0000000000000002E-5</v>
      </c>
      <c r="C303" s="25">
        <v>1.332E-2</v>
      </c>
      <c r="D303" s="25">
        <f t="shared" si="65"/>
        <v>1.3470000000000001E-2</v>
      </c>
      <c r="E303" s="25"/>
      <c r="F303" s="25">
        <f t="shared" si="66"/>
        <v>1.2889400000000006E-3</v>
      </c>
      <c r="G303" s="25">
        <f t="shared" si="67"/>
        <v>2.9684288200000016E-2</v>
      </c>
      <c r="H303" s="25">
        <v>1.315E-2</v>
      </c>
      <c r="I303" s="25">
        <f t="shared" si="68"/>
        <v>1.3300000000000001E-2</v>
      </c>
      <c r="J303" s="25"/>
      <c r="K303" s="25">
        <f t="shared" si="69"/>
        <v>2.8134100000000006E-3</v>
      </c>
      <c r="L303" s="25">
        <f t="shared" si="70"/>
        <v>6.4792832300000019E-2</v>
      </c>
      <c r="M303" s="25">
        <v>6.7299999999999999E-3</v>
      </c>
      <c r="N303" s="25">
        <f t="shared" si="71"/>
        <v>6.8799999999999998E-3</v>
      </c>
      <c r="O303" s="25"/>
      <c r="P303" s="25">
        <f t="shared" si="72"/>
        <v>1.1894399999999999E-3</v>
      </c>
      <c r="Q303" s="25">
        <f t="shared" si="73"/>
        <v>2.7392803199999999E-2</v>
      </c>
      <c r="R303" s="25">
        <v>1.95E-2</v>
      </c>
      <c r="S303" s="25">
        <f t="shared" si="74"/>
        <v>1.9650000000000001E-2</v>
      </c>
      <c r="T303" s="25"/>
      <c r="U303" s="25">
        <f t="shared" si="80"/>
        <v>4.2388400000000007E-3</v>
      </c>
      <c r="V303" s="25">
        <f t="shared" si="75"/>
        <v>9.7620485200000023E-2</v>
      </c>
      <c r="W303" s="25">
        <v>4.0099999999999997E-3</v>
      </c>
      <c r="X303" s="25">
        <f t="shared" si="76"/>
        <v>4.1599999999999996E-3</v>
      </c>
      <c r="Y303" s="25"/>
      <c r="Z303" s="25">
        <f t="shared" si="77"/>
        <v>7.5273999999999957E-4</v>
      </c>
      <c r="AA303" s="25">
        <f t="shared" si="78"/>
        <v>1.7335602199999991E-2</v>
      </c>
      <c r="AB303" s="25">
        <v>-3.2000000000000003E-4</v>
      </c>
      <c r="AC303" s="25">
        <f t="shared" si="79"/>
        <v>-1.5000000000000001E-4</v>
      </c>
    </row>
    <row r="304" spans="1:29" s="15" customFormat="1">
      <c r="A304" s="18">
        <v>552</v>
      </c>
      <c r="B304" s="25">
        <v>-1.2E-4</v>
      </c>
      <c r="C304" s="25">
        <v>1.336E-2</v>
      </c>
      <c r="D304" s="25">
        <f t="shared" si="65"/>
        <v>1.354E-2</v>
      </c>
      <c r="E304" s="25"/>
      <c r="F304" s="25">
        <f t="shared" si="66"/>
        <v>1.3589399999999995E-3</v>
      </c>
      <c r="G304" s="25">
        <f t="shared" si="67"/>
        <v>3.129638819999999E-2</v>
      </c>
      <c r="H304" s="25">
        <v>1.311E-2</v>
      </c>
      <c r="I304" s="25">
        <f t="shared" si="68"/>
        <v>1.329E-2</v>
      </c>
      <c r="J304" s="25"/>
      <c r="K304" s="25">
        <f t="shared" si="69"/>
        <v>2.8034099999999992E-3</v>
      </c>
      <c r="L304" s="25">
        <f t="shared" si="70"/>
        <v>6.4562532299999989E-2</v>
      </c>
      <c r="M304" s="25">
        <v>6.6800000000000002E-3</v>
      </c>
      <c r="N304" s="25">
        <f t="shared" si="71"/>
        <v>6.8599999999999998E-3</v>
      </c>
      <c r="O304" s="25"/>
      <c r="P304" s="25">
        <f t="shared" si="72"/>
        <v>1.1694399999999999E-3</v>
      </c>
      <c r="Q304" s="25">
        <f t="shared" si="73"/>
        <v>2.6932203199999998E-2</v>
      </c>
      <c r="R304" s="25">
        <v>1.951E-2</v>
      </c>
      <c r="S304" s="25">
        <f t="shared" si="74"/>
        <v>1.9689999999999999E-2</v>
      </c>
      <c r="T304" s="25"/>
      <c r="U304" s="25">
        <f t="shared" si="80"/>
        <v>4.278839999999999E-3</v>
      </c>
      <c r="V304" s="25">
        <f t="shared" si="75"/>
        <v>9.8541685199999979E-2</v>
      </c>
      <c r="W304" s="25">
        <v>3.9899999999999996E-3</v>
      </c>
      <c r="X304" s="25">
        <f t="shared" si="76"/>
        <v>4.1699999999999992E-3</v>
      </c>
      <c r="Y304" s="25"/>
      <c r="Z304" s="25">
        <f t="shared" si="77"/>
        <v>7.6273999999999917E-4</v>
      </c>
      <c r="AA304" s="25">
        <f t="shared" si="78"/>
        <v>1.7565902199999983E-2</v>
      </c>
      <c r="AB304" s="25">
        <v>-2.4000000000000001E-4</v>
      </c>
      <c r="AC304" s="25">
        <f t="shared" si="79"/>
        <v>-1.8000000000000001E-4</v>
      </c>
    </row>
    <row r="305" spans="1:29" s="15" customFormat="1">
      <c r="A305" s="18">
        <v>553</v>
      </c>
      <c r="B305" s="25">
        <v>6.0000000000000002E-5</v>
      </c>
      <c r="C305" s="25">
        <v>1.3299999999999999E-2</v>
      </c>
      <c r="D305" s="25">
        <f t="shared" si="65"/>
        <v>1.3434999999999999E-2</v>
      </c>
      <c r="E305" s="25"/>
      <c r="F305" s="25">
        <f t="shared" si="66"/>
        <v>1.2539399999999985E-3</v>
      </c>
      <c r="G305" s="25">
        <f t="shared" si="67"/>
        <v>2.8878238199999968E-2</v>
      </c>
      <c r="H305" s="25">
        <v>1.311E-2</v>
      </c>
      <c r="I305" s="25">
        <f t="shared" si="68"/>
        <v>1.3245E-2</v>
      </c>
      <c r="J305" s="25"/>
      <c r="K305" s="25">
        <f t="shared" si="69"/>
        <v>2.7584099999999993E-3</v>
      </c>
      <c r="L305" s="25">
        <f t="shared" si="70"/>
        <v>6.3526182299999984E-2</v>
      </c>
      <c r="M305" s="25">
        <v>6.7200000000000003E-3</v>
      </c>
      <c r="N305" s="25">
        <f t="shared" si="71"/>
        <v>6.855E-3</v>
      </c>
      <c r="O305" s="25"/>
      <c r="P305" s="25">
        <f t="shared" si="72"/>
        <v>1.1644400000000001E-3</v>
      </c>
      <c r="Q305" s="25">
        <f t="shared" si="73"/>
        <v>2.6817053200000003E-2</v>
      </c>
      <c r="R305" s="25">
        <v>1.9630000000000002E-2</v>
      </c>
      <c r="S305" s="25">
        <f t="shared" si="74"/>
        <v>1.9765000000000001E-2</v>
      </c>
      <c r="T305" s="25"/>
      <c r="U305" s="25">
        <f t="shared" si="80"/>
        <v>4.3538400000000012E-3</v>
      </c>
      <c r="V305" s="25">
        <f t="shared" si="75"/>
        <v>0.10026893520000003</v>
      </c>
      <c r="W305" s="25">
        <v>3.8600000000000001E-3</v>
      </c>
      <c r="X305" s="25">
        <f t="shared" si="76"/>
        <v>3.9950000000000003E-3</v>
      </c>
      <c r="Y305" s="25"/>
      <c r="Z305" s="25">
        <f t="shared" si="77"/>
        <v>5.8774000000000022E-4</v>
      </c>
      <c r="AA305" s="25">
        <f t="shared" si="78"/>
        <v>1.3535652200000007E-2</v>
      </c>
      <c r="AB305" s="25">
        <v>-3.3E-4</v>
      </c>
      <c r="AC305" s="25">
        <f t="shared" si="79"/>
        <v>-1.35E-4</v>
      </c>
    </row>
    <row r="306" spans="1:29" s="15" customFormat="1">
      <c r="A306" s="18">
        <v>554</v>
      </c>
      <c r="B306" s="25">
        <v>-1.1E-4</v>
      </c>
      <c r="C306" s="25">
        <v>1.342E-2</v>
      </c>
      <c r="D306" s="25">
        <f t="shared" si="65"/>
        <v>1.358E-2</v>
      </c>
      <c r="E306" s="25"/>
      <c r="F306" s="25">
        <f t="shared" si="66"/>
        <v>1.3989399999999996E-3</v>
      </c>
      <c r="G306" s="25">
        <f t="shared" si="67"/>
        <v>3.2217588199999994E-2</v>
      </c>
      <c r="H306" s="25">
        <v>1.3129999999999999E-2</v>
      </c>
      <c r="I306" s="25">
        <f t="shared" si="68"/>
        <v>1.329E-2</v>
      </c>
      <c r="J306" s="25"/>
      <c r="K306" s="25">
        <f t="shared" si="69"/>
        <v>2.8034099999999992E-3</v>
      </c>
      <c r="L306" s="25">
        <f t="shared" si="70"/>
        <v>6.4562532299999989E-2</v>
      </c>
      <c r="M306" s="25">
        <v>6.7299999999999999E-3</v>
      </c>
      <c r="N306" s="25">
        <f t="shared" si="71"/>
        <v>6.8900000000000003E-3</v>
      </c>
      <c r="O306" s="25"/>
      <c r="P306" s="25">
        <f t="shared" si="72"/>
        <v>1.1994400000000004E-3</v>
      </c>
      <c r="Q306" s="25">
        <f t="shared" si="73"/>
        <v>2.7623103200000009E-2</v>
      </c>
      <c r="R306" s="25">
        <v>1.9619999999999999E-2</v>
      </c>
      <c r="S306" s="25">
        <f t="shared" si="74"/>
        <v>1.9779999999999999E-2</v>
      </c>
      <c r="T306" s="25"/>
      <c r="U306" s="25">
        <f t="shared" si="80"/>
        <v>4.3688399999999988E-3</v>
      </c>
      <c r="V306" s="25">
        <f t="shared" si="75"/>
        <v>0.10061438519999998</v>
      </c>
      <c r="W306" s="25">
        <v>3.8700000000000002E-3</v>
      </c>
      <c r="X306" s="25">
        <f t="shared" si="76"/>
        <v>4.0300000000000006E-3</v>
      </c>
      <c r="Y306" s="25"/>
      <c r="Z306" s="25">
        <f t="shared" si="77"/>
        <v>6.2274000000000053E-4</v>
      </c>
      <c r="AA306" s="25">
        <f t="shared" si="78"/>
        <v>1.4341702200000013E-2</v>
      </c>
      <c r="AB306" s="25">
        <v>-2.1000000000000001E-4</v>
      </c>
      <c r="AC306" s="25">
        <f t="shared" si="79"/>
        <v>-1.6000000000000001E-4</v>
      </c>
    </row>
    <row r="307" spans="1:29" s="15" customFormat="1">
      <c r="A307" s="18">
        <v>555</v>
      </c>
      <c r="B307" s="25">
        <v>-6.0000000000000002E-5</v>
      </c>
      <c r="C307" s="25">
        <v>1.324E-2</v>
      </c>
      <c r="D307" s="25">
        <f t="shared" si="65"/>
        <v>1.3475000000000001E-2</v>
      </c>
      <c r="E307" s="25"/>
      <c r="F307" s="25">
        <f t="shared" si="66"/>
        <v>1.2939400000000004E-3</v>
      </c>
      <c r="G307" s="25">
        <f t="shared" si="67"/>
        <v>2.9799438200000011E-2</v>
      </c>
      <c r="H307" s="25">
        <v>1.2970000000000001E-2</v>
      </c>
      <c r="I307" s="25">
        <f t="shared" si="68"/>
        <v>1.3205000000000001E-2</v>
      </c>
      <c r="J307" s="25"/>
      <c r="K307" s="25">
        <f t="shared" si="69"/>
        <v>2.718410000000001E-3</v>
      </c>
      <c r="L307" s="25">
        <f t="shared" si="70"/>
        <v>6.2604982300000028E-2</v>
      </c>
      <c r="M307" s="25">
        <v>6.6400000000000001E-3</v>
      </c>
      <c r="N307" s="25">
        <f t="shared" si="71"/>
        <v>6.875E-3</v>
      </c>
      <c r="O307" s="25"/>
      <c r="P307" s="25">
        <f t="shared" si="72"/>
        <v>1.1844400000000001E-3</v>
      </c>
      <c r="Q307" s="25">
        <f t="shared" si="73"/>
        <v>2.7277653200000005E-2</v>
      </c>
      <c r="R307" s="25">
        <v>1.9619999999999999E-2</v>
      </c>
      <c r="S307" s="25">
        <f t="shared" si="74"/>
        <v>1.9854999999999998E-2</v>
      </c>
      <c r="T307" s="25"/>
      <c r="U307" s="25">
        <f t="shared" si="80"/>
        <v>4.4438399999999975E-3</v>
      </c>
      <c r="V307" s="25">
        <f t="shared" si="75"/>
        <v>0.10234163519999995</v>
      </c>
      <c r="W307" s="25">
        <v>3.9500000000000004E-3</v>
      </c>
      <c r="X307" s="25">
        <f t="shared" si="76"/>
        <v>4.1850000000000004E-3</v>
      </c>
      <c r="Y307" s="25"/>
      <c r="Z307" s="25">
        <f t="shared" si="77"/>
        <v>7.7774000000000029E-4</v>
      </c>
      <c r="AA307" s="25">
        <f t="shared" si="78"/>
        <v>1.7911352200000008E-2</v>
      </c>
      <c r="AB307" s="25">
        <v>-4.0999999999999999E-4</v>
      </c>
      <c r="AC307" s="25">
        <f t="shared" si="79"/>
        <v>-2.3499999999999999E-4</v>
      </c>
    </row>
    <row r="308" spans="1:29" s="15" customFormat="1">
      <c r="A308" s="18">
        <v>556</v>
      </c>
      <c r="B308" s="25">
        <v>5.0000000000000002E-5</v>
      </c>
      <c r="C308" s="25">
        <v>1.321E-2</v>
      </c>
      <c r="D308" s="25">
        <f t="shared" si="65"/>
        <v>1.3309999999999999E-2</v>
      </c>
      <c r="E308" s="25"/>
      <c r="F308" s="25">
        <f t="shared" si="66"/>
        <v>1.1289399999999984E-3</v>
      </c>
      <c r="G308" s="25">
        <f t="shared" si="67"/>
        <v>2.5999488199999966E-2</v>
      </c>
      <c r="H308" s="25">
        <v>1.286E-2</v>
      </c>
      <c r="I308" s="25">
        <f t="shared" si="68"/>
        <v>1.2959999999999999E-2</v>
      </c>
      <c r="J308" s="25"/>
      <c r="K308" s="25">
        <f t="shared" si="69"/>
        <v>2.4734099999999988E-3</v>
      </c>
      <c r="L308" s="25">
        <f t="shared" si="70"/>
        <v>5.6962632299999975E-2</v>
      </c>
      <c r="M308" s="25">
        <v>6.5500000000000003E-3</v>
      </c>
      <c r="N308" s="25">
        <f t="shared" si="71"/>
        <v>6.6500000000000005E-3</v>
      </c>
      <c r="O308" s="25"/>
      <c r="P308" s="25">
        <f t="shared" si="72"/>
        <v>9.5944000000000064E-4</v>
      </c>
      <c r="Q308" s="25">
        <f t="shared" si="73"/>
        <v>2.2095903200000017E-2</v>
      </c>
      <c r="R308" s="25">
        <v>1.9519999999999999E-2</v>
      </c>
      <c r="S308" s="25">
        <f t="shared" si="74"/>
        <v>1.9619999999999999E-2</v>
      </c>
      <c r="T308" s="25"/>
      <c r="U308" s="25">
        <f t="shared" si="80"/>
        <v>4.2088399999999984E-3</v>
      </c>
      <c r="V308" s="25">
        <f t="shared" si="75"/>
        <v>9.6929585199999974E-2</v>
      </c>
      <c r="W308" s="25">
        <v>3.81E-3</v>
      </c>
      <c r="X308" s="25">
        <f t="shared" si="76"/>
        <v>3.9100000000000003E-3</v>
      </c>
      <c r="Y308" s="25"/>
      <c r="Z308" s="25">
        <f t="shared" si="77"/>
        <v>5.0274000000000022E-4</v>
      </c>
      <c r="AA308" s="25">
        <f t="shared" si="78"/>
        <v>1.1578102200000006E-2</v>
      </c>
      <c r="AB308" s="25">
        <v>-2.5000000000000001E-4</v>
      </c>
      <c r="AC308" s="25">
        <f t="shared" si="79"/>
        <v>-1E-4</v>
      </c>
    </row>
    <row r="309" spans="1:29" s="15" customFormat="1">
      <c r="A309" s="18">
        <v>557</v>
      </c>
      <c r="B309" s="25">
        <v>6.0000000000000002E-5</v>
      </c>
      <c r="C309" s="25">
        <v>1.307E-2</v>
      </c>
      <c r="D309" s="25">
        <f t="shared" si="65"/>
        <v>1.324E-2</v>
      </c>
      <c r="E309" s="25"/>
      <c r="F309" s="25">
        <f t="shared" si="66"/>
        <v>1.0589399999999995E-3</v>
      </c>
      <c r="G309" s="25">
        <f t="shared" si="67"/>
        <v>2.4387388199999992E-2</v>
      </c>
      <c r="H309" s="25">
        <v>1.294E-2</v>
      </c>
      <c r="I309" s="25">
        <f t="shared" si="68"/>
        <v>1.311E-2</v>
      </c>
      <c r="J309" s="25"/>
      <c r="K309" s="25">
        <f t="shared" si="69"/>
        <v>2.6234099999999996E-3</v>
      </c>
      <c r="L309" s="25">
        <f t="shared" si="70"/>
        <v>6.0417132299999995E-2</v>
      </c>
      <c r="M309" s="25">
        <v>6.5700000000000003E-3</v>
      </c>
      <c r="N309" s="25">
        <f t="shared" si="71"/>
        <v>6.7400000000000003E-3</v>
      </c>
      <c r="O309" s="25"/>
      <c r="P309" s="25">
        <f t="shared" si="72"/>
        <v>1.0494400000000004E-3</v>
      </c>
      <c r="Q309" s="25">
        <f t="shared" si="73"/>
        <v>2.416860320000001E-2</v>
      </c>
      <c r="R309" s="25">
        <v>1.9630000000000002E-2</v>
      </c>
      <c r="S309" s="25">
        <f t="shared" si="74"/>
        <v>1.9800000000000002E-2</v>
      </c>
      <c r="T309" s="25"/>
      <c r="U309" s="25">
        <f t="shared" si="80"/>
        <v>4.3888400000000015E-3</v>
      </c>
      <c r="V309" s="25">
        <f t="shared" si="75"/>
        <v>0.10107498520000004</v>
      </c>
      <c r="W309" s="25">
        <v>3.8800000000000002E-3</v>
      </c>
      <c r="X309" s="25">
        <f t="shared" si="76"/>
        <v>4.0499999999999998E-3</v>
      </c>
      <c r="Y309" s="25"/>
      <c r="Z309" s="25">
        <f t="shared" si="77"/>
        <v>6.4273999999999972E-4</v>
      </c>
      <c r="AA309" s="25">
        <f t="shared" si="78"/>
        <v>1.4802302199999994E-2</v>
      </c>
      <c r="AB309" s="25">
        <v>-4.0000000000000002E-4</v>
      </c>
      <c r="AC309" s="25">
        <f t="shared" si="79"/>
        <v>-1.7000000000000001E-4</v>
      </c>
    </row>
    <row r="310" spans="1:29" s="15" customFormat="1">
      <c r="A310" s="18">
        <v>558</v>
      </c>
      <c r="B310" s="25">
        <v>-1.1E-4</v>
      </c>
      <c r="C310" s="25">
        <v>1.308E-2</v>
      </c>
      <c r="D310" s="25">
        <f t="shared" si="65"/>
        <v>1.3295E-2</v>
      </c>
      <c r="E310" s="25"/>
      <c r="F310" s="25">
        <f t="shared" si="66"/>
        <v>1.113939999999999E-3</v>
      </c>
      <c r="G310" s="25">
        <f t="shared" si="67"/>
        <v>2.5654038199999979E-2</v>
      </c>
      <c r="H310" s="25">
        <v>1.2930000000000001E-2</v>
      </c>
      <c r="I310" s="25">
        <f t="shared" si="68"/>
        <v>1.3145E-2</v>
      </c>
      <c r="J310" s="25"/>
      <c r="K310" s="25">
        <f t="shared" si="69"/>
        <v>2.6584099999999999E-3</v>
      </c>
      <c r="L310" s="25">
        <f t="shared" si="70"/>
        <v>6.1223182300000005E-2</v>
      </c>
      <c r="M310" s="25">
        <v>6.5700000000000003E-3</v>
      </c>
      <c r="N310" s="25">
        <f t="shared" si="71"/>
        <v>6.7850000000000002E-3</v>
      </c>
      <c r="O310" s="25"/>
      <c r="P310" s="25">
        <f t="shared" si="72"/>
        <v>1.0944400000000003E-3</v>
      </c>
      <c r="Q310" s="25">
        <f t="shared" si="73"/>
        <v>2.5204953200000008E-2</v>
      </c>
      <c r="R310" s="25">
        <v>1.9709999999999998E-2</v>
      </c>
      <c r="S310" s="25">
        <f t="shared" si="74"/>
        <v>1.9924999999999998E-2</v>
      </c>
      <c r="T310" s="25"/>
      <c r="U310" s="25">
        <f t="shared" si="80"/>
        <v>4.5138399999999981E-3</v>
      </c>
      <c r="V310" s="25">
        <f t="shared" si="75"/>
        <v>0.10395373519999997</v>
      </c>
      <c r="W310" s="25">
        <v>3.9199999999999999E-3</v>
      </c>
      <c r="X310" s="25">
        <f t="shared" si="76"/>
        <v>4.1349999999999998E-3</v>
      </c>
      <c r="Y310" s="25"/>
      <c r="Z310" s="25">
        <f t="shared" si="77"/>
        <v>7.2773999999999972E-4</v>
      </c>
      <c r="AA310" s="25">
        <f t="shared" si="78"/>
        <v>1.6759852199999994E-2</v>
      </c>
      <c r="AB310" s="25">
        <v>-3.2000000000000003E-4</v>
      </c>
      <c r="AC310" s="25">
        <f t="shared" si="79"/>
        <v>-2.1500000000000002E-4</v>
      </c>
    </row>
    <row r="311" spans="1:29" s="15" customFormat="1">
      <c r="A311" s="18">
        <v>559</v>
      </c>
      <c r="B311" s="25">
        <v>0</v>
      </c>
      <c r="C311" s="25">
        <v>1.362E-2</v>
      </c>
      <c r="D311" s="25">
        <f t="shared" si="65"/>
        <v>1.384E-2</v>
      </c>
      <c r="E311" s="25"/>
      <c r="F311" s="25">
        <f t="shared" si="66"/>
        <v>1.6589399999999994E-3</v>
      </c>
      <c r="G311" s="25">
        <f t="shared" si="67"/>
        <v>3.8205388199999989E-2</v>
      </c>
      <c r="H311" s="25">
        <v>1.3050000000000001E-2</v>
      </c>
      <c r="I311" s="25">
        <f t="shared" si="68"/>
        <v>1.3270000000000001E-2</v>
      </c>
      <c r="J311" s="25"/>
      <c r="K311" s="25">
        <f t="shared" si="69"/>
        <v>2.7834100000000001E-3</v>
      </c>
      <c r="L311" s="25">
        <f t="shared" si="70"/>
        <v>6.4101932299999997E-2</v>
      </c>
      <c r="M311" s="25">
        <v>7.0400000000000003E-3</v>
      </c>
      <c r="N311" s="25">
        <f t="shared" si="71"/>
        <v>7.26E-3</v>
      </c>
      <c r="O311" s="25"/>
      <c r="P311" s="25">
        <f t="shared" si="72"/>
        <v>1.5694400000000001E-3</v>
      </c>
      <c r="Q311" s="25">
        <f t="shared" si="73"/>
        <v>3.6144203200000002E-2</v>
      </c>
      <c r="R311" s="25">
        <v>1.9900000000000001E-2</v>
      </c>
      <c r="S311" s="25">
        <f t="shared" si="74"/>
        <v>2.0120000000000002E-2</v>
      </c>
      <c r="T311" s="25"/>
      <c r="U311" s="25">
        <f t="shared" si="80"/>
        <v>4.7088400000000023E-3</v>
      </c>
      <c r="V311" s="25">
        <f t="shared" si="75"/>
        <v>0.10844458520000005</v>
      </c>
      <c r="W311" s="25">
        <v>3.9500000000000004E-3</v>
      </c>
      <c r="X311" s="25">
        <f t="shared" si="76"/>
        <v>4.1700000000000001E-3</v>
      </c>
      <c r="Y311" s="25"/>
      <c r="Z311" s="25">
        <f t="shared" si="77"/>
        <v>7.6274000000000003E-4</v>
      </c>
      <c r="AA311" s="25">
        <f t="shared" si="78"/>
        <v>1.75659022E-2</v>
      </c>
      <c r="AB311" s="25">
        <v>-4.4000000000000002E-4</v>
      </c>
      <c r="AC311" s="25">
        <f t="shared" si="79"/>
        <v>-2.2000000000000001E-4</v>
      </c>
    </row>
    <row r="312" spans="1:29" s="15" customFormat="1">
      <c r="A312" s="18">
        <v>560</v>
      </c>
      <c r="B312" s="25">
        <v>-1.4999999999999999E-4</v>
      </c>
      <c r="C312" s="25">
        <v>1.2760000000000001E-2</v>
      </c>
      <c r="D312" s="25">
        <f t="shared" si="65"/>
        <v>1.2965000000000001E-2</v>
      </c>
      <c r="E312" s="25"/>
      <c r="F312" s="25">
        <f t="shared" si="66"/>
        <v>7.8394000000000033E-4</v>
      </c>
      <c r="G312" s="25">
        <f t="shared" si="67"/>
        <v>1.8054138200000007E-2</v>
      </c>
      <c r="H312" s="25">
        <v>1.299E-2</v>
      </c>
      <c r="I312" s="25">
        <f t="shared" si="68"/>
        <v>1.3195E-2</v>
      </c>
      <c r="J312" s="25"/>
      <c r="K312" s="25">
        <f t="shared" si="69"/>
        <v>2.7084099999999996E-3</v>
      </c>
      <c r="L312" s="25">
        <f t="shared" si="70"/>
        <v>6.2374682299999998E-2</v>
      </c>
      <c r="M312" s="25">
        <v>6.1599999999999997E-3</v>
      </c>
      <c r="N312" s="25">
        <f t="shared" si="71"/>
        <v>6.365E-3</v>
      </c>
      <c r="O312" s="25"/>
      <c r="P312" s="25">
        <f t="shared" si="72"/>
        <v>6.7444000000000011E-4</v>
      </c>
      <c r="Q312" s="25">
        <f t="shared" si="73"/>
        <v>1.5532353200000003E-2</v>
      </c>
      <c r="R312" s="25">
        <v>1.983E-2</v>
      </c>
      <c r="S312" s="25">
        <f t="shared" si="74"/>
        <v>2.0035000000000001E-2</v>
      </c>
      <c r="T312" s="25"/>
      <c r="U312" s="25">
        <f t="shared" si="80"/>
        <v>4.6238400000000006E-3</v>
      </c>
      <c r="V312" s="25">
        <f t="shared" si="75"/>
        <v>0.10648703520000002</v>
      </c>
      <c r="W312" s="25">
        <v>3.8400000000000001E-3</v>
      </c>
      <c r="X312" s="25">
        <f t="shared" si="76"/>
        <v>4.045E-3</v>
      </c>
      <c r="Y312" s="25"/>
      <c r="Z312" s="25">
        <f t="shared" si="77"/>
        <v>6.3773999999999992E-4</v>
      </c>
      <c r="AA312" s="25">
        <f t="shared" si="78"/>
        <v>1.4687152199999999E-2</v>
      </c>
      <c r="AB312" s="25">
        <v>-2.5999999999999998E-4</v>
      </c>
      <c r="AC312" s="25">
        <f t="shared" si="79"/>
        <v>-2.05E-4</v>
      </c>
    </row>
    <row r="313" spans="1:29" s="15" customFormat="1">
      <c r="A313" s="18">
        <v>561</v>
      </c>
      <c r="B313" s="25">
        <v>-6.0000000000000002E-5</v>
      </c>
      <c r="C313" s="25">
        <v>1.3469999999999999E-2</v>
      </c>
      <c r="D313" s="25">
        <f t="shared" si="65"/>
        <v>1.3679999999999999E-2</v>
      </c>
      <c r="E313" s="25"/>
      <c r="F313" s="25">
        <f t="shared" si="66"/>
        <v>1.498939999999999E-3</v>
      </c>
      <c r="G313" s="25">
        <f t="shared" si="67"/>
        <v>3.452058819999998E-2</v>
      </c>
      <c r="H313" s="25">
        <v>1.306E-2</v>
      </c>
      <c r="I313" s="25">
        <f t="shared" si="68"/>
        <v>1.3270000000000001E-2</v>
      </c>
      <c r="J313" s="25"/>
      <c r="K313" s="25">
        <f t="shared" si="69"/>
        <v>2.7834100000000001E-3</v>
      </c>
      <c r="L313" s="25">
        <f t="shared" si="70"/>
        <v>6.4101932299999997E-2</v>
      </c>
      <c r="M313" s="25">
        <v>6.9499999999999996E-3</v>
      </c>
      <c r="N313" s="25">
        <f t="shared" si="71"/>
        <v>7.1599999999999997E-3</v>
      </c>
      <c r="O313" s="25"/>
      <c r="P313" s="25">
        <f t="shared" si="72"/>
        <v>1.4694399999999998E-3</v>
      </c>
      <c r="Q313" s="25">
        <f t="shared" si="73"/>
        <v>3.3841203199999996E-2</v>
      </c>
      <c r="R313" s="25">
        <v>2.002E-2</v>
      </c>
      <c r="S313" s="25">
        <f t="shared" si="74"/>
        <v>2.0229999999999998E-2</v>
      </c>
      <c r="T313" s="25"/>
      <c r="U313" s="25">
        <f t="shared" si="80"/>
        <v>4.8188399999999978E-3</v>
      </c>
      <c r="V313" s="25">
        <f t="shared" si="75"/>
        <v>0.11097788519999996</v>
      </c>
      <c r="W313" s="25">
        <v>3.7399999999999998E-3</v>
      </c>
      <c r="X313" s="25">
        <f t="shared" si="76"/>
        <v>3.9499999999999995E-3</v>
      </c>
      <c r="Y313" s="25"/>
      <c r="Z313" s="25">
        <f t="shared" si="77"/>
        <v>5.4273999999999946E-4</v>
      </c>
      <c r="AA313" s="25">
        <f t="shared" si="78"/>
        <v>1.2499302199999987E-2</v>
      </c>
      <c r="AB313" s="25">
        <v>-3.6000000000000002E-4</v>
      </c>
      <c r="AC313" s="25">
        <f t="shared" si="79"/>
        <v>-2.1000000000000001E-4</v>
      </c>
    </row>
    <row r="314" spans="1:29" s="15" customFormat="1">
      <c r="A314" s="18">
        <v>562</v>
      </c>
      <c r="B314" s="25">
        <v>-9.0000000000000006E-5</v>
      </c>
      <c r="C314" s="25">
        <v>1.273E-2</v>
      </c>
      <c r="D314" s="25">
        <f t="shared" si="65"/>
        <v>1.2925000000000001E-2</v>
      </c>
      <c r="E314" s="25"/>
      <c r="F314" s="25">
        <f t="shared" si="66"/>
        <v>7.4394000000000023E-4</v>
      </c>
      <c r="G314" s="25">
        <f t="shared" si="67"/>
        <v>1.7132938200000006E-2</v>
      </c>
      <c r="H314" s="25">
        <v>1.2880000000000001E-2</v>
      </c>
      <c r="I314" s="25">
        <f t="shared" si="68"/>
        <v>1.3075000000000002E-2</v>
      </c>
      <c r="J314" s="25"/>
      <c r="K314" s="25">
        <f t="shared" si="69"/>
        <v>2.5884100000000011E-3</v>
      </c>
      <c r="L314" s="25">
        <f t="shared" si="70"/>
        <v>5.9611082300000028E-2</v>
      </c>
      <c r="M314" s="25">
        <v>6.2199999999999998E-3</v>
      </c>
      <c r="N314" s="25">
        <f t="shared" si="71"/>
        <v>6.4149999999999997E-3</v>
      </c>
      <c r="O314" s="25"/>
      <c r="P314" s="25">
        <f t="shared" si="72"/>
        <v>7.2443999999999981E-4</v>
      </c>
      <c r="Q314" s="25">
        <f t="shared" si="73"/>
        <v>1.6683853199999998E-2</v>
      </c>
      <c r="R314" s="25">
        <v>1.9959999999999999E-2</v>
      </c>
      <c r="S314" s="25">
        <f t="shared" si="74"/>
        <v>2.0154999999999999E-2</v>
      </c>
      <c r="T314" s="25"/>
      <c r="U314" s="25">
        <f t="shared" si="80"/>
        <v>4.7438399999999992E-3</v>
      </c>
      <c r="V314" s="25">
        <f t="shared" si="75"/>
        <v>0.10925063519999999</v>
      </c>
      <c r="W314" s="25">
        <v>3.6900000000000001E-3</v>
      </c>
      <c r="X314" s="25">
        <f t="shared" si="76"/>
        <v>3.885E-3</v>
      </c>
      <c r="Y314" s="25"/>
      <c r="Z314" s="25">
        <f t="shared" si="77"/>
        <v>4.7773999999999994E-4</v>
      </c>
      <c r="AA314" s="25">
        <f t="shared" si="78"/>
        <v>1.1002352199999999E-2</v>
      </c>
      <c r="AB314" s="25">
        <v>-2.9999999999999997E-4</v>
      </c>
      <c r="AC314" s="25">
        <f t="shared" si="79"/>
        <v>-1.95E-4</v>
      </c>
    </row>
    <row r="315" spans="1:29" s="15" customFormat="1">
      <c r="A315" s="18">
        <v>563</v>
      </c>
      <c r="B315" s="25">
        <v>6.8999999999999997E-5</v>
      </c>
      <c r="C315" s="25">
        <v>1.3299999999999999E-2</v>
      </c>
      <c r="D315" s="25">
        <f t="shared" si="65"/>
        <v>1.3440499999999999E-2</v>
      </c>
      <c r="E315" s="25"/>
      <c r="F315" s="25">
        <f t="shared" si="66"/>
        <v>1.2594399999999988E-3</v>
      </c>
      <c r="G315" s="25">
        <f t="shared" si="67"/>
        <v>2.9004903199999973E-2</v>
      </c>
      <c r="H315" s="25">
        <v>1.2970000000000001E-2</v>
      </c>
      <c r="I315" s="25">
        <f t="shared" si="68"/>
        <v>1.3110500000000001E-2</v>
      </c>
      <c r="J315" s="25"/>
      <c r="K315" s="25">
        <f t="shared" si="69"/>
        <v>2.6239100000000001E-3</v>
      </c>
      <c r="L315" s="25">
        <f t="shared" si="70"/>
        <v>6.0428647300000006E-2</v>
      </c>
      <c r="M315" s="25">
        <v>6.7299999999999999E-3</v>
      </c>
      <c r="N315" s="25">
        <f t="shared" si="71"/>
        <v>6.8704999999999999E-3</v>
      </c>
      <c r="O315" s="25"/>
      <c r="P315" s="25">
        <f t="shared" si="72"/>
        <v>1.17994E-3</v>
      </c>
      <c r="Q315" s="25">
        <f t="shared" si="73"/>
        <v>2.71740182E-2</v>
      </c>
      <c r="R315" s="25">
        <v>2.0029999999999999E-2</v>
      </c>
      <c r="S315" s="25">
        <f t="shared" si="74"/>
        <v>2.0170500000000001E-2</v>
      </c>
      <c r="T315" s="25"/>
      <c r="U315" s="25">
        <f t="shared" si="80"/>
        <v>4.7593400000000008E-3</v>
      </c>
      <c r="V315" s="25">
        <f t="shared" si="75"/>
        <v>0.10960760020000003</v>
      </c>
      <c r="W315" s="25">
        <v>3.9500000000000004E-3</v>
      </c>
      <c r="X315" s="25">
        <f t="shared" si="76"/>
        <v>4.0905000000000004E-3</v>
      </c>
      <c r="Y315" s="25"/>
      <c r="Z315" s="25">
        <f t="shared" si="77"/>
        <v>6.8324000000000032E-4</v>
      </c>
      <c r="AA315" s="25">
        <f t="shared" si="78"/>
        <v>1.5735017200000007E-2</v>
      </c>
      <c r="AB315" s="25">
        <v>-3.5E-4</v>
      </c>
      <c r="AC315" s="25">
        <f t="shared" si="79"/>
        <v>-1.405E-4</v>
      </c>
    </row>
    <row r="316" spans="1:29" s="15" customFormat="1">
      <c r="A316" s="18">
        <v>564</v>
      </c>
      <c r="B316" s="25">
        <v>-1.0000000000000001E-5</v>
      </c>
      <c r="C316" s="25">
        <v>1.2789999999999999E-2</v>
      </c>
      <c r="D316" s="25">
        <f t="shared" si="65"/>
        <v>1.2924999999999999E-2</v>
      </c>
      <c r="E316" s="25"/>
      <c r="F316" s="25">
        <f t="shared" si="66"/>
        <v>7.4393999999999849E-4</v>
      </c>
      <c r="G316" s="25">
        <f t="shared" si="67"/>
        <v>1.7132938199999965E-2</v>
      </c>
      <c r="H316" s="25">
        <v>1.257E-2</v>
      </c>
      <c r="I316" s="25">
        <f t="shared" si="68"/>
        <v>1.2704999999999999E-2</v>
      </c>
      <c r="J316" s="25"/>
      <c r="K316" s="25">
        <f t="shared" si="69"/>
        <v>2.2184099999999988E-3</v>
      </c>
      <c r="L316" s="25">
        <f t="shared" si="70"/>
        <v>5.1089982299999975E-2</v>
      </c>
      <c r="M316" s="25">
        <v>6.11E-3</v>
      </c>
      <c r="N316" s="25">
        <f t="shared" si="71"/>
        <v>6.2449999999999997E-3</v>
      </c>
      <c r="O316" s="25"/>
      <c r="P316" s="25">
        <f t="shared" si="72"/>
        <v>5.5443999999999979E-4</v>
      </c>
      <c r="Q316" s="25">
        <f t="shared" si="73"/>
        <v>1.2768753199999996E-2</v>
      </c>
      <c r="R316" s="25">
        <v>1.9970000000000002E-2</v>
      </c>
      <c r="S316" s="25">
        <f t="shared" si="74"/>
        <v>2.0105000000000001E-2</v>
      </c>
      <c r="T316" s="25"/>
      <c r="U316" s="25">
        <f t="shared" si="80"/>
        <v>4.6938400000000012E-3</v>
      </c>
      <c r="V316" s="25">
        <f t="shared" si="75"/>
        <v>0.10809913520000003</v>
      </c>
      <c r="W316" s="25">
        <v>3.8400000000000001E-3</v>
      </c>
      <c r="X316" s="25">
        <f t="shared" si="76"/>
        <v>3.9750000000000002E-3</v>
      </c>
      <c r="Y316" s="25"/>
      <c r="Z316" s="25">
        <f t="shared" si="77"/>
        <v>5.6774000000000017E-4</v>
      </c>
      <c r="AA316" s="25">
        <f t="shared" si="78"/>
        <v>1.3075052200000005E-2</v>
      </c>
      <c r="AB316" s="25">
        <v>-2.5999999999999998E-4</v>
      </c>
      <c r="AC316" s="25">
        <f t="shared" si="79"/>
        <v>-1.35E-4</v>
      </c>
    </row>
    <row r="317" spans="1:29" s="15" customFormat="1">
      <c r="A317" s="18">
        <v>565</v>
      </c>
      <c r="B317" s="25">
        <v>-3.0000000000000001E-5</v>
      </c>
      <c r="C317" s="25">
        <v>1.3169999999999999E-2</v>
      </c>
      <c r="D317" s="25">
        <f t="shared" si="65"/>
        <v>1.3399999999999999E-2</v>
      </c>
      <c r="E317" s="25"/>
      <c r="F317" s="25">
        <f t="shared" si="66"/>
        <v>1.2189399999999982E-3</v>
      </c>
      <c r="G317" s="25">
        <f t="shared" si="67"/>
        <v>2.8072188199999959E-2</v>
      </c>
      <c r="H317" s="25">
        <v>1.281E-2</v>
      </c>
      <c r="I317" s="25">
        <f t="shared" si="68"/>
        <v>1.304E-2</v>
      </c>
      <c r="J317" s="25"/>
      <c r="K317" s="25">
        <f t="shared" si="69"/>
        <v>2.553409999999999E-3</v>
      </c>
      <c r="L317" s="25">
        <f t="shared" si="70"/>
        <v>5.8805032299999983E-2</v>
      </c>
      <c r="M317" s="25">
        <v>6.5300000000000002E-3</v>
      </c>
      <c r="N317" s="25">
        <f t="shared" si="71"/>
        <v>6.7600000000000004E-3</v>
      </c>
      <c r="O317" s="25"/>
      <c r="P317" s="25">
        <f t="shared" si="72"/>
        <v>1.0694400000000005E-3</v>
      </c>
      <c r="Q317" s="25">
        <f t="shared" si="73"/>
        <v>2.4629203200000012E-2</v>
      </c>
      <c r="R317" s="25">
        <v>1.9980000000000001E-2</v>
      </c>
      <c r="S317" s="25">
        <f t="shared" si="74"/>
        <v>2.0210000000000002E-2</v>
      </c>
      <c r="T317" s="25"/>
      <c r="U317" s="25">
        <f t="shared" si="80"/>
        <v>4.7988400000000021E-3</v>
      </c>
      <c r="V317" s="25">
        <f t="shared" si="75"/>
        <v>0.11051728520000005</v>
      </c>
      <c r="W317" s="25">
        <v>3.8400000000000001E-3</v>
      </c>
      <c r="X317" s="25">
        <f t="shared" si="76"/>
        <v>4.0699999999999998E-3</v>
      </c>
      <c r="Y317" s="25"/>
      <c r="Z317" s="25">
        <f t="shared" si="77"/>
        <v>6.6273999999999977E-4</v>
      </c>
      <c r="AA317" s="25">
        <f t="shared" si="78"/>
        <v>1.5262902199999996E-2</v>
      </c>
      <c r="AB317" s="25">
        <v>-4.2999999999999999E-4</v>
      </c>
      <c r="AC317" s="25">
        <f t="shared" si="79"/>
        <v>-2.3000000000000001E-4</v>
      </c>
    </row>
    <row r="318" spans="1:29" s="15" customFormat="1">
      <c r="A318" s="18">
        <v>566</v>
      </c>
      <c r="B318" s="25">
        <v>-1.0000000000000001E-5</v>
      </c>
      <c r="C318" s="25">
        <v>1.294E-2</v>
      </c>
      <c r="D318" s="25">
        <f t="shared" si="65"/>
        <v>1.3065E-2</v>
      </c>
      <c r="E318" s="25"/>
      <c r="F318" s="25">
        <f t="shared" si="66"/>
        <v>8.8393999999999973E-4</v>
      </c>
      <c r="G318" s="25">
        <f t="shared" si="67"/>
        <v>2.0357138199999996E-2</v>
      </c>
      <c r="H318" s="25">
        <v>1.277E-2</v>
      </c>
      <c r="I318" s="25">
        <f t="shared" si="68"/>
        <v>1.2895E-2</v>
      </c>
      <c r="J318" s="25"/>
      <c r="K318" s="25">
        <f t="shared" si="69"/>
        <v>2.4084099999999997E-3</v>
      </c>
      <c r="L318" s="25">
        <f t="shared" si="70"/>
        <v>5.5465682299999999E-2</v>
      </c>
      <c r="M318" s="25">
        <v>6.3699999999999998E-3</v>
      </c>
      <c r="N318" s="25">
        <f t="shared" si="71"/>
        <v>6.4949999999999999E-3</v>
      </c>
      <c r="O318" s="25"/>
      <c r="P318" s="25">
        <f t="shared" si="72"/>
        <v>8.0444000000000002E-4</v>
      </c>
      <c r="Q318" s="25">
        <f t="shared" si="73"/>
        <v>1.8526253200000002E-2</v>
      </c>
      <c r="R318" s="25">
        <v>2.0119999999999999E-2</v>
      </c>
      <c r="S318" s="25">
        <f t="shared" si="74"/>
        <v>2.0244999999999999E-2</v>
      </c>
      <c r="T318" s="25"/>
      <c r="U318" s="25">
        <f t="shared" si="80"/>
        <v>4.833839999999999E-3</v>
      </c>
      <c r="V318" s="25">
        <f t="shared" si="75"/>
        <v>0.11132333519999998</v>
      </c>
      <c r="W318" s="25">
        <v>3.7399999999999998E-3</v>
      </c>
      <c r="X318" s="25">
        <f t="shared" si="76"/>
        <v>3.8649999999999999E-3</v>
      </c>
      <c r="Y318" s="25"/>
      <c r="Z318" s="25">
        <f t="shared" si="77"/>
        <v>4.5773999999999988E-4</v>
      </c>
      <c r="AA318" s="25">
        <f t="shared" si="78"/>
        <v>1.0541752199999997E-2</v>
      </c>
      <c r="AB318" s="25">
        <v>-2.4000000000000001E-4</v>
      </c>
      <c r="AC318" s="25">
        <f t="shared" si="79"/>
        <v>-1.25E-4</v>
      </c>
    </row>
    <row r="319" spans="1:29" s="15" customFormat="1">
      <c r="A319" s="18">
        <v>567</v>
      </c>
      <c r="B319" s="25">
        <v>-9.0000000000000006E-5</v>
      </c>
      <c r="C319" s="25">
        <v>1.306E-2</v>
      </c>
      <c r="D319" s="25">
        <f t="shared" si="65"/>
        <v>1.3305000000000001E-2</v>
      </c>
      <c r="E319" s="25"/>
      <c r="F319" s="25">
        <f t="shared" si="66"/>
        <v>1.1239400000000004E-3</v>
      </c>
      <c r="G319" s="25">
        <f t="shared" si="67"/>
        <v>2.5884338200000009E-2</v>
      </c>
      <c r="H319" s="25">
        <v>1.281E-2</v>
      </c>
      <c r="I319" s="25">
        <f t="shared" si="68"/>
        <v>1.3055000000000001E-2</v>
      </c>
      <c r="J319" s="25"/>
      <c r="K319" s="25">
        <f t="shared" si="69"/>
        <v>2.5684100000000001E-3</v>
      </c>
      <c r="L319" s="25">
        <f t="shared" si="70"/>
        <v>5.9150482300000008E-2</v>
      </c>
      <c r="M319" s="25">
        <v>6.4999999999999997E-3</v>
      </c>
      <c r="N319" s="25">
        <f t="shared" si="71"/>
        <v>6.7449999999999993E-3</v>
      </c>
      <c r="O319" s="25"/>
      <c r="P319" s="25">
        <f t="shared" si="72"/>
        <v>1.0544399999999994E-3</v>
      </c>
      <c r="Q319" s="25">
        <f t="shared" si="73"/>
        <v>2.4283753199999987E-2</v>
      </c>
      <c r="R319" s="25">
        <v>1.9990000000000001E-2</v>
      </c>
      <c r="S319" s="25">
        <f t="shared" si="74"/>
        <v>2.0235E-2</v>
      </c>
      <c r="T319" s="25"/>
      <c r="U319" s="25">
        <f t="shared" si="80"/>
        <v>4.8238399999999994E-3</v>
      </c>
      <c r="V319" s="25">
        <f t="shared" si="75"/>
        <v>0.1110930352</v>
      </c>
      <c r="W319" s="25">
        <v>3.8E-3</v>
      </c>
      <c r="X319" s="25">
        <f t="shared" si="76"/>
        <v>4.045E-3</v>
      </c>
      <c r="Y319" s="25"/>
      <c r="Z319" s="25">
        <f t="shared" si="77"/>
        <v>6.3773999999999992E-4</v>
      </c>
      <c r="AA319" s="25">
        <f t="shared" si="78"/>
        <v>1.4687152199999999E-2</v>
      </c>
      <c r="AB319" s="25">
        <v>-4.0000000000000002E-4</v>
      </c>
      <c r="AC319" s="25">
        <f t="shared" si="79"/>
        <v>-2.4499999999999999E-4</v>
      </c>
    </row>
    <row r="320" spans="1:29" s="15" customFormat="1">
      <c r="A320" s="18">
        <v>568</v>
      </c>
      <c r="B320" s="25">
        <v>-6.8999999999999997E-5</v>
      </c>
      <c r="C320" s="25">
        <v>1.2800000000000001E-2</v>
      </c>
      <c r="D320" s="25">
        <f t="shared" si="65"/>
        <v>1.3024500000000001E-2</v>
      </c>
      <c r="E320" s="25"/>
      <c r="F320" s="25">
        <f t="shared" si="66"/>
        <v>8.4344000000000086E-4</v>
      </c>
      <c r="G320" s="25">
        <f t="shared" si="67"/>
        <v>1.942442320000002E-2</v>
      </c>
      <c r="H320" s="25">
        <v>1.256E-2</v>
      </c>
      <c r="I320" s="25">
        <f t="shared" si="68"/>
        <v>1.2784500000000001E-2</v>
      </c>
      <c r="J320" s="25"/>
      <c r="K320" s="25">
        <f t="shared" si="69"/>
        <v>2.2979100000000002E-3</v>
      </c>
      <c r="L320" s="25">
        <f t="shared" si="70"/>
        <v>5.2920867300000007E-2</v>
      </c>
      <c r="M320" s="25">
        <v>6.1999999999999998E-3</v>
      </c>
      <c r="N320" s="25">
        <f t="shared" si="71"/>
        <v>6.4244999999999997E-3</v>
      </c>
      <c r="O320" s="25"/>
      <c r="P320" s="25">
        <f t="shared" si="72"/>
        <v>7.3393999999999977E-4</v>
      </c>
      <c r="Q320" s="25">
        <f t="shared" si="73"/>
        <v>1.6902638199999997E-2</v>
      </c>
      <c r="R320" s="25">
        <v>2.0070000000000001E-2</v>
      </c>
      <c r="S320" s="25">
        <f t="shared" si="74"/>
        <v>2.02945E-2</v>
      </c>
      <c r="T320" s="25"/>
      <c r="U320" s="25">
        <f t="shared" si="80"/>
        <v>4.8833399999999999E-3</v>
      </c>
      <c r="V320" s="25">
        <f t="shared" si="75"/>
        <v>0.11246332020000001</v>
      </c>
      <c r="W320" s="25">
        <v>3.7799999999999999E-3</v>
      </c>
      <c r="X320" s="25">
        <f t="shared" si="76"/>
        <v>4.0045000000000002E-3</v>
      </c>
      <c r="Y320" s="25"/>
      <c r="Z320" s="25">
        <f t="shared" si="77"/>
        <v>5.9724000000000018E-4</v>
      </c>
      <c r="AA320" s="25">
        <f t="shared" si="78"/>
        <v>1.3754437200000006E-2</v>
      </c>
      <c r="AB320" s="25">
        <v>-3.8000000000000002E-4</v>
      </c>
      <c r="AC320" s="25">
        <f t="shared" si="79"/>
        <v>-2.2450000000000001E-4</v>
      </c>
    </row>
    <row r="321" spans="1:29" s="15" customFormat="1">
      <c r="A321" s="18">
        <v>569</v>
      </c>
      <c r="B321" s="25">
        <v>-9.0000000000000006E-5</v>
      </c>
      <c r="C321" s="25">
        <v>1.306E-2</v>
      </c>
      <c r="D321" s="25">
        <f t="shared" si="65"/>
        <v>1.3295000000000001E-2</v>
      </c>
      <c r="E321" s="25"/>
      <c r="F321" s="25">
        <f t="shared" si="66"/>
        <v>1.1139400000000008E-3</v>
      </c>
      <c r="G321" s="25">
        <f t="shared" si="67"/>
        <v>2.5654038200000021E-2</v>
      </c>
      <c r="H321" s="25">
        <v>1.2789999999999999E-2</v>
      </c>
      <c r="I321" s="25">
        <f t="shared" si="68"/>
        <v>1.3025E-2</v>
      </c>
      <c r="J321" s="25"/>
      <c r="K321" s="25">
        <f t="shared" si="69"/>
        <v>2.5384099999999996E-3</v>
      </c>
      <c r="L321" s="25">
        <f t="shared" si="70"/>
        <v>5.8459582299999993E-2</v>
      </c>
      <c r="M321" s="25">
        <v>6.4999999999999997E-3</v>
      </c>
      <c r="N321" s="25">
        <f t="shared" si="71"/>
        <v>6.7349999999999997E-3</v>
      </c>
      <c r="O321" s="25"/>
      <c r="P321" s="25">
        <f t="shared" si="72"/>
        <v>1.0444399999999998E-3</v>
      </c>
      <c r="Q321" s="25">
        <f t="shared" si="73"/>
        <v>2.4053453199999995E-2</v>
      </c>
      <c r="R321" s="25">
        <v>2.0109999999999999E-2</v>
      </c>
      <c r="S321" s="25">
        <f t="shared" si="74"/>
        <v>2.0344999999999999E-2</v>
      </c>
      <c r="T321" s="25"/>
      <c r="U321" s="25">
        <f t="shared" si="80"/>
        <v>4.9338399999999984E-3</v>
      </c>
      <c r="V321" s="25">
        <f t="shared" si="75"/>
        <v>0.11362633519999997</v>
      </c>
      <c r="W321" s="25">
        <v>3.65E-3</v>
      </c>
      <c r="X321" s="25">
        <f t="shared" si="76"/>
        <v>3.885E-3</v>
      </c>
      <c r="Y321" s="25"/>
      <c r="Z321" s="25">
        <f t="shared" si="77"/>
        <v>4.7773999999999994E-4</v>
      </c>
      <c r="AA321" s="25">
        <f t="shared" si="78"/>
        <v>1.1002352199999999E-2</v>
      </c>
      <c r="AB321" s="25">
        <v>-3.8000000000000002E-4</v>
      </c>
      <c r="AC321" s="25">
        <f t="shared" si="79"/>
        <v>-2.3500000000000002E-4</v>
      </c>
    </row>
    <row r="322" spans="1:29" s="15" customFormat="1">
      <c r="A322" s="18">
        <v>570</v>
      </c>
      <c r="B322" s="25">
        <v>4.0000000000000003E-5</v>
      </c>
      <c r="C322" s="25">
        <v>1.2789999999999999E-2</v>
      </c>
      <c r="D322" s="25">
        <f t="shared" si="65"/>
        <v>1.294E-2</v>
      </c>
      <c r="E322" s="25"/>
      <c r="F322" s="25">
        <f t="shared" si="66"/>
        <v>7.5893999999999961E-4</v>
      </c>
      <c r="G322" s="25">
        <f t="shared" si="67"/>
        <v>1.7478388199999993E-2</v>
      </c>
      <c r="H322" s="25">
        <v>1.251E-2</v>
      </c>
      <c r="I322" s="25">
        <f t="shared" si="68"/>
        <v>1.2660000000000001E-2</v>
      </c>
      <c r="J322" s="25"/>
      <c r="K322" s="25">
        <f t="shared" si="69"/>
        <v>2.1734100000000006E-3</v>
      </c>
      <c r="L322" s="25">
        <f t="shared" si="70"/>
        <v>5.0053632300000019E-2</v>
      </c>
      <c r="M322" s="25">
        <v>6.2100000000000002E-3</v>
      </c>
      <c r="N322" s="25">
        <f t="shared" si="71"/>
        <v>6.3600000000000002E-3</v>
      </c>
      <c r="O322" s="25"/>
      <c r="P322" s="25">
        <f t="shared" si="72"/>
        <v>6.6944000000000031E-4</v>
      </c>
      <c r="Q322" s="25">
        <f t="shared" si="73"/>
        <v>1.5417203200000009E-2</v>
      </c>
      <c r="R322" s="25">
        <v>2.0080000000000001E-2</v>
      </c>
      <c r="S322" s="25">
        <f t="shared" si="74"/>
        <v>2.0230000000000001E-2</v>
      </c>
      <c r="T322" s="25"/>
      <c r="U322" s="25">
        <f t="shared" si="80"/>
        <v>4.8188400000000013E-3</v>
      </c>
      <c r="V322" s="25">
        <f t="shared" si="75"/>
        <v>0.11097788520000004</v>
      </c>
      <c r="W322" s="25">
        <v>3.7399999999999998E-3</v>
      </c>
      <c r="X322" s="25">
        <f t="shared" si="76"/>
        <v>3.8899999999999998E-3</v>
      </c>
      <c r="Y322" s="25"/>
      <c r="Z322" s="25">
        <f t="shared" si="77"/>
        <v>4.8273999999999973E-4</v>
      </c>
      <c r="AA322" s="25">
        <f t="shared" si="78"/>
        <v>1.1117502199999994E-2</v>
      </c>
      <c r="AB322" s="25">
        <v>-3.4000000000000002E-4</v>
      </c>
      <c r="AC322" s="25">
        <f t="shared" si="79"/>
        <v>-1.5000000000000001E-4</v>
      </c>
    </row>
    <row r="323" spans="1:29" s="15" customFormat="1">
      <c r="A323" s="18">
        <v>571</v>
      </c>
      <c r="B323" s="25">
        <v>-3.0000000000000001E-5</v>
      </c>
      <c r="C323" s="25">
        <v>1.3050000000000001E-2</v>
      </c>
      <c r="D323" s="25">
        <f t="shared" ref="D323:D386" si="81">C323-AC323</f>
        <v>1.328E-2</v>
      </c>
      <c r="E323" s="25"/>
      <c r="F323" s="25">
        <f t="shared" ref="F323:F351" si="82">D323-0.01218106</f>
        <v>1.0989399999999996E-3</v>
      </c>
      <c r="G323" s="25">
        <f t="shared" ref="G323:G351" si="83">F323*23.03</f>
        <v>2.5308588199999992E-2</v>
      </c>
      <c r="H323" s="25">
        <v>1.274E-2</v>
      </c>
      <c r="I323" s="25">
        <f t="shared" ref="I323:I386" si="84">H323-AC323</f>
        <v>1.2969999999999999E-2</v>
      </c>
      <c r="J323" s="25"/>
      <c r="K323" s="25">
        <f t="shared" ref="K323:K351" si="85">I323-0.01048659</f>
        <v>2.4834099999999984E-3</v>
      </c>
      <c r="L323" s="25">
        <f t="shared" ref="L323:L351" si="86">K323*23.03</f>
        <v>5.7192932299999964E-2</v>
      </c>
      <c r="M323" s="25">
        <v>6.5100000000000002E-3</v>
      </c>
      <c r="N323" s="25">
        <f t="shared" ref="N323:N386" si="87">M323-AC323</f>
        <v>6.7400000000000003E-3</v>
      </c>
      <c r="O323" s="25"/>
      <c r="P323" s="25">
        <f t="shared" ref="P323:P351" si="88">N323-0.00569056</f>
        <v>1.0494400000000004E-3</v>
      </c>
      <c r="Q323" s="25">
        <f t="shared" ref="Q323:Q351" si="89">P323*23.03</f>
        <v>2.416860320000001E-2</v>
      </c>
      <c r="R323" s="25">
        <v>2.0070000000000001E-2</v>
      </c>
      <c r="S323" s="25">
        <f t="shared" ref="S323:S386" si="90">R323-AC323</f>
        <v>2.0300000000000002E-2</v>
      </c>
      <c r="T323" s="25"/>
      <c r="U323" s="25">
        <f t="shared" si="80"/>
        <v>4.8888400000000019E-3</v>
      </c>
      <c r="V323" s="25">
        <f t="shared" ref="V323:V351" si="91">U323*23.03</f>
        <v>0.11258998520000005</v>
      </c>
      <c r="W323" s="25">
        <v>3.7000000000000002E-3</v>
      </c>
      <c r="X323" s="25">
        <f t="shared" ref="X323:X386" si="92">W323-AC323</f>
        <v>3.9300000000000003E-3</v>
      </c>
      <c r="Y323" s="25"/>
      <c r="Z323" s="25">
        <f t="shared" ref="Z323:Z351" si="93">X323-0.00340726</f>
        <v>5.2274000000000027E-4</v>
      </c>
      <c r="AA323" s="25">
        <f t="shared" ref="AA323:AA351" si="94">Z323*23.03</f>
        <v>1.2038702200000006E-2</v>
      </c>
      <c r="AB323" s="25">
        <v>-4.2999999999999999E-4</v>
      </c>
      <c r="AC323" s="25">
        <f t="shared" ref="AC323:AC386" si="95">(B323+AB323)/2</f>
        <v>-2.3000000000000001E-4</v>
      </c>
    </row>
    <row r="324" spans="1:29" s="15" customFormat="1">
      <c r="A324" s="18">
        <v>572</v>
      </c>
      <c r="B324" s="25">
        <v>-1.0000000000000001E-5</v>
      </c>
      <c r="C324" s="25">
        <v>1.2670000000000001E-2</v>
      </c>
      <c r="D324" s="25">
        <f t="shared" si="81"/>
        <v>1.2780000000000001E-2</v>
      </c>
      <c r="E324" s="25"/>
      <c r="F324" s="25">
        <f t="shared" si="82"/>
        <v>5.9894000000000093E-4</v>
      </c>
      <c r="G324" s="25">
        <f t="shared" si="83"/>
        <v>1.3793588200000022E-2</v>
      </c>
      <c r="H324" s="25">
        <v>1.244E-2</v>
      </c>
      <c r="I324" s="25">
        <f t="shared" si="84"/>
        <v>1.255E-2</v>
      </c>
      <c r="J324" s="25"/>
      <c r="K324" s="25">
        <f t="shared" si="85"/>
        <v>2.0634099999999999E-3</v>
      </c>
      <c r="L324" s="25">
        <f t="shared" si="86"/>
        <v>4.7520332300000002E-2</v>
      </c>
      <c r="M324" s="25">
        <v>6.1000000000000004E-3</v>
      </c>
      <c r="N324" s="25">
        <f t="shared" si="87"/>
        <v>6.2100000000000002E-3</v>
      </c>
      <c r="O324" s="25"/>
      <c r="P324" s="25">
        <f t="shared" si="88"/>
        <v>5.1944000000000035E-4</v>
      </c>
      <c r="Q324" s="25">
        <f t="shared" si="89"/>
        <v>1.1962703200000009E-2</v>
      </c>
      <c r="R324" s="25">
        <v>2.0070000000000001E-2</v>
      </c>
      <c r="S324" s="25">
        <f t="shared" si="90"/>
        <v>2.018E-2</v>
      </c>
      <c r="T324" s="25"/>
      <c r="U324" s="25">
        <f t="shared" si="80"/>
        <v>4.7688399999999999E-3</v>
      </c>
      <c r="V324" s="25">
        <f t="shared" si="91"/>
        <v>0.1098263852</v>
      </c>
      <c r="W324" s="25">
        <v>3.63E-3</v>
      </c>
      <c r="X324" s="25">
        <f t="shared" si="92"/>
        <v>3.7399999999999998E-3</v>
      </c>
      <c r="Y324" s="25"/>
      <c r="Z324" s="25">
        <f t="shared" si="93"/>
        <v>3.3273999999999977E-4</v>
      </c>
      <c r="AA324" s="25">
        <f t="shared" si="94"/>
        <v>7.6630021999999952E-3</v>
      </c>
      <c r="AB324" s="25">
        <v>-2.1000000000000001E-4</v>
      </c>
      <c r="AC324" s="25">
        <f t="shared" si="95"/>
        <v>-1.1E-4</v>
      </c>
    </row>
    <row r="325" spans="1:29" s="15" customFormat="1">
      <c r="A325" s="18">
        <v>573</v>
      </c>
      <c r="B325" s="25">
        <v>-1.3999999999999999E-4</v>
      </c>
      <c r="C325" s="25">
        <v>1.294E-2</v>
      </c>
      <c r="D325" s="25">
        <f t="shared" si="81"/>
        <v>1.323E-2</v>
      </c>
      <c r="E325" s="25"/>
      <c r="F325" s="25">
        <f t="shared" si="82"/>
        <v>1.0489399999999999E-3</v>
      </c>
      <c r="G325" s="25">
        <f t="shared" si="83"/>
        <v>2.4157088199999999E-2</v>
      </c>
      <c r="H325" s="25">
        <v>1.2529999999999999E-2</v>
      </c>
      <c r="I325" s="25">
        <f t="shared" si="84"/>
        <v>1.282E-2</v>
      </c>
      <c r="J325" s="25"/>
      <c r="K325" s="25">
        <f t="shared" si="85"/>
        <v>2.3334099999999993E-3</v>
      </c>
      <c r="L325" s="25">
        <f t="shared" si="86"/>
        <v>5.3738432299999986E-2</v>
      </c>
      <c r="M325" s="25">
        <v>6.3099999999999996E-3</v>
      </c>
      <c r="N325" s="25">
        <f t="shared" si="87"/>
        <v>6.6E-3</v>
      </c>
      <c r="O325" s="25"/>
      <c r="P325" s="25">
        <f t="shared" si="88"/>
        <v>9.0944000000000007E-4</v>
      </c>
      <c r="Q325" s="25">
        <f t="shared" si="89"/>
        <v>2.0944403200000003E-2</v>
      </c>
      <c r="R325" s="25">
        <v>2.0060000000000001E-2</v>
      </c>
      <c r="S325" s="25">
        <f t="shared" si="90"/>
        <v>2.035E-2</v>
      </c>
      <c r="T325" s="25"/>
      <c r="U325" s="25">
        <f t="shared" si="80"/>
        <v>4.9388399999999999E-3</v>
      </c>
      <c r="V325" s="25">
        <f t="shared" si="91"/>
        <v>0.11374148520000001</v>
      </c>
      <c r="W325" s="25">
        <v>3.5899999999999999E-3</v>
      </c>
      <c r="X325" s="25">
        <f t="shared" si="92"/>
        <v>3.8799999999999998E-3</v>
      </c>
      <c r="Y325" s="25"/>
      <c r="Z325" s="25">
        <f t="shared" si="93"/>
        <v>4.7273999999999971E-4</v>
      </c>
      <c r="AA325" s="25">
        <f t="shared" si="94"/>
        <v>1.0887202199999994E-2</v>
      </c>
      <c r="AB325" s="25">
        <v>-4.4000000000000002E-4</v>
      </c>
      <c r="AC325" s="25">
        <f t="shared" si="95"/>
        <v>-2.9E-4</v>
      </c>
    </row>
    <row r="326" spans="1:29" s="15" customFormat="1">
      <c r="A326" s="18">
        <v>574</v>
      </c>
      <c r="B326" s="25">
        <v>-1.2999999999999999E-4</v>
      </c>
      <c r="C326" s="25">
        <v>1.2760000000000001E-2</v>
      </c>
      <c r="D326" s="25">
        <f t="shared" si="81"/>
        <v>1.3025E-2</v>
      </c>
      <c r="E326" s="25"/>
      <c r="F326" s="25">
        <f t="shared" si="82"/>
        <v>8.4393999999999962E-4</v>
      </c>
      <c r="G326" s="25">
        <f t="shared" si="83"/>
        <v>1.9435938199999992E-2</v>
      </c>
      <c r="H326" s="25">
        <v>1.24E-2</v>
      </c>
      <c r="I326" s="25">
        <f t="shared" si="84"/>
        <v>1.2664999999999999E-2</v>
      </c>
      <c r="J326" s="25"/>
      <c r="K326" s="25">
        <f t="shared" si="85"/>
        <v>2.1784099999999987E-3</v>
      </c>
      <c r="L326" s="25">
        <f t="shared" si="86"/>
        <v>5.0168782299999971E-2</v>
      </c>
      <c r="M326" s="25">
        <v>6.13E-3</v>
      </c>
      <c r="N326" s="25">
        <f t="shared" si="87"/>
        <v>6.3949999999999996E-3</v>
      </c>
      <c r="O326" s="25"/>
      <c r="P326" s="25">
        <f t="shared" si="88"/>
        <v>7.0443999999999975E-4</v>
      </c>
      <c r="Q326" s="25">
        <f t="shared" si="89"/>
        <v>1.6223253199999996E-2</v>
      </c>
      <c r="R326" s="25">
        <v>2.0109999999999999E-2</v>
      </c>
      <c r="S326" s="25">
        <f t="shared" si="90"/>
        <v>2.0375000000000001E-2</v>
      </c>
      <c r="T326" s="25"/>
      <c r="U326" s="25">
        <f t="shared" si="80"/>
        <v>4.9638400000000006E-3</v>
      </c>
      <c r="V326" s="25">
        <f t="shared" si="91"/>
        <v>0.11431723520000002</v>
      </c>
      <c r="W326" s="25">
        <v>3.7699999999999999E-3</v>
      </c>
      <c r="X326" s="25">
        <f t="shared" si="92"/>
        <v>4.0349999999999995E-3</v>
      </c>
      <c r="Y326" s="25"/>
      <c r="Z326" s="25">
        <f t="shared" si="93"/>
        <v>6.2773999999999946E-4</v>
      </c>
      <c r="AA326" s="25">
        <f t="shared" si="94"/>
        <v>1.4456852199999988E-2</v>
      </c>
      <c r="AB326" s="25">
        <v>-4.0000000000000002E-4</v>
      </c>
      <c r="AC326" s="25">
        <f t="shared" si="95"/>
        <v>-2.6499999999999999E-4</v>
      </c>
    </row>
    <row r="327" spans="1:29" s="15" customFormat="1">
      <c r="A327" s="18">
        <v>575</v>
      </c>
      <c r="B327" s="25">
        <v>-2.0000000000000002E-5</v>
      </c>
      <c r="C327" s="25">
        <v>1.289E-2</v>
      </c>
      <c r="D327" s="25">
        <f t="shared" si="81"/>
        <v>1.3115E-2</v>
      </c>
      <c r="E327" s="25"/>
      <c r="F327" s="25">
        <f t="shared" si="82"/>
        <v>9.3393999999999942E-4</v>
      </c>
      <c r="G327" s="25">
        <f t="shared" si="83"/>
        <v>2.1508638199999989E-2</v>
      </c>
      <c r="H327" s="25">
        <v>1.2529999999999999E-2</v>
      </c>
      <c r="I327" s="25">
        <f t="shared" si="84"/>
        <v>1.2754999999999999E-2</v>
      </c>
      <c r="J327" s="25"/>
      <c r="K327" s="25">
        <f t="shared" si="85"/>
        <v>2.2684099999999985E-3</v>
      </c>
      <c r="L327" s="25">
        <f t="shared" si="86"/>
        <v>5.2241482299999968E-2</v>
      </c>
      <c r="M327" s="25">
        <v>6.2899999999999996E-3</v>
      </c>
      <c r="N327" s="25">
        <f t="shared" si="87"/>
        <v>6.515E-3</v>
      </c>
      <c r="O327" s="25"/>
      <c r="P327" s="25">
        <f t="shared" si="88"/>
        <v>8.2444000000000007E-4</v>
      </c>
      <c r="Q327" s="25">
        <f t="shared" si="89"/>
        <v>1.8986853200000004E-2</v>
      </c>
      <c r="R327" s="25">
        <v>2.01E-2</v>
      </c>
      <c r="S327" s="25">
        <f t="shared" si="90"/>
        <v>2.0324999999999999E-2</v>
      </c>
      <c r="T327" s="25"/>
      <c r="U327" s="25">
        <f t="shared" si="80"/>
        <v>4.9138399999999992E-3</v>
      </c>
      <c r="V327" s="25">
        <f t="shared" si="91"/>
        <v>0.11316573519999999</v>
      </c>
      <c r="W327" s="25">
        <v>3.5200000000000001E-3</v>
      </c>
      <c r="X327" s="25">
        <f t="shared" si="92"/>
        <v>3.7450000000000001E-3</v>
      </c>
      <c r="Y327" s="25"/>
      <c r="Z327" s="25">
        <f t="shared" si="93"/>
        <v>3.3774E-4</v>
      </c>
      <c r="AA327" s="25">
        <f t="shared" si="94"/>
        <v>7.7781522000000001E-3</v>
      </c>
      <c r="AB327" s="25">
        <v>-4.2999999999999999E-4</v>
      </c>
      <c r="AC327" s="25">
        <f t="shared" si="95"/>
        <v>-2.2499999999999999E-4</v>
      </c>
    </row>
    <row r="328" spans="1:29" s="15" customFormat="1">
      <c r="A328" s="18">
        <v>576</v>
      </c>
      <c r="B328" s="25">
        <v>0</v>
      </c>
      <c r="C328" s="25">
        <v>1.2659999999999999E-2</v>
      </c>
      <c r="D328" s="25">
        <f t="shared" si="81"/>
        <v>1.2799999999999999E-2</v>
      </c>
      <c r="E328" s="25"/>
      <c r="F328" s="25">
        <f t="shared" si="82"/>
        <v>6.1893999999999838E-4</v>
      </c>
      <c r="G328" s="25">
        <f t="shared" si="83"/>
        <v>1.4254188199999964E-2</v>
      </c>
      <c r="H328" s="25">
        <v>1.225E-2</v>
      </c>
      <c r="I328" s="25">
        <f t="shared" si="84"/>
        <v>1.239E-2</v>
      </c>
      <c r="J328" s="25"/>
      <c r="K328" s="25">
        <f t="shared" si="85"/>
        <v>1.9034099999999995E-3</v>
      </c>
      <c r="L328" s="25">
        <f t="shared" si="86"/>
        <v>4.3835532299999994E-2</v>
      </c>
      <c r="M328" s="25">
        <v>5.96E-3</v>
      </c>
      <c r="N328" s="25">
        <f t="shared" si="87"/>
        <v>6.1000000000000004E-3</v>
      </c>
      <c r="O328" s="25"/>
      <c r="P328" s="25">
        <f t="shared" si="88"/>
        <v>4.094400000000005E-4</v>
      </c>
      <c r="Q328" s="25">
        <f t="shared" si="89"/>
        <v>9.4294032000000125E-3</v>
      </c>
      <c r="R328" s="25">
        <v>2.001E-2</v>
      </c>
      <c r="S328" s="25">
        <f t="shared" si="90"/>
        <v>2.0150000000000001E-2</v>
      </c>
      <c r="T328" s="25"/>
      <c r="U328" s="25">
        <f t="shared" si="80"/>
        <v>4.7388400000000011E-3</v>
      </c>
      <c r="V328" s="25">
        <f t="shared" si="91"/>
        <v>0.10913548520000003</v>
      </c>
      <c r="W328" s="25">
        <v>3.6800000000000001E-3</v>
      </c>
      <c r="X328" s="25">
        <f t="shared" si="92"/>
        <v>3.82E-3</v>
      </c>
      <c r="Y328" s="25"/>
      <c r="Z328" s="25">
        <f t="shared" si="93"/>
        <v>4.1273999999999998E-4</v>
      </c>
      <c r="AA328" s="25">
        <f t="shared" si="94"/>
        <v>9.5054022000000005E-3</v>
      </c>
      <c r="AB328" s="25">
        <v>-2.7999999999999998E-4</v>
      </c>
      <c r="AC328" s="25">
        <f t="shared" si="95"/>
        <v>-1.3999999999999999E-4</v>
      </c>
    </row>
    <row r="329" spans="1:29" s="15" customFormat="1">
      <c r="A329" s="18">
        <v>577</v>
      </c>
      <c r="B329" s="25">
        <v>-3.0000000000000001E-5</v>
      </c>
      <c r="C329" s="25">
        <v>1.2829999999999999E-2</v>
      </c>
      <c r="D329" s="25">
        <f t="shared" si="81"/>
        <v>1.3009999999999999E-2</v>
      </c>
      <c r="E329" s="25"/>
      <c r="F329" s="25">
        <f t="shared" si="82"/>
        <v>8.289399999999985E-4</v>
      </c>
      <c r="G329" s="25">
        <f t="shared" si="83"/>
        <v>1.9090488199999967E-2</v>
      </c>
      <c r="H329" s="25">
        <v>1.247E-2</v>
      </c>
      <c r="I329" s="25">
        <f t="shared" si="84"/>
        <v>1.265E-2</v>
      </c>
      <c r="J329" s="25"/>
      <c r="K329" s="25">
        <f t="shared" si="85"/>
        <v>2.1634099999999993E-3</v>
      </c>
      <c r="L329" s="25">
        <f t="shared" si="86"/>
        <v>4.9823332299999988E-2</v>
      </c>
      <c r="M329" s="25">
        <v>6.28E-3</v>
      </c>
      <c r="N329" s="25">
        <f t="shared" si="87"/>
        <v>6.4599999999999996E-3</v>
      </c>
      <c r="O329" s="25"/>
      <c r="P329" s="25">
        <f t="shared" si="88"/>
        <v>7.6943999999999971E-4</v>
      </c>
      <c r="Q329" s="25">
        <f t="shared" si="89"/>
        <v>1.7720203199999993E-2</v>
      </c>
      <c r="R329" s="25">
        <v>2.0070000000000001E-2</v>
      </c>
      <c r="S329" s="25">
        <f t="shared" si="90"/>
        <v>2.0250000000000001E-2</v>
      </c>
      <c r="T329" s="25"/>
      <c r="U329" s="25">
        <f t="shared" si="80"/>
        <v>4.8388400000000005E-3</v>
      </c>
      <c r="V329" s="25">
        <f t="shared" si="91"/>
        <v>0.11143848520000002</v>
      </c>
      <c r="W329" s="25">
        <v>3.4199999999999999E-3</v>
      </c>
      <c r="X329" s="25">
        <f t="shared" si="92"/>
        <v>3.5999999999999999E-3</v>
      </c>
      <c r="Y329" s="25"/>
      <c r="Z329" s="25">
        <f t="shared" si="93"/>
        <v>1.9273999999999984E-4</v>
      </c>
      <c r="AA329" s="25">
        <f t="shared" si="94"/>
        <v>4.4388021999999961E-3</v>
      </c>
      <c r="AB329" s="25">
        <v>-3.3E-4</v>
      </c>
      <c r="AC329" s="25">
        <f t="shared" si="95"/>
        <v>-1.8000000000000001E-4</v>
      </c>
    </row>
    <row r="330" spans="1:29" s="15" customFormat="1">
      <c r="A330" s="18">
        <v>578</v>
      </c>
      <c r="B330" s="25">
        <v>1.8000000000000001E-4</v>
      </c>
      <c r="C330" s="25">
        <v>1.277E-2</v>
      </c>
      <c r="D330" s="25">
        <f t="shared" si="81"/>
        <v>1.2795000000000001E-2</v>
      </c>
      <c r="E330" s="25"/>
      <c r="F330" s="25">
        <f t="shared" si="82"/>
        <v>6.1394000000000032E-4</v>
      </c>
      <c r="G330" s="25">
        <f t="shared" si="83"/>
        <v>1.4139038200000007E-2</v>
      </c>
      <c r="H330" s="25">
        <v>1.2200000000000001E-2</v>
      </c>
      <c r="I330" s="25">
        <f t="shared" si="84"/>
        <v>1.2225000000000001E-2</v>
      </c>
      <c r="J330" s="25"/>
      <c r="K330" s="25">
        <f t="shared" si="85"/>
        <v>1.738410000000001E-3</v>
      </c>
      <c r="L330" s="25">
        <f t="shared" si="86"/>
        <v>4.0035582300000025E-2</v>
      </c>
      <c r="M330" s="25">
        <v>6.11E-3</v>
      </c>
      <c r="N330" s="25">
        <f t="shared" si="87"/>
        <v>6.1349999999999998E-3</v>
      </c>
      <c r="O330" s="25"/>
      <c r="P330" s="25">
        <f t="shared" si="88"/>
        <v>4.4443999999999994E-4</v>
      </c>
      <c r="Q330" s="25">
        <f t="shared" si="89"/>
        <v>1.0235453199999999E-2</v>
      </c>
      <c r="R330" s="25">
        <v>2.0070000000000001E-2</v>
      </c>
      <c r="S330" s="25">
        <f t="shared" si="90"/>
        <v>2.0095000000000002E-2</v>
      </c>
      <c r="T330" s="25"/>
      <c r="U330" s="25">
        <f t="shared" si="80"/>
        <v>4.6838400000000016E-3</v>
      </c>
      <c r="V330" s="25">
        <f t="shared" si="91"/>
        <v>0.10786883520000004</v>
      </c>
      <c r="W330" s="25">
        <v>3.6700000000000001E-3</v>
      </c>
      <c r="X330" s="25">
        <f t="shared" si="92"/>
        <v>3.6949999999999999E-3</v>
      </c>
      <c r="Y330" s="25"/>
      <c r="Z330" s="25">
        <f t="shared" si="93"/>
        <v>2.8773999999999987E-4</v>
      </c>
      <c r="AA330" s="25">
        <f t="shared" si="94"/>
        <v>6.6266521999999977E-3</v>
      </c>
      <c r="AB330" s="25">
        <v>-2.3000000000000001E-4</v>
      </c>
      <c r="AC330" s="25">
        <f t="shared" si="95"/>
        <v>-2.4999999999999998E-5</v>
      </c>
    </row>
    <row r="331" spans="1:29" s="15" customFormat="1">
      <c r="A331" s="18">
        <v>579</v>
      </c>
      <c r="B331" s="25">
        <v>-1.7000000000000001E-4</v>
      </c>
      <c r="C331" s="25">
        <v>1.2800000000000001E-2</v>
      </c>
      <c r="D331" s="25">
        <f t="shared" si="81"/>
        <v>1.3130000000000001E-2</v>
      </c>
      <c r="E331" s="25"/>
      <c r="F331" s="25">
        <f t="shared" si="82"/>
        <v>9.4894000000000055E-4</v>
      </c>
      <c r="G331" s="25">
        <f t="shared" si="83"/>
        <v>2.1854088200000014E-2</v>
      </c>
      <c r="H331" s="25">
        <v>1.2449999999999999E-2</v>
      </c>
      <c r="I331" s="25">
        <f t="shared" si="84"/>
        <v>1.278E-2</v>
      </c>
      <c r="J331" s="25"/>
      <c r="K331" s="25">
        <f t="shared" si="85"/>
        <v>2.2934099999999992E-3</v>
      </c>
      <c r="L331" s="25">
        <f t="shared" si="86"/>
        <v>5.2817232299999982E-2</v>
      </c>
      <c r="M331" s="25">
        <v>6.1700000000000001E-3</v>
      </c>
      <c r="N331" s="25">
        <f t="shared" si="87"/>
        <v>6.5000000000000006E-3</v>
      </c>
      <c r="O331" s="25"/>
      <c r="P331" s="25">
        <f t="shared" si="88"/>
        <v>8.0944000000000068E-4</v>
      </c>
      <c r="Q331" s="25">
        <f t="shared" si="89"/>
        <v>1.8641403200000017E-2</v>
      </c>
      <c r="R331" s="25">
        <v>2.0119999999999999E-2</v>
      </c>
      <c r="S331" s="25">
        <f t="shared" si="90"/>
        <v>2.0449999999999999E-2</v>
      </c>
      <c r="T331" s="25"/>
      <c r="U331" s="25">
        <f t="shared" si="80"/>
        <v>5.0388399999999993E-3</v>
      </c>
      <c r="V331" s="25">
        <f t="shared" si="91"/>
        <v>0.11604448519999999</v>
      </c>
      <c r="W331" s="25">
        <v>3.3899999999999998E-3</v>
      </c>
      <c r="X331" s="25">
        <f t="shared" si="92"/>
        <v>3.7199999999999998E-3</v>
      </c>
      <c r="Y331" s="25"/>
      <c r="Z331" s="25">
        <f t="shared" si="93"/>
        <v>3.1273999999999972E-4</v>
      </c>
      <c r="AA331" s="25">
        <f t="shared" si="94"/>
        <v>7.2024021999999941E-3</v>
      </c>
      <c r="AB331" s="25">
        <v>-4.8999999999999998E-4</v>
      </c>
      <c r="AC331" s="25">
        <f t="shared" si="95"/>
        <v>-3.3E-4</v>
      </c>
    </row>
    <row r="332" spans="1:29" s="15" customFormat="1">
      <c r="A332" s="18">
        <v>580</v>
      </c>
      <c r="B332" s="25">
        <v>1.4999999999999999E-4</v>
      </c>
      <c r="C332" s="25">
        <v>1.272E-2</v>
      </c>
      <c r="D332" s="25">
        <f t="shared" si="81"/>
        <v>1.2855E-2</v>
      </c>
      <c r="E332" s="25"/>
      <c r="F332" s="25">
        <f t="shared" si="82"/>
        <v>6.7393999999999961E-4</v>
      </c>
      <c r="G332" s="25">
        <f t="shared" si="83"/>
        <v>1.5520838199999993E-2</v>
      </c>
      <c r="H332" s="25">
        <v>1.2149999999999999E-2</v>
      </c>
      <c r="I332" s="25">
        <f t="shared" si="84"/>
        <v>1.2284999999999999E-2</v>
      </c>
      <c r="J332" s="25"/>
      <c r="K332" s="25">
        <f t="shared" si="85"/>
        <v>1.7984099999999986E-3</v>
      </c>
      <c r="L332" s="25">
        <f t="shared" si="86"/>
        <v>4.1417382299999972E-2</v>
      </c>
      <c r="M332" s="25">
        <v>5.96E-3</v>
      </c>
      <c r="N332" s="25">
        <f t="shared" si="87"/>
        <v>6.0949999999999997E-3</v>
      </c>
      <c r="O332" s="25"/>
      <c r="P332" s="25">
        <f t="shared" si="88"/>
        <v>4.0443999999999983E-4</v>
      </c>
      <c r="Q332" s="25">
        <f t="shared" si="89"/>
        <v>9.3142531999999972E-3</v>
      </c>
      <c r="R332" s="25">
        <v>1.9980000000000001E-2</v>
      </c>
      <c r="S332" s="25">
        <f t="shared" si="90"/>
        <v>2.0115000000000001E-2</v>
      </c>
      <c r="T332" s="25"/>
      <c r="U332" s="25">
        <f t="shared" si="80"/>
        <v>4.7038400000000008E-3</v>
      </c>
      <c r="V332" s="25">
        <f t="shared" si="91"/>
        <v>0.10832943520000002</v>
      </c>
      <c r="W332" s="25">
        <v>3.5699999999999998E-3</v>
      </c>
      <c r="X332" s="25">
        <f t="shared" si="92"/>
        <v>3.705E-3</v>
      </c>
      <c r="Y332" s="25"/>
      <c r="Z332" s="25">
        <f t="shared" si="93"/>
        <v>2.977399999999999E-4</v>
      </c>
      <c r="AA332" s="25">
        <f t="shared" si="94"/>
        <v>6.8569521999999978E-3</v>
      </c>
      <c r="AB332" s="25">
        <v>-4.2000000000000002E-4</v>
      </c>
      <c r="AC332" s="25">
        <f t="shared" si="95"/>
        <v>-1.3500000000000003E-4</v>
      </c>
    </row>
    <row r="333" spans="1:29" s="15" customFormat="1">
      <c r="A333" s="18">
        <v>581</v>
      </c>
      <c r="B333" s="25">
        <v>-1.3999999999999999E-4</v>
      </c>
      <c r="C333" s="25">
        <v>1.2760000000000001E-2</v>
      </c>
      <c r="D333" s="25">
        <f t="shared" si="81"/>
        <v>1.3090000000000001E-2</v>
      </c>
      <c r="E333" s="25"/>
      <c r="F333" s="25">
        <f t="shared" si="82"/>
        <v>9.0894000000000044E-4</v>
      </c>
      <c r="G333" s="25">
        <f t="shared" si="83"/>
        <v>2.093288820000001E-2</v>
      </c>
      <c r="H333" s="25">
        <v>1.238E-2</v>
      </c>
      <c r="I333" s="25">
        <f t="shared" si="84"/>
        <v>1.2710000000000001E-2</v>
      </c>
      <c r="J333" s="25"/>
      <c r="K333" s="25">
        <f t="shared" si="85"/>
        <v>2.2234100000000003E-3</v>
      </c>
      <c r="L333" s="25">
        <f t="shared" si="86"/>
        <v>5.1205132300000011E-2</v>
      </c>
      <c r="M333" s="25">
        <v>6.0899999999999999E-3</v>
      </c>
      <c r="N333" s="25">
        <f t="shared" si="87"/>
        <v>6.4200000000000004E-3</v>
      </c>
      <c r="O333" s="25"/>
      <c r="P333" s="25">
        <f t="shared" si="88"/>
        <v>7.2944000000000047E-4</v>
      </c>
      <c r="Q333" s="25">
        <f t="shared" si="89"/>
        <v>1.6799003200000013E-2</v>
      </c>
      <c r="R333" s="25">
        <v>2.001E-2</v>
      </c>
      <c r="S333" s="25">
        <f t="shared" si="90"/>
        <v>2.034E-2</v>
      </c>
      <c r="T333" s="25"/>
      <c r="U333" s="25">
        <f t="shared" si="80"/>
        <v>4.9288400000000003E-3</v>
      </c>
      <c r="V333" s="25">
        <f t="shared" si="91"/>
        <v>0.11351118520000002</v>
      </c>
      <c r="W333" s="25">
        <v>3.3899999999999998E-3</v>
      </c>
      <c r="X333" s="25">
        <f t="shared" si="92"/>
        <v>3.7199999999999998E-3</v>
      </c>
      <c r="Y333" s="25"/>
      <c r="Z333" s="25">
        <f t="shared" si="93"/>
        <v>3.1273999999999972E-4</v>
      </c>
      <c r="AA333" s="25">
        <f t="shared" si="94"/>
        <v>7.2024021999999941E-3</v>
      </c>
      <c r="AB333" s="25">
        <v>-5.1999999999999995E-4</v>
      </c>
      <c r="AC333" s="25">
        <f t="shared" si="95"/>
        <v>-3.3E-4</v>
      </c>
    </row>
    <row r="334" spans="1:29" s="15" customFormat="1">
      <c r="A334" s="18">
        <v>582</v>
      </c>
      <c r="B334" s="25">
        <v>-1.2E-4</v>
      </c>
      <c r="C334" s="25">
        <v>1.256E-2</v>
      </c>
      <c r="D334" s="25">
        <f t="shared" si="81"/>
        <v>1.2765E-2</v>
      </c>
      <c r="E334" s="25"/>
      <c r="F334" s="25">
        <f t="shared" si="82"/>
        <v>5.8393999999999981E-4</v>
      </c>
      <c r="G334" s="25">
        <f t="shared" si="83"/>
        <v>1.3448138199999996E-2</v>
      </c>
      <c r="H334" s="25">
        <v>1.21E-2</v>
      </c>
      <c r="I334" s="25">
        <f t="shared" si="84"/>
        <v>1.2305E-2</v>
      </c>
      <c r="J334" s="25"/>
      <c r="K334" s="25">
        <f t="shared" si="85"/>
        <v>1.8184099999999995E-3</v>
      </c>
      <c r="L334" s="25">
        <f t="shared" si="86"/>
        <v>4.1877982299999991E-2</v>
      </c>
      <c r="M334" s="25">
        <v>6.0600000000000003E-3</v>
      </c>
      <c r="N334" s="25">
        <f t="shared" si="87"/>
        <v>6.2650000000000006E-3</v>
      </c>
      <c r="O334" s="25"/>
      <c r="P334" s="25">
        <f t="shared" si="88"/>
        <v>5.7444000000000071E-4</v>
      </c>
      <c r="Q334" s="25">
        <f t="shared" si="89"/>
        <v>1.3229353200000018E-2</v>
      </c>
      <c r="R334" s="25">
        <v>0.02</v>
      </c>
      <c r="S334" s="25">
        <f t="shared" si="90"/>
        <v>2.0205000000000001E-2</v>
      </c>
      <c r="T334" s="25"/>
      <c r="U334" s="25">
        <f t="shared" si="80"/>
        <v>4.7938400000000006E-3</v>
      </c>
      <c r="V334" s="25">
        <f t="shared" si="91"/>
        <v>0.11040213520000002</v>
      </c>
      <c r="W334" s="25">
        <v>3.65E-3</v>
      </c>
      <c r="X334" s="25">
        <f t="shared" si="92"/>
        <v>3.8549999999999999E-3</v>
      </c>
      <c r="Y334" s="25"/>
      <c r="Z334" s="25">
        <f t="shared" si="93"/>
        <v>4.4773999999999986E-4</v>
      </c>
      <c r="AA334" s="25">
        <f t="shared" si="94"/>
        <v>1.0311452199999998E-2</v>
      </c>
      <c r="AB334" s="25">
        <v>-2.9E-4</v>
      </c>
      <c r="AC334" s="25">
        <f t="shared" si="95"/>
        <v>-2.05E-4</v>
      </c>
    </row>
    <row r="335" spans="1:29" s="15" customFormat="1">
      <c r="A335" s="18">
        <v>583</v>
      </c>
      <c r="B335" s="25">
        <v>-4.0000000000000003E-5</v>
      </c>
      <c r="C335" s="25">
        <v>1.2670000000000001E-2</v>
      </c>
      <c r="D335" s="25">
        <f t="shared" si="81"/>
        <v>1.2875000000000001E-2</v>
      </c>
      <c r="E335" s="25"/>
      <c r="F335" s="25">
        <f t="shared" si="82"/>
        <v>6.9394000000000053E-4</v>
      </c>
      <c r="G335" s="25">
        <f t="shared" si="83"/>
        <v>1.5981438200000014E-2</v>
      </c>
      <c r="H335" s="25">
        <v>1.221E-2</v>
      </c>
      <c r="I335" s="25">
        <f t="shared" si="84"/>
        <v>1.2415000000000001E-2</v>
      </c>
      <c r="J335" s="25"/>
      <c r="K335" s="25">
        <f t="shared" si="85"/>
        <v>1.9284100000000002E-3</v>
      </c>
      <c r="L335" s="25">
        <f t="shared" si="86"/>
        <v>4.4411282300000007E-2</v>
      </c>
      <c r="M335" s="25">
        <v>6.0400000000000002E-3</v>
      </c>
      <c r="N335" s="25">
        <f t="shared" si="87"/>
        <v>6.2450000000000006E-3</v>
      </c>
      <c r="O335" s="25"/>
      <c r="P335" s="25">
        <f t="shared" si="88"/>
        <v>5.5444000000000066E-4</v>
      </c>
      <c r="Q335" s="25">
        <f t="shared" si="89"/>
        <v>1.2768753200000016E-2</v>
      </c>
      <c r="R335" s="25">
        <v>1.9900000000000001E-2</v>
      </c>
      <c r="S335" s="25">
        <f t="shared" si="90"/>
        <v>2.0105000000000001E-2</v>
      </c>
      <c r="T335" s="25"/>
      <c r="U335" s="25">
        <f t="shared" ref="U335:U351" si="96">S335-0.01541116</f>
        <v>4.6938400000000012E-3</v>
      </c>
      <c r="V335" s="25">
        <f t="shared" si="91"/>
        <v>0.10809913520000003</v>
      </c>
      <c r="W335" s="25">
        <v>3.31E-3</v>
      </c>
      <c r="X335" s="25">
        <f t="shared" si="92"/>
        <v>3.5149999999999999E-3</v>
      </c>
      <c r="Y335" s="25"/>
      <c r="Z335" s="25">
        <f t="shared" si="93"/>
        <v>1.0773999999999983E-4</v>
      </c>
      <c r="AA335" s="25">
        <f t="shared" si="94"/>
        <v>2.4812521999999964E-3</v>
      </c>
      <c r="AB335" s="25">
        <v>-3.6999999999999999E-4</v>
      </c>
      <c r="AC335" s="25">
        <f t="shared" si="95"/>
        <v>-2.05E-4</v>
      </c>
    </row>
    <row r="336" spans="1:29" s="15" customFormat="1">
      <c r="A336" s="18">
        <v>584</v>
      </c>
      <c r="B336" s="25">
        <v>2.0000000000000001E-4</v>
      </c>
      <c r="C336" s="25">
        <v>1.2619999999999999E-2</v>
      </c>
      <c r="D336" s="25">
        <f t="shared" si="81"/>
        <v>1.2565E-2</v>
      </c>
      <c r="E336" s="25"/>
      <c r="F336" s="25">
        <f t="shared" si="82"/>
        <v>3.8393999999999928E-4</v>
      </c>
      <c r="G336" s="25">
        <f t="shared" si="83"/>
        <v>8.8421381999999847E-3</v>
      </c>
      <c r="H336" s="25">
        <v>1.2E-2</v>
      </c>
      <c r="I336" s="25">
        <f t="shared" si="84"/>
        <v>1.1945000000000001E-2</v>
      </c>
      <c r="J336" s="25"/>
      <c r="K336" s="25">
        <f t="shared" si="85"/>
        <v>1.4584100000000003E-3</v>
      </c>
      <c r="L336" s="25">
        <f t="shared" si="86"/>
        <v>3.3587182300000011E-2</v>
      </c>
      <c r="M336" s="25">
        <v>6.0299999999999998E-3</v>
      </c>
      <c r="N336" s="25">
        <f t="shared" si="87"/>
        <v>5.9749999999999994E-3</v>
      </c>
      <c r="O336" s="25"/>
      <c r="P336" s="25">
        <f t="shared" si="88"/>
        <v>2.8443999999999952E-4</v>
      </c>
      <c r="Q336" s="25">
        <f t="shared" si="89"/>
        <v>6.5506531999999897E-3</v>
      </c>
      <c r="R336" s="25">
        <v>1.9859999999999999E-2</v>
      </c>
      <c r="S336" s="25">
        <f t="shared" si="90"/>
        <v>1.9805E-2</v>
      </c>
      <c r="T336" s="25"/>
      <c r="U336" s="25">
        <f t="shared" si="96"/>
        <v>4.3938399999999996E-3</v>
      </c>
      <c r="V336" s="25">
        <f t="shared" si="91"/>
        <v>0.10119013519999999</v>
      </c>
      <c r="W336" s="25">
        <v>3.62E-3</v>
      </c>
      <c r="X336" s="25">
        <f t="shared" si="92"/>
        <v>3.565E-3</v>
      </c>
      <c r="Y336" s="25"/>
      <c r="Z336" s="25">
        <f t="shared" si="93"/>
        <v>1.5773999999999996E-4</v>
      </c>
      <c r="AA336" s="25">
        <f t="shared" si="94"/>
        <v>3.6327521999999991E-3</v>
      </c>
      <c r="AB336" s="25">
        <v>-9.0000000000000006E-5</v>
      </c>
      <c r="AC336" s="25">
        <f t="shared" si="95"/>
        <v>5.5000000000000002E-5</v>
      </c>
    </row>
    <row r="337" spans="1:29" s="15" customFormat="1">
      <c r="A337" s="18">
        <v>585</v>
      </c>
      <c r="B337" s="25">
        <v>-8.0000000000000007E-5</v>
      </c>
      <c r="C337" s="25">
        <v>1.257E-2</v>
      </c>
      <c r="D337" s="25">
        <f t="shared" si="81"/>
        <v>1.2839999999999999E-2</v>
      </c>
      <c r="E337" s="25"/>
      <c r="F337" s="25">
        <f t="shared" si="82"/>
        <v>6.5893999999999849E-4</v>
      </c>
      <c r="G337" s="25">
        <f t="shared" si="83"/>
        <v>1.5175388199999966E-2</v>
      </c>
      <c r="H337" s="25">
        <v>1.217E-2</v>
      </c>
      <c r="I337" s="25">
        <f t="shared" si="84"/>
        <v>1.244E-2</v>
      </c>
      <c r="J337" s="25"/>
      <c r="K337" s="25">
        <f t="shared" si="85"/>
        <v>1.9534099999999992E-3</v>
      </c>
      <c r="L337" s="25">
        <f t="shared" si="86"/>
        <v>4.4987032299999986E-2</v>
      </c>
      <c r="M337" s="25">
        <v>5.9500000000000004E-3</v>
      </c>
      <c r="N337" s="25">
        <f t="shared" si="87"/>
        <v>6.2200000000000007E-3</v>
      </c>
      <c r="O337" s="25"/>
      <c r="P337" s="25">
        <f t="shared" si="88"/>
        <v>5.2944000000000081E-4</v>
      </c>
      <c r="Q337" s="25">
        <f t="shared" si="89"/>
        <v>1.2193003200000019E-2</v>
      </c>
      <c r="R337" s="25">
        <v>1.9779999999999999E-2</v>
      </c>
      <c r="S337" s="25">
        <f t="shared" si="90"/>
        <v>2.0049999999999998E-2</v>
      </c>
      <c r="T337" s="25"/>
      <c r="U337" s="25">
        <f t="shared" si="96"/>
        <v>4.6388399999999982E-3</v>
      </c>
      <c r="V337" s="25">
        <f t="shared" si="91"/>
        <v>0.10683248519999997</v>
      </c>
      <c r="W337" s="25">
        <v>3.3700000000000002E-3</v>
      </c>
      <c r="X337" s="25">
        <f t="shared" si="92"/>
        <v>3.64E-3</v>
      </c>
      <c r="Y337" s="25"/>
      <c r="Z337" s="25">
        <f t="shared" si="93"/>
        <v>2.3273999999999994E-4</v>
      </c>
      <c r="AA337" s="25">
        <f t="shared" si="94"/>
        <v>5.3600021999999992E-3</v>
      </c>
      <c r="AB337" s="25">
        <v>-4.6000000000000001E-4</v>
      </c>
      <c r="AC337" s="25">
        <f t="shared" si="95"/>
        <v>-2.7E-4</v>
      </c>
    </row>
    <row r="338" spans="1:29" s="15" customFormat="1">
      <c r="A338" s="18">
        <v>586</v>
      </c>
      <c r="B338" s="25">
        <v>-2.0000000000000002E-5</v>
      </c>
      <c r="C338" s="25">
        <v>1.26E-2</v>
      </c>
      <c r="D338" s="25">
        <f t="shared" si="81"/>
        <v>1.2800000000000001E-2</v>
      </c>
      <c r="E338" s="25"/>
      <c r="F338" s="25">
        <f t="shared" si="82"/>
        <v>6.1894000000000012E-4</v>
      </c>
      <c r="G338" s="25">
        <f t="shared" si="83"/>
        <v>1.4254188200000004E-2</v>
      </c>
      <c r="H338" s="25">
        <v>1.191E-2</v>
      </c>
      <c r="I338" s="25">
        <f t="shared" si="84"/>
        <v>1.2110000000000001E-2</v>
      </c>
      <c r="J338" s="25"/>
      <c r="K338" s="25">
        <f t="shared" si="85"/>
        <v>1.6234100000000005E-3</v>
      </c>
      <c r="L338" s="25">
        <f t="shared" si="86"/>
        <v>3.7387132300000014E-2</v>
      </c>
      <c r="M338" s="25">
        <v>5.9199999999999999E-3</v>
      </c>
      <c r="N338" s="25">
        <f t="shared" si="87"/>
        <v>6.1199999999999996E-3</v>
      </c>
      <c r="O338" s="25"/>
      <c r="P338" s="25">
        <f t="shared" si="88"/>
        <v>4.2943999999999968E-4</v>
      </c>
      <c r="Q338" s="25">
        <f t="shared" si="89"/>
        <v>9.8900031999999936E-3</v>
      </c>
      <c r="R338" s="25">
        <v>1.9689999999999999E-2</v>
      </c>
      <c r="S338" s="25">
        <f t="shared" si="90"/>
        <v>1.9889999999999998E-2</v>
      </c>
      <c r="T338" s="25"/>
      <c r="U338" s="25">
        <f t="shared" si="96"/>
        <v>4.4788399999999978E-3</v>
      </c>
      <c r="V338" s="25">
        <f t="shared" si="91"/>
        <v>0.10314768519999995</v>
      </c>
      <c r="W338" s="25">
        <v>3.5500000000000002E-3</v>
      </c>
      <c r="X338" s="25">
        <f t="shared" si="92"/>
        <v>3.7500000000000003E-3</v>
      </c>
      <c r="Y338" s="25"/>
      <c r="Z338" s="25">
        <f t="shared" si="93"/>
        <v>3.4274000000000023E-4</v>
      </c>
      <c r="AA338" s="25">
        <f t="shared" si="94"/>
        <v>7.8933022000000057E-3</v>
      </c>
      <c r="AB338" s="25">
        <v>-3.8000000000000002E-4</v>
      </c>
      <c r="AC338" s="25">
        <f t="shared" si="95"/>
        <v>-2.0000000000000001E-4</v>
      </c>
    </row>
    <row r="339" spans="1:29" s="15" customFormat="1">
      <c r="A339" s="18">
        <v>587</v>
      </c>
      <c r="B339" s="25">
        <v>6.0000000000000002E-5</v>
      </c>
      <c r="C339" s="25">
        <v>1.255E-2</v>
      </c>
      <c r="D339" s="25">
        <f t="shared" si="81"/>
        <v>1.2750000000000001E-2</v>
      </c>
      <c r="E339" s="25"/>
      <c r="F339" s="25">
        <f t="shared" si="82"/>
        <v>5.6894000000000042E-4</v>
      </c>
      <c r="G339" s="25">
        <f t="shared" si="83"/>
        <v>1.3102688200000011E-2</v>
      </c>
      <c r="H339" s="25">
        <v>1.205E-2</v>
      </c>
      <c r="I339" s="25">
        <f t="shared" si="84"/>
        <v>1.225E-2</v>
      </c>
      <c r="J339" s="25"/>
      <c r="K339" s="25">
        <f t="shared" si="85"/>
        <v>1.76341E-3</v>
      </c>
      <c r="L339" s="25">
        <f t="shared" si="86"/>
        <v>4.0611332300000004E-2</v>
      </c>
      <c r="M339" s="25">
        <v>5.8199999999999997E-3</v>
      </c>
      <c r="N339" s="25">
        <f t="shared" si="87"/>
        <v>6.0199999999999993E-3</v>
      </c>
      <c r="O339" s="25"/>
      <c r="P339" s="25">
        <f t="shared" si="88"/>
        <v>3.2943999999999942E-4</v>
      </c>
      <c r="Q339" s="25">
        <f t="shared" si="89"/>
        <v>7.5870031999999872E-3</v>
      </c>
      <c r="R339" s="25">
        <v>1.9619999999999999E-2</v>
      </c>
      <c r="S339" s="25">
        <f t="shared" si="90"/>
        <v>1.9819999999999997E-2</v>
      </c>
      <c r="T339" s="25"/>
      <c r="U339" s="25">
        <f t="shared" si="96"/>
        <v>4.4088399999999972E-3</v>
      </c>
      <c r="V339" s="25">
        <f t="shared" si="91"/>
        <v>0.10153558519999994</v>
      </c>
      <c r="W339" s="25">
        <v>3.2299999999999998E-3</v>
      </c>
      <c r="X339" s="25">
        <f t="shared" si="92"/>
        <v>3.4299999999999999E-3</v>
      </c>
      <c r="Y339" s="25"/>
      <c r="Z339" s="25">
        <f t="shared" si="93"/>
        <v>2.2739999999999826E-5</v>
      </c>
      <c r="AA339" s="25">
        <f t="shared" si="94"/>
        <v>5.2370219999999608E-4</v>
      </c>
      <c r="AB339" s="25">
        <v>-4.6000000000000001E-4</v>
      </c>
      <c r="AC339" s="25">
        <f t="shared" si="95"/>
        <v>-2.0000000000000001E-4</v>
      </c>
    </row>
    <row r="340" spans="1:29" s="15" customFormat="1">
      <c r="A340" s="18">
        <v>588</v>
      </c>
      <c r="B340" s="25">
        <v>5.0000000000000002E-5</v>
      </c>
      <c r="C340" s="25">
        <v>1.2500000000000001E-2</v>
      </c>
      <c r="D340" s="25">
        <f t="shared" si="81"/>
        <v>1.2630000000000001E-2</v>
      </c>
      <c r="E340" s="25"/>
      <c r="F340" s="25">
        <f t="shared" si="82"/>
        <v>4.489400000000001E-4</v>
      </c>
      <c r="G340" s="25">
        <f t="shared" si="83"/>
        <v>1.0339088200000002E-2</v>
      </c>
      <c r="H340" s="25">
        <v>1.1809999999999999E-2</v>
      </c>
      <c r="I340" s="25">
        <f t="shared" si="84"/>
        <v>1.1939999999999999E-2</v>
      </c>
      <c r="J340" s="25"/>
      <c r="K340" s="25">
        <f t="shared" si="85"/>
        <v>1.4534099999999987E-3</v>
      </c>
      <c r="L340" s="25">
        <f t="shared" si="86"/>
        <v>3.3472032299999975E-2</v>
      </c>
      <c r="M340" s="25">
        <v>5.8700000000000002E-3</v>
      </c>
      <c r="N340" s="25">
        <f t="shared" si="87"/>
        <v>6.0000000000000001E-3</v>
      </c>
      <c r="O340" s="25"/>
      <c r="P340" s="25">
        <f t="shared" si="88"/>
        <v>3.0944000000000024E-4</v>
      </c>
      <c r="Q340" s="25">
        <f t="shared" si="89"/>
        <v>7.126403200000006E-3</v>
      </c>
      <c r="R340" s="25">
        <v>1.9560000000000001E-2</v>
      </c>
      <c r="S340" s="25">
        <f t="shared" si="90"/>
        <v>1.9690000000000003E-2</v>
      </c>
      <c r="T340" s="25"/>
      <c r="U340" s="25">
        <f t="shared" si="96"/>
        <v>4.2788400000000025E-3</v>
      </c>
      <c r="V340" s="25">
        <f t="shared" si="91"/>
        <v>9.8541685200000062E-2</v>
      </c>
      <c r="W340" s="25">
        <v>3.47E-3</v>
      </c>
      <c r="X340" s="25">
        <f t="shared" si="92"/>
        <v>3.5999999999999999E-3</v>
      </c>
      <c r="Y340" s="25"/>
      <c r="Z340" s="25">
        <f t="shared" si="93"/>
        <v>1.9273999999999984E-4</v>
      </c>
      <c r="AA340" s="25">
        <f t="shared" si="94"/>
        <v>4.4388021999999961E-3</v>
      </c>
      <c r="AB340" s="25">
        <v>-3.1E-4</v>
      </c>
      <c r="AC340" s="25">
        <f t="shared" si="95"/>
        <v>-1.2999999999999999E-4</v>
      </c>
    </row>
    <row r="341" spans="1:29" s="15" customFormat="1">
      <c r="A341" s="18">
        <v>589</v>
      </c>
      <c r="B341" s="25">
        <v>1.0000000000000001E-5</v>
      </c>
      <c r="C341" s="25">
        <v>1.2529999999999999E-2</v>
      </c>
      <c r="D341" s="25">
        <f t="shared" si="81"/>
        <v>1.2749999999999999E-2</v>
      </c>
      <c r="E341" s="25"/>
      <c r="F341" s="25">
        <f t="shared" si="82"/>
        <v>5.6893999999999868E-4</v>
      </c>
      <c r="G341" s="25">
        <f t="shared" si="83"/>
        <v>1.3102688199999971E-2</v>
      </c>
      <c r="H341" s="25">
        <v>1.193E-2</v>
      </c>
      <c r="I341" s="25">
        <f t="shared" si="84"/>
        <v>1.2149999999999999E-2</v>
      </c>
      <c r="J341" s="25"/>
      <c r="K341" s="25">
        <f t="shared" si="85"/>
        <v>1.6634099999999988E-3</v>
      </c>
      <c r="L341" s="25">
        <f t="shared" si="86"/>
        <v>3.8308332299999977E-2</v>
      </c>
      <c r="M341" s="25">
        <v>5.8199999999999997E-3</v>
      </c>
      <c r="N341" s="25">
        <f t="shared" si="87"/>
        <v>6.0399999999999994E-3</v>
      </c>
      <c r="O341" s="25"/>
      <c r="P341" s="25">
        <f t="shared" si="88"/>
        <v>3.4943999999999947E-4</v>
      </c>
      <c r="Q341" s="25">
        <f t="shared" si="89"/>
        <v>8.0476031999999875E-3</v>
      </c>
      <c r="R341" s="25">
        <v>1.9570000000000001E-2</v>
      </c>
      <c r="S341" s="25">
        <f t="shared" si="90"/>
        <v>1.9790000000000002E-2</v>
      </c>
      <c r="T341" s="25"/>
      <c r="U341" s="25">
        <f t="shared" si="96"/>
        <v>4.3788400000000019E-3</v>
      </c>
      <c r="V341" s="25">
        <f t="shared" si="91"/>
        <v>0.10084468520000005</v>
      </c>
      <c r="W341" s="25">
        <v>3.2699999999999999E-3</v>
      </c>
      <c r="X341" s="25">
        <f t="shared" si="92"/>
        <v>3.49E-3</v>
      </c>
      <c r="Y341" s="25"/>
      <c r="Z341" s="25">
        <f t="shared" si="93"/>
        <v>8.2739999999999984E-5</v>
      </c>
      <c r="AA341" s="25">
        <f t="shared" si="94"/>
        <v>1.9055021999999997E-3</v>
      </c>
      <c r="AB341" s="25">
        <v>-4.4999999999999999E-4</v>
      </c>
      <c r="AC341" s="25">
        <f t="shared" si="95"/>
        <v>-2.1999999999999998E-4</v>
      </c>
    </row>
    <row r="342" spans="1:29" s="15" customFormat="1">
      <c r="A342" s="18">
        <v>590</v>
      </c>
      <c r="B342" s="25">
        <v>1.3999999999999999E-4</v>
      </c>
      <c r="C342" s="25">
        <v>1.257E-2</v>
      </c>
      <c r="D342" s="25">
        <f t="shared" si="81"/>
        <v>1.2674999999999999E-2</v>
      </c>
      <c r="E342" s="25"/>
      <c r="F342" s="25">
        <f t="shared" si="82"/>
        <v>4.9393999999999827E-4</v>
      </c>
      <c r="G342" s="25">
        <f t="shared" si="83"/>
        <v>1.1375438199999961E-2</v>
      </c>
      <c r="H342" s="25">
        <v>1.175E-2</v>
      </c>
      <c r="I342" s="25">
        <f t="shared" si="84"/>
        <v>1.1854999999999999E-2</v>
      </c>
      <c r="J342" s="25"/>
      <c r="K342" s="25">
        <f t="shared" si="85"/>
        <v>1.3684099999999987E-3</v>
      </c>
      <c r="L342" s="25">
        <f t="shared" si="86"/>
        <v>3.1514482299999973E-2</v>
      </c>
      <c r="M342" s="25">
        <v>5.8799999999999998E-3</v>
      </c>
      <c r="N342" s="25">
        <f t="shared" si="87"/>
        <v>5.9849999999999999E-3</v>
      </c>
      <c r="O342" s="25"/>
      <c r="P342" s="25">
        <f t="shared" si="88"/>
        <v>2.9443999999999998E-4</v>
      </c>
      <c r="Q342" s="25">
        <f t="shared" si="89"/>
        <v>6.7809532000000002E-3</v>
      </c>
      <c r="R342" s="25">
        <v>1.95E-2</v>
      </c>
      <c r="S342" s="25">
        <f t="shared" si="90"/>
        <v>1.9605000000000001E-2</v>
      </c>
      <c r="T342" s="25"/>
      <c r="U342" s="25">
        <f t="shared" si="96"/>
        <v>4.1938400000000008E-3</v>
      </c>
      <c r="V342" s="25">
        <f t="shared" si="91"/>
        <v>9.6584135200000018E-2</v>
      </c>
      <c r="W342" s="25">
        <v>3.4099999999999998E-3</v>
      </c>
      <c r="X342" s="25">
        <f t="shared" si="92"/>
        <v>3.5149999999999999E-3</v>
      </c>
      <c r="Y342" s="25"/>
      <c r="Z342" s="25">
        <f t="shared" si="93"/>
        <v>1.0773999999999983E-4</v>
      </c>
      <c r="AA342" s="25">
        <f t="shared" si="94"/>
        <v>2.4812521999999964E-3</v>
      </c>
      <c r="AB342" s="25">
        <v>-3.5E-4</v>
      </c>
      <c r="AC342" s="25">
        <f t="shared" si="95"/>
        <v>-1.05E-4</v>
      </c>
    </row>
    <row r="343" spans="1:29" s="15" customFormat="1">
      <c r="A343" s="18">
        <v>591</v>
      </c>
      <c r="B343" s="25">
        <v>-5.0000000000000002E-5</v>
      </c>
      <c r="C343" s="25">
        <v>1.2409999999999999E-2</v>
      </c>
      <c r="D343" s="25">
        <f t="shared" si="81"/>
        <v>1.2684999999999998E-2</v>
      </c>
      <c r="E343" s="25"/>
      <c r="F343" s="25">
        <f t="shared" si="82"/>
        <v>5.0393999999999786E-4</v>
      </c>
      <c r="G343" s="25">
        <f t="shared" si="83"/>
        <v>1.1605738199999951E-2</v>
      </c>
      <c r="H343" s="25">
        <v>1.1820000000000001E-2</v>
      </c>
      <c r="I343" s="25">
        <f t="shared" si="84"/>
        <v>1.2095E-2</v>
      </c>
      <c r="J343" s="25"/>
      <c r="K343" s="25">
        <f t="shared" si="85"/>
        <v>1.6084099999999994E-3</v>
      </c>
      <c r="L343" s="25">
        <f t="shared" si="86"/>
        <v>3.704168229999999E-2</v>
      </c>
      <c r="M343" s="25">
        <v>5.7800000000000004E-3</v>
      </c>
      <c r="N343" s="25">
        <f t="shared" si="87"/>
        <v>6.0550000000000005E-3</v>
      </c>
      <c r="O343" s="25"/>
      <c r="P343" s="25">
        <f t="shared" si="88"/>
        <v>3.644400000000006E-4</v>
      </c>
      <c r="Q343" s="25">
        <f t="shared" si="89"/>
        <v>8.3930532000000141E-3</v>
      </c>
      <c r="R343" s="25">
        <v>1.951E-2</v>
      </c>
      <c r="S343" s="25">
        <f t="shared" si="90"/>
        <v>1.9785000000000001E-2</v>
      </c>
      <c r="T343" s="25"/>
      <c r="U343" s="25">
        <f t="shared" si="96"/>
        <v>4.3738400000000004E-3</v>
      </c>
      <c r="V343" s="25">
        <f t="shared" si="91"/>
        <v>0.10072953520000001</v>
      </c>
      <c r="W343" s="25">
        <v>3.2799999999999999E-3</v>
      </c>
      <c r="X343" s="25">
        <f t="shared" si="92"/>
        <v>3.555E-3</v>
      </c>
      <c r="Y343" s="25"/>
      <c r="Z343" s="25">
        <f t="shared" si="93"/>
        <v>1.4773999999999994E-4</v>
      </c>
      <c r="AA343" s="25">
        <f t="shared" si="94"/>
        <v>3.4024521999999986E-3</v>
      </c>
      <c r="AB343" s="25">
        <v>-5.0000000000000001E-4</v>
      </c>
      <c r="AC343" s="25">
        <f t="shared" si="95"/>
        <v>-2.7500000000000002E-4</v>
      </c>
    </row>
    <row r="344" spans="1:29" s="15" customFormat="1">
      <c r="A344" s="18">
        <v>592</v>
      </c>
      <c r="B344" s="25">
        <v>1.0000000000000001E-5</v>
      </c>
      <c r="C344" s="25">
        <v>1.2409999999999999E-2</v>
      </c>
      <c r="D344" s="25">
        <f t="shared" si="81"/>
        <v>1.2614999999999999E-2</v>
      </c>
      <c r="E344" s="25"/>
      <c r="F344" s="25">
        <f t="shared" si="82"/>
        <v>4.3393999999999898E-4</v>
      </c>
      <c r="G344" s="25">
        <f t="shared" si="83"/>
        <v>9.9936381999999775E-3</v>
      </c>
      <c r="H344" s="25">
        <v>1.1690000000000001E-2</v>
      </c>
      <c r="I344" s="25">
        <f t="shared" si="84"/>
        <v>1.1895000000000001E-2</v>
      </c>
      <c r="J344" s="25"/>
      <c r="K344" s="25">
        <f t="shared" si="85"/>
        <v>1.4084100000000006E-3</v>
      </c>
      <c r="L344" s="25">
        <f t="shared" si="86"/>
        <v>3.2435682300000011E-2</v>
      </c>
      <c r="M344" s="25">
        <v>5.77E-3</v>
      </c>
      <c r="N344" s="25">
        <f t="shared" si="87"/>
        <v>5.9750000000000003E-3</v>
      </c>
      <c r="O344" s="25"/>
      <c r="P344" s="25">
        <f t="shared" si="88"/>
        <v>2.8444000000000039E-4</v>
      </c>
      <c r="Q344" s="25">
        <f t="shared" si="89"/>
        <v>6.5506532000000096E-3</v>
      </c>
      <c r="R344" s="25">
        <v>1.9390000000000001E-2</v>
      </c>
      <c r="S344" s="25">
        <f t="shared" si="90"/>
        <v>1.9595000000000001E-2</v>
      </c>
      <c r="T344" s="25"/>
      <c r="U344" s="25">
        <f t="shared" si="96"/>
        <v>4.1838400000000012E-3</v>
      </c>
      <c r="V344" s="25">
        <f t="shared" si="91"/>
        <v>9.6353835200000029E-2</v>
      </c>
      <c r="W344" s="25">
        <v>3.3400000000000001E-3</v>
      </c>
      <c r="X344" s="25">
        <f t="shared" si="92"/>
        <v>3.545E-3</v>
      </c>
      <c r="Y344" s="25"/>
      <c r="Z344" s="25">
        <f t="shared" si="93"/>
        <v>1.3773999999999991E-4</v>
      </c>
      <c r="AA344" s="25">
        <f t="shared" si="94"/>
        <v>3.172152199999998E-3</v>
      </c>
      <c r="AB344" s="25">
        <v>-4.2000000000000002E-4</v>
      </c>
      <c r="AC344" s="25">
        <f t="shared" si="95"/>
        <v>-2.05E-4</v>
      </c>
    </row>
    <row r="345" spans="1:29" s="15" customFormat="1">
      <c r="A345" s="18">
        <v>593</v>
      </c>
      <c r="B345" s="25">
        <v>-5.0000000000000002E-5</v>
      </c>
      <c r="C345" s="25">
        <v>1.2359999999999999E-2</v>
      </c>
      <c r="D345" s="25">
        <f t="shared" si="81"/>
        <v>1.2579999999999999E-2</v>
      </c>
      <c r="E345" s="25"/>
      <c r="F345" s="25">
        <f t="shared" si="82"/>
        <v>3.9893999999999867E-4</v>
      </c>
      <c r="G345" s="25">
        <f t="shared" si="83"/>
        <v>9.1875881999999697E-3</v>
      </c>
      <c r="H345" s="25">
        <v>1.1639999999999999E-2</v>
      </c>
      <c r="I345" s="25">
        <f t="shared" si="84"/>
        <v>1.1859999999999999E-2</v>
      </c>
      <c r="J345" s="25"/>
      <c r="K345" s="25">
        <f t="shared" si="85"/>
        <v>1.3734099999999985E-3</v>
      </c>
      <c r="L345" s="25">
        <f t="shared" si="86"/>
        <v>3.1629632299999967E-2</v>
      </c>
      <c r="M345" s="25">
        <v>5.7000000000000002E-3</v>
      </c>
      <c r="N345" s="25">
        <f t="shared" si="87"/>
        <v>5.9199999999999999E-3</v>
      </c>
      <c r="O345" s="25"/>
      <c r="P345" s="25">
        <f t="shared" si="88"/>
        <v>2.2944000000000003E-4</v>
      </c>
      <c r="Q345" s="25">
        <f t="shared" si="89"/>
        <v>5.2840032000000007E-3</v>
      </c>
      <c r="R345" s="25">
        <v>1.9290000000000002E-2</v>
      </c>
      <c r="S345" s="25">
        <f t="shared" si="90"/>
        <v>1.9510000000000003E-2</v>
      </c>
      <c r="T345" s="25"/>
      <c r="U345" s="25">
        <f t="shared" si="96"/>
        <v>4.0988400000000029E-3</v>
      </c>
      <c r="V345" s="25">
        <f t="shared" si="91"/>
        <v>9.4396285200000069E-2</v>
      </c>
      <c r="W345" s="25">
        <v>3.29E-3</v>
      </c>
      <c r="X345" s="25">
        <f t="shared" si="92"/>
        <v>3.5100000000000001E-3</v>
      </c>
      <c r="Y345" s="25"/>
      <c r="Z345" s="25">
        <f t="shared" si="93"/>
        <v>1.0274000000000004E-4</v>
      </c>
      <c r="AA345" s="25">
        <f t="shared" si="94"/>
        <v>2.3661022000000011E-3</v>
      </c>
      <c r="AB345" s="25">
        <v>-3.8999999999999999E-4</v>
      </c>
      <c r="AC345" s="25">
        <f t="shared" si="95"/>
        <v>-2.2000000000000001E-4</v>
      </c>
    </row>
    <row r="346" spans="1:29" s="15" customFormat="1">
      <c r="A346" s="18">
        <v>594</v>
      </c>
      <c r="B346" s="25">
        <v>3.0000000000000001E-5</v>
      </c>
      <c r="C346" s="25">
        <v>1.2409999999999999E-2</v>
      </c>
      <c r="D346" s="25">
        <f t="shared" si="81"/>
        <v>1.2619999999999999E-2</v>
      </c>
      <c r="E346" s="25"/>
      <c r="F346" s="25">
        <f t="shared" si="82"/>
        <v>4.3893999999999878E-4</v>
      </c>
      <c r="G346" s="25">
        <f t="shared" si="83"/>
        <v>1.0108788199999972E-2</v>
      </c>
      <c r="H346" s="25">
        <v>1.163E-2</v>
      </c>
      <c r="I346" s="25">
        <f t="shared" si="84"/>
        <v>1.184E-2</v>
      </c>
      <c r="J346" s="25"/>
      <c r="K346" s="25">
        <f t="shared" si="85"/>
        <v>1.3534099999999993E-3</v>
      </c>
      <c r="L346" s="25">
        <f t="shared" si="86"/>
        <v>3.1169032299999986E-2</v>
      </c>
      <c r="M346" s="25">
        <v>5.6899999999999997E-3</v>
      </c>
      <c r="N346" s="25">
        <f t="shared" si="87"/>
        <v>5.8999999999999999E-3</v>
      </c>
      <c r="O346" s="25"/>
      <c r="P346" s="25">
        <f t="shared" si="88"/>
        <v>2.0943999999999997E-4</v>
      </c>
      <c r="Q346" s="25">
        <f t="shared" si="89"/>
        <v>4.8234031999999996E-3</v>
      </c>
      <c r="R346" s="25">
        <v>1.9259999999999999E-2</v>
      </c>
      <c r="S346" s="25">
        <f t="shared" si="90"/>
        <v>1.9469999999999998E-2</v>
      </c>
      <c r="T346" s="25"/>
      <c r="U346" s="25">
        <f t="shared" si="96"/>
        <v>4.0588399999999976E-3</v>
      </c>
      <c r="V346" s="25">
        <f t="shared" si="91"/>
        <v>9.3475085199999947E-2</v>
      </c>
      <c r="W346" s="25">
        <v>3.2799999999999999E-3</v>
      </c>
      <c r="X346" s="25">
        <f t="shared" si="92"/>
        <v>3.49E-3</v>
      </c>
      <c r="Y346" s="25"/>
      <c r="Z346" s="25">
        <f t="shared" si="93"/>
        <v>8.2739999999999984E-5</v>
      </c>
      <c r="AA346" s="25">
        <f t="shared" si="94"/>
        <v>1.9055021999999997E-3</v>
      </c>
      <c r="AB346" s="25">
        <v>-4.4999999999999999E-4</v>
      </c>
      <c r="AC346" s="25">
        <f t="shared" si="95"/>
        <v>-2.0999999999999998E-4</v>
      </c>
    </row>
    <row r="347" spans="1:29" s="15" customFormat="1">
      <c r="A347" s="18">
        <v>595</v>
      </c>
      <c r="B347" s="25">
        <v>-5.0000000000000002E-5</v>
      </c>
      <c r="C347" s="25">
        <v>1.234E-2</v>
      </c>
      <c r="D347" s="25">
        <f t="shared" si="81"/>
        <v>1.2595E-2</v>
      </c>
      <c r="E347" s="25"/>
      <c r="F347" s="25">
        <f t="shared" si="82"/>
        <v>4.1393999999999979E-4</v>
      </c>
      <c r="G347" s="25">
        <f t="shared" si="83"/>
        <v>9.5330381999999964E-3</v>
      </c>
      <c r="H347" s="25">
        <v>1.1639999999999999E-2</v>
      </c>
      <c r="I347" s="25">
        <f t="shared" si="84"/>
        <v>1.1894999999999999E-2</v>
      </c>
      <c r="J347" s="25"/>
      <c r="K347" s="25">
        <f t="shared" si="85"/>
        <v>1.4084099999999988E-3</v>
      </c>
      <c r="L347" s="25">
        <f t="shared" si="86"/>
        <v>3.2435682299999977E-2</v>
      </c>
      <c r="M347" s="25">
        <v>5.6800000000000002E-3</v>
      </c>
      <c r="N347" s="25">
        <f t="shared" si="87"/>
        <v>5.9350000000000002E-3</v>
      </c>
      <c r="O347" s="25"/>
      <c r="P347" s="25">
        <f t="shared" si="88"/>
        <v>2.4444000000000028E-4</v>
      </c>
      <c r="Q347" s="25">
        <f t="shared" si="89"/>
        <v>5.6294532000000065E-3</v>
      </c>
      <c r="R347" s="25">
        <v>1.925E-2</v>
      </c>
      <c r="S347" s="25">
        <f t="shared" si="90"/>
        <v>1.9505000000000002E-2</v>
      </c>
      <c r="T347" s="25"/>
      <c r="U347" s="25">
        <f t="shared" si="96"/>
        <v>4.0938400000000014E-3</v>
      </c>
      <c r="V347" s="25">
        <f t="shared" si="91"/>
        <v>9.4281135200000032E-2</v>
      </c>
      <c r="W347" s="25">
        <v>3.2100000000000002E-3</v>
      </c>
      <c r="X347" s="25">
        <f t="shared" si="92"/>
        <v>3.4650000000000002E-3</v>
      </c>
      <c r="Y347" s="25"/>
      <c r="Z347" s="25">
        <f t="shared" si="93"/>
        <v>5.7740000000000135E-5</v>
      </c>
      <c r="AA347" s="25">
        <f t="shared" si="94"/>
        <v>1.3297522000000031E-3</v>
      </c>
      <c r="AB347" s="25">
        <v>-4.6000000000000001E-4</v>
      </c>
      <c r="AC347" s="25">
        <f t="shared" si="95"/>
        <v>-2.5500000000000002E-4</v>
      </c>
    </row>
    <row r="348" spans="1:29" s="15" customFormat="1">
      <c r="A348" s="18">
        <v>596</v>
      </c>
      <c r="B348" s="25">
        <v>-2.0000000000000002E-5</v>
      </c>
      <c r="C348" s="25">
        <v>1.2290000000000001E-2</v>
      </c>
      <c r="D348" s="25">
        <f t="shared" si="81"/>
        <v>1.2500000000000001E-2</v>
      </c>
      <c r="E348" s="25"/>
      <c r="F348" s="25">
        <f t="shared" si="82"/>
        <v>3.189400000000002E-4</v>
      </c>
      <c r="G348" s="25">
        <f t="shared" si="83"/>
        <v>7.3451882000000052E-3</v>
      </c>
      <c r="H348" s="25">
        <v>1.15E-2</v>
      </c>
      <c r="I348" s="25">
        <f t="shared" si="84"/>
        <v>1.171E-2</v>
      </c>
      <c r="J348" s="25"/>
      <c r="K348" s="25">
        <f t="shared" si="85"/>
        <v>1.2234099999999994E-3</v>
      </c>
      <c r="L348" s="25">
        <f t="shared" si="86"/>
        <v>2.8175132299999989E-2</v>
      </c>
      <c r="M348" s="25">
        <v>5.6800000000000002E-3</v>
      </c>
      <c r="N348" s="25">
        <f t="shared" si="87"/>
        <v>5.8900000000000003E-3</v>
      </c>
      <c r="O348" s="25"/>
      <c r="P348" s="25">
        <f t="shared" si="88"/>
        <v>1.9944000000000038E-4</v>
      </c>
      <c r="Q348" s="25">
        <f t="shared" si="89"/>
        <v>4.593103200000009E-3</v>
      </c>
      <c r="R348" s="25">
        <v>1.9179999999999999E-2</v>
      </c>
      <c r="S348" s="25">
        <f t="shared" si="90"/>
        <v>1.9389999999999998E-2</v>
      </c>
      <c r="T348" s="25"/>
      <c r="U348" s="25">
        <f t="shared" si="96"/>
        <v>3.9788399999999974E-3</v>
      </c>
      <c r="V348" s="25">
        <f t="shared" si="91"/>
        <v>9.1632685199999939E-2</v>
      </c>
      <c r="W348" s="25">
        <v>3.1800000000000001E-3</v>
      </c>
      <c r="X348" s="25">
        <f t="shared" si="92"/>
        <v>3.3900000000000002E-3</v>
      </c>
      <c r="Y348" s="25"/>
      <c r="Z348" s="25">
        <f t="shared" si="93"/>
        <v>-1.7259999999999845E-5</v>
      </c>
      <c r="AA348" s="25">
        <f t="shared" si="94"/>
        <v>-3.9749779999999644E-4</v>
      </c>
      <c r="AB348" s="25">
        <v>-4.0000000000000002E-4</v>
      </c>
      <c r="AC348" s="25">
        <f t="shared" si="95"/>
        <v>-2.1000000000000001E-4</v>
      </c>
    </row>
    <row r="349" spans="1:29" s="15" customFormat="1">
      <c r="A349" s="18">
        <v>597</v>
      </c>
      <c r="B349" s="25">
        <v>-4.0000000000000003E-5</v>
      </c>
      <c r="C349" s="25">
        <v>1.225E-2</v>
      </c>
      <c r="D349" s="25">
        <f t="shared" si="81"/>
        <v>1.247E-2</v>
      </c>
      <c r="E349" s="25"/>
      <c r="F349" s="25">
        <f t="shared" si="82"/>
        <v>2.8893999999999968E-4</v>
      </c>
      <c r="G349" s="25">
        <f t="shared" si="83"/>
        <v>6.6542881999999927E-3</v>
      </c>
      <c r="H349" s="25">
        <v>1.14E-2</v>
      </c>
      <c r="I349" s="25">
        <f t="shared" si="84"/>
        <v>1.162E-2</v>
      </c>
      <c r="J349" s="25"/>
      <c r="K349" s="25">
        <f t="shared" si="85"/>
        <v>1.1334099999999996E-3</v>
      </c>
      <c r="L349" s="25">
        <f t="shared" si="86"/>
        <v>2.6102432299999992E-2</v>
      </c>
      <c r="M349" s="25">
        <v>5.6100000000000004E-3</v>
      </c>
      <c r="N349" s="25">
        <f t="shared" si="87"/>
        <v>5.8300000000000001E-3</v>
      </c>
      <c r="O349" s="25"/>
      <c r="P349" s="25">
        <f t="shared" si="88"/>
        <v>1.3944000000000022E-4</v>
      </c>
      <c r="Q349" s="25">
        <f t="shared" si="89"/>
        <v>3.2113032000000053E-3</v>
      </c>
      <c r="R349" s="25">
        <v>1.9109999999999999E-2</v>
      </c>
      <c r="S349" s="25">
        <f t="shared" si="90"/>
        <v>1.933E-2</v>
      </c>
      <c r="T349" s="25"/>
      <c r="U349" s="25">
        <f t="shared" si="96"/>
        <v>3.9188399999999998E-3</v>
      </c>
      <c r="V349" s="25">
        <f t="shared" si="91"/>
        <v>9.0250885200000006E-2</v>
      </c>
      <c r="W349" s="25">
        <v>3.2000000000000002E-3</v>
      </c>
      <c r="X349" s="25">
        <f t="shared" si="92"/>
        <v>3.4200000000000003E-3</v>
      </c>
      <c r="Y349" s="25"/>
      <c r="Z349" s="25">
        <f t="shared" si="93"/>
        <v>1.2740000000000234E-5</v>
      </c>
      <c r="AA349" s="25">
        <f t="shared" si="94"/>
        <v>2.9340220000000539E-4</v>
      </c>
      <c r="AB349" s="25">
        <v>-4.0000000000000002E-4</v>
      </c>
      <c r="AC349" s="25">
        <f t="shared" si="95"/>
        <v>-2.2000000000000001E-4</v>
      </c>
    </row>
    <row r="350" spans="1:29" s="15" customFormat="1">
      <c r="A350" s="18">
        <v>598</v>
      </c>
      <c r="B350" s="25">
        <v>1.0000000000000001E-5</v>
      </c>
      <c r="C350" s="25">
        <v>1.234E-2</v>
      </c>
      <c r="D350" s="25">
        <f t="shared" si="81"/>
        <v>1.26E-2</v>
      </c>
      <c r="E350" s="25"/>
      <c r="F350" s="25">
        <f t="shared" si="82"/>
        <v>4.1893999999999959E-4</v>
      </c>
      <c r="G350" s="25">
        <f t="shared" si="83"/>
        <v>9.6481881999999908E-3</v>
      </c>
      <c r="H350" s="25">
        <v>1.1469999999999999E-2</v>
      </c>
      <c r="I350" s="25">
        <f t="shared" si="84"/>
        <v>1.1729999999999999E-2</v>
      </c>
      <c r="J350" s="25"/>
      <c r="K350" s="25">
        <f t="shared" si="85"/>
        <v>1.2434099999999986E-3</v>
      </c>
      <c r="L350" s="25">
        <f t="shared" si="86"/>
        <v>2.863573229999997E-2</v>
      </c>
      <c r="M350" s="25">
        <v>5.5700000000000003E-3</v>
      </c>
      <c r="N350" s="25">
        <f t="shared" si="87"/>
        <v>5.8300000000000001E-3</v>
      </c>
      <c r="O350" s="25"/>
      <c r="P350" s="25">
        <f t="shared" si="88"/>
        <v>1.3944000000000022E-4</v>
      </c>
      <c r="Q350" s="25">
        <f t="shared" si="89"/>
        <v>3.2113032000000053E-3</v>
      </c>
      <c r="R350" s="25">
        <v>1.9120000000000002E-2</v>
      </c>
      <c r="S350" s="25">
        <f t="shared" si="90"/>
        <v>1.9380000000000001E-2</v>
      </c>
      <c r="T350" s="25"/>
      <c r="U350" s="25">
        <f t="shared" si="96"/>
        <v>3.9688400000000013E-3</v>
      </c>
      <c r="V350" s="25">
        <f t="shared" si="91"/>
        <v>9.1402385200000033E-2</v>
      </c>
      <c r="W350" s="25">
        <v>3.0300000000000001E-3</v>
      </c>
      <c r="X350" s="25">
        <f t="shared" si="92"/>
        <v>3.29E-3</v>
      </c>
      <c r="Y350" s="25"/>
      <c r="Z350" s="25">
        <f t="shared" si="93"/>
        <v>-1.1726000000000011E-4</v>
      </c>
      <c r="AA350" s="25">
        <f t="shared" si="94"/>
        <v>-2.7004978000000025E-3</v>
      </c>
      <c r="AB350" s="25">
        <v>-5.2999999999999998E-4</v>
      </c>
      <c r="AC350" s="25">
        <f t="shared" si="95"/>
        <v>-2.5999999999999998E-4</v>
      </c>
    </row>
    <row r="351" spans="1:29" s="15" customFormat="1">
      <c r="A351" s="18">
        <v>599</v>
      </c>
      <c r="B351" s="25">
        <v>-1.1E-4</v>
      </c>
      <c r="C351" s="25">
        <v>1.217E-2</v>
      </c>
      <c r="D351" s="25">
        <f t="shared" si="81"/>
        <v>1.244E-2</v>
      </c>
      <c r="E351" s="25"/>
      <c r="F351" s="25">
        <f t="shared" si="82"/>
        <v>2.5893999999999917E-4</v>
      </c>
      <c r="G351" s="25">
        <f t="shared" si="83"/>
        <v>5.963388199999981E-3</v>
      </c>
      <c r="H351" s="25">
        <v>1.1310000000000001E-2</v>
      </c>
      <c r="I351" s="25">
        <f t="shared" si="84"/>
        <v>1.158E-2</v>
      </c>
      <c r="J351" s="25"/>
      <c r="K351" s="25">
        <f t="shared" si="85"/>
        <v>1.0934099999999995E-3</v>
      </c>
      <c r="L351" s="25">
        <f t="shared" si="86"/>
        <v>2.5181232299999991E-2</v>
      </c>
      <c r="M351" s="25">
        <v>5.5500000000000002E-3</v>
      </c>
      <c r="N351" s="25">
        <f t="shared" si="87"/>
        <v>5.8200000000000005E-3</v>
      </c>
      <c r="O351" s="25"/>
      <c r="P351" s="25">
        <f t="shared" si="88"/>
        <v>1.2944000000000063E-4</v>
      </c>
      <c r="Q351" s="25">
        <f t="shared" si="89"/>
        <v>2.9810032000000147E-3</v>
      </c>
      <c r="R351" s="25">
        <v>1.899E-2</v>
      </c>
      <c r="S351" s="25">
        <f t="shared" si="90"/>
        <v>1.9259999999999999E-2</v>
      </c>
      <c r="T351" s="25"/>
      <c r="U351" s="25">
        <f t="shared" si="96"/>
        <v>3.8488399999999992E-3</v>
      </c>
      <c r="V351" s="25">
        <f t="shared" si="91"/>
        <v>8.8638785199999987E-2</v>
      </c>
      <c r="W351" s="25">
        <v>3.0300000000000001E-3</v>
      </c>
      <c r="X351" s="25">
        <f t="shared" si="92"/>
        <v>3.3E-3</v>
      </c>
      <c r="Y351" s="25"/>
      <c r="Z351" s="25">
        <f t="shared" si="93"/>
        <v>-1.0726000000000008E-4</v>
      </c>
      <c r="AA351" s="25">
        <f t="shared" si="94"/>
        <v>-2.4701978000000019E-3</v>
      </c>
      <c r="AB351" s="25">
        <v>-4.2999999999999999E-4</v>
      </c>
      <c r="AC351" s="25">
        <f t="shared" si="95"/>
        <v>-2.7E-4</v>
      </c>
    </row>
    <row r="352" spans="1:29" s="15" customFormat="1">
      <c r="A352" s="18">
        <v>600</v>
      </c>
      <c r="B352" s="25">
        <v>-2.0000000000000002E-5</v>
      </c>
      <c r="C352" s="25">
        <v>1.2239999999999999E-2</v>
      </c>
      <c r="D352" s="25">
        <f t="shared" si="81"/>
        <v>1.2489999999999999E-2</v>
      </c>
      <c r="E352" s="25"/>
      <c r="F352" s="25"/>
      <c r="G352" s="25"/>
      <c r="H352" s="25">
        <v>1.1310000000000001E-2</v>
      </c>
      <c r="I352" s="25">
        <f t="shared" si="84"/>
        <v>1.1560000000000001E-2</v>
      </c>
      <c r="J352" s="25"/>
      <c r="K352" s="25"/>
      <c r="L352" s="25"/>
      <c r="M352" s="25">
        <v>5.4900000000000001E-3</v>
      </c>
      <c r="N352" s="25">
        <f t="shared" si="87"/>
        <v>5.7400000000000003E-3</v>
      </c>
      <c r="O352" s="25"/>
      <c r="P352" s="25"/>
      <c r="Q352" s="25"/>
      <c r="R352" s="25">
        <v>1.8919999999999999E-2</v>
      </c>
      <c r="S352" s="25">
        <f t="shared" si="90"/>
        <v>1.917E-2</v>
      </c>
      <c r="T352" s="25"/>
      <c r="U352" s="25"/>
      <c r="V352" s="25"/>
      <c r="W352" s="25">
        <v>3.0799999999999998E-3</v>
      </c>
      <c r="X352" s="25">
        <f t="shared" si="92"/>
        <v>3.3299999999999996E-3</v>
      </c>
      <c r="Y352" s="25"/>
      <c r="Z352" s="25"/>
      <c r="AA352" s="25"/>
      <c r="AB352" s="25">
        <v>-4.8000000000000001E-4</v>
      </c>
      <c r="AC352" s="25">
        <f t="shared" si="95"/>
        <v>-2.5000000000000001E-4</v>
      </c>
    </row>
    <row r="353" spans="1:29" s="15" customFormat="1">
      <c r="A353" s="18">
        <v>601</v>
      </c>
      <c r="B353" s="25">
        <v>-1.1E-4</v>
      </c>
      <c r="C353" s="25">
        <v>1.222E-2</v>
      </c>
      <c r="D353" s="25">
        <f t="shared" si="81"/>
        <v>1.2534999999999999E-2</v>
      </c>
      <c r="E353" s="25"/>
      <c r="F353" s="25"/>
      <c r="G353" s="25"/>
      <c r="H353" s="25">
        <v>1.123E-2</v>
      </c>
      <c r="I353" s="25">
        <f t="shared" si="84"/>
        <v>1.1545E-2</v>
      </c>
      <c r="J353" s="25"/>
      <c r="K353" s="25"/>
      <c r="L353" s="25"/>
      <c r="M353" s="25">
        <v>5.5300000000000002E-3</v>
      </c>
      <c r="N353" s="25">
        <f t="shared" si="87"/>
        <v>5.8450000000000004E-3</v>
      </c>
      <c r="O353" s="25"/>
      <c r="P353" s="25"/>
      <c r="Q353" s="25"/>
      <c r="R353" s="25">
        <v>1.8919999999999999E-2</v>
      </c>
      <c r="S353" s="25">
        <f t="shared" si="90"/>
        <v>1.9234999999999999E-2</v>
      </c>
      <c r="T353" s="25"/>
      <c r="U353" s="25"/>
      <c r="V353" s="25"/>
      <c r="W353" s="25">
        <v>2.97E-3</v>
      </c>
      <c r="X353" s="25">
        <f t="shared" si="92"/>
        <v>3.2849999999999997E-3</v>
      </c>
      <c r="Y353" s="25"/>
      <c r="Z353" s="25"/>
      <c r="AA353" s="25"/>
      <c r="AB353" s="25">
        <v>-5.1999999999999995E-4</v>
      </c>
      <c r="AC353" s="25">
        <f t="shared" si="95"/>
        <v>-3.1499999999999996E-4</v>
      </c>
    </row>
    <row r="354" spans="1:29" s="15" customFormat="1">
      <c r="A354" s="18">
        <v>602</v>
      </c>
      <c r="B354" s="25">
        <v>-6.8999999999999997E-5</v>
      </c>
      <c r="C354" s="25">
        <v>1.227E-2</v>
      </c>
      <c r="D354" s="25">
        <f t="shared" si="81"/>
        <v>1.26245E-2</v>
      </c>
      <c r="E354" s="25"/>
      <c r="F354" s="25"/>
      <c r="G354" s="25"/>
      <c r="H354" s="25">
        <v>1.129E-2</v>
      </c>
      <c r="I354" s="25">
        <f t="shared" si="84"/>
        <v>1.16445E-2</v>
      </c>
      <c r="J354" s="25"/>
      <c r="K354" s="25"/>
      <c r="L354" s="25"/>
      <c r="M354" s="25">
        <v>5.5199999999999997E-3</v>
      </c>
      <c r="N354" s="25">
        <f t="shared" si="87"/>
        <v>5.8744999999999995E-3</v>
      </c>
      <c r="O354" s="25"/>
      <c r="P354" s="25"/>
      <c r="Q354" s="25"/>
      <c r="R354" s="25">
        <v>1.8839999999999999E-2</v>
      </c>
      <c r="S354" s="25">
        <f t="shared" si="90"/>
        <v>1.91945E-2</v>
      </c>
      <c r="T354" s="25"/>
      <c r="U354" s="25"/>
      <c r="V354" s="25"/>
      <c r="W354" s="25">
        <v>3.0100000000000001E-3</v>
      </c>
      <c r="X354" s="25">
        <f t="shared" si="92"/>
        <v>3.3645000000000003E-3</v>
      </c>
      <c r="Y354" s="25"/>
      <c r="Z354" s="25"/>
      <c r="AA354" s="25"/>
      <c r="AB354" s="25">
        <v>-6.4000000000000005E-4</v>
      </c>
      <c r="AC354" s="25">
        <f t="shared" si="95"/>
        <v>-3.545E-4</v>
      </c>
    </row>
    <row r="355" spans="1:29" s="15" customFormat="1">
      <c r="A355" s="18">
        <v>603</v>
      </c>
      <c r="B355" s="25">
        <v>-6.8999999999999997E-5</v>
      </c>
      <c r="C355" s="25">
        <v>1.218E-2</v>
      </c>
      <c r="D355" s="25">
        <f t="shared" si="81"/>
        <v>1.24595E-2</v>
      </c>
      <c r="E355" s="25"/>
      <c r="F355" s="25"/>
      <c r="G355" s="25"/>
      <c r="H355" s="25">
        <v>1.115E-2</v>
      </c>
      <c r="I355" s="25">
        <f t="shared" si="84"/>
        <v>1.14295E-2</v>
      </c>
      <c r="J355" s="25"/>
      <c r="K355" s="25"/>
      <c r="L355" s="25"/>
      <c r="M355" s="25">
        <v>5.5199999999999997E-3</v>
      </c>
      <c r="N355" s="25">
        <f t="shared" si="87"/>
        <v>5.7995E-3</v>
      </c>
      <c r="O355" s="25"/>
      <c r="P355" s="25"/>
      <c r="Q355" s="25"/>
      <c r="R355" s="25">
        <v>1.8720000000000001E-2</v>
      </c>
      <c r="S355" s="25">
        <f t="shared" si="90"/>
        <v>1.8999499999999999E-2</v>
      </c>
      <c r="T355" s="25"/>
      <c r="U355" s="25"/>
      <c r="V355" s="25"/>
      <c r="W355" s="25">
        <v>3.0200000000000001E-3</v>
      </c>
      <c r="X355" s="25">
        <f t="shared" si="92"/>
        <v>3.2995000000000003E-3</v>
      </c>
      <c r="Y355" s="25"/>
      <c r="Z355" s="25"/>
      <c r="AA355" s="25"/>
      <c r="AB355" s="25">
        <v>-4.8999999999999998E-4</v>
      </c>
      <c r="AC355" s="25">
        <f t="shared" si="95"/>
        <v>-2.7950000000000002E-4</v>
      </c>
    </row>
    <row r="356" spans="1:29" s="15" customFormat="1">
      <c r="A356" s="18">
        <v>604</v>
      </c>
      <c r="B356" s="25">
        <v>6.0000000000000002E-5</v>
      </c>
      <c r="C356" s="25">
        <v>1.2200000000000001E-2</v>
      </c>
      <c r="D356" s="25">
        <f t="shared" si="81"/>
        <v>1.2455000000000001E-2</v>
      </c>
      <c r="E356" s="25"/>
      <c r="F356" s="25"/>
      <c r="G356" s="25"/>
      <c r="H356" s="25">
        <v>1.115E-2</v>
      </c>
      <c r="I356" s="25">
        <f t="shared" si="84"/>
        <v>1.1405E-2</v>
      </c>
      <c r="J356" s="25"/>
      <c r="K356" s="25"/>
      <c r="L356" s="25"/>
      <c r="M356" s="25">
        <v>5.5500000000000002E-3</v>
      </c>
      <c r="N356" s="25">
        <f t="shared" si="87"/>
        <v>5.8050000000000003E-3</v>
      </c>
      <c r="O356" s="25"/>
      <c r="P356" s="25"/>
      <c r="Q356" s="25"/>
      <c r="R356" s="25">
        <v>1.8679999999999999E-2</v>
      </c>
      <c r="S356" s="25">
        <f t="shared" si="90"/>
        <v>1.8934999999999997E-2</v>
      </c>
      <c r="T356" s="25"/>
      <c r="U356" s="25"/>
      <c r="V356" s="25"/>
      <c r="W356" s="25">
        <v>3.0300000000000001E-3</v>
      </c>
      <c r="X356" s="25">
        <f t="shared" si="92"/>
        <v>3.2850000000000002E-3</v>
      </c>
      <c r="Y356" s="25"/>
      <c r="Z356" s="25"/>
      <c r="AA356" s="25"/>
      <c r="AB356" s="25">
        <v>-5.6999999999999998E-4</v>
      </c>
      <c r="AC356" s="25">
        <f t="shared" si="95"/>
        <v>-2.5499999999999996E-4</v>
      </c>
    </row>
    <row r="357" spans="1:29" s="15" customFormat="1">
      <c r="A357" s="18">
        <v>605</v>
      </c>
      <c r="B357" s="25">
        <v>-1.0000000000000001E-5</v>
      </c>
      <c r="C357" s="25">
        <v>1.214E-2</v>
      </c>
      <c r="D357" s="25">
        <f t="shared" si="81"/>
        <v>1.2345E-2</v>
      </c>
      <c r="E357" s="25"/>
      <c r="F357" s="25"/>
      <c r="G357" s="25"/>
      <c r="H357" s="25">
        <v>1.112E-2</v>
      </c>
      <c r="I357" s="25">
        <f t="shared" si="84"/>
        <v>1.1325E-2</v>
      </c>
      <c r="J357" s="25"/>
      <c r="K357" s="25"/>
      <c r="L357" s="25"/>
      <c r="M357" s="25">
        <v>5.5199999999999997E-3</v>
      </c>
      <c r="N357" s="25">
        <f t="shared" si="87"/>
        <v>5.7250000000000001E-3</v>
      </c>
      <c r="O357" s="25"/>
      <c r="P357" s="25"/>
      <c r="Q357" s="25"/>
      <c r="R357" s="25">
        <v>1.8589999999999999E-2</v>
      </c>
      <c r="S357" s="25">
        <f t="shared" si="90"/>
        <v>1.8794999999999999E-2</v>
      </c>
      <c r="T357" s="25"/>
      <c r="U357" s="25"/>
      <c r="V357" s="25"/>
      <c r="W357" s="25">
        <v>3.0400000000000002E-3</v>
      </c>
      <c r="X357" s="25">
        <f t="shared" si="92"/>
        <v>3.2450000000000001E-3</v>
      </c>
      <c r="Y357" s="25"/>
      <c r="Z357" s="25"/>
      <c r="AA357" s="25"/>
      <c r="AB357" s="25">
        <v>-4.0000000000000002E-4</v>
      </c>
      <c r="AC357" s="25">
        <f t="shared" si="95"/>
        <v>-2.0500000000000002E-4</v>
      </c>
    </row>
    <row r="358" spans="1:29" s="15" customFormat="1">
      <c r="A358" s="18">
        <v>606</v>
      </c>
      <c r="B358" s="25">
        <v>-9.0000000000000006E-5</v>
      </c>
      <c r="C358" s="25">
        <v>1.2160000000000001E-2</v>
      </c>
      <c r="D358" s="25">
        <f t="shared" si="81"/>
        <v>1.2475E-2</v>
      </c>
      <c r="E358" s="25"/>
      <c r="F358" s="25"/>
      <c r="G358" s="25"/>
      <c r="H358" s="25">
        <v>1.1180000000000001E-2</v>
      </c>
      <c r="I358" s="25">
        <f t="shared" si="84"/>
        <v>1.1495E-2</v>
      </c>
      <c r="J358" s="25"/>
      <c r="K358" s="25"/>
      <c r="L358" s="25"/>
      <c r="M358" s="25">
        <v>5.5500000000000002E-3</v>
      </c>
      <c r="N358" s="25">
        <f t="shared" si="87"/>
        <v>5.8650000000000004E-3</v>
      </c>
      <c r="O358" s="25"/>
      <c r="P358" s="25"/>
      <c r="Q358" s="25"/>
      <c r="R358" s="25">
        <v>1.856E-2</v>
      </c>
      <c r="S358" s="25">
        <f t="shared" si="90"/>
        <v>1.8874999999999999E-2</v>
      </c>
      <c r="T358" s="25"/>
      <c r="U358" s="25"/>
      <c r="V358" s="25"/>
      <c r="W358" s="25">
        <v>3.0400000000000002E-3</v>
      </c>
      <c r="X358" s="25">
        <f t="shared" si="92"/>
        <v>3.3550000000000003E-3</v>
      </c>
      <c r="Y358" s="25"/>
      <c r="Z358" s="25"/>
      <c r="AA358" s="25"/>
      <c r="AB358" s="25">
        <v>-5.4000000000000001E-4</v>
      </c>
      <c r="AC358" s="25">
        <f t="shared" si="95"/>
        <v>-3.1500000000000001E-4</v>
      </c>
    </row>
    <row r="359" spans="1:29" s="15" customFormat="1">
      <c r="A359" s="18">
        <v>607</v>
      </c>
      <c r="B359" s="25">
        <v>0</v>
      </c>
      <c r="C359" s="25">
        <v>1.221E-2</v>
      </c>
      <c r="D359" s="25">
        <f t="shared" si="81"/>
        <v>1.2435E-2</v>
      </c>
      <c r="E359" s="25"/>
      <c r="F359" s="25"/>
      <c r="G359" s="25"/>
      <c r="H359" s="25">
        <v>1.1169999999999999E-2</v>
      </c>
      <c r="I359" s="25">
        <f t="shared" si="84"/>
        <v>1.1394999999999999E-2</v>
      </c>
      <c r="J359" s="25"/>
      <c r="K359" s="25"/>
      <c r="L359" s="25"/>
      <c r="M359" s="25">
        <v>5.5700000000000003E-3</v>
      </c>
      <c r="N359" s="25">
        <f t="shared" si="87"/>
        <v>5.7950000000000007E-3</v>
      </c>
      <c r="O359" s="25"/>
      <c r="P359" s="25"/>
      <c r="Q359" s="25"/>
      <c r="R359" s="25">
        <v>1.857E-2</v>
      </c>
      <c r="S359" s="25">
        <f t="shared" si="90"/>
        <v>1.8794999999999999E-2</v>
      </c>
      <c r="T359" s="25"/>
      <c r="U359" s="25"/>
      <c r="V359" s="25"/>
      <c r="W359" s="25">
        <v>3.0899999999999999E-3</v>
      </c>
      <c r="X359" s="25">
        <f t="shared" si="92"/>
        <v>3.3149999999999998E-3</v>
      </c>
      <c r="Y359" s="25"/>
      <c r="Z359" s="25"/>
      <c r="AA359" s="25"/>
      <c r="AB359" s="25">
        <v>-4.4999999999999999E-4</v>
      </c>
      <c r="AC359" s="25">
        <f t="shared" si="95"/>
        <v>-2.2499999999999999E-4</v>
      </c>
    </row>
    <row r="360" spans="1:29" s="15" customFormat="1">
      <c r="A360" s="18">
        <v>608</v>
      </c>
      <c r="B360" s="25">
        <v>1E-4</v>
      </c>
      <c r="C360" s="25">
        <v>1.217E-2</v>
      </c>
      <c r="D360" s="25">
        <f t="shared" si="81"/>
        <v>1.2410000000000001E-2</v>
      </c>
      <c r="E360" s="25"/>
      <c r="F360" s="25"/>
      <c r="G360" s="25"/>
      <c r="H360" s="25">
        <v>1.116E-2</v>
      </c>
      <c r="I360" s="25">
        <f t="shared" si="84"/>
        <v>1.14E-2</v>
      </c>
      <c r="J360" s="25"/>
      <c r="K360" s="25"/>
      <c r="L360" s="25"/>
      <c r="M360" s="25">
        <v>5.5900000000000004E-3</v>
      </c>
      <c r="N360" s="25">
        <f t="shared" si="87"/>
        <v>5.8300000000000001E-3</v>
      </c>
      <c r="O360" s="25"/>
      <c r="P360" s="25"/>
      <c r="Q360" s="25"/>
      <c r="R360" s="25">
        <v>1.8429999999999998E-2</v>
      </c>
      <c r="S360" s="25">
        <f t="shared" si="90"/>
        <v>1.8669999999999999E-2</v>
      </c>
      <c r="T360" s="25"/>
      <c r="U360" s="25"/>
      <c r="V360" s="25"/>
      <c r="W360" s="25">
        <v>3.0999999999999999E-3</v>
      </c>
      <c r="X360" s="25">
        <f t="shared" si="92"/>
        <v>3.3400000000000001E-3</v>
      </c>
      <c r="Y360" s="25"/>
      <c r="Z360" s="25"/>
      <c r="AA360" s="25"/>
      <c r="AB360" s="25">
        <v>-5.8E-4</v>
      </c>
      <c r="AC360" s="25">
        <f t="shared" si="95"/>
        <v>-2.4000000000000001E-4</v>
      </c>
    </row>
    <row r="361" spans="1:29" s="15" customFormat="1">
      <c r="A361" s="18">
        <v>609</v>
      </c>
      <c r="B361" s="25">
        <v>-2.0000000000000002E-5</v>
      </c>
      <c r="C361" s="25">
        <v>1.221E-2</v>
      </c>
      <c r="D361" s="25">
        <f t="shared" si="81"/>
        <v>1.2425E-2</v>
      </c>
      <c r="E361" s="25"/>
      <c r="F361" s="25"/>
      <c r="G361" s="25"/>
      <c r="H361" s="25">
        <v>1.1129999999999999E-2</v>
      </c>
      <c r="I361" s="25">
        <f t="shared" si="84"/>
        <v>1.1344999999999999E-2</v>
      </c>
      <c r="J361" s="25"/>
      <c r="K361" s="25"/>
      <c r="L361" s="25"/>
      <c r="M361" s="25">
        <v>5.62E-3</v>
      </c>
      <c r="N361" s="25">
        <f t="shared" si="87"/>
        <v>5.8349999999999999E-3</v>
      </c>
      <c r="O361" s="25"/>
      <c r="P361" s="25"/>
      <c r="Q361" s="25"/>
      <c r="R361" s="25">
        <v>1.8380000000000001E-2</v>
      </c>
      <c r="S361" s="25">
        <f t="shared" si="90"/>
        <v>1.8595E-2</v>
      </c>
      <c r="T361" s="25"/>
      <c r="U361" s="25"/>
      <c r="V361" s="25"/>
      <c r="W361" s="25">
        <v>3.1199999999999999E-3</v>
      </c>
      <c r="X361" s="25">
        <f t="shared" si="92"/>
        <v>3.3349999999999999E-3</v>
      </c>
      <c r="Y361" s="25"/>
      <c r="Z361" s="25"/>
      <c r="AA361" s="25"/>
      <c r="AB361" s="25">
        <v>-4.0999999999999999E-4</v>
      </c>
      <c r="AC361" s="25">
        <f t="shared" si="95"/>
        <v>-2.1499999999999999E-4</v>
      </c>
    </row>
    <row r="362" spans="1:29" s="15" customFormat="1">
      <c r="A362" s="18">
        <v>610</v>
      </c>
      <c r="B362" s="25">
        <v>8.0000000000000007E-5</v>
      </c>
      <c r="C362" s="25">
        <v>1.2200000000000001E-2</v>
      </c>
      <c r="D362" s="25">
        <f t="shared" si="81"/>
        <v>1.2425E-2</v>
      </c>
      <c r="E362" s="25"/>
      <c r="F362" s="25"/>
      <c r="G362" s="25"/>
      <c r="H362" s="25">
        <v>1.102E-2</v>
      </c>
      <c r="I362" s="25">
        <f t="shared" si="84"/>
        <v>1.1245E-2</v>
      </c>
      <c r="J362" s="25"/>
      <c r="K362" s="25"/>
      <c r="L362" s="25"/>
      <c r="M362" s="25">
        <v>5.5300000000000002E-3</v>
      </c>
      <c r="N362" s="25">
        <f t="shared" si="87"/>
        <v>5.7550000000000006E-3</v>
      </c>
      <c r="O362" s="25"/>
      <c r="P362" s="25"/>
      <c r="Q362" s="25"/>
      <c r="R362" s="25">
        <v>1.8259999999999998E-2</v>
      </c>
      <c r="S362" s="25">
        <f t="shared" si="90"/>
        <v>1.8484999999999998E-2</v>
      </c>
      <c r="T362" s="25"/>
      <c r="U362" s="25"/>
      <c r="V362" s="25"/>
      <c r="W362" s="25">
        <v>3.0699999999999998E-3</v>
      </c>
      <c r="X362" s="25">
        <f t="shared" si="92"/>
        <v>3.2949999999999998E-3</v>
      </c>
      <c r="Y362" s="25"/>
      <c r="Z362" s="25"/>
      <c r="AA362" s="25"/>
      <c r="AB362" s="25">
        <v>-5.2999999999999998E-4</v>
      </c>
      <c r="AC362" s="25">
        <f t="shared" si="95"/>
        <v>-2.2499999999999999E-4</v>
      </c>
    </row>
    <row r="363" spans="1:29" s="15" customFormat="1">
      <c r="A363" s="18">
        <v>611</v>
      </c>
      <c r="B363" s="25">
        <v>-1.2E-4</v>
      </c>
      <c r="C363" s="25">
        <v>1.2279999999999999E-2</v>
      </c>
      <c r="D363" s="25">
        <f t="shared" si="81"/>
        <v>1.2549999999999999E-2</v>
      </c>
      <c r="E363" s="25"/>
      <c r="F363" s="25"/>
      <c r="G363" s="25"/>
      <c r="H363" s="25">
        <v>1.111E-2</v>
      </c>
      <c r="I363" s="25">
        <f t="shared" si="84"/>
        <v>1.1379999999999999E-2</v>
      </c>
      <c r="J363" s="25"/>
      <c r="K363" s="25"/>
      <c r="L363" s="25"/>
      <c r="M363" s="25">
        <v>5.62E-3</v>
      </c>
      <c r="N363" s="25">
        <f t="shared" si="87"/>
        <v>5.8900000000000003E-3</v>
      </c>
      <c r="O363" s="25"/>
      <c r="P363" s="25"/>
      <c r="Q363" s="25"/>
      <c r="R363" s="25">
        <v>1.8290000000000001E-2</v>
      </c>
      <c r="S363" s="25">
        <f t="shared" si="90"/>
        <v>1.856E-2</v>
      </c>
      <c r="T363" s="25"/>
      <c r="U363" s="25"/>
      <c r="V363" s="25"/>
      <c r="W363" s="25">
        <v>3.1700000000000001E-3</v>
      </c>
      <c r="X363" s="25">
        <f t="shared" si="92"/>
        <v>3.4399999999999999E-3</v>
      </c>
      <c r="Y363" s="25"/>
      <c r="Z363" s="25"/>
      <c r="AA363" s="25"/>
      <c r="AB363" s="25">
        <v>-4.2000000000000002E-4</v>
      </c>
      <c r="AC363" s="25">
        <f t="shared" si="95"/>
        <v>-2.7E-4</v>
      </c>
    </row>
    <row r="364" spans="1:29" s="15" customFormat="1">
      <c r="A364" s="18">
        <v>612</v>
      </c>
      <c r="B364" s="25">
        <v>4.0000000000000003E-5</v>
      </c>
      <c r="C364" s="25">
        <v>1.214E-2</v>
      </c>
      <c r="D364" s="25">
        <f t="shared" si="81"/>
        <v>1.244E-2</v>
      </c>
      <c r="E364" s="25"/>
      <c r="F364" s="25"/>
      <c r="G364" s="25"/>
      <c r="H364" s="25">
        <v>1.103E-2</v>
      </c>
      <c r="I364" s="25">
        <f t="shared" si="84"/>
        <v>1.133E-2</v>
      </c>
      <c r="J364" s="25"/>
      <c r="K364" s="25"/>
      <c r="L364" s="25"/>
      <c r="M364" s="25">
        <v>5.5599999999999998E-3</v>
      </c>
      <c r="N364" s="25">
        <f t="shared" si="87"/>
        <v>5.8599999999999998E-3</v>
      </c>
      <c r="O364" s="25"/>
      <c r="P364" s="25"/>
      <c r="Q364" s="25"/>
      <c r="R364" s="25">
        <v>1.8120000000000001E-2</v>
      </c>
      <c r="S364" s="25">
        <f t="shared" si="90"/>
        <v>1.8420000000000002E-2</v>
      </c>
      <c r="T364" s="25"/>
      <c r="U364" s="25"/>
      <c r="V364" s="25"/>
      <c r="W364" s="25">
        <v>3.0999999999999999E-3</v>
      </c>
      <c r="X364" s="25">
        <f t="shared" si="92"/>
        <v>3.3999999999999998E-3</v>
      </c>
      <c r="Y364" s="25"/>
      <c r="Z364" s="25"/>
      <c r="AA364" s="25"/>
      <c r="AB364" s="25">
        <v>-6.4000000000000005E-4</v>
      </c>
      <c r="AC364" s="25">
        <f t="shared" si="95"/>
        <v>-3.0000000000000003E-4</v>
      </c>
    </row>
    <row r="365" spans="1:29" s="15" customFormat="1">
      <c r="A365" s="18">
        <v>613</v>
      </c>
      <c r="B365" s="25">
        <v>0</v>
      </c>
      <c r="C365" s="25">
        <v>1.217E-2</v>
      </c>
      <c r="D365" s="25">
        <f t="shared" si="81"/>
        <v>1.2370000000000001E-2</v>
      </c>
      <c r="E365" s="25"/>
      <c r="F365" s="25"/>
      <c r="G365" s="25"/>
      <c r="H365" s="25">
        <v>1.094E-2</v>
      </c>
      <c r="I365" s="25">
        <f t="shared" si="84"/>
        <v>1.1140000000000001E-2</v>
      </c>
      <c r="J365" s="25"/>
      <c r="K365" s="25"/>
      <c r="L365" s="25"/>
      <c r="M365" s="25">
        <v>5.5599999999999998E-3</v>
      </c>
      <c r="N365" s="25">
        <f t="shared" si="87"/>
        <v>5.7599999999999995E-3</v>
      </c>
      <c r="O365" s="25"/>
      <c r="P365" s="25"/>
      <c r="Q365" s="25"/>
      <c r="R365" s="25">
        <v>1.814E-2</v>
      </c>
      <c r="S365" s="25">
        <f t="shared" si="90"/>
        <v>1.8339999999999999E-2</v>
      </c>
      <c r="T365" s="25"/>
      <c r="U365" s="25"/>
      <c r="V365" s="25"/>
      <c r="W365" s="25">
        <v>3.13E-3</v>
      </c>
      <c r="X365" s="25">
        <f t="shared" si="92"/>
        <v>3.3300000000000001E-3</v>
      </c>
      <c r="Y365" s="25"/>
      <c r="Z365" s="25"/>
      <c r="AA365" s="25"/>
      <c r="AB365" s="25">
        <v>-4.0000000000000002E-4</v>
      </c>
      <c r="AC365" s="25">
        <f t="shared" si="95"/>
        <v>-2.0000000000000001E-4</v>
      </c>
    </row>
    <row r="366" spans="1:29" s="15" customFormat="1">
      <c r="A366" s="18">
        <v>614</v>
      </c>
      <c r="B366" s="25">
        <v>9.0000000000000006E-5</v>
      </c>
      <c r="C366" s="25">
        <v>1.2109999999999999E-2</v>
      </c>
      <c r="D366" s="25">
        <f t="shared" si="81"/>
        <v>1.2395E-2</v>
      </c>
      <c r="E366" s="25"/>
      <c r="F366" s="25"/>
      <c r="G366" s="25"/>
      <c r="H366" s="25">
        <v>1.094E-2</v>
      </c>
      <c r="I366" s="25">
        <f t="shared" si="84"/>
        <v>1.1225000000000001E-2</v>
      </c>
      <c r="J366" s="25"/>
      <c r="K366" s="25"/>
      <c r="L366" s="25"/>
      <c r="M366" s="25">
        <v>5.5199999999999997E-3</v>
      </c>
      <c r="N366" s="25">
        <f t="shared" si="87"/>
        <v>5.8049999999999994E-3</v>
      </c>
      <c r="O366" s="25"/>
      <c r="P366" s="25"/>
      <c r="Q366" s="25"/>
      <c r="R366" s="25">
        <v>1.797E-2</v>
      </c>
      <c r="S366" s="25">
        <f t="shared" si="90"/>
        <v>1.8255E-2</v>
      </c>
      <c r="T366" s="25"/>
      <c r="U366" s="25"/>
      <c r="V366" s="25"/>
      <c r="W366" s="25">
        <v>3.0999999999999999E-3</v>
      </c>
      <c r="X366" s="25">
        <f t="shared" si="92"/>
        <v>3.385E-3</v>
      </c>
      <c r="Y366" s="25"/>
      <c r="Z366" s="25"/>
      <c r="AA366" s="25"/>
      <c r="AB366" s="25">
        <v>-6.6E-4</v>
      </c>
      <c r="AC366" s="25">
        <f t="shared" si="95"/>
        <v>-2.8499999999999999E-4</v>
      </c>
    </row>
    <row r="367" spans="1:29" s="15" customFormat="1">
      <c r="A367" s="18">
        <v>615</v>
      </c>
      <c r="B367" s="25">
        <v>-8.0000000000000007E-5</v>
      </c>
      <c r="C367" s="25">
        <v>1.217E-2</v>
      </c>
      <c r="D367" s="25">
        <f t="shared" si="81"/>
        <v>1.2410000000000001E-2</v>
      </c>
      <c r="E367" s="25"/>
      <c r="F367" s="25"/>
      <c r="G367" s="25"/>
      <c r="H367" s="25">
        <v>1.0970000000000001E-2</v>
      </c>
      <c r="I367" s="25">
        <f t="shared" si="84"/>
        <v>1.1210000000000001E-2</v>
      </c>
      <c r="J367" s="25"/>
      <c r="K367" s="25"/>
      <c r="L367" s="25"/>
      <c r="M367" s="25">
        <v>5.5700000000000003E-3</v>
      </c>
      <c r="N367" s="25">
        <f t="shared" si="87"/>
        <v>5.8100000000000001E-3</v>
      </c>
      <c r="O367" s="25"/>
      <c r="P367" s="25"/>
      <c r="Q367" s="25"/>
      <c r="R367" s="25">
        <v>1.789E-2</v>
      </c>
      <c r="S367" s="25">
        <f t="shared" si="90"/>
        <v>1.813E-2</v>
      </c>
      <c r="T367" s="25"/>
      <c r="U367" s="25"/>
      <c r="V367" s="25"/>
      <c r="W367" s="25">
        <v>3.1199999999999999E-3</v>
      </c>
      <c r="X367" s="25">
        <f t="shared" si="92"/>
        <v>3.3600000000000001E-3</v>
      </c>
      <c r="Y367" s="25"/>
      <c r="Z367" s="25"/>
      <c r="AA367" s="25"/>
      <c r="AB367" s="25">
        <v>-4.0000000000000002E-4</v>
      </c>
      <c r="AC367" s="25">
        <f t="shared" si="95"/>
        <v>-2.4000000000000001E-4</v>
      </c>
    </row>
    <row r="368" spans="1:29" s="15" customFormat="1">
      <c r="A368" s="18">
        <v>616</v>
      </c>
      <c r="B368" s="25">
        <v>5.0000000000000002E-5</v>
      </c>
      <c r="C368" s="25">
        <v>1.206E-2</v>
      </c>
      <c r="D368" s="25">
        <f t="shared" si="81"/>
        <v>1.239E-2</v>
      </c>
      <c r="E368" s="25"/>
      <c r="F368" s="25"/>
      <c r="G368" s="25"/>
      <c r="H368" s="25">
        <v>1.089E-2</v>
      </c>
      <c r="I368" s="25">
        <f t="shared" si="84"/>
        <v>1.1220000000000001E-2</v>
      </c>
      <c r="J368" s="25"/>
      <c r="K368" s="25"/>
      <c r="L368" s="25"/>
      <c r="M368" s="25">
        <v>5.4599999999999996E-3</v>
      </c>
      <c r="N368" s="25">
        <f t="shared" si="87"/>
        <v>5.79E-3</v>
      </c>
      <c r="O368" s="25"/>
      <c r="P368" s="25"/>
      <c r="Q368" s="25"/>
      <c r="R368" s="25">
        <v>1.771E-2</v>
      </c>
      <c r="S368" s="25">
        <f t="shared" si="90"/>
        <v>1.804E-2</v>
      </c>
      <c r="T368" s="25"/>
      <c r="U368" s="25"/>
      <c r="V368" s="25"/>
      <c r="W368" s="25">
        <v>3.13E-3</v>
      </c>
      <c r="X368" s="25">
        <f t="shared" si="92"/>
        <v>3.46E-3</v>
      </c>
      <c r="Y368" s="25"/>
      <c r="Z368" s="25"/>
      <c r="AA368" s="25"/>
      <c r="AB368" s="25">
        <v>-7.1000000000000002E-4</v>
      </c>
      <c r="AC368" s="25">
        <f t="shared" si="95"/>
        <v>-3.3E-4</v>
      </c>
    </row>
    <row r="369" spans="1:29" s="15" customFormat="1">
      <c r="A369" s="18">
        <v>617</v>
      </c>
      <c r="B369" s="25">
        <v>4.0000000000000003E-5</v>
      </c>
      <c r="C369" s="25">
        <v>1.217E-2</v>
      </c>
      <c r="D369" s="25">
        <f t="shared" si="81"/>
        <v>1.2305E-2</v>
      </c>
      <c r="E369" s="25"/>
      <c r="F369" s="25"/>
      <c r="G369" s="25"/>
      <c r="H369" s="25">
        <v>1.091E-2</v>
      </c>
      <c r="I369" s="25">
        <f t="shared" si="84"/>
        <v>1.1044999999999999E-2</v>
      </c>
      <c r="J369" s="25"/>
      <c r="K369" s="25"/>
      <c r="L369" s="25"/>
      <c r="M369" s="25">
        <v>5.5799999999999999E-3</v>
      </c>
      <c r="N369" s="25">
        <f t="shared" si="87"/>
        <v>5.7149999999999996E-3</v>
      </c>
      <c r="O369" s="25"/>
      <c r="P369" s="25"/>
      <c r="Q369" s="25"/>
      <c r="R369" s="25">
        <v>1.7649999999999999E-2</v>
      </c>
      <c r="S369" s="25">
        <f t="shared" si="90"/>
        <v>1.7784999999999999E-2</v>
      </c>
      <c r="T369" s="25"/>
      <c r="U369" s="25"/>
      <c r="V369" s="25"/>
      <c r="W369" s="25">
        <v>3.1099999999999999E-3</v>
      </c>
      <c r="X369" s="25">
        <f t="shared" si="92"/>
        <v>3.2450000000000001E-3</v>
      </c>
      <c r="Y369" s="25"/>
      <c r="Z369" s="25"/>
      <c r="AA369" s="25"/>
      <c r="AB369" s="25">
        <v>-3.1E-4</v>
      </c>
      <c r="AC369" s="25">
        <f t="shared" si="95"/>
        <v>-1.35E-4</v>
      </c>
    </row>
    <row r="370" spans="1:29" s="15" customFormat="1">
      <c r="A370" s="18">
        <v>618</v>
      </c>
      <c r="B370" s="25">
        <v>5.0000000000000002E-5</v>
      </c>
      <c r="C370" s="25">
        <v>1.209E-2</v>
      </c>
      <c r="D370" s="25">
        <f t="shared" si="81"/>
        <v>1.2355E-2</v>
      </c>
      <c r="E370" s="25"/>
      <c r="F370" s="25"/>
      <c r="G370" s="25"/>
      <c r="H370" s="25">
        <v>1.0829999999999999E-2</v>
      </c>
      <c r="I370" s="25">
        <f t="shared" si="84"/>
        <v>1.1094999999999999E-2</v>
      </c>
      <c r="J370" s="25"/>
      <c r="K370" s="25"/>
      <c r="L370" s="25"/>
      <c r="M370" s="25">
        <v>5.5900000000000004E-3</v>
      </c>
      <c r="N370" s="25">
        <f t="shared" si="87"/>
        <v>5.855E-3</v>
      </c>
      <c r="O370" s="25"/>
      <c r="P370" s="25"/>
      <c r="Q370" s="25"/>
      <c r="R370" s="25">
        <v>1.755E-2</v>
      </c>
      <c r="S370" s="25">
        <f t="shared" si="90"/>
        <v>1.7815000000000001E-2</v>
      </c>
      <c r="T370" s="25"/>
      <c r="U370" s="25"/>
      <c r="V370" s="25"/>
      <c r="W370" s="25">
        <v>3.1700000000000001E-3</v>
      </c>
      <c r="X370" s="25">
        <f t="shared" si="92"/>
        <v>3.4350000000000001E-3</v>
      </c>
      <c r="Y370" s="25"/>
      <c r="Z370" s="25"/>
      <c r="AA370" s="25"/>
      <c r="AB370" s="25">
        <v>-5.8E-4</v>
      </c>
      <c r="AC370" s="25">
        <f t="shared" si="95"/>
        <v>-2.6499999999999999E-4</v>
      </c>
    </row>
    <row r="371" spans="1:29" s="15" customFormat="1">
      <c r="A371" s="18">
        <v>619</v>
      </c>
      <c r="B371" s="25">
        <v>2.0000000000000002E-5</v>
      </c>
      <c r="C371" s="25">
        <v>1.21E-2</v>
      </c>
      <c r="D371" s="25">
        <f t="shared" si="81"/>
        <v>1.227E-2</v>
      </c>
      <c r="E371" s="25"/>
      <c r="F371" s="25"/>
      <c r="G371" s="25"/>
      <c r="H371" s="25">
        <v>1.0840000000000001E-2</v>
      </c>
      <c r="I371" s="25">
        <f t="shared" si="84"/>
        <v>1.1010000000000001E-2</v>
      </c>
      <c r="J371" s="25"/>
      <c r="K371" s="25"/>
      <c r="L371" s="25"/>
      <c r="M371" s="25">
        <v>5.5799999999999999E-3</v>
      </c>
      <c r="N371" s="25">
        <f t="shared" si="87"/>
        <v>5.7499999999999999E-3</v>
      </c>
      <c r="O371" s="25"/>
      <c r="P371" s="25"/>
      <c r="Q371" s="25"/>
      <c r="R371" s="25">
        <v>1.7420000000000001E-2</v>
      </c>
      <c r="S371" s="25">
        <f t="shared" si="90"/>
        <v>1.7590000000000001E-2</v>
      </c>
      <c r="T371" s="25"/>
      <c r="U371" s="25"/>
      <c r="V371" s="25"/>
      <c r="W371" s="25">
        <v>3.0699999999999998E-3</v>
      </c>
      <c r="X371" s="25">
        <f t="shared" si="92"/>
        <v>3.2399999999999998E-3</v>
      </c>
      <c r="Y371" s="25"/>
      <c r="Z371" s="25"/>
      <c r="AA371" s="25"/>
      <c r="AB371" s="25">
        <v>-3.6000000000000002E-4</v>
      </c>
      <c r="AC371" s="25">
        <f t="shared" si="95"/>
        <v>-1.7000000000000001E-4</v>
      </c>
    </row>
    <row r="372" spans="1:29" s="15" customFormat="1">
      <c r="A372" s="18">
        <v>620</v>
      </c>
      <c r="B372" s="25">
        <v>-2.0000000000000002E-5</v>
      </c>
      <c r="C372" s="25">
        <v>1.2120000000000001E-2</v>
      </c>
      <c r="D372" s="25">
        <f t="shared" si="81"/>
        <v>1.2445000000000001E-2</v>
      </c>
      <c r="E372" s="25"/>
      <c r="F372" s="25"/>
      <c r="G372" s="25"/>
      <c r="H372" s="25">
        <v>1.0710000000000001E-2</v>
      </c>
      <c r="I372" s="25">
        <f t="shared" si="84"/>
        <v>1.1035000000000001E-2</v>
      </c>
      <c r="J372" s="25"/>
      <c r="K372" s="25"/>
      <c r="L372" s="25"/>
      <c r="M372" s="25">
        <v>5.5199999999999997E-3</v>
      </c>
      <c r="N372" s="25">
        <f t="shared" si="87"/>
        <v>5.8449999999999995E-3</v>
      </c>
      <c r="O372" s="25"/>
      <c r="P372" s="25"/>
      <c r="Q372" s="25"/>
      <c r="R372" s="25">
        <v>1.7319999999999999E-2</v>
      </c>
      <c r="S372" s="25">
        <f t="shared" si="90"/>
        <v>1.7644999999999997E-2</v>
      </c>
      <c r="T372" s="25"/>
      <c r="U372" s="25"/>
      <c r="V372" s="25"/>
      <c r="W372" s="25">
        <v>3.1700000000000001E-3</v>
      </c>
      <c r="X372" s="25">
        <f t="shared" si="92"/>
        <v>3.4950000000000003E-3</v>
      </c>
      <c r="Y372" s="25"/>
      <c r="Z372" s="25"/>
      <c r="AA372" s="25"/>
      <c r="AB372" s="25">
        <v>-6.3000000000000003E-4</v>
      </c>
      <c r="AC372" s="25">
        <f t="shared" si="95"/>
        <v>-3.2500000000000004E-4</v>
      </c>
    </row>
    <row r="373" spans="1:29" s="15" customFormat="1">
      <c r="A373" s="18">
        <v>621</v>
      </c>
      <c r="B373" s="25">
        <v>4.0000000000000003E-5</v>
      </c>
      <c r="C373" s="25">
        <v>1.209E-2</v>
      </c>
      <c r="D373" s="25">
        <f t="shared" si="81"/>
        <v>1.225E-2</v>
      </c>
      <c r="E373" s="25"/>
      <c r="F373" s="25"/>
      <c r="G373" s="25"/>
      <c r="H373" s="25">
        <v>1.0659999999999999E-2</v>
      </c>
      <c r="I373" s="25">
        <f t="shared" si="84"/>
        <v>1.082E-2</v>
      </c>
      <c r="J373" s="25"/>
      <c r="K373" s="25"/>
      <c r="L373" s="25"/>
      <c r="M373" s="25">
        <v>5.4799999999999996E-3</v>
      </c>
      <c r="N373" s="25">
        <f t="shared" si="87"/>
        <v>5.64E-3</v>
      </c>
      <c r="O373" s="25"/>
      <c r="P373" s="25"/>
      <c r="Q373" s="25"/>
      <c r="R373" s="25">
        <v>1.7180000000000001E-2</v>
      </c>
      <c r="S373" s="25">
        <f t="shared" si="90"/>
        <v>1.7340000000000001E-2</v>
      </c>
      <c r="T373" s="25"/>
      <c r="U373" s="25"/>
      <c r="V373" s="25"/>
      <c r="W373" s="25">
        <v>3.0999999999999999E-3</v>
      </c>
      <c r="X373" s="25">
        <f t="shared" si="92"/>
        <v>3.2599999999999999E-3</v>
      </c>
      <c r="Y373" s="25"/>
      <c r="Z373" s="25"/>
      <c r="AA373" s="25"/>
      <c r="AB373" s="25">
        <v>-3.6000000000000002E-4</v>
      </c>
      <c r="AC373" s="25">
        <f t="shared" si="95"/>
        <v>-1.6000000000000001E-4</v>
      </c>
    </row>
    <row r="374" spans="1:29" s="15" customFormat="1">
      <c r="A374" s="18">
        <v>622</v>
      </c>
      <c r="B374" s="25">
        <v>4.0000000000000003E-5</v>
      </c>
      <c r="C374" s="25">
        <v>1.201E-2</v>
      </c>
      <c r="D374" s="25">
        <f t="shared" si="81"/>
        <v>1.2345E-2</v>
      </c>
      <c r="E374" s="25"/>
      <c r="F374" s="25"/>
      <c r="G374" s="25"/>
      <c r="H374" s="25">
        <v>1.06E-2</v>
      </c>
      <c r="I374" s="25">
        <f t="shared" si="84"/>
        <v>1.0935E-2</v>
      </c>
      <c r="J374" s="25"/>
      <c r="K374" s="25"/>
      <c r="L374" s="25"/>
      <c r="M374" s="25">
        <v>5.4200000000000003E-3</v>
      </c>
      <c r="N374" s="25">
        <f t="shared" si="87"/>
        <v>5.7550000000000006E-3</v>
      </c>
      <c r="O374" s="25"/>
      <c r="P374" s="25"/>
      <c r="Q374" s="25"/>
      <c r="R374" s="25">
        <v>1.7080000000000001E-2</v>
      </c>
      <c r="S374" s="25">
        <f t="shared" si="90"/>
        <v>1.7415E-2</v>
      </c>
      <c r="T374" s="25"/>
      <c r="U374" s="25"/>
      <c r="V374" s="25"/>
      <c r="W374" s="25">
        <v>3.15E-3</v>
      </c>
      <c r="X374" s="25">
        <f t="shared" si="92"/>
        <v>3.4850000000000003E-3</v>
      </c>
      <c r="Y374" s="25"/>
      <c r="Z374" s="25"/>
      <c r="AA374" s="25"/>
      <c r="AB374" s="25">
        <v>-7.1000000000000002E-4</v>
      </c>
      <c r="AC374" s="25">
        <f t="shared" si="95"/>
        <v>-3.3500000000000001E-4</v>
      </c>
    </row>
    <row r="375" spans="1:29" s="15" customFormat="1">
      <c r="A375" s="18">
        <v>623</v>
      </c>
      <c r="B375" s="25">
        <v>-3.0000000000000001E-5</v>
      </c>
      <c r="C375" s="25">
        <v>1.2120000000000001E-2</v>
      </c>
      <c r="D375" s="25">
        <f t="shared" si="81"/>
        <v>1.239E-2</v>
      </c>
      <c r="E375" s="25"/>
      <c r="F375" s="25"/>
      <c r="G375" s="25"/>
      <c r="H375" s="25">
        <v>1.064E-2</v>
      </c>
      <c r="I375" s="25">
        <f t="shared" si="84"/>
        <v>1.091E-2</v>
      </c>
      <c r="J375" s="25"/>
      <c r="K375" s="25"/>
      <c r="L375" s="25"/>
      <c r="M375" s="25">
        <v>5.5700000000000003E-3</v>
      </c>
      <c r="N375" s="25">
        <f t="shared" si="87"/>
        <v>5.8400000000000006E-3</v>
      </c>
      <c r="O375" s="25"/>
      <c r="P375" s="25"/>
      <c r="Q375" s="25"/>
      <c r="R375" s="25">
        <v>1.6969999999999999E-2</v>
      </c>
      <c r="S375" s="25">
        <f t="shared" si="90"/>
        <v>1.7239999999999998E-2</v>
      </c>
      <c r="T375" s="25"/>
      <c r="U375" s="25"/>
      <c r="V375" s="25"/>
      <c r="W375" s="25">
        <v>3.13E-3</v>
      </c>
      <c r="X375" s="25">
        <f t="shared" si="92"/>
        <v>3.3999999999999998E-3</v>
      </c>
      <c r="Y375" s="25"/>
      <c r="Z375" s="25"/>
      <c r="AA375" s="25"/>
      <c r="AB375" s="25">
        <v>-5.1000000000000004E-4</v>
      </c>
      <c r="AC375" s="25">
        <f t="shared" si="95"/>
        <v>-2.7E-4</v>
      </c>
    </row>
    <row r="376" spans="1:29" s="15" customFormat="1">
      <c r="A376" s="18">
        <v>624</v>
      </c>
      <c r="B376" s="25">
        <v>1.1E-4</v>
      </c>
      <c r="C376" s="25">
        <v>1.209E-2</v>
      </c>
      <c r="D376" s="25">
        <f t="shared" si="81"/>
        <v>1.2355E-2</v>
      </c>
      <c r="E376" s="25"/>
      <c r="F376" s="25"/>
      <c r="G376" s="25"/>
      <c r="H376" s="25">
        <v>1.061E-2</v>
      </c>
      <c r="I376" s="25">
        <f t="shared" si="84"/>
        <v>1.0874999999999999E-2</v>
      </c>
      <c r="J376" s="25"/>
      <c r="K376" s="25"/>
      <c r="L376" s="25"/>
      <c r="M376" s="25">
        <v>5.4200000000000003E-3</v>
      </c>
      <c r="N376" s="25">
        <f t="shared" si="87"/>
        <v>5.6850000000000008E-3</v>
      </c>
      <c r="O376" s="25"/>
      <c r="P376" s="25"/>
      <c r="Q376" s="25"/>
      <c r="R376" s="25">
        <v>1.686E-2</v>
      </c>
      <c r="S376" s="25">
        <f t="shared" si="90"/>
        <v>1.7125000000000001E-2</v>
      </c>
      <c r="T376" s="25"/>
      <c r="U376" s="25"/>
      <c r="V376" s="25"/>
      <c r="W376" s="25">
        <v>3.15E-3</v>
      </c>
      <c r="X376" s="25">
        <f t="shared" si="92"/>
        <v>3.4150000000000001E-3</v>
      </c>
      <c r="Y376" s="25"/>
      <c r="Z376" s="25"/>
      <c r="AA376" s="25"/>
      <c r="AB376" s="25">
        <v>-6.4000000000000005E-4</v>
      </c>
      <c r="AC376" s="25">
        <f t="shared" si="95"/>
        <v>-2.6500000000000004E-4</v>
      </c>
    </row>
    <row r="377" spans="1:29" s="15" customFormat="1">
      <c r="A377" s="18">
        <v>625</v>
      </c>
      <c r="B377" s="25">
        <v>6.0000000000000002E-5</v>
      </c>
      <c r="C377" s="25">
        <v>1.205E-2</v>
      </c>
      <c r="D377" s="25">
        <f t="shared" si="81"/>
        <v>1.223E-2</v>
      </c>
      <c r="E377" s="25"/>
      <c r="F377" s="25"/>
      <c r="G377" s="25"/>
      <c r="H377" s="25">
        <v>1.0619999999999999E-2</v>
      </c>
      <c r="I377" s="25">
        <f t="shared" si="84"/>
        <v>1.0799999999999999E-2</v>
      </c>
      <c r="J377" s="25"/>
      <c r="K377" s="25"/>
      <c r="L377" s="25"/>
      <c r="M377" s="25">
        <v>5.5599999999999998E-3</v>
      </c>
      <c r="N377" s="25">
        <f t="shared" si="87"/>
        <v>5.7399999999999994E-3</v>
      </c>
      <c r="O377" s="25"/>
      <c r="P377" s="25"/>
      <c r="Q377" s="25"/>
      <c r="R377" s="25">
        <v>1.677E-2</v>
      </c>
      <c r="S377" s="25">
        <f t="shared" si="90"/>
        <v>1.695E-2</v>
      </c>
      <c r="T377" s="25"/>
      <c r="U377" s="25"/>
      <c r="V377" s="25"/>
      <c r="W377" s="25">
        <v>3.15E-3</v>
      </c>
      <c r="X377" s="25">
        <f t="shared" si="92"/>
        <v>3.3300000000000001E-3</v>
      </c>
      <c r="Y377" s="25"/>
      <c r="Z377" s="25"/>
      <c r="AA377" s="25"/>
      <c r="AB377" s="25">
        <v>-4.2000000000000002E-4</v>
      </c>
      <c r="AC377" s="25">
        <f t="shared" si="95"/>
        <v>-1.8000000000000001E-4</v>
      </c>
    </row>
    <row r="378" spans="1:29" s="15" customFormat="1">
      <c r="A378" s="18">
        <v>626</v>
      </c>
      <c r="B378" s="25">
        <v>-8.0000000000000007E-5</v>
      </c>
      <c r="C378" s="25">
        <v>1.21E-2</v>
      </c>
      <c r="D378" s="25">
        <f t="shared" si="81"/>
        <v>1.2454999999999999E-2</v>
      </c>
      <c r="E378" s="25"/>
      <c r="F378" s="25"/>
      <c r="G378" s="25"/>
      <c r="H378" s="25">
        <v>1.057E-2</v>
      </c>
      <c r="I378" s="25">
        <f t="shared" si="84"/>
        <v>1.0924999999999999E-2</v>
      </c>
      <c r="J378" s="25"/>
      <c r="K378" s="25"/>
      <c r="L378" s="25"/>
      <c r="M378" s="25">
        <v>5.5399999999999998E-3</v>
      </c>
      <c r="N378" s="25">
        <f t="shared" si="87"/>
        <v>5.8950000000000001E-3</v>
      </c>
      <c r="O378" s="25"/>
      <c r="P378" s="25"/>
      <c r="Q378" s="25"/>
      <c r="R378" s="25">
        <v>1.66E-2</v>
      </c>
      <c r="S378" s="25">
        <f t="shared" si="90"/>
        <v>1.6955000000000001E-2</v>
      </c>
      <c r="T378" s="25"/>
      <c r="U378" s="25"/>
      <c r="V378" s="25"/>
      <c r="W378" s="25">
        <v>3.0999999999999999E-3</v>
      </c>
      <c r="X378" s="25">
        <f t="shared" si="92"/>
        <v>3.4549999999999997E-3</v>
      </c>
      <c r="Y378" s="25"/>
      <c r="Z378" s="25"/>
      <c r="AA378" s="25"/>
      <c r="AB378" s="25">
        <v>-6.3000000000000003E-4</v>
      </c>
      <c r="AC378" s="25">
        <f t="shared" si="95"/>
        <v>-3.5500000000000001E-4</v>
      </c>
    </row>
    <row r="379" spans="1:29" s="15" customFormat="1">
      <c r="A379" s="18">
        <v>627</v>
      </c>
      <c r="B379" s="25">
        <v>-6.0000000000000002E-5</v>
      </c>
      <c r="C379" s="25">
        <v>1.2149999999999999E-2</v>
      </c>
      <c r="D379" s="25">
        <f t="shared" si="81"/>
        <v>1.2459999999999999E-2</v>
      </c>
      <c r="E379" s="25"/>
      <c r="F379" s="25"/>
      <c r="G379" s="25"/>
      <c r="H379" s="25">
        <v>1.0500000000000001E-2</v>
      </c>
      <c r="I379" s="25">
        <f t="shared" si="84"/>
        <v>1.081E-2</v>
      </c>
      <c r="J379" s="25"/>
      <c r="K379" s="25"/>
      <c r="L379" s="25"/>
      <c r="M379" s="25">
        <v>5.5100000000000001E-3</v>
      </c>
      <c r="N379" s="25">
        <f t="shared" si="87"/>
        <v>5.8200000000000005E-3</v>
      </c>
      <c r="O379" s="25"/>
      <c r="P379" s="25"/>
      <c r="Q379" s="25"/>
      <c r="R379" s="25">
        <v>1.653E-2</v>
      </c>
      <c r="S379" s="25">
        <f t="shared" si="90"/>
        <v>1.6840000000000001E-2</v>
      </c>
      <c r="T379" s="25"/>
      <c r="U379" s="25"/>
      <c r="V379" s="25"/>
      <c r="W379" s="25">
        <v>3.1700000000000001E-3</v>
      </c>
      <c r="X379" s="25">
        <f t="shared" si="92"/>
        <v>3.48E-3</v>
      </c>
      <c r="Y379" s="25"/>
      <c r="Z379" s="25"/>
      <c r="AA379" s="25"/>
      <c r="AB379" s="25">
        <v>-5.5999999999999995E-4</v>
      </c>
      <c r="AC379" s="25">
        <f t="shared" si="95"/>
        <v>-3.1E-4</v>
      </c>
    </row>
    <row r="380" spans="1:29" s="15" customFormat="1">
      <c r="A380" s="18">
        <v>628</v>
      </c>
      <c r="B380" s="25">
        <v>-1.8000000000000001E-4</v>
      </c>
      <c r="C380" s="25">
        <v>1.201E-2</v>
      </c>
      <c r="D380" s="25">
        <f t="shared" si="81"/>
        <v>1.2399499999999999E-2</v>
      </c>
      <c r="E380" s="25"/>
      <c r="F380" s="25"/>
      <c r="G380" s="25"/>
      <c r="H380" s="25">
        <v>1.0410000000000001E-2</v>
      </c>
      <c r="I380" s="25">
        <f t="shared" si="84"/>
        <v>1.07995E-2</v>
      </c>
      <c r="J380" s="25"/>
      <c r="K380" s="25"/>
      <c r="L380" s="25"/>
      <c r="M380" s="25">
        <v>5.4099999999999999E-3</v>
      </c>
      <c r="N380" s="25">
        <f t="shared" si="87"/>
        <v>5.7995E-3</v>
      </c>
      <c r="O380" s="25"/>
      <c r="P380" s="25"/>
      <c r="Q380" s="25"/>
      <c r="R380" s="25">
        <v>1.6310000000000002E-2</v>
      </c>
      <c r="S380" s="25">
        <f t="shared" si="90"/>
        <v>1.6699500000000003E-2</v>
      </c>
      <c r="T380" s="25"/>
      <c r="U380" s="25"/>
      <c r="V380" s="25"/>
      <c r="W380" s="25">
        <v>3.0999999999999999E-3</v>
      </c>
      <c r="X380" s="25">
        <f t="shared" si="92"/>
        <v>3.4895E-3</v>
      </c>
      <c r="Y380" s="25"/>
      <c r="Z380" s="25"/>
      <c r="AA380" s="25"/>
      <c r="AB380" s="25">
        <v>-5.9900000000000003E-4</v>
      </c>
      <c r="AC380" s="25">
        <f t="shared" si="95"/>
        <v>-3.8950000000000003E-4</v>
      </c>
    </row>
    <row r="381" spans="1:29" s="15" customFormat="1">
      <c r="A381" s="18">
        <v>629</v>
      </c>
      <c r="B381" s="25">
        <v>-1.0000000000000001E-5</v>
      </c>
      <c r="C381" s="25">
        <v>1.2120000000000001E-2</v>
      </c>
      <c r="D381" s="25">
        <f t="shared" si="81"/>
        <v>1.2385E-2</v>
      </c>
      <c r="E381" s="25"/>
      <c r="F381" s="25"/>
      <c r="G381" s="25"/>
      <c r="H381" s="25">
        <v>1.047E-2</v>
      </c>
      <c r="I381" s="25">
        <f t="shared" si="84"/>
        <v>1.0735E-2</v>
      </c>
      <c r="J381" s="25"/>
      <c r="K381" s="25"/>
      <c r="L381" s="25"/>
      <c r="M381" s="25">
        <v>5.5900000000000004E-3</v>
      </c>
      <c r="N381" s="25">
        <f t="shared" si="87"/>
        <v>5.855E-3</v>
      </c>
      <c r="O381" s="25"/>
      <c r="P381" s="25"/>
      <c r="Q381" s="25"/>
      <c r="R381" s="25">
        <v>1.6279999999999999E-2</v>
      </c>
      <c r="S381" s="25">
        <f t="shared" si="90"/>
        <v>1.6545000000000001E-2</v>
      </c>
      <c r="T381" s="25"/>
      <c r="U381" s="25"/>
      <c r="V381" s="25"/>
      <c r="W381" s="25">
        <v>3.13E-3</v>
      </c>
      <c r="X381" s="25">
        <f t="shared" si="92"/>
        <v>3.395E-3</v>
      </c>
      <c r="Y381" s="25"/>
      <c r="Z381" s="25"/>
      <c r="AA381" s="25"/>
      <c r="AB381" s="25">
        <v>-5.1999999999999995E-4</v>
      </c>
      <c r="AC381" s="25">
        <f t="shared" si="95"/>
        <v>-2.6499999999999999E-4</v>
      </c>
    </row>
    <row r="382" spans="1:29" s="15" customFormat="1">
      <c r="A382" s="18">
        <v>630</v>
      </c>
      <c r="B382" s="25">
        <v>5.0000000000000002E-5</v>
      </c>
      <c r="C382" s="25">
        <v>1.1979999999999999E-2</v>
      </c>
      <c r="D382" s="25">
        <f t="shared" si="81"/>
        <v>1.2234999999999999E-2</v>
      </c>
      <c r="E382" s="25"/>
      <c r="F382" s="25"/>
      <c r="G382" s="25"/>
      <c r="H382" s="25">
        <v>1.0359999999999999E-2</v>
      </c>
      <c r="I382" s="25">
        <f t="shared" si="84"/>
        <v>1.0614999999999999E-2</v>
      </c>
      <c r="J382" s="25"/>
      <c r="K382" s="25"/>
      <c r="L382" s="25"/>
      <c r="M382" s="25">
        <v>5.4400000000000004E-3</v>
      </c>
      <c r="N382" s="25">
        <f t="shared" si="87"/>
        <v>5.6950000000000004E-3</v>
      </c>
      <c r="O382" s="25"/>
      <c r="P382" s="25"/>
      <c r="Q382" s="25"/>
      <c r="R382" s="25">
        <v>1.6039999999999999E-2</v>
      </c>
      <c r="S382" s="25">
        <f t="shared" si="90"/>
        <v>1.6294999999999997E-2</v>
      </c>
      <c r="T382" s="25"/>
      <c r="U382" s="25"/>
      <c r="V382" s="25"/>
      <c r="W382" s="25">
        <v>3.0799999999999998E-3</v>
      </c>
      <c r="X382" s="25">
        <f t="shared" si="92"/>
        <v>3.3349999999999999E-3</v>
      </c>
      <c r="Y382" s="25"/>
      <c r="Z382" s="25"/>
      <c r="AA382" s="25"/>
      <c r="AB382" s="25">
        <v>-5.5999999999999995E-4</v>
      </c>
      <c r="AC382" s="25">
        <f t="shared" si="95"/>
        <v>-2.5499999999999996E-4</v>
      </c>
    </row>
    <row r="383" spans="1:29" s="15" customFormat="1">
      <c r="A383" s="18">
        <v>631</v>
      </c>
      <c r="B383" s="25">
        <v>4.0000000000000003E-5</v>
      </c>
      <c r="C383" s="25">
        <v>1.2070000000000001E-2</v>
      </c>
      <c r="D383" s="25">
        <f t="shared" si="81"/>
        <v>1.2290000000000001E-2</v>
      </c>
      <c r="E383" s="25"/>
      <c r="F383" s="25"/>
      <c r="G383" s="25"/>
      <c r="H383" s="25">
        <v>1.0370000000000001E-2</v>
      </c>
      <c r="I383" s="25">
        <f t="shared" si="84"/>
        <v>1.059E-2</v>
      </c>
      <c r="J383" s="25"/>
      <c r="K383" s="25"/>
      <c r="L383" s="25"/>
      <c r="M383" s="25">
        <v>5.4999999999999997E-3</v>
      </c>
      <c r="N383" s="25">
        <f t="shared" si="87"/>
        <v>5.7199999999999994E-3</v>
      </c>
      <c r="O383" s="25"/>
      <c r="P383" s="25"/>
      <c r="Q383" s="25"/>
      <c r="R383" s="25">
        <v>1.602E-2</v>
      </c>
      <c r="S383" s="25">
        <f t="shared" si="90"/>
        <v>1.6240000000000001E-2</v>
      </c>
      <c r="T383" s="25"/>
      <c r="U383" s="25"/>
      <c r="V383" s="25"/>
      <c r="W383" s="25">
        <v>3.0899999999999999E-3</v>
      </c>
      <c r="X383" s="25">
        <f t="shared" si="92"/>
        <v>3.31E-3</v>
      </c>
      <c r="Y383" s="25"/>
      <c r="Z383" s="25"/>
      <c r="AA383" s="25"/>
      <c r="AB383" s="25">
        <v>-4.8000000000000001E-4</v>
      </c>
      <c r="AC383" s="25">
        <f t="shared" si="95"/>
        <v>-2.2000000000000001E-4</v>
      </c>
    </row>
    <row r="384" spans="1:29" s="15" customFormat="1">
      <c r="A384" s="18">
        <v>632</v>
      </c>
      <c r="B384" s="25">
        <v>-6.0000000000000002E-5</v>
      </c>
      <c r="C384" s="25">
        <v>1.2019999999999999E-2</v>
      </c>
      <c r="D384" s="25">
        <f t="shared" si="81"/>
        <v>1.2334999999999999E-2</v>
      </c>
      <c r="E384" s="25"/>
      <c r="F384" s="25"/>
      <c r="G384" s="25"/>
      <c r="H384" s="25">
        <v>1.034E-2</v>
      </c>
      <c r="I384" s="25">
        <f t="shared" si="84"/>
        <v>1.0655E-2</v>
      </c>
      <c r="J384" s="25"/>
      <c r="K384" s="25"/>
      <c r="L384" s="25"/>
      <c r="M384" s="25">
        <v>5.45E-3</v>
      </c>
      <c r="N384" s="25">
        <f t="shared" si="87"/>
        <v>5.7650000000000002E-3</v>
      </c>
      <c r="O384" s="25"/>
      <c r="P384" s="25"/>
      <c r="Q384" s="25"/>
      <c r="R384" s="25">
        <v>1.5859999999999999E-2</v>
      </c>
      <c r="S384" s="25">
        <f t="shared" si="90"/>
        <v>1.6174999999999998E-2</v>
      </c>
      <c r="T384" s="25"/>
      <c r="U384" s="25"/>
      <c r="V384" s="25"/>
      <c r="W384" s="25">
        <v>3.1199999999999999E-3</v>
      </c>
      <c r="X384" s="25">
        <f t="shared" si="92"/>
        <v>3.4350000000000001E-3</v>
      </c>
      <c r="Y384" s="25"/>
      <c r="Z384" s="25"/>
      <c r="AA384" s="25"/>
      <c r="AB384" s="25">
        <v>-5.6999999999999998E-4</v>
      </c>
      <c r="AC384" s="25">
        <f t="shared" si="95"/>
        <v>-3.1500000000000001E-4</v>
      </c>
    </row>
    <row r="385" spans="1:29" s="15" customFormat="1">
      <c r="A385" s="18">
        <v>633</v>
      </c>
      <c r="B385" s="25">
        <v>2.0000000000000002E-5</v>
      </c>
      <c r="C385" s="25">
        <v>1.206E-2</v>
      </c>
      <c r="D385" s="25">
        <f t="shared" si="81"/>
        <v>1.2319999999999999E-2</v>
      </c>
      <c r="E385" s="25"/>
      <c r="F385" s="25"/>
      <c r="G385" s="25"/>
      <c r="H385" s="25">
        <v>1.0290000000000001E-2</v>
      </c>
      <c r="I385" s="25">
        <f t="shared" si="84"/>
        <v>1.055E-2</v>
      </c>
      <c r="J385" s="25"/>
      <c r="K385" s="25"/>
      <c r="L385" s="25"/>
      <c r="M385" s="25">
        <v>5.4900000000000001E-3</v>
      </c>
      <c r="N385" s="25">
        <f t="shared" si="87"/>
        <v>5.7499999999999999E-3</v>
      </c>
      <c r="O385" s="25"/>
      <c r="P385" s="25"/>
      <c r="Q385" s="25"/>
      <c r="R385" s="25">
        <v>1.5779999999999999E-2</v>
      </c>
      <c r="S385" s="25">
        <f t="shared" si="90"/>
        <v>1.6039999999999999E-2</v>
      </c>
      <c r="T385" s="25"/>
      <c r="U385" s="25"/>
      <c r="V385" s="25"/>
      <c r="W385" s="25">
        <v>3.1199999999999999E-3</v>
      </c>
      <c r="X385" s="25">
        <f t="shared" si="92"/>
        <v>3.3799999999999998E-3</v>
      </c>
      <c r="Y385" s="25"/>
      <c r="Z385" s="25"/>
      <c r="AA385" s="25"/>
      <c r="AB385" s="25">
        <v>-5.4000000000000001E-4</v>
      </c>
      <c r="AC385" s="25">
        <f t="shared" si="95"/>
        <v>-2.5999999999999998E-4</v>
      </c>
    </row>
    <row r="386" spans="1:29" s="15" customFormat="1">
      <c r="A386" s="18">
        <v>634</v>
      </c>
      <c r="B386" s="25">
        <v>-8.0000000000000007E-5</v>
      </c>
      <c r="C386" s="25">
        <v>1.193E-2</v>
      </c>
      <c r="D386" s="25">
        <f t="shared" si="81"/>
        <v>1.2244999999999999E-2</v>
      </c>
      <c r="E386" s="25"/>
      <c r="F386" s="25"/>
      <c r="G386" s="25"/>
      <c r="H386" s="25">
        <v>1.0240000000000001E-2</v>
      </c>
      <c r="I386" s="25">
        <f t="shared" si="84"/>
        <v>1.0555E-2</v>
      </c>
      <c r="J386" s="25"/>
      <c r="K386" s="25"/>
      <c r="L386" s="25"/>
      <c r="M386" s="25">
        <v>5.4099999999999999E-3</v>
      </c>
      <c r="N386" s="25">
        <f t="shared" si="87"/>
        <v>5.7250000000000001E-3</v>
      </c>
      <c r="O386" s="25"/>
      <c r="P386" s="25"/>
      <c r="Q386" s="25"/>
      <c r="R386" s="25">
        <v>1.5689999999999999E-2</v>
      </c>
      <c r="S386" s="25">
        <f t="shared" si="90"/>
        <v>1.6004999999999998E-2</v>
      </c>
      <c r="T386" s="25"/>
      <c r="U386" s="25"/>
      <c r="V386" s="25"/>
      <c r="W386" s="25">
        <v>3.1099999999999999E-3</v>
      </c>
      <c r="X386" s="25">
        <f t="shared" si="92"/>
        <v>3.4250000000000001E-3</v>
      </c>
      <c r="Y386" s="25"/>
      <c r="Z386" s="25"/>
      <c r="AA386" s="25"/>
      <c r="AB386" s="25">
        <v>-5.5000000000000003E-4</v>
      </c>
      <c r="AC386" s="25">
        <f t="shared" si="95"/>
        <v>-3.1500000000000001E-4</v>
      </c>
    </row>
    <row r="387" spans="1:29" s="15" customFormat="1">
      <c r="A387" s="18">
        <v>635</v>
      </c>
      <c r="B387" s="25">
        <v>0</v>
      </c>
      <c r="C387" s="25">
        <v>1.196E-2</v>
      </c>
      <c r="D387" s="25">
        <f t="shared" ref="D387:D450" si="97">C387-AC387</f>
        <v>1.225E-2</v>
      </c>
      <c r="E387" s="25"/>
      <c r="F387" s="25"/>
      <c r="G387" s="25"/>
      <c r="H387" s="25">
        <v>1.025E-2</v>
      </c>
      <c r="I387" s="25">
        <f t="shared" ref="I387:I450" si="98">H387-AC387</f>
        <v>1.0540000000000001E-2</v>
      </c>
      <c r="J387" s="25"/>
      <c r="K387" s="25"/>
      <c r="L387" s="25"/>
      <c r="M387" s="25">
        <v>5.4400000000000004E-3</v>
      </c>
      <c r="N387" s="25">
        <f t="shared" ref="N387:N450" si="99">M387-AC387</f>
        <v>5.7300000000000007E-3</v>
      </c>
      <c r="O387" s="25"/>
      <c r="P387" s="25"/>
      <c r="Q387" s="25"/>
      <c r="R387" s="25">
        <v>1.559E-2</v>
      </c>
      <c r="S387" s="25">
        <f t="shared" ref="S387:S450" si="100">R387-AC387</f>
        <v>1.5879999999999998E-2</v>
      </c>
      <c r="T387" s="25"/>
      <c r="U387" s="25"/>
      <c r="V387" s="25"/>
      <c r="W387" s="25">
        <v>3.14E-3</v>
      </c>
      <c r="X387" s="25">
        <f t="shared" ref="X387:X450" si="101">W387-AC387</f>
        <v>3.4299999999999999E-3</v>
      </c>
      <c r="Y387" s="25"/>
      <c r="Z387" s="25"/>
      <c r="AA387" s="25"/>
      <c r="AB387" s="25">
        <v>-5.8E-4</v>
      </c>
      <c r="AC387" s="25">
        <f t="shared" ref="AC387:AC450" si="102">(B387+AB387)/2</f>
        <v>-2.9E-4</v>
      </c>
    </row>
    <row r="388" spans="1:29" s="15" customFormat="1">
      <c r="A388" s="18">
        <v>636</v>
      </c>
      <c r="B388" s="25">
        <v>-4.0000000000000003E-5</v>
      </c>
      <c r="C388" s="25">
        <v>1.1849999999999999E-2</v>
      </c>
      <c r="D388" s="25">
        <f t="shared" si="97"/>
        <v>1.2194999999999999E-2</v>
      </c>
      <c r="E388" s="25"/>
      <c r="F388" s="25"/>
      <c r="G388" s="25"/>
      <c r="H388" s="25">
        <v>1.0160000000000001E-2</v>
      </c>
      <c r="I388" s="25">
        <f t="shared" si="98"/>
        <v>1.0505E-2</v>
      </c>
      <c r="J388" s="25"/>
      <c r="K388" s="25"/>
      <c r="L388" s="25"/>
      <c r="M388" s="25">
        <v>5.3299999999999997E-3</v>
      </c>
      <c r="N388" s="25">
        <f t="shared" si="99"/>
        <v>5.6749999999999995E-3</v>
      </c>
      <c r="O388" s="25"/>
      <c r="P388" s="25"/>
      <c r="Q388" s="25"/>
      <c r="R388" s="25">
        <v>1.538E-2</v>
      </c>
      <c r="S388" s="25">
        <f t="shared" si="100"/>
        <v>1.5724999999999999E-2</v>
      </c>
      <c r="T388" s="25"/>
      <c r="U388" s="25"/>
      <c r="V388" s="25"/>
      <c r="W388" s="25">
        <v>3.16E-3</v>
      </c>
      <c r="X388" s="25">
        <f t="shared" si="101"/>
        <v>3.5049999999999999E-3</v>
      </c>
      <c r="Y388" s="25"/>
      <c r="Z388" s="25"/>
      <c r="AA388" s="25"/>
      <c r="AB388" s="25">
        <v>-6.4999999999999997E-4</v>
      </c>
      <c r="AC388" s="25">
        <f t="shared" si="102"/>
        <v>-3.4499999999999998E-4</v>
      </c>
    </row>
    <row r="389" spans="1:29" s="15" customFormat="1">
      <c r="A389" s="18">
        <v>637</v>
      </c>
      <c r="B389" s="25">
        <v>5.0000000000000002E-5</v>
      </c>
      <c r="C389" s="25">
        <v>1.2019999999999999E-2</v>
      </c>
      <c r="D389" s="25">
        <f t="shared" si="97"/>
        <v>1.2315E-2</v>
      </c>
      <c r="E389" s="25"/>
      <c r="F389" s="25"/>
      <c r="G389" s="25"/>
      <c r="H389" s="25">
        <v>1.021E-2</v>
      </c>
      <c r="I389" s="25">
        <f t="shared" si="98"/>
        <v>1.0505E-2</v>
      </c>
      <c r="J389" s="25"/>
      <c r="K389" s="25"/>
      <c r="L389" s="25"/>
      <c r="M389" s="25">
        <v>5.45E-3</v>
      </c>
      <c r="N389" s="25">
        <f t="shared" si="99"/>
        <v>5.7450000000000001E-3</v>
      </c>
      <c r="O389" s="25"/>
      <c r="P389" s="25"/>
      <c r="Q389" s="25"/>
      <c r="R389" s="25">
        <v>1.5339999999999999E-2</v>
      </c>
      <c r="S389" s="25">
        <f t="shared" si="100"/>
        <v>1.5635E-2</v>
      </c>
      <c r="T389" s="25"/>
      <c r="U389" s="25"/>
      <c r="V389" s="25"/>
      <c r="W389" s="25">
        <v>3.0500000000000002E-3</v>
      </c>
      <c r="X389" s="25">
        <f t="shared" si="101"/>
        <v>3.3450000000000003E-3</v>
      </c>
      <c r="Y389" s="25"/>
      <c r="Z389" s="25"/>
      <c r="AA389" s="25"/>
      <c r="AB389" s="25">
        <v>-6.4000000000000005E-4</v>
      </c>
      <c r="AC389" s="25">
        <f t="shared" si="102"/>
        <v>-2.9500000000000001E-4</v>
      </c>
    </row>
    <row r="390" spans="1:29" s="15" customFormat="1">
      <c r="A390" s="18">
        <v>638</v>
      </c>
      <c r="B390" s="25">
        <v>0</v>
      </c>
      <c r="C390" s="25">
        <v>1.1990000000000001E-2</v>
      </c>
      <c r="D390" s="25">
        <f t="shared" si="97"/>
        <v>1.226E-2</v>
      </c>
      <c r="E390" s="25"/>
      <c r="F390" s="25"/>
      <c r="G390" s="25"/>
      <c r="H390" s="25">
        <v>1.021E-2</v>
      </c>
      <c r="I390" s="25">
        <f t="shared" si="98"/>
        <v>1.048E-2</v>
      </c>
      <c r="J390" s="25"/>
      <c r="K390" s="25"/>
      <c r="L390" s="25"/>
      <c r="M390" s="25">
        <v>5.45E-3</v>
      </c>
      <c r="N390" s="25">
        <f t="shared" si="99"/>
        <v>5.7200000000000003E-3</v>
      </c>
      <c r="O390" s="25"/>
      <c r="P390" s="25"/>
      <c r="Q390" s="25"/>
      <c r="R390" s="25">
        <v>1.54E-2</v>
      </c>
      <c r="S390" s="25">
        <f t="shared" si="100"/>
        <v>1.567E-2</v>
      </c>
      <c r="T390" s="25"/>
      <c r="U390" s="25"/>
      <c r="V390" s="25"/>
      <c r="W390" s="25">
        <v>3.1800000000000001E-3</v>
      </c>
      <c r="X390" s="25">
        <f t="shared" si="101"/>
        <v>3.4499999999999999E-3</v>
      </c>
      <c r="Y390" s="25"/>
      <c r="Z390" s="25"/>
      <c r="AA390" s="25"/>
      <c r="AB390" s="25">
        <v>-5.4000000000000001E-4</v>
      </c>
      <c r="AC390" s="25">
        <f t="shared" si="102"/>
        <v>-2.7E-4</v>
      </c>
    </row>
    <row r="391" spans="1:29" s="15" customFormat="1">
      <c r="A391" s="18">
        <v>639</v>
      </c>
      <c r="B391" s="25">
        <v>4.0000000000000003E-5</v>
      </c>
      <c r="C391" s="25">
        <v>1.193E-2</v>
      </c>
      <c r="D391" s="25">
        <f t="shared" si="97"/>
        <v>1.2225E-2</v>
      </c>
      <c r="E391" s="25"/>
      <c r="F391" s="25"/>
      <c r="G391" s="25"/>
      <c r="H391" s="25">
        <v>1.022E-2</v>
      </c>
      <c r="I391" s="25">
        <f t="shared" si="98"/>
        <v>1.0515E-2</v>
      </c>
      <c r="J391" s="25"/>
      <c r="K391" s="25"/>
      <c r="L391" s="25"/>
      <c r="M391" s="25">
        <v>5.4099999999999999E-3</v>
      </c>
      <c r="N391" s="25">
        <f t="shared" si="99"/>
        <v>5.705E-3</v>
      </c>
      <c r="O391" s="25"/>
      <c r="P391" s="25"/>
      <c r="Q391" s="25"/>
      <c r="R391" s="25">
        <v>1.529E-2</v>
      </c>
      <c r="S391" s="25">
        <f t="shared" si="100"/>
        <v>1.5585E-2</v>
      </c>
      <c r="T391" s="25"/>
      <c r="U391" s="25"/>
      <c r="V391" s="25"/>
      <c r="W391" s="25">
        <v>3.0400000000000002E-3</v>
      </c>
      <c r="X391" s="25">
        <f t="shared" si="101"/>
        <v>3.3350000000000003E-3</v>
      </c>
      <c r="Y391" s="25"/>
      <c r="Z391" s="25"/>
      <c r="AA391" s="25"/>
      <c r="AB391" s="25">
        <v>-6.3000000000000003E-4</v>
      </c>
      <c r="AC391" s="25">
        <f t="shared" si="102"/>
        <v>-2.9500000000000001E-4</v>
      </c>
    </row>
    <row r="392" spans="1:29" s="15" customFormat="1">
      <c r="A392" s="18">
        <v>640</v>
      </c>
      <c r="B392" s="25">
        <v>2.0000000000000002E-5</v>
      </c>
      <c r="C392" s="25">
        <v>1.192E-2</v>
      </c>
      <c r="D392" s="25">
        <f t="shared" si="97"/>
        <v>1.2205000000000001E-2</v>
      </c>
      <c r="E392" s="25"/>
      <c r="F392" s="25"/>
      <c r="G392" s="25"/>
      <c r="H392" s="25">
        <v>1.008E-2</v>
      </c>
      <c r="I392" s="25">
        <f t="shared" si="98"/>
        <v>1.0365000000000001E-2</v>
      </c>
      <c r="J392" s="25"/>
      <c r="K392" s="25"/>
      <c r="L392" s="25"/>
      <c r="M392" s="25">
        <v>5.4000000000000003E-3</v>
      </c>
      <c r="N392" s="25">
        <f t="shared" si="99"/>
        <v>5.6849999999999999E-3</v>
      </c>
      <c r="O392" s="25"/>
      <c r="P392" s="25"/>
      <c r="Q392" s="25"/>
      <c r="R392" s="25">
        <v>1.507E-2</v>
      </c>
      <c r="S392" s="25">
        <f t="shared" si="100"/>
        <v>1.5355000000000001E-2</v>
      </c>
      <c r="T392" s="25"/>
      <c r="U392" s="25"/>
      <c r="V392" s="25"/>
      <c r="W392" s="25">
        <v>3.1099999999999999E-3</v>
      </c>
      <c r="X392" s="25">
        <f t="shared" si="101"/>
        <v>3.395E-3</v>
      </c>
      <c r="Y392" s="25"/>
      <c r="Z392" s="25"/>
      <c r="AA392" s="25"/>
      <c r="AB392" s="25">
        <v>-5.9000000000000003E-4</v>
      </c>
      <c r="AC392" s="25">
        <f t="shared" si="102"/>
        <v>-2.8499999999999999E-4</v>
      </c>
    </row>
    <row r="393" spans="1:29" s="15" customFormat="1">
      <c r="A393" s="18">
        <v>641</v>
      </c>
      <c r="B393" s="25">
        <v>1.3999999999999999E-4</v>
      </c>
      <c r="C393" s="25">
        <v>1.2E-2</v>
      </c>
      <c r="D393" s="25">
        <f t="shared" si="97"/>
        <v>1.2205000000000001E-2</v>
      </c>
      <c r="E393" s="25"/>
      <c r="F393" s="25"/>
      <c r="G393" s="25"/>
      <c r="H393" s="25">
        <v>1.0189999999999999E-2</v>
      </c>
      <c r="I393" s="25">
        <f t="shared" si="98"/>
        <v>1.0395E-2</v>
      </c>
      <c r="J393" s="25"/>
      <c r="K393" s="25"/>
      <c r="L393" s="25"/>
      <c r="M393" s="25">
        <v>5.3899999999999998E-3</v>
      </c>
      <c r="N393" s="25">
        <f t="shared" si="99"/>
        <v>5.5950000000000001E-3</v>
      </c>
      <c r="O393" s="25"/>
      <c r="P393" s="25"/>
      <c r="Q393" s="25"/>
      <c r="R393" s="25">
        <v>1.511E-2</v>
      </c>
      <c r="S393" s="25">
        <f t="shared" si="100"/>
        <v>1.5315E-2</v>
      </c>
      <c r="T393" s="25"/>
      <c r="U393" s="25"/>
      <c r="V393" s="25"/>
      <c r="W393" s="25">
        <v>3.0500000000000002E-3</v>
      </c>
      <c r="X393" s="25">
        <f t="shared" si="101"/>
        <v>3.2550000000000001E-3</v>
      </c>
      <c r="Y393" s="25"/>
      <c r="Z393" s="25"/>
      <c r="AA393" s="25"/>
      <c r="AB393" s="25">
        <v>-5.5000000000000003E-4</v>
      </c>
      <c r="AC393" s="25">
        <f t="shared" si="102"/>
        <v>-2.0500000000000002E-4</v>
      </c>
    </row>
    <row r="394" spans="1:29" s="15" customFormat="1">
      <c r="A394" s="18">
        <v>642</v>
      </c>
      <c r="B394" s="25">
        <v>-1.6000000000000001E-4</v>
      </c>
      <c r="C394" s="25">
        <v>1.18E-2</v>
      </c>
      <c r="D394" s="25">
        <f t="shared" si="97"/>
        <v>1.222E-2</v>
      </c>
      <c r="E394" s="25"/>
      <c r="F394" s="25"/>
      <c r="G394" s="25"/>
      <c r="H394" s="25">
        <v>1.001E-2</v>
      </c>
      <c r="I394" s="25">
        <f t="shared" si="98"/>
        <v>1.043E-2</v>
      </c>
      <c r="J394" s="25"/>
      <c r="K394" s="25"/>
      <c r="L394" s="25"/>
      <c r="M394" s="25">
        <v>5.4299999999999999E-3</v>
      </c>
      <c r="N394" s="25">
        <f t="shared" si="99"/>
        <v>5.8500000000000002E-3</v>
      </c>
      <c r="O394" s="25"/>
      <c r="P394" s="25"/>
      <c r="Q394" s="25"/>
      <c r="R394" s="25">
        <v>1.4970000000000001E-2</v>
      </c>
      <c r="S394" s="25">
        <f t="shared" si="100"/>
        <v>1.5390000000000001E-2</v>
      </c>
      <c r="T394" s="25"/>
      <c r="U394" s="25"/>
      <c r="V394" s="25"/>
      <c r="W394" s="25">
        <v>3.14E-3</v>
      </c>
      <c r="X394" s="25">
        <f t="shared" si="101"/>
        <v>3.5599999999999998E-3</v>
      </c>
      <c r="Y394" s="25"/>
      <c r="Z394" s="25"/>
      <c r="AA394" s="25"/>
      <c r="AB394" s="25">
        <v>-6.8000000000000005E-4</v>
      </c>
      <c r="AC394" s="25">
        <f t="shared" si="102"/>
        <v>-4.2000000000000002E-4</v>
      </c>
    </row>
    <row r="395" spans="1:29" s="15" customFormat="1">
      <c r="A395" s="18">
        <v>643</v>
      </c>
      <c r="B395" s="25">
        <v>5.0000000000000002E-5</v>
      </c>
      <c r="C395" s="25">
        <v>1.179E-2</v>
      </c>
      <c r="D395" s="25">
        <f t="shared" si="97"/>
        <v>1.2064500000000001E-2</v>
      </c>
      <c r="E395" s="25"/>
      <c r="F395" s="25"/>
      <c r="G395" s="25"/>
      <c r="H395" s="25">
        <v>1.01E-2</v>
      </c>
      <c r="I395" s="25">
        <f t="shared" si="98"/>
        <v>1.03745E-2</v>
      </c>
      <c r="J395" s="25"/>
      <c r="K395" s="25"/>
      <c r="L395" s="25"/>
      <c r="M395" s="25">
        <v>5.3299999999999997E-3</v>
      </c>
      <c r="N395" s="25">
        <f t="shared" si="99"/>
        <v>5.6045000000000001E-3</v>
      </c>
      <c r="O395" s="25"/>
      <c r="P395" s="25"/>
      <c r="Q395" s="25"/>
      <c r="R395" s="25">
        <v>1.4840000000000001E-2</v>
      </c>
      <c r="S395" s="25">
        <f t="shared" si="100"/>
        <v>1.5114500000000001E-2</v>
      </c>
      <c r="T395" s="25"/>
      <c r="U395" s="25"/>
      <c r="V395" s="25"/>
      <c r="W395" s="25">
        <v>3.0200000000000001E-3</v>
      </c>
      <c r="X395" s="25">
        <f t="shared" si="101"/>
        <v>3.2945000000000001E-3</v>
      </c>
      <c r="Y395" s="25"/>
      <c r="Z395" s="25"/>
      <c r="AA395" s="25"/>
      <c r="AB395" s="25">
        <v>-5.9900000000000003E-4</v>
      </c>
      <c r="AC395" s="25">
        <f t="shared" si="102"/>
        <v>-2.745E-4</v>
      </c>
    </row>
    <row r="396" spans="1:29" s="15" customFormat="1">
      <c r="A396" s="18">
        <v>644</v>
      </c>
      <c r="B396" s="25">
        <v>-1.1E-4</v>
      </c>
      <c r="C396" s="25">
        <v>1.191E-2</v>
      </c>
      <c r="D396" s="25">
        <f t="shared" si="97"/>
        <v>1.2285000000000001E-2</v>
      </c>
      <c r="E396" s="25"/>
      <c r="F396" s="25"/>
      <c r="G396" s="25"/>
      <c r="H396" s="25">
        <v>9.9699999999999997E-3</v>
      </c>
      <c r="I396" s="25">
        <f t="shared" si="98"/>
        <v>1.0345E-2</v>
      </c>
      <c r="J396" s="25"/>
      <c r="K396" s="25"/>
      <c r="L396" s="25"/>
      <c r="M396" s="25">
        <v>5.3699999999999998E-3</v>
      </c>
      <c r="N396" s="25">
        <f t="shared" si="99"/>
        <v>5.7450000000000001E-3</v>
      </c>
      <c r="O396" s="25"/>
      <c r="P396" s="25"/>
      <c r="Q396" s="25"/>
      <c r="R396" s="25">
        <v>1.4789999999999999E-2</v>
      </c>
      <c r="S396" s="25">
        <f t="shared" si="100"/>
        <v>1.5165E-2</v>
      </c>
      <c r="T396" s="25"/>
      <c r="U396" s="25"/>
      <c r="V396" s="25"/>
      <c r="W396" s="25">
        <v>3.0599999999999998E-3</v>
      </c>
      <c r="X396" s="25">
        <f t="shared" si="101"/>
        <v>3.4349999999999997E-3</v>
      </c>
      <c r="Y396" s="25"/>
      <c r="Z396" s="25"/>
      <c r="AA396" s="25"/>
      <c r="AB396" s="25">
        <v>-6.4000000000000005E-4</v>
      </c>
      <c r="AC396" s="25">
        <f t="shared" si="102"/>
        <v>-3.7500000000000001E-4</v>
      </c>
    </row>
    <row r="397" spans="1:29" s="15" customFormat="1">
      <c r="A397" s="18">
        <v>645</v>
      </c>
      <c r="B397" s="25">
        <v>-2.0000000000000002E-5</v>
      </c>
      <c r="C397" s="25">
        <v>1.183E-2</v>
      </c>
      <c r="D397" s="25">
        <f t="shared" si="97"/>
        <v>1.2139500000000001E-2</v>
      </c>
      <c r="E397" s="25"/>
      <c r="F397" s="25"/>
      <c r="G397" s="25"/>
      <c r="H397" s="25">
        <v>9.9900000000000006E-3</v>
      </c>
      <c r="I397" s="25">
        <f t="shared" si="98"/>
        <v>1.0299500000000001E-2</v>
      </c>
      <c r="J397" s="25"/>
      <c r="K397" s="25"/>
      <c r="L397" s="25"/>
      <c r="M397" s="25">
        <v>5.2500000000000003E-3</v>
      </c>
      <c r="N397" s="25">
        <f t="shared" si="99"/>
        <v>5.5595000000000002E-3</v>
      </c>
      <c r="O397" s="25"/>
      <c r="P397" s="25"/>
      <c r="Q397" s="25"/>
      <c r="R397" s="25">
        <v>1.4670000000000001E-2</v>
      </c>
      <c r="S397" s="25">
        <f t="shared" si="100"/>
        <v>1.4979500000000001E-2</v>
      </c>
      <c r="T397" s="25"/>
      <c r="U397" s="25"/>
      <c r="V397" s="25"/>
      <c r="W397" s="25">
        <v>3.0699999999999998E-3</v>
      </c>
      <c r="X397" s="25">
        <f t="shared" si="101"/>
        <v>3.3794999999999997E-3</v>
      </c>
      <c r="Y397" s="25"/>
      <c r="Z397" s="25"/>
      <c r="AA397" s="25"/>
      <c r="AB397" s="25">
        <v>-5.9900000000000003E-4</v>
      </c>
      <c r="AC397" s="25">
        <f t="shared" si="102"/>
        <v>-3.0950000000000004E-4</v>
      </c>
    </row>
    <row r="398" spans="1:29" s="15" customFormat="1">
      <c r="A398" s="18">
        <v>646</v>
      </c>
      <c r="B398" s="25">
        <v>-6.0000000000000002E-5</v>
      </c>
      <c r="C398" s="25">
        <v>1.179E-2</v>
      </c>
      <c r="D398" s="25">
        <f t="shared" si="97"/>
        <v>1.2095E-2</v>
      </c>
      <c r="E398" s="25"/>
      <c r="F398" s="25"/>
      <c r="G398" s="25"/>
      <c r="H398" s="25">
        <v>9.8890000000000002E-3</v>
      </c>
      <c r="I398" s="25">
        <f t="shared" si="98"/>
        <v>1.0194E-2</v>
      </c>
      <c r="J398" s="25"/>
      <c r="K398" s="25"/>
      <c r="L398" s="25"/>
      <c r="M398" s="25">
        <v>5.2900000000000004E-3</v>
      </c>
      <c r="N398" s="25">
        <f t="shared" si="99"/>
        <v>5.5950000000000001E-3</v>
      </c>
      <c r="O398" s="25"/>
      <c r="P398" s="25"/>
      <c r="Q398" s="25"/>
      <c r="R398" s="25">
        <v>1.457E-2</v>
      </c>
      <c r="S398" s="25">
        <f t="shared" si="100"/>
        <v>1.4874999999999999E-2</v>
      </c>
      <c r="T398" s="25"/>
      <c r="U398" s="25"/>
      <c r="V398" s="25"/>
      <c r="W398" s="25">
        <v>3.13E-3</v>
      </c>
      <c r="X398" s="25">
        <f t="shared" si="101"/>
        <v>3.4350000000000001E-3</v>
      </c>
      <c r="Y398" s="25"/>
      <c r="Z398" s="25"/>
      <c r="AA398" s="25"/>
      <c r="AB398" s="25">
        <v>-5.5000000000000003E-4</v>
      </c>
      <c r="AC398" s="25">
        <f t="shared" si="102"/>
        <v>-3.0500000000000004E-4</v>
      </c>
    </row>
    <row r="399" spans="1:29" s="15" customFormat="1">
      <c r="A399" s="18">
        <v>647</v>
      </c>
      <c r="B399" s="25">
        <v>1.1E-4</v>
      </c>
      <c r="C399" s="25">
        <v>1.189E-2</v>
      </c>
      <c r="D399" s="25">
        <f t="shared" si="97"/>
        <v>1.2125E-2</v>
      </c>
      <c r="E399" s="25"/>
      <c r="F399" s="25"/>
      <c r="G399" s="25"/>
      <c r="H399" s="25">
        <v>1.001E-2</v>
      </c>
      <c r="I399" s="25">
        <f t="shared" si="98"/>
        <v>1.0245000000000001E-2</v>
      </c>
      <c r="J399" s="25"/>
      <c r="K399" s="25"/>
      <c r="L399" s="25"/>
      <c r="M399" s="25">
        <v>5.3400000000000001E-3</v>
      </c>
      <c r="N399" s="25">
        <f t="shared" si="99"/>
        <v>5.5750000000000001E-3</v>
      </c>
      <c r="O399" s="25"/>
      <c r="P399" s="25"/>
      <c r="Q399" s="25"/>
      <c r="R399" s="25">
        <v>1.4579999999999999E-2</v>
      </c>
      <c r="S399" s="25">
        <f t="shared" si="100"/>
        <v>1.4815E-2</v>
      </c>
      <c r="T399" s="25"/>
      <c r="U399" s="25"/>
      <c r="V399" s="25"/>
      <c r="W399" s="25">
        <v>3.13E-3</v>
      </c>
      <c r="X399" s="25">
        <f t="shared" si="101"/>
        <v>3.3649999999999999E-3</v>
      </c>
      <c r="Y399" s="25"/>
      <c r="Z399" s="25"/>
      <c r="AA399" s="25"/>
      <c r="AB399" s="25">
        <v>-5.8E-4</v>
      </c>
      <c r="AC399" s="25">
        <f t="shared" si="102"/>
        <v>-2.3499999999999999E-4</v>
      </c>
    </row>
    <row r="400" spans="1:29" s="15" customFormat="1">
      <c r="A400" s="18">
        <v>648</v>
      </c>
      <c r="B400" s="25">
        <v>-2.2000000000000001E-4</v>
      </c>
      <c r="C400" s="25">
        <v>1.1860000000000001E-2</v>
      </c>
      <c r="D400" s="25">
        <f t="shared" si="97"/>
        <v>1.23E-2</v>
      </c>
      <c r="E400" s="25"/>
      <c r="F400" s="25"/>
      <c r="G400" s="25"/>
      <c r="H400" s="25">
        <v>9.8700000000000003E-3</v>
      </c>
      <c r="I400" s="25">
        <f t="shared" si="98"/>
        <v>1.031E-2</v>
      </c>
      <c r="J400" s="25"/>
      <c r="K400" s="25"/>
      <c r="L400" s="25"/>
      <c r="M400" s="25">
        <v>5.4000000000000003E-3</v>
      </c>
      <c r="N400" s="25">
        <f t="shared" si="99"/>
        <v>5.8400000000000006E-3</v>
      </c>
      <c r="O400" s="25"/>
      <c r="P400" s="25"/>
      <c r="Q400" s="25"/>
      <c r="R400" s="25">
        <v>1.4420000000000001E-2</v>
      </c>
      <c r="S400" s="25">
        <f t="shared" si="100"/>
        <v>1.486E-2</v>
      </c>
      <c r="T400" s="25"/>
      <c r="U400" s="25"/>
      <c r="V400" s="25"/>
      <c r="W400" s="25">
        <v>3.1700000000000001E-3</v>
      </c>
      <c r="X400" s="25">
        <f t="shared" si="101"/>
        <v>3.6099999999999999E-3</v>
      </c>
      <c r="Y400" s="25"/>
      <c r="Z400" s="25"/>
      <c r="AA400" s="25"/>
      <c r="AB400" s="25">
        <v>-6.6E-4</v>
      </c>
      <c r="AC400" s="25">
        <f t="shared" si="102"/>
        <v>-4.4000000000000002E-4</v>
      </c>
    </row>
    <row r="401" spans="1:29" s="15" customFormat="1">
      <c r="A401" s="18">
        <v>649</v>
      </c>
      <c r="B401" s="25">
        <v>1.8000000000000001E-4</v>
      </c>
      <c r="C401" s="25">
        <v>1.175E-2</v>
      </c>
      <c r="D401" s="25">
        <f t="shared" si="97"/>
        <v>1.1925E-2</v>
      </c>
      <c r="E401" s="25"/>
      <c r="F401" s="25"/>
      <c r="G401" s="25"/>
      <c r="H401" s="25">
        <v>9.8799999999999999E-3</v>
      </c>
      <c r="I401" s="25">
        <f t="shared" si="98"/>
        <v>1.0055E-2</v>
      </c>
      <c r="J401" s="25"/>
      <c r="K401" s="25"/>
      <c r="L401" s="25"/>
      <c r="M401" s="25">
        <v>5.3400000000000001E-3</v>
      </c>
      <c r="N401" s="25">
        <f t="shared" si="99"/>
        <v>5.5149999999999999E-3</v>
      </c>
      <c r="O401" s="25"/>
      <c r="P401" s="25"/>
      <c r="Q401" s="25"/>
      <c r="R401" s="25">
        <v>1.434E-2</v>
      </c>
      <c r="S401" s="25">
        <f t="shared" si="100"/>
        <v>1.4515E-2</v>
      </c>
      <c r="T401" s="25"/>
      <c r="U401" s="25"/>
      <c r="V401" s="25"/>
      <c r="W401" s="25">
        <v>3.0300000000000001E-3</v>
      </c>
      <c r="X401" s="25">
        <f t="shared" si="101"/>
        <v>3.2049999999999999E-3</v>
      </c>
      <c r="Y401" s="25"/>
      <c r="Z401" s="25"/>
      <c r="AA401" s="25"/>
      <c r="AB401" s="25">
        <v>-5.2999999999999998E-4</v>
      </c>
      <c r="AC401" s="25">
        <f t="shared" si="102"/>
        <v>-1.7499999999999997E-4</v>
      </c>
    </row>
    <row r="402" spans="1:29" s="15" customFormat="1">
      <c r="A402" s="18">
        <v>650</v>
      </c>
      <c r="B402" s="25">
        <v>-1.9000000000000001E-4</v>
      </c>
      <c r="C402" s="25">
        <v>1.184E-2</v>
      </c>
      <c r="D402" s="25">
        <f t="shared" si="97"/>
        <v>1.2290000000000001E-2</v>
      </c>
      <c r="E402" s="25"/>
      <c r="F402" s="25"/>
      <c r="G402" s="25"/>
      <c r="H402" s="25">
        <v>9.7999999999999997E-3</v>
      </c>
      <c r="I402" s="25">
        <f t="shared" si="98"/>
        <v>1.025E-2</v>
      </c>
      <c r="J402" s="25"/>
      <c r="K402" s="25"/>
      <c r="L402" s="25"/>
      <c r="M402" s="25">
        <v>5.2900000000000004E-3</v>
      </c>
      <c r="N402" s="25">
        <f t="shared" si="99"/>
        <v>5.7400000000000003E-3</v>
      </c>
      <c r="O402" s="25"/>
      <c r="P402" s="25"/>
      <c r="Q402" s="25"/>
      <c r="R402" s="25">
        <v>1.426E-2</v>
      </c>
      <c r="S402" s="25">
        <f t="shared" si="100"/>
        <v>1.4710000000000001E-2</v>
      </c>
      <c r="T402" s="25"/>
      <c r="U402" s="25"/>
      <c r="V402" s="25"/>
      <c r="W402" s="25">
        <v>3.0100000000000001E-3</v>
      </c>
      <c r="X402" s="25">
        <f t="shared" si="101"/>
        <v>3.46E-3</v>
      </c>
      <c r="Y402" s="25"/>
      <c r="Z402" s="25"/>
      <c r="AA402" s="25"/>
      <c r="AB402" s="25">
        <v>-7.1000000000000002E-4</v>
      </c>
      <c r="AC402" s="25">
        <f t="shared" si="102"/>
        <v>-4.4999999999999999E-4</v>
      </c>
    </row>
    <row r="403" spans="1:29" s="15" customFormat="1">
      <c r="A403" s="18">
        <v>651</v>
      </c>
      <c r="B403" s="25">
        <v>-1.0000000000000001E-5</v>
      </c>
      <c r="C403" s="25">
        <v>1.174E-2</v>
      </c>
      <c r="D403" s="25">
        <f t="shared" si="97"/>
        <v>1.2065000000000001E-2</v>
      </c>
      <c r="E403" s="25"/>
      <c r="F403" s="25"/>
      <c r="G403" s="25"/>
      <c r="H403" s="25">
        <v>9.7599999999999996E-3</v>
      </c>
      <c r="I403" s="25">
        <f t="shared" si="98"/>
        <v>1.0085E-2</v>
      </c>
      <c r="J403" s="25"/>
      <c r="K403" s="25"/>
      <c r="L403" s="25"/>
      <c r="M403" s="25">
        <v>5.2199999999999998E-3</v>
      </c>
      <c r="N403" s="25">
        <f t="shared" si="99"/>
        <v>5.5449999999999996E-3</v>
      </c>
      <c r="O403" s="25"/>
      <c r="P403" s="25"/>
      <c r="Q403" s="25"/>
      <c r="R403" s="25">
        <v>1.4149999999999999E-2</v>
      </c>
      <c r="S403" s="25">
        <f t="shared" si="100"/>
        <v>1.4475E-2</v>
      </c>
      <c r="T403" s="25"/>
      <c r="U403" s="25"/>
      <c r="V403" s="25"/>
      <c r="W403" s="25">
        <v>3.0599999999999998E-3</v>
      </c>
      <c r="X403" s="25">
        <f t="shared" si="101"/>
        <v>3.385E-3</v>
      </c>
      <c r="Y403" s="25"/>
      <c r="Z403" s="25"/>
      <c r="AA403" s="25"/>
      <c r="AB403" s="25">
        <v>-6.4000000000000005E-4</v>
      </c>
      <c r="AC403" s="25">
        <f t="shared" si="102"/>
        <v>-3.2500000000000004E-4</v>
      </c>
    </row>
    <row r="404" spans="1:29" s="15" customFormat="1">
      <c r="A404" s="18">
        <v>652</v>
      </c>
      <c r="B404" s="25">
        <v>-5.0000000000000002E-5</v>
      </c>
      <c r="C404" s="25">
        <v>1.179E-2</v>
      </c>
      <c r="D404" s="25">
        <f t="shared" si="97"/>
        <v>1.2155000000000001E-2</v>
      </c>
      <c r="E404" s="25"/>
      <c r="F404" s="25"/>
      <c r="G404" s="25"/>
      <c r="H404" s="25">
        <v>9.6900000000000007E-3</v>
      </c>
      <c r="I404" s="25">
        <f t="shared" si="98"/>
        <v>1.0055000000000001E-2</v>
      </c>
      <c r="J404" s="25"/>
      <c r="K404" s="25"/>
      <c r="L404" s="25"/>
      <c r="M404" s="25">
        <v>5.3E-3</v>
      </c>
      <c r="N404" s="25">
        <f t="shared" si="99"/>
        <v>5.6649999999999999E-3</v>
      </c>
      <c r="O404" s="25"/>
      <c r="P404" s="25"/>
      <c r="Q404" s="25"/>
      <c r="R404" s="25">
        <v>1.4069999999999999E-2</v>
      </c>
      <c r="S404" s="25">
        <f t="shared" si="100"/>
        <v>1.4435E-2</v>
      </c>
      <c r="T404" s="25"/>
      <c r="U404" s="25"/>
      <c r="V404" s="25"/>
      <c r="W404" s="25">
        <v>3.13E-3</v>
      </c>
      <c r="X404" s="25">
        <f t="shared" si="101"/>
        <v>3.4949999999999998E-3</v>
      </c>
      <c r="Y404" s="25"/>
      <c r="Z404" s="25"/>
      <c r="AA404" s="25"/>
      <c r="AB404" s="25">
        <v>-6.8000000000000005E-4</v>
      </c>
      <c r="AC404" s="25">
        <f t="shared" si="102"/>
        <v>-3.6500000000000004E-4</v>
      </c>
    </row>
    <row r="405" spans="1:29" s="15" customFormat="1">
      <c r="A405" s="18">
        <v>653</v>
      </c>
      <c r="B405" s="25">
        <v>5.0000000000000002E-5</v>
      </c>
      <c r="C405" s="25">
        <v>1.167E-2</v>
      </c>
      <c r="D405" s="25">
        <f t="shared" si="97"/>
        <v>1.2E-2</v>
      </c>
      <c r="E405" s="25"/>
      <c r="F405" s="25"/>
      <c r="G405" s="25"/>
      <c r="H405" s="25">
        <v>9.6500000000000006E-3</v>
      </c>
      <c r="I405" s="25">
        <f t="shared" si="98"/>
        <v>9.980000000000001E-3</v>
      </c>
      <c r="J405" s="25"/>
      <c r="K405" s="25"/>
      <c r="L405" s="25"/>
      <c r="M405" s="25">
        <v>5.2100000000000002E-3</v>
      </c>
      <c r="N405" s="25">
        <f t="shared" si="99"/>
        <v>5.5399999999999998E-3</v>
      </c>
      <c r="O405" s="25"/>
      <c r="P405" s="25"/>
      <c r="Q405" s="25"/>
      <c r="R405" s="25">
        <v>1.391E-2</v>
      </c>
      <c r="S405" s="25">
        <f t="shared" si="100"/>
        <v>1.4240000000000001E-2</v>
      </c>
      <c r="T405" s="25"/>
      <c r="U405" s="25"/>
      <c r="V405" s="25"/>
      <c r="W405" s="25">
        <v>3.0999999999999999E-3</v>
      </c>
      <c r="X405" s="25">
        <f t="shared" si="101"/>
        <v>3.4299999999999999E-3</v>
      </c>
      <c r="Y405" s="25"/>
      <c r="Z405" s="25"/>
      <c r="AA405" s="25"/>
      <c r="AB405" s="25">
        <v>-7.1000000000000002E-4</v>
      </c>
      <c r="AC405" s="25">
        <f t="shared" si="102"/>
        <v>-3.3E-4</v>
      </c>
    </row>
    <row r="406" spans="1:29" s="15" customFormat="1">
      <c r="A406" s="18">
        <v>654</v>
      </c>
      <c r="B406" s="25">
        <v>-1.2E-4</v>
      </c>
      <c r="C406" s="25">
        <v>1.174E-2</v>
      </c>
      <c r="D406" s="25">
        <f t="shared" si="97"/>
        <v>1.2005E-2</v>
      </c>
      <c r="E406" s="25"/>
      <c r="F406" s="25"/>
      <c r="G406" s="25"/>
      <c r="H406" s="25">
        <v>9.6100000000000005E-3</v>
      </c>
      <c r="I406" s="25">
        <f t="shared" si="98"/>
        <v>9.8750000000000001E-3</v>
      </c>
      <c r="J406" s="25"/>
      <c r="K406" s="25"/>
      <c r="L406" s="25"/>
      <c r="M406" s="25">
        <v>5.3099999999999996E-3</v>
      </c>
      <c r="N406" s="25">
        <f t="shared" si="99"/>
        <v>5.5749999999999992E-3</v>
      </c>
      <c r="O406" s="25"/>
      <c r="P406" s="25"/>
      <c r="Q406" s="25"/>
      <c r="R406" s="25">
        <v>1.384E-2</v>
      </c>
      <c r="S406" s="25">
        <f t="shared" si="100"/>
        <v>1.4104999999999999E-2</v>
      </c>
      <c r="T406" s="25"/>
      <c r="U406" s="25"/>
      <c r="V406" s="25"/>
      <c r="W406" s="25">
        <v>3.1099999999999999E-3</v>
      </c>
      <c r="X406" s="25">
        <f t="shared" si="101"/>
        <v>3.375E-3</v>
      </c>
      <c r="Y406" s="25"/>
      <c r="Z406" s="25"/>
      <c r="AA406" s="25"/>
      <c r="AB406" s="25">
        <v>-4.0999999999999999E-4</v>
      </c>
      <c r="AC406" s="25">
        <f t="shared" si="102"/>
        <v>-2.6499999999999999E-4</v>
      </c>
    </row>
    <row r="407" spans="1:29" s="15" customFormat="1">
      <c r="A407" s="18">
        <v>655</v>
      </c>
      <c r="B407" s="25">
        <v>4.0000000000000003E-5</v>
      </c>
      <c r="C407" s="25">
        <v>1.1560000000000001E-2</v>
      </c>
      <c r="D407" s="25">
        <f t="shared" si="97"/>
        <v>1.1890000000000001E-2</v>
      </c>
      <c r="E407" s="25"/>
      <c r="F407" s="25"/>
      <c r="G407" s="25"/>
      <c r="H407" s="25">
        <v>9.6299999999999997E-3</v>
      </c>
      <c r="I407" s="25">
        <f t="shared" si="98"/>
        <v>9.9600000000000001E-3</v>
      </c>
      <c r="J407" s="25"/>
      <c r="K407" s="25"/>
      <c r="L407" s="25"/>
      <c r="M407" s="25">
        <v>5.1000000000000004E-3</v>
      </c>
      <c r="N407" s="25">
        <f t="shared" si="99"/>
        <v>5.4300000000000008E-3</v>
      </c>
      <c r="O407" s="25"/>
      <c r="P407" s="25"/>
      <c r="Q407" s="25"/>
      <c r="R407" s="25">
        <v>1.371E-2</v>
      </c>
      <c r="S407" s="25">
        <f t="shared" si="100"/>
        <v>1.404E-2</v>
      </c>
      <c r="T407" s="25"/>
      <c r="U407" s="25"/>
      <c r="V407" s="25"/>
      <c r="W407" s="25">
        <v>3.0000000000000001E-3</v>
      </c>
      <c r="X407" s="25">
        <f t="shared" si="101"/>
        <v>3.3300000000000001E-3</v>
      </c>
      <c r="Y407" s="25"/>
      <c r="Z407" s="25"/>
      <c r="AA407" s="25"/>
      <c r="AB407" s="25">
        <v>-6.9999999999999999E-4</v>
      </c>
      <c r="AC407" s="25">
        <f t="shared" si="102"/>
        <v>-3.3E-4</v>
      </c>
    </row>
    <row r="408" spans="1:29" s="15" customFormat="1">
      <c r="A408" s="18">
        <v>656</v>
      </c>
      <c r="B408" s="25">
        <v>-5.0000000000000002E-5</v>
      </c>
      <c r="C408" s="25">
        <v>1.162E-2</v>
      </c>
      <c r="D408" s="25">
        <f t="shared" si="97"/>
        <v>1.193E-2</v>
      </c>
      <c r="E408" s="25"/>
      <c r="F408" s="25"/>
      <c r="G408" s="25"/>
      <c r="H408" s="25">
        <v>9.5600000000000008E-3</v>
      </c>
      <c r="I408" s="25">
        <f t="shared" si="98"/>
        <v>9.8700000000000003E-3</v>
      </c>
      <c r="J408" s="25"/>
      <c r="K408" s="25"/>
      <c r="L408" s="25"/>
      <c r="M408" s="25">
        <v>5.1999999999999998E-3</v>
      </c>
      <c r="N408" s="25">
        <f t="shared" si="99"/>
        <v>5.5100000000000001E-3</v>
      </c>
      <c r="O408" s="25"/>
      <c r="P408" s="25"/>
      <c r="Q408" s="25"/>
      <c r="R408" s="25">
        <v>1.375E-2</v>
      </c>
      <c r="S408" s="25">
        <f t="shared" si="100"/>
        <v>1.406E-2</v>
      </c>
      <c r="T408" s="25"/>
      <c r="U408" s="25"/>
      <c r="V408" s="25"/>
      <c r="W408" s="25">
        <v>3.0200000000000001E-3</v>
      </c>
      <c r="X408" s="25">
        <f t="shared" si="101"/>
        <v>3.3300000000000001E-3</v>
      </c>
      <c r="Y408" s="25"/>
      <c r="Z408" s="25"/>
      <c r="AA408" s="25"/>
      <c r="AB408" s="25">
        <v>-5.6999999999999998E-4</v>
      </c>
      <c r="AC408" s="25">
        <f t="shared" si="102"/>
        <v>-3.1E-4</v>
      </c>
    </row>
    <row r="409" spans="1:29" s="15" customFormat="1">
      <c r="A409" s="18">
        <v>657</v>
      </c>
      <c r="B409" s="25">
        <v>1.2E-4</v>
      </c>
      <c r="C409" s="25">
        <v>1.1520000000000001E-2</v>
      </c>
      <c r="D409" s="25">
        <f t="shared" si="97"/>
        <v>1.1775000000000001E-2</v>
      </c>
      <c r="E409" s="25"/>
      <c r="F409" s="25"/>
      <c r="G409" s="25"/>
      <c r="H409" s="25">
        <v>9.58E-3</v>
      </c>
      <c r="I409" s="25">
        <f t="shared" si="98"/>
        <v>9.835E-3</v>
      </c>
      <c r="J409" s="25"/>
      <c r="K409" s="25"/>
      <c r="L409" s="25"/>
      <c r="M409" s="25">
        <v>5.0499999999999998E-3</v>
      </c>
      <c r="N409" s="25">
        <f t="shared" si="99"/>
        <v>5.3049999999999998E-3</v>
      </c>
      <c r="O409" s="25"/>
      <c r="P409" s="25"/>
      <c r="Q409" s="25"/>
      <c r="R409" s="25">
        <v>1.35E-2</v>
      </c>
      <c r="S409" s="25">
        <f t="shared" si="100"/>
        <v>1.3755E-2</v>
      </c>
      <c r="T409" s="25"/>
      <c r="U409" s="25"/>
      <c r="V409" s="25"/>
      <c r="W409" s="25">
        <v>3.0799999999999998E-3</v>
      </c>
      <c r="X409" s="25">
        <f t="shared" si="101"/>
        <v>3.3349999999999999E-3</v>
      </c>
      <c r="Y409" s="25"/>
      <c r="Z409" s="25"/>
      <c r="AA409" s="25"/>
      <c r="AB409" s="25">
        <v>-6.3000000000000003E-4</v>
      </c>
      <c r="AC409" s="25">
        <f t="shared" si="102"/>
        <v>-2.5500000000000002E-4</v>
      </c>
    </row>
    <row r="410" spans="1:29" s="15" customFormat="1">
      <c r="A410" s="18">
        <v>658</v>
      </c>
      <c r="B410" s="25">
        <v>-8.0000000000000007E-5</v>
      </c>
      <c r="C410" s="25">
        <v>1.1560000000000001E-2</v>
      </c>
      <c r="D410" s="25">
        <f t="shared" si="97"/>
        <v>1.1865000000000001E-2</v>
      </c>
      <c r="E410" s="25"/>
      <c r="F410" s="25"/>
      <c r="G410" s="25"/>
      <c r="H410" s="25">
        <v>9.469E-3</v>
      </c>
      <c r="I410" s="25">
        <f t="shared" si="98"/>
        <v>9.7739999999999997E-3</v>
      </c>
      <c r="J410" s="25"/>
      <c r="K410" s="25"/>
      <c r="L410" s="25"/>
      <c r="M410" s="25">
        <v>5.1500000000000001E-3</v>
      </c>
      <c r="N410" s="25">
        <f t="shared" si="99"/>
        <v>5.4549999999999998E-3</v>
      </c>
      <c r="O410" s="25"/>
      <c r="P410" s="25"/>
      <c r="Q410" s="25"/>
      <c r="R410" s="25">
        <v>1.3509999999999999E-2</v>
      </c>
      <c r="S410" s="25">
        <f t="shared" si="100"/>
        <v>1.3814999999999999E-2</v>
      </c>
      <c r="T410" s="25"/>
      <c r="U410" s="25"/>
      <c r="V410" s="25"/>
      <c r="W410" s="25">
        <v>3.0500000000000002E-3</v>
      </c>
      <c r="X410" s="25">
        <f t="shared" si="101"/>
        <v>3.3550000000000003E-3</v>
      </c>
      <c r="Y410" s="25"/>
      <c r="Z410" s="25"/>
      <c r="AA410" s="25"/>
      <c r="AB410" s="25">
        <v>-5.2999999999999998E-4</v>
      </c>
      <c r="AC410" s="25">
        <f t="shared" si="102"/>
        <v>-3.0499999999999999E-4</v>
      </c>
    </row>
    <row r="411" spans="1:29" s="15" customFormat="1">
      <c r="A411" s="18">
        <v>659</v>
      </c>
      <c r="B411" s="25">
        <v>2.0000000000000002E-5</v>
      </c>
      <c r="C411" s="25">
        <v>1.141E-2</v>
      </c>
      <c r="D411" s="25">
        <f t="shared" si="97"/>
        <v>1.1695000000000001E-2</v>
      </c>
      <c r="E411" s="25"/>
      <c r="F411" s="25"/>
      <c r="G411" s="25"/>
      <c r="H411" s="25">
        <v>9.4599999999999997E-3</v>
      </c>
      <c r="I411" s="25">
        <f t="shared" si="98"/>
        <v>9.7450000000000002E-3</v>
      </c>
      <c r="J411" s="25"/>
      <c r="K411" s="25"/>
      <c r="L411" s="25"/>
      <c r="M411" s="25">
        <v>5.0299999999999997E-3</v>
      </c>
      <c r="N411" s="25">
        <f t="shared" si="99"/>
        <v>5.3149999999999994E-3</v>
      </c>
      <c r="O411" s="25"/>
      <c r="P411" s="25"/>
      <c r="Q411" s="25"/>
      <c r="R411" s="25">
        <v>1.34E-2</v>
      </c>
      <c r="S411" s="25">
        <f t="shared" si="100"/>
        <v>1.3685000000000001E-2</v>
      </c>
      <c r="T411" s="25"/>
      <c r="U411" s="25"/>
      <c r="V411" s="25"/>
      <c r="W411" s="25">
        <v>2.97E-3</v>
      </c>
      <c r="X411" s="25">
        <f t="shared" si="101"/>
        <v>3.2550000000000001E-3</v>
      </c>
      <c r="Y411" s="25"/>
      <c r="Z411" s="25"/>
      <c r="AA411" s="25"/>
      <c r="AB411" s="25">
        <v>-5.9000000000000003E-4</v>
      </c>
      <c r="AC411" s="25">
        <f t="shared" si="102"/>
        <v>-2.8499999999999999E-4</v>
      </c>
    </row>
    <row r="412" spans="1:29" s="15" customFormat="1">
      <c r="A412" s="18">
        <v>660</v>
      </c>
      <c r="B412" s="25">
        <v>6.0000000000000002E-5</v>
      </c>
      <c r="C412" s="25">
        <v>1.1440000000000001E-2</v>
      </c>
      <c r="D412" s="25">
        <f t="shared" si="97"/>
        <v>1.1645000000000001E-2</v>
      </c>
      <c r="E412" s="25"/>
      <c r="F412" s="25"/>
      <c r="G412" s="25"/>
      <c r="H412" s="25">
        <v>9.469E-3</v>
      </c>
      <c r="I412" s="25">
        <f t="shared" si="98"/>
        <v>9.6740000000000003E-3</v>
      </c>
      <c r="J412" s="25"/>
      <c r="K412" s="25"/>
      <c r="L412" s="25"/>
      <c r="M412" s="25">
        <v>5.0899999999999999E-3</v>
      </c>
      <c r="N412" s="25">
        <f t="shared" si="99"/>
        <v>5.2950000000000002E-3</v>
      </c>
      <c r="O412" s="25"/>
      <c r="P412" s="25"/>
      <c r="Q412" s="25"/>
      <c r="R412" s="25">
        <v>1.345E-2</v>
      </c>
      <c r="S412" s="25">
        <f t="shared" si="100"/>
        <v>1.3655E-2</v>
      </c>
      <c r="T412" s="25"/>
      <c r="U412" s="25"/>
      <c r="V412" s="25"/>
      <c r="W412" s="25">
        <v>3.0999999999999999E-3</v>
      </c>
      <c r="X412" s="25">
        <f t="shared" si="101"/>
        <v>3.3049999999999998E-3</v>
      </c>
      <c r="Y412" s="25"/>
      <c r="Z412" s="25"/>
      <c r="AA412" s="25"/>
      <c r="AB412" s="25">
        <v>-4.6999999999999999E-4</v>
      </c>
      <c r="AC412" s="25">
        <f t="shared" si="102"/>
        <v>-2.05E-4</v>
      </c>
    </row>
    <row r="413" spans="1:29" s="15" customFormat="1">
      <c r="A413" s="18">
        <v>661</v>
      </c>
      <c r="B413" s="25">
        <v>0</v>
      </c>
      <c r="C413" s="25">
        <v>1.1440000000000001E-2</v>
      </c>
      <c r="D413" s="25">
        <f t="shared" si="97"/>
        <v>1.1760000000000001E-2</v>
      </c>
      <c r="E413" s="25"/>
      <c r="F413" s="25"/>
      <c r="G413" s="25"/>
      <c r="H413" s="25">
        <v>9.4000000000000004E-3</v>
      </c>
      <c r="I413" s="25">
        <f t="shared" si="98"/>
        <v>9.7200000000000012E-3</v>
      </c>
      <c r="J413" s="25"/>
      <c r="K413" s="25"/>
      <c r="L413" s="25"/>
      <c r="M413" s="25">
        <v>5.0800000000000003E-3</v>
      </c>
      <c r="N413" s="25">
        <f t="shared" si="99"/>
        <v>5.4000000000000003E-3</v>
      </c>
      <c r="O413" s="25"/>
      <c r="P413" s="25"/>
      <c r="Q413" s="25"/>
      <c r="R413" s="25">
        <v>1.324E-2</v>
      </c>
      <c r="S413" s="25">
        <f t="shared" si="100"/>
        <v>1.3560000000000001E-2</v>
      </c>
      <c r="T413" s="25"/>
      <c r="U413" s="25"/>
      <c r="V413" s="25"/>
      <c r="W413" s="25">
        <v>2.9399999999999999E-3</v>
      </c>
      <c r="X413" s="25">
        <f t="shared" si="101"/>
        <v>3.2599999999999999E-3</v>
      </c>
      <c r="Y413" s="25"/>
      <c r="Z413" s="25"/>
      <c r="AA413" s="25"/>
      <c r="AB413" s="25">
        <v>-6.4000000000000005E-4</v>
      </c>
      <c r="AC413" s="25">
        <f t="shared" si="102"/>
        <v>-3.2000000000000003E-4</v>
      </c>
    </row>
    <row r="414" spans="1:29" s="15" customFormat="1">
      <c r="A414" s="18">
        <v>662</v>
      </c>
      <c r="B414" s="25">
        <v>-4.0000000000000003E-5</v>
      </c>
      <c r="C414" s="25">
        <v>1.155E-2</v>
      </c>
      <c r="D414" s="25">
        <f t="shared" si="97"/>
        <v>1.1795E-2</v>
      </c>
      <c r="E414" s="25"/>
      <c r="F414" s="25"/>
      <c r="G414" s="25"/>
      <c r="H414" s="25">
        <v>9.4400000000000005E-3</v>
      </c>
      <c r="I414" s="25">
        <f t="shared" si="98"/>
        <v>9.6850000000000009E-3</v>
      </c>
      <c r="J414" s="25"/>
      <c r="K414" s="25"/>
      <c r="L414" s="25"/>
      <c r="M414" s="25">
        <v>5.1200000000000004E-3</v>
      </c>
      <c r="N414" s="25">
        <f t="shared" si="99"/>
        <v>5.365E-3</v>
      </c>
      <c r="O414" s="25"/>
      <c r="P414" s="25"/>
      <c r="Q414" s="25"/>
      <c r="R414" s="25">
        <v>1.325E-2</v>
      </c>
      <c r="S414" s="25">
        <f t="shared" si="100"/>
        <v>1.3495E-2</v>
      </c>
      <c r="T414" s="25"/>
      <c r="U414" s="25"/>
      <c r="V414" s="25"/>
      <c r="W414" s="25">
        <v>2.9299999999999999E-3</v>
      </c>
      <c r="X414" s="25">
        <f t="shared" si="101"/>
        <v>3.1749999999999999E-3</v>
      </c>
      <c r="Y414" s="25"/>
      <c r="Z414" s="25"/>
      <c r="AA414" s="25"/>
      <c r="AB414" s="25">
        <v>-4.4999999999999999E-4</v>
      </c>
      <c r="AC414" s="25">
        <f t="shared" si="102"/>
        <v>-2.4499999999999999E-4</v>
      </c>
    </row>
    <row r="415" spans="1:29" s="15" customFormat="1">
      <c r="A415" s="18">
        <v>663</v>
      </c>
      <c r="B415" s="25">
        <v>9.0000000000000006E-5</v>
      </c>
      <c r="C415" s="25">
        <v>1.1560000000000001E-2</v>
      </c>
      <c r="D415" s="25">
        <f t="shared" si="97"/>
        <v>1.1885000000000001E-2</v>
      </c>
      <c r="E415" s="25"/>
      <c r="F415" s="25"/>
      <c r="G415" s="25"/>
      <c r="H415" s="25">
        <v>9.4500000000000001E-3</v>
      </c>
      <c r="I415" s="25">
        <f t="shared" si="98"/>
        <v>9.7750000000000007E-3</v>
      </c>
      <c r="J415" s="25"/>
      <c r="K415" s="25"/>
      <c r="L415" s="25"/>
      <c r="M415" s="25">
        <v>5.0899999999999999E-3</v>
      </c>
      <c r="N415" s="25">
        <f t="shared" si="99"/>
        <v>5.4149999999999997E-3</v>
      </c>
      <c r="O415" s="25"/>
      <c r="P415" s="25"/>
      <c r="Q415" s="25"/>
      <c r="R415" s="25">
        <v>1.332E-2</v>
      </c>
      <c r="S415" s="25">
        <f t="shared" si="100"/>
        <v>1.3645000000000001E-2</v>
      </c>
      <c r="T415" s="25"/>
      <c r="U415" s="25"/>
      <c r="V415" s="25"/>
      <c r="W415" s="25">
        <v>3.0200000000000001E-3</v>
      </c>
      <c r="X415" s="25">
        <f t="shared" si="101"/>
        <v>3.3449999999999999E-3</v>
      </c>
      <c r="Y415" s="25"/>
      <c r="Z415" s="25"/>
      <c r="AA415" s="25"/>
      <c r="AB415" s="25">
        <v>-7.3999999999999999E-4</v>
      </c>
      <c r="AC415" s="25">
        <f t="shared" si="102"/>
        <v>-3.2499999999999999E-4</v>
      </c>
    </row>
    <row r="416" spans="1:29" s="15" customFormat="1">
      <c r="A416" s="18">
        <v>664</v>
      </c>
      <c r="B416" s="25">
        <v>-1.2999999999999999E-4</v>
      </c>
      <c r="C416" s="25">
        <v>1.157E-2</v>
      </c>
      <c r="D416" s="25">
        <f t="shared" si="97"/>
        <v>1.193E-2</v>
      </c>
      <c r="E416" s="25"/>
      <c r="F416" s="25"/>
      <c r="G416" s="25"/>
      <c r="H416" s="25">
        <v>9.5200000000000007E-3</v>
      </c>
      <c r="I416" s="25">
        <f t="shared" si="98"/>
        <v>9.8799999999999999E-3</v>
      </c>
      <c r="J416" s="25"/>
      <c r="K416" s="25"/>
      <c r="L416" s="25"/>
      <c r="M416" s="25">
        <v>5.2100000000000002E-3</v>
      </c>
      <c r="N416" s="25">
        <f t="shared" si="99"/>
        <v>5.5700000000000003E-3</v>
      </c>
      <c r="O416" s="25"/>
      <c r="P416" s="25"/>
      <c r="Q416" s="25"/>
      <c r="R416" s="25">
        <v>1.3339999999999999E-2</v>
      </c>
      <c r="S416" s="25">
        <f t="shared" si="100"/>
        <v>1.3699999999999999E-2</v>
      </c>
      <c r="T416" s="25"/>
      <c r="U416" s="25"/>
      <c r="V416" s="25"/>
      <c r="W416" s="25">
        <v>3.0999999999999999E-3</v>
      </c>
      <c r="X416" s="25">
        <f t="shared" si="101"/>
        <v>3.46E-3</v>
      </c>
      <c r="Y416" s="25"/>
      <c r="Z416" s="25"/>
      <c r="AA416" s="25"/>
      <c r="AB416" s="25">
        <v>-5.9000000000000003E-4</v>
      </c>
      <c r="AC416" s="25">
        <f t="shared" si="102"/>
        <v>-3.6000000000000002E-4</v>
      </c>
    </row>
    <row r="417" spans="1:29" s="15" customFormat="1">
      <c r="A417" s="18">
        <v>665</v>
      </c>
      <c r="B417" s="25">
        <v>1.1E-4</v>
      </c>
      <c r="C417" s="25">
        <v>1.153E-2</v>
      </c>
      <c r="D417" s="25">
        <f t="shared" si="97"/>
        <v>1.1805E-2</v>
      </c>
      <c r="E417" s="25"/>
      <c r="F417" s="25"/>
      <c r="G417" s="25"/>
      <c r="H417" s="25">
        <v>9.5399999999999999E-3</v>
      </c>
      <c r="I417" s="25">
        <f t="shared" si="98"/>
        <v>9.8149999999999991E-3</v>
      </c>
      <c r="J417" s="25"/>
      <c r="K417" s="25"/>
      <c r="L417" s="25"/>
      <c r="M417" s="25">
        <v>5.1799999999999997E-3</v>
      </c>
      <c r="N417" s="25">
        <f t="shared" si="99"/>
        <v>5.4549999999999998E-3</v>
      </c>
      <c r="O417" s="25"/>
      <c r="P417" s="25"/>
      <c r="Q417" s="25"/>
      <c r="R417" s="25">
        <v>1.3310000000000001E-2</v>
      </c>
      <c r="S417" s="25">
        <f t="shared" si="100"/>
        <v>1.3585E-2</v>
      </c>
      <c r="T417" s="25"/>
      <c r="U417" s="25"/>
      <c r="V417" s="25"/>
      <c r="W417" s="25">
        <v>3.0200000000000001E-3</v>
      </c>
      <c r="X417" s="25">
        <f t="shared" si="101"/>
        <v>3.2950000000000002E-3</v>
      </c>
      <c r="Y417" s="25"/>
      <c r="Z417" s="25"/>
      <c r="AA417" s="25"/>
      <c r="AB417" s="25">
        <v>-6.6E-4</v>
      </c>
      <c r="AC417" s="25">
        <f t="shared" si="102"/>
        <v>-2.7500000000000002E-4</v>
      </c>
    </row>
    <row r="418" spans="1:29" s="15" customFormat="1">
      <c r="A418" s="18">
        <v>666</v>
      </c>
      <c r="B418" s="25">
        <v>-1E-4</v>
      </c>
      <c r="C418" s="25">
        <v>1.1520000000000001E-2</v>
      </c>
      <c r="D418" s="25">
        <f t="shared" si="97"/>
        <v>1.1885000000000001E-2</v>
      </c>
      <c r="E418" s="25"/>
      <c r="F418" s="25"/>
      <c r="G418" s="25"/>
      <c r="H418" s="25">
        <v>9.5700000000000004E-3</v>
      </c>
      <c r="I418" s="25">
        <f t="shared" si="98"/>
        <v>9.9350000000000011E-3</v>
      </c>
      <c r="J418" s="25"/>
      <c r="K418" s="25"/>
      <c r="L418" s="25"/>
      <c r="M418" s="25">
        <v>5.2300000000000003E-3</v>
      </c>
      <c r="N418" s="25">
        <f t="shared" si="99"/>
        <v>5.5950000000000001E-3</v>
      </c>
      <c r="O418" s="25"/>
      <c r="P418" s="25"/>
      <c r="Q418" s="25"/>
      <c r="R418" s="25">
        <v>1.3259999999999999E-2</v>
      </c>
      <c r="S418" s="25">
        <f t="shared" si="100"/>
        <v>1.3625E-2</v>
      </c>
      <c r="T418" s="25"/>
      <c r="U418" s="25"/>
      <c r="V418" s="25"/>
      <c r="W418" s="25">
        <v>3.0200000000000001E-3</v>
      </c>
      <c r="X418" s="25">
        <f t="shared" si="101"/>
        <v>3.385E-3</v>
      </c>
      <c r="Y418" s="25"/>
      <c r="Z418" s="25"/>
      <c r="AA418" s="25"/>
      <c r="AB418" s="25">
        <v>-6.3000000000000003E-4</v>
      </c>
      <c r="AC418" s="25">
        <f t="shared" si="102"/>
        <v>-3.6500000000000004E-4</v>
      </c>
    </row>
    <row r="419" spans="1:29" s="15" customFormat="1">
      <c r="A419" s="18">
        <v>667</v>
      </c>
      <c r="B419" s="25">
        <v>-4.0000000000000002E-4</v>
      </c>
      <c r="C419" s="25">
        <v>1.141E-2</v>
      </c>
      <c r="D419" s="25">
        <f t="shared" si="97"/>
        <v>1.1610000000000001E-2</v>
      </c>
      <c r="E419" s="25"/>
      <c r="F419" s="25"/>
      <c r="G419" s="25"/>
      <c r="H419" s="25">
        <v>9.3699999999999999E-3</v>
      </c>
      <c r="I419" s="25">
        <f t="shared" si="98"/>
        <v>9.5700000000000004E-3</v>
      </c>
      <c r="J419" s="25"/>
      <c r="K419" s="25"/>
      <c r="L419" s="25"/>
      <c r="M419" s="25">
        <v>5.1399999999999996E-3</v>
      </c>
      <c r="N419" s="25">
        <f t="shared" si="99"/>
        <v>5.3399999999999993E-3</v>
      </c>
      <c r="O419" s="25"/>
      <c r="P419" s="25"/>
      <c r="Q419" s="25"/>
      <c r="R419" s="25">
        <v>1.323E-2</v>
      </c>
      <c r="S419" s="25">
        <f t="shared" si="100"/>
        <v>1.3430000000000001E-2</v>
      </c>
      <c r="T419" s="25"/>
      <c r="U419" s="25"/>
      <c r="V419" s="25"/>
      <c r="W419" s="25">
        <v>3.0400000000000002E-3</v>
      </c>
      <c r="X419" s="25">
        <f t="shared" si="101"/>
        <v>3.2400000000000003E-3</v>
      </c>
      <c r="Y419" s="25"/>
      <c r="Z419" s="25"/>
      <c r="AA419" s="25"/>
      <c r="AB419" s="25">
        <v>0</v>
      </c>
      <c r="AC419" s="25">
        <f t="shared" si="102"/>
        <v>-2.0000000000000001E-4</v>
      </c>
    </row>
    <row r="420" spans="1:29" s="15" customFormat="1">
      <c r="A420" s="18">
        <v>668</v>
      </c>
      <c r="B420" s="25">
        <v>3.8999999999999999E-4</v>
      </c>
      <c r="C420" s="25">
        <v>1.159E-2</v>
      </c>
      <c r="D420" s="25">
        <f t="shared" si="97"/>
        <v>1.2109999999999999E-2</v>
      </c>
      <c r="E420" s="25"/>
      <c r="F420" s="25"/>
      <c r="G420" s="25"/>
      <c r="H420" s="25">
        <v>9.5399999999999999E-3</v>
      </c>
      <c r="I420" s="25">
        <f t="shared" si="98"/>
        <v>1.0059999999999999E-2</v>
      </c>
      <c r="J420" s="25"/>
      <c r="K420" s="25"/>
      <c r="L420" s="25"/>
      <c r="M420" s="25">
        <v>5.2599999999999999E-3</v>
      </c>
      <c r="N420" s="25">
        <f t="shared" si="99"/>
        <v>5.7800000000000004E-3</v>
      </c>
      <c r="O420" s="25"/>
      <c r="P420" s="25"/>
      <c r="Q420" s="25"/>
      <c r="R420" s="25">
        <v>1.325E-2</v>
      </c>
      <c r="S420" s="25">
        <f t="shared" si="100"/>
        <v>1.3769999999999999E-2</v>
      </c>
      <c r="T420" s="25"/>
      <c r="U420" s="25"/>
      <c r="V420" s="25"/>
      <c r="W420" s="25">
        <v>3.1800000000000001E-3</v>
      </c>
      <c r="X420" s="25">
        <f t="shared" si="101"/>
        <v>3.7000000000000002E-3</v>
      </c>
      <c r="Y420" s="25"/>
      <c r="Z420" s="25"/>
      <c r="AA420" s="25"/>
      <c r="AB420" s="25">
        <v>-1.4300000000000001E-3</v>
      </c>
      <c r="AC420" s="25">
        <f t="shared" si="102"/>
        <v>-5.2000000000000006E-4</v>
      </c>
    </row>
    <row r="421" spans="1:29" s="15" customFormat="1">
      <c r="A421" s="18">
        <v>669</v>
      </c>
      <c r="B421" s="25">
        <v>-4.6999999999999999E-4</v>
      </c>
      <c r="C421" s="25">
        <v>1.146E-2</v>
      </c>
      <c r="D421" s="25">
        <f t="shared" si="97"/>
        <v>1.1769999999999999E-2</v>
      </c>
      <c r="E421" s="25"/>
      <c r="F421" s="25"/>
      <c r="G421" s="25"/>
      <c r="H421" s="25">
        <v>9.4599999999999997E-3</v>
      </c>
      <c r="I421" s="25">
        <f t="shared" si="98"/>
        <v>9.7699999999999992E-3</v>
      </c>
      <c r="J421" s="25"/>
      <c r="K421" s="25"/>
      <c r="L421" s="25"/>
      <c r="M421" s="25">
        <v>5.1399999999999996E-3</v>
      </c>
      <c r="N421" s="25">
        <f t="shared" si="99"/>
        <v>5.45E-3</v>
      </c>
      <c r="O421" s="25"/>
      <c r="P421" s="25"/>
      <c r="Q421" s="25"/>
      <c r="R421" s="25">
        <v>1.3129999999999999E-2</v>
      </c>
      <c r="S421" s="25">
        <f t="shared" si="100"/>
        <v>1.3439999999999999E-2</v>
      </c>
      <c r="T421" s="25"/>
      <c r="U421" s="25"/>
      <c r="V421" s="25"/>
      <c r="W421" s="25">
        <v>3.0100000000000001E-3</v>
      </c>
      <c r="X421" s="25">
        <f t="shared" si="101"/>
        <v>3.32E-3</v>
      </c>
      <c r="Y421" s="25"/>
      <c r="Z421" s="25"/>
      <c r="AA421" s="25"/>
      <c r="AB421" s="25">
        <v>-1.4999999999999999E-4</v>
      </c>
      <c r="AC421" s="25">
        <f t="shared" si="102"/>
        <v>-3.1E-4</v>
      </c>
    </row>
    <row r="422" spans="1:29" s="15" customFormat="1">
      <c r="A422" s="18">
        <v>670</v>
      </c>
      <c r="B422" s="25">
        <v>4.2000000000000002E-4</v>
      </c>
      <c r="C422" s="25">
        <v>1.162E-2</v>
      </c>
      <c r="D422" s="25">
        <f t="shared" si="97"/>
        <v>1.1975E-2</v>
      </c>
      <c r="E422" s="25"/>
      <c r="F422" s="25"/>
      <c r="G422" s="25"/>
      <c r="H422" s="25">
        <v>9.6299999999999997E-3</v>
      </c>
      <c r="I422" s="25">
        <f t="shared" si="98"/>
        <v>9.9849999999999991E-3</v>
      </c>
      <c r="J422" s="25"/>
      <c r="K422" s="25"/>
      <c r="L422" s="25"/>
      <c r="M422" s="25">
        <v>5.3600000000000002E-3</v>
      </c>
      <c r="N422" s="25">
        <f t="shared" si="99"/>
        <v>5.7150000000000005E-3</v>
      </c>
      <c r="O422" s="25"/>
      <c r="P422" s="25"/>
      <c r="Q422" s="25"/>
      <c r="R422" s="25">
        <v>1.3310000000000001E-2</v>
      </c>
      <c r="S422" s="25">
        <f t="shared" si="100"/>
        <v>1.3665E-2</v>
      </c>
      <c r="T422" s="25"/>
      <c r="U422" s="25"/>
      <c r="V422" s="25"/>
      <c r="W422" s="25">
        <v>3.1700000000000001E-3</v>
      </c>
      <c r="X422" s="25">
        <f t="shared" si="101"/>
        <v>3.5249999999999999E-3</v>
      </c>
      <c r="Y422" s="25"/>
      <c r="Z422" s="25"/>
      <c r="AA422" s="25"/>
      <c r="AB422" s="25">
        <v>-1.1299999999999999E-3</v>
      </c>
      <c r="AC422" s="25">
        <f t="shared" si="102"/>
        <v>-3.5499999999999996E-4</v>
      </c>
    </row>
    <row r="423" spans="1:29" s="15" customFormat="1">
      <c r="A423" s="18">
        <v>671</v>
      </c>
      <c r="B423" s="25">
        <v>-3.8000000000000002E-4</v>
      </c>
      <c r="C423" s="25">
        <v>1.1440000000000001E-2</v>
      </c>
      <c r="D423" s="25">
        <f t="shared" si="97"/>
        <v>1.18E-2</v>
      </c>
      <c r="E423" s="25"/>
      <c r="F423" s="25"/>
      <c r="G423" s="25"/>
      <c r="H423" s="25">
        <v>9.5899999999999996E-3</v>
      </c>
      <c r="I423" s="25">
        <f t="shared" si="98"/>
        <v>9.9499999999999988E-3</v>
      </c>
      <c r="J423" s="25"/>
      <c r="K423" s="25"/>
      <c r="L423" s="25"/>
      <c r="M423" s="25">
        <v>5.1900000000000002E-3</v>
      </c>
      <c r="N423" s="25">
        <f t="shared" si="99"/>
        <v>5.5500000000000002E-3</v>
      </c>
      <c r="O423" s="25"/>
      <c r="P423" s="25"/>
      <c r="Q423" s="25"/>
      <c r="R423" s="25">
        <v>1.316E-2</v>
      </c>
      <c r="S423" s="25">
        <f t="shared" si="100"/>
        <v>1.3519999999999999E-2</v>
      </c>
      <c r="T423" s="25"/>
      <c r="U423" s="25"/>
      <c r="V423" s="25"/>
      <c r="W423" s="25">
        <v>3.14E-3</v>
      </c>
      <c r="X423" s="25">
        <f t="shared" si="101"/>
        <v>3.5000000000000001E-3</v>
      </c>
      <c r="Y423" s="25"/>
      <c r="Z423" s="25"/>
      <c r="AA423" s="25"/>
      <c r="AB423" s="25">
        <v>-3.4000000000000002E-4</v>
      </c>
      <c r="AC423" s="25">
        <f t="shared" si="102"/>
        <v>-3.6000000000000002E-4</v>
      </c>
    </row>
    <row r="424" spans="1:29" s="15" customFormat="1">
      <c r="A424" s="18">
        <v>672</v>
      </c>
      <c r="B424" s="25">
        <v>2.3000000000000001E-4</v>
      </c>
      <c r="C424" s="25">
        <v>1.163E-2</v>
      </c>
      <c r="D424" s="25">
        <f t="shared" si="97"/>
        <v>1.2019999999999999E-2</v>
      </c>
      <c r="E424" s="25"/>
      <c r="F424" s="25"/>
      <c r="G424" s="25"/>
      <c r="H424" s="25">
        <v>9.6200000000000001E-3</v>
      </c>
      <c r="I424" s="25">
        <f t="shared" si="98"/>
        <v>1.001E-2</v>
      </c>
      <c r="J424" s="25"/>
      <c r="K424" s="25"/>
      <c r="L424" s="25"/>
      <c r="M424" s="25">
        <v>5.2700000000000004E-3</v>
      </c>
      <c r="N424" s="25">
        <f t="shared" si="99"/>
        <v>5.6600000000000001E-3</v>
      </c>
      <c r="O424" s="25"/>
      <c r="P424" s="25"/>
      <c r="Q424" s="25"/>
      <c r="R424" s="25">
        <v>1.323E-2</v>
      </c>
      <c r="S424" s="25">
        <f t="shared" si="100"/>
        <v>1.362E-2</v>
      </c>
      <c r="T424" s="25"/>
      <c r="U424" s="25"/>
      <c r="V424" s="25"/>
      <c r="W424" s="25">
        <v>3.0100000000000001E-3</v>
      </c>
      <c r="X424" s="25">
        <f t="shared" si="101"/>
        <v>3.4000000000000002E-3</v>
      </c>
      <c r="Y424" s="25"/>
      <c r="Z424" s="25"/>
      <c r="AA424" s="25"/>
      <c r="AB424" s="25">
        <v>-1.01E-3</v>
      </c>
      <c r="AC424" s="25">
        <f t="shared" si="102"/>
        <v>-3.9000000000000005E-4</v>
      </c>
    </row>
    <row r="425" spans="1:29" s="15" customFormat="1">
      <c r="A425" s="18">
        <v>673</v>
      </c>
      <c r="B425" s="25">
        <v>-2.1000000000000001E-4</v>
      </c>
      <c r="C425" s="25">
        <v>1.146E-2</v>
      </c>
      <c r="D425" s="25">
        <f t="shared" si="97"/>
        <v>1.1705E-2</v>
      </c>
      <c r="E425" s="25"/>
      <c r="F425" s="25"/>
      <c r="G425" s="25"/>
      <c r="H425" s="25">
        <v>9.4900000000000002E-3</v>
      </c>
      <c r="I425" s="25">
        <f t="shared" si="98"/>
        <v>9.7350000000000006E-3</v>
      </c>
      <c r="J425" s="25"/>
      <c r="K425" s="25"/>
      <c r="L425" s="25"/>
      <c r="M425" s="25">
        <v>5.2399999999999999E-3</v>
      </c>
      <c r="N425" s="25">
        <f t="shared" si="99"/>
        <v>5.4850000000000003E-3</v>
      </c>
      <c r="O425" s="25"/>
      <c r="P425" s="25"/>
      <c r="Q425" s="25"/>
      <c r="R425" s="25">
        <v>1.319E-2</v>
      </c>
      <c r="S425" s="25">
        <f t="shared" si="100"/>
        <v>1.3435000000000001E-2</v>
      </c>
      <c r="T425" s="25"/>
      <c r="U425" s="25"/>
      <c r="V425" s="25"/>
      <c r="W425" s="25">
        <v>3.1199999999999999E-3</v>
      </c>
      <c r="X425" s="25">
        <f t="shared" si="101"/>
        <v>3.3649999999999999E-3</v>
      </c>
      <c r="Y425" s="25"/>
      <c r="Z425" s="25"/>
      <c r="AA425" s="25"/>
      <c r="AB425" s="25">
        <v>-2.7999999999999998E-4</v>
      </c>
      <c r="AC425" s="25">
        <f t="shared" si="102"/>
        <v>-2.4499999999999999E-4</v>
      </c>
    </row>
    <row r="426" spans="1:29" s="15" customFormat="1">
      <c r="A426" s="18">
        <v>674</v>
      </c>
      <c r="B426" s="25">
        <v>1.1E-4</v>
      </c>
      <c r="C426" s="25">
        <v>1.149E-2</v>
      </c>
      <c r="D426" s="25">
        <f t="shared" si="97"/>
        <v>1.2E-2</v>
      </c>
      <c r="E426" s="25"/>
      <c r="F426" s="25"/>
      <c r="G426" s="25"/>
      <c r="H426" s="25">
        <v>9.4800000000000006E-3</v>
      </c>
      <c r="I426" s="25">
        <f t="shared" si="98"/>
        <v>9.9900000000000006E-3</v>
      </c>
      <c r="J426" s="25"/>
      <c r="K426" s="25"/>
      <c r="L426" s="25"/>
      <c r="M426" s="25">
        <v>5.2700000000000004E-3</v>
      </c>
      <c r="N426" s="25">
        <f t="shared" si="99"/>
        <v>5.7800000000000004E-3</v>
      </c>
      <c r="O426" s="25"/>
      <c r="P426" s="25"/>
      <c r="Q426" s="25"/>
      <c r="R426" s="25">
        <v>1.3100000000000001E-2</v>
      </c>
      <c r="S426" s="25">
        <f t="shared" si="100"/>
        <v>1.3610000000000001E-2</v>
      </c>
      <c r="T426" s="25"/>
      <c r="U426" s="25"/>
      <c r="V426" s="25"/>
      <c r="W426" s="25">
        <v>3.0100000000000001E-3</v>
      </c>
      <c r="X426" s="25">
        <f t="shared" si="101"/>
        <v>3.5200000000000001E-3</v>
      </c>
      <c r="Y426" s="25"/>
      <c r="Z426" s="25"/>
      <c r="AA426" s="25"/>
      <c r="AB426" s="25">
        <v>-1.1299999999999999E-3</v>
      </c>
      <c r="AC426" s="25">
        <f t="shared" si="102"/>
        <v>-5.0999999999999993E-4</v>
      </c>
    </row>
    <row r="427" spans="1:29" s="15" customFormat="1">
      <c r="A427" s="18">
        <v>675</v>
      </c>
      <c r="B427" s="25">
        <v>-1.7000000000000001E-4</v>
      </c>
      <c r="C427" s="25">
        <v>1.15E-2</v>
      </c>
      <c r="D427" s="25">
        <f t="shared" si="97"/>
        <v>1.1884499999999999E-2</v>
      </c>
      <c r="E427" s="25"/>
      <c r="F427" s="25"/>
      <c r="G427" s="25"/>
      <c r="H427" s="25">
        <v>9.5899999999999996E-3</v>
      </c>
      <c r="I427" s="25">
        <f t="shared" si="98"/>
        <v>9.974499999999999E-3</v>
      </c>
      <c r="J427" s="25"/>
      <c r="K427" s="25"/>
      <c r="L427" s="25"/>
      <c r="M427" s="25">
        <v>5.2599999999999999E-3</v>
      </c>
      <c r="N427" s="25">
        <f t="shared" si="99"/>
        <v>5.6445000000000002E-3</v>
      </c>
      <c r="O427" s="25"/>
      <c r="P427" s="25"/>
      <c r="Q427" s="25"/>
      <c r="R427" s="25">
        <v>1.3169999999999999E-2</v>
      </c>
      <c r="S427" s="25">
        <f t="shared" si="100"/>
        <v>1.3554499999999999E-2</v>
      </c>
      <c r="T427" s="25"/>
      <c r="U427" s="25"/>
      <c r="V427" s="25"/>
      <c r="W427" s="25">
        <v>3.0899999999999999E-3</v>
      </c>
      <c r="X427" s="25">
        <f t="shared" si="101"/>
        <v>3.4744999999999997E-3</v>
      </c>
      <c r="Y427" s="25"/>
      <c r="Z427" s="25"/>
      <c r="AA427" s="25"/>
      <c r="AB427" s="25">
        <v>-5.9900000000000003E-4</v>
      </c>
      <c r="AC427" s="25">
        <f t="shared" si="102"/>
        <v>-3.8450000000000002E-4</v>
      </c>
    </row>
    <row r="428" spans="1:29" s="15" customFormat="1">
      <c r="A428" s="18">
        <v>676</v>
      </c>
      <c r="B428" s="25">
        <v>1.2999999999999999E-4</v>
      </c>
      <c r="C428" s="25">
        <v>1.1690000000000001E-2</v>
      </c>
      <c r="D428" s="25">
        <f t="shared" si="97"/>
        <v>1.2045E-2</v>
      </c>
      <c r="E428" s="25"/>
      <c r="F428" s="25"/>
      <c r="G428" s="25"/>
      <c r="H428" s="25">
        <v>9.6100000000000005E-3</v>
      </c>
      <c r="I428" s="25">
        <f t="shared" si="98"/>
        <v>9.9649999999999999E-3</v>
      </c>
      <c r="J428" s="25"/>
      <c r="K428" s="25"/>
      <c r="L428" s="25"/>
      <c r="M428" s="25">
        <v>5.4099999999999999E-3</v>
      </c>
      <c r="N428" s="25">
        <f t="shared" si="99"/>
        <v>5.7650000000000002E-3</v>
      </c>
      <c r="O428" s="25"/>
      <c r="P428" s="25"/>
      <c r="Q428" s="25"/>
      <c r="R428" s="25">
        <v>1.323E-2</v>
      </c>
      <c r="S428" s="25">
        <f t="shared" si="100"/>
        <v>1.3585E-2</v>
      </c>
      <c r="T428" s="25"/>
      <c r="U428" s="25"/>
      <c r="V428" s="25"/>
      <c r="W428" s="25">
        <v>3.1199999999999999E-3</v>
      </c>
      <c r="X428" s="25">
        <f t="shared" si="101"/>
        <v>3.4749999999999998E-3</v>
      </c>
      <c r="Y428" s="25"/>
      <c r="Z428" s="25"/>
      <c r="AA428" s="25"/>
      <c r="AB428" s="25">
        <v>-8.4000000000000003E-4</v>
      </c>
      <c r="AC428" s="25">
        <f t="shared" si="102"/>
        <v>-3.5500000000000001E-4</v>
      </c>
    </row>
    <row r="429" spans="1:29" s="15" customFormat="1">
      <c r="A429" s="18">
        <v>677</v>
      </c>
      <c r="B429" s="25">
        <v>-8.0000000000000007E-5</v>
      </c>
      <c r="C429" s="25">
        <v>1.1469999999999999E-2</v>
      </c>
      <c r="D429" s="25">
        <f t="shared" si="97"/>
        <v>1.1795E-2</v>
      </c>
      <c r="E429" s="25"/>
      <c r="F429" s="25"/>
      <c r="G429" s="25"/>
      <c r="H429" s="25">
        <v>9.5899999999999996E-3</v>
      </c>
      <c r="I429" s="25">
        <f t="shared" si="98"/>
        <v>9.9150000000000002E-3</v>
      </c>
      <c r="J429" s="25"/>
      <c r="K429" s="25"/>
      <c r="L429" s="25"/>
      <c r="M429" s="25">
        <v>5.3299999999999997E-3</v>
      </c>
      <c r="N429" s="25">
        <f t="shared" si="99"/>
        <v>5.6549999999999994E-3</v>
      </c>
      <c r="O429" s="25"/>
      <c r="P429" s="25"/>
      <c r="Q429" s="25"/>
      <c r="R429" s="25">
        <v>1.3259999999999999E-2</v>
      </c>
      <c r="S429" s="25">
        <f t="shared" si="100"/>
        <v>1.3585E-2</v>
      </c>
      <c r="T429" s="25"/>
      <c r="U429" s="25"/>
      <c r="V429" s="25"/>
      <c r="W429" s="25">
        <v>3.1099999999999999E-3</v>
      </c>
      <c r="X429" s="25">
        <f t="shared" si="101"/>
        <v>3.4349999999999997E-3</v>
      </c>
      <c r="Y429" s="25"/>
      <c r="Z429" s="25"/>
      <c r="AA429" s="25"/>
      <c r="AB429" s="25">
        <v>-5.6999999999999998E-4</v>
      </c>
      <c r="AC429" s="25">
        <f t="shared" si="102"/>
        <v>-3.2499999999999999E-4</v>
      </c>
    </row>
    <row r="430" spans="1:29" s="15" customFormat="1">
      <c r="A430" s="18">
        <v>678</v>
      </c>
      <c r="B430" s="25">
        <v>-1.2E-4</v>
      </c>
      <c r="C430" s="25">
        <v>1.1509999999999999E-2</v>
      </c>
      <c r="D430" s="25">
        <f t="shared" si="97"/>
        <v>1.2064999999999999E-2</v>
      </c>
      <c r="E430" s="25"/>
      <c r="F430" s="25"/>
      <c r="G430" s="25"/>
      <c r="H430" s="25">
        <v>9.5300000000000003E-3</v>
      </c>
      <c r="I430" s="25">
        <f t="shared" si="98"/>
        <v>1.0085E-2</v>
      </c>
      <c r="J430" s="25"/>
      <c r="K430" s="25"/>
      <c r="L430" s="25"/>
      <c r="M430" s="25">
        <v>5.3299999999999997E-3</v>
      </c>
      <c r="N430" s="25">
        <f t="shared" si="99"/>
        <v>5.8849999999999996E-3</v>
      </c>
      <c r="O430" s="25"/>
      <c r="P430" s="25"/>
      <c r="Q430" s="25"/>
      <c r="R430" s="25">
        <v>1.32E-2</v>
      </c>
      <c r="S430" s="25">
        <f t="shared" si="100"/>
        <v>1.3755E-2</v>
      </c>
      <c r="T430" s="25"/>
      <c r="U430" s="25"/>
      <c r="V430" s="25"/>
      <c r="W430" s="25">
        <v>3.1099999999999999E-3</v>
      </c>
      <c r="X430" s="25">
        <f t="shared" si="101"/>
        <v>3.6649999999999999E-3</v>
      </c>
      <c r="Y430" s="25"/>
      <c r="Z430" s="25"/>
      <c r="AA430" s="25"/>
      <c r="AB430" s="25">
        <v>-9.8999999999999999E-4</v>
      </c>
      <c r="AC430" s="25">
        <f t="shared" si="102"/>
        <v>-5.5500000000000005E-4</v>
      </c>
    </row>
    <row r="431" spans="1:29" s="15" customFormat="1">
      <c r="A431" s="18">
        <v>679</v>
      </c>
      <c r="B431" s="25">
        <v>-1.4999999999999999E-4</v>
      </c>
      <c r="C431" s="25">
        <v>1.153E-2</v>
      </c>
      <c r="D431" s="25">
        <f t="shared" si="97"/>
        <v>1.1955E-2</v>
      </c>
      <c r="E431" s="25"/>
      <c r="F431" s="25"/>
      <c r="G431" s="25"/>
      <c r="H431" s="25">
        <v>9.5300000000000003E-3</v>
      </c>
      <c r="I431" s="25">
        <f t="shared" si="98"/>
        <v>9.9550000000000003E-3</v>
      </c>
      <c r="J431" s="25"/>
      <c r="K431" s="25"/>
      <c r="L431" s="25"/>
      <c r="M431" s="25">
        <v>5.2700000000000004E-3</v>
      </c>
      <c r="N431" s="25">
        <f t="shared" si="99"/>
        <v>5.6950000000000004E-3</v>
      </c>
      <c r="O431" s="25"/>
      <c r="P431" s="25"/>
      <c r="Q431" s="25"/>
      <c r="R431" s="25">
        <v>1.3180000000000001E-2</v>
      </c>
      <c r="S431" s="25">
        <f t="shared" si="100"/>
        <v>1.3605000000000001E-2</v>
      </c>
      <c r="T431" s="25"/>
      <c r="U431" s="25"/>
      <c r="V431" s="25"/>
      <c r="W431" s="25">
        <v>3.16E-3</v>
      </c>
      <c r="X431" s="25">
        <f t="shared" si="101"/>
        <v>3.5850000000000001E-3</v>
      </c>
      <c r="Y431" s="25"/>
      <c r="Z431" s="25"/>
      <c r="AA431" s="25"/>
      <c r="AB431" s="25">
        <v>-6.9999999999999999E-4</v>
      </c>
      <c r="AC431" s="25">
        <f t="shared" si="102"/>
        <v>-4.2499999999999998E-4</v>
      </c>
    </row>
    <row r="432" spans="1:29" s="15" customFormat="1">
      <c r="A432" s="18">
        <v>680</v>
      </c>
      <c r="B432" s="25">
        <v>0</v>
      </c>
      <c r="C432" s="25">
        <v>1.157E-2</v>
      </c>
      <c r="D432" s="25">
        <f t="shared" si="97"/>
        <v>1.1980000000000001E-2</v>
      </c>
      <c r="E432" s="25"/>
      <c r="F432" s="25"/>
      <c r="G432" s="25"/>
      <c r="H432" s="25">
        <v>9.7400000000000004E-3</v>
      </c>
      <c r="I432" s="25">
        <f t="shared" si="98"/>
        <v>1.0150000000000001E-2</v>
      </c>
      <c r="J432" s="25"/>
      <c r="K432" s="25"/>
      <c r="L432" s="25"/>
      <c r="M432" s="25">
        <v>5.3E-3</v>
      </c>
      <c r="N432" s="25">
        <f t="shared" si="99"/>
        <v>5.7099999999999998E-3</v>
      </c>
      <c r="O432" s="25"/>
      <c r="P432" s="25"/>
      <c r="Q432" s="25"/>
      <c r="R432" s="25">
        <v>1.332E-2</v>
      </c>
      <c r="S432" s="25">
        <f t="shared" si="100"/>
        <v>1.3730000000000001E-2</v>
      </c>
      <c r="T432" s="25"/>
      <c r="U432" s="25"/>
      <c r="V432" s="25"/>
      <c r="W432" s="25">
        <v>3.0799999999999998E-3</v>
      </c>
      <c r="X432" s="25">
        <f t="shared" si="101"/>
        <v>3.49E-3</v>
      </c>
      <c r="Y432" s="25"/>
      <c r="Z432" s="25"/>
      <c r="AA432" s="25"/>
      <c r="AB432" s="25">
        <v>-8.1999999999999998E-4</v>
      </c>
      <c r="AC432" s="25">
        <f t="shared" si="102"/>
        <v>-4.0999999999999999E-4</v>
      </c>
    </row>
    <row r="433" spans="1:29" s="15" customFormat="1">
      <c r="A433" s="18">
        <v>681</v>
      </c>
      <c r="B433" s="25">
        <v>-5.0000000000000002E-5</v>
      </c>
      <c r="C433" s="25">
        <v>1.145E-2</v>
      </c>
      <c r="D433" s="25">
        <f t="shared" si="97"/>
        <v>1.1825E-2</v>
      </c>
      <c r="E433" s="25"/>
      <c r="F433" s="25"/>
      <c r="G433" s="25"/>
      <c r="H433" s="25">
        <v>9.4599999999999997E-3</v>
      </c>
      <c r="I433" s="25">
        <f t="shared" si="98"/>
        <v>9.835E-3</v>
      </c>
      <c r="J433" s="25"/>
      <c r="K433" s="25"/>
      <c r="L433" s="25"/>
      <c r="M433" s="25">
        <v>5.2300000000000003E-3</v>
      </c>
      <c r="N433" s="25">
        <f t="shared" si="99"/>
        <v>5.6050000000000006E-3</v>
      </c>
      <c r="O433" s="25"/>
      <c r="P433" s="25"/>
      <c r="Q433" s="25"/>
      <c r="R433" s="25">
        <v>1.306E-2</v>
      </c>
      <c r="S433" s="25">
        <f t="shared" si="100"/>
        <v>1.3435000000000001E-2</v>
      </c>
      <c r="T433" s="25"/>
      <c r="U433" s="25"/>
      <c r="V433" s="25"/>
      <c r="W433" s="25">
        <v>3.0799999999999998E-3</v>
      </c>
      <c r="X433" s="25">
        <f t="shared" si="101"/>
        <v>3.4549999999999997E-3</v>
      </c>
      <c r="Y433" s="25"/>
      <c r="Z433" s="25"/>
      <c r="AA433" s="25"/>
      <c r="AB433" s="25">
        <v>-6.9999999999999999E-4</v>
      </c>
      <c r="AC433" s="25">
        <f t="shared" si="102"/>
        <v>-3.7500000000000001E-4</v>
      </c>
    </row>
    <row r="434" spans="1:29" s="15" customFormat="1">
      <c r="A434" s="18">
        <v>682</v>
      </c>
      <c r="B434" s="25">
        <v>-4.0000000000000003E-5</v>
      </c>
      <c r="C434" s="25">
        <v>1.1679999999999999E-2</v>
      </c>
      <c r="D434" s="25">
        <f t="shared" si="97"/>
        <v>1.2135E-2</v>
      </c>
      <c r="E434" s="25"/>
      <c r="F434" s="25"/>
      <c r="G434" s="25"/>
      <c r="H434" s="25">
        <v>9.6100000000000005E-3</v>
      </c>
      <c r="I434" s="25">
        <f t="shared" si="98"/>
        <v>1.0065000000000001E-2</v>
      </c>
      <c r="J434" s="25"/>
      <c r="K434" s="25"/>
      <c r="L434" s="25"/>
      <c r="M434" s="25">
        <v>5.3400000000000001E-3</v>
      </c>
      <c r="N434" s="25">
        <f t="shared" si="99"/>
        <v>5.7949999999999998E-3</v>
      </c>
      <c r="O434" s="25"/>
      <c r="P434" s="25"/>
      <c r="Q434" s="25"/>
      <c r="R434" s="25">
        <v>1.312E-2</v>
      </c>
      <c r="S434" s="25">
        <f t="shared" si="100"/>
        <v>1.3575E-2</v>
      </c>
      <c r="T434" s="25"/>
      <c r="U434" s="25"/>
      <c r="V434" s="25"/>
      <c r="W434" s="25">
        <v>3.0200000000000001E-3</v>
      </c>
      <c r="X434" s="25">
        <f t="shared" si="101"/>
        <v>3.4750000000000002E-3</v>
      </c>
      <c r="Y434" s="25"/>
      <c r="Z434" s="25"/>
      <c r="AA434" s="25"/>
      <c r="AB434" s="25">
        <v>-8.7000000000000001E-4</v>
      </c>
      <c r="AC434" s="25">
        <f t="shared" si="102"/>
        <v>-4.55E-4</v>
      </c>
    </row>
    <row r="435" spans="1:29" s="15" customFormat="1">
      <c r="A435" s="18">
        <v>683</v>
      </c>
      <c r="B435" s="25">
        <v>-1.0000000000000001E-5</v>
      </c>
      <c r="C435" s="25">
        <v>1.1390000000000001E-2</v>
      </c>
      <c r="D435" s="25">
        <f t="shared" si="97"/>
        <v>1.1745E-2</v>
      </c>
      <c r="E435" s="25"/>
      <c r="F435" s="25"/>
      <c r="G435" s="25"/>
      <c r="H435" s="25">
        <v>9.5490000000000002E-3</v>
      </c>
      <c r="I435" s="25">
        <f t="shared" si="98"/>
        <v>9.9039999999999996E-3</v>
      </c>
      <c r="J435" s="25"/>
      <c r="K435" s="25"/>
      <c r="L435" s="25"/>
      <c r="M435" s="25">
        <v>5.1999999999999998E-3</v>
      </c>
      <c r="N435" s="25">
        <f t="shared" si="99"/>
        <v>5.555E-3</v>
      </c>
      <c r="O435" s="25"/>
      <c r="P435" s="25"/>
      <c r="Q435" s="25"/>
      <c r="R435" s="25">
        <v>1.302E-2</v>
      </c>
      <c r="S435" s="25">
        <f t="shared" si="100"/>
        <v>1.3375E-2</v>
      </c>
      <c r="T435" s="25"/>
      <c r="U435" s="25"/>
      <c r="V435" s="25"/>
      <c r="W435" s="25">
        <v>3.0300000000000001E-3</v>
      </c>
      <c r="X435" s="25">
        <f t="shared" si="101"/>
        <v>3.385E-3</v>
      </c>
      <c r="Y435" s="25"/>
      <c r="Z435" s="25"/>
      <c r="AA435" s="25"/>
      <c r="AB435" s="25">
        <v>-6.9999999999999999E-4</v>
      </c>
      <c r="AC435" s="25">
        <f t="shared" si="102"/>
        <v>-3.5500000000000001E-4</v>
      </c>
    </row>
    <row r="436" spans="1:29" s="15" customFormat="1">
      <c r="A436" s="18">
        <v>684</v>
      </c>
      <c r="B436" s="25">
        <v>4.0000000000000003E-5</v>
      </c>
      <c r="C436" s="25">
        <v>1.1379999999999999E-2</v>
      </c>
      <c r="D436" s="25">
        <f t="shared" si="97"/>
        <v>1.1755E-2</v>
      </c>
      <c r="E436" s="25"/>
      <c r="F436" s="25"/>
      <c r="G436" s="25"/>
      <c r="H436" s="25">
        <v>9.5700000000000004E-3</v>
      </c>
      <c r="I436" s="25">
        <f t="shared" si="98"/>
        <v>9.9450000000000007E-3</v>
      </c>
      <c r="J436" s="25"/>
      <c r="K436" s="25"/>
      <c r="L436" s="25"/>
      <c r="M436" s="25">
        <v>5.2399999999999999E-3</v>
      </c>
      <c r="N436" s="25">
        <f t="shared" si="99"/>
        <v>5.6150000000000002E-3</v>
      </c>
      <c r="O436" s="25"/>
      <c r="P436" s="25"/>
      <c r="Q436" s="25"/>
      <c r="R436" s="25">
        <v>1.303E-2</v>
      </c>
      <c r="S436" s="25">
        <f t="shared" si="100"/>
        <v>1.3405E-2</v>
      </c>
      <c r="T436" s="25"/>
      <c r="U436" s="25"/>
      <c r="V436" s="25"/>
      <c r="W436" s="25">
        <v>3.15E-3</v>
      </c>
      <c r="X436" s="25">
        <f t="shared" si="101"/>
        <v>3.5249999999999999E-3</v>
      </c>
      <c r="Y436" s="25"/>
      <c r="Z436" s="25"/>
      <c r="AA436" s="25"/>
      <c r="AB436" s="25">
        <v>-7.9000000000000001E-4</v>
      </c>
      <c r="AC436" s="25">
        <f t="shared" si="102"/>
        <v>-3.7500000000000001E-4</v>
      </c>
    </row>
    <row r="437" spans="1:29" s="15" customFormat="1">
      <c r="A437" s="18">
        <v>685</v>
      </c>
      <c r="B437" s="25">
        <v>1.0000000000000001E-5</v>
      </c>
      <c r="C437" s="25">
        <v>1.1339999999999999E-2</v>
      </c>
      <c r="D437" s="25">
        <f t="shared" si="97"/>
        <v>1.1665E-2</v>
      </c>
      <c r="E437" s="25"/>
      <c r="F437" s="25"/>
      <c r="G437" s="25"/>
      <c r="H437" s="25">
        <v>9.5989999999999999E-3</v>
      </c>
      <c r="I437" s="25">
        <f t="shared" si="98"/>
        <v>9.9240000000000005E-3</v>
      </c>
      <c r="J437" s="25"/>
      <c r="K437" s="25"/>
      <c r="L437" s="25"/>
      <c r="M437" s="25">
        <v>5.1900000000000002E-3</v>
      </c>
      <c r="N437" s="25">
        <f t="shared" si="99"/>
        <v>5.5149999999999999E-3</v>
      </c>
      <c r="O437" s="25"/>
      <c r="P437" s="25"/>
      <c r="Q437" s="25"/>
      <c r="R437" s="25">
        <v>1.291E-2</v>
      </c>
      <c r="S437" s="25">
        <f t="shared" si="100"/>
        <v>1.3235E-2</v>
      </c>
      <c r="T437" s="25"/>
      <c r="U437" s="25"/>
      <c r="V437" s="25"/>
      <c r="W437" s="25">
        <v>3.0899999999999999E-3</v>
      </c>
      <c r="X437" s="25">
        <f t="shared" si="101"/>
        <v>3.4149999999999996E-3</v>
      </c>
      <c r="Y437" s="25"/>
      <c r="Z437" s="25"/>
      <c r="AA437" s="25"/>
      <c r="AB437" s="25">
        <v>-6.6E-4</v>
      </c>
      <c r="AC437" s="25">
        <f t="shared" si="102"/>
        <v>-3.2499999999999999E-4</v>
      </c>
    </row>
    <row r="438" spans="1:29" s="15" customFormat="1">
      <c r="A438" s="18">
        <v>686</v>
      </c>
      <c r="B438" s="25">
        <v>-2.0000000000000002E-5</v>
      </c>
      <c r="C438" s="25">
        <v>1.132E-2</v>
      </c>
      <c r="D438" s="25">
        <f t="shared" si="97"/>
        <v>1.1655E-2</v>
      </c>
      <c r="E438" s="25"/>
      <c r="F438" s="25"/>
      <c r="G438" s="25"/>
      <c r="H438" s="25">
        <v>9.5300000000000003E-3</v>
      </c>
      <c r="I438" s="25">
        <f t="shared" si="98"/>
        <v>9.8650000000000005E-3</v>
      </c>
      <c r="J438" s="25"/>
      <c r="K438" s="25"/>
      <c r="L438" s="25"/>
      <c r="M438" s="25">
        <v>5.1900000000000002E-3</v>
      </c>
      <c r="N438" s="25">
        <f t="shared" si="99"/>
        <v>5.5250000000000004E-3</v>
      </c>
      <c r="O438" s="25"/>
      <c r="P438" s="25"/>
      <c r="Q438" s="25"/>
      <c r="R438" s="25">
        <v>1.2999999999999999E-2</v>
      </c>
      <c r="S438" s="25">
        <f t="shared" si="100"/>
        <v>1.3335E-2</v>
      </c>
      <c r="T438" s="25"/>
      <c r="U438" s="25"/>
      <c r="V438" s="25"/>
      <c r="W438" s="25">
        <v>3.0699999999999998E-3</v>
      </c>
      <c r="X438" s="25">
        <f t="shared" si="101"/>
        <v>3.405E-3</v>
      </c>
      <c r="Y438" s="25"/>
      <c r="Z438" s="25"/>
      <c r="AA438" s="25"/>
      <c r="AB438" s="25">
        <v>-6.4999999999999997E-4</v>
      </c>
      <c r="AC438" s="25">
        <f t="shared" si="102"/>
        <v>-3.3500000000000001E-4</v>
      </c>
    </row>
    <row r="439" spans="1:29" s="15" customFormat="1">
      <c r="A439" s="18">
        <v>687</v>
      </c>
      <c r="B439" s="25">
        <v>-6.8999999999999997E-5</v>
      </c>
      <c r="C439" s="25">
        <v>1.1379999999999999E-2</v>
      </c>
      <c r="D439" s="25">
        <f t="shared" si="97"/>
        <v>1.1759499999999999E-2</v>
      </c>
      <c r="E439" s="25"/>
      <c r="F439" s="25"/>
      <c r="G439" s="25"/>
      <c r="H439" s="25">
        <v>9.6900000000000007E-3</v>
      </c>
      <c r="I439" s="25">
        <f t="shared" si="98"/>
        <v>1.00695E-2</v>
      </c>
      <c r="J439" s="25"/>
      <c r="K439" s="25"/>
      <c r="L439" s="25"/>
      <c r="M439" s="25">
        <v>5.2199999999999998E-3</v>
      </c>
      <c r="N439" s="25">
        <f t="shared" si="99"/>
        <v>5.5994999999999994E-3</v>
      </c>
      <c r="O439" s="25"/>
      <c r="P439" s="25"/>
      <c r="Q439" s="25"/>
      <c r="R439" s="25">
        <v>1.2930000000000001E-2</v>
      </c>
      <c r="S439" s="25">
        <f t="shared" si="100"/>
        <v>1.33095E-2</v>
      </c>
      <c r="T439" s="25"/>
      <c r="U439" s="25"/>
      <c r="V439" s="25"/>
      <c r="W439" s="25">
        <v>3.0699999999999998E-3</v>
      </c>
      <c r="X439" s="25">
        <f t="shared" si="101"/>
        <v>3.4494999999999999E-3</v>
      </c>
      <c r="Y439" s="25"/>
      <c r="Z439" s="25"/>
      <c r="AA439" s="25"/>
      <c r="AB439" s="25">
        <v>-6.8999999999999997E-4</v>
      </c>
      <c r="AC439" s="25">
        <f t="shared" si="102"/>
        <v>-3.7949999999999995E-4</v>
      </c>
    </row>
    <row r="440" spans="1:29" s="15" customFormat="1">
      <c r="A440" s="18">
        <v>688</v>
      </c>
      <c r="B440" s="25">
        <v>-6.8999999999999997E-5</v>
      </c>
      <c r="C440" s="25">
        <v>1.1299999999999999E-2</v>
      </c>
      <c r="D440" s="25">
        <f t="shared" si="97"/>
        <v>1.1724499999999999E-2</v>
      </c>
      <c r="E440" s="25"/>
      <c r="F440" s="25"/>
      <c r="G440" s="25"/>
      <c r="H440" s="25">
        <v>9.5899999999999996E-3</v>
      </c>
      <c r="I440" s="25">
        <f t="shared" si="98"/>
        <v>1.0014499999999999E-2</v>
      </c>
      <c r="J440" s="25"/>
      <c r="K440" s="25"/>
      <c r="L440" s="25"/>
      <c r="M440" s="25">
        <v>5.1000000000000004E-3</v>
      </c>
      <c r="N440" s="25">
        <f t="shared" si="99"/>
        <v>5.5244999999999999E-3</v>
      </c>
      <c r="O440" s="25"/>
      <c r="P440" s="25"/>
      <c r="Q440" s="25"/>
      <c r="R440" s="25">
        <v>1.2840000000000001E-2</v>
      </c>
      <c r="S440" s="25">
        <f t="shared" si="100"/>
        <v>1.32645E-2</v>
      </c>
      <c r="T440" s="25"/>
      <c r="U440" s="25"/>
      <c r="V440" s="25"/>
      <c r="W440" s="25">
        <v>3.0200000000000001E-3</v>
      </c>
      <c r="X440" s="25">
        <f t="shared" si="101"/>
        <v>3.4445000000000001E-3</v>
      </c>
      <c r="Y440" s="25"/>
      <c r="Z440" s="25"/>
      <c r="AA440" s="25"/>
      <c r="AB440" s="25">
        <v>-7.7999999999999999E-4</v>
      </c>
      <c r="AC440" s="25">
        <f t="shared" si="102"/>
        <v>-4.2449999999999996E-4</v>
      </c>
    </row>
    <row r="441" spans="1:29" s="15" customFormat="1">
      <c r="A441" s="18">
        <v>689</v>
      </c>
      <c r="B441" s="25">
        <v>0</v>
      </c>
      <c r="C441" s="25">
        <v>1.132E-2</v>
      </c>
      <c r="D441" s="25">
        <f t="shared" si="97"/>
        <v>1.1675E-2</v>
      </c>
      <c r="E441" s="25"/>
      <c r="F441" s="25"/>
      <c r="G441" s="25"/>
      <c r="H441" s="25">
        <v>9.6100000000000005E-3</v>
      </c>
      <c r="I441" s="25">
        <f t="shared" si="98"/>
        <v>9.9649999999999999E-3</v>
      </c>
      <c r="J441" s="25"/>
      <c r="K441" s="25"/>
      <c r="L441" s="25"/>
      <c r="M441" s="25">
        <v>5.1399999999999996E-3</v>
      </c>
      <c r="N441" s="25">
        <f t="shared" si="99"/>
        <v>5.4949999999999999E-3</v>
      </c>
      <c r="O441" s="25"/>
      <c r="P441" s="25"/>
      <c r="Q441" s="25"/>
      <c r="R441" s="25">
        <v>1.286E-2</v>
      </c>
      <c r="S441" s="25">
        <f t="shared" si="100"/>
        <v>1.3214999999999999E-2</v>
      </c>
      <c r="T441" s="25"/>
      <c r="U441" s="25"/>
      <c r="V441" s="25"/>
      <c r="W441" s="25">
        <v>3.0100000000000001E-3</v>
      </c>
      <c r="X441" s="25">
        <f t="shared" si="101"/>
        <v>3.3649999999999999E-3</v>
      </c>
      <c r="Y441" s="25"/>
      <c r="Z441" s="25"/>
      <c r="AA441" s="25"/>
      <c r="AB441" s="25">
        <v>-7.1000000000000002E-4</v>
      </c>
      <c r="AC441" s="25">
        <f t="shared" si="102"/>
        <v>-3.5500000000000001E-4</v>
      </c>
    </row>
    <row r="442" spans="1:29" s="15" customFormat="1">
      <c r="A442" s="18">
        <v>690</v>
      </c>
      <c r="B442" s="25">
        <v>-1.1E-4</v>
      </c>
      <c r="C442" s="25">
        <v>1.119E-2</v>
      </c>
      <c r="D442" s="25">
        <f t="shared" si="97"/>
        <v>1.1635E-2</v>
      </c>
      <c r="E442" s="25"/>
      <c r="F442" s="25"/>
      <c r="G442" s="25"/>
      <c r="H442" s="25">
        <v>9.4800000000000006E-3</v>
      </c>
      <c r="I442" s="25">
        <f t="shared" si="98"/>
        <v>9.9249999999999998E-3</v>
      </c>
      <c r="J442" s="25"/>
      <c r="K442" s="25"/>
      <c r="L442" s="25"/>
      <c r="M442" s="25">
        <v>5.0600000000000003E-3</v>
      </c>
      <c r="N442" s="25">
        <f t="shared" si="99"/>
        <v>5.5050000000000003E-3</v>
      </c>
      <c r="O442" s="25"/>
      <c r="P442" s="25"/>
      <c r="Q442" s="25"/>
      <c r="R442" s="25">
        <v>1.2789999999999999E-2</v>
      </c>
      <c r="S442" s="25">
        <f t="shared" si="100"/>
        <v>1.3234999999999999E-2</v>
      </c>
      <c r="T442" s="25"/>
      <c r="U442" s="25"/>
      <c r="V442" s="25"/>
      <c r="W442" s="25">
        <v>3.0000000000000001E-3</v>
      </c>
      <c r="X442" s="25">
        <f t="shared" si="101"/>
        <v>3.4450000000000001E-3</v>
      </c>
      <c r="Y442" s="25"/>
      <c r="Z442" s="25"/>
      <c r="AA442" s="25"/>
      <c r="AB442" s="25">
        <v>-7.7999999999999999E-4</v>
      </c>
      <c r="AC442" s="25">
        <f t="shared" si="102"/>
        <v>-4.4499999999999997E-4</v>
      </c>
    </row>
    <row r="443" spans="1:29" s="15" customFormat="1">
      <c r="A443" s="18">
        <v>691</v>
      </c>
      <c r="B443" s="25">
        <v>0</v>
      </c>
      <c r="C443" s="25">
        <v>1.1310000000000001E-2</v>
      </c>
      <c r="D443" s="25">
        <f t="shared" si="97"/>
        <v>1.1685000000000001E-2</v>
      </c>
      <c r="E443" s="25"/>
      <c r="F443" s="25"/>
      <c r="G443" s="25"/>
      <c r="H443" s="25">
        <v>9.6100000000000005E-3</v>
      </c>
      <c r="I443" s="25">
        <f t="shared" si="98"/>
        <v>9.9850000000000008E-3</v>
      </c>
      <c r="J443" s="25"/>
      <c r="K443" s="25"/>
      <c r="L443" s="25"/>
      <c r="M443" s="25">
        <v>5.11E-3</v>
      </c>
      <c r="N443" s="25">
        <f t="shared" si="99"/>
        <v>5.4850000000000003E-3</v>
      </c>
      <c r="O443" s="25"/>
      <c r="P443" s="25"/>
      <c r="Q443" s="25"/>
      <c r="R443" s="25">
        <v>1.282E-2</v>
      </c>
      <c r="S443" s="25">
        <f t="shared" si="100"/>
        <v>1.3195E-2</v>
      </c>
      <c r="T443" s="25"/>
      <c r="U443" s="25"/>
      <c r="V443" s="25"/>
      <c r="W443" s="25">
        <v>2.9499999999999999E-3</v>
      </c>
      <c r="X443" s="25">
        <f t="shared" si="101"/>
        <v>3.3249999999999998E-3</v>
      </c>
      <c r="Y443" s="25"/>
      <c r="Z443" s="25"/>
      <c r="AA443" s="25"/>
      <c r="AB443" s="25">
        <v>-7.5000000000000002E-4</v>
      </c>
      <c r="AC443" s="25">
        <f t="shared" si="102"/>
        <v>-3.7500000000000001E-4</v>
      </c>
    </row>
    <row r="444" spans="1:29" s="15" customFormat="1">
      <c r="A444" s="18">
        <v>692</v>
      </c>
      <c r="B444" s="25">
        <v>3.0000000000000001E-5</v>
      </c>
      <c r="C444" s="25">
        <v>1.124E-2</v>
      </c>
      <c r="D444" s="25">
        <f t="shared" si="97"/>
        <v>1.1594999999999999E-2</v>
      </c>
      <c r="E444" s="25"/>
      <c r="F444" s="25"/>
      <c r="G444" s="25"/>
      <c r="H444" s="25">
        <v>9.5090000000000001E-3</v>
      </c>
      <c r="I444" s="25">
        <f t="shared" si="98"/>
        <v>9.8639999999999995E-3</v>
      </c>
      <c r="J444" s="25"/>
      <c r="K444" s="25"/>
      <c r="L444" s="25"/>
      <c r="M444" s="25">
        <v>5.0699999999999999E-3</v>
      </c>
      <c r="N444" s="25">
        <f t="shared" si="99"/>
        <v>5.4250000000000001E-3</v>
      </c>
      <c r="O444" s="25"/>
      <c r="P444" s="25"/>
      <c r="Q444" s="25"/>
      <c r="R444" s="25">
        <v>1.272E-2</v>
      </c>
      <c r="S444" s="25">
        <f t="shared" si="100"/>
        <v>1.3075E-2</v>
      </c>
      <c r="T444" s="25"/>
      <c r="U444" s="25"/>
      <c r="V444" s="25"/>
      <c r="W444" s="25">
        <v>2.96E-3</v>
      </c>
      <c r="X444" s="25">
        <f t="shared" si="101"/>
        <v>3.3149999999999998E-3</v>
      </c>
      <c r="Y444" s="25"/>
      <c r="Z444" s="25"/>
      <c r="AA444" s="25"/>
      <c r="AB444" s="25">
        <v>-7.3999999999999999E-4</v>
      </c>
      <c r="AC444" s="25">
        <f t="shared" si="102"/>
        <v>-3.5500000000000001E-4</v>
      </c>
    </row>
    <row r="445" spans="1:29" s="15" customFormat="1">
      <c r="A445" s="18">
        <v>693</v>
      </c>
      <c r="B445" s="25">
        <v>-8.0000000000000007E-5</v>
      </c>
      <c r="C445" s="25">
        <v>1.1169999999999999E-2</v>
      </c>
      <c r="D445" s="25">
        <f t="shared" si="97"/>
        <v>1.1594999999999999E-2</v>
      </c>
      <c r="E445" s="25"/>
      <c r="F445" s="25"/>
      <c r="G445" s="25"/>
      <c r="H445" s="25">
        <v>9.4900000000000002E-3</v>
      </c>
      <c r="I445" s="25">
        <f t="shared" si="98"/>
        <v>9.9150000000000002E-3</v>
      </c>
      <c r="J445" s="25"/>
      <c r="K445" s="25"/>
      <c r="L445" s="25"/>
      <c r="M445" s="25">
        <v>4.9800000000000001E-3</v>
      </c>
      <c r="N445" s="25">
        <f t="shared" si="99"/>
        <v>5.4050000000000001E-3</v>
      </c>
      <c r="O445" s="25"/>
      <c r="P445" s="25"/>
      <c r="Q445" s="25"/>
      <c r="R445" s="25">
        <v>1.2619999999999999E-2</v>
      </c>
      <c r="S445" s="25">
        <f t="shared" si="100"/>
        <v>1.3044999999999999E-2</v>
      </c>
      <c r="T445" s="25"/>
      <c r="U445" s="25"/>
      <c r="V445" s="25"/>
      <c r="W445" s="25">
        <v>2.9299999999999999E-3</v>
      </c>
      <c r="X445" s="25">
        <f t="shared" si="101"/>
        <v>3.3549999999999999E-3</v>
      </c>
      <c r="Y445" s="25"/>
      <c r="Z445" s="25"/>
      <c r="AA445" s="25"/>
      <c r="AB445" s="25">
        <v>-7.6999999999999996E-4</v>
      </c>
      <c r="AC445" s="25">
        <f t="shared" si="102"/>
        <v>-4.2499999999999998E-4</v>
      </c>
    </row>
    <row r="446" spans="1:29" s="15" customFormat="1">
      <c r="A446" s="18">
        <v>694</v>
      </c>
      <c r="B446" s="25">
        <v>-5.0000000000000002E-5</v>
      </c>
      <c r="C446" s="25">
        <v>1.1169999999999999E-2</v>
      </c>
      <c r="D446" s="25">
        <f t="shared" si="97"/>
        <v>1.1609999999999999E-2</v>
      </c>
      <c r="E446" s="25"/>
      <c r="F446" s="25"/>
      <c r="G446" s="25"/>
      <c r="H446" s="25">
        <v>9.4999999999999998E-3</v>
      </c>
      <c r="I446" s="25">
        <f t="shared" si="98"/>
        <v>9.9399999999999992E-3</v>
      </c>
      <c r="J446" s="25"/>
      <c r="K446" s="25"/>
      <c r="L446" s="25"/>
      <c r="M446" s="25">
        <v>5.0200000000000002E-3</v>
      </c>
      <c r="N446" s="25">
        <f t="shared" si="99"/>
        <v>5.4600000000000004E-3</v>
      </c>
      <c r="O446" s="25"/>
      <c r="P446" s="25"/>
      <c r="Q446" s="25"/>
      <c r="R446" s="25">
        <v>1.26E-2</v>
      </c>
      <c r="S446" s="25">
        <f t="shared" si="100"/>
        <v>1.304E-2</v>
      </c>
      <c r="T446" s="25"/>
      <c r="U446" s="25"/>
      <c r="V446" s="25"/>
      <c r="W446" s="25">
        <v>2.8600000000000001E-3</v>
      </c>
      <c r="X446" s="25">
        <f t="shared" si="101"/>
        <v>3.3E-3</v>
      </c>
      <c r="Y446" s="25"/>
      <c r="Z446" s="25"/>
      <c r="AA446" s="25"/>
      <c r="AB446" s="25">
        <v>-8.3000000000000001E-4</v>
      </c>
      <c r="AC446" s="25">
        <f t="shared" si="102"/>
        <v>-4.4000000000000002E-4</v>
      </c>
    </row>
    <row r="447" spans="1:29" s="15" customFormat="1">
      <c r="A447" s="18">
        <v>695</v>
      </c>
      <c r="B447" s="25">
        <v>-4.0000000000000003E-5</v>
      </c>
      <c r="C447" s="25">
        <v>1.1089999999999999E-2</v>
      </c>
      <c r="D447" s="25">
        <f t="shared" si="97"/>
        <v>1.1464999999999999E-2</v>
      </c>
      <c r="E447" s="25"/>
      <c r="F447" s="25"/>
      <c r="G447" s="25"/>
      <c r="H447" s="25">
        <v>9.4289999999999999E-3</v>
      </c>
      <c r="I447" s="25">
        <f t="shared" si="98"/>
        <v>9.8040000000000002E-3</v>
      </c>
      <c r="J447" s="25"/>
      <c r="K447" s="25"/>
      <c r="L447" s="25"/>
      <c r="M447" s="25">
        <v>4.9100000000000003E-3</v>
      </c>
      <c r="N447" s="25">
        <f t="shared" si="99"/>
        <v>5.2850000000000006E-3</v>
      </c>
      <c r="O447" s="25"/>
      <c r="P447" s="25"/>
      <c r="Q447" s="25"/>
      <c r="R447" s="25">
        <v>1.2579999999999999E-2</v>
      </c>
      <c r="S447" s="25">
        <f t="shared" si="100"/>
        <v>1.2955E-2</v>
      </c>
      <c r="T447" s="25"/>
      <c r="U447" s="25"/>
      <c r="V447" s="25"/>
      <c r="W447" s="25">
        <v>2.81E-3</v>
      </c>
      <c r="X447" s="25">
        <f t="shared" si="101"/>
        <v>3.1849999999999999E-3</v>
      </c>
      <c r="Y447" s="25"/>
      <c r="Z447" s="25"/>
      <c r="AA447" s="25"/>
      <c r="AB447" s="25">
        <v>-7.1000000000000002E-4</v>
      </c>
      <c r="AC447" s="25">
        <f t="shared" si="102"/>
        <v>-3.7500000000000001E-4</v>
      </c>
    </row>
    <row r="448" spans="1:29" s="15" customFormat="1">
      <c r="A448" s="18">
        <v>696</v>
      </c>
      <c r="B448" s="25">
        <v>4.0000000000000003E-5</v>
      </c>
      <c r="C448" s="25">
        <v>1.1089999999999999E-2</v>
      </c>
      <c r="D448" s="25">
        <f t="shared" si="97"/>
        <v>1.1439999999999999E-2</v>
      </c>
      <c r="E448" s="25"/>
      <c r="F448" s="25"/>
      <c r="G448" s="25"/>
      <c r="H448" s="25">
        <v>9.41E-3</v>
      </c>
      <c r="I448" s="25">
        <f t="shared" si="98"/>
        <v>9.7599999999999996E-3</v>
      </c>
      <c r="J448" s="25"/>
      <c r="K448" s="25"/>
      <c r="L448" s="25"/>
      <c r="M448" s="25">
        <v>4.9300000000000004E-3</v>
      </c>
      <c r="N448" s="25">
        <f t="shared" si="99"/>
        <v>5.28E-3</v>
      </c>
      <c r="O448" s="25"/>
      <c r="P448" s="25"/>
      <c r="Q448" s="25"/>
      <c r="R448" s="25">
        <v>1.259E-2</v>
      </c>
      <c r="S448" s="25">
        <f t="shared" si="100"/>
        <v>1.294E-2</v>
      </c>
      <c r="T448" s="25"/>
      <c r="U448" s="25"/>
      <c r="V448" s="25"/>
      <c r="W448" s="25">
        <v>2.8300000000000001E-3</v>
      </c>
      <c r="X448" s="25">
        <f t="shared" si="101"/>
        <v>3.1800000000000001E-3</v>
      </c>
      <c r="Y448" s="25"/>
      <c r="Z448" s="25"/>
      <c r="AA448" s="25"/>
      <c r="AB448" s="25">
        <v>-7.3999999999999999E-4</v>
      </c>
      <c r="AC448" s="25">
        <f t="shared" si="102"/>
        <v>-3.5E-4</v>
      </c>
    </row>
    <row r="449" spans="1:29" s="15" customFormat="1">
      <c r="A449" s="18">
        <v>697</v>
      </c>
      <c r="B449" s="25">
        <v>0</v>
      </c>
      <c r="C449" s="25">
        <v>1.106E-2</v>
      </c>
      <c r="D449" s="25">
        <f t="shared" si="97"/>
        <v>1.1405E-2</v>
      </c>
      <c r="E449" s="25"/>
      <c r="F449" s="25"/>
      <c r="G449" s="25"/>
      <c r="H449" s="25">
        <v>9.5200000000000007E-3</v>
      </c>
      <c r="I449" s="25">
        <f t="shared" si="98"/>
        <v>9.8650000000000005E-3</v>
      </c>
      <c r="J449" s="25"/>
      <c r="K449" s="25"/>
      <c r="L449" s="25"/>
      <c r="M449" s="25">
        <v>4.8900000000000002E-3</v>
      </c>
      <c r="N449" s="25">
        <f t="shared" si="99"/>
        <v>5.2350000000000001E-3</v>
      </c>
      <c r="O449" s="25"/>
      <c r="P449" s="25"/>
      <c r="Q449" s="25"/>
      <c r="R449" s="25">
        <v>1.257E-2</v>
      </c>
      <c r="S449" s="25">
        <f t="shared" si="100"/>
        <v>1.2914999999999999E-2</v>
      </c>
      <c r="T449" s="25"/>
      <c r="U449" s="25"/>
      <c r="V449" s="25"/>
      <c r="W449" s="25">
        <v>2.7299999999999998E-3</v>
      </c>
      <c r="X449" s="25">
        <f t="shared" si="101"/>
        <v>3.0749999999999996E-3</v>
      </c>
      <c r="Y449" s="25"/>
      <c r="Z449" s="25"/>
      <c r="AA449" s="25"/>
      <c r="AB449" s="25">
        <v>-6.8999999999999997E-4</v>
      </c>
      <c r="AC449" s="25">
        <f t="shared" si="102"/>
        <v>-3.4499999999999998E-4</v>
      </c>
    </row>
    <row r="450" spans="1:29" s="15" customFormat="1">
      <c r="A450" s="18">
        <v>698</v>
      </c>
      <c r="B450" s="25">
        <v>5.0000000000000002E-5</v>
      </c>
      <c r="C450" s="25">
        <v>1.1089999999999999E-2</v>
      </c>
      <c r="D450" s="25">
        <f t="shared" si="97"/>
        <v>1.1449999999999998E-2</v>
      </c>
      <c r="E450" s="25"/>
      <c r="F450" s="25"/>
      <c r="G450" s="25"/>
      <c r="H450" s="25">
        <v>9.4599999999999997E-3</v>
      </c>
      <c r="I450" s="25">
        <f t="shared" si="98"/>
        <v>9.8199999999999989E-3</v>
      </c>
      <c r="J450" s="25"/>
      <c r="K450" s="25"/>
      <c r="L450" s="25"/>
      <c r="M450" s="25">
        <v>4.9300000000000004E-3</v>
      </c>
      <c r="N450" s="25">
        <f t="shared" si="99"/>
        <v>5.2900000000000004E-3</v>
      </c>
      <c r="O450" s="25"/>
      <c r="P450" s="25"/>
      <c r="Q450" s="25"/>
      <c r="R450" s="25">
        <v>1.2529999999999999E-2</v>
      </c>
      <c r="S450" s="25">
        <f t="shared" si="100"/>
        <v>1.2889999999999999E-2</v>
      </c>
      <c r="T450" s="25"/>
      <c r="U450" s="25"/>
      <c r="V450" s="25"/>
      <c r="W450" s="25">
        <v>2.6800000000000001E-3</v>
      </c>
      <c r="X450" s="25">
        <f t="shared" si="101"/>
        <v>3.0400000000000002E-3</v>
      </c>
      <c r="Y450" s="25"/>
      <c r="Z450" s="25"/>
      <c r="AA450" s="25"/>
      <c r="AB450" s="25">
        <v>-7.6999999999999996E-4</v>
      </c>
      <c r="AC450" s="25">
        <f t="shared" si="102"/>
        <v>-3.5999999999999997E-4</v>
      </c>
    </row>
    <row r="451" spans="1:29" s="15" customFormat="1">
      <c r="A451" s="18">
        <v>699</v>
      </c>
      <c r="B451" s="25">
        <v>-1.6000000000000001E-4</v>
      </c>
      <c r="C451" s="25">
        <v>1.0970000000000001E-2</v>
      </c>
      <c r="D451" s="25">
        <f t="shared" ref="D451:D452" si="103">C451-AC451</f>
        <v>1.145E-2</v>
      </c>
      <c r="E451" s="25"/>
      <c r="F451" s="25"/>
      <c r="G451" s="25"/>
      <c r="H451" s="25">
        <v>9.4000000000000004E-3</v>
      </c>
      <c r="I451" s="25">
        <f t="shared" ref="I451:I452" si="104">H451-AC451</f>
        <v>9.8799999999999999E-3</v>
      </c>
      <c r="J451" s="25"/>
      <c r="K451" s="25"/>
      <c r="L451" s="25"/>
      <c r="M451" s="25">
        <v>4.8199999999999996E-3</v>
      </c>
      <c r="N451" s="25">
        <f t="shared" ref="N451:N452" si="105">M451-AC451</f>
        <v>5.3E-3</v>
      </c>
      <c r="O451" s="25"/>
      <c r="P451" s="25"/>
      <c r="Q451" s="25"/>
      <c r="R451" s="25">
        <v>1.2460000000000001E-2</v>
      </c>
      <c r="S451" s="25">
        <f t="shared" ref="S451:S452" si="106">R451-AC451</f>
        <v>1.294E-2</v>
      </c>
      <c r="T451" s="25"/>
      <c r="U451" s="25"/>
      <c r="V451" s="25"/>
      <c r="W451" s="25">
        <v>2.63E-3</v>
      </c>
      <c r="X451" s="25">
        <f t="shared" ref="X451:X452" si="107">W451-AC451</f>
        <v>3.1099999999999999E-3</v>
      </c>
      <c r="Y451" s="25"/>
      <c r="Z451" s="25"/>
      <c r="AA451" s="25"/>
      <c r="AB451" s="25">
        <v>-8.0000000000000004E-4</v>
      </c>
      <c r="AC451" s="25">
        <f t="shared" ref="AC451:AC452" si="108">(B451+AB451)/2</f>
        <v>-4.8000000000000001E-4</v>
      </c>
    </row>
    <row r="452" spans="1:29" s="15" customFormat="1">
      <c r="A452" s="18">
        <v>700</v>
      </c>
      <c r="B452" s="25">
        <v>2.0000000000000002E-5</v>
      </c>
      <c r="C452" s="25">
        <v>1.0869999999999999E-2</v>
      </c>
      <c r="D452" s="25">
        <f t="shared" si="103"/>
        <v>1.1235E-2</v>
      </c>
      <c r="E452" s="25"/>
      <c r="F452" s="25"/>
      <c r="G452" s="25"/>
      <c r="H452" s="25">
        <v>9.3100000000000006E-3</v>
      </c>
      <c r="I452" s="25">
        <f t="shared" si="104"/>
        <v>9.6750000000000013E-3</v>
      </c>
      <c r="J452" s="25"/>
      <c r="K452" s="25"/>
      <c r="L452" s="25"/>
      <c r="M452" s="25">
        <v>4.7299999999999998E-3</v>
      </c>
      <c r="N452" s="25">
        <f t="shared" si="105"/>
        <v>5.0949999999999997E-3</v>
      </c>
      <c r="O452" s="25"/>
      <c r="P452" s="25"/>
      <c r="Q452" s="25"/>
      <c r="R452" s="25">
        <v>1.2409999999999999E-2</v>
      </c>
      <c r="S452" s="25">
        <f t="shared" si="106"/>
        <v>1.2775E-2</v>
      </c>
      <c r="T452" s="25"/>
      <c r="U452" s="25"/>
      <c r="V452" s="25"/>
      <c r="W452" s="25">
        <v>2.6099999999999999E-3</v>
      </c>
      <c r="X452" s="25">
        <f t="shared" si="107"/>
        <v>2.9749999999999998E-3</v>
      </c>
      <c r="Y452" s="25"/>
      <c r="Z452" s="25"/>
      <c r="AA452" s="25"/>
      <c r="AB452" s="25">
        <v>-7.5000000000000002E-4</v>
      </c>
      <c r="AC452" s="25">
        <f t="shared" si="108"/>
        <v>-3.6499999999999998E-4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1.2181059999999997E-2</v>
      </c>
      <c r="E453" s="25"/>
      <c r="F453" s="25"/>
      <c r="G453" s="25"/>
      <c r="H453" s="25"/>
      <c r="I453" s="25">
        <f t="shared" ref="I453:X453" si="109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1.0486590000000002E-2</v>
      </c>
      <c r="J453" s="25"/>
      <c r="K453" s="25"/>
      <c r="L453" s="25"/>
      <c r="M453" s="25"/>
      <c r="N453" s="25">
        <f t="shared" si="109"/>
        <v>5.6905599999999999E-3</v>
      </c>
      <c r="O453" s="25"/>
      <c r="P453" s="25"/>
      <c r="Q453" s="25"/>
      <c r="R453" s="25"/>
      <c r="S453" s="25">
        <f t="shared" si="109"/>
        <v>1.5411160000000002E-2</v>
      </c>
      <c r="T453" s="25"/>
      <c r="U453" s="25"/>
      <c r="V453" s="25"/>
      <c r="W453" s="25"/>
      <c r="X453" s="25">
        <f t="shared" si="109"/>
        <v>3.4072600000000009E-3</v>
      </c>
      <c r="Y453" s="25"/>
      <c r="Z453" s="25"/>
      <c r="AA453" s="25"/>
      <c r="AB453" s="25"/>
      <c r="AC453" s="25"/>
    </row>
    <row r="454" spans="1:29" s="1" customFormat="1">
      <c r="G454" s="7"/>
      <c r="L454" s="7"/>
      <c r="Q454" s="7"/>
      <c r="V454" s="7"/>
      <c r="AA454" s="7"/>
    </row>
    <row r="455" spans="1:29" s="1" customFormat="1">
      <c r="G455" s="7"/>
      <c r="L455" s="7"/>
      <c r="Q455" s="7"/>
      <c r="V455" s="7"/>
      <c r="AA455" s="7"/>
    </row>
    <row r="456" spans="1:29" s="1" customFormat="1">
      <c r="G456" s="7"/>
      <c r="L456" s="7"/>
      <c r="Q456" s="7"/>
      <c r="V456" s="7"/>
      <c r="AA456" s="7"/>
    </row>
  </sheetData>
  <pageMargins left="0.75" right="0.75" top="1" bottom="1" header="0.5" footer="0.5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72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9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5.6640625" bestFit="1" customWidth="1"/>
    <col min="9" max="9" width="36.6640625" bestFit="1" customWidth="1"/>
    <col min="10" max="10" width="16.5" bestFit="1" customWidth="1"/>
    <col min="11" max="11" width="46" bestFit="1" customWidth="1"/>
    <col min="12" max="12" width="19.83203125" style="4" bestFit="1" customWidth="1"/>
    <col min="13" max="13" width="17.332031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5" bestFit="1" customWidth="1"/>
    <col min="28" max="28" width="8.6640625" style="1" bestFit="1" customWidth="1"/>
    <col min="29" max="29" width="12.6640625" style="1" bestFit="1" customWidth="1"/>
    <col min="30" max="47" width="8.83203125" style="1"/>
  </cols>
  <sheetData>
    <row r="1" spans="1:29" s="15" customFormat="1" ht="16">
      <c r="A1" s="15" t="s">
        <v>15</v>
      </c>
      <c r="B1" s="15" t="s">
        <v>0</v>
      </c>
      <c r="C1" s="15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0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0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-1.0000000000000001E-5</v>
      </c>
      <c r="C2" s="25">
        <v>0.14638000000000001</v>
      </c>
      <c r="D2" s="25">
        <f>C2-AC2</f>
        <v>0.14807000000000001</v>
      </c>
      <c r="E2" s="25">
        <v>9.9443450000000003E-3</v>
      </c>
      <c r="F2" s="25">
        <f>D2-0.009944345</f>
        <v>0.13812565500000001</v>
      </c>
      <c r="G2" s="25">
        <f>F2*23.03</f>
        <v>3.1810338346500004</v>
      </c>
      <c r="H2" s="25">
        <v>0.15162</v>
      </c>
      <c r="I2" s="25">
        <f>H2-AC2</f>
        <v>0.15331</v>
      </c>
      <c r="J2" s="25">
        <v>1.0444825E-2</v>
      </c>
      <c r="K2" s="25">
        <f>I2-0.010444825</f>
        <v>0.14286517500000001</v>
      </c>
      <c r="L2" s="25">
        <f>K2*23.03</f>
        <v>3.2901849802500003</v>
      </c>
      <c r="M2" s="25">
        <v>9.8970000000000002E-2</v>
      </c>
      <c r="N2" s="25">
        <f>M2-AC2</f>
        <v>0.10066</v>
      </c>
      <c r="O2" s="25">
        <v>3.8297449999999999E-3</v>
      </c>
      <c r="P2" s="25">
        <f>N2-0.003829745</f>
        <v>9.6830255000000004E-2</v>
      </c>
      <c r="Q2" s="25">
        <f>P2*23.03</f>
        <v>2.2300007726500004</v>
      </c>
      <c r="R2" s="25">
        <v>0.10131999999999999</v>
      </c>
      <c r="S2" s="25">
        <f>R2-AC2</f>
        <v>0.10300999999999999</v>
      </c>
      <c r="T2" s="25">
        <v>4.7007450000000001E-3</v>
      </c>
      <c r="U2" s="25">
        <f>S2-0.004700745</f>
        <v>9.8309254999999984E-2</v>
      </c>
      <c r="V2" s="25">
        <f>U2*23.03</f>
        <v>2.2640621426499998</v>
      </c>
      <c r="W2" s="25">
        <v>0.15811</v>
      </c>
      <c r="X2" s="25">
        <f>W2-AC2</f>
        <v>0.1598</v>
      </c>
      <c r="Y2" s="25">
        <v>1.6911445000000001E-2</v>
      </c>
      <c r="Z2" s="25">
        <f>X2-0.016911445</f>
        <v>0.142888555</v>
      </c>
      <c r="AA2" s="25">
        <f>Z2*23.03</f>
        <v>3.2907234216500001</v>
      </c>
      <c r="AB2" s="25">
        <v>-3.3700000000000002E-3</v>
      </c>
      <c r="AC2" s="25">
        <f>(B2+AB2)/2</f>
        <v>-1.6900000000000001E-3</v>
      </c>
    </row>
    <row r="3" spans="1:29" s="15" customFormat="1">
      <c r="A3" s="18">
        <v>251</v>
      </c>
      <c r="B3" s="25">
        <v>-1.2999999999999999E-4</v>
      </c>
      <c r="C3" s="25">
        <v>0.14437</v>
      </c>
      <c r="D3" s="25">
        <f t="shared" ref="D3:D66" si="0">C3-AC3</f>
        <v>0.14624999999999999</v>
      </c>
      <c r="E3" s="25"/>
      <c r="F3" s="25">
        <f t="shared" ref="F3:F66" si="1">D3-0.009944345</f>
        <v>0.136305655</v>
      </c>
      <c r="G3" s="25">
        <f t="shared" ref="G3:G66" si="2">F3*23.03</f>
        <v>3.1391192346500003</v>
      </c>
      <c r="H3" s="25">
        <v>0.14949000000000001</v>
      </c>
      <c r="I3" s="25">
        <f t="shared" ref="I3:I66" si="3">H3-AC3</f>
        <v>0.15137</v>
      </c>
      <c r="J3" s="25"/>
      <c r="K3" s="25">
        <f t="shared" ref="K3:K66" si="4">I3-0.010444825</f>
        <v>0.14092517500000001</v>
      </c>
      <c r="L3" s="25">
        <f t="shared" ref="L3:L66" si="5">K3*23.03</f>
        <v>3.2455067802500004</v>
      </c>
      <c r="M3" s="25">
        <v>9.7519999999999996E-2</v>
      </c>
      <c r="N3" s="25">
        <f t="shared" ref="N3:N66" si="6">M3-AC3</f>
        <v>9.9400000000000002E-2</v>
      </c>
      <c r="O3" s="25"/>
      <c r="P3" s="25">
        <f t="shared" ref="P3:P66" si="7">N3-0.003829745</f>
        <v>9.5570255000000007E-2</v>
      </c>
      <c r="Q3" s="25">
        <f t="shared" ref="Q3:Q66" si="8">P3*23.03</f>
        <v>2.2009829726500003</v>
      </c>
      <c r="R3" s="25">
        <v>9.9650000000000002E-2</v>
      </c>
      <c r="S3" s="25">
        <f t="shared" ref="S3:S66" si="9">R3-AC3</f>
        <v>0.10153000000000001</v>
      </c>
      <c r="T3" s="25"/>
      <c r="U3" s="25">
        <f t="shared" ref="U3:U66" si="10">S3-0.004700745</f>
        <v>9.6829255000000003E-2</v>
      </c>
      <c r="V3" s="25">
        <f t="shared" ref="V3:V66" si="11">U3*23.03</f>
        <v>2.22997774265</v>
      </c>
      <c r="W3" s="25">
        <v>0.15634999999999999</v>
      </c>
      <c r="X3" s="25">
        <f t="shared" ref="X3:X66" si="12">W3-AC3</f>
        <v>0.15822999999999998</v>
      </c>
      <c r="Y3" s="25"/>
      <c r="Z3" s="25">
        <f t="shared" ref="Z3:Z66" si="13">X3-0.016911445</f>
        <v>0.14131855499999998</v>
      </c>
      <c r="AA3" s="25">
        <f t="shared" ref="AA3:AA66" si="14">Z3*23.03</f>
        <v>3.2545663216499996</v>
      </c>
      <c r="AB3" s="25">
        <v>-3.63E-3</v>
      </c>
      <c r="AC3" s="25">
        <f t="shared" ref="AC3:AC66" si="15">(B3+AB3)/2</f>
        <v>-1.8799999999999999E-3</v>
      </c>
    </row>
    <row r="4" spans="1:29" s="15" customFormat="1">
      <c r="A4" s="18">
        <v>252</v>
      </c>
      <c r="B4" s="25">
        <v>-2.0000000000000002E-5</v>
      </c>
      <c r="C4" s="25">
        <v>0.14232</v>
      </c>
      <c r="D4" s="25">
        <f t="shared" si="0"/>
        <v>0.14402500000000001</v>
      </c>
      <c r="E4" s="25"/>
      <c r="F4" s="25">
        <f t="shared" si="1"/>
        <v>0.13408065500000002</v>
      </c>
      <c r="G4" s="25">
        <f t="shared" si="2"/>
        <v>3.0878774846500008</v>
      </c>
      <c r="H4" s="25">
        <v>0.14760999999999999</v>
      </c>
      <c r="I4" s="25">
        <f t="shared" si="3"/>
        <v>0.149315</v>
      </c>
      <c r="J4" s="25"/>
      <c r="K4" s="25">
        <f t="shared" si="4"/>
        <v>0.13887017500000001</v>
      </c>
      <c r="L4" s="25">
        <f t="shared" si="5"/>
        <v>3.1981801302500004</v>
      </c>
      <c r="M4" s="25">
        <v>9.5710000000000003E-2</v>
      </c>
      <c r="N4" s="25">
        <f t="shared" si="6"/>
        <v>9.7415000000000002E-2</v>
      </c>
      <c r="O4" s="25"/>
      <c r="P4" s="25">
        <f t="shared" si="7"/>
        <v>9.3585255000000006E-2</v>
      </c>
      <c r="Q4" s="25">
        <f t="shared" si="8"/>
        <v>2.1552684226500003</v>
      </c>
      <c r="R4" s="25">
        <v>9.7739000000000006E-2</v>
      </c>
      <c r="S4" s="25">
        <f t="shared" si="9"/>
        <v>9.9444000000000005E-2</v>
      </c>
      <c r="T4" s="25"/>
      <c r="U4" s="25">
        <f t="shared" si="10"/>
        <v>9.4743254999999998E-2</v>
      </c>
      <c r="V4" s="25">
        <f t="shared" si="11"/>
        <v>2.1819371626500002</v>
      </c>
      <c r="W4" s="25">
        <v>0.15421000000000001</v>
      </c>
      <c r="X4" s="25">
        <f t="shared" si="12"/>
        <v>0.15591500000000003</v>
      </c>
      <c r="Y4" s="25"/>
      <c r="Z4" s="25">
        <f t="shared" si="13"/>
        <v>0.13900355500000003</v>
      </c>
      <c r="AA4" s="25">
        <f t="shared" si="14"/>
        <v>3.2012518716500007</v>
      </c>
      <c r="AB4" s="25">
        <v>-3.3899999999999998E-3</v>
      </c>
      <c r="AC4" s="25">
        <f t="shared" si="15"/>
        <v>-1.7049999999999999E-3</v>
      </c>
    </row>
    <row r="5" spans="1:29" s="15" customFormat="1">
      <c r="A5" s="18">
        <v>253</v>
      </c>
      <c r="B5" s="25">
        <v>-1.6000000000000001E-4</v>
      </c>
      <c r="C5" s="25">
        <v>0.14083000000000001</v>
      </c>
      <c r="D5" s="25">
        <f t="shared" si="0"/>
        <v>0.14268500000000001</v>
      </c>
      <c r="E5" s="25"/>
      <c r="F5" s="25">
        <f t="shared" si="1"/>
        <v>0.13274065500000001</v>
      </c>
      <c r="G5" s="25">
        <f t="shared" si="2"/>
        <v>3.0570172846500006</v>
      </c>
      <c r="H5" s="25">
        <v>0.14587</v>
      </c>
      <c r="I5" s="25">
        <f t="shared" si="3"/>
        <v>0.147725</v>
      </c>
      <c r="J5" s="25"/>
      <c r="K5" s="25">
        <f t="shared" si="4"/>
        <v>0.137280175</v>
      </c>
      <c r="L5" s="25">
        <f t="shared" si="5"/>
        <v>3.1615624302500001</v>
      </c>
      <c r="M5" s="25">
        <v>9.4390000000000002E-2</v>
      </c>
      <c r="N5" s="25">
        <f t="shared" si="6"/>
        <v>9.6244999999999997E-2</v>
      </c>
      <c r="O5" s="25"/>
      <c r="P5" s="25">
        <f t="shared" si="7"/>
        <v>9.2415255000000002E-2</v>
      </c>
      <c r="Q5" s="25">
        <f t="shared" si="8"/>
        <v>2.12832332265</v>
      </c>
      <c r="R5" s="25">
        <v>9.6268999999999993E-2</v>
      </c>
      <c r="S5" s="25">
        <f t="shared" si="9"/>
        <v>9.8123999999999989E-2</v>
      </c>
      <c r="T5" s="25"/>
      <c r="U5" s="25">
        <f t="shared" si="10"/>
        <v>9.3423254999999983E-2</v>
      </c>
      <c r="V5" s="25">
        <f t="shared" si="11"/>
        <v>2.1515375626499997</v>
      </c>
      <c r="W5" s="25">
        <v>0.15292</v>
      </c>
      <c r="X5" s="25">
        <f t="shared" si="12"/>
        <v>0.154775</v>
      </c>
      <c r="Y5" s="25"/>
      <c r="Z5" s="25">
        <f t="shared" si="13"/>
        <v>0.137863555</v>
      </c>
      <c r="AA5" s="25">
        <f t="shared" si="14"/>
        <v>3.1749976716499999</v>
      </c>
      <c r="AB5" s="25">
        <v>-3.5500000000000002E-3</v>
      </c>
      <c r="AC5" s="25">
        <f t="shared" si="15"/>
        <v>-1.8550000000000001E-3</v>
      </c>
    </row>
    <row r="6" spans="1:29" s="15" customFormat="1">
      <c r="A6" s="18">
        <v>254</v>
      </c>
      <c r="B6" s="25">
        <v>1E-4</v>
      </c>
      <c r="C6" s="25">
        <v>0.13933999999999999</v>
      </c>
      <c r="D6" s="25">
        <f t="shared" si="0"/>
        <v>0.14092499999999999</v>
      </c>
      <c r="E6" s="25"/>
      <c r="F6" s="25">
        <f t="shared" si="1"/>
        <v>0.130980655</v>
      </c>
      <c r="G6" s="25">
        <f t="shared" si="2"/>
        <v>3.0164844846500003</v>
      </c>
      <c r="H6" s="25">
        <v>0.14455000000000001</v>
      </c>
      <c r="I6" s="25">
        <f t="shared" si="3"/>
        <v>0.14613500000000001</v>
      </c>
      <c r="J6" s="25"/>
      <c r="K6" s="25">
        <f t="shared" si="4"/>
        <v>0.13569017500000002</v>
      </c>
      <c r="L6" s="25">
        <f t="shared" si="5"/>
        <v>3.1249447302500006</v>
      </c>
      <c r="M6" s="25">
        <v>9.289E-2</v>
      </c>
      <c r="N6" s="25">
        <f t="shared" si="6"/>
        <v>9.4475000000000003E-2</v>
      </c>
      <c r="O6" s="25"/>
      <c r="P6" s="25">
        <f t="shared" si="7"/>
        <v>9.0645255000000008E-2</v>
      </c>
      <c r="Q6" s="25">
        <f t="shared" si="8"/>
        <v>2.0875602226500001</v>
      </c>
      <c r="R6" s="25">
        <v>9.4920000000000004E-2</v>
      </c>
      <c r="S6" s="25">
        <f t="shared" si="9"/>
        <v>9.6505000000000007E-2</v>
      </c>
      <c r="T6" s="25"/>
      <c r="U6" s="25">
        <f t="shared" si="10"/>
        <v>9.1804255000000001E-2</v>
      </c>
      <c r="V6" s="25">
        <f t="shared" si="11"/>
        <v>2.1142519926500003</v>
      </c>
      <c r="W6" s="25">
        <v>0.15123</v>
      </c>
      <c r="X6" s="25">
        <f t="shared" si="12"/>
        <v>0.15281500000000001</v>
      </c>
      <c r="Y6" s="25"/>
      <c r="Z6" s="25">
        <f t="shared" si="13"/>
        <v>0.13590355500000001</v>
      </c>
      <c r="AA6" s="25">
        <f t="shared" si="14"/>
        <v>3.1298588716500002</v>
      </c>
      <c r="AB6" s="25">
        <v>-3.2699999999999999E-3</v>
      </c>
      <c r="AC6" s="25">
        <f t="shared" si="15"/>
        <v>-1.585E-3</v>
      </c>
    </row>
    <row r="7" spans="1:29" s="15" customFormat="1">
      <c r="A7" s="18">
        <v>255</v>
      </c>
      <c r="B7" s="25">
        <v>2.0000000000000002E-5</v>
      </c>
      <c r="C7" s="25">
        <v>0.13766</v>
      </c>
      <c r="D7" s="25">
        <f t="shared" si="0"/>
        <v>0.13935500000000001</v>
      </c>
      <c r="E7" s="25"/>
      <c r="F7" s="25">
        <f t="shared" si="1"/>
        <v>0.12941065500000001</v>
      </c>
      <c r="G7" s="25">
        <f t="shared" si="2"/>
        <v>2.9803273846500002</v>
      </c>
      <c r="H7" s="25">
        <v>0.14280999999999999</v>
      </c>
      <c r="I7" s="25">
        <f t="shared" si="3"/>
        <v>0.14450499999999999</v>
      </c>
      <c r="J7" s="25"/>
      <c r="K7" s="25">
        <f t="shared" si="4"/>
        <v>0.134060175</v>
      </c>
      <c r="L7" s="25">
        <f t="shared" si="5"/>
        <v>3.0874058302500003</v>
      </c>
      <c r="M7" s="25">
        <v>9.1740000000000002E-2</v>
      </c>
      <c r="N7" s="25">
        <f t="shared" si="6"/>
        <v>9.3435000000000004E-2</v>
      </c>
      <c r="O7" s="25"/>
      <c r="P7" s="25">
        <f t="shared" si="7"/>
        <v>8.9605255000000009E-2</v>
      </c>
      <c r="Q7" s="25">
        <f t="shared" si="8"/>
        <v>2.0636090226500001</v>
      </c>
      <c r="R7" s="25">
        <v>9.3469999999999998E-2</v>
      </c>
      <c r="S7" s="25">
        <f t="shared" si="9"/>
        <v>9.5165E-2</v>
      </c>
      <c r="T7" s="25"/>
      <c r="U7" s="25">
        <f t="shared" si="10"/>
        <v>9.0464254999999993E-2</v>
      </c>
      <c r="V7" s="25">
        <f t="shared" si="11"/>
        <v>2.0833917926500001</v>
      </c>
      <c r="W7" s="25">
        <v>0.15003</v>
      </c>
      <c r="X7" s="25">
        <f t="shared" si="12"/>
        <v>0.151725</v>
      </c>
      <c r="Y7" s="25"/>
      <c r="Z7" s="25">
        <f t="shared" si="13"/>
        <v>0.134813555</v>
      </c>
      <c r="AA7" s="25">
        <f t="shared" si="14"/>
        <v>3.1047561716500001</v>
      </c>
      <c r="AB7" s="25">
        <v>-3.4099999999999998E-3</v>
      </c>
      <c r="AC7" s="25">
        <f t="shared" si="15"/>
        <v>-1.6949999999999999E-3</v>
      </c>
    </row>
    <row r="8" spans="1:29" s="15" customFormat="1">
      <c r="A8" s="18">
        <v>256</v>
      </c>
      <c r="B8" s="25">
        <v>2.0000000000000002E-5</v>
      </c>
      <c r="C8" s="25">
        <v>0.13667000000000001</v>
      </c>
      <c r="D8" s="25">
        <f t="shared" si="0"/>
        <v>0.13838</v>
      </c>
      <c r="E8" s="25"/>
      <c r="F8" s="25">
        <f t="shared" si="1"/>
        <v>0.12843565500000001</v>
      </c>
      <c r="G8" s="25">
        <f t="shared" si="2"/>
        <v>2.9578731346500002</v>
      </c>
      <c r="H8" s="25">
        <v>0.14180999999999999</v>
      </c>
      <c r="I8" s="25">
        <f t="shared" si="3"/>
        <v>0.14351999999999998</v>
      </c>
      <c r="J8" s="25"/>
      <c r="K8" s="25">
        <f t="shared" si="4"/>
        <v>0.13307517499999999</v>
      </c>
      <c r="L8" s="25">
        <f t="shared" si="5"/>
        <v>3.0647212802500001</v>
      </c>
      <c r="M8" s="25">
        <v>9.0319999999999998E-2</v>
      </c>
      <c r="N8" s="25">
        <f t="shared" si="6"/>
        <v>9.2030000000000001E-2</v>
      </c>
      <c r="O8" s="25"/>
      <c r="P8" s="25">
        <f t="shared" si="7"/>
        <v>8.8200255000000005E-2</v>
      </c>
      <c r="Q8" s="25">
        <f t="shared" si="8"/>
        <v>2.0312518726500004</v>
      </c>
      <c r="R8" s="25">
        <v>9.2310000000000003E-2</v>
      </c>
      <c r="S8" s="25">
        <f t="shared" si="9"/>
        <v>9.4020000000000006E-2</v>
      </c>
      <c r="T8" s="25"/>
      <c r="U8" s="25">
        <f t="shared" si="10"/>
        <v>8.9319255E-2</v>
      </c>
      <c r="V8" s="25">
        <f t="shared" si="11"/>
        <v>2.0570224426500001</v>
      </c>
      <c r="W8" s="25">
        <v>0.14857000000000001</v>
      </c>
      <c r="X8" s="25">
        <f t="shared" si="12"/>
        <v>0.15028</v>
      </c>
      <c r="Y8" s="25"/>
      <c r="Z8" s="25">
        <f t="shared" si="13"/>
        <v>0.133368555</v>
      </c>
      <c r="AA8" s="25">
        <f t="shared" si="14"/>
        <v>3.0714778216500003</v>
      </c>
      <c r="AB8" s="25">
        <v>-3.4399999999999999E-3</v>
      </c>
      <c r="AC8" s="25">
        <f t="shared" si="15"/>
        <v>-1.7099999999999999E-3</v>
      </c>
    </row>
    <row r="9" spans="1:29" s="15" customFormat="1">
      <c r="A9" s="18">
        <v>257</v>
      </c>
      <c r="B9" s="25">
        <v>1.2999999999999999E-4</v>
      </c>
      <c r="C9" s="25">
        <v>0.13517999999999999</v>
      </c>
      <c r="D9" s="25">
        <f t="shared" si="0"/>
        <v>0.13680999999999999</v>
      </c>
      <c r="E9" s="25"/>
      <c r="F9" s="25">
        <f t="shared" si="1"/>
        <v>0.12686565499999999</v>
      </c>
      <c r="G9" s="25">
        <f t="shared" si="2"/>
        <v>2.9217160346500002</v>
      </c>
      <c r="H9" s="25">
        <v>0.14021</v>
      </c>
      <c r="I9" s="25">
        <f t="shared" si="3"/>
        <v>0.14183999999999999</v>
      </c>
      <c r="J9" s="25"/>
      <c r="K9" s="25">
        <f t="shared" si="4"/>
        <v>0.131395175</v>
      </c>
      <c r="L9" s="25">
        <f t="shared" si="5"/>
        <v>3.02603088025</v>
      </c>
      <c r="M9" s="25">
        <v>8.9288999999999993E-2</v>
      </c>
      <c r="N9" s="25">
        <f t="shared" si="6"/>
        <v>9.0919E-2</v>
      </c>
      <c r="O9" s="25"/>
      <c r="P9" s="25">
        <f t="shared" si="7"/>
        <v>8.7089255000000004E-2</v>
      </c>
      <c r="Q9" s="25">
        <f t="shared" si="8"/>
        <v>2.0056655426500001</v>
      </c>
      <c r="R9" s="25">
        <v>9.0910000000000005E-2</v>
      </c>
      <c r="S9" s="25">
        <f t="shared" si="9"/>
        <v>9.2540000000000011E-2</v>
      </c>
      <c r="T9" s="25"/>
      <c r="U9" s="25">
        <f t="shared" si="10"/>
        <v>8.7839255000000005E-2</v>
      </c>
      <c r="V9" s="25">
        <f t="shared" si="11"/>
        <v>2.0229380426500003</v>
      </c>
      <c r="W9" s="25">
        <v>0.14731</v>
      </c>
      <c r="X9" s="25">
        <f t="shared" si="12"/>
        <v>0.14893999999999999</v>
      </c>
      <c r="Y9" s="25"/>
      <c r="Z9" s="25">
        <f t="shared" si="13"/>
        <v>0.13202855499999999</v>
      </c>
      <c r="AA9" s="25">
        <f t="shared" si="14"/>
        <v>3.04061762165</v>
      </c>
      <c r="AB9" s="25">
        <v>-3.3899999999999998E-3</v>
      </c>
      <c r="AC9" s="25">
        <f t="shared" si="15"/>
        <v>-1.6299999999999999E-3</v>
      </c>
    </row>
    <row r="10" spans="1:29" s="15" customFormat="1">
      <c r="A10" s="18">
        <v>258</v>
      </c>
      <c r="B10" s="25">
        <v>2.9999999999999997E-4</v>
      </c>
      <c r="C10" s="25">
        <v>0.13386999999999999</v>
      </c>
      <c r="D10" s="25">
        <f t="shared" si="0"/>
        <v>0.13535999999999998</v>
      </c>
      <c r="E10" s="25"/>
      <c r="F10" s="25">
        <f t="shared" si="1"/>
        <v>0.12541565499999999</v>
      </c>
      <c r="G10" s="25">
        <f t="shared" si="2"/>
        <v>2.8883225346499999</v>
      </c>
      <c r="H10" s="25">
        <v>0.13918</v>
      </c>
      <c r="I10" s="25">
        <f t="shared" si="3"/>
        <v>0.14066999999999999</v>
      </c>
      <c r="J10" s="25"/>
      <c r="K10" s="25">
        <f t="shared" si="4"/>
        <v>0.130225175</v>
      </c>
      <c r="L10" s="25">
        <f t="shared" si="5"/>
        <v>2.9990857802500002</v>
      </c>
      <c r="M10" s="25">
        <v>8.7830000000000005E-2</v>
      </c>
      <c r="N10" s="25">
        <f t="shared" si="6"/>
        <v>8.932000000000001E-2</v>
      </c>
      <c r="O10" s="25"/>
      <c r="P10" s="25">
        <f t="shared" si="7"/>
        <v>8.5490255000000015E-2</v>
      </c>
      <c r="Q10" s="25">
        <f t="shared" si="8"/>
        <v>1.9688405726500005</v>
      </c>
      <c r="R10" s="25">
        <v>8.9630000000000001E-2</v>
      </c>
      <c r="S10" s="25">
        <f t="shared" si="9"/>
        <v>9.1120000000000007E-2</v>
      </c>
      <c r="T10" s="25"/>
      <c r="U10" s="25">
        <f t="shared" si="10"/>
        <v>8.6419255E-2</v>
      </c>
      <c r="V10" s="25">
        <f t="shared" si="11"/>
        <v>1.9902354426500002</v>
      </c>
      <c r="W10" s="25">
        <v>0.14595</v>
      </c>
      <c r="X10" s="25">
        <f t="shared" si="12"/>
        <v>0.14743999999999999</v>
      </c>
      <c r="Y10" s="25"/>
      <c r="Z10" s="25">
        <f t="shared" si="13"/>
        <v>0.13052855499999999</v>
      </c>
      <c r="AA10" s="25">
        <f t="shared" si="14"/>
        <v>3.00607262165</v>
      </c>
      <c r="AB10" s="25">
        <v>-3.2799999999999999E-3</v>
      </c>
      <c r="AC10" s="25">
        <f t="shared" si="15"/>
        <v>-1.49E-3</v>
      </c>
    </row>
    <row r="11" spans="1:29" s="15" customFormat="1">
      <c r="A11" s="18">
        <v>259</v>
      </c>
      <c r="B11" s="25">
        <v>6.8999999999999997E-5</v>
      </c>
      <c r="C11" s="25">
        <v>0.13263</v>
      </c>
      <c r="D11" s="25">
        <f t="shared" si="0"/>
        <v>0.13427049999999999</v>
      </c>
      <c r="E11" s="25"/>
      <c r="F11" s="25">
        <f t="shared" si="1"/>
        <v>0.12432615499999999</v>
      </c>
      <c r="G11" s="25">
        <f t="shared" si="2"/>
        <v>2.8632313496499999</v>
      </c>
      <c r="H11" s="25">
        <v>0.13774</v>
      </c>
      <c r="I11" s="25">
        <f t="shared" si="3"/>
        <v>0.13938049999999999</v>
      </c>
      <c r="J11" s="25"/>
      <c r="K11" s="25">
        <f t="shared" si="4"/>
        <v>0.128935675</v>
      </c>
      <c r="L11" s="25">
        <f t="shared" si="5"/>
        <v>2.9693885952500003</v>
      </c>
      <c r="M11" s="25">
        <v>8.7090000000000001E-2</v>
      </c>
      <c r="N11" s="25">
        <f t="shared" si="6"/>
        <v>8.8730500000000004E-2</v>
      </c>
      <c r="O11" s="25"/>
      <c r="P11" s="25">
        <f t="shared" si="7"/>
        <v>8.4900755000000008E-2</v>
      </c>
      <c r="Q11" s="25">
        <f t="shared" si="8"/>
        <v>1.9552643876500002</v>
      </c>
      <c r="R11" s="25">
        <v>8.8599999999999998E-2</v>
      </c>
      <c r="S11" s="25">
        <f t="shared" si="9"/>
        <v>9.0240500000000001E-2</v>
      </c>
      <c r="T11" s="25"/>
      <c r="U11" s="25">
        <f t="shared" si="10"/>
        <v>8.5539754999999995E-2</v>
      </c>
      <c r="V11" s="25">
        <f t="shared" si="11"/>
        <v>1.96998055765</v>
      </c>
      <c r="W11" s="25">
        <v>0.14505000000000001</v>
      </c>
      <c r="X11" s="25">
        <f t="shared" si="12"/>
        <v>0.1466905</v>
      </c>
      <c r="Y11" s="25"/>
      <c r="Z11" s="25">
        <f t="shared" si="13"/>
        <v>0.129779055</v>
      </c>
      <c r="AA11" s="25">
        <f t="shared" si="14"/>
        <v>2.9888116366500004</v>
      </c>
      <c r="AB11" s="25">
        <v>-3.3500000000000001E-3</v>
      </c>
      <c r="AC11" s="25">
        <f t="shared" si="15"/>
        <v>-1.6405E-3</v>
      </c>
    </row>
    <row r="12" spans="1:29" s="15" customFormat="1">
      <c r="A12" s="18">
        <v>260</v>
      </c>
      <c r="B12" s="25">
        <v>6.0000000000000002E-5</v>
      </c>
      <c r="C12" s="25">
        <v>0.13164999999999999</v>
      </c>
      <c r="D12" s="25">
        <f t="shared" si="0"/>
        <v>0.13338499999999998</v>
      </c>
      <c r="E12" s="25"/>
      <c r="F12" s="25">
        <f t="shared" si="1"/>
        <v>0.12344065499999998</v>
      </c>
      <c r="G12" s="25">
        <f t="shared" si="2"/>
        <v>2.8428382846499995</v>
      </c>
      <c r="H12" s="25">
        <v>0.13689999999999999</v>
      </c>
      <c r="I12" s="25">
        <f t="shared" si="3"/>
        <v>0.13863499999999998</v>
      </c>
      <c r="J12" s="25"/>
      <c r="K12" s="25">
        <f t="shared" si="4"/>
        <v>0.12819017499999999</v>
      </c>
      <c r="L12" s="25">
        <f t="shared" si="5"/>
        <v>2.95221973025</v>
      </c>
      <c r="M12" s="25">
        <v>8.5750000000000007E-2</v>
      </c>
      <c r="N12" s="25">
        <f t="shared" si="6"/>
        <v>8.7485000000000007E-2</v>
      </c>
      <c r="O12" s="25"/>
      <c r="P12" s="25">
        <f t="shared" si="7"/>
        <v>8.3655255000000012E-2</v>
      </c>
      <c r="Q12" s="25">
        <f t="shared" si="8"/>
        <v>1.9265805226500003</v>
      </c>
      <c r="R12" s="25">
        <v>8.7498999999999993E-2</v>
      </c>
      <c r="S12" s="25">
        <f t="shared" si="9"/>
        <v>8.9233999999999994E-2</v>
      </c>
      <c r="T12" s="25"/>
      <c r="U12" s="25">
        <f t="shared" si="10"/>
        <v>8.4533254999999988E-2</v>
      </c>
      <c r="V12" s="25">
        <f t="shared" si="11"/>
        <v>1.9468008626499997</v>
      </c>
      <c r="W12" s="25">
        <v>0.14382</v>
      </c>
      <c r="X12" s="25">
        <f t="shared" si="12"/>
        <v>0.14555499999999999</v>
      </c>
      <c r="Y12" s="25"/>
      <c r="Z12" s="25">
        <f t="shared" si="13"/>
        <v>0.12864355499999999</v>
      </c>
      <c r="AA12" s="25">
        <f t="shared" si="14"/>
        <v>2.9626610716499999</v>
      </c>
      <c r="AB12" s="25">
        <v>-3.5300000000000002E-3</v>
      </c>
      <c r="AC12" s="25">
        <f t="shared" si="15"/>
        <v>-1.735E-3</v>
      </c>
    </row>
    <row r="13" spans="1:29" s="15" customFormat="1">
      <c r="A13" s="18">
        <v>261</v>
      </c>
      <c r="B13" s="25">
        <v>6.0000000000000002E-5</v>
      </c>
      <c r="C13" s="25">
        <v>0.13056999999999999</v>
      </c>
      <c r="D13" s="25">
        <f t="shared" si="0"/>
        <v>0.13217499999999999</v>
      </c>
      <c r="E13" s="25"/>
      <c r="F13" s="25">
        <f t="shared" si="1"/>
        <v>0.12223065499999999</v>
      </c>
      <c r="G13" s="25">
        <f t="shared" si="2"/>
        <v>2.8149719846500001</v>
      </c>
      <c r="H13" s="25">
        <v>0.13557</v>
      </c>
      <c r="I13" s="25">
        <f t="shared" si="3"/>
        <v>0.13717499999999999</v>
      </c>
      <c r="J13" s="25"/>
      <c r="K13" s="25">
        <f t="shared" si="4"/>
        <v>0.126730175</v>
      </c>
      <c r="L13" s="25">
        <f t="shared" si="5"/>
        <v>2.91859593025</v>
      </c>
      <c r="M13" s="25">
        <v>8.4778999999999993E-2</v>
      </c>
      <c r="N13" s="25">
        <f t="shared" si="6"/>
        <v>8.6383999999999989E-2</v>
      </c>
      <c r="O13" s="25"/>
      <c r="P13" s="25">
        <f t="shared" si="7"/>
        <v>8.2554254999999993E-2</v>
      </c>
      <c r="Q13" s="25">
        <f t="shared" si="8"/>
        <v>1.9012244926499999</v>
      </c>
      <c r="R13" s="25">
        <v>8.6349999999999996E-2</v>
      </c>
      <c r="S13" s="25">
        <f t="shared" si="9"/>
        <v>8.7954999999999992E-2</v>
      </c>
      <c r="T13" s="25"/>
      <c r="U13" s="25">
        <f t="shared" si="10"/>
        <v>8.3254254999999985E-2</v>
      </c>
      <c r="V13" s="25">
        <f t="shared" si="11"/>
        <v>1.9173454926499998</v>
      </c>
      <c r="W13" s="25">
        <v>0.14304</v>
      </c>
      <c r="X13" s="25">
        <f t="shared" si="12"/>
        <v>0.144645</v>
      </c>
      <c r="Y13" s="25"/>
      <c r="Z13" s="25">
        <f t="shared" si="13"/>
        <v>0.127733555</v>
      </c>
      <c r="AA13" s="25">
        <f t="shared" si="14"/>
        <v>2.9417037716500003</v>
      </c>
      <c r="AB13" s="25">
        <v>-3.2699999999999999E-3</v>
      </c>
      <c r="AC13" s="25">
        <f t="shared" si="15"/>
        <v>-1.6049999999999999E-3</v>
      </c>
    </row>
    <row r="14" spans="1:29" s="15" customFormat="1">
      <c r="A14" s="18">
        <v>262</v>
      </c>
      <c r="B14" s="25">
        <v>-6.0000000000000002E-5</v>
      </c>
      <c r="C14" s="25">
        <v>0.12944</v>
      </c>
      <c r="D14" s="25">
        <f t="shared" si="0"/>
        <v>0.13128500000000001</v>
      </c>
      <c r="E14" s="25"/>
      <c r="F14" s="25">
        <f t="shared" si="1"/>
        <v>0.12134065500000002</v>
      </c>
      <c r="G14" s="25">
        <f t="shared" si="2"/>
        <v>2.7944752846500007</v>
      </c>
      <c r="H14" s="25">
        <v>0.13461000000000001</v>
      </c>
      <c r="I14" s="25">
        <f t="shared" si="3"/>
        <v>0.13645500000000002</v>
      </c>
      <c r="J14" s="25"/>
      <c r="K14" s="25">
        <f t="shared" si="4"/>
        <v>0.12601017500000003</v>
      </c>
      <c r="L14" s="25">
        <f t="shared" si="5"/>
        <v>2.902014330250001</v>
      </c>
      <c r="M14" s="25">
        <v>8.3680000000000004E-2</v>
      </c>
      <c r="N14" s="25">
        <f t="shared" si="6"/>
        <v>8.5525000000000004E-2</v>
      </c>
      <c r="O14" s="25"/>
      <c r="P14" s="25">
        <f t="shared" si="7"/>
        <v>8.1695255000000008E-2</v>
      </c>
      <c r="Q14" s="25">
        <f t="shared" si="8"/>
        <v>1.8814417226500002</v>
      </c>
      <c r="R14" s="25">
        <v>8.5389000000000007E-2</v>
      </c>
      <c r="S14" s="25">
        <f t="shared" si="9"/>
        <v>8.7234000000000006E-2</v>
      </c>
      <c r="T14" s="25"/>
      <c r="U14" s="25">
        <f t="shared" si="10"/>
        <v>8.2533255E-2</v>
      </c>
      <c r="V14" s="25">
        <f t="shared" si="11"/>
        <v>1.9007408626500002</v>
      </c>
      <c r="W14" s="25">
        <v>0.14169999999999999</v>
      </c>
      <c r="X14" s="25">
        <f t="shared" si="12"/>
        <v>0.14354500000000001</v>
      </c>
      <c r="Y14" s="25"/>
      <c r="Z14" s="25">
        <f t="shared" si="13"/>
        <v>0.12663355500000001</v>
      </c>
      <c r="AA14" s="25">
        <f t="shared" si="14"/>
        <v>2.9163707716500005</v>
      </c>
      <c r="AB14" s="25">
        <v>-3.63E-3</v>
      </c>
      <c r="AC14" s="25">
        <f t="shared" si="15"/>
        <v>-1.8450000000000001E-3</v>
      </c>
    </row>
    <row r="15" spans="1:29" s="15" customFormat="1">
      <c r="A15" s="18">
        <v>263</v>
      </c>
      <c r="B15" s="25">
        <v>-2.0000000000000002E-5</v>
      </c>
      <c r="C15" s="25">
        <v>0.12817999999999999</v>
      </c>
      <c r="D15" s="25">
        <f t="shared" si="0"/>
        <v>0.12986999999999999</v>
      </c>
      <c r="E15" s="25"/>
      <c r="F15" s="25">
        <f t="shared" si="1"/>
        <v>0.11992565499999999</v>
      </c>
      <c r="G15" s="25">
        <f t="shared" si="2"/>
        <v>2.76188783465</v>
      </c>
      <c r="H15" s="25">
        <v>0.13314000000000001</v>
      </c>
      <c r="I15" s="25">
        <f t="shared" si="3"/>
        <v>0.13483000000000001</v>
      </c>
      <c r="J15" s="25"/>
      <c r="K15" s="25">
        <f t="shared" si="4"/>
        <v>0.124385175</v>
      </c>
      <c r="L15" s="25">
        <f t="shared" si="5"/>
        <v>2.8645905802500002</v>
      </c>
      <c r="M15" s="25">
        <v>8.2600000000000007E-2</v>
      </c>
      <c r="N15" s="25">
        <f t="shared" si="6"/>
        <v>8.4290000000000004E-2</v>
      </c>
      <c r="O15" s="25"/>
      <c r="P15" s="25">
        <f t="shared" si="7"/>
        <v>8.0460255000000008E-2</v>
      </c>
      <c r="Q15" s="25">
        <f t="shared" si="8"/>
        <v>1.8529996726500002</v>
      </c>
      <c r="R15" s="25">
        <v>8.4140000000000006E-2</v>
      </c>
      <c r="S15" s="25">
        <f t="shared" si="9"/>
        <v>8.5830000000000004E-2</v>
      </c>
      <c r="T15" s="25"/>
      <c r="U15" s="25">
        <f t="shared" si="10"/>
        <v>8.1129254999999997E-2</v>
      </c>
      <c r="V15" s="25">
        <f t="shared" si="11"/>
        <v>1.86840674265</v>
      </c>
      <c r="W15" s="25">
        <v>0.14065</v>
      </c>
      <c r="X15" s="25">
        <f t="shared" si="12"/>
        <v>0.14233999999999999</v>
      </c>
      <c r="Y15" s="25"/>
      <c r="Z15" s="25">
        <f t="shared" si="13"/>
        <v>0.125428555</v>
      </c>
      <c r="AA15" s="25">
        <f t="shared" si="14"/>
        <v>2.8886196216500002</v>
      </c>
      <c r="AB15" s="25">
        <v>-3.3600000000000001E-3</v>
      </c>
      <c r="AC15" s="25">
        <f t="shared" si="15"/>
        <v>-1.6900000000000001E-3</v>
      </c>
    </row>
    <row r="16" spans="1:29" s="15" customFormat="1">
      <c r="A16" s="18">
        <v>264</v>
      </c>
      <c r="B16" s="25">
        <v>-1.2999999999999999E-4</v>
      </c>
      <c r="C16" s="25">
        <v>0.12712000000000001</v>
      </c>
      <c r="D16" s="25">
        <f t="shared" si="0"/>
        <v>0.128945</v>
      </c>
      <c r="E16" s="25"/>
      <c r="F16" s="25">
        <f t="shared" si="1"/>
        <v>0.11900065500000001</v>
      </c>
      <c r="G16" s="25">
        <f t="shared" si="2"/>
        <v>2.7405850846500002</v>
      </c>
      <c r="H16" s="25">
        <v>0.13211000000000001</v>
      </c>
      <c r="I16" s="25">
        <f t="shared" si="3"/>
        <v>0.133935</v>
      </c>
      <c r="J16" s="25"/>
      <c r="K16" s="25">
        <f t="shared" si="4"/>
        <v>0.12349017499999999</v>
      </c>
      <c r="L16" s="25">
        <f t="shared" si="5"/>
        <v>2.8439787302499999</v>
      </c>
      <c r="M16" s="25">
        <v>8.1390000000000004E-2</v>
      </c>
      <c r="N16" s="25">
        <f t="shared" si="6"/>
        <v>8.3214999999999997E-2</v>
      </c>
      <c r="O16" s="25"/>
      <c r="P16" s="25">
        <f t="shared" si="7"/>
        <v>7.9385255000000002E-2</v>
      </c>
      <c r="Q16" s="25">
        <f t="shared" si="8"/>
        <v>1.82824242265</v>
      </c>
      <c r="R16" s="25">
        <v>8.3019999999999997E-2</v>
      </c>
      <c r="S16" s="25">
        <f t="shared" si="9"/>
        <v>8.484499999999999E-2</v>
      </c>
      <c r="T16" s="25"/>
      <c r="U16" s="25">
        <f t="shared" si="10"/>
        <v>8.0144254999999984E-2</v>
      </c>
      <c r="V16" s="25">
        <f t="shared" si="11"/>
        <v>1.8457221926499998</v>
      </c>
      <c r="W16" s="25">
        <v>0.13938999999999999</v>
      </c>
      <c r="X16" s="25">
        <f t="shared" si="12"/>
        <v>0.14121499999999998</v>
      </c>
      <c r="Y16" s="25"/>
      <c r="Z16" s="25">
        <f t="shared" si="13"/>
        <v>0.12430355499999998</v>
      </c>
      <c r="AA16" s="25">
        <f t="shared" si="14"/>
        <v>2.8627108716499996</v>
      </c>
      <c r="AB16" s="25">
        <v>-3.5200000000000001E-3</v>
      </c>
      <c r="AC16" s="25">
        <f t="shared" si="15"/>
        <v>-1.825E-3</v>
      </c>
    </row>
    <row r="17" spans="1:29" s="15" customFormat="1">
      <c r="A17" s="18">
        <v>265</v>
      </c>
      <c r="B17" s="25">
        <v>-4.0000000000000003E-5</v>
      </c>
      <c r="C17" s="25">
        <v>0.12581999999999999</v>
      </c>
      <c r="D17" s="25">
        <f t="shared" si="0"/>
        <v>0.12755</v>
      </c>
      <c r="E17" s="25"/>
      <c r="F17" s="25">
        <f t="shared" si="1"/>
        <v>0.117605655</v>
      </c>
      <c r="G17" s="25">
        <f t="shared" si="2"/>
        <v>2.7084582346500001</v>
      </c>
      <c r="H17" s="25">
        <v>0.13073000000000001</v>
      </c>
      <c r="I17" s="25">
        <f t="shared" si="3"/>
        <v>0.13246000000000002</v>
      </c>
      <c r="J17" s="25"/>
      <c r="K17" s="25">
        <f t="shared" si="4"/>
        <v>0.12201517500000002</v>
      </c>
      <c r="L17" s="25">
        <f t="shared" si="5"/>
        <v>2.8100094802500006</v>
      </c>
      <c r="M17" s="25">
        <v>8.0479999999999996E-2</v>
      </c>
      <c r="N17" s="25">
        <f t="shared" si="6"/>
        <v>8.2209999999999991E-2</v>
      </c>
      <c r="O17" s="25"/>
      <c r="P17" s="25">
        <f t="shared" si="7"/>
        <v>7.8380254999999996E-2</v>
      </c>
      <c r="Q17" s="25">
        <f t="shared" si="8"/>
        <v>1.8050972726500001</v>
      </c>
      <c r="R17" s="25">
        <v>8.1939999999999999E-2</v>
      </c>
      <c r="S17" s="25">
        <f t="shared" si="9"/>
        <v>8.3669999999999994E-2</v>
      </c>
      <c r="T17" s="25"/>
      <c r="U17" s="25">
        <f t="shared" si="10"/>
        <v>7.8969254999999988E-2</v>
      </c>
      <c r="V17" s="25">
        <f t="shared" si="11"/>
        <v>1.8186619426499999</v>
      </c>
      <c r="W17" s="25">
        <v>0.13843</v>
      </c>
      <c r="X17" s="25">
        <f t="shared" si="12"/>
        <v>0.14016000000000001</v>
      </c>
      <c r="Y17" s="25"/>
      <c r="Z17" s="25">
        <f t="shared" si="13"/>
        <v>0.12324855500000001</v>
      </c>
      <c r="AA17" s="25">
        <f t="shared" si="14"/>
        <v>2.8384142216500003</v>
      </c>
      <c r="AB17" s="25">
        <v>-3.4199999999999999E-3</v>
      </c>
      <c r="AC17" s="25">
        <f t="shared" si="15"/>
        <v>-1.73E-3</v>
      </c>
    </row>
    <row r="18" spans="1:29" s="15" customFormat="1">
      <c r="A18" s="18">
        <v>266</v>
      </c>
      <c r="B18" s="25">
        <v>-3.0000000000000001E-5</v>
      </c>
      <c r="C18" s="25">
        <v>0.12454</v>
      </c>
      <c r="D18" s="25">
        <f t="shared" si="0"/>
        <v>0.12623499999999999</v>
      </c>
      <c r="E18" s="25"/>
      <c r="F18" s="25">
        <f t="shared" si="1"/>
        <v>0.11629065499999999</v>
      </c>
      <c r="G18" s="25">
        <f t="shared" si="2"/>
        <v>2.6781737846499998</v>
      </c>
      <c r="H18" s="25">
        <v>0.12948000000000001</v>
      </c>
      <c r="I18" s="25">
        <f t="shared" si="3"/>
        <v>0.13117500000000001</v>
      </c>
      <c r="J18" s="25"/>
      <c r="K18" s="25">
        <f t="shared" si="4"/>
        <v>0.12073017500000001</v>
      </c>
      <c r="L18" s="25">
        <f t="shared" si="5"/>
        <v>2.7804159302500002</v>
      </c>
      <c r="M18" s="25">
        <v>7.9089000000000007E-2</v>
      </c>
      <c r="N18" s="25">
        <f t="shared" si="6"/>
        <v>8.0784000000000009E-2</v>
      </c>
      <c r="O18" s="25"/>
      <c r="P18" s="25">
        <f t="shared" si="7"/>
        <v>7.6954255000000013E-2</v>
      </c>
      <c r="Q18" s="25">
        <f t="shared" si="8"/>
        <v>1.7722564926500004</v>
      </c>
      <c r="R18" s="25">
        <v>8.0780000000000005E-2</v>
      </c>
      <c r="S18" s="25">
        <f t="shared" si="9"/>
        <v>8.2475000000000007E-2</v>
      </c>
      <c r="T18" s="25"/>
      <c r="U18" s="25">
        <f t="shared" si="10"/>
        <v>7.7774255E-2</v>
      </c>
      <c r="V18" s="25">
        <f t="shared" si="11"/>
        <v>1.79114109265</v>
      </c>
      <c r="W18" s="25">
        <v>0.13697000000000001</v>
      </c>
      <c r="X18" s="25">
        <f t="shared" si="12"/>
        <v>0.13866500000000001</v>
      </c>
      <c r="Y18" s="25"/>
      <c r="Z18" s="25">
        <f t="shared" si="13"/>
        <v>0.12175355500000001</v>
      </c>
      <c r="AA18" s="25">
        <f t="shared" si="14"/>
        <v>2.8039843716500004</v>
      </c>
      <c r="AB18" s="25">
        <v>-3.3600000000000001E-3</v>
      </c>
      <c r="AC18" s="25">
        <f t="shared" si="15"/>
        <v>-1.6950000000000001E-3</v>
      </c>
    </row>
    <row r="19" spans="1:29" s="15" customFormat="1">
      <c r="A19" s="18">
        <v>267</v>
      </c>
      <c r="B19" s="25">
        <v>2.0000000000000002E-5</v>
      </c>
      <c r="C19" s="25">
        <v>0.12309</v>
      </c>
      <c r="D19" s="25">
        <f t="shared" si="0"/>
        <v>0.12477000000000001</v>
      </c>
      <c r="E19" s="25"/>
      <c r="F19" s="25">
        <f t="shared" si="1"/>
        <v>0.114825655</v>
      </c>
      <c r="G19" s="25">
        <f t="shared" si="2"/>
        <v>2.6444348346500002</v>
      </c>
      <c r="H19" s="25">
        <v>0.12803</v>
      </c>
      <c r="I19" s="25">
        <f t="shared" si="3"/>
        <v>0.12970999999999999</v>
      </c>
      <c r="J19" s="25"/>
      <c r="K19" s="25">
        <f t="shared" si="4"/>
        <v>0.11926517499999999</v>
      </c>
      <c r="L19" s="25">
        <f t="shared" si="5"/>
        <v>2.7466769802499997</v>
      </c>
      <c r="M19" s="25">
        <v>7.7939999999999995E-2</v>
      </c>
      <c r="N19" s="25">
        <f t="shared" si="6"/>
        <v>7.9619999999999996E-2</v>
      </c>
      <c r="O19" s="25"/>
      <c r="P19" s="25">
        <f t="shared" si="7"/>
        <v>7.5790255000000001E-2</v>
      </c>
      <c r="Q19" s="25">
        <f t="shared" si="8"/>
        <v>1.7454495726500001</v>
      </c>
      <c r="R19" s="25">
        <v>7.9430000000000001E-2</v>
      </c>
      <c r="S19" s="25">
        <f t="shared" si="9"/>
        <v>8.1110000000000002E-2</v>
      </c>
      <c r="T19" s="25"/>
      <c r="U19" s="25">
        <f t="shared" si="10"/>
        <v>7.6409254999999995E-2</v>
      </c>
      <c r="V19" s="25">
        <f t="shared" si="11"/>
        <v>1.7597051426499999</v>
      </c>
      <c r="W19" s="25">
        <v>0.1358</v>
      </c>
      <c r="X19" s="25">
        <f t="shared" si="12"/>
        <v>0.13747999999999999</v>
      </c>
      <c r="Y19" s="25"/>
      <c r="Z19" s="25">
        <f t="shared" si="13"/>
        <v>0.12056855499999999</v>
      </c>
      <c r="AA19" s="25">
        <f t="shared" si="14"/>
        <v>2.7766938216499999</v>
      </c>
      <c r="AB19" s="25">
        <v>-3.3800000000000002E-3</v>
      </c>
      <c r="AC19" s="25">
        <f t="shared" si="15"/>
        <v>-1.6800000000000001E-3</v>
      </c>
    </row>
    <row r="20" spans="1:29" s="15" customFormat="1">
      <c r="A20" s="18">
        <v>268</v>
      </c>
      <c r="B20" s="25">
        <v>-9.0000000000000006E-5</v>
      </c>
      <c r="C20" s="25">
        <v>0.12182</v>
      </c>
      <c r="D20" s="25">
        <f t="shared" si="0"/>
        <v>0.123595</v>
      </c>
      <c r="E20" s="25"/>
      <c r="F20" s="25">
        <f t="shared" si="1"/>
        <v>0.11365065499999999</v>
      </c>
      <c r="G20" s="25">
        <f t="shared" si="2"/>
        <v>2.6173745846499998</v>
      </c>
      <c r="H20" s="25">
        <v>0.12667</v>
      </c>
      <c r="I20" s="25">
        <f t="shared" si="3"/>
        <v>0.128445</v>
      </c>
      <c r="J20" s="25"/>
      <c r="K20" s="25">
        <f t="shared" si="4"/>
        <v>0.118000175</v>
      </c>
      <c r="L20" s="25">
        <f t="shared" si="5"/>
        <v>2.71754403025</v>
      </c>
      <c r="M20" s="25">
        <v>7.6649999999999996E-2</v>
      </c>
      <c r="N20" s="25">
        <f t="shared" si="6"/>
        <v>7.8424999999999995E-2</v>
      </c>
      <c r="O20" s="25"/>
      <c r="P20" s="25">
        <f t="shared" si="7"/>
        <v>7.4595254999999999E-2</v>
      </c>
      <c r="Q20" s="25">
        <f t="shared" si="8"/>
        <v>1.71792872265</v>
      </c>
      <c r="R20" s="25">
        <v>7.8229000000000007E-2</v>
      </c>
      <c r="S20" s="25">
        <f t="shared" si="9"/>
        <v>8.0004000000000006E-2</v>
      </c>
      <c r="T20" s="25"/>
      <c r="U20" s="25">
        <f t="shared" si="10"/>
        <v>7.5303254999999999E-2</v>
      </c>
      <c r="V20" s="25">
        <f t="shared" si="11"/>
        <v>1.7342339626500001</v>
      </c>
      <c r="W20" s="25">
        <v>0.13425000000000001</v>
      </c>
      <c r="X20" s="25">
        <f t="shared" si="12"/>
        <v>0.13602500000000001</v>
      </c>
      <c r="Y20" s="25"/>
      <c r="Z20" s="25">
        <f t="shared" si="13"/>
        <v>0.11911355500000001</v>
      </c>
      <c r="AA20" s="25">
        <f t="shared" si="14"/>
        <v>2.7431851716500004</v>
      </c>
      <c r="AB20" s="25">
        <v>-3.46E-3</v>
      </c>
      <c r="AC20" s="25">
        <f t="shared" si="15"/>
        <v>-1.7749999999999999E-3</v>
      </c>
    </row>
    <row r="21" spans="1:29" s="15" customFormat="1">
      <c r="A21" s="18">
        <v>269</v>
      </c>
      <c r="B21" s="25">
        <v>1.0000000000000001E-5</v>
      </c>
      <c r="C21" s="25">
        <v>0.12063</v>
      </c>
      <c r="D21" s="25">
        <f t="shared" si="0"/>
        <v>0.122225</v>
      </c>
      <c r="E21" s="25"/>
      <c r="F21" s="25">
        <f t="shared" si="1"/>
        <v>0.11228065500000001</v>
      </c>
      <c r="G21" s="25">
        <f t="shared" si="2"/>
        <v>2.5858234846500001</v>
      </c>
      <c r="H21" s="25">
        <v>0.12534999999999999</v>
      </c>
      <c r="I21" s="25">
        <f t="shared" si="3"/>
        <v>0.126945</v>
      </c>
      <c r="J21" s="25"/>
      <c r="K21" s="25">
        <f t="shared" si="4"/>
        <v>0.116500175</v>
      </c>
      <c r="L21" s="25">
        <f t="shared" si="5"/>
        <v>2.68299903025</v>
      </c>
      <c r="M21" s="25">
        <v>7.5609999999999997E-2</v>
      </c>
      <c r="N21" s="25">
        <f t="shared" si="6"/>
        <v>7.7204999999999996E-2</v>
      </c>
      <c r="O21" s="25"/>
      <c r="P21" s="25">
        <f t="shared" si="7"/>
        <v>7.3375255E-2</v>
      </c>
      <c r="Q21" s="25">
        <f t="shared" si="8"/>
        <v>1.6898321226500002</v>
      </c>
      <c r="R21" s="25">
        <v>7.7030000000000001E-2</v>
      </c>
      <c r="S21" s="25">
        <f t="shared" si="9"/>
        <v>7.8625E-2</v>
      </c>
      <c r="T21" s="25"/>
      <c r="U21" s="25">
        <f t="shared" si="10"/>
        <v>7.3924254999999994E-2</v>
      </c>
      <c r="V21" s="25">
        <f t="shared" si="11"/>
        <v>1.7024755926499999</v>
      </c>
      <c r="W21" s="25">
        <v>0.13341</v>
      </c>
      <c r="X21" s="25">
        <f t="shared" si="12"/>
        <v>0.13500500000000001</v>
      </c>
      <c r="Y21" s="25"/>
      <c r="Z21" s="25">
        <f t="shared" si="13"/>
        <v>0.11809355500000002</v>
      </c>
      <c r="AA21" s="25">
        <f t="shared" si="14"/>
        <v>2.7196945716500007</v>
      </c>
      <c r="AB21" s="25">
        <v>-3.2000000000000002E-3</v>
      </c>
      <c r="AC21" s="25">
        <f t="shared" si="15"/>
        <v>-1.5950000000000001E-3</v>
      </c>
    </row>
    <row r="22" spans="1:29" s="15" customFormat="1">
      <c r="A22" s="18">
        <v>270</v>
      </c>
      <c r="B22" s="25">
        <v>-8.0000000000000007E-5</v>
      </c>
      <c r="C22" s="25">
        <v>0.11915000000000001</v>
      </c>
      <c r="D22" s="25">
        <f t="shared" si="0"/>
        <v>0.12082000000000001</v>
      </c>
      <c r="E22" s="25"/>
      <c r="F22" s="25">
        <f t="shared" si="1"/>
        <v>0.11087565500000002</v>
      </c>
      <c r="G22" s="25">
        <f t="shared" si="2"/>
        <v>2.5534663346500004</v>
      </c>
      <c r="H22" s="25">
        <v>0.12386999999999999</v>
      </c>
      <c r="I22" s="25">
        <f t="shared" si="3"/>
        <v>0.12553999999999998</v>
      </c>
      <c r="J22" s="25"/>
      <c r="K22" s="25">
        <f t="shared" si="4"/>
        <v>0.11509517499999998</v>
      </c>
      <c r="L22" s="25">
        <f t="shared" si="5"/>
        <v>2.6506418802499998</v>
      </c>
      <c r="M22" s="25">
        <v>7.4200000000000002E-2</v>
      </c>
      <c r="N22" s="25">
        <f t="shared" si="6"/>
        <v>7.5870000000000007E-2</v>
      </c>
      <c r="O22" s="25"/>
      <c r="P22" s="25">
        <f t="shared" si="7"/>
        <v>7.2040255000000011E-2</v>
      </c>
      <c r="Q22" s="25">
        <f t="shared" si="8"/>
        <v>1.6590870726500004</v>
      </c>
      <c r="R22" s="25">
        <v>7.5740000000000002E-2</v>
      </c>
      <c r="S22" s="25">
        <f t="shared" si="9"/>
        <v>7.7410000000000007E-2</v>
      </c>
      <c r="T22" s="25"/>
      <c r="U22" s="25">
        <f t="shared" si="10"/>
        <v>7.2709255E-2</v>
      </c>
      <c r="V22" s="25">
        <f t="shared" si="11"/>
        <v>1.6744941426500002</v>
      </c>
      <c r="W22" s="25">
        <v>0.13184000000000001</v>
      </c>
      <c r="X22" s="25">
        <f t="shared" si="12"/>
        <v>0.13351000000000002</v>
      </c>
      <c r="Y22" s="25"/>
      <c r="Z22" s="25">
        <f t="shared" si="13"/>
        <v>0.11659855500000002</v>
      </c>
      <c r="AA22" s="25">
        <f t="shared" si="14"/>
        <v>2.6852647216500007</v>
      </c>
      <c r="AB22" s="25">
        <v>-3.2599999999999999E-3</v>
      </c>
      <c r="AC22" s="25">
        <f t="shared" si="15"/>
        <v>-1.67E-3</v>
      </c>
    </row>
    <row r="23" spans="1:29" s="15" customFormat="1">
      <c r="A23" s="18">
        <v>271</v>
      </c>
      <c r="B23" s="25">
        <v>-1.1E-4</v>
      </c>
      <c r="C23" s="25">
        <v>0.11766</v>
      </c>
      <c r="D23" s="25">
        <f t="shared" si="0"/>
        <v>0.11941</v>
      </c>
      <c r="E23" s="25"/>
      <c r="F23" s="25">
        <f t="shared" si="1"/>
        <v>0.109465655</v>
      </c>
      <c r="G23" s="25">
        <f t="shared" si="2"/>
        <v>2.5209940346500002</v>
      </c>
      <c r="H23" s="25">
        <v>0.12242</v>
      </c>
      <c r="I23" s="25">
        <f t="shared" si="3"/>
        <v>0.12417</v>
      </c>
      <c r="J23" s="25"/>
      <c r="K23" s="25">
        <f t="shared" si="4"/>
        <v>0.113725175</v>
      </c>
      <c r="L23" s="25">
        <f t="shared" si="5"/>
        <v>2.6190907802500001</v>
      </c>
      <c r="M23" s="25">
        <v>7.3139999999999997E-2</v>
      </c>
      <c r="N23" s="25">
        <f t="shared" si="6"/>
        <v>7.4889999999999998E-2</v>
      </c>
      <c r="O23" s="25"/>
      <c r="P23" s="25">
        <f t="shared" si="7"/>
        <v>7.1060255000000003E-2</v>
      </c>
      <c r="Q23" s="25">
        <f t="shared" si="8"/>
        <v>1.6365176726500001</v>
      </c>
      <c r="R23" s="25">
        <v>7.4380000000000002E-2</v>
      </c>
      <c r="S23" s="25">
        <f t="shared" si="9"/>
        <v>7.6130000000000003E-2</v>
      </c>
      <c r="T23" s="25"/>
      <c r="U23" s="25">
        <f t="shared" si="10"/>
        <v>7.1429254999999997E-2</v>
      </c>
      <c r="V23" s="25">
        <f t="shared" si="11"/>
        <v>1.6450157426500001</v>
      </c>
      <c r="W23" s="25">
        <v>0.1305</v>
      </c>
      <c r="X23" s="25">
        <f t="shared" si="12"/>
        <v>0.13225000000000001</v>
      </c>
      <c r="Y23" s="25"/>
      <c r="Z23" s="25">
        <f t="shared" si="13"/>
        <v>0.11533855500000001</v>
      </c>
      <c r="AA23" s="25">
        <f t="shared" si="14"/>
        <v>2.6562469216500002</v>
      </c>
      <c r="AB23" s="25">
        <v>-3.3899999999999998E-3</v>
      </c>
      <c r="AC23" s="25">
        <f t="shared" si="15"/>
        <v>-1.7499999999999998E-3</v>
      </c>
    </row>
    <row r="24" spans="1:29" s="15" customFormat="1">
      <c r="A24" s="18">
        <v>272</v>
      </c>
      <c r="B24" s="25">
        <v>-1.6000000000000001E-4</v>
      </c>
      <c r="C24" s="25">
        <v>0.11644</v>
      </c>
      <c r="D24" s="25">
        <f t="shared" si="0"/>
        <v>0.118245</v>
      </c>
      <c r="E24" s="25"/>
      <c r="F24" s="25">
        <f t="shared" si="1"/>
        <v>0.108300655</v>
      </c>
      <c r="G24" s="25">
        <f t="shared" si="2"/>
        <v>2.4941640846499999</v>
      </c>
      <c r="H24" s="25">
        <v>0.12116</v>
      </c>
      <c r="I24" s="25">
        <f t="shared" si="3"/>
        <v>0.122965</v>
      </c>
      <c r="J24" s="25"/>
      <c r="K24" s="25">
        <f t="shared" si="4"/>
        <v>0.112520175</v>
      </c>
      <c r="L24" s="25">
        <f t="shared" si="5"/>
        <v>2.5913396302500002</v>
      </c>
      <c r="M24" s="25">
        <v>7.1970000000000006E-2</v>
      </c>
      <c r="N24" s="25">
        <f t="shared" si="6"/>
        <v>7.3775000000000007E-2</v>
      </c>
      <c r="O24" s="25"/>
      <c r="P24" s="25">
        <f t="shared" si="7"/>
        <v>6.9945255000000012E-2</v>
      </c>
      <c r="Q24" s="25">
        <f t="shared" si="8"/>
        <v>1.6108392226500003</v>
      </c>
      <c r="R24" s="25">
        <v>7.3349999999999999E-2</v>
      </c>
      <c r="S24" s="25">
        <f t="shared" si="9"/>
        <v>7.5155E-2</v>
      </c>
      <c r="T24" s="25"/>
      <c r="U24" s="25">
        <f t="shared" si="10"/>
        <v>7.0454254999999993E-2</v>
      </c>
      <c r="V24" s="25">
        <f t="shared" si="11"/>
        <v>1.6225614926499998</v>
      </c>
      <c r="W24" s="25">
        <v>0.12911</v>
      </c>
      <c r="X24" s="25">
        <f t="shared" si="12"/>
        <v>0.130915</v>
      </c>
      <c r="Y24" s="25"/>
      <c r="Z24" s="25">
        <f t="shared" si="13"/>
        <v>0.11400355500000001</v>
      </c>
      <c r="AA24" s="25">
        <f t="shared" si="14"/>
        <v>2.6255018716500005</v>
      </c>
      <c r="AB24" s="25">
        <v>-3.4499999999999999E-3</v>
      </c>
      <c r="AC24" s="25">
        <f t="shared" si="15"/>
        <v>-1.805E-3</v>
      </c>
    </row>
    <row r="25" spans="1:29" s="15" customFormat="1">
      <c r="A25" s="18">
        <v>273</v>
      </c>
      <c r="B25" s="25">
        <v>-5.0000000000000002E-5</v>
      </c>
      <c r="C25" s="25">
        <v>0.11462</v>
      </c>
      <c r="D25" s="25">
        <f t="shared" si="0"/>
        <v>0.11634</v>
      </c>
      <c r="E25" s="25"/>
      <c r="F25" s="25">
        <f t="shared" si="1"/>
        <v>0.10639565500000001</v>
      </c>
      <c r="G25" s="25">
        <f t="shared" si="2"/>
        <v>2.4502919346500001</v>
      </c>
      <c r="H25" s="25">
        <v>0.11948</v>
      </c>
      <c r="I25" s="25">
        <f t="shared" si="3"/>
        <v>0.1212</v>
      </c>
      <c r="J25" s="25"/>
      <c r="K25" s="25">
        <f t="shared" si="4"/>
        <v>0.110755175</v>
      </c>
      <c r="L25" s="25">
        <f t="shared" si="5"/>
        <v>2.5506916802499999</v>
      </c>
      <c r="M25" s="25">
        <v>7.0519999999999999E-2</v>
      </c>
      <c r="N25" s="25">
        <f t="shared" si="6"/>
        <v>7.2239999999999999E-2</v>
      </c>
      <c r="O25" s="25"/>
      <c r="P25" s="25">
        <f t="shared" si="7"/>
        <v>6.8410255000000003E-2</v>
      </c>
      <c r="Q25" s="25">
        <f t="shared" si="8"/>
        <v>1.5754881726500001</v>
      </c>
      <c r="R25" s="25">
        <v>7.1900000000000006E-2</v>
      </c>
      <c r="S25" s="25">
        <f t="shared" si="9"/>
        <v>7.3620000000000005E-2</v>
      </c>
      <c r="T25" s="25"/>
      <c r="U25" s="25">
        <f t="shared" si="10"/>
        <v>6.8919254999999999E-2</v>
      </c>
      <c r="V25" s="25">
        <f t="shared" si="11"/>
        <v>1.58721044265</v>
      </c>
      <c r="W25" s="25">
        <v>0.12770000000000001</v>
      </c>
      <c r="X25" s="25">
        <f t="shared" si="12"/>
        <v>0.12942000000000001</v>
      </c>
      <c r="Y25" s="25"/>
      <c r="Z25" s="25">
        <f t="shared" si="13"/>
        <v>0.11250855500000001</v>
      </c>
      <c r="AA25" s="25">
        <f t="shared" si="14"/>
        <v>2.5910720216500005</v>
      </c>
      <c r="AB25" s="25">
        <v>-3.3899999999999998E-3</v>
      </c>
      <c r="AC25" s="25">
        <f t="shared" si="15"/>
        <v>-1.72E-3</v>
      </c>
    </row>
    <row r="26" spans="1:29" s="15" customFormat="1">
      <c r="A26" s="18">
        <v>274</v>
      </c>
      <c r="B26" s="25">
        <v>2.0000000000000002E-5</v>
      </c>
      <c r="C26" s="25">
        <v>0.11326</v>
      </c>
      <c r="D26" s="25">
        <f t="shared" si="0"/>
        <v>0.11494500000000001</v>
      </c>
      <c r="E26" s="25"/>
      <c r="F26" s="25">
        <f t="shared" si="1"/>
        <v>0.105000655</v>
      </c>
      <c r="G26" s="25">
        <f t="shared" si="2"/>
        <v>2.41816508465</v>
      </c>
      <c r="H26" s="25">
        <v>0.11788999999999999</v>
      </c>
      <c r="I26" s="25">
        <f t="shared" si="3"/>
        <v>0.119575</v>
      </c>
      <c r="J26" s="25"/>
      <c r="K26" s="25">
        <f t="shared" si="4"/>
        <v>0.109130175</v>
      </c>
      <c r="L26" s="25">
        <f t="shared" si="5"/>
        <v>2.5132679302500001</v>
      </c>
      <c r="M26" s="25">
        <v>6.9278999999999993E-2</v>
      </c>
      <c r="N26" s="25">
        <f t="shared" si="6"/>
        <v>7.0963999999999999E-2</v>
      </c>
      <c r="O26" s="25"/>
      <c r="P26" s="25">
        <f t="shared" si="7"/>
        <v>6.7134255000000004E-2</v>
      </c>
      <c r="Q26" s="25">
        <f t="shared" si="8"/>
        <v>1.5461018926500001</v>
      </c>
      <c r="R26" s="25">
        <v>7.0669999999999997E-2</v>
      </c>
      <c r="S26" s="25">
        <f t="shared" si="9"/>
        <v>7.2355000000000003E-2</v>
      </c>
      <c r="T26" s="25"/>
      <c r="U26" s="25">
        <f t="shared" si="10"/>
        <v>6.7654254999999996E-2</v>
      </c>
      <c r="V26" s="25">
        <f t="shared" si="11"/>
        <v>1.5580774926500001</v>
      </c>
      <c r="W26" s="25">
        <v>0.12622</v>
      </c>
      <c r="X26" s="25">
        <f t="shared" si="12"/>
        <v>0.12790499999999999</v>
      </c>
      <c r="Y26" s="25"/>
      <c r="Z26" s="25">
        <f t="shared" si="13"/>
        <v>0.11099355499999999</v>
      </c>
      <c r="AA26" s="25">
        <f t="shared" si="14"/>
        <v>2.5561815716499998</v>
      </c>
      <c r="AB26" s="25">
        <v>-3.3899999999999998E-3</v>
      </c>
      <c r="AC26" s="25">
        <f t="shared" si="15"/>
        <v>-1.6849999999999999E-3</v>
      </c>
    </row>
    <row r="27" spans="1:29" s="15" customFormat="1">
      <c r="A27" s="19">
        <v>275</v>
      </c>
      <c r="B27" s="25">
        <v>6.8999999999999997E-5</v>
      </c>
      <c r="C27" s="25">
        <v>0.11151</v>
      </c>
      <c r="D27" s="25">
        <f t="shared" si="0"/>
        <v>0.11310049999999999</v>
      </c>
      <c r="E27" s="25"/>
      <c r="F27" s="25">
        <f t="shared" si="1"/>
        <v>0.103156155</v>
      </c>
      <c r="G27" s="25">
        <f t="shared" si="2"/>
        <v>2.3756862496500002</v>
      </c>
      <c r="H27" s="25">
        <v>0.11641</v>
      </c>
      <c r="I27" s="25">
        <f t="shared" si="3"/>
        <v>0.11800049999999999</v>
      </c>
      <c r="J27" s="25"/>
      <c r="K27" s="25">
        <f t="shared" si="4"/>
        <v>0.10755567499999999</v>
      </c>
      <c r="L27" s="25">
        <f t="shared" si="5"/>
        <v>2.4770071952499997</v>
      </c>
      <c r="M27" s="25">
        <v>6.8019999999999997E-2</v>
      </c>
      <c r="N27" s="25">
        <f t="shared" si="6"/>
        <v>6.9610499999999992E-2</v>
      </c>
      <c r="O27" s="25"/>
      <c r="P27" s="25">
        <f t="shared" si="7"/>
        <v>6.5780754999999996E-2</v>
      </c>
      <c r="Q27" s="25">
        <f t="shared" si="8"/>
        <v>1.51493078765</v>
      </c>
      <c r="R27" s="25">
        <v>6.9199999999999998E-2</v>
      </c>
      <c r="S27" s="25">
        <f t="shared" si="9"/>
        <v>7.0790499999999992E-2</v>
      </c>
      <c r="T27" s="25"/>
      <c r="U27" s="25">
        <f t="shared" si="10"/>
        <v>6.6089754999999986E-2</v>
      </c>
      <c r="V27" s="25">
        <f t="shared" si="11"/>
        <v>1.5220470576499998</v>
      </c>
      <c r="W27" s="25">
        <v>0.12461</v>
      </c>
      <c r="X27" s="25">
        <f t="shared" si="12"/>
        <v>0.12620049999999999</v>
      </c>
      <c r="Y27" s="25"/>
      <c r="Z27" s="25">
        <f t="shared" si="13"/>
        <v>0.109289055</v>
      </c>
      <c r="AA27" s="25">
        <f t="shared" si="14"/>
        <v>2.51692693665</v>
      </c>
      <c r="AB27" s="25">
        <v>-3.2499999999999999E-3</v>
      </c>
      <c r="AC27" s="25">
        <f t="shared" si="15"/>
        <v>-1.5904999999999999E-3</v>
      </c>
    </row>
    <row r="28" spans="1:29" s="15" customFormat="1">
      <c r="A28" s="19">
        <v>276</v>
      </c>
      <c r="B28" s="25">
        <v>0</v>
      </c>
      <c r="C28" s="25">
        <v>0.11021</v>
      </c>
      <c r="D28" s="25">
        <f t="shared" si="0"/>
        <v>0.111845</v>
      </c>
      <c r="E28" s="25"/>
      <c r="F28" s="25">
        <f t="shared" si="1"/>
        <v>0.10190065500000001</v>
      </c>
      <c r="G28" s="25">
        <f t="shared" si="2"/>
        <v>2.3467720846500004</v>
      </c>
      <c r="H28" s="25">
        <v>0.11484999999999999</v>
      </c>
      <c r="I28" s="25">
        <f t="shared" si="3"/>
        <v>0.11648499999999999</v>
      </c>
      <c r="J28" s="25"/>
      <c r="K28" s="25">
        <f t="shared" si="4"/>
        <v>0.10604017499999999</v>
      </c>
      <c r="L28" s="25">
        <f t="shared" si="5"/>
        <v>2.4421052302499997</v>
      </c>
      <c r="M28" s="25">
        <v>6.6780000000000006E-2</v>
      </c>
      <c r="N28" s="25">
        <f t="shared" si="6"/>
        <v>6.8415000000000004E-2</v>
      </c>
      <c r="O28" s="25"/>
      <c r="P28" s="25">
        <f t="shared" si="7"/>
        <v>6.4585255000000008E-2</v>
      </c>
      <c r="Q28" s="25">
        <f t="shared" si="8"/>
        <v>1.4873984226500003</v>
      </c>
      <c r="R28" s="25">
        <v>6.8040000000000003E-2</v>
      </c>
      <c r="S28" s="25">
        <f t="shared" si="9"/>
        <v>6.9675000000000001E-2</v>
      </c>
      <c r="T28" s="25"/>
      <c r="U28" s="25">
        <f t="shared" si="10"/>
        <v>6.4974254999999995E-2</v>
      </c>
      <c r="V28" s="25">
        <f t="shared" si="11"/>
        <v>1.4963570926500001</v>
      </c>
      <c r="W28" s="25">
        <v>0.12311999999999999</v>
      </c>
      <c r="X28" s="25">
        <f t="shared" si="12"/>
        <v>0.12475499999999999</v>
      </c>
      <c r="Y28" s="25"/>
      <c r="Z28" s="25">
        <f t="shared" si="13"/>
        <v>0.10784355499999999</v>
      </c>
      <c r="AA28" s="25">
        <f t="shared" si="14"/>
        <v>2.48363707165</v>
      </c>
      <c r="AB28" s="25">
        <v>-3.2699999999999999E-3</v>
      </c>
      <c r="AC28" s="25">
        <f t="shared" si="15"/>
        <v>-1.635E-3</v>
      </c>
    </row>
    <row r="29" spans="1:29" s="15" customFormat="1">
      <c r="A29" s="19">
        <v>277</v>
      </c>
      <c r="B29" s="25">
        <v>1.8000000000000001E-4</v>
      </c>
      <c r="C29" s="25">
        <v>0.1085</v>
      </c>
      <c r="D29" s="25">
        <f t="shared" si="0"/>
        <v>0.10996</v>
      </c>
      <c r="E29" s="25"/>
      <c r="F29" s="25">
        <f t="shared" si="1"/>
        <v>0.10001565500000001</v>
      </c>
      <c r="G29" s="25">
        <f t="shared" si="2"/>
        <v>2.3033605346500003</v>
      </c>
      <c r="H29" s="25">
        <v>0.1133</v>
      </c>
      <c r="I29" s="25">
        <f t="shared" si="3"/>
        <v>0.11476</v>
      </c>
      <c r="J29" s="25"/>
      <c r="K29" s="25">
        <f t="shared" si="4"/>
        <v>0.104315175</v>
      </c>
      <c r="L29" s="25">
        <f t="shared" si="5"/>
        <v>2.4023784802499999</v>
      </c>
      <c r="M29" s="25">
        <v>6.5360000000000001E-2</v>
      </c>
      <c r="N29" s="25">
        <f t="shared" si="6"/>
        <v>6.6820000000000004E-2</v>
      </c>
      <c r="O29" s="25"/>
      <c r="P29" s="25">
        <f t="shared" si="7"/>
        <v>6.2990255000000009E-2</v>
      </c>
      <c r="Q29" s="25">
        <f t="shared" si="8"/>
        <v>1.4506655726500002</v>
      </c>
      <c r="R29" s="25">
        <v>6.6600000000000006E-2</v>
      </c>
      <c r="S29" s="25">
        <f t="shared" si="9"/>
        <v>6.8060000000000009E-2</v>
      </c>
      <c r="T29" s="25"/>
      <c r="U29" s="25">
        <f t="shared" si="10"/>
        <v>6.3359255000000003E-2</v>
      </c>
      <c r="V29" s="25">
        <f t="shared" si="11"/>
        <v>1.4591636426500001</v>
      </c>
      <c r="W29" s="25">
        <v>0.12151000000000001</v>
      </c>
      <c r="X29" s="25">
        <f t="shared" si="12"/>
        <v>0.12297000000000001</v>
      </c>
      <c r="Y29" s="25"/>
      <c r="Z29" s="25">
        <f t="shared" si="13"/>
        <v>0.10605855500000001</v>
      </c>
      <c r="AA29" s="25">
        <f t="shared" si="14"/>
        <v>2.4425285216500003</v>
      </c>
      <c r="AB29" s="25">
        <v>-3.0999999999999999E-3</v>
      </c>
      <c r="AC29" s="25">
        <f t="shared" si="15"/>
        <v>-1.4599999999999999E-3</v>
      </c>
    </row>
    <row r="30" spans="1:29" s="15" customFormat="1">
      <c r="A30" s="19">
        <v>278</v>
      </c>
      <c r="B30" s="25">
        <v>6.0000000000000002E-5</v>
      </c>
      <c r="C30" s="25">
        <v>0.10662000000000001</v>
      </c>
      <c r="D30" s="25">
        <f t="shared" si="0"/>
        <v>0.108155</v>
      </c>
      <c r="E30" s="25"/>
      <c r="F30" s="25">
        <f t="shared" si="1"/>
        <v>9.8210655000000008E-2</v>
      </c>
      <c r="G30" s="25">
        <f t="shared" si="2"/>
        <v>2.2617913846500004</v>
      </c>
      <c r="H30" s="25">
        <v>0.11155</v>
      </c>
      <c r="I30" s="25">
        <f t="shared" si="3"/>
        <v>0.11308499999999999</v>
      </c>
      <c r="J30" s="25"/>
      <c r="K30" s="25">
        <f t="shared" si="4"/>
        <v>0.10264017499999999</v>
      </c>
      <c r="L30" s="25">
        <f t="shared" si="5"/>
        <v>2.3638032302499998</v>
      </c>
      <c r="M30" s="25">
        <v>6.4189999999999997E-2</v>
      </c>
      <c r="N30" s="25">
        <f t="shared" si="6"/>
        <v>6.5724999999999992E-2</v>
      </c>
      <c r="O30" s="25"/>
      <c r="P30" s="25">
        <f t="shared" si="7"/>
        <v>6.1895254999999989E-2</v>
      </c>
      <c r="Q30" s="25">
        <f t="shared" si="8"/>
        <v>1.4254477226499997</v>
      </c>
      <c r="R30" s="25">
        <v>6.5339999999999995E-2</v>
      </c>
      <c r="S30" s="25">
        <f t="shared" si="9"/>
        <v>6.687499999999999E-2</v>
      </c>
      <c r="T30" s="25"/>
      <c r="U30" s="25">
        <f t="shared" si="10"/>
        <v>6.2174254999999991E-2</v>
      </c>
      <c r="V30" s="25">
        <f t="shared" si="11"/>
        <v>1.4318730926499998</v>
      </c>
      <c r="W30" s="25">
        <v>0.11988</v>
      </c>
      <c r="X30" s="25">
        <f t="shared" si="12"/>
        <v>0.121415</v>
      </c>
      <c r="Y30" s="25"/>
      <c r="Z30" s="25">
        <f t="shared" si="13"/>
        <v>0.104503555</v>
      </c>
      <c r="AA30" s="25">
        <f t="shared" si="14"/>
        <v>2.40671687165</v>
      </c>
      <c r="AB30" s="25">
        <v>-3.13E-3</v>
      </c>
      <c r="AC30" s="25">
        <f t="shared" si="15"/>
        <v>-1.5349999999999999E-3</v>
      </c>
    </row>
    <row r="31" spans="1:29" s="15" customFormat="1">
      <c r="A31" s="19">
        <v>279</v>
      </c>
      <c r="B31" s="25">
        <v>-1E-4</v>
      </c>
      <c r="C31" s="25">
        <v>0.1051</v>
      </c>
      <c r="D31" s="25">
        <f t="shared" si="0"/>
        <v>0.10681499999999999</v>
      </c>
      <c r="E31" s="25"/>
      <c r="F31" s="25">
        <f t="shared" si="1"/>
        <v>9.6870655E-2</v>
      </c>
      <c r="G31" s="25">
        <f t="shared" si="2"/>
        <v>2.2309311846500002</v>
      </c>
      <c r="H31" s="25">
        <v>0.10971</v>
      </c>
      <c r="I31" s="25">
        <f t="shared" si="3"/>
        <v>0.111425</v>
      </c>
      <c r="J31" s="25"/>
      <c r="K31" s="25">
        <f t="shared" si="4"/>
        <v>0.10098017499999999</v>
      </c>
      <c r="L31" s="25">
        <f t="shared" si="5"/>
        <v>2.32557343025</v>
      </c>
      <c r="M31" s="25">
        <v>6.2740000000000004E-2</v>
      </c>
      <c r="N31" s="25">
        <f t="shared" si="6"/>
        <v>6.4454999999999998E-2</v>
      </c>
      <c r="O31" s="25"/>
      <c r="P31" s="25">
        <f t="shared" si="7"/>
        <v>6.0625254999999996E-2</v>
      </c>
      <c r="Q31" s="25">
        <f t="shared" si="8"/>
        <v>1.39619962265</v>
      </c>
      <c r="R31" s="25">
        <v>6.3789999999999999E-2</v>
      </c>
      <c r="S31" s="25">
        <f t="shared" si="9"/>
        <v>6.5504999999999994E-2</v>
      </c>
      <c r="T31" s="25"/>
      <c r="U31" s="25">
        <f t="shared" si="10"/>
        <v>6.0804254999999995E-2</v>
      </c>
      <c r="V31" s="25">
        <f t="shared" si="11"/>
        <v>1.4003219926499999</v>
      </c>
      <c r="W31" s="25">
        <v>0.11806999999999999</v>
      </c>
      <c r="X31" s="25">
        <f t="shared" si="12"/>
        <v>0.11978499999999999</v>
      </c>
      <c r="Y31" s="25"/>
      <c r="Z31" s="25">
        <f t="shared" si="13"/>
        <v>0.10287355499999999</v>
      </c>
      <c r="AA31" s="25">
        <f t="shared" si="14"/>
        <v>2.3691779716500001</v>
      </c>
      <c r="AB31" s="25">
        <v>-3.3300000000000001E-3</v>
      </c>
      <c r="AC31" s="25">
        <f t="shared" si="15"/>
        <v>-1.7149999999999999E-3</v>
      </c>
    </row>
    <row r="32" spans="1:29" s="15" customFormat="1">
      <c r="A32" s="19">
        <v>280</v>
      </c>
      <c r="B32" s="25">
        <v>-6.0000000000000002E-5</v>
      </c>
      <c r="C32" s="25">
        <v>0.10333000000000001</v>
      </c>
      <c r="D32" s="25">
        <f t="shared" si="0"/>
        <v>0.10509500000000001</v>
      </c>
      <c r="E32" s="25"/>
      <c r="F32" s="25">
        <f t="shared" si="1"/>
        <v>9.5150655000000001E-2</v>
      </c>
      <c r="G32" s="25">
        <f t="shared" si="2"/>
        <v>2.19131958465</v>
      </c>
      <c r="H32" s="25">
        <v>0.10809000000000001</v>
      </c>
      <c r="I32" s="25">
        <f t="shared" si="3"/>
        <v>0.10985500000000001</v>
      </c>
      <c r="J32" s="25"/>
      <c r="K32" s="25">
        <f t="shared" si="4"/>
        <v>9.9410175000000003E-2</v>
      </c>
      <c r="L32" s="25">
        <f t="shared" si="5"/>
        <v>2.2894163302500004</v>
      </c>
      <c r="M32" s="25">
        <v>6.1550000000000001E-2</v>
      </c>
      <c r="N32" s="25">
        <f t="shared" si="6"/>
        <v>6.3314999999999996E-2</v>
      </c>
      <c r="O32" s="25"/>
      <c r="P32" s="25">
        <f t="shared" si="7"/>
        <v>5.9485254999999994E-2</v>
      </c>
      <c r="Q32" s="25">
        <f t="shared" si="8"/>
        <v>1.3699454226499999</v>
      </c>
      <c r="R32" s="25">
        <v>6.25E-2</v>
      </c>
      <c r="S32" s="25">
        <f t="shared" si="9"/>
        <v>6.4265000000000003E-2</v>
      </c>
      <c r="T32" s="25"/>
      <c r="U32" s="25">
        <f t="shared" si="10"/>
        <v>5.9564255000000003E-2</v>
      </c>
      <c r="V32" s="25">
        <f t="shared" si="11"/>
        <v>1.3717647926500001</v>
      </c>
      <c r="W32" s="25">
        <v>0.11663999999999999</v>
      </c>
      <c r="X32" s="25">
        <f t="shared" si="12"/>
        <v>0.118405</v>
      </c>
      <c r="Y32" s="25"/>
      <c r="Z32" s="25">
        <f t="shared" si="13"/>
        <v>0.101493555</v>
      </c>
      <c r="AA32" s="25">
        <f t="shared" si="14"/>
        <v>2.3373965716500003</v>
      </c>
      <c r="AB32" s="25">
        <v>-3.47E-3</v>
      </c>
      <c r="AC32" s="25">
        <f t="shared" si="15"/>
        <v>-1.7650000000000001E-3</v>
      </c>
    </row>
    <row r="33" spans="1:29" s="15" customFormat="1">
      <c r="A33" s="19">
        <v>281</v>
      </c>
      <c r="B33" s="25">
        <v>1.0000000000000001E-5</v>
      </c>
      <c r="C33" s="25">
        <v>0.1018</v>
      </c>
      <c r="D33" s="25">
        <f t="shared" si="0"/>
        <v>0.10336000000000001</v>
      </c>
      <c r="E33" s="25"/>
      <c r="F33" s="25">
        <f t="shared" si="1"/>
        <v>9.3415655000000014E-2</v>
      </c>
      <c r="G33" s="25">
        <f t="shared" si="2"/>
        <v>2.1513625346500005</v>
      </c>
      <c r="H33" s="25">
        <v>0.10631</v>
      </c>
      <c r="I33" s="25">
        <f t="shared" si="3"/>
        <v>0.10787000000000001</v>
      </c>
      <c r="J33" s="25"/>
      <c r="K33" s="25">
        <f t="shared" si="4"/>
        <v>9.7425175000000003E-2</v>
      </c>
      <c r="L33" s="25">
        <f t="shared" si="5"/>
        <v>2.2437017802500003</v>
      </c>
      <c r="M33" s="25">
        <v>6.0170000000000001E-2</v>
      </c>
      <c r="N33" s="25">
        <f t="shared" si="6"/>
        <v>6.173E-2</v>
      </c>
      <c r="O33" s="25"/>
      <c r="P33" s="25">
        <f t="shared" si="7"/>
        <v>5.7900254999999998E-2</v>
      </c>
      <c r="Q33" s="25">
        <f t="shared" si="8"/>
        <v>1.3334428726500001</v>
      </c>
      <c r="R33" s="25">
        <v>6.1170000000000002E-2</v>
      </c>
      <c r="S33" s="25">
        <f t="shared" si="9"/>
        <v>6.2730000000000008E-2</v>
      </c>
      <c r="T33" s="25"/>
      <c r="U33" s="25">
        <f t="shared" si="10"/>
        <v>5.8029255000000009E-2</v>
      </c>
      <c r="V33" s="25">
        <f t="shared" si="11"/>
        <v>1.3364137426500002</v>
      </c>
      <c r="W33" s="25">
        <v>0.1149</v>
      </c>
      <c r="X33" s="25">
        <f t="shared" si="12"/>
        <v>0.11646000000000001</v>
      </c>
      <c r="Y33" s="25"/>
      <c r="Z33" s="25">
        <f t="shared" si="13"/>
        <v>9.9548555000000011E-2</v>
      </c>
      <c r="AA33" s="25">
        <f t="shared" si="14"/>
        <v>2.2926032216500003</v>
      </c>
      <c r="AB33" s="25">
        <v>-3.13E-3</v>
      </c>
      <c r="AC33" s="25">
        <f t="shared" si="15"/>
        <v>-1.56E-3</v>
      </c>
    </row>
    <row r="34" spans="1:29" s="15" customFormat="1">
      <c r="A34" s="19">
        <v>282</v>
      </c>
      <c r="B34" s="25">
        <v>6.8999999999999997E-5</v>
      </c>
      <c r="C34" s="25">
        <v>0.10006</v>
      </c>
      <c r="D34" s="25">
        <f t="shared" si="0"/>
        <v>0.1016305</v>
      </c>
      <c r="E34" s="25"/>
      <c r="F34" s="25">
        <f t="shared" si="1"/>
        <v>9.1686154999999991E-2</v>
      </c>
      <c r="G34" s="25">
        <f t="shared" si="2"/>
        <v>2.1115321496499999</v>
      </c>
      <c r="H34" s="25">
        <v>0.10462</v>
      </c>
      <c r="I34" s="25">
        <f t="shared" si="3"/>
        <v>0.10619050000000001</v>
      </c>
      <c r="J34" s="25"/>
      <c r="K34" s="25">
        <f t="shared" si="4"/>
        <v>9.5745675000000002E-2</v>
      </c>
      <c r="L34" s="25">
        <f t="shared" si="5"/>
        <v>2.2050228952499999</v>
      </c>
      <c r="M34" s="25">
        <v>5.9049999999999998E-2</v>
      </c>
      <c r="N34" s="25">
        <f t="shared" si="6"/>
        <v>6.0620500000000001E-2</v>
      </c>
      <c r="O34" s="25"/>
      <c r="P34" s="25">
        <f t="shared" si="7"/>
        <v>5.6790754999999998E-2</v>
      </c>
      <c r="Q34" s="25">
        <f t="shared" si="8"/>
        <v>1.3078910876500001</v>
      </c>
      <c r="R34" s="25">
        <v>5.9990000000000002E-2</v>
      </c>
      <c r="S34" s="25">
        <f t="shared" si="9"/>
        <v>6.1560500000000004E-2</v>
      </c>
      <c r="T34" s="25"/>
      <c r="U34" s="25">
        <f t="shared" si="10"/>
        <v>5.6859755000000005E-2</v>
      </c>
      <c r="V34" s="25">
        <f t="shared" si="11"/>
        <v>1.3094801576500001</v>
      </c>
      <c r="W34" s="25">
        <v>0.11328000000000001</v>
      </c>
      <c r="X34" s="25">
        <f t="shared" si="12"/>
        <v>0.11485050000000001</v>
      </c>
      <c r="Y34" s="25"/>
      <c r="Z34" s="25">
        <f t="shared" si="13"/>
        <v>9.7939055000000011E-2</v>
      </c>
      <c r="AA34" s="25">
        <f t="shared" si="14"/>
        <v>2.2555364366500004</v>
      </c>
      <c r="AB34" s="25">
        <v>-3.2100000000000002E-3</v>
      </c>
      <c r="AC34" s="25">
        <f t="shared" si="15"/>
        <v>-1.5705000000000001E-3</v>
      </c>
    </row>
    <row r="35" spans="1:29" s="15" customFormat="1">
      <c r="A35" s="19">
        <v>283</v>
      </c>
      <c r="B35" s="25">
        <v>-1.1E-4</v>
      </c>
      <c r="C35" s="25">
        <v>9.8409999999999997E-2</v>
      </c>
      <c r="D35" s="25">
        <f t="shared" si="0"/>
        <v>0.100065</v>
      </c>
      <c r="E35" s="25"/>
      <c r="F35" s="25">
        <f t="shared" si="1"/>
        <v>9.0120654999999994E-2</v>
      </c>
      <c r="G35" s="25">
        <f t="shared" si="2"/>
        <v>2.0754786846500002</v>
      </c>
      <c r="H35" s="25">
        <v>0.10294</v>
      </c>
      <c r="I35" s="25">
        <f t="shared" si="3"/>
        <v>0.10459500000000001</v>
      </c>
      <c r="J35" s="25"/>
      <c r="K35" s="25">
        <f t="shared" si="4"/>
        <v>9.4150175000000003E-2</v>
      </c>
      <c r="L35" s="25">
        <f t="shared" si="5"/>
        <v>2.1682785302500003</v>
      </c>
      <c r="M35" s="25">
        <v>5.7570000000000003E-2</v>
      </c>
      <c r="N35" s="25">
        <f t="shared" si="6"/>
        <v>5.9225E-2</v>
      </c>
      <c r="O35" s="25"/>
      <c r="P35" s="25">
        <f t="shared" si="7"/>
        <v>5.5395254999999997E-2</v>
      </c>
      <c r="Q35" s="25">
        <f t="shared" si="8"/>
        <v>1.2757527226500001</v>
      </c>
      <c r="R35" s="25">
        <v>5.8630000000000002E-2</v>
      </c>
      <c r="S35" s="25">
        <f t="shared" si="9"/>
        <v>6.0284999999999998E-2</v>
      </c>
      <c r="T35" s="25"/>
      <c r="U35" s="25">
        <f t="shared" si="10"/>
        <v>5.5584254999999999E-2</v>
      </c>
      <c r="V35" s="25">
        <f t="shared" si="11"/>
        <v>1.2801053926500001</v>
      </c>
      <c r="W35" s="25">
        <v>0.11146</v>
      </c>
      <c r="X35" s="25">
        <f t="shared" si="12"/>
        <v>0.11311500000000001</v>
      </c>
      <c r="Y35" s="25"/>
      <c r="Z35" s="25">
        <f t="shared" si="13"/>
        <v>9.620355500000001E-2</v>
      </c>
      <c r="AA35" s="25">
        <f t="shared" si="14"/>
        <v>2.2155678716500002</v>
      </c>
      <c r="AB35" s="25">
        <v>-3.2000000000000002E-3</v>
      </c>
      <c r="AC35" s="25">
        <f t="shared" si="15"/>
        <v>-1.655E-3</v>
      </c>
    </row>
    <row r="36" spans="1:29" s="15" customFormat="1">
      <c r="A36" s="19">
        <v>284</v>
      </c>
      <c r="B36" s="25">
        <v>1.4999999999999999E-4</v>
      </c>
      <c r="C36" s="25">
        <v>9.6629000000000007E-2</v>
      </c>
      <c r="D36" s="25">
        <f t="shared" si="0"/>
        <v>9.8014000000000004E-2</v>
      </c>
      <c r="E36" s="25"/>
      <c r="F36" s="25">
        <f t="shared" si="1"/>
        <v>8.8069654999999997E-2</v>
      </c>
      <c r="G36" s="25">
        <f t="shared" si="2"/>
        <v>2.0282441546499999</v>
      </c>
      <c r="H36" s="25">
        <v>0.10113</v>
      </c>
      <c r="I36" s="25">
        <f t="shared" si="3"/>
        <v>0.102515</v>
      </c>
      <c r="J36" s="25"/>
      <c r="K36" s="25">
        <f t="shared" si="4"/>
        <v>9.207017499999999E-2</v>
      </c>
      <c r="L36" s="25">
        <f t="shared" si="5"/>
        <v>2.1203761302499999</v>
      </c>
      <c r="M36" s="25">
        <v>5.6439999999999997E-2</v>
      </c>
      <c r="N36" s="25">
        <f t="shared" si="6"/>
        <v>5.7824999999999994E-2</v>
      </c>
      <c r="O36" s="25"/>
      <c r="P36" s="25">
        <f t="shared" si="7"/>
        <v>5.3995254999999992E-2</v>
      </c>
      <c r="Q36" s="25">
        <f t="shared" si="8"/>
        <v>1.24351072265</v>
      </c>
      <c r="R36" s="25">
        <v>5.7349999999999998E-2</v>
      </c>
      <c r="S36" s="25">
        <f t="shared" si="9"/>
        <v>5.8734999999999996E-2</v>
      </c>
      <c r="T36" s="25"/>
      <c r="U36" s="25">
        <f t="shared" si="10"/>
        <v>5.4034254999999996E-2</v>
      </c>
      <c r="V36" s="25">
        <f t="shared" si="11"/>
        <v>1.2444088926499999</v>
      </c>
      <c r="W36" s="25">
        <v>0.10976</v>
      </c>
      <c r="X36" s="25">
        <f t="shared" si="12"/>
        <v>0.11114499999999999</v>
      </c>
      <c r="Y36" s="25"/>
      <c r="Z36" s="25">
        <f t="shared" si="13"/>
        <v>9.4233554999999997E-2</v>
      </c>
      <c r="AA36" s="25">
        <f t="shared" si="14"/>
        <v>2.17019877165</v>
      </c>
      <c r="AB36" s="25">
        <v>-2.9199999999999999E-3</v>
      </c>
      <c r="AC36" s="25">
        <f t="shared" si="15"/>
        <v>-1.3849999999999999E-3</v>
      </c>
    </row>
    <row r="37" spans="1:29" s="15" customFormat="1">
      <c r="A37" s="19">
        <v>285</v>
      </c>
      <c r="B37" s="25">
        <v>1.0000000000000001E-5</v>
      </c>
      <c r="C37" s="25">
        <v>9.4829999999999998E-2</v>
      </c>
      <c r="D37" s="25">
        <f t="shared" si="0"/>
        <v>9.6419999999999992E-2</v>
      </c>
      <c r="E37" s="25"/>
      <c r="F37" s="25">
        <f t="shared" si="1"/>
        <v>8.6475654999999985E-2</v>
      </c>
      <c r="G37" s="25">
        <f t="shared" si="2"/>
        <v>1.9915343346499998</v>
      </c>
      <c r="H37" s="25">
        <v>9.9229999999999999E-2</v>
      </c>
      <c r="I37" s="25">
        <f t="shared" si="3"/>
        <v>0.10081999999999999</v>
      </c>
      <c r="J37" s="25"/>
      <c r="K37" s="25">
        <f t="shared" si="4"/>
        <v>9.0375174999999988E-2</v>
      </c>
      <c r="L37" s="25">
        <f t="shared" si="5"/>
        <v>2.0813402802499996</v>
      </c>
      <c r="M37" s="25">
        <v>5.4820000000000001E-2</v>
      </c>
      <c r="N37" s="25">
        <f t="shared" si="6"/>
        <v>5.6410000000000002E-2</v>
      </c>
      <c r="O37" s="25"/>
      <c r="P37" s="25">
        <f t="shared" si="7"/>
        <v>5.2580254999999999E-2</v>
      </c>
      <c r="Q37" s="25">
        <f t="shared" si="8"/>
        <v>1.2109232726500001</v>
      </c>
      <c r="R37" s="25">
        <v>5.5780000000000003E-2</v>
      </c>
      <c r="S37" s="25">
        <f t="shared" si="9"/>
        <v>5.7370000000000004E-2</v>
      </c>
      <c r="T37" s="25"/>
      <c r="U37" s="25">
        <f t="shared" si="10"/>
        <v>5.2669255000000005E-2</v>
      </c>
      <c r="V37" s="25">
        <f t="shared" si="11"/>
        <v>1.2129729426500002</v>
      </c>
      <c r="W37" s="25">
        <v>0.10788</v>
      </c>
      <c r="X37" s="25">
        <f t="shared" si="12"/>
        <v>0.10947</v>
      </c>
      <c r="Y37" s="25"/>
      <c r="Z37" s="25">
        <f t="shared" si="13"/>
        <v>9.2558555000000001E-2</v>
      </c>
      <c r="AA37" s="25">
        <f t="shared" si="14"/>
        <v>2.1316235216499999</v>
      </c>
      <c r="AB37" s="25">
        <v>-3.1900000000000001E-3</v>
      </c>
      <c r="AC37" s="25">
        <f t="shared" si="15"/>
        <v>-1.5900000000000001E-3</v>
      </c>
    </row>
    <row r="38" spans="1:29" s="15" customFormat="1">
      <c r="A38" s="19">
        <v>286</v>
      </c>
      <c r="B38" s="25">
        <v>-2.0000000000000002E-5</v>
      </c>
      <c r="C38" s="25">
        <v>9.307E-2</v>
      </c>
      <c r="D38" s="25">
        <f t="shared" si="0"/>
        <v>9.4714999999999994E-2</v>
      </c>
      <c r="E38" s="25"/>
      <c r="F38" s="25">
        <f t="shared" si="1"/>
        <v>8.4770655E-2</v>
      </c>
      <c r="G38" s="25">
        <f t="shared" si="2"/>
        <v>1.9522681846500001</v>
      </c>
      <c r="H38" s="25">
        <v>9.7530000000000006E-2</v>
      </c>
      <c r="I38" s="25">
        <f t="shared" si="3"/>
        <v>9.9174999999999999E-2</v>
      </c>
      <c r="J38" s="25"/>
      <c r="K38" s="25">
        <f t="shared" si="4"/>
        <v>8.8730174999999994E-2</v>
      </c>
      <c r="L38" s="25">
        <f t="shared" si="5"/>
        <v>2.0434559302499999</v>
      </c>
      <c r="M38" s="25">
        <v>5.3589999999999999E-2</v>
      </c>
      <c r="N38" s="25">
        <f t="shared" si="6"/>
        <v>5.5234999999999999E-2</v>
      </c>
      <c r="O38" s="25"/>
      <c r="P38" s="25">
        <f t="shared" si="7"/>
        <v>5.1405254999999997E-2</v>
      </c>
      <c r="Q38" s="25">
        <f t="shared" si="8"/>
        <v>1.18386302265</v>
      </c>
      <c r="R38" s="25">
        <v>5.4629999999999998E-2</v>
      </c>
      <c r="S38" s="25">
        <f t="shared" si="9"/>
        <v>5.6274999999999999E-2</v>
      </c>
      <c r="T38" s="25"/>
      <c r="U38" s="25">
        <f t="shared" si="10"/>
        <v>5.1574254999999999E-2</v>
      </c>
      <c r="V38" s="25">
        <f t="shared" si="11"/>
        <v>1.18775509265</v>
      </c>
      <c r="W38" s="25">
        <v>0.10604</v>
      </c>
      <c r="X38" s="25">
        <f t="shared" si="12"/>
        <v>0.10768499999999999</v>
      </c>
      <c r="Y38" s="25"/>
      <c r="Z38" s="25">
        <f t="shared" si="13"/>
        <v>9.0773554999999992E-2</v>
      </c>
      <c r="AA38" s="25">
        <f t="shared" si="14"/>
        <v>2.0905149716499998</v>
      </c>
      <c r="AB38" s="25">
        <v>-3.2699999999999999E-3</v>
      </c>
      <c r="AC38" s="25">
        <f t="shared" si="15"/>
        <v>-1.645E-3</v>
      </c>
    </row>
    <row r="39" spans="1:29" s="15" customFormat="1">
      <c r="A39" s="19">
        <v>287</v>
      </c>
      <c r="B39" s="25">
        <v>1.0000000000000001E-5</v>
      </c>
      <c r="C39" s="25">
        <v>9.1230000000000006E-2</v>
      </c>
      <c r="D39" s="25">
        <f t="shared" si="0"/>
        <v>9.2700000000000005E-2</v>
      </c>
      <c r="E39" s="25"/>
      <c r="F39" s="25">
        <f t="shared" si="1"/>
        <v>8.2755655000000011E-2</v>
      </c>
      <c r="G39" s="25">
        <f t="shared" si="2"/>
        <v>1.9058627346500003</v>
      </c>
      <c r="H39" s="25">
        <v>9.5680000000000001E-2</v>
      </c>
      <c r="I39" s="25">
        <f t="shared" si="3"/>
        <v>9.715E-2</v>
      </c>
      <c r="J39" s="25"/>
      <c r="K39" s="25">
        <f t="shared" si="4"/>
        <v>8.6705174999999995E-2</v>
      </c>
      <c r="L39" s="25">
        <f t="shared" si="5"/>
        <v>1.9968201802500001</v>
      </c>
      <c r="M39" s="25">
        <v>5.2240000000000002E-2</v>
      </c>
      <c r="N39" s="25">
        <f t="shared" si="6"/>
        <v>5.3710000000000001E-2</v>
      </c>
      <c r="O39" s="25"/>
      <c r="P39" s="25">
        <f t="shared" si="7"/>
        <v>4.9880254999999998E-2</v>
      </c>
      <c r="Q39" s="25">
        <f t="shared" si="8"/>
        <v>1.1487422726500001</v>
      </c>
      <c r="R39" s="25">
        <v>5.3280000000000001E-2</v>
      </c>
      <c r="S39" s="25">
        <f t="shared" si="9"/>
        <v>5.475E-2</v>
      </c>
      <c r="T39" s="25"/>
      <c r="U39" s="25">
        <f t="shared" si="10"/>
        <v>5.0049255000000001E-2</v>
      </c>
      <c r="V39" s="25">
        <f t="shared" si="11"/>
        <v>1.1526343426500001</v>
      </c>
      <c r="W39" s="25">
        <v>0.1041</v>
      </c>
      <c r="X39" s="25">
        <f t="shared" si="12"/>
        <v>0.10557</v>
      </c>
      <c r="Y39" s="25"/>
      <c r="Z39" s="25">
        <f t="shared" si="13"/>
        <v>8.8658555E-2</v>
      </c>
      <c r="AA39" s="25">
        <f t="shared" si="14"/>
        <v>2.0418065216500003</v>
      </c>
      <c r="AB39" s="25">
        <v>-2.9499999999999999E-3</v>
      </c>
      <c r="AC39" s="25">
        <f t="shared" si="15"/>
        <v>-1.47E-3</v>
      </c>
    </row>
    <row r="40" spans="1:29" s="15" customFormat="1">
      <c r="A40" s="19">
        <v>288</v>
      </c>
      <c r="B40" s="25">
        <v>-8.0000000000000007E-5</v>
      </c>
      <c r="C40" s="25">
        <v>8.9440000000000006E-2</v>
      </c>
      <c r="D40" s="25">
        <f t="shared" si="0"/>
        <v>9.1035000000000005E-2</v>
      </c>
      <c r="E40" s="25"/>
      <c r="F40" s="25">
        <f t="shared" si="1"/>
        <v>8.1090655000000011E-2</v>
      </c>
      <c r="G40" s="25">
        <f t="shared" si="2"/>
        <v>1.8675177846500004</v>
      </c>
      <c r="H40" s="25">
        <v>9.3798999999999993E-2</v>
      </c>
      <c r="I40" s="25">
        <f t="shared" si="3"/>
        <v>9.5393999999999993E-2</v>
      </c>
      <c r="J40" s="25"/>
      <c r="K40" s="25">
        <f t="shared" si="4"/>
        <v>8.4949174999999988E-2</v>
      </c>
      <c r="L40" s="25">
        <f t="shared" si="5"/>
        <v>1.9563795002499997</v>
      </c>
      <c r="M40" s="25">
        <v>5.108E-2</v>
      </c>
      <c r="N40" s="25">
        <f t="shared" si="6"/>
        <v>5.2675E-2</v>
      </c>
      <c r="O40" s="25"/>
      <c r="P40" s="25">
        <f t="shared" si="7"/>
        <v>4.8845254999999997E-2</v>
      </c>
      <c r="Q40" s="25">
        <f t="shared" si="8"/>
        <v>1.12490622265</v>
      </c>
      <c r="R40" s="25">
        <v>5.2170000000000001E-2</v>
      </c>
      <c r="S40" s="25">
        <f t="shared" si="9"/>
        <v>5.3765E-2</v>
      </c>
      <c r="T40" s="25"/>
      <c r="U40" s="25">
        <f t="shared" si="10"/>
        <v>4.9064255000000001E-2</v>
      </c>
      <c r="V40" s="25">
        <f t="shared" si="11"/>
        <v>1.1299497926500002</v>
      </c>
      <c r="W40" s="25">
        <v>0.10238</v>
      </c>
      <c r="X40" s="25">
        <f t="shared" si="12"/>
        <v>0.103975</v>
      </c>
      <c r="Y40" s="25"/>
      <c r="Z40" s="25">
        <f t="shared" si="13"/>
        <v>8.7063555000000001E-2</v>
      </c>
      <c r="AA40" s="25">
        <f t="shared" si="14"/>
        <v>2.0050736716499999</v>
      </c>
      <c r="AB40" s="25">
        <v>-3.1099999999999999E-3</v>
      </c>
      <c r="AC40" s="25">
        <f t="shared" si="15"/>
        <v>-1.5950000000000001E-3</v>
      </c>
    </row>
    <row r="41" spans="1:29" s="15" customFormat="1">
      <c r="A41" s="19">
        <v>289</v>
      </c>
      <c r="B41" s="25">
        <v>-6.0000000000000002E-5</v>
      </c>
      <c r="C41" s="25">
        <v>8.7620000000000003E-2</v>
      </c>
      <c r="D41" s="25">
        <f t="shared" si="0"/>
        <v>8.9220000000000008E-2</v>
      </c>
      <c r="E41" s="25"/>
      <c r="F41" s="25">
        <f t="shared" si="1"/>
        <v>7.9275655E-2</v>
      </c>
      <c r="G41" s="25">
        <f t="shared" si="2"/>
        <v>1.8257183346500001</v>
      </c>
      <c r="H41" s="25">
        <v>9.1939000000000007E-2</v>
      </c>
      <c r="I41" s="25">
        <f t="shared" si="3"/>
        <v>9.3539000000000011E-2</v>
      </c>
      <c r="J41" s="25"/>
      <c r="K41" s="25">
        <f t="shared" si="4"/>
        <v>8.3094175000000006E-2</v>
      </c>
      <c r="L41" s="25">
        <f t="shared" si="5"/>
        <v>1.9136588502500003</v>
      </c>
      <c r="M41" s="25">
        <v>4.972E-2</v>
      </c>
      <c r="N41" s="25">
        <f t="shared" si="6"/>
        <v>5.1319999999999998E-2</v>
      </c>
      <c r="O41" s="25"/>
      <c r="P41" s="25">
        <f t="shared" si="7"/>
        <v>4.7490254999999995E-2</v>
      </c>
      <c r="Q41" s="25">
        <f t="shared" si="8"/>
        <v>1.09370057265</v>
      </c>
      <c r="R41" s="25">
        <v>5.0849999999999999E-2</v>
      </c>
      <c r="S41" s="25">
        <f t="shared" si="9"/>
        <v>5.2449999999999997E-2</v>
      </c>
      <c r="T41" s="25"/>
      <c r="U41" s="25">
        <f t="shared" si="10"/>
        <v>4.7749254999999997E-2</v>
      </c>
      <c r="V41" s="25">
        <f t="shared" si="11"/>
        <v>1.09966534265</v>
      </c>
      <c r="W41" s="25">
        <v>0.10038999999999999</v>
      </c>
      <c r="X41" s="25">
        <f t="shared" si="12"/>
        <v>0.10199</v>
      </c>
      <c r="Y41" s="25"/>
      <c r="Z41" s="25">
        <f t="shared" si="13"/>
        <v>8.5078555E-2</v>
      </c>
      <c r="AA41" s="25">
        <f t="shared" si="14"/>
        <v>1.9593591216500001</v>
      </c>
      <c r="AB41" s="25">
        <v>-3.14E-3</v>
      </c>
      <c r="AC41" s="25">
        <f t="shared" si="15"/>
        <v>-1.6000000000000001E-3</v>
      </c>
    </row>
    <row r="42" spans="1:29" s="15" customFormat="1">
      <c r="A42" s="19">
        <v>290</v>
      </c>
      <c r="B42" s="25">
        <v>-1.4999999999999999E-4</v>
      </c>
      <c r="C42" s="25">
        <v>8.5809999999999997E-2</v>
      </c>
      <c r="D42" s="25">
        <f t="shared" si="0"/>
        <v>8.7374999999999994E-2</v>
      </c>
      <c r="E42" s="25"/>
      <c r="F42" s="25">
        <f t="shared" si="1"/>
        <v>7.7430654999999987E-2</v>
      </c>
      <c r="G42" s="25">
        <f t="shared" si="2"/>
        <v>1.7832279846499999</v>
      </c>
      <c r="H42" s="25">
        <v>9.0149000000000007E-2</v>
      </c>
      <c r="I42" s="25">
        <f t="shared" si="3"/>
        <v>9.1714000000000004E-2</v>
      </c>
      <c r="J42" s="25"/>
      <c r="K42" s="25">
        <f t="shared" si="4"/>
        <v>8.1269174999999999E-2</v>
      </c>
      <c r="L42" s="25">
        <f t="shared" si="5"/>
        <v>1.8716291002500001</v>
      </c>
      <c r="M42" s="25">
        <v>4.8500000000000001E-2</v>
      </c>
      <c r="N42" s="25">
        <f t="shared" si="6"/>
        <v>5.0064999999999998E-2</v>
      </c>
      <c r="O42" s="25"/>
      <c r="P42" s="25">
        <f t="shared" si="7"/>
        <v>4.6235254999999996E-2</v>
      </c>
      <c r="Q42" s="25">
        <f t="shared" si="8"/>
        <v>1.06479792265</v>
      </c>
      <c r="R42" s="25">
        <v>4.9579999999999999E-2</v>
      </c>
      <c r="S42" s="25">
        <f t="shared" si="9"/>
        <v>5.1144999999999996E-2</v>
      </c>
      <c r="T42" s="25"/>
      <c r="U42" s="25">
        <f t="shared" si="10"/>
        <v>4.6444254999999997E-2</v>
      </c>
      <c r="V42" s="25">
        <f t="shared" si="11"/>
        <v>1.06961119265</v>
      </c>
      <c r="W42" s="25">
        <v>9.8558999999999994E-2</v>
      </c>
      <c r="X42" s="25">
        <f t="shared" si="12"/>
        <v>0.10012399999999999</v>
      </c>
      <c r="Y42" s="25"/>
      <c r="Z42" s="25">
        <f t="shared" si="13"/>
        <v>8.3212554999999994E-2</v>
      </c>
      <c r="AA42" s="25">
        <f t="shared" si="14"/>
        <v>1.91638514165</v>
      </c>
      <c r="AB42" s="25">
        <v>-2.98E-3</v>
      </c>
      <c r="AC42" s="25">
        <f t="shared" si="15"/>
        <v>-1.565E-3</v>
      </c>
    </row>
    <row r="43" spans="1:29" s="15" customFormat="1">
      <c r="A43" s="19">
        <v>291</v>
      </c>
      <c r="B43" s="25">
        <v>-4.0000000000000003E-5</v>
      </c>
      <c r="C43" s="25">
        <v>8.4290000000000004E-2</v>
      </c>
      <c r="D43" s="25">
        <f t="shared" si="0"/>
        <v>8.5815000000000002E-2</v>
      </c>
      <c r="E43" s="25"/>
      <c r="F43" s="25">
        <f t="shared" si="1"/>
        <v>7.5870655000000009E-2</v>
      </c>
      <c r="G43" s="25">
        <f t="shared" si="2"/>
        <v>1.7473011846500004</v>
      </c>
      <c r="H43" s="25">
        <v>8.856E-2</v>
      </c>
      <c r="I43" s="25">
        <f t="shared" si="3"/>
        <v>9.0084999999999998E-2</v>
      </c>
      <c r="J43" s="25"/>
      <c r="K43" s="25">
        <f t="shared" si="4"/>
        <v>7.9640174999999994E-2</v>
      </c>
      <c r="L43" s="25">
        <f t="shared" si="5"/>
        <v>1.8341132302499998</v>
      </c>
      <c r="M43" s="25">
        <v>4.7289999999999999E-2</v>
      </c>
      <c r="N43" s="25">
        <f t="shared" si="6"/>
        <v>4.8814999999999997E-2</v>
      </c>
      <c r="O43" s="25"/>
      <c r="P43" s="25">
        <f t="shared" si="7"/>
        <v>4.4985254999999995E-2</v>
      </c>
      <c r="Q43" s="25">
        <f t="shared" si="8"/>
        <v>1.03601042265</v>
      </c>
      <c r="R43" s="25">
        <v>4.8399999999999999E-2</v>
      </c>
      <c r="S43" s="25">
        <f t="shared" si="9"/>
        <v>4.9924999999999997E-2</v>
      </c>
      <c r="T43" s="25"/>
      <c r="U43" s="25">
        <f t="shared" si="10"/>
        <v>4.5224254999999998E-2</v>
      </c>
      <c r="V43" s="25">
        <f t="shared" si="11"/>
        <v>1.04151459265</v>
      </c>
      <c r="W43" s="25">
        <v>9.6930000000000002E-2</v>
      </c>
      <c r="X43" s="25">
        <f t="shared" si="12"/>
        <v>9.8455000000000001E-2</v>
      </c>
      <c r="Y43" s="25"/>
      <c r="Z43" s="25">
        <f t="shared" si="13"/>
        <v>8.1543555000000004E-2</v>
      </c>
      <c r="AA43" s="25">
        <f t="shared" si="14"/>
        <v>1.8779480716500001</v>
      </c>
      <c r="AB43" s="25">
        <v>-3.0100000000000001E-3</v>
      </c>
      <c r="AC43" s="25">
        <f t="shared" si="15"/>
        <v>-1.5250000000000001E-3</v>
      </c>
    </row>
    <row r="44" spans="1:29" s="15" customFormat="1">
      <c r="A44" s="19">
        <v>292</v>
      </c>
      <c r="B44" s="25">
        <v>-6.8999999999999997E-5</v>
      </c>
      <c r="C44" s="25">
        <v>8.2460000000000006E-2</v>
      </c>
      <c r="D44" s="25">
        <f t="shared" si="0"/>
        <v>8.3969500000000002E-2</v>
      </c>
      <c r="E44" s="25"/>
      <c r="F44" s="25">
        <f t="shared" si="1"/>
        <v>7.4025155000000009E-2</v>
      </c>
      <c r="G44" s="25">
        <f t="shared" si="2"/>
        <v>1.7047993196500002</v>
      </c>
      <c r="H44" s="25">
        <v>8.6559999999999998E-2</v>
      </c>
      <c r="I44" s="25">
        <f t="shared" si="3"/>
        <v>8.8069499999999995E-2</v>
      </c>
      <c r="J44" s="25"/>
      <c r="K44" s="25">
        <f t="shared" si="4"/>
        <v>7.762467499999999E-2</v>
      </c>
      <c r="L44" s="25">
        <f t="shared" si="5"/>
        <v>1.7876962652499999</v>
      </c>
      <c r="M44" s="25">
        <v>4.6100000000000002E-2</v>
      </c>
      <c r="N44" s="25">
        <f t="shared" si="6"/>
        <v>4.7609499999999999E-2</v>
      </c>
      <c r="O44" s="25"/>
      <c r="P44" s="25">
        <f t="shared" si="7"/>
        <v>4.3779754999999997E-2</v>
      </c>
      <c r="Q44" s="25">
        <f t="shared" si="8"/>
        <v>1.00824775765</v>
      </c>
      <c r="R44" s="25">
        <v>4.718E-2</v>
      </c>
      <c r="S44" s="25">
        <f t="shared" si="9"/>
        <v>4.8689499999999997E-2</v>
      </c>
      <c r="T44" s="25"/>
      <c r="U44" s="25">
        <f t="shared" si="10"/>
        <v>4.3988754999999997E-2</v>
      </c>
      <c r="V44" s="25">
        <f t="shared" si="11"/>
        <v>1.0130610276500001</v>
      </c>
      <c r="W44" s="25">
        <v>9.5089000000000007E-2</v>
      </c>
      <c r="X44" s="25">
        <f t="shared" si="12"/>
        <v>9.6598500000000004E-2</v>
      </c>
      <c r="Y44" s="25"/>
      <c r="Z44" s="25">
        <f t="shared" si="13"/>
        <v>7.9687055000000007E-2</v>
      </c>
      <c r="AA44" s="25">
        <f t="shared" si="14"/>
        <v>1.8351928766500003</v>
      </c>
      <c r="AB44" s="25">
        <v>-2.9499999999999999E-3</v>
      </c>
      <c r="AC44" s="25">
        <f t="shared" si="15"/>
        <v>-1.5095E-3</v>
      </c>
    </row>
    <row r="45" spans="1:29" s="15" customFormat="1">
      <c r="A45" s="19">
        <v>293</v>
      </c>
      <c r="B45" s="25">
        <v>1.3999999999999999E-4</v>
      </c>
      <c r="C45" s="25">
        <v>8.0839999999999995E-2</v>
      </c>
      <c r="D45" s="25">
        <f t="shared" si="0"/>
        <v>8.219499999999999E-2</v>
      </c>
      <c r="E45" s="25"/>
      <c r="F45" s="25">
        <f t="shared" si="1"/>
        <v>7.2250654999999997E-2</v>
      </c>
      <c r="G45" s="25">
        <f t="shared" si="2"/>
        <v>1.6639325846499999</v>
      </c>
      <c r="H45" s="25">
        <v>8.4989999999999996E-2</v>
      </c>
      <c r="I45" s="25">
        <f t="shared" si="3"/>
        <v>8.6344999999999991E-2</v>
      </c>
      <c r="J45" s="25"/>
      <c r="K45" s="25">
        <f t="shared" si="4"/>
        <v>7.5900174999999986E-2</v>
      </c>
      <c r="L45" s="25">
        <f t="shared" si="5"/>
        <v>1.7479810302499998</v>
      </c>
      <c r="M45" s="25">
        <v>4.4909999999999999E-2</v>
      </c>
      <c r="N45" s="25">
        <f t="shared" si="6"/>
        <v>4.6265000000000001E-2</v>
      </c>
      <c r="O45" s="25"/>
      <c r="P45" s="25">
        <f t="shared" si="7"/>
        <v>4.2435254999999998E-2</v>
      </c>
      <c r="Q45" s="25">
        <f t="shared" si="8"/>
        <v>0.97728392264999997</v>
      </c>
      <c r="R45" s="25">
        <v>4.6010000000000002E-2</v>
      </c>
      <c r="S45" s="25">
        <f t="shared" si="9"/>
        <v>4.7365000000000004E-2</v>
      </c>
      <c r="T45" s="25"/>
      <c r="U45" s="25">
        <f t="shared" si="10"/>
        <v>4.2664255000000005E-2</v>
      </c>
      <c r="V45" s="25">
        <f t="shared" si="11"/>
        <v>0.98255779265000021</v>
      </c>
      <c r="W45" s="25">
        <v>9.3368999999999994E-2</v>
      </c>
      <c r="X45" s="25">
        <f t="shared" si="12"/>
        <v>9.4723999999999989E-2</v>
      </c>
      <c r="Y45" s="25"/>
      <c r="Z45" s="25">
        <f t="shared" si="13"/>
        <v>7.7812554999999992E-2</v>
      </c>
      <c r="AA45" s="25">
        <f t="shared" si="14"/>
        <v>1.7920231416499999</v>
      </c>
      <c r="AB45" s="25">
        <v>-2.8500000000000001E-3</v>
      </c>
      <c r="AC45" s="25">
        <f t="shared" si="15"/>
        <v>-1.3550000000000001E-3</v>
      </c>
    </row>
    <row r="46" spans="1:29" s="15" customFormat="1">
      <c r="A46" s="19">
        <v>294</v>
      </c>
      <c r="B46" s="25">
        <v>-2.0000000000000002E-5</v>
      </c>
      <c r="C46" s="25">
        <v>7.9219999999999999E-2</v>
      </c>
      <c r="D46" s="25">
        <f t="shared" si="0"/>
        <v>8.0704999999999999E-2</v>
      </c>
      <c r="E46" s="25"/>
      <c r="F46" s="25">
        <f t="shared" si="1"/>
        <v>7.0760655000000006E-2</v>
      </c>
      <c r="G46" s="25">
        <f t="shared" si="2"/>
        <v>1.6296178846500002</v>
      </c>
      <c r="H46" s="25">
        <v>8.3238999999999994E-2</v>
      </c>
      <c r="I46" s="25">
        <f t="shared" si="3"/>
        <v>8.4723999999999994E-2</v>
      </c>
      <c r="J46" s="25"/>
      <c r="K46" s="25">
        <f t="shared" si="4"/>
        <v>7.4279174999999989E-2</v>
      </c>
      <c r="L46" s="25">
        <f t="shared" si="5"/>
        <v>1.7106494002499999</v>
      </c>
      <c r="M46" s="25">
        <v>4.3900000000000002E-2</v>
      </c>
      <c r="N46" s="25">
        <f t="shared" si="6"/>
        <v>4.5385000000000002E-2</v>
      </c>
      <c r="O46" s="25"/>
      <c r="P46" s="25">
        <f t="shared" si="7"/>
        <v>4.1555254999999999E-2</v>
      </c>
      <c r="Q46" s="25">
        <f t="shared" si="8"/>
        <v>0.95701752265000006</v>
      </c>
      <c r="R46" s="25">
        <v>4.5130000000000003E-2</v>
      </c>
      <c r="S46" s="25">
        <f t="shared" si="9"/>
        <v>4.6615000000000004E-2</v>
      </c>
      <c r="T46" s="25"/>
      <c r="U46" s="25">
        <f t="shared" si="10"/>
        <v>4.1914255000000004E-2</v>
      </c>
      <c r="V46" s="25">
        <f t="shared" si="11"/>
        <v>0.96528529265000018</v>
      </c>
      <c r="W46" s="25">
        <v>9.1740000000000002E-2</v>
      </c>
      <c r="X46" s="25">
        <f t="shared" si="12"/>
        <v>9.3225000000000002E-2</v>
      </c>
      <c r="Y46" s="25"/>
      <c r="Z46" s="25">
        <f t="shared" si="13"/>
        <v>7.6313555000000005E-2</v>
      </c>
      <c r="AA46" s="25">
        <f t="shared" si="14"/>
        <v>1.7575011716500002</v>
      </c>
      <c r="AB46" s="25">
        <v>-2.9499999999999999E-3</v>
      </c>
      <c r="AC46" s="25">
        <f t="shared" si="15"/>
        <v>-1.485E-3</v>
      </c>
    </row>
    <row r="47" spans="1:29" s="15" customFormat="1">
      <c r="A47" s="19">
        <v>295</v>
      </c>
      <c r="B47" s="25">
        <v>3.0000000000000001E-5</v>
      </c>
      <c r="C47" s="25">
        <v>7.7399999999999997E-2</v>
      </c>
      <c r="D47" s="25">
        <f t="shared" si="0"/>
        <v>7.8829999999999997E-2</v>
      </c>
      <c r="E47" s="25"/>
      <c r="F47" s="25">
        <f t="shared" si="1"/>
        <v>6.888565499999999E-2</v>
      </c>
      <c r="G47" s="25">
        <f t="shared" si="2"/>
        <v>1.5864366346499998</v>
      </c>
      <c r="H47" s="25">
        <v>8.1759999999999999E-2</v>
      </c>
      <c r="I47" s="25">
        <f t="shared" si="3"/>
        <v>8.319E-2</v>
      </c>
      <c r="J47" s="25"/>
      <c r="K47" s="25">
        <f t="shared" si="4"/>
        <v>7.2745174999999995E-2</v>
      </c>
      <c r="L47" s="25">
        <f t="shared" si="5"/>
        <v>1.67532138025</v>
      </c>
      <c r="M47" s="25">
        <v>4.274E-2</v>
      </c>
      <c r="N47" s="25">
        <f t="shared" si="6"/>
        <v>4.4170000000000001E-2</v>
      </c>
      <c r="O47" s="25"/>
      <c r="P47" s="25">
        <f t="shared" si="7"/>
        <v>4.0340254999999998E-2</v>
      </c>
      <c r="Q47" s="25">
        <f t="shared" si="8"/>
        <v>0.92903607264999999</v>
      </c>
      <c r="R47" s="25">
        <v>4.3959999999999999E-2</v>
      </c>
      <c r="S47" s="25">
        <f t="shared" si="9"/>
        <v>4.539E-2</v>
      </c>
      <c r="T47" s="25"/>
      <c r="U47" s="25">
        <f t="shared" si="10"/>
        <v>4.0689255000000001E-2</v>
      </c>
      <c r="V47" s="25">
        <f t="shared" si="11"/>
        <v>0.93707354265000009</v>
      </c>
      <c r="W47" s="25">
        <v>9.0050000000000005E-2</v>
      </c>
      <c r="X47" s="25">
        <f t="shared" si="12"/>
        <v>9.1480000000000006E-2</v>
      </c>
      <c r="Y47" s="25"/>
      <c r="Z47" s="25">
        <f t="shared" si="13"/>
        <v>7.4568555000000009E-2</v>
      </c>
      <c r="AA47" s="25">
        <f t="shared" si="14"/>
        <v>1.7173138216500003</v>
      </c>
      <c r="AB47" s="25">
        <v>-2.8900000000000002E-3</v>
      </c>
      <c r="AC47" s="25">
        <f t="shared" si="15"/>
        <v>-1.4300000000000001E-3</v>
      </c>
    </row>
    <row r="48" spans="1:29" s="15" customFormat="1">
      <c r="A48" s="18">
        <v>296</v>
      </c>
      <c r="B48" s="25">
        <v>-1.3999999999999999E-4</v>
      </c>
      <c r="C48" s="25">
        <v>7.5929999999999997E-2</v>
      </c>
      <c r="D48" s="25">
        <f t="shared" si="0"/>
        <v>7.7464999999999992E-2</v>
      </c>
      <c r="E48" s="25"/>
      <c r="F48" s="25">
        <f t="shared" si="1"/>
        <v>6.7520654999999985E-2</v>
      </c>
      <c r="G48" s="25">
        <f t="shared" si="2"/>
        <v>1.5550006846499997</v>
      </c>
      <c r="H48" s="25">
        <v>7.9949000000000006E-2</v>
      </c>
      <c r="I48" s="25">
        <f t="shared" si="3"/>
        <v>8.1484000000000001E-2</v>
      </c>
      <c r="J48" s="25"/>
      <c r="K48" s="25">
        <f t="shared" si="4"/>
        <v>7.1039174999999996E-2</v>
      </c>
      <c r="L48" s="25">
        <f t="shared" si="5"/>
        <v>1.6360322002500001</v>
      </c>
      <c r="M48" s="25">
        <v>4.1680000000000002E-2</v>
      </c>
      <c r="N48" s="25">
        <f t="shared" si="6"/>
        <v>4.3215000000000003E-2</v>
      </c>
      <c r="O48" s="25"/>
      <c r="P48" s="25">
        <f t="shared" si="7"/>
        <v>3.9385255000000001E-2</v>
      </c>
      <c r="Q48" s="25">
        <f t="shared" si="8"/>
        <v>0.90704242265000001</v>
      </c>
      <c r="R48" s="25">
        <v>4.3959999999999999E-2</v>
      </c>
      <c r="S48" s="25">
        <f t="shared" si="9"/>
        <v>4.5495000000000001E-2</v>
      </c>
      <c r="T48" s="25"/>
      <c r="U48" s="25">
        <f t="shared" si="10"/>
        <v>4.0794255000000001E-2</v>
      </c>
      <c r="V48" s="25">
        <f t="shared" si="11"/>
        <v>0.9394916926500001</v>
      </c>
      <c r="W48" s="25">
        <v>8.8499999999999995E-2</v>
      </c>
      <c r="X48" s="25">
        <f t="shared" si="12"/>
        <v>9.003499999999999E-2</v>
      </c>
      <c r="Y48" s="25"/>
      <c r="Z48" s="25">
        <f t="shared" si="13"/>
        <v>7.3123554999999993E-2</v>
      </c>
      <c r="AA48" s="25">
        <f t="shared" si="14"/>
        <v>1.6840354716499999</v>
      </c>
      <c r="AB48" s="25">
        <v>-2.9299999999999999E-3</v>
      </c>
      <c r="AC48" s="25">
        <f t="shared" si="15"/>
        <v>-1.5349999999999999E-3</v>
      </c>
    </row>
    <row r="49" spans="1:29" s="15" customFormat="1">
      <c r="A49" s="18">
        <v>297</v>
      </c>
      <c r="B49" s="25">
        <v>1.0000000000000001E-5</v>
      </c>
      <c r="C49" s="25">
        <v>7.4450000000000002E-2</v>
      </c>
      <c r="D49" s="25">
        <f t="shared" si="0"/>
        <v>7.5870000000000007E-2</v>
      </c>
      <c r="E49" s="25"/>
      <c r="F49" s="25">
        <f t="shared" si="1"/>
        <v>6.5925655E-2</v>
      </c>
      <c r="G49" s="25">
        <f t="shared" si="2"/>
        <v>1.51826783465</v>
      </c>
      <c r="H49" s="25">
        <v>7.8478999999999993E-2</v>
      </c>
      <c r="I49" s="25">
        <f t="shared" si="3"/>
        <v>7.9898999999999998E-2</v>
      </c>
      <c r="J49" s="25"/>
      <c r="K49" s="25">
        <f t="shared" si="4"/>
        <v>6.9454174999999993E-2</v>
      </c>
      <c r="L49" s="25">
        <f t="shared" si="5"/>
        <v>1.5995296502499998</v>
      </c>
      <c r="M49" s="25">
        <v>4.079E-2</v>
      </c>
      <c r="N49" s="25">
        <f t="shared" si="6"/>
        <v>4.2209999999999998E-2</v>
      </c>
      <c r="O49" s="25"/>
      <c r="P49" s="25">
        <f t="shared" si="7"/>
        <v>3.8380254999999995E-2</v>
      </c>
      <c r="Q49" s="25">
        <f t="shared" si="8"/>
        <v>0.88389727264999995</v>
      </c>
      <c r="R49" s="25">
        <v>4.3860000000000003E-2</v>
      </c>
      <c r="S49" s="25">
        <f t="shared" si="9"/>
        <v>4.5280000000000001E-2</v>
      </c>
      <c r="T49" s="25"/>
      <c r="U49" s="25">
        <f t="shared" si="10"/>
        <v>4.0579255000000002E-2</v>
      </c>
      <c r="V49" s="25">
        <f t="shared" si="11"/>
        <v>0.93454024265000013</v>
      </c>
      <c r="W49" s="25">
        <v>8.6830000000000004E-2</v>
      </c>
      <c r="X49" s="25">
        <f t="shared" si="12"/>
        <v>8.8250000000000009E-2</v>
      </c>
      <c r="Y49" s="25"/>
      <c r="Z49" s="25">
        <f t="shared" si="13"/>
        <v>7.1338555000000012E-2</v>
      </c>
      <c r="AA49" s="25">
        <f t="shared" si="14"/>
        <v>1.6429269216500004</v>
      </c>
      <c r="AB49" s="25">
        <v>-2.8500000000000001E-3</v>
      </c>
      <c r="AC49" s="25">
        <f t="shared" si="15"/>
        <v>-1.42E-3</v>
      </c>
    </row>
    <row r="50" spans="1:29" s="15" customFormat="1">
      <c r="A50" s="18">
        <v>298</v>
      </c>
      <c r="B50" s="25">
        <v>-2.2000000000000001E-4</v>
      </c>
      <c r="C50" s="25">
        <v>7.2999999999999995E-2</v>
      </c>
      <c r="D50" s="25">
        <f t="shared" si="0"/>
        <v>7.4479999999999991E-2</v>
      </c>
      <c r="E50" s="25"/>
      <c r="F50" s="25">
        <f t="shared" si="1"/>
        <v>6.4535654999999997E-2</v>
      </c>
      <c r="G50" s="25">
        <f t="shared" si="2"/>
        <v>1.4862561346500001</v>
      </c>
      <c r="H50" s="25">
        <v>7.7200000000000005E-2</v>
      </c>
      <c r="I50" s="25">
        <f t="shared" si="3"/>
        <v>7.868E-2</v>
      </c>
      <c r="J50" s="25"/>
      <c r="K50" s="25">
        <f t="shared" si="4"/>
        <v>6.8235174999999995E-2</v>
      </c>
      <c r="L50" s="25">
        <f t="shared" si="5"/>
        <v>1.5714560802499999</v>
      </c>
      <c r="M50" s="25">
        <v>3.968E-2</v>
      </c>
      <c r="N50" s="25">
        <f t="shared" si="6"/>
        <v>4.1160000000000002E-2</v>
      </c>
      <c r="O50" s="25"/>
      <c r="P50" s="25">
        <f t="shared" si="7"/>
        <v>3.7330255E-2</v>
      </c>
      <c r="Q50" s="25">
        <f t="shared" si="8"/>
        <v>0.85971577264999999</v>
      </c>
      <c r="R50" s="25">
        <v>4.3720000000000002E-2</v>
      </c>
      <c r="S50" s="25">
        <f t="shared" si="9"/>
        <v>4.5200000000000004E-2</v>
      </c>
      <c r="T50" s="25"/>
      <c r="U50" s="25">
        <f t="shared" si="10"/>
        <v>4.0499255000000005E-2</v>
      </c>
      <c r="V50" s="25">
        <f t="shared" si="11"/>
        <v>0.93269784265000011</v>
      </c>
      <c r="W50" s="25">
        <v>8.5519999999999999E-2</v>
      </c>
      <c r="X50" s="25">
        <f t="shared" si="12"/>
        <v>8.6999999999999994E-2</v>
      </c>
      <c r="Y50" s="25"/>
      <c r="Z50" s="25">
        <f t="shared" si="13"/>
        <v>7.0088554999999997E-2</v>
      </c>
      <c r="AA50" s="25">
        <f t="shared" si="14"/>
        <v>1.61413942165</v>
      </c>
      <c r="AB50" s="25">
        <v>-2.7399999999999998E-3</v>
      </c>
      <c r="AC50" s="25">
        <f t="shared" si="15"/>
        <v>-1.48E-3</v>
      </c>
    </row>
    <row r="51" spans="1:29" s="15" customFormat="1">
      <c r="A51" s="18">
        <v>299</v>
      </c>
      <c r="B51" s="25">
        <v>-8.0000000000000007E-5</v>
      </c>
      <c r="C51" s="25">
        <v>7.1580000000000005E-2</v>
      </c>
      <c r="D51" s="25">
        <f t="shared" si="0"/>
        <v>7.306E-2</v>
      </c>
      <c r="E51" s="25"/>
      <c r="F51" s="25">
        <f t="shared" si="1"/>
        <v>6.3115654999999993E-2</v>
      </c>
      <c r="G51" s="25">
        <f t="shared" si="2"/>
        <v>1.4535535346499999</v>
      </c>
      <c r="H51" s="25">
        <v>7.5828999999999994E-2</v>
      </c>
      <c r="I51" s="25">
        <f t="shared" si="3"/>
        <v>7.7308999999999989E-2</v>
      </c>
      <c r="J51" s="25"/>
      <c r="K51" s="25">
        <f t="shared" si="4"/>
        <v>6.6864174999999984E-2</v>
      </c>
      <c r="L51" s="25">
        <f t="shared" si="5"/>
        <v>1.5398819502499996</v>
      </c>
      <c r="M51" s="25">
        <v>3.8899999999999997E-2</v>
      </c>
      <c r="N51" s="25">
        <f t="shared" si="6"/>
        <v>4.0379999999999999E-2</v>
      </c>
      <c r="O51" s="25"/>
      <c r="P51" s="25">
        <f t="shared" si="7"/>
        <v>3.6550254999999997E-2</v>
      </c>
      <c r="Q51" s="25">
        <f t="shared" si="8"/>
        <v>0.84175237264999991</v>
      </c>
      <c r="R51" s="25">
        <v>4.3159999999999997E-2</v>
      </c>
      <c r="S51" s="25">
        <f t="shared" si="9"/>
        <v>4.4639999999999999E-2</v>
      </c>
      <c r="T51" s="25"/>
      <c r="U51" s="25">
        <f t="shared" si="10"/>
        <v>3.9939255E-2</v>
      </c>
      <c r="V51" s="25">
        <f t="shared" si="11"/>
        <v>0.91980104265000007</v>
      </c>
      <c r="W51" s="25">
        <v>8.405E-2</v>
      </c>
      <c r="X51" s="25">
        <f t="shared" si="12"/>
        <v>8.5529999999999995E-2</v>
      </c>
      <c r="Y51" s="25"/>
      <c r="Z51" s="25">
        <f t="shared" si="13"/>
        <v>6.8618554999999998E-2</v>
      </c>
      <c r="AA51" s="25">
        <f t="shared" si="14"/>
        <v>1.5802853216500001</v>
      </c>
      <c r="AB51" s="25">
        <v>-2.8800000000000002E-3</v>
      </c>
      <c r="AC51" s="25">
        <f t="shared" si="15"/>
        <v>-1.4800000000000002E-3</v>
      </c>
    </row>
    <row r="52" spans="1:29" s="15" customFormat="1">
      <c r="A52" s="18">
        <v>300</v>
      </c>
      <c r="B52" s="25">
        <v>1E-4</v>
      </c>
      <c r="C52" s="25">
        <v>7.0099999999999996E-2</v>
      </c>
      <c r="D52" s="25">
        <f t="shared" si="0"/>
        <v>7.1504999999999999E-2</v>
      </c>
      <c r="E52" s="25"/>
      <c r="F52" s="25">
        <f t="shared" si="1"/>
        <v>6.1560654999999999E-2</v>
      </c>
      <c r="G52" s="25">
        <f t="shared" si="2"/>
        <v>1.4177418846500001</v>
      </c>
      <c r="H52" s="25">
        <v>7.4389999999999998E-2</v>
      </c>
      <c r="I52" s="25">
        <f t="shared" si="3"/>
        <v>7.5795000000000001E-2</v>
      </c>
      <c r="J52" s="25"/>
      <c r="K52" s="25">
        <f t="shared" si="4"/>
        <v>6.5350174999999996E-2</v>
      </c>
      <c r="L52" s="25">
        <f t="shared" si="5"/>
        <v>1.50501453025</v>
      </c>
      <c r="M52" s="25">
        <v>3.7999999999999999E-2</v>
      </c>
      <c r="N52" s="25">
        <f t="shared" si="6"/>
        <v>3.9404999999999996E-2</v>
      </c>
      <c r="O52" s="25"/>
      <c r="P52" s="25">
        <f t="shared" si="7"/>
        <v>3.5575254999999993E-2</v>
      </c>
      <c r="Q52" s="25">
        <f t="shared" si="8"/>
        <v>0.8192981226499999</v>
      </c>
      <c r="R52" s="25">
        <v>4.299E-2</v>
      </c>
      <c r="S52" s="25">
        <f t="shared" si="9"/>
        <v>4.4395000000000004E-2</v>
      </c>
      <c r="T52" s="25"/>
      <c r="U52" s="25">
        <f t="shared" si="10"/>
        <v>3.9694255000000005E-2</v>
      </c>
      <c r="V52" s="25">
        <f t="shared" si="11"/>
        <v>0.91415869265000016</v>
      </c>
      <c r="W52" s="25">
        <v>8.2610000000000003E-2</v>
      </c>
      <c r="X52" s="25">
        <f t="shared" si="12"/>
        <v>8.4015000000000006E-2</v>
      </c>
      <c r="Y52" s="25"/>
      <c r="Z52" s="25">
        <f t="shared" si="13"/>
        <v>6.7103555000000009E-2</v>
      </c>
      <c r="AA52" s="25">
        <f t="shared" si="14"/>
        <v>1.5453948716500003</v>
      </c>
      <c r="AB52" s="25">
        <v>-2.9099999999999998E-3</v>
      </c>
      <c r="AC52" s="25">
        <f t="shared" si="15"/>
        <v>-1.405E-3</v>
      </c>
    </row>
    <row r="53" spans="1:29" s="15" customFormat="1">
      <c r="A53" s="18">
        <v>301</v>
      </c>
      <c r="B53" s="25">
        <v>-9.0000000000000006E-5</v>
      </c>
      <c r="C53" s="25">
        <v>6.8919999999999995E-2</v>
      </c>
      <c r="D53" s="25">
        <f t="shared" si="0"/>
        <v>7.0349999999999996E-2</v>
      </c>
      <c r="E53" s="25"/>
      <c r="F53" s="25">
        <f t="shared" si="1"/>
        <v>6.0405654999999996E-2</v>
      </c>
      <c r="G53" s="25">
        <f t="shared" si="2"/>
        <v>1.39114223465</v>
      </c>
      <c r="H53" s="25">
        <v>7.3069999999999996E-2</v>
      </c>
      <c r="I53" s="25">
        <f t="shared" si="3"/>
        <v>7.4499999999999997E-2</v>
      </c>
      <c r="J53" s="25"/>
      <c r="K53" s="25">
        <f t="shared" si="4"/>
        <v>6.4055174999999992E-2</v>
      </c>
      <c r="L53" s="25">
        <f t="shared" si="5"/>
        <v>1.4751906802499999</v>
      </c>
      <c r="M53" s="25">
        <v>3.7310000000000003E-2</v>
      </c>
      <c r="N53" s="25">
        <f t="shared" si="6"/>
        <v>3.8740000000000004E-2</v>
      </c>
      <c r="O53" s="25"/>
      <c r="P53" s="25">
        <f t="shared" si="7"/>
        <v>3.4910255000000001E-2</v>
      </c>
      <c r="Q53" s="25">
        <f t="shared" si="8"/>
        <v>0.80398317265000008</v>
      </c>
      <c r="R53" s="25">
        <v>4.2900000000000001E-2</v>
      </c>
      <c r="S53" s="25">
        <f t="shared" si="9"/>
        <v>4.4330000000000001E-2</v>
      </c>
      <c r="T53" s="25"/>
      <c r="U53" s="25">
        <f t="shared" si="10"/>
        <v>3.9629255000000002E-2</v>
      </c>
      <c r="V53" s="25">
        <f t="shared" si="11"/>
        <v>0.91266174265000011</v>
      </c>
      <c r="W53" s="25">
        <v>8.133E-2</v>
      </c>
      <c r="X53" s="25">
        <f t="shared" si="12"/>
        <v>8.276E-2</v>
      </c>
      <c r="Y53" s="25"/>
      <c r="Z53" s="25">
        <f t="shared" si="13"/>
        <v>6.5848555000000003E-2</v>
      </c>
      <c r="AA53" s="25">
        <f t="shared" si="14"/>
        <v>1.5164922216500001</v>
      </c>
      <c r="AB53" s="25">
        <v>-2.7699999999999999E-3</v>
      </c>
      <c r="AC53" s="25">
        <f t="shared" si="15"/>
        <v>-1.4299999999999998E-3</v>
      </c>
    </row>
    <row r="54" spans="1:29" s="15" customFormat="1">
      <c r="A54" s="18">
        <v>302</v>
      </c>
      <c r="B54" s="25">
        <v>1.1E-4</v>
      </c>
      <c r="C54" s="25">
        <v>6.769E-2</v>
      </c>
      <c r="D54" s="25">
        <f t="shared" si="0"/>
        <v>6.8959999999999994E-2</v>
      </c>
      <c r="E54" s="25"/>
      <c r="F54" s="25">
        <f t="shared" si="1"/>
        <v>5.9015654999999993E-2</v>
      </c>
      <c r="G54" s="25">
        <f t="shared" si="2"/>
        <v>1.35913053465</v>
      </c>
      <c r="H54" s="25">
        <v>7.1840000000000001E-2</v>
      </c>
      <c r="I54" s="25">
        <f t="shared" si="3"/>
        <v>7.3109999999999994E-2</v>
      </c>
      <c r="J54" s="25"/>
      <c r="K54" s="25">
        <f t="shared" si="4"/>
        <v>6.266517499999999E-2</v>
      </c>
      <c r="L54" s="25">
        <f t="shared" si="5"/>
        <v>1.4431789802499999</v>
      </c>
      <c r="M54" s="25">
        <v>3.6659999999999998E-2</v>
      </c>
      <c r="N54" s="25">
        <f t="shared" si="6"/>
        <v>3.7929999999999998E-2</v>
      </c>
      <c r="O54" s="25"/>
      <c r="P54" s="25">
        <f t="shared" si="7"/>
        <v>3.4100254999999996E-2</v>
      </c>
      <c r="Q54" s="25">
        <f t="shared" si="8"/>
        <v>0.78532887264999995</v>
      </c>
      <c r="R54" s="25">
        <v>4.2880000000000001E-2</v>
      </c>
      <c r="S54" s="25">
        <f t="shared" si="9"/>
        <v>4.4150000000000002E-2</v>
      </c>
      <c r="T54" s="25"/>
      <c r="U54" s="25">
        <f t="shared" si="10"/>
        <v>3.9449255000000003E-2</v>
      </c>
      <c r="V54" s="25">
        <f t="shared" si="11"/>
        <v>0.90851634265000014</v>
      </c>
      <c r="W54" s="25">
        <v>8.0060000000000006E-2</v>
      </c>
      <c r="X54" s="25">
        <f t="shared" si="12"/>
        <v>8.133E-2</v>
      </c>
      <c r="Y54" s="25"/>
      <c r="Z54" s="25">
        <f t="shared" si="13"/>
        <v>6.4418555000000002E-2</v>
      </c>
      <c r="AA54" s="25">
        <f t="shared" si="14"/>
        <v>1.48355932165</v>
      </c>
      <c r="AB54" s="25">
        <v>-2.65E-3</v>
      </c>
      <c r="AC54" s="25">
        <f t="shared" si="15"/>
        <v>-1.2700000000000001E-3</v>
      </c>
    </row>
    <row r="55" spans="1:29" s="15" customFormat="1">
      <c r="A55" s="18">
        <v>303</v>
      </c>
      <c r="B55" s="25">
        <v>2.5999999999999998E-4</v>
      </c>
      <c r="C55" s="25">
        <v>6.6610000000000003E-2</v>
      </c>
      <c r="D55" s="25">
        <f t="shared" si="0"/>
        <v>6.7805000000000004E-2</v>
      </c>
      <c r="E55" s="25"/>
      <c r="F55" s="25">
        <f t="shared" si="1"/>
        <v>5.7860655000000004E-2</v>
      </c>
      <c r="G55" s="25">
        <f t="shared" si="2"/>
        <v>1.3325308846500001</v>
      </c>
      <c r="H55" s="25">
        <v>7.0510000000000003E-2</v>
      </c>
      <c r="I55" s="25">
        <f t="shared" si="3"/>
        <v>7.1705000000000005E-2</v>
      </c>
      <c r="J55" s="25"/>
      <c r="K55" s="25">
        <f t="shared" si="4"/>
        <v>6.1260175000000007E-2</v>
      </c>
      <c r="L55" s="25">
        <f t="shared" si="5"/>
        <v>1.4108218302500002</v>
      </c>
      <c r="M55" s="25">
        <v>3.5700000000000003E-2</v>
      </c>
      <c r="N55" s="25">
        <f t="shared" si="6"/>
        <v>3.6895000000000004E-2</v>
      </c>
      <c r="O55" s="25"/>
      <c r="P55" s="25">
        <f t="shared" si="7"/>
        <v>3.3065255000000002E-2</v>
      </c>
      <c r="Q55" s="25">
        <f t="shared" si="8"/>
        <v>0.76149282265000007</v>
      </c>
      <c r="R55" s="25">
        <v>4.2810000000000001E-2</v>
      </c>
      <c r="S55" s="25">
        <f t="shared" si="9"/>
        <v>4.4005000000000002E-2</v>
      </c>
      <c r="T55" s="25"/>
      <c r="U55" s="25">
        <f t="shared" si="10"/>
        <v>3.9304255000000003E-2</v>
      </c>
      <c r="V55" s="25">
        <f t="shared" si="11"/>
        <v>0.90517699265000007</v>
      </c>
      <c r="W55" s="25">
        <v>7.8789999999999999E-2</v>
      </c>
      <c r="X55" s="25">
        <f t="shared" si="12"/>
        <v>7.9985000000000001E-2</v>
      </c>
      <c r="Y55" s="25"/>
      <c r="Z55" s="25">
        <f t="shared" si="13"/>
        <v>6.3073555000000003E-2</v>
      </c>
      <c r="AA55" s="25">
        <f t="shared" si="14"/>
        <v>1.4525839716500002</v>
      </c>
      <c r="AB55" s="25">
        <v>-2.65E-3</v>
      </c>
      <c r="AC55" s="25">
        <f t="shared" si="15"/>
        <v>-1.1950000000000001E-3</v>
      </c>
    </row>
    <row r="56" spans="1:29" s="15" customFormat="1">
      <c r="A56" s="18">
        <v>304</v>
      </c>
      <c r="B56" s="25">
        <v>-6.0000000000000002E-5</v>
      </c>
      <c r="C56" s="25">
        <v>6.5518999999999994E-2</v>
      </c>
      <c r="D56" s="25">
        <f t="shared" si="0"/>
        <v>6.6893999999999995E-2</v>
      </c>
      <c r="E56" s="25"/>
      <c r="F56" s="25">
        <f t="shared" si="1"/>
        <v>5.6949654999999995E-2</v>
      </c>
      <c r="G56" s="25">
        <f t="shared" si="2"/>
        <v>1.3115505546499999</v>
      </c>
      <c r="H56" s="25">
        <v>6.948E-2</v>
      </c>
      <c r="I56" s="25">
        <f t="shared" si="3"/>
        <v>7.0855000000000001E-2</v>
      </c>
      <c r="J56" s="25"/>
      <c r="K56" s="25">
        <f t="shared" si="4"/>
        <v>6.0410175000000003E-2</v>
      </c>
      <c r="L56" s="25">
        <f t="shared" si="5"/>
        <v>1.3912463302500002</v>
      </c>
      <c r="M56" s="25">
        <v>3.5299999999999998E-2</v>
      </c>
      <c r="N56" s="25">
        <f t="shared" si="6"/>
        <v>3.6674999999999999E-2</v>
      </c>
      <c r="O56" s="25"/>
      <c r="P56" s="25">
        <f t="shared" si="7"/>
        <v>3.2845254999999997E-2</v>
      </c>
      <c r="Q56" s="25">
        <f t="shared" si="8"/>
        <v>0.75642622264999992</v>
      </c>
      <c r="R56" s="25">
        <v>4.2560000000000001E-2</v>
      </c>
      <c r="S56" s="25">
        <f t="shared" si="9"/>
        <v>4.3935000000000002E-2</v>
      </c>
      <c r="T56" s="25"/>
      <c r="U56" s="25">
        <f t="shared" si="10"/>
        <v>3.9234255000000003E-2</v>
      </c>
      <c r="V56" s="25">
        <f t="shared" si="11"/>
        <v>0.90356489265000006</v>
      </c>
      <c r="W56" s="25">
        <v>7.7729000000000006E-2</v>
      </c>
      <c r="X56" s="25">
        <f t="shared" si="12"/>
        <v>7.9104000000000008E-2</v>
      </c>
      <c r="Y56" s="25"/>
      <c r="Z56" s="25">
        <f t="shared" si="13"/>
        <v>6.219255500000001E-2</v>
      </c>
      <c r="AA56" s="25">
        <f t="shared" si="14"/>
        <v>1.4322945416500004</v>
      </c>
      <c r="AB56" s="25">
        <v>-2.6900000000000001E-3</v>
      </c>
      <c r="AC56" s="25">
        <f t="shared" si="15"/>
        <v>-1.3750000000000001E-3</v>
      </c>
    </row>
    <row r="57" spans="1:29" s="15" customFormat="1">
      <c r="A57" s="18">
        <v>305</v>
      </c>
      <c r="B57" s="25">
        <v>6.8999999999999997E-5</v>
      </c>
      <c r="C57" s="25">
        <v>6.4229999999999995E-2</v>
      </c>
      <c r="D57" s="25">
        <f t="shared" si="0"/>
        <v>6.544549999999999E-2</v>
      </c>
      <c r="E57" s="25"/>
      <c r="F57" s="25">
        <f t="shared" si="1"/>
        <v>5.550115499999999E-2</v>
      </c>
      <c r="G57" s="25">
        <f t="shared" si="2"/>
        <v>1.2781915996499997</v>
      </c>
      <c r="H57" s="25">
        <v>6.8220000000000003E-2</v>
      </c>
      <c r="I57" s="25">
        <f t="shared" si="3"/>
        <v>6.9435499999999997E-2</v>
      </c>
      <c r="J57" s="25"/>
      <c r="K57" s="25">
        <f t="shared" si="4"/>
        <v>5.8990674999999999E-2</v>
      </c>
      <c r="L57" s="25">
        <f t="shared" si="5"/>
        <v>1.35855524525</v>
      </c>
      <c r="M57" s="25">
        <v>3.4470000000000001E-2</v>
      </c>
      <c r="N57" s="25">
        <f t="shared" si="6"/>
        <v>3.5685500000000002E-2</v>
      </c>
      <c r="O57" s="25"/>
      <c r="P57" s="25">
        <f t="shared" si="7"/>
        <v>3.1855754999999999E-2</v>
      </c>
      <c r="Q57" s="25">
        <f t="shared" si="8"/>
        <v>0.73363803765000002</v>
      </c>
      <c r="R57" s="25">
        <v>4.2389999999999997E-2</v>
      </c>
      <c r="S57" s="25">
        <f t="shared" si="9"/>
        <v>4.3605499999999998E-2</v>
      </c>
      <c r="T57" s="25"/>
      <c r="U57" s="25">
        <f t="shared" si="10"/>
        <v>3.8904754999999999E-2</v>
      </c>
      <c r="V57" s="25">
        <f t="shared" si="11"/>
        <v>0.89597650765000003</v>
      </c>
      <c r="W57" s="25">
        <v>7.0879999999999999E-2</v>
      </c>
      <c r="X57" s="25">
        <f t="shared" si="12"/>
        <v>7.2095499999999993E-2</v>
      </c>
      <c r="Y57" s="25"/>
      <c r="Z57" s="25">
        <f t="shared" si="13"/>
        <v>5.5184054999999996E-2</v>
      </c>
      <c r="AA57" s="25">
        <f t="shared" si="14"/>
        <v>1.27088878665</v>
      </c>
      <c r="AB57" s="25">
        <v>-2.5000000000000001E-3</v>
      </c>
      <c r="AC57" s="25">
        <f t="shared" si="15"/>
        <v>-1.2155E-3</v>
      </c>
    </row>
    <row r="58" spans="1:29" s="15" customFormat="1">
      <c r="A58" s="18">
        <v>306</v>
      </c>
      <c r="B58" s="25">
        <v>1.3999999999999999E-4</v>
      </c>
      <c r="C58" s="25">
        <v>6.3030000000000003E-2</v>
      </c>
      <c r="D58" s="25">
        <f t="shared" si="0"/>
        <v>6.4314999999999997E-2</v>
      </c>
      <c r="E58" s="25"/>
      <c r="F58" s="25">
        <f t="shared" si="1"/>
        <v>5.4370654999999997E-2</v>
      </c>
      <c r="G58" s="25">
        <f t="shared" si="2"/>
        <v>1.25215618465</v>
      </c>
      <c r="H58" s="25">
        <v>6.7159999999999997E-2</v>
      </c>
      <c r="I58" s="25">
        <f t="shared" si="3"/>
        <v>6.8444999999999992E-2</v>
      </c>
      <c r="J58" s="25"/>
      <c r="K58" s="25">
        <f t="shared" si="4"/>
        <v>5.8000174999999994E-2</v>
      </c>
      <c r="L58" s="25">
        <f t="shared" si="5"/>
        <v>1.3357440302499999</v>
      </c>
      <c r="M58" s="25">
        <v>3.388E-2</v>
      </c>
      <c r="N58" s="25">
        <f t="shared" si="6"/>
        <v>3.5165000000000002E-2</v>
      </c>
      <c r="O58" s="25"/>
      <c r="P58" s="25">
        <f t="shared" si="7"/>
        <v>3.1335254999999999E-2</v>
      </c>
      <c r="Q58" s="25">
        <f t="shared" si="8"/>
        <v>0.72165092264999997</v>
      </c>
      <c r="R58" s="25">
        <v>4.2360000000000002E-2</v>
      </c>
      <c r="S58" s="25">
        <f t="shared" si="9"/>
        <v>4.3645000000000003E-2</v>
      </c>
      <c r="T58" s="25"/>
      <c r="U58" s="25">
        <f t="shared" si="10"/>
        <v>3.8944255000000004E-2</v>
      </c>
      <c r="V58" s="25">
        <f t="shared" si="11"/>
        <v>0.89688619265000014</v>
      </c>
      <c r="W58" s="25">
        <v>7.0870000000000002E-2</v>
      </c>
      <c r="X58" s="25">
        <f t="shared" si="12"/>
        <v>7.2154999999999997E-2</v>
      </c>
      <c r="Y58" s="25"/>
      <c r="Z58" s="25">
        <f t="shared" si="13"/>
        <v>5.5243555E-2</v>
      </c>
      <c r="AA58" s="25">
        <f t="shared" si="14"/>
        <v>1.27225907165</v>
      </c>
      <c r="AB58" s="25">
        <v>-2.7100000000000002E-3</v>
      </c>
      <c r="AC58" s="25">
        <f t="shared" si="15"/>
        <v>-1.2850000000000001E-3</v>
      </c>
    </row>
    <row r="59" spans="1:29" s="15" customFormat="1">
      <c r="A59" s="18">
        <v>307</v>
      </c>
      <c r="B59" s="25">
        <v>5.0000000000000002E-5</v>
      </c>
      <c r="C59" s="25">
        <v>6.207E-2</v>
      </c>
      <c r="D59" s="25">
        <f t="shared" si="0"/>
        <v>6.3350000000000004E-2</v>
      </c>
      <c r="E59" s="25"/>
      <c r="F59" s="25">
        <f t="shared" si="1"/>
        <v>5.3405655000000003E-2</v>
      </c>
      <c r="G59" s="25">
        <f t="shared" si="2"/>
        <v>1.2299322346500001</v>
      </c>
      <c r="H59" s="25">
        <v>6.5860000000000002E-2</v>
      </c>
      <c r="I59" s="25">
        <f t="shared" si="3"/>
        <v>6.7140000000000005E-2</v>
      </c>
      <c r="J59" s="25"/>
      <c r="K59" s="25">
        <f t="shared" si="4"/>
        <v>5.6695175000000007E-2</v>
      </c>
      <c r="L59" s="25">
        <f t="shared" si="5"/>
        <v>1.3056898802500003</v>
      </c>
      <c r="M59" s="25">
        <v>3.3119999999999997E-2</v>
      </c>
      <c r="N59" s="25">
        <f t="shared" si="6"/>
        <v>3.44E-2</v>
      </c>
      <c r="O59" s="25"/>
      <c r="P59" s="25">
        <f t="shared" si="7"/>
        <v>3.0570255000000001E-2</v>
      </c>
      <c r="Q59" s="25">
        <f t="shared" si="8"/>
        <v>0.70403297265000009</v>
      </c>
      <c r="R59" s="25">
        <v>4.2090000000000002E-2</v>
      </c>
      <c r="S59" s="25">
        <f t="shared" si="9"/>
        <v>4.3370000000000006E-2</v>
      </c>
      <c r="T59" s="25"/>
      <c r="U59" s="25">
        <f t="shared" si="10"/>
        <v>3.8669255000000007E-2</v>
      </c>
      <c r="V59" s="25">
        <f t="shared" si="11"/>
        <v>0.89055294265000018</v>
      </c>
      <c r="W59" s="25">
        <v>7.0860000000000006E-2</v>
      </c>
      <c r="X59" s="25">
        <f t="shared" si="12"/>
        <v>7.214000000000001E-2</v>
      </c>
      <c r="Y59" s="25"/>
      <c r="Z59" s="25">
        <f t="shared" si="13"/>
        <v>5.5228555000000012E-2</v>
      </c>
      <c r="AA59" s="25">
        <f t="shared" si="14"/>
        <v>1.2719136216500004</v>
      </c>
      <c r="AB59" s="25">
        <v>-2.6099999999999999E-3</v>
      </c>
      <c r="AC59" s="25">
        <f t="shared" si="15"/>
        <v>-1.2799999999999999E-3</v>
      </c>
    </row>
    <row r="60" spans="1:29" s="15" customFormat="1">
      <c r="A60" s="18">
        <v>308</v>
      </c>
      <c r="B60" s="25">
        <v>9.0000000000000006E-5</v>
      </c>
      <c r="C60" s="25">
        <v>6.1089999999999998E-2</v>
      </c>
      <c r="D60" s="25">
        <f t="shared" si="0"/>
        <v>6.2355000000000001E-2</v>
      </c>
      <c r="E60" s="25"/>
      <c r="F60" s="25">
        <f t="shared" si="1"/>
        <v>5.2410655E-2</v>
      </c>
      <c r="G60" s="25">
        <f t="shared" si="2"/>
        <v>1.2070173846500001</v>
      </c>
      <c r="H60" s="25">
        <v>6.4979999999999996E-2</v>
      </c>
      <c r="I60" s="25">
        <f t="shared" si="3"/>
        <v>6.6244999999999998E-2</v>
      </c>
      <c r="J60" s="25"/>
      <c r="K60" s="25">
        <f t="shared" si="4"/>
        <v>5.5800175E-2</v>
      </c>
      <c r="L60" s="25">
        <f t="shared" si="5"/>
        <v>1.28507803025</v>
      </c>
      <c r="M60" s="25">
        <v>3.2649999999999998E-2</v>
      </c>
      <c r="N60" s="25">
        <f t="shared" si="6"/>
        <v>3.3915000000000001E-2</v>
      </c>
      <c r="O60" s="25"/>
      <c r="P60" s="25">
        <f t="shared" si="7"/>
        <v>3.0085255000000002E-2</v>
      </c>
      <c r="Q60" s="25">
        <f t="shared" si="8"/>
        <v>0.69286342265000012</v>
      </c>
      <c r="R60" s="25">
        <v>4.1770000000000002E-2</v>
      </c>
      <c r="S60" s="25">
        <f t="shared" si="9"/>
        <v>4.3035000000000004E-2</v>
      </c>
      <c r="T60" s="25"/>
      <c r="U60" s="25">
        <f t="shared" si="10"/>
        <v>3.8334255000000005E-2</v>
      </c>
      <c r="V60" s="25">
        <f t="shared" si="11"/>
        <v>0.88283789265000012</v>
      </c>
      <c r="W60" s="25">
        <v>7.0819999999999994E-2</v>
      </c>
      <c r="X60" s="25">
        <f t="shared" si="12"/>
        <v>7.2084999999999996E-2</v>
      </c>
      <c r="Y60" s="25"/>
      <c r="Z60" s="25">
        <f t="shared" si="13"/>
        <v>5.5173554999999999E-2</v>
      </c>
      <c r="AA60" s="25">
        <f t="shared" si="14"/>
        <v>1.27064697165</v>
      </c>
      <c r="AB60" s="25">
        <v>-2.6199999999999999E-3</v>
      </c>
      <c r="AC60" s="25">
        <f t="shared" si="15"/>
        <v>-1.2650000000000001E-3</v>
      </c>
    </row>
    <row r="61" spans="1:29" s="15" customFormat="1">
      <c r="A61" s="18">
        <v>309</v>
      </c>
      <c r="B61" s="25">
        <v>-9.0000000000000006E-5</v>
      </c>
      <c r="C61" s="25">
        <v>6.0049999999999999E-2</v>
      </c>
      <c r="D61" s="25">
        <f t="shared" si="0"/>
        <v>6.1464999999999999E-2</v>
      </c>
      <c r="E61" s="25"/>
      <c r="F61" s="25">
        <f t="shared" si="1"/>
        <v>5.1520654999999999E-2</v>
      </c>
      <c r="G61" s="25">
        <f t="shared" si="2"/>
        <v>1.18652068465</v>
      </c>
      <c r="H61" s="25">
        <v>6.3880000000000006E-2</v>
      </c>
      <c r="I61" s="25">
        <f t="shared" si="3"/>
        <v>6.5295000000000006E-2</v>
      </c>
      <c r="J61" s="25"/>
      <c r="K61" s="25">
        <f t="shared" si="4"/>
        <v>5.4850175000000008E-2</v>
      </c>
      <c r="L61" s="25">
        <f t="shared" si="5"/>
        <v>1.2631995302500003</v>
      </c>
      <c r="M61" s="25">
        <v>3.1980000000000001E-2</v>
      </c>
      <c r="N61" s="25">
        <f t="shared" si="6"/>
        <v>3.3395000000000001E-2</v>
      </c>
      <c r="O61" s="25"/>
      <c r="P61" s="25">
        <f t="shared" si="7"/>
        <v>2.9565255000000002E-2</v>
      </c>
      <c r="Q61" s="25">
        <f t="shared" si="8"/>
        <v>0.68088782265000003</v>
      </c>
      <c r="R61" s="25">
        <v>4.1700000000000001E-2</v>
      </c>
      <c r="S61" s="25">
        <f t="shared" si="9"/>
        <v>4.3115000000000001E-2</v>
      </c>
      <c r="T61" s="25"/>
      <c r="U61" s="25">
        <f t="shared" si="10"/>
        <v>3.8414255000000001E-2</v>
      </c>
      <c r="V61" s="25">
        <f t="shared" si="11"/>
        <v>0.88468029265000003</v>
      </c>
      <c r="W61" s="25">
        <v>7.0800000000000002E-2</v>
      </c>
      <c r="X61" s="25">
        <f t="shared" si="12"/>
        <v>7.2215000000000001E-2</v>
      </c>
      <c r="Y61" s="25"/>
      <c r="Z61" s="25">
        <f t="shared" si="13"/>
        <v>5.5303555000000004E-2</v>
      </c>
      <c r="AA61" s="25">
        <f t="shared" si="14"/>
        <v>1.2736408716500001</v>
      </c>
      <c r="AB61" s="25">
        <v>-2.7399999999999998E-3</v>
      </c>
      <c r="AC61" s="25">
        <f t="shared" si="15"/>
        <v>-1.4149999999999998E-3</v>
      </c>
    </row>
    <row r="62" spans="1:29" s="15" customFormat="1">
      <c r="A62" s="18">
        <v>310</v>
      </c>
      <c r="B62" s="25">
        <v>-1.0000000000000001E-5</v>
      </c>
      <c r="C62" s="25">
        <v>5.9150000000000001E-2</v>
      </c>
      <c r="D62" s="25">
        <f t="shared" si="0"/>
        <v>6.0485000000000004E-2</v>
      </c>
      <c r="E62" s="25"/>
      <c r="F62" s="25">
        <f t="shared" si="1"/>
        <v>5.0540655000000004E-2</v>
      </c>
      <c r="G62" s="25">
        <f t="shared" si="2"/>
        <v>1.1639512846500002</v>
      </c>
      <c r="H62" s="25">
        <v>6.3119999999999996E-2</v>
      </c>
      <c r="I62" s="25">
        <f t="shared" si="3"/>
        <v>6.4454999999999998E-2</v>
      </c>
      <c r="J62" s="25"/>
      <c r="K62" s="25">
        <f t="shared" si="4"/>
        <v>5.4010175000000001E-2</v>
      </c>
      <c r="L62" s="25">
        <f t="shared" si="5"/>
        <v>1.24385433025</v>
      </c>
      <c r="M62" s="25">
        <v>3.1699999999999999E-2</v>
      </c>
      <c r="N62" s="25">
        <f t="shared" si="6"/>
        <v>3.3035000000000002E-2</v>
      </c>
      <c r="O62" s="25"/>
      <c r="P62" s="25">
        <f t="shared" si="7"/>
        <v>2.9205255000000003E-2</v>
      </c>
      <c r="Q62" s="25">
        <f t="shared" si="8"/>
        <v>0.6725970226500001</v>
      </c>
      <c r="R62" s="25">
        <v>4.1700000000000001E-2</v>
      </c>
      <c r="S62" s="25">
        <f t="shared" si="9"/>
        <v>4.3035000000000004E-2</v>
      </c>
      <c r="T62" s="25"/>
      <c r="U62" s="25">
        <f t="shared" si="10"/>
        <v>3.8334255000000005E-2</v>
      </c>
      <c r="V62" s="25">
        <f t="shared" si="11"/>
        <v>0.88283789265000012</v>
      </c>
      <c r="W62" s="25">
        <v>7.0790000000000006E-2</v>
      </c>
      <c r="X62" s="25">
        <f t="shared" si="12"/>
        <v>7.2125000000000009E-2</v>
      </c>
      <c r="Y62" s="25"/>
      <c r="Z62" s="25">
        <f t="shared" si="13"/>
        <v>5.5213555000000011E-2</v>
      </c>
      <c r="AA62" s="25">
        <f t="shared" si="14"/>
        <v>1.2715681716500002</v>
      </c>
      <c r="AB62" s="25">
        <v>-2.66E-3</v>
      </c>
      <c r="AC62" s="25">
        <f t="shared" si="15"/>
        <v>-1.335E-3</v>
      </c>
    </row>
    <row r="63" spans="1:29" s="15" customFormat="1">
      <c r="A63" s="18">
        <v>311</v>
      </c>
      <c r="B63" s="25">
        <v>6.8999999999999997E-5</v>
      </c>
      <c r="C63" s="25">
        <v>5.8279999999999998E-2</v>
      </c>
      <c r="D63" s="25">
        <f t="shared" si="0"/>
        <v>5.9540499999999996E-2</v>
      </c>
      <c r="E63" s="25"/>
      <c r="F63" s="25">
        <f t="shared" si="1"/>
        <v>4.9596154999999996E-2</v>
      </c>
      <c r="G63" s="25">
        <f t="shared" si="2"/>
        <v>1.1421994496499999</v>
      </c>
      <c r="H63" s="25">
        <v>6.2129999999999998E-2</v>
      </c>
      <c r="I63" s="25">
        <f t="shared" si="3"/>
        <v>6.3390500000000002E-2</v>
      </c>
      <c r="J63" s="25"/>
      <c r="K63" s="25">
        <f t="shared" si="4"/>
        <v>5.2945675000000005E-2</v>
      </c>
      <c r="L63" s="25">
        <f t="shared" si="5"/>
        <v>1.2193388952500002</v>
      </c>
      <c r="M63" s="25">
        <v>3.1019999999999999E-2</v>
      </c>
      <c r="N63" s="25">
        <f t="shared" si="6"/>
        <v>3.2280499999999997E-2</v>
      </c>
      <c r="O63" s="25"/>
      <c r="P63" s="25">
        <f t="shared" si="7"/>
        <v>2.8450754999999998E-2</v>
      </c>
      <c r="Q63" s="25">
        <f t="shared" si="8"/>
        <v>0.65522088764999997</v>
      </c>
      <c r="R63" s="25">
        <v>4.1700000000000001E-2</v>
      </c>
      <c r="S63" s="25">
        <f t="shared" si="9"/>
        <v>4.2960499999999999E-2</v>
      </c>
      <c r="T63" s="25"/>
      <c r="U63" s="25">
        <f t="shared" si="10"/>
        <v>3.8259754999999999E-2</v>
      </c>
      <c r="V63" s="25">
        <f t="shared" si="11"/>
        <v>0.88112215765000002</v>
      </c>
      <c r="W63" s="25">
        <v>7.077E-2</v>
      </c>
      <c r="X63" s="25">
        <f t="shared" si="12"/>
        <v>7.2030499999999997E-2</v>
      </c>
      <c r="Y63" s="25"/>
      <c r="Z63" s="25">
        <f t="shared" si="13"/>
        <v>5.5119055E-2</v>
      </c>
      <c r="AA63" s="25">
        <f t="shared" si="14"/>
        <v>1.2693918366500001</v>
      </c>
      <c r="AB63" s="25">
        <v>-2.5899999999999999E-3</v>
      </c>
      <c r="AC63" s="25">
        <f t="shared" si="15"/>
        <v>-1.2604999999999999E-3</v>
      </c>
    </row>
    <row r="64" spans="1:29" s="15" customFormat="1">
      <c r="A64" s="18">
        <v>312</v>
      </c>
      <c r="B64" s="25">
        <v>-3.0000000000000001E-5</v>
      </c>
      <c r="C64" s="25">
        <v>5.7250000000000002E-2</v>
      </c>
      <c r="D64" s="25">
        <f t="shared" si="0"/>
        <v>5.8605000000000004E-2</v>
      </c>
      <c r="E64" s="25"/>
      <c r="F64" s="25">
        <f t="shared" si="1"/>
        <v>4.8660655000000004E-2</v>
      </c>
      <c r="G64" s="25">
        <f t="shared" si="2"/>
        <v>1.1206548846500002</v>
      </c>
      <c r="H64" s="25">
        <v>6.13E-2</v>
      </c>
      <c r="I64" s="25">
        <f t="shared" si="3"/>
        <v>6.2655000000000002E-2</v>
      </c>
      <c r="J64" s="25"/>
      <c r="K64" s="25">
        <f t="shared" si="4"/>
        <v>5.2210175000000004E-2</v>
      </c>
      <c r="L64" s="25">
        <f t="shared" si="5"/>
        <v>1.2024003302500001</v>
      </c>
      <c r="M64" s="25">
        <v>3.0439999999999998E-2</v>
      </c>
      <c r="N64" s="25">
        <f t="shared" si="6"/>
        <v>3.1794999999999997E-2</v>
      </c>
      <c r="O64" s="25"/>
      <c r="P64" s="25">
        <f t="shared" si="7"/>
        <v>2.7965254999999998E-2</v>
      </c>
      <c r="Q64" s="25">
        <f t="shared" si="8"/>
        <v>0.64403982265000004</v>
      </c>
      <c r="R64" s="25">
        <v>4.1590000000000002E-2</v>
      </c>
      <c r="S64" s="25">
        <f t="shared" si="9"/>
        <v>4.2945000000000004E-2</v>
      </c>
      <c r="T64" s="25"/>
      <c r="U64" s="25">
        <f t="shared" si="10"/>
        <v>3.8244255000000005E-2</v>
      </c>
      <c r="V64" s="25">
        <f t="shared" si="11"/>
        <v>0.88076519265000019</v>
      </c>
      <c r="W64" s="25">
        <v>7.077E-2</v>
      </c>
      <c r="X64" s="25">
        <f t="shared" si="12"/>
        <v>7.2124999999999995E-2</v>
      </c>
      <c r="Y64" s="25"/>
      <c r="Z64" s="25">
        <f t="shared" si="13"/>
        <v>5.5213554999999997E-2</v>
      </c>
      <c r="AA64" s="25">
        <f t="shared" si="14"/>
        <v>1.27156817165</v>
      </c>
      <c r="AB64" s="25">
        <v>-2.6800000000000001E-3</v>
      </c>
      <c r="AC64" s="25">
        <f t="shared" si="15"/>
        <v>-1.3550000000000001E-3</v>
      </c>
    </row>
    <row r="65" spans="1:29" s="15" customFormat="1">
      <c r="A65" s="18">
        <v>313</v>
      </c>
      <c r="B65" s="25">
        <v>-3.0000000000000001E-5</v>
      </c>
      <c r="C65" s="25">
        <v>5.6619999999999997E-2</v>
      </c>
      <c r="D65" s="25">
        <f t="shared" si="0"/>
        <v>5.7949999999999995E-2</v>
      </c>
      <c r="E65" s="25"/>
      <c r="F65" s="25">
        <f t="shared" si="1"/>
        <v>4.8005654999999994E-2</v>
      </c>
      <c r="G65" s="25">
        <f t="shared" si="2"/>
        <v>1.1055702346499998</v>
      </c>
      <c r="H65" s="25">
        <v>6.062E-2</v>
      </c>
      <c r="I65" s="25">
        <f t="shared" si="3"/>
        <v>6.1949999999999998E-2</v>
      </c>
      <c r="J65" s="25"/>
      <c r="K65" s="25">
        <f t="shared" si="4"/>
        <v>5.1505175E-2</v>
      </c>
      <c r="L65" s="25">
        <f t="shared" si="5"/>
        <v>1.18616418025</v>
      </c>
      <c r="M65" s="25">
        <v>3.006E-2</v>
      </c>
      <c r="N65" s="25">
        <f t="shared" si="6"/>
        <v>3.1390000000000001E-2</v>
      </c>
      <c r="O65" s="25"/>
      <c r="P65" s="25">
        <f t="shared" si="7"/>
        <v>2.7560255000000002E-2</v>
      </c>
      <c r="Q65" s="25">
        <f t="shared" si="8"/>
        <v>0.63471267265000009</v>
      </c>
      <c r="R65" s="25">
        <v>4.1110000000000001E-2</v>
      </c>
      <c r="S65" s="25">
        <f t="shared" si="9"/>
        <v>4.2439999999999999E-2</v>
      </c>
      <c r="T65" s="25"/>
      <c r="U65" s="25">
        <f t="shared" si="10"/>
        <v>3.7739254999999999E-2</v>
      </c>
      <c r="V65" s="25">
        <f t="shared" si="11"/>
        <v>0.86913504265000008</v>
      </c>
      <c r="W65" s="25">
        <v>7.077E-2</v>
      </c>
      <c r="X65" s="25">
        <f t="shared" si="12"/>
        <v>7.2099999999999997E-2</v>
      </c>
      <c r="Y65" s="25"/>
      <c r="Z65" s="25">
        <f t="shared" si="13"/>
        <v>5.5188555E-2</v>
      </c>
      <c r="AA65" s="25">
        <f t="shared" si="14"/>
        <v>1.2709924216500001</v>
      </c>
      <c r="AB65" s="25">
        <v>-2.63E-3</v>
      </c>
      <c r="AC65" s="25">
        <f t="shared" si="15"/>
        <v>-1.33E-3</v>
      </c>
    </row>
    <row r="66" spans="1:29" s="15" customFormat="1">
      <c r="A66" s="18">
        <v>314</v>
      </c>
      <c r="B66" s="25">
        <v>-3.0000000000000001E-5</v>
      </c>
      <c r="C66" s="25">
        <v>5.5590000000000001E-2</v>
      </c>
      <c r="D66" s="25">
        <f t="shared" si="0"/>
        <v>5.688E-2</v>
      </c>
      <c r="E66" s="25"/>
      <c r="F66" s="25">
        <f t="shared" si="1"/>
        <v>4.6935655E-2</v>
      </c>
      <c r="G66" s="25">
        <f t="shared" si="2"/>
        <v>1.0809281346500001</v>
      </c>
      <c r="H66" s="25">
        <v>5.9670000000000001E-2</v>
      </c>
      <c r="I66" s="25">
        <f t="shared" si="3"/>
        <v>6.096E-2</v>
      </c>
      <c r="J66" s="25"/>
      <c r="K66" s="25">
        <f t="shared" si="4"/>
        <v>5.0515175000000002E-2</v>
      </c>
      <c r="L66" s="25">
        <f t="shared" si="5"/>
        <v>1.1633644802500001</v>
      </c>
      <c r="M66" s="25">
        <v>2.9530000000000001E-2</v>
      </c>
      <c r="N66" s="25">
        <f t="shared" si="6"/>
        <v>3.082E-2</v>
      </c>
      <c r="O66" s="25"/>
      <c r="P66" s="25">
        <f t="shared" si="7"/>
        <v>2.6990255000000001E-2</v>
      </c>
      <c r="Q66" s="25">
        <f t="shared" si="8"/>
        <v>0.62158557265000003</v>
      </c>
      <c r="R66" s="25">
        <v>4.0829999999999998E-2</v>
      </c>
      <c r="S66" s="25">
        <f t="shared" si="9"/>
        <v>4.2119999999999998E-2</v>
      </c>
      <c r="T66" s="25"/>
      <c r="U66" s="25">
        <f t="shared" si="10"/>
        <v>3.7419254999999998E-2</v>
      </c>
      <c r="V66" s="25">
        <f t="shared" si="11"/>
        <v>0.86176544264999999</v>
      </c>
      <c r="W66" s="25">
        <v>7.077E-2</v>
      </c>
      <c r="X66" s="25">
        <f t="shared" si="12"/>
        <v>7.2059999999999999E-2</v>
      </c>
      <c r="Y66" s="25"/>
      <c r="Z66" s="25">
        <f t="shared" si="13"/>
        <v>5.5148555000000002E-2</v>
      </c>
      <c r="AA66" s="25">
        <f t="shared" si="14"/>
        <v>1.2700712216500001</v>
      </c>
      <c r="AB66" s="25">
        <v>-2.5500000000000002E-3</v>
      </c>
      <c r="AC66" s="25">
        <f t="shared" si="15"/>
        <v>-1.2900000000000001E-3</v>
      </c>
    </row>
    <row r="67" spans="1:29" s="15" customFormat="1">
      <c r="A67" s="18">
        <v>315</v>
      </c>
      <c r="B67" s="25">
        <v>1.1E-4</v>
      </c>
      <c r="C67" s="25">
        <v>5.5E-2</v>
      </c>
      <c r="D67" s="25">
        <f t="shared" ref="D67:D130" si="16">C67-AC67</f>
        <v>5.6265000000000003E-2</v>
      </c>
      <c r="E67" s="25"/>
      <c r="F67" s="25">
        <f t="shared" ref="F67:F130" si="17">D67-0.009944345</f>
        <v>4.6320655000000002E-2</v>
      </c>
      <c r="G67" s="25">
        <f t="shared" ref="G67:G130" si="18">F67*23.03</f>
        <v>1.0667646846500001</v>
      </c>
      <c r="H67" s="25">
        <v>5.8889999999999998E-2</v>
      </c>
      <c r="I67" s="25">
        <f t="shared" ref="I67:I130" si="19">H67-AC67</f>
        <v>6.0155E-2</v>
      </c>
      <c r="J67" s="25"/>
      <c r="K67" s="25">
        <f t="shared" ref="K67:K130" si="20">I67-0.010444825</f>
        <v>4.9710175000000002E-2</v>
      </c>
      <c r="L67" s="25">
        <f t="shared" ref="L67:L130" si="21">K67*23.03</f>
        <v>1.1448253302500002</v>
      </c>
      <c r="M67" s="25">
        <v>2.9149999999999999E-2</v>
      </c>
      <c r="N67" s="25">
        <f t="shared" ref="N67:N130" si="22">M67-AC67</f>
        <v>3.0414999999999998E-2</v>
      </c>
      <c r="O67" s="25"/>
      <c r="P67" s="25">
        <f t="shared" ref="P67:P130" si="23">N67-0.003829745</f>
        <v>2.6585254999999999E-2</v>
      </c>
      <c r="Q67" s="25">
        <f t="shared" ref="Q67:Q130" si="24">P67*23.03</f>
        <v>0.61225842264999997</v>
      </c>
      <c r="R67" s="25">
        <v>4.0759999999999998E-2</v>
      </c>
      <c r="S67" s="25">
        <f t="shared" ref="S67:S130" si="25">R67-AC67</f>
        <v>4.2025E-2</v>
      </c>
      <c r="T67" s="25"/>
      <c r="U67" s="25">
        <f t="shared" ref="U67:U130" si="26">S67-0.004700745</f>
        <v>3.7324255000000001E-2</v>
      </c>
      <c r="V67" s="25">
        <f t="shared" ref="V67:V130" si="27">U67*23.03</f>
        <v>0.85957759265000011</v>
      </c>
      <c r="W67" s="25">
        <v>7.077E-2</v>
      </c>
      <c r="X67" s="25">
        <f t="shared" ref="X67:X130" si="28">W67-AC67</f>
        <v>7.2035000000000002E-2</v>
      </c>
      <c r="Y67" s="25"/>
      <c r="Z67" s="25">
        <f t="shared" ref="Z67:Z130" si="29">X67-0.016911445</f>
        <v>5.5123555000000005E-2</v>
      </c>
      <c r="AA67" s="25">
        <f t="shared" ref="AA67:AA130" si="30">Z67*23.03</f>
        <v>1.2694954716500002</v>
      </c>
      <c r="AB67" s="25">
        <v>-2.64E-3</v>
      </c>
      <c r="AC67" s="25">
        <f t="shared" ref="AC67:AC130" si="31">(B67+AB67)/2</f>
        <v>-1.2650000000000001E-3</v>
      </c>
    </row>
    <row r="68" spans="1:29" s="15" customFormat="1">
      <c r="A68" s="18">
        <v>316</v>
      </c>
      <c r="B68" s="25">
        <v>-1.4999999999999999E-4</v>
      </c>
      <c r="C68" s="25">
        <v>5.407E-2</v>
      </c>
      <c r="D68" s="25">
        <f t="shared" si="16"/>
        <v>5.5485E-2</v>
      </c>
      <c r="E68" s="25"/>
      <c r="F68" s="25">
        <f t="shared" si="17"/>
        <v>4.5540654999999999E-2</v>
      </c>
      <c r="G68" s="25">
        <f t="shared" si="18"/>
        <v>1.0488012846500001</v>
      </c>
      <c r="H68" s="25">
        <v>5.8049999999999997E-2</v>
      </c>
      <c r="I68" s="25">
        <f t="shared" si="19"/>
        <v>5.9464999999999997E-2</v>
      </c>
      <c r="J68" s="25"/>
      <c r="K68" s="25">
        <f t="shared" si="20"/>
        <v>4.9020174999999999E-2</v>
      </c>
      <c r="L68" s="25">
        <f t="shared" si="21"/>
        <v>1.1289346302500001</v>
      </c>
      <c r="M68" s="25">
        <v>2.86E-2</v>
      </c>
      <c r="N68" s="25">
        <f t="shared" si="22"/>
        <v>3.0015E-2</v>
      </c>
      <c r="O68" s="25"/>
      <c r="P68" s="25">
        <f t="shared" si="23"/>
        <v>2.6185255000000001E-2</v>
      </c>
      <c r="Q68" s="25">
        <f t="shared" si="24"/>
        <v>0.60304642265000008</v>
      </c>
      <c r="R68" s="25">
        <v>4.0550000000000003E-2</v>
      </c>
      <c r="S68" s="25">
        <f t="shared" si="25"/>
        <v>4.1965000000000002E-2</v>
      </c>
      <c r="T68" s="25"/>
      <c r="U68" s="25">
        <f t="shared" si="26"/>
        <v>3.7264255000000003E-2</v>
      </c>
      <c r="V68" s="25">
        <f t="shared" si="27"/>
        <v>0.85819579265000012</v>
      </c>
      <c r="W68" s="25">
        <v>7.077E-2</v>
      </c>
      <c r="X68" s="25">
        <f t="shared" si="28"/>
        <v>7.2184999999999999E-2</v>
      </c>
      <c r="Y68" s="25"/>
      <c r="Z68" s="25">
        <f t="shared" si="29"/>
        <v>5.5273555000000002E-2</v>
      </c>
      <c r="AA68" s="25">
        <f t="shared" si="30"/>
        <v>1.2729499716500001</v>
      </c>
      <c r="AB68" s="25">
        <v>-2.6800000000000001E-3</v>
      </c>
      <c r="AC68" s="25">
        <f t="shared" si="31"/>
        <v>-1.415E-3</v>
      </c>
    </row>
    <row r="69" spans="1:29" s="15" customFormat="1">
      <c r="A69" s="18">
        <v>317</v>
      </c>
      <c r="B69" s="25">
        <v>-6.8999999999999997E-5</v>
      </c>
      <c r="C69" s="25">
        <v>5.3699999999999998E-2</v>
      </c>
      <c r="D69" s="25">
        <f t="shared" si="16"/>
        <v>5.5119499999999995E-2</v>
      </c>
      <c r="E69" s="25"/>
      <c r="F69" s="25">
        <f t="shared" si="17"/>
        <v>4.5175154999999995E-2</v>
      </c>
      <c r="G69" s="25">
        <f t="shared" si="18"/>
        <v>1.0403838196499999</v>
      </c>
      <c r="H69" s="25">
        <v>5.74E-2</v>
      </c>
      <c r="I69" s="25">
        <f t="shared" si="19"/>
        <v>5.8819499999999997E-2</v>
      </c>
      <c r="J69" s="25"/>
      <c r="K69" s="25">
        <f t="shared" si="20"/>
        <v>4.8374674999999999E-2</v>
      </c>
      <c r="L69" s="25">
        <f t="shared" si="21"/>
        <v>1.1140687652500001</v>
      </c>
      <c r="M69" s="25">
        <v>2.835E-2</v>
      </c>
      <c r="N69" s="25">
        <f t="shared" si="22"/>
        <v>2.9769500000000001E-2</v>
      </c>
      <c r="O69" s="25"/>
      <c r="P69" s="25">
        <f t="shared" si="23"/>
        <v>2.5939755000000002E-2</v>
      </c>
      <c r="Q69" s="25">
        <f t="shared" si="24"/>
        <v>0.5973925576500001</v>
      </c>
      <c r="R69" s="25">
        <v>4.0509999999999997E-2</v>
      </c>
      <c r="S69" s="25">
        <f t="shared" si="25"/>
        <v>4.1929499999999995E-2</v>
      </c>
      <c r="T69" s="25"/>
      <c r="U69" s="25">
        <f t="shared" si="26"/>
        <v>3.7228754999999995E-2</v>
      </c>
      <c r="V69" s="25">
        <f t="shared" si="27"/>
        <v>0.85737822764999994</v>
      </c>
      <c r="W69" s="25">
        <v>7.077E-2</v>
      </c>
      <c r="X69" s="25">
        <f t="shared" si="28"/>
        <v>7.2189500000000004E-2</v>
      </c>
      <c r="Y69" s="25"/>
      <c r="Z69" s="25">
        <f t="shared" si="29"/>
        <v>5.5278055000000006E-2</v>
      </c>
      <c r="AA69" s="25">
        <f t="shared" si="30"/>
        <v>1.2730536066500002</v>
      </c>
      <c r="AB69" s="25">
        <v>-2.7699999999999999E-3</v>
      </c>
      <c r="AC69" s="25">
        <f t="shared" si="31"/>
        <v>-1.4195E-3</v>
      </c>
    </row>
    <row r="70" spans="1:29" s="15" customFormat="1">
      <c r="A70" s="18">
        <v>318</v>
      </c>
      <c r="B70" s="25">
        <v>-9.0000000000000006E-5</v>
      </c>
      <c r="C70" s="25">
        <v>5.271E-2</v>
      </c>
      <c r="D70" s="25">
        <f t="shared" si="16"/>
        <v>5.4164999999999998E-2</v>
      </c>
      <c r="E70" s="25"/>
      <c r="F70" s="25">
        <f t="shared" si="17"/>
        <v>4.4220654999999998E-2</v>
      </c>
      <c r="G70" s="25">
        <f t="shared" si="18"/>
        <v>1.0184016846499999</v>
      </c>
      <c r="H70" s="25">
        <v>5.6660000000000002E-2</v>
      </c>
      <c r="I70" s="25">
        <f t="shared" si="19"/>
        <v>5.8115E-2</v>
      </c>
      <c r="J70" s="25"/>
      <c r="K70" s="25">
        <f t="shared" si="20"/>
        <v>4.7670175000000002E-2</v>
      </c>
      <c r="L70" s="25">
        <f t="shared" si="21"/>
        <v>1.0978441302500002</v>
      </c>
      <c r="M70" s="25">
        <v>2.7830000000000001E-2</v>
      </c>
      <c r="N70" s="25">
        <f t="shared" si="22"/>
        <v>2.9285000000000002E-2</v>
      </c>
      <c r="O70" s="25"/>
      <c r="P70" s="25">
        <f t="shared" si="23"/>
        <v>2.5455255000000003E-2</v>
      </c>
      <c r="Q70" s="25">
        <f t="shared" si="24"/>
        <v>0.58623452265000009</v>
      </c>
      <c r="R70" s="25">
        <v>4.0259999999999997E-2</v>
      </c>
      <c r="S70" s="25">
        <f t="shared" si="25"/>
        <v>4.1714999999999995E-2</v>
      </c>
      <c r="T70" s="25"/>
      <c r="U70" s="25">
        <f t="shared" si="26"/>
        <v>3.7014254999999996E-2</v>
      </c>
      <c r="V70" s="25">
        <f t="shared" si="27"/>
        <v>0.85243829264999993</v>
      </c>
      <c r="W70" s="25">
        <v>7.0739999999999997E-2</v>
      </c>
      <c r="X70" s="25">
        <f t="shared" si="28"/>
        <v>7.2194999999999995E-2</v>
      </c>
      <c r="Y70" s="25"/>
      <c r="Z70" s="25">
        <f t="shared" si="29"/>
        <v>5.5283554999999998E-2</v>
      </c>
      <c r="AA70" s="25">
        <f t="shared" si="30"/>
        <v>1.27318027165</v>
      </c>
      <c r="AB70" s="25">
        <v>-2.82E-3</v>
      </c>
      <c r="AC70" s="25">
        <f t="shared" si="31"/>
        <v>-1.4549999999999999E-3</v>
      </c>
    </row>
    <row r="71" spans="1:29" s="15" customFormat="1">
      <c r="A71" s="18">
        <v>319</v>
      </c>
      <c r="B71" s="25">
        <v>-1.1E-4</v>
      </c>
      <c r="C71" s="25">
        <v>5.2209999999999999E-2</v>
      </c>
      <c r="D71" s="25">
        <f t="shared" si="16"/>
        <v>5.3644999999999998E-2</v>
      </c>
      <c r="E71" s="25"/>
      <c r="F71" s="25">
        <f t="shared" si="17"/>
        <v>4.3700654999999998E-2</v>
      </c>
      <c r="G71" s="25">
        <f t="shared" si="18"/>
        <v>1.0064260846499999</v>
      </c>
      <c r="H71" s="25">
        <v>5.5899999999999998E-2</v>
      </c>
      <c r="I71" s="25">
        <f t="shared" si="19"/>
        <v>5.7334999999999997E-2</v>
      </c>
      <c r="J71" s="25"/>
      <c r="K71" s="25">
        <f t="shared" si="20"/>
        <v>4.6890174999999999E-2</v>
      </c>
      <c r="L71" s="25">
        <f t="shared" si="21"/>
        <v>1.07988073025</v>
      </c>
      <c r="M71" s="25">
        <v>2.75E-2</v>
      </c>
      <c r="N71" s="25">
        <f t="shared" si="22"/>
        <v>2.8934999999999999E-2</v>
      </c>
      <c r="O71" s="25"/>
      <c r="P71" s="25">
        <f t="shared" si="23"/>
        <v>2.5105255E-2</v>
      </c>
      <c r="Q71" s="25">
        <f t="shared" si="24"/>
        <v>0.57817402265000006</v>
      </c>
      <c r="R71" s="25">
        <v>3.9940000000000003E-2</v>
      </c>
      <c r="S71" s="25">
        <f t="shared" si="25"/>
        <v>4.1375000000000002E-2</v>
      </c>
      <c r="T71" s="25"/>
      <c r="U71" s="25">
        <f t="shared" si="26"/>
        <v>3.6674255000000003E-2</v>
      </c>
      <c r="V71" s="25">
        <f t="shared" si="27"/>
        <v>0.84460809265000014</v>
      </c>
      <c r="W71" s="25">
        <v>7.0739999999999997E-2</v>
      </c>
      <c r="X71" s="25">
        <f t="shared" si="28"/>
        <v>7.2175000000000003E-2</v>
      </c>
      <c r="Y71" s="25"/>
      <c r="Z71" s="25">
        <f t="shared" si="29"/>
        <v>5.5263555000000006E-2</v>
      </c>
      <c r="AA71" s="25">
        <f t="shared" si="30"/>
        <v>1.2727196716500002</v>
      </c>
      <c r="AB71" s="25">
        <v>-2.7599999999999999E-3</v>
      </c>
      <c r="AC71" s="25">
        <f t="shared" si="31"/>
        <v>-1.4349999999999999E-3</v>
      </c>
    </row>
    <row r="72" spans="1:29" s="15" customFormat="1">
      <c r="A72" s="18">
        <v>320</v>
      </c>
      <c r="B72" s="25">
        <v>-8.0000000000000007E-5</v>
      </c>
      <c r="C72" s="25">
        <v>5.1450000000000003E-2</v>
      </c>
      <c r="D72" s="25">
        <f t="shared" si="16"/>
        <v>5.2875000000000005E-2</v>
      </c>
      <c r="E72" s="25"/>
      <c r="F72" s="25">
        <f t="shared" si="17"/>
        <v>4.2930655000000005E-2</v>
      </c>
      <c r="G72" s="25">
        <f t="shared" si="18"/>
        <v>0.98869298465000022</v>
      </c>
      <c r="H72" s="25">
        <v>5.5140000000000002E-2</v>
      </c>
      <c r="I72" s="25">
        <f t="shared" si="19"/>
        <v>5.6565000000000004E-2</v>
      </c>
      <c r="J72" s="25"/>
      <c r="K72" s="25">
        <f t="shared" si="20"/>
        <v>4.6120175000000006E-2</v>
      </c>
      <c r="L72" s="25">
        <f t="shared" si="21"/>
        <v>1.0621476302500001</v>
      </c>
      <c r="M72" s="25">
        <v>2.7210000000000002E-2</v>
      </c>
      <c r="N72" s="25">
        <f t="shared" si="22"/>
        <v>2.8635000000000001E-2</v>
      </c>
      <c r="O72" s="25"/>
      <c r="P72" s="25">
        <f t="shared" si="23"/>
        <v>2.4805255000000002E-2</v>
      </c>
      <c r="Q72" s="25">
        <f t="shared" si="24"/>
        <v>0.57126502265000012</v>
      </c>
      <c r="R72" s="25">
        <v>3.9759999999999997E-2</v>
      </c>
      <c r="S72" s="25">
        <f t="shared" si="25"/>
        <v>4.1184999999999999E-2</v>
      </c>
      <c r="T72" s="25"/>
      <c r="U72" s="25">
        <f t="shared" si="26"/>
        <v>3.6484255E-2</v>
      </c>
      <c r="V72" s="25">
        <f t="shared" si="27"/>
        <v>0.84023239265000005</v>
      </c>
      <c r="W72" s="25">
        <v>7.0739999999999997E-2</v>
      </c>
      <c r="X72" s="25">
        <f t="shared" si="28"/>
        <v>7.2164999999999993E-2</v>
      </c>
      <c r="Y72" s="25"/>
      <c r="Z72" s="25">
        <f t="shared" si="29"/>
        <v>5.5253554999999996E-2</v>
      </c>
      <c r="AA72" s="25">
        <f t="shared" si="30"/>
        <v>1.2724893716499999</v>
      </c>
      <c r="AB72" s="25">
        <v>-2.7699999999999999E-3</v>
      </c>
      <c r="AC72" s="25">
        <f t="shared" si="31"/>
        <v>-1.4250000000000001E-3</v>
      </c>
    </row>
    <row r="73" spans="1:29" s="15" customFormat="1">
      <c r="A73" s="18">
        <v>321</v>
      </c>
      <c r="B73" s="25">
        <v>9.0000000000000006E-5</v>
      </c>
      <c r="C73" s="25">
        <v>5.074E-2</v>
      </c>
      <c r="D73" s="25">
        <f t="shared" si="16"/>
        <v>5.2080000000000001E-2</v>
      </c>
      <c r="E73" s="25"/>
      <c r="F73" s="25">
        <f t="shared" si="17"/>
        <v>4.2135655000000001E-2</v>
      </c>
      <c r="G73" s="25">
        <f t="shared" si="18"/>
        <v>0.97038413465000006</v>
      </c>
      <c r="H73" s="25">
        <v>5.4239999999999997E-2</v>
      </c>
      <c r="I73" s="25">
        <f t="shared" si="19"/>
        <v>5.5579999999999997E-2</v>
      </c>
      <c r="J73" s="25"/>
      <c r="K73" s="25">
        <f t="shared" si="20"/>
        <v>4.5135175E-2</v>
      </c>
      <c r="L73" s="25">
        <f t="shared" si="21"/>
        <v>1.03946308025</v>
      </c>
      <c r="M73" s="25">
        <v>2.666E-2</v>
      </c>
      <c r="N73" s="25">
        <f t="shared" si="22"/>
        <v>2.8000000000000001E-2</v>
      </c>
      <c r="O73" s="25"/>
      <c r="P73" s="25">
        <f t="shared" si="23"/>
        <v>2.4170255000000002E-2</v>
      </c>
      <c r="Q73" s="25">
        <f t="shared" si="24"/>
        <v>0.55664097265000001</v>
      </c>
      <c r="R73" s="25">
        <v>3.916E-2</v>
      </c>
      <c r="S73" s="25">
        <f t="shared" si="25"/>
        <v>4.0500000000000001E-2</v>
      </c>
      <c r="T73" s="25"/>
      <c r="U73" s="25">
        <f t="shared" si="26"/>
        <v>3.5799255000000002E-2</v>
      </c>
      <c r="V73" s="25">
        <f t="shared" si="27"/>
        <v>0.82445684265000008</v>
      </c>
      <c r="W73" s="25">
        <v>7.0739999999999997E-2</v>
      </c>
      <c r="X73" s="25">
        <f t="shared" si="28"/>
        <v>7.2079999999999991E-2</v>
      </c>
      <c r="Y73" s="25"/>
      <c r="Z73" s="25">
        <f t="shared" si="29"/>
        <v>5.5168554999999994E-2</v>
      </c>
      <c r="AA73" s="25">
        <f t="shared" si="30"/>
        <v>1.2705318216499999</v>
      </c>
      <c r="AB73" s="25">
        <v>-2.7699999999999999E-3</v>
      </c>
      <c r="AC73" s="25">
        <f t="shared" si="31"/>
        <v>-1.34E-3</v>
      </c>
    </row>
    <row r="74" spans="1:29" s="15" customFormat="1">
      <c r="A74" s="18">
        <v>322</v>
      </c>
      <c r="B74" s="25">
        <v>1.8000000000000001E-4</v>
      </c>
      <c r="C74" s="25">
        <v>4.9889999999999997E-2</v>
      </c>
      <c r="D74" s="25">
        <f t="shared" si="16"/>
        <v>5.1204999999999994E-2</v>
      </c>
      <c r="E74" s="25"/>
      <c r="F74" s="25">
        <f t="shared" si="17"/>
        <v>4.1260654999999993E-2</v>
      </c>
      <c r="G74" s="25">
        <f t="shared" si="18"/>
        <v>0.95023288464999989</v>
      </c>
      <c r="H74" s="25">
        <v>5.3629999999999997E-2</v>
      </c>
      <c r="I74" s="25">
        <f t="shared" si="19"/>
        <v>5.4944999999999994E-2</v>
      </c>
      <c r="J74" s="25"/>
      <c r="K74" s="25">
        <f t="shared" si="20"/>
        <v>4.4500174999999996E-2</v>
      </c>
      <c r="L74" s="25">
        <f t="shared" si="21"/>
        <v>1.0248390302499999</v>
      </c>
      <c r="M74" s="25">
        <v>2.5420000000000002E-2</v>
      </c>
      <c r="N74" s="25">
        <f t="shared" si="22"/>
        <v>2.6735000000000002E-2</v>
      </c>
      <c r="O74" s="25"/>
      <c r="P74" s="25">
        <f t="shared" si="23"/>
        <v>2.2905255000000003E-2</v>
      </c>
      <c r="Q74" s="25">
        <f t="shared" si="24"/>
        <v>0.52750802265000007</v>
      </c>
      <c r="R74" s="25">
        <v>3.9059999999999997E-2</v>
      </c>
      <c r="S74" s="25">
        <f t="shared" si="25"/>
        <v>4.0374999999999994E-2</v>
      </c>
      <c r="T74" s="25"/>
      <c r="U74" s="25">
        <f t="shared" si="26"/>
        <v>3.5674254999999995E-2</v>
      </c>
      <c r="V74" s="25">
        <f t="shared" si="27"/>
        <v>0.82157809264999992</v>
      </c>
      <c r="W74" s="25">
        <v>7.0730000000000001E-2</v>
      </c>
      <c r="X74" s="25">
        <f t="shared" si="28"/>
        <v>7.2044999999999998E-2</v>
      </c>
      <c r="Y74" s="25"/>
      <c r="Z74" s="25">
        <f t="shared" si="29"/>
        <v>5.5133555000000001E-2</v>
      </c>
      <c r="AA74" s="25">
        <f t="shared" si="30"/>
        <v>1.2697257716500001</v>
      </c>
      <c r="AB74" s="25">
        <v>-2.81E-3</v>
      </c>
      <c r="AC74" s="25">
        <f t="shared" si="31"/>
        <v>-1.315E-3</v>
      </c>
    </row>
    <row r="75" spans="1:29" s="15" customFormat="1">
      <c r="A75" s="18">
        <v>323</v>
      </c>
      <c r="B75" s="25">
        <v>6.8999999999999997E-5</v>
      </c>
      <c r="C75" s="25">
        <v>4.9599999999999998E-2</v>
      </c>
      <c r="D75" s="25">
        <f t="shared" si="16"/>
        <v>5.0980499999999998E-2</v>
      </c>
      <c r="E75" s="25"/>
      <c r="F75" s="25">
        <f t="shared" si="17"/>
        <v>4.1036154999999998E-2</v>
      </c>
      <c r="G75" s="25">
        <f t="shared" si="18"/>
        <v>0.94506264964999998</v>
      </c>
      <c r="H75" s="25">
        <v>5.3150000000000003E-2</v>
      </c>
      <c r="I75" s="25">
        <f t="shared" si="19"/>
        <v>5.4530500000000003E-2</v>
      </c>
      <c r="J75" s="25"/>
      <c r="K75" s="25">
        <f t="shared" si="20"/>
        <v>4.4085675000000005E-2</v>
      </c>
      <c r="L75" s="25">
        <f t="shared" si="21"/>
        <v>1.0152930952500001</v>
      </c>
      <c r="M75" s="25">
        <v>2.409E-2</v>
      </c>
      <c r="N75" s="25">
        <f t="shared" si="22"/>
        <v>2.54705E-2</v>
      </c>
      <c r="O75" s="25"/>
      <c r="P75" s="25">
        <f t="shared" si="23"/>
        <v>2.1640755000000001E-2</v>
      </c>
      <c r="Q75" s="25">
        <f t="shared" si="24"/>
        <v>0.49838658765000005</v>
      </c>
      <c r="R75" s="25">
        <v>3.9039999999999998E-2</v>
      </c>
      <c r="S75" s="25">
        <f t="shared" si="25"/>
        <v>4.0420499999999998E-2</v>
      </c>
      <c r="T75" s="25"/>
      <c r="U75" s="25">
        <f t="shared" si="26"/>
        <v>3.5719754999999999E-2</v>
      </c>
      <c r="V75" s="25">
        <f t="shared" si="27"/>
        <v>0.82262595765000002</v>
      </c>
      <c r="W75" s="25">
        <v>7.0720000000000005E-2</v>
      </c>
      <c r="X75" s="25">
        <f t="shared" si="28"/>
        <v>7.2100500000000012E-2</v>
      </c>
      <c r="Y75" s="25"/>
      <c r="Z75" s="25">
        <f t="shared" si="29"/>
        <v>5.5189055000000015E-2</v>
      </c>
      <c r="AA75" s="25">
        <f t="shared" si="30"/>
        <v>1.2710039366500003</v>
      </c>
      <c r="AB75" s="25">
        <v>-2.8300000000000001E-3</v>
      </c>
      <c r="AC75" s="25">
        <f t="shared" si="31"/>
        <v>-1.3805E-3</v>
      </c>
    </row>
    <row r="76" spans="1:29" s="15" customFormat="1">
      <c r="A76" s="18">
        <v>324</v>
      </c>
      <c r="B76" s="25">
        <v>-4.0000000000000003E-5</v>
      </c>
      <c r="C76" s="25">
        <v>4.8750000000000002E-2</v>
      </c>
      <c r="D76" s="25">
        <f t="shared" si="16"/>
        <v>5.0200000000000002E-2</v>
      </c>
      <c r="E76" s="25"/>
      <c r="F76" s="25">
        <f t="shared" si="17"/>
        <v>4.0255655000000001E-2</v>
      </c>
      <c r="G76" s="25">
        <f t="shared" si="18"/>
        <v>0.92708773465000005</v>
      </c>
      <c r="H76" s="25">
        <v>5.3109999999999997E-2</v>
      </c>
      <c r="I76" s="25">
        <f t="shared" si="19"/>
        <v>5.4559999999999997E-2</v>
      </c>
      <c r="J76" s="25"/>
      <c r="K76" s="25">
        <f t="shared" si="20"/>
        <v>4.4115175E-2</v>
      </c>
      <c r="L76" s="25">
        <f t="shared" si="21"/>
        <v>1.0159724802500001</v>
      </c>
      <c r="M76" s="25">
        <v>2.2710000000000001E-2</v>
      </c>
      <c r="N76" s="25">
        <f t="shared" si="22"/>
        <v>2.4160000000000001E-2</v>
      </c>
      <c r="O76" s="25"/>
      <c r="P76" s="25">
        <f t="shared" si="23"/>
        <v>2.0330255000000002E-2</v>
      </c>
      <c r="Q76" s="25">
        <f t="shared" si="24"/>
        <v>0.46820577265000007</v>
      </c>
      <c r="R76" s="25">
        <v>3.9010000000000003E-2</v>
      </c>
      <c r="S76" s="25">
        <f t="shared" si="25"/>
        <v>4.0460000000000003E-2</v>
      </c>
      <c r="T76" s="25"/>
      <c r="U76" s="25">
        <f t="shared" si="26"/>
        <v>3.5759255000000004E-2</v>
      </c>
      <c r="V76" s="25">
        <f t="shared" si="27"/>
        <v>0.82353564265000012</v>
      </c>
      <c r="W76" s="25">
        <v>7.0720000000000005E-2</v>
      </c>
      <c r="X76" s="25">
        <f t="shared" si="28"/>
        <v>7.2170000000000012E-2</v>
      </c>
      <c r="Y76" s="25"/>
      <c r="Z76" s="25">
        <f t="shared" si="29"/>
        <v>5.5258555000000015E-2</v>
      </c>
      <c r="AA76" s="25">
        <f t="shared" si="30"/>
        <v>1.2726045216500004</v>
      </c>
      <c r="AB76" s="25">
        <v>-2.8600000000000001E-3</v>
      </c>
      <c r="AC76" s="25">
        <f t="shared" si="31"/>
        <v>-1.4500000000000001E-3</v>
      </c>
    </row>
    <row r="77" spans="1:29" s="15" customFormat="1">
      <c r="A77" s="18">
        <v>325</v>
      </c>
      <c r="B77" s="25">
        <v>2.0000000000000002E-5</v>
      </c>
      <c r="C77" s="25">
        <v>4.4420000000000001E-2</v>
      </c>
      <c r="D77" s="25">
        <f t="shared" si="16"/>
        <v>4.5880000000000004E-2</v>
      </c>
      <c r="E77" s="25"/>
      <c r="F77" s="25">
        <f t="shared" si="17"/>
        <v>3.5935655000000004E-2</v>
      </c>
      <c r="G77" s="25">
        <f t="shared" si="18"/>
        <v>0.82759813465000009</v>
      </c>
      <c r="H77" s="25">
        <v>5.33E-2</v>
      </c>
      <c r="I77" s="25">
        <f t="shared" si="19"/>
        <v>5.4760000000000003E-2</v>
      </c>
      <c r="J77" s="25"/>
      <c r="K77" s="25">
        <f t="shared" si="20"/>
        <v>4.4315175000000005E-2</v>
      </c>
      <c r="L77" s="25">
        <f t="shared" si="21"/>
        <v>1.0205784802500002</v>
      </c>
      <c r="M77" s="25">
        <v>2.1989999999999999E-2</v>
      </c>
      <c r="N77" s="25">
        <f t="shared" si="22"/>
        <v>2.3449999999999999E-2</v>
      </c>
      <c r="O77" s="25"/>
      <c r="P77" s="25">
        <f t="shared" si="23"/>
        <v>1.9620255E-2</v>
      </c>
      <c r="Q77" s="25">
        <f t="shared" si="24"/>
        <v>0.45185447265000001</v>
      </c>
      <c r="R77" s="25">
        <v>3.8747999999999998E-2</v>
      </c>
      <c r="S77" s="25">
        <f t="shared" si="25"/>
        <v>4.0208000000000001E-2</v>
      </c>
      <c r="T77" s="25"/>
      <c r="U77" s="25">
        <f t="shared" si="26"/>
        <v>3.5507255000000001E-2</v>
      </c>
      <c r="V77" s="25">
        <f t="shared" si="27"/>
        <v>0.81773208265000008</v>
      </c>
      <c r="W77" s="25">
        <v>7.0690000000000003E-2</v>
      </c>
      <c r="X77" s="25">
        <f t="shared" si="28"/>
        <v>7.2150000000000006E-2</v>
      </c>
      <c r="Y77" s="25"/>
      <c r="Z77" s="25">
        <f t="shared" si="29"/>
        <v>5.5238555000000009E-2</v>
      </c>
      <c r="AA77" s="25">
        <f t="shared" si="30"/>
        <v>1.2721439216500003</v>
      </c>
      <c r="AB77" s="25">
        <v>-2.9399999999999999E-3</v>
      </c>
      <c r="AC77" s="25">
        <f t="shared" si="31"/>
        <v>-1.4599999999999999E-3</v>
      </c>
    </row>
    <row r="78" spans="1:29" s="15" customFormat="1">
      <c r="A78" s="18">
        <v>326</v>
      </c>
      <c r="B78" s="25">
        <v>6.0000000000000002E-5</v>
      </c>
      <c r="C78" s="25">
        <v>4.4400000000000002E-2</v>
      </c>
      <c r="D78" s="25">
        <f t="shared" si="16"/>
        <v>4.5925000000000001E-2</v>
      </c>
      <c r="E78" s="25"/>
      <c r="F78" s="25">
        <f t="shared" si="17"/>
        <v>3.5980655E-2</v>
      </c>
      <c r="G78" s="25">
        <f t="shared" si="18"/>
        <v>0.82863448465</v>
      </c>
      <c r="H78" s="25">
        <v>5.1279999999999999E-2</v>
      </c>
      <c r="I78" s="25">
        <f t="shared" si="19"/>
        <v>5.2804999999999998E-2</v>
      </c>
      <c r="J78" s="25"/>
      <c r="K78" s="25">
        <f t="shared" si="20"/>
        <v>4.2360175E-2</v>
      </c>
      <c r="L78" s="25">
        <f t="shared" si="21"/>
        <v>0.97555483025</v>
      </c>
      <c r="M78" s="25">
        <v>2.1930000000000002E-2</v>
      </c>
      <c r="N78" s="25">
        <f t="shared" si="22"/>
        <v>2.3455E-2</v>
      </c>
      <c r="O78" s="25"/>
      <c r="P78" s="25">
        <f t="shared" si="23"/>
        <v>1.9625255000000001E-2</v>
      </c>
      <c r="Q78" s="25">
        <f t="shared" si="24"/>
        <v>0.45196962265000007</v>
      </c>
      <c r="R78" s="25">
        <v>3.542E-2</v>
      </c>
      <c r="S78" s="25">
        <f t="shared" si="25"/>
        <v>3.6944999999999999E-2</v>
      </c>
      <c r="T78" s="25"/>
      <c r="U78" s="25">
        <f t="shared" si="26"/>
        <v>3.2244254999999999E-2</v>
      </c>
      <c r="V78" s="25">
        <f t="shared" si="27"/>
        <v>0.74258519265</v>
      </c>
      <c r="W78" s="25">
        <v>5.9720000000000002E-2</v>
      </c>
      <c r="X78" s="25">
        <f t="shared" si="28"/>
        <v>6.1245000000000001E-2</v>
      </c>
      <c r="Y78" s="25"/>
      <c r="Z78" s="25">
        <f t="shared" si="29"/>
        <v>4.4333554999999997E-2</v>
      </c>
      <c r="AA78" s="25">
        <f t="shared" si="30"/>
        <v>1.0210017716499999</v>
      </c>
      <c r="AB78" s="25">
        <v>-3.1099999999999999E-3</v>
      </c>
      <c r="AC78" s="25">
        <f t="shared" si="31"/>
        <v>-1.5249999999999999E-3</v>
      </c>
    </row>
    <row r="79" spans="1:29" s="15" customFormat="1">
      <c r="A79" s="18">
        <v>327</v>
      </c>
      <c r="B79" s="25">
        <v>-1.0000000000000001E-5</v>
      </c>
      <c r="C79" s="25">
        <v>4.41E-2</v>
      </c>
      <c r="D79" s="25">
        <f t="shared" si="16"/>
        <v>4.5585000000000001E-2</v>
      </c>
      <c r="E79" s="25"/>
      <c r="F79" s="25">
        <f t="shared" si="17"/>
        <v>3.5640655E-2</v>
      </c>
      <c r="G79" s="25">
        <f t="shared" si="18"/>
        <v>0.82080428464999999</v>
      </c>
      <c r="H79" s="25">
        <v>5.0590000000000003E-2</v>
      </c>
      <c r="I79" s="25">
        <f t="shared" si="19"/>
        <v>5.2075000000000003E-2</v>
      </c>
      <c r="J79" s="25"/>
      <c r="K79" s="25">
        <f t="shared" si="20"/>
        <v>4.1630175000000005E-2</v>
      </c>
      <c r="L79" s="25">
        <f t="shared" si="21"/>
        <v>0.95874293025000012</v>
      </c>
      <c r="M79" s="25">
        <v>2.1909999999999999E-2</v>
      </c>
      <c r="N79" s="25">
        <f t="shared" si="22"/>
        <v>2.3394999999999999E-2</v>
      </c>
      <c r="O79" s="25"/>
      <c r="P79" s="25">
        <f t="shared" si="23"/>
        <v>1.9565255E-2</v>
      </c>
      <c r="Q79" s="25">
        <f t="shared" si="24"/>
        <v>0.45058782265000002</v>
      </c>
      <c r="R79" s="25">
        <v>3.5959999999999999E-2</v>
      </c>
      <c r="S79" s="25">
        <f t="shared" si="25"/>
        <v>3.7444999999999999E-2</v>
      </c>
      <c r="T79" s="25"/>
      <c r="U79" s="25">
        <f t="shared" si="26"/>
        <v>3.2744255E-2</v>
      </c>
      <c r="V79" s="25">
        <f t="shared" si="27"/>
        <v>0.75410019265000006</v>
      </c>
      <c r="W79" s="25">
        <v>5.951E-2</v>
      </c>
      <c r="X79" s="25">
        <f t="shared" si="28"/>
        <v>6.0995000000000001E-2</v>
      </c>
      <c r="Y79" s="25"/>
      <c r="Z79" s="25">
        <f t="shared" si="29"/>
        <v>4.4083554999999996E-2</v>
      </c>
      <c r="AA79" s="25">
        <f t="shared" si="30"/>
        <v>1.0152442716499999</v>
      </c>
      <c r="AB79" s="25">
        <v>-2.96E-3</v>
      </c>
      <c r="AC79" s="25">
        <f t="shared" si="31"/>
        <v>-1.485E-3</v>
      </c>
    </row>
    <row r="80" spans="1:29" s="15" customFormat="1">
      <c r="A80" s="18">
        <v>328</v>
      </c>
      <c r="B80" s="25">
        <v>-6.8999999999999997E-5</v>
      </c>
      <c r="C80" s="25">
        <v>4.4389999999999999E-2</v>
      </c>
      <c r="D80" s="25">
        <f t="shared" si="16"/>
        <v>4.5919500000000002E-2</v>
      </c>
      <c r="E80" s="25"/>
      <c r="F80" s="25">
        <f t="shared" si="17"/>
        <v>3.5975155000000002E-2</v>
      </c>
      <c r="G80" s="25">
        <f t="shared" si="18"/>
        <v>0.82850781965000009</v>
      </c>
      <c r="H80" s="25">
        <v>4.9509999999999998E-2</v>
      </c>
      <c r="I80" s="25">
        <f t="shared" si="19"/>
        <v>5.1039500000000002E-2</v>
      </c>
      <c r="J80" s="25"/>
      <c r="K80" s="25">
        <f t="shared" si="20"/>
        <v>4.0594675000000004E-2</v>
      </c>
      <c r="L80" s="25">
        <f t="shared" si="21"/>
        <v>0.93489536525000017</v>
      </c>
      <c r="M80" s="25">
        <v>2.1829999999999999E-2</v>
      </c>
      <c r="N80" s="25">
        <f t="shared" si="22"/>
        <v>2.3359499999999998E-2</v>
      </c>
      <c r="O80" s="25"/>
      <c r="P80" s="25">
        <f t="shared" si="23"/>
        <v>1.9529754999999999E-2</v>
      </c>
      <c r="Q80" s="25">
        <f t="shared" si="24"/>
        <v>0.44977025765</v>
      </c>
      <c r="R80" s="25">
        <v>3.2379999999999999E-2</v>
      </c>
      <c r="S80" s="25">
        <f t="shared" si="25"/>
        <v>3.3909500000000002E-2</v>
      </c>
      <c r="T80" s="25"/>
      <c r="U80" s="25">
        <f t="shared" si="26"/>
        <v>2.9208755000000003E-2</v>
      </c>
      <c r="V80" s="25">
        <f t="shared" si="27"/>
        <v>0.67267762765000005</v>
      </c>
      <c r="W80" s="25">
        <v>5.851E-2</v>
      </c>
      <c r="X80" s="25">
        <f t="shared" si="28"/>
        <v>6.0039500000000003E-2</v>
      </c>
      <c r="Y80" s="25"/>
      <c r="Z80" s="25">
        <f t="shared" si="29"/>
        <v>4.3128054999999998E-2</v>
      </c>
      <c r="AA80" s="25">
        <f t="shared" si="30"/>
        <v>0.99323910665000004</v>
      </c>
      <c r="AB80" s="25">
        <v>-2.99E-3</v>
      </c>
      <c r="AC80" s="25">
        <f t="shared" si="31"/>
        <v>-1.5295E-3</v>
      </c>
    </row>
    <row r="81" spans="1:29" s="15" customFormat="1">
      <c r="A81" s="18">
        <v>329</v>
      </c>
      <c r="B81" s="25">
        <v>-4.0000000000000003E-5</v>
      </c>
      <c r="C81" s="25">
        <v>4.4389999999999999E-2</v>
      </c>
      <c r="D81" s="25">
        <f t="shared" si="16"/>
        <v>4.5925000000000001E-2</v>
      </c>
      <c r="E81" s="25"/>
      <c r="F81" s="25">
        <f t="shared" si="17"/>
        <v>3.5980655E-2</v>
      </c>
      <c r="G81" s="25">
        <f t="shared" si="18"/>
        <v>0.82863448465</v>
      </c>
      <c r="H81" s="25">
        <v>4.9189999999999998E-2</v>
      </c>
      <c r="I81" s="25">
        <f t="shared" si="19"/>
        <v>5.0724999999999999E-2</v>
      </c>
      <c r="J81" s="25"/>
      <c r="K81" s="25">
        <f t="shared" si="20"/>
        <v>4.0280175000000001E-2</v>
      </c>
      <c r="L81" s="25">
        <f t="shared" si="21"/>
        <v>0.9276524302500001</v>
      </c>
      <c r="M81" s="25">
        <v>2.1819999999999999E-2</v>
      </c>
      <c r="N81" s="25">
        <f t="shared" si="22"/>
        <v>2.3355000000000001E-2</v>
      </c>
      <c r="O81" s="25"/>
      <c r="P81" s="25">
        <f t="shared" si="23"/>
        <v>1.9525255000000002E-2</v>
      </c>
      <c r="Q81" s="25">
        <f t="shared" si="24"/>
        <v>0.44966662265000007</v>
      </c>
      <c r="R81" s="25">
        <v>3.0419999999999999E-2</v>
      </c>
      <c r="S81" s="25">
        <f t="shared" si="25"/>
        <v>3.1954999999999997E-2</v>
      </c>
      <c r="T81" s="25"/>
      <c r="U81" s="25">
        <f t="shared" si="26"/>
        <v>2.7254254999999998E-2</v>
      </c>
      <c r="V81" s="25">
        <f t="shared" si="27"/>
        <v>0.62766549264999993</v>
      </c>
      <c r="W81" s="25">
        <v>5.8310000000000001E-2</v>
      </c>
      <c r="X81" s="25">
        <f t="shared" si="28"/>
        <v>5.9845000000000002E-2</v>
      </c>
      <c r="Y81" s="25"/>
      <c r="Z81" s="25">
        <f t="shared" si="29"/>
        <v>4.2933554999999998E-2</v>
      </c>
      <c r="AA81" s="25">
        <f t="shared" si="30"/>
        <v>0.98875977165000006</v>
      </c>
      <c r="AB81" s="25">
        <v>-3.0300000000000001E-3</v>
      </c>
      <c r="AC81" s="25">
        <f t="shared" si="31"/>
        <v>-1.5350000000000001E-3</v>
      </c>
    </row>
    <row r="82" spans="1:29" s="15" customFormat="1">
      <c r="A82" s="18">
        <v>330</v>
      </c>
      <c r="B82" s="25">
        <v>4.0000000000000003E-5</v>
      </c>
      <c r="C82" s="25">
        <v>4.4389999999999999E-2</v>
      </c>
      <c r="D82" s="25">
        <f t="shared" si="16"/>
        <v>4.5870000000000001E-2</v>
      </c>
      <c r="E82" s="25"/>
      <c r="F82" s="25">
        <f t="shared" si="17"/>
        <v>3.5925655000000001E-2</v>
      </c>
      <c r="G82" s="25">
        <f t="shared" si="18"/>
        <v>0.82736783465000008</v>
      </c>
      <c r="H82" s="25">
        <v>4.8469999999999999E-2</v>
      </c>
      <c r="I82" s="25">
        <f t="shared" si="19"/>
        <v>4.9950000000000001E-2</v>
      </c>
      <c r="J82" s="25"/>
      <c r="K82" s="25">
        <f t="shared" si="20"/>
        <v>3.9505175000000003E-2</v>
      </c>
      <c r="L82" s="25">
        <f t="shared" si="21"/>
        <v>0.90980418025000009</v>
      </c>
      <c r="M82" s="25">
        <v>2.181E-2</v>
      </c>
      <c r="N82" s="25">
        <f t="shared" si="22"/>
        <v>2.3289999999999998E-2</v>
      </c>
      <c r="O82" s="25"/>
      <c r="P82" s="25">
        <f t="shared" si="23"/>
        <v>1.9460254999999999E-2</v>
      </c>
      <c r="Q82" s="25">
        <f t="shared" si="24"/>
        <v>0.44816967265000002</v>
      </c>
      <c r="R82" s="25">
        <v>2.7383999999999999E-2</v>
      </c>
      <c r="S82" s="25">
        <f t="shared" si="25"/>
        <v>2.8863999999999997E-2</v>
      </c>
      <c r="T82" s="25"/>
      <c r="U82" s="25">
        <f t="shared" si="26"/>
        <v>2.4163254999999998E-2</v>
      </c>
      <c r="V82" s="25">
        <f t="shared" si="27"/>
        <v>0.55647976264999999</v>
      </c>
      <c r="W82" s="25">
        <v>5.756E-2</v>
      </c>
      <c r="X82" s="25">
        <f t="shared" si="28"/>
        <v>5.9040000000000002E-2</v>
      </c>
      <c r="Y82" s="25"/>
      <c r="Z82" s="25">
        <f t="shared" si="29"/>
        <v>4.2128554999999998E-2</v>
      </c>
      <c r="AA82" s="25">
        <f t="shared" si="30"/>
        <v>0.97022062165</v>
      </c>
      <c r="AB82" s="25">
        <v>-3.0000000000000001E-3</v>
      </c>
      <c r="AC82" s="25">
        <f t="shared" si="31"/>
        <v>-1.48E-3</v>
      </c>
    </row>
    <row r="83" spans="1:29" s="15" customFormat="1">
      <c r="A83" s="18">
        <v>331</v>
      </c>
      <c r="B83" s="25">
        <v>1.1E-4</v>
      </c>
      <c r="C83" s="25">
        <v>4.4380000000000003E-2</v>
      </c>
      <c r="D83" s="25">
        <f t="shared" si="16"/>
        <v>4.5805000000000005E-2</v>
      </c>
      <c r="E83" s="25"/>
      <c r="F83" s="25">
        <f t="shared" si="17"/>
        <v>3.5860655000000005E-2</v>
      </c>
      <c r="G83" s="25">
        <f t="shared" si="18"/>
        <v>0.82587088465000014</v>
      </c>
      <c r="H83" s="25">
        <v>4.811E-2</v>
      </c>
      <c r="I83" s="25">
        <f t="shared" si="19"/>
        <v>4.9535000000000003E-2</v>
      </c>
      <c r="J83" s="25"/>
      <c r="K83" s="25">
        <f t="shared" si="20"/>
        <v>3.9090175000000005E-2</v>
      </c>
      <c r="L83" s="25">
        <f t="shared" si="21"/>
        <v>0.90024673025000013</v>
      </c>
      <c r="M83" s="25">
        <v>2.179E-2</v>
      </c>
      <c r="N83" s="25">
        <f t="shared" si="22"/>
        <v>2.3215E-2</v>
      </c>
      <c r="O83" s="25"/>
      <c r="P83" s="25">
        <f t="shared" si="23"/>
        <v>1.9385255000000001E-2</v>
      </c>
      <c r="Q83" s="25">
        <f t="shared" si="24"/>
        <v>0.44644242265000006</v>
      </c>
      <c r="R83" s="25">
        <v>2.4750000000000001E-2</v>
      </c>
      <c r="S83" s="25">
        <f t="shared" si="25"/>
        <v>2.6175E-2</v>
      </c>
      <c r="T83" s="25"/>
      <c r="U83" s="25">
        <f t="shared" si="26"/>
        <v>2.1474255000000001E-2</v>
      </c>
      <c r="V83" s="25">
        <f t="shared" si="27"/>
        <v>0.49455209265000005</v>
      </c>
      <c r="W83" s="25">
        <v>5.7320000000000003E-2</v>
      </c>
      <c r="X83" s="25">
        <f t="shared" si="28"/>
        <v>5.8745000000000006E-2</v>
      </c>
      <c r="Y83" s="25"/>
      <c r="Z83" s="25">
        <f t="shared" si="29"/>
        <v>4.1833555000000008E-2</v>
      </c>
      <c r="AA83" s="25">
        <f t="shared" si="30"/>
        <v>0.96342677165000024</v>
      </c>
      <c r="AB83" s="25">
        <v>-2.96E-3</v>
      </c>
      <c r="AC83" s="25">
        <f t="shared" si="31"/>
        <v>-1.4250000000000001E-3</v>
      </c>
    </row>
    <row r="84" spans="1:29" s="15" customFormat="1">
      <c r="A84" s="18">
        <v>332</v>
      </c>
      <c r="B84" s="25">
        <v>4.0000000000000003E-5</v>
      </c>
      <c r="C84" s="25">
        <v>4.437E-2</v>
      </c>
      <c r="D84" s="25">
        <f t="shared" si="16"/>
        <v>4.5855E-2</v>
      </c>
      <c r="E84" s="25"/>
      <c r="F84" s="25">
        <f t="shared" si="17"/>
        <v>3.5910655E-2</v>
      </c>
      <c r="G84" s="25">
        <f t="shared" si="18"/>
        <v>0.82702238465</v>
      </c>
      <c r="H84" s="25">
        <v>4.7460000000000002E-2</v>
      </c>
      <c r="I84" s="25">
        <f t="shared" si="19"/>
        <v>4.8945000000000002E-2</v>
      </c>
      <c r="J84" s="25"/>
      <c r="K84" s="25">
        <f t="shared" si="20"/>
        <v>3.8500175000000005E-2</v>
      </c>
      <c r="L84" s="25">
        <f t="shared" si="21"/>
        <v>0.88665903025000015</v>
      </c>
      <c r="M84" s="25">
        <v>2.1700000000000001E-2</v>
      </c>
      <c r="N84" s="25">
        <f t="shared" si="22"/>
        <v>2.3185000000000001E-2</v>
      </c>
      <c r="O84" s="25"/>
      <c r="P84" s="25">
        <f t="shared" si="23"/>
        <v>1.9355255000000002E-2</v>
      </c>
      <c r="Q84" s="25">
        <f t="shared" si="24"/>
        <v>0.44575152265000006</v>
      </c>
      <c r="R84" s="25">
        <v>2.3199999999999998E-2</v>
      </c>
      <c r="S84" s="25">
        <f t="shared" si="25"/>
        <v>2.4684999999999999E-2</v>
      </c>
      <c r="T84" s="25"/>
      <c r="U84" s="25">
        <f t="shared" si="26"/>
        <v>1.9984254999999999E-2</v>
      </c>
      <c r="V84" s="25">
        <f t="shared" si="27"/>
        <v>0.46023739265000002</v>
      </c>
      <c r="W84" s="25">
        <v>5.6279999999999997E-2</v>
      </c>
      <c r="X84" s="25">
        <f t="shared" si="28"/>
        <v>5.7764999999999997E-2</v>
      </c>
      <c r="Y84" s="25"/>
      <c r="Z84" s="25">
        <f t="shared" si="29"/>
        <v>4.0853555E-2</v>
      </c>
      <c r="AA84" s="25">
        <f t="shared" si="30"/>
        <v>0.94085737165000005</v>
      </c>
      <c r="AB84" s="25">
        <v>-3.0100000000000001E-3</v>
      </c>
      <c r="AC84" s="25">
        <f t="shared" si="31"/>
        <v>-1.485E-3</v>
      </c>
    </row>
    <row r="85" spans="1:29" s="15" customFormat="1">
      <c r="A85" s="18">
        <v>333</v>
      </c>
      <c r="B85" s="25">
        <v>2.0000000000000002E-5</v>
      </c>
      <c r="C85" s="25">
        <v>4.4350000000000001E-2</v>
      </c>
      <c r="D85" s="25">
        <f t="shared" si="16"/>
        <v>4.5845000000000004E-2</v>
      </c>
      <c r="E85" s="25"/>
      <c r="F85" s="25">
        <f t="shared" si="17"/>
        <v>3.5900655000000004E-2</v>
      </c>
      <c r="G85" s="25">
        <f t="shared" si="18"/>
        <v>0.82679208465000009</v>
      </c>
      <c r="H85" s="25">
        <v>4.7100000000000003E-2</v>
      </c>
      <c r="I85" s="25">
        <f t="shared" si="19"/>
        <v>4.8595000000000006E-2</v>
      </c>
      <c r="J85" s="25"/>
      <c r="K85" s="25">
        <f t="shared" si="20"/>
        <v>3.8150175000000008E-2</v>
      </c>
      <c r="L85" s="25">
        <f t="shared" si="21"/>
        <v>0.87859853025000023</v>
      </c>
      <c r="M85" s="25">
        <v>2.1659999999999999E-2</v>
      </c>
      <c r="N85" s="25">
        <f t="shared" si="22"/>
        <v>2.3154999999999999E-2</v>
      </c>
      <c r="O85" s="25"/>
      <c r="P85" s="25">
        <f t="shared" si="23"/>
        <v>1.9325255E-2</v>
      </c>
      <c r="Q85" s="25">
        <f t="shared" si="24"/>
        <v>0.44506062265000002</v>
      </c>
      <c r="R85" s="25">
        <v>2.3210000000000001E-2</v>
      </c>
      <c r="S85" s="25">
        <f t="shared" si="25"/>
        <v>2.4705000000000001E-2</v>
      </c>
      <c r="T85" s="25"/>
      <c r="U85" s="25">
        <f t="shared" si="26"/>
        <v>2.0004255000000002E-2</v>
      </c>
      <c r="V85" s="25">
        <f t="shared" si="27"/>
        <v>0.46069799265000005</v>
      </c>
      <c r="W85" s="25">
        <v>5.6160000000000002E-2</v>
      </c>
      <c r="X85" s="25">
        <f t="shared" si="28"/>
        <v>5.7655000000000005E-2</v>
      </c>
      <c r="Y85" s="25"/>
      <c r="Z85" s="25">
        <f t="shared" si="29"/>
        <v>4.0743555000000001E-2</v>
      </c>
      <c r="AA85" s="25">
        <f t="shared" si="30"/>
        <v>0.93832407165000009</v>
      </c>
      <c r="AB85" s="25">
        <v>-3.0100000000000001E-3</v>
      </c>
      <c r="AC85" s="25">
        <f t="shared" si="31"/>
        <v>-1.495E-3</v>
      </c>
    </row>
    <row r="86" spans="1:29" s="15" customFormat="1">
      <c r="A86" s="18">
        <v>334</v>
      </c>
      <c r="B86" s="25">
        <v>3.0000000000000001E-5</v>
      </c>
      <c r="C86" s="25">
        <v>4.3339999999999997E-2</v>
      </c>
      <c r="D86" s="25">
        <f t="shared" si="16"/>
        <v>4.4884999999999994E-2</v>
      </c>
      <c r="E86" s="25"/>
      <c r="F86" s="25">
        <f t="shared" si="17"/>
        <v>3.4940654999999994E-2</v>
      </c>
      <c r="G86" s="25">
        <f t="shared" si="18"/>
        <v>0.80468328464999994</v>
      </c>
      <c r="H86" s="25">
        <v>4.6390000000000001E-2</v>
      </c>
      <c r="I86" s="25">
        <f t="shared" si="19"/>
        <v>4.7934999999999998E-2</v>
      </c>
      <c r="J86" s="25"/>
      <c r="K86" s="25">
        <f t="shared" si="20"/>
        <v>3.7490175000000001E-2</v>
      </c>
      <c r="L86" s="25">
        <f t="shared" si="21"/>
        <v>0.86339873025000002</v>
      </c>
      <c r="M86" s="25">
        <v>2.1649999999999999E-2</v>
      </c>
      <c r="N86" s="25">
        <f t="shared" si="22"/>
        <v>2.3195E-2</v>
      </c>
      <c r="O86" s="25"/>
      <c r="P86" s="25">
        <f t="shared" si="23"/>
        <v>1.9365255000000001E-2</v>
      </c>
      <c r="Q86" s="25">
        <f t="shared" si="24"/>
        <v>0.44598182265000003</v>
      </c>
      <c r="R86" s="25">
        <v>2.2499999999999999E-2</v>
      </c>
      <c r="S86" s="25">
        <f t="shared" si="25"/>
        <v>2.4045E-2</v>
      </c>
      <c r="T86" s="25"/>
      <c r="U86" s="25">
        <f t="shared" si="26"/>
        <v>1.9344255000000001E-2</v>
      </c>
      <c r="V86" s="25">
        <f t="shared" si="27"/>
        <v>0.44549819265000007</v>
      </c>
      <c r="W86" s="25">
        <v>5.5489999999999998E-2</v>
      </c>
      <c r="X86" s="25">
        <f t="shared" si="28"/>
        <v>5.7034999999999995E-2</v>
      </c>
      <c r="Y86" s="25"/>
      <c r="Z86" s="25">
        <f t="shared" si="29"/>
        <v>4.0123554999999991E-2</v>
      </c>
      <c r="AA86" s="25">
        <f t="shared" si="30"/>
        <v>0.92404547164999984</v>
      </c>
      <c r="AB86" s="25">
        <v>-3.1199999999999999E-3</v>
      </c>
      <c r="AC86" s="25">
        <f t="shared" si="31"/>
        <v>-1.5449999999999999E-3</v>
      </c>
    </row>
    <row r="87" spans="1:29" s="15" customFormat="1">
      <c r="A87" s="18">
        <v>335</v>
      </c>
      <c r="B87" s="25">
        <v>1.2999999999999999E-4</v>
      </c>
      <c r="C87" s="25">
        <v>4.3310000000000001E-2</v>
      </c>
      <c r="D87" s="25">
        <f t="shared" si="16"/>
        <v>4.478E-2</v>
      </c>
      <c r="E87" s="25"/>
      <c r="F87" s="25">
        <f t="shared" si="17"/>
        <v>3.4835655E-2</v>
      </c>
      <c r="G87" s="25">
        <f t="shared" si="18"/>
        <v>0.80226513465000004</v>
      </c>
      <c r="H87" s="25">
        <v>4.6089999999999999E-2</v>
      </c>
      <c r="I87" s="25">
        <f t="shared" si="19"/>
        <v>4.7559999999999998E-2</v>
      </c>
      <c r="J87" s="25"/>
      <c r="K87" s="25">
        <f t="shared" si="20"/>
        <v>3.7115175E-2</v>
      </c>
      <c r="L87" s="25">
        <f t="shared" si="21"/>
        <v>0.85476248025000001</v>
      </c>
      <c r="M87" s="25">
        <v>2.1610000000000001E-2</v>
      </c>
      <c r="N87" s="25">
        <f t="shared" si="22"/>
        <v>2.308E-2</v>
      </c>
      <c r="O87" s="25"/>
      <c r="P87" s="25">
        <f t="shared" si="23"/>
        <v>1.9250255000000001E-2</v>
      </c>
      <c r="Q87" s="25">
        <f t="shared" si="24"/>
        <v>0.44333337265000006</v>
      </c>
      <c r="R87" s="25">
        <v>2.2499999999999999E-2</v>
      </c>
      <c r="S87" s="25">
        <f t="shared" si="25"/>
        <v>2.3969999999999998E-2</v>
      </c>
      <c r="T87" s="25"/>
      <c r="U87" s="25">
        <f t="shared" si="26"/>
        <v>1.9269254999999999E-2</v>
      </c>
      <c r="V87" s="25">
        <f t="shared" si="27"/>
        <v>0.44377094265</v>
      </c>
      <c r="W87" s="25">
        <v>5.5219999999999998E-2</v>
      </c>
      <c r="X87" s="25">
        <f t="shared" si="28"/>
        <v>5.6689999999999997E-2</v>
      </c>
      <c r="Y87" s="25"/>
      <c r="Z87" s="25">
        <f t="shared" si="29"/>
        <v>3.9778554999999993E-2</v>
      </c>
      <c r="AA87" s="25">
        <f t="shared" si="30"/>
        <v>0.91610012164999988</v>
      </c>
      <c r="AB87" s="25">
        <v>-3.0699999999999998E-3</v>
      </c>
      <c r="AC87" s="25">
        <f t="shared" si="31"/>
        <v>-1.47E-3</v>
      </c>
    </row>
    <row r="88" spans="1:29" s="15" customFormat="1">
      <c r="A88" s="18">
        <v>336</v>
      </c>
      <c r="B88" s="25">
        <v>-6.0000000000000002E-5</v>
      </c>
      <c r="C88" s="25">
        <v>4.2430000000000002E-2</v>
      </c>
      <c r="D88" s="25">
        <f t="shared" si="16"/>
        <v>4.4045000000000001E-2</v>
      </c>
      <c r="E88" s="25"/>
      <c r="F88" s="25">
        <f t="shared" si="17"/>
        <v>3.4100655000000001E-2</v>
      </c>
      <c r="G88" s="25">
        <f t="shared" si="18"/>
        <v>0.7853380846500001</v>
      </c>
      <c r="H88" s="25">
        <v>4.5569999999999999E-2</v>
      </c>
      <c r="I88" s="25">
        <f t="shared" si="19"/>
        <v>4.7184999999999998E-2</v>
      </c>
      <c r="J88" s="25"/>
      <c r="K88" s="25">
        <f t="shared" si="20"/>
        <v>3.6740175E-2</v>
      </c>
      <c r="L88" s="25">
        <f t="shared" si="21"/>
        <v>0.84612623025</v>
      </c>
      <c r="M88" s="25">
        <v>2.155E-2</v>
      </c>
      <c r="N88" s="25">
        <f t="shared" si="22"/>
        <v>2.3164999999999998E-2</v>
      </c>
      <c r="O88" s="25"/>
      <c r="P88" s="25">
        <f t="shared" si="23"/>
        <v>1.9335254999999999E-2</v>
      </c>
      <c r="Q88" s="25">
        <f t="shared" si="24"/>
        <v>0.44529092264999998</v>
      </c>
      <c r="R88" s="25">
        <v>2.1899999999999999E-2</v>
      </c>
      <c r="S88" s="25">
        <f t="shared" si="25"/>
        <v>2.3515000000000001E-2</v>
      </c>
      <c r="T88" s="25"/>
      <c r="U88" s="25">
        <f t="shared" si="26"/>
        <v>1.8814255000000002E-2</v>
      </c>
      <c r="V88" s="25">
        <f t="shared" si="27"/>
        <v>0.43329229265000008</v>
      </c>
      <c r="W88" s="25">
        <v>5.4280000000000002E-2</v>
      </c>
      <c r="X88" s="25">
        <f t="shared" si="28"/>
        <v>5.5895E-2</v>
      </c>
      <c r="Y88" s="25"/>
      <c r="Z88" s="25">
        <f t="shared" si="29"/>
        <v>3.8983555000000003E-2</v>
      </c>
      <c r="AA88" s="25">
        <f t="shared" si="30"/>
        <v>0.89779127165000017</v>
      </c>
      <c r="AB88" s="25">
        <v>-3.1700000000000001E-3</v>
      </c>
      <c r="AC88" s="25">
        <f t="shared" si="31"/>
        <v>-1.6150000000000001E-3</v>
      </c>
    </row>
    <row r="89" spans="1:29" s="15" customFormat="1">
      <c r="A89" s="18">
        <v>337</v>
      </c>
      <c r="B89" s="25">
        <v>3.0000000000000001E-5</v>
      </c>
      <c r="C89" s="25">
        <v>4.2590000000000003E-2</v>
      </c>
      <c r="D89" s="25">
        <f t="shared" si="16"/>
        <v>4.4135000000000001E-2</v>
      </c>
      <c r="E89" s="25"/>
      <c r="F89" s="25">
        <f t="shared" si="17"/>
        <v>3.4190655E-2</v>
      </c>
      <c r="G89" s="25">
        <f t="shared" si="18"/>
        <v>0.78741078465000003</v>
      </c>
      <c r="H89" s="25">
        <v>4.5319999999999999E-2</v>
      </c>
      <c r="I89" s="25">
        <f t="shared" si="19"/>
        <v>4.6864999999999997E-2</v>
      </c>
      <c r="J89" s="25"/>
      <c r="K89" s="25">
        <f t="shared" si="20"/>
        <v>3.6420174999999999E-2</v>
      </c>
      <c r="L89" s="25">
        <f t="shared" si="21"/>
        <v>0.83875663025000002</v>
      </c>
      <c r="M89" s="25">
        <v>2.1229999999999999E-2</v>
      </c>
      <c r="N89" s="25">
        <f t="shared" si="22"/>
        <v>2.2775E-2</v>
      </c>
      <c r="O89" s="25"/>
      <c r="P89" s="25">
        <f t="shared" si="23"/>
        <v>1.8945255000000001E-2</v>
      </c>
      <c r="Q89" s="25">
        <f t="shared" si="24"/>
        <v>0.43630922265000005</v>
      </c>
      <c r="R89" s="25">
        <v>2.2100000000000002E-2</v>
      </c>
      <c r="S89" s="25">
        <f t="shared" si="25"/>
        <v>2.3645000000000003E-2</v>
      </c>
      <c r="T89" s="25"/>
      <c r="U89" s="25">
        <f t="shared" si="26"/>
        <v>1.8944255000000004E-2</v>
      </c>
      <c r="V89" s="25">
        <f t="shared" si="27"/>
        <v>0.43628619265000013</v>
      </c>
      <c r="W89" s="25">
        <v>5.4429999999999999E-2</v>
      </c>
      <c r="X89" s="25">
        <f t="shared" si="28"/>
        <v>5.5974999999999997E-2</v>
      </c>
      <c r="Y89" s="25"/>
      <c r="Z89" s="25">
        <f t="shared" si="29"/>
        <v>3.9063555E-2</v>
      </c>
      <c r="AA89" s="25">
        <f t="shared" si="30"/>
        <v>0.89963367165000008</v>
      </c>
      <c r="AB89" s="25">
        <v>-3.1199999999999999E-3</v>
      </c>
      <c r="AC89" s="25">
        <f t="shared" si="31"/>
        <v>-1.5449999999999999E-3</v>
      </c>
    </row>
    <row r="90" spans="1:29" s="15" customFormat="1">
      <c r="A90" s="18">
        <v>338</v>
      </c>
      <c r="B90" s="25">
        <v>5.0000000000000002E-5</v>
      </c>
      <c r="C90" s="25">
        <v>4.1759999999999999E-2</v>
      </c>
      <c r="D90" s="25">
        <f t="shared" si="16"/>
        <v>4.3279999999999999E-2</v>
      </c>
      <c r="E90" s="25"/>
      <c r="F90" s="25">
        <f t="shared" si="17"/>
        <v>3.3335654999999999E-2</v>
      </c>
      <c r="G90" s="25">
        <f t="shared" si="18"/>
        <v>0.76772013465</v>
      </c>
      <c r="H90" s="25">
        <v>4.4720000000000003E-2</v>
      </c>
      <c r="I90" s="25">
        <f t="shared" si="19"/>
        <v>4.6240000000000003E-2</v>
      </c>
      <c r="J90" s="25"/>
      <c r="K90" s="25">
        <f t="shared" si="20"/>
        <v>3.5795175000000005E-2</v>
      </c>
      <c r="L90" s="25">
        <f t="shared" si="21"/>
        <v>0.82436288025000015</v>
      </c>
      <c r="M90" s="25">
        <v>2.112E-2</v>
      </c>
      <c r="N90" s="25">
        <f t="shared" si="22"/>
        <v>2.264E-2</v>
      </c>
      <c r="O90" s="25"/>
      <c r="P90" s="25">
        <f t="shared" si="23"/>
        <v>1.8810255000000001E-2</v>
      </c>
      <c r="Q90" s="25">
        <f t="shared" si="24"/>
        <v>0.43320017265000005</v>
      </c>
      <c r="R90" s="25">
        <v>2.1430000000000001E-2</v>
      </c>
      <c r="S90" s="25">
        <f t="shared" si="25"/>
        <v>2.2950000000000002E-2</v>
      </c>
      <c r="T90" s="25"/>
      <c r="U90" s="25">
        <f t="shared" si="26"/>
        <v>1.8249255000000002E-2</v>
      </c>
      <c r="V90" s="25">
        <f t="shared" si="27"/>
        <v>0.42028034265000008</v>
      </c>
      <c r="W90" s="25">
        <v>5.3609999999999998E-2</v>
      </c>
      <c r="X90" s="25">
        <f t="shared" si="28"/>
        <v>5.5129999999999998E-2</v>
      </c>
      <c r="Y90" s="25"/>
      <c r="Z90" s="25">
        <f t="shared" si="29"/>
        <v>3.8218555000000001E-2</v>
      </c>
      <c r="AA90" s="25">
        <f t="shared" si="30"/>
        <v>0.88017332165000006</v>
      </c>
      <c r="AB90" s="25">
        <v>-3.0899999999999999E-3</v>
      </c>
      <c r="AC90" s="25">
        <f t="shared" si="31"/>
        <v>-1.5199999999999999E-3</v>
      </c>
    </row>
    <row r="91" spans="1:29" s="15" customFormat="1">
      <c r="A91" s="18">
        <v>339</v>
      </c>
      <c r="B91" s="25">
        <v>-5.0000000000000002E-5</v>
      </c>
      <c r="C91" s="25">
        <v>4.1759999999999999E-2</v>
      </c>
      <c r="D91" s="25">
        <f t="shared" si="16"/>
        <v>4.3334999999999999E-2</v>
      </c>
      <c r="E91" s="25"/>
      <c r="F91" s="25">
        <f t="shared" si="17"/>
        <v>3.3390654999999998E-2</v>
      </c>
      <c r="G91" s="25">
        <f t="shared" si="18"/>
        <v>0.76898678465000003</v>
      </c>
      <c r="H91" s="25">
        <v>4.4339999999999997E-2</v>
      </c>
      <c r="I91" s="25">
        <f t="shared" si="19"/>
        <v>4.5914999999999997E-2</v>
      </c>
      <c r="J91" s="25"/>
      <c r="K91" s="25">
        <f t="shared" si="20"/>
        <v>3.5470175E-2</v>
      </c>
      <c r="L91" s="25">
        <f t="shared" si="21"/>
        <v>0.81687813025</v>
      </c>
      <c r="M91" s="25">
        <v>2.1510000000000001E-2</v>
      </c>
      <c r="N91" s="25">
        <f t="shared" si="22"/>
        <v>2.3085000000000001E-2</v>
      </c>
      <c r="O91" s="25"/>
      <c r="P91" s="25">
        <f t="shared" si="23"/>
        <v>1.9255255000000002E-2</v>
      </c>
      <c r="Q91" s="25">
        <f t="shared" si="24"/>
        <v>0.44344852265000007</v>
      </c>
      <c r="R91" s="25">
        <v>2.1479999999999999E-2</v>
      </c>
      <c r="S91" s="25">
        <f t="shared" si="25"/>
        <v>2.3054999999999999E-2</v>
      </c>
      <c r="T91" s="25"/>
      <c r="U91" s="25">
        <f t="shared" si="26"/>
        <v>1.8354255E-2</v>
      </c>
      <c r="V91" s="25">
        <f t="shared" si="27"/>
        <v>0.42269849265000004</v>
      </c>
      <c r="W91" s="25">
        <v>5.3740000000000003E-2</v>
      </c>
      <c r="X91" s="25">
        <f t="shared" si="28"/>
        <v>5.5315000000000003E-2</v>
      </c>
      <c r="Y91" s="25"/>
      <c r="Z91" s="25">
        <f t="shared" si="29"/>
        <v>3.8403555000000006E-2</v>
      </c>
      <c r="AA91" s="25">
        <f t="shared" si="30"/>
        <v>0.8844338716500002</v>
      </c>
      <c r="AB91" s="25">
        <v>-3.0999999999999999E-3</v>
      </c>
      <c r="AC91" s="25">
        <f t="shared" si="31"/>
        <v>-1.575E-3</v>
      </c>
    </row>
    <row r="92" spans="1:29" s="15" customFormat="1">
      <c r="A92" s="18">
        <v>340</v>
      </c>
      <c r="B92" s="25">
        <v>-6.0000000000000002E-5</v>
      </c>
      <c r="C92" s="25">
        <v>4.1059999999999999E-2</v>
      </c>
      <c r="D92" s="25">
        <f t="shared" si="16"/>
        <v>4.2694999999999997E-2</v>
      </c>
      <c r="E92" s="25"/>
      <c r="F92" s="25">
        <f t="shared" si="17"/>
        <v>3.2750654999999997E-2</v>
      </c>
      <c r="G92" s="25">
        <f t="shared" si="18"/>
        <v>0.75424758464999997</v>
      </c>
      <c r="H92" s="25">
        <v>4.4049999999999999E-2</v>
      </c>
      <c r="I92" s="25">
        <f t="shared" si="19"/>
        <v>4.5684999999999996E-2</v>
      </c>
      <c r="J92" s="25"/>
      <c r="K92" s="25">
        <f t="shared" si="20"/>
        <v>3.5240174999999999E-2</v>
      </c>
      <c r="L92" s="25">
        <f t="shared" si="21"/>
        <v>0.81158123024999995</v>
      </c>
      <c r="M92" s="25">
        <v>2.0990000000000002E-2</v>
      </c>
      <c r="N92" s="25">
        <f t="shared" si="22"/>
        <v>2.2625000000000003E-2</v>
      </c>
      <c r="O92" s="25"/>
      <c r="P92" s="25">
        <f t="shared" si="23"/>
        <v>1.8795255000000004E-2</v>
      </c>
      <c r="Q92" s="25">
        <f t="shared" si="24"/>
        <v>0.43285472265000013</v>
      </c>
      <c r="R92" s="25">
        <v>2.0889999999999999E-2</v>
      </c>
      <c r="S92" s="25">
        <f t="shared" si="25"/>
        <v>2.2525E-2</v>
      </c>
      <c r="T92" s="25"/>
      <c r="U92" s="25">
        <f t="shared" si="26"/>
        <v>1.7824255000000001E-2</v>
      </c>
      <c r="V92" s="25">
        <f t="shared" si="27"/>
        <v>0.41049259265000004</v>
      </c>
      <c r="W92" s="25">
        <v>5.2819999999999999E-2</v>
      </c>
      <c r="X92" s="25">
        <f t="shared" si="28"/>
        <v>5.4454999999999996E-2</v>
      </c>
      <c r="Y92" s="25"/>
      <c r="Z92" s="25">
        <f t="shared" si="29"/>
        <v>3.7543554999999992E-2</v>
      </c>
      <c r="AA92" s="25">
        <f t="shared" si="30"/>
        <v>0.86462807164999989</v>
      </c>
      <c r="AB92" s="25">
        <v>-3.2100000000000002E-3</v>
      </c>
      <c r="AC92" s="25">
        <f t="shared" si="31"/>
        <v>-1.6350000000000002E-3</v>
      </c>
    </row>
    <row r="93" spans="1:29" s="15" customFormat="1">
      <c r="A93" s="18">
        <v>341</v>
      </c>
      <c r="B93" s="25">
        <v>2.0000000000000002E-5</v>
      </c>
      <c r="C93" s="25">
        <v>4.0730000000000002E-2</v>
      </c>
      <c r="D93" s="25">
        <f t="shared" si="16"/>
        <v>4.231E-2</v>
      </c>
      <c r="E93" s="25"/>
      <c r="F93" s="25">
        <f t="shared" si="17"/>
        <v>3.2365655E-2</v>
      </c>
      <c r="G93" s="25">
        <f t="shared" si="18"/>
        <v>0.74538103465000005</v>
      </c>
      <c r="H93" s="25">
        <v>4.3439999999999999E-2</v>
      </c>
      <c r="I93" s="25">
        <f t="shared" si="19"/>
        <v>4.5019999999999998E-2</v>
      </c>
      <c r="J93" s="25"/>
      <c r="K93" s="25">
        <f t="shared" si="20"/>
        <v>3.4575175E-2</v>
      </c>
      <c r="L93" s="25">
        <f t="shared" si="21"/>
        <v>0.79626628025000001</v>
      </c>
      <c r="M93" s="25">
        <v>2.077E-2</v>
      </c>
      <c r="N93" s="25">
        <f t="shared" si="22"/>
        <v>2.2350000000000002E-2</v>
      </c>
      <c r="O93" s="25"/>
      <c r="P93" s="25">
        <f t="shared" si="23"/>
        <v>1.8520255000000003E-2</v>
      </c>
      <c r="Q93" s="25">
        <f t="shared" si="24"/>
        <v>0.42652147265000007</v>
      </c>
      <c r="R93" s="25">
        <v>2.077E-2</v>
      </c>
      <c r="S93" s="25">
        <f t="shared" si="25"/>
        <v>2.2350000000000002E-2</v>
      </c>
      <c r="T93" s="25"/>
      <c r="U93" s="25">
        <f t="shared" si="26"/>
        <v>1.7649255000000003E-2</v>
      </c>
      <c r="V93" s="25">
        <f t="shared" si="27"/>
        <v>0.40646234265000009</v>
      </c>
      <c r="W93" s="25">
        <v>5.2630000000000003E-2</v>
      </c>
      <c r="X93" s="25">
        <f t="shared" si="28"/>
        <v>5.4210000000000001E-2</v>
      </c>
      <c r="Y93" s="25"/>
      <c r="Z93" s="25">
        <f t="shared" si="29"/>
        <v>3.7298554999999997E-2</v>
      </c>
      <c r="AA93" s="25">
        <f t="shared" si="30"/>
        <v>0.85898572164999998</v>
      </c>
      <c r="AB93" s="25">
        <v>-3.1800000000000001E-3</v>
      </c>
      <c r="AC93" s="25">
        <f t="shared" si="31"/>
        <v>-1.58E-3</v>
      </c>
    </row>
    <row r="94" spans="1:29" s="15" customFormat="1">
      <c r="A94" s="18">
        <v>342</v>
      </c>
      <c r="B94" s="25">
        <v>6.0000000000000002E-5</v>
      </c>
      <c r="C94" s="25">
        <v>4.0189999999999997E-2</v>
      </c>
      <c r="D94" s="25">
        <f t="shared" si="16"/>
        <v>4.1699999999999994E-2</v>
      </c>
      <c r="E94" s="25"/>
      <c r="F94" s="25">
        <f t="shared" si="17"/>
        <v>3.1755654999999994E-2</v>
      </c>
      <c r="G94" s="25">
        <f t="shared" si="18"/>
        <v>0.73133273464999993</v>
      </c>
      <c r="H94" s="25">
        <v>4.3139999999999998E-2</v>
      </c>
      <c r="I94" s="25">
        <f t="shared" si="19"/>
        <v>4.4649999999999995E-2</v>
      </c>
      <c r="J94" s="25"/>
      <c r="K94" s="25">
        <f t="shared" si="20"/>
        <v>3.4205174999999997E-2</v>
      </c>
      <c r="L94" s="25">
        <f t="shared" si="21"/>
        <v>0.78774518024999995</v>
      </c>
      <c r="M94" s="25">
        <v>2.0299999999999999E-2</v>
      </c>
      <c r="N94" s="25">
        <f t="shared" si="22"/>
        <v>2.181E-2</v>
      </c>
      <c r="O94" s="25"/>
      <c r="P94" s="25">
        <f t="shared" si="23"/>
        <v>1.7980255000000001E-2</v>
      </c>
      <c r="Q94" s="25">
        <f t="shared" si="24"/>
        <v>0.41408527265000006</v>
      </c>
      <c r="R94" s="25">
        <v>2.043E-2</v>
      </c>
      <c r="S94" s="25">
        <f t="shared" si="25"/>
        <v>2.1940000000000001E-2</v>
      </c>
      <c r="T94" s="25"/>
      <c r="U94" s="25">
        <f t="shared" si="26"/>
        <v>1.7239255000000002E-2</v>
      </c>
      <c r="V94" s="25">
        <f t="shared" si="27"/>
        <v>0.39702004265000007</v>
      </c>
      <c r="W94" s="25">
        <v>5.2179999999999997E-2</v>
      </c>
      <c r="X94" s="25">
        <f t="shared" si="28"/>
        <v>5.3689999999999995E-2</v>
      </c>
      <c r="Y94" s="25"/>
      <c r="Z94" s="25">
        <f t="shared" si="29"/>
        <v>3.6778554999999991E-2</v>
      </c>
      <c r="AA94" s="25">
        <f t="shared" si="30"/>
        <v>0.84701012164999978</v>
      </c>
      <c r="AB94" s="25">
        <v>-3.0799999999999998E-3</v>
      </c>
      <c r="AC94" s="25">
        <f t="shared" si="31"/>
        <v>-1.5099999999999998E-3</v>
      </c>
    </row>
    <row r="95" spans="1:29" s="15" customFormat="1">
      <c r="A95" s="18">
        <v>343</v>
      </c>
      <c r="B95" s="25">
        <v>3.0000000000000001E-5</v>
      </c>
      <c r="C95" s="25">
        <v>4.0140000000000002E-2</v>
      </c>
      <c r="D95" s="25">
        <f t="shared" si="16"/>
        <v>4.1680000000000002E-2</v>
      </c>
      <c r="E95" s="25"/>
      <c r="F95" s="25">
        <f t="shared" si="17"/>
        <v>3.1735655000000002E-2</v>
      </c>
      <c r="G95" s="25">
        <f t="shared" si="18"/>
        <v>0.73087213465000012</v>
      </c>
      <c r="H95" s="25">
        <v>4.2869999999999998E-2</v>
      </c>
      <c r="I95" s="25">
        <f t="shared" si="19"/>
        <v>4.4409999999999998E-2</v>
      </c>
      <c r="J95" s="25"/>
      <c r="K95" s="25">
        <f t="shared" si="20"/>
        <v>3.3965175E-2</v>
      </c>
      <c r="L95" s="25">
        <f t="shared" si="21"/>
        <v>0.78221798025</v>
      </c>
      <c r="M95" s="25">
        <v>2.053E-2</v>
      </c>
      <c r="N95" s="25">
        <f t="shared" si="22"/>
        <v>2.2069999999999999E-2</v>
      </c>
      <c r="O95" s="25"/>
      <c r="P95" s="25">
        <f t="shared" si="23"/>
        <v>1.8240255E-2</v>
      </c>
      <c r="Q95" s="25">
        <f t="shared" si="24"/>
        <v>0.42007307265000005</v>
      </c>
      <c r="R95" s="25">
        <v>2.0639999999999999E-2</v>
      </c>
      <c r="S95" s="25">
        <f t="shared" si="25"/>
        <v>2.2179999999999998E-2</v>
      </c>
      <c r="T95" s="25"/>
      <c r="U95" s="25">
        <f t="shared" si="26"/>
        <v>1.7479254999999999E-2</v>
      </c>
      <c r="V95" s="25">
        <f t="shared" si="27"/>
        <v>0.40254724265000003</v>
      </c>
      <c r="W95" s="25">
        <v>5.2130000000000003E-2</v>
      </c>
      <c r="X95" s="25">
        <f t="shared" si="28"/>
        <v>5.3670000000000002E-2</v>
      </c>
      <c r="Y95" s="25"/>
      <c r="Z95" s="25">
        <f t="shared" si="29"/>
        <v>3.6758554999999998E-2</v>
      </c>
      <c r="AA95" s="25">
        <f t="shared" si="30"/>
        <v>0.84654952164999997</v>
      </c>
      <c r="AB95" s="25">
        <v>-3.1099999999999999E-3</v>
      </c>
      <c r="AC95" s="25">
        <f t="shared" si="31"/>
        <v>-1.5399999999999999E-3</v>
      </c>
    </row>
    <row r="96" spans="1:29" s="15" customFormat="1">
      <c r="A96" s="18">
        <v>344</v>
      </c>
      <c r="B96" s="25">
        <v>2.0000000000000002E-5</v>
      </c>
      <c r="C96" s="25">
        <v>3.9710000000000002E-2</v>
      </c>
      <c r="D96" s="25">
        <f t="shared" si="16"/>
        <v>4.129E-2</v>
      </c>
      <c r="E96" s="25"/>
      <c r="F96" s="25">
        <f t="shared" si="17"/>
        <v>3.1345655E-2</v>
      </c>
      <c r="G96" s="25">
        <f t="shared" si="18"/>
        <v>0.72189043465000002</v>
      </c>
      <c r="H96" s="25">
        <v>4.2799999999999998E-2</v>
      </c>
      <c r="I96" s="25">
        <f t="shared" si="19"/>
        <v>4.4379999999999996E-2</v>
      </c>
      <c r="J96" s="25"/>
      <c r="K96" s="25">
        <f t="shared" si="20"/>
        <v>3.3935174999999998E-2</v>
      </c>
      <c r="L96" s="25">
        <f t="shared" si="21"/>
        <v>0.78152708024999995</v>
      </c>
      <c r="M96" s="25">
        <v>2.019E-2</v>
      </c>
      <c r="N96" s="25">
        <f t="shared" si="22"/>
        <v>2.1770000000000001E-2</v>
      </c>
      <c r="O96" s="25"/>
      <c r="P96" s="25">
        <f t="shared" si="23"/>
        <v>1.7940255000000002E-2</v>
      </c>
      <c r="Q96" s="25">
        <f t="shared" si="24"/>
        <v>0.41316407265000005</v>
      </c>
      <c r="R96" s="25">
        <v>2.0230000000000001E-2</v>
      </c>
      <c r="S96" s="25">
        <f t="shared" si="25"/>
        <v>2.1810000000000003E-2</v>
      </c>
      <c r="T96" s="25"/>
      <c r="U96" s="25">
        <f t="shared" si="26"/>
        <v>1.7109255000000004E-2</v>
      </c>
      <c r="V96" s="25">
        <f t="shared" si="27"/>
        <v>0.39402614265000013</v>
      </c>
      <c r="W96" s="25">
        <v>5.1409999999999997E-2</v>
      </c>
      <c r="X96" s="25">
        <f t="shared" si="28"/>
        <v>5.2989999999999995E-2</v>
      </c>
      <c r="Y96" s="25"/>
      <c r="Z96" s="25">
        <f t="shared" si="29"/>
        <v>3.6078554999999998E-2</v>
      </c>
      <c r="AA96" s="25">
        <f t="shared" si="30"/>
        <v>0.83088912164999995</v>
      </c>
      <c r="AB96" s="25">
        <v>-3.1800000000000001E-3</v>
      </c>
      <c r="AC96" s="25">
        <f t="shared" si="31"/>
        <v>-1.58E-3</v>
      </c>
    </row>
    <row r="97" spans="1:29" s="15" customFormat="1">
      <c r="A97" s="18">
        <v>345</v>
      </c>
      <c r="B97" s="25">
        <v>-1.0000000000000001E-5</v>
      </c>
      <c r="C97" s="25">
        <v>3.9289999999999999E-2</v>
      </c>
      <c r="D97" s="25">
        <f t="shared" si="16"/>
        <v>4.0819999999999995E-2</v>
      </c>
      <c r="E97" s="25"/>
      <c r="F97" s="25">
        <f t="shared" si="17"/>
        <v>3.0875654999999995E-2</v>
      </c>
      <c r="G97" s="25">
        <f t="shared" si="18"/>
        <v>0.71106633464999991</v>
      </c>
      <c r="H97" s="25">
        <v>4.2029999999999998E-2</v>
      </c>
      <c r="I97" s="25">
        <f t="shared" si="19"/>
        <v>4.3560000000000001E-2</v>
      </c>
      <c r="J97" s="25"/>
      <c r="K97" s="25">
        <f t="shared" si="20"/>
        <v>3.3115175000000004E-2</v>
      </c>
      <c r="L97" s="25">
        <f t="shared" si="21"/>
        <v>0.76264248025000014</v>
      </c>
      <c r="M97" s="25">
        <v>2.0070000000000001E-2</v>
      </c>
      <c r="N97" s="25">
        <f t="shared" si="22"/>
        <v>2.1600000000000001E-2</v>
      </c>
      <c r="O97" s="25"/>
      <c r="P97" s="25">
        <f t="shared" si="23"/>
        <v>1.7770255000000002E-2</v>
      </c>
      <c r="Q97" s="25">
        <f t="shared" si="24"/>
        <v>0.40924897265000004</v>
      </c>
      <c r="R97" s="25">
        <v>2.0250000000000001E-2</v>
      </c>
      <c r="S97" s="25">
        <f t="shared" si="25"/>
        <v>2.1780000000000001E-2</v>
      </c>
      <c r="T97" s="25"/>
      <c r="U97" s="25">
        <f t="shared" si="26"/>
        <v>1.7079255000000002E-2</v>
      </c>
      <c r="V97" s="25">
        <f t="shared" si="27"/>
        <v>0.39333524265000003</v>
      </c>
      <c r="W97" s="25">
        <v>5.1319999999999998E-2</v>
      </c>
      <c r="X97" s="25">
        <f t="shared" si="28"/>
        <v>5.2849999999999994E-2</v>
      </c>
      <c r="Y97" s="25"/>
      <c r="Z97" s="25">
        <f t="shared" si="29"/>
        <v>3.5938554999999997E-2</v>
      </c>
      <c r="AA97" s="25">
        <f t="shared" si="30"/>
        <v>0.82766492164999994</v>
      </c>
      <c r="AB97" s="25">
        <v>-3.0500000000000002E-3</v>
      </c>
      <c r="AC97" s="25">
        <f t="shared" si="31"/>
        <v>-1.5300000000000001E-3</v>
      </c>
    </row>
    <row r="98" spans="1:29" s="15" customFormat="1">
      <c r="A98" s="18">
        <v>346</v>
      </c>
      <c r="B98" s="25">
        <v>-2.0000000000000002E-5</v>
      </c>
      <c r="C98" s="25">
        <v>3.909E-2</v>
      </c>
      <c r="D98" s="25">
        <f t="shared" si="16"/>
        <v>4.0719999999999999E-2</v>
      </c>
      <c r="E98" s="25"/>
      <c r="F98" s="25">
        <f t="shared" si="17"/>
        <v>3.0775654999999999E-2</v>
      </c>
      <c r="G98" s="25">
        <f t="shared" si="18"/>
        <v>0.70876333464999997</v>
      </c>
      <c r="H98" s="25">
        <v>4.1840000000000002E-2</v>
      </c>
      <c r="I98" s="25">
        <f t="shared" si="19"/>
        <v>4.3470000000000002E-2</v>
      </c>
      <c r="J98" s="25"/>
      <c r="K98" s="25">
        <f t="shared" si="20"/>
        <v>3.3025175000000004E-2</v>
      </c>
      <c r="L98" s="25">
        <f t="shared" si="21"/>
        <v>0.7605697802500001</v>
      </c>
      <c r="M98" s="25">
        <v>1.976E-2</v>
      </c>
      <c r="N98" s="25">
        <f t="shared" si="22"/>
        <v>2.1389999999999999E-2</v>
      </c>
      <c r="O98" s="25"/>
      <c r="P98" s="25">
        <f t="shared" si="23"/>
        <v>1.7560255E-2</v>
      </c>
      <c r="Q98" s="25">
        <f t="shared" si="24"/>
        <v>0.40441267265000003</v>
      </c>
      <c r="R98" s="25">
        <v>1.975E-2</v>
      </c>
      <c r="S98" s="25">
        <f t="shared" si="25"/>
        <v>2.138E-2</v>
      </c>
      <c r="T98" s="25"/>
      <c r="U98" s="25">
        <f t="shared" si="26"/>
        <v>1.6679255E-2</v>
      </c>
      <c r="V98" s="25">
        <f t="shared" si="27"/>
        <v>0.38412324265000003</v>
      </c>
      <c r="W98" s="25">
        <v>5.0709999999999998E-2</v>
      </c>
      <c r="X98" s="25">
        <f t="shared" si="28"/>
        <v>5.2339999999999998E-2</v>
      </c>
      <c r="Y98" s="25"/>
      <c r="Z98" s="25">
        <f t="shared" si="29"/>
        <v>3.5428555E-2</v>
      </c>
      <c r="AA98" s="25">
        <f t="shared" si="30"/>
        <v>0.81591962165000009</v>
      </c>
      <c r="AB98" s="25">
        <v>-3.2399999999999998E-3</v>
      </c>
      <c r="AC98" s="25">
        <f t="shared" si="31"/>
        <v>-1.6299999999999999E-3</v>
      </c>
    </row>
    <row r="99" spans="1:29" s="15" customFormat="1">
      <c r="A99" s="18">
        <v>347</v>
      </c>
      <c r="B99" s="25">
        <v>-6.0000000000000002E-5</v>
      </c>
      <c r="C99" s="25">
        <v>3.8699999999999998E-2</v>
      </c>
      <c r="D99" s="25">
        <f t="shared" si="16"/>
        <v>4.0305000000000001E-2</v>
      </c>
      <c r="E99" s="25"/>
      <c r="F99" s="25">
        <f t="shared" si="17"/>
        <v>3.0360655E-2</v>
      </c>
      <c r="G99" s="25">
        <f t="shared" si="18"/>
        <v>0.69920588465</v>
      </c>
      <c r="H99" s="25">
        <v>4.1369999999999997E-2</v>
      </c>
      <c r="I99" s="25">
        <f t="shared" si="19"/>
        <v>4.2974999999999999E-2</v>
      </c>
      <c r="J99" s="25"/>
      <c r="K99" s="25">
        <f t="shared" si="20"/>
        <v>3.2530175000000001E-2</v>
      </c>
      <c r="L99" s="25">
        <f t="shared" si="21"/>
        <v>0.74916993025000012</v>
      </c>
      <c r="M99" s="25">
        <v>1.9599999999999999E-2</v>
      </c>
      <c r="N99" s="25">
        <f t="shared" si="22"/>
        <v>2.1204999999999998E-2</v>
      </c>
      <c r="O99" s="25"/>
      <c r="P99" s="25">
        <f t="shared" si="23"/>
        <v>1.7375254999999999E-2</v>
      </c>
      <c r="Q99" s="25">
        <f t="shared" si="24"/>
        <v>0.40015212265</v>
      </c>
      <c r="R99" s="25">
        <v>1.9609999999999999E-2</v>
      </c>
      <c r="S99" s="25">
        <f t="shared" si="25"/>
        <v>2.1214999999999998E-2</v>
      </c>
      <c r="T99" s="25"/>
      <c r="U99" s="25">
        <f t="shared" si="26"/>
        <v>1.6514254999999999E-2</v>
      </c>
      <c r="V99" s="25">
        <f t="shared" si="27"/>
        <v>0.38032329264999998</v>
      </c>
      <c r="W99" s="25">
        <v>5.0689999999999999E-2</v>
      </c>
      <c r="X99" s="25">
        <f t="shared" si="28"/>
        <v>5.2295000000000001E-2</v>
      </c>
      <c r="Y99" s="25"/>
      <c r="Z99" s="25">
        <f t="shared" si="29"/>
        <v>3.5383554999999997E-2</v>
      </c>
      <c r="AA99" s="25">
        <f t="shared" si="30"/>
        <v>0.81488327164999996</v>
      </c>
      <c r="AB99" s="25">
        <v>-3.15E-3</v>
      </c>
      <c r="AC99" s="25">
        <f t="shared" si="31"/>
        <v>-1.6050000000000001E-3</v>
      </c>
    </row>
    <row r="100" spans="1:29" s="15" customFormat="1">
      <c r="A100" s="18">
        <v>348</v>
      </c>
      <c r="B100" s="25">
        <v>-2.0000000000000002E-5</v>
      </c>
      <c r="C100" s="25">
        <v>3.8300000000000001E-2</v>
      </c>
      <c r="D100" s="25">
        <f t="shared" si="16"/>
        <v>3.986E-2</v>
      </c>
      <c r="E100" s="25"/>
      <c r="F100" s="25">
        <f t="shared" si="17"/>
        <v>2.9915654999999999E-2</v>
      </c>
      <c r="G100" s="25">
        <f t="shared" si="18"/>
        <v>0.68895753464999998</v>
      </c>
      <c r="H100" s="25">
        <v>4.1020000000000001E-2</v>
      </c>
      <c r="I100" s="25">
        <f t="shared" si="19"/>
        <v>4.258E-2</v>
      </c>
      <c r="J100" s="25"/>
      <c r="K100" s="25">
        <f t="shared" si="20"/>
        <v>3.2135175000000002E-2</v>
      </c>
      <c r="L100" s="25">
        <f t="shared" si="21"/>
        <v>0.74007308025000007</v>
      </c>
      <c r="M100" s="25">
        <v>1.925E-2</v>
      </c>
      <c r="N100" s="25">
        <f t="shared" si="22"/>
        <v>2.0809999999999999E-2</v>
      </c>
      <c r="O100" s="25"/>
      <c r="P100" s="25">
        <f t="shared" si="23"/>
        <v>1.6980255E-2</v>
      </c>
      <c r="Q100" s="25">
        <f t="shared" si="24"/>
        <v>0.39105527265000001</v>
      </c>
      <c r="R100" s="25">
        <v>1.932E-2</v>
      </c>
      <c r="S100" s="25">
        <f t="shared" si="25"/>
        <v>2.0879999999999999E-2</v>
      </c>
      <c r="T100" s="25"/>
      <c r="U100" s="25">
        <f t="shared" si="26"/>
        <v>1.6179255E-2</v>
      </c>
      <c r="V100" s="25">
        <f t="shared" si="27"/>
        <v>0.37260824265000003</v>
      </c>
      <c r="W100" s="25">
        <v>4.9970000000000001E-2</v>
      </c>
      <c r="X100" s="25">
        <f t="shared" si="28"/>
        <v>5.1529999999999999E-2</v>
      </c>
      <c r="Y100" s="25"/>
      <c r="Z100" s="25">
        <f t="shared" si="29"/>
        <v>3.4618554999999995E-2</v>
      </c>
      <c r="AA100" s="25">
        <f t="shared" si="30"/>
        <v>0.79726532164999997</v>
      </c>
      <c r="AB100" s="25">
        <v>-3.0999999999999999E-3</v>
      </c>
      <c r="AC100" s="25">
        <f t="shared" si="31"/>
        <v>-1.56E-3</v>
      </c>
    </row>
    <row r="101" spans="1:29" s="15" customFormat="1">
      <c r="A101" s="18">
        <v>349</v>
      </c>
      <c r="B101" s="25">
        <v>-4.0000000000000003E-5</v>
      </c>
      <c r="C101" s="25">
        <v>3.7909999999999999E-2</v>
      </c>
      <c r="D101" s="25">
        <f t="shared" si="16"/>
        <v>3.9509999999999997E-2</v>
      </c>
      <c r="E101" s="25"/>
      <c r="F101" s="25">
        <f t="shared" si="17"/>
        <v>2.9565654999999996E-2</v>
      </c>
      <c r="G101" s="25">
        <f t="shared" si="18"/>
        <v>0.68089703464999995</v>
      </c>
      <c r="H101" s="25">
        <v>4.0660000000000002E-2</v>
      </c>
      <c r="I101" s="25">
        <f t="shared" si="19"/>
        <v>4.2259999999999999E-2</v>
      </c>
      <c r="J101" s="25"/>
      <c r="K101" s="25">
        <f t="shared" si="20"/>
        <v>3.1815175000000001E-2</v>
      </c>
      <c r="L101" s="25">
        <f t="shared" si="21"/>
        <v>0.73270348025000009</v>
      </c>
      <c r="M101" s="25">
        <v>1.9120000000000002E-2</v>
      </c>
      <c r="N101" s="25">
        <f t="shared" si="22"/>
        <v>2.0720000000000002E-2</v>
      </c>
      <c r="O101" s="25"/>
      <c r="P101" s="25">
        <f t="shared" si="23"/>
        <v>1.6890255000000003E-2</v>
      </c>
      <c r="Q101" s="25">
        <f t="shared" si="24"/>
        <v>0.38898257265000008</v>
      </c>
      <c r="R101" s="25">
        <v>1.925E-2</v>
      </c>
      <c r="S101" s="25">
        <f t="shared" si="25"/>
        <v>2.085E-2</v>
      </c>
      <c r="T101" s="25"/>
      <c r="U101" s="25">
        <f t="shared" si="26"/>
        <v>1.6149255000000001E-2</v>
      </c>
      <c r="V101" s="25">
        <f t="shared" si="27"/>
        <v>0.37191734265000004</v>
      </c>
      <c r="W101" s="25">
        <v>4.9849999999999998E-2</v>
      </c>
      <c r="X101" s="25">
        <f t="shared" si="28"/>
        <v>5.1449999999999996E-2</v>
      </c>
      <c r="Y101" s="25"/>
      <c r="Z101" s="25">
        <f t="shared" si="29"/>
        <v>3.4538554999999999E-2</v>
      </c>
      <c r="AA101" s="25">
        <f t="shared" si="30"/>
        <v>0.79542292165000006</v>
      </c>
      <c r="AB101" s="25">
        <v>-3.16E-3</v>
      </c>
      <c r="AC101" s="25">
        <f t="shared" si="31"/>
        <v>-1.6000000000000001E-3</v>
      </c>
    </row>
    <row r="102" spans="1:29" s="15" customFormat="1">
      <c r="A102" s="18">
        <v>350</v>
      </c>
      <c r="B102" s="25">
        <v>0</v>
      </c>
      <c r="C102" s="25">
        <v>3.755E-2</v>
      </c>
      <c r="D102" s="25">
        <f t="shared" si="16"/>
        <v>3.916E-2</v>
      </c>
      <c r="E102" s="25"/>
      <c r="F102" s="25">
        <f t="shared" si="17"/>
        <v>2.9215655E-2</v>
      </c>
      <c r="G102" s="25">
        <f t="shared" si="18"/>
        <v>0.67283653465000004</v>
      </c>
      <c r="H102" s="25">
        <v>4.0340000000000001E-2</v>
      </c>
      <c r="I102" s="25">
        <f t="shared" si="19"/>
        <v>4.1950000000000001E-2</v>
      </c>
      <c r="J102" s="25"/>
      <c r="K102" s="25">
        <f t="shared" si="20"/>
        <v>3.1505175000000003E-2</v>
      </c>
      <c r="L102" s="25">
        <f t="shared" si="21"/>
        <v>0.72556418025000013</v>
      </c>
      <c r="M102" s="25">
        <v>1.8880000000000001E-2</v>
      </c>
      <c r="N102" s="25">
        <f t="shared" si="22"/>
        <v>2.0490000000000001E-2</v>
      </c>
      <c r="O102" s="25"/>
      <c r="P102" s="25">
        <f t="shared" si="23"/>
        <v>1.6660255000000002E-2</v>
      </c>
      <c r="Q102" s="25">
        <f t="shared" si="24"/>
        <v>0.38368567265000009</v>
      </c>
      <c r="R102" s="25">
        <v>1.8800000000000001E-2</v>
      </c>
      <c r="S102" s="25">
        <f t="shared" si="25"/>
        <v>2.0410000000000001E-2</v>
      </c>
      <c r="T102" s="25"/>
      <c r="U102" s="25">
        <f t="shared" si="26"/>
        <v>1.5709255000000002E-2</v>
      </c>
      <c r="V102" s="25">
        <f t="shared" si="27"/>
        <v>0.36178414265000008</v>
      </c>
      <c r="W102" s="25">
        <v>4.9340000000000002E-2</v>
      </c>
      <c r="X102" s="25">
        <f t="shared" si="28"/>
        <v>5.0950000000000002E-2</v>
      </c>
      <c r="Y102" s="25"/>
      <c r="Z102" s="25">
        <f t="shared" si="29"/>
        <v>3.4038554999999998E-2</v>
      </c>
      <c r="AA102" s="25">
        <f t="shared" si="30"/>
        <v>0.78390792165000001</v>
      </c>
      <c r="AB102" s="25">
        <v>-3.2200000000000002E-3</v>
      </c>
      <c r="AC102" s="25">
        <f t="shared" si="31"/>
        <v>-1.6100000000000001E-3</v>
      </c>
    </row>
    <row r="103" spans="1:29" s="15" customFormat="1">
      <c r="A103" s="18">
        <v>351</v>
      </c>
      <c r="B103" s="25">
        <v>3.0000000000000001E-5</v>
      </c>
      <c r="C103" s="25">
        <v>3.7350000000000001E-2</v>
      </c>
      <c r="D103" s="25">
        <f t="shared" si="16"/>
        <v>3.8900000000000004E-2</v>
      </c>
      <c r="E103" s="25"/>
      <c r="F103" s="25">
        <f t="shared" si="17"/>
        <v>2.8955655000000004E-2</v>
      </c>
      <c r="G103" s="25">
        <f t="shared" si="18"/>
        <v>0.66684873465000016</v>
      </c>
      <c r="H103" s="25">
        <v>4.0079999999999998E-2</v>
      </c>
      <c r="I103" s="25">
        <f t="shared" si="19"/>
        <v>4.163E-2</v>
      </c>
      <c r="J103" s="25"/>
      <c r="K103" s="25">
        <f t="shared" si="20"/>
        <v>3.1185175000000002E-2</v>
      </c>
      <c r="L103" s="25">
        <f t="shared" si="21"/>
        <v>0.71819458025000005</v>
      </c>
      <c r="M103" s="25">
        <v>1.8769999999999998E-2</v>
      </c>
      <c r="N103" s="25">
        <f t="shared" si="22"/>
        <v>2.0319999999999998E-2</v>
      </c>
      <c r="O103" s="25"/>
      <c r="P103" s="25">
        <f t="shared" si="23"/>
        <v>1.6490254999999999E-2</v>
      </c>
      <c r="Q103" s="25">
        <f t="shared" si="24"/>
        <v>0.37977057264999997</v>
      </c>
      <c r="R103" s="25">
        <v>1.8970000000000001E-2</v>
      </c>
      <c r="S103" s="25">
        <f t="shared" si="25"/>
        <v>2.052E-2</v>
      </c>
      <c r="T103" s="25"/>
      <c r="U103" s="25">
        <f t="shared" si="26"/>
        <v>1.5819255000000001E-2</v>
      </c>
      <c r="V103" s="25">
        <f t="shared" si="27"/>
        <v>0.36431744265000005</v>
      </c>
      <c r="W103" s="25">
        <v>4.9299999999999997E-2</v>
      </c>
      <c r="X103" s="25">
        <f t="shared" si="28"/>
        <v>5.0849999999999999E-2</v>
      </c>
      <c r="Y103" s="25"/>
      <c r="Z103" s="25">
        <f t="shared" si="29"/>
        <v>3.3938554999999995E-2</v>
      </c>
      <c r="AA103" s="25">
        <f t="shared" si="30"/>
        <v>0.78160492164999995</v>
      </c>
      <c r="AB103" s="25">
        <v>-3.13E-3</v>
      </c>
      <c r="AC103" s="25">
        <f t="shared" si="31"/>
        <v>-1.5499999999999999E-3</v>
      </c>
    </row>
    <row r="104" spans="1:29" s="15" customFormat="1">
      <c r="A104" s="18">
        <v>352</v>
      </c>
      <c r="B104" s="25">
        <v>-1.2E-4</v>
      </c>
      <c r="C104" s="25">
        <v>3.6929999999999998E-2</v>
      </c>
      <c r="D104" s="25">
        <f t="shared" si="16"/>
        <v>3.8664999999999998E-2</v>
      </c>
      <c r="E104" s="25"/>
      <c r="F104" s="25">
        <f t="shared" si="17"/>
        <v>2.8720654999999998E-2</v>
      </c>
      <c r="G104" s="25">
        <f t="shared" si="18"/>
        <v>0.66143668464999994</v>
      </c>
      <c r="H104" s="25">
        <v>3.9809999999999998E-2</v>
      </c>
      <c r="I104" s="25">
        <f t="shared" si="19"/>
        <v>4.1544999999999999E-2</v>
      </c>
      <c r="J104" s="25"/>
      <c r="K104" s="25">
        <f t="shared" si="20"/>
        <v>3.1100175000000001E-2</v>
      </c>
      <c r="L104" s="25">
        <f t="shared" si="21"/>
        <v>0.71623703025000007</v>
      </c>
      <c r="M104" s="25">
        <v>1.857E-2</v>
      </c>
      <c r="N104" s="25">
        <f t="shared" si="22"/>
        <v>2.0305E-2</v>
      </c>
      <c r="O104" s="25"/>
      <c r="P104" s="25">
        <f t="shared" si="23"/>
        <v>1.6475255000000001E-2</v>
      </c>
      <c r="Q104" s="25">
        <f t="shared" si="24"/>
        <v>0.37942512265000006</v>
      </c>
      <c r="R104" s="25">
        <v>1.8669999999999999E-2</v>
      </c>
      <c r="S104" s="25">
        <f t="shared" si="25"/>
        <v>2.0405E-2</v>
      </c>
      <c r="T104" s="25"/>
      <c r="U104" s="25">
        <f t="shared" si="26"/>
        <v>1.5704255E-2</v>
      </c>
      <c r="V104" s="25">
        <f t="shared" si="27"/>
        <v>0.36166899265000002</v>
      </c>
      <c r="W104" s="25">
        <v>4.8849999999999998E-2</v>
      </c>
      <c r="X104" s="25">
        <f t="shared" si="28"/>
        <v>5.0584999999999998E-2</v>
      </c>
      <c r="Y104" s="25"/>
      <c r="Z104" s="25">
        <f t="shared" si="29"/>
        <v>3.3673554999999994E-2</v>
      </c>
      <c r="AA104" s="25">
        <f t="shared" si="30"/>
        <v>0.7755019716499999</v>
      </c>
      <c r="AB104" s="25">
        <v>-3.3500000000000001E-3</v>
      </c>
      <c r="AC104" s="25">
        <f t="shared" si="31"/>
        <v>-1.735E-3</v>
      </c>
    </row>
    <row r="105" spans="1:29" s="15" customFormat="1">
      <c r="A105" s="18">
        <v>353</v>
      </c>
      <c r="B105" s="25">
        <v>8.0000000000000007E-5</v>
      </c>
      <c r="C105" s="25">
        <v>3.678E-2</v>
      </c>
      <c r="D105" s="25">
        <f t="shared" si="16"/>
        <v>3.8280000000000002E-2</v>
      </c>
      <c r="E105" s="25"/>
      <c r="F105" s="25">
        <f t="shared" si="17"/>
        <v>2.8335655000000001E-2</v>
      </c>
      <c r="G105" s="25">
        <f t="shared" si="18"/>
        <v>0.65257013465000002</v>
      </c>
      <c r="H105" s="25">
        <v>3.934E-2</v>
      </c>
      <c r="I105" s="25">
        <f t="shared" si="19"/>
        <v>4.0840000000000001E-2</v>
      </c>
      <c r="J105" s="25"/>
      <c r="K105" s="25">
        <f t="shared" si="20"/>
        <v>3.0395175000000003E-2</v>
      </c>
      <c r="L105" s="25">
        <f t="shared" si="21"/>
        <v>0.70000088025000007</v>
      </c>
      <c r="M105" s="25">
        <v>1.8409999999999999E-2</v>
      </c>
      <c r="N105" s="25">
        <f t="shared" si="22"/>
        <v>1.9910000000000001E-2</v>
      </c>
      <c r="O105" s="25"/>
      <c r="P105" s="25">
        <f t="shared" si="23"/>
        <v>1.6080255000000002E-2</v>
      </c>
      <c r="Q105" s="25">
        <f t="shared" si="24"/>
        <v>0.37032827265000007</v>
      </c>
      <c r="R105" s="25">
        <v>1.8550000000000001E-2</v>
      </c>
      <c r="S105" s="25">
        <f t="shared" si="25"/>
        <v>2.0050000000000002E-2</v>
      </c>
      <c r="T105" s="25"/>
      <c r="U105" s="25">
        <f t="shared" si="26"/>
        <v>1.5349255000000003E-2</v>
      </c>
      <c r="V105" s="25">
        <f t="shared" si="27"/>
        <v>0.3534933426500001</v>
      </c>
      <c r="W105" s="25">
        <v>4.8689999999999997E-2</v>
      </c>
      <c r="X105" s="25">
        <f t="shared" si="28"/>
        <v>5.0189999999999999E-2</v>
      </c>
      <c r="Y105" s="25"/>
      <c r="Z105" s="25">
        <f t="shared" si="29"/>
        <v>3.3278555000000001E-2</v>
      </c>
      <c r="AA105" s="25">
        <f t="shared" si="30"/>
        <v>0.76640512165000008</v>
      </c>
      <c r="AB105" s="25">
        <v>-3.0799999999999998E-3</v>
      </c>
      <c r="AC105" s="25">
        <f t="shared" si="31"/>
        <v>-1.4999999999999998E-3</v>
      </c>
    </row>
    <row r="106" spans="1:29" s="15" customFormat="1">
      <c r="A106" s="18">
        <v>354</v>
      </c>
      <c r="B106" s="25">
        <v>1.0000000000000001E-5</v>
      </c>
      <c r="C106" s="25">
        <v>3.637E-2</v>
      </c>
      <c r="D106" s="25">
        <f t="shared" si="16"/>
        <v>3.7929999999999998E-2</v>
      </c>
      <c r="E106" s="25"/>
      <c r="F106" s="25">
        <f t="shared" si="17"/>
        <v>2.7985654999999998E-2</v>
      </c>
      <c r="G106" s="25">
        <f t="shared" si="18"/>
        <v>0.64450963465</v>
      </c>
      <c r="H106" s="25">
        <v>3.9309999999999998E-2</v>
      </c>
      <c r="I106" s="25">
        <f t="shared" si="19"/>
        <v>4.0869999999999997E-2</v>
      </c>
      <c r="J106" s="25"/>
      <c r="K106" s="25">
        <f t="shared" si="20"/>
        <v>3.0425174999999999E-2</v>
      </c>
      <c r="L106" s="25">
        <f t="shared" si="21"/>
        <v>0.70069178025000001</v>
      </c>
      <c r="M106" s="25">
        <v>1.813E-2</v>
      </c>
      <c r="N106" s="25">
        <f t="shared" si="22"/>
        <v>1.9689999999999999E-2</v>
      </c>
      <c r="O106" s="25"/>
      <c r="P106" s="25">
        <f t="shared" si="23"/>
        <v>1.5860255E-2</v>
      </c>
      <c r="Q106" s="25">
        <f t="shared" si="24"/>
        <v>0.36526167265000004</v>
      </c>
      <c r="R106" s="25">
        <v>1.8329999999999999E-2</v>
      </c>
      <c r="S106" s="25">
        <f t="shared" si="25"/>
        <v>1.9889999999999998E-2</v>
      </c>
      <c r="T106" s="25"/>
      <c r="U106" s="25">
        <f t="shared" si="26"/>
        <v>1.5189254999999999E-2</v>
      </c>
      <c r="V106" s="25">
        <f t="shared" si="27"/>
        <v>0.34980854265</v>
      </c>
      <c r="W106" s="25">
        <v>4.8059999999999999E-2</v>
      </c>
      <c r="X106" s="25">
        <f t="shared" si="28"/>
        <v>4.9619999999999997E-2</v>
      </c>
      <c r="Y106" s="25"/>
      <c r="Z106" s="25">
        <f t="shared" si="29"/>
        <v>3.2708555E-2</v>
      </c>
      <c r="AA106" s="25">
        <f t="shared" si="30"/>
        <v>0.75327802165000002</v>
      </c>
      <c r="AB106" s="25">
        <v>-3.13E-3</v>
      </c>
      <c r="AC106" s="25">
        <f t="shared" si="31"/>
        <v>-1.56E-3</v>
      </c>
    </row>
    <row r="107" spans="1:29" s="15" customFormat="1">
      <c r="A107" s="18">
        <v>355</v>
      </c>
      <c r="B107" s="25">
        <v>6.8999999999999997E-5</v>
      </c>
      <c r="C107" s="25">
        <v>3.603E-2</v>
      </c>
      <c r="D107" s="25">
        <f t="shared" si="16"/>
        <v>3.7575499999999998E-2</v>
      </c>
      <c r="E107" s="25"/>
      <c r="F107" s="25">
        <f t="shared" si="17"/>
        <v>2.7631154999999998E-2</v>
      </c>
      <c r="G107" s="25">
        <f t="shared" si="18"/>
        <v>0.63634549964999998</v>
      </c>
      <c r="H107" s="25">
        <v>3.882E-2</v>
      </c>
      <c r="I107" s="25">
        <f t="shared" si="19"/>
        <v>4.0365499999999999E-2</v>
      </c>
      <c r="J107" s="25"/>
      <c r="K107" s="25">
        <f t="shared" si="20"/>
        <v>2.9920675000000001E-2</v>
      </c>
      <c r="L107" s="25">
        <f t="shared" si="21"/>
        <v>0.68907314525000007</v>
      </c>
      <c r="M107" s="25">
        <v>1.8079999999999999E-2</v>
      </c>
      <c r="N107" s="25">
        <f t="shared" si="22"/>
        <v>1.9625499999999997E-2</v>
      </c>
      <c r="O107" s="25"/>
      <c r="P107" s="25">
        <f t="shared" si="23"/>
        <v>1.5795754999999998E-2</v>
      </c>
      <c r="Q107" s="25">
        <f t="shared" si="24"/>
        <v>0.36377623765</v>
      </c>
      <c r="R107" s="25">
        <v>1.814E-2</v>
      </c>
      <c r="S107" s="25">
        <f t="shared" si="25"/>
        <v>1.9685500000000002E-2</v>
      </c>
      <c r="T107" s="25"/>
      <c r="U107" s="25">
        <f t="shared" si="26"/>
        <v>1.4984755000000002E-2</v>
      </c>
      <c r="V107" s="25">
        <f t="shared" si="27"/>
        <v>0.34509890765000006</v>
      </c>
      <c r="W107" s="25">
        <v>4.8000000000000001E-2</v>
      </c>
      <c r="X107" s="25">
        <f t="shared" si="28"/>
        <v>4.9545499999999999E-2</v>
      </c>
      <c r="Y107" s="25"/>
      <c r="Z107" s="25">
        <f t="shared" si="29"/>
        <v>3.2634054999999995E-2</v>
      </c>
      <c r="AA107" s="25">
        <f t="shared" si="30"/>
        <v>0.75156228664999991</v>
      </c>
      <c r="AB107" s="25">
        <v>-3.16E-3</v>
      </c>
      <c r="AC107" s="25">
        <f t="shared" si="31"/>
        <v>-1.5455E-3</v>
      </c>
    </row>
    <row r="108" spans="1:29" s="15" customFormat="1">
      <c r="A108" s="18">
        <v>356</v>
      </c>
      <c r="B108" s="25">
        <v>-1.6000000000000001E-4</v>
      </c>
      <c r="C108" s="25">
        <v>3.5749999999999997E-2</v>
      </c>
      <c r="D108" s="25">
        <f t="shared" si="16"/>
        <v>3.7444999999999999E-2</v>
      </c>
      <c r="E108" s="25"/>
      <c r="F108" s="25">
        <f t="shared" si="17"/>
        <v>2.7500654999999999E-2</v>
      </c>
      <c r="G108" s="25">
        <f t="shared" si="18"/>
        <v>0.63334008465000002</v>
      </c>
      <c r="H108" s="25">
        <v>3.8550000000000001E-2</v>
      </c>
      <c r="I108" s="25">
        <f t="shared" si="19"/>
        <v>4.0245000000000003E-2</v>
      </c>
      <c r="J108" s="25"/>
      <c r="K108" s="25">
        <f t="shared" si="20"/>
        <v>2.9800175000000005E-2</v>
      </c>
      <c r="L108" s="25">
        <f t="shared" si="21"/>
        <v>0.68629803025000014</v>
      </c>
      <c r="M108" s="25">
        <v>1.7819999999999999E-2</v>
      </c>
      <c r="N108" s="25">
        <f t="shared" si="22"/>
        <v>1.9514999999999998E-2</v>
      </c>
      <c r="O108" s="25"/>
      <c r="P108" s="25">
        <f t="shared" si="23"/>
        <v>1.5685254999999999E-2</v>
      </c>
      <c r="Q108" s="25">
        <f t="shared" si="24"/>
        <v>0.36123142264999997</v>
      </c>
      <c r="R108" s="25">
        <v>1.788E-2</v>
      </c>
      <c r="S108" s="25">
        <f t="shared" si="25"/>
        <v>1.9574999999999999E-2</v>
      </c>
      <c r="T108" s="25"/>
      <c r="U108" s="25">
        <f t="shared" si="26"/>
        <v>1.4874254999999999E-2</v>
      </c>
      <c r="V108" s="25">
        <f t="shared" si="27"/>
        <v>0.34255409265000003</v>
      </c>
      <c r="W108" s="25">
        <v>4.7500000000000001E-2</v>
      </c>
      <c r="X108" s="25">
        <f t="shared" si="28"/>
        <v>4.9195000000000003E-2</v>
      </c>
      <c r="Y108" s="25"/>
      <c r="Z108" s="25">
        <f t="shared" si="29"/>
        <v>3.2283555000000005E-2</v>
      </c>
      <c r="AA108" s="25">
        <f t="shared" si="30"/>
        <v>0.74349027165000015</v>
      </c>
      <c r="AB108" s="25">
        <v>-3.2299999999999998E-3</v>
      </c>
      <c r="AC108" s="25">
        <f t="shared" si="31"/>
        <v>-1.6949999999999999E-3</v>
      </c>
    </row>
    <row r="109" spans="1:29" s="15" customFormat="1">
      <c r="A109" s="18">
        <v>357</v>
      </c>
      <c r="B109" s="25">
        <v>-6.8999999999999997E-5</v>
      </c>
      <c r="C109" s="25">
        <v>3.551E-2</v>
      </c>
      <c r="D109" s="25">
        <f t="shared" si="16"/>
        <v>3.71545E-2</v>
      </c>
      <c r="E109" s="25"/>
      <c r="F109" s="25">
        <f t="shared" si="17"/>
        <v>2.7210155E-2</v>
      </c>
      <c r="G109" s="25">
        <f t="shared" si="18"/>
        <v>0.62664986965000002</v>
      </c>
      <c r="H109" s="25">
        <v>3.8289999999999998E-2</v>
      </c>
      <c r="I109" s="25">
        <f t="shared" si="19"/>
        <v>3.9934499999999998E-2</v>
      </c>
      <c r="J109" s="25"/>
      <c r="K109" s="25">
        <f t="shared" si="20"/>
        <v>2.9489675E-2</v>
      </c>
      <c r="L109" s="25">
        <f t="shared" si="21"/>
        <v>0.67914721524999999</v>
      </c>
      <c r="M109" s="25">
        <v>1.7729999999999999E-2</v>
      </c>
      <c r="N109" s="25">
        <f t="shared" si="22"/>
        <v>1.9374499999999999E-2</v>
      </c>
      <c r="O109" s="25"/>
      <c r="P109" s="25">
        <f t="shared" si="23"/>
        <v>1.5544755E-2</v>
      </c>
      <c r="Q109" s="25">
        <f t="shared" si="24"/>
        <v>0.35799570765000005</v>
      </c>
      <c r="R109" s="25">
        <v>1.7729999999999999E-2</v>
      </c>
      <c r="S109" s="25">
        <f t="shared" si="25"/>
        <v>1.9374499999999999E-2</v>
      </c>
      <c r="T109" s="25"/>
      <c r="U109" s="25">
        <f t="shared" si="26"/>
        <v>1.4673755E-2</v>
      </c>
      <c r="V109" s="25">
        <f t="shared" si="27"/>
        <v>0.33793657765000001</v>
      </c>
      <c r="W109" s="25">
        <v>4.7489999999999997E-2</v>
      </c>
      <c r="X109" s="25">
        <f t="shared" si="28"/>
        <v>4.9134499999999998E-2</v>
      </c>
      <c r="Y109" s="25"/>
      <c r="Z109" s="25">
        <f t="shared" si="29"/>
        <v>3.2223055E-2</v>
      </c>
      <c r="AA109" s="25">
        <f t="shared" si="30"/>
        <v>0.74209695665000008</v>
      </c>
      <c r="AB109" s="25">
        <v>-3.2200000000000002E-3</v>
      </c>
      <c r="AC109" s="25">
        <f t="shared" si="31"/>
        <v>-1.6445000000000001E-3</v>
      </c>
    </row>
    <row r="110" spans="1:29" s="15" customFormat="1">
      <c r="A110" s="18">
        <v>358</v>
      </c>
      <c r="B110" s="25">
        <v>6.0000000000000002E-5</v>
      </c>
      <c r="C110" s="25">
        <v>3.5180000000000003E-2</v>
      </c>
      <c r="D110" s="25">
        <f t="shared" si="16"/>
        <v>3.6645000000000004E-2</v>
      </c>
      <c r="E110" s="25"/>
      <c r="F110" s="25">
        <f t="shared" si="17"/>
        <v>2.6700655000000004E-2</v>
      </c>
      <c r="G110" s="25">
        <f t="shared" si="18"/>
        <v>0.61491608465000014</v>
      </c>
      <c r="H110" s="25">
        <v>3.7969999999999997E-2</v>
      </c>
      <c r="I110" s="25">
        <f t="shared" si="19"/>
        <v>3.9434999999999998E-2</v>
      </c>
      <c r="J110" s="25"/>
      <c r="K110" s="25">
        <f t="shared" si="20"/>
        <v>2.8990175E-2</v>
      </c>
      <c r="L110" s="25">
        <f t="shared" si="21"/>
        <v>0.66764373025000001</v>
      </c>
      <c r="M110" s="25">
        <v>1.753E-2</v>
      </c>
      <c r="N110" s="25">
        <f t="shared" si="22"/>
        <v>1.8995000000000001E-2</v>
      </c>
      <c r="O110" s="25"/>
      <c r="P110" s="25">
        <f t="shared" si="23"/>
        <v>1.5165255000000002E-2</v>
      </c>
      <c r="Q110" s="25">
        <f t="shared" si="24"/>
        <v>0.34925582265000005</v>
      </c>
      <c r="R110" s="25">
        <v>1.762E-2</v>
      </c>
      <c r="S110" s="25">
        <f t="shared" si="25"/>
        <v>1.9085000000000001E-2</v>
      </c>
      <c r="T110" s="25"/>
      <c r="U110" s="25">
        <f t="shared" si="26"/>
        <v>1.4384255000000002E-2</v>
      </c>
      <c r="V110" s="25">
        <f t="shared" si="27"/>
        <v>0.33126939265000005</v>
      </c>
      <c r="W110" s="25">
        <v>4.7100000000000003E-2</v>
      </c>
      <c r="X110" s="25">
        <f t="shared" si="28"/>
        <v>4.8565000000000004E-2</v>
      </c>
      <c r="Y110" s="25"/>
      <c r="Z110" s="25">
        <f t="shared" si="29"/>
        <v>3.1653555E-2</v>
      </c>
      <c r="AA110" s="25">
        <f t="shared" si="30"/>
        <v>0.72898137164999999</v>
      </c>
      <c r="AB110" s="25">
        <v>-2.99E-3</v>
      </c>
      <c r="AC110" s="25">
        <f t="shared" si="31"/>
        <v>-1.4649999999999999E-3</v>
      </c>
    </row>
    <row r="111" spans="1:29" s="15" customFormat="1">
      <c r="A111" s="18">
        <v>359</v>
      </c>
      <c r="B111" s="25">
        <v>-3.0000000000000001E-5</v>
      </c>
      <c r="C111" s="25">
        <v>3.5049999999999998E-2</v>
      </c>
      <c r="D111" s="25">
        <f t="shared" si="16"/>
        <v>3.6624999999999998E-2</v>
      </c>
      <c r="E111" s="25"/>
      <c r="F111" s="25">
        <f t="shared" si="17"/>
        <v>2.6680654999999998E-2</v>
      </c>
      <c r="G111" s="25">
        <f t="shared" si="18"/>
        <v>0.61445548464999999</v>
      </c>
      <c r="H111" s="25">
        <v>3.7839999999999999E-2</v>
      </c>
      <c r="I111" s="25">
        <f t="shared" si="19"/>
        <v>3.9414999999999999E-2</v>
      </c>
      <c r="J111" s="25"/>
      <c r="K111" s="25">
        <f t="shared" si="20"/>
        <v>2.8970175000000001E-2</v>
      </c>
      <c r="L111" s="25">
        <f t="shared" si="21"/>
        <v>0.66718313025000009</v>
      </c>
      <c r="M111" s="25">
        <v>1.7430000000000001E-2</v>
      </c>
      <c r="N111" s="25">
        <f t="shared" si="22"/>
        <v>1.9005000000000001E-2</v>
      </c>
      <c r="O111" s="25"/>
      <c r="P111" s="25">
        <f t="shared" si="23"/>
        <v>1.5175255000000002E-2</v>
      </c>
      <c r="Q111" s="25">
        <f t="shared" si="24"/>
        <v>0.34948612265000006</v>
      </c>
      <c r="R111" s="25">
        <v>1.7479999999999999E-2</v>
      </c>
      <c r="S111" s="25">
        <f t="shared" si="25"/>
        <v>1.9054999999999999E-2</v>
      </c>
      <c r="T111" s="25"/>
      <c r="U111" s="25">
        <f t="shared" si="26"/>
        <v>1.4354255E-2</v>
      </c>
      <c r="V111" s="25">
        <f t="shared" si="27"/>
        <v>0.33057849265</v>
      </c>
      <c r="W111" s="25">
        <v>4.684E-2</v>
      </c>
      <c r="X111" s="25">
        <f t="shared" si="28"/>
        <v>4.8415E-2</v>
      </c>
      <c r="Y111" s="25"/>
      <c r="Z111" s="25">
        <f t="shared" si="29"/>
        <v>3.1503555000000003E-2</v>
      </c>
      <c r="AA111" s="25">
        <f t="shared" si="30"/>
        <v>0.72552687165000007</v>
      </c>
      <c r="AB111" s="25">
        <v>-3.1199999999999999E-3</v>
      </c>
      <c r="AC111" s="25">
        <f t="shared" si="31"/>
        <v>-1.575E-3</v>
      </c>
    </row>
    <row r="112" spans="1:29" s="15" customFormat="1">
      <c r="A112" s="18">
        <v>360</v>
      </c>
      <c r="B112" s="25">
        <v>-5.0000000000000002E-5</v>
      </c>
      <c r="C112" s="25">
        <v>3.4669999999999999E-2</v>
      </c>
      <c r="D112" s="25">
        <f t="shared" si="16"/>
        <v>3.6284999999999998E-2</v>
      </c>
      <c r="E112" s="25"/>
      <c r="F112" s="25">
        <f t="shared" si="17"/>
        <v>2.6340654999999998E-2</v>
      </c>
      <c r="G112" s="25">
        <f t="shared" si="18"/>
        <v>0.60662528464999999</v>
      </c>
      <c r="H112" s="25">
        <v>3.7409999999999999E-2</v>
      </c>
      <c r="I112" s="25">
        <f t="shared" si="19"/>
        <v>3.9024999999999997E-2</v>
      </c>
      <c r="J112" s="25"/>
      <c r="K112" s="25">
        <f t="shared" si="20"/>
        <v>2.8580174999999999E-2</v>
      </c>
      <c r="L112" s="25">
        <f t="shared" si="21"/>
        <v>0.65820143025</v>
      </c>
      <c r="M112" s="25">
        <v>1.721E-2</v>
      </c>
      <c r="N112" s="25">
        <f t="shared" si="22"/>
        <v>1.8825000000000001E-2</v>
      </c>
      <c r="O112" s="25"/>
      <c r="P112" s="25">
        <f t="shared" si="23"/>
        <v>1.4995255000000002E-2</v>
      </c>
      <c r="Q112" s="25">
        <f t="shared" si="24"/>
        <v>0.3453407226500001</v>
      </c>
      <c r="R112" s="25">
        <v>1.7420000000000001E-2</v>
      </c>
      <c r="S112" s="25">
        <f t="shared" si="25"/>
        <v>1.9035000000000003E-2</v>
      </c>
      <c r="T112" s="25"/>
      <c r="U112" s="25">
        <f t="shared" si="26"/>
        <v>1.4334255000000004E-2</v>
      </c>
      <c r="V112" s="25">
        <f t="shared" si="27"/>
        <v>0.33011789265000013</v>
      </c>
      <c r="W112" s="25">
        <v>4.6350000000000002E-2</v>
      </c>
      <c r="X112" s="25">
        <f t="shared" si="28"/>
        <v>4.7965000000000001E-2</v>
      </c>
      <c r="Y112" s="25"/>
      <c r="Z112" s="25">
        <f t="shared" si="29"/>
        <v>3.1053555E-2</v>
      </c>
      <c r="AA112" s="25">
        <f t="shared" si="30"/>
        <v>0.71516337164999999</v>
      </c>
      <c r="AB112" s="25">
        <v>-3.1800000000000001E-3</v>
      </c>
      <c r="AC112" s="25">
        <f t="shared" si="31"/>
        <v>-1.6150000000000001E-3</v>
      </c>
    </row>
    <row r="113" spans="1:29" s="15" customFormat="1">
      <c r="A113" s="18">
        <v>361</v>
      </c>
      <c r="B113" s="25">
        <v>3.0000000000000001E-5</v>
      </c>
      <c r="C113" s="25">
        <v>3.4410000000000003E-2</v>
      </c>
      <c r="D113" s="25">
        <f t="shared" si="16"/>
        <v>3.5945000000000005E-2</v>
      </c>
      <c r="E113" s="25"/>
      <c r="F113" s="25">
        <f t="shared" si="17"/>
        <v>2.6000655000000004E-2</v>
      </c>
      <c r="G113" s="25">
        <f t="shared" si="18"/>
        <v>0.59879508465000009</v>
      </c>
      <c r="H113" s="25">
        <v>3.7039999999999997E-2</v>
      </c>
      <c r="I113" s="25">
        <f t="shared" si="19"/>
        <v>3.8574999999999998E-2</v>
      </c>
      <c r="J113" s="25"/>
      <c r="K113" s="25">
        <f t="shared" si="20"/>
        <v>2.8130175E-2</v>
      </c>
      <c r="L113" s="25">
        <f t="shared" si="21"/>
        <v>0.64783793025000003</v>
      </c>
      <c r="M113" s="25">
        <v>1.7080000000000001E-2</v>
      </c>
      <c r="N113" s="25">
        <f t="shared" si="22"/>
        <v>1.8615E-2</v>
      </c>
      <c r="O113" s="25"/>
      <c r="P113" s="25">
        <f t="shared" si="23"/>
        <v>1.4785255000000001E-2</v>
      </c>
      <c r="Q113" s="25">
        <f t="shared" si="24"/>
        <v>0.34050442265000003</v>
      </c>
      <c r="R113" s="25">
        <v>1.711E-2</v>
      </c>
      <c r="S113" s="25">
        <f t="shared" si="25"/>
        <v>1.8645000000000002E-2</v>
      </c>
      <c r="T113" s="25"/>
      <c r="U113" s="25">
        <f t="shared" si="26"/>
        <v>1.3944255000000003E-2</v>
      </c>
      <c r="V113" s="25">
        <f t="shared" si="27"/>
        <v>0.3211361926500001</v>
      </c>
      <c r="W113" s="25">
        <v>4.6260000000000003E-2</v>
      </c>
      <c r="X113" s="25">
        <f t="shared" si="28"/>
        <v>4.7795000000000004E-2</v>
      </c>
      <c r="Y113" s="25"/>
      <c r="Z113" s="25">
        <f t="shared" si="29"/>
        <v>3.0883555000000004E-2</v>
      </c>
      <c r="AA113" s="25">
        <f t="shared" si="30"/>
        <v>0.71124827165000015</v>
      </c>
      <c r="AB113" s="25">
        <v>-3.0999999999999999E-3</v>
      </c>
      <c r="AC113" s="25">
        <f t="shared" si="31"/>
        <v>-1.5349999999999999E-3</v>
      </c>
    </row>
    <row r="114" spans="1:29" s="15" customFormat="1">
      <c r="A114" s="18">
        <v>362</v>
      </c>
      <c r="B114" s="25">
        <v>1.1E-4</v>
      </c>
      <c r="C114" s="25">
        <v>3.4070000000000003E-2</v>
      </c>
      <c r="D114" s="25">
        <f t="shared" si="16"/>
        <v>3.551E-2</v>
      </c>
      <c r="E114" s="25"/>
      <c r="F114" s="25">
        <f t="shared" si="17"/>
        <v>2.5565655E-2</v>
      </c>
      <c r="G114" s="25">
        <f t="shared" si="18"/>
        <v>0.58877703464999998</v>
      </c>
      <c r="H114" s="25">
        <v>3.6700000000000003E-2</v>
      </c>
      <c r="I114" s="25">
        <f t="shared" si="19"/>
        <v>3.814E-2</v>
      </c>
      <c r="J114" s="25"/>
      <c r="K114" s="25">
        <f t="shared" si="20"/>
        <v>2.7695175000000002E-2</v>
      </c>
      <c r="L114" s="25">
        <f t="shared" si="21"/>
        <v>0.63781988025000014</v>
      </c>
      <c r="M114" s="25">
        <v>1.6820000000000002E-2</v>
      </c>
      <c r="N114" s="25">
        <f t="shared" si="22"/>
        <v>1.8260000000000002E-2</v>
      </c>
      <c r="O114" s="25"/>
      <c r="P114" s="25">
        <f t="shared" si="23"/>
        <v>1.4430255000000003E-2</v>
      </c>
      <c r="Q114" s="25">
        <f t="shared" si="24"/>
        <v>0.3323287726500001</v>
      </c>
      <c r="R114" s="25">
        <v>1.695E-2</v>
      </c>
      <c r="S114" s="25">
        <f t="shared" si="25"/>
        <v>1.839E-2</v>
      </c>
      <c r="T114" s="25"/>
      <c r="U114" s="25">
        <f t="shared" si="26"/>
        <v>1.3689255000000001E-2</v>
      </c>
      <c r="V114" s="25">
        <f t="shared" si="27"/>
        <v>0.31526354265000006</v>
      </c>
      <c r="W114" s="25">
        <v>4.5740000000000003E-2</v>
      </c>
      <c r="X114" s="25">
        <f t="shared" si="28"/>
        <v>4.718E-2</v>
      </c>
      <c r="Y114" s="25"/>
      <c r="Z114" s="25">
        <f t="shared" si="29"/>
        <v>3.0268554999999999E-2</v>
      </c>
      <c r="AA114" s="25">
        <f t="shared" si="30"/>
        <v>0.69708482164999996</v>
      </c>
      <c r="AB114" s="25">
        <v>-2.99E-3</v>
      </c>
      <c r="AC114" s="25">
        <f t="shared" si="31"/>
        <v>-1.4400000000000001E-3</v>
      </c>
    </row>
    <row r="115" spans="1:29" s="15" customFormat="1">
      <c r="A115" s="18">
        <v>363</v>
      </c>
      <c r="B115" s="25">
        <v>-6.0000000000000002E-5</v>
      </c>
      <c r="C115" s="25">
        <v>3.3820000000000003E-2</v>
      </c>
      <c r="D115" s="25">
        <f t="shared" si="16"/>
        <v>3.5470000000000002E-2</v>
      </c>
      <c r="E115" s="25"/>
      <c r="F115" s="25">
        <f t="shared" si="17"/>
        <v>2.5525655000000001E-2</v>
      </c>
      <c r="G115" s="25">
        <f t="shared" si="18"/>
        <v>0.58785583465000002</v>
      </c>
      <c r="H115" s="25">
        <v>3.6470000000000002E-2</v>
      </c>
      <c r="I115" s="25">
        <f t="shared" si="19"/>
        <v>3.8120000000000001E-2</v>
      </c>
      <c r="J115" s="25"/>
      <c r="K115" s="25">
        <f t="shared" si="20"/>
        <v>2.7675175000000003E-2</v>
      </c>
      <c r="L115" s="25">
        <f t="shared" si="21"/>
        <v>0.6373592802500001</v>
      </c>
      <c r="M115" s="25">
        <v>1.6580000000000001E-2</v>
      </c>
      <c r="N115" s="25">
        <f t="shared" si="22"/>
        <v>1.823E-2</v>
      </c>
      <c r="O115" s="25"/>
      <c r="P115" s="25">
        <f t="shared" si="23"/>
        <v>1.4400255000000001E-2</v>
      </c>
      <c r="Q115" s="25">
        <f t="shared" si="24"/>
        <v>0.33163787265000005</v>
      </c>
      <c r="R115" s="25">
        <v>1.686E-2</v>
      </c>
      <c r="S115" s="25">
        <f t="shared" si="25"/>
        <v>1.8509999999999999E-2</v>
      </c>
      <c r="T115" s="25"/>
      <c r="U115" s="25">
        <f t="shared" si="26"/>
        <v>1.3809254999999999E-2</v>
      </c>
      <c r="V115" s="25">
        <f t="shared" si="27"/>
        <v>0.31802714264999998</v>
      </c>
      <c r="W115" s="25">
        <v>4.5659999999999999E-2</v>
      </c>
      <c r="X115" s="25">
        <f t="shared" si="28"/>
        <v>4.7309999999999998E-2</v>
      </c>
      <c r="Y115" s="25"/>
      <c r="Z115" s="25">
        <f t="shared" si="29"/>
        <v>3.0398554999999997E-2</v>
      </c>
      <c r="AA115" s="25">
        <f t="shared" si="30"/>
        <v>0.70007872164999996</v>
      </c>
      <c r="AB115" s="25">
        <v>-3.2399999999999998E-3</v>
      </c>
      <c r="AC115" s="25">
        <f t="shared" si="31"/>
        <v>-1.65E-3</v>
      </c>
    </row>
    <row r="116" spans="1:29" s="15" customFormat="1">
      <c r="A116" s="18">
        <v>364</v>
      </c>
      <c r="B116" s="25">
        <v>-8.0000000000000007E-5</v>
      </c>
      <c r="C116" s="25">
        <v>3.3550000000000003E-2</v>
      </c>
      <c r="D116" s="25">
        <f t="shared" si="16"/>
        <v>3.5160000000000004E-2</v>
      </c>
      <c r="E116" s="25"/>
      <c r="F116" s="25">
        <f t="shared" si="17"/>
        <v>2.5215655000000003E-2</v>
      </c>
      <c r="G116" s="25">
        <f t="shared" si="18"/>
        <v>0.58071653465000006</v>
      </c>
      <c r="H116" s="25">
        <v>3.6299999999999999E-2</v>
      </c>
      <c r="I116" s="25">
        <f t="shared" si="19"/>
        <v>3.7909999999999999E-2</v>
      </c>
      <c r="J116" s="25"/>
      <c r="K116" s="25">
        <f t="shared" si="20"/>
        <v>2.7465175000000001E-2</v>
      </c>
      <c r="L116" s="25">
        <f t="shared" si="21"/>
        <v>0.63252298025000009</v>
      </c>
      <c r="M116" s="25">
        <v>1.661E-2</v>
      </c>
      <c r="N116" s="25">
        <f t="shared" si="22"/>
        <v>1.822E-2</v>
      </c>
      <c r="O116" s="25"/>
      <c r="P116" s="25">
        <f t="shared" si="23"/>
        <v>1.4390255000000001E-2</v>
      </c>
      <c r="Q116" s="25">
        <f t="shared" si="24"/>
        <v>0.33140757265000004</v>
      </c>
      <c r="R116" s="25">
        <v>1.6670000000000001E-2</v>
      </c>
      <c r="S116" s="25">
        <f t="shared" si="25"/>
        <v>1.8280000000000001E-2</v>
      </c>
      <c r="T116" s="25"/>
      <c r="U116" s="25">
        <f t="shared" si="26"/>
        <v>1.3579255000000002E-2</v>
      </c>
      <c r="V116" s="25">
        <f t="shared" si="27"/>
        <v>0.31273024265000005</v>
      </c>
      <c r="W116" s="25">
        <v>4.5449999999999997E-2</v>
      </c>
      <c r="X116" s="25">
        <f t="shared" si="28"/>
        <v>4.7059999999999998E-2</v>
      </c>
      <c r="Y116" s="25"/>
      <c r="Z116" s="25">
        <f t="shared" si="29"/>
        <v>3.0148554999999997E-2</v>
      </c>
      <c r="AA116" s="25">
        <f t="shared" si="30"/>
        <v>0.69432122164999999</v>
      </c>
      <c r="AB116" s="25">
        <v>-3.14E-3</v>
      </c>
      <c r="AC116" s="25">
        <f t="shared" si="31"/>
        <v>-1.6100000000000001E-3</v>
      </c>
    </row>
    <row r="117" spans="1:29" s="15" customFormat="1">
      <c r="A117" s="18">
        <v>365</v>
      </c>
      <c r="B117" s="25">
        <v>1E-4</v>
      </c>
      <c r="C117" s="25">
        <v>3.3329999999999999E-2</v>
      </c>
      <c r="D117" s="25">
        <f t="shared" si="16"/>
        <v>3.4825000000000002E-2</v>
      </c>
      <c r="E117" s="25"/>
      <c r="F117" s="25">
        <f t="shared" si="17"/>
        <v>2.4880655000000002E-2</v>
      </c>
      <c r="G117" s="25">
        <f t="shared" si="18"/>
        <v>0.57300148465000011</v>
      </c>
      <c r="H117" s="25">
        <v>3.5990000000000001E-2</v>
      </c>
      <c r="I117" s="25">
        <f t="shared" si="19"/>
        <v>3.7485000000000004E-2</v>
      </c>
      <c r="J117" s="25"/>
      <c r="K117" s="25">
        <f t="shared" si="20"/>
        <v>2.7040175000000007E-2</v>
      </c>
      <c r="L117" s="25">
        <f t="shared" si="21"/>
        <v>0.62273523025000022</v>
      </c>
      <c r="M117" s="25">
        <v>1.6400000000000001E-2</v>
      </c>
      <c r="N117" s="25">
        <f t="shared" si="22"/>
        <v>1.7895000000000001E-2</v>
      </c>
      <c r="O117" s="25"/>
      <c r="P117" s="25">
        <f t="shared" si="23"/>
        <v>1.4065255000000002E-2</v>
      </c>
      <c r="Q117" s="25">
        <f t="shared" si="24"/>
        <v>0.32392282265000005</v>
      </c>
      <c r="R117" s="25">
        <v>1.6469999999999999E-2</v>
      </c>
      <c r="S117" s="25">
        <f t="shared" si="25"/>
        <v>1.7964999999999998E-2</v>
      </c>
      <c r="T117" s="25"/>
      <c r="U117" s="25">
        <f t="shared" si="26"/>
        <v>1.3264254999999999E-2</v>
      </c>
      <c r="V117" s="25">
        <f t="shared" si="27"/>
        <v>0.30547579265000002</v>
      </c>
      <c r="W117" s="25">
        <v>4.521E-2</v>
      </c>
      <c r="X117" s="25">
        <f t="shared" si="28"/>
        <v>4.6705000000000003E-2</v>
      </c>
      <c r="Y117" s="25"/>
      <c r="Z117" s="25">
        <f t="shared" si="29"/>
        <v>2.9793555000000003E-2</v>
      </c>
      <c r="AA117" s="25">
        <f t="shared" si="30"/>
        <v>0.68614557165000012</v>
      </c>
      <c r="AB117" s="25">
        <v>-3.0899999999999999E-3</v>
      </c>
      <c r="AC117" s="25">
        <f t="shared" si="31"/>
        <v>-1.495E-3</v>
      </c>
    </row>
    <row r="118" spans="1:29" s="15" customFormat="1">
      <c r="A118" s="18">
        <v>366</v>
      </c>
      <c r="B118" s="25">
        <v>-9.0000000000000006E-5</v>
      </c>
      <c r="C118" s="25">
        <v>3.3050000000000003E-2</v>
      </c>
      <c r="D118" s="25">
        <f t="shared" si="16"/>
        <v>3.4645000000000002E-2</v>
      </c>
      <c r="E118" s="25"/>
      <c r="F118" s="25">
        <f t="shared" si="17"/>
        <v>2.4700655000000002E-2</v>
      </c>
      <c r="G118" s="25">
        <f t="shared" si="18"/>
        <v>0.56885608465000004</v>
      </c>
      <c r="H118" s="25">
        <v>3.5839999999999997E-2</v>
      </c>
      <c r="I118" s="25">
        <f t="shared" si="19"/>
        <v>3.7434999999999996E-2</v>
      </c>
      <c r="J118" s="25"/>
      <c r="K118" s="25">
        <f t="shared" si="20"/>
        <v>2.6990174999999998E-2</v>
      </c>
      <c r="L118" s="25">
        <f t="shared" si="21"/>
        <v>0.62158373025000002</v>
      </c>
      <c r="M118" s="25">
        <v>1.6420000000000001E-2</v>
      </c>
      <c r="N118" s="25">
        <f t="shared" si="22"/>
        <v>1.8015E-2</v>
      </c>
      <c r="O118" s="25"/>
      <c r="P118" s="25">
        <f t="shared" si="23"/>
        <v>1.4185255000000001E-2</v>
      </c>
      <c r="Q118" s="25">
        <f t="shared" si="24"/>
        <v>0.32668642265000003</v>
      </c>
      <c r="R118" s="25">
        <v>1.6289999999999999E-2</v>
      </c>
      <c r="S118" s="25">
        <f t="shared" si="25"/>
        <v>1.7884999999999998E-2</v>
      </c>
      <c r="T118" s="25"/>
      <c r="U118" s="25">
        <f t="shared" si="26"/>
        <v>1.3184254999999999E-2</v>
      </c>
      <c r="V118" s="25">
        <f t="shared" si="27"/>
        <v>0.30363339265</v>
      </c>
      <c r="W118" s="25">
        <v>4.5030000000000001E-2</v>
      </c>
      <c r="X118" s="25">
        <f t="shared" si="28"/>
        <v>4.6625E-2</v>
      </c>
      <c r="Y118" s="25"/>
      <c r="Z118" s="25">
        <f t="shared" si="29"/>
        <v>2.9713554999999999E-2</v>
      </c>
      <c r="AA118" s="25">
        <f t="shared" si="30"/>
        <v>0.68430317164999999</v>
      </c>
      <c r="AB118" s="25">
        <v>-3.0999999999999999E-3</v>
      </c>
      <c r="AC118" s="25">
        <f t="shared" si="31"/>
        <v>-1.5949999999999998E-3</v>
      </c>
    </row>
    <row r="119" spans="1:29" s="15" customFormat="1">
      <c r="A119" s="18">
        <v>367</v>
      </c>
      <c r="B119" s="25">
        <v>-4.0000000000000003E-5</v>
      </c>
      <c r="C119" s="25">
        <v>3.2919999999999998E-2</v>
      </c>
      <c r="D119" s="25">
        <f t="shared" si="16"/>
        <v>3.449E-2</v>
      </c>
      <c r="E119" s="25"/>
      <c r="F119" s="25">
        <f t="shared" si="17"/>
        <v>2.4545655E-2</v>
      </c>
      <c r="G119" s="25">
        <f t="shared" si="18"/>
        <v>0.56528643465000006</v>
      </c>
      <c r="H119" s="25">
        <v>3.551E-2</v>
      </c>
      <c r="I119" s="25">
        <f t="shared" si="19"/>
        <v>3.7080000000000002E-2</v>
      </c>
      <c r="J119" s="25"/>
      <c r="K119" s="25">
        <f t="shared" si="20"/>
        <v>2.6635175000000004E-2</v>
      </c>
      <c r="L119" s="25">
        <f t="shared" si="21"/>
        <v>0.61340808025000015</v>
      </c>
      <c r="M119" s="25">
        <v>1.6150000000000001E-2</v>
      </c>
      <c r="N119" s="25">
        <f t="shared" si="22"/>
        <v>1.772E-2</v>
      </c>
      <c r="O119" s="25"/>
      <c r="P119" s="25">
        <f t="shared" si="23"/>
        <v>1.3890255000000001E-2</v>
      </c>
      <c r="Q119" s="25">
        <f t="shared" si="24"/>
        <v>0.31989257265000004</v>
      </c>
      <c r="R119" s="25">
        <v>1.627E-2</v>
      </c>
      <c r="S119" s="25">
        <f t="shared" si="25"/>
        <v>1.7839999999999998E-2</v>
      </c>
      <c r="T119" s="25"/>
      <c r="U119" s="25">
        <f t="shared" si="26"/>
        <v>1.3139254999999999E-2</v>
      </c>
      <c r="V119" s="25">
        <f t="shared" si="27"/>
        <v>0.30259704264999998</v>
      </c>
      <c r="W119" s="25">
        <v>4.4729999999999999E-2</v>
      </c>
      <c r="X119" s="25">
        <f t="shared" si="28"/>
        <v>4.6300000000000001E-2</v>
      </c>
      <c r="Y119" s="25"/>
      <c r="Z119" s="25">
        <f t="shared" si="29"/>
        <v>2.9388555E-2</v>
      </c>
      <c r="AA119" s="25">
        <f t="shared" si="30"/>
        <v>0.67681842165000006</v>
      </c>
      <c r="AB119" s="25">
        <v>-3.0999999999999999E-3</v>
      </c>
      <c r="AC119" s="25">
        <f t="shared" si="31"/>
        <v>-1.57E-3</v>
      </c>
    </row>
    <row r="120" spans="1:29" s="15" customFormat="1">
      <c r="A120" s="18">
        <v>368</v>
      </c>
      <c r="B120" s="25">
        <v>1.4999999999999999E-4</v>
      </c>
      <c r="C120" s="25">
        <v>3.2439999999999997E-2</v>
      </c>
      <c r="D120" s="25">
        <f t="shared" si="16"/>
        <v>3.3879999999999993E-2</v>
      </c>
      <c r="E120" s="25"/>
      <c r="F120" s="25">
        <f t="shared" si="17"/>
        <v>2.3935654999999993E-2</v>
      </c>
      <c r="G120" s="25">
        <f t="shared" si="18"/>
        <v>0.55123813464999982</v>
      </c>
      <c r="H120" s="25">
        <v>3.526E-2</v>
      </c>
      <c r="I120" s="25">
        <f t="shared" si="19"/>
        <v>3.6699999999999997E-2</v>
      </c>
      <c r="J120" s="25"/>
      <c r="K120" s="25">
        <f t="shared" si="20"/>
        <v>2.6255174999999999E-2</v>
      </c>
      <c r="L120" s="25">
        <f t="shared" si="21"/>
        <v>0.60465668024999997</v>
      </c>
      <c r="M120" s="25">
        <v>1.592E-2</v>
      </c>
      <c r="N120" s="25">
        <f t="shared" si="22"/>
        <v>1.736E-2</v>
      </c>
      <c r="O120" s="25"/>
      <c r="P120" s="25">
        <f t="shared" si="23"/>
        <v>1.3530255000000001E-2</v>
      </c>
      <c r="Q120" s="25">
        <f t="shared" si="24"/>
        <v>0.31160177265000005</v>
      </c>
      <c r="R120" s="25">
        <v>1.5869999999999999E-2</v>
      </c>
      <c r="S120" s="25">
        <f t="shared" si="25"/>
        <v>1.7309999999999999E-2</v>
      </c>
      <c r="T120" s="25"/>
      <c r="U120" s="25">
        <f t="shared" si="26"/>
        <v>1.2609255E-2</v>
      </c>
      <c r="V120" s="25">
        <f t="shared" si="27"/>
        <v>0.29039114264999999</v>
      </c>
      <c r="W120" s="25">
        <v>4.4290000000000003E-2</v>
      </c>
      <c r="X120" s="25">
        <f t="shared" si="28"/>
        <v>4.573E-2</v>
      </c>
      <c r="Y120" s="25"/>
      <c r="Z120" s="25">
        <f t="shared" si="29"/>
        <v>2.8818554999999999E-2</v>
      </c>
      <c r="AA120" s="25">
        <f t="shared" si="30"/>
        <v>0.66369132165</v>
      </c>
      <c r="AB120" s="25">
        <v>-3.0300000000000001E-3</v>
      </c>
      <c r="AC120" s="25">
        <f t="shared" si="31"/>
        <v>-1.4400000000000001E-3</v>
      </c>
    </row>
    <row r="121" spans="1:29" s="15" customFormat="1">
      <c r="A121" s="18">
        <v>369</v>
      </c>
      <c r="B121" s="25">
        <v>-3.0000000000000001E-5</v>
      </c>
      <c r="C121" s="25">
        <v>3.2320000000000002E-2</v>
      </c>
      <c r="D121" s="25">
        <f t="shared" si="16"/>
        <v>3.3850000000000005E-2</v>
      </c>
      <c r="E121" s="25"/>
      <c r="F121" s="25">
        <f t="shared" si="17"/>
        <v>2.3905655000000005E-2</v>
      </c>
      <c r="G121" s="25">
        <f t="shared" si="18"/>
        <v>0.55054723465000011</v>
      </c>
      <c r="H121" s="25">
        <v>3.5049999999999998E-2</v>
      </c>
      <c r="I121" s="25">
        <f t="shared" si="19"/>
        <v>3.6580000000000001E-2</v>
      </c>
      <c r="J121" s="25"/>
      <c r="K121" s="25">
        <f t="shared" si="20"/>
        <v>2.6135175000000004E-2</v>
      </c>
      <c r="L121" s="25">
        <f t="shared" si="21"/>
        <v>0.6018930802500001</v>
      </c>
      <c r="M121" s="25">
        <v>1.585E-2</v>
      </c>
      <c r="N121" s="25">
        <f t="shared" si="22"/>
        <v>1.738E-2</v>
      </c>
      <c r="O121" s="25"/>
      <c r="P121" s="25">
        <f t="shared" si="23"/>
        <v>1.3550255000000001E-2</v>
      </c>
      <c r="Q121" s="25">
        <f t="shared" si="24"/>
        <v>0.31206237265000003</v>
      </c>
      <c r="R121" s="25">
        <v>1.6029999999999999E-2</v>
      </c>
      <c r="S121" s="25">
        <f t="shared" si="25"/>
        <v>1.7559999999999999E-2</v>
      </c>
      <c r="T121" s="25"/>
      <c r="U121" s="25">
        <f t="shared" si="26"/>
        <v>1.2859255E-2</v>
      </c>
      <c r="V121" s="25">
        <f t="shared" si="27"/>
        <v>0.29614864265000002</v>
      </c>
      <c r="W121" s="25">
        <v>4.4240000000000002E-2</v>
      </c>
      <c r="X121" s="25">
        <f t="shared" si="28"/>
        <v>4.5770000000000005E-2</v>
      </c>
      <c r="Y121" s="25"/>
      <c r="Z121" s="25">
        <f t="shared" si="29"/>
        <v>2.8858555000000004E-2</v>
      </c>
      <c r="AA121" s="25">
        <f t="shared" si="30"/>
        <v>0.66461252165000018</v>
      </c>
      <c r="AB121" s="25">
        <v>-3.0300000000000001E-3</v>
      </c>
      <c r="AC121" s="25">
        <f t="shared" si="31"/>
        <v>-1.5300000000000001E-3</v>
      </c>
    </row>
    <row r="122" spans="1:29" s="15" customFormat="1">
      <c r="A122" s="18">
        <v>370</v>
      </c>
      <c r="B122" s="25">
        <v>0</v>
      </c>
      <c r="C122" s="25">
        <v>3.1910000000000001E-2</v>
      </c>
      <c r="D122" s="25">
        <f t="shared" si="16"/>
        <v>3.3450000000000001E-2</v>
      </c>
      <c r="E122" s="25"/>
      <c r="F122" s="25">
        <f t="shared" si="17"/>
        <v>2.3505655E-2</v>
      </c>
      <c r="G122" s="25">
        <f t="shared" si="18"/>
        <v>0.54133523465</v>
      </c>
      <c r="H122" s="25">
        <v>3.465E-2</v>
      </c>
      <c r="I122" s="25">
        <f t="shared" si="19"/>
        <v>3.619E-2</v>
      </c>
      <c r="J122" s="25"/>
      <c r="K122" s="25">
        <f t="shared" si="20"/>
        <v>2.5745175000000002E-2</v>
      </c>
      <c r="L122" s="25">
        <f t="shared" si="21"/>
        <v>0.59291138025000012</v>
      </c>
      <c r="M122" s="25">
        <v>1.5709999999999998E-2</v>
      </c>
      <c r="N122" s="25">
        <f t="shared" si="22"/>
        <v>1.7249999999999998E-2</v>
      </c>
      <c r="O122" s="25"/>
      <c r="P122" s="25">
        <f t="shared" si="23"/>
        <v>1.3420254999999999E-2</v>
      </c>
      <c r="Q122" s="25">
        <f t="shared" si="24"/>
        <v>0.30906847264999998</v>
      </c>
      <c r="R122" s="25">
        <v>1.559E-2</v>
      </c>
      <c r="S122" s="25">
        <f t="shared" si="25"/>
        <v>1.7129999999999999E-2</v>
      </c>
      <c r="T122" s="25"/>
      <c r="U122" s="25">
        <f t="shared" si="26"/>
        <v>1.2429255E-2</v>
      </c>
      <c r="V122" s="25">
        <f t="shared" si="27"/>
        <v>0.28624574265000002</v>
      </c>
      <c r="W122" s="25">
        <v>4.3810000000000002E-2</v>
      </c>
      <c r="X122" s="25">
        <f t="shared" si="28"/>
        <v>4.5350000000000001E-2</v>
      </c>
      <c r="Y122" s="25"/>
      <c r="Z122" s="25">
        <f t="shared" si="29"/>
        <v>2.8438555000000001E-2</v>
      </c>
      <c r="AA122" s="25">
        <f t="shared" si="30"/>
        <v>0.65493992165000003</v>
      </c>
      <c r="AB122" s="25">
        <v>-3.0799999999999998E-3</v>
      </c>
      <c r="AC122" s="25">
        <f t="shared" si="31"/>
        <v>-1.5399999999999999E-3</v>
      </c>
    </row>
    <row r="123" spans="1:29" s="15" customFormat="1">
      <c r="A123" s="18">
        <v>371</v>
      </c>
      <c r="B123" s="25">
        <v>-1.2E-4</v>
      </c>
      <c r="C123" s="25">
        <v>3.2059999999999998E-2</v>
      </c>
      <c r="D123" s="25">
        <f t="shared" si="16"/>
        <v>3.3645000000000001E-2</v>
      </c>
      <c r="E123" s="25"/>
      <c r="F123" s="25">
        <f t="shared" si="17"/>
        <v>2.3700655000000001E-2</v>
      </c>
      <c r="G123" s="25">
        <f t="shared" si="18"/>
        <v>0.54582608465000004</v>
      </c>
      <c r="H123" s="25">
        <v>3.4599999999999999E-2</v>
      </c>
      <c r="I123" s="25">
        <f t="shared" si="19"/>
        <v>3.6185000000000002E-2</v>
      </c>
      <c r="J123" s="25"/>
      <c r="K123" s="25">
        <f t="shared" si="20"/>
        <v>2.5740175000000004E-2</v>
      </c>
      <c r="L123" s="25">
        <f t="shared" si="21"/>
        <v>0.59279623025000017</v>
      </c>
      <c r="M123" s="25">
        <v>1.5709999999999998E-2</v>
      </c>
      <c r="N123" s="25">
        <f t="shared" si="22"/>
        <v>1.7294999999999998E-2</v>
      </c>
      <c r="O123" s="25"/>
      <c r="P123" s="25">
        <f t="shared" si="23"/>
        <v>1.3465254999999999E-2</v>
      </c>
      <c r="Q123" s="25">
        <f t="shared" si="24"/>
        <v>0.31010482265</v>
      </c>
      <c r="R123" s="25">
        <v>1.575E-2</v>
      </c>
      <c r="S123" s="25">
        <f t="shared" si="25"/>
        <v>1.7335E-2</v>
      </c>
      <c r="T123" s="25"/>
      <c r="U123" s="25">
        <f t="shared" si="26"/>
        <v>1.2634255E-2</v>
      </c>
      <c r="V123" s="25">
        <f t="shared" si="27"/>
        <v>0.29096689265000003</v>
      </c>
      <c r="W123" s="25">
        <v>4.3810000000000002E-2</v>
      </c>
      <c r="X123" s="25">
        <f t="shared" si="28"/>
        <v>4.5395000000000005E-2</v>
      </c>
      <c r="Y123" s="25"/>
      <c r="Z123" s="25">
        <f t="shared" si="29"/>
        <v>2.8483555000000004E-2</v>
      </c>
      <c r="AA123" s="25">
        <f t="shared" si="30"/>
        <v>0.65597627165000016</v>
      </c>
      <c r="AB123" s="25">
        <v>-3.0500000000000002E-3</v>
      </c>
      <c r="AC123" s="25">
        <f t="shared" si="31"/>
        <v>-1.585E-3</v>
      </c>
    </row>
    <row r="124" spans="1:29" s="15" customFormat="1">
      <c r="A124" s="18">
        <v>372</v>
      </c>
      <c r="B124" s="25">
        <v>-2.0000000000000002E-5</v>
      </c>
      <c r="C124" s="25">
        <v>3.1289999999999998E-2</v>
      </c>
      <c r="D124" s="25">
        <f t="shared" si="16"/>
        <v>3.2809999999999999E-2</v>
      </c>
      <c r="E124" s="25"/>
      <c r="F124" s="25">
        <f t="shared" si="17"/>
        <v>2.2865654999999999E-2</v>
      </c>
      <c r="G124" s="25">
        <f t="shared" si="18"/>
        <v>0.52659603465000004</v>
      </c>
      <c r="H124" s="25">
        <v>3.3989999999999999E-2</v>
      </c>
      <c r="I124" s="25">
        <f t="shared" si="19"/>
        <v>3.551E-2</v>
      </c>
      <c r="J124" s="25"/>
      <c r="K124" s="25">
        <f t="shared" si="20"/>
        <v>2.5065175000000002E-2</v>
      </c>
      <c r="L124" s="25">
        <f t="shared" si="21"/>
        <v>0.5772509802500001</v>
      </c>
      <c r="M124" s="25">
        <v>1.5310000000000001E-2</v>
      </c>
      <c r="N124" s="25">
        <f t="shared" si="22"/>
        <v>1.6830000000000001E-2</v>
      </c>
      <c r="O124" s="25"/>
      <c r="P124" s="25">
        <f t="shared" si="23"/>
        <v>1.3000255000000002E-2</v>
      </c>
      <c r="Q124" s="25">
        <f t="shared" si="24"/>
        <v>0.29939587265000006</v>
      </c>
      <c r="R124" s="25">
        <v>1.506E-2</v>
      </c>
      <c r="S124" s="25">
        <f t="shared" si="25"/>
        <v>1.6580000000000001E-2</v>
      </c>
      <c r="T124" s="25"/>
      <c r="U124" s="25">
        <f t="shared" si="26"/>
        <v>1.1879255000000002E-2</v>
      </c>
      <c r="V124" s="25">
        <f t="shared" si="27"/>
        <v>0.27357924265000005</v>
      </c>
      <c r="W124" s="25">
        <v>4.3060000000000001E-2</v>
      </c>
      <c r="X124" s="25">
        <f t="shared" si="28"/>
        <v>4.4580000000000002E-2</v>
      </c>
      <c r="Y124" s="25"/>
      <c r="Z124" s="25">
        <f t="shared" si="29"/>
        <v>2.7668555000000001E-2</v>
      </c>
      <c r="AA124" s="25">
        <f t="shared" si="30"/>
        <v>0.63720682165000009</v>
      </c>
      <c r="AB124" s="25">
        <v>-3.0200000000000001E-3</v>
      </c>
      <c r="AC124" s="25">
        <f t="shared" si="31"/>
        <v>-1.5200000000000001E-3</v>
      </c>
    </row>
    <row r="125" spans="1:29" s="15" customFormat="1">
      <c r="A125" s="18">
        <v>373</v>
      </c>
      <c r="B125" s="25">
        <v>-2.0000000000000002E-5</v>
      </c>
      <c r="C125" s="25">
        <v>3.1629999999999998E-2</v>
      </c>
      <c r="D125" s="25">
        <f t="shared" si="16"/>
        <v>3.3189999999999997E-2</v>
      </c>
      <c r="E125" s="25"/>
      <c r="F125" s="25">
        <f t="shared" si="17"/>
        <v>2.3245654999999997E-2</v>
      </c>
      <c r="G125" s="25">
        <f t="shared" si="18"/>
        <v>0.53534743465000001</v>
      </c>
      <c r="H125" s="25">
        <v>3.4099999999999998E-2</v>
      </c>
      <c r="I125" s="25">
        <f t="shared" si="19"/>
        <v>3.5659999999999997E-2</v>
      </c>
      <c r="J125" s="25"/>
      <c r="K125" s="25">
        <f t="shared" si="20"/>
        <v>2.5215174999999999E-2</v>
      </c>
      <c r="L125" s="25">
        <f t="shared" si="21"/>
        <v>0.58070548025000002</v>
      </c>
      <c r="M125" s="25">
        <v>1.532E-2</v>
      </c>
      <c r="N125" s="25">
        <f t="shared" si="22"/>
        <v>1.6879999999999999E-2</v>
      </c>
      <c r="O125" s="25"/>
      <c r="P125" s="25">
        <f t="shared" si="23"/>
        <v>1.3050255E-2</v>
      </c>
      <c r="Q125" s="25">
        <f t="shared" si="24"/>
        <v>0.30054737265000003</v>
      </c>
      <c r="R125" s="25">
        <v>1.554E-2</v>
      </c>
      <c r="S125" s="25">
        <f t="shared" si="25"/>
        <v>1.7100000000000001E-2</v>
      </c>
      <c r="T125" s="25"/>
      <c r="U125" s="25">
        <f t="shared" si="26"/>
        <v>1.2399255000000001E-2</v>
      </c>
      <c r="V125" s="25">
        <f t="shared" si="27"/>
        <v>0.28555484265000003</v>
      </c>
      <c r="W125" s="25">
        <v>4.3249999999999997E-2</v>
      </c>
      <c r="X125" s="25">
        <f t="shared" si="28"/>
        <v>4.4809999999999996E-2</v>
      </c>
      <c r="Y125" s="25"/>
      <c r="Z125" s="25">
        <f t="shared" si="29"/>
        <v>2.7898554999999995E-2</v>
      </c>
      <c r="AA125" s="25">
        <f t="shared" si="30"/>
        <v>0.64250372164999991</v>
      </c>
      <c r="AB125" s="25">
        <v>-3.0999999999999999E-3</v>
      </c>
      <c r="AC125" s="25">
        <f t="shared" si="31"/>
        <v>-1.56E-3</v>
      </c>
    </row>
    <row r="126" spans="1:29" s="15" customFormat="1">
      <c r="A126" s="18">
        <v>374</v>
      </c>
      <c r="B126" s="25">
        <v>1.2999999999999999E-4</v>
      </c>
      <c r="C126" s="25">
        <v>3.0710000000000001E-2</v>
      </c>
      <c r="D126" s="25">
        <f t="shared" si="16"/>
        <v>3.2149999999999998E-2</v>
      </c>
      <c r="E126" s="25"/>
      <c r="F126" s="25">
        <f t="shared" si="17"/>
        <v>2.2205654999999998E-2</v>
      </c>
      <c r="G126" s="25">
        <f t="shared" si="18"/>
        <v>0.51139623464999995</v>
      </c>
      <c r="H126" s="25">
        <v>3.3689999999999998E-2</v>
      </c>
      <c r="I126" s="25">
        <f t="shared" si="19"/>
        <v>3.5129999999999995E-2</v>
      </c>
      <c r="J126" s="25"/>
      <c r="K126" s="25">
        <f t="shared" si="20"/>
        <v>2.4685174999999997E-2</v>
      </c>
      <c r="L126" s="25">
        <f t="shared" si="21"/>
        <v>0.56849958024999991</v>
      </c>
      <c r="M126" s="25">
        <v>1.5089999999999999E-2</v>
      </c>
      <c r="N126" s="25">
        <f t="shared" si="22"/>
        <v>1.653E-2</v>
      </c>
      <c r="O126" s="25"/>
      <c r="P126" s="25">
        <f t="shared" si="23"/>
        <v>1.2700255000000001E-2</v>
      </c>
      <c r="Q126" s="25">
        <f t="shared" si="24"/>
        <v>0.29248687265000001</v>
      </c>
      <c r="R126" s="25">
        <v>1.478E-2</v>
      </c>
      <c r="S126" s="25">
        <f t="shared" si="25"/>
        <v>1.6219999999999998E-2</v>
      </c>
      <c r="T126" s="25"/>
      <c r="U126" s="25">
        <f t="shared" si="26"/>
        <v>1.1519254999999999E-2</v>
      </c>
      <c r="V126" s="25">
        <f t="shared" si="27"/>
        <v>0.26528844265000001</v>
      </c>
      <c r="W126" s="25">
        <v>4.2610000000000002E-2</v>
      </c>
      <c r="X126" s="25">
        <f t="shared" si="28"/>
        <v>4.4049999999999999E-2</v>
      </c>
      <c r="Y126" s="25"/>
      <c r="Z126" s="25">
        <f t="shared" si="29"/>
        <v>2.7138554999999998E-2</v>
      </c>
      <c r="AA126" s="25">
        <f t="shared" si="30"/>
        <v>0.62500092164999999</v>
      </c>
      <c r="AB126" s="25">
        <v>-3.0100000000000001E-3</v>
      </c>
      <c r="AC126" s="25">
        <f t="shared" si="31"/>
        <v>-1.4400000000000001E-3</v>
      </c>
    </row>
    <row r="127" spans="1:29" s="15" customFormat="1">
      <c r="A127" s="18">
        <v>375</v>
      </c>
      <c r="B127" s="25">
        <v>-4.0000000000000003E-5</v>
      </c>
      <c r="C127" s="25">
        <v>3.124E-2</v>
      </c>
      <c r="D127" s="25">
        <f t="shared" si="16"/>
        <v>3.2730000000000002E-2</v>
      </c>
      <c r="E127" s="25"/>
      <c r="F127" s="25">
        <f t="shared" si="17"/>
        <v>2.2785655000000002E-2</v>
      </c>
      <c r="G127" s="25">
        <f t="shared" si="18"/>
        <v>0.52475363465000002</v>
      </c>
      <c r="H127" s="25">
        <v>3.3689999999999998E-2</v>
      </c>
      <c r="I127" s="25">
        <f t="shared" si="19"/>
        <v>3.5179999999999996E-2</v>
      </c>
      <c r="J127" s="25"/>
      <c r="K127" s="25">
        <f t="shared" si="20"/>
        <v>2.4735174999999998E-2</v>
      </c>
      <c r="L127" s="25">
        <f t="shared" si="21"/>
        <v>0.56965108025</v>
      </c>
      <c r="M127" s="25">
        <v>1.499E-2</v>
      </c>
      <c r="N127" s="25">
        <f t="shared" si="22"/>
        <v>1.6480000000000002E-2</v>
      </c>
      <c r="O127" s="25"/>
      <c r="P127" s="25">
        <f t="shared" si="23"/>
        <v>1.2650255000000003E-2</v>
      </c>
      <c r="Q127" s="25">
        <f t="shared" si="24"/>
        <v>0.29133537265000009</v>
      </c>
      <c r="R127" s="25">
        <v>1.523E-2</v>
      </c>
      <c r="S127" s="25">
        <f t="shared" si="25"/>
        <v>1.6719999999999999E-2</v>
      </c>
      <c r="T127" s="25"/>
      <c r="U127" s="25">
        <f t="shared" si="26"/>
        <v>1.2019255E-2</v>
      </c>
      <c r="V127" s="25">
        <f t="shared" si="27"/>
        <v>0.27680344265000001</v>
      </c>
      <c r="W127" s="25">
        <v>4.2729999999999997E-2</v>
      </c>
      <c r="X127" s="25">
        <f t="shared" si="28"/>
        <v>4.4219999999999995E-2</v>
      </c>
      <c r="Y127" s="25"/>
      <c r="Z127" s="25">
        <f t="shared" si="29"/>
        <v>2.7308554999999995E-2</v>
      </c>
      <c r="AA127" s="25">
        <f t="shared" si="30"/>
        <v>0.62891602164999993</v>
      </c>
      <c r="AB127" s="25">
        <v>-2.9399999999999999E-3</v>
      </c>
      <c r="AC127" s="25">
        <f t="shared" si="31"/>
        <v>-1.49E-3</v>
      </c>
    </row>
    <row r="128" spans="1:29" s="15" customFormat="1">
      <c r="A128" s="18">
        <v>376</v>
      </c>
      <c r="B128" s="25">
        <v>-1.0000000000000001E-5</v>
      </c>
      <c r="C128" s="25">
        <v>3.006E-2</v>
      </c>
      <c r="D128" s="25">
        <f t="shared" si="16"/>
        <v>3.1675000000000002E-2</v>
      </c>
      <c r="E128" s="25"/>
      <c r="F128" s="25">
        <f t="shared" si="17"/>
        <v>2.1730655000000001E-2</v>
      </c>
      <c r="G128" s="25">
        <f t="shared" si="18"/>
        <v>0.5004569846500001</v>
      </c>
      <c r="H128" s="25">
        <v>3.2989999999999998E-2</v>
      </c>
      <c r="I128" s="25">
        <f t="shared" si="19"/>
        <v>3.4604999999999997E-2</v>
      </c>
      <c r="J128" s="25"/>
      <c r="K128" s="25">
        <f t="shared" si="20"/>
        <v>2.4160174999999999E-2</v>
      </c>
      <c r="L128" s="25">
        <f t="shared" si="21"/>
        <v>0.55640883024999999</v>
      </c>
      <c r="M128" s="25">
        <v>1.491E-2</v>
      </c>
      <c r="N128" s="25">
        <f t="shared" si="22"/>
        <v>1.6524999999999998E-2</v>
      </c>
      <c r="O128" s="25"/>
      <c r="P128" s="25">
        <f t="shared" si="23"/>
        <v>1.2695254999999999E-2</v>
      </c>
      <c r="Q128" s="25">
        <f t="shared" si="24"/>
        <v>0.29237172265</v>
      </c>
      <c r="R128" s="25">
        <v>1.4420000000000001E-2</v>
      </c>
      <c r="S128" s="25">
        <f t="shared" si="25"/>
        <v>1.6035000000000001E-2</v>
      </c>
      <c r="T128" s="25"/>
      <c r="U128" s="25">
        <f t="shared" si="26"/>
        <v>1.1334255000000001E-2</v>
      </c>
      <c r="V128" s="25">
        <f t="shared" si="27"/>
        <v>0.26102789265000004</v>
      </c>
      <c r="W128" s="25">
        <v>4.2029999999999998E-2</v>
      </c>
      <c r="X128" s="25">
        <f t="shared" si="28"/>
        <v>4.3644999999999996E-2</v>
      </c>
      <c r="Y128" s="25"/>
      <c r="Z128" s="25">
        <f t="shared" si="29"/>
        <v>2.6733554999999996E-2</v>
      </c>
      <c r="AA128" s="25">
        <f t="shared" si="30"/>
        <v>0.61567377164999992</v>
      </c>
      <c r="AB128" s="25">
        <v>-3.2200000000000002E-3</v>
      </c>
      <c r="AC128" s="25">
        <f t="shared" si="31"/>
        <v>-1.6150000000000001E-3</v>
      </c>
    </row>
    <row r="129" spans="1:29" s="15" customFormat="1">
      <c r="A129" s="18">
        <v>377</v>
      </c>
      <c r="B129" s="25">
        <v>-1.3999999999999999E-4</v>
      </c>
      <c r="C129" s="25">
        <v>3.1019999999999999E-2</v>
      </c>
      <c r="D129" s="25">
        <f t="shared" si="16"/>
        <v>3.2594999999999999E-2</v>
      </c>
      <c r="E129" s="25"/>
      <c r="F129" s="25">
        <f t="shared" si="17"/>
        <v>2.2650654999999999E-2</v>
      </c>
      <c r="G129" s="25">
        <f t="shared" si="18"/>
        <v>0.52164458464999997</v>
      </c>
      <c r="H129" s="25">
        <v>3.3329999999999999E-2</v>
      </c>
      <c r="I129" s="25">
        <f t="shared" si="19"/>
        <v>3.4904999999999999E-2</v>
      </c>
      <c r="J129" s="25"/>
      <c r="K129" s="25">
        <f t="shared" si="20"/>
        <v>2.4460175000000001E-2</v>
      </c>
      <c r="L129" s="25">
        <f t="shared" si="21"/>
        <v>0.56331783025000004</v>
      </c>
      <c r="M129" s="25">
        <v>1.4880000000000001E-2</v>
      </c>
      <c r="N129" s="25">
        <f t="shared" si="22"/>
        <v>1.6455000000000001E-2</v>
      </c>
      <c r="O129" s="25"/>
      <c r="P129" s="25">
        <f t="shared" si="23"/>
        <v>1.2625255000000002E-2</v>
      </c>
      <c r="Q129" s="25">
        <f t="shared" si="24"/>
        <v>0.29075962265000005</v>
      </c>
      <c r="R129" s="25">
        <v>1.5259999999999999E-2</v>
      </c>
      <c r="S129" s="25">
        <f t="shared" si="25"/>
        <v>1.6834999999999999E-2</v>
      </c>
      <c r="T129" s="25"/>
      <c r="U129" s="25">
        <f t="shared" si="26"/>
        <v>1.2134255E-2</v>
      </c>
      <c r="V129" s="25">
        <f t="shared" si="27"/>
        <v>0.27945189265000003</v>
      </c>
      <c r="W129" s="25">
        <v>4.2720000000000001E-2</v>
      </c>
      <c r="X129" s="25">
        <f t="shared" si="28"/>
        <v>4.4295000000000001E-2</v>
      </c>
      <c r="Y129" s="25"/>
      <c r="Z129" s="25">
        <f t="shared" si="29"/>
        <v>2.7383555E-2</v>
      </c>
      <c r="AA129" s="25">
        <f t="shared" si="30"/>
        <v>0.63064327165</v>
      </c>
      <c r="AB129" s="25">
        <v>-3.0100000000000001E-3</v>
      </c>
      <c r="AC129" s="25">
        <f t="shared" si="31"/>
        <v>-1.575E-3</v>
      </c>
    </row>
    <row r="130" spans="1:29" s="15" customFormat="1">
      <c r="A130" s="18">
        <v>378</v>
      </c>
      <c r="B130" s="25">
        <v>-1.0000000000000001E-5</v>
      </c>
      <c r="C130" s="25">
        <v>2.9190000000000001E-2</v>
      </c>
      <c r="D130" s="25">
        <f t="shared" si="16"/>
        <v>3.0759999999999999E-2</v>
      </c>
      <c r="E130" s="25"/>
      <c r="F130" s="25">
        <f t="shared" si="17"/>
        <v>2.0815654999999999E-2</v>
      </c>
      <c r="G130" s="25">
        <f t="shared" si="18"/>
        <v>0.47938453464999997</v>
      </c>
      <c r="H130" s="25">
        <v>3.2309999999999998E-2</v>
      </c>
      <c r="I130" s="25">
        <f t="shared" si="19"/>
        <v>3.388E-2</v>
      </c>
      <c r="J130" s="25"/>
      <c r="K130" s="25">
        <f t="shared" si="20"/>
        <v>2.3435175000000003E-2</v>
      </c>
      <c r="L130" s="25">
        <f t="shared" si="21"/>
        <v>0.53971208025000006</v>
      </c>
      <c r="M130" s="25">
        <v>1.4120000000000001E-2</v>
      </c>
      <c r="N130" s="25">
        <f t="shared" si="22"/>
        <v>1.5689999999999999E-2</v>
      </c>
      <c r="O130" s="25"/>
      <c r="P130" s="25">
        <f t="shared" si="23"/>
        <v>1.1860255E-2</v>
      </c>
      <c r="Q130" s="25">
        <f t="shared" si="24"/>
        <v>0.27314167265</v>
      </c>
      <c r="R130" s="25">
        <v>1.391E-2</v>
      </c>
      <c r="S130" s="25">
        <f t="shared" si="25"/>
        <v>1.5480000000000001E-2</v>
      </c>
      <c r="T130" s="25"/>
      <c r="U130" s="25">
        <f t="shared" si="26"/>
        <v>1.0779255000000001E-2</v>
      </c>
      <c r="V130" s="25">
        <f t="shared" si="27"/>
        <v>0.24824624265000006</v>
      </c>
      <c r="W130" s="25">
        <v>4.1110000000000001E-2</v>
      </c>
      <c r="X130" s="25">
        <f t="shared" si="28"/>
        <v>4.2680000000000003E-2</v>
      </c>
      <c r="Y130" s="25"/>
      <c r="Z130" s="25">
        <f t="shared" si="29"/>
        <v>2.5768555000000002E-2</v>
      </c>
      <c r="AA130" s="25">
        <f t="shared" si="30"/>
        <v>0.59344982165000004</v>
      </c>
      <c r="AB130" s="25">
        <v>-3.13E-3</v>
      </c>
      <c r="AC130" s="25">
        <f t="shared" si="31"/>
        <v>-1.57E-3</v>
      </c>
    </row>
    <row r="131" spans="1:29" s="15" customFormat="1">
      <c r="A131" s="18">
        <v>379</v>
      </c>
      <c r="B131" s="25">
        <v>-5.0000000000000002E-5</v>
      </c>
      <c r="C131" s="25">
        <v>3.0630000000000001E-2</v>
      </c>
      <c r="D131" s="25">
        <f t="shared" ref="D131:D194" si="32">C131-AC131</f>
        <v>3.2145E-2</v>
      </c>
      <c r="E131" s="25"/>
      <c r="F131" s="25">
        <f t="shared" ref="F131:F194" si="33">D131-0.009944345</f>
        <v>2.2200655E-2</v>
      </c>
      <c r="G131" s="25">
        <f t="shared" ref="G131:G194" si="34">F131*23.03</f>
        <v>0.51128108465</v>
      </c>
      <c r="H131" s="25">
        <v>3.2870000000000003E-2</v>
      </c>
      <c r="I131" s="25">
        <f t="shared" ref="I131:I194" si="35">H131-AC131</f>
        <v>3.4385000000000006E-2</v>
      </c>
      <c r="J131" s="25"/>
      <c r="K131" s="25">
        <f t="shared" ref="K131:K194" si="36">I131-0.010444825</f>
        <v>2.3940175000000008E-2</v>
      </c>
      <c r="L131" s="25">
        <f t="shared" ref="L131:L194" si="37">K131*23.03</f>
        <v>0.55134223025000018</v>
      </c>
      <c r="M131" s="25">
        <v>1.455E-2</v>
      </c>
      <c r="N131" s="25">
        <f t="shared" ref="N131:N194" si="38">M131-AC131</f>
        <v>1.6064999999999999E-2</v>
      </c>
      <c r="O131" s="25"/>
      <c r="P131" s="25">
        <f t="shared" ref="P131:P194" si="39">N131-0.003829745</f>
        <v>1.2235255E-2</v>
      </c>
      <c r="Q131" s="25">
        <f t="shared" ref="Q131:Q194" si="40">P131*23.03</f>
        <v>0.28177792265000001</v>
      </c>
      <c r="R131" s="25">
        <v>1.506E-2</v>
      </c>
      <c r="S131" s="25">
        <f t="shared" ref="S131:S194" si="41">R131-AC131</f>
        <v>1.6574999999999999E-2</v>
      </c>
      <c r="T131" s="25"/>
      <c r="U131" s="25">
        <f t="shared" ref="U131:U194" si="42">S131-0.004700745</f>
        <v>1.1874255E-2</v>
      </c>
      <c r="V131" s="25">
        <f t="shared" ref="V131:V194" si="43">U131*23.03</f>
        <v>0.27346409265000005</v>
      </c>
      <c r="W131" s="25">
        <v>4.2160000000000003E-2</v>
      </c>
      <c r="X131" s="25">
        <f t="shared" ref="X131:X194" si="44">W131-AC131</f>
        <v>4.3675000000000005E-2</v>
      </c>
      <c r="Y131" s="25"/>
      <c r="Z131" s="25">
        <f t="shared" ref="Z131:Z194" si="45">X131-0.016911445</f>
        <v>2.6763555000000005E-2</v>
      </c>
      <c r="AA131" s="25">
        <f t="shared" ref="AA131:AA194" si="46">Z131*23.03</f>
        <v>0.6163646716500002</v>
      </c>
      <c r="AB131" s="25">
        <v>-2.98E-3</v>
      </c>
      <c r="AC131" s="25">
        <f t="shared" ref="AC131:AC194" si="47">(B131+AB131)/2</f>
        <v>-1.5150000000000001E-3</v>
      </c>
    </row>
    <row r="132" spans="1:29" s="15" customFormat="1">
      <c r="A132" s="18">
        <v>380</v>
      </c>
      <c r="B132" s="25">
        <v>-1.0000000000000001E-5</v>
      </c>
      <c r="C132" s="25">
        <v>2.862E-2</v>
      </c>
      <c r="D132" s="25">
        <f t="shared" si="32"/>
        <v>3.014E-2</v>
      </c>
      <c r="E132" s="25"/>
      <c r="F132" s="25">
        <f t="shared" si="33"/>
        <v>2.0195655E-2</v>
      </c>
      <c r="G132" s="25">
        <f t="shared" si="34"/>
        <v>0.46510593465</v>
      </c>
      <c r="H132" s="25">
        <v>3.1690000000000003E-2</v>
      </c>
      <c r="I132" s="25">
        <f t="shared" si="35"/>
        <v>3.3210000000000003E-2</v>
      </c>
      <c r="J132" s="25"/>
      <c r="K132" s="25">
        <f t="shared" si="36"/>
        <v>2.2765175000000006E-2</v>
      </c>
      <c r="L132" s="25">
        <f t="shared" si="37"/>
        <v>0.52428198025000017</v>
      </c>
      <c r="M132" s="25">
        <v>1.4160000000000001E-2</v>
      </c>
      <c r="N132" s="25">
        <f t="shared" si="38"/>
        <v>1.5679999999999999E-2</v>
      </c>
      <c r="O132" s="25"/>
      <c r="P132" s="25">
        <f t="shared" si="39"/>
        <v>1.1850255000000001E-2</v>
      </c>
      <c r="Q132" s="25">
        <f t="shared" si="40"/>
        <v>0.27291137265000004</v>
      </c>
      <c r="R132" s="25">
        <v>1.3259999999999999E-2</v>
      </c>
      <c r="S132" s="25">
        <f t="shared" si="41"/>
        <v>1.478E-2</v>
      </c>
      <c r="T132" s="25"/>
      <c r="U132" s="25">
        <f t="shared" si="42"/>
        <v>1.0079254999999999E-2</v>
      </c>
      <c r="V132" s="25">
        <f t="shared" si="43"/>
        <v>0.23212524264999998</v>
      </c>
      <c r="W132" s="25">
        <v>4.0370000000000003E-2</v>
      </c>
      <c r="X132" s="25">
        <f t="shared" si="44"/>
        <v>4.1890000000000004E-2</v>
      </c>
      <c r="Y132" s="25"/>
      <c r="Z132" s="25">
        <f t="shared" si="45"/>
        <v>2.4978555000000003E-2</v>
      </c>
      <c r="AA132" s="25">
        <f t="shared" si="46"/>
        <v>0.57525612165000006</v>
      </c>
      <c r="AB132" s="25">
        <v>-3.0300000000000001E-3</v>
      </c>
      <c r="AC132" s="25">
        <f t="shared" si="47"/>
        <v>-1.5200000000000001E-3</v>
      </c>
    </row>
    <row r="133" spans="1:29" s="15" customFormat="1">
      <c r="A133" s="18">
        <v>381</v>
      </c>
      <c r="B133" s="25">
        <v>1E-4</v>
      </c>
      <c r="C133" s="25">
        <v>3.0499999999999999E-2</v>
      </c>
      <c r="D133" s="25">
        <f t="shared" si="32"/>
        <v>3.1905000000000003E-2</v>
      </c>
      <c r="E133" s="25"/>
      <c r="F133" s="25">
        <f t="shared" si="33"/>
        <v>2.1960655000000003E-2</v>
      </c>
      <c r="G133" s="25">
        <f t="shared" si="34"/>
        <v>0.50575388465000004</v>
      </c>
      <c r="H133" s="25">
        <v>3.2680000000000001E-2</v>
      </c>
      <c r="I133" s="25">
        <f t="shared" si="35"/>
        <v>3.4085000000000004E-2</v>
      </c>
      <c r="J133" s="25"/>
      <c r="K133" s="25">
        <f t="shared" si="36"/>
        <v>2.3640175000000006E-2</v>
      </c>
      <c r="L133" s="25">
        <f t="shared" si="37"/>
        <v>0.54443323025000012</v>
      </c>
      <c r="M133" s="25">
        <v>1.486E-2</v>
      </c>
      <c r="N133" s="25">
        <f t="shared" si="38"/>
        <v>1.6265000000000002E-2</v>
      </c>
      <c r="O133" s="25"/>
      <c r="P133" s="25">
        <f t="shared" si="39"/>
        <v>1.2435255000000003E-2</v>
      </c>
      <c r="Q133" s="25">
        <f t="shared" si="40"/>
        <v>0.28638392265000007</v>
      </c>
      <c r="R133" s="25">
        <v>1.5339999999999999E-2</v>
      </c>
      <c r="S133" s="25">
        <f t="shared" si="41"/>
        <v>1.6744999999999999E-2</v>
      </c>
      <c r="T133" s="25"/>
      <c r="U133" s="25">
        <f t="shared" si="42"/>
        <v>1.2044255E-2</v>
      </c>
      <c r="V133" s="25">
        <f t="shared" si="43"/>
        <v>0.27737919264999999</v>
      </c>
      <c r="W133" s="25">
        <v>4.2270000000000002E-2</v>
      </c>
      <c r="X133" s="25">
        <f t="shared" si="44"/>
        <v>4.3675000000000005E-2</v>
      </c>
      <c r="Y133" s="25"/>
      <c r="Z133" s="25">
        <f t="shared" si="45"/>
        <v>2.6763555000000005E-2</v>
      </c>
      <c r="AA133" s="25">
        <f t="shared" si="46"/>
        <v>0.6163646716500002</v>
      </c>
      <c r="AB133" s="25">
        <v>-2.9099999999999998E-3</v>
      </c>
      <c r="AC133" s="25">
        <f t="shared" si="47"/>
        <v>-1.405E-3</v>
      </c>
    </row>
    <row r="134" spans="1:29" s="15" customFormat="1">
      <c r="A134" s="18">
        <v>382</v>
      </c>
      <c r="B134" s="25">
        <v>-1.0000000000000001E-5</v>
      </c>
      <c r="C134" s="25">
        <v>2.767E-2</v>
      </c>
      <c r="D134" s="25">
        <f t="shared" si="32"/>
        <v>2.9190000000000001E-2</v>
      </c>
      <c r="E134" s="25"/>
      <c r="F134" s="25">
        <f t="shared" si="33"/>
        <v>1.9245655E-2</v>
      </c>
      <c r="G134" s="25">
        <f t="shared" si="34"/>
        <v>0.44322743465000003</v>
      </c>
      <c r="H134" s="25">
        <v>3.1130000000000001E-2</v>
      </c>
      <c r="I134" s="25">
        <f t="shared" si="35"/>
        <v>3.2649999999999998E-2</v>
      </c>
      <c r="J134" s="25"/>
      <c r="K134" s="25">
        <f t="shared" si="36"/>
        <v>2.2205175000000001E-2</v>
      </c>
      <c r="L134" s="25">
        <f t="shared" si="37"/>
        <v>0.51138518025000002</v>
      </c>
      <c r="M134" s="25">
        <v>1.3860000000000001E-2</v>
      </c>
      <c r="N134" s="25">
        <f t="shared" si="38"/>
        <v>1.5380000000000001E-2</v>
      </c>
      <c r="O134" s="25"/>
      <c r="P134" s="25">
        <f t="shared" si="39"/>
        <v>1.1550255000000002E-2</v>
      </c>
      <c r="Q134" s="25">
        <f t="shared" si="40"/>
        <v>0.26600237265000004</v>
      </c>
      <c r="R134" s="25">
        <v>1.243E-2</v>
      </c>
      <c r="S134" s="25">
        <f t="shared" si="41"/>
        <v>1.3950000000000001E-2</v>
      </c>
      <c r="T134" s="25"/>
      <c r="U134" s="25">
        <f t="shared" si="42"/>
        <v>9.2492550000000014E-3</v>
      </c>
      <c r="V134" s="25">
        <f t="shared" si="43"/>
        <v>0.21301034265000005</v>
      </c>
      <c r="W134" s="25">
        <v>3.9910000000000001E-2</v>
      </c>
      <c r="X134" s="25">
        <f t="shared" si="44"/>
        <v>4.1430000000000002E-2</v>
      </c>
      <c r="Y134" s="25"/>
      <c r="Z134" s="25">
        <f t="shared" si="45"/>
        <v>2.4518555000000001E-2</v>
      </c>
      <c r="AA134" s="25">
        <f t="shared" si="46"/>
        <v>0.56466232165000008</v>
      </c>
      <c r="AB134" s="25">
        <v>-3.0300000000000001E-3</v>
      </c>
      <c r="AC134" s="25">
        <f t="shared" si="47"/>
        <v>-1.5200000000000001E-3</v>
      </c>
    </row>
    <row r="135" spans="1:29" s="15" customFormat="1">
      <c r="A135" s="18">
        <v>383</v>
      </c>
      <c r="B135" s="25">
        <v>-1.4999999999999999E-4</v>
      </c>
      <c r="C135" s="25">
        <v>3.0159999999999999E-2</v>
      </c>
      <c r="D135" s="25">
        <f t="shared" si="32"/>
        <v>3.1699999999999999E-2</v>
      </c>
      <c r="E135" s="25"/>
      <c r="F135" s="25">
        <f t="shared" si="33"/>
        <v>2.1755654999999999E-2</v>
      </c>
      <c r="G135" s="25">
        <f t="shared" si="34"/>
        <v>0.50103273464999998</v>
      </c>
      <c r="H135" s="25">
        <v>3.2439999999999997E-2</v>
      </c>
      <c r="I135" s="25">
        <f t="shared" si="35"/>
        <v>3.3979999999999996E-2</v>
      </c>
      <c r="J135" s="25"/>
      <c r="K135" s="25">
        <f t="shared" si="36"/>
        <v>2.3535174999999998E-2</v>
      </c>
      <c r="L135" s="25">
        <f t="shared" si="37"/>
        <v>0.54201508025</v>
      </c>
      <c r="M135" s="25">
        <v>1.404E-2</v>
      </c>
      <c r="N135" s="25">
        <f t="shared" si="38"/>
        <v>1.558E-2</v>
      </c>
      <c r="O135" s="25"/>
      <c r="P135" s="25">
        <f t="shared" si="39"/>
        <v>1.1750255000000001E-2</v>
      </c>
      <c r="Q135" s="25">
        <f t="shared" si="40"/>
        <v>0.27060837265000004</v>
      </c>
      <c r="R135" s="25">
        <v>1.472E-2</v>
      </c>
      <c r="S135" s="25">
        <f t="shared" si="41"/>
        <v>1.626E-2</v>
      </c>
      <c r="T135" s="25"/>
      <c r="U135" s="25">
        <f t="shared" si="42"/>
        <v>1.1559255000000001E-2</v>
      </c>
      <c r="V135" s="25">
        <f t="shared" si="43"/>
        <v>0.26620964265000002</v>
      </c>
      <c r="W135" s="25">
        <v>4.2040000000000001E-2</v>
      </c>
      <c r="X135" s="25">
        <f t="shared" si="44"/>
        <v>4.3580000000000001E-2</v>
      </c>
      <c r="Y135" s="25"/>
      <c r="Z135" s="25">
        <f t="shared" si="45"/>
        <v>2.6668555E-2</v>
      </c>
      <c r="AA135" s="25">
        <f t="shared" si="46"/>
        <v>0.61417682164999998</v>
      </c>
      <c r="AB135" s="25">
        <v>-2.9299999999999999E-3</v>
      </c>
      <c r="AC135" s="25">
        <f t="shared" si="47"/>
        <v>-1.5399999999999999E-3</v>
      </c>
    </row>
    <row r="136" spans="1:29" s="15" customFormat="1">
      <c r="A136" s="18">
        <v>384</v>
      </c>
      <c r="B136" s="25">
        <v>-1.2E-4</v>
      </c>
      <c r="C136" s="25">
        <v>2.8889999999999999E-2</v>
      </c>
      <c r="D136" s="25">
        <f t="shared" si="32"/>
        <v>3.0499999999999999E-2</v>
      </c>
      <c r="E136" s="25"/>
      <c r="F136" s="25">
        <f t="shared" si="33"/>
        <v>2.0555654999999999E-2</v>
      </c>
      <c r="G136" s="25">
        <f t="shared" si="34"/>
        <v>0.47339673464999998</v>
      </c>
      <c r="H136" s="25">
        <v>3.1329999999999997E-2</v>
      </c>
      <c r="I136" s="25">
        <f t="shared" si="35"/>
        <v>3.2939999999999997E-2</v>
      </c>
      <c r="J136" s="25"/>
      <c r="K136" s="25">
        <f t="shared" si="36"/>
        <v>2.2495174999999999E-2</v>
      </c>
      <c r="L136" s="25">
        <f t="shared" si="37"/>
        <v>0.51806388025000005</v>
      </c>
      <c r="M136" s="25">
        <v>1.396E-2</v>
      </c>
      <c r="N136" s="25">
        <f t="shared" si="38"/>
        <v>1.5570000000000001E-2</v>
      </c>
      <c r="O136" s="25"/>
      <c r="P136" s="25">
        <f t="shared" si="39"/>
        <v>1.1740255000000002E-2</v>
      </c>
      <c r="Q136" s="25">
        <f t="shared" si="40"/>
        <v>0.27037807265000002</v>
      </c>
      <c r="R136" s="25">
        <v>1.384E-2</v>
      </c>
      <c r="S136" s="25">
        <f t="shared" si="41"/>
        <v>1.545E-2</v>
      </c>
      <c r="T136" s="25"/>
      <c r="U136" s="25">
        <f t="shared" si="42"/>
        <v>1.0749254999999999E-2</v>
      </c>
      <c r="V136" s="25">
        <f t="shared" si="43"/>
        <v>0.24755534264999998</v>
      </c>
      <c r="W136" s="25">
        <v>4.0480000000000002E-2</v>
      </c>
      <c r="X136" s="25">
        <f t="shared" si="44"/>
        <v>4.2090000000000002E-2</v>
      </c>
      <c r="Y136" s="25"/>
      <c r="Z136" s="25">
        <f t="shared" si="45"/>
        <v>2.5178555000000002E-2</v>
      </c>
      <c r="AA136" s="25">
        <f t="shared" si="46"/>
        <v>0.57986212165000006</v>
      </c>
      <c r="AB136" s="25">
        <v>-3.0999999999999999E-3</v>
      </c>
      <c r="AC136" s="25">
        <f t="shared" si="47"/>
        <v>-1.6099999999999999E-3</v>
      </c>
    </row>
    <row r="137" spans="1:29" s="15" customFormat="1">
      <c r="A137" s="18">
        <v>385</v>
      </c>
      <c r="B137" s="25">
        <v>-4.0000000000000003E-5</v>
      </c>
      <c r="C137" s="25">
        <v>2.8369999999999999E-2</v>
      </c>
      <c r="D137" s="25">
        <f t="shared" si="32"/>
        <v>2.9884999999999998E-2</v>
      </c>
      <c r="E137" s="25"/>
      <c r="F137" s="25">
        <f t="shared" si="33"/>
        <v>1.9940654999999998E-2</v>
      </c>
      <c r="G137" s="25">
        <f t="shared" si="34"/>
        <v>0.45923328464999996</v>
      </c>
      <c r="H137" s="25">
        <v>3.0859999999999999E-2</v>
      </c>
      <c r="I137" s="25">
        <f t="shared" si="35"/>
        <v>3.2375000000000001E-2</v>
      </c>
      <c r="J137" s="25"/>
      <c r="K137" s="25">
        <f t="shared" si="36"/>
        <v>2.1930175000000003E-2</v>
      </c>
      <c r="L137" s="25">
        <f t="shared" si="37"/>
        <v>0.50505193025000006</v>
      </c>
      <c r="M137" s="25">
        <v>1.375E-2</v>
      </c>
      <c r="N137" s="25">
        <f t="shared" si="38"/>
        <v>1.5265000000000001E-2</v>
      </c>
      <c r="O137" s="25"/>
      <c r="P137" s="25">
        <f t="shared" si="39"/>
        <v>1.1435255000000002E-2</v>
      </c>
      <c r="Q137" s="25">
        <f t="shared" si="40"/>
        <v>0.26335392265000007</v>
      </c>
      <c r="R137" s="25">
        <v>1.341E-2</v>
      </c>
      <c r="S137" s="25">
        <f t="shared" si="41"/>
        <v>1.4925000000000001E-2</v>
      </c>
      <c r="T137" s="25"/>
      <c r="U137" s="25">
        <f t="shared" si="42"/>
        <v>1.0224255000000002E-2</v>
      </c>
      <c r="V137" s="25">
        <f t="shared" si="43"/>
        <v>0.23546459265000005</v>
      </c>
      <c r="W137" s="25">
        <v>3.9750000000000001E-2</v>
      </c>
      <c r="X137" s="25">
        <f t="shared" si="44"/>
        <v>4.1265000000000003E-2</v>
      </c>
      <c r="Y137" s="25"/>
      <c r="Z137" s="25">
        <f t="shared" si="45"/>
        <v>2.4353555000000002E-2</v>
      </c>
      <c r="AA137" s="25">
        <f t="shared" si="46"/>
        <v>0.56086237165000008</v>
      </c>
      <c r="AB137" s="25">
        <v>-2.99E-3</v>
      </c>
      <c r="AC137" s="25">
        <f t="shared" si="47"/>
        <v>-1.5150000000000001E-3</v>
      </c>
    </row>
    <row r="138" spans="1:29" s="15" customFormat="1">
      <c r="A138" s="18">
        <v>386</v>
      </c>
      <c r="B138" s="25">
        <v>-3.0000000000000001E-5</v>
      </c>
      <c r="C138" s="25">
        <v>2.8369999999999999E-2</v>
      </c>
      <c r="D138" s="25">
        <f t="shared" si="32"/>
        <v>2.9894999999999998E-2</v>
      </c>
      <c r="E138" s="25"/>
      <c r="F138" s="25">
        <f t="shared" si="33"/>
        <v>1.9950654999999998E-2</v>
      </c>
      <c r="G138" s="25">
        <f t="shared" si="34"/>
        <v>0.45946358464999998</v>
      </c>
      <c r="H138" s="25">
        <v>3.0769999999999999E-2</v>
      </c>
      <c r="I138" s="25">
        <f t="shared" si="35"/>
        <v>3.2294999999999997E-2</v>
      </c>
      <c r="J138" s="25"/>
      <c r="K138" s="25">
        <f t="shared" si="36"/>
        <v>2.1850174999999999E-2</v>
      </c>
      <c r="L138" s="25">
        <f t="shared" si="37"/>
        <v>0.50320953025000004</v>
      </c>
      <c r="M138" s="25">
        <v>1.35E-2</v>
      </c>
      <c r="N138" s="25">
        <f t="shared" si="38"/>
        <v>1.5025E-2</v>
      </c>
      <c r="O138" s="25"/>
      <c r="P138" s="25">
        <f t="shared" si="39"/>
        <v>1.1195255000000001E-2</v>
      </c>
      <c r="Q138" s="25">
        <f t="shared" si="40"/>
        <v>0.25782672265000006</v>
      </c>
      <c r="R138" s="25">
        <v>1.354E-2</v>
      </c>
      <c r="S138" s="25">
        <f t="shared" si="41"/>
        <v>1.5065E-2</v>
      </c>
      <c r="T138" s="25"/>
      <c r="U138" s="25">
        <f t="shared" si="42"/>
        <v>1.0364254999999999E-2</v>
      </c>
      <c r="V138" s="25">
        <f t="shared" si="43"/>
        <v>0.23868879265000001</v>
      </c>
      <c r="W138" s="25">
        <v>3.9899999999999998E-2</v>
      </c>
      <c r="X138" s="25">
        <f t="shared" si="44"/>
        <v>4.1424999999999997E-2</v>
      </c>
      <c r="Y138" s="25"/>
      <c r="Z138" s="25">
        <f t="shared" si="45"/>
        <v>2.4513554999999996E-2</v>
      </c>
      <c r="AA138" s="25">
        <f t="shared" si="46"/>
        <v>0.5645471716499999</v>
      </c>
      <c r="AB138" s="25">
        <v>-3.0200000000000001E-3</v>
      </c>
      <c r="AC138" s="25">
        <f t="shared" si="47"/>
        <v>-1.5250000000000001E-3</v>
      </c>
    </row>
    <row r="139" spans="1:29" s="15" customFormat="1">
      <c r="A139" s="18">
        <v>387</v>
      </c>
      <c r="B139" s="25">
        <v>-1.7000000000000001E-4</v>
      </c>
      <c r="C139" s="25">
        <v>2.793E-2</v>
      </c>
      <c r="D139" s="25">
        <f t="shared" si="32"/>
        <v>2.9579999999999999E-2</v>
      </c>
      <c r="E139" s="25"/>
      <c r="F139" s="25">
        <f t="shared" si="33"/>
        <v>1.9635654999999998E-2</v>
      </c>
      <c r="G139" s="25">
        <f t="shared" si="34"/>
        <v>0.45220913465000001</v>
      </c>
      <c r="H139" s="25">
        <v>3.0329999999999999E-2</v>
      </c>
      <c r="I139" s="25">
        <f t="shared" si="35"/>
        <v>3.1980000000000001E-2</v>
      </c>
      <c r="J139" s="25"/>
      <c r="K139" s="25">
        <f t="shared" si="36"/>
        <v>2.1535175000000004E-2</v>
      </c>
      <c r="L139" s="25">
        <f t="shared" si="37"/>
        <v>0.49595508025000012</v>
      </c>
      <c r="M139" s="25">
        <v>1.332E-2</v>
      </c>
      <c r="N139" s="25">
        <f t="shared" si="38"/>
        <v>1.4970000000000001E-2</v>
      </c>
      <c r="O139" s="25"/>
      <c r="P139" s="25">
        <f t="shared" si="39"/>
        <v>1.1140255000000002E-2</v>
      </c>
      <c r="Q139" s="25">
        <f t="shared" si="40"/>
        <v>0.25656007265000003</v>
      </c>
      <c r="R139" s="25">
        <v>1.304E-2</v>
      </c>
      <c r="S139" s="25">
        <f t="shared" si="41"/>
        <v>1.469E-2</v>
      </c>
      <c r="T139" s="25"/>
      <c r="U139" s="25">
        <f t="shared" si="42"/>
        <v>9.989254999999999E-3</v>
      </c>
      <c r="V139" s="25">
        <f t="shared" si="43"/>
        <v>0.23005254265</v>
      </c>
      <c r="W139" s="25">
        <v>3.943E-2</v>
      </c>
      <c r="X139" s="25">
        <f t="shared" si="44"/>
        <v>4.1079999999999998E-2</v>
      </c>
      <c r="Y139" s="25"/>
      <c r="Z139" s="25">
        <f t="shared" si="45"/>
        <v>2.4168554999999998E-2</v>
      </c>
      <c r="AA139" s="25">
        <f t="shared" si="46"/>
        <v>0.55660182164999994</v>
      </c>
      <c r="AB139" s="25">
        <v>-3.13E-3</v>
      </c>
      <c r="AC139" s="25">
        <f t="shared" si="47"/>
        <v>-1.65E-3</v>
      </c>
    </row>
    <row r="140" spans="1:29" s="15" customFormat="1">
      <c r="A140" s="18">
        <v>388</v>
      </c>
      <c r="B140" s="25">
        <v>9.0000000000000006E-5</v>
      </c>
      <c r="C140" s="25">
        <v>2.8139999999999998E-2</v>
      </c>
      <c r="D140" s="25">
        <f t="shared" si="32"/>
        <v>2.955E-2</v>
      </c>
      <c r="E140" s="25"/>
      <c r="F140" s="25">
        <f t="shared" si="33"/>
        <v>1.9605655E-2</v>
      </c>
      <c r="G140" s="25">
        <f t="shared" si="34"/>
        <v>0.45151823465000002</v>
      </c>
      <c r="H140" s="25">
        <v>3.0450000000000001E-2</v>
      </c>
      <c r="I140" s="25">
        <f t="shared" si="35"/>
        <v>3.1859999999999999E-2</v>
      </c>
      <c r="J140" s="25"/>
      <c r="K140" s="25">
        <f t="shared" si="36"/>
        <v>2.1415175000000002E-2</v>
      </c>
      <c r="L140" s="25">
        <f t="shared" si="37"/>
        <v>0.49319148025000004</v>
      </c>
      <c r="M140" s="25">
        <v>1.3440000000000001E-2</v>
      </c>
      <c r="N140" s="25">
        <f t="shared" si="38"/>
        <v>1.485E-2</v>
      </c>
      <c r="O140" s="25"/>
      <c r="P140" s="25">
        <f t="shared" si="39"/>
        <v>1.1020255E-2</v>
      </c>
      <c r="Q140" s="25">
        <f t="shared" si="40"/>
        <v>0.25379647264999999</v>
      </c>
      <c r="R140" s="25">
        <v>1.336E-2</v>
      </c>
      <c r="S140" s="25">
        <f t="shared" si="41"/>
        <v>1.477E-2</v>
      </c>
      <c r="T140" s="25"/>
      <c r="U140" s="25">
        <f t="shared" si="42"/>
        <v>1.0069254999999999E-2</v>
      </c>
      <c r="V140" s="25">
        <f t="shared" si="43"/>
        <v>0.23189494264999999</v>
      </c>
      <c r="W140" s="25">
        <v>3.9419999999999997E-2</v>
      </c>
      <c r="X140" s="25">
        <f t="shared" si="44"/>
        <v>4.0829999999999998E-2</v>
      </c>
      <c r="Y140" s="25"/>
      <c r="Z140" s="25">
        <f t="shared" si="45"/>
        <v>2.3918554999999998E-2</v>
      </c>
      <c r="AA140" s="25">
        <f t="shared" si="46"/>
        <v>0.55084432164999997</v>
      </c>
      <c r="AB140" s="25">
        <v>-2.9099999999999998E-3</v>
      </c>
      <c r="AC140" s="25">
        <f t="shared" si="47"/>
        <v>-1.41E-3</v>
      </c>
    </row>
    <row r="141" spans="1:29" s="15" customFormat="1">
      <c r="A141" s="18">
        <v>389</v>
      </c>
      <c r="B141" s="25">
        <v>-1.0000000000000001E-5</v>
      </c>
      <c r="C141" s="25">
        <v>2.7470000000000001E-2</v>
      </c>
      <c r="D141" s="25">
        <f t="shared" si="32"/>
        <v>2.8975000000000001E-2</v>
      </c>
      <c r="E141" s="25"/>
      <c r="F141" s="25">
        <f t="shared" si="33"/>
        <v>1.9030655E-2</v>
      </c>
      <c r="G141" s="25">
        <f t="shared" si="34"/>
        <v>0.43827598465000001</v>
      </c>
      <c r="H141" s="25">
        <v>2.9929999999999998E-2</v>
      </c>
      <c r="I141" s="25">
        <f t="shared" si="35"/>
        <v>3.1434999999999998E-2</v>
      </c>
      <c r="J141" s="25"/>
      <c r="K141" s="25">
        <f t="shared" si="36"/>
        <v>2.0990175E-2</v>
      </c>
      <c r="L141" s="25">
        <f t="shared" si="37"/>
        <v>0.48340373025</v>
      </c>
      <c r="M141" s="25">
        <v>1.307E-2</v>
      </c>
      <c r="N141" s="25">
        <f t="shared" si="38"/>
        <v>1.4574999999999999E-2</v>
      </c>
      <c r="O141" s="25"/>
      <c r="P141" s="25">
        <f t="shared" si="39"/>
        <v>1.0745254999999999E-2</v>
      </c>
      <c r="Q141" s="25">
        <f t="shared" si="40"/>
        <v>0.24746322264999998</v>
      </c>
      <c r="R141" s="25">
        <v>1.278E-2</v>
      </c>
      <c r="S141" s="25">
        <f t="shared" si="41"/>
        <v>1.4284999999999999E-2</v>
      </c>
      <c r="T141" s="25"/>
      <c r="U141" s="25">
        <f t="shared" si="42"/>
        <v>9.5842549999999999E-3</v>
      </c>
      <c r="V141" s="25">
        <f t="shared" si="43"/>
        <v>0.22072539265000002</v>
      </c>
      <c r="W141" s="25">
        <v>3.8879999999999998E-2</v>
      </c>
      <c r="X141" s="25">
        <f t="shared" si="44"/>
        <v>4.0384999999999997E-2</v>
      </c>
      <c r="Y141" s="25"/>
      <c r="Z141" s="25">
        <f t="shared" si="45"/>
        <v>2.3473554999999997E-2</v>
      </c>
      <c r="AA141" s="25">
        <f t="shared" si="46"/>
        <v>0.54059597164999995</v>
      </c>
      <c r="AB141" s="25">
        <v>-3.0000000000000001E-3</v>
      </c>
      <c r="AC141" s="25">
        <f t="shared" si="47"/>
        <v>-1.505E-3</v>
      </c>
    </row>
    <row r="142" spans="1:29" s="15" customFormat="1">
      <c r="A142" s="18">
        <v>390</v>
      </c>
      <c r="B142" s="25">
        <v>8.0000000000000007E-5</v>
      </c>
      <c r="C142" s="25">
        <v>2.759E-2</v>
      </c>
      <c r="D142" s="25">
        <f t="shared" si="32"/>
        <v>2.9034999999999998E-2</v>
      </c>
      <c r="E142" s="25"/>
      <c r="F142" s="25">
        <f t="shared" si="33"/>
        <v>1.9090654999999998E-2</v>
      </c>
      <c r="G142" s="25">
        <f t="shared" si="34"/>
        <v>0.43965778464999999</v>
      </c>
      <c r="H142" s="25">
        <v>2.998E-2</v>
      </c>
      <c r="I142" s="25">
        <f t="shared" si="35"/>
        <v>3.1425000000000002E-2</v>
      </c>
      <c r="J142" s="25"/>
      <c r="K142" s="25">
        <f t="shared" si="36"/>
        <v>2.0980175000000004E-2</v>
      </c>
      <c r="L142" s="25">
        <f t="shared" si="37"/>
        <v>0.48317343025000009</v>
      </c>
      <c r="M142" s="25">
        <v>1.3169999999999999E-2</v>
      </c>
      <c r="N142" s="25">
        <f t="shared" si="38"/>
        <v>1.4615E-2</v>
      </c>
      <c r="O142" s="25"/>
      <c r="P142" s="25">
        <f t="shared" si="39"/>
        <v>1.0785255000000001E-2</v>
      </c>
      <c r="Q142" s="25">
        <f t="shared" si="40"/>
        <v>0.24838442265000002</v>
      </c>
      <c r="R142" s="25">
        <v>1.3180000000000001E-2</v>
      </c>
      <c r="S142" s="25">
        <f t="shared" si="41"/>
        <v>1.4625000000000001E-2</v>
      </c>
      <c r="T142" s="25"/>
      <c r="U142" s="25">
        <f t="shared" si="42"/>
        <v>9.9242549999999999E-3</v>
      </c>
      <c r="V142" s="25">
        <f t="shared" si="43"/>
        <v>0.22855559265</v>
      </c>
      <c r="W142" s="25">
        <v>3.8940000000000002E-2</v>
      </c>
      <c r="X142" s="25">
        <f t="shared" si="44"/>
        <v>4.0385000000000004E-2</v>
      </c>
      <c r="Y142" s="25"/>
      <c r="Z142" s="25">
        <f t="shared" si="45"/>
        <v>2.3473555000000004E-2</v>
      </c>
      <c r="AA142" s="25">
        <f t="shared" si="46"/>
        <v>0.54059597165000006</v>
      </c>
      <c r="AB142" s="25">
        <v>-2.97E-3</v>
      </c>
      <c r="AC142" s="25">
        <f t="shared" si="47"/>
        <v>-1.4449999999999999E-3</v>
      </c>
    </row>
    <row r="143" spans="1:29" s="15" customFormat="1">
      <c r="A143" s="18">
        <v>391</v>
      </c>
      <c r="B143" s="25">
        <v>2.0000000000000002E-5</v>
      </c>
      <c r="C143" s="25">
        <v>2.716E-2</v>
      </c>
      <c r="D143" s="25">
        <f t="shared" si="32"/>
        <v>2.8655E-2</v>
      </c>
      <c r="E143" s="25"/>
      <c r="F143" s="25">
        <f t="shared" si="33"/>
        <v>1.8710655E-2</v>
      </c>
      <c r="G143" s="25">
        <f t="shared" si="34"/>
        <v>0.43090638465000003</v>
      </c>
      <c r="H143" s="25">
        <v>2.954E-2</v>
      </c>
      <c r="I143" s="25">
        <f t="shared" si="35"/>
        <v>3.1035E-2</v>
      </c>
      <c r="J143" s="25"/>
      <c r="K143" s="25">
        <f t="shared" si="36"/>
        <v>2.0590175000000002E-2</v>
      </c>
      <c r="L143" s="25">
        <f t="shared" si="37"/>
        <v>0.47419173025000005</v>
      </c>
      <c r="M143" s="25">
        <v>1.2919999999999999E-2</v>
      </c>
      <c r="N143" s="25">
        <f t="shared" si="38"/>
        <v>1.4414999999999999E-2</v>
      </c>
      <c r="O143" s="25"/>
      <c r="P143" s="25">
        <f t="shared" si="39"/>
        <v>1.0585254999999998E-2</v>
      </c>
      <c r="Q143" s="25">
        <f t="shared" si="40"/>
        <v>0.24377842264999997</v>
      </c>
      <c r="R143" s="25">
        <v>1.269E-2</v>
      </c>
      <c r="S143" s="25">
        <f t="shared" si="41"/>
        <v>1.4185E-2</v>
      </c>
      <c r="T143" s="25"/>
      <c r="U143" s="25">
        <f t="shared" si="42"/>
        <v>9.4842550000000005E-3</v>
      </c>
      <c r="V143" s="25">
        <f t="shared" si="43"/>
        <v>0.21842239265000002</v>
      </c>
      <c r="W143" s="25">
        <v>3.848E-2</v>
      </c>
      <c r="X143" s="25">
        <f t="shared" si="44"/>
        <v>3.9975000000000004E-2</v>
      </c>
      <c r="Y143" s="25"/>
      <c r="Z143" s="25">
        <f t="shared" si="45"/>
        <v>2.3063555000000003E-2</v>
      </c>
      <c r="AA143" s="25">
        <f t="shared" si="46"/>
        <v>0.53115367165000005</v>
      </c>
      <c r="AB143" s="25">
        <v>-3.0100000000000001E-3</v>
      </c>
      <c r="AC143" s="25">
        <f t="shared" si="47"/>
        <v>-1.495E-3</v>
      </c>
    </row>
    <row r="144" spans="1:29" s="15" customFormat="1">
      <c r="A144" s="18">
        <v>392</v>
      </c>
      <c r="B144" s="25">
        <v>-4.0000000000000003E-5</v>
      </c>
      <c r="C144" s="25">
        <v>2.7220000000000001E-2</v>
      </c>
      <c r="D144" s="25">
        <f t="shared" si="32"/>
        <v>2.8725000000000001E-2</v>
      </c>
      <c r="E144" s="25"/>
      <c r="F144" s="25">
        <f t="shared" si="33"/>
        <v>1.8780655E-2</v>
      </c>
      <c r="G144" s="25">
        <f t="shared" si="34"/>
        <v>0.43251848465000003</v>
      </c>
      <c r="H144" s="25">
        <v>2.9499999999999998E-2</v>
      </c>
      <c r="I144" s="25">
        <f t="shared" si="35"/>
        <v>3.1004999999999998E-2</v>
      </c>
      <c r="J144" s="25"/>
      <c r="K144" s="25">
        <f t="shared" si="36"/>
        <v>2.0560175E-2</v>
      </c>
      <c r="L144" s="25">
        <f t="shared" si="37"/>
        <v>0.47350083025</v>
      </c>
      <c r="M144" s="25">
        <v>1.273E-2</v>
      </c>
      <c r="N144" s="25">
        <f t="shared" si="38"/>
        <v>1.4234999999999999E-2</v>
      </c>
      <c r="O144" s="25"/>
      <c r="P144" s="25">
        <f t="shared" si="39"/>
        <v>1.0405254999999999E-2</v>
      </c>
      <c r="Q144" s="25">
        <f t="shared" si="40"/>
        <v>0.23963302264999997</v>
      </c>
      <c r="R144" s="25">
        <v>1.2800000000000001E-2</v>
      </c>
      <c r="S144" s="25">
        <f t="shared" si="41"/>
        <v>1.4305E-2</v>
      </c>
      <c r="T144" s="25"/>
      <c r="U144" s="25">
        <f t="shared" si="42"/>
        <v>9.604254999999999E-3</v>
      </c>
      <c r="V144" s="25">
        <f t="shared" si="43"/>
        <v>0.22118599265</v>
      </c>
      <c r="W144" s="25">
        <v>3.841E-2</v>
      </c>
      <c r="X144" s="25">
        <f t="shared" si="44"/>
        <v>3.9914999999999999E-2</v>
      </c>
      <c r="Y144" s="25"/>
      <c r="Z144" s="25">
        <f t="shared" si="45"/>
        <v>2.3003554999999998E-2</v>
      </c>
      <c r="AA144" s="25">
        <f t="shared" si="46"/>
        <v>0.52977187164999995</v>
      </c>
      <c r="AB144" s="25">
        <v>-2.97E-3</v>
      </c>
      <c r="AC144" s="25">
        <f t="shared" si="47"/>
        <v>-1.505E-3</v>
      </c>
    </row>
    <row r="145" spans="1:29" s="15" customFormat="1">
      <c r="A145" s="18">
        <v>393</v>
      </c>
      <c r="B145" s="25">
        <v>-1.0000000000000001E-5</v>
      </c>
      <c r="C145" s="25">
        <v>2.6950000000000002E-2</v>
      </c>
      <c r="D145" s="25">
        <f t="shared" si="32"/>
        <v>2.8410000000000001E-2</v>
      </c>
      <c r="E145" s="25"/>
      <c r="F145" s="25">
        <f t="shared" si="33"/>
        <v>1.8465655000000001E-2</v>
      </c>
      <c r="G145" s="25">
        <f t="shared" si="34"/>
        <v>0.42526403465000007</v>
      </c>
      <c r="H145" s="25">
        <v>2.9149999999999999E-2</v>
      </c>
      <c r="I145" s="25">
        <f t="shared" si="35"/>
        <v>3.0609999999999998E-2</v>
      </c>
      <c r="J145" s="25"/>
      <c r="K145" s="25">
        <f t="shared" si="36"/>
        <v>2.0165175E-2</v>
      </c>
      <c r="L145" s="25">
        <f t="shared" si="37"/>
        <v>0.46440398025000001</v>
      </c>
      <c r="M145" s="25">
        <v>1.269E-2</v>
      </c>
      <c r="N145" s="25">
        <f t="shared" si="38"/>
        <v>1.4149999999999999E-2</v>
      </c>
      <c r="O145" s="25"/>
      <c r="P145" s="25">
        <f t="shared" si="39"/>
        <v>1.0320255E-2</v>
      </c>
      <c r="Q145" s="25">
        <f t="shared" si="40"/>
        <v>0.23767547265000002</v>
      </c>
      <c r="R145" s="25">
        <v>1.2449999999999999E-2</v>
      </c>
      <c r="S145" s="25">
        <f t="shared" si="41"/>
        <v>1.3909999999999999E-2</v>
      </c>
      <c r="T145" s="25"/>
      <c r="U145" s="25">
        <f t="shared" si="42"/>
        <v>9.2092549999999995E-3</v>
      </c>
      <c r="V145" s="25">
        <f t="shared" si="43"/>
        <v>0.21208914265000001</v>
      </c>
      <c r="W145" s="25">
        <v>3.8190000000000002E-2</v>
      </c>
      <c r="X145" s="25">
        <f t="shared" si="44"/>
        <v>3.9650000000000005E-2</v>
      </c>
      <c r="Y145" s="25"/>
      <c r="Z145" s="25">
        <f t="shared" si="45"/>
        <v>2.2738555000000004E-2</v>
      </c>
      <c r="AA145" s="25">
        <f t="shared" si="46"/>
        <v>0.52366892165000012</v>
      </c>
      <c r="AB145" s="25">
        <v>-2.9099999999999998E-3</v>
      </c>
      <c r="AC145" s="25">
        <f t="shared" si="47"/>
        <v>-1.4599999999999999E-3</v>
      </c>
    </row>
    <row r="146" spans="1:29" s="15" customFormat="1">
      <c r="A146" s="18">
        <v>394</v>
      </c>
      <c r="B146" s="25">
        <v>6.0000000000000002E-5</v>
      </c>
      <c r="C146" s="25">
        <v>2.6839999999999999E-2</v>
      </c>
      <c r="D146" s="25">
        <f t="shared" si="32"/>
        <v>2.8295000000000001E-2</v>
      </c>
      <c r="E146" s="25"/>
      <c r="F146" s="25">
        <f t="shared" si="33"/>
        <v>1.8350655E-2</v>
      </c>
      <c r="G146" s="25">
        <f t="shared" si="34"/>
        <v>0.42261558465000004</v>
      </c>
      <c r="H146" s="25">
        <v>2.9190000000000001E-2</v>
      </c>
      <c r="I146" s="25">
        <f t="shared" si="35"/>
        <v>3.0645000000000002E-2</v>
      </c>
      <c r="J146" s="25"/>
      <c r="K146" s="25">
        <f t="shared" si="36"/>
        <v>2.0200175000000001E-2</v>
      </c>
      <c r="L146" s="25">
        <f t="shared" si="37"/>
        <v>0.46521003025000002</v>
      </c>
      <c r="M146" s="25">
        <v>1.272E-2</v>
      </c>
      <c r="N146" s="25">
        <f t="shared" si="38"/>
        <v>1.4175E-2</v>
      </c>
      <c r="O146" s="25"/>
      <c r="P146" s="25">
        <f t="shared" si="39"/>
        <v>1.0345255000000001E-2</v>
      </c>
      <c r="Q146" s="25">
        <f t="shared" si="40"/>
        <v>0.23825122265000004</v>
      </c>
      <c r="R146" s="25">
        <v>1.248E-2</v>
      </c>
      <c r="S146" s="25">
        <f t="shared" si="41"/>
        <v>1.3934999999999999E-2</v>
      </c>
      <c r="T146" s="25"/>
      <c r="U146" s="25">
        <f t="shared" si="42"/>
        <v>9.2342550000000002E-3</v>
      </c>
      <c r="V146" s="25">
        <f t="shared" si="43"/>
        <v>0.21266489265000002</v>
      </c>
      <c r="W146" s="25">
        <v>3.8080000000000003E-2</v>
      </c>
      <c r="X146" s="25">
        <f t="shared" si="44"/>
        <v>3.9535000000000001E-2</v>
      </c>
      <c r="Y146" s="25"/>
      <c r="Z146" s="25">
        <f t="shared" si="45"/>
        <v>2.2623555E-2</v>
      </c>
      <c r="AA146" s="25">
        <f t="shared" si="46"/>
        <v>0.52102047164999998</v>
      </c>
      <c r="AB146" s="25">
        <v>-2.97E-3</v>
      </c>
      <c r="AC146" s="25">
        <f t="shared" si="47"/>
        <v>-1.4549999999999999E-3</v>
      </c>
    </row>
    <row r="147" spans="1:29" s="15" customFormat="1">
      <c r="A147" s="18">
        <v>395</v>
      </c>
      <c r="B147" s="25">
        <v>-1.0000000000000001E-5</v>
      </c>
      <c r="C147" s="25">
        <v>2.6440000000000002E-2</v>
      </c>
      <c r="D147" s="25">
        <f t="shared" si="32"/>
        <v>2.7865000000000001E-2</v>
      </c>
      <c r="E147" s="25"/>
      <c r="F147" s="25">
        <f t="shared" si="33"/>
        <v>1.7920655000000001E-2</v>
      </c>
      <c r="G147" s="25">
        <f t="shared" si="34"/>
        <v>0.41271268465000005</v>
      </c>
      <c r="H147" s="25">
        <v>2.8819999999999998E-2</v>
      </c>
      <c r="I147" s="25">
        <f t="shared" si="35"/>
        <v>3.0244999999999998E-2</v>
      </c>
      <c r="J147" s="25"/>
      <c r="K147" s="25">
        <f t="shared" si="36"/>
        <v>1.9800174999999996E-2</v>
      </c>
      <c r="L147" s="25">
        <f t="shared" si="37"/>
        <v>0.45599803024999996</v>
      </c>
      <c r="M147" s="25">
        <v>1.2540000000000001E-2</v>
      </c>
      <c r="N147" s="25">
        <f t="shared" si="38"/>
        <v>1.3965000000000002E-2</v>
      </c>
      <c r="O147" s="25"/>
      <c r="P147" s="25">
        <f t="shared" si="39"/>
        <v>1.0135255000000003E-2</v>
      </c>
      <c r="Q147" s="25">
        <f t="shared" si="40"/>
        <v>0.23341492265000008</v>
      </c>
      <c r="R147" s="25">
        <v>1.2239999999999999E-2</v>
      </c>
      <c r="S147" s="25">
        <f t="shared" si="41"/>
        <v>1.3665E-2</v>
      </c>
      <c r="T147" s="25"/>
      <c r="U147" s="25">
        <f t="shared" si="42"/>
        <v>8.9642550000000008E-3</v>
      </c>
      <c r="V147" s="25">
        <f t="shared" si="43"/>
        <v>0.20644679265000002</v>
      </c>
      <c r="W147" s="25">
        <v>3.7789999999999997E-2</v>
      </c>
      <c r="X147" s="25">
        <f t="shared" si="44"/>
        <v>3.9215E-2</v>
      </c>
      <c r="Y147" s="25"/>
      <c r="Z147" s="25">
        <f t="shared" si="45"/>
        <v>2.2303554999999999E-2</v>
      </c>
      <c r="AA147" s="25">
        <f t="shared" si="46"/>
        <v>0.51365087165000001</v>
      </c>
      <c r="AB147" s="25">
        <v>-2.8400000000000001E-3</v>
      </c>
      <c r="AC147" s="25">
        <f t="shared" si="47"/>
        <v>-1.4250000000000001E-3</v>
      </c>
    </row>
    <row r="148" spans="1:29" s="15" customFormat="1">
      <c r="A148" s="18">
        <v>396</v>
      </c>
      <c r="B148" s="25">
        <v>0</v>
      </c>
      <c r="C148" s="25">
        <v>2.6380000000000001E-2</v>
      </c>
      <c r="D148" s="25">
        <f t="shared" si="32"/>
        <v>2.7805E-2</v>
      </c>
      <c r="E148" s="25"/>
      <c r="F148" s="25">
        <f t="shared" si="33"/>
        <v>1.7860655E-2</v>
      </c>
      <c r="G148" s="25">
        <f t="shared" si="34"/>
        <v>0.41133088465000001</v>
      </c>
      <c r="H148" s="25">
        <v>2.8559999999999999E-2</v>
      </c>
      <c r="I148" s="25">
        <f t="shared" si="35"/>
        <v>2.9984999999999998E-2</v>
      </c>
      <c r="J148" s="25"/>
      <c r="K148" s="25">
        <f t="shared" si="36"/>
        <v>1.9540175E-2</v>
      </c>
      <c r="L148" s="25">
        <f t="shared" si="37"/>
        <v>0.45001023025000003</v>
      </c>
      <c r="M148" s="25">
        <v>1.2319999999999999E-2</v>
      </c>
      <c r="N148" s="25">
        <f t="shared" si="38"/>
        <v>1.3745E-2</v>
      </c>
      <c r="O148" s="25"/>
      <c r="P148" s="25">
        <f t="shared" si="39"/>
        <v>9.9152550000000013E-3</v>
      </c>
      <c r="Q148" s="25">
        <f t="shared" si="40"/>
        <v>0.22834832265000005</v>
      </c>
      <c r="R148" s="25">
        <v>1.217E-2</v>
      </c>
      <c r="S148" s="25">
        <f t="shared" si="41"/>
        <v>1.3594999999999999E-2</v>
      </c>
      <c r="T148" s="25"/>
      <c r="U148" s="25">
        <f t="shared" si="42"/>
        <v>8.8942550000000002E-3</v>
      </c>
      <c r="V148" s="25">
        <f t="shared" si="43"/>
        <v>0.20483469265000001</v>
      </c>
      <c r="W148" s="25">
        <v>3.7650000000000003E-2</v>
      </c>
      <c r="X148" s="25">
        <f t="shared" si="44"/>
        <v>3.9075000000000006E-2</v>
      </c>
      <c r="Y148" s="25"/>
      <c r="Z148" s="25">
        <f t="shared" si="45"/>
        <v>2.2163555000000005E-2</v>
      </c>
      <c r="AA148" s="25">
        <f t="shared" si="46"/>
        <v>0.51042667165000011</v>
      </c>
      <c r="AB148" s="25">
        <v>-2.8500000000000001E-3</v>
      </c>
      <c r="AC148" s="25">
        <f t="shared" si="47"/>
        <v>-1.4250000000000001E-3</v>
      </c>
    </row>
    <row r="149" spans="1:29" s="15" customFormat="1">
      <c r="A149" s="18">
        <v>397</v>
      </c>
      <c r="B149" s="25">
        <v>3.0000000000000001E-5</v>
      </c>
      <c r="C149" s="25">
        <v>2.6270000000000002E-2</v>
      </c>
      <c r="D149" s="25">
        <f t="shared" si="32"/>
        <v>2.7775000000000001E-2</v>
      </c>
      <c r="E149" s="25"/>
      <c r="F149" s="25">
        <f t="shared" si="33"/>
        <v>1.7830655000000001E-2</v>
      </c>
      <c r="G149" s="25">
        <f t="shared" si="34"/>
        <v>0.41063998465000001</v>
      </c>
      <c r="H149" s="25">
        <v>2.8469999999999999E-2</v>
      </c>
      <c r="I149" s="25">
        <f t="shared" si="35"/>
        <v>2.9974999999999998E-2</v>
      </c>
      <c r="J149" s="25"/>
      <c r="K149" s="25">
        <f t="shared" si="36"/>
        <v>1.9530174999999997E-2</v>
      </c>
      <c r="L149" s="25">
        <f t="shared" si="37"/>
        <v>0.44977993024999996</v>
      </c>
      <c r="M149" s="25">
        <v>1.2489999999999999E-2</v>
      </c>
      <c r="N149" s="25">
        <f t="shared" si="38"/>
        <v>1.3994999999999999E-2</v>
      </c>
      <c r="O149" s="25"/>
      <c r="P149" s="25">
        <f t="shared" si="39"/>
        <v>1.0165254999999998E-2</v>
      </c>
      <c r="Q149" s="25">
        <f t="shared" si="40"/>
        <v>0.23410582264999996</v>
      </c>
      <c r="R149" s="25">
        <v>1.2120000000000001E-2</v>
      </c>
      <c r="S149" s="25">
        <f t="shared" si="41"/>
        <v>1.3625E-2</v>
      </c>
      <c r="T149" s="25"/>
      <c r="U149" s="25">
        <f t="shared" si="42"/>
        <v>8.924254999999999E-3</v>
      </c>
      <c r="V149" s="25">
        <f t="shared" si="43"/>
        <v>0.20552559264999998</v>
      </c>
      <c r="W149" s="25">
        <v>3.7539999999999997E-2</v>
      </c>
      <c r="X149" s="25">
        <f t="shared" si="44"/>
        <v>3.9044999999999996E-2</v>
      </c>
      <c r="Y149" s="25"/>
      <c r="Z149" s="25">
        <f t="shared" si="45"/>
        <v>2.2133554999999996E-2</v>
      </c>
      <c r="AA149" s="25">
        <f t="shared" si="46"/>
        <v>0.50973577164999995</v>
      </c>
      <c r="AB149" s="25">
        <v>-3.0400000000000002E-3</v>
      </c>
      <c r="AC149" s="25">
        <f t="shared" si="47"/>
        <v>-1.505E-3</v>
      </c>
    </row>
    <row r="150" spans="1:29" s="15" customFormat="1">
      <c r="A150" s="18">
        <v>398</v>
      </c>
      <c r="B150" s="25">
        <v>-6.0000000000000002E-5</v>
      </c>
      <c r="C150" s="25">
        <v>2.6110000000000001E-2</v>
      </c>
      <c r="D150" s="25">
        <f t="shared" si="32"/>
        <v>2.7570000000000001E-2</v>
      </c>
      <c r="E150" s="25"/>
      <c r="F150" s="25">
        <f t="shared" si="33"/>
        <v>1.7625655E-2</v>
      </c>
      <c r="G150" s="25">
        <f t="shared" si="34"/>
        <v>0.40591883465</v>
      </c>
      <c r="H150" s="25">
        <v>2.8459999999999999E-2</v>
      </c>
      <c r="I150" s="25">
        <f t="shared" si="35"/>
        <v>2.9919999999999999E-2</v>
      </c>
      <c r="J150" s="25"/>
      <c r="K150" s="25">
        <f t="shared" si="36"/>
        <v>1.9475174999999997E-2</v>
      </c>
      <c r="L150" s="25">
        <f t="shared" si="37"/>
        <v>0.44851328024999998</v>
      </c>
      <c r="M150" s="25">
        <v>1.248E-2</v>
      </c>
      <c r="N150" s="25">
        <f t="shared" si="38"/>
        <v>1.3939999999999999E-2</v>
      </c>
      <c r="O150" s="25"/>
      <c r="P150" s="25">
        <f t="shared" si="39"/>
        <v>1.0110254999999999E-2</v>
      </c>
      <c r="Q150" s="25">
        <f t="shared" si="40"/>
        <v>0.23283917264999998</v>
      </c>
      <c r="R150" s="25">
        <v>1.209E-2</v>
      </c>
      <c r="S150" s="25">
        <f t="shared" si="41"/>
        <v>1.355E-2</v>
      </c>
      <c r="T150" s="25"/>
      <c r="U150" s="25">
        <f t="shared" si="42"/>
        <v>8.8492550000000003E-3</v>
      </c>
      <c r="V150" s="25">
        <f t="shared" si="43"/>
        <v>0.20379834265000002</v>
      </c>
      <c r="W150" s="25">
        <v>3.7449999999999997E-2</v>
      </c>
      <c r="X150" s="25">
        <f t="shared" si="44"/>
        <v>3.891E-2</v>
      </c>
      <c r="Y150" s="25"/>
      <c r="Z150" s="25">
        <f t="shared" si="45"/>
        <v>2.1998554999999999E-2</v>
      </c>
      <c r="AA150" s="25">
        <f t="shared" si="46"/>
        <v>0.50662672165</v>
      </c>
      <c r="AB150" s="25">
        <v>-2.8600000000000001E-3</v>
      </c>
      <c r="AC150" s="25">
        <f t="shared" si="47"/>
        <v>-1.4600000000000001E-3</v>
      </c>
    </row>
    <row r="151" spans="1:29" s="15" customFormat="1">
      <c r="A151" s="18">
        <v>399</v>
      </c>
      <c r="B151" s="25">
        <v>-2.0000000000000002E-5</v>
      </c>
      <c r="C151" s="25">
        <v>2.5870000000000001E-2</v>
      </c>
      <c r="D151" s="25">
        <f t="shared" si="32"/>
        <v>2.7385E-2</v>
      </c>
      <c r="E151" s="25"/>
      <c r="F151" s="25">
        <f t="shared" si="33"/>
        <v>1.7440654999999999E-2</v>
      </c>
      <c r="G151" s="25">
        <f t="shared" si="34"/>
        <v>0.40165828465000003</v>
      </c>
      <c r="H151" s="25">
        <v>2.8119999999999999E-2</v>
      </c>
      <c r="I151" s="25">
        <f t="shared" si="35"/>
        <v>2.9634999999999998E-2</v>
      </c>
      <c r="J151" s="25"/>
      <c r="K151" s="25">
        <f t="shared" si="36"/>
        <v>1.9190174999999997E-2</v>
      </c>
      <c r="L151" s="25">
        <f t="shared" si="37"/>
        <v>0.44194973024999995</v>
      </c>
      <c r="M151" s="25">
        <v>1.213E-2</v>
      </c>
      <c r="N151" s="25">
        <f t="shared" si="38"/>
        <v>1.3645000000000001E-2</v>
      </c>
      <c r="O151" s="25"/>
      <c r="P151" s="25">
        <f t="shared" si="39"/>
        <v>9.8152550000000019E-3</v>
      </c>
      <c r="Q151" s="25">
        <f t="shared" si="40"/>
        <v>0.22604532265000005</v>
      </c>
      <c r="R151" s="25">
        <v>1.197E-2</v>
      </c>
      <c r="S151" s="25">
        <f t="shared" si="41"/>
        <v>1.3485E-2</v>
      </c>
      <c r="T151" s="25"/>
      <c r="U151" s="25">
        <f t="shared" si="42"/>
        <v>8.7842550000000012E-3</v>
      </c>
      <c r="V151" s="25">
        <f t="shared" si="43"/>
        <v>0.20230139265000005</v>
      </c>
      <c r="W151" s="25">
        <v>3.7019999999999997E-2</v>
      </c>
      <c r="X151" s="25">
        <f t="shared" si="44"/>
        <v>3.8535E-2</v>
      </c>
      <c r="Y151" s="25"/>
      <c r="Z151" s="25">
        <f t="shared" si="45"/>
        <v>2.1623554999999999E-2</v>
      </c>
      <c r="AA151" s="25">
        <f t="shared" si="46"/>
        <v>0.49799047164999999</v>
      </c>
      <c r="AB151" s="25">
        <v>-3.0100000000000001E-3</v>
      </c>
      <c r="AC151" s="25">
        <f t="shared" si="47"/>
        <v>-1.5150000000000001E-3</v>
      </c>
    </row>
    <row r="152" spans="1:29" s="15" customFormat="1">
      <c r="A152" s="18">
        <v>400</v>
      </c>
      <c r="B152" s="25">
        <v>-4.0000000000000003E-5</v>
      </c>
      <c r="C152" s="25">
        <v>2.5739999999999999E-2</v>
      </c>
      <c r="D152" s="25">
        <f t="shared" si="32"/>
        <v>2.7219999999999998E-2</v>
      </c>
      <c r="E152" s="25"/>
      <c r="F152" s="25">
        <f t="shared" si="33"/>
        <v>1.7275654999999997E-2</v>
      </c>
      <c r="G152" s="25">
        <f t="shared" si="34"/>
        <v>0.39785833464999998</v>
      </c>
      <c r="H152" s="25">
        <v>2.7879999999999999E-2</v>
      </c>
      <c r="I152" s="25">
        <f t="shared" si="35"/>
        <v>2.9359999999999997E-2</v>
      </c>
      <c r="J152" s="25"/>
      <c r="K152" s="25">
        <f t="shared" si="36"/>
        <v>1.8915174999999999E-2</v>
      </c>
      <c r="L152" s="25">
        <f t="shared" si="37"/>
        <v>0.43561648024999999</v>
      </c>
      <c r="M152" s="25">
        <v>1.206E-2</v>
      </c>
      <c r="N152" s="25">
        <f t="shared" si="38"/>
        <v>1.354E-2</v>
      </c>
      <c r="O152" s="25"/>
      <c r="P152" s="25">
        <f t="shared" si="39"/>
        <v>9.710255000000001E-3</v>
      </c>
      <c r="Q152" s="25">
        <f t="shared" si="40"/>
        <v>0.22362717265000004</v>
      </c>
      <c r="R152" s="25">
        <v>1.196E-2</v>
      </c>
      <c r="S152" s="25">
        <f t="shared" si="41"/>
        <v>1.3440000000000001E-2</v>
      </c>
      <c r="T152" s="25"/>
      <c r="U152" s="25">
        <f t="shared" si="42"/>
        <v>8.7392550000000013E-3</v>
      </c>
      <c r="V152" s="25">
        <f t="shared" si="43"/>
        <v>0.20126504265000003</v>
      </c>
      <c r="W152" s="25">
        <v>3.696E-2</v>
      </c>
      <c r="X152" s="25">
        <f t="shared" si="44"/>
        <v>3.8440000000000002E-2</v>
      </c>
      <c r="Y152" s="25"/>
      <c r="Z152" s="25">
        <f t="shared" si="45"/>
        <v>2.1528555000000001E-2</v>
      </c>
      <c r="AA152" s="25">
        <f t="shared" si="46"/>
        <v>0.49580262165000005</v>
      </c>
      <c r="AB152" s="25">
        <v>-2.9199999999999999E-3</v>
      </c>
      <c r="AC152" s="25">
        <f t="shared" si="47"/>
        <v>-1.48E-3</v>
      </c>
    </row>
    <row r="153" spans="1:29" s="15" customFormat="1">
      <c r="A153" s="18">
        <v>401</v>
      </c>
      <c r="B153" s="25">
        <v>1.2E-4</v>
      </c>
      <c r="C153" s="25">
        <v>2.5530000000000001E-2</v>
      </c>
      <c r="D153" s="25">
        <f t="shared" si="32"/>
        <v>2.6915000000000001E-2</v>
      </c>
      <c r="E153" s="25"/>
      <c r="F153" s="25">
        <f t="shared" si="33"/>
        <v>1.6970655000000001E-2</v>
      </c>
      <c r="G153" s="25">
        <f t="shared" si="34"/>
        <v>0.39083418465000003</v>
      </c>
      <c r="H153" s="25">
        <v>2.7730000000000001E-2</v>
      </c>
      <c r="I153" s="25">
        <f t="shared" si="35"/>
        <v>2.9115000000000002E-2</v>
      </c>
      <c r="J153" s="25"/>
      <c r="K153" s="25">
        <f t="shared" si="36"/>
        <v>1.8670175000000004E-2</v>
      </c>
      <c r="L153" s="25">
        <f t="shared" si="37"/>
        <v>0.42997413025000014</v>
      </c>
      <c r="M153" s="25">
        <v>1.201E-2</v>
      </c>
      <c r="N153" s="25">
        <f t="shared" si="38"/>
        <v>1.3395000000000001E-2</v>
      </c>
      <c r="O153" s="25"/>
      <c r="P153" s="25">
        <f t="shared" si="39"/>
        <v>9.5652550000000017E-3</v>
      </c>
      <c r="Q153" s="25">
        <f t="shared" si="40"/>
        <v>0.22028782265000005</v>
      </c>
      <c r="R153" s="25">
        <v>1.17E-2</v>
      </c>
      <c r="S153" s="25">
        <f t="shared" si="41"/>
        <v>1.3085000000000001E-2</v>
      </c>
      <c r="T153" s="25"/>
      <c r="U153" s="25">
        <f t="shared" si="42"/>
        <v>8.3842550000000002E-3</v>
      </c>
      <c r="V153" s="25">
        <f t="shared" si="43"/>
        <v>0.19308939265000002</v>
      </c>
      <c r="W153" s="25">
        <v>3.6560000000000002E-2</v>
      </c>
      <c r="X153" s="25">
        <f t="shared" si="44"/>
        <v>3.7945E-2</v>
      </c>
      <c r="Y153" s="25"/>
      <c r="Z153" s="25">
        <f t="shared" si="45"/>
        <v>2.1033554999999999E-2</v>
      </c>
      <c r="AA153" s="25">
        <f t="shared" si="46"/>
        <v>0.48440277165000001</v>
      </c>
      <c r="AB153" s="25">
        <v>-2.8900000000000002E-3</v>
      </c>
      <c r="AC153" s="25">
        <f t="shared" si="47"/>
        <v>-1.3850000000000002E-3</v>
      </c>
    </row>
    <row r="154" spans="1:29" s="15" customFormat="1">
      <c r="A154" s="18">
        <v>402</v>
      </c>
      <c r="B154" s="25">
        <v>5.0000000000000002E-5</v>
      </c>
      <c r="C154" s="25">
        <v>2.555E-2</v>
      </c>
      <c r="D154" s="25">
        <f t="shared" si="32"/>
        <v>2.6994999999999998E-2</v>
      </c>
      <c r="E154" s="25"/>
      <c r="F154" s="25">
        <f t="shared" si="33"/>
        <v>1.7050654999999998E-2</v>
      </c>
      <c r="G154" s="25">
        <f t="shared" si="34"/>
        <v>0.39267658464999999</v>
      </c>
      <c r="H154" s="25">
        <v>2.7720000000000002E-2</v>
      </c>
      <c r="I154" s="25">
        <f t="shared" si="35"/>
        <v>2.9165E-2</v>
      </c>
      <c r="J154" s="25"/>
      <c r="K154" s="25">
        <f t="shared" si="36"/>
        <v>1.8720174999999999E-2</v>
      </c>
      <c r="L154" s="25">
        <f t="shared" si="37"/>
        <v>0.43112563025</v>
      </c>
      <c r="M154" s="25">
        <v>1.2189999999999999E-2</v>
      </c>
      <c r="N154" s="25">
        <f t="shared" si="38"/>
        <v>1.3635E-2</v>
      </c>
      <c r="O154" s="25"/>
      <c r="P154" s="25">
        <f t="shared" si="39"/>
        <v>9.8052549999999988E-3</v>
      </c>
      <c r="Q154" s="25">
        <f t="shared" si="40"/>
        <v>0.22581502264999997</v>
      </c>
      <c r="R154" s="25">
        <v>1.187E-2</v>
      </c>
      <c r="S154" s="25">
        <f t="shared" si="41"/>
        <v>1.3315E-2</v>
      </c>
      <c r="T154" s="25"/>
      <c r="U154" s="25">
        <f t="shared" si="42"/>
        <v>8.6142550000000012E-3</v>
      </c>
      <c r="V154" s="25">
        <f t="shared" si="43"/>
        <v>0.19838629265000005</v>
      </c>
      <c r="W154" s="25">
        <v>3.6700000000000003E-2</v>
      </c>
      <c r="X154" s="25">
        <f t="shared" si="44"/>
        <v>3.8145000000000005E-2</v>
      </c>
      <c r="Y154" s="25"/>
      <c r="Z154" s="25">
        <f t="shared" si="45"/>
        <v>2.1233555000000005E-2</v>
      </c>
      <c r="AA154" s="25">
        <f t="shared" si="46"/>
        <v>0.48900877165000012</v>
      </c>
      <c r="AB154" s="25">
        <v>-2.9399999999999999E-3</v>
      </c>
      <c r="AC154" s="25">
        <f t="shared" si="47"/>
        <v>-1.4449999999999999E-3</v>
      </c>
    </row>
    <row r="155" spans="1:29" s="15" customFormat="1">
      <c r="A155" s="18">
        <v>403</v>
      </c>
      <c r="B155" s="25">
        <v>6.8999999999999997E-5</v>
      </c>
      <c r="C155" s="25">
        <v>2.528E-2</v>
      </c>
      <c r="D155" s="25">
        <f t="shared" si="32"/>
        <v>2.6685500000000001E-2</v>
      </c>
      <c r="E155" s="25"/>
      <c r="F155" s="25">
        <f t="shared" si="33"/>
        <v>1.6741155000000001E-2</v>
      </c>
      <c r="G155" s="25">
        <f t="shared" si="34"/>
        <v>0.38554879965000005</v>
      </c>
      <c r="H155" s="25">
        <v>2.743E-2</v>
      </c>
      <c r="I155" s="25">
        <f t="shared" si="35"/>
        <v>2.88355E-2</v>
      </c>
      <c r="J155" s="25"/>
      <c r="K155" s="25">
        <f t="shared" si="36"/>
        <v>1.8390675000000002E-2</v>
      </c>
      <c r="L155" s="25">
        <f t="shared" si="37"/>
        <v>0.42353724525000008</v>
      </c>
      <c r="M155" s="25">
        <v>1.172E-2</v>
      </c>
      <c r="N155" s="25">
        <f t="shared" si="38"/>
        <v>1.31255E-2</v>
      </c>
      <c r="O155" s="25"/>
      <c r="P155" s="25">
        <f t="shared" si="39"/>
        <v>9.2957549999999993E-3</v>
      </c>
      <c r="Q155" s="25">
        <f t="shared" si="40"/>
        <v>0.21408123765000001</v>
      </c>
      <c r="R155" s="25">
        <v>1.1610000000000001E-2</v>
      </c>
      <c r="S155" s="25">
        <f t="shared" si="41"/>
        <v>1.3015500000000001E-2</v>
      </c>
      <c r="T155" s="25"/>
      <c r="U155" s="25">
        <f t="shared" si="42"/>
        <v>8.3147550000000001E-3</v>
      </c>
      <c r="V155" s="25">
        <f t="shared" si="43"/>
        <v>0.19148880765000001</v>
      </c>
      <c r="W155" s="25">
        <v>3.628E-2</v>
      </c>
      <c r="X155" s="25">
        <f t="shared" si="44"/>
        <v>3.7685499999999997E-2</v>
      </c>
      <c r="Y155" s="25"/>
      <c r="Z155" s="25">
        <f t="shared" si="45"/>
        <v>2.0774054999999996E-2</v>
      </c>
      <c r="AA155" s="25">
        <f t="shared" si="46"/>
        <v>0.47842648664999993</v>
      </c>
      <c r="AB155" s="25">
        <v>-2.8800000000000002E-3</v>
      </c>
      <c r="AC155" s="25">
        <f t="shared" si="47"/>
        <v>-1.4055000000000001E-3</v>
      </c>
    </row>
    <row r="156" spans="1:29" s="15" customFormat="1">
      <c r="A156" s="18">
        <v>404</v>
      </c>
      <c r="B156" s="25">
        <v>1.0000000000000001E-5</v>
      </c>
      <c r="C156" s="25">
        <v>2.5159999999999998E-2</v>
      </c>
      <c r="D156" s="25">
        <f t="shared" si="32"/>
        <v>2.6594999999999997E-2</v>
      </c>
      <c r="E156" s="25"/>
      <c r="F156" s="25">
        <f t="shared" si="33"/>
        <v>1.6650654999999997E-2</v>
      </c>
      <c r="G156" s="25">
        <f t="shared" si="34"/>
        <v>0.38346458464999994</v>
      </c>
      <c r="H156" s="25">
        <v>2.724E-2</v>
      </c>
      <c r="I156" s="25">
        <f t="shared" si="35"/>
        <v>2.8674999999999999E-2</v>
      </c>
      <c r="J156" s="25"/>
      <c r="K156" s="25">
        <f t="shared" si="36"/>
        <v>1.8230175000000001E-2</v>
      </c>
      <c r="L156" s="25">
        <f t="shared" si="37"/>
        <v>0.41984093025000002</v>
      </c>
      <c r="M156" s="25">
        <v>1.179E-2</v>
      </c>
      <c r="N156" s="25">
        <f t="shared" si="38"/>
        <v>1.3225000000000001E-2</v>
      </c>
      <c r="O156" s="25"/>
      <c r="P156" s="25">
        <f t="shared" si="39"/>
        <v>9.3952550000000017E-3</v>
      </c>
      <c r="Q156" s="25">
        <f t="shared" si="40"/>
        <v>0.21637272265000004</v>
      </c>
      <c r="R156" s="25">
        <v>1.166E-2</v>
      </c>
      <c r="S156" s="25">
        <f t="shared" si="41"/>
        <v>1.3095000000000001E-2</v>
      </c>
      <c r="T156" s="25"/>
      <c r="U156" s="25">
        <f t="shared" si="42"/>
        <v>8.3942549999999998E-3</v>
      </c>
      <c r="V156" s="25">
        <f t="shared" si="43"/>
        <v>0.19331969265000001</v>
      </c>
      <c r="W156" s="25">
        <v>3.6299999999999999E-2</v>
      </c>
      <c r="X156" s="25">
        <f t="shared" si="44"/>
        <v>3.7734999999999998E-2</v>
      </c>
      <c r="Y156" s="25"/>
      <c r="Z156" s="25">
        <f t="shared" si="45"/>
        <v>2.0823554999999997E-2</v>
      </c>
      <c r="AA156" s="25">
        <f t="shared" si="46"/>
        <v>0.47956647164999994</v>
      </c>
      <c r="AB156" s="25">
        <v>-2.8800000000000002E-3</v>
      </c>
      <c r="AC156" s="25">
        <f t="shared" si="47"/>
        <v>-1.4350000000000001E-3</v>
      </c>
    </row>
    <row r="157" spans="1:29" s="15" customFormat="1">
      <c r="A157" s="18">
        <v>405</v>
      </c>
      <c r="B157" s="25">
        <v>-1.0000000000000001E-5</v>
      </c>
      <c r="C157" s="25">
        <v>2.4879999999999999E-2</v>
      </c>
      <c r="D157" s="25">
        <f t="shared" si="32"/>
        <v>2.6335000000000001E-2</v>
      </c>
      <c r="E157" s="25"/>
      <c r="F157" s="25">
        <f t="shared" si="33"/>
        <v>1.6390655000000001E-2</v>
      </c>
      <c r="G157" s="25">
        <f t="shared" si="34"/>
        <v>0.37747678465000001</v>
      </c>
      <c r="H157" s="25">
        <v>2.7130000000000001E-2</v>
      </c>
      <c r="I157" s="25">
        <f t="shared" si="35"/>
        <v>2.8585000000000003E-2</v>
      </c>
      <c r="J157" s="25"/>
      <c r="K157" s="25">
        <f t="shared" si="36"/>
        <v>1.8140175000000001E-2</v>
      </c>
      <c r="L157" s="25">
        <f t="shared" si="37"/>
        <v>0.41776823025000004</v>
      </c>
      <c r="M157" s="25">
        <v>1.149E-2</v>
      </c>
      <c r="N157" s="25">
        <f t="shared" si="38"/>
        <v>1.2945E-2</v>
      </c>
      <c r="O157" s="25"/>
      <c r="P157" s="25">
        <f t="shared" si="39"/>
        <v>9.1152549999999992E-3</v>
      </c>
      <c r="Q157" s="25">
        <f t="shared" si="40"/>
        <v>0.20992432264999999</v>
      </c>
      <c r="R157" s="25">
        <v>1.149E-2</v>
      </c>
      <c r="S157" s="25">
        <f t="shared" si="41"/>
        <v>1.2945E-2</v>
      </c>
      <c r="T157" s="25"/>
      <c r="U157" s="25">
        <f t="shared" si="42"/>
        <v>8.2442549999999989E-3</v>
      </c>
      <c r="V157" s="25">
        <f t="shared" si="43"/>
        <v>0.18986519264999999</v>
      </c>
      <c r="W157" s="25">
        <v>3.6060000000000002E-2</v>
      </c>
      <c r="X157" s="25">
        <f t="shared" si="44"/>
        <v>3.7515E-2</v>
      </c>
      <c r="Y157" s="25"/>
      <c r="Z157" s="25">
        <f t="shared" si="45"/>
        <v>2.0603554999999999E-2</v>
      </c>
      <c r="AA157" s="25">
        <f t="shared" si="46"/>
        <v>0.47449987165000002</v>
      </c>
      <c r="AB157" s="25">
        <v>-2.8999999999999998E-3</v>
      </c>
      <c r="AC157" s="25">
        <f t="shared" si="47"/>
        <v>-1.4549999999999999E-3</v>
      </c>
    </row>
    <row r="158" spans="1:29" s="15" customFormat="1">
      <c r="A158" s="18">
        <v>406</v>
      </c>
      <c r="B158" s="25">
        <v>-2.0000000000000001E-4</v>
      </c>
      <c r="C158" s="25">
        <v>2.4740000000000002E-2</v>
      </c>
      <c r="D158" s="25">
        <f t="shared" si="32"/>
        <v>2.6270000000000002E-2</v>
      </c>
      <c r="E158" s="25"/>
      <c r="F158" s="25">
        <f t="shared" si="33"/>
        <v>1.6325655000000001E-2</v>
      </c>
      <c r="G158" s="25">
        <f t="shared" si="34"/>
        <v>0.37597983465000007</v>
      </c>
      <c r="H158" s="25">
        <v>2.6839999999999999E-2</v>
      </c>
      <c r="I158" s="25">
        <f t="shared" si="35"/>
        <v>2.8369999999999999E-2</v>
      </c>
      <c r="J158" s="25"/>
      <c r="K158" s="25">
        <f t="shared" si="36"/>
        <v>1.7925175000000002E-2</v>
      </c>
      <c r="L158" s="25">
        <f t="shared" si="37"/>
        <v>0.41281678025000007</v>
      </c>
      <c r="M158" s="25">
        <v>1.167E-2</v>
      </c>
      <c r="N158" s="25">
        <f t="shared" si="38"/>
        <v>1.32E-2</v>
      </c>
      <c r="O158" s="25"/>
      <c r="P158" s="25">
        <f t="shared" si="39"/>
        <v>9.3702550000000009E-3</v>
      </c>
      <c r="Q158" s="25">
        <f t="shared" si="40"/>
        <v>0.21579697265000003</v>
      </c>
      <c r="R158" s="25">
        <v>1.1259999999999999E-2</v>
      </c>
      <c r="S158" s="25">
        <f t="shared" si="41"/>
        <v>1.2789999999999999E-2</v>
      </c>
      <c r="T158" s="25"/>
      <c r="U158" s="25">
        <f t="shared" si="42"/>
        <v>8.0892550000000001E-3</v>
      </c>
      <c r="V158" s="25">
        <f t="shared" si="43"/>
        <v>0.18629554265000001</v>
      </c>
      <c r="W158" s="25">
        <v>3.5909999999999997E-2</v>
      </c>
      <c r="X158" s="25">
        <f t="shared" si="44"/>
        <v>3.7440000000000001E-2</v>
      </c>
      <c r="Y158" s="25"/>
      <c r="Z158" s="25">
        <f t="shared" si="45"/>
        <v>2.0528555E-2</v>
      </c>
      <c r="AA158" s="25">
        <f t="shared" si="46"/>
        <v>0.47277262165000006</v>
      </c>
      <c r="AB158" s="25">
        <v>-2.8600000000000001E-3</v>
      </c>
      <c r="AC158" s="25">
        <f t="shared" si="47"/>
        <v>-1.5300000000000001E-3</v>
      </c>
    </row>
    <row r="159" spans="1:29" s="15" customFormat="1">
      <c r="A159" s="18">
        <v>407</v>
      </c>
      <c r="B159" s="25">
        <v>0</v>
      </c>
      <c r="C159" s="25">
        <v>2.469E-2</v>
      </c>
      <c r="D159" s="25">
        <f t="shared" si="32"/>
        <v>2.6204999999999999E-2</v>
      </c>
      <c r="E159" s="25"/>
      <c r="F159" s="25">
        <f t="shared" si="33"/>
        <v>1.6260654999999999E-2</v>
      </c>
      <c r="G159" s="25">
        <f t="shared" si="34"/>
        <v>0.37448288465000001</v>
      </c>
      <c r="H159" s="25">
        <v>2.683E-2</v>
      </c>
      <c r="I159" s="25">
        <f t="shared" si="35"/>
        <v>2.8344999999999999E-2</v>
      </c>
      <c r="J159" s="25"/>
      <c r="K159" s="25">
        <f t="shared" si="36"/>
        <v>1.7900174999999997E-2</v>
      </c>
      <c r="L159" s="25">
        <f t="shared" si="37"/>
        <v>0.41224103024999997</v>
      </c>
      <c r="M159" s="25">
        <v>1.137E-2</v>
      </c>
      <c r="N159" s="25">
        <f t="shared" si="38"/>
        <v>1.2885000000000001E-2</v>
      </c>
      <c r="O159" s="25"/>
      <c r="P159" s="25">
        <f t="shared" si="39"/>
        <v>9.0552550000000016E-3</v>
      </c>
      <c r="Q159" s="25">
        <f t="shared" si="40"/>
        <v>0.20854252265000006</v>
      </c>
      <c r="R159" s="25">
        <v>1.1440000000000001E-2</v>
      </c>
      <c r="S159" s="25">
        <f t="shared" si="41"/>
        <v>1.2955000000000001E-2</v>
      </c>
      <c r="T159" s="25"/>
      <c r="U159" s="25">
        <f t="shared" si="42"/>
        <v>8.254255000000002E-3</v>
      </c>
      <c r="V159" s="25">
        <f t="shared" si="43"/>
        <v>0.19009549265000006</v>
      </c>
      <c r="W159" s="25">
        <v>3.5700000000000003E-2</v>
      </c>
      <c r="X159" s="25">
        <f t="shared" si="44"/>
        <v>3.7215000000000005E-2</v>
      </c>
      <c r="Y159" s="25"/>
      <c r="Z159" s="25">
        <f t="shared" si="45"/>
        <v>2.0303555000000004E-2</v>
      </c>
      <c r="AA159" s="25">
        <f t="shared" si="46"/>
        <v>0.46759087165000013</v>
      </c>
      <c r="AB159" s="25">
        <v>-3.0300000000000001E-3</v>
      </c>
      <c r="AC159" s="25">
        <f t="shared" si="47"/>
        <v>-1.5150000000000001E-3</v>
      </c>
    </row>
    <row r="160" spans="1:29" s="15" customFormat="1">
      <c r="A160" s="18">
        <v>408</v>
      </c>
      <c r="B160" s="25">
        <v>1.8000000000000001E-4</v>
      </c>
      <c r="C160" s="25">
        <v>2.4469999999999999E-2</v>
      </c>
      <c r="D160" s="25">
        <f t="shared" si="32"/>
        <v>2.5694999999999999E-2</v>
      </c>
      <c r="E160" s="25"/>
      <c r="F160" s="25">
        <f t="shared" si="33"/>
        <v>1.5750654999999999E-2</v>
      </c>
      <c r="G160" s="25">
        <f t="shared" si="34"/>
        <v>0.36273758465</v>
      </c>
      <c r="H160" s="25">
        <v>2.6499999999999999E-2</v>
      </c>
      <c r="I160" s="25">
        <f t="shared" si="35"/>
        <v>2.7725E-2</v>
      </c>
      <c r="J160" s="25"/>
      <c r="K160" s="25">
        <f t="shared" si="36"/>
        <v>1.7280175000000002E-2</v>
      </c>
      <c r="L160" s="25">
        <f t="shared" si="37"/>
        <v>0.39796243025000005</v>
      </c>
      <c r="M160" s="25">
        <v>1.136E-2</v>
      </c>
      <c r="N160" s="25">
        <f t="shared" si="38"/>
        <v>1.2585000000000001E-2</v>
      </c>
      <c r="O160" s="25"/>
      <c r="P160" s="25">
        <f t="shared" si="39"/>
        <v>8.755255E-3</v>
      </c>
      <c r="Q160" s="25">
        <f t="shared" si="40"/>
        <v>0.20163352265000001</v>
      </c>
      <c r="R160" s="25">
        <v>1.112E-2</v>
      </c>
      <c r="S160" s="25">
        <f t="shared" si="41"/>
        <v>1.2345E-2</v>
      </c>
      <c r="T160" s="25"/>
      <c r="U160" s="25">
        <f t="shared" si="42"/>
        <v>7.644255E-3</v>
      </c>
      <c r="V160" s="25">
        <f t="shared" si="43"/>
        <v>0.17604719265000002</v>
      </c>
      <c r="W160" s="25">
        <v>3.56E-2</v>
      </c>
      <c r="X160" s="25">
        <f t="shared" si="44"/>
        <v>3.6824999999999997E-2</v>
      </c>
      <c r="Y160" s="25"/>
      <c r="Z160" s="25">
        <f t="shared" si="45"/>
        <v>1.9913554999999996E-2</v>
      </c>
      <c r="AA160" s="25">
        <f t="shared" si="46"/>
        <v>0.45860917164999992</v>
      </c>
      <c r="AB160" s="25">
        <v>-2.63E-3</v>
      </c>
      <c r="AC160" s="25">
        <f t="shared" si="47"/>
        <v>-1.225E-3</v>
      </c>
    </row>
    <row r="161" spans="1:29" s="15" customFormat="1">
      <c r="A161" s="18">
        <v>409</v>
      </c>
      <c r="B161" s="25">
        <v>9.0000000000000006E-5</v>
      </c>
      <c r="C161" s="25">
        <v>2.4170000000000001E-2</v>
      </c>
      <c r="D161" s="25">
        <f t="shared" si="32"/>
        <v>2.5575000000000001E-2</v>
      </c>
      <c r="E161" s="25"/>
      <c r="F161" s="25">
        <f t="shared" si="33"/>
        <v>1.5630655E-2</v>
      </c>
      <c r="G161" s="25">
        <f t="shared" si="34"/>
        <v>0.35997398465000002</v>
      </c>
      <c r="H161" s="25">
        <v>2.6429999999999999E-2</v>
      </c>
      <c r="I161" s="25">
        <f t="shared" si="35"/>
        <v>2.7834999999999999E-2</v>
      </c>
      <c r="J161" s="25"/>
      <c r="K161" s="25">
        <f t="shared" si="36"/>
        <v>1.7390175000000001E-2</v>
      </c>
      <c r="L161" s="25">
        <f t="shared" si="37"/>
        <v>0.40049573025000001</v>
      </c>
      <c r="M161" s="25">
        <v>1.1140000000000001E-2</v>
      </c>
      <c r="N161" s="25">
        <f t="shared" si="38"/>
        <v>1.2545000000000001E-2</v>
      </c>
      <c r="O161" s="25"/>
      <c r="P161" s="25">
        <f t="shared" si="39"/>
        <v>8.7152550000000016E-3</v>
      </c>
      <c r="Q161" s="25">
        <f t="shared" si="40"/>
        <v>0.20071232265000005</v>
      </c>
      <c r="R161" s="25">
        <v>1.1129999999999999E-2</v>
      </c>
      <c r="S161" s="25">
        <f t="shared" si="41"/>
        <v>1.2534999999999999E-2</v>
      </c>
      <c r="T161" s="25"/>
      <c r="U161" s="25">
        <f t="shared" si="42"/>
        <v>7.8342549999999983E-3</v>
      </c>
      <c r="V161" s="25">
        <f t="shared" si="43"/>
        <v>0.18042289264999997</v>
      </c>
      <c r="W161" s="25">
        <v>3.5279999999999999E-2</v>
      </c>
      <c r="X161" s="25">
        <f t="shared" si="44"/>
        <v>3.6684999999999995E-2</v>
      </c>
      <c r="Y161" s="25"/>
      <c r="Z161" s="25">
        <f t="shared" si="45"/>
        <v>1.9773554999999995E-2</v>
      </c>
      <c r="AA161" s="25">
        <f t="shared" si="46"/>
        <v>0.45538497164999991</v>
      </c>
      <c r="AB161" s="25">
        <v>-2.8999999999999998E-3</v>
      </c>
      <c r="AC161" s="25">
        <f t="shared" si="47"/>
        <v>-1.405E-3</v>
      </c>
    </row>
    <row r="162" spans="1:29" s="15" customFormat="1">
      <c r="A162" s="18">
        <v>410</v>
      </c>
      <c r="B162" s="25">
        <v>-3.0000000000000001E-5</v>
      </c>
      <c r="C162" s="25">
        <v>2.4060000000000002E-2</v>
      </c>
      <c r="D162" s="25">
        <f t="shared" si="32"/>
        <v>2.5515000000000003E-2</v>
      </c>
      <c r="E162" s="25"/>
      <c r="F162" s="25">
        <f t="shared" si="33"/>
        <v>1.5570655000000003E-2</v>
      </c>
      <c r="G162" s="25">
        <f t="shared" si="34"/>
        <v>0.35859218465000009</v>
      </c>
      <c r="H162" s="25">
        <v>2.6020000000000001E-2</v>
      </c>
      <c r="I162" s="25">
        <f t="shared" si="35"/>
        <v>2.7475000000000003E-2</v>
      </c>
      <c r="J162" s="25"/>
      <c r="K162" s="25">
        <f t="shared" si="36"/>
        <v>1.7030175000000002E-2</v>
      </c>
      <c r="L162" s="25">
        <f t="shared" si="37"/>
        <v>0.39220493025000003</v>
      </c>
      <c r="M162" s="25">
        <v>1.108E-2</v>
      </c>
      <c r="N162" s="25">
        <f t="shared" si="38"/>
        <v>1.2534999999999999E-2</v>
      </c>
      <c r="O162" s="25"/>
      <c r="P162" s="25">
        <f t="shared" si="39"/>
        <v>8.7052549999999985E-3</v>
      </c>
      <c r="Q162" s="25">
        <f t="shared" si="40"/>
        <v>0.20048202264999998</v>
      </c>
      <c r="R162" s="25">
        <v>1.0880000000000001E-2</v>
      </c>
      <c r="S162" s="25">
        <f t="shared" si="41"/>
        <v>1.2335E-2</v>
      </c>
      <c r="T162" s="25"/>
      <c r="U162" s="25">
        <f t="shared" si="42"/>
        <v>7.6342550000000004E-3</v>
      </c>
      <c r="V162" s="25">
        <f t="shared" si="43"/>
        <v>0.17581689265000003</v>
      </c>
      <c r="W162" s="25">
        <v>3.5139999999999998E-2</v>
      </c>
      <c r="X162" s="25">
        <f t="shared" si="44"/>
        <v>3.6594999999999996E-2</v>
      </c>
      <c r="Y162" s="25"/>
      <c r="Z162" s="25">
        <f t="shared" si="45"/>
        <v>1.9683554999999995E-2</v>
      </c>
      <c r="AA162" s="25">
        <f t="shared" si="46"/>
        <v>0.45331227164999993</v>
      </c>
      <c r="AB162" s="25">
        <v>-2.8800000000000002E-3</v>
      </c>
      <c r="AC162" s="25">
        <f t="shared" si="47"/>
        <v>-1.4550000000000001E-3</v>
      </c>
    </row>
    <row r="163" spans="1:29" s="15" customFormat="1">
      <c r="A163" s="18">
        <v>411</v>
      </c>
      <c r="B163" s="25">
        <v>1.0000000000000001E-5</v>
      </c>
      <c r="C163" s="25">
        <v>2.3949999999999999E-2</v>
      </c>
      <c r="D163" s="25">
        <f t="shared" si="32"/>
        <v>2.5364999999999999E-2</v>
      </c>
      <c r="E163" s="25"/>
      <c r="F163" s="25">
        <f t="shared" si="33"/>
        <v>1.5420654999999998E-2</v>
      </c>
      <c r="G163" s="25">
        <f t="shared" si="34"/>
        <v>0.35513768465000001</v>
      </c>
      <c r="H163" s="25">
        <v>2.6009999999999998E-2</v>
      </c>
      <c r="I163" s="25">
        <f t="shared" si="35"/>
        <v>2.7424999999999998E-2</v>
      </c>
      <c r="J163" s="25"/>
      <c r="K163" s="25">
        <f t="shared" si="36"/>
        <v>1.6980175E-2</v>
      </c>
      <c r="L163" s="25">
        <f t="shared" si="37"/>
        <v>0.39105343025</v>
      </c>
      <c r="M163" s="25">
        <v>1.098E-2</v>
      </c>
      <c r="N163" s="25">
        <f t="shared" si="38"/>
        <v>1.2395E-2</v>
      </c>
      <c r="O163" s="25"/>
      <c r="P163" s="25">
        <f t="shared" si="39"/>
        <v>8.5652550000000008E-3</v>
      </c>
      <c r="Q163" s="25">
        <f t="shared" si="40"/>
        <v>0.19725782265000003</v>
      </c>
      <c r="R163" s="25">
        <v>1.0970000000000001E-2</v>
      </c>
      <c r="S163" s="25">
        <f t="shared" si="41"/>
        <v>1.2385E-2</v>
      </c>
      <c r="T163" s="25"/>
      <c r="U163" s="25">
        <f t="shared" si="42"/>
        <v>7.6842550000000001E-3</v>
      </c>
      <c r="V163" s="25">
        <f t="shared" si="43"/>
        <v>0.17696839265</v>
      </c>
      <c r="W163" s="25">
        <v>3.4799999999999998E-2</v>
      </c>
      <c r="X163" s="25">
        <f t="shared" si="44"/>
        <v>3.6214999999999997E-2</v>
      </c>
      <c r="Y163" s="25"/>
      <c r="Z163" s="25">
        <f t="shared" si="45"/>
        <v>1.9303554999999997E-2</v>
      </c>
      <c r="AA163" s="25">
        <f t="shared" si="46"/>
        <v>0.44456087164999997</v>
      </c>
      <c r="AB163" s="25">
        <v>-2.8400000000000001E-3</v>
      </c>
      <c r="AC163" s="25">
        <f t="shared" si="47"/>
        <v>-1.415E-3</v>
      </c>
    </row>
    <row r="164" spans="1:29" s="15" customFormat="1">
      <c r="A164" s="18">
        <v>412</v>
      </c>
      <c r="B164" s="25">
        <v>-1.4999999999999999E-4</v>
      </c>
      <c r="C164" s="25">
        <v>2.3910000000000001E-2</v>
      </c>
      <c r="D164" s="25">
        <f t="shared" si="32"/>
        <v>2.5410000000000002E-2</v>
      </c>
      <c r="E164" s="25"/>
      <c r="F164" s="25">
        <f t="shared" si="33"/>
        <v>1.5465655000000002E-2</v>
      </c>
      <c r="G164" s="25">
        <f t="shared" si="34"/>
        <v>0.35617403465000008</v>
      </c>
      <c r="H164" s="25">
        <v>2.5899999999999999E-2</v>
      </c>
      <c r="I164" s="25">
        <f t="shared" si="35"/>
        <v>2.7400000000000001E-2</v>
      </c>
      <c r="J164" s="25"/>
      <c r="K164" s="25">
        <f t="shared" si="36"/>
        <v>1.6955175000000003E-2</v>
      </c>
      <c r="L164" s="25">
        <f t="shared" si="37"/>
        <v>0.39047768025000007</v>
      </c>
      <c r="M164" s="25">
        <v>1.098E-2</v>
      </c>
      <c r="N164" s="25">
        <f t="shared" si="38"/>
        <v>1.248E-2</v>
      </c>
      <c r="O164" s="25"/>
      <c r="P164" s="25">
        <f t="shared" si="39"/>
        <v>8.6502549999999991E-3</v>
      </c>
      <c r="Q164" s="25">
        <f t="shared" si="40"/>
        <v>0.19921537265</v>
      </c>
      <c r="R164" s="25">
        <v>1.074E-2</v>
      </c>
      <c r="S164" s="25">
        <f t="shared" si="41"/>
        <v>1.2239999999999999E-2</v>
      </c>
      <c r="T164" s="25"/>
      <c r="U164" s="25">
        <f t="shared" si="42"/>
        <v>7.539254999999999E-3</v>
      </c>
      <c r="V164" s="25">
        <f t="shared" si="43"/>
        <v>0.17362904264999998</v>
      </c>
      <c r="W164" s="25">
        <v>3.4819999999999997E-2</v>
      </c>
      <c r="X164" s="25">
        <f t="shared" si="44"/>
        <v>3.6319999999999998E-2</v>
      </c>
      <c r="Y164" s="25"/>
      <c r="Z164" s="25">
        <f t="shared" si="45"/>
        <v>1.9408554999999997E-2</v>
      </c>
      <c r="AA164" s="25">
        <f t="shared" si="46"/>
        <v>0.44697902164999997</v>
      </c>
      <c r="AB164" s="25">
        <v>-2.8500000000000001E-3</v>
      </c>
      <c r="AC164" s="25">
        <f t="shared" si="47"/>
        <v>-1.5E-3</v>
      </c>
    </row>
    <row r="165" spans="1:29" s="15" customFormat="1">
      <c r="A165" s="18">
        <v>413</v>
      </c>
      <c r="B165" s="25">
        <v>-1.1E-4</v>
      </c>
      <c r="C165" s="25">
        <v>2.3650000000000001E-2</v>
      </c>
      <c r="D165" s="25">
        <f t="shared" si="32"/>
        <v>2.5165E-2</v>
      </c>
      <c r="E165" s="25"/>
      <c r="F165" s="25">
        <f t="shared" si="33"/>
        <v>1.5220655E-2</v>
      </c>
      <c r="G165" s="25">
        <f t="shared" si="34"/>
        <v>0.35053168465000001</v>
      </c>
      <c r="H165" s="25">
        <v>2.5659999999999999E-2</v>
      </c>
      <c r="I165" s="25">
        <f t="shared" si="35"/>
        <v>2.7174999999999998E-2</v>
      </c>
      <c r="J165" s="25"/>
      <c r="K165" s="25">
        <f t="shared" si="36"/>
        <v>1.6730175E-2</v>
      </c>
      <c r="L165" s="25">
        <f t="shared" si="37"/>
        <v>0.38529593025000003</v>
      </c>
      <c r="M165" s="25">
        <v>1.078E-2</v>
      </c>
      <c r="N165" s="25">
        <f t="shared" si="38"/>
        <v>1.2295E-2</v>
      </c>
      <c r="O165" s="25"/>
      <c r="P165" s="25">
        <f t="shared" si="39"/>
        <v>8.4652550000000014E-3</v>
      </c>
      <c r="Q165" s="25">
        <f t="shared" si="40"/>
        <v>0.19495482265000005</v>
      </c>
      <c r="R165" s="25">
        <v>1.078E-2</v>
      </c>
      <c r="S165" s="25">
        <f t="shared" si="41"/>
        <v>1.2295E-2</v>
      </c>
      <c r="T165" s="25"/>
      <c r="U165" s="25">
        <f t="shared" si="42"/>
        <v>7.5942550000000003E-3</v>
      </c>
      <c r="V165" s="25">
        <f t="shared" si="43"/>
        <v>0.17489569265000002</v>
      </c>
      <c r="W165" s="25">
        <v>3.4569999999999997E-2</v>
      </c>
      <c r="X165" s="25">
        <f t="shared" si="44"/>
        <v>3.6084999999999999E-2</v>
      </c>
      <c r="Y165" s="25"/>
      <c r="Z165" s="25">
        <f t="shared" si="45"/>
        <v>1.9173554999999998E-2</v>
      </c>
      <c r="AA165" s="25">
        <f t="shared" si="46"/>
        <v>0.44156697164999997</v>
      </c>
      <c r="AB165" s="25">
        <v>-2.9199999999999999E-3</v>
      </c>
      <c r="AC165" s="25">
        <f t="shared" si="47"/>
        <v>-1.5149999999999999E-3</v>
      </c>
    </row>
    <row r="166" spans="1:29" s="15" customFormat="1">
      <c r="A166" s="18">
        <v>414</v>
      </c>
      <c r="B166" s="25">
        <v>-1.2999999999999999E-4</v>
      </c>
      <c r="C166" s="25">
        <v>2.3619999999999999E-2</v>
      </c>
      <c r="D166" s="25">
        <f t="shared" si="32"/>
        <v>2.5064999999999997E-2</v>
      </c>
      <c r="E166" s="25"/>
      <c r="F166" s="25">
        <f t="shared" si="33"/>
        <v>1.5120654999999997E-2</v>
      </c>
      <c r="G166" s="25">
        <f t="shared" si="34"/>
        <v>0.34822868464999995</v>
      </c>
      <c r="H166" s="25">
        <v>2.5530000000000001E-2</v>
      </c>
      <c r="I166" s="25">
        <f t="shared" si="35"/>
        <v>2.6974999999999999E-2</v>
      </c>
      <c r="J166" s="25"/>
      <c r="K166" s="25">
        <f t="shared" si="36"/>
        <v>1.6530175000000001E-2</v>
      </c>
      <c r="L166" s="25">
        <f t="shared" si="37"/>
        <v>0.38068993025000003</v>
      </c>
      <c r="M166" s="25">
        <v>1.09E-2</v>
      </c>
      <c r="N166" s="25">
        <f t="shared" si="38"/>
        <v>1.2345E-2</v>
      </c>
      <c r="O166" s="25"/>
      <c r="P166" s="25">
        <f t="shared" si="39"/>
        <v>8.5152549999999994E-3</v>
      </c>
      <c r="Q166" s="25">
        <f t="shared" si="40"/>
        <v>0.19610632265</v>
      </c>
      <c r="R166" s="25">
        <v>1.076E-2</v>
      </c>
      <c r="S166" s="25">
        <f t="shared" si="41"/>
        <v>1.2205000000000001E-2</v>
      </c>
      <c r="T166" s="25"/>
      <c r="U166" s="25">
        <f t="shared" si="42"/>
        <v>7.5042550000000005E-3</v>
      </c>
      <c r="V166" s="25">
        <f t="shared" si="43"/>
        <v>0.17282299265000001</v>
      </c>
      <c r="W166" s="25">
        <v>3.4639999999999997E-2</v>
      </c>
      <c r="X166" s="25">
        <f t="shared" si="44"/>
        <v>3.6084999999999999E-2</v>
      </c>
      <c r="Y166" s="25"/>
      <c r="Z166" s="25">
        <f t="shared" si="45"/>
        <v>1.9173554999999998E-2</v>
      </c>
      <c r="AA166" s="25">
        <f t="shared" si="46"/>
        <v>0.44156697164999997</v>
      </c>
      <c r="AB166" s="25">
        <v>-2.7599999999999999E-3</v>
      </c>
      <c r="AC166" s="25">
        <f t="shared" si="47"/>
        <v>-1.4449999999999999E-3</v>
      </c>
    </row>
    <row r="167" spans="1:29" s="15" customFormat="1">
      <c r="A167" s="18">
        <v>415</v>
      </c>
      <c r="B167" s="25">
        <v>-9.0000000000000006E-5</v>
      </c>
      <c r="C167" s="25">
        <v>2.3380000000000001E-2</v>
      </c>
      <c r="D167" s="25">
        <f t="shared" si="32"/>
        <v>2.4880000000000003E-2</v>
      </c>
      <c r="E167" s="25"/>
      <c r="F167" s="25">
        <f t="shared" si="33"/>
        <v>1.4935655000000003E-2</v>
      </c>
      <c r="G167" s="25">
        <f t="shared" si="34"/>
        <v>0.34396813465000009</v>
      </c>
      <c r="H167" s="25">
        <v>2.5440000000000001E-2</v>
      </c>
      <c r="I167" s="25">
        <f t="shared" si="35"/>
        <v>2.6940000000000002E-2</v>
      </c>
      <c r="J167" s="25"/>
      <c r="K167" s="25">
        <f t="shared" si="36"/>
        <v>1.6495175000000001E-2</v>
      </c>
      <c r="L167" s="25">
        <f t="shared" si="37"/>
        <v>0.37988388025000003</v>
      </c>
      <c r="M167" s="25">
        <v>1.064E-2</v>
      </c>
      <c r="N167" s="25">
        <f t="shared" si="38"/>
        <v>1.214E-2</v>
      </c>
      <c r="O167" s="25"/>
      <c r="P167" s="25">
        <f t="shared" si="39"/>
        <v>8.310254999999999E-3</v>
      </c>
      <c r="Q167" s="25">
        <f t="shared" si="40"/>
        <v>0.19138517264999999</v>
      </c>
      <c r="R167" s="25">
        <v>1.064E-2</v>
      </c>
      <c r="S167" s="25">
        <f t="shared" si="41"/>
        <v>1.214E-2</v>
      </c>
      <c r="T167" s="25"/>
      <c r="U167" s="25">
        <f t="shared" si="42"/>
        <v>7.4392549999999997E-3</v>
      </c>
      <c r="V167" s="25">
        <f t="shared" si="43"/>
        <v>0.17132604265000001</v>
      </c>
      <c r="W167" s="25">
        <v>3.4299999999999997E-2</v>
      </c>
      <c r="X167" s="25">
        <f t="shared" si="44"/>
        <v>3.5799999999999998E-2</v>
      </c>
      <c r="Y167" s="25"/>
      <c r="Z167" s="25">
        <f t="shared" si="45"/>
        <v>1.8888554999999998E-2</v>
      </c>
      <c r="AA167" s="25">
        <f t="shared" si="46"/>
        <v>0.43500342165</v>
      </c>
      <c r="AB167" s="25">
        <v>-2.9099999999999998E-3</v>
      </c>
      <c r="AC167" s="25">
        <f t="shared" si="47"/>
        <v>-1.4999999999999998E-3</v>
      </c>
    </row>
    <row r="168" spans="1:29" s="15" customFormat="1">
      <c r="A168" s="18">
        <v>416</v>
      </c>
      <c r="B168" s="25">
        <v>1.0000000000000001E-5</v>
      </c>
      <c r="C168" s="25">
        <v>2.3199999999999998E-2</v>
      </c>
      <c r="D168" s="25">
        <f t="shared" si="32"/>
        <v>2.4569999999999998E-2</v>
      </c>
      <c r="E168" s="25"/>
      <c r="F168" s="25">
        <f t="shared" si="33"/>
        <v>1.4625654999999998E-2</v>
      </c>
      <c r="G168" s="25">
        <f t="shared" si="34"/>
        <v>0.33682883464999996</v>
      </c>
      <c r="H168" s="25">
        <v>2.5139999999999999E-2</v>
      </c>
      <c r="I168" s="25">
        <f t="shared" si="35"/>
        <v>2.6509999999999999E-2</v>
      </c>
      <c r="J168" s="25"/>
      <c r="K168" s="25">
        <f t="shared" si="36"/>
        <v>1.6065175000000001E-2</v>
      </c>
      <c r="L168" s="25">
        <f t="shared" si="37"/>
        <v>0.36998098025000004</v>
      </c>
      <c r="M168" s="25">
        <v>1.064E-2</v>
      </c>
      <c r="N168" s="25">
        <f t="shared" si="38"/>
        <v>1.201E-2</v>
      </c>
      <c r="O168" s="25"/>
      <c r="P168" s="25">
        <f t="shared" si="39"/>
        <v>8.1802550000000009E-3</v>
      </c>
      <c r="Q168" s="25">
        <f t="shared" si="40"/>
        <v>0.18839127265000002</v>
      </c>
      <c r="R168" s="25">
        <v>1.051E-2</v>
      </c>
      <c r="S168" s="25">
        <f t="shared" si="41"/>
        <v>1.188E-2</v>
      </c>
      <c r="T168" s="25"/>
      <c r="U168" s="25">
        <f t="shared" si="42"/>
        <v>7.1792549999999998E-3</v>
      </c>
      <c r="V168" s="25">
        <f t="shared" si="43"/>
        <v>0.16533824264999999</v>
      </c>
      <c r="W168" s="25">
        <v>3.4189999999999998E-2</v>
      </c>
      <c r="X168" s="25">
        <f t="shared" si="44"/>
        <v>3.5560000000000001E-2</v>
      </c>
      <c r="Y168" s="25"/>
      <c r="Z168" s="25">
        <f t="shared" si="45"/>
        <v>1.8648555000000001E-2</v>
      </c>
      <c r="AA168" s="25">
        <f t="shared" si="46"/>
        <v>0.42947622165000005</v>
      </c>
      <c r="AB168" s="25">
        <v>-2.7499999999999998E-3</v>
      </c>
      <c r="AC168" s="25">
        <f t="shared" si="47"/>
        <v>-1.3699999999999999E-3</v>
      </c>
    </row>
    <row r="169" spans="1:29" s="15" customFormat="1">
      <c r="A169" s="18">
        <v>417</v>
      </c>
      <c r="B169" s="25">
        <v>3.0000000000000001E-5</v>
      </c>
      <c r="C169" s="25">
        <v>2.308E-2</v>
      </c>
      <c r="D169" s="25">
        <f t="shared" si="32"/>
        <v>2.4479999999999998E-2</v>
      </c>
      <c r="E169" s="25"/>
      <c r="F169" s="25">
        <f t="shared" si="33"/>
        <v>1.4535654999999998E-2</v>
      </c>
      <c r="G169" s="25">
        <f t="shared" si="34"/>
        <v>0.33475613464999998</v>
      </c>
      <c r="H169" s="25">
        <v>2.504E-2</v>
      </c>
      <c r="I169" s="25">
        <f t="shared" si="35"/>
        <v>2.6439999999999998E-2</v>
      </c>
      <c r="J169" s="25"/>
      <c r="K169" s="25">
        <f t="shared" si="36"/>
        <v>1.5995175E-2</v>
      </c>
      <c r="L169" s="25">
        <f t="shared" si="37"/>
        <v>0.36836888025000003</v>
      </c>
      <c r="M169" s="25">
        <v>1.039E-2</v>
      </c>
      <c r="N169" s="25">
        <f t="shared" si="38"/>
        <v>1.179E-2</v>
      </c>
      <c r="O169" s="25"/>
      <c r="P169" s="25">
        <f t="shared" si="39"/>
        <v>7.9602549999999994E-3</v>
      </c>
      <c r="Q169" s="25">
        <f t="shared" si="40"/>
        <v>0.18332467264999999</v>
      </c>
      <c r="R169" s="25">
        <v>1.044E-2</v>
      </c>
      <c r="S169" s="25">
        <f t="shared" si="41"/>
        <v>1.184E-2</v>
      </c>
      <c r="T169" s="25"/>
      <c r="U169" s="25">
        <f t="shared" si="42"/>
        <v>7.1392549999999997E-3</v>
      </c>
      <c r="V169" s="25">
        <f t="shared" si="43"/>
        <v>0.16441704265000001</v>
      </c>
      <c r="W169" s="25">
        <v>3.3939999999999998E-2</v>
      </c>
      <c r="X169" s="25">
        <f t="shared" si="44"/>
        <v>3.5339999999999996E-2</v>
      </c>
      <c r="Y169" s="25"/>
      <c r="Z169" s="25">
        <f t="shared" si="45"/>
        <v>1.8428554999999996E-2</v>
      </c>
      <c r="AA169" s="25">
        <f t="shared" si="46"/>
        <v>0.4244096216499999</v>
      </c>
      <c r="AB169" s="25">
        <v>-2.8300000000000001E-3</v>
      </c>
      <c r="AC169" s="25">
        <f t="shared" si="47"/>
        <v>-1.4E-3</v>
      </c>
    </row>
    <row r="170" spans="1:29" s="15" customFormat="1">
      <c r="A170" s="18">
        <v>418</v>
      </c>
      <c r="B170" s="25">
        <v>-1E-4</v>
      </c>
      <c r="C170" s="25">
        <v>2.3050000000000001E-2</v>
      </c>
      <c r="D170" s="25">
        <f t="shared" si="32"/>
        <v>2.4550000000000002E-2</v>
      </c>
      <c r="E170" s="25"/>
      <c r="F170" s="25">
        <f t="shared" si="33"/>
        <v>1.4605655000000002E-2</v>
      </c>
      <c r="G170" s="25">
        <f t="shared" si="34"/>
        <v>0.33636823465000004</v>
      </c>
      <c r="H170" s="25">
        <v>2.4879999999999999E-2</v>
      </c>
      <c r="I170" s="25">
        <f t="shared" si="35"/>
        <v>2.6380000000000001E-2</v>
      </c>
      <c r="J170" s="25"/>
      <c r="K170" s="25">
        <f t="shared" si="36"/>
        <v>1.5935175000000003E-2</v>
      </c>
      <c r="L170" s="25">
        <f t="shared" si="37"/>
        <v>0.3669870802500001</v>
      </c>
      <c r="M170" s="25">
        <v>1.047E-2</v>
      </c>
      <c r="N170" s="25">
        <f t="shared" si="38"/>
        <v>1.197E-2</v>
      </c>
      <c r="O170" s="25"/>
      <c r="P170" s="25">
        <f t="shared" si="39"/>
        <v>8.140254999999999E-3</v>
      </c>
      <c r="Q170" s="25">
        <f t="shared" si="40"/>
        <v>0.18747007264999999</v>
      </c>
      <c r="R170" s="25">
        <v>1.038E-2</v>
      </c>
      <c r="S170" s="25">
        <f t="shared" si="41"/>
        <v>1.188E-2</v>
      </c>
      <c r="T170" s="25"/>
      <c r="U170" s="25">
        <f t="shared" si="42"/>
        <v>7.1792549999999998E-3</v>
      </c>
      <c r="V170" s="25">
        <f t="shared" si="43"/>
        <v>0.16533824264999999</v>
      </c>
      <c r="W170" s="25">
        <v>3.388E-2</v>
      </c>
      <c r="X170" s="25">
        <f t="shared" si="44"/>
        <v>3.5380000000000002E-2</v>
      </c>
      <c r="Y170" s="25"/>
      <c r="Z170" s="25">
        <f t="shared" si="45"/>
        <v>1.8468555000000001E-2</v>
      </c>
      <c r="AA170" s="25">
        <f t="shared" si="46"/>
        <v>0.42533082165000002</v>
      </c>
      <c r="AB170" s="25">
        <v>-2.8999999999999998E-3</v>
      </c>
      <c r="AC170" s="25">
        <f t="shared" si="47"/>
        <v>-1.4999999999999998E-3</v>
      </c>
    </row>
    <row r="171" spans="1:29" s="15" customFormat="1">
      <c r="A171" s="18">
        <v>419</v>
      </c>
      <c r="B171" s="25">
        <v>4.0000000000000003E-5</v>
      </c>
      <c r="C171" s="25">
        <v>2.2960000000000001E-2</v>
      </c>
      <c r="D171" s="25">
        <f t="shared" si="32"/>
        <v>2.4340000000000001E-2</v>
      </c>
      <c r="E171" s="25"/>
      <c r="F171" s="25">
        <f t="shared" si="33"/>
        <v>1.4395655E-2</v>
      </c>
      <c r="G171" s="25">
        <f t="shared" si="34"/>
        <v>0.33153193465000003</v>
      </c>
      <c r="H171" s="25">
        <v>2.4879999999999999E-2</v>
      </c>
      <c r="I171" s="25">
        <f t="shared" si="35"/>
        <v>2.6259999999999999E-2</v>
      </c>
      <c r="J171" s="25"/>
      <c r="K171" s="25">
        <f t="shared" si="36"/>
        <v>1.5815175000000001E-2</v>
      </c>
      <c r="L171" s="25">
        <f t="shared" si="37"/>
        <v>0.36422348025000001</v>
      </c>
      <c r="M171" s="25">
        <v>1.038E-2</v>
      </c>
      <c r="N171" s="25">
        <f t="shared" si="38"/>
        <v>1.176E-2</v>
      </c>
      <c r="O171" s="25"/>
      <c r="P171" s="25">
        <f t="shared" si="39"/>
        <v>7.9302550000000006E-3</v>
      </c>
      <c r="Q171" s="25">
        <f t="shared" si="40"/>
        <v>0.18263377265000003</v>
      </c>
      <c r="R171" s="25">
        <v>1.04E-2</v>
      </c>
      <c r="S171" s="25">
        <f t="shared" si="41"/>
        <v>1.1779999999999999E-2</v>
      </c>
      <c r="T171" s="25"/>
      <c r="U171" s="25">
        <f t="shared" si="42"/>
        <v>7.0792549999999987E-3</v>
      </c>
      <c r="V171" s="25">
        <f t="shared" si="43"/>
        <v>0.16303524264999997</v>
      </c>
      <c r="W171" s="25">
        <v>3.381E-2</v>
      </c>
      <c r="X171" s="25">
        <f t="shared" si="44"/>
        <v>3.5189999999999999E-2</v>
      </c>
      <c r="Y171" s="25"/>
      <c r="Z171" s="25">
        <f t="shared" si="45"/>
        <v>1.8278554999999998E-2</v>
      </c>
      <c r="AA171" s="25">
        <f t="shared" si="46"/>
        <v>0.42095512164999999</v>
      </c>
      <c r="AB171" s="25">
        <v>-2.8E-3</v>
      </c>
      <c r="AC171" s="25">
        <f t="shared" si="47"/>
        <v>-1.3799999999999999E-3</v>
      </c>
    </row>
    <row r="172" spans="1:29" s="15" customFormat="1">
      <c r="A172" s="18">
        <v>420</v>
      </c>
      <c r="B172" s="25">
        <v>-3.0000000000000001E-5</v>
      </c>
      <c r="C172" s="25">
        <v>2.265E-2</v>
      </c>
      <c r="D172" s="25">
        <f t="shared" si="32"/>
        <v>2.4065E-2</v>
      </c>
      <c r="E172" s="25"/>
      <c r="F172" s="25">
        <f t="shared" si="33"/>
        <v>1.4120654999999999E-2</v>
      </c>
      <c r="G172" s="25">
        <f t="shared" si="34"/>
        <v>0.32519868465000001</v>
      </c>
      <c r="H172" s="25">
        <v>2.4549999999999999E-2</v>
      </c>
      <c r="I172" s="25">
        <f t="shared" si="35"/>
        <v>2.5964999999999998E-2</v>
      </c>
      <c r="J172" s="25"/>
      <c r="K172" s="25">
        <f t="shared" si="36"/>
        <v>1.5520174999999999E-2</v>
      </c>
      <c r="L172" s="25">
        <f t="shared" si="37"/>
        <v>0.35742963025000002</v>
      </c>
      <c r="M172" s="25">
        <v>1.023E-2</v>
      </c>
      <c r="N172" s="25">
        <f t="shared" si="38"/>
        <v>1.1644999999999999E-2</v>
      </c>
      <c r="O172" s="25"/>
      <c r="P172" s="25">
        <f t="shared" si="39"/>
        <v>7.8152550000000001E-3</v>
      </c>
      <c r="Q172" s="25">
        <f t="shared" si="40"/>
        <v>0.17998532265</v>
      </c>
      <c r="R172" s="25">
        <v>1.0109999999999999E-2</v>
      </c>
      <c r="S172" s="25">
        <f t="shared" si="41"/>
        <v>1.1524999999999999E-2</v>
      </c>
      <c r="T172" s="25"/>
      <c r="U172" s="25">
        <f t="shared" si="42"/>
        <v>6.8242549999999987E-3</v>
      </c>
      <c r="V172" s="25">
        <f t="shared" si="43"/>
        <v>0.15716259264999999</v>
      </c>
      <c r="W172" s="25">
        <v>3.3459999999999997E-2</v>
      </c>
      <c r="X172" s="25">
        <f t="shared" si="44"/>
        <v>3.4874999999999996E-2</v>
      </c>
      <c r="Y172" s="25"/>
      <c r="Z172" s="25">
        <f t="shared" si="45"/>
        <v>1.7963554999999996E-2</v>
      </c>
      <c r="AA172" s="25">
        <f t="shared" si="46"/>
        <v>0.41370067164999991</v>
      </c>
      <c r="AB172" s="25">
        <v>-2.8E-3</v>
      </c>
      <c r="AC172" s="25">
        <f t="shared" si="47"/>
        <v>-1.415E-3</v>
      </c>
    </row>
    <row r="173" spans="1:29" s="15" customFormat="1">
      <c r="A173" s="18">
        <v>421</v>
      </c>
      <c r="B173" s="25">
        <v>-3.0000000000000001E-5</v>
      </c>
      <c r="C173" s="25">
        <v>2.2720000000000001E-2</v>
      </c>
      <c r="D173" s="25">
        <f t="shared" si="32"/>
        <v>2.418E-2</v>
      </c>
      <c r="E173" s="25"/>
      <c r="F173" s="25">
        <f t="shared" si="33"/>
        <v>1.4235655E-2</v>
      </c>
      <c r="G173" s="25">
        <f t="shared" si="34"/>
        <v>0.32784713465000004</v>
      </c>
      <c r="H173" s="25">
        <v>2.4570000000000002E-2</v>
      </c>
      <c r="I173" s="25">
        <f t="shared" si="35"/>
        <v>2.6030000000000001E-2</v>
      </c>
      <c r="J173" s="25"/>
      <c r="K173" s="25">
        <f t="shared" si="36"/>
        <v>1.5585175000000001E-2</v>
      </c>
      <c r="L173" s="25">
        <f t="shared" si="37"/>
        <v>0.35892658025000007</v>
      </c>
      <c r="M173" s="25">
        <v>1.0120000000000001E-2</v>
      </c>
      <c r="N173" s="25">
        <f t="shared" si="38"/>
        <v>1.158E-2</v>
      </c>
      <c r="O173" s="25"/>
      <c r="P173" s="25">
        <f t="shared" si="39"/>
        <v>7.7502550000000002E-3</v>
      </c>
      <c r="Q173" s="25">
        <f t="shared" si="40"/>
        <v>0.17848837265</v>
      </c>
      <c r="R173" s="25">
        <v>1.0120000000000001E-2</v>
      </c>
      <c r="S173" s="25">
        <f t="shared" si="41"/>
        <v>1.158E-2</v>
      </c>
      <c r="T173" s="25"/>
      <c r="U173" s="25">
        <f t="shared" si="42"/>
        <v>6.8792549999999999E-3</v>
      </c>
      <c r="V173" s="25">
        <f t="shared" si="43"/>
        <v>0.15842924265</v>
      </c>
      <c r="W173" s="25">
        <v>3.338E-2</v>
      </c>
      <c r="X173" s="25">
        <f t="shared" si="44"/>
        <v>3.4840000000000003E-2</v>
      </c>
      <c r="Y173" s="25"/>
      <c r="Z173" s="25">
        <f t="shared" si="45"/>
        <v>1.7928555000000002E-2</v>
      </c>
      <c r="AA173" s="25">
        <f t="shared" si="46"/>
        <v>0.41289462165000007</v>
      </c>
      <c r="AB173" s="25">
        <v>-2.8900000000000002E-3</v>
      </c>
      <c r="AC173" s="25">
        <f t="shared" si="47"/>
        <v>-1.4600000000000001E-3</v>
      </c>
    </row>
    <row r="174" spans="1:29" s="15" customFormat="1">
      <c r="A174" s="18">
        <v>422</v>
      </c>
      <c r="B174" s="25">
        <v>-3.0000000000000001E-5</v>
      </c>
      <c r="C174" s="25">
        <v>2.257E-2</v>
      </c>
      <c r="D174" s="25">
        <f t="shared" si="32"/>
        <v>2.3984999999999999E-2</v>
      </c>
      <c r="E174" s="25"/>
      <c r="F174" s="25">
        <f t="shared" si="33"/>
        <v>1.4040654999999999E-2</v>
      </c>
      <c r="G174" s="25">
        <f t="shared" si="34"/>
        <v>0.32335628464999999</v>
      </c>
      <c r="H174" s="25">
        <v>2.4240000000000001E-2</v>
      </c>
      <c r="I174" s="25">
        <f t="shared" si="35"/>
        <v>2.5655000000000001E-2</v>
      </c>
      <c r="J174" s="25"/>
      <c r="K174" s="25">
        <f t="shared" si="36"/>
        <v>1.5210175000000001E-2</v>
      </c>
      <c r="L174" s="25">
        <f t="shared" si="37"/>
        <v>0.35029033025000006</v>
      </c>
      <c r="M174" s="25">
        <v>1.0240000000000001E-2</v>
      </c>
      <c r="N174" s="25">
        <f t="shared" si="38"/>
        <v>1.1655E-2</v>
      </c>
      <c r="O174" s="25"/>
      <c r="P174" s="25">
        <f t="shared" si="39"/>
        <v>7.8252549999999997E-3</v>
      </c>
      <c r="Q174" s="25">
        <f t="shared" si="40"/>
        <v>0.18021562264999999</v>
      </c>
      <c r="R174" s="25">
        <v>1.004E-2</v>
      </c>
      <c r="S174" s="25">
        <f t="shared" si="41"/>
        <v>1.1455E-2</v>
      </c>
      <c r="T174" s="25"/>
      <c r="U174" s="25">
        <f t="shared" si="42"/>
        <v>6.7542549999999998E-3</v>
      </c>
      <c r="V174" s="25">
        <f t="shared" si="43"/>
        <v>0.15555049265000001</v>
      </c>
      <c r="W174" s="25">
        <v>3.3349999999999998E-2</v>
      </c>
      <c r="X174" s="25">
        <f t="shared" si="44"/>
        <v>3.4764999999999997E-2</v>
      </c>
      <c r="Y174" s="25"/>
      <c r="Z174" s="25">
        <f t="shared" si="45"/>
        <v>1.7853554999999997E-2</v>
      </c>
      <c r="AA174" s="25">
        <f t="shared" si="46"/>
        <v>0.41116737164999995</v>
      </c>
      <c r="AB174" s="25">
        <v>-2.8E-3</v>
      </c>
      <c r="AC174" s="25">
        <f t="shared" si="47"/>
        <v>-1.415E-3</v>
      </c>
    </row>
    <row r="175" spans="1:29" s="15" customFormat="1">
      <c r="A175" s="18">
        <v>423</v>
      </c>
      <c r="B175" s="25">
        <v>0</v>
      </c>
      <c r="C175" s="25">
        <v>2.2530000000000001E-2</v>
      </c>
      <c r="D175" s="25">
        <f t="shared" si="32"/>
        <v>2.3950000000000003E-2</v>
      </c>
      <c r="E175" s="25"/>
      <c r="F175" s="25">
        <f t="shared" si="33"/>
        <v>1.4005655000000002E-2</v>
      </c>
      <c r="G175" s="25">
        <f t="shared" si="34"/>
        <v>0.32255023465000005</v>
      </c>
      <c r="H175" s="25">
        <v>2.4309999999999998E-2</v>
      </c>
      <c r="I175" s="25">
        <f t="shared" si="35"/>
        <v>2.5729999999999999E-2</v>
      </c>
      <c r="J175" s="25"/>
      <c r="K175" s="25">
        <f t="shared" si="36"/>
        <v>1.5285175E-2</v>
      </c>
      <c r="L175" s="25">
        <f t="shared" si="37"/>
        <v>0.35201758025000002</v>
      </c>
      <c r="M175" s="25">
        <v>1.0070000000000001E-2</v>
      </c>
      <c r="N175" s="25">
        <f t="shared" si="38"/>
        <v>1.149E-2</v>
      </c>
      <c r="O175" s="25"/>
      <c r="P175" s="25">
        <f t="shared" si="39"/>
        <v>7.6602550000000004E-3</v>
      </c>
      <c r="Q175" s="25">
        <f t="shared" si="40"/>
        <v>0.17641567265000002</v>
      </c>
      <c r="R175" s="25">
        <v>1.013E-2</v>
      </c>
      <c r="S175" s="25">
        <f t="shared" si="41"/>
        <v>1.155E-2</v>
      </c>
      <c r="T175" s="25"/>
      <c r="U175" s="25">
        <f t="shared" si="42"/>
        <v>6.8492549999999994E-3</v>
      </c>
      <c r="V175" s="25">
        <f t="shared" si="43"/>
        <v>0.15773834265</v>
      </c>
      <c r="W175" s="25">
        <v>3.3439999999999998E-2</v>
      </c>
      <c r="X175" s="25">
        <f t="shared" si="44"/>
        <v>3.4859999999999995E-2</v>
      </c>
      <c r="Y175" s="25"/>
      <c r="Z175" s="25">
        <f t="shared" si="45"/>
        <v>1.7948554999999995E-2</v>
      </c>
      <c r="AA175" s="25">
        <f t="shared" si="46"/>
        <v>0.41335522164999988</v>
      </c>
      <c r="AB175" s="25">
        <v>-2.8400000000000001E-3</v>
      </c>
      <c r="AC175" s="25">
        <f t="shared" si="47"/>
        <v>-1.42E-3</v>
      </c>
    </row>
    <row r="176" spans="1:29" s="15" customFormat="1">
      <c r="A176" s="18">
        <v>424</v>
      </c>
      <c r="B176" s="25">
        <v>-5.0000000000000002E-5</v>
      </c>
      <c r="C176" s="25">
        <v>2.2339999999999999E-2</v>
      </c>
      <c r="D176" s="25">
        <f t="shared" si="32"/>
        <v>2.3795E-2</v>
      </c>
      <c r="E176" s="25"/>
      <c r="F176" s="25">
        <f t="shared" si="33"/>
        <v>1.3850655E-2</v>
      </c>
      <c r="G176" s="25">
        <f t="shared" si="34"/>
        <v>0.31898058465000001</v>
      </c>
      <c r="H176" s="25">
        <v>2.426E-2</v>
      </c>
      <c r="I176" s="25">
        <f t="shared" si="35"/>
        <v>2.5715000000000002E-2</v>
      </c>
      <c r="J176" s="25"/>
      <c r="K176" s="25">
        <f t="shared" si="36"/>
        <v>1.5270175000000002E-2</v>
      </c>
      <c r="L176" s="25">
        <f t="shared" si="37"/>
        <v>0.35167213025000005</v>
      </c>
      <c r="M176" s="25">
        <v>1.013E-2</v>
      </c>
      <c r="N176" s="25">
        <f t="shared" si="38"/>
        <v>1.1585E-2</v>
      </c>
      <c r="O176" s="25"/>
      <c r="P176" s="25">
        <f t="shared" si="39"/>
        <v>7.755255E-3</v>
      </c>
      <c r="Q176" s="25">
        <f t="shared" si="40"/>
        <v>0.17860352265000001</v>
      </c>
      <c r="R176" s="25">
        <v>0.01</v>
      </c>
      <c r="S176" s="25">
        <f t="shared" si="41"/>
        <v>1.1455E-2</v>
      </c>
      <c r="T176" s="25"/>
      <c r="U176" s="25">
        <f t="shared" si="42"/>
        <v>6.7542549999999998E-3</v>
      </c>
      <c r="V176" s="25">
        <f t="shared" si="43"/>
        <v>0.15555049265000001</v>
      </c>
      <c r="W176" s="25">
        <v>3.3169999999999998E-2</v>
      </c>
      <c r="X176" s="25">
        <f t="shared" si="44"/>
        <v>3.4624999999999996E-2</v>
      </c>
      <c r="Y176" s="25"/>
      <c r="Z176" s="25">
        <f t="shared" si="45"/>
        <v>1.7713554999999995E-2</v>
      </c>
      <c r="AA176" s="25">
        <f t="shared" si="46"/>
        <v>0.40794317164999994</v>
      </c>
      <c r="AB176" s="25">
        <v>-2.8600000000000001E-3</v>
      </c>
      <c r="AC176" s="25">
        <f t="shared" si="47"/>
        <v>-1.4550000000000001E-3</v>
      </c>
    </row>
    <row r="177" spans="1:29" s="15" customFormat="1">
      <c r="A177" s="18">
        <v>425</v>
      </c>
      <c r="B177" s="25">
        <v>6.0000000000000002E-5</v>
      </c>
      <c r="C177" s="25">
        <v>2.2280000000000001E-2</v>
      </c>
      <c r="D177" s="25">
        <f t="shared" si="32"/>
        <v>2.366E-2</v>
      </c>
      <c r="E177" s="25"/>
      <c r="F177" s="25">
        <f t="shared" si="33"/>
        <v>1.3715655E-2</v>
      </c>
      <c r="G177" s="25">
        <f t="shared" si="34"/>
        <v>0.31587153465000001</v>
      </c>
      <c r="H177" s="25">
        <v>2.4049999999999998E-2</v>
      </c>
      <c r="I177" s="25">
        <f t="shared" si="35"/>
        <v>2.5429999999999998E-2</v>
      </c>
      <c r="J177" s="25"/>
      <c r="K177" s="25">
        <f t="shared" si="36"/>
        <v>1.4985174999999998E-2</v>
      </c>
      <c r="L177" s="25">
        <f t="shared" si="37"/>
        <v>0.34510858024999996</v>
      </c>
      <c r="M177" s="25">
        <v>9.92E-3</v>
      </c>
      <c r="N177" s="25">
        <f t="shared" si="38"/>
        <v>1.1299999999999999E-2</v>
      </c>
      <c r="O177" s="25"/>
      <c r="P177" s="25">
        <f t="shared" si="39"/>
        <v>7.4702549999999994E-3</v>
      </c>
      <c r="Q177" s="25">
        <f t="shared" si="40"/>
        <v>0.17203997264999998</v>
      </c>
      <c r="R177" s="25">
        <v>1.0030000000000001E-2</v>
      </c>
      <c r="S177" s="25">
        <f t="shared" si="41"/>
        <v>1.141E-2</v>
      </c>
      <c r="T177" s="25"/>
      <c r="U177" s="25">
        <f t="shared" si="42"/>
        <v>6.7092549999999999E-3</v>
      </c>
      <c r="V177" s="25">
        <f t="shared" si="43"/>
        <v>0.15451414265000002</v>
      </c>
      <c r="W177" s="25">
        <v>3.3059999999999999E-2</v>
      </c>
      <c r="X177" s="25">
        <f t="shared" si="44"/>
        <v>3.4439999999999998E-2</v>
      </c>
      <c r="Y177" s="25"/>
      <c r="Z177" s="25">
        <f t="shared" si="45"/>
        <v>1.7528554999999998E-2</v>
      </c>
      <c r="AA177" s="25">
        <f t="shared" si="46"/>
        <v>0.40368262164999996</v>
      </c>
      <c r="AB177" s="25">
        <v>-2.82E-3</v>
      </c>
      <c r="AC177" s="25">
        <f t="shared" si="47"/>
        <v>-1.3799999999999999E-3</v>
      </c>
    </row>
    <row r="178" spans="1:29" s="15" customFormat="1">
      <c r="A178" s="18">
        <v>426</v>
      </c>
      <c r="B178" s="25">
        <v>8.0000000000000007E-5</v>
      </c>
      <c r="C178" s="25">
        <v>2.1899999999999999E-2</v>
      </c>
      <c r="D178" s="25">
        <f t="shared" si="32"/>
        <v>2.3265000000000001E-2</v>
      </c>
      <c r="E178" s="25"/>
      <c r="F178" s="25">
        <f t="shared" si="33"/>
        <v>1.3320655000000001E-2</v>
      </c>
      <c r="G178" s="25">
        <f t="shared" si="34"/>
        <v>0.30677468465000002</v>
      </c>
      <c r="H178" s="25">
        <v>2.375E-2</v>
      </c>
      <c r="I178" s="25">
        <f t="shared" si="35"/>
        <v>2.5114999999999998E-2</v>
      </c>
      <c r="J178" s="25"/>
      <c r="K178" s="25">
        <f t="shared" si="36"/>
        <v>1.4670174999999999E-2</v>
      </c>
      <c r="L178" s="25">
        <f t="shared" si="37"/>
        <v>0.33785413025</v>
      </c>
      <c r="M178" s="25">
        <v>9.6600000000000002E-3</v>
      </c>
      <c r="N178" s="25">
        <f t="shared" si="38"/>
        <v>1.1025E-2</v>
      </c>
      <c r="O178" s="25"/>
      <c r="P178" s="25">
        <f t="shared" si="39"/>
        <v>7.1952550000000002E-3</v>
      </c>
      <c r="Q178" s="25">
        <f t="shared" si="40"/>
        <v>0.16570672265000003</v>
      </c>
      <c r="R178" s="25">
        <v>9.6790000000000001E-3</v>
      </c>
      <c r="S178" s="25">
        <f t="shared" si="41"/>
        <v>1.1044E-2</v>
      </c>
      <c r="T178" s="25"/>
      <c r="U178" s="25">
        <f t="shared" si="42"/>
        <v>6.3432549999999999E-3</v>
      </c>
      <c r="V178" s="25">
        <f t="shared" si="43"/>
        <v>0.14608516265000002</v>
      </c>
      <c r="W178" s="25">
        <v>3.2710000000000003E-2</v>
      </c>
      <c r="X178" s="25">
        <f t="shared" si="44"/>
        <v>3.4075000000000001E-2</v>
      </c>
      <c r="Y178" s="25"/>
      <c r="Z178" s="25">
        <f t="shared" si="45"/>
        <v>1.7163555E-2</v>
      </c>
      <c r="AA178" s="25">
        <f t="shared" si="46"/>
        <v>0.39527667165000002</v>
      </c>
      <c r="AB178" s="25">
        <v>-2.81E-3</v>
      </c>
      <c r="AC178" s="25">
        <f t="shared" si="47"/>
        <v>-1.3649999999999999E-3</v>
      </c>
    </row>
    <row r="179" spans="1:29" s="15" customFormat="1">
      <c r="A179" s="18">
        <v>427</v>
      </c>
      <c r="B179" s="25">
        <v>9.0000000000000006E-5</v>
      </c>
      <c r="C179" s="25">
        <v>2.1739999999999999E-2</v>
      </c>
      <c r="D179" s="25">
        <f t="shared" si="32"/>
        <v>2.3094999999999997E-2</v>
      </c>
      <c r="E179" s="25"/>
      <c r="F179" s="25">
        <f t="shared" si="33"/>
        <v>1.3150654999999997E-2</v>
      </c>
      <c r="G179" s="25">
        <f t="shared" si="34"/>
        <v>0.30285958464999996</v>
      </c>
      <c r="H179" s="25">
        <v>2.3640000000000001E-2</v>
      </c>
      <c r="I179" s="25">
        <f t="shared" si="35"/>
        <v>2.4995E-2</v>
      </c>
      <c r="J179" s="25"/>
      <c r="K179" s="25">
        <f t="shared" si="36"/>
        <v>1.4550175E-2</v>
      </c>
      <c r="L179" s="25">
        <f t="shared" si="37"/>
        <v>0.33509053025000002</v>
      </c>
      <c r="M179" s="25">
        <v>9.75E-3</v>
      </c>
      <c r="N179" s="25">
        <f t="shared" si="38"/>
        <v>1.1105E-2</v>
      </c>
      <c r="O179" s="25"/>
      <c r="P179" s="25">
        <f t="shared" si="39"/>
        <v>7.2752550000000004E-3</v>
      </c>
      <c r="Q179" s="25">
        <f t="shared" si="40"/>
        <v>0.16754912265000002</v>
      </c>
      <c r="R179" s="25">
        <v>9.8600000000000007E-3</v>
      </c>
      <c r="S179" s="25">
        <f t="shared" si="41"/>
        <v>1.1215000000000001E-2</v>
      </c>
      <c r="T179" s="25"/>
      <c r="U179" s="25">
        <f t="shared" si="42"/>
        <v>6.5142550000000009E-3</v>
      </c>
      <c r="V179" s="25">
        <f t="shared" si="43"/>
        <v>0.15002329265000003</v>
      </c>
      <c r="W179" s="25">
        <v>3.2660000000000002E-2</v>
      </c>
      <c r="X179" s="25">
        <f t="shared" si="44"/>
        <v>3.4015000000000004E-2</v>
      </c>
      <c r="Y179" s="25"/>
      <c r="Z179" s="25">
        <f t="shared" si="45"/>
        <v>1.7103555000000003E-2</v>
      </c>
      <c r="AA179" s="25">
        <f t="shared" si="46"/>
        <v>0.39389487165000009</v>
      </c>
      <c r="AB179" s="25">
        <v>-2.8E-3</v>
      </c>
      <c r="AC179" s="25">
        <f t="shared" si="47"/>
        <v>-1.3550000000000001E-3</v>
      </c>
    </row>
    <row r="180" spans="1:29" s="15" customFormat="1">
      <c r="A180" s="18">
        <v>428</v>
      </c>
      <c r="B180" s="25">
        <v>1.0000000000000001E-5</v>
      </c>
      <c r="C180" s="25">
        <v>2.1579999999999998E-2</v>
      </c>
      <c r="D180" s="25">
        <f t="shared" si="32"/>
        <v>2.2994999999999998E-2</v>
      </c>
      <c r="E180" s="25"/>
      <c r="F180" s="25">
        <f t="shared" si="33"/>
        <v>1.3050654999999998E-2</v>
      </c>
      <c r="G180" s="25">
        <f t="shared" si="34"/>
        <v>0.30055658464999996</v>
      </c>
      <c r="H180" s="25">
        <v>2.3349999999999999E-2</v>
      </c>
      <c r="I180" s="25">
        <f t="shared" si="35"/>
        <v>2.4764999999999999E-2</v>
      </c>
      <c r="J180" s="25"/>
      <c r="K180" s="25">
        <f t="shared" si="36"/>
        <v>1.4320174999999999E-2</v>
      </c>
      <c r="L180" s="25">
        <f t="shared" si="37"/>
        <v>0.32979363025000002</v>
      </c>
      <c r="M180" s="25">
        <v>9.3500000000000007E-3</v>
      </c>
      <c r="N180" s="25">
        <f t="shared" si="38"/>
        <v>1.0765E-2</v>
      </c>
      <c r="O180" s="25"/>
      <c r="P180" s="25">
        <f t="shared" si="39"/>
        <v>6.9352550000000004E-3</v>
      </c>
      <c r="Q180" s="25">
        <f t="shared" si="40"/>
        <v>0.15971892265000001</v>
      </c>
      <c r="R180" s="25">
        <v>9.4400000000000005E-3</v>
      </c>
      <c r="S180" s="25">
        <f t="shared" si="41"/>
        <v>1.0855E-2</v>
      </c>
      <c r="T180" s="25"/>
      <c r="U180" s="25">
        <f t="shared" si="42"/>
        <v>6.154255E-3</v>
      </c>
      <c r="V180" s="25">
        <f t="shared" si="43"/>
        <v>0.14173249265000001</v>
      </c>
      <c r="W180" s="25">
        <v>3.2419999999999997E-2</v>
      </c>
      <c r="X180" s="25">
        <f t="shared" si="44"/>
        <v>3.3834999999999997E-2</v>
      </c>
      <c r="Y180" s="25"/>
      <c r="Z180" s="25">
        <f t="shared" si="45"/>
        <v>1.6923554999999996E-2</v>
      </c>
      <c r="AA180" s="25">
        <f t="shared" si="46"/>
        <v>0.38974947164999996</v>
      </c>
      <c r="AB180" s="25">
        <v>-2.8400000000000001E-3</v>
      </c>
      <c r="AC180" s="25">
        <f t="shared" si="47"/>
        <v>-1.415E-3</v>
      </c>
    </row>
    <row r="181" spans="1:29" s="15" customFormat="1">
      <c r="A181" s="18">
        <v>429</v>
      </c>
      <c r="B181" s="25">
        <v>3.0000000000000001E-5</v>
      </c>
      <c r="C181" s="25">
        <v>2.172E-2</v>
      </c>
      <c r="D181" s="25">
        <f t="shared" si="32"/>
        <v>2.3115E-2</v>
      </c>
      <c r="E181" s="25"/>
      <c r="F181" s="25">
        <f t="shared" si="33"/>
        <v>1.3170655E-2</v>
      </c>
      <c r="G181" s="25">
        <f t="shared" si="34"/>
        <v>0.30332018464999999</v>
      </c>
      <c r="H181" s="25">
        <v>2.3429999999999999E-2</v>
      </c>
      <c r="I181" s="25">
        <f t="shared" si="35"/>
        <v>2.4825E-2</v>
      </c>
      <c r="J181" s="25"/>
      <c r="K181" s="25">
        <f t="shared" si="36"/>
        <v>1.4380175E-2</v>
      </c>
      <c r="L181" s="25">
        <f t="shared" si="37"/>
        <v>0.33117543025000001</v>
      </c>
      <c r="M181" s="25">
        <v>9.5200000000000007E-3</v>
      </c>
      <c r="N181" s="25">
        <f t="shared" si="38"/>
        <v>1.0915000000000001E-2</v>
      </c>
      <c r="O181" s="25"/>
      <c r="P181" s="25">
        <f t="shared" si="39"/>
        <v>7.0852550000000012E-3</v>
      </c>
      <c r="Q181" s="25">
        <f t="shared" si="40"/>
        <v>0.16317342265000004</v>
      </c>
      <c r="R181" s="25">
        <v>9.8490000000000001E-3</v>
      </c>
      <c r="S181" s="25">
        <f t="shared" si="41"/>
        <v>1.1244000000000001E-2</v>
      </c>
      <c r="T181" s="25"/>
      <c r="U181" s="25">
        <f t="shared" si="42"/>
        <v>6.5432550000000004E-3</v>
      </c>
      <c r="V181" s="25">
        <f t="shared" si="43"/>
        <v>0.15069116265000002</v>
      </c>
      <c r="W181" s="25">
        <v>3.2390000000000002E-2</v>
      </c>
      <c r="X181" s="25">
        <f t="shared" si="44"/>
        <v>3.3785000000000003E-2</v>
      </c>
      <c r="Y181" s="25"/>
      <c r="Z181" s="25">
        <f t="shared" si="45"/>
        <v>1.6873555000000002E-2</v>
      </c>
      <c r="AA181" s="25">
        <f t="shared" si="46"/>
        <v>0.38859797165000004</v>
      </c>
      <c r="AB181" s="25">
        <v>-2.82E-3</v>
      </c>
      <c r="AC181" s="25">
        <f t="shared" si="47"/>
        <v>-1.395E-3</v>
      </c>
    </row>
    <row r="182" spans="1:29" s="15" customFormat="1">
      <c r="A182" s="18">
        <v>430</v>
      </c>
      <c r="B182" s="25">
        <v>-8.0000000000000007E-5</v>
      </c>
      <c r="C182" s="25">
        <v>2.1520000000000001E-2</v>
      </c>
      <c r="D182" s="25">
        <f t="shared" si="32"/>
        <v>2.3015000000000001E-2</v>
      </c>
      <c r="E182" s="25"/>
      <c r="F182" s="25">
        <f t="shared" si="33"/>
        <v>1.3070655E-2</v>
      </c>
      <c r="G182" s="25">
        <f t="shared" si="34"/>
        <v>0.30101718465000005</v>
      </c>
      <c r="H182" s="25">
        <v>2.3199999999999998E-2</v>
      </c>
      <c r="I182" s="25">
        <f t="shared" si="35"/>
        <v>2.4694999999999998E-2</v>
      </c>
      <c r="J182" s="25"/>
      <c r="K182" s="25">
        <f t="shared" si="36"/>
        <v>1.4250174999999999E-2</v>
      </c>
      <c r="L182" s="25">
        <f t="shared" si="37"/>
        <v>0.32818153024999996</v>
      </c>
      <c r="M182" s="25">
        <v>9.4500000000000001E-3</v>
      </c>
      <c r="N182" s="25">
        <f t="shared" si="38"/>
        <v>1.0945E-2</v>
      </c>
      <c r="O182" s="25"/>
      <c r="P182" s="25">
        <f t="shared" si="39"/>
        <v>7.115255E-3</v>
      </c>
      <c r="Q182" s="25">
        <f t="shared" si="40"/>
        <v>0.16386432265</v>
      </c>
      <c r="R182" s="25">
        <v>9.3600000000000003E-3</v>
      </c>
      <c r="S182" s="25">
        <f t="shared" si="41"/>
        <v>1.0855E-2</v>
      </c>
      <c r="T182" s="25"/>
      <c r="U182" s="25">
        <f t="shared" si="42"/>
        <v>6.154255E-3</v>
      </c>
      <c r="V182" s="25">
        <f t="shared" si="43"/>
        <v>0.14173249265000001</v>
      </c>
      <c r="W182" s="25">
        <v>3.2079999999999997E-2</v>
      </c>
      <c r="X182" s="25">
        <f t="shared" si="44"/>
        <v>3.3575000000000001E-2</v>
      </c>
      <c r="Y182" s="25"/>
      <c r="Z182" s="25">
        <f t="shared" si="45"/>
        <v>1.6663555E-2</v>
      </c>
      <c r="AA182" s="25">
        <f t="shared" si="46"/>
        <v>0.38376167165000002</v>
      </c>
      <c r="AB182" s="25">
        <v>-2.9099999999999998E-3</v>
      </c>
      <c r="AC182" s="25">
        <f t="shared" si="47"/>
        <v>-1.495E-3</v>
      </c>
    </row>
    <row r="183" spans="1:29" s="15" customFormat="1">
      <c r="A183" s="18">
        <v>431</v>
      </c>
      <c r="B183" s="25">
        <v>2.0000000000000002E-5</v>
      </c>
      <c r="C183" s="25">
        <v>2.1569999999999999E-2</v>
      </c>
      <c r="D183" s="25">
        <f t="shared" si="32"/>
        <v>2.298E-2</v>
      </c>
      <c r="E183" s="25"/>
      <c r="F183" s="25">
        <f t="shared" si="33"/>
        <v>1.3035655E-2</v>
      </c>
      <c r="G183" s="25">
        <f t="shared" si="34"/>
        <v>0.30021113465000004</v>
      </c>
      <c r="H183" s="25">
        <v>2.317E-2</v>
      </c>
      <c r="I183" s="25">
        <f t="shared" si="35"/>
        <v>2.4580000000000001E-2</v>
      </c>
      <c r="J183" s="25"/>
      <c r="K183" s="25">
        <f t="shared" si="36"/>
        <v>1.4135175000000002E-2</v>
      </c>
      <c r="L183" s="25">
        <f t="shared" si="37"/>
        <v>0.32553308025000005</v>
      </c>
      <c r="M183" s="25">
        <v>9.5490000000000002E-3</v>
      </c>
      <c r="N183" s="25">
        <f t="shared" si="38"/>
        <v>1.0959E-2</v>
      </c>
      <c r="O183" s="25"/>
      <c r="P183" s="25">
        <f t="shared" si="39"/>
        <v>7.1292550000000001E-3</v>
      </c>
      <c r="Q183" s="25">
        <f t="shared" si="40"/>
        <v>0.16418674265000002</v>
      </c>
      <c r="R183" s="25">
        <v>9.7900000000000001E-3</v>
      </c>
      <c r="S183" s="25">
        <f t="shared" si="41"/>
        <v>1.12E-2</v>
      </c>
      <c r="T183" s="25"/>
      <c r="U183" s="25">
        <f t="shared" si="42"/>
        <v>6.4992549999999998E-3</v>
      </c>
      <c r="V183" s="25">
        <f t="shared" si="43"/>
        <v>0.14967784265</v>
      </c>
      <c r="W183" s="25">
        <v>3.2120000000000003E-2</v>
      </c>
      <c r="X183" s="25">
        <f t="shared" si="44"/>
        <v>3.3530000000000004E-2</v>
      </c>
      <c r="Y183" s="25"/>
      <c r="Z183" s="25">
        <f t="shared" si="45"/>
        <v>1.6618555000000004E-2</v>
      </c>
      <c r="AA183" s="25">
        <f t="shared" si="46"/>
        <v>0.38272532165000012</v>
      </c>
      <c r="AB183" s="25">
        <v>-2.8400000000000001E-3</v>
      </c>
      <c r="AC183" s="25">
        <f t="shared" si="47"/>
        <v>-1.41E-3</v>
      </c>
    </row>
    <row r="184" spans="1:29" s="15" customFormat="1">
      <c r="A184" s="18">
        <v>432</v>
      </c>
      <c r="B184" s="25">
        <v>-4.0000000000000003E-5</v>
      </c>
      <c r="C184" s="25">
        <v>2.0789999999999999E-2</v>
      </c>
      <c r="D184" s="25">
        <f t="shared" si="32"/>
        <v>2.2189999999999998E-2</v>
      </c>
      <c r="E184" s="25"/>
      <c r="F184" s="25">
        <f t="shared" si="33"/>
        <v>1.2245654999999998E-2</v>
      </c>
      <c r="G184" s="25">
        <f t="shared" si="34"/>
        <v>0.28201743464999995</v>
      </c>
      <c r="H184" s="25">
        <v>2.2859999999999998E-2</v>
      </c>
      <c r="I184" s="25">
        <f t="shared" si="35"/>
        <v>2.4259999999999997E-2</v>
      </c>
      <c r="J184" s="25"/>
      <c r="K184" s="25">
        <f t="shared" si="36"/>
        <v>1.3815174999999997E-2</v>
      </c>
      <c r="L184" s="25">
        <f t="shared" si="37"/>
        <v>0.31816348024999996</v>
      </c>
      <c r="M184" s="25">
        <v>9.0900000000000009E-3</v>
      </c>
      <c r="N184" s="25">
        <f t="shared" si="38"/>
        <v>1.0490000000000001E-2</v>
      </c>
      <c r="O184" s="25"/>
      <c r="P184" s="25">
        <f t="shared" si="39"/>
        <v>6.6602550000000012E-3</v>
      </c>
      <c r="Q184" s="25">
        <f t="shared" si="40"/>
        <v>0.15338567265000003</v>
      </c>
      <c r="R184" s="25">
        <v>9.1599999999999997E-3</v>
      </c>
      <c r="S184" s="25">
        <f t="shared" si="41"/>
        <v>1.056E-2</v>
      </c>
      <c r="T184" s="25"/>
      <c r="U184" s="25">
        <f t="shared" si="42"/>
        <v>5.8592549999999998E-3</v>
      </c>
      <c r="V184" s="25">
        <f t="shared" si="43"/>
        <v>0.13493864265</v>
      </c>
      <c r="W184" s="25">
        <v>3.1579999999999997E-2</v>
      </c>
      <c r="X184" s="25">
        <f t="shared" si="44"/>
        <v>3.2979999999999995E-2</v>
      </c>
      <c r="Y184" s="25"/>
      <c r="Z184" s="25">
        <f t="shared" si="45"/>
        <v>1.6068554999999995E-2</v>
      </c>
      <c r="AA184" s="25">
        <f t="shared" si="46"/>
        <v>0.37005882164999993</v>
      </c>
      <c r="AB184" s="25">
        <v>-2.7599999999999999E-3</v>
      </c>
      <c r="AC184" s="25">
        <f t="shared" si="47"/>
        <v>-1.4E-3</v>
      </c>
    </row>
    <row r="185" spans="1:29" s="15" customFormat="1">
      <c r="A185" s="18">
        <v>433</v>
      </c>
      <c r="B185" s="25">
        <v>-1.1E-4</v>
      </c>
      <c r="C185" s="25">
        <v>2.12E-2</v>
      </c>
      <c r="D185" s="25">
        <f t="shared" si="32"/>
        <v>2.2644999999999998E-2</v>
      </c>
      <c r="E185" s="25"/>
      <c r="F185" s="25">
        <f t="shared" si="33"/>
        <v>1.2700654999999998E-2</v>
      </c>
      <c r="G185" s="25">
        <f t="shared" si="34"/>
        <v>0.29249608464999999</v>
      </c>
      <c r="H185" s="25">
        <v>2.2759999999999999E-2</v>
      </c>
      <c r="I185" s="25">
        <f t="shared" si="35"/>
        <v>2.4204999999999997E-2</v>
      </c>
      <c r="J185" s="25"/>
      <c r="K185" s="25">
        <f t="shared" si="36"/>
        <v>1.3760174999999998E-2</v>
      </c>
      <c r="L185" s="25">
        <f t="shared" si="37"/>
        <v>0.31689683024999998</v>
      </c>
      <c r="M185" s="25">
        <v>9.2090000000000002E-3</v>
      </c>
      <c r="N185" s="25">
        <f t="shared" si="38"/>
        <v>1.0654E-2</v>
      </c>
      <c r="O185" s="25"/>
      <c r="P185" s="25">
        <f t="shared" si="39"/>
        <v>6.8242550000000004E-3</v>
      </c>
      <c r="Q185" s="25">
        <f t="shared" si="40"/>
        <v>0.15716259265000002</v>
      </c>
      <c r="R185" s="25">
        <v>9.469E-3</v>
      </c>
      <c r="S185" s="25">
        <f t="shared" si="41"/>
        <v>1.0914E-2</v>
      </c>
      <c r="T185" s="25"/>
      <c r="U185" s="25">
        <f t="shared" si="42"/>
        <v>6.213255E-3</v>
      </c>
      <c r="V185" s="25">
        <f t="shared" si="43"/>
        <v>0.14309126265</v>
      </c>
      <c r="W185" s="25">
        <v>3.175E-2</v>
      </c>
      <c r="X185" s="25">
        <f t="shared" si="44"/>
        <v>3.3195000000000002E-2</v>
      </c>
      <c r="Y185" s="25"/>
      <c r="Z185" s="25">
        <f t="shared" si="45"/>
        <v>1.6283555000000002E-2</v>
      </c>
      <c r="AA185" s="25">
        <f t="shared" si="46"/>
        <v>0.37501027165000006</v>
      </c>
      <c r="AB185" s="25">
        <v>-2.7799999999999999E-3</v>
      </c>
      <c r="AC185" s="25">
        <f t="shared" si="47"/>
        <v>-1.4449999999999999E-3</v>
      </c>
    </row>
    <row r="186" spans="1:29" s="15" customFormat="1">
      <c r="A186" s="18">
        <v>434</v>
      </c>
      <c r="B186" s="25">
        <v>-5.0000000000000002E-5</v>
      </c>
      <c r="C186" s="25">
        <v>2.0820000000000002E-2</v>
      </c>
      <c r="D186" s="25">
        <f t="shared" si="32"/>
        <v>2.2265E-2</v>
      </c>
      <c r="E186" s="25"/>
      <c r="F186" s="25">
        <f t="shared" si="33"/>
        <v>1.2320655E-2</v>
      </c>
      <c r="G186" s="25">
        <f t="shared" si="34"/>
        <v>0.28374468465000002</v>
      </c>
      <c r="H186" s="25">
        <v>2.2620000000000001E-2</v>
      </c>
      <c r="I186" s="25">
        <f t="shared" si="35"/>
        <v>2.4065000000000003E-2</v>
      </c>
      <c r="J186" s="25"/>
      <c r="K186" s="25">
        <f t="shared" si="36"/>
        <v>1.3620175000000003E-2</v>
      </c>
      <c r="L186" s="25">
        <f t="shared" si="37"/>
        <v>0.31367263025000008</v>
      </c>
      <c r="M186" s="25">
        <v>9.0699999999999999E-3</v>
      </c>
      <c r="N186" s="25">
        <f t="shared" si="38"/>
        <v>1.0515E-2</v>
      </c>
      <c r="O186" s="25"/>
      <c r="P186" s="25">
        <f t="shared" si="39"/>
        <v>6.6852550000000002E-3</v>
      </c>
      <c r="Q186" s="25">
        <f t="shared" si="40"/>
        <v>0.15396142265000001</v>
      </c>
      <c r="R186" s="25">
        <v>9.0600000000000003E-3</v>
      </c>
      <c r="S186" s="25">
        <f t="shared" si="41"/>
        <v>1.0505E-2</v>
      </c>
      <c r="T186" s="25"/>
      <c r="U186" s="25">
        <f t="shared" si="42"/>
        <v>5.8042550000000004E-3</v>
      </c>
      <c r="V186" s="25">
        <f t="shared" si="43"/>
        <v>0.13367199265000002</v>
      </c>
      <c r="W186" s="25">
        <v>3.1370000000000002E-2</v>
      </c>
      <c r="X186" s="25">
        <f t="shared" si="44"/>
        <v>3.2815000000000004E-2</v>
      </c>
      <c r="Y186" s="25"/>
      <c r="Z186" s="25">
        <f t="shared" si="45"/>
        <v>1.5903555000000003E-2</v>
      </c>
      <c r="AA186" s="25">
        <f t="shared" si="46"/>
        <v>0.3662588716500001</v>
      </c>
      <c r="AB186" s="25">
        <v>-2.8400000000000001E-3</v>
      </c>
      <c r="AC186" s="25">
        <f t="shared" si="47"/>
        <v>-1.4450000000000001E-3</v>
      </c>
    </row>
    <row r="187" spans="1:29" s="15" customFormat="1">
      <c r="A187" s="18">
        <v>435</v>
      </c>
      <c r="B187" s="25">
        <v>-4.0000000000000003E-5</v>
      </c>
      <c r="C187" s="25">
        <v>2.0920000000000001E-2</v>
      </c>
      <c r="D187" s="25">
        <f t="shared" si="32"/>
        <v>2.239E-2</v>
      </c>
      <c r="E187" s="25"/>
      <c r="F187" s="25">
        <f t="shared" si="33"/>
        <v>1.2445655E-2</v>
      </c>
      <c r="G187" s="25">
        <f t="shared" si="34"/>
        <v>0.28662343465000001</v>
      </c>
      <c r="H187" s="25">
        <v>2.2519999999999998E-2</v>
      </c>
      <c r="I187" s="25">
        <f t="shared" si="35"/>
        <v>2.3989999999999997E-2</v>
      </c>
      <c r="J187" s="25"/>
      <c r="K187" s="25">
        <f t="shared" si="36"/>
        <v>1.3545174999999998E-2</v>
      </c>
      <c r="L187" s="25">
        <f t="shared" si="37"/>
        <v>0.31194538024999996</v>
      </c>
      <c r="M187" s="25">
        <v>9.129E-3</v>
      </c>
      <c r="N187" s="25">
        <f t="shared" si="38"/>
        <v>1.0599000000000001E-2</v>
      </c>
      <c r="O187" s="25"/>
      <c r="P187" s="25">
        <f t="shared" si="39"/>
        <v>6.7692550000000009E-3</v>
      </c>
      <c r="Q187" s="25">
        <f t="shared" si="40"/>
        <v>0.15589594265000004</v>
      </c>
      <c r="R187" s="25">
        <v>9.3200000000000002E-3</v>
      </c>
      <c r="S187" s="25">
        <f t="shared" si="41"/>
        <v>1.0790000000000001E-2</v>
      </c>
      <c r="T187" s="25"/>
      <c r="U187" s="25">
        <f t="shared" si="42"/>
        <v>6.0892550000000009E-3</v>
      </c>
      <c r="V187" s="25">
        <f t="shared" si="43"/>
        <v>0.14023554265000002</v>
      </c>
      <c r="W187" s="25">
        <v>3.1469999999999998E-2</v>
      </c>
      <c r="X187" s="25">
        <f t="shared" si="44"/>
        <v>3.2939999999999997E-2</v>
      </c>
      <c r="Y187" s="25"/>
      <c r="Z187" s="25">
        <f t="shared" si="45"/>
        <v>1.6028554999999996E-2</v>
      </c>
      <c r="AA187" s="25">
        <f t="shared" si="46"/>
        <v>0.36913762164999991</v>
      </c>
      <c r="AB187" s="25">
        <v>-2.8999999999999998E-3</v>
      </c>
      <c r="AC187" s="25">
        <f t="shared" si="47"/>
        <v>-1.47E-3</v>
      </c>
    </row>
    <row r="188" spans="1:29" s="15" customFormat="1">
      <c r="A188" s="18">
        <v>436</v>
      </c>
      <c r="B188" s="25">
        <v>-3.0000000000000001E-5</v>
      </c>
      <c r="C188" s="25">
        <v>2.0590000000000001E-2</v>
      </c>
      <c r="D188" s="25">
        <f t="shared" si="32"/>
        <v>2.1989999999999999E-2</v>
      </c>
      <c r="E188" s="25"/>
      <c r="F188" s="25">
        <f t="shared" si="33"/>
        <v>1.2045654999999999E-2</v>
      </c>
      <c r="G188" s="25">
        <f t="shared" si="34"/>
        <v>0.27741143465000001</v>
      </c>
      <c r="H188" s="25">
        <v>2.231E-2</v>
      </c>
      <c r="I188" s="25">
        <f t="shared" si="35"/>
        <v>2.3709999999999998E-2</v>
      </c>
      <c r="J188" s="25"/>
      <c r="K188" s="25">
        <f t="shared" si="36"/>
        <v>1.3265174999999999E-2</v>
      </c>
      <c r="L188" s="25">
        <f t="shared" si="37"/>
        <v>0.30549698024999999</v>
      </c>
      <c r="M188" s="25">
        <v>8.9700000000000005E-3</v>
      </c>
      <c r="N188" s="25">
        <f t="shared" si="38"/>
        <v>1.0370000000000001E-2</v>
      </c>
      <c r="O188" s="25"/>
      <c r="P188" s="25">
        <f t="shared" si="39"/>
        <v>6.5402550000000009E-3</v>
      </c>
      <c r="Q188" s="25">
        <f t="shared" si="40"/>
        <v>0.15062207265000002</v>
      </c>
      <c r="R188" s="25">
        <v>8.9800000000000001E-3</v>
      </c>
      <c r="S188" s="25">
        <f t="shared" si="41"/>
        <v>1.038E-2</v>
      </c>
      <c r="T188" s="25"/>
      <c r="U188" s="25">
        <f t="shared" si="42"/>
        <v>5.6792550000000002E-3</v>
      </c>
      <c r="V188" s="25">
        <f t="shared" si="43"/>
        <v>0.13079324265</v>
      </c>
      <c r="W188" s="25">
        <v>3.1119999999999998E-2</v>
      </c>
      <c r="X188" s="25">
        <f t="shared" si="44"/>
        <v>3.252E-2</v>
      </c>
      <c r="Y188" s="25"/>
      <c r="Z188" s="25">
        <f t="shared" si="45"/>
        <v>1.5608555E-2</v>
      </c>
      <c r="AA188" s="25">
        <f t="shared" si="46"/>
        <v>0.35946502164999999</v>
      </c>
      <c r="AB188" s="25">
        <v>-2.7699999999999999E-3</v>
      </c>
      <c r="AC188" s="25">
        <f t="shared" si="47"/>
        <v>-1.4E-3</v>
      </c>
    </row>
    <row r="189" spans="1:29" s="15" customFormat="1">
      <c r="A189" s="18">
        <v>437</v>
      </c>
      <c r="B189" s="25">
        <v>3.0000000000000001E-5</v>
      </c>
      <c r="C189" s="25">
        <v>2.061E-2</v>
      </c>
      <c r="D189" s="25">
        <f t="shared" si="32"/>
        <v>2.198E-2</v>
      </c>
      <c r="E189" s="25"/>
      <c r="F189" s="25">
        <f t="shared" si="33"/>
        <v>1.2035654999999999E-2</v>
      </c>
      <c r="G189" s="25">
        <f t="shared" si="34"/>
        <v>0.27718113464999999</v>
      </c>
      <c r="H189" s="25">
        <v>2.2210000000000001E-2</v>
      </c>
      <c r="I189" s="25">
        <f t="shared" si="35"/>
        <v>2.358E-2</v>
      </c>
      <c r="J189" s="25"/>
      <c r="K189" s="25">
        <f t="shared" si="36"/>
        <v>1.3135175000000001E-2</v>
      </c>
      <c r="L189" s="25">
        <f t="shared" si="37"/>
        <v>0.30250308025000006</v>
      </c>
      <c r="M189" s="25">
        <v>8.94E-3</v>
      </c>
      <c r="N189" s="25">
        <f t="shared" si="38"/>
        <v>1.031E-2</v>
      </c>
      <c r="O189" s="25"/>
      <c r="P189" s="25">
        <f t="shared" si="39"/>
        <v>6.4802549999999999E-3</v>
      </c>
      <c r="Q189" s="25">
        <f t="shared" si="40"/>
        <v>0.14924027265000001</v>
      </c>
      <c r="R189" s="25">
        <v>9.1500000000000001E-3</v>
      </c>
      <c r="S189" s="25">
        <f t="shared" si="41"/>
        <v>1.052E-2</v>
      </c>
      <c r="T189" s="25"/>
      <c r="U189" s="25">
        <f t="shared" si="42"/>
        <v>5.8192549999999997E-3</v>
      </c>
      <c r="V189" s="25">
        <f t="shared" si="43"/>
        <v>0.13401744265000001</v>
      </c>
      <c r="W189" s="25">
        <v>3.1150000000000001E-2</v>
      </c>
      <c r="X189" s="25">
        <f t="shared" si="44"/>
        <v>3.252E-2</v>
      </c>
      <c r="Y189" s="25"/>
      <c r="Z189" s="25">
        <f t="shared" si="45"/>
        <v>1.5608555E-2</v>
      </c>
      <c r="AA189" s="25">
        <f t="shared" si="46"/>
        <v>0.35946502164999999</v>
      </c>
      <c r="AB189" s="25">
        <v>-2.7699999999999999E-3</v>
      </c>
      <c r="AC189" s="25">
        <f t="shared" si="47"/>
        <v>-1.3699999999999999E-3</v>
      </c>
    </row>
    <row r="190" spans="1:29" s="15" customFormat="1">
      <c r="A190" s="18">
        <v>438</v>
      </c>
      <c r="B190" s="25">
        <v>2.0000000000000002E-5</v>
      </c>
      <c r="C190" s="25">
        <v>2.035E-2</v>
      </c>
      <c r="D190" s="25">
        <f t="shared" si="32"/>
        <v>2.1765E-2</v>
      </c>
      <c r="E190" s="25"/>
      <c r="F190" s="25">
        <f t="shared" si="33"/>
        <v>1.1820654999999999E-2</v>
      </c>
      <c r="G190" s="25">
        <f t="shared" si="34"/>
        <v>0.27222968465000003</v>
      </c>
      <c r="H190" s="25">
        <v>2.2020000000000001E-2</v>
      </c>
      <c r="I190" s="25">
        <f t="shared" si="35"/>
        <v>2.3435000000000001E-2</v>
      </c>
      <c r="J190" s="25"/>
      <c r="K190" s="25">
        <f t="shared" si="36"/>
        <v>1.2990175000000001E-2</v>
      </c>
      <c r="L190" s="25">
        <f t="shared" si="37"/>
        <v>0.29916373025000004</v>
      </c>
      <c r="M190" s="25">
        <v>8.7200000000000003E-3</v>
      </c>
      <c r="N190" s="25">
        <f t="shared" si="38"/>
        <v>1.0135E-2</v>
      </c>
      <c r="O190" s="25"/>
      <c r="P190" s="25">
        <f t="shared" si="39"/>
        <v>6.3052550000000001E-3</v>
      </c>
      <c r="Q190" s="25">
        <f t="shared" si="40"/>
        <v>0.14521002265000002</v>
      </c>
      <c r="R190" s="25">
        <v>8.7600000000000004E-3</v>
      </c>
      <c r="S190" s="25">
        <f t="shared" si="41"/>
        <v>1.0175E-2</v>
      </c>
      <c r="T190" s="25"/>
      <c r="U190" s="25">
        <f t="shared" si="42"/>
        <v>5.4742549999999999E-3</v>
      </c>
      <c r="V190" s="25">
        <f t="shared" si="43"/>
        <v>0.12607209264999999</v>
      </c>
      <c r="W190" s="25">
        <v>3.073E-2</v>
      </c>
      <c r="X190" s="25">
        <f t="shared" si="44"/>
        <v>3.2145E-2</v>
      </c>
      <c r="Y190" s="25"/>
      <c r="Z190" s="25">
        <f t="shared" si="45"/>
        <v>1.5233554999999999E-2</v>
      </c>
      <c r="AA190" s="25">
        <f t="shared" si="46"/>
        <v>0.35082877164999998</v>
      </c>
      <c r="AB190" s="25">
        <v>-2.8500000000000001E-3</v>
      </c>
      <c r="AC190" s="25">
        <f t="shared" si="47"/>
        <v>-1.415E-3</v>
      </c>
    </row>
    <row r="191" spans="1:29" s="15" customFormat="1">
      <c r="A191" s="18">
        <v>439</v>
      </c>
      <c r="B191" s="25">
        <v>5.0000000000000002E-5</v>
      </c>
      <c r="C191" s="25">
        <v>2.043E-2</v>
      </c>
      <c r="D191" s="25">
        <f t="shared" si="32"/>
        <v>2.1784999999999999E-2</v>
      </c>
      <c r="E191" s="25"/>
      <c r="F191" s="25">
        <f t="shared" si="33"/>
        <v>1.1840654999999999E-2</v>
      </c>
      <c r="G191" s="25">
        <f t="shared" si="34"/>
        <v>0.27269028465</v>
      </c>
      <c r="H191" s="25">
        <v>2.1930000000000002E-2</v>
      </c>
      <c r="I191" s="25">
        <f t="shared" si="35"/>
        <v>2.3285E-2</v>
      </c>
      <c r="J191" s="25"/>
      <c r="K191" s="25">
        <f t="shared" si="36"/>
        <v>1.2840175000000001E-2</v>
      </c>
      <c r="L191" s="25">
        <f t="shared" si="37"/>
        <v>0.29570923025000001</v>
      </c>
      <c r="M191" s="25">
        <v>8.8000000000000005E-3</v>
      </c>
      <c r="N191" s="25">
        <f t="shared" si="38"/>
        <v>1.0155000000000001E-2</v>
      </c>
      <c r="O191" s="25"/>
      <c r="P191" s="25">
        <f t="shared" si="39"/>
        <v>6.325255000000001E-3</v>
      </c>
      <c r="Q191" s="25">
        <f t="shared" si="40"/>
        <v>0.14567062265000003</v>
      </c>
      <c r="R191" s="25">
        <v>9.0500000000000008E-3</v>
      </c>
      <c r="S191" s="25">
        <f t="shared" si="41"/>
        <v>1.0405000000000001E-2</v>
      </c>
      <c r="T191" s="25"/>
      <c r="U191" s="25">
        <f t="shared" si="42"/>
        <v>5.704255000000001E-3</v>
      </c>
      <c r="V191" s="25">
        <f t="shared" si="43"/>
        <v>0.13136899265000002</v>
      </c>
      <c r="W191" s="25">
        <v>3.0870000000000002E-2</v>
      </c>
      <c r="X191" s="25">
        <f t="shared" si="44"/>
        <v>3.2225000000000004E-2</v>
      </c>
      <c r="Y191" s="25"/>
      <c r="Z191" s="25">
        <f t="shared" si="45"/>
        <v>1.5313555000000003E-2</v>
      </c>
      <c r="AA191" s="25">
        <f t="shared" si="46"/>
        <v>0.35267117165000006</v>
      </c>
      <c r="AB191" s="25">
        <v>-2.7599999999999999E-3</v>
      </c>
      <c r="AC191" s="25">
        <f t="shared" si="47"/>
        <v>-1.3549999999999999E-3</v>
      </c>
    </row>
    <row r="192" spans="1:29" s="15" customFormat="1">
      <c r="A192" s="18">
        <v>440</v>
      </c>
      <c r="B192" s="25">
        <v>-1.0000000000000001E-5</v>
      </c>
      <c r="C192" s="25">
        <v>1.9990000000000001E-2</v>
      </c>
      <c r="D192" s="25">
        <f t="shared" si="32"/>
        <v>2.1420000000000002E-2</v>
      </c>
      <c r="E192" s="25"/>
      <c r="F192" s="25">
        <f t="shared" si="33"/>
        <v>1.1475655000000001E-2</v>
      </c>
      <c r="G192" s="25">
        <f t="shared" si="34"/>
        <v>0.26428433465000006</v>
      </c>
      <c r="H192" s="25">
        <v>2.1510000000000001E-2</v>
      </c>
      <c r="I192" s="25">
        <f t="shared" si="35"/>
        <v>2.2940000000000002E-2</v>
      </c>
      <c r="J192" s="25"/>
      <c r="K192" s="25">
        <f t="shared" si="36"/>
        <v>1.2495175000000002E-2</v>
      </c>
      <c r="L192" s="25">
        <f t="shared" si="37"/>
        <v>0.28776388025000005</v>
      </c>
      <c r="M192" s="25">
        <v>8.6099999999999996E-3</v>
      </c>
      <c r="N192" s="25">
        <f t="shared" si="38"/>
        <v>1.004E-2</v>
      </c>
      <c r="O192" s="25"/>
      <c r="P192" s="25">
        <f t="shared" si="39"/>
        <v>6.2102550000000005E-3</v>
      </c>
      <c r="Q192" s="25">
        <f t="shared" si="40"/>
        <v>0.14302217265000003</v>
      </c>
      <c r="R192" s="25">
        <v>8.6E-3</v>
      </c>
      <c r="S192" s="25">
        <f t="shared" si="41"/>
        <v>1.0030000000000001E-2</v>
      </c>
      <c r="T192" s="25"/>
      <c r="U192" s="25">
        <f t="shared" si="42"/>
        <v>5.3292550000000006E-3</v>
      </c>
      <c r="V192" s="25">
        <f t="shared" si="43"/>
        <v>0.12273274265000002</v>
      </c>
      <c r="W192" s="25">
        <v>3.0429999999999999E-2</v>
      </c>
      <c r="X192" s="25">
        <f t="shared" si="44"/>
        <v>3.1859999999999999E-2</v>
      </c>
      <c r="Y192" s="25"/>
      <c r="Z192" s="25">
        <f t="shared" si="45"/>
        <v>1.4948554999999999E-2</v>
      </c>
      <c r="AA192" s="25">
        <f t="shared" si="46"/>
        <v>0.34426522165000001</v>
      </c>
      <c r="AB192" s="25">
        <v>-2.8500000000000001E-3</v>
      </c>
      <c r="AC192" s="25">
        <f t="shared" si="47"/>
        <v>-1.4300000000000001E-3</v>
      </c>
    </row>
    <row r="193" spans="1:29" s="15" customFormat="1">
      <c r="A193" s="18">
        <v>441</v>
      </c>
      <c r="B193" s="25">
        <v>0</v>
      </c>
      <c r="C193" s="25">
        <v>2.01E-2</v>
      </c>
      <c r="D193" s="25">
        <f t="shared" si="32"/>
        <v>2.146E-2</v>
      </c>
      <c r="E193" s="25"/>
      <c r="F193" s="25">
        <f t="shared" si="33"/>
        <v>1.1515655E-2</v>
      </c>
      <c r="G193" s="25">
        <f t="shared" si="34"/>
        <v>0.26520553465000002</v>
      </c>
      <c r="H193" s="25">
        <v>2.1739999999999999E-2</v>
      </c>
      <c r="I193" s="25">
        <f t="shared" si="35"/>
        <v>2.3099999999999999E-2</v>
      </c>
      <c r="J193" s="25"/>
      <c r="K193" s="25">
        <f t="shared" si="36"/>
        <v>1.2655174999999999E-2</v>
      </c>
      <c r="L193" s="25">
        <f t="shared" si="37"/>
        <v>0.29144868024999998</v>
      </c>
      <c r="M193" s="25">
        <v>8.5800000000000008E-3</v>
      </c>
      <c r="N193" s="25">
        <f t="shared" si="38"/>
        <v>9.9400000000000009E-3</v>
      </c>
      <c r="O193" s="25"/>
      <c r="P193" s="25">
        <f t="shared" si="39"/>
        <v>6.1102550000000011E-3</v>
      </c>
      <c r="Q193" s="25">
        <f t="shared" si="40"/>
        <v>0.14071917265000003</v>
      </c>
      <c r="R193" s="25">
        <v>8.8900000000000003E-3</v>
      </c>
      <c r="S193" s="25">
        <f t="shared" si="41"/>
        <v>1.025E-2</v>
      </c>
      <c r="T193" s="25"/>
      <c r="U193" s="25">
        <f t="shared" si="42"/>
        <v>5.5492550000000003E-3</v>
      </c>
      <c r="V193" s="25">
        <f t="shared" si="43"/>
        <v>0.12779934265000001</v>
      </c>
      <c r="W193" s="25">
        <v>3.056E-2</v>
      </c>
      <c r="X193" s="25">
        <f t="shared" si="44"/>
        <v>3.1920000000000004E-2</v>
      </c>
      <c r="Y193" s="25"/>
      <c r="Z193" s="25">
        <f t="shared" si="45"/>
        <v>1.5008555000000003E-2</v>
      </c>
      <c r="AA193" s="25">
        <f t="shared" si="46"/>
        <v>0.34564702165000011</v>
      </c>
      <c r="AB193" s="25">
        <v>-2.7200000000000002E-3</v>
      </c>
      <c r="AC193" s="25">
        <f t="shared" si="47"/>
        <v>-1.3600000000000001E-3</v>
      </c>
    </row>
    <row r="194" spans="1:29" s="15" customFormat="1">
      <c r="A194" s="18">
        <v>442</v>
      </c>
      <c r="B194" s="25">
        <v>-1.0000000000000001E-5</v>
      </c>
      <c r="C194" s="25">
        <v>1.9740000000000001E-2</v>
      </c>
      <c r="D194" s="25">
        <f t="shared" si="32"/>
        <v>2.1135000000000001E-2</v>
      </c>
      <c r="E194" s="25"/>
      <c r="F194" s="25">
        <f t="shared" si="33"/>
        <v>1.1190655000000001E-2</v>
      </c>
      <c r="G194" s="25">
        <f t="shared" si="34"/>
        <v>0.25772078465000003</v>
      </c>
      <c r="H194" s="25">
        <v>2.146E-2</v>
      </c>
      <c r="I194" s="25">
        <f t="shared" si="35"/>
        <v>2.2855E-2</v>
      </c>
      <c r="J194" s="25"/>
      <c r="K194" s="25">
        <f t="shared" si="36"/>
        <v>1.2410175000000001E-2</v>
      </c>
      <c r="L194" s="25">
        <f t="shared" si="37"/>
        <v>0.28580633025000002</v>
      </c>
      <c r="M194" s="25">
        <v>8.4600000000000005E-3</v>
      </c>
      <c r="N194" s="25">
        <f t="shared" si="38"/>
        <v>9.8550000000000009E-3</v>
      </c>
      <c r="O194" s="25"/>
      <c r="P194" s="25">
        <f t="shared" si="39"/>
        <v>6.0252550000000011E-3</v>
      </c>
      <c r="Q194" s="25">
        <f t="shared" si="40"/>
        <v>0.13876162265000003</v>
      </c>
      <c r="R194" s="25">
        <v>8.5900000000000004E-3</v>
      </c>
      <c r="S194" s="25">
        <f t="shared" si="41"/>
        <v>9.9850000000000008E-3</v>
      </c>
      <c r="T194" s="25"/>
      <c r="U194" s="25">
        <f t="shared" si="42"/>
        <v>5.2842550000000007E-3</v>
      </c>
      <c r="V194" s="25">
        <f t="shared" si="43"/>
        <v>0.12169639265000003</v>
      </c>
      <c r="W194" s="25">
        <v>3.0179999999999998E-2</v>
      </c>
      <c r="X194" s="25">
        <f t="shared" si="44"/>
        <v>3.1574999999999999E-2</v>
      </c>
      <c r="Y194" s="25"/>
      <c r="Z194" s="25">
        <f t="shared" si="45"/>
        <v>1.4663554999999998E-2</v>
      </c>
      <c r="AA194" s="25">
        <f t="shared" si="46"/>
        <v>0.33770167164999998</v>
      </c>
      <c r="AB194" s="25">
        <v>-2.7799999999999999E-3</v>
      </c>
      <c r="AC194" s="25">
        <f t="shared" si="47"/>
        <v>-1.395E-3</v>
      </c>
    </row>
    <row r="195" spans="1:29" s="15" customFormat="1">
      <c r="A195" s="18">
        <v>443</v>
      </c>
      <c r="B195" s="25">
        <v>0</v>
      </c>
      <c r="C195" s="25">
        <v>1.9859999999999999E-2</v>
      </c>
      <c r="D195" s="25">
        <f t="shared" ref="D195:D258" si="48">C195-AC195</f>
        <v>2.1219999999999999E-2</v>
      </c>
      <c r="E195" s="25"/>
      <c r="F195" s="25">
        <f t="shared" ref="F195:F258" si="49">D195-0.009944345</f>
        <v>1.1275654999999999E-2</v>
      </c>
      <c r="G195" s="25">
        <f t="shared" ref="G195:G258" si="50">F195*23.03</f>
        <v>0.25967833465000001</v>
      </c>
      <c r="H195" s="25">
        <v>2.1430000000000001E-2</v>
      </c>
      <c r="I195" s="25">
        <f t="shared" ref="I195:I258" si="51">H195-AC195</f>
        <v>2.2790000000000001E-2</v>
      </c>
      <c r="J195" s="25"/>
      <c r="K195" s="25">
        <f t="shared" ref="K195:K258" si="52">I195-0.010444825</f>
        <v>1.2345175000000002E-2</v>
      </c>
      <c r="L195" s="25">
        <f t="shared" ref="L195:L258" si="53">K195*23.03</f>
        <v>0.28430938025000008</v>
      </c>
      <c r="M195" s="25">
        <v>8.4200000000000004E-3</v>
      </c>
      <c r="N195" s="25">
        <f t="shared" ref="N195:N258" si="54">M195-AC195</f>
        <v>9.7800000000000005E-3</v>
      </c>
      <c r="O195" s="25"/>
      <c r="P195" s="25">
        <f t="shared" ref="P195:P258" si="55">N195-0.003829745</f>
        <v>5.9502550000000006E-3</v>
      </c>
      <c r="Q195" s="25">
        <f t="shared" ref="Q195:Q258" si="56">P195*23.03</f>
        <v>0.13703437265000001</v>
      </c>
      <c r="R195" s="25">
        <v>8.6300000000000005E-3</v>
      </c>
      <c r="S195" s="25">
        <f t="shared" ref="S195:S258" si="57">R195-AC195</f>
        <v>9.9900000000000006E-3</v>
      </c>
      <c r="T195" s="25"/>
      <c r="U195" s="25">
        <f t="shared" ref="U195:U258" si="58">S195-0.004700745</f>
        <v>5.2892550000000005E-3</v>
      </c>
      <c r="V195" s="25">
        <f t="shared" ref="V195:V258" si="59">U195*23.03</f>
        <v>0.12181154265000002</v>
      </c>
      <c r="W195" s="25">
        <v>3.0120000000000001E-2</v>
      </c>
      <c r="X195" s="25">
        <f t="shared" ref="X195:X258" si="60">W195-AC195</f>
        <v>3.1480000000000001E-2</v>
      </c>
      <c r="Y195" s="25"/>
      <c r="Z195" s="25">
        <f t="shared" ref="Z195:Z258" si="61">X195-0.016911445</f>
        <v>1.4568555E-2</v>
      </c>
      <c r="AA195" s="25">
        <f t="shared" ref="AA195:AA258" si="62">Z195*23.03</f>
        <v>0.33551382165000004</v>
      </c>
      <c r="AB195" s="25">
        <v>-2.7200000000000002E-3</v>
      </c>
      <c r="AC195" s="25">
        <f t="shared" ref="AC195:AC258" si="63">(B195+AB195)/2</f>
        <v>-1.3600000000000001E-3</v>
      </c>
    </row>
    <row r="196" spans="1:29" s="15" customFormat="1">
      <c r="A196" s="18">
        <v>444</v>
      </c>
      <c r="B196" s="25">
        <v>5.0000000000000002E-5</v>
      </c>
      <c r="C196" s="25">
        <v>1.9810000000000001E-2</v>
      </c>
      <c r="D196" s="25">
        <f t="shared" si="48"/>
        <v>2.1185000000000002E-2</v>
      </c>
      <c r="E196" s="25"/>
      <c r="F196" s="25">
        <f t="shared" si="49"/>
        <v>1.1240655000000002E-2</v>
      </c>
      <c r="G196" s="25">
        <f t="shared" si="50"/>
        <v>0.25887228465000006</v>
      </c>
      <c r="H196" s="25">
        <v>2.1389999999999999E-2</v>
      </c>
      <c r="I196" s="25">
        <f t="shared" si="51"/>
        <v>2.2765000000000001E-2</v>
      </c>
      <c r="J196" s="25"/>
      <c r="K196" s="25">
        <f t="shared" si="52"/>
        <v>1.2320175000000001E-2</v>
      </c>
      <c r="L196" s="25">
        <f t="shared" si="53"/>
        <v>0.28373363025000004</v>
      </c>
      <c r="M196" s="25">
        <v>8.4399999999999996E-3</v>
      </c>
      <c r="N196" s="25">
        <f t="shared" si="54"/>
        <v>9.8149999999999991E-3</v>
      </c>
      <c r="O196" s="25"/>
      <c r="P196" s="25">
        <f t="shared" si="55"/>
        <v>5.9852549999999992E-3</v>
      </c>
      <c r="Q196" s="25">
        <f t="shared" si="56"/>
        <v>0.13784042264999999</v>
      </c>
      <c r="R196" s="25">
        <v>8.5500000000000003E-3</v>
      </c>
      <c r="S196" s="25">
        <f t="shared" si="57"/>
        <v>9.9249999999999998E-3</v>
      </c>
      <c r="T196" s="25"/>
      <c r="U196" s="25">
        <f t="shared" si="58"/>
        <v>5.2242549999999997E-3</v>
      </c>
      <c r="V196" s="25">
        <f t="shared" si="59"/>
        <v>0.12031459265</v>
      </c>
      <c r="W196" s="25">
        <v>3.0030000000000001E-2</v>
      </c>
      <c r="X196" s="25">
        <f t="shared" si="60"/>
        <v>3.1405000000000002E-2</v>
      </c>
      <c r="Y196" s="25"/>
      <c r="Z196" s="25">
        <f t="shared" si="61"/>
        <v>1.4493555000000002E-2</v>
      </c>
      <c r="AA196" s="25">
        <f t="shared" si="62"/>
        <v>0.33378657165000003</v>
      </c>
      <c r="AB196" s="25">
        <v>-2.8E-3</v>
      </c>
      <c r="AC196" s="25">
        <f t="shared" si="63"/>
        <v>-1.3749999999999999E-3</v>
      </c>
    </row>
    <row r="197" spans="1:29" s="15" customFormat="1">
      <c r="A197" s="18">
        <v>445</v>
      </c>
      <c r="B197" s="25">
        <v>0</v>
      </c>
      <c r="C197" s="25">
        <v>1.9619999999999999E-2</v>
      </c>
      <c r="D197" s="25">
        <f t="shared" si="48"/>
        <v>2.1004999999999999E-2</v>
      </c>
      <c r="E197" s="25"/>
      <c r="F197" s="25">
        <f t="shared" si="49"/>
        <v>1.1060654999999999E-2</v>
      </c>
      <c r="G197" s="25">
        <f t="shared" si="50"/>
        <v>0.25472688464999999</v>
      </c>
      <c r="H197" s="25">
        <v>2.1219999999999999E-2</v>
      </c>
      <c r="I197" s="25">
        <f t="shared" si="51"/>
        <v>2.2605E-2</v>
      </c>
      <c r="J197" s="25"/>
      <c r="K197" s="25">
        <f t="shared" si="52"/>
        <v>1.2160175E-2</v>
      </c>
      <c r="L197" s="25">
        <f t="shared" si="53"/>
        <v>0.28004883025000005</v>
      </c>
      <c r="M197" s="25">
        <v>8.3400000000000002E-3</v>
      </c>
      <c r="N197" s="25">
        <f t="shared" si="54"/>
        <v>9.725000000000001E-3</v>
      </c>
      <c r="O197" s="25"/>
      <c r="P197" s="25">
        <f t="shared" si="55"/>
        <v>5.8952550000000012E-3</v>
      </c>
      <c r="Q197" s="25">
        <f t="shared" si="56"/>
        <v>0.13576772265000003</v>
      </c>
      <c r="R197" s="25">
        <v>8.5800000000000008E-3</v>
      </c>
      <c r="S197" s="25">
        <f t="shared" si="57"/>
        <v>9.9650000000000016E-3</v>
      </c>
      <c r="T197" s="25"/>
      <c r="U197" s="25">
        <f t="shared" si="58"/>
        <v>5.2642550000000015E-3</v>
      </c>
      <c r="V197" s="25">
        <f t="shared" si="59"/>
        <v>0.12123579265000003</v>
      </c>
      <c r="W197" s="25">
        <v>3.0130000000000001E-2</v>
      </c>
      <c r="X197" s="25">
        <f t="shared" si="60"/>
        <v>3.1515000000000001E-2</v>
      </c>
      <c r="Y197" s="25"/>
      <c r="Z197" s="25">
        <f t="shared" si="61"/>
        <v>1.4603555000000001E-2</v>
      </c>
      <c r="AA197" s="25">
        <f t="shared" si="62"/>
        <v>0.33631987165000005</v>
      </c>
      <c r="AB197" s="25">
        <v>-2.7699999999999999E-3</v>
      </c>
      <c r="AC197" s="25">
        <f t="shared" si="63"/>
        <v>-1.3849999999999999E-3</v>
      </c>
    </row>
    <row r="198" spans="1:29" s="15" customFormat="1">
      <c r="A198" s="18">
        <v>446</v>
      </c>
      <c r="B198" s="25">
        <v>6.8999999999999997E-5</v>
      </c>
      <c r="C198" s="25">
        <v>1.9560000000000001E-2</v>
      </c>
      <c r="D198" s="25">
        <f t="shared" si="48"/>
        <v>2.0875500000000002E-2</v>
      </c>
      <c r="E198" s="25"/>
      <c r="F198" s="25">
        <f t="shared" si="49"/>
        <v>1.0931155000000001E-2</v>
      </c>
      <c r="G198" s="25">
        <f t="shared" si="50"/>
        <v>0.25174449965000006</v>
      </c>
      <c r="H198" s="25">
        <v>2.112E-2</v>
      </c>
      <c r="I198" s="25">
        <f t="shared" si="51"/>
        <v>2.2435500000000001E-2</v>
      </c>
      <c r="J198" s="25"/>
      <c r="K198" s="25">
        <f t="shared" si="52"/>
        <v>1.1990675000000001E-2</v>
      </c>
      <c r="L198" s="25">
        <f t="shared" si="53"/>
        <v>0.27614524525000006</v>
      </c>
      <c r="M198" s="25">
        <v>8.3000000000000001E-3</v>
      </c>
      <c r="N198" s="25">
        <f t="shared" si="54"/>
        <v>9.6155000000000008E-3</v>
      </c>
      <c r="O198" s="25"/>
      <c r="P198" s="25">
        <f t="shared" si="55"/>
        <v>5.7857550000000009E-3</v>
      </c>
      <c r="Q198" s="25">
        <f t="shared" si="56"/>
        <v>0.13324593765000003</v>
      </c>
      <c r="R198" s="25">
        <v>8.489E-3</v>
      </c>
      <c r="S198" s="25">
        <f t="shared" si="57"/>
        <v>9.8045000000000007E-3</v>
      </c>
      <c r="T198" s="25"/>
      <c r="U198" s="25">
        <f t="shared" si="58"/>
        <v>5.1037550000000006E-3</v>
      </c>
      <c r="V198" s="25">
        <f t="shared" si="59"/>
        <v>0.11753947765000002</v>
      </c>
      <c r="W198" s="25">
        <v>2.9690000000000001E-2</v>
      </c>
      <c r="X198" s="25">
        <f t="shared" si="60"/>
        <v>3.1005500000000002E-2</v>
      </c>
      <c r="Y198" s="25"/>
      <c r="Z198" s="25">
        <f t="shared" si="61"/>
        <v>1.4094055000000001E-2</v>
      </c>
      <c r="AA198" s="25">
        <f t="shared" si="62"/>
        <v>0.32458608665000005</v>
      </c>
      <c r="AB198" s="25">
        <v>-2.7000000000000001E-3</v>
      </c>
      <c r="AC198" s="25">
        <f t="shared" si="63"/>
        <v>-1.3155E-3</v>
      </c>
    </row>
    <row r="199" spans="1:29" s="15" customFormat="1">
      <c r="A199" s="18">
        <v>447</v>
      </c>
      <c r="B199" s="25">
        <v>-5.0000000000000002E-5</v>
      </c>
      <c r="C199" s="25">
        <v>1.95E-2</v>
      </c>
      <c r="D199" s="25">
        <f t="shared" si="48"/>
        <v>2.0930000000000001E-2</v>
      </c>
      <c r="E199" s="25"/>
      <c r="F199" s="25">
        <f t="shared" si="49"/>
        <v>1.0985655E-2</v>
      </c>
      <c r="G199" s="25">
        <f t="shared" si="50"/>
        <v>0.25299963465000003</v>
      </c>
      <c r="H199" s="25">
        <v>2.1100000000000001E-2</v>
      </c>
      <c r="I199" s="25">
        <f t="shared" si="51"/>
        <v>2.2530000000000001E-2</v>
      </c>
      <c r="J199" s="25"/>
      <c r="K199" s="25">
        <f t="shared" si="52"/>
        <v>1.2085175000000002E-2</v>
      </c>
      <c r="L199" s="25">
        <f t="shared" si="53"/>
        <v>0.27832158025000003</v>
      </c>
      <c r="M199" s="25">
        <v>8.2000000000000007E-3</v>
      </c>
      <c r="N199" s="25">
        <f t="shared" si="54"/>
        <v>9.6300000000000014E-3</v>
      </c>
      <c r="O199" s="25"/>
      <c r="P199" s="25">
        <f t="shared" si="55"/>
        <v>5.8002550000000016E-3</v>
      </c>
      <c r="Q199" s="25">
        <f t="shared" si="56"/>
        <v>0.13357987265000004</v>
      </c>
      <c r="R199" s="25">
        <v>8.4600000000000005E-3</v>
      </c>
      <c r="S199" s="25">
        <f t="shared" si="57"/>
        <v>9.8900000000000012E-3</v>
      </c>
      <c r="T199" s="25"/>
      <c r="U199" s="25">
        <f t="shared" si="58"/>
        <v>5.1892550000000011E-3</v>
      </c>
      <c r="V199" s="25">
        <f t="shared" si="59"/>
        <v>0.11950854265000004</v>
      </c>
      <c r="W199" s="25">
        <v>2.9749999999999999E-2</v>
      </c>
      <c r="X199" s="25">
        <f t="shared" si="60"/>
        <v>3.1179999999999999E-2</v>
      </c>
      <c r="Y199" s="25"/>
      <c r="Z199" s="25">
        <f t="shared" si="61"/>
        <v>1.4268554999999999E-2</v>
      </c>
      <c r="AA199" s="25">
        <f t="shared" si="62"/>
        <v>0.32860482164999999</v>
      </c>
      <c r="AB199" s="25">
        <v>-2.81E-3</v>
      </c>
      <c r="AC199" s="25">
        <f t="shared" si="63"/>
        <v>-1.4300000000000001E-3</v>
      </c>
    </row>
    <row r="200" spans="1:29" s="15" customFormat="1">
      <c r="A200" s="18">
        <v>448</v>
      </c>
      <c r="B200" s="25">
        <v>3.0000000000000001E-5</v>
      </c>
      <c r="C200" s="25">
        <v>1.9210000000000001E-2</v>
      </c>
      <c r="D200" s="25">
        <f t="shared" si="48"/>
        <v>2.0595000000000002E-2</v>
      </c>
      <c r="E200" s="25"/>
      <c r="F200" s="25">
        <f t="shared" si="49"/>
        <v>1.0650655000000002E-2</v>
      </c>
      <c r="G200" s="25">
        <f t="shared" si="50"/>
        <v>0.24528458465000005</v>
      </c>
      <c r="H200" s="25">
        <v>2.0799999999999999E-2</v>
      </c>
      <c r="I200" s="25">
        <f t="shared" si="51"/>
        <v>2.2185E-2</v>
      </c>
      <c r="J200" s="25"/>
      <c r="K200" s="25">
        <f t="shared" si="52"/>
        <v>1.1740175E-2</v>
      </c>
      <c r="L200" s="25">
        <f t="shared" si="53"/>
        <v>0.27037623025000002</v>
      </c>
      <c r="M200" s="25">
        <v>8.0400000000000003E-3</v>
      </c>
      <c r="N200" s="25">
        <f t="shared" si="54"/>
        <v>9.4249999999999994E-3</v>
      </c>
      <c r="O200" s="25"/>
      <c r="P200" s="25">
        <f t="shared" si="55"/>
        <v>5.5952549999999995E-3</v>
      </c>
      <c r="Q200" s="25">
        <f t="shared" si="56"/>
        <v>0.12885872265000001</v>
      </c>
      <c r="R200" s="25">
        <v>8.149E-3</v>
      </c>
      <c r="S200" s="25">
        <f t="shared" si="57"/>
        <v>9.5340000000000008E-3</v>
      </c>
      <c r="T200" s="25"/>
      <c r="U200" s="25">
        <f t="shared" si="58"/>
        <v>4.8332550000000007E-3</v>
      </c>
      <c r="V200" s="25">
        <f t="shared" si="59"/>
        <v>0.11130986265000002</v>
      </c>
      <c r="W200" s="25">
        <v>2.947E-2</v>
      </c>
      <c r="X200" s="25">
        <f t="shared" si="60"/>
        <v>3.0855E-2</v>
      </c>
      <c r="Y200" s="25"/>
      <c r="Z200" s="25">
        <f t="shared" si="61"/>
        <v>1.3943555E-2</v>
      </c>
      <c r="AA200" s="25">
        <f t="shared" si="62"/>
        <v>0.32112007165000001</v>
      </c>
      <c r="AB200" s="25">
        <v>-2.8E-3</v>
      </c>
      <c r="AC200" s="25">
        <f t="shared" si="63"/>
        <v>-1.3849999999999999E-3</v>
      </c>
    </row>
    <row r="201" spans="1:29" s="15" customFormat="1">
      <c r="A201" s="18">
        <v>449</v>
      </c>
      <c r="B201" s="25">
        <v>2.0000000000000002E-5</v>
      </c>
      <c r="C201" s="25">
        <v>1.9210000000000001E-2</v>
      </c>
      <c r="D201" s="25">
        <f t="shared" si="48"/>
        <v>2.0555E-2</v>
      </c>
      <c r="E201" s="25"/>
      <c r="F201" s="25">
        <f t="shared" si="49"/>
        <v>1.0610655E-2</v>
      </c>
      <c r="G201" s="25">
        <f t="shared" si="50"/>
        <v>0.24436338465000002</v>
      </c>
      <c r="H201" s="25">
        <v>2.0670000000000001E-2</v>
      </c>
      <c r="I201" s="25">
        <f t="shared" si="51"/>
        <v>2.2015E-2</v>
      </c>
      <c r="J201" s="25"/>
      <c r="K201" s="25">
        <f t="shared" si="52"/>
        <v>1.1570175E-2</v>
      </c>
      <c r="L201" s="25">
        <f t="shared" si="53"/>
        <v>0.26646113025000001</v>
      </c>
      <c r="M201" s="25">
        <v>8.1300000000000001E-3</v>
      </c>
      <c r="N201" s="25">
        <f t="shared" si="54"/>
        <v>9.4750000000000008E-3</v>
      </c>
      <c r="O201" s="25"/>
      <c r="P201" s="25">
        <f t="shared" si="55"/>
        <v>5.6452550000000009E-3</v>
      </c>
      <c r="Q201" s="25">
        <f t="shared" si="56"/>
        <v>0.13001022265000003</v>
      </c>
      <c r="R201" s="25">
        <v>8.3099999999999997E-3</v>
      </c>
      <c r="S201" s="25">
        <f t="shared" si="57"/>
        <v>9.6550000000000004E-3</v>
      </c>
      <c r="T201" s="25"/>
      <c r="U201" s="25">
        <f t="shared" si="58"/>
        <v>4.9542550000000003E-3</v>
      </c>
      <c r="V201" s="25">
        <f t="shared" si="59"/>
        <v>0.11409649265000001</v>
      </c>
      <c r="W201" s="25">
        <v>2.9499999999999998E-2</v>
      </c>
      <c r="X201" s="25">
        <f t="shared" si="60"/>
        <v>3.0844999999999997E-2</v>
      </c>
      <c r="Y201" s="25"/>
      <c r="Z201" s="25">
        <f t="shared" si="61"/>
        <v>1.3933554999999997E-2</v>
      </c>
      <c r="AA201" s="25">
        <f t="shared" si="62"/>
        <v>0.32088977164999993</v>
      </c>
      <c r="AB201" s="25">
        <v>-2.7100000000000002E-3</v>
      </c>
      <c r="AC201" s="25">
        <f t="shared" si="63"/>
        <v>-1.3450000000000001E-3</v>
      </c>
    </row>
    <row r="202" spans="1:29" s="15" customFormat="1">
      <c r="A202" s="18">
        <v>450</v>
      </c>
      <c r="B202" s="25">
        <v>1.2E-4</v>
      </c>
      <c r="C202" s="25">
        <v>1.9009999999999999E-2</v>
      </c>
      <c r="D202" s="25">
        <f t="shared" si="48"/>
        <v>2.0279999999999999E-2</v>
      </c>
      <c r="E202" s="25"/>
      <c r="F202" s="25">
        <f t="shared" si="49"/>
        <v>1.0335654999999999E-2</v>
      </c>
      <c r="G202" s="25">
        <f t="shared" si="50"/>
        <v>0.23803013465</v>
      </c>
      <c r="H202" s="25">
        <v>2.0619999999999999E-2</v>
      </c>
      <c r="I202" s="25">
        <f t="shared" si="51"/>
        <v>2.189E-2</v>
      </c>
      <c r="J202" s="25"/>
      <c r="K202" s="25">
        <f t="shared" si="52"/>
        <v>1.1445175E-2</v>
      </c>
      <c r="L202" s="25">
        <f t="shared" si="53"/>
        <v>0.26358238025000003</v>
      </c>
      <c r="M202" s="25">
        <v>7.7299999999999999E-3</v>
      </c>
      <c r="N202" s="25">
        <f t="shared" si="54"/>
        <v>8.9999999999999993E-3</v>
      </c>
      <c r="O202" s="25"/>
      <c r="P202" s="25">
        <f t="shared" si="55"/>
        <v>5.1702549999999995E-3</v>
      </c>
      <c r="Q202" s="25">
        <f t="shared" si="56"/>
        <v>0.11907097265</v>
      </c>
      <c r="R202" s="25">
        <v>8.09E-3</v>
      </c>
      <c r="S202" s="25">
        <f t="shared" si="57"/>
        <v>9.3600000000000003E-3</v>
      </c>
      <c r="T202" s="25"/>
      <c r="U202" s="25">
        <f t="shared" si="58"/>
        <v>4.6592550000000002E-3</v>
      </c>
      <c r="V202" s="25">
        <f t="shared" si="59"/>
        <v>0.10730264265000002</v>
      </c>
      <c r="W202" s="25">
        <v>2.9100000000000001E-2</v>
      </c>
      <c r="X202" s="25">
        <f t="shared" si="60"/>
        <v>3.0370000000000001E-2</v>
      </c>
      <c r="Y202" s="25"/>
      <c r="Z202" s="25">
        <f t="shared" si="61"/>
        <v>1.3458555000000001E-2</v>
      </c>
      <c r="AA202" s="25">
        <f t="shared" si="62"/>
        <v>0.30995052165000003</v>
      </c>
      <c r="AB202" s="25">
        <v>-2.66E-3</v>
      </c>
      <c r="AC202" s="25">
        <f t="shared" si="63"/>
        <v>-1.2700000000000001E-3</v>
      </c>
    </row>
    <row r="203" spans="1:29" s="15" customFormat="1">
      <c r="A203" s="18">
        <v>451</v>
      </c>
      <c r="B203" s="25">
        <v>5.0000000000000002E-5</v>
      </c>
      <c r="C203" s="25">
        <v>1.9040000000000001E-2</v>
      </c>
      <c r="D203" s="25">
        <f t="shared" si="48"/>
        <v>2.0385E-2</v>
      </c>
      <c r="E203" s="25"/>
      <c r="F203" s="25">
        <f t="shared" si="49"/>
        <v>1.0440655E-2</v>
      </c>
      <c r="G203" s="25">
        <f t="shared" si="50"/>
        <v>0.24044828465000001</v>
      </c>
      <c r="H203" s="25">
        <v>2.0549999999999999E-2</v>
      </c>
      <c r="I203" s="25">
        <f t="shared" si="51"/>
        <v>2.1894999999999998E-2</v>
      </c>
      <c r="J203" s="25"/>
      <c r="K203" s="25">
        <f t="shared" si="52"/>
        <v>1.1450174999999998E-2</v>
      </c>
      <c r="L203" s="25">
        <f t="shared" si="53"/>
        <v>0.26369753024999998</v>
      </c>
      <c r="M203" s="25">
        <v>7.92E-3</v>
      </c>
      <c r="N203" s="25">
        <f t="shared" si="54"/>
        <v>9.2649999999999989E-3</v>
      </c>
      <c r="O203" s="25"/>
      <c r="P203" s="25">
        <f t="shared" si="55"/>
        <v>5.4352549999999991E-3</v>
      </c>
      <c r="Q203" s="25">
        <f t="shared" si="56"/>
        <v>0.12517392264999999</v>
      </c>
      <c r="R203" s="25">
        <v>8.2290000000000002E-3</v>
      </c>
      <c r="S203" s="25">
        <f t="shared" si="57"/>
        <v>9.5739999999999992E-3</v>
      </c>
      <c r="T203" s="25"/>
      <c r="U203" s="25">
        <f t="shared" si="58"/>
        <v>4.8732549999999991E-3</v>
      </c>
      <c r="V203" s="25">
        <f t="shared" si="59"/>
        <v>0.11223106264999999</v>
      </c>
      <c r="W203" s="25">
        <v>2.9229999999999999E-2</v>
      </c>
      <c r="X203" s="25">
        <f t="shared" si="60"/>
        <v>3.0574999999999998E-2</v>
      </c>
      <c r="Y203" s="25"/>
      <c r="Z203" s="25">
        <f t="shared" si="61"/>
        <v>1.3663554999999997E-2</v>
      </c>
      <c r="AA203" s="25">
        <f t="shared" si="62"/>
        <v>0.31467167164999993</v>
      </c>
      <c r="AB203" s="25">
        <v>-2.7399999999999998E-3</v>
      </c>
      <c r="AC203" s="25">
        <f t="shared" si="63"/>
        <v>-1.3449999999999998E-3</v>
      </c>
    </row>
    <row r="204" spans="1:29" s="15" customFormat="1">
      <c r="A204" s="18">
        <v>452</v>
      </c>
      <c r="B204" s="25">
        <v>4.0000000000000003E-5</v>
      </c>
      <c r="C204" s="25">
        <v>1.9E-2</v>
      </c>
      <c r="D204" s="25">
        <f t="shared" si="48"/>
        <v>2.0344999999999999E-2</v>
      </c>
      <c r="E204" s="25"/>
      <c r="F204" s="25">
        <f t="shared" si="49"/>
        <v>1.0400654999999998E-2</v>
      </c>
      <c r="G204" s="25">
        <f t="shared" si="50"/>
        <v>0.23952708464999997</v>
      </c>
      <c r="H204" s="25">
        <v>2.06E-2</v>
      </c>
      <c r="I204" s="25">
        <f t="shared" si="51"/>
        <v>2.1944999999999999E-2</v>
      </c>
      <c r="J204" s="25"/>
      <c r="K204" s="25">
        <f t="shared" si="52"/>
        <v>1.1500175E-2</v>
      </c>
      <c r="L204" s="25">
        <f t="shared" si="53"/>
        <v>0.26484903025000001</v>
      </c>
      <c r="M204" s="25">
        <v>7.9699999999999997E-3</v>
      </c>
      <c r="N204" s="25">
        <f t="shared" si="54"/>
        <v>9.3150000000000004E-3</v>
      </c>
      <c r="O204" s="25"/>
      <c r="P204" s="25">
        <f t="shared" si="55"/>
        <v>5.4852550000000005E-3</v>
      </c>
      <c r="Q204" s="25">
        <f t="shared" si="56"/>
        <v>0.12632542265000002</v>
      </c>
      <c r="R204" s="25">
        <v>8.0190000000000001E-3</v>
      </c>
      <c r="S204" s="25">
        <f t="shared" si="57"/>
        <v>9.3640000000000008E-3</v>
      </c>
      <c r="T204" s="25"/>
      <c r="U204" s="25">
        <f t="shared" si="58"/>
        <v>4.6632550000000007E-3</v>
      </c>
      <c r="V204" s="25">
        <f t="shared" si="59"/>
        <v>0.10739476265000002</v>
      </c>
      <c r="W204" s="25">
        <v>2.9020000000000001E-2</v>
      </c>
      <c r="X204" s="25">
        <f t="shared" si="60"/>
        <v>3.0365E-2</v>
      </c>
      <c r="Y204" s="25"/>
      <c r="Z204" s="25">
        <f t="shared" si="61"/>
        <v>1.3453554999999999E-2</v>
      </c>
      <c r="AA204" s="25">
        <f t="shared" si="62"/>
        <v>0.30983537164999997</v>
      </c>
      <c r="AB204" s="25">
        <v>-2.7299999999999998E-3</v>
      </c>
      <c r="AC204" s="25">
        <f t="shared" si="63"/>
        <v>-1.3449999999999998E-3</v>
      </c>
    </row>
    <row r="205" spans="1:29" s="15" customFormat="1">
      <c r="A205" s="18">
        <v>453</v>
      </c>
      <c r="B205" s="25">
        <v>4.0000000000000003E-5</v>
      </c>
      <c r="C205" s="25">
        <v>1.881E-2</v>
      </c>
      <c r="D205" s="25">
        <f t="shared" si="48"/>
        <v>2.0174999999999998E-2</v>
      </c>
      <c r="E205" s="25"/>
      <c r="F205" s="25">
        <f t="shared" si="49"/>
        <v>1.0230654999999998E-2</v>
      </c>
      <c r="G205" s="25">
        <f t="shared" si="50"/>
        <v>0.23561198464999997</v>
      </c>
      <c r="H205" s="25">
        <v>2.035E-2</v>
      </c>
      <c r="I205" s="25">
        <f t="shared" si="51"/>
        <v>2.1714999999999998E-2</v>
      </c>
      <c r="J205" s="25"/>
      <c r="K205" s="25">
        <f t="shared" si="52"/>
        <v>1.1270174999999999E-2</v>
      </c>
      <c r="L205" s="25">
        <f t="shared" si="53"/>
        <v>0.25955213024999996</v>
      </c>
      <c r="M205" s="25">
        <v>7.7400000000000004E-3</v>
      </c>
      <c r="N205" s="25">
        <f t="shared" si="54"/>
        <v>9.1050000000000002E-3</v>
      </c>
      <c r="O205" s="25"/>
      <c r="P205" s="25">
        <f t="shared" si="55"/>
        <v>5.2752550000000004E-3</v>
      </c>
      <c r="Q205" s="25">
        <f t="shared" si="56"/>
        <v>0.12148912265000002</v>
      </c>
      <c r="R205" s="25">
        <v>8.0099999999999998E-3</v>
      </c>
      <c r="S205" s="25">
        <f t="shared" si="57"/>
        <v>9.3749999999999997E-3</v>
      </c>
      <c r="T205" s="25"/>
      <c r="U205" s="25">
        <f t="shared" si="58"/>
        <v>4.6742549999999996E-3</v>
      </c>
      <c r="V205" s="25">
        <f t="shared" si="59"/>
        <v>0.10764809265</v>
      </c>
      <c r="W205" s="25">
        <v>2.8850000000000001E-2</v>
      </c>
      <c r="X205" s="25">
        <f t="shared" si="60"/>
        <v>3.0214999999999999E-2</v>
      </c>
      <c r="Y205" s="25"/>
      <c r="Z205" s="25">
        <f t="shared" si="61"/>
        <v>1.3303554999999998E-2</v>
      </c>
      <c r="AA205" s="25">
        <f t="shared" si="62"/>
        <v>0.30638087165</v>
      </c>
      <c r="AB205" s="25">
        <v>-2.7699999999999999E-3</v>
      </c>
      <c r="AC205" s="25">
        <f t="shared" si="63"/>
        <v>-1.3649999999999999E-3</v>
      </c>
    </row>
    <row r="206" spans="1:29" s="15" customFormat="1">
      <c r="A206" s="18">
        <v>454</v>
      </c>
      <c r="B206" s="25">
        <v>-3.0000000000000001E-5</v>
      </c>
      <c r="C206" s="25">
        <v>1.8630000000000001E-2</v>
      </c>
      <c r="D206" s="25">
        <f t="shared" si="48"/>
        <v>2.0045E-2</v>
      </c>
      <c r="E206" s="25"/>
      <c r="F206" s="25">
        <f t="shared" si="49"/>
        <v>1.0100655E-2</v>
      </c>
      <c r="G206" s="25">
        <f t="shared" si="50"/>
        <v>0.23261808465</v>
      </c>
      <c r="H206" s="25">
        <v>2.0230000000000001E-2</v>
      </c>
      <c r="I206" s="25">
        <f t="shared" si="51"/>
        <v>2.1645000000000001E-2</v>
      </c>
      <c r="J206" s="25"/>
      <c r="K206" s="25">
        <f t="shared" si="52"/>
        <v>1.1200175000000001E-2</v>
      </c>
      <c r="L206" s="25">
        <f t="shared" si="53"/>
        <v>0.25794003025000006</v>
      </c>
      <c r="M206" s="25">
        <v>7.7600000000000004E-3</v>
      </c>
      <c r="N206" s="25">
        <f t="shared" si="54"/>
        <v>9.1750000000000009E-3</v>
      </c>
      <c r="O206" s="25"/>
      <c r="P206" s="25">
        <f t="shared" si="55"/>
        <v>5.345255000000001E-3</v>
      </c>
      <c r="Q206" s="25">
        <f t="shared" si="56"/>
        <v>0.12310122265000004</v>
      </c>
      <c r="R206" s="25">
        <v>7.9600000000000001E-3</v>
      </c>
      <c r="S206" s="25">
        <f t="shared" si="57"/>
        <v>9.3749999999999997E-3</v>
      </c>
      <c r="T206" s="25"/>
      <c r="U206" s="25">
        <f t="shared" si="58"/>
        <v>4.6742549999999996E-3</v>
      </c>
      <c r="V206" s="25">
        <f t="shared" si="59"/>
        <v>0.10764809265</v>
      </c>
      <c r="W206" s="25">
        <v>2.8660000000000001E-2</v>
      </c>
      <c r="X206" s="25">
        <f t="shared" si="60"/>
        <v>3.0075000000000001E-2</v>
      </c>
      <c r="Y206" s="25"/>
      <c r="Z206" s="25">
        <f t="shared" si="61"/>
        <v>1.3163555E-2</v>
      </c>
      <c r="AA206" s="25">
        <f t="shared" si="62"/>
        <v>0.30315667165000004</v>
      </c>
      <c r="AB206" s="25">
        <v>-2.8E-3</v>
      </c>
      <c r="AC206" s="25">
        <f t="shared" si="63"/>
        <v>-1.415E-3</v>
      </c>
    </row>
    <row r="207" spans="1:29" s="15" customFormat="1">
      <c r="A207" s="18">
        <v>455</v>
      </c>
      <c r="B207" s="25">
        <v>-1.2E-4</v>
      </c>
      <c r="C207" s="25">
        <v>1.8679999999999999E-2</v>
      </c>
      <c r="D207" s="25">
        <f t="shared" si="48"/>
        <v>2.0114999999999997E-2</v>
      </c>
      <c r="E207" s="25"/>
      <c r="F207" s="25">
        <f t="shared" si="49"/>
        <v>1.0170654999999997E-2</v>
      </c>
      <c r="G207" s="25">
        <f t="shared" si="50"/>
        <v>0.23423018464999995</v>
      </c>
      <c r="H207" s="25">
        <v>2.0160000000000001E-2</v>
      </c>
      <c r="I207" s="25">
        <f t="shared" si="51"/>
        <v>2.1595E-2</v>
      </c>
      <c r="J207" s="25"/>
      <c r="K207" s="25">
        <f t="shared" si="52"/>
        <v>1.1150175E-2</v>
      </c>
      <c r="L207" s="25">
        <f t="shared" si="53"/>
        <v>0.25678853025000004</v>
      </c>
      <c r="M207" s="25">
        <v>7.7499999999999999E-3</v>
      </c>
      <c r="N207" s="25">
        <f t="shared" si="54"/>
        <v>9.1850000000000005E-3</v>
      </c>
      <c r="O207" s="25"/>
      <c r="P207" s="25">
        <f t="shared" si="55"/>
        <v>5.3552550000000006E-3</v>
      </c>
      <c r="Q207" s="25">
        <f t="shared" si="56"/>
        <v>0.12333152265000003</v>
      </c>
      <c r="R207" s="25">
        <v>7.9389999999999999E-3</v>
      </c>
      <c r="S207" s="25">
        <f t="shared" si="57"/>
        <v>9.3740000000000004E-3</v>
      </c>
      <c r="T207" s="25"/>
      <c r="U207" s="25">
        <f t="shared" si="58"/>
        <v>4.6732550000000003E-3</v>
      </c>
      <c r="V207" s="25">
        <f t="shared" si="59"/>
        <v>0.10762506265000001</v>
      </c>
      <c r="W207" s="25">
        <v>2.877E-2</v>
      </c>
      <c r="X207" s="25">
        <f t="shared" si="60"/>
        <v>3.0204999999999999E-2</v>
      </c>
      <c r="Y207" s="25"/>
      <c r="Z207" s="25">
        <f t="shared" si="61"/>
        <v>1.3293554999999999E-2</v>
      </c>
      <c r="AA207" s="25">
        <f t="shared" si="62"/>
        <v>0.30615057164999998</v>
      </c>
      <c r="AB207" s="25">
        <v>-2.7499999999999998E-3</v>
      </c>
      <c r="AC207" s="25">
        <f t="shared" si="63"/>
        <v>-1.4349999999999999E-3</v>
      </c>
    </row>
    <row r="208" spans="1:29" s="15" customFormat="1">
      <c r="A208" s="18">
        <v>456</v>
      </c>
      <c r="B208" s="25">
        <v>2.0000000000000002E-5</v>
      </c>
      <c r="C208" s="25">
        <v>1.8610000000000002E-2</v>
      </c>
      <c r="D208" s="25">
        <f t="shared" si="48"/>
        <v>1.9960000000000002E-2</v>
      </c>
      <c r="E208" s="25"/>
      <c r="F208" s="25">
        <f t="shared" si="49"/>
        <v>1.0015655000000002E-2</v>
      </c>
      <c r="G208" s="25">
        <f t="shared" si="50"/>
        <v>0.23066053465000005</v>
      </c>
      <c r="H208" s="25">
        <v>2.0119999999999999E-2</v>
      </c>
      <c r="I208" s="25">
        <f t="shared" si="51"/>
        <v>2.147E-2</v>
      </c>
      <c r="J208" s="25"/>
      <c r="K208" s="25">
        <f t="shared" si="52"/>
        <v>1.1025175E-2</v>
      </c>
      <c r="L208" s="25">
        <f t="shared" si="53"/>
        <v>0.25390978024999999</v>
      </c>
      <c r="M208" s="25">
        <v>7.5500000000000003E-3</v>
      </c>
      <c r="N208" s="25">
        <f t="shared" si="54"/>
        <v>8.8999999999999999E-3</v>
      </c>
      <c r="O208" s="25"/>
      <c r="P208" s="25">
        <f t="shared" si="55"/>
        <v>5.0702550000000001E-3</v>
      </c>
      <c r="Q208" s="25">
        <f t="shared" si="56"/>
        <v>0.11676797265000001</v>
      </c>
      <c r="R208" s="25">
        <v>7.8799999999999999E-3</v>
      </c>
      <c r="S208" s="25">
        <f t="shared" si="57"/>
        <v>9.2300000000000004E-3</v>
      </c>
      <c r="T208" s="25"/>
      <c r="U208" s="25">
        <f t="shared" si="58"/>
        <v>4.5292550000000003E-3</v>
      </c>
      <c r="V208" s="25">
        <f t="shared" si="59"/>
        <v>0.10430874265000001</v>
      </c>
      <c r="W208" s="25">
        <v>2.8469999999999999E-2</v>
      </c>
      <c r="X208" s="25">
        <f t="shared" si="60"/>
        <v>2.9819999999999999E-2</v>
      </c>
      <c r="Y208" s="25"/>
      <c r="Z208" s="25">
        <f t="shared" si="61"/>
        <v>1.2908554999999999E-2</v>
      </c>
      <c r="AA208" s="25">
        <f t="shared" si="62"/>
        <v>0.29728402165000001</v>
      </c>
      <c r="AB208" s="25">
        <v>-2.7200000000000002E-3</v>
      </c>
      <c r="AC208" s="25">
        <f t="shared" si="63"/>
        <v>-1.3500000000000001E-3</v>
      </c>
    </row>
    <row r="209" spans="1:29" s="15" customFormat="1">
      <c r="A209" s="18">
        <v>457</v>
      </c>
      <c r="B209" s="25">
        <v>-9.0000000000000006E-5</v>
      </c>
      <c r="C209" s="25">
        <v>1.8540000000000001E-2</v>
      </c>
      <c r="D209" s="25">
        <f t="shared" si="48"/>
        <v>2.0050000000000002E-2</v>
      </c>
      <c r="E209" s="25"/>
      <c r="F209" s="25">
        <f t="shared" si="49"/>
        <v>1.0105655000000002E-2</v>
      </c>
      <c r="G209" s="25">
        <f t="shared" si="50"/>
        <v>0.23273323465000004</v>
      </c>
      <c r="H209" s="25">
        <v>0.02</v>
      </c>
      <c r="I209" s="25">
        <f t="shared" si="51"/>
        <v>2.1510000000000001E-2</v>
      </c>
      <c r="J209" s="25"/>
      <c r="K209" s="25">
        <f t="shared" si="52"/>
        <v>1.1065175000000002E-2</v>
      </c>
      <c r="L209" s="25">
        <f t="shared" si="53"/>
        <v>0.25483098025000006</v>
      </c>
      <c r="M209" s="25">
        <v>7.6299999999999996E-3</v>
      </c>
      <c r="N209" s="25">
        <f t="shared" si="54"/>
        <v>9.1399999999999988E-3</v>
      </c>
      <c r="O209" s="25"/>
      <c r="P209" s="25">
        <f t="shared" si="55"/>
        <v>5.310254999999999E-3</v>
      </c>
      <c r="Q209" s="25">
        <f t="shared" si="56"/>
        <v>0.12229517264999998</v>
      </c>
      <c r="R209" s="25">
        <v>7.8890000000000002E-3</v>
      </c>
      <c r="S209" s="25">
        <f t="shared" si="57"/>
        <v>9.3989999999999994E-3</v>
      </c>
      <c r="T209" s="25"/>
      <c r="U209" s="25">
        <f t="shared" si="58"/>
        <v>4.6982549999999993E-3</v>
      </c>
      <c r="V209" s="25">
        <f t="shared" si="59"/>
        <v>0.10820081264999999</v>
      </c>
      <c r="W209" s="25">
        <v>2.8479999999999998E-2</v>
      </c>
      <c r="X209" s="25">
        <f t="shared" si="60"/>
        <v>2.9989999999999999E-2</v>
      </c>
      <c r="Y209" s="25"/>
      <c r="Z209" s="25">
        <f t="shared" si="61"/>
        <v>1.3078554999999999E-2</v>
      </c>
      <c r="AA209" s="25">
        <f t="shared" si="62"/>
        <v>0.30119912164999996</v>
      </c>
      <c r="AB209" s="25">
        <v>-2.9299999999999999E-3</v>
      </c>
      <c r="AC209" s="25">
        <f t="shared" si="63"/>
        <v>-1.5099999999999998E-3</v>
      </c>
    </row>
    <row r="210" spans="1:29" s="15" customFormat="1">
      <c r="A210" s="18">
        <v>458</v>
      </c>
      <c r="B210" s="25">
        <v>4.0000000000000003E-5</v>
      </c>
      <c r="C210" s="25">
        <v>1.821E-2</v>
      </c>
      <c r="D210" s="25">
        <f t="shared" si="48"/>
        <v>1.9529999999999999E-2</v>
      </c>
      <c r="E210" s="25"/>
      <c r="F210" s="25">
        <f t="shared" si="49"/>
        <v>9.5856549999999985E-3</v>
      </c>
      <c r="G210" s="25">
        <f t="shared" si="50"/>
        <v>0.22075763464999998</v>
      </c>
      <c r="H210" s="25">
        <v>1.9640000000000001E-2</v>
      </c>
      <c r="I210" s="25">
        <f t="shared" si="51"/>
        <v>2.0959999999999999E-2</v>
      </c>
      <c r="J210" s="25"/>
      <c r="K210" s="25">
        <f t="shared" si="52"/>
        <v>1.0515175E-2</v>
      </c>
      <c r="L210" s="25">
        <f t="shared" si="53"/>
        <v>0.24216448025000001</v>
      </c>
      <c r="M210" s="25">
        <v>7.3600000000000002E-3</v>
      </c>
      <c r="N210" s="25">
        <f t="shared" si="54"/>
        <v>8.6800000000000002E-3</v>
      </c>
      <c r="O210" s="25"/>
      <c r="P210" s="25">
        <f t="shared" si="55"/>
        <v>4.8502550000000004E-3</v>
      </c>
      <c r="Q210" s="25">
        <f t="shared" si="56"/>
        <v>0.11170137265000002</v>
      </c>
      <c r="R210" s="25">
        <v>7.4599999999999996E-3</v>
      </c>
      <c r="S210" s="25">
        <f t="shared" si="57"/>
        <v>8.7799999999999996E-3</v>
      </c>
      <c r="T210" s="25"/>
      <c r="U210" s="25">
        <f t="shared" si="58"/>
        <v>4.0792549999999995E-3</v>
      </c>
      <c r="V210" s="25">
        <f t="shared" si="59"/>
        <v>9.3945242649999997E-2</v>
      </c>
      <c r="W210" s="25">
        <v>2.8070000000000001E-2</v>
      </c>
      <c r="X210" s="25">
        <f t="shared" si="60"/>
        <v>2.9389999999999999E-2</v>
      </c>
      <c r="Y210" s="25"/>
      <c r="Z210" s="25">
        <f t="shared" si="61"/>
        <v>1.2478554999999999E-2</v>
      </c>
      <c r="AA210" s="25">
        <f t="shared" si="62"/>
        <v>0.28738112164999996</v>
      </c>
      <c r="AB210" s="25">
        <v>-2.6800000000000001E-3</v>
      </c>
      <c r="AC210" s="25">
        <f t="shared" si="63"/>
        <v>-1.32E-3</v>
      </c>
    </row>
    <row r="211" spans="1:29" s="15" customFormat="1">
      <c r="A211" s="18">
        <v>459</v>
      </c>
      <c r="B211" s="25">
        <v>-4.0000000000000003E-5</v>
      </c>
      <c r="C211" s="25">
        <v>1.821E-2</v>
      </c>
      <c r="D211" s="25">
        <f t="shared" si="48"/>
        <v>1.966E-2</v>
      </c>
      <c r="E211" s="25"/>
      <c r="F211" s="25">
        <f t="shared" si="49"/>
        <v>9.7156550000000001E-3</v>
      </c>
      <c r="G211" s="25">
        <f t="shared" si="50"/>
        <v>0.22375153465</v>
      </c>
      <c r="H211" s="25">
        <v>1.9599999999999999E-2</v>
      </c>
      <c r="I211" s="25">
        <f t="shared" si="51"/>
        <v>2.1049999999999999E-2</v>
      </c>
      <c r="J211" s="25"/>
      <c r="K211" s="25">
        <f t="shared" si="52"/>
        <v>1.0605175E-2</v>
      </c>
      <c r="L211" s="25">
        <f t="shared" si="53"/>
        <v>0.24423718024999999</v>
      </c>
      <c r="M211" s="25">
        <v>7.5500000000000003E-3</v>
      </c>
      <c r="N211" s="25">
        <f t="shared" si="54"/>
        <v>9.0000000000000011E-3</v>
      </c>
      <c r="O211" s="25"/>
      <c r="P211" s="25">
        <f t="shared" si="55"/>
        <v>5.1702550000000012E-3</v>
      </c>
      <c r="Q211" s="25">
        <f t="shared" si="56"/>
        <v>0.11907097265000004</v>
      </c>
      <c r="R211" s="25">
        <v>7.5700000000000003E-3</v>
      </c>
      <c r="S211" s="25">
        <f t="shared" si="57"/>
        <v>9.0200000000000002E-3</v>
      </c>
      <c r="T211" s="25"/>
      <c r="U211" s="25">
        <f t="shared" si="58"/>
        <v>4.3192550000000001E-3</v>
      </c>
      <c r="V211" s="25">
        <f t="shared" si="59"/>
        <v>9.9472442650000006E-2</v>
      </c>
      <c r="W211" s="25">
        <v>2.8240000000000001E-2</v>
      </c>
      <c r="X211" s="25">
        <f t="shared" si="60"/>
        <v>2.9690000000000001E-2</v>
      </c>
      <c r="Y211" s="25"/>
      <c r="Z211" s="25">
        <f t="shared" si="61"/>
        <v>1.2778555E-2</v>
      </c>
      <c r="AA211" s="25">
        <f t="shared" si="62"/>
        <v>0.29429012165000001</v>
      </c>
      <c r="AB211" s="25">
        <v>-2.8600000000000001E-3</v>
      </c>
      <c r="AC211" s="25">
        <f t="shared" si="63"/>
        <v>-1.4500000000000001E-3</v>
      </c>
    </row>
    <row r="212" spans="1:29" s="15" customFormat="1">
      <c r="A212" s="18">
        <v>460</v>
      </c>
      <c r="B212" s="25">
        <v>1.2E-4</v>
      </c>
      <c r="C212" s="25">
        <v>1.814E-2</v>
      </c>
      <c r="D212" s="25">
        <f t="shared" si="48"/>
        <v>1.9390000000000001E-2</v>
      </c>
      <c r="E212" s="25"/>
      <c r="F212" s="25">
        <f t="shared" si="49"/>
        <v>9.4456550000000007E-3</v>
      </c>
      <c r="G212" s="25">
        <f t="shared" si="50"/>
        <v>0.21753343465000002</v>
      </c>
      <c r="H212" s="25">
        <v>1.949E-2</v>
      </c>
      <c r="I212" s="25">
        <f t="shared" si="51"/>
        <v>2.0740000000000001E-2</v>
      </c>
      <c r="J212" s="25"/>
      <c r="K212" s="25">
        <f t="shared" si="52"/>
        <v>1.0295175000000002E-2</v>
      </c>
      <c r="L212" s="25">
        <f t="shared" si="53"/>
        <v>0.23709788025000006</v>
      </c>
      <c r="M212" s="25">
        <v>7.4000000000000003E-3</v>
      </c>
      <c r="N212" s="25">
        <f t="shared" si="54"/>
        <v>8.6499999999999997E-3</v>
      </c>
      <c r="O212" s="25"/>
      <c r="P212" s="25">
        <f t="shared" si="55"/>
        <v>4.8202549999999999E-3</v>
      </c>
      <c r="Q212" s="25">
        <f t="shared" si="56"/>
        <v>0.11101047265</v>
      </c>
      <c r="R212" s="25">
        <v>7.7099999999999998E-3</v>
      </c>
      <c r="S212" s="25">
        <f t="shared" si="57"/>
        <v>8.9599999999999992E-3</v>
      </c>
      <c r="T212" s="25"/>
      <c r="U212" s="25">
        <f t="shared" si="58"/>
        <v>4.2592549999999991E-3</v>
      </c>
      <c r="V212" s="25">
        <f t="shared" si="59"/>
        <v>9.809064264999999E-2</v>
      </c>
      <c r="W212" s="25">
        <v>2.8000000000000001E-2</v>
      </c>
      <c r="X212" s="25">
        <f t="shared" si="60"/>
        <v>2.9250000000000002E-2</v>
      </c>
      <c r="Y212" s="25"/>
      <c r="Z212" s="25">
        <f t="shared" si="61"/>
        <v>1.2338555000000001E-2</v>
      </c>
      <c r="AA212" s="25">
        <f t="shared" si="62"/>
        <v>0.28415692165000006</v>
      </c>
      <c r="AB212" s="25">
        <v>-2.6199999999999999E-3</v>
      </c>
      <c r="AC212" s="25">
        <f t="shared" si="63"/>
        <v>-1.25E-3</v>
      </c>
    </row>
    <row r="213" spans="1:29" s="15" customFormat="1">
      <c r="A213" s="18">
        <v>461</v>
      </c>
      <c r="B213" s="25">
        <v>-2.0000000000000002E-5</v>
      </c>
      <c r="C213" s="25">
        <v>1.8010000000000002E-2</v>
      </c>
      <c r="D213" s="25">
        <f t="shared" si="48"/>
        <v>1.9450000000000002E-2</v>
      </c>
      <c r="E213" s="25"/>
      <c r="F213" s="25">
        <f t="shared" si="49"/>
        <v>9.5056550000000017E-3</v>
      </c>
      <c r="G213" s="25">
        <f t="shared" si="50"/>
        <v>0.21891523465000004</v>
      </c>
      <c r="H213" s="25">
        <v>1.934E-2</v>
      </c>
      <c r="I213" s="25">
        <f t="shared" si="51"/>
        <v>2.078E-2</v>
      </c>
      <c r="J213" s="25"/>
      <c r="K213" s="25">
        <f t="shared" si="52"/>
        <v>1.0335175E-2</v>
      </c>
      <c r="L213" s="25">
        <f t="shared" si="53"/>
        <v>0.23801908025000001</v>
      </c>
      <c r="M213" s="25">
        <v>7.4000000000000003E-3</v>
      </c>
      <c r="N213" s="25">
        <f t="shared" si="54"/>
        <v>8.8400000000000006E-3</v>
      </c>
      <c r="O213" s="25"/>
      <c r="P213" s="25">
        <f t="shared" si="55"/>
        <v>5.0102550000000008E-3</v>
      </c>
      <c r="Q213" s="25">
        <f t="shared" si="56"/>
        <v>0.11538617265000002</v>
      </c>
      <c r="R213" s="25">
        <v>7.45E-3</v>
      </c>
      <c r="S213" s="25">
        <f t="shared" si="57"/>
        <v>8.8900000000000003E-3</v>
      </c>
      <c r="T213" s="25"/>
      <c r="U213" s="25">
        <f t="shared" si="58"/>
        <v>4.1892550000000002E-3</v>
      </c>
      <c r="V213" s="25">
        <f t="shared" si="59"/>
        <v>9.6478542650000013E-2</v>
      </c>
      <c r="W213" s="25">
        <v>2.7910000000000001E-2</v>
      </c>
      <c r="X213" s="25">
        <f t="shared" si="60"/>
        <v>2.9350000000000001E-2</v>
      </c>
      <c r="Y213" s="25"/>
      <c r="Z213" s="25">
        <f t="shared" si="61"/>
        <v>1.2438555E-2</v>
      </c>
      <c r="AA213" s="25">
        <f t="shared" si="62"/>
        <v>0.28645992165</v>
      </c>
      <c r="AB213" s="25">
        <v>-2.8600000000000001E-3</v>
      </c>
      <c r="AC213" s="25">
        <f t="shared" si="63"/>
        <v>-1.4400000000000001E-3</v>
      </c>
    </row>
    <row r="214" spans="1:29" s="15" customFormat="1">
      <c r="A214" s="18">
        <v>462</v>
      </c>
      <c r="B214" s="25">
        <v>-5.0000000000000002E-5</v>
      </c>
      <c r="C214" s="25">
        <v>1.8089999999999998E-2</v>
      </c>
      <c r="D214" s="25">
        <f t="shared" si="48"/>
        <v>1.9434999999999997E-2</v>
      </c>
      <c r="E214" s="25"/>
      <c r="F214" s="25">
        <f t="shared" si="49"/>
        <v>9.4906549999999971E-3</v>
      </c>
      <c r="G214" s="25">
        <f t="shared" si="50"/>
        <v>0.21856978464999993</v>
      </c>
      <c r="H214" s="25">
        <v>1.9400000000000001E-2</v>
      </c>
      <c r="I214" s="25">
        <f t="shared" si="51"/>
        <v>2.0745E-2</v>
      </c>
      <c r="J214" s="25"/>
      <c r="K214" s="25">
        <f t="shared" si="52"/>
        <v>1.0300175E-2</v>
      </c>
      <c r="L214" s="25">
        <f t="shared" si="53"/>
        <v>0.23721303025000001</v>
      </c>
      <c r="M214" s="25">
        <v>7.3800000000000003E-3</v>
      </c>
      <c r="N214" s="25">
        <f t="shared" si="54"/>
        <v>8.7250000000000001E-3</v>
      </c>
      <c r="O214" s="25"/>
      <c r="P214" s="25">
        <f t="shared" si="55"/>
        <v>4.8952550000000003E-3</v>
      </c>
      <c r="Q214" s="25">
        <f t="shared" si="56"/>
        <v>0.11273772265000001</v>
      </c>
      <c r="R214" s="25">
        <v>7.6299999999999996E-3</v>
      </c>
      <c r="S214" s="25">
        <f t="shared" si="57"/>
        <v>8.9750000000000003E-3</v>
      </c>
      <c r="T214" s="25"/>
      <c r="U214" s="25">
        <f t="shared" si="58"/>
        <v>4.2742550000000002E-3</v>
      </c>
      <c r="V214" s="25">
        <f t="shared" si="59"/>
        <v>9.8436092650000015E-2</v>
      </c>
      <c r="W214" s="25">
        <v>2.7949999999999999E-2</v>
      </c>
      <c r="X214" s="25">
        <f t="shared" si="60"/>
        <v>2.9294999999999998E-2</v>
      </c>
      <c r="Y214" s="25"/>
      <c r="Z214" s="25">
        <f t="shared" si="61"/>
        <v>1.2383554999999997E-2</v>
      </c>
      <c r="AA214" s="25">
        <f t="shared" si="62"/>
        <v>0.28519327164999997</v>
      </c>
      <c r="AB214" s="25">
        <v>-2.64E-3</v>
      </c>
      <c r="AC214" s="25">
        <f t="shared" si="63"/>
        <v>-1.3450000000000001E-3</v>
      </c>
    </row>
    <row r="215" spans="1:29" s="15" customFormat="1">
      <c r="A215" s="18">
        <v>463</v>
      </c>
      <c r="B215" s="25">
        <v>2.0000000000000002E-5</v>
      </c>
      <c r="C215" s="25">
        <v>1.7999999999999999E-2</v>
      </c>
      <c r="D215" s="25">
        <f t="shared" si="48"/>
        <v>1.9434999999999997E-2</v>
      </c>
      <c r="E215" s="25"/>
      <c r="F215" s="25">
        <f t="shared" si="49"/>
        <v>9.4906549999999971E-3</v>
      </c>
      <c r="G215" s="25">
        <f t="shared" si="50"/>
        <v>0.21856978464999993</v>
      </c>
      <c r="H215" s="25">
        <v>1.9279999999999999E-2</v>
      </c>
      <c r="I215" s="25">
        <f t="shared" si="51"/>
        <v>2.0714999999999997E-2</v>
      </c>
      <c r="J215" s="25"/>
      <c r="K215" s="25">
        <f t="shared" si="52"/>
        <v>1.0270174999999998E-2</v>
      </c>
      <c r="L215" s="25">
        <f t="shared" si="53"/>
        <v>0.23652213024999996</v>
      </c>
      <c r="M215" s="25">
        <v>7.4200000000000004E-3</v>
      </c>
      <c r="N215" s="25">
        <f t="shared" si="54"/>
        <v>8.855E-3</v>
      </c>
      <c r="O215" s="25"/>
      <c r="P215" s="25">
        <f t="shared" si="55"/>
        <v>5.0252550000000002E-3</v>
      </c>
      <c r="Q215" s="25">
        <f t="shared" si="56"/>
        <v>0.11573162265</v>
      </c>
      <c r="R215" s="25">
        <v>7.4400000000000004E-3</v>
      </c>
      <c r="S215" s="25">
        <f t="shared" si="57"/>
        <v>8.8750000000000009E-3</v>
      </c>
      <c r="T215" s="25"/>
      <c r="U215" s="25">
        <f t="shared" si="58"/>
        <v>4.1742550000000008E-3</v>
      </c>
      <c r="V215" s="25">
        <f t="shared" si="59"/>
        <v>9.6133092650000029E-2</v>
      </c>
      <c r="W215" s="25">
        <v>2.776E-2</v>
      </c>
      <c r="X215" s="25">
        <f t="shared" si="60"/>
        <v>2.9194999999999999E-2</v>
      </c>
      <c r="Y215" s="25"/>
      <c r="Z215" s="25">
        <f t="shared" si="61"/>
        <v>1.2283554999999998E-2</v>
      </c>
      <c r="AA215" s="25">
        <f t="shared" si="62"/>
        <v>0.28289027164999997</v>
      </c>
      <c r="AB215" s="25">
        <v>-2.8900000000000002E-3</v>
      </c>
      <c r="AC215" s="25">
        <f t="shared" si="63"/>
        <v>-1.4350000000000001E-3</v>
      </c>
    </row>
    <row r="216" spans="1:29" s="15" customFormat="1">
      <c r="A216" s="18">
        <v>464</v>
      </c>
      <c r="B216" s="25">
        <v>1.2E-4</v>
      </c>
      <c r="C216" s="25">
        <v>1.7739999999999999E-2</v>
      </c>
      <c r="D216" s="25">
        <f t="shared" si="48"/>
        <v>1.8959999999999998E-2</v>
      </c>
      <c r="E216" s="25"/>
      <c r="F216" s="25">
        <f t="shared" si="49"/>
        <v>9.0156549999999974E-3</v>
      </c>
      <c r="G216" s="25">
        <f t="shared" si="50"/>
        <v>0.20763053464999995</v>
      </c>
      <c r="H216" s="25">
        <v>1.915E-2</v>
      </c>
      <c r="I216" s="25">
        <f t="shared" si="51"/>
        <v>2.0369999999999999E-2</v>
      </c>
      <c r="J216" s="25"/>
      <c r="K216" s="25">
        <f t="shared" si="52"/>
        <v>9.9251749999999996E-3</v>
      </c>
      <c r="L216" s="25">
        <f t="shared" si="53"/>
        <v>0.22857678025</v>
      </c>
      <c r="M216" s="25">
        <v>7.3099999999999997E-3</v>
      </c>
      <c r="N216" s="25">
        <f t="shared" si="54"/>
        <v>8.5299999999999994E-3</v>
      </c>
      <c r="O216" s="25"/>
      <c r="P216" s="25">
        <f t="shared" si="55"/>
        <v>4.7002549999999995E-3</v>
      </c>
      <c r="Q216" s="25">
        <f t="shared" si="56"/>
        <v>0.10824687264999999</v>
      </c>
      <c r="R216" s="25">
        <v>7.5300000000000002E-3</v>
      </c>
      <c r="S216" s="25">
        <f t="shared" si="57"/>
        <v>8.7500000000000008E-3</v>
      </c>
      <c r="T216" s="25"/>
      <c r="U216" s="25">
        <f t="shared" si="58"/>
        <v>4.0492550000000007E-3</v>
      </c>
      <c r="V216" s="25">
        <f t="shared" si="59"/>
        <v>9.3254342650000016E-2</v>
      </c>
      <c r="W216" s="25">
        <v>2.7650000000000001E-2</v>
      </c>
      <c r="X216" s="25">
        <f t="shared" si="60"/>
        <v>2.887E-2</v>
      </c>
      <c r="Y216" s="25"/>
      <c r="Z216" s="25">
        <f t="shared" si="61"/>
        <v>1.1958554999999999E-2</v>
      </c>
      <c r="AA216" s="25">
        <f t="shared" si="62"/>
        <v>0.27540552164999998</v>
      </c>
      <c r="AB216" s="25">
        <v>-2.5600000000000002E-3</v>
      </c>
      <c r="AC216" s="25">
        <f t="shared" si="63"/>
        <v>-1.2200000000000002E-3</v>
      </c>
    </row>
    <row r="217" spans="1:29" s="15" customFormat="1">
      <c r="A217" s="18">
        <v>465</v>
      </c>
      <c r="B217" s="25">
        <v>-2.0000000000000002E-5</v>
      </c>
      <c r="C217" s="25">
        <v>1.763E-2</v>
      </c>
      <c r="D217" s="25">
        <f t="shared" si="48"/>
        <v>1.9109999999999999E-2</v>
      </c>
      <c r="E217" s="25"/>
      <c r="F217" s="25">
        <f t="shared" si="49"/>
        <v>9.1656549999999982E-3</v>
      </c>
      <c r="G217" s="25">
        <f t="shared" si="50"/>
        <v>0.21108503464999998</v>
      </c>
      <c r="H217" s="25">
        <v>1.9009999999999999E-2</v>
      </c>
      <c r="I217" s="25">
        <f t="shared" si="51"/>
        <v>2.0489999999999998E-2</v>
      </c>
      <c r="J217" s="25"/>
      <c r="K217" s="25">
        <f t="shared" si="52"/>
        <v>1.0045174999999998E-2</v>
      </c>
      <c r="L217" s="25">
        <f t="shared" si="53"/>
        <v>0.23134038024999998</v>
      </c>
      <c r="M217" s="25">
        <v>6.9800000000000001E-3</v>
      </c>
      <c r="N217" s="25">
        <f t="shared" si="54"/>
        <v>8.4600000000000005E-3</v>
      </c>
      <c r="O217" s="25"/>
      <c r="P217" s="25">
        <f t="shared" si="55"/>
        <v>4.6302550000000007E-3</v>
      </c>
      <c r="Q217" s="25">
        <f t="shared" si="56"/>
        <v>0.10663477265000001</v>
      </c>
      <c r="R217" s="25">
        <v>7.0899999999999999E-3</v>
      </c>
      <c r="S217" s="25">
        <f t="shared" si="57"/>
        <v>8.5699999999999995E-3</v>
      </c>
      <c r="T217" s="25"/>
      <c r="U217" s="25">
        <f t="shared" si="58"/>
        <v>3.8692549999999994E-3</v>
      </c>
      <c r="V217" s="25">
        <f t="shared" si="59"/>
        <v>8.9108942649999995E-2</v>
      </c>
      <c r="W217" s="25">
        <v>2.7380000000000002E-2</v>
      </c>
      <c r="X217" s="25">
        <f t="shared" si="60"/>
        <v>2.886E-2</v>
      </c>
      <c r="Y217" s="25"/>
      <c r="Z217" s="25">
        <f t="shared" si="61"/>
        <v>1.1948555E-2</v>
      </c>
      <c r="AA217" s="25">
        <f t="shared" si="62"/>
        <v>0.27517522165000002</v>
      </c>
      <c r="AB217" s="25">
        <v>-2.9399999999999999E-3</v>
      </c>
      <c r="AC217" s="25">
        <f t="shared" si="63"/>
        <v>-1.48E-3</v>
      </c>
    </row>
    <row r="218" spans="1:29" s="15" customFormat="1">
      <c r="A218" s="18">
        <v>466</v>
      </c>
      <c r="B218" s="25">
        <v>2.0000000000000002E-5</v>
      </c>
      <c r="C218" s="25">
        <v>1.771E-2</v>
      </c>
      <c r="D218" s="25">
        <f t="shared" si="48"/>
        <v>1.8995000000000001E-2</v>
      </c>
      <c r="E218" s="25"/>
      <c r="F218" s="25">
        <f t="shared" si="49"/>
        <v>9.0506550000000012E-3</v>
      </c>
      <c r="G218" s="25">
        <f t="shared" si="50"/>
        <v>0.20843658465000003</v>
      </c>
      <c r="H218" s="25">
        <v>1.9109999999999999E-2</v>
      </c>
      <c r="I218" s="25">
        <f t="shared" si="51"/>
        <v>2.0395E-2</v>
      </c>
      <c r="J218" s="25"/>
      <c r="K218" s="25">
        <f t="shared" si="52"/>
        <v>9.9501750000000003E-3</v>
      </c>
      <c r="L218" s="25">
        <f t="shared" si="53"/>
        <v>0.22915253025000001</v>
      </c>
      <c r="M218" s="25">
        <v>6.9499999999999996E-3</v>
      </c>
      <c r="N218" s="25">
        <f t="shared" si="54"/>
        <v>8.2349999999999993E-3</v>
      </c>
      <c r="O218" s="25"/>
      <c r="P218" s="25">
        <f t="shared" si="55"/>
        <v>4.4052549999999994E-3</v>
      </c>
      <c r="Q218" s="25">
        <f t="shared" si="56"/>
        <v>0.10145302264999999</v>
      </c>
      <c r="R218" s="25">
        <v>7.5100000000000002E-3</v>
      </c>
      <c r="S218" s="25">
        <f t="shared" si="57"/>
        <v>8.7950000000000007E-3</v>
      </c>
      <c r="T218" s="25"/>
      <c r="U218" s="25">
        <f t="shared" si="58"/>
        <v>4.0942550000000006E-3</v>
      </c>
      <c r="V218" s="25">
        <f t="shared" si="59"/>
        <v>9.4290692650000021E-2</v>
      </c>
      <c r="W218" s="25">
        <v>2.7380000000000002E-2</v>
      </c>
      <c r="X218" s="25">
        <f t="shared" si="60"/>
        <v>2.8665000000000003E-2</v>
      </c>
      <c r="Y218" s="25"/>
      <c r="Z218" s="25">
        <f t="shared" si="61"/>
        <v>1.1753555000000002E-2</v>
      </c>
      <c r="AA218" s="25">
        <f t="shared" si="62"/>
        <v>0.27068437165000009</v>
      </c>
      <c r="AB218" s="25">
        <v>-2.5899999999999999E-3</v>
      </c>
      <c r="AC218" s="25">
        <f t="shared" si="63"/>
        <v>-1.2849999999999999E-3</v>
      </c>
    </row>
    <row r="219" spans="1:29" s="15" customFormat="1">
      <c r="A219" s="18">
        <v>467</v>
      </c>
      <c r="B219" s="25">
        <v>6.0000000000000002E-5</v>
      </c>
      <c r="C219" s="25">
        <v>1.7659999999999999E-2</v>
      </c>
      <c r="D219" s="25">
        <f t="shared" si="48"/>
        <v>1.9039999999999998E-2</v>
      </c>
      <c r="E219" s="25"/>
      <c r="F219" s="25">
        <f t="shared" si="49"/>
        <v>9.0956549999999976E-3</v>
      </c>
      <c r="G219" s="25">
        <f t="shared" si="50"/>
        <v>0.20947293464999994</v>
      </c>
      <c r="H219" s="25">
        <v>1.8960000000000001E-2</v>
      </c>
      <c r="I219" s="25">
        <f t="shared" si="51"/>
        <v>2.034E-2</v>
      </c>
      <c r="J219" s="25"/>
      <c r="K219" s="25">
        <f t="shared" si="52"/>
        <v>9.8951750000000008E-3</v>
      </c>
      <c r="L219" s="25">
        <f t="shared" si="53"/>
        <v>0.22788588025000003</v>
      </c>
      <c r="M219" s="25">
        <v>7.0699999999999999E-3</v>
      </c>
      <c r="N219" s="25">
        <f t="shared" si="54"/>
        <v>8.4499999999999992E-3</v>
      </c>
      <c r="O219" s="25"/>
      <c r="P219" s="25">
        <f t="shared" si="55"/>
        <v>4.6202549999999993E-3</v>
      </c>
      <c r="Q219" s="25">
        <f t="shared" si="56"/>
        <v>0.10640447264999998</v>
      </c>
      <c r="R219" s="25">
        <v>7.2899999999999996E-3</v>
      </c>
      <c r="S219" s="25">
        <f t="shared" si="57"/>
        <v>8.6699999999999989E-3</v>
      </c>
      <c r="T219" s="25"/>
      <c r="U219" s="25">
        <f t="shared" si="58"/>
        <v>3.9692549999999988E-3</v>
      </c>
      <c r="V219" s="25">
        <f t="shared" si="59"/>
        <v>9.141194264999998E-2</v>
      </c>
      <c r="W219" s="25">
        <v>2.7480000000000001E-2</v>
      </c>
      <c r="X219" s="25">
        <f t="shared" si="60"/>
        <v>2.886E-2</v>
      </c>
      <c r="Y219" s="25"/>
      <c r="Z219" s="25">
        <f t="shared" si="61"/>
        <v>1.1948555E-2</v>
      </c>
      <c r="AA219" s="25">
        <f t="shared" si="62"/>
        <v>0.27517522165000002</v>
      </c>
      <c r="AB219" s="25">
        <v>-2.82E-3</v>
      </c>
      <c r="AC219" s="25">
        <f t="shared" si="63"/>
        <v>-1.3799999999999999E-3</v>
      </c>
    </row>
    <row r="220" spans="1:29" s="15" customFormat="1">
      <c r="A220" s="18">
        <v>468</v>
      </c>
      <c r="B220" s="25">
        <v>3.0000000000000001E-5</v>
      </c>
      <c r="C220" s="25">
        <v>1.7840000000000002E-2</v>
      </c>
      <c r="D220" s="25">
        <f t="shared" si="48"/>
        <v>1.9120000000000002E-2</v>
      </c>
      <c r="E220" s="25"/>
      <c r="F220" s="25">
        <f t="shared" si="49"/>
        <v>9.1756550000000013E-3</v>
      </c>
      <c r="G220" s="25">
        <f t="shared" si="50"/>
        <v>0.21131533465000005</v>
      </c>
      <c r="H220" s="25">
        <v>1.9040000000000001E-2</v>
      </c>
      <c r="I220" s="25">
        <f t="shared" si="51"/>
        <v>2.0320000000000001E-2</v>
      </c>
      <c r="J220" s="25"/>
      <c r="K220" s="25">
        <f t="shared" si="52"/>
        <v>9.8751750000000017E-3</v>
      </c>
      <c r="L220" s="25">
        <f t="shared" si="53"/>
        <v>0.22742528025000006</v>
      </c>
      <c r="M220" s="25">
        <v>7.2300000000000003E-3</v>
      </c>
      <c r="N220" s="25">
        <f t="shared" si="54"/>
        <v>8.5100000000000002E-3</v>
      </c>
      <c r="O220" s="25"/>
      <c r="P220" s="25">
        <f t="shared" si="55"/>
        <v>4.6802550000000004E-3</v>
      </c>
      <c r="Q220" s="25">
        <f t="shared" si="56"/>
        <v>0.10778627265000001</v>
      </c>
      <c r="R220" s="25">
        <v>7.3699999999999998E-3</v>
      </c>
      <c r="S220" s="25">
        <f t="shared" si="57"/>
        <v>8.6499999999999997E-3</v>
      </c>
      <c r="T220" s="25"/>
      <c r="U220" s="25">
        <f t="shared" si="58"/>
        <v>3.9492549999999996E-3</v>
      </c>
      <c r="V220" s="25">
        <f t="shared" si="59"/>
        <v>9.0951342649999989E-2</v>
      </c>
      <c r="W220" s="25">
        <v>2.741E-2</v>
      </c>
      <c r="X220" s="25">
        <f t="shared" si="60"/>
        <v>2.869E-2</v>
      </c>
      <c r="Y220" s="25"/>
      <c r="Z220" s="25">
        <f t="shared" si="61"/>
        <v>1.1778555E-2</v>
      </c>
      <c r="AA220" s="25">
        <f t="shared" si="62"/>
        <v>0.27126012165000002</v>
      </c>
      <c r="AB220" s="25">
        <v>-2.5899999999999999E-3</v>
      </c>
      <c r="AC220" s="25">
        <f t="shared" si="63"/>
        <v>-1.2799999999999999E-3</v>
      </c>
    </row>
    <row r="221" spans="1:29" s="15" customFormat="1">
      <c r="A221" s="18">
        <v>469</v>
      </c>
      <c r="B221" s="25">
        <v>-4.0000000000000003E-5</v>
      </c>
      <c r="C221" s="25">
        <v>1.728E-2</v>
      </c>
      <c r="D221" s="25">
        <f t="shared" si="48"/>
        <v>1.8770000000000002E-2</v>
      </c>
      <c r="E221" s="25"/>
      <c r="F221" s="25">
        <f t="shared" si="49"/>
        <v>8.8256550000000017E-3</v>
      </c>
      <c r="G221" s="25">
        <f t="shared" si="50"/>
        <v>0.20325483465000005</v>
      </c>
      <c r="H221" s="25">
        <v>1.8540000000000001E-2</v>
      </c>
      <c r="I221" s="25">
        <f t="shared" si="51"/>
        <v>2.0029999999999999E-2</v>
      </c>
      <c r="J221" s="25"/>
      <c r="K221" s="25">
        <f t="shared" si="52"/>
        <v>9.5851749999999996E-3</v>
      </c>
      <c r="L221" s="25">
        <f t="shared" si="53"/>
        <v>0.22074658024999999</v>
      </c>
      <c r="M221" s="25">
        <v>6.8799999999999998E-3</v>
      </c>
      <c r="N221" s="25">
        <f t="shared" si="54"/>
        <v>8.369999999999999E-3</v>
      </c>
      <c r="O221" s="25"/>
      <c r="P221" s="25">
        <f t="shared" si="55"/>
        <v>4.5402549999999991E-3</v>
      </c>
      <c r="Q221" s="25">
        <f t="shared" si="56"/>
        <v>0.10456207264999999</v>
      </c>
      <c r="R221" s="25">
        <v>7.0800000000000004E-3</v>
      </c>
      <c r="S221" s="25">
        <f t="shared" si="57"/>
        <v>8.5700000000000012E-3</v>
      </c>
      <c r="T221" s="25"/>
      <c r="U221" s="25">
        <f t="shared" si="58"/>
        <v>3.8692550000000011E-3</v>
      </c>
      <c r="V221" s="25">
        <f t="shared" si="59"/>
        <v>8.9108942650000036E-2</v>
      </c>
      <c r="W221" s="25">
        <v>2.6780000000000002E-2</v>
      </c>
      <c r="X221" s="25">
        <f t="shared" si="60"/>
        <v>2.8270000000000003E-2</v>
      </c>
      <c r="Y221" s="25"/>
      <c r="Z221" s="25">
        <f t="shared" si="61"/>
        <v>1.1358555000000003E-2</v>
      </c>
      <c r="AA221" s="25">
        <f t="shared" si="62"/>
        <v>0.2615875216500001</v>
      </c>
      <c r="AB221" s="25">
        <v>-2.9399999999999999E-3</v>
      </c>
      <c r="AC221" s="25">
        <f t="shared" si="63"/>
        <v>-1.49E-3</v>
      </c>
    </row>
    <row r="222" spans="1:29" s="15" customFormat="1">
      <c r="A222" s="18">
        <v>470</v>
      </c>
      <c r="B222" s="25">
        <v>2.2000000000000001E-4</v>
      </c>
      <c r="C222" s="25">
        <v>1.7729999999999999E-2</v>
      </c>
      <c r="D222" s="25">
        <f t="shared" si="48"/>
        <v>1.8865E-2</v>
      </c>
      <c r="E222" s="25"/>
      <c r="F222" s="25">
        <f t="shared" si="49"/>
        <v>8.9206549999999996E-3</v>
      </c>
      <c r="G222" s="25">
        <f t="shared" si="50"/>
        <v>0.20544268465000001</v>
      </c>
      <c r="H222" s="25">
        <v>1.882E-2</v>
      </c>
      <c r="I222" s="25">
        <f t="shared" si="51"/>
        <v>1.9955000000000001E-2</v>
      </c>
      <c r="J222" s="25"/>
      <c r="K222" s="25">
        <f t="shared" si="52"/>
        <v>9.5101750000000009E-3</v>
      </c>
      <c r="L222" s="25">
        <f t="shared" si="53"/>
        <v>0.21901933025000003</v>
      </c>
      <c r="M222" s="25">
        <v>6.9300000000000004E-3</v>
      </c>
      <c r="N222" s="25">
        <f t="shared" si="54"/>
        <v>8.065000000000001E-3</v>
      </c>
      <c r="O222" s="25"/>
      <c r="P222" s="25">
        <f t="shared" si="55"/>
        <v>4.2352550000000011E-3</v>
      </c>
      <c r="Q222" s="25">
        <f t="shared" si="56"/>
        <v>9.7537922650000025E-2</v>
      </c>
      <c r="R222" s="25">
        <v>7.3899999999999999E-3</v>
      </c>
      <c r="S222" s="25">
        <f t="shared" si="57"/>
        <v>8.5249999999999996E-3</v>
      </c>
      <c r="T222" s="25"/>
      <c r="U222" s="25">
        <f t="shared" si="58"/>
        <v>3.8242549999999995E-3</v>
      </c>
      <c r="V222" s="25">
        <f t="shared" si="59"/>
        <v>8.8072592649999989E-2</v>
      </c>
      <c r="W222" s="25">
        <v>2.7140000000000001E-2</v>
      </c>
      <c r="X222" s="25">
        <f t="shared" si="60"/>
        <v>2.8275000000000002E-2</v>
      </c>
      <c r="Y222" s="25"/>
      <c r="Z222" s="25">
        <f t="shared" si="61"/>
        <v>1.1363555000000001E-2</v>
      </c>
      <c r="AA222" s="25">
        <f t="shared" si="62"/>
        <v>0.26170267165000005</v>
      </c>
      <c r="AB222" s="25">
        <v>-2.49E-3</v>
      </c>
      <c r="AC222" s="25">
        <f t="shared" si="63"/>
        <v>-1.1349999999999999E-3</v>
      </c>
    </row>
    <row r="223" spans="1:29" s="15" customFormat="1">
      <c r="A223" s="18">
        <v>471</v>
      </c>
      <c r="B223" s="25">
        <v>-9.0000000000000006E-5</v>
      </c>
      <c r="C223" s="25">
        <v>1.6969999999999999E-2</v>
      </c>
      <c r="D223" s="25">
        <f t="shared" si="48"/>
        <v>1.8549999999999997E-2</v>
      </c>
      <c r="E223" s="25"/>
      <c r="F223" s="25">
        <f t="shared" si="49"/>
        <v>8.6056549999999968E-3</v>
      </c>
      <c r="G223" s="25">
        <f t="shared" si="50"/>
        <v>0.19818823464999993</v>
      </c>
      <c r="H223" s="25">
        <v>1.8419999999999999E-2</v>
      </c>
      <c r="I223" s="25">
        <f t="shared" si="51"/>
        <v>1.9999999999999997E-2</v>
      </c>
      <c r="J223" s="25"/>
      <c r="K223" s="25">
        <f t="shared" si="52"/>
        <v>9.5551749999999974E-3</v>
      </c>
      <c r="L223" s="25">
        <f t="shared" si="53"/>
        <v>0.22005568024999994</v>
      </c>
      <c r="M223" s="25">
        <v>6.6299999999999996E-3</v>
      </c>
      <c r="N223" s="25">
        <f t="shared" si="54"/>
        <v>8.2099999999999985E-3</v>
      </c>
      <c r="O223" s="25"/>
      <c r="P223" s="25">
        <f t="shared" si="55"/>
        <v>4.3802549999999987E-3</v>
      </c>
      <c r="Q223" s="25">
        <f t="shared" si="56"/>
        <v>0.10087727264999997</v>
      </c>
      <c r="R223" s="25">
        <v>7.0099999999999997E-3</v>
      </c>
      <c r="S223" s="25">
        <f t="shared" si="57"/>
        <v>8.5900000000000004E-3</v>
      </c>
      <c r="T223" s="25"/>
      <c r="U223" s="25">
        <f t="shared" si="58"/>
        <v>3.8892550000000003E-3</v>
      </c>
      <c r="V223" s="25">
        <f t="shared" si="59"/>
        <v>8.9569542650000014E-2</v>
      </c>
      <c r="W223" s="25">
        <v>2.6769999999999999E-2</v>
      </c>
      <c r="X223" s="25">
        <f t="shared" si="60"/>
        <v>2.835E-2</v>
      </c>
      <c r="Y223" s="25"/>
      <c r="Z223" s="25">
        <f t="shared" si="61"/>
        <v>1.1438555E-2</v>
      </c>
      <c r="AA223" s="25">
        <f t="shared" si="62"/>
        <v>0.26342992165000001</v>
      </c>
      <c r="AB223" s="25">
        <v>-3.0699999999999998E-3</v>
      </c>
      <c r="AC223" s="25">
        <f t="shared" si="63"/>
        <v>-1.5799999999999998E-3</v>
      </c>
    </row>
    <row r="224" spans="1:29" s="15" customFormat="1">
      <c r="A224" s="18">
        <v>472</v>
      </c>
      <c r="B224" s="25">
        <v>1.3999999999999999E-4</v>
      </c>
      <c r="C224" s="25">
        <v>1.729E-2</v>
      </c>
      <c r="D224" s="25">
        <f t="shared" si="48"/>
        <v>1.848E-2</v>
      </c>
      <c r="E224" s="25"/>
      <c r="F224" s="25">
        <f t="shared" si="49"/>
        <v>8.5356549999999996E-3</v>
      </c>
      <c r="G224" s="25">
        <f t="shared" si="50"/>
        <v>0.19657613465000001</v>
      </c>
      <c r="H224" s="25">
        <v>1.8550000000000001E-2</v>
      </c>
      <c r="I224" s="25">
        <f t="shared" si="51"/>
        <v>1.9740000000000001E-2</v>
      </c>
      <c r="J224" s="25"/>
      <c r="K224" s="25">
        <f t="shared" si="52"/>
        <v>9.295175000000001E-3</v>
      </c>
      <c r="L224" s="25">
        <f t="shared" si="53"/>
        <v>0.21406788025000004</v>
      </c>
      <c r="M224" s="25">
        <v>6.5599999999999999E-3</v>
      </c>
      <c r="N224" s="25">
        <f t="shared" si="54"/>
        <v>7.7499999999999999E-3</v>
      </c>
      <c r="O224" s="25"/>
      <c r="P224" s="25">
        <f t="shared" si="55"/>
        <v>3.9202550000000001E-3</v>
      </c>
      <c r="Q224" s="25">
        <f t="shared" si="56"/>
        <v>9.0283472650000002E-2</v>
      </c>
      <c r="R224" s="25">
        <v>7.0600000000000003E-3</v>
      </c>
      <c r="S224" s="25">
        <f t="shared" si="57"/>
        <v>8.2500000000000004E-3</v>
      </c>
      <c r="T224" s="25"/>
      <c r="U224" s="25">
        <f t="shared" si="58"/>
        <v>3.5492550000000003E-3</v>
      </c>
      <c r="V224" s="25">
        <f t="shared" si="59"/>
        <v>8.1739342650000005E-2</v>
      </c>
      <c r="W224" s="25">
        <v>2.6769999999999999E-2</v>
      </c>
      <c r="X224" s="25">
        <f t="shared" si="60"/>
        <v>2.7959999999999999E-2</v>
      </c>
      <c r="Y224" s="25"/>
      <c r="Z224" s="25">
        <f t="shared" si="61"/>
        <v>1.1048554999999998E-2</v>
      </c>
      <c r="AA224" s="25">
        <f t="shared" si="62"/>
        <v>0.25444822164999997</v>
      </c>
      <c r="AB224" s="25">
        <v>-2.5200000000000001E-3</v>
      </c>
      <c r="AC224" s="25">
        <f t="shared" si="63"/>
        <v>-1.1900000000000001E-3</v>
      </c>
    </row>
    <row r="225" spans="1:29" s="15" customFormat="1">
      <c r="A225" s="18">
        <v>473</v>
      </c>
      <c r="B225" s="25">
        <v>-9.0000000000000006E-5</v>
      </c>
      <c r="C225" s="25">
        <v>1.712E-2</v>
      </c>
      <c r="D225" s="25">
        <f t="shared" si="48"/>
        <v>1.8575000000000001E-2</v>
      </c>
      <c r="E225" s="25"/>
      <c r="F225" s="25">
        <f t="shared" si="49"/>
        <v>8.630655000000001E-3</v>
      </c>
      <c r="G225" s="25">
        <f t="shared" si="50"/>
        <v>0.19876398465000003</v>
      </c>
      <c r="H225" s="25">
        <v>1.8350000000000002E-2</v>
      </c>
      <c r="I225" s="25">
        <f t="shared" si="51"/>
        <v>1.9805000000000003E-2</v>
      </c>
      <c r="J225" s="25"/>
      <c r="K225" s="25">
        <f t="shared" si="52"/>
        <v>9.3601750000000036E-3</v>
      </c>
      <c r="L225" s="25">
        <f t="shared" si="53"/>
        <v>0.21556483025000009</v>
      </c>
      <c r="M225" s="25">
        <v>6.7999999999999996E-3</v>
      </c>
      <c r="N225" s="25">
        <f t="shared" si="54"/>
        <v>8.2550000000000002E-3</v>
      </c>
      <c r="O225" s="25"/>
      <c r="P225" s="25">
        <f t="shared" si="55"/>
        <v>4.4252550000000003E-3</v>
      </c>
      <c r="Q225" s="25">
        <f t="shared" si="56"/>
        <v>0.10191362265000001</v>
      </c>
      <c r="R225" s="25">
        <v>6.8700000000000002E-3</v>
      </c>
      <c r="S225" s="25">
        <f t="shared" si="57"/>
        <v>8.3250000000000008E-3</v>
      </c>
      <c r="T225" s="25"/>
      <c r="U225" s="25">
        <f t="shared" si="58"/>
        <v>3.6242550000000007E-3</v>
      </c>
      <c r="V225" s="25">
        <f t="shared" si="59"/>
        <v>8.3466592650000018E-2</v>
      </c>
      <c r="W225" s="25">
        <v>2.6599999999999999E-2</v>
      </c>
      <c r="X225" s="25">
        <f t="shared" si="60"/>
        <v>2.8055E-2</v>
      </c>
      <c r="Y225" s="25"/>
      <c r="Z225" s="25">
        <f t="shared" si="61"/>
        <v>1.1143554999999999E-2</v>
      </c>
      <c r="AA225" s="25">
        <f t="shared" si="62"/>
        <v>0.25663607165000002</v>
      </c>
      <c r="AB225" s="25">
        <v>-2.82E-3</v>
      </c>
      <c r="AC225" s="25">
        <f t="shared" si="63"/>
        <v>-1.4549999999999999E-3</v>
      </c>
    </row>
    <row r="226" spans="1:29" s="15" customFormat="1">
      <c r="A226" s="18">
        <v>474</v>
      </c>
      <c r="B226" s="25">
        <v>1.0000000000000001E-5</v>
      </c>
      <c r="C226" s="25">
        <v>1.7160000000000002E-2</v>
      </c>
      <c r="D226" s="25">
        <f t="shared" si="48"/>
        <v>1.8515E-2</v>
      </c>
      <c r="E226" s="25"/>
      <c r="F226" s="25">
        <f t="shared" si="49"/>
        <v>8.5706549999999999E-3</v>
      </c>
      <c r="G226" s="25">
        <f t="shared" si="50"/>
        <v>0.19738218465000001</v>
      </c>
      <c r="H226" s="25">
        <v>1.8429999999999998E-2</v>
      </c>
      <c r="I226" s="25">
        <f t="shared" si="51"/>
        <v>1.9784999999999997E-2</v>
      </c>
      <c r="J226" s="25"/>
      <c r="K226" s="25">
        <f t="shared" si="52"/>
        <v>9.3401749999999974E-3</v>
      </c>
      <c r="L226" s="25">
        <f t="shared" si="53"/>
        <v>0.21510423024999994</v>
      </c>
      <c r="M226" s="25">
        <v>6.7299999999999999E-3</v>
      </c>
      <c r="N226" s="25">
        <f t="shared" si="54"/>
        <v>8.0850000000000002E-3</v>
      </c>
      <c r="O226" s="25"/>
      <c r="P226" s="25">
        <f t="shared" si="55"/>
        <v>4.2552550000000003E-3</v>
      </c>
      <c r="Q226" s="25">
        <f t="shared" si="56"/>
        <v>9.7998522650000017E-2</v>
      </c>
      <c r="R226" s="25">
        <v>7.0099999999999997E-3</v>
      </c>
      <c r="S226" s="25">
        <f t="shared" si="57"/>
        <v>8.3649999999999992E-3</v>
      </c>
      <c r="T226" s="25"/>
      <c r="U226" s="25">
        <f t="shared" si="58"/>
        <v>3.6642549999999991E-3</v>
      </c>
      <c r="V226" s="25">
        <f t="shared" si="59"/>
        <v>8.4387792649999988E-2</v>
      </c>
      <c r="W226" s="25">
        <v>2.648E-2</v>
      </c>
      <c r="X226" s="25">
        <f t="shared" si="60"/>
        <v>2.7834999999999999E-2</v>
      </c>
      <c r="Y226" s="25"/>
      <c r="Z226" s="25">
        <f t="shared" si="61"/>
        <v>1.0923554999999998E-2</v>
      </c>
      <c r="AA226" s="25">
        <f t="shared" si="62"/>
        <v>0.25156947164999999</v>
      </c>
      <c r="AB226" s="25">
        <v>-2.7200000000000002E-3</v>
      </c>
      <c r="AC226" s="25">
        <f t="shared" si="63"/>
        <v>-1.3550000000000001E-3</v>
      </c>
    </row>
    <row r="227" spans="1:29" s="15" customFormat="1">
      <c r="A227" s="18">
        <v>475</v>
      </c>
      <c r="B227" s="25">
        <v>1.0000000000000001E-5</v>
      </c>
      <c r="C227" s="25">
        <v>1.687E-2</v>
      </c>
      <c r="D227" s="25">
        <f t="shared" si="48"/>
        <v>1.83E-2</v>
      </c>
      <c r="E227" s="25"/>
      <c r="F227" s="25">
        <f t="shared" si="49"/>
        <v>8.355655E-3</v>
      </c>
      <c r="G227" s="25">
        <f t="shared" si="50"/>
        <v>0.19243073465000002</v>
      </c>
      <c r="H227" s="25">
        <v>1.8239999999999999E-2</v>
      </c>
      <c r="I227" s="25">
        <f t="shared" si="51"/>
        <v>1.967E-2</v>
      </c>
      <c r="J227" s="25"/>
      <c r="K227" s="25">
        <f t="shared" si="52"/>
        <v>9.2251750000000004E-3</v>
      </c>
      <c r="L227" s="25">
        <f t="shared" si="53"/>
        <v>0.21245578025000003</v>
      </c>
      <c r="M227" s="25">
        <v>6.62E-3</v>
      </c>
      <c r="N227" s="25">
        <f t="shared" si="54"/>
        <v>8.0499999999999999E-3</v>
      </c>
      <c r="O227" s="25"/>
      <c r="P227" s="25">
        <f t="shared" si="55"/>
        <v>4.220255E-3</v>
      </c>
      <c r="Q227" s="25">
        <f t="shared" si="56"/>
        <v>9.719247265E-2</v>
      </c>
      <c r="R227" s="25">
        <v>6.8399999999999997E-3</v>
      </c>
      <c r="S227" s="25">
        <f t="shared" si="57"/>
        <v>8.2699999999999996E-3</v>
      </c>
      <c r="T227" s="25"/>
      <c r="U227" s="25">
        <f t="shared" si="58"/>
        <v>3.5692549999999995E-3</v>
      </c>
      <c r="V227" s="25">
        <f t="shared" si="59"/>
        <v>8.2199942649999996E-2</v>
      </c>
      <c r="W227" s="25">
        <v>2.648E-2</v>
      </c>
      <c r="X227" s="25">
        <f t="shared" si="60"/>
        <v>2.7910000000000001E-2</v>
      </c>
      <c r="Y227" s="25"/>
      <c r="Z227" s="25">
        <f t="shared" si="61"/>
        <v>1.0998555E-2</v>
      </c>
      <c r="AA227" s="25">
        <f t="shared" si="62"/>
        <v>0.25329672165</v>
      </c>
      <c r="AB227" s="25">
        <v>-2.8700000000000002E-3</v>
      </c>
      <c r="AC227" s="25">
        <f t="shared" si="63"/>
        <v>-1.4300000000000001E-3</v>
      </c>
    </row>
    <row r="228" spans="1:29" s="15" customFormat="1">
      <c r="A228" s="18">
        <v>476</v>
      </c>
      <c r="B228" s="25">
        <v>1.2E-4</v>
      </c>
      <c r="C228" s="25">
        <v>1.6879999999999999E-2</v>
      </c>
      <c r="D228" s="25">
        <f t="shared" si="48"/>
        <v>1.8144999999999998E-2</v>
      </c>
      <c r="E228" s="25"/>
      <c r="F228" s="25">
        <f t="shared" si="49"/>
        <v>8.2006549999999977E-3</v>
      </c>
      <c r="G228" s="25">
        <f t="shared" si="50"/>
        <v>0.18886108464999996</v>
      </c>
      <c r="H228" s="25">
        <v>1.8159999999999999E-2</v>
      </c>
      <c r="I228" s="25">
        <f t="shared" si="51"/>
        <v>1.9424999999999998E-2</v>
      </c>
      <c r="J228" s="25"/>
      <c r="K228" s="25">
        <f t="shared" si="52"/>
        <v>8.9801749999999982E-3</v>
      </c>
      <c r="L228" s="25">
        <f t="shared" si="53"/>
        <v>0.20681343024999996</v>
      </c>
      <c r="M228" s="25">
        <v>6.7000000000000002E-3</v>
      </c>
      <c r="N228" s="25">
        <f t="shared" si="54"/>
        <v>7.9649999999999999E-3</v>
      </c>
      <c r="O228" s="25"/>
      <c r="P228" s="25">
        <f t="shared" si="55"/>
        <v>4.135255E-3</v>
      </c>
      <c r="Q228" s="25">
        <f t="shared" si="56"/>
        <v>9.5234922650000012E-2</v>
      </c>
      <c r="R228" s="25">
        <v>6.9199999999999999E-3</v>
      </c>
      <c r="S228" s="25">
        <f t="shared" si="57"/>
        <v>8.1849999999999996E-3</v>
      </c>
      <c r="T228" s="25"/>
      <c r="U228" s="25">
        <f t="shared" si="58"/>
        <v>3.4842549999999995E-3</v>
      </c>
      <c r="V228" s="25">
        <f t="shared" si="59"/>
        <v>8.0242392649999994E-2</v>
      </c>
      <c r="W228" s="25">
        <v>2.632E-2</v>
      </c>
      <c r="X228" s="25">
        <f t="shared" si="60"/>
        <v>2.7584999999999998E-2</v>
      </c>
      <c r="Y228" s="25"/>
      <c r="Z228" s="25">
        <f t="shared" si="61"/>
        <v>1.0673554999999998E-2</v>
      </c>
      <c r="AA228" s="25">
        <f t="shared" si="62"/>
        <v>0.24581197164999996</v>
      </c>
      <c r="AB228" s="25">
        <v>-2.65E-3</v>
      </c>
      <c r="AC228" s="25">
        <f t="shared" si="63"/>
        <v>-1.2650000000000001E-3</v>
      </c>
    </row>
    <row r="229" spans="1:29" s="15" customFormat="1">
      <c r="A229" s="18">
        <v>477</v>
      </c>
      <c r="B229" s="25">
        <v>6.0000000000000002E-5</v>
      </c>
      <c r="C229" s="25">
        <v>1.6830000000000001E-2</v>
      </c>
      <c r="D229" s="25">
        <f t="shared" si="48"/>
        <v>1.8195000000000003E-2</v>
      </c>
      <c r="E229" s="25"/>
      <c r="F229" s="25">
        <f t="shared" si="49"/>
        <v>8.2506550000000026E-3</v>
      </c>
      <c r="G229" s="25">
        <f t="shared" si="50"/>
        <v>0.19001258465000007</v>
      </c>
      <c r="H229" s="25">
        <v>1.8100000000000002E-2</v>
      </c>
      <c r="I229" s="25">
        <f t="shared" si="51"/>
        <v>1.9465000000000003E-2</v>
      </c>
      <c r="J229" s="25"/>
      <c r="K229" s="25">
        <f t="shared" si="52"/>
        <v>9.0201750000000035E-3</v>
      </c>
      <c r="L229" s="25">
        <f t="shared" si="53"/>
        <v>0.20773463025000008</v>
      </c>
      <c r="M229" s="25">
        <v>6.6499999999999997E-3</v>
      </c>
      <c r="N229" s="25">
        <f t="shared" si="54"/>
        <v>8.0149999999999996E-3</v>
      </c>
      <c r="O229" s="25"/>
      <c r="P229" s="25">
        <f t="shared" si="55"/>
        <v>4.1852549999999997E-3</v>
      </c>
      <c r="Q229" s="25">
        <f t="shared" si="56"/>
        <v>9.6386422649999998E-2</v>
      </c>
      <c r="R229" s="25">
        <v>6.8100000000000001E-3</v>
      </c>
      <c r="S229" s="25">
        <f t="shared" si="57"/>
        <v>8.175E-3</v>
      </c>
      <c r="T229" s="25"/>
      <c r="U229" s="25">
        <f t="shared" si="58"/>
        <v>3.4742549999999999E-3</v>
      </c>
      <c r="V229" s="25">
        <f t="shared" si="59"/>
        <v>8.0012092650000005E-2</v>
      </c>
      <c r="W229" s="25">
        <v>2.6200000000000001E-2</v>
      </c>
      <c r="X229" s="25">
        <f t="shared" si="60"/>
        <v>2.7564999999999999E-2</v>
      </c>
      <c r="Y229" s="25"/>
      <c r="Z229" s="25">
        <f t="shared" si="61"/>
        <v>1.0653554999999999E-2</v>
      </c>
      <c r="AA229" s="25">
        <f t="shared" si="62"/>
        <v>0.24535137164999998</v>
      </c>
      <c r="AB229" s="25">
        <v>-2.7899999999999999E-3</v>
      </c>
      <c r="AC229" s="25">
        <f t="shared" si="63"/>
        <v>-1.3649999999999999E-3</v>
      </c>
    </row>
    <row r="230" spans="1:29" s="15" customFormat="1">
      <c r="A230" s="18">
        <v>478</v>
      </c>
      <c r="B230" s="25">
        <v>4.0000000000000003E-5</v>
      </c>
      <c r="C230" s="25">
        <v>1.6899999999999998E-2</v>
      </c>
      <c r="D230" s="25">
        <f t="shared" si="48"/>
        <v>1.8234999999999998E-2</v>
      </c>
      <c r="E230" s="25"/>
      <c r="F230" s="25">
        <f t="shared" si="49"/>
        <v>8.2906549999999975E-3</v>
      </c>
      <c r="G230" s="25">
        <f t="shared" si="50"/>
        <v>0.19093378464999994</v>
      </c>
      <c r="H230" s="25">
        <v>1.813E-2</v>
      </c>
      <c r="I230" s="25">
        <f t="shared" si="51"/>
        <v>1.9465E-2</v>
      </c>
      <c r="J230" s="25"/>
      <c r="K230" s="25">
        <f t="shared" si="52"/>
        <v>9.0201750000000001E-3</v>
      </c>
      <c r="L230" s="25">
        <f t="shared" si="53"/>
        <v>0.20773463025000002</v>
      </c>
      <c r="M230" s="25">
        <v>6.5799999999999999E-3</v>
      </c>
      <c r="N230" s="25">
        <f t="shared" si="54"/>
        <v>7.9150000000000002E-3</v>
      </c>
      <c r="O230" s="25"/>
      <c r="P230" s="25">
        <f t="shared" si="55"/>
        <v>4.0852550000000003E-3</v>
      </c>
      <c r="Q230" s="25">
        <f t="shared" si="56"/>
        <v>9.4083422650000012E-2</v>
      </c>
      <c r="R230" s="25">
        <v>7.1599999999999997E-3</v>
      </c>
      <c r="S230" s="25">
        <f t="shared" si="57"/>
        <v>8.4949999999999991E-3</v>
      </c>
      <c r="T230" s="25"/>
      <c r="U230" s="25">
        <f t="shared" si="58"/>
        <v>3.794254999999999E-3</v>
      </c>
      <c r="V230" s="25">
        <f t="shared" si="59"/>
        <v>8.7381692649999981E-2</v>
      </c>
      <c r="W230" s="25">
        <v>2.615E-2</v>
      </c>
      <c r="X230" s="25">
        <f t="shared" si="60"/>
        <v>2.7484999999999999E-2</v>
      </c>
      <c r="Y230" s="25"/>
      <c r="Z230" s="25">
        <f t="shared" si="61"/>
        <v>1.0573554999999998E-2</v>
      </c>
      <c r="AA230" s="25">
        <f t="shared" si="62"/>
        <v>0.24350897164999996</v>
      </c>
      <c r="AB230" s="25">
        <v>-2.7100000000000002E-3</v>
      </c>
      <c r="AC230" s="25">
        <f t="shared" si="63"/>
        <v>-1.335E-3</v>
      </c>
    </row>
    <row r="231" spans="1:29" s="15" customFormat="1">
      <c r="A231" s="18">
        <v>479</v>
      </c>
      <c r="B231" s="25">
        <v>9.0000000000000006E-5</v>
      </c>
      <c r="C231" s="25">
        <v>1.6709999999999999E-2</v>
      </c>
      <c r="D231" s="25">
        <f t="shared" si="48"/>
        <v>1.8015E-2</v>
      </c>
      <c r="E231" s="25"/>
      <c r="F231" s="25">
        <f t="shared" si="49"/>
        <v>8.0706549999999995E-3</v>
      </c>
      <c r="G231" s="25">
        <f t="shared" si="50"/>
        <v>0.18586718464999999</v>
      </c>
      <c r="H231" s="25">
        <v>1.787E-2</v>
      </c>
      <c r="I231" s="25">
        <f t="shared" si="51"/>
        <v>1.9175000000000001E-2</v>
      </c>
      <c r="J231" s="25"/>
      <c r="K231" s="25">
        <f t="shared" si="52"/>
        <v>8.7301750000000015E-3</v>
      </c>
      <c r="L231" s="25">
        <f t="shared" si="53"/>
        <v>0.20105593025000004</v>
      </c>
      <c r="M231" s="25">
        <v>6.5100000000000002E-3</v>
      </c>
      <c r="N231" s="25">
        <f t="shared" si="54"/>
        <v>7.8150000000000008E-3</v>
      </c>
      <c r="O231" s="25"/>
      <c r="P231" s="25">
        <f t="shared" si="55"/>
        <v>3.9852550000000009E-3</v>
      </c>
      <c r="Q231" s="25">
        <f t="shared" si="56"/>
        <v>9.1780422650000026E-2</v>
      </c>
      <c r="R231" s="25">
        <v>6.7299999999999999E-3</v>
      </c>
      <c r="S231" s="25">
        <f t="shared" si="57"/>
        <v>8.0350000000000005E-3</v>
      </c>
      <c r="T231" s="25"/>
      <c r="U231" s="25">
        <f t="shared" si="58"/>
        <v>3.3342550000000004E-3</v>
      </c>
      <c r="V231" s="25">
        <f t="shared" si="59"/>
        <v>7.6787892650000009E-2</v>
      </c>
      <c r="W231" s="25">
        <v>2.597E-2</v>
      </c>
      <c r="X231" s="25">
        <f t="shared" si="60"/>
        <v>2.7275000000000001E-2</v>
      </c>
      <c r="Y231" s="25"/>
      <c r="Z231" s="25">
        <f t="shared" si="61"/>
        <v>1.0363555E-2</v>
      </c>
      <c r="AA231" s="25">
        <f t="shared" si="62"/>
        <v>0.23867267165</v>
      </c>
      <c r="AB231" s="25">
        <v>-2.7000000000000001E-3</v>
      </c>
      <c r="AC231" s="25">
        <f t="shared" si="63"/>
        <v>-1.3050000000000002E-3</v>
      </c>
    </row>
    <row r="232" spans="1:29" s="15" customFormat="1">
      <c r="A232" s="18">
        <v>480</v>
      </c>
      <c r="B232" s="25">
        <v>0</v>
      </c>
      <c r="C232" s="25">
        <v>1.6539999999999999E-2</v>
      </c>
      <c r="D232" s="25">
        <f t="shared" si="48"/>
        <v>1.7995000000000001E-2</v>
      </c>
      <c r="E232" s="25"/>
      <c r="F232" s="25">
        <f t="shared" si="49"/>
        <v>8.0506550000000003E-3</v>
      </c>
      <c r="G232" s="25">
        <f t="shared" si="50"/>
        <v>0.18540658465000001</v>
      </c>
      <c r="H232" s="25">
        <v>1.7850000000000001E-2</v>
      </c>
      <c r="I232" s="25">
        <f t="shared" si="51"/>
        <v>1.9305000000000003E-2</v>
      </c>
      <c r="J232" s="25"/>
      <c r="K232" s="25">
        <f t="shared" si="52"/>
        <v>8.8601750000000031E-3</v>
      </c>
      <c r="L232" s="25">
        <f t="shared" si="53"/>
        <v>0.20404983025000009</v>
      </c>
      <c r="M232" s="25">
        <v>6.3600000000000002E-3</v>
      </c>
      <c r="N232" s="25">
        <f t="shared" si="54"/>
        <v>7.8150000000000008E-3</v>
      </c>
      <c r="O232" s="25"/>
      <c r="P232" s="25">
        <f t="shared" si="55"/>
        <v>3.9852550000000009E-3</v>
      </c>
      <c r="Q232" s="25">
        <f t="shared" si="56"/>
        <v>9.1780422650000026E-2</v>
      </c>
      <c r="R232" s="25">
        <v>6.8199999999999997E-3</v>
      </c>
      <c r="S232" s="25">
        <f t="shared" si="57"/>
        <v>8.2749999999999994E-3</v>
      </c>
      <c r="T232" s="25"/>
      <c r="U232" s="25">
        <f t="shared" si="58"/>
        <v>3.5742549999999993E-3</v>
      </c>
      <c r="V232" s="25">
        <f t="shared" si="59"/>
        <v>8.2315092649999991E-2</v>
      </c>
      <c r="W232" s="25">
        <v>2.5839999999999998E-2</v>
      </c>
      <c r="X232" s="25">
        <f t="shared" si="60"/>
        <v>2.7295E-2</v>
      </c>
      <c r="Y232" s="25"/>
      <c r="Z232" s="25">
        <f t="shared" si="61"/>
        <v>1.0383554999999999E-2</v>
      </c>
      <c r="AA232" s="25">
        <f t="shared" si="62"/>
        <v>0.23913327165000001</v>
      </c>
      <c r="AB232" s="25">
        <v>-2.9099999999999998E-3</v>
      </c>
      <c r="AC232" s="25">
        <f t="shared" si="63"/>
        <v>-1.4549999999999999E-3</v>
      </c>
    </row>
    <row r="233" spans="1:29" s="15" customFormat="1">
      <c r="A233" s="18">
        <v>481</v>
      </c>
      <c r="B233" s="25">
        <v>-3.0000000000000001E-5</v>
      </c>
      <c r="C233" s="25">
        <v>1.6469999999999999E-2</v>
      </c>
      <c r="D233" s="25">
        <f t="shared" si="48"/>
        <v>1.7909999999999999E-2</v>
      </c>
      <c r="E233" s="25"/>
      <c r="F233" s="25">
        <f t="shared" si="49"/>
        <v>7.9656549999999986E-3</v>
      </c>
      <c r="G233" s="25">
        <f t="shared" si="50"/>
        <v>0.18344903464999998</v>
      </c>
      <c r="H233" s="25">
        <v>1.7579999999999998E-2</v>
      </c>
      <c r="I233" s="25">
        <f t="shared" si="51"/>
        <v>1.9019999999999999E-2</v>
      </c>
      <c r="J233" s="25"/>
      <c r="K233" s="25">
        <f t="shared" si="52"/>
        <v>8.5751749999999991E-3</v>
      </c>
      <c r="L233" s="25">
        <f t="shared" si="53"/>
        <v>0.19748628024999998</v>
      </c>
      <c r="M233" s="25">
        <v>6.3600000000000002E-3</v>
      </c>
      <c r="N233" s="25">
        <f t="shared" si="54"/>
        <v>7.8000000000000005E-3</v>
      </c>
      <c r="O233" s="25"/>
      <c r="P233" s="25">
        <f t="shared" si="55"/>
        <v>3.9702550000000007E-3</v>
      </c>
      <c r="Q233" s="25">
        <f t="shared" si="56"/>
        <v>9.1434972650000015E-2</v>
      </c>
      <c r="R233" s="25">
        <v>6.5799999999999999E-3</v>
      </c>
      <c r="S233" s="25">
        <f t="shared" si="57"/>
        <v>8.0199999999999994E-3</v>
      </c>
      <c r="T233" s="25"/>
      <c r="U233" s="25">
        <f t="shared" si="58"/>
        <v>3.3192549999999993E-3</v>
      </c>
      <c r="V233" s="25">
        <f t="shared" si="59"/>
        <v>7.6442442649999984E-2</v>
      </c>
      <c r="W233" s="25">
        <v>2.5850000000000001E-2</v>
      </c>
      <c r="X233" s="25">
        <f t="shared" si="60"/>
        <v>2.7290000000000002E-2</v>
      </c>
      <c r="Y233" s="25"/>
      <c r="Z233" s="25">
        <f t="shared" si="61"/>
        <v>1.0378555000000001E-2</v>
      </c>
      <c r="AA233" s="25">
        <f t="shared" si="62"/>
        <v>0.23901812165000003</v>
      </c>
      <c r="AB233" s="25">
        <v>-2.8500000000000001E-3</v>
      </c>
      <c r="AC233" s="25">
        <f t="shared" si="63"/>
        <v>-1.4400000000000001E-3</v>
      </c>
    </row>
    <row r="234" spans="1:29" s="15" customFormat="1">
      <c r="A234" s="18">
        <v>482</v>
      </c>
      <c r="B234" s="25">
        <v>2.0000000000000002E-5</v>
      </c>
      <c r="C234" s="25">
        <v>1.6559999999999998E-2</v>
      </c>
      <c r="D234" s="25">
        <f t="shared" si="48"/>
        <v>1.7884999999999998E-2</v>
      </c>
      <c r="E234" s="25"/>
      <c r="F234" s="25">
        <f t="shared" si="49"/>
        <v>7.9406549999999979E-3</v>
      </c>
      <c r="G234" s="25">
        <f t="shared" si="50"/>
        <v>0.18287328464999997</v>
      </c>
      <c r="H234" s="25">
        <v>1.7770000000000001E-2</v>
      </c>
      <c r="I234" s="25">
        <f t="shared" si="51"/>
        <v>1.9095000000000001E-2</v>
      </c>
      <c r="J234" s="25"/>
      <c r="K234" s="25">
        <f t="shared" si="52"/>
        <v>8.6501750000000013E-3</v>
      </c>
      <c r="L234" s="25">
        <f t="shared" si="53"/>
        <v>0.19921353025000005</v>
      </c>
      <c r="M234" s="25">
        <v>6.4000000000000003E-3</v>
      </c>
      <c r="N234" s="25">
        <f t="shared" si="54"/>
        <v>7.7250000000000001E-3</v>
      </c>
      <c r="O234" s="25"/>
      <c r="P234" s="25">
        <f t="shared" si="55"/>
        <v>3.8952550000000002E-3</v>
      </c>
      <c r="Q234" s="25">
        <f t="shared" si="56"/>
        <v>8.9707722650000016E-2</v>
      </c>
      <c r="R234" s="25">
        <v>6.8900000000000003E-3</v>
      </c>
      <c r="S234" s="25">
        <f t="shared" si="57"/>
        <v>8.2150000000000001E-3</v>
      </c>
      <c r="T234" s="25"/>
      <c r="U234" s="25">
        <f t="shared" si="58"/>
        <v>3.514255E-3</v>
      </c>
      <c r="V234" s="25">
        <f t="shared" si="59"/>
        <v>8.0933292650000002E-2</v>
      </c>
      <c r="W234" s="25">
        <v>2.5770000000000001E-2</v>
      </c>
      <c r="X234" s="25">
        <f t="shared" si="60"/>
        <v>2.7095000000000001E-2</v>
      </c>
      <c r="Y234" s="25"/>
      <c r="Z234" s="25">
        <f t="shared" si="61"/>
        <v>1.0183555E-2</v>
      </c>
      <c r="AA234" s="25">
        <f t="shared" si="62"/>
        <v>0.23452727165000001</v>
      </c>
      <c r="AB234" s="25">
        <v>-2.6700000000000001E-3</v>
      </c>
      <c r="AC234" s="25">
        <f t="shared" si="63"/>
        <v>-1.325E-3</v>
      </c>
    </row>
    <row r="235" spans="1:29" s="15" customFormat="1">
      <c r="A235" s="18">
        <v>483</v>
      </c>
      <c r="B235" s="25">
        <v>3.0000000000000001E-5</v>
      </c>
      <c r="C235" s="25">
        <v>1.635E-2</v>
      </c>
      <c r="D235" s="25">
        <f t="shared" si="48"/>
        <v>1.7770000000000001E-2</v>
      </c>
      <c r="E235" s="25"/>
      <c r="F235" s="25">
        <f t="shared" si="49"/>
        <v>7.8256550000000008E-3</v>
      </c>
      <c r="G235" s="25">
        <f t="shared" si="50"/>
        <v>0.18022483465000003</v>
      </c>
      <c r="H235" s="25">
        <v>1.7500000000000002E-2</v>
      </c>
      <c r="I235" s="25">
        <f t="shared" si="51"/>
        <v>1.8920000000000003E-2</v>
      </c>
      <c r="J235" s="25"/>
      <c r="K235" s="25">
        <f t="shared" si="52"/>
        <v>8.4751750000000032E-3</v>
      </c>
      <c r="L235" s="25">
        <f t="shared" si="53"/>
        <v>0.19518328025000009</v>
      </c>
      <c r="M235" s="25">
        <v>6.3099999999999996E-3</v>
      </c>
      <c r="N235" s="25">
        <f t="shared" si="54"/>
        <v>7.7299999999999999E-3</v>
      </c>
      <c r="O235" s="25"/>
      <c r="P235" s="25">
        <f t="shared" si="55"/>
        <v>3.900255E-3</v>
      </c>
      <c r="Q235" s="25">
        <f t="shared" si="56"/>
        <v>8.982287265000001E-2</v>
      </c>
      <c r="R235" s="25">
        <v>6.5700000000000003E-3</v>
      </c>
      <c r="S235" s="25">
        <f t="shared" si="57"/>
        <v>7.9900000000000006E-3</v>
      </c>
      <c r="T235" s="25"/>
      <c r="U235" s="25">
        <f t="shared" si="58"/>
        <v>3.2892550000000005E-3</v>
      </c>
      <c r="V235" s="25">
        <f t="shared" si="59"/>
        <v>7.5751542650000017E-2</v>
      </c>
      <c r="W235" s="25">
        <v>2.5510000000000001E-2</v>
      </c>
      <c r="X235" s="25">
        <f t="shared" si="60"/>
        <v>2.6930000000000003E-2</v>
      </c>
      <c r="Y235" s="25"/>
      <c r="Z235" s="25">
        <f t="shared" si="61"/>
        <v>1.0018555000000002E-2</v>
      </c>
      <c r="AA235" s="25">
        <f t="shared" si="62"/>
        <v>0.23072732165000007</v>
      </c>
      <c r="AB235" s="25">
        <v>-2.8700000000000002E-3</v>
      </c>
      <c r="AC235" s="25">
        <f t="shared" si="63"/>
        <v>-1.42E-3</v>
      </c>
    </row>
    <row r="236" spans="1:29" s="15" customFormat="1">
      <c r="A236" s="18">
        <v>484</v>
      </c>
      <c r="B236" s="25">
        <v>-1E-4</v>
      </c>
      <c r="C236" s="25">
        <v>1.6459999999999999E-2</v>
      </c>
      <c r="D236" s="25">
        <f t="shared" si="48"/>
        <v>1.7835E-2</v>
      </c>
      <c r="E236" s="25"/>
      <c r="F236" s="25">
        <f t="shared" si="49"/>
        <v>7.8906549999999999E-3</v>
      </c>
      <c r="G236" s="25">
        <f t="shared" si="50"/>
        <v>0.18172178465</v>
      </c>
      <c r="H236" s="25">
        <v>1.7510000000000001E-2</v>
      </c>
      <c r="I236" s="25">
        <f t="shared" si="51"/>
        <v>1.8885000000000002E-2</v>
      </c>
      <c r="J236" s="25"/>
      <c r="K236" s="25">
        <f t="shared" si="52"/>
        <v>8.4401750000000029E-3</v>
      </c>
      <c r="L236" s="25">
        <f t="shared" si="53"/>
        <v>0.19437723025000009</v>
      </c>
      <c r="M236" s="25">
        <v>6.3699999999999998E-3</v>
      </c>
      <c r="N236" s="25">
        <f t="shared" si="54"/>
        <v>7.7450000000000001E-3</v>
      </c>
      <c r="O236" s="25"/>
      <c r="P236" s="25">
        <f t="shared" si="55"/>
        <v>3.9152550000000003E-3</v>
      </c>
      <c r="Q236" s="25">
        <f t="shared" si="56"/>
        <v>9.0168322650000007E-2</v>
      </c>
      <c r="R236" s="25">
        <v>6.6100000000000004E-3</v>
      </c>
      <c r="S236" s="25">
        <f t="shared" si="57"/>
        <v>7.9850000000000008E-3</v>
      </c>
      <c r="T236" s="25"/>
      <c r="U236" s="25">
        <f t="shared" si="58"/>
        <v>3.2842550000000007E-3</v>
      </c>
      <c r="V236" s="25">
        <f t="shared" si="59"/>
        <v>7.5636392650000023E-2</v>
      </c>
      <c r="W236" s="25">
        <v>2.555E-2</v>
      </c>
      <c r="X236" s="25">
        <f t="shared" si="60"/>
        <v>2.6925000000000001E-2</v>
      </c>
      <c r="Y236" s="25"/>
      <c r="Z236" s="25">
        <f t="shared" si="61"/>
        <v>1.0013555E-2</v>
      </c>
      <c r="AA236" s="25">
        <f t="shared" si="62"/>
        <v>0.23061217165000003</v>
      </c>
      <c r="AB236" s="25">
        <v>-2.65E-3</v>
      </c>
      <c r="AC236" s="25">
        <f t="shared" si="63"/>
        <v>-1.3749999999999999E-3</v>
      </c>
    </row>
    <row r="237" spans="1:29" s="15" customFormat="1">
      <c r="A237" s="18">
        <v>485</v>
      </c>
      <c r="B237" s="25">
        <v>0</v>
      </c>
      <c r="C237" s="25">
        <v>1.626E-2</v>
      </c>
      <c r="D237" s="25">
        <f t="shared" si="48"/>
        <v>1.7569999999999999E-2</v>
      </c>
      <c r="E237" s="25"/>
      <c r="F237" s="25">
        <f t="shared" si="49"/>
        <v>7.6256549999999985E-3</v>
      </c>
      <c r="G237" s="25">
        <f t="shared" si="50"/>
        <v>0.17561883464999997</v>
      </c>
      <c r="H237" s="25">
        <v>1.7309999999999999E-2</v>
      </c>
      <c r="I237" s="25">
        <f t="shared" si="51"/>
        <v>1.8619999999999998E-2</v>
      </c>
      <c r="J237" s="25"/>
      <c r="K237" s="25">
        <f t="shared" si="52"/>
        <v>8.1751749999999981E-3</v>
      </c>
      <c r="L237" s="25">
        <f t="shared" si="53"/>
        <v>0.18827428024999995</v>
      </c>
      <c r="M237" s="25">
        <v>6.1999999999999998E-3</v>
      </c>
      <c r="N237" s="25">
        <f t="shared" si="54"/>
        <v>7.5099999999999993E-3</v>
      </c>
      <c r="O237" s="25"/>
      <c r="P237" s="25">
        <f t="shared" si="55"/>
        <v>3.6802549999999995E-3</v>
      </c>
      <c r="Q237" s="25">
        <f t="shared" si="56"/>
        <v>8.4756272649999992E-2</v>
      </c>
      <c r="R237" s="25">
        <v>6.4799999999999996E-3</v>
      </c>
      <c r="S237" s="25">
        <f t="shared" si="57"/>
        <v>7.79E-3</v>
      </c>
      <c r="T237" s="25"/>
      <c r="U237" s="25">
        <f t="shared" si="58"/>
        <v>3.089255E-3</v>
      </c>
      <c r="V237" s="25">
        <f t="shared" si="59"/>
        <v>7.1145542650000004E-2</v>
      </c>
      <c r="W237" s="25">
        <v>2.538E-2</v>
      </c>
      <c r="X237" s="25">
        <f t="shared" si="60"/>
        <v>2.6689999999999998E-2</v>
      </c>
      <c r="Y237" s="25"/>
      <c r="Z237" s="25">
        <f t="shared" si="61"/>
        <v>9.7785549999999978E-3</v>
      </c>
      <c r="AA237" s="25">
        <f t="shared" si="62"/>
        <v>0.22520012164999997</v>
      </c>
      <c r="AB237" s="25">
        <v>-2.6199999999999999E-3</v>
      </c>
      <c r="AC237" s="25">
        <f t="shared" si="63"/>
        <v>-1.31E-3</v>
      </c>
    </row>
    <row r="238" spans="1:29" s="15" customFormat="1">
      <c r="A238" s="18">
        <v>486</v>
      </c>
      <c r="B238" s="25">
        <v>1.3999999999999999E-4</v>
      </c>
      <c r="C238" s="25">
        <v>1.6469999999999999E-2</v>
      </c>
      <c r="D238" s="25">
        <f t="shared" si="48"/>
        <v>1.7765E-2</v>
      </c>
      <c r="E238" s="25"/>
      <c r="F238" s="25">
        <f t="shared" si="49"/>
        <v>7.8206549999999993E-3</v>
      </c>
      <c r="G238" s="25">
        <f t="shared" si="50"/>
        <v>0.18010968464999999</v>
      </c>
      <c r="H238" s="25">
        <v>1.7389999999999999E-2</v>
      </c>
      <c r="I238" s="25">
        <f t="shared" si="51"/>
        <v>1.8685E-2</v>
      </c>
      <c r="J238" s="25"/>
      <c r="K238" s="25">
        <f t="shared" si="52"/>
        <v>8.2401750000000006E-3</v>
      </c>
      <c r="L238" s="25">
        <f t="shared" si="53"/>
        <v>0.18977123025000003</v>
      </c>
      <c r="M238" s="25">
        <v>6.2399999999999999E-3</v>
      </c>
      <c r="N238" s="25">
        <f t="shared" si="54"/>
        <v>7.535E-3</v>
      </c>
      <c r="O238" s="25"/>
      <c r="P238" s="25">
        <f t="shared" si="55"/>
        <v>3.7052550000000002E-3</v>
      </c>
      <c r="Q238" s="25">
        <f t="shared" si="56"/>
        <v>8.5332022650000006E-2</v>
      </c>
      <c r="R238" s="25">
        <v>6.5799999999999999E-3</v>
      </c>
      <c r="S238" s="25">
        <f t="shared" si="57"/>
        <v>7.8750000000000001E-3</v>
      </c>
      <c r="T238" s="25"/>
      <c r="U238" s="25">
        <f t="shared" si="58"/>
        <v>3.174255E-3</v>
      </c>
      <c r="V238" s="25">
        <f t="shared" si="59"/>
        <v>7.3103092650000007E-2</v>
      </c>
      <c r="W238" s="25">
        <v>2.547E-2</v>
      </c>
      <c r="X238" s="25">
        <f t="shared" si="60"/>
        <v>2.6765000000000001E-2</v>
      </c>
      <c r="Y238" s="25"/>
      <c r="Z238" s="25">
        <f t="shared" si="61"/>
        <v>9.853555E-3</v>
      </c>
      <c r="AA238" s="25">
        <f t="shared" si="62"/>
        <v>0.22692737165000001</v>
      </c>
      <c r="AB238" s="25">
        <v>-2.7299999999999998E-3</v>
      </c>
      <c r="AC238" s="25">
        <f t="shared" si="63"/>
        <v>-1.2949999999999999E-3</v>
      </c>
    </row>
    <row r="239" spans="1:29" s="15" customFormat="1">
      <c r="A239" s="18">
        <v>487</v>
      </c>
      <c r="B239" s="25">
        <v>1.3999999999999999E-4</v>
      </c>
      <c r="C239" s="25">
        <v>1.6129999999999999E-2</v>
      </c>
      <c r="D239" s="25">
        <f t="shared" si="48"/>
        <v>1.7284999999999998E-2</v>
      </c>
      <c r="E239" s="25"/>
      <c r="F239" s="25">
        <f t="shared" si="49"/>
        <v>7.340654999999998E-3</v>
      </c>
      <c r="G239" s="25">
        <f t="shared" si="50"/>
        <v>0.16905528464999997</v>
      </c>
      <c r="H239" s="25">
        <v>1.7229999999999999E-2</v>
      </c>
      <c r="I239" s="25">
        <f t="shared" si="51"/>
        <v>1.8384999999999999E-2</v>
      </c>
      <c r="J239" s="25"/>
      <c r="K239" s="25">
        <f t="shared" si="52"/>
        <v>7.940174999999999E-3</v>
      </c>
      <c r="L239" s="25">
        <f t="shared" si="53"/>
        <v>0.18286223024999998</v>
      </c>
      <c r="M239" s="25">
        <v>6.1399999999999996E-3</v>
      </c>
      <c r="N239" s="25">
        <f t="shared" si="54"/>
        <v>7.2949999999999994E-3</v>
      </c>
      <c r="O239" s="25"/>
      <c r="P239" s="25">
        <f t="shared" si="55"/>
        <v>3.4652549999999996E-3</v>
      </c>
      <c r="Q239" s="25">
        <f t="shared" si="56"/>
        <v>7.9804822649999996E-2</v>
      </c>
      <c r="R239" s="25">
        <v>6.2899999999999996E-3</v>
      </c>
      <c r="S239" s="25">
        <f t="shared" si="57"/>
        <v>7.4449999999999994E-3</v>
      </c>
      <c r="T239" s="25"/>
      <c r="U239" s="25">
        <f t="shared" si="58"/>
        <v>2.7442549999999993E-3</v>
      </c>
      <c r="V239" s="25">
        <f t="shared" si="59"/>
        <v>6.3200192649999987E-2</v>
      </c>
      <c r="W239" s="25">
        <v>2.5219999999999999E-2</v>
      </c>
      <c r="X239" s="25">
        <f t="shared" si="60"/>
        <v>2.6374999999999999E-2</v>
      </c>
      <c r="Y239" s="25"/>
      <c r="Z239" s="25">
        <f t="shared" si="61"/>
        <v>9.4635549999999985E-3</v>
      </c>
      <c r="AA239" s="25">
        <f t="shared" si="62"/>
        <v>0.21794567164999998</v>
      </c>
      <c r="AB239" s="25">
        <v>-2.4499999999999999E-3</v>
      </c>
      <c r="AC239" s="25">
        <f t="shared" si="63"/>
        <v>-1.155E-3</v>
      </c>
    </row>
    <row r="240" spans="1:29" s="15" customFormat="1">
      <c r="A240" s="18">
        <v>488</v>
      </c>
      <c r="B240" s="25">
        <v>1.2999999999999999E-4</v>
      </c>
      <c r="C240" s="25">
        <v>1.6299999999999999E-2</v>
      </c>
      <c r="D240" s="25">
        <f t="shared" si="48"/>
        <v>1.7559999999999999E-2</v>
      </c>
      <c r="E240" s="25"/>
      <c r="F240" s="25">
        <f t="shared" si="49"/>
        <v>7.615654999999999E-3</v>
      </c>
      <c r="G240" s="25">
        <f t="shared" si="50"/>
        <v>0.17538853464999998</v>
      </c>
      <c r="H240" s="25">
        <v>1.704E-2</v>
      </c>
      <c r="I240" s="25">
        <f t="shared" si="51"/>
        <v>1.83E-2</v>
      </c>
      <c r="J240" s="25"/>
      <c r="K240" s="25">
        <f t="shared" si="52"/>
        <v>7.8551750000000007E-3</v>
      </c>
      <c r="L240" s="25">
        <f t="shared" si="53"/>
        <v>0.18090468025000003</v>
      </c>
      <c r="M240" s="25">
        <v>6.2599999999999999E-3</v>
      </c>
      <c r="N240" s="25">
        <f t="shared" si="54"/>
        <v>7.5199999999999998E-3</v>
      </c>
      <c r="O240" s="25"/>
      <c r="P240" s="25">
        <f t="shared" si="55"/>
        <v>3.6902549999999999E-3</v>
      </c>
      <c r="Q240" s="25">
        <f t="shared" si="56"/>
        <v>8.4986572650000008E-2</v>
      </c>
      <c r="R240" s="25">
        <v>6.4099999999999999E-3</v>
      </c>
      <c r="S240" s="25">
        <f t="shared" si="57"/>
        <v>7.6699999999999997E-3</v>
      </c>
      <c r="T240" s="25"/>
      <c r="U240" s="25">
        <f t="shared" si="58"/>
        <v>2.9692549999999996E-3</v>
      </c>
      <c r="V240" s="25">
        <f t="shared" si="59"/>
        <v>6.8381942649999999E-2</v>
      </c>
      <c r="W240" s="25">
        <v>2.513E-2</v>
      </c>
      <c r="X240" s="25">
        <f t="shared" si="60"/>
        <v>2.639E-2</v>
      </c>
      <c r="Y240" s="25"/>
      <c r="Z240" s="25">
        <f t="shared" si="61"/>
        <v>9.4785549999999996E-3</v>
      </c>
      <c r="AA240" s="25">
        <f t="shared" si="62"/>
        <v>0.21829112165</v>
      </c>
      <c r="AB240" s="25">
        <v>-2.65E-3</v>
      </c>
      <c r="AC240" s="25">
        <f t="shared" si="63"/>
        <v>-1.2600000000000001E-3</v>
      </c>
    </row>
    <row r="241" spans="1:29" s="15" customFormat="1">
      <c r="A241" s="18">
        <v>489</v>
      </c>
      <c r="B241" s="25">
        <v>-9.0000000000000006E-5</v>
      </c>
      <c r="C241" s="25">
        <v>1.6310000000000002E-2</v>
      </c>
      <c r="D241" s="25">
        <f t="shared" si="48"/>
        <v>1.7740000000000002E-2</v>
      </c>
      <c r="E241" s="25"/>
      <c r="F241" s="25">
        <f t="shared" si="49"/>
        <v>7.795655000000002E-3</v>
      </c>
      <c r="G241" s="25">
        <f t="shared" si="50"/>
        <v>0.17953393465000006</v>
      </c>
      <c r="H241" s="25">
        <v>1.7170000000000001E-2</v>
      </c>
      <c r="I241" s="25">
        <f t="shared" si="51"/>
        <v>1.8600000000000002E-2</v>
      </c>
      <c r="J241" s="25"/>
      <c r="K241" s="25">
        <f t="shared" si="52"/>
        <v>8.1551750000000024E-3</v>
      </c>
      <c r="L241" s="25">
        <f t="shared" si="53"/>
        <v>0.18781368025000006</v>
      </c>
      <c r="M241" s="25">
        <v>6.2100000000000002E-3</v>
      </c>
      <c r="N241" s="25">
        <f t="shared" si="54"/>
        <v>7.6400000000000001E-3</v>
      </c>
      <c r="O241" s="25"/>
      <c r="P241" s="25">
        <f t="shared" si="55"/>
        <v>3.8102550000000002E-3</v>
      </c>
      <c r="Q241" s="25">
        <f t="shared" si="56"/>
        <v>8.7750172650000013E-2</v>
      </c>
      <c r="R241" s="25">
        <v>6.4000000000000003E-3</v>
      </c>
      <c r="S241" s="25">
        <f t="shared" si="57"/>
        <v>7.8300000000000002E-3</v>
      </c>
      <c r="T241" s="25"/>
      <c r="U241" s="25">
        <f t="shared" si="58"/>
        <v>3.1292550000000001E-3</v>
      </c>
      <c r="V241" s="25">
        <f t="shared" si="59"/>
        <v>7.2066742650000001E-2</v>
      </c>
      <c r="W241" s="25">
        <v>2.5180000000000001E-2</v>
      </c>
      <c r="X241" s="25">
        <f t="shared" si="60"/>
        <v>2.6610000000000002E-2</v>
      </c>
      <c r="Y241" s="25"/>
      <c r="Z241" s="25">
        <f t="shared" si="61"/>
        <v>9.6985550000000011E-3</v>
      </c>
      <c r="AA241" s="25">
        <f t="shared" si="62"/>
        <v>0.22335772165000004</v>
      </c>
      <c r="AB241" s="25">
        <v>-2.7699999999999999E-3</v>
      </c>
      <c r="AC241" s="25">
        <f t="shared" si="63"/>
        <v>-1.4299999999999998E-3</v>
      </c>
    </row>
    <row r="242" spans="1:29" s="15" customFormat="1">
      <c r="A242" s="18">
        <v>490</v>
      </c>
      <c r="B242" s="25">
        <v>5.0000000000000002E-5</v>
      </c>
      <c r="C242" s="25">
        <v>1.617E-2</v>
      </c>
      <c r="D242" s="25">
        <f t="shared" si="48"/>
        <v>1.7485000000000001E-2</v>
      </c>
      <c r="E242" s="25"/>
      <c r="F242" s="25">
        <f t="shared" si="49"/>
        <v>7.5406550000000003E-3</v>
      </c>
      <c r="G242" s="25">
        <f t="shared" si="50"/>
        <v>0.17366128465000003</v>
      </c>
      <c r="H242" s="25">
        <v>1.7069999999999998E-2</v>
      </c>
      <c r="I242" s="25">
        <f t="shared" si="51"/>
        <v>1.8384999999999999E-2</v>
      </c>
      <c r="J242" s="25"/>
      <c r="K242" s="25">
        <f t="shared" si="52"/>
        <v>7.940174999999999E-3</v>
      </c>
      <c r="L242" s="25">
        <f t="shared" si="53"/>
        <v>0.18286223024999998</v>
      </c>
      <c r="M242" s="25">
        <v>6.2399999999999999E-3</v>
      </c>
      <c r="N242" s="25">
        <f t="shared" si="54"/>
        <v>7.5550000000000001E-3</v>
      </c>
      <c r="O242" s="25"/>
      <c r="P242" s="25">
        <f t="shared" si="55"/>
        <v>3.7252550000000002E-3</v>
      </c>
      <c r="Q242" s="25">
        <f t="shared" si="56"/>
        <v>8.5792622650000011E-2</v>
      </c>
      <c r="R242" s="25">
        <v>6.4099999999999999E-3</v>
      </c>
      <c r="S242" s="25">
        <f t="shared" si="57"/>
        <v>7.7250000000000001E-3</v>
      </c>
      <c r="T242" s="25"/>
      <c r="U242" s="25">
        <f t="shared" si="58"/>
        <v>3.024255E-3</v>
      </c>
      <c r="V242" s="25">
        <f t="shared" si="59"/>
        <v>6.9648592650000007E-2</v>
      </c>
      <c r="W242" s="25">
        <v>2.5080000000000002E-2</v>
      </c>
      <c r="X242" s="25">
        <f t="shared" si="60"/>
        <v>2.6395000000000002E-2</v>
      </c>
      <c r="Y242" s="25"/>
      <c r="Z242" s="25">
        <f t="shared" si="61"/>
        <v>9.4835550000000012E-3</v>
      </c>
      <c r="AA242" s="25">
        <f t="shared" si="62"/>
        <v>0.21840627165000004</v>
      </c>
      <c r="AB242" s="25">
        <v>-2.6800000000000001E-3</v>
      </c>
      <c r="AC242" s="25">
        <f t="shared" si="63"/>
        <v>-1.315E-3</v>
      </c>
    </row>
    <row r="243" spans="1:29" s="15" customFormat="1">
      <c r="A243" s="18">
        <v>491</v>
      </c>
      <c r="B243" s="25">
        <v>9.0000000000000006E-5</v>
      </c>
      <c r="C243" s="25">
        <v>1.6109999999999999E-2</v>
      </c>
      <c r="D243" s="25">
        <f t="shared" si="48"/>
        <v>1.7245E-2</v>
      </c>
      <c r="E243" s="25"/>
      <c r="F243" s="25">
        <f t="shared" si="49"/>
        <v>7.3006549999999996E-3</v>
      </c>
      <c r="G243" s="25">
        <f t="shared" si="50"/>
        <v>0.16813408464999999</v>
      </c>
      <c r="H243" s="25">
        <v>1.6910000000000001E-2</v>
      </c>
      <c r="I243" s="25">
        <f t="shared" si="51"/>
        <v>1.8045000000000002E-2</v>
      </c>
      <c r="J243" s="25"/>
      <c r="K243" s="25">
        <f t="shared" si="52"/>
        <v>7.6001750000000024E-3</v>
      </c>
      <c r="L243" s="25">
        <f t="shared" si="53"/>
        <v>0.17503203025000005</v>
      </c>
      <c r="M243" s="25">
        <v>6.0000000000000001E-3</v>
      </c>
      <c r="N243" s="25">
        <f t="shared" si="54"/>
        <v>7.1350000000000007E-3</v>
      </c>
      <c r="O243" s="25"/>
      <c r="P243" s="25">
        <f t="shared" si="55"/>
        <v>3.3052550000000009E-3</v>
      </c>
      <c r="Q243" s="25">
        <f t="shared" si="56"/>
        <v>7.6120022650000022E-2</v>
      </c>
      <c r="R243" s="25">
        <v>6.2500000000000003E-3</v>
      </c>
      <c r="S243" s="25">
        <f t="shared" si="57"/>
        <v>7.3850000000000009E-3</v>
      </c>
      <c r="T243" s="25"/>
      <c r="U243" s="25">
        <f t="shared" si="58"/>
        <v>2.6842550000000008E-3</v>
      </c>
      <c r="V243" s="25">
        <f t="shared" si="59"/>
        <v>6.1818392650000026E-2</v>
      </c>
      <c r="W243" s="25">
        <v>2.478E-2</v>
      </c>
      <c r="X243" s="25">
        <f t="shared" si="60"/>
        <v>2.5915000000000001E-2</v>
      </c>
      <c r="Y243" s="25"/>
      <c r="Z243" s="25">
        <f t="shared" si="61"/>
        <v>9.0035549999999999E-3</v>
      </c>
      <c r="AA243" s="25">
        <f t="shared" si="62"/>
        <v>0.20735187165000002</v>
      </c>
      <c r="AB243" s="25">
        <v>-2.3600000000000001E-3</v>
      </c>
      <c r="AC243" s="25">
        <f t="shared" si="63"/>
        <v>-1.1350000000000002E-3</v>
      </c>
    </row>
    <row r="244" spans="1:29" s="15" customFormat="1">
      <c r="A244" s="18">
        <v>492</v>
      </c>
      <c r="B244" s="25">
        <v>4.0000000000000003E-5</v>
      </c>
      <c r="C244" s="25">
        <v>1.6150000000000001E-2</v>
      </c>
      <c r="D244" s="25">
        <f t="shared" si="48"/>
        <v>1.7435000000000003E-2</v>
      </c>
      <c r="E244" s="25"/>
      <c r="F244" s="25">
        <f t="shared" si="49"/>
        <v>7.4906550000000023E-3</v>
      </c>
      <c r="G244" s="25">
        <f t="shared" si="50"/>
        <v>0.17250978465000005</v>
      </c>
      <c r="H244" s="25">
        <v>1.6719999999999999E-2</v>
      </c>
      <c r="I244" s="25">
        <f t="shared" si="51"/>
        <v>1.8005E-2</v>
      </c>
      <c r="J244" s="25"/>
      <c r="K244" s="25">
        <f t="shared" si="52"/>
        <v>7.5601750000000006E-3</v>
      </c>
      <c r="L244" s="25">
        <f t="shared" si="53"/>
        <v>0.17411083025000001</v>
      </c>
      <c r="M244" s="25">
        <v>5.7800000000000004E-3</v>
      </c>
      <c r="N244" s="25">
        <f t="shared" si="54"/>
        <v>7.0650000000000001E-3</v>
      </c>
      <c r="O244" s="25"/>
      <c r="P244" s="25">
        <f t="shared" si="55"/>
        <v>3.2352550000000002E-3</v>
      </c>
      <c r="Q244" s="25">
        <f t="shared" si="56"/>
        <v>7.4507922650000002E-2</v>
      </c>
      <c r="R244" s="25">
        <v>6.3400000000000001E-3</v>
      </c>
      <c r="S244" s="25">
        <f t="shared" si="57"/>
        <v>7.6249999999999998E-3</v>
      </c>
      <c r="T244" s="25"/>
      <c r="U244" s="25">
        <f t="shared" si="58"/>
        <v>2.9242549999999997E-3</v>
      </c>
      <c r="V244" s="25">
        <f t="shared" si="59"/>
        <v>6.7345592649999994E-2</v>
      </c>
      <c r="W244" s="25">
        <v>2.469E-2</v>
      </c>
      <c r="X244" s="25">
        <f t="shared" si="60"/>
        <v>2.5975000000000002E-2</v>
      </c>
      <c r="Y244" s="25"/>
      <c r="Z244" s="25">
        <f t="shared" si="61"/>
        <v>9.0635550000000009E-3</v>
      </c>
      <c r="AA244" s="25">
        <f t="shared" si="62"/>
        <v>0.20873367165000004</v>
      </c>
      <c r="AB244" s="25">
        <v>-2.6099999999999999E-3</v>
      </c>
      <c r="AC244" s="25">
        <f t="shared" si="63"/>
        <v>-1.2849999999999999E-3</v>
      </c>
    </row>
    <row r="245" spans="1:29" s="15" customFormat="1">
      <c r="A245" s="18">
        <v>493</v>
      </c>
      <c r="B245" s="25">
        <v>-1.0000000000000001E-5</v>
      </c>
      <c r="C245" s="25">
        <v>1.601E-2</v>
      </c>
      <c r="D245" s="25">
        <f t="shared" si="48"/>
        <v>1.7364999999999998E-2</v>
      </c>
      <c r="E245" s="25"/>
      <c r="F245" s="25">
        <f t="shared" si="49"/>
        <v>7.4206549999999982E-3</v>
      </c>
      <c r="G245" s="25">
        <f t="shared" si="50"/>
        <v>0.17089768464999996</v>
      </c>
      <c r="H245" s="25">
        <v>1.6760000000000001E-2</v>
      </c>
      <c r="I245" s="25">
        <f t="shared" si="51"/>
        <v>1.8114999999999999E-2</v>
      </c>
      <c r="J245" s="25"/>
      <c r="K245" s="25">
        <f t="shared" si="52"/>
        <v>7.6701749999999996E-3</v>
      </c>
      <c r="L245" s="25">
        <f t="shared" si="53"/>
        <v>0.17664413025</v>
      </c>
      <c r="M245" s="25">
        <v>5.79E-3</v>
      </c>
      <c r="N245" s="25">
        <f t="shared" si="54"/>
        <v>7.1450000000000003E-3</v>
      </c>
      <c r="O245" s="25"/>
      <c r="P245" s="25">
        <f t="shared" si="55"/>
        <v>3.3152550000000005E-3</v>
      </c>
      <c r="Q245" s="25">
        <f t="shared" si="56"/>
        <v>7.635032265000001E-2</v>
      </c>
      <c r="R245" s="25">
        <v>6.1999999999999998E-3</v>
      </c>
      <c r="S245" s="25">
        <f t="shared" si="57"/>
        <v>7.5550000000000001E-3</v>
      </c>
      <c r="T245" s="25"/>
      <c r="U245" s="25">
        <f t="shared" si="58"/>
        <v>2.854255E-3</v>
      </c>
      <c r="V245" s="25">
        <f t="shared" si="59"/>
        <v>6.5733492650000003E-2</v>
      </c>
      <c r="W245" s="25">
        <v>2.469E-2</v>
      </c>
      <c r="X245" s="25">
        <f t="shared" si="60"/>
        <v>2.6044999999999999E-2</v>
      </c>
      <c r="Y245" s="25"/>
      <c r="Z245" s="25">
        <f t="shared" si="61"/>
        <v>9.1335549999999981E-3</v>
      </c>
      <c r="AA245" s="25">
        <f t="shared" si="62"/>
        <v>0.21034577164999996</v>
      </c>
      <c r="AB245" s="25">
        <v>-2.7000000000000001E-3</v>
      </c>
      <c r="AC245" s="25">
        <f t="shared" si="63"/>
        <v>-1.3550000000000001E-3</v>
      </c>
    </row>
    <row r="246" spans="1:29" s="15" customFormat="1">
      <c r="A246" s="18">
        <v>494</v>
      </c>
      <c r="B246" s="25">
        <v>1.0000000000000001E-5</v>
      </c>
      <c r="C246" s="25">
        <v>1.5980000000000001E-2</v>
      </c>
      <c r="D246" s="25">
        <f t="shared" si="48"/>
        <v>1.7305000000000001E-2</v>
      </c>
      <c r="E246" s="25"/>
      <c r="F246" s="25">
        <f t="shared" si="49"/>
        <v>7.3606550000000007E-3</v>
      </c>
      <c r="G246" s="25">
        <f t="shared" si="50"/>
        <v>0.16951588465000003</v>
      </c>
      <c r="H246" s="25">
        <v>1.661E-2</v>
      </c>
      <c r="I246" s="25">
        <f t="shared" si="51"/>
        <v>1.7935E-2</v>
      </c>
      <c r="J246" s="25"/>
      <c r="K246" s="25">
        <f t="shared" si="52"/>
        <v>7.490175E-3</v>
      </c>
      <c r="L246" s="25">
        <f t="shared" si="53"/>
        <v>0.17249873025000001</v>
      </c>
      <c r="M246" s="25">
        <v>5.8399999999999997E-3</v>
      </c>
      <c r="N246" s="25">
        <f t="shared" si="54"/>
        <v>7.1649999999999995E-3</v>
      </c>
      <c r="O246" s="25"/>
      <c r="P246" s="25">
        <f t="shared" si="55"/>
        <v>3.3352549999999996E-3</v>
      </c>
      <c r="Q246" s="25">
        <f t="shared" si="56"/>
        <v>7.6810922650000002E-2</v>
      </c>
      <c r="R246" s="25">
        <v>6.1199999999999996E-3</v>
      </c>
      <c r="S246" s="25">
        <f t="shared" si="57"/>
        <v>7.4449999999999994E-3</v>
      </c>
      <c r="T246" s="25"/>
      <c r="U246" s="25">
        <f t="shared" si="58"/>
        <v>2.7442549999999993E-3</v>
      </c>
      <c r="V246" s="25">
        <f t="shared" si="59"/>
        <v>6.3200192649999987E-2</v>
      </c>
      <c r="W246" s="25">
        <v>2.4639999999999999E-2</v>
      </c>
      <c r="X246" s="25">
        <f t="shared" si="60"/>
        <v>2.5964999999999998E-2</v>
      </c>
      <c r="Y246" s="25"/>
      <c r="Z246" s="25">
        <f t="shared" si="61"/>
        <v>9.0535549999999979E-3</v>
      </c>
      <c r="AA246" s="25">
        <f t="shared" si="62"/>
        <v>0.20850337164999996</v>
      </c>
      <c r="AB246" s="25">
        <v>-2.66E-3</v>
      </c>
      <c r="AC246" s="25">
        <f t="shared" si="63"/>
        <v>-1.325E-3</v>
      </c>
    </row>
    <row r="247" spans="1:29" s="15" customFormat="1">
      <c r="A247" s="18">
        <v>495</v>
      </c>
      <c r="B247" s="25">
        <v>-6.8999999999999997E-5</v>
      </c>
      <c r="C247" s="25">
        <v>1.5769999999999999E-2</v>
      </c>
      <c r="D247" s="25">
        <f t="shared" si="48"/>
        <v>1.7254499999999999E-2</v>
      </c>
      <c r="E247" s="25"/>
      <c r="F247" s="25">
        <f t="shared" si="49"/>
        <v>7.3101549999999987E-3</v>
      </c>
      <c r="G247" s="25">
        <f t="shared" si="50"/>
        <v>0.16835286964999999</v>
      </c>
      <c r="H247" s="25">
        <v>1.6539999999999999E-2</v>
      </c>
      <c r="I247" s="25">
        <f t="shared" si="51"/>
        <v>1.8024499999999999E-2</v>
      </c>
      <c r="J247" s="25"/>
      <c r="K247" s="25">
        <f t="shared" si="52"/>
        <v>7.5796749999999993E-3</v>
      </c>
      <c r="L247" s="25">
        <f t="shared" si="53"/>
        <v>0.17455991525</v>
      </c>
      <c r="M247" s="25">
        <v>5.6499999999999996E-3</v>
      </c>
      <c r="N247" s="25">
        <f t="shared" si="54"/>
        <v>7.1344999999999993E-3</v>
      </c>
      <c r="O247" s="25"/>
      <c r="P247" s="25">
        <f t="shared" si="55"/>
        <v>3.3047549999999995E-3</v>
      </c>
      <c r="Q247" s="25">
        <f t="shared" si="56"/>
        <v>7.610850764999999E-2</v>
      </c>
      <c r="R247" s="25">
        <v>5.9800000000000001E-3</v>
      </c>
      <c r="S247" s="25">
        <f t="shared" si="57"/>
        <v>7.4644999999999998E-3</v>
      </c>
      <c r="T247" s="25"/>
      <c r="U247" s="25">
        <f t="shared" si="58"/>
        <v>2.7637549999999997E-3</v>
      </c>
      <c r="V247" s="25">
        <f t="shared" si="59"/>
        <v>6.3649277650000002E-2</v>
      </c>
      <c r="W247" s="25">
        <v>2.4330000000000001E-2</v>
      </c>
      <c r="X247" s="25">
        <f t="shared" si="60"/>
        <v>2.5814500000000001E-2</v>
      </c>
      <c r="Y247" s="25"/>
      <c r="Z247" s="25">
        <f t="shared" si="61"/>
        <v>8.903055E-3</v>
      </c>
      <c r="AA247" s="25">
        <f t="shared" si="62"/>
        <v>0.20503735665</v>
      </c>
      <c r="AB247" s="25">
        <v>-2.8999999999999998E-3</v>
      </c>
      <c r="AC247" s="25">
        <f t="shared" si="63"/>
        <v>-1.4844999999999999E-3</v>
      </c>
    </row>
    <row r="248" spans="1:29" s="15" customFormat="1">
      <c r="A248" s="18">
        <v>496</v>
      </c>
      <c r="B248" s="25">
        <v>1.0000000000000001E-5</v>
      </c>
      <c r="C248" s="25">
        <v>1.6039999999999999E-2</v>
      </c>
      <c r="D248" s="25">
        <f t="shared" si="48"/>
        <v>1.7335E-2</v>
      </c>
      <c r="E248" s="25"/>
      <c r="F248" s="25">
        <f t="shared" si="49"/>
        <v>7.3906549999999994E-3</v>
      </c>
      <c r="G248" s="25">
        <f t="shared" si="50"/>
        <v>0.17020678465</v>
      </c>
      <c r="H248" s="25">
        <v>1.652E-2</v>
      </c>
      <c r="I248" s="25">
        <f t="shared" si="51"/>
        <v>1.7815000000000001E-2</v>
      </c>
      <c r="J248" s="25"/>
      <c r="K248" s="25">
        <f t="shared" si="52"/>
        <v>7.3701750000000014E-3</v>
      </c>
      <c r="L248" s="25">
        <f t="shared" si="53"/>
        <v>0.16973513025000003</v>
      </c>
      <c r="M248" s="25">
        <v>5.8999999999999999E-3</v>
      </c>
      <c r="N248" s="25">
        <f t="shared" si="54"/>
        <v>7.195E-3</v>
      </c>
      <c r="O248" s="25"/>
      <c r="P248" s="25">
        <f t="shared" si="55"/>
        <v>3.3652550000000002E-3</v>
      </c>
      <c r="Q248" s="25">
        <f t="shared" si="56"/>
        <v>7.750182265000001E-2</v>
      </c>
      <c r="R248" s="25">
        <v>6.1900000000000002E-3</v>
      </c>
      <c r="S248" s="25">
        <f t="shared" si="57"/>
        <v>7.4850000000000003E-3</v>
      </c>
      <c r="T248" s="25"/>
      <c r="U248" s="25">
        <f t="shared" si="58"/>
        <v>2.7842550000000002E-3</v>
      </c>
      <c r="V248" s="25">
        <f t="shared" si="59"/>
        <v>6.4121392650000011E-2</v>
      </c>
      <c r="W248" s="25">
        <v>2.436E-2</v>
      </c>
      <c r="X248" s="25">
        <f t="shared" si="60"/>
        <v>2.5655000000000001E-2</v>
      </c>
      <c r="Y248" s="25"/>
      <c r="Z248" s="25">
        <f t="shared" si="61"/>
        <v>8.7435550000000001E-3</v>
      </c>
      <c r="AA248" s="25">
        <f t="shared" si="62"/>
        <v>0.20136407165</v>
      </c>
      <c r="AB248" s="25">
        <v>-2.5999999999999999E-3</v>
      </c>
      <c r="AC248" s="25">
        <f t="shared" si="63"/>
        <v>-1.2949999999999999E-3</v>
      </c>
    </row>
    <row r="249" spans="1:29" s="15" customFormat="1">
      <c r="A249" s="18">
        <v>497</v>
      </c>
      <c r="B249" s="25">
        <v>-5.0000000000000002E-5</v>
      </c>
      <c r="C249" s="25">
        <v>1.5800000000000002E-2</v>
      </c>
      <c r="D249" s="25">
        <f t="shared" si="48"/>
        <v>1.7180000000000001E-2</v>
      </c>
      <c r="E249" s="25"/>
      <c r="F249" s="25">
        <f t="shared" si="49"/>
        <v>7.2356550000000006E-3</v>
      </c>
      <c r="G249" s="25">
        <f t="shared" si="50"/>
        <v>0.16663713465000002</v>
      </c>
      <c r="H249" s="25">
        <v>1.6400000000000001E-2</v>
      </c>
      <c r="I249" s="25">
        <f t="shared" si="51"/>
        <v>1.7780000000000001E-2</v>
      </c>
      <c r="J249" s="25"/>
      <c r="K249" s="25">
        <f t="shared" si="52"/>
        <v>7.3351750000000011E-3</v>
      </c>
      <c r="L249" s="25">
        <f t="shared" si="53"/>
        <v>0.16892908025000003</v>
      </c>
      <c r="M249" s="25">
        <v>5.7400000000000003E-3</v>
      </c>
      <c r="N249" s="25">
        <f t="shared" si="54"/>
        <v>7.1200000000000005E-3</v>
      </c>
      <c r="O249" s="25"/>
      <c r="P249" s="25">
        <f t="shared" si="55"/>
        <v>3.2902550000000006E-3</v>
      </c>
      <c r="Q249" s="25">
        <f t="shared" si="56"/>
        <v>7.5774572650000024E-2</v>
      </c>
      <c r="R249" s="25">
        <v>5.9899999999999997E-3</v>
      </c>
      <c r="S249" s="25">
        <f t="shared" si="57"/>
        <v>7.3699999999999998E-3</v>
      </c>
      <c r="T249" s="25"/>
      <c r="U249" s="25">
        <f t="shared" si="58"/>
        <v>2.6692549999999997E-3</v>
      </c>
      <c r="V249" s="25">
        <f t="shared" si="59"/>
        <v>6.1472942649999994E-2</v>
      </c>
      <c r="W249" s="25">
        <v>2.4199999999999999E-2</v>
      </c>
      <c r="X249" s="25">
        <f t="shared" si="60"/>
        <v>2.5579999999999999E-2</v>
      </c>
      <c r="Y249" s="25"/>
      <c r="Z249" s="25">
        <f t="shared" si="61"/>
        <v>8.6685549999999979E-3</v>
      </c>
      <c r="AA249" s="25">
        <f t="shared" si="62"/>
        <v>0.19963682164999996</v>
      </c>
      <c r="AB249" s="25">
        <v>-2.7100000000000002E-3</v>
      </c>
      <c r="AC249" s="25">
        <f t="shared" si="63"/>
        <v>-1.3800000000000002E-3</v>
      </c>
    </row>
    <row r="250" spans="1:29" s="15" customFormat="1">
      <c r="A250" s="18">
        <v>498</v>
      </c>
      <c r="B250" s="25">
        <v>1.0000000000000001E-5</v>
      </c>
      <c r="C250" s="25">
        <v>1.5879999999999998E-2</v>
      </c>
      <c r="D250" s="25">
        <f t="shared" si="48"/>
        <v>1.7259999999999998E-2</v>
      </c>
      <c r="E250" s="25"/>
      <c r="F250" s="25">
        <f t="shared" si="49"/>
        <v>7.3156549999999973E-3</v>
      </c>
      <c r="G250" s="25">
        <f t="shared" si="50"/>
        <v>0.16847953464999996</v>
      </c>
      <c r="H250" s="25">
        <v>1.6480000000000002E-2</v>
      </c>
      <c r="I250" s="25">
        <f t="shared" si="51"/>
        <v>1.7860000000000001E-2</v>
      </c>
      <c r="J250" s="25"/>
      <c r="K250" s="25">
        <f t="shared" si="52"/>
        <v>7.4151750000000013E-3</v>
      </c>
      <c r="L250" s="25">
        <f t="shared" si="53"/>
        <v>0.17077148025000005</v>
      </c>
      <c r="M250" s="25">
        <v>5.7400000000000003E-3</v>
      </c>
      <c r="N250" s="25">
        <f t="shared" si="54"/>
        <v>7.1200000000000005E-3</v>
      </c>
      <c r="O250" s="25"/>
      <c r="P250" s="25">
        <f t="shared" si="55"/>
        <v>3.2902550000000006E-3</v>
      </c>
      <c r="Q250" s="25">
        <f t="shared" si="56"/>
        <v>7.5774572650000024E-2</v>
      </c>
      <c r="R250" s="25">
        <v>6.0600000000000003E-3</v>
      </c>
      <c r="S250" s="25">
        <f t="shared" si="57"/>
        <v>7.4400000000000004E-3</v>
      </c>
      <c r="T250" s="25"/>
      <c r="U250" s="25">
        <f t="shared" si="58"/>
        <v>2.7392550000000003E-3</v>
      </c>
      <c r="V250" s="25">
        <f t="shared" si="59"/>
        <v>6.3085042650000006E-2</v>
      </c>
      <c r="W250" s="25">
        <v>2.4240000000000001E-2</v>
      </c>
      <c r="X250" s="25">
        <f t="shared" si="60"/>
        <v>2.562E-2</v>
      </c>
      <c r="Y250" s="25"/>
      <c r="Z250" s="25">
        <f t="shared" si="61"/>
        <v>8.7085549999999998E-3</v>
      </c>
      <c r="AA250" s="25">
        <f t="shared" si="62"/>
        <v>0.20055802165</v>
      </c>
      <c r="AB250" s="25">
        <v>-2.7699999999999999E-3</v>
      </c>
      <c r="AC250" s="25">
        <f t="shared" si="63"/>
        <v>-1.3799999999999999E-3</v>
      </c>
    </row>
    <row r="251" spans="1:29" s="15" customFormat="1">
      <c r="A251" s="18">
        <v>499</v>
      </c>
      <c r="B251" s="25">
        <v>5.0000000000000002E-5</v>
      </c>
      <c r="C251" s="25">
        <v>1.5689999999999999E-2</v>
      </c>
      <c r="D251" s="25">
        <f t="shared" si="48"/>
        <v>1.6985E-2</v>
      </c>
      <c r="E251" s="25"/>
      <c r="F251" s="25">
        <f t="shared" si="49"/>
        <v>7.0406549999999998E-3</v>
      </c>
      <c r="G251" s="25">
        <f t="shared" si="50"/>
        <v>0.16214628465</v>
      </c>
      <c r="H251" s="25">
        <v>1.6320000000000001E-2</v>
      </c>
      <c r="I251" s="25">
        <f t="shared" si="51"/>
        <v>1.7615000000000002E-2</v>
      </c>
      <c r="J251" s="25"/>
      <c r="K251" s="25">
        <f t="shared" si="52"/>
        <v>7.1701750000000026E-3</v>
      </c>
      <c r="L251" s="25">
        <f t="shared" si="53"/>
        <v>0.16512913025000006</v>
      </c>
      <c r="M251" s="25">
        <v>5.64E-3</v>
      </c>
      <c r="N251" s="25">
        <f t="shared" si="54"/>
        <v>6.9350000000000002E-3</v>
      </c>
      <c r="O251" s="25"/>
      <c r="P251" s="25">
        <f t="shared" si="55"/>
        <v>3.1052550000000003E-3</v>
      </c>
      <c r="Q251" s="25">
        <f t="shared" si="56"/>
        <v>7.1514022650000009E-2</v>
      </c>
      <c r="R251" s="25">
        <v>5.94E-3</v>
      </c>
      <c r="S251" s="25">
        <f t="shared" si="57"/>
        <v>7.2350000000000001E-3</v>
      </c>
      <c r="T251" s="25"/>
      <c r="U251" s="25">
        <f t="shared" si="58"/>
        <v>2.534255E-3</v>
      </c>
      <c r="V251" s="25">
        <f t="shared" si="59"/>
        <v>5.8363892650000006E-2</v>
      </c>
      <c r="W251" s="25">
        <v>2.4080000000000001E-2</v>
      </c>
      <c r="X251" s="25">
        <f t="shared" si="60"/>
        <v>2.5375000000000002E-2</v>
      </c>
      <c r="Y251" s="25"/>
      <c r="Z251" s="25">
        <f t="shared" si="61"/>
        <v>8.4635550000000011E-3</v>
      </c>
      <c r="AA251" s="25">
        <f t="shared" si="62"/>
        <v>0.19491567165000004</v>
      </c>
      <c r="AB251" s="25">
        <v>-2.64E-3</v>
      </c>
      <c r="AC251" s="25">
        <f t="shared" si="63"/>
        <v>-1.2949999999999999E-3</v>
      </c>
    </row>
    <row r="252" spans="1:29" s="15" customFormat="1">
      <c r="A252" s="18">
        <v>500</v>
      </c>
      <c r="B252" s="25">
        <v>2.0000000000000002E-5</v>
      </c>
      <c r="C252" s="25">
        <v>1.5709999999999998E-2</v>
      </c>
      <c r="D252" s="25">
        <f t="shared" si="48"/>
        <v>1.704E-2</v>
      </c>
      <c r="E252" s="25"/>
      <c r="F252" s="25">
        <f t="shared" si="49"/>
        <v>7.0956549999999993E-3</v>
      </c>
      <c r="G252" s="25">
        <f t="shared" si="50"/>
        <v>0.16341293464999998</v>
      </c>
      <c r="H252" s="25">
        <v>1.6109999999999999E-2</v>
      </c>
      <c r="I252" s="25">
        <f t="shared" si="51"/>
        <v>1.7440000000000001E-2</v>
      </c>
      <c r="J252" s="25"/>
      <c r="K252" s="25">
        <f t="shared" si="52"/>
        <v>6.995175000000001E-3</v>
      </c>
      <c r="L252" s="25">
        <f t="shared" si="53"/>
        <v>0.16109888025000002</v>
      </c>
      <c r="M252" s="25">
        <v>5.5500000000000002E-3</v>
      </c>
      <c r="N252" s="25">
        <f t="shared" si="54"/>
        <v>6.8800000000000007E-3</v>
      </c>
      <c r="O252" s="25"/>
      <c r="P252" s="25">
        <f t="shared" si="55"/>
        <v>3.0502550000000008E-3</v>
      </c>
      <c r="Q252" s="25">
        <f t="shared" si="56"/>
        <v>7.0247372650000028E-2</v>
      </c>
      <c r="R252" s="25">
        <v>6.0600000000000003E-3</v>
      </c>
      <c r="S252" s="25">
        <f t="shared" si="57"/>
        <v>7.3900000000000007E-3</v>
      </c>
      <c r="T252" s="25"/>
      <c r="U252" s="25">
        <f t="shared" si="58"/>
        <v>2.6892550000000006E-3</v>
      </c>
      <c r="V252" s="25">
        <f t="shared" si="59"/>
        <v>6.193354265000002E-2</v>
      </c>
      <c r="W252" s="25">
        <v>2.418E-2</v>
      </c>
      <c r="X252" s="25">
        <f t="shared" si="60"/>
        <v>2.5510000000000001E-2</v>
      </c>
      <c r="Y252" s="25"/>
      <c r="Z252" s="25">
        <f t="shared" si="61"/>
        <v>8.5985550000000008E-3</v>
      </c>
      <c r="AA252" s="25">
        <f t="shared" si="62"/>
        <v>0.19802472165000004</v>
      </c>
      <c r="AB252" s="25">
        <v>-2.6800000000000001E-3</v>
      </c>
      <c r="AC252" s="25">
        <f t="shared" si="63"/>
        <v>-1.33E-3</v>
      </c>
    </row>
    <row r="253" spans="1:29" s="15" customFormat="1">
      <c r="A253" s="18">
        <v>501</v>
      </c>
      <c r="B253" s="25">
        <v>1.4999999999999999E-4</v>
      </c>
      <c r="C253" s="25">
        <v>1.558E-2</v>
      </c>
      <c r="D253" s="25">
        <f t="shared" si="48"/>
        <v>1.6825E-2</v>
      </c>
      <c r="E253" s="25"/>
      <c r="F253" s="25">
        <f t="shared" si="49"/>
        <v>6.8806549999999994E-3</v>
      </c>
      <c r="G253" s="25">
        <f t="shared" si="50"/>
        <v>0.15846148464999998</v>
      </c>
      <c r="H253" s="25">
        <v>1.617E-2</v>
      </c>
      <c r="I253" s="25">
        <f t="shared" si="51"/>
        <v>1.7415E-2</v>
      </c>
      <c r="J253" s="25"/>
      <c r="K253" s="25">
        <f t="shared" si="52"/>
        <v>6.9701750000000003E-3</v>
      </c>
      <c r="L253" s="25">
        <f t="shared" si="53"/>
        <v>0.16052313025000001</v>
      </c>
      <c r="M253" s="25">
        <v>5.64E-3</v>
      </c>
      <c r="N253" s="25">
        <f t="shared" si="54"/>
        <v>6.8850000000000005E-3</v>
      </c>
      <c r="O253" s="25"/>
      <c r="P253" s="25">
        <f t="shared" si="55"/>
        <v>3.0552550000000006E-3</v>
      </c>
      <c r="Q253" s="25">
        <f t="shared" si="56"/>
        <v>7.0362522650000023E-2</v>
      </c>
      <c r="R253" s="25">
        <v>6.0099999999999997E-3</v>
      </c>
      <c r="S253" s="25">
        <f t="shared" si="57"/>
        <v>7.2549999999999993E-3</v>
      </c>
      <c r="T253" s="25"/>
      <c r="U253" s="25">
        <f t="shared" si="58"/>
        <v>2.5542549999999992E-3</v>
      </c>
      <c r="V253" s="25">
        <f t="shared" si="59"/>
        <v>5.8824492649999983E-2</v>
      </c>
      <c r="W253" s="25">
        <v>2.393E-2</v>
      </c>
      <c r="X253" s="25">
        <f t="shared" si="60"/>
        <v>2.5174999999999999E-2</v>
      </c>
      <c r="Y253" s="25"/>
      <c r="Z253" s="25">
        <f t="shared" si="61"/>
        <v>8.2635549999999988E-3</v>
      </c>
      <c r="AA253" s="25">
        <f t="shared" si="62"/>
        <v>0.19030967164999998</v>
      </c>
      <c r="AB253" s="25">
        <v>-2.64E-3</v>
      </c>
      <c r="AC253" s="25">
        <f t="shared" si="63"/>
        <v>-1.245E-3</v>
      </c>
    </row>
    <row r="254" spans="1:29" s="15" customFormat="1">
      <c r="A254" s="18">
        <v>502</v>
      </c>
      <c r="B254" s="25">
        <v>4.0000000000000003E-5</v>
      </c>
      <c r="C254" s="25">
        <v>1.5610000000000001E-2</v>
      </c>
      <c r="D254" s="25">
        <f t="shared" si="48"/>
        <v>1.6885000000000001E-2</v>
      </c>
      <c r="E254" s="25"/>
      <c r="F254" s="25">
        <f t="shared" si="49"/>
        <v>6.9406550000000004E-3</v>
      </c>
      <c r="G254" s="25">
        <f t="shared" si="50"/>
        <v>0.15984328465000003</v>
      </c>
      <c r="H254" s="25">
        <v>1.6070000000000001E-2</v>
      </c>
      <c r="I254" s="25">
        <f t="shared" si="51"/>
        <v>1.7344999999999999E-2</v>
      </c>
      <c r="J254" s="25"/>
      <c r="K254" s="25">
        <f t="shared" si="52"/>
        <v>6.9001749999999997E-3</v>
      </c>
      <c r="L254" s="25">
        <f t="shared" si="53"/>
        <v>0.15891103025</v>
      </c>
      <c r="M254" s="25">
        <v>5.6600000000000001E-3</v>
      </c>
      <c r="N254" s="25">
        <f t="shared" si="54"/>
        <v>6.9350000000000002E-3</v>
      </c>
      <c r="O254" s="25"/>
      <c r="P254" s="25">
        <f t="shared" si="55"/>
        <v>3.1052550000000003E-3</v>
      </c>
      <c r="Q254" s="25">
        <f t="shared" si="56"/>
        <v>7.1514022650000009E-2</v>
      </c>
      <c r="R254" s="25">
        <v>6.0099999999999997E-3</v>
      </c>
      <c r="S254" s="25">
        <f t="shared" si="57"/>
        <v>7.2849999999999998E-3</v>
      </c>
      <c r="T254" s="25"/>
      <c r="U254" s="25">
        <f t="shared" si="58"/>
        <v>2.5842549999999997E-3</v>
      </c>
      <c r="V254" s="25">
        <f t="shared" si="59"/>
        <v>5.9515392649999999E-2</v>
      </c>
      <c r="W254" s="25">
        <v>2.4049999999999998E-2</v>
      </c>
      <c r="X254" s="25">
        <f t="shared" si="60"/>
        <v>2.5324999999999997E-2</v>
      </c>
      <c r="Y254" s="25"/>
      <c r="Z254" s="25">
        <f t="shared" si="61"/>
        <v>8.4135549999999962E-3</v>
      </c>
      <c r="AA254" s="25">
        <f t="shared" si="62"/>
        <v>0.19376417164999993</v>
      </c>
      <c r="AB254" s="25">
        <v>-2.5899999999999999E-3</v>
      </c>
      <c r="AC254" s="25">
        <f t="shared" si="63"/>
        <v>-1.2749999999999999E-3</v>
      </c>
    </row>
    <row r="255" spans="1:29" s="15" customFormat="1">
      <c r="A255" s="18">
        <v>503</v>
      </c>
      <c r="B255" s="25">
        <v>1E-4</v>
      </c>
      <c r="C255" s="25">
        <v>1.5350000000000001E-2</v>
      </c>
      <c r="D255" s="25">
        <f t="shared" si="48"/>
        <v>1.6630000000000002E-2</v>
      </c>
      <c r="E255" s="25"/>
      <c r="F255" s="25">
        <f t="shared" si="49"/>
        <v>6.6856550000000022E-3</v>
      </c>
      <c r="G255" s="25">
        <f t="shared" si="50"/>
        <v>0.15397063465000005</v>
      </c>
      <c r="H255" s="25">
        <v>1.5970000000000002E-2</v>
      </c>
      <c r="I255" s="25">
        <f t="shared" si="51"/>
        <v>1.7250000000000001E-2</v>
      </c>
      <c r="J255" s="25"/>
      <c r="K255" s="25">
        <f t="shared" si="52"/>
        <v>6.8051750000000018E-3</v>
      </c>
      <c r="L255" s="25">
        <f t="shared" si="53"/>
        <v>0.15672318025000004</v>
      </c>
      <c r="M255" s="25">
        <v>5.5999999999999999E-3</v>
      </c>
      <c r="N255" s="25">
        <f t="shared" si="54"/>
        <v>6.8799999999999998E-3</v>
      </c>
      <c r="O255" s="25"/>
      <c r="P255" s="25">
        <f t="shared" si="55"/>
        <v>3.050255E-3</v>
      </c>
      <c r="Q255" s="25">
        <f t="shared" si="56"/>
        <v>7.0247372650000001E-2</v>
      </c>
      <c r="R255" s="25">
        <v>5.7299999999999999E-3</v>
      </c>
      <c r="S255" s="25">
        <f t="shared" si="57"/>
        <v>7.0099999999999997E-3</v>
      </c>
      <c r="T255" s="25"/>
      <c r="U255" s="25">
        <f t="shared" si="58"/>
        <v>2.3092549999999996E-3</v>
      </c>
      <c r="V255" s="25">
        <f t="shared" si="59"/>
        <v>5.3182142649999993E-2</v>
      </c>
      <c r="W255" s="25">
        <v>2.359E-2</v>
      </c>
      <c r="X255" s="25">
        <f t="shared" si="60"/>
        <v>2.487E-2</v>
      </c>
      <c r="Y255" s="25"/>
      <c r="Z255" s="25">
        <f t="shared" si="61"/>
        <v>7.9585549999999991E-3</v>
      </c>
      <c r="AA255" s="25">
        <f t="shared" si="62"/>
        <v>0.18328552164999998</v>
      </c>
      <c r="AB255" s="25">
        <v>-2.66E-3</v>
      </c>
      <c r="AC255" s="25">
        <f t="shared" si="63"/>
        <v>-1.2800000000000001E-3</v>
      </c>
    </row>
    <row r="256" spans="1:29" s="15" customFormat="1">
      <c r="A256" s="18">
        <v>504</v>
      </c>
      <c r="B256" s="25">
        <v>1.0000000000000001E-5</v>
      </c>
      <c r="C256" s="25">
        <v>1.5389999999999999E-2</v>
      </c>
      <c r="D256" s="25">
        <f t="shared" si="48"/>
        <v>1.6729999999999998E-2</v>
      </c>
      <c r="E256" s="25"/>
      <c r="F256" s="25">
        <f t="shared" si="49"/>
        <v>6.7856549999999981E-3</v>
      </c>
      <c r="G256" s="25">
        <f t="shared" si="50"/>
        <v>0.15627363464999997</v>
      </c>
      <c r="H256" s="25">
        <v>1.584E-2</v>
      </c>
      <c r="I256" s="25">
        <f t="shared" si="51"/>
        <v>1.7180000000000001E-2</v>
      </c>
      <c r="J256" s="25"/>
      <c r="K256" s="25">
        <f t="shared" si="52"/>
        <v>6.7351750000000012E-3</v>
      </c>
      <c r="L256" s="25">
        <f t="shared" si="53"/>
        <v>0.15511108025000003</v>
      </c>
      <c r="M256" s="25">
        <v>5.45E-3</v>
      </c>
      <c r="N256" s="25">
        <f t="shared" si="54"/>
        <v>6.79E-3</v>
      </c>
      <c r="O256" s="25"/>
      <c r="P256" s="25">
        <f t="shared" si="55"/>
        <v>2.9602550000000002E-3</v>
      </c>
      <c r="Q256" s="25">
        <f t="shared" si="56"/>
        <v>6.8174672650000004E-2</v>
      </c>
      <c r="R256" s="25">
        <v>5.8999999999999999E-3</v>
      </c>
      <c r="S256" s="25">
        <f t="shared" si="57"/>
        <v>7.2399999999999999E-3</v>
      </c>
      <c r="T256" s="25"/>
      <c r="U256" s="25">
        <f t="shared" si="58"/>
        <v>2.5392549999999998E-3</v>
      </c>
      <c r="V256" s="25">
        <f t="shared" si="59"/>
        <v>5.847904265E-2</v>
      </c>
      <c r="W256" s="25">
        <v>2.367E-2</v>
      </c>
      <c r="X256" s="25">
        <f t="shared" si="60"/>
        <v>2.5010000000000001E-2</v>
      </c>
      <c r="Y256" s="25"/>
      <c r="Z256" s="25">
        <f t="shared" si="61"/>
        <v>8.0985550000000003E-3</v>
      </c>
      <c r="AA256" s="25">
        <f t="shared" si="62"/>
        <v>0.18650972165000002</v>
      </c>
      <c r="AB256" s="25">
        <v>-2.6900000000000001E-3</v>
      </c>
      <c r="AC256" s="25">
        <f t="shared" si="63"/>
        <v>-1.34E-3</v>
      </c>
    </row>
    <row r="257" spans="1:29" s="15" customFormat="1">
      <c r="A257" s="18">
        <v>505</v>
      </c>
      <c r="B257" s="25">
        <v>-4.0000000000000003E-5</v>
      </c>
      <c r="C257" s="25">
        <v>1.528E-2</v>
      </c>
      <c r="D257" s="25">
        <f t="shared" si="48"/>
        <v>1.669E-2</v>
      </c>
      <c r="E257" s="25"/>
      <c r="F257" s="25">
        <f t="shared" si="49"/>
        <v>6.7456549999999997E-3</v>
      </c>
      <c r="G257" s="25">
        <f t="shared" si="50"/>
        <v>0.15535243465000001</v>
      </c>
      <c r="H257" s="25">
        <v>1.5859999999999999E-2</v>
      </c>
      <c r="I257" s="25">
        <f t="shared" si="51"/>
        <v>1.7270000000000001E-2</v>
      </c>
      <c r="J257" s="25"/>
      <c r="K257" s="25">
        <f t="shared" si="52"/>
        <v>6.825175000000001E-3</v>
      </c>
      <c r="L257" s="25">
        <f t="shared" si="53"/>
        <v>0.15718378025000004</v>
      </c>
      <c r="M257" s="25">
        <v>5.4599999999999996E-3</v>
      </c>
      <c r="N257" s="25">
        <f t="shared" si="54"/>
        <v>6.8699999999999994E-3</v>
      </c>
      <c r="O257" s="25"/>
      <c r="P257" s="25">
        <f t="shared" si="55"/>
        <v>3.0402549999999995E-3</v>
      </c>
      <c r="Q257" s="25">
        <f t="shared" si="56"/>
        <v>7.0017072649999998E-2</v>
      </c>
      <c r="R257" s="25">
        <v>5.79E-3</v>
      </c>
      <c r="S257" s="25">
        <f t="shared" si="57"/>
        <v>7.1999999999999998E-3</v>
      </c>
      <c r="T257" s="25"/>
      <c r="U257" s="25">
        <f t="shared" si="58"/>
        <v>2.4992549999999997E-3</v>
      </c>
      <c r="V257" s="25">
        <f t="shared" si="59"/>
        <v>5.7557842649999996E-2</v>
      </c>
      <c r="W257" s="25">
        <v>2.3570000000000001E-2</v>
      </c>
      <c r="X257" s="25">
        <f t="shared" si="60"/>
        <v>2.4980000000000002E-2</v>
      </c>
      <c r="Y257" s="25"/>
      <c r="Z257" s="25">
        <f t="shared" si="61"/>
        <v>8.0685550000000016E-3</v>
      </c>
      <c r="AA257" s="25">
        <f t="shared" si="62"/>
        <v>0.18581882165000005</v>
      </c>
      <c r="AB257" s="25">
        <v>-2.7799999999999999E-3</v>
      </c>
      <c r="AC257" s="25">
        <f t="shared" si="63"/>
        <v>-1.41E-3</v>
      </c>
    </row>
    <row r="258" spans="1:29" s="15" customFormat="1">
      <c r="A258" s="18">
        <v>506</v>
      </c>
      <c r="B258" s="25">
        <v>-5.0000000000000002E-5</v>
      </c>
      <c r="C258" s="25">
        <v>1.5169999999999999E-2</v>
      </c>
      <c r="D258" s="25">
        <f t="shared" si="48"/>
        <v>1.6549999999999999E-2</v>
      </c>
      <c r="E258" s="25"/>
      <c r="F258" s="25">
        <f t="shared" si="49"/>
        <v>6.6056549999999985E-3</v>
      </c>
      <c r="G258" s="25">
        <f t="shared" si="50"/>
        <v>0.15212823464999997</v>
      </c>
      <c r="H258" s="25">
        <v>1.5730000000000001E-2</v>
      </c>
      <c r="I258" s="25">
        <f t="shared" si="51"/>
        <v>1.711E-2</v>
      </c>
      <c r="J258" s="25"/>
      <c r="K258" s="25">
        <f t="shared" si="52"/>
        <v>6.6651750000000006E-3</v>
      </c>
      <c r="L258" s="25">
        <f t="shared" si="53"/>
        <v>0.15349898025000003</v>
      </c>
      <c r="M258" s="25">
        <v>5.47E-3</v>
      </c>
      <c r="N258" s="25">
        <f t="shared" si="54"/>
        <v>6.8500000000000002E-3</v>
      </c>
      <c r="O258" s="25"/>
      <c r="P258" s="25">
        <f t="shared" si="55"/>
        <v>3.0202550000000003E-3</v>
      </c>
      <c r="Q258" s="25">
        <f t="shared" si="56"/>
        <v>6.9556472650000006E-2</v>
      </c>
      <c r="R258" s="25">
        <v>5.8399999999999997E-3</v>
      </c>
      <c r="S258" s="25">
        <f t="shared" si="57"/>
        <v>7.2199999999999999E-3</v>
      </c>
      <c r="T258" s="25"/>
      <c r="U258" s="25">
        <f t="shared" si="58"/>
        <v>2.5192549999999998E-3</v>
      </c>
      <c r="V258" s="25">
        <f t="shared" si="59"/>
        <v>5.8018442649999995E-2</v>
      </c>
      <c r="W258" s="25">
        <v>2.3529999999999999E-2</v>
      </c>
      <c r="X258" s="25">
        <f t="shared" si="60"/>
        <v>2.4909999999999998E-2</v>
      </c>
      <c r="Y258" s="25"/>
      <c r="Z258" s="25">
        <f t="shared" si="61"/>
        <v>7.9985549999999975E-3</v>
      </c>
      <c r="AA258" s="25">
        <f t="shared" si="62"/>
        <v>0.18420672164999996</v>
      </c>
      <c r="AB258" s="25">
        <v>-2.7100000000000002E-3</v>
      </c>
      <c r="AC258" s="25">
        <f t="shared" si="63"/>
        <v>-1.3800000000000002E-3</v>
      </c>
    </row>
    <row r="259" spans="1:29" s="15" customFormat="1">
      <c r="A259" s="18">
        <v>507</v>
      </c>
      <c r="B259" s="25">
        <v>8.0000000000000007E-5</v>
      </c>
      <c r="C259" s="25">
        <v>1.504E-2</v>
      </c>
      <c r="D259" s="25">
        <f t="shared" ref="D259:D322" si="64">C259-AC259</f>
        <v>1.636E-2</v>
      </c>
      <c r="E259" s="25"/>
      <c r="F259" s="25">
        <f t="shared" ref="F259:F322" si="65">D259-0.009944345</f>
        <v>6.4156549999999993E-3</v>
      </c>
      <c r="G259" s="25">
        <f t="shared" ref="G259:G322" si="66">F259*23.03</f>
        <v>0.14775253464999999</v>
      </c>
      <c r="H259" s="25">
        <v>1.567E-2</v>
      </c>
      <c r="I259" s="25">
        <f t="shared" ref="I259:I322" si="67">H259-AC259</f>
        <v>1.6989999999999998E-2</v>
      </c>
      <c r="J259" s="25"/>
      <c r="K259" s="25">
        <f t="shared" ref="K259:K322" si="68">I259-0.010444825</f>
        <v>6.5451749999999986E-3</v>
      </c>
      <c r="L259" s="25">
        <f t="shared" ref="L259:L322" si="69">K259*23.03</f>
        <v>0.15073538024999997</v>
      </c>
      <c r="M259" s="25">
        <v>5.4299999999999999E-3</v>
      </c>
      <c r="N259" s="25">
        <f t="shared" ref="N259:N322" si="70">M259-AC259</f>
        <v>6.7499999999999999E-3</v>
      </c>
      <c r="O259" s="25"/>
      <c r="P259" s="25">
        <f t="shared" ref="P259:P322" si="71">N259-0.003829745</f>
        <v>2.9202550000000001E-3</v>
      </c>
      <c r="Q259" s="25">
        <f t="shared" ref="Q259:Q322" si="72">P259*23.03</f>
        <v>6.7253472650000007E-2</v>
      </c>
      <c r="R259" s="25">
        <v>5.6100000000000004E-3</v>
      </c>
      <c r="S259" s="25">
        <f t="shared" ref="S259:S322" si="73">R259-AC259</f>
        <v>6.9300000000000004E-3</v>
      </c>
      <c r="T259" s="25"/>
      <c r="U259" s="25">
        <f t="shared" ref="U259:U322" si="74">S259-0.004700745</f>
        <v>2.2292550000000003E-3</v>
      </c>
      <c r="V259" s="25">
        <f t="shared" ref="V259:V322" si="75">U259*23.03</f>
        <v>5.1339742650000013E-2</v>
      </c>
      <c r="W259" s="25">
        <v>2.3380000000000001E-2</v>
      </c>
      <c r="X259" s="25">
        <f t="shared" ref="X259:X322" si="76">W259-AC259</f>
        <v>2.47E-2</v>
      </c>
      <c r="Y259" s="25"/>
      <c r="Z259" s="25">
        <f t="shared" ref="Z259:Z322" si="77">X259-0.016911445</f>
        <v>7.7885549999999991E-3</v>
      </c>
      <c r="AA259" s="25">
        <f t="shared" ref="AA259:AA322" si="78">Z259*23.03</f>
        <v>0.17937042165</v>
      </c>
      <c r="AB259" s="25">
        <v>-2.7200000000000002E-3</v>
      </c>
      <c r="AC259" s="25">
        <f t="shared" ref="AC259:AC322" si="79">(B259+AB259)/2</f>
        <v>-1.32E-3</v>
      </c>
    </row>
    <row r="260" spans="1:29" s="15" customFormat="1">
      <c r="A260" s="18">
        <v>508</v>
      </c>
      <c r="B260" s="25">
        <v>0</v>
      </c>
      <c r="C260" s="25">
        <v>1.4880000000000001E-2</v>
      </c>
      <c r="D260" s="25">
        <f t="shared" si="64"/>
        <v>1.6234999999999999E-2</v>
      </c>
      <c r="E260" s="25"/>
      <c r="F260" s="25">
        <f t="shared" si="65"/>
        <v>6.2906549999999992E-3</v>
      </c>
      <c r="G260" s="25">
        <f t="shared" si="66"/>
        <v>0.14487378464999998</v>
      </c>
      <c r="H260" s="25">
        <v>1.5350000000000001E-2</v>
      </c>
      <c r="I260" s="25">
        <f t="shared" si="67"/>
        <v>1.6705000000000001E-2</v>
      </c>
      <c r="J260" s="25"/>
      <c r="K260" s="25">
        <f t="shared" si="68"/>
        <v>6.2601750000000015E-3</v>
      </c>
      <c r="L260" s="25">
        <f t="shared" si="69"/>
        <v>0.14417183025000005</v>
      </c>
      <c r="M260" s="25">
        <v>5.1999999999999998E-3</v>
      </c>
      <c r="N260" s="25">
        <f t="shared" si="70"/>
        <v>6.5550000000000001E-3</v>
      </c>
      <c r="O260" s="25"/>
      <c r="P260" s="25">
        <f t="shared" si="71"/>
        <v>2.7252550000000002E-3</v>
      </c>
      <c r="Q260" s="25">
        <f t="shared" si="72"/>
        <v>6.2762622650000002E-2</v>
      </c>
      <c r="R260" s="25">
        <v>5.5999999999999999E-3</v>
      </c>
      <c r="S260" s="25">
        <f t="shared" si="73"/>
        <v>6.9550000000000002E-3</v>
      </c>
      <c r="T260" s="25"/>
      <c r="U260" s="25">
        <f t="shared" si="74"/>
        <v>2.2542550000000001E-3</v>
      </c>
      <c r="V260" s="25">
        <f t="shared" si="75"/>
        <v>5.1915492650000006E-2</v>
      </c>
      <c r="W260" s="25">
        <v>2.3439999999999999E-2</v>
      </c>
      <c r="X260" s="25">
        <f t="shared" si="76"/>
        <v>2.4794999999999998E-2</v>
      </c>
      <c r="Y260" s="25"/>
      <c r="Z260" s="25">
        <f t="shared" si="77"/>
        <v>7.883554999999997E-3</v>
      </c>
      <c r="AA260" s="25">
        <f t="shared" si="78"/>
        <v>0.18155827164999994</v>
      </c>
      <c r="AB260" s="25">
        <v>-2.7100000000000002E-3</v>
      </c>
      <c r="AC260" s="25">
        <f t="shared" si="79"/>
        <v>-1.3550000000000001E-3</v>
      </c>
    </row>
    <row r="261" spans="1:29" s="15" customFormat="1">
      <c r="A261" s="18">
        <v>509</v>
      </c>
      <c r="B261" s="25">
        <v>-1.0000000000000001E-5</v>
      </c>
      <c r="C261" s="25">
        <v>1.507E-2</v>
      </c>
      <c r="D261" s="25">
        <f t="shared" si="64"/>
        <v>1.6375000000000001E-2</v>
      </c>
      <c r="E261" s="25"/>
      <c r="F261" s="25">
        <f t="shared" si="65"/>
        <v>6.4306550000000004E-3</v>
      </c>
      <c r="G261" s="25">
        <f t="shared" si="66"/>
        <v>0.14809798465000001</v>
      </c>
      <c r="H261" s="25">
        <v>1.5570000000000001E-2</v>
      </c>
      <c r="I261" s="25">
        <f t="shared" si="67"/>
        <v>1.6875000000000001E-2</v>
      </c>
      <c r="J261" s="25"/>
      <c r="K261" s="25">
        <f t="shared" si="68"/>
        <v>6.4301750000000015E-3</v>
      </c>
      <c r="L261" s="25">
        <f t="shared" si="69"/>
        <v>0.14808693025000005</v>
      </c>
      <c r="M261" s="25">
        <v>5.28E-3</v>
      </c>
      <c r="N261" s="25">
        <f t="shared" si="70"/>
        <v>6.5849999999999997E-3</v>
      </c>
      <c r="O261" s="25"/>
      <c r="P261" s="25">
        <f t="shared" si="71"/>
        <v>2.7552549999999999E-3</v>
      </c>
      <c r="Q261" s="25">
        <f t="shared" si="72"/>
        <v>6.3453522649999997E-2</v>
      </c>
      <c r="R261" s="25">
        <v>5.7499999999999999E-3</v>
      </c>
      <c r="S261" s="25">
        <f t="shared" si="73"/>
        <v>7.0549999999999996E-3</v>
      </c>
      <c r="T261" s="25"/>
      <c r="U261" s="25">
        <f t="shared" si="74"/>
        <v>2.3542549999999995E-3</v>
      </c>
      <c r="V261" s="25">
        <f t="shared" si="75"/>
        <v>5.4218492649999991E-2</v>
      </c>
      <c r="W261" s="25">
        <v>2.3269999999999999E-2</v>
      </c>
      <c r="X261" s="25">
        <f t="shared" si="76"/>
        <v>2.4575E-2</v>
      </c>
      <c r="Y261" s="25"/>
      <c r="Z261" s="25">
        <f t="shared" si="77"/>
        <v>7.663554999999999E-3</v>
      </c>
      <c r="AA261" s="25">
        <f t="shared" si="78"/>
        <v>0.17649167164999999</v>
      </c>
      <c r="AB261" s="25">
        <v>-2.5999999999999999E-3</v>
      </c>
      <c r="AC261" s="25">
        <f t="shared" si="79"/>
        <v>-1.305E-3</v>
      </c>
    </row>
    <row r="262" spans="1:29" s="15" customFormat="1">
      <c r="A262" s="18">
        <v>510</v>
      </c>
      <c r="B262" s="25">
        <v>-8.0000000000000007E-5</v>
      </c>
      <c r="C262" s="25">
        <v>1.494E-2</v>
      </c>
      <c r="D262" s="25">
        <f t="shared" si="64"/>
        <v>1.6330000000000001E-2</v>
      </c>
      <c r="E262" s="25"/>
      <c r="F262" s="25">
        <f t="shared" si="65"/>
        <v>6.3856550000000005E-3</v>
      </c>
      <c r="G262" s="25">
        <f t="shared" si="66"/>
        <v>0.14706163465000002</v>
      </c>
      <c r="H262" s="25">
        <v>1.558E-2</v>
      </c>
      <c r="I262" s="25">
        <f t="shared" si="67"/>
        <v>1.6969999999999999E-2</v>
      </c>
      <c r="J262" s="25"/>
      <c r="K262" s="25">
        <f t="shared" si="68"/>
        <v>6.5251749999999994E-3</v>
      </c>
      <c r="L262" s="25">
        <f t="shared" si="69"/>
        <v>0.15027478024999999</v>
      </c>
      <c r="M262" s="25">
        <v>5.3200000000000001E-3</v>
      </c>
      <c r="N262" s="25">
        <f t="shared" si="70"/>
        <v>6.7100000000000007E-3</v>
      </c>
      <c r="O262" s="25"/>
      <c r="P262" s="25">
        <f t="shared" si="71"/>
        <v>2.8802550000000008E-3</v>
      </c>
      <c r="Q262" s="25">
        <f t="shared" si="72"/>
        <v>6.6332272650000024E-2</v>
      </c>
      <c r="R262" s="25">
        <v>5.6699999999999997E-3</v>
      </c>
      <c r="S262" s="25">
        <f t="shared" si="73"/>
        <v>7.0600000000000003E-3</v>
      </c>
      <c r="T262" s="25"/>
      <c r="U262" s="25">
        <f t="shared" si="74"/>
        <v>2.3592550000000002E-3</v>
      </c>
      <c r="V262" s="25">
        <f t="shared" si="75"/>
        <v>5.4333642650000007E-2</v>
      </c>
      <c r="W262" s="25">
        <v>2.325E-2</v>
      </c>
      <c r="X262" s="25">
        <f t="shared" si="76"/>
        <v>2.4639999999999999E-2</v>
      </c>
      <c r="Y262" s="25"/>
      <c r="Z262" s="25">
        <f t="shared" si="77"/>
        <v>7.7285549999999981E-3</v>
      </c>
      <c r="AA262" s="25">
        <f t="shared" si="78"/>
        <v>0.17798862164999996</v>
      </c>
      <c r="AB262" s="25">
        <v>-2.7000000000000001E-3</v>
      </c>
      <c r="AC262" s="25">
        <f t="shared" si="79"/>
        <v>-1.3900000000000002E-3</v>
      </c>
    </row>
    <row r="263" spans="1:29" s="15" customFormat="1">
      <c r="A263" s="18">
        <v>511</v>
      </c>
      <c r="B263" s="25">
        <v>9.0000000000000006E-5</v>
      </c>
      <c r="C263" s="25">
        <v>1.4880000000000001E-2</v>
      </c>
      <c r="D263" s="25">
        <f t="shared" si="64"/>
        <v>1.6155000000000003E-2</v>
      </c>
      <c r="E263" s="25"/>
      <c r="F263" s="25">
        <f t="shared" si="65"/>
        <v>6.2106550000000024E-3</v>
      </c>
      <c r="G263" s="25">
        <f t="shared" si="66"/>
        <v>0.14303138465000007</v>
      </c>
      <c r="H263" s="25">
        <v>1.541E-2</v>
      </c>
      <c r="I263" s="25">
        <f t="shared" si="67"/>
        <v>1.6684999999999998E-2</v>
      </c>
      <c r="J263" s="25"/>
      <c r="K263" s="25">
        <f t="shared" si="68"/>
        <v>6.2401749999999988E-3</v>
      </c>
      <c r="L263" s="25">
        <f t="shared" si="69"/>
        <v>0.14371123024999999</v>
      </c>
      <c r="M263" s="25">
        <v>5.1999999999999998E-3</v>
      </c>
      <c r="N263" s="25">
        <f t="shared" si="70"/>
        <v>6.4749999999999999E-3</v>
      </c>
      <c r="O263" s="25"/>
      <c r="P263" s="25">
        <f t="shared" si="71"/>
        <v>2.645255E-3</v>
      </c>
      <c r="Q263" s="25">
        <f t="shared" si="72"/>
        <v>6.0920222650000001E-2</v>
      </c>
      <c r="R263" s="25">
        <v>5.5799999999999999E-3</v>
      </c>
      <c r="S263" s="25">
        <f t="shared" si="73"/>
        <v>6.855E-3</v>
      </c>
      <c r="T263" s="25"/>
      <c r="U263" s="25">
        <f t="shared" si="74"/>
        <v>2.1542549999999999E-3</v>
      </c>
      <c r="V263" s="25">
        <f t="shared" si="75"/>
        <v>4.9612492649999999E-2</v>
      </c>
      <c r="W263" s="25">
        <v>2.3120000000000002E-2</v>
      </c>
      <c r="X263" s="25">
        <f t="shared" si="76"/>
        <v>2.4395E-2</v>
      </c>
      <c r="Y263" s="25"/>
      <c r="Z263" s="25">
        <f t="shared" si="77"/>
        <v>7.4835549999999994E-3</v>
      </c>
      <c r="AA263" s="25">
        <f t="shared" si="78"/>
        <v>0.17234627164999999</v>
      </c>
      <c r="AB263" s="25">
        <v>-2.64E-3</v>
      </c>
      <c r="AC263" s="25">
        <f t="shared" si="79"/>
        <v>-1.2750000000000001E-3</v>
      </c>
    </row>
    <row r="264" spans="1:29" s="15" customFormat="1">
      <c r="A264" s="18">
        <v>512</v>
      </c>
      <c r="B264" s="25">
        <v>-1.4999999999999999E-4</v>
      </c>
      <c r="C264" s="25">
        <v>1.472E-2</v>
      </c>
      <c r="D264" s="25">
        <f t="shared" si="64"/>
        <v>1.6175000000000002E-2</v>
      </c>
      <c r="E264" s="25"/>
      <c r="F264" s="25">
        <f t="shared" si="65"/>
        <v>6.2306550000000016E-3</v>
      </c>
      <c r="G264" s="25">
        <f t="shared" si="66"/>
        <v>0.14349198465000004</v>
      </c>
      <c r="H264" s="25">
        <v>1.5259999999999999E-2</v>
      </c>
      <c r="I264" s="25">
        <f t="shared" si="67"/>
        <v>1.6715000000000001E-2</v>
      </c>
      <c r="J264" s="25"/>
      <c r="K264" s="25">
        <f t="shared" si="68"/>
        <v>6.2701750000000011E-3</v>
      </c>
      <c r="L264" s="25">
        <f t="shared" si="69"/>
        <v>0.14440213025000004</v>
      </c>
      <c r="M264" s="25">
        <v>5.2900000000000004E-3</v>
      </c>
      <c r="N264" s="25">
        <f t="shared" si="70"/>
        <v>6.7450000000000001E-3</v>
      </c>
      <c r="O264" s="25"/>
      <c r="P264" s="25">
        <f t="shared" si="71"/>
        <v>2.9152550000000003E-3</v>
      </c>
      <c r="Q264" s="25">
        <f t="shared" si="72"/>
        <v>6.7138322650000012E-2</v>
      </c>
      <c r="R264" s="25">
        <v>5.5500000000000002E-3</v>
      </c>
      <c r="S264" s="25">
        <f t="shared" si="73"/>
        <v>7.0049999999999999E-3</v>
      </c>
      <c r="T264" s="25"/>
      <c r="U264" s="25">
        <f t="shared" si="74"/>
        <v>2.3042549999999998E-3</v>
      </c>
      <c r="V264" s="25">
        <f t="shared" si="75"/>
        <v>5.3066992649999999E-2</v>
      </c>
      <c r="W264" s="25">
        <v>2.3140000000000001E-2</v>
      </c>
      <c r="X264" s="25">
        <f t="shared" si="76"/>
        <v>2.4595000000000002E-2</v>
      </c>
      <c r="Y264" s="25"/>
      <c r="Z264" s="25">
        <f t="shared" si="77"/>
        <v>7.6835550000000016E-3</v>
      </c>
      <c r="AA264" s="25">
        <f t="shared" si="78"/>
        <v>0.17695227165000005</v>
      </c>
      <c r="AB264" s="25">
        <v>-2.7599999999999999E-3</v>
      </c>
      <c r="AC264" s="25">
        <f t="shared" si="79"/>
        <v>-1.4549999999999999E-3</v>
      </c>
    </row>
    <row r="265" spans="1:29" s="15" customFormat="1">
      <c r="A265" s="18">
        <v>513</v>
      </c>
      <c r="B265" s="25">
        <v>3.0000000000000001E-5</v>
      </c>
      <c r="C265" s="25">
        <v>1.461E-2</v>
      </c>
      <c r="D265" s="25">
        <f t="shared" si="64"/>
        <v>1.592E-2</v>
      </c>
      <c r="E265" s="25"/>
      <c r="F265" s="25">
        <f t="shared" si="65"/>
        <v>5.9756549999999999E-3</v>
      </c>
      <c r="G265" s="25">
        <f t="shared" si="66"/>
        <v>0.13761933465000001</v>
      </c>
      <c r="H265" s="25">
        <v>1.507E-2</v>
      </c>
      <c r="I265" s="25">
        <f t="shared" si="67"/>
        <v>1.6379999999999999E-2</v>
      </c>
      <c r="J265" s="25"/>
      <c r="K265" s="25">
        <f t="shared" si="68"/>
        <v>5.9351749999999991E-3</v>
      </c>
      <c r="L265" s="25">
        <f t="shared" si="69"/>
        <v>0.13668708024999998</v>
      </c>
      <c r="M265" s="25">
        <v>5.0299999999999997E-3</v>
      </c>
      <c r="N265" s="25">
        <f t="shared" si="70"/>
        <v>6.3400000000000001E-3</v>
      </c>
      <c r="O265" s="25"/>
      <c r="P265" s="25">
        <f t="shared" si="71"/>
        <v>2.5102550000000003E-3</v>
      </c>
      <c r="Q265" s="25">
        <f t="shared" si="72"/>
        <v>5.7811172650000013E-2</v>
      </c>
      <c r="R265" s="25">
        <v>5.3800000000000002E-3</v>
      </c>
      <c r="S265" s="25">
        <f t="shared" si="73"/>
        <v>6.6899999999999998E-3</v>
      </c>
      <c r="T265" s="25"/>
      <c r="U265" s="25">
        <f t="shared" si="74"/>
        <v>1.9892549999999997E-3</v>
      </c>
      <c r="V265" s="25">
        <f t="shared" si="75"/>
        <v>4.5812542649999996E-2</v>
      </c>
      <c r="W265" s="25">
        <v>2.2790000000000001E-2</v>
      </c>
      <c r="X265" s="25">
        <f t="shared" si="76"/>
        <v>2.41E-2</v>
      </c>
      <c r="Y265" s="25"/>
      <c r="Z265" s="25">
        <f t="shared" si="77"/>
        <v>7.1885549999999993E-3</v>
      </c>
      <c r="AA265" s="25">
        <f t="shared" si="78"/>
        <v>0.16555242165</v>
      </c>
      <c r="AB265" s="25">
        <v>-2.65E-3</v>
      </c>
      <c r="AC265" s="25">
        <f t="shared" si="79"/>
        <v>-1.31E-3</v>
      </c>
    </row>
    <row r="266" spans="1:29" s="15" customFormat="1">
      <c r="A266" s="18">
        <v>514</v>
      </c>
      <c r="B266" s="25">
        <v>-9.0000000000000006E-5</v>
      </c>
      <c r="C266" s="25">
        <v>1.465E-2</v>
      </c>
      <c r="D266" s="25">
        <f t="shared" si="64"/>
        <v>1.5980000000000001E-2</v>
      </c>
      <c r="E266" s="25"/>
      <c r="F266" s="25">
        <f t="shared" si="65"/>
        <v>6.0356550000000009E-3</v>
      </c>
      <c r="G266" s="25">
        <f t="shared" si="66"/>
        <v>0.13900113465000002</v>
      </c>
      <c r="H266" s="25">
        <v>1.5140000000000001E-2</v>
      </c>
      <c r="I266" s="25">
        <f t="shared" si="67"/>
        <v>1.6470000000000002E-2</v>
      </c>
      <c r="J266" s="25"/>
      <c r="K266" s="25">
        <f t="shared" si="68"/>
        <v>6.0251750000000024E-3</v>
      </c>
      <c r="L266" s="25">
        <f t="shared" si="69"/>
        <v>0.13875978025000008</v>
      </c>
      <c r="M266" s="25">
        <v>5.1900000000000002E-3</v>
      </c>
      <c r="N266" s="25">
        <f t="shared" si="70"/>
        <v>6.5199999999999998E-3</v>
      </c>
      <c r="O266" s="25"/>
      <c r="P266" s="25">
        <f t="shared" si="71"/>
        <v>2.6902549999999999E-3</v>
      </c>
      <c r="Q266" s="25">
        <f t="shared" si="72"/>
        <v>6.195657265E-2</v>
      </c>
      <c r="R266" s="25">
        <v>5.4599999999999996E-3</v>
      </c>
      <c r="S266" s="25">
        <f t="shared" si="73"/>
        <v>6.7899999999999992E-3</v>
      </c>
      <c r="T266" s="25"/>
      <c r="U266" s="25">
        <f t="shared" si="74"/>
        <v>2.0892549999999991E-3</v>
      </c>
      <c r="V266" s="25">
        <f t="shared" si="75"/>
        <v>4.8115542649999982E-2</v>
      </c>
      <c r="W266" s="25">
        <v>2.2859999999999998E-2</v>
      </c>
      <c r="X266" s="25">
        <f t="shared" si="76"/>
        <v>2.419E-2</v>
      </c>
      <c r="Y266" s="25"/>
      <c r="Z266" s="25">
        <f t="shared" si="77"/>
        <v>7.2785549999999991E-3</v>
      </c>
      <c r="AA266" s="25">
        <f t="shared" si="78"/>
        <v>0.16762512164999999</v>
      </c>
      <c r="AB266" s="25">
        <v>-2.5699999999999998E-3</v>
      </c>
      <c r="AC266" s="25">
        <f t="shared" si="79"/>
        <v>-1.3299999999999998E-3</v>
      </c>
    </row>
    <row r="267" spans="1:29" s="15" customFormat="1">
      <c r="A267" s="18">
        <v>515</v>
      </c>
      <c r="B267" s="25">
        <v>-1.0000000000000001E-5</v>
      </c>
      <c r="C267" s="25">
        <v>1.468E-2</v>
      </c>
      <c r="D267" s="25">
        <f t="shared" si="64"/>
        <v>1.5980000000000001E-2</v>
      </c>
      <c r="E267" s="25"/>
      <c r="F267" s="25">
        <f t="shared" si="65"/>
        <v>6.0356550000000009E-3</v>
      </c>
      <c r="G267" s="25">
        <f t="shared" si="66"/>
        <v>0.13900113465000002</v>
      </c>
      <c r="H267" s="25">
        <v>1.512E-2</v>
      </c>
      <c r="I267" s="25">
        <f t="shared" si="67"/>
        <v>1.6420000000000001E-2</v>
      </c>
      <c r="J267" s="25"/>
      <c r="K267" s="25">
        <f t="shared" si="68"/>
        <v>5.975175000000001E-3</v>
      </c>
      <c r="L267" s="25">
        <f t="shared" si="69"/>
        <v>0.13760828025000002</v>
      </c>
      <c r="M267" s="25">
        <v>5.1599999999999997E-3</v>
      </c>
      <c r="N267" s="25">
        <f t="shared" si="70"/>
        <v>6.4599999999999996E-3</v>
      </c>
      <c r="O267" s="25"/>
      <c r="P267" s="25">
        <f t="shared" si="71"/>
        <v>2.6302549999999997E-3</v>
      </c>
      <c r="Q267" s="25">
        <f t="shared" si="72"/>
        <v>6.0574772649999997E-2</v>
      </c>
      <c r="R267" s="25">
        <v>5.47E-3</v>
      </c>
      <c r="S267" s="25">
        <f t="shared" si="73"/>
        <v>6.77E-3</v>
      </c>
      <c r="T267" s="25"/>
      <c r="U267" s="25">
        <f t="shared" si="74"/>
        <v>2.0692549999999999E-3</v>
      </c>
      <c r="V267" s="25">
        <f t="shared" si="75"/>
        <v>4.7654942649999997E-2</v>
      </c>
      <c r="W267" s="25">
        <v>2.2759999999999999E-2</v>
      </c>
      <c r="X267" s="25">
        <f t="shared" si="76"/>
        <v>2.4059999999999998E-2</v>
      </c>
      <c r="Y267" s="25"/>
      <c r="Z267" s="25">
        <f t="shared" si="77"/>
        <v>7.1485549999999974E-3</v>
      </c>
      <c r="AA267" s="25">
        <f t="shared" si="78"/>
        <v>0.16463122164999994</v>
      </c>
      <c r="AB267" s="25">
        <v>-2.5899999999999999E-3</v>
      </c>
      <c r="AC267" s="25">
        <f t="shared" si="79"/>
        <v>-1.2999999999999999E-3</v>
      </c>
    </row>
    <row r="268" spans="1:29" s="15" customFormat="1">
      <c r="A268" s="18">
        <v>516</v>
      </c>
      <c r="B268" s="25">
        <v>-1.3999999999999999E-4</v>
      </c>
      <c r="C268" s="25">
        <v>1.4590000000000001E-2</v>
      </c>
      <c r="D268" s="25">
        <f t="shared" si="64"/>
        <v>1.6015000000000001E-2</v>
      </c>
      <c r="E268" s="25"/>
      <c r="F268" s="25">
        <f t="shared" si="65"/>
        <v>6.0706550000000012E-3</v>
      </c>
      <c r="G268" s="25">
        <f t="shared" si="66"/>
        <v>0.13980718465000003</v>
      </c>
      <c r="H268" s="25">
        <v>1.5010000000000001E-2</v>
      </c>
      <c r="I268" s="25">
        <f t="shared" si="67"/>
        <v>1.6435000000000002E-2</v>
      </c>
      <c r="J268" s="25"/>
      <c r="K268" s="25">
        <f t="shared" si="68"/>
        <v>5.9901750000000021E-3</v>
      </c>
      <c r="L268" s="25">
        <f t="shared" si="69"/>
        <v>0.13795373025000005</v>
      </c>
      <c r="M268" s="25">
        <v>5.0000000000000001E-3</v>
      </c>
      <c r="N268" s="25">
        <f t="shared" si="70"/>
        <v>6.4250000000000002E-3</v>
      </c>
      <c r="O268" s="25"/>
      <c r="P268" s="25">
        <f t="shared" si="71"/>
        <v>2.5952550000000003E-3</v>
      </c>
      <c r="Q268" s="25">
        <f t="shared" si="72"/>
        <v>5.9768722650000009E-2</v>
      </c>
      <c r="R268" s="25">
        <v>5.3699999999999998E-3</v>
      </c>
      <c r="S268" s="25">
        <f t="shared" si="73"/>
        <v>6.7949999999999998E-3</v>
      </c>
      <c r="T268" s="25"/>
      <c r="U268" s="25">
        <f t="shared" si="74"/>
        <v>2.0942549999999997E-3</v>
      </c>
      <c r="V268" s="25">
        <f t="shared" si="75"/>
        <v>4.8230692649999997E-2</v>
      </c>
      <c r="W268" s="25">
        <v>2.2849999999999999E-2</v>
      </c>
      <c r="X268" s="25">
        <f t="shared" si="76"/>
        <v>2.4274999999999998E-2</v>
      </c>
      <c r="Y268" s="25"/>
      <c r="Z268" s="25">
        <f t="shared" si="77"/>
        <v>7.3635549999999973E-3</v>
      </c>
      <c r="AA268" s="25">
        <f t="shared" si="78"/>
        <v>0.16958267164999993</v>
      </c>
      <c r="AB268" s="25">
        <v>-2.7100000000000002E-3</v>
      </c>
      <c r="AC268" s="25">
        <f t="shared" si="79"/>
        <v>-1.4250000000000001E-3</v>
      </c>
    </row>
    <row r="269" spans="1:29" s="15" customFormat="1">
      <c r="A269" s="18">
        <v>517</v>
      </c>
      <c r="B269" s="25">
        <v>-5.0000000000000002E-5</v>
      </c>
      <c r="C269" s="25">
        <v>1.447E-2</v>
      </c>
      <c r="D269" s="25">
        <f t="shared" si="64"/>
        <v>1.5859999999999999E-2</v>
      </c>
      <c r="E269" s="25"/>
      <c r="F269" s="25">
        <f t="shared" si="65"/>
        <v>5.9156549999999988E-3</v>
      </c>
      <c r="G269" s="25">
        <f t="shared" si="66"/>
        <v>0.13623753464999999</v>
      </c>
      <c r="H269" s="25">
        <v>1.4829999999999999E-2</v>
      </c>
      <c r="I269" s="25">
        <f t="shared" si="67"/>
        <v>1.6219999999999998E-2</v>
      </c>
      <c r="J269" s="25"/>
      <c r="K269" s="25">
        <f t="shared" si="68"/>
        <v>5.7751749999999987E-3</v>
      </c>
      <c r="L269" s="25">
        <f t="shared" si="69"/>
        <v>0.13300228024999997</v>
      </c>
      <c r="M269" s="25">
        <v>5.0499999999999998E-3</v>
      </c>
      <c r="N269" s="25">
        <f t="shared" si="70"/>
        <v>6.4399999999999995E-3</v>
      </c>
      <c r="O269" s="25"/>
      <c r="P269" s="25">
        <f t="shared" si="71"/>
        <v>2.6102549999999997E-3</v>
      </c>
      <c r="Q269" s="25">
        <f t="shared" si="72"/>
        <v>6.0114172649999999E-2</v>
      </c>
      <c r="R269" s="25">
        <v>5.3699999999999998E-3</v>
      </c>
      <c r="S269" s="25">
        <f t="shared" si="73"/>
        <v>6.7599999999999995E-3</v>
      </c>
      <c r="T269" s="25"/>
      <c r="U269" s="25">
        <f t="shared" si="74"/>
        <v>2.0592549999999994E-3</v>
      </c>
      <c r="V269" s="25">
        <f t="shared" si="75"/>
        <v>4.7424642649999987E-2</v>
      </c>
      <c r="W269" s="25">
        <v>2.2720000000000001E-2</v>
      </c>
      <c r="X269" s="25">
        <f t="shared" si="76"/>
        <v>2.4109999999999999E-2</v>
      </c>
      <c r="Y269" s="25"/>
      <c r="Z269" s="25">
        <f t="shared" si="77"/>
        <v>7.1985549999999988E-3</v>
      </c>
      <c r="AA269" s="25">
        <f t="shared" si="78"/>
        <v>0.16578272164999999</v>
      </c>
      <c r="AB269" s="25">
        <v>-2.7299999999999998E-3</v>
      </c>
      <c r="AC269" s="25">
        <f t="shared" si="79"/>
        <v>-1.39E-3</v>
      </c>
    </row>
    <row r="270" spans="1:29" s="15" customFormat="1">
      <c r="A270" s="18">
        <v>518</v>
      </c>
      <c r="B270" s="25">
        <v>-8.0000000000000007E-5</v>
      </c>
      <c r="C270" s="25">
        <v>1.4500000000000001E-2</v>
      </c>
      <c r="D270" s="25">
        <f t="shared" si="64"/>
        <v>1.5890000000000001E-2</v>
      </c>
      <c r="E270" s="25"/>
      <c r="F270" s="25">
        <f t="shared" si="65"/>
        <v>5.9456550000000011E-3</v>
      </c>
      <c r="G270" s="25">
        <f t="shared" si="66"/>
        <v>0.13692843465000004</v>
      </c>
      <c r="H270" s="25">
        <v>1.47E-2</v>
      </c>
      <c r="I270" s="25">
        <f t="shared" si="67"/>
        <v>1.609E-2</v>
      </c>
      <c r="J270" s="25"/>
      <c r="K270" s="25">
        <f t="shared" si="68"/>
        <v>5.6451750000000005E-3</v>
      </c>
      <c r="L270" s="25">
        <f t="shared" si="69"/>
        <v>0.13000838025000003</v>
      </c>
      <c r="M270" s="25">
        <v>4.9199999999999999E-3</v>
      </c>
      <c r="N270" s="25">
        <f t="shared" si="70"/>
        <v>6.3099999999999996E-3</v>
      </c>
      <c r="O270" s="25"/>
      <c r="P270" s="25">
        <f t="shared" si="71"/>
        <v>2.4802549999999998E-3</v>
      </c>
      <c r="Q270" s="25">
        <f t="shared" si="72"/>
        <v>5.7120272649999998E-2</v>
      </c>
      <c r="R270" s="25">
        <v>5.3299999999999997E-3</v>
      </c>
      <c r="S270" s="25">
        <f t="shared" si="73"/>
        <v>6.7200000000000003E-3</v>
      </c>
      <c r="T270" s="25"/>
      <c r="U270" s="25">
        <f t="shared" si="74"/>
        <v>2.0192550000000002E-3</v>
      </c>
      <c r="V270" s="25">
        <f t="shared" si="75"/>
        <v>4.6503442650000004E-2</v>
      </c>
      <c r="W270" s="25">
        <v>2.2540000000000001E-2</v>
      </c>
      <c r="X270" s="25">
        <f t="shared" si="76"/>
        <v>2.393E-2</v>
      </c>
      <c r="Y270" s="25"/>
      <c r="Z270" s="25">
        <f t="shared" si="77"/>
        <v>7.0185549999999992E-3</v>
      </c>
      <c r="AA270" s="25">
        <f t="shared" si="78"/>
        <v>0.16163732165</v>
      </c>
      <c r="AB270" s="25">
        <v>-2.7000000000000001E-3</v>
      </c>
      <c r="AC270" s="25">
        <f t="shared" si="79"/>
        <v>-1.3900000000000002E-3</v>
      </c>
    </row>
    <row r="271" spans="1:29" s="15" customFormat="1">
      <c r="A271" s="18">
        <v>519</v>
      </c>
      <c r="B271" s="25">
        <v>-4.0000000000000003E-5</v>
      </c>
      <c r="C271" s="25">
        <v>1.4460000000000001E-2</v>
      </c>
      <c r="D271" s="25">
        <f t="shared" si="64"/>
        <v>1.5800000000000002E-2</v>
      </c>
      <c r="E271" s="25"/>
      <c r="F271" s="25">
        <f t="shared" si="65"/>
        <v>5.8556550000000013E-3</v>
      </c>
      <c r="G271" s="25">
        <f t="shared" si="66"/>
        <v>0.13485573465000003</v>
      </c>
      <c r="H271" s="25">
        <v>1.481E-2</v>
      </c>
      <c r="I271" s="25">
        <f t="shared" si="67"/>
        <v>1.6150000000000001E-2</v>
      </c>
      <c r="J271" s="25"/>
      <c r="K271" s="25">
        <f t="shared" si="68"/>
        <v>5.7051750000000016E-3</v>
      </c>
      <c r="L271" s="25">
        <f t="shared" si="69"/>
        <v>0.13139018025000004</v>
      </c>
      <c r="M271" s="25">
        <v>4.9199999999999999E-3</v>
      </c>
      <c r="N271" s="25">
        <f t="shared" si="70"/>
        <v>6.2599999999999999E-3</v>
      </c>
      <c r="O271" s="25"/>
      <c r="P271" s="25">
        <f t="shared" si="71"/>
        <v>2.4302550000000001E-3</v>
      </c>
      <c r="Q271" s="25">
        <f t="shared" si="72"/>
        <v>5.5968772650000005E-2</v>
      </c>
      <c r="R271" s="25">
        <v>5.3400000000000001E-3</v>
      </c>
      <c r="S271" s="25">
        <f t="shared" si="73"/>
        <v>6.6800000000000002E-3</v>
      </c>
      <c r="T271" s="25"/>
      <c r="U271" s="25">
        <f t="shared" si="74"/>
        <v>1.9792550000000001E-3</v>
      </c>
      <c r="V271" s="25">
        <f t="shared" si="75"/>
        <v>4.5582242650000007E-2</v>
      </c>
      <c r="W271" s="25">
        <v>2.2550000000000001E-2</v>
      </c>
      <c r="X271" s="25">
        <f t="shared" si="76"/>
        <v>2.3890000000000002E-2</v>
      </c>
      <c r="Y271" s="25"/>
      <c r="Z271" s="25">
        <f t="shared" si="77"/>
        <v>6.9785550000000009E-3</v>
      </c>
      <c r="AA271" s="25">
        <f t="shared" si="78"/>
        <v>0.16071612165000002</v>
      </c>
      <c r="AB271" s="25">
        <v>-2.64E-3</v>
      </c>
      <c r="AC271" s="25">
        <f t="shared" si="79"/>
        <v>-1.34E-3</v>
      </c>
    </row>
    <row r="272" spans="1:29" s="15" customFormat="1">
      <c r="A272" s="18">
        <v>520</v>
      </c>
      <c r="B272" s="25">
        <v>3.0000000000000001E-5</v>
      </c>
      <c r="C272" s="25">
        <v>1.4449999999999999E-2</v>
      </c>
      <c r="D272" s="25">
        <f t="shared" si="64"/>
        <v>1.5740000000000001E-2</v>
      </c>
      <c r="E272" s="25"/>
      <c r="F272" s="25">
        <f t="shared" si="65"/>
        <v>5.7956550000000003E-3</v>
      </c>
      <c r="G272" s="25">
        <f t="shared" si="66"/>
        <v>0.13347393465000001</v>
      </c>
      <c r="H272" s="25">
        <v>1.457E-2</v>
      </c>
      <c r="I272" s="25">
        <f t="shared" si="67"/>
        <v>1.5859999999999999E-2</v>
      </c>
      <c r="J272" s="25"/>
      <c r="K272" s="25">
        <f t="shared" si="68"/>
        <v>5.4151749999999995E-3</v>
      </c>
      <c r="L272" s="25">
        <f t="shared" si="69"/>
        <v>0.12471148024999999</v>
      </c>
      <c r="M272" s="25">
        <v>4.96E-3</v>
      </c>
      <c r="N272" s="25">
        <f t="shared" si="70"/>
        <v>6.2500000000000003E-3</v>
      </c>
      <c r="O272" s="25"/>
      <c r="P272" s="25">
        <f t="shared" si="71"/>
        <v>2.4202550000000005E-3</v>
      </c>
      <c r="Q272" s="25">
        <f t="shared" si="72"/>
        <v>5.5738472650000016E-2</v>
      </c>
      <c r="R272" s="25">
        <v>5.3E-3</v>
      </c>
      <c r="S272" s="25">
        <f t="shared" si="73"/>
        <v>6.5900000000000004E-3</v>
      </c>
      <c r="T272" s="25"/>
      <c r="U272" s="25">
        <f t="shared" si="74"/>
        <v>1.8892550000000003E-3</v>
      </c>
      <c r="V272" s="25">
        <f t="shared" si="75"/>
        <v>4.350954265000001E-2</v>
      </c>
      <c r="W272" s="25">
        <v>2.2540000000000001E-2</v>
      </c>
      <c r="X272" s="25">
        <f t="shared" si="76"/>
        <v>2.383E-2</v>
      </c>
      <c r="Y272" s="25"/>
      <c r="Z272" s="25">
        <f t="shared" si="77"/>
        <v>6.9185549999999998E-3</v>
      </c>
      <c r="AA272" s="25">
        <f t="shared" si="78"/>
        <v>0.15933432165</v>
      </c>
      <c r="AB272" s="25">
        <v>-2.6099999999999999E-3</v>
      </c>
      <c r="AC272" s="25">
        <f t="shared" si="79"/>
        <v>-1.2899999999999999E-3</v>
      </c>
    </row>
    <row r="273" spans="1:29" s="15" customFormat="1">
      <c r="A273" s="18">
        <v>521</v>
      </c>
      <c r="B273" s="25">
        <v>5.0000000000000002E-5</v>
      </c>
      <c r="C273" s="25">
        <v>1.4330000000000001E-2</v>
      </c>
      <c r="D273" s="25">
        <f t="shared" si="64"/>
        <v>1.5640000000000001E-2</v>
      </c>
      <c r="E273" s="25"/>
      <c r="F273" s="25">
        <f t="shared" si="65"/>
        <v>5.6956550000000009E-3</v>
      </c>
      <c r="G273" s="25">
        <f t="shared" si="66"/>
        <v>0.13117093465000002</v>
      </c>
      <c r="H273" s="25">
        <v>1.4630000000000001E-2</v>
      </c>
      <c r="I273" s="25">
        <f t="shared" si="67"/>
        <v>1.5939999999999999E-2</v>
      </c>
      <c r="J273" s="25"/>
      <c r="K273" s="25">
        <f t="shared" si="68"/>
        <v>5.4951749999999997E-3</v>
      </c>
      <c r="L273" s="25">
        <f t="shared" si="69"/>
        <v>0.12655388025</v>
      </c>
      <c r="M273" s="25">
        <v>4.9100000000000003E-3</v>
      </c>
      <c r="N273" s="25">
        <f t="shared" si="70"/>
        <v>6.2199999999999998E-3</v>
      </c>
      <c r="O273" s="25"/>
      <c r="P273" s="25">
        <f t="shared" si="71"/>
        <v>2.390255E-3</v>
      </c>
      <c r="Q273" s="25">
        <f t="shared" si="72"/>
        <v>5.5047572650000001E-2</v>
      </c>
      <c r="R273" s="25">
        <v>5.3E-3</v>
      </c>
      <c r="S273" s="25">
        <f t="shared" si="73"/>
        <v>6.6099999999999996E-3</v>
      </c>
      <c r="T273" s="25"/>
      <c r="U273" s="25">
        <f t="shared" si="74"/>
        <v>1.9092549999999995E-3</v>
      </c>
      <c r="V273" s="25">
        <f t="shared" si="75"/>
        <v>4.3970142649999988E-2</v>
      </c>
      <c r="W273" s="25">
        <v>2.2380000000000001E-2</v>
      </c>
      <c r="X273" s="25">
        <f t="shared" si="76"/>
        <v>2.3689999999999999E-2</v>
      </c>
      <c r="Y273" s="25"/>
      <c r="Z273" s="25">
        <f t="shared" si="77"/>
        <v>6.7785549999999986E-3</v>
      </c>
      <c r="AA273" s="25">
        <f t="shared" si="78"/>
        <v>0.15611012164999999</v>
      </c>
      <c r="AB273" s="25">
        <v>-2.6700000000000001E-3</v>
      </c>
      <c r="AC273" s="25">
        <f t="shared" si="79"/>
        <v>-1.31E-3</v>
      </c>
    </row>
    <row r="274" spans="1:29" s="15" customFormat="1">
      <c r="A274" s="18">
        <v>522</v>
      </c>
      <c r="B274" s="25">
        <v>2.0000000000000002E-5</v>
      </c>
      <c r="C274" s="25">
        <v>1.438E-2</v>
      </c>
      <c r="D274" s="25">
        <f t="shared" si="64"/>
        <v>1.5679999999999999E-2</v>
      </c>
      <c r="E274" s="25"/>
      <c r="F274" s="25">
        <f t="shared" si="65"/>
        <v>5.7356549999999992E-3</v>
      </c>
      <c r="G274" s="25">
        <f t="shared" si="66"/>
        <v>0.13209213465</v>
      </c>
      <c r="H274" s="25">
        <v>1.461E-2</v>
      </c>
      <c r="I274" s="25">
        <f t="shared" si="67"/>
        <v>1.5910000000000001E-2</v>
      </c>
      <c r="J274" s="25"/>
      <c r="K274" s="25">
        <f t="shared" si="68"/>
        <v>5.4651750000000009E-3</v>
      </c>
      <c r="L274" s="25">
        <f t="shared" si="69"/>
        <v>0.12586298025000003</v>
      </c>
      <c r="M274" s="25">
        <v>4.9699999999999996E-3</v>
      </c>
      <c r="N274" s="25">
        <f t="shared" si="70"/>
        <v>6.2699999999999995E-3</v>
      </c>
      <c r="O274" s="25"/>
      <c r="P274" s="25">
        <f t="shared" si="71"/>
        <v>2.4402549999999997E-3</v>
      </c>
      <c r="Q274" s="25">
        <f t="shared" si="72"/>
        <v>5.6199072649999994E-2</v>
      </c>
      <c r="R274" s="25">
        <v>5.2300000000000003E-3</v>
      </c>
      <c r="S274" s="25">
        <f t="shared" si="73"/>
        <v>6.5300000000000002E-3</v>
      </c>
      <c r="T274" s="25"/>
      <c r="U274" s="25">
        <f t="shared" si="74"/>
        <v>1.8292550000000001E-3</v>
      </c>
      <c r="V274" s="25">
        <f t="shared" si="75"/>
        <v>4.2127742650000008E-2</v>
      </c>
      <c r="W274" s="25">
        <v>2.2370000000000001E-2</v>
      </c>
      <c r="X274" s="25">
        <f t="shared" si="76"/>
        <v>2.367E-2</v>
      </c>
      <c r="Y274" s="25"/>
      <c r="Z274" s="25">
        <f t="shared" si="77"/>
        <v>6.7585549999999994E-3</v>
      </c>
      <c r="AA274" s="25">
        <f t="shared" si="78"/>
        <v>0.15564952164999998</v>
      </c>
      <c r="AB274" s="25">
        <v>-2.6199999999999999E-3</v>
      </c>
      <c r="AC274" s="25">
        <f t="shared" si="79"/>
        <v>-1.2999999999999999E-3</v>
      </c>
    </row>
    <row r="275" spans="1:29" s="15" customFormat="1">
      <c r="A275" s="18">
        <v>523</v>
      </c>
      <c r="B275" s="25">
        <v>-1.0000000000000001E-5</v>
      </c>
      <c r="C275" s="25">
        <v>1.4189999999999999E-2</v>
      </c>
      <c r="D275" s="25">
        <f t="shared" si="64"/>
        <v>1.554E-2</v>
      </c>
      <c r="E275" s="25"/>
      <c r="F275" s="25">
        <f t="shared" si="65"/>
        <v>5.5956549999999997E-3</v>
      </c>
      <c r="G275" s="25">
        <f t="shared" si="66"/>
        <v>0.12886793464999999</v>
      </c>
      <c r="H275" s="25">
        <v>1.444E-2</v>
      </c>
      <c r="I275" s="25">
        <f t="shared" si="67"/>
        <v>1.5789999999999998E-2</v>
      </c>
      <c r="J275" s="25"/>
      <c r="K275" s="25">
        <f t="shared" si="68"/>
        <v>5.3451749999999989E-3</v>
      </c>
      <c r="L275" s="25">
        <f t="shared" si="69"/>
        <v>0.12309938024999999</v>
      </c>
      <c r="M275" s="25">
        <v>4.7400000000000003E-3</v>
      </c>
      <c r="N275" s="25">
        <f t="shared" si="70"/>
        <v>6.0899999999999999E-3</v>
      </c>
      <c r="O275" s="25"/>
      <c r="P275" s="25">
        <f t="shared" si="71"/>
        <v>2.2602550000000001E-3</v>
      </c>
      <c r="Q275" s="25">
        <f t="shared" si="72"/>
        <v>5.2053672650000007E-2</v>
      </c>
      <c r="R275" s="25">
        <v>5.1000000000000004E-3</v>
      </c>
      <c r="S275" s="25">
        <f t="shared" si="73"/>
        <v>6.4500000000000009E-3</v>
      </c>
      <c r="T275" s="25"/>
      <c r="U275" s="25">
        <f t="shared" si="74"/>
        <v>1.7492550000000008E-3</v>
      </c>
      <c r="V275" s="25">
        <f t="shared" si="75"/>
        <v>4.0285342650000021E-2</v>
      </c>
      <c r="W275" s="25">
        <v>2.2179999999999998E-2</v>
      </c>
      <c r="X275" s="25">
        <f t="shared" si="76"/>
        <v>2.3529999999999999E-2</v>
      </c>
      <c r="Y275" s="25"/>
      <c r="Z275" s="25">
        <f t="shared" si="77"/>
        <v>6.6185549999999982E-3</v>
      </c>
      <c r="AA275" s="25">
        <f t="shared" si="78"/>
        <v>0.15242532164999997</v>
      </c>
      <c r="AB275" s="25">
        <v>-2.6900000000000001E-3</v>
      </c>
      <c r="AC275" s="25">
        <f t="shared" si="79"/>
        <v>-1.3500000000000001E-3</v>
      </c>
    </row>
    <row r="276" spans="1:29" s="15" customFormat="1">
      <c r="A276" s="18">
        <v>524</v>
      </c>
      <c r="B276" s="25">
        <v>-2.0000000000000002E-5</v>
      </c>
      <c r="C276" s="25">
        <v>1.4149999999999999E-2</v>
      </c>
      <c r="D276" s="25">
        <f t="shared" si="64"/>
        <v>1.5479999999999999E-2</v>
      </c>
      <c r="E276" s="25"/>
      <c r="F276" s="25">
        <f t="shared" si="65"/>
        <v>5.5356549999999987E-3</v>
      </c>
      <c r="G276" s="25">
        <f t="shared" si="66"/>
        <v>0.12748613464999997</v>
      </c>
      <c r="H276" s="25">
        <v>1.439E-2</v>
      </c>
      <c r="I276" s="25">
        <f t="shared" si="67"/>
        <v>1.5720000000000001E-2</v>
      </c>
      <c r="J276" s="25"/>
      <c r="K276" s="25">
        <f t="shared" si="68"/>
        <v>5.2751750000000017E-3</v>
      </c>
      <c r="L276" s="25">
        <f t="shared" si="69"/>
        <v>0.12148728025000005</v>
      </c>
      <c r="M276" s="25">
        <v>4.7200000000000002E-3</v>
      </c>
      <c r="N276" s="25">
        <f t="shared" si="70"/>
        <v>6.0499999999999998E-3</v>
      </c>
      <c r="O276" s="25"/>
      <c r="P276" s="25">
        <f t="shared" si="71"/>
        <v>2.220255E-3</v>
      </c>
      <c r="Q276" s="25">
        <f t="shared" si="72"/>
        <v>5.1132472650000003E-2</v>
      </c>
      <c r="R276" s="25">
        <v>5.1399999999999996E-3</v>
      </c>
      <c r="S276" s="25">
        <f t="shared" si="73"/>
        <v>6.4700000000000001E-3</v>
      </c>
      <c r="T276" s="25"/>
      <c r="U276" s="25">
        <f t="shared" si="74"/>
        <v>1.769255E-3</v>
      </c>
      <c r="V276" s="25">
        <f t="shared" si="75"/>
        <v>4.0745942649999999E-2</v>
      </c>
      <c r="W276" s="25">
        <v>2.2120000000000001E-2</v>
      </c>
      <c r="X276" s="25">
        <f t="shared" si="76"/>
        <v>2.3450000000000002E-2</v>
      </c>
      <c r="Y276" s="25"/>
      <c r="Z276" s="25">
        <f t="shared" si="77"/>
        <v>6.5385550000000014E-3</v>
      </c>
      <c r="AA276" s="25">
        <f t="shared" si="78"/>
        <v>0.15058292165000003</v>
      </c>
      <c r="AB276" s="25">
        <v>-2.64E-3</v>
      </c>
      <c r="AC276" s="25">
        <f t="shared" si="79"/>
        <v>-1.33E-3</v>
      </c>
    </row>
    <row r="277" spans="1:29" s="15" customFormat="1">
      <c r="A277" s="18">
        <v>525</v>
      </c>
      <c r="B277" s="25">
        <v>1.2999999999999999E-4</v>
      </c>
      <c r="C277" s="25">
        <v>1.4279999999999999E-2</v>
      </c>
      <c r="D277" s="25">
        <f t="shared" si="64"/>
        <v>1.5505E-2</v>
      </c>
      <c r="E277" s="25"/>
      <c r="F277" s="25">
        <f t="shared" si="65"/>
        <v>5.5606549999999994E-3</v>
      </c>
      <c r="G277" s="25">
        <f t="shared" si="66"/>
        <v>0.12806188464999999</v>
      </c>
      <c r="H277" s="25">
        <v>1.448E-2</v>
      </c>
      <c r="I277" s="25">
        <f t="shared" si="67"/>
        <v>1.5705E-2</v>
      </c>
      <c r="J277" s="25"/>
      <c r="K277" s="25">
        <f t="shared" si="68"/>
        <v>5.2601750000000006E-3</v>
      </c>
      <c r="L277" s="25">
        <f t="shared" si="69"/>
        <v>0.12114183025000003</v>
      </c>
      <c r="M277" s="25">
        <v>4.6899999999999997E-3</v>
      </c>
      <c r="N277" s="25">
        <f t="shared" si="70"/>
        <v>5.9150000000000001E-3</v>
      </c>
      <c r="O277" s="25"/>
      <c r="P277" s="25">
        <f t="shared" si="71"/>
        <v>2.0852550000000003E-3</v>
      </c>
      <c r="Q277" s="25">
        <f t="shared" si="72"/>
        <v>4.8023422650000008E-2</v>
      </c>
      <c r="R277" s="25">
        <v>5.2100000000000002E-3</v>
      </c>
      <c r="S277" s="25">
        <f t="shared" si="73"/>
        <v>6.4349999999999997E-3</v>
      </c>
      <c r="T277" s="25"/>
      <c r="U277" s="25">
        <f t="shared" si="74"/>
        <v>1.7342549999999997E-3</v>
      </c>
      <c r="V277" s="25">
        <f t="shared" si="75"/>
        <v>3.9939892649999996E-2</v>
      </c>
      <c r="W277" s="25">
        <v>2.222E-2</v>
      </c>
      <c r="X277" s="25">
        <f t="shared" si="76"/>
        <v>2.3445000000000001E-2</v>
      </c>
      <c r="Y277" s="25"/>
      <c r="Z277" s="25">
        <f t="shared" si="77"/>
        <v>6.5335549999999999E-3</v>
      </c>
      <c r="AA277" s="25">
        <f t="shared" si="78"/>
        <v>0.15046777165</v>
      </c>
      <c r="AB277" s="25">
        <v>-2.5799999999999998E-3</v>
      </c>
      <c r="AC277" s="25">
        <f t="shared" si="79"/>
        <v>-1.225E-3</v>
      </c>
    </row>
    <row r="278" spans="1:29" s="15" customFormat="1">
      <c r="A278" s="18">
        <v>526</v>
      </c>
      <c r="B278" s="25">
        <v>-1.0000000000000001E-5</v>
      </c>
      <c r="C278" s="25">
        <v>1.414E-2</v>
      </c>
      <c r="D278" s="25">
        <f t="shared" si="64"/>
        <v>1.5505E-2</v>
      </c>
      <c r="E278" s="25"/>
      <c r="F278" s="25">
        <f t="shared" si="65"/>
        <v>5.5606549999999994E-3</v>
      </c>
      <c r="G278" s="25">
        <f t="shared" si="66"/>
        <v>0.12806188464999999</v>
      </c>
      <c r="H278" s="25">
        <v>1.434E-2</v>
      </c>
      <c r="I278" s="25">
        <f t="shared" si="67"/>
        <v>1.5705E-2</v>
      </c>
      <c r="J278" s="25"/>
      <c r="K278" s="25">
        <f t="shared" si="68"/>
        <v>5.2601750000000006E-3</v>
      </c>
      <c r="L278" s="25">
        <f t="shared" si="69"/>
        <v>0.12114183025000003</v>
      </c>
      <c r="M278" s="25">
        <v>4.7200000000000002E-3</v>
      </c>
      <c r="N278" s="25">
        <f t="shared" si="70"/>
        <v>6.0850000000000001E-3</v>
      </c>
      <c r="O278" s="25"/>
      <c r="P278" s="25">
        <f t="shared" si="71"/>
        <v>2.2552550000000003E-3</v>
      </c>
      <c r="Q278" s="25">
        <f t="shared" si="72"/>
        <v>5.1938522650000006E-2</v>
      </c>
      <c r="R278" s="25">
        <v>5.1000000000000004E-3</v>
      </c>
      <c r="S278" s="25">
        <f t="shared" si="73"/>
        <v>6.4650000000000003E-3</v>
      </c>
      <c r="T278" s="25"/>
      <c r="U278" s="25">
        <f t="shared" si="74"/>
        <v>1.7642550000000002E-3</v>
      </c>
      <c r="V278" s="25">
        <f t="shared" si="75"/>
        <v>4.0630792650000004E-2</v>
      </c>
      <c r="W278" s="25">
        <v>2.2100000000000002E-2</v>
      </c>
      <c r="X278" s="25">
        <f t="shared" si="76"/>
        <v>2.3465000000000003E-2</v>
      </c>
      <c r="Y278" s="25"/>
      <c r="Z278" s="25">
        <f t="shared" si="77"/>
        <v>6.5535550000000026E-3</v>
      </c>
      <c r="AA278" s="25">
        <f t="shared" si="78"/>
        <v>0.15092837165000006</v>
      </c>
      <c r="AB278" s="25">
        <v>-2.7200000000000002E-3</v>
      </c>
      <c r="AC278" s="25">
        <f t="shared" si="79"/>
        <v>-1.3650000000000001E-3</v>
      </c>
    </row>
    <row r="279" spans="1:29" s="15" customFormat="1">
      <c r="A279" s="18">
        <v>527</v>
      </c>
      <c r="B279" s="25">
        <v>-9.0000000000000006E-5</v>
      </c>
      <c r="C279" s="25">
        <v>1.4019999999999999E-2</v>
      </c>
      <c r="D279" s="25">
        <f t="shared" si="64"/>
        <v>1.5469999999999999E-2</v>
      </c>
      <c r="E279" s="25"/>
      <c r="F279" s="25">
        <f t="shared" si="65"/>
        <v>5.5256549999999991E-3</v>
      </c>
      <c r="G279" s="25">
        <f t="shared" si="66"/>
        <v>0.12725583464999998</v>
      </c>
      <c r="H279" s="25">
        <v>1.43E-2</v>
      </c>
      <c r="I279" s="25">
        <f t="shared" si="67"/>
        <v>1.575E-2</v>
      </c>
      <c r="J279" s="25"/>
      <c r="K279" s="25">
        <f t="shared" si="68"/>
        <v>5.3051750000000005E-3</v>
      </c>
      <c r="L279" s="25">
        <f t="shared" si="69"/>
        <v>0.12217818025000002</v>
      </c>
      <c r="M279" s="25">
        <v>4.7200000000000002E-3</v>
      </c>
      <c r="N279" s="25">
        <f t="shared" si="70"/>
        <v>6.1700000000000001E-3</v>
      </c>
      <c r="O279" s="25"/>
      <c r="P279" s="25">
        <f t="shared" si="71"/>
        <v>2.3402550000000003E-3</v>
      </c>
      <c r="Q279" s="25">
        <f t="shared" si="72"/>
        <v>5.3896072650000008E-2</v>
      </c>
      <c r="R279" s="25">
        <v>5.1200000000000004E-3</v>
      </c>
      <c r="S279" s="25">
        <f t="shared" si="73"/>
        <v>6.5700000000000003E-3</v>
      </c>
      <c r="T279" s="25"/>
      <c r="U279" s="25">
        <f t="shared" si="74"/>
        <v>1.8692550000000002E-3</v>
      </c>
      <c r="V279" s="25">
        <f t="shared" si="75"/>
        <v>4.3048942650000005E-2</v>
      </c>
      <c r="W279" s="25">
        <v>2.2069999999999999E-2</v>
      </c>
      <c r="X279" s="25">
        <f t="shared" si="76"/>
        <v>2.3519999999999999E-2</v>
      </c>
      <c r="Y279" s="25"/>
      <c r="Z279" s="25">
        <f t="shared" si="77"/>
        <v>6.6085549999999986E-3</v>
      </c>
      <c r="AA279" s="25">
        <f t="shared" si="78"/>
        <v>0.15219502164999998</v>
      </c>
      <c r="AB279" s="25">
        <v>-2.81E-3</v>
      </c>
      <c r="AC279" s="25">
        <f t="shared" si="79"/>
        <v>-1.4499999999999999E-3</v>
      </c>
    </row>
    <row r="280" spans="1:29" s="15" customFormat="1">
      <c r="A280" s="18">
        <v>528</v>
      </c>
      <c r="B280" s="25">
        <v>1E-4</v>
      </c>
      <c r="C280" s="25">
        <v>1.3939999999999999E-2</v>
      </c>
      <c r="D280" s="25">
        <f t="shared" si="64"/>
        <v>1.516E-2</v>
      </c>
      <c r="E280" s="25"/>
      <c r="F280" s="25">
        <f t="shared" si="65"/>
        <v>5.2156549999999996E-3</v>
      </c>
      <c r="G280" s="25">
        <f t="shared" si="66"/>
        <v>0.12011653465</v>
      </c>
      <c r="H280" s="25">
        <v>1.4200000000000001E-2</v>
      </c>
      <c r="I280" s="25">
        <f t="shared" si="67"/>
        <v>1.5420000000000001E-2</v>
      </c>
      <c r="J280" s="25"/>
      <c r="K280" s="25">
        <f t="shared" si="68"/>
        <v>4.9751750000000018E-3</v>
      </c>
      <c r="L280" s="25">
        <f t="shared" si="69"/>
        <v>0.11457828025000005</v>
      </c>
      <c r="M280" s="25">
        <v>4.6899999999999997E-3</v>
      </c>
      <c r="N280" s="25">
        <f t="shared" si="70"/>
        <v>5.9100000000000003E-3</v>
      </c>
      <c r="O280" s="25"/>
      <c r="P280" s="25">
        <f t="shared" si="71"/>
        <v>2.0802550000000005E-3</v>
      </c>
      <c r="Q280" s="25">
        <f t="shared" si="72"/>
        <v>4.7908272650000014E-2</v>
      </c>
      <c r="R280" s="25">
        <v>5.13E-3</v>
      </c>
      <c r="S280" s="25">
        <f t="shared" si="73"/>
        <v>6.3499999999999997E-3</v>
      </c>
      <c r="T280" s="25"/>
      <c r="U280" s="25">
        <f t="shared" si="74"/>
        <v>1.6492549999999996E-3</v>
      </c>
      <c r="V280" s="25">
        <f t="shared" si="75"/>
        <v>3.7982342649999994E-2</v>
      </c>
      <c r="W280" s="25">
        <v>2.2089999999999999E-2</v>
      </c>
      <c r="X280" s="25">
        <f t="shared" si="76"/>
        <v>2.3309999999999997E-2</v>
      </c>
      <c r="Y280" s="25"/>
      <c r="Z280" s="25">
        <f t="shared" si="77"/>
        <v>6.3985549999999967E-3</v>
      </c>
      <c r="AA280" s="25">
        <f t="shared" si="78"/>
        <v>0.14735872164999994</v>
      </c>
      <c r="AB280" s="25">
        <v>-2.5400000000000002E-3</v>
      </c>
      <c r="AC280" s="25">
        <f t="shared" si="79"/>
        <v>-1.2200000000000002E-3</v>
      </c>
    </row>
    <row r="281" spans="1:29" s="15" customFormat="1">
      <c r="A281" s="18">
        <v>529</v>
      </c>
      <c r="B281" s="25">
        <v>3.0000000000000001E-5</v>
      </c>
      <c r="C281" s="25">
        <v>1.3950000000000001E-2</v>
      </c>
      <c r="D281" s="25">
        <f t="shared" si="64"/>
        <v>1.523E-2</v>
      </c>
      <c r="E281" s="25"/>
      <c r="F281" s="25">
        <f t="shared" si="65"/>
        <v>5.2856550000000002E-3</v>
      </c>
      <c r="G281" s="25">
        <f t="shared" si="66"/>
        <v>0.12172863465000001</v>
      </c>
      <c r="H281" s="25">
        <v>1.4200000000000001E-2</v>
      </c>
      <c r="I281" s="25">
        <f t="shared" si="67"/>
        <v>1.5480000000000001E-2</v>
      </c>
      <c r="J281" s="25"/>
      <c r="K281" s="25">
        <f t="shared" si="68"/>
        <v>5.0351750000000011E-3</v>
      </c>
      <c r="L281" s="25">
        <f t="shared" si="69"/>
        <v>0.11596008025000003</v>
      </c>
      <c r="M281" s="25">
        <v>4.62E-3</v>
      </c>
      <c r="N281" s="25">
        <f t="shared" si="70"/>
        <v>5.8999999999999999E-3</v>
      </c>
      <c r="O281" s="25"/>
      <c r="P281" s="25">
        <f t="shared" si="71"/>
        <v>2.070255E-3</v>
      </c>
      <c r="Q281" s="25">
        <f t="shared" si="72"/>
        <v>4.7677972650000004E-2</v>
      </c>
      <c r="R281" s="25">
        <v>4.9500000000000004E-3</v>
      </c>
      <c r="S281" s="25">
        <f t="shared" si="73"/>
        <v>6.2300000000000003E-3</v>
      </c>
      <c r="T281" s="25"/>
      <c r="U281" s="25">
        <f t="shared" si="74"/>
        <v>1.5292550000000002E-3</v>
      </c>
      <c r="V281" s="25">
        <f t="shared" si="75"/>
        <v>3.5218742650000009E-2</v>
      </c>
      <c r="W281" s="25">
        <v>2.1909999999999999E-2</v>
      </c>
      <c r="X281" s="25">
        <f t="shared" si="76"/>
        <v>2.3189999999999999E-2</v>
      </c>
      <c r="Y281" s="25"/>
      <c r="Z281" s="25">
        <f t="shared" si="77"/>
        <v>6.2785549999999982E-3</v>
      </c>
      <c r="AA281" s="25">
        <f t="shared" si="78"/>
        <v>0.14459512164999996</v>
      </c>
      <c r="AB281" s="25">
        <v>-2.5899999999999999E-3</v>
      </c>
      <c r="AC281" s="25">
        <f t="shared" si="79"/>
        <v>-1.2799999999999999E-3</v>
      </c>
    </row>
    <row r="282" spans="1:29" s="15" customFormat="1">
      <c r="A282" s="18">
        <v>530</v>
      </c>
      <c r="B282" s="25">
        <v>1.6000000000000001E-4</v>
      </c>
      <c r="C282" s="25">
        <v>1.3849999999999999E-2</v>
      </c>
      <c r="D282" s="25">
        <f t="shared" si="64"/>
        <v>1.5125E-2</v>
      </c>
      <c r="E282" s="25"/>
      <c r="F282" s="25">
        <f t="shared" si="65"/>
        <v>5.1806549999999993E-3</v>
      </c>
      <c r="G282" s="25">
        <f t="shared" si="66"/>
        <v>0.11931048464999999</v>
      </c>
      <c r="H282" s="25">
        <v>1.4080000000000001E-2</v>
      </c>
      <c r="I282" s="25">
        <f t="shared" si="67"/>
        <v>1.5355000000000001E-2</v>
      </c>
      <c r="J282" s="25"/>
      <c r="K282" s="25">
        <f t="shared" si="68"/>
        <v>4.910175000000001E-3</v>
      </c>
      <c r="L282" s="25">
        <f t="shared" si="69"/>
        <v>0.11308133025000003</v>
      </c>
      <c r="M282" s="25">
        <v>4.5599999999999998E-3</v>
      </c>
      <c r="N282" s="25">
        <f t="shared" si="70"/>
        <v>5.8349999999999999E-3</v>
      </c>
      <c r="O282" s="25"/>
      <c r="P282" s="25">
        <f t="shared" si="71"/>
        <v>2.0052550000000001E-3</v>
      </c>
      <c r="Q282" s="25">
        <f t="shared" si="72"/>
        <v>4.618102265E-2</v>
      </c>
      <c r="R282" s="25">
        <v>4.9500000000000004E-3</v>
      </c>
      <c r="S282" s="25">
        <f t="shared" si="73"/>
        <v>6.2250000000000005E-3</v>
      </c>
      <c r="T282" s="25"/>
      <c r="U282" s="25">
        <f t="shared" si="74"/>
        <v>1.5242550000000004E-3</v>
      </c>
      <c r="V282" s="25">
        <f t="shared" si="75"/>
        <v>3.5103592650000008E-2</v>
      </c>
      <c r="W282" s="25">
        <v>2.172E-2</v>
      </c>
      <c r="X282" s="25">
        <f t="shared" si="76"/>
        <v>2.2995000000000002E-2</v>
      </c>
      <c r="Y282" s="25"/>
      <c r="Z282" s="25">
        <f t="shared" si="77"/>
        <v>6.0835550000000009E-3</v>
      </c>
      <c r="AA282" s="25">
        <f t="shared" si="78"/>
        <v>0.14010427165000003</v>
      </c>
      <c r="AB282" s="25">
        <v>-2.7100000000000002E-3</v>
      </c>
      <c r="AC282" s="25">
        <f t="shared" si="79"/>
        <v>-1.2750000000000001E-3</v>
      </c>
    </row>
    <row r="283" spans="1:29" s="15" customFormat="1">
      <c r="A283" s="18">
        <v>531</v>
      </c>
      <c r="B283" s="25">
        <v>0</v>
      </c>
      <c r="C283" s="25">
        <v>1.38E-2</v>
      </c>
      <c r="D283" s="25">
        <f t="shared" si="64"/>
        <v>1.515E-2</v>
      </c>
      <c r="E283" s="25"/>
      <c r="F283" s="25">
        <f t="shared" si="65"/>
        <v>5.205655E-3</v>
      </c>
      <c r="G283" s="25">
        <f t="shared" si="66"/>
        <v>0.11988623465000001</v>
      </c>
      <c r="H283" s="25">
        <v>1.404E-2</v>
      </c>
      <c r="I283" s="25">
        <f t="shared" si="67"/>
        <v>1.5390000000000001E-2</v>
      </c>
      <c r="J283" s="25"/>
      <c r="K283" s="25">
        <f t="shared" si="68"/>
        <v>4.9451750000000013E-3</v>
      </c>
      <c r="L283" s="25">
        <f t="shared" si="69"/>
        <v>0.11388738025000003</v>
      </c>
      <c r="M283" s="25">
        <v>4.5500000000000002E-3</v>
      </c>
      <c r="N283" s="25">
        <f t="shared" si="70"/>
        <v>5.9000000000000007E-3</v>
      </c>
      <c r="O283" s="25"/>
      <c r="P283" s="25">
        <f t="shared" si="71"/>
        <v>2.0702550000000009E-3</v>
      </c>
      <c r="Q283" s="25">
        <f t="shared" si="72"/>
        <v>4.7677972650000025E-2</v>
      </c>
      <c r="R283" s="25">
        <v>4.9199999999999999E-3</v>
      </c>
      <c r="S283" s="25">
        <f t="shared" si="73"/>
        <v>6.2699999999999995E-3</v>
      </c>
      <c r="T283" s="25"/>
      <c r="U283" s="25">
        <f t="shared" si="74"/>
        <v>1.5692549999999994E-3</v>
      </c>
      <c r="V283" s="25">
        <f t="shared" si="75"/>
        <v>3.6139942649999986E-2</v>
      </c>
      <c r="W283" s="25">
        <v>2.171E-2</v>
      </c>
      <c r="X283" s="25">
        <f t="shared" si="76"/>
        <v>2.3060000000000001E-2</v>
      </c>
      <c r="Y283" s="25"/>
      <c r="Z283" s="25">
        <f t="shared" si="77"/>
        <v>6.148555E-3</v>
      </c>
      <c r="AA283" s="25">
        <f t="shared" si="78"/>
        <v>0.14160122165</v>
      </c>
      <c r="AB283" s="25">
        <v>-2.7000000000000001E-3</v>
      </c>
      <c r="AC283" s="25">
        <f t="shared" si="79"/>
        <v>-1.3500000000000001E-3</v>
      </c>
    </row>
    <row r="284" spans="1:29" s="15" customFormat="1">
      <c r="A284" s="18">
        <v>532</v>
      </c>
      <c r="B284" s="25">
        <v>3.0000000000000001E-5</v>
      </c>
      <c r="C284" s="25">
        <v>1.372E-2</v>
      </c>
      <c r="D284" s="25">
        <f t="shared" si="64"/>
        <v>1.5075E-2</v>
      </c>
      <c r="E284" s="25"/>
      <c r="F284" s="25">
        <f t="shared" si="65"/>
        <v>5.1306549999999996E-3</v>
      </c>
      <c r="G284" s="25">
        <f t="shared" si="66"/>
        <v>0.11815898464999999</v>
      </c>
      <c r="H284" s="25">
        <v>1.393E-2</v>
      </c>
      <c r="I284" s="25">
        <f t="shared" si="67"/>
        <v>1.5285E-2</v>
      </c>
      <c r="J284" s="25"/>
      <c r="K284" s="25">
        <f t="shared" si="68"/>
        <v>4.8401750000000004E-3</v>
      </c>
      <c r="L284" s="25">
        <f t="shared" si="69"/>
        <v>0.11146923025000001</v>
      </c>
      <c r="M284" s="25">
        <v>4.4400000000000004E-3</v>
      </c>
      <c r="N284" s="25">
        <f t="shared" si="70"/>
        <v>5.7949999999999998E-3</v>
      </c>
      <c r="O284" s="25"/>
      <c r="P284" s="25">
        <f t="shared" si="71"/>
        <v>1.965255E-3</v>
      </c>
      <c r="Q284" s="25">
        <f t="shared" si="72"/>
        <v>4.5259822650000003E-2</v>
      </c>
      <c r="R284" s="25">
        <v>4.8500000000000001E-3</v>
      </c>
      <c r="S284" s="25">
        <f t="shared" si="73"/>
        <v>6.2050000000000004E-3</v>
      </c>
      <c r="T284" s="25"/>
      <c r="U284" s="25">
        <f t="shared" si="74"/>
        <v>1.5042550000000003E-3</v>
      </c>
      <c r="V284" s="25">
        <f t="shared" si="75"/>
        <v>3.464299265000001E-2</v>
      </c>
      <c r="W284" s="25">
        <v>2.171E-2</v>
      </c>
      <c r="X284" s="25">
        <f t="shared" si="76"/>
        <v>2.3064999999999999E-2</v>
      </c>
      <c r="Y284" s="25"/>
      <c r="Z284" s="25">
        <f t="shared" si="77"/>
        <v>6.1535549999999981E-3</v>
      </c>
      <c r="AA284" s="25">
        <f t="shared" si="78"/>
        <v>0.14171637164999995</v>
      </c>
      <c r="AB284" s="25">
        <v>-2.7399999999999998E-3</v>
      </c>
      <c r="AC284" s="25">
        <f t="shared" si="79"/>
        <v>-1.3549999999999999E-3</v>
      </c>
    </row>
    <row r="285" spans="1:29" s="15" customFormat="1">
      <c r="A285" s="18">
        <v>533</v>
      </c>
      <c r="B285" s="25">
        <v>0</v>
      </c>
      <c r="C285" s="25">
        <v>1.3820000000000001E-2</v>
      </c>
      <c r="D285" s="25">
        <f t="shared" si="64"/>
        <v>1.5130000000000001E-2</v>
      </c>
      <c r="E285" s="25"/>
      <c r="F285" s="25">
        <f t="shared" si="65"/>
        <v>5.1856550000000008E-3</v>
      </c>
      <c r="G285" s="25">
        <f t="shared" si="66"/>
        <v>0.11942563465000003</v>
      </c>
      <c r="H285" s="25">
        <v>1.3939999999999999E-2</v>
      </c>
      <c r="I285" s="25">
        <f t="shared" si="67"/>
        <v>1.525E-2</v>
      </c>
      <c r="J285" s="25"/>
      <c r="K285" s="25">
        <f t="shared" si="68"/>
        <v>4.8051750000000001E-3</v>
      </c>
      <c r="L285" s="25">
        <f t="shared" si="69"/>
        <v>0.11066318025000001</v>
      </c>
      <c r="M285" s="25">
        <v>4.4400000000000004E-3</v>
      </c>
      <c r="N285" s="25">
        <f t="shared" si="70"/>
        <v>5.7499999999999999E-3</v>
      </c>
      <c r="O285" s="25"/>
      <c r="P285" s="25">
        <f t="shared" si="71"/>
        <v>1.9202550000000001E-3</v>
      </c>
      <c r="Q285" s="25">
        <f t="shared" si="72"/>
        <v>4.4223472650000005E-2</v>
      </c>
      <c r="R285" s="25">
        <v>4.8700000000000002E-3</v>
      </c>
      <c r="S285" s="25">
        <f t="shared" si="73"/>
        <v>6.1799999999999997E-3</v>
      </c>
      <c r="T285" s="25"/>
      <c r="U285" s="25">
        <f t="shared" si="74"/>
        <v>1.4792549999999996E-3</v>
      </c>
      <c r="V285" s="25">
        <f t="shared" si="75"/>
        <v>3.4067242649999996E-2</v>
      </c>
      <c r="W285" s="25">
        <v>2.1669999999999998E-2</v>
      </c>
      <c r="X285" s="25">
        <f t="shared" si="76"/>
        <v>2.2979999999999997E-2</v>
      </c>
      <c r="Y285" s="25"/>
      <c r="Z285" s="25">
        <f t="shared" si="77"/>
        <v>6.0685549999999963E-3</v>
      </c>
      <c r="AA285" s="25">
        <f t="shared" si="78"/>
        <v>0.13975882164999992</v>
      </c>
      <c r="AB285" s="25">
        <v>-2.6199999999999999E-3</v>
      </c>
      <c r="AC285" s="25">
        <f t="shared" si="79"/>
        <v>-1.31E-3</v>
      </c>
    </row>
    <row r="286" spans="1:29" s="15" customFormat="1">
      <c r="A286" s="18">
        <v>534</v>
      </c>
      <c r="B286" s="25">
        <v>1.8000000000000001E-4</v>
      </c>
      <c r="C286" s="25">
        <v>1.372E-2</v>
      </c>
      <c r="D286" s="25">
        <f t="shared" si="64"/>
        <v>1.4964999999999999E-2</v>
      </c>
      <c r="E286" s="25"/>
      <c r="F286" s="25">
        <f t="shared" si="65"/>
        <v>5.0206549999999989E-3</v>
      </c>
      <c r="G286" s="25">
        <f t="shared" si="66"/>
        <v>0.11562568464999998</v>
      </c>
      <c r="H286" s="25">
        <v>1.3849999999999999E-2</v>
      </c>
      <c r="I286" s="25">
        <f t="shared" si="67"/>
        <v>1.5094999999999999E-2</v>
      </c>
      <c r="J286" s="25"/>
      <c r="K286" s="25">
        <f t="shared" si="68"/>
        <v>4.6501749999999994E-3</v>
      </c>
      <c r="L286" s="25">
        <f t="shared" si="69"/>
        <v>0.10709353025</v>
      </c>
      <c r="M286" s="25">
        <v>4.4000000000000003E-3</v>
      </c>
      <c r="N286" s="25">
        <f t="shared" si="70"/>
        <v>5.6450000000000007E-3</v>
      </c>
      <c r="O286" s="25"/>
      <c r="P286" s="25">
        <f t="shared" si="71"/>
        <v>1.8152550000000009E-3</v>
      </c>
      <c r="Q286" s="25">
        <f t="shared" si="72"/>
        <v>4.1805322650000025E-2</v>
      </c>
      <c r="R286" s="25">
        <v>4.7099999999999998E-3</v>
      </c>
      <c r="S286" s="25">
        <f t="shared" si="73"/>
        <v>5.9550000000000002E-3</v>
      </c>
      <c r="T286" s="25"/>
      <c r="U286" s="25">
        <f t="shared" si="74"/>
        <v>1.2542550000000001E-3</v>
      </c>
      <c r="V286" s="25">
        <f t="shared" si="75"/>
        <v>2.8885492650000004E-2</v>
      </c>
      <c r="W286" s="25">
        <v>2.1489999999999999E-2</v>
      </c>
      <c r="X286" s="25">
        <f t="shared" si="76"/>
        <v>2.2734999999999998E-2</v>
      </c>
      <c r="Y286" s="25"/>
      <c r="Z286" s="25">
        <f t="shared" si="77"/>
        <v>5.8235549999999976E-3</v>
      </c>
      <c r="AA286" s="25">
        <f t="shared" si="78"/>
        <v>0.13411647164999996</v>
      </c>
      <c r="AB286" s="25">
        <v>-2.6700000000000001E-3</v>
      </c>
      <c r="AC286" s="25">
        <f t="shared" si="79"/>
        <v>-1.245E-3</v>
      </c>
    </row>
    <row r="287" spans="1:29" s="15" customFormat="1">
      <c r="A287" s="18">
        <v>535</v>
      </c>
      <c r="B287" s="25">
        <v>6.8999999999999997E-5</v>
      </c>
      <c r="C287" s="25">
        <v>1.3769999999999999E-2</v>
      </c>
      <c r="D287" s="25">
        <f t="shared" si="64"/>
        <v>1.50055E-2</v>
      </c>
      <c r="E287" s="25"/>
      <c r="F287" s="25">
        <f t="shared" si="65"/>
        <v>5.0611549999999995E-3</v>
      </c>
      <c r="G287" s="25">
        <f t="shared" si="66"/>
        <v>0.11655839964999999</v>
      </c>
      <c r="H287" s="25">
        <v>1.3809999999999999E-2</v>
      </c>
      <c r="I287" s="25">
        <f t="shared" si="67"/>
        <v>1.50455E-2</v>
      </c>
      <c r="J287" s="25"/>
      <c r="K287" s="25">
        <f t="shared" si="68"/>
        <v>4.6006750000000003E-3</v>
      </c>
      <c r="L287" s="25">
        <f t="shared" si="69"/>
        <v>0.10595354525000002</v>
      </c>
      <c r="M287" s="25">
        <v>4.5199999999999997E-3</v>
      </c>
      <c r="N287" s="25">
        <f t="shared" si="70"/>
        <v>5.7555000000000002E-3</v>
      </c>
      <c r="O287" s="25"/>
      <c r="P287" s="25">
        <f t="shared" si="71"/>
        <v>1.9257550000000003E-3</v>
      </c>
      <c r="Q287" s="25">
        <f t="shared" si="72"/>
        <v>4.435013765000001E-2</v>
      </c>
      <c r="R287" s="25">
        <v>5.0000000000000001E-3</v>
      </c>
      <c r="S287" s="25">
        <f t="shared" si="73"/>
        <v>6.2354999999999997E-3</v>
      </c>
      <c r="T287" s="25"/>
      <c r="U287" s="25">
        <f t="shared" si="74"/>
        <v>1.5347549999999996E-3</v>
      </c>
      <c r="V287" s="25">
        <f t="shared" si="75"/>
        <v>3.5345407649999994E-2</v>
      </c>
      <c r="W287" s="25">
        <v>2.147E-2</v>
      </c>
      <c r="X287" s="25">
        <f t="shared" si="76"/>
        <v>2.27055E-2</v>
      </c>
      <c r="Y287" s="25"/>
      <c r="Z287" s="25">
        <f t="shared" si="77"/>
        <v>5.7940549999999993E-3</v>
      </c>
      <c r="AA287" s="25">
        <f t="shared" si="78"/>
        <v>0.13343708664999998</v>
      </c>
      <c r="AB287" s="25">
        <v>-2.5400000000000002E-3</v>
      </c>
      <c r="AC287" s="25">
        <f t="shared" si="79"/>
        <v>-1.2355000000000001E-3</v>
      </c>
    </row>
    <row r="288" spans="1:29" s="15" customFormat="1">
      <c r="A288" s="18">
        <v>536</v>
      </c>
      <c r="B288" s="25">
        <v>1.0000000000000001E-5</v>
      </c>
      <c r="C288" s="25">
        <v>1.3639999999999999E-2</v>
      </c>
      <c r="D288" s="25">
        <f t="shared" si="64"/>
        <v>1.4969999999999999E-2</v>
      </c>
      <c r="E288" s="25"/>
      <c r="F288" s="25">
        <f t="shared" si="65"/>
        <v>5.0256549999999987E-3</v>
      </c>
      <c r="G288" s="25">
        <f t="shared" si="66"/>
        <v>0.11574083464999997</v>
      </c>
      <c r="H288" s="25">
        <v>1.371E-2</v>
      </c>
      <c r="I288" s="25">
        <f t="shared" si="67"/>
        <v>1.504E-2</v>
      </c>
      <c r="J288" s="25"/>
      <c r="K288" s="25">
        <f t="shared" si="68"/>
        <v>4.595175E-3</v>
      </c>
      <c r="L288" s="25">
        <f t="shared" si="69"/>
        <v>0.10582688025</v>
      </c>
      <c r="M288" s="25">
        <v>4.5199999999999997E-3</v>
      </c>
      <c r="N288" s="25">
        <f t="shared" si="70"/>
        <v>5.8499999999999993E-3</v>
      </c>
      <c r="O288" s="25"/>
      <c r="P288" s="25">
        <f t="shared" si="71"/>
        <v>2.0202549999999994E-3</v>
      </c>
      <c r="Q288" s="25">
        <f t="shared" si="72"/>
        <v>4.6526472649999991E-2</v>
      </c>
      <c r="R288" s="25">
        <v>4.7600000000000003E-3</v>
      </c>
      <c r="S288" s="25">
        <f t="shared" si="73"/>
        <v>6.0899999999999999E-3</v>
      </c>
      <c r="T288" s="25"/>
      <c r="U288" s="25">
        <f t="shared" si="74"/>
        <v>1.3892549999999998E-3</v>
      </c>
      <c r="V288" s="25">
        <f t="shared" si="75"/>
        <v>3.1994542649999999E-2</v>
      </c>
      <c r="W288" s="25">
        <v>2.145E-2</v>
      </c>
      <c r="X288" s="25">
        <f t="shared" si="76"/>
        <v>2.2780000000000002E-2</v>
      </c>
      <c r="Y288" s="25"/>
      <c r="Z288" s="25">
        <f t="shared" si="77"/>
        <v>5.868555000000001E-3</v>
      </c>
      <c r="AA288" s="25">
        <f t="shared" si="78"/>
        <v>0.13515282165000003</v>
      </c>
      <c r="AB288" s="25">
        <v>-2.6700000000000001E-3</v>
      </c>
      <c r="AC288" s="25">
        <f t="shared" si="79"/>
        <v>-1.33E-3</v>
      </c>
    </row>
    <row r="289" spans="1:29" s="15" customFormat="1">
      <c r="A289" s="18">
        <v>537</v>
      </c>
      <c r="B289" s="25">
        <v>-1.4999999999999999E-4</v>
      </c>
      <c r="C289" s="25">
        <v>1.359E-2</v>
      </c>
      <c r="D289" s="25">
        <f t="shared" si="64"/>
        <v>1.4995E-2</v>
      </c>
      <c r="E289" s="25"/>
      <c r="F289" s="25">
        <f t="shared" si="65"/>
        <v>5.0506549999999994E-3</v>
      </c>
      <c r="G289" s="25">
        <f t="shared" si="66"/>
        <v>0.11631658464999999</v>
      </c>
      <c r="H289" s="25">
        <v>1.367E-2</v>
      </c>
      <c r="I289" s="25">
        <f t="shared" si="67"/>
        <v>1.5075E-2</v>
      </c>
      <c r="J289" s="25"/>
      <c r="K289" s="25">
        <f t="shared" si="68"/>
        <v>4.6301750000000003E-3</v>
      </c>
      <c r="L289" s="25">
        <f t="shared" si="69"/>
        <v>0.10663293025000001</v>
      </c>
      <c r="M289" s="25">
        <v>4.4200000000000003E-3</v>
      </c>
      <c r="N289" s="25">
        <f t="shared" si="70"/>
        <v>5.8250000000000003E-3</v>
      </c>
      <c r="O289" s="25"/>
      <c r="P289" s="25">
        <f t="shared" si="71"/>
        <v>1.9952550000000005E-3</v>
      </c>
      <c r="Q289" s="25">
        <f t="shared" si="72"/>
        <v>4.5950722650000012E-2</v>
      </c>
      <c r="R289" s="25">
        <v>4.8500000000000001E-3</v>
      </c>
      <c r="S289" s="25">
        <f t="shared" si="73"/>
        <v>6.2550000000000001E-3</v>
      </c>
      <c r="T289" s="25"/>
      <c r="U289" s="25">
        <f t="shared" si="74"/>
        <v>1.554255E-3</v>
      </c>
      <c r="V289" s="25">
        <f t="shared" si="75"/>
        <v>3.5794492650000002E-2</v>
      </c>
      <c r="W289" s="25">
        <v>2.1430000000000001E-2</v>
      </c>
      <c r="X289" s="25">
        <f t="shared" si="76"/>
        <v>2.2835000000000001E-2</v>
      </c>
      <c r="Y289" s="25"/>
      <c r="Z289" s="25">
        <f t="shared" si="77"/>
        <v>5.9235550000000005E-3</v>
      </c>
      <c r="AA289" s="25">
        <f t="shared" si="78"/>
        <v>0.13641947165000001</v>
      </c>
      <c r="AB289" s="25">
        <v>-2.66E-3</v>
      </c>
      <c r="AC289" s="25">
        <f t="shared" si="79"/>
        <v>-1.405E-3</v>
      </c>
    </row>
    <row r="290" spans="1:29" s="15" customFormat="1">
      <c r="A290" s="18">
        <v>538</v>
      </c>
      <c r="B290" s="25">
        <v>6.0000000000000002E-5</v>
      </c>
      <c r="C290" s="25">
        <v>1.3390000000000001E-2</v>
      </c>
      <c r="D290" s="25">
        <f t="shared" si="64"/>
        <v>1.46E-2</v>
      </c>
      <c r="E290" s="25"/>
      <c r="F290" s="25">
        <f t="shared" si="65"/>
        <v>4.6556549999999999E-3</v>
      </c>
      <c r="G290" s="25">
        <f t="shared" si="66"/>
        <v>0.10721973465</v>
      </c>
      <c r="H290" s="25">
        <v>1.3509999999999999E-2</v>
      </c>
      <c r="I290" s="25">
        <f t="shared" si="67"/>
        <v>1.4719999999999999E-2</v>
      </c>
      <c r="J290" s="25"/>
      <c r="K290" s="25">
        <f t="shared" si="68"/>
        <v>4.2751749999999991E-3</v>
      </c>
      <c r="L290" s="25">
        <f t="shared" si="69"/>
        <v>9.8457280249999987E-2</v>
      </c>
      <c r="M290" s="25">
        <v>4.1900000000000001E-3</v>
      </c>
      <c r="N290" s="25">
        <f t="shared" si="70"/>
        <v>5.4000000000000003E-3</v>
      </c>
      <c r="O290" s="25"/>
      <c r="P290" s="25">
        <f t="shared" si="71"/>
        <v>1.5702550000000004E-3</v>
      </c>
      <c r="Q290" s="25">
        <f t="shared" si="72"/>
        <v>3.6162972650000014E-2</v>
      </c>
      <c r="R290" s="25">
        <v>4.64E-3</v>
      </c>
      <c r="S290" s="25">
        <f t="shared" si="73"/>
        <v>5.8500000000000002E-3</v>
      </c>
      <c r="T290" s="25"/>
      <c r="U290" s="25">
        <f t="shared" si="74"/>
        <v>1.1492550000000001E-3</v>
      </c>
      <c r="V290" s="25">
        <f t="shared" si="75"/>
        <v>2.6467342650000003E-2</v>
      </c>
      <c r="W290" s="25">
        <v>2.1270000000000001E-2</v>
      </c>
      <c r="X290" s="25">
        <f t="shared" si="76"/>
        <v>2.248E-2</v>
      </c>
      <c r="Y290" s="25"/>
      <c r="Z290" s="25">
        <f t="shared" si="77"/>
        <v>5.5685549999999993E-3</v>
      </c>
      <c r="AA290" s="25">
        <f t="shared" si="78"/>
        <v>0.12824382164999998</v>
      </c>
      <c r="AB290" s="25">
        <v>-2.48E-3</v>
      </c>
      <c r="AC290" s="25">
        <f t="shared" si="79"/>
        <v>-1.2099999999999999E-3</v>
      </c>
    </row>
    <row r="291" spans="1:29" s="15" customFormat="1">
      <c r="A291" s="18">
        <v>539</v>
      </c>
      <c r="B291" s="25">
        <v>6.8999999999999997E-5</v>
      </c>
      <c r="C291" s="25">
        <v>1.3480000000000001E-2</v>
      </c>
      <c r="D291" s="25">
        <f t="shared" si="64"/>
        <v>1.4730500000000001E-2</v>
      </c>
      <c r="E291" s="25"/>
      <c r="F291" s="25">
        <f t="shared" si="65"/>
        <v>4.7861550000000003E-3</v>
      </c>
      <c r="G291" s="25">
        <f t="shared" si="66"/>
        <v>0.11022514965000001</v>
      </c>
      <c r="H291" s="25">
        <v>1.357E-2</v>
      </c>
      <c r="I291" s="25">
        <f t="shared" si="67"/>
        <v>1.48205E-2</v>
      </c>
      <c r="J291" s="25"/>
      <c r="K291" s="25">
        <f t="shared" si="68"/>
        <v>4.3756750000000007E-3</v>
      </c>
      <c r="L291" s="25">
        <f t="shared" si="69"/>
        <v>0.10077179525000002</v>
      </c>
      <c r="M291" s="25">
        <v>4.3400000000000001E-3</v>
      </c>
      <c r="N291" s="25">
        <f t="shared" si="70"/>
        <v>5.5905E-3</v>
      </c>
      <c r="O291" s="25"/>
      <c r="P291" s="25">
        <f t="shared" si="71"/>
        <v>1.7607550000000001E-3</v>
      </c>
      <c r="Q291" s="25">
        <f t="shared" si="72"/>
        <v>4.0550187650000007E-2</v>
      </c>
      <c r="R291" s="25">
        <v>4.8700000000000002E-3</v>
      </c>
      <c r="S291" s="25">
        <f t="shared" si="73"/>
        <v>6.1205000000000001E-3</v>
      </c>
      <c r="T291" s="25"/>
      <c r="U291" s="25">
        <f t="shared" si="74"/>
        <v>1.419755E-3</v>
      </c>
      <c r="V291" s="25">
        <f t="shared" si="75"/>
        <v>3.2696957650000004E-2</v>
      </c>
      <c r="W291" s="25">
        <v>2.1389999999999999E-2</v>
      </c>
      <c r="X291" s="25">
        <f t="shared" si="76"/>
        <v>2.2640500000000001E-2</v>
      </c>
      <c r="Y291" s="25"/>
      <c r="Z291" s="25">
        <f t="shared" si="77"/>
        <v>5.7290550000000003E-3</v>
      </c>
      <c r="AA291" s="25">
        <f t="shared" si="78"/>
        <v>0.13194013665000001</v>
      </c>
      <c r="AB291" s="25">
        <v>-2.5699999999999998E-3</v>
      </c>
      <c r="AC291" s="25">
        <f t="shared" si="79"/>
        <v>-1.2504999999999999E-3</v>
      </c>
    </row>
    <row r="292" spans="1:29" s="15" customFormat="1">
      <c r="A292" s="18">
        <v>540</v>
      </c>
      <c r="B292" s="25">
        <v>1.7000000000000001E-4</v>
      </c>
      <c r="C292" s="25">
        <v>1.337E-2</v>
      </c>
      <c r="D292" s="25">
        <f t="shared" si="64"/>
        <v>1.453E-2</v>
      </c>
      <c r="E292" s="25"/>
      <c r="F292" s="25">
        <f t="shared" si="65"/>
        <v>4.5856549999999992E-3</v>
      </c>
      <c r="G292" s="25">
        <f t="shared" si="66"/>
        <v>0.10560763464999999</v>
      </c>
      <c r="H292" s="25">
        <v>1.3339999999999999E-2</v>
      </c>
      <c r="I292" s="25">
        <f t="shared" si="67"/>
        <v>1.4499999999999999E-2</v>
      </c>
      <c r="J292" s="25"/>
      <c r="K292" s="25">
        <f t="shared" si="68"/>
        <v>4.0551749999999994E-3</v>
      </c>
      <c r="L292" s="25">
        <f t="shared" si="69"/>
        <v>9.3390680249999997E-2</v>
      </c>
      <c r="M292" s="25">
        <v>4.2900000000000004E-3</v>
      </c>
      <c r="N292" s="25">
        <f t="shared" si="70"/>
        <v>5.45E-3</v>
      </c>
      <c r="O292" s="25"/>
      <c r="P292" s="25">
        <f t="shared" si="71"/>
        <v>1.6202550000000001E-3</v>
      </c>
      <c r="Q292" s="25">
        <f t="shared" si="72"/>
        <v>3.7314472650000007E-2</v>
      </c>
      <c r="R292" s="25">
        <v>4.5999999999999999E-3</v>
      </c>
      <c r="S292" s="25">
        <f t="shared" si="73"/>
        <v>5.7599999999999995E-3</v>
      </c>
      <c r="T292" s="25"/>
      <c r="U292" s="25">
        <f t="shared" si="74"/>
        <v>1.0592549999999994E-3</v>
      </c>
      <c r="V292" s="25">
        <f t="shared" si="75"/>
        <v>2.4394642649999989E-2</v>
      </c>
      <c r="W292" s="25">
        <v>2.103E-2</v>
      </c>
      <c r="X292" s="25">
        <f t="shared" si="76"/>
        <v>2.2190000000000001E-2</v>
      </c>
      <c r="Y292" s="25"/>
      <c r="Z292" s="25">
        <f t="shared" si="77"/>
        <v>5.2785550000000007E-3</v>
      </c>
      <c r="AA292" s="25">
        <f t="shared" si="78"/>
        <v>0.12156512165000002</v>
      </c>
      <c r="AB292" s="25">
        <v>-2.49E-3</v>
      </c>
      <c r="AC292" s="25">
        <f t="shared" si="79"/>
        <v>-1.16E-3</v>
      </c>
    </row>
    <row r="293" spans="1:29" s="15" customFormat="1">
      <c r="A293" s="18">
        <v>541</v>
      </c>
      <c r="B293" s="25">
        <v>1E-4</v>
      </c>
      <c r="C293" s="25">
        <v>1.333E-2</v>
      </c>
      <c r="D293" s="25">
        <f t="shared" si="64"/>
        <v>1.4585000000000001E-2</v>
      </c>
      <c r="E293" s="25"/>
      <c r="F293" s="25">
        <f t="shared" si="65"/>
        <v>4.6406550000000005E-3</v>
      </c>
      <c r="G293" s="25">
        <f t="shared" si="66"/>
        <v>0.10687428465000001</v>
      </c>
      <c r="H293" s="25">
        <v>1.3310000000000001E-2</v>
      </c>
      <c r="I293" s="25">
        <f t="shared" si="67"/>
        <v>1.4565000000000002E-2</v>
      </c>
      <c r="J293" s="25"/>
      <c r="K293" s="25">
        <f t="shared" si="68"/>
        <v>4.120175000000002E-3</v>
      </c>
      <c r="L293" s="25">
        <f t="shared" si="69"/>
        <v>9.4887630250000049E-2</v>
      </c>
      <c r="M293" s="25">
        <v>4.28E-3</v>
      </c>
      <c r="N293" s="25">
        <f t="shared" si="70"/>
        <v>5.535E-3</v>
      </c>
      <c r="O293" s="25"/>
      <c r="P293" s="25">
        <f t="shared" si="71"/>
        <v>1.7052550000000001E-3</v>
      </c>
      <c r="Q293" s="25">
        <f t="shared" si="72"/>
        <v>3.9272022650000002E-2</v>
      </c>
      <c r="R293" s="25">
        <v>4.7499999999999999E-3</v>
      </c>
      <c r="S293" s="25">
        <f t="shared" si="73"/>
        <v>6.0049999999999999E-3</v>
      </c>
      <c r="T293" s="25"/>
      <c r="U293" s="25">
        <f t="shared" si="74"/>
        <v>1.3042549999999998E-3</v>
      </c>
      <c r="V293" s="25">
        <f t="shared" si="75"/>
        <v>3.0036992649999997E-2</v>
      </c>
      <c r="W293" s="25">
        <v>2.1180000000000001E-2</v>
      </c>
      <c r="X293" s="25">
        <f t="shared" si="76"/>
        <v>2.2435E-2</v>
      </c>
      <c r="Y293" s="25"/>
      <c r="Z293" s="25">
        <f t="shared" si="77"/>
        <v>5.5235549999999994E-3</v>
      </c>
      <c r="AA293" s="25">
        <f t="shared" si="78"/>
        <v>0.12720747164999999</v>
      </c>
      <c r="AB293" s="25">
        <v>-2.6099999999999999E-3</v>
      </c>
      <c r="AC293" s="25">
        <f t="shared" si="79"/>
        <v>-1.255E-3</v>
      </c>
    </row>
    <row r="294" spans="1:29" s="15" customFormat="1">
      <c r="A294" s="18">
        <v>542</v>
      </c>
      <c r="B294" s="25">
        <v>-6.0000000000000002E-5</v>
      </c>
      <c r="C294" s="25">
        <v>1.3310000000000001E-2</v>
      </c>
      <c r="D294" s="25">
        <f t="shared" si="64"/>
        <v>1.4725E-2</v>
      </c>
      <c r="E294" s="25"/>
      <c r="F294" s="25">
        <f t="shared" si="65"/>
        <v>4.780655E-3</v>
      </c>
      <c r="G294" s="25">
        <f t="shared" si="66"/>
        <v>0.11009848465000001</v>
      </c>
      <c r="H294" s="25">
        <v>1.34E-2</v>
      </c>
      <c r="I294" s="25">
        <f t="shared" si="67"/>
        <v>1.4815E-2</v>
      </c>
      <c r="J294" s="25"/>
      <c r="K294" s="25">
        <f t="shared" si="68"/>
        <v>4.3701750000000004E-3</v>
      </c>
      <c r="L294" s="25">
        <f t="shared" si="69"/>
        <v>0.10064513025000002</v>
      </c>
      <c r="M294" s="25">
        <v>4.28E-3</v>
      </c>
      <c r="N294" s="25">
        <f t="shared" si="70"/>
        <v>5.6950000000000004E-3</v>
      </c>
      <c r="O294" s="25"/>
      <c r="P294" s="25">
        <f t="shared" si="71"/>
        <v>1.8652550000000006E-3</v>
      </c>
      <c r="Q294" s="25">
        <f t="shared" si="72"/>
        <v>4.2956822650000018E-2</v>
      </c>
      <c r="R294" s="25">
        <v>4.62E-3</v>
      </c>
      <c r="S294" s="25">
        <f t="shared" si="73"/>
        <v>6.0350000000000004E-3</v>
      </c>
      <c r="T294" s="25"/>
      <c r="U294" s="25">
        <f t="shared" si="74"/>
        <v>1.3342550000000003E-3</v>
      </c>
      <c r="V294" s="25">
        <f t="shared" si="75"/>
        <v>3.0727892650000008E-2</v>
      </c>
      <c r="W294" s="25">
        <v>2.1139999999999999E-2</v>
      </c>
      <c r="X294" s="25">
        <f t="shared" si="76"/>
        <v>2.2554999999999999E-2</v>
      </c>
      <c r="Y294" s="25"/>
      <c r="Z294" s="25">
        <f t="shared" si="77"/>
        <v>5.643554999999998E-3</v>
      </c>
      <c r="AA294" s="25">
        <f t="shared" si="78"/>
        <v>0.12997107164999996</v>
      </c>
      <c r="AB294" s="25">
        <v>-2.7699999999999999E-3</v>
      </c>
      <c r="AC294" s="25">
        <f t="shared" si="79"/>
        <v>-1.415E-3</v>
      </c>
    </row>
    <row r="295" spans="1:29" s="15" customFormat="1">
      <c r="A295" s="18">
        <v>543</v>
      </c>
      <c r="B295" s="25">
        <v>1E-4</v>
      </c>
      <c r="C295" s="25">
        <v>1.325E-2</v>
      </c>
      <c r="D295" s="25">
        <f t="shared" si="64"/>
        <v>1.4499999999999999E-2</v>
      </c>
      <c r="E295" s="25"/>
      <c r="F295" s="25">
        <f t="shared" si="65"/>
        <v>4.5556549999999987E-3</v>
      </c>
      <c r="G295" s="25">
        <f t="shared" si="66"/>
        <v>0.10491673464999998</v>
      </c>
      <c r="H295" s="25">
        <v>1.329E-2</v>
      </c>
      <c r="I295" s="25">
        <f t="shared" si="67"/>
        <v>1.4539999999999999E-2</v>
      </c>
      <c r="J295" s="25"/>
      <c r="K295" s="25">
        <f t="shared" si="68"/>
        <v>4.0951749999999995E-3</v>
      </c>
      <c r="L295" s="25">
        <f t="shared" si="69"/>
        <v>9.4311880249999994E-2</v>
      </c>
      <c r="M295" s="25">
        <v>4.2199999999999998E-3</v>
      </c>
      <c r="N295" s="25">
        <f t="shared" si="70"/>
        <v>5.47E-3</v>
      </c>
      <c r="O295" s="25"/>
      <c r="P295" s="25">
        <f t="shared" si="71"/>
        <v>1.6402550000000002E-3</v>
      </c>
      <c r="Q295" s="25">
        <f t="shared" si="72"/>
        <v>3.7775072650000005E-2</v>
      </c>
      <c r="R295" s="25">
        <v>4.6499999999999996E-3</v>
      </c>
      <c r="S295" s="25">
        <f t="shared" si="73"/>
        <v>5.8999999999999999E-3</v>
      </c>
      <c r="T295" s="25"/>
      <c r="U295" s="25">
        <f t="shared" si="74"/>
        <v>1.1992549999999998E-3</v>
      </c>
      <c r="V295" s="25">
        <f t="shared" si="75"/>
        <v>2.7618842649999996E-2</v>
      </c>
      <c r="W295" s="25">
        <v>2.0990000000000002E-2</v>
      </c>
      <c r="X295" s="25">
        <f t="shared" si="76"/>
        <v>2.2240000000000003E-2</v>
      </c>
      <c r="Y295" s="25"/>
      <c r="Z295" s="25">
        <f t="shared" si="77"/>
        <v>5.3285550000000022E-3</v>
      </c>
      <c r="AA295" s="25">
        <f t="shared" si="78"/>
        <v>0.12271662165000005</v>
      </c>
      <c r="AB295" s="25">
        <v>-2.5999999999999999E-3</v>
      </c>
      <c r="AC295" s="25">
        <f t="shared" si="79"/>
        <v>-1.25E-3</v>
      </c>
    </row>
    <row r="296" spans="1:29" s="15" customFormat="1">
      <c r="A296" s="18">
        <v>544</v>
      </c>
      <c r="B296" s="25">
        <v>8.0000000000000007E-5</v>
      </c>
      <c r="C296" s="25">
        <v>1.32E-2</v>
      </c>
      <c r="D296" s="25">
        <f t="shared" si="64"/>
        <v>1.4485E-2</v>
      </c>
      <c r="E296" s="25"/>
      <c r="F296" s="25">
        <f t="shared" si="65"/>
        <v>4.5406549999999993E-3</v>
      </c>
      <c r="G296" s="25">
        <f t="shared" si="66"/>
        <v>0.10457128464999998</v>
      </c>
      <c r="H296" s="25">
        <v>1.32E-2</v>
      </c>
      <c r="I296" s="25">
        <f t="shared" si="67"/>
        <v>1.4485E-2</v>
      </c>
      <c r="J296" s="25"/>
      <c r="K296" s="25">
        <f t="shared" si="68"/>
        <v>4.040175E-3</v>
      </c>
      <c r="L296" s="25">
        <f t="shared" si="69"/>
        <v>9.3045230249999999E-2</v>
      </c>
      <c r="M296" s="25">
        <v>4.2500000000000003E-3</v>
      </c>
      <c r="N296" s="25">
        <f t="shared" si="70"/>
        <v>5.535E-3</v>
      </c>
      <c r="O296" s="25"/>
      <c r="P296" s="25">
        <f t="shared" si="71"/>
        <v>1.7052550000000001E-3</v>
      </c>
      <c r="Q296" s="25">
        <f t="shared" si="72"/>
        <v>3.9272022650000002E-2</v>
      </c>
      <c r="R296" s="25">
        <v>4.5799999999999999E-3</v>
      </c>
      <c r="S296" s="25">
        <f t="shared" si="73"/>
        <v>5.8649999999999996E-3</v>
      </c>
      <c r="T296" s="25"/>
      <c r="U296" s="25">
        <f t="shared" si="74"/>
        <v>1.1642549999999995E-3</v>
      </c>
      <c r="V296" s="25">
        <f t="shared" si="75"/>
        <v>2.681279264999999E-2</v>
      </c>
      <c r="W296" s="25">
        <v>2.0930000000000001E-2</v>
      </c>
      <c r="X296" s="25">
        <f t="shared" si="76"/>
        <v>2.2215000000000002E-2</v>
      </c>
      <c r="Y296" s="25"/>
      <c r="Z296" s="25">
        <f t="shared" si="77"/>
        <v>5.3035550000000015E-3</v>
      </c>
      <c r="AA296" s="25">
        <f t="shared" si="78"/>
        <v>0.12214087165000004</v>
      </c>
      <c r="AB296" s="25">
        <v>-2.65E-3</v>
      </c>
      <c r="AC296" s="25">
        <f t="shared" si="79"/>
        <v>-1.2849999999999999E-3</v>
      </c>
    </row>
    <row r="297" spans="1:29" s="15" customFormat="1">
      <c r="A297" s="18">
        <v>545</v>
      </c>
      <c r="B297" s="25">
        <v>5.0000000000000002E-5</v>
      </c>
      <c r="C297" s="25">
        <v>1.304E-2</v>
      </c>
      <c r="D297" s="25">
        <f t="shared" si="64"/>
        <v>1.426E-2</v>
      </c>
      <c r="E297" s="25"/>
      <c r="F297" s="25">
        <f t="shared" si="65"/>
        <v>4.3156549999999998E-3</v>
      </c>
      <c r="G297" s="25">
        <f t="shared" si="66"/>
        <v>9.938953465E-2</v>
      </c>
      <c r="H297" s="25">
        <v>1.3010000000000001E-2</v>
      </c>
      <c r="I297" s="25">
        <f t="shared" si="67"/>
        <v>1.4230000000000001E-2</v>
      </c>
      <c r="J297" s="25"/>
      <c r="K297" s="25">
        <f t="shared" si="68"/>
        <v>3.7851750000000017E-3</v>
      </c>
      <c r="L297" s="25">
        <f t="shared" si="69"/>
        <v>8.7172580250000048E-2</v>
      </c>
      <c r="M297" s="25">
        <v>4.1200000000000004E-3</v>
      </c>
      <c r="N297" s="25">
        <f t="shared" si="70"/>
        <v>5.3400000000000001E-3</v>
      </c>
      <c r="O297" s="25"/>
      <c r="P297" s="25">
        <f t="shared" si="71"/>
        <v>1.5102550000000003E-3</v>
      </c>
      <c r="Q297" s="25">
        <f t="shared" si="72"/>
        <v>3.4781172650000011E-2</v>
      </c>
      <c r="R297" s="25">
        <v>4.5300000000000002E-3</v>
      </c>
      <c r="S297" s="25">
        <f t="shared" si="73"/>
        <v>5.7499999999999999E-3</v>
      </c>
      <c r="T297" s="25"/>
      <c r="U297" s="25">
        <f t="shared" si="74"/>
        <v>1.0492549999999998E-3</v>
      </c>
      <c r="V297" s="25">
        <f t="shared" si="75"/>
        <v>2.4164342649999997E-2</v>
      </c>
      <c r="W297" s="25">
        <v>2.0899999999999998E-2</v>
      </c>
      <c r="X297" s="25">
        <f t="shared" si="76"/>
        <v>2.2119999999999997E-2</v>
      </c>
      <c r="Y297" s="25"/>
      <c r="Z297" s="25">
        <f t="shared" si="77"/>
        <v>5.2085549999999967E-3</v>
      </c>
      <c r="AA297" s="25">
        <f t="shared" si="78"/>
        <v>0.11995302164999994</v>
      </c>
      <c r="AB297" s="25">
        <v>-2.49E-3</v>
      </c>
      <c r="AC297" s="25">
        <f t="shared" si="79"/>
        <v>-1.2199999999999999E-3</v>
      </c>
    </row>
    <row r="298" spans="1:29" s="15" customFormat="1">
      <c r="A298" s="18">
        <v>546</v>
      </c>
      <c r="B298" s="25">
        <v>1.9000000000000001E-4</v>
      </c>
      <c r="C298" s="25">
        <v>1.315E-2</v>
      </c>
      <c r="D298" s="25">
        <f t="shared" si="64"/>
        <v>1.4405000000000001E-2</v>
      </c>
      <c r="E298" s="25"/>
      <c r="F298" s="25">
        <f t="shared" si="65"/>
        <v>4.4606550000000009E-3</v>
      </c>
      <c r="G298" s="25">
        <f t="shared" si="66"/>
        <v>0.10272888465000002</v>
      </c>
      <c r="H298" s="25">
        <v>1.3089999999999999E-2</v>
      </c>
      <c r="I298" s="25">
        <f t="shared" si="67"/>
        <v>1.4345E-2</v>
      </c>
      <c r="J298" s="25"/>
      <c r="K298" s="25">
        <f t="shared" si="68"/>
        <v>3.9001750000000005E-3</v>
      </c>
      <c r="L298" s="25">
        <f t="shared" si="69"/>
        <v>8.9821030250000017E-2</v>
      </c>
      <c r="M298" s="25">
        <v>4.1999999999999997E-3</v>
      </c>
      <c r="N298" s="25">
        <f t="shared" si="70"/>
        <v>5.4549999999999998E-3</v>
      </c>
      <c r="O298" s="25"/>
      <c r="P298" s="25">
        <f t="shared" si="71"/>
        <v>1.6252549999999999E-3</v>
      </c>
      <c r="Q298" s="25">
        <f t="shared" si="72"/>
        <v>3.7429622650000001E-2</v>
      </c>
      <c r="R298" s="25">
        <v>4.5799999999999999E-3</v>
      </c>
      <c r="S298" s="25">
        <f t="shared" si="73"/>
        <v>5.8349999999999999E-3</v>
      </c>
      <c r="T298" s="25"/>
      <c r="U298" s="25">
        <f t="shared" si="74"/>
        <v>1.1342549999999998E-3</v>
      </c>
      <c r="V298" s="25">
        <f t="shared" si="75"/>
        <v>2.6121892649999996E-2</v>
      </c>
      <c r="W298" s="25">
        <v>2.0889999999999999E-2</v>
      </c>
      <c r="X298" s="25">
        <f t="shared" si="76"/>
        <v>2.2144999999999998E-2</v>
      </c>
      <c r="Y298" s="25"/>
      <c r="Z298" s="25">
        <f t="shared" si="77"/>
        <v>5.2335549999999974E-3</v>
      </c>
      <c r="AA298" s="25">
        <f t="shared" si="78"/>
        <v>0.12052877164999995</v>
      </c>
      <c r="AB298" s="25">
        <v>-2.7000000000000001E-3</v>
      </c>
      <c r="AC298" s="25">
        <f t="shared" si="79"/>
        <v>-1.255E-3</v>
      </c>
    </row>
    <row r="299" spans="1:29" s="15" customFormat="1">
      <c r="A299" s="18">
        <v>547</v>
      </c>
      <c r="B299" s="25">
        <v>2.0000000000000002E-5</v>
      </c>
      <c r="C299" s="25">
        <v>1.319E-2</v>
      </c>
      <c r="D299" s="25">
        <f t="shared" si="64"/>
        <v>1.4530000000000001E-2</v>
      </c>
      <c r="E299" s="25"/>
      <c r="F299" s="25">
        <f t="shared" si="65"/>
        <v>4.585655000000001E-3</v>
      </c>
      <c r="G299" s="25">
        <f t="shared" si="66"/>
        <v>0.10560763465000003</v>
      </c>
      <c r="H299" s="25">
        <v>1.311E-2</v>
      </c>
      <c r="I299" s="25">
        <f t="shared" si="67"/>
        <v>1.4450000000000001E-2</v>
      </c>
      <c r="J299" s="25"/>
      <c r="K299" s="25">
        <f t="shared" si="68"/>
        <v>4.0051750000000014E-3</v>
      </c>
      <c r="L299" s="25">
        <f t="shared" si="69"/>
        <v>9.2239180250000039E-2</v>
      </c>
      <c r="M299" s="25">
        <v>4.2100000000000002E-3</v>
      </c>
      <c r="N299" s="25">
        <f t="shared" si="70"/>
        <v>5.5500000000000002E-3</v>
      </c>
      <c r="O299" s="25"/>
      <c r="P299" s="25">
        <f t="shared" si="71"/>
        <v>1.7202550000000004E-3</v>
      </c>
      <c r="Q299" s="25">
        <f t="shared" si="72"/>
        <v>3.9617472650000013E-2</v>
      </c>
      <c r="R299" s="25">
        <v>4.6600000000000001E-3</v>
      </c>
      <c r="S299" s="25">
        <f t="shared" si="73"/>
        <v>6.0000000000000001E-3</v>
      </c>
      <c r="T299" s="25"/>
      <c r="U299" s="25">
        <f t="shared" si="74"/>
        <v>1.299255E-3</v>
      </c>
      <c r="V299" s="25">
        <f t="shared" si="75"/>
        <v>2.9921842650000002E-2</v>
      </c>
      <c r="W299" s="25">
        <v>2.0920000000000001E-2</v>
      </c>
      <c r="X299" s="25">
        <f t="shared" si="76"/>
        <v>2.2260000000000002E-2</v>
      </c>
      <c r="Y299" s="25"/>
      <c r="Z299" s="25">
        <f t="shared" si="77"/>
        <v>5.3485550000000014E-3</v>
      </c>
      <c r="AA299" s="25">
        <f t="shared" si="78"/>
        <v>0.12317722165000004</v>
      </c>
      <c r="AB299" s="25">
        <v>-2.7000000000000001E-3</v>
      </c>
      <c r="AC299" s="25">
        <f t="shared" si="79"/>
        <v>-1.34E-3</v>
      </c>
    </row>
    <row r="300" spans="1:29" s="15" customFormat="1">
      <c r="A300" s="18">
        <v>548</v>
      </c>
      <c r="B300" s="25">
        <v>1.8000000000000001E-4</v>
      </c>
      <c r="C300" s="25">
        <v>1.306E-2</v>
      </c>
      <c r="D300" s="25">
        <f t="shared" si="64"/>
        <v>1.4195000000000001E-2</v>
      </c>
      <c r="E300" s="25"/>
      <c r="F300" s="25">
        <f t="shared" si="65"/>
        <v>4.2506550000000008E-3</v>
      </c>
      <c r="G300" s="25">
        <f t="shared" si="66"/>
        <v>9.7892584650000017E-2</v>
      </c>
      <c r="H300" s="25">
        <v>1.302E-2</v>
      </c>
      <c r="I300" s="25">
        <f t="shared" si="67"/>
        <v>1.4155000000000001E-2</v>
      </c>
      <c r="J300" s="25"/>
      <c r="K300" s="25">
        <f t="shared" si="68"/>
        <v>3.7101750000000013E-3</v>
      </c>
      <c r="L300" s="25">
        <f t="shared" si="69"/>
        <v>8.5445330250000034E-2</v>
      </c>
      <c r="M300" s="25">
        <v>4.1399999999999996E-3</v>
      </c>
      <c r="N300" s="25">
        <f t="shared" si="70"/>
        <v>5.2749999999999993E-3</v>
      </c>
      <c r="O300" s="25"/>
      <c r="P300" s="25">
        <f t="shared" si="71"/>
        <v>1.4452549999999995E-3</v>
      </c>
      <c r="Q300" s="25">
        <f t="shared" si="72"/>
        <v>3.3284222649999987E-2</v>
      </c>
      <c r="R300" s="25">
        <v>4.5900000000000003E-3</v>
      </c>
      <c r="S300" s="25">
        <f t="shared" si="73"/>
        <v>5.7250000000000001E-3</v>
      </c>
      <c r="T300" s="25"/>
      <c r="U300" s="25">
        <f t="shared" si="74"/>
        <v>1.024255E-3</v>
      </c>
      <c r="V300" s="25">
        <f t="shared" si="75"/>
        <v>2.358859265E-2</v>
      </c>
      <c r="W300" s="25">
        <v>2.0789999999999999E-2</v>
      </c>
      <c r="X300" s="25">
        <f t="shared" si="76"/>
        <v>2.1925E-2</v>
      </c>
      <c r="Y300" s="25"/>
      <c r="Z300" s="25">
        <f t="shared" si="77"/>
        <v>5.0135549999999994E-3</v>
      </c>
      <c r="AA300" s="25">
        <f t="shared" si="78"/>
        <v>0.11546217164999999</v>
      </c>
      <c r="AB300" s="25">
        <v>-2.4499999999999999E-3</v>
      </c>
      <c r="AC300" s="25">
        <f t="shared" si="79"/>
        <v>-1.1349999999999999E-3</v>
      </c>
    </row>
    <row r="301" spans="1:29" s="15" customFormat="1">
      <c r="A301" s="18">
        <v>549</v>
      </c>
      <c r="B301" s="25">
        <v>1.6000000000000001E-4</v>
      </c>
      <c r="C301" s="25">
        <v>1.306E-2</v>
      </c>
      <c r="D301" s="25">
        <f t="shared" si="64"/>
        <v>1.427E-2</v>
      </c>
      <c r="E301" s="25"/>
      <c r="F301" s="25">
        <f t="shared" si="65"/>
        <v>4.3256549999999994E-3</v>
      </c>
      <c r="G301" s="25">
        <f t="shared" si="66"/>
        <v>9.9619834649999989E-2</v>
      </c>
      <c r="H301" s="25">
        <v>1.303E-2</v>
      </c>
      <c r="I301" s="25">
        <f t="shared" si="67"/>
        <v>1.4239999999999999E-2</v>
      </c>
      <c r="J301" s="25"/>
      <c r="K301" s="25">
        <f t="shared" si="68"/>
        <v>3.7951749999999996E-3</v>
      </c>
      <c r="L301" s="25">
        <f t="shared" si="69"/>
        <v>8.7402880249999995E-2</v>
      </c>
      <c r="M301" s="25">
        <v>4.13E-3</v>
      </c>
      <c r="N301" s="25">
        <f t="shared" si="70"/>
        <v>5.3400000000000001E-3</v>
      </c>
      <c r="O301" s="25"/>
      <c r="P301" s="25">
        <f t="shared" si="71"/>
        <v>1.5102550000000003E-3</v>
      </c>
      <c r="Q301" s="25">
        <f t="shared" si="72"/>
        <v>3.4781172650000011E-2</v>
      </c>
      <c r="R301" s="25">
        <v>4.5399999999999998E-3</v>
      </c>
      <c r="S301" s="25">
        <f t="shared" si="73"/>
        <v>5.7499999999999999E-3</v>
      </c>
      <c r="T301" s="25"/>
      <c r="U301" s="25">
        <f t="shared" si="74"/>
        <v>1.0492549999999998E-3</v>
      </c>
      <c r="V301" s="25">
        <f t="shared" si="75"/>
        <v>2.4164342649999997E-2</v>
      </c>
      <c r="W301" s="25">
        <v>2.0740000000000001E-2</v>
      </c>
      <c r="X301" s="25">
        <f t="shared" si="76"/>
        <v>2.1950000000000001E-2</v>
      </c>
      <c r="Y301" s="25"/>
      <c r="Z301" s="25">
        <f t="shared" si="77"/>
        <v>5.0385550000000001E-3</v>
      </c>
      <c r="AA301" s="25">
        <f t="shared" si="78"/>
        <v>0.11603792165000001</v>
      </c>
      <c r="AB301" s="25">
        <v>-2.5799999999999998E-3</v>
      </c>
      <c r="AC301" s="25">
        <f t="shared" si="79"/>
        <v>-1.2099999999999999E-3</v>
      </c>
    </row>
    <row r="302" spans="1:29" s="15" customFormat="1">
      <c r="A302" s="18">
        <v>550</v>
      </c>
      <c r="B302" s="25">
        <v>-2.0000000000000002E-5</v>
      </c>
      <c r="C302" s="25">
        <v>1.295E-2</v>
      </c>
      <c r="D302" s="25">
        <f t="shared" si="64"/>
        <v>1.4265E-2</v>
      </c>
      <c r="E302" s="25"/>
      <c r="F302" s="25">
        <f t="shared" si="65"/>
        <v>4.3206549999999996E-3</v>
      </c>
      <c r="G302" s="25">
        <f t="shared" si="66"/>
        <v>9.9504684649999994E-2</v>
      </c>
      <c r="H302" s="25">
        <v>1.29E-2</v>
      </c>
      <c r="I302" s="25">
        <f t="shared" si="67"/>
        <v>1.4215E-2</v>
      </c>
      <c r="J302" s="25"/>
      <c r="K302" s="25">
        <f t="shared" si="68"/>
        <v>3.7701750000000006E-3</v>
      </c>
      <c r="L302" s="25">
        <f t="shared" si="69"/>
        <v>8.6827130250000023E-2</v>
      </c>
      <c r="M302" s="25">
        <v>3.9899999999999996E-3</v>
      </c>
      <c r="N302" s="25">
        <f t="shared" si="70"/>
        <v>5.3049999999999998E-3</v>
      </c>
      <c r="O302" s="25"/>
      <c r="P302" s="25">
        <f t="shared" si="71"/>
        <v>1.475255E-3</v>
      </c>
      <c r="Q302" s="25">
        <f t="shared" si="72"/>
        <v>3.3975122650000002E-2</v>
      </c>
      <c r="R302" s="25">
        <v>4.3899999999999998E-3</v>
      </c>
      <c r="S302" s="25">
        <f t="shared" si="73"/>
        <v>5.705E-3</v>
      </c>
      <c r="T302" s="25"/>
      <c r="U302" s="25">
        <f t="shared" si="74"/>
        <v>1.0042549999999999E-3</v>
      </c>
      <c r="V302" s="25">
        <f t="shared" si="75"/>
        <v>2.3127992649999998E-2</v>
      </c>
      <c r="W302" s="25">
        <v>2.0709999999999999E-2</v>
      </c>
      <c r="X302" s="25">
        <f t="shared" si="76"/>
        <v>2.2024999999999999E-2</v>
      </c>
      <c r="Y302" s="25"/>
      <c r="Z302" s="25">
        <f t="shared" si="77"/>
        <v>5.1135549999999988E-3</v>
      </c>
      <c r="AA302" s="25">
        <f t="shared" si="78"/>
        <v>0.11776517164999997</v>
      </c>
      <c r="AB302" s="25">
        <v>-2.6099999999999999E-3</v>
      </c>
      <c r="AC302" s="25">
        <f t="shared" si="79"/>
        <v>-1.315E-3</v>
      </c>
    </row>
    <row r="303" spans="1:29" s="15" customFormat="1">
      <c r="A303" s="18">
        <v>551</v>
      </c>
      <c r="B303" s="25">
        <v>8.0000000000000007E-5</v>
      </c>
      <c r="C303" s="25">
        <v>1.291E-2</v>
      </c>
      <c r="D303" s="25">
        <f t="shared" si="64"/>
        <v>1.4169999999999999E-2</v>
      </c>
      <c r="E303" s="25"/>
      <c r="F303" s="25">
        <f t="shared" si="65"/>
        <v>4.2256549999999983E-3</v>
      </c>
      <c r="G303" s="25">
        <f t="shared" si="66"/>
        <v>9.7316834649999961E-2</v>
      </c>
      <c r="H303" s="25">
        <v>1.286E-2</v>
      </c>
      <c r="I303" s="25">
        <f t="shared" si="67"/>
        <v>1.4120000000000001E-2</v>
      </c>
      <c r="J303" s="25"/>
      <c r="K303" s="25">
        <f t="shared" si="68"/>
        <v>3.675175000000001E-3</v>
      </c>
      <c r="L303" s="25">
        <f t="shared" si="69"/>
        <v>8.4639280250000032E-2</v>
      </c>
      <c r="M303" s="25">
        <v>4.0699999999999998E-3</v>
      </c>
      <c r="N303" s="25">
        <f t="shared" si="70"/>
        <v>5.3299999999999997E-3</v>
      </c>
      <c r="O303" s="25"/>
      <c r="P303" s="25">
        <f t="shared" si="71"/>
        <v>1.5002549999999998E-3</v>
      </c>
      <c r="Q303" s="25">
        <f t="shared" si="72"/>
        <v>3.4550872649999995E-2</v>
      </c>
      <c r="R303" s="25">
        <v>4.4000000000000003E-3</v>
      </c>
      <c r="S303" s="25">
        <f t="shared" si="73"/>
        <v>5.6600000000000001E-3</v>
      </c>
      <c r="T303" s="25"/>
      <c r="U303" s="25">
        <f t="shared" si="74"/>
        <v>9.59255E-4</v>
      </c>
      <c r="V303" s="25">
        <f t="shared" si="75"/>
        <v>2.209164265E-2</v>
      </c>
      <c r="W303" s="25">
        <v>2.0549999999999999E-2</v>
      </c>
      <c r="X303" s="25">
        <f t="shared" si="76"/>
        <v>2.181E-2</v>
      </c>
      <c r="Y303" s="25"/>
      <c r="Z303" s="25">
        <f t="shared" si="77"/>
        <v>4.8985549999999989E-3</v>
      </c>
      <c r="AA303" s="25">
        <f t="shared" si="78"/>
        <v>0.11281372164999998</v>
      </c>
      <c r="AB303" s="25">
        <v>-2.5999999999999999E-3</v>
      </c>
      <c r="AC303" s="25">
        <f t="shared" si="79"/>
        <v>-1.2599999999999998E-3</v>
      </c>
    </row>
    <row r="304" spans="1:29" s="15" customFormat="1">
      <c r="A304" s="18">
        <v>552</v>
      </c>
      <c r="B304" s="25">
        <v>2.0000000000000002E-5</v>
      </c>
      <c r="C304" s="25">
        <v>1.268E-2</v>
      </c>
      <c r="D304" s="25">
        <f t="shared" si="64"/>
        <v>1.3900000000000001E-2</v>
      </c>
      <c r="E304" s="25"/>
      <c r="F304" s="25">
        <f t="shared" si="65"/>
        <v>3.9556550000000006E-3</v>
      </c>
      <c r="G304" s="25">
        <f t="shared" si="66"/>
        <v>9.1098734650000013E-2</v>
      </c>
      <c r="H304" s="25">
        <v>1.273E-2</v>
      </c>
      <c r="I304" s="25">
        <f t="shared" si="67"/>
        <v>1.3950000000000001E-2</v>
      </c>
      <c r="J304" s="25"/>
      <c r="K304" s="25">
        <f t="shared" si="68"/>
        <v>3.505175000000001E-3</v>
      </c>
      <c r="L304" s="25">
        <f t="shared" si="69"/>
        <v>8.0724180250000027E-2</v>
      </c>
      <c r="M304" s="25">
        <v>3.8899999999999998E-3</v>
      </c>
      <c r="N304" s="25">
        <f t="shared" si="70"/>
        <v>5.11E-3</v>
      </c>
      <c r="O304" s="25"/>
      <c r="P304" s="25">
        <f t="shared" si="71"/>
        <v>1.2802550000000001E-3</v>
      </c>
      <c r="Q304" s="25">
        <f t="shared" si="72"/>
        <v>2.9484272650000004E-2</v>
      </c>
      <c r="R304" s="25">
        <v>4.3800000000000002E-3</v>
      </c>
      <c r="S304" s="25">
        <f t="shared" si="73"/>
        <v>5.5999999999999999E-3</v>
      </c>
      <c r="T304" s="25"/>
      <c r="U304" s="25">
        <f t="shared" si="74"/>
        <v>8.9925499999999985E-4</v>
      </c>
      <c r="V304" s="25">
        <f t="shared" si="75"/>
        <v>2.0709842649999997E-2</v>
      </c>
      <c r="W304" s="25">
        <v>2.052E-2</v>
      </c>
      <c r="X304" s="25">
        <f t="shared" si="76"/>
        <v>2.1739999999999999E-2</v>
      </c>
      <c r="Y304" s="25"/>
      <c r="Z304" s="25">
        <f t="shared" si="77"/>
        <v>4.8285549999999983E-3</v>
      </c>
      <c r="AA304" s="25">
        <f t="shared" si="78"/>
        <v>0.11120162164999997</v>
      </c>
      <c r="AB304" s="25">
        <v>-2.4599999999999999E-3</v>
      </c>
      <c r="AC304" s="25">
        <f t="shared" si="79"/>
        <v>-1.2199999999999999E-3</v>
      </c>
    </row>
    <row r="305" spans="1:29" s="15" customFormat="1">
      <c r="A305" s="18">
        <v>553</v>
      </c>
      <c r="B305" s="25">
        <v>6.8999999999999997E-5</v>
      </c>
      <c r="C305" s="25">
        <v>1.2800000000000001E-2</v>
      </c>
      <c r="D305" s="25">
        <f t="shared" si="64"/>
        <v>1.40605E-2</v>
      </c>
      <c r="E305" s="25"/>
      <c r="F305" s="25">
        <f t="shared" si="65"/>
        <v>4.1161549999999998E-3</v>
      </c>
      <c r="G305" s="25">
        <f t="shared" si="66"/>
        <v>9.4795049650000004E-2</v>
      </c>
      <c r="H305" s="25">
        <v>1.2699999999999999E-2</v>
      </c>
      <c r="I305" s="25">
        <f t="shared" si="67"/>
        <v>1.3960499999999999E-2</v>
      </c>
      <c r="J305" s="25"/>
      <c r="K305" s="25">
        <f t="shared" si="68"/>
        <v>3.5156749999999994E-3</v>
      </c>
      <c r="L305" s="25">
        <f t="shared" si="69"/>
        <v>8.0965995249999992E-2</v>
      </c>
      <c r="M305" s="25">
        <v>4.0000000000000001E-3</v>
      </c>
      <c r="N305" s="25">
        <f t="shared" si="70"/>
        <v>5.2604999999999996E-3</v>
      </c>
      <c r="O305" s="25"/>
      <c r="P305" s="25">
        <f t="shared" si="71"/>
        <v>1.4307549999999997E-3</v>
      </c>
      <c r="Q305" s="25">
        <f t="shared" si="72"/>
        <v>3.2950287649999993E-2</v>
      </c>
      <c r="R305" s="25">
        <v>4.4099999999999999E-3</v>
      </c>
      <c r="S305" s="25">
        <f t="shared" si="73"/>
        <v>5.6705000000000002E-3</v>
      </c>
      <c r="T305" s="25"/>
      <c r="U305" s="25">
        <f t="shared" si="74"/>
        <v>9.697550000000001E-4</v>
      </c>
      <c r="V305" s="25">
        <f t="shared" si="75"/>
        <v>2.2333457650000003E-2</v>
      </c>
      <c r="W305" s="25">
        <v>2.0539999999999999E-2</v>
      </c>
      <c r="X305" s="25">
        <f t="shared" si="76"/>
        <v>2.18005E-2</v>
      </c>
      <c r="Y305" s="25"/>
      <c r="Z305" s="25">
        <f t="shared" si="77"/>
        <v>4.8890549999999998E-3</v>
      </c>
      <c r="AA305" s="25">
        <f t="shared" si="78"/>
        <v>0.11259493665</v>
      </c>
      <c r="AB305" s="25">
        <v>-2.5899999999999999E-3</v>
      </c>
      <c r="AC305" s="25">
        <f t="shared" si="79"/>
        <v>-1.2604999999999999E-3</v>
      </c>
    </row>
    <row r="306" spans="1:29" s="15" customFormat="1">
      <c r="A306" s="18">
        <v>554</v>
      </c>
      <c r="B306" s="25">
        <v>-3.0000000000000001E-5</v>
      </c>
      <c r="C306" s="25">
        <v>1.2659999999999999E-2</v>
      </c>
      <c r="D306" s="25">
        <f t="shared" si="64"/>
        <v>1.3979999999999999E-2</v>
      </c>
      <c r="E306" s="25"/>
      <c r="F306" s="25">
        <f t="shared" si="65"/>
        <v>4.0356549999999991E-3</v>
      </c>
      <c r="G306" s="25">
        <f t="shared" si="66"/>
        <v>9.2941134649999979E-2</v>
      </c>
      <c r="H306" s="25">
        <v>1.268E-2</v>
      </c>
      <c r="I306" s="25">
        <f t="shared" si="67"/>
        <v>1.4E-2</v>
      </c>
      <c r="J306" s="25"/>
      <c r="K306" s="25">
        <f t="shared" si="68"/>
        <v>3.5551750000000007E-3</v>
      </c>
      <c r="L306" s="25">
        <f t="shared" si="69"/>
        <v>8.1875680250000027E-2</v>
      </c>
      <c r="M306" s="25">
        <v>4.0899999999999999E-3</v>
      </c>
      <c r="N306" s="25">
        <f t="shared" si="70"/>
        <v>5.4099999999999999E-3</v>
      </c>
      <c r="O306" s="25"/>
      <c r="P306" s="25">
        <f t="shared" si="71"/>
        <v>1.580255E-3</v>
      </c>
      <c r="Q306" s="25">
        <f t="shared" si="72"/>
        <v>3.6393272650000003E-2</v>
      </c>
      <c r="R306" s="25">
        <v>4.2100000000000002E-3</v>
      </c>
      <c r="S306" s="25">
        <f t="shared" si="73"/>
        <v>5.5300000000000002E-3</v>
      </c>
      <c r="T306" s="25"/>
      <c r="U306" s="25">
        <f t="shared" si="74"/>
        <v>8.292550000000001E-4</v>
      </c>
      <c r="V306" s="25">
        <f t="shared" si="75"/>
        <v>1.9097742650000003E-2</v>
      </c>
      <c r="W306" s="25">
        <v>2.035E-2</v>
      </c>
      <c r="X306" s="25">
        <f t="shared" si="76"/>
        <v>2.1670000000000002E-2</v>
      </c>
      <c r="Y306" s="25"/>
      <c r="Z306" s="25">
        <f t="shared" si="77"/>
        <v>4.7585550000000011E-3</v>
      </c>
      <c r="AA306" s="25">
        <f t="shared" si="78"/>
        <v>0.10958952165000004</v>
      </c>
      <c r="AB306" s="25">
        <v>-2.6099999999999999E-3</v>
      </c>
      <c r="AC306" s="25">
        <f t="shared" si="79"/>
        <v>-1.32E-3</v>
      </c>
    </row>
    <row r="307" spans="1:29" s="15" customFormat="1">
      <c r="A307" s="18">
        <v>555</v>
      </c>
      <c r="B307" s="25">
        <v>2.0000000000000002E-5</v>
      </c>
      <c r="C307" s="25">
        <v>1.257E-2</v>
      </c>
      <c r="D307" s="25">
        <f t="shared" si="64"/>
        <v>1.3975E-2</v>
      </c>
      <c r="E307" s="25"/>
      <c r="F307" s="25">
        <f t="shared" si="65"/>
        <v>4.0306549999999993E-3</v>
      </c>
      <c r="G307" s="25">
        <f t="shared" si="66"/>
        <v>9.2825984649999985E-2</v>
      </c>
      <c r="H307" s="25">
        <v>1.2619999999999999E-2</v>
      </c>
      <c r="I307" s="25">
        <f t="shared" si="67"/>
        <v>1.4024999999999999E-2</v>
      </c>
      <c r="J307" s="25"/>
      <c r="K307" s="25">
        <f t="shared" si="68"/>
        <v>3.5801749999999997E-3</v>
      </c>
      <c r="L307" s="25">
        <f t="shared" si="69"/>
        <v>8.2451430249999999E-2</v>
      </c>
      <c r="M307" s="25">
        <v>3.9199999999999999E-3</v>
      </c>
      <c r="N307" s="25">
        <f t="shared" si="70"/>
        <v>5.3249999999999999E-3</v>
      </c>
      <c r="O307" s="25"/>
      <c r="P307" s="25">
        <f t="shared" si="71"/>
        <v>1.495255E-3</v>
      </c>
      <c r="Q307" s="25">
        <f t="shared" si="72"/>
        <v>3.443572265E-2</v>
      </c>
      <c r="R307" s="25">
        <v>4.2100000000000002E-3</v>
      </c>
      <c r="S307" s="25">
        <f t="shared" si="73"/>
        <v>5.6150000000000002E-3</v>
      </c>
      <c r="T307" s="25"/>
      <c r="U307" s="25">
        <f t="shared" si="74"/>
        <v>9.142550000000001E-4</v>
      </c>
      <c r="V307" s="25">
        <f t="shared" si="75"/>
        <v>2.1055292650000005E-2</v>
      </c>
      <c r="W307" s="25">
        <v>2.035E-2</v>
      </c>
      <c r="X307" s="25">
        <f t="shared" si="76"/>
        <v>2.1755E-2</v>
      </c>
      <c r="Y307" s="25"/>
      <c r="Z307" s="25">
        <f t="shared" si="77"/>
        <v>4.8435549999999994E-3</v>
      </c>
      <c r="AA307" s="25">
        <f t="shared" si="78"/>
        <v>0.11154707165</v>
      </c>
      <c r="AB307" s="25">
        <v>-2.8300000000000001E-3</v>
      </c>
      <c r="AC307" s="25">
        <f t="shared" si="79"/>
        <v>-1.405E-3</v>
      </c>
    </row>
    <row r="308" spans="1:29" s="15" customFormat="1">
      <c r="A308" s="18">
        <v>556</v>
      </c>
      <c r="B308" s="25">
        <v>5.0000000000000002E-5</v>
      </c>
      <c r="C308" s="25">
        <v>1.2540000000000001E-2</v>
      </c>
      <c r="D308" s="25">
        <f t="shared" si="64"/>
        <v>1.3815000000000001E-2</v>
      </c>
      <c r="E308" s="25"/>
      <c r="F308" s="25">
        <f t="shared" si="65"/>
        <v>3.8706550000000006E-3</v>
      </c>
      <c r="G308" s="25">
        <f t="shared" si="66"/>
        <v>8.9141184650000024E-2</v>
      </c>
      <c r="H308" s="25">
        <v>1.251E-2</v>
      </c>
      <c r="I308" s="25">
        <f t="shared" si="67"/>
        <v>1.3785E-2</v>
      </c>
      <c r="J308" s="25"/>
      <c r="K308" s="25">
        <f t="shared" si="68"/>
        <v>3.3401750000000008E-3</v>
      </c>
      <c r="L308" s="25">
        <f t="shared" si="69"/>
        <v>7.6924230250000017E-2</v>
      </c>
      <c r="M308" s="25">
        <v>3.9699999999999996E-3</v>
      </c>
      <c r="N308" s="25">
        <f t="shared" si="70"/>
        <v>5.2449999999999997E-3</v>
      </c>
      <c r="O308" s="25"/>
      <c r="P308" s="25">
        <f t="shared" si="71"/>
        <v>1.4152549999999998E-3</v>
      </c>
      <c r="Q308" s="25">
        <f t="shared" si="72"/>
        <v>3.2593322649999999E-2</v>
      </c>
      <c r="R308" s="25">
        <v>4.3400000000000001E-3</v>
      </c>
      <c r="S308" s="25">
        <f t="shared" si="73"/>
        <v>5.6150000000000002E-3</v>
      </c>
      <c r="T308" s="25"/>
      <c r="U308" s="25">
        <f t="shared" si="74"/>
        <v>9.142550000000001E-4</v>
      </c>
      <c r="V308" s="25">
        <f t="shared" si="75"/>
        <v>2.1055292650000005E-2</v>
      </c>
      <c r="W308" s="25">
        <v>2.051E-2</v>
      </c>
      <c r="X308" s="25">
        <f t="shared" si="76"/>
        <v>2.1784999999999999E-2</v>
      </c>
      <c r="Y308" s="25"/>
      <c r="Z308" s="25">
        <f t="shared" si="77"/>
        <v>4.8735549999999982E-3</v>
      </c>
      <c r="AA308" s="25">
        <f t="shared" si="78"/>
        <v>0.11223797164999996</v>
      </c>
      <c r="AB308" s="25">
        <v>-2.5999999999999999E-3</v>
      </c>
      <c r="AC308" s="25">
        <f t="shared" si="79"/>
        <v>-1.2749999999999999E-3</v>
      </c>
    </row>
    <row r="309" spans="1:29" s="15" customFormat="1">
      <c r="A309" s="18">
        <v>557</v>
      </c>
      <c r="B309" s="25">
        <v>5.0000000000000002E-5</v>
      </c>
      <c r="C309" s="25">
        <v>1.251E-2</v>
      </c>
      <c r="D309" s="25">
        <f t="shared" si="64"/>
        <v>1.38E-2</v>
      </c>
      <c r="E309" s="25"/>
      <c r="F309" s="25">
        <f t="shared" si="65"/>
        <v>3.8556549999999995E-3</v>
      </c>
      <c r="G309" s="25">
        <f t="shared" si="66"/>
        <v>8.8795734649999999E-2</v>
      </c>
      <c r="H309" s="25">
        <v>1.2529999999999999E-2</v>
      </c>
      <c r="I309" s="25">
        <f t="shared" si="67"/>
        <v>1.3819999999999999E-2</v>
      </c>
      <c r="J309" s="25"/>
      <c r="K309" s="25">
        <f t="shared" si="68"/>
        <v>3.3751749999999994E-3</v>
      </c>
      <c r="L309" s="25">
        <f t="shared" si="69"/>
        <v>7.7730280249999992E-2</v>
      </c>
      <c r="M309" s="25">
        <v>4.0099999999999997E-3</v>
      </c>
      <c r="N309" s="25">
        <f t="shared" si="70"/>
        <v>5.2999999999999992E-3</v>
      </c>
      <c r="O309" s="25"/>
      <c r="P309" s="25">
        <f t="shared" si="71"/>
        <v>1.4702549999999993E-3</v>
      </c>
      <c r="Q309" s="25">
        <f t="shared" si="72"/>
        <v>3.3859972649999986E-2</v>
      </c>
      <c r="R309" s="25">
        <v>4.3099999999999996E-3</v>
      </c>
      <c r="S309" s="25">
        <f t="shared" si="73"/>
        <v>5.5999999999999991E-3</v>
      </c>
      <c r="T309" s="25"/>
      <c r="U309" s="25">
        <f t="shared" si="74"/>
        <v>8.9925499999999898E-4</v>
      </c>
      <c r="V309" s="25">
        <f t="shared" si="75"/>
        <v>2.0709842649999977E-2</v>
      </c>
      <c r="W309" s="25">
        <v>2.0240000000000001E-2</v>
      </c>
      <c r="X309" s="25">
        <f t="shared" si="76"/>
        <v>2.1530000000000001E-2</v>
      </c>
      <c r="Y309" s="25"/>
      <c r="Z309" s="25">
        <f t="shared" si="77"/>
        <v>4.6185549999999999E-3</v>
      </c>
      <c r="AA309" s="25">
        <f t="shared" si="78"/>
        <v>0.10636532165</v>
      </c>
      <c r="AB309" s="25">
        <v>-2.63E-3</v>
      </c>
      <c r="AC309" s="25">
        <f t="shared" si="79"/>
        <v>-1.2899999999999999E-3</v>
      </c>
    </row>
    <row r="310" spans="1:29" s="15" customFormat="1">
      <c r="A310" s="18">
        <v>558</v>
      </c>
      <c r="B310" s="25">
        <v>1.4999999999999999E-4</v>
      </c>
      <c r="C310" s="25">
        <v>1.268E-2</v>
      </c>
      <c r="D310" s="25">
        <f t="shared" si="64"/>
        <v>1.391E-2</v>
      </c>
      <c r="E310" s="25"/>
      <c r="F310" s="25">
        <f t="shared" si="65"/>
        <v>3.9656550000000002E-3</v>
      </c>
      <c r="G310" s="25">
        <f t="shared" si="66"/>
        <v>9.1329034650000016E-2</v>
      </c>
      <c r="H310" s="25">
        <v>1.2699999999999999E-2</v>
      </c>
      <c r="I310" s="25">
        <f t="shared" si="67"/>
        <v>1.393E-2</v>
      </c>
      <c r="J310" s="25"/>
      <c r="K310" s="25">
        <f t="shared" si="68"/>
        <v>3.4851750000000001E-3</v>
      </c>
      <c r="L310" s="25">
        <f t="shared" si="69"/>
        <v>8.0263580250000008E-2</v>
      </c>
      <c r="M310" s="25">
        <v>4.0400000000000002E-3</v>
      </c>
      <c r="N310" s="25">
        <f t="shared" si="70"/>
        <v>5.2700000000000004E-3</v>
      </c>
      <c r="O310" s="25"/>
      <c r="P310" s="25">
        <f t="shared" si="71"/>
        <v>1.4402550000000005E-3</v>
      </c>
      <c r="Q310" s="25">
        <f t="shared" si="72"/>
        <v>3.3169072650000013E-2</v>
      </c>
      <c r="R310" s="25">
        <v>4.4299999999999999E-3</v>
      </c>
      <c r="S310" s="25">
        <f t="shared" si="73"/>
        <v>5.6600000000000001E-3</v>
      </c>
      <c r="T310" s="25"/>
      <c r="U310" s="25">
        <f t="shared" si="74"/>
        <v>9.59255E-4</v>
      </c>
      <c r="V310" s="25">
        <f t="shared" si="75"/>
        <v>2.209164265E-2</v>
      </c>
      <c r="W310" s="25">
        <v>2.036E-2</v>
      </c>
      <c r="X310" s="25">
        <f t="shared" si="76"/>
        <v>2.1589999999999998E-2</v>
      </c>
      <c r="Y310" s="25"/>
      <c r="Z310" s="25">
        <f t="shared" si="77"/>
        <v>4.6785549999999974E-3</v>
      </c>
      <c r="AA310" s="25">
        <f t="shared" si="78"/>
        <v>0.10774712164999994</v>
      </c>
      <c r="AB310" s="25">
        <v>-2.6099999999999999E-3</v>
      </c>
      <c r="AC310" s="25">
        <f t="shared" si="79"/>
        <v>-1.23E-3</v>
      </c>
    </row>
    <row r="311" spans="1:29" s="15" customFormat="1">
      <c r="A311" s="18">
        <v>559</v>
      </c>
      <c r="B311" s="25">
        <v>-1.2999999999999999E-4</v>
      </c>
      <c r="C311" s="25">
        <v>1.282E-2</v>
      </c>
      <c r="D311" s="25">
        <f t="shared" si="64"/>
        <v>1.4255E-2</v>
      </c>
      <c r="E311" s="25"/>
      <c r="F311" s="25">
        <f t="shared" si="65"/>
        <v>4.310655E-3</v>
      </c>
      <c r="G311" s="25">
        <f t="shared" si="66"/>
        <v>9.9274384650000005E-2</v>
      </c>
      <c r="H311" s="25">
        <v>1.248E-2</v>
      </c>
      <c r="I311" s="25">
        <f t="shared" si="67"/>
        <v>1.3915E-2</v>
      </c>
      <c r="J311" s="25"/>
      <c r="K311" s="25">
        <f t="shared" si="68"/>
        <v>3.4701750000000007E-3</v>
      </c>
      <c r="L311" s="25">
        <f t="shared" si="69"/>
        <v>7.9918130250000025E-2</v>
      </c>
      <c r="M311" s="25">
        <v>4.2500000000000003E-3</v>
      </c>
      <c r="N311" s="25">
        <f t="shared" si="70"/>
        <v>5.6849999999999999E-3</v>
      </c>
      <c r="O311" s="25"/>
      <c r="P311" s="25">
        <f t="shared" si="71"/>
        <v>1.8552550000000001E-3</v>
      </c>
      <c r="Q311" s="25">
        <f t="shared" si="72"/>
        <v>4.2726522650000001E-2</v>
      </c>
      <c r="R311" s="25">
        <v>4.6600000000000001E-3</v>
      </c>
      <c r="S311" s="25">
        <f t="shared" si="73"/>
        <v>6.0949999999999997E-3</v>
      </c>
      <c r="T311" s="25"/>
      <c r="U311" s="25">
        <f t="shared" si="74"/>
        <v>1.3942549999999996E-3</v>
      </c>
      <c r="V311" s="25">
        <f t="shared" si="75"/>
        <v>3.2109692649999994E-2</v>
      </c>
      <c r="W311" s="25">
        <v>2.0639999999999999E-2</v>
      </c>
      <c r="X311" s="25">
        <f t="shared" si="76"/>
        <v>2.2074999999999997E-2</v>
      </c>
      <c r="Y311" s="25"/>
      <c r="Z311" s="25">
        <f t="shared" si="77"/>
        <v>5.1635549999999968E-3</v>
      </c>
      <c r="AA311" s="25">
        <f t="shared" si="78"/>
        <v>0.11891667164999993</v>
      </c>
      <c r="AB311" s="25">
        <v>-2.7399999999999998E-3</v>
      </c>
      <c r="AC311" s="25">
        <f t="shared" si="79"/>
        <v>-1.4349999999999999E-3</v>
      </c>
    </row>
    <row r="312" spans="1:29" s="15" customFormat="1">
      <c r="A312" s="18">
        <v>560</v>
      </c>
      <c r="B312" s="25">
        <v>1.4999999999999999E-4</v>
      </c>
      <c r="C312" s="25">
        <v>1.257E-2</v>
      </c>
      <c r="D312" s="25">
        <f t="shared" si="64"/>
        <v>1.3814999999999999E-2</v>
      </c>
      <c r="E312" s="25"/>
      <c r="F312" s="25">
        <f t="shared" si="65"/>
        <v>3.8706549999999989E-3</v>
      </c>
      <c r="G312" s="25">
        <f t="shared" si="66"/>
        <v>8.9141184649999983E-2</v>
      </c>
      <c r="H312" s="25">
        <v>1.2489999999999999E-2</v>
      </c>
      <c r="I312" s="25">
        <f t="shared" si="67"/>
        <v>1.3734999999999999E-2</v>
      </c>
      <c r="J312" s="25"/>
      <c r="K312" s="25">
        <f t="shared" si="68"/>
        <v>3.2901749999999994E-3</v>
      </c>
      <c r="L312" s="25">
        <f t="shared" si="69"/>
        <v>7.5772730249999989E-2</v>
      </c>
      <c r="M312" s="25">
        <v>3.7000000000000002E-3</v>
      </c>
      <c r="N312" s="25">
        <f t="shared" si="70"/>
        <v>4.9449999999999997E-3</v>
      </c>
      <c r="O312" s="25"/>
      <c r="P312" s="25">
        <f t="shared" si="71"/>
        <v>1.1152549999999999E-3</v>
      </c>
      <c r="Q312" s="25">
        <f t="shared" si="72"/>
        <v>2.5684322649999997E-2</v>
      </c>
      <c r="R312" s="25">
        <v>4.1399999999999996E-3</v>
      </c>
      <c r="S312" s="25">
        <f t="shared" si="73"/>
        <v>5.3849999999999992E-3</v>
      </c>
      <c r="T312" s="25"/>
      <c r="U312" s="25">
        <f t="shared" si="74"/>
        <v>6.8425499999999907E-4</v>
      </c>
      <c r="V312" s="25">
        <f t="shared" si="75"/>
        <v>1.575839264999998E-2</v>
      </c>
      <c r="W312" s="25">
        <v>1.976E-2</v>
      </c>
      <c r="X312" s="25">
        <f t="shared" si="76"/>
        <v>2.1004999999999999E-2</v>
      </c>
      <c r="Y312" s="25"/>
      <c r="Z312" s="25">
        <f t="shared" si="77"/>
        <v>4.0935549999999987E-3</v>
      </c>
      <c r="AA312" s="25">
        <f t="shared" si="78"/>
        <v>9.4274571649999972E-2</v>
      </c>
      <c r="AB312" s="25">
        <v>-2.64E-3</v>
      </c>
      <c r="AC312" s="25">
        <f t="shared" si="79"/>
        <v>-1.245E-3</v>
      </c>
    </row>
    <row r="313" spans="1:29" s="15" customFormat="1">
      <c r="A313" s="18">
        <v>561</v>
      </c>
      <c r="B313" s="25">
        <v>6.0000000000000002E-5</v>
      </c>
      <c r="C313" s="25">
        <v>1.244E-2</v>
      </c>
      <c r="D313" s="25">
        <f t="shared" si="64"/>
        <v>1.3705E-2</v>
      </c>
      <c r="E313" s="25"/>
      <c r="F313" s="25">
        <f t="shared" si="65"/>
        <v>3.7606549999999999E-3</v>
      </c>
      <c r="G313" s="25">
        <f t="shared" si="66"/>
        <v>8.6607884650000008E-2</v>
      </c>
      <c r="H313" s="25">
        <v>1.2200000000000001E-2</v>
      </c>
      <c r="I313" s="25">
        <f t="shared" si="67"/>
        <v>1.3465000000000001E-2</v>
      </c>
      <c r="J313" s="25"/>
      <c r="K313" s="25">
        <f t="shared" si="68"/>
        <v>3.0201750000000017E-3</v>
      </c>
      <c r="L313" s="25">
        <f t="shared" si="69"/>
        <v>6.9554630250000041E-2</v>
      </c>
      <c r="M313" s="25">
        <v>3.9300000000000003E-3</v>
      </c>
      <c r="N313" s="25">
        <f t="shared" si="70"/>
        <v>5.195E-3</v>
      </c>
      <c r="O313" s="25"/>
      <c r="P313" s="25">
        <f t="shared" si="71"/>
        <v>1.3652550000000001E-3</v>
      </c>
      <c r="Q313" s="25">
        <f t="shared" si="72"/>
        <v>3.1441822650000006E-2</v>
      </c>
      <c r="R313" s="25">
        <v>4.2900000000000004E-3</v>
      </c>
      <c r="S313" s="25">
        <f t="shared" si="73"/>
        <v>5.555E-3</v>
      </c>
      <c r="T313" s="25"/>
      <c r="U313" s="25">
        <f t="shared" si="74"/>
        <v>8.5425499999999994E-4</v>
      </c>
      <c r="V313" s="25">
        <f t="shared" si="75"/>
        <v>1.9673492649999999E-2</v>
      </c>
      <c r="W313" s="25">
        <v>2.0129999999999999E-2</v>
      </c>
      <c r="X313" s="25">
        <f t="shared" si="76"/>
        <v>2.1394999999999997E-2</v>
      </c>
      <c r="Y313" s="25"/>
      <c r="Z313" s="25">
        <f t="shared" si="77"/>
        <v>4.4835549999999967E-3</v>
      </c>
      <c r="AA313" s="25">
        <f t="shared" si="78"/>
        <v>0.10325627164999993</v>
      </c>
      <c r="AB313" s="25">
        <v>-2.5899999999999999E-3</v>
      </c>
      <c r="AC313" s="25">
        <f t="shared" si="79"/>
        <v>-1.2649999999999998E-3</v>
      </c>
    </row>
    <row r="314" spans="1:29" s="15" customFormat="1">
      <c r="A314" s="18">
        <v>562</v>
      </c>
      <c r="B314" s="25">
        <v>-8.0000000000000007E-5</v>
      </c>
      <c r="C314" s="25">
        <v>1.2200000000000001E-2</v>
      </c>
      <c r="D314" s="25">
        <f t="shared" si="64"/>
        <v>1.3505000000000001E-2</v>
      </c>
      <c r="E314" s="25"/>
      <c r="F314" s="25">
        <f t="shared" si="65"/>
        <v>3.5606550000000011E-3</v>
      </c>
      <c r="G314" s="25">
        <f t="shared" si="66"/>
        <v>8.2001884650000023E-2</v>
      </c>
      <c r="H314" s="25">
        <v>1.2449999999999999E-2</v>
      </c>
      <c r="I314" s="25">
        <f t="shared" si="67"/>
        <v>1.3755E-2</v>
      </c>
      <c r="J314" s="25"/>
      <c r="K314" s="25">
        <f t="shared" si="68"/>
        <v>3.3101750000000003E-3</v>
      </c>
      <c r="L314" s="25">
        <f t="shared" si="69"/>
        <v>7.6233330250000009E-2</v>
      </c>
      <c r="M314" s="25">
        <v>3.7699999999999999E-3</v>
      </c>
      <c r="N314" s="25">
        <f t="shared" si="70"/>
        <v>5.0749999999999997E-3</v>
      </c>
      <c r="O314" s="25"/>
      <c r="P314" s="25">
        <f t="shared" si="71"/>
        <v>1.2452549999999998E-3</v>
      </c>
      <c r="Q314" s="25">
        <f t="shared" si="72"/>
        <v>2.8678222649999998E-2</v>
      </c>
      <c r="R314" s="25">
        <v>4.1700000000000001E-3</v>
      </c>
      <c r="S314" s="25">
        <f t="shared" si="73"/>
        <v>5.4750000000000007E-3</v>
      </c>
      <c r="T314" s="25"/>
      <c r="U314" s="25">
        <f t="shared" si="74"/>
        <v>7.742550000000006E-4</v>
      </c>
      <c r="V314" s="25">
        <f t="shared" si="75"/>
        <v>1.7831092650000015E-2</v>
      </c>
      <c r="W314" s="25">
        <v>2.002E-2</v>
      </c>
      <c r="X314" s="25">
        <f t="shared" si="76"/>
        <v>2.1325E-2</v>
      </c>
      <c r="Y314" s="25"/>
      <c r="Z314" s="25">
        <f t="shared" si="77"/>
        <v>4.4135549999999996E-3</v>
      </c>
      <c r="AA314" s="25">
        <f t="shared" si="78"/>
        <v>0.10164417164999999</v>
      </c>
      <c r="AB314" s="25">
        <v>-2.5300000000000001E-3</v>
      </c>
      <c r="AC314" s="25">
        <f t="shared" si="79"/>
        <v>-1.3050000000000002E-3</v>
      </c>
    </row>
    <row r="315" spans="1:29" s="15" customFormat="1">
      <c r="A315" s="18">
        <v>563</v>
      </c>
      <c r="B315" s="25">
        <v>6.0000000000000002E-5</v>
      </c>
      <c r="C315" s="25">
        <v>1.2500000000000001E-2</v>
      </c>
      <c r="D315" s="25">
        <f t="shared" si="64"/>
        <v>1.388E-2</v>
      </c>
      <c r="E315" s="25"/>
      <c r="F315" s="25">
        <f t="shared" si="65"/>
        <v>3.9356549999999997E-3</v>
      </c>
      <c r="G315" s="25">
        <f t="shared" si="66"/>
        <v>9.0638134649999993E-2</v>
      </c>
      <c r="H315" s="25">
        <v>1.2409999999999999E-2</v>
      </c>
      <c r="I315" s="25">
        <f t="shared" si="67"/>
        <v>1.3789999999999998E-2</v>
      </c>
      <c r="J315" s="25"/>
      <c r="K315" s="25">
        <f t="shared" si="68"/>
        <v>3.3451749999999988E-3</v>
      </c>
      <c r="L315" s="25">
        <f t="shared" si="69"/>
        <v>7.7039380249999984E-2</v>
      </c>
      <c r="M315" s="25">
        <v>4.0800000000000003E-3</v>
      </c>
      <c r="N315" s="25">
        <f t="shared" si="70"/>
        <v>5.4600000000000004E-3</v>
      </c>
      <c r="O315" s="25"/>
      <c r="P315" s="25">
        <f t="shared" si="71"/>
        <v>1.6302550000000006E-3</v>
      </c>
      <c r="Q315" s="25">
        <f t="shared" si="72"/>
        <v>3.7544772650000016E-2</v>
      </c>
      <c r="R315" s="25">
        <v>4.4200000000000003E-3</v>
      </c>
      <c r="S315" s="25">
        <f t="shared" si="73"/>
        <v>5.8000000000000005E-3</v>
      </c>
      <c r="T315" s="25"/>
      <c r="U315" s="25">
        <f t="shared" si="74"/>
        <v>1.0992550000000004E-3</v>
      </c>
      <c r="V315" s="25">
        <f t="shared" si="75"/>
        <v>2.531584265000001E-2</v>
      </c>
      <c r="W315" s="25">
        <v>2.0459999999999999E-2</v>
      </c>
      <c r="X315" s="25">
        <f t="shared" si="76"/>
        <v>2.1839999999999998E-2</v>
      </c>
      <c r="Y315" s="25"/>
      <c r="Z315" s="25">
        <f t="shared" si="77"/>
        <v>4.9285549999999977E-3</v>
      </c>
      <c r="AA315" s="25">
        <f t="shared" si="78"/>
        <v>0.11350462164999996</v>
      </c>
      <c r="AB315" s="25">
        <v>-2.82E-3</v>
      </c>
      <c r="AC315" s="25">
        <f t="shared" si="79"/>
        <v>-1.3799999999999999E-3</v>
      </c>
    </row>
    <row r="316" spans="1:29" s="15" customFormat="1">
      <c r="A316" s="18">
        <v>564</v>
      </c>
      <c r="B316" s="25">
        <v>1.1E-4</v>
      </c>
      <c r="C316" s="25">
        <v>1.225E-2</v>
      </c>
      <c r="D316" s="25">
        <f t="shared" si="64"/>
        <v>1.346E-2</v>
      </c>
      <c r="E316" s="25"/>
      <c r="F316" s="25">
        <f t="shared" si="65"/>
        <v>3.5156549999999995E-3</v>
      </c>
      <c r="G316" s="25">
        <f t="shared" si="66"/>
        <v>8.096553464999999E-2</v>
      </c>
      <c r="H316" s="25">
        <v>1.222E-2</v>
      </c>
      <c r="I316" s="25">
        <f t="shared" si="67"/>
        <v>1.3430000000000001E-2</v>
      </c>
      <c r="J316" s="25"/>
      <c r="K316" s="25">
        <f t="shared" si="68"/>
        <v>2.9851750000000014E-3</v>
      </c>
      <c r="L316" s="25">
        <f t="shared" si="69"/>
        <v>6.8748580250000038E-2</v>
      </c>
      <c r="M316" s="25">
        <v>3.7299999999999998E-3</v>
      </c>
      <c r="N316" s="25">
        <f t="shared" si="70"/>
        <v>4.9399999999999999E-3</v>
      </c>
      <c r="O316" s="25"/>
      <c r="P316" s="25">
        <f t="shared" si="71"/>
        <v>1.1102550000000001E-3</v>
      </c>
      <c r="Q316" s="25">
        <f t="shared" si="72"/>
        <v>2.5569172650000003E-2</v>
      </c>
      <c r="R316" s="25">
        <v>4.13E-3</v>
      </c>
      <c r="S316" s="25">
        <f t="shared" si="73"/>
        <v>5.3400000000000001E-3</v>
      </c>
      <c r="T316" s="25"/>
      <c r="U316" s="25">
        <f t="shared" si="74"/>
        <v>6.3925500000000003E-4</v>
      </c>
      <c r="V316" s="25">
        <f t="shared" si="75"/>
        <v>1.4722042650000001E-2</v>
      </c>
      <c r="W316" s="25">
        <v>1.9789999999999999E-2</v>
      </c>
      <c r="X316" s="25">
        <f t="shared" si="76"/>
        <v>2.0999999999999998E-2</v>
      </c>
      <c r="Y316" s="25"/>
      <c r="Z316" s="25">
        <f t="shared" si="77"/>
        <v>4.0885549999999972E-3</v>
      </c>
      <c r="AA316" s="25">
        <f t="shared" si="78"/>
        <v>9.4159421649999936E-2</v>
      </c>
      <c r="AB316" s="25">
        <v>-2.5300000000000001E-3</v>
      </c>
      <c r="AC316" s="25">
        <f t="shared" si="79"/>
        <v>-1.2100000000000001E-3</v>
      </c>
    </row>
    <row r="317" spans="1:29" s="15" customFormat="1">
      <c r="A317" s="18">
        <v>565</v>
      </c>
      <c r="B317" s="25">
        <v>5.0000000000000002E-5</v>
      </c>
      <c r="C317" s="25">
        <v>1.209E-2</v>
      </c>
      <c r="D317" s="25">
        <f t="shared" si="64"/>
        <v>1.3389999999999999E-2</v>
      </c>
      <c r="E317" s="25"/>
      <c r="F317" s="25">
        <f t="shared" si="65"/>
        <v>3.4456549999999989E-3</v>
      </c>
      <c r="G317" s="25">
        <f t="shared" si="66"/>
        <v>7.9353434649999971E-2</v>
      </c>
      <c r="H317" s="25">
        <v>1.206E-2</v>
      </c>
      <c r="I317" s="25">
        <f t="shared" si="67"/>
        <v>1.336E-2</v>
      </c>
      <c r="J317" s="25"/>
      <c r="K317" s="25">
        <f t="shared" si="68"/>
        <v>2.9151750000000008E-3</v>
      </c>
      <c r="L317" s="25">
        <f t="shared" si="69"/>
        <v>6.7136480250000019E-2</v>
      </c>
      <c r="M317" s="25">
        <v>3.8400000000000001E-3</v>
      </c>
      <c r="N317" s="25">
        <f t="shared" si="70"/>
        <v>5.1400000000000005E-3</v>
      </c>
      <c r="O317" s="25"/>
      <c r="P317" s="25">
        <f t="shared" si="71"/>
        <v>1.3102550000000006E-3</v>
      </c>
      <c r="Q317" s="25">
        <f t="shared" si="72"/>
        <v>3.0175172650000016E-2</v>
      </c>
      <c r="R317" s="25">
        <v>4.3099999999999996E-3</v>
      </c>
      <c r="S317" s="25">
        <f t="shared" si="73"/>
        <v>5.6099999999999995E-3</v>
      </c>
      <c r="T317" s="25"/>
      <c r="U317" s="25">
        <f t="shared" si="74"/>
        <v>9.0925499999999944E-4</v>
      </c>
      <c r="V317" s="25">
        <f t="shared" si="75"/>
        <v>2.094014264999999E-2</v>
      </c>
      <c r="W317" s="25">
        <v>1.9879999999999998E-2</v>
      </c>
      <c r="X317" s="25">
        <f t="shared" si="76"/>
        <v>2.1179999999999997E-2</v>
      </c>
      <c r="Y317" s="25"/>
      <c r="Z317" s="25">
        <f t="shared" si="77"/>
        <v>4.2685549999999968E-3</v>
      </c>
      <c r="AA317" s="25">
        <f t="shared" si="78"/>
        <v>9.8304821649999929E-2</v>
      </c>
      <c r="AB317" s="25">
        <v>-2.65E-3</v>
      </c>
      <c r="AC317" s="25">
        <f t="shared" si="79"/>
        <v>-1.2999999999999999E-3</v>
      </c>
    </row>
    <row r="318" spans="1:29" s="15" customFormat="1">
      <c r="A318" s="18">
        <v>566</v>
      </c>
      <c r="B318" s="25">
        <v>1.9000000000000001E-4</v>
      </c>
      <c r="C318" s="25">
        <v>1.21E-2</v>
      </c>
      <c r="D318" s="25">
        <f t="shared" si="64"/>
        <v>1.3264999999999999E-2</v>
      </c>
      <c r="E318" s="25"/>
      <c r="F318" s="25">
        <f t="shared" si="65"/>
        <v>3.3206549999999987E-3</v>
      </c>
      <c r="G318" s="25">
        <f t="shared" si="66"/>
        <v>7.6474684649999972E-2</v>
      </c>
      <c r="H318" s="25">
        <v>1.218E-2</v>
      </c>
      <c r="I318" s="25">
        <f t="shared" si="67"/>
        <v>1.3344999999999999E-2</v>
      </c>
      <c r="J318" s="25"/>
      <c r="K318" s="25">
        <f t="shared" si="68"/>
        <v>2.9001749999999996E-3</v>
      </c>
      <c r="L318" s="25">
        <f t="shared" si="69"/>
        <v>6.6791030249999994E-2</v>
      </c>
      <c r="M318" s="25">
        <v>3.6900000000000001E-3</v>
      </c>
      <c r="N318" s="25">
        <f t="shared" si="70"/>
        <v>4.8549999999999999E-3</v>
      </c>
      <c r="O318" s="25"/>
      <c r="P318" s="25">
        <f t="shared" si="71"/>
        <v>1.0252550000000001E-3</v>
      </c>
      <c r="Q318" s="25">
        <f t="shared" si="72"/>
        <v>2.3611622650000004E-2</v>
      </c>
      <c r="R318" s="25">
        <v>4.15E-3</v>
      </c>
      <c r="S318" s="25">
        <f t="shared" si="73"/>
        <v>5.3150000000000003E-3</v>
      </c>
      <c r="T318" s="25"/>
      <c r="U318" s="25">
        <f t="shared" si="74"/>
        <v>6.1425500000000018E-4</v>
      </c>
      <c r="V318" s="25">
        <f t="shared" si="75"/>
        <v>1.4146292650000005E-2</v>
      </c>
      <c r="W318" s="25">
        <v>1.984E-2</v>
      </c>
      <c r="X318" s="25">
        <f t="shared" si="76"/>
        <v>2.1004999999999999E-2</v>
      </c>
      <c r="Y318" s="25"/>
      <c r="Z318" s="25">
        <f t="shared" si="77"/>
        <v>4.0935549999999987E-3</v>
      </c>
      <c r="AA318" s="25">
        <f t="shared" si="78"/>
        <v>9.4274571649999972E-2</v>
      </c>
      <c r="AB318" s="25">
        <v>-2.5200000000000001E-3</v>
      </c>
      <c r="AC318" s="25">
        <f t="shared" si="79"/>
        <v>-1.165E-3</v>
      </c>
    </row>
    <row r="319" spans="1:29" s="15" customFormat="1">
      <c r="A319" s="18">
        <v>567</v>
      </c>
      <c r="B319" s="25">
        <v>-1E-4</v>
      </c>
      <c r="C319" s="25">
        <v>1.2120000000000001E-2</v>
      </c>
      <c r="D319" s="25">
        <f t="shared" si="64"/>
        <v>1.3535E-2</v>
      </c>
      <c r="E319" s="25"/>
      <c r="F319" s="25">
        <f t="shared" si="65"/>
        <v>3.5906549999999999E-3</v>
      </c>
      <c r="G319" s="25">
        <f t="shared" si="66"/>
        <v>8.2692784650000004E-2</v>
      </c>
      <c r="H319" s="25">
        <v>1.1979999999999999E-2</v>
      </c>
      <c r="I319" s="25">
        <f t="shared" si="67"/>
        <v>1.3394999999999999E-2</v>
      </c>
      <c r="J319" s="25"/>
      <c r="K319" s="25">
        <f t="shared" si="68"/>
        <v>2.9501749999999993E-3</v>
      </c>
      <c r="L319" s="25">
        <f t="shared" si="69"/>
        <v>6.7942530249999994E-2</v>
      </c>
      <c r="M319" s="25">
        <v>3.7200000000000002E-3</v>
      </c>
      <c r="N319" s="25">
        <f t="shared" si="70"/>
        <v>5.1349999999999998E-3</v>
      </c>
      <c r="O319" s="25"/>
      <c r="P319" s="25">
        <f t="shared" si="71"/>
        <v>1.305255E-3</v>
      </c>
      <c r="Q319" s="25">
        <f t="shared" si="72"/>
        <v>3.006002265E-2</v>
      </c>
      <c r="R319" s="25">
        <v>4.0600000000000002E-3</v>
      </c>
      <c r="S319" s="25">
        <f t="shared" si="73"/>
        <v>5.4749999999999998E-3</v>
      </c>
      <c r="T319" s="25"/>
      <c r="U319" s="25">
        <f t="shared" si="74"/>
        <v>7.7425499999999974E-4</v>
      </c>
      <c r="V319" s="25">
        <f t="shared" si="75"/>
        <v>1.7831092649999995E-2</v>
      </c>
      <c r="W319" s="25">
        <v>1.9859999999999999E-2</v>
      </c>
      <c r="X319" s="25">
        <f t="shared" si="76"/>
        <v>2.1274999999999999E-2</v>
      </c>
      <c r="Y319" s="25"/>
      <c r="Z319" s="25">
        <f t="shared" si="77"/>
        <v>4.3635549999999981E-3</v>
      </c>
      <c r="AA319" s="25">
        <f t="shared" si="78"/>
        <v>0.10049267164999996</v>
      </c>
      <c r="AB319" s="25">
        <v>-2.7299999999999998E-3</v>
      </c>
      <c r="AC319" s="25">
        <f t="shared" si="79"/>
        <v>-1.4149999999999998E-3</v>
      </c>
    </row>
    <row r="320" spans="1:29" s="15" customFormat="1">
      <c r="A320" s="18">
        <v>568</v>
      </c>
      <c r="B320" s="25">
        <v>1.7000000000000001E-4</v>
      </c>
      <c r="C320" s="25">
        <v>1.209E-2</v>
      </c>
      <c r="D320" s="25">
        <f t="shared" si="64"/>
        <v>1.3270000000000001E-2</v>
      </c>
      <c r="E320" s="25"/>
      <c r="F320" s="25">
        <f t="shared" si="65"/>
        <v>3.3256550000000003E-3</v>
      </c>
      <c r="G320" s="25">
        <f t="shared" si="66"/>
        <v>7.6589834650000008E-2</v>
      </c>
      <c r="H320" s="25">
        <v>1.208E-2</v>
      </c>
      <c r="I320" s="25">
        <f t="shared" si="67"/>
        <v>1.3260000000000001E-2</v>
      </c>
      <c r="J320" s="25"/>
      <c r="K320" s="25">
        <f t="shared" si="68"/>
        <v>2.8151750000000014E-3</v>
      </c>
      <c r="L320" s="25">
        <f t="shared" si="69"/>
        <v>6.4833480250000033E-2</v>
      </c>
      <c r="M320" s="25">
        <v>3.7599999999999999E-3</v>
      </c>
      <c r="N320" s="25">
        <f t="shared" si="70"/>
        <v>4.9399999999999999E-3</v>
      </c>
      <c r="O320" s="25"/>
      <c r="P320" s="25">
        <f t="shared" si="71"/>
        <v>1.1102550000000001E-3</v>
      </c>
      <c r="Q320" s="25">
        <f t="shared" si="72"/>
        <v>2.5569172650000003E-2</v>
      </c>
      <c r="R320" s="25">
        <v>4.0600000000000002E-3</v>
      </c>
      <c r="S320" s="25">
        <f t="shared" si="73"/>
        <v>5.2399999999999999E-3</v>
      </c>
      <c r="T320" s="25"/>
      <c r="U320" s="25">
        <f t="shared" si="74"/>
        <v>5.3925499999999977E-4</v>
      </c>
      <c r="V320" s="25">
        <f t="shared" si="75"/>
        <v>1.2419042649999995E-2</v>
      </c>
      <c r="W320" s="25">
        <v>1.966E-2</v>
      </c>
      <c r="X320" s="25">
        <f t="shared" si="76"/>
        <v>2.0840000000000001E-2</v>
      </c>
      <c r="Y320" s="25"/>
      <c r="Z320" s="25">
        <f t="shared" si="77"/>
        <v>3.9285550000000002E-3</v>
      </c>
      <c r="AA320" s="25">
        <f t="shared" si="78"/>
        <v>9.0474621650000003E-2</v>
      </c>
      <c r="AB320" s="25">
        <v>-2.5300000000000001E-3</v>
      </c>
      <c r="AC320" s="25">
        <f t="shared" si="79"/>
        <v>-1.1800000000000001E-3</v>
      </c>
    </row>
    <row r="321" spans="1:29" s="15" customFormat="1">
      <c r="A321" s="18">
        <v>569</v>
      </c>
      <c r="B321" s="25">
        <v>-4.0000000000000003E-5</v>
      </c>
      <c r="C321" s="25">
        <v>1.209E-2</v>
      </c>
      <c r="D321" s="25">
        <f t="shared" si="64"/>
        <v>1.3469999999999999E-2</v>
      </c>
      <c r="E321" s="25"/>
      <c r="F321" s="25">
        <f t="shared" si="65"/>
        <v>3.5256549999999991E-3</v>
      </c>
      <c r="G321" s="25">
        <f t="shared" si="66"/>
        <v>8.1195834649999979E-2</v>
      </c>
      <c r="H321" s="25">
        <v>1.189E-2</v>
      </c>
      <c r="I321" s="25">
        <f t="shared" si="67"/>
        <v>1.3270000000000001E-2</v>
      </c>
      <c r="J321" s="25"/>
      <c r="K321" s="25">
        <f t="shared" si="68"/>
        <v>2.8251750000000009E-3</v>
      </c>
      <c r="L321" s="25">
        <f t="shared" si="69"/>
        <v>6.5063780250000022E-2</v>
      </c>
      <c r="M321" s="25">
        <v>3.6900000000000001E-3</v>
      </c>
      <c r="N321" s="25">
        <f t="shared" si="70"/>
        <v>5.0699999999999999E-3</v>
      </c>
      <c r="O321" s="25"/>
      <c r="P321" s="25">
        <f t="shared" si="71"/>
        <v>1.240255E-3</v>
      </c>
      <c r="Q321" s="25">
        <f t="shared" si="72"/>
        <v>2.856307265E-2</v>
      </c>
      <c r="R321" s="25">
        <v>4.0899999999999999E-3</v>
      </c>
      <c r="S321" s="25">
        <f t="shared" si="73"/>
        <v>5.47E-3</v>
      </c>
      <c r="T321" s="25"/>
      <c r="U321" s="25">
        <f t="shared" si="74"/>
        <v>7.6925499999999994E-4</v>
      </c>
      <c r="V321" s="25">
        <f t="shared" si="75"/>
        <v>1.771594265E-2</v>
      </c>
      <c r="W321" s="25">
        <v>1.9709999999999998E-2</v>
      </c>
      <c r="X321" s="25">
        <f t="shared" si="76"/>
        <v>2.1089999999999998E-2</v>
      </c>
      <c r="Y321" s="25"/>
      <c r="Z321" s="25">
        <f t="shared" si="77"/>
        <v>4.178554999999997E-3</v>
      </c>
      <c r="AA321" s="25">
        <f t="shared" si="78"/>
        <v>9.6232121649999933E-2</v>
      </c>
      <c r="AB321" s="25">
        <v>-2.7200000000000002E-3</v>
      </c>
      <c r="AC321" s="25">
        <f t="shared" si="79"/>
        <v>-1.3800000000000002E-3</v>
      </c>
    </row>
    <row r="322" spans="1:29" s="15" customFormat="1">
      <c r="A322" s="18">
        <v>570</v>
      </c>
      <c r="B322" s="25">
        <v>-1.3999999999999999E-4</v>
      </c>
      <c r="C322" s="25">
        <v>1.197E-2</v>
      </c>
      <c r="D322" s="25">
        <f t="shared" si="64"/>
        <v>1.3344999999999999E-2</v>
      </c>
      <c r="E322" s="25"/>
      <c r="F322" s="25">
        <f t="shared" si="65"/>
        <v>3.400654999999999E-3</v>
      </c>
      <c r="G322" s="25">
        <f t="shared" si="66"/>
        <v>7.831708464999998E-2</v>
      </c>
      <c r="H322" s="25">
        <v>1.189E-2</v>
      </c>
      <c r="I322" s="25">
        <f t="shared" si="67"/>
        <v>1.3264999999999999E-2</v>
      </c>
      <c r="J322" s="25"/>
      <c r="K322" s="25">
        <f t="shared" si="68"/>
        <v>2.8201749999999994E-3</v>
      </c>
      <c r="L322" s="25">
        <f t="shared" si="69"/>
        <v>6.4948630249999986E-2</v>
      </c>
      <c r="M322" s="25">
        <v>3.5599999999999998E-3</v>
      </c>
      <c r="N322" s="25">
        <f t="shared" si="70"/>
        <v>4.9350000000000002E-3</v>
      </c>
      <c r="O322" s="25"/>
      <c r="P322" s="25">
        <f t="shared" si="71"/>
        <v>1.1052550000000003E-3</v>
      </c>
      <c r="Q322" s="25">
        <f t="shared" si="72"/>
        <v>2.5454022650000008E-2</v>
      </c>
      <c r="R322" s="25">
        <v>3.8899999999999998E-3</v>
      </c>
      <c r="S322" s="25">
        <f t="shared" si="73"/>
        <v>5.2649999999999997E-3</v>
      </c>
      <c r="T322" s="25"/>
      <c r="U322" s="25">
        <f t="shared" si="74"/>
        <v>5.6425499999999962E-4</v>
      </c>
      <c r="V322" s="25">
        <f t="shared" si="75"/>
        <v>1.2994792649999991E-2</v>
      </c>
      <c r="W322" s="25">
        <v>1.9429999999999999E-2</v>
      </c>
      <c r="X322" s="25">
        <f t="shared" si="76"/>
        <v>2.0805000000000001E-2</v>
      </c>
      <c r="Y322" s="25"/>
      <c r="Z322" s="25">
        <f t="shared" si="77"/>
        <v>3.8935549999999999E-3</v>
      </c>
      <c r="AA322" s="25">
        <f t="shared" si="78"/>
        <v>8.9668571650000001E-2</v>
      </c>
      <c r="AB322" s="25">
        <v>-2.6099999999999999E-3</v>
      </c>
      <c r="AC322" s="25">
        <f t="shared" si="79"/>
        <v>-1.3749999999999999E-3</v>
      </c>
    </row>
    <row r="323" spans="1:29" s="15" customFormat="1">
      <c r="A323" s="18">
        <v>571</v>
      </c>
      <c r="B323" s="25">
        <v>5.0000000000000002E-5</v>
      </c>
      <c r="C323" s="25">
        <v>1.214E-2</v>
      </c>
      <c r="D323" s="25">
        <f t="shared" ref="D323:D386" si="80">C323-AC323</f>
        <v>1.3485E-2</v>
      </c>
      <c r="E323" s="25"/>
      <c r="F323" s="25">
        <f t="shared" ref="F323:F351" si="81">D323-0.009944345</f>
        <v>3.5406550000000002E-3</v>
      </c>
      <c r="G323" s="25">
        <f t="shared" ref="G323:G351" si="82">F323*23.03</f>
        <v>8.1541284650000004E-2</v>
      </c>
      <c r="H323" s="25">
        <v>1.191E-2</v>
      </c>
      <c r="I323" s="25">
        <f t="shared" ref="I323:I386" si="83">H323-AC323</f>
        <v>1.3254999999999999E-2</v>
      </c>
      <c r="J323" s="25"/>
      <c r="K323" s="25">
        <f t="shared" ref="K323:K351" si="84">I323-0.010444825</f>
        <v>2.8101749999999998E-3</v>
      </c>
      <c r="L323" s="25">
        <f t="shared" ref="L323:L351" si="85">K323*23.03</f>
        <v>6.4718330249999997E-2</v>
      </c>
      <c r="M323" s="25">
        <v>3.7699999999999999E-3</v>
      </c>
      <c r="N323" s="25">
        <f t="shared" ref="N323:N386" si="86">M323-AC323</f>
        <v>5.1149999999999998E-3</v>
      </c>
      <c r="O323" s="25"/>
      <c r="P323" s="25">
        <f t="shared" ref="P323:P351" si="87">N323-0.003829745</f>
        <v>1.2852549999999999E-3</v>
      </c>
      <c r="Q323" s="25">
        <f t="shared" ref="Q323:Q351" si="88">P323*23.03</f>
        <v>2.9599422649999999E-2</v>
      </c>
      <c r="R323" s="25">
        <v>4.1099999999999999E-3</v>
      </c>
      <c r="S323" s="25">
        <f t="shared" ref="S323:S386" si="89">R323-AC323</f>
        <v>5.4549999999999998E-3</v>
      </c>
      <c r="T323" s="25"/>
      <c r="U323" s="25">
        <f t="shared" ref="U323:U351" si="90">S323-0.004700745</f>
        <v>7.5425499999999968E-4</v>
      </c>
      <c r="V323" s="25">
        <f t="shared" ref="V323:V351" si="91">U323*23.03</f>
        <v>1.7370492649999993E-2</v>
      </c>
      <c r="W323" s="25">
        <v>1.9599999999999999E-2</v>
      </c>
      <c r="X323" s="25">
        <f t="shared" ref="X323:X386" si="92">W323-AC323</f>
        <v>2.0944999999999998E-2</v>
      </c>
      <c r="Y323" s="25"/>
      <c r="Z323" s="25">
        <f t="shared" ref="Z323:Z351" si="93">X323-0.016911445</f>
        <v>4.0335549999999977E-3</v>
      </c>
      <c r="AA323" s="25">
        <f t="shared" ref="AA323:AA351" si="94">Z323*23.03</f>
        <v>9.2892771649999956E-2</v>
      </c>
      <c r="AB323" s="25">
        <v>-2.7399999999999998E-3</v>
      </c>
      <c r="AC323" s="25">
        <f t="shared" ref="AC323:AC386" si="95">(B323+AB323)/2</f>
        <v>-1.3449999999999998E-3</v>
      </c>
    </row>
    <row r="324" spans="1:29" s="15" customFormat="1">
      <c r="A324" s="18">
        <v>572</v>
      </c>
      <c r="B324" s="25">
        <v>5.0000000000000002E-5</v>
      </c>
      <c r="C324" s="25">
        <v>1.205E-2</v>
      </c>
      <c r="D324" s="25">
        <f t="shared" si="80"/>
        <v>1.3264999999999999E-2</v>
      </c>
      <c r="E324" s="25"/>
      <c r="F324" s="25">
        <f t="shared" si="81"/>
        <v>3.3206549999999987E-3</v>
      </c>
      <c r="G324" s="25">
        <f t="shared" si="82"/>
        <v>7.6474684649999972E-2</v>
      </c>
      <c r="H324" s="25">
        <v>1.1950000000000001E-2</v>
      </c>
      <c r="I324" s="25">
        <f t="shared" si="83"/>
        <v>1.3165E-2</v>
      </c>
      <c r="J324" s="25"/>
      <c r="K324" s="25">
        <f t="shared" si="84"/>
        <v>2.720175E-3</v>
      </c>
      <c r="L324" s="25">
        <f t="shared" si="85"/>
        <v>6.2645630250000001E-2</v>
      </c>
      <c r="M324" s="25">
        <v>3.5999999999999999E-3</v>
      </c>
      <c r="N324" s="25">
        <f t="shared" si="86"/>
        <v>4.8149999999999998E-3</v>
      </c>
      <c r="O324" s="25"/>
      <c r="P324" s="25">
        <f t="shared" si="87"/>
        <v>9.8525499999999998E-4</v>
      </c>
      <c r="Q324" s="25">
        <f t="shared" si="88"/>
        <v>2.269042265E-2</v>
      </c>
      <c r="R324" s="25">
        <v>3.9899999999999996E-3</v>
      </c>
      <c r="S324" s="25">
        <f t="shared" si="89"/>
        <v>5.2049999999999996E-3</v>
      </c>
      <c r="T324" s="25"/>
      <c r="U324" s="25">
        <f t="shared" si="90"/>
        <v>5.0425499999999946E-4</v>
      </c>
      <c r="V324" s="25">
        <f t="shared" si="91"/>
        <v>1.1612992649999989E-2</v>
      </c>
      <c r="W324" s="25">
        <v>1.9529999999999999E-2</v>
      </c>
      <c r="X324" s="25">
        <f t="shared" si="92"/>
        <v>2.0745E-2</v>
      </c>
      <c r="Y324" s="25"/>
      <c r="Z324" s="25">
        <f t="shared" si="93"/>
        <v>3.8335549999999989E-3</v>
      </c>
      <c r="AA324" s="25">
        <f t="shared" si="94"/>
        <v>8.8286771649999984E-2</v>
      </c>
      <c r="AB324" s="25">
        <v>-2.48E-3</v>
      </c>
      <c r="AC324" s="25">
        <f t="shared" si="95"/>
        <v>-1.2149999999999999E-3</v>
      </c>
    </row>
    <row r="325" spans="1:29" s="15" customFormat="1">
      <c r="A325" s="18">
        <v>573</v>
      </c>
      <c r="B325" s="25">
        <v>-8.0000000000000007E-5</v>
      </c>
      <c r="C325" s="25">
        <v>1.1950000000000001E-2</v>
      </c>
      <c r="D325" s="25">
        <f t="shared" si="80"/>
        <v>1.3285E-2</v>
      </c>
      <c r="E325" s="25"/>
      <c r="F325" s="25">
        <f t="shared" si="81"/>
        <v>3.3406549999999997E-3</v>
      </c>
      <c r="G325" s="25">
        <f t="shared" si="82"/>
        <v>7.6935284649999991E-2</v>
      </c>
      <c r="H325" s="25">
        <v>1.1780000000000001E-2</v>
      </c>
      <c r="I325" s="25">
        <f t="shared" si="83"/>
        <v>1.3115E-2</v>
      </c>
      <c r="J325" s="25"/>
      <c r="K325" s="25">
        <f t="shared" si="84"/>
        <v>2.6701750000000003E-3</v>
      </c>
      <c r="L325" s="25">
        <f t="shared" si="85"/>
        <v>6.1494130250000008E-2</v>
      </c>
      <c r="M325" s="25">
        <v>3.7599999999999999E-3</v>
      </c>
      <c r="N325" s="25">
        <f t="shared" si="86"/>
        <v>5.0949999999999997E-3</v>
      </c>
      <c r="O325" s="25"/>
      <c r="P325" s="25">
        <f t="shared" si="87"/>
        <v>1.2652549999999999E-3</v>
      </c>
      <c r="Q325" s="25">
        <f t="shared" si="88"/>
        <v>2.9138822649999997E-2</v>
      </c>
      <c r="R325" s="25">
        <v>4.0800000000000003E-3</v>
      </c>
      <c r="S325" s="25">
        <f t="shared" si="89"/>
        <v>5.4150000000000005E-3</v>
      </c>
      <c r="T325" s="25"/>
      <c r="U325" s="25">
        <f t="shared" si="90"/>
        <v>7.1425500000000045E-4</v>
      </c>
      <c r="V325" s="25">
        <f t="shared" si="91"/>
        <v>1.6449292650000009E-2</v>
      </c>
      <c r="W325" s="25">
        <v>1.9560000000000001E-2</v>
      </c>
      <c r="X325" s="25">
        <f t="shared" si="92"/>
        <v>2.0895E-2</v>
      </c>
      <c r="Y325" s="25"/>
      <c r="Z325" s="25">
        <f t="shared" si="93"/>
        <v>3.9835549999999997E-3</v>
      </c>
      <c r="AA325" s="25">
        <f t="shared" si="94"/>
        <v>9.1741271649999998E-2</v>
      </c>
      <c r="AB325" s="25">
        <v>-2.5899999999999999E-3</v>
      </c>
      <c r="AC325" s="25">
        <f t="shared" si="95"/>
        <v>-1.335E-3</v>
      </c>
    </row>
    <row r="326" spans="1:29" s="15" customFormat="1">
      <c r="A326" s="18">
        <v>574</v>
      </c>
      <c r="B326" s="25">
        <v>-1.0000000000000001E-5</v>
      </c>
      <c r="C326" s="25">
        <v>1.204E-2</v>
      </c>
      <c r="D326" s="25">
        <f t="shared" si="80"/>
        <v>1.3345000000000001E-2</v>
      </c>
      <c r="E326" s="25"/>
      <c r="F326" s="25">
        <f t="shared" si="81"/>
        <v>3.4006550000000007E-3</v>
      </c>
      <c r="G326" s="25">
        <f t="shared" si="82"/>
        <v>7.8317084650000021E-2</v>
      </c>
      <c r="H326" s="25">
        <v>1.1780000000000001E-2</v>
      </c>
      <c r="I326" s="25">
        <f t="shared" si="83"/>
        <v>1.3085000000000001E-2</v>
      </c>
      <c r="J326" s="25"/>
      <c r="K326" s="25">
        <f t="shared" si="84"/>
        <v>2.6401750000000015E-3</v>
      </c>
      <c r="L326" s="25">
        <f t="shared" si="85"/>
        <v>6.0803230250000041E-2</v>
      </c>
      <c r="M326" s="25">
        <v>3.5699999999999998E-3</v>
      </c>
      <c r="N326" s="25">
        <f t="shared" si="86"/>
        <v>4.875E-3</v>
      </c>
      <c r="O326" s="25"/>
      <c r="P326" s="25">
        <f t="shared" si="87"/>
        <v>1.0452550000000001E-3</v>
      </c>
      <c r="Q326" s="25">
        <f t="shared" si="88"/>
        <v>2.4072222650000006E-2</v>
      </c>
      <c r="R326" s="25">
        <v>3.9500000000000004E-3</v>
      </c>
      <c r="S326" s="25">
        <f t="shared" si="89"/>
        <v>5.2550000000000001E-3</v>
      </c>
      <c r="T326" s="25"/>
      <c r="U326" s="25">
        <f t="shared" si="90"/>
        <v>5.5425500000000003E-4</v>
      </c>
      <c r="V326" s="25">
        <f t="shared" si="91"/>
        <v>1.2764492650000001E-2</v>
      </c>
      <c r="W326" s="25">
        <v>1.9380000000000001E-2</v>
      </c>
      <c r="X326" s="25">
        <f t="shared" si="92"/>
        <v>2.0685000000000002E-2</v>
      </c>
      <c r="Y326" s="25"/>
      <c r="Z326" s="25">
        <f t="shared" si="93"/>
        <v>3.7735550000000014E-3</v>
      </c>
      <c r="AA326" s="25">
        <f t="shared" si="94"/>
        <v>8.6904971650000037E-2</v>
      </c>
      <c r="AB326" s="25">
        <v>-2.5999999999999999E-3</v>
      </c>
      <c r="AC326" s="25">
        <f t="shared" si="95"/>
        <v>-1.305E-3</v>
      </c>
    </row>
    <row r="327" spans="1:29" s="15" customFormat="1">
      <c r="A327" s="18">
        <v>575</v>
      </c>
      <c r="B327" s="25">
        <v>6.8999999999999997E-5</v>
      </c>
      <c r="C327" s="25">
        <v>1.159E-2</v>
      </c>
      <c r="D327" s="25">
        <f t="shared" si="80"/>
        <v>1.2925499999999999E-2</v>
      </c>
      <c r="E327" s="25"/>
      <c r="F327" s="25">
        <f t="shared" si="81"/>
        <v>2.9811549999999992E-3</v>
      </c>
      <c r="G327" s="25">
        <f t="shared" si="82"/>
        <v>6.865599964999998E-2</v>
      </c>
      <c r="H327" s="25">
        <v>1.157E-2</v>
      </c>
      <c r="I327" s="25">
        <f t="shared" si="83"/>
        <v>1.29055E-2</v>
      </c>
      <c r="J327" s="25"/>
      <c r="K327" s="25">
        <f t="shared" si="84"/>
        <v>2.4606750000000007E-3</v>
      </c>
      <c r="L327" s="25">
        <f t="shared" si="85"/>
        <v>5.6669345250000017E-2</v>
      </c>
      <c r="M327" s="25">
        <v>3.5799999999999998E-3</v>
      </c>
      <c r="N327" s="25">
        <f t="shared" si="86"/>
        <v>4.9154999999999997E-3</v>
      </c>
      <c r="O327" s="25"/>
      <c r="P327" s="25">
        <f t="shared" si="87"/>
        <v>1.0857549999999999E-3</v>
      </c>
      <c r="Q327" s="25">
        <f t="shared" si="88"/>
        <v>2.500493765E-2</v>
      </c>
      <c r="R327" s="25">
        <v>3.96E-3</v>
      </c>
      <c r="S327" s="25">
        <f t="shared" si="89"/>
        <v>5.2954999999999999E-3</v>
      </c>
      <c r="T327" s="25"/>
      <c r="U327" s="25">
        <f t="shared" si="90"/>
        <v>5.9475499999999976E-4</v>
      </c>
      <c r="V327" s="25">
        <f t="shared" si="91"/>
        <v>1.3697207649999996E-2</v>
      </c>
      <c r="W327" s="25">
        <v>1.9259999999999999E-2</v>
      </c>
      <c r="X327" s="25">
        <f t="shared" si="92"/>
        <v>2.0595499999999999E-2</v>
      </c>
      <c r="Y327" s="25"/>
      <c r="Z327" s="25">
        <f t="shared" si="93"/>
        <v>3.6840549999999986E-3</v>
      </c>
      <c r="AA327" s="25">
        <f t="shared" si="94"/>
        <v>8.4843786649999975E-2</v>
      </c>
      <c r="AB327" s="25">
        <v>-2.7399999999999998E-3</v>
      </c>
      <c r="AC327" s="25">
        <f t="shared" si="95"/>
        <v>-1.3354999999999999E-3</v>
      </c>
    </row>
    <row r="328" spans="1:29" s="15" customFormat="1">
      <c r="A328" s="18">
        <v>576</v>
      </c>
      <c r="B328" s="25">
        <v>-4.0000000000000003E-5</v>
      </c>
      <c r="C328" s="25">
        <v>1.158E-2</v>
      </c>
      <c r="D328" s="25">
        <f t="shared" si="80"/>
        <v>1.2930000000000001E-2</v>
      </c>
      <c r="E328" s="25"/>
      <c r="F328" s="25">
        <f t="shared" si="81"/>
        <v>2.9856550000000003E-3</v>
      </c>
      <c r="G328" s="25">
        <f t="shared" si="82"/>
        <v>6.8759634650000012E-2</v>
      </c>
      <c r="H328" s="25">
        <v>1.167E-2</v>
      </c>
      <c r="I328" s="25">
        <f t="shared" si="83"/>
        <v>1.302E-2</v>
      </c>
      <c r="J328" s="25"/>
      <c r="K328" s="25">
        <f t="shared" si="84"/>
        <v>2.5751750000000007E-3</v>
      </c>
      <c r="L328" s="25">
        <f t="shared" si="85"/>
        <v>5.9306280250000017E-2</v>
      </c>
      <c r="M328" s="25">
        <v>3.3800000000000002E-3</v>
      </c>
      <c r="N328" s="25">
        <f t="shared" si="86"/>
        <v>4.7299999999999998E-3</v>
      </c>
      <c r="O328" s="25"/>
      <c r="P328" s="25">
        <f t="shared" si="87"/>
        <v>9.0025499999999998E-4</v>
      </c>
      <c r="Q328" s="25">
        <f t="shared" si="88"/>
        <v>2.0732872650000001E-2</v>
      </c>
      <c r="R328" s="25">
        <v>3.8800000000000002E-3</v>
      </c>
      <c r="S328" s="25">
        <f t="shared" si="89"/>
        <v>5.2300000000000003E-3</v>
      </c>
      <c r="T328" s="25"/>
      <c r="U328" s="25">
        <f t="shared" si="90"/>
        <v>5.2925500000000018E-4</v>
      </c>
      <c r="V328" s="25">
        <f t="shared" si="91"/>
        <v>1.2188742650000004E-2</v>
      </c>
      <c r="W328" s="25">
        <v>1.9279999999999999E-2</v>
      </c>
      <c r="X328" s="25">
        <f t="shared" si="92"/>
        <v>2.0629999999999999E-2</v>
      </c>
      <c r="Y328" s="25"/>
      <c r="Z328" s="25">
        <f t="shared" si="93"/>
        <v>3.7185549999999984E-3</v>
      </c>
      <c r="AA328" s="25">
        <f t="shared" si="94"/>
        <v>8.5638321649999974E-2</v>
      </c>
      <c r="AB328" s="25">
        <v>-2.66E-3</v>
      </c>
      <c r="AC328" s="25">
        <f t="shared" si="95"/>
        <v>-1.3500000000000001E-3</v>
      </c>
    </row>
    <row r="329" spans="1:29" s="15" customFormat="1">
      <c r="A329" s="18">
        <v>577</v>
      </c>
      <c r="B329" s="25">
        <v>3.0000000000000001E-5</v>
      </c>
      <c r="C329" s="25">
        <v>1.154E-2</v>
      </c>
      <c r="D329" s="25">
        <f t="shared" si="80"/>
        <v>1.2834999999999999E-2</v>
      </c>
      <c r="E329" s="25"/>
      <c r="F329" s="25">
        <f t="shared" si="81"/>
        <v>2.8906549999999989E-3</v>
      </c>
      <c r="G329" s="25">
        <f t="shared" si="82"/>
        <v>6.6571784649999979E-2</v>
      </c>
      <c r="H329" s="25">
        <v>1.146E-2</v>
      </c>
      <c r="I329" s="25">
        <f t="shared" si="83"/>
        <v>1.2754999999999999E-2</v>
      </c>
      <c r="J329" s="25"/>
      <c r="K329" s="25">
        <f t="shared" si="84"/>
        <v>2.3101749999999994E-3</v>
      </c>
      <c r="L329" s="25">
        <f t="shared" si="85"/>
        <v>5.3203330249999986E-2</v>
      </c>
      <c r="M329" s="25">
        <v>3.5699999999999998E-3</v>
      </c>
      <c r="N329" s="25">
        <f t="shared" si="86"/>
        <v>4.8649999999999995E-3</v>
      </c>
      <c r="O329" s="25"/>
      <c r="P329" s="25">
        <f t="shared" si="87"/>
        <v>1.0352549999999997E-3</v>
      </c>
      <c r="Q329" s="25">
        <f t="shared" si="88"/>
        <v>2.3841922649999993E-2</v>
      </c>
      <c r="R329" s="25">
        <v>3.9699999999999996E-3</v>
      </c>
      <c r="S329" s="25">
        <f t="shared" si="89"/>
        <v>5.2649999999999997E-3</v>
      </c>
      <c r="T329" s="25"/>
      <c r="U329" s="25">
        <f t="shared" si="90"/>
        <v>5.6425499999999962E-4</v>
      </c>
      <c r="V329" s="25">
        <f t="shared" si="91"/>
        <v>1.2994792649999991E-2</v>
      </c>
      <c r="W329" s="25">
        <v>1.9290000000000002E-2</v>
      </c>
      <c r="X329" s="25">
        <f t="shared" si="92"/>
        <v>2.0585000000000003E-2</v>
      </c>
      <c r="Y329" s="25"/>
      <c r="Z329" s="25">
        <f t="shared" si="93"/>
        <v>3.673555000000002E-3</v>
      </c>
      <c r="AA329" s="25">
        <f t="shared" si="94"/>
        <v>8.4601971650000052E-2</v>
      </c>
      <c r="AB329" s="25">
        <v>-2.6199999999999999E-3</v>
      </c>
      <c r="AC329" s="25">
        <f t="shared" si="95"/>
        <v>-1.2949999999999999E-3</v>
      </c>
    </row>
    <row r="330" spans="1:29" s="15" customFormat="1">
      <c r="A330" s="18">
        <v>578</v>
      </c>
      <c r="B330" s="25">
        <v>-1.0000000000000001E-5</v>
      </c>
      <c r="C330" s="25">
        <v>1.159E-2</v>
      </c>
      <c r="D330" s="25">
        <f t="shared" si="80"/>
        <v>1.2935E-2</v>
      </c>
      <c r="E330" s="25"/>
      <c r="F330" s="25">
        <f t="shared" si="81"/>
        <v>2.990655E-3</v>
      </c>
      <c r="G330" s="25">
        <f t="shared" si="82"/>
        <v>6.8874784650000007E-2</v>
      </c>
      <c r="H330" s="25">
        <v>1.159E-2</v>
      </c>
      <c r="I330" s="25">
        <f t="shared" si="83"/>
        <v>1.2935E-2</v>
      </c>
      <c r="J330" s="25"/>
      <c r="K330" s="25">
        <f t="shared" si="84"/>
        <v>2.4901750000000007E-3</v>
      </c>
      <c r="L330" s="25">
        <f t="shared" si="85"/>
        <v>5.7348730250000021E-2</v>
      </c>
      <c r="M330" s="25">
        <v>3.5300000000000002E-3</v>
      </c>
      <c r="N330" s="25">
        <f t="shared" si="86"/>
        <v>4.875E-3</v>
      </c>
      <c r="O330" s="25"/>
      <c r="P330" s="25">
        <f t="shared" si="87"/>
        <v>1.0452550000000001E-3</v>
      </c>
      <c r="Q330" s="25">
        <f t="shared" si="88"/>
        <v>2.4072222650000006E-2</v>
      </c>
      <c r="R330" s="25">
        <v>4.0099999999999997E-3</v>
      </c>
      <c r="S330" s="25">
        <f t="shared" si="89"/>
        <v>5.3549999999999995E-3</v>
      </c>
      <c r="T330" s="25"/>
      <c r="U330" s="25">
        <f t="shared" si="90"/>
        <v>6.5425499999999942E-4</v>
      </c>
      <c r="V330" s="25">
        <f t="shared" si="91"/>
        <v>1.5067492649999988E-2</v>
      </c>
      <c r="W330" s="25">
        <v>1.9349999999999999E-2</v>
      </c>
      <c r="X330" s="25">
        <f t="shared" si="92"/>
        <v>2.0694999999999998E-2</v>
      </c>
      <c r="Y330" s="25"/>
      <c r="Z330" s="25">
        <f t="shared" si="93"/>
        <v>3.7835549999999975E-3</v>
      </c>
      <c r="AA330" s="25">
        <f t="shared" si="94"/>
        <v>8.7135271649999943E-2</v>
      </c>
      <c r="AB330" s="25">
        <v>-2.6800000000000001E-3</v>
      </c>
      <c r="AC330" s="25">
        <f t="shared" si="95"/>
        <v>-1.3450000000000001E-3</v>
      </c>
    </row>
    <row r="331" spans="1:29" s="15" customFormat="1">
      <c r="A331" s="18">
        <v>579</v>
      </c>
      <c r="B331" s="25">
        <v>-4.0000000000000003E-5</v>
      </c>
      <c r="C331" s="25">
        <v>1.1209999999999999E-2</v>
      </c>
      <c r="D331" s="25">
        <f t="shared" si="80"/>
        <v>1.2645E-2</v>
      </c>
      <c r="E331" s="25"/>
      <c r="F331" s="25">
        <f t="shared" si="81"/>
        <v>2.7006549999999997E-3</v>
      </c>
      <c r="G331" s="25">
        <f t="shared" si="82"/>
        <v>6.2196084649999997E-2</v>
      </c>
      <c r="H331" s="25">
        <v>1.124E-2</v>
      </c>
      <c r="I331" s="25">
        <f t="shared" si="83"/>
        <v>1.2675000000000001E-2</v>
      </c>
      <c r="J331" s="25"/>
      <c r="K331" s="25">
        <f t="shared" si="84"/>
        <v>2.2301750000000009E-3</v>
      </c>
      <c r="L331" s="25">
        <f t="shared" si="85"/>
        <v>5.1360930250000027E-2</v>
      </c>
      <c r="M331" s="25">
        <v>3.4299999999999999E-3</v>
      </c>
      <c r="N331" s="25">
        <f t="shared" si="86"/>
        <v>4.8649999999999995E-3</v>
      </c>
      <c r="O331" s="25"/>
      <c r="P331" s="25">
        <f t="shared" si="87"/>
        <v>1.0352549999999997E-3</v>
      </c>
      <c r="Q331" s="25">
        <f t="shared" si="88"/>
        <v>2.3841922649999993E-2</v>
      </c>
      <c r="R331" s="25">
        <v>3.5899999999999999E-3</v>
      </c>
      <c r="S331" s="25">
        <f t="shared" si="89"/>
        <v>5.025E-3</v>
      </c>
      <c r="T331" s="25"/>
      <c r="U331" s="25">
        <f t="shared" si="90"/>
        <v>3.2425499999999986E-4</v>
      </c>
      <c r="V331" s="25">
        <f t="shared" si="91"/>
        <v>7.4675926499999969E-3</v>
      </c>
      <c r="W331" s="25">
        <v>1.899E-2</v>
      </c>
      <c r="X331" s="25">
        <f t="shared" si="92"/>
        <v>2.0424999999999999E-2</v>
      </c>
      <c r="Y331" s="25"/>
      <c r="Z331" s="25">
        <f t="shared" si="93"/>
        <v>3.5135549999999981E-3</v>
      </c>
      <c r="AA331" s="25">
        <f t="shared" si="94"/>
        <v>8.0917171649999953E-2</v>
      </c>
      <c r="AB331" s="25">
        <v>-2.8300000000000001E-3</v>
      </c>
      <c r="AC331" s="25">
        <f t="shared" si="95"/>
        <v>-1.4350000000000001E-3</v>
      </c>
    </row>
    <row r="332" spans="1:29" s="15" customFormat="1">
      <c r="A332" s="18">
        <v>580</v>
      </c>
      <c r="B332" s="25">
        <v>2.1000000000000001E-4</v>
      </c>
      <c r="C332" s="25">
        <v>1.159E-2</v>
      </c>
      <c r="D332" s="25">
        <f t="shared" si="80"/>
        <v>1.269E-2</v>
      </c>
      <c r="E332" s="25"/>
      <c r="F332" s="25">
        <f t="shared" si="81"/>
        <v>2.7456549999999996E-3</v>
      </c>
      <c r="G332" s="25">
        <f t="shared" si="82"/>
        <v>6.3232434649999988E-2</v>
      </c>
      <c r="H332" s="25">
        <v>1.1639999999999999E-2</v>
      </c>
      <c r="I332" s="25">
        <f t="shared" si="83"/>
        <v>1.274E-2</v>
      </c>
      <c r="J332" s="25"/>
      <c r="K332" s="25">
        <f t="shared" si="84"/>
        <v>2.295175E-3</v>
      </c>
      <c r="L332" s="25">
        <f t="shared" si="85"/>
        <v>5.2857880250000003E-2</v>
      </c>
      <c r="M332" s="25">
        <v>3.47E-3</v>
      </c>
      <c r="N332" s="25">
        <f t="shared" si="86"/>
        <v>4.5699999999999994E-3</v>
      </c>
      <c r="O332" s="25"/>
      <c r="P332" s="25">
        <f t="shared" si="87"/>
        <v>7.4025499999999956E-4</v>
      </c>
      <c r="Q332" s="25">
        <f t="shared" si="88"/>
        <v>1.7048072649999992E-2</v>
      </c>
      <c r="R332" s="25">
        <v>4.0499999999999998E-3</v>
      </c>
      <c r="S332" s="25">
        <f t="shared" si="89"/>
        <v>5.1500000000000001E-3</v>
      </c>
      <c r="T332" s="25"/>
      <c r="U332" s="25">
        <f t="shared" si="90"/>
        <v>4.4925499999999997E-4</v>
      </c>
      <c r="V332" s="25">
        <f t="shared" si="91"/>
        <v>1.034634265E-2</v>
      </c>
      <c r="W332" s="25">
        <v>1.925E-2</v>
      </c>
      <c r="X332" s="25">
        <f t="shared" si="92"/>
        <v>2.035E-2</v>
      </c>
      <c r="Y332" s="25"/>
      <c r="Z332" s="25">
        <f t="shared" si="93"/>
        <v>3.4385549999999994E-3</v>
      </c>
      <c r="AA332" s="25">
        <f t="shared" si="94"/>
        <v>7.9189921649999995E-2</v>
      </c>
      <c r="AB332" s="25">
        <v>-2.4099999999999998E-3</v>
      </c>
      <c r="AC332" s="25">
        <f t="shared" si="95"/>
        <v>-1.0999999999999998E-3</v>
      </c>
    </row>
    <row r="333" spans="1:29" s="15" customFormat="1">
      <c r="A333" s="18">
        <v>581</v>
      </c>
      <c r="B333" s="25">
        <v>-1.3999999999999999E-4</v>
      </c>
      <c r="C333" s="25">
        <v>1.112E-2</v>
      </c>
      <c r="D333" s="25">
        <f t="shared" si="80"/>
        <v>1.255E-2</v>
      </c>
      <c r="E333" s="25"/>
      <c r="F333" s="25">
        <f t="shared" si="81"/>
        <v>2.6056550000000001E-3</v>
      </c>
      <c r="G333" s="25">
        <f t="shared" si="82"/>
        <v>6.0008234650000006E-2</v>
      </c>
      <c r="H333" s="25">
        <v>1.12E-2</v>
      </c>
      <c r="I333" s="25">
        <f t="shared" si="83"/>
        <v>1.2630000000000001E-2</v>
      </c>
      <c r="J333" s="25"/>
      <c r="K333" s="25">
        <f t="shared" si="84"/>
        <v>2.185175000000001E-3</v>
      </c>
      <c r="L333" s="25">
        <f t="shared" si="85"/>
        <v>5.0324580250000028E-2</v>
      </c>
      <c r="M333" s="25">
        <v>3.3899999999999998E-3</v>
      </c>
      <c r="N333" s="25">
        <f t="shared" si="86"/>
        <v>4.8199999999999996E-3</v>
      </c>
      <c r="O333" s="25"/>
      <c r="P333" s="25">
        <f t="shared" si="87"/>
        <v>9.9025499999999978E-4</v>
      </c>
      <c r="Q333" s="25">
        <f t="shared" si="88"/>
        <v>2.2805572649999994E-2</v>
      </c>
      <c r="R333" s="25">
        <v>3.7299999999999998E-3</v>
      </c>
      <c r="S333" s="25">
        <f t="shared" si="89"/>
        <v>5.1599999999999997E-3</v>
      </c>
      <c r="T333" s="25"/>
      <c r="U333" s="25">
        <f t="shared" si="90"/>
        <v>4.5925499999999956E-4</v>
      </c>
      <c r="V333" s="25">
        <f t="shared" si="91"/>
        <v>1.057664264999999E-2</v>
      </c>
      <c r="W333" s="25">
        <v>1.8800000000000001E-2</v>
      </c>
      <c r="X333" s="25">
        <f t="shared" si="92"/>
        <v>2.0230000000000001E-2</v>
      </c>
      <c r="Y333" s="25"/>
      <c r="Z333" s="25">
        <f t="shared" si="93"/>
        <v>3.3185550000000008E-3</v>
      </c>
      <c r="AA333" s="25">
        <f t="shared" si="94"/>
        <v>7.6426321650000018E-2</v>
      </c>
      <c r="AB333" s="25">
        <v>-2.7200000000000002E-3</v>
      </c>
      <c r="AC333" s="25">
        <f t="shared" si="95"/>
        <v>-1.4300000000000001E-3</v>
      </c>
    </row>
    <row r="334" spans="1:29" s="15" customFormat="1">
      <c r="A334" s="18">
        <v>582</v>
      </c>
      <c r="B334" s="25">
        <v>1.6000000000000001E-4</v>
      </c>
      <c r="C334" s="25">
        <v>1.146E-2</v>
      </c>
      <c r="D334" s="25">
        <f t="shared" si="80"/>
        <v>1.2485E-2</v>
      </c>
      <c r="E334" s="25"/>
      <c r="F334" s="25">
        <f t="shared" si="81"/>
        <v>2.5406549999999993E-3</v>
      </c>
      <c r="G334" s="25">
        <f t="shared" si="82"/>
        <v>5.8511284649999988E-2</v>
      </c>
      <c r="H334" s="25">
        <v>1.15E-2</v>
      </c>
      <c r="I334" s="25">
        <f t="shared" si="83"/>
        <v>1.2525E-2</v>
      </c>
      <c r="J334" s="25"/>
      <c r="K334" s="25">
        <f t="shared" si="84"/>
        <v>2.0801750000000001E-3</v>
      </c>
      <c r="L334" s="25">
        <f t="shared" si="85"/>
        <v>4.7906430250000007E-2</v>
      </c>
      <c r="M334" s="25">
        <v>3.46E-3</v>
      </c>
      <c r="N334" s="25">
        <f t="shared" si="86"/>
        <v>4.4850000000000003E-3</v>
      </c>
      <c r="O334" s="25"/>
      <c r="P334" s="25">
        <f t="shared" si="87"/>
        <v>6.5525500000000042E-4</v>
      </c>
      <c r="Q334" s="25">
        <f t="shared" si="88"/>
        <v>1.5090522650000011E-2</v>
      </c>
      <c r="R334" s="25">
        <v>3.8999999999999998E-3</v>
      </c>
      <c r="S334" s="25">
        <f t="shared" si="89"/>
        <v>4.9249999999999997E-3</v>
      </c>
      <c r="T334" s="25"/>
      <c r="U334" s="25">
        <f t="shared" si="90"/>
        <v>2.2425499999999959E-4</v>
      </c>
      <c r="V334" s="25">
        <f t="shared" si="91"/>
        <v>5.1645926499999913E-3</v>
      </c>
      <c r="W334" s="25">
        <v>1.9029999999999998E-2</v>
      </c>
      <c r="X334" s="25">
        <f t="shared" si="92"/>
        <v>2.0055E-2</v>
      </c>
      <c r="Y334" s="25"/>
      <c r="Z334" s="25">
        <f t="shared" si="93"/>
        <v>3.1435549999999993E-3</v>
      </c>
      <c r="AA334" s="25">
        <f t="shared" si="94"/>
        <v>7.2396071649999991E-2</v>
      </c>
      <c r="AB334" s="25">
        <v>-2.2100000000000002E-3</v>
      </c>
      <c r="AC334" s="25">
        <f t="shared" si="95"/>
        <v>-1.0250000000000001E-3</v>
      </c>
    </row>
    <row r="335" spans="1:29" s="15" customFormat="1">
      <c r="A335" s="18">
        <v>583</v>
      </c>
      <c r="B335" s="25">
        <v>-6.8999999999999997E-5</v>
      </c>
      <c r="C335" s="25">
        <v>1.1209999999999999E-2</v>
      </c>
      <c r="D335" s="25">
        <f t="shared" si="80"/>
        <v>1.2644499999999999E-2</v>
      </c>
      <c r="E335" s="25"/>
      <c r="F335" s="25">
        <f t="shared" si="81"/>
        <v>2.7001549999999992E-3</v>
      </c>
      <c r="G335" s="25">
        <f t="shared" si="82"/>
        <v>6.2184569649999986E-2</v>
      </c>
      <c r="H335" s="25">
        <v>1.125E-2</v>
      </c>
      <c r="I335" s="25">
        <f t="shared" si="83"/>
        <v>1.26845E-2</v>
      </c>
      <c r="J335" s="25"/>
      <c r="K335" s="25">
        <f t="shared" si="84"/>
        <v>2.239675E-3</v>
      </c>
      <c r="L335" s="25">
        <f t="shared" si="85"/>
        <v>5.1579715250000005E-2</v>
      </c>
      <c r="M335" s="25">
        <v>3.4199999999999999E-3</v>
      </c>
      <c r="N335" s="25">
        <f t="shared" si="86"/>
        <v>4.8544999999999994E-3</v>
      </c>
      <c r="O335" s="25"/>
      <c r="P335" s="25">
        <f t="shared" si="87"/>
        <v>1.0247549999999996E-3</v>
      </c>
      <c r="Q335" s="25">
        <f t="shared" si="88"/>
        <v>2.3600107649999993E-2</v>
      </c>
      <c r="R335" s="25">
        <v>3.6700000000000001E-3</v>
      </c>
      <c r="S335" s="25">
        <f t="shared" si="89"/>
        <v>5.1044999999999997E-3</v>
      </c>
      <c r="T335" s="25"/>
      <c r="U335" s="25">
        <f t="shared" si="90"/>
        <v>4.0375499999999957E-4</v>
      </c>
      <c r="V335" s="25">
        <f t="shared" si="91"/>
        <v>9.2984776499999908E-3</v>
      </c>
      <c r="W335" s="25">
        <v>1.8859999999999998E-2</v>
      </c>
      <c r="X335" s="25">
        <f t="shared" si="92"/>
        <v>2.02945E-2</v>
      </c>
      <c r="Y335" s="25"/>
      <c r="Z335" s="25">
        <f t="shared" si="93"/>
        <v>3.3830549999999994E-3</v>
      </c>
      <c r="AA335" s="25">
        <f t="shared" si="94"/>
        <v>7.7911756649999983E-2</v>
      </c>
      <c r="AB335" s="25">
        <v>-2.8E-3</v>
      </c>
      <c r="AC335" s="25">
        <f t="shared" si="95"/>
        <v>-1.4345E-3</v>
      </c>
    </row>
    <row r="336" spans="1:29" s="15" customFormat="1">
      <c r="A336" s="18">
        <v>584</v>
      </c>
      <c r="B336" s="25">
        <v>6.8999999999999997E-5</v>
      </c>
      <c r="C336" s="25">
        <v>1.1310000000000001E-2</v>
      </c>
      <c r="D336" s="25">
        <f t="shared" si="80"/>
        <v>1.2465500000000001E-2</v>
      </c>
      <c r="E336" s="25"/>
      <c r="F336" s="25">
        <f t="shared" si="81"/>
        <v>2.5211550000000006E-3</v>
      </c>
      <c r="G336" s="25">
        <f t="shared" si="82"/>
        <v>5.8062199650000014E-2</v>
      </c>
      <c r="H336" s="25">
        <v>1.132E-2</v>
      </c>
      <c r="I336" s="25">
        <f t="shared" si="83"/>
        <v>1.24755E-2</v>
      </c>
      <c r="J336" s="25"/>
      <c r="K336" s="25">
        <f t="shared" si="84"/>
        <v>2.0306750000000009E-3</v>
      </c>
      <c r="L336" s="25">
        <f t="shared" si="85"/>
        <v>4.6766445250000024E-2</v>
      </c>
      <c r="M336" s="25">
        <v>3.3999999999999998E-3</v>
      </c>
      <c r="N336" s="25">
        <f t="shared" si="86"/>
        <v>4.5554999999999997E-3</v>
      </c>
      <c r="O336" s="25"/>
      <c r="P336" s="25">
        <f t="shared" si="87"/>
        <v>7.257549999999998E-4</v>
      </c>
      <c r="Q336" s="25">
        <f t="shared" si="88"/>
        <v>1.6714137649999995E-2</v>
      </c>
      <c r="R336" s="25">
        <v>3.9699999999999996E-3</v>
      </c>
      <c r="S336" s="25">
        <f t="shared" si="89"/>
        <v>5.1254999999999998E-3</v>
      </c>
      <c r="T336" s="25"/>
      <c r="U336" s="25">
        <f t="shared" si="90"/>
        <v>4.2475499999999975E-4</v>
      </c>
      <c r="V336" s="25">
        <f t="shared" si="91"/>
        <v>9.7821076499999948E-3</v>
      </c>
      <c r="W336" s="25">
        <v>1.8769999999999998E-2</v>
      </c>
      <c r="X336" s="25">
        <f t="shared" si="92"/>
        <v>1.9925499999999999E-2</v>
      </c>
      <c r="Y336" s="25"/>
      <c r="Z336" s="25">
        <f t="shared" si="93"/>
        <v>3.0140549999999981E-3</v>
      </c>
      <c r="AA336" s="25">
        <f t="shared" si="94"/>
        <v>6.9413686649999959E-2</v>
      </c>
      <c r="AB336" s="25">
        <v>-2.3800000000000002E-3</v>
      </c>
      <c r="AC336" s="25">
        <f t="shared" si="95"/>
        <v>-1.1555000000000001E-3</v>
      </c>
    </row>
    <row r="337" spans="1:29" s="15" customFormat="1">
      <c r="A337" s="18">
        <v>585</v>
      </c>
      <c r="B337" s="25">
        <v>3.0000000000000001E-5</v>
      </c>
      <c r="C337" s="25">
        <v>1.098E-2</v>
      </c>
      <c r="D337" s="25">
        <f t="shared" si="80"/>
        <v>1.235E-2</v>
      </c>
      <c r="E337" s="25"/>
      <c r="F337" s="25">
        <f t="shared" si="81"/>
        <v>2.4056549999999996E-3</v>
      </c>
      <c r="G337" s="25">
        <f t="shared" si="82"/>
        <v>5.5402234649999993E-2</v>
      </c>
      <c r="H337" s="25">
        <v>1.1039999999999999E-2</v>
      </c>
      <c r="I337" s="25">
        <f t="shared" si="83"/>
        <v>1.2409999999999999E-2</v>
      </c>
      <c r="J337" s="25"/>
      <c r="K337" s="25">
        <f t="shared" si="84"/>
        <v>1.9651749999999996E-3</v>
      </c>
      <c r="L337" s="25">
        <f t="shared" si="85"/>
        <v>4.5257980249999989E-2</v>
      </c>
      <c r="M337" s="25">
        <v>3.3500000000000001E-3</v>
      </c>
      <c r="N337" s="25">
        <f t="shared" si="86"/>
        <v>4.7200000000000002E-3</v>
      </c>
      <c r="O337" s="25"/>
      <c r="P337" s="25">
        <f t="shared" si="87"/>
        <v>8.9025500000000039E-4</v>
      </c>
      <c r="Q337" s="25">
        <f t="shared" si="88"/>
        <v>2.0502572650000009E-2</v>
      </c>
      <c r="R337" s="25">
        <v>3.64E-3</v>
      </c>
      <c r="S337" s="25">
        <f t="shared" si="89"/>
        <v>5.0099999999999997E-3</v>
      </c>
      <c r="T337" s="25"/>
      <c r="U337" s="25">
        <f t="shared" si="90"/>
        <v>3.092549999999996E-4</v>
      </c>
      <c r="V337" s="25">
        <f t="shared" si="91"/>
        <v>7.122142649999991E-3</v>
      </c>
      <c r="W337" s="25">
        <v>1.8620000000000001E-2</v>
      </c>
      <c r="X337" s="25">
        <f t="shared" si="92"/>
        <v>1.9990000000000001E-2</v>
      </c>
      <c r="Y337" s="25"/>
      <c r="Z337" s="25">
        <f t="shared" si="93"/>
        <v>3.0785550000000002E-3</v>
      </c>
      <c r="AA337" s="25">
        <f t="shared" si="94"/>
        <v>7.0899121650000008E-2</v>
      </c>
      <c r="AB337" s="25">
        <v>-2.7699999999999999E-3</v>
      </c>
      <c r="AC337" s="25">
        <f t="shared" si="95"/>
        <v>-1.3699999999999999E-3</v>
      </c>
    </row>
    <row r="338" spans="1:29" s="15" customFormat="1">
      <c r="A338" s="18">
        <v>586</v>
      </c>
      <c r="B338" s="25">
        <v>0</v>
      </c>
      <c r="C338" s="25">
        <v>1.1140000000000001E-2</v>
      </c>
      <c r="D338" s="25">
        <f t="shared" si="80"/>
        <v>1.235E-2</v>
      </c>
      <c r="E338" s="25"/>
      <c r="F338" s="25">
        <f t="shared" si="81"/>
        <v>2.4056549999999996E-3</v>
      </c>
      <c r="G338" s="25">
        <f t="shared" si="82"/>
        <v>5.5402234649999993E-2</v>
      </c>
      <c r="H338" s="25">
        <v>1.1310000000000001E-2</v>
      </c>
      <c r="I338" s="25">
        <f t="shared" si="83"/>
        <v>1.252E-2</v>
      </c>
      <c r="J338" s="25"/>
      <c r="K338" s="25">
        <f t="shared" si="84"/>
        <v>2.0751750000000003E-3</v>
      </c>
      <c r="L338" s="25">
        <f t="shared" si="85"/>
        <v>4.7791280250000012E-2</v>
      </c>
      <c r="M338" s="25">
        <v>3.4099999999999998E-3</v>
      </c>
      <c r="N338" s="25">
        <f t="shared" si="86"/>
        <v>4.62E-3</v>
      </c>
      <c r="O338" s="25"/>
      <c r="P338" s="25">
        <f t="shared" si="87"/>
        <v>7.9025500000000012E-4</v>
      </c>
      <c r="Q338" s="25">
        <f t="shared" si="88"/>
        <v>1.8199572650000002E-2</v>
      </c>
      <c r="R338" s="25">
        <v>4.0200000000000001E-3</v>
      </c>
      <c r="S338" s="25">
        <f t="shared" si="89"/>
        <v>5.2300000000000003E-3</v>
      </c>
      <c r="T338" s="25"/>
      <c r="U338" s="25">
        <f t="shared" si="90"/>
        <v>5.2925500000000018E-4</v>
      </c>
      <c r="V338" s="25">
        <f t="shared" si="91"/>
        <v>1.2188742650000004E-2</v>
      </c>
      <c r="W338" s="25">
        <v>1.8849999999999999E-2</v>
      </c>
      <c r="X338" s="25">
        <f t="shared" si="92"/>
        <v>2.0059999999999998E-2</v>
      </c>
      <c r="Y338" s="25"/>
      <c r="Z338" s="25">
        <f t="shared" si="93"/>
        <v>3.1485549999999973E-3</v>
      </c>
      <c r="AA338" s="25">
        <f t="shared" si="94"/>
        <v>7.2511221649999943E-2</v>
      </c>
      <c r="AB338" s="25">
        <v>-2.4199999999999998E-3</v>
      </c>
      <c r="AC338" s="25">
        <f t="shared" si="95"/>
        <v>-1.2099999999999999E-3</v>
      </c>
    </row>
    <row r="339" spans="1:29" s="15" customFormat="1">
      <c r="A339" s="18">
        <v>587</v>
      </c>
      <c r="B339" s="25">
        <v>2.0000000000000002E-5</v>
      </c>
      <c r="C339" s="25">
        <v>1.086E-2</v>
      </c>
      <c r="D339" s="25">
        <f t="shared" si="80"/>
        <v>1.218E-2</v>
      </c>
      <c r="E339" s="25"/>
      <c r="F339" s="25">
        <f t="shared" si="81"/>
        <v>2.2356549999999996E-3</v>
      </c>
      <c r="G339" s="25">
        <f t="shared" si="82"/>
        <v>5.1487134649999995E-2</v>
      </c>
      <c r="H339" s="25">
        <v>1.106E-2</v>
      </c>
      <c r="I339" s="25">
        <f t="shared" si="83"/>
        <v>1.238E-2</v>
      </c>
      <c r="J339" s="25"/>
      <c r="K339" s="25">
        <f t="shared" si="84"/>
        <v>1.9351750000000008E-3</v>
      </c>
      <c r="L339" s="25">
        <f t="shared" si="85"/>
        <v>4.4567080250000023E-2</v>
      </c>
      <c r="M339" s="25">
        <v>3.2299999999999998E-3</v>
      </c>
      <c r="N339" s="25">
        <f t="shared" si="86"/>
        <v>4.5500000000000002E-3</v>
      </c>
      <c r="O339" s="25"/>
      <c r="P339" s="25">
        <f t="shared" si="87"/>
        <v>7.2025500000000037E-4</v>
      </c>
      <c r="Q339" s="25">
        <f t="shared" si="88"/>
        <v>1.6587472650000011E-2</v>
      </c>
      <c r="R339" s="25">
        <v>3.6900000000000001E-3</v>
      </c>
      <c r="S339" s="25">
        <f t="shared" si="89"/>
        <v>5.0100000000000006E-3</v>
      </c>
      <c r="T339" s="25"/>
      <c r="U339" s="25">
        <f t="shared" si="90"/>
        <v>3.0925500000000047E-4</v>
      </c>
      <c r="V339" s="25">
        <f t="shared" si="91"/>
        <v>7.122142650000011E-3</v>
      </c>
      <c r="W339" s="25">
        <v>1.8450000000000001E-2</v>
      </c>
      <c r="X339" s="25">
        <f t="shared" si="92"/>
        <v>1.9770000000000003E-2</v>
      </c>
      <c r="Y339" s="25"/>
      <c r="Z339" s="25">
        <f t="shared" si="93"/>
        <v>2.8585550000000022E-3</v>
      </c>
      <c r="AA339" s="25">
        <f t="shared" si="94"/>
        <v>6.5832521650000059E-2</v>
      </c>
      <c r="AB339" s="25">
        <v>-2.66E-3</v>
      </c>
      <c r="AC339" s="25">
        <f t="shared" si="95"/>
        <v>-1.32E-3</v>
      </c>
    </row>
    <row r="340" spans="1:29" s="15" customFormat="1">
      <c r="A340" s="18">
        <v>588</v>
      </c>
      <c r="B340" s="25">
        <v>-4.0000000000000003E-5</v>
      </c>
      <c r="C340" s="25">
        <v>1.106E-2</v>
      </c>
      <c r="D340" s="25">
        <f t="shared" si="80"/>
        <v>1.2240000000000001E-2</v>
      </c>
      <c r="E340" s="25"/>
      <c r="F340" s="25">
        <f t="shared" si="81"/>
        <v>2.2956550000000006E-3</v>
      </c>
      <c r="G340" s="25">
        <f t="shared" si="82"/>
        <v>5.2868934650000018E-2</v>
      </c>
      <c r="H340" s="25">
        <v>1.1140000000000001E-2</v>
      </c>
      <c r="I340" s="25">
        <f t="shared" si="83"/>
        <v>1.2320000000000001E-2</v>
      </c>
      <c r="J340" s="25"/>
      <c r="K340" s="25">
        <f t="shared" si="84"/>
        <v>1.8751750000000015E-3</v>
      </c>
      <c r="L340" s="25">
        <f t="shared" si="85"/>
        <v>4.3185280250000034E-2</v>
      </c>
      <c r="M340" s="25">
        <v>3.3800000000000002E-3</v>
      </c>
      <c r="N340" s="25">
        <f t="shared" si="86"/>
        <v>4.5599999999999998E-3</v>
      </c>
      <c r="O340" s="25"/>
      <c r="P340" s="25">
        <f t="shared" si="87"/>
        <v>7.3025499999999997E-4</v>
      </c>
      <c r="Q340" s="25">
        <f t="shared" si="88"/>
        <v>1.681777265E-2</v>
      </c>
      <c r="R340" s="25">
        <v>3.96E-3</v>
      </c>
      <c r="S340" s="25">
        <f t="shared" si="89"/>
        <v>5.1400000000000005E-3</v>
      </c>
      <c r="T340" s="25"/>
      <c r="U340" s="25">
        <f t="shared" si="90"/>
        <v>4.3925500000000037E-4</v>
      </c>
      <c r="V340" s="25">
        <f t="shared" si="91"/>
        <v>1.0116042650000009E-2</v>
      </c>
      <c r="W340" s="25">
        <v>1.8579999999999999E-2</v>
      </c>
      <c r="X340" s="25">
        <f t="shared" si="92"/>
        <v>1.976E-2</v>
      </c>
      <c r="Y340" s="25"/>
      <c r="Z340" s="25">
        <f t="shared" si="93"/>
        <v>2.8485549999999991E-3</v>
      </c>
      <c r="AA340" s="25">
        <f t="shared" si="94"/>
        <v>6.5602221649999987E-2</v>
      </c>
      <c r="AB340" s="25">
        <v>-2.32E-3</v>
      </c>
      <c r="AC340" s="25">
        <f t="shared" si="95"/>
        <v>-1.1800000000000001E-3</v>
      </c>
    </row>
    <row r="341" spans="1:29" s="15" customFormat="1">
      <c r="A341" s="18">
        <v>589</v>
      </c>
      <c r="B341" s="25">
        <v>1.0000000000000001E-5</v>
      </c>
      <c r="C341" s="25">
        <v>1.082E-2</v>
      </c>
      <c r="D341" s="25">
        <f t="shared" si="80"/>
        <v>1.2095E-2</v>
      </c>
      <c r="E341" s="25"/>
      <c r="F341" s="25">
        <f t="shared" si="81"/>
        <v>2.1506549999999996E-3</v>
      </c>
      <c r="G341" s="25">
        <f t="shared" si="82"/>
        <v>4.9529584649999993E-2</v>
      </c>
      <c r="H341" s="25">
        <v>1.089E-2</v>
      </c>
      <c r="I341" s="25">
        <f t="shared" si="83"/>
        <v>1.2165E-2</v>
      </c>
      <c r="J341" s="25"/>
      <c r="K341" s="25">
        <f t="shared" si="84"/>
        <v>1.7201750000000009E-3</v>
      </c>
      <c r="L341" s="25">
        <f t="shared" si="85"/>
        <v>3.961563025000002E-2</v>
      </c>
      <c r="M341" s="25">
        <v>3.1900000000000001E-3</v>
      </c>
      <c r="N341" s="25">
        <f t="shared" si="86"/>
        <v>4.4650000000000002E-3</v>
      </c>
      <c r="O341" s="25"/>
      <c r="P341" s="25">
        <f t="shared" si="87"/>
        <v>6.3525500000000037E-4</v>
      </c>
      <c r="Q341" s="25">
        <f t="shared" si="88"/>
        <v>1.4629922650000009E-2</v>
      </c>
      <c r="R341" s="25">
        <v>3.6099999999999999E-3</v>
      </c>
      <c r="S341" s="25">
        <f t="shared" si="89"/>
        <v>4.8850000000000005E-3</v>
      </c>
      <c r="T341" s="25"/>
      <c r="U341" s="25">
        <f t="shared" si="90"/>
        <v>1.8425500000000036E-4</v>
      </c>
      <c r="V341" s="25">
        <f t="shared" si="91"/>
        <v>4.2433926500000082E-3</v>
      </c>
      <c r="W341" s="25">
        <v>1.8290000000000001E-2</v>
      </c>
      <c r="X341" s="25">
        <f t="shared" si="92"/>
        <v>1.9564999999999999E-2</v>
      </c>
      <c r="Y341" s="25"/>
      <c r="Z341" s="25">
        <f t="shared" si="93"/>
        <v>2.6535549999999984E-3</v>
      </c>
      <c r="AA341" s="25">
        <f t="shared" si="94"/>
        <v>6.1111371649999968E-2</v>
      </c>
      <c r="AB341" s="25">
        <v>-2.5600000000000002E-3</v>
      </c>
      <c r="AC341" s="25">
        <f t="shared" si="95"/>
        <v>-1.2750000000000001E-3</v>
      </c>
    </row>
    <row r="342" spans="1:29" s="15" customFormat="1">
      <c r="A342" s="18">
        <v>590</v>
      </c>
      <c r="B342" s="25">
        <v>-6.8999999999999997E-5</v>
      </c>
      <c r="C342" s="25">
        <v>1.1039999999999999E-2</v>
      </c>
      <c r="D342" s="25">
        <f t="shared" si="80"/>
        <v>1.24095E-2</v>
      </c>
      <c r="E342" s="25"/>
      <c r="F342" s="25">
        <f t="shared" si="81"/>
        <v>2.4651550000000001E-3</v>
      </c>
      <c r="G342" s="25">
        <f t="shared" si="82"/>
        <v>5.6772519650000006E-2</v>
      </c>
      <c r="H342" s="25">
        <v>1.103E-2</v>
      </c>
      <c r="I342" s="25">
        <f t="shared" si="83"/>
        <v>1.2399500000000001E-2</v>
      </c>
      <c r="J342" s="25"/>
      <c r="K342" s="25">
        <f t="shared" si="84"/>
        <v>1.9546750000000012E-3</v>
      </c>
      <c r="L342" s="25">
        <f t="shared" si="85"/>
        <v>4.5016165250000031E-2</v>
      </c>
      <c r="M342" s="25">
        <v>3.3E-3</v>
      </c>
      <c r="N342" s="25">
        <f t="shared" si="86"/>
        <v>4.6695E-3</v>
      </c>
      <c r="O342" s="25"/>
      <c r="P342" s="25">
        <f t="shared" si="87"/>
        <v>8.3975500000000019E-4</v>
      </c>
      <c r="Q342" s="25">
        <f t="shared" si="88"/>
        <v>1.9339557650000005E-2</v>
      </c>
      <c r="R342" s="25">
        <v>3.8600000000000001E-3</v>
      </c>
      <c r="S342" s="25">
        <f t="shared" si="89"/>
        <v>5.2294999999999998E-3</v>
      </c>
      <c r="T342" s="25"/>
      <c r="U342" s="25">
        <f t="shared" si="90"/>
        <v>5.2875499999999968E-4</v>
      </c>
      <c r="V342" s="25">
        <f t="shared" si="91"/>
        <v>1.2177227649999994E-2</v>
      </c>
      <c r="W342" s="25">
        <v>1.8489999999999999E-2</v>
      </c>
      <c r="X342" s="25">
        <f t="shared" si="92"/>
        <v>1.9859499999999999E-2</v>
      </c>
      <c r="Y342" s="25"/>
      <c r="Z342" s="25">
        <f t="shared" si="93"/>
        <v>2.948054999999998E-3</v>
      </c>
      <c r="AA342" s="25">
        <f t="shared" si="94"/>
        <v>6.7893706649999955E-2</v>
      </c>
      <c r="AB342" s="25">
        <v>-2.6700000000000001E-3</v>
      </c>
      <c r="AC342" s="25">
        <f t="shared" si="95"/>
        <v>-1.3695000000000001E-3</v>
      </c>
    </row>
    <row r="343" spans="1:29" s="15" customFormat="1">
      <c r="A343" s="18">
        <v>591</v>
      </c>
      <c r="B343" s="25">
        <v>-2.0000000000000002E-5</v>
      </c>
      <c r="C343" s="25">
        <v>1.09E-2</v>
      </c>
      <c r="D343" s="25">
        <f t="shared" si="80"/>
        <v>1.2154999999999999E-2</v>
      </c>
      <c r="E343" s="25"/>
      <c r="F343" s="25">
        <f t="shared" si="81"/>
        <v>2.2106549999999989E-3</v>
      </c>
      <c r="G343" s="25">
        <f t="shared" si="82"/>
        <v>5.0911384649999974E-2</v>
      </c>
      <c r="H343" s="25">
        <v>1.086E-2</v>
      </c>
      <c r="I343" s="25">
        <f t="shared" si="83"/>
        <v>1.2115000000000001E-2</v>
      </c>
      <c r="J343" s="25"/>
      <c r="K343" s="25">
        <f t="shared" si="84"/>
        <v>1.6701750000000012E-3</v>
      </c>
      <c r="L343" s="25">
        <f t="shared" si="85"/>
        <v>3.8464130250000027E-2</v>
      </c>
      <c r="M343" s="25">
        <v>3.1900000000000001E-3</v>
      </c>
      <c r="N343" s="25">
        <f t="shared" si="86"/>
        <v>4.4450000000000002E-3</v>
      </c>
      <c r="O343" s="25"/>
      <c r="P343" s="25">
        <f t="shared" si="87"/>
        <v>6.1525500000000032E-4</v>
      </c>
      <c r="Q343" s="25">
        <f t="shared" si="88"/>
        <v>1.4169322650000008E-2</v>
      </c>
      <c r="R343" s="25">
        <v>3.5599999999999998E-3</v>
      </c>
      <c r="S343" s="25">
        <f t="shared" si="89"/>
        <v>4.8149999999999998E-3</v>
      </c>
      <c r="T343" s="25"/>
      <c r="U343" s="25">
        <f t="shared" si="90"/>
        <v>1.1425499999999974E-4</v>
      </c>
      <c r="V343" s="25">
        <f t="shared" si="91"/>
        <v>2.6312926499999943E-3</v>
      </c>
      <c r="W343" s="25">
        <v>1.8249999999999999E-2</v>
      </c>
      <c r="X343" s="25">
        <f t="shared" si="92"/>
        <v>1.9504999999999998E-2</v>
      </c>
      <c r="Y343" s="25"/>
      <c r="Z343" s="25">
        <f t="shared" si="93"/>
        <v>2.5935549999999974E-3</v>
      </c>
      <c r="AA343" s="25">
        <f t="shared" si="94"/>
        <v>5.9729571649999945E-2</v>
      </c>
      <c r="AB343" s="25">
        <v>-2.49E-3</v>
      </c>
      <c r="AC343" s="25">
        <f t="shared" si="95"/>
        <v>-1.255E-3</v>
      </c>
    </row>
    <row r="344" spans="1:29" s="15" customFormat="1">
      <c r="A344" s="18">
        <v>592</v>
      </c>
      <c r="B344" s="25">
        <v>-1.3999999999999999E-4</v>
      </c>
      <c r="C344" s="25">
        <v>1.091E-2</v>
      </c>
      <c r="D344" s="25">
        <f t="shared" si="80"/>
        <v>1.2364999999999999E-2</v>
      </c>
      <c r="E344" s="25"/>
      <c r="F344" s="25">
        <f t="shared" si="81"/>
        <v>2.420654999999999E-3</v>
      </c>
      <c r="G344" s="25">
        <f t="shared" si="82"/>
        <v>5.5747684649999976E-2</v>
      </c>
      <c r="H344" s="25">
        <v>1.0829999999999999E-2</v>
      </c>
      <c r="I344" s="25">
        <f t="shared" si="83"/>
        <v>1.2284999999999999E-2</v>
      </c>
      <c r="J344" s="25"/>
      <c r="K344" s="25">
        <f t="shared" si="84"/>
        <v>1.8401749999999995E-3</v>
      </c>
      <c r="L344" s="25">
        <f t="shared" si="85"/>
        <v>4.237923024999999E-2</v>
      </c>
      <c r="M344" s="25">
        <v>3.2299999999999998E-3</v>
      </c>
      <c r="N344" s="25">
        <f t="shared" si="86"/>
        <v>4.6849999999999999E-3</v>
      </c>
      <c r="O344" s="25"/>
      <c r="P344" s="25">
        <f t="shared" si="87"/>
        <v>8.5525500000000008E-4</v>
      </c>
      <c r="Q344" s="25">
        <f t="shared" si="88"/>
        <v>1.9696522650000003E-2</v>
      </c>
      <c r="R344" s="25">
        <v>3.79E-3</v>
      </c>
      <c r="S344" s="25">
        <f t="shared" si="89"/>
        <v>5.2449999999999997E-3</v>
      </c>
      <c r="T344" s="25"/>
      <c r="U344" s="25">
        <f t="shared" si="90"/>
        <v>5.4425499999999957E-4</v>
      </c>
      <c r="V344" s="25">
        <f t="shared" si="91"/>
        <v>1.2534192649999991E-2</v>
      </c>
      <c r="W344" s="25">
        <v>1.83E-2</v>
      </c>
      <c r="X344" s="25">
        <f t="shared" si="92"/>
        <v>1.9755000000000002E-2</v>
      </c>
      <c r="Y344" s="25"/>
      <c r="Z344" s="25">
        <f t="shared" si="93"/>
        <v>2.8435550000000011E-3</v>
      </c>
      <c r="AA344" s="25">
        <f t="shared" si="94"/>
        <v>6.5487071650000034E-2</v>
      </c>
      <c r="AB344" s="25">
        <v>-2.7699999999999999E-3</v>
      </c>
      <c r="AC344" s="25">
        <f t="shared" si="95"/>
        <v>-1.4549999999999999E-3</v>
      </c>
    </row>
    <row r="345" spans="1:29" s="15" customFormat="1">
      <c r="A345" s="18">
        <v>593</v>
      </c>
      <c r="B345" s="25">
        <v>0</v>
      </c>
      <c r="C345" s="25">
        <v>1.0800000000000001E-2</v>
      </c>
      <c r="D345" s="25">
        <f t="shared" si="80"/>
        <v>1.2020000000000001E-2</v>
      </c>
      <c r="E345" s="25"/>
      <c r="F345" s="25">
        <f t="shared" si="81"/>
        <v>2.0756550000000009E-3</v>
      </c>
      <c r="G345" s="25">
        <f t="shared" si="82"/>
        <v>4.7802334650000021E-2</v>
      </c>
      <c r="H345" s="25">
        <v>1.074E-2</v>
      </c>
      <c r="I345" s="25">
        <f t="shared" si="83"/>
        <v>1.196E-2</v>
      </c>
      <c r="J345" s="25"/>
      <c r="K345" s="25">
        <f t="shared" si="84"/>
        <v>1.5151750000000005E-3</v>
      </c>
      <c r="L345" s="25">
        <f t="shared" si="85"/>
        <v>3.4894480250000012E-2</v>
      </c>
      <c r="M345" s="25">
        <v>3.1199999999999999E-3</v>
      </c>
      <c r="N345" s="25">
        <f t="shared" si="86"/>
        <v>4.3400000000000001E-3</v>
      </c>
      <c r="O345" s="25"/>
      <c r="P345" s="25">
        <f t="shared" si="87"/>
        <v>5.1025500000000026E-4</v>
      </c>
      <c r="Q345" s="25">
        <f t="shared" si="88"/>
        <v>1.1751172650000006E-2</v>
      </c>
      <c r="R345" s="25">
        <v>3.64E-3</v>
      </c>
      <c r="S345" s="25">
        <f t="shared" si="89"/>
        <v>4.8599999999999997E-3</v>
      </c>
      <c r="T345" s="25"/>
      <c r="U345" s="25">
        <f t="shared" si="90"/>
        <v>1.5925499999999964E-4</v>
      </c>
      <c r="V345" s="25">
        <f t="shared" si="91"/>
        <v>3.6676426499999918E-3</v>
      </c>
      <c r="W345" s="25">
        <v>1.814E-2</v>
      </c>
      <c r="X345" s="25">
        <f t="shared" si="92"/>
        <v>1.9359999999999999E-2</v>
      </c>
      <c r="Y345" s="25"/>
      <c r="Z345" s="25">
        <f t="shared" si="93"/>
        <v>2.4485549999999981E-3</v>
      </c>
      <c r="AA345" s="25">
        <f t="shared" si="94"/>
        <v>5.6390221649999961E-2</v>
      </c>
      <c r="AB345" s="25">
        <v>-2.4399999999999999E-3</v>
      </c>
      <c r="AC345" s="25">
        <f t="shared" si="95"/>
        <v>-1.2199999999999999E-3</v>
      </c>
    </row>
    <row r="346" spans="1:29" s="15" customFormat="1">
      <c r="A346" s="18">
        <v>594</v>
      </c>
      <c r="B346" s="25">
        <v>9.0000000000000006E-5</v>
      </c>
      <c r="C346" s="25">
        <v>1.0800000000000001E-2</v>
      </c>
      <c r="D346" s="25">
        <f t="shared" si="80"/>
        <v>1.2035000000000001E-2</v>
      </c>
      <c r="E346" s="25"/>
      <c r="F346" s="25">
        <f t="shared" si="81"/>
        <v>2.0906550000000003E-3</v>
      </c>
      <c r="G346" s="25">
        <f t="shared" si="82"/>
        <v>4.8147784650000011E-2</v>
      </c>
      <c r="H346" s="25">
        <v>1.077E-2</v>
      </c>
      <c r="I346" s="25">
        <f t="shared" si="83"/>
        <v>1.2005E-2</v>
      </c>
      <c r="J346" s="25"/>
      <c r="K346" s="25">
        <f t="shared" si="84"/>
        <v>1.5601750000000005E-3</v>
      </c>
      <c r="L346" s="25">
        <f t="shared" si="85"/>
        <v>3.5930830250000011E-2</v>
      </c>
      <c r="M346" s="25">
        <v>3.1700000000000001E-3</v>
      </c>
      <c r="N346" s="25">
        <f t="shared" si="86"/>
        <v>4.4050000000000001E-3</v>
      </c>
      <c r="O346" s="25"/>
      <c r="P346" s="25">
        <f t="shared" si="87"/>
        <v>5.7525500000000021E-4</v>
      </c>
      <c r="Q346" s="25">
        <f t="shared" si="88"/>
        <v>1.3248122650000006E-2</v>
      </c>
      <c r="R346" s="25">
        <v>3.6800000000000001E-3</v>
      </c>
      <c r="S346" s="25">
        <f t="shared" si="89"/>
        <v>4.9150000000000001E-3</v>
      </c>
      <c r="T346" s="25"/>
      <c r="U346" s="25">
        <f t="shared" si="90"/>
        <v>2.14255E-4</v>
      </c>
      <c r="V346" s="25">
        <f t="shared" si="91"/>
        <v>4.9342926499999998E-3</v>
      </c>
      <c r="W346" s="25">
        <v>1.823E-2</v>
      </c>
      <c r="X346" s="25">
        <f t="shared" si="92"/>
        <v>1.9465E-2</v>
      </c>
      <c r="Y346" s="25"/>
      <c r="Z346" s="25">
        <f t="shared" si="93"/>
        <v>2.553554999999999E-3</v>
      </c>
      <c r="AA346" s="25">
        <f t="shared" si="94"/>
        <v>5.8808371649999983E-2</v>
      </c>
      <c r="AB346" s="25">
        <v>-2.5600000000000002E-3</v>
      </c>
      <c r="AC346" s="25">
        <f t="shared" si="95"/>
        <v>-1.2350000000000002E-3</v>
      </c>
    </row>
    <row r="347" spans="1:29" s="15" customFormat="1">
      <c r="A347" s="18">
        <v>595</v>
      </c>
      <c r="B347" s="25">
        <v>-2.0000000000000002E-5</v>
      </c>
      <c r="C347" s="25">
        <v>1.055E-2</v>
      </c>
      <c r="D347" s="25">
        <f t="shared" si="80"/>
        <v>1.1805E-2</v>
      </c>
      <c r="E347" s="25"/>
      <c r="F347" s="25">
        <f t="shared" si="81"/>
        <v>1.8606549999999993E-3</v>
      </c>
      <c r="G347" s="25">
        <f t="shared" si="82"/>
        <v>4.2850884649999983E-2</v>
      </c>
      <c r="H347" s="25">
        <v>1.072E-2</v>
      </c>
      <c r="I347" s="25">
        <f t="shared" si="83"/>
        <v>1.1975E-2</v>
      </c>
      <c r="J347" s="25"/>
      <c r="K347" s="25">
        <f t="shared" si="84"/>
        <v>1.5301749999999999E-3</v>
      </c>
      <c r="L347" s="25">
        <f t="shared" si="85"/>
        <v>3.5239930250000003E-2</v>
      </c>
      <c r="M347" s="25">
        <v>3.0699999999999998E-3</v>
      </c>
      <c r="N347" s="25">
        <f t="shared" si="86"/>
        <v>4.3249999999999999E-3</v>
      </c>
      <c r="O347" s="25"/>
      <c r="P347" s="25">
        <f t="shared" si="87"/>
        <v>4.95255E-4</v>
      </c>
      <c r="Q347" s="25">
        <f t="shared" si="88"/>
        <v>1.140572265E-2</v>
      </c>
      <c r="R347" s="25">
        <v>3.62E-3</v>
      </c>
      <c r="S347" s="25">
        <f t="shared" si="89"/>
        <v>4.875E-3</v>
      </c>
      <c r="T347" s="25"/>
      <c r="U347" s="25">
        <f t="shared" si="90"/>
        <v>1.742549999999999E-4</v>
      </c>
      <c r="V347" s="25">
        <f t="shared" si="91"/>
        <v>4.0130926499999976E-3</v>
      </c>
      <c r="W347" s="25">
        <v>1.7979999999999999E-2</v>
      </c>
      <c r="X347" s="25">
        <f t="shared" si="92"/>
        <v>1.9234999999999999E-2</v>
      </c>
      <c r="Y347" s="25"/>
      <c r="Z347" s="25">
        <f t="shared" si="93"/>
        <v>2.323554999999998E-3</v>
      </c>
      <c r="AA347" s="25">
        <f t="shared" si="94"/>
        <v>5.3511471649999955E-2</v>
      </c>
      <c r="AB347" s="25">
        <v>-2.49E-3</v>
      </c>
      <c r="AC347" s="25">
        <f t="shared" si="95"/>
        <v>-1.255E-3</v>
      </c>
    </row>
    <row r="348" spans="1:29" s="15" customFormat="1">
      <c r="A348" s="18">
        <v>596</v>
      </c>
      <c r="B348" s="25">
        <v>1.0000000000000001E-5</v>
      </c>
      <c r="C348" s="25">
        <v>1.051E-2</v>
      </c>
      <c r="D348" s="25">
        <f t="shared" si="80"/>
        <v>1.1815000000000001E-2</v>
      </c>
      <c r="E348" s="25"/>
      <c r="F348" s="25">
        <f t="shared" si="81"/>
        <v>1.8706550000000006E-3</v>
      </c>
      <c r="G348" s="25">
        <f t="shared" si="82"/>
        <v>4.3081184650000014E-2</v>
      </c>
      <c r="H348" s="25">
        <v>1.0540000000000001E-2</v>
      </c>
      <c r="I348" s="25">
        <f t="shared" si="83"/>
        <v>1.1845000000000001E-2</v>
      </c>
      <c r="J348" s="25"/>
      <c r="K348" s="25">
        <f t="shared" si="84"/>
        <v>1.4001750000000018E-3</v>
      </c>
      <c r="L348" s="25">
        <f t="shared" si="85"/>
        <v>3.2246030250000043E-2</v>
      </c>
      <c r="M348" s="25">
        <v>3.0400000000000002E-3</v>
      </c>
      <c r="N348" s="25">
        <f t="shared" si="86"/>
        <v>4.3449999999999999E-3</v>
      </c>
      <c r="O348" s="25"/>
      <c r="P348" s="25">
        <f t="shared" si="87"/>
        <v>5.1525500000000005E-4</v>
      </c>
      <c r="Q348" s="25">
        <f t="shared" si="88"/>
        <v>1.1866322650000002E-2</v>
      </c>
      <c r="R348" s="25">
        <v>3.5599999999999998E-3</v>
      </c>
      <c r="S348" s="25">
        <f t="shared" si="89"/>
        <v>4.8649999999999995E-3</v>
      </c>
      <c r="T348" s="25"/>
      <c r="U348" s="25">
        <f t="shared" si="90"/>
        <v>1.6425499999999944E-4</v>
      </c>
      <c r="V348" s="25">
        <f t="shared" si="91"/>
        <v>3.7827926499999871E-3</v>
      </c>
      <c r="W348" s="25">
        <v>1.8010000000000002E-2</v>
      </c>
      <c r="X348" s="25">
        <f t="shared" si="92"/>
        <v>1.9315000000000002E-2</v>
      </c>
      <c r="Y348" s="25"/>
      <c r="Z348" s="25">
        <f t="shared" si="93"/>
        <v>2.4035550000000017E-3</v>
      </c>
      <c r="AA348" s="25">
        <f t="shared" si="94"/>
        <v>5.5353871650000039E-2</v>
      </c>
      <c r="AB348" s="25">
        <v>-2.6199999999999999E-3</v>
      </c>
      <c r="AC348" s="25">
        <f t="shared" si="95"/>
        <v>-1.305E-3</v>
      </c>
    </row>
    <row r="349" spans="1:29" s="15" customFormat="1">
      <c r="A349" s="18">
        <v>597</v>
      </c>
      <c r="B349" s="25">
        <v>-1.0000000000000001E-5</v>
      </c>
      <c r="C349" s="25">
        <v>1.0319999999999999E-2</v>
      </c>
      <c r="D349" s="25">
        <f t="shared" si="80"/>
        <v>1.1585E-2</v>
      </c>
      <c r="E349" s="25"/>
      <c r="F349" s="25">
        <f t="shared" si="81"/>
        <v>1.6406549999999995E-3</v>
      </c>
      <c r="G349" s="25">
        <f t="shared" si="82"/>
        <v>3.7784284649999993E-2</v>
      </c>
      <c r="H349" s="25">
        <v>1.059E-2</v>
      </c>
      <c r="I349" s="25">
        <f t="shared" si="83"/>
        <v>1.1855000000000001E-2</v>
      </c>
      <c r="J349" s="25"/>
      <c r="K349" s="25">
        <f t="shared" si="84"/>
        <v>1.4101750000000014E-3</v>
      </c>
      <c r="L349" s="25">
        <f t="shared" si="85"/>
        <v>3.2476330250000032E-2</v>
      </c>
      <c r="M349" s="25">
        <v>3.0200000000000001E-3</v>
      </c>
      <c r="N349" s="25">
        <f t="shared" si="86"/>
        <v>4.2850000000000006E-3</v>
      </c>
      <c r="O349" s="25"/>
      <c r="P349" s="25">
        <f t="shared" si="87"/>
        <v>4.5525500000000076E-4</v>
      </c>
      <c r="Q349" s="25">
        <f t="shared" si="88"/>
        <v>1.0484522650000019E-2</v>
      </c>
      <c r="R349" s="25">
        <v>3.5200000000000001E-3</v>
      </c>
      <c r="S349" s="25">
        <f t="shared" si="89"/>
        <v>4.7850000000000002E-3</v>
      </c>
      <c r="T349" s="25"/>
      <c r="U349" s="25">
        <f t="shared" si="90"/>
        <v>8.4255000000000094E-5</v>
      </c>
      <c r="V349" s="25">
        <f t="shared" si="91"/>
        <v>1.9403926500000022E-3</v>
      </c>
      <c r="W349" s="25">
        <v>1.7919999999999998E-2</v>
      </c>
      <c r="X349" s="25">
        <f t="shared" si="92"/>
        <v>1.9184999999999997E-2</v>
      </c>
      <c r="Y349" s="25"/>
      <c r="Z349" s="25">
        <f t="shared" si="93"/>
        <v>2.2735549999999966E-3</v>
      </c>
      <c r="AA349" s="25">
        <f t="shared" si="94"/>
        <v>5.235997164999992E-2</v>
      </c>
      <c r="AB349" s="25">
        <v>-2.5200000000000001E-3</v>
      </c>
      <c r="AC349" s="25">
        <f t="shared" si="95"/>
        <v>-1.2650000000000001E-3</v>
      </c>
    </row>
    <row r="350" spans="1:29" s="15" customFormat="1">
      <c r="A350" s="18">
        <v>598</v>
      </c>
      <c r="B350" s="25">
        <v>1.2E-4</v>
      </c>
      <c r="C350" s="25">
        <v>1.038E-2</v>
      </c>
      <c r="D350" s="25">
        <f t="shared" si="80"/>
        <v>1.1595000000000001E-2</v>
      </c>
      <c r="E350" s="25"/>
      <c r="F350" s="25">
        <f t="shared" si="81"/>
        <v>1.6506550000000009E-3</v>
      </c>
      <c r="G350" s="25">
        <f t="shared" si="82"/>
        <v>3.8014584650000023E-2</v>
      </c>
      <c r="H350" s="25">
        <v>1.051E-2</v>
      </c>
      <c r="I350" s="25">
        <f t="shared" si="83"/>
        <v>1.1725000000000001E-2</v>
      </c>
      <c r="J350" s="25"/>
      <c r="K350" s="25">
        <f t="shared" si="84"/>
        <v>1.2801750000000015E-3</v>
      </c>
      <c r="L350" s="25">
        <f t="shared" si="85"/>
        <v>2.9482430250000035E-2</v>
      </c>
      <c r="M350" s="25">
        <v>2.97E-3</v>
      </c>
      <c r="N350" s="25">
        <f t="shared" si="86"/>
        <v>4.1850000000000004E-3</v>
      </c>
      <c r="O350" s="25"/>
      <c r="P350" s="25">
        <f t="shared" si="87"/>
        <v>3.552550000000005E-4</v>
      </c>
      <c r="Q350" s="25">
        <f t="shared" si="88"/>
        <v>8.1815226500000122E-3</v>
      </c>
      <c r="R350" s="25">
        <v>3.5500000000000002E-3</v>
      </c>
      <c r="S350" s="25">
        <f t="shared" si="89"/>
        <v>4.7650000000000001E-3</v>
      </c>
      <c r="T350" s="25"/>
      <c r="U350" s="25">
        <f t="shared" si="90"/>
        <v>6.4255000000000041E-5</v>
      </c>
      <c r="V350" s="25">
        <f t="shared" si="91"/>
        <v>1.479792650000001E-3</v>
      </c>
      <c r="W350" s="25">
        <v>1.7899999999999999E-2</v>
      </c>
      <c r="X350" s="25">
        <f t="shared" si="92"/>
        <v>1.9115E-2</v>
      </c>
      <c r="Y350" s="25"/>
      <c r="Z350" s="25">
        <f t="shared" si="93"/>
        <v>2.2035549999999994E-3</v>
      </c>
      <c r="AA350" s="25">
        <f t="shared" si="94"/>
        <v>5.0747871649999991E-2</v>
      </c>
      <c r="AB350" s="25">
        <v>-2.5500000000000002E-3</v>
      </c>
      <c r="AC350" s="25">
        <f t="shared" si="95"/>
        <v>-1.2150000000000002E-3</v>
      </c>
    </row>
    <row r="351" spans="1:29" s="15" customFormat="1">
      <c r="A351" s="18">
        <v>599</v>
      </c>
      <c r="B351" s="25">
        <v>1.0000000000000001E-5</v>
      </c>
      <c r="C351" s="25">
        <v>1.025E-2</v>
      </c>
      <c r="D351" s="25">
        <f t="shared" si="80"/>
        <v>1.15E-2</v>
      </c>
      <c r="E351" s="25"/>
      <c r="F351" s="25">
        <f t="shared" si="81"/>
        <v>1.5556549999999995E-3</v>
      </c>
      <c r="G351" s="25">
        <f t="shared" si="82"/>
        <v>3.582673464999999E-2</v>
      </c>
      <c r="H351" s="25">
        <v>1.044E-2</v>
      </c>
      <c r="I351" s="25">
        <f t="shared" si="83"/>
        <v>1.1689999999999999E-2</v>
      </c>
      <c r="J351" s="25"/>
      <c r="K351" s="25">
        <f t="shared" si="84"/>
        <v>1.2451749999999994E-3</v>
      </c>
      <c r="L351" s="25">
        <f t="shared" si="85"/>
        <v>2.8676380249999987E-2</v>
      </c>
      <c r="M351" s="25">
        <v>2.9499999999999999E-3</v>
      </c>
      <c r="N351" s="25">
        <f t="shared" si="86"/>
        <v>4.1999999999999997E-3</v>
      </c>
      <c r="O351" s="25"/>
      <c r="P351" s="25">
        <f t="shared" si="87"/>
        <v>3.7025499999999989E-4</v>
      </c>
      <c r="Q351" s="25">
        <f t="shared" si="88"/>
        <v>8.5269726499999973E-3</v>
      </c>
      <c r="R351" s="25">
        <v>3.5100000000000001E-3</v>
      </c>
      <c r="S351" s="25">
        <f t="shared" si="89"/>
        <v>4.7600000000000003E-3</v>
      </c>
      <c r="T351" s="25"/>
      <c r="U351" s="25">
        <f t="shared" si="90"/>
        <v>5.9255000000000245E-5</v>
      </c>
      <c r="V351" s="25">
        <f t="shared" si="91"/>
        <v>1.3646426500000058E-3</v>
      </c>
      <c r="W351" s="25">
        <v>1.7780000000000001E-2</v>
      </c>
      <c r="X351" s="25">
        <f t="shared" si="92"/>
        <v>1.9030000000000002E-2</v>
      </c>
      <c r="Y351" s="25"/>
      <c r="Z351" s="25">
        <f t="shared" si="93"/>
        <v>2.1185550000000011E-3</v>
      </c>
      <c r="AA351" s="25">
        <f t="shared" si="94"/>
        <v>4.8790321650000031E-2</v>
      </c>
      <c r="AB351" s="25">
        <v>-2.5100000000000001E-3</v>
      </c>
      <c r="AC351" s="25">
        <f t="shared" si="95"/>
        <v>-1.25E-3</v>
      </c>
    </row>
    <row r="352" spans="1:29" s="15" customFormat="1">
      <c r="A352" s="18">
        <v>600</v>
      </c>
      <c r="B352" s="25">
        <v>-1E-4</v>
      </c>
      <c r="C352" s="25">
        <v>1.023E-2</v>
      </c>
      <c r="D352" s="25">
        <f t="shared" si="80"/>
        <v>1.1599999999999999E-2</v>
      </c>
      <c r="E352" s="25"/>
      <c r="F352" s="25"/>
      <c r="G352" s="25"/>
      <c r="H352" s="25">
        <v>1.0410000000000001E-2</v>
      </c>
      <c r="I352" s="25">
        <f t="shared" si="83"/>
        <v>1.1780000000000001E-2</v>
      </c>
      <c r="J352" s="25"/>
      <c r="K352" s="25"/>
      <c r="L352" s="25"/>
      <c r="M352" s="25">
        <v>2.9399999999999999E-3</v>
      </c>
      <c r="N352" s="25">
        <f t="shared" si="86"/>
        <v>4.3099999999999996E-3</v>
      </c>
      <c r="O352" s="25"/>
      <c r="P352" s="25"/>
      <c r="Q352" s="25"/>
      <c r="R352" s="25">
        <v>3.6099999999999999E-3</v>
      </c>
      <c r="S352" s="25">
        <f t="shared" si="89"/>
        <v>4.9800000000000001E-3</v>
      </c>
      <c r="T352" s="25"/>
      <c r="U352" s="25"/>
      <c r="V352" s="25"/>
      <c r="W352" s="25">
        <v>1.779E-2</v>
      </c>
      <c r="X352" s="25">
        <f t="shared" si="92"/>
        <v>1.916E-2</v>
      </c>
      <c r="Y352" s="25"/>
      <c r="Z352" s="25"/>
      <c r="AA352" s="25"/>
      <c r="AB352" s="25">
        <v>-2.64E-3</v>
      </c>
      <c r="AC352" s="25">
        <f t="shared" si="95"/>
        <v>-1.3699999999999999E-3</v>
      </c>
    </row>
    <row r="353" spans="1:29" s="15" customFormat="1">
      <c r="A353" s="18">
        <v>601</v>
      </c>
      <c r="B353" s="25">
        <v>1E-4</v>
      </c>
      <c r="C353" s="25">
        <v>1.0279999999999999E-2</v>
      </c>
      <c r="D353" s="25">
        <f t="shared" si="80"/>
        <v>1.1509999999999999E-2</v>
      </c>
      <c r="E353" s="25"/>
      <c r="F353" s="25"/>
      <c r="G353" s="25"/>
      <c r="H353" s="25">
        <v>1.035E-2</v>
      </c>
      <c r="I353" s="25">
        <f t="shared" si="83"/>
        <v>1.158E-2</v>
      </c>
      <c r="J353" s="25"/>
      <c r="K353" s="25"/>
      <c r="L353" s="25"/>
      <c r="M353" s="25">
        <v>2.9099999999999998E-3</v>
      </c>
      <c r="N353" s="25">
        <f t="shared" si="86"/>
        <v>4.1399999999999996E-3</v>
      </c>
      <c r="O353" s="25"/>
      <c r="P353" s="25"/>
      <c r="Q353" s="25"/>
      <c r="R353" s="25">
        <v>3.4199999999999999E-3</v>
      </c>
      <c r="S353" s="25">
        <f t="shared" si="89"/>
        <v>4.6499999999999996E-3</v>
      </c>
      <c r="T353" s="25"/>
      <c r="U353" s="25"/>
      <c r="V353" s="25"/>
      <c r="W353" s="25">
        <v>1.7649999999999999E-2</v>
      </c>
      <c r="X353" s="25">
        <f t="shared" si="92"/>
        <v>1.8880000000000001E-2</v>
      </c>
      <c r="Y353" s="25"/>
      <c r="Z353" s="25"/>
      <c r="AA353" s="25"/>
      <c r="AB353" s="25">
        <v>-2.5600000000000002E-3</v>
      </c>
      <c r="AC353" s="25">
        <f t="shared" si="95"/>
        <v>-1.2300000000000002E-3</v>
      </c>
    </row>
    <row r="354" spans="1:29" s="15" customFormat="1">
      <c r="A354" s="18">
        <v>602</v>
      </c>
      <c r="B354" s="25">
        <v>-1.3999999999999999E-4</v>
      </c>
      <c r="C354" s="25">
        <v>1.008E-2</v>
      </c>
      <c r="D354" s="25">
        <f t="shared" si="80"/>
        <v>1.1455E-2</v>
      </c>
      <c r="E354" s="25"/>
      <c r="F354" s="25"/>
      <c r="G354" s="25"/>
      <c r="H354" s="25">
        <v>1.0160000000000001E-2</v>
      </c>
      <c r="I354" s="25">
        <f t="shared" si="83"/>
        <v>1.1535E-2</v>
      </c>
      <c r="J354" s="25"/>
      <c r="K354" s="25"/>
      <c r="L354" s="25"/>
      <c r="M354" s="25">
        <v>2.7399999999999998E-3</v>
      </c>
      <c r="N354" s="25">
        <f t="shared" si="86"/>
        <v>4.1149999999999997E-3</v>
      </c>
      <c r="O354" s="25"/>
      <c r="P354" s="25"/>
      <c r="Q354" s="25"/>
      <c r="R354" s="25">
        <v>3.4199999999999999E-3</v>
      </c>
      <c r="S354" s="25">
        <f t="shared" si="89"/>
        <v>4.7949999999999998E-3</v>
      </c>
      <c r="T354" s="25"/>
      <c r="U354" s="25"/>
      <c r="V354" s="25"/>
      <c r="W354" s="25">
        <v>1.754E-2</v>
      </c>
      <c r="X354" s="25">
        <f t="shared" si="92"/>
        <v>1.8915000000000001E-2</v>
      </c>
      <c r="Y354" s="25"/>
      <c r="Z354" s="25"/>
      <c r="AA354" s="25"/>
      <c r="AB354" s="25">
        <v>-2.6099999999999999E-3</v>
      </c>
      <c r="AC354" s="25">
        <f t="shared" si="95"/>
        <v>-1.3749999999999999E-3</v>
      </c>
    </row>
    <row r="355" spans="1:29" s="15" customFormat="1">
      <c r="A355" s="18">
        <v>603</v>
      </c>
      <c r="B355" s="25">
        <v>9.0000000000000006E-5</v>
      </c>
      <c r="C355" s="25">
        <v>1.0059999999999999E-2</v>
      </c>
      <c r="D355" s="25">
        <f t="shared" si="80"/>
        <v>1.1205E-2</v>
      </c>
      <c r="E355" s="25"/>
      <c r="F355" s="25"/>
      <c r="G355" s="25"/>
      <c r="H355" s="25">
        <v>1.0279999999999999E-2</v>
      </c>
      <c r="I355" s="25">
        <f t="shared" si="83"/>
        <v>1.1424999999999999E-2</v>
      </c>
      <c r="J355" s="25"/>
      <c r="K355" s="25"/>
      <c r="L355" s="25"/>
      <c r="M355" s="25">
        <v>2.8E-3</v>
      </c>
      <c r="N355" s="25">
        <f t="shared" si="86"/>
        <v>3.9450000000000006E-3</v>
      </c>
      <c r="O355" s="25"/>
      <c r="P355" s="25"/>
      <c r="Q355" s="25"/>
      <c r="R355" s="25">
        <v>3.4299999999999999E-3</v>
      </c>
      <c r="S355" s="25">
        <f t="shared" si="89"/>
        <v>4.5750000000000001E-3</v>
      </c>
      <c r="T355" s="25"/>
      <c r="U355" s="25"/>
      <c r="V355" s="25"/>
      <c r="W355" s="25">
        <v>1.746E-2</v>
      </c>
      <c r="X355" s="25">
        <f t="shared" si="92"/>
        <v>1.8605E-2</v>
      </c>
      <c r="Y355" s="25"/>
      <c r="Z355" s="25"/>
      <c r="AA355" s="25"/>
      <c r="AB355" s="25">
        <v>-2.3800000000000002E-3</v>
      </c>
      <c r="AC355" s="25">
        <f t="shared" si="95"/>
        <v>-1.1450000000000002E-3</v>
      </c>
    </row>
    <row r="356" spans="1:29" s="15" customFormat="1">
      <c r="A356" s="18">
        <v>604</v>
      </c>
      <c r="B356" s="25">
        <v>0</v>
      </c>
      <c r="C356" s="25">
        <v>1.01E-2</v>
      </c>
      <c r="D356" s="25">
        <f t="shared" si="80"/>
        <v>1.1434999999999999E-2</v>
      </c>
      <c r="E356" s="25"/>
      <c r="F356" s="25"/>
      <c r="G356" s="25"/>
      <c r="H356" s="25">
        <v>1.027E-2</v>
      </c>
      <c r="I356" s="25">
        <f t="shared" si="83"/>
        <v>1.1604999999999999E-2</v>
      </c>
      <c r="J356" s="25"/>
      <c r="K356" s="25"/>
      <c r="L356" s="25"/>
      <c r="M356" s="25">
        <v>2.8999999999999998E-3</v>
      </c>
      <c r="N356" s="25">
        <f t="shared" si="86"/>
        <v>4.235E-3</v>
      </c>
      <c r="O356" s="25"/>
      <c r="P356" s="25"/>
      <c r="Q356" s="25"/>
      <c r="R356" s="25">
        <v>3.4299999999999999E-3</v>
      </c>
      <c r="S356" s="25">
        <f t="shared" si="89"/>
        <v>4.7650000000000001E-3</v>
      </c>
      <c r="T356" s="25"/>
      <c r="U356" s="25"/>
      <c r="V356" s="25"/>
      <c r="W356" s="25">
        <v>1.755E-2</v>
      </c>
      <c r="X356" s="25">
        <f t="shared" si="92"/>
        <v>1.8884999999999999E-2</v>
      </c>
      <c r="Y356" s="25"/>
      <c r="Z356" s="25"/>
      <c r="AA356" s="25"/>
      <c r="AB356" s="25">
        <v>-2.6700000000000001E-3</v>
      </c>
      <c r="AC356" s="25">
        <f t="shared" si="95"/>
        <v>-1.335E-3</v>
      </c>
    </row>
    <row r="357" spans="1:29" s="15" customFormat="1">
      <c r="A357" s="18">
        <v>605</v>
      </c>
      <c r="B357" s="25">
        <v>3.0000000000000001E-5</v>
      </c>
      <c r="C357" s="25">
        <v>9.9600000000000001E-3</v>
      </c>
      <c r="D357" s="25">
        <f t="shared" si="80"/>
        <v>1.1165E-2</v>
      </c>
      <c r="E357" s="25"/>
      <c r="F357" s="25"/>
      <c r="G357" s="25"/>
      <c r="H357" s="25">
        <v>1.025E-2</v>
      </c>
      <c r="I357" s="25">
        <f t="shared" si="83"/>
        <v>1.1455E-2</v>
      </c>
      <c r="J357" s="25"/>
      <c r="K357" s="25"/>
      <c r="L357" s="25"/>
      <c r="M357" s="25">
        <v>2.8700000000000002E-3</v>
      </c>
      <c r="N357" s="25">
        <f t="shared" si="86"/>
        <v>4.0750000000000005E-3</v>
      </c>
      <c r="O357" s="25"/>
      <c r="P357" s="25"/>
      <c r="Q357" s="25"/>
      <c r="R357" s="25">
        <v>3.5100000000000001E-3</v>
      </c>
      <c r="S357" s="25">
        <f t="shared" si="89"/>
        <v>4.7150000000000004E-3</v>
      </c>
      <c r="T357" s="25"/>
      <c r="U357" s="25"/>
      <c r="V357" s="25"/>
      <c r="W357" s="25">
        <v>1.7469999999999999E-2</v>
      </c>
      <c r="X357" s="25">
        <f t="shared" si="92"/>
        <v>1.8675000000000001E-2</v>
      </c>
      <c r="Y357" s="25"/>
      <c r="Z357" s="25"/>
      <c r="AA357" s="25"/>
      <c r="AB357" s="25">
        <v>-2.4399999999999999E-3</v>
      </c>
      <c r="AC357" s="25">
        <f t="shared" si="95"/>
        <v>-1.2049999999999999E-3</v>
      </c>
    </row>
    <row r="358" spans="1:29" s="15" customFormat="1">
      <c r="A358" s="18">
        <v>606</v>
      </c>
      <c r="B358" s="25">
        <v>2.0000000000000002E-5</v>
      </c>
      <c r="C358" s="25">
        <v>1.008E-2</v>
      </c>
      <c r="D358" s="25">
        <f t="shared" si="80"/>
        <v>1.1325E-2</v>
      </c>
      <c r="E358" s="25"/>
      <c r="F358" s="25"/>
      <c r="G358" s="25"/>
      <c r="H358" s="25">
        <v>1.031E-2</v>
      </c>
      <c r="I358" s="25">
        <f t="shared" si="83"/>
        <v>1.1554999999999999E-2</v>
      </c>
      <c r="J358" s="25"/>
      <c r="K358" s="25"/>
      <c r="L358" s="25"/>
      <c r="M358" s="25">
        <v>2.9199999999999999E-3</v>
      </c>
      <c r="N358" s="25">
        <f t="shared" si="86"/>
        <v>4.1650000000000003E-3</v>
      </c>
      <c r="O358" s="25"/>
      <c r="P358" s="25"/>
      <c r="Q358" s="25"/>
      <c r="R358" s="25">
        <v>3.6099999999999999E-3</v>
      </c>
      <c r="S358" s="25">
        <f t="shared" si="89"/>
        <v>4.8549999999999999E-3</v>
      </c>
      <c r="T358" s="25"/>
      <c r="U358" s="25"/>
      <c r="V358" s="25"/>
      <c r="W358" s="25">
        <v>1.7559999999999999E-2</v>
      </c>
      <c r="X358" s="25">
        <f t="shared" si="92"/>
        <v>1.8804999999999999E-2</v>
      </c>
      <c r="Y358" s="25"/>
      <c r="Z358" s="25"/>
      <c r="AA358" s="25"/>
      <c r="AB358" s="25">
        <v>-2.5100000000000001E-3</v>
      </c>
      <c r="AC358" s="25">
        <f t="shared" si="95"/>
        <v>-1.245E-3</v>
      </c>
    </row>
    <row r="359" spans="1:29" s="15" customFormat="1">
      <c r="A359" s="18">
        <v>607</v>
      </c>
      <c r="B359" s="25">
        <v>-6.8999999999999997E-5</v>
      </c>
      <c r="C359" s="25">
        <v>1.0070000000000001E-2</v>
      </c>
      <c r="D359" s="25">
        <f t="shared" si="80"/>
        <v>1.1324500000000001E-2</v>
      </c>
      <c r="E359" s="25"/>
      <c r="F359" s="25"/>
      <c r="G359" s="25"/>
      <c r="H359" s="25">
        <v>1.03E-2</v>
      </c>
      <c r="I359" s="25">
        <f t="shared" si="83"/>
        <v>1.1554500000000001E-2</v>
      </c>
      <c r="J359" s="25"/>
      <c r="K359" s="25"/>
      <c r="L359" s="25"/>
      <c r="M359" s="25">
        <v>2.8999999999999998E-3</v>
      </c>
      <c r="N359" s="25">
        <f t="shared" si="86"/>
        <v>4.1545000000000002E-3</v>
      </c>
      <c r="O359" s="25"/>
      <c r="P359" s="25"/>
      <c r="Q359" s="25"/>
      <c r="R359" s="25">
        <v>3.5200000000000001E-3</v>
      </c>
      <c r="S359" s="25">
        <f t="shared" si="89"/>
        <v>4.7745000000000001E-3</v>
      </c>
      <c r="T359" s="25"/>
      <c r="U359" s="25"/>
      <c r="V359" s="25"/>
      <c r="W359" s="25">
        <v>1.7440000000000001E-2</v>
      </c>
      <c r="X359" s="25">
        <f t="shared" si="92"/>
        <v>1.8694499999999999E-2</v>
      </c>
      <c r="Y359" s="25"/>
      <c r="Z359" s="25"/>
      <c r="AA359" s="25"/>
      <c r="AB359" s="25">
        <v>-2.4399999999999999E-3</v>
      </c>
      <c r="AC359" s="25">
        <f t="shared" si="95"/>
        <v>-1.2545E-3</v>
      </c>
    </row>
    <row r="360" spans="1:29" s="15" customFormat="1">
      <c r="A360" s="18">
        <v>608</v>
      </c>
      <c r="B360" s="25">
        <v>1.0000000000000001E-5</v>
      </c>
      <c r="C360" s="25">
        <v>1.0019999999999999E-2</v>
      </c>
      <c r="D360" s="25">
        <f t="shared" si="80"/>
        <v>1.1335E-2</v>
      </c>
      <c r="E360" s="25"/>
      <c r="F360" s="25"/>
      <c r="G360" s="25"/>
      <c r="H360" s="25">
        <v>1.0319999999999999E-2</v>
      </c>
      <c r="I360" s="25">
        <f t="shared" si="83"/>
        <v>1.1635E-2</v>
      </c>
      <c r="J360" s="25"/>
      <c r="K360" s="25"/>
      <c r="L360" s="25"/>
      <c r="M360" s="25">
        <v>2.9299999999999999E-3</v>
      </c>
      <c r="N360" s="25">
        <f t="shared" si="86"/>
        <v>4.2449999999999996E-3</v>
      </c>
      <c r="O360" s="25"/>
      <c r="P360" s="25"/>
      <c r="Q360" s="25"/>
      <c r="R360" s="25">
        <v>3.46E-3</v>
      </c>
      <c r="S360" s="25">
        <f t="shared" si="89"/>
        <v>4.7749999999999997E-3</v>
      </c>
      <c r="T360" s="25"/>
      <c r="U360" s="25"/>
      <c r="V360" s="25"/>
      <c r="W360" s="25">
        <v>1.7430000000000001E-2</v>
      </c>
      <c r="X360" s="25">
        <f t="shared" si="92"/>
        <v>1.8745000000000001E-2</v>
      </c>
      <c r="Y360" s="25"/>
      <c r="Z360" s="25"/>
      <c r="AA360" s="25"/>
      <c r="AB360" s="25">
        <v>-2.64E-3</v>
      </c>
      <c r="AC360" s="25">
        <f t="shared" si="95"/>
        <v>-1.315E-3</v>
      </c>
    </row>
    <row r="361" spans="1:29" s="15" customFormat="1">
      <c r="A361" s="18">
        <v>609</v>
      </c>
      <c r="B361" s="25">
        <v>4.0000000000000003E-5</v>
      </c>
      <c r="C361" s="25">
        <v>1.0059999999999999E-2</v>
      </c>
      <c r="D361" s="25">
        <f t="shared" si="80"/>
        <v>1.1269999999999999E-2</v>
      </c>
      <c r="E361" s="25"/>
      <c r="F361" s="25"/>
      <c r="G361" s="25"/>
      <c r="H361" s="25">
        <v>1.025E-2</v>
      </c>
      <c r="I361" s="25">
        <f t="shared" si="83"/>
        <v>1.146E-2</v>
      </c>
      <c r="J361" s="25"/>
      <c r="K361" s="25"/>
      <c r="L361" s="25"/>
      <c r="M361" s="25">
        <v>3.0000000000000001E-3</v>
      </c>
      <c r="N361" s="25">
        <f t="shared" si="86"/>
        <v>4.2100000000000002E-3</v>
      </c>
      <c r="O361" s="25"/>
      <c r="P361" s="25"/>
      <c r="Q361" s="25"/>
      <c r="R361" s="25">
        <v>3.5799999999999998E-3</v>
      </c>
      <c r="S361" s="25">
        <f t="shared" si="89"/>
        <v>4.79E-3</v>
      </c>
      <c r="T361" s="25"/>
      <c r="U361" s="25"/>
      <c r="V361" s="25"/>
      <c r="W361" s="25">
        <v>1.7409999999999998E-2</v>
      </c>
      <c r="X361" s="25">
        <f t="shared" si="92"/>
        <v>1.8619999999999998E-2</v>
      </c>
      <c r="Y361" s="25"/>
      <c r="Z361" s="25"/>
      <c r="AA361" s="25"/>
      <c r="AB361" s="25">
        <v>-2.4599999999999999E-3</v>
      </c>
      <c r="AC361" s="25">
        <f t="shared" si="95"/>
        <v>-1.2099999999999999E-3</v>
      </c>
    </row>
    <row r="362" spans="1:29" s="15" customFormat="1">
      <c r="A362" s="18">
        <v>610</v>
      </c>
      <c r="B362" s="25">
        <v>-9.0000000000000006E-5</v>
      </c>
      <c r="C362" s="25">
        <v>9.9600000000000001E-3</v>
      </c>
      <c r="D362" s="25">
        <f t="shared" si="80"/>
        <v>1.1335E-2</v>
      </c>
      <c r="E362" s="25"/>
      <c r="F362" s="25"/>
      <c r="G362" s="25"/>
      <c r="H362" s="25">
        <v>1.0200000000000001E-2</v>
      </c>
      <c r="I362" s="25">
        <f t="shared" si="83"/>
        <v>1.1575E-2</v>
      </c>
      <c r="J362" s="25"/>
      <c r="K362" s="25"/>
      <c r="L362" s="25"/>
      <c r="M362" s="25">
        <v>2.8800000000000002E-3</v>
      </c>
      <c r="N362" s="25">
        <f t="shared" si="86"/>
        <v>4.2550000000000001E-3</v>
      </c>
      <c r="O362" s="25"/>
      <c r="P362" s="25"/>
      <c r="Q362" s="25"/>
      <c r="R362" s="25">
        <v>3.5200000000000001E-3</v>
      </c>
      <c r="S362" s="25">
        <f t="shared" si="89"/>
        <v>4.895E-3</v>
      </c>
      <c r="T362" s="25"/>
      <c r="U362" s="25"/>
      <c r="V362" s="25"/>
      <c r="W362" s="25">
        <v>1.7250000000000001E-2</v>
      </c>
      <c r="X362" s="25">
        <f t="shared" si="92"/>
        <v>1.8625000000000003E-2</v>
      </c>
      <c r="Y362" s="25"/>
      <c r="Z362" s="25"/>
      <c r="AA362" s="25"/>
      <c r="AB362" s="25">
        <v>-2.66E-3</v>
      </c>
      <c r="AC362" s="25">
        <f t="shared" si="95"/>
        <v>-1.3749999999999999E-3</v>
      </c>
    </row>
    <row r="363" spans="1:29" s="15" customFormat="1">
      <c r="A363" s="18">
        <v>611</v>
      </c>
      <c r="B363" s="25">
        <v>-1.0000000000000001E-5</v>
      </c>
      <c r="C363" s="25">
        <v>9.9299999999999996E-3</v>
      </c>
      <c r="D363" s="25">
        <f t="shared" si="80"/>
        <v>1.111E-2</v>
      </c>
      <c r="E363" s="25"/>
      <c r="F363" s="25"/>
      <c r="G363" s="25"/>
      <c r="H363" s="25">
        <v>1.021E-2</v>
      </c>
      <c r="I363" s="25">
        <f t="shared" si="83"/>
        <v>1.1390000000000001E-2</v>
      </c>
      <c r="J363" s="25"/>
      <c r="K363" s="25"/>
      <c r="L363" s="25"/>
      <c r="M363" s="25">
        <v>2.96E-3</v>
      </c>
      <c r="N363" s="25">
        <f t="shared" si="86"/>
        <v>4.1399999999999996E-3</v>
      </c>
      <c r="O363" s="25"/>
      <c r="P363" s="25"/>
      <c r="Q363" s="25"/>
      <c r="R363" s="25">
        <v>3.5799999999999998E-3</v>
      </c>
      <c r="S363" s="25">
        <f t="shared" si="89"/>
        <v>4.7600000000000003E-3</v>
      </c>
      <c r="T363" s="25"/>
      <c r="U363" s="25"/>
      <c r="V363" s="25"/>
      <c r="W363" s="25">
        <v>1.7270000000000001E-2</v>
      </c>
      <c r="X363" s="25">
        <f t="shared" si="92"/>
        <v>1.8450000000000001E-2</v>
      </c>
      <c r="Y363" s="25"/>
      <c r="Z363" s="25"/>
      <c r="AA363" s="25"/>
      <c r="AB363" s="25">
        <v>-2.3500000000000001E-3</v>
      </c>
      <c r="AC363" s="25">
        <f t="shared" si="95"/>
        <v>-1.1800000000000001E-3</v>
      </c>
    </row>
    <row r="364" spans="1:29" s="15" customFormat="1">
      <c r="A364" s="18">
        <v>612</v>
      </c>
      <c r="B364" s="25">
        <v>-1.2E-4</v>
      </c>
      <c r="C364" s="25">
        <v>9.9299999999999996E-3</v>
      </c>
      <c r="D364" s="25">
        <f t="shared" si="80"/>
        <v>1.1349999999999999E-2</v>
      </c>
      <c r="E364" s="25"/>
      <c r="F364" s="25"/>
      <c r="G364" s="25"/>
      <c r="H364" s="25">
        <v>1.014E-2</v>
      </c>
      <c r="I364" s="25">
        <f t="shared" si="83"/>
        <v>1.1559999999999999E-2</v>
      </c>
      <c r="J364" s="25"/>
      <c r="K364" s="25"/>
      <c r="L364" s="25"/>
      <c r="M364" s="25">
        <v>2.8300000000000001E-3</v>
      </c>
      <c r="N364" s="25">
        <f t="shared" si="86"/>
        <v>4.2500000000000003E-3</v>
      </c>
      <c r="O364" s="25"/>
      <c r="P364" s="25"/>
      <c r="Q364" s="25"/>
      <c r="R364" s="25">
        <v>3.5200000000000001E-3</v>
      </c>
      <c r="S364" s="25">
        <f t="shared" si="89"/>
        <v>4.9399999999999999E-3</v>
      </c>
      <c r="T364" s="25"/>
      <c r="U364" s="25"/>
      <c r="V364" s="25"/>
      <c r="W364" s="25">
        <v>1.7239999999999998E-2</v>
      </c>
      <c r="X364" s="25">
        <f t="shared" si="92"/>
        <v>1.866E-2</v>
      </c>
      <c r="Y364" s="25"/>
      <c r="Z364" s="25"/>
      <c r="AA364" s="25"/>
      <c r="AB364" s="25">
        <v>-2.7200000000000002E-3</v>
      </c>
      <c r="AC364" s="25">
        <f t="shared" si="95"/>
        <v>-1.42E-3</v>
      </c>
    </row>
    <row r="365" spans="1:29" s="15" customFormat="1">
      <c r="A365" s="18">
        <v>613</v>
      </c>
      <c r="B365" s="25">
        <v>4.0000000000000003E-5</v>
      </c>
      <c r="C365" s="25">
        <v>9.809E-3</v>
      </c>
      <c r="D365" s="25">
        <f t="shared" si="80"/>
        <v>1.0939000000000001E-2</v>
      </c>
      <c r="E365" s="25"/>
      <c r="F365" s="25"/>
      <c r="G365" s="25"/>
      <c r="H365" s="25">
        <v>1.021E-2</v>
      </c>
      <c r="I365" s="25">
        <f t="shared" si="83"/>
        <v>1.1339999999999999E-2</v>
      </c>
      <c r="J365" s="25"/>
      <c r="K365" s="25"/>
      <c r="L365" s="25"/>
      <c r="M365" s="25">
        <v>2.9299999999999999E-3</v>
      </c>
      <c r="N365" s="25">
        <f t="shared" si="86"/>
        <v>4.0599999999999994E-3</v>
      </c>
      <c r="O365" s="25"/>
      <c r="P365" s="25"/>
      <c r="Q365" s="25"/>
      <c r="R365" s="25">
        <v>3.5300000000000002E-3</v>
      </c>
      <c r="S365" s="25">
        <f t="shared" si="89"/>
        <v>4.6600000000000001E-3</v>
      </c>
      <c r="T365" s="25"/>
      <c r="U365" s="25"/>
      <c r="V365" s="25"/>
      <c r="W365" s="25">
        <v>1.7219999999999999E-2</v>
      </c>
      <c r="X365" s="25">
        <f t="shared" si="92"/>
        <v>1.8349999999999998E-2</v>
      </c>
      <c r="Y365" s="25"/>
      <c r="Z365" s="25"/>
      <c r="AA365" s="25"/>
      <c r="AB365" s="25">
        <v>-2.3E-3</v>
      </c>
      <c r="AC365" s="25">
        <f t="shared" si="95"/>
        <v>-1.1299999999999999E-3</v>
      </c>
    </row>
    <row r="366" spans="1:29" s="15" customFormat="1">
      <c r="A366" s="18">
        <v>614</v>
      </c>
      <c r="B366" s="25">
        <v>2.0000000000000002E-5</v>
      </c>
      <c r="C366" s="25">
        <v>9.979E-3</v>
      </c>
      <c r="D366" s="25">
        <f t="shared" si="80"/>
        <v>1.1214E-2</v>
      </c>
      <c r="E366" s="25"/>
      <c r="F366" s="25"/>
      <c r="G366" s="25"/>
      <c r="H366" s="25">
        <v>1.0200000000000001E-2</v>
      </c>
      <c r="I366" s="25">
        <f t="shared" si="83"/>
        <v>1.1435000000000001E-2</v>
      </c>
      <c r="J366" s="25"/>
      <c r="K366" s="25"/>
      <c r="L366" s="25"/>
      <c r="M366" s="25">
        <v>2.8999999999999998E-3</v>
      </c>
      <c r="N366" s="25">
        <f t="shared" si="86"/>
        <v>4.1349999999999998E-3</v>
      </c>
      <c r="O366" s="25"/>
      <c r="P366" s="25"/>
      <c r="Q366" s="25"/>
      <c r="R366" s="25">
        <v>3.5899999999999999E-3</v>
      </c>
      <c r="S366" s="25">
        <f t="shared" si="89"/>
        <v>4.8249999999999994E-3</v>
      </c>
      <c r="T366" s="25"/>
      <c r="U366" s="25"/>
      <c r="V366" s="25"/>
      <c r="W366" s="25">
        <v>1.719E-2</v>
      </c>
      <c r="X366" s="25">
        <f t="shared" si="92"/>
        <v>1.8425E-2</v>
      </c>
      <c r="Y366" s="25"/>
      <c r="Z366" s="25"/>
      <c r="AA366" s="25"/>
      <c r="AB366" s="25">
        <v>-2.49E-3</v>
      </c>
      <c r="AC366" s="25">
        <f t="shared" si="95"/>
        <v>-1.235E-3</v>
      </c>
    </row>
    <row r="367" spans="1:29" s="15" customFormat="1">
      <c r="A367" s="18">
        <v>615</v>
      </c>
      <c r="B367" s="25">
        <v>-2.0000000000000002E-5</v>
      </c>
      <c r="C367" s="25">
        <v>9.7999999999999997E-3</v>
      </c>
      <c r="D367" s="25">
        <f t="shared" si="80"/>
        <v>1.102E-2</v>
      </c>
      <c r="E367" s="25"/>
      <c r="F367" s="25"/>
      <c r="G367" s="25"/>
      <c r="H367" s="25">
        <v>1.004E-2</v>
      </c>
      <c r="I367" s="25">
        <f t="shared" si="83"/>
        <v>1.1260000000000001E-2</v>
      </c>
      <c r="J367" s="25"/>
      <c r="K367" s="25"/>
      <c r="L367" s="25"/>
      <c r="M367" s="25">
        <v>2.9399999999999999E-3</v>
      </c>
      <c r="N367" s="25">
        <f t="shared" si="86"/>
        <v>4.1599999999999996E-3</v>
      </c>
      <c r="O367" s="25"/>
      <c r="P367" s="25"/>
      <c r="Q367" s="25"/>
      <c r="R367" s="25">
        <v>3.47E-3</v>
      </c>
      <c r="S367" s="25">
        <f t="shared" si="89"/>
        <v>4.6899999999999997E-3</v>
      </c>
      <c r="T367" s="25"/>
      <c r="U367" s="25"/>
      <c r="V367" s="25"/>
      <c r="W367" s="25">
        <v>1.7080000000000001E-2</v>
      </c>
      <c r="X367" s="25">
        <f t="shared" si="92"/>
        <v>1.83E-2</v>
      </c>
      <c r="Y367" s="25"/>
      <c r="Z367" s="25"/>
      <c r="AA367" s="25"/>
      <c r="AB367" s="25">
        <v>-2.4199999999999998E-3</v>
      </c>
      <c r="AC367" s="25">
        <f t="shared" si="95"/>
        <v>-1.2199999999999999E-3</v>
      </c>
    </row>
    <row r="368" spans="1:29" s="15" customFormat="1">
      <c r="A368" s="18">
        <v>616</v>
      </c>
      <c r="B368" s="25">
        <v>-1.4999999999999999E-4</v>
      </c>
      <c r="C368" s="25">
        <v>9.7900000000000001E-3</v>
      </c>
      <c r="D368" s="25">
        <f t="shared" si="80"/>
        <v>1.1185E-2</v>
      </c>
      <c r="E368" s="25"/>
      <c r="F368" s="25"/>
      <c r="G368" s="25"/>
      <c r="H368" s="25">
        <v>1.005E-2</v>
      </c>
      <c r="I368" s="25">
        <f t="shared" si="83"/>
        <v>1.1445E-2</v>
      </c>
      <c r="J368" s="25"/>
      <c r="K368" s="25"/>
      <c r="L368" s="25"/>
      <c r="M368" s="25">
        <v>2.8300000000000001E-3</v>
      </c>
      <c r="N368" s="25">
        <f t="shared" si="86"/>
        <v>4.2249999999999996E-3</v>
      </c>
      <c r="O368" s="25"/>
      <c r="P368" s="25"/>
      <c r="Q368" s="25"/>
      <c r="R368" s="25">
        <v>3.5200000000000001E-3</v>
      </c>
      <c r="S368" s="25">
        <f t="shared" si="89"/>
        <v>4.9150000000000001E-3</v>
      </c>
      <c r="T368" s="25"/>
      <c r="U368" s="25"/>
      <c r="V368" s="25"/>
      <c r="W368" s="25">
        <v>1.7139999999999999E-2</v>
      </c>
      <c r="X368" s="25">
        <f t="shared" si="92"/>
        <v>1.8534999999999999E-2</v>
      </c>
      <c r="Y368" s="25"/>
      <c r="Z368" s="25"/>
      <c r="AA368" s="25"/>
      <c r="AB368" s="25">
        <v>-2.64E-3</v>
      </c>
      <c r="AC368" s="25">
        <f t="shared" si="95"/>
        <v>-1.395E-3</v>
      </c>
    </row>
    <row r="369" spans="1:29" s="15" customFormat="1">
      <c r="A369" s="18">
        <v>617</v>
      </c>
      <c r="B369" s="25">
        <v>3.0000000000000001E-5</v>
      </c>
      <c r="C369" s="25">
        <v>9.5989999999999999E-3</v>
      </c>
      <c r="D369" s="25">
        <f t="shared" si="80"/>
        <v>1.0769000000000001E-2</v>
      </c>
      <c r="E369" s="25"/>
      <c r="F369" s="25"/>
      <c r="G369" s="25"/>
      <c r="H369" s="25">
        <v>1.0019999999999999E-2</v>
      </c>
      <c r="I369" s="25">
        <f t="shared" si="83"/>
        <v>1.1189999999999999E-2</v>
      </c>
      <c r="J369" s="25"/>
      <c r="K369" s="25"/>
      <c r="L369" s="25"/>
      <c r="M369" s="25">
        <v>2.9099999999999998E-3</v>
      </c>
      <c r="N369" s="25">
        <f t="shared" si="86"/>
        <v>4.0800000000000003E-3</v>
      </c>
      <c r="O369" s="25"/>
      <c r="P369" s="25"/>
      <c r="Q369" s="25"/>
      <c r="R369" s="25">
        <v>3.5500000000000002E-3</v>
      </c>
      <c r="S369" s="25">
        <f t="shared" si="89"/>
        <v>4.7200000000000002E-3</v>
      </c>
      <c r="T369" s="25"/>
      <c r="U369" s="25"/>
      <c r="V369" s="25"/>
      <c r="W369" s="25">
        <v>1.6979999999999999E-2</v>
      </c>
      <c r="X369" s="25">
        <f t="shared" si="92"/>
        <v>1.8149999999999999E-2</v>
      </c>
      <c r="Y369" s="25"/>
      <c r="Z369" s="25"/>
      <c r="AA369" s="25"/>
      <c r="AB369" s="25">
        <v>-2.3700000000000001E-3</v>
      </c>
      <c r="AC369" s="25">
        <f t="shared" si="95"/>
        <v>-1.17E-3</v>
      </c>
    </row>
    <row r="370" spans="1:29" s="15" customFormat="1">
      <c r="A370" s="18">
        <v>618</v>
      </c>
      <c r="B370" s="25">
        <v>-6.8999999999999997E-5</v>
      </c>
      <c r="C370" s="25">
        <v>9.7999999999999997E-3</v>
      </c>
      <c r="D370" s="25">
        <f t="shared" si="80"/>
        <v>1.1169499999999999E-2</v>
      </c>
      <c r="E370" s="25"/>
      <c r="F370" s="25"/>
      <c r="G370" s="25"/>
      <c r="H370" s="25">
        <v>1.01E-2</v>
      </c>
      <c r="I370" s="25">
        <f t="shared" si="83"/>
        <v>1.1469500000000001E-2</v>
      </c>
      <c r="J370" s="25"/>
      <c r="K370" s="25"/>
      <c r="L370" s="25"/>
      <c r="M370" s="25">
        <v>2.9199999999999999E-3</v>
      </c>
      <c r="N370" s="25">
        <f t="shared" si="86"/>
        <v>4.2894999999999999E-3</v>
      </c>
      <c r="O370" s="25"/>
      <c r="P370" s="25"/>
      <c r="Q370" s="25"/>
      <c r="R370" s="25">
        <v>3.5999999999999999E-3</v>
      </c>
      <c r="S370" s="25">
        <f t="shared" si="89"/>
        <v>4.9695E-3</v>
      </c>
      <c r="T370" s="25"/>
      <c r="U370" s="25"/>
      <c r="V370" s="25"/>
      <c r="W370" s="25">
        <v>1.687E-2</v>
      </c>
      <c r="X370" s="25">
        <f t="shared" si="92"/>
        <v>1.8239499999999999E-2</v>
      </c>
      <c r="Y370" s="25"/>
      <c r="Z370" s="25"/>
      <c r="AA370" s="25"/>
      <c r="AB370" s="25">
        <v>-2.6700000000000001E-3</v>
      </c>
      <c r="AC370" s="25">
        <f t="shared" si="95"/>
        <v>-1.3695000000000001E-3</v>
      </c>
    </row>
    <row r="371" spans="1:29" s="15" customFormat="1">
      <c r="A371" s="18">
        <v>619</v>
      </c>
      <c r="B371" s="25">
        <v>1E-4</v>
      </c>
      <c r="C371" s="25">
        <v>9.4800000000000006E-3</v>
      </c>
      <c r="D371" s="25">
        <f t="shared" si="80"/>
        <v>1.0570000000000001E-2</v>
      </c>
      <c r="E371" s="25"/>
      <c r="F371" s="25"/>
      <c r="G371" s="25"/>
      <c r="H371" s="25">
        <v>9.8600000000000007E-3</v>
      </c>
      <c r="I371" s="25">
        <f t="shared" si="83"/>
        <v>1.0950000000000001E-2</v>
      </c>
      <c r="J371" s="25"/>
      <c r="K371" s="25"/>
      <c r="L371" s="25"/>
      <c r="M371" s="25">
        <v>2.96E-3</v>
      </c>
      <c r="N371" s="25">
        <f t="shared" si="86"/>
        <v>4.0499999999999998E-3</v>
      </c>
      <c r="O371" s="25"/>
      <c r="P371" s="25"/>
      <c r="Q371" s="25"/>
      <c r="R371" s="25">
        <v>3.5100000000000001E-3</v>
      </c>
      <c r="S371" s="25">
        <f t="shared" si="89"/>
        <v>4.5999999999999999E-3</v>
      </c>
      <c r="T371" s="25"/>
      <c r="U371" s="25"/>
      <c r="V371" s="25"/>
      <c r="W371" s="25">
        <v>1.694E-2</v>
      </c>
      <c r="X371" s="25">
        <f t="shared" si="92"/>
        <v>1.8030000000000001E-2</v>
      </c>
      <c r="Y371" s="25"/>
      <c r="Z371" s="25"/>
      <c r="AA371" s="25"/>
      <c r="AB371" s="25">
        <v>-2.2799999999999999E-3</v>
      </c>
      <c r="AC371" s="25">
        <f t="shared" si="95"/>
        <v>-1.09E-3</v>
      </c>
    </row>
    <row r="372" spans="1:29" s="15" customFormat="1">
      <c r="A372" s="18">
        <v>620</v>
      </c>
      <c r="B372" s="25">
        <v>4.0000000000000003E-5</v>
      </c>
      <c r="C372" s="25">
        <v>9.469E-3</v>
      </c>
      <c r="D372" s="25">
        <f t="shared" si="80"/>
        <v>1.0664E-2</v>
      </c>
      <c r="E372" s="25"/>
      <c r="F372" s="25"/>
      <c r="G372" s="25"/>
      <c r="H372" s="25">
        <v>9.979E-3</v>
      </c>
      <c r="I372" s="25">
        <f t="shared" si="83"/>
        <v>1.1174E-2</v>
      </c>
      <c r="J372" s="25"/>
      <c r="K372" s="25"/>
      <c r="L372" s="25"/>
      <c r="M372" s="25">
        <v>2.8800000000000002E-3</v>
      </c>
      <c r="N372" s="25">
        <f t="shared" si="86"/>
        <v>4.0750000000000005E-3</v>
      </c>
      <c r="O372" s="25"/>
      <c r="P372" s="25"/>
      <c r="Q372" s="25"/>
      <c r="R372" s="25">
        <v>3.49E-3</v>
      </c>
      <c r="S372" s="25">
        <f t="shared" si="89"/>
        <v>4.6849999999999999E-3</v>
      </c>
      <c r="T372" s="25"/>
      <c r="U372" s="25"/>
      <c r="V372" s="25"/>
      <c r="W372" s="25">
        <v>1.6889999999999999E-2</v>
      </c>
      <c r="X372" s="25">
        <f t="shared" si="92"/>
        <v>1.8084999999999997E-2</v>
      </c>
      <c r="Y372" s="25"/>
      <c r="Z372" s="25"/>
      <c r="AA372" s="25"/>
      <c r="AB372" s="25">
        <v>-2.4299999999999999E-3</v>
      </c>
      <c r="AC372" s="25">
        <f t="shared" si="95"/>
        <v>-1.1949999999999999E-3</v>
      </c>
    </row>
    <row r="373" spans="1:29" s="15" customFormat="1">
      <c r="A373" s="18">
        <v>621</v>
      </c>
      <c r="B373" s="25">
        <v>6.0000000000000002E-5</v>
      </c>
      <c r="C373" s="25">
        <v>9.5490000000000002E-3</v>
      </c>
      <c r="D373" s="25">
        <f t="shared" si="80"/>
        <v>1.0609E-2</v>
      </c>
      <c r="E373" s="25"/>
      <c r="F373" s="25"/>
      <c r="G373" s="25"/>
      <c r="H373" s="25">
        <v>1.0059999999999999E-2</v>
      </c>
      <c r="I373" s="25">
        <f t="shared" si="83"/>
        <v>1.112E-2</v>
      </c>
      <c r="J373" s="25"/>
      <c r="K373" s="25"/>
      <c r="L373" s="25"/>
      <c r="M373" s="25">
        <v>3.0699999999999998E-3</v>
      </c>
      <c r="N373" s="25">
        <f t="shared" si="86"/>
        <v>4.13E-3</v>
      </c>
      <c r="O373" s="25"/>
      <c r="P373" s="25"/>
      <c r="Q373" s="25"/>
      <c r="R373" s="25">
        <v>3.6800000000000001E-3</v>
      </c>
      <c r="S373" s="25">
        <f t="shared" si="89"/>
        <v>4.7400000000000003E-3</v>
      </c>
      <c r="T373" s="25"/>
      <c r="U373" s="25"/>
      <c r="V373" s="25"/>
      <c r="W373" s="25">
        <v>1.703E-2</v>
      </c>
      <c r="X373" s="25">
        <f t="shared" si="92"/>
        <v>1.8089999999999998E-2</v>
      </c>
      <c r="Y373" s="25"/>
      <c r="Z373" s="25"/>
      <c r="AA373" s="25"/>
      <c r="AB373" s="25">
        <v>-2.1800000000000001E-3</v>
      </c>
      <c r="AC373" s="25">
        <f t="shared" si="95"/>
        <v>-1.06E-3</v>
      </c>
    </row>
    <row r="374" spans="1:29" s="15" customFormat="1">
      <c r="A374" s="18">
        <v>622</v>
      </c>
      <c r="B374" s="25">
        <v>1.7000000000000001E-4</v>
      </c>
      <c r="C374" s="25">
        <v>9.4999999999999998E-3</v>
      </c>
      <c r="D374" s="25">
        <f t="shared" si="80"/>
        <v>1.068E-2</v>
      </c>
      <c r="E374" s="25"/>
      <c r="F374" s="25"/>
      <c r="G374" s="25"/>
      <c r="H374" s="25">
        <v>9.8200000000000006E-3</v>
      </c>
      <c r="I374" s="25">
        <f t="shared" si="83"/>
        <v>1.1000000000000001E-2</v>
      </c>
      <c r="J374" s="25"/>
      <c r="K374" s="25"/>
      <c r="L374" s="25"/>
      <c r="M374" s="25">
        <v>2.8800000000000002E-3</v>
      </c>
      <c r="N374" s="25">
        <f t="shared" si="86"/>
        <v>4.0600000000000002E-3</v>
      </c>
      <c r="O374" s="25"/>
      <c r="P374" s="25"/>
      <c r="Q374" s="25"/>
      <c r="R374" s="25">
        <v>3.5400000000000002E-3</v>
      </c>
      <c r="S374" s="25">
        <f t="shared" si="89"/>
        <v>4.7200000000000002E-3</v>
      </c>
      <c r="T374" s="25"/>
      <c r="U374" s="25"/>
      <c r="V374" s="25"/>
      <c r="W374" s="25">
        <v>1.6789999999999999E-2</v>
      </c>
      <c r="X374" s="25">
        <f t="shared" si="92"/>
        <v>1.797E-2</v>
      </c>
      <c r="Y374" s="25"/>
      <c r="Z374" s="25"/>
      <c r="AA374" s="25"/>
      <c r="AB374" s="25">
        <v>-2.5300000000000001E-3</v>
      </c>
      <c r="AC374" s="25">
        <f t="shared" si="95"/>
        <v>-1.1800000000000001E-3</v>
      </c>
    </row>
    <row r="375" spans="1:29" s="15" customFormat="1">
      <c r="A375" s="18">
        <v>623</v>
      </c>
      <c r="B375" s="25">
        <v>1E-4</v>
      </c>
      <c r="C375" s="25">
        <v>9.4500000000000001E-3</v>
      </c>
      <c r="D375" s="25">
        <f t="shared" si="80"/>
        <v>1.0580000000000001E-2</v>
      </c>
      <c r="E375" s="25"/>
      <c r="F375" s="25"/>
      <c r="G375" s="25"/>
      <c r="H375" s="25">
        <v>9.8890000000000002E-3</v>
      </c>
      <c r="I375" s="25">
        <f t="shared" si="83"/>
        <v>1.1019000000000001E-2</v>
      </c>
      <c r="J375" s="25"/>
      <c r="K375" s="25"/>
      <c r="L375" s="25"/>
      <c r="M375" s="25">
        <v>3.0000000000000001E-3</v>
      </c>
      <c r="N375" s="25">
        <f t="shared" si="86"/>
        <v>4.13E-3</v>
      </c>
      <c r="O375" s="25"/>
      <c r="P375" s="25"/>
      <c r="Q375" s="25"/>
      <c r="R375" s="25">
        <v>3.64E-3</v>
      </c>
      <c r="S375" s="25">
        <f t="shared" si="89"/>
        <v>4.7699999999999999E-3</v>
      </c>
      <c r="T375" s="25"/>
      <c r="U375" s="25"/>
      <c r="V375" s="25"/>
      <c r="W375" s="25">
        <v>1.687E-2</v>
      </c>
      <c r="X375" s="25">
        <f t="shared" si="92"/>
        <v>1.7999999999999999E-2</v>
      </c>
      <c r="Y375" s="25"/>
      <c r="Z375" s="25"/>
      <c r="AA375" s="25"/>
      <c r="AB375" s="25">
        <v>-2.3600000000000001E-3</v>
      </c>
      <c r="AC375" s="25">
        <f t="shared" si="95"/>
        <v>-1.1300000000000001E-3</v>
      </c>
    </row>
    <row r="376" spans="1:29" s="15" customFormat="1">
      <c r="A376" s="18">
        <v>624</v>
      </c>
      <c r="B376" s="25">
        <v>1E-4</v>
      </c>
      <c r="C376" s="25">
        <v>9.4599999999999997E-3</v>
      </c>
      <c r="D376" s="25">
        <f t="shared" si="80"/>
        <v>1.0645E-2</v>
      </c>
      <c r="E376" s="25"/>
      <c r="F376" s="25"/>
      <c r="G376" s="25"/>
      <c r="H376" s="25">
        <v>9.9500000000000005E-3</v>
      </c>
      <c r="I376" s="25">
        <f t="shared" si="83"/>
        <v>1.1135000000000001E-2</v>
      </c>
      <c r="J376" s="25"/>
      <c r="K376" s="25"/>
      <c r="L376" s="25"/>
      <c r="M376" s="25">
        <v>3.0100000000000001E-3</v>
      </c>
      <c r="N376" s="25">
        <f t="shared" si="86"/>
        <v>4.1949999999999999E-3</v>
      </c>
      <c r="O376" s="25"/>
      <c r="P376" s="25"/>
      <c r="Q376" s="25"/>
      <c r="R376" s="25">
        <v>3.6800000000000001E-3</v>
      </c>
      <c r="S376" s="25">
        <f t="shared" si="89"/>
        <v>4.8650000000000004E-3</v>
      </c>
      <c r="T376" s="25"/>
      <c r="U376" s="25"/>
      <c r="V376" s="25"/>
      <c r="W376" s="25">
        <v>1.686E-2</v>
      </c>
      <c r="X376" s="25">
        <f t="shared" si="92"/>
        <v>1.8044999999999999E-2</v>
      </c>
      <c r="Y376" s="25"/>
      <c r="Z376" s="25"/>
      <c r="AA376" s="25"/>
      <c r="AB376" s="25">
        <v>-2.47E-3</v>
      </c>
      <c r="AC376" s="25">
        <f t="shared" si="95"/>
        <v>-1.1850000000000001E-3</v>
      </c>
    </row>
    <row r="377" spans="1:29" s="15" customFormat="1">
      <c r="A377" s="18">
        <v>625</v>
      </c>
      <c r="B377" s="25">
        <v>4.0000000000000003E-5</v>
      </c>
      <c r="C377" s="25">
        <v>9.3699999999999999E-3</v>
      </c>
      <c r="D377" s="25">
        <f t="shared" si="80"/>
        <v>1.0555E-2</v>
      </c>
      <c r="E377" s="25"/>
      <c r="F377" s="25"/>
      <c r="G377" s="25"/>
      <c r="H377" s="25">
        <v>9.7800000000000005E-3</v>
      </c>
      <c r="I377" s="25">
        <f t="shared" si="83"/>
        <v>1.0965000000000001E-2</v>
      </c>
      <c r="J377" s="25"/>
      <c r="K377" s="25"/>
      <c r="L377" s="25"/>
      <c r="M377" s="25">
        <v>2.8700000000000002E-3</v>
      </c>
      <c r="N377" s="25">
        <f t="shared" si="86"/>
        <v>4.0549999999999996E-3</v>
      </c>
      <c r="O377" s="25"/>
      <c r="P377" s="25"/>
      <c r="Q377" s="25"/>
      <c r="R377" s="25">
        <v>3.5300000000000002E-3</v>
      </c>
      <c r="S377" s="25">
        <f t="shared" si="89"/>
        <v>4.7150000000000004E-3</v>
      </c>
      <c r="T377" s="25"/>
      <c r="U377" s="25"/>
      <c r="V377" s="25"/>
      <c r="W377" s="25">
        <v>1.6670000000000001E-2</v>
      </c>
      <c r="X377" s="25">
        <f t="shared" si="92"/>
        <v>1.7854999999999999E-2</v>
      </c>
      <c r="Y377" s="25"/>
      <c r="Z377" s="25"/>
      <c r="AA377" s="25"/>
      <c r="AB377" s="25">
        <v>-2.4099999999999998E-3</v>
      </c>
      <c r="AC377" s="25">
        <f t="shared" si="95"/>
        <v>-1.1849999999999999E-3</v>
      </c>
    </row>
    <row r="378" spans="1:29" s="15" customFormat="1">
      <c r="A378" s="18">
        <v>626</v>
      </c>
      <c r="B378" s="25">
        <v>6.0000000000000002E-5</v>
      </c>
      <c r="C378" s="25">
        <v>9.4800000000000006E-3</v>
      </c>
      <c r="D378" s="25">
        <f t="shared" si="80"/>
        <v>1.0750000000000001E-2</v>
      </c>
      <c r="E378" s="25"/>
      <c r="F378" s="25"/>
      <c r="G378" s="25"/>
      <c r="H378" s="25">
        <v>9.8600000000000007E-3</v>
      </c>
      <c r="I378" s="25">
        <f t="shared" si="83"/>
        <v>1.1130000000000001E-2</v>
      </c>
      <c r="J378" s="25"/>
      <c r="K378" s="25"/>
      <c r="L378" s="25"/>
      <c r="M378" s="25">
        <v>2.8500000000000001E-3</v>
      </c>
      <c r="N378" s="25">
        <f t="shared" si="86"/>
        <v>4.1200000000000004E-3</v>
      </c>
      <c r="O378" s="25"/>
      <c r="P378" s="25"/>
      <c r="Q378" s="25"/>
      <c r="R378" s="25">
        <v>3.62E-3</v>
      </c>
      <c r="S378" s="25">
        <f t="shared" si="89"/>
        <v>4.8900000000000002E-3</v>
      </c>
      <c r="T378" s="25"/>
      <c r="U378" s="25"/>
      <c r="V378" s="25"/>
      <c r="W378" s="25">
        <v>1.661E-2</v>
      </c>
      <c r="X378" s="25">
        <f t="shared" si="92"/>
        <v>1.788E-2</v>
      </c>
      <c r="Y378" s="25"/>
      <c r="Z378" s="25"/>
      <c r="AA378" s="25"/>
      <c r="AB378" s="25">
        <v>-2.5999999999999999E-3</v>
      </c>
      <c r="AC378" s="25">
        <f t="shared" si="95"/>
        <v>-1.2699999999999999E-3</v>
      </c>
    </row>
    <row r="379" spans="1:29" s="15" customFormat="1">
      <c r="A379" s="18">
        <v>627</v>
      </c>
      <c r="B379" s="25">
        <v>1.3999999999999999E-4</v>
      </c>
      <c r="C379" s="25">
        <v>9.3900000000000008E-3</v>
      </c>
      <c r="D379" s="25">
        <f t="shared" si="80"/>
        <v>1.0500000000000001E-2</v>
      </c>
      <c r="E379" s="25"/>
      <c r="F379" s="25"/>
      <c r="G379" s="25"/>
      <c r="H379" s="25">
        <v>9.7099999999999999E-3</v>
      </c>
      <c r="I379" s="25">
        <f t="shared" si="83"/>
        <v>1.082E-2</v>
      </c>
      <c r="J379" s="25"/>
      <c r="K379" s="25"/>
      <c r="L379" s="25"/>
      <c r="M379" s="25">
        <v>2.8800000000000002E-3</v>
      </c>
      <c r="N379" s="25">
        <f t="shared" si="86"/>
        <v>3.9900000000000005E-3</v>
      </c>
      <c r="O379" s="25"/>
      <c r="P379" s="25"/>
      <c r="Q379" s="25"/>
      <c r="R379" s="25">
        <v>3.49E-3</v>
      </c>
      <c r="S379" s="25">
        <f t="shared" si="89"/>
        <v>4.5999999999999999E-3</v>
      </c>
      <c r="T379" s="25"/>
      <c r="U379" s="25"/>
      <c r="V379" s="25"/>
      <c r="W379" s="25">
        <v>1.6650000000000002E-2</v>
      </c>
      <c r="X379" s="25">
        <f t="shared" si="92"/>
        <v>1.7760000000000001E-2</v>
      </c>
      <c r="Y379" s="25"/>
      <c r="Z379" s="25"/>
      <c r="AA379" s="25"/>
      <c r="AB379" s="25">
        <v>-2.3600000000000001E-3</v>
      </c>
      <c r="AC379" s="25">
        <f t="shared" si="95"/>
        <v>-1.1100000000000001E-3</v>
      </c>
    </row>
    <row r="380" spans="1:29" s="15" customFormat="1">
      <c r="A380" s="18">
        <v>628</v>
      </c>
      <c r="B380" s="25">
        <v>1.1E-4</v>
      </c>
      <c r="C380" s="25">
        <v>9.4400000000000005E-3</v>
      </c>
      <c r="D380" s="25">
        <f t="shared" si="80"/>
        <v>1.0710000000000001E-2</v>
      </c>
      <c r="E380" s="25"/>
      <c r="F380" s="25"/>
      <c r="G380" s="25"/>
      <c r="H380" s="25">
        <v>9.7300000000000008E-3</v>
      </c>
      <c r="I380" s="25">
        <f t="shared" si="83"/>
        <v>1.1000000000000001E-2</v>
      </c>
      <c r="J380" s="25"/>
      <c r="K380" s="25"/>
      <c r="L380" s="25"/>
      <c r="M380" s="25">
        <v>2.96E-3</v>
      </c>
      <c r="N380" s="25">
        <f t="shared" si="86"/>
        <v>4.2300000000000003E-3</v>
      </c>
      <c r="O380" s="25"/>
      <c r="P380" s="25"/>
      <c r="Q380" s="25"/>
      <c r="R380" s="25">
        <v>3.6800000000000001E-3</v>
      </c>
      <c r="S380" s="25">
        <f t="shared" si="89"/>
        <v>4.9500000000000004E-3</v>
      </c>
      <c r="T380" s="25"/>
      <c r="U380" s="25"/>
      <c r="V380" s="25"/>
      <c r="W380" s="25">
        <v>1.6619999999999999E-2</v>
      </c>
      <c r="X380" s="25">
        <f t="shared" si="92"/>
        <v>1.789E-2</v>
      </c>
      <c r="Y380" s="25"/>
      <c r="Z380" s="25"/>
      <c r="AA380" s="25"/>
      <c r="AB380" s="25">
        <v>-2.65E-3</v>
      </c>
      <c r="AC380" s="25">
        <f t="shared" si="95"/>
        <v>-1.2700000000000001E-3</v>
      </c>
    </row>
    <row r="381" spans="1:29" s="15" customFormat="1">
      <c r="A381" s="18">
        <v>629</v>
      </c>
      <c r="B381" s="25">
        <v>3.0000000000000001E-5</v>
      </c>
      <c r="C381" s="25">
        <v>9.2589999999999999E-3</v>
      </c>
      <c r="D381" s="25">
        <f t="shared" si="80"/>
        <v>1.0434000000000001E-2</v>
      </c>
      <c r="E381" s="25"/>
      <c r="F381" s="25"/>
      <c r="G381" s="25"/>
      <c r="H381" s="25">
        <v>9.6900000000000007E-3</v>
      </c>
      <c r="I381" s="25">
        <f t="shared" si="83"/>
        <v>1.0865000000000001E-2</v>
      </c>
      <c r="J381" s="25"/>
      <c r="K381" s="25"/>
      <c r="L381" s="25"/>
      <c r="M381" s="25">
        <v>2.8400000000000001E-3</v>
      </c>
      <c r="N381" s="25">
        <f t="shared" si="86"/>
        <v>4.0150000000000003E-3</v>
      </c>
      <c r="O381" s="25"/>
      <c r="P381" s="25"/>
      <c r="Q381" s="25"/>
      <c r="R381" s="25">
        <v>3.5300000000000002E-3</v>
      </c>
      <c r="S381" s="25">
        <f t="shared" si="89"/>
        <v>4.705E-3</v>
      </c>
      <c r="T381" s="25"/>
      <c r="U381" s="25"/>
      <c r="V381" s="25"/>
      <c r="W381" s="25">
        <v>1.6449999999999999E-2</v>
      </c>
      <c r="X381" s="25">
        <f t="shared" si="92"/>
        <v>1.7624999999999998E-2</v>
      </c>
      <c r="Y381" s="25"/>
      <c r="Z381" s="25"/>
      <c r="AA381" s="25"/>
      <c r="AB381" s="25">
        <v>-2.3800000000000002E-3</v>
      </c>
      <c r="AC381" s="25">
        <f t="shared" si="95"/>
        <v>-1.175E-3</v>
      </c>
    </row>
    <row r="382" spans="1:29" s="15" customFormat="1">
      <c r="A382" s="18">
        <v>630</v>
      </c>
      <c r="B382" s="25">
        <v>-3.0000000000000001E-5</v>
      </c>
      <c r="C382" s="25">
        <v>9.2589999999999999E-3</v>
      </c>
      <c r="D382" s="25">
        <f t="shared" si="80"/>
        <v>1.0524E-2</v>
      </c>
      <c r="E382" s="25"/>
      <c r="F382" s="25"/>
      <c r="G382" s="25"/>
      <c r="H382" s="25">
        <v>9.7999999999999997E-3</v>
      </c>
      <c r="I382" s="25">
        <f t="shared" si="83"/>
        <v>1.1065E-2</v>
      </c>
      <c r="J382" s="25"/>
      <c r="K382" s="25"/>
      <c r="L382" s="25"/>
      <c r="M382" s="25">
        <v>2.8500000000000001E-3</v>
      </c>
      <c r="N382" s="25">
        <f t="shared" si="86"/>
        <v>4.1150000000000006E-3</v>
      </c>
      <c r="O382" s="25"/>
      <c r="P382" s="25"/>
      <c r="Q382" s="25"/>
      <c r="R382" s="25">
        <v>3.65E-3</v>
      </c>
      <c r="S382" s="25">
        <f t="shared" si="89"/>
        <v>4.9150000000000001E-3</v>
      </c>
      <c r="T382" s="25"/>
      <c r="U382" s="25"/>
      <c r="V382" s="25"/>
      <c r="W382" s="25">
        <v>1.6330000000000001E-2</v>
      </c>
      <c r="X382" s="25">
        <f t="shared" si="92"/>
        <v>1.7595E-2</v>
      </c>
      <c r="Y382" s="25"/>
      <c r="Z382" s="25"/>
      <c r="AA382" s="25"/>
      <c r="AB382" s="25">
        <v>-2.5000000000000001E-3</v>
      </c>
      <c r="AC382" s="25">
        <f t="shared" si="95"/>
        <v>-1.2650000000000001E-3</v>
      </c>
    </row>
    <row r="383" spans="1:29" s="15" customFormat="1">
      <c r="A383" s="18">
        <v>631</v>
      </c>
      <c r="B383" s="25">
        <v>5.0000000000000002E-5</v>
      </c>
      <c r="C383" s="25">
        <v>9.0699999999999999E-3</v>
      </c>
      <c r="D383" s="25">
        <f t="shared" si="80"/>
        <v>1.0265E-2</v>
      </c>
      <c r="E383" s="25"/>
      <c r="F383" s="25"/>
      <c r="G383" s="25"/>
      <c r="H383" s="25">
        <v>9.6699999999999998E-3</v>
      </c>
      <c r="I383" s="25">
        <f t="shared" si="83"/>
        <v>1.0865E-2</v>
      </c>
      <c r="J383" s="25"/>
      <c r="K383" s="25"/>
      <c r="L383" s="25"/>
      <c r="M383" s="25">
        <v>2.8900000000000002E-3</v>
      </c>
      <c r="N383" s="25">
        <f t="shared" si="86"/>
        <v>4.0850000000000001E-3</v>
      </c>
      <c r="O383" s="25"/>
      <c r="P383" s="25"/>
      <c r="Q383" s="25"/>
      <c r="R383" s="25">
        <v>3.5799999999999998E-3</v>
      </c>
      <c r="S383" s="25">
        <f t="shared" si="89"/>
        <v>4.7749999999999997E-3</v>
      </c>
      <c r="T383" s="25"/>
      <c r="U383" s="25"/>
      <c r="V383" s="25"/>
      <c r="W383" s="25">
        <v>1.6410000000000001E-2</v>
      </c>
      <c r="X383" s="25">
        <f t="shared" si="92"/>
        <v>1.7605000000000003E-2</v>
      </c>
      <c r="Y383" s="25"/>
      <c r="Z383" s="25"/>
      <c r="AA383" s="25"/>
      <c r="AB383" s="25">
        <v>-2.4399999999999999E-3</v>
      </c>
      <c r="AC383" s="25">
        <f t="shared" si="95"/>
        <v>-1.1949999999999999E-3</v>
      </c>
    </row>
    <row r="384" spans="1:29" s="15" customFormat="1">
      <c r="A384" s="18">
        <v>632</v>
      </c>
      <c r="B384" s="25">
        <v>1.0000000000000001E-5</v>
      </c>
      <c r="C384" s="25">
        <v>9.129E-3</v>
      </c>
      <c r="D384" s="25">
        <f t="shared" si="80"/>
        <v>1.0374E-2</v>
      </c>
      <c r="E384" s="25"/>
      <c r="F384" s="25"/>
      <c r="G384" s="25"/>
      <c r="H384" s="25">
        <v>9.7099999999999999E-3</v>
      </c>
      <c r="I384" s="25">
        <f t="shared" si="83"/>
        <v>1.0954999999999999E-2</v>
      </c>
      <c r="J384" s="25"/>
      <c r="K384" s="25"/>
      <c r="L384" s="25"/>
      <c r="M384" s="25">
        <v>2.8999999999999998E-3</v>
      </c>
      <c r="N384" s="25">
        <f t="shared" si="86"/>
        <v>4.1449999999999994E-3</v>
      </c>
      <c r="O384" s="25"/>
      <c r="P384" s="25"/>
      <c r="Q384" s="25"/>
      <c r="R384" s="25">
        <v>3.64E-3</v>
      </c>
      <c r="S384" s="25">
        <f t="shared" si="89"/>
        <v>4.8850000000000005E-3</v>
      </c>
      <c r="T384" s="25"/>
      <c r="U384" s="25"/>
      <c r="V384" s="25"/>
      <c r="W384" s="25">
        <v>1.6379999999999999E-2</v>
      </c>
      <c r="X384" s="25">
        <f t="shared" si="92"/>
        <v>1.7624999999999998E-2</v>
      </c>
      <c r="Y384" s="25"/>
      <c r="Z384" s="25"/>
      <c r="AA384" s="25"/>
      <c r="AB384" s="25">
        <v>-2.5000000000000001E-3</v>
      </c>
      <c r="AC384" s="25">
        <f t="shared" si="95"/>
        <v>-1.245E-3</v>
      </c>
    </row>
    <row r="385" spans="1:29" s="15" customFormat="1">
      <c r="A385" s="18">
        <v>633</v>
      </c>
      <c r="B385" s="25">
        <v>2.0000000000000002E-5</v>
      </c>
      <c r="C385" s="25">
        <v>9.0200000000000002E-3</v>
      </c>
      <c r="D385" s="25">
        <f t="shared" si="80"/>
        <v>1.0255E-2</v>
      </c>
      <c r="E385" s="25"/>
      <c r="F385" s="25"/>
      <c r="G385" s="25"/>
      <c r="H385" s="25">
        <v>9.6299999999999997E-3</v>
      </c>
      <c r="I385" s="25">
        <f t="shared" si="83"/>
        <v>1.0865E-2</v>
      </c>
      <c r="J385" s="25"/>
      <c r="K385" s="25"/>
      <c r="L385" s="25"/>
      <c r="M385" s="25">
        <v>2.8999999999999998E-3</v>
      </c>
      <c r="N385" s="25">
        <f t="shared" si="86"/>
        <v>4.1349999999999998E-3</v>
      </c>
      <c r="O385" s="25"/>
      <c r="P385" s="25"/>
      <c r="Q385" s="25"/>
      <c r="R385" s="25">
        <v>3.5699999999999998E-3</v>
      </c>
      <c r="S385" s="25">
        <f t="shared" si="89"/>
        <v>4.8050000000000002E-3</v>
      </c>
      <c r="T385" s="25"/>
      <c r="U385" s="25"/>
      <c r="V385" s="25"/>
      <c r="W385" s="25">
        <v>1.634E-2</v>
      </c>
      <c r="X385" s="25">
        <f t="shared" si="92"/>
        <v>1.7575E-2</v>
      </c>
      <c r="Y385" s="25"/>
      <c r="Z385" s="25"/>
      <c r="AA385" s="25"/>
      <c r="AB385" s="25">
        <v>-2.49E-3</v>
      </c>
      <c r="AC385" s="25">
        <f t="shared" si="95"/>
        <v>-1.235E-3</v>
      </c>
    </row>
    <row r="386" spans="1:29" s="15" customFormat="1">
      <c r="A386" s="18">
        <v>634</v>
      </c>
      <c r="B386" s="25">
        <v>-1.1E-4</v>
      </c>
      <c r="C386" s="25">
        <v>9.1900000000000003E-3</v>
      </c>
      <c r="D386" s="25">
        <f t="shared" si="80"/>
        <v>1.0515E-2</v>
      </c>
      <c r="E386" s="25"/>
      <c r="F386" s="25"/>
      <c r="G386" s="25"/>
      <c r="H386" s="25">
        <v>9.6900000000000007E-3</v>
      </c>
      <c r="I386" s="25">
        <f t="shared" si="83"/>
        <v>1.1015E-2</v>
      </c>
      <c r="J386" s="25"/>
      <c r="K386" s="25"/>
      <c r="L386" s="25"/>
      <c r="M386" s="25">
        <v>2.98E-3</v>
      </c>
      <c r="N386" s="25">
        <f t="shared" si="86"/>
        <v>4.3049999999999998E-3</v>
      </c>
      <c r="O386" s="25"/>
      <c r="P386" s="25"/>
      <c r="Q386" s="25"/>
      <c r="R386" s="25">
        <v>3.7100000000000002E-3</v>
      </c>
      <c r="S386" s="25">
        <f t="shared" si="89"/>
        <v>5.0350000000000004E-3</v>
      </c>
      <c r="T386" s="25"/>
      <c r="U386" s="25"/>
      <c r="V386" s="25"/>
      <c r="W386" s="25">
        <v>1.6219999999999998E-2</v>
      </c>
      <c r="X386" s="25">
        <f t="shared" si="92"/>
        <v>1.7544999999999998E-2</v>
      </c>
      <c r="Y386" s="25"/>
      <c r="Z386" s="25"/>
      <c r="AA386" s="25"/>
      <c r="AB386" s="25">
        <v>-2.5400000000000002E-3</v>
      </c>
      <c r="AC386" s="25">
        <f t="shared" si="95"/>
        <v>-1.325E-3</v>
      </c>
    </row>
    <row r="387" spans="1:29" s="15" customFormat="1">
      <c r="A387" s="18">
        <v>635</v>
      </c>
      <c r="B387" s="25">
        <v>-1.7000000000000001E-4</v>
      </c>
      <c r="C387" s="25">
        <v>8.9499999999999996E-3</v>
      </c>
      <c r="D387" s="25">
        <f t="shared" ref="D387:D450" si="96">C387-AC387</f>
        <v>1.0255E-2</v>
      </c>
      <c r="E387" s="25"/>
      <c r="F387" s="25"/>
      <c r="G387" s="25"/>
      <c r="H387" s="25">
        <v>9.4599999999999997E-3</v>
      </c>
      <c r="I387" s="25">
        <f t="shared" ref="I387:I450" si="97">H387-AC387</f>
        <v>1.0765E-2</v>
      </c>
      <c r="J387" s="25"/>
      <c r="K387" s="25"/>
      <c r="L387" s="25"/>
      <c r="M387" s="25">
        <v>2.7599999999999999E-3</v>
      </c>
      <c r="N387" s="25">
        <f t="shared" ref="N387:N450" si="98">M387-AC387</f>
        <v>4.065E-3</v>
      </c>
      <c r="O387" s="25"/>
      <c r="P387" s="25"/>
      <c r="Q387" s="25"/>
      <c r="R387" s="25">
        <v>3.5100000000000001E-3</v>
      </c>
      <c r="S387" s="25">
        <f t="shared" ref="S387:S450" si="99">R387-AC387</f>
        <v>4.8149999999999998E-3</v>
      </c>
      <c r="T387" s="25"/>
      <c r="U387" s="25"/>
      <c r="V387" s="25"/>
      <c r="W387" s="25">
        <v>1.609E-2</v>
      </c>
      <c r="X387" s="25">
        <f t="shared" ref="X387:X450" si="100">W387-AC387</f>
        <v>1.7395000000000001E-2</v>
      </c>
      <c r="Y387" s="25"/>
      <c r="Z387" s="25"/>
      <c r="AA387" s="25"/>
      <c r="AB387" s="25">
        <v>-2.4399999999999999E-3</v>
      </c>
      <c r="AC387" s="25">
        <f t="shared" ref="AC387:AC450" si="101">(B387+AB387)/2</f>
        <v>-1.305E-3</v>
      </c>
    </row>
    <row r="388" spans="1:29" s="15" customFormat="1">
      <c r="A388" s="18">
        <v>636</v>
      </c>
      <c r="B388" s="25">
        <v>3.0000000000000001E-5</v>
      </c>
      <c r="C388" s="25">
        <v>9.0900000000000009E-3</v>
      </c>
      <c r="D388" s="25">
        <f t="shared" si="96"/>
        <v>1.0275000000000001E-2</v>
      </c>
      <c r="E388" s="25"/>
      <c r="F388" s="25"/>
      <c r="G388" s="25"/>
      <c r="H388" s="25">
        <v>9.5090000000000001E-3</v>
      </c>
      <c r="I388" s="25">
        <f t="shared" si="97"/>
        <v>1.0694E-2</v>
      </c>
      <c r="J388" s="25"/>
      <c r="K388" s="25"/>
      <c r="L388" s="25"/>
      <c r="M388" s="25">
        <v>2.7699999999999999E-3</v>
      </c>
      <c r="N388" s="25">
        <f t="shared" si="98"/>
        <v>3.9550000000000002E-3</v>
      </c>
      <c r="O388" s="25"/>
      <c r="P388" s="25"/>
      <c r="Q388" s="25"/>
      <c r="R388" s="25">
        <v>3.5300000000000002E-3</v>
      </c>
      <c r="S388" s="25">
        <f t="shared" si="99"/>
        <v>4.7150000000000004E-3</v>
      </c>
      <c r="T388" s="25"/>
      <c r="U388" s="25"/>
      <c r="V388" s="25"/>
      <c r="W388" s="25">
        <v>1.6080000000000001E-2</v>
      </c>
      <c r="X388" s="25">
        <f t="shared" si="100"/>
        <v>1.7264999999999999E-2</v>
      </c>
      <c r="Y388" s="25"/>
      <c r="Z388" s="25"/>
      <c r="AA388" s="25"/>
      <c r="AB388" s="25">
        <v>-2.3999999999999998E-3</v>
      </c>
      <c r="AC388" s="25">
        <f t="shared" si="101"/>
        <v>-1.1849999999999999E-3</v>
      </c>
    </row>
    <row r="389" spans="1:29" s="15" customFormat="1">
      <c r="A389" s="18">
        <v>637</v>
      </c>
      <c r="B389" s="25">
        <v>-1.3999999999999999E-4</v>
      </c>
      <c r="C389" s="25">
        <v>8.8400000000000006E-3</v>
      </c>
      <c r="D389" s="25">
        <f t="shared" si="96"/>
        <v>1.0150000000000001E-2</v>
      </c>
      <c r="E389" s="25"/>
      <c r="F389" s="25"/>
      <c r="G389" s="25"/>
      <c r="H389" s="25">
        <v>9.4999999999999998E-3</v>
      </c>
      <c r="I389" s="25">
        <f t="shared" si="97"/>
        <v>1.081E-2</v>
      </c>
      <c r="J389" s="25"/>
      <c r="K389" s="25"/>
      <c r="L389" s="25"/>
      <c r="M389" s="25">
        <v>2.7399999999999998E-3</v>
      </c>
      <c r="N389" s="25">
        <f t="shared" si="98"/>
        <v>4.0499999999999998E-3</v>
      </c>
      <c r="O389" s="25"/>
      <c r="P389" s="25"/>
      <c r="Q389" s="25"/>
      <c r="R389" s="25">
        <v>3.3800000000000002E-3</v>
      </c>
      <c r="S389" s="25">
        <f t="shared" si="99"/>
        <v>4.6899999999999997E-3</v>
      </c>
      <c r="T389" s="25"/>
      <c r="U389" s="25"/>
      <c r="V389" s="25"/>
      <c r="W389" s="25">
        <v>1.6109999999999999E-2</v>
      </c>
      <c r="X389" s="25">
        <f t="shared" si="100"/>
        <v>1.7419999999999998E-2</v>
      </c>
      <c r="Y389" s="25"/>
      <c r="Z389" s="25"/>
      <c r="AA389" s="25"/>
      <c r="AB389" s="25">
        <v>-2.48E-3</v>
      </c>
      <c r="AC389" s="25">
        <f t="shared" si="101"/>
        <v>-1.31E-3</v>
      </c>
    </row>
    <row r="390" spans="1:29" s="15" customFormat="1">
      <c r="A390" s="18">
        <v>638</v>
      </c>
      <c r="B390" s="25">
        <v>-9.0000000000000006E-5</v>
      </c>
      <c r="C390" s="25">
        <v>8.8599999999999998E-3</v>
      </c>
      <c r="D390" s="25">
        <f t="shared" si="96"/>
        <v>1.0145E-2</v>
      </c>
      <c r="E390" s="25"/>
      <c r="F390" s="25"/>
      <c r="G390" s="25"/>
      <c r="H390" s="25">
        <v>9.4500000000000001E-3</v>
      </c>
      <c r="I390" s="25">
        <f t="shared" si="97"/>
        <v>1.0735E-2</v>
      </c>
      <c r="J390" s="25"/>
      <c r="K390" s="25"/>
      <c r="L390" s="25"/>
      <c r="M390" s="25">
        <v>2.81E-3</v>
      </c>
      <c r="N390" s="25">
        <f t="shared" si="98"/>
        <v>4.0949999999999997E-3</v>
      </c>
      <c r="O390" s="25"/>
      <c r="P390" s="25"/>
      <c r="Q390" s="25"/>
      <c r="R390" s="25">
        <v>3.5799999999999998E-3</v>
      </c>
      <c r="S390" s="25">
        <f t="shared" si="99"/>
        <v>4.8649999999999995E-3</v>
      </c>
      <c r="T390" s="25"/>
      <c r="U390" s="25"/>
      <c r="V390" s="25"/>
      <c r="W390" s="25">
        <v>1.6E-2</v>
      </c>
      <c r="X390" s="25">
        <f t="shared" si="100"/>
        <v>1.7285000000000002E-2</v>
      </c>
      <c r="Y390" s="25"/>
      <c r="Z390" s="25"/>
      <c r="AA390" s="25"/>
      <c r="AB390" s="25">
        <v>-2.48E-3</v>
      </c>
      <c r="AC390" s="25">
        <f t="shared" si="101"/>
        <v>-1.2849999999999999E-3</v>
      </c>
    </row>
    <row r="391" spans="1:29" s="15" customFormat="1">
      <c r="A391" s="18">
        <v>639</v>
      </c>
      <c r="B391" s="25">
        <v>-8.0000000000000007E-5</v>
      </c>
      <c r="C391" s="25">
        <v>8.7299999999999999E-3</v>
      </c>
      <c r="D391" s="25">
        <f t="shared" si="96"/>
        <v>9.9749999999999995E-3</v>
      </c>
      <c r="E391" s="25"/>
      <c r="F391" s="25"/>
      <c r="G391" s="25"/>
      <c r="H391" s="25">
        <v>9.3699999999999999E-3</v>
      </c>
      <c r="I391" s="25">
        <f t="shared" si="97"/>
        <v>1.0614999999999999E-2</v>
      </c>
      <c r="J391" s="25"/>
      <c r="K391" s="25"/>
      <c r="L391" s="25"/>
      <c r="M391" s="25">
        <v>2.7200000000000002E-3</v>
      </c>
      <c r="N391" s="25">
        <f t="shared" si="98"/>
        <v>3.9649999999999998E-3</v>
      </c>
      <c r="O391" s="25"/>
      <c r="P391" s="25"/>
      <c r="Q391" s="25"/>
      <c r="R391" s="25">
        <v>3.4299999999999999E-3</v>
      </c>
      <c r="S391" s="25">
        <f t="shared" si="99"/>
        <v>4.6750000000000003E-3</v>
      </c>
      <c r="T391" s="25"/>
      <c r="U391" s="25"/>
      <c r="V391" s="25"/>
      <c r="W391" s="25">
        <v>1.593E-2</v>
      </c>
      <c r="X391" s="25">
        <f t="shared" si="100"/>
        <v>1.7174999999999999E-2</v>
      </c>
      <c r="Y391" s="25"/>
      <c r="Z391" s="25"/>
      <c r="AA391" s="25"/>
      <c r="AB391" s="25">
        <v>-2.4099999999999998E-3</v>
      </c>
      <c r="AC391" s="25">
        <f t="shared" si="101"/>
        <v>-1.245E-3</v>
      </c>
    </row>
    <row r="392" spans="1:29" s="15" customFormat="1">
      <c r="A392" s="18">
        <v>640</v>
      </c>
      <c r="B392" s="25">
        <v>-6.8999999999999997E-5</v>
      </c>
      <c r="C392" s="25">
        <v>8.9200000000000008E-3</v>
      </c>
      <c r="D392" s="25">
        <f t="shared" si="96"/>
        <v>1.02395E-2</v>
      </c>
      <c r="E392" s="25"/>
      <c r="F392" s="25"/>
      <c r="G392" s="25"/>
      <c r="H392" s="25">
        <v>9.6100000000000005E-3</v>
      </c>
      <c r="I392" s="25">
        <f t="shared" si="97"/>
        <v>1.09295E-2</v>
      </c>
      <c r="J392" s="25"/>
      <c r="K392" s="25"/>
      <c r="L392" s="25"/>
      <c r="M392" s="25">
        <v>2.7899999999999999E-3</v>
      </c>
      <c r="N392" s="25">
        <f t="shared" si="98"/>
        <v>4.1095000000000003E-3</v>
      </c>
      <c r="O392" s="25"/>
      <c r="P392" s="25"/>
      <c r="Q392" s="25"/>
      <c r="R392" s="25">
        <v>3.6900000000000001E-3</v>
      </c>
      <c r="S392" s="25">
        <f t="shared" si="99"/>
        <v>5.0095000000000001E-3</v>
      </c>
      <c r="T392" s="25"/>
      <c r="U392" s="25"/>
      <c r="V392" s="25"/>
      <c r="W392" s="25">
        <v>1.6060000000000001E-2</v>
      </c>
      <c r="X392" s="25">
        <f t="shared" si="100"/>
        <v>1.7379500000000003E-2</v>
      </c>
      <c r="Y392" s="25"/>
      <c r="Z392" s="25"/>
      <c r="AA392" s="25"/>
      <c r="AB392" s="25">
        <v>-2.5699999999999998E-3</v>
      </c>
      <c r="AC392" s="25">
        <f t="shared" si="101"/>
        <v>-1.3194999999999999E-3</v>
      </c>
    </row>
    <row r="393" spans="1:29" s="15" customFormat="1">
      <c r="A393" s="18">
        <v>641</v>
      </c>
      <c r="B393" s="25">
        <v>6.8999999999999997E-5</v>
      </c>
      <c r="C393" s="25">
        <v>8.77E-3</v>
      </c>
      <c r="D393" s="25">
        <f t="shared" si="96"/>
        <v>9.9605000000000006E-3</v>
      </c>
      <c r="E393" s="25"/>
      <c r="F393" s="25"/>
      <c r="G393" s="25"/>
      <c r="H393" s="25">
        <v>9.5200000000000007E-3</v>
      </c>
      <c r="I393" s="25">
        <f t="shared" si="97"/>
        <v>1.0710500000000001E-2</v>
      </c>
      <c r="J393" s="25"/>
      <c r="K393" s="25"/>
      <c r="L393" s="25"/>
      <c r="M393" s="25">
        <v>2.8300000000000001E-3</v>
      </c>
      <c r="N393" s="25">
        <f t="shared" si="98"/>
        <v>4.0204999999999998E-3</v>
      </c>
      <c r="O393" s="25"/>
      <c r="P393" s="25"/>
      <c r="Q393" s="25"/>
      <c r="R393" s="25">
        <v>3.5400000000000002E-3</v>
      </c>
      <c r="S393" s="25">
        <f t="shared" si="99"/>
        <v>4.7305000000000003E-3</v>
      </c>
      <c r="T393" s="25"/>
      <c r="U393" s="25"/>
      <c r="V393" s="25"/>
      <c r="W393" s="25">
        <v>1.5990000000000001E-2</v>
      </c>
      <c r="X393" s="25">
        <f t="shared" si="100"/>
        <v>1.7180500000000001E-2</v>
      </c>
      <c r="Y393" s="25"/>
      <c r="Z393" s="25"/>
      <c r="AA393" s="25"/>
      <c r="AB393" s="25">
        <v>-2.4499999999999999E-3</v>
      </c>
      <c r="AC393" s="25">
        <f t="shared" si="101"/>
        <v>-1.1904999999999999E-3</v>
      </c>
    </row>
    <row r="394" spans="1:29" s="15" customFormat="1">
      <c r="A394" s="18">
        <v>642</v>
      </c>
      <c r="B394" s="25">
        <v>3.0000000000000001E-5</v>
      </c>
      <c r="C394" s="25">
        <v>8.9899999999999997E-3</v>
      </c>
      <c r="D394" s="25">
        <f t="shared" si="96"/>
        <v>1.0194999999999999E-2</v>
      </c>
      <c r="E394" s="25"/>
      <c r="F394" s="25"/>
      <c r="G394" s="25"/>
      <c r="H394" s="25">
        <v>9.5090000000000001E-3</v>
      </c>
      <c r="I394" s="25">
        <f t="shared" si="97"/>
        <v>1.0714E-2</v>
      </c>
      <c r="J394" s="25"/>
      <c r="K394" s="25"/>
      <c r="L394" s="25"/>
      <c r="M394" s="25">
        <v>2.8E-3</v>
      </c>
      <c r="N394" s="25">
        <f t="shared" si="98"/>
        <v>4.0049999999999999E-3</v>
      </c>
      <c r="O394" s="25"/>
      <c r="P394" s="25"/>
      <c r="Q394" s="25"/>
      <c r="R394" s="25">
        <v>3.7499999999999999E-3</v>
      </c>
      <c r="S394" s="25">
        <f t="shared" si="99"/>
        <v>4.9549999999999993E-3</v>
      </c>
      <c r="T394" s="25"/>
      <c r="U394" s="25"/>
      <c r="V394" s="25"/>
      <c r="W394" s="25">
        <v>1.609E-2</v>
      </c>
      <c r="X394" s="25">
        <f t="shared" si="100"/>
        <v>1.7295000000000001E-2</v>
      </c>
      <c r="Y394" s="25"/>
      <c r="Z394" s="25"/>
      <c r="AA394" s="25"/>
      <c r="AB394" s="25">
        <v>-2.4399999999999999E-3</v>
      </c>
      <c r="AC394" s="25">
        <f t="shared" si="101"/>
        <v>-1.2049999999999999E-3</v>
      </c>
    </row>
    <row r="395" spans="1:29" s="15" customFormat="1">
      <c r="A395" s="18">
        <v>643</v>
      </c>
      <c r="B395" s="25">
        <v>1.2E-4</v>
      </c>
      <c r="C395" s="25">
        <v>8.6499999999999997E-3</v>
      </c>
      <c r="D395" s="25">
        <f t="shared" si="96"/>
        <v>9.7649999999999994E-3</v>
      </c>
      <c r="E395" s="25"/>
      <c r="F395" s="25"/>
      <c r="G395" s="25"/>
      <c r="H395" s="25">
        <v>9.3200000000000002E-3</v>
      </c>
      <c r="I395" s="25">
        <f t="shared" si="97"/>
        <v>1.0435E-2</v>
      </c>
      <c r="J395" s="25"/>
      <c r="K395" s="25"/>
      <c r="L395" s="25"/>
      <c r="M395" s="25">
        <v>2.6700000000000001E-3</v>
      </c>
      <c r="N395" s="25">
        <f t="shared" si="98"/>
        <v>3.7850000000000002E-3</v>
      </c>
      <c r="O395" s="25"/>
      <c r="P395" s="25"/>
      <c r="Q395" s="25"/>
      <c r="R395" s="25">
        <v>3.4499999999999999E-3</v>
      </c>
      <c r="S395" s="25">
        <f t="shared" si="99"/>
        <v>4.5649999999999996E-3</v>
      </c>
      <c r="T395" s="25"/>
      <c r="U395" s="25"/>
      <c r="V395" s="25"/>
      <c r="W395" s="25">
        <v>1.5730000000000001E-2</v>
      </c>
      <c r="X395" s="25">
        <f t="shared" si="100"/>
        <v>1.6845000000000002E-2</v>
      </c>
      <c r="Y395" s="25"/>
      <c r="Z395" s="25"/>
      <c r="AA395" s="25"/>
      <c r="AB395" s="25">
        <v>-2.3500000000000001E-3</v>
      </c>
      <c r="AC395" s="25">
        <f t="shared" si="101"/>
        <v>-1.1150000000000001E-3</v>
      </c>
    </row>
    <row r="396" spans="1:29" s="15" customFormat="1">
      <c r="A396" s="18">
        <v>644</v>
      </c>
      <c r="B396" s="25">
        <v>-1E-4</v>
      </c>
      <c r="C396" s="25">
        <v>8.8000000000000005E-3</v>
      </c>
      <c r="D396" s="25">
        <f t="shared" si="96"/>
        <v>1.0165E-2</v>
      </c>
      <c r="E396" s="25"/>
      <c r="F396" s="25"/>
      <c r="G396" s="25"/>
      <c r="H396" s="25">
        <v>9.3200000000000002E-3</v>
      </c>
      <c r="I396" s="25">
        <f t="shared" si="97"/>
        <v>1.0685E-2</v>
      </c>
      <c r="J396" s="25"/>
      <c r="K396" s="25"/>
      <c r="L396" s="25"/>
      <c r="M396" s="25">
        <v>2.5999999999999999E-3</v>
      </c>
      <c r="N396" s="25">
        <f t="shared" si="98"/>
        <v>3.9649999999999998E-3</v>
      </c>
      <c r="O396" s="25"/>
      <c r="P396" s="25"/>
      <c r="Q396" s="25"/>
      <c r="R396" s="25">
        <v>3.5100000000000001E-3</v>
      </c>
      <c r="S396" s="25">
        <f t="shared" si="99"/>
        <v>4.875E-3</v>
      </c>
      <c r="T396" s="25"/>
      <c r="U396" s="25"/>
      <c r="V396" s="25"/>
      <c r="W396" s="25">
        <v>1.5679999999999999E-2</v>
      </c>
      <c r="X396" s="25">
        <f t="shared" si="100"/>
        <v>1.7044999999999998E-2</v>
      </c>
      <c r="Y396" s="25"/>
      <c r="Z396" s="25"/>
      <c r="AA396" s="25"/>
      <c r="AB396" s="25">
        <v>-2.63E-3</v>
      </c>
      <c r="AC396" s="25">
        <f t="shared" si="101"/>
        <v>-1.3649999999999999E-3</v>
      </c>
    </row>
    <row r="397" spans="1:29" s="15" customFormat="1">
      <c r="A397" s="18">
        <v>645</v>
      </c>
      <c r="B397" s="25">
        <v>-5.0000000000000002E-5</v>
      </c>
      <c r="C397" s="25">
        <v>8.659E-3</v>
      </c>
      <c r="D397" s="25">
        <f t="shared" si="96"/>
        <v>9.8790000000000006E-3</v>
      </c>
      <c r="E397" s="25"/>
      <c r="F397" s="25"/>
      <c r="G397" s="25"/>
      <c r="H397" s="25">
        <v>9.2899999999999996E-3</v>
      </c>
      <c r="I397" s="25">
        <f t="shared" si="97"/>
        <v>1.051E-2</v>
      </c>
      <c r="J397" s="25"/>
      <c r="K397" s="25"/>
      <c r="L397" s="25"/>
      <c r="M397" s="25">
        <v>2.7599999999999999E-3</v>
      </c>
      <c r="N397" s="25">
        <f t="shared" si="98"/>
        <v>3.98E-3</v>
      </c>
      <c r="O397" s="25"/>
      <c r="P397" s="25"/>
      <c r="Q397" s="25"/>
      <c r="R397" s="25">
        <v>3.4099999999999998E-3</v>
      </c>
      <c r="S397" s="25">
        <f t="shared" si="99"/>
        <v>4.6300000000000004E-3</v>
      </c>
      <c r="T397" s="25"/>
      <c r="U397" s="25"/>
      <c r="V397" s="25"/>
      <c r="W397" s="25">
        <v>1.5630000000000002E-2</v>
      </c>
      <c r="X397" s="25">
        <f t="shared" si="100"/>
        <v>1.685E-2</v>
      </c>
      <c r="Y397" s="25"/>
      <c r="Z397" s="25"/>
      <c r="AA397" s="25"/>
      <c r="AB397" s="25">
        <v>-2.3900000000000002E-3</v>
      </c>
      <c r="AC397" s="25">
        <f t="shared" si="101"/>
        <v>-1.2200000000000002E-3</v>
      </c>
    </row>
    <row r="398" spans="1:29" s="15" customFormat="1">
      <c r="A398" s="18">
        <v>646</v>
      </c>
      <c r="B398" s="25">
        <v>1.3999999999999999E-4</v>
      </c>
      <c r="C398" s="25">
        <v>8.7500000000000008E-3</v>
      </c>
      <c r="D398" s="25">
        <f t="shared" si="96"/>
        <v>9.8900000000000012E-3</v>
      </c>
      <c r="E398" s="25"/>
      <c r="F398" s="25"/>
      <c r="G398" s="25"/>
      <c r="H398" s="25">
        <v>9.3390000000000001E-3</v>
      </c>
      <c r="I398" s="25">
        <f t="shared" si="97"/>
        <v>1.0479E-2</v>
      </c>
      <c r="J398" s="25"/>
      <c r="K398" s="25"/>
      <c r="L398" s="25"/>
      <c r="M398" s="25">
        <v>2.7899999999999999E-3</v>
      </c>
      <c r="N398" s="25">
        <f t="shared" si="98"/>
        <v>3.9299999999999995E-3</v>
      </c>
      <c r="O398" s="25"/>
      <c r="P398" s="25"/>
      <c r="Q398" s="25"/>
      <c r="R398" s="25">
        <v>3.5300000000000002E-3</v>
      </c>
      <c r="S398" s="25">
        <f t="shared" si="99"/>
        <v>4.6700000000000005E-3</v>
      </c>
      <c r="T398" s="25"/>
      <c r="U398" s="25"/>
      <c r="V398" s="25"/>
      <c r="W398" s="25">
        <v>1.575E-2</v>
      </c>
      <c r="X398" s="25">
        <f t="shared" si="100"/>
        <v>1.6889999999999999E-2</v>
      </c>
      <c r="Y398" s="25"/>
      <c r="Z398" s="25"/>
      <c r="AA398" s="25"/>
      <c r="AB398" s="25">
        <v>-2.4199999999999998E-3</v>
      </c>
      <c r="AC398" s="25">
        <f t="shared" si="101"/>
        <v>-1.14E-3</v>
      </c>
    </row>
    <row r="399" spans="1:29" s="15" customFormat="1">
      <c r="A399" s="18">
        <v>647</v>
      </c>
      <c r="B399" s="25">
        <v>0</v>
      </c>
      <c r="C399" s="25">
        <v>8.5690000000000002E-3</v>
      </c>
      <c r="D399" s="25">
        <f t="shared" si="96"/>
        <v>9.8440000000000003E-3</v>
      </c>
      <c r="E399" s="25"/>
      <c r="F399" s="25"/>
      <c r="G399" s="25"/>
      <c r="H399" s="25">
        <v>9.2800000000000001E-3</v>
      </c>
      <c r="I399" s="25">
        <f t="shared" si="97"/>
        <v>1.0555E-2</v>
      </c>
      <c r="J399" s="25"/>
      <c r="K399" s="25"/>
      <c r="L399" s="25"/>
      <c r="M399" s="25">
        <v>2.7599999999999999E-3</v>
      </c>
      <c r="N399" s="25">
        <f t="shared" si="98"/>
        <v>4.0350000000000004E-3</v>
      </c>
      <c r="O399" s="25"/>
      <c r="P399" s="25"/>
      <c r="Q399" s="25"/>
      <c r="R399" s="25">
        <v>3.47E-3</v>
      </c>
      <c r="S399" s="25">
        <f t="shared" si="99"/>
        <v>4.7450000000000001E-3</v>
      </c>
      <c r="T399" s="25"/>
      <c r="U399" s="25"/>
      <c r="V399" s="25"/>
      <c r="W399" s="25">
        <v>1.5640000000000001E-2</v>
      </c>
      <c r="X399" s="25">
        <f t="shared" si="100"/>
        <v>1.6914999999999999E-2</v>
      </c>
      <c r="Y399" s="25"/>
      <c r="Z399" s="25"/>
      <c r="AA399" s="25"/>
      <c r="AB399" s="25">
        <v>-2.5500000000000002E-3</v>
      </c>
      <c r="AC399" s="25">
        <f t="shared" si="101"/>
        <v>-1.2750000000000001E-3</v>
      </c>
    </row>
    <row r="400" spans="1:29" s="15" customFormat="1">
      <c r="A400" s="18">
        <v>648</v>
      </c>
      <c r="B400" s="25">
        <v>1.1E-4</v>
      </c>
      <c r="C400" s="25">
        <v>8.7299999999999999E-3</v>
      </c>
      <c r="D400" s="25">
        <f t="shared" si="96"/>
        <v>9.7599999999999996E-3</v>
      </c>
      <c r="E400" s="25"/>
      <c r="F400" s="25"/>
      <c r="G400" s="25"/>
      <c r="H400" s="25">
        <v>9.2200000000000008E-3</v>
      </c>
      <c r="I400" s="25">
        <f t="shared" si="97"/>
        <v>1.025E-2</v>
      </c>
      <c r="J400" s="25"/>
      <c r="K400" s="25"/>
      <c r="L400" s="25"/>
      <c r="M400" s="25">
        <v>2.7599999999999999E-3</v>
      </c>
      <c r="N400" s="25">
        <f t="shared" si="98"/>
        <v>3.79E-3</v>
      </c>
      <c r="O400" s="25"/>
      <c r="P400" s="25"/>
      <c r="Q400" s="25"/>
      <c r="R400" s="25">
        <v>3.5500000000000002E-3</v>
      </c>
      <c r="S400" s="25">
        <f t="shared" si="99"/>
        <v>4.5800000000000007E-3</v>
      </c>
      <c r="T400" s="25"/>
      <c r="U400" s="25"/>
      <c r="V400" s="25"/>
      <c r="W400" s="25">
        <v>1.5640000000000001E-2</v>
      </c>
      <c r="X400" s="25">
        <f t="shared" si="100"/>
        <v>1.6670000000000001E-2</v>
      </c>
      <c r="Y400" s="25"/>
      <c r="Z400" s="25"/>
      <c r="AA400" s="25"/>
      <c r="AB400" s="25">
        <v>-2.1700000000000001E-3</v>
      </c>
      <c r="AC400" s="25">
        <f t="shared" si="101"/>
        <v>-1.0300000000000001E-3</v>
      </c>
    </row>
    <row r="401" spans="1:29" s="15" customFormat="1">
      <c r="A401" s="18">
        <v>649</v>
      </c>
      <c r="B401" s="25">
        <v>-9.0000000000000006E-5</v>
      </c>
      <c r="C401" s="25">
        <v>8.6300000000000005E-3</v>
      </c>
      <c r="D401" s="25">
        <f t="shared" si="96"/>
        <v>9.8799999999999999E-3</v>
      </c>
      <c r="E401" s="25"/>
      <c r="F401" s="25"/>
      <c r="G401" s="25"/>
      <c r="H401" s="25">
        <v>9.3100000000000006E-3</v>
      </c>
      <c r="I401" s="25">
        <f t="shared" si="97"/>
        <v>1.056E-2</v>
      </c>
      <c r="J401" s="25"/>
      <c r="K401" s="25"/>
      <c r="L401" s="25"/>
      <c r="M401" s="25">
        <v>2.81E-3</v>
      </c>
      <c r="N401" s="25">
        <f t="shared" si="98"/>
        <v>4.0599999999999994E-3</v>
      </c>
      <c r="O401" s="25"/>
      <c r="P401" s="25"/>
      <c r="Q401" s="25"/>
      <c r="R401" s="25">
        <v>3.47E-3</v>
      </c>
      <c r="S401" s="25">
        <f t="shared" si="99"/>
        <v>4.7200000000000002E-3</v>
      </c>
      <c r="T401" s="25"/>
      <c r="U401" s="25"/>
      <c r="V401" s="25"/>
      <c r="W401" s="25">
        <v>1.5559999999999999E-2</v>
      </c>
      <c r="X401" s="25">
        <f t="shared" si="100"/>
        <v>1.6809999999999999E-2</v>
      </c>
      <c r="Y401" s="25"/>
      <c r="Z401" s="25"/>
      <c r="AA401" s="25"/>
      <c r="AB401" s="25">
        <v>-2.4099999999999998E-3</v>
      </c>
      <c r="AC401" s="25">
        <f t="shared" si="101"/>
        <v>-1.2499999999999998E-3</v>
      </c>
    </row>
    <row r="402" spans="1:29" s="15" customFormat="1">
      <c r="A402" s="18">
        <v>650</v>
      </c>
      <c r="B402" s="25">
        <v>-3.0000000000000001E-5</v>
      </c>
      <c r="C402" s="25">
        <v>8.4700000000000001E-3</v>
      </c>
      <c r="D402" s="25">
        <f t="shared" si="96"/>
        <v>9.7599999999999996E-3</v>
      </c>
      <c r="E402" s="25"/>
      <c r="F402" s="25"/>
      <c r="G402" s="25"/>
      <c r="H402" s="25">
        <v>9.1000000000000004E-3</v>
      </c>
      <c r="I402" s="25">
        <f t="shared" si="97"/>
        <v>1.039E-2</v>
      </c>
      <c r="J402" s="25"/>
      <c r="K402" s="25"/>
      <c r="L402" s="25"/>
      <c r="M402" s="25">
        <v>2.6700000000000001E-3</v>
      </c>
      <c r="N402" s="25">
        <f t="shared" si="98"/>
        <v>3.96E-3</v>
      </c>
      <c r="O402" s="25"/>
      <c r="P402" s="25"/>
      <c r="Q402" s="25"/>
      <c r="R402" s="25">
        <v>3.4299999999999999E-3</v>
      </c>
      <c r="S402" s="25">
        <f t="shared" si="99"/>
        <v>4.7200000000000002E-3</v>
      </c>
      <c r="T402" s="25"/>
      <c r="U402" s="25"/>
      <c r="V402" s="25"/>
      <c r="W402" s="25">
        <v>1.55E-2</v>
      </c>
      <c r="X402" s="25">
        <f t="shared" si="100"/>
        <v>1.6789999999999999E-2</v>
      </c>
      <c r="Y402" s="25"/>
      <c r="Z402" s="25"/>
      <c r="AA402" s="25"/>
      <c r="AB402" s="25">
        <v>-2.5500000000000002E-3</v>
      </c>
      <c r="AC402" s="25">
        <f t="shared" si="101"/>
        <v>-1.2900000000000001E-3</v>
      </c>
    </row>
    <row r="403" spans="1:29" s="15" customFormat="1">
      <c r="A403" s="18">
        <v>651</v>
      </c>
      <c r="B403" s="25">
        <v>0</v>
      </c>
      <c r="C403" s="25">
        <v>8.3899999999999999E-3</v>
      </c>
      <c r="D403" s="25">
        <f t="shared" si="96"/>
        <v>9.5549999999999993E-3</v>
      </c>
      <c r="E403" s="25"/>
      <c r="F403" s="25"/>
      <c r="G403" s="25"/>
      <c r="H403" s="25">
        <v>9.1400000000000006E-3</v>
      </c>
      <c r="I403" s="25">
        <f t="shared" si="97"/>
        <v>1.0305E-2</v>
      </c>
      <c r="J403" s="25"/>
      <c r="K403" s="25"/>
      <c r="L403" s="25"/>
      <c r="M403" s="25">
        <v>2.7299999999999998E-3</v>
      </c>
      <c r="N403" s="25">
        <f t="shared" si="98"/>
        <v>3.895E-3</v>
      </c>
      <c r="O403" s="25"/>
      <c r="P403" s="25"/>
      <c r="Q403" s="25"/>
      <c r="R403" s="25">
        <v>3.48E-3</v>
      </c>
      <c r="S403" s="25">
        <f t="shared" si="99"/>
        <v>4.6449999999999998E-3</v>
      </c>
      <c r="T403" s="25"/>
      <c r="U403" s="25"/>
      <c r="V403" s="25"/>
      <c r="W403" s="25">
        <v>1.5350000000000001E-2</v>
      </c>
      <c r="X403" s="25">
        <f t="shared" si="100"/>
        <v>1.6515000000000002E-2</v>
      </c>
      <c r="Y403" s="25"/>
      <c r="Z403" s="25"/>
      <c r="AA403" s="25"/>
      <c r="AB403" s="25">
        <v>-2.33E-3</v>
      </c>
      <c r="AC403" s="25">
        <f t="shared" si="101"/>
        <v>-1.165E-3</v>
      </c>
    </row>
    <row r="404" spans="1:29" s="15" customFormat="1">
      <c r="A404" s="18">
        <v>652</v>
      </c>
      <c r="B404" s="25">
        <v>3.0000000000000001E-5</v>
      </c>
      <c r="C404" s="25">
        <v>8.3800000000000003E-3</v>
      </c>
      <c r="D404" s="25">
        <f t="shared" si="96"/>
        <v>9.5750000000000002E-3</v>
      </c>
      <c r="E404" s="25"/>
      <c r="F404" s="25"/>
      <c r="G404" s="25"/>
      <c r="H404" s="25">
        <v>9.0500000000000008E-3</v>
      </c>
      <c r="I404" s="25">
        <f t="shared" si="97"/>
        <v>1.0245000000000001E-2</v>
      </c>
      <c r="J404" s="25"/>
      <c r="K404" s="25"/>
      <c r="L404" s="25"/>
      <c r="M404" s="25">
        <v>2.5400000000000002E-3</v>
      </c>
      <c r="N404" s="25">
        <f t="shared" si="98"/>
        <v>3.735E-3</v>
      </c>
      <c r="O404" s="25"/>
      <c r="P404" s="25"/>
      <c r="Q404" s="25"/>
      <c r="R404" s="25">
        <v>3.3600000000000001E-3</v>
      </c>
      <c r="S404" s="25">
        <f t="shared" si="99"/>
        <v>4.555E-3</v>
      </c>
      <c r="T404" s="25"/>
      <c r="U404" s="25"/>
      <c r="V404" s="25"/>
      <c r="W404" s="25">
        <v>1.542E-2</v>
      </c>
      <c r="X404" s="25">
        <f t="shared" si="100"/>
        <v>1.6614999999999998E-2</v>
      </c>
      <c r="Y404" s="25"/>
      <c r="Z404" s="25"/>
      <c r="AA404" s="25"/>
      <c r="AB404" s="25">
        <v>-2.4199999999999998E-3</v>
      </c>
      <c r="AC404" s="25">
        <f t="shared" si="101"/>
        <v>-1.1949999999999999E-3</v>
      </c>
    </row>
    <row r="405" spans="1:29" s="15" customFormat="1">
      <c r="A405" s="18">
        <v>653</v>
      </c>
      <c r="B405" s="25">
        <v>1.4999999999999999E-4</v>
      </c>
      <c r="C405" s="25">
        <v>8.3400000000000002E-3</v>
      </c>
      <c r="D405" s="25">
        <f t="shared" si="96"/>
        <v>9.4900000000000002E-3</v>
      </c>
      <c r="E405" s="25"/>
      <c r="F405" s="25"/>
      <c r="G405" s="25"/>
      <c r="H405" s="25">
        <v>9.0699999999999999E-3</v>
      </c>
      <c r="I405" s="25">
        <f t="shared" si="97"/>
        <v>1.022E-2</v>
      </c>
      <c r="J405" s="25"/>
      <c r="K405" s="25"/>
      <c r="L405" s="25"/>
      <c r="M405" s="25">
        <v>2.64E-3</v>
      </c>
      <c r="N405" s="25">
        <f t="shared" si="98"/>
        <v>3.79E-3</v>
      </c>
      <c r="O405" s="25"/>
      <c r="P405" s="25"/>
      <c r="Q405" s="25"/>
      <c r="R405" s="25">
        <v>3.4199999999999999E-3</v>
      </c>
      <c r="S405" s="25">
        <f t="shared" si="99"/>
        <v>4.5699999999999994E-3</v>
      </c>
      <c r="T405" s="25"/>
      <c r="U405" s="25"/>
      <c r="V405" s="25"/>
      <c r="W405" s="25">
        <v>1.5259999999999999E-2</v>
      </c>
      <c r="X405" s="25">
        <f t="shared" si="100"/>
        <v>1.6410000000000001E-2</v>
      </c>
      <c r="Y405" s="25"/>
      <c r="Z405" s="25"/>
      <c r="AA405" s="25"/>
      <c r="AB405" s="25">
        <v>-2.4499999999999999E-3</v>
      </c>
      <c r="AC405" s="25">
        <f t="shared" si="101"/>
        <v>-1.15E-3</v>
      </c>
    </row>
    <row r="406" spans="1:29" s="15" customFormat="1">
      <c r="A406" s="18">
        <v>654</v>
      </c>
      <c r="B406" s="25">
        <v>6.0000000000000002E-5</v>
      </c>
      <c r="C406" s="25">
        <v>8.319E-3</v>
      </c>
      <c r="D406" s="25">
        <f t="shared" si="96"/>
        <v>9.493999999999999E-3</v>
      </c>
      <c r="E406" s="25"/>
      <c r="F406" s="25"/>
      <c r="G406" s="25"/>
      <c r="H406" s="25">
        <v>8.9589999999999999E-3</v>
      </c>
      <c r="I406" s="25">
        <f t="shared" si="97"/>
        <v>1.0134000000000001E-2</v>
      </c>
      <c r="J406" s="25"/>
      <c r="K406" s="25"/>
      <c r="L406" s="25"/>
      <c r="M406" s="25">
        <v>2.5999999999999999E-3</v>
      </c>
      <c r="N406" s="25">
        <f t="shared" si="98"/>
        <v>3.7749999999999997E-3</v>
      </c>
      <c r="O406" s="25"/>
      <c r="P406" s="25"/>
      <c r="Q406" s="25"/>
      <c r="R406" s="25">
        <v>3.47E-3</v>
      </c>
      <c r="S406" s="25">
        <f t="shared" si="99"/>
        <v>4.6449999999999998E-3</v>
      </c>
      <c r="T406" s="25"/>
      <c r="U406" s="25"/>
      <c r="V406" s="25"/>
      <c r="W406" s="25">
        <v>1.5270000000000001E-2</v>
      </c>
      <c r="X406" s="25">
        <f t="shared" si="100"/>
        <v>1.6445000000000001E-2</v>
      </c>
      <c r="Y406" s="25"/>
      <c r="Z406" s="25"/>
      <c r="AA406" s="25"/>
      <c r="AB406" s="25">
        <v>-2.4099999999999998E-3</v>
      </c>
      <c r="AC406" s="25">
        <f t="shared" si="101"/>
        <v>-1.1749999999999998E-3</v>
      </c>
    </row>
    <row r="407" spans="1:29" s="15" customFormat="1">
      <c r="A407" s="18">
        <v>655</v>
      </c>
      <c r="B407" s="25">
        <v>2.0000000000000002E-5</v>
      </c>
      <c r="C407" s="25">
        <v>8.43E-3</v>
      </c>
      <c r="D407" s="25">
        <f t="shared" si="96"/>
        <v>9.665E-3</v>
      </c>
      <c r="E407" s="25"/>
      <c r="F407" s="25"/>
      <c r="G407" s="25"/>
      <c r="H407" s="25">
        <v>9.0600000000000003E-3</v>
      </c>
      <c r="I407" s="25">
        <f t="shared" si="97"/>
        <v>1.0295E-2</v>
      </c>
      <c r="J407" s="25"/>
      <c r="K407" s="25"/>
      <c r="L407" s="25"/>
      <c r="M407" s="25">
        <v>2.63E-3</v>
      </c>
      <c r="N407" s="25">
        <f t="shared" si="98"/>
        <v>3.8649999999999999E-3</v>
      </c>
      <c r="O407" s="25"/>
      <c r="P407" s="25"/>
      <c r="Q407" s="25"/>
      <c r="R407" s="25">
        <v>3.4399999999999999E-3</v>
      </c>
      <c r="S407" s="25">
        <f t="shared" si="99"/>
        <v>4.6750000000000003E-3</v>
      </c>
      <c r="T407" s="25"/>
      <c r="U407" s="25"/>
      <c r="V407" s="25"/>
      <c r="W407" s="25">
        <v>1.5270000000000001E-2</v>
      </c>
      <c r="X407" s="25">
        <f t="shared" si="100"/>
        <v>1.6504999999999999E-2</v>
      </c>
      <c r="Y407" s="25"/>
      <c r="Z407" s="25"/>
      <c r="AA407" s="25"/>
      <c r="AB407" s="25">
        <v>-2.49E-3</v>
      </c>
      <c r="AC407" s="25">
        <f t="shared" si="101"/>
        <v>-1.235E-3</v>
      </c>
    </row>
    <row r="408" spans="1:29" s="15" customFormat="1">
      <c r="A408" s="18">
        <v>656</v>
      </c>
      <c r="B408" s="25">
        <v>4.0000000000000003E-5</v>
      </c>
      <c r="C408" s="25">
        <v>8.2789999999999999E-3</v>
      </c>
      <c r="D408" s="25">
        <f t="shared" si="96"/>
        <v>9.3989999999999994E-3</v>
      </c>
      <c r="E408" s="25"/>
      <c r="F408" s="25"/>
      <c r="G408" s="25"/>
      <c r="H408" s="25">
        <v>8.9700000000000005E-3</v>
      </c>
      <c r="I408" s="25">
        <f t="shared" si="97"/>
        <v>1.009E-2</v>
      </c>
      <c r="J408" s="25"/>
      <c r="K408" s="25"/>
      <c r="L408" s="25"/>
      <c r="M408" s="25">
        <v>2.5400000000000002E-3</v>
      </c>
      <c r="N408" s="25">
        <f t="shared" si="98"/>
        <v>3.6600000000000001E-3</v>
      </c>
      <c r="O408" s="25"/>
      <c r="P408" s="25"/>
      <c r="Q408" s="25"/>
      <c r="R408" s="25">
        <v>3.49E-3</v>
      </c>
      <c r="S408" s="25">
        <f t="shared" si="99"/>
        <v>4.6099999999999995E-3</v>
      </c>
      <c r="T408" s="25"/>
      <c r="U408" s="25"/>
      <c r="V408" s="25"/>
      <c r="W408" s="25">
        <v>1.5259999999999999E-2</v>
      </c>
      <c r="X408" s="25">
        <f t="shared" si="100"/>
        <v>1.6379999999999999E-2</v>
      </c>
      <c r="Y408" s="25"/>
      <c r="Z408" s="25"/>
      <c r="AA408" s="25"/>
      <c r="AB408" s="25">
        <v>-2.2799999999999999E-3</v>
      </c>
      <c r="AC408" s="25">
        <f t="shared" si="101"/>
        <v>-1.1199999999999999E-3</v>
      </c>
    </row>
    <row r="409" spans="1:29" s="15" customFormat="1">
      <c r="A409" s="18">
        <v>657</v>
      </c>
      <c r="B409" s="25">
        <v>-4.0000000000000003E-5</v>
      </c>
      <c r="C409" s="25">
        <v>8.2199999999999999E-3</v>
      </c>
      <c r="D409" s="25">
        <f t="shared" si="96"/>
        <v>9.4800000000000006E-3</v>
      </c>
      <c r="E409" s="25"/>
      <c r="F409" s="25"/>
      <c r="G409" s="25"/>
      <c r="H409" s="25">
        <v>8.94E-3</v>
      </c>
      <c r="I409" s="25">
        <f t="shared" si="97"/>
        <v>1.0200000000000001E-2</v>
      </c>
      <c r="J409" s="25"/>
      <c r="K409" s="25"/>
      <c r="L409" s="25"/>
      <c r="M409" s="25">
        <v>2.5500000000000002E-3</v>
      </c>
      <c r="N409" s="25">
        <f t="shared" si="98"/>
        <v>3.81E-3</v>
      </c>
      <c r="O409" s="25"/>
      <c r="P409" s="25"/>
      <c r="Q409" s="25"/>
      <c r="R409" s="25">
        <v>3.2599999999999999E-3</v>
      </c>
      <c r="S409" s="25">
        <f t="shared" si="99"/>
        <v>4.5199999999999997E-3</v>
      </c>
      <c r="T409" s="25"/>
      <c r="U409" s="25"/>
      <c r="V409" s="25"/>
      <c r="W409" s="25">
        <v>1.5049999999999999E-2</v>
      </c>
      <c r="X409" s="25">
        <f t="shared" si="100"/>
        <v>1.6309999999999998E-2</v>
      </c>
      <c r="Y409" s="25"/>
      <c r="Z409" s="25"/>
      <c r="AA409" s="25"/>
      <c r="AB409" s="25">
        <v>-2.48E-3</v>
      </c>
      <c r="AC409" s="25">
        <f t="shared" si="101"/>
        <v>-1.2600000000000001E-3</v>
      </c>
    </row>
    <row r="410" spans="1:29" s="15" customFormat="1">
      <c r="A410" s="18">
        <v>658</v>
      </c>
      <c r="B410" s="25">
        <v>-2.0000000000000002E-5</v>
      </c>
      <c r="C410" s="25">
        <v>8.0499999999999999E-3</v>
      </c>
      <c r="D410" s="25">
        <f t="shared" si="96"/>
        <v>9.2949999999999994E-3</v>
      </c>
      <c r="E410" s="25"/>
      <c r="F410" s="25"/>
      <c r="G410" s="25"/>
      <c r="H410" s="25">
        <v>8.7399999999999995E-3</v>
      </c>
      <c r="I410" s="25">
        <f t="shared" si="97"/>
        <v>9.9849999999999991E-3</v>
      </c>
      <c r="J410" s="25"/>
      <c r="K410" s="25"/>
      <c r="L410" s="25"/>
      <c r="M410" s="25">
        <v>2.3600000000000001E-3</v>
      </c>
      <c r="N410" s="25">
        <f t="shared" si="98"/>
        <v>3.6050000000000001E-3</v>
      </c>
      <c r="O410" s="25"/>
      <c r="P410" s="25"/>
      <c r="Q410" s="25"/>
      <c r="R410" s="25">
        <v>3.1700000000000001E-3</v>
      </c>
      <c r="S410" s="25">
        <f t="shared" si="99"/>
        <v>4.4150000000000005E-3</v>
      </c>
      <c r="T410" s="25"/>
      <c r="U410" s="25"/>
      <c r="V410" s="25"/>
      <c r="W410" s="25">
        <v>1.4930000000000001E-2</v>
      </c>
      <c r="X410" s="25">
        <f t="shared" si="100"/>
        <v>1.6175000000000002E-2</v>
      </c>
      <c r="Y410" s="25"/>
      <c r="Z410" s="25"/>
      <c r="AA410" s="25"/>
      <c r="AB410" s="25">
        <v>-2.47E-3</v>
      </c>
      <c r="AC410" s="25">
        <f t="shared" si="101"/>
        <v>-1.245E-3</v>
      </c>
    </row>
    <row r="411" spans="1:29" s="15" customFormat="1">
      <c r="A411" s="18">
        <v>659</v>
      </c>
      <c r="B411" s="25">
        <v>3.0000000000000001E-5</v>
      </c>
      <c r="C411" s="25">
        <v>8.1300000000000001E-3</v>
      </c>
      <c r="D411" s="25">
        <f t="shared" si="96"/>
        <v>9.4549999999999999E-3</v>
      </c>
      <c r="E411" s="25"/>
      <c r="F411" s="25"/>
      <c r="G411" s="25"/>
      <c r="H411" s="25">
        <v>8.9099999999999995E-3</v>
      </c>
      <c r="I411" s="25">
        <f t="shared" si="97"/>
        <v>1.0234999999999999E-2</v>
      </c>
      <c r="J411" s="25"/>
      <c r="K411" s="25"/>
      <c r="L411" s="25"/>
      <c r="M411" s="25">
        <v>2.5300000000000001E-3</v>
      </c>
      <c r="N411" s="25">
        <f t="shared" si="98"/>
        <v>3.8549999999999999E-3</v>
      </c>
      <c r="O411" s="25"/>
      <c r="P411" s="25"/>
      <c r="Q411" s="25"/>
      <c r="R411" s="25">
        <v>3.2599999999999999E-3</v>
      </c>
      <c r="S411" s="25">
        <f t="shared" si="99"/>
        <v>4.5849999999999997E-3</v>
      </c>
      <c r="T411" s="25"/>
      <c r="U411" s="25"/>
      <c r="V411" s="25"/>
      <c r="W411" s="25">
        <v>1.4999999999999999E-2</v>
      </c>
      <c r="X411" s="25">
        <f t="shared" si="100"/>
        <v>1.6324999999999999E-2</v>
      </c>
      <c r="Y411" s="25"/>
      <c r="Z411" s="25"/>
      <c r="AA411" s="25"/>
      <c r="AB411" s="25">
        <v>-2.6800000000000001E-3</v>
      </c>
      <c r="AC411" s="25">
        <f t="shared" si="101"/>
        <v>-1.325E-3</v>
      </c>
    </row>
    <row r="412" spans="1:29" s="15" customFormat="1">
      <c r="A412" s="18">
        <v>660</v>
      </c>
      <c r="B412" s="25">
        <v>8.0000000000000007E-5</v>
      </c>
      <c r="C412" s="25">
        <v>7.9699999999999997E-3</v>
      </c>
      <c r="D412" s="25">
        <f t="shared" si="96"/>
        <v>9.0449999999999992E-3</v>
      </c>
      <c r="E412" s="25"/>
      <c r="F412" s="25"/>
      <c r="G412" s="25"/>
      <c r="H412" s="25">
        <v>8.659E-3</v>
      </c>
      <c r="I412" s="25">
        <f t="shared" si="97"/>
        <v>9.7339999999999996E-3</v>
      </c>
      <c r="J412" s="25"/>
      <c r="K412" s="25"/>
      <c r="L412" s="25"/>
      <c r="M412" s="25">
        <v>2.3E-3</v>
      </c>
      <c r="N412" s="25">
        <f t="shared" si="98"/>
        <v>3.375E-3</v>
      </c>
      <c r="O412" s="25"/>
      <c r="P412" s="25"/>
      <c r="Q412" s="25"/>
      <c r="R412" s="25">
        <v>3.3500000000000001E-3</v>
      </c>
      <c r="S412" s="25">
        <f t="shared" si="99"/>
        <v>4.4250000000000001E-3</v>
      </c>
      <c r="T412" s="25"/>
      <c r="U412" s="25"/>
      <c r="V412" s="25"/>
      <c r="W412" s="25">
        <v>1.495E-2</v>
      </c>
      <c r="X412" s="25">
        <f t="shared" si="100"/>
        <v>1.6025000000000001E-2</v>
      </c>
      <c r="Y412" s="25"/>
      <c r="Z412" s="25"/>
      <c r="AA412" s="25"/>
      <c r="AB412" s="25">
        <v>-2.2300000000000002E-3</v>
      </c>
      <c r="AC412" s="25">
        <f t="shared" si="101"/>
        <v>-1.075E-3</v>
      </c>
    </row>
    <row r="413" spans="1:29" s="15" customFormat="1">
      <c r="A413" s="18">
        <v>661</v>
      </c>
      <c r="B413" s="25">
        <v>-1.2999999999999999E-4</v>
      </c>
      <c r="C413" s="25">
        <v>8.0999999999999996E-3</v>
      </c>
      <c r="D413" s="25">
        <f t="shared" si="96"/>
        <v>9.4699999999999993E-3</v>
      </c>
      <c r="E413" s="25"/>
      <c r="F413" s="25"/>
      <c r="G413" s="25"/>
      <c r="H413" s="25">
        <v>8.8100000000000001E-3</v>
      </c>
      <c r="I413" s="25">
        <f t="shared" si="97"/>
        <v>1.018E-2</v>
      </c>
      <c r="J413" s="25"/>
      <c r="K413" s="25"/>
      <c r="L413" s="25"/>
      <c r="M413" s="25">
        <v>2.3800000000000002E-3</v>
      </c>
      <c r="N413" s="25">
        <f t="shared" si="98"/>
        <v>3.7499999999999999E-3</v>
      </c>
      <c r="O413" s="25"/>
      <c r="P413" s="25"/>
      <c r="Q413" s="25"/>
      <c r="R413" s="25">
        <v>3.31E-3</v>
      </c>
      <c r="S413" s="25">
        <f t="shared" si="99"/>
        <v>4.6800000000000001E-3</v>
      </c>
      <c r="T413" s="25"/>
      <c r="U413" s="25"/>
      <c r="V413" s="25"/>
      <c r="W413" s="25">
        <v>1.486E-2</v>
      </c>
      <c r="X413" s="25">
        <f t="shared" si="100"/>
        <v>1.6230000000000001E-2</v>
      </c>
      <c r="Y413" s="25"/>
      <c r="Z413" s="25"/>
      <c r="AA413" s="25"/>
      <c r="AB413" s="25">
        <v>-2.6099999999999999E-3</v>
      </c>
      <c r="AC413" s="25">
        <f t="shared" si="101"/>
        <v>-1.3699999999999999E-3</v>
      </c>
    </row>
    <row r="414" spans="1:29" s="15" customFormat="1">
      <c r="A414" s="18">
        <v>662</v>
      </c>
      <c r="B414" s="25">
        <v>1E-4</v>
      </c>
      <c r="C414" s="25">
        <v>8.0999999999999996E-3</v>
      </c>
      <c r="D414" s="25">
        <f t="shared" si="96"/>
        <v>9.1199999999999996E-3</v>
      </c>
      <c r="E414" s="25"/>
      <c r="F414" s="25"/>
      <c r="G414" s="25"/>
      <c r="H414" s="25">
        <v>8.9200000000000008E-3</v>
      </c>
      <c r="I414" s="25">
        <f t="shared" si="97"/>
        <v>9.9400000000000009E-3</v>
      </c>
      <c r="J414" s="25"/>
      <c r="K414" s="25"/>
      <c r="L414" s="25"/>
      <c r="M414" s="25">
        <v>2.6700000000000001E-3</v>
      </c>
      <c r="N414" s="25">
        <f t="shared" si="98"/>
        <v>3.6900000000000001E-3</v>
      </c>
      <c r="O414" s="25"/>
      <c r="P414" s="25"/>
      <c r="Q414" s="25"/>
      <c r="R414" s="25">
        <v>3.5500000000000002E-3</v>
      </c>
      <c r="S414" s="25">
        <f t="shared" si="99"/>
        <v>4.5700000000000003E-3</v>
      </c>
      <c r="T414" s="25"/>
      <c r="U414" s="25"/>
      <c r="V414" s="25"/>
      <c r="W414" s="25">
        <v>1.4959999999999999E-2</v>
      </c>
      <c r="X414" s="25">
        <f t="shared" si="100"/>
        <v>1.5980000000000001E-2</v>
      </c>
      <c r="Y414" s="25"/>
      <c r="Z414" s="25"/>
      <c r="AA414" s="25"/>
      <c r="AB414" s="25">
        <v>-2.14E-3</v>
      </c>
      <c r="AC414" s="25">
        <f t="shared" si="101"/>
        <v>-1.0200000000000001E-3</v>
      </c>
    </row>
    <row r="415" spans="1:29" s="15" customFormat="1">
      <c r="A415" s="18">
        <v>663</v>
      </c>
      <c r="B415" s="25">
        <v>-1.0000000000000001E-5</v>
      </c>
      <c r="C415" s="25">
        <v>7.9699999999999997E-3</v>
      </c>
      <c r="D415" s="25">
        <f t="shared" si="96"/>
        <v>9.1999999999999998E-3</v>
      </c>
      <c r="E415" s="25"/>
      <c r="F415" s="25"/>
      <c r="G415" s="25"/>
      <c r="H415" s="25">
        <v>8.7799999999999996E-3</v>
      </c>
      <c r="I415" s="25">
        <f t="shared" si="97"/>
        <v>1.001E-2</v>
      </c>
      <c r="J415" s="25"/>
      <c r="K415" s="25"/>
      <c r="L415" s="25"/>
      <c r="M415" s="25">
        <v>2.48E-3</v>
      </c>
      <c r="N415" s="25">
        <f t="shared" si="98"/>
        <v>3.7099999999999998E-3</v>
      </c>
      <c r="O415" s="25"/>
      <c r="P415" s="25"/>
      <c r="Q415" s="25"/>
      <c r="R415" s="25">
        <v>3.2599999999999999E-3</v>
      </c>
      <c r="S415" s="25">
        <f t="shared" si="99"/>
        <v>4.4900000000000001E-3</v>
      </c>
      <c r="T415" s="25"/>
      <c r="U415" s="25"/>
      <c r="V415" s="25"/>
      <c r="W415" s="25">
        <v>1.474E-2</v>
      </c>
      <c r="X415" s="25">
        <f t="shared" si="100"/>
        <v>1.5969999999999998E-2</v>
      </c>
      <c r="Y415" s="25"/>
      <c r="Z415" s="25"/>
      <c r="AA415" s="25"/>
      <c r="AB415" s="25">
        <v>-2.4499999999999999E-3</v>
      </c>
      <c r="AC415" s="25">
        <f t="shared" si="101"/>
        <v>-1.23E-3</v>
      </c>
    </row>
    <row r="416" spans="1:29" s="15" customFormat="1">
      <c r="A416" s="18">
        <v>664</v>
      </c>
      <c r="B416" s="25">
        <v>-4.0000000000000003E-5</v>
      </c>
      <c r="C416" s="25">
        <v>7.8799999999999999E-3</v>
      </c>
      <c r="D416" s="25">
        <f t="shared" si="96"/>
        <v>9.0749999999999997E-3</v>
      </c>
      <c r="E416" s="25"/>
      <c r="F416" s="25"/>
      <c r="G416" s="25"/>
      <c r="H416" s="25">
        <v>8.6300000000000005E-3</v>
      </c>
      <c r="I416" s="25">
        <f t="shared" si="97"/>
        <v>9.8250000000000004E-3</v>
      </c>
      <c r="J416" s="25"/>
      <c r="K416" s="25"/>
      <c r="L416" s="25"/>
      <c r="M416" s="25">
        <v>2.3E-3</v>
      </c>
      <c r="N416" s="25">
        <f t="shared" si="98"/>
        <v>3.4949999999999998E-3</v>
      </c>
      <c r="O416" s="25"/>
      <c r="P416" s="25"/>
      <c r="Q416" s="25"/>
      <c r="R416" s="25">
        <v>3.13E-3</v>
      </c>
      <c r="S416" s="25">
        <f t="shared" si="99"/>
        <v>4.3249999999999999E-3</v>
      </c>
      <c r="T416" s="25"/>
      <c r="U416" s="25"/>
      <c r="V416" s="25"/>
      <c r="W416" s="25">
        <v>1.4829999999999999E-2</v>
      </c>
      <c r="X416" s="25">
        <f t="shared" si="100"/>
        <v>1.6025000000000001E-2</v>
      </c>
      <c r="Y416" s="25"/>
      <c r="Z416" s="25"/>
      <c r="AA416" s="25"/>
      <c r="AB416" s="25">
        <v>-2.3500000000000001E-3</v>
      </c>
      <c r="AC416" s="25">
        <f t="shared" si="101"/>
        <v>-1.1950000000000001E-3</v>
      </c>
    </row>
    <row r="417" spans="1:29" s="15" customFormat="1">
      <c r="A417" s="18">
        <v>665</v>
      </c>
      <c r="B417" s="25">
        <v>4.0000000000000003E-5</v>
      </c>
      <c r="C417" s="25">
        <v>8.1089999999999999E-3</v>
      </c>
      <c r="D417" s="25">
        <f t="shared" si="96"/>
        <v>9.3390000000000001E-3</v>
      </c>
      <c r="E417" s="25"/>
      <c r="F417" s="25"/>
      <c r="G417" s="25"/>
      <c r="H417" s="25">
        <v>8.8500000000000002E-3</v>
      </c>
      <c r="I417" s="25">
        <f t="shared" si="97"/>
        <v>1.008E-2</v>
      </c>
      <c r="J417" s="25"/>
      <c r="K417" s="25"/>
      <c r="L417" s="25"/>
      <c r="M417" s="25">
        <v>2.4099999999999998E-3</v>
      </c>
      <c r="N417" s="25">
        <f t="shared" si="98"/>
        <v>3.64E-3</v>
      </c>
      <c r="O417" s="25"/>
      <c r="P417" s="25"/>
      <c r="Q417" s="25"/>
      <c r="R417" s="25">
        <v>3.3600000000000001E-3</v>
      </c>
      <c r="S417" s="25">
        <f t="shared" si="99"/>
        <v>4.5900000000000003E-3</v>
      </c>
      <c r="T417" s="25"/>
      <c r="U417" s="25"/>
      <c r="V417" s="25"/>
      <c r="W417" s="25">
        <v>1.4829999999999999E-2</v>
      </c>
      <c r="X417" s="25">
        <f t="shared" si="100"/>
        <v>1.6059999999999998E-2</v>
      </c>
      <c r="Y417" s="25"/>
      <c r="Z417" s="25"/>
      <c r="AA417" s="25"/>
      <c r="AB417" s="25">
        <v>-2.5000000000000001E-3</v>
      </c>
      <c r="AC417" s="25">
        <f t="shared" si="101"/>
        <v>-1.23E-3</v>
      </c>
    </row>
    <row r="418" spans="1:29" s="15" customFormat="1">
      <c r="A418" s="18">
        <v>666</v>
      </c>
      <c r="B418" s="25">
        <v>-4.0000000000000003E-5</v>
      </c>
      <c r="C418" s="25">
        <v>7.9000000000000008E-3</v>
      </c>
      <c r="D418" s="25">
        <f t="shared" si="96"/>
        <v>8.9750000000000003E-3</v>
      </c>
      <c r="E418" s="25"/>
      <c r="F418" s="25"/>
      <c r="G418" s="25"/>
      <c r="H418" s="25">
        <v>8.7399999999999995E-3</v>
      </c>
      <c r="I418" s="25">
        <f t="shared" si="97"/>
        <v>9.8149999999999991E-3</v>
      </c>
      <c r="J418" s="25"/>
      <c r="K418" s="25"/>
      <c r="L418" s="25"/>
      <c r="M418" s="25">
        <v>2.4299999999999999E-3</v>
      </c>
      <c r="N418" s="25">
        <f t="shared" si="98"/>
        <v>3.5049999999999999E-3</v>
      </c>
      <c r="O418" s="25"/>
      <c r="P418" s="25"/>
      <c r="Q418" s="25"/>
      <c r="R418" s="25">
        <v>3.2699999999999999E-3</v>
      </c>
      <c r="S418" s="25">
        <f t="shared" si="99"/>
        <v>4.3449999999999999E-3</v>
      </c>
      <c r="T418" s="25"/>
      <c r="U418" s="25"/>
      <c r="V418" s="25"/>
      <c r="W418" s="25">
        <v>1.4800000000000001E-2</v>
      </c>
      <c r="X418" s="25">
        <f t="shared" si="100"/>
        <v>1.5875E-2</v>
      </c>
      <c r="Y418" s="25"/>
      <c r="Z418" s="25"/>
      <c r="AA418" s="25"/>
      <c r="AB418" s="25">
        <v>-2.1099999999999999E-3</v>
      </c>
      <c r="AC418" s="25">
        <f t="shared" si="101"/>
        <v>-1.075E-3</v>
      </c>
    </row>
    <row r="419" spans="1:29" s="15" customFormat="1">
      <c r="A419" s="18">
        <v>667</v>
      </c>
      <c r="B419" s="25">
        <v>1.0000000000000001E-5</v>
      </c>
      <c r="C419" s="25">
        <v>8.0300000000000007E-3</v>
      </c>
      <c r="D419" s="25">
        <f t="shared" si="96"/>
        <v>8.7150000000000005E-3</v>
      </c>
      <c r="E419" s="25"/>
      <c r="F419" s="25"/>
      <c r="G419" s="25"/>
      <c r="H419" s="25">
        <v>8.7399999999999995E-3</v>
      </c>
      <c r="I419" s="25">
        <f t="shared" si="97"/>
        <v>9.4249999999999994E-3</v>
      </c>
      <c r="J419" s="25"/>
      <c r="K419" s="25"/>
      <c r="L419" s="25"/>
      <c r="M419" s="25">
        <v>2.4099999999999998E-3</v>
      </c>
      <c r="N419" s="25">
        <f t="shared" si="98"/>
        <v>3.0949999999999997E-3</v>
      </c>
      <c r="O419" s="25"/>
      <c r="P419" s="25"/>
      <c r="Q419" s="25"/>
      <c r="R419" s="25">
        <v>3.3300000000000001E-3</v>
      </c>
      <c r="S419" s="25">
        <f t="shared" si="99"/>
        <v>4.0150000000000003E-3</v>
      </c>
      <c r="T419" s="25"/>
      <c r="U419" s="25"/>
      <c r="V419" s="25"/>
      <c r="W419" s="25">
        <v>1.4590000000000001E-2</v>
      </c>
      <c r="X419" s="25">
        <f t="shared" si="100"/>
        <v>1.5275E-2</v>
      </c>
      <c r="Y419" s="25"/>
      <c r="Z419" s="25"/>
      <c r="AA419" s="25"/>
      <c r="AB419" s="25">
        <v>-1.3799999999999999E-3</v>
      </c>
      <c r="AC419" s="25">
        <f t="shared" si="101"/>
        <v>-6.8499999999999995E-4</v>
      </c>
    </row>
    <row r="420" spans="1:29" s="15" customFormat="1">
      <c r="A420" s="18">
        <v>668</v>
      </c>
      <c r="B420" s="25">
        <v>-4.0000000000000003E-5</v>
      </c>
      <c r="C420" s="25">
        <v>7.9900000000000006E-3</v>
      </c>
      <c r="D420" s="25">
        <f t="shared" si="96"/>
        <v>9.8300000000000002E-3</v>
      </c>
      <c r="E420" s="25"/>
      <c r="F420" s="25"/>
      <c r="G420" s="25"/>
      <c r="H420" s="25">
        <v>8.7600000000000004E-3</v>
      </c>
      <c r="I420" s="25">
        <f t="shared" si="97"/>
        <v>1.06E-2</v>
      </c>
      <c r="J420" s="25"/>
      <c r="K420" s="25"/>
      <c r="L420" s="25"/>
      <c r="M420" s="25">
        <v>2.4199999999999998E-3</v>
      </c>
      <c r="N420" s="25">
        <f t="shared" si="98"/>
        <v>4.2599999999999999E-3</v>
      </c>
      <c r="O420" s="25"/>
      <c r="P420" s="25"/>
      <c r="Q420" s="25"/>
      <c r="R420" s="25">
        <v>3.3300000000000001E-3</v>
      </c>
      <c r="S420" s="25">
        <f t="shared" si="99"/>
        <v>5.1700000000000001E-3</v>
      </c>
      <c r="T420" s="25"/>
      <c r="U420" s="25"/>
      <c r="V420" s="25"/>
      <c r="W420" s="25">
        <v>1.4760000000000001E-2</v>
      </c>
      <c r="X420" s="25">
        <f t="shared" si="100"/>
        <v>1.66E-2</v>
      </c>
      <c r="Y420" s="25"/>
      <c r="Z420" s="25"/>
      <c r="AA420" s="25"/>
      <c r="AB420" s="25">
        <v>-3.64E-3</v>
      </c>
      <c r="AC420" s="25">
        <f t="shared" si="101"/>
        <v>-1.8400000000000001E-3</v>
      </c>
    </row>
    <row r="421" spans="1:29" s="15" customFormat="1">
      <c r="A421" s="18">
        <v>669</v>
      </c>
      <c r="B421" s="25">
        <v>1.0000000000000001E-5</v>
      </c>
      <c r="C421" s="25">
        <v>8.0999999999999996E-3</v>
      </c>
      <c r="D421" s="25">
        <f t="shared" si="96"/>
        <v>8.7999999999999988E-3</v>
      </c>
      <c r="E421" s="25"/>
      <c r="F421" s="25"/>
      <c r="G421" s="25"/>
      <c r="H421" s="25">
        <v>8.77E-3</v>
      </c>
      <c r="I421" s="25">
        <f t="shared" si="97"/>
        <v>9.4699999999999993E-3</v>
      </c>
      <c r="J421" s="25"/>
      <c r="K421" s="25"/>
      <c r="L421" s="25"/>
      <c r="M421" s="25">
        <v>2.5699999999999998E-3</v>
      </c>
      <c r="N421" s="25">
        <f t="shared" si="98"/>
        <v>3.2699999999999999E-3</v>
      </c>
      <c r="O421" s="25"/>
      <c r="P421" s="25"/>
      <c r="Q421" s="25"/>
      <c r="R421" s="25">
        <v>3.48E-3</v>
      </c>
      <c r="S421" s="25">
        <f t="shared" si="99"/>
        <v>4.1799999999999997E-3</v>
      </c>
      <c r="T421" s="25"/>
      <c r="U421" s="25"/>
      <c r="V421" s="25"/>
      <c r="W421" s="25">
        <v>1.4800000000000001E-2</v>
      </c>
      <c r="X421" s="25">
        <f t="shared" si="100"/>
        <v>1.55E-2</v>
      </c>
      <c r="Y421" s="25"/>
      <c r="Z421" s="25"/>
      <c r="AA421" s="25"/>
      <c r="AB421" s="25">
        <v>-1.41E-3</v>
      </c>
      <c r="AC421" s="25">
        <f t="shared" si="101"/>
        <v>-6.9999999999999999E-4</v>
      </c>
    </row>
    <row r="422" spans="1:29" s="15" customFormat="1">
      <c r="A422" s="18">
        <v>670</v>
      </c>
      <c r="B422" s="25">
        <v>4.0000000000000003E-5</v>
      </c>
      <c r="C422" s="25">
        <v>7.8399999999999997E-3</v>
      </c>
      <c r="D422" s="25">
        <f t="shared" si="96"/>
        <v>9.4850000000000004E-3</v>
      </c>
      <c r="E422" s="25"/>
      <c r="F422" s="25"/>
      <c r="G422" s="25"/>
      <c r="H422" s="25">
        <v>8.5599999999999999E-3</v>
      </c>
      <c r="I422" s="25">
        <f t="shared" si="97"/>
        <v>1.0205000000000001E-2</v>
      </c>
      <c r="J422" s="25"/>
      <c r="K422" s="25"/>
      <c r="L422" s="25"/>
      <c r="M422" s="25">
        <v>2.47E-3</v>
      </c>
      <c r="N422" s="25">
        <f t="shared" si="98"/>
        <v>4.1149999999999997E-3</v>
      </c>
      <c r="O422" s="25"/>
      <c r="P422" s="25"/>
      <c r="Q422" s="25"/>
      <c r="R422" s="25">
        <v>3.3400000000000001E-3</v>
      </c>
      <c r="S422" s="25">
        <f t="shared" si="99"/>
        <v>4.9849999999999998E-3</v>
      </c>
      <c r="T422" s="25"/>
      <c r="U422" s="25"/>
      <c r="V422" s="25"/>
      <c r="W422" s="25">
        <v>1.474E-2</v>
      </c>
      <c r="X422" s="25">
        <f t="shared" si="100"/>
        <v>1.6385E-2</v>
      </c>
      <c r="Y422" s="25"/>
      <c r="Z422" s="25"/>
      <c r="AA422" s="25"/>
      <c r="AB422" s="25">
        <v>-3.3300000000000001E-3</v>
      </c>
      <c r="AC422" s="25">
        <f t="shared" si="101"/>
        <v>-1.645E-3</v>
      </c>
    </row>
    <row r="423" spans="1:29" s="15" customFormat="1">
      <c r="A423" s="18">
        <v>671</v>
      </c>
      <c r="B423" s="25">
        <v>-3.0000000000000001E-5</v>
      </c>
      <c r="C423" s="25">
        <v>8.0300000000000007E-3</v>
      </c>
      <c r="D423" s="25">
        <f t="shared" si="96"/>
        <v>8.8650000000000014E-3</v>
      </c>
      <c r="E423" s="25"/>
      <c r="F423" s="25"/>
      <c r="G423" s="25"/>
      <c r="H423" s="25">
        <v>8.8400000000000006E-3</v>
      </c>
      <c r="I423" s="25">
        <f t="shared" si="97"/>
        <v>9.6750000000000013E-3</v>
      </c>
      <c r="J423" s="25"/>
      <c r="K423" s="25"/>
      <c r="L423" s="25"/>
      <c r="M423" s="25">
        <v>2.6199999999999999E-3</v>
      </c>
      <c r="N423" s="25">
        <f t="shared" si="98"/>
        <v>3.4549999999999997E-3</v>
      </c>
      <c r="O423" s="25"/>
      <c r="P423" s="25"/>
      <c r="Q423" s="25"/>
      <c r="R423" s="25">
        <v>3.5599999999999998E-3</v>
      </c>
      <c r="S423" s="25">
        <f t="shared" si="99"/>
        <v>4.3949999999999996E-3</v>
      </c>
      <c r="T423" s="25"/>
      <c r="U423" s="25"/>
      <c r="V423" s="25"/>
      <c r="W423" s="25">
        <v>1.456E-2</v>
      </c>
      <c r="X423" s="25">
        <f t="shared" si="100"/>
        <v>1.5395000000000001E-2</v>
      </c>
      <c r="Y423" s="25"/>
      <c r="Z423" s="25"/>
      <c r="AA423" s="25"/>
      <c r="AB423" s="25">
        <v>-1.64E-3</v>
      </c>
      <c r="AC423" s="25">
        <f t="shared" si="101"/>
        <v>-8.3500000000000002E-4</v>
      </c>
    </row>
    <row r="424" spans="1:29" s="15" customFormat="1">
      <c r="A424" s="18">
        <v>672</v>
      </c>
      <c r="B424" s="25">
        <v>1E-4</v>
      </c>
      <c r="C424" s="25">
        <v>7.9389999999999999E-3</v>
      </c>
      <c r="D424" s="25">
        <f t="shared" si="96"/>
        <v>9.5189999999999997E-3</v>
      </c>
      <c r="E424" s="25"/>
      <c r="F424" s="25"/>
      <c r="G424" s="25"/>
      <c r="H424" s="25">
        <v>8.5690000000000002E-3</v>
      </c>
      <c r="I424" s="25">
        <f t="shared" si="97"/>
        <v>1.0149E-2</v>
      </c>
      <c r="J424" s="25"/>
      <c r="K424" s="25"/>
      <c r="L424" s="25"/>
      <c r="M424" s="25">
        <v>2.3600000000000001E-3</v>
      </c>
      <c r="N424" s="25">
        <f t="shared" si="98"/>
        <v>3.9399999999999999E-3</v>
      </c>
      <c r="O424" s="25"/>
      <c r="P424" s="25"/>
      <c r="Q424" s="25"/>
      <c r="R424" s="25">
        <v>3.2799999999999999E-3</v>
      </c>
      <c r="S424" s="25">
        <f t="shared" si="99"/>
        <v>4.8599999999999997E-3</v>
      </c>
      <c r="T424" s="25"/>
      <c r="U424" s="25"/>
      <c r="V424" s="25"/>
      <c r="W424" s="25">
        <v>1.46E-2</v>
      </c>
      <c r="X424" s="25">
        <f t="shared" si="100"/>
        <v>1.618E-2</v>
      </c>
      <c r="Y424" s="25"/>
      <c r="Z424" s="25"/>
      <c r="AA424" s="25"/>
      <c r="AB424" s="25">
        <v>-3.2599999999999999E-3</v>
      </c>
      <c r="AC424" s="25">
        <f t="shared" si="101"/>
        <v>-1.58E-3</v>
      </c>
    </row>
    <row r="425" spans="1:29" s="15" customFormat="1">
      <c r="A425" s="18">
        <v>673</v>
      </c>
      <c r="B425" s="25">
        <v>5.0000000000000002E-5</v>
      </c>
      <c r="C425" s="25">
        <v>8.0099999999999998E-3</v>
      </c>
      <c r="D425" s="25">
        <f t="shared" si="96"/>
        <v>8.94E-3</v>
      </c>
      <c r="E425" s="25"/>
      <c r="F425" s="25"/>
      <c r="G425" s="25"/>
      <c r="H425" s="25">
        <v>8.6700000000000006E-3</v>
      </c>
      <c r="I425" s="25">
        <f t="shared" si="97"/>
        <v>9.6000000000000009E-3</v>
      </c>
      <c r="J425" s="25"/>
      <c r="K425" s="25"/>
      <c r="L425" s="25"/>
      <c r="M425" s="25">
        <v>2.4499999999999999E-3</v>
      </c>
      <c r="N425" s="25">
        <f t="shared" si="98"/>
        <v>3.3800000000000002E-3</v>
      </c>
      <c r="O425" s="25"/>
      <c r="P425" s="25"/>
      <c r="Q425" s="25"/>
      <c r="R425" s="25">
        <v>3.49E-3</v>
      </c>
      <c r="S425" s="25">
        <f t="shared" si="99"/>
        <v>4.4200000000000003E-3</v>
      </c>
      <c r="T425" s="25"/>
      <c r="U425" s="25"/>
      <c r="V425" s="25"/>
      <c r="W425" s="25">
        <v>1.453E-2</v>
      </c>
      <c r="X425" s="25">
        <f t="shared" si="100"/>
        <v>1.546E-2</v>
      </c>
      <c r="Y425" s="25"/>
      <c r="Z425" s="25"/>
      <c r="AA425" s="25"/>
      <c r="AB425" s="25">
        <v>-1.91E-3</v>
      </c>
      <c r="AC425" s="25">
        <f t="shared" si="101"/>
        <v>-9.3000000000000005E-4</v>
      </c>
    </row>
    <row r="426" spans="1:29" s="15" customFormat="1">
      <c r="A426" s="18">
        <v>674</v>
      </c>
      <c r="B426" s="25">
        <v>9.0000000000000006E-5</v>
      </c>
      <c r="C426" s="25">
        <v>7.979E-3</v>
      </c>
      <c r="D426" s="25">
        <f t="shared" si="96"/>
        <v>9.3089999999999996E-3</v>
      </c>
      <c r="E426" s="25"/>
      <c r="F426" s="25"/>
      <c r="G426" s="25"/>
      <c r="H426" s="25">
        <v>8.6099999999999996E-3</v>
      </c>
      <c r="I426" s="25">
        <f t="shared" si="97"/>
        <v>9.9399999999999992E-3</v>
      </c>
      <c r="J426" s="25"/>
      <c r="K426" s="25"/>
      <c r="L426" s="25"/>
      <c r="M426" s="25">
        <v>2.4399999999999999E-3</v>
      </c>
      <c r="N426" s="25">
        <f t="shared" si="98"/>
        <v>3.7699999999999999E-3</v>
      </c>
      <c r="O426" s="25"/>
      <c r="P426" s="25"/>
      <c r="Q426" s="25"/>
      <c r="R426" s="25">
        <v>3.3700000000000002E-3</v>
      </c>
      <c r="S426" s="25">
        <f t="shared" si="99"/>
        <v>4.7000000000000002E-3</v>
      </c>
      <c r="T426" s="25"/>
      <c r="U426" s="25"/>
      <c r="V426" s="25"/>
      <c r="W426" s="25">
        <v>1.451E-2</v>
      </c>
      <c r="X426" s="25">
        <f t="shared" si="100"/>
        <v>1.584E-2</v>
      </c>
      <c r="Y426" s="25"/>
      <c r="Z426" s="25"/>
      <c r="AA426" s="25"/>
      <c r="AB426" s="25">
        <v>-2.7499999999999998E-3</v>
      </c>
      <c r="AC426" s="25">
        <f t="shared" si="101"/>
        <v>-1.33E-3</v>
      </c>
    </row>
    <row r="427" spans="1:29" s="15" customFormat="1">
      <c r="A427" s="18">
        <v>675</v>
      </c>
      <c r="B427" s="25">
        <v>1.1E-4</v>
      </c>
      <c r="C427" s="25">
        <v>8.1890000000000001E-3</v>
      </c>
      <c r="D427" s="25">
        <f t="shared" si="96"/>
        <v>9.1789999999999997E-3</v>
      </c>
      <c r="E427" s="25"/>
      <c r="F427" s="25"/>
      <c r="G427" s="25"/>
      <c r="H427" s="25">
        <v>8.6800000000000002E-3</v>
      </c>
      <c r="I427" s="25">
        <f t="shared" si="97"/>
        <v>9.6699999999999998E-3</v>
      </c>
      <c r="J427" s="25"/>
      <c r="K427" s="25"/>
      <c r="L427" s="25"/>
      <c r="M427" s="25">
        <v>2.48E-3</v>
      </c>
      <c r="N427" s="25">
        <f t="shared" si="98"/>
        <v>3.47E-3</v>
      </c>
      <c r="O427" s="25"/>
      <c r="P427" s="25"/>
      <c r="Q427" s="25"/>
      <c r="R427" s="25">
        <v>3.7399999999999998E-3</v>
      </c>
      <c r="S427" s="25">
        <f t="shared" si="99"/>
        <v>4.7299999999999998E-3</v>
      </c>
      <c r="T427" s="25"/>
      <c r="U427" s="25"/>
      <c r="V427" s="25"/>
      <c r="W427" s="25">
        <v>1.4630000000000001E-2</v>
      </c>
      <c r="X427" s="25">
        <f t="shared" si="100"/>
        <v>1.562E-2</v>
      </c>
      <c r="Y427" s="25"/>
      <c r="Z427" s="25"/>
      <c r="AA427" s="25"/>
      <c r="AB427" s="25">
        <v>-2.0899999999999998E-3</v>
      </c>
      <c r="AC427" s="25">
        <f t="shared" si="101"/>
        <v>-9.8999999999999999E-4</v>
      </c>
    </row>
    <row r="428" spans="1:29" s="15" customFormat="1">
      <c r="A428" s="18">
        <v>676</v>
      </c>
      <c r="B428" s="25">
        <v>-1.0000000000000001E-5</v>
      </c>
      <c r="C428" s="25">
        <v>8.1300000000000001E-3</v>
      </c>
      <c r="D428" s="25">
        <f t="shared" si="96"/>
        <v>9.4649999999999995E-3</v>
      </c>
      <c r="E428" s="25"/>
      <c r="F428" s="25"/>
      <c r="G428" s="25"/>
      <c r="H428" s="25">
        <v>8.7200000000000003E-3</v>
      </c>
      <c r="I428" s="25">
        <f t="shared" si="97"/>
        <v>1.0055E-2</v>
      </c>
      <c r="J428" s="25"/>
      <c r="K428" s="25"/>
      <c r="L428" s="25"/>
      <c r="M428" s="25">
        <v>2.66E-3</v>
      </c>
      <c r="N428" s="25">
        <f t="shared" si="98"/>
        <v>3.9950000000000003E-3</v>
      </c>
      <c r="O428" s="25"/>
      <c r="P428" s="25"/>
      <c r="Q428" s="25"/>
      <c r="R428" s="25">
        <v>3.5599999999999998E-3</v>
      </c>
      <c r="S428" s="25">
        <f t="shared" si="99"/>
        <v>4.895E-3</v>
      </c>
      <c r="T428" s="25"/>
      <c r="U428" s="25"/>
      <c r="V428" s="25"/>
      <c r="W428" s="25">
        <v>1.468E-2</v>
      </c>
      <c r="X428" s="25">
        <f t="shared" si="100"/>
        <v>1.6015000000000001E-2</v>
      </c>
      <c r="Y428" s="25"/>
      <c r="Z428" s="25"/>
      <c r="AA428" s="25"/>
      <c r="AB428" s="25">
        <v>-2.66E-3</v>
      </c>
      <c r="AC428" s="25">
        <f t="shared" si="101"/>
        <v>-1.335E-3</v>
      </c>
    </row>
    <row r="429" spans="1:29" s="15" customFormat="1">
      <c r="A429" s="18">
        <v>677</v>
      </c>
      <c r="B429" s="25">
        <v>4.0000000000000003E-5</v>
      </c>
      <c r="C429" s="25">
        <v>7.9389999999999999E-3</v>
      </c>
      <c r="D429" s="25">
        <f t="shared" si="96"/>
        <v>8.9239999999999996E-3</v>
      </c>
      <c r="E429" s="25"/>
      <c r="F429" s="25"/>
      <c r="G429" s="25"/>
      <c r="H429" s="25">
        <v>8.6499999999999997E-3</v>
      </c>
      <c r="I429" s="25">
        <f t="shared" si="97"/>
        <v>9.6349999999999995E-3</v>
      </c>
      <c r="J429" s="25"/>
      <c r="K429" s="25"/>
      <c r="L429" s="25"/>
      <c r="M429" s="25">
        <v>2.33E-3</v>
      </c>
      <c r="N429" s="25">
        <f t="shared" si="98"/>
        <v>3.3150000000000002E-3</v>
      </c>
      <c r="O429" s="25"/>
      <c r="P429" s="25"/>
      <c r="Q429" s="25"/>
      <c r="R429" s="25">
        <v>3.5200000000000001E-3</v>
      </c>
      <c r="S429" s="25">
        <f t="shared" si="99"/>
        <v>4.5050000000000003E-3</v>
      </c>
      <c r="T429" s="25"/>
      <c r="U429" s="25"/>
      <c r="V429" s="25"/>
      <c r="W429" s="25">
        <v>1.4420000000000001E-2</v>
      </c>
      <c r="X429" s="25">
        <f t="shared" si="100"/>
        <v>1.5405E-2</v>
      </c>
      <c r="Y429" s="25"/>
      <c r="Z429" s="25"/>
      <c r="AA429" s="25"/>
      <c r="AB429" s="25">
        <v>-2.0100000000000001E-3</v>
      </c>
      <c r="AC429" s="25">
        <f t="shared" si="101"/>
        <v>-9.8499999999999998E-4</v>
      </c>
    </row>
    <row r="430" spans="1:29" s="15" customFormat="1">
      <c r="A430" s="18">
        <v>678</v>
      </c>
      <c r="B430" s="25">
        <v>-8.0000000000000007E-5</v>
      </c>
      <c r="C430" s="25">
        <v>7.9000000000000008E-3</v>
      </c>
      <c r="D430" s="25">
        <f t="shared" si="96"/>
        <v>9.3400000000000011E-3</v>
      </c>
      <c r="E430" s="25"/>
      <c r="F430" s="25"/>
      <c r="G430" s="25"/>
      <c r="H430" s="25">
        <v>8.4399999999999996E-3</v>
      </c>
      <c r="I430" s="25">
        <f t="shared" si="97"/>
        <v>9.8799999999999999E-3</v>
      </c>
      <c r="J430" s="25"/>
      <c r="K430" s="25"/>
      <c r="L430" s="25"/>
      <c r="M430" s="25">
        <v>2.5500000000000002E-3</v>
      </c>
      <c r="N430" s="25">
        <f t="shared" si="98"/>
        <v>3.9900000000000005E-3</v>
      </c>
      <c r="O430" s="25"/>
      <c r="P430" s="25"/>
      <c r="Q430" s="25"/>
      <c r="R430" s="25">
        <v>3.5400000000000002E-3</v>
      </c>
      <c r="S430" s="25">
        <f t="shared" si="99"/>
        <v>4.9800000000000001E-3</v>
      </c>
      <c r="T430" s="25"/>
      <c r="U430" s="25"/>
      <c r="V430" s="25"/>
      <c r="W430" s="25">
        <v>1.4489999999999999E-2</v>
      </c>
      <c r="X430" s="25">
        <f t="shared" si="100"/>
        <v>1.593E-2</v>
      </c>
      <c r="Y430" s="25"/>
      <c r="Z430" s="25"/>
      <c r="AA430" s="25"/>
      <c r="AB430" s="25">
        <v>-2.8E-3</v>
      </c>
      <c r="AC430" s="25">
        <f t="shared" si="101"/>
        <v>-1.4400000000000001E-3</v>
      </c>
    </row>
    <row r="431" spans="1:29" s="15" customFormat="1">
      <c r="A431" s="18">
        <v>679</v>
      </c>
      <c r="B431" s="25">
        <v>1E-4</v>
      </c>
      <c r="C431" s="25">
        <v>7.9699999999999997E-3</v>
      </c>
      <c r="D431" s="25">
        <f t="shared" si="96"/>
        <v>8.9499999999999996E-3</v>
      </c>
      <c r="E431" s="25"/>
      <c r="F431" s="25"/>
      <c r="G431" s="25"/>
      <c r="H431" s="25">
        <v>8.6E-3</v>
      </c>
      <c r="I431" s="25">
        <f t="shared" si="97"/>
        <v>9.58E-3</v>
      </c>
      <c r="J431" s="25"/>
      <c r="K431" s="25"/>
      <c r="L431" s="25"/>
      <c r="M431" s="25">
        <v>2.3800000000000002E-3</v>
      </c>
      <c r="N431" s="25">
        <f t="shared" si="98"/>
        <v>3.3600000000000001E-3</v>
      </c>
      <c r="O431" s="25"/>
      <c r="P431" s="25"/>
      <c r="Q431" s="25"/>
      <c r="R431" s="25">
        <v>3.5699999999999998E-3</v>
      </c>
      <c r="S431" s="25">
        <f t="shared" si="99"/>
        <v>4.5500000000000002E-3</v>
      </c>
      <c r="T431" s="25"/>
      <c r="U431" s="25"/>
      <c r="V431" s="25"/>
      <c r="W431" s="25">
        <v>1.436E-2</v>
      </c>
      <c r="X431" s="25">
        <f t="shared" si="100"/>
        <v>1.5339999999999999E-2</v>
      </c>
      <c r="Y431" s="25"/>
      <c r="Z431" s="25"/>
      <c r="AA431" s="25"/>
      <c r="AB431" s="25">
        <v>-2.0600000000000002E-3</v>
      </c>
      <c r="AC431" s="25">
        <f t="shared" si="101"/>
        <v>-9.8000000000000019E-4</v>
      </c>
    </row>
    <row r="432" spans="1:29" s="15" customFormat="1">
      <c r="A432" s="18">
        <v>680</v>
      </c>
      <c r="B432" s="25">
        <v>6.8999999999999997E-5</v>
      </c>
      <c r="C432" s="25">
        <v>7.9000000000000008E-3</v>
      </c>
      <c r="D432" s="25">
        <f t="shared" si="96"/>
        <v>9.1055000000000007E-3</v>
      </c>
      <c r="E432" s="25"/>
      <c r="F432" s="25"/>
      <c r="G432" s="25"/>
      <c r="H432" s="25">
        <v>8.5599999999999999E-3</v>
      </c>
      <c r="I432" s="25">
        <f t="shared" si="97"/>
        <v>9.7654999999999999E-3</v>
      </c>
      <c r="J432" s="25"/>
      <c r="K432" s="25"/>
      <c r="L432" s="25"/>
      <c r="M432" s="25">
        <v>2.47E-3</v>
      </c>
      <c r="N432" s="25">
        <f t="shared" si="98"/>
        <v>3.6754999999999999E-3</v>
      </c>
      <c r="O432" s="25"/>
      <c r="P432" s="25"/>
      <c r="Q432" s="25"/>
      <c r="R432" s="25">
        <v>3.5500000000000002E-3</v>
      </c>
      <c r="S432" s="25">
        <f t="shared" si="99"/>
        <v>4.7555000000000002E-3</v>
      </c>
      <c r="T432" s="25"/>
      <c r="U432" s="25"/>
      <c r="V432" s="25"/>
      <c r="W432" s="25">
        <v>1.4370000000000001E-2</v>
      </c>
      <c r="X432" s="25">
        <f t="shared" si="100"/>
        <v>1.5575500000000001E-2</v>
      </c>
      <c r="Y432" s="25"/>
      <c r="Z432" s="25"/>
      <c r="AA432" s="25"/>
      <c r="AB432" s="25">
        <v>-2.48E-3</v>
      </c>
      <c r="AC432" s="25">
        <f t="shared" si="101"/>
        <v>-1.2055E-3</v>
      </c>
    </row>
    <row r="433" spans="1:29" s="15" customFormat="1">
      <c r="A433" s="18">
        <v>681</v>
      </c>
      <c r="B433" s="25">
        <v>-1.0000000000000001E-5</v>
      </c>
      <c r="C433" s="25">
        <v>7.979E-3</v>
      </c>
      <c r="D433" s="25">
        <f t="shared" si="96"/>
        <v>9.044E-3</v>
      </c>
      <c r="E433" s="25"/>
      <c r="F433" s="25"/>
      <c r="G433" s="25"/>
      <c r="H433" s="25">
        <v>8.5690000000000002E-3</v>
      </c>
      <c r="I433" s="25">
        <f t="shared" si="97"/>
        <v>9.6340000000000002E-3</v>
      </c>
      <c r="J433" s="25"/>
      <c r="K433" s="25"/>
      <c r="L433" s="25"/>
      <c r="M433" s="25">
        <v>2.4199999999999998E-3</v>
      </c>
      <c r="N433" s="25">
        <f t="shared" si="98"/>
        <v>3.4849999999999998E-3</v>
      </c>
      <c r="O433" s="25"/>
      <c r="P433" s="25"/>
      <c r="Q433" s="25"/>
      <c r="R433" s="25">
        <v>3.5599999999999998E-3</v>
      </c>
      <c r="S433" s="25">
        <f t="shared" si="99"/>
        <v>4.6249999999999998E-3</v>
      </c>
      <c r="T433" s="25"/>
      <c r="U433" s="25"/>
      <c r="V433" s="25"/>
      <c r="W433" s="25">
        <v>1.43E-2</v>
      </c>
      <c r="X433" s="25">
        <f t="shared" si="100"/>
        <v>1.5365E-2</v>
      </c>
      <c r="Y433" s="25"/>
      <c r="Z433" s="25"/>
      <c r="AA433" s="25"/>
      <c r="AB433" s="25">
        <v>-2.1199999999999999E-3</v>
      </c>
      <c r="AC433" s="25">
        <f t="shared" si="101"/>
        <v>-1.065E-3</v>
      </c>
    </row>
    <row r="434" spans="1:29" s="15" customFormat="1">
      <c r="A434" s="18">
        <v>682</v>
      </c>
      <c r="B434" s="25">
        <v>-4.0000000000000003E-5</v>
      </c>
      <c r="C434" s="25">
        <v>8.0099999999999998E-3</v>
      </c>
      <c r="D434" s="25">
        <f t="shared" si="96"/>
        <v>9.2849999999999999E-3</v>
      </c>
      <c r="E434" s="25"/>
      <c r="F434" s="25"/>
      <c r="G434" s="25"/>
      <c r="H434" s="25">
        <v>8.4100000000000008E-3</v>
      </c>
      <c r="I434" s="25">
        <f t="shared" si="97"/>
        <v>9.6850000000000009E-3</v>
      </c>
      <c r="J434" s="25"/>
      <c r="K434" s="25"/>
      <c r="L434" s="25"/>
      <c r="M434" s="25">
        <v>2.5799999999999998E-3</v>
      </c>
      <c r="N434" s="25">
        <f t="shared" si="98"/>
        <v>3.8549999999999999E-3</v>
      </c>
      <c r="O434" s="25"/>
      <c r="P434" s="25"/>
      <c r="Q434" s="25"/>
      <c r="R434" s="25">
        <v>3.4399999999999999E-3</v>
      </c>
      <c r="S434" s="25">
        <f t="shared" si="99"/>
        <v>4.7150000000000004E-3</v>
      </c>
      <c r="T434" s="25"/>
      <c r="U434" s="25"/>
      <c r="V434" s="25"/>
      <c r="W434" s="25">
        <v>1.4489999999999999E-2</v>
      </c>
      <c r="X434" s="25">
        <f t="shared" si="100"/>
        <v>1.5765000000000001E-2</v>
      </c>
      <c r="Y434" s="25"/>
      <c r="Z434" s="25"/>
      <c r="AA434" s="25"/>
      <c r="AB434" s="25">
        <v>-2.5100000000000001E-3</v>
      </c>
      <c r="AC434" s="25">
        <f t="shared" si="101"/>
        <v>-1.2750000000000001E-3</v>
      </c>
    </row>
    <row r="435" spans="1:29" s="15" customFormat="1">
      <c r="A435" s="18">
        <v>683</v>
      </c>
      <c r="B435" s="25">
        <v>5.0000000000000002E-5</v>
      </c>
      <c r="C435" s="25">
        <v>7.9900000000000006E-3</v>
      </c>
      <c r="D435" s="25">
        <f t="shared" si="96"/>
        <v>9.0800000000000013E-3</v>
      </c>
      <c r="E435" s="25"/>
      <c r="F435" s="25"/>
      <c r="G435" s="25"/>
      <c r="H435" s="25">
        <v>8.2900000000000005E-3</v>
      </c>
      <c r="I435" s="25">
        <f t="shared" si="97"/>
        <v>9.3800000000000012E-3</v>
      </c>
      <c r="J435" s="25"/>
      <c r="K435" s="25"/>
      <c r="L435" s="25"/>
      <c r="M435" s="25">
        <v>2.49E-3</v>
      </c>
      <c r="N435" s="25">
        <f t="shared" si="98"/>
        <v>3.5799999999999998E-3</v>
      </c>
      <c r="O435" s="25"/>
      <c r="P435" s="25"/>
      <c r="Q435" s="25"/>
      <c r="R435" s="25">
        <v>3.49E-3</v>
      </c>
      <c r="S435" s="25">
        <f t="shared" si="99"/>
        <v>4.5799999999999999E-3</v>
      </c>
      <c r="T435" s="25"/>
      <c r="U435" s="25"/>
      <c r="V435" s="25"/>
      <c r="W435" s="25">
        <v>1.423E-2</v>
      </c>
      <c r="X435" s="25">
        <f t="shared" si="100"/>
        <v>1.532E-2</v>
      </c>
      <c r="Y435" s="25"/>
      <c r="Z435" s="25"/>
      <c r="AA435" s="25"/>
      <c r="AB435" s="25">
        <v>-2.2300000000000002E-3</v>
      </c>
      <c r="AC435" s="25">
        <f t="shared" si="101"/>
        <v>-1.09E-3</v>
      </c>
    </row>
    <row r="436" spans="1:29" s="15" customFormat="1">
      <c r="A436" s="18">
        <v>684</v>
      </c>
      <c r="B436" s="25">
        <v>1.3999999999999999E-4</v>
      </c>
      <c r="C436" s="25">
        <v>7.8799999999999999E-3</v>
      </c>
      <c r="D436" s="25">
        <f t="shared" si="96"/>
        <v>8.8749999999999992E-3</v>
      </c>
      <c r="E436" s="25"/>
      <c r="F436" s="25"/>
      <c r="G436" s="25"/>
      <c r="H436" s="25">
        <v>8.3590000000000001E-3</v>
      </c>
      <c r="I436" s="25">
        <f t="shared" si="97"/>
        <v>9.3539999999999995E-3</v>
      </c>
      <c r="J436" s="25"/>
      <c r="K436" s="25"/>
      <c r="L436" s="25"/>
      <c r="M436" s="25">
        <v>2.3600000000000001E-3</v>
      </c>
      <c r="N436" s="25">
        <f t="shared" si="98"/>
        <v>3.3550000000000003E-3</v>
      </c>
      <c r="O436" s="25"/>
      <c r="P436" s="25"/>
      <c r="Q436" s="25"/>
      <c r="R436" s="25">
        <v>3.5200000000000001E-3</v>
      </c>
      <c r="S436" s="25">
        <f t="shared" si="99"/>
        <v>4.5149999999999999E-3</v>
      </c>
      <c r="T436" s="25"/>
      <c r="U436" s="25"/>
      <c r="V436" s="25"/>
      <c r="W436" s="25">
        <v>1.4250000000000001E-2</v>
      </c>
      <c r="X436" s="25">
        <f t="shared" si="100"/>
        <v>1.5245E-2</v>
      </c>
      <c r="Y436" s="25"/>
      <c r="Z436" s="25"/>
      <c r="AA436" s="25"/>
      <c r="AB436" s="25">
        <v>-2.1299999999999999E-3</v>
      </c>
      <c r="AC436" s="25">
        <f t="shared" si="101"/>
        <v>-9.9500000000000001E-4</v>
      </c>
    </row>
    <row r="437" spans="1:29" s="15" customFormat="1">
      <c r="A437" s="18">
        <v>685</v>
      </c>
      <c r="B437" s="25">
        <v>1.2E-4</v>
      </c>
      <c r="C437" s="25">
        <v>7.8490000000000001E-3</v>
      </c>
      <c r="D437" s="25">
        <f t="shared" si="96"/>
        <v>8.8690000000000001E-3</v>
      </c>
      <c r="E437" s="25"/>
      <c r="F437" s="25"/>
      <c r="G437" s="25"/>
      <c r="H437" s="25">
        <v>8.3400000000000002E-3</v>
      </c>
      <c r="I437" s="25">
        <f t="shared" si="97"/>
        <v>9.3600000000000003E-3</v>
      </c>
      <c r="J437" s="25"/>
      <c r="K437" s="25"/>
      <c r="L437" s="25"/>
      <c r="M437" s="25">
        <v>2.3500000000000001E-3</v>
      </c>
      <c r="N437" s="25">
        <f t="shared" si="98"/>
        <v>3.3700000000000002E-3</v>
      </c>
      <c r="O437" s="25"/>
      <c r="P437" s="25"/>
      <c r="Q437" s="25"/>
      <c r="R437" s="25">
        <v>3.5599999999999998E-3</v>
      </c>
      <c r="S437" s="25">
        <f t="shared" si="99"/>
        <v>4.5799999999999999E-3</v>
      </c>
      <c r="T437" s="25"/>
      <c r="U437" s="25"/>
      <c r="V437" s="25"/>
      <c r="W437" s="25">
        <v>1.4149999999999999E-2</v>
      </c>
      <c r="X437" s="25">
        <f t="shared" si="100"/>
        <v>1.5169999999999999E-2</v>
      </c>
      <c r="Y437" s="25"/>
      <c r="Z437" s="25"/>
      <c r="AA437" s="25"/>
      <c r="AB437" s="25">
        <v>-2.16E-3</v>
      </c>
      <c r="AC437" s="25">
        <f t="shared" si="101"/>
        <v>-1.0200000000000001E-3</v>
      </c>
    </row>
    <row r="438" spans="1:29" s="15" customFormat="1">
      <c r="A438" s="18">
        <v>686</v>
      </c>
      <c r="B438" s="25">
        <v>1E-4</v>
      </c>
      <c r="C438" s="25">
        <v>7.8490000000000001E-3</v>
      </c>
      <c r="D438" s="25">
        <f t="shared" si="96"/>
        <v>8.9040000000000005E-3</v>
      </c>
      <c r="E438" s="25"/>
      <c r="F438" s="25"/>
      <c r="G438" s="25"/>
      <c r="H438" s="25">
        <v>8.2789999999999999E-3</v>
      </c>
      <c r="I438" s="25">
        <f t="shared" si="97"/>
        <v>9.3340000000000003E-3</v>
      </c>
      <c r="J438" s="25"/>
      <c r="K438" s="25"/>
      <c r="L438" s="25"/>
      <c r="M438" s="25">
        <v>2.2000000000000001E-3</v>
      </c>
      <c r="N438" s="25">
        <f t="shared" si="98"/>
        <v>3.2550000000000001E-3</v>
      </c>
      <c r="O438" s="25"/>
      <c r="P438" s="25"/>
      <c r="Q438" s="25"/>
      <c r="R438" s="25">
        <v>3.5000000000000001E-3</v>
      </c>
      <c r="S438" s="25">
        <f t="shared" si="99"/>
        <v>4.555E-3</v>
      </c>
      <c r="T438" s="25"/>
      <c r="U438" s="25"/>
      <c r="V438" s="25"/>
      <c r="W438" s="25">
        <v>1.4109999999999999E-2</v>
      </c>
      <c r="X438" s="25">
        <f t="shared" si="100"/>
        <v>1.5165E-2</v>
      </c>
      <c r="Y438" s="25"/>
      <c r="Z438" s="25"/>
      <c r="AA438" s="25"/>
      <c r="AB438" s="25">
        <v>-2.2100000000000002E-3</v>
      </c>
      <c r="AC438" s="25">
        <f t="shared" si="101"/>
        <v>-1.0550000000000002E-3</v>
      </c>
    </row>
    <row r="439" spans="1:29" s="15" customFormat="1">
      <c r="A439" s="18">
        <v>687</v>
      </c>
      <c r="B439" s="25">
        <v>-6.8999999999999997E-5</v>
      </c>
      <c r="C439" s="25">
        <v>7.7099999999999998E-3</v>
      </c>
      <c r="D439" s="25">
        <f t="shared" si="96"/>
        <v>8.9545000000000007E-3</v>
      </c>
      <c r="E439" s="25"/>
      <c r="F439" s="25"/>
      <c r="G439" s="25"/>
      <c r="H439" s="25">
        <v>8.1600000000000006E-3</v>
      </c>
      <c r="I439" s="25">
        <f t="shared" si="97"/>
        <v>9.4044999999999997E-3</v>
      </c>
      <c r="J439" s="25"/>
      <c r="K439" s="25"/>
      <c r="L439" s="25"/>
      <c r="M439" s="25">
        <v>2.2200000000000002E-3</v>
      </c>
      <c r="N439" s="25">
        <f t="shared" si="98"/>
        <v>3.4645000000000001E-3</v>
      </c>
      <c r="O439" s="25"/>
      <c r="P439" s="25"/>
      <c r="Q439" s="25"/>
      <c r="R439" s="25">
        <v>3.31E-3</v>
      </c>
      <c r="S439" s="25">
        <f t="shared" si="99"/>
        <v>4.5544999999999995E-3</v>
      </c>
      <c r="T439" s="25"/>
      <c r="U439" s="25"/>
      <c r="V439" s="25"/>
      <c r="W439" s="25">
        <v>1.397E-2</v>
      </c>
      <c r="X439" s="25">
        <f t="shared" si="100"/>
        <v>1.5214499999999999E-2</v>
      </c>
      <c r="Y439" s="25"/>
      <c r="Z439" s="25"/>
      <c r="AA439" s="25"/>
      <c r="AB439" s="25">
        <v>-2.4199999999999998E-3</v>
      </c>
      <c r="AC439" s="25">
        <f t="shared" si="101"/>
        <v>-1.2444999999999999E-3</v>
      </c>
    </row>
    <row r="440" spans="1:29" s="15" customFormat="1">
      <c r="A440" s="18">
        <v>688</v>
      </c>
      <c r="B440" s="25">
        <v>-1.3999999999999999E-4</v>
      </c>
      <c r="C440" s="25">
        <v>7.9000000000000008E-3</v>
      </c>
      <c r="D440" s="25">
        <f t="shared" si="96"/>
        <v>9.1350000000000008E-3</v>
      </c>
      <c r="E440" s="25"/>
      <c r="F440" s="25"/>
      <c r="G440" s="25"/>
      <c r="H440" s="25">
        <v>8.2100000000000003E-3</v>
      </c>
      <c r="I440" s="25">
        <f t="shared" si="97"/>
        <v>9.4450000000000003E-3</v>
      </c>
      <c r="J440" s="25"/>
      <c r="K440" s="25"/>
      <c r="L440" s="25"/>
      <c r="M440" s="25">
        <v>2.2499999999999998E-3</v>
      </c>
      <c r="N440" s="25">
        <f t="shared" si="98"/>
        <v>3.4849999999999998E-3</v>
      </c>
      <c r="O440" s="25"/>
      <c r="P440" s="25"/>
      <c r="Q440" s="25"/>
      <c r="R440" s="25">
        <v>3.5599999999999998E-3</v>
      </c>
      <c r="S440" s="25">
        <f t="shared" si="99"/>
        <v>4.7949999999999998E-3</v>
      </c>
      <c r="T440" s="25"/>
      <c r="U440" s="25"/>
      <c r="V440" s="25"/>
      <c r="W440" s="25">
        <v>1.409E-2</v>
      </c>
      <c r="X440" s="25">
        <f t="shared" si="100"/>
        <v>1.5325E-2</v>
      </c>
      <c r="Y440" s="25"/>
      <c r="Z440" s="25"/>
      <c r="AA440" s="25"/>
      <c r="AB440" s="25">
        <v>-2.33E-3</v>
      </c>
      <c r="AC440" s="25">
        <f t="shared" si="101"/>
        <v>-1.235E-3</v>
      </c>
    </row>
    <row r="441" spans="1:29" s="15" customFormat="1">
      <c r="A441" s="18">
        <v>689</v>
      </c>
      <c r="B441" s="25">
        <v>2.0000000000000002E-5</v>
      </c>
      <c r="C441" s="25">
        <v>7.6899999999999998E-3</v>
      </c>
      <c r="D441" s="25">
        <f t="shared" si="96"/>
        <v>8.7849999999999994E-3</v>
      </c>
      <c r="E441" s="25"/>
      <c r="F441" s="25"/>
      <c r="G441" s="25"/>
      <c r="H441" s="25">
        <v>8.0700000000000008E-3</v>
      </c>
      <c r="I441" s="25">
        <f t="shared" si="97"/>
        <v>9.1650000000000013E-3</v>
      </c>
      <c r="J441" s="25"/>
      <c r="K441" s="25"/>
      <c r="L441" s="25"/>
      <c r="M441" s="25">
        <v>2.2399999999999998E-3</v>
      </c>
      <c r="N441" s="25">
        <f t="shared" si="98"/>
        <v>3.3349999999999999E-3</v>
      </c>
      <c r="O441" s="25"/>
      <c r="P441" s="25"/>
      <c r="Q441" s="25"/>
      <c r="R441" s="25">
        <v>3.4099999999999998E-3</v>
      </c>
      <c r="S441" s="25">
        <f t="shared" si="99"/>
        <v>4.5050000000000003E-3</v>
      </c>
      <c r="T441" s="25"/>
      <c r="U441" s="25"/>
      <c r="V441" s="25"/>
      <c r="W441" s="25">
        <v>1.393E-2</v>
      </c>
      <c r="X441" s="25">
        <f t="shared" si="100"/>
        <v>1.5025E-2</v>
      </c>
      <c r="Y441" s="25"/>
      <c r="Z441" s="25"/>
      <c r="AA441" s="25"/>
      <c r="AB441" s="25">
        <v>-2.2100000000000002E-3</v>
      </c>
      <c r="AC441" s="25">
        <f t="shared" si="101"/>
        <v>-1.0950000000000001E-3</v>
      </c>
    </row>
    <row r="442" spans="1:29" s="15" customFormat="1">
      <c r="A442" s="18">
        <v>690</v>
      </c>
      <c r="B442" s="25">
        <v>-1.0000000000000001E-5</v>
      </c>
      <c r="C442" s="25">
        <v>7.62E-3</v>
      </c>
      <c r="D442" s="25">
        <f t="shared" si="96"/>
        <v>8.8400000000000006E-3</v>
      </c>
      <c r="E442" s="25"/>
      <c r="F442" s="25"/>
      <c r="G442" s="25"/>
      <c r="H442" s="25">
        <v>7.979E-3</v>
      </c>
      <c r="I442" s="25">
        <f t="shared" si="97"/>
        <v>9.1990000000000006E-3</v>
      </c>
      <c r="J442" s="25"/>
      <c r="K442" s="25"/>
      <c r="L442" s="25"/>
      <c r="M442" s="25">
        <v>2.0300000000000001E-3</v>
      </c>
      <c r="N442" s="25">
        <f t="shared" si="98"/>
        <v>3.2500000000000003E-3</v>
      </c>
      <c r="O442" s="25"/>
      <c r="P442" s="25"/>
      <c r="Q442" s="25"/>
      <c r="R442" s="25">
        <v>3.3600000000000001E-3</v>
      </c>
      <c r="S442" s="25">
        <f t="shared" si="99"/>
        <v>4.5799999999999999E-3</v>
      </c>
      <c r="T442" s="25"/>
      <c r="U442" s="25"/>
      <c r="V442" s="25"/>
      <c r="W442" s="25">
        <v>1.384E-2</v>
      </c>
      <c r="X442" s="25">
        <f t="shared" si="100"/>
        <v>1.506E-2</v>
      </c>
      <c r="Y442" s="25"/>
      <c r="Z442" s="25"/>
      <c r="AA442" s="25"/>
      <c r="AB442" s="25">
        <v>-2.4299999999999999E-3</v>
      </c>
      <c r="AC442" s="25">
        <f t="shared" si="101"/>
        <v>-1.2199999999999999E-3</v>
      </c>
    </row>
    <row r="443" spans="1:29" s="15" customFormat="1">
      <c r="A443" s="18">
        <v>691</v>
      </c>
      <c r="B443" s="25">
        <v>9.0000000000000006E-5</v>
      </c>
      <c r="C443" s="25">
        <v>7.6099999999999996E-3</v>
      </c>
      <c r="D443" s="25">
        <f t="shared" si="96"/>
        <v>8.6400000000000001E-3</v>
      </c>
      <c r="E443" s="25"/>
      <c r="F443" s="25"/>
      <c r="G443" s="25"/>
      <c r="H443" s="25">
        <v>7.9699999999999997E-3</v>
      </c>
      <c r="I443" s="25">
        <f t="shared" si="97"/>
        <v>8.9999999999999993E-3</v>
      </c>
      <c r="J443" s="25"/>
      <c r="K443" s="25"/>
      <c r="L443" s="25"/>
      <c r="M443" s="25">
        <v>2.0600000000000002E-3</v>
      </c>
      <c r="N443" s="25">
        <f t="shared" si="98"/>
        <v>3.0900000000000003E-3</v>
      </c>
      <c r="O443" s="25"/>
      <c r="P443" s="25"/>
      <c r="Q443" s="25"/>
      <c r="R443" s="25">
        <v>3.32E-3</v>
      </c>
      <c r="S443" s="25">
        <f t="shared" si="99"/>
        <v>4.3499999999999997E-3</v>
      </c>
      <c r="T443" s="25"/>
      <c r="U443" s="25"/>
      <c r="V443" s="25"/>
      <c r="W443" s="25">
        <v>1.383E-2</v>
      </c>
      <c r="X443" s="25">
        <f t="shared" si="100"/>
        <v>1.486E-2</v>
      </c>
      <c r="Y443" s="25"/>
      <c r="Z443" s="25"/>
      <c r="AA443" s="25"/>
      <c r="AB443" s="25">
        <v>-2.15E-3</v>
      </c>
      <c r="AC443" s="25">
        <f t="shared" si="101"/>
        <v>-1.0300000000000001E-3</v>
      </c>
    </row>
    <row r="444" spans="1:29" s="15" customFormat="1">
      <c r="A444" s="18">
        <v>692</v>
      </c>
      <c r="B444" s="25">
        <v>4.0000000000000003E-5</v>
      </c>
      <c r="C444" s="25">
        <v>7.62E-3</v>
      </c>
      <c r="D444" s="25">
        <f t="shared" si="96"/>
        <v>8.7449999999999993E-3</v>
      </c>
      <c r="E444" s="25"/>
      <c r="F444" s="25"/>
      <c r="G444" s="25"/>
      <c r="H444" s="25">
        <v>7.9500000000000005E-3</v>
      </c>
      <c r="I444" s="25">
        <f t="shared" si="97"/>
        <v>9.0749999999999997E-3</v>
      </c>
      <c r="J444" s="25"/>
      <c r="K444" s="25"/>
      <c r="L444" s="25"/>
      <c r="M444" s="25">
        <v>2.1299999999999999E-3</v>
      </c>
      <c r="N444" s="25">
        <f t="shared" si="98"/>
        <v>3.2550000000000001E-3</v>
      </c>
      <c r="O444" s="25"/>
      <c r="P444" s="25"/>
      <c r="Q444" s="25"/>
      <c r="R444" s="25">
        <v>3.3500000000000001E-3</v>
      </c>
      <c r="S444" s="25">
        <f t="shared" si="99"/>
        <v>4.4749999999999998E-3</v>
      </c>
      <c r="T444" s="25"/>
      <c r="U444" s="25"/>
      <c r="V444" s="25"/>
      <c r="W444" s="25">
        <v>1.3820000000000001E-2</v>
      </c>
      <c r="X444" s="25">
        <f t="shared" si="100"/>
        <v>1.4945E-2</v>
      </c>
      <c r="Y444" s="25"/>
      <c r="Z444" s="25"/>
      <c r="AA444" s="25"/>
      <c r="AB444" s="25">
        <v>-2.2899999999999999E-3</v>
      </c>
      <c r="AC444" s="25">
        <f t="shared" si="101"/>
        <v>-1.1249999999999999E-3</v>
      </c>
    </row>
    <row r="445" spans="1:29" s="15" customFormat="1">
      <c r="A445" s="18">
        <v>693</v>
      </c>
      <c r="B445" s="25">
        <v>1.3999999999999999E-4</v>
      </c>
      <c r="C445" s="25">
        <v>7.4400000000000004E-3</v>
      </c>
      <c r="D445" s="25">
        <f t="shared" si="96"/>
        <v>8.4500000000000009E-3</v>
      </c>
      <c r="E445" s="25"/>
      <c r="F445" s="25"/>
      <c r="G445" s="25"/>
      <c r="H445" s="25">
        <v>7.7499999999999999E-3</v>
      </c>
      <c r="I445" s="25">
        <f t="shared" si="97"/>
        <v>8.7600000000000004E-3</v>
      </c>
      <c r="J445" s="25"/>
      <c r="K445" s="25"/>
      <c r="L445" s="25"/>
      <c r="M445" s="25">
        <v>1.92E-3</v>
      </c>
      <c r="N445" s="25">
        <f t="shared" si="98"/>
        <v>2.9300000000000003E-3</v>
      </c>
      <c r="O445" s="25"/>
      <c r="P445" s="25"/>
      <c r="Q445" s="25"/>
      <c r="R445" s="25">
        <v>3.2000000000000002E-3</v>
      </c>
      <c r="S445" s="25">
        <f t="shared" si="99"/>
        <v>4.2100000000000002E-3</v>
      </c>
      <c r="T445" s="25"/>
      <c r="U445" s="25"/>
      <c r="V445" s="25"/>
      <c r="W445" s="25">
        <v>1.363E-2</v>
      </c>
      <c r="X445" s="25">
        <f t="shared" si="100"/>
        <v>1.464E-2</v>
      </c>
      <c r="Y445" s="25"/>
      <c r="Z445" s="25"/>
      <c r="AA445" s="25"/>
      <c r="AB445" s="25">
        <v>-2.16E-3</v>
      </c>
      <c r="AC445" s="25">
        <f t="shared" si="101"/>
        <v>-1.01E-3</v>
      </c>
    </row>
    <row r="446" spans="1:29" s="15" customFormat="1">
      <c r="A446" s="18">
        <v>694</v>
      </c>
      <c r="B446" s="25">
        <v>1.0000000000000001E-5</v>
      </c>
      <c r="C446" s="25">
        <v>7.3000000000000001E-3</v>
      </c>
      <c r="D446" s="25">
        <f t="shared" si="96"/>
        <v>8.4550000000000007E-3</v>
      </c>
      <c r="E446" s="25"/>
      <c r="F446" s="25"/>
      <c r="G446" s="25"/>
      <c r="H446" s="25">
        <v>7.6099999999999996E-3</v>
      </c>
      <c r="I446" s="25">
        <f t="shared" si="97"/>
        <v>8.7650000000000002E-3</v>
      </c>
      <c r="J446" s="25"/>
      <c r="K446" s="25"/>
      <c r="L446" s="25"/>
      <c r="M446" s="25">
        <v>1.8600000000000001E-3</v>
      </c>
      <c r="N446" s="25">
        <f t="shared" si="98"/>
        <v>3.0150000000000003E-3</v>
      </c>
      <c r="O446" s="25"/>
      <c r="P446" s="25"/>
      <c r="Q446" s="25"/>
      <c r="R446" s="25">
        <v>3.2000000000000002E-3</v>
      </c>
      <c r="S446" s="25">
        <f t="shared" si="99"/>
        <v>4.3550000000000004E-3</v>
      </c>
      <c r="T446" s="25"/>
      <c r="U446" s="25"/>
      <c r="V446" s="25"/>
      <c r="W446" s="25">
        <v>1.3599999999999999E-2</v>
      </c>
      <c r="X446" s="25">
        <f t="shared" si="100"/>
        <v>1.4754999999999999E-2</v>
      </c>
      <c r="Y446" s="25"/>
      <c r="Z446" s="25"/>
      <c r="AA446" s="25"/>
      <c r="AB446" s="25">
        <v>-2.32E-3</v>
      </c>
      <c r="AC446" s="25">
        <f t="shared" si="101"/>
        <v>-1.155E-3</v>
      </c>
    </row>
    <row r="447" spans="1:29" s="15" customFormat="1">
      <c r="A447" s="18">
        <v>695</v>
      </c>
      <c r="B447" s="25">
        <v>9.0000000000000006E-5</v>
      </c>
      <c r="C447" s="25">
        <v>7.2899999999999996E-3</v>
      </c>
      <c r="D447" s="25">
        <f t="shared" si="96"/>
        <v>8.3499999999999998E-3</v>
      </c>
      <c r="E447" s="25"/>
      <c r="F447" s="25"/>
      <c r="G447" s="25"/>
      <c r="H447" s="25">
        <v>7.7299999999999999E-3</v>
      </c>
      <c r="I447" s="25">
        <f t="shared" si="97"/>
        <v>8.7899999999999992E-3</v>
      </c>
      <c r="J447" s="25"/>
      <c r="K447" s="25"/>
      <c r="L447" s="25"/>
      <c r="M447" s="25">
        <v>1.9E-3</v>
      </c>
      <c r="N447" s="25">
        <f t="shared" si="98"/>
        <v>2.96E-3</v>
      </c>
      <c r="O447" s="25"/>
      <c r="P447" s="25"/>
      <c r="Q447" s="25"/>
      <c r="R447" s="25">
        <v>3.2299999999999998E-3</v>
      </c>
      <c r="S447" s="25">
        <f t="shared" si="99"/>
        <v>4.2900000000000004E-3</v>
      </c>
      <c r="T447" s="25"/>
      <c r="U447" s="25"/>
      <c r="V447" s="25"/>
      <c r="W447" s="25">
        <v>1.3599999999999999E-2</v>
      </c>
      <c r="X447" s="25">
        <f t="shared" si="100"/>
        <v>1.4659999999999999E-2</v>
      </c>
      <c r="Y447" s="25"/>
      <c r="Z447" s="25"/>
      <c r="AA447" s="25"/>
      <c r="AB447" s="25">
        <v>-2.2100000000000002E-3</v>
      </c>
      <c r="AC447" s="25">
        <f t="shared" si="101"/>
        <v>-1.0600000000000002E-3</v>
      </c>
    </row>
    <row r="448" spans="1:29" s="15" customFormat="1">
      <c r="A448" s="18">
        <v>696</v>
      </c>
      <c r="B448" s="25">
        <v>5.0000000000000002E-5</v>
      </c>
      <c r="C448" s="25">
        <v>7.3400000000000002E-3</v>
      </c>
      <c r="D448" s="25">
        <f t="shared" si="96"/>
        <v>8.4100000000000008E-3</v>
      </c>
      <c r="E448" s="25"/>
      <c r="F448" s="25"/>
      <c r="G448" s="25"/>
      <c r="H448" s="25">
        <v>7.7499999999999999E-3</v>
      </c>
      <c r="I448" s="25">
        <f t="shared" si="97"/>
        <v>8.8199999999999997E-3</v>
      </c>
      <c r="J448" s="25"/>
      <c r="K448" s="25"/>
      <c r="L448" s="25"/>
      <c r="M448" s="25">
        <v>1.8500000000000001E-3</v>
      </c>
      <c r="N448" s="25">
        <f t="shared" si="98"/>
        <v>2.9199999999999999E-3</v>
      </c>
      <c r="O448" s="25"/>
      <c r="P448" s="25"/>
      <c r="Q448" s="25"/>
      <c r="R448" s="25">
        <v>3.13E-3</v>
      </c>
      <c r="S448" s="25">
        <f t="shared" si="99"/>
        <v>4.1999999999999997E-3</v>
      </c>
      <c r="T448" s="25"/>
      <c r="U448" s="25"/>
      <c r="V448" s="25"/>
      <c r="W448" s="25">
        <v>1.3520000000000001E-2</v>
      </c>
      <c r="X448" s="25">
        <f t="shared" si="100"/>
        <v>1.4590000000000001E-2</v>
      </c>
      <c r="Y448" s="25"/>
      <c r="Z448" s="25"/>
      <c r="AA448" s="25"/>
      <c r="AB448" s="25">
        <v>-2.1900000000000001E-3</v>
      </c>
      <c r="AC448" s="25">
        <f t="shared" si="101"/>
        <v>-1.07E-3</v>
      </c>
    </row>
    <row r="449" spans="1:29" s="15" customFormat="1">
      <c r="A449" s="18">
        <v>697</v>
      </c>
      <c r="B449" s="25">
        <v>3.0000000000000001E-5</v>
      </c>
      <c r="C449" s="25">
        <v>7.3800000000000003E-3</v>
      </c>
      <c r="D449" s="25">
        <f t="shared" si="96"/>
        <v>8.4950000000000008E-3</v>
      </c>
      <c r="E449" s="25"/>
      <c r="F449" s="25"/>
      <c r="G449" s="25"/>
      <c r="H449" s="25">
        <v>7.6699999999999997E-3</v>
      </c>
      <c r="I449" s="25">
        <f t="shared" si="97"/>
        <v>8.7849999999999994E-3</v>
      </c>
      <c r="J449" s="25"/>
      <c r="K449" s="25"/>
      <c r="L449" s="25"/>
      <c r="M449" s="25">
        <v>1.8400000000000001E-3</v>
      </c>
      <c r="N449" s="25">
        <f t="shared" si="98"/>
        <v>2.9550000000000002E-3</v>
      </c>
      <c r="O449" s="25"/>
      <c r="P449" s="25"/>
      <c r="Q449" s="25"/>
      <c r="R449" s="25">
        <v>3.2299999999999998E-3</v>
      </c>
      <c r="S449" s="25">
        <f t="shared" si="99"/>
        <v>4.3449999999999999E-3</v>
      </c>
      <c r="T449" s="25"/>
      <c r="U449" s="25"/>
      <c r="V449" s="25"/>
      <c r="W449" s="25">
        <v>1.3509999999999999E-2</v>
      </c>
      <c r="X449" s="25">
        <f t="shared" si="100"/>
        <v>1.4624999999999999E-2</v>
      </c>
      <c r="Y449" s="25"/>
      <c r="Z449" s="25"/>
      <c r="AA449" s="25"/>
      <c r="AB449" s="25">
        <v>-2.2599999999999999E-3</v>
      </c>
      <c r="AC449" s="25">
        <f t="shared" si="101"/>
        <v>-1.1149999999999999E-3</v>
      </c>
    </row>
    <row r="450" spans="1:29" s="15" customFormat="1">
      <c r="A450" s="18">
        <v>698</v>
      </c>
      <c r="B450" s="25">
        <v>6.0000000000000002E-5</v>
      </c>
      <c r="C450" s="25">
        <v>7.0899999999999999E-3</v>
      </c>
      <c r="D450" s="25">
        <f t="shared" si="96"/>
        <v>8.1449999999999995E-3</v>
      </c>
      <c r="E450" s="25"/>
      <c r="F450" s="25"/>
      <c r="G450" s="25"/>
      <c r="H450" s="25">
        <v>7.45E-3</v>
      </c>
      <c r="I450" s="25">
        <f t="shared" si="97"/>
        <v>8.5050000000000004E-3</v>
      </c>
      <c r="J450" s="25"/>
      <c r="K450" s="25"/>
      <c r="L450" s="25"/>
      <c r="M450" s="25">
        <v>1.6900000000000001E-3</v>
      </c>
      <c r="N450" s="25">
        <f t="shared" si="98"/>
        <v>2.745E-3</v>
      </c>
      <c r="O450" s="25"/>
      <c r="P450" s="25"/>
      <c r="Q450" s="25"/>
      <c r="R450" s="25">
        <v>3.0300000000000001E-3</v>
      </c>
      <c r="S450" s="25">
        <f t="shared" si="99"/>
        <v>4.0850000000000001E-3</v>
      </c>
      <c r="T450" s="25"/>
      <c r="U450" s="25"/>
      <c r="V450" s="25"/>
      <c r="W450" s="25">
        <v>1.3270000000000001E-2</v>
      </c>
      <c r="X450" s="25">
        <f t="shared" si="100"/>
        <v>1.4325000000000001E-2</v>
      </c>
      <c r="Y450" s="25"/>
      <c r="Z450" s="25"/>
      <c r="AA450" s="25"/>
      <c r="AB450" s="25">
        <v>-2.1700000000000001E-3</v>
      </c>
      <c r="AC450" s="25">
        <f t="shared" si="101"/>
        <v>-1.0549999999999999E-3</v>
      </c>
    </row>
    <row r="451" spans="1:29" s="15" customFormat="1">
      <c r="A451" s="18">
        <v>699</v>
      </c>
      <c r="B451" s="25">
        <v>6.8999999999999997E-5</v>
      </c>
      <c r="C451" s="25">
        <v>7.2500000000000004E-3</v>
      </c>
      <c r="D451" s="25">
        <f t="shared" ref="D451:D452" si="102">C451-AC451</f>
        <v>8.2754999999999999E-3</v>
      </c>
      <c r="E451" s="25"/>
      <c r="F451" s="25"/>
      <c r="G451" s="25"/>
      <c r="H451" s="25">
        <v>7.5300000000000002E-3</v>
      </c>
      <c r="I451" s="25">
        <f t="shared" ref="I451:I452" si="103">H451-AC451</f>
        <v>8.5555000000000006E-3</v>
      </c>
      <c r="J451" s="25"/>
      <c r="K451" s="25"/>
      <c r="L451" s="25"/>
      <c r="M451" s="25">
        <v>1.74E-3</v>
      </c>
      <c r="N451" s="25">
        <f t="shared" ref="N451:N452" si="104">M451-AC451</f>
        <v>2.7654999999999997E-3</v>
      </c>
      <c r="O451" s="25"/>
      <c r="P451" s="25"/>
      <c r="Q451" s="25"/>
      <c r="R451" s="25">
        <v>3.1099999999999999E-3</v>
      </c>
      <c r="S451" s="25">
        <f t="shared" ref="S451:S452" si="105">R451-AC451</f>
        <v>4.1355000000000003E-3</v>
      </c>
      <c r="T451" s="25"/>
      <c r="U451" s="25"/>
      <c r="V451" s="25"/>
      <c r="W451" s="25">
        <v>1.3299999999999999E-2</v>
      </c>
      <c r="X451" s="25">
        <f t="shared" ref="X451:X452" si="106">W451-AC451</f>
        <v>1.43255E-2</v>
      </c>
      <c r="Y451" s="25"/>
      <c r="Z451" s="25"/>
      <c r="AA451" s="25"/>
      <c r="AB451" s="25">
        <v>-2.1199999999999999E-3</v>
      </c>
      <c r="AC451" s="25">
        <f t="shared" ref="AC451:AC452" si="107">(B451+AB451)/2</f>
        <v>-1.0254999999999999E-3</v>
      </c>
    </row>
    <row r="452" spans="1:29" s="15" customFormat="1">
      <c r="A452" s="18">
        <v>700</v>
      </c>
      <c r="B452" s="25">
        <v>3.0000000000000001E-5</v>
      </c>
      <c r="C452" s="25">
        <v>7.0200000000000002E-3</v>
      </c>
      <c r="D452" s="25">
        <f t="shared" si="102"/>
        <v>8.1550000000000008E-3</v>
      </c>
      <c r="E452" s="25"/>
      <c r="F452" s="25"/>
      <c r="G452" s="25"/>
      <c r="H452" s="25">
        <v>7.3600000000000002E-3</v>
      </c>
      <c r="I452" s="25">
        <f t="shared" si="103"/>
        <v>8.4950000000000008E-3</v>
      </c>
      <c r="J452" s="25"/>
      <c r="K452" s="25"/>
      <c r="L452" s="25"/>
      <c r="M452" s="25">
        <v>1.73E-3</v>
      </c>
      <c r="N452" s="25">
        <f t="shared" si="104"/>
        <v>2.8649999999999999E-3</v>
      </c>
      <c r="O452" s="25"/>
      <c r="P452" s="25"/>
      <c r="Q452" s="25"/>
      <c r="R452" s="25">
        <v>3.0400000000000002E-3</v>
      </c>
      <c r="S452" s="25">
        <f t="shared" si="105"/>
        <v>4.1749999999999999E-3</v>
      </c>
      <c r="T452" s="25"/>
      <c r="U452" s="25"/>
      <c r="V452" s="25"/>
      <c r="W452" s="25">
        <v>1.316E-2</v>
      </c>
      <c r="X452" s="25">
        <f t="shared" si="106"/>
        <v>1.4295E-2</v>
      </c>
      <c r="Y452" s="25"/>
      <c r="Z452" s="25"/>
      <c r="AA452" s="25"/>
      <c r="AB452" s="25">
        <v>-2.3E-3</v>
      </c>
      <c r="AC452" s="25">
        <f t="shared" si="107"/>
        <v>-1.1349999999999999E-3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9.9443450000000003E-3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1.0444825E-2</v>
      </c>
      <c r="J453" s="25"/>
      <c r="K453" s="25"/>
      <c r="L453" s="25"/>
      <c r="M453" s="25"/>
      <c r="N453" s="25">
        <f t="shared" si="108"/>
        <v>3.8297449999999981E-3</v>
      </c>
      <c r="O453" s="25"/>
      <c r="P453" s="25"/>
      <c r="Q453" s="25"/>
      <c r="R453" s="25"/>
      <c r="S453" s="25">
        <f t="shared" si="108"/>
        <v>4.7007449999999992E-3</v>
      </c>
      <c r="T453" s="25"/>
      <c r="U453" s="25"/>
      <c r="V453" s="25"/>
      <c r="W453" s="25"/>
      <c r="X453" s="25">
        <f t="shared" si="108"/>
        <v>1.6911445000000004E-2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1" customFormat="1">
      <c r="G455" s="10"/>
      <c r="L455" s="7"/>
      <c r="Q455" s="10"/>
      <c r="V455" s="7"/>
      <c r="AA455" s="10"/>
    </row>
    <row r="456" spans="1:29" s="1" customFormat="1">
      <c r="G456" s="10"/>
      <c r="L456" s="7"/>
      <c r="Q456" s="10"/>
      <c r="V456" s="7"/>
      <c r="AA456" s="10"/>
    </row>
    <row r="457" spans="1:29" s="1" customFormat="1">
      <c r="G457" s="10"/>
      <c r="L457" s="7"/>
      <c r="Q457" s="10"/>
      <c r="V457" s="7"/>
      <c r="AA457" s="10"/>
    </row>
    <row r="458" spans="1:29" s="1" customFormat="1">
      <c r="G458" s="5"/>
      <c r="L458" s="4"/>
      <c r="Q458" s="5"/>
      <c r="V458" s="4"/>
      <c r="AA458" s="5"/>
    </row>
    <row r="459" spans="1:29" s="1" customFormat="1">
      <c r="G459" s="5"/>
      <c r="L459" s="4"/>
      <c r="Q459" s="5"/>
      <c r="V459" s="4"/>
      <c r="AA459" s="5"/>
    </row>
    <row r="460" spans="1:29" s="1" customFormat="1">
      <c r="G460" s="5"/>
      <c r="L460" s="4"/>
      <c r="Q460" s="5"/>
      <c r="V460" s="4"/>
      <c r="AA460" s="5"/>
    </row>
    <row r="461" spans="1:29" s="1" customFormat="1">
      <c r="G461" s="5"/>
      <c r="L461" s="4"/>
      <c r="Q461" s="5"/>
      <c r="V461" s="4"/>
      <c r="AA461" s="5"/>
    </row>
    <row r="462" spans="1:29" s="1" customFormat="1">
      <c r="G462" s="5"/>
      <c r="L462" s="4"/>
      <c r="Q462" s="5"/>
      <c r="V462" s="4"/>
      <c r="AA462" s="5"/>
    </row>
    <row r="463" spans="1:29" s="1" customFormat="1">
      <c r="G463" s="5"/>
      <c r="L463" s="4"/>
      <c r="Q463" s="5"/>
      <c r="V463" s="4"/>
      <c r="AA463" s="5"/>
    </row>
    <row r="464" spans="1:29" s="1" customFormat="1">
      <c r="G464" s="5"/>
      <c r="L464" s="4"/>
      <c r="Q464" s="5"/>
      <c r="V464" s="4"/>
      <c r="AA464" s="5"/>
    </row>
    <row r="465" spans="7:27" s="1" customFormat="1">
      <c r="G465" s="5"/>
      <c r="L465" s="4"/>
      <c r="Q465" s="5"/>
      <c r="V465" s="4"/>
      <c r="AA465" s="5"/>
    </row>
    <row r="466" spans="7:27" s="1" customFormat="1">
      <c r="G466" s="5"/>
      <c r="L466" s="4"/>
      <c r="Q466" s="5"/>
      <c r="V466" s="4"/>
      <c r="AA466" s="5"/>
    </row>
    <row r="467" spans="7:27" s="1" customFormat="1">
      <c r="G467" s="5"/>
      <c r="L467" s="4"/>
      <c r="Q467" s="5"/>
      <c r="V467" s="4"/>
      <c r="AA467" s="5"/>
    </row>
    <row r="468" spans="7:27" s="1" customFormat="1">
      <c r="G468" s="5"/>
      <c r="L468" s="4"/>
      <c r="Q468" s="5"/>
      <c r="V468" s="4"/>
      <c r="AA468" s="5"/>
    </row>
    <row r="469" spans="7:27" s="1" customFormat="1">
      <c r="G469" s="5"/>
      <c r="L469" s="4"/>
      <c r="Q469" s="5"/>
      <c r="V469" s="4"/>
      <c r="AA469" s="5"/>
    </row>
    <row r="470" spans="7:27" s="1" customFormat="1">
      <c r="G470" s="5"/>
      <c r="L470" s="4"/>
      <c r="Q470" s="5"/>
      <c r="V470" s="4"/>
      <c r="AA470" s="5"/>
    </row>
    <row r="471" spans="7:27" s="1" customFormat="1">
      <c r="G471" s="5"/>
      <c r="L471" s="4"/>
      <c r="Q471" s="5"/>
      <c r="V471" s="4"/>
      <c r="AA471" s="5"/>
    </row>
    <row r="472" spans="7:27" s="1" customFormat="1">
      <c r="G472" s="5"/>
      <c r="L472" s="4"/>
      <c r="Q472" s="5"/>
      <c r="V472" s="4"/>
      <c r="AA472" s="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68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9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5.6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20.5" style="5" bestFit="1" customWidth="1"/>
    <col min="13" max="13" width="17.332031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5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5" bestFit="1" customWidth="1"/>
    <col min="28" max="28" width="8.6640625" style="1" bestFit="1" customWidth="1"/>
    <col min="29" max="29" width="12.6640625" style="1" bestFit="1" customWidth="1"/>
    <col min="30" max="36" width="8.83203125" style="1"/>
  </cols>
  <sheetData>
    <row r="1" spans="1:29" s="15" customFormat="1" ht="16">
      <c r="A1" s="15" t="s">
        <v>15</v>
      </c>
      <c r="B1" s="15" t="s">
        <v>0</v>
      </c>
      <c r="C1" s="15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0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0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-1.0000000000000001E-5</v>
      </c>
      <c r="C2" s="25">
        <v>7.2709999999999997E-2</v>
      </c>
      <c r="D2" s="25">
        <f>C2-AC2</f>
        <v>7.3304999999999995E-2</v>
      </c>
      <c r="E2" s="25">
        <v>7.9381000000000005E-4</v>
      </c>
      <c r="F2" s="25">
        <f>D2-0.00079381</f>
        <v>7.2511189999999989E-2</v>
      </c>
      <c r="G2" s="25">
        <f>F2*23.03</f>
        <v>1.6699327056999997</v>
      </c>
      <c r="H2" s="25">
        <v>8.4970000000000004E-2</v>
      </c>
      <c r="I2" s="25">
        <f>H2-AC2</f>
        <v>8.5565000000000002E-2</v>
      </c>
      <c r="J2" s="25">
        <v>2.1211799999999999E-3</v>
      </c>
      <c r="K2" s="25">
        <f>I2-0.00212118</f>
        <v>8.3443820000000002E-2</v>
      </c>
      <c r="L2" s="25">
        <f>K2*23.03</f>
        <v>1.9217111746000002</v>
      </c>
      <c r="M2" s="25">
        <v>8.8889999999999997E-2</v>
      </c>
      <c r="N2" s="25">
        <f>M2-AC2</f>
        <v>8.9484999999999995E-2</v>
      </c>
      <c r="O2" s="25">
        <v>2.0294900000000001E-3</v>
      </c>
      <c r="P2" s="25">
        <f>N2-0.00202949</f>
        <v>8.745551E-2</v>
      </c>
      <c r="Q2" s="25">
        <f>P2*23.03</f>
        <v>2.0141003953000003</v>
      </c>
      <c r="R2" s="25">
        <v>9.529E-2</v>
      </c>
      <c r="S2" s="25">
        <f>R2-AC2</f>
        <v>9.5884999999999998E-2</v>
      </c>
      <c r="T2" s="25">
        <v>4.6242000000000002E-3</v>
      </c>
      <c r="U2" s="25">
        <f>S2-0.0046242</f>
        <v>9.1260800000000003E-2</v>
      </c>
      <c r="V2" s="25">
        <f>U2*23.03</f>
        <v>2.1017362240000002</v>
      </c>
      <c r="W2" s="25">
        <v>0.11312999999999999</v>
      </c>
      <c r="X2" s="25">
        <f>W2-AC2</f>
        <v>0.11372499999999999</v>
      </c>
      <c r="Y2" s="25">
        <v>8.5572900000000004E-3</v>
      </c>
      <c r="Z2" s="25">
        <f>X2-0.00855729</f>
        <v>0.10516771</v>
      </c>
      <c r="AA2" s="25">
        <f>Z2*23.03</f>
        <v>2.4220123613000002</v>
      </c>
      <c r="AB2" s="25">
        <v>-1.1800000000000001E-3</v>
      </c>
      <c r="AC2" s="25">
        <f>(B2+AB2)/2</f>
        <v>-5.9500000000000004E-4</v>
      </c>
    </row>
    <row r="3" spans="1:29" s="15" customFormat="1">
      <c r="A3" s="18">
        <v>251</v>
      </c>
      <c r="B3" s="25">
        <v>4.0000000000000003E-5</v>
      </c>
      <c r="C3" s="25">
        <v>7.1249000000000007E-2</v>
      </c>
      <c r="D3" s="25">
        <f t="shared" ref="D3:D66" si="0">C3-AC3</f>
        <v>7.1834000000000009E-2</v>
      </c>
      <c r="E3" s="25"/>
      <c r="F3" s="25">
        <f t="shared" ref="F3:F66" si="1">D3-0.00079381</f>
        <v>7.1040190000000003E-2</v>
      </c>
      <c r="G3" s="25">
        <f t="shared" ref="G3:G66" si="2">F3*23.03</f>
        <v>1.6360555757000002</v>
      </c>
      <c r="H3" s="25">
        <v>8.3610000000000004E-2</v>
      </c>
      <c r="I3" s="25">
        <f t="shared" ref="I3:I66" si="3">H3-AC3</f>
        <v>8.4195000000000006E-2</v>
      </c>
      <c r="J3" s="25"/>
      <c r="K3" s="25">
        <f t="shared" ref="K3:K66" si="4">I3-0.00212118</f>
        <v>8.2073820000000006E-2</v>
      </c>
      <c r="L3" s="25">
        <f t="shared" ref="L3:L66" si="5">K3*23.03</f>
        <v>1.8901600746000002</v>
      </c>
      <c r="M3" s="25">
        <v>8.7300000000000003E-2</v>
      </c>
      <c r="N3" s="25">
        <f t="shared" ref="N3:N66" si="6">M3-AC3</f>
        <v>8.7885000000000005E-2</v>
      </c>
      <c r="O3" s="25"/>
      <c r="P3" s="25">
        <f t="shared" ref="P3:P66" si="7">N3-0.00202949</f>
        <v>8.585551000000001E-2</v>
      </c>
      <c r="Q3" s="25">
        <f t="shared" ref="Q3:Q66" si="8">P3*23.03</f>
        <v>1.9772523953000003</v>
      </c>
      <c r="R3" s="25">
        <v>9.4100000000000003E-2</v>
      </c>
      <c r="S3" s="25">
        <f t="shared" ref="S3:S66" si="9">R3-AC3</f>
        <v>9.4685000000000005E-2</v>
      </c>
      <c r="T3" s="25"/>
      <c r="U3" s="25">
        <f t="shared" ref="U3:U66" si="10">S3-0.0046242</f>
        <v>9.006080000000001E-2</v>
      </c>
      <c r="V3" s="25">
        <f t="shared" ref="V3:V66" si="11">U3*23.03</f>
        <v>2.0741002240000004</v>
      </c>
      <c r="W3" s="25">
        <v>0.11207</v>
      </c>
      <c r="X3" s="25">
        <f t="shared" ref="X3:X66" si="12">W3-AC3</f>
        <v>0.11265500000000001</v>
      </c>
      <c r="Y3" s="25"/>
      <c r="Z3" s="25">
        <f t="shared" ref="Z3:Z66" si="13">X3-0.00855729</f>
        <v>0.10409771000000001</v>
      </c>
      <c r="AA3" s="25">
        <f t="shared" ref="AA3:AA66" si="14">Z3*23.03</f>
        <v>2.3973702613000003</v>
      </c>
      <c r="AB3" s="25">
        <v>-1.2099999999999999E-3</v>
      </c>
      <c r="AC3" s="25">
        <f t="shared" ref="AC3:AC66" si="15">(B3+AB3)/2</f>
        <v>-5.8499999999999991E-4</v>
      </c>
    </row>
    <row r="4" spans="1:29" s="15" customFormat="1">
      <c r="A4" s="18">
        <v>252</v>
      </c>
      <c r="B4" s="25">
        <v>-4.0000000000000003E-5</v>
      </c>
      <c r="C4" s="25">
        <v>6.9809999999999997E-2</v>
      </c>
      <c r="D4" s="25">
        <f t="shared" si="0"/>
        <v>7.0569999999999994E-2</v>
      </c>
      <c r="E4" s="25"/>
      <c r="F4" s="25">
        <f t="shared" si="1"/>
        <v>6.9776189999999988E-2</v>
      </c>
      <c r="G4" s="25">
        <f t="shared" si="2"/>
        <v>1.6069456556999997</v>
      </c>
      <c r="H4" s="25">
        <v>8.208E-2</v>
      </c>
      <c r="I4" s="25">
        <f t="shared" si="3"/>
        <v>8.2839999999999997E-2</v>
      </c>
      <c r="J4" s="25"/>
      <c r="K4" s="25">
        <f t="shared" si="4"/>
        <v>8.0718819999999997E-2</v>
      </c>
      <c r="L4" s="25">
        <f t="shared" si="5"/>
        <v>1.8589544246</v>
      </c>
      <c r="M4" s="25">
        <v>8.5860000000000006E-2</v>
      </c>
      <c r="N4" s="25">
        <f t="shared" si="6"/>
        <v>8.6620000000000003E-2</v>
      </c>
      <c r="O4" s="25"/>
      <c r="P4" s="25">
        <f t="shared" si="7"/>
        <v>8.4590510000000008E-2</v>
      </c>
      <c r="Q4" s="25">
        <f t="shared" si="8"/>
        <v>1.9481194453000004</v>
      </c>
      <c r="R4" s="25">
        <v>9.3049000000000007E-2</v>
      </c>
      <c r="S4" s="25">
        <f t="shared" si="9"/>
        <v>9.3809000000000003E-2</v>
      </c>
      <c r="T4" s="25"/>
      <c r="U4" s="25">
        <f t="shared" si="10"/>
        <v>8.9184800000000009E-2</v>
      </c>
      <c r="V4" s="25">
        <f t="shared" si="11"/>
        <v>2.0539259440000004</v>
      </c>
      <c r="W4" s="25">
        <v>0.11068</v>
      </c>
      <c r="X4" s="25">
        <f t="shared" si="12"/>
        <v>0.11144</v>
      </c>
      <c r="Y4" s="25"/>
      <c r="Z4" s="25">
        <f t="shared" si="13"/>
        <v>0.10288271</v>
      </c>
      <c r="AA4" s="25">
        <f t="shared" si="14"/>
        <v>2.3693888113000003</v>
      </c>
      <c r="AB4" s="25">
        <v>-1.48E-3</v>
      </c>
      <c r="AC4" s="25">
        <f t="shared" si="15"/>
        <v>-7.6000000000000004E-4</v>
      </c>
    </row>
    <row r="5" spans="1:29" s="15" customFormat="1">
      <c r="A5" s="18">
        <v>253</v>
      </c>
      <c r="B5" s="25">
        <v>-2.1000000000000001E-4</v>
      </c>
      <c r="C5" s="25">
        <v>6.8489999999999995E-2</v>
      </c>
      <c r="D5" s="25">
        <f t="shared" si="0"/>
        <v>6.9339999999999999E-2</v>
      </c>
      <c r="E5" s="25"/>
      <c r="F5" s="25">
        <f t="shared" si="1"/>
        <v>6.8546189999999993E-2</v>
      </c>
      <c r="G5" s="25">
        <f t="shared" si="2"/>
        <v>1.5786187557</v>
      </c>
      <c r="H5" s="25">
        <v>8.0850000000000005E-2</v>
      </c>
      <c r="I5" s="25">
        <f t="shared" si="3"/>
        <v>8.1700000000000009E-2</v>
      </c>
      <c r="J5" s="25"/>
      <c r="K5" s="25">
        <f t="shared" si="4"/>
        <v>7.9578820000000008E-2</v>
      </c>
      <c r="L5" s="25">
        <f t="shared" si="5"/>
        <v>1.8327002246000004</v>
      </c>
      <c r="M5" s="25">
        <v>8.4489999999999996E-2</v>
      </c>
      <c r="N5" s="25">
        <f t="shared" si="6"/>
        <v>8.5339999999999999E-2</v>
      </c>
      <c r="O5" s="25"/>
      <c r="P5" s="25">
        <f t="shared" si="7"/>
        <v>8.3310510000000004E-2</v>
      </c>
      <c r="Q5" s="25">
        <f t="shared" si="8"/>
        <v>1.9186410453000002</v>
      </c>
      <c r="R5" s="25">
        <v>9.221E-2</v>
      </c>
      <c r="S5" s="25">
        <f t="shared" si="9"/>
        <v>9.3060000000000004E-2</v>
      </c>
      <c r="T5" s="25"/>
      <c r="U5" s="25">
        <f t="shared" si="10"/>
        <v>8.8435800000000009E-2</v>
      </c>
      <c r="V5" s="25">
        <f t="shared" si="11"/>
        <v>2.0366764740000005</v>
      </c>
      <c r="W5" s="25">
        <v>0.10978</v>
      </c>
      <c r="X5" s="25">
        <f t="shared" si="12"/>
        <v>0.11063000000000001</v>
      </c>
      <c r="Y5" s="25"/>
      <c r="Z5" s="25">
        <f t="shared" si="13"/>
        <v>0.10207271000000001</v>
      </c>
      <c r="AA5" s="25">
        <f t="shared" si="14"/>
        <v>2.3507345113000002</v>
      </c>
      <c r="AB5" s="25">
        <v>-1.49E-3</v>
      </c>
      <c r="AC5" s="25">
        <f t="shared" si="15"/>
        <v>-8.5000000000000006E-4</v>
      </c>
    </row>
    <row r="6" spans="1:29" s="15" customFormat="1">
      <c r="A6" s="18">
        <v>254</v>
      </c>
      <c r="B6" s="25">
        <v>5.0000000000000002E-5</v>
      </c>
      <c r="C6" s="25">
        <v>6.7409999999999998E-2</v>
      </c>
      <c r="D6" s="25">
        <f t="shared" si="0"/>
        <v>6.7989999999999995E-2</v>
      </c>
      <c r="E6" s="25"/>
      <c r="F6" s="25">
        <f t="shared" si="1"/>
        <v>6.7196189999999989E-2</v>
      </c>
      <c r="G6" s="25">
        <f t="shared" si="2"/>
        <v>1.5475282556999999</v>
      </c>
      <c r="H6" s="25">
        <v>7.9469999999999999E-2</v>
      </c>
      <c r="I6" s="25">
        <f t="shared" si="3"/>
        <v>8.0049999999999996E-2</v>
      </c>
      <c r="J6" s="25"/>
      <c r="K6" s="25">
        <f t="shared" si="4"/>
        <v>7.7928819999999996E-2</v>
      </c>
      <c r="L6" s="25">
        <f t="shared" si="5"/>
        <v>1.7947007246</v>
      </c>
      <c r="M6" s="25">
        <v>8.3238999999999994E-2</v>
      </c>
      <c r="N6" s="25">
        <f t="shared" si="6"/>
        <v>8.3818999999999991E-2</v>
      </c>
      <c r="O6" s="25"/>
      <c r="P6" s="25">
        <f t="shared" si="7"/>
        <v>8.1789509999999996E-2</v>
      </c>
      <c r="Q6" s="25">
        <f t="shared" si="8"/>
        <v>1.8836124153</v>
      </c>
      <c r="R6" s="25">
        <v>9.1480000000000006E-2</v>
      </c>
      <c r="S6" s="25">
        <f t="shared" si="9"/>
        <v>9.2060000000000003E-2</v>
      </c>
      <c r="T6" s="25"/>
      <c r="U6" s="25">
        <f t="shared" si="10"/>
        <v>8.7435800000000008E-2</v>
      </c>
      <c r="V6" s="25">
        <f t="shared" si="11"/>
        <v>2.0136464740000002</v>
      </c>
      <c r="W6" s="25">
        <v>0.10885</v>
      </c>
      <c r="X6" s="25">
        <f t="shared" si="12"/>
        <v>0.10943</v>
      </c>
      <c r="Y6" s="25"/>
      <c r="Z6" s="25">
        <f t="shared" si="13"/>
        <v>0.10087271</v>
      </c>
      <c r="AA6" s="25">
        <f t="shared" si="14"/>
        <v>2.3230985113</v>
      </c>
      <c r="AB6" s="25">
        <v>-1.2099999999999999E-3</v>
      </c>
      <c r="AC6" s="25">
        <f t="shared" si="15"/>
        <v>-5.8E-4</v>
      </c>
    </row>
    <row r="7" spans="1:29" s="15" customFormat="1">
      <c r="A7" s="18">
        <v>255</v>
      </c>
      <c r="B7" s="25">
        <v>-6.8999999999999997E-5</v>
      </c>
      <c r="C7" s="25">
        <v>6.59E-2</v>
      </c>
      <c r="D7" s="25">
        <f t="shared" si="0"/>
        <v>6.6589499999999996E-2</v>
      </c>
      <c r="E7" s="25"/>
      <c r="F7" s="25">
        <f t="shared" si="1"/>
        <v>6.579568999999999E-2</v>
      </c>
      <c r="G7" s="25">
        <f t="shared" si="2"/>
        <v>1.5152747406999998</v>
      </c>
      <c r="H7" s="25">
        <v>7.8340000000000007E-2</v>
      </c>
      <c r="I7" s="25">
        <f t="shared" si="3"/>
        <v>7.9029500000000003E-2</v>
      </c>
      <c r="J7" s="25"/>
      <c r="K7" s="25">
        <f t="shared" si="4"/>
        <v>7.6908320000000002E-2</v>
      </c>
      <c r="L7" s="25">
        <f t="shared" si="5"/>
        <v>1.7711986096000001</v>
      </c>
      <c r="M7" s="25">
        <v>8.1799999999999998E-2</v>
      </c>
      <c r="N7" s="25">
        <f t="shared" si="6"/>
        <v>8.2489499999999993E-2</v>
      </c>
      <c r="O7" s="25"/>
      <c r="P7" s="25">
        <f t="shared" si="7"/>
        <v>8.0460009999999998E-2</v>
      </c>
      <c r="Q7" s="25">
        <f t="shared" si="8"/>
        <v>1.8529940303000001</v>
      </c>
      <c r="R7" s="25">
        <v>9.0560000000000002E-2</v>
      </c>
      <c r="S7" s="25">
        <f t="shared" si="9"/>
        <v>9.1249499999999997E-2</v>
      </c>
      <c r="T7" s="25"/>
      <c r="U7" s="25">
        <f t="shared" si="10"/>
        <v>8.6625300000000002E-2</v>
      </c>
      <c r="V7" s="25">
        <f t="shared" si="11"/>
        <v>1.9949806590000001</v>
      </c>
      <c r="W7" s="25">
        <v>0.10786</v>
      </c>
      <c r="X7" s="25">
        <f t="shared" si="12"/>
        <v>0.10854949999999999</v>
      </c>
      <c r="Y7" s="25"/>
      <c r="Z7" s="25">
        <f t="shared" si="13"/>
        <v>9.9992209999999998E-2</v>
      </c>
      <c r="AA7" s="25">
        <f t="shared" si="14"/>
        <v>2.3028205963000001</v>
      </c>
      <c r="AB7" s="25">
        <v>-1.31E-3</v>
      </c>
      <c r="AC7" s="25">
        <f t="shared" si="15"/>
        <v>-6.8950000000000001E-4</v>
      </c>
    </row>
    <row r="8" spans="1:29" s="15" customFormat="1">
      <c r="A8" s="18">
        <v>256</v>
      </c>
      <c r="B8" s="25">
        <v>-9.0000000000000006E-5</v>
      </c>
      <c r="C8" s="25">
        <v>6.4960000000000004E-2</v>
      </c>
      <c r="D8" s="25">
        <f t="shared" si="0"/>
        <v>6.5630000000000008E-2</v>
      </c>
      <c r="E8" s="25"/>
      <c r="F8" s="25">
        <f t="shared" si="1"/>
        <v>6.4836190000000002E-2</v>
      </c>
      <c r="G8" s="25">
        <f t="shared" si="2"/>
        <v>1.4931774557000002</v>
      </c>
      <c r="H8" s="25">
        <v>7.6990000000000003E-2</v>
      </c>
      <c r="I8" s="25">
        <f t="shared" si="3"/>
        <v>7.7660000000000007E-2</v>
      </c>
      <c r="J8" s="25"/>
      <c r="K8" s="25">
        <f t="shared" si="4"/>
        <v>7.5538820000000007E-2</v>
      </c>
      <c r="L8" s="25">
        <f t="shared" si="5"/>
        <v>1.7396590246000003</v>
      </c>
      <c r="M8" s="25">
        <v>8.0629000000000006E-2</v>
      </c>
      <c r="N8" s="25">
        <f t="shared" si="6"/>
        <v>8.129900000000001E-2</v>
      </c>
      <c r="O8" s="25"/>
      <c r="P8" s="25">
        <f t="shared" si="7"/>
        <v>7.9269510000000015E-2</v>
      </c>
      <c r="Q8" s="25">
        <f t="shared" si="8"/>
        <v>1.8255768153000005</v>
      </c>
      <c r="R8" s="25">
        <v>9.0179999999999996E-2</v>
      </c>
      <c r="S8" s="25">
        <f t="shared" si="9"/>
        <v>9.085E-2</v>
      </c>
      <c r="T8" s="25"/>
      <c r="U8" s="25">
        <f t="shared" si="10"/>
        <v>8.6225800000000005E-2</v>
      </c>
      <c r="V8" s="25">
        <f t="shared" si="11"/>
        <v>1.9857801740000003</v>
      </c>
      <c r="W8" s="25">
        <v>0.10706</v>
      </c>
      <c r="X8" s="25">
        <f t="shared" si="12"/>
        <v>0.10773000000000001</v>
      </c>
      <c r="Y8" s="25"/>
      <c r="Z8" s="25">
        <f t="shared" si="13"/>
        <v>9.9172710000000011E-2</v>
      </c>
      <c r="AA8" s="25">
        <f t="shared" si="14"/>
        <v>2.2839475113000005</v>
      </c>
      <c r="AB8" s="25">
        <v>-1.25E-3</v>
      </c>
      <c r="AC8" s="25">
        <f t="shared" si="15"/>
        <v>-6.7000000000000002E-4</v>
      </c>
    </row>
    <row r="9" spans="1:29" s="15" customFormat="1">
      <c r="A9" s="18">
        <v>257</v>
      </c>
      <c r="B9" s="25">
        <v>-2.0000000000000002E-5</v>
      </c>
      <c r="C9" s="25">
        <v>6.3658999999999993E-2</v>
      </c>
      <c r="D9" s="25">
        <f t="shared" si="0"/>
        <v>6.4318999999999987E-2</v>
      </c>
      <c r="E9" s="25"/>
      <c r="F9" s="25">
        <f t="shared" si="1"/>
        <v>6.3525189999999981E-2</v>
      </c>
      <c r="G9" s="25">
        <f t="shared" si="2"/>
        <v>1.4629851256999997</v>
      </c>
      <c r="H9" s="25">
        <v>7.6240000000000002E-2</v>
      </c>
      <c r="I9" s="25">
        <f t="shared" si="3"/>
        <v>7.6899999999999996E-2</v>
      </c>
      <c r="J9" s="25"/>
      <c r="K9" s="25">
        <f t="shared" si="4"/>
        <v>7.4778819999999996E-2</v>
      </c>
      <c r="L9" s="25">
        <f t="shared" si="5"/>
        <v>1.7221562246</v>
      </c>
      <c r="M9" s="25">
        <v>7.9439999999999997E-2</v>
      </c>
      <c r="N9" s="25">
        <f t="shared" si="6"/>
        <v>8.0099999999999991E-2</v>
      </c>
      <c r="O9" s="25"/>
      <c r="P9" s="25">
        <f t="shared" si="7"/>
        <v>7.8070509999999996E-2</v>
      </c>
      <c r="Q9" s="25">
        <f t="shared" si="8"/>
        <v>1.7979638453</v>
      </c>
      <c r="R9" s="25">
        <v>8.9349999999999999E-2</v>
      </c>
      <c r="S9" s="25">
        <f t="shared" si="9"/>
        <v>9.0009999999999993E-2</v>
      </c>
      <c r="T9" s="25"/>
      <c r="U9" s="25">
        <f t="shared" si="10"/>
        <v>8.5385799999999998E-2</v>
      </c>
      <c r="V9" s="25">
        <f t="shared" si="11"/>
        <v>1.966434974</v>
      </c>
      <c r="W9" s="25">
        <v>0.10646</v>
      </c>
      <c r="X9" s="25">
        <f t="shared" si="12"/>
        <v>0.10711999999999999</v>
      </c>
      <c r="Y9" s="25"/>
      <c r="Z9" s="25">
        <f t="shared" si="13"/>
        <v>9.8562709999999998E-2</v>
      </c>
      <c r="AA9" s="25">
        <f t="shared" si="14"/>
        <v>2.2698992113000003</v>
      </c>
      <c r="AB9" s="25">
        <v>-1.2999999999999999E-3</v>
      </c>
      <c r="AC9" s="25">
        <f t="shared" si="15"/>
        <v>-6.6E-4</v>
      </c>
    </row>
    <row r="10" spans="1:29" s="15" customFormat="1">
      <c r="A10" s="18">
        <v>258</v>
      </c>
      <c r="B10" s="25">
        <v>-2.3000000000000001E-4</v>
      </c>
      <c r="C10" s="25">
        <v>6.2920000000000004E-2</v>
      </c>
      <c r="D10" s="25">
        <f t="shared" si="0"/>
        <v>6.3725000000000004E-2</v>
      </c>
      <c r="E10" s="25"/>
      <c r="F10" s="25">
        <f t="shared" si="1"/>
        <v>6.2931189999999998E-2</v>
      </c>
      <c r="G10" s="25">
        <f t="shared" si="2"/>
        <v>1.4493053057</v>
      </c>
      <c r="H10" s="25">
        <v>7.5130000000000002E-2</v>
      </c>
      <c r="I10" s="25">
        <f t="shared" si="3"/>
        <v>7.5935000000000002E-2</v>
      </c>
      <c r="J10" s="25"/>
      <c r="K10" s="25">
        <f t="shared" si="4"/>
        <v>7.3813820000000002E-2</v>
      </c>
      <c r="L10" s="25">
        <f t="shared" si="5"/>
        <v>1.6999322746000001</v>
      </c>
      <c r="M10" s="25">
        <v>7.8570000000000001E-2</v>
      </c>
      <c r="N10" s="25">
        <f t="shared" si="6"/>
        <v>7.9375000000000001E-2</v>
      </c>
      <c r="O10" s="25"/>
      <c r="P10" s="25">
        <f t="shared" si="7"/>
        <v>7.7345510000000006E-2</v>
      </c>
      <c r="Q10" s="25">
        <f t="shared" si="8"/>
        <v>1.7812670953000003</v>
      </c>
      <c r="R10" s="25">
        <v>8.9288999999999993E-2</v>
      </c>
      <c r="S10" s="25">
        <f t="shared" si="9"/>
        <v>9.0093999999999994E-2</v>
      </c>
      <c r="T10" s="25"/>
      <c r="U10" s="25">
        <f t="shared" si="10"/>
        <v>8.5469799999999999E-2</v>
      </c>
      <c r="V10" s="25">
        <f t="shared" si="11"/>
        <v>1.9683694940000001</v>
      </c>
      <c r="W10" s="25">
        <v>0.10575</v>
      </c>
      <c r="X10" s="25">
        <f t="shared" si="12"/>
        <v>0.106555</v>
      </c>
      <c r="Y10" s="25"/>
      <c r="Z10" s="25">
        <f t="shared" si="13"/>
        <v>9.7997710000000002E-2</v>
      </c>
      <c r="AA10" s="25">
        <f t="shared" si="14"/>
        <v>2.2568872613000002</v>
      </c>
      <c r="AB10" s="25">
        <v>-1.3799999999999999E-3</v>
      </c>
      <c r="AC10" s="25">
        <f t="shared" si="15"/>
        <v>-8.0499999999999994E-4</v>
      </c>
    </row>
    <row r="11" spans="1:29" s="15" customFormat="1">
      <c r="A11" s="18">
        <v>259</v>
      </c>
      <c r="B11" s="25">
        <v>-5.0000000000000002E-5</v>
      </c>
      <c r="C11" s="25">
        <v>6.1589999999999999E-2</v>
      </c>
      <c r="D11" s="25">
        <f t="shared" si="0"/>
        <v>6.225E-2</v>
      </c>
      <c r="E11" s="25"/>
      <c r="F11" s="25">
        <f t="shared" si="1"/>
        <v>6.1456190000000001E-2</v>
      </c>
      <c r="G11" s="25">
        <f t="shared" si="2"/>
        <v>1.4153360557000001</v>
      </c>
      <c r="H11" s="25">
        <v>7.4038999999999994E-2</v>
      </c>
      <c r="I11" s="25">
        <f t="shared" si="3"/>
        <v>7.4698999999999988E-2</v>
      </c>
      <c r="J11" s="25"/>
      <c r="K11" s="25">
        <f t="shared" si="4"/>
        <v>7.2577819999999987E-2</v>
      </c>
      <c r="L11" s="25">
        <f t="shared" si="5"/>
        <v>1.6714671945999997</v>
      </c>
      <c r="M11" s="25">
        <v>7.7249999999999999E-2</v>
      </c>
      <c r="N11" s="25">
        <f t="shared" si="6"/>
        <v>7.7909999999999993E-2</v>
      </c>
      <c r="O11" s="25"/>
      <c r="P11" s="25">
        <f t="shared" si="7"/>
        <v>7.5880509999999998E-2</v>
      </c>
      <c r="Q11" s="25">
        <f t="shared" si="8"/>
        <v>1.7475281453</v>
      </c>
      <c r="R11" s="25">
        <v>8.8410000000000002E-2</v>
      </c>
      <c r="S11" s="25">
        <f t="shared" si="9"/>
        <v>8.9069999999999996E-2</v>
      </c>
      <c r="T11" s="25"/>
      <c r="U11" s="25">
        <f t="shared" si="10"/>
        <v>8.4445800000000001E-2</v>
      </c>
      <c r="V11" s="25">
        <f t="shared" si="11"/>
        <v>1.9447867740000002</v>
      </c>
      <c r="W11" s="25">
        <v>0.10526000000000001</v>
      </c>
      <c r="X11" s="25">
        <f t="shared" si="12"/>
        <v>0.10592</v>
      </c>
      <c r="Y11" s="25"/>
      <c r="Z11" s="25">
        <f t="shared" si="13"/>
        <v>9.7362710000000005E-2</v>
      </c>
      <c r="AA11" s="25">
        <f t="shared" si="14"/>
        <v>2.2422632113000001</v>
      </c>
      <c r="AB11" s="25">
        <v>-1.2700000000000001E-3</v>
      </c>
      <c r="AC11" s="25">
        <f t="shared" si="15"/>
        <v>-6.6E-4</v>
      </c>
    </row>
    <row r="12" spans="1:29" s="15" customFormat="1">
      <c r="A12" s="18">
        <v>260</v>
      </c>
      <c r="B12" s="25">
        <v>-3.0000000000000001E-5</v>
      </c>
      <c r="C12" s="25">
        <v>6.0789999999999997E-2</v>
      </c>
      <c r="D12" s="25">
        <f t="shared" si="0"/>
        <v>6.1429999999999998E-2</v>
      </c>
      <c r="E12" s="25"/>
      <c r="F12" s="25">
        <f t="shared" si="1"/>
        <v>6.063619E-2</v>
      </c>
      <c r="G12" s="25">
        <f t="shared" si="2"/>
        <v>1.3964514557000001</v>
      </c>
      <c r="H12" s="25">
        <v>7.3029999999999998E-2</v>
      </c>
      <c r="I12" s="25">
        <f t="shared" si="3"/>
        <v>7.3669999999999999E-2</v>
      </c>
      <c r="J12" s="25"/>
      <c r="K12" s="25">
        <f t="shared" si="4"/>
        <v>7.1548819999999999E-2</v>
      </c>
      <c r="L12" s="25">
        <f t="shared" si="5"/>
        <v>1.6477693246</v>
      </c>
      <c r="M12" s="25">
        <v>7.6270000000000004E-2</v>
      </c>
      <c r="N12" s="25">
        <f t="shared" si="6"/>
        <v>7.6910000000000006E-2</v>
      </c>
      <c r="O12" s="25"/>
      <c r="P12" s="25">
        <f t="shared" si="7"/>
        <v>7.4880510000000011E-2</v>
      </c>
      <c r="Q12" s="25">
        <f t="shared" si="8"/>
        <v>1.7244981453000003</v>
      </c>
      <c r="R12" s="25">
        <v>8.8150000000000006E-2</v>
      </c>
      <c r="S12" s="25">
        <f t="shared" si="9"/>
        <v>8.8790000000000008E-2</v>
      </c>
      <c r="T12" s="25"/>
      <c r="U12" s="25">
        <f t="shared" si="10"/>
        <v>8.4165800000000013E-2</v>
      </c>
      <c r="V12" s="25">
        <f t="shared" si="11"/>
        <v>1.9383383740000004</v>
      </c>
      <c r="W12" s="25">
        <v>0.1046</v>
      </c>
      <c r="X12" s="25">
        <f t="shared" si="12"/>
        <v>0.10524</v>
      </c>
      <c r="Y12" s="25"/>
      <c r="Z12" s="25">
        <f t="shared" si="13"/>
        <v>9.6682710000000005E-2</v>
      </c>
      <c r="AA12" s="25">
        <f t="shared" si="14"/>
        <v>2.2266028113000003</v>
      </c>
      <c r="AB12" s="25">
        <v>-1.25E-3</v>
      </c>
      <c r="AC12" s="25">
        <f t="shared" si="15"/>
        <v>-6.4000000000000005E-4</v>
      </c>
    </row>
    <row r="13" spans="1:29" s="15" customFormat="1">
      <c r="A13" s="18">
        <v>261</v>
      </c>
      <c r="B13" s="25">
        <v>-3.0000000000000001E-5</v>
      </c>
      <c r="C13" s="25">
        <v>5.9540000000000003E-2</v>
      </c>
      <c r="D13" s="25">
        <f t="shared" si="0"/>
        <v>6.021E-2</v>
      </c>
      <c r="E13" s="25"/>
      <c r="F13" s="25">
        <f t="shared" si="1"/>
        <v>5.9416190000000001E-2</v>
      </c>
      <c r="G13" s="25">
        <f t="shared" si="2"/>
        <v>1.3683548557</v>
      </c>
      <c r="H13" s="25">
        <v>7.2109000000000006E-2</v>
      </c>
      <c r="I13" s="25">
        <f t="shared" si="3"/>
        <v>7.277900000000001E-2</v>
      </c>
      <c r="J13" s="25"/>
      <c r="K13" s="25">
        <f t="shared" si="4"/>
        <v>7.065782000000001E-2</v>
      </c>
      <c r="L13" s="25">
        <f t="shared" si="5"/>
        <v>1.6272495946000003</v>
      </c>
      <c r="M13" s="25">
        <v>7.5130000000000002E-2</v>
      </c>
      <c r="N13" s="25">
        <f t="shared" si="6"/>
        <v>7.5800000000000006E-2</v>
      </c>
      <c r="O13" s="25"/>
      <c r="P13" s="25">
        <f t="shared" si="7"/>
        <v>7.3770510000000011E-2</v>
      </c>
      <c r="Q13" s="25">
        <f t="shared" si="8"/>
        <v>1.6989348453000004</v>
      </c>
      <c r="R13" s="25">
        <v>8.7470000000000006E-2</v>
      </c>
      <c r="S13" s="25">
        <f t="shared" si="9"/>
        <v>8.814000000000001E-2</v>
      </c>
      <c r="T13" s="25"/>
      <c r="U13" s="25">
        <f t="shared" si="10"/>
        <v>8.3515800000000015E-2</v>
      </c>
      <c r="V13" s="25">
        <f t="shared" si="11"/>
        <v>1.9233688740000003</v>
      </c>
      <c r="W13" s="25">
        <v>0.10428</v>
      </c>
      <c r="X13" s="25">
        <f t="shared" si="12"/>
        <v>0.10495</v>
      </c>
      <c r="Y13" s="25"/>
      <c r="Z13" s="25">
        <f t="shared" si="13"/>
        <v>9.6392710000000006E-2</v>
      </c>
      <c r="AA13" s="25">
        <f t="shared" si="14"/>
        <v>2.2199241113000001</v>
      </c>
      <c r="AB13" s="25">
        <v>-1.31E-3</v>
      </c>
      <c r="AC13" s="25">
        <f t="shared" si="15"/>
        <v>-6.7000000000000002E-4</v>
      </c>
    </row>
    <row r="14" spans="1:29" s="15" customFormat="1">
      <c r="A14" s="18">
        <v>262</v>
      </c>
      <c r="B14" s="25">
        <v>-1.4999999999999999E-4</v>
      </c>
      <c r="C14" s="25">
        <v>5.8590000000000003E-2</v>
      </c>
      <c r="D14" s="25">
        <f t="shared" si="0"/>
        <v>5.9375000000000004E-2</v>
      </c>
      <c r="E14" s="25"/>
      <c r="F14" s="25">
        <f t="shared" si="1"/>
        <v>5.8581190000000005E-2</v>
      </c>
      <c r="G14" s="25">
        <f t="shared" si="2"/>
        <v>1.3491248057000003</v>
      </c>
      <c r="H14" s="25">
        <v>7.0980000000000001E-2</v>
      </c>
      <c r="I14" s="25">
        <f t="shared" si="3"/>
        <v>7.1764999999999995E-2</v>
      </c>
      <c r="J14" s="25"/>
      <c r="K14" s="25">
        <f t="shared" si="4"/>
        <v>6.9643819999999995E-2</v>
      </c>
      <c r="L14" s="25">
        <f t="shared" si="5"/>
        <v>1.6038971745999999</v>
      </c>
      <c r="M14" s="25">
        <v>7.417E-2</v>
      </c>
      <c r="N14" s="25">
        <f t="shared" si="6"/>
        <v>7.4954999999999994E-2</v>
      </c>
      <c r="O14" s="25"/>
      <c r="P14" s="25">
        <f t="shared" si="7"/>
        <v>7.2925509999999999E-2</v>
      </c>
      <c r="Q14" s="25">
        <f t="shared" si="8"/>
        <v>1.6794744953</v>
      </c>
      <c r="R14" s="25">
        <v>8.7080000000000005E-2</v>
      </c>
      <c r="S14" s="25">
        <f t="shared" si="9"/>
        <v>8.7864999999999999E-2</v>
      </c>
      <c r="T14" s="25"/>
      <c r="U14" s="25">
        <f t="shared" si="10"/>
        <v>8.3240800000000004E-2</v>
      </c>
      <c r="V14" s="25">
        <f t="shared" si="11"/>
        <v>1.9170356240000002</v>
      </c>
      <c r="W14" s="25">
        <v>0.10358000000000001</v>
      </c>
      <c r="X14" s="25">
        <f t="shared" si="12"/>
        <v>0.104365</v>
      </c>
      <c r="Y14" s="25"/>
      <c r="Z14" s="25">
        <f t="shared" si="13"/>
        <v>9.5807710000000004E-2</v>
      </c>
      <c r="AA14" s="25">
        <f t="shared" si="14"/>
        <v>2.2064515613000002</v>
      </c>
      <c r="AB14" s="25">
        <v>-1.42E-3</v>
      </c>
      <c r="AC14" s="25">
        <f t="shared" si="15"/>
        <v>-7.85E-4</v>
      </c>
    </row>
    <row r="15" spans="1:29" s="15" customFormat="1">
      <c r="A15" s="18">
        <v>263</v>
      </c>
      <c r="B15" s="25">
        <v>2.0000000000000002E-5</v>
      </c>
      <c r="C15" s="25">
        <v>5.7529999999999998E-2</v>
      </c>
      <c r="D15" s="25">
        <f t="shared" si="0"/>
        <v>5.8189999999999999E-2</v>
      </c>
      <c r="E15" s="25"/>
      <c r="F15" s="25">
        <f t="shared" si="1"/>
        <v>5.739619E-2</v>
      </c>
      <c r="G15" s="25">
        <f t="shared" si="2"/>
        <v>1.3218342557</v>
      </c>
      <c r="H15" s="25">
        <v>7.0150000000000004E-2</v>
      </c>
      <c r="I15" s="25">
        <f t="shared" si="3"/>
        <v>7.0809999999999998E-2</v>
      </c>
      <c r="J15" s="25"/>
      <c r="K15" s="25">
        <f t="shared" si="4"/>
        <v>6.8688819999999998E-2</v>
      </c>
      <c r="L15" s="25">
        <f t="shared" si="5"/>
        <v>1.5819035245999999</v>
      </c>
      <c r="M15" s="25">
        <v>7.2950000000000001E-2</v>
      </c>
      <c r="N15" s="25">
        <f t="shared" si="6"/>
        <v>7.3609999999999995E-2</v>
      </c>
      <c r="O15" s="25"/>
      <c r="P15" s="25">
        <f t="shared" si="7"/>
        <v>7.158051E-2</v>
      </c>
      <c r="Q15" s="25">
        <f t="shared" si="8"/>
        <v>1.6484991453000002</v>
      </c>
      <c r="R15" s="25">
        <v>8.6568999999999993E-2</v>
      </c>
      <c r="S15" s="25">
        <f t="shared" si="9"/>
        <v>8.7228999999999987E-2</v>
      </c>
      <c r="T15" s="25"/>
      <c r="U15" s="25">
        <f t="shared" si="10"/>
        <v>8.2604799999999992E-2</v>
      </c>
      <c r="V15" s="25">
        <f t="shared" si="11"/>
        <v>1.9023885439999999</v>
      </c>
      <c r="W15" s="25">
        <v>0.10327</v>
      </c>
      <c r="X15" s="25">
        <f t="shared" si="12"/>
        <v>0.10392999999999999</v>
      </c>
      <c r="Y15" s="25"/>
      <c r="Z15" s="25">
        <f t="shared" si="13"/>
        <v>9.5372709999999999E-2</v>
      </c>
      <c r="AA15" s="25">
        <f t="shared" si="14"/>
        <v>2.1964335113</v>
      </c>
      <c r="AB15" s="25">
        <v>-1.34E-3</v>
      </c>
      <c r="AC15" s="25">
        <f t="shared" si="15"/>
        <v>-6.6E-4</v>
      </c>
    </row>
    <row r="16" spans="1:29" s="15" customFormat="1">
      <c r="A16" s="18">
        <v>264</v>
      </c>
      <c r="B16" s="25">
        <v>-5.0000000000000002E-5</v>
      </c>
      <c r="C16" s="25">
        <v>5.663E-2</v>
      </c>
      <c r="D16" s="25">
        <f t="shared" si="0"/>
        <v>5.7294999999999999E-2</v>
      </c>
      <c r="E16" s="25"/>
      <c r="F16" s="25">
        <f t="shared" si="1"/>
        <v>5.650119E-2</v>
      </c>
      <c r="G16" s="25">
        <f t="shared" si="2"/>
        <v>1.3012224057000001</v>
      </c>
      <c r="H16" s="25">
        <v>6.8959000000000006E-2</v>
      </c>
      <c r="I16" s="25">
        <f t="shared" si="3"/>
        <v>6.9624000000000005E-2</v>
      </c>
      <c r="J16" s="25"/>
      <c r="K16" s="25">
        <f t="shared" si="4"/>
        <v>6.7502820000000005E-2</v>
      </c>
      <c r="L16" s="25">
        <f t="shared" si="5"/>
        <v>1.5545899446000002</v>
      </c>
      <c r="M16" s="25">
        <v>7.1889999999999996E-2</v>
      </c>
      <c r="N16" s="25">
        <f t="shared" si="6"/>
        <v>7.2554999999999994E-2</v>
      </c>
      <c r="O16" s="25"/>
      <c r="P16" s="25">
        <f t="shared" si="7"/>
        <v>7.052551E-2</v>
      </c>
      <c r="Q16" s="25">
        <f t="shared" si="8"/>
        <v>1.6242024953</v>
      </c>
      <c r="R16" s="25">
        <v>8.6290000000000006E-2</v>
      </c>
      <c r="S16" s="25">
        <f t="shared" si="9"/>
        <v>8.6955000000000005E-2</v>
      </c>
      <c r="T16" s="25"/>
      <c r="U16" s="25">
        <f t="shared" si="10"/>
        <v>8.233080000000001E-2</v>
      </c>
      <c r="V16" s="25">
        <f t="shared" si="11"/>
        <v>1.8960783240000003</v>
      </c>
      <c r="W16" s="25">
        <v>0.10267999999999999</v>
      </c>
      <c r="X16" s="25">
        <f t="shared" si="12"/>
        <v>0.10334499999999999</v>
      </c>
      <c r="Y16" s="25"/>
      <c r="Z16" s="25">
        <f t="shared" si="13"/>
        <v>9.4787709999999997E-2</v>
      </c>
      <c r="AA16" s="25">
        <f t="shared" si="14"/>
        <v>2.1829609613000001</v>
      </c>
      <c r="AB16" s="25">
        <v>-1.2800000000000001E-3</v>
      </c>
      <c r="AC16" s="25">
        <f t="shared" si="15"/>
        <v>-6.6500000000000001E-4</v>
      </c>
    </row>
    <row r="17" spans="1:29" s="15" customFormat="1">
      <c r="A17" s="18">
        <v>265</v>
      </c>
      <c r="B17" s="25">
        <v>-1.0000000000000001E-5</v>
      </c>
      <c r="C17" s="25">
        <v>5.5410000000000001E-2</v>
      </c>
      <c r="D17" s="25">
        <f t="shared" si="0"/>
        <v>5.6059999999999999E-2</v>
      </c>
      <c r="E17" s="25"/>
      <c r="F17" s="25">
        <f t="shared" si="1"/>
        <v>5.526619E-2</v>
      </c>
      <c r="G17" s="25">
        <f t="shared" si="2"/>
        <v>1.2727803557000001</v>
      </c>
      <c r="H17" s="25">
        <v>6.7970000000000003E-2</v>
      </c>
      <c r="I17" s="25">
        <f t="shared" si="3"/>
        <v>6.862E-2</v>
      </c>
      <c r="J17" s="25"/>
      <c r="K17" s="25">
        <f t="shared" si="4"/>
        <v>6.649882E-2</v>
      </c>
      <c r="L17" s="25">
        <f t="shared" si="5"/>
        <v>1.5314678246</v>
      </c>
      <c r="M17" s="25">
        <v>7.0749000000000006E-2</v>
      </c>
      <c r="N17" s="25">
        <f t="shared" si="6"/>
        <v>7.1399000000000004E-2</v>
      </c>
      <c r="O17" s="25"/>
      <c r="P17" s="25">
        <f t="shared" si="7"/>
        <v>6.9369510000000009E-2</v>
      </c>
      <c r="Q17" s="25">
        <f t="shared" si="8"/>
        <v>1.5975798153000003</v>
      </c>
      <c r="R17" s="25">
        <v>8.5569000000000006E-2</v>
      </c>
      <c r="S17" s="25">
        <f t="shared" si="9"/>
        <v>8.6219000000000004E-2</v>
      </c>
      <c r="T17" s="25"/>
      <c r="U17" s="25">
        <f t="shared" si="10"/>
        <v>8.1594800000000009E-2</v>
      </c>
      <c r="V17" s="25">
        <f t="shared" si="11"/>
        <v>1.8791282440000003</v>
      </c>
      <c r="W17" s="25">
        <v>0.1022</v>
      </c>
      <c r="X17" s="25">
        <f t="shared" si="12"/>
        <v>0.10285</v>
      </c>
      <c r="Y17" s="25"/>
      <c r="Z17" s="25">
        <f t="shared" si="13"/>
        <v>9.4292710000000002E-2</v>
      </c>
      <c r="AA17" s="25">
        <f t="shared" si="14"/>
        <v>2.1715611113</v>
      </c>
      <c r="AB17" s="25">
        <v>-1.2899999999999999E-3</v>
      </c>
      <c r="AC17" s="25">
        <f t="shared" si="15"/>
        <v>-6.4999999999999997E-4</v>
      </c>
    </row>
    <row r="18" spans="1:29" s="15" customFormat="1">
      <c r="A18" s="18">
        <v>266</v>
      </c>
      <c r="B18" s="25">
        <v>2.0000000000000002E-5</v>
      </c>
      <c r="C18" s="25">
        <v>5.457E-2</v>
      </c>
      <c r="D18" s="25">
        <f t="shared" si="0"/>
        <v>5.5215E-2</v>
      </c>
      <c r="E18" s="25"/>
      <c r="F18" s="25">
        <f t="shared" si="1"/>
        <v>5.4421190000000001E-2</v>
      </c>
      <c r="G18" s="25">
        <f t="shared" si="2"/>
        <v>1.2533200057</v>
      </c>
      <c r="H18" s="25">
        <v>6.6900000000000001E-2</v>
      </c>
      <c r="I18" s="25">
        <f t="shared" si="3"/>
        <v>6.7545000000000008E-2</v>
      </c>
      <c r="J18" s="25"/>
      <c r="K18" s="25">
        <f t="shared" si="4"/>
        <v>6.5423820000000008E-2</v>
      </c>
      <c r="L18" s="25">
        <f t="shared" si="5"/>
        <v>1.5067105746000002</v>
      </c>
      <c r="M18" s="25">
        <v>6.9720000000000004E-2</v>
      </c>
      <c r="N18" s="25">
        <f t="shared" si="6"/>
        <v>7.0365000000000011E-2</v>
      </c>
      <c r="O18" s="25"/>
      <c r="P18" s="25">
        <f t="shared" si="7"/>
        <v>6.8335510000000016E-2</v>
      </c>
      <c r="Q18" s="25">
        <f t="shared" si="8"/>
        <v>1.5737667953000005</v>
      </c>
      <c r="R18" s="25">
        <v>8.5300000000000001E-2</v>
      </c>
      <c r="S18" s="25">
        <f t="shared" si="9"/>
        <v>8.5945000000000008E-2</v>
      </c>
      <c r="T18" s="25"/>
      <c r="U18" s="25">
        <f t="shared" si="10"/>
        <v>8.1320800000000013E-2</v>
      </c>
      <c r="V18" s="25">
        <f t="shared" si="11"/>
        <v>1.8728180240000003</v>
      </c>
      <c r="W18" s="25">
        <v>0.10162</v>
      </c>
      <c r="X18" s="25">
        <f t="shared" si="12"/>
        <v>0.10226500000000001</v>
      </c>
      <c r="Y18" s="25"/>
      <c r="Z18" s="25">
        <f t="shared" si="13"/>
        <v>9.3707710000000013E-2</v>
      </c>
      <c r="AA18" s="25">
        <f t="shared" si="14"/>
        <v>2.1580885613000005</v>
      </c>
      <c r="AB18" s="25">
        <v>-1.31E-3</v>
      </c>
      <c r="AC18" s="25">
        <f t="shared" si="15"/>
        <v>-6.4499999999999996E-4</v>
      </c>
    </row>
    <row r="19" spans="1:29" s="15" customFormat="1">
      <c r="A19" s="18">
        <v>267</v>
      </c>
      <c r="B19" s="25">
        <v>-6.8999999999999997E-5</v>
      </c>
      <c r="C19" s="25">
        <v>5.323E-2</v>
      </c>
      <c r="D19" s="25">
        <f t="shared" si="0"/>
        <v>5.3894499999999998E-2</v>
      </c>
      <c r="E19" s="25"/>
      <c r="F19" s="25">
        <f t="shared" si="1"/>
        <v>5.3100689999999999E-2</v>
      </c>
      <c r="G19" s="25">
        <f t="shared" si="2"/>
        <v>1.2229088907000001</v>
      </c>
      <c r="H19" s="25">
        <v>6.6009999999999999E-2</v>
      </c>
      <c r="I19" s="25">
        <f t="shared" si="3"/>
        <v>6.6674499999999998E-2</v>
      </c>
      <c r="J19" s="25"/>
      <c r="K19" s="25">
        <f t="shared" si="4"/>
        <v>6.4553319999999997E-2</v>
      </c>
      <c r="L19" s="25">
        <f t="shared" si="5"/>
        <v>1.4866629596000001</v>
      </c>
      <c r="M19" s="25">
        <v>6.8559999999999996E-2</v>
      </c>
      <c r="N19" s="25">
        <f t="shared" si="6"/>
        <v>6.9224499999999994E-2</v>
      </c>
      <c r="O19" s="25"/>
      <c r="P19" s="25">
        <f t="shared" si="7"/>
        <v>6.7195009999999999E-2</v>
      </c>
      <c r="Q19" s="25">
        <f t="shared" si="8"/>
        <v>1.5475010803</v>
      </c>
      <c r="R19" s="25">
        <v>8.4580000000000002E-2</v>
      </c>
      <c r="S19" s="25">
        <f t="shared" si="9"/>
        <v>8.5244500000000001E-2</v>
      </c>
      <c r="T19" s="25"/>
      <c r="U19" s="25">
        <f t="shared" si="10"/>
        <v>8.0620300000000006E-2</v>
      </c>
      <c r="V19" s="25">
        <f t="shared" si="11"/>
        <v>1.8566855090000003</v>
      </c>
      <c r="W19" s="25">
        <v>0.10119</v>
      </c>
      <c r="X19" s="25">
        <f t="shared" si="12"/>
        <v>0.1018545</v>
      </c>
      <c r="Y19" s="25"/>
      <c r="Z19" s="25">
        <f t="shared" si="13"/>
        <v>9.3297210000000005E-2</v>
      </c>
      <c r="AA19" s="25">
        <f t="shared" si="14"/>
        <v>2.1486347463000004</v>
      </c>
      <c r="AB19" s="25">
        <v>-1.2600000000000001E-3</v>
      </c>
      <c r="AC19" s="25">
        <f t="shared" si="15"/>
        <v>-6.6450000000000005E-4</v>
      </c>
    </row>
    <row r="20" spans="1:29" s="15" customFormat="1">
      <c r="A20" s="18">
        <v>268</v>
      </c>
      <c r="B20" s="25">
        <v>-4.0000000000000003E-5</v>
      </c>
      <c r="C20" s="25">
        <v>5.2440000000000001E-2</v>
      </c>
      <c r="D20" s="25">
        <f t="shared" si="0"/>
        <v>5.3159999999999999E-2</v>
      </c>
      <c r="E20" s="25"/>
      <c r="F20" s="25">
        <f t="shared" si="1"/>
        <v>5.236619E-2</v>
      </c>
      <c r="G20" s="25">
        <f t="shared" si="2"/>
        <v>1.2059933557</v>
      </c>
      <c r="H20" s="25">
        <v>6.4799999999999996E-2</v>
      </c>
      <c r="I20" s="25">
        <f t="shared" si="3"/>
        <v>6.5519999999999995E-2</v>
      </c>
      <c r="J20" s="25"/>
      <c r="K20" s="25">
        <f t="shared" si="4"/>
        <v>6.3398819999999995E-2</v>
      </c>
      <c r="L20" s="25">
        <f t="shared" si="5"/>
        <v>1.4600748245999999</v>
      </c>
      <c r="M20" s="25">
        <v>6.7419000000000007E-2</v>
      </c>
      <c r="N20" s="25">
        <f t="shared" si="6"/>
        <v>6.8139000000000005E-2</v>
      </c>
      <c r="O20" s="25"/>
      <c r="P20" s="25">
        <f t="shared" si="7"/>
        <v>6.610951000000001E-2</v>
      </c>
      <c r="Q20" s="25">
        <f t="shared" si="8"/>
        <v>1.5225020153000004</v>
      </c>
      <c r="R20" s="25">
        <v>8.4168999999999994E-2</v>
      </c>
      <c r="S20" s="25">
        <f t="shared" si="9"/>
        <v>8.4888999999999992E-2</v>
      </c>
      <c r="T20" s="25"/>
      <c r="U20" s="25">
        <f t="shared" si="10"/>
        <v>8.0264799999999997E-2</v>
      </c>
      <c r="V20" s="25">
        <f t="shared" si="11"/>
        <v>1.848498344</v>
      </c>
      <c r="W20" s="25">
        <v>0.10034999999999999</v>
      </c>
      <c r="X20" s="25">
        <f t="shared" si="12"/>
        <v>0.10106999999999999</v>
      </c>
      <c r="Y20" s="25"/>
      <c r="Z20" s="25">
        <f t="shared" si="13"/>
        <v>9.2512709999999998E-2</v>
      </c>
      <c r="AA20" s="25">
        <f t="shared" si="14"/>
        <v>2.1305677112999999</v>
      </c>
      <c r="AB20" s="25">
        <v>-1.4E-3</v>
      </c>
      <c r="AC20" s="25">
        <f t="shared" si="15"/>
        <v>-7.2000000000000005E-4</v>
      </c>
    </row>
    <row r="21" spans="1:29" s="15" customFormat="1">
      <c r="A21" s="18">
        <v>269</v>
      </c>
      <c r="B21" s="25">
        <v>-2.0000000000000002E-5</v>
      </c>
      <c r="C21" s="25">
        <v>5.1119999999999999E-2</v>
      </c>
      <c r="D21" s="25">
        <f t="shared" si="0"/>
        <v>5.178E-2</v>
      </c>
      <c r="E21" s="25"/>
      <c r="F21" s="25">
        <f t="shared" si="1"/>
        <v>5.0986190000000001E-2</v>
      </c>
      <c r="G21" s="25">
        <f t="shared" si="2"/>
        <v>1.1742119557000001</v>
      </c>
      <c r="H21" s="25">
        <v>6.3869999999999996E-2</v>
      </c>
      <c r="I21" s="25">
        <f t="shared" si="3"/>
        <v>6.452999999999999E-2</v>
      </c>
      <c r="J21" s="25"/>
      <c r="K21" s="25">
        <f t="shared" si="4"/>
        <v>6.240881999999999E-2</v>
      </c>
      <c r="L21" s="25">
        <f t="shared" si="5"/>
        <v>1.4372751245999997</v>
      </c>
      <c r="M21" s="25">
        <v>6.6299999999999998E-2</v>
      </c>
      <c r="N21" s="25">
        <f t="shared" si="6"/>
        <v>6.6959999999999992E-2</v>
      </c>
      <c r="O21" s="25"/>
      <c r="P21" s="25">
        <f t="shared" si="7"/>
        <v>6.4930509999999997E-2</v>
      </c>
      <c r="Q21" s="25">
        <f t="shared" si="8"/>
        <v>1.4953496452999999</v>
      </c>
      <c r="R21" s="25">
        <v>8.3379999999999996E-2</v>
      </c>
      <c r="S21" s="25">
        <f t="shared" si="9"/>
        <v>8.403999999999999E-2</v>
      </c>
      <c r="T21" s="25"/>
      <c r="U21" s="25">
        <f t="shared" si="10"/>
        <v>7.9415799999999995E-2</v>
      </c>
      <c r="V21" s="25">
        <f t="shared" si="11"/>
        <v>1.828945874</v>
      </c>
      <c r="W21" s="25">
        <v>9.9860000000000004E-2</v>
      </c>
      <c r="X21" s="25">
        <f t="shared" si="12"/>
        <v>0.10052</v>
      </c>
      <c r="Y21" s="25"/>
      <c r="Z21" s="25">
        <f t="shared" si="13"/>
        <v>9.1962710000000003E-2</v>
      </c>
      <c r="AA21" s="25">
        <f t="shared" si="14"/>
        <v>2.1179012113</v>
      </c>
      <c r="AB21" s="25">
        <v>-1.2999999999999999E-3</v>
      </c>
      <c r="AC21" s="25">
        <f t="shared" si="15"/>
        <v>-6.6E-4</v>
      </c>
    </row>
    <row r="22" spans="1:29" s="15" customFormat="1">
      <c r="A22" s="18">
        <v>270</v>
      </c>
      <c r="B22" s="25">
        <v>-4.0000000000000003E-5</v>
      </c>
      <c r="C22" s="25">
        <v>5.0290000000000001E-2</v>
      </c>
      <c r="D22" s="25">
        <f t="shared" si="0"/>
        <v>5.1055000000000003E-2</v>
      </c>
      <c r="E22" s="25"/>
      <c r="F22" s="25">
        <f t="shared" si="1"/>
        <v>5.0261190000000004E-2</v>
      </c>
      <c r="G22" s="25">
        <f t="shared" si="2"/>
        <v>1.1575152057000002</v>
      </c>
      <c r="H22" s="25">
        <v>6.2719999999999998E-2</v>
      </c>
      <c r="I22" s="25">
        <f t="shared" si="3"/>
        <v>6.3485E-2</v>
      </c>
      <c r="J22" s="25"/>
      <c r="K22" s="25">
        <f t="shared" si="4"/>
        <v>6.1363819999999999E-2</v>
      </c>
      <c r="L22" s="25">
        <f t="shared" si="5"/>
        <v>1.4132087746000002</v>
      </c>
      <c r="M22" s="25">
        <v>6.5198999999999993E-2</v>
      </c>
      <c r="N22" s="25">
        <f t="shared" si="6"/>
        <v>6.5963999999999995E-2</v>
      </c>
      <c r="O22" s="25"/>
      <c r="P22" s="25">
        <f t="shared" si="7"/>
        <v>6.393451E-2</v>
      </c>
      <c r="Q22" s="25">
        <f t="shared" si="8"/>
        <v>1.4724117653000002</v>
      </c>
      <c r="R22" s="25">
        <v>8.2869999999999999E-2</v>
      </c>
      <c r="S22" s="25">
        <f t="shared" si="9"/>
        <v>8.3635000000000001E-2</v>
      </c>
      <c r="T22" s="25"/>
      <c r="U22" s="25">
        <f t="shared" si="10"/>
        <v>7.9010800000000006E-2</v>
      </c>
      <c r="V22" s="25">
        <f t="shared" si="11"/>
        <v>1.8196187240000001</v>
      </c>
      <c r="W22" s="25">
        <v>9.9089999999999998E-2</v>
      </c>
      <c r="X22" s="25">
        <f t="shared" si="12"/>
        <v>9.9854999999999999E-2</v>
      </c>
      <c r="Y22" s="25"/>
      <c r="Z22" s="25">
        <f t="shared" si="13"/>
        <v>9.1297710000000004E-2</v>
      </c>
      <c r="AA22" s="25">
        <f t="shared" si="14"/>
        <v>2.1025862613000004</v>
      </c>
      <c r="AB22" s="25">
        <v>-1.49E-3</v>
      </c>
      <c r="AC22" s="25">
        <f t="shared" si="15"/>
        <v>-7.6500000000000005E-4</v>
      </c>
    </row>
    <row r="23" spans="1:29" s="15" customFormat="1">
      <c r="A23" s="18">
        <v>271</v>
      </c>
      <c r="B23" s="25">
        <v>-4.0000000000000003E-5</v>
      </c>
      <c r="C23" s="25">
        <v>4.8980000000000003E-2</v>
      </c>
      <c r="D23" s="25">
        <f t="shared" si="0"/>
        <v>4.9685E-2</v>
      </c>
      <c r="E23" s="25"/>
      <c r="F23" s="25">
        <f t="shared" si="1"/>
        <v>4.8891190000000001E-2</v>
      </c>
      <c r="G23" s="25">
        <f t="shared" si="2"/>
        <v>1.1259641057000001</v>
      </c>
      <c r="H23" s="25">
        <v>6.173E-2</v>
      </c>
      <c r="I23" s="25">
        <f t="shared" si="3"/>
        <v>6.2434999999999997E-2</v>
      </c>
      <c r="J23" s="25"/>
      <c r="K23" s="25">
        <f t="shared" si="4"/>
        <v>6.0313819999999997E-2</v>
      </c>
      <c r="L23" s="25">
        <f t="shared" si="5"/>
        <v>1.3890272746000001</v>
      </c>
      <c r="M23" s="25">
        <v>6.4079999999999998E-2</v>
      </c>
      <c r="N23" s="25">
        <f t="shared" si="6"/>
        <v>6.4784999999999995E-2</v>
      </c>
      <c r="O23" s="25"/>
      <c r="P23" s="25">
        <f t="shared" si="7"/>
        <v>6.275551E-2</v>
      </c>
      <c r="Q23" s="25">
        <f t="shared" si="8"/>
        <v>1.4452593953000001</v>
      </c>
      <c r="R23" s="25">
        <v>8.2019999999999996E-2</v>
      </c>
      <c r="S23" s="25">
        <f t="shared" si="9"/>
        <v>8.2724999999999993E-2</v>
      </c>
      <c r="T23" s="25"/>
      <c r="U23" s="25">
        <f t="shared" si="10"/>
        <v>7.8100799999999998E-2</v>
      </c>
      <c r="V23" s="25">
        <f t="shared" si="11"/>
        <v>1.7986614240000001</v>
      </c>
      <c r="W23" s="25">
        <v>9.8479999999999998E-2</v>
      </c>
      <c r="X23" s="25">
        <f t="shared" si="12"/>
        <v>9.9184999999999995E-2</v>
      </c>
      <c r="Y23" s="25"/>
      <c r="Z23" s="25">
        <f t="shared" si="13"/>
        <v>9.062771E-2</v>
      </c>
      <c r="AA23" s="25">
        <f t="shared" si="14"/>
        <v>2.0871561613000003</v>
      </c>
      <c r="AB23" s="25">
        <v>-1.3699999999999999E-3</v>
      </c>
      <c r="AC23" s="25">
        <f t="shared" si="15"/>
        <v>-7.0500000000000001E-4</v>
      </c>
    </row>
    <row r="24" spans="1:29" s="15" customFormat="1">
      <c r="A24" s="18">
        <v>272</v>
      </c>
      <c r="B24" s="25">
        <v>-3.0000000000000001E-5</v>
      </c>
      <c r="C24" s="25">
        <v>4.7919999999999997E-2</v>
      </c>
      <c r="D24" s="25">
        <f t="shared" si="0"/>
        <v>4.861E-2</v>
      </c>
      <c r="E24" s="25"/>
      <c r="F24" s="25">
        <f t="shared" si="1"/>
        <v>4.7816190000000001E-2</v>
      </c>
      <c r="G24" s="25">
        <f t="shared" si="2"/>
        <v>1.1012068557000001</v>
      </c>
      <c r="H24" s="25">
        <v>6.0519999999999997E-2</v>
      </c>
      <c r="I24" s="25">
        <f t="shared" si="3"/>
        <v>6.1210000000000001E-2</v>
      </c>
      <c r="J24" s="25"/>
      <c r="K24" s="25">
        <f t="shared" si="4"/>
        <v>5.908882E-2</v>
      </c>
      <c r="L24" s="25">
        <f t="shared" si="5"/>
        <v>1.3608155246</v>
      </c>
      <c r="M24" s="25">
        <v>6.2880000000000005E-2</v>
      </c>
      <c r="N24" s="25">
        <f t="shared" si="6"/>
        <v>6.3570000000000002E-2</v>
      </c>
      <c r="O24" s="25"/>
      <c r="P24" s="25">
        <f t="shared" si="7"/>
        <v>6.154051E-2</v>
      </c>
      <c r="Q24" s="25">
        <f t="shared" si="8"/>
        <v>1.4172779453</v>
      </c>
      <c r="R24" s="25">
        <v>8.1379000000000007E-2</v>
      </c>
      <c r="S24" s="25">
        <f t="shared" si="9"/>
        <v>8.2069000000000003E-2</v>
      </c>
      <c r="T24" s="25"/>
      <c r="U24" s="25">
        <f t="shared" si="10"/>
        <v>7.7444800000000008E-2</v>
      </c>
      <c r="V24" s="25">
        <f t="shared" si="11"/>
        <v>1.7835537440000002</v>
      </c>
      <c r="W24" s="25">
        <v>9.7570000000000004E-2</v>
      </c>
      <c r="X24" s="25">
        <f t="shared" si="12"/>
        <v>9.826E-2</v>
      </c>
      <c r="Y24" s="25"/>
      <c r="Z24" s="25">
        <f t="shared" si="13"/>
        <v>8.9702710000000005E-2</v>
      </c>
      <c r="AA24" s="25">
        <f t="shared" si="14"/>
        <v>2.0658534113</v>
      </c>
      <c r="AB24" s="25">
        <v>-1.3500000000000001E-3</v>
      </c>
      <c r="AC24" s="25">
        <f t="shared" si="15"/>
        <v>-6.9000000000000008E-4</v>
      </c>
    </row>
    <row r="25" spans="1:29" s="15" customFormat="1">
      <c r="A25" s="18">
        <v>273</v>
      </c>
      <c r="B25" s="25">
        <v>2.0000000000000002E-5</v>
      </c>
      <c r="C25" s="25">
        <v>4.6859999999999999E-2</v>
      </c>
      <c r="D25" s="25">
        <f t="shared" si="0"/>
        <v>4.7474999999999996E-2</v>
      </c>
      <c r="E25" s="25"/>
      <c r="F25" s="25">
        <f t="shared" si="1"/>
        <v>4.6681189999999997E-2</v>
      </c>
      <c r="G25" s="25">
        <f t="shared" si="2"/>
        <v>1.0750678057</v>
      </c>
      <c r="H25" s="25">
        <v>5.9520000000000003E-2</v>
      </c>
      <c r="I25" s="25">
        <f t="shared" si="3"/>
        <v>6.0135000000000001E-2</v>
      </c>
      <c r="J25" s="25"/>
      <c r="K25" s="25">
        <f t="shared" si="4"/>
        <v>5.8013820000000001E-2</v>
      </c>
      <c r="L25" s="25">
        <f t="shared" si="5"/>
        <v>1.3360582746</v>
      </c>
      <c r="M25" s="25">
        <v>6.1620000000000001E-2</v>
      </c>
      <c r="N25" s="25">
        <f t="shared" si="6"/>
        <v>6.2234999999999999E-2</v>
      </c>
      <c r="O25" s="25"/>
      <c r="P25" s="25">
        <f t="shared" si="7"/>
        <v>6.0205509999999997E-2</v>
      </c>
      <c r="Q25" s="25">
        <f t="shared" si="8"/>
        <v>1.3865328953</v>
      </c>
      <c r="R25" s="25">
        <v>8.0479999999999996E-2</v>
      </c>
      <c r="S25" s="25">
        <f t="shared" si="9"/>
        <v>8.1095E-2</v>
      </c>
      <c r="T25" s="25"/>
      <c r="U25" s="25">
        <f t="shared" si="10"/>
        <v>7.6470800000000005E-2</v>
      </c>
      <c r="V25" s="25">
        <f t="shared" si="11"/>
        <v>1.7611225240000001</v>
      </c>
      <c r="W25" s="25">
        <v>9.6809000000000006E-2</v>
      </c>
      <c r="X25" s="25">
        <f t="shared" si="12"/>
        <v>9.7424000000000011E-2</v>
      </c>
      <c r="Y25" s="25"/>
      <c r="Z25" s="25">
        <f t="shared" si="13"/>
        <v>8.8866710000000015E-2</v>
      </c>
      <c r="AA25" s="25">
        <f t="shared" si="14"/>
        <v>2.0466003313000005</v>
      </c>
      <c r="AB25" s="25">
        <v>-1.25E-3</v>
      </c>
      <c r="AC25" s="25">
        <f t="shared" si="15"/>
        <v>-6.1499999999999999E-4</v>
      </c>
    </row>
    <row r="26" spans="1:29" s="15" customFormat="1">
      <c r="A26" s="18">
        <v>274</v>
      </c>
      <c r="B26" s="25">
        <v>-1.0000000000000001E-5</v>
      </c>
      <c r="C26" s="25">
        <v>4.582E-2</v>
      </c>
      <c r="D26" s="25">
        <f t="shared" si="0"/>
        <v>4.6510000000000003E-2</v>
      </c>
      <c r="E26" s="25"/>
      <c r="F26" s="25">
        <f t="shared" si="1"/>
        <v>4.5716190000000004E-2</v>
      </c>
      <c r="G26" s="25">
        <f t="shared" si="2"/>
        <v>1.0528438557000002</v>
      </c>
      <c r="H26" s="25">
        <v>5.8380000000000001E-2</v>
      </c>
      <c r="I26" s="25">
        <f t="shared" si="3"/>
        <v>5.9070000000000004E-2</v>
      </c>
      <c r="J26" s="25"/>
      <c r="K26" s="25">
        <f t="shared" si="4"/>
        <v>5.6948820000000004E-2</v>
      </c>
      <c r="L26" s="25">
        <f t="shared" si="5"/>
        <v>1.3115313246000002</v>
      </c>
      <c r="M26" s="25">
        <v>6.0539999999999997E-2</v>
      </c>
      <c r="N26" s="25">
        <f t="shared" si="6"/>
        <v>6.123E-2</v>
      </c>
      <c r="O26" s="25"/>
      <c r="P26" s="25">
        <f t="shared" si="7"/>
        <v>5.9200509999999998E-2</v>
      </c>
      <c r="Q26" s="25">
        <f t="shared" si="8"/>
        <v>1.3633877453000001</v>
      </c>
      <c r="R26" s="25">
        <v>7.9780000000000004E-2</v>
      </c>
      <c r="S26" s="25">
        <f t="shared" si="9"/>
        <v>8.047E-2</v>
      </c>
      <c r="T26" s="25"/>
      <c r="U26" s="25">
        <f t="shared" si="10"/>
        <v>7.5845800000000005E-2</v>
      </c>
      <c r="V26" s="25">
        <f t="shared" si="11"/>
        <v>1.7467287740000002</v>
      </c>
      <c r="W26" s="25">
        <v>9.5610000000000001E-2</v>
      </c>
      <c r="X26" s="25">
        <f t="shared" si="12"/>
        <v>9.6299999999999997E-2</v>
      </c>
      <c r="Y26" s="25"/>
      <c r="Z26" s="25">
        <f t="shared" si="13"/>
        <v>8.7742710000000002E-2</v>
      </c>
      <c r="AA26" s="25">
        <f t="shared" si="14"/>
        <v>2.0207146113000003</v>
      </c>
      <c r="AB26" s="25">
        <v>-1.3699999999999999E-3</v>
      </c>
      <c r="AC26" s="25">
        <f t="shared" si="15"/>
        <v>-6.8999999999999997E-4</v>
      </c>
    </row>
    <row r="27" spans="1:29" s="15" customFormat="1">
      <c r="A27" s="19">
        <v>275</v>
      </c>
      <c r="B27" s="25">
        <v>-6.8999999999999997E-5</v>
      </c>
      <c r="C27" s="25">
        <v>4.4479999999999999E-2</v>
      </c>
      <c r="D27" s="25">
        <f t="shared" si="0"/>
        <v>4.5179499999999997E-2</v>
      </c>
      <c r="E27" s="25"/>
      <c r="F27" s="25">
        <f t="shared" si="1"/>
        <v>4.4385689999999998E-2</v>
      </c>
      <c r="G27" s="25">
        <f t="shared" si="2"/>
        <v>1.0222024407000001</v>
      </c>
      <c r="H27" s="25">
        <v>5.7149999999999999E-2</v>
      </c>
      <c r="I27" s="25">
        <f t="shared" si="3"/>
        <v>5.7849499999999998E-2</v>
      </c>
      <c r="J27" s="25"/>
      <c r="K27" s="25">
        <f t="shared" si="4"/>
        <v>5.5728319999999998E-2</v>
      </c>
      <c r="L27" s="25">
        <f t="shared" si="5"/>
        <v>1.2834232096</v>
      </c>
      <c r="M27" s="25">
        <v>5.9209999999999999E-2</v>
      </c>
      <c r="N27" s="25">
        <f t="shared" si="6"/>
        <v>5.9909499999999997E-2</v>
      </c>
      <c r="O27" s="25"/>
      <c r="P27" s="25">
        <f t="shared" si="7"/>
        <v>5.7880009999999996E-2</v>
      </c>
      <c r="Q27" s="25">
        <f t="shared" si="8"/>
        <v>1.3329766302999999</v>
      </c>
      <c r="R27" s="25">
        <v>7.8710000000000002E-2</v>
      </c>
      <c r="S27" s="25">
        <f t="shared" si="9"/>
        <v>7.9409500000000008E-2</v>
      </c>
      <c r="T27" s="25"/>
      <c r="U27" s="25">
        <f t="shared" si="10"/>
        <v>7.4785300000000013E-2</v>
      </c>
      <c r="V27" s="25">
        <f t="shared" si="11"/>
        <v>1.7223054590000004</v>
      </c>
      <c r="W27" s="25">
        <v>9.4658999999999993E-2</v>
      </c>
      <c r="X27" s="25">
        <f t="shared" si="12"/>
        <v>9.5358499999999999E-2</v>
      </c>
      <c r="Y27" s="25"/>
      <c r="Z27" s="25">
        <f t="shared" si="13"/>
        <v>8.6801210000000004E-2</v>
      </c>
      <c r="AA27" s="25">
        <f t="shared" si="14"/>
        <v>1.9990318663000002</v>
      </c>
      <c r="AB27" s="25">
        <v>-1.33E-3</v>
      </c>
      <c r="AC27" s="25">
        <f t="shared" si="15"/>
        <v>-6.9950000000000003E-4</v>
      </c>
    </row>
    <row r="28" spans="1:29" s="15" customFormat="1">
      <c r="A28" s="19">
        <v>276</v>
      </c>
      <c r="B28" s="25">
        <v>-1.2E-4</v>
      </c>
      <c r="C28" s="25">
        <v>4.3650000000000001E-2</v>
      </c>
      <c r="D28" s="25">
        <f t="shared" si="0"/>
        <v>4.4395000000000004E-2</v>
      </c>
      <c r="E28" s="25"/>
      <c r="F28" s="25">
        <f t="shared" si="1"/>
        <v>4.3601190000000005E-2</v>
      </c>
      <c r="G28" s="25">
        <f t="shared" si="2"/>
        <v>1.0041354057000003</v>
      </c>
      <c r="H28" s="25">
        <v>5.6129999999999999E-2</v>
      </c>
      <c r="I28" s="25">
        <f t="shared" si="3"/>
        <v>5.6875000000000002E-2</v>
      </c>
      <c r="J28" s="25"/>
      <c r="K28" s="25">
        <f t="shared" si="4"/>
        <v>5.4753820000000002E-2</v>
      </c>
      <c r="L28" s="25">
        <f t="shared" si="5"/>
        <v>1.2609804746000002</v>
      </c>
      <c r="M28" s="25">
        <v>5.8000000000000003E-2</v>
      </c>
      <c r="N28" s="25">
        <f t="shared" si="6"/>
        <v>5.8745000000000006E-2</v>
      </c>
      <c r="O28" s="25"/>
      <c r="P28" s="25">
        <f t="shared" si="7"/>
        <v>5.6715510000000004E-2</v>
      </c>
      <c r="Q28" s="25">
        <f t="shared" si="8"/>
        <v>1.3061581953000001</v>
      </c>
      <c r="R28" s="25">
        <v>7.7909000000000006E-2</v>
      </c>
      <c r="S28" s="25">
        <f t="shared" si="9"/>
        <v>7.8654000000000002E-2</v>
      </c>
      <c r="T28" s="25"/>
      <c r="U28" s="25">
        <f t="shared" si="10"/>
        <v>7.4029800000000007E-2</v>
      </c>
      <c r="V28" s="25">
        <f t="shared" si="11"/>
        <v>1.7049062940000002</v>
      </c>
      <c r="W28" s="25">
        <v>9.3670000000000003E-2</v>
      </c>
      <c r="X28" s="25">
        <f t="shared" si="12"/>
        <v>9.4414999999999999E-2</v>
      </c>
      <c r="Y28" s="25"/>
      <c r="Z28" s="25">
        <f t="shared" si="13"/>
        <v>8.5857710000000004E-2</v>
      </c>
      <c r="AA28" s="25">
        <f t="shared" si="14"/>
        <v>1.9773030613000002</v>
      </c>
      <c r="AB28" s="25">
        <v>-1.3699999999999999E-3</v>
      </c>
      <c r="AC28" s="25">
        <f t="shared" si="15"/>
        <v>-7.45E-4</v>
      </c>
    </row>
    <row r="29" spans="1:29" s="15" customFormat="1">
      <c r="A29" s="19">
        <v>277</v>
      </c>
      <c r="B29" s="25">
        <v>8.0000000000000007E-5</v>
      </c>
      <c r="C29" s="25">
        <v>4.233E-2</v>
      </c>
      <c r="D29" s="25">
        <f t="shared" si="0"/>
        <v>4.2885E-2</v>
      </c>
      <c r="E29" s="25"/>
      <c r="F29" s="25">
        <f t="shared" si="1"/>
        <v>4.2091190000000001E-2</v>
      </c>
      <c r="G29" s="25">
        <f t="shared" si="2"/>
        <v>0.96936010570000009</v>
      </c>
      <c r="H29" s="25">
        <v>5.4870000000000002E-2</v>
      </c>
      <c r="I29" s="25">
        <f t="shared" si="3"/>
        <v>5.5425000000000002E-2</v>
      </c>
      <c r="J29" s="25"/>
      <c r="K29" s="25">
        <f t="shared" si="4"/>
        <v>5.3303820000000002E-2</v>
      </c>
      <c r="L29" s="25">
        <f t="shared" si="5"/>
        <v>1.2275869746000001</v>
      </c>
      <c r="M29" s="25">
        <v>5.6779999999999997E-2</v>
      </c>
      <c r="N29" s="25">
        <f t="shared" si="6"/>
        <v>5.7334999999999997E-2</v>
      </c>
      <c r="O29" s="25"/>
      <c r="P29" s="25">
        <f t="shared" si="7"/>
        <v>5.5305509999999995E-2</v>
      </c>
      <c r="Q29" s="25">
        <f t="shared" si="8"/>
        <v>1.2736858952999999</v>
      </c>
      <c r="R29" s="25">
        <v>7.6579999999999995E-2</v>
      </c>
      <c r="S29" s="25">
        <f t="shared" si="9"/>
        <v>7.7134999999999995E-2</v>
      </c>
      <c r="T29" s="25"/>
      <c r="U29" s="25">
        <f t="shared" si="10"/>
        <v>7.25108E-2</v>
      </c>
      <c r="V29" s="25">
        <f t="shared" si="11"/>
        <v>1.669923724</v>
      </c>
      <c r="W29" s="25">
        <v>9.2460000000000001E-2</v>
      </c>
      <c r="X29" s="25">
        <f t="shared" si="12"/>
        <v>9.3015E-2</v>
      </c>
      <c r="Y29" s="25"/>
      <c r="Z29" s="25">
        <f t="shared" si="13"/>
        <v>8.4457710000000005E-2</v>
      </c>
      <c r="AA29" s="25">
        <f t="shared" si="14"/>
        <v>1.9450610613000001</v>
      </c>
      <c r="AB29" s="25">
        <v>-1.1900000000000001E-3</v>
      </c>
      <c r="AC29" s="25">
        <f t="shared" si="15"/>
        <v>-5.5500000000000005E-4</v>
      </c>
    </row>
    <row r="30" spans="1:29" s="15" customFormat="1">
      <c r="A30" s="19">
        <v>278</v>
      </c>
      <c r="B30" s="25">
        <v>1.0000000000000001E-5</v>
      </c>
      <c r="C30" s="25">
        <v>4.1250000000000002E-2</v>
      </c>
      <c r="D30" s="25">
        <f t="shared" si="0"/>
        <v>4.1890000000000004E-2</v>
      </c>
      <c r="E30" s="25"/>
      <c r="F30" s="25">
        <f t="shared" si="1"/>
        <v>4.1096190000000005E-2</v>
      </c>
      <c r="G30" s="25">
        <f t="shared" si="2"/>
        <v>0.94644525570000015</v>
      </c>
      <c r="H30" s="25">
        <v>5.3609999999999998E-2</v>
      </c>
      <c r="I30" s="25">
        <f t="shared" si="3"/>
        <v>5.425E-2</v>
      </c>
      <c r="J30" s="25"/>
      <c r="K30" s="25">
        <f t="shared" si="4"/>
        <v>5.2128819999999999E-2</v>
      </c>
      <c r="L30" s="25">
        <f t="shared" si="5"/>
        <v>1.2005267246</v>
      </c>
      <c r="M30" s="25">
        <v>5.543E-2</v>
      </c>
      <c r="N30" s="25">
        <f t="shared" si="6"/>
        <v>5.6070000000000002E-2</v>
      </c>
      <c r="O30" s="25"/>
      <c r="P30" s="25">
        <f t="shared" si="7"/>
        <v>5.404051E-2</v>
      </c>
      <c r="Q30" s="25">
        <f t="shared" si="8"/>
        <v>1.2445529453000002</v>
      </c>
      <c r="R30" s="25">
        <v>7.5578999999999993E-2</v>
      </c>
      <c r="S30" s="25">
        <f t="shared" si="9"/>
        <v>7.6218999999999995E-2</v>
      </c>
      <c r="T30" s="25"/>
      <c r="U30" s="25">
        <f t="shared" si="10"/>
        <v>7.15948E-2</v>
      </c>
      <c r="V30" s="25">
        <f t="shared" si="11"/>
        <v>1.6488282440000002</v>
      </c>
      <c r="W30" s="25">
        <v>9.1270000000000004E-2</v>
      </c>
      <c r="X30" s="25">
        <f t="shared" si="12"/>
        <v>9.1910000000000006E-2</v>
      </c>
      <c r="Y30" s="25"/>
      <c r="Z30" s="25">
        <f t="shared" si="13"/>
        <v>8.335271000000001E-2</v>
      </c>
      <c r="AA30" s="25">
        <f t="shared" si="14"/>
        <v>1.9196129113000002</v>
      </c>
      <c r="AB30" s="25">
        <v>-1.2899999999999999E-3</v>
      </c>
      <c r="AC30" s="25">
        <f t="shared" si="15"/>
        <v>-6.3999999999999994E-4</v>
      </c>
    </row>
    <row r="31" spans="1:29" s="15" customFormat="1">
      <c r="A31" s="19">
        <v>279</v>
      </c>
      <c r="B31" s="25">
        <v>-6.0000000000000002E-5</v>
      </c>
      <c r="C31" s="25">
        <v>0.04</v>
      </c>
      <c r="D31" s="25">
        <f t="shared" si="0"/>
        <v>4.0690000000000004E-2</v>
      </c>
      <c r="E31" s="25"/>
      <c r="F31" s="25">
        <f t="shared" si="1"/>
        <v>3.9896190000000005E-2</v>
      </c>
      <c r="G31" s="25">
        <f t="shared" si="2"/>
        <v>0.91880925570000016</v>
      </c>
      <c r="H31" s="25">
        <v>5.2490000000000002E-2</v>
      </c>
      <c r="I31" s="25">
        <f t="shared" si="3"/>
        <v>5.3180000000000005E-2</v>
      </c>
      <c r="J31" s="25"/>
      <c r="K31" s="25">
        <f t="shared" si="4"/>
        <v>5.1058820000000005E-2</v>
      </c>
      <c r="L31" s="25">
        <f t="shared" si="5"/>
        <v>1.1758846246000001</v>
      </c>
      <c r="M31" s="25">
        <v>5.4190000000000002E-2</v>
      </c>
      <c r="N31" s="25">
        <f t="shared" si="6"/>
        <v>5.4880000000000005E-2</v>
      </c>
      <c r="O31" s="25"/>
      <c r="P31" s="25">
        <f t="shared" si="7"/>
        <v>5.2850510000000003E-2</v>
      </c>
      <c r="Q31" s="25">
        <f t="shared" si="8"/>
        <v>1.2171472453000001</v>
      </c>
      <c r="R31" s="25">
        <v>7.4300000000000005E-2</v>
      </c>
      <c r="S31" s="25">
        <f t="shared" si="9"/>
        <v>7.4990000000000001E-2</v>
      </c>
      <c r="T31" s="25"/>
      <c r="U31" s="25">
        <f t="shared" si="10"/>
        <v>7.0365800000000006E-2</v>
      </c>
      <c r="V31" s="25">
        <f t="shared" si="11"/>
        <v>1.6205243740000002</v>
      </c>
      <c r="W31" s="25">
        <v>0.09</v>
      </c>
      <c r="X31" s="25">
        <f t="shared" si="12"/>
        <v>9.0689999999999993E-2</v>
      </c>
      <c r="Y31" s="25"/>
      <c r="Z31" s="25">
        <f t="shared" si="13"/>
        <v>8.2132709999999998E-2</v>
      </c>
      <c r="AA31" s="25">
        <f t="shared" si="14"/>
        <v>1.8915163113</v>
      </c>
      <c r="AB31" s="25">
        <v>-1.32E-3</v>
      </c>
      <c r="AC31" s="25">
        <f t="shared" si="15"/>
        <v>-6.8999999999999997E-4</v>
      </c>
    </row>
    <row r="32" spans="1:29" s="15" customFormat="1">
      <c r="A32" s="19">
        <v>280</v>
      </c>
      <c r="B32" s="25">
        <v>-4.0000000000000003E-5</v>
      </c>
      <c r="C32" s="25">
        <v>3.9079999999999997E-2</v>
      </c>
      <c r="D32" s="25">
        <f t="shared" si="0"/>
        <v>3.9744999999999996E-2</v>
      </c>
      <c r="E32" s="25"/>
      <c r="F32" s="25">
        <f t="shared" si="1"/>
        <v>3.8951189999999997E-2</v>
      </c>
      <c r="G32" s="25">
        <f t="shared" si="2"/>
        <v>0.89704590569999998</v>
      </c>
      <c r="H32" s="25">
        <v>5.1369999999999999E-2</v>
      </c>
      <c r="I32" s="25">
        <f t="shared" si="3"/>
        <v>5.2034999999999998E-2</v>
      </c>
      <c r="J32" s="25"/>
      <c r="K32" s="25">
        <f t="shared" si="4"/>
        <v>4.9913819999999998E-2</v>
      </c>
      <c r="L32" s="25">
        <f t="shared" si="5"/>
        <v>1.1495152745999999</v>
      </c>
      <c r="M32" s="25">
        <v>5.3060000000000003E-2</v>
      </c>
      <c r="N32" s="25">
        <f t="shared" si="6"/>
        <v>5.3725000000000002E-2</v>
      </c>
      <c r="O32" s="25"/>
      <c r="P32" s="25">
        <f t="shared" si="7"/>
        <v>5.169551E-2</v>
      </c>
      <c r="Q32" s="25">
        <f t="shared" si="8"/>
        <v>1.1905475953</v>
      </c>
      <c r="R32" s="25">
        <v>7.3358999999999994E-2</v>
      </c>
      <c r="S32" s="25">
        <f t="shared" si="9"/>
        <v>7.4023999999999993E-2</v>
      </c>
      <c r="T32" s="25"/>
      <c r="U32" s="25">
        <f t="shared" si="10"/>
        <v>6.9399799999999998E-2</v>
      </c>
      <c r="V32" s="25">
        <f t="shared" si="11"/>
        <v>1.5982773940000001</v>
      </c>
      <c r="W32" s="25">
        <v>8.8819999999999996E-2</v>
      </c>
      <c r="X32" s="25">
        <f t="shared" si="12"/>
        <v>8.9484999999999995E-2</v>
      </c>
      <c r="Y32" s="25"/>
      <c r="Z32" s="25">
        <f t="shared" si="13"/>
        <v>8.092771E-2</v>
      </c>
      <c r="AA32" s="25">
        <f t="shared" si="14"/>
        <v>1.8637651613000001</v>
      </c>
      <c r="AB32" s="25">
        <v>-1.2899999999999999E-3</v>
      </c>
      <c r="AC32" s="25">
        <f t="shared" si="15"/>
        <v>-6.6500000000000001E-4</v>
      </c>
    </row>
    <row r="33" spans="1:29" s="15" customFormat="1">
      <c r="A33" s="19">
        <v>281</v>
      </c>
      <c r="B33" s="25">
        <v>-1.0000000000000001E-5</v>
      </c>
      <c r="C33" s="25">
        <v>3.7870000000000001E-2</v>
      </c>
      <c r="D33" s="25">
        <f t="shared" si="0"/>
        <v>3.8510000000000003E-2</v>
      </c>
      <c r="E33" s="25"/>
      <c r="F33" s="25">
        <f t="shared" si="1"/>
        <v>3.7716190000000004E-2</v>
      </c>
      <c r="G33" s="25">
        <f t="shared" si="2"/>
        <v>0.86860385570000009</v>
      </c>
      <c r="H33" s="25">
        <v>5.0169999999999999E-2</v>
      </c>
      <c r="I33" s="25">
        <f t="shared" si="3"/>
        <v>5.0810000000000001E-2</v>
      </c>
      <c r="J33" s="25"/>
      <c r="K33" s="25">
        <f t="shared" si="4"/>
        <v>4.8688820000000001E-2</v>
      </c>
      <c r="L33" s="25">
        <f t="shared" si="5"/>
        <v>1.1213035246</v>
      </c>
      <c r="M33" s="25">
        <v>5.1720000000000002E-2</v>
      </c>
      <c r="N33" s="25">
        <f t="shared" si="6"/>
        <v>5.2360000000000004E-2</v>
      </c>
      <c r="O33" s="25"/>
      <c r="P33" s="25">
        <f t="shared" si="7"/>
        <v>5.0330510000000002E-2</v>
      </c>
      <c r="Q33" s="25">
        <f t="shared" si="8"/>
        <v>1.1591116453000001</v>
      </c>
      <c r="R33" s="25">
        <v>7.1940000000000004E-2</v>
      </c>
      <c r="S33" s="25">
        <f t="shared" si="9"/>
        <v>7.2580000000000006E-2</v>
      </c>
      <c r="T33" s="25"/>
      <c r="U33" s="25">
        <f t="shared" si="10"/>
        <v>6.7955800000000011E-2</v>
      </c>
      <c r="V33" s="25">
        <f t="shared" si="11"/>
        <v>1.5650220740000003</v>
      </c>
      <c r="W33" s="25">
        <v>8.7340000000000001E-2</v>
      </c>
      <c r="X33" s="25">
        <f t="shared" si="12"/>
        <v>8.7980000000000003E-2</v>
      </c>
      <c r="Y33" s="25"/>
      <c r="Z33" s="25">
        <f t="shared" si="13"/>
        <v>7.9422710000000007E-2</v>
      </c>
      <c r="AA33" s="25">
        <f t="shared" si="14"/>
        <v>1.8291050113000002</v>
      </c>
      <c r="AB33" s="25">
        <v>-1.2700000000000001E-3</v>
      </c>
      <c r="AC33" s="25">
        <f t="shared" si="15"/>
        <v>-6.4000000000000005E-4</v>
      </c>
    </row>
    <row r="34" spans="1:29" s="15" customFormat="1">
      <c r="A34" s="19">
        <v>282</v>
      </c>
      <c r="B34" s="25">
        <v>-1.2999999999999999E-4</v>
      </c>
      <c r="C34" s="25">
        <v>3.6720000000000003E-2</v>
      </c>
      <c r="D34" s="25">
        <f t="shared" si="0"/>
        <v>3.7435000000000003E-2</v>
      </c>
      <c r="E34" s="25"/>
      <c r="F34" s="25">
        <f t="shared" si="1"/>
        <v>3.6641190000000004E-2</v>
      </c>
      <c r="G34" s="25">
        <f t="shared" si="2"/>
        <v>0.84384660570000014</v>
      </c>
      <c r="H34" s="25">
        <v>4.9009999999999998E-2</v>
      </c>
      <c r="I34" s="25">
        <f t="shared" si="3"/>
        <v>4.9724999999999998E-2</v>
      </c>
      <c r="J34" s="25"/>
      <c r="K34" s="25">
        <f t="shared" si="4"/>
        <v>4.7603819999999998E-2</v>
      </c>
      <c r="L34" s="25">
        <f t="shared" si="5"/>
        <v>1.0963159746</v>
      </c>
      <c r="M34" s="25">
        <v>5.0450000000000002E-2</v>
      </c>
      <c r="N34" s="25">
        <f t="shared" si="6"/>
        <v>5.1165000000000002E-2</v>
      </c>
      <c r="O34" s="25"/>
      <c r="P34" s="25">
        <f t="shared" si="7"/>
        <v>4.913551E-2</v>
      </c>
      <c r="Q34" s="25">
        <f t="shared" si="8"/>
        <v>1.1315907953</v>
      </c>
      <c r="R34" s="25">
        <v>7.0599999999999996E-2</v>
      </c>
      <c r="S34" s="25">
        <f t="shared" si="9"/>
        <v>7.131499999999999E-2</v>
      </c>
      <c r="T34" s="25"/>
      <c r="U34" s="25">
        <f t="shared" si="10"/>
        <v>6.6690799999999995E-2</v>
      </c>
      <c r="V34" s="25">
        <f t="shared" si="11"/>
        <v>1.5358891239999999</v>
      </c>
      <c r="W34" s="25">
        <v>8.584E-2</v>
      </c>
      <c r="X34" s="25">
        <f t="shared" si="12"/>
        <v>8.6554999999999993E-2</v>
      </c>
      <c r="Y34" s="25"/>
      <c r="Z34" s="25">
        <f t="shared" si="13"/>
        <v>7.7997709999999998E-2</v>
      </c>
      <c r="AA34" s="25">
        <f t="shared" si="14"/>
        <v>1.7962872613</v>
      </c>
      <c r="AB34" s="25">
        <v>-1.2999999999999999E-3</v>
      </c>
      <c r="AC34" s="25">
        <f t="shared" si="15"/>
        <v>-7.1499999999999992E-4</v>
      </c>
    </row>
    <row r="35" spans="1:29" s="15" customFormat="1">
      <c r="A35" s="19">
        <v>283</v>
      </c>
      <c r="B35" s="25">
        <v>-1.2E-4</v>
      </c>
      <c r="C35" s="25">
        <v>3.5630000000000002E-2</v>
      </c>
      <c r="D35" s="25">
        <f t="shared" si="0"/>
        <v>3.6345000000000002E-2</v>
      </c>
      <c r="E35" s="25"/>
      <c r="F35" s="25">
        <f t="shared" si="1"/>
        <v>3.5551190000000003E-2</v>
      </c>
      <c r="G35" s="25">
        <f t="shared" si="2"/>
        <v>0.81874390570000011</v>
      </c>
      <c r="H35" s="25">
        <v>4.7890000000000002E-2</v>
      </c>
      <c r="I35" s="25">
        <f t="shared" si="3"/>
        <v>4.8605000000000002E-2</v>
      </c>
      <c r="J35" s="25"/>
      <c r="K35" s="25">
        <f t="shared" si="4"/>
        <v>4.6483820000000002E-2</v>
      </c>
      <c r="L35" s="25">
        <f t="shared" si="5"/>
        <v>1.0705223746000001</v>
      </c>
      <c r="M35" s="25">
        <v>4.9259999999999998E-2</v>
      </c>
      <c r="N35" s="25">
        <f t="shared" si="6"/>
        <v>4.9974999999999999E-2</v>
      </c>
      <c r="O35" s="25"/>
      <c r="P35" s="25">
        <f t="shared" si="7"/>
        <v>4.7945509999999997E-2</v>
      </c>
      <c r="Q35" s="25">
        <f t="shared" si="8"/>
        <v>1.1041850953000001</v>
      </c>
      <c r="R35" s="25">
        <v>6.9278999999999993E-2</v>
      </c>
      <c r="S35" s="25">
        <f t="shared" si="9"/>
        <v>6.9993999999999987E-2</v>
      </c>
      <c r="T35" s="25"/>
      <c r="U35" s="25">
        <f t="shared" si="10"/>
        <v>6.5369799999999992E-2</v>
      </c>
      <c r="V35" s="25">
        <f t="shared" si="11"/>
        <v>1.505466494</v>
      </c>
      <c r="W35" s="25">
        <v>8.448E-2</v>
      </c>
      <c r="X35" s="25">
        <f t="shared" si="12"/>
        <v>8.5194999999999993E-2</v>
      </c>
      <c r="Y35" s="25"/>
      <c r="Z35" s="25">
        <f t="shared" si="13"/>
        <v>7.6637709999999998E-2</v>
      </c>
      <c r="AA35" s="25">
        <f t="shared" si="14"/>
        <v>1.7649664613</v>
      </c>
      <c r="AB35" s="25">
        <v>-1.31E-3</v>
      </c>
      <c r="AC35" s="25">
        <f t="shared" si="15"/>
        <v>-7.1500000000000003E-4</v>
      </c>
    </row>
    <row r="36" spans="1:29" s="15" customFormat="1">
      <c r="A36" s="19">
        <v>284</v>
      </c>
      <c r="B36" s="25">
        <v>-1.2999999999999999E-4</v>
      </c>
      <c r="C36" s="25">
        <v>3.4479999999999997E-2</v>
      </c>
      <c r="D36" s="25">
        <f t="shared" si="0"/>
        <v>3.5209999999999998E-2</v>
      </c>
      <c r="E36" s="25"/>
      <c r="F36" s="25">
        <f t="shared" si="1"/>
        <v>3.4416189999999999E-2</v>
      </c>
      <c r="G36" s="25">
        <f t="shared" si="2"/>
        <v>0.79260485570000005</v>
      </c>
      <c r="H36" s="25">
        <v>4.6679999999999999E-2</v>
      </c>
      <c r="I36" s="25">
        <f t="shared" si="3"/>
        <v>4.7410000000000001E-2</v>
      </c>
      <c r="J36" s="25"/>
      <c r="K36" s="25">
        <f t="shared" si="4"/>
        <v>4.528882E-2</v>
      </c>
      <c r="L36" s="25">
        <f t="shared" si="5"/>
        <v>1.0430015246</v>
      </c>
      <c r="M36" s="25">
        <v>4.8009999999999997E-2</v>
      </c>
      <c r="N36" s="25">
        <f t="shared" si="6"/>
        <v>4.8739999999999999E-2</v>
      </c>
      <c r="O36" s="25"/>
      <c r="P36" s="25">
        <f t="shared" si="7"/>
        <v>4.6710509999999997E-2</v>
      </c>
      <c r="Q36" s="25">
        <f t="shared" si="8"/>
        <v>1.0757430453000001</v>
      </c>
      <c r="R36" s="25">
        <v>6.7659999999999998E-2</v>
      </c>
      <c r="S36" s="25">
        <f t="shared" si="9"/>
        <v>6.8389999999999992E-2</v>
      </c>
      <c r="T36" s="25"/>
      <c r="U36" s="25">
        <f t="shared" si="10"/>
        <v>6.3765799999999997E-2</v>
      </c>
      <c r="V36" s="25">
        <f t="shared" si="11"/>
        <v>1.4685263740000001</v>
      </c>
      <c r="W36" s="25">
        <v>8.2769999999999996E-2</v>
      </c>
      <c r="X36" s="25">
        <f t="shared" si="12"/>
        <v>8.3499999999999991E-2</v>
      </c>
      <c r="Y36" s="25"/>
      <c r="Z36" s="25">
        <f t="shared" si="13"/>
        <v>7.4942709999999996E-2</v>
      </c>
      <c r="AA36" s="25">
        <f t="shared" si="14"/>
        <v>1.7259306112999999</v>
      </c>
      <c r="AB36" s="25">
        <v>-1.33E-3</v>
      </c>
      <c r="AC36" s="25">
        <f t="shared" si="15"/>
        <v>-7.2999999999999996E-4</v>
      </c>
    </row>
    <row r="37" spans="1:29" s="15" customFormat="1">
      <c r="A37" s="19">
        <v>285</v>
      </c>
      <c r="B37" s="25">
        <v>-1E-4</v>
      </c>
      <c r="C37" s="25">
        <v>3.3399999999999999E-2</v>
      </c>
      <c r="D37" s="25">
        <f t="shared" si="0"/>
        <v>3.4095E-2</v>
      </c>
      <c r="E37" s="25"/>
      <c r="F37" s="25">
        <f t="shared" si="1"/>
        <v>3.3301190000000001E-2</v>
      </c>
      <c r="G37" s="25">
        <f t="shared" si="2"/>
        <v>0.76692640570000004</v>
      </c>
      <c r="H37" s="25">
        <v>4.546E-2</v>
      </c>
      <c r="I37" s="25">
        <f t="shared" si="3"/>
        <v>4.6155000000000002E-2</v>
      </c>
      <c r="J37" s="25"/>
      <c r="K37" s="25">
        <f t="shared" si="4"/>
        <v>4.4033820000000001E-2</v>
      </c>
      <c r="L37" s="25">
        <f t="shared" si="5"/>
        <v>1.0140988746000001</v>
      </c>
      <c r="M37" s="25">
        <v>4.6800000000000001E-2</v>
      </c>
      <c r="N37" s="25">
        <f t="shared" si="6"/>
        <v>4.7495000000000002E-2</v>
      </c>
      <c r="O37" s="25"/>
      <c r="P37" s="25">
        <f t="shared" si="7"/>
        <v>4.5465510000000001E-2</v>
      </c>
      <c r="Q37" s="25">
        <f t="shared" si="8"/>
        <v>1.0470706953</v>
      </c>
      <c r="R37" s="25">
        <v>6.6198999999999994E-2</v>
      </c>
      <c r="S37" s="25">
        <f t="shared" si="9"/>
        <v>6.6893999999999995E-2</v>
      </c>
      <c r="T37" s="25"/>
      <c r="U37" s="25">
        <f t="shared" si="10"/>
        <v>6.2269799999999993E-2</v>
      </c>
      <c r="V37" s="25">
        <f t="shared" si="11"/>
        <v>1.4340734939999999</v>
      </c>
      <c r="W37" s="25">
        <v>8.1170000000000006E-2</v>
      </c>
      <c r="X37" s="25">
        <f t="shared" si="12"/>
        <v>8.1865000000000007E-2</v>
      </c>
      <c r="Y37" s="25"/>
      <c r="Z37" s="25">
        <f t="shared" si="13"/>
        <v>7.3307710000000012E-2</v>
      </c>
      <c r="AA37" s="25">
        <f t="shared" si="14"/>
        <v>1.6882765613000004</v>
      </c>
      <c r="AB37" s="25">
        <v>-1.2899999999999999E-3</v>
      </c>
      <c r="AC37" s="25">
        <f t="shared" si="15"/>
        <v>-6.9499999999999998E-4</v>
      </c>
    </row>
    <row r="38" spans="1:29" s="15" customFormat="1">
      <c r="A38" s="19">
        <v>286</v>
      </c>
      <c r="B38" s="25">
        <v>-8.0000000000000007E-5</v>
      </c>
      <c r="C38" s="25">
        <v>3.2559999999999999E-2</v>
      </c>
      <c r="D38" s="25">
        <f t="shared" si="0"/>
        <v>3.3264999999999996E-2</v>
      </c>
      <c r="E38" s="25"/>
      <c r="F38" s="25">
        <f t="shared" si="1"/>
        <v>3.2471189999999997E-2</v>
      </c>
      <c r="G38" s="25">
        <f t="shared" si="2"/>
        <v>0.74781150569999999</v>
      </c>
      <c r="H38" s="25">
        <v>4.4350000000000001E-2</v>
      </c>
      <c r="I38" s="25">
        <f t="shared" si="3"/>
        <v>4.5054999999999998E-2</v>
      </c>
      <c r="J38" s="25"/>
      <c r="K38" s="25">
        <f t="shared" si="4"/>
        <v>4.2933819999999998E-2</v>
      </c>
      <c r="L38" s="25">
        <f t="shared" si="5"/>
        <v>0.98876587459999998</v>
      </c>
      <c r="M38" s="25">
        <v>4.5650000000000003E-2</v>
      </c>
      <c r="N38" s="25">
        <f t="shared" si="6"/>
        <v>4.6355E-2</v>
      </c>
      <c r="O38" s="25"/>
      <c r="P38" s="25">
        <f t="shared" si="7"/>
        <v>4.4325509999999999E-2</v>
      </c>
      <c r="Q38" s="25">
        <f t="shared" si="8"/>
        <v>1.0208164953000001</v>
      </c>
      <c r="R38" s="25">
        <v>6.4659999999999995E-2</v>
      </c>
      <c r="S38" s="25">
        <f t="shared" si="9"/>
        <v>6.5364999999999993E-2</v>
      </c>
      <c r="T38" s="25"/>
      <c r="U38" s="25">
        <f t="shared" si="10"/>
        <v>6.0740799999999991E-2</v>
      </c>
      <c r="V38" s="25">
        <f t="shared" si="11"/>
        <v>1.3988606239999999</v>
      </c>
      <c r="W38" s="25">
        <v>7.9500000000000001E-2</v>
      </c>
      <c r="X38" s="25">
        <f t="shared" si="12"/>
        <v>8.0204999999999999E-2</v>
      </c>
      <c r="Y38" s="25"/>
      <c r="Z38" s="25">
        <f t="shared" si="13"/>
        <v>7.1647710000000003E-2</v>
      </c>
      <c r="AA38" s="25">
        <f t="shared" si="14"/>
        <v>1.6500467613000001</v>
      </c>
      <c r="AB38" s="25">
        <v>-1.33E-3</v>
      </c>
      <c r="AC38" s="25">
        <f t="shared" si="15"/>
        <v>-7.0500000000000001E-4</v>
      </c>
    </row>
    <row r="39" spans="1:29" s="15" customFormat="1">
      <c r="A39" s="19">
        <v>287</v>
      </c>
      <c r="B39" s="25">
        <v>-1.2E-4</v>
      </c>
      <c r="C39" s="25">
        <v>3.1570000000000001E-2</v>
      </c>
      <c r="D39" s="25">
        <f t="shared" si="0"/>
        <v>3.2315000000000003E-2</v>
      </c>
      <c r="E39" s="25"/>
      <c r="F39" s="25">
        <f t="shared" si="1"/>
        <v>3.1521190000000004E-2</v>
      </c>
      <c r="G39" s="25">
        <f t="shared" si="2"/>
        <v>0.72593300570000019</v>
      </c>
      <c r="H39" s="25">
        <v>4.3240000000000001E-2</v>
      </c>
      <c r="I39" s="25">
        <f t="shared" si="3"/>
        <v>4.3985000000000003E-2</v>
      </c>
      <c r="J39" s="25"/>
      <c r="K39" s="25">
        <f t="shared" si="4"/>
        <v>4.1863820000000003E-2</v>
      </c>
      <c r="L39" s="25">
        <f t="shared" si="5"/>
        <v>0.96412377460000009</v>
      </c>
      <c r="M39" s="25">
        <v>4.4420000000000001E-2</v>
      </c>
      <c r="N39" s="25">
        <f t="shared" si="6"/>
        <v>4.5165000000000004E-2</v>
      </c>
      <c r="O39" s="25"/>
      <c r="P39" s="25">
        <f t="shared" si="7"/>
        <v>4.3135510000000002E-2</v>
      </c>
      <c r="Q39" s="25">
        <f t="shared" si="8"/>
        <v>0.99341079530000009</v>
      </c>
      <c r="R39" s="25">
        <v>6.3109999999999999E-2</v>
      </c>
      <c r="S39" s="25">
        <f t="shared" si="9"/>
        <v>6.3854999999999995E-2</v>
      </c>
      <c r="T39" s="25"/>
      <c r="U39" s="25">
        <f t="shared" si="10"/>
        <v>5.9230799999999993E-2</v>
      </c>
      <c r="V39" s="25">
        <f t="shared" si="11"/>
        <v>1.3640853239999999</v>
      </c>
      <c r="W39" s="25">
        <v>7.7850000000000003E-2</v>
      </c>
      <c r="X39" s="25">
        <f t="shared" si="12"/>
        <v>7.8594999999999998E-2</v>
      </c>
      <c r="Y39" s="25"/>
      <c r="Z39" s="25">
        <f t="shared" si="13"/>
        <v>7.0037710000000003E-2</v>
      </c>
      <c r="AA39" s="25">
        <f t="shared" si="14"/>
        <v>1.6129684613000002</v>
      </c>
      <c r="AB39" s="25">
        <v>-1.3699999999999999E-3</v>
      </c>
      <c r="AC39" s="25">
        <f t="shared" si="15"/>
        <v>-7.45E-4</v>
      </c>
    </row>
    <row r="40" spans="1:29" s="15" customFormat="1">
      <c r="A40" s="19">
        <v>288</v>
      </c>
      <c r="B40" s="25">
        <v>-3.0000000000000001E-5</v>
      </c>
      <c r="C40" s="25">
        <v>3.0550000000000001E-2</v>
      </c>
      <c r="D40" s="25">
        <f t="shared" si="0"/>
        <v>3.1220000000000001E-2</v>
      </c>
      <c r="E40" s="25"/>
      <c r="F40" s="25">
        <f t="shared" si="1"/>
        <v>3.0426190000000002E-2</v>
      </c>
      <c r="G40" s="25">
        <f t="shared" si="2"/>
        <v>0.70071515570000009</v>
      </c>
      <c r="H40" s="25">
        <v>4.2189999999999998E-2</v>
      </c>
      <c r="I40" s="25">
        <f t="shared" si="3"/>
        <v>4.2859999999999995E-2</v>
      </c>
      <c r="J40" s="25"/>
      <c r="K40" s="25">
        <f t="shared" si="4"/>
        <v>4.0738819999999995E-2</v>
      </c>
      <c r="L40" s="25">
        <f t="shared" si="5"/>
        <v>0.93821502459999995</v>
      </c>
      <c r="M40" s="25">
        <v>4.333E-2</v>
      </c>
      <c r="N40" s="25">
        <f t="shared" si="6"/>
        <v>4.3999999999999997E-2</v>
      </c>
      <c r="O40" s="25"/>
      <c r="P40" s="25">
        <f t="shared" si="7"/>
        <v>4.1970509999999996E-2</v>
      </c>
      <c r="Q40" s="25">
        <f t="shared" si="8"/>
        <v>0.96658084529999999</v>
      </c>
      <c r="R40" s="25">
        <v>6.157E-2</v>
      </c>
      <c r="S40" s="25">
        <f t="shared" si="9"/>
        <v>6.2239999999999997E-2</v>
      </c>
      <c r="T40" s="25"/>
      <c r="U40" s="25">
        <f t="shared" si="10"/>
        <v>5.7615799999999995E-2</v>
      </c>
      <c r="V40" s="25">
        <f t="shared" si="11"/>
        <v>1.326891874</v>
      </c>
      <c r="W40" s="25">
        <v>7.6179999999999998E-2</v>
      </c>
      <c r="X40" s="25">
        <f t="shared" si="12"/>
        <v>7.6850000000000002E-2</v>
      </c>
      <c r="Y40" s="25"/>
      <c r="Z40" s="25">
        <f t="shared" si="13"/>
        <v>6.8292710000000006E-2</v>
      </c>
      <c r="AA40" s="25">
        <f t="shared" si="14"/>
        <v>1.5727811113000003</v>
      </c>
      <c r="AB40" s="25">
        <v>-1.31E-3</v>
      </c>
      <c r="AC40" s="25">
        <f t="shared" si="15"/>
        <v>-6.7000000000000002E-4</v>
      </c>
    </row>
    <row r="41" spans="1:29" s="15" customFormat="1">
      <c r="A41" s="19">
        <v>289</v>
      </c>
      <c r="B41" s="25">
        <v>-3.0000000000000001E-5</v>
      </c>
      <c r="C41" s="25">
        <v>2.9489999999999999E-2</v>
      </c>
      <c r="D41" s="25">
        <f t="shared" si="0"/>
        <v>3.0154999999999998E-2</v>
      </c>
      <c r="E41" s="25"/>
      <c r="F41" s="25">
        <f t="shared" si="1"/>
        <v>2.9361189999999999E-2</v>
      </c>
      <c r="G41" s="25">
        <f t="shared" si="2"/>
        <v>0.67618820570000004</v>
      </c>
      <c r="H41" s="25">
        <v>4.1079999999999998E-2</v>
      </c>
      <c r="I41" s="25">
        <f t="shared" si="3"/>
        <v>4.1744999999999997E-2</v>
      </c>
      <c r="J41" s="25"/>
      <c r="K41" s="25">
        <f t="shared" si="4"/>
        <v>3.9623819999999997E-2</v>
      </c>
      <c r="L41" s="25">
        <f t="shared" si="5"/>
        <v>0.91253657459999993</v>
      </c>
      <c r="M41" s="25">
        <v>4.2169999999999999E-2</v>
      </c>
      <c r="N41" s="25">
        <f t="shared" si="6"/>
        <v>4.2834999999999998E-2</v>
      </c>
      <c r="O41" s="25"/>
      <c r="P41" s="25">
        <f t="shared" si="7"/>
        <v>4.0805509999999996E-2</v>
      </c>
      <c r="Q41" s="25">
        <f t="shared" si="8"/>
        <v>0.9397508953</v>
      </c>
      <c r="R41" s="25">
        <v>5.994E-2</v>
      </c>
      <c r="S41" s="25">
        <f t="shared" si="9"/>
        <v>6.0604999999999999E-2</v>
      </c>
      <c r="T41" s="25"/>
      <c r="U41" s="25">
        <f t="shared" si="10"/>
        <v>5.5980799999999997E-2</v>
      </c>
      <c r="V41" s="25">
        <f t="shared" si="11"/>
        <v>1.289237824</v>
      </c>
      <c r="W41" s="25">
        <v>7.442E-2</v>
      </c>
      <c r="X41" s="25">
        <f t="shared" si="12"/>
        <v>7.5084999999999999E-2</v>
      </c>
      <c r="Y41" s="25"/>
      <c r="Z41" s="25">
        <f t="shared" si="13"/>
        <v>6.6527710000000004E-2</v>
      </c>
      <c r="AA41" s="25">
        <f t="shared" si="14"/>
        <v>1.5321331613000002</v>
      </c>
      <c r="AB41" s="25">
        <v>-1.2999999999999999E-3</v>
      </c>
      <c r="AC41" s="25">
        <f t="shared" si="15"/>
        <v>-6.6500000000000001E-4</v>
      </c>
    </row>
    <row r="42" spans="1:29" s="15" customFormat="1">
      <c r="A42" s="19">
        <v>290</v>
      </c>
      <c r="B42" s="25">
        <v>-8.0000000000000007E-5</v>
      </c>
      <c r="C42" s="25">
        <v>2.86E-2</v>
      </c>
      <c r="D42" s="25">
        <f t="shared" si="0"/>
        <v>2.9255E-2</v>
      </c>
      <c r="E42" s="25"/>
      <c r="F42" s="25">
        <f t="shared" si="1"/>
        <v>2.8461190000000001E-2</v>
      </c>
      <c r="G42" s="25">
        <f t="shared" si="2"/>
        <v>0.6554612057000001</v>
      </c>
      <c r="H42" s="25">
        <v>4.0030000000000003E-2</v>
      </c>
      <c r="I42" s="25">
        <f t="shared" si="3"/>
        <v>4.0685000000000006E-2</v>
      </c>
      <c r="J42" s="25"/>
      <c r="K42" s="25">
        <f t="shared" si="4"/>
        <v>3.8563820000000006E-2</v>
      </c>
      <c r="L42" s="25">
        <f t="shared" si="5"/>
        <v>0.88812477460000017</v>
      </c>
      <c r="M42" s="25">
        <v>4.1160000000000002E-2</v>
      </c>
      <c r="N42" s="25">
        <f t="shared" si="6"/>
        <v>4.1815000000000005E-2</v>
      </c>
      <c r="O42" s="25"/>
      <c r="P42" s="25">
        <f t="shared" si="7"/>
        <v>3.9785510000000003E-2</v>
      </c>
      <c r="Q42" s="25">
        <f t="shared" si="8"/>
        <v>0.91626029530000008</v>
      </c>
      <c r="R42" s="25">
        <v>5.8310000000000001E-2</v>
      </c>
      <c r="S42" s="25">
        <f t="shared" si="9"/>
        <v>5.8965000000000004E-2</v>
      </c>
      <c r="T42" s="25"/>
      <c r="U42" s="25">
        <f t="shared" si="10"/>
        <v>5.4340800000000002E-2</v>
      </c>
      <c r="V42" s="25">
        <f t="shared" si="11"/>
        <v>1.2514686240000001</v>
      </c>
      <c r="W42" s="25">
        <v>7.2730000000000003E-2</v>
      </c>
      <c r="X42" s="25">
        <f t="shared" si="12"/>
        <v>7.3385000000000006E-2</v>
      </c>
      <c r="Y42" s="25"/>
      <c r="Z42" s="25">
        <f t="shared" si="13"/>
        <v>6.4827710000000011E-2</v>
      </c>
      <c r="AA42" s="25">
        <f t="shared" si="14"/>
        <v>1.4929821613000003</v>
      </c>
      <c r="AB42" s="25">
        <v>-1.23E-3</v>
      </c>
      <c r="AC42" s="25">
        <f t="shared" si="15"/>
        <v>-6.5499999999999998E-4</v>
      </c>
    </row>
    <row r="43" spans="1:29" s="15" customFormat="1">
      <c r="A43" s="19">
        <v>291</v>
      </c>
      <c r="B43" s="25">
        <v>3.0000000000000001E-5</v>
      </c>
      <c r="C43" s="25">
        <v>2.7740000000000001E-2</v>
      </c>
      <c r="D43" s="25">
        <f t="shared" si="0"/>
        <v>2.8324999999999999E-2</v>
      </c>
      <c r="E43" s="25"/>
      <c r="F43" s="25">
        <f t="shared" si="1"/>
        <v>2.7531190000000001E-2</v>
      </c>
      <c r="G43" s="25">
        <f t="shared" si="2"/>
        <v>0.6340433057</v>
      </c>
      <c r="H43" s="25">
        <v>3.9030000000000002E-2</v>
      </c>
      <c r="I43" s="25">
        <f t="shared" si="3"/>
        <v>3.9615000000000004E-2</v>
      </c>
      <c r="J43" s="25"/>
      <c r="K43" s="25">
        <f t="shared" si="4"/>
        <v>3.7493820000000004E-2</v>
      </c>
      <c r="L43" s="25">
        <f t="shared" si="5"/>
        <v>0.86348267460000017</v>
      </c>
      <c r="M43" s="25">
        <v>4.0059999999999998E-2</v>
      </c>
      <c r="N43" s="25">
        <f t="shared" si="6"/>
        <v>4.0645000000000001E-2</v>
      </c>
      <c r="O43" s="25"/>
      <c r="P43" s="25">
        <f t="shared" si="7"/>
        <v>3.8615509999999999E-2</v>
      </c>
      <c r="Q43" s="25">
        <f t="shared" si="8"/>
        <v>0.88931519530000003</v>
      </c>
      <c r="R43" s="25">
        <v>5.6770000000000001E-2</v>
      </c>
      <c r="S43" s="25">
        <f t="shared" si="9"/>
        <v>5.7355000000000003E-2</v>
      </c>
      <c r="T43" s="25"/>
      <c r="U43" s="25">
        <f t="shared" si="10"/>
        <v>5.2730800000000001E-2</v>
      </c>
      <c r="V43" s="25">
        <f t="shared" si="11"/>
        <v>1.214390324</v>
      </c>
      <c r="W43" s="25">
        <v>7.102E-2</v>
      </c>
      <c r="X43" s="25">
        <f t="shared" si="12"/>
        <v>7.1605000000000002E-2</v>
      </c>
      <c r="Y43" s="25"/>
      <c r="Z43" s="25">
        <f t="shared" si="13"/>
        <v>6.3047710000000007E-2</v>
      </c>
      <c r="AA43" s="25">
        <f t="shared" si="14"/>
        <v>1.4519887613000002</v>
      </c>
      <c r="AB43" s="25">
        <v>-1.1999999999999999E-3</v>
      </c>
      <c r="AC43" s="25">
        <f t="shared" si="15"/>
        <v>-5.8499999999999991E-4</v>
      </c>
    </row>
    <row r="44" spans="1:29" s="15" customFormat="1">
      <c r="A44" s="19">
        <v>292</v>
      </c>
      <c r="B44" s="25">
        <v>2.0000000000000002E-5</v>
      </c>
      <c r="C44" s="25">
        <v>2.6700000000000002E-2</v>
      </c>
      <c r="D44" s="25">
        <f t="shared" si="0"/>
        <v>2.7275000000000001E-2</v>
      </c>
      <c r="E44" s="25"/>
      <c r="F44" s="25">
        <f t="shared" si="1"/>
        <v>2.6481190000000002E-2</v>
      </c>
      <c r="G44" s="25">
        <f t="shared" si="2"/>
        <v>0.60986180570000004</v>
      </c>
      <c r="H44" s="25">
        <v>3.8030000000000001E-2</v>
      </c>
      <c r="I44" s="25">
        <f t="shared" si="3"/>
        <v>3.8605E-2</v>
      </c>
      <c r="J44" s="25"/>
      <c r="K44" s="25">
        <f t="shared" si="4"/>
        <v>3.648382E-2</v>
      </c>
      <c r="L44" s="25">
        <f t="shared" si="5"/>
        <v>0.84022237460000004</v>
      </c>
      <c r="M44" s="25">
        <v>3.9079999999999997E-2</v>
      </c>
      <c r="N44" s="25">
        <f t="shared" si="6"/>
        <v>3.9654999999999996E-2</v>
      </c>
      <c r="O44" s="25"/>
      <c r="P44" s="25">
        <f t="shared" si="7"/>
        <v>3.7625509999999994E-2</v>
      </c>
      <c r="Q44" s="25">
        <f t="shared" si="8"/>
        <v>0.86651549529999994</v>
      </c>
      <c r="R44" s="25">
        <v>5.5050000000000002E-2</v>
      </c>
      <c r="S44" s="25">
        <f t="shared" si="9"/>
        <v>5.5625000000000001E-2</v>
      </c>
      <c r="T44" s="25"/>
      <c r="U44" s="25">
        <f t="shared" si="10"/>
        <v>5.1000799999999999E-2</v>
      </c>
      <c r="V44" s="25">
        <f t="shared" si="11"/>
        <v>1.1745484239999999</v>
      </c>
      <c r="W44" s="25">
        <v>6.9199999999999998E-2</v>
      </c>
      <c r="X44" s="25">
        <f t="shared" si="12"/>
        <v>6.9775000000000004E-2</v>
      </c>
      <c r="Y44" s="25"/>
      <c r="Z44" s="25">
        <f t="shared" si="13"/>
        <v>6.1217710000000002E-2</v>
      </c>
      <c r="AA44" s="25">
        <f t="shared" si="14"/>
        <v>1.4098438613000002</v>
      </c>
      <c r="AB44" s="25">
        <v>-1.17E-3</v>
      </c>
      <c r="AC44" s="25">
        <f t="shared" si="15"/>
        <v>-5.7499999999999999E-4</v>
      </c>
    </row>
    <row r="45" spans="1:29" s="15" customFormat="1">
      <c r="A45" s="19">
        <v>293</v>
      </c>
      <c r="B45" s="25">
        <v>-6.0000000000000002E-5</v>
      </c>
      <c r="C45" s="25">
        <v>2.598E-2</v>
      </c>
      <c r="D45" s="25">
        <f t="shared" si="0"/>
        <v>2.6615E-2</v>
      </c>
      <c r="E45" s="25"/>
      <c r="F45" s="25">
        <f t="shared" si="1"/>
        <v>2.5821190000000001E-2</v>
      </c>
      <c r="G45" s="25">
        <f t="shared" si="2"/>
        <v>0.59466200570000005</v>
      </c>
      <c r="H45" s="25">
        <v>3.7159999999999999E-2</v>
      </c>
      <c r="I45" s="25">
        <f t="shared" si="3"/>
        <v>3.7794999999999995E-2</v>
      </c>
      <c r="J45" s="25"/>
      <c r="K45" s="25">
        <f t="shared" si="4"/>
        <v>3.5673819999999995E-2</v>
      </c>
      <c r="L45" s="25">
        <f t="shared" si="5"/>
        <v>0.82156807459999992</v>
      </c>
      <c r="M45" s="25">
        <v>3.8159999999999999E-2</v>
      </c>
      <c r="N45" s="25">
        <f t="shared" si="6"/>
        <v>3.8794999999999996E-2</v>
      </c>
      <c r="O45" s="25"/>
      <c r="P45" s="25">
        <f t="shared" si="7"/>
        <v>3.6765509999999994E-2</v>
      </c>
      <c r="Q45" s="25">
        <f t="shared" si="8"/>
        <v>0.84670969529999995</v>
      </c>
      <c r="R45" s="25">
        <v>5.357E-2</v>
      </c>
      <c r="S45" s="25">
        <f t="shared" si="9"/>
        <v>5.4204999999999996E-2</v>
      </c>
      <c r="T45" s="25"/>
      <c r="U45" s="25">
        <f t="shared" si="10"/>
        <v>4.9580799999999994E-2</v>
      </c>
      <c r="V45" s="25">
        <f t="shared" si="11"/>
        <v>1.141845824</v>
      </c>
      <c r="W45" s="25">
        <v>6.7640000000000006E-2</v>
      </c>
      <c r="X45" s="25">
        <f t="shared" si="12"/>
        <v>6.8275000000000002E-2</v>
      </c>
      <c r="Y45" s="25"/>
      <c r="Z45" s="25">
        <f t="shared" si="13"/>
        <v>5.971771E-2</v>
      </c>
      <c r="AA45" s="25">
        <f t="shared" si="14"/>
        <v>1.3752988613000001</v>
      </c>
      <c r="AB45" s="25">
        <v>-1.2099999999999999E-3</v>
      </c>
      <c r="AC45" s="25">
        <f t="shared" si="15"/>
        <v>-6.3499999999999993E-4</v>
      </c>
    </row>
    <row r="46" spans="1:29" s="15" customFormat="1">
      <c r="A46" s="19">
        <v>294</v>
      </c>
      <c r="B46" s="25">
        <v>-2.0000000000000002E-5</v>
      </c>
      <c r="C46" s="25">
        <v>2.512E-2</v>
      </c>
      <c r="D46" s="25">
        <f t="shared" si="0"/>
        <v>2.5725000000000001E-2</v>
      </c>
      <c r="E46" s="25"/>
      <c r="F46" s="25">
        <f t="shared" si="1"/>
        <v>2.4931190000000002E-2</v>
      </c>
      <c r="G46" s="25">
        <f t="shared" si="2"/>
        <v>0.57416530570000013</v>
      </c>
      <c r="H46" s="25">
        <v>3.6209999999999999E-2</v>
      </c>
      <c r="I46" s="25">
        <f t="shared" si="3"/>
        <v>3.6815000000000001E-2</v>
      </c>
      <c r="J46" s="25"/>
      <c r="K46" s="25">
        <f t="shared" si="4"/>
        <v>3.469382E-2</v>
      </c>
      <c r="L46" s="25">
        <f t="shared" si="5"/>
        <v>0.79899867460000007</v>
      </c>
      <c r="M46" s="25">
        <v>3.7150000000000002E-2</v>
      </c>
      <c r="N46" s="25">
        <f t="shared" si="6"/>
        <v>3.7755000000000004E-2</v>
      </c>
      <c r="O46" s="25"/>
      <c r="P46" s="25">
        <f t="shared" si="7"/>
        <v>3.5725510000000002E-2</v>
      </c>
      <c r="Q46" s="25">
        <f t="shared" si="8"/>
        <v>0.82275849530000011</v>
      </c>
      <c r="R46" s="25">
        <v>5.185E-2</v>
      </c>
      <c r="S46" s="25">
        <f t="shared" si="9"/>
        <v>5.2455000000000002E-2</v>
      </c>
      <c r="T46" s="25"/>
      <c r="U46" s="25">
        <f t="shared" si="10"/>
        <v>4.78308E-2</v>
      </c>
      <c r="V46" s="25">
        <f t="shared" si="11"/>
        <v>1.1015433240000001</v>
      </c>
      <c r="W46" s="25">
        <v>6.5839999999999996E-2</v>
      </c>
      <c r="X46" s="25">
        <f t="shared" si="12"/>
        <v>6.644499999999999E-2</v>
      </c>
      <c r="Y46" s="25"/>
      <c r="Z46" s="25">
        <f t="shared" si="13"/>
        <v>5.7887709999999988E-2</v>
      </c>
      <c r="AA46" s="25">
        <f t="shared" si="14"/>
        <v>1.3331539612999999</v>
      </c>
      <c r="AB46" s="25">
        <v>-1.1900000000000001E-3</v>
      </c>
      <c r="AC46" s="25">
        <f t="shared" si="15"/>
        <v>-6.0500000000000007E-4</v>
      </c>
    </row>
    <row r="47" spans="1:29" s="15" customFormat="1">
      <c r="A47" s="19">
        <v>295</v>
      </c>
      <c r="B47" s="25">
        <v>-5.0000000000000002E-5</v>
      </c>
      <c r="C47" s="25">
        <v>2.4490000000000001E-2</v>
      </c>
      <c r="D47" s="25">
        <f t="shared" si="0"/>
        <v>2.5135000000000001E-2</v>
      </c>
      <c r="E47" s="25"/>
      <c r="F47" s="25">
        <f t="shared" si="1"/>
        <v>2.4341190000000002E-2</v>
      </c>
      <c r="G47" s="25">
        <f t="shared" si="2"/>
        <v>0.56057760570000004</v>
      </c>
      <c r="H47" s="25">
        <v>3.5400000000000001E-2</v>
      </c>
      <c r="I47" s="25">
        <f t="shared" si="3"/>
        <v>3.6045000000000001E-2</v>
      </c>
      <c r="J47" s="25"/>
      <c r="K47" s="25">
        <f t="shared" si="4"/>
        <v>3.392382E-2</v>
      </c>
      <c r="L47" s="25">
        <f t="shared" si="5"/>
        <v>0.78126557460000001</v>
      </c>
      <c r="M47" s="25">
        <v>3.6319999999999998E-2</v>
      </c>
      <c r="N47" s="25">
        <f t="shared" si="6"/>
        <v>3.6964999999999998E-2</v>
      </c>
      <c r="O47" s="25"/>
      <c r="P47" s="25">
        <f t="shared" si="7"/>
        <v>3.4935509999999996E-2</v>
      </c>
      <c r="Q47" s="25">
        <f t="shared" si="8"/>
        <v>0.80456479529999991</v>
      </c>
      <c r="R47" s="25">
        <v>5.0380000000000001E-2</v>
      </c>
      <c r="S47" s="25">
        <f t="shared" si="9"/>
        <v>5.1025000000000001E-2</v>
      </c>
      <c r="T47" s="25"/>
      <c r="U47" s="25">
        <f t="shared" si="10"/>
        <v>4.6400799999999999E-2</v>
      </c>
      <c r="V47" s="25">
        <f t="shared" si="11"/>
        <v>1.0686104240000001</v>
      </c>
      <c r="W47" s="25">
        <v>6.4250000000000002E-2</v>
      </c>
      <c r="X47" s="25">
        <f t="shared" si="12"/>
        <v>6.4895000000000008E-2</v>
      </c>
      <c r="Y47" s="25"/>
      <c r="Z47" s="25">
        <f t="shared" si="13"/>
        <v>5.6337710000000006E-2</v>
      </c>
      <c r="AA47" s="25">
        <f t="shared" si="14"/>
        <v>1.2974574613000003</v>
      </c>
      <c r="AB47" s="25">
        <v>-1.24E-3</v>
      </c>
      <c r="AC47" s="25">
        <f t="shared" si="15"/>
        <v>-6.4499999999999996E-4</v>
      </c>
    </row>
    <row r="48" spans="1:29" s="15" customFormat="1">
      <c r="A48" s="18">
        <v>296</v>
      </c>
      <c r="B48" s="25">
        <v>0</v>
      </c>
      <c r="C48" s="25">
        <v>2.3709999999999998E-2</v>
      </c>
      <c r="D48" s="25">
        <f t="shared" si="0"/>
        <v>2.4324999999999999E-2</v>
      </c>
      <c r="E48" s="25"/>
      <c r="F48" s="25">
        <f t="shared" si="1"/>
        <v>2.353119E-2</v>
      </c>
      <c r="G48" s="25">
        <f t="shared" si="2"/>
        <v>0.54192330570000002</v>
      </c>
      <c r="H48" s="25">
        <v>3.4680000000000002E-2</v>
      </c>
      <c r="I48" s="25">
        <f t="shared" si="3"/>
        <v>3.5295E-2</v>
      </c>
      <c r="J48" s="25"/>
      <c r="K48" s="25">
        <f t="shared" si="4"/>
        <v>3.317382E-2</v>
      </c>
      <c r="L48" s="25">
        <f t="shared" si="5"/>
        <v>0.76399307459999999</v>
      </c>
      <c r="M48" s="25">
        <v>3.5560000000000001E-2</v>
      </c>
      <c r="N48" s="25">
        <f t="shared" si="6"/>
        <v>3.6174999999999999E-2</v>
      </c>
      <c r="O48" s="25"/>
      <c r="P48" s="25">
        <f t="shared" si="7"/>
        <v>3.4145509999999997E-2</v>
      </c>
      <c r="Q48" s="25">
        <f t="shared" si="8"/>
        <v>0.78637109529999993</v>
      </c>
      <c r="R48" s="25">
        <v>4.8919999999999998E-2</v>
      </c>
      <c r="S48" s="25">
        <f t="shared" si="9"/>
        <v>4.9534999999999996E-2</v>
      </c>
      <c r="T48" s="25"/>
      <c r="U48" s="25">
        <f t="shared" si="10"/>
        <v>4.4910799999999994E-2</v>
      </c>
      <c r="V48" s="25">
        <f t="shared" si="11"/>
        <v>1.0342957239999999</v>
      </c>
      <c r="W48" s="25">
        <v>6.2689999999999996E-2</v>
      </c>
      <c r="X48" s="25">
        <f t="shared" si="12"/>
        <v>6.3305E-2</v>
      </c>
      <c r="Y48" s="25"/>
      <c r="Z48" s="25">
        <f t="shared" si="13"/>
        <v>5.4747709999999998E-2</v>
      </c>
      <c r="AA48" s="25">
        <f t="shared" si="14"/>
        <v>1.2608397613</v>
      </c>
      <c r="AB48" s="25">
        <v>-1.23E-3</v>
      </c>
      <c r="AC48" s="25">
        <f t="shared" si="15"/>
        <v>-6.1499999999999999E-4</v>
      </c>
    </row>
    <row r="49" spans="1:29" s="15" customFormat="1">
      <c r="A49" s="18">
        <v>297</v>
      </c>
      <c r="B49" s="25">
        <v>-6.8999999999999997E-5</v>
      </c>
      <c r="C49" s="25">
        <v>2.3120000000000002E-2</v>
      </c>
      <c r="D49" s="25">
        <f t="shared" si="0"/>
        <v>2.3779500000000002E-2</v>
      </c>
      <c r="E49" s="25"/>
      <c r="F49" s="25">
        <f t="shared" si="1"/>
        <v>2.2985690000000003E-2</v>
      </c>
      <c r="G49" s="25">
        <f t="shared" si="2"/>
        <v>0.5293604407000001</v>
      </c>
      <c r="H49" s="25">
        <v>3.3989999999999999E-2</v>
      </c>
      <c r="I49" s="25">
        <f t="shared" si="3"/>
        <v>3.46495E-2</v>
      </c>
      <c r="J49" s="25"/>
      <c r="K49" s="25">
        <f t="shared" si="4"/>
        <v>3.2528319999999999E-2</v>
      </c>
      <c r="L49" s="25">
        <f t="shared" si="5"/>
        <v>0.74912720960000001</v>
      </c>
      <c r="M49" s="25">
        <v>3.4950000000000002E-2</v>
      </c>
      <c r="N49" s="25">
        <f t="shared" si="6"/>
        <v>3.5609500000000002E-2</v>
      </c>
      <c r="O49" s="25"/>
      <c r="P49" s="25">
        <f t="shared" si="7"/>
        <v>3.358001E-2</v>
      </c>
      <c r="Q49" s="25">
        <f t="shared" si="8"/>
        <v>0.77334763030000009</v>
      </c>
      <c r="R49" s="25">
        <v>4.7649999999999998E-2</v>
      </c>
      <c r="S49" s="25">
        <f t="shared" si="9"/>
        <v>4.8309499999999998E-2</v>
      </c>
      <c r="T49" s="25"/>
      <c r="U49" s="25">
        <f t="shared" si="10"/>
        <v>4.3685299999999996E-2</v>
      </c>
      <c r="V49" s="25">
        <f t="shared" si="11"/>
        <v>1.0060724589999999</v>
      </c>
      <c r="W49" s="25">
        <v>6.123E-2</v>
      </c>
      <c r="X49" s="25">
        <f t="shared" si="12"/>
        <v>6.18895E-2</v>
      </c>
      <c r="Y49" s="25"/>
      <c r="Z49" s="25">
        <f t="shared" si="13"/>
        <v>5.3332209999999998E-2</v>
      </c>
      <c r="AA49" s="25">
        <f t="shared" si="14"/>
        <v>1.2282407962999999</v>
      </c>
      <c r="AB49" s="25">
        <v>-1.25E-3</v>
      </c>
      <c r="AC49" s="25">
        <f t="shared" si="15"/>
        <v>-6.5950000000000004E-4</v>
      </c>
    </row>
    <row r="50" spans="1:29" s="15" customFormat="1">
      <c r="A50" s="18">
        <v>298</v>
      </c>
      <c r="B50" s="25">
        <v>-1.0000000000000001E-5</v>
      </c>
      <c r="C50" s="25">
        <v>2.2540000000000001E-2</v>
      </c>
      <c r="D50" s="25">
        <f t="shared" si="0"/>
        <v>2.315E-2</v>
      </c>
      <c r="E50" s="25"/>
      <c r="F50" s="25">
        <f t="shared" si="1"/>
        <v>2.2356190000000001E-2</v>
      </c>
      <c r="G50" s="25">
        <f t="shared" si="2"/>
        <v>0.51486305570000002</v>
      </c>
      <c r="H50" s="25">
        <v>3.322E-2</v>
      </c>
      <c r="I50" s="25">
        <f t="shared" si="3"/>
        <v>3.3829999999999999E-2</v>
      </c>
      <c r="J50" s="25"/>
      <c r="K50" s="25">
        <f t="shared" si="4"/>
        <v>3.1708819999999999E-2</v>
      </c>
      <c r="L50" s="25">
        <f t="shared" si="5"/>
        <v>0.73025412460000005</v>
      </c>
      <c r="M50" s="25">
        <v>3.4180000000000002E-2</v>
      </c>
      <c r="N50" s="25">
        <f t="shared" si="6"/>
        <v>3.4790000000000001E-2</v>
      </c>
      <c r="O50" s="25"/>
      <c r="P50" s="25">
        <f t="shared" si="7"/>
        <v>3.276051E-2</v>
      </c>
      <c r="Q50" s="25">
        <f t="shared" si="8"/>
        <v>0.75447454530000002</v>
      </c>
      <c r="R50" s="25">
        <v>4.6120000000000001E-2</v>
      </c>
      <c r="S50" s="25">
        <f t="shared" si="9"/>
        <v>4.6730000000000001E-2</v>
      </c>
      <c r="T50" s="25"/>
      <c r="U50" s="25">
        <f t="shared" si="10"/>
        <v>4.2105799999999999E-2</v>
      </c>
      <c r="V50" s="25">
        <f t="shared" si="11"/>
        <v>0.96969657399999998</v>
      </c>
      <c r="W50" s="25">
        <v>5.9619999999999999E-2</v>
      </c>
      <c r="X50" s="25">
        <f t="shared" si="12"/>
        <v>6.0229999999999999E-2</v>
      </c>
      <c r="Y50" s="25"/>
      <c r="Z50" s="25">
        <f t="shared" si="13"/>
        <v>5.1672709999999997E-2</v>
      </c>
      <c r="AA50" s="25">
        <f t="shared" si="14"/>
        <v>1.1900225113</v>
      </c>
      <c r="AB50" s="25">
        <v>-1.2099999999999999E-3</v>
      </c>
      <c r="AC50" s="25">
        <f t="shared" si="15"/>
        <v>-6.0999999999999997E-4</v>
      </c>
    </row>
    <row r="51" spans="1:29" s="15" customFormat="1">
      <c r="A51" s="18">
        <v>299</v>
      </c>
      <c r="B51" s="25">
        <v>-3.0000000000000001E-5</v>
      </c>
      <c r="C51" s="25">
        <v>2.1860000000000001E-2</v>
      </c>
      <c r="D51" s="25">
        <f t="shared" si="0"/>
        <v>2.2450000000000001E-2</v>
      </c>
      <c r="E51" s="25"/>
      <c r="F51" s="25">
        <f t="shared" si="1"/>
        <v>2.1656190000000002E-2</v>
      </c>
      <c r="G51" s="25">
        <f t="shared" si="2"/>
        <v>0.49874205570000008</v>
      </c>
      <c r="H51" s="25">
        <v>3.252E-2</v>
      </c>
      <c r="I51" s="25">
        <f t="shared" si="3"/>
        <v>3.3110000000000001E-2</v>
      </c>
      <c r="J51" s="25"/>
      <c r="K51" s="25">
        <f t="shared" si="4"/>
        <v>3.098882E-2</v>
      </c>
      <c r="L51" s="25">
        <f t="shared" si="5"/>
        <v>0.71367252460000008</v>
      </c>
      <c r="M51" s="25">
        <v>3.3430000000000001E-2</v>
      </c>
      <c r="N51" s="25">
        <f t="shared" si="6"/>
        <v>3.4020000000000002E-2</v>
      </c>
      <c r="O51" s="25"/>
      <c r="P51" s="25">
        <f t="shared" si="7"/>
        <v>3.199051E-2</v>
      </c>
      <c r="Q51" s="25">
        <f t="shared" si="8"/>
        <v>0.73674144530000008</v>
      </c>
      <c r="R51" s="25">
        <v>4.4900000000000002E-2</v>
      </c>
      <c r="S51" s="25">
        <f t="shared" si="9"/>
        <v>4.5490000000000003E-2</v>
      </c>
      <c r="T51" s="25"/>
      <c r="U51" s="25">
        <f t="shared" si="10"/>
        <v>4.0865800000000001E-2</v>
      </c>
      <c r="V51" s="25">
        <f t="shared" si="11"/>
        <v>0.94113937400000003</v>
      </c>
      <c r="W51" s="25">
        <v>5.8220000000000001E-2</v>
      </c>
      <c r="X51" s="25">
        <f t="shared" si="12"/>
        <v>5.8810000000000001E-2</v>
      </c>
      <c r="Y51" s="25"/>
      <c r="Z51" s="25">
        <f t="shared" si="13"/>
        <v>5.0252709999999999E-2</v>
      </c>
      <c r="AA51" s="25">
        <f t="shared" si="14"/>
        <v>1.1573199113000001</v>
      </c>
      <c r="AB51" s="25">
        <v>-1.15E-3</v>
      </c>
      <c r="AC51" s="25">
        <f t="shared" si="15"/>
        <v>-5.9000000000000003E-4</v>
      </c>
    </row>
    <row r="52" spans="1:29" s="15" customFormat="1">
      <c r="A52" s="18">
        <v>300</v>
      </c>
      <c r="B52" s="25">
        <v>-6.0000000000000002E-5</v>
      </c>
      <c r="C52" s="25">
        <v>2.1250000000000002E-2</v>
      </c>
      <c r="D52" s="25">
        <f t="shared" si="0"/>
        <v>2.1925E-2</v>
      </c>
      <c r="E52" s="25"/>
      <c r="F52" s="25">
        <f t="shared" si="1"/>
        <v>2.1131190000000001E-2</v>
      </c>
      <c r="G52" s="25">
        <f t="shared" si="2"/>
        <v>0.48665130570000004</v>
      </c>
      <c r="H52" s="25">
        <v>3.1829999999999997E-2</v>
      </c>
      <c r="I52" s="25">
        <f t="shared" si="3"/>
        <v>3.2504999999999999E-2</v>
      </c>
      <c r="J52" s="25"/>
      <c r="K52" s="25">
        <f t="shared" si="4"/>
        <v>3.0383819999999999E-2</v>
      </c>
      <c r="L52" s="25">
        <f t="shared" si="5"/>
        <v>0.69973937460000002</v>
      </c>
      <c r="M52" s="25">
        <v>3.2770000000000001E-2</v>
      </c>
      <c r="N52" s="25">
        <f t="shared" si="6"/>
        <v>3.3445000000000003E-2</v>
      </c>
      <c r="O52" s="25"/>
      <c r="P52" s="25">
        <f t="shared" si="7"/>
        <v>3.1415510000000001E-2</v>
      </c>
      <c r="Q52" s="25">
        <f t="shared" si="8"/>
        <v>0.72349919530000006</v>
      </c>
      <c r="R52" s="25">
        <v>4.351E-2</v>
      </c>
      <c r="S52" s="25">
        <f t="shared" si="9"/>
        <v>4.4185000000000002E-2</v>
      </c>
      <c r="T52" s="25"/>
      <c r="U52" s="25">
        <f t="shared" si="10"/>
        <v>3.95608E-2</v>
      </c>
      <c r="V52" s="25">
        <f t="shared" si="11"/>
        <v>0.91108522400000003</v>
      </c>
      <c r="W52" s="25">
        <v>5.6779999999999997E-2</v>
      </c>
      <c r="X52" s="25">
        <f t="shared" si="12"/>
        <v>5.7454999999999999E-2</v>
      </c>
      <c r="Y52" s="25"/>
      <c r="Z52" s="25">
        <f t="shared" si="13"/>
        <v>4.8897709999999997E-2</v>
      </c>
      <c r="AA52" s="25">
        <f t="shared" si="14"/>
        <v>1.1261142612999999</v>
      </c>
      <c r="AB52" s="25">
        <v>-1.2899999999999999E-3</v>
      </c>
      <c r="AC52" s="25">
        <f t="shared" si="15"/>
        <v>-6.7499999999999993E-4</v>
      </c>
    </row>
    <row r="53" spans="1:29" s="15" customFormat="1">
      <c r="A53" s="18">
        <v>301</v>
      </c>
      <c r="B53" s="25">
        <v>-6.0000000000000002E-5</v>
      </c>
      <c r="C53" s="25">
        <v>2.0740000000000001E-2</v>
      </c>
      <c r="D53" s="25">
        <f t="shared" si="0"/>
        <v>2.1405E-2</v>
      </c>
      <c r="E53" s="25"/>
      <c r="F53" s="25">
        <f t="shared" si="1"/>
        <v>2.0611190000000001E-2</v>
      </c>
      <c r="G53" s="25">
        <f t="shared" si="2"/>
        <v>0.47467570570000006</v>
      </c>
      <c r="H53" s="25">
        <v>3.1179999999999999E-2</v>
      </c>
      <c r="I53" s="25">
        <f t="shared" si="3"/>
        <v>3.1844999999999998E-2</v>
      </c>
      <c r="J53" s="25"/>
      <c r="K53" s="25">
        <f t="shared" si="4"/>
        <v>2.9723819999999998E-2</v>
      </c>
      <c r="L53" s="25">
        <f t="shared" si="5"/>
        <v>0.68453957460000003</v>
      </c>
      <c r="M53" s="25">
        <v>3.227E-2</v>
      </c>
      <c r="N53" s="25">
        <f t="shared" si="6"/>
        <v>3.2934999999999999E-2</v>
      </c>
      <c r="O53" s="25"/>
      <c r="P53" s="25">
        <f t="shared" si="7"/>
        <v>3.0905509999999997E-2</v>
      </c>
      <c r="Q53" s="25">
        <f t="shared" si="8"/>
        <v>0.71175389529999999</v>
      </c>
      <c r="R53" s="25">
        <v>4.2119999999999998E-2</v>
      </c>
      <c r="S53" s="25">
        <f t="shared" si="9"/>
        <v>4.2784999999999997E-2</v>
      </c>
      <c r="T53" s="25"/>
      <c r="U53" s="25">
        <f t="shared" si="10"/>
        <v>3.8160799999999995E-2</v>
      </c>
      <c r="V53" s="25">
        <f t="shared" si="11"/>
        <v>0.87884322399999992</v>
      </c>
      <c r="W53" s="25">
        <v>5.5419999999999997E-2</v>
      </c>
      <c r="X53" s="25">
        <f t="shared" si="12"/>
        <v>5.6084999999999996E-2</v>
      </c>
      <c r="Y53" s="25"/>
      <c r="Z53" s="25">
        <f t="shared" si="13"/>
        <v>4.7527709999999994E-2</v>
      </c>
      <c r="AA53" s="25">
        <f t="shared" si="14"/>
        <v>1.0945631613</v>
      </c>
      <c r="AB53" s="25">
        <v>-1.2700000000000001E-3</v>
      </c>
      <c r="AC53" s="25">
        <f t="shared" si="15"/>
        <v>-6.6500000000000001E-4</v>
      </c>
    </row>
    <row r="54" spans="1:29" s="15" customFormat="1">
      <c r="A54" s="18">
        <v>302</v>
      </c>
      <c r="B54" s="25">
        <v>-2.0000000000000002E-5</v>
      </c>
      <c r="C54" s="25">
        <v>2.017E-2</v>
      </c>
      <c r="D54" s="25">
        <f t="shared" si="0"/>
        <v>2.0820000000000002E-2</v>
      </c>
      <c r="E54" s="25"/>
      <c r="F54" s="25">
        <f t="shared" si="1"/>
        <v>2.0026190000000003E-2</v>
      </c>
      <c r="G54" s="25">
        <f t="shared" si="2"/>
        <v>0.46120315570000009</v>
      </c>
      <c r="H54" s="25">
        <v>3.0599999999999999E-2</v>
      </c>
      <c r="I54" s="25">
        <f t="shared" si="3"/>
        <v>3.125E-2</v>
      </c>
      <c r="J54" s="25"/>
      <c r="K54" s="25">
        <f t="shared" si="4"/>
        <v>2.912882E-2</v>
      </c>
      <c r="L54" s="25">
        <f t="shared" si="5"/>
        <v>0.67083672459999999</v>
      </c>
      <c r="M54" s="25">
        <v>3.1530000000000002E-2</v>
      </c>
      <c r="N54" s="25">
        <f t="shared" si="6"/>
        <v>3.218E-2</v>
      </c>
      <c r="O54" s="25"/>
      <c r="P54" s="25">
        <f t="shared" si="7"/>
        <v>3.0150509999999998E-2</v>
      </c>
      <c r="Q54" s="25">
        <f t="shared" si="8"/>
        <v>0.69436624530000002</v>
      </c>
      <c r="R54" s="25">
        <v>4.079E-2</v>
      </c>
      <c r="S54" s="25">
        <f t="shared" si="9"/>
        <v>4.1439999999999998E-2</v>
      </c>
      <c r="T54" s="25"/>
      <c r="U54" s="25">
        <f t="shared" si="10"/>
        <v>3.6815799999999996E-2</v>
      </c>
      <c r="V54" s="25">
        <f t="shared" si="11"/>
        <v>0.84786787399999997</v>
      </c>
      <c r="W54" s="25">
        <v>5.398E-2</v>
      </c>
      <c r="X54" s="25">
        <f t="shared" si="12"/>
        <v>5.4629999999999998E-2</v>
      </c>
      <c r="Y54" s="25"/>
      <c r="Z54" s="25">
        <f t="shared" si="13"/>
        <v>4.6072709999999996E-2</v>
      </c>
      <c r="AA54" s="25">
        <f t="shared" si="14"/>
        <v>1.0610545113000001</v>
      </c>
      <c r="AB54" s="25">
        <v>-1.2800000000000001E-3</v>
      </c>
      <c r="AC54" s="25">
        <f t="shared" si="15"/>
        <v>-6.5000000000000008E-4</v>
      </c>
    </row>
    <row r="55" spans="1:29" s="15" customFormat="1">
      <c r="A55" s="18">
        <v>303</v>
      </c>
      <c r="B55" s="25">
        <v>0</v>
      </c>
      <c r="C55" s="25">
        <v>1.9730000000000001E-2</v>
      </c>
      <c r="D55" s="25">
        <f t="shared" si="0"/>
        <v>2.0365000000000001E-2</v>
      </c>
      <c r="E55" s="25"/>
      <c r="F55" s="25">
        <f t="shared" si="1"/>
        <v>1.9571190000000002E-2</v>
      </c>
      <c r="G55" s="25">
        <f t="shared" si="2"/>
        <v>0.45072450570000006</v>
      </c>
      <c r="H55" s="25">
        <v>3.0169999999999999E-2</v>
      </c>
      <c r="I55" s="25">
        <f t="shared" si="3"/>
        <v>3.0804999999999999E-2</v>
      </c>
      <c r="J55" s="25"/>
      <c r="K55" s="25">
        <f t="shared" si="4"/>
        <v>2.8683819999999999E-2</v>
      </c>
      <c r="L55" s="25">
        <f t="shared" si="5"/>
        <v>0.66058837459999997</v>
      </c>
      <c r="M55" s="25">
        <v>3.1109999999999999E-2</v>
      </c>
      <c r="N55" s="25">
        <f t="shared" si="6"/>
        <v>3.1744999999999995E-2</v>
      </c>
      <c r="O55" s="25"/>
      <c r="P55" s="25">
        <f t="shared" si="7"/>
        <v>2.9715509999999994E-2</v>
      </c>
      <c r="Q55" s="25">
        <f t="shared" si="8"/>
        <v>0.68434819529999991</v>
      </c>
      <c r="R55" s="25">
        <v>3.9949999999999999E-2</v>
      </c>
      <c r="S55" s="25">
        <f t="shared" si="9"/>
        <v>4.0584999999999996E-2</v>
      </c>
      <c r="T55" s="25"/>
      <c r="U55" s="25">
        <f t="shared" si="10"/>
        <v>3.5960799999999994E-2</v>
      </c>
      <c r="V55" s="25">
        <f t="shared" si="11"/>
        <v>0.82817722399999993</v>
      </c>
      <c r="W55" s="25">
        <v>5.2720000000000003E-2</v>
      </c>
      <c r="X55" s="25">
        <f t="shared" si="12"/>
        <v>5.3355E-2</v>
      </c>
      <c r="Y55" s="25"/>
      <c r="Z55" s="25">
        <f t="shared" si="13"/>
        <v>4.4797709999999998E-2</v>
      </c>
      <c r="AA55" s="25">
        <f t="shared" si="14"/>
        <v>1.0316912613</v>
      </c>
      <c r="AB55" s="25">
        <v>-1.2700000000000001E-3</v>
      </c>
      <c r="AC55" s="25">
        <f t="shared" si="15"/>
        <v>-6.3500000000000004E-4</v>
      </c>
    </row>
    <row r="56" spans="1:29" s="15" customFormat="1">
      <c r="A56" s="18">
        <v>304</v>
      </c>
      <c r="B56" s="25">
        <v>-2.0000000000000002E-5</v>
      </c>
      <c r="C56" s="25">
        <v>1.933E-2</v>
      </c>
      <c r="D56" s="25">
        <f t="shared" si="0"/>
        <v>1.9970000000000002E-2</v>
      </c>
      <c r="E56" s="25"/>
      <c r="F56" s="25">
        <f t="shared" si="1"/>
        <v>1.9176190000000003E-2</v>
      </c>
      <c r="G56" s="25">
        <f t="shared" si="2"/>
        <v>0.44162765570000007</v>
      </c>
      <c r="H56" s="25">
        <v>2.964E-2</v>
      </c>
      <c r="I56" s="25">
        <f t="shared" si="3"/>
        <v>3.0280000000000001E-2</v>
      </c>
      <c r="J56" s="25"/>
      <c r="K56" s="25">
        <f t="shared" si="4"/>
        <v>2.8158820000000001E-2</v>
      </c>
      <c r="L56" s="25">
        <f t="shared" si="5"/>
        <v>0.64849762460000004</v>
      </c>
      <c r="M56" s="25">
        <v>3.0550000000000001E-2</v>
      </c>
      <c r="N56" s="25">
        <f t="shared" si="6"/>
        <v>3.1190000000000002E-2</v>
      </c>
      <c r="O56" s="25"/>
      <c r="P56" s="25">
        <f t="shared" si="7"/>
        <v>2.9160510000000001E-2</v>
      </c>
      <c r="Q56" s="25">
        <f t="shared" si="8"/>
        <v>0.67156654530000004</v>
      </c>
      <c r="R56" s="25">
        <v>3.9750000000000001E-2</v>
      </c>
      <c r="S56" s="25">
        <f t="shared" si="9"/>
        <v>4.0390000000000002E-2</v>
      </c>
      <c r="T56" s="25"/>
      <c r="U56" s="25">
        <f t="shared" si="10"/>
        <v>3.57658E-2</v>
      </c>
      <c r="V56" s="25">
        <f t="shared" si="11"/>
        <v>0.823686374</v>
      </c>
      <c r="W56" s="25">
        <v>5.1490000000000001E-2</v>
      </c>
      <c r="X56" s="25">
        <f t="shared" si="12"/>
        <v>5.2130000000000003E-2</v>
      </c>
      <c r="Y56" s="25"/>
      <c r="Z56" s="25">
        <f t="shared" si="13"/>
        <v>4.3572710000000001E-2</v>
      </c>
      <c r="AA56" s="25">
        <f t="shared" si="14"/>
        <v>1.0034795113000001</v>
      </c>
      <c r="AB56" s="25">
        <v>-1.2600000000000001E-3</v>
      </c>
      <c r="AC56" s="25">
        <f t="shared" si="15"/>
        <v>-6.4000000000000005E-4</v>
      </c>
    </row>
    <row r="57" spans="1:29" s="15" customFormat="1">
      <c r="A57" s="18">
        <v>305</v>
      </c>
      <c r="B57" s="25">
        <v>-3.0000000000000001E-5</v>
      </c>
      <c r="C57" s="25">
        <v>1.8859999999999998E-2</v>
      </c>
      <c r="D57" s="25">
        <f t="shared" si="0"/>
        <v>1.9484999999999999E-2</v>
      </c>
      <c r="E57" s="25"/>
      <c r="F57" s="25">
        <f t="shared" si="1"/>
        <v>1.869119E-2</v>
      </c>
      <c r="G57" s="25">
        <f t="shared" si="2"/>
        <v>0.43045810570000004</v>
      </c>
      <c r="H57" s="25">
        <v>2.894E-2</v>
      </c>
      <c r="I57" s="25">
        <f t="shared" si="3"/>
        <v>2.9565000000000001E-2</v>
      </c>
      <c r="J57" s="25"/>
      <c r="K57" s="25">
        <f t="shared" si="4"/>
        <v>2.7443820000000001E-2</v>
      </c>
      <c r="L57" s="25">
        <f t="shared" si="5"/>
        <v>0.63203117460000002</v>
      </c>
      <c r="M57" s="25">
        <v>3.006E-2</v>
      </c>
      <c r="N57" s="25">
        <f t="shared" si="6"/>
        <v>3.0685E-2</v>
      </c>
      <c r="O57" s="25"/>
      <c r="P57" s="25">
        <f t="shared" si="7"/>
        <v>2.8655510000000002E-2</v>
      </c>
      <c r="Q57" s="25">
        <f t="shared" si="8"/>
        <v>0.65993639530000003</v>
      </c>
      <c r="R57" s="25">
        <v>3.9710000000000002E-2</v>
      </c>
      <c r="S57" s="25">
        <f t="shared" si="9"/>
        <v>4.0335000000000003E-2</v>
      </c>
      <c r="T57" s="25"/>
      <c r="U57" s="25">
        <f t="shared" si="10"/>
        <v>3.5710800000000001E-2</v>
      </c>
      <c r="V57" s="25">
        <f t="shared" si="11"/>
        <v>0.82241972400000007</v>
      </c>
      <c r="W57" s="25">
        <v>5.0220000000000001E-2</v>
      </c>
      <c r="X57" s="25">
        <f t="shared" si="12"/>
        <v>5.0845000000000001E-2</v>
      </c>
      <c r="Y57" s="25"/>
      <c r="Z57" s="25">
        <f t="shared" si="13"/>
        <v>4.2287709999999999E-2</v>
      </c>
      <c r="AA57" s="25">
        <f t="shared" si="14"/>
        <v>0.97388596130000005</v>
      </c>
      <c r="AB57" s="25">
        <v>-1.2199999999999999E-3</v>
      </c>
      <c r="AC57" s="25">
        <f t="shared" si="15"/>
        <v>-6.2500000000000001E-4</v>
      </c>
    </row>
    <row r="58" spans="1:29" s="15" customFormat="1">
      <c r="A58" s="18">
        <v>306</v>
      </c>
      <c r="B58" s="25">
        <v>0</v>
      </c>
      <c r="C58" s="25">
        <v>1.8319999999999999E-2</v>
      </c>
      <c r="D58" s="25">
        <f t="shared" si="0"/>
        <v>1.8949999999999998E-2</v>
      </c>
      <c r="E58" s="25"/>
      <c r="F58" s="25">
        <f t="shared" si="1"/>
        <v>1.8156189999999999E-2</v>
      </c>
      <c r="G58" s="25">
        <f t="shared" si="2"/>
        <v>0.41813705569999998</v>
      </c>
      <c r="H58" s="25">
        <v>2.8459999999999999E-2</v>
      </c>
      <c r="I58" s="25">
        <f t="shared" si="3"/>
        <v>2.9089999999999998E-2</v>
      </c>
      <c r="J58" s="25"/>
      <c r="K58" s="25">
        <f t="shared" si="4"/>
        <v>2.6968819999999998E-2</v>
      </c>
      <c r="L58" s="25">
        <f t="shared" si="5"/>
        <v>0.62109192459999996</v>
      </c>
      <c r="M58" s="25">
        <v>2.9409999999999999E-2</v>
      </c>
      <c r="N58" s="25">
        <f t="shared" si="6"/>
        <v>3.0039999999999997E-2</v>
      </c>
      <c r="O58" s="25"/>
      <c r="P58" s="25">
        <f t="shared" si="7"/>
        <v>2.8010509999999995E-2</v>
      </c>
      <c r="Q58" s="25">
        <f t="shared" si="8"/>
        <v>0.64508204529999991</v>
      </c>
      <c r="R58" s="25">
        <v>3.9550000000000002E-2</v>
      </c>
      <c r="S58" s="25">
        <f t="shared" si="9"/>
        <v>4.018E-2</v>
      </c>
      <c r="T58" s="25"/>
      <c r="U58" s="25">
        <f t="shared" si="10"/>
        <v>3.5555799999999999E-2</v>
      </c>
      <c r="V58" s="25">
        <f t="shared" si="11"/>
        <v>0.81885007399999998</v>
      </c>
      <c r="W58" s="25">
        <v>4.9910000000000003E-2</v>
      </c>
      <c r="X58" s="25">
        <f t="shared" si="12"/>
        <v>5.0540000000000002E-2</v>
      </c>
      <c r="Y58" s="25"/>
      <c r="Z58" s="25">
        <f t="shared" si="13"/>
        <v>4.1982709999999999E-2</v>
      </c>
      <c r="AA58" s="25">
        <f t="shared" si="14"/>
        <v>0.96686181130000004</v>
      </c>
      <c r="AB58" s="25">
        <v>-1.2600000000000001E-3</v>
      </c>
      <c r="AC58" s="25">
        <f t="shared" si="15"/>
        <v>-6.3000000000000003E-4</v>
      </c>
    </row>
    <row r="59" spans="1:29" s="15" customFormat="1">
      <c r="A59" s="18">
        <v>307</v>
      </c>
      <c r="B59" s="25">
        <v>-6.0000000000000002E-5</v>
      </c>
      <c r="C59" s="25">
        <v>1.805E-2</v>
      </c>
      <c r="D59" s="25">
        <f t="shared" si="0"/>
        <v>1.8679999999999999E-2</v>
      </c>
      <c r="E59" s="25"/>
      <c r="F59" s="25">
        <f t="shared" si="1"/>
        <v>1.788619E-2</v>
      </c>
      <c r="G59" s="25">
        <f t="shared" si="2"/>
        <v>0.41191895570000003</v>
      </c>
      <c r="H59" s="25">
        <v>2.792E-2</v>
      </c>
      <c r="I59" s="25">
        <f t="shared" si="3"/>
        <v>2.8549999999999999E-2</v>
      </c>
      <c r="J59" s="25"/>
      <c r="K59" s="25">
        <f t="shared" si="4"/>
        <v>2.6428819999999999E-2</v>
      </c>
      <c r="L59" s="25">
        <f t="shared" si="5"/>
        <v>0.60865572459999995</v>
      </c>
      <c r="M59" s="25">
        <v>2.9059999999999999E-2</v>
      </c>
      <c r="N59" s="25">
        <f t="shared" si="6"/>
        <v>2.9689999999999998E-2</v>
      </c>
      <c r="O59" s="25"/>
      <c r="P59" s="25">
        <f t="shared" si="7"/>
        <v>2.7660509999999999E-2</v>
      </c>
      <c r="Q59" s="25">
        <f t="shared" si="8"/>
        <v>0.63702154529999999</v>
      </c>
      <c r="R59" s="25">
        <v>3.9149999999999997E-2</v>
      </c>
      <c r="S59" s="25">
        <f t="shared" si="9"/>
        <v>3.9779999999999996E-2</v>
      </c>
      <c r="T59" s="25"/>
      <c r="U59" s="25">
        <f t="shared" si="10"/>
        <v>3.5155799999999994E-2</v>
      </c>
      <c r="V59" s="25">
        <f t="shared" si="11"/>
        <v>0.80963807399999987</v>
      </c>
      <c r="W59" s="25">
        <v>4.99E-2</v>
      </c>
      <c r="X59" s="25">
        <f t="shared" si="12"/>
        <v>5.0529999999999999E-2</v>
      </c>
      <c r="Y59" s="25"/>
      <c r="Z59" s="25">
        <f t="shared" si="13"/>
        <v>4.1972709999999996E-2</v>
      </c>
      <c r="AA59" s="25">
        <f t="shared" si="14"/>
        <v>0.96663151129999991</v>
      </c>
      <c r="AB59" s="25">
        <v>-1.1999999999999999E-3</v>
      </c>
      <c r="AC59" s="25">
        <f t="shared" si="15"/>
        <v>-6.2999999999999992E-4</v>
      </c>
    </row>
    <row r="60" spans="1:29" s="15" customFormat="1">
      <c r="A60" s="18">
        <v>308</v>
      </c>
      <c r="B60" s="25">
        <v>-1.6000000000000001E-4</v>
      </c>
      <c r="C60" s="25">
        <v>1.7569999999999999E-2</v>
      </c>
      <c r="D60" s="25">
        <f t="shared" si="0"/>
        <v>1.8324999999999998E-2</v>
      </c>
      <c r="E60" s="25"/>
      <c r="F60" s="25">
        <f t="shared" si="1"/>
        <v>1.7531189999999999E-2</v>
      </c>
      <c r="G60" s="25">
        <f t="shared" si="2"/>
        <v>0.4037433057</v>
      </c>
      <c r="H60" s="25">
        <v>2.7629999999999998E-2</v>
      </c>
      <c r="I60" s="25">
        <f t="shared" si="3"/>
        <v>2.8384999999999997E-2</v>
      </c>
      <c r="J60" s="25"/>
      <c r="K60" s="25">
        <f t="shared" si="4"/>
        <v>2.6263819999999997E-2</v>
      </c>
      <c r="L60" s="25">
        <f t="shared" si="5"/>
        <v>0.60485577459999995</v>
      </c>
      <c r="M60" s="25">
        <v>2.8649999999999998E-2</v>
      </c>
      <c r="N60" s="25">
        <f t="shared" si="6"/>
        <v>2.9404999999999997E-2</v>
      </c>
      <c r="O60" s="25"/>
      <c r="P60" s="25">
        <f t="shared" si="7"/>
        <v>2.7375509999999999E-2</v>
      </c>
      <c r="Q60" s="25">
        <f t="shared" si="8"/>
        <v>0.63045799530000002</v>
      </c>
      <c r="R60" s="25">
        <v>3.891E-2</v>
      </c>
      <c r="S60" s="25">
        <f t="shared" si="9"/>
        <v>3.9664999999999999E-2</v>
      </c>
      <c r="T60" s="25"/>
      <c r="U60" s="25">
        <f t="shared" si="10"/>
        <v>3.5040799999999997E-2</v>
      </c>
      <c r="V60" s="25">
        <f t="shared" si="11"/>
        <v>0.80698962399999996</v>
      </c>
      <c r="W60" s="25">
        <v>4.9880000000000001E-2</v>
      </c>
      <c r="X60" s="25">
        <f t="shared" si="12"/>
        <v>5.0634999999999999E-2</v>
      </c>
      <c r="Y60" s="25"/>
      <c r="Z60" s="25">
        <f t="shared" si="13"/>
        <v>4.2077709999999997E-2</v>
      </c>
      <c r="AA60" s="25">
        <f t="shared" si="14"/>
        <v>0.96904966130000003</v>
      </c>
      <c r="AB60" s="25">
        <v>-1.3500000000000001E-3</v>
      </c>
      <c r="AC60" s="25">
        <f t="shared" si="15"/>
        <v>-7.5500000000000003E-4</v>
      </c>
    </row>
    <row r="61" spans="1:29" s="15" customFormat="1">
      <c r="A61" s="18">
        <v>309</v>
      </c>
      <c r="B61" s="25">
        <v>-8.0000000000000007E-5</v>
      </c>
      <c r="C61" s="25">
        <v>1.7149999999999999E-2</v>
      </c>
      <c r="D61" s="25">
        <f t="shared" si="0"/>
        <v>1.7849999999999998E-2</v>
      </c>
      <c r="E61" s="25"/>
      <c r="F61" s="25">
        <f t="shared" si="1"/>
        <v>1.7056189999999999E-2</v>
      </c>
      <c r="G61" s="25">
        <f t="shared" si="2"/>
        <v>0.39280405569999999</v>
      </c>
      <c r="H61" s="25">
        <v>2.6950000000000002E-2</v>
      </c>
      <c r="I61" s="25">
        <f t="shared" si="3"/>
        <v>2.7650000000000001E-2</v>
      </c>
      <c r="J61" s="25"/>
      <c r="K61" s="25">
        <f t="shared" si="4"/>
        <v>2.5528820000000001E-2</v>
      </c>
      <c r="L61" s="25">
        <f t="shared" si="5"/>
        <v>0.58792872460000001</v>
      </c>
      <c r="M61" s="25">
        <v>2.8160000000000001E-2</v>
      </c>
      <c r="N61" s="25">
        <f t="shared" si="6"/>
        <v>2.886E-2</v>
      </c>
      <c r="O61" s="25"/>
      <c r="P61" s="25">
        <f t="shared" si="7"/>
        <v>2.6830510000000002E-2</v>
      </c>
      <c r="Q61" s="25">
        <f t="shared" si="8"/>
        <v>0.61790664530000006</v>
      </c>
      <c r="R61" s="25">
        <v>3.8899999999999997E-2</v>
      </c>
      <c r="S61" s="25">
        <f t="shared" si="9"/>
        <v>3.9599999999999996E-2</v>
      </c>
      <c r="T61" s="25"/>
      <c r="U61" s="25">
        <f t="shared" si="10"/>
        <v>3.4975799999999994E-2</v>
      </c>
      <c r="V61" s="25">
        <f t="shared" si="11"/>
        <v>0.80549267399999991</v>
      </c>
      <c r="W61" s="25">
        <v>4.9140000000000003E-2</v>
      </c>
      <c r="X61" s="25">
        <f t="shared" si="12"/>
        <v>4.9840000000000002E-2</v>
      </c>
      <c r="Y61" s="25"/>
      <c r="Z61" s="25">
        <f t="shared" si="13"/>
        <v>4.128271E-2</v>
      </c>
      <c r="AA61" s="25">
        <f t="shared" si="14"/>
        <v>0.9507408113000001</v>
      </c>
      <c r="AB61" s="25">
        <v>-1.32E-3</v>
      </c>
      <c r="AC61" s="25">
        <f t="shared" si="15"/>
        <v>-6.9999999999999999E-4</v>
      </c>
    </row>
    <row r="62" spans="1:29" s="15" customFormat="1">
      <c r="A62" s="18">
        <v>310</v>
      </c>
      <c r="B62" s="25">
        <v>5.0000000000000002E-5</v>
      </c>
      <c r="C62" s="25">
        <v>1.6789999999999999E-2</v>
      </c>
      <c r="D62" s="25">
        <f t="shared" si="0"/>
        <v>1.7409999999999998E-2</v>
      </c>
      <c r="E62" s="25"/>
      <c r="F62" s="25">
        <f t="shared" si="1"/>
        <v>1.6616189999999999E-2</v>
      </c>
      <c r="G62" s="25">
        <f t="shared" si="2"/>
        <v>0.38267085569999998</v>
      </c>
      <c r="H62" s="25">
        <v>2.6409999999999999E-2</v>
      </c>
      <c r="I62" s="25">
        <f t="shared" si="3"/>
        <v>2.7029999999999998E-2</v>
      </c>
      <c r="J62" s="25"/>
      <c r="K62" s="25">
        <f t="shared" si="4"/>
        <v>2.4908819999999998E-2</v>
      </c>
      <c r="L62" s="25">
        <f t="shared" si="5"/>
        <v>0.57365012459999998</v>
      </c>
      <c r="M62" s="25">
        <v>2.76E-2</v>
      </c>
      <c r="N62" s="25">
        <f t="shared" si="6"/>
        <v>2.8219999999999999E-2</v>
      </c>
      <c r="O62" s="25"/>
      <c r="P62" s="25">
        <f t="shared" si="7"/>
        <v>2.619051E-2</v>
      </c>
      <c r="Q62" s="25">
        <f t="shared" si="8"/>
        <v>0.60316744529999999</v>
      </c>
      <c r="R62" s="25">
        <v>3.8350000000000002E-2</v>
      </c>
      <c r="S62" s="25">
        <f t="shared" si="9"/>
        <v>3.8970000000000005E-2</v>
      </c>
      <c r="T62" s="25"/>
      <c r="U62" s="25">
        <f t="shared" si="10"/>
        <v>3.4345800000000003E-2</v>
      </c>
      <c r="V62" s="25">
        <f t="shared" si="11"/>
        <v>0.79098377400000008</v>
      </c>
      <c r="W62" s="25">
        <v>4.863E-2</v>
      </c>
      <c r="X62" s="25">
        <f t="shared" si="12"/>
        <v>4.9250000000000002E-2</v>
      </c>
      <c r="Y62" s="25"/>
      <c r="Z62" s="25">
        <f t="shared" si="13"/>
        <v>4.069271E-2</v>
      </c>
      <c r="AA62" s="25">
        <f t="shared" si="14"/>
        <v>0.93715311130000001</v>
      </c>
      <c r="AB62" s="25">
        <v>-1.2899999999999999E-3</v>
      </c>
      <c r="AC62" s="25">
        <f t="shared" si="15"/>
        <v>-6.2E-4</v>
      </c>
    </row>
    <row r="63" spans="1:29" s="15" customFormat="1">
      <c r="A63" s="18">
        <v>311</v>
      </c>
      <c r="B63" s="25">
        <v>-1E-4</v>
      </c>
      <c r="C63" s="25">
        <v>1.653E-2</v>
      </c>
      <c r="D63" s="25">
        <f t="shared" si="0"/>
        <v>1.7219999999999999E-2</v>
      </c>
      <c r="E63" s="25"/>
      <c r="F63" s="25">
        <f t="shared" si="1"/>
        <v>1.642619E-2</v>
      </c>
      <c r="G63" s="25">
        <f t="shared" si="2"/>
        <v>0.3782951557</v>
      </c>
      <c r="H63" s="25">
        <v>2.5999999999999999E-2</v>
      </c>
      <c r="I63" s="25">
        <f t="shared" si="3"/>
        <v>2.6689999999999998E-2</v>
      </c>
      <c r="J63" s="25"/>
      <c r="K63" s="25">
        <f t="shared" si="4"/>
        <v>2.4568819999999998E-2</v>
      </c>
      <c r="L63" s="25">
        <f t="shared" si="5"/>
        <v>0.56581992459999997</v>
      </c>
      <c r="M63" s="25">
        <v>2.7279999999999999E-2</v>
      </c>
      <c r="N63" s="25">
        <f t="shared" si="6"/>
        <v>2.7969999999999998E-2</v>
      </c>
      <c r="O63" s="25"/>
      <c r="P63" s="25">
        <f t="shared" si="7"/>
        <v>2.594051E-2</v>
      </c>
      <c r="Q63" s="25">
        <f t="shared" si="8"/>
        <v>0.59740994530000002</v>
      </c>
      <c r="R63" s="25">
        <v>3.832E-2</v>
      </c>
      <c r="S63" s="25">
        <f t="shared" si="9"/>
        <v>3.9010000000000003E-2</v>
      </c>
      <c r="T63" s="25"/>
      <c r="U63" s="25">
        <f t="shared" si="10"/>
        <v>3.4385800000000001E-2</v>
      </c>
      <c r="V63" s="25">
        <f t="shared" si="11"/>
        <v>0.79190497400000004</v>
      </c>
      <c r="W63" s="25">
        <v>4.8619999999999997E-2</v>
      </c>
      <c r="X63" s="25">
        <f t="shared" si="12"/>
        <v>4.931E-2</v>
      </c>
      <c r="Y63" s="25"/>
      <c r="Z63" s="25">
        <f t="shared" si="13"/>
        <v>4.0752709999999998E-2</v>
      </c>
      <c r="AA63" s="25">
        <f t="shared" si="14"/>
        <v>0.9385349113</v>
      </c>
      <c r="AB63" s="25">
        <v>-1.2800000000000001E-3</v>
      </c>
      <c r="AC63" s="25">
        <f t="shared" si="15"/>
        <v>-6.9000000000000008E-4</v>
      </c>
    </row>
    <row r="64" spans="1:29" s="15" customFormat="1">
      <c r="A64" s="18">
        <v>312</v>
      </c>
      <c r="B64" s="25">
        <v>-1.0000000000000001E-5</v>
      </c>
      <c r="C64" s="25">
        <v>1.61E-2</v>
      </c>
      <c r="D64" s="25">
        <f t="shared" si="0"/>
        <v>1.6719999999999999E-2</v>
      </c>
      <c r="E64" s="25"/>
      <c r="F64" s="25">
        <f t="shared" si="1"/>
        <v>1.592619E-2</v>
      </c>
      <c r="G64" s="25">
        <f t="shared" si="2"/>
        <v>0.3667801557</v>
      </c>
      <c r="H64" s="25">
        <v>2.5850000000000001E-2</v>
      </c>
      <c r="I64" s="25">
        <f t="shared" si="3"/>
        <v>2.647E-2</v>
      </c>
      <c r="J64" s="25"/>
      <c r="K64" s="25">
        <f t="shared" si="4"/>
        <v>2.434882E-2</v>
      </c>
      <c r="L64" s="25">
        <f t="shared" si="5"/>
        <v>0.56075332460000005</v>
      </c>
      <c r="M64" s="25">
        <v>2.6980000000000001E-2</v>
      </c>
      <c r="N64" s="25">
        <f t="shared" si="6"/>
        <v>2.76E-2</v>
      </c>
      <c r="O64" s="25"/>
      <c r="P64" s="25">
        <f t="shared" si="7"/>
        <v>2.5570509999999998E-2</v>
      </c>
      <c r="Q64" s="25">
        <f t="shared" si="8"/>
        <v>0.58888884529999996</v>
      </c>
      <c r="R64" s="25">
        <v>3.8309999999999997E-2</v>
      </c>
      <c r="S64" s="25">
        <f t="shared" si="9"/>
        <v>3.8929999999999999E-2</v>
      </c>
      <c r="T64" s="25"/>
      <c r="U64" s="25">
        <f t="shared" si="10"/>
        <v>3.4305799999999997E-2</v>
      </c>
      <c r="V64" s="25">
        <f t="shared" si="11"/>
        <v>0.79006257400000002</v>
      </c>
      <c r="W64" s="25">
        <v>4.8599999999999997E-2</v>
      </c>
      <c r="X64" s="25">
        <f t="shared" si="12"/>
        <v>4.922E-2</v>
      </c>
      <c r="Y64" s="25"/>
      <c r="Z64" s="25">
        <f t="shared" si="13"/>
        <v>4.0662709999999998E-2</v>
      </c>
      <c r="AA64" s="25">
        <f t="shared" si="14"/>
        <v>0.93646221129999996</v>
      </c>
      <c r="AB64" s="25">
        <v>-1.23E-3</v>
      </c>
      <c r="AC64" s="25">
        <f t="shared" si="15"/>
        <v>-6.2E-4</v>
      </c>
    </row>
    <row r="65" spans="1:29" s="15" customFormat="1">
      <c r="A65" s="18">
        <v>313</v>
      </c>
      <c r="B65" s="25">
        <v>-4.0000000000000003E-5</v>
      </c>
      <c r="C65" s="25">
        <v>1.5789999999999998E-2</v>
      </c>
      <c r="D65" s="25">
        <f t="shared" si="0"/>
        <v>1.643E-2</v>
      </c>
      <c r="E65" s="25"/>
      <c r="F65" s="25">
        <f t="shared" si="1"/>
        <v>1.5636190000000001E-2</v>
      </c>
      <c r="G65" s="25">
        <f t="shared" si="2"/>
        <v>0.36010145570000007</v>
      </c>
      <c r="H65" s="25">
        <v>2.5239999999999999E-2</v>
      </c>
      <c r="I65" s="25">
        <f t="shared" si="3"/>
        <v>2.588E-2</v>
      </c>
      <c r="J65" s="25"/>
      <c r="K65" s="25">
        <f t="shared" si="4"/>
        <v>2.375882E-2</v>
      </c>
      <c r="L65" s="25">
        <f t="shared" si="5"/>
        <v>0.54716562460000007</v>
      </c>
      <c r="M65" s="25">
        <v>2.6599999999999999E-2</v>
      </c>
      <c r="N65" s="25">
        <f t="shared" si="6"/>
        <v>2.724E-2</v>
      </c>
      <c r="O65" s="25"/>
      <c r="P65" s="25">
        <f t="shared" si="7"/>
        <v>2.5210509999999998E-2</v>
      </c>
      <c r="Q65" s="25">
        <f t="shared" si="8"/>
        <v>0.58059804530000003</v>
      </c>
      <c r="R65" s="25">
        <v>3.8109999999999998E-2</v>
      </c>
      <c r="S65" s="25">
        <f t="shared" si="9"/>
        <v>3.875E-2</v>
      </c>
      <c r="T65" s="25"/>
      <c r="U65" s="25">
        <f t="shared" si="10"/>
        <v>3.4125799999999998E-2</v>
      </c>
      <c r="V65" s="25">
        <f t="shared" si="11"/>
        <v>0.78591717399999994</v>
      </c>
      <c r="W65" s="25">
        <v>4.8590000000000001E-2</v>
      </c>
      <c r="X65" s="25">
        <f t="shared" si="12"/>
        <v>4.9230000000000003E-2</v>
      </c>
      <c r="Y65" s="25"/>
      <c r="Z65" s="25">
        <f t="shared" si="13"/>
        <v>4.0672710000000001E-2</v>
      </c>
      <c r="AA65" s="25">
        <f t="shared" si="14"/>
        <v>0.93669251130000009</v>
      </c>
      <c r="AB65" s="25">
        <v>-1.24E-3</v>
      </c>
      <c r="AC65" s="25">
        <f t="shared" si="15"/>
        <v>-6.4000000000000005E-4</v>
      </c>
    </row>
    <row r="66" spans="1:29" s="15" customFormat="1">
      <c r="A66" s="18">
        <v>314</v>
      </c>
      <c r="B66" s="25">
        <v>-3.0000000000000001E-5</v>
      </c>
      <c r="C66" s="25">
        <v>1.5520000000000001E-2</v>
      </c>
      <c r="D66" s="25">
        <f t="shared" si="0"/>
        <v>1.6210000000000002E-2</v>
      </c>
      <c r="E66" s="25"/>
      <c r="F66" s="25">
        <f t="shared" si="1"/>
        <v>1.5416190000000001E-2</v>
      </c>
      <c r="G66" s="25">
        <f t="shared" si="2"/>
        <v>0.35503485570000004</v>
      </c>
      <c r="H66" s="25">
        <v>2.5090000000000001E-2</v>
      </c>
      <c r="I66" s="25">
        <f t="shared" si="3"/>
        <v>2.5780000000000001E-2</v>
      </c>
      <c r="J66" s="25"/>
      <c r="K66" s="25">
        <f t="shared" si="4"/>
        <v>2.3658820000000001E-2</v>
      </c>
      <c r="L66" s="25">
        <f t="shared" si="5"/>
        <v>0.54486262460000001</v>
      </c>
      <c r="M66" s="25">
        <v>2.6349999999999998E-2</v>
      </c>
      <c r="N66" s="25">
        <f t="shared" si="6"/>
        <v>2.7039999999999998E-2</v>
      </c>
      <c r="O66" s="25"/>
      <c r="P66" s="25">
        <f t="shared" si="7"/>
        <v>2.501051E-2</v>
      </c>
      <c r="Q66" s="25">
        <f t="shared" si="8"/>
        <v>0.57599204530000003</v>
      </c>
      <c r="R66" s="25">
        <v>3.7690000000000001E-2</v>
      </c>
      <c r="S66" s="25">
        <f t="shared" si="9"/>
        <v>3.8380000000000004E-2</v>
      </c>
      <c r="T66" s="25"/>
      <c r="U66" s="25">
        <f t="shared" si="10"/>
        <v>3.3755800000000002E-2</v>
      </c>
      <c r="V66" s="25">
        <f t="shared" si="11"/>
        <v>0.7773960740000001</v>
      </c>
      <c r="W66" s="25">
        <v>4.8079999999999998E-2</v>
      </c>
      <c r="X66" s="25">
        <f t="shared" si="12"/>
        <v>4.8770000000000001E-2</v>
      </c>
      <c r="Y66" s="25"/>
      <c r="Z66" s="25">
        <f t="shared" si="13"/>
        <v>4.0212709999999999E-2</v>
      </c>
      <c r="AA66" s="25">
        <f t="shared" si="14"/>
        <v>0.92609871129999999</v>
      </c>
      <c r="AB66" s="25">
        <v>-1.3500000000000001E-3</v>
      </c>
      <c r="AC66" s="25">
        <f t="shared" si="15"/>
        <v>-6.9000000000000008E-4</v>
      </c>
    </row>
    <row r="67" spans="1:29" s="15" customFormat="1">
      <c r="A67" s="18">
        <v>315</v>
      </c>
      <c r="B67" s="25">
        <v>-2.0000000000000002E-5</v>
      </c>
      <c r="C67" s="25">
        <v>1.5259999999999999E-2</v>
      </c>
      <c r="D67" s="25">
        <f t="shared" ref="D67:D130" si="16">C67-AC67</f>
        <v>1.5910000000000001E-2</v>
      </c>
      <c r="E67" s="25"/>
      <c r="F67" s="25">
        <f t="shared" ref="F67:F130" si="17">D67-0.00079381</f>
        <v>1.511619E-2</v>
      </c>
      <c r="G67" s="25">
        <f t="shared" ref="G67:G130" si="18">F67*23.03</f>
        <v>0.34812585569999999</v>
      </c>
      <c r="H67" s="25">
        <v>2.445E-2</v>
      </c>
      <c r="I67" s="25">
        <f t="shared" ref="I67:I130" si="19">H67-AC67</f>
        <v>2.5100000000000001E-2</v>
      </c>
      <c r="J67" s="25"/>
      <c r="K67" s="25">
        <f t="shared" ref="K67:K130" si="20">I67-0.00212118</f>
        <v>2.297882E-2</v>
      </c>
      <c r="L67" s="25">
        <f t="shared" ref="L67:L130" si="21">K67*23.03</f>
        <v>0.52920222459999999</v>
      </c>
      <c r="M67" s="25">
        <v>2.5870000000000001E-2</v>
      </c>
      <c r="N67" s="25">
        <f t="shared" ref="N67:N130" si="22">M67-AC67</f>
        <v>2.6520000000000002E-2</v>
      </c>
      <c r="O67" s="25"/>
      <c r="P67" s="25">
        <f t="shared" ref="P67:P130" si="23">N67-0.00202949</f>
        <v>2.449051E-2</v>
      </c>
      <c r="Q67" s="25">
        <f t="shared" ref="Q67:Q130" si="24">P67*23.03</f>
        <v>0.56401644530000006</v>
      </c>
      <c r="R67" s="25">
        <v>3.7650000000000003E-2</v>
      </c>
      <c r="S67" s="25">
        <f t="shared" ref="S67:S130" si="25">R67-AC67</f>
        <v>3.8300000000000001E-2</v>
      </c>
      <c r="T67" s="25"/>
      <c r="U67" s="25">
        <f t="shared" ref="U67:U130" si="26">S67-0.0046242</f>
        <v>3.3675799999999999E-2</v>
      </c>
      <c r="V67" s="25">
        <f t="shared" ref="V67:V130" si="27">U67*23.03</f>
        <v>0.77555367399999997</v>
      </c>
      <c r="W67" s="25">
        <v>4.7370000000000002E-2</v>
      </c>
      <c r="X67" s="25">
        <f t="shared" ref="X67:X130" si="28">W67-AC67</f>
        <v>4.802E-2</v>
      </c>
      <c r="Y67" s="25"/>
      <c r="Z67" s="25">
        <f t="shared" ref="Z67:Z130" si="29">X67-0.00855729</f>
        <v>3.9462709999999998E-2</v>
      </c>
      <c r="AA67" s="25">
        <f t="shared" ref="AA67:AA130" si="30">Z67*23.03</f>
        <v>0.90882621129999996</v>
      </c>
      <c r="AB67" s="25">
        <v>-1.2800000000000001E-3</v>
      </c>
      <c r="AC67" s="25">
        <f t="shared" ref="AC67:AC130" si="31">(B67+AB67)/2</f>
        <v>-6.5000000000000008E-4</v>
      </c>
    </row>
    <row r="68" spans="1:29" s="15" customFormat="1">
      <c r="A68" s="18">
        <v>316</v>
      </c>
      <c r="B68" s="25">
        <v>-1.2E-4</v>
      </c>
      <c r="C68" s="25">
        <v>1.4789999999999999E-2</v>
      </c>
      <c r="D68" s="25">
        <f t="shared" si="16"/>
        <v>1.554E-2</v>
      </c>
      <c r="E68" s="25"/>
      <c r="F68" s="25">
        <f t="shared" si="17"/>
        <v>1.4746189999999999E-2</v>
      </c>
      <c r="G68" s="25">
        <f t="shared" si="18"/>
        <v>0.33960475569999998</v>
      </c>
      <c r="H68" s="25">
        <v>2.4049999999999998E-2</v>
      </c>
      <c r="I68" s="25">
        <f t="shared" si="19"/>
        <v>2.4799999999999999E-2</v>
      </c>
      <c r="J68" s="25"/>
      <c r="K68" s="25">
        <f t="shared" si="20"/>
        <v>2.2678819999999999E-2</v>
      </c>
      <c r="L68" s="25">
        <f t="shared" si="21"/>
        <v>0.52229322460000005</v>
      </c>
      <c r="M68" s="25">
        <v>2.5389999999999999E-2</v>
      </c>
      <c r="N68" s="25">
        <f t="shared" si="22"/>
        <v>2.614E-2</v>
      </c>
      <c r="O68" s="25"/>
      <c r="P68" s="25">
        <f t="shared" si="23"/>
        <v>2.4110510000000002E-2</v>
      </c>
      <c r="Q68" s="25">
        <f t="shared" si="24"/>
        <v>0.55526504530000009</v>
      </c>
      <c r="R68" s="25">
        <v>3.7429999999999998E-2</v>
      </c>
      <c r="S68" s="25">
        <f t="shared" si="25"/>
        <v>3.8179999999999999E-2</v>
      </c>
      <c r="T68" s="25"/>
      <c r="U68" s="25">
        <f t="shared" si="26"/>
        <v>3.3555799999999997E-2</v>
      </c>
      <c r="V68" s="25">
        <f t="shared" si="27"/>
        <v>0.77279007399999999</v>
      </c>
      <c r="W68" s="25">
        <v>4.734E-2</v>
      </c>
      <c r="X68" s="25">
        <f t="shared" si="28"/>
        <v>4.8090000000000001E-2</v>
      </c>
      <c r="Y68" s="25"/>
      <c r="Z68" s="25">
        <f t="shared" si="29"/>
        <v>3.9532709999999999E-2</v>
      </c>
      <c r="AA68" s="25">
        <f t="shared" si="30"/>
        <v>0.91043831129999997</v>
      </c>
      <c r="AB68" s="25">
        <v>-1.3799999999999999E-3</v>
      </c>
      <c r="AC68" s="25">
        <f t="shared" si="31"/>
        <v>-7.5000000000000002E-4</v>
      </c>
    </row>
    <row r="69" spans="1:29" s="15" customFormat="1">
      <c r="A69" s="18">
        <v>317</v>
      </c>
      <c r="B69" s="25">
        <v>-8.0000000000000007E-5</v>
      </c>
      <c r="C69" s="25">
        <v>1.4460000000000001E-2</v>
      </c>
      <c r="D69" s="25">
        <f t="shared" si="16"/>
        <v>1.5155E-2</v>
      </c>
      <c r="E69" s="25"/>
      <c r="F69" s="25">
        <f t="shared" si="17"/>
        <v>1.4361189999999999E-2</v>
      </c>
      <c r="G69" s="25">
        <f t="shared" si="18"/>
        <v>0.33073820570000001</v>
      </c>
      <c r="H69" s="25">
        <v>2.3650000000000001E-2</v>
      </c>
      <c r="I69" s="25">
        <f t="shared" si="19"/>
        <v>2.4345000000000002E-2</v>
      </c>
      <c r="J69" s="25"/>
      <c r="K69" s="25">
        <f t="shared" si="20"/>
        <v>2.2223820000000002E-2</v>
      </c>
      <c r="L69" s="25">
        <f t="shared" si="21"/>
        <v>0.51181457460000002</v>
      </c>
      <c r="M69" s="25">
        <v>2.4989999999999998E-2</v>
      </c>
      <c r="N69" s="25">
        <f t="shared" si="22"/>
        <v>2.5684999999999999E-2</v>
      </c>
      <c r="O69" s="25"/>
      <c r="P69" s="25">
        <f t="shared" si="23"/>
        <v>2.3655509999999998E-2</v>
      </c>
      <c r="Q69" s="25">
        <f t="shared" si="24"/>
        <v>0.54478639529999995</v>
      </c>
      <c r="R69" s="25">
        <v>3.7420000000000002E-2</v>
      </c>
      <c r="S69" s="25">
        <f t="shared" si="25"/>
        <v>3.8115000000000003E-2</v>
      </c>
      <c r="T69" s="25"/>
      <c r="U69" s="25">
        <f t="shared" si="26"/>
        <v>3.3490800000000001E-2</v>
      </c>
      <c r="V69" s="25">
        <f t="shared" si="27"/>
        <v>0.77129312400000005</v>
      </c>
      <c r="W69" s="25">
        <v>4.7109999999999999E-2</v>
      </c>
      <c r="X69" s="25">
        <f t="shared" si="28"/>
        <v>4.7805E-2</v>
      </c>
      <c r="Y69" s="25"/>
      <c r="Z69" s="25">
        <f t="shared" si="29"/>
        <v>3.9247709999999998E-2</v>
      </c>
      <c r="AA69" s="25">
        <f t="shared" si="30"/>
        <v>0.9038747613</v>
      </c>
      <c r="AB69" s="25">
        <v>-1.31E-3</v>
      </c>
      <c r="AC69" s="25">
        <f t="shared" si="31"/>
        <v>-6.9499999999999998E-4</v>
      </c>
    </row>
    <row r="70" spans="1:29" s="15" customFormat="1">
      <c r="A70" s="18">
        <v>318</v>
      </c>
      <c r="B70" s="25">
        <v>-4.0000000000000003E-5</v>
      </c>
      <c r="C70" s="25">
        <v>1.4189999999999999E-2</v>
      </c>
      <c r="D70" s="25">
        <f t="shared" si="16"/>
        <v>1.4874999999999999E-2</v>
      </c>
      <c r="E70" s="25"/>
      <c r="F70" s="25">
        <f t="shared" si="17"/>
        <v>1.4081189999999999E-2</v>
      </c>
      <c r="G70" s="25">
        <f t="shared" si="18"/>
        <v>0.32428980569999999</v>
      </c>
      <c r="H70" s="25">
        <v>2.35E-2</v>
      </c>
      <c r="I70" s="25">
        <f t="shared" si="19"/>
        <v>2.4185000000000002E-2</v>
      </c>
      <c r="J70" s="25"/>
      <c r="K70" s="25">
        <f t="shared" si="20"/>
        <v>2.2063820000000001E-2</v>
      </c>
      <c r="L70" s="25">
        <f t="shared" si="21"/>
        <v>0.50812977460000008</v>
      </c>
      <c r="M70" s="25">
        <v>2.477E-2</v>
      </c>
      <c r="N70" s="25">
        <f t="shared" si="22"/>
        <v>2.5455000000000002E-2</v>
      </c>
      <c r="O70" s="25"/>
      <c r="P70" s="25">
        <f t="shared" si="23"/>
        <v>2.3425510000000004E-2</v>
      </c>
      <c r="Q70" s="25">
        <f t="shared" si="24"/>
        <v>0.53948949530000012</v>
      </c>
      <c r="R70" s="25">
        <v>3.7420000000000002E-2</v>
      </c>
      <c r="S70" s="25">
        <f t="shared" si="25"/>
        <v>3.8105E-2</v>
      </c>
      <c r="T70" s="25"/>
      <c r="U70" s="25">
        <f t="shared" si="26"/>
        <v>3.3480799999999998E-2</v>
      </c>
      <c r="V70" s="25">
        <f t="shared" si="27"/>
        <v>0.77106282400000004</v>
      </c>
      <c r="W70" s="25">
        <v>4.7030000000000002E-2</v>
      </c>
      <c r="X70" s="25">
        <f t="shared" si="28"/>
        <v>4.7715E-2</v>
      </c>
      <c r="Y70" s="25"/>
      <c r="Z70" s="25">
        <f t="shared" si="29"/>
        <v>3.9157709999999998E-2</v>
      </c>
      <c r="AA70" s="25">
        <f t="shared" si="30"/>
        <v>0.90180206129999996</v>
      </c>
      <c r="AB70" s="25">
        <v>-1.33E-3</v>
      </c>
      <c r="AC70" s="25">
        <f t="shared" si="31"/>
        <v>-6.8500000000000006E-4</v>
      </c>
    </row>
    <row r="71" spans="1:29" s="15" customFormat="1">
      <c r="A71" s="18">
        <v>319</v>
      </c>
      <c r="B71" s="25">
        <v>-4.0000000000000003E-5</v>
      </c>
      <c r="C71" s="25">
        <v>1.413E-2</v>
      </c>
      <c r="D71" s="25">
        <f t="shared" si="16"/>
        <v>1.4790000000000001E-2</v>
      </c>
      <c r="E71" s="25"/>
      <c r="F71" s="25">
        <f t="shared" si="17"/>
        <v>1.399619E-2</v>
      </c>
      <c r="G71" s="25">
        <f t="shared" si="18"/>
        <v>0.32233225570000001</v>
      </c>
      <c r="H71" s="25">
        <v>2.3060000000000001E-2</v>
      </c>
      <c r="I71" s="25">
        <f t="shared" si="19"/>
        <v>2.3720000000000001E-2</v>
      </c>
      <c r="J71" s="25"/>
      <c r="K71" s="25">
        <f t="shared" si="20"/>
        <v>2.1598820000000001E-2</v>
      </c>
      <c r="L71" s="25">
        <f t="shared" si="21"/>
        <v>0.49742082460000003</v>
      </c>
      <c r="M71" s="25">
        <v>2.4490000000000001E-2</v>
      </c>
      <c r="N71" s="25">
        <f t="shared" si="22"/>
        <v>2.5150000000000002E-2</v>
      </c>
      <c r="O71" s="25"/>
      <c r="P71" s="25">
        <f t="shared" si="23"/>
        <v>2.3120510000000004E-2</v>
      </c>
      <c r="Q71" s="25">
        <f t="shared" si="24"/>
        <v>0.53246534530000011</v>
      </c>
      <c r="R71" s="25">
        <v>3.7409999999999999E-2</v>
      </c>
      <c r="S71" s="25">
        <f t="shared" si="25"/>
        <v>3.807E-2</v>
      </c>
      <c r="T71" s="25"/>
      <c r="U71" s="25">
        <f t="shared" si="26"/>
        <v>3.3445799999999998E-2</v>
      </c>
      <c r="V71" s="25">
        <f t="shared" si="27"/>
        <v>0.77025677400000003</v>
      </c>
      <c r="W71" s="25">
        <v>4.6850000000000003E-2</v>
      </c>
      <c r="X71" s="25">
        <f t="shared" si="28"/>
        <v>4.7510000000000004E-2</v>
      </c>
      <c r="Y71" s="25"/>
      <c r="Z71" s="25">
        <f t="shared" si="29"/>
        <v>3.8952710000000002E-2</v>
      </c>
      <c r="AA71" s="25">
        <f t="shared" si="30"/>
        <v>0.89708091130000012</v>
      </c>
      <c r="AB71" s="25">
        <v>-1.2800000000000001E-3</v>
      </c>
      <c r="AC71" s="25">
        <f t="shared" si="31"/>
        <v>-6.600000000000001E-4</v>
      </c>
    </row>
    <row r="72" spans="1:29" s="15" customFormat="1">
      <c r="A72" s="18">
        <v>320</v>
      </c>
      <c r="B72" s="25">
        <v>-1.0000000000000001E-5</v>
      </c>
      <c r="C72" s="25">
        <v>1.3820000000000001E-2</v>
      </c>
      <c r="D72" s="25">
        <f t="shared" si="16"/>
        <v>1.4455000000000001E-2</v>
      </c>
      <c r="E72" s="25"/>
      <c r="F72" s="25">
        <f t="shared" si="17"/>
        <v>1.366119E-2</v>
      </c>
      <c r="G72" s="25">
        <f t="shared" si="18"/>
        <v>0.31461720570000001</v>
      </c>
      <c r="H72" s="25">
        <v>2.2929999999999999E-2</v>
      </c>
      <c r="I72" s="25">
        <f t="shared" si="19"/>
        <v>2.3564999999999999E-2</v>
      </c>
      <c r="J72" s="25"/>
      <c r="K72" s="25">
        <f t="shared" si="20"/>
        <v>2.1443819999999999E-2</v>
      </c>
      <c r="L72" s="25">
        <f t="shared" si="21"/>
        <v>0.4938511746</v>
      </c>
      <c r="M72" s="25">
        <v>2.4199999999999999E-2</v>
      </c>
      <c r="N72" s="25">
        <f t="shared" si="22"/>
        <v>2.4834999999999999E-2</v>
      </c>
      <c r="O72" s="25"/>
      <c r="P72" s="25">
        <f t="shared" si="23"/>
        <v>2.2805510000000001E-2</v>
      </c>
      <c r="Q72" s="25">
        <f t="shared" si="24"/>
        <v>0.52521089530000009</v>
      </c>
      <c r="R72" s="25">
        <v>3.7179999999999998E-2</v>
      </c>
      <c r="S72" s="25">
        <f t="shared" si="25"/>
        <v>3.7814999999999994E-2</v>
      </c>
      <c r="T72" s="25"/>
      <c r="U72" s="25">
        <f t="shared" si="26"/>
        <v>3.3190799999999993E-2</v>
      </c>
      <c r="V72" s="25">
        <f t="shared" si="27"/>
        <v>0.76438412399999989</v>
      </c>
      <c r="W72" s="25">
        <v>4.6809999999999997E-2</v>
      </c>
      <c r="X72" s="25">
        <f t="shared" si="28"/>
        <v>4.7444999999999994E-2</v>
      </c>
      <c r="Y72" s="25"/>
      <c r="Z72" s="25">
        <f t="shared" si="29"/>
        <v>3.8887709999999992E-2</v>
      </c>
      <c r="AA72" s="25">
        <f t="shared" si="30"/>
        <v>0.89558396129999984</v>
      </c>
      <c r="AB72" s="25">
        <v>-1.2600000000000001E-3</v>
      </c>
      <c r="AC72" s="25">
        <f t="shared" si="31"/>
        <v>-6.3500000000000004E-4</v>
      </c>
    </row>
    <row r="73" spans="1:29" s="15" customFormat="1">
      <c r="A73" s="18">
        <v>321</v>
      </c>
      <c r="B73" s="25">
        <v>-6.0000000000000002E-5</v>
      </c>
      <c r="C73" s="25">
        <v>1.355E-2</v>
      </c>
      <c r="D73" s="25">
        <f t="shared" si="16"/>
        <v>1.4194999999999999E-2</v>
      </c>
      <c r="E73" s="25"/>
      <c r="F73" s="25">
        <f t="shared" si="17"/>
        <v>1.3401189999999999E-2</v>
      </c>
      <c r="G73" s="25">
        <f t="shared" si="18"/>
        <v>0.30862940569999997</v>
      </c>
      <c r="H73" s="25">
        <v>2.2849999999999999E-2</v>
      </c>
      <c r="I73" s="25">
        <f t="shared" si="19"/>
        <v>2.3494999999999999E-2</v>
      </c>
      <c r="J73" s="25"/>
      <c r="K73" s="25">
        <f t="shared" si="20"/>
        <v>2.1373819999999998E-2</v>
      </c>
      <c r="L73" s="25">
        <f t="shared" si="21"/>
        <v>0.49223907459999999</v>
      </c>
      <c r="M73" s="25">
        <v>2.385E-2</v>
      </c>
      <c r="N73" s="25">
        <f t="shared" si="22"/>
        <v>2.4494999999999999E-2</v>
      </c>
      <c r="O73" s="25"/>
      <c r="P73" s="25">
        <f t="shared" si="23"/>
        <v>2.2465510000000001E-2</v>
      </c>
      <c r="Q73" s="25">
        <f t="shared" si="24"/>
        <v>0.51738069530000008</v>
      </c>
      <c r="R73" s="25">
        <v>3.6790000000000003E-2</v>
      </c>
      <c r="S73" s="25">
        <f t="shared" si="25"/>
        <v>3.7435000000000003E-2</v>
      </c>
      <c r="T73" s="25"/>
      <c r="U73" s="25">
        <f t="shared" si="26"/>
        <v>3.2810800000000001E-2</v>
      </c>
      <c r="V73" s="25">
        <f t="shared" si="27"/>
        <v>0.75563272400000003</v>
      </c>
      <c r="W73" s="25">
        <v>4.6199999999999998E-2</v>
      </c>
      <c r="X73" s="25">
        <f t="shared" si="28"/>
        <v>4.6844999999999998E-2</v>
      </c>
      <c r="Y73" s="25"/>
      <c r="Z73" s="25">
        <f t="shared" si="29"/>
        <v>3.8287709999999996E-2</v>
      </c>
      <c r="AA73" s="25">
        <f t="shared" si="30"/>
        <v>0.88176596129999996</v>
      </c>
      <c r="AB73" s="25">
        <v>-1.23E-3</v>
      </c>
      <c r="AC73" s="25">
        <f t="shared" si="31"/>
        <v>-6.4499999999999996E-4</v>
      </c>
    </row>
    <row r="74" spans="1:29" s="15" customFormat="1">
      <c r="A74" s="18">
        <v>322</v>
      </c>
      <c r="B74" s="25">
        <v>-6.0000000000000002E-5</v>
      </c>
      <c r="C74" s="25">
        <v>1.042E-2</v>
      </c>
      <c r="D74" s="25">
        <f t="shared" si="16"/>
        <v>1.108E-2</v>
      </c>
      <c r="E74" s="25"/>
      <c r="F74" s="25">
        <f t="shared" si="17"/>
        <v>1.0286189999999999E-2</v>
      </c>
      <c r="G74" s="25">
        <f t="shared" si="18"/>
        <v>0.23689095569999999</v>
      </c>
      <c r="H74" s="25">
        <v>2.2720000000000001E-2</v>
      </c>
      <c r="I74" s="25">
        <f t="shared" si="19"/>
        <v>2.3380000000000001E-2</v>
      </c>
      <c r="J74" s="25"/>
      <c r="K74" s="25">
        <f t="shared" si="20"/>
        <v>2.1258820000000001E-2</v>
      </c>
      <c r="L74" s="25">
        <f t="shared" si="21"/>
        <v>0.48959062460000002</v>
      </c>
      <c r="M74" s="25">
        <v>2.3560000000000001E-2</v>
      </c>
      <c r="N74" s="25">
        <f t="shared" si="22"/>
        <v>2.4220000000000002E-2</v>
      </c>
      <c r="O74" s="25"/>
      <c r="P74" s="25">
        <f t="shared" si="23"/>
        <v>2.2190510000000004E-2</v>
      </c>
      <c r="Q74" s="25">
        <f t="shared" si="24"/>
        <v>0.51104744530000012</v>
      </c>
      <c r="R74" s="25">
        <v>3.678E-2</v>
      </c>
      <c r="S74" s="25">
        <f t="shared" si="25"/>
        <v>3.7440000000000001E-2</v>
      </c>
      <c r="T74" s="25"/>
      <c r="U74" s="25">
        <f t="shared" si="26"/>
        <v>3.2815799999999999E-2</v>
      </c>
      <c r="V74" s="25">
        <f t="shared" si="27"/>
        <v>0.75574787399999999</v>
      </c>
      <c r="W74" s="25">
        <v>4.512E-2</v>
      </c>
      <c r="X74" s="25">
        <f t="shared" si="28"/>
        <v>4.5780000000000001E-2</v>
      </c>
      <c r="Y74" s="25"/>
      <c r="Z74" s="25">
        <f t="shared" si="29"/>
        <v>3.7222709999999999E-2</v>
      </c>
      <c r="AA74" s="25">
        <f t="shared" si="30"/>
        <v>0.85723901130000002</v>
      </c>
      <c r="AB74" s="25">
        <v>-1.2600000000000001E-3</v>
      </c>
      <c r="AC74" s="25">
        <f t="shared" si="31"/>
        <v>-6.6E-4</v>
      </c>
    </row>
    <row r="75" spans="1:29" s="15" customFormat="1">
      <c r="A75" s="18">
        <v>323</v>
      </c>
      <c r="B75" s="25">
        <v>-1E-4</v>
      </c>
      <c r="C75" s="25">
        <v>9.2200000000000008E-3</v>
      </c>
      <c r="D75" s="25">
        <f t="shared" si="16"/>
        <v>9.9100000000000004E-3</v>
      </c>
      <c r="E75" s="25"/>
      <c r="F75" s="25">
        <f t="shared" si="17"/>
        <v>9.1161899999999997E-3</v>
      </c>
      <c r="G75" s="25">
        <f t="shared" si="18"/>
        <v>0.20994585570000002</v>
      </c>
      <c r="H75" s="25">
        <v>2.2630000000000001E-2</v>
      </c>
      <c r="I75" s="25">
        <f t="shared" si="19"/>
        <v>2.332E-2</v>
      </c>
      <c r="J75" s="25"/>
      <c r="K75" s="25">
        <f t="shared" si="20"/>
        <v>2.119882E-2</v>
      </c>
      <c r="L75" s="25">
        <f t="shared" si="21"/>
        <v>0.48820882460000004</v>
      </c>
      <c r="M75" s="25">
        <v>2.3300000000000001E-2</v>
      </c>
      <c r="N75" s="25">
        <f t="shared" si="22"/>
        <v>2.3990000000000001E-2</v>
      </c>
      <c r="O75" s="25"/>
      <c r="P75" s="25">
        <f t="shared" si="23"/>
        <v>2.1960510000000003E-2</v>
      </c>
      <c r="Q75" s="25">
        <f t="shared" si="24"/>
        <v>0.50575054530000008</v>
      </c>
      <c r="R75" s="25">
        <v>3.6769999999999997E-2</v>
      </c>
      <c r="S75" s="25">
        <f t="shared" si="25"/>
        <v>3.746E-2</v>
      </c>
      <c r="T75" s="25"/>
      <c r="U75" s="25">
        <f t="shared" si="26"/>
        <v>3.2835799999999998E-2</v>
      </c>
      <c r="V75" s="25">
        <f t="shared" si="27"/>
        <v>0.75620847400000002</v>
      </c>
      <c r="W75" s="25">
        <v>4.5089999999999998E-2</v>
      </c>
      <c r="X75" s="25">
        <f t="shared" si="28"/>
        <v>4.5780000000000001E-2</v>
      </c>
      <c r="Y75" s="25"/>
      <c r="Z75" s="25">
        <f t="shared" si="29"/>
        <v>3.7222709999999999E-2</v>
      </c>
      <c r="AA75" s="25">
        <f t="shared" si="30"/>
        <v>0.85723901130000002</v>
      </c>
      <c r="AB75" s="25">
        <v>-1.2800000000000001E-3</v>
      </c>
      <c r="AC75" s="25">
        <f t="shared" si="31"/>
        <v>-6.9000000000000008E-4</v>
      </c>
    </row>
    <row r="76" spans="1:29" s="15" customFormat="1">
      <c r="A76" s="18">
        <v>324</v>
      </c>
      <c r="B76" s="25">
        <v>-3.0000000000000001E-5</v>
      </c>
      <c r="C76" s="25">
        <v>9.2820000000000003E-3</v>
      </c>
      <c r="D76" s="25">
        <f t="shared" si="16"/>
        <v>9.9369999999999997E-3</v>
      </c>
      <c r="E76" s="25"/>
      <c r="F76" s="25">
        <f t="shared" si="17"/>
        <v>9.143189999999999E-3</v>
      </c>
      <c r="G76" s="25">
        <f t="shared" si="18"/>
        <v>0.21056766569999999</v>
      </c>
      <c r="H76" s="25">
        <v>2.2429999999999999E-2</v>
      </c>
      <c r="I76" s="25">
        <f t="shared" si="19"/>
        <v>2.3084999999999998E-2</v>
      </c>
      <c r="J76" s="25"/>
      <c r="K76" s="25">
        <f t="shared" si="20"/>
        <v>2.0963819999999998E-2</v>
      </c>
      <c r="L76" s="25">
        <f t="shared" si="21"/>
        <v>0.48279677459999998</v>
      </c>
      <c r="M76" s="25">
        <v>2.283E-2</v>
      </c>
      <c r="N76" s="25">
        <f t="shared" si="22"/>
        <v>2.3484999999999999E-2</v>
      </c>
      <c r="O76" s="25"/>
      <c r="P76" s="25">
        <f t="shared" si="23"/>
        <v>2.1455509999999997E-2</v>
      </c>
      <c r="Q76" s="25">
        <f t="shared" si="24"/>
        <v>0.49412039529999996</v>
      </c>
      <c r="R76" s="25">
        <v>3.6760000000000001E-2</v>
      </c>
      <c r="S76" s="25">
        <f t="shared" si="25"/>
        <v>3.7415000000000004E-2</v>
      </c>
      <c r="T76" s="25"/>
      <c r="U76" s="25">
        <f t="shared" si="26"/>
        <v>3.2790800000000002E-2</v>
      </c>
      <c r="V76" s="25">
        <f t="shared" si="27"/>
        <v>0.75517212400000011</v>
      </c>
      <c r="W76" s="25">
        <v>4.487E-2</v>
      </c>
      <c r="X76" s="25">
        <f t="shared" si="28"/>
        <v>4.5525000000000003E-2</v>
      </c>
      <c r="Y76" s="25"/>
      <c r="Z76" s="25">
        <f t="shared" si="29"/>
        <v>3.6967710000000001E-2</v>
      </c>
      <c r="AA76" s="25">
        <f t="shared" si="30"/>
        <v>0.8513663613000001</v>
      </c>
      <c r="AB76" s="25">
        <v>-1.2800000000000001E-3</v>
      </c>
      <c r="AC76" s="25">
        <f t="shared" si="31"/>
        <v>-6.5500000000000009E-4</v>
      </c>
    </row>
    <row r="77" spans="1:29" s="15" customFormat="1">
      <c r="A77" s="18">
        <v>325</v>
      </c>
      <c r="B77" s="25">
        <v>-6.4999999999999994E-5</v>
      </c>
      <c r="C77" s="25">
        <v>8.6499999999999997E-3</v>
      </c>
      <c r="D77" s="25">
        <f t="shared" si="16"/>
        <v>9.3325000000000005E-3</v>
      </c>
      <c r="E77" s="25"/>
      <c r="F77" s="25">
        <f t="shared" si="17"/>
        <v>8.5386899999999998E-3</v>
      </c>
      <c r="G77" s="25">
        <f t="shared" si="18"/>
        <v>0.1966460307</v>
      </c>
      <c r="H77" s="25">
        <v>2.2290000000000001E-2</v>
      </c>
      <c r="I77" s="25">
        <f t="shared" si="19"/>
        <v>2.29725E-2</v>
      </c>
      <c r="J77" s="25"/>
      <c r="K77" s="25">
        <f t="shared" si="20"/>
        <v>2.085132E-2</v>
      </c>
      <c r="L77" s="25">
        <f t="shared" si="21"/>
        <v>0.48020589960000004</v>
      </c>
      <c r="M77" s="25">
        <v>1.9290000000000002E-2</v>
      </c>
      <c r="N77" s="25">
        <f t="shared" si="22"/>
        <v>1.9972500000000001E-2</v>
      </c>
      <c r="O77" s="25"/>
      <c r="P77" s="25">
        <f t="shared" si="23"/>
        <v>1.7943010000000002E-2</v>
      </c>
      <c r="Q77" s="25">
        <f t="shared" si="24"/>
        <v>0.4132275203000001</v>
      </c>
      <c r="R77" s="25">
        <v>3.6749999999999998E-2</v>
      </c>
      <c r="S77" s="25">
        <f t="shared" si="25"/>
        <v>3.74325E-2</v>
      </c>
      <c r="T77" s="25"/>
      <c r="U77" s="25">
        <f t="shared" si="26"/>
        <v>3.2808299999999999E-2</v>
      </c>
      <c r="V77" s="25">
        <f t="shared" si="27"/>
        <v>0.755575149</v>
      </c>
      <c r="W77" s="25">
        <v>4.4679999999999997E-2</v>
      </c>
      <c r="X77" s="25">
        <f t="shared" si="28"/>
        <v>4.53625E-2</v>
      </c>
      <c r="Y77" s="25"/>
      <c r="Z77" s="25">
        <f t="shared" si="29"/>
        <v>3.6805209999999998E-2</v>
      </c>
      <c r="AA77" s="25">
        <f t="shared" si="30"/>
        <v>0.84762398630000002</v>
      </c>
      <c r="AB77" s="25">
        <v>-1.2999999999999999E-3</v>
      </c>
      <c r="AC77" s="25">
        <f t="shared" si="31"/>
        <v>-6.8249999999999995E-4</v>
      </c>
    </row>
    <row r="78" spans="1:29" s="15" customFormat="1">
      <c r="A78" s="18">
        <v>326</v>
      </c>
      <c r="B78" s="25">
        <v>-6.8999999999999997E-5</v>
      </c>
      <c r="C78" s="25">
        <v>8.6400000000000001E-3</v>
      </c>
      <c r="D78" s="25">
        <f t="shared" si="16"/>
        <v>9.3095000000000001E-3</v>
      </c>
      <c r="E78" s="25"/>
      <c r="F78" s="25">
        <f t="shared" si="17"/>
        <v>8.5156899999999994E-3</v>
      </c>
      <c r="G78" s="25">
        <f t="shared" si="18"/>
        <v>0.1961163407</v>
      </c>
      <c r="H78" s="25">
        <v>2.0760000000000001E-2</v>
      </c>
      <c r="I78" s="25">
        <f t="shared" si="19"/>
        <v>2.1429500000000001E-2</v>
      </c>
      <c r="J78" s="25"/>
      <c r="K78" s="25">
        <f t="shared" si="20"/>
        <v>1.930832E-2</v>
      </c>
      <c r="L78" s="25">
        <f t="shared" si="21"/>
        <v>0.44467060960000004</v>
      </c>
      <c r="M78" s="25">
        <v>1.9279999999999999E-2</v>
      </c>
      <c r="N78" s="25">
        <f t="shared" si="22"/>
        <v>1.9949499999999998E-2</v>
      </c>
      <c r="O78" s="25"/>
      <c r="P78" s="25">
        <f t="shared" si="23"/>
        <v>1.792001E-2</v>
      </c>
      <c r="Q78" s="25">
        <f t="shared" si="24"/>
        <v>0.41269783030000001</v>
      </c>
      <c r="R78" s="25">
        <v>2.3390000000000001E-2</v>
      </c>
      <c r="S78" s="25">
        <f t="shared" si="25"/>
        <v>2.4059500000000001E-2</v>
      </c>
      <c r="T78" s="25"/>
      <c r="U78" s="25">
        <f t="shared" si="26"/>
        <v>1.9435300000000003E-2</v>
      </c>
      <c r="V78" s="25">
        <f t="shared" si="27"/>
        <v>0.44759495900000007</v>
      </c>
      <c r="W78" s="25">
        <v>4.3409999999999997E-2</v>
      </c>
      <c r="X78" s="25">
        <f t="shared" si="28"/>
        <v>4.4079500000000001E-2</v>
      </c>
      <c r="Y78" s="25"/>
      <c r="Z78" s="25">
        <f t="shared" si="29"/>
        <v>3.5522209999999999E-2</v>
      </c>
      <c r="AA78" s="25">
        <f t="shared" si="30"/>
        <v>0.81807649630000001</v>
      </c>
      <c r="AB78" s="25">
        <v>-1.2700000000000001E-3</v>
      </c>
      <c r="AC78" s="25">
        <f t="shared" si="31"/>
        <v>-6.6950000000000006E-4</v>
      </c>
    </row>
    <row r="79" spans="1:29" s="15" customFormat="1">
      <c r="A79" s="18">
        <v>327</v>
      </c>
      <c r="B79" s="25">
        <v>-8.0000000000000007E-5</v>
      </c>
      <c r="C79" s="25">
        <v>8.6400000000000001E-3</v>
      </c>
      <c r="D79" s="25">
        <f t="shared" si="16"/>
        <v>9.3349999999999995E-3</v>
      </c>
      <c r="E79" s="25"/>
      <c r="F79" s="25">
        <f t="shared" si="17"/>
        <v>8.5411899999999989E-3</v>
      </c>
      <c r="G79" s="25">
        <f t="shared" si="18"/>
        <v>0.19670360569999998</v>
      </c>
      <c r="H79" s="25">
        <v>2.0629999999999999E-2</v>
      </c>
      <c r="I79" s="25">
        <f t="shared" si="19"/>
        <v>2.1325E-2</v>
      </c>
      <c r="J79" s="25"/>
      <c r="K79" s="25">
        <f t="shared" si="20"/>
        <v>1.920382E-2</v>
      </c>
      <c r="L79" s="25">
        <f t="shared" si="21"/>
        <v>0.4422639746</v>
      </c>
      <c r="M79" s="25">
        <v>1.9279999999999999E-2</v>
      </c>
      <c r="N79" s="25">
        <f t="shared" si="22"/>
        <v>1.9975E-2</v>
      </c>
      <c r="O79" s="25"/>
      <c r="P79" s="25">
        <f t="shared" si="23"/>
        <v>1.7945509999999998E-2</v>
      </c>
      <c r="Q79" s="25">
        <f t="shared" si="24"/>
        <v>0.41328509529999996</v>
      </c>
      <c r="R79" s="25">
        <v>2.324E-2</v>
      </c>
      <c r="S79" s="25">
        <f t="shared" si="25"/>
        <v>2.3935000000000001E-2</v>
      </c>
      <c r="T79" s="25"/>
      <c r="U79" s="25">
        <f t="shared" si="26"/>
        <v>1.9310800000000003E-2</v>
      </c>
      <c r="V79" s="25">
        <f t="shared" si="27"/>
        <v>0.4447277240000001</v>
      </c>
      <c r="W79" s="25">
        <v>3.9019999999999999E-2</v>
      </c>
      <c r="X79" s="25">
        <f t="shared" si="28"/>
        <v>3.9715E-2</v>
      </c>
      <c r="Y79" s="25"/>
      <c r="Z79" s="25">
        <f t="shared" si="29"/>
        <v>3.1157709999999998E-2</v>
      </c>
      <c r="AA79" s="25">
        <f t="shared" si="30"/>
        <v>0.7175620613</v>
      </c>
      <c r="AB79" s="25">
        <v>-1.31E-3</v>
      </c>
      <c r="AC79" s="25">
        <f t="shared" si="31"/>
        <v>-6.9499999999999998E-4</v>
      </c>
    </row>
    <row r="80" spans="1:29" s="15" customFormat="1">
      <c r="A80" s="18">
        <v>328</v>
      </c>
      <c r="B80" s="25">
        <v>-1.2E-4</v>
      </c>
      <c r="C80" s="25">
        <v>8.6400000000000001E-3</v>
      </c>
      <c r="D80" s="25">
        <f t="shared" si="16"/>
        <v>9.3100000000000006E-3</v>
      </c>
      <c r="E80" s="25"/>
      <c r="F80" s="25">
        <f t="shared" si="17"/>
        <v>8.5161899999999999E-3</v>
      </c>
      <c r="G80" s="25">
        <f t="shared" si="18"/>
        <v>0.19612785570000002</v>
      </c>
      <c r="H80" s="25">
        <v>2.0230000000000001E-2</v>
      </c>
      <c r="I80" s="25">
        <f t="shared" si="19"/>
        <v>2.0900000000000002E-2</v>
      </c>
      <c r="J80" s="25"/>
      <c r="K80" s="25">
        <f t="shared" si="20"/>
        <v>1.8778820000000002E-2</v>
      </c>
      <c r="L80" s="25">
        <f t="shared" si="21"/>
        <v>0.43247622460000007</v>
      </c>
      <c r="M80" s="25">
        <v>1.9269999999999999E-2</v>
      </c>
      <c r="N80" s="25">
        <f t="shared" si="22"/>
        <v>1.9939999999999999E-2</v>
      </c>
      <c r="O80" s="25"/>
      <c r="P80" s="25">
        <f t="shared" si="23"/>
        <v>1.7910509999999998E-2</v>
      </c>
      <c r="Q80" s="25">
        <f t="shared" si="24"/>
        <v>0.41247904529999996</v>
      </c>
      <c r="R80" s="25">
        <v>2.273E-2</v>
      </c>
      <c r="S80" s="25">
        <f t="shared" si="25"/>
        <v>2.3400000000000001E-2</v>
      </c>
      <c r="T80" s="25"/>
      <c r="U80" s="25">
        <f t="shared" si="26"/>
        <v>1.8775800000000002E-2</v>
      </c>
      <c r="V80" s="25">
        <f t="shared" si="27"/>
        <v>0.43240667400000005</v>
      </c>
      <c r="W80" s="25">
        <v>3.5430000000000003E-2</v>
      </c>
      <c r="X80" s="25">
        <f t="shared" si="28"/>
        <v>3.61E-2</v>
      </c>
      <c r="Y80" s="25"/>
      <c r="Z80" s="25">
        <f t="shared" si="29"/>
        <v>2.7542709999999998E-2</v>
      </c>
      <c r="AA80" s="25">
        <f t="shared" si="30"/>
        <v>0.63430861129999994</v>
      </c>
      <c r="AB80" s="25">
        <v>-1.2199999999999999E-3</v>
      </c>
      <c r="AC80" s="25">
        <f t="shared" si="31"/>
        <v>-6.7000000000000002E-4</v>
      </c>
    </row>
    <row r="81" spans="1:29" s="15" customFormat="1">
      <c r="A81" s="18">
        <v>329</v>
      </c>
      <c r="B81" s="25">
        <v>2.0000000000000002E-5</v>
      </c>
      <c r="C81" s="25">
        <v>8.6400000000000001E-3</v>
      </c>
      <c r="D81" s="25">
        <f t="shared" si="16"/>
        <v>9.2449999999999997E-3</v>
      </c>
      <c r="E81" s="25"/>
      <c r="F81" s="25">
        <f t="shared" si="17"/>
        <v>8.4511899999999991E-3</v>
      </c>
      <c r="G81" s="25">
        <f t="shared" si="18"/>
        <v>0.1946309057</v>
      </c>
      <c r="H81" s="25">
        <v>1.9869999999999999E-2</v>
      </c>
      <c r="I81" s="25">
        <f t="shared" si="19"/>
        <v>2.0475E-2</v>
      </c>
      <c r="J81" s="25"/>
      <c r="K81" s="25">
        <f t="shared" si="20"/>
        <v>1.835382E-2</v>
      </c>
      <c r="L81" s="25">
        <f t="shared" si="21"/>
        <v>0.42268847460000003</v>
      </c>
      <c r="M81" s="25">
        <v>1.9259999999999999E-2</v>
      </c>
      <c r="N81" s="25">
        <f t="shared" si="22"/>
        <v>1.9865000000000001E-2</v>
      </c>
      <c r="O81" s="25"/>
      <c r="P81" s="25">
        <f t="shared" si="23"/>
        <v>1.7835509999999999E-2</v>
      </c>
      <c r="Q81" s="25">
        <f t="shared" si="24"/>
        <v>0.4107517953</v>
      </c>
      <c r="R81" s="25">
        <v>2.2630000000000001E-2</v>
      </c>
      <c r="S81" s="25">
        <f t="shared" si="25"/>
        <v>2.3235000000000002E-2</v>
      </c>
      <c r="T81" s="25"/>
      <c r="U81" s="25">
        <f t="shared" si="26"/>
        <v>1.8610800000000004E-2</v>
      </c>
      <c r="V81" s="25">
        <f t="shared" si="27"/>
        <v>0.42860672400000011</v>
      </c>
      <c r="W81" s="25">
        <v>3.3090000000000001E-2</v>
      </c>
      <c r="X81" s="25">
        <f t="shared" si="28"/>
        <v>3.3695000000000003E-2</v>
      </c>
      <c r="Y81" s="25"/>
      <c r="Z81" s="25">
        <f t="shared" si="29"/>
        <v>2.5137710000000001E-2</v>
      </c>
      <c r="AA81" s="25">
        <f t="shared" si="30"/>
        <v>0.5789214613</v>
      </c>
      <c r="AB81" s="25">
        <v>-1.23E-3</v>
      </c>
      <c r="AC81" s="25">
        <f t="shared" si="31"/>
        <v>-6.0499999999999996E-4</v>
      </c>
    </row>
    <row r="82" spans="1:29" s="15" customFormat="1">
      <c r="A82" s="18">
        <v>330</v>
      </c>
      <c r="B82" s="25">
        <v>-1.7000000000000001E-4</v>
      </c>
      <c r="C82" s="25">
        <v>8.9899999999999997E-3</v>
      </c>
      <c r="D82" s="25">
        <f t="shared" si="16"/>
        <v>9.7149999999999997E-3</v>
      </c>
      <c r="E82" s="25"/>
      <c r="F82" s="25">
        <f t="shared" si="17"/>
        <v>8.921189999999999E-3</v>
      </c>
      <c r="G82" s="25">
        <f t="shared" si="18"/>
        <v>0.2054550057</v>
      </c>
      <c r="H82" s="25">
        <v>1.9699999999999999E-2</v>
      </c>
      <c r="I82" s="25">
        <f t="shared" si="19"/>
        <v>2.0424999999999999E-2</v>
      </c>
      <c r="J82" s="25"/>
      <c r="K82" s="25">
        <f t="shared" si="20"/>
        <v>1.8303819999999998E-2</v>
      </c>
      <c r="L82" s="25">
        <f t="shared" si="21"/>
        <v>0.4215369746</v>
      </c>
      <c r="M82" s="25">
        <v>1.9259999999999999E-2</v>
      </c>
      <c r="N82" s="25">
        <f t="shared" si="22"/>
        <v>1.9984999999999999E-2</v>
      </c>
      <c r="O82" s="25"/>
      <c r="P82" s="25">
        <f t="shared" si="23"/>
        <v>1.7955510000000001E-2</v>
      </c>
      <c r="Q82" s="25">
        <f t="shared" si="24"/>
        <v>0.41351539530000003</v>
      </c>
      <c r="R82" s="25">
        <v>2.214E-2</v>
      </c>
      <c r="S82" s="25">
        <f t="shared" si="25"/>
        <v>2.2865E-2</v>
      </c>
      <c r="T82" s="25"/>
      <c r="U82" s="25">
        <f t="shared" si="26"/>
        <v>1.8240800000000001E-2</v>
      </c>
      <c r="V82" s="25">
        <f t="shared" si="27"/>
        <v>0.42008562400000005</v>
      </c>
      <c r="W82" s="25">
        <v>3.2820000000000002E-2</v>
      </c>
      <c r="X82" s="25">
        <f t="shared" si="28"/>
        <v>3.3545000000000005E-2</v>
      </c>
      <c r="Y82" s="25"/>
      <c r="Z82" s="25">
        <f t="shared" si="29"/>
        <v>2.4987710000000003E-2</v>
      </c>
      <c r="AA82" s="25">
        <f t="shared" si="30"/>
        <v>0.57546696130000008</v>
      </c>
      <c r="AB82" s="25">
        <v>-1.2800000000000001E-3</v>
      </c>
      <c r="AC82" s="25">
        <f t="shared" si="31"/>
        <v>-7.2500000000000006E-4</v>
      </c>
    </row>
    <row r="83" spans="1:29" s="15" customFormat="1">
      <c r="A83" s="18">
        <v>331</v>
      </c>
      <c r="B83" s="25">
        <v>0</v>
      </c>
      <c r="C83" s="25">
        <v>9.7999999999999997E-3</v>
      </c>
      <c r="D83" s="25">
        <f t="shared" si="16"/>
        <v>1.0435E-2</v>
      </c>
      <c r="E83" s="25"/>
      <c r="F83" s="25">
        <f t="shared" si="17"/>
        <v>9.6411899999999991E-3</v>
      </c>
      <c r="G83" s="25">
        <f t="shared" si="18"/>
        <v>0.2220366057</v>
      </c>
      <c r="H83" s="25">
        <v>1.951E-2</v>
      </c>
      <c r="I83" s="25">
        <f t="shared" si="19"/>
        <v>2.0145E-2</v>
      </c>
      <c r="J83" s="25"/>
      <c r="K83" s="25">
        <f t="shared" si="20"/>
        <v>1.8023819999999999E-2</v>
      </c>
      <c r="L83" s="25">
        <f t="shared" si="21"/>
        <v>0.41508857459999998</v>
      </c>
      <c r="M83" s="25">
        <v>1.925E-2</v>
      </c>
      <c r="N83" s="25">
        <f t="shared" si="22"/>
        <v>1.9885E-2</v>
      </c>
      <c r="O83" s="25"/>
      <c r="P83" s="25">
        <f t="shared" si="23"/>
        <v>1.7855509999999998E-2</v>
      </c>
      <c r="Q83" s="25">
        <f t="shared" si="24"/>
        <v>0.41121239529999998</v>
      </c>
      <c r="R83" s="25">
        <v>2.2089999999999999E-2</v>
      </c>
      <c r="S83" s="25">
        <f t="shared" si="25"/>
        <v>2.2724999999999999E-2</v>
      </c>
      <c r="T83" s="25"/>
      <c r="U83" s="25">
        <f t="shared" si="26"/>
        <v>1.81008E-2</v>
      </c>
      <c r="V83" s="25">
        <f t="shared" si="27"/>
        <v>0.41686142400000004</v>
      </c>
      <c r="W83" s="25">
        <v>3.2550000000000003E-2</v>
      </c>
      <c r="X83" s="25">
        <f t="shared" si="28"/>
        <v>3.3184999999999999E-2</v>
      </c>
      <c r="Y83" s="25"/>
      <c r="Z83" s="25">
        <f t="shared" si="29"/>
        <v>2.4627709999999997E-2</v>
      </c>
      <c r="AA83" s="25">
        <f t="shared" si="30"/>
        <v>0.56717616129999993</v>
      </c>
      <c r="AB83" s="25">
        <v>-1.2700000000000001E-3</v>
      </c>
      <c r="AC83" s="25">
        <f t="shared" si="31"/>
        <v>-6.3500000000000004E-4</v>
      </c>
    </row>
    <row r="84" spans="1:29" s="15" customFormat="1">
      <c r="A84" s="18">
        <v>332</v>
      </c>
      <c r="B84" s="25">
        <v>-4.0000000000000003E-5</v>
      </c>
      <c r="C84" s="25">
        <v>8.9300000000000004E-3</v>
      </c>
      <c r="D84" s="25">
        <f t="shared" si="16"/>
        <v>9.5600000000000008E-3</v>
      </c>
      <c r="E84" s="25"/>
      <c r="F84" s="25">
        <f t="shared" si="17"/>
        <v>8.7661900000000001E-3</v>
      </c>
      <c r="G84" s="25">
        <f t="shared" si="18"/>
        <v>0.20188535570000002</v>
      </c>
      <c r="H84" s="25">
        <v>1.917E-2</v>
      </c>
      <c r="I84" s="25">
        <f t="shared" si="19"/>
        <v>1.9799999999999998E-2</v>
      </c>
      <c r="J84" s="25"/>
      <c r="K84" s="25">
        <f t="shared" si="20"/>
        <v>1.7678819999999998E-2</v>
      </c>
      <c r="L84" s="25">
        <f t="shared" si="21"/>
        <v>0.40714322459999996</v>
      </c>
      <c r="M84" s="25">
        <v>1.924E-2</v>
      </c>
      <c r="N84" s="25">
        <f t="shared" si="22"/>
        <v>1.9869999999999999E-2</v>
      </c>
      <c r="O84" s="25"/>
      <c r="P84" s="25">
        <f t="shared" si="23"/>
        <v>1.7840509999999997E-2</v>
      </c>
      <c r="Q84" s="25">
        <f t="shared" si="24"/>
        <v>0.41086694529999995</v>
      </c>
      <c r="R84" s="25">
        <v>2.1690000000000001E-2</v>
      </c>
      <c r="S84" s="25">
        <f t="shared" si="25"/>
        <v>2.232E-2</v>
      </c>
      <c r="T84" s="25"/>
      <c r="U84" s="25">
        <f t="shared" si="26"/>
        <v>1.7695799999999998E-2</v>
      </c>
      <c r="V84" s="25">
        <f t="shared" si="27"/>
        <v>0.40753427399999997</v>
      </c>
      <c r="W84" s="25">
        <v>3.2099999999999997E-2</v>
      </c>
      <c r="X84" s="25">
        <f t="shared" si="28"/>
        <v>3.2729999999999995E-2</v>
      </c>
      <c r="Y84" s="25"/>
      <c r="Z84" s="25">
        <f t="shared" si="29"/>
        <v>2.4172709999999993E-2</v>
      </c>
      <c r="AA84" s="25">
        <f t="shared" si="30"/>
        <v>0.55669751129999989</v>
      </c>
      <c r="AB84" s="25">
        <v>-1.2199999999999999E-3</v>
      </c>
      <c r="AC84" s="25">
        <f t="shared" si="31"/>
        <v>-6.3000000000000003E-4</v>
      </c>
    </row>
    <row r="85" spans="1:29" s="15" customFormat="1">
      <c r="A85" s="18">
        <v>333</v>
      </c>
      <c r="B85" s="25">
        <v>4.0000000000000003E-5</v>
      </c>
      <c r="C85" s="25">
        <v>8.9300000000000004E-3</v>
      </c>
      <c r="D85" s="25">
        <f t="shared" si="16"/>
        <v>9.5449999999999997E-3</v>
      </c>
      <c r="E85" s="25"/>
      <c r="F85" s="25">
        <f t="shared" si="17"/>
        <v>8.751189999999999E-3</v>
      </c>
      <c r="G85" s="25">
        <f t="shared" si="18"/>
        <v>0.20153990569999999</v>
      </c>
      <c r="H85" s="25">
        <v>1.9089999999999999E-2</v>
      </c>
      <c r="I85" s="25">
        <f t="shared" si="19"/>
        <v>1.9705E-2</v>
      </c>
      <c r="J85" s="25"/>
      <c r="K85" s="25">
        <f t="shared" si="20"/>
        <v>1.758382E-2</v>
      </c>
      <c r="L85" s="25">
        <f t="shared" si="21"/>
        <v>0.40495537460000003</v>
      </c>
      <c r="M85" s="25">
        <v>1.9199999999999998E-2</v>
      </c>
      <c r="N85" s="25">
        <f t="shared" si="22"/>
        <v>1.9814999999999999E-2</v>
      </c>
      <c r="O85" s="25"/>
      <c r="P85" s="25">
        <f t="shared" si="23"/>
        <v>1.7785509999999997E-2</v>
      </c>
      <c r="Q85" s="25">
        <f t="shared" si="24"/>
        <v>0.40960029529999997</v>
      </c>
      <c r="R85" s="25">
        <v>2.1600000000000001E-2</v>
      </c>
      <c r="S85" s="25">
        <f t="shared" si="25"/>
        <v>2.2215000000000002E-2</v>
      </c>
      <c r="T85" s="25"/>
      <c r="U85" s="25">
        <f t="shared" si="26"/>
        <v>1.7590800000000004E-2</v>
      </c>
      <c r="V85" s="25">
        <f t="shared" si="27"/>
        <v>0.40511612400000008</v>
      </c>
      <c r="W85" s="25">
        <v>3.1829999999999997E-2</v>
      </c>
      <c r="X85" s="25">
        <f t="shared" si="28"/>
        <v>3.2444999999999995E-2</v>
      </c>
      <c r="Y85" s="25"/>
      <c r="Z85" s="25">
        <f t="shared" si="29"/>
        <v>2.3887709999999993E-2</v>
      </c>
      <c r="AA85" s="25">
        <f t="shared" si="30"/>
        <v>0.55013396129999981</v>
      </c>
      <c r="AB85" s="25">
        <v>-1.2700000000000001E-3</v>
      </c>
      <c r="AC85" s="25">
        <f t="shared" si="31"/>
        <v>-6.1499999999999999E-4</v>
      </c>
    </row>
    <row r="86" spans="1:29" s="15" customFormat="1">
      <c r="A86" s="18">
        <v>334</v>
      </c>
      <c r="B86" s="25">
        <v>-1.2E-4</v>
      </c>
      <c r="C86" s="25">
        <v>8.9200000000000008E-3</v>
      </c>
      <c r="D86" s="25">
        <f t="shared" si="16"/>
        <v>9.6450000000000008E-3</v>
      </c>
      <c r="E86" s="25"/>
      <c r="F86" s="25">
        <f t="shared" si="17"/>
        <v>8.8511900000000001E-3</v>
      </c>
      <c r="G86" s="25">
        <f t="shared" si="18"/>
        <v>0.20384290570000002</v>
      </c>
      <c r="H86" s="25">
        <v>1.864E-2</v>
      </c>
      <c r="I86" s="25">
        <f t="shared" si="19"/>
        <v>1.9365E-2</v>
      </c>
      <c r="J86" s="25"/>
      <c r="K86" s="25">
        <f t="shared" si="20"/>
        <v>1.724382E-2</v>
      </c>
      <c r="L86" s="25">
        <f t="shared" si="21"/>
        <v>0.39712517460000002</v>
      </c>
      <c r="M86" s="25">
        <v>1.9189999999999999E-2</v>
      </c>
      <c r="N86" s="25">
        <f t="shared" si="22"/>
        <v>1.9914999999999999E-2</v>
      </c>
      <c r="O86" s="25"/>
      <c r="P86" s="25">
        <f t="shared" si="23"/>
        <v>1.788551E-2</v>
      </c>
      <c r="Q86" s="25">
        <f t="shared" si="24"/>
        <v>0.41190329530000003</v>
      </c>
      <c r="R86" s="25">
        <v>2.1000000000000001E-2</v>
      </c>
      <c r="S86" s="25">
        <f t="shared" si="25"/>
        <v>2.1725000000000001E-2</v>
      </c>
      <c r="T86" s="25"/>
      <c r="U86" s="25">
        <f t="shared" si="26"/>
        <v>1.7100799999999999E-2</v>
      </c>
      <c r="V86" s="25">
        <f t="shared" si="27"/>
        <v>0.39383142399999999</v>
      </c>
      <c r="W86" s="25">
        <v>3.1399999999999997E-2</v>
      </c>
      <c r="X86" s="25">
        <f t="shared" si="28"/>
        <v>3.2125000000000001E-2</v>
      </c>
      <c r="Y86" s="25"/>
      <c r="Z86" s="25">
        <f t="shared" si="29"/>
        <v>2.3567709999999999E-2</v>
      </c>
      <c r="AA86" s="25">
        <f t="shared" si="30"/>
        <v>0.54276436129999994</v>
      </c>
      <c r="AB86" s="25">
        <v>-1.33E-3</v>
      </c>
      <c r="AC86" s="25">
        <f t="shared" si="31"/>
        <v>-7.2500000000000006E-4</v>
      </c>
    </row>
    <row r="87" spans="1:29" s="15" customFormat="1">
      <c r="A87" s="18">
        <v>335</v>
      </c>
      <c r="B87" s="25">
        <v>-4.0000000000000003E-5</v>
      </c>
      <c r="C87" s="25">
        <v>8.9099999999999995E-3</v>
      </c>
      <c r="D87" s="25">
        <f t="shared" si="16"/>
        <v>9.5899999999999996E-3</v>
      </c>
      <c r="E87" s="25"/>
      <c r="F87" s="25">
        <f t="shared" si="17"/>
        <v>8.7961899999999989E-3</v>
      </c>
      <c r="G87" s="25">
        <f t="shared" si="18"/>
        <v>0.20257625569999999</v>
      </c>
      <c r="H87" s="25">
        <v>1.8620000000000001E-2</v>
      </c>
      <c r="I87" s="25">
        <f t="shared" si="19"/>
        <v>1.9300000000000001E-2</v>
      </c>
      <c r="J87" s="25"/>
      <c r="K87" s="25">
        <f t="shared" si="20"/>
        <v>1.7178820000000001E-2</v>
      </c>
      <c r="L87" s="25">
        <f t="shared" si="21"/>
        <v>0.39562822460000002</v>
      </c>
      <c r="M87" s="25">
        <v>1.9189999999999999E-2</v>
      </c>
      <c r="N87" s="25">
        <f t="shared" si="22"/>
        <v>1.9869999999999999E-2</v>
      </c>
      <c r="O87" s="25"/>
      <c r="P87" s="25">
        <f t="shared" si="23"/>
        <v>1.7840509999999997E-2</v>
      </c>
      <c r="Q87" s="25">
        <f t="shared" si="24"/>
        <v>0.41086694529999995</v>
      </c>
      <c r="R87" s="25">
        <v>2.0979999999999999E-2</v>
      </c>
      <c r="S87" s="25">
        <f t="shared" si="25"/>
        <v>2.1659999999999999E-2</v>
      </c>
      <c r="T87" s="25"/>
      <c r="U87" s="25">
        <f t="shared" si="26"/>
        <v>1.7035799999999997E-2</v>
      </c>
      <c r="V87" s="25">
        <f t="shared" si="27"/>
        <v>0.39233447399999993</v>
      </c>
      <c r="W87" s="25">
        <v>3.1199999999999999E-2</v>
      </c>
      <c r="X87" s="25">
        <f t="shared" si="28"/>
        <v>3.1879999999999999E-2</v>
      </c>
      <c r="Y87" s="25"/>
      <c r="Z87" s="25">
        <f t="shared" si="29"/>
        <v>2.3322709999999996E-2</v>
      </c>
      <c r="AA87" s="25">
        <f t="shared" si="30"/>
        <v>0.53712201129999992</v>
      </c>
      <c r="AB87" s="25">
        <v>-1.32E-3</v>
      </c>
      <c r="AC87" s="25">
        <f t="shared" si="31"/>
        <v>-6.8000000000000005E-4</v>
      </c>
    </row>
    <row r="88" spans="1:29" s="15" customFormat="1">
      <c r="A88" s="18">
        <v>336</v>
      </c>
      <c r="B88" s="25">
        <v>-1.1E-4</v>
      </c>
      <c r="C88" s="25">
        <v>8.8999999999999999E-3</v>
      </c>
      <c r="D88" s="25">
        <f t="shared" si="16"/>
        <v>9.6050000000000007E-3</v>
      </c>
      <c r="E88" s="25"/>
      <c r="F88" s="25">
        <f t="shared" si="17"/>
        <v>8.81119E-3</v>
      </c>
      <c r="G88" s="25">
        <f t="shared" si="18"/>
        <v>0.20292170570000001</v>
      </c>
      <c r="H88" s="25">
        <v>1.8149999999999999E-2</v>
      </c>
      <c r="I88" s="25">
        <f t="shared" si="19"/>
        <v>1.8855E-2</v>
      </c>
      <c r="J88" s="25"/>
      <c r="K88" s="25">
        <f t="shared" si="20"/>
        <v>1.673382E-2</v>
      </c>
      <c r="L88" s="25">
        <f t="shared" si="21"/>
        <v>0.38537987460000001</v>
      </c>
      <c r="M88" s="25">
        <v>1.9179999999999999E-2</v>
      </c>
      <c r="N88" s="25">
        <f t="shared" si="22"/>
        <v>1.9885E-2</v>
      </c>
      <c r="O88" s="25"/>
      <c r="P88" s="25">
        <f t="shared" si="23"/>
        <v>1.7855509999999998E-2</v>
      </c>
      <c r="Q88" s="25">
        <f t="shared" si="24"/>
        <v>0.41121239529999998</v>
      </c>
      <c r="R88" s="25">
        <v>2.0789999999999999E-2</v>
      </c>
      <c r="S88" s="25">
        <f t="shared" si="25"/>
        <v>2.1495E-2</v>
      </c>
      <c r="T88" s="25"/>
      <c r="U88" s="25">
        <f t="shared" si="26"/>
        <v>1.6870799999999998E-2</v>
      </c>
      <c r="V88" s="25">
        <f t="shared" si="27"/>
        <v>0.38853452399999999</v>
      </c>
      <c r="W88" s="25">
        <v>3.0779999999999998E-2</v>
      </c>
      <c r="X88" s="25">
        <f t="shared" si="28"/>
        <v>3.1484999999999999E-2</v>
      </c>
      <c r="Y88" s="25"/>
      <c r="Z88" s="25">
        <f t="shared" si="29"/>
        <v>2.2927709999999997E-2</v>
      </c>
      <c r="AA88" s="25">
        <f t="shared" si="30"/>
        <v>0.52802516129999999</v>
      </c>
      <c r="AB88" s="25">
        <v>-1.2999999999999999E-3</v>
      </c>
      <c r="AC88" s="25">
        <f t="shared" si="31"/>
        <v>-7.0500000000000001E-4</v>
      </c>
    </row>
    <row r="89" spans="1:29" s="15" customFormat="1">
      <c r="A89" s="18">
        <v>337</v>
      </c>
      <c r="B89" s="25">
        <v>1.0000000000000001E-5</v>
      </c>
      <c r="C89" s="25">
        <v>8.8999999999999999E-3</v>
      </c>
      <c r="D89" s="25">
        <f t="shared" si="16"/>
        <v>9.5250000000000005E-3</v>
      </c>
      <c r="E89" s="25"/>
      <c r="F89" s="25">
        <f t="shared" si="17"/>
        <v>8.7311899999999998E-3</v>
      </c>
      <c r="G89" s="25">
        <f t="shared" si="18"/>
        <v>0.20107930570000002</v>
      </c>
      <c r="H89" s="25">
        <v>1.8259999999999998E-2</v>
      </c>
      <c r="I89" s="25">
        <f t="shared" si="19"/>
        <v>1.8884999999999999E-2</v>
      </c>
      <c r="J89" s="25"/>
      <c r="K89" s="25">
        <f t="shared" si="20"/>
        <v>1.6763819999999999E-2</v>
      </c>
      <c r="L89" s="25">
        <f t="shared" si="21"/>
        <v>0.3860707746</v>
      </c>
      <c r="M89" s="25">
        <v>1.9179999999999999E-2</v>
      </c>
      <c r="N89" s="25">
        <f t="shared" si="22"/>
        <v>1.9805E-2</v>
      </c>
      <c r="O89" s="25"/>
      <c r="P89" s="25">
        <f t="shared" si="23"/>
        <v>1.7775510000000001E-2</v>
      </c>
      <c r="Q89" s="25">
        <f t="shared" si="24"/>
        <v>0.40936999530000007</v>
      </c>
      <c r="R89" s="25">
        <v>2.0719999999999999E-2</v>
      </c>
      <c r="S89" s="25">
        <f t="shared" si="25"/>
        <v>2.1344999999999999E-2</v>
      </c>
      <c r="T89" s="25"/>
      <c r="U89" s="25">
        <f t="shared" si="26"/>
        <v>1.6720800000000001E-2</v>
      </c>
      <c r="V89" s="25">
        <f t="shared" si="27"/>
        <v>0.38508002400000002</v>
      </c>
      <c r="W89" s="25">
        <v>3.0849999999999999E-2</v>
      </c>
      <c r="X89" s="25">
        <f t="shared" si="28"/>
        <v>3.1474999999999996E-2</v>
      </c>
      <c r="Y89" s="25"/>
      <c r="Z89" s="25">
        <f t="shared" si="29"/>
        <v>2.2917709999999994E-2</v>
      </c>
      <c r="AA89" s="25">
        <f t="shared" si="30"/>
        <v>0.52779486129999986</v>
      </c>
      <c r="AB89" s="25">
        <v>-1.2600000000000001E-3</v>
      </c>
      <c r="AC89" s="25">
        <f t="shared" si="31"/>
        <v>-6.2500000000000001E-4</v>
      </c>
    </row>
    <row r="90" spans="1:29" s="15" customFormat="1">
      <c r="A90" s="18">
        <v>338</v>
      </c>
      <c r="B90" s="25">
        <v>-2.0000000000000002E-5</v>
      </c>
      <c r="C90" s="25">
        <v>8.8999999999999999E-3</v>
      </c>
      <c r="D90" s="25">
        <f t="shared" si="16"/>
        <v>9.5599999999999991E-3</v>
      </c>
      <c r="E90" s="25"/>
      <c r="F90" s="25">
        <f t="shared" si="17"/>
        <v>8.7661899999999984E-3</v>
      </c>
      <c r="G90" s="25">
        <f t="shared" si="18"/>
        <v>0.20188535569999996</v>
      </c>
      <c r="H90" s="25">
        <v>1.772E-2</v>
      </c>
      <c r="I90" s="25">
        <f t="shared" si="19"/>
        <v>1.8380000000000001E-2</v>
      </c>
      <c r="J90" s="25"/>
      <c r="K90" s="25">
        <f t="shared" si="20"/>
        <v>1.625882E-2</v>
      </c>
      <c r="L90" s="25">
        <f t="shared" si="21"/>
        <v>0.37444062460000005</v>
      </c>
      <c r="M90" s="25">
        <v>1.917E-2</v>
      </c>
      <c r="N90" s="25">
        <f t="shared" si="22"/>
        <v>1.983E-2</v>
      </c>
      <c r="O90" s="25"/>
      <c r="P90" s="25">
        <f t="shared" si="23"/>
        <v>1.7800509999999999E-2</v>
      </c>
      <c r="Q90" s="25">
        <f t="shared" si="24"/>
        <v>0.4099457453</v>
      </c>
      <c r="R90" s="25">
        <v>2.0250000000000001E-2</v>
      </c>
      <c r="S90" s="25">
        <f t="shared" si="25"/>
        <v>2.0910000000000002E-2</v>
      </c>
      <c r="T90" s="25"/>
      <c r="U90" s="25">
        <f t="shared" si="26"/>
        <v>1.6285800000000003E-2</v>
      </c>
      <c r="V90" s="25">
        <f t="shared" si="27"/>
        <v>0.37506197400000008</v>
      </c>
      <c r="W90" s="25">
        <v>3.0130000000000001E-2</v>
      </c>
      <c r="X90" s="25">
        <f t="shared" si="28"/>
        <v>3.0790000000000001E-2</v>
      </c>
      <c r="Y90" s="25"/>
      <c r="Z90" s="25">
        <f t="shared" si="29"/>
        <v>2.2232710000000003E-2</v>
      </c>
      <c r="AA90" s="25">
        <f t="shared" si="30"/>
        <v>0.51201931130000011</v>
      </c>
      <c r="AB90" s="25">
        <v>-1.2999999999999999E-3</v>
      </c>
      <c r="AC90" s="25">
        <f t="shared" si="31"/>
        <v>-6.6E-4</v>
      </c>
    </row>
    <row r="91" spans="1:29" s="15" customFormat="1">
      <c r="A91" s="18">
        <v>339</v>
      </c>
      <c r="B91" s="25">
        <v>3.0000000000000001E-5</v>
      </c>
      <c r="C91" s="25">
        <v>8.8999999999999999E-3</v>
      </c>
      <c r="D91" s="25">
        <f t="shared" si="16"/>
        <v>9.5200000000000007E-3</v>
      </c>
      <c r="E91" s="25"/>
      <c r="F91" s="25">
        <f t="shared" si="17"/>
        <v>8.72619E-3</v>
      </c>
      <c r="G91" s="25">
        <f t="shared" si="18"/>
        <v>0.20096415570000001</v>
      </c>
      <c r="H91" s="25">
        <v>1.77E-2</v>
      </c>
      <c r="I91" s="25">
        <f t="shared" si="19"/>
        <v>1.8319999999999999E-2</v>
      </c>
      <c r="J91" s="25"/>
      <c r="K91" s="25">
        <f t="shared" si="20"/>
        <v>1.6198819999999999E-2</v>
      </c>
      <c r="L91" s="25">
        <f t="shared" si="21"/>
        <v>0.37305882460000001</v>
      </c>
      <c r="M91" s="25">
        <v>1.9E-2</v>
      </c>
      <c r="N91" s="25">
        <f t="shared" si="22"/>
        <v>1.9619999999999999E-2</v>
      </c>
      <c r="O91" s="25"/>
      <c r="P91" s="25">
        <f t="shared" si="23"/>
        <v>1.7590509999999997E-2</v>
      </c>
      <c r="Q91" s="25">
        <f t="shared" si="24"/>
        <v>0.40510944529999993</v>
      </c>
      <c r="R91" s="25">
        <v>2.0109999999999999E-2</v>
      </c>
      <c r="S91" s="25">
        <f t="shared" si="25"/>
        <v>2.0729999999999998E-2</v>
      </c>
      <c r="T91" s="25"/>
      <c r="U91" s="25">
        <f t="shared" si="26"/>
        <v>1.6105799999999997E-2</v>
      </c>
      <c r="V91" s="25">
        <f t="shared" si="27"/>
        <v>0.37091657399999994</v>
      </c>
      <c r="W91" s="25">
        <v>3.0089999999999999E-2</v>
      </c>
      <c r="X91" s="25">
        <f t="shared" si="28"/>
        <v>3.0709999999999998E-2</v>
      </c>
      <c r="Y91" s="25"/>
      <c r="Z91" s="25">
        <f t="shared" si="29"/>
        <v>2.2152709999999999E-2</v>
      </c>
      <c r="AA91" s="25">
        <f t="shared" si="30"/>
        <v>0.51017691129999998</v>
      </c>
      <c r="AB91" s="25">
        <v>-1.2700000000000001E-3</v>
      </c>
      <c r="AC91" s="25">
        <f t="shared" si="31"/>
        <v>-6.2E-4</v>
      </c>
    </row>
    <row r="92" spans="1:29" s="15" customFormat="1">
      <c r="A92" s="18">
        <v>340</v>
      </c>
      <c r="B92" s="25">
        <v>-1.1E-4</v>
      </c>
      <c r="C92" s="25">
        <v>8.9800000000000001E-3</v>
      </c>
      <c r="D92" s="25">
        <f t="shared" si="16"/>
        <v>9.6850000000000009E-3</v>
      </c>
      <c r="E92" s="25"/>
      <c r="F92" s="25">
        <f t="shared" si="17"/>
        <v>8.8911900000000002E-3</v>
      </c>
      <c r="G92" s="25">
        <f t="shared" si="18"/>
        <v>0.2047641057</v>
      </c>
      <c r="H92" s="25">
        <v>1.7219999999999999E-2</v>
      </c>
      <c r="I92" s="25">
        <f t="shared" si="19"/>
        <v>1.7925E-2</v>
      </c>
      <c r="J92" s="25"/>
      <c r="K92" s="25">
        <f t="shared" si="20"/>
        <v>1.580382E-2</v>
      </c>
      <c r="L92" s="25">
        <f t="shared" si="21"/>
        <v>0.36396197460000002</v>
      </c>
      <c r="M92" s="25">
        <v>1.8769999999999998E-2</v>
      </c>
      <c r="N92" s="25">
        <f t="shared" si="22"/>
        <v>1.9474999999999999E-2</v>
      </c>
      <c r="O92" s="25"/>
      <c r="P92" s="25">
        <f t="shared" si="23"/>
        <v>1.7445509999999997E-2</v>
      </c>
      <c r="Q92" s="25">
        <f t="shared" si="24"/>
        <v>0.40177009529999996</v>
      </c>
      <c r="R92" s="25">
        <v>1.9939999999999999E-2</v>
      </c>
      <c r="S92" s="25">
        <f t="shared" si="25"/>
        <v>2.0645E-2</v>
      </c>
      <c r="T92" s="25"/>
      <c r="U92" s="25">
        <f t="shared" si="26"/>
        <v>1.6020800000000002E-2</v>
      </c>
      <c r="V92" s="25">
        <f t="shared" si="27"/>
        <v>0.36895902400000008</v>
      </c>
      <c r="W92" s="25">
        <v>2.9610000000000001E-2</v>
      </c>
      <c r="X92" s="25">
        <f t="shared" si="28"/>
        <v>3.0315000000000002E-2</v>
      </c>
      <c r="Y92" s="25"/>
      <c r="Z92" s="25">
        <f t="shared" si="29"/>
        <v>2.175771E-2</v>
      </c>
      <c r="AA92" s="25">
        <f t="shared" si="30"/>
        <v>0.50108006130000005</v>
      </c>
      <c r="AB92" s="25">
        <v>-1.2999999999999999E-3</v>
      </c>
      <c r="AC92" s="25">
        <f t="shared" si="31"/>
        <v>-7.0500000000000001E-4</v>
      </c>
    </row>
    <row r="93" spans="1:29" s="15" customFormat="1">
      <c r="A93" s="18">
        <v>341</v>
      </c>
      <c r="B93" s="25">
        <v>0</v>
      </c>
      <c r="C93" s="25">
        <v>8.9800000000000001E-3</v>
      </c>
      <c r="D93" s="25">
        <f t="shared" si="16"/>
        <v>9.6000000000000009E-3</v>
      </c>
      <c r="E93" s="25"/>
      <c r="F93" s="25">
        <f t="shared" si="17"/>
        <v>8.8061900000000002E-3</v>
      </c>
      <c r="G93" s="25">
        <f t="shared" si="18"/>
        <v>0.2028065557</v>
      </c>
      <c r="H93" s="25">
        <v>1.737E-2</v>
      </c>
      <c r="I93" s="25">
        <f t="shared" si="19"/>
        <v>1.7989999999999999E-2</v>
      </c>
      <c r="J93" s="25"/>
      <c r="K93" s="25">
        <f t="shared" si="20"/>
        <v>1.5868819999999999E-2</v>
      </c>
      <c r="L93" s="25">
        <f t="shared" si="21"/>
        <v>0.36545892460000001</v>
      </c>
      <c r="M93" s="25">
        <v>1.8519999999999998E-2</v>
      </c>
      <c r="N93" s="25">
        <f t="shared" si="22"/>
        <v>1.9139999999999997E-2</v>
      </c>
      <c r="O93" s="25"/>
      <c r="P93" s="25">
        <f t="shared" si="23"/>
        <v>1.7110509999999995E-2</v>
      </c>
      <c r="Q93" s="25">
        <f t="shared" si="24"/>
        <v>0.39405504529999991</v>
      </c>
      <c r="R93" s="25">
        <v>1.9630000000000002E-2</v>
      </c>
      <c r="S93" s="25">
        <f t="shared" si="25"/>
        <v>2.0250000000000001E-2</v>
      </c>
      <c r="T93" s="25"/>
      <c r="U93" s="25">
        <f t="shared" si="26"/>
        <v>1.5625800000000002E-2</v>
      </c>
      <c r="V93" s="25">
        <f t="shared" si="27"/>
        <v>0.35986217400000009</v>
      </c>
      <c r="W93" s="25">
        <v>2.963E-2</v>
      </c>
      <c r="X93" s="25">
        <f t="shared" si="28"/>
        <v>3.0249999999999999E-2</v>
      </c>
      <c r="Y93" s="25"/>
      <c r="Z93" s="25">
        <f t="shared" si="29"/>
        <v>2.1692709999999997E-2</v>
      </c>
      <c r="AA93" s="25">
        <f t="shared" si="30"/>
        <v>0.49958311129999994</v>
      </c>
      <c r="AB93" s="25">
        <v>-1.24E-3</v>
      </c>
      <c r="AC93" s="25">
        <f t="shared" si="31"/>
        <v>-6.2E-4</v>
      </c>
    </row>
    <row r="94" spans="1:29" s="15" customFormat="1">
      <c r="A94" s="18">
        <v>342</v>
      </c>
      <c r="B94" s="25">
        <v>-1.1E-4</v>
      </c>
      <c r="C94" s="25">
        <v>8.9800000000000001E-3</v>
      </c>
      <c r="D94" s="25">
        <f t="shared" si="16"/>
        <v>9.6749999999999996E-3</v>
      </c>
      <c r="E94" s="25"/>
      <c r="F94" s="25">
        <f t="shared" si="17"/>
        <v>8.8811899999999989E-3</v>
      </c>
      <c r="G94" s="25">
        <f t="shared" si="18"/>
        <v>0.20453380569999999</v>
      </c>
      <c r="H94" s="25">
        <v>1.6889999999999999E-2</v>
      </c>
      <c r="I94" s="25">
        <f t="shared" si="19"/>
        <v>1.7585E-2</v>
      </c>
      <c r="J94" s="25"/>
      <c r="K94" s="25">
        <f t="shared" si="20"/>
        <v>1.546382E-2</v>
      </c>
      <c r="L94" s="25">
        <f t="shared" si="21"/>
        <v>0.35613177460000001</v>
      </c>
      <c r="M94" s="25">
        <v>1.8339999999999999E-2</v>
      </c>
      <c r="N94" s="25">
        <f t="shared" si="22"/>
        <v>1.9035E-2</v>
      </c>
      <c r="O94" s="25"/>
      <c r="P94" s="25">
        <f t="shared" si="23"/>
        <v>1.7005510000000001E-2</v>
      </c>
      <c r="Q94" s="25">
        <f t="shared" si="24"/>
        <v>0.39163689530000007</v>
      </c>
      <c r="R94" s="25">
        <v>1.949E-2</v>
      </c>
      <c r="S94" s="25">
        <f t="shared" si="25"/>
        <v>2.0185000000000002E-2</v>
      </c>
      <c r="T94" s="25"/>
      <c r="U94" s="25">
        <f t="shared" si="26"/>
        <v>1.5560800000000001E-2</v>
      </c>
      <c r="V94" s="25">
        <f t="shared" si="27"/>
        <v>0.35836522400000004</v>
      </c>
      <c r="W94" s="25">
        <v>2.9260000000000001E-2</v>
      </c>
      <c r="X94" s="25">
        <f t="shared" si="28"/>
        <v>2.9955000000000002E-2</v>
      </c>
      <c r="Y94" s="25"/>
      <c r="Z94" s="25">
        <f t="shared" si="29"/>
        <v>2.139771E-2</v>
      </c>
      <c r="AA94" s="25">
        <f t="shared" si="30"/>
        <v>0.49278926130000006</v>
      </c>
      <c r="AB94" s="25">
        <v>-1.2800000000000001E-3</v>
      </c>
      <c r="AC94" s="25">
        <f t="shared" si="31"/>
        <v>-6.9500000000000009E-4</v>
      </c>
    </row>
    <row r="95" spans="1:29" s="15" customFormat="1">
      <c r="A95" s="18">
        <v>343</v>
      </c>
      <c r="B95" s="25">
        <v>-1.0000000000000001E-5</v>
      </c>
      <c r="C95" s="25">
        <v>8.9800000000000001E-3</v>
      </c>
      <c r="D95" s="25">
        <f t="shared" si="16"/>
        <v>9.6200000000000001E-3</v>
      </c>
      <c r="E95" s="25"/>
      <c r="F95" s="25">
        <f t="shared" si="17"/>
        <v>8.8261899999999994E-3</v>
      </c>
      <c r="G95" s="25">
        <f t="shared" si="18"/>
        <v>0.20326715570000001</v>
      </c>
      <c r="H95" s="25">
        <v>1.6709999999999999E-2</v>
      </c>
      <c r="I95" s="25">
        <f t="shared" si="19"/>
        <v>1.7350000000000001E-2</v>
      </c>
      <c r="J95" s="25"/>
      <c r="K95" s="25">
        <f t="shared" si="20"/>
        <v>1.5228820000000001E-2</v>
      </c>
      <c r="L95" s="25">
        <f t="shared" si="21"/>
        <v>0.3507197246</v>
      </c>
      <c r="M95" s="25">
        <v>1.796E-2</v>
      </c>
      <c r="N95" s="25">
        <f t="shared" si="22"/>
        <v>1.8600000000000002E-2</v>
      </c>
      <c r="O95" s="25"/>
      <c r="P95" s="25">
        <f t="shared" si="23"/>
        <v>1.6570510000000004E-2</v>
      </c>
      <c r="Q95" s="25">
        <f t="shared" si="24"/>
        <v>0.38161884530000012</v>
      </c>
      <c r="R95" s="25">
        <v>1.9120000000000002E-2</v>
      </c>
      <c r="S95" s="25">
        <f t="shared" si="25"/>
        <v>1.9760000000000003E-2</v>
      </c>
      <c r="T95" s="25"/>
      <c r="U95" s="25">
        <f t="shared" si="26"/>
        <v>1.5135800000000003E-2</v>
      </c>
      <c r="V95" s="25">
        <f t="shared" si="27"/>
        <v>0.34857747400000011</v>
      </c>
      <c r="W95" s="25">
        <v>2.8989999999999998E-2</v>
      </c>
      <c r="X95" s="25">
        <f t="shared" si="28"/>
        <v>2.963E-2</v>
      </c>
      <c r="Y95" s="25"/>
      <c r="Z95" s="25">
        <f t="shared" si="29"/>
        <v>2.1072710000000001E-2</v>
      </c>
      <c r="AA95" s="25">
        <f t="shared" si="30"/>
        <v>0.48530451130000007</v>
      </c>
      <c r="AB95" s="25">
        <v>-1.2700000000000001E-3</v>
      </c>
      <c r="AC95" s="25">
        <f t="shared" si="31"/>
        <v>-6.4000000000000005E-4</v>
      </c>
    </row>
    <row r="96" spans="1:29" s="15" customFormat="1">
      <c r="A96" s="18">
        <v>344</v>
      </c>
      <c r="B96" s="25">
        <v>-6.8999999999999997E-5</v>
      </c>
      <c r="C96" s="25">
        <v>8.9800000000000001E-3</v>
      </c>
      <c r="D96" s="25">
        <f t="shared" si="16"/>
        <v>9.6445000000000003E-3</v>
      </c>
      <c r="E96" s="25"/>
      <c r="F96" s="25">
        <f t="shared" si="17"/>
        <v>8.8506899999999996E-3</v>
      </c>
      <c r="G96" s="25">
        <f t="shared" si="18"/>
        <v>0.2038313907</v>
      </c>
      <c r="H96" s="25">
        <v>1.6410000000000001E-2</v>
      </c>
      <c r="I96" s="25">
        <f t="shared" si="19"/>
        <v>1.7074499999999999E-2</v>
      </c>
      <c r="J96" s="25"/>
      <c r="K96" s="25">
        <f t="shared" si="20"/>
        <v>1.4953319999999999E-2</v>
      </c>
      <c r="L96" s="25">
        <f t="shared" si="21"/>
        <v>0.34437495959999997</v>
      </c>
      <c r="M96" s="25">
        <v>1.788E-2</v>
      </c>
      <c r="N96" s="25">
        <f t="shared" si="22"/>
        <v>1.8544499999999998E-2</v>
      </c>
      <c r="O96" s="25"/>
      <c r="P96" s="25">
        <f t="shared" si="23"/>
        <v>1.6515009999999997E-2</v>
      </c>
      <c r="Q96" s="25">
        <f t="shared" si="24"/>
        <v>0.38034068029999996</v>
      </c>
      <c r="R96" s="25">
        <v>1.907E-2</v>
      </c>
      <c r="S96" s="25">
        <f t="shared" si="25"/>
        <v>1.9734499999999999E-2</v>
      </c>
      <c r="T96" s="25"/>
      <c r="U96" s="25">
        <f t="shared" si="26"/>
        <v>1.5110299999999998E-2</v>
      </c>
      <c r="V96" s="25">
        <f t="shared" si="27"/>
        <v>0.34799020899999999</v>
      </c>
      <c r="W96" s="25">
        <v>2.8740000000000002E-2</v>
      </c>
      <c r="X96" s="25">
        <f t="shared" si="28"/>
        <v>2.94045E-2</v>
      </c>
      <c r="Y96" s="25"/>
      <c r="Z96" s="25">
        <f t="shared" si="29"/>
        <v>2.0847209999999998E-2</v>
      </c>
      <c r="AA96" s="25">
        <f t="shared" si="30"/>
        <v>0.48011124629999996</v>
      </c>
      <c r="AB96" s="25">
        <v>-1.2600000000000001E-3</v>
      </c>
      <c r="AC96" s="25">
        <f t="shared" si="31"/>
        <v>-6.6450000000000005E-4</v>
      </c>
    </row>
    <row r="97" spans="1:29" s="15" customFormat="1">
      <c r="A97" s="18">
        <v>345</v>
      </c>
      <c r="B97" s="25">
        <v>0</v>
      </c>
      <c r="C97" s="25">
        <v>8.9800000000000001E-3</v>
      </c>
      <c r="D97" s="25">
        <f t="shared" si="16"/>
        <v>9.6050000000000007E-3</v>
      </c>
      <c r="E97" s="25"/>
      <c r="F97" s="25">
        <f t="shared" si="17"/>
        <v>8.81119E-3</v>
      </c>
      <c r="G97" s="25">
        <f t="shared" si="18"/>
        <v>0.20292170570000001</v>
      </c>
      <c r="H97" s="25">
        <v>1.634E-2</v>
      </c>
      <c r="I97" s="25">
        <f t="shared" si="19"/>
        <v>1.6965000000000001E-2</v>
      </c>
      <c r="J97" s="25"/>
      <c r="K97" s="25">
        <f t="shared" si="20"/>
        <v>1.4843820000000001E-2</v>
      </c>
      <c r="L97" s="25">
        <f t="shared" si="21"/>
        <v>0.34185317460000003</v>
      </c>
      <c r="M97" s="25">
        <v>1.7420000000000001E-2</v>
      </c>
      <c r="N97" s="25">
        <f t="shared" si="22"/>
        <v>1.8045000000000002E-2</v>
      </c>
      <c r="O97" s="25"/>
      <c r="P97" s="25">
        <f t="shared" si="23"/>
        <v>1.6015510000000004E-2</v>
      </c>
      <c r="Q97" s="25">
        <f t="shared" si="24"/>
        <v>0.36883719530000009</v>
      </c>
      <c r="R97" s="25">
        <v>1.8769999999999998E-2</v>
      </c>
      <c r="S97" s="25">
        <f t="shared" si="25"/>
        <v>1.9394999999999999E-2</v>
      </c>
      <c r="T97" s="25"/>
      <c r="U97" s="25">
        <f t="shared" si="26"/>
        <v>1.4770799999999999E-2</v>
      </c>
      <c r="V97" s="25">
        <f t="shared" si="27"/>
        <v>0.340171524</v>
      </c>
      <c r="W97" s="25">
        <v>2.8580000000000001E-2</v>
      </c>
      <c r="X97" s="25">
        <f t="shared" si="28"/>
        <v>2.9205000000000002E-2</v>
      </c>
      <c r="Y97" s="25"/>
      <c r="Z97" s="25">
        <f t="shared" si="29"/>
        <v>2.064771E-2</v>
      </c>
      <c r="AA97" s="25">
        <f t="shared" si="30"/>
        <v>0.47551676130000003</v>
      </c>
      <c r="AB97" s="25">
        <v>-1.25E-3</v>
      </c>
      <c r="AC97" s="25">
        <f t="shared" si="31"/>
        <v>-6.2500000000000001E-4</v>
      </c>
    </row>
    <row r="98" spans="1:29" s="15" customFormat="1">
      <c r="A98" s="18">
        <v>346</v>
      </c>
      <c r="B98" s="25">
        <v>-1E-4</v>
      </c>
      <c r="C98" s="25">
        <v>8.9800000000000001E-3</v>
      </c>
      <c r="D98" s="25">
        <f t="shared" si="16"/>
        <v>9.6749999999999996E-3</v>
      </c>
      <c r="E98" s="25"/>
      <c r="F98" s="25">
        <f t="shared" si="17"/>
        <v>8.8811899999999989E-3</v>
      </c>
      <c r="G98" s="25">
        <f t="shared" si="18"/>
        <v>0.20453380569999999</v>
      </c>
      <c r="H98" s="25">
        <v>1.6109999999999999E-2</v>
      </c>
      <c r="I98" s="25">
        <f t="shared" si="19"/>
        <v>1.6805E-2</v>
      </c>
      <c r="J98" s="25"/>
      <c r="K98" s="25">
        <f t="shared" si="20"/>
        <v>1.468382E-2</v>
      </c>
      <c r="L98" s="25">
        <f t="shared" si="21"/>
        <v>0.33816837460000004</v>
      </c>
      <c r="M98" s="25">
        <v>1.7469999999999999E-2</v>
      </c>
      <c r="N98" s="25">
        <f t="shared" si="22"/>
        <v>1.8165000000000001E-2</v>
      </c>
      <c r="O98" s="25"/>
      <c r="P98" s="25">
        <f t="shared" si="23"/>
        <v>1.6135509999999999E-2</v>
      </c>
      <c r="Q98" s="25">
        <f t="shared" si="24"/>
        <v>0.37160079530000001</v>
      </c>
      <c r="R98" s="25">
        <v>1.8610000000000002E-2</v>
      </c>
      <c r="S98" s="25">
        <f t="shared" si="25"/>
        <v>1.9305000000000003E-2</v>
      </c>
      <c r="T98" s="25"/>
      <c r="U98" s="25">
        <f t="shared" si="26"/>
        <v>1.4680800000000003E-2</v>
      </c>
      <c r="V98" s="25">
        <f t="shared" si="27"/>
        <v>0.33809882400000008</v>
      </c>
      <c r="W98" s="25">
        <v>2.819E-2</v>
      </c>
      <c r="X98" s="25">
        <f t="shared" si="28"/>
        <v>2.8885000000000001E-2</v>
      </c>
      <c r="Y98" s="25"/>
      <c r="Z98" s="25">
        <f t="shared" si="29"/>
        <v>2.0327709999999999E-2</v>
      </c>
      <c r="AA98" s="25">
        <f t="shared" si="30"/>
        <v>0.4681471613</v>
      </c>
      <c r="AB98" s="25">
        <v>-1.2899999999999999E-3</v>
      </c>
      <c r="AC98" s="25">
        <f t="shared" si="31"/>
        <v>-6.9499999999999998E-4</v>
      </c>
    </row>
    <row r="99" spans="1:29" s="15" customFormat="1">
      <c r="A99" s="18">
        <v>347</v>
      </c>
      <c r="B99" s="25">
        <v>-3.0000000000000001E-5</v>
      </c>
      <c r="C99" s="25">
        <v>8.9700000000000005E-3</v>
      </c>
      <c r="D99" s="25">
        <f t="shared" si="16"/>
        <v>9.6200000000000001E-3</v>
      </c>
      <c r="E99" s="25"/>
      <c r="F99" s="25">
        <f t="shared" si="17"/>
        <v>8.8261899999999994E-3</v>
      </c>
      <c r="G99" s="25">
        <f t="shared" si="18"/>
        <v>0.20326715570000001</v>
      </c>
      <c r="H99" s="25">
        <v>1.601E-2</v>
      </c>
      <c r="I99" s="25">
        <f t="shared" si="19"/>
        <v>1.6660000000000001E-2</v>
      </c>
      <c r="J99" s="25"/>
      <c r="K99" s="25">
        <f t="shared" si="20"/>
        <v>1.4538820000000001E-2</v>
      </c>
      <c r="L99" s="25">
        <f t="shared" si="21"/>
        <v>0.33482902460000002</v>
      </c>
      <c r="M99" s="25">
        <v>1.711E-2</v>
      </c>
      <c r="N99" s="25">
        <f t="shared" si="22"/>
        <v>1.7760000000000001E-2</v>
      </c>
      <c r="O99" s="25"/>
      <c r="P99" s="25">
        <f t="shared" si="23"/>
        <v>1.5730510000000003E-2</v>
      </c>
      <c r="Q99" s="25">
        <f t="shared" si="24"/>
        <v>0.36227364530000011</v>
      </c>
      <c r="R99" s="25">
        <v>1.8370000000000001E-2</v>
      </c>
      <c r="S99" s="25">
        <f t="shared" si="25"/>
        <v>1.9020000000000002E-2</v>
      </c>
      <c r="T99" s="25"/>
      <c r="U99" s="25">
        <f t="shared" si="26"/>
        <v>1.4395800000000002E-2</v>
      </c>
      <c r="V99" s="25">
        <f t="shared" si="27"/>
        <v>0.33153527400000005</v>
      </c>
      <c r="W99" s="25">
        <v>2.7969999999999998E-2</v>
      </c>
      <c r="X99" s="25">
        <f t="shared" si="28"/>
        <v>2.862E-2</v>
      </c>
      <c r="Y99" s="25"/>
      <c r="Z99" s="25">
        <f t="shared" si="29"/>
        <v>2.0062709999999997E-2</v>
      </c>
      <c r="AA99" s="25">
        <f t="shared" si="30"/>
        <v>0.46204421129999995</v>
      </c>
      <c r="AB99" s="25">
        <v>-1.2700000000000001E-3</v>
      </c>
      <c r="AC99" s="25">
        <f t="shared" si="31"/>
        <v>-6.5000000000000008E-4</v>
      </c>
    </row>
    <row r="100" spans="1:29" s="15" customFormat="1">
      <c r="A100" s="18">
        <v>348</v>
      </c>
      <c r="B100" s="25">
        <v>-1.2999999999999999E-4</v>
      </c>
      <c r="C100" s="25">
        <v>8.7299999999999999E-3</v>
      </c>
      <c r="D100" s="25">
        <f t="shared" si="16"/>
        <v>9.4500000000000001E-3</v>
      </c>
      <c r="E100" s="25"/>
      <c r="F100" s="25">
        <f t="shared" si="17"/>
        <v>8.6561899999999994E-3</v>
      </c>
      <c r="G100" s="25">
        <f t="shared" si="18"/>
        <v>0.1993520557</v>
      </c>
      <c r="H100" s="25">
        <v>1.5650000000000001E-2</v>
      </c>
      <c r="I100" s="25">
        <f t="shared" si="19"/>
        <v>1.6369999999999999E-2</v>
      </c>
      <c r="J100" s="25"/>
      <c r="K100" s="25">
        <f t="shared" si="20"/>
        <v>1.4248819999999999E-2</v>
      </c>
      <c r="L100" s="25">
        <f t="shared" si="21"/>
        <v>0.32815032459999999</v>
      </c>
      <c r="M100" s="25">
        <v>1.678E-2</v>
      </c>
      <c r="N100" s="25">
        <f t="shared" si="22"/>
        <v>1.7499999999999998E-2</v>
      </c>
      <c r="O100" s="25"/>
      <c r="P100" s="25">
        <f t="shared" si="23"/>
        <v>1.5470509999999998E-2</v>
      </c>
      <c r="Q100" s="25">
        <f t="shared" si="24"/>
        <v>0.35628584529999996</v>
      </c>
      <c r="R100" s="25">
        <v>1.8120000000000001E-2</v>
      </c>
      <c r="S100" s="25">
        <f t="shared" si="25"/>
        <v>1.8839999999999999E-2</v>
      </c>
      <c r="T100" s="25"/>
      <c r="U100" s="25">
        <f t="shared" si="26"/>
        <v>1.4215799999999999E-2</v>
      </c>
      <c r="V100" s="25">
        <f t="shared" si="27"/>
        <v>0.32738987399999997</v>
      </c>
      <c r="W100" s="25">
        <v>2.7609999999999999E-2</v>
      </c>
      <c r="X100" s="25">
        <f t="shared" si="28"/>
        <v>2.8329999999999998E-2</v>
      </c>
      <c r="Y100" s="25"/>
      <c r="Z100" s="25">
        <f t="shared" si="29"/>
        <v>1.9772709999999999E-2</v>
      </c>
      <c r="AA100" s="25">
        <f t="shared" si="30"/>
        <v>0.45536551129999997</v>
      </c>
      <c r="AB100" s="25">
        <v>-1.31E-3</v>
      </c>
      <c r="AC100" s="25">
        <f t="shared" si="31"/>
        <v>-7.1999999999999994E-4</v>
      </c>
    </row>
    <row r="101" spans="1:29" s="15" customFormat="1">
      <c r="A101" s="18">
        <v>349</v>
      </c>
      <c r="B101" s="25">
        <v>-8.0000000000000007E-5</v>
      </c>
      <c r="C101" s="25">
        <v>8.6099999999999996E-3</v>
      </c>
      <c r="D101" s="25">
        <f t="shared" si="16"/>
        <v>9.3099999999999988E-3</v>
      </c>
      <c r="E101" s="25"/>
      <c r="F101" s="25">
        <f t="shared" si="17"/>
        <v>8.5161899999999981E-3</v>
      </c>
      <c r="G101" s="25">
        <f t="shared" si="18"/>
        <v>0.19612785569999996</v>
      </c>
      <c r="H101" s="25">
        <v>1.55E-2</v>
      </c>
      <c r="I101" s="25">
        <f t="shared" si="19"/>
        <v>1.6199999999999999E-2</v>
      </c>
      <c r="J101" s="25"/>
      <c r="K101" s="25">
        <f t="shared" si="20"/>
        <v>1.4078819999999999E-2</v>
      </c>
      <c r="L101" s="25">
        <f t="shared" si="21"/>
        <v>0.32423522459999998</v>
      </c>
      <c r="M101" s="25">
        <v>1.668E-2</v>
      </c>
      <c r="N101" s="25">
        <f t="shared" si="22"/>
        <v>1.738E-2</v>
      </c>
      <c r="O101" s="25"/>
      <c r="P101" s="25">
        <f t="shared" si="23"/>
        <v>1.535051E-2</v>
      </c>
      <c r="Q101" s="25">
        <f t="shared" si="24"/>
        <v>0.35352224529999998</v>
      </c>
      <c r="R101" s="25">
        <v>1.7940000000000001E-2</v>
      </c>
      <c r="S101" s="25">
        <f t="shared" si="25"/>
        <v>1.864E-2</v>
      </c>
      <c r="T101" s="25"/>
      <c r="U101" s="25">
        <f t="shared" si="26"/>
        <v>1.40158E-2</v>
      </c>
      <c r="V101" s="25">
        <f t="shared" si="27"/>
        <v>0.32278387400000003</v>
      </c>
      <c r="W101" s="25">
        <v>2.7480000000000001E-2</v>
      </c>
      <c r="X101" s="25">
        <f t="shared" si="28"/>
        <v>2.818E-2</v>
      </c>
      <c r="Y101" s="25"/>
      <c r="Z101" s="25">
        <f t="shared" si="29"/>
        <v>1.9622710000000002E-2</v>
      </c>
      <c r="AA101" s="25">
        <f t="shared" si="30"/>
        <v>0.45191101130000005</v>
      </c>
      <c r="AB101" s="25">
        <v>-1.32E-3</v>
      </c>
      <c r="AC101" s="25">
        <f t="shared" si="31"/>
        <v>-6.9999999999999999E-4</v>
      </c>
    </row>
    <row r="102" spans="1:29" s="15" customFormat="1">
      <c r="A102" s="18">
        <v>350</v>
      </c>
      <c r="B102" s="25">
        <v>-1.3999999999999999E-4</v>
      </c>
      <c r="C102" s="25">
        <v>8.5400000000000007E-3</v>
      </c>
      <c r="D102" s="25">
        <f t="shared" si="16"/>
        <v>9.2650000000000007E-3</v>
      </c>
      <c r="E102" s="25"/>
      <c r="F102" s="25">
        <f t="shared" si="17"/>
        <v>8.47119E-3</v>
      </c>
      <c r="G102" s="25">
        <f t="shared" si="18"/>
        <v>0.1950915057</v>
      </c>
      <c r="H102" s="25">
        <v>1.5310000000000001E-2</v>
      </c>
      <c r="I102" s="25">
        <f t="shared" si="19"/>
        <v>1.6035000000000001E-2</v>
      </c>
      <c r="J102" s="25"/>
      <c r="K102" s="25">
        <f t="shared" si="20"/>
        <v>1.391382E-2</v>
      </c>
      <c r="L102" s="25">
        <f t="shared" si="21"/>
        <v>0.32043527460000004</v>
      </c>
      <c r="M102" s="25">
        <v>1.644E-2</v>
      </c>
      <c r="N102" s="25">
        <f t="shared" si="22"/>
        <v>1.7165E-2</v>
      </c>
      <c r="O102" s="25"/>
      <c r="P102" s="25">
        <f t="shared" si="23"/>
        <v>1.513551E-2</v>
      </c>
      <c r="Q102" s="25">
        <f t="shared" si="24"/>
        <v>0.34857079530000001</v>
      </c>
      <c r="R102" s="25">
        <v>1.7909999999999999E-2</v>
      </c>
      <c r="S102" s="25">
        <f t="shared" si="25"/>
        <v>1.8634999999999999E-2</v>
      </c>
      <c r="T102" s="25"/>
      <c r="U102" s="25">
        <f t="shared" si="26"/>
        <v>1.4010799999999999E-2</v>
      </c>
      <c r="V102" s="25">
        <f t="shared" si="27"/>
        <v>0.32266872399999996</v>
      </c>
      <c r="W102" s="25">
        <v>2.7119999999999998E-2</v>
      </c>
      <c r="X102" s="25">
        <f t="shared" si="28"/>
        <v>2.7844999999999998E-2</v>
      </c>
      <c r="Y102" s="25"/>
      <c r="Z102" s="25">
        <f t="shared" si="29"/>
        <v>1.928771E-2</v>
      </c>
      <c r="AA102" s="25">
        <f t="shared" si="30"/>
        <v>0.4441959613</v>
      </c>
      <c r="AB102" s="25">
        <v>-1.31E-3</v>
      </c>
      <c r="AC102" s="25">
        <f t="shared" si="31"/>
        <v>-7.2499999999999995E-4</v>
      </c>
    </row>
    <row r="103" spans="1:29" s="15" customFormat="1">
      <c r="A103" s="18">
        <v>351</v>
      </c>
      <c r="B103" s="25">
        <v>-6.8999999999999997E-5</v>
      </c>
      <c r="C103" s="25">
        <v>8.3800000000000003E-3</v>
      </c>
      <c r="D103" s="25">
        <f t="shared" si="16"/>
        <v>9.0495000000000003E-3</v>
      </c>
      <c r="E103" s="25"/>
      <c r="F103" s="25">
        <f t="shared" si="17"/>
        <v>8.2556899999999996E-3</v>
      </c>
      <c r="G103" s="25">
        <f t="shared" si="18"/>
        <v>0.19012854069999999</v>
      </c>
      <c r="H103" s="25">
        <v>1.507E-2</v>
      </c>
      <c r="I103" s="25">
        <f t="shared" si="19"/>
        <v>1.57395E-2</v>
      </c>
      <c r="J103" s="25"/>
      <c r="K103" s="25">
        <f t="shared" si="20"/>
        <v>1.361832E-2</v>
      </c>
      <c r="L103" s="25">
        <f t="shared" si="21"/>
        <v>0.31362990960000003</v>
      </c>
      <c r="M103" s="25">
        <v>1.6119999999999999E-2</v>
      </c>
      <c r="N103" s="25">
        <f t="shared" si="22"/>
        <v>1.6789499999999999E-2</v>
      </c>
      <c r="O103" s="25"/>
      <c r="P103" s="25">
        <f t="shared" si="23"/>
        <v>1.4760009999999999E-2</v>
      </c>
      <c r="Q103" s="25">
        <f t="shared" si="24"/>
        <v>0.33992303029999998</v>
      </c>
      <c r="R103" s="25">
        <v>1.7469999999999999E-2</v>
      </c>
      <c r="S103" s="25">
        <f t="shared" si="25"/>
        <v>1.8139499999999999E-2</v>
      </c>
      <c r="T103" s="25"/>
      <c r="U103" s="25">
        <f t="shared" si="26"/>
        <v>1.3515299999999999E-2</v>
      </c>
      <c r="V103" s="25">
        <f t="shared" si="27"/>
        <v>0.31125735900000001</v>
      </c>
      <c r="W103" s="25">
        <v>2.7060000000000001E-2</v>
      </c>
      <c r="X103" s="25">
        <f t="shared" si="28"/>
        <v>2.7729500000000001E-2</v>
      </c>
      <c r="Y103" s="25"/>
      <c r="Z103" s="25">
        <f t="shared" si="29"/>
        <v>1.9172210000000002E-2</v>
      </c>
      <c r="AA103" s="25">
        <f t="shared" si="30"/>
        <v>0.44153599630000007</v>
      </c>
      <c r="AB103" s="25">
        <v>-1.2700000000000001E-3</v>
      </c>
      <c r="AC103" s="25">
        <f t="shared" si="31"/>
        <v>-6.6950000000000006E-4</v>
      </c>
    </row>
    <row r="104" spans="1:29" s="15" customFormat="1">
      <c r="A104" s="18">
        <v>352</v>
      </c>
      <c r="B104" s="25">
        <v>-1.1E-4</v>
      </c>
      <c r="C104" s="25">
        <v>8.26E-3</v>
      </c>
      <c r="D104" s="25">
        <f t="shared" si="16"/>
        <v>8.9650000000000007E-3</v>
      </c>
      <c r="E104" s="25"/>
      <c r="F104" s="25">
        <f t="shared" si="17"/>
        <v>8.1711900000000001E-3</v>
      </c>
      <c r="G104" s="25">
        <f t="shared" si="18"/>
        <v>0.1881825057</v>
      </c>
      <c r="H104" s="25">
        <v>1.494E-2</v>
      </c>
      <c r="I104" s="25">
        <f t="shared" si="19"/>
        <v>1.5644999999999999E-2</v>
      </c>
      <c r="J104" s="25"/>
      <c r="K104" s="25">
        <f t="shared" si="20"/>
        <v>1.3523819999999999E-2</v>
      </c>
      <c r="L104" s="25">
        <f t="shared" si="21"/>
        <v>0.3114535746</v>
      </c>
      <c r="M104" s="25">
        <v>1.609E-2</v>
      </c>
      <c r="N104" s="25">
        <f t="shared" si="22"/>
        <v>1.6795000000000001E-2</v>
      </c>
      <c r="O104" s="25"/>
      <c r="P104" s="25">
        <f t="shared" si="23"/>
        <v>1.4765510000000001E-2</v>
      </c>
      <c r="Q104" s="25">
        <f t="shared" si="24"/>
        <v>0.34004969530000001</v>
      </c>
      <c r="R104" s="25">
        <v>1.7479999999999999E-2</v>
      </c>
      <c r="S104" s="25">
        <f t="shared" si="25"/>
        <v>1.8185E-2</v>
      </c>
      <c r="T104" s="25"/>
      <c r="U104" s="25">
        <f t="shared" si="26"/>
        <v>1.35608E-2</v>
      </c>
      <c r="V104" s="25">
        <f t="shared" si="27"/>
        <v>0.31230522399999999</v>
      </c>
      <c r="W104" s="25">
        <v>2.674E-2</v>
      </c>
      <c r="X104" s="25">
        <f t="shared" si="28"/>
        <v>2.7445000000000001E-2</v>
      </c>
      <c r="Y104" s="25"/>
      <c r="Z104" s="25">
        <f t="shared" si="29"/>
        <v>1.8887710000000002E-2</v>
      </c>
      <c r="AA104" s="25">
        <f t="shared" si="30"/>
        <v>0.43498396130000005</v>
      </c>
      <c r="AB104" s="25">
        <v>-1.2999999999999999E-3</v>
      </c>
      <c r="AC104" s="25">
        <f t="shared" si="31"/>
        <v>-7.0500000000000001E-4</v>
      </c>
    </row>
    <row r="105" spans="1:29" s="15" customFormat="1">
      <c r="A105" s="18">
        <v>353</v>
      </c>
      <c r="B105" s="25">
        <v>-1.1E-4</v>
      </c>
      <c r="C105" s="25">
        <v>8.1089999999999999E-3</v>
      </c>
      <c r="D105" s="25">
        <f t="shared" si="16"/>
        <v>8.8389999999999996E-3</v>
      </c>
      <c r="E105" s="25"/>
      <c r="F105" s="25">
        <f t="shared" si="17"/>
        <v>8.0451899999999989E-3</v>
      </c>
      <c r="G105" s="25">
        <f t="shared" si="18"/>
        <v>0.18528072569999998</v>
      </c>
      <c r="H105" s="25">
        <v>1.4800000000000001E-2</v>
      </c>
      <c r="I105" s="25">
        <f t="shared" si="19"/>
        <v>1.553E-2</v>
      </c>
      <c r="J105" s="25"/>
      <c r="K105" s="25">
        <f t="shared" si="20"/>
        <v>1.340882E-2</v>
      </c>
      <c r="L105" s="25">
        <f t="shared" si="21"/>
        <v>0.30880512460000004</v>
      </c>
      <c r="M105" s="25">
        <v>1.5879999999999998E-2</v>
      </c>
      <c r="N105" s="25">
        <f t="shared" si="22"/>
        <v>1.661E-2</v>
      </c>
      <c r="O105" s="25"/>
      <c r="P105" s="25">
        <f t="shared" si="23"/>
        <v>1.458051E-2</v>
      </c>
      <c r="Q105" s="25">
        <f t="shared" si="24"/>
        <v>0.33578914530000004</v>
      </c>
      <c r="R105" s="25">
        <v>1.7229999999999999E-2</v>
      </c>
      <c r="S105" s="25">
        <f t="shared" si="25"/>
        <v>1.796E-2</v>
      </c>
      <c r="T105" s="25"/>
      <c r="U105" s="25">
        <f t="shared" si="26"/>
        <v>1.33358E-2</v>
      </c>
      <c r="V105" s="25">
        <f t="shared" si="27"/>
        <v>0.30712347400000001</v>
      </c>
      <c r="W105" s="25">
        <v>2.6550000000000001E-2</v>
      </c>
      <c r="X105" s="25">
        <f t="shared" si="28"/>
        <v>2.7280000000000002E-2</v>
      </c>
      <c r="Y105" s="25"/>
      <c r="Z105" s="25">
        <f t="shared" si="29"/>
        <v>1.8722710000000004E-2</v>
      </c>
      <c r="AA105" s="25">
        <f t="shared" si="30"/>
        <v>0.43118401130000011</v>
      </c>
      <c r="AB105" s="25">
        <v>-1.3500000000000001E-3</v>
      </c>
      <c r="AC105" s="25">
        <f t="shared" si="31"/>
        <v>-7.3000000000000007E-4</v>
      </c>
    </row>
    <row r="106" spans="1:29" s="15" customFormat="1">
      <c r="A106" s="18">
        <v>354</v>
      </c>
      <c r="B106" s="25">
        <v>0</v>
      </c>
      <c r="C106" s="25">
        <v>7.9699999999999997E-3</v>
      </c>
      <c r="D106" s="25">
        <f t="shared" si="16"/>
        <v>8.5849999999999989E-3</v>
      </c>
      <c r="E106" s="25"/>
      <c r="F106" s="25">
        <f t="shared" si="17"/>
        <v>7.7911899999999991E-3</v>
      </c>
      <c r="G106" s="25">
        <f t="shared" si="18"/>
        <v>0.17943110569999998</v>
      </c>
      <c r="H106" s="25">
        <v>1.453E-2</v>
      </c>
      <c r="I106" s="25">
        <f t="shared" si="19"/>
        <v>1.5144999999999999E-2</v>
      </c>
      <c r="J106" s="25"/>
      <c r="K106" s="25">
        <f t="shared" si="20"/>
        <v>1.3023819999999998E-2</v>
      </c>
      <c r="L106" s="25">
        <f t="shared" si="21"/>
        <v>0.29993857459999995</v>
      </c>
      <c r="M106" s="25">
        <v>1.5679999999999999E-2</v>
      </c>
      <c r="N106" s="25">
        <f t="shared" si="22"/>
        <v>1.6295E-2</v>
      </c>
      <c r="O106" s="25"/>
      <c r="P106" s="25">
        <f t="shared" si="23"/>
        <v>1.426551E-2</v>
      </c>
      <c r="Q106" s="25">
        <f t="shared" si="24"/>
        <v>0.32853469530000001</v>
      </c>
      <c r="R106" s="25">
        <v>1.7059999999999999E-2</v>
      </c>
      <c r="S106" s="25">
        <f t="shared" si="25"/>
        <v>1.7675E-2</v>
      </c>
      <c r="T106" s="25"/>
      <c r="U106" s="25">
        <f t="shared" si="26"/>
        <v>1.30508E-2</v>
      </c>
      <c r="V106" s="25">
        <f t="shared" si="27"/>
        <v>0.30055992399999998</v>
      </c>
      <c r="W106" s="25">
        <v>2.632E-2</v>
      </c>
      <c r="X106" s="25">
        <f t="shared" si="28"/>
        <v>2.6935000000000001E-2</v>
      </c>
      <c r="Y106" s="25"/>
      <c r="Z106" s="25">
        <f t="shared" si="29"/>
        <v>1.8377709999999998E-2</v>
      </c>
      <c r="AA106" s="25">
        <f t="shared" si="30"/>
        <v>0.42323866129999999</v>
      </c>
      <c r="AB106" s="25">
        <v>-1.23E-3</v>
      </c>
      <c r="AC106" s="25">
        <f t="shared" si="31"/>
        <v>-6.1499999999999999E-4</v>
      </c>
    </row>
    <row r="107" spans="1:29" s="15" customFormat="1">
      <c r="A107" s="18">
        <v>355</v>
      </c>
      <c r="B107" s="25">
        <v>-1.2999999999999999E-4</v>
      </c>
      <c r="C107" s="25">
        <v>7.8799999999999999E-3</v>
      </c>
      <c r="D107" s="25">
        <f t="shared" si="16"/>
        <v>8.6049999999999998E-3</v>
      </c>
      <c r="E107" s="25"/>
      <c r="F107" s="25">
        <f t="shared" si="17"/>
        <v>7.81119E-3</v>
      </c>
      <c r="G107" s="25">
        <f t="shared" si="18"/>
        <v>0.17989170570000002</v>
      </c>
      <c r="H107" s="25">
        <v>1.438E-2</v>
      </c>
      <c r="I107" s="25">
        <f t="shared" si="19"/>
        <v>1.5105E-2</v>
      </c>
      <c r="J107" s="25"/>
      <c r="K107" s="25">
        <f t="shared" si="20"/>
        <v>1.298382E-2</v>
      </c>
      <c r="L107" s="25">
        <f t="shared" si="21"/>
        <v>0.2990173746</v>
      </c>
      <c r="M107" s="25">
        <v>1.553E-2</v>
      </c>
      <c r="N107" s="25">
        <f t="shared" si="22"/>
        <v>1.6254999999999999E-2</v>
      </c>
      <c r="O107" s="25"/>
      <c r="P107" s="25">
        <f t="shared" si="23"/>
        <v>1.4225509999999999E-2</v>
      </c>
      <c r="Q107" s="25">
        <f t="shared" si="24"/>
        <v>0.3276134953</v>
      </c>
      <c r="R107" s="25">
        <v>1.6879999999999999E-2</v>
      </c>
      <c r="S107" s="25">
        <f t="shared" si="25"/>
        <v>1.7604999999999999E-2</v>
      </c>
      <c r="T107" s="25"/>
      <c r="U107" s="25">
        <f t="shared" si="26"/>
        <v>1.2980799999999999E-2</v>
      </c>
      <c r="V107" s="25">
        <f t="shared" si="27"/>
        <v>0.29894782399999997</v>
      </c>
      <c r="W107" s="25">
        <v>2.606E-2</v>
      </c>
      <c r="X107" s="25">
        <f t="shared" si="28"/>
        <v>2.6785E-2</v>
      </c>
      <c r="Y107" s="25"/>
      <c r="Z107" s="25">
        <f t="shared" si="29"/>
        <v>1.8227710000000001E-2</v>
      </c>
      <c r="AA107" s="25">
        <f t="shared" si="30"/>
        <v>0.41978416130000007</v>
      </c>
      <c r="AB107" s="25">
        <v>-1.32E-3</v>
      </c>
      <c r="AC107" s="25">
        <f t="shared" si="31"/>
        <v>-7.2499999999999995E-4</v>
      </c>
    </row>
    <row r="108" spans="1:29" s="15" customFormat="1">
      <c r="A108" s="18">
        <v>356</v>
      </c>
      <c r="B108" s="25">
        <v>-8.0000000000000007E-5</v>
      </c>
      <c r="C108" s="25">
        <v>7.8200000000000006E-3</v>
      </c>
      <c r="D108" s="25">
        <f t="shared" si="16"/>
        <v>8.515E-3</v>
      </c>
      <c r="E108" s="25"/>
      <c r="F108" s="25">
        <f t="shared" si="17"/>
        <v>7.7211900000000002E-3</v>
      </c>
      <c r="G108" s="25">
        <f t="shared" si="18"/>
        <v>0.1778190057</v>
      </c>
      <c r="H108" s="25">
        <v>1.4200000000000001E-2</v>
      </c>
      <c r="I108" s="25">
        <f t="shared" si="19"/>
        <v>1.4895E-2</v>
      </c>
      <c r="J108" s="25"/>
      <c r="K108" s="25">
        <f t="shared" si="20"/>
        <v>1.277382E-2</v>
      </c>
      <c r="L108" s="25">
        <f t="shared" si="21"/>
        <v>0.29418107460000004</v>
      </c>
      <c r="M108" s="25">
        <v>1.529E-2</v>
      </c>
      <c r="N108" s="25">
        <f t="shared" si="22"/>
        <v>1.5984999999999999E-2</v>
      </c>
      <c r="O108" s="25"/>
      <c r="P108" s="25">
        <f t="shared" si="23"/>
        <v>1.3955509999999999E-2</v>
      </c>
      <c r="Q108" s="25">
        <f t="shared" si="24"/>
        <v>0.3213953953</v>
      </c>
      <c r="R108" s="25">
        <v>1.6820000000000002E-2</v>
      </c>
      <c r="S108" s="25">
        <f t="shared" si="25"/>
        <v>1.7515000000000003E-2</v>
      </c>
      <c r="T108" s="25"/>
      <c r="U108" s="25">
        <f t="shared" si="26"/>
        <v>1.2890800000000003E-2</v>
      </c>
      <c r="V108" s="25">
        <f t="shared" si="27"/>
        <v>0.2968751240000001</v>
      </c>
      <c r="W108" s="25">
        <v>2.588E-2</v>
      </c>
      <c r="X108" s="25">
        <f t="shared" si="28"/>
        <v>2.6575000000000001E-2</v>
      </c>
      <c r="Y108" s="25"/>
      <c r="Z108" s="25">
        <f t="shared" si="29"/>
        <v>1.8017709999999999E-2</v>
      </c>
      <c r="AA108" s="25">
        <f t="shared" si="30"/>
        <v>0.4149478613</v>
      </c>
      <c r="AB108" s="25">
        <v>-1.31E-3</v>
      </c>
      <c r="AC108" s="25">
        <f t="shared" si="31"/>
        <v>-6.9499999999999998E-4</v>
      </c>
    </row>
    <row r="109" spans="1:29" s="15" customFormat="1">
      <c r="A109" s="18">
        <v>357</v>
      </c>
      <c r="B109" s="25">
        <v>-1E-4</v>
      </c>
      <c r="C109" s="25">
        <v>7.7000000000000002E-3</v>
      </c>
      <c r="D109" s="25">
        <f t="shared" si="16"/>
        <v>8.3800000000000003E-3</v>
      </c>
      <c r="E109" s="25"/>
      <c r="F109" s="25">
        <f t="shared" si="17"/>
        <v>7.5861900000000005E-3</v>
      </c>
      <c r="G109" s="25">
        <f t="shared" si="18"/>
        <v>0.17470995570000003</v>
      </c>
      <c r="H109" s="25">
        <v>1.414E-2</v>
      </c>
      <c r="I109" s="25">
        <f t="shared" si="19"/>
        <v>1.482E-2</v>
      </c>
      <c r="J109" s="25"/>
      <c r="K109" s="25">
        <f t="shared" si="20"/>
        <v>1.269882E-2</v>
      </c>
      <c r="L109" s="25">
        <f t="shared" si="21"/>
        <v>0.29245382460000002</v>
      </c>
      <c r="M109" s="25">
        <v>1.507E-2</v>
      </c>
      <c r="N109" s="25">
        <f t="shared" si="22"/>
        <v>1.575E-2</v>
      </c>
      <c r="O109" s="25"/>
      <c r="P109" s="25">
        <f t="shared" si="23"/>
        <v>1.372051E-2</v>
      </c>
      <c r="Q109" s="25">
        <f t="shared" si="24"/>
        <v>0.3159833453</v>
      </c>
      <c r="R109" s="25">
        <v>1.6559999999999998E-2</v>
      </c>
      <c r="S109" s="25">
        <f t="shared" si="25"/>
        <v>1.7239999999999998E-2</v>
      </c>
      <c r="T109" s="25"/>
      <c r="U109" s="25">
        <f t="shared" si="26"/>
        <v>1.2615799999999998E-2</v>
      </c>
      <c r="V109" s="25">
        <f t="shared" si="27"/>
        <v>0.29054187399999998</v>
      </c>
      <c r="W109" s="25">
        <v>2.5610000000000001E-2</v>
      </c>
      <c r="X109" s="25">
        <f t="shared" si="28"/>
        <v>2.6290000000000001E-2</v>
      </c>
      <c r="Y109" s="25"/>
      <c r="Z109" s="25">
        <f t="shared" si="29"/>
        <v>1.7732709999999999E-2</v>
      </c>
      <c r="AA109" s="25">
        <f t="shared" si="30"/>
        <v>0.40838431129999997</v>
      </c>
      <c r="AB109" s="25">
        <v>-1.2600000000000001E-3</v>
      </c>
      <c r="AC109" s="25">
        <f t="shared" si="31"/>
        <v>-6.8000000000000005E-4</v>
      </c>
    </row>
    <row r="110" spans="1:29" s="15" customFormat="1">
      <c r="A110" s="18">
        <v>358</v>
      </c>
      <c r="B110" s="25">
        <v>-6.0000000000000002E-5</v>
      </c>
      <c r="C110" s="25">
        <v>7.6099999999999996E-3</v>
      </c>
      <c r="D110" s="25">
        <f t="shared" si="16"/>
        <v>8.2799999999999992E-3</v>
      </c>
      <c r="E110" s="25"/>
      <c r="F110" s="25">
        <f t="shared" si="17"/>
        <v>7.4861899999999993E-3</v>
      </c>
      <c r="G110" s="25">
        <f t="shared" si="18"/>
        <v>0.1724069557</v>
      </c>
      <c r="H110" s="25">
        <v>1.3939999999999999E-2</v>
      </c>
      <c r="I110" s="25">
        <f t="shared" si="19"/>
        <v>1.461E-2</v>
      </c>
      <c r="J110" s="25"/>
      <c r="K110" s="25">
        <f t="shared" si="20"/>
        <v>1.2488819999999999E-2</v>
      </c>
      <c r="L110" s="25">
        <f t="shared" si="21"/>
        <v>0.28761752460000001</v>
      </c>
      <c r="M110" s="25">
        <v>1.504E-2</v>
      </c>
      <c r="N110" s="25">
        <f t="shared" si="22"/>
        <v>1.5709999999999998E-2</v>
      </c>
      <c r="O110" s="25"/>
      <c r="P110" s="25">
        <f t="shared" si="23"/>
        <v>1.3680509999999998E-2</v>
      </c>
      <c r="Q110" s="25">
        <f t="shared" si="24"/>
        <v>0.31506214529999998</v>
      </c>
      <c r="R110" s="25">
        <v>1.6559999999999998E-2</v>
      </c>
      <c r="S110" s="25">
        <f t="shared" si="25"/>
        <v>1.7229999999999999E-2</v>
      </c>
      <c r="T110" s="25"/>
      <c r="U110" s="25">
        <f t="shared" si="26"/>
        <v>1.2605799999999999E-2</v>
      </c>
      <c r="V110" s="25">
        <f t="shared" si="27"/>
        <v>0.29031157399999996</v>
      </c>
      <c r="W110" s="25">
        <v>2.5479999999999999E-2</v>
      </c>
      <c r="X110" s="25">
        <f t="shared" si="28"/>
        <v>2.615E-2</v>
      </c>
      <c r="Y110" s="25"/>
      <c r="Z110" s="25">
        <f t="shared" si="29"/>
        <v>1.7592709999999998E-2</v>
      </c>
      <c r="AA110" s="25">
        <f t="shared" si="30"/>
        <v>0.40516011129999996</v>
      </c>
      <c r="AB110" s="25">
        <v>-1.2800000000000001E-3</v>
      </c>
      <c r="AC110" s="25">
        <f t="shared" si="31"/>
        <v>-6.7000000000000002E-4</v>
      </c>
    </row>
    <row r="111" spans="1:29" s="15" customFormat="1">
      <c r="A111" s="18">
        <v>359</v>
      </c>
      <c r="B111" s="25">
        <v>-1.3999999999999999E-4</v>
      </c>
      <c r="C111" s="25">
        <v>7.6400000000000001E-3</v>
      </c>
      <c r="D111" s="25">
        <f t="shared" si="16"/>
        <v>8.3750000000000005E-3</v>
      </c>
      <c r="E111" s="25"/>
      <c r="F111" s="25">
        <f t="shared" si="17"/>
        <v>7.5811900000000007E-3</v>
      </c>
      <c r="G111" s="25">
        <f t="shared" si="18"/>
        <v>0.17459480570000002</v>
      </c>
      <c r="H111" s="25">
        <v>1.392E-2</v>
      </c>
      <c r="I111" s="25">
        <f t="shared" si="19"/>
        <v>1.4655E-2</v>
      </c>
      <c r="J111" s="25"/>
      <c r="K111" s="25">
        <f t="shared" si="20"/>
        <v>1.2533819999999999E-2</v>
      </c>
      <c r="L111" s="25">
        <f t="shared" si="21"/>
        <v>0.28865387460000003</v>
      </c>
      <c r="M111" s="25">
        <v>1.4959999999999999E-2</v>
      </c>
      <c r="N111" s="25">
        <f t="shared" si="22"/>
        <v>1.5695000000000001E-2</v>
      </c>
      <c r="O111" s="25"/>
      <c r="P111" s="25">
        <f t="shared" si="23"/>
        <v>1.3665510000000001E-2</v>
      </c>
      <c r="Q111" s="25">
        <f t="shared" si="24"/>
        <v>0.31471669530000002</v>
      </c>
      <c r="R111" s="25">
        <v>1.6379999999999999E-2</v>
      </c>
      <c r="S111" s="25">
        <f t="shared" si="25"/>
        <v>1.7114999999999998E-2</v>
      </c>
      <c r="T111" s="25"/>
      <c r="U111" s="25">
        <f t="shared" si="26"/>
        <v>1.2490799999999998E-2</v>
      </c>
      <c r="V111" s="25">
        <f t="shared" si="27"/>
        <v>0.28766312399999999</v>
      </c>
      <c r="W111" s="25">
        <v>2.5399999999999999E-2</v>
      </c>
      <c r="X111" s="25">
        <f t="shared" si="28"/>
        <v>2.6134999999999999E-2</v>
      </c>
      <c r="Y111" s="25"/>
      <c r="Z111" s="25">
        <f t="shared" si="29"/>
        <v>1.7577709999999996E-2</v>
      </c>
      <c r="AA111" s="25">
        <f t="shared" si="30"/>
        <v>0.40481466129999993</v>
      </c>
      <c r="AB111" s="25">
        <v>-1.33E-3</v>
      </c>
      <c r="AC111" s="25">
        <f t="shared" si="31"/>
        <v>-7.3499999999999998E-4</v>
      </c>
    </row>
    <row r="112" spans="1:29" s="15" customFormat="1">
      <c r="A112" s="18">
        <v>360</v>
      </c>
      <c r="B112" s="25">
        <v>-8.0000000000000007E-5</v>
      </c>
      <c r="C112" s="25">
        <v>7.3400000000000002E-3</v>
      </c>
      <c r="D112" s="25">
        <f t="shared" si="16"/>
        <v>8.0499999999999999E-3</v>
      </c>
      <c r="E112" s="25"/>
      <c r="F112" s="25">
        <f t="shared" si="17"/>
        <v>7.25619E-3</v>
      </c>
      <c r="G112" s="25">
        <f t="shared" si="18"/>
        <v>0.16711005570000001</v>
      </c>
      <c r="H112" s="25">
        <v>1.3639999999999999E-2</v>
      </c>
      <c r="I112" s="25">
        <f t="shared" si="19"/>
        <v>1.435E-2</v>
      </c>
      <c r="J112" s="25"/>
      <c r="K112" s="25">
        <f t="shared" si="20"/>
        <v>1.222882E-2</v>
      </c>
      <c r="L112" s="25">
        <f t="shared" si="21"/>
        <v>0.28162972460000002</v>
      </c>
      <c r="M112" s="25">
        <v>1.461E-2</v>
      </c>
      <c r="N112" s="25">
        <f t="shared" si="22"/>
        <v>1.532E-2</v>
      </c>
      <c r="O112" s="25"/>
      <c r="P112" s="25">
        <f t="shared" si="23"/>
        <v>1.329051E-2</v>
      </c>
      <c r="Q112" s="25">
        <f t="shared" si="24"/>
        <v>0.3060804453</v>
      </c>
      <c r="R112" s="25">
        <v>1.6219999999999998E-2</v>
      </c>
      <c r="S112" s="25">
        <f t="shared" si="25"/>
        <v>1.6929999999999997E-2</v>
      </c>
      <c r="T112" s="25"/>
      <c r="U112" s="25">
        <f t="shared" si="26"/>
        <v>1.2305799999999997E-2</v>
      </c>
      <c r="V112" s="25">
        <f t="shared" si="27"/>
        <v>0.28340257399999996</v>
      </c>
      <c r="W112" s="25">
        <v>2.5049999999999999E-2</v>
      </c>
      <c r="X112" s="25">
        <f t="shared" si="28"/>
        <v>2.5759999999999998E-2</v>
      </c>
      <c r="Y112" s="25"/>
      <c r="Z112" s="25">
        <f t="shared" si="29"/>
        <v>1.7202709999999996E-2</v>
      </c>
      <c r="AA112" s="25">
        <f t="shared" si="30"/>
        <v>0.39617841129999992</v>
      </c>
      <c r="AB112" s="25">
        <v>-1.34E-3</v>
      </c>
      <c r="AC112" s="25">
        <f t="shared" si="31"/>
        <v>-7.1000000000000002E-4</v>
      </c>
    </row>
    <row r="113" spans="1:29" s="15" customFormat="1">
      <c r="A113" s="18">
        <v>361</v>
      </c>
      <c r="B113" s="25">
        <v>-9.0000000000000006E-5</v>
      </c>
      <c r="C113" s="25">
        <v>7.3899999999999999E-3</v>
      </c>
      <c r="D113" s="25">
        <f t="shared" si="16"/>
        <v>8.0750000000000006E-3</v>
      </c>
      <c r="E113" s="25"/>
      <c r="F113" s="25">
        <f t="shared" si="17"/>
        <v>7.2811900000000008E-3</v>
      </c>
      <c r="G113" s="25">
        <f t="shared" si="18"/>
        <v>0.16768580570000002</v>
      </c>
      <c r="H113" s="25">
        <v>1.3639999999999999E-2</v>
      </c>
      <c r="I113" s="25">
        <f t="shared" si="19"/>
        <v>1.4324999999999999E-2</v>
      </c>
      <c r="J113" s="25"/>
      <c r="K113" s="25">
        <f t="shared" si="20"/>
        <v>1.2203819999999999E-2</v>
      </c>
      <c r="L113" s="25">
        <f t="shared" si="21"/>
        <v>0.28105397459999998</v>
      </c>
      <c r="M113" s="25">
        <v>1.4579999999999999E-2</v>
      </c>
      <c r="N113" s="25">
        <f t="shared" si="22"/>
        <v>1.5264999999999999E-2</v>
      </c>
      <c r="O113" s="25"/>
      <c r="P113" s="25">
        <f t="shared" si="23"/>
        <v>1.3235509999999999E-2</v>
      </c>
      <c r="Q113" s="25">
        <f t="shared" si="24"/>
        <v>0.30481379529999997</v>
      </c>
      <c r="R113" s="25">
        <v>1.618E-2</v>
      </c>
      <c r="S113" s="25">
        <f t="shared" si="25"/>
        <v>1.6865000000000002E-2</v>
      </c>
      <c r="T113" s="25"/>
      <c r="U113" s="25">
        <f t="shared" si="26"/>
        <v>1.2240800000000001E-2</v>
      </c>
      <c r="V113" s="25">
        <f t="shared" si="27"/>
        <v>0.28190562400000002</v>
      </c>
      <c r="W113" s="25">
        <v>2.5090000000000001E-2</v>
      </c>
      <c r="X113" s="25">
        <f t="shared" si="28"/>
        <v>2.5775000000000003E-2</v>
      </c>
      <c r="Y113" s="25"/>
      <c r="Z113" s="25">
        <f t="shared" si="29"/>
        <v>1.7217710000000004E-2</v>
      </c>
      <c r="AA113" s="25">
        <f t="shared" si="30"/>
        <v>0.39652386130000011</v>
      </c>
      <c r="AB113" s="25">
        <v>-1.2800000000000001E-3</v>
      </c>
      <c r="AC113" s="25">
        <f t="shared" si="31"/>
        <v>-6.8500000000000006E-4</v>
      </c>
    </row>
    <row r="114" spans="1:29" s="15" customFormat="1">
      <c r="A114" s="18">
        <v>362</v>
      </c>
      <c r="B114" s="25">
        <v>-9.0000000000000006E-5</v>
      </c>
      <c r="C114" s="25">
        <v>7.2399999999999999E-3</v>
      </c>
      <c r="D114" s="25">
        <f t="shared" si="16"/>
        <v>7.9600000000000001E-3</v>
      </c>
      <c r="E114" s="25"/>
      <c r="F114" s="25">
        <f t="shared" si="17"/>
        <v>7.1661900000000002E-3</v>
      </c>
      <c r="G114" s="25">
        <f t="shared" si="18"/>
        <v>0.16503735570000003</v>
      </c>
      <c r="H114" s="25">
        <v>1.332E-2</v>
      </c>
      <c r="I114" s="25">
        <f t="shared" si="19"/>
        <v>1.404E-2</v>
      </c>
      <c r="J114" s="25"/>
      <c r="K114" s="25">
        <f t="shared" si="20"/>
        <v>1.191882E-2</v>
      </c>
      <c r="L114" s="25">
        <f t="shared" si="21"/>
        <v>0.2744904246</v>
      </c>
      <c r="M114" s="25">
        <v>1.4409999999999999E-2</v>
      </c>
      <c r="N114" s="25">
        <f t="shared" si="22"/>
        <v>1.5129999999999999E-2</v>
      </c>
      <c r="O114" s="25"/>
      <c r="P114" s="25">
        <f t="shared" si="23"/>
        <v>1.3100509999999999E-2</v>
      </c>
      <c r="Q114" s="25">
        <f t="shared" si="24"/>
        <v>0.30170474530000002</v>
      </c>
      <c r="R114" s="25">
        <v>1.5869999999999999E-2</v>
      </c>
      <c r="S114" s="25">
        <f t="shared" si="25"/>
        <v>1.6589999999999997E-2</v>
      </c>
      <c r="T114" s="25"/>
      <c r="U114" s="25">
        <f t="shared" si="26"/>
        <v>1.1965799999999997E-2</v>
      </c>
      <c r="V114" s="25">
        <f t="shared" si="27"/>
        <v>0.27557237399999995</v>
      </c>
      <c r="W114" s="25">
        <v>2.4709999999999999E-2</v>
      </c>
      <c r="X114" s="25">
        <f t="shared" si="28"/>
        <v>2.5429999999999998E-2</v>
      </c>
      <c r="Y114" s="25"/>
      <c r="Z114" s="25">
        <f t="shared" si="29"/>
        <v>1.6872709999999999E-2</v>
      </c>
      <c r="AA114" s="25">
        <f t="shared" si="30"/>
        <v>0.38857851129999998</v>
      </c>
      <c r="AB114" s="25">
        <v>-1.3500000000000001E-3</v>
      </c>
      <c r="AC114" s="25">
        <f t="shared" si="31"/>
        <v>-7.2000000000000005E-4</v>
      </c>
    </row>
    <row r="115" spans="1:29" s="15" customFormat="1">
      <c r="A115" s="18">
        <v>363</v>
      </c>
      <c r="B115" s="25">
        <v>-9.0000000000000006E-5</v>
      </c>
      <c r="C115" s="25">
        <v>7.2199999999999999E-3</v>
      </c>
      <c r="D115" s="25">
        <f t="shared" si="16"/>
        <v>7.8949999999999992E-3</v>
      </c>
      <c r="E115" s="25"/>
      <c r="F115" s="25">
        <f t="shared" si="17"/>
        <v>7.1011899999999994E-3</v>
      </c>
      <c r="G115" s="25">
        <f t="shared" si="18"/>
        <v>0.1635404057</v>
      </c>
      <c r="H115" s="25">
        <v>1.3180000000000001E-2</v>
      </c>
      <c r="I115" s="25">
        <f t="shared" si="19"/>
        <v>1.3855000000000001E-2</v>
      </c>
      <c r="J115" s="25"/>
      <c r="K115" s="25">
        <f t="shared" si="20"/>
        <v>1.1733820000000001E-2</v>
      </c>
      <c r="L115" s="25">
        <f t="shared" si="21"/>
        <v>0.27022987460000003</v>
      </c>
      <c r="M115" s="25">
        <v>1.4189999999999999E-2</v>
      </c>
      <c r="N115" s="25">
        <f t="shared" si="22"/>
        <v>1.4865E-2</v>
      </c>
      <c r="O115" s="25"/>
      <c r="P115" s="25">
        <f t="shared" si="23"/>
        <v>1.283551E-2</v>
      </c>
      <c r="Q115" s="25">
        <f t="shared" si="24"/>
        <v>0.29560179530000003</v>
      </c>
      <c r="R115" s="25">
        <v>1.5789999999999998E-2</v>
      </c>
      <c r="S115" s="25">
        <f t="shared" si="25"/>
        <v>1.6464999999999997E-2</v>
      </c>
      <c r="T115" s="25"/>
      <c r="U115" s="25">
        <f t="shared" si="26"/>
        <v>1.1840799999999997E-2</v>
      </c>
      <c r="V115" s="25">
        <f t="shared" si="27"/>
        <v>0.27269362399999997</v>
      </c>
      <c r="W115" s="25">
        <v>2.4580000000000001E-2</v>
      </c>
      <c r="X115" s="25">
        <f t="shared" si="28"/>
        <v>2.5255E-2</v>
      </c>
      <c r="Y115" s="25"/>
      <c r="Z115" s="25">
        <f t="shared" si="29"/>
        <v>1.6697709999999998E-2</v>
      </c>
      <c r="AA115" s="25">
        <f t="shared" si="30"/>
        <v>0.38454826129999997</v>
      </c>
      <c r="AB115" s="25">
        <v>-1.2600000000000001E-3</v>
      </c>
      <c r="AC115" s="25">
        <f t="shared" si="31"/>
        <v>-6.7500000000000004E-4</v>
      </c>
    </row>
    <row r="116" spans="1:29" s="15" customFormat="1">
      <c r="A116" s="18">
        <v>364</v>
      </c>
      <c r="B116" s="25">
        <v>-4.0000000000000003E-5</v>
      </c>
      <c r="C116" s="25">
        <v>7.0099999999999997E-3</v>
      </c>
      <c r="D116" s="25">
        <f t="shared" si="16"/>
        <v>7.6400000000000001E-3</v>
      </c>
      <c r="E116" s="25"/>
      <c r="F116" s="25">
        <f t="shared" si="17"/>
        <v>6.8461900000000003E-3</v>
      </c>
      <c r="G116" s="25">
        <f t="shared" si="18"/>
        <v>0.15766775570000002</v>
      </c>
      <c r="H116" s="25">
        <v>1.306E-2</v>
      </c>
      <c r="I116" s="25">
        <f t="shared" si="19"/>
        <v>1.3690000000000001E-2</v>
      </c>
      <c r="J116" s="25"/>
      <c r="K116" s="25">
        <f t="shared" si="20"/>
        <v>1.156882E-2</v>
      </c>
      <c r="L116" s="25">
        <f t="shared" si="21"/>
        <v>0.26642992460000003</v>
      </c>
      <c r="M116" s="25">
        <v>1.406E-2</v>
      </c>
      <c r="N116" s="25">
        <f t="shared" si="22"/>
        <v>1.469E-2</v>
      </c>
      <c r="O116" s="25"/>
      <c r="P116" s="25">
        <f t="shared" si="23"/>
        <v>1.266051E-2</v>
      </c>
      <c r="Q116" s="25">
        <f t="shared" si="24"/>
        <v>0.29157154530000001</v>
      </c>
      <c r="R116" s="25">
        <v>1.5509999999999999E-2</v>
      </c>
      <c r="S116" s="25">
        <f t="shared" si="25"/>
        <v>1.6139999999999998E-2</v>
      </c>
      <c r="T116" s="25"/>
      <c r="U116" s="25">
        <f t="shared" si="26"/>
        <v>1.1515799999999998E-2</v>
      </c>
      <c r="V116" s="25">
        <f t="shared" si="27"/>
        <v>0.26520887399999998</v>
      </c>
      <c r="W116" s="25">
        <v>2.4479999999999998E-2</v>
      </c>
      <c r="X116" s="25">
        <f t="shared" si="28"/>
        <v>2.5109999999999997E-2</v>
      </c>
      <c r="Y116" s="25"/>
      <c r="Z116" s="25">
        <f t="shared" si="29"/>
        <v>1.6552709999999998E-2</v>
      </c>
      <c r="AA116" s="25">
        <f t="shared" si="30"/>
        <v>0.38120891129999995</v>
      </c>
      <c r="AB116" s="25">
        <v>-1.2199999999999999E-3</v>
      </c>
      <c r="AC116" s="25">
        <f t="shared" si="31"/>
        <v>-6.3000000000000003E-4</v>
      </c>
    </row>
    <row r="117" spans="1:29" s="15" customFormat="1">
      <c r="A117" s="18">
        <v>365</v>
      </c>
      <c r="B117" s="25">
        <v>-4.0000000000000003E-5</v>
      </c>
      <c r="C117" s="25">
        <v>6.9199999999999999E-3</v>
      </c>
      <c r="D117" s="25">
        <f t="shared" si="16"/>
        <v>7.5799999999999999E-3</v>
      </c>
      <c r="E117" s="25"/>
      <c r="F117" s="25">
        <f t="shared" si="17"/>
        <v>6.7861900000000001E-3</v>
      </c>
      <c r="G117" s="25">
        <f t="shared" si="18"/>
        <v>0.15628595570000001</v>
      </c>
      <c r="H117" s="25">
        <v>1.289E-2</v>
      </c>
      <c r="I117" s="25">
        <f t="shared" si="19"/>
        <v>1.3550000000000001E-2</v>
      </c>
      <c r="J117" s="25"/>
      <c r="K117" s="25">
        <f t="shared" si="20"/>
        <v>1.1428820000000001E-2</v>
      </c>
      <c r="L117" s="25">
        <f t="shared" si="21"/>
        <v>0.26320572460000002</v>
      </c>
      <c r="M117" s="25">
        <v>1.384E-2</v>
      </c>
      <c r="N117" s="25">
        <f t="shared" si="22"/>
        <v>1.4500000000000001E-2</v>
      </c>
      <c r="O117" s="25"/>
      <c r="P117" s="25">
        <f t="shared" si="23"/>
        <v>1.2470510000000001E-2</v>
      </c>
      <c r="Q117" s="25">
        <f t="shared" si="24"/>
        <v>0.28719584530000003</v>
      </c>
      <c r="R117" s="25">
        <v>1.5559999999999999E-2</v>
      </c>
      <c r="S117" s="25">
        <f t="shared" si="25"/>
        <v>1.6219999999999998E-2</v>
      </c>
      <c r="T117" s="25"/>
      <c r="U117" s="25">
        <f t="shared" si="26"/>
        <v>1.1595799999999998E-2</v>
      </c>
      <c r="V117" s="25">
        <f t="shared" si="27"/>
        <v>0.26705127399999995</v>
      </c>
      <c r="W117" s="25">
        <v>2.4209999999999999E-2</v>
      </c>
      <c r="X117" s="25">
        <f t="shared" si="28"/>
        <v>2.487E-2</v>
      </c>
      <c r="Y117" s="25"/>
      <c r="Z117" s="25">
        <f t="shared" si="29"/>
        <v>1.6312710000000001E-2</v>
      </c>
      <c r="AA117" s="25">
        <f t="shared" si="30"/>
        <v>0.37568171130000005</v>
      </c>
      <c r="AB117" s="25">
        <v>-1.2800000000000001E-3</v>
      </c>
      <c r="AC117" s="25">
        <f t="shared" si="31"/>
        <v>-6.600000000000001E-4</v>
      </c>
    </row>
    <row r="118" spans="1:29" s="15" customFormat="1">
      <c r="A118" s="18">
        <v>366</v>
      </c>
      <c r="B118" s="25">
        <v>2.0000000000000002E-5</v>
      </c>
      <c r="C118" s="25">
        <v>6.8599999999999998E-3</v>
      </c>
      <c r="D118" s="25">
        <f t="shared" si="16"/>
        <v>7.4949999999999999E-3</v>
      </c>
      <c r="E118" s="25"/>
      <c r="F118" s="25">
        <f t="shared" si="17"/>
        <v>6.7011900000000001E-3</v>
      </c>
      <c r="G118" s="25">
        <f t="shared" si="18"/>
        <v>0.1543284057</v>
      </c>
      <c r="H118" s="25">
        <v>1.2840000000000001E-2</v>
      </c>
      <c r="I118" s="25">
        <f t="shared" si="19"/>
        <v>1.3475000000000001E-2</v>
      </c>
      <c r="J118" s="25"/>
      <c r="K118" s="25">
        <f t="shared" si="20"/>
        <v>1.1353820000000001E-2</v>
      </c>
      <c r="L118" s="25">
        <f t="shared" si="21"/>
        <v>0.26147847460000001</v>
      </c>
      <c r="M118" s="25">
        <v>1.383E-2</v>
      </c>
      <c r="N118" s="25">
        <f t="shared" si="22"/>
        <v>1.4465E-2</v>
      </c>
      <c r="O118" s="25"/>
      <c r="P118" s="25">
        <f t="shared" si="23"/>
        <v>1.243551E-2</v>
      </c>
      <c r="Q118" s="25">
        <f t="shared" si="24"/>
        <v>0.28638979530000003</v>
      </c>
      <c r="R118" s="25">
        <v>1.5350000000000001E-2</v>
      </c>
      <c r="S118" s="25">
        <f t="shared" si="25"/>
        <v>1.5984999999999999E-2</v>
      </c>
      <c r="T118" s="25"/>
      <c r="U118" s="25">
        <f t="shared" si="26"/>
        <v>1.1360799999999999E-2</v>
      </c>
      <c r="V118" s="25">
        <f t="shared" si="27"/>
        <v>0.261639224</v>
      </c>
      <c r="W118" s="25">
        <v>2.4080000000000001E-2</v>
      </c>
      <c r="X118" s="25">
        <f t="shared" si="28"/>
        <v>2.4715000000000001E-2</v>
      </c>
      <c r="Y118" s="25"/>
      <c r="Z118" s="25">
        <f t="shared" si="29"/>
        <v>1.6157709999999999E-2</v>
      </c>
      <c r="AA118" s="25">
        <f t="shared" si="30"/>
        <v>0.37211206129999996</v>
      </c>
      <c r="AB118" s="25">
        <v>-1.2899999999999999E-3</v>
      </c>
      <c r="AC118" s="25">
        <f t="shared" si="31"/>
        <v>-6.3499999999999993E-4</v>
      </c>
    </row>
    <row r="119" spans="1:29" s="15" customFormat="1">
      <c r="A119" s="18">
        <v>367</v>
      </c>
      <c r="B119" s="25">
        <v>-1.2999999999999999E-4</v>
      </c>
      <c r="C119" s="25">
        <v>6.8100000000000001E-3</v>
      </c>
      <c r="D119" s="25">
        <f t="shared" si="16"/>
        <v>7.5050000000000004E-3</v>
      </c>
      <c r="E119" s="25"/>
      <c r="F119" s="25">
        <f t="shared" si="17"/>
        <v>6.7111900000000006E-3</v>
      </c>
      <c r="G119" s="25">
        <f t="shared" si="18"/>
        <v>0.15455870570000002</v>
      </c>
      <c r="H119" s="25">
        <v>1.264E-2</v>
      </c>
      <c r="I119" s="25">
        <f t="shared" si="19"/>
        <v>1.3335E-2</v>
      </c>
      <c r="J119" s="25"/>
      <c r="K119" s="25">
        <f t="shared" si="20"/>
        <v>1.1213819999999999E-2</v>
      </c>
      <c r="L119" s="25">
        <f t="shared" si="21"/>
        <v>0.2582542746</v>
      </c>
      <c r="M119" s="25">
        <v>1.3610000000000001E-2</v>
      </c>
      <c r="N119" s="25">
        <f t="shared" si="22"/>
        <v>1.4305E-2</v>
      </c>
      <c r="O119" s="25"/>
      <c r="P119" s="25">
        <f t="shared" si="23"/>
        <v>1.227551E-2</v>
      </c>
      <c r="Q119" s="25">
        <f t="shared" si="24"/>
        <v>0.28270499529999998</v>
      </c>
      <c r="R119" s="25">
        <v>1.515E-2</v>
      </c>
      <c r="S119" s="25">
        <f t="shared" si="25"/>
        <v>1.5845000000000001E-2</v>
      </c>
      <c r="T119" s="25"/>
      <c r="U119" s="25">
        <f t="shared" si="26"/>
        <v>1.1220800000000001E-2</v>
      </c>
      <c r="V119" s="25">
        <f t="shared" si="27"/>
        <v>0.25841502400000005</v>
      </c>
      <c r="W119" s="25">
        <v>2.383E-2</v>
      </c>
      <c r="X119" s="25">
        <f t="shared" si="28"/>
        <v>2.4525000000000002E-2</v>
      </c>
      <c r="Y119" s="25"/>
      <c r="Z119" s="25">
        <f t="shared" si="29"/>
        <v>1.5967710000000003E-2</v>
      </c>
      <c r="AA119" s="25">
        <f t="shared" si="30"/>
        <v>0.36773636130000009</v>
      </c>
      <c r="AB119" s="25">
        <v>-1.2600000000000001E-3</v>
      </c>
      <c r="AC119" s="25">
        <f t="shared" si="31"/>
        <v>-6.9499999999999998E-4</v>
      </c>
    </row>
    <row r="120" spans="1:29" s="15" customFormat="1">
      <c r="A120" s="18">
        <v>368</v>
      </c>
      <c r="B120" s="25">
        <v>0</v>
      </c>
      <c r="C120" s="25">
        <v>6.5700000000000003E-3</v>
      </c>
      <c r="D120" s="25">
        <f t="shared" si="16"/>
        <v>7.1900000000000002E-3</v>
      </c>
      <c r="E120" s="25"/>
      <c r="F120" s="25">
        <f t="shared" si="17"/>
        <v>6.3961900000000004E-3</v>
      </c>
      <c r="G120" s="25">
        <f t="shared" si="18"/>
        <v>0.14730425570000003</v>
      </c>
      <c r="H120" s="25">
        <v>1.259E-2</v>
      </c>
      <c r="I120" s="25">
        <f t="shared" si="19"/>
        <v>1.3210000000000001E-2</v>
      </c>
      <c r="J120" s="25"/>
      <c r="K120" s="25">
        <f t="shared" si="20"/>
        <v>1.1088820000000001E-2</v>
      </c>
      <c r="L120" s="25">
        <f t="shared" si="21"/>
        <v>0.25537552460000001</v>
      </c>
      <c r="M120" s="25">
        <v>1.345E-2</v>
      </c>
      <c r="N120" s="25">
        <f t="shared" si="22"/>
        <v>1.4070000000000001E-2</v>
      </c>
      <c r="O120" s="25"/>
      <c r="P120" s="25">
        <f t="shared" si="23"/>
        <v>1.2040510000000001E-2</v>
      </c>
      <c r="Q120" s="25">
        <f t="shared" si="24"/>
        <v>0.27729294530000004</v>
      </c>
      <c r="R120" s="25">
        <v>1.49E-2</v>
      </c>
      <c r="S120" s="25">
        <f t="shared" si="25"/>
        <v>1.5520000000000001E-2</v>
      </c>
      <c r="T120" s="25"/>
      <c r="U120" s="25">
        <f t="shared" si="26"/>
        <v>1.0895800000000001E-2</v>
      </c>
      <c r="V120" s="25">
        <f t="shared" si="27"/>
        <v>0.25093027400000001</v>
      </c>
      <c r="W120" s="25">
        <v>2.366E-2</v>
      </c>
      <c r="X120" s="25">
        <f t="shared" si="28"/>
        <v>2.4279999999999999E-2</v>
      </c>
      <c r="Y120" s="25"/>
      <c r="Z120" s="25">
        <f t="shared" si="29"/>
        <v>1.5722710000000001E-2</v>
      </c>
      <c r="AA120" s="25">
        <f t="shared" si="30"/>
        <v>0.36209401130000002</v>
      </c>
      <c r="AB120" s="25">
        <v>-1.24E-3</v>
      </c>
      <c r="AC120" s="25">
        <f t="shared" si="31"/>
        <v>-6.2E-4</v>
      </c>
    </row>
    <row r="121" spans="1:29" s="15" customFormat="1">
      <c r="A121" s="18">
        <v>369</v>
      </c>
      <c r="B121" s="25">
        <v>-3.0000000000000001E-5</v>
      </c>
      <c r="C121" s="25">
        <v>6.7400000000000003E-3</v>
      </c>
      <c r="D121" s="25">
        <f t="shared" si="16"/>
        <v>7.3900000000000007E-3</v>
      </c>
      <c r="E121" s="25"/>
      <c r="F121" s="25">
        <f t="shared" si="17"/>
        <v>6.5961900000000009E-3</v>
      </c>
      <c r="G121" s="25">
        <f t="shared" si="18"/>
        <v>0.15191025570000002</v>
      </c>
      <c r="H121" s="25">
        <v>1.2370000000000001E-2</v>
      </c>
      <c r="I121" s="25">
        <f t="shared" si="19"/>
        <v>1.302E-2</v>
      </c>
      <c r="J121" s="25"/>
      <c r="K121" s="25">
        <f t="shared" si="20"/>
        <v>1.089882E-2</v>
      </c>
      <c r="L121" s="25">
        <f t="shared" si="21"/>
        <v>0.25099982460000003</v>
      </c>
      <c r="M121" s="25">
        <v>1.333E-2</v>
      </c>
      <c r="N121" s="25">
        <f t="shared" si="22"/>
        <v>1.3979999999999999E-2</v>
      </c>
      <c r="O121" s="25"/>
      <c r="P121" s="25">
        <f t="shared" si="23"/>
        <v>1.1950509999999999E-2</v>
      </c>
      <c r="Q121" s="25">
        <f t="shared" si="24"/>
        <v>0.2752202453</v>
      </c>
      <c r="R121" s="25">
        <v>1.502E-2</v>
      </c>
      <c r="S121" s="25">
        <f t="shared" si="25"/>
        <v>1.567E-2</v>
      </c>
      <c r="T121" s="25"/>
      <c r="U121" s="25">
        <f t="shared" si="26"/>
        <v>1.10458E-2</v>
      </c>
      <c r="V121" s="25">
        <f t="shared" si="27"/>
        <v>0.25438477399999998</v>
      </c>
      <c r="W121" s="25">
        <v>2.3619999999999999E-2</v>
      </c>
      <c r="X121" s="25">
        <f t="shared" si="28"/>
        <v>2.427E-2</v>
      </c>
      <c r="Y121" s="25"/>
      <c r="Z121" s="25">
        <f t="shared" si="29"/>
        <v>1.5712709999999998E-2</v>
      </c>
      <c r="AA121" s="25">
        <f t="shared" si="30"/>
        <v>0.36186371129999995</v>
      </c>
      <c r="AB121" s="25">
        <v>-1.2700000000000001E-3</v>
      </c>
      <c r="AC121" s="25">
        <f t="shared" si="31"/>
        <v>-6.5000000000000008E-4</v>
      </c>
    </row>
    <row r="122" spans="1:29" s="15" customFormat="1">
      <c r="A122" s="18">
        <v>370</v>
      </c>
      <c r="B122" s="25">
        <v>-1.1E-4</v>
      </c>
      <c r="C122" s="25">
        <v>6.4000000000000003E-3</v>
      </c>
      <c r="D122" s="25">
        <f t="shared" si="16"/>
        <v>7.1450000000000003E-3</v>
      </c>
      <c r="E122" s="25"/>
      <c r="F122" s="25">
        <f t="shared" si="17"/>
        <v>6.3511900000000005E-3</v>
      </c>
      <c r="G122" s="25">
        <f t="shared" si="18"/>
        <v>0.14626790570000001</v>
      </c>
      <c r="H122" s="25">
        <v>1.221E-2</v>
      </c>
      <c r="I122" s="25">
        <f t="shared" si="19"/>
        <v>1.2955000000000001E-2</v>
      </c>
      <c r="J122" s="25"/>
      <c r="K122" s="25">
        <f t="shared" si="20"/>
        <v>1.0833820000000001E-2</v>
      </c>
      <c r="L122" s="25">
        <f t="shared" si="21"/>
        <v>0.24950287460000004</v>
      </c>
      <c r="M122" s="25">
        <v>1.3129999999999999E-2</v>
      </c>
      <c r="N122" s="25">
        <f t="shared" si="22"/>
        <v>1.3874999999999998E-2</v>
      </c>
      <c r="O122" s="25"/>
      <c r="P122" s="25">
        <f t="shared" si="23"/>
        <v>1.1845509999999998E-2</v>
      </c>
      <c r="Q122" s="25">
        <f t="shared" si="24"/>
        <v>0.27280209529999999</v>
      </c>
      <c r="R122" s="25">
        <v>1.461E-2</v>
      </c>
      <c r="S122" s="25">
        <f t="shared" si="25"/>
        <v>1.5355000000000001E-2</v>
      </c>
      <c r="T122" s="25"/>
      <c r="U122" s="25">
        <f t="shared" si="26"/>
        <v>1.07308E-2</v>
      </c>
      <c r="V122" s="25">
        <f t="shared" si="27"/>
        <v>0.24713032400000001</v>
      </c>
      <c r="W122" s="25">
        <v>2.333E-2</v>
      </c>
      <c r="X122" s="25">
        <f t="shared" si="28"/>
        <v>2.4074999999999999E-2</v>
      </c>
      <c r="Y122" s="25"/>
      <c r="Z122" s="25">
        <f t="shared" si="29"/>
        <v>1.5517709999999999E-2</v>
      </c>
      <c r="AA122" s="25">
        <f t="shared" si="30"/>
        <v>0.35737286130000001</v>
      </c>
      <c r="AB122" s="25">
        <v>-1.3799999999999999E-3</v>
      </c>
      <c r="AC122" s="25">
        <f t="shared" si="31"/>
        <v>-7.45E-4</v>
      </c>
    </row>
    <row r="123" spans="1:29" s="15" customFormat="1">
      <c r="A123" s="18">
        <v>371</v>
      </c>
      <c r="B123" s="25">
        <v>-5.0000000000000002E-5</v>
      </c>
      <c r="C123" s="25">
        <v>6.4700000000000001E-3</v>
      </c>
      <c r="D123" s="25">
        <f t="shared" si="16"/>
        <v>7.1799999999999998E-3</v>
      </c>
      <c r="E123" s="25"/>
      <c r="F123" s="25">
        <f t="shared" si="17"/>
        <v>6.3861899999999999E-3</v>
      </c>
      <c r="G123" s="25">
        <f t="shared" si="18"/>
        <v>0.14707395570000001</v>
      </c>
      <c r="H123" s="25">
        <v>1.2109999999999999E-2</v>
      </c>
      <c r="I123" s="25">
        <f t="shared" si="19"/>
        <v>1.282E-2</v>
      </c>
      <c r="J123" s="25"/>
      <c r="K123" s="25">
        <f t="shared" si="20"/>
        <v>1.069882E-2</v>
      </c>
      <c r="L123" s="25">
        <f t="shared" si="21"/>
        <v>0.24639382460000001</v>
      </c>
      <c r="M123" s="25">
        <v>1.2970000000000001E-2</v>
      </c>
      <c r="N123" s="25">
        <f t="shared" si="22"/>
        <v>1.3680000000000001E-2</v>
      </c>
      <c r="O123" s="25"/>
      <c r="P123" s="25">
        <f t="shared" si="23"/>
        <v>1.1650510000000001E-2</v>
      </c>
      <c r="Q123" s="25">
        <f t="shared" si="24"/>
        <v>0.26831124530000006</v>
      </c>
      <c r="R123" s="25">
        <v>1.4590000000000001E-2</v>
      </c>
      <c r="S123" s="25">
        <f t="shared" si="25"/>
        <v>1.5300000000000001E-2</v>
      </c>
      <c r="T123" s="25"/>
      <c r="U123" s="25">
        <f t="shared" si="26"/>
        <v>1.0675800000000001E-2</v>
      </c>
      <c r="V123" s="25">
        <f t="shared" si="27"/>
        <v>0.24586367400000003</v>
      </c>
      <c r="W123" s="25">
        <v>2.3120000000000002E-2</v>
      </c>
      <c r="X123" s="25">
        <f t="shared" si="28"/>
        <v>2.383E-2</v>
      </c>
      <c r="Y123" s="25"/>
      <c r="Z123" s="25">
        <f t="shared" si="29"/>
        <v>1.527271E-2</v>
      </c>
      <c r="AA123" s="25">
        <f t="shared" si="30"/>
        <v>0.35173051129999999</v>
      </c>
      <c r="AB123" s="25">
        <v>-1.3699999999999999E-3</v>
      </c>
      <c r="AC123" s="25">
        <f t="shared" si="31"/>
        <v>-7.0999999999999991E-4</v>
      </c>
    </row>
    <row r="124" spans="1:29" s="15" customFormat="1">
      <c r="A124" s="18">
        <v>372</v>
      </c>
      <c r="B124" s="25">
        <v>-1.0000000000000001E-5</v>
      </c>
      <c r="C124" s="25">
        <v>6.0899999999999999E-3</v>
      </c>
      <c r="D124" s="25">
        <f t="shared" si="16"/>
        <v>6.7000000000000002E-3</v>
      </c>
      <c r="E124" s="25"/>
      <c r="F124" s="25">
        <f t="shared" si="17"/>
        <v>5.9061900000000004E-3</v>
      </c>
      <c r="G124" s="25">
        <f t="shared" si="18"/>
        <v>0.13601955570000002</v>
      </c>
      <c r="H124" s="25">
        <v>1.197E-2</v>
      </c>
      <c r="I124" s="25">
        <f t="shared" si="19"/>
        <v>1.2579999999999999E-2</v>
      </c>
      <c r="J124" s="25"/>
      <c r="K124" s="25">
        <f t="shared" si="20"/>
        <v>1.0458819999999999E-2</v>
      </c>
      <c r="L124" s="25">
        <f t="shared" si="21"/>
        <v>0.2408666246</v>
      </c>
      <c r="M124" s="25">
        <v>1.2970000000000001E-2</v>
      </c>
      <c r="N124" s="25">
        <f t="shared" si="22"/>
        <v>1.358E-2</v>
      </c>
      <c r="O124" s="25"/>
      <c r="P124" s="25">
        <f t="shared" si="23"/>
        <v>1.155051E-2</v>
      </c>
      <c r="Q124" s="25">
        <f t="shared" si="24"/>
        <v>0.2660082453</v>
      </c>
      <c r="R124" s="25">
        <v>1.438E-2</v>
      </c>
      <c r="S124" s="25">
        <f t="shared" si="25"/>
        <v>1.499E-2</v>
      </c>
      <c r="T124" s="25"/>
      <c r="U124" s="25">
        <f t="shared" si="26"/>
        <v>1.03658E-2</v>
      </c>
      <c r="V124" s="25">
        <f t="shared" si="27"/>
        <v>0.23872437400000002</v>
      </c>
      <c r="W124" s="25">
        <v>2.2950000000000002E-2</v>
      </c>
      <c r="X124" s="25">
        <f t="shared" si="28"/>
        <v>2.3560000000000001E-2</v>
      </c>
      <c r="Y124" s="25"/>
      <c r="Z124" s="25">
        <f t="shared" si="29"/>
        <v>1.5002710000000001E-2</v>
      </c>
      <c r="AA124" s="25">
        <f t="shared" si="30"/>
        <v>0.34551241130000004</v>
      </c>
      <c r="AB124" s="25">
        <v>-1.2099999999999999E-3</v>
      </c>
      <c r="AC124" s="25">
        <f t="shared" si="31"/>
        <v>-6.0999999999999997E-4</v>
      </c>
    </row>
    <row r="125" spans="1:29" s="15" customFormat="1">
      <c r="A125" s="18">
        <v>373</v>
      </c>
      <c r="B125" s="25">
        <v>-1.8000000000000001E-4</v>
      </c>
      <c r="C125" s="25">
        <v>6.5599999999999999E-3</v>
      </c>
      <c r="D125" s="25">
        <f t="shared" si="16"/>
        <v>7.3000000000000001E-3</v>
      </c>
      <c r="E125" s="25"/>
      <c r="F125" s="25">
        <f t="shared" si="17"/>
        <v>6.5061900000000002E-3</v>
      </c>
      <c r="G125" s="25">
        <f t="shared" si="18"/>
        <v>0.14983755570000001</v>
      </c>
      <c r="H125" s="25">
        <v>1.196E-2</v>
      </c>
      <c r="I125" s="25">
        <f t="shared" si="19"/>
        <v>1.2699999999999999E-2</v>
      </c>
      <c r="J125" s="25"/>
      <c r="K125" s="25">
        <f t="shared" si="20"/>
        <v>1.0578819999999999E-2</v>
      </c>
      <c r="L125" s="25">
        <f t="shared" si="21"/>
        <v>0.2436302246</v>
      </c>
      <c r="M125" s="25">
        <v>1.281E-2</v>
      </c>
      <c r="N125" s="25">
        <f t="shared" si="22"/>
        <v>1.355E-2</v>
      </c>
      <c r="O125" s="25"/>
      <c r="P125" s="25">
        <f t="shared" si="23"/>
        <v>1.1520509999999999E-2</v>
      </c>
      <c r="Q125" s="25">
        <f t="shared" si="24"/>
        <v>0.26531734530000001</v>
      </c>
      <c r="R125" s="25">
        <v>1.447E-2</v>
      </c>
      <c r="S125" s="25">
        <f t="shared" si="25"/>
        <v>1.521E-2</v>
      </c>
      <c r="T125" s="25"/>
      <c r="U125" s="25">
        <f t="shared" si="26"/>
        <v>1.0585799999999999E-2</v>
      </c>
      <c r="V125" s="25">
        <f t="shared" si="27"/>
        <v>0.24379097399999999</v>
      </c>
      <c r="W125" s="25">
        <v>2.2919999999999999E-2</v>
      </c>
      <c r="X125" s="25">
        <f t="shared" si="28"/>
        <v>2.366E-2</v>
      </c>
      <c r="Y125" s="25"/>
      <c r="Z125" s="25">
        <f t="shared" si="29"/>
        <v>1.510271E-2</v>
      </c>
      <c r="AA125" s="25">
        <f t="shared" si="30"/>
        <v>0.34781541130000004</v>
      </c>
      <c r="AB125" s="25">
        <v>-1.2999999999999999E-3</v>
      </c>
      <c r="AC125" s="25">
        <f t="shared" si="31"/>
        <v>-7.3999999999999999E-4</v>
      </c>
    </row>
    <row r="126" spans="1:29" s="15" customFormat="1">
      <c r="A126" s="18">
        <v>374</v>
      </c>
      <c r="B126" s="25">
        <v>-1.9000000000000001E-4</v>
      </c>
      <c r="C126" s="25">
        <v>5.8700000000000002E-3</v>
      </c>
      <c r="D126" s="25">
        <f t="shared" si="16"/>
        <v>6.6250000000000007E-3</v>
      </c>
      <c r="E126" s="25"/>
      <c r="F126" s="25">
        <f t="shared" si="17"/>
        <v>5.8311900000000009E-3</v>
      </c>
      <c r="G126" s="25">
        <f t="shared" si="18"/>
        <v>0.13429230570000003</v>
      </c>
      <c r="H126" s="25">
        <v>1.166E-2</v>
      </c>
      <c r="I126" s="25">
        <f t="shared" si="19"/>
        <v>1.2415000000000001E-2</v>
      </c>
      <c r="J126" s="25"/>
      <c r="K126" s="25">
        <f t="shared" si="20"/>
        <v>1.029382E-2</v>
      </c>
      <c r="L126" s="25">
        <f t="shared" si="21"/>
        <v>0.23706667460000003</v>
      </c>
      <c r="M126" s="25">
        <v>1.265E-2</v>
      </c>
      <c r="N126" s="25">
        <f t="shared" si="22"/>
        <v>1.3405E-2</v>
      </c>
      <c r="O126" s="25"/>
      <c r="P126" s="25">
        <f t="shared" si="23"/>
        <v>1.137551E-2</v>
      </c>
      <c r="Q126" s="25">
        <f t="shared" si="24"/>
        <v>0.26197799529999999</v>
      </c>
      <c r="R126" s="25">
        <v>1.4069999999999999E-2</v>
      </c>
      <c r="S126" s="25">
        <f t="shared" si="25"/>
        <v>1.4825E-2</v>
      </c>
      <c r="T126" s="25"/>
      <c r="U126" s="25">
        <f t="shared" si="26"/>
        <v>1.0200799999999999E-2</v>
      </c>
      <c r="V126" s="25">
        <f t="shared" si="27"/>
        <v>0.23492442399999999</v>
      </c>
      <c r="W126" s="25">
        <v>2.247E-2</v>
      </c>
      <c r="X126" s="25">
        <f t="shared" si="28"/>
        <v>2.3224999999999999E-2</v>
      </c>
      <c r="Y126" s="25"/>
      <c r="Z126" s="25">
        <f t="shared" si="29"/>
        <v>1.4667709999999999E-2</v>
      </c>
      <c r="AA126" s="25">
        <f t="shared" si="30"/>
        <v>0.33779736129999999</v>
      </c>
      <c r="AB126" s="25">
        <v>-1.32E-3</v>
      </c>
      <c r="AC126" s="25">
        <f t="shared" si="31"/>
        <v>-7.5500000000000003E-4</v>
      </c>
    </row>
    <row r="127" spans="1:29" s="15" customFormat="1">
      <c r="A127" s="18">
        <v>375</v>
      </c>
      <c r="B127" s="25">
        <v>-1.3999999999999999E-4</v>
      </c>
      <c r="C127" s="25">
        <v>6.5100000000000002E-3</v>
      </c>
      <c r="D127" s="25">
        <f t="shared" si="16"/>
        <v>7.1999999999999998E-3</v>
      </c>
      <c r="E127" s="25"/>
      <c r="F127" s="25">
        <f t="shared" si="17"/>
        <v>6.40619E-3</v>
      </c>
      <c r="G127" s="25">
        <f t="shared" si="18"/>
        <v>0.14753455570000001</v>
      </c>
      <c r="H127" s="25">
        <v>1.183E-2</v>
      </c>
      <c r="I127" s="25">
        <f t="shared" si="19"/>
        <v>1.252E-2</v>
      </c>
      <c r="J127" s="25"/>
      <c r="K127" s="25">
        <f t="shared" si="20"/>
        <v>1.039882E-2</v>
      </c>
      <c r="L127" s="25">
        <f t="shared" si="21"/>
        <v>0.23948482460000001</v>
      </c>
      <c r="M127" s="25">
        <v>1.26E-2</v>
      </c>
      <c r="N127" s="25">
        <f t="shared" si="22"/>
        <v>1.329E-2</v>
      </c>
      <c r="O127" s="25"/>
      <c r="P127" s="25">
        <f t="shared" si="23"/>
        <v>1.126051E-2</v>
      </c>
      <c r="Q127" s="25">
        <f t="shared" si="24"/>
        <v>0.25932954530000002</v>
      </c>
      <c r="R127" s="25">
        <v>1.435E-2</v>
      </c>
      <c r="S127" s="25">
        <f t="shared" si="25"/>
        <v>1.504E-2</v>
      </c>
      <c r="T127" s="25"/>
      <c r="U127" s="25">
        <f t="shared" si="26"/>
        <v>1.0415799999999999E-2</v>
      </c>
      <c r="V127" s="25">
        <f t="shared" si="27"/>
        <v>0.23987587399999999</v>
      </c>
      <c r="W127" s="25">
        <v>2.2610000000000002E-2</v>
      </c>
      <c r="X127" s="25">
        <f t="shared" si="28"/>
        <v>2.3300000000000001E-2</v>
      </c>
      <c r="Y127" s="25"/>
      <c r="Z127" s="25">
        <f t="shared" si="29"/>
        <v>1.4742710000000001E-2</v>
      </c>
      <c r="AA127" s="25">
        <f t="shared" si="30"/>
        <v>0.33952461130000006</v>
      </c>
      <c r="AB127" s="25">
        <v>-1.24E-3</v>
      </c>
      <c r="AC127" s="25">
        <f t="shared" si="31"/>
        <v>-6.8999999999999997E-4</v>
      </c>
    </row>
    <row r="128" spans="1:29" s="15" customFormat="1">
      <c r="A128" s="18">
        <v>376</v>
      </c>
      <c r="B128" s="25">
        <v>0</v>
      </c>
      <c r="C128" s="25">
        <v>5.5399999999999998E-3</v>
      </c>
      <c r="D128" s="25">
        <f t="shared" si="16"/>
        <v>6.1899999999999993E-3</v>
      </c>
      <c r="E128" s="25"/>
      <c r="F128" s="25">
        <f t="shared" si="17"/>
        <v>5.3961899999999995E-3</v>
      </c>
      <c r="G128" s="25">
        <f t="shared" si="18"/>
        <v>0.12427425569999999</v>
      </c>
      <c r="H128" s="25">
        <v>1.1259999999999999E-2</v>
      </c>
      <c r="I128" s="25">
        <f t="shared" si="19"/>
        <v>1.1909999999999999E-2</v>
      </c>
      <c r="J128" s="25"/>
      <c r="K128" s="25">
        <f t="shared" si="20"/>
        <v>9.7888199999999984E-3</v>
      </c>
      <c r="L128" s="25">
        <f t="shared" si="21"/>
        <v>0.22543652459999997</v>
      </c>
      <c r="M128" s="25">
        <v>1.238E-2</v>
      </c>
      <c r="N128" s="25">
        <f t="shared" si="22"/>
        <v>1.303E-2</v>
      </c>
      <c r="O128" s="25"/>
      <c r="P128" s="25">
        <f t="shared" si="23"/>
        <v>1.100051E-2</v>
      </c>
      <c r="Q128" s="25">
        <f t="shared" si="24"/>
        <v>0.25334174530000003</v>
      </c>
      <c r="R128" s="25">
        <v>1.3809999999999999E-2</v>
      </c>
      <c r="S128" s="25">
        <f t="shared" si="25"/>
        <v>1.4459999999999999E-2</v>
      </c>
      <c r="T128" s="25"/>
      <c r="U128" s="25">
        <f t="shared" si="26"/>
        <v>9.8357999999999987E-3</v>
      </c>
      <c r="V128" s="25">
        <f t="shared" si="27"/>
        <v>0.22651847399999997</v>
      </c>
      <c r="W128" s="25">
        <v>2.2079999999999999E-2</v>
      </c>
      <c r="X128" s="25">
        <f t="shared" si="28"/>
        <v>2.273E-2</v>
      </c>
      <c r="Y128" s="25"/>
      <c r="Z128" s="25">
        <f t="shared" si="29"/>
        <v>1.417271E-2</v>
      </c>
      <c r="AA128" s="25">
        <f t="shared" si="30"/>
        <v>0.3263975113</v>
      </c>
      <c r="AB128" s="25">
        <v>-1.2999999999999999E-3</v>
      </c>
      <c r="AC128" s="25">
        <f t="shared" si="31"/>
        <v>-6.4999999999999997E-4</v>
      </c>
    </row>
    <row r="129" spans="1:29" s="15" customFormat="1">
      <c r="A129" s="18">
        <v>377</v>
      </c>
      <c r="B129" s="25">
        <v>-1.0000000000000001E-5</v>
      </c>
      <c r="C129" s="25">
        <v>6.4999999999999997E-3</v>
      </c>
      <c r="D129" s="25">
        <f t="shared" si="16"/>
        <v>7.1549999999999999E-3</v>
      </c>
      <c r="E129" s="25"/>
      <c r="F129" s="25">
        <f t="shared" si="17"/>
        <v>6.3611900000000001E-3</v>
      </c>
      <c r="G129" s="25">
        <f t="shared" si="18"/>
        <v>0.14649820570000002</v>
      </c>
      <c r="H129" s="25">
        <v>1.1599999999999999E-2</v>
      </c>
      <c r="I129" s="25">
        <f t="shared" si="19"/>
        <v>1.2254999999999999E-2</v>
      </c>
      <c r="J129" s="25"/>
      <c r="K129" s="25">
        <f t="shared" si="20"/>
        <v>1.0133819999999998E-2</v>
      </c>
      <c r="L129" s="25">
        <f t="shared" si="21"/>
        <v>0.23338187459999998</v>
      </c>
      <c r="M129" s="25">
        <v>1.2319999999999999E-2</v>
      </c>
      <c r="N129" s="25">
        <f t="shared" si="22"/>
        <v>1.2974999999999999E-2</v>
      </c>
      <c r="O129" s="25"/>
      <c r="P129" s="25">
        <f t="shared" si="23"/>
        <v>1.0945509999999999E-2</v>
      </c>
      <c r="Q129" s="25">
        <f t="shared" si="24"/>
        <v>0.2520750953</v>
      </c>
      <c r="R129" s="25">
        <v>1.4120000000000001E-2</v>
      </c>
      <c r="S129" s="25">
        <f t="shared" si="25"/>
        <v>1.4775E-2</v>
      </c>
      <c r="T129" s="25"/>
      <c r="U129" s="25">
        <f t="shared" si="26"/>
        <v>1.01508E-2</v>
      </c>
      <c r="V129" s="25">
        <f t="shared" si="27"/>
        <v>0.23377292399999999</v>
      </c>
      <c r="W129" s="25">
        <v>2.256E-2</v>
      </c>
      <c r="X129" s="25">
        <f t="shared" si="28"/>
        <v>2.3215E-2</v>
      </c>
      <c r="Y129" s="25"/>
      <c r="Z129" s="25">
        <f t="shared" si="29"/>
        <v>1.4657709999999999E-2</v>
      </c>
      <c r="AA129" s="25">
        <f t="shared" si="30"/>
        <v>0.33756706129999997</v>
      </c>
      <c r="AB129" s="25">
        <v>-1.2999999999999999E-3</v>
      </c>
      <c r="AC129" s="25">
        <f t="shared" si="31"/>
        <v>-6.5499999999999998E-4</v>
      </c>
    </row>
    <row r="130" spans="1:29" s="15" customFormat="1">
      <c r="A130" s="18">
        <v>378</v>
      </c>
      <c r="B130" s="25">
        <v>-1.0000000000000001E-5</v>
      </c>
      <c r="C130" s="25">
        <v>4.9300000000000004E-3</v>
      </c>
      <c r="D130" s="25">
        <f t="shared" si="16"/>
        <v>5.555E-3</v>
      </c>
      <c r="E130" s="25"/>
      <c r="F130" s="25">
        <f t="shared" si="17"/>
        <v>4.7611900000000002E-3</v>
      </c>
      <c r="G130" s="25">
        <f t="shared" si="18"/>
        <v>0.10965020570000002</v>
      </c>
      <c r="H130" s="25">
        <v>1.091E-2</v>
      </c>
      <c r="I130" s="25">
        <f t="shared" si="19"/>
        <v>1.1535E-2</v>
      </c>
      <c r="J130" s="25"/>
      <c r="K130" s="25">
        <f t="shared" si="20"/>
        <v>9.4138199999999998E-3</v>
      </c>
      <c r="L130" s="25">
        <f t="shared" si="21"/>
        <v>0.21680027460000001</v>
      </c>
      <c r="M130" s="25">
        <v>1.191E-2</v>
      </c>
      <c r="N130" s="25">
        <f t="shared" si="22"/>
        <v>1.2535000000000001E-2</v>
      </c>
      <c r="O130" s="25"/>
      <c r="P130" s="25">
        <f t="shared" si="23"/>
        <v>1.0505510000000001E-2</v>
      </c>
      <c r="Q130" s="25">
        <f t="shared" si="24"/>
        <v>0.24194189530000004</v>
      </c>
      <c r="R130" s="25">
        <v>1.328E-2</v>
      </c>
      <c r="S130" s="25">
        <f t="shared" si="25"/>
        <v>1.3905000000000001E-2</v>
      </c>
      <c r="T130" s="25"/>
      <c r="U130" s="25">
        <f t="shared" si="26"/>
        <v>9.2808000000000005E-3</v>
      </c>
      <c r="V130" s="25">
        <f t="shared" si="27"/>
        <v>0.21373682400000002</v>
      </c>
      <c r="W130" s="25">
        <v>2.171E-2</v>
      </c>
      <c r="X130" s="25">
        <f t="shared" si="28"/>
        <v>2.2335000000000001E-2</v>
      </c>
      <c r="Y130" s="25"/>
      <c r="Z130" s="25">
        <f t="shared" si="29"/>
        <v>1.377771E-2</v>
      </c>
      <c r="AA130" s="25">
        <f t="shared" si="30"/>
        <v>0.31730066130000001</v>
      </c>
      <c r="AB130" s="25">
        <v>-1.24E-3</v>
      </c>
      <c r="AC130" s="25">
        <f t="shared" si="31"/>
        <v>-6.2500000000000001E-4</v>
      </c>
    </row>
    <row r="131" spans="1:29" s="15" customFormat="1">
      <c r="A131" s="18">
        <v>379</v>
      </c>
      <c r="B131" s="25">
        <v>-4.0000000000000003E-5</v>
      </c>
      <c r="C131" s="25">
        <v>6.5399999999999998E-3</v>
      </c>
      <c r="D131" s="25">
        <f t="shared" ref="D131:D194" si="32">C131-AC131</f>
        <v>7.1799999999999998E-3</v>
      </c>
      <c r="E131" s="25"/>
      <c r="F131" s="25">
        <f t="shared" ref="F131:F194" si="33">D131-0.00079381</f>
        <v>6.3861899999999999E-3</v>
      </c>
      <c r="G131" s="25">
        <f t="shared" ref="G131:G194" si="34">F131*23.03</f>
        <v>0.14707395570000001</v>
      </c>
      <c r="H131" s="25">
        <v>1.1350000000000001E-2</v>
      </c>
      <c r="I131" s="25">
        <f t="shared" ref="I131:I194" si="35">H131-AC131</f>
        <v>1.1990000000000001E-2</v>
      </c>
      <c r="J131" s="25"/>
      <c r="K131" s="25">
        <f t="shared" ref="K131:K194" si="36">I131-0.00212118</f>
        <v>9.8688200000000004E-3</v>
      </c>
      <c r="L131" s="25">
        <f t="shared" ref="L131:L194" si="37">K131*23.03</f>
        <v>0.22727892460000002</v>
      </c>
      <c r="M131" s="25">
        <v>1.2030000000000001E-2</v>
      </c>
      <c r="N131" s="25">
        <f t="shared" ref="N131:N194" si="38">M131-AC131</f>
        <v>1.2670000000000001E-2</v>
      </c>
      <c r="O131" s="25"/>
      <c r="P131" s="25">
        <f t="shared" ref="P131:P194" si="39">N131-0.00202949</f>
        <v>1.0640510000000001E-2</v>
      </c>
      <c r="Q131" s="25">
        <f t="shared" ref="Q131:Q194" si="40">P131*23.03</f>
        <v>0.24505094530000002</v>
      </c>
      <c r="R131" s="25">
        <v>1.3939999999999999E-2</v>
      </c>
      <c r="S131" s="25">
        <f t="shared" ref="S131:S194" si="41">R131-AC131</f>
        <v>1.4579999999999999E-2</v>
      </c>
      <c r="T131" s="25"/>
      <c r="U131" s="25">
        <f t="shared" ref="U131:U194" si="42">S131-0.0046242</f>
        <v>9.955799999999999E-3</v>
      </c>
      <c r="V131" s="25">
        <f t="shared" ref="V131:V194" si="43">U131*23.03</f>
        <v>0.229282074</v>
      </c>
      <c r="W131" s="25">
        <v>2.214E-2</v>
      </c>
      <c r="X131" s="25">
        <f t="shared" ref="X131:X194" si="44">W131-AC131</f>
        <v>2.2780000000000002E-2</v>
      </c>
      <c r="Y131" s="25"/>
      <c r="Z131" s="25">
        <f t="shared" ref="Z131:Z194" si="45">X131-0.00855729</f>
        <v>1.4222710000000001E-2</v>
      </c>
      <c r="AA131" s="25">
        <f t="shared" ref="AA131:AA194" si="46">Z131*23.03</f>
        <v>0.32754901130000003</v>
      </c>
      <c r="AB131" s="25">
        <v>-1.24E-3</v>
      </c>
      <c r="AC131" s="25">
        <f t="shared" ref="AC131:AC194" si="47">(B131+AB131)/2</f>
        <v>-6.4000000000000005E-4</v>
      </c>
    </row>
    <row r="132" spans="1:29" s="15" customFormat="1">
      <c r="A132" s="18">
        <v>380</v>
      </c>
      <c r="B132" s="25">
        <v>-1.7000000000000001E-4</v>
      </c>
      <c r="C132" s="25">
        <v>4.5599999999999998E-3</v>
      </c>
      <c r="D132" s="25">
        <f t="shared" si="32"/>
        <v>5.3299999999999997E-3</v>
      </c>
      <c r="E132" s="25"/>
      <c r="F132" s="25">
        <f t="shared" si="33"/>
        <v>4.5361899999999998E-3</v>
      </c>
      <c r="G132" s="25">
        <f t="shared" si="34"/>
        <v>0.1044684557</v>
      </c>
      <c r="H132" s="25">
        <v>1.059E-2</v>
      </c>
      <c r="I132" s="25">
        <f t="shared" si="35"/>
        <v>1.136E-2</v>
      </c>
      <c r="J132" s="25"/>
      <c r="K132" s="25">
        <f t="shared" si="36"/>
        <v>9.23882E-3</v>
      </c>
      <c r="L132" s="25">
        <f t="shared" si="37"/>
        <v>0.21277002460000002</v>
      </c>
      <c r="M132" s="25">
        <v>1.17E-2</v>
      </c>
      <c r="N132" s="25">
        <f t="shared" si="38"/>
        <v>1.247E-2</v>
      </c>
      <c r="O132" s="25"/>
      <c r="P132" s="25">
        <f t="shared" si="39"/>
        <v>1.044051E-2</v>
      </c>
      <c r="Q132" s="25">
        <f t="shared" si="40"/>
        <v>0.24044494530000002</v>
      </c>
      <c r="R132" s="25">
        <v>1.2760000000000001E-2</v>
      </c>
      <c r="S132" s="25">
        <f t="shared" si="41"/>
        <v>1.353E-2</v>
      </c>
      <c r="T132" s="25"/>
      <c r="U132" s="25">
        <f t="shared" si="42"/>
        <v>8.9058000000000002E-3</v>
      </c>
      <c r="V132" s="25">
        <f t="shared" si="43"/>
        <v>0.20510057400000001</v>
      </c>
      <c r="W132" s="25">
        <v>2.1489999999999999E-2</v>
      </c>
      <c r="X132" s="25">
        <f t="shared" si="44"/>
        <v>2.2259999999999999E-2</v>
      </c>
      <c r="Y132" s="25"/>
      <c r="Z132" s="25">
        <f t="shared" si="45"/>
        <v>1.3702709999999998E-2</v>
      </c>
      <c r="AA132" s="25">
        <f t="shared" si="46"/>
        <v>0.3155734113</v>
      </c>
      <c r="AB132" s="25">
        <v>-1.3699999999999999E-3</v>
      </c>
      <c r="AC132" s="25">
        <f t="shared" si="47"/>
        <v>-7.6999999999999996E-4</v>
      </c>
    </row>
    <row r="133" spans="1:29" s="15" customFormat="1">
      <c r="A133" s="18">
        <v>381</v>
      </c>
      <c r="B133" s="25">
        <v>-1E-4</v>
      </c>
      <c r="C133" s="25">
        <v>6.4900000000000001E-3</v>
      </c>
      <c r="D133" s="25">
        <f t="shared" si="32"/>
        <v>7.1700000000000002E-3</v>
      </c>
      <c r="E133" s="25"/>
      <c r="F133" s="25">
        <f t="shared" si="33"/>
        <v>6.3761900000000003E-3</v>
      </c>
      <c r="G133" s="25">
        <f t="shared" si="34"/>
        <v>0.14684365570000002</v>
      </c>
      <c r="H133" s="25">
        <v>1.115E-2</v>
      </c>
      <c r="I133" s="25">
        <f t="shared" si="35"/>
        <v>1.183E-2</v>
      </c>
      <c r="J133" s="25"/>
      <c r="K133" s="25">
        <f t="shared" si="36"/>
        <v>9.70882E-3</v>
      </c>
      <c r="L133" s="25">
        <f t="shared" si="37"/>
        <v>0.2235941246</v>
      </c>
      <c r="M133" s="25">
        <v>1.176E-2</v>
      </c>
      <c r="N133" s="25">
        <f t="shared" si="38"/>
        <v>1.244E-2</v>
      </c>
      <c r="O133" s="25"/>
      <c r="P133" s="25">
        <f t="shared" si="39"/>
        <v>1.041051E-2</v>
      </c>
      <c r="Q133" s="25">
        <f t="shared" si="40"/>
        <v>0.2397540453</v>
      </c>
      <c r="R133" s="25">
        <v>1.3849999999999999E-2</v>
      </c>
      <c r="S133" s="25">
        <f t="shared" si="41"/>
        <v>1.453E-2</v>
      </c>
      <c r="T133" s="25"/>
      <c r="U133" s="25">
        <f t="shared" si="42"/>
        <v>9.9057999999999993E-3</v>
      </c>
      <c r="V133" s="25">
        <f t="shared" si="43"/>
        <v>0.228130574</v>
      </c>
      <c r="W133" s="25">
        <v>2.188E-2</v>
      </c>
      <c r="X133" s="25">
        <f t="shared" si="44"/>
        <v>2.256E-2</v>
      </c>
      <c r="Y133" s="25"/>
      <c r="Z133" s="25">
        <f t="shared" si="45"/>
        <v>1.400271E-2</v>
      </c>
      <c r="AA133" s="25">
        <f t="shared" si="46"/>
        <v>0.32248241129999999</v>
      </c>
      <c r="AB133" s="25">
        <v>-1.2600000000000001E-3</v>
      </c>
      <c r="AC133" s="25">
        <f t="shared" si="47"/>
        <v>-6.8000000000000005E-4</v>
      </c>
    </row>
    <row r="134" spans="1:29" s="15" customFormat="1">
      <c r="A134" s="18">
        <v>382</v>
      </c>
      <c r="B134" s="25">
        <v>-4.0000000000000003E-5</v>
      </c>
      <c r="C134" s="25">
        <v>4.0400000000000002E-3</v>
      </c>
      <c r="D134" s="25">
        <f t="shared" si="32"/>
        <v>4.6600000000000001E-3</v>
      </c>
      <c r="E134" s="25"/>
      <c r="F134" s="25">
        <f t="shared" si="33"/>
        <v>3.8661900000000003E-3</v>
      </c>
      <c r="G134" s="25">
        <f t="shared" si="34"/>
        <v>8.9038355700000016E-2</v>
      </c>
      <c r="H134" s="25">
        <v>1.001E-2</v>
      </c>
      <c r="I134" s="25">
        <f t="shared" si="35"/>
        <v>1.0630000000000001E-2</v>
      </c>
      <c r="J134" s="25"/>
      <c r="K134" s="25">
        <f t="shared" si="36"/>
        <v>8.5088200000000003E-3</v>
      </c>
      <c r="L134" s="25">
        <f t="shared" si="37"/>
        <v>0.19595812460000001</v>
      </c>
      <c r="M134" s="25">
        <v>1.145E-2</v>
      </c>
      <c r="N134" s="25">
        <f t="shared" si="38"/>
        <v>1.2070000000000001E-2</v>
      </c>
      <c r="O134" s="25"/>
      <c r="P134" s="25">
        <f t="shared" si="39"/>
        <v>1.0040510000000001E-2</v>
      </c>
      <c r="Q134" s="25">
        <f t="shared" si="40"/>
        <v>0.23123294530000002</v>
      </c>
      <c r="R134" s="25">
        <v>1.2290000000000001E-2</v>
      </c>
      <c r="S134" s="25">
        <f t="shared" si="41"/>
        <v>1.2910000000000001E-2</v>
      </c>
      <c r="T134" s="25"/>
      <c r="U134" s="25">
        <f t="shared" si="42"/>
        <v>8.2858000000000012E-3</v>
      </c>
      <c r="V134" s="25">
        <f t="shared" si="43"/>
        <v>0.19082197400000003</v>
      </c>
      <c r="W134" s="25">
        <v>2.087E-2</v>
      </c>
      <c r="X134" s="25">
        <f t="shared" si="44"/>
        <v>2.1489999999999999E-2</v>
      </c>
      <c r="Y134" s="25"/>
      <c r="Z134" s="25">
        <f t="shared" si="45"/>
        <v>1.2932709999999998E-2</v>
      </c>
      <c r="AA134" s="25">
        <f t="shared" si="46"/>
        <v>0.29784031129999999</v>
      </c>
      <c r="AB134" s="25">
        <v>-1.1999999999999999E-3</v>
      </c>
      <c r="AC134" s="25">
        <f t="shared" si="47"/>
        <v>-6.2E-4</v>
      </c>
    </row>
    <row r="135" spans="1:29" s="15" customFormat="1">
      <c r="A135" s="18">
        <v>383</v>
      </c>
      <c r="B135" s="25">
        <v>-5.0000000000000002E-5</v>
      </c>
      <c r="C135" s="25">
        <v>6.43E-3</v>
      </c>
      <c r="D135" s="25">
        <f t="shared" si="32"/>
        <v>7.0499999999999998E-3</v>
      </c>
      <c r="E135" s="25"/>
      <c r="F135" s="25">
        <f t="shared" si="33"/>
        <v>6.25619E-3</v>
      </c>
      <c r="G135" s="25">
        <f t="shared" si="34"/>
        <v>0.14408005570000001</v>
      </c>
      <c r="H135" s="25">
        <v>1.1010000000000001E-2</v>
      </c>
      <c r="I135" s="25">
        <f t="shared" si="35"/>
        <v>1.1630000000000001E-2</v>
      </c>
      <c r="J135" s="25"/>
      <c r="K135" s="25">
        <f t="shared" si="36"/>
        <v>9.5088200000000012E-3</v>
      </c>
      <c r="L135" s="25">
        <f t="shared" si="37"/>
        <v>0.21898812460000003</v>
      </c>
      <c r="M135" s="25">
        <v>1.189E-2</v>
      </c>
      <c r="N135" s="25">
        <f t="shared" si="38"/>
        <v>1.251E-2</v>
      </c>
      <c r="O135" s="25"/>
      <c r="P135" s="25">
        <f t="shared" si="39"/>
        <v>1.048051E-2</v>
      </c>
      <c r="Q135" s="25">
        <f t="shared" si="40"/>
        <v>0.24136614530000003</v>
      </c>
      <c r="R135" s="25">
        <v>1.406E-2</v>
      </c>
      <c r="S135" s="25">
        <f t="shared" si="41"/>
        <v>1.468E-2</v>
      </c>
      <c r="T135" s="25"/>
      <c r="U135" s="25">
        <f t="shared" si="42"/>
        <v>1.00558E-2</v>
      </c>
      <c r="V135" s="25">
        <f t="shared" si="43"/>
        <v>0.231585074</v>
      </c>
      <c r="W135" s="25">
        <v>2.1530000000000001E-2</v>
      </c>
      <c r="X135" s="25">
        <f t="shared" si="44"/>
        <v>2.215E-2</v>
      </c>
      <c r="Y135" s="25"/>
      <c r="Z135" s="25">
        <f t="shared" si="45"/>
        <v>1.3592709999999999E-2</v>
      </c>
      <c r="AA135" s="25">
        <f t="shared" si="46"/>
        <v>0.31304011129999998</v>
      </c>
      <c r="AB135" s="25">
        <v>-1.1900000000000001E-3</v>
      </c>
      <c r="AC135" s="25">
        <f t="shared" si="47"/>
        <v>-6.2E-4</v>
      </c>
    </row>
    <row r="136" spans="1:29" s="15" customFormat="1">
      <c r="A136" s="18">
        <v>384</v>
      </c>
      <c r="B136" s="25">
        <v>-3.0000000000000001E-5</v>
      </c>
      <c r="C136" s="25">
        <v>5.4799999999999996E-3</v>
      </c>
      <c r="D136" s="25">
        <f t="shared" si="32"/>
        <v>6.1649999999999995E-3</v>
      </c>
      <c r="E136" s="25"/>
      <c r="F136" s="25">
        <f t="shared" si="33"/>
        <v>5.3711899999999996E-3</v>
      </c>
      <c r="G136" s="25">
        <f t="shared" si="34"/>
        <v>0.1236985057</v>
      </c>
      <c r="H136" s="25">
        <v>1.052E-2</v>
      </c>
      <c r="I136" s="25">
        <f t="shared" si="35"/>
        <v>1.1205E-2</v>
      </c>
      <c r="J136" s="25"/>
      <c r="K136" s="25">
        <f t="shared" si="36"/>
        <v>9.0838199999999994E-3</v>
      </c>
      <c r="L136" s="25">
        <f t="shared" si="37"/>
        <v>0.20920037459999999</v>
      </c>
      <c r="M136" s="25">
        <v>1.129E-2</v>
      </c>
      <c r="N136" s="25">
        <f t="shared" si="38"/>
        <v>1.1975E-2</v>
      </c>
      <c r="O136" s="25"/>
      <c r="P136" s="25">
        <f t="shared" si="39"/>
        <v>9.9455099999999994E-3</v>
      </c>
      <c r="Q136" s="25">
        <f t="shared" si="40"/>
        <v>0.2290450953</v>
      </c>
      <c r="R136" s="25">
        <v>1.315E-2</v>
      </c>
      <c r="S136" s="25">
        <f t="shared" si="41"/>
        <v>1.3835E-2</v>
      </c>
      <c r="T136" s="25"/>
      <c r="U136" s="25">
        <f t="shared" si="42"/>
        <v>9.2107999999999999E-3</v>
      </c>
      <c r="V136" s="25">
        <f t="shared" si="43"/>
        <v>0.21212472400000001</v>
      </c>
      <c r="W136" s="25">
        <v>2.1069999999999998E-2</v>
      </c>
      <c r="X136" s="25">
        <f t="shared" si="44"/>
        <v>2.1755E-2</v>
      </c>
      <c r="Y136" s="25"/>
      <c r="Z136" s="25">
        <f t="shared" si="45"/>
        <v>1.319771E-2</v>
      </c>
      <c r="AA136" s="25">
        <f t="shared" si="46"/>
        <v>0.30394326129999999</v>
      </c>
      <c r="AB136" s="25">
        <v>-1.34E-3</v>
      </c>
      <c r="AC136" s="25">
        <f t="shared" si="47"/>
        <v>-6.8500000000000006E-4</v>
      </c>
    </row>
    <row r="137" spans="1:29" s="15" customFormat="1">
      <c r="A137" s="18">
        <v>385</v>
      </c>
      <c r="B137" s="25">
        <v>-8.0000000000000007E-5</v>
      </c>
      <c r="C137" s="25">
        <v>5.1500000000000001E-3</v>
      </c>
      <c r="D137" s="25">
        <f t="shared" si="32"/>
        <v>5.8200000000000005E-3</v>
      </c>
      <c r="E137" s="25"/>
      <c r="F137" s="25">
        <f t="shared" si="33"/>
        <v>5.0261900000000007E-3</v>
      </c>
      <c r="G137" s="25">
        <f t="shared" si="34"/>
        <v>0.11575315570000003</v>
      </c>
      <c r="H137" s="25">
        <v>1.0370000000000001E-2</v>
      </c>
      <c r="I137" s="25">
        <f t="shared" si="35"/>
        <v>1.1040000000000001E-2</v>
      </c>
      <c r="J137" s="25"/>
      <c r="K137" s="25">
        <f t="shared" si="36"/>
        <v>8.9188200000000009E-3</v>
      </c>
      <c r="L137" s="25">
        <f t="shared" si="37"/>
        <v>0.20540042460000002</v>
      </c>
      <c r="M137" s="25">
        <v>1.119E-2</v>
      </c>
      <c r="N137" s="25">
        <f t="shared" si="38"/>
        <v>1.1860000000000001E-2</v>
      </c>
      <c r="O137" s="25"/>
      <c r="P137" s="25">
        <f t="shared" si="39"/>
        <v>9.8305100000000006E-3</v>
      </c>
      <c r="Q137" s="25">
        <f t="shared" si="40"/>
        <v>0.22639664530000003</v>
      </c>
      <c r="R137" s="25">
        <v>1.2959999999999999E-2</v>
      </c>
      <c r="S137" s="25">
        <f t="shared" si="41"/>
        <v>1.363E-2</v>
      </c>
      <c r="T137" s="25"/>
      <c r="U137" s="25">
        <f t="shared" si="42"/>
        <v>9.0057999999999996E-3</v>
      </c>
      <c r="V137" s="25">
        <f t="shared" si="43"/>
        <v>0.20740357400000001</v>
      </c>
      <c r="W137" s="25">
        <v>2.078E-2</v>
      </c>
      <c r="X137" s="25">
        <f t="shared" si="44"/>
        <v>2.145E-2</v>
      </c>
      <c r="Y137" s="25"/>
      <c r="Z137" s="25">
        <f t="shared" si="45"/>
        <v>1.289271E-2</v>
      </c>
      <c r="AA137" s="25">
        <f t="shared" si="46"/>
        <v>0.29691911130000004</v>
      </c>
      <c r="AB137" s="25">
        <v>-1.2600000000000001E-3</v>
      </c>
      <c r="AC137" s="25">
        <f t="shared" si="47"/>
        <v>-6.7000000000000002E-4</v>
      </c>
    </row>
    <row r="138" spans="1:29" s="15" customFormat="1">
      <c r="A138" s="18">
        <v>386</v>
      </c>
      <c r="B138" s="25">
        <v>-3.0000000000000001E-5</v>
      </c>
      <c r="C138" s="25">
        <v>5.3299999999999997E-3</v>
      </c>
      <c r="D138" s="25">
        <f t="shared" si="32"/>
        <v>5.9849999999999999E-3</v>
      </c>
      <c r="E138" s="25"/>
      <c r="F138" s="25">
        <f t="shared" si="33"/>
        <v>5.19119E-3</v>
      </c>
      <c r="G138" s="25">
        <f t="shared" si="34"/>
        <v>0.11955310570000001</v>
      </c>
      <c r="H138" s="25">
        <v>1.031E-2</v>
      </c>
      <c r="I138" s="25">
        <f t="shared" si="35"/>
        <v>1.0964999999999999E-2</v>
      </c>
      <c r="J138" s="25"/>
      <c r="K138" s="25">
        <f t="shared" si="36"/>
        <v>8.8438199999999988E-3</v>
      </c>
      <c r="L138" s="25">
        <f t="shared" si="37"/>
        <v>0.20367317459999998</v>
      </c>
      <c r="M138" s="25">
        <v>1.106E-2</v>
      </c>
      <c r="N138" s="25">
        <f t="shared" si="38"/>
        <v>1.1715E-2</v>
      </c>
      <c r="O138" s="25"/>
      <c r="P138" s="25">
        <f t="shared" si="39"/>
        <v>9.6855099999999996E-3</v>
      </c>
      <c r="Q138" s="25">
        <f t="shared" si="40"/>
        <v>0.22305729530000001</v>
      </c>
      <c r="R138" s="25">
        <v>1.281E-2</v>
      </c>
      <c r="S138" s="25">
        <f t="shared" si="41"/>
        <v>1.3465E-2</v>
      </c>
      <c r="T138" s="25"/>
      <c r="U138" s="25">
        <f t="shared" si="42"/>
        <v>8.8407999999999994E-3</v>
      </c>
      <c r="V138" s="25">
        <f t="shared" si="43"/>
        <v>0.20360362399999998</v>
      </c>
      <c r="W138" s="25">
        <v>2.068E-2</v>
      </c>
      <c r="X138" s="25">
        <f t="shared" si="44"/>
        <v>2.1335E-2</v>
      </c>
      <c r="Y138" s="25"/>
      <c r="Z138" s="25">
        <f t="shared" si="45"/>
        <v>1.2777709999999999E-2</v>
      </c>
      <c r="AA138" s="25">
        <f t="shared" si="46"/>
        <v>0.29427066130000001</v>
      </c>
      <c r="AB138" s="25">
        <v>-1.2800000000000001E-3</v>
      </c>
      <c r="AC138" s="25">
        <f t="shared" si="47"/>
        <v>-6.5500000000000009E-4</v>
      </c>
    </row>
    <row r="139" spans="1:29" s="15" customFormat="1">
      <c r="A139" s="18">
        <v>387</v>
      </c>
      <c r="B139" s="25">
        <v>-1E-4</v>
      </c>
      <c r="C139" s="25">
        <v>4.9300000000000004E-3</v>
      </c>
      <c r="D139" s="25">
        <f t="shared" si="32"/>
        <v>5.6550000000000003E-3</v>
      </c>
      <c r="E139" s="25"/>
      <c r="F139" s="25">
        <f t="shared" si="33"/>
        <v>4.8611900000000005E-3</v>
      </c>
      <c r="G139" s="25">
        <f t="shared" si="34"/>
        <v>0.11195320570000002</v>
      </c>
      <c r="H139" s="25">
        <v>1.001E-2</v>
      </c>
      <c r="I139" s="25">
        <f t="shared" si="35"/>
        <v>1.0735E-2</v>
      </c>
      <c r="J139" s="25"/>
      <c r="K139" s="25">
        <f t="shared" si="36"/>
        <v>8.6138199999999995E-3</v>
      </c>
      <c r="L139" s="25">
        <f t="shared" si="37"/>
        <v>0.19837627459999999</v>
      </c>
      <c r="M139" s="25">
        <v>1.082E-2</v>
      </c>
      <c r="N139" s="25">
        <f t="shared" si="38"/>
        <v>1.1545E-2</v>
      </c>
      <c r="O139" s="25"/>
      <c r="P139" s="25">
        <f t="shared" si="39"/>
        <v>9.5155099999999996E-3</v>
      </c>
      <c r="Q139" s="25">
        <f t="shared" si="40"/>
        <v>0.21914219530000001</v>
      </c>
      <c r="R139" s="25">
        <v>1.2529999999999999E-2</v>
      </c>
      <c r="S139" s="25">
        <f t="shared" si="41"/>
        <v>1.3254999999999999E-2</v>
      </c>
      <c r="T139" s="25"/>
      <c r="U139" s="25">
        <f t="shared" si="42"/>
        <v>8.6307999999999992E-3</v>
      </c>
      <c r="V139" s="25">
        <f t="shared" si="43"/>
        <v>0.198767324</v>
      </c>
      <c r="W139" s="25">
        <v>2.0389999999999998E-2</v>
      </c>
      <c r="X139" s="25">
        <f t="shared" si="44"/>
        <v>2.1114999999999998E-2</v>
      </c>
      <c r="Y139" s="25"/>
      <c r="Z139" s="25">
        <f t="shared" si="45"/>
        <v>1.2557709999999998E-2</v>
      </c>
      <c r="AA139" s="25">
        <f t="shared" si="46"/>
        <v>0.28920406129999998</v>
      </c>
      <c r="AB139" s="25">
        <v>-1.3500000000000001E-3</v>
      </c>
      <c r="AC139" s="25">
        <f t="shared" si="47"/>
        <v>-7.2500000000000006E-4</v>
      </c>
    </row>
    <row r="140" spans="1:29" s="15" customFormat="1">
      <c r="A140" s="18">
        <v>388</v>
      </c>
      <c r="B140" s="25">
        <v>5.0000000000000002E-5</v>
      </c>
      <c r="C140" s="25">
        <v>5.11E-3</v>
      </c>
      <c r="D140" s="25">
        <f t="shared" si="32"/>
        <v>5.6950000000000004E-3</v>
      </c>
      <c r="E140" s="25"/>
      <c r="F140" s="25">
        <f t="shared" si="33"/>
        <v>4.9011900000000006E-3</v>
      </c>
      <c r="G140" s="25">
        <f t="shared" si="34"/>
        <v>0.11287440570000001</v>
      </c>
      <c r="H140" s="25">
        <v>1.0030000000000001E-2</v>
      </c>
      <c r="I140" s="25">
        <f t="shared" si="35"/>
        <v>1.0615000000000001E-2</v>
      </c>
      <c r="J140" s="25"/>
      <c r="K140" s="25">
        <f t="shared" si="36"/>
        <v>8.4938200000000009E-3</v>
      </c>
      <c r="L140" s="25">
        <f t="shared" si="37"/>
        <v>0.19561267460000004</v>
      </c>
      <c r="M140" s="25">
        <v>1.082E-2</v>
      </c>
      <c r="N140" s="25">
        <f t="shared" si="38"/>
        <v>1.1405E-2</v>
      </c>
      <c r="O140" s="25"/>
      <c r="P140" s="25">
        <f t="shared" si="39"/>
        <v>9.3755100000000001E-3</v>
      </c>
      <c r="Q140" s="25">
        <f t="shared" si="40"/>
        <v>0.21591799530000003</v>
      </c>
      <c r="R140" s="25">
        <v>1.242E-2</v>
      </c>
      <c r="S140" s="25">
        <f t="shared" si="41"/>
        <v>1.3005000000000001E-2</v>
      </c>
      <c r="T140" s="25"/>
      <c r="U140" s="25">
        <f t="shared" si="42"/>
        <v>8.3808000000000007E-3</v>
      </c>
      <c r="V140" s="25">
        <f t="shared" si="43"/>
        <v>0.19300982400000002</v>
      </c>
      <c r="W140" s="25">
        <v>2.0250000000000001E-2</v>
      </c>
      <c r="X140" s="25">
        <f t="shared" si="44"/>
        <v>2.0834999999999999E-2</v>
      </c>
      <c r="Y140" s="25"/>
      <c r="Z140" s="25">
        <f t="shared" si="45"/>
        <v>1.2277709999999999E-2</v>
      </c>
      <c r="AA140" s="25">
        <f t="shared" si="46"/>
        <v>0.28275566130000002</v>
      </c>
      <c r="AB140" s="25">
        <v>-1.2199999999999999E-3</v>
      </c>
      <c r="AC140" s="25">
        <f t="shared" si="47"/>
        <v>-5.8500000000000002E-4</v>
      </c>
    </row>
    <row r="141" spans="1:29" s="15" customFormat="1">
      <c r="A141" s="18">
        <v>389</v>
      </c>
      <c r="B141" s="25">
        <v>-1.4999999999999999E-4</v>
      </c>
      <c r="C141" s="25">
        <v>4.7999999999999996E-3</v>
      </c>
      <c r="D141" s="25">
        <f t="shared" si="32"/>
        <v>5.5399999999999998E-3</v>
      </c>
      <c r="E141" s="25"/>
      <c r="F141" s="25">
        <f t="shared" si="33"/>
        <v>4.74619E-3</v>
      </c>
      <c r="G141" s="25">
        <f t="shared" si="34"/>
        <v>0.10930475570000001</v>
      </c>
      <c r="H141" s="25">
        <v>9.9100000000000004E-3</v>
      </c>
      <c r="I141" s="25">
        <f t="shared" si="35"/>
        <v>1.065E-2</v>
      </c>
      <c r="J141" s="25"/>
      <c r="K141" s="25">
        <f t="shared" si="36"/>
        <v>8.5288199999999995E-3</v>
      </c>
      <c r="L141" s="25">
        <f t="shared" si="37"/>
        <v>0.19641872460000001</v>
      </c>
      <c r="M141" s="25">
        <v>1.073E-2</v>
      </c>
      <c r="N141" s="25">
        <f t="shared" si="38"/>
        <v>1.1469999999999999E-2</v>
      </c>
      <c r="O141" s="25"/>
      <c r="P141" s="25">
        <f t="shared" si="39"/>
        <v>9.4405099999999992E-3</v>
      </c>
      <c r="Q141" s="25">
        <f t="shared" si="40"/>
        <v>0.2174149453</v>
      </c>
      <c r="R141" s="25">
        <v>1.244E-2</v>
      </c>
      <c r="S141" s="25">
        <f t="shared" si="41"/>
        <v>1.3179999999999999E-2</v>
      </c>
      <c r="T141" s="25"/>
      <c r="U141" s="25">
        <f t="shared" si="42"/>
        <v>8.5557999999999988E-3</v>
      </c>
      <c r="V141" s="25">
        <f t="shared" si="43"/>
        <v>0.19704007399999998</v>
      </c>
      <c r="W141" s="25">
        <v>2.0160000000000001E-2</v>
      </c>
      <c r="X141" s="25">
        <f t="shared" si="44"/>
        <v>2.0900000000000002E-2</v>
      </c>
      <c r="Y141" s="25"/>
      <c r="Z141" s="25">
        <f t="shared" si="45"/>
        <v>1.2342710000000002E-2</v>
      </c>
      <c r="AA141" s="25">
        <f t="shared" si="46"/>
        <v>0.28425261130000007</v>
      </c>
      <c r="AB141" s="25">
        <v>-1.33E-3</v>
      </c>
      <c r="AC141" s="25">
        <f t="shared" si="47"/>
        <v>-7.3999999999999999E-4</v>
      </c>
    </row>
    <row r="142" spans="1:29" s="15" customFormat="1">
      <c r="A142" s="18">
        <v>390</v>
      </c>
      <c r="B142" s="25">
        <v>-6.8999999999999997E-5</v>
      </c>
      <c r="C142" s="25">
        <v>5.0400000000000002E-3</v>
      </c>
      <c r="D142" s="25">
        <f t="shared" si="32"/>
        <v>5.6845000000000003E-3</v>
      </c>
      <c r="E142" s="25"/>
      <c r="F142" s="25">
        <f t="shared" si="33"/>
        <v>4.8906900000000005E-3</v>
      </c>
      <c r="G142" s="25">
        <f t="shared" si="34"/>
        <v>0.11263259070000002</v>
      </c>
      <c r="H142" s="25">
        <v>9.9600000000000001E-3</v>
      </c>
      <c r="I142" s="25">
        <f t="shared" si="35"/>
        <v>1.0604499999999999E-2</v>
      </c>
      <c r="J142" s="25"/>
      <c r="K142" s="25">
        <f t="shared" si="36"/>
        <v>8.4833199999999991E-3</v>
      </c>
      <c r="L142" s="25">
        <f t="shared" si="37"/>
        <v>0.19537085959999997</v>
      </c>
      <c r="M142" s="25">
        <v>1.073E-2</v>
      </c>
      <c r="N142" s="25">
        <f t="shared" si="38"/>
        <v>1.1374499999999999E-2</v>
      </c>
      <c r="O142" s="25"/>
      <c r="P142" s="25">
        <f t="shared" si="39"/>
        <v>9.3450099999999991E-3</v>
      </c>
      <c r="Q142" s="25">
        <f t="shared" si="40"/>
        <v>0.21521558029999999</v>
      </c>
      <c r="R142" s="25">
        <v>1.24E-2</v>
      </c>
      <c r="S142" s="25">
        <f t="shared" si="41"/>
        <v>1.3044499999999999E-2</v>
      </c>
      <c r="T142" s="25"/>
      <c r="U142" s="25">
        <f t="shared" si="42"/>
        <v>8.4202999999999986E-3</v>
      </c>
      <c r="V142" s="25">
        <f t="shared" si="43"/>
        <v>0.19391950899999999</v>
      </c>
      <c r="W142" s="25">
        <v>2.0140000000000002E-2</v>
      </c>
      <c r="X142" s="25">
        <f t="shared" si="44"/>
        <v>2.0784500000000001E-2</v>
      </c>
      <c r="Y142" s="25"/>
      <c r="Z142" s="25">
        <f t="shared" si="45"/>
        <v>1.2227210000000001E-2</v>
      </c>
      <c r="AA142" s="25">
        <f t="shared" si="46"/>
        <v>0.28159264630000003</v>
      </c>
      <c r="AB142" s="25">
        <v>-1.2199999999999999E-3</v>
      </c>
      <c r="AC142" s="25">
        <f t="shared" si="47"/>
        <v>-6.445E-4</v>
      </c>
    </row>
    <row r="143" spans="1:29" s="15" customFormat="1">
      <c r="A143" s="18">
        <v>391</v>
      </c>
      <c r="B143" s="25">
        <v>-1E-4</v>
      </c>
      <c r="C143" s="25">
        <v>4.7099999999999998E-3</v>
      </c>
      <c r="D143" s="25">
        <f t="shared" si="32"/>
        <v>5.4250000000000001E-3</v>
      </c>
      <c r="E143" s="25"/>
      <c r="F143" s="25">
        <f t="shared" si="33"/>
        <v>4.6311900000000003E-3</v>
      </c>
      <c r="G143" s="25">
        <f t="shared" si="34"/>
        <v>0.10665630570000001</v>
      </c>
      <c r="H143" s="25">
        <v>9.6900000000000007E-3</v>
      </c>
      <c r="I143" s="25">
        <f t="shared" si="35"/>
        <v>1.0405000000000001E-2</v>
      </c>
      <c r="J143" s="25"/>
      <c r="K143" s="25">
        <f t="shared" si="36"/>
        <v>8.2838200000000008E-3</v>
      </c>
      <c r="L143" s="25">
        <f t="shared" si="37"/>
        <v>0.19077637460000002</v>
      </c>
      <c r="M143" s="25">
        <v>1.0449999999999999E-2</v>
      </c>
      <c r="N143" s="25">
        <f t="shared" si="38"/>
        <v>1.1165E-2</v>
      </c>
      <c r="O143" s="25"/>
      <c r="P143" s="25">
        <f t="shared" si="39"/>
        <v>9.1355099999999995E-3</v>
      </c>
      <c r="Q143" s="25">
        <f t="shared" si="40"/>
        <v>0.21039079529999999</v>
      </c>
      <c r="R143" s="25">
        <v>1.23E-2</v>
      </c>
      <c r="S143" s="25">
        <f t="shared" si="41"/>
        <v>1.3015000000000001E-2</v>
      </c>
      <c r="T143" s="25"/>
      <c r="U143" s="25">
        <f t="shared" si="42"/>
        <v>8.3908000000000003E-3</v>
      </c>
      <c r="V143" s="25">
        <f t="shared" si="43"/>
        <v>0.19324012400000001</v>
      </c>
      <c r="W143" s="25">
        <v>1.9910000000000001E-2</v>
      </c>
      <c r="X143" s="25">
        <f t="shared" si="44"/>
        <v>2.0625000000000001E-2</v>
      </c>
      <c r="Y143" s="25"/>
      <c r="Z143" s="25">
        <f t="shared" si="45"/>
        <v>1.2067710000000001E-2</v>
      </c>
      <c r="AA143" s="25">
        <f t="shared" si="46"/>
        <v>0.2779193613</v>
      </c>
      <c r="AB143" s="25">
        <v>-1.33E-3</v>
      </c>
      <c r="AC143" s="25">
        <f t="shared" si="47"/>
        <v>-7.1500000000000003E-4</v>
      </c>
    </row>
    <row r="144" spans="1:29" s="15" customFormat="1">
      <c r="A144" s="18">
        <v>392</v>
      </c>
      <c r="B144" s="25">
        <v>3.0000000000000001E-5</v>
      </c>
      <c r="C144" s="25">
        <v>4.8999999999999998E-3</v>
      </c>
      <c r="D144" s="25">
        <f t="shared" si="32"/>
        <v>5.4799999999999996E-3</v>
      </c>
      <c r="E144" s="25"/>
      <c r="F144" s="25">
        <f t="shared" si="33"/>
        <v>4.6861899999999998E-3</v>
      </c>
      <c r="G144" s="25">
        <f t="shared" si="34"/>
        <v>0.1079229557</v>
      </c>
      <c r="H144" s="25">
        <v>9.7400000000000004E-3</v>
      </c>
      <c r="I144" s="25">
        <f t="shared" si="35"/>
        <v>1.0320000000000001E-2</v>
      </c>
      <c r="J144" s="25"/>
      <c r="K144" s="25">
        <f t="shared" si="36"/>
        <v>8.1988200000000008E-3</v>
      </c>
      <c r="L144" s="25">
        <f t="shared" si="37"/>
        <v>0.18881882460000002</v>
      </c>
      <c r="M144" s="25">
        <v>1.031E-2</v>
      </c>
      <c r="N144" s="25">
        <f t="shared" si="38"/>
        <v>1.089E-2</v>
      </c>
      <c r="O144" s="25"/>
      <c r="P144" s="25">
        <f t="shared" si="39"/>
        <v>8.8605100000000003E-3</v>
      </c>
      <c r="Q144" s="25">
        <f t="shared" si="40"/>
        <v>0.2040575453</v>
      </c>
      <c r="R144" s="25">
        <v>1.2200000000000001E-2</v>
      </c>
      <c r="S144" s="25">
        <f t="shared" si="41"/>
        <v>1.2780000000000001E-2</v>
      </c>
      <c r="T144" s="25"/>
      <c r="U144" s="25">
        <f t="shared" si="42"/>
        <v>8.1558000000000012E-3</v>
      </c>
      <c r="V144" s="25">
        <f t="shared" si="43"/>
        <v>0.18782807400000004</v>
      </c>
      <c r="W144" s="25">
        <v>1.9800000000000002E-2</v>
      </c>
      <c r="X144" s="25">
        <f t="shared" si="44"/>
        <v>2.0380000000000002E-2</v>
      </c>
      <c r="Y144" s="25"/>
      <c r="Z144" s="25">
        <f t="shared" si="45"/>
        <v>1.1822710000000002E-2</v>
      </c>
      <c r="AA144" s="25">
        <f t="shared" si="46"/>
        <v>0.27227701130000004</v>
      </c>
      <c r="AB144" s="25">
        <v>-1.1900000000000001E-3</v>
      </c>
      <c r="AC144" s="25">
        <f t="shared" si="47"/>
        <v>-5.8E-4</v>
      </c>
    </row>
    <row r="145" spans="1:29" s="15" customFormat="1">
      <c r="A145" s="18">
        <v>393</v>
      </c>
      <c r="B145" s="25">
        <v>-9.0000000000000006E-5</v>
      </c>
      <c r="C145" s="25">
        <v>4.62E-3</v>
      </c>
      <c r="D145" s="25">
        <f t="shared" si="32"/>
        <v>5.3049999999999998E-3</v>
      </c>
      <c r="E145" s="25"/>
      <c r="F145" s="25">
        <f t="shared" si="33"/>
        <v>4.51119E-3</v>
      </c>
      <c r="G145" s="25">
        <f t="shared" si="34"/>
        <v>0.1038927057</v>
      </c>
      <c r="H145" s="25">
        <v>9.5090000000000001E-3</v>
      </c>
      <c r="I145" s="25">
        <f t="shared" si="35"/>
        <v>1.0194E-2</v>
      </c>
      <c r="J145" s="25"/>
      <c r="K145" s="25">
        <f t="shared" si="36"/>
        <v>8.0728199999999996E-3</v>
      </c>
      <c r="L145" s="25">
        <f t="shared" si="37"/>
        <v>0.1859170446</v>
      </c>
      <c r="M145" s="25">
        <v>1.0330000000000001E-2</v>
      </c>
      <c r="N145" s="25">
        <f t="shared" si="38"/>
        <v>1.1015E-2</v>
      </c>
      <c r="O145" s="25"/>
      <c r="P145" s="25">
        <f t="shared" si="39"/>
        <v>8.9855100000000004E-3</v>
      </c>
      <c r="Q145" s="25">
        <f t="shared" si="40"/>
        <v>0.20693629530000002</v>
      </c>
      <c r="R145" s="25">
        <v>1.204E-2</v>
      </c>
      <c r="S145" s="25">
        <f t="shared" si="41"/>
        <v>1.2725E-2</v>
      </c>
      <c r="T145" s="25"/>
      <c r="U145" s="25">
        <f t="shared" si="42"/>
        <v>8.1008E-3</v>
      </c>
      <c r="V145" s="25">
        <f t="shared" si="43"/>
        <v>0.186561424</v>
      </c>
      <c r="W145" s="25">
        <v>1.9630000000000002E-2</v>
      </c>
      <c r="X145" s="25">
        <f t="shared" si="44"/>
        <v>2.0315000000000003E-2</v>
      </c>
      <c r="Y145" s="25"/>
      <c r="Z145" s="25">
        <f t="shared" si="45"/>
        <v>1.1757710000000003E-2</v>
      </c>
      <c r="AA145" s="25">
        <f t="shared" si="46"/>
        <v>0.2707800613000001</v>
      </c>
      <c r="AB145" s="25">
        <v>-1.2800000000000001E-3</v>
      </c>
      <c r="AC145" s="25">
        <f t="shared" si="47"/>
        <v>-6.8500000000000006E-4</v>
      </c>
    </row>
    <row r="146" spans="1:29" s="15" customFormat="1">
      <c r="A146" s="18">
        <v>394</v>
      </c>
      <c r="B146" s="25">
        <v>4.0000000000000003E-5</v>
      </c>
      <c r="C146" s="25">
        <v>4.9100000000000003E-3</v>
      </c>
      <c r="D146" s="25">
        <f t="shared" si="32"/>
        <v>5.5200000000000006E-3</v>
      </c>
      <c r="E146" s="25"/>
      <c r="F146" s="25">
        <f t="shared" si="33"/>
        <v>4.7261900000000008E-3</v>
      </c>
      <c r="G146" s="25">
        <f t="shared" si="34"/>
        <v>0.10884415570000003</v>
      </c>
      <c r="H146" s="25">
        <v>9.5490000000000002E-3</v>
      </c>
      <c r="I146" s="25">
        <f t="shared" si="35"/>
        <v>1.0159E-2</v>
      </c>
      <c r="J146" s="25"/>
      <c r="K146" s="25">
        <f t="shared" si="36"/>
        <v>8.0378199999999993E-3</v>
      </c>
      <c r="L146" s="25">
        <f t="shared" si="37"/>
        <v>0.1851109946</v>
      </c>
      <c r="M146" s="25">
        <v>1.0149999999999999E-2</v>
      </c>
      <c r="N146" s="25">
        <f t="shared" si="38"/>
        <v>1.0759999999999999E-2</v>
      </c>
      <c r="O146" s="25"/>
      <c r="P146" s="25">
        <f t="shared" si="39"/>
        <v>8.7305099999999986E-3</v>
      </c>
      <c r="Q146" s="25">
        <f t="shared" si="40"/>
        <v>0.20106364529999998</v>
      </c>
      <c r="R146" s="25">
        <v>1.209E-2</v>
      </c>
      <c r="S146" s="25">
        <f t="shared" si="41"/>
        <v>1.2699999999999999E-2</v>
      </c>
      <c r="T146" s="25"/>
      <c r="U146" s="25">
        <f t="shared" si="42"/>
        <v>8.0757999999999993E-3</v>
      </c>
      <c r="V146" s="25">
        <f t="shared" si="43"/>
        <v>0.18598567399999999</v>
      </c>
      <c r="W146" s="25">
        <v>1.9650000000000001E-2</v>
      </c>
      <c r="X146" s="25">
        <f t="shared" si="44"/>
        <v>2.026E-2</v>
      </c>
      <c r="Y146" s="25"/>
      <c r="Z146" s="25">
        <f t="shared" si="45"/>
        <v>1.170271E-2</v>
      </c>
      <c r="AA146" s="25">
        <f t="shared" si="46"/>
        <v>0.26951341130000001</v>
      </c>
      <c r="AB146" s="25">
        <v>-1.2600000000000001E-3</v>
      </c>
      <c r="AC146" s="25">
        <f t="shared" si="47"/>
        <v>-6.0999999999999997E-4</v>
      </c>
    </row>
    <row r="147" spans="1:29" s="15" customFormat="1">
      <c r="A147" s="18">
        <v>395</v>
      </c>
      <c r="B147" s="25">
        <v>-6.0000000000000002E-5</v>
      </c>
      <c r="C147" s="25">
        <v>4.5599999999999998E-3</v>
      </c>
      <c r="D147" s="25">
        <f t="shared" si="32"/>
        <v>5.2350000000000001E-3</v>
      </c>
      <c r="E147" s="25"/>
      <c r="F147" s="25">
        <f t="shared" si="33"/>
        <v>4.4411900000000002E-3</v>
      </c>
      <c r="G147" s="25">
        <f t="shared" si="34"/>
        <v>0.10228060570000001</v>
      </c>
      <c r="H147" s="25">
        <v>9.3100000000000006E-3</v>
      </c>
      <c r="I147" s="25">
        <f t="shared" si="35"/>
        <v>9.9850000000000008E-3</v>
      </c>
      <c r="J147" s="25"/>
      <c r="K147" s="25">
        <f t="shared" si="36"/>
        <v>7.8638200000000005E-3</v>
      </c>
      <c r="L147" s="25">
        <f t="shared" si="37"/>
        <v>0.18110377460000002</v>
      </c>
      <c r="M147" s="25">
        <v>1.009E-2</v>
      </c>
      <c r="N147" s="25">
        <f t="shared" si="38"/>
        <v>1.0765E-2</v>
      </c>
      <c r="O147" s="25"/>
      <c r="P147" s="25">
        <f t="shared" si="39"/>
        <v>8.7355100000000001E-3</v>
      </c>
      <c r="Q147" s="25">
        <f t="shared" si="40"/>
        <v>0.20117879530000002</v>
      </c>
      <c r="R147" s="25">
        <v>1.1950000000000001E-2</v>
      </c>
      <c r="S147" s="25">
        <f t="shared" si="41"/>
        <v>1.2625000000000001E-2</v>
      </c>
      <c r="T147" s="25"/>
      <c r="U147" s="25">
        <f t="shared" si="42"/>
        <v>8.0008000000000006E-3</v>
      </c>
      <c r="V147" s="25">
        <f t="shared" si="43"/>
        <v>0.18425842400000003</v>
      </c>
      <c r="W147" s="25">
        <v>1.9369999999999998E-2</v>
      </c>
      <c r="X147" s="25">
        <f t="shared" si="44"/>
        <v>2.0044999999999997E-2</v>
      </c>
      <c r="Y147" s="25"/>
      <c r="Z147" s="25">
        <f t="shared" si="45"/>
        <v>1.1487709999999996E-2</v>
      </c>
      <c r="AA147" s="25">
        <f t="shared" si="46"/>
        <v>0.26456196129999993</v>
      </c>
      <c r="AB147" s="25">
        <v>-1.2899999999999999E-3</v>
      </c>
      <c r="AC147" s="25">
        <f t="shared" si="47"/>
        <v>-6.7499999999999993E-4</v>
      </c>
    </row>
    <row r="148" spans="1:29" s="15" customFormat="1">
      <c r="A148" s="18">
        <v>396</v>
      </c>
      <c r="B148" s="25">
        <v>3.0000000000000001E-5</v>
      </c>
      <c r="C148" s="25">
        <v>4.6299999999999996E-3</v>
      </c>
      <c r="D148" s="25">
        <f t="shared" si="32"/>
        <v>5.2299999999999994E-3</v>
      </c>
      <c r="E148" s="25"/>
      <c r="F148" s="25">
        <f t="shared" si="33"/>
        <v>4.4361899999999996E-3</v>
      </c>
      <c r="G148" s="25">
        <f t="shared" si="34"/>
        <v>0.10216545569999999</v>
      </c>
      <c r="H148" s="25">
        <v>9.3100000000000006E-3</v>
      </c>
      <c r="I148" s="25">
        <f t="shared" si="35"/>
        <v>9.9100000000000004E-3</v>
      </c>
      <c r="J148" s="25"/>
      <c r="K148" s="25">
        <f t="shared" si="36"/>
        <v>7.7888200000000001E-3</v>
      </c>
      <c r="L148" s="25">
        <f t="shared" si="37"/>
        <v>0.1793765246</v>
      </c>
      <c r="M148" s="25">
        <v>9.9500000000000005E-3</v>
      </c>
      <c r="N148" s="25">
        <f t="shared" si="38"/>
        <v>1.055E-2</v>
      </c>
      <c r="O148" s="25"/>
      <c r="P148" s="25">
        <f t="shared" si="39"/>
        <v>8.5205100000000002E-3</v>
      </c>
      <c r="Q148" s="25">
        <f t="shared" si="40"/>
        <v>0.19622734530000002</v>
      </c>
      <c r="R148" s="25">
        <v>1.1780000000000001E-2</v>
      </c>
      <c r="S148" s="25">
        <f t="shared" si="41"/>
        <v>1.238E-2</v>
      </c>
      <c r="T148" s="25"/>
      <c r="U148" s="25">
        <f t="shared" si="42"/>
        <v>7.7558000000000002E-3</v>
      </c>
      <c r="V148" s="25">
        <f t="shared" si="43"/>
        <v>0.17861607400000001</v>
      </c>
      <c r="W148" s="25">
        <v>1.9390000000000001E-2</v>
      </c>
      <c r="X148" s="25">
        <f t="shared" si="44"/>
        <v>1.9990000000000001E-2</v>
      </c>
      <c r="Y148" s="25"/>
      <c r="Z148" s="25">
        <f t="shared" si="45"/>
        <v>1.143271E-2</v>
      </c>
      <c r="AA148" s="25">
        <f t="shared" si="46"/>
        <v>0.2632953113</v>
      </c>
      <c r="AB148" s="25">
        <v>-1.23E-3</v>
      </c>
      <c r="AC148" s="25">
        <f t="shared" si="47"/>
        <v>-5.9999999999999995E-4</v>
      </c>
    </row>
    <row r="149" spans="1:29" s="15" customFormat="1">
      <c r="A149" s="18">
        <v>397</v>
      </c>
      <c r="B149" s="25">
        <v>-6.8999999999999997E-5</v>
      </c>
      <c r="C149" s="25">
        <v>4.3600000000000002E-3</v>
      </c>
      <c r="D149" s="25">
        <f t="shared" si="32"/>
        <v>5.0594999999999998E-3</v>
      </c>
      <c r="E149" s="25"/>
      <c r="F149" s="25">
        <f t="shared" si="33"/>
        <v>4.2656899999999999E-3</v>
      </c>
      <c r="G149" s="25">
        <f t="shared" si="34"/>
        <v>9.823884070000001E-2</v>
      </c>
      <c r="H149" s="25">
        <v>8.9899999999999997E-3</v>
      </c>
      <c r="I149" s="25">
        <f t="shared" si="35"/>
        <v>9.6895000000000002E-3</v>
      </c>
      <c r="J149" s="25"/>
      <c r="K149" s="25">
        <f t="shared" si="36"/>
        <v>7.5683199999999999E-3</v>
      </c>
      <c r="L149" s="25">
        <f t="shared" si="37"/>
        <v>0.17429840960000001</v>
      </c>
      <c r="M149" s="25">
        <v>9.7999999999999997E-3</v>
      </c>
      <c r="N149" s="25">
        <f t="shared" si="38"/>
        <v>1.04995E-2</v>
      </c>
      <c r="O149" s="25"/>
      <c r="P149" s="25">
        <f t="shared" si="39"/>
        <v>8.47001E-3</v>
      </c>
      <c r="Q149" s="25">
        <f t="shared" si="40"/>
        <v>0.19506433030000001</v>
      </c>
      <c r="R149" s="25">
        <v>1.176E-2</v>
      </c>
      <c r="S149" s="25">
        <f t="shared" si="41"/>
        <v>1.24595E-2</v>
      </c>
      <c r="T149" s="25"/>
      <c r="U149" s="25">
        <f t="shared" si="42"/>
        <v>7.8352999999999999E-3</v>
      </c>
      <c r="V149" s="25">
        <f t="shared" si="43"/>
        <v>0.18044695900000002</v>
      </c>
      <c r="W149" s="25">
        <v>1.9050000000000001E-2</v>
      </c>
      <c r="X149" s="25">
        <f t="shared" si="44"/>
        <v>1.97495E-2</v>
      </c>
      <c r="Y149" s="25"/>
      <c r="Z149" s="25">
        <f t="shared" si="45"/>
        <v>1.1192209999999999E-2</v>
      </c>
      <c r="AA149" s="25">
        <f t="shared" si="46"/>
        <v>0.25775659629999997</v>
      </c>
      <c r="AB149" s="25">
        <v>-1.33E-3</v>
      </c>
      <c r="AC149" s="25">
        <f t="shared" si="47"/>
        <v>-6.9950000000000003E-4</v>
      </c>
    </row>
    <row r="150" spans="1:29" s="15" customFormat="1">
      <c r="A150" s="18">
        <v>398</v>
      </c>
      <c r="B150" s="25">
        <v>6.8999999999999997E-5</v>
      </c>
      <c r="C150" s="25">
        <v>4.3899999999999998E-3</v>
      </c>
      <c r="D150" s="25">
        <f t="shared" si="32"/>
        <v>5.0204999999999998E-3</v>
      </c>
      <c r="E150" s="25"/>
      <c r="F150" s="25">
        <f t="shared" si="33"/>
        <v>4.22669E-3</v>
      </c>
      <c r="G150" s="25">
        <f t="shared" si="34"/>
        <v>9.7340670700000007E-2</v>
      </c>
      <c r="H150" s="25">
        <v>9.1500000000000001E-3</v>
      </c>
      <c r="I150" s="25">
        <f t="shared" si="35"/>
        <v>9.780500000000001E-3</v>
      </c>
      <c r="J150" s="25"/>
      <c r="K150" s="25">
        <f t="shared" si="36"/>
        <v>7.6593200000000007E-3</v>
      </c>
      <c r="L150" s="25">
        <f t="shared" si="37"/>
        <v>0.17639413960000003</v>
      </c>
      <c r="M150" s="25">
        <v>9.7099999999999999E-3</v>
      </c>
      <c r="N150" s="25">
        <f t="shared" si="38"/>
        <v>1.0340499999999999E-2</v>
      </c>
      <c r="O150" s="25"/>
      <c r="P150" s="25">
        <f t="shared" si="39"/>
        <v>8.3110099999999989E-3</v>
      </c>
      <c r="Q150" s="25">
        <f t="shared" si="40"/>
        <v>0.1914025603</v>
      </c>
      <c r="R150" s="25">
        <v>1.1650000000000001E-2</v>
      </c>
      <c r="S150" s="25">
        <f t="shared" si="41"/>
        <v>1.22805E-2</v>
      </c>
      <c r="T150" s="25"/>
      <c r="U150" s="25">
        <f t="shared" si="42"/>
        <v>7.6562999999999996E-3</v>
      </c>
      <c r="V150" s="25">
        <f t="shared" si="43"/>
        <v>0.176324589</v>
      </c>
      <c r="W150" s="25">
        <v>1.8970000000000001E-2</v>
      </c>
      <c r="X150" s="25">
        <f t="shared" si="44"/>
        <v>1.96005E-2</v>
      </c>
      <c r="Y150" s="25"/>
      <c r="Z150" s="25">
        <f t="shared" si="45"/>
        <v>1.1043209999999999E-2</v>
      </c>
      <c r="AA150" s="25">
        <f t="shared" si="46"/>
        <v>0.25432512629999998</v>
      </c>
      <c r="AB150" s="25">
        <v>-1.33E-3</v>
      </c>
      <c r="AC150" s="25">
        <f t="shared" si="47"/>
        <v>-6.3049999999999998E-4</v>
      </c>
    </row>
    <row r="151" spans="1:29" s="15" customFormat="1">
      <c r="A151" s="18">
        <v>399</v>
      </c>
      <c r="B151" s="25">
        <v>-6.0000000000000002E-5</v>
      </c>
      <c r="C151" s="25">
        <v>4.3699999999999998E-3</v>
      </c>
      <c r="D151" s="25">
        <f t="shared" si="32"/>
        <v>5.0299999999999997E-3</v>
      </c>
      <c r="E151" s="25"/>
      <c r="F151" s="25">
        <f t="shared" si="33"/>
        <v>4.2361899999999999E-3</v>
      </c>
      <c r="G151" s="25">
        <f t="shared" si="34"/>
        <v>9.7559455700000006E-2</v>
      </c>
      <c r="H151" s="25">
        <v>8.829E-3</v>
      </c>
      <c r="I151" s="25">
        <f t="shared" si="35"/>
        <v>9.4890000000000009E-3</v>
      </c>
      <c r="J151" s="25"/>
      <c r="K151" s="25">
        <f t="shared" si="36"/>
        <v>7.3678200000000006E-3</v>
      </c>
      <c r="L151" s="25">
        <f t="shared" si="37"/>
        <v>0.16968089460000002</v>
      </c>
      <c r="M151" s="25">
        <v>9.7190000000000002E-3</v>
      </c>
      <c r="N151" s="25">
        <f t="shared" si="38"/>
        <v>1.0378999999999999E-2</v>
      </c>
      <c r="O151" s="25"/>
      <c r="P151" s="25">
        <f t="shared" si="39"/>
        <v>8.3495099999999992E-3</v>
      </c>
      <c r="Q151" s="25">
        <f t="shared" si="40"/>
        <v>0.19228921529999998</v>
      </c>
      <c r="R151" s="25">
        <v>1.155E-2</v>
      </c>
      <c r="S151" s="25">
        <f t="shared" si="41"/>
        <v>1.2209999999999999E-2</v>
      </c>
      <c r="T151" s="25"/>
      <c r="U151" s="25">
        <f t="shared" si="42"/>
        <v>7.5857999999999984E-3</v>
      </c>
      <c r="V151" s="25">
        <f t="shared" si="43"/>
        <v>0.17470097399999998</v>
      </c>
      <c r="W151" s="25">
        <v>1.8849999999999999E-2</v>
      </c>
      <c r="X151" s="25">
        <f t="shared" si="44"/>
        <v>1.951E-2</v>
      </c>
      <c r="Y151" s="25"/>
      <c r="Z151" s="25">
        <f t="shared" si="45"/>
        <v>1.0952709999999999E-2</v>
      </c>
      <c r="AA151" s="25">
        <f t="shared" si="46"/>
        <v>0.25224091129999998</v>
      </c>
      <c r="AB151" s="25">
        <v>-1.2600000000000001E-3</v>
      </c>
      <c r="AC151" s="25">
        <f t="shared" si="47"/>
        <v>-6.6E-4</v>
      </c>
    </row>
    <row r="152" spans="1:29" s="15" customFormat="1">
      <c r="A152" s="18">
        <v>400</v>
      </c>
      <c r="B152" s="25">
        <v>-3.0000000000000001E-5</v>
      </c>
      <c r="C152" s="25">
        <v>4.4200000000000003E-3</v>
      </c>
      <c r="D152" s="25">
        <f t="shared" si="32"/>
        <v>5.1050000000000002E-3</v>
      </c>
      <c r="E152" s="25"/>
      <c r="F152" s="25">
        <f t="shared" si="33"/>
        <v>4.3111900000000003E-3</v>
      </c>
      <c r="G152" s="25">
        <f t="shared" si="34"/>
        <v>9.9286705700000019E-2</v>
      </c>
      <c r="H152" s="25">
        <v>9.0500000000000008E-3</v>
      </c>
      <c r="I152" s="25">
        <f t="shared" si="35"/>
        <v>9.7350000000000006E-3</v>
      </c>
      <c r="J152" s="25"/>
      <c r="K152" s="25">
        <f t="shared" si="36"/>
        <v>7.6138200000000003E-3</v>
      </c>
      <c r="L152" s="25">
        <f t="shared" si="37"/>
        <v>0.17534627460000002</v>
      </c>
      <c r="M152" s="25">
        <v>9.5700000000000004E-3</v>
      </c>
      <c r="N152" s="25">
        <f t="shared" si="38"/>
        <v>1.0255E-2</v>
      </c>
      <c r="O152" s="25"/>
      <c r="P152" s="25">
        <f t="shared" si="39"/>
        <v>8.2255100000000001E-3</v>
      </c>
      <c r="Q152" s="25">
        <f t="shared" si="40"/>
        <v>0.1894334953</v>
      </c>
      <c r="R152" s="25">
        <v>1.146E-2</v>
      </c>
      <c r="S152" s="25">
        <f t="shared" si="41"/>
        <v>1.2145E-2</v>
      </c>
      <c r="T152" s="25"/>
      <c r="U152" s="25">
        <f t="shared" si="42"/>
        <v>7.5207999999999994E-3</v>
      </c>
      <c r="V152" s="25">
        <f t="shared" si="43"/>
        <v>0.17320402399999998</v>
      </c>
      <c r="W152" s="25">
        <v>1.8939999999999999E-2</v>
      </c>
      <c r="X152" s="25">
        <f t="shared" si="44"/>
        <v>1.9625E-2</v>
      </c>
      <c r="Y152" s="25"/>
      <c r="Z152" s="25">
        <f t="shared" si="45"/>
        <v>1.106771E-2</v>
      </c>
      <c r="AA152" s="25">
        <f t="shared" si="46"/>
        <v>0.25488936130000001</v>
      </c>
      <c r="AB152" s="25">
        <v>-1.34E-3</v>
      </c>
      <c r="AC152" s="25">
        <f t="shared" si="47"/>
        <v>-6.8500000000000006E-4</v>
      </c>
    </row>
    <row r="153" spans="1:29" s="15" customFormat="1">
      <c r="A153" s="18">
        <v>401</v>
      </c>
      <c r="B153" s="25">
        <v>-3.0000000000000001E-5</v>
      </c>
      <c r="C153" s="25">
        <v>4.28E-3</v>
      </c>
      <c r="D153" s="25">
        <f t="shared" si="32"/>
        <v>4.9150000000000001E-3</v>
      </c>
      <c r="E153" s="25"/>
      <c r="F153" s="25">
        <f t="shared" si="33"/>
        <v>4.1211900000000003E-3</v>
      </c>
      <c r="G153" s="25">
        <f t="shared" si="34"/>
        <v>9.4911005700000009E-2</v>
      </c>
      <c r="H153" s="25">
        <v>8.7100000000000007E-3</v>
      </c>
      <c r="I153" s="25">
        <f t="shared" si="35"/>
        <v>9.3450000000000009E-3</v>
      </c>
      <c r="J153" s="25"/>
      <c r="K153" s="25">
        <f t="shared" si="36"/>
        <v>7.2238200000000006E-3</v>
      </c>
      <c r="L153" s="25">
        <f t="shared" si="37"/>
        <v>0.16636457460000001</v>
      </c>
      <c r="M153" s="25">
        <v>9.4599999999999997E-3</v>
      </c>
      <c r="N153" s="25">
        <f t="shared" si="38"/>
        <v>1.0095E-2</v>
      </c>
      <c r="O153" s="25"/>
      <c r="P153" s="25">
        <f t="shared" si="39"/>
        <v>8.0655099999999997E-3</v>
      </c>
      <c r="Q153" s="25">
        <f t="shared" si="40"/>
        <v>0.18574869529999999</v>
      </c>
      <c r="R153" s="25">
        <v>1.1440000000000001E-2</v>
      </c>
      <c r="S153" s="25">
        <f t="shared" si="41"/>
        <v>1.2075000000000001E-2</v>
      </c>
      <c r="T153" s="25"/>
      <c r="U153" s="25">
        <f t="shared" si="42"/>
        <v>7.4508000000000005E-3</v>
      </c>
      <c r="V153" s="25">
        <f t="shared" si="43"/>
        <v>0.17159192400000001</v>
      </c>
      <c r="W153" s="25">
        <v>1.8589999999999999E-2</v>
      </c>
      <c r="X153" s="25">
        <f t="shared" si="44"/>
        <v>1.9224999999999999E-2</v>
      </c>
      <c r="Y153" s="25"/>
      <c r="Z153" s="25">
        <f t="shared" si="45"/>
        <v>1.0667709999999999E-2</v>
      </c>
      <c r="AA153" s="25">
        <f t="shared" si="46"/>
        <v>0.24567736129999998</v>
      </c>
      <c r="AB153" s="25">
        <v>-1.24E-3</v>
      </c>
      <c r="AC153" s="25">
        <f t="shared" si="47"/>
        <v>-6.3500000000000004E-4</v>
      </c>
    </row>
    <row r="154" spans="1:29" s="15" customFormat="1">
      <c r="A154" s="18">
        <v>402</v>
      </c>
      <c r="B154" s="25">
        <v>-2.0000000000000002E-5</v>
      </c>
      <c r="C154" s="25">
        <v>4.1200000000000004E-3</v>
      </c>
      <c r="D154" s="25">
        <f t="shared" si="32"/>
        <v>4.7750000000000006E-3</v>
      </c>
      <c r="E154" s="25"/>
      <c r="F154" s="25">
        <f t="shared" si="33"/>
        <v>3.9811900000000008E-3</v>
      </c>
      <c r="G154" s="25">
        <f t="shared" si="34"/>
        <v>9.1686805700000026E-2</v>
      </c>
      <c r="H154" s="25">
        <v>8.8999999999999999E-3</v>
      </c>
      <c r="I154" s="25">
        <f t="shared" si="35"/>
        <v>9.5549999999999993E-3</v>
      </c>
      <c r="J154" s="25"/>
      <c r="K154" s="25">
        <f t="shared" si="36"/>
        <v>7.433819999999999E-3</v>
      </c>
      <c r="L154" s="25">
        <f t="shared" si="37"/>
        <v>0.1712008746</v>
      </c>
      <c r="M154" s="25">
        <v>9.299E-3</v>
      </c>
      <c r="N154" s="25">
        <f t="shared" si="38"/>
        <v>9.9539999999999993E-3</v>
      </c>
      <c r="O154" s="25"/>
      <c r="P154" s="25">
        <f t="shared" si="39"/>
        <v>7.9245099999999992E-3</v>
      </c>
      <c r="Q154" s="25">
        <f t="shared" si="40"/>
        <v>0.1825014653</v>
      </c>
      <c r="R154" s="25">
        <v>1.1129999999999999E-2</v>
      </c>
      <c r="S154" s="25">
        <f t="shared" si="41"/>
        <v>1.1784999999999999E-2</v>
      </c>
      <c r="T154" s="25"/>
      <c r="U154" s="25">
        <f t="shared" si="42"/>
        <v>7.1607999999999984E-3</v>
      </c>
      <c r="V154" s="25">
        <f t="shared" si="43"/>
        <v>0.16491322399999997</v>
      </c>
      <c r="W154" s="25">
        <v>1.8579999999999999E-2</v>
      </c>
      <c r="X154" s="25">
        <f t="shared" si="44"/>
        <v>1.9234999999999999E-2</v>
      </c>
      <c r="Y154" s="25"/>
      <c r="Z154" s="25">
        <f t="shared" si="45"/>
        <v>1.0677709999999998E-2</v>
      </c>
      <c r="AA154" s="25">
        <f t="shared" si="46"/>
        <v>0.24590766129999997</v>
      </c>
      <c r="AB154" s="25">
        <v>-1.2899999999999999E-3</v>
      </c>
      <c r="AC154" s="25">
        <f t="shared" si="47"/>
        <v>-6.5499999999999998E-4</v>
      </c>
    </row>
    <row r="155" spans="1:29" s="15" customFormat="1">
      <c r="A155" s="18">
        <v>403</v>
      </c>
      <c r="B155" s="25">
        <v>-6.8999999999999997E-5</v>
      </c>
      <c r="C155" s="25">
        <v>4.2100000000000002E-3</v>
      </c>
      <c r="D155" s="25">
        <f t="shared" si="32"/>
        <v>4.8495000000000005E-3</v>
      </c>
      <c r="E155" s="25"/>
      <c r="F155" s="25">
        <f t="shared" si="33"/>
        <v>4.0556900000000007E-3</v>
      </c>
      <c r="G155" s="25">
        <f t="shared" si="34"/>
        <v>9.3402540700000022E-2</v>
      </c>
      <c r="H155" s="25">
        <v>8.5400000000000007E-3</v>
      </c>
      <c r="I155" s="25">
        <f t="shared" si="35"/>
        <v>9.1795000000000002E-3</v>
      </c>
      <c r="J155" s="25"/>
      <c r="K155" s="25">
        <f t="shared" si="36"/>
        <v>7.0583199999999999E-3</v>
      </c>
      <c r="L155" s="25">
        <f t="shared" si="37"/>
        <v>0.1625531096</v>
      </c>
      <c r="M155" s="25">
        <v>9.2700000000000005E-3</v>
      </c>
      <c r="N155" s="25">
        <f t="shared" si="38"/>
        <v>9.9094999999999999E-3</v>
      </c>
      <c r="O155" s="25"/>
      <c r="P155" s="25">
        <f t="shared" si="39"/>
        <v>7.8800099999999998E-3</v>
      </c>
      <c r="Q155" s="25">
        <f t="shared" si="40"/>
        <v>0.1814766303</v>
      </c>
      <c r="R155" s="25">
        <v>1.1259999999999999E-2</v>
      </c>
      <c r="S155" s="25">
        <f t="shared" si="41"/>
        <v>1.1899499999999999E-2</v>
      </c>
      <c r="T155" s="25"/>
      <c r="U155" s="25">
        <f t="shared" si="42"/>
        <v>7.2752999999999984E-3</v>
      </c>
      <c r="V155" s="25">
        <f t="shared" si="43"/>
        <v>0.16755015899999998</v>
      </c>
      <c r="W155" s="25">
        <v>1.8339999999999999E-2</v>
      </c>
      <c r="X155" s="25">
        <f t="shared" si="44"/>
        <v>1.89795E-2</v>
      </c>
      <c r="Y155" s="25"/>
      <c r="Z155" s="25">
        <f t="shared" si="45"/>
        <v>1.0422209999999999E-2</v>
      </c>
      <c r="AA155" s="25">
        <f t="shared" si="46"/>
        <v>0.2400234963</v>
      </c>
      <c r="AB155" s="25">
        <v>-1.2099999999999999E-3</v>
      </c>
      <c r="AC155" s="25">
        <f t="shared" si="47"/>
        <v>-6.3949999999999999E-4</v>
      </c>
    </row>
    <row r="156" spans="1:29" s="15" customFormat="1">
      <c r="A156" s="18">
        <v>404</v>
      </c>
      <c r="B156" s="25">
        <v>-3.0000000000000001E-5</v>
      </c>
      <c r="C156" s="25">
        <v>4.0200000000000001E-3</v>
      </c>
      <c r="D156" s="25">
        <f t="shared" si="32"/>
        <v>4.6950000000000004E-3</v>
      </c>
      <c r="E156" s="25"/>
      <c r="F156" s="25">
        <f t="shared" si="33"/>
        <v>3.9011900000000006E-3</v>
      </c>
      <c r="G156" s="25">
        <f t="shared" si="34"/>
        <v>8.9844405700000018E-2</v>
      </c>
      <c r="H156" s="25">
        <v>8.5900000000000004E-3</v>
      </c>
      <c r="I156" s="25">
        <f t="shared" si="35"/>
        <v>9.2650000000000007E-3</v>
      </c>
      <c r="J156" s="25"/>
      <c r="K156" s="25">
        <f t="shared" si="36"/>
        <v>7.1438200000000004E-3</v>
      </c>
      <c r="L156" s="25">
        <f t="shared" si="37"/>
        <v>0.16452217460000002</v>
      </c>
      <c r="M156" s="25">
        <v>9.1400000000000006E-3</v>
      </c>
      <c r="N156" s="25">
        <f t="shared" si="38"/>
        <v>9.8150000000000008E-3</v>
      </c>
      <c r="O156" s="25"/>
      <c r="P156" s="25">
        <f t="shared" si="39"/>
        <v>7.7855100000000007E-3</v>
      </c>
      <c r="Q156" s="25">
        <f t="shared" si="40"/>
        <v>0.17930029530000002</v>
      </c>
      <c r="R156" s="25">
        <v>1.111E-2</v>
      </c>
      <c r="S156" s="25">
        <f t="shared" si="41"/>
        <v>1.1785E-2</v>
      </c>
      <c r="T156" s="25"/>
      <c r="U156" s="25">
        <f t="shared" si="42"/>
        <v>7.1608000000000002E-3</v>
      </c>
      <c r="V156" s="25">
        <f t="shared" si="43"/>
        <v>0.16491322400000002</v>
      </c>
      <c r="W156" s="25">
        <v>1.8280000000000001E-2</v>
      </c>
      <c r="X156" s="25">
        <f t="shared" si="44"/>
        <v>1.8955E-2</v>
      </c>
      <c r="Y156" s="25"/>
      <c r="Z156" s="25">
        <f t="shared" si="45"/>
        <v>1.0397709999999999E-2</v>
      </c>
      <c r="AA156" s="25">
        <f t="shared" si="46"/>
        <v>0.2394592613</v>
      </c>
      <c r="AB156" s="25">
        <v>-1.32E-3</v>
      </c>
      <c r="AC156" s="25">
        <f t="shared" si="47"/>
        <v>-6.7500000000000004E-4</v>
      </c>
    </row>
    <row r="157" spans="1:29" s="15" customFormat="1">
      <c r="A157" s="18">
        <v>405</v>
      </c>
      <c r="B157" s="25">
        <v>-6.0000000000000002E-5</v>
      </c>
      <c r="C157" s="25">
        <v>4.0699999999999998E-3</v>
      </c>
      <c r="D157" s="25">
        <f t="shared" si="32"/>
        <v>4.7349999999999996E-3</v>
      </c>
      <c r="E157" s="25"/>
      <c r="F157" s="25">
        <f t="shared" si="33"/>
        <v>3.9411899999999998E-3</v>
      </c>
      <c r="G157" s="25">
        <f t="shared" si="34"/>
        <v>9.0765605700000002E-2</v>
      </c>
      <c r="H157" s="25">
        <v>8.3700000000000007E-3</v>
      </c>
      <c r="I157" s="25">
        <f t="shared" si="35"/>
        <v>9.0350000000000014E-3</v>
      </c>
      <c r="J157" s="25"/>
      <c r="K157" s="25">
        <f t="shared" si="36"/>
        <v>6.9138200000000011E-3</v>
      </c>
      <c r="L157" s="25">
        <f t="shared" si="37"/>
        <v>0.15922527460000002</v>
      </c>
      <c r="M157" s="25">
        <v>9.0299999999999998E-3</v>
      </c>
      <c r="N157" s="25">
        <f t="shared" si="38"/>
        <v>9.6950000000000005E-3</v>
      </c>
      <c r="O157" s="25"/>
      <c r="P157" s="25">
        <f t="shared" si="39"/>
        <v>7.6655100000000004E-3</v>
      </c>
      <c r="Q157" s="25">
        <f t="shared" si="40"/>
        <v>0.17653669530000002</v>
      </c>
      <c r="R157" s="25">
        <v>1.103E-2</v>
      </c>
      <c r="S157" s="25">
        <f t="shared" si="41"/>
        <v>1.1695000000000001E-2</v>
      </c>
      <c r="T157" s="25"/>
      <c r="U157" s="25">
        <f t="shared" si="42"/>
        <v>7.0708000000000003E-3</v>
      </c>
      <c r="V157" s="25">
        <f t="shared" si="43"/>
        <v>0.16284052400000001</v>
      </c>
      <c r="W157" s="25">
        <v>1.8100000000000002E-2</v>
      </c>
      <c r="X157" s="25">
        <f t="shared" si="44"/>
        <v>1.8765E-2</v>
      </c>
      <c r="Y157" s="25"/>
      <c r="Z157" s="25">
        <f t="shared" si="45"/>
        <v>1.020771E-2</v>
      </c>
      <c r="AA157" s="25">
        <f t="shared" si="46"/>
        <v>0.23508356130000002</v>
      </c>
      <c r="AB157" s="25">
        <v>-1.2700000000000001E-3</v>
      </c>
      <c r="AC157" s="25">
        <f t="shared" si="47"/>
        <v>-6.6500000000000001E-4</v>
      </c>
    </row>
    <row r="158" spans="1:29" s="15" customFormat="1">
      <c r="A158" s="18">
        <v>406</v>
      </c>
      <c r="B158" s="25">
        <v>6.0000000000000002E-5</v>
      </c>
      <c r="C158" s="25">
        <v>3.9199999999999999E-3</v>
      </c>
      <c r="D158" s="25">
        <f t="shared" si="32"/>
        <v>4.5100000000000001E-3</v>
      </c>
      <c r="E158" s="25"/>
      <c r="F158" s="25">
        <f t="shared" si="33"/>
        <v>3.7161900000000003E-3</v>
      </c>
      <c r="G158" s="25">
        <f t="shared" si="34"/>
        <v>8.5583855700000017E-2</v>
      </c>
      <c r="H158" s="25">
        <v>8.4600000000000005E-3</v>
      </c>
      <c r="I158" s="25">
        <f t="shared" si="35"/>
        <v>9.0500000000000008E-3</v>
      </c>
      <c r="J158" s="25"/>
      <c r="K158" s="25">
        <f t="shared" si="36"/>
        <v>6.9288200000000005E-3</v>
      </c>
      <c r="L158" s="25">
        <f t="shared" si="37"/>
        <v>0.15957072460000002</v>
      </c>
      <c r="M158" s="25">
        <v>8.9300000000000004E-3</v>
      </c>
      <c r="N158" s="25">
        <f t="shared" si="38"/>
        <v>9.5200000000000007E-3</v>
      </c>
      <c r="O158" s="25"/>
      <c r="P158" s="25">
        <f t="shared" si="39"/>
        <v>7.4905100000000006E-3</v>
      </c>
      <c r="Q158" s="25">
        <f t="shared" si="40"/>
        <v>0.17250644530000003</v>
      </c>
      <c r="R158" s="25">
        <v>1.085E-2</v>
      </c>
      <c r="S158" s="25">
        <f t="shared" si="41"/>
        <v>1.1440000000000001E-2</v>
      </c>
      <c r="T158" s="25"/>
      <c r="U158" s="25">
        <f t="shared" si="42"/>
        <v>6.8158000000000003E-3</v>
      </c>
      <c r="V158" s="25">
        <f t="shared" si="43"/>
        <v>0.15696787400000001</v>
      </c>
      <c r="W158" s="25">
        <v>1.823E-2</v>
      </c>
      <c r="X158" s="25">
        <f t="shared" si="44"/>
        <v>1.882E-2</v>
      </c>
      <c r="Y158" s="25"/>
      <c r="Z158" s="25">
        <f t="shared" si="45"/>
        <v>1.026271E-2</v>
      </c>
      <c r="AA158" s="25">
        <f t="shared" si="46"/>
        <v>0.2363502113</v>
      </c>
      <c r="AB158" s="25">
        <v>-1.24E-3</v>
      </c>
      <c r="AC158" s="25">
        <f t="shared" si="47"/>
        <v>-5.9000000000000003E-4</v>
      </c>
    </row>
    <row r="159" spans="1:29" s="15" customFormat="1">
      <c r="A159" s="18">
        <v>407</v>
      </c>
      <c r="B159" s="25">
        <v>-9.0000000000000006E-5</v>
      </c>
      <c r="C159" s="25">
        <v>3.8999999999999998E-3</v>
      </c>
      <c r="D159" s="25">
        <f t="shared" si="32"/>
        <v>4.5599999999999998E-3</v>
      </c>
      <c r="E159" s="25"/>
      <c r="F159" s="25">
        <f t="shared" si="33"/>
        <v>3.76619E-3</v>
      </c>
      <c r="G159" s="25">
        <f t="shared" si="34"/>
        <v>8.6735355700000002E-2</v>
      </c>
      <c r="H159" s="25">
        <v>8.1700000000000002E-3</v>
      </c>
      <c r="I159" s="25">
        <f t="shared" si="35"/>
        <v>8.830000000000001E-3</v>
      </c>
      <c r="J159" s="25"/>
      <c r="K159" s="25">
        <f t="shared" si="36"/>
        <v>6.7088200000000008E-3</v>
      </c>
      <c r="L159" s="25">
        <f t="shared" si="37"/>
        <v>0.15450412460000001</v>
      </c>
      <c r="M159" s="25">
        <v>8.7399999999999995E-3</v>
      </c>
      <c r="N159" s="25">
        <f t="shared" si="38"/>
        <v>9.3999999999999986E-3</v>
      </c>
      <c r="O159" s="25"/>
      <c r="P159" s="25">
        <f t="shared" si="39"/>
        <v>7.3705099999999985E-3</v>
      </c>
      <c r="Q159" s="25">
        <f t="shared" si="40"/>
        <v>0.16974284529999997</v>
      </c>
      <c r="R159" s="25">
        <v>1.0829999999999999E-2</v>
      </c>
      <c r="S159" s="25">
        <f t="shared" si="41"/>
        <v>1.149E-2</v>
      </c>
      <c r="T159" s="25"/>
      <c r="U159" s="25">
        <f t="shared" si="42"/>
        <v>6.8658E-3</v>
      </c>
      <c r="V159" s="25">
        <f t="shared" si="43"/>
        <v>0.15811937400000001</v>
      </c>
      <c r="W159" s="25">
        <v>1.7940000000000001E-2</v>
      </c>
      <c r="X159" s="25">
        <f t="shared" si="44"/>
        <v>1.8600000000000002E-2</v>
      </c>
      <c r="Y159" s="25"/>
      <c r="Z159" s="25">
        <f t="shared" si="45"/>
        <v>1.0042710000000002E-2</v>
      </c>
      <c r="AA159" s="25">
        <f t="shared" si="46"/>
        <v>0.23128361130000005</v>
      </c>
      <c r="AB159" s="25">
        <v>-1.23E-3</v>
      </c>
      <c r="AC159" s="25">
        <f t="shared" si="47"/>
        <v>-6.6E-4</v>
      </c>
    </row>
    <row r="160" spans="1:29" s="15" customFormat="1">
      <c r="A160" s="18">
        <v>408</v>
      </c>
      <c r="B160" s="25">
        <v>-3.0000000000000001E-5</v>
      </c>
      <c r="C160" s="25">
        <v>3.8899999999999998E-3</v>
      </c>
      <c r="D160" s="25">
        <f t="shared" si="32"/>
        <v>4.5500000000000002E-3</v>
      </c>
      <c r="E160" s="25"/>
      <c r="F160" s="25">
        <f t="shared" si="33"/>
        <v>3.7561900000000004E-3</v>
      </c>
      <c r="G160" s="25">
        <f t="shared" si="34"/>
        <v>8.6505055700000014E-2</v>
      </c>
      <c r="H160" s="25">
        <v>8.2699999999999996E-3</v>
      </c>
      <c r="I160" s="25">
        <f t="shared" si="35"/>
        <v>8.9300000000000004E-3</v>
      </c>
      <c r="J160" s="25"/>
      <c r="K160" s="25">
        <f t="shared" si="36"/>
        <v>6.8088200000000001E-3</v>
      </c>
      <c r="L160" s="25">
        <f t="shared" si="37"/>
        <v>0.15680712460000001</v>
      </c>
      <c r="M160" s="25">
        <v>8.7600000000000004E-3</v>
      </c>
      <c r="N160" s="25">
        <f t="shared" si="38"/>
        <v>9.4200000000000013E-3</v>
      </c>
      <c r="O160" s="25"/>
      <c r="P160" s="25">
        <f t="shared" si="39"/>
        <v>7.3905100000000012E-3</v>
      </c>
      <c r="Q160" s="25">
        <f t="shared" si="40"/>
        <v>0.17020344530000003</v>
      </c>
      <c r="R160" s="25">
        <v>1.0659999999999999E-2</v>
      </c>
      <c r="S160" s="25">
        <f t="shared" si="41"/>
        <v>1.132E-2</v>
      </c>
      <c r="T160" s="25"/>
      <c r="U160" s="25">
        <f t="shared" si="42"/>
        <v>6.6958E-3</v>
      </c>
      <c r="V160" s="25">
        <f t="shared" si="43"/>
        <v>0.154204274</v>
      </c>
      <c r="W160" s="25">
        <v>1.7860000000000001E-2</v>
      </c>
      <c r="X160" s="25">
        <f t="shared" si="44"/>
        <v>1.8520000000000002E-2</v>
      </c>
      <c r="Y160" s="25"/>
      <c r="Z160" s="25">
        <f t="shared" si="45"/>
        <v>9.9627100000000014E-3</v>
      </c>
      <c r="AA160" s="25">
        <f t="shared" si="46"/>
        <v>0.22944121130000003</v>
      </c>
      <c r="AB160" s="25">
        <v>-1.2899999999999999E-3</v>
      </c>
      <c r="AC160" s="25">
        <f t="shared" si="47"/>
        <v>-6.6E-4</v>
      </c>
    </row>
    <row r="161" spans="1:29" s="15" customFormat="1">
      <c r="A161" s="18">
        <v>409</v>
      </c>
      <c r="B161" s="25">
        <v>-9.0000000000000006E-5</v>
      </c>
      <c r="C161" s="25">
        <v>3.8300000000000001E-3</v>
      </c>
      <c r="D161" s="25">
        <f t="shared" si="32"/>
        <v>4.5050000000000003E-3</v>
      </c>
      <c r="E161" s="25"/>
      <c r="F161" s="25">
        <f t="shared" si="33"/>
        <v>3.7111900000000005E-3</v>
      </c>
      <c r="G161" s="25">
        <f t="shared" si="34"/>
        <v>8.5468705700000022E-2</v>
      </c>
      <c r="H161" s="25">
        <v>8.0400000000000003E-3</v>
      </c>
      <c r="I161" s="25">
        <f t="shared" si="35"/>
        <v>8.7150000000000005E-3</v>
      </c>
      <c r="J161" s="25"/>
      <c r="K161" s="25">
        <f t="shared" si="36"/>
        <v>6.5938200000000002E-3</v>
      </c>
      <c r="L161" s="25">
        <f t="shared" si="37"/>
        <v>0.15185567460000002</v>
      </c>
      <c r="M161" s="25">
        <v>8.6400000000000001E-3</v>
      </c>
      <c r="N161" s="25">
        <f t="shared" si="38"/>
        <v>9.3150000000000004E-3</v>
      </c>
      <c r="O161" s="25"/>
      <c r="P161" s="25">
        <f t="shared" si="39"/>
        <v>7.2855100000000002E-3</v>
      </c>
      <c r="Q161" s="25">
        <f t="shared" si="40"/>
        <v>0.16778529530000003</v>
      </c>
      <c r="R161" s="25">
        <v>1.074E-2</v>
      </c>
      <c r="S161" s="25">
        <f t="shared" si="41"/>
        <v>1.1415E-2</v>
      </c>
      <c r="T161" s="25"/>
      <c r="U161" s="25">
        <f t="shared" si="42"/>
        <v>6.7907999999999996E-3</v>
      </c>
      <c r="V161" s="25">
        <f t="shared" si="43"/>
        <v>0.15639212399999999</v>
      </c>
      <c r="W161" s="25">
        <v>1.7739999999999999E-2</v>
      </c>
      <c r="X161" s="25">
        <f t="shared" si="44"/>
        <v>1.8414999999999997E-2</v>
      </c>
      <c r="Y161" s="25"/>
      <c r="Z161" s="25">
        <f t="shared" si="45"/>
        <v>9.857709999999997E-3</v>
      </c>
      <c r="AA161" s="25">
        <f t="shared" si="46"/>
        <v>0.22702306129999994</v>
      </c>
      <c r="AB161" s="25">
        <v>-1.2600000000000001E-3</v>
      </c>
      <c r="AC161" s="25">
        <f t="shared" si="47"/>
        <v>-6.7500000000000004E-4</v>
      </c>
    </row>
    <row r="162" spans="1:29" s="15" customFormat="1">
      <c r="A162" s="18">
        <v>410</v>
      </c>
      <c r="B162" s="25">
        <v>-5.0000000000000002E-5</v>
      </c>
      <c r="C162" s="25">
        <v>3.6900000000000001E-3</v>
      </c>
      <c r="D162" s="25">
        <f t="shared" si="32"/>
        <v>4.3600000000000002E-3</v>
      </c>
      <c r="E162" s="25"/>
      <c r="F162" s="25">
        <f t="shared" si="33"/>
        <v>3.5661900000000003E-3</v>
      </c>
      <c r="G162" s="25">
        <f t="shared" si="34"/>
        <v>8.2129355700000017E-2</v>
      </c>
      <c r="H162" s="25">
        <v>8.0590000000000002E-3</v>
      </c>
      <c r="I162" s="25">
        <f t="shared" si="35"/>
        <v>8.7290000000000006E-3</v>
      </c>
      <c r="J162" s="25"/>
      <c r="K162" s="25">
        <f t="shared" si="36"/>
        <v>6.6078200000000004E-3</v>
      </c>
      <c r="L162" s="25">
        <f t="shared" si="37"/>
        <v>0.15217809460000001</v>
      </c>
      <c r="M162" s="25">
        <v>8.5400000000000007E-3</v>
      </c>
      <c r="N162" s="25">
        <f t="shared" si="38"/>
        <v>9.2100000000000012E-3</v>
      </c>
      <c r="O162" s="25"/>
      <c r="P162" s="25">
        <f t="shared" si="39"/>
        <v>7.1805100000000011E-3</v>
      </c>
      <c r="Q162" s="25">
        <f t="shared" si="40"/>
        <v>0.16536714530000005</v>
      </c>
      <c r="R162" s="25">
        <v>1.0489999999999999E-2</v>
      </c>
      <c r="S162" s="25">
        <f t="shared" si="41"/>
        <v>1.116E-2</v>
      </c>
      <c r="T162" s="25"/>
      <c r="U162" s="25">
        <f t="shared" si="42"/>
        <v>6.5357999999999996E-3</v>
      </c>
      <c r="V162" s="25">
        <f t="shared" si="43"/>
        <v>0.15051947399999999</v>
      </c>
      <c r="W162" s="25">
        <v>1.7639999999999999E-2</v>
      </c>
      <c r="X162" s="25">
        <f t="shared" si="44"/>
        <v>1.831E-2</v>
      </c>
      <c r="Y162" s="25"/>
      <c r="Z162" s="25">
        <f t="shared" si="45"/>
        <v>9.7527099999999995E-3</v>
      </c>
      <c r="AA162" s="25">
        <f t="shared" si="46"/>
        <v>0.22460491129999999</v>
      </c>
      <c r="AB162" s="25">
        <v>-1.2899999999999999E-3</v>
      </c>
      <c r="AC162" s="25">
        <f t="shared" si="47"/>
        <v>-6.6999999999999991E-4</v>
      </c>
    </row>
    <row r="163" spans="1:29" s="15" customFormat="1">
      <c r="A163" s="18">
        <v>411</v>
      </c>
      <c r="B163" s="25">
        <v>-1.3999999999999999E-4</v>
      </c>
      <c r="C163" s="25">
        <v>3.6900000000000001E-3</v>
      </c>
      <c r="D163" s="25">
        <f t="shared" si="32"/>
        <v>4.4400000000000004E-3</v>
      </c>
      <c r="E163" s="25"/>
      <c r="F163" s="25">
        <f t="shared" si="33"/>
        <v>3.6461900000000005E-3</v>
      </c>
      <c r="G163" s="25">
        <f t="shared" si="34"/>
        <v>8.3971755700000011E-2</v>
      </c>
      <c r="H163" s="25">
        <v>7.8600000000000007E-3</v>
      </c>
      <c r="I163" s="25">
        <f t="shared" si="35"/>
        <v>8.6100000000000013E-3</v>
      </c>
      <c r="J163" s="25"/>
      <c r="K163" s="25">
        <f t="shared" si="36"/>
        <v>6.488820000000001E-3</v>
      </c>
      <c r="L163" s="25">
        <f t="shared" si="37"/>
        <v>0.14943752460000004</v>
      </c>
      <c r="M163" s="25">
        <v>8.43E-3</v>
      </c>
      <c r="N163" s="25">
        <f t="shared" si="38"/>
        <v>9.1800000000000007E-3</v>
      </c>
      <c r="O163" s="25"/>
      <c r="P163" s="25">
        <f t="shared" si="39"/>
        <v>7.1505100000000005E-3</v>
      </c>
      <c r="Q163" s="25">
        <f t="shared" si="40"/>
        <v>0.16467624530000002</v>
      </c>
      <c r="R163" s="25">
        <v>1.0500000000000001E-2</v>
      </c>
      <c r="S163" s="25">
        <f t="shared" si="41"/>
        <v>1.1250000000000001E-2</v>
      </c>
      <c r="T163" s="25"/>
      <c r="U163" s="25">
        <f t="shared" si="42"/>
        <v>6.6258000000000011E-3</v>
      </c>
      <c r="V163" s="25">
        <f t="shared" si="43"/>
        <v>0.15259217400000002</v>
      </c>
      <c r="W163" s="25">
        <v>1.7430000000000001E-2</v>
      </c>
      <c r="X163" s="25">
        <f t="shared" si="44"/>
        <v>1.8180000000000002E-2</v>
      </c>
      <c r="Y163" s="25"/>
      <c r="Z163" s="25">
        <f t="shared" si="45"/>
        <v>9.6227100000000013E-3</v>
      </c>
      <c r="AA163" s="25">
        <f t="shared" si="46"/>
        <v>0.22161101130000005</v>
      </c>
      <c r="AB163" s="25">
        <v>-1.3600000000000001E-3</v>
      </c>
      <c r="AC163" s="25">
        <f t="shared" si="47"/>
        <v>-7.5000000000000002E-4</v>
      </c>
    </row>
    <row r="164" spans="1:29" s="15" customFormat="1">
      <c r="A164" s="18">
        <v>412</v>
      </c>
      <c r="B164" s="25">
        <v>-1.0000000000000001E-5</v>
      </c>
      <c r="C164" s="25">
        <v>3.5999999999999999E-3</v>
      </c>
      <c r="D164" s="25">
        <f t="shared" si="32"/>
        <v>4.2300000000000003E-3</v>
      </c>
      <c r="E164" s="25"/>
      <c r="F164" s="25">
        <f t="shared" si="33"/>
        <v>3.4361900000000004E-3</v>
      </c>
      <c r="G164" s="25">
        <f t="shared" si="34"/>
        <v>7.913545570000001E-2</v>
      </c>
      <c r="H164" s="25">
        <v>7.9100000000000004E-3</v>
      </c>
      <c r="I164" s="25">
        <f t="shared" si="35"/>
        <v>8.5400000000000007E-3</v>
      </c>
      <c r="J164" s="25"/>
      <c r="K164" s="25">
        <f t="shared" si="36"/>
        <v>6.4188200000000004E-3</v>
      </c>
      <c r="L164" s="25">
        <f t="shared" si="37"/>
        <v>0.1478254246</v>
      </c>
      <c r="M164" s="25">
        <v>8.3499999999999998E-3</v>
      </c>
      <c r="N164" s="25">
        <f t="shared" si="38"/>
        <v>8.9800000000000001E-3</v>
      </c>
      <c r="O164" s="25"/>
      <c r="P164" s="25">
        <f t="shared" si="39"/>
        <v>6.95051E-3</v>
      </c>
      <c r="Q164" s="25">
        <f t="shared" si="40"/>
        <v>0.1600702453</v>
      </c>
      <c r="R164" s="25">
        <v>1.023E-2</v>
      </c>
      <c r="S164" s="25">
        <f t="shared" si="41"/>
        <v>1.086E-2</v>
      </c>
      <c r="T164" s="25"/>
      <c r="U164" s="25">
        <f t="shared" si="42"/>
        <v>6.2357999999999997E-3</v>
      </c>
      <c r="V164" s="25">
        <f t="shared" si="43"/>
        <v>0.14361047399999999</v>
      </c>
      <c r="W164" s="25">
        <v>1.7389999999999999E-2</v>
      </c>
      <c r="X164" s="25">
        <f t="shared" si="44"/>
        <v>1.8019999999999998E-2</v>
      </c>
      <c r="Y164" s="25"/>
      <c r="Z164" s="25">
        <f t="shared" si="45"/>
        <v>9.4627099999999974E-3</v>
      </c>
      <c r="AA164" s="25">
        <f t="shared" si="46"/>
        <v>0.21792621129999995</v>
      </c>
      <c r="AB164" s="25">
        <v>-1.25E-3</v>
      </c>
      <c r="AC164" s="25">
        <f t="shared" si="47"/>
        <v>-6.3000000000000003E-4</v>
      </c>
    </row>
    <row r="165" spans="1:29" s="15" customFormat="1">
      <c r="A165" s="18">
        <v>413</v>
      </c>
      <c r="B165" s="25">
        <v>-1.2E-4</v>
      </c>
      <c r="C165" s="25">
        <v>3.7200000000000002E-3</v>
      </c>
      <c r="D165" s="25">
        <f t="shared" si="32"/>
        <v>4.4400000000000004E-3</v>
      </c>
      <c r="E165" s="25"/>
      <c r="F165" s="25">
        <f t="shared" si="33"/>
        <v>3.6461900000000005E-3</v>
      </c>
      <c r="G165" s="25">
        <f t="shared" si="34"/>
        <v>8.3971755700000011E-2</v>
      </c>
      <c r="H165" s="25">
        <v>7.77E-3</v>
      </c>
      <c r="I165" s="25">
        <f t="shared" si="35"/>
        <v>8.4899999999999993E-3</v>
      </c>
      <c r="J165" s="25"/>
      <c r="K165" s="25">
        <f t="shared" si="36"/>
        <v>6.368819999999999E-3</v>
      </c>
      <c r="L165" s="25">
        <f t="shared" si="37"/>
        <v>0.14667392459999998</v>
      </c>
      <c r="M165" s="25">
        <v>8.26E-3</v>
      </c>
      <c r="N165" s="25">
        <f t="shared" si="38"/>
        <v>8.9800000000000001E-3</v>
      </c>
      <c r="O165" s="25"/>
      <c r="P165" s="25">
        <f t="shared" si="39"/>
        <v>6.95051E-3</v>
      </c>
      <c r="Q165" s="25">
        <f t="shared" si="40"/>
        <v>0.1600702453</v>
      </c>
      <c r="R165" s="25">
        <v>1.0359999999999999E-2</v>
      </c>
      <c r="S165" s="25">
        <f t="shared" si="41"/>
        <v>1.108E-2</v>
      </c>
      <c r="T165" s="25"/>
      <c r="U165" s="25">
        <f t="shared" si="42"/>
        <v>6.4557999999999994E-3</v>
      </c>
      <c r="V165" s="25">
        <f t="shared" si="43"/>
        <v>0.14867707399999999</v>
      </c>
      <c r="W165" s="25">
        <v>1.7270000000000001E-2</v>
      </c>
      <c r="X165" s="25">
        <f t="shared" si="44"/>
        <v>1.7989999999999999E-2</v>
      </c>
      <c r="Y165" s="25"/>
      <c r="Z165" s="25">
        <f t="shared" si="45"/>
        <v>9.4327099999999987E-3</v>
      </c>
      <c r="AA165" s="25">
        <f t="shared" si="46"/>
        <v>0.21723531129999998</v>
      </c>
      <c r="AB165" s="25">
        <v>-1.32E-3</v>
      </c>
      <c r="AC165" s="25">
        <f t="shared" si="47"/>
        <v>-7.2000000000000005E-4</v>
      </c>
    </row>
    <row r="166" spans="1:29" s="15" customFormat="1">
      <c r="A166" s="18">
        <v>414</v>
      </c>
      <c r="B166" s="25">
        <v>-9.0000000000000006E-5</v>
      </c>
      <c r="C166" s="25">
        <v>3.5400000000000002E-3</v>
      </c>
      <c r="D166" s="25">
        <f t="shared" si="32"/>
        <v>4.2599999999999999E-3</v>
      </c>
      <c r="E166" s="25"/>
      <c r="F166" s="25">
        <f t="shared" si="33"/>
        <v>3.4661900000000001E-3</v>
      </c>
      <c r="G166" s="25">
        <f t="shared" si="34"/>
        <v>7.9826355700000004E-2</v>
      </c>
      <c r="H166" s="25">
        <v>7.7400000000000004E-3</v>
      </c>
      <c r="I166" s="25">
        <f t="shared" si="35"/>
        <v>8.4600000000000005E-3</v>
      </c>
      <c r="J166" s="25"/>
      <c r="K166" s="25">
        <f t="shared" si="36"/>
        <v>6.3388200000000002E-3</v>
      </c>
      <c r="L166" s="25">
        <f t="shared" si="37"/>
        <v>0.14598302460000001</v>
      </c>
      <c r="M166" s="25">
        <v>8.0700000000000008E-3</v>
      </c>
      <c r="N166" s="25">
        <f t="shared" si="38"/>
        <v>8.7900000000000009E-3</v>
      </c>
      <c r="O166" s="25"/>
      <c r="P166" s="25">
        <f t="shared" si="39"/>
        <v>6.7605100000000008E-3</v>
      </c>
      <c r="Q166" s="25">
        <f t="shared" si="40"/>
        <v>0.15569454530000001</v>
      </c>
      <c r="R166" s="25">
        <v>1.022E-2</v>
      </c>
      <c r="S166" s="25">
        <f t="shared" si="41"/>
        <v>1.094E-2</v>
      </c>
      <c r="T166" s="25"/>
      <c r="U166" s="25">
        <f t="shared" si="42"/>
        <v>6.3157999999999999E-3</v>
      </c>
      <c r="V166" s="25">
        <f t="shared" si="43"/>
        <v>0.14545287400000001</v>
      </c>
      <c r="W166" s="25">
        <v>1.72E-2</v>
      </c>
      <c r="X166" s="25">
        <f t="shared" si="44"/>
        <v>1.7919999999999998E-2</v>
      </c>
      <c r="Y166" s="25"/>
      <c r="Z166" s="25">
        <f t="shared" si="45"/>
        <v>9.362709999999998E-3</v>
      </c>
      <c r="AA166" s="25">
        <f t="shared" si="46"/>
        <v>0.21562321129999998</v>
      </c>
      <c r="AB166" s="25">
        <v>-1.3500000000000001E-3</v>
      </c>
      <c r="AC166" s="25">
        <f t="shared" si="47"/>
        <v>-7.2000000000000005E-4</v>
      </c>
    </row>
    <row r="167" spans="1:29" s="15" customFormat="1">
      <c r="A167" s="18">
        <v>415</v>
      </c>
      <c r="B167" s="25">
        <v>-1.2999999999999999E-4</v>
      </c>
      <c r="C167" s="25">
        <v>3.65E-3</v>
      </c>
      <c r="D167" s="25">
        <f t="shared" si="32"/>
        <v>4.3249999999999999E-3</v>
      </c>
      <c r="E167" s="25"/>
      <c r="F167" s="25">
        <f t="shared" si="33"/>
        <v>3.53119E-3</v>
      </c>
      <c r="G167" s="25">
        <f t="shared" si="34"/>
        <v>8.1323305700000001E-2</v>
      </c>
      <c r="H167" s="25">
        <v>7.6099999999999996E-3</v>
      </c>
      <c r="I167" s="25">
        <f t="shared" si="35"/>
        <v>8.284999999999999E-3</v>
      </c>
      <c r="J167" s="25"/>
      <c r="K167" s="25">
        <f t="shared" si="36"/>
        <v>6.1638199999999987E-3</v>
      </c>
      <c r="L167" s="25">
        <f t="shared" si="37"/>
        <v>0.14195277459999997</v>
      </c>
      <c r="M167" s="25">
        <v>8.0999999999999996E-3</v>
      </c>
      <c r="N167" s="25">
        <f t="shared" si="38"/>
        <v>8.7749999999999998E-3</v>
      </c>
      <c r="O167" s="25"/>
      <c r="P167" s="25">
        <f t="shared" si="39"/>
        <v>6.7455099999999997E-3</v>
      </c>
      <c r="Q167" s="25">
        <f t="shared" si="40"/>
        <v>0.15534909529999999</v>
      </c>
      <c r="R167" s="25">
        <v>1.025E-2</v>
      </c>
      <c r="S167" s="25">
        <f t="shared" si="41"/>
        <v>1.0925000000000001E-2</v>
      </c>
      <c r="T167" s="25"/>
      <c r="U167" s="25">
        <f t="shared" si="42"/>
        <v>6.3008000000000005E-3</v>
      </c>
      <c r="V167" s="25">
        <f t="shared" si="43"/>
        <v>0.14510742400000001</v>
      </c>
      <c r="W167" s="25">
        <v>1.7069999999999998E-2</v>
      </c>
      <c r="X167" s="25">
        <f t="shared" si="44"/>
        <v>1.7744999999999997E-2</v>
      </c>
      <c r="Y167" s="25"/>
      <c r="Z167" s="25">
        <f t="shared" si="45"/>
        <v>9.1877099999999965E-3</v>
      </c>
      <c r="AA167" s="25">
        <f t="shared" si="46"/>
        <v>0.21159296129999994</v>
      </c>
      <c r="AB167" s="25">
        <v>-1.2199999999999999E-3</v>
      </c>
      <c r="AC167" s="25">
        <f t="shared" si="47"/>
        <v>-6.7499999999999993E-4</v>
      </c>
    </row>
    <row r="168" spans="1:29" s="15" customFormat="1">
      <c r="A168" s="18">
        <v>416</v>
      </c>
      <c r="B168" s="25">
        <v>-1.2999999999999999E-4</v>
      </c>
      <c r="C168" s="25">
        <v>3.48E-3</v>
      </c>
      <c r="D168" s="25">
        <f t="shared" si="32"/>
        <v>4.1650000000000003E-3</v>
      </c>
      <c r="E168" s="25"/>
      <c r="F168" s="25">
        <f t="shared" si="33"/>
        <v>3.3711900000000005E-3</v>
      </c>
      <c r="G168" s="25">
        <f t="shared" si="34"/>
        <v>7.7638505700000013E-2</v>
      </c>
      <c r="H168" s="25">
        <v>7.5799999999999999E-3</v>
      </c>
      <c r="I168" s="25">
        <f t="shared" si="35"/>
        <v>8.2649999999999998E-3</v>
      </c>
      <c r="J168" s="25"/>
      <c r="K168" s="25">
        <f t="shared" si="36"/>
        <v>6.1438199999999995E-3</v>
      </c>
      <c r="L168" s="25">
        <f t="shared" si="37"/>
        <v>0.14149217459999999</v>
      </c>
      <c r="M168" s="25">
        <v>7.9389999999999999E-3</v>
      </c>
      <c r="N168" s="25">
        <f t="shared" si="38"/>
        <v>8.6239999999999997E-3</v>
      </c>
      <c r="O168" s="25"/>
      <c r="P168" s="25">
        <f t="shared" si="39"/>
        <v>6.5945099999999996E-3</v>
      </c>
      <c r="Q168" s="25">
        <f t="shared" si="40"/>
        <v>0.15187156530000001</v>
      </c>
      <c r="R168" s="25">
        <v>1.0070000000000001E-2</v>
      </c>
      <c r="S168" s="25">
        <f t="shared" si="41"/>
        <v>1.0755000000000001E-2</v>
      </c>
      <c r="T168" s="25"/>
      <c r="U168" s="25">
        <f t="shared" si="42"/>
        <v>6.1308000000000005E-3</v>
      </c>
      <c r="V168" s="25">
        <f t="shared" si="43"/>
        <v>0.14119232400000001</v>
      </c>
      <c r="W168" s="25">
        <v>1.7049999999999999E-2</v>
      </c>
      <c r="X168" s="25">
        <f t="shared" si="44"/>
        <v>1.7735000000000001E-2</v>
      </c>
      <c r="Y168" s="25"/>
      <c r="Z168" s="25">
        <f t="shared" si="45"/>
        <v>9.1777100000000004E-3</v>
      </c>
      <c r="AA168" s="25">
        <f t="shared" si="46"/>
        <v>0.21136266130000003</v>
      </c>
      <c r="AB168" s="25">
        <v>-1.24E-3</v>
      </c>
      <c r="AC168" s="25">
        <f t="shared" si="47"/>
        <v>-6.8499999999999995E-4</v>
      </c>
    </row>
    <row r="169" spans="1:29" s="15" customFormat="1">
      <c r="A169" s="18">
        <v>417</v>
      </c>
      <c r="B169" s="25">
        <v>-8.0000000000000007E-5</v>
      </c>
      <c r="C169" s="25">
        <v>3.49E-3</v>
      </c>
      <c r="D169" s="25">
        <f t="shared" si="32"/>
        <v>4.1399999999999996E-3</v>
      </c>
      <c r="E169" s="25"/>
      <c r="F169" s="25">
        <f t="shared" si="33"/>
        <v>3.3461899999999998E-3</v>
      </c>
      <c r="G169" s="25">
        <f t="shared" si="34"/>
        <v>7.7062755699999999E-2</v>
      </c>
      <c r="H169" s="25">
        <v>7.45E-3</v>
      </c>
      <c r="I169" s="25">
        <f t="shared" si="35"/>
        <v>8.0999999999999996E-3</v>
      </c>
      <c r="J169" s="25"/>
      <c r="K169" s="25">
        <f t="shared" si="36"/>
        <v>5.9788199999999993E-3</v>
      </c>
      <c r="L169" s="25">
        <f t="shared" si="37"/>
        <v>0.1376922246</v>
      </c>
      <c r="M169" s="25">
        <v>7.92E-3</v>
      </c>
      <c r="N169" s="25">
        <f t="shared" si="38"/>
        <v>8.5699999999999995E-3</v>
      </c>
      <c r="O169" s="25"/>
      <c r="P169" s="25">
        <f t="shared" si="39"/>
        <v>6.5405099999999994E-3</v>
      </c>
      <c r="Q169" s="25">
        <f t="shared" si="40"/>
        <v>0.15062794529999998</v>
      </c>
      <c r="R169" s="25">
        <v>1.0059999999999999E-2</v>
      </c>
      <c r="S169" s="25">
        <f t="shared" si="41"/>
        <v>1.0709999999999999E-2</v>
      </c>
      <c r="T169" s="25"/>
      <c r="U169" s="25">
        <f t="shared" si="42"/>
        <v>6.0857999999999988E-3</v>
      </c>
      <c r="V169" s="25">
        <f t="shared" si="43"/>
        <v>0.14015597399999999</v>
      </c>
      <c r="W169" s="25">
        <v>1.685E-2</v>
      </c>
      <c r="X169" s="25">
        <f t="shared" si="44"/>
        <v>1.7500000000000002E-2</v>
      </c>
      <c r="Y169" s="25"/>
      <c r="Z169" s="25">
        <f t="shared" si="45"/>
        <v>8.9427100000000013E-3</v>
      </c>
      <c r="AA169" s="25">
        <f t="shared" si="46"/>
        <v>0.20595061130000003</v>
      </c>
      <c r="AB169" s="25">
        <v>-1.2199999999999999E-3</v>
      </c>
      <c r="AC169" s="25">
        <f t="shared" si="47"/>
        <v>-6.4999999999999997E-4</v>
      </c>
    </row>
    <row r="170" spans="1:29" s="15" customFormat="1">
      <c r="A170" s="18">
        <v>418</v>
      </c>
      <c r="B170" s="25">
        <v>-1.1E-4</v>
      </c>
      <c r="C170" s="25">
        <v>3.3300000000000001E-3</v>
      </c>
      <c r="D170" s="25">
        <f t="shared" si="32"/>
        <v>3.9900000000000005E-3</v>
      </c>
      <c r="E170" s="25"/>
      <c r="F170" s="25">
        <f t="shared" si="33"/>
        <v>3.1961900000000007E-3</v>
      </c>
      <c r="G170" s="25">
        <f t="shared" si="34"/>
        <v>7.3608255700000014E-2</v>
      </c>
      <c r="H170" s="25">
        <v>7.4099999999999999E-3</v>
      </c>
      <c r="I170" s="25">
        <f t="shared" si="35"/>
        <v>8.0700000000000008E-3</v>
      </c>
      <c r="J170" s="25"/>
      <c r="K170" s="25">
        <f t="shared" si="36"/>
        <v>5.9488200000000005E-3</v>
      </c>
      <c r="L170" s="25">
        <f t="shared" si="37"/>
        <v>0.13700132460000003</v>
      </c>
      <c r="M170" s="25">
        <v>7.7799999999999996E-3</v>
      </c>
      <c r="N170" s="25">
        <f t="shared" si="38"/>
        <v>8.4399999999999996E-3</v>
      </c>
      <c r="O170" s="25"/>
      <c r="P170" s="25">
        <f t="shared" si="39"/>
        <v>6.4105099999999995E-3</v>
      </c>
      <c r="Q170" s="25">
        <f t="shared" si="40"/>
        <v>0.14763404529999999</v>
      </c>
      <c r="R170" s="25">
        <v>9.9000000000000008E-3</v>
      </c>
      <c r="S170" s="25">
        <f t="shared" si="41"/>
        <v>1.056E-2</v>
      </c>
      <c r="T170" s="25"/>
      <c r="U170" s="25">
        <f t="shared" si="42"/>
        <v>5.9357999999999998E-3</v>
      </c>
      <c r="V170" s="25">
        <f t="shared" si="43"/>
        <v>0.13670147399999999</v>
      </c>
      <c r="W170" s="25">
        <v>1.6760000000000001E-2</v>
      </c>
      <c r="X170" s="25">
        <f t="shared" si="44"/>
        <v>1.7420000000000001E-2</v>
      </c>
      <c r="Y170" s="25"/>
      <c r="Z170" s="25">
        <f t="shared" si="45"/>
        <v>8.8627100000000011E-3</v>
      </c>
      <c r="AA170" s="25">
        <f t="shared" si="46"/>
        <v>0.20410821130000004</v>
      </c>
      <c r="AB170" s="25">
        <v>-1.2099999999999999E-3</v>
      </c>
      <c r="AC170" s="25">
        <f t="shared" si="47"/>
        <v>-6.6E-4</v>
      </c>
    </row>
    <row r="171" spans="1:29" s="15" customFormat="1">
      <c r="A171" s="18">
        <v>419</v>
      </c>
      <c r="B171" s="25">
        <v>-3.0000000000000001E-5</v>
      </c>
      <c r="C171" s="25">
        <v>3.4199999999999999E-3</v>
      </c>
      <c r="D171" s="25">
        <f t="shared" si="32"/>
        <v>4.0549999999999996E-3</v>
      </c>
      <c r="E171" s="25"/>
      <c r="F171" s="25">
        <f t="shared" si="33"/>
        <v>3.2611899999999997E-3</v>
      </c>
      <c r="G171" s="25">
        <f t="shared" si="34"/>
        <v>7.5105205699999997E-2</v>
      </c>
      <c r="H171" s="25">
        <v>7.28E-3</v>
      </c>
      <c r="I171" s="25">
        <f t="shared" si="35"/>
        <v>7.9150000000000002E-3</v>
      </c>
      <c r="J171" s="25"/>
      <c r="K171" s="25">
        <f t="shared" si="36"/>
        <v>5.7938199999999999E-3</v>
      </c>
      <c r="L171" s="25">
        <f t="shared" si="37"/>
        <v>0.13343167459999999</v>
      </c>
      <c r="M171" s="25">
        <v>7.7400000000000004E-3</v>
      </c>
      <c r="N171" s="25">
        <f t="shared" si="38"/>
        <v>8.3750000000000005E-3</v>
      </c>
      <c r="O171" s="25"/>
      <c r="P171" s="25">
        <f t="shared" si="39"/>
        <v>6.3455100000000004E-3</v>
      </c>
      <c r="Q171" s="25">
        <f t="shared" si="40"/>
        <v>0.14613709530000002</v>
      </c>
      <c r="R171" s="25">
        <v>9.8799999999999999E-3</v>
      </c>
      <c r="S171" s="25">
        <f t="shared" si="41"/>
        <v>1.0515E-2</v>
      </c>
      <c r="T171" s="25"/>
      <c r="U171" s="25">
        <f t="shared" si="42"/>
        <v>5.8907999999999999E-3</v>
      </c>
      <c r="V171" s="25">
        <f t="shared" si="43"/>
        <v>0.135665124</v>
      </c>
      <c r="W171" s="25">
        <v>1.6619999999999999E-2</v>
      </c>
      <c r="X171" s="25">
        <f t="shared" si="44"/>
        <v>1.7255E-2</v>
      </c>
      <c r="Y171" s="25"/>
      <c r="Z171" s="25">
        <f t="shared" si="45"/>
        <v>8.6977099999999991E-3</v>
      </c>
      <c r="AA171" s="25">
        <f t="shared" si="46"/>
        <v>0.20030826129999998</v>
      </c>
      <c r="AB171" s="25">
        <v>-1.24E-3</v>
      </c>
      <c r="AC171" s="25">
        <f t="shared" si="47"/>
        <v>-6.3500000000000004E-4</v>
      </c>
    </row>
    <row r="172" spans="1:29" s="15" customFormat="1">
      <c r="A172" s="18">
        <v>420</v>
      </c>
      <c r="B172" s="25">
        <v>-3.0000000000000001E-5</v>
      </c>
      <c r="C172" s="25">
        <v>3.2599999999999999E-3</v>
      </c>
      <c r="D172" s="25">
        <f t="shared" si="32"/>
        <v>3.8799999999999998E-3</v>
      </c>
      <c r="E172" s="25"/>
      <c r="F172" s="25">
        <f t="shared" si="33"/>
        <v>3.0861899999999999E-3</v>
      </c>
      <c r="G172" s="25">
        <f t="shared" si="34"/>
        <v>7.1074955699999998E-2</v>
      </c>
      <c r="H172" s="25">
        <v>7.2700000000000004E-3</v>
      </c>
      <c r="I172" s="25">
        <f t="shared" si="35"/>
        <v>7.8900000000000012E-3</v>
      </c>
      <c r="J172" s="25"/>
      <c r="K172" s="25">
        <f t="shared" si="36"/>
        <v>5.7688200000000009E-3</v>
      </c>
      <c r="L172" s="25">
        <f t="shared" si="37"/>
        <v>0.13285592460000004</v>
      </c>
      <c r="M172" s="25">
        <v>7.6800000000000002E-3</v>
      </c>
      <c r="N172" s="25">
        <f t="shared" si="38"/>
        <v>8.3000000000000001E-3</v>
      </c>
      <c r="O172" s="25"/>
      <c r="P172" s="25">
        <f t="shared" si="39"/>
        <v>6.27051E-3</v>
      </c>
      <c r="Q172" s="25">
        <f t="shared" si="40"/>
        <v>0.14440984530000001</v>
      </c>
      <c r="R172" s="25">
        <v>9.75E-3</v>
      </c>
      <c r="S172" s="25">
        <f t="shared" si="41"/>
        <v>1.0370000000000001E-2</v>
      </c>
      <c r="T172" s="25"/>
      <c r="U172" s="25">
        <f t="shared" si="42"/>
        <v>5.7458000000000006E-3</v>
      </c>
      <c r="V172" s="25">
        <f t="shared" si="43"/>
        <v>0.13232577400000001</v>
      </c>
      <c r="W172" s="25">
        <v>1.6590000000000001E-2</v>
      </c>
      <c r="X172" s="25">
        <f t="shared" si="44"/>
        <v>1.721E-2</v>
      </c>
      <c r="Y172" s="25"/>
      <c r="Z172" s="25">
        <f t="shared" si="45"/>
        <v>8.6527099999999992E-3</v>
      </c>
      <c r="AA172" s="25">
        <f t="shared" si="46"/>
        <v>0.19927191129999999</v>
      </c>
      <c r="AB172" s="25">
        <v>-1.2099999999999999E-3</v>
      </c>
      <c r="AC172" s="25">
        <f t="shared" si="47"/>
        <v>-6.2E-4</v>
      </c>
    </row>
    <row r="173" spans="1:29" s="15" customFormat="1">
      <c r="A173" s="18">
        <v>421</v>
      </c>
      <c r="B173" s="25">
        <v>-6.8999999999999997E-5</v>
      </c>
      <c r="C173" s="25">
        <v>3.2499999999999999E-3</v>
      </c>
      <c r="D173" s="25">
        <f t="shared" si="32"/>
        <v>3.9195000000000002E-3</v>
      </c>
      <c r="E173" s="25"/>
      <c r="F173" s="25">
        <f t="shared" si="33"/>
        <v>3.1256900000000004E-3</v>
      </c>
      <c r="G173" s="25">
        <f t="shared" si="34"/>
        <v>7.1984640700000019E-2</v>
      </c>
      <c r="H173" s="25">
        <v>7.1999999999999998E-3</v>
      </c>
      <c r="I173" s="25">
        <f t="shared" si="35"/>
        <v>7.8694999999999998E-3</v>
      </c>
      <c r="J173" s="25"/>
      <c r="K173" s="25">
        <f t="shared" si="36"/>
        <v>5.7483199999999995E-3</v>
      </c>
      <c r="L173" s="25">
        <f t="shared" si="37"/>
        <v>0.13238380959999999</v>
      </c>
      <c r="M173" s="25">
        <v>7.4799999999999997E-3</v>
      </c>
      <c r="N173" s="25">
        <f t="shared" si="38"/>
        <v>8.1495000000000005E-3</v>
      </c>
      <c r="O173" s="25"/>
      <c r="P173" s="25">
        <f t="shared" si="39"/>
        <v>6.1200100000000004E-3</v>
      </c>
      <c r="Q173" s="25">
        <f t="shared" si="40"/>
        <v>0.14094383030000002</v>
      </c>
      <c r="R173" s="25">
        <v>9.7190000000000002E-3</v>
      </c>
      <c r="S173" s="25">
        <f t="shared" si="41"/>
        <v>1.03885E-2</v>
      </c>
      <c r="T173" s="25"/>
      <c r="U173" s="25">
        <f t="shared" si="42"/>
        <v>5.7643E-3</v>
      </c>
      <c r="V173" s="25">
        <f t="shared" si="43"/>
        <v>0.13275182900000002</v>
      </c>
      <c r="W173" s="25">
        <v>1.6420000000000001E-2</v>
      </c>
      <c r="X173" s="25">
        <f t="shared" si="44"/>
        <v>1.7089500000000001E-2</v>
      </c>
      <c r="Y173" s="25"/>
      <c r="Z173" s="25">
        <f t="shared" si="45"/>
        <v>8.5322100000000001E-3</v>
      </c>
      <c r="AA173" s="25">
        <f t="shared" si="46"/>
        <v>0.19649679630000003</v>
      </c>
      <c r="AB173" s="25">
        <v>-1.2700000000000001E-3</v>
      </c>
      <c r="AC173" s="25">
        <f t="shared" si="47"/>
        <v>-6.6950000000000006E-4</v>
      </c>
    </row>
    <row r="174" spans="1:29" s="15" customFormat="1">
      <c r="A174" s="18">
        <v>422</v>
      </c>
      <c r="B174" s="25">
        <v>-6.8999999999999997E-5</v>
      </c>
      <c r="C174" s="25">
        <v>3.2399999999999998E-3</v>
      </c>
      <c r="D174" s="25">
        <f t="shared" si="32"/>
        <v>3.8694999999999997E-3</v>
      </c>
      <c r="E174" s="25"/>
      <c r="F174" s="25">
        <f t="shared" si="33"/>
        <v>3.0756899999999998E-3</v>
      </c>
      <c r="G174" s="25">
        <f t="shared" si="34"/>
        <v>7.0833140700000005E-2</v>
      </c>
      <c r="H174" s="25">
        <v>7.1399999999999996E-3</v>
      </c>
      <c r="I174" s="25">
        <f t="shared" si="35"/>
        <v>7.7694999999999995E-3</v>
      </c>
      <c r="J174" s="25"/>
      <c r="K174" s="25">
        <f t="shared" si="36"/>
        <v>5.6483200000000001E-3</v>
      </c>
      <c r="L174" s="25">
        <f t="shared" si="37"/>
        <v>0.13008080960000001</v>
      </c>
      <c r="M174" s="25">
        <v>7.4000000000000003E-3</v>
      </c>
      <c r="N174" s="25">
        <f t="shared" si="38"/>
        <v>8.0295000000000002E-3</v>
      </c>
      <c r="O174" s="25"/>
      <c r="P174" s="25">
        <f t="shared" si="39"/>
        <v>6.0000100000000001E-3</v>
      </c>
      <c r="Q174" s="25">
        <f t="shared" si="40"/>
        <v>0.13818023030000001</v>
      </c>
      <c r="R174" s="25">
        <v>9.6299999999999997E-3</v>
      </c>
      <c r="S174" s="25">
        <f t="shared" si="41"/>
        <v>1.02595E-2</v>
      </c>
      <c r="T174" s="25"/>
      <c r="U174" s="25">
        <f t="shared" si="42"/>
        <v>5.6352999999999993E-3</v>
      </c>
      <c r="V174" s="25">
        <f t="shared" si="43"/>
        <v>0.129780959</v>
      </c>
      <c r="W174" s="25">
        <v>1.6570000000000001E-2</v>
      </c>
      <c r="X174" s="25">
        <f t="shared" si="44"/>
        <v>1.7199500000000003E-2</v>
      </c>
      <c r="Y174" s="25"/>
      <c r="Z174" s="25">
        <f t="shared" si="45"/>
        <v>8.6422100000000026E-3</v>
      </c>
      <c r="AA174" s="25">
        <f t="shared" si="46"/>
        <v>0.19903009630000007</v>
      </c>
      <c r="AB174" s="25">
        <v>-1.1900000000000001E-3</v>
      </c>
      <c r="AC174" s="25">
        <f t="shared" si="47"/>
        <v>-6.2950000000000007E-4</v>
      </c>
    </row>
    <row r="175" spans="1:29" s="15" customFormat="1">
      <c r="A175" s="18">
        <v>423</v>
      </c>
      <c r="B175" s="25">
        <v>-6.0000000000000002E-5</v>
      </c>
      <c r="C175" s="25">
        <v>3.3700000000000002E-3</v>
      </c>
      <c r="D175" s="25">
        <f t="shared" si="32"/>
        <v>4.0150000000000003E-3</v>
      </c>
      <c r="E175" s="25"/>
      <c r="F175" s="25">
        <f t="shared" si="33"/>
        <v>3.2211900000000005E-3</v>
      </c>
      <c r="G175" s="25">
        <f t="shared" si="34"/>
        <v>7.4184005700000014E-2</v>
      </c>
      <c r="H175" s="25">
        <v>6.9699999999999996E-3</v>
      </c>
      <c r="I175" s="25">
        <f t="shared" si="35"/>
        <v>7.6149999999999994E-3</v>
      </c>
      <c r="J175" s="25"/>
      <c r="K175" s="25">
        <f t="shared" si="36"/>
        <v>5.49382E-3</v>
      </c>
      <c r="L175" s="25">
        <f t="shared" si="37"/>
        <v>0.1265226746</v>
      </c>
      <c r="M175" s="25">
        <v>7.26E-3</v>
      </c>
      <c r="N175" s="25">
        <f t="shared" si="38"/>
        <v>7.9050000000000006E-3</v>
      </c>
      <c r="O175" s="25"/>
      <c r="P175" s="25">
        <f t="shared" si="39"/>
        <v>5.8755100000000005E-3</v>
      </c>
      <c r="Q175" s="25">
        <f t="shared" si="40"/>
        <v>0.13531299530000002</v>
      </c>
      <c r="R175" s="25">
        <v>9.7400000000000004E-3</v>
      </c>
      <c r="S175" s="25">
        <f t="shared" si="41"/>
        <v>1.0385E-2</v>
      </c>
      <c r="T175" s="25"/>
      <c r="U175" s="25">
        <f t="shared" si="42"/>
        <v>5.7607999999999999E-3</v>
      </c>
      <c r="V175" s="25">
        <f t="shared" si="43"/>
        <v>0.132671224</v>
      </c>
      <c r="W175" s="25">
        <v>1.6379999999999999E-2</v>
      </c>
      <c r="X175" s="25">
        <f t="shared" si="44"/>
        <v>1.7024999999999998E-2</v>
      </c>
      <c r="Y175" s="25"/>
      <c r="Z175" s="25">
        <f t="shared" si="45"/>
        <v>8.4677099999999981E-3</v>
      </c>
      <c r="AA175" s="25">
        <f t="shared" si="46"/>
        <v>0.19501136129999996</v>
      </c>
      <c r="AB175" s="25">
        <v>-1.23E-3</v>
      </c>
      <c r="AC175" s="25">
        <f t="shared" si="47"/>
        <v>-6.4499999999999996E-4</v>
      </c>
    </row>
    <row r="176" spans="1:29" s="15" customFormat="1">
      <c r="A176" s="18">
        <v>424</v>
      </c>
      <c r="B176" s="25">
        <v>-1.2999999999999999E-4</v>
      </c>
      <c r="C176" s="25">
        <v>3.0899999999999999E-3</v>
      </c>
      <c r="D176" s="25">
        <f t="shared" si="32"/>
        <v>3.7949999999999998E-3</v>
      </c>
      <c r="E176" s="25"/>
      <c r="F176" s="25">
        <f t="shared" si="33"/>
        <v>3.0011899999999999E-3</v>
      </c>
      <c r="G176" s="25">
        <f t="shared" si="34"/>
        <v>6.9117405699999995E-2</v>
      </c>
      <c r="H176" s="25">
        <v>6.8999999999999999E-3</v>
      </c>
      <c r="I176" s="25">
        <f t="shared" si="35"/>
        <v>7.6049999999999998E-3</v>
      </c>
      <c r="J176" s="25"/>
      <c r="K176" s="25">
        <f t="shared" si="36"/>
        <v>5.4838200000000004E-3</v>
      </c>
      <c r="L176" s="25">
        <f t="shared" si="37"/>
        <v>0.12629237460000001</v>
      </c>
      <c r="M176" s="25">
        <v>7.1700000000000002E-3</v>
      </c>
      <c r="N176" s="25">
        <f t="shared" si="38"/>
        <v>7.8750000000000001E-3</v>
      </c>
      <c r="O176" s="25"/>
      <c r="P176" s="25">
        <f t="shared" si="39"/>
        <v>5.8455099999999999E-3</v>
      </c>
      <c r="Q176" s="25">
        <f t="shared" si="40"/>
        <v>0.13462209529999999</v>
      </c>
      <c r="R176" s="25">
        <v>9.3299999999999998E-3</v>
      </c>
      <c r="S176" s="25">
        <f t="shared" si="41"/>
        <v>1.0035000000000001E-2</v>
      </c>
      <c r="T176" s="25"/>
      <c r="U176" s="25">
        <f t="shared" si="42"/>
        <v>5.4108000000000003E-3</v>
      </c>
      <c r="V176" s="25">
        <f t="shared" si="43"/>
        <v>0.12461072400000002</v>
      </c>
      <c r="W176" s="25">
        <v>1.6199999999999999E-2</v>
      </c>
      <c r="X176" s="25">
        <f t="shared" si="44"/>
        <v>1.6905E-2</v>
      </c>
      <c r="Y176" s="25"/>
      <c r="Z176" s="25">
        <f t="shared" si="45"/>
        <v>8.3477099999999995E-3</v>
      </c>
      <c r="AA176" s="25">
        <f t="shared" si="46"/>
        <v>0.19224776129999999</v>
      </c>
      <c r="AB176" s="25">
        <v>-1.2800000000000001E-3</v>
      </c>
      <c r="AC176" s="25">
        <f t="shared" si="47"/>
        <v>-7.0500000000000001E-4</v>
      </c>
    </row>
    <row r="177" spans="1:29" s="15" customFormat="1">
      <c r="A177" s="18">
        <v>425</v>
      </c>
      <c r="B177" s="25">
        <v>-1E-4</v>
      </c>
      <c r="C177" s="25">
        <v>3.13E-3</v>
      </c>
      <c r="D177" s="25">
        <f t="shared" si="32"/>
        <v>3.82E-3</v>
      </c>
      <c r="E177" s="25"/>
      <c r="F177" s="25">
        <f t="shared" si="33"/>
        <v>3.0261899999999998E-3</v>
      </c>
      <c r="G177" s="25">
        <f t="shared" si="34"/>
        <v>6.9693155699999995E-2</v>
      </c>
      <c r="H177" s="25">
        <v>6.7600000000000004E-3</v>
      </c>
      <c r="I177" s="25">
        <f t="shared" si="35"/>
        <v>7.45E-3</v>
      </c>
      <c r="J177" s="25"/>
      <c r="K177" s="25">
        <f t="shared" si="36"/>
        <v>5.3288199999999997E-3</v>
      </c>
      <c r="L177" s="25">
        <f t="shared" si="37"/>
        <v>0.1227227246</v>
      </c>
      <c r="M177" s="25">
        <v>7.0699999999999999E-3</v>
      </c>
      <c r="N177" s="25">
        <f t="shared" si="38"/>
        <v>7.7599999999999995E-3</v>
      </c>
      <c r="O177" s="25"/>
      <c r="P177" s="25">
        <f t="shared" si="39"/>
        <v>5.7305099999999994E-3</v>
      </c>
      <c r="Q177" s="25">
        <f t="shared" si="40"/>
        <v>0.1319736453</v>
      </c>
      <c r="R177" s="25">
        <v>9.4199999999999996E-3</v>
      </c>
      <c r="S177" s="25">
        <f t="shared" si="41"/>
        <v>1.0109999999999999E-2</v>
      </c>
      <c r="T177" s="25"/>
      <c r="U177" s="25">
        <f t="shared" si="42"/>
        <v>5.485799999999999E-3</v>
      </c>
      <c r="V177" s="25">
        <f t="shared" si="43"/>
        <v>0.12633797399999999</v>
      </c>
      <c r="W177" s="25">
        <v>1.6109999999999999E-2</v>
      </c>
      <c r="X177" s="25">
        <f t="shared" si="44"/>
        <v>1.6799999999999999E-2</v>
      </c>
      <c r="Y177" s="25"/>
      <c r="Z177" s="25">
        <f t="shared" si="45"/>
        <v>8.2427099999999986E-3</v>
      </c>
      <c r="AA177" s="25">
        <f t="shared" si="46"/>
        <v>0.18982961129999998</v>
      </c>
      <c r="AB177" s="25">
        <v>-1.2800000000000001E-3</v>
      </c>
      <c r="AC177" s="25">
        <f t="shared" si="47"/>
        <v>-6.9000000000000008E-4</v>
      </c>
    </row>
    <row r="178" spans="1:29" s="15" customFormat="1">
      <c r="A178" s="18">
        <v>426</v>
      </c>
      <c r="B178" s="25">
        <v>-6.8999999999999997E-5</v>
      </c>
      <c r="C178" s="25">
        <v>2.96E-3</v>
      </c>
      <c r="D178" s="25">
        <f t="shared" si="32"/>
        <v>3.6145000000000001E-3</v>
      </c>
      <c r="E178" s="25"/>
      <c r="F178" s="25">
        <f t="shared" si="33"/>
        <v>2.8206899999999998E-3</v>
      </c>
      <c r="G178" s="25">
        <f t="shared" si="34"/>
        <v>6.4960490699999998E-2</v>
      </c>
      <c r="H178" s="25">
        <v>6.7600000000000004E-3</v>
      </c>
      <c r="I178" s="25">
        <f t="shared" si="35"/>
        <v>7.4145000000000001E-3</v>
      </c>
      <c r="J178" s="25"/>
      <c r="K178" s="25">
        <f t="shared" si="36"/>
        <v>5.2933200000000007E-3</v>
      </c>
      <c r="L178" s="25">
        <f t="shared" si="37"/>
        <v>0.12190515960000002</v>
      </c>
      <c r="M178" s="25">
        <v>6.9800000000000001E-3</v>
      </c>
      <c r="N178" s="25">
        <f t="shared" si="38"/>
        <v>7.6344999999999998E-3</v>
      </c>
      <c r="O178" s="25"/>
      <c r="P178" s="25">
        <f t="shared" si="39"/>
        <v>5.6050099999999997E-3</v>
      </c>
      <c r="Q178" s="25">
        <f t="shared" si="40"/>
        <v>0.12908338029999999</v>
      </c>
      <c r="R178" s="25">
        <v>9.11E-3</v>
      </c>
      <c r="S178" s="25">
        <f t="shared" si="41"/>
        <v>9.7645000000000006E-3</v>
      </c>
      <c r="T178" s="25"/>
      <c r="U178" s="25">
        <f t="shared" si="42"/>
        <v>5.1403000000000004E-3</v>
      </c>
      <c r="V178" s="25">
        <f t="shared" si="43"/>
        <v>0.11838110900000001</v>
      </c>
      <c r="W178" s="25">
        <v>1.5810000000000001E-2</v>
      </c>
      <c r="X178" s="25">
        <f t="shared" si="44"/>
        <v>1.64645E-2</v>
      </c>
      <c r="Y178" s="25"/>
      <c r="Z178" s="25">
        <f t="shared" si="45"/>
        <v>7.9072099999999996E-3</v>
      </c>
      <c r="AA178" s="25">
        <f t="shared" si="46"/>
        <v>0.18210304629999999</v>
      </c>
      <c r="AB178" s="25">
        <v>-1.24E-3</v>
      </c>
      <c r="AC178" s="25">
        <f t="shared" si="47"/>
        <v>-6.5450000000000003E-4</v>
      </c>
    </row>
    <row r="179" spans="1:29" s="15" customFormat="1">
      <c r="A179" s="18">
        <v>427</v>
      </c>
      <c r="B179" s="25">
        <v>-8.0000000000000007E-5</v>
      </c>
      <c r="C179" s="25">
        <v>3.0400000000000002E-3</v>
      </c>
      <c r="D179" s="25">
        <f t="shared" si="32"/>
        <v>3.6849999999999999E-3</v>
      </c>
      <c r="E179" s="25"/>
      <c r="F179" s="25">
        <f t="shared" si="33"/>
        <v>2.8911900000000001E-3</v>
      </c>
      <c r="G179" s="25">
        <f t="shared" si="34"/>
        <v>6.6584105700000007E-2</v>
      </c>
      <c r="H179" s="25">
        <v>6.5799999999999999E-3</v>
      </c>
      <c r="I179" s="25">
        <f t="shared" si="35"/>
        <v>7.2249999999999997E-3</v>
      </c>
      <c r="J179" s="25"/>
      <c r="K179" s="25">
        <f t="shared" si="36"/>
        <v>5.1038200000000002E-3</v>
      </c>
      <c r="L179" s="25">
        <f t="shared" si="37"/>
        <v>0.11754097460000001</v>
      </c>
      <c r="M179" s="25">
        <v>6.8999999999999999E-3</v>
      </c>
      <c r="N179" s="25">
        <f t="shared" si="38"/>
        <v>7.5449999999999996E-3</v>
      </c>
      <c r="O179" s="25"/>
      <c r="P179" s="25">
        <f t="shared" si="39"/>
        <v>5.5155099999999995E-3</v>
      </c>
      <c r="Q179" s="25">
        <f t="shared" si="40"/>
        <v>0.1270221953</v>
      </c>
      <c r="R179" s="25">
        <v>9.3500000000000007E-3</v>
      </c>
      <c r="S179" s="25">
        <f t="shared" si="41"/>
        <v>9.9950000000000004E-3</v>
      </c>
      <c r="T179" s="25"/>
      <c r="U179" s="25">
        <f t="shared" si="42"/>
        <v>5.3708000000000002E-3</v>
      </c>
      <c r="V179" s="25">
        <f t="shared" si="43"/>
        <v>0.12368952400000001</v>
      </c>
      <c r="W179" s="25">
        <v>1.5779999999999999E-2</v>
      </c>
      <c r="X179" s="25">
        <f t="shared" si="44"/>
        <v>1.6424999999999999E-2</v>
      </c>
      <c r="Y179" s="25"/>
      <c r="Z179" s="25">
        <f t="shared" si="45"/>
        <v>7.8677099999999982E-3</v>
      </c>
      <c r="AA179" s="25">
        <f t="shared" si="46"/>
        <v>0.18119336129999997</v>
      </c>
      <c r="AB179" s="25">
        <v>-1.2099999999999999E-3</v>
      </c>
      <c r="AC179" s="25">
        <f t="shared" si="47"/>
        <v>-6.4499999999999996E-4</v>
      </c>
    </row>
    <row r="180" spans="1:29" s="15" customFormat="1">
      <c r="A180" s="18">
        <v>428</v>
      </c>
      <c r="B180" s="25">
        <v>-2.0000000000000002E-5</v>
      </c>
      <c r="C180" s="25">
        <v>2.8600000000000001E-3</v>
      </c>
      <c r="D180" s="25">
        <f t="shared" si="32"/>
        <v>3.48E-3</v>
      </c>
      <c r="E180" s="25"/>
      <c r="F180" s="25">
        <f t="shared" si="33"/>
        <v>2.6861899999999998E-3</v>
      </c>
      <c r="G180" s="25">
        <f t="shared" si="34"/>
        <v>6.18629557E-2</v>
      </c>
      <c r="H180" s="25">
        <v>6.6299999999999996E-3</v>
      </c>
      <c r="I180" s="25">
        <f t="shared" si="35"/>
        <v>7.2499999999999995E-3</v>
      </c>
      <c r="J180" s="25"/>
      <c r="K180" s="25">
        <f t="shared" si="36"/>
        <v>5.1288199999999992E-3</v>
      </c>
      <c r="L180" s="25">
        <f t="shared" si="37"/>
        <v>0.11811672459999999</v>
      </c>
      <c r="M180" s="25">
        <v>6.8999999999999999E-3</v>
      </c>
      <c r="N180" s="25">
        <f t="shared" si="38"/>
        <v>7.5199999999999998E-3</v>
      </c>
      <c r="O180" s="25"/>
      <c r="P180" s="25">
        <f t="shared" si="39"/>
        <v>5.4905099999999997E-3</v>
      </c>
      <c r="Q180" s="25">
        <f t="shared" si="40"/>
        <v>0.12644644529999999</v>
      </c>
      <c r="R180" s="25">
        <v>9.0699999999999999E-3</v>
      </c>
      <c r="S180" s="25">
        <f t="shared" si="41"/>
        <v>9.6900000000000007E-3</v>
      </c>
      <c r="T180" s="25"/>
      <c r="U180" s="25">
        <f t="shared" si="42"/>
        <v>5.0658000000000005E-3</v>
      </c>
      <c r="V180" s="25">
        <f t="shared" si="43"/>
        <v>0.11666537400000002</v>
      </c>
      <c r="W180" s="25">
        <v>1.576E-2</v>
      </c>
      <c r="X180" s="25">
        <f t="shared" si="44"/>
        <v>1.6379999999999999E-2</v>
      </c>
      <c r="Y180" s="25"/>
      <c r="Z180" s="25">
        <f t="shared" si="45"/>
        <v>7.8227099999999983E-3</v>
      </c>
      <c r="AA180" s="25">
        <f t="shared" si="46"/>
        <v>0.18015701129999998</v>
      </c>
      <c r="AB180" s="25">
        <v>-1.2199999999999999E-3</v>
      </c>
      <c r="AC180" s="25">
        <f t="shared" si="47"/>
        <v>-6.2E-4</v>
      </c>
    </row>
    <row r="181" spans="1:29" s="15" customFormat="1">
      <c r="A181" s="18">
        <v>429</v>
      </c>
      <c r="B181" s="25">
        <v>-5.0000000000000002E-5</v>
      </c>
      <c r="C181" s="25">
        <v>3.0000000000000001E-3</v>
      </c>
      <c r="D181" s="25">
        <f t="shared" si="32"/>
        <v>3.6449999999999998E-3</v>
      </c>
      <c r="E181" s="25"/>
      <c r="F181" s="25">
        <f t="shared" si="33"/>
        <v>2.85119E-3</v>
      </c>
      <c r="G181" s="25">
        <f t="shared" si="34"/>
        <v>6.5662905699999996E-2</v>
      </c>
      <c r="H181" s="25">
        <v>6.5599999999999999E-3</v>
      </c>
      <c r="I181" s="25">
        <f t="shared" si="35"/>
        <v>7.2049999999999996E-3</v>
      </c>
      <c r="J181" s="25"/>
      <c r="K181" s="25">
        <f t="shared" si="36"/>
        <v>5.0838199999999993E-3</v>
      </c>
      <c r="L181" s="25">
        <f t="shared" si="37"/>
        <v>0.1170803746</v>
      </c>
      <c r="M181" s="25">
        <v>6.7400000000000003E-3</v>
      </c>
      <c r="N181" s="25">
        <f t="shared" si="38"/>
        <v>7.3850000000000001E-3</v>
      </c>
      <c r="O181" s="25"/>
      <c r="P181" s="25">
        <f t="shared" si="39"/>
        <v>5.35551E-3</v>
      </c>
      <c r="Q181" s="25">
        <f t="shared" si="40"/>
        <v>0.1233373953</v>
      </c>
      <c r="R181" s="25">
        <v>9.1599999999999997E-3</v>
      </c>
      <c r="S181" s="25">
        <f t="shared" si="41"/>
        <v>9.8049999999999995E-3</v>
      </c>
      <c r="T181" s="25"/>
      <c r="U181" s="25">
        <f t="shared" si="42"/>
        <v>5.1807999999999993E-3</v>
      </c>
      <c r="V181" s="25">
        <f t="shared" si="43"/>
        <v>0.11931382399999999</v>
      </c>
      <c r="W181" s="25">
        <v>1.5650000000000001E-2</v>
      </c>
      <c r="X181" s="25">
        <f t="shared" si="44"/>
        <v>1.6295E-2</v>
      </c>
      <c r="Y181" s="25"/>
      <c r="Z181" s="25">
        <f t="shared" si="45"/>
        <v>7.7377100000000001E-3</v>
      </c>
      <c r="AA181" s="25">
        <f t="shared" si="46"/>
        <v>0.1781994613</v>
      </c>
      <c r="AB181" s="25">
        <v>-1.24E-3</v>
      </c>
      <c r="AC181" s="25">
        <f t="shared" si="47"/>
        <v>-6.4499999999999996E-4</v>
      </c>
    </row>
    <row r="182" spans="1:29" s="15" customFormat="1">
      <c r="A182" s="18">
        <v>430</v>
      </c>
      <c r="B182" s="25">
        <v>-1.6000000000000001E-4</v>
      </c>
      <c r="C182" s="25">
        <v>2.8E-3</v>
      </c>
      <c r="D182" s="25">
        <f t="shared" si="32"/>
        <v>3.5349999999999999E-3</v>
      </c>
      <c r="E182" s="25"/>
      <c r="F182" s="25">
        <f t="shared" si="33"/>
        <v>2.7411900000000001E-3</v>
      </c>
      <c r="G182" s="25">
        <f t="shared" si="34"/>
        <v>6.3129605700000008E-2</v>
      </c>
      <c r="H182" s="25">
        <v>6.3699999999999998E-3</v>
      </c>
      <c r="I182" s="25">
        <f t="shared" si="35"/>
        <v>7.1050000000000002E-3</v>
      </c>
      <c r="J182" s="25"/>
      <c r="K182" s="25">
        <f t="shared" si="36"/>
        <v>4.9838199999999999E-3</v>
      </c>
      <c r="L182" s="25">
        <f t="shared" si="37"/>
        <v>0.11477737460000001</v>
      </c>
      <c r="M182" s="25">
        <v>6.6299999999999996E-3</v>
      </c>
      <c r="N182" s="25">
        <f t="shared" si="38"/>
        <v>7.365E-3</v>
      </c>
      <c r="O182" s="25"/>
      <c r="P182" s="25">
        <f t="shared" si="39"/>
        <v>5.3355099999999999E-3</v>
      </c>
      <c r="Q182" s="25">
        <f t="shared" si="40"/>
        <v>0.12287679530000001</v>
      </c>
      <c r="R182" s="25">
        <v>8.9589999999999999E-3</v>
      </c>
      <c r="S182" s="25">
        <f t="shared" si="41"/>
        <v>9.6939999999999995E-3</v>
      </c>
      <c r="T182" s="25"/>
      <c r="U182" s="25">
        <f t="shared" si="42"/>
        <v>5.0697999999999993E-3</v>
      </c>
      <c r="V182" s="25">
        <f t="shared" si="43"/>
        <v>0.11675749399999999</v>
      </c>
      <c r="W182" s="25">
        <v>1.5610000000000001E-2</v>
      </c>
      <c r="X182" s="25">
        <f t="shared" si="44"/>
        <v>1.6345000000000002E-2</v>
      </c>
      <c r="Y182" s="25"/>
      <c r="Z182" s="25">
        <f t="shared" si="45"/>
        <v>7.7877100000000015E-3</v>
      </c>
      <c r="AA182" s="25">
        <f t="shared" si="46"/>
        <v>0.17935096130000006</v>
      </c>
      <c r="AB182" s="25">
        <v>-1.31E-3</v>
      </c>
      <c r="AC182" s="25">
        <f t="shared" si="47"/>
        <v>-7.3499999999999998E-4</v>
      </c>
    </row>
    <row r="183" spans="1:29" s="15" customFormat="1">
      <c r="A183" s="18">
        <v>431</v>
      </c>
      <c r="B183" s="25">
        <v>-3.0000000000000001E-5</v>
      </c>
      <c r="C183" s="25">
        <v>2.9299999999999999E-3</v>
      </c>
      <c r="D183" s="25">
        <f t="shared" si="32"/>
        <v>3.5599999999999998E-3</v>
      </c>
      <c r="E183" s="25"/>
      <c r="F183" s="25">
        <f t="shared" si="33"/>
        <v>2.76619E-3</v>
      </c>
      <c r="G183" s="25">
        <f t="shared" si="34"/>
        <v>6.3705355700000008E-2</v>
      </c>
      <c r="H183" s="25">
        <v>6.3200000000000001E-3</v>
      </c>
      <c r="I183" s="25">
        <f t="shared" si="35"/>
        <v>6.9500000000000004E-3</v>
      </c>
      <c r="J183" s="25"/>
      <c r="K183" s="25">
        <f t="shared" si="36"/>
        <v>4.828820000000001E-3</v>
      </c>
      <c r="L183" s="25">
        <f t="shared" si="37"/>
        <v>0.11120772460000003</v>
      </c>
      <c r="M183" s="25">
        <v>6.5100000000000002E-3</v>
      </c>
      <c r="N183" s="25">
        <f t="shared" si="38"/>
        <v>7.1400000000000005E-3</v>
      </c>
      <c r="O183" s="25"/>
      <c r="P183" s="25">
        <f t="shared" si="39"/>
        <v>5.1105100000000004E-3</v>
      </c>
      <c r="Q183" s="25">
        <f t="shared" si="40"/>
        <v>0.11769504530000001</v>
      </c>
      <c r="R183" s="25">
        <v>8.9300000000000004E-3</v>
      </c>
      <c r="S183" s="25">
        <f t="shared" si="41"/>
        <v>9.5600000000000008E-3</v>
      </c>
      <c r="T183" s="25"/>
      <c r="U183" s="25">
        <f t="shared" si="42"/>
        <v>4.9358000000000006E-3</v>
      </c>
      <c r="V183" s="25">
        <f t="shared" si="43"/>
        <v>0.11367147400000002</v>
      </c>
      <c r="W183" s="25">
        <v>1.54E-2</v>
      </c>
      <c r="X183" s="25">
        <f t="shared" si="44"/>
        <v>1.6029999999999999E-2</v>
      </c>
      <c r="Y183" s="25"/>
      <c r="Z183" s="25">
        <f t="shared" si="45"/>
        <v>7.4727099999999987E-3</v>
      </c>
      <c r="AA183" s="25">
        <f t="shared" si="46"/>
        <v>0.17209651129999998</v>
      </c>
      <c r="AB183" s="25">
        <v>-1.23E-3</v>
      </c>
      <c r="AC183" s="25">
        <f t="shared" si="47"/>
        <v>-6.3000000000000003E-4</v>
      </c>
    </row>
    <row r="184" spans="1:29" s="15" customFormat="1">
      <c r="A184" s="18">
        <v>432</v>
      </c>
      <c r="B184" s="25">
        <v>-6.0000000000000002E-5</v>
      </c>
      <c r="C184" s="25">
        <v>2.5100000000000001E-3</v>
      </c>
      <c r="D184" s="25">
        <f t="shared" si="32"/>
        <v>3.1800000000000001E-3</v>
      </c>
      <c r="E184" s="25"/>
      <c r="F184" s="25">
        <f t="shared" si="33"/>
        <v>2.3861899999999998E-3</v>
      </c>
      <c r="G184" s="25">
        <f t="shared" si="34"/>
        <v>5.4953955700000001E-2</v>
      </c>
      <c r="H184" s="25">
        <v>6.2199999999999998E-3</v>
      </c>
      <c r="I184" s="25">
        <f t="shared" si="35"/>
        <v>6.8900000000000003E-3</v>
      </c>
      <c r="J184" s="25"/>
      <c r="K184" s="25">
        <f t="shared" si="36"/>
        <v>4.76882E-3</v>
      </c>
      <c r="L184" s="25">
        <f t="shared" si="37"/>
        <v>0.1098259246</v>
      </c>
      <c r="M184" s="25">
        <v>6.4400000000000004E-3</v>
      </c>
      <c r="N184" s="25">
        <f t="shared" si="38"/>
        <v>7.11E-3</v>
      </c>
      <c r="O184" s="25"/>
      <c r="P184" s="25">
        <f t="shared" si="39"/>
        <v>5.0805099999999999E-3</v>
      </c>
      <c r="Q184" s="25">
        <f t="shared" si="40"/>
        <v>0.1170041453</v>
      </c>
      <c r="R184" s="25">
        <v>8.6899999999999998E-3</v>
      </c>
      <c r="S184" s="25">
        <f t="shared" si="41"/>
        <v>9.3600000000000003E-3</v>
      </c>
      <c r="T184" s="25"/>
      <c r="U184" s="25">
        <f t="shared" si="42"/>
        <v>4.7358000000000001E-3</v>
      </c>
      <c r="V184" s="25">
        <f t="shared" si="43"/>
        <v>0.10906547400000001</v>
      </c>
      <c r="W184" s="25">
        <v>1.523E-2</v>
      </c>
      <c r="X184" s="25">
        <f t="shared" si="44"/>
        <v>1.5900000000000001E-2</v>
      </c>
      <c r="Y184" s="25"/>
      <c r="Z184" s="25">
        <f t="shared" si="45"/>
        <v>7.3427100000000006E-3</v>
      </c>
      <c r="AA184" s="25">
        <f t="shared" si="46"/>
        <v>0.16910261130000001</v>
      </c>
      <c r="AB184" s="25">
        <v>-1.2800000000000001E-3</v>
      </c>
      <c r="AC184" s="25">
        <f t="shared" si="47"/>
        <v>-6.7000000000000002E-4</v>
      </c>
    </row>
    <row r="185" spans="1:29" s="15" customFormat="1">
      <c r="A185" s="18">
        <v>433</v>
      </c>
      <c r="B185" s="25">
        <v>-1.0000000000000001E-5</v>
      </c>
      <c r="C185" s="25">
        <v>2.7499999999999998E-3</v>
      </c>
      <c r="D185" s="25">
        <f t="shared" si="32"/>
        <v>3.3649999999999999E-3</v>
      </c>
      <c r="E185" s="25"/>
      <c r="F185" s="25">
        <f t="shared" si="33"/>
        <v>2.5711900000000001E-3</v>
      </c>
      <c r="G185" s="25">
        <f t="shared" si="34"/>
        <v>5.9214505700000003E-2</v>
      </c>
      <c r="H185" s="25">
        <v>6.2199999999999998E-3</v>
      </c>
      <c r="I185" s="25">
        <f t="shared" si="35"/>
        <v>6.8349999999999999E-3</v>
      </c>
      <c r="J185" s="25"/>
      <c r="K185" s="25">
        <f t="shared" si="36"/>
        <v>4.7138200000000005E-3</v>
      </c>
      <c r="L185" s="25">
        <f t="shared" si="37"/>
        <v>0.10855927460000002</v>
      </c>
      <c r="M185" s="25">
        <v>6.3299999999999997E-3</v>
      </c>
      <c r="N185" s="25">
        <f t="shared" si="38"/>
        <v>6.9449999999999998E-3</v>
      </c>
      <c r="O185" s="25"/>
      <c r="P185" s="25">
        <f t="shared" si="39"/>
        <v>4.9155099999999997E-3</v>
      </c>
      <c r="Q185" s="25">
        <f t="shared" si="40"/>
        <v>0.1132041953</v>
      </c>
      <c r="R185" s="25">
        <v>8.7799999999999996E-3</v>
      </c>
      <c r="S185" s="25">
        <f t="shared" si="41"/>
        <v>9.3949999999999988E-3</v>
      </c>
      <c r="T185" s="25"/>
      <c r="U185" s="25">
        <f t="shared" si="42"/>
        <v>4.7707999999999987E-3</v>
      </c>
      <c r="V185" s="25">
        <f t="shared" si="43"/>
        <v>0.10987152399999997</v>
      </c>
      <c r="W185" s="25">
        <v>1.5169999999999999E-2</v>
      </c>
      <c r="X185" s="25">
        <f t="shared" si="44"/>
        <v>1.5785E-2</v>
      </c>
      <c r="Y185" s="25"/>
      <c r="Z185" s="25">
        <f t="shared" si="45"/>
        <v>7.22771E-3</v>
      </c>
      <c r="AA185" s="25">
        <f t="shared" si="46"/>
        <v>0.16645416130000001</v>
      </c>
      <c r="AB185" s="25">
        <v>-1.2199999999999999E-3</v>
      </c>
      <c r="AC185" s="25">
        <f t="shared" si="47"/>
        <v>-6.1499999999999999E-4</v>
      </c>
    </row>
    <row r="186" spans="1:29" s="15" customFormat="1">
      <c r="A186" s="18">
        <v>434</v>
      </c>
      <c r="B186" s="25">
        <v>-1.3999999999999999E-4</v>
      </c>
      <c r="C186" s="25">
        <v>2.49E-3</v>
      </c>
      <c r="D186" s="25">
        <f t="shared" si="32"/>
        <v>3.2000000000000002E-3</v>
      </c>
      <c r="E186" s="25"/>
      <c r="F186" s="25">
        <f t="shared" si="33"/>
        <v>2.4061899999999999E-3</v>
      </c>
      <c r="G186" s="25">
        <f t="shared" si="34"/>
        <v>5.54145557E-2</v>
      </c>
      <c r="H186" s="25">
        <v>6.0499999999999998E-3</v>
      </c>
      <c r="I186" s="25">
        <f t="shared" si="35"/>
        <v>6.7599999999999995E-3</v>
      </c>
      <c r="J186" s="25"/>
      <c r="K186" s="25">
        <f t="shared" si="36"/>
        <v>4.6388200000000001E-3</v>
      </c>
      <c r="L186" s="25">
        <f t="shared" si="37"/>
        <v>0.10683202460000001</v>
      </c>
      <c r="M186" s="25">
        <v>6.2399999999999999E-3</v>
      </c>
      <c r="N186" s="25">
        <f t="shared" si="38"/>
        <v>6.9499999999999996E-3</v>
      </c>
      <c r="O186" s="25"/>
      <c r="P186" s="25">
        <f t="shared" si="39"/>
        <v>4.9205099999999995E-3</v>
      </c>
      <c r="Q186" s="25">
        <f t="shared" si="40"/>
        <v>0.1133193453</v>
      </c>
      <c r="R186" s="25">
        <v>8.6E-3</v>
      </c>
      <c r="S186" s="25">
        <f t="shared" si="41"/>
        <v>9.3100000000000006E-3</v>
      </c>
      <c r="T186" s="25"/>
      <c r="U186" s="25">
        <f t="shared" si="42"/>
        <v>4.6858000000000004E-3</v>
      </c>
      <c r="V186" s="25">
        <f t="shared" si="43"/>
        <v>0.10791397400000001</v>
      </c>
      <c r="W186" s="25">
        <v>1.507E-2</v>
      </c>
      <c r="X186" s="25">
        <f t="shared" si="44"/>
        <v>1.5779999999999999E-2</v>
      </c>
      <c r="Y186" s="25"/>
      <c r="Z186" s="25">
        <f t="shared" si="45"/>
        <v>7.2227099999999985E-3</v>
      </c>
      <c r="AA186" s="25">
        <f t="shared" si="46"/>
        <v>0.16633901129999998</v>
      </c>
      <c r="AB186" s="25">
        <v>-1.2800000000000001E-3</v>
      </c>
      <c r="AC186" s="25">
        <f t="shared" si="47"/>
        <v>-7.1000000000000002E-4</v>
      </c>
    </row>
    <row r="187" spans="1:29" s="15" customFormat="1">
      <c r="A187" s="18">
        <v>435</v>
      </c>
      <c r="B187" s="25">
        <v>-5.0000000000000002E-5</v>
      </c>
      <c r="C187" s="25">
        <v>2.7100000000000002E-3</v>
      </c>
      <c r="D187" s="25">
        <f t="shared" si="32"/>
        <v>3.3750000000000004E-3</v>
      </c>
      <c r="E187" s="25"/>
      <c r="F187" s="25">
        <f t="shared" si="33"/>
        <v>2.5811900000000006E-3</v>
      </c>
      <c r="G187" s="25">
        <f t="shared" si="34"/>
        <v>5.9444805700000013E-2</v>
      </c>
      <c r="H187" s="25">
        <v>6.1799999999999997E-3</v>
      </c>
      <c r="I187" s="25">
        <f t="shared" si="35"/>
        <v>6.8449999999999995E-3</v>
      </c>
      <c r="J187" s="25"/>
      <c r="K187" s="25">
        <f t="shared" si="36"/>
        <v>4.7238200000000001E-3</v>
      </c>
      <c r="L187" s="25">
        <f t="shared" si="37"/>
        <v>0.10878957460000001</v>
      </c>
      <c r="M187" s="25">
        <v>6.11E-3</v>
      </c>
      <c r="N187" s="25">
        <f t="shared" si="38"/>
        <v>6.7749999999999998E-3</v>
      </c>
      <c r="O187" s="25"/>
      <c r="P187" s="25">
        <f t="shared" si="39"/>
        <v>4.7455099999999997E-3</v>
      </c>
      <c r="Q187" s="25">
        <f t="shared" si="40"/>
        <v>0.1092890953</v>
      </c>
      <c r="R187" s="25">
        <v>8.6990000000000001E-3</v>
      </c>
      <c r="S187" s="25">
        <f t="shared" si="41"/>
        <v>9.3640000000000008E-3</v>
      </c>
      <c r="T187" s="25"/>
      <c r="U187" s="25">
        <f t="shared" si="42"/>
        <v>4.7398000000000006E-3</v>
      </c>
      <c r="V187" s="25">
        <f t="shared" si="43"/>
        <v>0.10915759400000002</v>
      </c>
      <c r="W187" s="25">
        <v>1.5169999999999999E-2</v>
      </c>
      <c r="X187" s="25">
        <f t="shared" si="44"/>
        <v>1.5834999999999998E-2</v>
      </c>
      <c r="Y187" s="25"/>
      <c r="Z187" s="25">
        <f t="shared" si="45"/>
        <v>7.277709999999998E-3</v>
      </c>
      <c r="AA187" s="25">
        <f t="shared" si="46"/>
        <v>0.16760566129999996</v>
      </c>
      <c r="AB187" s="25">
        <v>-1.2800000000000001E-3</v>
      </c>
      <c r="AC187" s="25">
        <f t="shared" si="47"/>
        <v>-6.6500000000000001E-4</v>
      </c>
    </row>
    <row r="188" spans="1:29" s="15" customFormat="1">
      <c r="A188" s="18">
        <v>436</v>
      </c>
      <c r="B188" s="25">
        <v>-6.8999999999999997E-5</v>
      </c>
      <c r="C188" s="25">
        <v>2.3700000000000001E-3</v>
      </c>
      <c r="D188" s="25">
        <f t="shared" si="32"/>
        <v>2.9995000000000004E-3</v>
      </c>
      <c r="E188" s="25"/>
      <c r="F188" s="25">
        <f t="shared" si="33"/>
        <v>2.2056900000000006E-3</v>
      </c>
      <c r="G188" s="25">
        <f t="shared" si="34"/>
        <v>5.0797040700000018E-2</v>
      </c>
      <c r="H188" s="25">
        <v>6.0899999999999999E-3</v>
      </c>
      <c r="I188" s="25">
        <f t="shared" si="35"/>
        <v>6.7194999999999998E-3</v>
      </c>
      <c r="J188" s="25"/>
      <c r="K188" s="25">
        <f t="shared" si="36"/>
        <v>4.5983199999999995E-3</v>
      </c>
      <c r="L188" s="25">
        <f t="shared" si="37"/>
        <v>0.10589930959999999</v>
      </c>
      <c r="M188" s="25">
        <v>6.1799999999999997E-3</v>
      </c>
      <c r="N188" s="25">
        <f t="shared" si="38"/>
        <v>6.8094999999999996E-3</v>
      </c>
      <c r="O188" s="25"/>
      <c r="P188" s="25">
        <f t="shared" si="39"/>
        <v>4.7800099999999995E-3</v>
      </c>
      <c r="Q188" s="25">
        <f t="shared" si="40"/>
        <v>0.1100836303</v>
      </c>
      <c r="R188" s="25">
        <v>8.5900000000000004E-3</v>
      </c>
      <c r="S188" s="25">
        <f t="shared" si="41"/>
        <v>9.2195000000000003E-3</v>
      </c>
      <c r="T188" s="25"/>
      <c r="U188" s="25">
        <f t="shared" si="42"/>
        <v>4.5953000000000001E-3</v>
      </c>
      <c r="V188" s="25">
        <f t="shared" si="43"/>
        <v>0.10582975900000001</v>
      </c>
      <c r="W188" s="25">
        <v>1.4919999999999999E-2</v>
      </c>
      <c r="X188" s="25">
        <f t="shared" si="44"/>
        <v>1.5549499999999999E-2</v>
      </c>
      <c r="Y188" s="25"/>
      <c r="Z188" s="25">
        <f t="shared" si="45"/>
        <v>6.9922099999999987E-3</v>
      </c>
      <c r="AA188" s="25">
        <f t="shared" si="46"/>
        <v>0.16103059629999997</v>
      </c>
      <c r="AB188" s="25">
        <v>-1.1900000000000001E-3</v>
      </c>
      <c r="AC188" s="25">
        <f t="shared" si="47"/>
        <v>-6.2950000000000007E-4</v>
      </c>
    </row>
    <row r="189" spans="1:29" s="15" customFormat="1">
      <c r="A189" s="18">
        <v>437</v>
      </c>
      <c r="B189" s="25">
        <v>-1E-4</v>
      </c>
      <c r="C189" s="25">
        <v>2.6099999999999999E-3</v>
      </c>
      <c r="D189" s="25">
        <f t="shared" si="32"/>
        <v>3.3E-3</v>
      </c>
      <c r="E189" s="25"/>
      <c r="F189" s="25">
        <f t="shared" si="33"/>
        <v>2.5061900000000002E-3</v>
      </c>
      <c r="G189" s="25">
        <f t="shared" si="34"/>
        <v>5.7717555700000006E-2</v>
      </c>
      <c r="H189" s="25">
        <v>5.96E-3</v>
      </c>
      <c r="I189" s="25">
        <f t="shared" si="35"/>
        <v>6.6499999999999997E-3</v>
      </c>
      <c r="J189" s="25"/>
      <c r="K189" s="25">
        <f t="shared" si="36"/>
        <v>4.5288199999999994E-3</v>
      </c>
      <c r="L189" s="25">
        <f t="shared" si="37"/>
        <v>0.10429872459999999</v>
      </c>
      <c r="M189" s="25">
        <v>6.0000000000000001E-3</v>
      </c>
      <c r="N189" s="25">
        <f t="shared" si="38"/>
        <v>6.6899999999999998E-3</v>
      </c>
      <c r="O189" s="25"/>
      <c r="P189" s="25">
        <f t="shared" si="39"/>
        <v>4.6605099999999997E-3</v>
      </c>
      <c r="Q189" s="25">
        <f t="shared" si="40"/>
        <v>0.1073315453</v>
      </c>
      <c r="R189" s="25">
        <v>8.5290000000000001E-3</v>
      </c>
      <c r="S189" s="25">
        <f t="shared" si="41"/>
        <v>9.2189999999999998E-3</v>
      </c>
      <c r="T189" s="25"/>
      <c r="U189" s="25">
        <f t="shared" si="42"/>
        <v>4.5947999999999996E-3</v>
      </c>
      <c r="V189" s="25">
        <f t="shared" si="43"/>
        <v>0.10581824399999999</v>
      </c>
      <c r="W189" s="25">
        <v>1.4880000000000001E-2</v>
      </c>
      <c r="X189" s="25">
        <f t="shared" si="44"/>
        <v>1.5570000000000001E-2</v>
      </c>
      <c r="Y189" s="25"/>
      <c r="Z189" s="25">
        <f t="shared" si="45"/>
        <v>7.0127100000000001E-3</v>
      </c>
      <c r="AA189" s="25">
        <f t="shared" si="46"/>
        <v>0.16150271130000002</v>
      </c>
      <c r="AB189" s="25">
        <v>-1.2800000000000001E-3</v>
      </c>
      <c r="AC189" s="25">
        <f t="shared" si="47"/>
        <v>-6.9000000000000008E-4</v>
      </c>
    </row>
    <row r="190" spans="1:29" s="15" customFormat="1">
      <c r="A190" s="18">
        <v>438</v>
      </c>
      <c r="B190" s="25">
        <v>-1E-4</v>
      </c>
      <c r="C190" s="25">
        <v>2.3E-3</v>
      </c>
      <c r="D190" s="25">
        <f t="shared" si="32"/>
        <v>2.9399999999999999E-3</v>
      </c>
      <c r="E190" s="25"/>
      <c r="F190" s="25">
        <f t="shared" si="33"/>
        <v>2.1461900000000001E-3</v>
      </c>
      <c r="G190" s="25">
        <f t="shared" si="34"/>
        <v>4.9426755700000005E-2</v>
      </c>
      <c r="H190" s="25">
        <v>5.6299999999999996E-3</v>
      </c>
      <c r="I190" s="25">
        <f t="shared" si="35"/>
        <v>6.2699999999999995E-3</v>
      </c>
      <c r="J190" s="25"/>
      <c r="K190" s="25">
        <f t="shared" si="36"/>
        <v>4.1488199999999992E-3</v>
      </c>
      <c r="L190" s="25">
        <f t="shared" si="37"/>
        <v>9.5547324599999983E-2</v>
      </c>
      <c r="M190" s="25">
        <v>5.9100000000000003E-3</v>
      </c>
      <c r="N190" s="25">
        <f t="shared" si="38"/>
        <v>6.5500000000000003E-3</v>
      </c>
      <c r="O190" s="25"/>
      <c r="P190" s="25">
        <f t="shared" si="39"/>
        <v>4.5205100000000002E-3</v>
      </c>
      <c r="Q190" s="25">
        <f t="shared" si="40"/>
        <v>0.10410734530000001</v>
      </c>
      <c r="R190" s="25">
        <v>8.3700000000000007E-3</v>
      </c>
      <c r="S190" s="25">
        <f t="shared" si="41"/>
        <v>9.0100000000000006E-3</v>
      </c>
      <c r="T190" s="25"/>
      <c r="U190" s="25">
        <f t="shared" si="42"/>
        <v>4.3858000000000005E-3</v>
      </c>
      <c r="V190" s="25">
        <f t="shared" si="43"/>
        <v>0.10100497400000001</v>
      </c>
      <c r="W190" s="25">
        <v>1.464E-2</v>
      </c>
      <c r="X190" s="25">
        <f t="shared" si="44"/>
        <v>1.528E-2</v>
      </c>
      <c r="Y190" s="25"/>
      <c r="Z190" s="25">
        <f t="shared" si="45"/>
        <v>6.7227099999999998E-3</v>
      </c>
      <c r="AA190" s="25">
        <f t="shared" si="46"/>
        <v>0.15482401130000001</v>
      </c>
      <c r="AB190" s="25">
        <v>-1.1800000000000001E-3</v>
      </c>
      <c r="AC190" s="25">
        <f t="shared" si="47"/>
        <v>-6.4000000000000005E-4</v>
      </c>
    </row>
    <row r="191" spans="1:29" s="15" customFormat="1">
      <c r="A191" s="18">
        <v>439</v>
      </c>
      <c r="B191" s="25">
        <v>-3.0000000000000001E-5</v>
      </c>
      <c r="C191" s="25">
        <v>2.65E-3</v>
      </c>
      <c r="D191" s="25">
        <f t="shared" si="32"/>
        <v>3.2799999999999999E-3</v>
      </c>
      <c r="E191" s="25"/>
      <c r="F191" s="25">
        <f t="shared" si="33"/>
        <v>2.4861900000000001E-3</v>
      </c>
      <c r="G191" s="25">
        <f t="shared" si="34"/>
        <v>5.7256955700000008E-2</v>
      </c>
      <c r="H191" s="25">
        <v>5.9300000000000004E-3</v>
      </c>
      <c r="I191" s="25">
        <f t="shared" si="35"/>
        <v>6.5600000000000007E-3</v>
      </c>
      <c r="J191" s="25"/>
      <c r="K191" s="25">
        <f t="shared" si="36"/>
        <v>4.4388200000000013E-3</v>
      </c>
      <c r="L191" s="25">
        <f t="shared" si="37"/>
        <v>0.10222602460000003</v>
      </c>
      <c r="M191" s="25">
        <v>5.8799999999999998E-3</v>
      </c>
      <c r="N191" s="25">
        <f t="shared" si="38"/>
        <v>6.5100000000000002E-3</v>
      </c>
      <c r="O191" s="25"/>
      <c r="P191" s="25">
        <f t="shared" si="39"/>
        <v>4.48051E-3</v>
      </c>
      <c r="Q191" s="25">
        <f t="shared" si="40"/>
        <v>0.1031861453</v>
      </c>
      <c r="R191" s="25">
        <v>8.5199999999999998E-3</v>
      </c>
      <c r="S191" s="25">
        <f t="shared" si="41"/>
        <v>9.1500000000000001E-3</v>
      </c>
      <c r="T191" s="25"/>
      <c r="U191" s="25">
        <f t="shared" si="42"/>
        <v>4.5258E-3</v>
      </c>
      <c r="V191" s="25">
        <f t="shared" si="43"/>
        <v>0.10422917400000001</v>
      </c>
      <c r="W191" s="25">
        <v>1.4749999999999999E-2</v>
      </c>
      <c r="X191" s="25">
        <f t="shared" si="44"/>
        <v>1.538E-2</v>
      </c>
      <c r="Y191" s="25"/>
      <c r="Z191" s="25">
        <f t="shared" si="45"/>
        <v>6.8227099999999992E-3</v>
      </c>
      <c r="AA191" s="25">
        <f t="shared" si="46"/>
        <v>0.15712701129999998</v>
      </c>
      <c r="AB191" s="25">
        <v>-1.23E-3</v>
      </c>
      <c r="AC191" s="25">
        <f t="shared" si="47"/>
        <v>-6.3000000000000003E-4</v>
      </c>
    </row>
    <row r="192" spans="1:29" s="15" customFormat="1">
      <c r="A192" s="18">
        <v>440</v>
      </c>
      <c r="B192" s="25">
        <v>-6.8999999999999997E-5</v>
      </c>
      <c r="C192" s="25">
        <v>2.2899999999999999E-3</v>
      </c>
      <c r="D192" s="25">
        <f t="shared" si="32"/>
        <v>2.9445000000000001E-3</v>
      </c>
      <c r="E192" s="25"/>
      <c r="F192" s="25">
        <f t="shared" si="33"/>
        <v>2.1506900000000002E-3</v>
      </c>
      <c r="G192" s="25">
        <f t="shared" si="34"/>
        <v>4.953039070000001E-2</v>
      </c>
      <c r="H192" s="25">
        <v>5.8199999999999997E-3</v>
      </c>
      <c r="I192" s="25">
        <f t="shared" si="35"/>
        <v>6.4744999999999994E-3</v>
      </c>
      <c r="J192" s="25"/>
      <c r="K192" s="25">
        <f t="shared" si="36"/>
        <v>4.3533199999999991E-3</v>
      </c>
      <c r="L192" s="25">
        <f t="shared" si="37"/>
        <v>0.10025695959999999</v>
      </c>
      <c r="M192" s="25">
        <v>5.8799999999999998E-3</v>
      </c>
      <c r="N192" s="25">
        <f t="shared" si="38"/>
        <v>6.5344999999999995E-3</v>
      </c>
      <c r="O192" s="25"/>
      <c r="P192" s="25">
        <f t="shared" si="39"/>
        <v>4.5050099999999994E-3</v>
      </c>
      <c r="Q192" s="25">
        <f t="shared" si="40"/>
        <v>0.10375038029999999</v>
      </c>
      <c r="R192" s="25">
        <v>8.3400000000000002E-3</v>
      </c>
      <c r="S192" s="25">
        <f t="shared" si="41"/>
        <v>8.9945000000000008E-3</v>
      </c>
      <c r="T192" s="25"/>
      <c r="U192" s="25">
        <f t="shared" si="42"/>
        <v>4.3703000000000006E-3</v>
      </c>
      <c r="V192" s="25">
        <f t="shared" si="43"/>
        <v>0.10064800900000002</v>
      </c>
      <c r="W192" s="25">
        <v>1.4500000000000001E-2</v>
      </c>
      <c r="X192" s="25">
        <f t="shared" si="44"/>
        <v>1.5154500000000001E-2</v>
      </c>
      <c r="Y192" s="25"/>
      <c r="Z192" s="25">
        <f t="shared" si="45"/>
        <v>6.5972100000000009E-3</v>
      </c>
      <c r="AA192" s="25">
        <f t="shared" si="46"/>
        <v>0.15193374630000003</v>
      </c>
      <c r="AB192" s="25">
        <v>-1.24E-3</v>
      </c>
      <c r="AC192" s="25">
        <f t="shared" si="47"/>
        <v>-6.5450000000000003E-4</v>
      </c>
    </row>
    <row r="193" spans="1:29" s="15" customFormat="1">
      <c r="A193" s="18">
        <v>441</v>
      </c>
      <c r="B193" s="25">
        <v>-1E-4</v>
      </c>
      <c r="C193" s="25">
        <v>2.5400000000000002E-3</v>
      </c>
      <c r="D193" s="25">
        <f t="shared" si="32"/>
        <v>3.2250000000000004E-3</v>
      </c>
      <c r="E193" s="25"/>
      <c r="F193" s="25">
        <f t="shared" si="33"/>
        <v>2.4311900000000006E-3</v>
      </c>
      <c r="G193" s="25">
        <f t="shared" si="34"/>
        <v>5.5990305700000013E-2</v>
      </c>
      <c r="H193" s="25">
        <v>5.7299999999999999E-3</v>
      </c>
      <c r="I193" s="25">
        <f t="shared" si="35"/>
        <v>6.4149999999999997E-3</v>
      </c>
      <c r="J193" s="25"/>
      <c r="K193" s="25">
        <f t="shared" si="36"/>
        <v>4.2938200000000003E-3</v>
      </c>
      <c r="L193" s="25">
        <f t="shared" si="37"/>
        <v>9.8886674600000016E-2</v>
      </c>
      <c r="M193" s="25">
        <v>5.7099999999999998E-3</v>
      </c>
      <c r="N193" s="25">
        <f t="shared" si="38"/>
        <v>6.3949999999999996E-3</v>
      </c>
      <c r="O193" s="25"/>
      <c r="P193" s="25">
        <f t="shared" si="39"/>
        <v>4.3655099999999995E-3</v>
      </c>
      <c r="Q193" s="25">
        <f t="shared" si="40"/>
        <v>0.10053769529999999</v>
      </c>
      <c r="R193" s="25">
        <v>8.26E-3</v>
      </c>
      <c r="S193" s="25">
        <f t="shared" si="41"/>
        <v>8.9449999999999998E-3</v>
      </c>
      <c r="T193" s="25"/>
      <c r="U193" s="25">
        <f t="shared" si="42"/>
        <v>4.3207999999999996E-3</v>
      </c>
      <c r="V193" s="25">
        <f t="shared" si="43"/>
        <v>9.9508024E-2</v>
      </c>
      <c r="W193" s="25">
        <v>1.457E-2</v>
      </c>
      <c r="X193" s="25">
        <f t="shared" si="44"/>
        <v>1.5254999999999999E-2</v>
      </c>
      <c r="Y193" s="25"/>
      <c r="Z193" s="25">
        <f t="shared" si="45"/>
        <v>6.6977099999999991E-3</v>
      </c>
      <c r="AA193" s="25">
        <f t="shared" si="46"/>
        <v>0.15424826129999999</v>
      </c>
      <c r="AB193" s="25">
        <v>-1.2700000000000001E-3</v>
      </c>
      <c r="AC193" s="25">
        <f t="shared" si="47"/>
        <v>-6.8500000000000006E-4</v>
      </c>
    </row>
    <row r="194" spans="1:29" s="15" customFormat="1">
      <c r="A194" s="18">
        <v>442</v>
      </c>
      <c r="B194" s="25">
        <v>-5.0000000000000002E-5</v>
      </c>
      <c r="C194" s="25">
        <v>2.2100000000000002E-3</v>
      </c>
      <c r="D194" s="25">
        <f t="shared" si="32"/>
        <v>2.8500000000000001E-3</v>
      </c>
      <c r="E194" s="25"/>
      <c r="F194" s="25">
        <f t="shared" si="33"/>
        <v>2.0561900000000003E-3</v>
      </c>
      <c r="G194" s="25">
        <f t="shared" si="34"/>
        <v>4.7354055700000008E-2</v>
      </c>
      <c r="H194" s="25">
        <v>5.4999999999999997E-3</v>
      </c>
      <c r="I194" s="25">
        <f t="shared" si="35"/>
        <v>6.1399999999999996E-3</v>
      </c>
      <c r="J194" s="25"/>
      <c r="K194" s="25">
        <f t="shared" si="36"/>
        <v>4.0188199999999993E-3</v>
      </c>
      <c r="L194" s="25">
        <f t="shared" si="37"/>
        <v>9.2553424599999989E-2</v>
      </c>
      <c r="M194" s="25">
        <v>5.5900000000000004E-3</v>
      </c>
      <c r="N194" s="25">
        <f t="shared" si="38"/>
        <v>6.2300000000000003E-3</v>
      </c>
      <c r="O194" s="25"/>
      <c r="P194" s="25">
        <f t="shared" si="39"/>
        <v>4.2005100000000002E-3</v>
      </c>
      <c r="Q194" s="25">
        <f t="shared" si="40"/>
        <v>9.6737745300000011E-2</v>
      </c>
      <c r="R194" s="25">
        <v>8.1200000000000005E-3</v>
      </c>
      <c r="S194" s="25">
        <f t="shared" si="41"/>
        <v>8.7600000000000004E-3</v>
      </c>
      <c r="T194" s="25"/>
      <c r="U194" s="25">
        <f t="shared" si="42"/>
        <v>4.1358000000000002E-3</v>
      </c>
      <c r="V194" s="25">
        <f t="shared" si="43"/>
        <v>9.5247474000000013E-2</v>
      </c>
      <c r="W194" s="25">
        <v>1.4370000000000001E-2</v>
      </c>
      <c r="X194" s="25">
        <f t="shared" si="44"/>
        <v>1.5010000000000001E-2</v>
      </c>
      <c r="Y194" s="25"/>
      <c r="Z194" s="25">
        <f t="shared" si="45"/>
        <v>6.4527100000000004E-3</v>
      </c>
      <c r="AA194" s="25">
        <f t="shared" si="46"/>
        <v>0.1486059113</v>
      </c>
      <c r="AB194" s="25">
        <v>-1.23E-3</v>
      </c>
      <c r="AC194" s="25">
        <f t="shared" si="47"/>
        <v>-6.3999999999999994E-4</v>
      </c>
    </row>
    <row r="195" spans="1:29" s="15" customFormat="1">
      <c r="A195" s="18">
        <v>443</v>
      </c>
      <c r="B195" s="25">
        <v>1.0000000000000001E-5</v>
      </c>
      <c r="C195" s="25">
        <v>2.4099999999999998E-3</v>
      </c>
      <c r="D195" s="25">
        <f t="shared" ref="D195:D258" si="48">C195-AC195</f>
        <v>2.9949999999999998E-3</v>
      </c>
      <c r="E195" s="25"/>
      <c r="F195" s="25">
        <f t="shared" ref="F195:F258" si="49">D195-0.00079381</f>
        <v>2.2011899999999996E-3</v>
      </c>
      <c r="G195" s="25">
        <f t="shared" ref="G195:G258" si="50">F195*23.03</f>
        <v>5.0693405699999992E-2</v>
      </c>
      <c r="H195" s="25">
        <v>5.6299999999999996E-3</v>
      </c>
      <c r="I195" s="25">
        <f t="shared" ref="I195:I258" si="51">H195-AC195</f>
        <v>6.215E-3</v>
      </c>
      <c r="J195" s="25"/>
      <c r="K195" s="25">
        <f t="shared" ref="K195:K258" si="52">I195-0.00212118</f>
        <v>4.0938199999999998E-3</v>
      </c>
      <c r="L195" s="25">
        <f t="shared" ref="L195:L258" si="53">K195*23.03</f>
        <v>9.4280674600000003E-2</v>
      </c>
      <c r="M195" s="25">
        <v>5.5599999999999998E-3</v>
      </c>
      <c r="N195" s="25">
        <f t="shared" ref="N195:N258" si="54">M195-AC195</f>
        <v>6.1449999999999994E-3</v>
      </c>
      <c r="O195" s="25"/>
      <c r="P195" s="25">
        <f t="shared" ref="P195:P258" si="55">N195-0.00202949</f>
        <v>4.1155099999999993E-3</v>
      </c>
      <c r="Q195" s="25">
        <f t="shared" ref="Q195:Q258" si="56">P195*23.03</f>
        <v>9.4780195299999995E-2</v>
      </c>
      <c r="R195" s="25">
        <v>8.1399999999999997E-3</v>
      </c>
      <c r="S195" s="25">
        <f t="shared" ref="S195:S258" si="57">R195-AC195</f>
        <v>8.7250000000000001E-3</v>
      </c>
      <c r="T195" s="25"/>
      <c r="U195" s="25">
        <f t="shared" ref="U195:U258" si="58">S195-0.0046242</f>
        <v>4.1007999999999999E-3</v>
      </c>
      <c r="V195" s="25">
        <f t="shared" ref="V195:V258" si="59">U195*23.03</f>
        <v>9.444142400000001E-2</v>
      </c>
      <c r="W195" s="25">
        <v>1.438E-2</v>
      </c>
      <c r="X195" s="25">
        <f t="shared" ref="X195:X258" si="60">W195-AC195</f>
        <v>1.4965000000000001E-2</v>
      </c>
      <c r="Y195" s="25"/>
      <c r="Z195" s="25">
        <f t="shared" ref="Z195:Z258" si="61">X195-0.00855729</f>
        <v>6.4077100000000005E-3</v>
      </c>
      <c r="AA195" s="25">
        <f t="shared" ref="AA195:AA258" si="62">Z195*23.03</f>
        <v>0.14756956130000001</v>
      </c>
      <c r="AB195" s="25">
        <v>-1.1800000000000001E-3</v>
      </c>
      <c r="AC195" s="25">
        <f t="shared" ref="AC195:AC258" si="63">(B195+AB195)/2</f>
        <v>-5.8500000000000002E-4</v>
      </c>
    </row>
    <row r="196" spans="1:29" s="15" customFormat="1">
      <c r="A196" s="18">
        <v>444</v>
      </c>
      <c r="B196" s="25">
        <v>-1.2E-4</v>
      </c>
      <c r="C196" s="25">
        <v>2.2499999999999998E-3</v>
      </c>
      <c r="D196" s="25">
        <f t="shared" si="48"/>
        <v>2.9549999999999997E-3</v>
      </c>
      <c r="E196" s="25"/>
      <c r="F196" s="25">
        <f t="shared" si="49"/>
        <v>2.1611899999999995E-3</v>
      </c>
      <c r="G196" s="25">
        <f t="shared" si="50"/>
        <v>4.9772205699999988E-2</v>
      </c>
      <c r="H196" s="25">
        <v>5.4599999999999996E-3</v>
      </c>
      <c r="I196" s="25">
        <f t="shared" si="51"/>
        <v>6.1649999999999995E-3</v>
      </c>
      <c r="J196" s="25"/>
      <c r="K196" s="25">
        <f t="shared" si="52"/>
        <v>4.0438200000000001E-3</v>
      </c>
      <c r="L196" s="25">
        <f t="shared" si="53"/>
        <v>9.3129174600000003E-2</v>
      </c>
      <c r="M196" s="25">
        <v>5.47E-3</v>
      </c>
      <c r="N196" s="25">
        <f t="shared" si="54"/>
        <v>6.1749999999999999E-3</v>
      </c>
      <c r="O196" s="25"/>
      <c r="P196" s="25">
        <f t="shared" si="55"/>
        <v>4.1455099999999998E-3</v>
      </c>
      <c r="Q196" s="25">
        <f t="shared" si="56"/>
        <v>9.5471095300000003E-2</v>
      </c>
      <c r="R196" s="25">
        <v>8.1089999999999999E-3</v>
      </c>
      <c r="S196" s="25">
        <f t="shared" si="57"/>
        <v>8.8140000000000007E-3</v>
      </c>
      <c r="T196" s="25"/>
      <c r="U196" s="25">
        <f t="shared" si="58"/>
        <v>4.1898000000000005E-3</v>
      </c>
      <c r="V196" s="25">
        <f t="shared" si="59"/>
        <v>9.6491094000000013E-2</v>
      </c>
      <c r="W196" s="25">
        <v>1.423E-2</v>
      </c>
      <c r="X196" s="25">
        <f t="shared" si="60"/>
        <v>1.4935E-2</v>
      </c>
      <c r="Y196" s="25"/>
      <c r="Z196" s="25">
        <f t="shared" si="61"/>
        <v>6.37771E-3</v>
      </c>
      <c r="AA196" s="25">
        <f t="shared" si="62"/>
        <v>0.14687866130000002</v>
      </c>
      <c r="AB196" s="25">
        <v>-1.2899999999999999E-3</v>
      </c>
      <c r="AC196" s="25">
        <f t="shared" si="63"/>
        <v>-7.0500000000000001E-4</v>
      </c>
    </row>
    <row r="197" spans="1:29" s="15" customFormat="1">
      <c r="A197" s="18">
        <v>445</v>
      </c>
      <c r="B197" s="25">
        <v>-9.0000000000000006E-5</v>
      </c>
      <c r="C197" s="25">
        <v>2.3900000000000002E-3</v>
      </c>
      <c r="D197" s="25">
        <f t="shared" si="48"/>
        <v>3.0700000000000002E-3</v>
      </c>
      <c r="E197" s="25"/>
      <c r="F197" s="25">
        <f t="shared" si="49"/>
        <v>2.27619E-3</v>
      </c>
      <c r="G197" s="25">
        <f t="shared" si="50"/>
        <v>5.2420655699999999E-2</v>
      </c>
      <c r="H197" s="25">
        <v>5.5599999999999998E-3</v>
      </c>
      <c r="I197" s="25">
        <f t="shared" si="51"/>
        <v>6.2399999999999999E-3</v>
      </c>
      <c r="J197" s="25"/>
      <c r="K197" s="25">
        <f t="shared" si="52"/>
        <v>4.1188200000000005E-3</v>
      </c>
      <c r="L197" s="25">
        <f t="shared" si="53"/>
        <v>9.4856424600000017E-2</v>
      </c>
      <c r="M197" s="25">
        <v>5.4999999999999997E-3</v>
      </c>
      <c r="N197" s="25">
        <f t="shared" si="54"/>
        <v>6.1799999999999997E-3</v>
      </c>
      <c r="O197" s="25"/>
      <c r="P197" s="25">
        <f t="shared" si="55"/>
        <v>4.1505099999999996E-3</v>
      </c>
      <c r="Q197" s="25">
        <f t="shared" si="56"/>
        <v>9.5586245299999997E-2</v>
      </c>
      <c r="R197" s="25">
        <v>8.0190000000000001E-3</v>
      </c>
      <c r="S197" s="25">
        <f t="shared" si="57"/>
        <v>8.6990000000000001E-3</v>
      </c>
      <c r="T197" s="25"/>
      <c r="U197" s="25">
        <f t="shared" si="58"/>
        <v>4.0747999999999999E-3</v>
      </c>
      <c r="V197" s="25">
        <f t="shared" si="59"/>
        <v>9.3842644000000003E-2</v>
      </c>
      <c r="W197" s="25">
        <v>1.427E-2</v>
      </c>
      <c r="X197" s="25">
        <f t="shared" si="60"/>
        <v>1.495E-2</v>
      </c>
      <c r="Y197" s="25"/>
      <c r="Z197" s="25">
        <f t="shared" si="61"/>
        <v>6.3927099999999994E-3</v>
      </c>
      <c r="AA197" s="25">
        <f t="shared" si="62"/>
        <v>0.14722411129999999</v>
      </c>
      <c r="AB197" s="25">
        <v>-1.2700000000000001E-3</v>
      </c>
      <c r="AC197" s="25">
        <f t="shared" si="63"/>
        <v>-6.8000000000000005E-4</v>
      </c>
    </row>
    <row r="198" spans="1:29" s="15" customFormat="1">
      <c r="A198" s="18">
        <v>446</v>
      </c>
      <c r="B198" s="25">
        <v>-6.8999999999999997E-5</v>
      </c>
      <c r="C198" s="25">
        <v>2.0999999999999999E-3</v>
      </c>
      <c r="D198" s="25">
        <f t="shared" si="48"/>
        <v>2.7445E-3</v>
      </c>
      <c r="E198" s="25"/>
      <c r="F198" s="25">
        <f t="shared" si="49"/>
        <v>1.9506899999999999E-3</v>
      </c>
      <c r="G198" s="25">
        <f t="shared" si="50"/>
        <v>4.4924390700000004E-2</v>
      </c>
      <c r="H198" s="25">
        <v>5.2500000000000003E-3</v>
      </c>
      <c r="I198" s="25">
        <f t="shared" si="51"/>
        <v>5.8945000000000004E-3</v>
      </c>
      <c r="J198" s="25"/>
      <c r="K198" s="25">
        <f t="shared" si="52"/>
        <v>3.7733200000000006E-3</v>
      </c>
      <c r="L198" s="25">
        <f t="shared" si="53"/>
        <v>8.6899559600000023E-2</v>
      </c>
      <c r="M198" s="25">
        <v>5.3600000000000002E-3</v>
      </c>
      <c r="N198" s="25">
        <f t="shared" si="54"/>
        <v>6.0045000000000003E-3</v>
      </c>
      <c r="O198" s="25"/>
      <c r="P198" s="25">
        <f t="shared" si="55"/>
        <v>3.9750100000000002E-3</v>
      </c>
      <c r="Q198" s="25">
        <f t="shared" si="56"/>
        <v>9.1544480300000008E-2</v>
      </c>
      <c r="R198" s="25">
        <v>7.9389999999999999E-3</v>
      </c>
      <c r="S198" s="25">
        <f t="shared" si="57"/>
        <v>8.5834999999999991E-3</v>
      </c>
      <c r="T198" s="25"/>
      <c r="U198" s="25">
        <f t="shared" si="58"/>
        <v>3.9592999999999989E-3</v>
      </c>
      <c r="V198" s="25">
        <f t="shared" si="59"/>
        <v>9.1182678999999975E-2</v>
      </c>
      <c r="W198" s="25">
        <v>1.41E-2</v>
      </c>
      <c r="X198" s="25">
        <f t="shared" si="60"/>
        <v>1.4744499999999999E-2</v>
      </c>
      <c r="Y198" s="25"/>
      <c r="Z198" s="25">
        <f t="shared" si="61"/>
        <v>6.1872099999999985E-3</v>
      </c>
      <c r="AA198" s="25">
        <f t="shared" si="62"/>
        <v>0.14249144629999996</v>
      </c>
      <c r="AB198" s="25">
        <v>-1.2199999999999999E-3</v>
      </c>
      <c r="AC198" s="25">
        <f t="shared" si="63"/>
        <v>-6.445E-4</v>
      </c>
    </row>
    <row r="199" spans="1:29" s="15" customFormat="1">
      <c r="A199" s="18">
        <v>447</v>
      </c>
      <c r="B199" s="25">
        <v>-6.8999999999999997E-5</v>
      </c>
      <c r="C199" s="25">
        <v>2.2000000000000001E-3</v>
      </c>
      <c r="D199" s="25">
        <f t="shared" si="48"/>
        <v>2.8695000000000001E-3</v>
      </c>
      <c r="E199" s="25"/>
      <c r="F199" s="25">
        <f t="shared" si="49"/>
        <v>2.0756899999999998E-3</v>
      </c>
      <c r="G199" s="25">
        <f t="shared" si="50"/>
        <v>4.7803140699999996E-2</v>
      </c>
      <c r="H199" s="25">
        <v>5.3400000000000001E-3</v>
      </c>
      <c r="I199" s="25">
        <f t="shared" si="51"/>
        <v>6.0095000000000001E-3</v>
      </c>
      <c r="J199" s="25"/>
      <c r="K199" s="25">
        <f t="shared" si="52"/>
        <v>3.8883200000000002E-3</v>
      </c>
      <c r="L199" s="25">
        <f t="shared" si="53"/>
        <v>8.9548009600000006E-2</v>
      </c>
      <c r="M199" s="25">
        <v>5.1999999999999998E-3</v>
      </c>
      <c r="N199" s="25">
        <f t="shared" si="54"/>
        <v>5.8694999999999997E-3</v>
      </c>
      <c r="O199" s="25"/>
      <c r="P199" s="25">
        <f t="shared" si="55"/>
        <v>3.8400099999999996E-3</v>
      </c>
      <c r="Q199" s="25">
        <f t="shared" si="56"/>
        <v>8.8435430299999992E-2</v>
      </c>
      <c r="R199" s="25">
        <v>7.8100000000000001E-3</v>
      </c>
      <c r="S199" s="25">
        <f t="shared" si="57"/>
        <v>8.4795000000000009E-3</v>
      </c>
      <c r="T199" s="25"/>
      <c r="U199" s="25">
        <f t="shared" si="58"/>
        <v>3.8553000000000007E-3</v>
      </c>
      <c r="V199" s="25">
        <f t="shared" si="59"/>
        <v>8.8787559000000016E-2</v>
      </c>
      <c r="W199" s="25">
        <v>1.409E-2</v>
      </c>
      <c r="X199" s="25">
        <f t="shared" si="60"/>
        <v>1.47595E-2</v>
      </c>
      <c r="Y199" s="25"/>
      <c r="Z199" s="25">
        <f t="shared" si="61"/>
        <v>6.2022099999999997E-3</v>
      </c>
      <c r="AA199" s="25">
        <f t="shared" si="62"/>
        <v>0.14283689629999999</v>
      </c>
      <c r="AB199" s="25">
        <v>-1.2700000000000001E-3</v>
      </c>
      <c r="AC199" s="25">
        <f t="shared" si="63"/>
        <v>-6.6950000000000006E-4</v>
      </c>
    </row>
    <row r="200" spans="1:29" s="15" customFormat="1">
      <c r="A200" s="18">
        <v>448</v>
      </c>
      <c r="B200" s="25">
        <v>-1.7000000000000001E-4</v>
      </c>
      <c r="C200" s="25">
        <v>2.0799999999999998E-3</v>
      </c>
      <c r="D200" s="25">
        <f t="shared" si="48"/>
        <v>2.81E-3</v>
      </c>
      <c r="E200" s="25"/>
      <c r="F200" s="25">
        <f t="shared" si="49"/>
        <v>2.0161900000000002E-3</v>
      </c>
      <c r="G200" s="25">
        <f t="shared" si="50"/>
        <v>4.6432855700000004E-2</v>
      </c>
      <c r="H200" s="25">
        <v>5.1799999999999997E-3</v>
      </c>
      <c r="I200" s="25">
        <f t="shared" si="51"/>
        <v>5.9099999999999995E-3</v>
      </c>
      <c r="J200" s="25"/>
      <c r="K200" s="25">
        <f t="shared" si="52"/>
        <v>3.7888199999999996E-3</v>
      </c>
      <c r="L200" s="25">
        <f t="shared" si="53"/>
        <v>8.7256524599999996E-2</v>
      </c>
      <c r="M200" s="25">
        <v>5.1900000000000002E-3</v>
      </c>
      <c r="N200" s="25">
        <f t="shared" si="54"/>
        <v>5.9199999999999999E-3</v>
      </c>
      <c r="O200" s="25"/>
      <c r="P200" s="25">
        <f t="shared" si="55"/>
        <v>3.8905099999999998E-3</v>
      </c>
      <c r="Q200" s="25">
        <f t="shared" si="56"/>
        <v>8.9598445299999996E-2</v>
      </c>
      <c r="R200" s="25">
        <v>7.7999999999999996E-3</v>
      </c>
      <c r="S200" s="25">
        <f t="shared" si="57"/>
        <v>8.5299999999999994E-3</v>
      </c>
      <c r="T200" s="25"/>
      <c r="U200" s="25">
        <f t="shared" si="58"/>
        <v>3.9057999999999992E-3</v>
      </c>
      <c r="V200" s="25">
        <f t="shared" si="59"/>
        <v>8.9950573999999991E-2</v>
      </c>
      <c r="W200" s="25">
        <v>1.396E-2</v>
      </c>
      <c r="X200" s="25">
        <f t="shared" si="60"/>
        <v>1.469E-2</v>
      </c>
      <c r="Y200" s="25"/>
      <c r="Z200" s="25">
        <f t="shared" si="61"/>
        <v>6.1327099999999996E-3</v>
      </c>
      <c r="AA200" s="25">
        <f t="shared" si="62"/>
        <v>0.1412363113</v>
      </c>
      <c r="AB200" s="25">
        <v>-1.2899999999999999E-3</v>
      </c>
      <c r="AC200" s="25">
        <f t="shared" si="63"/>
        <v>-7.2999999999999996E-4</v>
      </c>
    </row>
    <row r="201" spans="1:29" s="15" customFormat="1">
      <c r="A201" s="18">
        <v>449</v>
      </c>
      <c r="B201" s="25">
        <v>-9.0000000000000006E-5</v>
      </c>
      <c r="C201" s="25">
        <v>2.0699999999999998E-3</v>
      </c>
      <c r="D201" s="25">
        <f t="shared" si="48"/>
        <v>2.7149999999999995E-3</v>
      </c>
      <c r="E201" s="25"/>
      <c r="F201" s="25">
        <f t="shared" si="49"/>
        <v>1.9211899999999995E-3</v>
      </c>
      <c r="G201" s="25">
        <f t="shared" si="50"/>
        <v>4.4245005699999992E-2</v>
      </c>
      <c r="H201" s="25">
        <v>5.1799999999999997E-3</v>
      </c>
      <c r="I201" s="25">
        <f t="shared" si="51"/>
        <v>5.8249999999999994E-3</v>
      </c>
      <c r="J201" s="25"/>
      <c r="K201" s="25">
        <f t="shared" si="52"/>
        <v>3.7038199999999996E-3</v>
      </c>
      <c r="L201" s="25">
        <f t="shared" si="53"/>
        <v>8.5298974599999994E-2</v>
      </c>
      <c r="M201" s="25">
        <v>5.1500000000000001E-3</v>
      </c>
      <c r="N201" s="25">
        <f t="shared" si="54"/>
        <v>5.7949999999999998E-3</v>
      </c>
      <c r="O201" s="25"/>
      <c r="P201" s="25">
        <f t="shared" si="55"/>
        <v>3.7655099999999997E-3</v>
      </c>
      <c r="Q201" s="25">
        <f t="shared" si="56"/>
        <v>8.6719695299999996E-2</v>
      </c>
      <c r="R201" s="25">
        <v>7.7200000000000003E-3</v>
      </c>
      <c r="S201" s="25">
        <f t="shared" si="57"/>
        <v>8.3650000000000009E-3</v>
      </c>
      <c r="T201" s="25"/>
      <c r="U201" s="25">
        <f t="shared" si="58"/>
        <v>3.7408000000000007E-3</v>
      </c>
      <c r="V201" s="25">
        <f t="shared" si="59"/>
        <v>8.6150624000000023E-2</v>
      </c>
      <c r="W201" s="25">
        <v>1.391E-2</v>
      </c>
      <c r="X201" s="25">
        <f t="shared" si="60"/>
        <v>1.4555E-2</v>
      </c>
      <c r="Y201" s="25"/>
      <c r="Z201" s="25">
        <f t="shared" si="61"/>
        <v>5.9977099999999998E-3</v>
      </c>
      <c r="AA201" s="25">
        <f t="shared" si="62"/>
        <v>0.1381272613</v>
      </c>
      <c r="AB201" s="25">
        <v>-1.1999999999999999E-3</v>
      </c>
      <c r="AC201" s="25">
        <f t="shared" si="63"/>
        <v>-6.4499999999999996E-4</v>
      </c>
    </row>
    <row r="202" spans="1:29" s="15" customFormat="1">
      <c r="A202" s="18">
        <v>450</v>
      </c>
      <c r="B202" s="25">
        <v>-9.0000000000000006E-5</v>
      </c>
      <c r="C202" s="25">
        <v>2.0200000000000001E-3</v>
      </c>
      <c r="D202" s="25">
        <f t="shared" si="48"/>
        <v>2.6800000000000001E-3</v>
      </c>
      <c r="E202" s="25"/>
      <c r="F202" s="25">
        <f t="shared" si="49"/>
        <v>1.88619E-3</v>
      </c>
      <c r="G202" s="25">
        <f t="shared" si="50"/>
        <v>4.3438955700000004E-2</v>
      </c>
      <c r="H202" s="25">
        <v>4.9500000000000004E-3</v>
      </c>
      <c r="I202" s="25">
        <f t="shared" si="51"/>
        <v>5.6100000000000004E-3</v>
      </c>
      <c r="J202" s="25"/>
      <c r="K202" s="25">
        <f t="shared" si="52"/>
        <v>3.4888200000000005E-3</v>
      </c>
      <c r="L202" s="25">
        <f t="shared" si="53"/>
        <v>8.0347524600000012E-2</v>
      </c>
      <c r="M202" s="25">
        <v>5.0600000000000003E-3</v>
      </c>
      <c r="N202" s="25">
        <f t="shared" si="54"/>
        <v>5.7200000000000003E-3</v>
      </c>
      <c r="O202" s="25"/>
      <c r="P202" s="25">
        <f t="shared" si="55"/>
        <v>3.6905100000000001E-3</v>
      </c>
      <c r="Q202" s="25">
        <f t="shared" si="56"/>
        <v>8.4992445300000011E-2</v>
      </c>
      <c r="R202" s="25">
        <v>7.6600000000000001E-3</v>
      </c>
      <c r="S202" s="25">
        <f t="shared" si="57"/>
        <v>8.320000000000001E-3</v>
      </c>
      <c r="T202" s="25"/>
      <c r="U202" s="25">
        <f t="shared" si="58"/>
        <v>3.6958000000000008E-3</v>
      </c>
      <c r="V202" s="25">
        <f t="shared" si="59"/>
        <v>8.5114274000000018E-2</v>
      </c>
      <c r="W202" s="25">
        <v>1.376E-2</v>
      </c>
      <c r="X202" s="25">
        <f t="shared" si="60"/>
        <v>1.4419999999999999E-2</v>
      </c>
      <c r="Y202" s="25"/>
      <c r="Z202" s="25">
        <f t="shared" si="61"/>
        <v>5.8627099999999984E-3</v>
      </c>
      <c r="AA202" s="25">
        <f t="shared" si="62"/>
        <v>0.13501821129999997</v>
      </c>
      <c r="AB202" s="25">
        <v>-1.23E-3</v>
      </c>
      <c r="AC202" s="25">
        <f t="shared" si="63"/>
        <v>-6.6E-4</v>
      </c>
    </row>
    <row r="203" spans="1:29" s="15" customFormat="1">
      <c r="A203" s="18">
        <v>451</v>
      </c>
      <c r="B203" s="25">
        <v>-5.0000000000000002E-5</v>
      </c>
      <c r="C203" s="25">
        <v>2.0699999999999998E-3</v>
      </c>
      <c r="D203" s="25">
        <f t="shared" si="48"/>
        <v>2.7049999999999999E-3</v>
      </c>
      <c r="E203" s="25"/>
      <c r="F203" s="25">
        <f t="shared" si="49"/>
        <v>1.9111899999999999E-3</v>
      </c>
      <c r="G203" s="25">
        <f t="shared" si="50"/>
        <v>4.4014705699999997E-2</v>
      </c>
      <c r="H203" s="25">
        <v>5.0299999999999997E-3</v>
      </c>
      <c r="I203" s="25">
        <f t="shared" si="51"/>
        <v>5.6649999999999999E-3</v>
      </c>
      <c r="J203" s="25"/>
      <c r="K203" s="25">
        <f t="shared" si="52"/>
        <v>3.54382E-3</v>
      </c>
      <c r="L203" s="25">
        <f t="shared" si="53"/>
        <v>8.1614174600000006E-2</v>
      </c>
      <c r="M203" s="25">
        <v>5.0200000000000002E-3</v>
      </c>
      <c r="N203" s="25">
        <f t="shared" si="54"/>
        <v>5.6550000000000003E-3</v>
      </c>
      <c r="O203" s="25"/>
      <c r="P203" s="25">
        <f t="shared" si="55"/>
        <v>3.6255100000000002E-3</v>
      </c>
      <c r="Q203" s="25">
        <f t="shared" si="56"/>
        <v>8.3495495300000014E-2</v>
      </c>
      <c r="R203" s="25">
        <v>7.6099999999999996E-3</v>
      </c>
      <c r="S203" s="25">
        <f t="shared" si="57"/>
        <v>8.2449999999999989E-3</v>
      </c>
      <c r="T203" s="25"/>
      <c r="U203" s="25">
        <f t="shared" si="58"/>
        <v>3.6207999999999987E-3</v>
      </c>
      <c r="V203" s="25">
        <f t="shared" si="59"/>
        <v>8.3387023999999976E-2</v>
      </c>
      <c r="W203" s="25">
        <v>1.38E-2</v>
      </c>
      <c r="X203" s="25">
        <f t="shared" si="60"/>
        <v>1.4435E-2</v>
      </c>
      <c r="Y203" s="25"/>
      <c r="Z203" s="25">
        <f t="shared" si="61"/>
        <v>5.8777099999999995E-3</v>
      </c>
      <c r="AA203" s="25">
        <f t="shared" si="62"/>
        <v>0.13536366129999999</v>
      </c>
      <c r="AB203" s="25">
        <v>-1.2199999999999999E-3</v>
      </c>
      <c r="AC203" s="25">
        <f t="shared" si="63"/>
        <v>-6.3499999999999993E-4</v>
      </c>
    </row>
    <row r="204" spans="1:29" s="15" customFormat="1">
      <c r="A204" s="18">
        <v>452</v>
      </c>
      <c r="B204" s="25">
        <v>-6.0000000000000002E-5</v>
      </c>
      <c r="C204" s="25">
        <v>1.9599999999999999E-3</v>
      </c>
      <c r="D204" s="25">
        <f t="shared" si="48"/>
        <v>2.5950000000000001E-3</v>
      </c>
      <c r="E204" s="25"/>
      <c r="F204" s="25">
        <f t="shared" si="49"/>
        <v>1.80119E-3</v>
      </c>
      <c r="G204" s="25">
        <f t="shared" si="50"/>
        <v>4.1481405700000001E-2</v>
      </c>
      <c r="H204" s="25">
        <v>4.8799999999999998E-3</v>
      </c>
      <c r="I204" s="25">
        <f t="shared" si="51"/>
        <v>5.5149999999999999E-3</v>
      </c>
      <c r="J204" s="25"/>
      <c r="K204" s="25">
        <f t="shared" si="52"/>
        <v>3.3938200000000001E-3</v>
      </c>
      <c r="L204" s="25">
        <f t="shared" si="53"/>
        <v>7.8159674600000006E-2</v>
      </c>
      <c r="M204" s="25">
        <v>4.8999999999999998E-3</v>
      </c>
      <c r="N204" s="25">
        <f t="shared" si="54"/>
        <v>5.535E-3</v>
      </c>
      <c r="O204" s="25"/>
      <c r="P204" s="25">
        <f t="shared" si="55"/>
        <v>3.5055099999999999E-3</v>
      </c>
      <c r="Q204" s="25">
        <f t="shared" si="56"/>
        <v>8.0731895299999995E-2</v>
      </c>
      <c r="R204" s="25">
        <v>7.5199999999999998E-3</v>
      </c>
      <c r="S204" s="25">
        <f t="shared" si="57"/>
        <v>8.1549999999999991E-3</v>
      </c>
      <c r="T204" s="25"/>
      <c r="U204" s="25">
        <f t="shared" si="58"/>
        <v>3.5307999999999989E-3</v>
      </c>
      <c r="V204" s="25">
        <f t="shared" si="59"/>
        <v>8.131432399999998E-2</v>
      </c>
      <c r="W204" s="25">
        <v>1.367E-2</v>
      </c>
      <c r="X204" s="25">
        <f t="shared" si="60"/>
        <v>1.4305E-2</v>
      </c>
      <c r="Y204" s="25"/>
      <c r="Z204" s="25">
        <f t="shared" si="61"/>
        <v>5.7477099999999996E-3</v>
      </c>
      <c r="AA204" s="25">
        <f t="shared" si="62"/>
        <v>0.1323697613</v>
      </c>
      <c r="AB204" s="25">
        <v>-1.2099999999999999E-3</v>
      </c>
      <c r="AC204" s="25">
        <f t="shared" si="63"/>
        <v>-6.3499999999999993E-4</v>
      </c>
    </row>
    <row r="205" spans="1:29" s="15" customFormat="1">
      <c r="A205" s="18">
        <v>453</v>
      </c>
      <c r="B205" s="25">
        <v>-1.2E-4</v>
      </c>
      <c r="C205" s="25">
        <v>2.0100000000000001E-3</v>
      </c>
      <c r="D205" s="25">
        <f t="shared" si="48"/>
        <v>2.6950000000000003E-3</v>
      </c>
      <c r="E205" s="25"/>
      <c r="F205" s="25">
        <f t="shared" si="49"/>
        <v>1.9011900000000003E-3</v>
      </c>
      <c r="G205" s="25">
        <f t="shared" si="50"/>
        <v>4.3784405700000008E-2</v>
      </c>
      <c r="H205" s="25">
        <v>4.96E-3</v>
      </c>
      <c r="I205" s="25">
        <f t="shared" si="51"/>
        <v>5.6449999999999998E-3</v>
      </c>
      <c r="J205" s="25"/>
      <c r="K205" s="25">
        <f t="shared" si="52"/>
        <v>3.52382E-3</v>
      </c>
      <c r="L205" s="25">
        <f t="shared" si="53"/>
        <v>8.11535746E-2</v>
      </c>
      <c r="M205" s="25">
        <v>4.8900000000000002E-3</v>
      </c>
      <c r="N205" s="25">
        <f t="shared" si="54"/>
        <v>5.5750000000000001E-3</v>
      </c>
      <c r="O205" s="25"/>
      <c r="P205" s="25">
        <f t="shared" si="55"/>
        <v>3.54551E-3</v>
      </c>
      <c r="Q205" s="25">
        <f t="shared" si="56"/>
        <v>8.1653095300000006E-2</v>
      </c>
      <c r="R205" s="25">
        <v>7.5100000000000002E-3</v>
      </c>
      <c r="S205" s="25">
        <f t="shared" si="57"/>
        <v>8.1950000000000009E-3</v>
      </c>
      <c r="T205" s="25"/>
      <c r="U205" s="25">
        <f t="shared" si="58"/>
        <v>3.5708000000000007E-3</v>
      </c>
      <c r="V205" s="25">
        <f t="shared" si="59"/>
        <v>8.2235524000000018E-2</v>
      </c>
      <c r="W205" s="25">
        <v>1.3639999999999999E-2</v>
      </c>
      <c r="X205" s="25">
        <f t="shared" si="60"/>
        <v>1.4324999999999999E-2</v>
      </c>
      <c r="Y205" s="25"/>
      <c r="Z205" s="25">
        <f t="shared" si="61"/>
        <v>5.7677099999999988E-3</v>
      </c>
      <c r="AA205" s="25">
        <f t="shared" si="62"/>
        <v>0.13283036129999998</v>
      </c>
      <c r="AB205" s="25">
        <v>-1.25E-3</v>
      </c>
      <c r="AC205" s="25">
        <f t="shared" si="63"/>
        <v>-6.8500000000000006E-4</v>
      </c>
    </row>
    <row r="206" spans="1:29" s="15" customFormat="1">
      <c r="A206" s="18">
        <v>454</v>
      </c>
      <c r="B206" s="25">
        <v>-2.0000000000000002E-5</v>
      </c>
      <c r="C206" s="25">
        <v>1.9599999999999999E-3</v>
      </c>
      <c r="D206" s="25">
        <f t="shared" si="48"/>
        <v>2.5699999999999998E-3</v>
      </c>
      <c r="E206" s="25"/>
      <c r="F206" s="25">
        <f t="shared" si="49"/>
        <v>1.7761899999999998E-3</v>
      </c>
      <c r="G206" s="25">
        <f t="shared" si="50"/>
        <v>4.0905655699999995E-2</v>
      </c>
      <c r="H206" s="25">
        <v>4.8300000000000001E-3</v>
      </c>
      <c r="I206" s="25">
        <f t="shared" si="51"/>
        <v>5.4400000000000004E-3</v>
      </c>
      <c r="J206" s="25"/>
      <c r="K206" s="25">
        <f t="shared" si="52"/>
        <v>3.3188200000000005E-3</v>
      </c>
      <c r="L206" s="25">
        <f t="shared" si="53"/>
        <v>7.6432424600000021E-2</v>
      </c>
      <c r="M206" s="25">
        <v>4.8399999999999997E-3</v>
      </c>
      <c r="N206" s="25">
        <f t="shared" si="54"/>
        <v>5.45E-3</v>
      </c>
      <c r="O206" s="25"/>
      <c r="P206" s="25">
        <f t="shared" si="55"/>
        <v>3.4205099999999999E-3</v>
      </c>
      <c r="Q206" s="25">
        <f t="shared" si="56"/>
        <v>7.8774345300000007E-2</v>
      </c>
      <c r="R206" s="25">
        <v>7.4799999999999997E-3</v>
      </c>
      <c r="S206" s="25">
        <f t="shared" si="57"/>
        <v>8.09E-3</v>
      </c>
      <c r="T206" s="25"/>
      <c r="U206" s="25">
        <f t="shared" si="58"/>
        <v>3.4657999999999998E-3</v>
      </c>
      <c r="V206" s="25">
        <f t="shared" si="59"/>
        <v>7.9817373999999996E-2</v>
      </c>
      <c r="W206" s="25">
        <v>1.353E-2</v>
      </c>
      <c r="X206" s="25">
        <f t="shared" si="60"/>
        <v>1.414E-2</v>
      </c>
      <c r="Y206" s="25"/>
      <c r="Z206" s="25">
        <f t="shared" si="61"/>
        <v>5.5827099999999994E-3</v>
      </c>
      <c r="AA206" s="25">
        <f t="shared" si="62"/>
        <v>0.1285698113</v>
      </c>
      <c r="AB206" s="25">
        <v>-1.1999999999999999E-3</v>
      </c>
      <c r="AC206" s="25">
        <f t="shared" si="63"/>
        <v>-6.0999999999999997E-4</v>
      </c>
    </row>
    <row r="207" spans="1:29" s="15" customFormat="1">
      <c r="A207" s="18">
        <v>455</v>
      </c>
      <c r="B207" s="25">
        <v>-9.0000000000000006E-5</v>
      </c>
      <c r="C207" s="25">
        <v>1.9400000000000001E-3</v>
      </c>
      <c r="D207" s="25">
        <f t="shared" si="48"/>
        <v>2.5950000000000001E-3</v>
      </c>
      <c r="E207" s="25"/>
      <c r="F207" s="25">
        <f t="shared" si="49"/>
        <v>1.80119E-3</v>
      </c>
      <c r="G207" s="25">
        <f t="shared" si="50"/>
        <v>4.1481405700000001E-2</v>
      </c>
      <c r="H207" s="25">
        <v>4.9100000000000003E-3</v>
      </c>
      <c r="I207" s="25">
        <f t="shared" si="51"/>
        <v>5.5650000000000005E-3</v>
      </c>
      <c r="J207" s="25"/>
      <c r="K207" s="25">
        <f t="shared" si="52"/>
        <v>3.4438200000000006E-3</v>
      </c>
      <c r="L207" s="25">
        <f t="shared" si="53"/>
        <v>7.931117460000002E-2</v>
      </c>
      <c r="M207" s="25">
        <v>4.7299999999999998E-3</v>
      </c>
      <c r="N207" s="25">
        <f t="shared" si="54"/>
        <v>5.385E-3</v>
      </c>
      <c r="O207" s="25"/>
      <c r="P207" s="25">
        <f t="shared" si="55"/>
        <v>3.3555099999999999E-3</v>
      </c>
      <c r="Q207" s="25">
        <f t="shared" si="56"/>
        <v>7.7277395299999996E-2</v>
      </c>
      <c r="R207" s="25">
        <v>7.3499999999999998E-3</v>
      </c>
      <c r="S207" s="25">
        <f t="shared" si="57"/>
        <v>8.005E-3</v>
      </c>
      <c r="T207" s="25"/>
      <c r="U207" s="25">
        <f t="shared" si="58"/>
        <v>3.3807999999999998E-3</v>
      </c>
      <c r="V207" s="25">
        <f t="shared" si="59"/>
        <v>7.7859823999999994E-2</v>
      </c>
      <c r="W207" s="25">
        <v>1.35E-2</v>
      </c>
      <c r="X207" s="25">
        <f t="shared" si="60"/>
        <v>1.4154999999999999E-2</v>
      </c>
      <c r="Y207" s="25"/>
      <c r="Z207" s="25">
        <f t="shared" si="61"/>
        <v>5.5977099999999988E-3</v>
      </c>
      <c r="AA207" s="25">
        <f t="shared" si="62"/>
        <v>0.12891526129999997</v>
      </c>
      <c r="AB207" s="25">
        <v>-1.2199999999999999E-3</v>
      </c>
      <c r="AC207" s="25">
        <f t="shared" si="63"/>
        <v>-6.5499999999999998E-4</v>
      </c>
    </row>
    <row r="208" spans="1:29" s="15" customFormat="1">
      <c r="A208" s="18">
        <v>456</v>
      </c>
      <c r="B208" s="25">
        <v>-5.0000000000000002E-5</v>
      </c>
      <c r="C208" s="25">
        <v>1.8600000000000001E-3</v>
      </c>
      <c r="D208" s="25">
        <f t="shared" si="48"/>
        <v>2.5050000000000003E-3</v>
      </c>
      <c r="E208" s="25"/>
      <c r="F208" s="25">
        <f t="shared" si="49"/>
        <v>1.7111900000000002E-3</v>
      </c>
      <c r="G208" s="25">
        <f t="shared" si="50"/>
        <v>3.9408705700000005E-2</v>
      </c>
      <c r="H208" s="25">
        <v>4.7200000000000002E-3</v>
      </c>
      <c r="I208" s="25">
        <f t="shared" si="51"/>
        <v>5.365E-3</v>
      </c>
      <c r="J208" s="25"/>
      <c r="K208" s="25">
        <f t="shared" si="52"/>
        <v>3.2438200000000001E-3</v>
      </c>
      <c r="L208" s="25">
        <f t="shared" si="53"/>
        <v>7.4705174600000007E-2</v>
      </c>
      <c r="M208" s="25">
        <v>4.6299999999999996E-3</v>
      </c>
      <c r="N208" s="25">
        <f t="shared" si="54"/>
        <v>5.2749999999999993E-3</v>
      </c>
      <c r="O208" s="25"/>
      <c r="P208" s="25">
        <f t="shared" si="55"/>
        <v>3.2455099999999992E-3</v>
      </c>
      <c r="Q208" s="25">
        <f t="shared" si="56"/>
        <v>7.474409529999998E-2</v>
      </c>
      <c r="R208" s="25">
        <v>7.3000000000000001E-3</v>
      </c>
      <c r="S208" s="25">
        <f t="shared" si="57"/>
        <v>7.9450000000000007E-3</v>
      </c>
      <c r="T208" s="25"/>
      <c r="U208" s="25">
        <f t="shared" si="58"/>
        <v>3.3208000000000005E-3</v>
      </c>
      <c r="V208" s="25">
        <f t="shared" si="59"/>
        <v>7.6478024000000019E-2</v>
      </c>
      <c r="W208" s="25">
        <v>1.3310000000000001E-2</v>
      </c>
      <c r="X208" s="25">
        <f t="shared" si="60"/>
        <v>1.3955E-2</v>
      </c>
      <c r="Y208" s="25"/>
      <c r="Z208" s="25">
        <f t="shared" si="61"/>
        <v>5.39771E-3</v>
      </c>
      <c r="AA208" s="25">
        <f t="shared" si="62"/>
        <v>0.1243092613</v>
      </c>
      <c r="AB208" s="25">
        <v>-1.24E-3</v>
      </c>
      <c r="AC208" s="25">
        <f t="shared" si="63"/>
        <v>-6.4499999999999996E-4</v>
      </c>
    </row>
    <row r="209" spans="1:29" s="15" customFormat="1">
      <c r="A209" s="18">
        <v>457</v>
      </c>
      <c r="B209" s="25">
        <v>-8.0000000000000007E-5</v>
      </c>
      <c r="C209" s="25">
        <v>1.9E-3</v>
      </c>
      <c r="D209" s="25">
        <f t="shared" si="48"/>
        <v>2.5500000000000002E-3</v>
      </c>
      <c r="E209" s="25"/>
      <c r="F209" s="25">
        <f t="shared" si="49"/>
        <v>1.7561900000000001E-3</v>
      </c>
      <c r="G209" s="25">
        <f t="shared" si="50"/>
        <v>4.0445055700000003E-2</v>
      </c>
      <c r="H209" s="25">
        <v>4.79E-3</v>
      </c>
      <c r="I209" s="25">
        <f t="shared" si="51"/>
        <v>5.4400000000000004E-3</v>
      </c>
      <c r="J209" s="25"/>
      <c r="K209" s="25">
        <f t="shared" si="52"/>
        <v>3.3188200000000005E-3</v>
      </c>
      <c r="L209" s="25">
        <f t="shared" si="53"/>
        <v>7.6432424600000021E-2</v>
      </c>
      <c r="M209" s="25">
        <v>4.6499999999999996E-3</v>
      </c>
      <c r="N209" s="25">
        <f t="shared" si="54"/>
        <v>5.2999999999999992E-3</v>
      </c>
      <c r="O209" s="25"/>
      <c r="P209" s="25">
        <f t="shared" si="55"/>
        <v>3.270509999999999E-3</v>
      </c>
      <c r="Q209" s="25">
        <f t="shared" si="56"/>
        <v>7.531984529999998E-2</v>
      </c>
      <c r="R209" s="25">
        <v>7.2700000000000004E-3</v>
      </c>
      <c r="S209" s="25">
        <f t="shared" si="57"/>
        <v>7.92E-3</v>
      </c>
      <c r="T209" s="25"/>
      <c r="U209" s="25">
        <f t="shared" si="58"/>
        <v>3.2957999999999998E-3</v>
      </c>
      <c r="V209" s="25">
        <f t="shared" si="59"/>
        <v>7.5902273999999992E-2</v>
      </c>
      <c r="W209" s="25">
        <v>1.336E-2</v>
      </c>
      <c r="X209" s="25">
        <f t="shared" si="60"/>
        <v>1.401E-2</v>
      </c>
      <c r="Y209" s="25"/>
      <c r="Z209" s="25">
        <f t="shared" si="61"/>
        <v>5.4527099999999995E-3</v>
      </c>
      <c r="AA209" s="25">
        <f t="shared" si="62"/>
        <v>0.12557591129999998</v>
      </c>
      <c r="AB209" s="25">
        <v>-1.2199999999999999E-3</v>
      </c>
      <c r="AC209" s="25">
        <f t="shared" si="63"/>
        <v>-6.4999999999999997E-4</v>
      </c>
    </row>
    <row r="210" spans="1:29" s="15" customFormat="1">
      <c r="A210" s="18">
        <v>458</v>
      </c>
      <c r="B210" s="25">
        <v>-3.0000000000000001E-5</v>
      </c>
      <c r="C210" s="25">
        <v>1.89E-3</v>
      </c>
      <c r="D210" s="25">
        <f t="shared" si="48"/>
        <v>2.5200000000000001E-3</v>
      </c>
      <c r="E210" s="25"/>
      <c r="F210" s="25">
        <f t="shared" si="49"/>
        <v>1.7261900000000001E-3</v>
      </c>
      <c r="G210" s="25">
        <f t="shared" si="50"/>
        <v>3.9754155700000002E-2</v>
      </c>
      <c r="H210" s="25">
        <v>4.5999999999999999E-3</v>
      </c>
      <c r="I210" s="25">
        <f t="shared" si="51"/>
        <v>5.2300000000000003E-3</v>
      </c>
      <c r="J210" s="25"/>
      <c r="K210" s="25">
        <f t="shared" si="52"/>
        <v>3.1088200000000004E-3</v>
      </c>
      <c r="L210" s="25">
        <f t="shared" si="53"/>
        <v>7.1596124600000019E-2</v>
      </c>
      <c r="M210" s="25">
        <v>4.62E-3</v>
      </c>
      <c r="N210" s="25">
        <f t="shared" si="54"/>
        <v>5.2500000000000003E-3</v>
      </c>
      <c r="O210" s="25"/>
      <c r="P210" s="25">
        <f t="shared" si="55"/>
        <v>3.2205100000000002E-3</v>
      </c>
      <c r="Q210" s="25">
        <f t="shared" si="56"/>
        <v>7.4168345300000008E-2</v>
      </c>
      <c r="R210" s="25">
        <v>7.3400000000000002E-3</v>
      </c>
      <c r="S210" s="25">
        <f t="shared" si="57"/>
        <v>7.9699999999999997E-3</v>
      </c>
      <c r="T210" s="25"/>
      <c r="U210" s="25">
        <f t="shared" si="58"/>
        <v>3.3457999999999995E-3</v>
      </c>
      <c r="V210" s="25">
        <f t="shared" si="59"/>
        <v>7.7053773999999992E-2</v>
      </c>
      <c r="W210" s="25">
        <v>1.3180000000000001E-2</v>
      </c>
      <c r="X210" s="25">
        <f t="shared" si="60"/>
        <v>1.3810000000000001E-2</v>
      </c>
      <c r="Y210" s="25"/>
      <c r="Z210" s="25">
        <f t="shared" si="61"/>
        <v>5.2527100000000007E-3</v>
      </c>
      <c r="AA210" s="25">
        <f t="shared" si="62"/>
        <v>0.12096991130000002</v>
      </c>
      <c r="AB210" s="25">
        <v>-1.23E-3</v>
      </c>
      <c r="AC210" s="25">
        <f t="shared" si="63"/>
        <v>-6.3000000000000003E-4</v>
      </c>
    </row>
    <row r="211" spans="1:29" s="15" customFormat="1">
      <c r="A211" s="18">
        <v>459</v>
      </c>
      <c r="B211" s="25">
        <v>-1.3999999999999999E-4</v>
      </c>
      <c r="C211" s="25">
        <v>1.7799999999999999E-3</v>
      </c>
      <c r="D211" s="25">
        <f t="shared" si="48"/>
        <v>2.4450000000000001E-3</v>
      </c>
      <c r="E211" s="25"/>
      <c r="F211" s="25">
        <f t="shared" si="49"/>
        <v>1.6511900000000001E-3</v>
      </c>
      <c r="G211" s="25">
        <f t="shared" si="50"/>
        <v>3.8026905700000002E-2</v>
      </c>
      <c r="H211" s="25">
        <v>4.6899999999999997E-3</v>
      </c>
      <c r="I211" s="25">
        <f t="shared" si="51"/>
        <v>5.3549999999999995E-3</v>
      </c>
      <c r="J211" s="25"/>
      <c r="K211" s="25">
        <f t="shared" si="52"/>
        <v>3.2338199999999997E-3</v>
      </c>
      <c r="L211" s="25">
        <f t="shared" si="53"/>
        <v>7.4474874599999991E-2</v>
      </c>
      <c r="M211" s="25">
        <v>4.45E-3</v>
      </c>
      <c r="N211" s="25">
        <f t="shared" si="54"/>
        <v>5.1149999999999998E-3</v>
      </c>
      <c r="O211" s="25"/>
      <c r="P211" s="25">
        <f t="shared" si="55"/>
        <v>3.0855099999999996E-3</v>
      </c>
      <c r="Q211" s="25">
        <f t="shared" si="56"/>
        <v>7.1059295299999992E-2</v>
      </c>
      <c r="R211" s="25">
        <v>7.1700000000000002E-3</v>
      </c>
      <c r="S211" s="25">
        <f t="shared" si="57"/>
        <v>7.835E-3</v>
      </c>
      <c r="T211" s="25"/>
      <c r="U211" s="25">
        <f t="shared" si="58"/>
        <v>3.2107999999999998E-3</v>
      </c>
      <c r="V211" s="25">
        <f t="shared" si="59"/>
        <v>7.3944724000000003E-2</v>
      </c>
      <c r="W211" s="25">
        <v>1.315E-2</v>
      </c>
      <c r="X211" s="25">
        <f t="shared" si="60"/>
        <v>1.3815000000000001E-2</v>
      </c>
      <c r="Y211" s="25"/>
      <c r="Z211" s="25">
        <f t="shared" si="61"/>
        <v>5.2577100000000005E-3</v>
      </c>
      <c r="AA211" s="25">
        <f t="shared" si="62"/>
        <v>0.12108506130000002</v>
      </c>
      <c r="AB211" s="25">
        <v>-1.1900000000000001E-3</v>
      </c>
      <c r="AC211" s="25">
        <f t="shared" si="63"/>
        <v>-6.6500000000000001E-4</v>
      </c>
    </row>
    <row r="212" spans="1:29" s="15" customFormat="1">
      <c r="A212" s="18">
        <v>460</v>
      </c>
      <c r="B212" s="25">
        <v>3.0000000000000001E-5</v>
      </c>
      <c r="C212" s="25">
        <v>1.8799999999999999E-3</v>
      </c>
      <c r="D212" s="25">
        <f t="shared" si="48"/>
        <v>2.48E-3</v>
      </c>
      <c r="E212" s="25"/>
      <c r="F212" s="25">
        <f t="shared" si="49"/>
        <v>1.68619E-3</v>
      </c>
      <c r="G212" s="25">
        <f t="shared" si="50"/>
        <v>3.8832955699999998E-2</v>
      </c>
      <c r="H212" s="25">
        <v>4.6699999999999997E-3</v>
      </c>
      <c r="I212" s="25">
        <f t="shared" si="51"/>
        <v>5.2699999999999995E-3</v>
      </c>
      <c r="J212" s="25"/>
      <c r="K212" s="25">
        <f t="shared" si="52"/>
        <v>3.1488199999999997E-3</v>
      </c>
      <c r="L212" s="25">
        <f t="shared" si="53"/>
        <v>7.2517324600000002E-2</v>
      </c>
      <c r="M212" s="25">
        <v>4.5399999999999998E-3</v>
      </c>
      <c r="N212" s="25">
        <f t="shared" si="54"/>
        <v>5.1399999999999996E-3</v>
      </c>
      <c r="O212" s="25"/>
      <c r="P212" s="25">
        <f t="shared" si="55"/>
        <v>3.1105099999999995E-3</v>
      </c>
      <c r="Q212" s="25">
        <f t="shared" si="56"/>
        <v>7.1635045299999991E-2</v>
      </c>
      <c r="R212" s="25">
        <v>7.4099999999999999E-3</v>
      </c>
      <c r="S212" s="25">
        <f t="shared" si="57"/>
        <v>8.0099999999999998E-3</v>
      </c>
      <c r="T212" s="25"/>
      <c r="U212" s="25">
        <f t="shared" si="58"/>
        <v>3.3857999999999996E-3</v>
      </c>
      <c r="V212" s="25">
        <f t="shared" si="59"/>
        <v>7.7974973999999989E-2</v>
      </c>
      <c r="W212" s="25">
        <v>1.324E-2</v>
      </c>
      <c r="X212" s="25">
        <f t="shared" si="60"/>
        <v>1.384E-2</v>
      </c>
      <c r="Y212" s="25"/>
      <c r="Z212" s="25">
        <f t="shared" si="61"/>
        <v>5.2827099999999995E-3</v>
      </c>
      <c r="AA212" s="25">
        <f t="shared" si="62"/>
        <v>0.12166081129999999</v>
      </c>
      <c r="AB212" s="25">
        <v>-1.23E-3</v>
      </c>
      <c r="AC212" s="25">
        <f t="shared" si="63"/>
        <v>-5.9999999999999995E-4</v>
      </c>
    </row>
    <row r="213" spans="1:29" s="15" customFormat="1">
      <c r="A213" s="18">
        <v>461</v>
      </c>
      <c r="B213" s="25">
        <v>-2.0000000000000001E-4</v>
      </c>
      <c r="C213" s="25">
        <v>1.7099999999999999E-3</v>
      </c>
      <c r="D213" s="25">
        <f t="shared" si="48"/>
        <v>2.4499999999999999E-3</v>
      </c>
      <c r="E213" s="25"/>
      <c r="F213" s="25">
        <f t="shared" si="49"/>
        <v>1.6561899999999999E-3</v>
      </c>
      <c r="G213" s="25">
        <f t="shared" si="50"/>
        <v>3.8142055699999997E-2</v>
      </c>
      <c r="H213" s="25">
        <v>4.6600000000000001E-3</v>
      </c>
      <c r="I213" s="25">
        <f t="shared" si="51"/>
        <v>5.4000000000000003E-3</v>
      </c>
      <c r="J213" s="25"/>
      <c r="K213" s="25">
        <f t="shared" si="52"/>
        <v>3.2788200000000004E-3</v>
      </c>
      <c r="L213" s="25">
        <f t="shared" si="53"/>
        <v>7.551122460000001E-2</v>
      </c>
      <c r="M213" s="25">
        <v>4.45E-3</v>
      </c>
      <c r="N213" s="25">
        <f t="shared" si="54"/>
        <v>5.1900000000000002E-3</v>
      </c>
      <c r="O213" s="25"/>
      <c r="P213" s="25">
        <f t="shared" si="55"/>
        <v>3.1605100000000001E-3</v>
      </c>
      <c r="Q213" s="25">
        <f t="shared" si="56"/>
        <v>7.2786545300000005E-2</v>
      </c>
      <c r="R213" s="25">
        <v>7.0600000000000003E-3</v>
      </c>
      <c r="S213" s="25">
        <f t="shared" si="57"/>
        <v>7.8000000000000005E-3</v>
      </c>
      <c r="T213" s="25"/>
      <c r="U213" s="25">
        <f t="shared" si="58"/>
        <v>3.1758000000000003E-3</v>
      </c>
      <c r="V213" s="25">
        <f t="shared" si="59"/>
        <v>7.3138674000000015E-2</v>
      </c>
      <c r="W213" s="25">
        <v>1.332E-2</v>
      </c>
      <c r="X213" s="25">
        <f t="shared" si="60"/>
        <v>1.406E-2</v>
      </c>
      <c r="Y213" s="25"/>
      <c r="Z213" s="25">
        <f t="shared" si="61"/>
        <v>5.5027099999999992E-3</v>
      </c>
      <c r="AA213" s="25">
        <f t="shared" si="62"/>
        <v>0.12672741129999998</v>
      </c>
      <c r="AB213" s="25">
        <v>-1.2800000000000001E-3</v>
      </c>
      <c r="AC213" s="25">
        <f t="shared" si="63"/>
        <v>-7.400000000000001E-4</v>
      </c>
    </row>
    <row r="214" spans="1:29" s="15" customFormat="1">
      <c r="A214" s="18">
        <v>462</v>
      </c>
      <c r="B214" s="25">
        <v>6.8999999999999997E-5</v>
      </c>
      <c r="C214" s="25">
        <v>1.89E-3</v>
      </c>
      <c r="D214" s="25">
        <f t="shared" si="48"/>
        <v>2.4605E-3</v>
      </c>
      <c r="E214" s="25"/>
      <c r="F214" s="25">
        <f t="shared" si="49"/>
        <v>1.66669E-3</v>
      </c>
      <c r="G214" s="25">
        <f t="shared" si="50"/>
        <v>3.8383870700000003E-2</v>
      </c>
      <c r="H214" s="25">
        <v>4.6299999999999996E-3</v>
      </c>
      <c r="I214" s="25">
        <f t="shared" si="51"/>
        <v>5.2004999999999994E-3</v>
      </c>
      <c r="J214" s="25"/>
      <c r="K214" s="25">
        <f t="shared" si="52"/>
        <v>3.0793199999999995E-3</v>
      </c>
      <c r="L214" s="25">
        <f t="shared" si="53"/>
        <v>7.0916739599999987E-2</v>
      </c>
      <c r="M214" s="25">
        <v>4.47E-3</v>
      </c>
      <c r="N214" s="25">
        <f t="shared" si="54"/>
        <v>5.0404999999999998E-3</v>
      </c>
      <c r="O214" s="25"/>
      <c r="P214" s="25">
        <f t="shared" si="55"/>
        <v>3.0110099999999997E-3</v>
      </c>
      <c r="Q214" s="25">
        <f t="shared" si="56"/>
        <v>6.9343560299999996E-2</v>
      </c>
      <c r="R214" s="25">
        <v>7.3699999999999998E-3</v>
      </c>
      <c r="S214" s="25">
        <f t="shared" si="57"/>
        <v>7.9404999999999996E-3</v>
      </c>
      <c r="T214" s="25"/>
      <c r="U214" s="25">
        <f t="shared" si="58"/>
        <v>3.3162999999999995E-3</v>
      </c>
      <c r="V214" s="25">
        <f t="shared" si="59"/>
        <v>7.6374388999999987E-2</v>
      </c>
      <c r="W214" s="25">
        <v>1.303E-2</v>
      </c>
      <c r="X214" s="25">
        <f t="shared" si="60"/>
        <v>1.36005E-2</v>
      </c>
      <c r="Y214" s="25"/>
      <c r="Z214" s="25">
        <f t="shared" si="61"/>
        <v>5.0432099999999994E-3</v>
      </c>
      <c r="AA214" s="25">
        <f t="shared" si="62"/>
        <v>0.11614512629999998</v>
      </c>
      <c r="AB214" s="25">
        <v>-1.2099999999999999E-3</v>
      </c>
      <c r="AC214" s="25">
        <f t="shared" si="63"/>
        <v>-5.7049999999999994E-4</v>
      </c>
    </row>
    <row r="215" spans="1:29" s="15" customFormat="1">
      <c r="A215" s="18">
        <v>463</v>
      </c>
      <c r="B215" s="25">
        <v>-1.7000000000000001E-4</v>
      </c>
      <c r="C215" s="25">
        <v>1.73E-3</v>
      </c>
      <c r="D215" s="25">
        <f t="shared" si="48"/>
        <v>2.4299999999999999E-3</v>
      </c>
      <c r="E215" s="25"/>
      <c r="F215" s="25">
        <f t="shared" si="49"/>
        <v>1.6361899999999998E-3</v>
      </c>
      <c r="G215" s="25">
        <f t="shared" si="50"/>
        <v>3.7681455699999998E-2</v>
      </c>
      <c r="H215" s="25">
        <v>4.5799999999999999E-3</v>
      </c>
      <c r="I215" s="25">
        <f t="shared" si="51"/>
        <v>5.28E-3</v>
      </c>
      <c r="J215" s="25"/>
      <c r="K215" s="25">
        <f t="shared" si="52"/>
        <v>3.1588200000000001E-3</v>
      </c>
      <c r="L215" s="25">
        <f t="shared" si="53"/>
        <v>7.2747624600000005E-2</v>
      </c>
      <c r="M215" s="25">
        <v>4.47E-3</v>
      </c>
      <c r="N215" s="25">
        <f t="shared" si="54"/>
        <v>5.1700000000000001E-3</v>
      </c>
      <c r="O215" s="25"/>
      <c r="P215" s="25">
        <f t="shared" si="55"/>
        <v>3.14051E-3</v>
      </c>
      <c r="Q215" s="25">
        <f t="shared" si="56"/>
        <v>7.23259453E-2</v>
      </c>
      <c r="R215" s="25">
        <v>6.9800000000000001E-3</v>
      </c>
      <c r="S215" s="25">
        <f t="shared" si="57"/>
        <v>7.6800000000000002E-3</v>
      </c>
      <c r="T215" s="25"/>
      <c r="U215" s="25">
        <f t="shared" si="58"/>
        <v>3.0558E-3</v>
      </c>
      <c r="V215" s="25">
        <f t="shared" si="59"/>
        <v>7.037507400000001E-2</v>
      </c>
      <c r="W215" s="25">
        <v>1.312E-2</v>
      </c>
      <c r="X215" s="25">
        <f t="shared" si="60"/>
        <v>1.3819999999999999E-2</v>
      </c>
      <c r="Y215" s="25"/>
      <c r="Z215" s="25">
        <f t="shared" si="61"/>
        <v>5.2627099999999986E-3</v>
      </c>
      <c r="AA215" s="25">
        <f t="shared" si="62"/>
        <v>0.12120021129999997</v>
      </c>
      <c r="AB215" s="25">
        <v>-1.23E-3</v>
      </c>
      <c r="AC215" s="25">
        <f t="shared" si="63"/>
        <v>-6.9999999999999999E-4</v>
      </c>
    </row>
    <row r="216" spans="1:29" s="15" customFormat="1">
      <c r="A216" s="18">
        <v>464</v>
      </c>
      <c r="B216" s="25">
        <v>1.1E-4</v>
      </c>
      <c r="C216" s="25">
        <v>1.7799999999999999E-3</v>
      </c>
      <c r="D216" s="25">
        <f t="shared" si="48"/>
        <v>2.32E-3</v>
      </c>
      <c r="E216" s="25"/>
      <c r="F216" s="25">
        <f t="shared" si="49"/>
        <v>1.52619E-3</v>
      </c>
      <c r="G216" s="25">
        <f t="shared" si="50"/>
        <v>3.5148155700000003E-2</v>
      </c>
      <c r="H216" s="25">
        <v>4.4299999999999999E-3</v>
      </c>
      <c r="I216" s="25">
        <f t="shared" si="51"/>
        <v>4.9699999999999996E-3</v>
      </c>
      <c r="J216" s="25"/>
      <c r="K216" s="25">
        <f t="shared" si="52"/>
        <v>2.8488199999999997E-3</v>
      </c>
      <c r="L216" s="25">
        <f t="shared" si="53"/>
        <v>6.5608324600000004E-2</v>
      </c>
      <c r="M216" s="25">
        <v>4.28E-3</v>
      </c>
      <c r="N216" s="25">
        <f t="shared" si="54"/>
        <v>4.8199999999999996E-3</v>
      </c>
      <c r="O216" s="25"/>
      <c r="P216" s="25">
        <f t="shared" si="55"/>
        <v>2.7905099999999995E-3</v>
      </c>
      <c r="Q216" s="25">
        <f t="shared" si="56"/>
        <v>6.4265445299999988E-2</v>
      </c>
      <c r="R216" s="25">
        <v>7.2199999999999999E-3</v>
      </c>
      <c r="S216" s="25">
        <f t="shared" si="57"/>
        <v>7.7599999999999995E-3</v>
      </c>
      <c r="T216" s="25"/>
      <c r="U216" s="25">
        <f t="shared" si="58"/>
        <v>3.1357999999999994E-3</v>
      </c>
      <c r="V216" s="25">
        <f t="shared" si="59"/>
        <v>7.221747399999999E-2</v>
      </c>
      <c r="W216" s="25">
        <v>1.29E-2</v>
      </c>
      <c r="X216" s="25">
        <f t="shared" si="60"/>
        <v>1.3440000000000001E-2</v>
      </c>
      <c r="Y216" s="25"/>
      <c r="Z216" s="25">
        <f t="shared" si="61"/>
        <v>4.8827100000000002E-3</v>
      </c>
      <c r="AA216" s="25">
        <f t="shared" si="62"/>
        <v>0.11244881130000001</v>
      </c>
      <c r="AB216" s="25">
        <v>-1.1900000000000001E-3</v>
      </c>
      <c r="AC216" s="25">
        <f t="shared" si="63"/>
        <v>-5.4000000000000001E-4</v>
      </c>
    </row>
    <row r="217" spans="1:29" s="15" customFormat="1">
      <c r="A217" s="18">
        <v>465</v>
      </c>
      <c r="B217" s="25">
        <v>-1.2E-4</v>
      </c>
      <c r="C217" s="25">
        <v>1.75E-3</v>
      </c>
      <c r="D217" s="25">
        <f t="shared" si="48"/>
        <v>2.3749999999999999E-3</v>
      </c>
      <c r="E217" s="25"/>
      <c r="F217" s="25">
        <f t="shared" si="49"/>
        <v>1.5811899999999999E-3</v>
      </c>
      <c r="G217" s="25">
        <f t="shared" si="50"/>
        <v>3.6414805699999997E-2</v>
      </c>
      <c r="H217" s="25">
        <v>4.5399999999999998E-3</v>
      </c>
      <c r="I217" s="25">
        <f t="shared" si="51"/>
        <v>5.1649999999999995E-3</v>
      </c>
      <c r="J217" s="25"/>
      <c r="K217" s="25">
        <f t="shared" si="52"/>
        <v>3.0438199999999996E-3</v>
      </c>
      <c r="L217" s="25">
        <f t="shared" si="53"/>
        <v>7.0099174599999994E-2</v>
      </c>
      <c r="M217" s="25">
        <v>4.3299999999999996E-3</v>
      </c>
      <c r="N217" s="25">
        <f t="shared" si="54"/>
        <v>4.9549999999999993E-3</v>
      </c>
      <c r="O217" s="25"/>
      <c r="P217" s="25">
        <f t="shared" si="55"/>
        <v>2.9255099999999992E-3</v>
      </c>
      <c r="Q217" s="25">
        <f t="shared" si="56"/>
        <v>6.737449529999999E-2</v>
      </c>
      <c r="R217" s="25">
        <v>7.0000000000000001E-3</v>
      </c>
      <c r="S217" s="25">
        <f t="shared" si="57"/>
        <v>7.6249999999999998E-3</v>
      </c>
      <c r="T217" s="25"/>
      <c r="U217" s="25">
        <f t="shared" si="58"/>
        <v>3.0007999999999996E-3</v>
      </c>
      <c r="V217" s="25">
        <f t="shared" si="59"/>
        <v>6.9108424000000002E-2</v>
      </c>
      <c r="W217" s="25">
        <v>1.3100000000000001E-2</v>
      </c>
      <c r="X217" s="25">
        <f t="shared" si="60"/>
        <v>1.3725000000000001E-2</v>
      </c>
      <c r="Y217" s="25"/>
      <c r="Z217" s="25">
        <f t="shared" si="61"/>
        <v>5.1677100000000007E-3</v>
      </c>
      <c r="AA217" s="25">
        <f t="shared" si="62"/>
        <v>0.11901236130000002</v>
      </c>
      <c r="AB217" s="25">
        <v>-1.1299999999999999E-3</v>
      </c>
      <c r="AC217" s="25">
        <f t="shared" si="63"/>
        <v>-6.2500000000000001E-4</v>
      </c>
    </row>
    <row r="218" spans="1:29" s="15" customFormat="1">
      <c r="A218" s="18">
        <v>466</v>
      </c>
      <c r="B218" s="25">
        <v>3.0000000000000001E-5</v>
      </c>
      <c r="C218" s="25">
        <v>1.75E-3</v>
      </c>
      <c r="D218" s="25">
        <f t="shared" si="48"/>
        <v>2.3800000000000002E-3</v>
      </c>
      <c r="E218" s="25"/>
      <c r="F218" s="25">
        <f t="shared" si="49"/>
        <v>1.5861900000000001E-3</v>
      </c>
      <c r="G218" s="25">
        <f t="shared" si="50"/>
        <v>3.6529955700000005E-2</v>
      </c>
      <c r="H218" s="25">
        <v>4.3099999999999996E-3</v>
      </c>
      <c r="I218" s="25">
        <f t="shared" si="51"/>
        <v>4.9399999999999999E-3</v>
      </c>
      <c r="J218" s="25"/>
      <c r="K218" s="25">
        <f t="shared" si="52"/>
        <v>2.8188200000000001E-3</v>
      </c>
      <c r="L218" s="25">
        <f t="shared" si="53"/>
        <v>6.4917424600000009E-2</v>
      </c>
      <c r="M218" s="25">
        <v>4.3E-3</v>
      </c>
      <c r="N218" s="25">
        <f t="shared" si="54"/>
        <v>4.9300000000000004E-3</v>
      </c>
      <c r="O218" s="25"/>
      <c r="P218" s="25">
        <f t="shared" si="55"/>
        <v>2.9005100000000002E-3</v>
      </c>
      <c r="Q218" s="25">
        <f t="shared" si="56"/>
        <v>6.6798745300000004E-2</v>
      </c>
      <c r="R218" s="25">
        <v>7.11E-3</v>
      </c>
      <c r="S218" s="25">
        <f t="shared" si="57"/>
        <v>7.7400000000000004E-3</v>
      </c>
      <c r="T218" s="25"/>
      <c r="U218" s="25">
        <f t="shared" si="58"/>
        <v>3.1158000000000002E-3</v>
      </c>
      <c r="V218" s="25">
        <f t="shared" si="59"/>
        <v>7.1756874000000012E-2</v>
      </c>
      <c r="W218" s="25">
        <v>1.2880000000000001E-2</v>
      </c>
      <c r="X218" s="25">
        <f t="shared" si="60"/>
        <v>1.3510000000000001E-2</v>
      </c>
      <c r="Y218" s="25"/>
      <c r="Z218" s="25">
        <f t="shared" si="61"/>
        <v>4.9527100000000008E-3</v>
      </c>
      <c r="AA218" s="25">
        <f t="shared" si="62"/>
        <v>0.11406091130000003</v>
      </c>
      <c r="AB218" s="25">
        <v>-1.2899999999999999E-3</v>
      </c>
      <c r="AC218" s="25">
        <f t="shared" si="63"/>
        <v>-6.2999999999999992E-4</v>
      </c>
    </row>
    <row r="219" spans="1:29" s="15" customFormat="1">
      <c r="A219" s="18">
        <v>467</v>
      </c>
      <c r="B219" s="25">
        <v>-1.7000000000000001E-4</v>
      </c>
      <c r="C219" s="25">
        <v>1.6299999999999999E-3</v>
      </c>
      <c r="D219" s="25">
        <f t="shared" si="48"/>
        <v>2.3349999999999998E-3</v>
      </c>
      <c r="E219" s="25"/>
      <c r="F219" s="25">
        <f t="shared" si="49"/>
        <v>1.5411899999999998E-3</v>
      </c>
      <c r="G219" s="25">
        <f t="shared" si="50"/>
        <v>3.54936057E-2</v>
      </c>
      <c r="H219" s="25">
        <v>4.3600000000000002E-3</v>
      </c>
      <c r="I219" s="25">
        <f t="shared" si="51"/>
        <v>5.0650000000000001E-3</v>
      </c>
      <c r="J219" s="25"/>
      <c r="K219" s="25">
        <f t="shared" si="52"/>
        <v>2.9438200000000002E-3</v>
      </c>
      <c r="L219" s="25">
        <f t="shared" si="53"/>
        <v>6.7796174600000009E-2</v>
      </c>
      <c r="M219" s="25">
        <v>4.1599999999999996E-3</v>
      </c>
      <c r="N219" s="25">
        <f t="shared" si="54"/>
        <v>4.8649999999999995E-3</v>
      </c>
      <c r="O219" s="25"/>
      <c r="P219" s="25">
        <f t="shared" si="55"/>
        <v>2.8355099999999994E-3</v>
      </c>
      <c r="Q219" s="25">
        <f t="shared" si="56"/>
        <v>6.5301795299999993E-2</v>
      </c>
      <c r="R219" s="25">
        <v>6.7799999999999996E-3</v>
      </c>
      <c r="S219" s="25">
        <f t="shared" si="57"/>
        <v>7.4849999999999995E-3</v>
      </c>
      <c r="T219" s="25"/>
      <c r="U219" s="25">
        <f t="shared" si="58"/>
        <v>2.8607999999999993E-3</v>
      </c>
      <c r="V219" s="25">
        <f t="shared" si="59"/>
        <v>6.5884223999999991E-2</v>
      </c>
      <c r="W219" s="25">
        <v>1.2919999999999999E-2</v>
      </c>
      <c r="X219" s="25">
        <f t="shared" si="60"/>
        <v>1.3625E-2</v>
      </c>
      <c r="Y219" s="25"/>
      <c r="Z219" s="25">
        <f t="shared" si="61"/>
        <v>5.0677099999999996E-3</v>
      </c>
      <c r="AA219" s="25">
        <f t="shared" si="62"/>
        <v>0.11670936129999999</v>
      </c>
      <c r="AB219" s="25">
        <v>-1.24E-3</v>
      </c>
      <c r="AC219" s="25">
        <f t="shared" si="63"/>
        <v>-7.0500000000000001E-4</v>
      </c>
    </row>
    <row r="220" spans="1:29" s="15" customFormat="1">
      <c r="A220" s="18">
        <v>468</v>
      </c>
      <c r="B220" s="25">
        <v>3.0000000000000001E-5</v>
      </c>
      <c r="C220" s="25">
        <v>1.7899999999999999E-3</v>
      </c>
      <c r="D220" s="25">
        <f t="shared" si="48"/>
        <v>2.3749999999999999E-3</v>
      </c>
      <c r="E220" s="25"/>
      <c r="F220" s="25">
        <f t="shared" si="49"/>
        <v>1.5811899999999999E-3</v>
      </c>
      <c r="G220" s="25">
        <f t="shared" si="50"/>
        <v>3.6414805699999997E-2</v>
      </c>
      <c r="H220" s="25">
        <v>4.28E-3</v>
      </c>
      <c r="I220" s="25">
        <f t="shared" si="51"/>
        <v>4.8649999999999995E-3</v>
      </c>
      <c r="J220" s="25"/>
      <c r="K220" s="25">
        <f t="shared" si="52"/>
        <v>2.7438199999999997E-3</v>
      </c>
      <c r="L220" s="25">
        <f t="shared" si="53"/>
        <v>6.3190174599999996E-2</v>
      </c>
      <c r="M220" s="25">
        <v>4.2399999999999998E-3</v>
      </c>
      <c r="N220" s="25">
        <f t="shared" si="54"/>
        <v>4.8249999999999994E-3</v>
      </c>
      <c r="O220" s="25"/>
      <c r="P220" s="25">
        <f t="shared" si="55"/>
        <v>2.7955099999999993E-3</v>
      </c>
      <c r="Q220" s="25">
        <f t="shared" si="56"/>
        <v>6.4380595299999982E-2</v>
      </c>
      <c r="R220" s="25">
        <v>7.0400000000000003E-3</v>
      </c>
      <c r="S220" s="25">
        <f t="shared" si="57"/>
        <v>7.6249999999999998E-3</v>
      </c>
      <c r="T220" s="25"/>
      <c r="U220" s="25">
        <f t="shared" si="58"/>
        <v>3.0007999999999996E-3</v>
      </c>
      <c r="V220" s="25">
        <f t="shared" si="59"/>
        <v>6.9108424000000002E-2</v>
      </c>
      <c r="W220" s="25">
        <v>1.282E-2</v>
      </c>
      <c r="X220" s="25">
        <f t="shared" si="60"/>
        <v>1.3405E-2</v>
      </c>
      <c r="Y220" s="25"/>
      <c r="Z220" s="25">
        <f t="shared" si="61"/>
        <v>4.8477099999999999E-3</v>
      </c>
      <c r="AA220" s="25">
        <f t="shared" si="62"/>
        <v>0.1116427613</v>
      </c>
      <c r="AB220" s="25">
        <v>-1.1999999999999999E-3</v>
      </c>
      <c r="AC220" s="25">
        <f t="shared" si="63"/>
        <v>-5.8499999999999991E-4</v>
      </c>
    </row>
    <row r="221" spans="1:29" s="15" customFormat="1">
      <c r="A221" s="18">
        <v>469</v>
      </c>
      <c r="B221" s="25">
        <v>-1E-4</v>
      </c>
      <c r="C221" s="25">
        <v>1.5299999999999999E-3</v>
      </c>
      <c r="D221" s="25">
        <f t="shared" si="48"/>
        <v>2.1799999999999996E-3</v>
      </c>
      <c r="E221" s="25"/>
      <c r="F221" s="25">
        <f t="shared" si="49"/>
        <v>1.3861899999999996E-3</v>
      </c>
      <c r="G221" s="25">
        <f t="shared" si="50"/>
        <v>3.1923955699999992E-2</v>
      </c>
      <c r="H221" s="25">
        <v>4.28E-3</v>
      </c>
      <c r="I221" s="25">
        <f t="shared" si="51"/>
        <v>4.9300000000000004E-3</v>
      </c>
      <c r="J221" s="25"/>
      <c r="K221" s="25">
        <f t="shared" si="52"/>
        <v>2.8088200000000005E-3</v>
      </c>
      <c r="L221" s="25">
        <f t="shared" si="53"/>
        <v>6.4687124600000021E-2</v>
      </c>
      <c r="M221" s="25">
        <v>4.1200000000000004E-3</v>
      </c>
      <c r="N221" s="25">
        <f t="shared" si="54"/>
        <v>4.7699999999999999E-3</v>
      </c>
      <c r="O221" s="25"/>
      <c r="P221" s="25">
        <f t="shared" si="55"/>
        <v>2.7405099999999998E-3</v>
      </c>
      <c r="Q221" s="25">
        <f t="shared" si="56"/>
        <v>6.3113945300000002E-2</v>
      </c>
      <c r="R221" s="25">
        <v>6.7799999999999996E-3</v>
      </c>
      <c r="S221" s="25">
        <f t="shared" si="57"/>
        <v>7.4299999999999991E-3</v>
      </c>
      <c r="T221" s="25"/>
      <c r="U221" s="25">
        <f t="shared" si="58"/>
        <v>2.8057999999999989E-3</v>
      </c>
      <c r="V221" s="25">
        <f t="shared" si="59"/>
        <v>6.4617573999999983E-2</v>
      </c>
      <c r="W221" s="25">
        <v>1.286E-2</v>
      </c>
      <c r="X221" s="25">
        <f t="shared" si="60"/>
        <v>1.3509999999999999E-2</v>
      </c>
      <c r="Y221" s="25"/>
      <c r="Z221" s="25">
        <f t="shared" si="61"/>
        <v>4.9527099999999991E-3</v>
      </c>
      <c r="AA221" s="25">
        <f t="shared" si="62"/>
        <v>0.11406091129999998</v>
      </c>
      <c r="AB221" s="25">
        <v>-1.1999999999999999E-3</v>
      </c>
      <c r="AC221" s="25">
        <f t="shared" si="63"/>
        <v>-6.4999999999999997E-4</v>
      </c>
    </row>
    <row r="222" spans="1:29" s="15" customFormat="1">
      <c r="A222" s="18">
        <v>470</v>
      </c>
      <c r="B222" s="25">
        <v>-1.0000000000000001E-5</v>
      </c>
      <c r="C222" s="25">
        <v>1.7700000000000001E-3</v>
      </c>
      <c r="D222" s="25">
        <f t="shared" si="48"/>
        <v>2.4250000000000001E-3</v>
      </c>
      <c r="E222" s="25"/>
      <c r="F222" s="25">
        <f t="shared" si="49"/>
        <v>1.63119E-3</v>
      </c>
      <c r="G222" s="25">
        <f t="shared" si="50"/>
        <v>3.7566305700000004E-2</v>
      </c>
      <c r="H222" s="25">
        <v>4.2599999999999999E-3</v>
      </c>
      <c r="I222" s="25">
        <f t="shared" si="51"/>
        <v>4.9150000000000001E-3</v>
      </c>
      <c r="J222" s="25"/>
      <c r="K222" s="25">
        <f t="shared" si="52"/>
        <v>2.7938200000000002E-3</v>
      </c>
      <c r="L222" s="25">
        <f t="shared" si="53"/>
        <v>6.4341674600000009E-2</v>
      </c>
      <c r="M222" s="25">
        <v>4.0600000000000002E-3</v>
      </c>
      <c r="N222" s="25">
        <f t="shared" si="54"/>
        <v>4.7150000000000004E-3</v>
      </c>
      <c r="O222" s="25"/>
      <c r="P222" s="25">
        <f t="shared" si="55"/>
        <v>2.6855100000000003E-3</v>
      </c>
      <c r="Q222" s="25">
        <f t="shared" si="56"/>
        <v>6.1847295300000008E-2</v>
      </c>
      <c r="R222" s="25">
        <v>6.8599999999999998E-3</v>
      </c>
      <c r="S222" s="25">
        <f t="shared" si="57"/>
        <v>7.515E-3</v>
      </c>
      <c r="T222" s="25"/>
      <c r="U222" s="25">
        <f t="shared" si="58"/>
        <v>2.8907999999999998E-3</v>
      </c>
      <c r="V222" s="25">
        <f t="shared" si="59"/>
        <v>6.6575123999999999E-2</v>
      </c>
      <c r="W222" s="25">
        <v>1.274E-2</v>
      </c>
      <c r="X222" s="25">
        <f t="shared" si="60"/>
        <v>1.3394999999999999E-2</v>
      </c>
      <c r="Y222" s="25"/>
      <c r="Z222" s="25">
        <f t="shared" si="61"/>
        <v>4.8377099999999985E-3</v>
      </c>
      <c r="AA222" s="25">
        <f t="shared" si="62"/>
        <v>0.11141246129999997</v>
      </c>
      <c r="AB222" s="25">
        <v>-1.2999999999999999E-3</v>
      </c>
      <c r="AC222" s="25">
        <f t="shared" si="63"/>
        <v>-6.5499999999999998E-4</v>
      </c>
    </row>
    <row r="223" spans="1:29" s="15" customFormat="1">
      <c r="A223" s="18">
        <v>471</v>
      </c>
      <c r="B223" s="25">
        <v>-1.2999999999999999E-4</v>
      </c>
      <c r="C223" s="25">
        <v>1.64E-3</v>
      </c>
      <c r="D223" s="25">
        <f t="shared" si="48"/>
        <v>2.3499999999999997E-3</v>
      </c>
      <c r="E223" s="25"/>
      <c r="F223" s="25">
        <f t="shared" si="49"/>
        <v>1.5561899999999996E-3</v>
      </c>
      <c r="G223" s="25">
        <f t="shared" si="50"/>
        <v>3.583905569999999E-2</v>
      </c>
      <c r="H223" s="25">
        <v>4.2599999999999999E-3</v>
      </c>
      <c r="I223" s="25">
        <f t="shared" si="51"/>
        <v>4.9699999999999996E-3</v>
      </c>
      <c r="J223" s="25"/>
      <c r="K223" s="25">
        <f t="shared" si="52"/>
        <v>2.8488199999999997E-3</v>
      </c>
      <c r="L223" s="25">
        <f t="shared" si="53"/>
        <v>6.5608324600000004E-2</v>
      </c>
      <c r="M223" s="25">
        <v>4.1000000000000003E-3</v>
      </c>
      <c r="N223" s="25">
        <f t="shared" si="54"/>
        <v>4.81E-3</v>
      </c>
      <c r="O223" s="25"/>
      <c r="P223" s="25">
        <f t="shared" si="55"/>
        <v>2.7805099999999999E-3</v>
      </c>
      <c r="Q223" s="25">
        <f t="shared" si="56"/>
        <v>6.4035145299999999E-2</v>
      </c>
      <c r="R223" s="25">
        <v>6.6899999999999998E-3</v>
      </c>
      <c r="S223" s="25">
        <f t="shared" si="57"/>
        <v>7.3999999999999995E-3</v>
      </c>
      <c r="T223" s="25"/>
      <c r="U223" s="25">
        <f t="shared" si="58"/>
        <v>2.7757999999999993E-3</v>
      </c>
      <c r="V223" s="25">
        <f t="shared" si="59"/>
        <v>6.3926673999999989E-2</v>
      </c>
      <c r="W223" s="25">
        <v>1.274E-2</v>
      </c>
      <c r="X223" s="25">
        <f t="shared" si="60"/>
        <v>1.345E-2</v>
      </c>
      <c r="Y223" s="25"/>
      <c r="Z223" s="25">
        <f t="shared" si="61"/>
        <v>4.8927099999999998E-3</v>
      </c>
      <c r="AA223" s="25">
        <f t="shared" si="62"/>
        <v>0.1126791113</v>
      </c>
      <c r="AB223" s="25">
        <v>-1.2899999999999999E-3</v>
      </c>
      <c r="AC223" s="25">
        <f t="shared" si="63"/>
        <v>-7.0999999999999991E-4</v>
      </c>
    </row>
    <row r="224" spans="1:29" s="15" customFormat="1">
      <c r="A224" s="18">
        <v>472</v>
      </c>
      <c r="B224" s="25">
        <v>-5.0000000000000002E-5</v>
      </c>
      <c r="C224" s="25">
        <v>1.5499999999999999E-3</v>
      </c>
      <c r="D224" s="25">
        <f t="shared" si="48"/>
        <v>2.1449999999999998E-3</v>
      </c>
      <c r="E224" s="25"/>
      <c r="F224" s="25">
        <f t="shared" si="49"/>
        <v>1.3511899999999997E-3</v>
      </c>
      <c r="G224" s="25">
        <f t="shared" si="50"/>
        <v>3.1117905699999997E-2</v>
      </c>
      <c r="H224" s="25">
        <v>4.0299999999999997E-3</v>
      </c>
      <c r="I224" s="25">
        <f t="shared" si="51"/>
        <v>4.6249999999999998E-3</v>
      </c>
      <c r="J224" s="25"/>
      <c r="K224" s="25">
        <f t="shared" si="52"/>
        <v>2.5038199999999999E-3</v>
      </c>
      <c r="L224" s="25">
        <f t="shared" si="53"/>
        <v>5.76629746E-2</v>
      </c>
      <c r="M224" s="25">
        <v>3.96E-3</v>
      </c>
      <c r="N224" s="25">
        <f t="shared" si="54"/>
        <v>4.555E-3</v>
      </c>
      <c r="O224" s="25"/>
      <c r="P224" s="25">
        <f t="shared" si="55"/>
        <v>2.5255099999999999E-3</v>
      </c>
      <c r="Q224" s="25">
        <f t="shared" si="56"/>
        <v>5.8162495299999999E-2</v>
      </c>
      <c r="R224" s="25">
        <v>6.7499999999999999E-3</v>
      </c>
      <c r="S224" s="25">
        <f t="shared" si="57"/>
        <v>7.345E-3</v>
      </c>
      <c r="T224" s="25"/>
      <c r="U224" s="25">
        <f t="shared" si="58"/>
        <v>2.7207999999999998E-3</v>
      </c>
      <c r="V224" s="25">
        <f t="shared" si="59"/>
        <v>6.2660023999999995E-2</v>
      </c>
      <c r="W224" s="25">
        <v>1.261E-2</v>
      </c>
      <c r="X224" s="25">
        <f t="shared" si="60"/>
        <v>1.3205E-2</v>
      </c>
      <c r="Y224" s="25"/>
      <c r="Z224" s="25">
        <f t="shared" si="61"/>
        <v>4.6477099999999993E-3</v>
      </c>
      <c r="AA224" s="25">
        <f t="shared" si="62"/>
        <v>0.10703676129999999</v>
      </c>
      <c r="AB224" s="25">
        <v>-1.14E-3</v>
      </c>
      <c r="AC224" s="25">
        <f t="shared" si="63"/>
        <v>-5.9499999999999993E-4</v>
      </c>
    </row>
    <row r="225" spans="1:29" s="15" customFormat="1">
      <c r="A225" s="18">
        <v>473</v>
      </c>
      <c r="B225" s="25">
        <v>-1.6000000000000001E-4</v>
      </c>
      <c r="C225" s="25">
        <v>1.4599999999999999E-3</v>
      </c>
      <c r="D225" s="25">
        <f t="shared" si="48"/>
        <v>2.15E-3</v>
      </c>
      <c r="E225" s="25"/>
      <c r="F225" s="25">
        <f t="shared" si="49"/>
        <v>1.35619E-3</v>
      </c>
      <c r="G225" s="25">
        <f t="shared" si="50"/>
        <v>3.1233055700000002E-2</v>
      </c>
      <c r="H225" s="25">
        <v>4.0600000000000002E-3</v>
      </c>
      <c r="I225" s="25">
        <f t="shared" si="51"/>
        <v>4.7499999999999999E-3</v>
      </c>
      <c r="J225" s="25"/>
      <c r="K225" s="25">
        <f t="shared" si="52"/>
        <v>2.62882E-3</v>
      </c>
      <c r="L225" s="25">
        <f t="shared" si="53"/>
        <v>6.0541724600000006E-2</v>
      </c>
      <c r="M225" s="25">
        <v>3.8600000000000001E-3</v>
      </c>
      <c r="N225" s="25">
        <f t="shared" si="54"/>
        <v>4.5500000000000002E-3</v>
      </c>
      <c r="O225" s="25"/>
      <c r="P225" s="25">
        <f t="shared" si="55"/>
        <v>2.5205100000000001E-3</v>
      </c>
      <c r="Q225" s="25">
        <f t="shared" si="56"/>
        <v>5.8047345300000004E-2</v>
      </c>
      <c r="R225" s="25">
        <v>6.5300000000000002E-3</v>
      </c>
      <c r="S225" s="25">
        <f t="shared" si="57"/>
        <v>7.2199999999999999E-3</v>
      </c>
      <c r="T225" s="25"/>
      <c r="U225" s="25">
        <f t="shared" si="58"/>
        <v>2.5957999999999997E-3</v>
      </c>
      <c r="V225" s="25">
        <f t="shared" si="59"/>
        <v>5.9781273999999995E-2</v>
      </c>
      <c r="W225" s="25">
        <v>1.257E-2</v>
      </c>
      <c r="X225" s="25">
        <f t="shared" si="60"/>
        <v>1.3259999999999999E-2</v>
      </c>
      <c r="Y225" s="25"/>
      <c r="Z225" s="25">
        <f t="shared" si="61"/>
        <v>4.7027099999999988E-3</v>
      </c>
      <c r="AA225" s="25">
        <f t="shared" si="62"/>
        <v>0.10830341129999999</v>
      </c>
      <c r="AB225" s="25">
        <v>-1.2199999999999999E-3</v>
      </c>
      <c r="AC225" s="25">
        <f t="shared" si="63"/>
        <v>-6.8999999999999997E-4</v>
      </c>
    </row>
    <row r="226" spans="1:29" s="15" customFormat="1">
      <c r="A226" s="18">
        <v>474</v>
      </c>
      <c r="B226" s="25">
        <v>2.0000000000000002E-5</v>
      </c>
      <c r="C226" s="25">
        <v>1.6900000000000001E-3</v>
      </c>
      <c r="D226" s="25">
        <f t="shared" si="48"/>
        <v>2.2700000000000003E-3</v>
      </c>
      <c r="E226" s="25"/>
      <c r="F226" s="25">
        <f t="shared" si="49"/>
        <v>1.4761900000000003E-3</v>
      </c>
      <c r="G226" s="25">
        <f t="shared" si="50"/>
        <v>3.399665570000001E-2</v>
      </c>
      <c r="H226" s="25">
        <v>4.1200000000000004E-3</v>
      </c>
      <c r="I226" s="25">
        <f t="shared" si="51"/>
        <v>4.7000000000000002E-3</v>
      </c>
      <c r="J226" s="25"/>
      <c r="K226" s="25">
        <f t="shared" si="52"/>
        <v>2.5788200000000003E-3</v>
      </c>
      <c r="L226" s="25">
        <f t="shared" si="53"/>
        <v>5.9390224600000013E-2</v>
      </c>
      <c r="M226" s="25">
        <v>3.96E-3</v>
      </c>
      <c r="N226" s="25">
        <f t="shared" si="54"/>
        <v>4.5399999999999998E-3</v>
      </c>
      <c r="O226" s="25"/>
      <c r="P226" s="25">
        <f t="shared" si="55"/>
        <v>2.5105099999999997E-3</v>
      </c>
      <c r="Q226" s="25">
        <f t="shared" si="56"/>
        <v>5.7817045299999995E-2</v>
      </c>
      <c r="R226" s="25">
        <v>6.79E-3</v>
      </c>
      <c r="S226" s="25">
        <f t="shared" si="57"/>
        <v>7.3699999999999998E-3</v>
      </c>
      <c r="T226" s="25"/>
      <c r="U226" s="25">
        <f t="shared" si="58"/>
        <v>2.7457999999999996E-3</v>
      </c>
      <c r="V226" s="25">
        <f t="shared" si="59"/>
        <v>6.3235773999999995E-2</v>
      </c>
      <c r="W226" s="25">
        <v>1.255E-2</v>
      </c>
      <c r="X226" s="25">
        <f t="shared" si="60"/>
        <v>1.3130000000000001E-2</v>
      </c>
      <c r="Y226" s="25"/>
      <c r="Z226" s="25">
        <f t="shared" si="61"/>
        <v>4.5727100000000007E-3</v>
      </c>
      <c r="AA226" s="25">
        <f t="shared" si="62"/>
        <v>0.10530951130000002</v>
      </c>
      <c r="AB226" s="25">
        <v>-1.1800000000000001E-3</v>
      </c>
      <c r="AC226" s="25">
        <f t="shared" si="63"/>
        <v>-5.8E-4</v>
      </c>
    </row>
    <row r="227" spans="1:29" s="15" customFormat="1">
      <c r="A227" s="18">
        <v>475</v>
      </c>
      <c r="B227" s="25">
        <v>-6.8999999999999997E-5</v>
      </c>
      <c r="C227" s="25">
        <v>1.4400000000000001E-3</v>
      </c>
      <c r="D227" s="25">
        <f t="shared" si="48"/>
        <v>2.0745E-3</v>
      </c>
      <c r="E227" s="25"/>
      <c r="F227" s="25">
        <f t="shared" si="49"/>
        <v>1.2806899999999999E-3</v>
      </c>
      <c r="G227" s="25">
        <f t="shared" si="50"/>
        <v>2.9494290699999998E-2</v>
      </c>
      <c r="H227" s="25">
        <v>4.0499999999999998E-3</v>
      </c>
      <c r="I227" s="25">
        <f t="shared" si="51"/>
        <v>4.6844999999999994E-3</v>
      </c>
      <c r="J227" s="25"/>
      <c r="K227" s="25">
        <f t="shared" si="52"/>
        <v>2.5633199999999996E-3</v>
      </c>
      <c r="L227" s="25">
        <f t="shared" si="53"/>
        <v>5.9033259599999992E-2</v>
      </c>
      <c r="M227" s="25">
        <v>3.8600000000000001E-3</v>
      </c>
      <c r="N227" s="25">
        <f t="shared" si="54"/>
        <v>4.4945000000000002E-3</v>
      </c>
      <c r="O227" s="25"/>
      <c r="P227" s="25">
        <f t="shared" si="55"/>
        <v>2.4650100000000001E-3</v>
      </c>
      <c r="Q227" s="25">
        <f t="shared" si="56"/>
        <v>5.6769180300000006E-2</v>
      </c>
      <c r="R227" s="25">
        <v>6.5500000000000003E-3</v>
      </c>
      <c r="S227" s="25">
        <f t="shared" si="57"/>
        <v>7.1844999999999999E-3</v>
      </c>
      <c r="T227" s="25"/>
      <c r="U227" s="25">
        <f t="shared" si="58"/>
        <v>2.5602999999999997E-3</v>
      </c>
      <c r="V227" s="25">
        <f t="shared" si="59"/>
        <v>5.8963708999999996E-2</v>
      </c>
      <c r="W227" s="25">
        <v>1.2540000000000001E-2</v>
      </c>
      <c r="X227" s="25">
        <f t="shared" si="60"/>
        <v>1.31745E-2</v>
      </c>
      <c r="Y227" s="25"/>
      <c r="Z227" s="25">
        <f t="shared" si="61"/>
        <v>4.6172100000000001E-3</v>
      </c>
      <c r="AA227" s="25">
        <f t="shared" si="62"/>
        <v>0.10633434630000001</v>
      </c>
      <c r="AB227" s="25">
        <v>-1.1999999999999999E-3</v>
      </c>
      <c r="AC227" s="25">
        <f t="shared" si="63"/>
        <v>-6.3449999999999997E-4</v>
      </c>
    </row>
    <row r="228" spans="1:29" s="15" customFormat="1">
      <c r="A228" s="18">
        <v>476</v>
      </c>
      <c r="B228" s="25">
        <v>0</v>
      </c>
      <c r="C228" s="25">
        <v>1.5200000000000001E-3</v>
      </c>
      <c r="D228" s="25">
        <f t="shared" si="48"/>
        <v>2.1050000000000001E-3</v>
      </c>
      <c r="E228" s="25"/>
      <c r="F228" s="25">
        <f t="shared" si="49"/>
        <v>1.3111900000000001E-3</v>
      </c>
      <c r="G228" s="25">
        <f t="shared" si="50"/>
        <v>3.0196705700000003E-2</v>
      </c>
      <c r="H228" s="25">
        <v>3.9399999999999999E-3</v>
      </c>
      <c r="I228" s="25">
        <f t="shared" si="51"/>
        <v>4.5249999999999995E-3</v>
      </c>
      <c r="J228" s="25"/>
      <c r="K228" s="25">
        <f t="shared" si="52"/>
        <v>2.4038199999999997E-3</v>
      </c>
      <c r="L228" s="25">
        <f t="shared" si="53"/>
        <v>5.5359974599999993E-2</v>
      </c>
      <c r="M228" s="25">
        <v>3.7699999999999999E-3</v>
      </c>
      <c r="N228" s="25">
        <f t="shared" si="54"/>
        <v>4.3549999999999995E-3</v>
      </c>
      <c r="O228" s="25"/>
      <c r="P228" s="25">
        <f t="shared" si="55"/>
        <v>2.3255099999999994E-3</v>
      </c>
      <c r="Q228" s="25">
        <f t="shared" si="56"/>
        <v>5.3556495299999986E-2</v>
      </c>
      <c r="R228" s="25">
        <v>6.6E-3</v>
      </c>
      <c r="S228" s="25">
        <f t="shared" si="57"/>
        <v>7.1850000000000004E-3</v>
      </c>
      <c r="T228" s="25"/>
      <c r="U228" s="25">
        <f t="shared" si="58"/>
        <v>2.5608000000000002E-3</v>
      </c>
      <c r="V228" s="25">
        <f t="shared" si="59"/>
        <v>5.8975224000000007E-2</v>
      </c>
      <c r="W228" s="25">
        <v>1.2460000000000001E-2</v>
      </c>
      <c r="X228" s="25">
        <f t="shared" si="60"/>
        <v>1.3045000000000001E-2</v>
      </c>
      <c r="Y228" s="25"/>
      <c r="Z228" s="25">
        <f t="shared" si="61"/>
        <v>4.4877100000000007E-3</v>
      </c>
      <c r="AA228" s="25">
        <f t="shared" si="62"/>
        <v>0.10335196130000002</v>
      </c>
      <c r="AB228" s="25">
        <v>-1.17E-3</v>
      </c>
      <c r="AC228" s="25">
        <f t="shared" si="63"/>
        <v>-5.8500000000000002E-4</v>
      </c>
    </row>
    <row r="229" spans="1:29" s="15" customFormat="1">
      <c r="A229" s="18">
        <v>477</v>
      </c>
      <c r="B229" s="25">
        <v>-1.0000000000000001E-5</v>
      </c>
      <c r="C229" s="25">
        <v>1.3799999999999999E-3</v>
      </c>
      <c r="D229" s="25">
        <f t="shared" si="48"/>
        <v>1.99E-3</v>
      </c>
      <c r="E229" s="25"/>
      <c r="F229" s="25">
        <f t="shared" si="49"/>
        <v>1.19619E-3</v>
      </c>
      <c r="G229" s="25">
        <f t="shared" si="50"/>
        <v>2.75482557E-2</v>
      </c>
      <c r="H229" s="25">
        <v>3.98E-3</v>
      </c>
      <c r="I229" s="25">
        <f t="shared" si="51"/>
        <v>4.5900000000000003E-3</v>
      </c>
      <c r="J229" s="25"/>
      <c r="K229" s="25">
        <f t="shared" si="52"/>
        <v>2.4688200000000005E-3</v>
      </c>
      <c r="L229" s="25">
        <f t="shared" si="53"/>
        <v>5.6856924600000011E-2</v>
      </c>
      <c r="M229" s="25">
        <v>3.79E-3</v>
      </c>
      <c r="N229" s="25">
        <f t="shared" si="54"/>
        <v>4.4000000000000003E-3</v>
      </c>
      <c r="O229" s="25"/>
      <c r="P229" s="25">
        <f t="shared" si="55"/>
        <v>2.3705100000000002E-3</v>
      </c>
      <c r="Q229" s="25">
        <f t="shared" si="56"/>
        <v>5.4592845300000005E-2</v>
      </c>
      <c r="R229" s="25">
        <v>6.45E-3</v>
      </c>
      <c r="S229" s="25">
        <f t="shared" si="57"/>
        <v>7.0600000000000003E-3</v>
      </c>
      <c r="T229" s="25"/>
      <c r="U229" s="25">
        <f t="shared" si="58"/>
        <v>2.4358000000000001E-3</v>
      </c>
      <c r="V229" s="25">
        <f t="shared" si="59"/>
        <v>5.6096474000000007E-2</v>
      </c>
      <c r="W229" s="25">
        <v>1.239E-2</v>
      </c>
      <c r="X229" s="25">
        <f t="shared" si="60"/>
        <v>1.2999999999999999E-2</v>
      </c>
      <c r="Y229" s="25"/>
      <c r="Z229" s="25">
        <f t="shared" si="61"/>
        <v>4.442709999999999E-3</v>
      </c>
      <c r="AA229" s="25">
        <f t="shared" si="62"/>
        <v>0.10231561129999998</v>
      </c>
      <c r="AB229" s="25">
        <v>-1.2099999999999999E-3</v>
      </c>
      <c r="AC229" s="25">
        <f t="shared" si="63"/>
        <v>-6.0999999999999997E-4</v>
      </c>
    </row>
    <row r="230" spans="1:29" s="15" customFormat="1">
      <c r="A230" s="18">
        <v>478</v>
      </c>
      <c r="B230" s="25">
        <v>-1.2999999999999999E-4</v>
      </c>
      <c r="C230" s="25">
        <v>1.5900000000000001E-3</v>
      </c>
      <c r="D230" s="25">
        <f t="shared" si="48"/>
        <v>2.2899999999999999E-3</v>
      </c>
      <c r="E230" s="25"/>
      <c r="F230" s="25">
        <f t="shared" si="49"/>
        <v>1.4961899999999999E-3</v>
      </c>
      <c r="G230" s="25">
        <f t="shared" si="50"/>
        <v>3.4457255700000002E-2</v>
      </c>
      <c r="H230" s="25">
        <v>4.0299999999999997E-3</v>
      </c>
      <c r="I230" s="25">
        <f t="shared" si="51"/>
        <v>4.7299999999999998E-3</v>
      </c>
      <c r="J230" s="25"/>
      <c r="K230" s="25">
        <f t="shared" si="52"/>
        <v>2.60882E-3</v>
      </c>
      <c r="L230" s="25">
        <f t="shared" si="53"/>
        <v>6.0081124600000001E-2</v>
      </c>
      <c r="M230" s="25">
        <v>3.8300000000000001E-3</v>
      </c>
      <c r="N230" s="25">
        <f t="shared" si="54"/>
        <v>4.5300000000000002E-3</v>
      </c>
      <c r="O230" s="25"/>
      <c r="P230" s="25">
        <f t="shared" si="55"/>
        <v>2.5005100000000001E-3</v>
      </c>
      <c r="Q230" s="25">
        <f t="shared" si="56"/>
        <v>5.7586745300000006E-2</v>
      </c>
      <c r="R230" s="25">
        <v>6.6899999999999998E-3</v>
      </c>
      <c r="S230" s="25">
        <f t="shared" si="57"/>
        <v>7.3899999999999999E-3</v>
      </c>
      <c r="T230" s="25"/>
      <c r="U230" s="25">
        <f t="shared" si="58"/>
        <v>2.7657999999999997E-3</v>
      </c>
      <c r="V230" s="25">
        <f t="shared" si="59"/>
        <v>6.3696374E-2</v>
      </c>
      <c r="W230" s="25">
        <v>1.248E-2</v>
      </c>
      <c r="X230" s="25">
        <f t="shared" si="60"/>
        <v>1.3179999999999999E-2</v>
      </c>
      <c r="Y230" s="25"/>
      <c r="Z230" s="25">
        <f t="shared" si="61"/>
        <v>4.6227099999999986E-3</v>
      </c>
      <c r="AA230" s="25">
        <f t="shared" si="62"/>
        <v>0.10646101129999998</v>
      </c>
      <c r="AB230" s="25">
        <v>-1.2700000000000001E-3</v>
      </c>
      <c r="AC230" s="25">
        <f t="shared" si="63"/>
        <v>-6.9999999999999999E-4</v>
      </c>
    </row>
    <row r="231" spans="1:29" s="15" customFormat="1">
      <c r="A231" s="18">
        <v>479</v>
      </c>
      <c r="B231" s="25">
        <v>-8.0000000000000007E-5</v>
      </c>
      <c r="C231" s="25">
        <v>1.3699999999999999E-3</v>
      </c>
      <c r="D231" s="25">
        <f t="shared" si="48"/>
        <v>2.0349999999999999E-3</v>
      </c>
      <c r="E231" s="25"/>
      <c r="F231" s="25">
        <f t="shared" si="49"/>
        <v>1.2411899999999999E-3</v>
      </c>
      <c r="G231" s="25">
        <f t="shared" si="50"/>
        <v>2.8584605699999998E-2</v>
      </c>
      <c r="H231" s="25">
        <v>3.8800000000000002E-3</v>
      </c>
      <c r="I231" s="25">
        <f t="shared" si="51"/>
        <v>4.5450000000000004E-3</v>
      </c>
      <c r="J231" s="25"/>
      <c r="K231" s="25">
        <f t="shared" si="52"/>
        <v>2.4238200000000006E-3</v>
      </c>
      <c r="L231" s="25">
        <f t="shared" si="53"/>
        <v>5.5820574600000013E-2</v>
      </c>
      <c r="M231" s="25">
        <v>3.7200000000000002E-3</v>
      </c>
      <c r="N231" s="25">
        <f t="shared" si="54"/>
        <v>4.385E-3</v>
      </c>
      <c r="O231" s="25"/>
      <c r="P231" s="25">
        <f t="shared" si="55"/>
        <v>2.3555099999999999E-3</v>
      </c>
      <c r="Q231" s="25">
        <f t="shared" si="56"/>
        <v>5.4247395300000001E-2</v>
      </c>
      <c r="R231" s="25">
        <v>6.4700000000000001E-3</v>
      </c>
      <c r="S231" s="25">
        <f t="shared" si="57"/>
        <v>7.1349999999999998E-3</v>
      </c>
      <c r="T231" s="25"/>
      <c r="U231" s="25">
        <f t="shared" si="58"/>
        <v>2.5107999999999997E-3</v>
      </c>
      <c r="V231" s="25">
        <f t="shared" si="59"/>
        <v>5.7823723999999993E-2</v>
      </c>
      <c r="W231" s="25">
        <v>1.235E-2</v>
      </c>
      <c r="X231" s="25">
        <f t="shared" si="60"/>
        <v>1.3015000000000001E-2</v>
      </c>
      <c r="Y231" s="25"/>
      <c r="Z231" s="25">
        <f t="shared" si="61"/>
        <v>4.4577100000000001E-3</v>
      </c>
      <c r="AA231" s="25">
        <f t="shared" si="62"/>
        <v>0.10266106130000001</v>
      </c>
      <c r="AB231" s="25">
        <v>-1.25E-3</v>
      </c>
      <c r="AC231" s="25">
        <f t="shared" si="63"/>
        <v>-6.6500000000000001E-4</v>
      </c>
    </row>
    <row r="232" spans="1:29" s="15" customFormat="1">
      <c r="A232" s="18">
        <v>480</v>
      </c>
      <c r="B232" s="25">
        <v>-5.0000000000000002E-5</v>
      </c>
      <c r="C232" s="25">
        <v>1.5299999999999999E-3</v>
      </c>
      <c r="D232" s="25">
        <f t="shared" si="48"/>
        <v>2.1199999999999999E-3</v>
      </c>
      <c r="E232" s="25"/>
      <c r="F232" s="25">
        <f t="shared" si="49"/>
        <v>1.3261899999999999E-3</v>
      </c>
      <c r="G232" s="25">
        <f t="shared" si="50"/>
        <v>3.05421557E-2</v>
      </c>
      <c r="H232" s="25">
        <v>3.8800000000000002E-3</v>
      </c>
      <c r="I232" s="25">
        <f t="shared" si="51"/>
        <v>4.47E-3</v>
      </c>
      <c r="J232" s="25"/>
      <c r="K232" s="25">
        <f t="shared" si="52"/>
        <v>2.3488200000000002E-3</v>
      </c>
      <c r="L232" s="25">
        <f t="shared" si="53"/>
        <v>5.4093324600000006E-2</v>
      </c>
      <c r="M232" s="25">
        <v>3.5899999999999999E-3</v>
      </c>
      <c r="N232" s="25">
        <f t="shared" si="54"/>
        <v>4.1799999999999997E-3</v>
      </c>
      <c r="O232" s="25"/>
      <c r="P232" s="25">
        <f t="shared" si="55"/>
        <v>2.1505099999999996E-3</v>
      </c>
      <c r="Q232" s="25">
        <f t="shared" si="56"/>
        <v>4.9526245299999994E-2</v>
      </c>
      <c r="R232" s="25">
        <v>6.5500000000000003E-3</v>
      </c>
      <c r="S232" s="25">
        <f t="shared" si="57"/>
        <v>7.1400000000000005E-3</v>
      </c>
      <c r="T232" s="25"/>
      <c r="U232" s="25">
        <f t="shared" si="58"/>
        <v>2.5158000000000003E-3</v>
      </c>
      <c r="V232" s="25">
        <f t="shared" si="59"/>
        <v>5.7938874000000008E-2</v>
      </c>
      <c r="W232" s="25">
        <v>1.2330000000000001E-2</v>
      </c>
      <c r="X232" s="25">
        <f t="shared" si="60"/>
        <v>1.2920000000000001E-2</v>
      </c>
      <c r="Y232" s="25"/>
      <c r="Z232" s="25">
        <f t="shared" si="61"/>
        <v>4.3627100000000005E-3</v>
      </c>
      <c r="AA232" s="25">
        <f t="shared" si="62"/>
        <v>0.10047321130000002</v>
      </c>
      <c r="AB232" s="25">
        <v>-1.1299999999999999E-3</v>
      </c>
      <c r="AC232" s="25">
        <f t="shared" si="63"/>
        <v>-5.8999999999999992E-4</v>
      </c>
    </row>
    <row r="233" spans="1:29" s="15" customFormat="1">
      <c r="A233" s="18">
        <v>481</v>
      </c>
      <c r="B233" s="25">
        <v>-1.2999999999999999E-4</v>
      </c>
      <c r="C233" s="25">
        <v>1.4300000000000001E-3</v>
      </c>
      <c r="D233" s="25">
        <f t="shared" si="48"/>
        <v>2.14E-3</v>
      </c>
      <c r="E233" s="25"/>
      <c r="F233" s="25">
        <f t="shared" si="49"/>
        <v>1.3461899999999999E-3</v>
      </c>
      <c r="G233" s="25">
        <f t="shared" si="50"/>
        <v>3.1002755699999999E-2</v>
      </c>
      <c r="H233" s="25">
        <v>3.9100000000000003E-3</v>
      </c>
      <c r="I233" s="25">
        <f t="shared" si="51"/>
        <v>4.62E-3</v>
      </c>
      <c r="J233" s="25"/>
      <c r="K233" s="25">
        <f t="shared" si="52"/>
        <v>2.4988200000000001E-3</v>
      </c>
      <c r="L233" s="25">
        <f t="shared" si="53"/>
        <v>5.7547824600000005E-2</v>
      </c>
      <c r="M233" s="25">
        <v>3.6099999999999999E-3</v>
      </c>
      <c r="N233" s="25">
        <f t="shared" si="54"/>
        <v>4.3200000000000001E-3</v>
      </c>
      <c r="O233" s="25"/>
      <c r="P233" s="25">
        <f t="shared" si="55"/>
        <v>2.2905099999999999E-3</v>
      </c>
      <c r="Q233" s="25">
        <f t="shared" si="56"/>
        <v>5.2750445300000004E-2</v>
      </c>
      <c r="R233" s="25">
        <v>6.4400000000000004E-3</v>
      </c>
      <c r="S233" s="25">
        <f t="shared" si="57"/>
        <v>7.1500000000000001E-3</v>
      </c>
      <c r="T233" s="25"/>
      <c r="U233" s="25">
        <f t="shared" si="58"/>
        <v>2.5257999999999999E-3</v>
      </c>
      <c r="V233" s="25">
        <f t="shared" si="59"/>
        <v>5.8169174000000004E-2</v>
      </c>
      <c r="W233" s="25">
        <v>1.231E-2</v>
      </c>
      <c r="X233" s="25">
        <f t="shared" si="60"/>
        <v>1.302E-2</v>
      </c>
      <c r="Y233" s="25"/>
      <c r="Z233" s="25">
        <f t="shared" si="61"/>
        <v>4.4627099999999999E-3</v>
      </c>
      <c r="AA233" s="25">
        <f t="shared" si="62"/>
        <v>0.1027762113</v>
      </c>
      <c r="AB233" s="25">
        <v>-1.2899999999999999E-3</v>
      </c>
      <c r="AC233" s="25">
        <f t="shared" si="63"/>
        <v>-7.0999999999999991E-4</v>
      </c>
    </row>
    <row r="234" spans="1:29" s="15" customFormat="1">
      <c r="A234" s="18">
        <v>482</v>
      </c>
      <c r="B234" s="25">
        <v>-1.3999999999999999E-4</v>
      </c>
      <c r="C234" s="25">
        <v>1.47E-3</v>
      </c>
      <c r="D234" s="25">
        <f t="shared" si="48"/>
        <v>2.1949999999999999E-3</v>
      </c>
      <c r="E234" s="25"/>
      <c r="F234" s="25">
        <f t="shared" si="49"/>
        <v>1.4011899999999999E-3</v>
      </c>
      <c r="G234" s="25">
        <f t="shared" si="50"/>
        <v>3.2269405699999996E-2</v>
      </c>
      <c r="H234" s="25">
        <v>3.7599999999999999E-3</v>
      </c>
      <c r="I234" s="25">
        <f t="shared" si="51"/>
        <v>4.4849999999999994E-3</v>
      </c>
      <c r="J234" s="25"/>
      <c r="K234" s="25">
        <f t="shared" si="52"/>
        <v>2.3638199999999996E-3</v>
      </c>
      <c r="L234" s="25">
        <f t="shared" si="53"/>
        <v>5.4438774599999989E-2</v>
      </c>
      <c r="M234" s="25">
        <v>3.49E-3</v>
      </c>
      <c r="N234" s="25">
        <f t="shared" si="54"/>
        <v>4.215E-3</v>
      </c>
      <c r="O234" s="25"/>
      <c r="P234" s="25">
        <f t="shared" si="55"/>
        <v>2.1855099999999999E-3</v>
      </c>
      <c r="Q234" s="25">
        <f t="shared" si="56"/>
        <v>5.0332295300000003E-2</v>
      </c>
      <c r="R234" s="25">
        <v>6.4000000000000003E-3</v>
      </c>
      <c r="S234" s="25">
        <f t="shared" si="57"/>
        <v>7.1250000000000003E-3</v>
      </c>
      <c r="T234" s="25"/>
      <c r="U234" s="25">
        <f t="shared" si="58"/>
        <v>2.5008000000000001E-3</v>
      </c>
      <c r="V234" s="25">
        <f t="shared" si="59"/>
        <v>5.7593424000000004E-2</v>
      </c>
      <c r="W234" s="25">
        <v>1.2189999999999999E-2</v>
      </c>
      <c r="X234" s="25">
        <f t="shared" si="60"/>
        <v>1.2914999999999999E-2</v>
      </c>
      <c r="Y234" s="25"/>
      <c r="Z234" s="25">
        <f t="shared" si="61"/>
        <v>4.357709999999999E-3</v>
      </c>
      <c r="AA234" s="25">
        <f t="shared" si="62"/>
        <v>0.10035806129999998</v>
      </c>
      <c r="AB234" s="25">
        <v>-1.31E-3</v>
      </c>
      <c r="AC234" s="25">
        <f t="shared" si="63"/>
        <v>-7.2499999999999995E-4</v>
      </c>
    </row>
    <row r="235" spans="1:29" s="15" customFormat="1">
      <c r="A235" s="18">
        <v>483</v>
      </c>
      <c r="B235" s="25">
        <v>-4.0000000000000003E-5</v>
      </c>
      <c r="C235" s="25">
        <v>1.34E-3</v>
      </c>
      <c r="D235" s="25">
        <f t="shared" si="48"/>
        <v>1.99E-3</v>
      </c>
      <c r="E235" s="25"/>
      <c r="F235" s="25">
        <f t="shared" si="49"/>
        <v>1.19619E-3</v>
      </c>
      <c r="G235" s="25">
        <f t="shared" si="50"/>
        <v>2.75482557E-2</v>
      </c>
      <c r="H235" s="25">
        <v>3.7499999999999999E-3</v>
      </c>
      <c r="I235" s="25">
        <f t="shared" si="51"/>
        <v>4.4000000000000003E-3</v>
      </c>
      <c r="J235" s="25"/>
      <c r="K235" s="25">
        <f t="shared" si="52"/>
        <v>2.2788200000000004E-3</v>
      </c>
      <c r="L235" s="25">
        <f t="shared" si="53"/>
        <v>5.2481224600000015E-2</v>
      </c>
      <c r="M235" s="25">
        <v>3.5200000000000001E-3</v>
      </c>
      <c r="N235" s="25">
        <f t="shared" si="54"/>
        <v>4.1700000000000001E-3</v>
      </c>
      <c r="O235" s="25"/>
      <c r="P235" s="25">
        <f t="shared" si="55"/>
        <v>2.14051E-3</v>
      </c>
      <c r="Q235" s="25">
        <f t="shared" si="56"/>
        <v>4.9295945300000005E-2</v>
      </c>
      <c r="R235" s="25">
        <v>6.3699999999999998E-3</v>
      </c>
      <c r="S235" s="25">
        <f t="shared" si="57"/>
        <v>7.0200000000000002E-3</v>
      </c>
      <c r="T235" s="25"/>
      <c r="U235" s="25">
        <f t="shared" si="58"/>
        <v>2.3958E-3</v>
      </c>
      <c r="V235" s="25">
        <f t="shared" si="59"/>
        <v>5.5175274000000003E-2</v>
      </c>
      <c r="W235" s="25">
        <v>1.218E-2</v>
      </c>
      <c r="X235" s="25">
        <f t="shared" si="60"/>
        <v>1.2829999999999999E-2</v>
      </c>
      <c r="Y235" s="25"/>
      <c r="Z235" s="25">
        <f t="shared" si="61"/>
        <v>4.272709999999999E-3</v>
      </c>
      <c r="AA235" s="25">
        <f t="shared" si="62"/>
        <v>9.8400511299999979E-2</v>
      </c>
      <c r="AB235" s="25">
        <v>-1.2600000000000001E-3</v>
      </c>
      <c r="AC235" s="25">
        <f t="shared" si="63"/>
        <v>-6.5000000000000008E-4</v>
      </c>
    </row>
    <row r="236" spans="1:29" s="15" customFormat="1">
      <c r="A236" s="18">
        <v>484</v>
      </c>
      <c r="B236" s="25">
        <v>-2.2000000000000001E-4</v>
      </c>
      <c r="C236" s="25">
        <v>1.41E-3</v>
      </c>
      <c r="D236" s="25">
        <f t="shared" si="48"/>
        <v>2.1649999999999998E-3</v>
      </c>
      <c r="E236" s="25"/>
      <c r="F236" s="25">
        <f t="shared" si="49"/>
        <v>1.3711899999999998E-3</v>
      </c>
      <c r="G236" s="25">
        <f t="shared" si="50"/>
        <v>3.1578505699999995E-2</v>
      </c>
      <c r="H236" s="25">
        <v>3.8700000000000002E-3</v>
      </c>
      <c r="I236" s="25">
        <f t="shared" si="51"/>
        <v>4.6249999999999998E-3</v>
      </c>
      <c r="J236" s="25"/>
      <c r="K236" s="25">
        <f t="shared" si="52"/>
        <v>2.5038199999999999E-3</v>
      </c>
      <c r="L236" s="25">
        <f t="shared" si="53"/>
        <v>5.76629746E-2</v>
      </c>
      <c r="M236" s="25">
        <v>3.5599999999999998E-3</v>
      </c>
      <c r="N236" s="25">
        <f t="shared" si="54"/>
        <v>4.3149999999999994E-3</v>
      </c>
      <c r="O236" s="25"/>
      <c r="P236" s="25">
        <f t="shared" si="55"/>
        <v>2.2855099999999993E-3</v>
      </c>
      <c r="Q236" s="25">
        <f t="shared" si="56"/>
        <v>5.2635295299999989E-2</v>
      </c>
      <c r="R236" s="25">
        <v>6.43E-3</v>
      </c>
      <c r="S236" s="25">
        <f t="shared" si="57"/>
        <v>7.1849999999999995E-3</v>
      </c>
      <c r="T236" s="25"/>
      <c r="U236" s="25">
        <f t="shared" si="58"/>
        <v>2.5607999999999994E-3</v>
      </c>
      <c r="V236" s="25">
        <f t="shared" si="59"/>
        <v>5.8975223999999986E-2</v>
      </c>
      <c r="W236" s="25">
        <v>1.213E-2</v>
      </c>
      <c r="X236" s="25">
        <f t="shared" si="60"/>
        <v>1.2885000000000001E-2</v>
      </c>
      <c r="Y236" s="25"/>
      <c r="Z236" s="25">
        <f t="shared" si="61"/>
        <v>4.3277100000000002E-3</v>
      </c>
      <c r="AA236" s="25">
        <f t="shared" si="62"/>
        <v>9.9667161300000015E-2</v>
      </c>
      <c r="AB236" s="25">
        <v>-1.2899999999999999E-3</v>
      </c>
      <c r="AC236" s="25">
        <f t="shared" si="63"/>
        <v>-7.5499999999999992E-4</v>
      </c>
    </row>
    <row r="237" spans="1:29" s="15" customFormat="1">
      <c r="A237" s="18">
        <v>485</v>
      </c>
      <c r="B237" s="25">
        <v>-1E-4</v>
      </c>
      <c r="C237" s="25">
        <v>1.31E-3</v>
      </c>
      <c r="D237" s="25">
        <f t="shared" si="48"/>
        <v>2.0449999999999999E-3</v>
      </c>
      <c r="E237" s="25"/>
      <c r="F237" s="25">
        <f t="shared" si="49"/>
        <v>1.2511899999999999E-3</v>
      </c>
      <c r="G237" s="25">
        <f t="shared" si="50"/>
        <v>2.8814905700000001E-2</v>
      </c>
      <c r="H237" s="25">
        <v>3.7100000000000002E-3</v>
      </c>
      <c r="I237" s="25">
        <f t="shared" si="51"/>
        <v>4.4450000000000002E-3</v>
      </c>
      <c r="J237" s="25"/>
      <c r="K237" s="25">
        <f t="shared" si="52"/>
        <v>2.3238200000000003E-3</v>
      </c>
      <c r="L237" s="25">
        <f t="shared" si="53"/>
        <v>5.3517574600000013E-2</v>
      </c>
      <c r="M237" s="25">
        <v>3.5699999999999998E-3</v>
      </c>
      <c r="N237" s="25">
        <f t="shared" si="54"/>
        <v>4.3049999999999998E-3</v>
      </c>
      <c r="O237" s="25"/>
      <c r="P237" s="25">
        <f t="shared" si="55"/>
        <v>2.2755099999999997E-3</v>
      </c>
      <c r="Q237" s="25">
        <f t="shared" si="56"/>
        <v>5.2404995299999993E-2</v>
      </c>
      <c r="R237" s="25">
        <v>6.3899999999999998E-3</v>
      </c>
      <c r="S237" s="25">
        <f t="shared" si="57"/>
        <v>7.1249999999999994E-3</v>
      </c>
      <c r="T237" s="25"/>
      <c r="U237" s="25">
        <f t="shared" si="58"/>
        <v>2.5007999999999992E-3</v>
      </c>
      <c r="V237" s="25">
        <f t="shared" si="59"/>
        <v>5.7593423999999983E-2</v>
      </c>
      <c r="W237" s="25">
        <v>1.214E-2</v>
      </c>
      <c r="X237" s="25">
        <f t="shared" si="60"/>
        <v>1.2874999999999999E-2</v>
      </c>
      <c r="Y237" s="25"/>
      <c r="Z237" s="25">
        <f t="shared" si="61"/>
        <v>4.3177099999999989E-3</v>
      </c>
      <c r="AA237" s="25">
        <f t="shared" si="62"/>
        <v>9.9436861299999985E-2</v>
      </c>
      <c r="AB237" s="25">
        <v>-1.3699999999999999E-3</v>
      </c>
      <c r="AC237" s="25">
        <f t="shared" si="63"/>
        <v>-7.3499999999999998E-4</v>
      </c>
    </row>
    <row r="238" spans="1:29" s="15" customFormat="1">
      <c r="A238" s="18">
        <v>486</v>
      </c>
      <c r="B238" s="25">
        <v>-2.9999999999999997E-4</v>
      </c>
      <c r="C238" s="25">
        <v>1.34E-3</v>
      </c>
      <c r="D238" s="25">
        <f t="shared" si="48"/>
        <v>2.15E-3</v>
      </c>
      <c r="E238" s="25"/>
      <c r="F238" s="25">
        <f t="shared" si="49"/>
        <v>1.35619E-3</v>
      </c>
      <c r="G238" s="25">
        <f t="shared" si="50"/>
        <v>3.1233055700000002E-2</v>
      </c>
      <c r="H238" s="25">
        <v>3.64E-3</v>
      </c>
      <c r="I238" s="25">
        <f t="shared" si="51"/>
        <v>4.45E-3</v>
      </c>
      <c r="J238" s="25"/>
      <c r="K238" s="25">
        <f t="shared" si="52"/>
        <v>2.3288200000000001E-3</v>
      </c>
      <c r="L238" s="25">
        <f t="shared" si="53"/>
        <v>5.3632724600000008E-2</v>
      </c>
      <c r="M238" s="25">
        <v>3.4499999999999999E-3</v>
      </c>
      <c r="N238" s="25">
        <f t="shared" si="54"/>
        <v>4.2599999999999999E-3</v>
      </c>
      <c r="O238" s="25"/>
      <c r="P238" s="25">
        <f t="shared" si="55"/>
        <v>2.2305099999999998E-3</v>
      </c>
      <c r="Q238" s="25">
        <f t="shared" si="56"/>
        <v>5.1368645299999995E-2</v>
      </c>
      <c r="R238" s="25">
        <v>6.2899999999999996E-3</v>
      </c>
      <c r="S238" s="25">
        <f t="shared" si="57"/>
        <v>7.0999999999999995E-3</v>
      </c>
      <c r="T238" s="25"/>
      <c r="U238" s="25">
        <f t="shared" si="58"/>
        <v>2.4757999999999994E-3</v>
      </c>
      <c r="V238" s="25">
        <f t="shared" si="59"/>
        <v>5.701767399999999E-2</v>
      </c>
      <c r="W238" s="25">
        <v>1.214E-2</v>
      </c>
      <c r="X238" s="25">
        <f t="shared" si="60"/>
        <v>1.295E-2</v>
      </c>
      <c r="Y238" s="25"/>
      <c r="Z238" s="25">
        <f t="shared" si="61"/>
        <v>4.3927099999999993E-3</v>
      </c>
      <c r="AA238" s="25">
        <f t="shared" si="62"/>
        <v>0.10116411129999998</v>
      </c>
      <c r="AB238" s="25">
        <v>-1.32E-3</v>
      </c>
      <c r="AC238" s="25">
        <f t="shared" si="63"/>
        <v>-8.0999999999999996E-4</v>
      </c>
    </row>
    <row r="239" spans="1:29" s="15" customFormat="1">
      <c r="A239" s="18">
        <v>487</v>
      </c>
      <c r="B239" s="25">
        <v>2.0000000000000002E-5</v>
      </c>
      <c r="C239" s="25">
        <v>1.32E-3</v>
      </c>
      <c r="D239" s="25">
        <f t="shared" si="48"/>
        <v>1.9599999999999999E-3</v>
      </c>
      <c r="E239" s="25"/>
      <c r="F239" s="25">
        <f t="shared" si="49"/>
        <v>1.1661899999999999E-3</v>
      </c>
      <c r="G239" s="25">
        <f t="shared" si="50"/>
        <v>2.6857355699999998E-2</v>
      </c>
      <c r="H239" s="25">
        <v>3.6900000000000001E-3</v>
      </c>
      <c r="I239" s="25">
        <f t="shared" si="51"/>
        <v>4.3300000000000005E-3</v>
      </c>
      <c r="J239" s="25"/>
      <c r="K239" s="25">
        <f t="shared" si="52"/>
        <v>2.2088200000000007E-3</v>
      </c>
      <c r="L239" s="25">
        <f t="shared" si="53"/>
        <v>5.0869124600000017E-2</v>
      </c>
      <c r="M239" s="25">
        <v>3.5200000000000001E-3</v>
      </c>
      <c r="N239" s="25">
        <f t="shared" si="54"/>
        <v>4.1600000000000005E-3</v>
      </c>
      <c r="O239" s="25"/>
      <c r="P239" s="25">
        <f t="shared" si="55"/>
        <v>2.1305100000000004E-3</v>
      </c>
      <c r="Q239" s="25">
        <f t="shared" si="56"/>
        <v>4.9065645300000009E-2</v>
      </c>
      <c r="R239" s="25">
        <v>6.3E-3</v>
      </c>
      <c r="S239" s="25">
        <f t="shared" si="57"/>
        <v>6.94E-3</v>
      </c>
      <c r="T239" s="25"/>
      <c r="U239" s="25">
        <f t="shared" si="58"/>
        <v>2.3157999999999998E-3</v>
      </c>
      <c r="V239" s="25">
        <f t="shared" si="59"/>
        <v>5.3332873999999995E-2</v>
      </c>
      <c r="W239" s="25">
        <v>1.209E-2</v>
      </c>
      <c r="X239" s="25">
        <f t="shared" si="60"/>
        <v>1.273E-2</v>
      </c>
      <c r="Y239" s="25"/>
      <c r="Z239" s="25">
        <f t="shared" si="61"/>
        <v>4.1727099999999996E-3</v>
      </c>
      <c r="AA239" s="25">
        <f t="shared" si="62"/>
        <v>9.6097511299999994E-2</v>
      </c>
      <c r="AB239" s="25">
        <v>-1.2999999999999999E-3</v>
      </c>
      <c r="AC239" s="25">
        <f t="shared" si="63"/>
        <v>-6.3999999999999994E-4</v>
      </c>
    </row>
    <row r="240" spans="1:29" s="15" customFormat="1">
      <c r="A240" s="18">
        <v>488</v>
      </c>
      <c r="B240" s="25">
        <v>-3.5E-4</v>
      </c>
      <c r="C240" s="25">
        <v>1.2800000000000001E-3</v>
      </c>
      <c r="D240" s="25">
        <f t="shared" si="48"/>
        <v>2.14E-3</v>
      </c>
      <c r="E240" s="25"/>
      <c r="F240" s="25">
        <f t="shared" si="49"/>
        <v>1.3461899999999999E-3</v>
      </c>
      <c r="G240" s="25">
        <f t="shared" si="50"/>
        <v>3.1002755699999999E-2</v>
      </c>
      <c r="H240" s="25">
        <v>3.4399999999999999E-3</v>
      </c>
      <c r="I240" s="25">
        <f t="shared" si="51"/>
        <v>4.3E-3</v>
      </c>
      <c r="J240" s="25"/>
      <c r="K240" s="25">
        <f t="shared" si="52"/>
        <v>2.1788200000000001E-3</v>
      </c>
      <c r="L240" s="25">
        <f t="shared" si="53"/>
        <v>5.0178224600000008E-2</v>
      </c>
      <c r="M240" s="25">
        <v>3.3600000000000001E-3</v>
      </c>
      <c r="N240" s="25">
        <f t="shared" si="54"/>
        <v>4.2199999999999998E-3</v>
      </c>
      <c r="O240" s="25"/>
      <c r="P240" s="25">
        <f t="shared" si="55"/>
        <v>2.1905099999999997E-3</v>
      </c>
      <c r="Q240" s="25">
        <f t="shared" si="56"/>
        <v>5.0447445299999998E-2</v>
      </c>
      <c r="R240" s="25">
        <v>6.2599999999999999E-3</v>
      </c>
      <c r="S240" s="25">
        <f t="shared" si="57"/>
        <v>7.1199999999999996E-3</v>
      </c>
      <c r="T240" s="25"/>
      <c r="U240" s="25">
        <f t="shared" si="58"/>
        <v>2.4957999999999994E-3</v>
      </c>
      <c r="V240" s="25">
        <f t="shared" si="59"/>
        <v>5.7478273999999989E-2</v>
      </c>
      <c r="W240" s="25">
        <v>1.191E-2</v>
      </c>
      <c r="X240" s="25">
        <f t="shared" si="60"/>
        <v>1.277E-2</v>
      </c>
      <c r="Y240" s="25"/>
      <c r="Z240" s="25">
        <f t="shared" si="61"/>
        <v>4.2127099999999997E-3</v>
      </c>
      <c r="AA240" s="25">
        <f t="shared" si="62"/>
        <v>9.7018711300000005E-2</v>
      </c>
      <c r="AB240" s="25">
        <v>-1.3699999999999999E-3</v>
      </c>
      <c r="AC240" s="25">
        <f t="shared" si="63"/>
        <v>-8.5999999999999998E-4</v>
      </c>
    </row>
    <row r="241" spans="1:29" s="15" customFormat="1">
      <c r="A241" s="18">
        <v>489</v>
      </c>
      <c r="B241" s="25">
        <v>1.7000000000000001E-4</v>
      </c>
      <c r="C241" s="25">
        <v>1.2800000000000001E-3</v>
      </c>
      <c r="D241" s="25">
        <f t="shared" si="48"/>
        <v>1.7850000000000001E-3</v>
      </c>
      <c r="E241" s="25"/>
      <c r="F241" s="25">
        <f t="shared" si="49"/>
        <v>9.9119000000000008E-4</v>
      </c>
      <c r="G241" s="25">
        <f t="shared" si="50"/>
        <v>2.2827105700000003E-2</v>
      </c>
      <c r="H241" s="25">
        <v>3.5999999999999999E-3</v>
      </c>
      <c r="I241" s="25">
        <f t="shared" si="51"/>
        <v>4.1050000000000001E-3</v>
      </c>
      <c r="J241" s="25"/>
      <c r="K241" s="25">
        <f t="shared" si="52"/>
        <v>1.9838200000000003E-3</v>
      </c>
      <c r="L241" s="25">
        <f t="shared" si="53"/>
        <v>4.5687374600000011E-2</v>
      </c>
      <c r="M241" s="25">
        <v>3.3700000000000002E-3</v>
      </c>
      <c r="N241" s="25">
        <f t="shared" si="54"/>
        <v>3.875E-3</v>
      </c>
      <c r="O241" s="25"/>
      <c r="P241" s="25">
        <f t="shared" si="55"/>
        <v>1.8455099999999999E-3</v>
      </c>
      <c r="Q241" s="25">
        <f t="shared" si="56"/>
        <v>4.2502095300000001E-2</v>
      </c>
      <c r="R241" s="25">
        <v>6.2599999999999999E-3</v>
      </c>
      <c r="S241" s="25">
        <f t="shared" si="57"/>
        <v>6.7650000000000002E-3</v>
      </c>
      <c r="T241" s="25"/>
      <c r="U241" s="25">
        <f t="shared" si="58"/>
        <v>2.1408E-3</v>
      </c>
      <c r="V241" s="25">
        <f t="shared" si="59"/>
        <v>4.9302624000000003E-2</v>
      </c>
      <c r="W241" s="25">
        <v>1.197E-2</v>
      </c>
      <c r="X241" s="25">
        <f t="shared" si="60"/>
        <v>1.2475E-2</v>
      </c>
      <c r="Y241" s="25"/>
      <c r="Z241" s="25">
        <f t="shared" si="61"/>
        <v>3.9177099999999996E-3</v>
      </c>
      <c r="AA241" s="25">
        <f t="shared" si="62"/>
        <v>9.02248613E-2</v>
      </c>
      <c r="AB241" s="25">
        <v>-1.1800000000000001E-3</v>
      </c>
      <c r="AC241" s="25">
        <f t="shared" si="63"/>
        <v>-5.0500000000000002E-4</v>
      </c>
    </row>
    <row r="242" spans="1:29" s="15" customFormat="1">
      <c r="A242" s="18">
        <v>490</v>
      </c>
      <c r="B242" s="25">
        <v>-5.5000000000000003E-4</v>
      </c>
      <c r="C242" s="25">
        <v>1.31E-3</v>
      </c>
      <c r="D242" s="25">
        <f t="shared" si="48"/>
        <v>2.2399999999999998E-3</v>
      </c>
      <c r="E242" s="25"/>
      <c r="F242" s="25">
        <f t="shared" si="49"/>
        <v>1.4461899999999998E-3</v>
      </c>
      <c r="G242" s="25">
        <f t="shared" si="50"/>
        <v>3.3305755699999995E-2</v>
      </c>
      <c r="H242" s="25">
        <v>3.5200000000000001E-3</v>
      </c>
      <c r="I242" s="25">
        <f t="shared" si="51"/>
        <v>4.45E-3</v>
      </c>
      <c r="J242" s="25"/>
      <c r="K242" s="25">
        <f t="shared" si="52"/>
        <v>2.3288200000000001E-3</v>
      </c>
      <c r="L242" s="25">
        <f t="shared" si="53"/>
        <v>5.3632724600000008E-2</v>
      </c>
      <c r="M242" s="25">
        <v>3.3800000000000002E-3</v>
      </c>
      <c r="N242" s="25">
        <f t="shared" si="54"/>
        <v>4.3100000000000005E-3</v>
      </c>
      <c r="O242" s="25"/>
      <c r="P242" s="25">
        <f t="shared" si="55"/>
        <v>2.2805100000000003E-3</v>
      </c>
      <c r="Q242" s="25">
        <f t="shared" si="56"/>
        <v>5.2520145300000008E-2</v>
      </c>
      <c r="R242" s="25">
        <v>6.2300000000000003E-3</v>
      </c>
      <c r="S242" s="25">
        <f t="shared" si="57"/>
        <v>7.1600000000000006E-3</v>
      </c>
      <c r="T242" s="25"/>
      <c r="U242" s="25">
        <f t="shared" si="58"/>
        <v>2.5358000000000004E-3</v>
      </c>
      <c r="V242" s="25">
        <f t="shared" si="59"/>
        <v>5.8399474000000014E-2</v>
      </c>
      <c r="W242" s="25">
        <v>1.204E-2</v>
      </c>
      <c r="X242" s="25">
        <f t="shared" si="60"/>
        <v>1.2970000000000001E-2</v>
      </c>
      <c r="Y242" s="25"/>
      <c r="Z242" s="25">
        <f t="shared" si="61"/>
        <v>4.4127100000000002E-3</v>
      </c>
      <c r="AA242" s="25">
        <f t="shared" si="62"/>
        <v>0.10162471130000002</v>
      </c>
      <c r="AB242" s="25">
        <v>-1.31E-3</v>
      </c>
      <c r="AC242" s="25">
        <f t="shared" si="63"/>
        <v>-9.3000000000000005E-4</v>
      </c>
    </row>
    <row r="243" spans="1:29" s="15" customFormat="1">
      <c r="A243" s="18">
        <v>491</v>
      </c>
      <c r="B243" s="25">
        <v>2.2000000000000001E-4</v>
      </c>
      <c r="C243" s="25">
        <v>1.2199999999999999E-3</v>
      </c>
      <c r="D243" s="25">
        <f t="shared" si="48"/>
        <v>1.6999999999999999E-3</v>
      </c>
      <c r="E243" s="25"/>
      <c r="F243" s="25">
        <f t="shared" si="49"/>
        <v>9.0618999999999986E-4</v>
      </c>
      <c r="G243" s="25">
        <f t="shared" si="50"/>
        <v>2.0869555699999997E-2</v>
      </c>
      <c r="H243" s="25">
        <v>3.5300000000000002E-3</v>
      </c>
      <c r="I243" s="25">
        <f t="shared" si="51"/>
        <v>4.0100000000000005E-3</v>
      </c>
      <c r="J243" s="25"/>
      <c r="K243" s="25">
        <f t="shared" si="52"/>
        <v>1.8888200000000007E-3</v>
      </c>
      <c r="L243" s="25">
        <f t="shared" si="53"/>
        <v>4.349952460000002E-2</v>
      </c>
      <c r="M243" s="25">
        <v>3.3E-3</v>
      </c>
      <c r="N243" s="25">
        <f t="shared" si="54"/>
        <v>3.7799999999999999E-3</v>
      </c>
      <c r="O243" s="25"/>
      <c r="P243" s="25">
        <f t="shared" si="55"/>
        <v>1.7505099999999998E-3</v>
      </c>
      <c r="Q243" s="25">
        <f t="shared" si="56"/>
        <v>4.0314245299999996E-2</v>
      </c>
      <c r="R243" s="25">
        <v>6.1799999999999997E-3</v>
      </c>
      <c r="S243" s="25">
        <f t="shared" si="57"/>
        <v>6.6600000000000001E-3</v>
      </c>
      <c r="T243" s="25"/>
      <c r="U243" s="25">
        <f t="shared" si="58"/>
        <v>2.0357999999999999E-3</v>
      </c>
      <c r="V243" s="25">
        <f t="shared" si="59"/>
        <v>4.6884474000000002E-2</v>
      </c>
      <c r="W243" s="25">
        <v>1.1900000000000001E-2</v>
      </c>
      <c r="X243" s="25">
        <f t="shared" si="60"/>
        <v>1.238E-2</v>
      </c>
      <c r="Y243" s="25"/>
      <c r="Z243" s="25">
        <f t="shared" si="61"/>
        <v>3.82271E-3</v>
      </c>
      <c r="AA243" s="25">
        <f t="shared" si="62"/>
        <v>8.8037011300000009E-2</v>
      </c>
      <c r="AB243" s="25">
        <v>-1.1800000000000001E-3</v>
      </c>
      <c r="AC243" s="25">
        <f t="shared" si="63"/>
        <v>-4.8000000000000001E-4</v>
      </c>
    </row>
    <row r="244" spans="1:29" s="15" customFormat="1">
      <c r="A244" s="18">
        <v>492</v>
      </c>
      <c r="B244" s="25">
        <v>2.0000000000000002E-5</v>
      </c>
      <c r="C244" s="25">
        <v>1.25E-3</v>
      </c>
      <c r="D244" s="25">
        <f t="shared" si="48"/>
        <v>1.8549999999999999E-3</v>
      </c>
      <c r="E244" s="25"/>
      <c r="F244" s="25">
        <f t="shared" si="49"/>
        <v>1.0611899999999998E-3</v>
      </c>
      <c r="G244" s="25">
        <f t="shared" si="50"/>
        <v>2.4439205699999998E-2</v>
      </c>
      <c r="H244" s="25">
        <v>3.46E-3</v>
      </c>
      <c r="I244" s="25">
        <f t="shared" si="51"/>
        <v>4.065E-3</v>
      </c>
      <c r="J244" s="25"/>
      <c r="K244" s="25">
        <f t="shared" si="52"/>
        <v>1.9438200000000002E-3</v>
      </c>
      <c r="L244" s="25">
        <f t="shared" si="53"/>
        <v>4.4766174600000007E-2</v>
      </c>
      <c r="M244" s="25">
        <v>3.14E-3</v>
      </c>
      <c r="N244" s="25">
        <f t="shared" si="54"/>
        <v>3.7450000000000001E-3</v>
      </c>
      <c r="O244" s="25"/>
      <c r="P244" s="25">
        <f t="shared" si="55"/>
        <v>1.71551E-3</v>
      </c>
      <c r="Q244" s="25">
        <f t="shared" si="56"/>
        <v>3.95081953E-2</v>
      </c>
      <c r="R244" s="25">
        <v>6.1000000000000004E-3</v>
      </c>
      <c r="S244" s="25">
        <f t="shared" si="57"/>
        <v>6.705E-3</v>
      </c>
      <c r="T244" s="25"/>
      <c r="U244" s="25">
        <f t="shared" si="58"/>
        <v>2.0807999999999998E-3</v>
      </c>
      <c r="V244" s="25">
        <f t="shared" si="59"/>
        <v>4.7920824000000001E-2</v>
      </c>
      <c r="W244" s="25">
        <v>1.1900000000000001E-2</v>
      </c>
      <c r="X244" s="25">
        <f t="shared" si="60"/>
        <v>1.2505E-2</v>
      </c>
      <c r="Y244" s="25"/>
      <c r="Z244" s="25">
        <f t="shared" si="61"/>
        <v>3.9477100000000001E-3</v>
      </c>
      <c r="AA244" s="25">
        <f t="shared" si="62"/>
        <v>9.0915761300000009E-2</v>
      </c>
      <c r="AB244" s="25">
        <v>-1.23E-3</v>
      </c>
      <c r="AC244" s="25">
        <f t="shared" si="63"/>
        <v>-6.0499999999999996E-4</v>
      </c>
    </row>
    <row r="245" spans="1:29" s="15" customFormat="1">
      <c r="A245" s="18">
        <v>493</v>
      </c>
      <c r="B245" s="25">
        <v>-1.8000000000000001E-4</v>
      </c>
      <c r="C245" s="25">
        <v>1.1299999999999999E-3</v>
      </c>
      <c r="D245" s="25">
        <f t="shared" si="48"/>
        <v>1.8649999999999999E-3</v>
      </c>
      <c r="E245" s="25"/>
      <c r="F245" s="25">
        <f t="shared" si="49"/>
        <v>1.0711899999999999E-3</v>
      </c>
      <c r="G245" s="25">
        <f t="shared" si="50"/>
        <v>2.4669505699999997E-2</v>
      </c>
      <c r="H245" s="25">
        <v>3.4099999999999998E-3</v>
      </c>
      <c r="I245" s="25">
        <f t="shared" si="51"/>
        <v>4.1449999999999994E-3</v>
      </c>
      <c r="J245" s="25"/>
      <c r="K245" s="25">
        <f t="shared" si="52"/>
        <v>2.0238199999999995E-3</v>
      </c>
      <c r="L245" s="25">
        <f t="shared" si="53"/>
        <v>4.6608574599999994E-2</v>
      </c>
      <c r="M245" s="25">
        <v>3.2100000000000002E-3</v>
      </c>
      <c r="N245" s="25">
        <f t="shared" si="54"/>
        <v>3.9450000000000006E-3</v>
      </c>
      <c r="O245" s="25"/>
      <c r="P245" s="25">
        <f t="shared" si="55"/>
        <v>1.9155100000000005E-3</v>
      </c>
      <c r="Q245" s="25">
        <f t="shared" si="56"/>
        <v>4.4114195300000013E-2</v>
      </c>
      <c r="R245" s="25">
        <v>6.1199999999999996E-3</v>
      </c>
      <c r="S245" s="25">
        <f t="shared" si="57"/>
        <v>6.855E-3</v>
      </c>
      <c r="T245" s="25"/>
      <c r="U245" s="25">
        <f t="shared" si="58"/>
        <v>2.2307999999999998E-3</v>
      </c>
      <c r="V245" s="25">
        <f t="shared" si="59"/>
        <v>5.1375324E-2</v>
      </c>
      <c r="W245" s="25">
        <v>1.1780000000000001E-2</v>
      </c>
      <c r="X245" s="25">
        <f t="shared" si="60"/>
        <v>1.2515E-2</v>
      </c>
      <c r="Y245" s="25"/>
      <c r="Z245" s="25">
        <f t="shared" si="61"/>
        <v>3.9577099999999997E-3</v>
      </c>
      <c r="AA245" s="25">
        <f t="shared" si="62"/>
        <v>9.1146061299999998E-2</v>
      </c>
      <c r="AB245" s="25">
        <v>-1.2899999999999999E-3</v>
      </c>
      <c r="AC245" s="25">
        <f t="shared" si="63"/>
        <v>-7.3499999999999998E-4</v>
      </c>
    </row>
    <row r="246" spans="1:29" s="15" customFormat="1">
      <c r="A246" s="18">
        <v>494</v>
      </c>
      <c r="B246" s="25">
        <v>-3.0000000000000001E-5</v>
      </c>
      <c r="C246" s="25">
        <v>1.2600000000000001E-3</v>
      </c>
      <c r="D246" s="25">
        <f t="shared" si="48"/>
        <v>1.8650000000000001E-3</v>
      </c>
      <c r="E246" s="25"/>
      <c r="F246" s="25">
        <f t="shared" si="49"/>
        <v>1.0711900000000001E-3</v>
      </c>
      <c r="G246" s="25">
        <f t="shared" si="50"/>
        <v>2.4669505700000004E-2</v>
      </c>
      <c r="H246" s="25">
        <v>3.5799999999999998E-3</v>
      </c>
      <c r="I246" s="25">
        <f t="shared" si="51"/>
        <v>4.1849999999999995E-3</v>
      </c>
      <c r="J246" s="25"/>
      <c r="K246" s="25">
        <f t="shared" si="52"/>
        <v>2.0638199999999996E-3</v>
      </c>
      <c r="L246" s="25">
        <f t="shared" si="53"/>
        <v>4.7529774599999991E-2</v>
      </c>
      <c r="M246" s="25">
        <v>3.2299999999999998E-3</v>
      </c>
      <c r="N246" s="25">
        <f t="shared" si="54"/>
        <v>3.8349999999999999E-3</v>
      </c>
      <c r="O246" s="25"/>
      <c r="P246" s="25">
        <f t="shared" si="55"/>
        <v>1.8055099999999998E-3</v>
      </c>
      <c r="Q246" s="25">
        <f t="shared" si="56"/>
        <v>4.1580895299999997E-2</v>
      </c>
      <c r="R246" s="25">
        <v>6.1500000000000001E-3</v>
      </c>
      <c r="S246" s="25">
        <f t="shared" si="57"/>
        <v>6.7550000000000006E-3</v>
      </c>
      <c r="T246" s="25"/>
      <c r="U246" s="25">
        <f t="shared" si="58"/>
        <v>2.1308000000000004E-3</v>
      </c>
      <c r="V246" s="25">
        <f t="shared" si="59"/>
        <v>4.9072324000000014E-2</v>
      </c>
      <c r="W246" s="25">
        <v>1.1900000000000001E-2</v>
      </c>
      <c r="X246" s="25">
        <f t="shared" si="60"/>
        <v>1.2505E-2</v>
      </c>
      <c r="Y246" s="25"/>
      <c r="Z246" s="25">
        <f t="shared" si="61"/>
        <v>3.9477100000000001E-3</v>
      </c>
      <c r="AA246" s="25">
        <f t="shared" si="62"/>
        <v>9.0915761300000009E-2</v>
      </c>
      <c r="AB246" s="25">
        <v>-1.1800000000000001E-3</v>
      </c>
      <c r="AC246" s="25">
        <f t="shared" si="63"/>
        <v>-6.0500000000000007E-4</v>
      </c>
    </row>
    <row r="247" spans="1:29" s="15" customFormat="1">
      <c r="A247" s="18">
        <v>495</v>
      </c>
      <c r="B247" s="25">
        <v>-3.0000000000000001E-5</v>
      </c>
      <c r="C247" s="25">
        <v>1.1900000000000001E-3</v>
      </c>
      <c r="D247" s="25">
        <f t="shared" si="48"/>
        <v>1.8050000000000002E-3</v>
      </c>
      <c r="E247" s="25"/>
      <c r="F247" s="25">
        <f t="shared" si="49"/>
        <v>1.0111900000000001E-3</v>
      </c>
      <c r="G247" s="25">
        <f t="shared" si="50"/>
        <v>2.3287705700000005E-2</v>
      </c>
      <c r="H247" s="25">
        <v>3.3899999999999998E-3</v>
      </c>
      <c r="I247" s="25">
        <f t="shared" si="51"/>
        <v>4.0049999999999999E-3</v>
      </c>
      <c r="J247" s="25"/>
      <c r="K247" s="25">
        <f t="shared" si="52"/>
        <v>1.88382E-3</v>
      </c>
      <c r="L247" s="25">
        <f t="shared" si="53"/>
        <v>4.3384374600000004E-2</v>
      </c>
      <c r="M247" s="25">
        <v>3.15E-3</v>
      </c>
      <c r="N247" s="25">
        <f t="shared" si="54"/>
        <v>3.7650000000000001E-3</v>
      </c>
      <c r="O247" s="25"/>
      <c r="P247" s="25">
        <f t="shared" si="55"/>
        <v>1.73551E-3</v>
      </c>
      <c r="Q247" s="25">
        <f t="shared" si="56"/>
        <v>3.9968795300000005E-2</v>
      </c>
      <c r="R247" s="25">
        <v>6.0699999999999999E-3</v>
      </c>
      <c r="S247" s="25">
        <f t="shared" si="57"/>
        <v>6.685E-3</v>
      </c>
      <c r="T247" s="25"/>
      <c r="U247" s="25">
        <f t="shared" si="58"/>
        <v>2.0607999999999998E-3</v>
      </c>
      <c r="V247" s="25">
        <f t="shared" si="59"/>
        <v>4.7460223999999995E-2</v>
      </c>
      <c r="W247" s="25">
        <v>1.174E-2</v>
      </c>
      <c r="X247" s="25">
        <f t="shared" si="60"/>
        <v>1.2355E-2</v>
      </c>
      <c r="Y247" s="25"/>
      <c r="Z247" s="25">
        <f t="shared" si="61"/>
        <v>3.7977099999999993E-3</v>
      </c>
      <c r="AA247" s="25">
        <f t="shared" si="62"/>
        <v>8.7461261299999982E-2</v>
      </c>
      <c r="AB247" s="25">
        <v>-1.1999999999999999E-3</v>
      </c>
      <c r="AC247" s="25">
        <f t="shared" si="63"/>
        <v>-6.1499999999999999E-4</v>
      </c>
    </row>
    <row r="248" spans="1:29" s="15" customFormat="1">
      <c r="A248" s="18">
        <v>496</v>
      </c>
      <c r="B248" s="25">
        <v>2.0000000000000002E-5</v>
      </c>
      <c r="C248" s="25">
        <v>1.2800000000000001E-3</v>
      </c>
      <c r="D248" s="25">
        <f t="shared" si="48"/>
        <v>1.8500000000000001E-3</v>
      </c>
      <c r="E248" s="25"/>
      <c r="F248" s="25">
        <f t="shared" si="49"/>
        <v>1.05619E-3</v>
      </c>
      <c r="G248" s="25">
        <f t="shared" si="50"/>
        <v>2.4324055700000003E-2</v>
      </c>
      <c r="H248" s="25">
        <v>3.4199999999999999E-3</v>
      </c>
      <c r="I248" s="25">
        <f t="shared" si="51"/>
        <v>3.9899999999999996E-3</v>
      </c>
      <c r="J248" s="25"/>
      <c r="K248" s="25">
        <f t="shared" si="52"/>
        <v>1.8688199999999998E-3</v>
      </c>
      <c r="L248" s="25">
        <f t="shared" si="53"/>
        <v>4.3038924599999993E-2</v>
      </c>
      <c r="M248" s="25">
        <v>3.1900000000000001E-3</v>
      </c>
      <c r="N248" s="25">
        <f t="shared" si="54"/>
        <v>3.7600000000000003E-3</v>
      </c>
      <c r="O248" s="25"/>
      <c r="P248" s="25">
        <f t="shared" si="55"/>
        <v>1.7305100000000002E-3</v>
      </c>
      <c r="Q248" s="25">
        <f t="shared" si="56"/>
        <v>3.9853645300000004E-2</v>
      </c>
      <c r="R248" s="25">
        <v>6.1599999999999997E-3</v>
      </c>
      <c r="S248" s="25">
        <f t="shared" si="57"/>
        <v>6.7299999999999999E-3</v>
      </c>
      <c r="T248" s="25"/>
      <c r="U248" s="25">
        <f t="shared" si="58"/>
        <v>2.1057999999999997E-3</v>
      </c>
      <c r="V248" s="25">
        <f t="shared" si="59"/>
        <v>4.8496573999999994E-2</v>
      </c>
      <c r="W248" s="25">
        <v>1.176E-2</v>
      </c>
      <c r="X248" s="25">
        <f t="shared" si="60"/>
        <v>1.2329999999999999E-2</v>
      </c>
      <c r="Y248" s="25"/>
      <c r="Z248" s="25">
        <f t="shared" si="61"/>
        <v>3.7727099999999986E-3</v>
      </c>
      <c r="AA248" s="25">
        <f t="shared" si="62"/>
        <v>8.6885511299999968E-2</v>
      </c>
      <c r="AB248" s="25">
        <v>-1.16E-3</v>
      </c>
      <c r="AC248" s="25">
        <f t="shared" si="63"/>
        <v>-5.6999999999999998E-4</v>
      </c>
    </row>
    <row r="249" spans="1:29" s="15" customFormat="1">
      <c r="A249" s="18">
        <v>497</v>
      </c>
      <c r="B249" s="25">
        <v>-1.8000000000000001E-4</v>
      </c>
      <c r="C249" s="25">
        <v>1.16E-3</v>
      </c>
      <c r="D249" s="25">
        <f t="shared" si="48"/>
        <v>1.8800000000000002E-3</v>
      </c>
      <c r="E249" s="25"/>
      <c r="F249" s="25">
        <f t="shared" si="49"/>
        <v>1.0861900000000001E-3</v>
      </c>
      <c r="G249" s="25">
        <f t="shared" si="50"/>
        <v>2.5014955700000004E-2</v>
      </c>
      <c r="H249" s="25">
        <v>3.3400000000000001E-3</v>
      </c>
      <c r="I249" s="25">
        <f t="shared" si="51"/>
        <v>4.0600000000000002E-3</v>
      </c>
      <c r="J249" s="25"/>
      <c r="K249" s="25">
        <f t="shared" si="52"/>
        <v>1.9388200000000004E-3</v>
      </c>
      <c r="L249" s="25">
        <f t="shared" si="53"/>
        <v>4.4651024600000012E-2</v>
      </c>
      <c r="M249" s="25">
        <v>3.13E-3</v>
      </c>
      <c r="N249" s="25">
        <f t="shared" si="54"/>
        <v>3.8500000000000001E-3</v>
      </c>
      <c r="O249" s="25"/>
      <c r="P249" s="25">
        <f t="shared" si="55"/>
        <v>1.82051E-3</v>
      </c>
      <c r="Q249" s="25">
        <f t="shared" si="56"/>
        <v>4.1926345300000001E-2</v>
      </c>
      <c r="R249" s="25">
        <v>5.9699999999999996E-3</v>
      </c>
      <c r="S249" s="25">
        <f t="shared" si="57"/>
        <v>6.6899999999999998E-3</v>
      </c>
      <c r="T249" s="25"/>
      <c r="U249" s="25">
        <f t="shared" si="58"/>
        <v>2.0657999999999996E-3</v>
      </c>
      <c r="V249" s="25">
        <f t="shared" si="59"/>
        <v>4.757537399999999E-2</v>
      </c>
      <c r="W249" s="25">
        <v>1.159E-2</v>
      </c>
      <c r="X249" s="25">
        <f t="shared" si="60"/>
        <v>1.231E-2</v>
      </c>
      <c r="Y249" s="25"/>
      <c r="Z249" s="25">
        <f t="shared" si="61"/>
        <v>3.7527099999999994E-3</v>
      </c>
      <c r="AA249" s="25">
        <f t="shared" si="62"/>
        <v>8.642491129999999E-2</v>
      </c>
      <c r="AB249" s="25">
        <v>-1.2600000000000001E-3</v>
      </c>
      <c r="AC249" s="25">
        <f t="shared" si="63"/>
        <v>-7.2000000000000005E-4</v>
      </c>
    </row>
    <row r="250" spans="1:29" s="15" customFormat="1">
      <c r="A250" s="18">
        <v>498</v>
      </c>
      <c r="B250" s="25">
        <v>2.0000000000000002E-5</v>
      </c>
      <c r="C250" s="25">
        <v>1.1900000000000001E-3</v>
      </c>
      <c r="D250" s="25">
        <f t="shared" si="48"/>
        <v>1.7850000000000001E-3</v>
      </c>
      <c r="E250" s="25"/>
      <c r="F250" s="25">
        <f t="shared" si="49"/>
        <v>9.9119000000000008E-4</v>
      </c>
      <c r="G250" s="25">
        <f t="shared" si="50"/>
        <v>2.2827105700000003E-2</v>
      </c>
      <c r="H250" s="25">
        <v>3.32E-3</v>
      </c>
      <c r="I250" s="25">
        <f t="shared" si="51"/>
        <v>3.9150000000000001E-3</v>
      </c>
      <c r="J250" s="25"/>
      <c r="K250" s="25">
        <f t="shared" si="52"/>
        <v>1.7938200000000002E-3</v>
      </c>
      <c r="L250" s="25">
        <f t="shared" si="53"/>
        <v>4.1311674600000008E-2</v>
      </c>
      <c r="M250" s="25">
        <v>3.0899999999999999E-3</v>
      </c>
      <c r="N250" s="25">
        <f t="shared" si="54"/>
        <v>3.6849999999999999E-3</v>
      </c>
      <c r="O250" s="25"/>
      <c r="P250" s="25">
        <f t="shared" si="55"/>
        <v>1.6555099999999998E-3</v>
      </c>
      <c r="Q250" s="25">
        <f t="shared" si="56"/>
        <v>3.8126395299999997E-2</v>
      </c>
      <c r="R250" s="25">
        <v>6.0099999999999997E-3</v>
      </c>
      <c r="S250" s="25">
        <f t="shared" si="57"/>
        <v>6.6049999999999998E-3</v>
      </c>
      <c r="T250" s="25"/>
      <c r="U250" s="25">
        <f t="shared" si="58"/>
        <v>1.9807999999999996E-3</v>
      </c>
      <c r="V250" s="25">
        <f t="shared" si="59"/>
        <v>4.5617823999999994E-2</v>
      </c>
      <c r="W250" s="25">
        <v>1.1679999999999999E-2</v>
      </c>
      <c r="X250" s="25">
        <f t="shared" si="60"/>
        <v>1.2274999999999999E-2</v>
      </c>
      <c r="Y250" s="25"/>
      <c r="Z250" s="25">
        <f t="shared" si="61"/>
        <v>3.7177099999999991E-3</v>
      </c>
      <c r="AA250" s="25">
        <f t="shared" si="62"/>
        <v>8.5618861299999988E-2</v>
      </c>
      <c r="AB250" s="25">
        <v>-1.2099999999999999E-3</v>
      </c>
      <c r="AC250" s="25">
        <f t="shared" si="63"/>
        <v>-5.9499999999999993E-4</v>
      </c>
    </row>
    <row r="251" spans="1:29" s="15" customFormat="1">
      <c r="A251" s="18">
        <v>499</v>
      </c>
      <c r="B251" s="25">
        <v>-6.0000000000000002E-5</v>
      </c>
      <c r="C251" s="25">
        <v>1.1100000000000001E-3</v>
      </c>
      <c r="D251" s="25">
        <f t="shared" si="48"/>
        <v>1.745E-3</v>
      </c>
      <c r="E251" s="25"/>
      <c r="F251" s="25">
        <f t="shared" si="49"/>
        <v>9.5118999999999998E-4</v>
      </c>
      <c r="G251" s="25">
        <f t="shared" si="50"/>
        <v>2.1905905700000002E-2</v>
      </c>
      <c r="H251" s="25">
        <v>3.31E-3</v>
      </c>
      <c r="I251" s="25">
        <f t="shared" si="51"/>
        <v>3.9449999999999997E-3</v>
      </c>
      <c r="J251" s="25"/>
      <c r="K251" s="25">
        <f t="shared" si="52"/>
        <v>1.8238199999999999E-3</v>
      </c>
      <c r="L251" s="25">
        <f t="shared" si="53"/>
        <v>4.2002574600000002E-2</v>
      </c>
      <c r="M251" s="25">
        <v>3.0699999999999998E-3</v>
      </c>
      <c r="N251" s="25">
        <f t="shared" si="54"/>
        <v>3.705E-3</v>
      </c>
      <c r="O251" s="25"/>
      <c r="P251" s="25">
        <f t="shared" si="55"/>
        <v>1.6755099999999998E-3</v>
      </c>
      <c r="Q251" s="25">
        <f t="shared" si="56"/>
        <v>3.8586995299999996E-2</v>
      </c>
      <c r="R251" s="25">
        <v>6.0000000000000001E-3</v>
      </c>
      <c r="S251" s="25">
        <f t="shared" si="57"/>
        <v>6.6350000000000003E-3</v>
      </c>
      <c r="T251" s="25"/>
      <c r="U251" s="25">
        <f t="shared" si="58"/>
        <v>2.0108000000000001E-3</v>
      </c>
      <c r="V251" s="25">
        <f t="shared" si="59"/>
        <v>4.6308724000000002E-2</v>
      </c>
      <c r="W251" s="25">
        <v>1.159E-2</v>
      </c>
      <c r="X251" s="25">
        <f t="shared" si="60"/>
        <v>1.2225E-2</v>
      </c>
      <c r="Y251" s="25"/>
      <c r="Z251" s="25">
        <f t="shared" si="61"/>
        <v>3.6677099999999994E-3</v>
      </c>
      <c r="AA251" s="25">
        <f t="shared" si="62"/>
        <v>8.4467361299999988E-2</v>
      </c>
      <c r="AB251" s="25">
        <v>-1.2099999999999999E-3</v>
      </c>
      <c r="AC251" s="25">
        <f t="shared" si="63"/>
        <v>-6.3499999999999993E-4</v>
      </c>
    </row>
    <row r="252" spans="1:29" s="15" customFormat="1">
      <c r="A252" s="18">
        <v>500</v>
      </c>
      <c r="B252" s="25">
        <v>-4.0000000000000003E-5</v>
      </c>
      <c r="C252" s="25">
        <v>1.15E-3</v>
      </c>
      <c r="D252" s="25">
        <f t="shared" si="48"/>
        <v>1.7750000000000001E-3</v>
      </c>
      <c r="E252" s="25"/>
      <c r="F252" s="25">
        <f t="shared" si="49"/>
        <v>9.8119000000000006E-4</v>
      </c>
      <c r="G252" s="25">
        <f t="shared" si="50"/>
        <v>2.2596805700000003E-2</v>
      </c>
      <c r="H252" s="25">
        <v>3.3300000000000001E-3</v>
      </c>
      <c r="I252" s="25">
        <f t="shared" si="51"/>
        <v>3.9550000000000002E-3</v>
      </c>
      <c r="J252" s="25"/>
      <c r="K252" s="25">
        <f t="shared" si="52"/>
        <v>1.8338200000000003E-3</v>
      </c>
      <c r="L252" s="25">
        <f t="shared" si="53"/>
        <v>4.2232874600000012E-2</v>
      </c>
      <c r="M252" s="25">
        <v>3.0599999999999998E-3</v>
      </c>
      <c r="N252" s="25">
        <f t="shared" si="54"/>
        <v>3.6849999999999999E-3</v>
      </c>
      <c r="O252" s="25"/>
      <c r="P252" s="25">
        <f t="shared" si="55"/>
        <v>1.6555099999999998E-3</v>
      </c>
      <c r="Q252" s="25">
        <f t="shared" si="56"/>
        <v>3.8126395299999997E-2</v>
      </c>
      <c r="R252" s="25">
        <v>5.9899999999999997E-3</v>
      </c>
      <c r="S252" s="25">
        <f t="shared" si="57"/>
        <v>6.6149999999999994E-3</v>
      </c>
      <c r="T252" s="25"/>
      <c r="U252" s="25">
        <f t="shared" si="58"/>
        <v>1.9907999999999992E-3</v>
      </c>
      <c r="V252" s="25">
        <f t="shared" si="59"/>
        <v>4.5848123999999983E-2</v>
      </c>
      <c r="W252" s="25">
        <v>1.1599999999999999E-2</v>
      </c>
      <c r="X252" s="25">
        <f t="shared" si="60"/>
        <v>1.2225E-2</v>
      </c>
      <c r="Y252" s="25"/>
      <c r="Z252" s="25">
        <f t="shared" si="61"/>
        <v>3.6677099999999994E-3</v>
      </c>
      <c r="AA252" s="25">
        <f t="shared" si="62"/>
        <v>8.4467361299999988E-2</v>
      </c>
      <c r="AB252" s="25">
        <v>-1.2099999999999999E-3</v>
      </c>
      <c r="AC252" s="25">
        <f t="shared" si="63"/>
        <v>-6.2500000000000001E-4</v>
      </c>
    </row>
    <row r="253" spans="1:29" s="15" customFormat="1">
      <c r="A253" s="18">
        <v>501</v>
      </c>
      <c r="B253" s="25">
        <v>-1.3999999999999999E-4</v>
      </c>
      <c r="C253" s="25">
        <v>1.1199999999999999E-3</v>
      </c>
      <c r="D253" s="25">
        <f t="shared" si="48"/>
        <v>1.7949999999999997E-3</v>
      </c>
      <c r="E253" s="25"/>
      <c r="F253" s="25">
        <f t="shared" si="49"/>
        <v>1.0011899999999997E-3</v>
      </c>
      <c r="G253" s="25">
        <f t="shared" si="50"/>
        <v>2.3057405699999995E-2</v>
      </c>
      <c r="H253" s="25">
        <v>3.2299999999999998E-3</v>
      </c>
      <c r="I253" s="25">
        <f t="shared" si="51"/>
        <v>3.9049999999999996E-3</v>
      </c>
      <c r="J253" s="25"/>
      <c r="K253" s="25">
        <f t="shared" si="52"/>
        <v>1.7838199999999998E-3</v>
      </c>
      <c r="L253" s="25">
        <f t="shared" si="53"/>
        <v>4.1081374599999998E-2</v>
      </c>
      <c r="M253" s="25">
        <v>2.9499999999999999E-3</v>
      </c>
      <c r="N253" s="25">
        <f t="shared" si="54"/>
        <v>3.6249999999999998E-3</v>
      </c>
      <c r="O253" s="25"/>
      <c r="P253" s="25">
        <f t="shared" si="55"/>
        <v>1.5955099999999996E-3</v>
      </c>
      <c r="Q253" s="25">
        <f t="shared" si="56"/>
        <v>3.6744595299999995E-2</v>
      </c>
      <c r="R253" s="25">
        <v>5.8999999999999999E-3</v>
      </c>
      <c r="S253" s="25">
        <f t="shared" si="57"/>
        <v>6.5750000000000001E-3</v>
      </c>
      <c r="T253" s="25"/>
      <c r="U253" s="25">
        <f t="shared" si="58"/>
        <v>1.9507999999999999E-3</v>
      </c>
      <c r="V253" s="25">
        <f t="shared" si="59"/>
        <v>4.4926924E-2</v>
      </c>
      <c r="W253" s="25">
        <v>1.153E-2</v>
      </c>
      <c r="X253" s="25">
        <f t="shared" si="60"/>
        <v>1.2205000000000001E-2</v>
      </c>
      <c r="Y253" s="25"/>
      <c r="Z253" s="25">
        <f t="shared" si="61"/>
        <v>3.6477100000000002E-3</v>
      </c>
      <c r="AA253" s="25">
        <f t="shared" si="62"/>
        <v>8.400676130000001E-2</v>
      </c>
      <c r="AB253" s="25">
        <v>-1.2099999999999999E-3</v>
      </c>
      <c r="AC253" s="25">
        <f t="shared" si="63"/>
        <v>-6.7499999999999993E-4</v>
      </c>
    </row>
    <row r="254" spans="1:29" s="15" customFormat="1">
      <c r="A254" s="18">
        <v>502</v>
      </c>
      <c r="B254" s="25">
        <v>-1.0000000000000001E-5</v>
      </c>
      <c r="C254" s="25">
        <v>1.0499999999999999E-3</v>
      </c>
      <c r="D254" s="25">
        <f t="shared" si="48"/>
        <v>1.6749999999999998E-3</v>
      </c>
      <c r="E254" s="25"/>
      <c r="F254" s="25">
        <f t="shared" si="49"/>
        <v>8.8118999999999979E-4</v>
      </c>
      <c r="G254" s="25">
        <f t="shared" si="50"/>
        <v>2.0293805699999997E-2</v>
      </c>
      <c r="H254" s="25">
        <v>3.2200000000000002E-3</v>
      </c>
      <c r="I254" s="25">
        <f t="shared" si="51"/>
        <v>3.8450000000000003E-3</v>
      </c>
      <c r="J254" s="25"/>
      <c r="K254" s="25">
        <f t="shared" si="52"/>
        <v>1.7238200000000005E-3</v>
      </c>
      <c r="L254" s="25">
        <f t="shared" si="53"/>
        <v>3.9699574600000016E-2</v>
      </c>
      <c r="M254" s="25">
        <v>2.98E-3</v>
      </c>
      <c r="N254" s="25">
        <f t="shared" si="54"/>
        <v>3.6050000000000001E-3</v>
      </c>
      <c r="O254" s="25"/>
      <c r="P254" s="25">
        <f t="shared" si="55"/>
        <v>1.57551E-3</v>
      </c>
      <c r="Q254" s="25">
        <f t="shared" si="56"/>
        <v>3.6283995300000003E-2</v>
      </c>
      <c r="R254" s="25">
        <v>5.8700000000000002E-3</v>
      </c>
      <c r="S254" s="25">
        <f t="shared" si="57"/>
        <v>6.4949999999999999E-3</v>
      </c>
      <c r="T254" s="25"/>
      <c r="U254" s="25">
        <f t="shared" si="58"/>
        <v>1.8707999999999997E-3</v>
      </c>
      <c r="V254" s="25">
        <f t="shared" si="59"/>
        <v>4.3084523999999999E-2</v>
      </c>
      <c r="W254" s="25">
        <v>1.1509999999999999E-2</v>
      </c>
      <c r="X254" s="25">
        <f t="shared" si="60"/>
        <v>1.2135E-2</v>
      </c>
      <c r="Y254" s="25"/>
      <c r="Z254" s="25">
        <f t="shared" si="61"/>
        <v>3.5777099999999996E-3</v>
      </c>
      <c r="AA254" s="25">
        <f t="shared" si="62"/>
        <v>8.2394661299999991E-2</v>
      </c>
      <c r="AB254" s="25">
        <v>-1.24E-3</v>
      </c>
      <c r="AC254" s="25">
        <f t="shared" si="63"/>
        <v>-6.2500000000000001E-4</v>
      </c>
    </row>
    <row r="255" spans="1:29" s="15" customFormat="1">
      <c r="A255" s="18">
        <v>503</v>
      </c>
      <c r="B255" s="25">
        <v>-1.2E-4</v>
      </c>
      <c r="C255" s="25">
        <v>1.07E-3</v>
      </c>
      <c r="D255" s="25">
        <f t="shared" si="48"/>
        <v>1.73E-3</v>
      </c>
      <c r="E255" s="25"/>
      <c r="F255" s="25">
        <f t="shared" si="49"/>
        <v>9.3618999999999994E-4</v>
      </c>
      <c r="G255" s="25">
        <f t="shared" si="50"/>
        <v>2.1560455699999998E-2</v>
      </c>
      <c r="H255" s="25">
        <v>3.1900000000000001E-3</v>
      </c>
      <c r="I255" s="25">
        <f t="shared" si="51"/>
        <v>3.8500000000000001E-3</v>
      </c>
      <c r="J255" s="25"/>
      <c r="K255" s="25">
        <f t="shared" si="52"/>
        <v>1.7288200000000003E-3</v>
      </c>
      <c r="L255" s="25">
        <f t="shared" si="53"/>
        <v>3.9814724600000011E-2</v>
      </c>
      <c r="M255" s="25">
        <v>2.8999999999999998E-3</v>
      </c>
      <c r="N255" s="25">
        <f t="shared" si="54"/>
        <v>3.5599999999999998E-3</v>
      </c>
      <c r="O255" s="25"/>
      <c r="P255" s="25">
        <f t="shared" si="55"/>
        <v>1.5305099999999997E-3</v>
      </c>
      <c r="Q255" s="25">
        <f t="shared" si="56"/>
        <v>3.5247645299999991E-2</v>
      </c>
      <c r="R255" s="25">
        <v>5.8799999999999998E-3</v>
      </c>
      <c r="S255" s="25">
        <f t="shared" si="57"/>
        <v>6.5399999999999998E-3</v>
      </c>
      <c r="T255" s="25"/>
      <c r="U255" s="25">
        <f t="shared" si="58"/>
        <v>1.9157999999999996E-3</v>
      </c>
      <c r="V255" s="25">
        <f t="shared" si="59"/>
        <v>4.412087399999999E-2</v>
      </c>
      <c r="W255" s="25">
        <v>1.149E-2</v>
      </c>
      <c r="X255" s="25">
        <f t="shared" si="60"/>
        <v>1.2150000000000001E-2</v>
      </c>
      <c r="Y255" s="25"/>
      <c r="Z255" s="25">
        <f t="shared" si="61"/>
        <v>3.5927100000000007E-3</v>
      </c>
      <c r="AA255" s="25">
        <f t="shared" si="62"/>
        <v>8.2740111300000016E-2</v>
      </c>
      <c r="AB255" s="25">
        <v>-1.1999999999999999E-3</v>
      </c>
      <c r="AC255" s="25">
        <f t="shared" si="63"/>
        <v>-6.6E-4</v>
      </c>
    </row>
    <row r="256" spans="1:29" s="15" customFormat="1">
      <c r="A256" s="18">
        <v>504</v>
      </c>
      <c r="B256" s="25">
        <v>-5.0000000000000002E-5</v>
      </c>
      <c r="C256" s="25">
        <v>1.08E-3</v>
      </c>
      <c r="D256" s="25">
        <f t="shared" si="48"/>
        <v>1.6949999999999999E-3</v>
      </c>
      <c r="E256" s="25"/>
      <c r="F256" s="25">
        <f t="shared" si="49"/>
        <v>9.0118999999999985E-4</v>
      </c>
      <c r="G256" s="25">
        <f t="shared" si="50"/>
        <v>2.0754405699999999E-2</v>
      </c>
      <c r="H256" s="25">
        <v>3.2100000000000002E-3</v>
      </c>
      <c r="I256" s="25">
        <f t="shared" si="51"/>
        <v>3.8250000000000003E-3</v>
      </c>
      <c r="J256" s="25"/>
      <c r="K256" s="25">
        <f t="shared" si="52"/>
        <v>1.7038200000000004E-3</v>
      </c>
      <c r="L256" s="25">
        <f t="shared" si="53"/>
        <v>3.9238974600000011E-2</v>
      </c>
      <c r="M256" s="25">
        <v>2.9099999999999998E-3</v>
      </c>
      <c r="N256" s="25">
        <f t="shared" si="54"/>
        <v>3.5249999999999999E-3</v>
      </c>
      <c r="O256" s="25"/>
      <c r="P256" s="25">
        <f t="shared" si="55"/>
        <v>1.4955099999999998E-3</v>
      </c>
      <c r="Q256" s="25">
        <f t="shared" si="56"/>
        <v>3.4441595299999996E-2</v>
      </c>
      <c r="R256" s="25">
        <v>5.7600000000000004E-3</v>
      </c>
      <c r="S256" s="25">
        <f t="shared" si="57"/>
        <v>6.3750000000000005E-3</v>
      </c>
      <c r="T256" s="25"/>
      <c r="U256" s="25">
        <f t="shared" si="58"/>
        <v>1.7508000000000003E-3</v>
      </c>
      <c r="V256" s="25">
        <f t="shared" si="59"/>
        <v>4.0320924000000008E-2</v>
      </c>
      <c r="W256" s="25">
        <v>1.146E-2</v>
      </c>
      <c r="X256" s="25">
        <f t="shared" si="60"/>
        <v>1.2074999999999999E-2</v>
      </c>
      <c r="Y256" s="25"/>
      <c r="Z256" s="25">
        <f t="shared" si="61"/>
        <v>3.5177099999999985E-3</v>
      </c>
      <c r="AA256" s="25">
        <f t="shared" si="62"/>
        <v>8.1012861299999975E-2</v>
      </c>
      <c r="AB256" s="25">
        <v>-1.1800000000000001E-3</v>
      </c>
      <c r="AC256" s="25">
        <f t="shared" si="63"/>
        <v>-6.1499999999999999E-4</v>
      </c>
    </row>
    <row r="257" spans="1:29" s="15" customFormat="1">
      <c r="A257" s="18">
        <v>505</v>
      </c>
      <c r="B257" s="25">
        <v>-9.0000000000000006E-5</v>
      </c>
      <c r="C257" s="25">
        <v>1.0200000000000001E-3</v>
      </c>
      <c r="D257" s="25">
        <f t="shared" si="48"/>
        <v>1.6900000000000001E-3</v>
      </c>
      <c r="E257" s="25"/>
      <c r="F257" s="25">
        <f t="shared" si="49"/>
        <v>8.9619000000000005E-4</v>
      </c>
      <c r="G257" s="25">
        <f t="shared" si="50"/>
        <v>2.0639255700000001E-2</v>
      </c>
      <c r="H257" s="25">
        <v>3.0899999999999999E-3</v>
      </c>
      <c r="I257" s="25">
        <f t="shared" si="51"/>
        <v>3.7599999999999999E-3</v>
      </c>
      <c r="J257" s="25"/>
      <c r="K257" s="25">
        <f t="shared" si="52"/>
        <v>1.63882E-3</v>
      </c>
      <c r="L257" s="25">
        <f t="shared" si="53"/>
        <v>3.77420246E-2</v>
      </c>
      <c r="M257" s="25">
        <v>2.8300000000000001E-3</v>
      </c>
      <c r="N257" s="25">
        <f t="shared" si="54"/>
        <v>3.5000000000000001E-3</v>
      </c>
      <c r="O257" s="25"/>
      <c r="P257" s="25">
        <f t="shared" si="55"/>
        <v>1.47051E-3</v>
      </c>
      <c r="Q257" s="25">
        <f t="shared" si="56"/>
        <v>3.3865845300000003E-2</v>
      </c>
      <c r="R257" s="25">
        <v>5.7800000000000004E-3</v>
      </c>
      <c r="S257" s="25">
        <f t="shared" si="57"/>
        <v>6.4500000000000009E-3</v>
      </c>
      <c r="T257" s="25"/>
      <c r="U257" s="25">
        <f t="shared" si="58"/>
        <v>1.8258000000000007E-3</v>
      </c>
      <c r="V257" s="25">
        <f t="shared" si="59"/>
        <v>4.2048174000000015E-2</v>
      </c>
      <c r="W257" s="25">
        <v>1.1379999999999999E-2</v>
      </c>
      <c r="X257" s="25">
        <f t="shared" si="60"/>
        <v>1.205E-2</v>
      </c>
      <c r="Y257" s="25"/>
      <c r="Z257" s="25">
        <f t="shared" si="61"/>
        <v>3.4927099999999996E-3</v>
      </c>
      <c r="AA257" s="25">
        <f t="shared" si="62"/>
        <v>8.0437111299999989E-2</v>
      </c>
      <c r="AB257" s="25">
        <v>-1.25E-3</v>
      </c>
      <c r="AC257" s="25">
        <f t="shared" si="63"/>
        <v>-6.7000000000000002E-4</v>
      </c>
    </row>
    <row r="258" spans="1:29" s="15" customFormat="1">
      <c r="A258" s="18">
        <v>506</v>
      </c>
      <c r="B258" s="25">
        <v>-4.0000000000000003E-5</v>
      </c>
      <c r="C258" s="25">
        <v>1.07E-3</v>
      </c>
      <c r="D258" s="25">
        <f t="shared" si="48"/>
        <v>1.6900000000000001E-3</v>
      </c>
      <c r="E258" s="25"/>
      <c r="F258" s="25">
        <f t="shared" si="49"/>
        <v>8.9619000000000005E-4</v>
      </c>
      <c r="G258" s="25">
        <f t="shared" si="50"/>
        <v>2.0639255700000001E-2</v>
      </c>
      <c r="H258" s="25">
        <v>3.0799999999999998E-3</v>
      </c>
      <c r="I258" s="25">
        <f t="shared" si="51"/>
        <v>3.6999999999999997E-3</v>
      </c>
      <c r="J258" s="25"/>
      <c r="K258" s="25">
        <f t="shared" si="52"/>
        <v>1.5788199999999999E-3</v>
      </c>
      <c r="L258" s="25">
        <f t="shared" si="53"/>
        <v>3.6360224599999998E-2</v>
      </c>
      <c r="M258" s="25">
        <v>2.8400000000000001E-3</v>
      </c>
      <c r="N258" s="25">
        <f t="shared" si="54"/>
        <v>3.46E-3</v>
      </c>
      <c r="O258" s="25"/>
      <c r="P258" s="25">
        <f t="shared" si="55"/>
        <v>1.4305099999999999E-3</v>
      </c>
      <c r="Q258" s="25">
        <f t="shared" si="56"/>
        <v>3.2944645299999999E-2</v>
      </c>
      <c r="R258" s="25">
        <v>5.7999999999999996E-3</v>
      </c>
      <c r="S258" s="25">
        <f t="shared" si="57"/>
        <v>6.4199999999999995E-3</v>
      </c>
      <c r="T258" s="25"/>
      <c r="U258" s="25">
        <f t="shared" si="58"/>
        <v>1.7957999999999993E-3</v>
      </c>
      <c r="V258" s="25">
        <f t="shared" si="59"/>
        <v>4.1357273999999986E-2</v>
      </c>
      <c r="W258" s="25">
        <v>1.1429999999999999E-2</v>
      </c>
      <c r="X258" s="25">
        <f t="shared" si="60"/>
        <v>1.205E-2</v>
      </c>
      <c r="Y258" s="25"/>
      <c r="Z258" s="25">
        <f t="shared" si="61"/>
        <v>3.4927099999999996E-3</v>
      </c>
      <c r="AA258" s="25">
        <f t="shared" si="62"/>
        <v>8.0437111299999989E-2</v>
      </c>
      <c r="AB258" s="25">
        <v>-1.1999999999999999E-3</v>
      </c>
      <c r="AC258" s="25">
        <f t="shared" si="63"/>
        <v>-6.2E-4</v>
      </c>
    </row>
    <row r="259" spans="1:29" s="15" customFormat="1">
      <c r="A259" s="18">
        <v>507</v>
      </c>
      <c r="B259" s="25">
        <v>-1.2999999999999999E-4</v>
      </c>
      <c r="C259" s="25">
        <v>9.6000000000000002E-4</v>
      </c>
      <c r="D259" s="25">
        <f t="shared" ref="D259:D322" si="64">C259-AC259</f>
        <v>1.6949999999999999E-3</v>
      </c>
      <c r="E259" s="25"/>
      <c r="F259" s="25">
        <f t="shared" ref="F259:F322" si="65">D259-0.00079381</f>
        <v>9.0118999999999985E-4</v>
      </c>
      <c r="G259" s="25">
        <f t="shared" ref="G259:G322" si="66">F259*23.03</f>
        <v>2.0754405699999999E-2</v>
      </c>
      <c r="H259" s="25">
        <v>3.0400000000000002E-3</v>
      </c>
      <c r="I259" s="25">
        <f t="shared" ref="I259:I322" si="67">H259-AC259</f>
        <v>3.7750000000000001E-3</v>
      </c>
      <c r="J259" s="25"/>
      <c r="K259" s="25">
        <f t="shared" ref="K259:K322" si="68">I259-0.00212118</f>
        <v>1.6538200000000003E-3</v>
      </c>
      <c r="L259" s="25">
        <f t="shared" ref="L259:L322" si="69">K259*23.03</f>
        <v>3.8087474600000011E-2</v>
      </c>
      <c r="M259" s="25">
        <v>2.82E-3</v>
      </c>
      <c r="N259" s="25">
        <f t="shared" ref="N259:N322" si="70">M259-AC259</f>
        <v>3.555E-3</v>
      </c>
      <c r="O259" s="25"/>
      <c r="P259" s="25">
        <f t="shared" ref="P259:P322" si="71">N259-0.00202949</f>
        <v>1.5255099999999999E-3</v>
      </c>
      <c r="Q259" s="25">
        <f t="shared" ref="Q259:Q322" si="72">P259*23.03</f>
        <v>3.5132495299999997E-2</v>
      </c>
      <c r="R259" s="25">
        <v>5.77E-3</v>
      </c>
      <c r="S259" s="25">
        <f t="shared" ref="S259:S322" si="73">R259-AC259</f>
        <v>6.5050000000000004E-3</v>
      </c>
      <c r="T259" s="25"/>
      <c r="U259" s="25">
        <f t="shared" ref="U259:U322" si="74">S259-0.0046242</f>
        <v>1.8808000000000002E-3</v>
      </c>
      <c r="V259" s="25">
        <f t="shared" ref="V259:V322" si="75">U259*23.03</f>
        <v>4.3314824000000009E-2</v>
      </c>
      <c r="W259" s="25">
        <v>1.133E-2</v>
      </c>
      <c r="X259" s="25">
        <f t="shared" ref="X259:X322" si="76">W259-AC259</f>
        <v>1.2064999999999999E-2</v>
      </c>
      <c r="Y259" s="25"/>
      <c r="Z259" s="25">
        <f t="shared" ref="Z259:Z322" si="77">X259-0.00855729</f>
        <v>3.507709999999999E-3</v>
      </c>
      <c r="AA259" s="25">
        <f t="shared" ref="AA259:AA322" si="78">Z259*23.03</f>
        <v>8.0782561299999986E-2</v>
      </c>
      <c r="AB259" s="25">
        <v>-1.34E-3</v>
      </c>
      <c r="AC259" s="25">
        <f t="shared" ref="AC259:AC322" si="79">(B259+AB259)/2</f>
        <v>-7.3499999999999998E-4</v>
      </c>
    </row>
    <row r="260" spans="1:29" s="15" customFormat="1">
      <c r="A260" s="18">
        <v>508</v>
      </c>
      <c r="B260" s="25">
        <v>-9.0000000000000006E-5</v>
      </c>
      <c r="C260" s="25">
        <v>1.06E-3</v>
      </c>
      <c r="D260" s="25">
        <f t="shared" si="64"/>
        <v>1.72E-3</v>
      </c>
      <c r="E260" s="25"/>
      <c r="F260" s="25">
        <f t="shared" si="65"/>
        <v>9.2618999999999991E-4</v>
      </c>
      <c r="G260" s="25">
        <f t="shared" si="66"/>
        <v>2.1330155699999999E-2</v>
      </c>
      <c r="H260" s="25">
        <v>3.15E-3</v>
      </c>
      <c r="I260" s="25">
        <f t="shared" si="67"/>
        <v>3.81E-3</v>
      </c>
      <c r="J260" s="25"/>
      <c r="K260" s="25">
        <f t="shared" si="68"/>
        <v>1.6888200000000002E-3</v>
      </c>
      <c r="L260" s="25">
        <f t="shared" si="69"/>
        <v>3.8893524600000007E-2</v>
      </c>
      <c r="M260" s="25">
        <v>2.8999999999999998E-3</v>
      </c>
      <c r="N260" s="25">
        <f t="shared" si="70"/>
        <v>3.5599999999999998E-3</v>
      </c>
      <c r="O260" s="25"/>
      <c r="P260" s="25">
        <f t="shared" si="71"/>
        <v>1.5305099999999997E-3</v>
      </c>
      <c r="Q260" s="25">
        <f t="shared" si="72"/>
        <v>3.5247645299999991E-2</v>
      </c>
      <c r="R260" s="25">
        <v>5.79E-3</v>
      </c>
      <c r="S260" s="25">
        <f t="shared" si="73"/>
        <v>6.45E-3</v>
      </c>
      <c r="T260" s="25"/>
      <c r="U260" s="25">
        <f t="shared" si="74"/>
        <v>1.8257999999999998E-3</v>
      </c>
      <c r="V260" s="25">
        <f t="shared" si="75"/>
        <v>4.2048174000000001E-2</v>
      </c>
      <c r="W260" s="25">
        <v>1.1379999999999999E-2</v>
      </c>
      <c r="X260" s="25">
        <f t="shared" si="76"/>
        <v>1.2039999999999999E-2</v>
      </c>
      <c r="Y260" s="25"/>
      <c r="Z260" s="25">
        <f t="shared" si="77"/>
        <v>3.4827099999999982E-3</v>
      </c>
      <c r="AA260" s="25">
        <f t="shared" si="78"/>
        <v>8.0206811299999958E-2</v>
      </c>
      <c r="AB260" s="25">
        <v>-1.23E-3</v>
      </c>
      <c r="AC260" s="25">
        <f t="shared" si="79"/>
        <v>-6.6E-4</v>
      </c>
    </row>
    <row r="261" spans="1:29" s="15" customFormat="1">
      <c r="A261" s="18">
        <v>509</v>
      </c>
      <c r="B261" s="25">
        <v>-4.0000000000000003E-5</v>
      </c>
      <c r="C261" s="25">
        <v>1E-3</v>
      </c>
      <c r="D261" s="25">
        <f t="shared" si="64"/>
        <v>1.6250000000000001E-3</v>
      </c>
      <c r="E261" s="25"/>
      <c r="F261" s="25">
        <f t="shared" si="65"/>
        <v>8.311900000000001E-4</v>
      </c>
      <c r="G261" s="25">
        <f t="shared" si="66"/>
        <v>1.9142305700000004E-2</v>
      </c>
      <c r="H261" s="25">
        <v>2.99E-3</v>
      </c>
      <c r="I261" s="25">
        <f t="shared" si="67"/>
        <v>3.6150000000000002E-3</v>
      </c>
      <c r="J261" s="25"/>
      <c r="K261" s="25">
        <f t="shared" si="68"/>
        <v>1.4938200000000003E-3</v>
      </c>
      <c r="L261" s="25">
        <f t="shared" si="69"/>
        <v>3.4402674600000009E-2</v>
      </c>
      <c r="M261" s="25">
        <v>2.7599999999999999E-3</v>
      </c>
      <c r="N261" s="25">
        <f t="shared" si="70"/>
        <v>3.385E-3</v>
      </c>
      <c r="O261" s="25"/>
      <c r="P261" s="25">
        <f t="shared" si="71"/>
        <v>1.3555099999999999E-3</v>
      </c>
      <c r="Q261" s="25">
        <f t="shared" si="72"/>
        <v>3.1217395299999999E-2</v>
      </c>
      <c r="R261" s="25">
        <v>5.7200000000000003E-3</v>
      </c>
      <c r="S261" s="25">
        <f t="shared" si="73"/>
        <v>6.3449999999999999E-3</v>
      </c>
      <c r="T261" s="25"/>
      <c r="U261" s="25">
        <f t="shared" si="74"/>
        <v>1.7207999999999998E-3</v>
      </c>
      <c r="V261" s="25">
        <f t="shared" si="75"/>
        <v>3.9630024E-2</v>
      </c>
      <c r="W261" s="25">
        <v>1.129E-2</v>
      </c>
      <c r="X261" s="25">
        <f t="shared" si="76"/>
        <v>1.1915E-2</v>
      </c>
      <c r="Y261" s="25"/>
      <c r="Z261" s="25">
        <f t="shared" si="77"/>
        <v>3.3577099999999999E-3</v>
      </c>
      <c r="AA261" s="25">
        <f t="shared" si="78"/>
        <v>7.7328061300000001E-2</v>
      </c>
      <c r="AB261" s="25">
        <v>-1.2099999999999999E-3</v>
      </c>
      <c r="AC261" s="25">
        <f t="shared" si="79"/>
        <v>-6.2500000000000001E-4</v>
      </c>
    </row>
    <row r="262" spans="1:29" s="15" customFormat="1">
      <c r="A262" s="18">
        <v>510</v>
      </c>
      <c r="B262" s="25">
        <v>-1.2E-4</v>
      </c>
      <c r="C262" s="25">
        <v>8.9999999999999998E-4</v>
      </c>
      <c r="D262" s="25">
        <f t="shared" si="64"/>
        <v>1.5950000000000001E-3</v>
      </c>
      <c r="E262" s="25"/>
      <c r="F262" s="25">
        <f t="shared" si="65"/>
        <v>8.0119000000000002E-4</v>
      </c>
      <c r="G262" s="25">
        <f t="shared" si="66"/>
        <v>1.8451405700000003E-2</v>
      </c>
      <c r="H262" s="25">
        <v>2.9199999999999999E-3</v>
      </c>
      <c r="I262" s="25">
        <f t="shared" si="67"/>
        <v>3.6150000000000002E-3</v>
      </c>
      <c r="J262" s="25"/>
      <c r="K262" s="25">
        <f t="shared" si="68"/>
        <v>1.4938200000000003E-3</v>
      </c>
      <c r="L262" s="25">
        <f t="shared" si="69"/>
        <v>3.4402674600000009E-2</v>
      </c>
      <c r="M262" s="25">
        <v>2.5600000000000002E-3</v>
      </c>
      <c r="N262" s="25">
        <f t="shared" si="70"/>
        <v>3.2550000000000001E-3</v>
      </c>
      <c r="O262" s="25"/>
      <c r="P262" s="25">
        <f t="shared" si="71"/>
        <v>1.22551E-3</v>
      </c>
      <c r="Q262" s="25">
        <f t="shared" si="72"/>
        <v>2.8223495300000002E-2</v>
      </c>
      <c r="R262" s="25">
        <v>5.5900000000000004E-3</v>
      </c>
      <c r="S262" s="25">
        <f t="shared" si="73"/>
        <v>6.2850000000000007E-3</v>
      </c>
      <c r="T262" s="25"/>
      <c r="U262" s="25">
        <f t="shared" si="74"/>
        <v>1.6608000000000005E-3</v>
      </c>
      <c r="V262" s="25">
        <f t="shared" si="75"/>
        <v>3.8248224000000011E-2</v>
      </c>
      <c r="W262" s="25">
        <v>1.1140000000000001E-2</v>
      </c>
      <c r="X262" s="25">
        <f t="shared" si="76"/>
        <v>1.1835E-2</v>
      </c>
      <c r="Y262" s="25"/>
      <c r="Z262" s="25">
        <f t="shared" si="77"/>
        <v>3.2777099999999997E-3</v>
      </c>
      <c r="AA262" s="25">
        <f t="shared" si="78"/>
        <v>7.5485661299999993E-2</v>
      </c>
      <c r="AB262" s="25">
        <v>-1.2700000000000001E-3</v>
      </c>
      <c r="AC262" s="25">
        <f t="shared" si="79"/>
        <v>-6.9500000000000009E-4</v>
      </c>
    </row>
    <row r="263" spans="1:29" s="15" customFormat="1">
      <c r="A263" s="18">
        <v>511</v>
      </c>
      <c r="B263" s="25">
        <v>-6.0000000000000002E-5</v>
      </c>
      <c r="C263" s="25">
        <v>9.7999999999999997E-4</v>
      </c>
      <c r="D263" s="25">
        <f t="shared" si="64"/>
        <v>1.65E-3</v>
      </c>
      <c r="E263" s="25"/>
      <c r="F263" s="25">
        <f t="shared" si="65"/>
        <v>8.5618999999999995E-4</v>
      </c>
      <c r="G263" s="25">
        <f t="shared" si="66"/>
        <v>1.9718055700000001E-2</v>
      </c>
      <c r="H263" s="25">
        <v>2.98E-3</v>
      </c>
      <c r="I263" s="25">
        <f t="shared" si="67"/>
        <v>3.65E-3</v>
      </c>
      <c r="J263" s="25"/>
      <c r="K263" s="25">
        <f t="shared" si="68"/>
        <v>1.5288200000000002E-3</v>
      </c>
      <c r="L263" s="25">
        <f t="shared" si="69"/>
        <v>3.5208724600000005E-2</v>
      </c>
      <c r="M263" s="25">
        <v>2.7599999999999999E-3</v>
      </c>
      <c r="N263" s="25">
        <f t="shared" si="70"/>
        <v>3.4299999999999999E-3</v>
      </c>
      <c r="O263" s="25"/>
      <c r="P263" s="25">
        <f t="shared" si="71"/>
        <v>1.4005099999999998E-3</v>
      </c>
      <c r="Q263" s="25">
        <f t="shared" si="72"/>
        <v>3.2253745299999997E-2</v>
      </c>
      <c r="R263" s="25">
        <v>5.7800000000000004E-3</v>
      </c>
      <c r="S263" s="25">
        <f t="shared" si="73"/>
        <v>6.4500000000000009E-3</v>
      </c>
      <c r="T263" s="25"/>
      <c r="U263" s="25">
        <f t="shared" si="74"/>
        <v>1.8258000000000007E-3</v>
      </c>
      <c r="V263" s="25">
        <f t="shared" si="75"/>
        <v>4.2048174000000015E-2</v>
      </c>
      <c r="W263" s="25">
        <v>1.125E-2</v>
      </c>
      <c r="X263" s="25">
        <f t="shared" si="76"/>
        <v>1.192E-2</v>
      </c>
      <c r="Y263" s="25"/>
      <c r="Z263" s="25">
        <f t="shared" si="77"/>
        <v>3.3627099999999997E-3</v>
      </c>
      <c r="AA263" s="25">
        <f t="shared" si="78"/>
        <v>7.7443211299999995E-2</v>
      </c>
      <c r="AB263" s="25">
        <v>-1.2800000000000001E-3</v>
      </c>
      <c r="AC263" s="25">
        <f t="shared" si="79"/>
        <v>-6.7000000000000002E-4</v>
      </c>
    </row>
    <row r="264" spans="1:29" s="15" customFormat="1">
      <c r="A264" s="18">
        <v>512</v>
      </c>
      <c r="B264" s="25">
        <v>-1.7000000000000001E-4</v>
      </c>
      <c r="C264" s="25">
        <v>9.6000000000000002E-4</v>
      </c>
      <c r="D264" s="25">
        <f t="shared" si="64"/>
        <v>1.7000000000000001E-3</v>
      </c>
      <c r="E264" s="25"/>
      <c r="F264" s="25">
        <f t="shared" si="65"/>
        <v>9.0619000000000008E-4</v>
      </c>
      <c r="G264" s="25">
        <f t="shared" si="66"/>
        <v>2.0869555700000004E-2</v>
      </c>
      <c r="H264" s="25">
        <v>3.0000000000000001E-3</v>
      </c>
      <c r="I264" s="25">
        <f t="shared" si="67"/>
        <v>3.7400000000000003E-3</v>
      </c>
      <c r="J264" s="25"/>
      <c r="K264" s="25">
        <f t="shared" si="68"/>
        <v>1.6188200000000004E-3</v>
      </c>
      <c r="L264" s="25">
        <f t="shared" si="69"/>
        <v>3.7281424600000009E-2</v>
      </c>
      <c r="M264" s="25">
        <v>2.6700000000000001E-3</v>
      </c>
      <c r="N264" s="25">
        <f t="shared" si="70"/>
        <v>3.4099999999999998E-3</v>
      </c>
      <c r="O264" s="25"/>
      <c r="P264" s="25">
        <f t="shared" si="71"/>
        <v>1.3805099999999997E-3</v>
      </c>
      <c r="Q264" s="25">
        <f t="shared" si="72"/>
        <v>3.1793145299999992E-2</v>
      </c>
      <c r="R264" s="25">
        <v>5.6100000000000004E-3</v>
      </c>
      <c r="S264" s="25">
        <f t="shared" si="73"/>
        <v>6.3500000000000006E-3</v>
      </c>
      <c r="T264" s="25"/>
      <c r="U264" s="25">
        <f t="shared" si="74"/>
        <v>1.7258000000000004E-3</v>
      </c>
      <c r="V264" s="25">
        <f t="shared" si="75"/>
        <v>3.9745174000000015E-2</v>
      </c>
      <c r="W264" s="25">
        <v>1.12E-2</v>
      </c>
      <c r="X264" s="25">
        <f t="shared" si="76"/>
        <v>1.1939999999999999E-2</v>
      </c>
      <c r="Y264" s="25"/>
      <c r="Z264" s="25">
        <f t="shared" si="77"/>
        <v>3.3827099999999988E-3</v>
      </c>
      <c r="AA264" s="25">
        <f t="shared" si="78"/>
        <v>7.7903811299999973E-2</v>
      </c>
      <c r="AB264" s="25">
        <v>-1.31E-3</v>
      </c>
      <c r="AC264" s="25">
        <f t="shared" si="79"/>
        <v>-7.3999999999999999E-4</v>
      </c>
    </row>
    <row r="265" spans="1:29" s="15" customFormat="1">
      <c r="A265" s="18">
        <v>513</v>
      </c>
      <c r="B265" s="25">
        <v>-5.0000000000000002E-5</v>
      </c>
      <c r="C265" s="25">
        <v>9.3000000000000005E-4</v>
      </c>
      <c r="D265" s="25">
        <f t="shared" si="64"/>
        <v>1.57E-3</v>
      </c>
      <c r="E265" s="25"/>
      <c r="F265" s="25">
        <f t="shared" si="65"/>
        <v>7.7618999999999995E-4</v>
      </c>
      <c r="G265" s="25">
        <f t="shared" si="66"/>
        <v>1.78756557E-2</v>
      </c>
      <c r="H265" s="25">
        <v>2.8400000000000001E-3</v>
      </c>
      <c r="I265" s="25">
        <f t="shared" si="67"/>
        <v>3.48E-3</v>
      </c>
      <c r="J265" s="25"/>
      <c r="K265" s="25">
        <f t="shared" si="68"/>
        <v>1.3588200000000002E-3</v>
      </c>
      <c r="L265" s="25">
        <f t="shared" si="69"/>
        <v>3.1293624600000007E-2</v>
      </c>
      <c r="M265" s="25">
        <v>2.6099999999999999E-3</v>
      </c>
      <c r="N265" s="25">
        <f t="shared" si="70"/>
        <v>3.2499999999999999E-3</v>
      </c>
      <c r="O265" s="25"/>
      <c r="P265" s="25">
        <f t="shared" si="71"/>
        <v>1.2205099999999997E-3</v>
      </c>
      <c r="Q265" s="25">
        <f t="shared" si="72"/>
        <v>2.8108345299999997E-2</v>
      </c>
      <c r="R265" s="25">
        <v>5.6100000000000004E-3</v>
      </c>
      <c r="S265" s="25">
        <f t="shared" si="73"/>
        <v>6.2500000000000003E-3</v>
      </c>
      <c r="T265" s="25"/>
      <c r="U265" s="25">
        <f t="shared" si="74"/>
        <v>1.6258000000000002E-3</v>
      </c>
      <c r="V265" s="25">
        <f t="shared" si="75"/>
        <v>3.7442174000000009E-2</v>
      </c>
      <c r="W265" s="25">
        <v>1.107E-2</v>
      </c>
      <c r="X265" s="25">
        <f t="shared" si="76"/>
        <v>1.171E-2</v>
      </c>
      <c r="Y265" s="25"/>
      <c r="Z265" s="25">
        <f t="shared" si="77"/>
        <v>3.1527099999999995E-3</v>
      </c>
      <c r="AA265" s="25">
        <f t="shared" si="78"/>
        <v>7.2606911299999993E-2</v>
      </c>
      <c r="AB265" s="25">
        <v>-1.23E-3</v>
      </c>
      <c r="AC265" s="25">
        <f t="shared" si="79"/>
        <v>-6.3999999999999994E-4</v>
      </c>
    </row>
    <row r="266" spans="1:29" s="15" customFormat="1">
      <c r="A266" s="18">
        <v>514</v>
      </c>
      <c r="B266" s="25">
        <v>-1.4999999999999999E-4</v>
      </c>
      <c r="C266" s="25">
        <v>9.7000000000000005E-4</v>
      </c>
      <c r="D266" s="25">
        <f t="shared" si="64"/>
        <v>1.73E-3</v>
      </c>
      <c r="E266" s="25"/>
      <c r="F266" s="25">
        <f t="shared" si="65"/>
        <v>9.3618999999999994E-4</v>
      </c>
      <c r="G266" s="25">
        <f t="shared" si="66"/>
        <v>2.1560455699999998E-2</v>
      </c>
      <c r="H266" s="25">
        <v>2.8999999999999998E-3</v>
      </c>
      <c r="I266" s="25">
        <f t="shared" si="67"/>
        <v>3.6599999999999996E-3</v>
      </c>
      <c r="J266" s="25"/>
      <c r="K266" s="25">
        <f t="shared" si="68"/>
        <v>1.5388199999999998E-3</v>
      </c>
      <c r="L266" s="25">
        <f t="shared" si="69"/>
        <v>3.5439024599999994E-2</v>
      </c>
      <c r="M266" s="25">
        <v>2.7100000000000002E-3</v>
      </c>
      <c r="N266" s="25">
        <f t="shared" si="70"/>
        <v>3.47E-3</v>
      </c>
      <c r="O266" s="25"/>
      <c r="P266" s="25">
        <f t="shared" si="71"/>
        <v>1.4405099999999999E-3</v>
      </c>
      <c r="Q266" s="25">
        <f t="shared" si="72"/>
        <v>3.3174945300000001E-2</v>
      </c>
      <c r="R266" s="25">
        <v>5.62E-3</v>
      </c>
      <c r="S266" s="25">
        <f t="shared" si="73"/>
        <v>6.3800000000000003E-3</v>
      </c>
      <c r="T266" s="25"/>
      <c r="U266" s="25">
        <f t="shared" si="74"/>
        <v>1.7558000000000001E-3</v>
      </c>
      <c r="V266" s="25">
        <f t="shared" si="75"/>
        <v>4.0436074000000002E-2</v>
      </c>
      <c r="W266" s="25">
        <v>1.115E-2</v>
      </c>
      <c r="X266" s="25">
        <f t="shared" si="76"/>
        <v>1.191E-2</v>
      </c>
      <c r="Y266" s="25"/>
      <c r="Z266" s="25">
        <f t="shared" si="77"/>
        <v>3.3527100000000001E-3</v>
      </c>
      <c r="AA266" s="25">
        <f t="shared" si="78"/>
        <v>7.7212911300000006E-2</v>
      </c>
      <c r="AB266" s="25">
        <v>-1.3699999999999999E-3</v>
      </c>
      <c r="AC266" s="25">
        <f t="shared" si="79"/>
        <v>-7.5999999999999993E-4</v>
      </c>
    </row>
    <row r="267" spans="1:29" s="15" customFormat="1">
      <c r="A267" s="18">
        <v>515</v>
      </c>
      <c r="B267" s="25">
        <v>-1.2E-4</v>
      </c>
      <c r="C267" s="25">
        <v>8.7000000000000001E-4</v>
      </c>
      <c r="D267" s="25">
        <f t="shared" si="64"/>
        <v>1.58E-3</v>
      </c>
      <c r="E267" s="25"/>
      <c r="F267" s="25">
        <f t="shared" si="65"/>
        <v>7.8618999999999998E-4</v>
      </c>
      <c r="G267" s="25">
        <f t="shared" si="66"/>
        <v>1.8105955699999999E-2</v>
      </c>
      <c r="H267" s="25">
        <v>2.8300000000000001E-3</v>
      </c>
      <c r="I267" s="25">
        <f t="shared" si="67"/>
        <v>3.5400000000000002E-3</v>
      </c>
      <c r="J267" s="25"/>
      <c r="K267" s="25">
        <f t="shared" si="68"/>
        <v>1.4188200000000003E-3</v>
      </c>
      <c r="L267" s="25">
        <f t="shared" si="69"/>
        <v>3.267542460000001E-2</v>
      </c>
      <c r="M267" s="25">
        <v>2.5799999999999998E-3</v>
      </c>
      <c r="N267" s="25">
        <f t="shared" si="70"/>
        <v>3.29E-3</v>
      </c>
      <c r="O267" s="25"/>
      <c r="P267" s="25">
        <f t="shared" si="71"/>
        <v>1.2605099999999998E-3</v>
      </c>
      <c r="Q267" s="25">
        <f t="shared" si="72"/>
        <v>2.9029545299999997E-2</v>
      </c>
      <c r="R267" s="25">
        <v>5.4999999999999997E-3</v>
      </c>
      <c r="S267" s="25">
        <f t="shared" si="73"/>
        <v>6.2099999999999994E-3</v>
      </c>
      <c r="T267" s="25"/>
      <c r="U267" s="25">
        <f t="shared" si="74"/>
        <v>1.5857999999999992E-3</v>
      </c>
      <c r="V267" s="25">
        <f t="shared" si="75"/>
        <v>3.6520973999999984E-2</v>
      </c>
      <c r="W267" s="25">
        <v>1.103E-2</v>
      </c>
      <c r="X267" s="25">
        <f t="shared" si="76"/>
        <v>1.174E-2</v>
      </c>
      <c r="Y267" s="25"/>
      <c r="Z267" s="25">
        <f t="shared" si="77"/>
        <v>3.1827100000000001E-3</v>
      </c>
      <c r="AA267" s="25">
        <f t="shared" si="78"/>
        <v>7.3297811300000001E-2</v>
      </c>
      <c r="AB267" s="25">
        <v>-1.2999999999999999E-3</v>
      </c>
      <c r="AC267" s="25">
        <f t="shared" si="79"/>
        <v>-7.1000000000000002E-4</v>
      </c>
    </row>
    <row r="268" spans="1:29" s="15" customFormat="1">
      <c r="A268" s="18">
        <v>516</v>
      </c>
      <c r="B268" s="25">
        <v>-1E-4</v>
      </c>
      <c r="C268" s="25">
        <v>9.3999999999999997E-4</v>
      </c>
      <c r="D268" s="25">
        <f t="shared" si="64"/>
        <v>1.5999999999999999E-3</v>
      </c>
      <c r="E268" s="25"/>
      <c r="F268" s="25">
        <f t="shared" si="65"/>
        <v>8.0618999999999981E-4</v>
      </c>
      <c r="G268" s="25">
        <f t="shared" si="66"/>
        <v>1.8566555699999997E-2</v>
      </c>
      <c r="H268" s="25">
        <v>2.9499999999999999E-3</v>
      </c>
      <c r="I268" s="25">
        <f t="shared" si="67"/>
        <v>3.6099999999999999E-3</v>
      </c>
      <c r="J268" s="25"/>
      <c r="K268" s="25">
        <f t="shared" si="68"/>
        <v>1.4888200000000001E-3</v>
      </c>
      <c r="L268" s="25">
        <f t="shared" si="69"/>
        <v>3.4287524600000001E-2</v>
      </c>
      <c r="M268" s="25">
        <v>2.5400000000000002E-3</v>
      </c>
      <c r="N268" s="25">
        <f t="shared" si="70"/>
        <v>3.2000000000000002E-3</v>
      </c>
      <c r="O268" s="25"/>
      <c r="P268" s="25">
        <f t="shared" si="71"/>
        <v>1.17051E-3</v>
      </c>
      <c r="Q268" s="25">
        <f t="shared" si="72"/>
        <v>2.6956845300000001E-2</v>
      </c>
      <c r="R268" s="25">
        <v>5.47E-3</v>
      </c>
      <c r="S268" s="25">
        <f t="shared" si="73"/>
        <v>6.13E-3</v>
      </c>
      <c r="T268" s="25"/>
      <c r="U268" s="25">
        <f t="shared" si="74"/>
        <v>1.5057999999999998E-3</v>
      </c>
      <c r="V268" s="25">
        <f t="shared" si="75"/>
        <v>3.4678573999999997E-2</v>
      </c>
      <c r="W268" s="25">
        <v>1.112E-2</v>
      </c>
      <c r="X268" s="25">
        <f t="shared" si="76"/>
        <v>1.1779999999999999E-2</v>
      </c>
      <c r="Y268" s="25"/>
      <c r="Z268" s="25">
        <f t="shared" si="77"/>
        <v>3.2227099999999984E-3</v>
      </c>
      <c r="AA268" s="25">
        <f t="shared" si="78"/>
        <v>7.4219011299999971E-2</v>
      </c>
      <c r="AB268" s="25">
        <v>-1.2199999999999999E-3</v>
      </c>
      <c r="AC268" s="25">
        <f t="shared" si="79"/>
        <v>-6.6E-4</v>
      </c>
    </row>
    <row r="269" spans="1:29" s="15" customFormat="1">
      <c r="A269" s="18">
        <v>517</v>
      </c>
      <c r="B269" s="25">
        <v>-8.0000000000000007E-5</v>
      </c>
      <c r="C269" s="25">
        <v>9.7000000000000005E-4</v>
      </c>
      <c r="D269" s="25">
        <f t="shared" si="64"/>
        <v>1.64E-3</v>
      </c>
      <c r="E269" s="25"/>
      <c r="F269" s="25">
        <f t="shared" si="65"/>
        <v>8.4618999999999992E-4</v>
      </c>
      <c r="G269" s="25">
        <f t="shared" si="66"/>
        <v>1.9487755699999998E-2</v>
      </c>
      <c r="H269" s="25">
        <v>2.8400000000000001E-3</v>
      </c>
      <c r="I269" s="25">
        <f t="shared" si="67"/>
        <v>3.5100000000000001E-3</v>
      </c>
      <c r="J269" s="25"/>
      <c r="K269" s="25">
        <f t="shared" si="68"/>
        <v>1.3888200000000002E-3</v>
      </c>
      <c r="L269" s="25">
        <f t="shared" si="69"/>
        <v>3.1984524600000008E-2</v>
      </c>
      <c r="M269" s="25">
        <v>2.5899999999999999E-3</v>
      </c>
      <c r="N269" s="25">
        <f t="shared" si="70"/>
        <v>3.2599999999999999E-3</v>
      </c>
      <c r="O269" s="25"/>
      <c r="P269" s="25">
        <f t="shared" si="71"/>
        <v>1.2305099999999998E-3</v>
      </c>
      <c r="Q269" s="25">
        <f t="shared" si="72"/>
        <v>2.8338645299999996E-2</v>
      </c>
      <c r="R269" s="25">
        <v>5.5599999999999998E-3</v>
      </c>
      <c r="S269" s="25">
        <f t="shared" si="73"/>
        <v>6.2299999999999994E-3</v>
      </c>
      <c r="T269" s="25"/>
      <c r="U269" s="25">
        <f t="shared" si="74"/>
        <v>1.6057999999999992E-3</v>
      </c>
      <c r="V269" s="25">
        <f t="shared" si="75"/>
        <v>3.6981573999999982E-2</v>
      </c>
      <c r="W269" s="25">
        <v>1.1050000000000001E-2</v>
      </c>
      <c r="X269" s="25">
        <f t="shared" si="76"/>
        <v>1.1720000000000001E-2</v>
      </c>
      <c r="Y269" s="25"/>
      <c r="Z269" s="25">
        <f t="shared" si="77"/>
        <v>3.1627100000000009E-3</v>
      </c>
      <c r="AA269" s="25">
        <f t="shared" si="78"/>
        <v>7.2837211300000024E-2</v>
      </c>
      <c r="AB269" s="25">
        <v>-1.2600000000000001E-3</v>
      </c>
      <c r="AC269" s="25">
        <f t="shared" si="79"/>
        <v>-6.7000000000000002E-4</v>
      </c>
    </row>
    <row r="270" spans="1:29" s="15" customFormat="1">
      <c r="A270" s="18">
        <v>518</v>
      </c>
      <c r="B270" s="25">
        <v>-6.8999999999999997E-5</v>
      </c>
      <c r="C270" s="25">
        <v>8.8000000000000003E-4</v>
      </c>
      <c r="D270" s="25">
        <f t="shared" si="64"/>
        <v>1.5545000000000001E-3</v>
      </c>
      <c r="E270" s="25"/>
      <c r="F270" s="25">
        <f t="shared" si="65"/>
        <v>7.6069000000000006E-4</v>
      </c>
      <c r="G270" s="25">
        <f t="shared" si="66"/>
        <v>1.7518690700000002E-2</v>
      </c>
      <c r="H270" s="25">
        <v>2.8E-3</v>
      </c>
      <c r="I270" s="25">
        <f t="shared" si="67"/>
        <v>3.4745000000000002E-3</v>
      </c>
      <c r="J270" s="25"/>
      <c r="K270" s="25">
        <f t="shared" si="68"/>
        <v>1.3533200000000003E-3</v>
      </c>
      <c r="L270" s="25">
        <f t="shared" si="69"/>
        <v>3.1166959600000009E-2</v>
      </c>
      <c r="M270" s="25">
        <v>2.5100000000000001E-3</v>
      </c>
      <c r="N270" s="25">
        <f t="shared" si="70"/>
        <v>3.1845000000000003E-3</v>
      </c>
      <c r="O270" s="25"/>
      <c r="P270" s="25">
        <f t="shared" si="71"/>
        <v>1.1550100000000002E-3</v>
      </c>
      <c r="Q270" s="25">
        <f t="shared" si="72"/>
        <v>2.6599880300000003E-2</v>
      </c>
      <c r="R270" s="25">
        <v>5.5599999999999998E-3</v>
      </c>
      <c r="S270" s="25">
        <f t="shared" si="73"/>
        <v>6.2344999999999996E-3</v>
      </c>
      <c r="T270" s="25"/>
      <c r="U270" s="25">
        <f t="shared" si="74"/>
        <v>1.6102999999999994E-3</v>
      </c>
      <c r="V270" s="25">
        <f t="shared" si="75"/>
        <v>3.7085208999999987E-2</v>
      </c>
      <c r="W270" s="25">
        <v>1.098E-2</v>
      </c>
      <c r="X270" s="25">
        <f t="shared" si="76"/>
        <v>1.16545E-2</v>
      </c>
      <c r="Y270" s="25"/>
      <c r="Z270" s="25">
        <f t="shared" si="77"/>
        <v>3.0972099999999995E-3</v>
      </c>
      <c r="AA270" s="25">
        <f t="shared" si="78"/>
        <v>7.1328746299999995E-2</v>
      </c>
      <c r="AB270" s="25">
        <v>-1.2800000000000001E-3</v>
      </c>
      <c r="AC270" s="25">
        <f t="shared" si="79"/>
        <v>-6.7450000000000008E-4</v>
      </c>
    </row>
    <row r="271" spans="1:29" s="15" customFormat="1">
      <c r="A271" s="18">
        <v>519</v>
      </c>
      <c r="B271" s="25">
        <v>-6.8999999999999997E-5</v>
      </c>
      <c r="C271" s="25">
        <v>9.7000000000000005E-4</v>
      </c>
      <c r="D271" s="25">
        <f t="shared" si="64"/>
        <v>1.6595E-3</v>
      </c>
      <c r="E271" s="25"/>
      <c r="F271" s="25">
        <f t="shared" si="65"/>
        <v>8.6568999999999991E-4</v>
      </c>
      <c r="G271" s="25">
        <f t="shared" si="66"/>
        <v>1.99368407E-2</v>
      </c>
      <c r="H271" s="25">
        <v>2.8E-3</v>
      </c>
      <c r="I271" s="25">
        <f t="shared" si="67"/>
        <v>3.4895E-3</v>
      </c>
      <c r="J271" s="25"/>
      <c r="K271" s="25">
        <f t="shared" si="68"/>
        <v>1.3683200000000001E-3</v>
      </c>
      <c r="L271" s="25">
        <f t="shared" si="69"/>
        <v>3.1512409600000006E-2</v>
      </c>
      <c r="M271" s="25">
        <v>2.5100000000000001E-3</v>
      </c>
      <c r="N271" s="25">
        <f t="shared" si="70"/>
        <v>3.1995000000000001E-3</v>
      </c>
      <c r="O271" s="25"/>
      <c r="P271" s="25">
        <f t="shared" si="71"/>
        <v>1.17001E-3</v>
      </c>
      <c r="Q271" s="25">
        <f t="shared" si="72"/>
        <v>2.6945330300000001E-2</v>
      </c>
      <c r="R271" s="25">
        <v>5.4599999999999996E-3</v>
      </c>
      <c r="S271" s="25">
        <f t="shared" si="73"/>
        <v>6.1494999999999996E-3</v>
      </c>
      <c r="T271" s="25"/>
      <c r="U271" s="25">
        <f t="shared" si="74"/>
        <v>1.5252999999999994E-3</v>
      </c>
      <c r="V271" s="25">
        <f t="shared" si="75"/>
        <v>3.5127658999999985E-2</v>
      </c>
      <c r="W271" s="25">
        <v>1.0959999999999999E-2</v>
      </c>
      <c r="X271" s="25">
        <f t="shared" si="76"/>
        <v>1.16495E-2</v>
      </c>
      <c r="Y271" s="25"/>
      <c r="Z271" s="25">
        <f t="shared" si="77"/>
        <v>3.0922099999999998E-3</v>
      </c>
      <c r="AA271" s="25">
        <f t="shared" si="78"/>
        <v>7.1213596300000001E-2</v>
      </c>
      <c r="AB271" s="25">
        <v>-1.31E-3</v>
      </c>
      <c r="AC271" s="25">
        <f t="shared" si="79"/>
        <v>-6.8950000000000001E-4</v>
      </c>
    </row>
    <row r="272" spans="1:29" s="15" customFormat="1">
      <c r="A272" s="18">
        <v>520</v>
      </c>
      <c r="B272" s="25">
        <v>-1.7000000000000001E-4</v>
      </c>
      <c r="C272" s="25">
        <v>8.7000000000000001E-4</v>
      </c>
      <c r="D272" s="25">
        <f t="shared" si="64"/>
        <v>1.6199999999999999E-3</v>
      </c>
      <c r="E272" s="25"/>
      <c r="F272" s="25">
        <f t="shared" si="65"/>
        <v>8.2618999999999987E-4</v>
      </c>
      <c r="G272" s="25">
        <f t="shared" si="66"/>
        <v>1.9027155699999999E-2</v>
      </c>
      <c r="H272" s="25">
        <v>2.7399999999999998E-3</v>
      </c>
      <c r="I272" s="25">
        <f t="shared" si="67"/>
        <v>3.49E-3</v>
      </c>
      <c r="J272" s="25"/>
      <c r="K272" s="25">
        <f t="shared" si="68"/>
        <v>1.3688200000000002E-3</v>
      </c>
      <c r="L272" s="25">
        <f t="shared" si="69"/>
        <v>3.1523924600000003E-2</v>
      </c>
      <c r="M272" s="25">
        <v>2.4599999999999999E-3</v>
      </c>
      <c r="N272" s="25">
        <f t="shared" si="70"/>
        <v>3.2100000000000002E-3</v>
      </c>
      <c r="O272" s="25"/>
      <c r="P272" s="25">
        <f t="shared" si="71"/>
        <v>1.1805100000000001E-3</v>
      </c>
      <c r="Q272" s="25">
        <f t="shared" si="72"/>
        <v>2.7187145300000003E-2</v>
      </c>
      <c r="R272" s="25">
        <v>5.3400000000000001E-3</v>
      </c>
      <c r="S272" s="25">
        <f t="shared" si="73"/>
        <v>6.0899999999999999E-3</v>
      </c>
      <c r="T272" s="25"/>
      <c r="U272" s="25">
        <f t="shared" si="74"/>
        <v>1.4657999999999997E-3</v>
      </c>
      <c r="V272" s="25">
        <f t="shared" si="75"/>
        <v>3.3757373999999993E-2</v>
      </c>
      <c r="W272" s="25">
        <v>1.09E-2</v>
      </c>
      <c r="X272" s="25">
        <f t="shared" si="76"/>
        <v>1.1650000000000001E-2</v>
      </c>
      <c r="Y272" s="25"/>
      <c r="Z272" s="25">
        <f t="shared" si="77"/>
        <v>3.0927100000000003E-3</v>
      </c>
      <c r="AA272" s="25">
        <f t="shared" si="78"/>
        <v>7.1225111300000005E-2</v>
      </c>
      <c r="AB272" s="25">
        <v>-1.33E-3</v>
      </c>
      <c r="AC272" s="25">
        <f t="shared" si="79"/>
        <v>-7.5000000000000002E-4</v>
      </c>
    </row>
    <row r="273" spans="1:29" s="15" customFormat="1">
      <c r="A273" s="18">
        <v>521</v>
      </c>
      <c r="B273" s="25">
        <v>-4.0000000000000003E-5</v>
      </c>
      <c r="C273" s="25">
        <v>9.1E-4</v>
      </c>
      <c r="D273" s="25">
        <f t="shared" si="64"/>
        <v>1.5700000000000002E-3</v>
      </c>
      <c r="E273" s="25"/>
      <c r="F273" s="25">
        <f t="shared" si="65"/>
        <v>7.7619000000000017E-4</v>
      </c>
      <c r="G273" s="25">
        <f t="shared" si="66"/>
        <v>1.7875655700000003E-2</v>
      </c>
      <c r="H273" s="25">
        <v>2.7899999999999999E-3</v>
      </c>
      <c r="I273" s="25">
        <f t="shared" si="67"/>
        <v>3.4499999999999999E-3</v>
      </c>
      <c r="J273" s="25"/>
      <c r="K273" s="25">
        <f t="shared" si="68"/>
        <v>1.3288200000000001E-3</v>
      </c>
      <c r="L273" s="25">
        <f t="shared" si="69"/>
        <v>3.0602724600000002E-2</v>
      </c>
      <c r="M273" s="25">
        <v>2.5300000000000001E-3</v>
      </c>
      <c r="N273" s="25">
        <f t="shared" si="70"/>
        <v>3.1900000000000001E-3</v>
      </c>
      <c r="O273" s="25"/>
      <c r="P273" s="25">
        <f t="shared" si="71"/>
        <v>1.16051E-3</v>
      </c>
      <c r="Q273" s="25">
        <f t="shared" si="72"/>
        <v>2.6726545300000001E-2</v>
      </c>
      <c r="R273" s="25">
        <v>5.4099999999999999E-3</v>
      </c>
      <c r="S273" s="25">
        <f t="shared" si="73"/>
        <v>6.0699999999999999E-3</v>
      </c>
      <c r="T273" s="25"/>
      <c r="U273" s="25">
        <f t="shared" si="74"/>
        <v>1.4457999999999997E-3</v>
      </c>
      <c r="V273" s="25">
        <f t="shared" si="75"/>
        <v>3.3296773999999994E-2</v>
      </c>
      <c r="W273" s="25">
        <v>1.094E-2</v>
      </c>
      <c r="X273" s="25">
        <f t="shared" si="76"/>
        <v>1.1600000000000001E-2</v>
      </c>
      <c r="Y273" s="25"/>
      <c r="Z273" s="25">
        <f t="shared" si="77"/>
        <v>3.0427100000000006E-3</v>
      </c>
      <c r="AA273" s="25">
        <f t="shared" si="78"/>
        <v>7.0073611300000019E-2</v>
      </c>
      <c r="AB273" s="25">
        <v>-1.2800000000000001E-3</v>
      </c>
      <c r="AC273" s="25">
        <f t="shared" si="79"/>
        <v>-6.600000000000001E-4</v>
      </c>
    </row>
    <row r="274" spans="1:29" s="15" customFormat="1">
      <c r="A274" s="18">
        <v>522</v>
      </c>
      <c r="B274" s="25">
        <v>-1.4999999999999999E-4</v>
      </c>
      <c r="C274" s="25">
        <v>8.5999999999999998E-4</v>
      </c>
      <c r="D274" s="25">
        <f t="shared" si="64"/>
        <v>1.5499999999999999E-3</v>
      </c>
      <c r="E274" s="25"/>
      <c r="F274" s="25">
        <f t="shared" si="65"/>
        <v>7.561899999999999E-4</v>
      </c>
      <c r="G274" s="25">
        <f t="shared" si="66"/>
        <v>1.7415055699999998E-2</v>
      </c>
      <c r="H274" s="25">
        <v>2.7299999999999998E-3</v>
      </c>
      <c r="I274" s="25">
        <f t="shared" si="67"/>
        <v>3.4199999999999999E-3</v>
      </c>
      <c r="J274" s="25"/>
      <c r="K274" s="25">
        <f t="shared" si="68"/>
        <v>1.29882E-3</v>
      </c>
      <c r="L274" s="25">
        <f t="shared" si="69"/>
        <v>2.9911824600000001E-2</v>
      </c>
      <c r="M274" s="25">
        <v>2.4099999999999998E-3</v>
      </c>
      <c r="N274" s="25">
        <f t="shared" si="70"/>
        <v>3.0999999999999999E-3</v>
      </c>
      <c r="O274" s="25"/>
      <c r="P274" s="25">
        <f t="shared" si="71"/>
        <v>1.0705099999999998E-3</v>
      </c>
      <c r="Q274" s="25">
        <f t="shared" si="72"/>
        <v>2.4653845299999998E-2</v>
      </c>
      <c r="R274" s="25">
        <v>5.3499999999999997E-3</v>
      </c>
      <c r="S274" s="25">
        <f t="shared" si="73"/>
        <v>6.0399999999999994E-3</v>
      </c>
      <c r="T274" s="25"/>
      <c r="U274" s="25">
        <f t="shared" si="74"/>
        <v>1.4157999999999992E-3</v>
      </c>
      <c r="V274" s="25">
        <f t="shared" si="75"/>
        <v>3.2605873999999986E-2</v>
      </c>
      <c r="W274" s="25">
        <v>1.0869999999999999E-2</v>
      </c>
      <c r="X274" s="25">
        <f t="shared" si="76"/>
        <v>1.1559999999999999E-2</v>
      </c>
      <c r="Y274" s="25"/>
      <c r="Z274" s="25">
        <f t="shared" si="77"/>
        <v>3.0027099999999987E-3</v>
      </c>
      <c r="AA274" s="25">
        <f t="shared" si="78"/>
        <v>6.915241129999998E-2</v>
      </c>
      <c r="AB274" s="25">
        <v>-1.23E-3</v>
      </c>
      <c r="AC274" s="25">
        <f t="shared" si="79"/>
        <v>-6.8999999999999997E-4</v>
      </c>
    </row>
    <row r="275" spans="1:29" s="15" customFormat="1">
      <c r="A275" s="18">
        <v>523</v>
      </c>
      <c r="B275" s="25">
        <v>-8.0000000000000007E-5</v>
      </c>
      <c r="C275" s="25">
        <v>9.2000000000000003E-4</v>
      </c>
      <c r="D275" s="25">
        <f t="shared" si="64"/>
        <v>1.6199999999999999E-3</v>
      </c>
      <c r="E275" s="25"/>
      <c r="F275" s="25">
        <f t="shared" si="65"/>
        <v>8.2618999999999987E-4</v>
      </c>
      <c r="G275" s="25">
        <f t="shared" si="66"/>
        <v>1.9027155699999999E-2</v>
      </c>
      <c r="H275" s="25">
        <v>2.7100000000000002E-3</v>
      </c>
      <c r="I275" s="25">
        <f t="shared" si="67"/>
        <v>3.4100000000000003E-3</v>
      </c>
      <c r="J275" s="25"/>
      <c r="K275" s="25">
        <f t="shared" si="68"/>
        <v>1.2888200000000004E-3</v>
      </c>
      <c r="L275" s="25">
        <f t="shared" si="69"/>
        <v>2.9681524600000012E-2</v>
      </c>
      <c r="M275" s="25">
        <v>2.4399999999999999E-3</v>
      </c>
      <c r="N275" s="25">
        <f t="shared" si="70"/>
        <v>3.14E-3</v>
      </c>
      <c r="O275" s="25"/>
      <c r="P275" s="25">
        <f t="shared" si="71"/>
        <v>1.1105099999999999E-3</v>
      </c>
      <c r="Q275" s="25">
        <f t="shared" si="72"/>
        <v>2.5575045299999998E-2</v>
      </c>
      <c r="R275" s="25">
        <v>5.3099999999999996E-3</v>
      </c>
      <c r="S275" s="25">
        <f t="shared" si="73"/>
        <v>6.0099999999999997E-3</v>
      </c>
      <c r="T275" s="25"/>
      <c r="U275" s="25">
        <f t="shared" si="74"/>
        <v>1.3857999999999995E-3</v>
      </c>
      <c r="V275" s="25">
        <f t="shared" si="75"/>
        <v>3.1914973999999992E-2</v>
      </c>
      <c r="W275" s="25">
        <v>1.0880000000000001E-2</v>
      </c>
      <c r="X275" s="25">
        <f t="shared" si="76"/>
        <v>1.158E-2</v>
      </c>
      <c r="Y275" s="25"/>
      <c r="Z275" s="25">
        <f t="shared" si="77"/>
        <v>3.0227099999999996E-3</v>
      </c>
      <c r="AA275" s="25">
        <f t="shared" si="78"/>
        <v>6.9613011299999999E-2</v>
      </c>
      <c r="AB275" s="25">
        <v>-1.32E-3</v>
      </c>
      <c r="AC275" s="25">
        <f t="shared" si="79"/>
        <v>-6.9999999999999999E-4</v>
      </c>
    </row>
    <row r="276" spans="1:29" s="15" customFormat="1">
      <c r="A276" s="18">
        <v>524</v>
      </c>
      <c r="B276" s="25">
        <v>-6.0000000000000002E-5</v>
      </c>
      <c r="C276" s="25">
        <v>8.0999999999999996E-4</v>
      </c>
      <c r="D276" s="25">
        <f t="shared" si="64"/>
        <v>1.4949999999999998E-3</v>
      </c>
      <c r="E276" s="25"/>
      <c r="F276" s="25">
        <f t="shared" si="65"/>
        <v>7.0118999999999976E-4</v>
      </c>
      <c r="G276" s="25">
        <f t="shared" si="66"/>
        <v>1.6148405699999997E-2</v>
      </c>
      <c r="H276" s="25">
        <v>2.7000000000000001E-3</v>
      </c>
      <c r="I276" s="25">
        <f t="shared" si="67"/>
        <v>3.385E-3</v>
      </c>
      <c r="J276" s="25"/>
      <c r="K276" s="25">
        <f t="shared" si="68"/>
        <v>1.2638200000000001E-3</v>
      </c>
      <c r="L276" s="25">
        <f t="shared" si="69"/>
        <v>2.9105774600000005E-2</v>
      </c>
      <c r="M276" s="25">
        <v>2.48E-3</v>
      </c>
      <c r="N276" s="25">
        <f t="shared" si="70"/>
        <v>3.1649999999999998E-3</v>
      </c>
      <c r="O276" s="25"/>
      <c r="P276" s="25">
        <f t="shared" si="71"/>
        <v>1.1355099999999997E-3</v>
      </c>
      <c r="Q276" s="25">
        <f t="shared" si="72"/>
        <v>2.6150795299999995E-2</v>
      </c>
      <c r="R276" s="25">
        <v>5.2900000000000004E-3</v>
      </c>
      <c r="S276" s="25">
        <f t="shared" si="73"/>
        <v>5.9750000000000003E-3</v>
      </c>
      <c r="T276" s="25"/>
      <c r="U276" s="25">
        <f t="shared" si="74"/>
        <v>1.3508000000000001E-3</v>
      </c>
      <c r="V276" s="25">
        <f t="shared" si="75"/>
        <v>3.1108924000000003E-2</v>
      </c>
      <c r="W276" s="25">
        <v>1.081E-2</v>
      </c>
      <c r="X276" s="25">
        <f t="shared" si="76"/>
        <v>1.1495E-2</v>
      </c>
      <c r="Y276" s="25"/>
      <c r="Z276" s="25">
        <f t="shared" si="77"/>
        <v>2.9377099999999996E-3</v>
      </c>
      <c r="AA276" s="25">
        <f t="shared" si="78"/>
        <v>6.7655461299999997E-2</v>
      </c>
      <c r="AB276" s="25">
        <v>-1.31E-3</v>
      </c>
      <c r="AC276" s="25">
        <f t="shared" si="79"/>
        <v>-6.8499999999999995E-4</v>
      </c>
    </row>
    <row r="277" spans="1:29" s="15" customFormat="1">
      <c r="A277" s="18">
        <v>525</v>
      </c>
      <c r="B277" s="25">
        <v>-5.0000000000000002E-5</v>
      </c>
      <c r="C277" s="25">
        <v>8.9999999999999998E-4</v>
      </c>
      <c r="D277" s="25">
        <f t="shared" si="64"/>
        <v>1.565E-3</v>
      </c>
      <c r="E277" s="25"/>
      <c r="F277" s="25">
        <f t="shared" si="65"/>
        <v>7.7118999999999994E-4</v>
      </c>
      <c r="G277" s="25">
        <f t="shared" si="66"/>
        <v>1.7760505699999998E-2</v>
      </c>
      <c r="H277" s="25">
        <v>2.7100000000000002E-3</v>
      </c>
      <c r="I277" s="25">
        <f t="shared" si="67"/>
        <v>3.3750000000000004E-3</v>
      </c>
      <c r="J277" s="25"/>
      <c r="K277" s="25">
        <f t="shared" si="68"/>
        <v>1.2538200000000005E-3</v>
      </c>
      <c r="L277" s="25">
        <f t="shared" si="69"/>
        <v>2.8875474600000013E-2</v>
      </c>
      <c r="M277" s="25">
        <v>2.3999999999999998E-3</v>
      </c>
      <c r="N277" s="25">
        <f t="shared" si="70"/>
        <v>3.065E-3</v>
      </c>
      <c r="O277" s="25"/>
      <c r="P277" s="25">
        <f t="shared" si="71"/>
        <v>1.0355099999999999E-3</v>
      </c>
      <c r="Q277" s="25">
        <f t="shared" si="72"/>
        <v>2.3847795299999999E-2</v>
      </c>
      <c r="R277" s="25">
        <v>5.3200000000000001E-3</v>
      </c>
      <c r="S277" s="25">
        <f t="shared" si="73"/>
        <v>5.9849999999999999E-3</v>
      </c>
      <c r="T277" s="25"/>
      <c r="U277" s="25">
        <f t="shared" si="74"/>
        <v>1.3607999999999997E-3</v>
      </c>
      <c r="V277" s="25">
        <f t="shared" si="75"/>
        <v>3.1339223999999992E-2</v>
      </c>
      <c r="W277" s="25">
        <v>1.076E-2</v>
      </c>
      <c r="X277" s="25">
        <f t="shared" si="76"/>
        <v>1.1425000000000001E-2</v>
      </c>
      <c r="Y277" s="25"/>
      <c r="Z277" s="25">
        <f t="shared" si="77"/>
        <v>2.8677100000000007E-3</v>
      </c>
      <c r="AA277" s="25">
        <f t="shared" si="78"/>
        <v>6.604336130000002E-2</v>
      </c>
      <c r="AB277" s="25">
        <v>-1.2800000000000001E-3</v>
      </c>
      <c r="AC277" s="25">
        <f t="shared" si="79"/>
        <v>-6.6500000000000001E-4</v>
      </c>
    </row>
    <row r="278" spans="1:29" s="15" customFormat="1">
      <c r="A278" s="18">
        <v>526</v>
      </c>
      <c r="B278" s="25">
        <v>-6.8999999999999997E-5</v>
      </c>
      <c r="C278" s="25">
        <v>8.8900000000000003E-4</v>
      </c>
      <c r="D278" s="25">
        <f t="shared" si="64"/>
        <v>1.5535000000000002E-3</v>
      </c>
      <c r="E278" s="25"/>
      <c r="F278" s="25">
        <f t="shared" si="65"/>
        <v>7.5969000000000015E-4</v>
      </c>
      <c r="G278" s="25">
        <f t="shared" si="66"/>
        <v>1.7495660700000006E-2</v>
      </c>
      <c r="H278" s="25">
        <v>2.7000000000000001E-3</v>
      </c>
      <c r="I278" s="25">
        <f t="shared" si="67"/>
        <v>3.3645000000000003E-3</v>
      </c>
      <c r="J278" s="25"/>
      <c r="K278" s="25">
        <f t="shared" si="68"/>
        <v>1.2433200000000004E-3</v>
      </c>
      <c r="L278" s="25">
        <f t="shared" si="69"/>
        <v>2.863365960000001E-2</v>
      </c>
      <c r="M278" s="25">
        <v>2.3900000000000002E-3</v>
      </c>
      <c r="N278" s="25">
        <f t="shared" si="70"/>
        <v>3.0545000000000004E-3</v>
      </c>
      <c r="O278" s="25"/>
      <c r="P278" s="25">
        <f t="shared" si="71"/>
        <v>1.0250100000000002E-3</v>
      </c>
      <c r="Q278" s="25">
        <f t="shared" si="72"/>
        <v>2.3605980300000006E-2</v>
      </c>
      <c r="R278" s="25">
        <v>5.3E-3</v>
      </c>
      <c r="S278" s="25">
        <f t="shared" si="73"/>
        <v>5.9645000000000002E-3</v>
      </c>
      <c r="T278" s="25"/>
      <c r="U278" s="25">
        <f t="shared" si="74"/>
        <v>1.3403E-3</v>
      </c>
      <c r="V278" s="25">
        <f t="shared" si="75"/>
        <v>3.0867109E-2</v>
      </c>
      <c r="W278" s="25">
        <v>1.078E-2</v>
      </c>
      <c r="X278" s="25">
        <f t="shared" si="76"/>
        <v>1.14445E-2</v>
      </c>
      <c r="Y278" s="25"/>
      <c r="Z278" s="25">
        <f t="shared" si="77"/>
        <v>2.8872099999999994E-3</v>
      </c>
      <c r="AA278" s="25">
        <f t="shared" si="78"/>
        <v>6.6492446299999994E-2</v>
      </c>
      <c r="AB278" s="25">
        <v>-1.2600000000000001E-3</v>
      </c>
      <c r="AC278" s="25">
        <f t="shared" si="79"/>
        <v>-6.6450000000000005E-4</v>
      </c>
    </row>
    <row r="279" spans="1:29" s="15" customFormat="1">
      <c r="A279" s="18">
        <v>527</v>
      </c>
      <c r="B279" s="25">
        <v>-1.0000000000000001E-5</v>
      </c>
      <c r="C279" s="25">
        <v>8.4000000000000003E-4</v>
      </c>
      <c r="D279" s="25">
        <f t="shared" si="64"/>
        <v>1.495E-3</v>
      </c>
      <c r="E279" s="25"/>
      <c r="F279" s="25">
        <f t="shared" si="65"/>
        <v>7.0118999999999997E-4</v>
      </c>
      <c r="G279" s="25">
        <f t="shared" si="66"/>
        <v>1.61484057E-2</v>
      </c>
      <c r="H279" s="25">
        <v>2.5699999999999998E-3</v>
      </c>
      <c r="I279" s="25">
        <f t="shared" si="67"/>
        <v>3.2249999999999996E-3</v>
      </c>
      <c r="J279" s="25"/>
      <c r="K279" s="25">
        <f t="shared" si="68"/>
        <v>1.1038199999999997E-3</v>
      </c>
      <c r="L279" s="25">
        <f t="shared" si="69"/>
        <v>2.5420974599999993E-2</v>
      </c>
      <c r="M279" s="25">
        <v>2.32E-3</v>
      </c>
      <c r="N279" s="25">
        <f t="shared" si="70"/>
        <v>2.9750000000000002E-3</v>
      </c>
      <c r="O279" s="25"/>
      <c r="P279" s="25">
        <f t="shared" si="71"/>
        <v>9.455100000000001E-4</v>
      </c>
      <c r="Q279" s="25">
        <f t="shared" si="72"/>
        <v>2.1775095300000002E-2</v>
      </c>
      <c r="R279" s="25">
        <v>5.2100000000000002E-3</v>
      </c>
      <c r="S279" s="25">
        <f t="shared" si="73"/>
        <v>5.8650000000000004E-3</v>
      </c>
      <c r="T279" s="25"/>
      <c r="U279" s="25">
        <f t="shared" si="74"/>
        <v>1.2408000000000002E-3</v>
      </c>
      <c r="V279" s="25">
        <f t="shared" si="75"/>
        <v>2.8575624000000008E-2</v>
      </c>
      <c r="W279" s="25">
        <v>1.0670000000000001E-2</v>
      </c>
      <c r="X279" s="25">
        <f t="shared" si="76"/>
        <v>1.1325E-2</v>
      </c>
      <c r="Y279" s="25"/>
      <c r="Z279" s="25">
        <f t="shared" si="77"/>
        <v>2.7677099999999996E-3</v>
      </c>
      <c r="AA279" s="25">
        <f t="shared" si="78"/>
        <v>6.3740361299999992E-2</v>
      </c>
      <c r="AB279" s="25">
        <v>-1.2999999999999999E-3</v>
      </c>
      <c r="AC279" s="25">
        <f t="shared" si="79"/>
        <v>-6.5499999999999998E-4</v>
      </c>
    </row>
    <row r="280" spans="1:29" s="15" customFormat="1">
      <c r="A280" s="18">
        <v>528</v>
      </c>
      <c r="B280" s="25">
        <v>-9.0000000000000006E-5</v>
      </c>
      <c r="C280" s="25">
        <v>8.0000000000000004E-4</v>
      </c>
      <c r="D280" s="25">
        <f t="shared" si="64"/>
        <v>1.495E-3</v>
      </c>
      <c r="E280" s="25"/>
      <c r="F280" s="25">
        <f t="shared" si="65"/>
        <v>7.0118999999999997E-4</v>
      </c>
      <c r="G280" s="25">
        <f t="shared" si="66"/>
        <v>1.61484057E-2</v>
      </c>
      <c r="H280" s="25">
        <v>2.6099999999999999E-3</v>
      </c>
      <c r="I280" s="25">
        <f t="shared" si="67"/>
        <v>3.3049999999999998E-3</v>
      </c>
      <c r="J280" s="25"/>
      <c r="K280" s="25">
        <f t="shared" si="68"/>
        <v>1.1838199999999999E-3</v>
      </c>
      <c r="L280" s="25">
        <f t="shared" si="69"/>
        <v>2.7263374600000001E-2</v>
      </c>
      <c r="M280" s="25">
        <v>2.33E-3</v>
      </c>
      <c r="N280" s="25">
        <f t="shared" si="70"/>
        <v>3.0249999999999999E-3</v>
      </c>
      <c r="O280" s="25"/>
      <c r="P280" s="25">
        <f t="shared" si="71"/>
        <v>9.955099999999998E-4</v>
      </c>
      <c r="Q280" s="25">
        <f t="shared" si="72"/>
        <v>2.2926595299999998E-2</v>
      </c>
      <c r="R280" s="25">
        <v>5.1599999999999997E-3</v>
      </c>
      <c r="S280" s="25">
        <f t="shared" si="73"/>
        <v>5.855E-3</v>
      </c>
      <c r="T280" s="25"/>
      <c r="U280" s="25">
        <f t="shared" si="74"/>
        <v>1.2307999999999998E-3</v>
      </c>
      <c r="V280" s="25">
        <f t="shared" si="75"/>
        <v>2.8345323999999995E-2</v>
      </c>
      <c r="W280" s="25">
        <v>1.068E-2</v>
      </c>
      <c r="X280" s="25">
        <f t="shared" si="76"/>
        <v>1.1375E-2</v>
      </c>
      <c r="Y280" s="25"/>
      <c r="Z280" s="25">
        <f t="shared" si="77"/>
        <v>2.8177099999999993E-3</v>
      </c>
      <c r="AA280" s="25">
        <f t="shared" si="78"/>
        <v>6.4891861299999992E-2</v>
      </c>
      <c r="AB280" s="25">
        <v>-1.2999999999999999E-3</v>
      </c>
      <c r="AC280" s="25">
        <f t="shared" si="79"/>
        <v>-6.9499999999999998E-4</v>
      </c>
    </row>
    <row r="281" spans="1:29" s="15" customFormat="1">
      <c r="A281" s="18">
        <v>529</v>
      </c>
      <c r="B281" s="25">
        <v>-2.0000000000000002E-5</v>
      </c>
      <c r="C281" s="25">
        <v>7.9000000000000001E-4</v>
      </c>
      <c r="D281" s="25">
        <f t="shared" si="64"/>
        <v>1.4599999999999999E-3</v>
      </c>
      <c r="E281" s="25"/>
      <c r="F281" s="25">
        <f t="shared" si="65"/>
        <v>6.6618999999999988E-4</v>
      </c>
      <c r="G281" s="25">
        <f t="shared" si="66"/>
        <v>1.5342355699999997E-2</v>
      </c>
      <c r="H281" s="25">
        <v>2.5400000000000002E-3</v>
      </c>
      <c r="I281" s="25">
        <f t="shared" si="67"/>
        <v>3.2100000000000002E-3</v>
      </c>
      <c r="J281" s="25"/>
      <c r="K281" s="25">
        <f t="shared" si="68"/>
        <v>1.0888200000000003E-3</v>
      </c>
      <c r="L281" s="25">
        <f t="shared" si="69"/>
        <v>2.507552460000001E-2</v>
      </c>
      <c r="M281" s="25">
        <v>2.2699999999999999E-3</v>
      </c>
      <c r="N281" s="25">
        <f t="shared" si="70"/>
        <v>2.9399999999999999E-3</v>
      </c>
      <c r="O281" s="25"/>
      <c r="P281" s="25">
        <f t="shared" si="71"/>
        <v>9.1050999999999979E-4</v>
      </c>
      <c r="Q281" s="25">
        <f t="shared" si="72"/>
        <v>2.0969045299999996E-2</v>
      </c>
      <c r="R281" s="25">
        <v>5.2399999999999999E-3</v>
      </c>
      <c r="S281" s="25">
        <f t="shared" si="73"/>
        <v>5.9100000000000003E-3</v>
      </c>
      <c r="T281" s="25"/>
      <c r="U281" s="25">
        <f t="shared" si="74"/>
        <v>1.2858000000000001E-3</v>
      </c>
      <c r="V281" s="25">
        <f t="shared" si="75"/>
        <v>2.9611974000000006E-2</v>
      </c>
      <c r="W281" s="25">
        <v>1.065E-2</v>
      </c>
      <c r="X281" s="25">
        <f t="shared" si="76"/>
        <v>1.132E-2</v>
      </c>
      <c r="Y281" s="25"/>
      <c r="Z281" s="25">
        <f t="shared" si="77"/>
        <v>2.7627099999999998E-3</v>
      </c>
      <c r="AA281" s="25">
        <f t="shared" si="78"/>
        <v>6.3625211299999998E-2</v>
      </c>
      <c r="AB281" s="25">
        <v>-1.32E-3</v>
      </c>
      <c r="AC281" s="25">
        <f t="shared" si="79"/>
        <v>-6.7000000000000002E-4</v>
      </c>
    </row>
    <row r="282" spans="1:29" s="15" customFormat="1">
      <c r="A282" s="18">
        <v>530</v>
      </c>
      <c r="B282" s="25">
        <v>-1.4999999999999999E-4</v>
      </c>
      <c r="C282" s="25">
        <v>6.8999999999999997E-4</v>
      </c>
      <c r="D282" s="25">
        <f t="shared" si="64"/>
        <v>1.4549999999999999E-3</v>
      </c>
      <c r="E282" s="25"/>
      <c r="F282" s="25">
        <f t="shared" si="65"/>
        <v>6.6118999999999987E-4</v>
      </c>
      <c r="G282" s="25">
        <f t="shared" si="66"/>
        <v>1.5227205699999998E-2</v>
      </c>
      <c r="H282" s="25">
        <v>2.5400000000000002E-3</v>
      </c>
      <c r="I282" s="25">
        <f t="shared" si="67"/>
        <v>3.3050000000000002E-3</v>
      </c>
      <c r="J282" s="25"/>
      <c r="K282" s="25">
        <f t="shared" si="68"/>
        <v>1.1838200000000004E-3</v>
      </c>
      <c r="L282" s="25">
        <f t="shared" si="69"/>
        <v>2.7263374600000008E-2</v>
      </c>
      <c r="M282" s="25">
        <v>2.2200000000000002E-3</v>
      </c>
      <c r="N282" s="25">
        <f t="shared" si="70"/>
        <v>2.9850000000000002E-3</v>
      </c>
      <c r="O282" s="25"/>
      <c r="P282" s="25">
        <f t="shared" si="71"/>
        <v>9.5551000000000013E-4</v>
      </c>
      <c r="Q282" s="25">
        <f t="shared" si="72"/>
        <v>2.2005395300000005E-2</v>
      </c>
      <c r="R282" s="25">
        <v>5.0800000000000003E-3</v>
      </c>
      <c r="S282" s="25">
        <f t="shared" si="73"/>
        <v>5.8450000000000004E-3</v>
      </c>
      <c r="T282" s="25"/>
      <c r="U282" s="25">
        <f t="shared" si="74"/>
        <v>1.2208000000000002E-3</v>
      </c>
      <c r="V282" s="25">
        <f t="shared" si="75"/>
        <v>2.8115024000000006E-2</v>
      </c>
      <c r="W282" s="25">
        <v>1.0529999999999999E-2</v>
      </c>
      <c r="X282" s="25">
        <f t="shared" si="76"/>
        <v>1.1294999999999999E-2</v>
      </c>
      <c r="Y282" s="25"/>
      <c r="Z282" s="25">
        <f t="shared" si="77"/>
        <v>2.7377099999999991E-3</v>
      </c>
      <c r="AA282" s="25">
        <f t="shared" si="78"/>
        <v>6.3049461299999984E-2</v>
      </c>
      <c r="AB282" s="25">
        <v>-1.3799999999999999E-3</v>
      </c>
      <c r="AC282" s="25">
        <f t="shared" si="79"/>
        <v>-7.6499999999999995E-4</v>
      </c>
    </row>
    <row r="283" spans="1:29" s="15" customFormat="1">
      <c r="A283" s="18">
        <v>531</v>
      </c>
      <c r="B283" s="25">
        <v>-5.0000000000000002E-5</v>
      </c>
      <c r="C283" s="25">
        <v>8.4999999999999995E-4</v>
      </c>
      <c r="D283" s="25">
        <f t="shared" si="64"/>
        <v>1.5349999999999999E-3</v>
      </c>
      <c r="E283" s="25"/>
      <c r="F283" s="25">
        <f t="shared" si="65"/>
        <v>7.4118999999999986E-4</v>
      </c>
      <c r="G283" s="25">
        <f t="shared" si="66"/>
        <v>1.7069605699999997E-2</v>
      </c>
      <c r="H283" s="25">
        <v>2.5300000000000001E-3</v>
      </c>
      <c r="I283" s="25">
        <f t="shared" si="67"/>
        <v>3.215E-3</v>
      </c>
      <c r="J283" s="25"/>
      <c r="K283" s="25">
        <f t="shared" si="68"/>
        <v>1.0938200000000001E-3</v>
      </c>
      <c r="L283" s="25">
        <f t="shared" si="69"/>
        <v>2.5190674600000004E-2</v>
      </c>
      <c r="M283" s="25">
        <v>2.1900000000000001E-3</v>
      </c>
      <c r="N283" s="25">
        <f t="shared" si="70"/>
        <v>2.875E-3</v>
      </c>
      <c r="O283" s="25"/>
      <c r="P283" s="25">
        <f t="shared" si="71"/>
        <v>8.4550999999999984E-4</v>
      </c>
      <c r="Q283" s="25">
        <f t="shared" si="72"/>
        <v>1.9472095299999999E-2</v>
      </c>
      <c r="R283" s="25">
        <v>5.0699999999999999E-3</v>
      </c>
      <c r="S283" s="25">
        <f t="shared" si="73"/>
        <v>5.7549999999999997E-3</v>
      </c>
      <c r="T283" s="25"/>
      <c r="U283" s="25">
        <f t="shared" si="74"/>
        <v>1.1307999999999995E-3</v>
      </c>
      <c r="V283" s="25">
        <f t="shared" si="75"/>
        <v>2.6042323999999992E-2</v>
      </c>
      <c r="W283" s="25">
        <v>1.061E-2</v>
      </c>
      <c r="X283" s="25">
        <f t="shared" si="76"/>
        <v>1.1294999999999999E-2</v>
      </c>
      <c r="Y283" s="25"/>
      <c r="Z283" s="25">
        <f t="shared" si="77"/>
        <v>2.7377099999999991E-3</v>
      </c>
      <c r="AA283" s="25">
        <f t="shared" si="78"/>
        <v>6.3049461299999984E-2</v>
      </c>
      <c r="AB283" s="25">
        <v>-1.32E-3</v>
      </c>
      <c r="AC283" s="25">
        <f t="shared" si="79"/>
        <v>-6.8499999999999995E-4</v>
      </c>
    </row>
    <row r="284" spans="1:29" s="15" customFormat="1">
      <c r="A284" s="18">
        <v>532</v>
      </c>
      <c r="B284" s="25">
        <v>-1.1E-4</v>
      </c>
      <c r="C284" s="25">
        <v>8.3000000000000001E-4</v>
      </c>
      <c r="D284" s="25">
        <f t="shared" si="64"/>
        <v>1.5250000000000001E-3</v>
      </c>
      <c r="E284" s="25"/>
      <c r="F284" s="25">
        <f t="shared" si="65"/>
        <v>7.3119000000000005E-4</v>
      </c>
      <c r="G284" s="25">
        <f t="shared" si="66"/>
        <v>1.6839305700000001E-2</v>
      </c>
      <c r="H284" s="25">
        <v>2.5699999999999998E-3</v>
      </c>
      <c r="I284" s="25">
        <f t="shared" si="67"/>
        <v>3.2649999999999997E-3</v>
      </c>
      <c r="J284" s="25"/>
      <c r="K284" s="25">
        <f t="shared" si="68"/>
        <v>1.1438199999999998E-3</v>
      </c>
      <c r="L284" s="25">
        <f t="shared" si="69"/>
        <v>2.6342174599999997E-2</v>
      </c>
      <c r="M284" s="25">
        <v>2.2699999999999999E-3</v>
      </c>
      <c r="N284" s="25">
        <f t="shared" si="70"/>
        <v>2.9649999999999998E-3</v>
      </c>
      <c r="O284" s="25"/>
      <c r="P284" s="25">
        <f t="shared" si="71"/>
        <v>9.3550999999999964E-4</v>
      </c>
      <c r="Q284" s="25">
        <f t="shared" si="72"/>
        <v>2.1544795299999992E-2</v>
      </c>
      <c r="R284" s="25">
        <v>5.1700000000000001E-3</v>
      </c>
      <c r="S284" s="25">
        <f t="shared" si="73"/>
        <v>5.8650000000000004E-3</v>
      </c>
      <c r="T284" s="25"/>
      <c r="U284" s="25">
        <f t="shared" si="74"/>
        <v>1.2408000000000002E-3</v>
      </c>
      <c r="V284" s="25">
        <f t="shared" si="75"/>
        <v>2.8575624000000008E-2</v>
      </c>
      <c r="W284" s="25">
        <v>1.0540000000000001E-2</v>
      </c>
      <c r="X284" s="25">
        <f t="shared" si="76"/>
        <v>1.1235E-2</v>
      </c>
      <c r="Y284" s="25"/>
      <c r="Z284" s="25">
        <f t="shared" si="77"/>
        <v>2.6777099999999998E-3</v>
      </c>
      <c r="AA284" s="25">
        <f t="shared" si="78"/>
        <v>6.1667661299999996E-2</v>
      </c>
      <c r="AB284" s="25">
        <v>-1.2800000000000001E-3</v>
      </c>
      <c r="AC284" s="25">
        <f t="shared" si="79"/>
        <v>-6.9500000000000009E-4</v>
      </c>
    </row>
    <row r="285" spans="1:29" s="15" customFormat="1">
      <c r="A285" s="18">
        <v>533</v>
      </c>
      <c r="B285" s="25">
        <v>0</v>
      </c>
      <c r="C285" s="25">
        <v>7.7999999999999999E-4</v>
      </c>
      <c r="D285" s="25">
        <f t="shared" si="64"/>
        <v>1.3799999999999999E-3</v>
      </c>
      <c r="E285" s="25"/>
      <c r="F285" s="25">
        <f t="shared" si="65"/>
        <v>5.8618999999999989E-4</v>
      </c>
      <c r="G285" s="25">
        <f t="shared" si="66"/>
        <v>1.3499955699999998E-2</v>
      </c>
      <c r="H285" s="25">
        <v>2.5799999999999998E-3</v>
      </c>
      <c r="I285" s="25">
        <f t="shared" si="67"/>
        <v>3.1799999999999997E-3</v>
      </c>
      <c r="J285" s="25"/>
      <c r="K285" s="25">
        <f t="shared" si="68"/>
        <v>1.0588199999999998E-3</v>
      </c>
      <c r="L285" s="25">
        <f t="shared" si="69"/>
        <v>2.4384624599999998E-2</v>
      </c>
      <c r="M285" s="25">
        <v>2.2200000000000002E-3</v>
      </c>
      <c r="N285" s="25">
        <f t="shared" si="70"/>
        <v>2.82E-3</v>
      </c>
      <c r="O285" s="25"/>
      <c r="P285" s="25">
        <f t="shared" si="71"/>
        <v>7.9050999999999991E-4</v>
      </c>
      <c r="Q285" s="25">
        <f t="shared" si="72"/>
        <v>1.8205445299999998E-2</v>
      </c>
      <c r="R285" s="25">
        <v>5.13E-3</v>
      </c>
      <c r="S285" s="25">
        <f t="shared" si="73"/>
        <v>5.7299999999999999E-3</v>
      </c>
      <c r="T285" s="25"/>
      <c r="U285" s="25">
        <f t="shared" si="74"/>
        <v>1.1057999999999997E-3</v>
      </c>
      <c r="V285" s="25">
        <f t="shared" si="75"/>
        <v>2.5466573999999992E-2</v>
      </c>
      <c r="W285" s="25">
        <v>1.055E-2</v>
      </c>
      <c r="X285" s="25">
        <f t="shared" si="76"/>
        <v>1.115E-2</v>
      </c>
      <c r="Y285" s="25"/>
      <c r="Z285" s="25">
        <f t="shared" si="77"/>
        <v>2.5927099999999998E-3</v>
      </c>
      <c r="AA285" s="25">
        <f t="shared" si="78"/>
        <v>5.97101113E-2</v>
      </c>
      <c r="AB285" s="25">
        <v>-1.1999999999999999E-3</v>
      </c>
      <c r="AC285" s="25">
        <f t="shared" si="79"/>
        <v>-5.9999999999999995E-4</v>
      </c>
    </row>
    <row r="286" spans="1:29" s="15" customFormat="1">
      <c r="A286" s="18">
        <v>534</v>
      </c>
      <c r="B286" s="25">
        <v>-8.0000000000000007E-5</v>
      </c>
      <c r="C286" s="25">
        <v>7.9000000000000001E-4</v>
      </c>
      <c r="D286" s="25">
        <f t="shared" si="64"/>
        <v>1.48E-3</v>
      </c>
      <c r="E286" s="25"/>
      <c r="F286" s="25">
        <f t="shared" si="65"/>
        <v>6.8618999999999993E-4</v>
      </c>
      <c r="G286" s="25">
        <f t="shared" si="66"/>
        <v>1.5802955699999999E-2</v>
      </c>
      <c r="H286" s="25">
        <v>2.65E-3</v>
      </c>
      <c r="I286" s="25">
        <f t="shared" si="67"/>
        <v>3.3400000000000001E-3</v>
      </c>
      <c r="J286" s="25"/>
      <c r="K286" s="25">
        <f t="shared" si="68"/>
        <v>1.2188200000000002E-3</v>
      </c>
      <c r="L286" s="25">
        <f t="shared" si="69"/>
        <v>2.8069424600000007E-2</v>
      </c>
      <c r="M286" s="25">
        <v>2.2599999999999999E-3</v>
      </c>
      <c r="N286" s="25">
        <f t="shared" si="70"/>
        <v>2.9499999999999999E-3</v>
      </c>
      <c r="O286" s="25"/>
      <c r="P286" s="25">
        <f t="shared" si="71"/>
        <v>9.2050999999999982E-4</v>
      </c>
      <c r="Q286" s="25">
        <f t="shared" si="72"/>
        <v>2.1199345299999998E-2</v>
      </c>
      <c r="R286" s="25">
        <v>5.0299999999999997E-3</v>
      </c>
      <c r="S286" s="25">
        <f t="shared" si="73"/>
        <v>5.7199999999999994E-3</v>
      </c>
      <c r="T286" s="25"/>
      <c r="U286" s="25">
        <f t="shared" si="74"/>
        <v>1.0957999999999992E-3</v>
      </c>
      <c r="V286" s="25">
        <f t="shared" si="75"/>
        <v>2.5236273999999982E-2</v>
      </c>
      <c r="W286" s="25">
        <v>1.048E-2</v>
      </c>
      <c r="X286" s="25">
        <f t="shared" si="76"/>
        <v>1.1169999999999999E-2</v>
      </c>
      <c r="Y286" s="25"/>
      <c r="Z286" s="25">
        <f t="shared" si="77"/>
        <v>2.612709999999999E-3</v>
      </c>
      <c r="AA286" s="25">
        <f t="shared" si="78"/>
        <v>6.0170711299999978E-2</v>
      </c>
      <c r="AB286" s="25">
        <v>-1.2999999999999999E-3</v>
      </c>
      <c r="AC286" s="25">
        <f t="shared" si="79"/>
        <v>-6.8999999999999997E-4</v>
      </c>
    </row>
    <row r="287" spans="1:29" s="15" customFormat="1">
      <c r="A287" s="18">
        <v>535</v>
      </c>
      <c r="B287" s="25">
        <v>-8.0000000000000007E-5</v>
      </c>
      <c r="C287" s="25">
        <v>7.2000000000000005E-4</v>
      </c>
      <c r="D287" s="25">
        <f t="shared" si="64"/>
        <v>1.41E-3</v>
      </c>
      <c r="E287" s="25"/>
      <c r="F287" s="25">
        <f t="shared" si="65"/>
        <v>6.1618999999999997E-4</v>
      </c>
      <c r="G287" s="25">
        <f t="shared" si="66"/>
        <v>1.4190855699999999E-2</v>
      </c>
      <c r="H287" s="25">
        <v>2.5000000000000001E-3</v>
      </c>
      <c r="I287" s="25">
        <f t="shared" si="67"/>
        <v>3.1900000000000001E-3</v>
      </c>
      <c r="J287" s="25"/>
      <c r="K287" s="25">
        <f t="shared" si="68"/>
        <v>1.0688200000000003E-3</v>
      </c>
      <c r="L287" s="25">
        <f t="shared" si="69"/>
        <v>2.4614924600000008E-2</v>
      </c>
      <c r="M287" s="25">
        <v>2.2000000000000001E-3</v>
      </c>
      <c r="N287" s="25">
        <f t="shared" si="70"/>
        <v>2.8900000000000002E-3</v>
      </c>
      <c r="O287" s="25"/>
      <c r="P287" s="25">
        <f t="shared" si="71"/>
        <v>8.6051000000000009E-4</v>
      </c>
      <c r="Q287" s="25">
        <f t="shared" si="72"/>
        <v>1.9817545300000003E-2</v>
      </c>
      <c r="R287" s="25">
        <v>5.0600000000000003E-3</v>
      </c>
      <c r="S287" s="25">
        <f t="shared" si="73"/>
        <v>5.7499999999999999E-3</v>
      </c>
      <c r="T287" s="25"/>
      <c r="U287" s="25">
        <f t="shared" si="74"/>
        <v>1.1257999999999997E-3</v>
      </c>
      <c r="V287" s="25">
        <f t="shared" si="75"/>
        <v>2.5927173999999994E-2</v>
      </c>
      <c r="W287" s="25">
        <v>1.044E-2</v>
      </c>
      <c r="X287" s="25">
        <f t="shared" si="76"/>
        <v>1.1129999999999999E-2</v>
      </c>
      <c r="Y287" s="25"/>
      <c r="Z287" s="25">
        <f t="shared" si="77"/>
        <v>2.5727099999999989E-3</v>
      </c>
      <c r="AA287" s="25">
        <f t="shared" si="78"/>
        <v>5.9249511299999974E-2</v>
      </c>
      <c r="AB287" s="25">
        <v>-1.2999999999999999E-3</v>
      </c>
      <c r="AC287" s="25">
        <f t="shared" si="79"/>
        <v>-6.8999999999999997E-4</v>
      </c>
    </row>
    <row r="288" spans="1:29" s="15" customFormat="1">
      <c r="A288" s="18">
        <v>536</v>
      </c>
      <c r="B288" s="25">
        <v>0</v>
      </c>
      <c r="C288" s="25">
        <v>6.4999999999999997E-4</v>
      </c>
      <c r="D288" s="25">
        <f t="shared" si="64"/>
        <v>1.31E-3</v>
      </c>
      <c r="E288" s="25"/>
      <c r="F288" s="25">
        <f t="shared" si="65"/>
        <v>5.1618999999999992E-4</v>
      </c>
      <c r="G288" s="25">
        <f t="shared" si="66"/>
        <v>1.1887855699999998E-2</v>
      </c>
      <c r="H288" s="25">
        <v>2.4399999999999999E-3</v>
      </c>
      <c r="I288" s="25">
        <f t="shared" si="67"/>
        <v>3.0999999999999999E-3</v>
      </c>
      <c r="J288" s="25"/>
      <c r="K288" s="25">
        <f t="shared" si="68"/>
        <v>9.7882000000000004E-4</v>
      </c>
      <c r="L288" s="25">
        <f t="shared" si="69"/>
        <v>2.2542224600000001E-2</v>
      </c>
      <c r="M288" s="25">
        <v>2.1199999999999999E-3</v>
      </c>
      <c r="N288" s="25">
        <f t="shared" si="70"/>
        <v>2.7799999999999999E-3</v>
      </c>
      <c r="O288" s="25"/>
      <c r="P288" s="25">
        <f t="shared" si="71"/>
        <v>7.5050999999999981E-4</v>
      </c>
      <c r="Q288" s="25">
        <f t="shared" si="72"/>
        <v>1.7284245299999997E-2</v>
      </c>
      <c r="R288" s="25">
        <v>4.9100000000000003E-3</v>
      </c>
      <c r="S288" s="25">
        <f t="shared" si="73"/>
        <v>5.5700000000000003E-3</v>
      </c>
      <c r="T288" s="25"/>
      <c r="U288" s="25">
        <f t="shared" si="74"/>
        <v>9.4580000000000011E-4</v>
      </c>
      <c r="V288" s="25">
        <f t="shared" si="75"/>
        <v>2.1781774000000004E-2</v>
      </c>
      <c r="W288" s="25">
        <v>1.034E-2</v>
      </c>
      <c r="X288" s="25">
        <f t="shared" si="76"/>
        <v>1.0999999999999999E-2</v>
      </c>
      <c r="Y288" s="25"/>
      <c r="Z288" s="25">
        <f t="shared" si="77"/>
        <v>2.442709999999999E-3</v>
      </c>
      <c r="AA288" s="25">
        <f t="shared" si="78"/>
        <v>5.625561129999998E-2</v>
      </c>
      <c r="AB288" s="25">
        <v>-1.32E-3</v>
      </c>
      <c r="AC288" s="25">
        <f t="shared" si="79"/>
        <v>-6.6E-4</v>
      </c>
    </row>
    <row r="289" spans="1:29" s="15" customFormat="1">
      <c r="A289" s="18">
        <v>537</v>
      </c>
      <c r="B289" s="25">
        <v>-1.3999999999999999E-4</v>
      </c>
      <c r="C289" s="25">
        <v>7.3999999999999999E-4</v>
      </c>
      <c r="D289" s="25">
        <f t="shared" si="64"/>
        <v>1.49E-3</v>
      </c>
      <c r="E289" s="25"/>
      <c r="F289" s="25">
        <f t="shared" si="65"/>
        <v>6.9618999999999996E-4</v>
      </c>
      <c r="G289" s="25">
        <f t="shared" si="66"/>
        <v>1.6033255699999999E-2</v>
      </c>
      <c r="H289" s="25">
        <v>2.5400000000000002E-3</v>
      </c>
      <c r="I289" s="25">
        <f t="shared" si="67"/>
        <v>3.2900000000000004E-3</v>
      </c>
      <c r="J289" s="25"/>
      <c r="K289" s="25">
        <f t="shared" si="68"/>
        <v>1.1688200000000005E-3</v>
      </c>
      <c r="L289" s="25">
        <f t="shared" si="69"/>
        <v>2.6917924600000014E-2</v>
      </c>
      <c r="M289" s="25">
        <v>2.1700000000000001E-3</v>
      </c>
      <c r="N289" s="25">
        <f t="shared" si="70"/>
        <v>2.9199999999999999E-3</v>
      </c>
      <c r="O289" s="25"/>
      <c r="P289" s="25">
        <f t="shared" si="71"/>
        <v>8.9050999999999974E-4</v>
      </c>
      <c r="Q289" s="25">
        <f t="shared" si="72"/>
        <v>2.0508445299999994E-2</v>
      </c>
      <c r="R289" s="25">
        <v>4.9800000000000001E-3</v>
      </c>
      <c r="S289" s="25">
        <f t="shared" si="73"/>
        <v>5.7299999999999999E-3</v>
      </c>
      <c r="T289" s="25"/>
      <c r="U289" s="25">
        <f t="shared" si="74"/>
        <v>1.1057999999999997E-3</v>
      </c>
      <c r="V289" s="25">
        <f t="shared" si="75"/>
        <v>2.5466573999999992E-2</v>
      </c>
      <c r="W289" s="25">
        <v>1.043E-2</v>
      </c>
      <c r="X289" s="25">
        <f t="shared" si="76"/>
        <v>1.1180000000000001E-2</v>
      </c>
      <c r="Y289" s="25"/>
      <c r="Z289" s="25">
        <f t="shared" si="77"/>
        <v>2.6227100000000003E-3</v>
      </c>
      <c r="AA289" s="25">
        <f t="shared" si="78"/>
        <v>6.0401011300000008E-2</v>
      </c>
      <c r="AB289" s="25">
        <v>-1.3600000000000001E-3</v>
      </c>
      <c r="AC289" s="25">
        <f t="shared" si="79"/>
        <v>-7.5000000000000002E-4</v>
      </c>
    </row>
    <row r="290" spans="1:29" s="15" customFormat="1">
      <c r="A290" s="18">
        <v>538</v>
      </c>
      <c r="B290" s="25">
        <v>-2.0000000000000002E-5</v>
      </c>
      <c r="C290" s="25">
        <v>6.4999999999999997E-4</v>
      </c>
      <c r="D290" s="25">
        <f t="shared" si="64"/>
        <v>1.32E-3</v>
      </c>
      <c r="E290" s="25"/>
      <c r="F290" s="25">
        <f t="shared" si="65"/>
        <v>5.2618999999999995E-4</v>
      </c>
      <c r="G290" s="25">
        <f t="shared" si="66"/>
        <v>1.2118155699999999E-2</v>
      </c>
      <c r="H290" s="25">
        <v>2.48E-3</v>
      </c>
      <c r="I290" s="25">
        <f t="shared" si="67"/>
        <v>3.15E-3</v>
      </c>
      <c r="J290" s="25"/>
      <c r="K290" s="25">
        <f t="shared" si="68"/>
        <v>1.0288200000000002E-3</v>
      </c>
      <c r="L290" s="25">
        <f t="shared" si="69"/>
        <v>2.3693724600000004E-2</v>
      </c>
      <c r="M290" s="25">
        <v>2.0600000000000002E-3</v>
      </c>
      <c r="N290" s="25">
        <f t="shared" si="70"/>
        <v>2.7300000000000002E-3</v>
      </c>
      <c r="O290" s="25"/>
      <c r="P290" s="25">
        <f t="shared" si="71"/>
        <v>7.0051000000000011E-4</v>
      </c>
      <c r="Q290" s="25">
        <f t="shared" si="72"/>
        <v>1.6132745300000004E-2</v>
      </c>
      <c r="R290" s="25">
        <v>4.8999999999999998E-3</v>
      </c>
      <c r="S290" s="25">
        <f t="shared" si="73"/>
        <v>5.5700000000000003E-3</v>
      </c>
      <c r="T290" s="25"/>
      <c r="U290" s="25">
        <f t="shared" si="74"/>
        <v>9.4580000000000011E-4</v>
      </c>
      <c r="V290" s="25">
        <f t="shared" si="75"/>
        <v>2.1781774000000004E-2</v>
      </c>
      <c r="W290" s="25">
        <v>1.039E-2</v>
      </c>
      <c r="X290" s="25">
        <f t="shared" si="76"/>
        <v>1.106E-2</v>
      </c>
      <c r="Y290" s="25"/>
      <c r="Z290" s="25">
        <f t="shared" si="77"/>
        <v>2.50271E-3</v>
      </c>
      <c r="AA290" s="25">
        <f t="shared" si="78"/>
        <v>5.7637411300000004E-2</v>
      </c>
      <c r="AB290" s="25">
        <v>-1.32E-3</v>
      </c>
      <c r="AC290" s="25">
        <f t="shared" si="79"/>
        <v>-6.7000000000000002E-4</v>
      </c>
    </row>
    <row r="291" spans="1:29" s="15" customFormat="1">
      <c r="A291" s="18">
        <v>539</v>
      </c>
      <c r="B291" s="25">
        <v>-5.0000000000000002E-5</v>
      </c>
      <c r="C291" s="25">
        <v>6.9999999999999999E-4</v>
      </c>
      <c r="D291" s="25">
        <f t="shared" si="64"/>
        <v>1.3349999999999998E-3</v>
      </c>
      <c r="E291" s="25"/>
      <c r="F291" s="25">
        <f t="shared" si="65"/>
        <v>5.4118999999999977E-4</v>
      </c>
      <c r="G291" s="25">
        <f t="shared" si="66"/>
        <v>1.2463605699999995E-2</v>
      </c>
      <c r="H291" s="25">
        <v>2.4299999999999999E-3</v>
      </c>
      <c r="I291" s="25">
        <f t="shared" si="67"/>
        <v>3.065E-3</v>
      </c>
      <c r="J291" s="25"/>
      <c r="K291" s="25">
        <f t="shared" si="68"/>
        <v>9.4382000000000016E-4</v>
      </c>
      <c r="L291" s="25">
        <f t="shared" si="69"/>
        <v>2.1736174600000005E-2</v>
      </c>
      <c r="M291" s="25">
        <v>2.0500000000000002E-3</v>
      </c>
      <c r="N291" s="25">
        <f t="shared" si="70"/>
        <v>2.6849999999999999E-3</v>
      </c>
      <c r="O291" s="25"/>
      <c r="P291" s="25">
        <f t="shared" si="71"/>
        <v>6.5550999999999977E-4</v>
      </c>
      <c r="Q291" s="25">
        <f t="shared" si="72"/>
        <v>1.5096395299999996E-2</v>
      </c>
      <c r="R291" s="25">
        <v>4.9199999999999999E-3</v>
      </c>
      <c r="S291" s="25">
        <f t="shared" si="73"/>
        <v>5.555E-3</v>
      </c>
      <c r="T291" s="25"/>
      <c r="U291" s="25">
        <f t="shared" si="74"/>
        <v>9.3079999999999986E-4</v>
      </c>
      <c r="V291" s="25">
        <f t="shared" si="75"/>
        <v>2.1436323999999996E-2</v>
      </c>
      <c r="W291" s="25">
        <v>1.035E-2</v>
      </c>
      <c r="X291" s="25">
        <f t="shared" si="76"/>
        <v>1.0985E-2</v>
      </c>
      <c r="Y291" s="25"/>
      <c r="Z291" s="25">
        <f t="shared" si="77"/>
        <v>2.4277099999999996E-3</v>
      </c>
      <c r="AA291" s="25">
        <f t="shared" si="78"/>
        <v>5.591016129999999E-2</v>
      </c>
      <c r="AB291" s="25">
        <v>-1.2199999999999999E-3</v>
      </c>
      <c r="AC291" s="25">
        <f t="shared" si="79"/>
        <v>-6.3499999999999993E-4</v>
      </c>
    </row>
    <row r="292" spans="1:29" s="15" customFormat="1">
      <c r="A292" s="18">
        <v>540</v>
      </c>
      <c r="B292" s="25">
        <v>-8.0000000000000007E-5</v>
      </c>
      <c r="C292" s="25">
        <v>6.4999999999999997E-4</v>
      </c>
      <c r="D292" s="25">
        <f t="shared" si="64"/>
        <v>1.3849999999999999E-3</v>
      </c>
      <c r="E292" s="25"/>
      <c r="F292" s="25">
        <f t="shared" si="65"/>
        <v>5.911899999999999E-4</v>
      </c>
      <c r="G292" s="25">
        <f t="shared" si="66"/>
        <v>1.3615105699999998E-2</v>
      </c>
      <c r="H292" s="25">
        <v>2.4199999999999998E-3</v>
      </c>
      <c r="I292" s="25">
        <f t="shared" si="67"/>
        <v>3.1549999999999998E-3</v>
      </c>
      <c r="J292" s="25"/>
      <c r="K292" s="25">
        <f t="shared" si="68"/>
        <v>1.03382E-3</v>
      </c>
      <c r="L292" s="25">
        <f t="shared" si="69"/>
        <v>2.3808874600000002E-2</v>
      </c>
      <c r="M292" s="25">
        <v>2.0999999999999999E-3</v>
      </c>
      <c r="N292" s="25">
        <f t="shared" si="70"/>
        <v>2.8349999999999998E-3</v>
      </c>
      <c r="O292" s="25"/>
      <c r="P292" s="25">
        <f t="shared" si="71"/>
        <v>8.0550999999999973E-4</v>
      </c>
      <c r="Q292" s="25">
        <f t="shared" si="72"/>
        <v>1.8550895299999995E-2</v>
      </c>
      <c r="R292" s="25">
        <v>4.8599999999999997E-3</v>
      </c>
      <c r="S292" s="25">
        <f t="shared" si="73"/>
        <v>5.5949999999999993E-3</v>
      </c>
      <c r="T292" s="25"/>
      <c r="U292" s="25">
        <f t="shared" si="74"/>
        <v>9.7079999999999909E-4</v>
      </c>
      <c r="V292" s="25">
        <f t="shared" si="75"/>
        <v>2.2357523999999979E-2</v>
      </c>
      <c r="W292" s="25">
        <v>1.03E-2</v>
      </c>
      <c r="X292" s="25">
        <f t="shared" si="76"/>
        <v>1.1035E-2</v>
      </c>
      <c r="Y292" s="25"/>
      <c r="Z292" s="25">
        <f t="shared" si="77"/>
        <v>2.4777099999999993E-3</v>
      </c>
      <c r="AA292" s="25">
        <f t="shared" si="78"/>
        <v>5.706166129999999E-2</v>
      </c>
      <c r="AB292" s="25">
        <v>-1.39E-3</v>
      </c>
      <c r="AC292" s="25">
        <f t="shared" si="79"/>
        <v>-7.3499999999999998E-4</v>
      </c>
    </row>
    <row r="293" spans="1:29" s="15" customFormat="1">
      <c r="A293" s="18">
        <v>541</v>
      </c>
      <c r="B293" s="25">
        <v>-1E-4</v>
      </c>
      <c r="C293" s="25">
        <v>7.1000000000000002E-4</v>
      </c>
      <c r="D293" s="25">
        <f t="shared" si="64"/>
        <v>1.4550000000000001E-3</v>
      </c>
      <c r="E293" s="25"/>
      <c r="F293" s="25">
        <f t="shared" si="65"/>
        <v>6.6119000000000008E-4</v>
      </c>
      <c r="G293" s="25">
        <f t="shared" si="66"/>
        <v>1.5227205700000003E-2</v>
      </c>
      <c r="H293" s="25">
        <v>2.4599999999999999E-3</v>
      </c>
      <c r="I293" s="25">
        <f t="shared" si="67"/>
        <v>3.2049999999999999E-3</v>
      </c>
      <c r="J293" s="25"/>
      <c r="K293" s="25">
        <f t="shared" si="68"/>
        <v>1.0838200000000001E-3</v>
      </c>
      <c r="L293" s="25">
        <f t="shared" si="69"/>
        <v>2.4960374600000005E-2</v>
      </c>
      <c r="M293" s="25">
        <v>2.0500000000000002E-3</v>
      </c>
      <c r="N293" s="25">
        <f t="shared" si="70"/>
        <v>2.7950000000000002E-3</v>
      </c>
      <c r="O293" s="25"/>
      <c r="P293" s="25">
        <f t="shared" si="71"/>
        <v>7.6551000000000006E-4</v>
      </c>
      <c r="Q293" s="25">
        <f t="shared" si="72"/>
        <v>1.7629695300000001E-2</v>
      </c>
      <c r="R293" s="25">
        <v>4.8999999999999998E-3</v>
      </c>
      <c r="S293" s="25">
        <f t="shared" si="73"/>
        <v>5.6449999999999998E-3</v>
      </c>
      <c r="T293" s="25"/>
      <c r="U293" s="25">
        <f t="shared" si="74"/>
        <v>1.0207999999999997E-3</v>
      </c>
      <c r="V293" s="25">
        <f t="shared" si="75"/>
        <v>2.3509023999999993E-2</v>
      </c>
      <c r="W293" s="25">
        <v>1.0319999999999999E-2</v>
      </c>
      <c r="X293" s="25">
        <f t="shared" si="76"/>
        <v>1.1064999999999998E-2</v>
      </c>
      <c r="Y293" s="25"/>
      <c r="Z293" s="25">
        <f t="shared" si="77"/>
        <v>2.5077099999999981E-3</v>
      </c>
      <c r="AA293" s="25">
        <f t="shared" si="78"/>
        <v>5.7752561299999956E-2</v>
      </c>
      <c r="AB293" s="25">
        <v>-1.39E-3</v>
      </c>
      <c r="AC293" s="25">
        <f t="shared" si="79"/>
        <v>-7.45E-4</v>
      </c>
    </row>
    <row r="294" spans="1:29" s="15" customFormat="1">
      <c r="A294" s="18">
        <v>542</v>
      </c>
      <c r="B294" s="25">
        <v>-2.0000000000000002E-5</v>
      </c>
      <c r="C294" s="25">
        <v>6.8999999999999997E-4</v>
      </c>
      <c r="D294" s="25">
        <f t="shared" si="64"/>
        <v>1.3449999999999998E-3</v>
      </c>
      <c r="E294" s="25"/>
      <c r="F294" s="25">
        <f t="shared" si="65"/>
        <v>5.511899999999998E-4</v>
      </c>
      <c r="G294" s="25">
        <f t="shared" si="66"/>
        <v>1.2693905699999996E-2</v>
      </c>
      <c r="H294" s="25">
        <v>2.4599999999999999E-3</v>
      </c>
      <c r="I294" s="25">
        <f t="shared" si="67"/>
        <v>3.1149999999999997E-3</v>
      </c>
      <c r="J294" s="25"/>
      <c r="K294" s="25">
        <f t="shared" si="68"/>
        <v>9.9381999999999986E-4</v>
      </c>
      <c r="L294" s="25">
        <f t="shared" si="69"/>
        <v>2.2887674599999998E-2</v>
      </c>
      <c r="M294" s="25">
        <v>2.0300000000000001E-3</v>
      </c>
      <c r="N294" s="25">
        <f t="shared" si="70"/>
        <v>2.6849999999999999E-3</v>
      </c>
      <c r="O294" s="25"/>
      <c r="P294" s="25">
        <f t="shared" si="71"/>
        <v>6.5550999999999977E-4</v>
      </c>
      <c r="Q294" s="25">
        <f t="shared" si="72"/>
        <v>1.5096395299999996E-2</v>
      </c>
      <c r="R294" s="25">
        <v>4.8700000000000002E-3</v>
      </c>
      <c r="S294" s="25">
        <f t="shared" si="73"/>
        <v>5.5250000000000004E-3</v>
      </c>
      <c r="T294" s="25"/>
      <c r="U294" s="25">
        <f t="shared" si="74"/>
        <v>9.0080000000000021E-4</v>
      </c>
      <c r="V294" s="25">
        <f t="shared" si="75"/>
        <v>2.0745424000000005E-2</v>
      </c>
      <c r="W294" s="25">
        <v>1.026E-2</v>
      </c>
      <c r="X294" s="25">
        <f t="shared" si="76"/>
        <v>1.0914999999999999E-2</v>
      </c>
      <c r="Y294" s="25"/>
      <c r="Z294" s="25">
        <f t="shared" si="77"/>
        <v>2.357709999999999E-3</v>
      </c>
      <c r="AA294" s="25">
        <f t="shared" si="78"/>
        <v>5.4298061299999978E-2</v>
      </c>
      <c r="AB294" s="25">
        <v>-1.2899999999999999E-3</v>
      </c>
      <c r="AC294" s="25">
        <f t="shared" si="79"/>
        <v>-6.5499999999999998E-4</v>
      </c>
    </row>
    <row r="295" spans="1:29" s="15" customFormat="1">
      <c r="A295" s="18">
        <v>543</v>
      </c>
      <c r="B295" s="25">
        <v>-5.0000000000000002E-5</v>
      </c>
      <c r="C295" s="25">
        <v>5.9900000000000003E-4</v>
      </c>
      <c r="D295" s="25">
        <f t="shared" si="64"/>
        <v>1.294E-3</v>
      </c>
      <c r="E295" s="25"/>
      <c r="F295" s="25">
        <f t="shared" si="65"/>
        <v>5.0018999999999997E-4</v>
      </c>
      <c r="G295" s="25">
        <f t="shared" si="66"/>
        <v>1.1519375699999999E-2</v>
      </c>
      <c r="H295" s="25">
        <v>2.4099999999999998E-3</v>
      </c>
      <c r="I295" s="25">
        <f t="shared" si="67"/>
        <v>3.1049999999999997E-3</v>
      </c>
      <c r="J295" s="25"/>
      <c r="K295" s="25">
        <f t="shared" si="68"/>
        <v>9.8381999999999983E-4</v>
      </c>
      <c r="L295" s="25">
        <f t="shared" si="69"/>
        <v>2.2657374599999999E-2</v>
      </c>
      <c r="M295" s="25">
        <v>2.0200000000000001E-3</v>
      </c>
      <c r="N295" s="25">
        <f t="shared" si="70"/>
        <v>2.715E-3</v>
      </c>
      <c r="O295" s="25"/>
      <c r="P295" s="25">
        <f t="shared" si="71"/>
        <v>6.8550999999999985E-4</v>
      </c>
      <c r="Q295" s="25">
        <f t="shared" si="72"/>
        <v>1.5787295299999997E-2</v>
      </c>
      <c r="R295" s="25">
        <v>4.8700000000000002E-3</v>
      </c>
      <c r="S295" s="25">
        <f t="shared" si="73"/>
        <v>5.5650000000000005E-3</v>
      </c>
      <c r="T295" s="25"/>
      <c r="U295" s="25">
        <f t="shared" si="74"/>
        <v>9.4080000000000032E-4</v>
      </c>
      <c r="V295" s="25">
        <f t="shared" si="75"/>
        <v>2.1666624000000009E-2</v>
      </c>
      <c r="W295" s="25">
        <v>1.027E-2</v>
      </c>
      <c r="X295" s="25">
        <f t="shared" si="76"/>
        <v>1.0964999999999999E-2</v>
      </c>
      <c r="Y295" s="25"/>
      <c r="Z295" s="25">
        <f t="shared" si="77"/>
        <v>2.4077099999999987E-3</v>
      </c>
      <c r="AA295" s="25">
        <f t="shared" si="78"/>
        <v>5.5449561299999971E-2</v>
      </c>
      <c r="AB295" s="25">
        <v>-1.34E-3</v>
      </c>
      <c r="AC295" s="25">
        <f t="shared" si="79"/>
        <v>-6.9499999999999998E-4</v>
      </c>
    </row>
    <row r="296" spans="1:29" s="15" customFormat="1">
      <c r="A296" s="18">
        <v>544</v>
      </c>
      <c r="B296" s="25">
        <v>-6.0000000000000002E-5</v>
      </c>
      <c r="C296" s="25">
        <v>6.4000000000000005E-4</v>
      </c>
      <c r="D296" s="25">
        <f t="shared" si="64"/>
        <v>1.34E-3</v>
      </c>
      <c r="E296" s="25"/>
      <c r="F296" s="25">
        <f t="shared" si="65"/>
        <v>5.4619E-4</v>
      </c>
      <c r="G296" s="25">
        <f t="shared" si="66"/>
        <v>1.2578755700000001E-2</v>
      </c>
      <c r="H296" s="25">
        <v>2.4199999999999998E-3</v>
      </c>
      <c r="I296" s="25">
        <f t="shared" si="67"/>
        <v>3.1199999999999999E-3</v>
      </c>
      <c r="J296" s="25"/>
      <c r="K296" s="25">
        <f t="shared" si="68"/>
        <v>9.9882000000000009E-4</v>
      </c>
      <c r="L296" s="25">
        <f t="shared" si="69"/>
        <v>2.3002824600000003E-2</v>
      </c>
      <c r="M296" s="25">
        <v>2.0300000000000001E-3</v>
      </c>
      <c r="N296" s="25">
        <f t="shared" si="70"/>
        <v>2.7300000000000002E-3</v>
      </c>
      <c r="O296" s="25"/>
      <c r="P296" s="25">
        <f t="shared" si="71"/>
        <v>7.0051000000000011E-4</v>
      </c>
      <c r="Q296" s="25">
        <f t="shared" si="72"/>
        <v>1.6132745300000004E-2</v>
      </c>
      <c r="R296" s="25">
        <v>4.8999999999999998E-3</v>
      </c>
      <c r="S296" s="25">
        <f t="shared" si="73"/>
        <v>5.5999999999999999E-3</v>
      </c>
      <c r="T296" s="25"/>
      <c r="U296" s="25">
        <f t="shared" si="74"/>
        <v>9.7579999999999976E-4</v>
      </c>
      <c r="V296" s="25">
        <f t="shared" si="75"/>
        <v>2.2472673999999995E-2</v>
      </c>
      <c r="W296" s="25">
        <v>1.026E-2</v>
      </c>
      <c r="X296" s="25">
        <f t="shared" si="76"/>
        <v>1.0959999999999999E-2</v>
      </c>
      <c r="Y296" s="25"/>
      <c r="Z296" s="25">
        <f t="shared" si="77"/>
        <v>2.4027099999999989E-3</v>
      </c>
      <c r="AA296" s="25">
        <f t="shared" si="78"/>
        <v>5.5334411299999976E-2</v>
      </c>
      <c r="AB296" s="25">
        <v>-1.34E-3</v>
      </c>
      <c r="AC296" s="25">
        <f t="shared" si="79"/>
        <v>-6.9999999999999999E-4</v>
      </c>
    </row>
    <row r="297" spans="1:29" s="15" customFormat="1">
      <c r="A297" s="18">
        <v>545</v>
      </c>
      <c r="B297" s="25">
        <v>-6.8999999999999997E-5</v>
      </c>
      <c r="C297" s="25">
        <v>6.4999999999999997E-4</v>
      </c>
      <c r="D297" s="25">
        <f t="shared" si="64"/>
        <v>1.3844999999999999E-3</v>
      </c>
      <c r="E297" s="25"/>
      <c r="F297" s="25">
        <f t="shared" si="65"/>
        <v>5.9068999999999983E-4</v>
      </c>
      <c r="G297" s="25">
        <f t="shared" si="66"/>
        <v>1.3603590699999998E-2</v>
      </c>
      <c r="H297" s="25">
        <v>2.4499999999999999E-3</v>
      </c>
      <c r="I297" s="25">
        <f t="shared" si="67"/>
        <v>3.1844999999999998E-3</v>
      </c>
      <c r="J297" s="25"/>
      <c r="K297" s="25">
        <f t="shared" si="68"/>
        <v>1.06332E-3</v>
      </c>
      <c r="L297" s="25">
        <f t="shared" si="69"/>
        <v>2.4488259599999999E-2</v>
      </c>
      <c r="M297" s="25">
        <v>2.0300000000000001E-3</v>
      </c>
      <c r="N297" s="25">
        <f t="shared" si="70"/>
        <v>2.7645E-3</v>
      </c>
      <c r="O297" s="25"/>
      <c r="P297" s="25">
        <f t="shared" si="71"/>
        <v>7.3500999999999992E-4</v>
      </c>
      <c r="Q297" s="25">
        <f t="shared" si="72"/>
        <v>1.69272803E-2</v>
      </c>
      <c r="R297" s="25">
        <v>4.8399999999999997E-3</v>
      </c>
      <c r="S297" s="25">
        <f t="shared" si="73"/>
        <v>5.5744999999999996E-3</v>
      </c>
      <c r="T297" s="25"/>
      <c r="U297" s="25">
        <f t="shared" si="74"/>
        <v>9.5029999999999941E-4</v>
      </c>
      <c r="V297" s="25">
        <f t="shared" si="75"/>
        <v>2.1885408999999988E-2</v>
      </c>
      <c r="W297" s="25">
        <v>1.023E-2</v>
      </c>
      <c r="X297" s="25">
        <f t="shared" si="76"/>
        <v>1.09645E-2</v>
      </c>
      <c r="Y297" s="25"/>
      <c r="Z297" s="25">
        <f t="shared" si="77"/>
        <v>2.4072099999999999E-3</v>
      </c>
      <c r="AA297" s="25">
        <f t="shared" si="78"/>
        <v>5.5438046300000002E-2</v>
      </c>
      <c r="AB297" s="25">
        <v>-1.4E-3</v>
      </c>
      <c r="AC297" s="25">
        <f t="shared" si="79"/>
        <v>-7.3450000000000002E-4</v>
      </c>
    </row>
    <row r="298" spans="1:29" s="15" customFormat="1">
      <c r="A298" s="18">
        <v>546</v>
      </c>
      <c r="B298" s="25">
        <v>4.0000000000000003E-5</v>
      </c>
      <c r="C298" s="25">
        <v>6.6E-4</v>
      </c>
      <c r="D298" s="25">
        <f t="shared" si="64"/>
        <v>1.3249999999999998E-3</v>
      </c>
      <c r="E298" s="25"/>
      <c r="F298" s="25">
        <f t="shared" si="65"/>
        <v>5.3118999999999974E-4</v>
      </c>
      <c r="G298" s="25">
        <f t="shared" si="66"/>
        <v>1.2233305699999995E-2</v>
      </c>
      <c r="H298" s="25">
        <v>2.5000000000000001E-3</v>
      </c>
      <c r="I298" s="25">
        <f t="shared" si="67"/>
        <v>3.1649999999999998E-3</v>
      </c>
      <c r="J298" s="25"/>
      <c r="K298" s="25">
        <f t="shared" si="68"/>
        <v>1.04382E-3</v>
      </c>
      <c r="L298" s="25">
        <f t="shared" si="69"/>
        <v>2.4039174600000001E-2</v>
      </c>
      <c r="M298" s="25">
        <v>2E-3</v>
      </c>
      <c r="N298" s="25">
        <f t="shared" si="70"/>
        <v>2.6649999999999998E-3</v>
      </c>
      <c r="O298" s="25"/>
      <c r="P298" s="25">
        <f t="shared" si="71"/>
        <v>6.3550999999999972E-4</v>
      </c>
      <c r="Q298" s="25">
        <f t="shared" si="72"/>
        <v>1.4635795299999994E-2</v>
      </c>
      <c r="R298" s="25">
        <v>4.8599999999999997E-3</v>
      </c>
      <c r="S298" s="25">
        <f t="shared" si="73"/>
        <v>5.5249999999999995E-3</v>
      </c>
      <c r="T298" s="25"/>
      <c r="U298" s="25">
        <f t="shared" si="74"/>
        <v>9.0079999999999934E-4</v>
      </c>
      <c r="V298" s="25">
        <f t="shared" si="75"/>
        <v>2.0745423999999985E-2</v>
      </c>
      <c r="W298" s="25">
        <v>1.0240000000000001E-2</v>
      </c>
      <c r="X298" s="25">
        <f t="shared" si="76"/>
        <v>1.0905000000000001E-2</v>
      </c>
      <c r="Y298" s="25"/>
      <c r="Z298" s="25">
        <f t="shared" si="77"/>
        <v>2.3477100000000011E-3</v>
      </c>
      <c r="AA298" s="25">
        <f t="shared" si="78"/>
        <v>5.4067761300000031E-2</v>
      </c>
      <c r="AB298" s="25">
        <v>-1.3699999999999999E-3</v>
      </c>
      <c r="AC298" s="25">
        <f t="shared" si="79"/>
        <v>-6.649999999999999E-4</v>
      </c>
    </row>
    <row r="299" spans="1:29" s="15" customFormat="1">
      <c r="A299" s="18">
        <v>547</v>
      </c>
      <c r="B299" s="25">
        <v>-4.0000000000000003E-5</v>
      </c>
      <c r="C299" s="25">
        <v>5.6999999999999998E-4</v>
      </c>
      <c r="D299" s="25">
        <f t="shared" si="64"/>
        <v>1.25E-3</v>
      </c>
      <c r="E299" s="25"/>
      <c r="F299" s="25">
        <f t="shared" si="65"/>
        <v>4.5618999999999998E-4</v>
      </c>
      <c r="G299" s="25">
        <f t="shared" si="66"/>
        <v>1.0506055700000001E-2</v>
      </c>
      <c r="H299" s="25">
        <v>2.3900000000000002E-3</v>
      </c>
      <c r="I299" s="25">
        <f t="shared" si="67"/>
        <v>3.0700000000000002E-3</v>
      </c>
      <c r="J299" s="25"/>
      <c r="K299" s="25">
        <f t="shared" si="68"/>
        <v>9.4882000000000039E-4</v>
      </c>
      <c r="L299" s="25">
        <f t="shared" si="69"/>
        <v>2.185132460000001E-2</v>
      </c>
      <c r="M299" s="25">
        <v>2.0100000000000001E-3</v>
      </c>
      <c r="N299" s="25">
        <f t="shared" si="70"/>
        <v>2.6900000000000001E-3</v>
      </c>
      <c r="O299" s="25"/>
      <c r="P299" s="25">
        <f t="shared" si="71"/>
        <v>6.6051E-4</v>
      </c>
      <c r="Q299" s="25">
        <f t="shared" si="72"/>
        <v>1.52115453E-2</v>
      </c>
      <c r="R299" s="25">
        <v>4.8399999999999997E-3</v>
      </c>
      <c r="S299" s="25">
        <f t="shared" si="73"/>
        <v>5.5199999999999997E-3</v>
      </c>
      <c r="T299" s="25"/>
      <c r="U299" s="25">
        <f t="shared" si="74"/>
        <v>8.9579999999999955E-4</v>
      </c>
      <c r="V299" s="25">
        <f t="shared" si="75"/>
        <v>2.063027399999999E-2</v>
      </c>
      <c r="W299" s="25">
        <v>1.018E-2</v>
      </c>
      <c r="X299" s="25">
        <f t="shared" si="76"/>
        <v>1.086E-2</v>
      </c>
      <c r="Y299" s="25"/>
      <c r="Z299" s="25">
        <f t="shared" si="77"/>
        <v>2.3027099999999995E-3</v>
      </c>
      <c r="AA299" s="25">
        <f t="shared" si="78"/>
        <v>5.3031411299999991E-2</v>
      </c>
      <c r="AB299" s="25">
        <v>-1.32E-3</v>
      </c>
      <c r="AC299" s="25">
        <f t="shared" si="79"/>
        <v>-6.8000000000000005E-4</v>
      </c>
    </row>
    <row r="300" spans="1:29" s="15" customFormat="1">
      <c r="A300" s="18">
        <v>548</v>
      </c>
      <c r="B300" s="25">
        <v>-8.0000000000000007E-5</v>
      </c>
      <c r="C300" s="25">
        <v>6.7000000000000002E-4</v>
      </c>
      <c r="D300" s="25">
        <f t="shared" si="64"/>
        <v>1.3849999999999999E-3</v>
      </c>
      <c r="E300" s="25"/>
      <c r="F300" s="25">
        <f t="shared" si="65"/>
        <v>5.911899999999999E-4</v>
      </c>
      <c r="G300" s="25">
        <f t="shared" si="66"/>
        <v>1.3615105699999998E-2</v>
      </c>
      <c r="H300" s="25">
        <v>2.3400000000000001E-3</v>
      </c>
      <c r="I300" s="25">
        <f t="shared" si="67"/>
        <v>3.055E-3</v>
      </c>
      <c r="J300" s="25"/>
      <c r="K300" s="25">
        <f t="shared" si="68"/>
        <v>9.3382000000000014E-4</v>
      </c>
      <c r="L300" s="25">
        <f t="shared" si="69"/>
        <v>2.1505874600000006E-2</v>
      </c>
      <c r="M300" s="25">
        <v>1.9400000000000001E-3</v>
      </c>
      <c r="N300" s="25">
        <f t="shared" si="70"/>
        <v>2.6550000000000002E-3</v>
      </c>
      <c r="O300" s="25"/>
      <c r="P300" s="25">
        <f t="shared" si="71"/>
        <v>6.2551000000000013E-4</v>
      </c>
      <c r="Q300" s="25">
        <f t="shared" si="72"/>
        <v>1.4405495300000003E-2</v>
      </c>
      <c r="R300" s="25">
        <v>4.7600000000000003E-3</v>
      </c>
      <c r="S300" s="25">
        <f t="shared" si="73"/>
        <v>5.4750000000000007E-3</v>
      </c>
      <c r="T300" s="25"/>
      <c r="U300" s="25">
        <f t="shared" si="74"/>
        <v>8.5080000000000051E-4</v>
      </c>
      <c r="V300" s="25">
        <f t="shared" si="75"/>
        <v>1.9593924000000013E-2</v>
      </c>
      <c r="W300" s="25">
        <v>1.0149999999999999E-2</v>
      </c>
      <c r="X300" s="25">
        <f t="shared" si="76"/>
        <v>1.0865E-2</v>
      </c>
      <c r="Y300" s="25"/>
      <c r="Z300" s="25">
        <f t="shared" si="77"/>
        <v>2.3077099999999993E-3</v>
      </c>
      <c r="AA300" s="25">
        <f t="shared" si="78"/>
        <v>5.3146561299999985E-2</v>
      </c>
      <c r="AB300" s="25">
        <v>-1.3500000000000001E-3</v>
      </c>
      <c r="AC300" s="25">
        <f t="shared" si="79"/>
        <v>-7.1500000000000003E-4</v>
      </c>
    </row>
    <row r="301" spans="1:29" s="15" customFormat="1">
      <c r="A301" s="18">
        <v>549</v>
      </c>
      <c r="B301" s="25">
        <v>-6.0000000000000002E-5</v>
      </c>
      <c r="C301" s="25">
        <v>6.2E-4</v>
      </c>
      <c r="D301" s="25">
        <f t="shared" si="64"/>
        <v>1.3500000000000001E-3</v>
      </c>
      <c r="E301" s="25"/>
      <c r="F301" s="25">
        <f t="shared" si="65"/>
        <v>5.5619000000000003E-4</v>
      </c>
      <c r="G301" s="25">
        <f t="shared" si="66"/>
        <v>1.28090557E-2</v>
      </c>
      <c r="H301" s="25">
        <v>2.3400000000000001E-3</v>
      </c>
      <c r="I301" s="25">
        <f t="shared" si="67"/>
        <v>3.0699999999999998E-3</v>
      </c>
      <c r="J301" s="25"/>
      <c r="K301" s="25">
        <f t="shared" si="68"/>
        <v>9.4881999999999996E-4</v>
      </c>
      <c r="L301" s="25">
        <f t="shared" si="69"/>
        <v>2.1851324599999999E-2</v>
      </c>
      <c r="M301" s="25">
        <v>1.9599999999999999E-3</v>
      </c>
      <c r="N301" s="25">
        <f t="shared" si="70"/>
        <v>2.6899999999999997E-3</v>
      </c>
      <c r="O301" s="25"/>
      <c r="P301" s="25">
        <f t="shared" si="71"/>
        <v>6.6050999999999957E-4</v>
      </c>
      <c r="Q301" s="25">
        <f t="shared" si="72"/>
        <v>1.521154529999999E-2</v>
      </c>
      <c r="R301" s="25">
        <v>4.7999999999999996E-3</v>
      </c>
      <c r="S301" s="25">
        <f t="shared" si="73"/>
        <v>5.5299999999999993E-3</v>
      </c>
      <c r="T301" s="25"/>
      <c r="U301" s="25">
        <f t="shared" si="74"/>
        <v>9.0579999999999914E-4</v>
      </c>
      <c r="V301" s="25">
        <f t="shared" si="75"/>
        <v>2.0860573999999982E-2</v>
      </c>
      <c r="W301" s="25">
        <v>1.0109999999999999E-2</v>
      </c>
      <c r="X301" s="25">
        <f t="shared" si="76"/>
        <v>1.0839999999999999E-2</v>
      </c>
      <c r="Y301" s="25"/>
      <c r="Z301" s="25">
        <f t="shared" si="77"/>
        <v>2.2827099999999986E-3</v>
      </c>
      <c r="AA301" s="25">
        <f t="shared" si="78"/>
        <v>5.2570811299999971E-2</v>
      </c>
      <c r="AB301" s="25">
        <v>-1.4E-3</v>
      </c>
      <c r="AC301" s="25">
        <f t="shared" si="79"/>
        <v>-7.2999999999999996E-4</v>
      </c>
    </row>
    <row r="302" spans="1:29" s="15" customFormat="1">
      <c r="A302" s="18">
        <v>550</v>
      </c>
      <c r="B302" s="25">
        <v>1.0000000000000001E-5</v>
      </c>
      <c r="C302" s="25">
        <v>7.2999999999999996E-4</v>
      </c>
      <c r="D302" s="25">
        <f t="shared" si="64"/>
        <v>1.3699999999999999E-3</v>
      </c>
      <c r="E302" s="25"/>
      <c r="F302" s="25">
        <f t="shared" si="65"/>
        <v>5.7618999999999986E-4</v>
      </c>
      <c r="G302" s="25">
        <f t="shared" si="66"/>
        <v>1.3269655699999997E-2</v>
      </c>
      <c r="H302" s="25">
        <v>2.3700000000000001E-3</v>
      </c>
      <c r="I302" s="25">
        <f t="shared" si="67"/>
        <v>3.0100000000000001E-3</v>
      </c>
      <c r="J302" s="25"/>
      <c r="K302" s="25">
        <f t="shared" si="68"/>
        <v>8.8882000000000023E-4</v>
      </c>
      <c r="L302" s="25">
        <f t="shared" si="69"/>
        <v>2.0469524600000007E-2</v>
      </c>
      <c r="M302" s="25">
        <v>1.9499999999999999E-3</v>
      </c>
      <c r="N302" s="25">
        <f t="shared" si="70"/>
        <v>2.5899999999999999E-3</v>
      </c>
      <c r="O302" s="25"/>
      <c r="P302" s="25">
        <f t="shared" si="71"/>
        <v>5.6050999999999974E-4</v>
      </c>
      <c r="Q302" s="25">
        <f t="shared" si="72"/>
        <v>1.2908545299999994E-2</v>
      </c>
      <c r="R302" s="25">
        <v>4.81E-3</v>
      </c>
      <c r="S302" s="25">
        <f t="shared" si="73"/>
        <v>5.45E-3</v>
      </c>
      <c r="T302" s="25"/>
      <c r="U302" s="25">
        <f t="shared" si="74"/>
        <v>8.257999999999998E-4</v>
      </c>
      <c r="V302" s="25">
        <f t="shared" si="75"/>
        <v>1.9018173999999995E-2</v>
      </c>
      <c r="W302" s="25">
        <v>1.0109999999999999E-2</v>
      </c>
      <c r="X302" s="25">
        <f t="shared" si="76"/>
        <v>1.0749999999999999E-2</v>
      </c>
      <c r="Y302" s="25"/>
      <c r="Z302" s="25">
        <f t="shared" si="77"/>
        <v>2.1927099999999988E-3</v>
      </c>
      <c r="AA302" s="25">
        <f t="shared" si="78"/>
        <v>5.0498111299999975E-2</v>
      </c>
      <c r="AB302" s="25">
        <v>-1.2899999999999999E-3</v>
      </c>
      <c r="AC302" s="25">
        <f t="shared" si="79"/>
        <v>-6.3999999999999994E-4</v>
      </c>
    </row>
    <row r="303" spans="1:29" s="15" customFormat="1">
      <c r="A303" s="18">
        <v>551</v>
      </c>
      <c r="B303" s="25">
        <v>-1E-4</v>
      </c>
      <c r="C303" s="25">
        <v>5.9000000000000003E-4</v>
      </c>
      <c r="D303" s="25">
        <f t="shared" si="64"/>
        <v>1.335E-3</v>
      </c>
      <c r="E303" s="25"/>
      <c r="F303" s="25">
        <f t="shared" si="65"/>
        <v>5.4118999999999999E-4</v>
      </c>
      <c r="G303" s="25">
        <f t="shared" si="66"/>
        <v>1.24636057E-2</v>
      </c>
      <c r="H303" s="25">
        <v>2.31E-3</v>
      </c>
      <c r="I303" s="25">
        <f t="shared" si="67"/>
        <v>3.055E-3</v>
      </c>
      <c r="J303" s="25"/>
      <c r="K303" s="25">
        <f t="shared" si="68"/>
        <v>9.3382000000000014E-4</v>
      </c>
      <c r="L303" s="25">
        <f t="shared" si="69"/>
        <v>2.1505874600000006E-2</v>
      </c>
      <c r="M303" s="25">
        <v>1.9400000000000001E-3</v>
      </c>
      <c r="N303" s="25">
        <f t="shared" si="70"/>
        <v>2.6849999999999999E-3</v>
      </c>
      <c r="O303" s="25"/>
      <c r="P303" s="25">
        <f t="shared" si="71"/>
        <v>6.5550999999999977E-4</v>
      </c>
      <c r="Q303" s="25">
        <f t="shared" si="72"/>
        <v>1.5096395299999996E-2</v>
      </c>
      <c r="R303" s="25">
        <v>4.7299999999999998E-3</v>
      </c>
      <c r="S303" s="25">
        <f t="shared" si="73"/>
        <v>5.4749999999999998E-3</v>
      </c>
      <c r="T303" s="25"/>
      <c r="U303" s="25">
        <f t="shared" si="74"/>
        <v>8.5079999999999965E-4</v>
      </c>
      <c r="V303" s="25">
        <f t="shared" si="75"/>
        <v>1.9593923999999992E-2</v>
      </c>
      <c r="W303" s="25">
        <v>1.001E-2</v>
      </c>
      <c r="X303" s="25">
        <f t="shared" si="76"/>
        <v>1.0755000000000001E-2</v>
      </c>
      <c r="Y303" s="25"/>
      <c r="Z303" s="25">
        <f t="shared" si="77"/>
        <v>2.1977100000000003E-3</v>
      </c>
      <c r="AA303" s="25">
        <f t="shared" si="78"/>
        <v>5.0613261300000011E-2</v>
      </c>
      <c r="AB303" s="25">
        <v>-1.39E-3</v>
      </c>
      <c r="AC303" s="25">
        <f t="shared" si="79"/>
        <v>-7.45E-4</v>
      </c>
    </row>
    <row r="304" spans="1:29" s="15" customFormat="1">
      <c r="A304" s="18">
        <v>552</v>
      </c>
      <c r="B304" s="25">
        <v>6.0000000000000002E-5</v>
      </c>
      <c r="C304" s="25">
        <v>6.8999999999999997E-4</v>
      </c>
      <c r="D304" s="25">
        <f t="shared" si="64"/>
        <v>1.3549999999999999E-3</v>
      </c>
      <c r="E304" s="25"/>
      <c r="F304" s="25">
        <f t="shared" si="65"/>
        <v>5.6118999999999982E-4</v>
      </c>
      <c r="G304" s="25">
        <f t="shared" si="66"/>
        <v>1.2924205699999997E-2</v>
      </c>
      <c r="H304" s="25">
        <v>2.3900000000000002E-3</v>
      </c>
      <c r="I304" s="25">
        <f t="shared" si="67"/>
        <v>3.0550000000000004E-3</v>
      </c>
      <c r="J304" s="25"/>
      <c r="K304" s="25">
        <f t="shared" si="68"/>
        <v>9.3382000000000057E-4</v>
      </c>
      <c r="L304" s="25">
        <f t="shared" si="69"/>
        <v>2.1505874600000013E-2</v>
      </c>
      <c r="M304" s="25">
        <v>2.0200000000000001E-3</v>
      </c>
      <c r="N304" s="25">
        <f t="shared" si="70"/>
        <v>2.6849999999999999E-3</v>
      </c>
      <c r="O304" s="25"/>
      <c r="P304" s="25">
        <f t="shared" si="71"/>
        <v>6.5550999999999977E-4</v>
      </c>
      <c r="Q304" s="25">
        <f t="shared" si="72"/>
        <v>1.5096395299999996E-2</v>
      </c>
      <c r="R304" s="25">
        <v>4.6899999999999997E-3</v>
      </c>
      <c r="S304" s="25">
        <f t="shared" si="73"/>
        <v>5.3549999999999995E-3</v>
      </c>
      <c r="T304" s="25"/>
      <c r="U304" s="25">
        <f t="shared" si="74"/>
        <v>7.3079999999999933E-4</v>
      </c>
      <c r="V304" s="25">
        <f t="shared" si="75"/>
        <v>1.6830323999999987E-2</v>
      </c>
      <c r="W304" s="25">
        <v>1.005E-2</v>
      </c>
      <c r="X304" s="25">
        <f t="shared" si="76"/>
        <v>1.0715000000000001E-2</v>
      </c>
      <c r="Y304" s="25"/>
      <c r="Z304" s="25">
        <f t="shared" si="77"/>
        <v>2.1577100000000002E-3</v>
      </c>
      <c r="AA304" s="25">
        <f t="shared" si="78"/>
        <v>4.9692061300000007E-2</v>
      </c>
      <c r="AB304" s="25">
        <v>-1.39E-3</v>
      </c>
      <c r="AC304" s="25">
        <f t="shared" si="79"/>
        <v>-6.6500000000000001E-4</v>
      </c>
    </row>
    <row r="305" spans="1:29" s="15" customFormat="1">
      <c r="A305" s="18">
        <v>553</v>
      </c>
      <c r="B305" s="25">
        <v>0</v>
      </c>
      <c r="C305" s="25">
        <v>5.6999999999999998E-4</v>
      </c>
      <c r="D305" s="25">
        <f t="shared" si="64"/>
        <v>1.2750000000000001E-3</v>
      </c>
      <c r="E305" s="25"/>
      <c r="F305" s="25">
        <f t="shared" si="65"/>
        <v>4.8119000000000005E-4</v>
      </c>
      <c r="G305" s="25">
        <f t="shared" si="66"/>
        <v>1.1081805700000001E-2</v>
      </c>
      <c r="H305" s="25">
        <v>2.2799999999999999E-3</v>
      </c>
      <c r="I305" s="25">
        <f t="shared" si="67"/>
        <v>2.9849999999999998E-3</v>
      </c>
      <c r="J305" s="25"/>
      <c r="K305" s="25">
        <f t="shared" si="68"/>
        <v>8.6381999999999995E-4</v>
      </c>
      <c r="L305" s="25">
        <f t="shared" si="69"/>
        <v>1.9893774600000001E-2</v>
      </c>
      <c r="M305" s="25">
        <v>1.81E-3</v>
      </c>
      <c r="N305" s="25">
        <f t="shared" si="70"/>
        <v>2.5149999999999999E-3</v>
      </c>
      <c r="O305" s="25"/>
      <c r="P305" s="25">
        <f t="shared" si="71"/>
        <v>4.8550999999999976E-4</v>
      </c>
      <c r="Q305" s="25">
        <f t="shared" si="72"/>
        <v>1.1181295299999994E-2</v>
      </c>
      <c r="R305" s="25">
        <v>4.6499999999999996E-3</v>
      </c>
      <c r="S305" s="25">
        <f t="shared" si="73"/>
        <v>5.3549999999999995E-3</v>
      </c>
      <c r="T305" s="25"/>
      <c r="U305" s="25">
        <f t="shared" si="74"/>
        <v>7.3079999999999933E-4</v>
      </c>
      <c r="V305" s="25">
        <f t="shared" si="75"/>
        <v>1.6830323999999987E-2</v>
      </c>
      <c r="W305" s="25">
        <v>9.9389999999999999E-3</v>
      </c>
      <c r="X305" s="25">
        <f t="shared" si="76"/>
        <v>1.0644000000000001E-2</v>
      </c>
      <c r="Y305" s="25"/>
      <c r="Z305" s="25">
        <f t="shared" si="77"/>
        <v>2.0867100000000003E-3</v>
      </c>
      <c r="AA305" s="25">
        <f t="shared" si="78"/>
        <v>4.8056931300000008E-2</v>
      </c>
      <c r="AB305" s="25">
        <v>-1.41E-3</v>
      </c>
      <c r="AC305" s="25">
        <f t="shared" si="79"/>
        <v>-7.0500000000000001E-4</v>
      </c>
    </row>
    <row r="306" spans="1:29" s="15" customFormat="1">
      <c r="A306" s="18">
        <v>554</v>
      </c>
      <c r="B306" s="25">
        <v>1.0000000000000001E-5</v>
      </c>
      <c r="C306" s="25">
        <v>6.4000000000000005E-4</v>
      </c>
      <c r="D306" s="25">
        <f t="shared" si="64"/>
        <v>1.2799999999999999E-3</v>
      </c>
      <c r="E306" s="25"/>
      <c r="F306" s="25">
        <f t="shared" si="65"/>
        <v>4.8618999999999984E-4</v>
      </c>
      <c r="G306" s="25">
        <f t="shared" si="66"/>
        <v>1.1196955699999997E-2</v>
      </c>
      <c r="H306" s="25">
        <v>2.4199999999999998E-3</v>
      </c>
      <c r="I306" s="25">
        <f t="shared" si="67"/>
        <v>3.0599999999999998E-3</v>
      </c>
      <c r="J306" s="25"/>
      <c r="K306" s="25">
        <f t="shared" si="68"/>
        <v>9.3881999999999993E-4</v>
      </c>
      <c r="L306" s="25">
        <f t="shared" si="69"/>
        <v>2.16210246E-2</v>
      </c>
      <c r="M306" s="25">
        <v>2E-3</v>
      </c>
      <c r="N306" s="25">
        <f t="shared" si="70"/>
        <v>2.64E-3</v>
      </c>
      <c r="O306" s="25"/>
      <c r="P306" s="25">
        <f t="shared" si="71"/>
        <v>6.1050999999999987E-4</v>
      </c>
      <c r="Q306" s="25">
        <f t="shared" si="72"/>
        <v>1.4060045299999997E-2</v>
      </c>
      <c r="R306" s="25">
        <v>4.7699999999999999E-3</v>
      </c>
      <c r="S306" s="25">
        <f t="shared" si="73"/>
        <v>5.4099999999999999E-3</v>
      </c>
      <c r="T306" s="25"/>
      <c r="U306" s="25">
        <f t="shared" si="74"/>
        <v>7.8579999999999969E-4</v>
      </c>
      <c r="V306" s="25">
        <f t="shared" si="75"/>
        <v>1.8096973999999995E-2</v>
      </c>
      <c r="W306" s="25">
        <v>1.0030000000000001E-2</v>
      </c>
      <c r="X306" s="25">
        <f t="shared" si="76"/>
        <v>1.0670000000000001E-2</v>
      </c>
      <c r="Y306" s="25"/>
      <c r="Z306" s="25">
        <f t="shared" si="77"/>
        <v>2.1127100000000003E-3</v>
      </c>
      <c r="AA306" s="25">
        <f t="shared" si="78"/>
        <v>4.8655711300000008E-2</v>
      </c>
      <c r="AB306" s="25">
        <v>-1.2899999999999999E-3</v>
      </c>
      <c r="AC306" s="25">
        <f t="shared" si="79"/>
        <v>-6.3999999999999994E-4</v>
      </c>
    </row>
    <row r="307" spans="1:29" s="15" customFormat="1">
      <c r="A307" s="18">
        <v>555</v>
      </c>
      <c r="B307" s="25">
        <v>-8.0000000000000007E-5</v>
      </c>
      <c r="C307" s="25">
        <v>6.6E-4</v>
      </c>
      <c r="D307" s="25">
        <f t="shared" si="64"/>
        <v>1.3749999999999999E-3</v>
      </c>
      <c r="E307" s="25"/>
      <c r="F307" s="25">
        <f t="shared" si="65"/>
        <v>5.8118999999999988E-4</v>
      </c>
      <c r="G307" s="25">
        <f t="shared" si="66"/>
        <v>1.3384805699999999E-2</v>
      </c>
      <c r="H307" s="25">
        <v>2.3800000000000002E-3</v>
      </c>
      <c r="I307" s="25">
        <f t="shared" si="67"/>
        <v>3.0950000000000001E-3</v>
      </c>
      <c r="J307" s="25"/>
      <c r="K307" s="25">
        <f t="shared" si="68"/>
        <v>9.7382000000000024E-4</v>
      </c>
      <c r="L307" s="25">
        <f t="shared" si="69"/>
        <v>2.2427074600000006E-2</v>
      </c>
      <c r="M307" s="25">
        <v>1.9499999999999999E-3</v>
      </c>
      <c r="N307" s="25">
        <f t="shared" si="70"/>
        <v>2.6649999999999998E-3</v>
      </c>
      <c r="O307" s="25"/>
      <c r="P307" s="25">
        <f t="shared" si="71"/>
        <v>6.3550999999999972E-4</v>
      </c>
      <c r="Q307" s="25">
        <f t="shared" si="72"/>
        <v>1.4635795299999994E-2</v>
      </c>
      <c r="R307" s="25">
        <v>4.6699999999999997E-3</v>
      </c>
      <c r="S307" s="25">
        <f t="shared" si="73"/>
        <v>5.385E-3</v>
      </c>
      <c r="T307" s="25"/>
      <c r="U307" s="25">
        <f t="shared" si="74"/>
        <v>7.6079999999999984E-4</v>
      </c>
      <c r="V307" s="25">
        <f t="shared" si="75"/>
        <v>1.7521223999999998E-2</v>
      </c>
      <c r="W307" s="25">
        <v>9.9600000000000001E-3</v>
      </c>
      <c r="X307" s="25">
        <f t="shared" si="76"/>
        <v>1.0675E-2</v>
      </c>
      <c r="Y307" s="25"/>
      <c r="Z307" s="25">
        <f t="shared" si="77"/>
        <v>2.1177100000000001E-3</v>
      </c>
      <c r="AA307" s="25">
        <f t="shared" si="78"/>
        <v>4.8770861300000003E-2</v>
      </c>
      <c r="AB307" s="25">
        <v>-1.3500000000000001E-3</v>
      </c>
      <c r="AC307" s="25">
        <f t="shared" si="79"/>
        <v>-7.1500000000000003E-4</v>
      </c>
    </row>
    <row r="308" spans="1:29" s="15" customFormat="1">
      <c r="A308" s="18">
        <v>556</v>
      </c>
      <c r="B308" s="25">
        <v>0</v>
      </c>
      <c r="C308" s="25">
        <v>5.2999999999999998E-4</v>
      </c>
      <c r="D308" s="25">
        <f t="shared" si="64"/>
        <v>1.1900000000000001E-3</v>
      </c>
      <c r="E308" s="25"/>
      <c r="F308" s="25">
        <f t="shared" si="65"/>
        <v>3.9619000000000004E-4</v>
      </c>
      <c r="G308" s="25">
        <f t="shared" si="66"/>
        <v>9.1242557000000019E-3</v>
      </c>
      <c r="H308" s="25">
        <v>2.31E-3</v>
      </c>
      <c r="I308" s="25">
        <f t="shared" si="67"/>
        <v>2.97E-3</v>
      </c>
      <c r="J308" s="25"/>
      <c r="K308" s="25">
        <f t="shared" si="68"/>
        <v>8.4882000000000013E-4</v>
      </c>
      <c r="L308" s="25">
        <f t="shared" si="69"/>
        <v>1.9548324600000003E-2</v>
      </c>
      <c r="M308" s="25">
        <v>1.9300000000000001E-3</v>
      </c>
      <c r="N308" s="25">
        <f t="shared" si="70"/>
        <v>2.5900000000000003E-3</v>
      </c>
      <c r="O308" s="25"/>
      <c r="P308" s="25">
        <f t="shared" si="71"/>
        <v>5.6051000000000017E-4</v>
      </c>
      <c r="Q308" s="25">
        <f t="shared" si="72"/>
        <v>1.2908545300000004E-2</v>
      </c>
      <c r="R308" s="25">
        <v>4.5900000000000003E-3</v>
      </c>
      <c r="S308" s="25">
        <f t="shared" si="73"/>
        <v>5.2500000000000003E-3</v>
      </c>
      <c r="T308" s="25"/>
      <c r="U308" s="25">
        <f t="shared" si="74"/>
        <v>6.2580000000000014E-4</v>
      </c>
      <c r="V308" s="25">
        <f t="shared" si="75"/>
        <v>1.4412174000000003E-2</v>
      </c>
      <c r="W308" s="25">
        <v>9.9299999999999996E-3</v>
      </c>
      <c r="X308" s="25">
        <f t="shared" si="76"/>
        <v>1.0589999999999999E-2</v>
      </c>
      <c r="Y308" s="25"/>
      <c r="Z308" s="25">
        <f t="shared" si="77"/>
        <v>2.0327099999999983E-3</v>
      </c>
      <c r="AA308" s="25">
        <f t="shared" si="78"/>
        <v>4.6813311299999966E-2</v>
      </c>
      <c r="AB308" s="25">
        <v>-1.32E-3</v>
      </c>
      <c r="AC308" s="25">
        <f t="shared" si="79"/>
        <v>-6.6E-4</v>
      </c>
    </row>
    <row r="309" spans="1:29" s="15" customFormat="1">
      <c r="A309" s="18">
        <v>557</v>
      </c>
      <c r="B309" s="25">
        <v>-1.2E-4</v>
      </c>
      <c r="C309" s="25">
        <v>5.0000000000000001E-4</v>
      </c>
      <c r="D309" s="25">
        <f t="shared" si="64"/>
        <v>1.2700000000000001E-3</v>
      </c>
      <c r="E309" s="25"/>
      <c r="F309" s="25">
        <f t="shared" si="65"/>
        <v>4.7619000000000003E-4</v>
      </c>
      <c r="G309" s="25">
        <f t="shared" si="66"/>
        <v>1.0966655700000001E-2</v>
      </c>
      <c r="H309" s="25">
        <v>2.2399999999999998E-3</v>
      </c>
      <c r="I309" s="25">
        <f t="shared" si="67"/>
        <v>3.0099999999999997E-3</v>
      </c>
      <c r="J309" s="25"/>
      <c r="K309" s="25">
        <f t="shared" si="68"/>
        <v>8.888199999999998E-4</v>
      </c>
      <c r="L309" s="25">
        <f t="shared" si="69"/>
        <v>2.0469524599999997E-2</v>
      </c>
      <c r="M309" s="25">
        <v>1.82E-3</v>
      </c>
      <c r="N309" s="25">
        <f t="shared" si="70"/>
        <v>2.5900000000000003E-3</v>
      </c>
      <c r="O309" s="25"/>
      <c r="P309" s="25">
        <f t="shared" si="71"/>
        <v>5.6051000000000017E-4</v>
      </c>
      <c r="Q309" s="25">
        <f t="shared" si="72"/>
        <v>1.2908545300000004E-2</v>
      </c>
      <c r="R309" s="25">
        <v>4.5700000000000003E-3</v>
      </c>
      <c r="S309" s="25">
        <f t="shared" si="73"/>
        <v>5.3400000000000001E-3</v>
      </c>
      <c r="T309" s="25"/>
      <c r="U309" s="25">
        <f t="shared" si="74"/>
        <v>7.1579999999999994E-4</v>
      </c>
      <c r="V309" s="25">
        <f t="shared" si="75"/>
        <v>1.6484874E-2</v>
      </c>
      <c r="W309" s="25">
        <v>9.8399999999999998E-3</v>
      </c>
      <c r="X309" s="25">
        <f t="shared" si="76"/>
        <v>1.061E-2</v>
      </c>
      <c r="Y309" s="25"/>
      <c r="Z309" s="25">
        <f t="shared" si="77"/>
        <v>2.0527099999999993E-3</v>
      </c>
      <c r="AA309" s="25">
        <f t="shared" si="78"/>
        <v>4.7273911299999985E-2</v>
      </c>
      <c r="AB309" s="25">
        <v>-1.42E-3</v>
      </c>
      <c r="AC309" s="25">
        <f t="shared" si="79"/>
        <v>-7.7000000000000007E-4</v>
      </c>
    </row>
    <row r="310" spans="1:29" s="15" customFormat="1">
      <c r="A310" s="18">
        <v>558</v>
      </c>
      <c r="B310" s="25">
        <v>-1.2999999999999999E-4</v>
      </c>
      <c r="C310" s="25">
        <v>7.2000000000000005E-4</v>
      </c>
      <c r="D310" s="25">
        <f t="shared" si="64"/>
        <v>1.5200000000000001E-3</v>
      </c>
      <c r="E310" s="25"/>
      <c r="F310" s="25">
        <f t="shared" si="65"/>
        <v>7.2619000000000004E-4</v>
      </c>
      <c r="G310" s="25">
        <f t="shared" si="66"/>
        <v>1.6724155700000003E-2</v>
      </c>
      <c r="H310" s="25">
        <v>2.2399999999999998E-3</v>
      </c>
      <c r="I310" s="25">
        <f t="shared" si="67"/>
        <v>3.0399999999999997E-3</v>
      </c>
      <c r="J310" s="25"/>
      <c r="K310" s="25">
        <f t="shared" si="68"/>
        <v>9.1881999999999988E-4</v>
      </c>
      <c r="L310" s="25">
        <f t="shared" si="69"/>
        <v>2.1160424599999998E-2</v>
      </c>
      <c r="M310" s="25">
        <v>1.7899999999999999E-3</v>
      </c>
      <c r="N310" s="25">
        <f t="shared" si="70"/>
        <v>2.5899999999999999E-3</v>
      </c>
      <c r="O310" s="25"/>
      <c r="P310" s="25">
        <f t="shared" si="71"/>
        <v>5.6050999999999974E-4</v>
      </c>
      <c r="Q310" s="25">
        <f t="shared" si="72"/>
        <v>1.2908545299999994E-2</v>
      </c>
      <c r="R310" s="25">
        <v>4.7000000000000002E-3</v>
      </c>
      <c r="S310" s="25">
        <f t="shared" si="73"/>
        <v>5.4999999999999997E-3</v>
      </c>
      <c r="T310" s="25"/>
      <c r="U310" s="25">
        <f t="shared" si="74"/>
        <v>8.757999999999995E-4</v>
      </c>
      <c r="V310" s="25">
        <f t="shared" si="75"/>
        <v>2.0169673999999988E-2</v>
      </c>
      <c r="W310" s="25">
        <v>9.8700000000000003E-3</v>
      </c>
      <c r="X310" s="25">
        <f t="shared" si="76"/>
        <v>1.0670000000000001E-2</v>
      </c>
      <c r="Y310" s="25"/>
      <c r="Z310" s="25">
        <f t="shared" si="77"/>
        <v>2.1127100000000003E-3</v>
      </c>
      <c r="AA310" s="25">
        <f t="shared" si="78"/>
        <v>4.8655711300000008E-2</v>
      </c>
      <c r="AB310" s="25">
        <v>-1.47E-3</v>
      </c>
      <c r="AC310" s="25">
        <f t="shared" si="79"/>
        <v>-7.9999999999999993E-4</v>
      </c>
    </row>
    <row r="311" spans="1:29" s="15" customFormat="1">
      <c r="A311" s="18">
        <v>559</v>
      </c>
      <c r="B311" s="25">
        <v>-3.0000000000000001E-5</v>
      </c>
      <c r="C311" s="25">
        <v>6.2E-4</v>
      </c>
      <c r="D311" s="25">
        <f t="shared" si="64"/>
        <v>1.2999999999999999E-3</v>
      </c>
      <c r="E311" s="25"/>
      <c r="F311" s="25">
        <f t="shared" si="65"/>
        <v>5.061899999999999E-4</v>
      </c>
      <c r="G311" s="25">
        <f t="shared" si="66"/>
        <v>1.1657555699999999E-2</v>
      </c>
      <c r="H311" s="25">
        <v>2.5899999999999999E-3</v>
      </c>
      <c r="I311" s="25">
        <f t="shared" si="67"/>
        <v>3.2699999999999999E-3</v>
      </c>
      <c r="J311" s="25"/>
      <c r="K311" s="25">
        <f t="shared" si="68"/>
        <v>1.14882E-3</v>
      </c>
      <c r="L311" s="25">
        <f t="shared" si="69"/>
        <v>2.6457324600000002E-2</v>
      </c>
      <c r="M311" s="25">
        <v>1.82E-3</v>
      </c>
      <c r="N311" s="25">
        <f t="shared" si="70"/>
        <v>2.5000000000000001E-3</v>
      </c>
      <c r="O311" s="25"/>
      <c r="P311" s="25">
        <f t="shared" si="71"/>
        <v>4.7050999999999994E-4</v>
      </c>
      <c r="Q311" s="25">
        <f t="shared" si="72"/>
        <v>1.0835845299999999E-2</v>
      </c>
      <c r="R311" s="25">
        <v>4.4999999999999997E-3</v>
      </c>
      <c r="S311" s="25">
        <f t="shared" si="73"/>
        <v>5.1799999999999997E-3</v>
      </c>
      <c r="T311" s="25"/>
      <c r="U311" s="25">
        <f t="shared" si="74"/>
        <v>5.5579999999999952E-4</v>
      </c>
      <c r="V311" s="25">
        <f t="shared" si="75"/>
        <v>1.2800073999999989E-2</v>
      </c>
      <c r="W311" s="25">
        <v>1.013E-2</v>
      </c>
      <c r="X311" s="25">
        <f t="shared" si="76"/>
        <v>1.081E-2</v>
      </c>
      <c r="Y311" s="25"/>
      <c r="Z311" s="25">
        <f t="shared" si="77"/>
        <v>2.2527099999999998E-3</v>
      </c>
      <c r="AA311" s="25">
        <f t="shared" si="78"/>
        <v>5.1879911299999998E-2</v>
      </c>
      <c r="AB311" s="25">
        <v>-1.33E-3</v>
      </c>
      <c r="AC311" s="25">
        <f t="shared" si="79"/>
        <v>-6.8000000000000005E-4</v>
      </c>
    </row>
    <row r="312" spans="1:29" s="15" customFormat="1">
      <c r="A312" s="18">
        <v>560</v>
      </c>
      <c r="B312" s="25">
        <v>-1.0000000000000001E-5</v>
      </c>
      <c r="C312" s="25">
        <v>3.5E-4</v>
      </c>
      <c r="D312" s="25">
        <f t="shared" si="64"/>
        <v>1.0250000000000001E-3</v>
      </c>
      <c r="E312" s="25"/>
      <c r="F312" s="25">
        <f t="shared" si="65"/>
        <v>2.3119000000000004E-4</v>
      </c>
      <c r="G312" s="25">
        <f t="shared" si="66"/>
        <v>5.3243057000000012E-3</v>
      </c>
      <c r="H312" s="25">
        <v>2E-3</v>
      </c>
      <c r="I312" s="25">
        <f t="shared" si="67"/>
        <v>2.6750000000000003E-3</v>
      </c>
      <c r="J312" s="25"/>
      <c r="K312" s="25">
        <f t="shared" si="68"/>
        <v>5.5382000000000044E-4</v>
      </c>
      <c r="L312" s="25">
        <f t="shared" si="69"/>
        <v>1.2754474600000011E-2</v>
      </c>
      <c r="M312" s="25">
        <v>1.7600000000000001E-3</v>
      </c>
      <c r="N312" s="25">
        <f t="shared" si="70"/>
        <v>2.4350000000000001E-3</v>
      </c>
      <c r="O312" s="25"/>
      <c r="P312" s="25">
        <f t="shared" si="71"/>
        <v>4.0550999999999999E-4</v>
      </c>
      <c r="Q312" s="25">
        <f t="shared" si="72"/>
        <v>9.3388953000000004E-3</v>
      </c>
      <c r="R312" s="25">
        <v>4.6800000000000001E-3</v>
      </c>
      <c r="S312" s="25">
        <f t="shared" si="73"/>
        <v>5.3550000000000004E-3</v>
      </c>
      <c r="T312" s="25"/>
      <c r="U312" s="25">
        <f t="shared" si="74"/>
        <v>7.308000000000002E-4</v>
      </c>
      <c r="V312" s="25">
        <f t="shared" si="75"/>
        <v>1.6830324000000004E-2</v>
      </c>
      <c r="W312" s="25">
        <v>9.4199999999999996E-3</v>
      </c>
      <c r="X312" s="25">
        <f t="shared" si="76"/>
        <v>1.0095E-2</v>
      </c>
      <c r="Y312" s="25"/>
      <c r="Z312" s="25">
        <f t="shared" si="77"/>
        <v>1.5377099999999994E-3</v>
      </c>
      <c r="AA312" s="25">
        <f t="shared" si="78"/>
        <v>3.541346129999999E-2</v>
      </c>
      <c r="AB312" s="25">
        <v>-1.34E-3</v>
      </c>
      <c r="AC312" s="25">
        <f t="shared" si="79"/>
        <v>-6.7500000000000004E-4</v>
      </c>
    </row>
    <row r="313" spans="1:29" s="15" customFormat="1">
      <c r="A313" s="18">
        <v>561</v>
      </c>
      <c r="B313" s="25">
        <v>-1.3999999999999999E-4</v>
      </c>
      <c r="C313" s="25">
        <v>5.2999999999999998E-4</v>
      </c>
      <c r="D313" s="25">
        <f t="shared" si="64"/>
        <v>1.245E-3</v>
      </c>
      <c r="E313" s="25"/>
      <c r="F313" s="25">
        <f t="shared" si="65"/>
        <v>4.5118999999999997E-4</v>
      </c>
      <c r="G313" s="25">
        <f t="shared" si="66"/>
        <v>1.03909057E-2</v>
      </c>
      <c r="H313" s="25">
        <v>2.48E-3</v>
      </c>
      <c r="I313" s="25">
        <f t="shared" si="67"/>
        <v>3.1949999999999999E-3</v>
      </c>
      <c r="J313" s="25"/>
      <c r="K313" s="25">
        <f t="shared" si="68"/>
        <v>1.0738200000000001E-3</v>
      </c>
      <c r="L313" s="25">
        <f t="shared" si="69"/>
        <v>2.4730074600000002E-2</v>
      </c>
      <c r="M313" s="25">
        <v>1.8400000000000001E-3</v>
      </c>
      <c r="N313" s="25">
        <f t="shared" si="70"/>
        <v>2.555E-3</v>
      </c>
      <c r="O313" s="25"/>
      <c r="P313" s="25">
        <f t="shared" si="71"/>
        <v>5.2550999999999987E-4</v>
      </c>
      <c r="Q313" s="25">
        <f t="shared" si="72"/>
        <v>1.2102495299999998E-2</v>
      </c>
      <c r="R313" s="25">
        <v>4.4600000000000004E-3</v>
      </c>
      <c r="S313" s="25">
        <f t="shared" si="73"/>
        <v>5.1750000000000008E-3</v>
      </c>
      <c r="T313" s="25"/>
      <c r="U313" s="25">
        <f t="shared" si="74"/>
        <v>5.5080000000000059E-4</v>
      </c>
      <c r="V313" s="25">
        <f t="shared" si="75"/>
        <v>1.2684924000000014E-2</v>
      </c>
      <c r="W313" s="25">
        <v>9.9299999999999996E-3</v>
      </c>
      <c r="X313" s="25">
        <f t="shared" si="76"/>
        <v>1.0645E-2</v>
      </c>
      <c r="Y313" s="25"/>
      <c r="Z313" s="25">
        <f t="shared" si="77"/>
        <v>2.0877099999999996E-3</v>
      </c>
      <c r="AA313" s="25">
        <f t="shared" si="78"/>
        <v>4.8079961299999995E-2</v>
      </c>
      <c r="AB313" s="25">
        <v>-1.2899999999999999E-3</v>
      </c>
      <c r="AC313" s="25">
        <f t="shared" si="79"/>
        <v>-7.1499999999999992E-4</v>
      </c>
    </row>
    <row r="314" spans="1:29" s="15" customFormat="1">
      <c r="A314" s="18">
        <v>562</v>
      </c>
      <c r="B314" s="25">
        <v>-6.0000000000000002E-5</v>
      </c>
      <c r="C314" s="25">
        <v>3.6999999999999999E-4</v>
      </c>
      <c r="D314" s="25">
        <f t="shared" si="64"/>
        <v>1.1949999999999999E-3</v>
      </c>
      <c r="E314" s="25"/>
      <c r="F314" s="25">
        <f t="shared" si="65"/>
        <v>4.0118999999999984E-4</v>
      </c>
      <c r="G314" s="25">
        <f t="shared" si="66"/>
        <v>9.2394056999999963E-3</v>
      </c>
      <c r="H314" s="25">
        <v>2.0200000000000001E-3</v>
      </c>
      <c r="I314" s="25">
        <f t="shared" si="67"/>
        <v>2.8450000000000003E-3</v>
      </c>
      <c r="J314" s="25"/>
      <c r="K314" s="25">
        <f t="shared" si="68"/>
        <v>7.2382000000000045E-4</v>
      </c>
      <c r="L314" s="25">
        <f t="shared" si="69"/>
        <v>1.6669574600000011E-2</v>
      </c>
      <c r="M314" s="25">
        <v>1.7899999999999999E-3</v>
      </c>
      <c r="N314" s="25">
        <f t="shared" si="70"/>
        <v>2.6150000000000001E-3</v>
      </c>
      <c r="O314" s="25"/>
      <c r="P314" s="25">
        <f t="shared" si="71"/>
        <v>5.8551000000000002E-4</v>
      </c>
      <c r="Q314" s="25">
        <f t="shared" si="72"/>
        <v>1.3484295300000001E-2</v>
      </c>
      <c r="R314" s="25">
        <v>4.5799999999999999E-3</v>
      </c>
      <c r="S314" s="25">
        <f t="shared" si="73"/>
        <v>5.4050000000000001E-3</v>
      </c>
      <c r="T314" s="25"/>
      <c r="U314" s="25">
        <f t="shared" si="74"/>
        <v>7.807999999999999E-4</v>
      </c>
      <c r="V314" s="25">
        <f t="shared" si="75"/>
        <v>1.7981823999999997E-2</v>
      </c>
      <c r="W314" s="25">
        <v>9.4400000000000005E-3</v>
      </c>
      <c r="X314" s="25">
        <f t="shared" si="76"/>
        <v>1.0265E-2</v>
      </c>
      <c r="Y314" s="25"/>
      <c r="Z314" s="25">
        <f t="shared" si="77"/>
        <v>1.7077099999999994E-3</v>
      </c>
      <c r="AA314" s="25">
        <f t="shared" si="78"/>
        <v>3.9328561299999988E-2</v>
      </c>
      <c r="AB314" s="25">
        <v>-1.5900000000000001E-3</v>
      </c>
      <c r="AC314" s="25">
        <f t="shared" si="79"/>
        <v>-8.25E-4</v>
      </c>
    </row>
    <row r="315" spans="1:29" s="15" customFormat="1">
      <c r="A315" s="18">
        <v>563</v>
      </c>
      <c r="B315" s="25">
        <v>0</v>
      </c>
      <c r="C315" s="25">
        <v>4.2000000000000002E-4</v>
      </c>
      <c r="D315" s="25">
        <f t="shared" si="64"/>
        <v>1.09E-3</v>
      </c>
      <c r="E315" s="25"/>
      <c r="F315" s="25">
        <f t="shared" si="65"/>
        <v>2.9618999999999999E-4</v>
      </c>
      <c r="G315" s="25">
        <f t="shared" si="66"/>
        <v>6.8212556999999998E-3</v>
      </c>
      <c r="H315" s="25">
        <v>2.33E-3</v>
      </c>
      <c r="I315" s="25">
        <f t="shared" si="67"/>
        <v>3.0000000000000001E-3</v>
      </c>
      <c r="J315" s="25"/>
      <c r="K315" s="25">
        <f t="shared" si="68"/>
        <v>8.7882000000000021E-4</v>
      </c>
      <c r="L315" s="25">
        <f t="shared" si="69"/>
        <v>2.0239224600000005E-2</v>
      </c>
      <c r="M315" s="25">
        <v>1.7600000000000001E-3</v>
      </c>
      <c r="N315" s="25">
        <f t="shared" si="70"/>
        <v>2.4299999999999999E-3</v>
      </c>
      <c r="O315" s="25"/>
      <c r="P315" s="25">
        <f t="shared" si="71"/>
        <v>4.0050999999999976E-4</v>
      </c>
      <c r="Q315" s="25">
        <f t="shared" si="72"/>
        <v>9.2237452999999955E-3</v>
      </c>
      <c r="R315" s="25">
        <v>4.3699999999999998E-3</v>
      </c>
      <c r="S315" s="25">
        <f t="shared" si="73"/>
        <v>5.0399999999999993E-3</v>
      </c>
      <c r="T315" s="25"/>
      <c r="U315" s="25">
        <f t="shared" si="74"/>
        <v>4.1579999999999916E-4</v>
      </c>
      <c r="V315" s="25">
        <f t="shared" si="75"/>
        <v>9.5758739999999808E-3</v>
      </c>
      <c r="W315" s="25">
        <v>9.7400000000000004E-3</v>
      </c>
      <c r="X315" s="25">
        <f t="shared" si="76"/>
        <v>1.0410000000000001E-2</v>
      </c>
      <c r="Y315" s="25"/>
      <c r="Z315" s="25">
        <f t="shared" si="77"/>
        <v>1.8527100000000005E-3</v>
      </c>
      <c r="AA315" s="25">
        <f t="shared" si="78"/>
        <v>4.2667911300000014E-2</v>
      </c>
      <c r="AB315" s="25">
        <v>-1.34E-3</v>
      </c>
      <c r="AC315" s="25">
        <f t="shared" si="79"/>
        <v>-6.7000000000000002E-4</v>
      </c>
    </row>
    <row r="316" spans="1:29" s="15" customFormat="1">
      <c r="A316" s="18">
        <v>564</v>
      </c>
      <c r="B316" s="25">
        <v>5.0000000000000002E-5</v>
      </c>
      <c r="C316" s="25">
        <v>4.0999999999999999E-4</v>
      </c>
      <c r="D316" s="25">
        <f t="shared" si="64"/>
        <v>1.08E-3</v>
      </c>
      <c r="E316" s="25"/>
      <c r="F316" s="25">
        <f t="shared" si="65"/>
        <v>2.8618999999999997E-4</v>
      </c>
      <c r="G316" s="25">
        <f t="shared" si="66"/>
        <v>6.5909556999999997E-3</v>
      </c>
      <c r="H316" s="25">
        <v>2.0300000000000001E-3</v>
      </c>
      <c r="I316" s="25">
        <f t="shared" si="67"/>
        <v>2.7000000000000001E-3</v>
      </c>
      <c r="J316" s="25"/>
      <c r="K316" s="25">
        <f t="shared" si="68"/>
        <v>5.7882000000000029E-4</v>
      </c>
      <c r="L316" s="25">
        <f t="shared" si="69"/>
        <v>1.3330224600000008E-2</v>
      </c>
      <c r="M316" s="25">
        <v>1.6900000000000001E-3</v>
      </c>
      <c r="N316" s="25">
        <f t="shared" si="70"/>
        <v>2.3600000000000001E-3</v>
      </c>
      <c r="O316" s="25"/>
      <c r="P316" s="25">
        <f t="shared" si="71"/>
        <v>3.3051000000000001E-4</v>
      </c>
      <c r="Q316" s="25">
        <f t="shared" si="72"/>
        <v>7.6116453000000008E-3</v>
      </c>
      <c r="R316" s="25">
        <v>4.5399999999999998E-3</v>
      </c>
      <c r="S316" s="25">
        <f t="shared" si="73"/>
        <v>5.2099999999999994E-3</v>
      </c>
      <c r="T316" s="25"/>
      <c r="U316" s="25">
        <f t="shared" si="74"/>
        <v>5.8579999999999917E-4</v>
      </c>
      <c r="V316" s="25">
        <f t="shared" si="75"/>
        <v>1.3490973999999982E-2</v>
      </c>
      <c r="W316" s="25">
        <v>9.3900000000000008E-3</v>
      </c>
      <c r="X316" s="25">
        <f t="shared" si="76"/>
        <v>1.0060000000000001E-2</v>
      </c>
      <c r="Y316" s="25"/>
      <c r="Z316" s="25">
        <f t="shared" si="77"/>
        <v>1.5027100000000009E-3</v>
      </c>
      <c r="AA316" s="25">
        <f t="shared" si="78"/>
        <v>3.4607411300000022E-2</v>
      </c>
      <c r="AB316" s="25">
        <v>-1.39E-3</v>
      </c>
      <c r="AC316" s="25">
        <f t="shared" si="79"/>
        <v>-6.7000000000000002E-4</v>
      </c>
    </row>
    <row r="317" spans="1:29" s="15" customFormat="1">
      <c r="A317" s="18">
        <v>565</v>
      </c>
      <c r="B317" s="25">
        <v>-6.0000000000000002E-5</v>
      </c>
      <c r="C317" s="25">
        <v>3.8999999999999999E-4</v>
      </c>
      <c r="D317" s="25">
        <f t="shared" si="64"/>
        <v>1.1199999999999999E-3</v>
      </c>
      <c r="E317" s="25"/>
      <c r="F317" s="25">
        <f t="shared" si="65"/>
        <v>3.2618999999999986E-4</v>
      </c>
      <c r="G317" s="25">
        <f t="shared" si="66"/>
        <v>7.5121556999999967E-3</v>
      </c>
      <c r="H317" s="25">
        <v>2.2599999999999999E-3</v>
      </c>
      <c r="I317" s="25">
        <f t="shared" si="67"/>
        <v>2.9899999999999996E-3</v>
      </c>
      <c r="J317" s="25"/>
      <c r="K317" s="25">
        <f t="shared" si="68"/>
        <v>8.6881999999999975E-4</v>
      </c>
      <c r="L317" s="25">
        <f t="shared" si="69"/>
        <v>2.0008924599999995E-2</v>
      </c>
      <c r="M317" s="25">
        <v>1.57E-3</v>
      </c>
      <c r="N317" s="25">
        <f t="shared" si="70"/>
        <v>2.3E-3</v>
      </c>
      <c r="O317" s="25"/>
      <c r="P317" s="25">
        <f t="shared" si="71"/>
        <v>2.7050999999999985E-4</v>
      </c>
      <c r="Q317" s="25">
        <f t="shared" si="72"/>
        <v>6.2298452999999965E-3</v>
      </c>
      <c r="R317" s="25">
        <v>4.2700000000000004E-3</v>
      </c>
      <c r="S317" s="25">
        <f t="shared" si="73"/>
        <v>5.0000000000000001E-3</v>
      </c>
      <c r="T317" s="25"/>
      <c r="U317" s="25">
        <f t="shared" si="74"/>
        <v>3.7579999999999992E-4</v>
      </c>
      <c r="V317" s="25">
        <f t="shared" si="75"/>
        <v>8.6546739999999994E-3</v>
      </c>
      <c r="W317" s="25">
        <v>9.6600000000000002E-3</v>
      </c>
      <c r="X317" s="25">
        <f t="shared" si="76"/>
        <v>1.039E-2</v>
      </c>
      <c r="Y317" s="25"/>
      <c r="Z317" s="25">
        <f t="shared" si="77"/>
        <v>1.8327099999999995E-3</v>
      </c>
      <c r="AA317" s="25">
        <f t="shared" si="78"/>
        <v>4.2207311299999994E-2</v>
      </c>
      <c r="AB317" s="25">
        <v>-1.4E-3</v>
      </c>
      <c r="AC317" s="25">
        <f t="shared" si="79"/>
        <v>-7.2999999999999996E-4</v>
      </c>
    </row>
    <row r="318" spans="1:29" s="15" customFormat="1">
      <c r="A318" s="18">
        <v>566</v>
      </c>
      <c r="B318" s="25">
        <v>-1.0000000000000001E-5</v>
      </c>
      <c r="C318" s="25">
        <v>4.4000000000000002E-4</v>
      </c>
      <c r="D318" s="25">
        <f t="shared" si="64"/>
        <v>1.1299999999999999E-3</v>
      </c>
      <c r="E318" s="25"/>
      <c r="F318" s="25">
        <f t="shared" si="65"/>
        <v>3.3618999999999988E-4</v>
      </c>
      <c r="G318" s="25">
        <f t="shared" si="66"/>
        <v>7.7424556999999977E-3</v>
      </c>
      <c r="H318" s="25">
        <v>1.98E-3</v>
      </c>
      <c r="I318" s="25">
        <f t="shared" si="67"/>
        <v>2.6700000000000001E-3</v>
      </c>
      <c r="J318" s="25"/>
      <c r="K318" s="25">
        <f t="shared" si="68"/>
        <v>5.4882000000000021E-4</v>
      </c>
      <c r="L318" s="25">
        <f t="shared" si="69"/>
        <v>1.2639324600000005E-2</v>
      </c>
      <c r="M318" s="25">
        <v>1.5900000000000001E-3</v>
      </c>
      <c r="N318" s="25">
        <f t="shared" si="70"/>
        <v>2.2799999999999999E-3</v>
      </c>
      <c r="O318" s="25"/>
      <c r="P318" s="25">
        <f t="shared" si="71"/>
        <v>2.505099999999998E-4</v>
      </c>
      <c r="Q318" s="25">
        <f t="shared" si="72"/>
        <v>5.7692452999999954E-3</v>
      </c>
      <c r="R318" s="25">
        <v>4.4600000000000004E-3</v>
      </c>
      <c r="S318" s="25">
        <f t="shared" si="73"/>
        <v>5.1500000000000001E-3</v>
      </c>
      <c r="T318" s="25"/>
      <c r="U318" s="25">
        <f t="shared" si="74"/>
        <v>5.2579999999999988E-4</v>
      </c>
      <c r="V318" s="25">
        <f t="shared" si="75"/>
        <v>1.2109173999999999E-2</v>
      </c>
      <c r="W318" s="25">
        <v>9.4999999999999998E-3</v>
      </c>
      <c r="X318" s="25">
        <f t="shared" si="76"/>
        <v>1.0189999999999999E-2</v>
      </c>
      <c r="Y318" s="25"/>
      <c r="Z318" s="25">
        <f t="shared" si="77"/>
        <v>1.632709999999999E-3</v>
      </c>
      <c r="AA318" s="25">
        <f t="shared" si="78"/>
        <v>3.7601311299999982E-2</v>
      </c>
      <c r="AB318" s="25">
        <v>-1.3699999999999999E-3</v>
      </c>
      <c r="AC318" s="25">
        <f t="shared" si="79"/>
        <v>-6.8999999999999997E-4</v>
      </c>
    </row>
    <row r="319" spans="1:29" s="15" customFormat="1">
      <c r="A319" s="18">
        <v>567</v>
      </c>
      <c r="B319" s="25">
        <v>-1.6000000000000001E-4</v>
      </c>
      <c r="C319" s="25">
        <v>3.8000000000000002E-4</v>
      </c>
      <c r="D319" s="25">
        <f t="shared" si="64"/>
        <v>1.17E-3</v>
      </c>
      <c r="E319" s="25"/>
      <c r="F319" s="25">
        <f t="shared" si="65"/>
        <v>3.7618999999999999E-4</v>
      </c>
      <c r="G319" s="25">
        <f t="shared" si="66"/>
        <v>8.6636556999999999E-3</v>
      </c>
      <c r="H319" s="25">
        <v>2.32E-3</v>
      </c>
      <c r="I319" s="25">
        <f t="shared" si="67"/>
        <v>3.1099999999999999E-3</v>
      </c>
      <c r="J319" s="25"/>
      <c r="K319" s="25">
        <f t="shared" si="68"/>
        <v>9.8882000000000006E-4</v>
      </c>
      <c r="L319" s="25">
        <f t="shared" si="69"/>
        <v>2.2772524600000003E-2</v>
      </c>
      <c r="M319" s="25">
        <v>1.73E-3</v>
      </c>
      <c r="N319" s="25">
        <f t="shared" si="70"/>
        <v>2.5200000000000001E-3</v>
      </c>
      <c r="O319" s="25"/>
      <c r="P319" s="25">
        <f t="shared" si="71"/>
        <v>4.9050999999999999E-4</v>
      </c>
      <c r="Q319" s="25">
        <f t="shared" si="72"/>
        <v>1.1296445300000001E-2</v>
      </c>
      <c r="R319" s="25">
        <v>4.3299999999999996E-3</v>
      </c>
      <c r="S319" s="25">
        <f t="shared" si="73"/>
        <v>5.1199999999999996E-3</v>
      </c>
      <c r="T319" s="25"/>
      <c r="U319" s="25">
        <f t="shared" si="74"/>
        <v>4.9579999999999937E-4</v>
      </c>
      <c r="V319" s="25">
        <f t="shared" si="75"/>
        <v>1.1418273999999985E-2</v>
      </c>
      <c r="W319" s="25">
        <v>9.6790000000000001E-3</v>
      </c>
      <c r="X319" s="25">
        <f t="shared" si="76"/>
        <v>1.0469000000000001E-2</v>
      </c>
      <c r="Y319" s="25"/>
      <c r="Z319" s="25">
        <f t="shared" si="77"/>
        <v>1.9117100000000005E-3</v>
      </c>
      <c r="AA319" s="25">
        <f t="shared" si="78"/>
        <v>4.4026681300000016E-2</v>
      </c>
      <c r="AB319" s="25">
        <v>-1.42E-3</v>
      </c>
      <c r="AC319" s="25">
        <f t="shared" si="79"/>
        <v>-7.9000000000000001E-4</v>
      </c>
    </row>
    <row r="320" spans="1:29" s="15" customFormat="1">
      <c r="A320" s="18">
        <v>568</v>
      </c>
      <c r="B320" s="25">
        <v>-4.0000000000000003E-5</v>
      </c>
      <c r="C320" s="25">
        <v>4.6000000000000001E-4</v>
      </c>
      <c r="D320" s="25">
        <f t="shared" si="64"/>
        <v>1.2049999999999999E-3</v>
      </c>
      <c r="E320" s="25"/>
      <c r="F320" s="25">
        <f t="shared" si="65"/>
        <v>4.1118999999999986E-4</v>
      </c>
      <c r="G320" s="25">
        <f t="shared" si="66"/>
        <v>9.4697056999999973E-3</v>
      </c>
      <c r="H320" s="25">
        <v>2.15E-3</v>
      </c>
      <c r="I320" s="25">
        <f t="shared" si="67"/>
        <v>2.895E-3</v>
      </c>
      <c r="J320" s="25"/>
      <c r="K320" s="25">
        <f t="shared" si="68"/>
        <v>7.7382000000000015E-4</v>
      </c>
      <c r="L320" s="25">
        <f t="shared" si="69"/>
        <v>1.7821074600000004E-2</v>
      </c>
      <c r="M320" s="25">
        <v>1.6999999999999999E-3</v>
      </c>
      <c r="N320" s="25">
        <f t="shared" si="70"/>
        <v>2.4450000000000001E-3</v>
      </c>
      <c r="O320" s="25"/>
      <c r="P320" s="25">
        <f t="shared" si="71"/>
        <v>4.1551000000000001E-4</v>
      </c>
      <c r="Q320" s="25">
        <f t="shared" si="72"/>
        <v>9.5691953000000014E-3</v>
      </c>
      <c r="R320" s="25">
        <v>4.4299999999999999E-3</v>
      </c>
      <c r="S320" s="25">
        <f t="shared" si="73"/>
        <v>5.1749999999999999E-3</v>
      </c>
      <c r="T320" s="25"/>
      <c r="U320" s="25">
        <f t="shared" si="74"/>
        <v>5.5079999999999973E-4</v>
      </c>
      <c r="V320" s="25">
        <f t="shared" si="75"/>
        <v>1.2684923999999995E-2</v>
      </c>
      <c r="W320" s="25">
        <v>9.4500000000000001E-3</v>
      </c>
      <c r="X320" s="25">
        <f t="shared" si="76"/>
        <v>1.0194999999999999E-2</v>
      </c>
      <c r="Y320" s="25"/>
      <c r="Z320" s="25">
        <f t="shared" si="77"/>
        <v>1.6377099999999988E-3</v>
      </c>
      <c r="AA320" s="25">
        <f t="shared" si="78"/>
        <v>3.7716461299999976E-2</v>
      </c>
      <c r="AB320" s="25">
        <v>-1.4499999999999999E-3</v>
      </c>
      <c r="AC320" s="25">
        <f t="shared" si="79"/>
        <v>-7.45E-4</v>
      </c>
    </row>
    <row r="321" spans="1:29" s="15" customFormat="1">
      <c r="A321" s="18">
        <v>569</v>
      </c>
      <c r="B321" s="25">
        <v>-6.8999999999999997E-5</v>
      </c>
      <c r="C321" s="25">
        <v>3.6000000000000002E-4</v>
      </c>
      <c r="D321" s="25">
        <f t="shared" si="64"/>
        <v>1.0794999999999999E-3</v>
      </c>
      <c r="E321" s="25"/>
      <c r="F321" s="25">
        <f t="shared" si="65"/>
        <v>2.856899999999999E-4</v>
      </c>
      <c r="G321" s="25">
        <f t="shared" si="66"/>
        <v>6.5794406999999978E-3</v>
      </c>
      <c r="H321" s="25">
        <v>2.2300000000000002E-3</v>
      </c>
      <c r="I321" s="25">
        <f t="shared" si="67"/>
        <v>2.9495000000000003E-3</v>
      </c>
      <c r="J321" s="25"/>
      <c r="K321" s="25">
        <f t="shared" si="68"/>
        <v>8.2832000000000044E-4</v>
      </c>
      <c r="L321" s="25">
        <f t="shared" si="69"/>
        <v>1.9076209600000012E-2</v>
      </c>
      <c r="M321" s="25">
        <v>1.73E-3</v>
      </c>
      <c r="N321" s="25">
        <f t="shared" si="70"/>
        <v>2.4494999999999999E-3</v>
      </c>
      <c r="O321" s="25"/>
      <c r="P321" s="25">
        <f t="shared" si="71"/>
        <v>4.2000999999999974E-4</v>
      </c>
      <c r="Q321" s="25">
        <f t="shared" si="72"/>
        <v>9.6728302999999939E-3</v>
      </c>
      <c r="R321" s="25">
        <v>4.2900000000000004E-3</v>
      </c>
      <c r="S321" s="25">
        <f t="shared" si="73"/>
        <v>5.0095000000000001E-3</v>
      </c>
      <c r="T321" s="25"/>
      <c r="U321" s="25">
        <f t="shared" si="74"/>
        <v>3.8529999999999988E-4</v>
      </c>
      <c r="V321" s="25">
        <f t="shared" si="75"/>
        <v>8.8734589999999985E-3</v>
      </c>
      <c r="W321" s="25">
        <v>9.6900000000000007E-3</v>
      </c>
      <c r="X321" s="25">
        <f t="shared" si="76"/>
        <v>1.04095E-2</v>
      </c>
      <c r="Y321" s="25"/>
      <c r="Z321" s="25">
        <f t="shared" si="77"/>
        <v>1.85221E-3</v>
      </c>
      <c r="AA321" s="25">
        <f t="shared" si="78"/>
        <v>4.2656396300000003E-2</v>
      </c>
      <c r="AB321" s="25">
        <v>-1.3699999999999999E-3</v>
      </c>
      <c r="AC321" s="25">
        <f t="shared" si="79"/>
        <v>-7.1949999999999998E-4</v>
      </c>
    </row>
    <row r="322" spans="1:29" s="15" customFormat="1">
      <c r="A322" s="18">
        <v>570</v>
      </c>
      <c r="B322" s="25">
        <v>1.0000000000000001E-5</v>
      </c>
      <c r="C322" s="25">
        <v>4.6999999999999999E-4</v>
      </c>
      <c r="D322" s="25">
        <f t="shared" si="64"/>
        <v>1.17E-3</v>
      </c>
      <c r="E322" s="25"/>
      <c r="F322" s="25">
        <f t="shared" si="65"/>
        <v>3.7618999999999999E-4</v>
      </c>
      <c r="G322" s="25">
        <f t="shared" si="66"/>
        <v>8.6636556999999999E-3</v>
      </c>
      <c r="H322" s="25">
        <v>2.1900000000000001E-3</v>
      </c>
      <c r="I322" s="25">
        <f t="shared" si="67"/>
        <v>2.8900000000000002E-3</v>
      </c>
      <c r="J322" s="25"/>
      <c r="K322" s="25">
        <f t="shared" si="68"/>
        <v>7.6882000000000035E-4</v>
      </c>
      <c r="L322" s="25">
        <f t="shared" si="69"/>
        <v>1.7705924600000009E-2</v>
      </c>
      <c r="M322" s="25">
        <v>1.81E-3</v>
      </c>
      <c r="N322" s="25">
        <f t="shared" si="70"/>
        <v>2.5100000000000001E-3</v>
      </c>
      <c r="O322" s="25"/>
      <c r="P322" s="25">
        <f t="shared" si="71"/>
        <v>4.8050999999999996E-4</v>
      </c>
      <c r="Q322" s="25">
        <f t="shared" si="72"/>
        <v>1.10661453E-2</v>
      </c>
      <c r="R322" s="25">
        <v>4.5599999999999998E-3</v>
      </c>
      <c r="S322" s="25">
        <f t="shared" si="73"/>
        <v>5.2599999999999999E-3</v>
      </c>
      <c r="T322" s="25"/>
      <c r="U322" s="25">
        <f t="shared" si="74"/>
        <v>6.3579999999999973E-4</v>
      </c>
      <c r="V322" s="25">
        <f t="shared" si="75"/>
        <v>1.4642473999999994E-2</v>
      </c>
      <c r="W322" s="25">
        <v>9.58E-3</v>
      </c>
      <c r="X322" s="25">
        <f t="shared" si="76"/>
        <v>1.0279999999999999E-2</v>
      </c>
      <c r="Y322" s="25"/>
      <c r="Z322" s="25">
        <f t="shared" si="77"/>
        <v>1.7227099999999988E-3</v>
      </c>
      <c r="AA322" s="25">
        <f t="shared" si="78"/>
        <v>3.9674011299999978E-2</v>
      </c>
      <c r="AB322" s="25">
        <v>-1.41E-3</v>
      </c>
      <c r="AC322" s="25">
        <f t="shared" si="79"/>
        <v>-6.9999999999999999E-4</v>
      </c>
    </row>
    <row r="323" spans="1:29" s="15" customFormat="1">
      <c r="A323" s="18">
        <v>571</v>
      </c>
      <c r="B323" s="25">
        <v>-6.8999999999999997E-5</v>
      </c>
      <c r="C323" s="25">
        <v>3.8999999999999999E-4</v>
      </c>
      <c r="D323" s="25">
        <f t="shared" ref="D323:D386" si="80">C323-AC323</f>
        <v>1.0995E-3</v>
      </c>
      <c r="E323" s="25"/>
      <c r="F323" s="25">
        <f t="shared" ref="F323:F351" si="81">D323-0.00079381</f>
        <v>3.0568999999999995E-4</v>
      </c>
      <c r="G323" s="25">
        <f t="shared" ref="G323:G351" si="82">F323*23.03</f>
        <v>7.040040699999999E-3</v>
      </c>
      <c r="H323" s="25">
        <v>2.3E-3</v>
      </c>
      <c r="I323" s="25">
        <f t="shared" ref="I323:I386" si="83">H323-AC323</f>
        <v>3.0095E-3</v>
      </c>
      <c r="J323" s="25"/>
      <c r="K323" s="25">
        <f t="shared" ref="K323:K351" si="84">I323-0.00212118</f>
        <v>8.8832000000000017E-4</v>
      </c>
      <c r="L323" s="25">
        <f t="shared" ref="L323:L351" si="85">K323*23.03</f>
        <v>2.0458009600000004E-2</v>
      </c>
      <c r="M323" s="25">
        <v>1.6999999999999999E-3</v>
      </c>
      <c r="N323" s="25">
        <f t="shared" ref="N323:N386" si="86">M323-AC323</f>
        <v>2.4095000000000002E-3</v>
      </c>
      <c r="O323" s="25"/>
      <c r="P323" s="25">
        <f t="shared" ref="P323:P351" si="87">N323-0.00202949</f>
        <v>3.8001000000000007E-4</v>
      </c>
      <c r="Q323" s="25">
        <f t="shared" ref="Q323:Q351" si="88">P323*23.03</f>
        <v>8.7516303000000021E-3</v>
      </c>
      <c r="R323" s="25">
        <v>4.3E-3</v>
      </c>
      <c r="S323" s="25">
        <f t="shared" ref="S323:S386" si="89">R323-AC323</f>
        <v>5.0095000000000001E-3</v>
      </c>
      <c r="T323" s="25"/>
      <c r="U323" s="25">
        <f t="shared" ref="U323:U351" si="90">S323-0.0046242</f>
        <v>3.8529999999999988E-4</v>
      </c>
      <c r="V323" s="25">
        <f t="shared" ref="V323:V351" si="91">U323*23.03</f>
        <v>8.8734589999999985E-3</v>
      </c>
      <c r="W323" s="25">
        <v>9.58E-3</v>
      </c>
      <c r="X323" s="25">
        <f t="shared" ref="X323:X386" si="92">W323-AC323</f>
        <v>1.02895E-2</v>
      </c>
      <c r="Y323" s="25"/>
      <c r="Z323" s="25">
        <f t="shared" ref="Z323:Z351" si="93">X323-0.00855729</f>
        <v>1.7322099999999997E-3</v>
      </c>
      <c r="AA323" s="25">
        <f t="shared" ref="AA323:AA351" si="94">Z323*23.03</f>
        <v>3.9892796299999991E-2</v>
      </c>
      <c r="AB323" s="25">
        <v>-1.3500000000000001E-3</v>
      </c>
      <c r="AC323" s="25">
        <f t="shared" ref="AC323:AC386" si="95">(B323+AB323)/2</f>
        <v>-7.0950000000000006E-4</v>
      </c>
    </row>
    <row r="324" spans="1:29" s="15" customFormat="1">
      <c r="A324" s="18">
        <v>572</v>
      </c>
      <c r="B324" s="25">
        <v>1E-4</v>
      </c>
      <c r="C324" s="25">
        <v>5.0000000000000001E-4</v>
      </c>
      <c r="D324" s="25">
        <f t="shared" si="80"/>
        <v>1.1050000000000001E-3</v>
      </c>
      <c r="E324" s="25"/>
      <c r="F324" s="25">
        <f t="shared" si="81"/>
        <v>3.1119000000000003E-4</v>
      </c>
      <c r="G324" s="25">
        <f t="shared" si="82"/>
        <v>7.1667057000000013E-3</v>
      </c>
      <c r="H324" s="25">
        <v>2.2100000000000002E-3</v>
      </c>
      <c r="I324" s="25">
        <f t="shared" si="83"/>
        <v>2.8150000000000002E-3</v>
      </c>
      <c r="J324" s="25"/>
      <c r="K324" s="25">
        <f t="shared" si="84"/>
        <v>6.9382000000000037E-4</v>
      </c>
      <c r="L324" s="25">
        <f t="shared" si="85"/>
        <v>1.597867460000001E-2</v>
      </c>
      <c r="M324" s="25">
        <v>1.7700000000000001E-3</v>
      </c>
      <c r="N324" s="25">
        <f t="shared" si="86"/>
        <v>2.3749999999999999E-3</v>
      </c>
      <c r="O324" s="25"/>
      <c r="P324" s="25">
        <f t="shared" si="87"/>
        <v>3.4550999999999983E-4</v>
      </c>
      <c r="Q324" s="25">
        <f t="shared" si="88"/>
        <v>7.9570952999999962E-3</v>
      </c>
      <c r="R324" s="25">
        <v>4.4299999999999999E-3</v>
      </c>
      <c r="S324" s="25">
        <f t="shared" si="89"/>
        <v>5.0349999999999995E-3</v>
      </c>
      <c r="T324" s="25"/>
      <c r="U324" s="25">
        <f t="shared" si="90"/>
        <v>4.1079999999999936E-4</v>
      </c>
      <c r="V324" s="25">
        <f t="shared" si="91"/>
        <v>9.4607239999999863E-3</v>
      </c>
      <c r="W324" s="25">
        <v>9.3500000000000007E-3</v>
      </c>
      <c r="X324" s="25">
        <f t="shared" si="92"/>
        <v>9.9550000000000003E-3</v>
      </c>
      <c r="Y324" s="25"/>
      <c r="Z324" s="25">
        <f t="shared" si="93"/>
        <v>1.3977099999999999E-3</v>
      </c>
      <c r="AA324" s="25">
        <f t="shared" si="94"/>
        <v>3.2189261300000001E-2</v>
      </c>
      <c r="AB324" s="25">
        <v>-1.31E-3</v>
      </c>
      <c r="AC324" s="25">
        <f t="shared" si="95"/>
        <v>-6.0499999999999996E-4</v>
      </c>
    </row>
    <row r="325" spans="1:29" s="15" customFormat="1">
      <c r="A325" s="18">
        <v>573</v>
      </c>
      <c r="B325" s="25">
        <v>-1.2E-4</v>
      </c>
      <c r="C325" s="25">
        <v>3.8999999999999999E-4</v>
      </c>
      <c r="D325" s="25">
        <f t="shared" si="80"/>
        <v>1.17E-3</v>
      </c>
      <c r="E325" s="25"/>
      <c r="F325" s="25">
        <f t="shared" si="81"/>
        <v>3.7618999999999999E-4</v>
      </c>
      <c r="G325" s="25">
        <f t="shared" si="82"/>
        <v>8.6636556999999999E-3</v>
      </c>
      <c r="H325" s="25">
        <v>2.2799999999999999E-3</v>
      </c>
      <c r="I325" s="25">
        <f t="shared" si="83"/>
        <v>3.0600000000000002E-3</v>
      </c>
      <c r="J325" s="25"/>
      <c r="K325" s="25">
        <f t="shared" si="84"/>
        <v>9.3882000000000037E-4</v>
      </c>
      <c r="L325" s="25">
        <f t="shared" si="85"/>
        <v>2.1621024600000011E-2</v>
      </c>
      <c r="M325" s="25">
        <v>1.6900000000000001E-3</v>
      </c>
      <c r="N325" s="25">
        <f t="shared" si="86"/>
        <v>2.47E-3</v>
      </c>
      <c r="O325" s="25"/>
      <c r="P325" s="25">
        <f t="shared" si="87"/>
        <v>4.4050999999999986E-4</v>
      </c>
      <c r="Q325" s="25">
        <f t="shared" si="88"/>
        <v>1.0144945299999998E-2</v>
      </c>
      <c r="R325" s="25">
        <v>4.2199999999999998E-3</v>
      </c>
      <c r="S325" s="25">
        <f t="shared" si="89"/>
        <v>5.0000000000000001E-3</v>
      </c>
      <c r="T325" s="25"/>
      <c r="U325" s="25">
        <f t="shared" si="90"/>
        <v>3.7579999999999992E-4</v>
      </c>
      <c r="V325" s="25">
        <f t="shared" si="91"/>
        <v>8.6546739999999994E-3</v>
      </c>
      <c r="W325" s="25">
        <v>9.5989999999999999E-3</v>
      </c>
      <c r="X325" s="25">
        <f t="shared" si="92"/>
        <v>1.0378999999999999E-2</v>
      </c>
      <c r="Y325" s="25"/>
      <c r="Z325" s="25">
        <f t="shared" si="93"/>
        <v>1.821709999999999E-3</v>
      </c>
      <c r="AA325" s="25">
        <f t="shared" si="94"/>
        <v>4.1953981299999978E-2</v>
      </c>
      <c r="AB325" s="25">
        <v>-1.4400000000000001E-3</v>
      </c>
      <c r="AC325" s="25">
        <f t="shared" si="95"/>
        <v>-7.8000000000000009E-4</v>
      </c>
    </row>
    <row r="326" spans="1:29" s="15" customFormat="1">
      <c r="A326" s="18">
        <v>574</v>
      </c>
      <c r="B326" s="25">
        <v>-1.0000000000000001E-5</v>
      </c>
      <c r="C326" s="25">
        <v>5.5000000000000003E-4</v>
      </c>
      <c r="D326" s="25">
        <f t="shared" si="80"/>
        <v>1.2600000000000001E-3</v>
      </c>
      <c r="E326" s="25"/>
      <c r="F326" s="25">
        <f t="shared" si="81"/>
        <v>4.6619000000000001E-4</v>
      </c>
      <c r="G326" s="25">
        <f t="shared" si="82"/>
        <v>1.07363557E-2</v>
      </c>
      <c r="H326" s="25">
        <v>2.14E-3</v>
      </c>
      <c r="I326" s="25">
        <f t="shared" si="83"/>
        <v>2.8500000000000001E-3</v>
      </c>
      <c r="J326" s="25"/>
      <c r="K326" s="25">
        <f t="shared" si="84"/>
        <v>7.2882000000000025E-4</v>
      </c>
      <c r="L326" s="25">
        <f t="shared" si="85"/>
        <v>1.6784724600000005E-2</v>
      </c>
      <c r="M326" s="25">
        <v>1.7099999999999999E-3</v>
      </c>
      <c r="N326" s="25">
        <f t="shared" si="86"/>
        <v>2.4199999999999998E-3</v>
      </c>
      <c r="O326" s="25"/>
      <c r="P326" s="25">
        <f t="shared" si="87"/>
        <v>3.9050999999999973E-4</v>
      </c>
      <c r="Q326" s="25">
        <f t="shared" si="88"/>
        <v>8.9934452999999945E-3</v>
      </c>
      <c r="R326" s="25">
        <v>4.3800000000000002E-3</v>
      </c>
      <c r="S326" s="25">
        <f t="shared" si="89"/>
        <v>5.0899999999999999E-3</v>
      </c>
      <c r="T326" s="25"/>
      <c r="U326" s="25">
        <f t="shared" si="90"/>
        <v>4.6579999999999972E-4</v>
      </c>
      <c r="V326" s="25">
        <f t="shared" si="91"/>
        <v>1.0727373999999994E-2</v>
      </c>
      <c r="W326" s="25">
        <v>9.4500000000000001E-3</v>
      </c>
      <c r="X326" s="25">
        <f t="shared" si="92"/>
        <v>1.0160000000000001E-2</v>
      </c>
      <c r="Y326" s="25"/>
      <c r="Z326" s="25">
        <f t="shared" si="93"/>
        <v>1.6027100000000002E-3</v>
      </c>
      <c r="AA326" s="25">
        <f t="shared" si="94"/>
        <v>3.6910411300000008E-2</v>
      </c>
      <c r="AB326" s="25">
        <v>-1.41E-3</v>
      </c>
      <c r="AC326" s="25">
        <f t="shared" si="95"/>
        <v>-7.1000000000000002E-4</v>
      </c>
    </row>
    <row r="327" spans="1:29" s="15" customFormat="1">
      <c r="A327" s="18">
        <v>575</v>
      </c>
      <c r="B327" s="25">
        <v>-9.0000000000000006E-5</v>
      </c>
      <c r="C327" s="25">
        <v>2.2000000000000001E-4</v>
      </c>
      <c r="D327" s="25">
        <f t="shared" si="80"/>
        <v>1E-3</v>
      </c>
      <c r="E327" s="25"/>
      <c r="F327" s="25">
        <f t="shared" si="81"/>
        <v>2.0618999999999998E-4</v>
      </c>
      <c r="G327" s="25">
        <f t="shared" si="82"/>
        <v>4.7485556999999996E-3</v>
      </c>
      <c r="H327" s="25">
        <v>2.1800000000000001E-3</v>
      </c>
      <c r="I327" s="25">
        <f t="shared" si="83"/>
        <v>2.96E-3</v>
      </c>
      <c r="J327" s="25"/>
      <c r="K327" s="25">
        <f t="shared" si="84"/>
        <v>8.388200000000001E-4</v>
      </c>
      <c r="L327" s="25">
        <f t="shared" si="85"/>
        <v>1.9318024600000004E-2</v>
      </c>
      <c r="M327" s="25">
        <v>1.64E-3</v>
      </c>
      <c r="N327" s="25">
        <f t="shared" si="86"/>
        <v>2.4199999999999998E-3</v>
      </c>
      <c r="O327" s="25"/>
      <c r="P327" s="25">
        <f t="shared" si="87"/>
        <v>3.9050999999999973E-4</v>
      </c>
      <c r="Q327" s="25">
        <f t="shared" si="88"/>
        <v>8.9934452999999945E-3</v>
      </c>
      <c r="R327" s="25">
        <v>4.2399999999999998E-3</v>
      </c>
      <c r="S327" s="25">
        <f t="shared" si="89"/>
        <v>5.0200000000000002E-3</v>
      </c>
      <c r="T327" s="25"/>
      <c r="U327" s="25">
        <f t="shared" si="90"/>
        <v>3.9579999999999997E-4</v>
      </c>
      <c r="V327" s="25">
        <f t="shared" si="91"/>
        <v>9.1152739999999996E-3</v>
      </c>
      <c r="W327" s="25">
        <v>9.4000000000000004E-3</v>
      </c>
      <c r="X327" s="25">
        <f t="shared" si="92"/>
        <v>1.018E-2</v>
      </c>
      <c r="Y327" s="25"/>
      <c r="Z327" s="25">
        <f t="shared" si="93"/>
        <v>1.6227099999999994E-3</v>
      </c>
      <c r="AA327" s="25">
        <f t="shared" si="94"/>
        <v>3.7371011299999986E-2</v>
      </c>
      <c r="AB327" s="25">
        <v>-1.47E-3</v>
      </c>
      <c r="AC327" s="25">
        <f t="shared" si="95"/>
        <v>-7.7999999999999999E-4</v>
      </c>
    </row>
    <row r="328" spans="1:29" s="15" customFormat="1">
      <c r="A328" s="18">
        <v>576</v>
      </c>
      <c r="B328" s="25">
        <v>-2.0000000000000002E-5</v>
      </c>
      <c r="C328" s="25">
        <v>4.8000000000000001E-4</v>
      </c>
      <c r="D328" s="25">
        <f t="shared" si="80"/>
        <v>1.155E-3</v>
      </c>
      <c r="E328" s="25"/>
      <c r="F328" s="25">
        <f t="shared" si="81"/>
        <v>3.6118999999999995E-4</v>
      </c>
      <c r="G328" s="25">
        <f t="shared" si="82"/>
        <v>8.3182056999999993E-3</v>
      </c>
      <c r="H328" s="25">
        <v>2.0200000000000001E-3</v>
      </c>
      <c r="I328" s="25">
        <f t="shared" si="83"/>
        <v>2.6950000000000003E-3</v>
      </c>
      <c r="J328" s="25"/>
      <c r="K328" s="25">
        <f t="shared" si="84"/>
        <v>5.7382000000000049E-4</v>
      </c>
      <c r="L328" s="25">
        <f t="shared" si="85"/>
        <v>1.3215074600000012E-2</v>
      </c>
      <c r="M328" s="25">
        <v>1.67E-3</v>
      </c>
      <c r="N328" s="25">
        <f t="shared" si="86"/>
        <v>2.3449999999999999E-3</v>
      </c>
      <c r="O328" s="25"/>
      <c r="P328" s="25">
        <f t="shared" si="87"/>
        <v>3.1550999999999975E-4</v>
      </c>
      <c r="Q328" s="25">
        <f t="shared" si="88"/>
        <v>7.2661952999999949E-3</v>
      </c>
      <c r="R328" s="25">
        <v>4.3699999999999998E-3</v>
      </c>
      <c r="S328" s="25">
        <f t="shared" si="89"/>
        <v>5.045E-3</v>
      </c>
      <c r="T328" s="25"/>
      <c r="U328" s="25">
        <f t="shared" si="90"/>
        <v>4.2079999999999982E-4</v>
      </c>
      <c r="V328" s="25">
        <f t="shared" si="91"/>
        <v>9.691023999999996E-3</v>
      </c>
      <c r="W328" s="25">
        <v>9.3100000000000006E-3</v>
      </c>
      <c r="X328" s="25">
        <f t="shared" si="92"/>
        <v>9.9850000000000008E-3</v>
      </c>
      <c r="Y328" s="25"/>
      <c r="Z328" s="25">
        <f t="shared" si="93"/>
        <v>1.4277100000000004E-3</v>
      </c>
      <c r="AA328" s="25">
        <f t="shared" si="94"/>
        <v>3.2880161300000009E-2</v>
      </c>
      <c r="AB328" s="25">
        <v>-1.33E-3</v>
      </c>
      <c r="AC328" s="25">
        <f t="shared" si="95"/>
        <v>-6.7500000000000004E-4</v>
      </c>
    </row>
    <row r="329" spans="1:29" s="15" customFormat="1">
      <c r="A329" s="18">
        <v>577</v>
      </c>
      <c r="B329" s="25">
        <v>-2.4000000000000001E-4</v>
      </c>
      <c r="C329" s="25">
        <v>2.3000000000000001E-4</v>
      </c>
      <c r="D329" s="25">
        <f t="shared" si="80"/>
        <v>1.1100000000000001E-3</v>
      </c>
      <c r="E329" s="25"/>
      <c r="F329" s="25">
        <f t="shared" si="81"/>
        <v>3.1619000000000005E-4</v>
      </c>
      <c r="G329" s="25">
        <f t="shared" si="82"/>
        <v>7.2818557000000018E-3</v>
      </c>
      <c r="H329" s="25">
        <v>2.0699999999999998E-3</v>
      </c>
      <c r="I329" s="25">
        <f t="shared" si="83"/>
        <v>2.9499999999999999E-3</v>
      </c>
      <c r="J329" s="25"/>
      <c r="K329" s="25">
        <f t="shared" si="84"/>
        <v>8.2882000000000008E-4</v>
      </c>
      <c r="L329" s="25">
        <f t="shared" si="85"/>
        <v>1.9087724600000001E-2</v>
      </c>
      <c r="M329" s="25">
        <v>1.5299999999999999E-3</v>
      </c>
      <c r="N329" s="25">
        <f t="shared" si="86"/>
        <v>2.4099999999999998E-3</v>
      </c>
      <c r="O329" s="25"/>
      <c r="P329" s="25">
        <f t="shared" si="87"/>
        <v>3.805099999999997E-4</v>
      </c>
      <c r="Q329" s="25">
        <f t="shared" si="88"/>
        <v>8.7631452999999936E-3</v>
      </c>
      <c r="R329" s="25">
        <v>4.1599999999999996E-3</v>
      </c>
      <c r="S329" s="25">
        <f t="shared" si="89"/>
        <v>5.0399999999999993E-3</v>
      </c>
      <c r="T329" s="25"/>
      <c r="U329" s="25">
        <f t="shared" si="90"/>
        <v>4.1579999999999916E-4</v>
      </c>
      <c r="V329" s="25">
        <f t="shared" si="91"/>
        <v>9.5758739999999808E-3</v>
      </c>
      <c r="W329" s="25">
        <v>9.3790000000000002E-3</v>
      </c>
      <c r="X329" s="25">
        <f t="shared" si="92"/>
        <v>1.0259000000000001E-2</v>
      </c>
      <c r="Y329" s="25"/>
      <c r="Z329" s="25">
        <f t="shared" si="93"/>
        <v>1.7017100000000004E-3</v>
      </c>
      <c r="AA329" s="25">
        <f t="shared" si="94"/>
        <v>3.9190381300000007E-2</v>
      </c>
      <c r="AB329" s="25">
        <v>-1.5200000000000001E-3</v>
      </c>
      <c r="AC329" s="25">
        <f t="shared" si="95"/>
        <v>-8.8000000000000003E-4</v>
      </c>
    </row>
    <row r="330" spans="1:29" s="15" customFormat="1">
      <c r="A330" s="18">
        <v>578</v>
      </c>
      <c r="B330" s="25">
        <v>-5.0000000000000002E-5</v>
      </c>
      <c r="C330" s="25">
        <v>5.8E-4</v>
      </c>
      <c r="D330" s="25">
        <f t="shared" si="80"/>
        <v>1.3449999999999998E-3</v>
      </c>
      <c r="E330" s="25"/>
      <c r="F330" s="25">
        <f t="shared" si="81"/>
        <v>5.511899999999998E-4</v>
      </c>
      <c r="G330" s="25">
        <f t="shared" si="82"/>
        <v>1.2693905699999996E-2</v>
      </c>
      <c r="H330" s="25">
        <v>2.15E-3</v>
      </c>
      <c r="I330" s="25">
        <f t="shared" si="83"/>
        <v>2.9150000000000001E-3</v>
      </c>
      <c r="J330" s="25"/>
      <c r="K330" s="25">
        <f t="shared" si="84"/>
        <v>7.938200000000002E-4</v>
      </c>
      <c r="L330" s="25">
        <f t="shared" si="85"/>
        <v>1.8281674600000006E-2</v>
      </c>
      <c r="M330" s="25">
        <v>1.7099999999999999E-3</v>
      </c>
      <c r="N330" s="25">
        <f t="shared" si="86"/>
        <v>2.4749999999999998E-3</v>
      </c>
      <c r="O330" s="25"/>
      <c r="P330" s="25">
        <f t="shared" si="87"/>
        <v>4.4550999999999966E-4</v>
      </c>
      <c r="Q330" s="25">
        <f t="shared" si="88"/>
        <v>1.0260095299999992E-2</v>
      </c>
      <c r="R330" s="25">
        <v>4.4600000000000004E-3</v>
      </c>
      <c r="S330" s="25">
        <f t="shared" si="89"/>
        <v>5.2250000000000005E-3</v>
      </c>
      <c r="T330" s="25"/>
      <c r="U330" s="25">
        <f t="shared" si="90"/>
        <v>6.0080000000000029E-4</v>
      </c>
      <c r="V330" s="25">
        <f t="shared" si="91"/>
        <v>1.3836424000000007E-2</v>
      </c>
      <c r="W330" s="25">
        <v>9.3500000000000007E-3</v>
      </c>
      <c r="X330" s="25">
        <f t="shared" si="92"/>
        <v>1.0115000000000001E-2</v>
      </c>
      <c r="Y330" s="25"/>
      <c r="Z330" s="25">
        <f t="shared" si="93"/>
        <v>1.5577100000000003E-3</v>
      </c>
      <c r="AA330" s="25">
        <f t="shared" si="94"/>
        <v>3.587406130000001E-2</v>
      </c>
      <c r="AB330" s="25">
        <v>-1.48E-3</v>
      </c>
      <c r="AC330" s="25">
        <f t="shared" si="95"/>
        <v>-7.6499999999999995E-4</v>
      </c>
    </row>
    <row r="331" spans="1:29" s="15" customFormat="1">
      <c r="A331" s="18">
        <v>579</v>
      </c>
      <c r="B331" s="25">
        <v>0</v>
      </c>
      <c r="C331" s="25">
        <v>1.7000000000000001E-4</v>
      </c>
      <c r="D331" s="25">
        <f t="shared" si="80"/>
        <v>8.9000000000000006E-4</v>
      </c>
      <c r="E331" s="25"/>
      <c r="F331" s="25">
        <f t="shared" si="81"/>
        <v>9.6190000000000012E-5</v>
      </c>
      <c r="G331" s="25">
        <f t="shared" si="82"/>
        <v>2.2152557000000004E-3</v>
      </c>
      <c r="H331" s="25">
        <v>2.0400000000000001E-3</v>
      </c>
      <c r="I331" s="25">
        <f t="shared" si="83"/>
        <v>2.7600000000000003E-3</v>
      </c>
      <c r="J331" s="25"/>
      <c r="K331" s="25">
        <f t="shared" si="84"/>
        <v>6.3882000000000045E-4</v>
      </c>
      <c r="L331" s="25">
        <f t="shared" si="85"/>
        <v>1.471202460000001E-2</v>
      </c>
      <c r="M331" s="25">
        <v>1.64E-3</v>
      </c>
      <c r="N331" s="25">
        <f t="shared" si="86"/>
        <v>2.3600000000000001E-3</v>
      </c>
      <c r="O331" s="25"/>
      <c r="P331" s="25">
        <f t="shared" si="87"/>
        <v>3.3051000000000001E-4</v>
      </c>
      <c r="Q331" s="25">
        <f t="shared" si="88"/>
        <v>7.6116453000000008E-3</v>
      </c>
      <c r="R331" s="25">
        <v>4.1099999999999999E-3</v>
      </c>
      <c r="S331" s="25">
        <f t="shared" si="89"/>
        <v>4.8300000000000001E-3</v>
      </c>
      <c r="T331" s="25"/>
      <c r="U331" s="25">
        <f t="shared" si="90"/>
        <v>2.0579999999999991E-4</v>
      </c>
      <c r="V331" s="25">
        <f t="shared" si="91"/>
        <v>4.7395739999999981E-3</v>
      </c>
      <c r="W331" s="25">
        <v>9.2589999999999999E-3</v>
      </c>
      <c r="X331" s="25">
        <f t="shared" si="92"/>
        <v>9.979E-3</v>
      </c>
      <c r="Y331" s="25"/>
      <c r="Z331" s="25">
        <f t="shared" si="93"/>
        <v>1.4217099999999996E-3</v>
      </c>
      <c r="AA331" s="25">
        <f t="shared" si="94"/>
        <v>3.2741981299999993E-2</v>
      </c>
      <c r="AB331" s="25">
        <v>-1.4400000000000001E-3</v>
      </c>
      <c r="AC331" s="25">
        <f t="shared" si="95"/>
        <v>-7.2000000000000005E-4</v>
      </c>
    </row>
    <row r="332" spans="1:29" s="15" customFormat="1">
      <c r="A332" s="18">
        <v>580</v>
      </c>
      <c r="B332" s="25">
        <v>1.2999999999999999E-4</v>
      </c>
      <c r="C332" s="25">
        <v>4.8999999999999998E-4</v>
      </c>
      <c r="D332" s="25">
        <f t="shared" si="80"/>
        <v>1.1199999999999999E-3</v>
      </c>
      <c r="E332" s="25"/>
      <c r="F332" s="25">
        <f t="shared" si="81"/>
        <v>3.2618999999999986E-4</v>
      </c>
      <c r="G332" s="25">
        <f t="shared" si="82"/>
        <v>7.5121556999999967E-3</v>
      </c>
      <c r="H332" s="25">
        <v>1.9499999999999999E-3</v>
      </c>
      <c r="I332" s="25">
        <f t="shared" si="83"/>
        <v>2.5799999999999998E-3</v>
      </c>
      <c r="J332" s="25"/>
      <c r="K332" s="25">
        <f t="shared" si="84"/>
        <v>4.5881999999999997E-4</v>
      </c>
      <c r="L332" s="25">
        <f t="shared" si="85"/>
        <v>1.0566624599999999E-2</v>
      </c>
      <c r="M332" s="25">
        <v>1.57E-3</v>
      </c>
      <c r="N332" s="25">
        <f t="shared" si="86"/>
        <v>2.2000000000000001E-3</v>
      </c>
      <c r="O332" s="25"/>
      <c r="P332" s="25">
        <f t="shared" si="87"/>
        <v>1.7051000000000002E-4</v>
      </c>
      <c r="Q332" s="25">
        <f t="shared" si="88"/>
        <v>3.9268453000000005E-3</v>
      </c>
      <c r="R332" s="25">
        <v>4.3099999999999996E-3</v>
      </c>
      <c r="S332" s="25">
        <f t="shared" si="89"/>
        <v>4.9399999999999999E-3</v>
      </c>
      <c r="T332" s="25"/>
      <c r="U332" s="25">
        <f t="shared" si="90"/>
        <v>3.1579999999999976E-4</v>
      </c>
      <c r="V332" s="25">
        <f t="shared" si="91"/>
        <v>7.2728739999999951E-3</v>
      </c>
      <c r="W332" s="25">
        <v>9.2589999999999999E-3</v>
      </c>
      <c r="X332" s="25">
        <f t="shared" si="92"/>
        <v>9.8890000000000002E-3</v>
      </c>
      <c r="Y332" s="25"/>
      <c r="Z332" s="25">
        <f t="shared" si="93"/>
        <v>1.3317099999999998E-3</v>
      </c>
      <c r="AA332" s="25">
        <f t="shared" si="94"/>
        <v>3.0669281299999997E-2</v>
      </c>
      <c r="AB332" s="25">
        <v>-1.39E-3</v>
      </c>
      <c r="AC332" s="25">
        <f t="shared" si="95"/>
        <v>-6.3000000000000003E-4</v>
      </c>
    </row>
    <row r="333" spans="1:29" s="15" customFormat="1">
      <c r="A333" s="18">
        <v>581</v>
      </c>
      <c r="B333" s="25">
        <v>-1.0000000000000001E-5</v>
      </c>
      <c r="C333" s="25">
        <v>2.0000000000000001E-4</v>
      </c>
      <c r="D333" s="25">
        <f t="shared" si="80"/>
        <v>8.9499999999999996E-4</v>
      </c>
      <c r="E333" s="25"/>
      <c r="F333" s="25">
        <f t="shared" si="81"/>
        <v>1.0118999999999992E-4</v>
      </c>
      <c r="G333" s="25">
        <f t="shared" si="82"/>
        <v>2.3304056999999983E-3</v>
      </c>
      <c r="H333" s="25">
        <v>2.0400000000000001E-3</v>
      </c>
      <c r="I333" s="25">
        <f t="shared" si="83"/>
        <v>2.735E-3</v>
      </c>
      <c r="J333" s="25"/>
      <c r="K333" s="25">
        <f t="shared" si="84"/>
        <v>6.1382000000000016E-4</v>
      </c>
      <c r="L333" s="25">
        <f t="shared" si="85"/>
        <v>1.4136274600000005E-2</v>
      </c>
      <c r="M333" s="25">
        <v>1.65E-3</v>
      </c>
      <c r="N333" s="25">
        <f t="shared" si="86"/>
        <v>2.3449999999999999E-3</v>
      </c>
      <c r="O333" s="25"/>
      <c r="P333" s="25">
        <f t="shared" si="87"/>
        <v>3.1550999999999975E-4</v>
      </c>
      <c r="Q333" s="25">
        <f t="shared" si="88"/>
        <v>7.2661952999999949E-3</v>
      </c>
      <c r="R333" s="25">
        <v>4.1099999999999999E-3</v>
      </c>
      <c r="S333" s="25">
        <f t="shared" si="89"/>
        <v>4.8050000000000002E-3</v>
      </c>
      <c r="T333" s="25"/>
      <c r="U333" s="25">
        <f t="shared" si="90"/>
        <v>1.8080000000000006E-4</v>
      </c>
      <c r="V333" s="25">
        <f t="shared" si="91"/>
        <v>4.1638240000000017E-3</v>
      </c>
      <c r="W333" s="25">
        <v>9.2899999999999996E-3</v>
      </c>
      <c r="X333" s="25">
        <f t="shared" si="92"/>
        <v>9.9849999999999991E-3</v>
      </c>
      <c r="Y333" s="25"/>
      <c r="Z333" s="25">
        <f t="shared" si="93"/>
        <v>1.4277099999999987E-3</v>
      </c>
      <c r="AA333" s="25">
        <f t="shared" si="94"/>
        <v>3.2880161299999974E-2</v>
      </c>
      <c r="AB333" s="25">
        <v>-1.3799999999999999E-3</v>
      </c>
      <c r="AC333" s="25">
        <f t="shared" si="95"/>
        <v>-6.9499999999999998E-4</v>
      </c>
    </row>
    <row r="334" spans="1:29" s="15" customFormat="1">
      <c r="A334" s="18">
        <v>582</v>
      </c>
      <c r="B334" s="25">
        <v>0</v>
      </c>
      <c r="C334" s="25">
        <v>5.1000000000000004E-4</v>
      </c>
      <c r="D334" s="25">
        <f t="shared" si="80"/>
        <v>1.16E-3</v>
      </c>
      <c r="E334" s="25"/>
      <c r="F334" s="25">
        <f t="shared" si="81"/>
        <v>3.6618999999999996E-4</v>
      </c>
      <c r="G334" s="25">
        <f t="shared" si="82"/>
        <v>8.433355699999999E-3</v>
      </c>
      <c r="H334" s="25">
        <v>2.0200000000000001E-3</v>
      </c>
      <c r="I334" s="25">
        <f t="shared" si="83"/>
        <v>2.6700000000000001E-3</v>
      </c>
      <c r="J334" s="25"/>
      <c r="K334" s="25">
        <f t="shared" si="84"/>
        <v>5.4882000000000021E-4</v>
      </c>
      <c r="L334" s="25">
        <f t="shared" si="85"/>
        <v>1.2639324600000005E-2</v>
      </c>
      <c r="M334" s="25">
        <v>1.6000000000000001E-3</v>
      </c>
      <c r="N334" s="25">
        <f t="shared" si="86"/>
        <v>2.2500000000000003E-3</v>
      </c>
      <c r="O334" s="25"/>
      <c r="P334" s="25">
        <f t="shared" si="87"/>
        <v>2.2051000000000015E-4</v>
      </c>
      <c r="Q334" s="25">
        <f t="shared" si="88"/>
        <v>5.0783453000000037E-3</v>
      </c>
      <c r="R334" s="25">
        <v>4.28E-3</v>
      </c>
      <c r="S334" s="25">
        <f t="shared" si="89"/>
        <v>4.9300000000000004E-3</v>
      </c>
      <c r="T334" s="25"/>
      <c r="U334" s="25">
        <f t="shared" si="90"/>
        <v>3.0580000000000017E-4</v>
      </c>
      <c r="V334" s="25">
        <f t="shared" si="91"/>
        <v>7.0425740000000046E-3</v>
      </c>
      <c r="W334" s="25">
        <v>9.3200000000000002E-3</v>
      </c>
      <c r="X334" s="25">
        <f t="shared" si="92"/>
        <v>9.9699999999999997E-3</v>
      </c>
      <c r="Y334" s="25"/>
      <c r="Z334" s="25">
        <f t="shared" si="93"/>
        <v>1.4127099999999993E-3</v>
      </c>
      <c r="AA334" s="25">
        <f t="shared" si="94"/>
        <v>3.2534711299999984E-2</v>
      </c>
      <c r="AB334" s="25">
        <v>-1.2999999999999999E-3</v>
      </c>
      <c r="AC334" s="25">
        <f t="shared" si="95"/>
        <v>-6.4999999999999997E-4</v>
      </c>
    </row>
    <row r="335" spans="1:29" s="15" customFormat="1">
      <c r="A335" s="18">
        <v>583</v>
      </c>
      <c r="B335" s="25">
        <v>-1.0000000000000001E-5</v>
      </c>
      <c r="C335" s="25">
        <v>1.4999999999999999E-4</v>
      </c>
      <c r="D335" s="25">
        <f t="shared" si="80"/>
        <v>8.7000000000000001E-4</v>
      </c>
      <c r="E335" s="25"/>
      <c r="F335" s="25">
        <f t="shared" si="81"/>
        <v>7.618999999999996E-5</v>
      </c>
      <c r="G335" s="25">
        <f t="shared" si="82"/>
        <v>1.7546556999999991E-3</v>
      </c>
      <c r="H335" s="25">
        <v>1.97E-3</v>
      </c>
      <c r="I335" s="25">
        <f t="shared" si="83"/>
        <v>2.6900000000000001E-3</v>
      </c>
      <c r="J335" s="25"/>
      <c r="K335" s="25">
        <f t="shared" si="84"/>
        <v>5.6882000000000026E-4</v>
      </c>
      <c r="L335" s="25">
        <f t="shared" si="85"/>
        <v>1.3099924600000007E-2</v>
      </c>
      <c r="M335" s="25">
        <v>1.5499999999999999E-3</v>
      </c>
      <c r="N335" s="25">
        <f t="shared" si="86"/>
        <v>2.2699999999999999E-3</v>
      </c>
      <c r="O335" s="25"/>
      <c r="P335" s="25">
        <f t="shared" si="87"/>
        <v>2.4050999999999977E-4</v>
      </c>
      <c r="Q335" s="25">
        <f t="shared" si="88"/>
        <v>5.5389452999999953E-3</v>
      </c>
      <c r="R335" s="25">
        <v>4.0699999999999998E-3</v>
      </c>
      <c r="S335" s="25">
        <f t="shared" si="89"/>
        <v>4.79E-3</v>
      </c>
      <c r="T335" s="25"/>
      <c r="U335" s="25">
        <f t="shared" si="90"/>
        <v>1.657999999999998E-4</v>
      </c>
      <c r="V335" s="25">
        <f t="shared" si="91"/>
        <v>3.8183739999999955E-3</v>
      </c>
      <c r="W335" s="25">
        <v>9.1199999999999996E-3</v>
      </c>
      <c r="X335" s="25">
        <f t="shared" si="92"/>
        <v>9.8399999999999998E-3</v>
      </c>
      <c r="Y335" s="25"/>
      <c r="Z335" s="25">
        <f t="shared" si="93"/>
        <v>1.2827099999999994E-3</v>
      </c>
      <c r="AA335" s="25">
        <f t="shared" si="94"/>
        <v>2.9540811299999987E-2</v>
      </c>
      <c r="AB335" s="25">
        <v>-1.4300000000000001E-3</v>
      </c>
      <c r="AC335" s="25">
        <f t="shared" si="95"/>
        <v>-7.2000000000000005E-4</v>
      </c>
    </row>
    <row r="336" spans="1:29" s="15" customFormat="1">
      <c r="A336" s="18">
        <v>584</v>
      </c>
      <c r="B336" s="25">
        <v>-2.0000000000000002E-5</v>
      </c>
      <c r="C336" s="25">
        <v>4.0999999999999999E-4</v>
      </c>
      <c r="D336" s="25">
        <f t="shared" si="80"/>
        <v>1.165E-3</v>
      </c>
      <c r="E336" s="25"/>
      <c r="F336" s="25">
        <f t="shared" si="81"/>
        <v>3.7118999999999997E-4</v>
      </c>
      <c r="G336" s="25">
        <f t="shared" si="82"/>
        <v>8.5485057000000003E-3</v>
      </c>
      <c r="H336" s="25">
        <v>1.9499999999999999E-3</v>
      </c>
      <c r="I336" s="25">
        <f t="shared" si="83"/>
        <v>2.7049999999999999E-3</v>
      </c>
      <c r="J336" s="25"/>
      <c r="K336" s="25">
        <f t="shared" si="84"/>
        <v>5.8382000000000009E-4</v>
      </c>
      <c r="L336" s="25">
        <f t="shared" si="85"/>
        <v>1.3445374600000002E-2</v>
      </c>
      <c r="M336" s="25">
        <v>1.48E-3</v>
      </c>
      <c r="N336" s="25">
        <f t="shared" si="86"/>
        <v>2.235E-3</v>
      </c>
      <c r="O336" s="25"/>
      <c r="P336" s="25">
        <f t="shared" si="87"/>
        <v>2.0550999999999989E-4</v>
      </c>
      <c r="Q336" s="25">
        <f t="shared" si="88"/>
        <v>4.7328952999999979E-3</v>
      </c>
      <c r="R336" s="25">
        <v>4.0899999999999999E-3</v>
      </c>
      <c r="S336" s="25">
        <f t="shared" si="89"/>
        <v>4.8450000000000003E-3</v>
      </c>
      <c r="T336" s="25"/>
      <c r="U336" s="25">
        <f t="shared" si="90"/>
        <v>2.2080000000000016E-4</v>
      </c>
      <c r="V336" s="25">
        <f t="shared" si="91"/>
        <v>5.085024000000004E-3</v>
      </c>
      <c r="W336" s="25">
        <v>9.0799999999999995E-3</v>
      </c>
      <c r="X336" s="25">
        <f t="shared" si="92"/>
        <v>9.835E-3</v>
      </c>
      <c r="Y336" s="25"/>
      <c r="Z336" s="25">
        <f t="shared" si="93"/>
        <v>1.2777099999999996E-3</v>
      </c>
      <c r="AA336" s="25">
        <f t="shared" si="94"/>
        <v>2.9425661299999992E-2</v>
      </c>
      <c r="AB336" s="25">
        <v>-1.49E-3</v>
      </c>
      <c r="AC336" s="25">
        <f t="shared" si="95"/>
        <v>-7.5500000000000003E-4</v>
      </c>
    </row>
    <row r="337" spans="1:29" s="15" customFormat="1">
      <c r="A337" s="18">
        <v>585</v>
      </c>
      <c r="B337" s="25">
        <v>-5.0000000000000002E-5</v>
      </c>
      <c r="C337" s="25">
        <v>1.4999999999999999E-4</v>
      </c>
      <c r="D337" s="25">
        <f t="shared" si="80"/>
        <v>8.7999999999999992E-4</v>
      </c>
      <c r="E337" s="25"/>
      <c r="F337" s="25">
        <f t="shared" si="81"/>
        <v>8.6189999999999878E-5</v>
      </c>
      <c r="G337" s="25">
        <f t="shared" si="82"/>
        <v>1.9849556999999973E-3</v>
      </c>
      <c r="H337" s="25">
        <v>2.0100000000000001E-3</v>
      </c>
      <c r="I337" s="25">
        <f t="shared" si="83"/>
        <v>2.7400000000000002E-3</v>
      </c>
      <c r="J337" s="25"/>
      <c r="K337" s="25">
        <f t="shared" si="84"/>
        <v>6.1882000000000039E-4</v>
      </c>
      <c r="L337" s="25">
        <f t="shared" si="85"/>
        <v>1.425142460000001E-2</v>
      </c>
      <c r="M337" s="25">
        <v>1.57E-3</v>
      </c>
      <c r="N337" s="25">
        <f t="shared" si="86"/>
        <v>2.3E-3</v>
      </c>
      <c r="O337" s="25"/>
      <c r="P337" s="25">
        <f t="shared" si="87"/>
        <v>2.7050999999999985E-4</v>
      </c>
      <c r="Q337" s="25">
        <f t="shared" si="88"/>
        <v>6.2298452999999965E-3</v>
      </c>
      <c r="R337" s="25">
        <v>4.0400000000000002E-3</v>
      </c>
      <c r="S337" s="25">
        <f t="shared" si="89"/>
        <v>4.7699999999999999E-3</v>
      </c>
      <c r="T337" s="25"/>
      <c r="U337" s="25">
        <f t="shared" si="90"/>
        <v>1.4579999999999975E-4</v>
      </c>
      <c r="V337" s="25">
        <f t="shared" si="91"/>
        <v>3.3577739999999944E-3</v>
      </c>
      <c r="W337" s="25">
        <v>9.1500000000000001E-3</v>
      </c>
      <c r="X337" s="25">
        <f t="shared" si="92"/>
        <v>9.8799999999999999E-3</v>
      </c>
      <c r="Y337" s="25"/>
      <c r="Z337" s="25">
        <f t="shared" si="93"/>
        <v>1.3227099999999995E-3</v>
      </c>
      <c r="AA337" s="25">
        <f t="shared" si="94"/>
        <v>3.0462011299999991E-2</v>
      </c>
      <c r="AB337" s="25">
        <v>-1.41E-3</v>
      </c>
      <c r="AC337" s="25">
        <f t="shared" si="95"/>
        <v>-7.2999999999999996E-4</v>
      </c>
    </row>
    <row r="338" spans="1:29" s="15" customFormat="1">
      <c r="A338" s="18">
        <v>586</v>
      </c>
      <c r="B338" s="25">
        <v>-5.0000000000000002E-5</v>
      </c>
      <c r="C338" s="25">
        <v>4.2999999999999999E-4</v>
      </c>
      <c r="D338" s="25">
        <f t="shared" si="80"/>
        <v>1.15E-3</v>
      </c>
      <c r="E338" s="25"/>
      <c r="F338" s="25">
        <f t="shared" si="81"/>
        <v>3.5618999999999994E-4</v>
      </c>
      <c r="G338" s="25">
        <f t="shared" si="82"/>
        <v>8.2030556999999997E-3</v>
      </c>
      <c r="H338" s="25">
        <v>2.0500000000000002E-3</v>
      </c>
      <c r="I338" s="25">
        <f t="shared" si="83"/>
        <v>2.7699999999999999E-3</v>
      </c>
      <c r="J338" s="25"/>
      <c r="K338" s="25">
        <f t="shared" si="84"/>
        <v>6.4882000000000004E-4</v>
      </c>
      <c r="L338" s="25">
        <f t="shared" si="85"/>
        <v>1.4942324600000001E-2</v>
      </c>
      <c r="M338" s="25">
        <v>1.5399999999999999E-3</v>
      </c>
      <c r="N338" s="25">
        <f t="shared" si="86"/>
        <v>2.2599999999999999E-3</v>
      </c>
      <c r="O338" s="25"/>
      <c r="P338" s="25">
        <f t="shared" si="87"/>
        <v>2.3050999999999974E-4</v>
      </c>
      <c r="Q338" s="25">
        <f t="shared" si="88"/>
        <v>5.3086452999999943E-3</v>
      </c>
      <c r="R338" s="25">
        <v>4.1999999999999997E-3</v>
      </c>
      <c r="S338" s="25">
        <f t="shared" si="89"/>
        <v>4.9199999999999999E-3</v>
      </c>
      <c r="T338" s="25"/>
      <c r="U338" s="25">
        <f t="shared" si="90"/>
        <v>2.9579999999999971E-4</v>
      </c>
      <c r="V338" s="25">
        <f t="shared" si="91"/>
        <v>6.812273999999994E-3</v>
      </c>
      <c r="W338" s="25">
        <v>9.1690000000000001E-3</v>
      </c>
      <c r="X338" s="25">
        <f t="shared" si="92"/>
        <v>9.8890000000000002E-3</v>
      </c>
      <c r="Y338" s="25"/>
      <c r="Z338" s="25">
        <f t="shared" si="93"/>
        <v>1.3317099999999998E-3</v>
      </c>
      <c r="AA338" s="25">
        <f t="shared" si="94"/>
        <v>3.0669281299999997E-2</v>
      </c>
      <c r="AB338" s="25">
        <v>-1.39E-3</v>
      </c>
      <c r="AC338" s="25">
        <f t="shared" si="95"/>
        <v>-7.1999999999999994E-4</v>
      </c>
    </row>
    <row r="339" spans="1:29" s="15" customFormat="1">
      <c r="A339" s="18">
        <v>587</v>
      </c>
      <c r="B339" s="25">
        <v>4.0000000000000003E-5</v>
      </c>
      <c r="C339" s="25">
        <v>6.8999999999999997E-5</v>
      </c>
      <c r="D339" s="25">
        <f t="shared" si="80"/>
        <v>7.8899999999999999E-4</v>
      </c>
      <c r="E339" s="25"/>
      <c r="F339" s="25">
        <f t="shared" si="81"/>
        <v>-4.8100000000000573E-6</v>
      </c>
      <c r="G339" s="25">
        <f t="shared" si="82"/>
        <v>-1.1077430000000133E-4</v>
      </c>
      <c r="H339" s="25">
        <v>1.8799999999999999E-3</v>
      </c>
      <c r="I339" s="25">
        <f t="shared" si="83"/>
        <v>2.5999999999999999E-3</v>
      </c>
      <c r="J339" s="25"/>
      <c r="K339" s="25">
        <f t="shared" si="84"/>
        <v>4.7882000000000003E-4</v>
      </c>
      <c r="L339" s="25">
        <f t="shared" si="85"/>
        <v>1.1027224600000001E-2</v>
      </c>
      <c r="M339" s="25">
        <v>1.5499999999999999E-3</v>
      </c>
      <c r="N339" s="25">
        <f t="shared" si="86"/>
        <v>2.2699999999999999E-3</v>
      </c>
      <c r="O339" s="25"/>
      <c r="P339" s="25">
        <f t="shared" si="87"/>
        <v>2.4050999999999977E-4</v>
      </c>
      <c r="Q339" s="25">
        <f t="shared" si="88"/>
        <v>5.5389452999999953E-3</v>
      </c>
      <c r="R339" s="25">
        <v>4.0000000000000001E-3</v>
      </c>
      <c r="S339" s="25">
        <f t="shared" si="89"/>
        <v>4.7200000000000002E-3</v>
      </c>
      <c r="T339" s="25"/>
      <c r="U339" s="25">
        <f t="shared" si="90"/>
        <v>9.5800000000000052E-5</v>
      </c>
      <c r="V339" s="25">
        <f t="shared" si="91"/>
        <v>2.2062740000000011E-3</v>
      </c>
      <c r="W339" s="25">
        <v>8.9300000000000004E-3</v>
      </c>
      <c r="X339" s="25">
        <f t="shared" si="92"/>
        <v>9.6500000000000006E-3</v>
      </c>
      <c r="Y339" s="25"/>
      <c r="Z339" s="25">
        <f t="shared" si="93"/>
        <v>1.0927100000000002E-3</v>
      </c>
      <c r="AA339" s="25">
        <f t="shared" si="94"/>
        <v>2.5165111300000004E-2</v>
      </c>
      <c r="AB339" s="25">
        <v>-1.48E-3</v>
      </c>
      <c r="AC339" s="25">
        <f t="shared" si="95"/>
        <v>-7.1999999999999994E-4</v>
      </c>
    </row>
    <row r="340" spans="1:29" s="15" customFormat="1">
      <c r="A340" s="18">
        <v>588</v>
      </c>
      <c r="B340" s="25">
        <v>2.0000000000000002E-5</v>
      </c>
      <c r="C340" s="25">
        <v>4.2999999999999999E-4</v>
      </c>
      <c r="D340" s="25">
        <f t="shared" si="80"/>
        <v>1.09E-3</v>
      </c>
      <c r="E340" s="25"/>
      <c r="F340" s="25">
        <f t="shared" si="81"/>
        <v>2.9618999999999999E-4</v>
      </c>
      <c r="G340" s="25">
        <f t="shared" si="82"/>
        <v>6.8212556999999998E-3</v>
      </c>
      <c r="H340" s="25">
        <v>1.9499999999999999E-3</v>
      </c>
      <c r="I340" s="25">
        <f t="shared" si="83"/>
        <v>2.6099999999999999E-3</v>
      </c>
      <c r="J340" s="25"/>
      <c r="K340" s="25">
        <f t="shared" si="84"/>
        <v>4.8882000000000005E-4</v>
      </c>
      <c r="L340" s="25">
        <f t="shared" si="85"/>
        <v>1.1257524600000002E-2</v>
      </c>
      <c r="M340" s="25">
        <v>1.48E-3</v>
      </c>
      <c r="N340" s="25">
        <f t="shared" si="86"/>
        <v>2.14E-3</v>
      </c>
      <c r="O340" s="25"/>
      <c r="P340" s="25">
        <f t="shared" si="87"/>
        <v>1.1050999999999986E-4</v>
      </c>
      <c r="Q340" s="25">
        <f t="shared" si="88"/>
        <v>2.5450452999999968E-3</v>
      </c>
      <c r="R340" s="25">
        <v>4.1599999999999996E-3</v>
      </c>
      <c r="S340" s="25">
        <f t="shared" si="89"/>
        <v>4.8199999999999996E-3</v>
      </c>
      <c r="T340" s="25"/>
      <c r="U340" s="25">
        <f t="shared" si="90"/>
        <v>1.9579999999999945E-4</v>
      </c>
      <c r="V340" s="25">
        <f t="shared" si="91"/>
        <v>4.5092739999999876E-3</v>
      </c>
      <c r="W340" s="25">
        <v>9.0600000000000003E-3</v>
      </c>
      <c r="X340" s="25">
        <f t="shared" si="92"/>
        <v>9.7199999999999995E-3</v>
      </c>
      <c r="Y340" s="25"/>
      <c r="Z340" s="25">
        <f t="shared" si="93"/>
        <v>1.1627099999999991E-3</v>
      </c>
      <c r="AA340" s="25">
        <f t="shared" si="94"/>
        <v>2.6777211299999982E-2</v>
      </c>
      <c r="AB340" s="25">
        <v>-1.34E-3</v>
      </c>
      <c r="AC340" s="25">
        <f t="shared" si="95"/>
        <v>-6.6E-4</v>
      </c>
    </row>
    <row r="341" spans="1:29" s="15" customFormat="1">
      <c r="A341" s="18">
        <v>589</v>
      </c>
      <c r="B341" s="25">
        <v>-6.8999999999999997E-5</v>
      </c>
      <c r="C341" s="25">
        <v>1E-4</v>
      </c>
      <c r="D341" s="25">
        <f t="shared" si="80"/>
        <v>8.4450000000000009E-4</v>
      </c>
      <c r="E341" s="25"/>
      <c r="F341" s="25">
        <f t="shared" si="81"/>
        <v>5.0690000000000045E-5</v>
      </c>
      <c r="G341" s="25">
        <f t="shared" si="82"/>
        <v>1.167390700000001E-3</v>
      </c>
      <c r="H341" s="25">
        <v>1.8400000000000001E-3</v>
      </c>
      <c r="I341" s="25">
        <f t="shared" si="83"/>
        <v>2.5845E-3</v>
      </c>
      <c r="J341" s="25"/>
      <c r="K341" s="25">
        <f t="shared" si="84"/>
        <v>4.6332000000000014E-4</v>
      </c>
      <c r="L341" s="25">
        <f t="shared" si="85"/>
        <v>1.0670259600000004E-2</v>
      </c>
      <c r="M341" s="25">
        <v>1.4400000000000001E-3</v>
      </c>
      <c r="N341" s="25">
        <f t="shared" si="86"/>
        <v>2.1845000000000002E-3</v>
      </c>
      <c r="O341" s="25"/>
      <c r="P341" s="25">
        <f t="shared" si="87"/>
        <v>1.5501000000000013E-4</v>
      </c>
      <c r="Q341" s="25">
        <f t="shared" si="88"/>
        <v>3.5698803000000032E-3</v>
      </c>
      <c r="R341" s="25">
        <v>3.9300000000000003E-3</v>
      </c>
      <c r="S341" s="25">
        <f t="shared" si="89"/>
        <v>4.6745000000000007E-3</v>
      </c>
      <c r="T341" s="25"/>
      <c r="U341" s="25">
        <f t="shared" si="90"/>
        <v>5.0300000000000518E-5</v>
      </c>
      <c r="V341" s="25">
        <f t="shared" si="91"/>
        <v>1.1584090000000119E-3</v>
      </c>
      <c r="W341" s="25">
        <v>8.8900000000000003E-3</v>
      </c>
      <c r="X341" s="25">
        <f t="shared" si="92"/>
        <v>9.6345000000000007E-3</v>
      </c>
      <c r="Y341" s="25"/>
      <c r="Z341" s="25">
        <f t="shared" si="93"/>
        <v>1.0772100000000003E-3</v>
      </c>
      <c r="AA341" s="25">
        <f t="shared" si="94"/>
        <v>2.4808146300000007E-2</v>
      </c>
      <c r="AB341" s="25">
        <v>-1.42E-3</v>
      </c>
      <c r="AC341" s="25">
        <f t="shared" si="95"/>
        <v>-7.4450000000000004E-4</v>
      </c>
    </row>
    <row r="342" spans="1:29" s="15" customFormat="1">
      <c r="A342" s="18">
        <v>590</v>
      </c>
      <c r="B342" s="25">
        <v>-1.4999999999999999E-4</v>
      </c>
      <c r="C342" s="25">
        <v>3.6999999999999999E-4</v>
      </c>
      <c r="D342" s="25">
        <f t="shared" si="80"/>
        <v>1.1849999999999999E-3</v>
      </c>
      <c r="E342" s="25"/>
      <c r="F342" s="25">
        <f t="shared" si="81"/>
        <v>3.9118999999999981E-4</v>
      </c>
      <c r="G342" s="25">
        <f t="shared" si="82"/>
        <v>9.0091056999999954E-3</v>
      </c>
      <c r="H342" s="25">
        <v>1.9300000000000001E-3</v>
      </c>
      <c r="I342" s="25">
        <f t="shared" si="83"/>
        <v>2.745E-3</v>
      </c>
      <c r="J342" s="25"/>
      <c r="K342" s="25">
        <f t="shared" si="84"/>
        <v>6.2382000000000019E-4</v>
      </c>
      <c r="L342" s="25">
        <f t="shared" si="85"/>
        <v>1.4366574600000005E-2</v>
      </c>
      <c r="M342" s="25">
        <v>1.39E-3</v>
      </c>
      <c r="N342" s="25">
        <f t="shared" si="86"/>
        <v>2.2049999999999999E-3</v>
      </c>
      <c r="O342" s="25"/>
      <c r="P342" s="25">
        <f t="shared" si="87"/>
        <v>1.7550999999999982E-4</v>
      </c>
      <c r="Q342" s="25">
        <f t="shared" si="88"/>
        <v>4.0419952999999958E-3</v>
      </c>
      <c r="R342" s="25">
        <v>4.0800000000000003E-3</v>
      </c>
      <c r="S342" s="25">
        <f t="shared" si="89"/>
        <v>4.895E-3</v>
      </c>
      <c r="T342" s="25"/>
      <c r="U342" s="25">
        <f t="shared" si="90"/>
        <v>2.7079999999999986E-4</v>
      </c>
      <c r="V342" s="25">
        <f t="shared" si="91"/>
        <v>6.2365239999999968E-3</v>
      </c>
      <c r="W342" s="25">
        <v>9.0200000000000002E-3</v>
      </c>
      <c r="X342" s="25">
        <f t="shared" si="92"/>
        <v>9.835E-3</v>
      </c>
      <c r="Y342" s="25"/>
      <c r="Z342" s="25">
        <f t="shared" si="93"/>
        <v>1.2777099999999996E-3</v>
      </c>
      <c r="AA342" s="25">
        <f t="shared" si="94"/>
        <v>2.9425661299999992E-2</v>
      </c>
      <c r="AB342" s="25">
        <v>-1.48E-3</v>
      </c>
      <c r="AC342" s="25">
        <f t="shared" si="95"/>
        <v>-8.1499999999999997E-4</v>
      </c>
    </row>
    <row r="343" spans="1:29" s="15" customFormat="1">
      <c r="A343" s="18">
        <v>591</v>
      </c>
      <c r="B343" s="25">
        <v>-1.8000000000000001E-4</v>
      </c>
      <c r="C343" s="25">
        <v>1.3999999999999999E-4</v>
      </c>
      <c r="D343" s="25">
        <f t="shared" si="80"/>
        <v>1.0250000000000001E-3</v>
      </c>
      <c r="E343" s="25"/>
      <c r="F343" s="25">
        <f t="shared" si="81"/>
        <v>2.3119000000000004E-4</v>
      </c>
      <c r="G343" s="25">
        <f t="shared" si="82"/>
        <v>5.3243057000000012E-3</v>
      </c>
      <c r="H343" s="25">
        <v>1.8500000000000001E-3</v>
      </c>
      <c r="I343" s="25">
        <f t="shared" si="83"/>
        <v>2.735E-3</v>
      </c>
      <c r="J343" s="25"/>
      <c r="K343" s="25">
        <f t="shared" si="84"/>
        <v>6.1382000000000016E-4</v>
      </c>
      <c r="L343" s="25">
        <f t="shared" si="85"/>
        <v>1.4136274600000005E-2</v>
      </c>
      <c r="M343" s="25">
        <v>1.42E-3</v>
      </c>
      <c r="N343" s="25">
        <f t="shared" si="86"/>
        <v>2.3050000000000002E-3</v>
      </c>
      <c r="O343" s="25"/>
      <c r="P343" s="25">
        <f t="shared" si="87"/>
        <v>2.7551000000000008E-4</v>
      </c>
      <c r="Q343" s="25">
        <f t="shared" si="88"/>
        <v>6.3449953000000022E-3</v>
      </c>
      <c r="R343" s="25">
        <v>3.96E-3</v>
      </c>
      <c r="S343" s="25">
        <f t="shared" si="89"/>
        <v>4.8450000000000003E-3</v>
      </c>
      <c r="T343" s="25"/>
      <c r="U343" s="25">
        <f t="shared" si="90"/>
        <v>2.2080000000000016E-4</v>
      </c>
      <c r="V343" s="25">
        <f t="shared" si="91"/>
        <v>5.085024000000004E-3</v>
      </c>
      <c r="W343" s="25">
        <v>8.8999999999999999E-3</v>
      </c>
      <c r="X343" s="25">
        <f t="shared" si="92"/>
        <v>9.7850000000000003E-3</v>
      </c>
      <c r="Y343" s="25"/>
      <c r="Z343" s="25">
        <f t="shared" si="93"/>
        <v>1.2277099999999999E-3</v>
      </c>
      <c r="AA343" s="25">
        <f t="shared" si="94"/>
        <v>2.82741613E-2</v>
      </c>
      <c r="AB343" s="25">
        <v>-1.5900000000000001E-3</v>
      </c>
      <c r="AC343" s="25">
        <f t="shared" si="95"/>
        <v>-8.8500000000000004E-4</v>
      </c>
    </row>
    <row r="344" spans="1:29" s="15" customFormat="1">
      <c r="A344" s="18">
        <v>592</v>
      </c>
      <c r="B344" s="25">
        <v>-2.5999999999999998E-4</v>
      </c>
      <c r="C344" s="25">
        <v>1.7000000000000001E-4</v>
      </c>
      <c r="D344" s="25">
        <f t="shared" si="80"/>
        <v>1.07E-3</v>
      </c>
      <c r="E344" s="25"/>
      <c r="F344" s="25">
        <f t="shared" si="81"/>
        <v>2.7618999999999994E-4</v>
      </c>
      <c r="G344" s="25">
        <f t="shared" si="82"/>
        <v>6.3606556999999987E-3</v>
      </c>
      <c r="H344" s="25">
        <v>1.8600000000000001E-3</v>
      </c>
      <c r="I344" s="25">
        <f t="shared" si="83"/>
        <v>2.7600000000000003E-3</v>
      </c>
      <c r="J344" s="25"/>
      <c r="K344" s="25">
        <f t="shared" si="84"/>
        <v>6.3882000000000045E-4</v>
      </c>
      <c r="L344" s="25">
        <f t="shared" si="85"/>
        <v>1.471202460000001E-2</v>
      </c>
      <c r="M344" s="25">
        <v>1.3600000000000001E-3</v>
      </c>
      <c r="N344" s="25">
        <f t="shared" si="86"/>
        <v>2.2599999999999999E-3</v>
      </c>
      <c r="O344" s="25"/>
      <c r="P344" s="25">
        <f t="shared" si="87"/>
        <v>2.3050999999999974E-4</v>
      </c>
      <c r="Q344" s="25">
        <f t="shared" si="88"/>
        <v>5.3086452999999943E-3</v>
      </c>
      <c r="R344" s="25">
        <v>4.0400000000000002E-3</v>
      </c>
      <c r="S344" s="25">
        <f t="shared" si="89"/>
        <v>4.9399999999999999E-3</v>
      </c>
      <c r="T344" s="25"/>
      <c r="U344" s="25">
        <f t="shared" si="90"/>
        <v>3.1579999999999976E-4</v>
      </c>
      <c r="V344" s="25">
        <f t="shared" si="91"/>
        <v>7.2728739999999951E-3</v>
      </c>
      <c r="W344" s="25">
        <v>8.8100000000000001E-3</v>
      </c>
      <c r="X344" s="25">
        <f t="shared" si="92"/>
        <v>9.7099999999999999E-3</v>
      </c>
      <c r="Y344" s="25"/>
      <c r="Z344" s="25">
        <f t="shared" si="93"/>
        <v>1.1527099999999995E-3</v>
      </c>
      <c r="AA344" s="25">
        <f t="shared" si="94"/>
        <v>2.654691129999999E-2</v>
      </c>
      <c r="AB344" s="25">
        <v>-1.5399999999999999E-3</v>
      </c>
      <c r="AC344" s="25">
        <f t="shared" si="95"/>
        <v>-8.9999999999999998E-4</v>
      </c>
    </row>
    <row r="345" spans="1:29" s="15" customFormat="1">
      <c r="A345" s="18">
        <v>593</v>
      </c>
      <c r="B345" s="25">
        <v>-1.2E-4</v>
      </c>
      <c r="C345" s="25">
        <v>1.2E-4</v>
      </c>
      <c r="D345" s="25">
        <f t="shared" si="80"/>
        <v>9.2500000000000004E-4</v>
      </c>
      <c r="E345" s="25"/>
      <c r="F345" s="25">
        <f t="shared" si="81"/>
        <v>1.3119E-4</v>
      </c>
      <c r="G345" s="25">
        <f t="shared" si="82"/>
        <v>3.0213057E-3</v>
      </c>
      <c r="H345" s="25">
        <v>1.7899999999999999E-3</v>
      </c>
      <c r="I345" s="25">
        <f t="shared" si="83"/>
        <v>2.5950000000000001E-3</v>
      </c>
      <c r="J345" s="25"/>
      <c r="K345" s="25">
        <f t="shared" si="84"/>
        <v>4.7382000000000023E-4</v>
      </c>
      <c r="L345" s="25">
        <f t="shared" si="85"/>
        <v>1.0912074600000005E-2</v>
      </c>
      <c r="M345" s="25">
        <v>1.4E-3</v>
      </c>
      <c r="N345" s="25">
        <f t="shared" si="86"/>
        <v>2.2049999999999999E-3</v>
      </c>
      <c r="O345" s="25"/>
      <c r="P345" s="25">
        <f t="shared" si="87"/>
        <v>1.7550999999999982E-4</v>
      </c>
      <c r="Q345" s="25">
        <f t="shared" si="88"/>
        <v>4.0419952999999958E-3</v>
      </c>
      <c r="R345" s="25">
        <v>3.96E-3</v>
      </c>
      <c r="S345" s="25">
        <f t="shared" si="89"/>
        <v>4.7650000000000001E-3</v>
      </c>
      <c r="T345" s="25"/>
      <c r="U345" s="25">
        <f t="shared" si="90"/>
        <v>1.4079999999999995E-4</v>
      </c>
      <c r="V345" s="25">
        <f t="shared" si="91"/>
        <v>3.2426239999999991E-3</v>
      </c>
      <c r="W345" s="25">
        <v>8.829E-3</v>
      </c>
      <c r="X345" s="25">
        <f t="shared" si="92"/>
        <v>9.6340000000000002E-3</v>
      </c>
      <c r="Y345" s="25"/>
      <c r="Z345" s="25">
        <f t="shared" si="93"/>
        <v>1.0767099999999998E-3</v>
      </c>
      <c r="AA345" s="25">
        <f t="shared" si="94"/>
        <v>2.4796631299999997E-2</v>
      </c>
      <c r="AB345" s="25">
        <v>-1.49E-3</v>
      </c>
      <c r="AC345" s="25">
        <f t="shared" si="95"/>
        <v>-8.0500000000000005E-4</v>
      </c>
    </row>
    <row r="346" spans="1:29" s="15" customFormat="1">
      <c r="A346" s="18">
        <v>594</v>
      </c>
      <c r="B346" s="25">
        <v>-2.5000000000000001E-4</v>
      </c>
      <c r="C346" s="25">
        <v>2.2000000000000001E-4</v>
      </c>
      <c r="D346" s="25">
        <f t="shared" si="80"/>
        <v>1.1149999999999999E-3</v>
      </c>
      <c r="E346" s="25"/>
      <c r="F346" s="25">
        <f t="shared" si="81"/>
        <v>3.2118999999999984E-4</v>
      </c>
      <c r="G346" s="25">
        <f t="shared" si="82"/>
        <v>7.3970056999999971E-3</v>
      </c>
      <c r="H346" s="25">
        <v>1.82E-3</v>
      </c>
      <c r="I346" s="25">
        <f t="shared" si="83"/>
        <v>2.715E-3</v>
      </c>
      <c r="J346" s="25"/>
      <c r="K346" s="25">
        <f t="shared" si="84"/>
        <v>5.9382000000000011E-4</v>
      </c>
      <c r="L346" s="25">
        <f t="shared" si="85"/>
        <v>1.3675674600000003E-2</v>
      </c>
      <c r="M346" s="25">
        <v>1.3500000000000001E-3</v>
      </c>
      <c r="N346" s="25">
        <f t="shared" si="86"/>
        <v>2.245E-3</v>
      </c>
      <c r="O346" s="25"/>
      <c r="P346" s="25">
        <f t="shared" si="87"/>
        <v>2.1550999999999992E-4</v>
      </c>
      <c r="Q346" s="25">
        <f t="shared" si="88"/>
        <v>4.963195299999998E-3</v>
      </c>
      <c r="R346" s="25">
        <v>3.96E-3</v>
      </c>
      <c r="S346" s="25">
        <f t="shared" si="89"/>
        <v>4.8549999999999999E-3</v>
      </c>
      <c r="T346" s="25"/>
      <c r="U346" s="25">
        <f t="shared" si="90"/>
        <v>2.3079999999999976E-4</v>
      </c>
      <c r="V346" s="25">
        <f t="shared" si="91"/>
        <v>5.3153239999999945E-3</v>
      </c>
      <c r="W346" s="25">
        <v>8.7889999999999999E-3</v>
      </c>
      <c r="X346" s="25">
        <f t="shared" si="92"/>
        <v>9.6839999999999999E-3</v>
      </c>
      <c r="Y346" s="25"/>
      <c r="Z346" s="25">
        <f t="shared" si="93"/>
        <v>1.1267099999999995E-3</v>
      </c>
      <c r="AA346" s="25">
        <f t="shared" si="94"/>
        <v>2.5948131299999989E-2</v>
      </c>
      <c r="AB346" s="25">
        <v>-1.5399999999999999E-3</v>
      </c>
      <c r="AC346" s="25">
        <f t="shared" si="95"/>
        <v>-8.9499999999999996E-4</v>
      </c>
    </row>
    <row r="347" spans="1:29" s="15" customFormat="1">
      <c r="A347" s="18">
        <v>595</v>
      </c>
      <c r="B347" s="25">
        <v>-5.0000000000000002E-5</v>
      </c>
      <c r="C347" s="25">
        <v>1.1E-4</v>
      </c>
      <c r="D347" s="25">
        <f t="shared" si="80"/>
        <v>8.8499999999999994E-4</v>
      </c>
      <c r="E347" s="25"/>
      <c r="F347" s="25">
        <f t="shared" si="81"/>
        <v>9.1189999999999891E-5</v>
      </c>
      <c r="G347" s="25">
        <f t="shared" si="82"/>
        <v>2.1001056999999978E-3</v>
      </c>
      <c r="H347" s="25">
        <v>1.7700000000000001E-3</v>
      </c>
      <c r="I347" s="25">
        <f t="shared" si="83"/>
        <v>2.545E-3</v>
      </c>
      <c r="J347" s="25"/>
      <c r="K347" s="25">
        <f t="shared" si="84"/>
        <v>4.238200000000001E-4</v>
      </c>
      <c r="L347" s="25">
        <f t="shared" si="85"/>
        <v>9.7605746000000021E-3</v>
      </c>
      <c r="M347" s="25">
        <v>1.3699999999999999E-3</v>
      </c>
      <c r="N347" s="25">
        <f t="shared" si="86"/>
        <v>2.1449999999999998E-3</v>
      </c>
      <c r="O347" s="25"/>
      <c r="P347" s="25">
        <f t="shared" si="87"/>
        <v>1.1550999999999966E-4</v>
      </c>
      <c r="Q347" s="25">
        <f t="shared" si="88"/>
        <v>2.660195299999992E-3</v>
      </c>
      <c r="R347" s="25">
        <v>3.9699999999999996E-3</v>
      </c>
      <c r="S347" s="25">
        <f t="shared" si="89"/>
        <v>4.7449999999999992E-3</v>
      </c>
      <c r="T347" s="25"/>
      <c r="U347" s="25">
        <f t="shared" si="90"/>
        <v>1.2079999999999903E-4</v>
      </c>
      <c r="V347" s="25">
        <f t="shared" si="91"/>
        <v>2.782023999999978E-3</v>
      </c>
      <c r="W347" s="25">
        <v>8.7600000000000004E-3</v>
      </c>
      <c r="X347" s="25">
        <f t="shared" si="92"/>
        <v>9.5350000000000001E-3</v>
      </c>
      <c r="Y347" s="25"/>
      <c r="Z347" s="25">
        <f t="shared" si="93"/>
        <v>9.7770999999999969E-4</v>
      </c>
      <c r="AA347" s="25">
        <f t="shared" si="94"/>
        <v>2.2516661299999994E-2</v>
      </c>
      <c r="AB347" s="25">
        <v>-1.5E-3</v>
      </c>
      <c r="AC347" s="25">
        <f t="shared" si="95"/>
        <v>-7.7499999999999997E-4</v>
      </c>
    </row>
    <row r="348" spans="1:29" s="15" customFormat="1">
      <c r="A348" s="18">
        <v>596</v>
      </c>
      <c r="B348" s="25">
        <v>-1.6000000000000001E-4</v>
      </c>
      <c r="C348" s="25">
        <v>1.3999999999999999E-4</v>
      </c>
      <c r="D348" s="25">
        <f t="shared" si="80"/>
        <v>1E-3</v>
      </c>
      <c r="E348" s="25"/>
      <c r="F348" s="25">
        <f t="shared" si="81"/>
        <v>2.0618999999999998E-4</v>
      </c>
      <c r="G348" s="25">
        <f t="shared" si="82"/>
        <v>4.7485556999999996E-3</v>
      </c>
      <c r="H348" s="25">
        <v>1.73E-3</v>
      </c>
      <c r="I348" s="25">
        <f t="shared" si="83"/>
        <v>2.5899999999999999E-3</v>
      </c>
      <c r="J348" s="25"/>
      <c r="K348" s="25">
        <f t="shared" si="84"/>
        <v>4.6882E-4</v>
      </c>
      <c r="L348" s="25">
        <f t="shared" si="85"/>
        <v>1.07969246E-2</v>
      </c>
      <c r="M348" s="25">
        <v>1.3699999999999999E-3</v>
      </c>
      <c r="N348" s="25">
        <f t="shared" si="86"/>
        <v>2.2299999999999998E-3</v>
      </c>
      <c r="O348" s="25"/>
      <c r="P348" s="25">
        <f t="shared" si="87"/>
        <v>2.0050999999999966E-4</v>
      </c>
      <c r="Q348" s="25">
        <f t="shared" si="88"/>
        <v>4.6177452999999922E-3</v>
      </c>
      <c r="R348" s="25">
        <v>3.9399999999999999E-3</v>
      </c>
      <c r="S348" s="25">
        <f t="shared" si="89"/>
        <v>4.7999999999999996E-3</v>
      </c>
      <c r="T348" s="25"/>
      <c r="U348" s="25">
        <f t="shared" si="90"/>
        <v>1.7579999999999939E-4</v>
      </c>
      <c r="V348" s="25">
        <f t="shared" si="91"/>
        <v>4.0486739999999865E-3</v>
      </c>
      <c r="W348" s="25">
        <v>8.7399999999999995E-3</v>
      </c>
      <c r="X348" s="25">
        <f t="shared" si="92"/>
        <v>9.5999999999999992E-3</v>
      </c>
      <c r="Y348" s="25"/>
      <c r="Z348" s="25">
        <f t="shared" si="93"/>
        <v>1.0427099999999988E-3</v>
      </c>
      <c r="AA348" s="25">
        <f t="shared" si="94"/>
        <v>2.4013611299999973E-2</v>
      </c>
      <c r="AB348" s="25">
        <v>-1.56E-3</v>
      </c>
      <c r="AC348" s="25">
        <f t="shared" si="95"/>
        <v>-8.5999999999999998E-4</v>
      </c>
    </row>
    <row r="349" spans="1:29" s="15" customFormat="1">
      <c r="A349" s="18">
        <v>597</v>
      </c>
      <c r="B349" s="25">
        <v>-5.0000000000000002E-5</v>
      </c>
      <c r="C349" s="25">
        <v>1E-4</v>
      </c>
      <c r="D349" s="25">
        <f t="shared" si="80"/>
        <v>8.7500000000000002E-4</v>
      </c>
      <c r="E349" s="25"/>
      <c r="F349" s="25">
        <f t="shared" si="81"/>
        <v>8.1189999999999973E-5</v>
      </c>
      <c r="G349" s="25">
        <f t="shared" si="82"/>
        <v>1.8698056999999996E-3</v>
      </c>
      <c r="H349" s="25">
        <v>1.72E-3</v>
      </c>
      <c r="I349" s="25">
        <f t="shared" si="83"/>
        <v>2.4949999999999998E-3</v>
      </c>
      <c r="J349" s="25"/>
      <c r="K349" s="25">
        <f t="shared" si="84"/>
        <v>3.7381999999999997E-4</v>
      </c>
      <c r="L349" s="25">
        <f t="shared" si="85"/>
        <v>8.6090745999999989E-3</v>
      </c>
      <c r="M349" s="25">
        <v>1.32E-3</v>
      </c>
      <c r="N349" s="25">
        <f t="shared" si="86"/>
        <v>2.0950000000000001E-3</v>
      </c>
      <c r="O349" s="25"/>
      <c r="P349" s="25">
        <f t="shared" si="87"/>
        <v>6.5509999999999961E-5</v>
      </c>
      <c r="Q349" s="25">
        <f t="shared" si="88"/>
        <v>1.5086952999999992E-3</v>
      </c>
      <c r="R349" s="25">
        <v>3.8800000000000002E-3</v>
      </c>
      <c r="S349" s="25">
        <f t="shared" si="89"/>
        <v>4.6550000000000003E-3</v>
      </c>
      <c r="T349" s="25"/>
      <c r="U349" s="25">
        <f t="shared" si="90"/>
        <v>3.0800000000000098E-5</v>
      </c>
      <c r="V349" s="25">
        <f t="shared" si="91"/>
        <v>7.0932400000000228E-4</v>
      </c>
      <c r="W349" s="25">
        <v>8.6189999999999999E-3</v>
      </c>
      <c r="X349" s="25">
        <f t="shared" si="92"/>
        <v>9.3939999999999996E-3</v>
      </c>
      <c r="Y349" s="25"/>
      <c r="Z349" s="25">
        <f t="shared" si="93"/>
        <v>8.3670999999999919E-4</v>
      </c>
      <c r="AA349" s="25">
        <f t="shared" si="94"/>
        <v>1.9269431299999983E-2</v>
      </c>
      <c r="AB349" s="25">
        <v>-1.5E-3</v>
      </c>
      <c r="AC349" s="25">
        <f t="shared" si="95"/>
        <v>-7.7499999999999997E-4</v>
      </c>
    </row>
    <row r="350" spans="1:29" s="15" customFormat="1">
      <c r="A350" s="18">
        <v>598</v>
      </c>
      <c r="B350" s="25">
        <v>-2.3000000000000001E-4</v>
      </c>
      <c r="C350" s="25">
        <v>6.0000000000000002E-5</v>
      </c>
      <c r="D350" s="25">
        <f t="shared" si="80"/>
        <v>9.6500000000000004E-4</v>
      </c>
      <c r="E350" s="25"/>
      <c r="F350" s="25">
        <f t="shared" si="81"/>
        <v>1.7118999999999999E-4</v>
      </c>
      <c r="G350" s="25">
        <f t="shared" si="82"/>
        <v>3.9425056999999996E-3</v>
      </c>
      <c r="H350" s="25">
        <v>1.6900000000000001E-3</v>
      </c>
      <c r="I350" s="25">
        <f t="shared" si="83"/>
        <v>2.5950000000000001E-3</v>
      </c>
      <c r="J350" s="25"/>
      <c r="K350" s="25">
        <f t="shared" si="84"/>
        <v>4.7382000000000023E-4</v>
      </c>
      <c r="L350" s="25">
        <f t="shared" si="85"/>
        <v>1.0912074600000005E-2</v>
      </c>
      <c r="M350" s="25">
        <v>1.25E-3</v>
      </c>
      <c r="N350" s="25">
        <f t="shared" si="86"/>
        <v>2.1549999999999998E-3</v>
      </c>
      <c r="O350" s="25"/>
      <c r="P350" s="25">
        <f t="shared" si="87"/>
        <v>1.2550999999999968E-4</v>
      </c>
      <c r="Q350" s="25">
        <f t="shared" si="88"/>
        <v>2.890495299999993E-3</v>
      </c>
      <c r="R350" s="25">
        <v>3.8600000000000001E-3</v>
      </c>
      <c r="S350" s="25">
        <f t="shared" si="89"/>
        <v>4.7650000000000001E-3</v>
      </c>
      <c r="T350" s="25"/>
      <c r="U350" s="25">
        <f t="shared" si="90"/>
        <v>1.4079999999999995E-4</v>
      </c>
      <c r="V350" s="25">
        <f t="shared" si="91"/>
        <v>3.2426239999999991E-3</v>
      </c>
      <c r="W350" s="25">
        <v>8.5800000000000008E-3</v>
      </c>
      <c r="X350" s="25">
        <f t="shared" si="92"/>
        <v>9.4850000000000004E-3</v>
      </c>
      <c r="Y350" s="25"/>
      <c r="Z350" s="25">
        <f t="shared" si="93"/>
        <v>9.2770999999999999E-4</v>
      </c>
      <c r="AA350" s="25">
        <f t="shared" si="94"/>
        <v>2.1365161300000001E-2</v>
      </c>
      <c r="AB350" s="25">
        <v>-1.58E-3</v>
      </c>
      <c r="AC350" s="25">
        <f t="shared" si="95"/>
        <v>-9.0499999999999999E-4</v>
      </c>
    </row>
    <row r="351" spans="1:29" s="15" customFormat="1">
      <c r="A351" s="18">
        <v>599</v>
      </c>
      <c r="B351" s="25">
        <v>-5.0000000000000002E-5</v>
      </c>
      <c r="C351" s="25">
        <v>1.0000000000000001E-5</v>
      </c>
      <c r="D351" s="25">
        <f t="shared" si="80"/>
        <v>7.7999999999999999E-4</v>
      </c>
      <c r="E351" s="25"/>
      <c r="F351" s="25">
        <f t="shared" si="81"/>
        <v>-1.3810000000000059E-5</v>
      </c>
      <c r="G351" s="25">
        <f t="shared" si="82"/>
        <v>-3.1804430000000137E-4</v>
      </c>
      <c r="H351" s="25">
        <v>1.64E-3</v>
      </c>
      <c r="I351" s="25">
        <f t="shared" si="83"/>
        <v>2.4099999999999998E-3</v>
      </c>
      <c r="J351" s="25"/>
      <c r="K351" s="25">
        <f t="shared" si="84"/>
        <v>2.8881999999999996E-4</v>
      </c>
      <c r="L351" s="25">
        <f t="shared" si="85"/>
        <v>6.6515245999999991E-3</v>
      </c>
      <c r="M351" s="25">
        <v>1.23E-3</v>
      </c>
      <c r="N351" s="25">
        <f t="shared" si="86"/>
        <v>2E-3</v>
      </c>
      <c r="O351" s="25"/>
      <c r="P351" s="25">
        <f t="shared" si="87"/>
        <v>-2.9490000000000072E-5</v>
      </c>
      <c r="Q351" s="25">
        <f t="shared" si="88"/>
        <v>-6.7915470000000171E-4</v>
      </c>
      <c r="R351" s="25">
        <v>3.8300000000000001E-3</v>
      </c>
      <c r="S351" s="25">
        <f t="shared" si="89"/>
        <v>4.5999999999999999E-3</v>
      </c>
      <c r="T351" s="25"/>
      <c r="U351" s="25">
        <f t="shared" si="90"/>
        <v>-2.4200000000000263E-5</v>
      </c>
      <c r="V351" s="25">
        <f t="shared" si="91"/>
        <v>-5.573260000000061E-4</v>
      </c>
      <c r="W351" s="25">
        <v>8.5400000000000007E-3</v>
      </c>
      <c r="X351" s="25">
        <f t="shared" si="92"/>
        <v>9.3100000000000006E-3</v>
      </c>
      <c r="Y351" s="25"/>
      <c r="Z351" s="25">
        <f t="shared" si="93"/>
        <v>7.5271000000000018E-4</v>
      </c>
      <c r="AA351" s="25">
        <f t="shared" si="94"/>
        <v>1.7334911300000005E-2</v>
      </c>
      <c r="AB351" s="25">
        <v>-1.49E-3</v>
      </c>
      <c r="AC351" s="25">
        <f t="shared" si="95"/>
        <v>-7.6999999999999996E-4</v>
      </c>
    </row>
    <row r="352" spans="1:29" s="15" customFormat="1">
      <c r="A352" s="18">
        <v>600</v>
      </c>
      <c r="B352" s="25">
        <v>-1.8000000000000001E-4</v>
      </c>
      <c r="C352" s="25">
        <v>-2.0000000000000002E-5</v>
      </c>
      <c r="D352" s="25">
        <f t="shared" si="80"/>
        <v>8.7000000000000001E-4</v>
      </c>
      <c r="E352" s="25"/>
      <c r="F352" s="25"/>
      <c r="G352" s="25"/>
      <c r="H352" s="25">
        <v>1.57E-3</v>
      </c>
      <c r="I352" s="25">
        <f t="shared" si="83"/>
        <v>2.4599999999999999E-3</v>
      </c>
      <c r="J352" s="25"/>
      <c r="K352" s="25"/>
      <c r="L352" s="25"/>
      <c r="M352" s="25">
        <v>1.17E-3</v>
      </c>
      <c r="N352" s="25">
        <f t="shared" si="86"/>
        <v>2.0600000000000002E-3</v>
      </c>
      <c r="O352" s="25"/>
      <c r="P352" s="25"/>
      <c r="Q352" s="25"/>
      <c r="R352" s="25">
        <v>3.7499999999999999E-3</v>
      </c>
      <c r="S352" s="25">
        <f t="shared" si="89"/>
        <v>4.64E-3</v>
      </c>
      <c r="T352" s="25"/>
      <c r="U352" s="25"/>
      <c r="V352" s="25"/>
      <c r="W352" s="25">
        <v>8.5000000000000006E-3</v>
      </c>
      <c r="X352" s="25">
        <f t="shared" si="92"/>
        <v>9.3900000000000008E-3</v>
      </c>
      <c r="Y352" s="25"/>
      <c r="Z352" s="25"/>
      <c r="AA352" s="25"/>
      <c r="AB352" s="25">
        <v>-1.6000000000000001E-3</v>
      </c>
      <c r="AC352" s="25">
        <f t="shared" si="95"/>
        <v>-8.9000000000000006E-4</v>
      </c>
    </row>
    <row r="353" spans="1:29" s="15" customFormat="1">
      <c r="A353" s="18">
        <v>601</v>
      </c>
      <c r="B353" s="25">
        <v>-3.0000000000000001E-5</v>
      </c>
      <c r="C353" s="25">
        <v>-6.8999999999999997E-5</v>
      </c>
      <c r="D353" s="25">
        <f t="shared" si="80"/>
        <v>7.0100000000000002E-4</v>
      </c>
      <c r="E353" s="25"/>
      <c r="F353" s="25"/>
      <c r="G353" s="25"/>
      <c r="H353" s="25">
        <v>1.56E-3</v>
      </c>
      <c r="I353" s="25">
        <f t="shared" si="83"/>
        <v>2.33E-3</v>
      </c>
      <c r="J353" s="25"/>
      <c r="K353" s="25"/>
      <c r="L353" s="25"/>
      <c r="M353" s="25">
        <v>1.1900000000000001E-3</v>
      </c>
      <c r="N353" s="25">
        <f t="shared" si="86"/>
        <v>1.9599999999999999E-3</v>
      </c>
      <c r="O353" s="25"/>
      <c r="P353" s="25"/>
      <c r="Q353" s="25"/>
      <c r="R353" s="25">
        <v>3.79E-3</v>
      </c>
      <c r="S353" s="25">
        <f t="shared" si="89"/>
        <v>4.5599999999999998E-3</v>
      </c>
      <c r="T353" s="25"/>
      <c r="U353" s="25"/>
      <c r="V353" s="25"/>
      <c r="W353" s="25">
        <v>8.5000000000000006E-3</v>
      </c>
      <c r="X353" s="25">
        <f t="shared" si="92"/>
        <v>9.2700000000000005E-3</v>
      </c>
      <c r="Y353" s="25"/>
      <c r="Z353" s="25"/>
      <c r="AA353" s="25"/>
      <c r="AB353" s="25">
        <v>-1.5100000000000001E-3</v>
      </c>
      <c r="AC353" s="25">
        <f t="shared" si="95"/>
        <v>-7.7000000000000007E-4</v>
      </c>
    </row>
    <row r="354" spans="1:29" s="15" customFormat="1">
      <c r="A354" s="18">
        <v>602</v>
      </c>
      <c r="B354" s="25">
        <v>-8.0000000000000007E-5</v>
      </c>
      <c r="C354" s="25">
        <v>-1.1E-4</v>
      </c>
      <c r="D354" s="25">
        <f t="shared" si="80"/>
        <v>6.9999999999999999E-4</v>
      </c>
      <c r="E354" s="25"/>
      <c r="F354" s="25"/>
      <c r="G354" s="25"/>
      <c r="H354" s="25">
        <v>1.5299999999999999E-3</v>
      </c>
      <c r="I354" s="25">
        <f t="shared" si="83"/>
        <v>2.3400000000000001E-3</v>
      </c>
      <c r="J354" s="25"/>
      <c r="K354" s="25"/>
      <c r="L354" s="25"/>
      <c r="M354" s="25">
        <v>1.16E-3</v>
      </c>
      <c r="N354" s="25">
        <f t="shared" si="86"/>
        <v>1.97E-3</v>
      </c>
      <c r="O354" s="25"/>
      <c r="P354" s="25"/>
      <c r="Q354" s="25"/>
      <c r="R354" s="25">
        <v>3.7799999999999999E-3</v>
      </c>
      <c r="S354" s="25">
        <f t="shared" si="89"/>
        <v>4.5900000000000003E-3</v>
      </c>
      <c r="T354" s="25"/>
      <c r="U354" s="25"/>
      <c r="V354" s="25"/>
      <c r="W354" s="25">
        <v>8.4200000000000004E-3</v>
      </c>
      <c r="X354" s="25">
        <f t="shared" si="92"/>
        <v>9.2300000000000004E-3</v>
      </c>
      <c r="Y354" s="25"/>
      <c r="Z354" s="25"/>
      <c r="AA354" s="25"/>
      <c r="AB354" s="25">
        <v>-1.5399999999999999E-3</v>
      </c>
      <c r="AC354" s="25">
        <f t="shared" si="95"/>
        <v>-8.0999999999999996E-4</v>
      </c>
    </row>
    <row r="355" spans="1:29" s="15" customFormat="1">
      <c r="A355" s="18">
        <v>603</v>
      </c>
      <c r="B355" s="25">
        <v>-9.0000000000000006E-5</v>
      </c>
      <c r="C355" s="25">
        <v>-8.0000000000000007E-5</v>
      </c>
      <c r="D355" s="25">
        <f t="shared" si="80"/>
        <v>7.2999999999999996E-4</v>
      </c>
      <c r="E355" s="25"/>
      <c r="F355" s="25"/>
      <c r="G355" s="25"/>
      <c r="H355" s="25">
        <v>1.5399999999999999E-3</v>
      </c>
      <c r="I355" s="25">
        <f t="shared" si="83"/>
        <v>2.3499999999999997E-3</v>
      </c>
      <c r="J355" s="25"/>
      <c r="K355" s="25"/>
      <c r="L355" s="25"/>
      <c r="M355" s="25">
        <v>1.15E-3</v>
      </c>
      <c r="N355" s="25">
        <f t="shared" si="86"/>
        <v>1.9599999999999999E-3</v>
      </c>
      <c r="O355" s="25"/>
      <c r="P355" s="25"/>
      <c r="Q355" s="25"/>
      <c r="R355" s="25">
        <v>3.7699999999999999E-3</v>
      </c>
      <c r="S355" s="25">
        <f t="shared" si="89"/>
        <v>4.5799999999999999E-3</v>
      </c>
      <c r="T355" s="25"/>
      <c r="U355" s="25"/>
      <c r="V355" s="25"/>
      <c r="W355" s="25">
        <v>8.3990000000000002E-3</v>
      </c>
      <c r="X355" s="25">
        <f t="shared" si="92"/>
        <v>9.2090000000000002E-3</v>
      </c>
      <c r="Y355" s="25"/>
      <c r="Z355" s="25"/>
      <c r="AA355" s="25"/>
      <c r="AB355" s="25">
        <v>-1.5299999999999999E-3</v>
      </c>
      <c r="AC355" s="25">
        <f t="shared" si="95"/>
        <v>-8.0999999999999996E-4</v>
      </c>
    </row>
    <row r="356" spans="1:29" s="15" customFormat="1">
      <c r="A356" s="18">
        <v>604</v>
      </c>
      <c r="B356" s="25">
        <v>-1.8000000000000001E-4</v>
      </c>
      <c r="C356" s="25">
        <v>-1.0000000000000001E-5</v>
      </c>
      <c r="D356" s="25">
        <f t="shared" si="80"/>
        <v>8.25E-4</v>
      </c>
      <c r="E356" s="25"/>
      <c r="F356" s="25"/>
      <c r="G356" s="25"/>
      <c r="H356" s="25">
        <v>1.56E-3</v>
      </c>
      <c r="I356" s="25">
        <f t="shared" si="83"/>
        <v>2.395E-3</v>
      </c>
      <c r="J356" s="25"/>
      <c r="K356" s="25"/>
      <c r="L356" s="25"/>
      <c r="M356" s="25">
        <v>1.23E-3</v>
      </c>
      <c r="N356" s="25">
        <f t="shared" si="86"/>
        <v>2.065E-3</v>
      </c>
      <c r="O356" s="25"/>
      <c r="P356" s="25"/>
      <c r="Q356" s="25"/>
      <c r="R356" s="25">
        <v>3.8300000000000001E-3</v>
      </c>
      <c r="S356" s="25">
        <f t="shared" si="89"/>
        <v>4.6649999999999999E-3</v>
      </c>
      <c r="T356" s="25"/>
      <c r="U356" s="25"/>
      <c r="V356" s="25"/>
      <c r="W356" s="25">
        <v>8.4200000000000004E-3</v>
      </c>
      <c r="X356" s="25">
        <f t="shared" si="92"/>
        <v>9.2550000000000011E-3</v>
      </c>
      <c r="Y356" s="25"/>
      <c r="Z356" s="25"/>
      <c r="AA356" s="25"/>
      <c r="AB356" s="25">
        <v>-1.49E-3</v>
      </c>
      <c r="AC356" s="25">
        <f t="shared" si="95"/>
        <v>-8.3500000000000002E-4</v>
      </c>
    </row>
    <row r="357" spans="1:29" s="15" customFormat="1">
      <c r="A357" s="18">
        <v>605</v>
      </c>
      <c r="B357" s="25">
        <v>-4.0000000000000003E-5</v>
      </c>
      <c r="C357" s="25">
        <v>-4.0000000000000003E-5</v>
      </c>
      <c r="D357" s="25">
        <f t="shared" si="80"/>
        <v>7.1000000000000002E-4</v>
      </c>
      <c r="E357" s="25"/>
      <c r="F357" s="25"/>
      <c r="G357" s="25"/>
      <c r="H357" s="25">
        <v>1.6100000000000001E-3</v>
      </c>
      <c r="I357" s="25">
        <f t="shared" si="83"/>
        <v>2.3600000000000001E-3</v>
      </c>
      <c r="J357" s="25"/>
      <c r="K357" s="25"/>
      <c r="L357" s="25"/>
      <c r="M357" s="25">
        <v>1.1900000000000001E-3</v>
      </c>
      <c r="N357" s="25">
        <f t="shared" si="86"/>
        <v>1.9400000000000001E-3</v>
      </c>
      <c r="O357" s="25"/>
      <c r="P357" s="25"/>
      <c r="Q357" s="25"/>
      <c r="R357" s="25">
        <v>3.7799999999999999E-3</v>
      </c>
      <c r="S357" s="25">
        <f t="shared" si="89"/>
        <v>4.5300000000000002E-3</v>
      </c>
      <c r="T357" s="25"/>
      <c r="U357" s="25"/>
      <c r="V357" s="25"/>
      <c r="W357" s="25">
        <v>8.4700000000000001E-3</v>
      </c>
      <c r="X357" s="25">
        <f t="shared" si="92"/>
        <v>9.2200000000000008E-3</v>
      </c>
      <c r="Y357" s="25"/>
      <c r="Z357" s="25"/>
      <c r="AA357" s="25"/>
      <c r="AB357" s="25">
        <v>-1.4599999999999999E-3</v>
      </c>
      <c r="AC357" s="25">
        <f t="shared" si="95"/>
        <v>-7.5000000000000002E-4</v>
      </c>
    </row>
    <row r="358" spans="1:29" s="15" customFormat="1">
      <c r="A358" s="18">
        <v>606</v>
      </c>
      <c r="B358" s="25">
        <v>-2.3000000000000001E-4</v>
      </c>
      <c r="C358" s="25">
        <v>-5.0000000000000002E-5</v>
      </c>
      <c r="D358" s="25">
        <f t="shared" si="80"/>
        <v>8.0999999999999996E-4</v>
      </c>
      <c r="E358" s="25"/>
      <c r="F358" s="25"/>
      <c r="G358" s="25"/>
      <c r="H358" s="25">
        <v>1.57E-3</v>
      </c>
      <c r="I358" s="25">
        <f t="shared" si="83"/>
        <v>2.4299999999999999E-3</v>
      </c>
      <c r="J358" s="25"/>
      <c r="K358" s="25"/>
      <c r="L358" s="25"/>
      <c r="M358" s="25">
        <v>1.23E-3</v>
      </c>
      <c r="N358" s="25">
        <f t="shared" si="86"/>
        <v>2.0899999999999998E-3</v>
      </c>
      <c r="O358" s="25"/>
      <c r="P358" s="25"/>
      <c r="Q358" s="25"/>
      <c r="R358" s="25">
        <v>3.82E-3</v>
      </c>
      <c r="S358" s="25">
        <f t="shared" si="89"/>
        <v>4.6800000000000001E-3</v>
      </c>
      <c r="T358" s="25"/>
      <c r="U358" s="25"/>
      <c r="V358" s="25"/>
      <c r="W358" s="25">
        <v>8.3899999999999999E-3</v>
      </c>
      <c r="X358" s="25">
        <f t="shared" si="92"/>
        <v>9.2499999999999995E-3</v>
      </c>
      <c r="Y358" s="25"/>
      <c r="Z358" s="25"/>
      <c r="AA358" s="25"/>
      <c r="AB358" s="25">
        <v>-1.49E-3</v>
      </c>
      <c r="AC358" s="25">
        <f t="shared" si="95"/>
        <v>-8.5999999999999998E-4</v>
      </c>
    </row>
    <row r="359" spans="1:29" s="15" customFormat="1">
      <c r="A359" s="18">
        <v>607</v>
      </c>
      <c r="B359" s="25">
        <v>2.0000000000000002E-5</v>
      </c>
      <c r="C359" s="25">
        <v>1.1E-4</v>
      </c>
      <c r="D359" s="25">
        <f t="shared" si="80"/>
        <v>8.5499999999999997E-4</v>
      </c>
      <c r="E359" s="25"/>
      <c r="F359" s="25"/>
      <c r="G359" s="25"/>
      <c r="H359" s="25">
        <v>1.7099999999999999E-3</v>
      </c>
      <c r="I359" s="25">
        <f t="shared" si="83"/>
        <v>2.4549999999999997E-3</v>
      </c>
      <c r="J359" s="25"/>
      <c r="K359" s="25"/>
      <c r="L359" s="25"/>
      <c r="M359" s="25">
        <v>1.33E-3</v>
      </c>
      <c r="N359" s="25">
        <f t="shared" si="86"/>
        <v>2.075E-3</v>
      </c>
      <c r="O359" s="25"/>
      <c r="P359" s="25"/>
      <c r="Q359" s="25"/>
      <c r="R359" s="25">
        <v>3.8999999999999998E-3</v>
      </c>
      <c r="S359" s="25">
        <f t="shared" si="89"/>
        <v>4.6449999999999998E-3</v>
      </c>
      <c r="T359" s="25"/>
      <c r="U359" s="25"/>
      <c r="V359" s="25"/>
      <c r="W359" s="25">
        <v>8.5500000000000003E-3</v>
      </c>
      <c r="X359" s="25">
        <f t="shared" si="92"/>
        <v>9.2950000000000012E-3</v>
      </c>
      <c r="Y359" s="25"/>
      <c r="Z359" s="25"/>
      <c r="AA359" s="25"/>
      <c r="AB359" s="25">
        <v>-1.5100000000000001E-3</v>
      </c>
      <c r="AC359" s="25">
        <f t="shared" si="95"/>
        <v>-7.45E-4</v>
      </c>
    </row>
    <row r="360" spans="1:29" s="15" customFormat="1">
      <c r="A360" s="18">
        <v>608</v>
      </c>
      <c r="B360" s="25">
        <v>-2.4000000000000001E-4</v>
      </c>
      <c r="C360" s="25">
        <v>-1.0000000000000001E-5</v>
      </c>
      <c r="D360" s="25">
        <f t="shared" si="80"/>
        <v>8.7999999999999992E-4</v>
      </c>
      <c r="E360" s="25"/>
      <c r="F360" s="25"/>
      <c r="G360" s="25"/>
      <c r="H360" s="25">
        <v>1.6100000000000001E-3</v>
      </c>
      <c r="I360" s="25">
        <f t="shared" si="83"/>
        <v>2.5000000000000001E-3</v>
      </c>
      <c r="J360" s="25"/>
      <c r="K360" s="25"/>
      <c r="L360" s="25"/>
      <c r="M360" s="25">
        <v>1.32E-3</v>
      </c>
      <c r="N360" s="25">
        <f t="shared" si="86"/>
        <v>2.2100000000000002E-3</v>
      </c>
      <c r="O360" s="25"/>
      <c r="P360" s="25"/>
      <c r="Q360" s="25"/>
      <c r="R360" s="25">
        <v>3.8800000000000002E-3</v>
      </c>
      <c r="S360" s="25">
        <f t="shared" si="89"/>
        <v>4.7699999999999999E-3</v>
      </c>
      <c r="T360" s="25"/>
      <c r="U360" s="25"/>
      <c r="V360" s="25"/>
      <c r="W360" s="25">
        <v>8.43E-3</v>
      </c>
      <c r="X360" s="25">
        <f t="shared" si="92"/>
        <v>9.3200000000000002E-3</v>
      </c>
      <c r="Y360" s="25"/>
      <c r="Z360" s="25"/>
      <c r="AA360" s="25"/>
      <c r="AB360" s="25">
        <v>-1.5399999999999999E-3</v>
      </c>
      <c r="AC360" s="25">
        <f t="shared" si="95"/>
        <v>-8.8999999999999995E-4</v>
      </c>
    </row>
    <row r="361" spans="1:29" s="15" customFormat="1">
      <c r="A361" s="18">
        <v>609</v>
      </c>
      <c r="B361" s="25">
        <v>-1.0000000000000001E-5</v>
      </c>
      <c r="C361" s="25">
        <v>-4.0000000000000003E-5</v>
      </c>
      <c r="D361" s="25">
        <f t="shared" si="80"/>
        <v>7.2000000000000005E-4</v>
      </c>
      <c r="E361" s="25"/>
      <c r="F361" s="25"/>
      <c r="G361" s="25"/>
      <c r="H361" s="25">
        <v>1.6299999999999999E-3</v>
      </c>
      <c r="I361" s="25">
        <f t="shared" si="83"/>
        <v>2.3899999999999998E-3</v>
      </c>
      <c r="J361" s="25"/>
      <c r="K361" s="25"/>
      <c r="L361" s="25"/>
      <c r="M361" s="25">
        <v>1.2800000000000001E-3</v>
      </c>
      <c r="N361" s="25">
        <f t="shared" si="86"/>
        <v>2.0400000000000001E-3</v>
      </c>
      <c r="O361" s="25"/>
      <c r="P361" s="25"/>
      <c r="Q361" s="25"/>
      <c r="R361" s="25">
        <v>3.8700000000000002E-3</v>
      </c>
      <c r="S361" s="25">
        <f t="shared" si="89"/>
        <v>4.6300000000000004E-3</v>
      </c>
      <c r="T361" s="25"/>
      <c r="U361" s="25"/>
      <c r="V361" s="25"/>
      <c r="W361" s="25">
        <v>8.4200000000000004E-3</v>
      </c>
      <c r="X361" s="25">
        <f t="shared" si="92"/>
        <v>9.1800000000000007E-3</v>
      </c>
      <c r="Y361" s="25"/>
      <c r="Z361" s="25"/>
      <c r="AA361" s="25"/>
      <c r="AB361" s="25">
        <v>-1.5100000000000001E-3</v>
      </c>
      <c r="AC361" s="25">
        <f t="shared" si="95"/>
        <v>-7.6000000000000004E-4</v>
      </c>
    </row>
    <row r="362" spans="1:29" s="15" customFormat="1">
      <c r="A362" s="18">
        <v>610</v>
      </c>
      <c r="B362" s="25">
        <v>-2.7999999999999998E-4</v>
      </c>
      <c r="C362" s="25">
        <v>2.0000000000000002E-5</v>
      </c>
      <c r="D362" s="25">
        <f t="shared" si="80"/>
        <v>9.2500000000000004E-4</v>
      </c>
      <c r="E362" s="25"/>
      <c r="F362" s="25"/>
      <c r="G362" s="25"/>
      <c r="H362" s="25">
        <v>1.5900000000000001E-3</v>
      </c>
      <c r="I362" s="25">
        <f t="shared" si="83"/>
        <v>2.4949999999999998E-3</v>
      </c>
      <c r="J362" s="25"/>
      <c r="K362" s="25"/>
      <c r="L362" s="25"/>
      <c r="M362" s="25">
        <v>1.34E-3</v>
      </c>
      <c r="N362" s="25">
        <f t="shared" si="86"/>
        <v>2.245E-3</v>
      </c>
      <c r="O362" s="25"/>
      <c r="P362" s="25"/>
      <c r="Q362" s="25"/>
      <c r="R362" s="25">
        <v>3.9100000000000003E-3</v>
      </c>
      <c r="S362" s="25">
        <f t="shared" si="89"/>
        <v>4.8149999999999998E-3</v>
      </c>
      <c r="T362" s="25"/>
      <c r="U362" s="25"/>
      <c r="V362" s="25"/>
      <c r="W362" s="25">
        <v>8.43E-3</v>
      </c>
      <c r="X362" s="25">
        <f t="shared" si="92"/>
        <v>9.3349999999999995E-3</v>
      </c>
      <c r="Y362" s="25"/>
      <c r="Z362" s="25"/>
      <c r="AA362" s="25"/>
      <c r="AB362" s="25">
        <v>-1.5299999999999999E-3</v>
      </c>
      <c r="AC362" s="25">
        <f t="shared" si="95"/>
        <v>-9.0499999999999999E-4</v>
      </c>
    </row>
    <row r="363" spans="1:29" s="15" customFormat="1">
      <c r="A363" s="18">
        <v>611</v>
      </c>
      <c r="B363" s="25">
        <v>6.0000000000000002E-5</v>
      </c>
      <c r="C363" s="25">
        <v>1E-4</v>
      </c>
      <c r="D363" s="25">
        <f t="shared" si="80"/>
        <v>8.0000000000000004E-4</v>
      </c>
      <c r="E363" s="25"/>
      <c r="F363" s="25"/>
      <c r="G363" s="25"/>
      <c r="H363" s="25">
        <v>1.6999999999999999E-3</v>
      </c>
      <c r="I363" s="25">
        <f t="shared" si="83"/>
        <v>2.3999999999999998E-3</v>
      </c>
      <c r="J363" s="25"/>
      <c r="K363" s="25"/>
      <c r="L363" s="25"/>
      <c r="M363" s="25">
        <v>1.3500000000000001E-3</v>
      </c>
      <c r="N363" s="25">
        <f t="shared" si="86"/>
        <v>2.0500000000000002E-3</v>
      </c>
      <c r="O363" s="25"/>
      <c r="P363" s="25"/>
      <c r="Q363" s="25"/>
      <c r="R363" s="25">
        <v>3.9500000000000004E-3</v>
      </c>
      <c r="S363" s="25">
        <f t="shared" si="89"/>
        <v>4.6500000000000005E-3</v>
      </c>
      <c r="T363" s="25"/>
      <c r="U363" s="25"/>
      <c r="V363" s="25"/>
      <c r="W363" s="25">
        <v>8.489E-3</v>
      </c>
      <c r="X363" s="25">
        <f t="shared" si="92"/>
        <v>9.1889999999999993E-3</v>
      </c>
      <c r="Y363" s="25"/>
      <c r="Z363" s="25"/>
      <c r="AA363" s="25"/>
      <c r="AB363" s="25">
        <v>-1.4599999999999999E-3</v>
      </c>
      <c r="AC363" s="25">
        <f t="shared" si="95"/>
        <v>-6.9999999999999999E-4</v>
      </c>
    </row>
    <row r="364" spans="1:29" s="15" customFormat="1">
      <c r="A364" s="18">
        <v>612</v>
      </c>
      <c r="B364" s="25">
        <v>-3.3E-4</v>
      </c>
      <c r="C364" s="25">
        <v>1.1E-4</v>
      </c>
      <c r="D364" s="25">
        <f t="shared" si="80"/>
        <v>1.0399999999999999E-3</v>
      </c>
      <c r="E364" s="25"/>
      <c r="F364" s="25"/>
      <c r="G364" s="25"/>
      <c r="H364" s="25">
        <v>1.66E-3</v>
      </c>
      <c r="I364" s="25">
        <f t="shared" si="83"/>
        <v>2.5899999999999999E-3</v>
      </c>
      <c r="J364" s="25"/>
      <c r="K364" s="25"/>
      <c r="L364" s="25"/>
      <c r="M364" s="25">
        <v>1.33E-3</v>
      </c>
      <c r="N364" s="25">
        <f t="shared" si="86"/>
        <v>2.2599999999999999E-3</v>
      </c>
      <c r="O364" s="25"/>
      <c r="P364" s="25"/>
      <c r="Q364" s="25"/>
      <c r="R364" s="25">
        <v>3.9500000000000004E-3</v>
      </c>
      <c r="S364" s="25">
        <f t="shared" si="89"/>
        <v>4.8800000000000007E-3</v>
      </c>
      <c r="T364" s="25"/>
      <c r="U364" s="25"/>
      <c r="V364" s="25"/>
      <c r="W364" s="25">
        <v>8.4200000000000004E-3</v>
      </c>
      <c r="X364" s="25">
        <f t="shared" si="92"/>
        <v>9.3500000000000007E-3</v>
      </c>
      <c r="Y364" s="25"/>
      <c r="Z364" s="25"/>
      <c r="AA364" s="25"/>
      <c r="AB364" s="25">
        <v>-1.5299999999999999E-3</v>
      </c>
      <c r="AC364" s="25">
        <f t="shared" si="95"/>
        <v>-9.2999999999999995E-4</v>
      </c>
    </row>
    <row r="365" spans="1:29" s="15" customFormat="1">
      <c r="A365" s="18">
        <v>613</v>
      </c>
      <c r="B365" s="25">
        <v>3.0000000000000001E-5</v>
      </c>
      <c r="C365" s="25">
        <v>0</v>
      </c>
      <c r="D365" s="25">
        <f t="shared" si="80"/>
        <v>7.6499999999999995E-4</v>
      </c>
      <c r="E365" s="25"/>
      <c r="F365" s="25"/>
      <c r="G365" s="25"/>
      <c r="H365" s="25">
        <v>1.6299999999999999E-3</v>
      </c>
      <c r="I365" s="25">
        <f t="shared" si="83"/>
        <v>2.395E-3</v>
      </c>
      <c r="J365" s="25"/>
      <c r="K365" s="25"/>
      <c r="L365" s="25"/>
      <c r="M365" s="25">
        <v>1.31E-3</v>
      </c>
      <c r="N365" s="25">
        <f t="shared" si="86"/>
        <v>2.075E-3</v>
      </c>
      <c r="O365" s="25"/>
      <c r="P365" s="25"/>
      <c r="Q365" s="25"/>
      <c r="R365" s="25">
        <v>3.8500000000000001E-3</v>
      </c>
      <c r="S365" s="25">
        <f t="shared" si="89"/>
        <v>4.6150000000000002E-3</v>
      </c>
      <c r="T365" s="25"/>
      <c r="U365" s="25"/>
      <c r="V365" s="25"/>
      <c r="W365" s="25">
        <v>8.4200000000000004E-3</v>
      </c>
      <c r="X365" s="25">
        <f t="shared" si="92"/>
        <v>9.1850000000000005E-3</v>
      </c>
      <c r="Y365" s="25"/>
      <c r="Z365" s="25"/>
      <c r="AA365" s="25"/>
      <c r="AB365" s="25">
        <v>-1.56E-3</v>
      </c>
      <c r="AC365" s="25">
        <f t="shared" si="95"/>
        <v>-7.6499999999999995E-4</v>
      </c>
    </row>
    <row r="366" spans="1:29" s="15" customFormat="1">
      <c r="A366" s="18">
        <v>614</v>
      </c>
      <c r="B366" s="25">
        <v>-2.7999999999999998E-4</v>
      </c>
      <c r="C366" s="25">
        <v>0</v>
      </c>
      <c r="D366" s="25">
        <f t="shared" si="80"/>
        <v>8.4500000000000005E-4</v>
      </c>
      <c r="E366" s="25"/>
      <c r="F366" s="25"/>
      <c r="G366" s="25"/>
      <c r="H366" s="25">
        <v>1.6000000000000001E-3</v>
      </c>
      <c r="I366" s="25">
        <f t="shared" si="83"/>
        <v>2.4450000000000001E-3</v>
      </c>
      <c r="J366" s="25"/>
      <c r="K366" s="25"/>
      <c r="L366" s="25"/>
      <c r="M366" s="25">
        <v>1.34E-3</v>
      </c>
      <c r="N366" s="25">
        <f t="shared" si="86"/>
        <v>2.1850000000000003E-3</v>
      </c>
      <c r="O366" s="25"/>
      <c r="P366" s="25"/>
      <c r="Q366" s="25"/>
      <c r="R366" s="25">
        <v>3.9300000000000003E-3</v>
      </c>
      <c r="S366" s="25">
        <f t="shared" si="89"/>
        <v>4.7750000000000006E-3</v>
      </c>
      <c r="T366" s="25"/>
      <c r="U366" s="25"/>
      <c r="V366" s="25"/>
      <c r="W366" s="25">
        <v>8.4100000000000008E-3</v>
      </c>
      <c r="X366" s="25">
        <f t="shared" si="92"/>
        <v>9.2550000000000011E-3</v>
      </c>
      <c r="Y366" s="25"/>
      <c r="Z366" s="25"/>
      <c r="AA366" s="25"/>
      <c r="AB366" s="25">
        <v>-1.41E-3</v>
      </c>
      <c r="AC366" s="25">
        <f t="shared" si="95"/>
        <v>-8.4500000000000005E-4</v>
      </c>
    </row>
    <row r="367" spans="1:29" s="15" customFormat="1">
      <c r="A367" s="18">
        <v>615</v>
      </c>
      <c r="B367" s="25">
        <v>2.0000000000000002E-5</v>
      </c>
      <c r="C367" s="25">
        <v>3.0000000000000001E-5</v>
      </c>
      <c r="D367" s="25">
        <f t="shared" si="80"/>
        <v>7.6999999999999996E-4</v>
      </c>
      <c r="E367" s="25"/>
      <c r="F367" s="25"/>
      <c r="G367" s="25"/>
      <c r="H367" s="25">
        <v>1.6800000000000001E-3</v>
      </c>
      <c r="I367" s="25">
        <f t="shared" si="83"/>
        <v>2.4200000000000003E-3</v>
      </c>
      <c r="J367" s="25"/>
      <c r="K367" s="25"/>
      <c r="L367" s="25"/>
      <c r="M367" s="25">
        <v>1.3799999999999999E-3</v>
      </c>
      <c r="N367" s="25">
        <f t="shared" si="86"/>
        <v>2.1199999999999999E-3</v>
      </c>
      <c r="O367" s="25"/>
      <c r="P367" s="25"/>
      <c r="Q367" s="25"/>
      <c r="R367" s="25">
        <v>3.9399999999999999E-3</v>
      </c>
      <c r="S367" s="25">
        <f t="shared" si="89"/>
        <v>4.6800000000000001E-3</v>
      </c>
      <c r="T367" s="25"/>
      <c r="U367" s="25"/>
      <c r="V367" s="25"/>
      <c r="W367" s="25">
        <v>8.43E-3</v>
      </c>
      <c r="X367" s="25">
        <f t="shared" si="92"/>
        <v>9.1699999999999993E-3</v>
      </c>
      <c r="Y367" s="25"/>
      <c r="Z367" s="25"/>
      <c r="AA367" s="25"/>
      <c r="AB367" s="25">
        <v>-1.5E-3</v>
      </c>
      <c r="AC367" s="25">
        <f t="shared" si="95"/>
        <v>-7.3999999999999999E-4</v>
      </c>
    </row>
    <row r="368" spans="1:29" s="15" customFormat="1">
      <c r="A368" s="18">
        <v>616</v>
      </c>
      <c r="B368" s="25">
        <v>-2.7999999999999998E-4</v>
      </c>
      <c r="C368" s="25">
        <v>1E-4</v>
      </c>
      <c r="D368" s="25">
        <f t="shared" si="80"/>
        <v>9.8999999999999999E-4</v>
      </c>
      <c r="E368" s="25"/>
      <c r="F368" s="25"/>
      <c r="G368" s="25"/>
      <c r="H368" s="25">
        <v>1.56E-3</v>
      </c>
      <c r="I368" s="25">
        <f t="shared" si="83"/>
        <v>2.4499999999999999E-3</v>
      </c>
      <c r="J368" s="25"/>
      <c r="K368" s="25"/>
      <c r="L368" s="25"/>
      <c r="M368" s="25">
        <v>1.3699999999999999E-3</v>
      </c>
      <c r="N368" s="25">
        <f t="shared" si="86"/>
        <v>2.2599999999999999E-3</v>
      </c>
      <c r="O368" s="25"/>
      <c r="P368" s="25"/>
      <c r="Q368" s="25"/>
      <c r="R368" s="25">
        <v>3.9399999999999999E-3</v>
      </c>
      <c r="S368" s="25">
        <f t="shared" si="89"/>
        <v>4.8300000000000001E-3</v>
      </c>
      <c r="T368" s="25"/>
      <c r="U368" s="25"/>
      <c r="V368" s="25"/>
      <c r="W368" s="25">
        <v>8.319E-3</v>
      </c>
      <c r="X368" s="25">
        <f t="shared" si="92"/>
        <v>9.2090000000000002E-3</v>
      </c>
      <c r="Y368" s="25"/>
      <c r="Z368" s="25"/>
      <c r="AA368" s="25"/>
      <c r="AB368" s="25">
        <v>-1.5E-3</v>
      </c>
      <c r="AC368" s="25">
        <f t="shared" si="95"/>
        <v>-8.8999999999999995E-4</v>
      </c>
    </row>
    <row r="369" spans="1:29" s="15" customFormat="1">
      <c r="A369" s="18">
        <v>617</v>
      </c>
      <c r="B369" s="25">
        <v>-6.8999999999999997E-5</v>
      </c>
      <c r="C369" s="25">
        <v>3.0000000000000001E-5</v>
      </c>
      <c r="D369" s="25">
        <f t="shared" si="80"/>
        <v>8.5450000000000001E-4</v>
      </c>
      <c r="E369" s="25"/>
      <c r="F369" s="25"/>
      <c r="G369" s="25"/>
      <c r="H369" s="25">
        <v>1.6100000000000001E-3</v>
      </c>
      <c r="I369" s="25">
        <f t="shared" si="83"/>
        <v>2.4345E-3</v>
      </c>
      <c r="J369" s="25"/>
      <c r="K369" s="25"/>
      <c r="L369" s="25"/>
      <c r="M369" s="25">
        <v>1.41E-3</v>
      </c>
      <c r="N369" s="25">
        <f t="shared" si="86"/>
        <v>2.2344999999999999E-3</v>
      </c>
      <c r="O369" s="25"/>
      <c r="P369" s="25"/>
      <c r="Q369" s="25"/>
      <c r="R369" s="25">
        <v>3.9199999999999999E-3</v>
      </c>
      <c r="S369" s="25">
        <f t="shared" si="89"/>
        <v>4.7444999999999996E-3</v>
      </c>
      <c r="T369" s="25"/>
      <c r="U369" s="25"/>
      <c r="V369" s="25"/>
      <c r="W369" s="25">
        <v>8.3800000000000003E-3</v>
      </c>
      <c r="X369" s="25">
        <f t="shared" si="92"/>
        <v>9.2045000000000009E-3</v>
      </c>
      <c r="Y369" s="25"/>
      <c r="Z369" s="25"/>
      <c r="AA369" s="25"/>
      <c r="AB369" s="25">
        <v>-1.58E-3</v>
      </c>
      <c r="AC369" s="25">
        <f t="shared" si="95"/>
        <v>-8.2450000000000004E-4</v>
      </c>
    </row>
    <row r="370" spans="1:29" s="15" customFormat="1">
      <c r="A370" s="18">
        <v>618</v>
      </c>
      <c r="B370" s="25">
        <v>-2.9999999999999997E-4</v>
      </c>
      <c r="C370" s="25">
        <v>1.1E-4</v>
      </c>
      <c r="D370" s="25">
        <f t="shared" si="80"/>
        <v>1.0349999999999999E-3</v>
      </c>
      <c r="E370" s="25"/>
      <c r="F370" s="25"/>
      <c r="G370" s="25"/>
      <c r="H370" s="25">
        <v>1.57E-3</v>
      </c>
      <c r="I370" s="25">
        <f t="shared" si="83"/>
        <v>2.4949999999999998E-3</v>
      </c>
      <c r="J370" s="25"/>
      <c r="K370" s="25"/>
      <c r="L370" s="25"/>
      <c r="M370" s="25">
        <v>1.42E-3</v>
      </c>
      <c r="N370" s="25">
        <f t="shared" si="86"/>
        <v>2.3449999999999999E-3</v>
      </c>
      <c r="O370" s="25"/>
      <c r="P370" s="25"/>
      <c r="Q370" s="25"/>
      <c r="R370" s="25">
        <v>4.0299999999999997E-3</v>
      </c>
      <c r="S370" s="25">
        <f t="shared" si="89"/>
        <v>4.9549999999999993E-3</v>
      </c>
      <c r="T370" s="25"/>
      <c r="U370" s="25"/>
      <c r="V370" s="25"/>
      <c r="W370" s="25">
        <v>8.3800000000000003E-3</v>
      </c>
      <c r="X370" s="25">
        <f t="shared" si="92"/>
        <v>9.3050000000000008E-3</v>
      </c>
      <c r="Y370" s="25"/>
      <c r="Z370" s="25"/>
      <c r="AA370" s="25"/>
      <c r="AB370" s="25">
        <v>-1.5499999999999999E-3</v>
      </c>
      <c r="AC370" s="25">
        <f t="shared" si="95"/>
        <v>-9.2499999999999993E-4</v>
      </c>
    </row>
    <row r="371" spans="1:29" s="15" customFormat="1">
      <c r="A371" s="18">
        <v>619</v>
      </c>
      <c r="B371" s="25">
        <v>-9.0000000000000006E-5</v>
      </c>
      <c r="C371" s="25">
        <v>1.1E-4</v>
      </c>
      <c r="D371" s="25">
        <f t="shared" si="80"/>
        <v>9.0499999999999999E-4</v>
      </c>
      <c r="E371" s="25"/>
      <c r="F371" s="25"/>
      <c r="G371" s="25"/>
      <c r="H371" s="25">
        <v>1.66E-3</v>
      </c>
      <c r="I371" s="25">
        <f t="shared" si="83"/>
        <v>2.4550000000000002E-3</v>
      </c>
      <c r="J371" s="25"/>
      <c r="K371" s="25"/>
      <c r="L371" s="25"/>
      <c r="M371" s="25">
        <v>1.39E-3</v>
      </c>
      <c r="N371" s="25">
        <f t="shared" si="86"/>
        <v>2.1849999999999999E-3</v>
      </c>
      <c r="O371" s="25"/>
      <c r="P371" s="25"/>
      <c r="Q371" s="25"/>
      <c r="R371" s="25">
        <v>3.9100000000000003E-3</v>
      </c>
      <c r="S371" s="25">
        <f t="shared" si="89"/>
        <v>4.705E-3</v>
      </c>
      <c r="T371" s="25"/>
      <c r="U371" s="25"/>
      <c r="V371" s="25"/>
      <c r="W371" s="25">
        <v>8.3700000000000007E-3</v>
      </c>
      <c r="X371" s="25">
        <f t="shared" si="92"/>
        <v>9.1650000000000013E-3</v>
      </c>
      <c r="Y371" s="25"/>
      <c r="Z371" s="25"/>
      <c r="AA371" s="25"/>
      <c r="AB371" s="25">
        <v>-1.5E-3</v>
      </c>
      <c r="AC371" s="25">
        <f t="shared" si="95"/>
        <v>-7.9500000000000003E-4</v>
      </c>
    </row>
    <row r="372" spans="1:29" s="15" customFormat="1">
      <c r="A372" s="18">
        <v>620</v>
      </c>
      <c r="B372" s="25">
        <v>-2.0000000000000001E-4</v>
      </c>
      <c r="C372" s="25">
        <v>6.0000000000000002E-5</v>
      </c>
      <c r="D372" s="25">
        <f t="shared" si="80"/>
        <v>8.5000000000000006E-4</v>
      </c>
      <c r="E372" s="25"/>
      <c r="F372" s="25"/>
      <c r="G372" s="25"/>
      <c r="H372" s="25">
        <v>1.57E-3</v>
      </c>
      <c r="I372" s="25">
        <f t="shared" si="83"/>
        <v>2.3600000000000001E-3</v>
      </c>
      <c r="J372" s="25"/>
      <c r="K372" s="25"/>
      <c r="L372" s="25"/>
      <c r="M372" s="25">
        <v>1.31E-3</v>
      </c>
      <c r="N372" s="25">
        <f t="shared" si="86"/>
        <v>2.0999999999999999E-3</v>
      </c>
      <c r="O372" s="25"/>
      <c r="P372" s="25"/>
      <c r="Q372" s="25"/>
      <c r="R372" s="25">
        <v>3.9699999999999996E-3</v>
      </c>
      <c r="S372" s="25">
        <f t="shared" si="89"/>
        <v>4.7599999999999995E-3</v>
      </c>
      <c r="T372" s="25"/>
      <c r="U372" s="25"/>
      <c r="V372" s="25"/>
      <c r="W372" s="25">
        <v>8.2699999999999996E-3</v>
      </c>
      <c r="X372" s="25">
        <f t="shared" si="92"/>
        <v>9.0600000000000003E-3</v>
      </c>
      <c r="Y372" s="25"/>
      <c r="Z372" s="25"/>
      <c r="AA372" s="25"/>
      <c r="AB372" s="25">
        <v>-1.3799999999999999E-3</v>
      </c>
      <c r="AC372" s="25">
        <f t="shared" si="95"/>
        <v>-7.9000000000000001E-4</v>
      </c>
    </row>
    <row r="373" spans="1:29" s="15" customFormat="1">
      <c r="A373" s="18">
        <v>621</v>
      </c>
      <c r="B373" s="25">
        <v>-2.0000000000000002E-5</v>
      </c>
      <c r="C373" s="25">
        <v>1.2999999999999999E-4</v>
      </c>
      <c r="D373" s="25">
        <f t="shared" si="80"/>
        <v>8.9000000000000006E-4</v>
      </c>
      <c r="E373" s="25"/>
      <c r="F373" s="25"/>
      <c r="G373" s="25"/>
      <c r="H373" s="25">
        <v>1.66E-3</v>
      </c>
      <c r="I373" s="25">
        <f t="shared" si="83"/>
        <v>2.4200000000000003E-3</v>
      </c>
      <c r="J373" s="25"/>
      <c r="K373" s="25"/>
      <c r="L373" s="25"/>
      <c r="M373" s="25">
        <v>1.42E-3</v>
      </c>
      <c r="N373" s="25">
        <f t="shared" si="86"/>
        <v>2.1800000000000001E-3</v>
      </c>
      <c r="O373" s="25"/>
      <c r="P373" s="25"/>
      <c r="Q373" s="25"/>
      <c r="R373" s="25">
        <v>3.9699999999999996E-3</v>
      </c>
      <c r="S373" s="25">
        <f t="shared" si="89"/>
        <v>4.7299999999999998E-3</v>
      </c>
      <c r="T373" s="25"/>
      <c r="U373" s="25"/>
      <c r="V373" s="25"/>
      <c r="W373" s="25">
        <v>8.3590000000000001E-3</v>
      </c>
      <c r="X373" s="25">
        <f t="shared" si="92"/>
        <v>9.1190000000000004E-3</v>
      </c>
      <c r="Y373" s="25"/>
      <c r="Z373" s="25"/>
      <c r="AA373" s="25"/>
      <c r="AB373" s="25">
        <v>-1.5E-3</v>
      </c>
      <c r="AC373" s="25">
        <f t="shared" si="95"/>
        <v>-7.6000000000000004E-4</v>
      </c>
    </row>
    <row r="374" spans="1:29" s="15" customFormat="1">
      <c r="A374" s="18">
        <v>622</v>
      </c>
      <c r="B374" s="25">
        <v>-1.8000000000000001E-4</v>
      </c>
      <c r="C374" s="25">
        <v>1E-4</v>
      </c>
      <c r="D374" s="25">
        <f t="shared" si="80"/>
        <v>9.4500000000000009E-4</v>
      </c>
      <c r="E374" s="25"/>
      <c r="F374" s="25"/>
      <c r="G374" s="25"/>
      <c r="H374" s="25">
        <v>1.5900000000000001E-3</v>
      </c>
      <c r="I374" s="25">
        <f t="shared" si="83"/>
        <v>2.4350000000000001E-3</v>
      </c>
      <c r="J374" s="25"/>
      <c r="K374" s="25"/>
      <c r="L374" s="25"/>
      <c r="M374" s="25">
        <v>1.4300000000000001E-3</v>
      </c>
      <c r="N374" s="25">
        <f t="shared" si="86"/>
        <v>2.2750000000000001E-3</v>
      </c>
      <c r="O374" s="25"/>
      <c r="P374" s="25"/>
      <c r="Q374" s="25"/>
      <c r="R374" s="25">
        <v>3.9300000000000003E-3</v>
      </c>
      <c r="S374" s="25">
        <f t="shared" si="89"/>
        <v>4.7750000000000006E-3</v>
      </c>
      <c r="T374" s="25"/>
      <c r="U374" s="25"/>
      <c r="V374" s="25"/>
      <c r="W374" s="25">
        <v>8.319E-3</v>
      </c>
      <c r="X374" s="25">
        <f t="shared" si="92"/>
        <v>9.1640000000000003E-3</v>
      </c>
      <c r="Y374" s="25"/>
      <c r="Z374" s="25"/>
      <c r="AA374" s="25"/>
      <c r="AB374" s="25">
        <v>-1.5100000000000001E-3</v>
      </c>
      <c r="AC374" s="25">
        <f t="shared" si="95"/>
        <v>-8.4500000000000005E-4</v>
      </c>
    </row>
    <row r="375" spans="1:29" s="15" customFormat="1">
      <c r="A375" s="18">
        <v>623</v>
      </c>
      <c r="B375" s="25">
        <v>-4.0000000000000003E-5</v>
      </c>
      <c r="C375" s="25">
        <v>1.1E-4</v>
      </c>
      <c r="D375" s="25">
        <f t="shared" si="80"/>
        <v>9.1E-4</v>
      </c>
      <c r="E375" s="25"/>
      <c r="F375" s="25"/>
      <c r="G375" s="25"/>
      <c r="H375" s="25">
        <v>1.64E-3</v>
      </c>
      <c r="I375" s="25">
        <f t="shared" si="83"/>
        <v>2.4399999999999999E-3</v>
      </c>
      <c r="J375" s="25"/>
      <c r="K375" s="25"/>
      <c r="L375" s="25"/>
      <c r="M375" s="25">
        <v>1.39E-3</v>
      </c>
      <c r="N375" s="25">
        <f t="shared" si="86"/>
        <v>2.1900000000000001E-3</v>
      </c>
      <c r="O375" s="25"/>
      <c r="P375" s="25"/>
      <c r="Q375" s="25"/>
      <c r="R375" s="25">
        <v>3.9199999999999999E-3</v>
      </c>
      <c r="S375" s="25">
        <f t="shared" si="89"/>
        <v>4.7200000000000002E-3</v>
      </c>
      <c r="T375" s="25"/>
      <c r="U375" s="25"/>
      <c r="V375" s="25"/>
      <c r="W375" s="25">
        <v>8.319E-3</v>
      </c>
      <c r="X375" s="25">
        <f t="shared" si="92"/>
        <v>9.1190000000000004E-3</v>
      </c>
      <c r="Y375" s="25"/>
      <c r="Z375" s="25"/>
      <c r="AA375" s="25"/>
      <c r="AB375" s="25">
        <v>-1.56E-3</v>
      </c>
      <c r="AC375" s="25">
        <f t="shared" si="95"/>
        <v>-8.0000000000000004E-4</v>
      </c>
    </row>
    <row r="376" spans="1:29" s="15" customFormat="1">
      <c r="A376" s="18">
        <v>624</v>
      </c>
      <c r="B376" s="25">
        <v>-1.6000000000000001E-4</v>
      </c>
      <c r="C376" s="25">
        <v>5.0000000000000002E-5</v>
      </c>
      <c r="D376" s="25">
        <f t="shared" si="80"/>
        <v>9.3000000000000005E-4</v>
      </c>
      <c r="E376" s="25"/>
      <c r="F376" s="25"/>
      <c r="G376" s="25"/>
      <c r="H376" s="25">
        <v>1.58E-3</v>
      </c>
      <c r="I376" s="25">
        <f t="shared" si="83"/>
        <v>2.4599999999999999E-3</v>
      </c>
      <c r="J376" s="25"/>
      <c r="K376" s="25"/>
      <c r="L376" s="25"/>
      <c r="M376" s="25">
        <v>1.4400000000000001E-3</v>
      </c>
      <c r="N376" s="25">
        <f t="shared" si="86"/>
        <v>2.32E-3</v>
      </c>
      <c r="O376" s="25"/>
      <c r="P376" s="25"/>
      <c r="Q376" s="25"/>
      <c r="R376" s="25">
        <v>4.0000000000000001E-3</v>
      </c>
      <c r="S376" s="25">
        <f t="shared" si="89"/>
        <v>4.8799999999999998E-3</v>
      </c>
      <c r="T376" s="25"/>
      <c r="U376" s="25"/>
      <c r="V376" s="25"/>
      <c r="W376" s="25">
        <v>8.2000000000000007E-3</v>
      </c>
      <c r="X376" s="25">
        <f t="shared" si="92"/>
        <v>9.0800000000000013E-3</v>
      </c>
      <c r="Y376" s="25"/>
      <c r="Z376" s="25"/>
      <c r="AA376" s="25"/>
      <c r="AB376" s="25">
        <v>-1.6000000000000001E-3</v>
      </c>
      <c r="AC376" s="25">
        <f t="shared" si="95"/>
        <v>-8.8000000000000003E-4</v>
      </c>
    </row>
    <row r="377" spans="1:29" s="15" customFormat="1">
      <c r="A377" s="18">
        <v>625</v>
      </c>
      <c r="B377" s="25">
        <v>-2.0000000000000002E-5</v>
      </c>
      <c r="C377" s="25">
        <v>5.0000000000000002E-5</v>
      </c>
      <c r="D377" s="25">
        <f t="shared" si="80"/>
        <v>8.25E-4</v>
      </c>
      <c r="E377" s="25"/>
      <c r="F377" s="25"/>
      <c r="G377" s="25"/>
      <c r="H377" s="25">
        <v>1.56E-3</v>
      </c>
      <c r="I377" s="25">
        <f t="shared" si="83"/>
        <v>2.3349999999999998E-3</v>
      </c>
      <c r="J377" s="25"/>
      <c r="K377" s="25"/>
      <c r="L377" s="25"/>
      <c r="M377" s="25">
        <v>1.3500000000000001E-3</v>
      </c>
      <c r="N377" s="25">
        <f t="shared" si="86"/>
        <v>2.1250000000000002E-3</v>
      </c>
      <c r="O377" s="25"/>
      <c r="P377" s="25"/>
      <c r="Q377" s="25"/>
      <c r="R377" s="25">
        <v>3.9300000000000003E-3</v>
      </c>
      <c r="S377" s="25">
        <f t="shared" si="89"/>
        <v>4.705E-3</v>
      </c>
      <c r="T377" s="25"/>
      <c r="U377" s="25"/>
      <c r="V377" s="25"/>
      <c r="W377" s="25">
        <v>8.1600000000000006E-3</v>
      </c>
      <c r="X377" s="25">
        <f t="shared" si="92"/>
        <v>8.9350000000000002E-3</v>
      </c>
      <c r="Y377" s="25"/>
      <c r="Z377" s="25"/>
      <c r="AA377" s="25"/>
      <c r="AB377" s="25">
        <v>-1.5299999999999999E-3</v>
      </c>
      <c r="AC377" s="25">
        <f t="shared" si="95"/>
        <v>-7.7499999999999997E-4</v>
      </c>
    </row>
    <row r="378" spans="1:29" s="15" customFormat="1">
      <c r="A378" s="18">
        <v>626</v>
      </c>
      <c r="B378" s="25">
        <v>-1.0000000000000001E-5</v>
      </c>
      <c r="C378" s="25">
        <v>8.0000000000000007E-5</v>
      </c>
      <c r="D378" s="25">
        <f t="shared" si="80"/>
        <v>7.6999999999999996E-4</v>
      </c>
      <c r="E378" s="25"/>
      <c r="F378" s="25"/>
      <c r="G378" s="25"/>
      <c r="H378" s="25">
        <v>1.5200000000000001E-3</v>
      </c>
      <c r="I378" s="25">
        <f t="shared" si="83"/>
        <v>2.2100000000000002E-3</v>
      </c>
      <c r="J378" s="25"/>
      <c r="K378" s="25"/>
      <c r="L378" s="25"/>
      <c r="M378" s="25">
        <v>1.33E-3</v>
      </c>
      <c r="N378" s="25">
        <f t="shared" si="86"/>
        <v>2.0200000000000001E-3</v>
      </c>
      <c r="O378" s="25"/>
      <c r="P378" s="25"/>
      <c r="Q378" s="25"/>
      <c r="R378" s="25">
        <v>3.9300000000000003E-3</v>
      </c>
      <c r="S378" s="25">
        <f t="shared" si="89"/>
        <v>4.62E-3</v>
      </c>
      <c r="T378" s="25"/>
      <c r="U378" s="25"/>
      <c r="V378" s="25"/>
      <c r="W378" s="25">
        <v>8.2100000000000003E-3</v>
      </c>
      <c r="X378" s="25">
        <f t="shared" si="92"/>
        <v>8.8999999999999999E-3</v>
      </c>
      <c r="Y378" s="25"/>
      <c r="Z378" s="25"/>
      <c r="AA378" s="25"/>
      <c r="AB378" s="25">
        <v>-1.3699999999999999E-3</v>
      </c>
      <c r="AC378" s="25">
        <f t="shared" si="95"/>
        <v>-6.8999999999999997E-4</v>
      </c>
    </row>
    <row r="379" spans="1:29" s="15" customFormat="1">
      <c r="A379" s="18">
        <v>627</v>
      </c>
      <c r="B379" s="25">
        <v>2.1000000000000001E-4</v>
      </c>
      <c r="C379" s="25">
        <v>3.0000000000000001E-5</v>
      </c>
      <c r="D379" s="25">
        <f t="shared" si="80"/>
        <v>6.7999999999999994E-4</v>
      </c>
      <c r="E379" s="25"/>
      <c r="F379" s="25"/>
      <c r="G379" s="25"/>
      <c r="H379" s="25">
        <v>1.5499999999999999E-3</v>
      </c>
      <c r="I379" s="25">
        <f t="shared" si="83"/>
        <v>2.1999999999999997E-3</v>
      </c>
      <c r="J379" s="25"/>
      <c r="K379" s="25"/>
      <c r="L379" s="25"/>
      <c r="M379" s="25">
        <v>1.39E-3</v>
      </c>
      <c r="N379" s="25">
        <f t="shared" si="86"/>
        <v>2.0400000000000001E-3</v>
      </c>
      <c r="O379" s="25"/>
      <c r="P379" s="25"/>
      <c r="Q379" s="25"/>
      <c r="R379" s="25">
        <v>3.8999999999999998E-3</v>
      </c>
      <c r="S379" s="25">
        <f t="shared" si="89"/>
        <v>4.5500000000000002E-3</v>
      </c>
      <c r="T379" s="25"/>
      <c r="U379" s="25"/>
      <c r="V379" s="25"/>
      <c r="W379" s="25">
        <v>8.2400000000000008E-3</v>
      </c>
      <c r="X379" s="25">
        <f t="shared" si="92"/>
        <v>8.8900000000000003E-3</v>
      </c>
      <c r="Y379" s="25"/>
      <c r="Z379" s="25"/>
      <c r="AA379" s="25"/>
      <c r="AB379" s="25">
        <v>-1.5100000000000001E-3</v>
      </c>
      <c r="AC379" s="25">
        <f t="shared" si="95"/>
        <v>-6.4999999999999997E-4</v>
      </c>
    </row>
    <row r="380" spans="1:29" s="15" customFormat="1">
      <c r="A380" s="18">
        <v>628</v>
      </c>
      <c r="B380" s="25">
        <v>6.8999999999999997E-5</v>
      </c>
      <c r="C380" s="25">
        <v>1.3999999999999999E-4</v>
      </c>
      <c r="D380" s="25">
        <f t="shared" si="80"/>
        <v>8.0550000000000001E-4</v>
      </c>
      <c r="E380" s="25"/>
      <c r="F380" s="25"/>
      <c r="G380" s="25"/>
      <c r="H380" s="25">
        <v>1.5399999999999999E-3</v>
      </c>
      <c r="I380" s="25">
        <f t="shared" si="83"/>
        <v>2.2055E-3</v>
      </c>
      <c r="J380" s="25"/>
      <c r="K380" s="25"/>
      <c r="L380" s="25"/>
      <c r="M380" s="25">
        <v>1.39E-3</v>
      </c>
      <c r="N380" s="25">
        <f t="shared" si="86"/>
        <v>2.0555E-3</v>
      </c>
      <c r="O380" s="25"/>
      <c r="P380" s="25"/>
      <c r="Q380" s="25"/>
      <c r="R380" s="25">
        <v>3.98E-3</v>
      </c>
      <c r="S380" s="25">
        <f t="shared" si="89"/>
        <v>4.6455000000000003E-3</v>
      </c>
      <c r="T380" s="25"/>
      <c r="U380" s="25"/>
      <c r="V380" s="25"/>
      <c r="W380" s="25">
        <v>8.2100000000000003E-3</v>
      </c>
      <c r="X380" s="25">
        <f t="shared" si="92"/>
        <v>8.8754999999999997E-3</v>
      </c>
      <c r="Y380" s="25"/>
      <c r="Z380" s="25"/>
      <c r="AA380" s="25"/>
      <c r="AB380" s="25">
        <v>-1.4E-3</v>
      </c>
      <c r="AC380" s="25">
        <f t="shared" si="95"/>
        <v>-6.6549999999999997E-4</v>
      </c>
    </row>
    <row r="381" spans="1:29" s="15" customFormat="1">
      <c r="A381" s="18">
        <v>629</v>
      </c>
      <c r="B381" s="25">
        <v>-3.0000000000000001E-5</v>
      </c>
      <c r="C381" s="25">
        <v>3.0000000000000001E-5</v>
      </c>
      <c r="D381" s="25">
        <f t="shared" si="80"/>
        <v>7.7499999999999997E-4</v>
      </c>
      <c r="E381" s="25"/>
      <c r="F381" s="25"/>
      <c r="G381" s="25"/>
      <c r="H381" s="25">
        <v>1.56E-3</v>
      </c>
      <c r="I381" s="25">
        <f t="shared" si="83"/>
        <v>2.3049999999999998E-3</v>
      </c>
      <c r="J381" s="25"/>
      <c r="K381" s="25"/>
      <c r="L381" s="25"/>
      <c r="M381" s="25">
        <v>1.33E-3</v>
      </c>
      <c r="N381" s="25">
        <f t="shared" si="86"/>
        <v>2.075E-3</v>
      </c>
      <c r="O381" s="25"/>
      <c r="P381" s="25"/>
      <c r="Q381" s="25"/>
      <c r="R381" s="25">
        <v>3.8700000000000002E-3</v>
      </c>
      <c r="S381" s="25">
        <f t="shared" si="89"/>
        <v>4.6150000000000002E-3</v>
      </c>
      <c r="T381" s="25"/>
      <c r="U381" s="25"/>
      <c r="V381" s="25"/>
      <c r="W381" s="25">
        <v>8.149E-3</v>
      </c>
      <c r="X381" s="25">
        <f t="shared" si="92"/>
        <v>8.8939999999999991E-3</v>
      </c>
      <c r="Y381" s="25"/>
      <c r="Z381" s="25"/>
      <c r="AA381" s="25"/>
      <c r="AB381" s="25">
        <v>-1.4599999999999999E-3</v>
      </c>
      <c r="AC381" s="25">
        <f t="shared" si="95"/>
        <v>-7.45E-4</v>
      </c>
    </row>
    <row r="382" spans="1:29" s="15" customFormat="1">
      <c r="A382" s="18">
        <v>630</v>
      </c>
      <c r="B382" s="25">
        <v>-5.0000000000000002E-5</v>
      </c>
      <c r="C382" s="25">
        <v>1.1E-4</v>
      </c>
      <c r="D382" s="25">
        <f t="shared" si="80"/>
        <v>8.699999999999999E-4</v>
      </c>
      <c r="E382" s="25"/>
      <c r="F382" s="25"/>
      <c r="G382" s="25"/>
      <c r="H382" s="25">
        <v>1.57E-3</v>
      </c>
      <c r="I382" s="25">
        <f t="shared" si="83"/>
        <v>2.33E-3</v>
      </c>
      <c r="J382" s="25"/>
      <c r="K382" s="25"/>
      <c r="L382" s="25"/>
      <c r="M382" s="25">
        <v>1.39E-3</v>
      </c>
      <c r="N382" s="25">
        <f t="shared" si="86"/>
        <v>2.15E-3</v>
      </c>
      <c r="O382" s="25"/>
      <c r="P382" s="25"/>
      <c r="Q382" s="25"/>
      <c r="R382" s="25">
        <v>3.9399999999999999E-3</v>
      </c>
      <c r="S382" s="25">
        <f t="shared" si="89"/>
        <v>4.7000000000000002E-3</v>
      </c>
      <c r="T382" s="25"/>
      <c r="U382" s="25"/>
      <c r="V382" s="25"/>
      <c r="W382" s="25">
        <v>8.2100000000000003E-3</v>
      </c>
      <c r="X382" s="25">
        <f t="shared" si="92"/>
        <v>8.9700000000000005E-3</v>
      </c>
      <c r="Y382" s="25"/>
      <c r="Z382" s="25"/>
      <c r="AA382" s="25"/>
      <c r="AB382" s="25">
        <v>-1.47E-3</v>
      </c>
      <c r="AC382" s="25">
        <f t="shared" si="95"/>
        <v>-7.5999999999999993E-4</v>
      </c>
    </row>
    <row r="383" spans="1:29" s="15" customFormat="1">
      <c r="A383" s="18">
        <v>631</v>
      </c>
      <c r="B383" s="25">
        <v>-5.0000000000000002E-5</v>
      </c>
      <c r="C383" s="25">
        <v>9.0000000000000006E-5</v>
      </c>
      <c r="D383" s="25">
        <f t="shared" si="80"/>
        <v>8.8499999999999994E-4</v>
      </c>
      <c r="E383" s="25"/>
      <c r="F383" s="25"/>
      <c r="G383" s="25"/>
      <c r="H383" s="25">
        <v>1.5100000000000001E-3</v>
      </c>
      <c r="I383" s="25">
        <f t="shared" si="83"/>
        <v>2.3049999999999998E-3</v>
      </c>
      <c r="J383" s="25"/>
      <c r="K383" s="25"/>
      <c r="L383" s="25"/>
      <c r="M383" s="25">
        <v>1.39E-3</v>
      </c>
      <c r="N383" s="25">
        <f t="shared" si="86"/>
        <v>2.1849999999999999E-3</v>
      </c>
      <c r="O383" s="25"/>
      <c r="P383" s="25"/>
      <c r="Q383" s="25"/>
      <c r="R383" s="25">
        <v>3.9300000000000003E-3</v>
      </c>
      <c r="S383" s="25">
        <f t="shared" si="89"/>
        <v>4.725E-3</v>
      </c>
      <c r="T383" s="25"/>
      <c r="U383" s="25"/>
      <c r="V383" s="25"/>
      <c r="W383" s="25">
        <v>8.1600000000000006E-3</v>
      </c>
      <c r="X383" s="25">
        <f t="shared" si="92"/>
        <v>8.9550000000000012E-3</v>
      </c>
      <c r="Y383" s="25"/>
      <c r="Z383" s="25"/>
      <c r="AA383" s="25"/>
      <c r="AB383" s="25">
        <v>-1.5399999999999999E-3</v>
      </c>
      <c r="AC383" s="25">
        <f t="shared" si="95"/>
        <v>-7.9499999999999992E-4</v>
      </c>
    </row>
    <row r="384" spans="1:29" s="15" customFormat="1">
      <c r="A384" s="18">
        <v>632</v>
      </c>
      <c r="B384" s="25">
        <v>-6.8999999999999997E-5</v>
      </c>
      <c r="C384" s="25">
        <v>6.0000000000000002E-5</v>
      </c>
      <c r="D384" s="25">
        <f t="shared" si="80"/>
        <v>8.6950000000000005E-4</v>
      </c>
      <c r="E384" s="25"/>
      <c r="F384" s="25"/>
      <c r="G384" s="25"/>
      <c r="H384" s="25">
        <v>1.5299999999999999E-3</v>
      </c>
      <c r="I384" s="25">
        <f t="shared" si="83"/>
        <v>2.3395E-3</v>
      </c>
      <c r="J384" s="25"/>
      <c r="K384" s="25"/>
      <c r="L384" s="25"/>
      <c r="M384" s="25">
        <v>1.31E-3</v>
      </c>
      <c r="N384" s="25">
        <f t="shared" si="86"/>
        <v>2.1194999999999999E-3</v>
      </c>
      <c r="O384" s="25"/>
      <c r="P384" s="25"/>
      <c r="Q384" s="25"/>
      <c r="R384" s="25">
        <v>4.0099999999999997E-3</v>
      </c>
      <c r="S384" s="25">
        <f t="shared" si="89"/>
        <v>4.8195E-3</v>
      </c>
      <c r="T384" s="25"/>
      <c r="U384" s="25"/>
      <c r="V384" s="25"/>
      <c r="W384" s="25">
        <v>8.0999999999999996E-3</v>
      </c>
      <c r="X384" s="25">
        <f t="shared" si="92"/>
        <v>8.909499999999999E-3</v>
      </c>
      <c r="Y384" s="25"/>
      <c r="Z384" s="25"/>
      <c r="AA384" s="25"/>
      <c r="AB384" s="25">
        <v>-1.5499999999999999E-3</v>
      </c>
      <c r="AC384" s="25">
        <f t="shared" si="95"/>
        <v>-8.095E-4</v>
      </c>
    </row>
    <row r="385" spans="1:29" s="15" customFormat="1">
      <c r="A385" s="18">
        <v>633</v>
      </c>
      <c r="B385" s="25">
        <v>-2.0000000000000002E-5</v>
      </c>
      <c r="C385" s="25">
        <v>-1.0000000000000001E-5</v>
      </c>
      <c r="D385" s="25">
        <f t="shared" si="80"/>
        <v>7.6000000000000004E-4</v>
      </c>
      <c r="E385" s="25"/>
      <c r="F385" s="25"/>
      <c r="G385" s="25"/>
      <c r="H385" s="25">
        <v>1.5100000000000001E-3</v>
      </c>
      <c r="I385" s="25">
        <f t="shared" si="83"/>
        <v>2.2799999999999999E-3</v>
      </c>
      <c r="J385" s="25"/>
      <c r="K385" s="25"/>
      <c r="L385" s="25"/>
      <c r="M385" s="25">
        <v>1.3600000000000001E-3</v>
      </c>
      <c r="N385" s="25">
        <f t="shared" si="86"/>
        <v>2.1299999999999999E-3</v>
      </c>
      <c r="O385" s="25"/>
      <c r="P385" s="25"/>
      <c r="Q385" s="25"/>
      <c r="R385" s="25">
        <v>3.8700000000000002E-3</v>
      </c>
      <c r="S385" s="25">
        <f t="shared" si="89"/>
        <v>4.64E-3</v>
      </c>
      <c r="T385" s="25"/>
      <c r="U385" s="25"/>
      <c r="V385" s="25"/>
      <c r="W385" s="25">
        <v>8.0499999999999999E-3</v>
      </c>
      <c r="X385" s="25">
        <f t="shared" si="92"/>
        <v>8.8199999999999997E-3</v>
      </c>
      <c r="Y385" s="25"/>
      <c r="Z385" s="25"/>
      <c r="AA385" s="25"/>
      <c r="AB385" s="25">
        <v>-1.5200000000000001E-3</v>
      </c>
      <c r="AC385" s="25">
        <f t="shared" si="95"/>
        <v>-7.7000000000000007E-4</v>
      </c>
    </row>
    <row r="386" spans="1:29" s="15" customFormat="1">
      <c r="A386" s="18">
        <v>634</v>
      </c>
      <c r="B386" s="25">
        <v>-1.0000000000000001E-5</v>
      </c>
      <c r="C386" s="25">
        <v>9.0000000000000006E-5</v>
      </c>
      <c r="D386" s="25">
        <f t="shared" si="80"/>
        <v>8.9000000000000006E-4</v>
      </c>
      <c r="E386" s="25"/>
      <c r="F386" s="25"/>
      <c r="G386" s="25"/>
      <c r="H386" s="25">
        <v>1.5299999999999999E-3</v>
      </c>
      <c r="I386" s="25">
        <f t="shared" si="83"/>
        <v>2.33E-3</v>
      </c>
      <c r="J386" s="25"/>
      <c r="K386" s="25"/>
      <c r="L386" s="25"/>
      <c r="M386" s="25">
        <v>1.3500000000000001E-3</v>
      </c>
      <c r="N386" s="25">
        <f t="shared" si="86"/>
        <v>2.15E-3</v>
      </c>
      <c r="O386" s="25"/>
      <c r="P386" s="25"/>
      <c r="Q386" s="25"/>
      <c r="R386" s="25">
        <v>3.9899999999999996E-3</v>
      </c>
      <c r="S386" s="25">
        <f t="shared" si="89"/>
        <v>4.79E-3</v>
      </c>
      <c r="T386" s="25"/>
      <c r="U386" s="25"/>
      <c r="V386" s="25"/>
      <c r="W386" s="25">
        <v>8.0190000000000001E-3</v>
      </c>
      <c r="X386" s="25">
        <f t="shared" si="92"/>
        <v>8.8190000000000004E-3</v>
      </c>
      <c r="Y386" s="25"/>
      <c r="Z386" s="25"/>
      <c r="AA386" s="25"/>
      <c r="AB386" s="25">
        <v>-1.5900000000000001E-3</v>
      </c>
      <c r="AC386" s="25">
        <f t="shared" si="95"/>
        <v>-8.0000000000000004E-4</v>
      </c>
    </row>
    <row r="387" spans="1:29" s="15" customFormat="1">
      <c r="A387" s="18">
        <v>635</v>
      </c>
      <c r="B387" s="25">
        <v>2.0000000000000002E-5</v>
      </c>
      <c r="C387" s="25">
        <v>5.0000000000000002E-5</v>
      </c>
      <c r="D387" s="25">
        <f t="shared" ref="D387:D450" si="96">C387-AC387</f>
        <v>8.0499999999999994E-4</v>
      </c>
      <c r="E387" s="25"/>
      <c r="F387" s="25"/>
      <c r="G387" s="25"/>
      <c r="H387" s="25">
        <v>1.5E-3</v>
      </c>
      <c r="I387" s="25">
        <f t="shared" ref="I387:I450" si="97">H387-AC387</f>
        <v>2.2550000000000001E-3</v>
      </c>
      <c r="J387" s="25"/>
      <c r="K387" s="25"/>
      <c r="L387" s="25"/>
      <c r="M387" s="25">
        <v>1.33E-3</v>
      </c>
      <c r="N387" s="25">
        <f t="shared" ref="N387:N450" si="98">M387-AC387</f>
        <v>2.085E-3</v>
      </c>
      <c r="O387" s="25"/>
      <c r="P387" s="25"/>
      <c r="Q387" s="25"/>
      <c r="R387" s="25">
        <v>3.8899999999999998E-3</v>
      </c>
      <c r="S387" s="25">
        <f t="shared" ref="S387:S450" si="99">R387-AC387</f>
        <v>4.6449999999999998E-3</v>
      </c>
      <c r="T387" s="25"/>
      <c r="U387" s="25"/>
      <c r="V387" s="25"/>
      <c r="W387" s="25">
        <v>7.9389999999999999E-3</v>
      </c>
      <c r="X387" s="25">
        <f t="shared" ref="X387:X450" si="100">W387-AC387</f>
        <v>8.6940000000000003E-3</v>
      </c>
      <c r="Y387" s="25"/>
      <c r="Z387" s="25"/>
      <c r="AA387" s="25"/>
      <c r="AB387" s="25">
        <v>-1.5299999999999999E-3</v>
      </c>
      <c r="AC387" s="25">
        <f t="shared" ref="AC387:AC450" si="101">(B387+AB387)/2</f>
        <v>-7.5499999999999992E-4</v>
      </c>
    </row>
    <row r="388" spans="1:29" s="15" customFormat="1">
      <c r="A388" s="18">
        <v>636</v>
      </c>
      <c r="B388" s="25">
        <v>-6.0000000000000002E-5</v>
      </c>
      <c r="C388" s="25">
        <v>5.0000000000000002E-5</v>
      </c>
      <c r="D388" s="25">
        <f t="shared" si="96"/>
        <v>8.9999999999999998E-4</v>
      </c>
      <c r="E388" s="25"/>
      <c r="F388" s="25"/>
      <c r="G388" s="25"/>
      <c r="H388" s="25">
        <v>1.41E-3</v>
      </c>
      <c r="I388" s="25">
        <f t="shared" si="97"/>
        <v>2.2599999999999999E-3</v>
      </c>
      <c r="J388" s="25"/>
      <c r="K388" s="25"/>
      <c r="L388" s="25"/>
      <c r="M388" s="25">
        <v>1.2700000000000001E-3</v>
      </c>
      <c r="N388" s="25">
        <f t="shared" si="98"/>
        <v>2.1199999999999999E-3</v>
      </c>
      <c r="O388" s="25"/>
      <c r="P388" s="25"/>
      <c r="Q388" s="25"/>
      <c r="R388" s="25">
        <v>3.9100000000000003E-3</v>
      </c>
      <c r="S388" s="25">
        <f t="shared" si="99"/>
        <v>4.7600000000000003E-3</v>
      </c>
      <c r="T388" s="25"/>
      <c r="U388" s="25"/>
      <c r="V388" s="25"/>
      <c r="W388" s="25">
        <v>8.0300000000000007E-3</v>
      </c>
      <c r="X388" s="25">
        <f t="shared" si="100"/>
        <v>8.8800000000000007E-3</v>
      </c>
      <c r="Y388" s="25"/>
      <c r="Z388" s="25"/>
      <c r="AA388" s="25"/>
      <c r="AB388" s="25">
        <v>-1.64E-3</v>
      </c>
      <c r="AC388" s="25">
        <f t="shared" si="101"/>
        <v>-8.4999999999999995E-4</v>
      </c>
    </row>
    <row r="389" spans="1:29" s="15" customFormat="1">
      <c r="A389" s="18">
        <v>637</v>
      </c>
      <c r="B389" s="25">
        <v>-8.0000000000000007E-5</v>
      </c>
      <c r="C389" s="25">
        <v>-3.0000000000000001E-5</v>
      </c>
      <c r="D389" s="25">
        <f t="shared" si="96"/>
        <v>8.1000000000000006E-4</v>
      </c>
      <c r="E389" s="25"/>
      <c r="F389" s="25"/>
      <c r="G389" s="25"/>
      <c r="H389" s="25">
        <v>1.4300000000000001E-3</v>
      </c>
      <c r="I389" s="25">
        <f t="shared" si="97"/>
        <v>2.2700000000000003E-3</v>
      </c>
      <c r="J389" s="25"/>
      <c r="K389" s="25"/>
      <c r="L389" s="25"/>
      <c r="M389" s="25">
        <v>1.32E-3</v>
      </c>
      <c r="N389" s="25">
        <f t="shared" si="98"/>
        <v>2.16E-3</v>
      </c>
      <c r="O389" s="25"/>
      <c r="P389" s="25"/>
      <c r="Q389" s="25"/>
      <c r="R389" s="25">
        <v>3.8300000000000001E-3</v>
      </c>
      <c r="S389" s="25">
        <f t="shared" si="99"/>
        <v>4.6700000000000005E-3</v>
      </c>
      <c r="T389" s="25"/>
      <c r="U389" s="25"/>
      <c r="V389" s="25"/>
      <c r="W389" s="25">
        <v>7.9000000000000008E-3</v>
      </c>
      <c r="X389" s="25">
        <f t="shared" si="100"/>
        <v>8.7400000000000012E-3</v>
      </c>
      <c r="Y389" s="25"/>
      <c r="Z389" s="25"/>
      <c r="AA389" s="25"/>
      <c r="AB389" s="25">
        <v>-1.6000000000000001E-3</v>
      </c>
      <c r="AC389" s="25">
        <f t="shared" si="101"/>
        <v>-8.4000000000000003E-4</v>
      </c>
    </row>
    <row r="390" spans="1:29" s="15" customFormat="1">
      <c r="A390" s="18">
        <v>638</v>
      </c>
      <c r="B390" s="25">
        <v>-9.0000000000000006E-5</v>
      </c>
      <c r="C390" s="25">
        <v>4.0000000000000003E-5</v>
      </c>
      <c r="D390" s="25">
        <f t="shared" si="96"/>
        <v>8.7500000000000002E-4</v>
      </c>
      <c r="E390" s="25"/>
      <c r="F390" s="25"/>
      <c r="G390" s="25"/>
      <c r="H390" s="25">
        <v>1.4300000000000001E-3</v>
      </c>
      <c r="I390" s="25">
        <f t="shared" si="97"/>
        <v>2.2650000000000001E-3</v>
      </c>
      <c r="J390" s="25"/>
      <c r="K390" s="25"/>
      <c r="L390" s="25"/>
      <c r="M390" s="25">
        <v>1.34E-3</v>
      </c>
      <c r="N390" s="25">
        <f t="shared" si="98"/>
        <v>2.1749999999999999E-3</v>
      </c>
      <c r="O390" s="25"/>
      <c r="P390" s="25"/>
      <c r="Q390" s="25"/>
      <c r="R390" s="25">
        <v>3.8999999999999998E-3</v>
      </c>
      <c r="S390" s="25">
        <f t="shared" si="99"/>
        <v>4.7349999999999996E-3</v>
      </c>
      <c r="T390" s="25"/>
      <c r="U390" s="25"/>
      <c r="V390" s="25"/>
      <c r="W390" s="25">
        <v>7.9000000000000008E-3</v>
      </c>
      <c r="X390" s="25">
        <f t="shared" si="100"/>
        <v>8.7350000000000014E-3</v>
      </c>
      <c r="Y390" s="25"/>
      <c r="Z390" s="25"/>
      <c r="AA390" s="25"/>
      <c r="AB390" s="25">
        <v>-1.58E-3</v>
      </c>
      <c r="AC390" s="25">
        <f t="shared" si="101"/>
        <v>-8.3500000000000002E-4</v>
      </c>
    </row>
    <row r="391" spans="1:29" s="15" customFormat="1">
      <c r="A391" s="18">
        <v>639</v>
      </c>
      <c r="B391" s="25">
        <v>-8.0000000000000007E-5</v>
      </c>
      <c r="C391" s="25">
        <v>-3.0000000000000001E-5</v>
      </c>
      <c r="D391" s="25">
        <f t="shared" si="96"/>
        <v>8.0500000000000005E-4</v>
      </c>
      <c r="E391" s="25"/>
      <c r="F391" s="25"/>
      <c r="G391" s="25"/>
      <c r="H391" s="25">
        <v>1.42E-3</v>
      </c>
      <c r="I391" s="25">
        <f t="shared" si="97"/>
        <v>2.2550000000000001E-3</v>
      </c>
      <c r="J391" s="25"/>
      <c r="K391" s="25"/>
      <c r="L391" s="25"/>
      <c r="M391" s="25">
        <v>1.2899999999999999E-3</v>
      </c>
      <c r="N391" s="25">
        <f t="shared" si="98"/>
        <v>2.1250000000000002E-3</v>
      </c>
      <c r="O391" s="25"/>
      <c r="P391" s="25"/>
      <c r="Q391" s="25"/>
      <c r="R391" s="25">
        <v>3.81E-3</v>
      </c>
      <c r="S391" s="25">
        <f t="shared" si="99"/>
        <v>4.6449999999999998E-3</v>
      </c>
      <c r="T391" s="25"/>
      <c r="U391" s="25"/>
      <c r="V391" s="25"/>
      <c r="W391" s="25">
        <v>7.8300000000000002E-3</v>
      </c>
      <c r="X391" s="25">
        <f t="shared" si="100"/>
        <v>8.6650000000000008E-3</v>
      </c>
      <c r="Y391" s="25"/>
      <c r="Z391" s="25"/>
      <c r="AA391" s="25"/>
      <c r="AB391" s="25">
        <v>-1.5900000000000001E-3</v>
      </c>
      <c r="AC391" s="25">
        <f t="shared" si="101"/>
        <v>-8.3500000000000002E-4</v>
      </c>
    </row>
    <row r="392" spans="1:29" s="15" customFormat="1">
      <c r="A392" s="18">
        <v>640</v>
      </c>
      <c r="B392" s="25">
        <v>4.0000000000000003E-5</v>
      </c>
      <c r="C392" s="25">
        <v>1.3999999999999999E-4</v>
      </c>
      <c r="D392" s="25">
        <f t="shared" si="96"/>
        <v>9.3499999999999985E-4</v>
      </c>
      <c r="E392" s="25"/>
      <c r="F392" s="25"/>
      <c r="G392" s="25"/>
      <c r="H392" s="25">
        <v>1.5100000000000001E-3</v>
      </c>
      <c r="I392" s="25">
        <f t="shared" si="97"/>
        <v>2.3049999999999998E-3</v>
      </c>
      <c r="J392" s="25"/>
      <c r="K392" s="25"/>
      <c r="L392" s="25"/>
      <c r="M392" s="25">
        <v>1.34E-3</v>
      </c>
      <c r="N392" s="25">
        <f t="shared" si="98"/>
        <v>2.1349999999999997E-3</v>
      </c>
      <c r="O392" s="25"/>
      <c r="P392" s="25"/>
      <c r="Q392" s="25"/>
      <c r="R392" s="25">
        <v>3.9100000000000003E-3</v>
      </c>
      <c r="S392" s="25">
        <f t="shared" si="99"/>
        <v>4.705E-3</v>
      </c>
      <c r="T392" s="25"/>
      <c r="U392" s="25"/>
      <c r="V392" s="25"/>
      <c r="W392" s="25">
        <v>7.8700000000000003E-3</v>
      </c>
      <c r="X392" s="25">
        <f t="shared" si="100"/>
        <v>8.6650000000000008E-3</v>
      </c>
      <c r="Y392" s="25"/>
      <c r="Z392" s="25"/>
      <c r="AA392" s="25"/>
      <c r="AB392" s="25">
        <v>-1.6299999999999999E-3</v>
      </c>
      <c r="AC392" s="25">
        <f t="shared" si="101"/>
        <v>-7.9499999999999992E-4</v>
      </c>
    </row>
    <row r="393" spans="1:29" s="15" customFormat="1">
      <c r="A393" s="18">
        <v>641</v>
      </c>
      <c r="B393" s="25">
        <v>-6.8999999999999997E-5</v>
      </c>
      <c r="C393" s="25">
        <v>6.8999999999999997E-5</v>
      </c>
      <c r="D393" s="25">
        <f t="shared" si="96"/>
        <v>8.7849999999999994E-4</v>
      </c>
      <c r="E393" s="25"/>
      <c r="F393" s="25"/>
      <c r="G393" s="25"/>
      <c r="H393" s="25">
        <v>1.49E-3</v>
      </c>
      <c r="I393" s="25">
        <f t="shared" si="97"/>
        <v>2.2994999999999999E-3</v>
      </c>
      <c r="J393" s="25"/>
      <c r="K393" s="25"/>
      <c r="L393" s="25"/>
      <c r="M393" s="25">
        <v>1.3799999999999999E-3</v>
      </c>
      <c r="N393" s="25">
        <f t="shared" si="98"/>
        <v>2.1895E-3</v>
      </c>
      <c r="O393" s="25"/>
      <c r="P393" s="25"/>
      <c r="Q393" s="25"/>
      <c r="R393" s="25">
        <v>3.8400000000000001E-3</v>
      </c>
      <c r="S393" s="25">
        <f t="shared" si="99"/>
        <v>4.6495E-3</v>
      </c>
      <c r="T393" s="25"/>
      <c r="U393" s="25"/>
      <c r="V393" s="25"/>
      <c r="W393" s="25">
        <v>7.8399999999999997E-3</v>
      </c>
      <c r="X393" s="25">
        <f t="shared" si="100"/>
        <v>8.6494999999999992E-3</v>
      </c>
      <c r="Y393" s="25"/>
      <c r="Z393" s="25"/>
      <c r="AA393" s="25"/>
      <c r="AB393" s="25">
        <v>-1.5499999999999999E-3</v>
      </c>
      <c r="AC393" s="25">
        <f t="shared" si="101"/>
        <v>-8.095E-4</v>
      </c>
    </row>
    <row r="394" spans="1:29" s="15" customFormat="1">
      <c r="A394" s="18">
        <v>642</v>
      </c>
      <c r="B394" s="25">
        <v>4.0000000000000003E-5</v>
      </c>
      <c r="C394" s="25">
        <v>6.8999999999999997E-5</v>
      </c>
      <c r="D394" s="25">
        <f t="shared" si="96"/>
        <v>8.5899999999999995E-4</v>
      </c>
      <c r="E394" s="25"/>
      <c r="F394" s="25"/>
      <c r="G394" s="25"/>
      <c r="H394" s="25">
        <v>1.4599999999999999E-3</v>
      </c>
      <c r="I394" s="25">
        <f t="shared" si="97"/>
        <v>2.2499999999999998E-3</v>
      </c>
      <c r="J394" s="25"/>
      <c r="K394" s="25"/>
      <c r="L394" s="25"/>
      <c r="M394" s="25">
        <v>1.32E-3</v>
      </c>
      <c r="N394" s="25">
        <f t="shared" si="98"/>
        <v>2.1099999999999999E-3</v>
      </c>
      <c r="O394" s="25"/>
      <c r="P394" s="25"/>
      <c r="Q394" s="25"/>
      <c r="R394" s="25">
        <v>3.8800000000000002E-3</v>
      </c>
      <c r="S394" s="25">
        <f t="shared" si="99"/>
        <v>4.6700000000000005E-3</v>
      </c>
      <c r="T394" s="25"/>
      <c r="U394" s="25"/>
      <c r="V394" s="25"/>
      <c r="W394" s="25">
        <v>7.8490000000000001E-3</v>
      </c>
      <c r="X394" s="25">
        <f t="shared" si="100"/>
        <v>8.6390000000000008E-3</v>
      </c>
      <c r="Y394" s="25"/>
      <c r="Z394" s="25"/>
      <c r="AA394" s="25"/>
      <c r="AB394" s="25">
        <v>-1.6199999999999999E-3</v>
      </c>
      <c r="AC394" s="25">
        <f t="shared" si="101"/>
        <v>-7.899999999999999E-4</v>
      </c>
    </row>
    <row r="395" spans="1:29" s="15" customFormat="1">
      <c r="A395" s="18">
        <v>643</v>
      </c>
      <c r="B395" s="25">
        <v>-1.7000000000000001E-4</v>
      </c>
      <c r="C395" s="25">
        <v>9.0000000000000006E-5</v>
      </c>
      <c r="D395" s="25">
        <f t="shared" si="96"/>
        <v>9.9500000000000001E-4</v>
      </c>
      <c r="E395" s="25"/>
      <c r="F395" s="25"/>
      <c r="G395" s="25"/>
      <c r="H395" s="25">
        <v>1.41E-3</v>
      </c>
      <c r="I395" s="25">
        <f t="shared" si="97"/>
        <v>2.3150000000000002E-3</v>
      </c>
      <c r="J395" s="25"/>
      <c r="K395" s="25"/>
      <c r="L395" s="25"/>
      <c r="M395" s="25">
        <v>1.3600000000000001E-3</v>
      </c>
      <c r="N395" s="25">
        <f t="shared" si="98"/>
        <v>2.2650000000000001E-3</v>
      </c>
      <c r="O395" s="25"/>
      <c r="P395" s="25"/>
      <c r="Q395" s="25"/>
      <c r="R395" s="25">
        <v>3.8899999999999998E-3</v>
      </c>
      <c r="S395" s="25">
        <f t="shared" si="99"/>
        <v>4.7949999999999998E-3</v>
      </c>
      <c r="T395" s="25"/>
      <c r="U395" s="25"/>
      <c r="V395" s="25"/>
      <c r="W395" s="25">
        <v>7.8200000000000006E-3</v>
      </c>
      <c r="X395" s="25">
        <f t="shared" si="100"/>
        <v>8.7250000000000001E-3</v>
      </c>
      <c r="Y395" s="25"/>
      <c r="Z395" s="25"/>
      <c r="AA395" s="25"/>
      <c r="AB395" s="25">
        <v>-1.64E-3</v>
      </c>
      <c r="AC395" s="25">
        <f t="shared" si="101"/>
        <v>-9.0499999999999999E-4</v>
      </c>
    </row>
    <row r="396" spans="1:29" s="15" customFormat="1">
      <c r="A396" s="18">
        <v>644</v>
      </c>
      <c r="B396" s="25">
        <v>2.0000000000000002E-5</v>
      </c>
      <c r="C396" s="25">
        <v>1.1E-4</v>
      </c>
      <c r="D396" s="25">
        <f t="shared" si="96"/>
        <v>8.7999999999999992E-4</v>
      </c>
      <c r="E396" s="25"/>
      <c r="F396" s="25"/>
      <c r="G396" s="25"/>
      <c r="H396" s="25">
        <v>1.3799999999999999E-3</v>
      </c>
      <c r="I396" s="25">
        <f t="shared" si="97"/>
        <v>2.15E-3</v>
      </c>
      <c r="J396" s="25"/>
      <c r="K396" s="25"/>
      <c r="L396" s="25"/>
      <c r="M396" s="25">
        <v>1.3500000000000001E-3</v>
      </c>
      <c r="N396" s="25">
        <f t="shared" si="98"/>
        <v>2.1199999999999999E-3</v>
      </c>
      <c r="O396" s="25"/>
      <c r="P396" s="25"/>
      <c r="Q396" s="25"/>
      <c r="R396" s="25">
        <v>3.9100000000000003E-3</v>
      </c>
      <c r="S396" s="25">
        <f t="shared" si="99"/>
        <v>4.6800000000000001E-3</v>
      </c>
      <c r="T396" s="25"/>
      <c r="U396" s="25"/>
      <c r="V396" s="25"/>
      <c r="W396" s="25">
        <v>7.8490000000000001E-3</v>
      </c>
      <c r="X396" s="25">
        <f t="shared" si="100"/>
        <v>8.6189999999999999E-3</v>
      </c>
      <c r="Y396" s="25"/>
      <c r="Z396" s="25"/>
      <c r="AA396" s="25"/>
      <c r="AB396" s="25">
        <v>-1.56E-3</v>
      </c>
      <c r="AC396" s="25">
        <f t="shared" si="101"/>
        <v>-7.6999999999999996E-4</v>
      </c>
    </row>
    <row r="397" spans="1:29" s="15" customFormat="1">
      <c r="A397" s="18">
        <v>645</v>
      </c>
      <c r="B397" s="25">
        <v>-6.0000000000000002E-5</v>
      </c>
      <c r="C397" s="25">
        <v>3.0000000000000001E-5</v>
      </c>
      <c r="D397" s="25">
        <f t="shared" si="96"/>
        <v>8.2499999999999989E-4</v>
      </c>
      <c r="E397" s="25"/>
      <c r="F397" s="25"/>
      <c r="G397" s="25"/>
      <c r="H397" s="25">
        <v>1.4300000000000001E-3</v>
      </c>
      <c r="I397" s="25">
        <f t="shared" si="97"/>
        <v>2.225E-3</v>
      </c>
      <c r="J397" s="25"/>
      <c r="K397" s="25"/>
      <c r="L397" s="25"/>
      <c r="M397" s="25">
        <v>1.39E-3</v>
      </c>
      <c r="N397" s="25">
        <f t="shared" si="98"/>
        <v>2.1849999999999999E-3</v>
      </c>
      <c r="O397" s="25"/>
      <c r="P397" s="25"/>
      <c r="Q397" s="25"/>
      <c r="R397" s="25">
        <v>3.8999999999999998E-3</v>
      </c>
      <c r="S397" s="25">
        <f t="shared" si="99"/>
        <v>4.6949999999999995E-3</v>
      </c>
      <c r="T397" s="25"/>
      <c r="U397" s="25"/>
      <c r="V397" s="25"/>
      <c r="W397" s="25">
        <v>7.7999999999999996E-3</v>
      </c>
      <c r="X397" s="25">
        <f t="shared" si="100"/>
        <v>8.5950000000000002E-3</v>
      </c>
      <c r="Y397" s="25"/>
      <c r="Z397" s="25"/>
      <c r="AA397" s="25"/>
      <c r="AB397" s="25">
        <v>-1.5299999999999999E-3</v>
      </c>
      <c r="AC397" s="25">
        <f t="shared" si="101"/>
        <v>-7.9499999999999992E-4</v>
      </c>
    </row>
    <row r="398" spans="1:29" s="15" customFormat="1">
      <c r="A398" s="18">
        <v>646</v>
      </c>
      <c r="B398" s="25">
        <v>-2.0000000000000002E-5</v>
      </c>
      <c r="C398" s="25">
        <v>1.2E-4</v>
      </c>
      <c r="D398" s="25">
        <f t="shared" si="96"/>
        <v>9.3500000000000007E-4</v>
      </c>
      <c r="E398" s="25"/>
      <c r="F398" s="25"/>
      <c r="G398" s="25"/>
      <c r="H398" s="25">
        <v>1.39E-3</v>
      </c>
      <c r="I398" s="25">
        <f t="shared" si="97"/>
        <v>2.2049999999999999E-3</v>
      </c>
      <c r="J398" s="25"/>
      <c r="K398" s="25"/>
      <c r="L398" s="25"/>
      <c r="M398" s="25">
        <v>1.2199999999999999E-3</v>
      </c>
      <c r="N398" s="25">
        <f t="shared" si="98"/>
        <v>2.0349999999999999E-3</v>
      </c>
      <c r="O398" s="25"/>
      <c r="P398" s="25"/>
      <c r="Q398" s="25"/>
      <c r="R398" s="25">
        <v>3.82E-3</v>
      </c>
      <c r="S398" s="25">
        <f t="shared" si="99"/>
        <v>4.6350000000000002E-3</v>
      </c>
      <c r="T398" s="25"/>
      <c r="U398" s="25"/>
      <c r="V398" s="25"/>
      <c r="W398" s="25">
        <v>7.7200000000000003E-3</v>
      </c>
      <c r="X398" s="25">
        <f t="shared" si="100"/>
        <v>8.5350000000000009E-3</v>
      </c>
      <c r="Y398" s="25"/>
      <c r="Z398" s="25"/>
      <c r="AA398" s="25"/>
      <c r="AB398" s="25">
        <v>-1.6100000000000001E-3</v>
      </c>
      <c r="AC398" s="25">
        <f t="shared" si="101"/>
        <v>-8.1500000000000008E-4</v>
      </c>
    </row>
    <row r="399" spans="1:29" s="15" customFormat="1">
      <c r="A399" s="18">
        <v>647</v>
      </c>
      <c r="B399" s="25">
        <v>-9.0000000000000006E-5</v>
      </c>
      <c r="C399" s="25">
        <v>5.0000000000000002E-5</v>
      </c>
      <c r="D399" s="25">
        <f t="shared" si="96"/>
        <v>8.8500000000000004E-4</v>
      </c>
      <c r="E399" s="25"/>
      <c r="F399" s="25"/>
      <c r="G399" s="25"/>
      <c r="H399" s="25">
        <v>1.3500000000000001E-3</v>
      </c>
      <c r="I399" s="25">
        <f t="shared" si="97"/>
        <v>2.1850000000000003E-3</v>
      </c>
      <c r="J399" s="25"/>
      <c r="K399" s="25"/>
      <c r="L399" s="25"/>
      <c r="M399" s="25">
        <v>1.2899999999999999E-3</v>
      </c>
      <c r="N399" s="25">
        <f t="shared" si="98"/>
        <v>2.1250000000000002E-3</v>
      </c>
      <c r="O399" s="25"/>
      <c r="P399" s="25"/>
      <c r="Q399" s="25"/>
      <c r="R399" s="25">
        <v>3.8999999999999998E-3</v>
      </c>
      <c r="S399" s="25">
        <f t="shared" si="99"/>
        <v>4.7349999999999996E-3</v>
      </c>
      <c r="T399" s="25"/>
      <c r="U399" s="25"/>
      <c r="V399" s="25"/>
      <c r="W399" s="25">
        <v>7.7000000000000002E-3</v>
      </c>
      <c r="X399" s="25">
        <f t="shared" si="100"/>
        <v>8.5350000000000009E-3</v>
      </c>
      <c r="Y399" s="25"/>
      <c r="Z399" s="25"/>
      <c r="AA399" s="25"/>
      <c r="AB399" s="25">
        <v>-1.58E-3</v>
      </c>
      <c r="AC399" s="25">
        <f t="shared" si="101"/>
        <v>-8.3500000000000002E-4</v>
      </c>
    </row>
    <row r="400" spans="1:29" s="15" customFormat="1">
      <c r="A400" s="18">
        <v>648</v>
      </c>
      <c r="B400" s="25">
        <v>6.0000000000000002E-5</v>
      </c>
      <c r="C400" s="25">
        <v>4.0000000000000003E-5</v>
      </c>
      <c r="D400" s="25">
        <f t="shared" si="96"/>
        <v>8.1500000000000008E-4</v>
      </c>
      <c r="E400" s="25"/>
      <c r="F400" s="25"/>
      <c r="G400" s="25"/>
      <c r="H400" s="25">
        <v>1.31E-3</v>
      </c>
      <c r="I400" s="25">
        <f t="shared" si="97"/>
        <v>2.085E-3</v>
      </c>
      <c r="J400" s="25"/>
      <c r="K400" s="25"/>
      <c r="L400" s="25"/>
      <c r="M400" s="25">
        <v>1.25E-3</v>
      </c>
      <c r="N400" s="25">
        <f t="shared" si="98"/>
        <v>2.0249999999999999E-3</v>
      </c>
      <c r="O400" s="25"/>
      <c r="P400" s="25"/>
      <c r="Q400" s="25"/>
      <c r="R400" s="25">
        <v>3.8300000000000001E-3</v>
      </c>
      <c r="S400" s="25">
        <f t="shared" si="99"/>
        <v>4.6049999999999997E-3</v>
      </c>
      <c r="T400" s="25"/>
      <c r="U400" s="25"/>
      <c r="V400" s="25"/>
      <c r="W400" s="25">
        <v>7.6699999999999997E-3</v>
      </c>
      <c r="X400" s="25">
        <f t="shared" si="100"/>
        <v>8.4449999999999994E-3</v>
      </c>
      <c r="Y400" s="25"/>
      <c r="Z400" s="25"/>
      <c r="AA400" s="25"/>
      <c r="AB400" s="25">
        <v>-1.6100000000000001E-3</v>
      </c>
      <c r="AC400" s="25">
        <f t="shared" si="101"/>
        <v>-7.7500000000000008E-4</v>
      </c>
    </row>
    <row r="401" spans="1:29" s="15" customFormat="1">
      <c r="A401" s="18">
        <v>649</v>
      </c>
      <c r="B401" s="25">
        <v>-4.0000000000000003E-5</v>
      </c>
      <c r="C401" s="25">
        <v>4.0000000000000003E-5</v>
      </c>
      <c r="D401" s="25">
        <f t="shared" si="96"/>
        <v>8.5000000000000006E-4</v>
      </c>
      <c r="E401" s="25"/>
      <c r="F401" s="25"/>
      <c r="G401" s="25"/>
      <c r="H401" s="25">
        <v>1.33E-3</v>
      </c>
      <c r="I401" s="25">
        <f t="shared" si="97"/>
        <v>2.14E-3</v>
      </c>
      <c r="J401" s="25"/>
      <c r="K401" s="25"/>
      <c r="L401" s="25"/>
      <c r="M401" s="25">
        <v>1.2999999999999999E-3</v>
      </c>
      <c r="N401" s="25">
        <f t="shared" si="98"/>
        <v>2.1099999999999999E-3</v>
      </c>
      <c r="O401" s="25"/>
      <c r="P401" s="25"/>
      <c r="Q401" s="25"/>
      <c r="R401" s="25">
        <v>3.82E-3</v>
      </c>
      <c r="S401" s="25">
        <f t="shared" si="99"/>
        <v>4.6300000000000004E-3</v>
      </c>
      <c r="T401" s="25"/>
      <c r="U401" s="25"/>
      <c r="V401" s="25"/>
      <c r="W401" s="25">
        <v>7.7099999999999998E-3</v>
      </c>
      <c r="X401" s="25">
        <f t="shared" si="100"/>
        <v>8.5199999999999998E-3</v>
      </c>
      <c r="Y401" s="25"/>
      <c r="Z401" s="25"/>
      <c r="AA401" s="25"/>
      <c r="AB401" s="25">
        <v>-1.58E-3</v>
      </c>
      <c r="AC401" s="25">
        <f t="shared" si="101"/>
        <v>-8.1000000000000006E-4</v>
      </c>
    </row>
    <row r="402" spans="1:29" s="15" customFormat="1">
      <c r="A402" s="18">
        <v>650</v>
      </c>
      <c r="B402" s="25">
        <v>1.2999999999999999E-4</v>
      </c>
      <c r="C402" s="25">
        <v>-1.0000000000000001E-5</v>
      </c>
      <c r="D402" s="25">
        <f t="shared" si="96"/>
        <v>6.9999999999999999E-4</v>
      </c>
      <c r="E402" s="25"/>
      <c r="F402" s="25"/>
      <c r="G402" s="25"/>
      <c r="H402" s="25">
        <v>1.2600000000000001E-3</v>
      </c>
      <c r="I402" s="25">
        <f t="shared" si="97"/>
        <v>1.97E-3</v>
      </c>
      <c r="J402" s="25"/>
      <c r="K402" s="25"/>
      <c r="L402" s="25"/>
      <c r="M402" s="25">
        <v>1.2199999999999999E-3</v>
      </c>
      <c r="N402" s="25">
        <f t="shared" si="98"/>
        <v>1.9299999999999999E-3</v>
      </c>
      <c r="O402" s="25"/>
      <c r="P402" s="25"/>
      <c r="Q402" s="25"/>
      <c r="R402" s="25">
        <v>3.8300000000000001E-3</v>
      </c>
      <c r="S402" s="25">
        <f t="shared" si="99"/>
        <v>4.5399999999999998E-3</v>
      </c>
      <c r="T402" s="25"/>
      <c r="U402" s="25"/>
      <c r="V402" s="25"/>
      <c r="W402" s="25">
        <v>7.62E-3</v>
      </c>
      <c r="X402" s="25">
        <f t="shared" si="100"/>
        <v>8.3300000000000006E-3</v>
      </c>
      <c r="Y402" s="25"/>
      <c r="Z402" s="25"/>
      <c r="AA402" s="25"/>
      <c r="AB402" s="25">
        <v>-1.5499999999999999E-3</v>
      </c>
      <c r="AC402" s="25">
        <f t="shared" si="101"/>
        <v>-7.1000000000000002E-4</v>
      </c>
    </row>
    <row r="403" spans="1:29" s="15" customFormat="1">
      <c r="A403" s="18">
        <v>651</v>
      </c>
      <c r="B403" s="25">
        <v>-1.4999999999999999E-4</v>
      </c>
      <c r="C403" s="25">
        <v>-1.0000000000000001E-5</v>
      </c>
      <c r="D403" s="25">
        <f t="shared" si="96"/>
        <v>8.7499999999999991E-4</v>
      </c>
      <c r="E403" s="25"/>
      <c r="F403" s="25"/>
      <c r="G403" s="25"/>
      <c r="H403" s="25">
        <v>1.2600000000000001E-3</v>
      </c>
      <c r="I403" s="25">
        <f t="shared" si="97"/>
        <v>2.1450000000000002E-3</v>
      </c>
      <c r="J403" s="25"/>
      <c r="K403" s="25"/>
      <c r="L403" s="25"/>
      <c r="M403" s="25">
        <v>1.25E-3</v>
      </c>
      <c r="N403" s="25">
        <f t="shared" si="98"/>
        <v>2.1349999999999997E-3</v>
      </c>
      <c r="O403" s="25"/>
      <c r="P403" s="25"/>
      <c r="Q403" s="25"/>
      <c r="R403" s="25">
        <v>3.8600000000000001E-3</v>
      </c>
      <c r="S403" s="25">
        <f t="shared" si="99"/>
        <v>4.7450000000000001E-3</v>
      </c>
      <c r="T403" s="25"/>
      <c r="U403" s="25"/>
      <c r="V403" s="25"/>
      <c r="W403" s="25">
        <v>7.5500000000000003E-3</v>
      </c>
      <c r="X403" s="25">
        <f t="shared" si="100"/>
        <v>8.4349999999999998E-3</v>
      </c>
      <c r="Y403" s="25"/>
      <c r="Z403" s="25"/>
      <c r="AA403" s="25"/>
      <c r="AB403" s="25">
        <v>-1.6199999999999999E-3</v>
      </c>
      <c r="AC403" s="25">
        <f t="shared" si="101"/>
        <v>-8.8499999999999994E-4</v>
      </c>
    </row>
    <row r="404" spans="1:29" s="15" customFormat="1">
      <c r="A404" s="18">
        <v>652</v>
      </c>
      <c r="B404" s="25">
        <v>8.0000000000000007E-5</v>
      </c>
      <c r="C404" s="25">
        <v>6.0000000000000002E-5</v>
      </c>
      <c r="D404" s="25">
        <f t="shared" si="96"/>
        <v>8.250000000000001E-4</v>
      </c>
      <c r="E404" s="25"/>
      <c r="F404" s="25"/>
      <c r="G404" s="25"/>
      <c r="H404" s="25">
        <v>1.34E-3</v>
      </c>
      <c r="I404" s="25">
        <f t="shared" si="97"/>
        <v>2.1050000000000001E-3</v>
      </c>
      <c r="J404" s="25"/>
      <c r="K404" s="25"/>
      <c r="L404" s="25"/>
      <c r="M404" s="25">
        <v>1.2600000000000001E-3</v>
      </c>
      <c r="N404" s="25">
        <f t="shared" si="98"/>
        <v>2.0249999999999999E-3</v>
      </c>
      <c r="O404" s="25"/>
      <c r="P404" s="25"/>
      <c r="Q404" s="25"/>
      <c r="R404" s="25">
        <v>3.8600000000000001E-3</v>
      </c>
      <c r="S404" s="25">
        <f t="shared" si="99"/>
        <v>4.6250000000000006E-3</v>
      </c>
      <c r="T404" s="25"/>
      <c r="U404" s="25"/>
      <c r="V404" s="25"/>
      <c r="W404" s="25">
        <v>7.6400000000000001E-3</v>
      </c>
      <c r="X404" s="25">
        <f t="shared" si="100"/>
        <v>8.4049999999999993E-3</v>
      </c>
      <c r="Y404" s="25"/>
      <c r="Z404" s="25"/>
      <c r="AA404" s="25"/>
      <c r="AB404" s="25">
        <v>-1.6100000000000001E-3</v>
      </c>
      <c r="AC404" s="25">
        <f t="shared" si="101"/>
        <v>-7.6500000000000005E-4</v>
      </c>
    </row>
    <row r="405" spans="1:29" s="15" customFormat="1">
      <c r="A405" s="18">
        <v>653</v>
      </c>
      <c r="B405" s="25">
        <v>-9.0000000000000006E-5</v>
      </c>
      <c r="C405" s="25">
        <v>-6.8999999999999997E-5</v>
      </c>
      <c r="D405" s="25">
        <f t="shared" si="96"/>
        <v>7.9600000000000005E-4</v>
      </c>
      <c r="E405" s="25"/>
      <c r="F405" s="25"/>
      <c r="G405" s="25"/>
      <c r="H405" s="25">
        <v>1.25E-3</v>
      </c>
      <c r="I405" s="25">
        <f t="shared" si="97"/>
        <v>2.1150000000000001E-3</v>
      </c>
      <c r="J405" s="25"/>
      <c r="K405" s="25"/>
      <c r="L405" s="25"/>
      <c r="M405" s="25">
        <v>1.24E-3</v>
      </c>
      <c r="N405" s="25">
        <f t="shared" si="98"/>
        <v>2.1050000000000001E-3</v>
      </c>
      <c r="O405" s="25"/>
      <c r="P405" s="25"/>
      <c r="Q405" s="25"/>
      <c r="R405" s="25">
        <v>3.7499999999999999E-3</v>
      </c>
      <c r="S405" s="25">
        <f t="shared" si="99"/>
        <v>4.6150000000000002E-3</v>
      </c>
      <c r="T405" s="25"/>
      <c r="U405" s="25"/>
      <c r="V405" s="25"/>
      <c r="W405" s="25">
        <v>7.45E-3</v>
      </c>
      <c r="X405" s="25">
        <f t="shared" si="100"/>
        <v>8.3149999999999995E-3</v>
      </c>
      <c r="Y405" s="25"/>
      <c r="Z405" s="25"/>
      <c r="AA405" s="25"/>
      <c r="AB405" s="25">
        <v>-1.64E-3</v>
      </c>
      <c r="AC405" s="25">
        <f t="shared" si="101"/>
        <v>-8.6499999999999999E-4</v>
      </c>
    </row>
    <row r="406" spans="1:29" s="15" customFormat="1">
      <c r="A406" s="18">
        <v>654</v>
      </c>
      <c r="B406" s="25">
        <v>8.0000000000000007E-5</v>
      </c>
      <c r="C406" s="25">
        <v>-2.0000000000000002E-5</v>
      </c>
      <c r="D406" s="25">
        <f t="shared" si="96"/>
        <v>7.0999999999999991E-4</v>
      </c>
      <c r="E406" s="25"/>
      <c r="F406" s="25"/>
      <c r="G406" s="25"/>
      <c r="H406" s="25">
        <v>1.2099999999999999E-3</v>
      </c>
      <c r="I406" s="25">
        <f t="shared" si="97"/>
        <v>1.9399999999999999E-3</v>
      </c>
      <c r="J406" s="25"/>
      <c r="K406" s="25"/>
      <c r="L406" s="25"/>
      <c r="M406" s="25">
        <v>1.24E-3</v>
      </c>
      <c r="N406" s="25">
        <f t="shared" si="98"/>
        <v>1.97E-3</v>
      </c>
      <c r="O406" s="25"/>
      <c r="P406" s="25"/>
      <c r="Q406" s="25"/>
      <c r="R406" s="25">
        <v>3.7699999999999999E-3</v>
      </c>
      <c r="S406" s="25">
        <f t="shared" si="99"/>
        <v>4.4999999999999997E-3</v>
      </c>
      <c r="T406" s="25"/>
      <c r="U406" s="25"/>
      <c r="V406" s="25"/>
      <c r="W406" s="25">
        <v>7.5399999999999998E-3</v>
      </c>
      <c r="X406" s="25">
        <f t="shared" si="100"/>
        <v>8.2699999999999996E-3</v>
      </c>
      <c r="Y406" s="25"/>
      <c r="Z406" s="25"/>
      <c r="AA406" s="25"/>
      <c r="AB406" s="25">
        <v>-1.5399999999999999E-3</v>
      </c>
      <c r="AC406" s="25">
        <f t="shared" si="101"/>
        <v>-7.2999999999999996E-4</v>
      </c>
    </row>
    <row r="407" spans="1:29" s="15" customFormat="1">
      <c r="A407" s="18">
        <v>655</v>
      </c>
      <c r="B407" s="25">
        <v>-5.0000000000000002E-5</v>
      </c>
      <c r="C407" s="25">
        <v>-1.2E-4</v>
      </c>
      <c r="D407" s="25">
        <f t="shared" si="96"/>
        <v>6.9999999999999999E-4</v>
      </c>
      <c r="E407" s="25"/>
      <c r="F407" s="25"/>
      <c r="G407" s="25"/>
      <c r="H407" s="25">
        <v>1.1999999999999999E-3</v>
      </c>
      <c r="I407" s="25">
        <f t="shared" si="97"/>
        <v>2.0200000000000001E-3</v>
      </c>
      <c r="J407" s="25"/>
      <c r="K407" s="25"/>
      <c r="L407" s="25"/>
      <c r="M407" s="25">
        <v>1.1199999999999999E-3</v>
      </c>
      <c r="N407" s="25">
        <f t="shared" si="98"/>
        <v>1.9399999999999999E-3</v>
      </c>
      <c r="O407" s="25"/>
      <c r="P407" s="25"/>
      <c r="Q407" s="25"/>
      <c r="R407" s="25">
        <v>3.79E-3</v>
      </c>
      <c r="S407" s="25">
        <f t="shared" si="99"/>
        <v>4.6099999999999995E-3</v>
      </c>
      <c r="T407" s="25"/>
      <c r="U407" s="25"/>
      <c r="V407" s="25"/>
      <c r="W407" s="25">
        <v>7.4200000000000004E-3</v>
      </c>
      <c r="X407" s="25">
        <f t="shared" si="100"/>
        <v>8.2400000000000008E-3</v>
      </c>
      <c r="Y407" s="25"/>
      <c r="Z407" s="25"/>
      <c r="AA407" s="25"/>
      <c r="AB407" s="25">
        <v>-1.5900000000000001E-3</v>
      </c>
      <c r="AC407" s="25">
        <f t="shared" si="101"/>
        <v>-8.1999999999999998E-4</v>
      </c>
    </row>
    <row r="408" spans="1:29" s="15" customFormat="1">
      <c r="A408" s="18">
        <v>656</v>
      </c>
      <c r="B408" s="25">
        <v>2.1000000000000001E-4</v>
      </c>
      <c r="C408" s="25">
        <v>-3.0000000000000001E-5</v>
      </c>
      <c r="D408" s="25">
        <f t="shared" si="96"/>
        <v>5.9999999999999995E-4</v>
      </c>
      <c r="E408" s="25"/>
      <c r="F408" s="25"/>
      <c r="G408" s="25"/>
      <c r="H408" s="25">
        <v>1.23E-3</v>
      </c>
      <c r="I408" s="25">
        <f t="shared" si="97"/>
        <v>1.8599999999999999E-3</v>
      </c>
      <c r="J408" s="25"/>
      <c r="K408" s="25"/>
      <c r="L408" s="25"/>
      <c r="M408" s="25">
        <v>1.1000000000000001E-3</v>
      </c>
      <c r="N408" s="25">
        <f t="shared" si="98"/>
        <v>1.73E-3</v>
      </c>
      <c r="O408" s="25"/>
      <c r="P408" s="25"/>
      <c r="Q408" s="25"/>
      <c r="R408" s="25">
        <v>3.7100000000000002E-3</v>
      </c>
      <c r="S408" s="25">
        <f t="shared" si="99"/>
        <v>4.3400000000000001E-3</v>
      </c>
      <c r="T408" s="25"/>
      <c r="U408" s="25"/>
      <c r="V408" s="25"/>
      <c r="W408" s="25">
        <v>7.4400000000000004E-3</v>
      </c>
      <c r="X408" s="25">
        <f t="shared" si="100"/>
        <v>8.0700000000000008E-3</v>
      </c>
      <c r="Y408" s="25"/>
      <c r="Z408" s="25"/>
      <c r="AA408" s="25"/>
      <c r="AB408" s="25">
        <v>-1.47E-3</v>
      </c>
      <c r="AC408" s="25">
        <f t="shared" si="101"/>
        <v>-6.2999999999999992E-4</v>
      </c>
    </row>
    <row r="409" spans="1:29" s="15" customFormat="1">
      <c r="A409" s="18">
        <v>657</v>
      </c>
      <c r="B409" s="25">
        <v>-4.0000000000000003E-5</v>
      </c>
      <c r="C409" s="25">
        <v>-2.2000000000000001E-4</v>
      </c>
      <c r="D409" s="25">
        <f t="shared" si="96"/>
        <v>6.0000000000000006E-4</v>
      </c>
      <c r="E409" s="25"/>
      <c r="F409" s="25"/>
      <c r="G409" s="25"/>
      <c r="H409" s="25">
        <v>1.07E-3</v>
      </c>
      <c r="I409" s="25">
        <f t="shared" si="97"/>
        <v>1.8900000000000002E-3</v>
      </c>
      <c r="J409" s="25"/>
      <c r="K409" s="25"/>
      <c r="L409" s="25"/>
      <c r="M409" s="25">
        <v>1.0499999999999999E-3</v>
      </c>
      <c r="N409" s="25">
        <f t="shared" si="98"/>
        <v>1.8700000000000001E-3</v>
      </c>
      <c r="O409" s="25"/>
      <c r="P409" s="25"/>
      <c r="Q409" s="25"/>
      <c r="R409" s="25">
        <v>3.6800000000000001E-3</v>
      </c>
      <c r="S409" s="25">
        <f t="shared" si="99"/>
        <v>4.5000000000000005E-3</v>
      </c>
      <c r="T409" s="25"/>
      <c r="U409" s="25"/>
      <c r="V409" s="25"/>
      <c r="W409" s="25">
        <v>7.2500000000000004E-3</v>
      </c>
      <c r="X409" s="25">
        <f t="shared" si="100"/>
        <v>8.0700000000000008E-3</v>
      </c>
      <c r="Y409" s="25"/>
      <c r="Z409" s="25"/>
      <c r="AA409" s="25"/>
      <c r="AB409" s="25">
        <v>-1.6000000000000001E-3</v>
      </c>
      <c r="AC409" s="25">
        <f t="shared" si="101"/>
        <v>-8.2000000000000009E-4</v>
      </c>
    </row>
    <row r="410" spans="1:29" s="15" customFormat="1">
      <c r="A410" s="18">
        <v>658</v>
      </c>
      <c r="B410" s="25">
        <v>1.2E-4</v>
      </c>
      <c r="C410" s="25">
        <v>-1E-4</v>
      </c>
      <c r="D410" s="25">
        <f t="shared" si="96"/>
        <v>6.7999999999999994E-4</v>
      </c>
      <c r="E410" s="25"/>
      <c r="F410" s="25"/>
      <c r="G410" s="25"/>
      <c r="H410" s="25">
        <v>1.1199999999999999E-3</v>
      </c>
      <c r="I410" s="25">
        <f t="shared" si="97"/>
        <v>1.8999999999999998E-3</v>
      </c>
      <c r="J410" s="25"/>
      <c r="K410" s="25"/>
      <c r="L410" s="25"/>
      <c r="M410" s="25">
        <v>1.16E-3</v>
      </c>
      <c r="N410" s="25">
        <f t="shared" si="98"/>
        <v>1.9399999999999999E-3</v>
      </c>
      <c r="O410" s="25"/>
      <c r="P410" s="25"/>
      <c r="Q410" s="25"/>
      <c r="R410" s="25">
        <v>3.7000000000000002E-3</v>
      </c>
      <c r="S410" s="25">
        <f t="shared" si="99"/>
        <v>4.4800000000000005E-3</v>
      </c>
      <c r="T410" s="25"/>
      <c r="U410" s="25"/>
      <c r="V410" s="25"/>
      <c r="W410" s="25">
        <v>7.3400000000000002E-3</v>
      </c>
      <c r="X410" s="25">
        <f t="shared" si="100"/>
        <v>8.1200000000000005E-3</v>
      </c>
      <c r="Y410" s="25"/>
      <c r="Z410" s="25"/>
      <c r="AA410" s="25"/>
      <c r="AB410" s="25">
        <v>-1.6800000000000001E-3</v>
      </c>
      <c r="AC410" s="25">
        <f t="shared" si="101"/>
        <v>-7.7999999999999999E-4</v>
      </c>
    </row>
    <row r="411" spans="1:29" s="15" customFormat="1">
      <c r="A411" s="18">
        <v>659</v>
      </c>
      <c r="B411" s="25">
        <v>-1.6000000000000001E-4</v>
      </c>
      <c r="C411" s="25">
        <v>-1.7000000000000001E-4</v>
      </c>
      <c r="D411" s="25">
        <f t="shared" si="96"/>
        <v>7.5500000000000003E-4</v>
      </c>
      <c r="E411" s="25"/>
      <c r="F411" s="25"/>
      <c r="G411" s="25"/>
      <c r="H411" s="25">
        <v>1.0499999999999999E-3</v>
      </c>
      <c r="I411" s="25">
        <f t="shared" si="97"/>
        <v>1.9750000000000002E-3</v>
      </c>
      <c r="J411" s="25"/>
      <c r="K411" s="25"/>
      <c r="L411" s="25"/>
      <c r="M411" s="25">
        <v>1.0300000000000001E-3</v>
      </c>
      <c r="N411" s="25">
        <f t="shared" si="98"/>
        <v>1.9550000000000001E-3</v>
      </c>
      <c r="O411" s="25"/>
      <c r="P411" s="25"/>
      <c r="Q411" s="25"/>
      <c r="R411" s="25">
        <v>3.6800000000000001E-3</v>
      </c>
      <c r="S411" s="25">
        <f t="shared" si="99"/>
        <v>4.6049999999999997E-3</v>
      </c>
      <c r="T411" s="25"/>
      <c r="U411" s="25"/>
      <c r="V411" s="25"/>
      <c r="W411" s="25">
        <v>7.2300000000000003E-3</v>
      </c>
      <c r="X411" s="25">
        <f t="shared" si="100"/>
        <v>8.1550000000000008E-3</v>
      </c>
      <c r="Y411" s="25"/>
      <c r="Z411" s="25"/>
      <c r="AA411" s="25"/>
      <c r="AB411" s="25">
        <v>-1.6900000000000001E-3</v>
      </c>
      <c r="AC411" s="25">
        <f t="shared" si="101"/>
        <v>-9.2500000000000004E-4</v>
      </c>
    </row>
    <row r="412" spans="1:29" s="15" customFormat="1">
      <c r="A412" s="18">
        <v>660</v>
      </c>
      <c r="B412" s="25">
        <v>1.2E-4</v>
      </c>
      <c r="C412" s="25">
        <v>-1.4999999999999999E-4</v>
      </c>
      <c r="D412" s="25">
        <f t="shared" si="96"/>
        <v>6.0999999999999997E-4</v>
      </c>
      <c r="E412" s="25"/>
      <c r="F412" s="25"/>
      <c r="G412" s="25"/>
      <c r="H412" s="25">
        <v>1.0399999999999999E-3</v>
      </c>
      <c r="I412" s="25">
        <f t="shared" si="97"/>
        <v>1.8E-3</v>
      </c>
      <c r="J412" s="25"/>
      <c r="K412" s="25"/>
      <c r="L412" s="25"/>
      <c r="M412" s="25">
        <v>1.09E-3</v>
      </c>
      <c r="N412" s="25">
        <f t="shared" si="98"/>
        <v>1.8500000000000001E-3</v>
      </c>
      <c r="O412" s="25"/>
      <c r="P412" s="25"/>
      <c r="Q412" s="25"/>
      <c r="R412" s="25">
        <v>3.6600000000000001E-3</v>
      </c>
      <c r="S412" s="25">
        <f t="shared" si="99"/>
        <v>4.4200000000000003E-3</v>
      </c>
      <c r="T412" s="25"/>
      <c r="U412" s="25"/>
      <c r="V412" s="25"/>
      <c r="W412" s="25">
        <v>7.2500000000000004E-3</v>
      </c>
      <c r="X412" s="25">
        <f t="shared" si="100"/>
        <v>8.0099999999999998E-3</v>
      </c>
      <c r="Y412" s="25"/>
      <c r="Z412" s="25"/>
      <c r="AA412" s="25"/>
      <c r="AB412" s="25">
        <v>-1.64E-3</v>
      </c>
      <c r="AC412" s="25">
        <f t="shared" si="101"/>
        <v>-7.5999999999999993E-4</v>
      </c>
    </row>
    <row r="413" spans="1:29" s="15" customFormat="1">
      <c r="A413" s="18">
        <v>661</v>
      </c>
      <c r="B413" s="25">
        <v>-1.6000000000000001E-4</v>
      </c>
      <c r="C413" s="25">
        <v>-1.7000000000000001E-4</v>
      </c>
      <c r="D413" s="25">
        <f t="shared" si="96"/>
        <v>8.25E-4</v>
      </c>
      <c r="E413" s="25"/>
      <c r="F413" s="25"/>
      <c r="G413" s="25"/>
      <c r="H413" s="25">
        <v>1E-3</v>
      </c>
      <c r="I413" s="25">
        <f t="shared" si="97"/>
        <v>1.9950000000000002E-3</v>
      </c>
      <c r="J413" s="25"/>
      <c r="K413" s="25"/>
      <c r="L413" s="25"/>
      <c r="M413" s="25">
        <v>1.08E-3</v>
      </c>
      <c r="N413" s="25">
        <f t="shared" si="98"/>
        <v>2.075E-3</v>
      </c>
      <c r="O413" s="25"/>
      <c r="P413" s="25"/>
      <c r="Q413" s="25"/>
      <c r="R413" s="25">
        <v>3.6099999999999999E-3</v>
      </c>
      <c r="S413" s="25">
        <f t="shared" si="99"/>
        <v>4.6049999999999997E-3</v>
      </c>
      <c r="T413" s="25"/>
      <c r="U413" s="25"/>
      <c r="V413" s="25"/>
      <c r="W413" s="25">
        <v>7.1999999999999998E-3</v>
      </c>
      <c r="X413" s="25">
        <f t="shared" si="100"/>
        <v>8.1949999999999992E-3</v>
      </c>
      <c r="Y413" s="25"/>
      <c r="Z413" s="25"/>
      <c r="AA413" s="25"/>
      <c r="AB413" s="25">
        <v>-1.83E-3</v>
      </c>
      <c r="AC413" s="25">
        <f t="shared" si="101"/>
        <v>-9.9500000000000001E-4</v>
      </c>
    </row>
    <row r="414" spans="1:29" s="15" customFormat="1">
      <c r="A414" s="18">
        <v>662</v>
      </c>
      <c r="B414" s="25">
        <v>-9.0000000000000006E-5</v>
      </c>
      <c r="C414" s="25">
        <v>-6.0000000000000002E-5</v>
      </c>
      <c r="D414" s="25">
        <f t="shared" si="96"/>
        <v>9.7999999999999997E-4</v>
      </c>
      <c r="E414" s="25"/>
      <c r="F414" s="25"/>
      <c r="G414" s="25"/>
      <c r="H414" s="25">
        <v>1.1199999999999999E-3</v>
      </c>
      <c r="I414" s="25">
        <f t="shared" si="97"/>
        <v>2.1599999999999996E-3</v>
      </c>
      <c r="J414" s="25"/>
      <c r="K414" s="25"/>
      <c r="L414" s="25"/>
      <c r="M414" s="25">
        <v>1.15E-3</v>
      </c>
      <c r="N414" s="25">
        <f t="shared" si="98"/>
        <v>2.1900000000000001E-3</v>
      </c>
      <c r="O414" s="25"/>
      <c r="P414" s="25"/>
      <c r="Q414" s="25"/>
      <c r="R414" s="25">
        <v>3.6600000000000001E-3</v>
      </c>
      <c r="S414" s="25">
        <f t="shared" si="99"/>
        <v>4.7000000000000002E-3</v>
      </c>
      <c r="T414" s="25"/>
      <c r="U414" s="25"/>
      <c r="V414" s="25"/>
      <c r="W414" s="25">
        <v>7.2100000000000003E-3</v>
      </c>
      <c r="X414" s="25">
        <f t="shared" si="100"/>
        <v>8.2500000000000004E-3</v>
      </c>
      <c r="Y414" s="25"/>
      <c r="Z414" s="25"/>
      <c r="AA414" s="25"/>
      <c r="AB414" s="25">
        <v>-1.99E-3</v>
      </c>
      <c r="AC414" s="25">
        <f t="shared" si="101"/>
        <v>-1.0399999999999999E-3</v>
      </c>
    </row>
    <row r="415" spans="1:29" s="15" customFormat="1">
      <c r="A415" s="18">
        <v>663</v>
      </c>
      <c r="B415" s="25">
        <v>-3.2000000000000003E-4</v>
      </c>
      <c r="C415" s="25">
        <v>-1.9000000000000001E-4</v>
      </c>
      <c r="D415" s="25">
        <f t="shared" si="96"/>
        <v>8.6499999999999988E-4</v>
      </c>
      <c r="E415" s="25"/>
      <c r="F415" s="25"/>
      <c r="G415" s="25"/>
      <c r="H415" s="25">
        <v>1.0399999999999999E-3</v>
      </c>
      <c r="I415" s="25">
        <f t="shared" si="97"/>
        <v>2.0949999999999996E-3</v>
      </c>
      <c r="J415" s="25"/>
      <c r="K415" s="25"/>
      <c r="L415" s="25"/>
      <c r="M415" s="25">
        <v>1.0499999999999999E-3</v>
      </c>
      <c r="N415" s="25">
        <f t="shared" si="98"/>
        <v>2.1050000000000001E-3</v>
      </c>
      <c r="O415" s="25"/>
      <c r="P415" s="25"/>
      <c r="Q415" s="25"/>
      <c r="R415" s="25">
        <v>3.63E-3</v>
      </c>
      <c r="S415" s="25">
        <f t="shared" si="99"/>
        <v>4.6849999999999999E-3</v>
      </c>
      <c r="T415" s="25"/>
      <c r="U415" s="25"/>
      <c r="V415" s="25"/>
      <c r="W415" s="25">
        <v>7.1900000000000002E-3</v>
      </c>
      <c r="X415" s="25">
        <f t="shared" si="100"/>
        <v>8.2450000000000006E-3</v>
      </c>
      <c r="Y415" s="25"/>
      <c r="Z415" s="25"/>
      <c r="AA415" s="25"/>
      <c r="AB415" s="25">
        <v>-1.7899999999999999E-3</v>
      </c>
      <c r="AC415" s="25">
        <f t="shared" si="101"/>
        <v>-1.0549999999999999E-3</v>
      </c>
    </row>
    <row r="416" spans="1:29" s="15" customFormat="1">
      <c r="A416" s="18">
        <v>664</v>
      </c>
      <c r="B416" s="25">
        <v>6.8999999999999997E-5</v>
      </c>
      <c r="C416" s="25">
        <v>-1.7000000000000001E-4</v>
      </c>
      <c r="D416" s="25">
        <f t="shared" si="96"/>
        <v>6.5049999999999993E-4</v>
      </c>
      <c r="E416" s="25"/>
      <c r="F416" s="25"/>
      <c r="G416" s="25"/>
      <c r="H416" s="25">
        <v>1.15E-3</v>
      </c>
      <c r="I416" s="25">
        <f t="shared" si="97"/>
        <v>1.9705E-3</v>
      </c>
      <c r="J416" s="25"/>
      <c r="K416" s="25"/>
      <c r="L416" s="25"/>
      <c r="M416" s="25">
        <v>1.1000000000000001E-3</v>
      </c>
      <c r="N416" s="25">
        <f t="shared" si="98"/>
        <v>1.9204999999999999E-3</v>
      </c>
      <c r="O416" s="25"/>
      <c r="P416" s="25"/>
      <c r="Q416" s="25"/>
      <c r="R416" s="25">
        <v>3.6900000000000001E-3</v>
      </c>
      <c r="S416" s="25">
        <f t="shared" si="99"/>
        <v>4.5104999999999998E-3</v>
      </c>
      <c r="T416" s="25"/>
      <c r="U416" s="25"/>
      <c r="V416" s="25"/>
      <c r="W416" s="25">
        <v>7.3299999999999997E-3</v>
      </c>
      <c r="X416" s="25">
        <f t="shared" si="100"/>
        <v>8.1504999999999998E-3</v>
      </c>
      <c r="Y416" s="25"/>
      <c r="Z416" s="25"/>
      <c r="AA416" s="25"/>
      <c r="AB416" s="25">
        <v>-1.7099999999999999E-3</v>
      </c>
      <c r="AC416" s="25">
        <f t="shared" si="101"/>
        <v>-8.2049999999999994E-4</v>
      </c>
    </row>
    <row r="417" spans="1:29" s="15" customFormat="1">
      <c r="A417" s="18">
        <v>665</v>
      </c>
      <c r="B417" s="25">
        <v>-1.4999999999999999E-4</v>
      </c>
      <c r="C417" s="25">
        <v>-6.8999999999999997E-5</v>
      </c>
      <c r="D417" s="25">
        <f t="shared" si="96"/>
        <v>8.2599999999999991E-4</v>
      </c>
      <c r="E417" s="25"/>
      <c r="F417" s="25"/>
      <c r="G417" s="25"/>
      <c r="H417" s="25">
        <v>1.09E-3</v>
      </c>
      <c r="I417" s="25">
        <f t="shared" si="97"/>
        <v>1.9849999999999998E-3</v>
      </c>
      <c r="J417" s="25"/>
      <c r="K417" s="25"/>
      <c r="L417" s="25"/>
      <c r="M417" s="25">
        <v>1.14E-3</v>
      </c>
      <c r="N417" s="25">
        <f t="shared" si="98"/>
        <v>2.0349999999999999E-3</v>
      </c>
      <c r="O417" s="25"/>
      <c r="P417" s="25"/>
      <c r="Q417" s="25"/>
      <c r="R417" s="25">
        <v>3.6600000000000001E-3</v>
      </c>
      <c r="S417" s="25">
        <f t="shared" si="99"/>
        <v>4.555E-3</v>
      </c>
      <c r="T417" s="25"/>
      <c r="U417" s="25"/>
      <c r="V417" s="25"/>
      <c r="W417" s="25">
        <v>7.1900000000000002E-3</v>
      </c>
      <c r="X417" s="25">
        <f t="shared" si="100"/>
        <v>8.0850000000000002E-3</v>
      </c>
      <c r="Y417" s="25"/>
      <c r="Z417" s="25"/>
      <c r="AA417" s="25"/>
      <c r="AB417" s="25">
        <v>-1.64E-3</v>
      </c>
      <c r="AC417" s="25">
        <f t="shared" si="101"/>
        <v>-8.9499999999999996E-4</v>
      </c>
    </row>
    <row r="418" spans="1:29" s="15" customFormat="1">
      <c r="A418" s="18">
        <v>666</v>
      </c>
      <c r="B418" s="25">
        <v>1.2E-4</v>
      </c>
      <c r="C418" s="25">
        <v>-8.0000000000000007E-5</v>
      </c>
      <c r="D418" s="25">
        <f t="shared" si="96"/>
        <v>7.0500000000000001E-4</v>
      </c>
      <c r="E418" s="25"/>
      <c r="F418" s="25"/>
      <c r="G418" s="25"/>
      <c r="H418" s="25">
        <v>1.1100000000000001E-3</v>
      </c>
      <c r="I418" s="25">
        <f t="shared" si="97"/>
        <v>1.895E-3</v>
      </c>
      <c r="J418" s="25"/>
      <c r="K418" s="25"/>
      <c r="L418" s="25"/>
      <c r="M418" s="25">
        <v>1.1100000000000001E-3</v>
      </c>
      <c r="N418" s="25">
        <f t="shared" si="98"/>
        <v>1.895E-3</v>
      </c>
      <c r="O418" s="25"/>
      <c r="P418" s="25"/>
      <c r="Q418" s="25"/>
      <c r="R418" s="25">
        <v>3.64E-3</v>
      </c>
      <c r="S418" s="25">
        <f t="shared" si="99"/>
        <v>4.4250000000000001E-3</v>
      </c>
      <c r="T418" s="25"/>
      <c r="U418" s="25"/>
      <c r="V418" s="25"/>
      <c r="W418" s="25">
        <v>7.2199999999999999E-3</v>
      </c>
      <c r="X418" s="25">
        <f t="shared" si="100"/>
        <v>8.005E-3</v>
      </c>
      <c r="Y418" s="25"/>
      <c r="Z418" s="25"/>
      <c r="AA418" s="25"/>
      <c r="AB418" s="25">
        <v>-1.6900000000000001E-3</v>
      </c>
      <c r="AC418" s="25">
        <f t="shared" si="101"/>
        <v>-7.85E-4</v>
      </c>
    </row>
    <row r="419" spans="1:29" s="15" customFormat="1">
      <c r="A419" s="18">
        <v>667</v>
      </c>
      <c r="B419" s="25">
        <v>5.5000000000000003E-4</v>
      </c>
      <c r="C419" s="25">
        <v>-5.0000000000000002E-5</v>
      </c>
      <c r="D419" s="25">
        <f t="shared" si="96"/>
        <v>4.7500000000000005E-4</v>
      </c>
      <c r="E419" s="25"/>
      <c r="F419" s="25"/>
      <c r="G419" s="25"/>
      <c r="H419" s="25">
        <v>1.1199999999999999E-3</v>
      </c>
      <c r="I419" s="25">
        <f t="shared" si="97"/>
        <v>1.645E-3</v>
      </c>
      <c r="J419" s="25"/>
      <c r="K419" s="25"/>
      <c r="L419" s="25"/>
      <c r="M419" s="25">
        <v>1.1000000000000001E-3</v>
      </c>
      <c r="N419" s="25">
        <f t="shared" si="98"/>
        <v>1.6250000000000001E-3</v>
      </c>
      <c r="O419" s="25"/>
      <c r="P419" s="25"/>
      <c r="Q419" s="25"/>
      <c r="R419" s="25">
        <v>3.6700000000000001E-3</v>
      </c>
      <c r="S419" s="25">
        <f t="shared" si="99"/>
        <v>4.1949999999999999E-3</v>
      </c>
      <c r="T419" s="25"/>
      <c r="U419" s="25"/>
      <c r="V419" s="25"/>
      <c r="W419" s="25">
        <v>7.1900000000000002E-3</v>
      </c>
      <c r="X419" s="25">
        <f t="shared" si="100"/>
        <v>7.7150000000000005E-3</v>
      </c>
      <c r="Y419" s="25"/>
      <c r="Z419" s="25"/>
      <c r="AA419" s="25"/>
      <c r="AB419" s="25">
        <v>-1.6000000000000001E-3</v>
      </c>
      <c r="AC419" s="25">
        <f t="shared" si="101"/>
        <v>-5.2500000000000008E-4</v>
      </c>
    </row>
    <row r="420" spans="1:29" s="15" customFormat="1">
      <c r="A420" s="18">
        <v>668</v>
      </c>
      <c r="B420" s="25">
        <v>-1.23E-3</v>
      </c>
      <c r="C420" s="25">
        <v>1.0000000000000001E-5</v>
      </c>
      <c r="D420" s="25">
        <f t="shared" si="96"/>
        <v>1.56E-3</v>
      </c>
      <c r="E420" s="25"/>
      <c r="F420" s="25"/>
      <c r="G420" s="25"/>
      <c r="H420" s="25">
        <v>1.15E-3</v>
      </c>
      <c r="I420" s="25">
        <f t="shared" si="97"/>
        <v>2.7000000000000001E-3</v>
      </c>
      <c r="J420" s="25"/>
      <c r="K420" s="25"/>
      <c r="L420" s="25"/>
      <c r="M420" s="25">
        <v>1.1800000000000001E-3</v>
      </c>
      <c r="N420" s="25">
        <f t="shared" si="98"/>
        <v>2.7299999999999998E-3</v>
      </c>
      <c r="O420" s="25"/>
      <c r="P420" s="25"/>
      <c r="Q420" s="25"/>
      <c r="R420" s="25">
        <v>3.7499999999999999E-3</v>
      </c>
      <c r="S420" s="25">
        <f t="shared" si="99"/>
        <v>5.3E-3</v>
      </c>
      <c r="T420" s="25"/>
      <c r="U420" s="25"/>
      <c r="V420" s="25"/>
      <c r="W420" s="25">
        <v>7.2700000000000004E-3</v>
      </c>
      <c r="X420" s="25">
        <f t="shared" si="100"/>
        <v>8.8199999999999997E-3</v>
      </c>
      <c r="Y420" s="25"/>
      <c r="Z420" s="25"/>
      <c r="AA420" s="25"/>
      <c r="AB420" s="25">
        <v>-1.8699999999999999E-3</v>
      </c>
      <c r="AC420" s="25">
        <f t="shared" si="101"/>
        <v>-1.5499999999999999E-3</v>
      </c>
    </row>
    <row r="421" spans="1:29" s="15" customFormat="1">
      <c r="A421" s="18">
        <v>669</v>
      </c>
      <c r="B421" s="25">
        <v>9.6000000000000002E-4</v>
      </c>
      <c r="C421" s="25">
        <v>-1E-4</v>
      </c>
      <c r="D421" s="25">
        <f t="shared" si="96"/>
        <v>2.6500000000000004E-4</v>
      </c>
      <c r="E421" s="25"/>
      <c r="F421" s="25"/>
      <c r="G421" s="25"/>
      <c r="H421" s="25">
        <v>1.08E-3</v>
      </c>
      <c r="I421" s="25">
        <f t="shared" si="97"/>
        <v>1.4450000000000001E-3</v>
      </c>
      <c r="J421" s="25"/>
      <c r="K421" s="25"/>
      <c r="L421" s="25"/>
      <c r="M421" s="25">
        <v>1.1000000000000001E-3</v>
      </c>
      <c r="N421" s="25">
        <f t="shared" si="98"/>
        <v>1.4650000000000002E-3</v>
      </c>
      <c r="O421" s="25"/>
      <c r="P421" s="25"/>
      <c r="Q421" s="25"/>
      <c r="R421" s="25">
        <v>3.6600000000000001E-3</v>
      </c>
      <c r="S421" s="25">
        <f t="shared" si="99"/>
        <v>4.0249999999999999E-3</v>
      </c>
      <c r="T421" s="25"/>
      <c r="U421" s="25"/>
      <c r="V421" s="25"/>
      <c r="W421" s="25">
        <v>7.1599999999999997E-3</v>
      </c>
      <c r="X421" s="25">
        <f t="shared" si="100"/>
        <v>7.5249999999999996E-3</v>
      </c>
      <c r="Y421" s="25"/>
      <c r="Z421" s="25"/>
      <c r="AA421" s="25"/>
      <c r="AB421" s="25">
        <v>-1.6900000000000001E-3</v>
      </c>
      <c r="AC421" s="25">
        <f t="shared" si="101"/>
        <v>-3.6500000000000004E-4</v>
      </c>
    </row>
    <row r="422" spans="1:29" s="15" customFormat="1">
      <c r="A422" s="18">
        <v>670</v>
      </c>
      <c r="B422" s="25">
        <v>-9.7999999999999997E-4</v>
      </c>
      <c r="C422" s="25">
        <v>-1.8000000000000001E-4</v>
      </c>
      <c r="D422" s="25">
        <f t="shared" si="96"/>
        <v>1.225E-3</v>
      </c>
      <c r="E422" s="25"/>
      <c r="F422" s="25"/>
      <c r="G422" s="25"/>
      <c r="H422" s="25">
        <v>9.5E-4</v>
      </c>
      <c r="I422" s="25">
        <f t="shared" si="97"/>
        <v>2.3549999999999999E-3</v>
      </c>
      <c r="J422" s="25"/>
      <c r="K422" s="25"/>
      <c r="L422" s="25"/>
      <c r="M422" s="25">
        <v>1.01E-3</v>
      </c>
      <c r="N422" s="25">
        <f t="shared" si="98"/>
        <v>2.415E-3</v>
      </c>
      <c r="O422" s="25"/>
      <c r="P422" s="25"/>
      <c r="Q422" s="25"/>
      <c r="R422" s="25">
        <v>3.5300000000000002E-3</v>
      </c>
      <c r="S422" s="25">
        <f t="shared" si="99"/>
        <v>4.9350000000000002E-3</v>
      </c>
      <c r="T422" s="25"/>
      <c r="U422" s="25"/>
      <c r="V422" s="25"/>
      <c r="W422" s="25">
        <v>7.1199999999999996E-3</v>
      </c>
      <c r="X422" s="25">
        <f t="shared" si="100"/>
        <v>8.5249999999999996E-3</v>
      </c>
      <c r="Y422" s="25"/>
      <c r="Z422" s="25"/>
      <c r="AA422" s="25"/>
      <c r="AB422" s="25">
        <v>-1.83E-3</v>
      </c>
      <c r="AC422" s="25">
        <f t="shared" si="101"/>
        <v>-1.405E-3</v>
      </c>
    </row>
    <row r="423" spans="1:29" s="15" customFormat="1">
      <c r="A423" s="18">
        <v>671</v>
      </c>
      <c r="B423" s="25">
        <v>8.4000000000000003E-4</v>
      </c>
      <c r="C423" s="25">
        <v>-5.0000000000000002E-5</v>
      </c>
      <c r="D423" s="25">
        <f t="shared" si="96"/>
        <v>3.5999999999999997E-4</v>
      </c>
      <c r="E423" s="25"/>
      <c r="F423" s="25"/>
      <c r="G423" s="25"/>
      <c r="H423" s="25">
        <v>1.0499999999999999E-3</v>
      </c>
      <c r="I423" s="25">
        <f t="shared" si="97"/>
        <v>1.4599999999999999E-3</v>
      </c>
      <c r="J423" s="25"/>
      <c r="K423" s="25"/>
      <c r="L423" s="25"/>
      <c r="M423" s="25">
        <v>1.1000000000000001E-3</v>
      </c>
      <c r="N423" s="25">
        <f t="shared" si="98"/>
        <v>1.5100000000000001E-3</v>
      </c>
      <c r="O423" s="25"/>
      <c r="P423" s="25"/>
      <c r="Q423" s="25"/>
      <c r="R423" s="25">
        <v>3.6900000000000001E-3</v>
      </c>
      <c r="S423" s="25">
        <f t="shared" si="99"/>
        <v>4.1000000000000003E-3</v>
      </c>
      <c r="T423" s="25"/>
      <c r="U423" s="25"/>
      <c r="V423" s="25"/>
      <c r="W423" s="25">
        <v>7.1999999999999998E-3</v>
      </c>
      <c r="X423" s="25">
        <f t="shared" si="100"/>
        <v>7.6099999999999996E-3</v>
      </c>
      <c r="Y423" s="25"/>
      <c r="Z423" s="25"/>
      <c r="AA423" s="25"/>
      <c r="AB423" s="25">
        <v>-1.66E-3</v>
      </c>
      <c r="AC423" s="25">
        <f t="shared" si="101"/>
        <v>-4.0999999999999999E-4</v>
      </c>
    </row>
    <row r="424" spans="1:29" s="15" customFormat="1">
      <c r="A424" s="18">
        <v>672</v>
      </c>
      <c r="B424" s="25">
        <v>-7.6999999999999996E-4</v>
      </c>
      <c r="C424" s="25">
        <v>-8.0000000000000007E-5</v>
      </c>
      <c r="D424" s="25">
        <f t="shared" si="96"/>
        <v>1.175E-3</v>
      </c>
      <c r="E424" s="25"/>
      <c r="F424" s="25"/>
      <c r="G424" s="25"/>
      <c r="H424" s="25">
        <v>1.1199999999999999E-3</v>
      </c>
      <c r="I424" s="25">
        <f t="shared" si="97"/>
        <v>2.3749999999999999E-3</v>
      </c>
      <c r="J424" s="25"/>
      <c r="K424" s="25"/>
      <c r="L424" s="25"/>
      <c r="M424" s="25">
        <v>1.1199999999999999E-3</v>
      </c>
      <c r="N424" s="25">
        <f t="shared" si="98"/>
        <v>2.3749999999999999E-3</v>
      </c>
      <c r="O424" s="25"/>
      <c r="P424" s="25"/>
      <c r="Q424" s="25"/>
      <c r="R424" s="25">
        <v>3.6900000000000001E-3</v>
      </c>
      <c r="S424" s="25">
        <f t="shared" si="99"/>
        <v>4.9449999999999997E-3</v>
      </c>
      <c r="T424" s="25"/>
      <c r="U424" s="25"/>
      <c r="V424" s="25"/>
      <c r="W424" s="25">
        <v>7.1799999999999998E-3</v>
      </c>
      <c r="X424" s="25">
        <f t="shared" si="100"/>
        <v>8.4349999999999998E-3</v>
      </c>
      <c r="Y424" s="25"/>
      <c r="Z424" s="25"/>
      <c r="AA424" s="25"/>
      <c r="AB424" s="25">
        <v>-1.74E-3</v>
      </c>
      <c r="AC424" s="25">
        <f t="shared" si="101"/>
        <v>-1.255E-3</v>
      </c>
    </row>
    <row r="425" spans="1:29" s="15" customFormat="1">
      <c r="A425" s="18">
        <v>673</v>
      </c>
      <c r="B425" s="25">
        <v>6.2E-4</v>
      </c>
      <c r="C425" s="25">
        <v>0</v>
      </c>
      <c r="D425" s="25">
        <f t="shared" si="96"/>
        <v>5.7499999999999999E-4</v>
      </c>
      <c r="E425" s="25"/>
      <c r="F425" s="25"/>
      <c r="G425" s="25"/>
      <c r="H425" s="25">
        <v>1.1299999999999999E-3</v>
      </c>
      <c r="I425" s="25">
        <f t="shared" si="97"/>
        <v>1.7049999999999999E-3</v>
      </c>
      <c r="J425" s="25"/>
      <c r="K425" s="25"/>
      <c r="L425" s="25"/>
      <c r="M425" s="25">
        <v>1.0499999999999999E-3</v>
      </c>
      <c r="N425" s="25">
        <f t="shared" si="98"/>
        <v>1.6249999999999999E-3</v>
      </c>
      <c r="O425" s="25"/>
      <c r="P425" s="25"/>
      <c r="Q425" s="25"/>
      <c r="R425" s="25">
        <v>3.7299999999999998E-3</v>
      </c>
      <c r="S425" s="25">
        <f t="shared" si="99"/>
        <v>4.3049999999999998E-3</v>
      </c>
      <c r="T425" s="25"/>
      <c r="U425" s="25"/>
      <c r="V425" s="25"/>
      <c r="W425" s="25">
        <v>7.1500000000000001E-3</v>
      </c>
      <c r="X425" s="25">
        <f t="shared" si="100"/>
        <v>7.7250000000000001E-3</v>
      </c>
      <c r="Y425" s="25"/>
      <c r="Z425" s="25"/>
      <c r="AA425" s="25"/>
      <c r="AB425" s="25">
        <v>-1.7700000000000001E-3</v>
      </c>
      <c r="AC425" s="25">
        <f t="shared" si="101"/>
        <v>-5.7499999999999999E-4</v>
      </c>
    </row>
    <row r="426" spans="1:29" s="15" customFormat="1">
      <c r="A426" s="18">
        <v>674</v>
      </c>
      <c r="B426" s="25">
        <v>-4.0000000000000002E-4</v>
      </c>
      <c r="C426" s="25">
        <v>-1.2E-4</v>
      </c>
      <c r="D426" s="25">
        <f t="shared" si="96"/>
        <v>9.6500000000000004E-4</v>
      </c>
      <c r="E426" s="25"/>
      <c r="F426" s="25"/>
      <c r="G426" s="25"/>
      <c r="H426" s="25">
        <v>1.1100000000000001E-3</v>
      </c>
      <c r="I426" s="25">
        <f t="shared" si="97"/>
        <v>2.1949999999999999E-3</v>
      </c>
      <c r="J426" s="25"/>
      <c r="K426" s="25"/>
      <c r="L426" s="25"/>
      <c r="M426" s="25">
        <v>1.0300000000000001E-3</v>
      </c>
      <c r="N426" s="25">
        <f t="shared" si="98"/>
        <v>2.1150000000000001E-3</v>
      </c>
      <c r="O426" s="25"/>
      <c r="P426" s="25"/>
      <c r="Q426" s="25"/>
      <c r="R426" s="25">
        <v>3.6800000000000001E-3</v>
      </c>
      <c r="S426" s="25">
        <f t="shared" si="99"/>
        <v>4.7650000000000001E-3</v>
      </c>
      <c r="T426" s="25"/>
      <c r="U426" s="25"/>
      <c r="V426" s="25"/>
      <c r="W426" s="25">
        <v>7.2100000000000003E-3</v>
      </c>
      <c r="X426" s="25">
        <f t="shared" si="100"/>
        <v>8.2950000000000003E-3</v>
      </c>
      <c r="Y426" s="25"/>
      <c r="Z426" s="25"/>
      <c r="AA426" s="25"/>
      <c r="AB426" s="25">
        <v>-1.7700000000000001E-3</v>
      </c>
      <c r="AC426" s="25">
        <f t="shared" si="101"/>
        <v>-1.085E-3</v>
      </c>
    </row>
    <row r="427" spans="1:29" s="15" customFormat="1">
      <c r="A427" s="18">
        <v>675</v>
      </c>
      <c r="B427" s="25">
        <v>3.8000000000000002E-4</v>
      </c>
      <c r="C427" s="25">
        <v>-1.2E-4</v>
      </c>
      <c r="D427" s="25">
        <f t="shared" si="96"/>
        <v>5.5500000000000005E-4</v>
      </c>
      <c r="E427" s="25"/>
      <c r="F427" s="25"/>
      <c r="G427" s="25"/>
      <c r="H427" s="25">
        <v>9.6000000000000002E-4</v>
      </c>
      <c r="I427" s="25">
        <f t="shared" si="97"/>
        <v>1.6350000000000002E-3</v>
      </c>
      <c r="J427" s="25"/>
      <c r="K427" s="25"/>
      <c r="L427" s="25"/>
      <c r="M427" s="25">
        <v>1.0300000000000001E-3</v>
      </c>
      <c r="N427" s="25">
        <f t="shared" si="98"/>
        <v>1.7050000000000001E-3</v>
      </c>
      <c r="O427" s="25"/>
      <c r="P427" s="25"/>
      <c r="Q427" s="25"/>
      <c r="R427" s="25">
        <v>3.7200000000000002E-3</v>
      </c>
      <c r="S427" s="25">
        <f t="shared" si="99"/>
        <v>4.3950000000000005E-3</v>
      </c>
      <c r="T427" s="25"/>
      <c r="U427" s="25"/>
      <c r="V427" s="25"/>
      <c r="W427" s="25">
        <v>7.0099999999999997E-3</v>
      </c>
      <c r="X427" s="25">
        <f t="shared" si="100"/>
        <v>7.685E-3</v>
      </c>
      <c r="Y427" s="25"/>
      <c r="Z427" s="25"/>
      <c r="AA427" s="25"/>
      <c r="AB427" s="25">
        <v>-1.73E-3</v>
      </c>
      <c r="AC427" s="25">
        <f t="shared" si="101"/>
        <v>-6.7500000000000004E-4</v>
      </c>
    </row>
    <row r="428" spans="1:29" s="15" customFormat="1">
      <c r="A428" s="18">
        <v>676</v>
      </c>
      <c r="B428" s="25">
        <v>-3.3E-4</v>
      </c>
      <c r="C428" s="25">
        <v>-2.9999999999999997E-4</v>
      </c>
      <c r="D428" s="25">
        <f t="shared" si="96"/>
        <v>7.5500000000000003E-4</v>
      </c>
      <c r="E428" s="25"/>
      <c r="F428" s="25"/>
      <c r="G428" s="25"/>
      <c r="H428" s="25">
        <v>9.3999999999999997E-4</v>
      </c>
      <c r="I428" s="25">
        <f t="shared" si="97"/>
        <v>1.9949999999999998E-3</v>
      </c>
      <c r="J428" s="25"/>
      <c r="K428" s="25"/>
      <c r="L428" s="25"/>
      <c r="M428" s="25">
        <v>9.3000000000000005E-4</v>
      </c>
      <c r="N428" s="25">
        <f t="shared" si="98"/>
        <v>1.9849999999999998E-3</v>
      </c>
      <c r="O428" s="25"/>
      <c r="P428" s="25"/>
      <c r="Q428" s="25"/>
      <c r="R428" s="25">
        <v>3.5200000000000001E-3</v>
      </c>
      <c r="S428" s="25">
        <f t="shared" si="99"/>
        <v>4.5750000000000001E-3</v>
      </c>
      <c r="T428" s="25"/>
      <c r="U428" s="25"/>
      <c r="V428" s="25"/>
      <c r="W428" s="25">
        <v>6.94E-3</v>
      </c>
      <c r="X428" s="25">
        <f t="shared" si="100"/>
        <v>7.9950000000000004E-3</v>
      </c>
      <c r="Y428" s="25"/>
      <c r="Z428" s="25"/>
      <c r="AA428" s="25"/>
      <c r="AB428" s="25">
        <v>-1.7799999999999999E-3</v>
      </c>
      <c r="AC428" s="25">
        <f t="shared" si="101"/>
        <v>-1.0549999999999999E-3</v>
      </c>
    </row>
    <row r="429" spans="1:29" s="15" customFormat="1">
      <c r="A429" s="18">
        <v>677</v>
      </c>
      <c r="B429" s="25">
        <v>1.3999999999999999E-4</v>
      </c>
      <c r="C429" s="25">
        <v>-6.0000000000000002E-5</v>
      </c>
      <c r="D429" s="25">
        <f t="shared" si="96"/>
        <v>7.1999999999999994E-4</v>
      </c>
      <c r="E429" s="25"/>
      <c r="F429" s="25"/>
      <c r="G429" s="25"/>
      <c r="H429" s="25">
        <v>1.01E-3</v>
      </c>
      <c r="I429" s="25">
        <f t="shared" si="97"/>
        <v>1.7899999999999999E-3</v>
      </c>
      <c r="J429" s="25"/>
      <c r="K429" s="25"/>
      <c r="L429" s="25"/>
      <c r="M429" s="25">
        <v>1.0399999999999999E-3</v>
      </c>
      <c r="N429" s="25">
        <f t="shared" si="98"/>
        <v>1.82E-3</v>
      </c>
      <c r="O429" s="25"/>
      <c r="P429" s="25"/>
      <c r="Q429" s="25"/>
      <c r="R429" s="25">
        <v>3.6700000000000001E-3</v>
      </c>
      <c r="S429" s="25">
        <f t="shared" si="99"/>
        <v>4.45E-3</v>
      </c>
      <c r="T429" s="25"/>
      <c r="U429" s="25"/>
      <c r="V429" s="25"/>
      <c r="W429" s="25">
        <v>6.9800000000000001E-3</v>
      </c>
      <c r="X429" s="25">
        <f t="shared" si="100"/>
        <v>7.7600000000000004E-3</v>
      </c>
      <c r="Y429" s="25"/>
      <c r="Z429" s="25"/>
      <c r="AA429" s="25"/>
      <c r="AB429" s="25">
        <v>-1.6999999999999999E-3</v>
      </c>
      <c r="AC429" s="25">
        <f t="shared" si="101"/>
        <v>-7.7999999999999999E-4</v>
      </c>
    </row>
    <row r="430" spans="1:29" s="15" customFormat="1">
      <c r="A430" s="18">
        <v>678</v>
      </c>
      <c r="B430" s="25">
        <v>-1.3999999999999999E-4</v>
      </c>
      <c r="C430" s="25">
        <v>-6.0000000000000002E-5</v>
      </c>
      <c r="D430" s="25">
        <f t="shared" si="96"/>
        <v>8.4499999999999994E-4</v>
      </c>
      <c r="E430" s="25"/>
      <c r="F430" s="25"/>
      <c r="G430" s="25"/>
      <c r="H430" s="25">
        <v>1.0300000000000001E-3</v>
      </c>
      <c r="I430" s="25">
        <f t="shared" si="97"/>
        <v>1.9350000000000001E-3</v>
      </c>
      <c r="J430" s="25"/>
      <c r="K430" s="25"/>
      <c r="L430" s="25"/>
      <c r="M430" s="25">
        <v>1.15E-3</v>
      </c>
      <c r="N430" s="25">
        <f t="shared" si="98"/>
        <v>2.055E-3</v>
      </c>
      <c r="O430" s="25"/>
      <c r="P430" s="25"/>
      <c r="Q430" s="25"/>
      <c r="R430" s="25">
        <v>3.7100000000000002E-3</v>
      </c>
      <c r="S430" s="25">
        <f t="shared" si="99"/>
        <v>4.6150000000000002E-3</v>
      </c>
      <c r="T430" s="25"/>
      <c r="U430" s="25"/>
      <c r="V430" s="25"/>
      <c r="W430" s="25">
        <v>7.26E-3</v>
      </c>
      <c r="X430" s="25">
        <f t="shared" si="100"/>
        <v>8.1650000000000004E-3</v>
      </c>
      <c r="Y430" s="25"/>
      <c r="Z430" s="25"/>
      <c r="AA430" s="25"/>
      <c r="AB430" s="25">
        <v>-1.67E-3</v>
      </c>
      <c r="AC430" s="25">
        <f t="shared" si="101"/>
        <v>-9.0499999999999999E-4</v>
      </c>
    </row>
    <row r="431" spans="1:29" s="15" customFormat="1">
      <c r="A431" s="18">
        <v>679</v>
      </c>
      <c r="B431" s="25">
        <v>1E-4</v>
      </c>
      <c r="C431" s="25">
        <v>-1E-4</v>
      </c>
      <c r="D431" s="25">
        <f t="shared" si="96"/>
        <v>7.5999999999999993E-4</v>
      </c>
      <c r="E431" s="25"/>
      <c r="F431" s="25"/>
      <c r="G431" s="25"/>
      <c r="H431" s="25">
        <v>1.0300000000000001E-3</v>
      </c>
      <c r="I431" s="25">
        <f t="shared" si="97"/>
        <v>1.8900000000000002E-3</v>
      </c>
      <c r="J431" s="25"/>
      <c r="K431" s="25"/>
      <c r="L431" s="25"/>
      <c r="M431" s="25">
        <v>1.08E-3</v>
      </c>
      <c r="N431" s="25">
        <f t="shared" si="98"/>
        <v>1.9399999999999999E-3</v>
      </c>
      <c r="O431" s="25"/>
      <c r="P431" s="25"/>
      <c r="Q431" s="25"/>
      <c r="R431" s="25">
        <v>3.64E-3</v>
      </c>
      <c r="S431" s="25">
        <f t="shared" si="99"/>
        <v>4.4999999999999997E-3</v>
      </c>
      <c r="T431" s="25"/>
      <c r="U431" s="25"/>
      <c r="V431" s="25"/>
      <c r="W431" s="25">
        <v>7.0499999999999998E-3</v>
      </c>
      <c r="X431" s="25">
        <f t="shared" si="100"/>
        <v>7.9100000000000004E-3</v>
      </c>
      <c r="Y431" s="25"/>
      <c r="Z431" s="25"/>
      <c r="AA431" s="25"/>
      <c r="AB431" s="25">
        <v>-1.82E-3</v>
      </c>
      <c r="AC431" s="25">
        <f t="shared" si="101"/>
        <v>-8.5999999999999998E-4</v>
      </c>
    </row>
    <row r="432" spans="1:29" s="15" customFormat="1">
      <c r="A432" s="18">
        <v>680</v>
      </c>
      <c r="B432" s="25">
        <v>-1.7000000000000001E-4</v>
      </c>
      <c r="C432" s="25">
        <v>-2.1000000000000001E-4</v>
      </c>
      <c r="D432" s="25">
        <f t="shared" si="96"/>
        <v>7.0500000000000001E-4</v>
      </c>
      <c r="E432" s="25"/>
      <c r="F432" s="25"/>
      <c r="G432" s="25"/>
      <c r="H432" s="25">
        <v>8.8900000000000003E-4</v>
      </c>
      <c r="I432" s="25">
        <f t="shared" si="97"/>
        <v>1.804E-3</v>
      </c>
      <c r="J432" s="25"/>
      <c r="K432" s="25"/>
      <c r="L432" s="25"/>
      <c r="M432" s="25">
        <v>1.0200000000000001E-3</v>
      </c>
      <c r="N432" s="25">
        <f t="shared" si="98"/>
        <v>1.9350000000000001E-3</v>
      </c>
      <c r="O432" s="25"/>
      <c r="P432" s="25"/>
      <c r="Q432" s="25"/>
      <c r="R432" s="25">
        <v>3.5200000000000001E-3</v>
      </c>
      <c r="S432" s="25">
        <f t="shared" si="99"/>
        <v>4.4349999999999997E-3</v>
      </c>
      <c r="T432" s="25"/>
      <c r="U432" s="25"/>
      <c r="V432" s="25"/>
      <c r="W432" s="25">
        <v>7.0400000000000003E-3</v>
      </c>
      <c r="X432" s="25">
        <f t="shared" si="100"/>
        <v>7.9550000000000003E-3</v>
      </c>
      <c r="Y432" s="25"/>
      <c r="Z432" s="25"/>
      <c r="AA432" s="25"/>
      <c r="AB432" s="25">
        <v>-1.66E-3</v>
      </c>
      <c r="AC432" s="25">
        <f t="shared" si="101"/>
        <v>-9.1500000000000001E-4</v>
      </c>
    </row>
    <row r="433" spans="1:29" s="15" customFormat="1">
      <c r="A433" s="18">
        <v>681</v>
      </c>
      <c r="B433" s="25">
        <v>1.4999999999999999E-4</v>
      </c>
      <c r="C433" s="25">
        <v>-3.0000000000000001E-5</v>
      </c>
      <c r="D433" s="25">
        <f t="shared" si="96"/>
        <v>7.2500000000000006E-4</v>
      </c>
      <c r="E433" s="25"/>
      <c r="F433" s="25"/>
      <c r="G433" s="25"/>
      <c r="H433" s="25">
        <v>9.7999999999999997E-4</v>
      </c>
      <c r="I433" s="25">
        <f t="shared" si="97"/>
        <v>1.735E-3</v>
      </c>
      <c r="J433" s="25"/>
      <c r="K433" s="25"/>
      <c r="L433" s="25"/>
      <c r="M433" s="25">
        <v>9.8999999999999999E-4</v>
      </c>
      <c r="N433" s="25">
        <f t="shared" si="98"/>
        <v>1.745E-3</v>
      </c>
      <c r="O433" s="25"/>
      <c r="P433" s="25"/>
      <c r="Q433" s="25"/>
      <c r="R433" s="25">
        <v>3.65E-3</v>
      </c>
      <c r="S433" s="25">
        <f t="shared" si="99"/>
        <v>4.4050000000000001E-3</v>
      </c>
      <c r="T433" s="25"/>
      <c r="U433" s="25"/>
      <c r="V433" s="25"/>
      <c r="W433" s="25">
        <v>6.9800000000000001E-3</v>
      </c>
      <c r="X433" s="25">
        <f t="shared" si="100"/>
        <v>7.7350000000000006E-3</v>
      </c>
      <c r="Y433" s="25"/>
      <c r="Z433" s="25"/>
      <c r="AA433" s="25"/>
      <c r="AB433" s="25">
        <v>-1.66E-3</v>
      </c>
      <c r="AC433" s="25">
        <f t="shared" si="101"/>
        <v>-7.5500000000000003E-4</v>
      </c>
    </row>
    <row r="434" spans="1:29" s="15" customFormat="1">
      <c r="A434" s="18">
        <v>682</v>
      </c>
      <c r="B434" s="25">
        <v>-5.0000000000000002E-5</v>
      </c>
      <c r="C434" s="25">
        <v>-9.0000000000000006E-5</v>
      </c>
      <c r="D434" s="25">
        <f t="shared" si="96"/>
        <v>8.2499999999999989E-4</v>
      </c>
      <c r="E434" s="25"/>
      <c r="F434" s="25"/>
      <c r="G434" s="25"/>
      <c r="H434" s="25">
        <v>1.08E-3</v>
      </c>
      <c r="I434" s="25">
        <f t="shared" si="97"/>
        <v>1.9949999999999998E-3</v>
      </c>
      <c r="J434" s="25"/>
      <c r="K434" s="25"/>
      <c r="L434" s="25"/>
      <c r="M434" s="25">
        <v>1.06E-3</v>
      </c>
      <c r="N434" s="25">
        <f t="shared" si="98"/>
        <v>1.9749999999999998E-3</v>
      </c>
      <c r="O434" s="25"/>
      <c r="P434" s="25"/>
      <c r="Q434" s="25"/>
      <c r="R434" s="25">
        <v>3.5699999999999998E-3</v>
      </c>
      <c r="S434" s="25">
        <f t="shared" si="99"/>
        <v>4.4849999999999994E-3</v>
      </c>
      <c r="T434" s="25"/>
      <c r="U434" s="25"/>
      <c r="V434" s="25"/>
      <c r="W434" s="25">
        <v>7.0200000000000002E-3</v>
      </c>
      <c r="X434" s="25">
        <f t="shared" si="100"/>
        <v>7.9349999999999993E-3</v>
      </c>
      <c r="Y434" s="25"/>
      <c r="Z434" s="25"/>
      <c r="AA434" s="25"/>
      <c r="AB434" s="25">
        <v>-1.7799999999999999E-3</v>
      </c>
      <c r="AC434" s="25">
        <f t="shared" si="101"/>
        <v>-9.1499999999999991E-4</v>
      </c>
    </row>
    <row r="435" spans="1:29" s="15" customFormat="1">
      <c r="A435" s="18">
        <v>683</v>
      </c>
      <c r="B435" s="25">
        <v>-3.0000000000000001E-5</v>
      </c>
      <c r="C435" s="25">
        <v>-1.9000000000000001E-4</v>
      </c>
      <c r="D435" s="25">
        <f t="shared" si="96"/>
        <v>7.000000000000001E-4</v>
      </c>
      <c r="E435" s="25"/>
      <c r="F435" s="25"/>
      <c r="G435" s="25"/>
      <c r="H435" s="25">
        <v>8.8000000000000003E-4</v>
      </c>
      <c r="I435" s="25">
        <f t="shared" si="97"/>
        <v>1.7700000000000001E-3</v>
      </c>
      <c r="J435" s="25"/>
      <c r="K435" s="25"/>
      <c r="L435" s="25"/>
      <c r="M435" s="25">
        <v>9.7000000000000005E-4</v>
      </c>
      <c r="N435" s="25">
        <f t="shared" si="98"/>
        <v>1.8600000000000001E-3</v>
      </c>
      <c r="O435" s="25"/>
      <c r="P435" s="25"/>
      <c r="Q435" s="25"/>
      <c r="R435" s="25">
        <v>3.5200000000000001E-3</v>
      </c>
      <c r="S435" s="25">
        <f t="shared" si="99"/>
        <v>4.4099999999999999E-3</v>
      </c>
      <c r="T435" s="25"/>
      <c r="U435" s="25"/>
      <c r="V435" s="25"/>
      <c r="W435" s="25">
        <v>6.9899999999999997E-3</v>
      </c>
      <c r="X435" s="25">
        <f t="shared" si="100"/>
        <v>7.8799999999999999E-3</v>
      </c>
      <c r="Y435" s="25"/>
      <c r="Z435" s="25"/>
      <c r="AA435" s="25"/>
      <c r="AB435" s="25">
        <v>-1.75E-3</v>
      </c>
      <c r="AC435" s="25">
        <f t="shared" si="101"/>
        <v>-8.9000000000000006E-4</v>
      </c>
    </row>
    <row r="436" spans="1:29" s="15" customFormat="1">
      <c r="A436" s="18">
        <v>684</v>
      </c>
      <c r="B436" s="25">
        <v>1E-4</v>
      </c>
      <c r="C436" s="25">
        <v>-1.1E-4</v>
      </c>
      <c r="D436" s="25">
        <f t="shared" si="96"/>
        <v>7.2000000000000005E-4</v>
      </c>
      <c r="E436" s="25"/>
      <c r="F436" s="25"/>
      <c r="G436" s="25"/>
      <c r="H436" s="25">
        <v>9.2000000000000003E-4</v>
      </c>
      <c r="I436" s="25">
        <f t="shared" si="97"/>
        <v>1.75E-3</v>
      </c>
      <c r="J436" s="25"/>
      <c r="K436" s="25"/>
      <c r="L436" s="25"/>
      <c r="M436" s="25">
        <v>9.8999999999999999E-4</v>
      </c>
      <c r="N436" s="25">
        <f t="shared" si="98"/>
        <v>1.82E-3</v>
      </c>
      <c r="O436" s="25"/>
      <c r="P436" s="25"/>
      <c r="Q436" s="25"/>
      <c r="R436" s="25">
        <v>3.6600000000000001E-3</v>
      </c>
      <c r="S436" s="25">
        <f t="shared" si="99"/>
        <v>4.4900000000000001E-3</v>
      </c>
      <c r="T436" s="25"/>
      <c r="U436" s="25"/>
      <c r="V436" s="25"/>
      <c r="W436" s="25">
        <v>6.96E-3</v>
      </c>
      <c r="X436" s="25">
        <f t="shared" si="100"/>
        <v>7.79E-3</v>
      </c>
      <c r="Y436" s="25"/>
      <c r="Z436" s="25"/>
      <c r="AA436" s="25"/>
      <c r="AB436" s="25">
        <v>-1.7600000000000001E-3</v>
      </c>
      <c r="AC436" s="25">
        <f t="shared" si="101"/>
        <v>-8.3000000000000001E-4</v>
      </c>
    </row>
    <row r="437" spans="1:29" s="15" customFormat="1">
      <c r="A437" s="18">
        <v>685</v>
      </c>
      <c r="B437" s="25">
        <v>-5.0000000000000002E-5</v>
      </c>
      <c r="C437" s="25">
        <v>-1.4999999999999999E-4</v>
      </c>
      <c r="D437" s="25">
        <f t="shared" si="96"/>
        <v>7.6000000000000004E-4</v>
      </c>
      <c r="E437" s="25"/>
      <c r="F437" s="25"/>
      <c r="G437" s="25"/>
      <c r="H437" s="25">
        <v>9.3999999999999997E-4</v>
      </c>
      <c r="I437" s="25">
        <f t="shared" si="97"/>
        <v>1.8500000000000001E-3</v>
      </c>
      <c r="J437" s="25"/>
      <c r="K437" s="25"/>
      <c r="L437" s="25"/>
      <c r="M437" s="25">
        <v>9.7999999999999997E-4</v>
      </c>
      <c r="N437" s="25">
        <f t="shared" si="98"/>
        <v>1.89E-3</v>
      </c>
      <c r="O437" s="25"/>
      <c r="P437" s="25"/>
      <c r="Q437" s="25"/>
      <c r="R437" s="25">
        <v>3.5000000000000001E-3</v>
      </c>
      <c r="S437" s="25">
        <f t="shared" si="99"/>
        <v>4.4099999999999999E-3</v>
      </c>
      <c r="T437" s="25"/>
      <c r="U437" s="25"/>
      <c r="V437" s="25"/>
      <c r="W437" s="25">
        <v>7.0099999999999997E-3</v>
      </c>
      <c r="X437" s="25">
        <f t="shared" si="100"/>
        <v>7.92E-3</v>
      </c>
      <c r="Y437" s="25"/>
      <c r="Z437" s="25"/>
      <c r="AA437" s="25"/>
      <c r="AB437" s="25">
        <v>-1.7700000000000001E-3</v>
      </c>
      <c r="AC437" s="25">
        <f t="shared" si="101"/>
        <v>-9.1E-4</v>
      </c>
    </row>
    <row r="438" spans="1:29" s="15" customFormat="1">
      <c r="A438" s="18">
        <v>686</v>
      </c>
      <c r="B438" s="25">
        <v>2.0000000000000002E-5</v>
      </c>
      <c r="C438" s="25">
        <v>-1.1E-4</v>
      </c>
      <c r="D438" s="25">
        <f t="shared" si="96"/>
        <v>7.85E-4</v>
      </c>
      <c r="E438" s="25"/>
      <c r="F438" s="25"/>
      <c r="G438" s="25"/>
      <c r="H438" s="25">
        <v>8.8900000000000003E-4</v>
      </c>
      <c r="I438" s="25">
        <f t="shared" si="97"/>
        <v>1.784E-3</v>
      </c>
      <c r="J438" s="25"/>
      <c r="K438" s="25"/>
      <c r="L438" s="25"/>
      <c r="M438" s="25">
        <v>9.7999999999999997E-4</v>
      </c>
      <c r="N438" s="25">
        <f t="shared" si="98"/>
        <v>1.8749999999999999E-3</v>
      </c>
      <c r="O438" s="25"/>
      <c r="P438" s="25"/>
      <c r="Q438" s="25"/>
      <c r="R438" s="25">
        <v>3.62E-3</v>
      </c>
      <c r="S438" s="25">
        <f t="shared" si="99"/>
        <v>4.5149999999999999E-3</v>
      </c>
      <c r="T438" s="25"/>
      <c r="U438" s="25"/>
      <c r="V438" s="25"/>
      <c r="W438" s="25">
        <v>6.9699999999999996E-3</v>
      </c>
      <c r="X438" s="25">
        <f t="shared" si="100"/>
        <v>7.8650000000000005E-3</v>
      </c>
      <c r="Y438" s="25"/>
      <c r="Z438" s="25"/>
      <c r="AA438" s="25"/>
      <c r="AB438" s="25">
        <v>-1.81E-3</v>
      </c>
      <c r="AC438" s="25">
        <f t="shared" si="101"/>
        <v>-8.9499999999999996E-4</v>
      </c>
    </row>
    <row r="439" spans="1:29" s="15" customFormat="1">
      <c r="A439" s="18">
        <v>687</v>
      </c>
      <c r="B439" s="25">
        <v>4.0000000000000003E-5</v>
      </c>
      <c r="C439" s="25">
        <v>-2.1000000000000001E-4</v>
      </c>
      <c r="D439" s="25">
        <f t="shared" si="96"/>
        <v>6.5999999999999989E-4</v>
      </c>
      <c r="E439" s="25"/>
      <c r="F439" s="25"/>
      <c r="G439" s="25"/>
      <c r="H439" s="25">
        <v>9.1E-4</v>
      </c>
      <c r="I439" s="25">
        <f t="shared" si="97"/>
        <v>1.7799999999999999E-3</v>
      </c>
      <c r="J439" s="25"/>
      <c r="K439" s="25"/>
      <c r="L439" s="25"/>
      <c r="M439" s="25">
        <v>9.3000000000000005E-4</v>
      </c>
      <c r="N439" s="25">
        <f t="shared" si="98"/>
        <v>1.8E-3</v>
      </c>
      <c r="O439" s="25"/>
      <c r="P439" s="25"/>
      <c r="Q439" s="25"/>
      <c r="R439" s="25">
        <v>3.47E-3</v>
      </c>
      <c r="S439" s="25">
        <f t="shared" si="99"/>
        <v>4.3400000000000001E-3</v>
      </c>
      <c r="T439" s="25"/>
      <c r="U439" s="25"/>
      <c r="V439" s="25"/>
      <c r="W439" s="25">
        <v>6.9499999999999996E-3</v>
      </c>
      <c r="X439" s="25">
        <f t="shared" si="100"/>
        <v>7.8199999999999988E-3</v>
      </c>
      <c r="Y439" s="25"/>
      <c r="Z439" s="25"/>
      <c r="AA439" s="25"/>
      <c r="AB439" s="25">
        <v>-1.7799999999999999E-3</v>
      </c>
      <c r="AC439" s="25">
        <f t="shared" si="101"/>
        <v>-8.699999999999999E-4</v>
      </c>
    </row>
    <row r="440" spans="1:29" s="15" customFormat="1">
      <c r="A440" s="18">
        <v>688</v>
      </c>
      <c r="B440" s="25">
        <v>-3.0000000000000001E-5</v>
      </c>
      <c r="C440" s="25">
        <v>-2.1000000000000001E-4</v>
      </c>
      <c r="D440" s="25">
        <f t="shared" si="96"/>
        <v>7.9000000000000001E-4</v>
      </c>
      <c r="E440" s="25"/>
      <c r="F440" s="25"/>
      <c r="G440" s="25"/>
      <c r="H440" s="25">
        <v>8.5999999999999998E-4</v>
      </c>
      <c r="I440" s="25">
        <f t="shared" si="97"/>
        <v>1.8600000000000001E-3</v>
      </c>
      <c r="J440" s="25"/>
      <c r="K440" s="25"/>
      <c r="L440" s="25"/>
      <c r="M440" s="25">
        <v>8.8900000000000003E-4</v>
      </c>
      <c r="N440" s="25">
        <f t="shared" si="98"/>
        <v>1.8890000000000001E-3</v>
      </c>
      <c r="O440" s="25"/>
      <c r="P440" s="25"/>
      <c r="Q440" s="25"/>
      <c r="R440" s="25">
        <v>3.46E-3</v>
      </c>
      <c r="S440" s="25">
        <f t="shared" si="99"/>
        <v>4.4600000000000004E-3</v>
      </c>
      <c r="T440" s="25"/>
      <c r="U440" s="25"/>
      <c r="V440" s="25"/>
      <c r="W440" s="25">
        <v>6.8900000000000003E-3</v>
      </c>
      <c r="X440" s="25">
        <f t="shared" si="100"/>
        <v>7.8900000000000012E-3</v>
      </c>
      <c r="Y440" s="25"/>
      <c r="Z440" s="25"/>
      <c r="AA440" s="25"/>
      <c r="AB440" s="25">
        <v>-1.97E-3</v>
      </c>
      <c r="AC440" s="25">
        <f t="shared" si="101"/>
        <v>-1E-3</v>
      </c>
    </row>
    <row r="441" spans="1:29" s="15" customFormat="1">
      <c r="A441" s="18">
        <v>689</v>
      </c>
      <c r="B441" s="25">
        <v>8.0000000000000007E-5</v>
      </c>
      <c r="C441" s="25">
        <v>-2.7E-4</v>
      </c>
      <c r="D441" s="25">
        <f t="shared" si="96"/>
        <v>5.8E-4</v>
      </c>
      <c r="E441" s="25"/>
      <c r="F441" s="25"/>
      <c r="G441" s="25"/>
      <c r="H441" s="25">
        <v>8.1999999999999998E-4</v>
      </c>
      <c r="I441" s="25">
        <f t="shared" si="97"/>
        <v>1.67E-3</v>
      </c>
      <c r="J441" s="25"/>
      <c r="K441" s="25"/>
      <c r="L441" s="25"/>
      <c r="M441" s="25">
        <v>8.9999999999999998E-4</v>
      </c>
      <c r="N441" s="25">
        <f t="shared" si="98"/>
        <v>1.7499999999999998E-3</v>
      </c>
      <c r="O441" s="25"/>
      <c r="P441" s="25"/>
      <c r="Q441" s="25"/>
      <c r="R441" s="25">
        <v>3.4299999999999999E-3</v>
      </c>
      <c r="S441" s="25">
        <f t="shared" si="99"/>
        <v>4.28E-3</v>
      </c>
      <c r="T441" s="25"/>
      <c r="U441" s="25"/>
      <c r="V441" s="25"/>
      <c r="W441" s="25">
        <v>6.8900000000000003E-3</v>
      </c>
      <c r="X441" s="25">
        <f t="shared" si="100"/>
        <v>7.7400000000000004E-3</v>
      </c>
      <c r="Y441" s="25"/>
      <c r="Z441" s="25"/>
      <c r="AA441" s="25"/>
      <c r="AB441" s="25">
        <v>-1.7799999999999999E-3</v>
      </c>
      <c r="AC441" s="25">
        <f t="shared" si="101"/>
        <v>-8.4999999999999995E-4</v>
      </c>
    </row>
    <row r="442" spans="1:29" s="15" customFormat="1">
      <c r="A442" s="18">
        <v>690</v>
      </c>
      <c r="B442" s="25">
        <v>-1.0000000000000001E-5</v>
      </c>
      <c r="C442" s="25">
        <v>-2.1000000000000001E-4</v>
      </c>
      <c r="D442" s="25">
        <f t="shared" si="96"/>
        <v>7.45E-4</v>
      </c>
      <c r="E442" s="25"/>
      <c r="F442" s="25"/>
      <c r="G442" s="25"/>
      <c r="H442" s="25">
        <v>8.0000000000000004E-4</v>
      </c>
      <c r="I442" s="25">
        <f t="shared" si="97"/>
        <v>1.755E-3</v>
      </c>
      <c r="J442" s="25"/>
      <c r="K442" s="25"/>
      <c r="L442" s="25"/>
      <c r="M442" s="25">
        <v>9.1E-4</v>
      </c>
      <c r="N442" s="25">
        <f t="shared" si="98"/>
        <v>1.8649999999999999E-3</v>
      </c>
      <c r="O442" s="25"/>
      <c r="P442" s="25"/>
      <c r="Q442" s="25"/>
      <c r="R442" s="25">
        <v>3.4199999999999999E-3</v>
      </c>
      <c r="S442" s="25">
        <f t="shared" si="99"/>
        <v>4.3749999999999995E-3</v>
      </c>
      <c r="T442" s="25"/>
      <c r="U442" s="25"/>
      <c r="V442" s="25"/>
      <c r="W442" s="25">
        <v>6.8100000000000001E-3</v>
      </c>
      <c r="X442" s="25">
        <f t="shared" si="100"/>
        <v>7.7650000000000002E-3</v>
      </c>
      <c r="Y442" s="25"/>
      <c r="Z442" s="25"/>
      <c r="AA442" s="25"/>
      <c r="AB442" s="25">
        <v>-1.9E-3</v>
      </c>
      <c r="AC442" s="25">
        <f t="shared" si="101"/>
        <v>-9.5500000000000001E-4</v>
      </c>
    </row>
    <row r="443" spans="1:29" s="15" customFormat="1">
      <c r="A443" s="18">
        <v>691</v>
      </c>
      <c r="B443" s="25">
        <v>1.4999999999999999E-4</v>
      </c>
      <c r="C443" s="25">
        <v>-2.9999999999999997E-4</v>
      </c>
      <c r="D443" s="25">
        <f t="shared" si="96"/>
        <v>5.5999999999999995E-4</v>
      </c>
      <c r="E443" s="25"/>
      <c r="F443" s="25"/>
      <c r="G443" s="25"/>
      <c r="H443" s="25">
        <v>7.2999999999999996E-4</v>
      </c>
      <c r="I443" s="25">
        <f t="shared" si="97"/>
        <v>1.5899999999999998E-3</v>
      </c>
      <c r="J443" s="25"/>
      <c r="K443" s="25"/>
      <c r="L443" s="25"/>
      <c r="M443" s="25">
        <v>8.4999999999999995E-4</v>
      </c>
      <c r="N443" s="25">
        <f t="shared" si="98"/>
        <v>1.7099999999999999E-3</v>
      </c>
      <c r="O443" s="25"/>
      <c r="P443" s="25"/>
      <c r="Q443" s="25"/>
      <c r="R443" s="25">
        <v>3.3700000000000002E-3</v>
      </c>
      <c r="S443" s="25">
        <f t="shared" si="99"/>
        <v>4.2300000000000003E-3</v>
      </c>
      <c r="T443" s="25"/>
      <c r="U443" s="25"/>
      <c r="V443" s="25"/>
      <c r="W443" s="25">
        <v>6.8100000000000001E-3</v>
      </c>
      <c r="X443" s="25">
        <f t="shared" si="100"/>
        <v>7.6699999999999997E-3</v>
      </c>
      <c r="Y443" s="25"/>
      <c r="Z443" s="25"/>
      <c r="AA443" s="25"/>
      <c r="AB443" s="25">
        <v>-1.8699999999999999E-3</v>
      </c>
      <c r="AC443" s="25">
        <f t="shared" si="101"/>
        <v>-8.5999999999999998E-4</v>
      </c>
    </row>
    <row r="444" spans="1:29" s="15" customFormat="1">
      <c r="A444" s="18">
        <v>692</v>
      </c>
      <c r="B444" s="25">
        <v>6.0000000000000002E-5</v>
      </c>
      <c r="C444" s="25">
        <v>-2.7999999999999998E-4</v>
      </c>
      <c r="D444" s="25">
        <f t="shared" si="96"/>
        <v>5.9500000000000004E-4</v>
      </c>
      <c r="E444" s="25"/>
      <c r="F444" s="25"/>
      <c r="G444" s="25"/>
      <c r="H444" s="25">
        <v>7.3999999999999999E-4</v>
      </c>
      <c r="I444" s="25">
        <f t="shared" si="97"/>
        <v>1.6150000000000001E-3</v>
      </c>
      <c r="J444" s="25"/>
      <c r="K444" s="25"/>
      <c r="L444" s="25"/>
      <c r="M444" s="25">
        <v>8.4999999999999995E-4</v>
      </c>
      <c r="N444" s="25">
        <f t="shared" si="98"/>
        <v>1.725E-3</v>
      </c>
      <c r="O444" s="25"/>
      <c r="P444" s="25"/>
      <c r="Q444" s="25"/>
      <c r="R444" s="25">
        <v>3.3400000000000001E-3</v>
      </c>
      <c r="S444" s="25">
        <f t="shared" si="99"/>
        <v>4.215E-3</v>
      </c>
      <c r="T444" s="25"/>
      <c r="U444" s="25"/>
      <c r="V444" s="25"/>
      <c r="W444" s="25">
        <v>6.8300000000000001E-3</v>
      </c>
      <c r="X444" s="25">
        <f t="shared" si="100"/>
        <v>7.705E-3</v>
      </c>
      <c r="Y444" s="25"/>
      <c r="Z444" s="25"/>
      <c r="AA444" s="25"/>
      <c r="AB444" s="25">
        <v>-1.81E-3</v>
      </c>
      <c r="AC444" s="25">
        <f t="shared" si="101"/>
        <v>-8.7500000000000002E-4</v>
      </c>
    </row>
    <row r="445" spans="1:29" s="15" customFormat="1">
      <c r="A445" s="18">
        <v>693</v>
      </c>
      <c r="B445" s="25">
        <v>-3.0000000000000001E-5</v>
      </c>
      <c r="C445" s="25">
        <v>-3.6000000000000002E-4</v>
      </c>
      <c r="D445" s="25">
        <f t="shared" si="96"/>
        <v>6.249999999999999E-4</v>
      </c>
      <c r="E445" s="25"/>
      <c r="F445" s="25"/>
      <c r="G445" s="25"/>
      <c r="H445" s="25">
        <v>7.1000000000000002E-4</v>
      </c>
      <c r="I445" s="25">
        <f t="shared" si="97"/>
        <v>1.6949999999999999E-3</v>
      </c>
      <c r="J445" s="25"/>
      <c r="K445" s="25"/>
      <c r="L445" s="25"/>
      <c r="M445" s="25">
        <v>8.0999999999999996E-4</v>
      </c>
      <c r="N445" s="25">
        <f t="shared" si="98"/>
        <v>1.7949999999999999E-3</v>
      </c>
      <c r="O445" s="25"/>
      <c r="P445" s="25"/>
      <c r="Q445" s="25"/>
      <c r="R445" s="25">
        <v>3.3600000000000001E-3</v>
      </c>
      <c r="S445" s="25">
        <f t="shared" si="99"/>
        <v>4.3449999999999999E-3</v>
      </c>
      <c r="T445" s="25"/>
      <c r="U445" s="25"/>
      <c r="V445" s="25"/>
      <c r="W445" s="25">
        <v>6.7099999999999998E-3</v>
      </c>
      <c r="X445" s="25">
        <f t="shared" si="100"/>
        <v>7.6949999999999996E-3</v>
      </c>
      <c r="Y445" s="25"/>
      <c r="Z445" s="25"/>
      <c r="AA445" s="25"/>
      <c r="AB445" s="25">
        <v>-1.9400000000000001E-3</v>
      </c>
      <c r="AC445" s="25">
        <f t="shared" si="101"/>
        <v>-9.8499999999999998E-4</v>
      </c>
    </row>
    <row r="446" spans="1:29" s="15" customFormat="1">
      <c r="A446" s="18">
        <v>694</v>
      </c>
      <c r="B446" s="25">
        <v>-3.0000000000000001E-5</v>
      </c>
      <c r="C446" s="25">
        <v>-3.1E-4</v>
      </c>
      <c r="D446" s="25">
        <f t="shared" si="96"/>
        <v>6.5499999999999998E-4</v>
      </c>
      <c r="E446" s="25"/>
      <c r="F446" s="25"/>
      <c r="G446" s="25"/>
      <c r="H446" s="25">
        <v>6.9999999999999999E-4</v>
      </c>
      <c r="I446" s="25">
        <f t="shared" si="97"/>
        <v>1.665E-3</v>
      </c>
      <c r="J446" s="25"/>
      <c r="K446" s="25"/>
      <c r="L446" s="25"/>
      <c r="M446" s="25">
        <v>8.0999999999999996E-4</v>
      </c>
      <c r="N446" s="25">
        <f t="shared" si="98"/>
        <v>1.7750000000000001E-3</v>
      </c>
      <c r="O446" s="25"/>
      <c r="P446" s="25"/>
      <c r="Q446" s="25"/>
      <c r="R446" s="25">
        <v>3.32E-3</v>
      </c>
      <c r="S446" s="25">
        <f t="shared" si="99"/>
        <v>4.2849999999999997E-3</v>
      </c>
      <c r="T446" s="25"/>
      <c r="U446" s="25"/>
      <c r="V446" s="25"/>
      <c r="W446" s="25">
        <v>6.79E-3</v>
      </c>
      <c r="X446" s="25">
        <f t="shared" si="100"/>
        <v>7.7549999999999997E-3</v>
      </c>
      <c r="Y446" s="25"/>
      <c r="Z446" s="25"/>
      <c r="AA446" s="25"/>
      <c r="AB446" s="25">
        <v>-1.9E-3</v>
      </c>
      <c r="AC446" s="25">
        <f t="shared" si="101"/>
        <v>-9.6500000000000004E-4</v>
      </c>
    </row>
    <row r="447" spans="1:29" s="15" customFormat="1">
      <c r="A447" s="18">
        <v>695</v>
      </c>
      <c r="B447" s="25">
        <v>-2.0000000000000002E-5</v>
      </c>
      <c r="C447" s="25">
        <v>-4.0000000000000002E-4</v>
      </c>
      <c r="D447" s="25">
        <f t="shared" si="96"/>
        <v>5.9000000000000003E-4</v>
      </c>
      <c r="E447" s="25"/>
      <c r="F447" s="25"/>
      <c r="G447" s="25"/>
      <c r="H447" s="25">
        <v>6.9999999999999999E-4</v>
      </c>
      <c r="I447" s="25">
        <f t="shared" si="97"/>
        <v>1.6900000000000001E-3</v>
      </c>
      <c r="J447" s="25"/>
      <c r="K447" s="25"/>
      <c r="L447" s="25"/>
      <c r="M447" s="25">
        <v>7.1000000000000002E-4</v>
      </c>
      <c r="N447" s="25">
        <f t="shared" si="98"/>
        <v>1.7000000000000001E-3</v>
      </c>
      <c r="O447" s="25"/>
      <c r="P447" s="25"/>
      <c r="Q447" s="25"/>
      <c r="R447" s="25">
        <v>3.2399999999999998E-3</v>
      </c>
      <c r="S447" s="25">
        <f t="shared" si="99"/>
        <v>4.2299999999999994E-3</v>
      </c>
      <c r="T447" s="25"/>
      <c r="U447" s="25"/>
      <c r="V447" s="25"/>
      <c r="W447" s="25">
        <v>6.7200000000000003E-3</v>
      </c>
      <c r="X447" s="25">
        <f t="shared" si="100"/>
        <v>7.7099999999999998E-3</v>
      </c>
      <c r="Y447" s="25"/>
      <c r="Z447" s="25"/>
      <c r="AA447" s="25"/>
      <c r="AB447" s="25">
        <v>-1.9599999999999999E-3</v>
      </c>
      <c r="AC447" s="25">
        <f t="shared" si="101"/>
        <v>-9.8999999999999999E-4</v>
      </c>
    </row>
    <row r="448" spans="1:29" s="15" customFormat="1">
      <c r="A448" s="18">
        <v>696</v>
      </c>
      <c r="B448" s="25">
        <v>-1.1E-4</v>
      </c>
      <c r="C448" s="25">
        <v>-3.5E-4</v>
      </c>
      <c r="D448" s="25">
        <f t="shared" si="96"/>
        <v>7.2499999999999995E-4</v>
      </c>
      <c r="E448" s="25"/>
      <c r="F448" s="25"/>
      <c r="G448" s="25"/>
      <c r="H448" s="25">
        <v>6.8999999999999997E-4</v>
      </c>
      <c r="I448" s="25">
        <f t="shared" si="97"/>
        <v>1.7650000000000001E-3</v>
      </c>
      <c r="J448" s="25"/>
      <c r="K448" s="25"/>
      <c r="L448" s="25"/>
      <c r="M448" s="25">
        <v>8.0999999999999996E-4</v>
      </c>
      <c r="N448" s="25">
        <f t="shared" si="98"/>
        <v>1.885E-3</v>
      </c>
      <c r="O448" s="25"/>
      <c r="P448" s="25"/>
      <c r="Q448" s="25"/>
      <c r="R448" s="25">
        <v>3.3E-3</v>
      </c>
      <c r="S448" s="25">
        <f t="shared" si="99"/>
        <v>4.3750000000000004E-3</v>
      </c>
      <c r="T448" s="25"/>
      <c r="U448" s="25"/>
      <c r="V448" s="25"/>
      <c r="W448" s="25">
        <v>6.7499999999999999E-3</v>
      </c>
      <c r="X448" s="25">
        <f t="shared" si="100"/>
        <v>7.8250000000000004E-3</v>
      </c>
      <c r="Y448" s="25"/>
      <c r="Z448" s="25"/>
      <c r="AA448" s="25"/>
      <c r="AB448" s="25">
        <v>-2.0400000000000001E-3</v>
      </c>
      <c r="AC448" s="25">
        <f t="shared" si="101"/>
        <v>-1.075E-3</v>
      </c>
    </row>
    <row r="449" spans="1:29" s="15" customFormat="1">
      <c r="A449" s="18">
        <v>697</v>
      </c>
      <c r="B449" s="25">
        <v>6.8999999999999997E-5</v>
      </c>
      <c r="C449" s="25">
        <v>-4.4999999999999999E-4</v>
      </c>
      <c r="D449" s="25">
        <f t="shared" si="96"/>
        <v>4.8050000000000002E-4</v>
      </c>
      <c r="E449" s="25"/>
      <c r="F449" s="25"/>
      <c r="G449" s="25"/>
      <c r="H449" s="25">
        <v>6.3000000000000003E-4</v>
      </c>
      <c r="I449" s="25">
        <f t="shared" si="97"/>
        <v>1.5605E-3</v>
      </c>
      <c r="J449" s="25"/>
      <c r="K449" s="25"/>
      <c r="L449" s="25"/>
      <c r="M449" s="25">
        <v>6.3000000000000003E-4</v>
      </c>
      <c r="N449" s="25">
        <f t="shared" si="98"/>
        <v>1.5605E-3</v>
      </c>
      <c r="O449" s="25"/>
      <c r="P449" s="25"/>
      <c r="Q449" s="25"/>
      <c r="R449" s="25">
        <v>3.1900000000000001E-3</v>
      </c>
      <c r="S449" s="25">
        <f t="shared" si="99"/>
        <v>4.1205E-3</v>
      </c>
      <c r="T449" s="25"/>
      <c r="U449" s="25"/>
      <c r="V449" s="25"/>
      <c r="W449" s="25">
        <v>6.6499999999999997E-3</v>
      </c>
      <c r="X449" s="25">
        <f t="shared" si="100"/>
        <v>7.5804999999999996E-3</v>
      </c>
      <c r="Y449" s="25"/>
      <c r="Z449" s="25"/>
      <c r="AA449" s="25"/>
      <c r="AB449" s="25">
        <v>-1.9300000000000001E-3</v>
      </c>
      <c r="AC449" s="25">
        <f t="shared" si="101"/>
        <v>-9.3050000000000001E-4</v>
      </c>
    </row>
    <row r="450" spans="1:29" s="15" customFormat="1">
      <c r="A450" s="18">
        <v>698</v>
      </c>
      <c r="B450" s="25">
        <v>-5.0000000000000002E-5</v>
      </c>
      <c r="C450" s="25">
        <v>-4.6000000000000001E-4</v>
      </c>
      <c r="D450" s="25">
        <f t="shared" si="96"/>
        <v>5.6000000000000006E-4</v>
      </c>
      <c r="E450" s="25"/>
      <c r="F450" s="25"/>
      <c r="G450" s="25"/>
      <c r="H450" s="25">
        <v>6.0999999999999997E-4</v>
      </c>
      <c r="I450" s="25">
        <f t="shared" si="97"/>
        <v>1.6299999999999999E-3</v>
      </c>
      <c r="J450" s="25"/>
      <c r="K450" s="25"/>
      <c r="L450" s="25"/>
      <c r="M450" s="25">
        <v>5.9000000000000003E-4</v>
      </c>
      <c r="N450" s="25">
        <f t="shared" si="98"/>
        <v>1.6100000000000001E-3</v>
      </c>
      <c r="O450" s="25"/>
      <c r="P450" s="25"/>
      <c r="Q450" s="25"/>
      <c r="R450" s="25">
        <v>3.15E-3</v>
      </c>
      <c r="S450" s="25">
        <f t="shared" si="99"/>
        <v>4.1700000000000001E-3</v>
      </c>
      <c r="T450" s="25"/>
      <c r="U450" s="25"/>
      <c r="V450" s="25"/>
      <c r="W450" s="25">
        <v>6.5700000000000003E-3</v>
      </c>
      <c r="X450" s="25">
        <f t="shared" si="100"/>
        <v>7.5900000000000004E-3</v>
      </c>
      <c r="Y450" s="25"/>
      <c r="Z450" s="25"/>
      <c r="AA450" s="25"/>
      <c r="AB450" s="25">
        <v>-1.99E-3</v>
      </c>
      <c r="AC450" s="25">
        <f t="shared" si="101"/>
        <v>-1.0200000000000001E-3</v>
      </c>
    </row>
    <row r="451" spans="1:29" s="15" customFormat="1">
      <c r="A451" s="18">
        <v>699</v>
      </c>
      <c r="B451" s="25">
        <v>-4.0000000000000003E-5</v>
      </c>
      <c r="C451" s="25">
        <v>-4.0999999999999999E-4</v>
      </c>
      <c r="D451" s="25">
        <f t="shared" ref="D451:D452" si="102">C451-AC451</f>
        <v>6.3500000000000015E-4</v>
      </c>
      <c r="E451" s="25"/>
      <c r="F451" s="25"/>
      <c r="G451" s="25"/>
      <c r="H451" s="25">
        <v>5.8E-4</v>
      </c>
      <c r="I451" s="25">
        <f t="shared" ref="I451:I452" si="103">H451-AC451</f>
        <v>1.6250000000000001E-3</v>
      </c>
      <c r="J451" s="25"/>
      <c r="K451" s="25"/>
      <c r="L451" s="25"/>
      <c r="M451" s="25">
        <v>6.6E-4</v>
      </c>
      <c r="N451" s="25">
        <f t="shared" ref="N451:N452" si="104">M451-AC451</f>
        <v>1.7050000000000001E-3</v>
      </c>
      <c r="O451" s="25"/>
      <c r="P451" s="25"/>
      <c r="Q451" s="25"/>
      <c r="R451" s="25">
        <v>3.1900000000000001E-3</v>
      </c>
      <c r="S451" s="25">
        <f t="shared" ref="S451:S452" si="105">R451-AC451</f>
        <v>4.235E-3</v>
      </c>
      <c r="T451" s="25"/>
      <c r="U451" s="25"/>
      <c r="V451" s="25"/>
      <c r="W451" s="25">
        <v>6.6E-3</v>
      </c>
      <c r="X451" s="25">
        <f t="shared" ref="X451:X452" si="106">W451-AC451</f>
        <v>7.6449999999999999E-3</v>
      </c>
      <c r="Y451" s="25"/>
      <c r="Z451" s="25"/>
      <c r="AA451" s="25"/>
      <c r="AB451" s="25">
        <v>-2.0500000000000002E-3</v>
      </c>
      <c r="AC451" s="25">
        <f t="shared" ref="AC451:AC452" si="107">(B451+AB451)/2</f>
        <v>-1.0450000000000001E-3</v>
      </c>
    </row>
    <row r="452" spans="1:29" s="15" customFormat="1">
      <c r="A452" s="18">
        <v>700</v>
      </c>
      <c r="B452" s="25">
        <v>-1E-4</v>
      </c>
      <c r="C452" s="25">
        <v>-4.6999999999999999E-4</v>
      </c>
      <c r="D452" s="25">
        <f t="shared" si="102"/>
        <v>5.8500000000000002E-4</v>
      </c>
      <c r="E452" s="25"/>
      <c r="F452" s="25"/>
      <c r="G452" s="25"/>
      <c r="H452" s="25">
        <v>5.1999999999999995E-4</v>
      </c>
      <c r="I452" s="25">
        <f t="shared" si="103"/>
        <v>1.575E-3</v>
      </c>
      <c r="J452" s="25"/>
      <c r="K452" s="25"/>
      <c r="L452" s="25"/>
      <c r="M452" s="25">
        <v>5.8E-4</v>
      </c>
      <c r="N452" s="25">
        <f t="shared" si="104"/>
        <v>1.635E-3</v>
      </c>
      <c r="O452" s="25"/>
      <c r="P452" s="25"/>
      <c r="Q452" s="25"/>
      <c r="R452" s="25">
        <v>3.1199999999999999E-3</v>
      </c>
      <c r="S452" s="25">
        <f t="shared" si="105"/>
        <v>4.1749999999999999E-3</v>
      </c>
      <c r="T452" s="25"/>
      <c r="U452" s="25"/>
      <c r="V452" s="25"/>
      <c r="W452" s="25">
        <v>6.5500000000000003E-3</v>
      </c>
      <c r="X452" s="25">
        <f t="shared" si="106"/>
        <v>7.6050000000000006E-3</v>
      </c>
      <c r="Y452" s="25"/>
      <c r="Z452" s="25"/>
      <c r="AA452" s="25"/>
      <c r="AB452" s="25">
        <v>-2.0100000000000001E-3</v>
      </c>
      <c r="AC452" s="25">
        <f t="shared" si="107"/>
        <v>-1.0549999999999999E-3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7.9380999999999983E-4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2.121179999999999E-3</v>
      </c>
      <c r="J453" s="25"/>
      <c r="K453" s="25"/>
      <c r="L453" s="25"/>
      <c r="M453" s="25"/>
      <c r="N453" s="25">
        <f t="shared" si="108"/>
        <v>2.0294899999999988E-3</v>
      </c>
      <c r="O453" s="25"/>
      <c r="P453" s="25"/>
      <c r="Q453" s="25"/>
      <c r="R453" s="25"/>
      <c r="S453" s="25">
        <f t="shared" si="108"/>
        <v>4.6242000000000019E-3</v>
      </c>
      <c r="T453" s="25"/>
      <c r="U453" s="25"/>
      <c r="V453" s="25"/>
      <c r="W453" s="25"/>
      <c r="X453" s="25">
        <f t="shared" si="108"/>
        <v>8.5572899999999986E-3</v>
      </c>
      <c r="Y453" s="25"/>
      <c r="Z453" s="25"/>
      <c r="AA453" s="25"/>
      <c r="AB453" s="25"/>
      <c r="AC453" s="25"/>
    </row>
    <row r="454" spans="1:29" s="2" customFormat="1">
      <c r="G454" s="10"/>
      <c r="L454" s="10"/>
      <c r="Q454" s="10"/>
      <c r="V454" s="10"/>
      <c r="AA454" s="10"/>
    </row>
    <row r="455" spans="1:29" s="1" customFormat="1">
      <c r="G455" s="10"/>
      <c r="L455" s="10"/>
      <c r="Q455" s="10"/>
      <c r="V455" s="10"/>
      <c r="AA455" s="10"/>
    </row>
    <row r="456" spans="1:29" s="1" customFormat="1">
      <c r="G456" s="10"/>
      <c r="L456" s="10"/>
      <c r="Q456" s="10"/>
      <c r="V456" s="10"/>
      <c r="AA456" s="10"/>
    </row>
    <row r="457" spans="1:29" s="1" customFormat="1">
      <c r="G457" s="10"/>
      <c r="L457" s="10"/>
      <c r="Q457" s="10"/>
      <c r="V457" s="10"/>
      <c r="AA457" s="10"/>
    </row>
    <row r="458" spans="1:29" s="1" customFormat="1">
      <c r="G458" s="10"/>
      <c r="L458" s="10"/>
      <c r="Q458" s="10"/>
      <c r="V458" s="10"/>
      <c r="AA458" s="10"/>
    </row>
    <row r="459" spans="1:29" s="1" customFormat="1">
      <c r="G459" s="10"/>
      <c r="L459" s="10"/>
      <c r="Q459" s="10"/>
      <c r="V459" s="10"/>
      <c r="AA459" s="10"/>
    </row>
    <row r="460" spans="1:29" s="1" customFormat="1">
      <c r="G460" s="10"/>
      <c r="L460" s="10"/>
      <c r="Q460" s="10"/>
      <c r="V460" s="10"/>
      <c r="AA460" s="10"/>
    </row>
    <row r="461" spans="1:29" s="1" customFormat="1">
      <c r="G461" s="10"/>
      <c r="L461" s="10"/>
      <c r="Q461" s="10"/>
      <c r="V461" s="10"/>
      <c r="AA461" s="10"/>
    </row>
    <row r="462" spans="1:29" s="1" customFormat="1">
      <c r="G462" s="10"/>
      <c r="L462" s="10"/>
      <c r="Q462" s="10"/>
      <c r="V462" s="10"/>
      <c r="AA462" s="10"/>
    </row>
    <row r="463" spans="1:29" s="1" customFormat="1">
      <c r="G463" s="10"/>
      <c r="L463" s="10"/>
      <c r="Q463" s="10"/>
      <c r="V463" s="10"/>
      <c r="AA463" s="10"/>
    </row>
    <row r="464" spans="1:29" s="1" customFormat="1">
      <c r="G464" s="10"/>
      <c r="L464" s="10"/>
      <c r="Q464" s="10"/>
      <c r="V464" s="10"/>
      <c r="AA464" s="10"/>
    </row>
    <row r="465" spans="7:27" s="1" customFormat="1">
      <c r="G465" s="10"/>
      <c r="L465" s="10"/>
      <c r="Q465" s="10"/>
      <c r="V465" s="10"/>
      <c r="AA465" s="10"/>
    </row>
    <row r="466" spans="7:27" s="1" customFormat="1">
      <c r="G466" s="10"/>
      <c r="L466" s="10"/>
      <c r="Q466" s="10"/>
      <c r="V466" s="10"/>
      <c r="AA466" s="10"/>
    </row>
    <row r="467" spans="7:27" s="1" customFormat="1">
      <c r="G467" s="10"/>
      <c r="L467" s="10"/>
      <c r="Q467" s="10"/>
      <c r="V467" s="10"/>
      <c r="AA467" s="10"/>
    </row>
    <row r="468" spans="7:27" s="1" customFormat="1">
      <c r="G468" s="10"/>
      <c r="L468" s="10"/>
      <c r="Q468" s="10"/>
      <c r="V468" s="10"/>
      <c r="AA468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89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3" width="8.83203125" bestFit="1" customWidth="1"/>
    <col min="4" max="4" width="33.33203125" bestFit="1" customWidth="1"/>
    <col min="5" max="5" width="15.83203125" bestFit="1" customWidth="1"/>
    <col min="6" max="6" width="37.33203125" bestFit="1" customWidth="1"/>
    <col min="7" max="7" width="18" style="5" bestFit="1" customWidth="1"/>
    <col min="8" max="8" width="14.1640625" bestFit="1" customWidth="1"/>
    <col min="9" max="9" width="33.33203125" bestFit="1" customWidth="1"/>
    <col min="10" max="10" width="15.83203125" bestFit="1" customWidth="1"/>
    <col min="11" max="11" width="37.33203125" bestFit="1" customWidth="1"/>
    <col min="12" max="12" width="18" style="5" bestFit="1" customWidth="1"/>
    <col min="13" max="13" width="15.1640625" bestFit="1" customWidth="1"/>
    <col min="14" max="14" width="30.1640625" bestFit="1" customWidth="1"/>
    <col min="15" max="15" width="15.83203125" bestFit="1" customWidth="1"/>
    <col min="16" max="16" width="37.33203125" bestFit="1" customWidth="1"/>
    <col min="17" max="17" width="20.5" style="5" bestFit="1" customWidth="1"/>
    <col min="18" max="18" width="10.33203125" bestFit="1" customWidth="1"/>
    <col min="19" max="19" width="36.6640625" bestFit="1" customWidth="1"/>
    <col min="20" max="20" width="15.83203125" bestFit="1" customWidth="1"/>
    <col min="21" max="21" width="37.33203125" bestFit="1" customWidth="1"/>
    <col min="22" max="22" width="18" style="4" bestFit="1" customWidth="1"/>
    <col min="23" max="23" width="10.6640625" bestFit="1" customWidth="1"/>
    <col min="24" max="24" width="33.33203125" bestFit="1" customWidth="1"/>
    <col min="25" max="25" width="15.83203125" bestFit="1" customWidth="1"/>
    <col min="26" max="26" width="37.33203125" bestFit="1" customWidth="1"/>
    <col min="27" max="27" width="18" style="4" bestFit="1" customWidth="1"/>
    <col min="28" max="28" width="9.6640625" bestFit="1" customWidth="1"/>
    <col min="29" max="29" width="12.6640625" bestFit="1" customWidth="1"/>
  </cols>
  <sheetData>
    <row r="1" spans="1:29" s="15" customFormat="1" ht="16">
      <c r="A1" s="15" t="s">
        <v>15</v>
      </c>
      <c r="B1" s="15" t="s">
        <v>0</v>
      </c>
      <c r="C1" s="15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0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0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1.7000000000000001E-4</v>
      </c>
      <c r="C2" s="25">
        <v>9.7900000000000001E-2</v>
      </c>
      <c r="D2" s="25">
        <f>C2-AC2</f>
        <v>9.7740000000000007E-2</v>
      </c>
      <c r="E2" s="25">
        <v>2.0697350000000001E-3</v>
      </c>
      <c r="F2" s="25">
        <f>D2-0.002069735</f>
        <v>9.5670265000000004E-2</v>
      </c>
      <c r="G2" s="25">
        <f>F2*23.03</f>
        <v>2.2032862029500002</v>
      </c>
      <c r="H2" s="25">
        <v>0.11995</v>
      </c>
      <c r="I2" s="25">
        <f>H2-AC2</f>
        <v>0.11979000000000001</v>
      </c>
      <c r="J2" s="25">
        <v>6.661035E-3</v>
      </c>
      <c r="K2" s="25">
        <f>I2-0.006661035</f>
        <v>0.11312896500000001</v>
      </c>
      <c r="L2" s="25">
        <f>K2*23.03</f>
        <v>2.6053600639500005</v>
      </c>
      <c r="M2" s="25">
        <v>9.5860000000000001E-2</v>
      </c>
      <c r="N2" s="25">
        <f>M2-AC2</f>
        <v>9.5700000000000007E-2</v>
      </c>
      <c r="O2" s="25">
        <v>1.5718349999999999E-3</v>
      </c>
      <c r="P2" s="25">
        <f>N2-0.001571835</f>
        <v>9.4128165000000014E-2</v>
      </c>
      <c r="Q2" s="25">
        <f>P2*23.03</f>
        <v>2.1677716399500002</v>
      </c>
      <c r="R2" s="36">
        <v>0.10145999999999999</v>
      </c>
      <c r="S2" s="36">
        <f>R2-AC2</f>
        <v>0.1013</v>
      </c>
      <c r="T2" s="36">
        <v>2.8319349999999998E-3</v>
      </c>
      <c r="U2" s="36">
        <f>S2-0.002831935</f>
        <v>9.8468065000000007E-2</v>
      </c>
      <c r="V2" s="36">
        <f>U2*23.03</f>
        <v>2.2677195369500005</v>
      </c>
      <c r="W2" s="37">
        <v>0.10335999999999999</v>
      </c>
      <c r="X2" s="37">
        <f>W2-AC2</f>
        <v>0.1032</v>
      </c>
      <c r="Y2" s="37">
        <v>3.6207349999999999E-3</v>
      </c>
      <c r="Z2" s="37">
        <f>X2-0.003620735</f>
        <v>9.9579265E-2</v>
      </c>
      <c r="AA2" s="37">
        <f>Z2*23.03</f>
        <v>2.29331047295</v>
      </c>
      <c r="AB2" s="25">
        <v>1.4999999999999999E-4</v>
      </c>
      <c r="AC2" s="25">
        <f>(B2+AB2)/2</f>
        <v>1.5999999999999999E-4</v>
      </c>
    </row>
    <row r="3" spans="1:29" s="15" customFormat="1">
      <c r="A3" s="18">
        <v>251</v>
      </c>
      <c r="B3" s="25">
        <v>1.1E-4</v>
      </c>
      <c r="C3" s="25">
        <v>9.5659999999999995E-2</v>
      </c>
      <c r="D3" s="25">
        <f t="shared" ref="D3:D66" si="0">C3-AC3</f>
        <v>9.5564999999999997E-2</v>
      </c>
      <c r="E3" s="25"/>
      <c r="F3" s="25">
        <f t="shared" ref="F3:F66" si="1">D3-0.002069735</f>
        <v>9.3495264999999994E-2</v>
      </c>
      <c r="G3" s="25">
        <f t="shared" ref="G3:G66" si="2">F3*23.03</f>
        <v>2.15319595295</v>
      </c>
      <c r="H3" s="25">
        <v>0.11785</v>
      </c>
      <c r="I3" s="25">
        <f t="shared" ref="I3:I66" si="3">H3-AC3</f>
        <v>0.117755</v>
      </c>
      <c r="J3" s="25"/>
      <c r="K3" s="25">
        <f t="shared" ref="K3:K66" si="4">I3-0.006661035</f>
        <v>0.111093965</v>
      </c>
      <c r="L3" s="25">
        <f t="shared" ref="L3:L66" si="5">K3*23.03</f>
        <v>2.5584940139500003</v>
      </c>
      <c r="M3" s="25">
        <v>9.4089000000000006E-2</v>
      </c>
      <c r="N3" s="25">
        <f t="shared" ref="N3:N66" si="6">M3-AC3</f>
        <v>9.3994000000000008E-2</v>
      </c>
      <c r="O3" s="25"/>
      <c r="P3" s="25">
        <f t="shared" ref="P3:P66" si="7">N3-0.001571835</f>
        <v>9.2422165000000014E-2</v>
      </c>
      <c r="Q3" s="25">
        <f t="shared" ref="Q3:Q66" si="8">P3*23.03</f>
        <v>2.1284824599500003</v>
      </c>
      <c r="R3" s="36">
        <v>9.9580000000000002E-2</v>
      </c>
      <c r="S3" s="36">
        <f t="shared" ref="S3:S66" si="9">R3-AC3</f>
        <v>9.9485000000000004E-2</v>
      </c>
      <c r="T3" s="36"/>
      <c r="U3" s="36">
        <f t="shared" ref="U3:U66" si="10">S3-0.002831935</f>
        <v>9.665306500000001E-2</v>
      </c>
      <c r="V3" s="36">
        <f t="shared" ref="V3:V66" si="11">U3*23.03</f>
        <v>2.2259200869500004</v>
      </c>
      <c r="W3" s="37">
        <v>0.10131</v>
      </c>
      <c r="X3" s="37">
        <f t="shared" ref="X3:X66" si="12">W3-AC3</f>
        <v>0.101215</v>
      </c>
      <c r="Y3" s="37"/>
      <c r="Z3" s="37">
        <f t="shared" ref="Z3:Z66" si="13">X3-0.003620735</f>
        <v>9.7594264999999999E-2</v>
      </c>
      <c r="AA3" s="37">
        <f t="shared" ref="AA3:AA66" si="14">Z3*23.03</f>
        <v>2.24759592295</v>
      </c>
      <c r="AB3" s="25">
        <v>8.0000000000000007E-5</v>
      </c>
      <c r="AC3" s="25">
        <f t="shared" ref="AC3:AC66" si="15">(B3+AB3)/2</f>
        <v>9.5000000000000005E-5</v>
      </c>
    </row>
    <row r="4" spans="1:29" s="15" customFormat="1">
      <c r="A4" s="18">
        <v>252</v>
      </c>
      <c r="B4" s="25">
        <v>1.2E-4</v>
      </c>
      <c r="C4" s="25">
        <v>9.418E-2</v>
      </c>
      <c r="D4" s="25">
        <f t="shared" si="0"/>
        <v>9.4034999999999994E-2</v>
      </c>
      <c r="E4" s="25"/>
      <c r="F4" s="25">
        <f t="shared" si="1"/>
        <v>9.196526499999999E-2</v>
      </c>
      <c r="G4" s="25">
        <f t="shared" si="2"/>
        <v>2.11796005295</v>
      </c>
      <c r="H4" s="25">
        <v>0.11594</v>
      </c>
      <c r="I4" s="25">
        <f t="shared" si="3"/>
        <v>0.115795</v>
      </c>
      <c r="J4" s="25"/>
      <c r="K4" s="25">
        <f t="shared" si="4"/>
        <v>0.109133965</v>
      </c>
      <c r="L4" s="25">
        <f t="shared" si="5"/>
        <v>2.5133552139500002</v>
      </c>
      <c r="M4" s="25">
        <v>9.2460000000000001E-2</v>
      </c>
      <c r="N4" s="25">
        <f t="shared" si="6"/>
        <v>9.2314999999999994E-2</v>
      </c>
      <c r="O4" s="25"/>
      <c r="P4" s="25">
        <f t="shared" si="7"/>
        <v>9.0743165000000001E-2</v>
      </c>
      <c r="Q4" s="25">
        <f t="shared" si="8"/>
        <v>2.0898150899500001</v>
      </c>
      <c r="R4" s="36">
        <v>9.826E-2</v>
      </c>
      <c r="S4" s="36">
        <f t="shared" si="9"/>
        <v>9.8114999999999994E-2</v>
      </c>
      <c r="T4" s="36"/>
      <c r="U4" s="36">
        <f t="shared" si="10"/>
        <v>9.5283065E-2</v>
      </c>
      <c r="V4" s="36">
        <f t="shared" si="11"/>
        <v>2.1943689869500003</v>
      </c>
      <c r="W4" s="37">
        <v>9.9860000000000004E-2</v>
      </c>
      <c r="X4" s="37">
        <f t="shared" si="12"/>
        <v>9.9714999999999998E-2</v>
      </c>
      <c r="Y4" s="37"/>
      <c r="Z4" s="37">
        <f t="shared" si="13"/>
        <v>9.6094264999999998E-2</v>
      </c>
      <c r="AA4" s="37">
        <f t="shared" si="14"/>
        <v>2.2130509229499999</v>
      </c>
      <c r="AB4" s="25">
        <v>1.7000000000000001E-4</v>
      </c>
      <c r="AC4" s="25">
        <f t="shared" si="15"/>
        <v>1.45E-4</v>
      </c>
    </row>
    <row r="5" spans="1:29" s="15" customFormat="1">
      <c r="A5" s="18">
        <v>253</v>
      </c>
      <c r="B5" s="25">
        <v>1.6000000000000001E-4</v>
      </c>
      <c r="C5" s="25">
        <v>9.2100000000000001E-2</v>
      </c>
      <c r="D5" s="25">
        <f t="shared" si="0"/>
        <v>9.2054499999999997E-2</v>
      </c>
      <c r="E5" s="25"/>
      <c r="F5" s="25">
        <f t="shared" si="1"/>
        <v>8.9984764999999994E-2</v>
      </c>
      <c r="G5" s="25">
        <f t="shared" si="2"/>
        <v>2.0723491379499999</v>
      </c>
      <c r="H5" s="25">
        <v>0.11405999999999999</v>
      </c>
      <c r="I5" s="25">
        <f t="shared" si="3"/>
        <v>0.11401449999999999</v>
      </c>
      <c r="J5" s="25"/>
      <c r="K5" s="25">
        <f t="shared" si="4"/>
        <v>0.107353465</v>
      </c>
      <c r="L5" s="25">
        <f t="shared" si="5"/>
        <v>2.4723502989499999</v>
      </c>
      <c r="M5" s="25">
        <v>9.0800000000000006E-2</v>
      </c>
      <c r="N5" s="25">
        <f t="shared" si="6"/>
        <v>9.0754500000000002E-2</v>
      </c>
      <c r="O5" s="25"/>
      <c r="P5" s="25">
        <f t="shared" si="7"/>
        <v>8.9182665000000008E-2</v>
      </c>
      <c r="Q5" s="25">
        <f t="shared" si="8"/>
        <v>2.0538767749500004</v>
      </c>
      <c r="R5" s="36">
        <v>9.6530000000000005E-2</v>
      </c>
      <c r="S5" s="36">
        <f t="shared" si="9"/>
        <v>9.6484500000000001E-2</v>
      </c>
      <c r="T5" s="36"/>
      <c r="U5" s="36">
        <f t="shared" si="10"/>
        <v>9.3652565000000007E-2</v>
      </c>
      <c r="V5" s="36">
        <f t="shared" si="11"/>
        <v>2.1568185719500002</v>
      </c>
      <c r="W5" s="37">
        <v>9.8019999999999996E-2</v>
      </c>
      <c r="X5" s="37">
        <f t="shared" si="12"/>
        <v>9.7974499999999992E-2</v>
      </c>
      <c r="Y5" s="37"/>
      <c r="Z5" s="37">
        <f t="shared" si="13"/>
        <v>9.4353764999999992E-2</v>
      </c>
      <c r="AA5" s="37">
        <f t="shared" si="14"/>
        <v>2.1729672079499998</v>
      </c>
      <c r="AB5" s="25">
        <v>-6.8999999999999997E-5</v>
      </c>
      <c r="AC5" s="25">
        <f t="shared" si="15"/>
        <v>4.5500000000000008E-5</v>
      </c>
    </row>
    <row r="6" spans="1:29" s="15" customFormat="1">
      <c r="A6" s="18">
        <v>254</v>
      </c>
      <c r="B6" s="25">
        <v>1.2999999999999999E-4</v>
      </c>
      <c r="C6" s="25">
        <v>9.0840000000000004E-2</v>
      </c>
      <c r="D6" s="25">
        <f t="shared" si="0"/>
        <v>9.0785000000000005E-2</v>
      </c>
      <c r="E6" s="25"/>
      <c r="F6" s="25">
        <f t="shared" si="1"/>
        <v>8.8715265000000001E-2</v>
      </c>
      <c r="G6" s="25">
        <f t="shared" si="2"/>
        <v>2.0431125529500003</v>
      </c>
      <c r="H6" s="25">
        <v>0.1123</v>
      </c>
      <c r="I6" s="25">
        <f t="shared" si="3"/>
        <v>0.112245</v>
      </c>
      <c r="J6" s="25"/>
      <c r="K6" s="25">
        <f t="shared" si="4"/>
        <v>0.105583965</v>
      </c>
      <c r="L6" s="25">
        <f t="shared" si="5"/>
        <v>2.4315987139500002</v>
      </c>
      <c r="M6" s="25">
        <v>8.949E-2</v>
      </c>
      <c r="N6" s="25">
        <f t="shared" si="6"/>
        <v>8.9435000000000001E-2</v>
      </c>
      <c r="O6" s="25"/>
      <c r="P6" s="25">
        <f t="shared" si="7"/>
        <v>8.7863165000000007E-2</v>
      </c>
      <c r="Q6" s="25">
        <f t="shared" si="8"/>
        <v>2.0234886899500002</v>
      </c>
      <c r="R6" s="36">
        <v>9.5240000000000005E-2</v>
      </c>
      <c r="S6" s="36">
        <f t="shared" si="9"/>
        <v>9.5185000000000006E-2</v>
      </c>
      <c r="T6" s="36"/>
      <c r="U6" s="36">
        <f t="shared" si="10"/>
        <v>9.2353065000000012E-2</v>
      </c>
      <c r="V6" s="36">
        <f t="shared" si="11"/>
        <v>2.1268910869500002</v>
      </c>
      <c r="W6" s="37">
        <v>9.6890000000000004E-2</v>
      </c>
      <c r="X6" s="37">
        <f t="shared" si="12"/>
        <v>9.6835000000000004E-2</v>
      </c>
      <c r="Y6" s="37"/>
      <c r="Z6" s="37">
        <f t="shared" si="13"/>
        <v>9.3214265000000004E-2</v>
      </c>
      <c r="AA6" s="37">
        <f t="shared" si="14"/>
        <v>2.14672452295</v>
      </c>
      <c r="AB6" s="25">
        <v>-2.0000000000000002E-5</v>
      </c>
      <c r="AC6" s="25">
        <f t="shared" si="15"/>
        <v>5.4999999999999995E-5</v>
      </c>
    </row>
    <row r="7" spans="1:29" s="15" customFormat="1">
      <c r="A7" s="18">
        <v>255</v>
      </c>
      <c r="B7" s="25">
        <v>6.8999999999999997E-5</v>
      </c>
      <c r="C7" s="25">
        <v>8.9029999999999998E-2</v>
      </c>
      <c r="D7" s="25">
        <f t="shared" si="0"/>
        <v>8.9029999999999998E-2</v>
      </c>
      <c r="E7" s="25"/>
      <c r="F7" s="25">
        <f t="shared" si="1"/>
        <v>8.6960264999999995E-2</v>
      </c>
      <c r="G7" s="25">
        <f t="shared" si="2"/>
        <v>2.0026949029500001</v>
      </c>
      <c r="H7" s="25">
        <v>0.11078</v>
      </c>
      <c r="I7" s="25">
        <f t="shared" si="3"/>
        <v>0.11078</v>
      </c>
      <c r="J7" s="25"/>
      <c r="K7" s="25">
        <f t="shared" si="4"/>
        <v>0.10411896500000001</v>
      </c>
      <c r="L7" s="25">
        <f t="shared" si="5"/>
        <v>2.3978597639500001</v>
      </c>
      <c r="M7" s="25">
        <v>8.7919999999999998E-2</v>
      </c>
      <c r="N7" s="25">
        <f t="shared" si="6"/>
        <v>8.7919999999999998E-2</v>
      </c>
      <c r="O7" s="25"/>
      <c r="P7" s="25">
        <f t="shared" si="7"/>
        <v>8.6348165000000004E-2</v>
      </c>
      <c r="Q7" s="25">
        <f t="shared" si="8"/>
        <v>1.9885982399500002</v>
      </c>
      <c r="R7" s="36">
        <v>9.3909000000000006E-2</v>
      </c>
      <c r="S7" s="36">
        <f t="shared" si="9"/>
        <v>9.3909000000000006E-2</v>
      </c>
      <c r="T7" s="36"/>
      <c r="U7" s="36">
        <f t="shared" si="10"/>
        <v>9.1077065000000013E-2</v>
      </c>
      <c r="V7" s="36">
        <f t="shared" si="11"/>
        <v>2.0975048069500004</v>
      </c>
      <c r="W7" s="37">
        <v>9.529E-2</v>
      </c>
      <c r="X7" s="37">
        <f t="shared" si="12"/>
        <v>9.529E-2</v>
      </c>
      <c r="Y7" s="37"/>
      <c r="Z7" s="37">
        <f t="shared" si="13"/>
        <v>9.1669265E-2</v>
      </c>
      <c r="AA7" s="37">
        <f t="shared" si="14"/>
        <v>2.1111431729500003</v>
      </c>
      <c r="AB7" s="25">
        <v>-6.8999999999999997E-5</v>
      </c>
      <c r="AC7" s="25">
        <f t="shared" si="15"/>
        <v>0</v>
      </c>
    </row>
    <row r="8" spans="1:29" s="15" customFormat="1">
      <c r="A8" s="18">
        <v>256</v>
      </c>
      <c r="B8" s="25">
        <v>1.4999999999999999E-4</v>
      </c>
      <c r="C8" s="25">
        <v>8.7959999999999997E-2</v>
      </c>
      <c r="D8" s="25">
        <f t="shared" si="0"/>
        <v>8.7934999999999999E-2</v>
      </c>
      <c r="E8" s="25"/>
      <c r="F8" s="25">
        <f t="shared" si="1"/>
        <v>8.5865264999999996E-2</v>
      </c>
      <c r="G8" s="25">
        <f t="shared" si="2"/>
        <v>1.9774770529500001</v>
      </c>
      <c r="H8" s="25">
        <v>0.10935</v>
      </c>
      <c r="I8" s="25">
        <f t="shared" si="3"/>
        <v>0.10932500000000001</v>
      </c>
      <c r="J8" s="25"/>
      <c r="K8" s="25">
        <f t="shared" si="4"/>
        <v>0.10266396500000001</v>
      </c>
      <c r="L8" s="25">
        <f t="shared" si="5"/>
        <v>2.3643511139500002</v>
      </c>
      <c r="M8" s="25">
        <v>8.6919999999999997E-2</v>
      </c>
      <c r="N8" s="25">
        <f t="shared" si="6"/>
        <v>8.6895E-2</v>
      </c>
      <c r="O8" s="25"/>
      <c r="P8" s="25">
        <f t="shared" si="7"/>
        <v>8.5323165000000006E-2</v>
      </c>
      <c r="Q8" s="25">
        <f t="shared" si="8"/>
        <v>1.9649924899500002</v>
      </c>
      <c r="R8" s="36">
        <v>9.2929999999999999E-2</v>
      </c>
      <c r="S8" s="36">
        <f t="shared" si="9"/>
        <v>9.2905000000000001E-2</v>
      </c>
      <c r="T8" s="36"/>
      <c r="U8" s="36">
        <f t="shared" si="10"/>
        <v>9.0073065000000008E-2</v>
      </c>
      <c r="V8" s="36">
        <f t="shared" si="11"/>
        <v>2.0743826869500004</v>
      </c>
      <c r="W8" s="37">
        <v>9.4228999999999993E-2</v>
      </c>
      <c r="X8" s="37">
        <f t="shared" si="12"/>
        <v>9.4203999999999996E-2</v>
      </c>
      <c r="Y8" s="37"/>
      <c r="Z8" s="37">
        <f t="shared" si="13"/>
        <v>9.0583264999999996E-2</v>
      </c>
      <c r="AA8" s="37">
        <f t="shared" si="14"/>
        <v>2.0861325929499999</v>
      </c>
      <c r="AB8" s="25">
        <v>-1E-4</v>
      </c>
      <c r="AC8" s="25">
        <f t="shared" si="15"/>
        <v>2.4999999999999991E-5</v>
      </c>
    </row>
    <row r="9" spans="1:29" s="15" customFormat="1">
      <c r="A9" s="18">
        <v>257</v>
      </c>
      <c r="B9" s="25">
        <v>1.2E-4</v>
      </c>
      <c r="C9" s="25">
        <v>8.6208999999999994E-2</v>
      </c>
      <c r="D9" s="25">
        <f t="shared" si="0"/>
        <v>8.6183499999999996E-2</v>
      </c>
      <c r="E9" s="25"/>
      <c r="F9" s="25">
        <f t="shared" si="1"/>
        <v>8.4113764999999993E-2</v>
      </c>
      <c r="G9" s="25">
        <f t="shared" si="2"/>
        <v>1.9371400079499999</v>
      </c>
      <c r="H9" s="25">
        <v>0.10799</v>
      </c>
      <c r="I9" s="25">
        <f t="shared" si="3"/>
        <v>0.1079645</v>
      </c>
      <c r="J9" s="25"/>
      <c r="K9" s="25">
        <f t="shared" si="4"/>
        <v>0.10130346500000001</v>
      </c>
      <c r="L9" s="25">
        <f t="shared" si="5"/>
        <v>2.3330187989500004</v>
      </c>
      <c r="M9" s="25">
        <v>8.5339999999999999E-2</v>
      </c>
      <c r="N9" s="25">
        <f t="shared" si="6"/>
        <v>8.5314500000000001E-2</v>
      </c>
      <c r="O9" s="25"/>
      <c r="P9" s="25">
        <f t="shared" si="7"/>
        <v>8.3742665000000008E-2</v>
      </c>
      <c r="Q9" s="25">
        <f t="shared" si="8"/>
        <v>1.9285935749500003</v>
      </c>
      <c r="R9" s="36">
        <v>9.1619000000000006E-2</v>
      </c>
      <c r="S9" s="36">
        <f t="shared" si="9"/>
        <v>9.1593500000000008E-2</v>
      </c>
      <c r="T9" s="36"/>
      <c r="U9" s="36">
        <f t="shared" si="10"/>
        <v>8.8761565000000014E-2</v>
      </c>
      <c r="V9" s="36">
        <f t="shared" si="11"/>
        <v>2.0441788419500004</v>
      </c>
      <c r="W9" s="37">
        <v>9.2660000000000006E-2</v>
      </c>
      <c r="X9" s="37">
        <f t="shared" si="12"/>
        <v>9.2634500000000009E-2</v>
      </c>
      <c r="Y9" s="37"/>
      <c r="Z9" s="37">
        <f t="shared" si="13"/>
        <v>8.9013765000000009E-2</v>
      </c>
      <c r="AA9" s="37">
        <f t="shared" si="14"/>
        <v>2.0499870079500004</v>
      </c>
      <c r="AB9" s="25">
        <v>-6.8999999999999997E-5</v>
      </c>
      <c r="AC9" s="25">
        <f t="shared" si="15"/>
        <v>2.5500000000000003E-5</v>
      </c>
    </row>
    <row r="10" spans="1:29" s="15" customFormat="1">
      <c r="A10" s="18">
        <v>258</v>
      </c>
      <c r="B10" s="25">
        <v>1.2999999999999999E-4</v>
      </c>
      <c r="C10" s="25">
        <v>8.5400000000000004E-2</v>
      </c>
      <c r="D10" s="25">
        <f t="shared" si="0"/>
        <v>8.536500000000001E-2</v>
      </c>
      <c r="E10" s="25"/>
      <c r="F10" s="25">
        <f t="shared" si="1"/>
        <v>8.3295265000000007E-2</v>
      </c>
      <c r="G10" s="25">
        <f t="shared" si="2"/>
        <v>1.9182899529500002</v>
      </c>
      <c r="H10" s="25">
        <v>0.10680000000000001</v>
      </c>
      <c r="I10" s="25">
        <f t="shared" si="3"/>
        <v>0.10676500000000001</v>
      </c>
      <c r="J10" s="25"/>
      <c r="K10" s="25">
        <f t="shared" si="4"/>
        <v>0.10010396500000002</v>
      </c>
      <c r="L10" s="25">
        <f t="shared" si="5"/>
        <v>2.3053943139500004</v>
      </c>
      <c r="M10" s="25">
        <v>8.4529000000000007E-2</v>
      </c>
      <c r="N10" s="25">
        <f t="shared" si="6"/>
        <v>8.4494000000000014E-2</v>
      </c>
      <c r="O10" s="25"/>
      <c r="P10" s="25">
        <f t="shared" si="7"/>
        <v>8.292216500000002E-2</v>
      </c>
      <c r="Q10" s="25">
        <f t="shared" si="8"/>
        <v>1.9096974599500005</v>
      </c>
      <c r="R10" s="36">
        <v>9.0730000000000005E-2</v>
      </c>
      <c r="S10" s="36">
        <f t="shared" si="9"/>
        <v>9.0695000000000012E-2</v>
      </c>
      <c r="T10" s="36"/>
      <c r="U10" s="36">
        <f t="shared" si="10"/>
        <v>8.7863065000000018E-2</v>
      </c>
      <c r="V10" s="36">
        <f t="shared" si="11"/>
        <v>2.0234863869500006</v>
      </c>
      <c r="W10" s="37">
        <v>9.1889999999999999E-2</v>
      </c>
      <c r="X10" s="37">
        <f t="shared" si="12"/>
        <v>9.1855000000000006E-2</v>
      </c>
      <c r="Y10" s="37"/>
      <c r="Z10" s="37">
        <f t="shared" si="13"/>
        <v>8.8234265000000006E-2</v>
      </c>
      <c r="AA10" s="37">
        <f t="shared" si="14"/>
        <v>2.0320351229500004</v>
      </c>
      <c r="AB10" s="25">
        <v>-6.0000000000000002E-5</v>
      </c>
      <c r="AC10" s="25">
        <f t="shared" si="15"/>
        <v>3.4999999999999997E-5</v>
      </c>
    </row>
    <row r="11" spans="1:29" s="15" customFormat="1">
      <c r="A11" s="18">
        <v>259</v>
      </c>
      <c r="B11" s="25">
        <v>2.5999999999999998E-4</v>
      </c>
      <c r="C11" s="25">
        <v>8.3820000000000006E-2</v>
      </c>
      <c r="D11" s="25">
        <f t="shared" si="0"/>
        <v>8.3690000000000001E-2</v>
      </c>
      <c r="E11" s="25"/>
      <c r="F11" s="25">
        <f t="shared" si="1"/>
        <v>8.1620264999999997E-2</v>
      </c>
      <c r="G11" s="25">
        <f t="shared" si="2"/>
        <v>1.8797147029500001</v>
      </c>
      <c r="H11" s="25">
        <v>0.10553</v>
      </c>
      <c r="I11" s="25">
        <f t="shared" si="3"/>
        <v>0.10539999999999999</v>
      </c>
      <c r="J11" s="25"/>
      <c r="K11" s="25">
        <f t="shared" si="4"/>
        <v>9.8738964999999998E-2</v>
      </c>
      <c r="L11" s="25">
        <f t="shared" si="5"/>
        <v>2.2739583639500003</v>
      </c>
      <c r="M11" s="25">
        <v>8.319E-2</v>
      </c>
      <c r="N11" s="25">
        <f t="shared" si="6"/>
        <v>8.3059999999999995E-2</v>
      </c>
      <c r="O11" s="25"/>
      <c r="P11" s="25">
        <f t="shared" si="7"/>
        <v>8.1488165000000001E-2</v>
      </c>
      <c r="Q11" s="25">
        <f t="shared" si="8"/>
        <v>1.8766724399500001</v>
      </c>
      <c r="R11" s="36">
        <v>8.9649000000000006E-2</v>
      </c>
      <c r="S11" s="36">
        <f t="shared" si="9"/>
        <v>8.9519000000000001E-2</v>
      </c>
      <c r="T11" s="36"/>
      <c r="U11" s="36">
        <f t="shared" si="10"/>
        <v>8.6687065000000008E-2</v>
      </c>
      <c r="V11" s="36">
        <f t="shared" si="11"/>
        <v>1.9964031069500003</v>
      </c>
      <c r="W11" s="37">
        <v>9.0459999999999999E-2</v>
      </c>
      <c r="X11" s="37">
        <f t="shared" si="12"/>
        <v>9.0329999999999994E-2</v>
      </c>
      <c r="Y11" s="37"/>
      <c r="Z11" s="37">
        <f t="shared" si="13"/>
        <v>8.6709264999999994E-2</v>
      </c>
      <c r="AA11" s="37">
        <f t="shared" si="14"/>
        <v>1.9969143729499998</v>
      </c>
      <c r="AB11" s="25">
        <v>0</v>
      </c>
      <c r="AC11" s="25">
        <f t="shared" si="15"/>
        <v>1.2999999999999999E-4</v>
      </c>
    </row>
    <row r="12" spans="1:29" s="15" customFormat="1">
      <c r="A12" s="18">
        <v>260</v>
      </c>
      <c r="B12" s="25">
        <v>2.7E-4</v>
      </c>
      <c r="C12" s="25">
        <v>8.3180000000000004E-2</v>
      </c>
      <c r="D12" s="25">
        <f t="shared" si="0"/>
        <v>8.3110000000000003E-2</v>
      </c>
      <c r="E12" s="25"/>
      <c r="F12" s="25">
        <f t="shared" si="1"/>
        <v>8.1040265E-2</v>
      </c>
      <c r="G12" s="25">
        <f t="shared" si="2"/>
        <v>1.86635730295</v>
      </c>
      <c r="H12" s="25">
        <v>0.10443</v>
      </c>
      <c r="I12" s="25">
        <f t="shared" si="3"/>
        <v>0.10435999999999999</v>
      </c>
      <c r="J12" s="25"/>
      <c r="K12" s="25">
        <f t="shared" si="4"/>
        <v>9.7698964999999999E-2</v>
      </c>
      <c r="L12" s="25">
        <f t="shared" si="5"/>
        <v>2.2500071639499999</v>
      </c>
      <c r="M12" s="25">
        <v>8.2489000000000007E-2</v>
      </c>
      <c r="N12" s="25">
        <f t="shared" si="6"/>
        <v>8.2419000000000006E-2</v>
      </c>
      <c r="O12" s="25"/>
      <c r="P12" s="25">
        <f t="shared" si="7"/>
        <v>8.0847165000000012E-2</v>
      </c>
      <c r="Q12" s="25">
        <f t="shared" si="8"/>
        <v>1.8619102099500004</v>
      </c>
      <c r="R12" s="36">
        <v>8.8789000000000007E-2</v>
      </c>
      <c r="S12" s="36">
        <f t="shared" si="9"/>
        <v>8.8719000000000006E-2</v>
      </c>
      <c r="T12" s="36"/>
      <c r="U12" s="36">
        <f t="shared" si="10"/>
        <v>8.5887065000000012E-2</v>
      </c>
      <c r="V12" s="36">
        <f t="shared" si="11"/>
        <v>1.9779791069500003</v>
      </c>
      <c r="W12" s="37">
        <v>8.9889999999999998E-2</v>
      </c>
      <c r="X12" s="37">
        <f t="shared" si="12"/>
        <v>8.9819999999999997E-2</v>
      </c>
      <c r="Y12" s="37"/>
      <c r="Z12" s="37">
        <f t="shared" si="13"/>
        <v>8.6199264999999997E-2</v>
      </c>
      <c r="AA12" s="37">
        <f t="shared" si="14"/>
        <v>1.98516907295</v>
      </c>
      <c r="AB12" s="25">
        <v>-1.2999999999999999E-4</v>
      </c>
      <c r="AC12" s="25">
        <f t="shared" si="15"/>
        <v>7.0000000000000007E-5</v>
      </c>
    </row>
    <row r="13" spans="1:29" s="15" customFormat="1">
      <c r="A13" s="18">
        <v>261</v>
      </c>
      <c r="B13" s="25">
        <v>2.7E-4</v>
      </c>
      <c r="C13" s="25">
        <v>8.1570000000000004E-2</v>
      </c>
      <c r="D13" s="25">
        <f t="shared" si="0"/>
        <v>8.14695E-2</v>
      </c>
      <c r="E13" s="25"/>
      <c r="F13" s="25">
        <f t="shared" si="1"/>
        <v>7.9399764999999997E-2</v>
      </c>
      <c r="G13" s="25">
        <f t="shared" si="2"/>
        <v>1.82857658795</v>
      </c>
      <c r="H13" s="25">
        <v>0.10324999999999999</v>
      </c>
      <c r="I13" s="25">
        <f t="shared" si="3"/>
        <v>0.10314949999999999</v>
      </c>
      <c r="J13" s="25"/>
      <c r="K13" s="25">
        <f t="shared" si="4"/>
        <v>9.6488464999999995E-2</v>
      </c>
      <c r="L13" s="25">
        <f t="shared" si="5"/>
        <v>2.2221293489499998</v>
      </c>
      <c r="M13" s="25">
        <v>8.1100000000000005E-2</v>
      </c>
      <c r="N13" s="25">
        <f t="shared" si="6"/>
        <v>8.0999500000000002E-2</v>
      </c>
      <c r="O13" s="25"/>
      <c r="P13" s="25">
        <f t="shared" si="7"/>
        <v>7.9427665000000008E-2</v>
      </c>
      <c r="Q13" s="25">
        <f t="shared" si="8"/>
        <v>1.8292191249500003</v>
      </c>
      <c r="R13" s="36">
        <v>8.7770000000000001E-2</v>
      </c>
      <c r="S13" s="36">
        <f t="shared" si="9"/>
        <v>8.7669499999999997E-2</v>
      </c>
      <c r="T13" s="36"/>
      <c r="U13" s="36">
        <f t="shared" si="10"/>
        <v>8.4837565000000004E-2</v>
      </c>
      <c r="V13" s="36">
        <f t="shared" si="11"/>
        <v>1.9538091219500002</v>
      </c>
      <c r="W13" s="37">
        <v>8.8389999999999996E-2</v>
      </c>
      <c r="X13" s="37">
        <f t="shared" si="12"/>
        <v>8.8289499999999993E-2</v>
      </c>
      <c r="Y13" s="37"/>
      <c r="Z13" s="37">
        <f t="shared" si="13"/>
        <v>8.4668764999999993E-2</v>
      </c>
      <c r="AA13" s="37">
        <f t="shared" si="14"/>
        <v>1.9499216579499998</v>
      </c>
      <c r="AB13" s="25">
        <v>-6.8999999999999997E-5</v>
      </c>
      <c r="AC13" s="25">
        <f t="shared" si="15"/>
        <v>1.005E-4</v>
      </c>
    </row>
    <row r="14" spans="1:29" s="15" customFormat="1">
      <c r="A14" s="18">
        <v>262</v>
      </c>
      <c r="B14" s="25">
        <v>3.8999999999999999E-4</v>
      </c>
      <c r="C14" s="25">
        <v>8.0839999999999995E-2</v>
      </c>
      <c r="D14" s="25">
        <f t="shared" si="0"/>
        <v>8.0679500000000001E-2</v>
      </c>
      <c r="E14" s="25"/>
      <c r="F14" s="25">
        <f t="shared" si="1"/>
        <v>7.8609764999999998E-2</v>
      </c>
      <c r="G14" s="25">
        <f t="shared" si="2"/>
        <v>1.8103828879500001</v>
      </c>
      <c r="H14" s="25">
        <v>0.10217</v>
      </c>
      <c r="I14" s="25">
        <f t="shared" si="3"/>
        <v>0.1020095</v>
      </c>
      <c r="J14" s="25"/>
      <c r="K14" s="25">
        <f t="shared" si="4"/>
        <v>9.5348465000000007E-2</v>
      </c>
      <c r="L14" s="25">
        <f t="shared" si="5"/>
        <v>2.1958751489500004</v>
      </c>
      <c r="M14" s="25">
        <v>8.0268999999999993E-2</v>
      </c>
      <c r="N14" s="25">
        <f t="shared" si="6"/>
        <v>8.0108499999999999E-2</v>
      </c>
      <c r="O14" s="25"/>
      <c r="P14" s="25">
        <f t="shared" si="7"/>
        <v>7.8536665000000005E-2</v>
      </c>
      <c r="Q14" s="25">
        <f t="shared" si="8"/>
        <v>1.8086993949500003</v>
      </c>
      <c r="R14" s="36">
        <v>8.7099999999999997E-2</v>
      </c>
      <c r="S14" s="36">
        <f t="shared" si="9"/>
        <v>8.6939500000000003E-2</v>
      </c>
      <c r="T14" s="36"/>
      <c r="U14" s="36">
        <f t="shared" si="10"/>
        <v>8.4107565000000009E-2</v>
      </c>
      <c r="V14" s="36">
        <f t="shared" si="11"/>
        <v>1.9369972219500002</v>
      </c>
      <c r="W14" s="37">
        <v>8.7730000000000002E-2</v>
      </c>
      <c r="X14" s="37">
        <f t="shared" si="12"/>
        <v>8.7569500000000008E-2</v>
      </c>
      <c r="Y14" s="37"/>
      <c r="Z14" s="37">
        <f t="shared" si="13"/>
        <v>8.3948765000000009E-2</v>
      </c>
      <c r="AA14" s="37">
        <f t="shared" si="14"/>
        <v>1.9333400579500002</v>
      </c>
      <c r="AB14" s="25">
        <v>-6.8999999999999997E-5</v>
      </c>
      <c r="AC14" s="25">
        <f t="shared" si="15"/>
        <v>1.605E-4</v>
      </c>
    </row>
    <row r="15" spans="1:29" s="15" customFormat="1">
      <c r="A15" s="18">
        <v>263</v>
      </c>
      <c r="B15" s="25">
        <v>2.9999999999999997E-4</v>
      </c>
      <c r="C15" s="25">
        <v>7.936E-2</v>
      </c>
      <c r="D15" s="25">
        <f t="shared" si="0"/>
        <v>7.9125000000000001E-2</v>
      </c>
      <c r="E15" s="25"/>
      <c r="F15" s="25">
        <f t="shared" si="1"/>
        <v>7.7055264999999998E-2</v>
      </c>
      <c r="G15" s="25">
        <f t="shared" si="2"/>
        <v>1.77458275295</v>
      </c>
      <c r="H15" s="25">
        <v>0.10101</v>
      </c>
      <c r="I15" s="25">
        <f t="shared" si="3"/>
        <v>0.100775</v>
      </c>
      <c r="J15" s="25"/>
      <c r="K15" s="25">
        <f t="shared" si="4"/>
        <v>9.4113965000000008E-2</v>
      </c>
      <c r="L15" s="25">
        <f t="shared" si="5"/>
        <v>2.1674446139500003</v>
      </c>
      <c r="M15" s="25">
        <v>7.9009999999999997E-2</v>
      </c>
      <c r="N15" s="25">
        <f t="shared" si="6"/>
        <v>7.8774999999999998E-2</v>
      </c>
      <c r="O15" s="25"/>
      <c r="P15" s="25">
        <f t="shared" si="7"/>
        <v>7.7203165000000004E-2</v>
      </c>
      <c r="Q15" s="25">
        <f t="shared" si="8"/>
        <v>1.7779888899500003</v>
      </c>
      <c r="R15" s="36">
        <v>8.5989999999999997E-2</v>
      </c>
      <c r="S15" s="36">
        <f t="shared" si="9"/>
        <v>8.5754999999999998E-2</v>
      </c>
      <c r="T15" s="36"/>
      <c r="U15" s="36">
        <f t="shared" si="10"/>
        <v>8.2923065000000004E-2</v>
      </c>
      <c r="V15" s="36">
        <f t="shared" si="11"/>
        <v>1.9097181869500002</v>
      </c>
      <c r="W15" s="37">
        <v>8.6388999999999994E-2</v>
      </c>
      <c r="X15" s="37">
        <f t="shared" si="12"/>
        <v>8.6153999999999994E-2</v>
      </c>
      <c r="Y15" s="37"/>
      <c r="Z15" s="37">
        <f t="shared" si="13"/>
        <v>8.2533264999999995E-2</v>
      </c>
      <c r="AA15" s="37">
        <f t="shared" si="14"/>
        <v>1.9007410929499999</v>
      </c>
      <c r="AB15" s="25">
        <v>1.7000000000000001E-4</v>
      </c>
      <c r="AC15" s="25">
        <f t="shared" si="15"/>
        <v>2.3499999999999999E-4</v>
      </c>
    </row>
    <row r="16" spans="1:29" s="15" customFormat="1">
      <c r="A16" s="18">
        <v>264</v>
      </c>
      <c r="B16" s="25">
        <v>2.5000000000000001E-4</v>
      </c>
      <c r="C16" s="25">
        <v>7.8700000000000006E-2</v>
      </c>
      <c r="D16" s="25">
        <f t="shared" si="0"/>
        <v>7.8570000000000001E-2</v>
      </c>
      <c r="E16" s="25"/>
      <c r="F16" s="25">
        <f t="shared" si="1"/>
        <v>7.6500264999999998E-2</v>
      </c>
      <c r="G16" s="25">
        <f t="shared" si="2"/>
        <v>1.76180110295</v>
      </c>
      <c r="H16" s="25">
        <v>0.10006</v>
      </c>
      <c r="I16" s="25">
        <f t="shared" si="3"/>
        <v>9.9929999999999991E-2</v>
      </c>
      <c r="J16" s="25"/>
      <c r="K16" s="25">
        <f t="shared" si="4"/>
        <v>9.3268964999999995E-2</v>
      </c>
      <c r="L16" s="25">
        <f t="shared" si="5"/>
        <v>2.1479842639500002</v>
      </c>
      <c r="M16" s="25">
        <v>7.8548999999999994E-2</v>
      </c>
      <c r="N16" s="25">
        <f t="shared" si="6"/>
        <v>7.8418999999999989E-2</v>
      </c>
      <c r="O16" s="25"/>
      <c r="P16" s="25">
        <f t="shared" si="7"/>
        <v>7.6847164999999995E-2</v>
      </c>
      <c r="Q16" s="25">
        <f t="shared" si="8"/>
        <v>1.76979020995</v>
      </c>
      <c r="R16" s="36">
        <v>8.5470000000000004E-2</v>
      </c>
      <c r="S16" s="36">
        <f t="shared" si="9"/>
        <v>8.5339999999999999E-2</v>
      </c>
      <c r="T16" s="36"/>
      <c r="U16" s="36">
        <f t="shared" si="10"/>
        <v>8.2508065000000005E-2</v>
      </c>
      <c r="V16" s="36">
        <f t="shared" si="11"/>
        <v>1.9001607369500002</v>
      </c>
      <c r="W16" s="37">
        <v>8.5849999999999996E-2</v>
      </c>
      <c r="X16" s="37">
        <f t="shared" si="12"/>
        <v>8.5719999999999991E-2</v>
      </c>
      <c r="Y16" s="37"/>
      <c r="Z16" s="37">
        <f t="shared" si="13"/>
        <v>8.2099264999999991E-2</v>
      </c>
      <c r="AA16" s="37">
        <f t="shared" si="14"/>
        <v>1.8907460729499999</v>
      </c>
      <c r="AB16" s="25">
        <v>1.0000000000000001E-5</v>
      </c>
      <c r="AC16" s="25">
        <f t="shared" si="15"/>
        <v>1.3000000000000002E-4</v>
      </c>
    </row>
    <row r="17" spans="1:29" s="15" customFormat="1">
      <c r="A17" s="18">
        <v>265</v>
      </c>
      <c r="B17" s="25">
        <v>1.3999999999999999E-4</v>
      </c>
      <c r="C17" s="25">
        <v>7.7249999999999999E-2</v>
      </c>
      <c r="D17" s="25">
        <f t="shared" si="0"/>
        <v>7.7189999999999995E-2</v>
      </c>
      <c r="E17" s="25"/>
      <c r="F17" s="25">
        <f t="shared" si="1"/>
        <v>7.5120264999999992E-2</v>
      </c>
      <c r="G17" s="25">
        <f t="shared" si="2"/>
        <v>1.73001970295</v>
      </c>
      <c r="H17" s="25">
        <v>9.9059999999999995E-2</v>
      </c>
      <c r="I17" s="25">
        <f t="shared" si="3"/>
        <v>9.8999999999999991E-2</v>
      </c>
      <c r="J17" s="25"/>
      <c r="K17" s="25">
        <f t="shared" si="4"/>
        <v>9.2338964999999995E-2</v>
      </c>
      <c r="L17" s="25">
        <f t="shared" si="5"/>
        <v>2.1265663639499999</v>
      </c>
      <c r="M17" s="25">
        <v>7.732E-2</v>
      </c>
      <c r="N17" s="25">
        <f t="shared" si="6"/>
        <v>7.7259999999999995E-2</v>
      </c>
      <c r="O17" s="25"/>
      <c r="P17" s="25">
        <f t="shared" si="7"/>
        <v>7.5688165000000002E-2</v>
      </c>
      <c r="Q17" s="25">
        <f t="shared" si="8"/>
        <v>1.74309843995</v>
      </c>
      <c r="R17" s="36">
        <v>8.4440000000000001E-2</v>
      </c>
      <c r="S17" s="36">
        <f t="shared" si="9"/>
        <v>8.4379999999999997E-2</v>
      </c>
      <c r="T17" s="36"/>
      <c r="U17" s="36">
        <f t="shared" si="10"/>
        <v>8.1548065000000003E-2</v>
      </c>
      <c r="V17" s="36">
        <f t="shared" si="11"/>
        <v>1.8780519369500002</v>
      </c>
      <c r="W17" s="37">
        <v>8.4529000000000007E-2</v>
      </c>
      <c r="X17" s="37">
        <f t="shared" si="12"/>
        <v>8.4469000000000002E-2</v>
      </c>
      <c r="Y17" s="37"/>
      <c r="Z17" s="37">
        <f t="shared" si="13"/>
        <v>8.0848265000000002E-2</v>
      </c>
      <c r="AA17" s="37">
        <f t="shared" si="14"/>
        <v>1.8619355429500002</v>
      </c>
      <c r="AB17" s="25">
        <v>-2.0000000000000002E-5</v>
      </c>
      <c r="AC17" s="25">
        <f t="shared" si="15"/>
        <v>5.9999999999999995E-5</v>
      </c>
    </row>
    <row r="18" spans="1:29" s="15" customFormat="1">
      <c r="A18" s="18">
        <v>266</v>
      </c>
      <c r="B18" s="25">
        <v>2.7999999999999998E-4</v>
      </c>
      <c r="C18" s="25">
        <v>7.639E-2</v>
      </c>
      <c r="D18" s="25">
        <f t="shared" si="0"/>
        <v>7.6234999999999997E-2</v>
      </c>
      <c r="E18" s="25"/>
      <c r="F18" s="25">
        <f t="shared" si="1"/>
        <v>7.4165264999999994E-2</v>
      </c>
      <c r="G18" s="25">
        <f t="shared" si="2"/>
        <v>1.70802605295</v>
      </c>
      <c r="H18" s="25">
        <v>9.7850000000000006E-2</v>
      </c>
      <c r="I18" s="25">
        <f t="shared" si="3"/>
        <v>9.7695000000000004E-2</v>
      </c>
      <c r="J18" s="25"/>
      <c r="K18" s="25">
        <f t="shared" si="4"/>
        <v>9.1033965000000008E-2</v>
      </c>
      <c r="L18" s="25">
        <f t="shared" si="5"/>
        <v>2.0965122139500001</v>
      </c>
      <c r="M18" s="25">
        <v>7.6480000000000006E-2</v>
      </c>
      <c r="N18" s="25">
        <f t="shared" si="6"/>
        <v>7.6325000000000004E-2</v>
      </c>
      <c r="O18" s="25"/>
      <c r="P18" s="25">
        <f t="shared" si="7"/>
        <v>7.475316500000001E-2</v>
      </c>
      <c r="Q18" s="25">
        <f t="shared" si="8"/>
        <v>1.7215653899500003</v>
      </c>
      <c r="R18" s="36">
        <v>8.3650000000000002E-2</v>
      </c>
      <c r="S18" s="36">
        <f t="shared" si="9"/>
        <v>8.3495E-2</v>
      </c>
      <c r="T18" s="36"/>
      <c r="U18" s="36">
        <f t="shared" si="10"/>
        <v>8.0663065000000006E-2</v>
      </c>
      <c r="V18" s="36">
        <f t="shared" si="11"/>
        <v>1.8576703869500002</v>
      </c>
      <c r="W18" s="37">
        <v>8.3750000000000005E-2</v>
      </c>
      <c r="X18" s="37">
        <f t="shared" si="12"/>
        <v>8.3595000000000003E-2</v>
      </c>
      <c r="Y18" s="37"/>
      <c r="Z18" s="37">
        <f t="shared" si="13"/>
        <v>7.9974265000000003E-2</v>
      </c>
      <c r="AA18" s="37">
        <f t="shared" si="14"/>
        <v>1.84180732295</v>
      </c>
      <c r="AB18" s="25">
        <v>3.0000000000000001E-5</v>
      </c>
      <c r="AC18" s="25">
        <f t="shared" si="15"/>
        <v>1.55E-4</v>
      </c>
    </row>
    <row r="19" spans="1:29" s="15" customFormat="1">
      <c r="A19" s="18">
        <v>267</v>
      </c>
      <c r="B19" s="25">
        <v>4.2000000000000002E-4</v>
      </c>
      <c r="C19" s="25">
        <v>7.5079000000000007E-2</v>
      </c>
      <c r="D19" s="25">
        <f t="shared" si="0"/>
        <v>7.4769000000000002E-2</v>
      </c>
      <c r="E19" s="25"/>
      <c r="F19" s="25">
        <f t="shared" si="1"/>
        <v>7.2699264999999999E-2</v>
      </c>
      <c r="G19" s="25">
        <f t="shared" si="2"/>
        <v>1.67426407295</v>
      </c>
      <c r="H19" s="25">
        <v>9.672E-2</v>
      </c>
      <c r="I19" s="25">
        <f t="shared" si="3"/>
        <v>9.6409999999999996E-2</v>
      </c>
      <c r="J19" s="25"/>
      <c r="K19" s="25">
        <f t="shared" si="4"/>
        <v>8.9748965E-2</v>
      </c>
      <c r="L19" s="25">
        <f t="shared" si="5"/>
        <v>2.0669186639500001</v>
      </c>
      <c r="M19" s="25">
        <v>7.5310000000000002E-2</v>
      </c>
      <c r="N19" s="25">
        <f t="shared" si="6"/>
        <v>7.4999999999999997E-2</v>
      </c>
      <c r="O19" s="25"/>
      <c r="P19" s="25">
        <f t="shared" si="7"/>
        <v>7.3428165000000004E-2</v>
      </c>
      <c r="Q19" s="25">
        <f t="shared" si="8"/>
        <v>1.6910506399500003</v>
      </c>
      <c r="R19" s="36">
        <v>8.2619999999999999E-2</v>
      </c>
      <c r="S19" s="36">
        <f t="shared" si="9"/>
        <v>8.2309999999999994E-2</v>
      </c>
      <c r="T19" s="36"/>
      <c r="U19" s="36">
        <f t="shared" si="10"/>
        <v>7.9478065000000001E-2</v>
      </c>
      <c r="V19" s="36">
        <f t="shared" si="11"/>
        <v>1.8303798369500002</v>
      </c>
      <c r="W19" s="37">
        <v>8.2439999999999999E-2</v>
      </c>
      <c r="X19" s="37">
        <f t="shared" si="12"/>
        <v>8.2129999999999995E-2</v>
      </c>
      <c r="Y19" s="37"/>
      <c r="Z19" s="37">
        <f t="shared" si="13"/>
        <v>7.8509264999999995E-2</v>
      </c>
      <c r="AA19" s="37">
        <f t="shared" si="14"/>
        <v>1.80806837295</v>
      </c>
      <c r="AB19" s="25">
        <v>2.0000000000000001E-4</v>
      </c>
      <c r="AC19" s="25">
        <f t="shared" si="15"/>
        <v>3.1E-4</v>
      </c>
    </row>
    <row r="20" spans="1:29" s="15" customFormat="1">
      <c r="A20" s="18">
        <v>268</v>
      </c>
      <c r="B20" s="25">
        <v>3.1E-4</v>
      </c>
      <c r="C20" s="25">
        <v>7.4260000000000007E-2</v>
      </c>
      <c r="D20" s="25">
        <f t="shared" si="0"/>
        <v>7.4110000000000009E-2</v>
      </c>
      <c r="E20" s="25"/>
      <c r="F20" s="25">
        <f t="shared" si="1"/>
        <v>7.2040265000000006E-2</v>
      </c>
      <c r="G20" s="25">
        <f t="shared" si="2"/>
        <v>1.6590873029500002</v>
      </c>
      <c r="H20" s="25">
        <v>9.579E-2</v>
      </c>
      <c r="I20" s="25">
        <f t="shared" si="3"/>
        <v>9.5640000000000003E-2</v>
      </c>
      <c r="J20" s="25"/>
      <c r="K20" s="25">
        <f t="shared" si="4"/>
        <v>8.8978965000000007E-2</v>
      </c>
      <c r="L20" s="25">
        <f t="shared" si="5"/>
        <v>2.0491855639500001</v>
      </c>
      <c r="M20" s="25">
        <v>7.4609999999999996E-2</v>
      </c>
      <c r="N20" s="25">
        <f t="shared" si="6"/>
        <v>7.4459999999999998E-2</v>
      </c>
      <c r="O20" s="25"/>
      <c r="P20" s="25">
        <f t="shared" si="7"/>
        <v>7.2888165000000005E-2</v>
      </c>
      <c r="Q20" s="25">
        <f t="shared" si="8"/>
        <v>1.6786144399500003</v>
      </c>
      <c r="R20" s="36">
        <v>8.1860000000000002E-2</v>
      </c>
      <c r="S20" s="36">
        <f t="shared" si="9"/>
        <v>8.1710000000000005E-2</v>
      </c>
      <c r="T20" s="36"/>
      <c r="U20" s="36">
        <f t="shared" si="10"/>
        <v>7.8878065000000011E-2</v>
      </c>
      <c r="V20" s="36">
        <f t="shared" si="11"/>
        <v>1.8165618369500003</v>
      </c>
      <c r="W20" s="37">
        <v>8.1799999999999998E-2</v>
      </c>
      <c r="X20" s="37">
        <f t="shared" si="12"/>
        <v>8.165E-2</v>
      </c>
      <c r="Y20" s="37"/>
      <c r="Z20" s="37">
        <f t="shared" si="13"/>
        <v>7.8029265E-2</v>
      </c>
      <c r="AA20" s="37">
        <f t="shared" si="14"/>
        <v>1.7970139729500001</v>
      </c>
      <c r="AB20" s="25">
        <v>-1.0000000000000001E-5</v>
      </c>
      <c r="AC20" s="25">
        <f t="shared" si="15"/>
        <v>1.4999999999999999E-4</v>
      </c>
    </row>
    <row r="21" spans="1:29" s="15" customFormat="1">
      <c r="A21" s="18">
        <v>269</v>
      </c>
      <c r="B21" s="25">
        <v>2.1000000000000001E-4</v>
      </c>
      <c r="C21" s="25">
        <v>7.2969000000000006E-2</v>
      </c>
      <c r="D21" s="25">
        <f t="shared" si="0"/>
        <v>7.2794000000000011E-2</v>
      </c>
      <c r="E21" s="25"/>
      <c r="F21" s="25">
        <f t="shared" si="1"/>
        <v>7.0724265000000008E-2</v>
      </c>
      <c r="G21" s="25">
        <f t="shared" si="2"/>
        <v>1.6287798229500003</v>
      </c>
      <c r="H21" s="25">
        <v>9.4570000000000001E-2</v>
      </c>
      <c r="I21" s="25">
        <f t="shared" si="3"/>
        <v>9.4395000000000007E-2</v>
      </c>
      <c r="J21" s="25"/>
      <c r="K21" s="25">
        <f t="shared" si="4"/>
        <v>8.7733965000000011E-2</v>
      </c>
      <c r="L21" s="25">
        <f t="shared" si="5"/>
        <v>2.0205132139500002</v>
      </c>
      <c r="M21" s="25">
        <v>7.3330000000000006E-2</v>
      </c>
      <c r="N21" s="25">
        <f t="shared" si="6"/>
        <v>7.3155000000000012E-2</v>
      </c>
      <c r="O21" s="25"/>
      <c r="P21" s="25">
        <f t="shared" si="7"/>
        <v>7.1583165000000018E-2</v>
      </c>
      <c r="Q21" s="25">
        <f t="shared" si="8"/>
        <v>1.6485602899500005</v>
      </c>
      <c r="R21" s="36">
        <v>8.0860000000000001E-2</v>
      </c>
      <c r="S21" s="36">
        <f t="shared" si="9"/>
        <v>8.0685000000000007E-2</v>
      </c>
      <c r="T21" s="36"/>
      <c r="U21" s="36">
        <f t="shared" si="10"/>
        <v>7.7853065000000013E-2</v>
      </c>
      <c r="V21" s="36">
        <f t="shared" si="11"/>
        <v>1.7929560869500003</v>
      </c>
      <c r="W21" s="37">
        <v>8.0490000000000006E-2</v>
      </c>
      <c r="X21" s="37">
        <f t="shared" si="12"/>
        <v>8.0315000000000011E-2</v>
      </c>
      <c r="Y21" s="37"/>
      <c r="Z21" s="37">
        <f t="shared" si="13"/>
        <v>7.6694265000000011E-2</v>
      </c>
      <c r="AA21" s="37">
        <f t="shared" si="14"/>
        <v>1.7662689229500004</v>
      </c>
      <c r="AB21" s="25">
        <v>1.3999999999999999E-4</v>
      </c>
      <c r="AC21" s="25">
        <f t="shared" si="15"/>
        <v>1.75E-4</v>
      </c>
    </row>
    <row r="22" spans="1:29" s="15" customFormat="1">
      <c r="A22" s="18">
        <v>270</v>
      </c>
      <c r="B22" s="25">
        <v>3.3E-4</v>
      </c>
      <c r="C22" s="25">
        <v>7.2169999999999998E-2</v>
      </c>
      <c r="D22" s="25">
        <f t="shared" si="0"/>
        <v>7.1980000000000002E-2</v>
      </c>
      <c r="E22" s="25"/>
      <c r="F22" s="25">
        <f t="shared" si="1"/>
        <v>6.9910264999999999E-2</v>
      </c>
      <c r="G22" s="25">
        <f t="shared" si="2"/>
        <v>1.6100334029500001</v>
      </c>
      <c r="H22" s="25">
        <v>9.3600000000000003E-2</v>
      </c>
      <c r="I22" s="25">
        <f t="shared" si="3"/>
        <v>9.3410000000000007E-2</v>
      </c>
      <c r="J22" s="25"/>
      <c r="K22" s="25">
        <f t="shared" si="4"/>
        <v>8.6748965000000011E-2</v>
      </c>
      <c r="L22" s="25">
        <f t="shared" si="5"/>
        <v>1.9978286639500002</v>
      </c>
      <c r="M22" s="25">
        <v>7.263E-2</v>
      </c>
      <c r="N22" s="25">
        <f t="shared" si="6"/>
        <v>7.2440000000000004E-2</v>
      </c>
      <c r="O22" s="25"/>
      <c r="P22" s="25">
        <f t="shared" si="7"/>
        <v>7.0868165000000011E-2</v>
      </c>
      <c r="Q22" s="25">
        <f t="shared" si="8"/>
        <v>1.6320938399500002</v>
      </c>
      <c r="R22" s="36">
        <v>8.0199000000000006E-2</v>
      </c>
      <c r="S22" s="36">
        <f t="shared" si="9"/>
        <v>8.0009000000000011E-2</v>
      </c>
      <c r="T22" s="36"/>
      <c r="U22" s="36">
        <f t="shared" si="10"/>
        <v>7.7177065000000017E-2</v>
      </c>
      <c r="V22" s="36">
        <f t="shared" si="11"/>
        <v>1.7773878069500004</v>
      </c>
      <c r="W22" s="37">
        <v>7.9799999999999996E-2</v>
      </c>
      <c r="X22" s="37">
        <f t="shared" si="12"/>
        <v>7.961E-2</v>
      </c>
      <c r="Y22" s="37"/>
      <c r="Z22" s="37">
        <f t="shared" si="13"/>
        <v>7.5989265E-2</v>
      </c>
      <c r="AA22" s="37">
        <f t="shared" si="14"/>
        <v>1.75003277295</v>
      </c>
      <c r="AB22" s="25">
        <v>5.0000000000000002E-5</v>
      </c>
      <c r="AC22" s="25">
        <f t="shared" si="15"/>
        <v>1.9000000000000001E-4</v>
      </c>
    </row>
    <row r="23" spans="1:29" s="15" customFormat="1">
      <c r="A23" s="18">
        <v>271</v>
      </c>
      <c r="B23" s="25">
        <v>3.4000000000000002E-4</v>
      </c>
      <c r="C23" s="25">
        <v>7.0809999999999998E-2</v>
      </c>
      <c r="D23" s="25">
        <f t="shared" si="0"/>
        <v>7.0544999999999997E-2</v>
      </c>
      <c r="E23" s="25"/>
      <c r="F23" s="25">
        <f t="shared" si="1"/>
        <v>6.8475264999999993E-2</v>
      </c>
      <c r="G23" s="25">
        <f t="shared" si="2"/>
        <v>1.57698535295</v>
      </c>
      <c r="H23" s="25">
        <v>9.2280000000000001E-2</v>
      </c>
      <c r="I23" s="25">
        <f t="shared" si="3"/>
        <v>9.2015E-2</v>
      </c>
      <c r="J23" s="25"/>
      <c r="K23" s="25">
        <f t="shared" si="4"/>
        <v>8.5353965000000004E-2</v>
      </c>
      <c r="L23" s="25">
        <f t="shared" si="5"/>
        <v>1.9657018139500002</v>
      </c>
      <c r="M23" s="25">
        <v>7.1290000000000006E-2</v>
      </c>
      <c r="N23" s="25">
        <f t="shared" si="6"/>
        <v>7.1025000000000005E-2</v>
      </c>
      <c r="O23" s="25"/>
      <c r="P23" s="25">
        <f t="shared" si="7"/>
        <v>6.9453165000000011E-2</v>
      </c>
      <c r="Q23" s="25">
        <f t="shared" si="8"/>
        <v>1.5995063899500004</v>
      </c>
      <c r="R23" s="36">
        <v>7.9100000000000004E-2</v>
      </c>
      <c r="S23" s="36">
        <f t="shared" si="9"/>
        <v>7.8835000000000002E-2</v>
      </c>
      <c r="T23" s="36"/>
      <c r="U23" s="36">
        <f t="shared" si="10"/>
        <v>7.6003065000000009E-2</v>
      </c>
      <c r="V23" s="36">
        <f t="shared" si="11"/>
        <v>1.7503505869500002</v>
      </c>
      <c r="W23" s="37">
        <v>7.8420000000000004E-2</v>
      </c>
      <c r="X23" s="37">
        <f t="shared" si="12"/>
        <v>7.8155000000000002E-2</v>
      </c>
      <c r="Y23" s="37"/>
      <c r="Z23" s="37">
        <f t="shared" si="13"/>
        <v>7.4534265000000002E-2</v>
      </c>
      <c r="AA23" s="37">
        <f t="shared" si="14"/>
        <v>1.7165241229500001</v>
      </c>
      <c r="AB23" s="25">
        <v>1.9000000000000001E-4</v>
      </c>
      <c r="AC23" s="25">
        <f t="shared" si="15"/>
        <v>2.6500000000000004E-4</v>
      </c>
    </row>
    <row r="24" spans="1:29" s="15" customFormat="1">
      <c r="A24" s="18">
        <v>272</v>
      </c>
      <c r="B24" s="25">
        <v>2.9999999999999997E-4</v>
      </c>
      <c r="C24" s="25">
        <v>7.0019999999999999E-2</v>
      </c>
      <c r="D24" s="25">
        <f t="shared" si="0"/>
        <v>6.9739999999999996E-2</v>
      </c>
      <c r="E24" s="25"/>
      <c r="F24" s="25">
        <f t="shared" si="1"/>
        <v>6.7670264999999993E-2</v>
      </c>
      <c r="G24" s="25">
        <f t="shared" si="2"/>
        <v>1.5584462029499999</v>
      </c>
      <c r="H24" s="25">
        <v>9.1380000000000003E-2</v>
      </c>
      <c r="I24" s="25">
        <f t="shared" si="3"/>
        <v>9.11E-2</v>
      </c>
      <c r="J24" s="25"/>
      <c r="K24" s="25">
        <f t="shared" si="4"/>
        <v>8.4438965000000005E-2</v>
      </c>
      <c r="L24" s="25">
        <f t="shared" si="5"/>
        <v>1.9446293639500003</v>
      </c>
      <c r="M24" s="25">
        <v>7.0610000000000006E-2</v>
      </c>
      <c r="N24" s="25">
        <f t="shared" si="6"/>
        <v>7.0330000000000004E-2</v>
      </c>
      <c r="O24" s="25"/>
      <c r="P24" s="25">
        <f t="shared" si="7"/>
        <v>6.875816500000001E-2</v>
      </c>
      <c r="Q24" s="25">
        <f t="shared" si="8"/>
        <v>1.5835005399500004</v>
      </c>
      <c r="R24" s="36">
        <v>7.8340000000000007E-2</v>
      </c>
      <c r="S24" s="36">
        <f t="shared" si="9"/>
        <v>7.8060000000000004E-2</v>
      </c>
      <c r="T24" s="36"/>
      <c r="U24" s="36">
        <f t="shared" si="10"/>
        <v>7.5228065000000011E-2</v>
      </c>
      <c r="V24" s="36">
        <f t="shared" si="11"/>
        <v>1.7325023369500003</v>
      </c>
      <c r="W24" s="37">
        <v>7.7710000000000001E-2</v>
      </c>
      <c r="X24" s="37">
        <f t="shared" si="12"/>
        <v>7.7429999999999999E-2</v>
      </c>
      <c r="Y24" s="37"/>
      <c r="Z24" s="37">
        <f t="shared" si="13"/>
        <v>7.3809264999999999E-2</v>
      </c>
      <c r="AA24" s="37">
        <f t="shared" si="14"/>
        <v>1.69982737295</v>
      </c>
      <c r="AB24" s="25">
        <v>2.5999999999999998E-4</v>
      </c>
      <c r="AC24" s="25">
        <f t="shared" si="15"/>
        <v>2.7999999999999998E-4</v>
      </c>
    </row>
    <row r="25" spans="1:29" s="15" customFormat="1">
      <c r="A25" s="18">
        <v>273</v>
      </c>
      <c r="B25" s="25">
        <v>3.2000000000000003E-4</v>
      </c>
      <c r="C25" s="25">
        <v>6.8709000000000006E-2</v>
      </c>
      <c r="D25" s="25">
        <f t="shared" si="0"/>
        <v>6.8444000000000005E-2</v>
      </c>
      <c r="E25" s="25"/>
      <c r="F25" s="25">
        <f t="shared" si="1"/>
        <v>6.6374265000000002E-2</v>
      </c>
      <c r="G25" s="25">
        <f t="shared" si="2"/>
        <v>1.5285993229500001</v>
      </c>
      <c r="H25" s="25">
        <v>9.0069999999999997E-2</v>
      </c>
      <c r="I25" s="25">
        <f t="shared" si="3"/>
        <v>8.9804999999999996E-2</v>
      </c>
      <c r="J25" s="25"/>
      <c r="K25" s="25">
        <f t="shared" si="4"/>
        <v>8.3143965E-2</v>
      </c>
      <c r="L25" s="25">
        <f t="shared" si="5"/>
        <v>1.9148055139500002</v>
      </c>
      <c r="M25" s="25">
        <v>6.923E-2</v>
      </c>
      <c r="N25" s="25">
        <f t="shared" si="6"/>
        <v>6.8964999999999999E-2</v>
      </c>
      <c r="O25" s="25"/>
      <c r="P25" s="25">
        <f t="shared" si="7"/>
        <v>6.7393165000000005E-2</v>
      </c>
      <c r="Q25" s="25">
        <f t="shared" si="8"/>
        <v>1.5520645899500003</v>
      </c>
      <c r="R25" s="36">
        <v>7.7200000000000005E-2</v>
      </c>
      <c r="S25" s="36">
        <f t="shared" si="9"/>
        <v>7.6935000000000003E-2</v>
      </c>
      <c r="T25" s="36"/>
      <c r="U25" s="36">
        <f t="shared" si="10"/>
        <v>7.410306500000001E-2</v>
      </c>
      <c r="V25" s="36">
        <f t="shared" si="11"/>
        <v>1.7065935869500004</v>
      </c>
      <c r="W25" s="37">
        <v>7.6369000000000006E-2</v>
      </c>
      <c r="X25" s="37">
        <f t="shared" si="12"/>
        <v>7.6104000000000005E-2</v>
      </c>
      <c r="Y25" s="37"/>
      <c r="Z25" s="37">
        <f t="shared" si="13"/>
        <v>7.2483265000000005E-2</v>
      </c>
      <c r="AA25" s="37">
        <f t="shared" si="14"/>
        <v>1.6692895929500002</v>
      </c>
      <c r="AB25" s="25">
        <v>2.1000000000000001E-4</v>
      </c>
      <c r="AC25" s="25">
        <f t="shared" si="15"/>
        <v>2.6500000000000004E-4</v>
      </c>
    </row>
    <row r="26" spans="1:29" s="15" customFormat="1">
      <c r="A26" s="18">
        <v>274</v>
      </c>
      <c r="B26" s="25">
        <v>3.6999999999999999E-4</v>
      </c>
      <c r="C26" s="25">
        <v>6.7738999999999994E-2</v>
      </c>
      <c r="D26" s="25">
        <f t="shared" si="0"/>
        <v>6.7403999999999992E-2</v>
      </c>
      <c r="E26" s="25"/>
      <c r="F26" s="25">
        <f t="shared" si="1"/>
        <v>6.5334264999999989E-2</v>
      </c>
      <c r="G26" s="25">
        <f t="shared" si="2"/>
        <v>1.5046481229499997</v>
      </c>
      <c r="H26" s="25">
        <v>8.8819999999999996E-2</v>
      </c>
      <c r="I26" s="25">
        <f t="shared" si="3"/>
        <v>8.8484999999999994E-2</v>
      </c>
      <c r="J26" s="25"/>
      <c r="K26" s="25">
        <f t="shared" si="4"/>
        <v>8.1823964999999999E-2</v>
      </c>
      <c r="L26" s="25">
        <f t="shared" si="5"/>
        <v>1.88440591395</v>
      </c>
      <c r="M26" s="25">
        <v>6.8290000000000003E-2</v>
      </c>
      <c r="N26" s="25">
        <f t="shared" si="6"/>
        <v>6.7955000000000002E-2</v>
      </c>
      <c r="O26" s="25"/>
      <c r="P26" s="25">
        <f t="shared" si="7"/>
        <v>6.6383165000000008E-2</v>
      </c>
      <c r="Q26" s="25">
        <f t="shared" si="8"/>
        <v>1.5288042899500003</v>
      </c>
      <c r="R26" s="36">
        <v>7.6219999999999996E-2</v>
      </c>
      <c r="S26" s="36">
        <f t="shared" si="9"/>
        <v>7.5884999999999994E-2</v>
      </c>
      <c r="T26" s="36"/>
      <c r="U26" s="36">
        <f t="shared" si="10"/>
        <v>7.3053065E-2</v>
      </c>
      <c r="V26" s="36">
        <f t="shared" si="11"/>
        <v>1.6824120869500001</v>
      </c>
      <c r="W26" s="37">
        <v>7.5439000000000006E-2</v>
      </c>
      <c r="X26" s="37">
        <f t="shared" si="12"/>
        <v>7.5104000000000004E-2</v>
      </c>
      <c r="Y26" s="37"/>
      <c r="Z26" s="37">
        <f t="shared" si="13"/>
        <v>7.1483265000000004E-2</v>
      </c>
      <c r="AA26" s="37">
        <f t="shared" si="14"/>
        <v>1.6462595929500001</v>
      </c>
      <c r="AB26" s="25">
        <v>2.9999999999999997E-4</v>
      </c>
      <c r="AC26" s="25">
        <f t="shared" si="15"/>
        <v>3.3500000000000001E-4</v>
      </c>
    </row>
    <row r="27" spans="1:29" s="15" customFormat="1">
      <c r="A27" s="19">
        <v>275</v>
      </c>
      <c r="B27" s="25">
        <v>3.1E-4</v>
      </c>
      <c r="C27" s="25">
        <v>6.6189999999999999E-2</v>
      </c>
      <c r="D27" s="25">
        <f t="shared" si="0"/>
        <v>6.5875000000000003E-2</v>
      </c>
      <c r="E27" s="25"/>
      <c r="F27" s="25">
        <f t="shared" si="1"/>
        <v>6.3805265E-2</v>
      </c>
      <c r="G27" s="25">
        <f t="shared" si="2"/>
        <v>1.4694352529500001</v>
      </c>
      <c r="H27" s="25">
        <v>8.7419999999999998E-2</v>
      </c>
      <c r="I27" s="25">
        <f t="shared" si="3"/>
        <v>8.7105000000000002E-2</v>
      </c>
      <c r="J27" s="25"/>
      <c r="K27" s="25">
        <f t="shared" si="4"/>
        <v>8.0443965000000006E-2</v>
      </c>
      <c r="L27" s="25">
        <f t="shared" si="5"/>
        <v>1.8526245139500002</v>
      </c>
      <c r="M27" s="25">
        <v>6.6830000000000001E-2</v>
      </c>
      <c r="N27" s="25">
        <f t="shared" si="6"/>
        <v>6.6515000000000005E-2</v>
      </c>
      <c r="O27" s="25"/>
      <c r="P27" s="25">
        <f t="shared" si="7"/>
        <v>6.4943165000000011E-2</v>
      </c>
      <c r="Q27" s="25">
        <f t="shared" si="8"/>
        <v>1.4956410899500003</v>
      </c>
      <c r="R27" s="36">
        <v>7.4940000000000007E-2</v>
      </c>
      <c r="S27" s="36">
        <f t="shared" si="9"/>
        <v>7.4625000000000011E-2</v>
      </c>
      <c r="T27" s="36"/>
      <c r="U27" s="36">
        <f t="shared" si="10"/>
        <v>7.1793065000000017E-2</v>
      </c>
      <c r="V27" s="36">
        <f t="shared" si="11"/>
        <v>1.6533942869500005</v>
      </c>
      <c r="W27" s="37">
        <v>7.3968999999999993E-2</v>
      </c>
      <c r="X27" s="37">
        <f t="shared" si="12"/>
        <v>7.3653999999999997E-2</v>
      </c>
      <c r="Y27" s="37"/>
      <c r="Z27" s="37">
        <f t="shared" si="13"/>
        <v>7.0033264999999997E-2</v>
      </c>
      <c r="AA27" s="37">
        <f t="shared" si="14"/>
        <v>1.6128660929500001</v>
      </c>
      <c r="AB27" s="25">
        <v>3.2000000000000003E-4</v>
      </c>
      <c r="AC27" s="25">
        <f t="shared" si="15"/>
        <v>3.1500000000000001E-4</v>
      </c>
    </row>
    <row r="28" spans="1:29" s="15" customFormat="1">
      <c r="A28" s="19">
        <v>276</v>
      </c>
      <c r="B28" s="25">
        <v>4.4000000000000002E-4</v>
      </c>
      <c r="C28" s="25">
        <v>6.5329999999999999E-2</v>
      </c>
      <c r="D28" s="25">
        <f t="shared" si="0"/>
        <v>6.4915E-2</v>
      </c>
      <c r="E28" s="25"/>
      <c r="F28" s="25">
        <f t="shared" si="1"/>
        <v>6.2845264999999997E-2</v>
      </c>
      <c r="G28" s="25">
        <f t="shared" si="2"/>
        <v>1.4473264529500001</v>
      </c>
      <c r="H28" s="25">
        <v>8.6279999999999996E-2</v>
      </c>
      <c r="I28" s="25">
        <f t="shared" si="3"/>
        <v>8.5864999999999997E-2</v>
      </c>
      <c r="J28" s="25"/>
      <c r="K28" s="25">
        <f t="shared" si="4"/>
        <v>7.9203965000000001E-2</v>
      </c>
      <c r="L28" s="25">
        <f t="shared" si="5"/>
        <v>1.8240673139500001</v>
      </c>
      <c r="M28" s="25">
        <v>6.6030000000000005E-2</v>
      </c>
      <c r="N28" s="25">
        <f t="shared" si="6"/>
        <v>6.5615000000000007E-2</v>
      </c>
      <c r="O28" s="25"/>
      <c r="P28" s="25">
        <f t="shared" si="7"/>
        <v>6.4043165000000013E-2</v>
      </c>
      <c r="Q28" s="25">
        <f t="shared" si="8"/>
        <v>1.4749140899500004</v>
      </c>
      <c r="R28" s="36">
        <v>7.3889999999999997E-2</v>
      </c>
      <c r="S28" s="36">
        <f t="shared" si="9"/>
        <v>7.3474999999999999E-2</v>
      </c>
      <c r="T28" s="36"/>
      <c r="U28" s="36">
        <f t="shared" si="10"/>
        <v>7.0643065000000005E-2</v>
      </c>
      <c r="V28" s="36">
        <f t="shared" si="11"/>
        <v>1.6269097869500002</v>
      </c>
      <c r="W28" s="37">
        <v>7.3010000000000005E-2</v>
      </c>
      <c r="X28" s="37">
        <f t="shared" si="12"/>
        <v>7.2595000000000007E-2</v>
      </c>
      <c r="Y28" s="37"/>
      <c r="Z28" s="37">
        <f t="shared" si="13"/>
        <v>6.8974265000000007E-2</v>
      </c>
      <c r="AA28" s="37">
        <f t="shared" si="14"/>
        <v>1.5884773229500002</v>
      </c>
      <c r="AB28" s="25">
        <v>3.8999999999999999E-4</v>
      </c>
      <c r="AC28" s="25">
        <f t="shared" si="15"/>
        <v>4.15E-4</v>
      </c>
    </row>
    <row r="29" spans="1:29" s="15" customFormat="1">
      <c r="A29" s="19">
        <v>277</v>
      </c>
      <c r="B29" s="25">
        <v>2.5000000000000001E-4</v>
      </c>
      <c r="C29" s="25">
        <v>6.3969999999999999E-2</v>
      </c>
      <c r="D29" s="25">
        <f t="shared" si="0"/>
        <v>6.3640000000000002E-2</v>
      </c>
      <c r="E29" s="25"/>
      <c r="F29" s="25">
        <f t="shared" si="1"/>
        <v>6.1570264999999999E-2</v>
      </c>
      <c r="G29" s="25">
        <f t="shared" si="2"/>
        <v>1.41796320295</v>
      </c>
      <c r="H29" s="25">
        <v>8.4919999999999995E-2</v>
      </c>
      <c r="I29" s="25">
        <f t="shared" si="3"/>
        <v>8.4589999999999999E-2</v>
      </c>
      <c r="J29" s="25"/>
      <c r="K29" s="25">
        <f t="shared" si="4"/>
        <v>7.7928965000000003E-2</v>
      </c>
      <c r="L29" s="25">
        <f t="shared" si="5"/>
        <v>1.7947040639500003</v>
      </c>
      <c r="M29" s="25">
        <v>6.4740000000000006E-2</v>
      </c>
      <c r="N29" s="25">
        <f t="shared" si="6"/>
        <v>6.4410000000000009E-2</v>
      </c>
      <c r="O29" s="25"/>
      <c r="P29" s="25">
        <f t="shared" si="7"/>
        <v>6.2838165000000015E-2</v>
      </c>
      <c r="Q29" s="25">
        <f t="shared" si="8"/>
        <v>1.4471629399500003</v>
      </c>
      <c r="R29" s="36">
        <v>7.2819999999999996E-2</v>
      </c>
      <c r="S29" s="36">
        <f t="shared" si="9"/>
        <v>7.2489999999999999E-2</v>
      </c>
      <c r="T29" s="36"/>
      <c r="U29" s="36">
        <f t="shared" si="10"/>
        <v>6.9658065000000005E-2</v>
      </c>
      <c r="V29" s="36">
        <f t="shared" si="11"/>
        <v>1.6042252369500003</v>
      </c>
      <c r="W29" s="37">
        <v>7.17E-2</v>
      </c>
      <c r="X29" s="37">
        <f t="shared" si="12"/>
        <v>7.1370000000000003E-2</v>
      </c>
      <c r="Y29" s="37"/>
      <c r="Z29" s="37">
        <f t="shared" si="13"/>
        <v>6.7749265000000003E-2</v>
      </c>
      <c r="AA29" s="37">
        <f t="shared" si="14"/>
        <v>1.5602655729500001</v>
      </c>
      <c r="AB29" s="25">
        <v>4.0999999999999999E-4</v>
      </c>
      <c r="AC29" s="25">
        <f t="shared" si="15"/>
        <v>3.3E-4</v>
      </c>
    </row>
    <row r="30" spans="1:29" s="15" customFormat="1">
      <c r="A30" s="19">
        <v>278</v>
      </c>
      <c r="B30" s="25">
        <v>2.9999999999999997E-4</v>
      </c>
      <c r="C30" s="25">
        <v>6.2829999999999997E-2</v>
      </c>
      <c r="D30" s="25">
        <f t="shared" si="0"/>
        <v>6.2524999999999997E-2</v>
      </c>
      <c r="E30" s="25"/>
      <c r="F30" s="25">
        <f t="shared" si="1"/>
        <v>6.0455264999999994E-2</v>
      </c>
      <c r="G30" s="25">
        <f t="shared" si="2"/>
        <v>1.39228475295</v>
      </c>
      <c r="H30" s="25">
        <v>8.3629999999999996E-2</v>
      </c>
      <c r="I30" s="25">
        <f t="shared" si="3"/>
        <v>8.3324999999999996E-2</v>
      </c>
      <c r="J30" s="25"/>
      <c r="K30" s="25">
        <f t="shared" si="4"/>
        <v>7.6663965000000001E-2</v>
      </c>
      <c r="L30" s="25">
        <f t="shared" si="5"/>
        <v>1.7655711139500001</v>
      </c>
      <c r="M30" s="25">
        <v>6.3710000000000003E-2</v>
      </c>
      <c r="N30" s="25">
        <f t="shared" si="6"/>
        <v>6.3405000000000003E-2</v>
      </c>
      <c r="O30" s="25"/>
      <c r="P30" s="25">
        <f t="shared" si="7"/>
        <v>6.1833165000000002E-2</v>
      </c>
      <c r="Q30" s="25">
        <f t="shared" si="8"/>
        <v>1.4240177899500002</v>
      </c>
      <c r="R30" s="36">
        <v>7.1669999999999998E-2</v>
      </c>
      <c r="S30" s="36">
        <f t="shared" si="9"/>
        <v>7.1364999999999998E-2</v>
      </c>
      <c r="T30" s="36"/>
      <c r="U30" s="36">
        <f t="shared" si="10"/>
        <v>6.8533065000000004E-2</v>
      </c>
      <c r="V30" s="36">
        <f t="shared" si="11"/>
        <v>1.5783164869500002</v>
      </c>
      <c r="W30" s="37">
        <v>7.0540000000000005E-2</v>
      </c>
      <c r="X30" s="37">
        <f t="shared" si="12"/>
        <v>7.0235000000000006E-2</v>
      </c>
      <c r="Y30" s="37"/>
      <c r="Z30" s="37">
        <f t="shared" si="13"/>
        <v>6.6614265000000006E-2</v>
      </c>
      <c r="AA30" s="37">
        <f t="shared" si="14"/>
        <v>1.5341265229500003</v>
      </c>
      <c r="AB30" s="25">
        <v>3.1E-4</v>
      </c>
      <c r="AC30" s="25">
        <f t="shared" si="15"/>
        <v>3.0499999999999999E-4</v>
      </c>
    </row>
    <row r="31" spans="1:29" s="15" customFormat="1">
      <c r="A31" s="19">
        <v>279</v>
      </c>
      <c r="B31" s="25">
        <v>3.1E-4</v>
      </c>
      <c r="C31" s="25">
        <v>6.1519999999999998E-2</v>
      </c>
      <c r="D31" s="25">
        <f t="shared" si="0"/>
        <v>6.1175E-2</v>
      </c>
      <c r="E31" s="25"/>
      <c r="F31" s="25">
        <f t="shared" si="1"/>
        <v>5.9105264999999997E-2</v>
      </c>
      <c r="G31" s="25">
        <f t="shared" si="2"/>
        <v>1.3611942529500001</v>
      </c>
      <c r="H31" s="25">
        <v>8.2210000000000005E-2</v>
      </c>
      <c r="I31" s="25">
        <f t="shared" si="3"/>
        <v>8.1865000000000007E-2</v>
      </c>
      <c r="J31" s="25"/>
      <c r="K31" s="25">
        <f t="shared" si="4"/>
        <v>7.5203965000000011E-2</v>
      </c>
      <c r="L31" s="25">
        <f t="shared" si="5"/>
        <v>1.7319473139500003</v>
      </c>
      <c r="M31" s="25">
        <v>6.2469999999999998E-2</v>
      </c>
      <c r="N31" s="25">
        <f t="shared" si="6"/>
        <v>6.2125E-2</v>
      </c>
      <c r="O31" s="25"/>
      <c r="P31" s="25">
        <f t="shared" si="7"/>
        <v>6.0553164999999999E-2</v>
      </c>
      <c r="Q31" s="25">
        <f t="shared" si="8"/>
        <v>1.39453938995</v>
      </c>
      <c r="R31" s="36">
        <v>7.0379999999999998E-2</v>
      </c>
      <c r="S31" s="36">
        <f t="shared" si="9"/>
        <v>7.0035E-2</v>
      </c>
      <c r="T31" s="36"/>
      <c r="U31" s="36">
        <f t="shared" si="10"/>
        <v>6.7203065000000006E-2</v>
      </c>
      <c r="V31" s="36">
        <f t="shared" si="11"/>
        <v>1.5476865869500003</v>
      </c>
      <c r="W31" s="37">
        <v>6.9199999999999998E-2</v>
      </c>
      <c r="X31" s="37">
        <f t="shared" si="12"/>
        <v>6.8855E-2</v>
      </c>
      <c r="Y31" s="37"/>
      <c r="Z31" s="37">
        <f t="shared" si="13"/>
        <v>6.5234265E-2</v>
      </c>
      <c r="AA31" s="37">
        <f t="shared" si="14"/>
        <v>1.50234512295</v>
      </c>
      <c r="AB31" s="25">
        <v>3.8000000000000002E-4</v>
      </c>
      <c r="AC31" s="25">
        <f t="shared" si="15"/>
        <v>3.4500000000000004E-4</v>
      </c>
    </row>
    <row r="32" spans="1:29" s="15" customFormat="1">
      <c r="A32" s="19">
        <v>280</v>
      </c>
      <c r="B32" s="25">
        <v>2.0000000000000001E-4</v>
      </c>
      <c r="C32" s="25">
        <v>6.0429999999999998E-2</v>
      </c>
      <c r="D32" s="25">
        <f t="shared" si="0"/>
        <v>6.0169999999999994E-2</v>
      </c>
      <c r="E32" s="25"/>
      <c r="F32" s="25">
        <f t="shared" si="1"/>
        <v>5.8100264999999991E-2</v>
      </c>
      <c r="G32" s="25">
        <f t="shared" si="2"/>
        <v>1.3380491029499999</v>
      </c>
      <c r="H32" s="25">
        <v>8.0820000000000003E-2</v>
      </c>
      <c r="I32" s="25">
        <f t="shared" si="3"/>
        <v>8.0560000000000007E-2</v>
      </c>
      <c r="J32" s="25"/>
      <c r="K32" s="25">
        <f t="shared" si="4"/>
        <v>7.3898965000000011E-2</v>
      </c>
      <c r="L32" s="25">
        <f t="shared" si="5"/>
        <v>1.7018931639500003</v>
      </c>
      <c r="M32" s="25">
        <v>6.132E-2</v>
      </c>
      <c r="N32" s="25">
        <f t="shared" si="6"/>
        <v>6.1059999999999996E-2</v>
      </c>
      <c r="O32" s="25"/>
      <c r="P32" s="25">
        <f t="shared" si="7"/>
        <v>5.9488164999999996E-2</v>
      </c>
      <c r="Q32" s="25">
        <f t="shared" si="8"/>
        <v>1.37001243995</v>
      </c>
      <c r="R32" s="36">
        <v>6.9278999999999993E-2</v>
      </c>
      <c r="S32" s="36">
        <f t="shared" si="9"/>
        <v>6.9018999999999997E-2</v>
      </c>
      <c r="T32" s="36"/>
      <c r="U32" s="36">
        <f t="shared" si="10"/>
        <v>6.6187065000000003E-2</v>
      </c>
      <c r="V32" s="36">
        <f t="shared" si="11"/>
        <v>1.5242881069500001</v>
      </c>
      <c r="W32" s="37">
        <v>6.8099000000000007E-2</v>
      </c>
      <c r="X32" s="37">
        <f t="shared" si="12"/>
        <v>6.783900000000001E-2</v>
      </c>
      <c r="Y32" s="37"/>
      <c r="Z32" s="37">
        <f t="shared" si="13"/>
        <v>6.421826500000001E-2</v>
      </c>
      <c r="AA32" s="37">
        <f t="shared" si="14"/>
        <v>1.4789466429500002</v>
      </c>
      <c r="AB32" s="25">
        <v>3.2000000000000003E-4</v>
      </c>
      <c r="AC32" s="25">
        <f t="shared" si="15"/>
        <v>2.6000000000000003E-4</v>
      </c>
    </row>
    <row r="33" spans="1:29" s="15" customFormat="1">
      <c r="A33" s="19">
        <v>281</v>
      </c>
      <c r="B33" s="25">
        <v>4.0000000000000002E-4</v>
      </c>
      <c r="C33" s="25">
        <v>5.9089999999999997E-2</v>
      </c>
      <c r="D33" s="25">
        <f t="shared" si="0"/>
        <v>5.8635E-2</v>
      </c>
      <c r="E33" s="25"/>
      <c r="F33" s="25">
        <f t="shared" si="1"/>
        <v>5.6565264999999997E-2</v>
      </c>
      <c r="G33" s="25">
        <f t="shared" si="2"/>
        <v>1.3026980529500001</v>
      </c>
      <c r="H33" s="25">
        <v>7.9339000000000007E-2</v>
      </c>
      <c r="I33" s="25">
        <f t="shared" si="3"/>
        <v>7.888400000000001E-2</v>
      </c>
      <c r="J33" s="25"/>
      <c r="K33" s="25">
        <f t="shared" si="4"/>
        <v>7.2222965000000014E-2</v>
      </c>
      <c r="L33" s="25">
        <f t="shared" si="5"/>
        <v>1.6632948839500004</v>
      </c>
      <c r="M33" s="25">
        <v>6.0109999999999997E-2</v>
      </c>
      <c r="N33" s="25">
        <f t="shared" si="6"/>
        <v>5.9655E-2</v>
      </c>
      <c r="O33" s="25"/>
      <c r="P33" s="25">
        <f t="shared" si="7"/>
        <v>5.8083164999999999E-2</v>
      </c>
      <c r="Q33" s="25">
        <f t="shared" si="8"/>
        <v>1.33765528995</v>
      </c>
      <c r="R33" s="36">
        <v>6.7879999999999996E-2</v>
      </c>
      <c r="S33" s="36">
        <f t="shared" si="9"/>
        <v>6.7424999999999999E-2</v>
      </c>
      <c r="T33" s="36"/>
      <c r="U33" s="36">
        <f t="shared" si="10"/>
        <v>6.4593065000000005E-2</v>
      </c>
      <c r="V33" s="36">
        <f t="shared" si="11"/>
        <v>1.4875782869500003</v>
      </c>
      <c r="W33" s="37">
        <v>6.6820000000000004E-2</v>
      </c>
      <c r="X33" s="37">
        <f t="shared" si="12"/>
        <v>6.6365000000000007E-2</v>
      </c>
      <c r="Y33" s="37"/>
      <c r="Z33" s="37">
        <f t="shared" si="13"/>
        <v>6.2744265000000007E-2</v>
      </c>
      <c r="AA33" s="37">
        <f t="shared" si="14"/>
        <v>1.4450004229500002</v>
      </c>
      <c r="AB33" s="25">
        <v>5.1000000000000004E-4</v>
      </c>
      <c r="AC33" s="25">
        <f t="shared" si="15"/>
        <v>4.55E-4</v>
      </c>
    </row>
    <row r="34" spans="1:29" s="15" customFormat="1">
      <c r="A34" s="19">
        <v>282</v>
      </c>
      <c r="B34" s="25">
        <v>1.8000000000000001E-4</v>
      </c>
      <c r="C34" s="25">
        <v>5.7910000000000003E-2</v>
      </c>
      <c r="D34" s="25">
        <f t="shared" si="0"/>
        <v>5.7630000000000001E-2</v>
      </c>
      <c r="E34" s="25"/>
      <c r="F34" s="25">
        <f t="shared" si="1"/>
        <v>5.5560264999999998E-2</v>
      </c>
      <c r="G34" s="25">
        <f t="shared" si="2"/>
        <v>1.2795529029499999</v>
      </c>
      <c r="H34" s="25">
        <v>7.8039999999999998E-2</v>
      </c>
      <c r="I34" s="25">
        <f t="shared" si="3"/>
        <v>7.7759999999999996E-2</v>
      </c>
      <c r="J34" s="25"/>
      <c r="K34" s="25">
        <f t="shared" si="4"/>
        <v>7.1098965E-2</v>
      </c>
      <c r="L34" s="25">
        <f t="shared" si="5"/>
        <v>1.6374091639500001</v>
      </c>
      <c r="M34" s="25">
        <v>5.8900000000000001E-2</v>
      </c>
      <c r="N34" s="25">
        <f t="shared" si="6"/>
        <v>5.8619999999999998E-2</v>
      </c>
      <c r="O34" s="25"/>
      <c r="P34" s="25">
        <f t="shared" si="7"/>
        <v>5.7048164999999998E-2</v>
      </c>
      <c r="Q34" s="25">
        <f t="shared" si="8"/>
        <v>1.3138192399499999</v>
      </c>
      <c r="R34" s="36">
        <v>6.6769999999999996E-2</v>
      </c>
      <c r="S34" s="36">
        <f t="shared" si="9"/>
        <v>6.6489999999999994E-2</v>
      </c>
      <c r="T34" s="36"/>
      <c r="U34" s="36">
        <f t="shared" si="10"/>
        <v>6.3658065E-2</v>
      </c>
      <c r="V34" s="36">
        <f t="shared" si="11"/>
        <v>1.4660452369500001</v>
      </c>
      <c r="W34" s="37">
        <v>6.5530000000000005E-2</v>
      </c>
      <c r="X34" s="37">
        <f t="shared" si="12"/>
        <v>6.5250000000000002E-2</v>
      </c>
      <c r="Y34" s="37"/>
      <c r="Z34" s="37">
        <f t="shared" si="13"/>
        <v>6.1629265000000003E-2</v>
      </c>
      <c r="AA34" s="37">
        <f t="shared" si="14"/>
        <v>1.4193219729500002</v>
      </c>
      <c r="AB34" s="25">
        <v>3.8000000000000002E-4</v>
      </c>
      <c r="AC34" s="25">
        <f t="shared" si="15"/>
        <v>2.8000000000000003E-4</v>
      </c>
    </row>
    <row r="35" spans="1:29" s="15" customFormat="1">
      <c r="A35" s="19">
        <v>283</v>
      </c>
      <c r="B35" s="25">
        <v>3.3E-4</v>
      </c>
      <c r="C35" s="25">
        <v>5.6579999999999998E-2</v>
      </c>
      <c r="D35" s="25">
        <f t="shared" si="0"/>
        <v>5.6119999999999996E-2</v>
      </c>
      <c r="E35" s="25"/>
      <c r="F35" s="25">
        <f t="shared" si="1"/>
        <v>5.4050264999999993E-2</v>
      </c>
      <c r="G35" s="25">
        <f t="shared" si="2"/>
        <v>1.24477760295</v>
      </c>
      <c r="H35" s="25">
        <v>7.6660000000000006E-2</v>
      </c>
      <c r="I35" s="25">
        <f t="shared" si="3"/>
        <v>7.6200000000000004E-2</v>
      </c>
      <c r="J35" s="25"/>
      <c r="K35" s="25">
        <f t="shared" si="4"/>
        <v>6.9538965000000008E-2</v>
      </c>
      <c r="L35" s="25">
        <f t="shared" si="5"/>
        <v>1.6014823639500002</v>
      </c>
      <c r="M35" s="25">
        <v>5.765E-2</v>
      </c>
      <c r="N35" s="25">
        <f t="shared" si="6"/>
        <v>5.7189999999999998E-2</v>
      </c>
      <c r="O35" s="25"/>
      <c r="P35" s="25">
        <f t="shared" si="7"/>
        <v>5.5618164999999997E-2</v>
      </c>
      <c r="Q35" s="25">
        <f t="shared" si="8"/>
        <v>1.2808863399499999</v>
      </c>
      <c r="R35" s="36">
        <v>6.5518999999999994E-2</v>
      </c>
      <c r="S35" s="36">
        <f t="shared" si="9"/>
        <v>6.5058999999999992E-2</v>
      </c>
      <c r="T35" s="36"/>
      <c r="U35" s="36">
        <f t="shared" si="10"/>
        <v>6.2227064999999991E-2</v>
      </c>
      <c r="V35" s="36">
        <f t="shared" si="11"/>
        <v>1.4330893069499999</v>
      </c>
      <c r="W35" s="37">
        <v>6.4189999999999997E-2</v>
      </c>
      <c r="X35" s="37">
        <f t="shared" si="12"/>
        <v>6.3729999999999995E-2</v>
      </c>
      <c r="Y35" s="37"/>
      <c r="Z35" s="37">
        <f t="shared" si="13"/>
        <v>6.0109264999999995E-2</v>
      </c>
      <c r="AA35" s="37">
        <f t="shared" si="14"/>
        <v>1.3843163729499999</v>
      </c>
      <c r="AB35" s="25">
        <v>5.9000000000000003E-4</v>
      </c>
      <c r="AC35" s="25">
        <f t="shared" si="15"/>
        <v>4.6000000000000001E-4</v>
      </c>
    </row>
    <row r="36" spans="1:29" s="15" customFormat="1">
      <c r="A36" s="19">
        <v>284</v>
      </c>
      <c r="B36" s="25">
        <v>2.4000000000000001E-4</v>
      </c>
      <c r="C36" s="25">
        <v>5.5390000000000002E-2</v>
      </c>
      <c r="D36" s="25">
        <f t="shared" si="0"/>
        <v>5.5074999999999999E-2</v>
      </c>
      <c r="E36" s="25"/>
      <c r="F36" s="25">
        <f t="shared" si="1"/>
        <v>5.3005264999999996E-2</v>
      </c>
      <c r="G36" s="25">
        <f t="shared" si="2"/>
        <v>1.2207112529499999</v>
      </c>
      <c r="H36" s="25">
        <v>7.5230000000000005E-2</v>
      </c>
      <c r="I36" s="25">
        <f t="shared" si="3"/>
        <v>7.4915000000000009E-2</v>
      </c>
      <c r="J36" s="25"/>
      <c r="K36" s="25">
        <f t="shared" si="4"/>
        <v>6.8253965000000014E-2</v>
      </c>
      <c r="L36" s="25">
        <f t="shared" si="5"/>
        <v>1.5718888139500005</v>
      </c>
      <c r="M36" s="25">
        <v>5.6509999999999998E-2</v>
      </c>
      <c r="N36" s="25">
        <f t="shared" si="6"/>
        <v>5.6194999999999995E-2</v>
      </c>
      <c r="O36" s="25"/>
      <c r="P36" s="25">
        <f t="shared" si="7"/>
        <v>5.4623164999999994E-2</v>
      </c>
      <c r="Q36" s="25">
        <f t="shared" si="8"/>
        <v>1.2579714899499999</v>
      </c>
      <c r="R36" s="36">
        <v>6.4180000000000001E-2</v>
      </c>
      <c r="S36" s="36">
        <f t="shared" si="9"/>
        <v>6.3865000000000005E-2</v>
      </c>
      <c r="T36" s="36"/>
      <c r="U36" s="36">
        <f t="shared" si="10"/>
        <v>6.1033065000000004E-2</v>
      </c>
      <c r="V36" s="36">
        <f t="shared" si="11"/>
        <v>1.4055914869500001</v>
      </c>
      <c r="W36" s="37">
        <v>6.2850000000000003E-2</v>
      </c>
      <c r="X36" s="37">
        <f t="shared" si="12"/>
        <v>6.2535000000000007E-2</v>
      </c>
      <c r="Y36" s="37"/>
      <c r="Z36" s="37">
        <f t="shared" si="13"/>
        <v>5.8914265000000007E-2</v>
      </c>
      <c r="AA36" s="37">
        <f t="shared" si="14"/>
        <v>1.3567955229500002</v>
      </c>
      <c r="AB36" s="25">
        <v>3.8999999999999999E-4</v>
      </c>
      <c r="AC36" s="25">
        <f t="shared" si="15"/>
        <v>3.1500000000000001E-4</v>
      </c>
    </row>
    <row r="37" spans="1:29" s="15" customFormat="1">
      <c r="A37" s="19">
        <v>285</v>
      </c>
      <c r="B37" s="25">
        <v>2.9E-4</v>
      </c>
      <c r="C37" s="25">
        <v>5.416E-2</v>
      </c>
      <c r="D37" s="25">
        <f t="shared" si="0"/>
        <v>5.3749999999999999E-2</v>
      </c>
      <c r="E37" s="25"/>
      <c r="F37" s="25">
        <f t="shared" si="1"/>
        <v>5.1680264999999996E-2</v>
      </c>
      <c r="G37" s="25">
        <f t="shared" si="2"/>
        <v>1.1901965029499999</v>
      </c>
      <c r="H37" s="25">
        <v>7.3788999999999993E-2</v>
      </c>
      <c r="I37" s="25">
        <f t="shared" si="3"/>
        <v>7.3379E-2</v>
      </c>
      <c r="J37" s="25"/>
      <c r="K37" s="25">
        <f t="shared" si="4"/>
        <v>6.6717965000000004E-2</v>
      </c>
      <c r="L37" s="25">
        <f t="shared" si="5"/>
        <v>1.5365147339500003</v>
      </c>
      <c r="M37" s="25">
        <v>5.5219999999999998E-2</v>
      </c>
      <c r="N37" s="25">
        <f t="shared" si="6"/>
        <v>5.4809999999999998E-2</v>
      </c>
      <c r="O37" s="25"/>
      <c r="P37" s="25">
        <f t="shared" si="7"/>
        <v>5.3238164999999997E-2</v>
      </c>
      <c r="Q37" s="25">
        <f t="shared" si="8"/>
        <v>1.2260749399499999</v>
      </c>
      <c r="R37" s="36">
        <v>6.2810000000000005E-2</v>
      </c>
      <c r="S37" s="36">
        <f t="shared" si="9"/>
        <v>6.2400000000000004E-2</v>
      </c>
      <c r="T37" s="36"/>
      <c r="U37" s="36">
        <f t="shared" si="10"/>
        <v>5.9568065000000003E-2</v>
      </c>
      <c r="V37" s="36">
        <f t="shared" si="11"/>
        <v>1.3718525369500001</v>
      </c>
      <c r="W37" s="37">
        <v>6.1609999999999998E-2</v>
      </c>
      <c r="X37" s="37">
        <f t="shared" si="12"/>
        <v>6.1199999999999997E-2</v>
      </c>
      <c r="Y37" s="37"/>
      <c r="Z37" s="37">
        <f t="shared" si="13"/>
        <v>5.7579264999999998E-2</v>
      </c>
      <c r="AA37" s="37">
        <f t="shared" si="14"/>
        <v>1.32605047295</v>
      </c>
      <c r="AB37" s="25">
        <v>5.2999999999999998E-4</v>
      </c>
      <c r="AC37" s="25">
        <f t="shared" si="15"/>
        <v>4.0999999999999999E-4</v>
      </c>
    </row>
    <row r="38" spans="1:29" s="15" customFormat="1">
      <c r="A38" s="19">
        <v>286</v>
      </c>
      <c r="B38" s="25">
        <v>2.0000000000000001E-4</v>
      </c>
      <c r="C38" s="25">
        <v>5.3019999999999998E-2</v>
      </c>
      <c r="D38" s="25">
        <f t="shared" si="0"/>
        <v>5.2669999999999995E-2</v>
      </c>
      <c r="E38" s="25"/>
      <c r="F38" s="25">
        <f t="shared" si="1"/>
        <v>5.0600264999999991E-2</v>
      </c>
      <c r="G38" s="25">
        <f t="shared" si="2"/>
        <v>1.1653241029499999</v>
      </c>
      <c r="H38" s="25">
        <v>7.2370000000000004E-2</v>
      </c>
      <c r="I38" s="25">
        <f t="shared" si="3"/>
        <v>7.2020000000000001E-2</v>
      </c>
      <c r="J38" s="25"/>
      <c r="K38" s="25">
        <f t="shared" si="4"/>
        <v>6.5358965000000005E-2</v>
      </c>
      <c r="L38" s="25">
        <f t="shared" si="5"/>
        <v>1.5052169639500002</v>
      </c>
      <c r="M38" s="25">
        <v>5.4059999999999997E-2</v>
      </c>
      <c r="N38" s="25">
        <f t="shared" si="6"/>
        <v>5.3709999999999994E-2</v>
      </c>
      <c r="O38" s="25"/>
      <c r="P38" s="25">
        <f t="shared" si="7"/>
        <v>5.2138164999999993E-2</v>
      </c>
      <c r="Q38" s="25">
        <f t="shared" si="8"/>
        <v>1.2007419399499999</v>
      </c>
      <c r="R38" s="36">
        <v>6.1519999999999998E-2</v>
      </c>
      <c r="S38" s="36">
        <f t="shared" si="9"/>
        <v>6.1169999999999995E-2</v>
      </c>
      <c r="T38" s="36"/>
      <c r="U38" s="36">
        <f t="shared" si="10"/>
        <v>5.8338064999999995E-2</v>
      </c>
      <c r="V38" s="36">
        <f t="shared" si="11"/>
        <v>1.3435256369499999</v>
      </c>
      <c r="W38" s="37">
        <v>6.0449999999999997E-2</v>
      </c>
      <c r="X38" s="37">
        <f t="shared" si="12"/>
        <v>6.0099999999999994E-2</v>
      </c>
      <c r="Y38" s="37"/>
      <c r="Z38" s="37">
        <f t="shared" si="13"/>
        <v>5.6479264999999994E-2</v>
      </c>
      <c r="AA38" s="37">
        <f t="shared" si="14"/>
        <v>1.30071747295</v>
      </c>
      <c r="AB38" s="25">
        <v>5.0000000000000001E-4</v>
      </c>
      <c r="AC38" s="25">
        <f t="shared" si="15"/>
        <v>3.5E-4</v>
      </c>
    </row>
    <row r="39" spans="1:29" s="15" customFormat="1">
      <c r="A39" s="19">
        <v>287</v>
      </c>
      <c r="B39" s="25">
        <v>2.4000000000000001E-4</v>
      </c>
      <c r="C39" s="25">
        <v>5.1839999999999997E-2</v>
      </c>
      <c r="D39" s="25">
        <f t="shared" si="0"/>
        <v>5.1389999999999998E-2</v>
      </c>
      <c r="E39" s="25"/>
      <c r="F39" s="25">
        <f t="shared" si="1"/>
        <v>4.9320264999999995E-2</v>
      </c>
      <c r="G39" s="25">
        <f t="shared" si="2"/>
        <v>1.13584570295</v>
      </c>
      <c r="H39" s="25">
        <v>7.1050000000000002E-2</v>
      </c>
      <c r="I39" s="25">
        <f t="shared" si="3"/>
        <v>7.0599999999999996E-2</v>
      </c>
      <c r="J39" s="25"/>
      <c r="K39" s="25">
        <f t="shared" si="4"/>
        <v>6.3938965E-2</v>
      </c>
      <c r="L39" s="25">
        <f t="shared" si="5"/>
        <v>1.47251436395</v>
      </c>
      <c r="M39" s="25">
        <v>5.289E-2</v>
      </c>
      <c r="N39" s="25">
        <f t="shared" si="6"/>
        <v>5.2440000000000001E-2</v>
      </c>
      <c r="O39" s="25"/>
      <c r="P39" s="25">
        <f t="shared" si="7"/>
        <v>5.0868165E-2</v>
      </c>
      <c r="Q39" s="25">
        <f t="shared" si="8"/>
        <v>1.1714938399500001</v>
      </c>
      <c r="R39" s="36">
        <v>6.0199999999999997E-2</v>
      </c>
      <c r="S39" s="36">
        <f t="shared" si="9"/>
        <v>5.9749999999999998E-2</v>
      </c>
      <c r="T39" s="36"/>
      <c r="U39" s="36">
        <f t="shared" si="10"/>
        <v>5.6918064999999997E-2</v>
      </c>
      <c r="V39" s="36">
        <f t="shared" si="11"/>
        <v>1.31082303695</v>
      </c>
      <c r="W39" s="37">
        <v>5.9180000000000003E-2</v>
      </c>
      <c r="X39" s="37">
        <f t="shared" si="12"/>
        <v>5.8730000000000004E-2</v>
      </c>
      <c r="Y39" s="37"/>
      <c r="Z39" s="37">
        <f t="shared" si="13"/>
        <v>5.5109265000000004E-2</v>
      </c>
      <c r="AA39" s="37">
        <f t="shared" si="14"/>
        <v>1.2691663729500002</v>
      </c>
      <c r="AB39" s="25">
        <v>6.6E-4</v>
      </c>
      <c r="AC39" s="25">
        <f t="shared" si="15"/>
        <v>4.4999999999999999E-4</v>
      </c>
    </row>
    <row r="40" spans="1:29" s="15" customFormat="1">
      <c r="A40" s="19">
        <v>288</v>
      </c>
      <c r="B40" s="25">
        <v>2.7999999999999998E-4</v>
      </c>
      <c r="C40" s="25">
        <v>5.0650000000000001E-2</v>
      </c>
      <c r="D40" s="25">
        <f t="shared" si="0"/>
        <v>5.0195000000000004E-2</v>
      </c>
      <c r="E40" s="25"/>
      <c r="F40" s="25">
        <f t="shared" si="1"/>
        <v>4.8125265E-2</v>
      </c>
      <c r="G40" s="25">
        <f t="shared" si="2"/>
        <v>1.1083248529500001</v>
      </c>
      <c r="H40" s="25">
        <v>6.9589999999999999E-2</v>
      </c>
      <c r="I40" s="25">
        <f t="shared" si="3"/>
        <v>6.9135000000000002E-2</v>
      </c>
      <c r="J40" s="25"/>
      <c r="K40" s="25">
        <f t="shared" si="4"/>
        <v>6.2473964999999999E-2</v>
      </c>
      <c r="L40" s="25">
        <f t="shared" si="5"/>
        <v>1.43877541395</v>
      </c>
      <c r="M40" s="25">
        <v>5.1610000000000003E-2</v>
      </c>
      <c r="N40" s="25">
        <f t="shared" si="6"/>
        <v>5.1155000000000006E-2</v>
      </c>
      <c r="O40" s="25"/>
      <c r="P40" s="25">
        <f t="shared" si="7"/>
        <v>4.9583165000000005E-2</v>
      </c>
      <c r="Q40" s="25">
        <f t="shared" si="8"/>
        <v>1.1419002899500001</v>
      </c>
      <c r="R40" s="36">
        <v>5.8889999999999998E-2</v>
      </c>
      <c r="S40" s="36">
        <f t="shared" si="9"/>
        <v>5.8435000000000001E-2</v>
      </c>
      <c r="T40" s="36"/>
      <c r="U40" s="36">
        <f t="shared" si="10"/>
        <v>5.5603065E-2</v>
      </c>
      <c r="V40" s="36">
        <f t="shared" si="11"/>
        <v>1.2805385869500001</v>
      </c>
      <c r="W40" s="37">
        <v>5.8009999999999999E-2</v>
      </c>
      <c r="X40" s="37">
        <f t="shared" si="12"/>
        <v>5.7555000000000002E-2</v>
      </c>
      <c r="Y40" s="37"/>
      <c r="Z40" s="37">
        <f t="shared" si="13"/>
        <v>5.3934265000000002E-2</v>
      </c>
      <c r="AA40" s="37">
        <f t="shared" si="14"/>
        <v>1.2421061229500001</v>
      </c>
      <c r="AB40" s="25">
        <v>6.3000000000000003E-4</v>
      </c>
      <c r="AC40" s="25">
        <f t="shared" si="15"/>
        <v>4.55E-4</v>
      </c>
    </row>
    <row r="41" spans="1:29" s="15" customFormat="1">
      <c r="A41" s="19">
        <v>289</v>
      </c>
      <c r="B41" s="25">
        <v>2.9999999999999997E-4</v>
      </c>
      <c r="C41" s="25">
        <v>4.9540000000000001E-2</v>
      </c>
      <c r="D41" s="25">
        <f t="shared" si="0"/>
        <v>4.9009999999999998E-2</v>
      </c>
      <c r="E41" s="25"/>
      <c r="F41" s="25">
        <f t="shared" si="1"/>
        <v>4.6940264999999995E-2</v>
      </c>
      <c r="G41" s="25">
        <f t="shared" si="2"/>
        <v>1.08103430295</v>
      </c>
      <c r="H41" s="25">
        <v>6.8339999999999998E-2</v>
      </c>
      <c r="I41" s="25">
        <f t="shared" si="3"/>
        <v>6.7809999999999995E-2</v>
      </c>
      <c r="J41" s="25"/>
      <c r="K41" s="25">
        <f t="shared" si="4"/>
        <v>6.1148964999999993E-2</v>
      </c>
      <c r="L41" s="25">
        <f t="shared" si="5"/>
        <v>1.4082606639499999</v>
      </c>
      <c r="M41" s="25">
        <v>5.058E-2</v>
      </c>
      <c r="N41" s="25">
        <f t="shared" si="6"/>
        <v>5.0049999999999997E-2</v>
      </c>
      <c r="O41" s="25"/>
      <c r="P41" s="25">
        <f t="shared" si="7"/>
        <v>4.8478164999999997E-2</v>
      </c>
      <c r="Q41" s="25">
        <f t="shared" si="8"/>
        <v>1.11645213995</v>
      </c>
      <c r="R41" s="36">
        <v>5.7540000000000001E-2</v>
      </c>
      <c r="S41" s="36">
        <f t="shared" si="9"/>
        <v>5.7009999999999998E-2</v>
      </c>
      <c r="T41" s="36"/>
      <c r="U41" s="36">
        <f t="shared" si="10"/>
        <v>5.4178064999999997E-2</v>
      </c>
      <c r="V41" s="36">
        <f t="shared" si="11"/>
        <v>1.2477208369499999</v>
      </c>
      <c r="W41" s="37">
        <v>5.6660000000000002E-2</v>
      </c>
      <c r="X41" s="37">
        <f t="shared" si="12"/>
        <v>5.6129999999999999E-2</v>
      </c>
      <c r="Y41" s="37"/>
      <c r="Z41" s="37">
        <f t="shared" si="13"/>
        <v>5.2509264999999999E-2</v>
      </c>
      <c r="AA41" s="37">
        <f t="shared" si="14"/>
        <v>1.2092883729500001</v>
      </c>
      <c r="AB41" s="25">
        <v>7.6000000000000004E-4</v>
      </c>
      <c r="AC41" s="25">
        <f t="shared" si="15"/>
        <v>5.2999999999999998E-4</v>
      </c>
    </row>
    <row r="42" spans="1:29" s="15" customFormat="1">
      <c r="A42" s="19">
        <v>290</v>
      </c>
      <c r="B42" s="25">
        <v>3.1E-4</v>
      </c>
      <c r="C42" s="25">
        <v>4.8379999999999999E-2</v>
      </c>
      <c r="D42" s="25">
        <f t="shared" si="0"/>
        <v>4.7814999999999996E-2</v>
      </c>
      <c r="E42" s="25"/>
      <c r="F42" s="25">
        <f t="shared" si="1"/>
        <v>4.5745264999999993E-2</v>
      </c>
      <c r="G42" s="25">
        <f t="shared" si="2"/>
        <v>1.0535134529499999</v>
      </c>
      <c r="H42" s="25">
        <v>6.6839999999999997E-2</v>
      </c>
      <c r="I42" s="25">
        <f t="shared" si="3"/>
        <v>6.6275000000000001E-2</v>
      </c>
      <c r="J42" s="25"/>
      <c r="K42" s="25">
        <f t="shared" si="4"/>
        <v>5.9613964999999998E-2</v>
      </c>
      <c r="L42" s="25">
        <f t="shared" si="5"/>
        <v>1.3729096139500001</v>
      </c>
      <c r="M42" s="25">
        <v>4.9299999999999997E-2</v>
      </c>
      <c r="N42" s="25">
        <f t="shared" si="6"/>
        <v>4.8734999999999994E-2</v>
      </c>
      <c r="O42" s="25"/>
      <c r="P42" s="25">
        <f t="shared" si="7"/>
        <v>4.7163164999999993E-2</v>
      </c>
      <c r="Q42" s="25">
        <f t="shared" si="8"/>
        <v>1.0861676899499999</v>
      </c>
      <c r="R42" s="36">
        <v>5.6219999999999999E-2</v>
      </c>
      <c r="S42" s="36">
        <f t="shared" si="9"/>
        <v>5.5654999999999996E-2</v>
      </c>
      <c r="T42" s="36"/>
      <c r="U42" s="36">
        <f t="shared" si="10"/>
        <v>5.2823064999999995E-2</v>
      </c>
      <c r="V42" s="36">
        <f t="shared" si="11"/>
        <v>1.2165151869499999</v>
      </c>
      <c r="W42" s="37">
        <v>5.5399999999999998E-2</v>
      </c>
      <c r="X42" s="37">
        <f t="shared" si="12"/>
        <v>5.4834999999999995E-2</v>
      </c>
      <c r="Y42" s="37"/>
      <c r="Z42" s="37">
        <f t="shared" si="13"/>
        <v>5.1214264999999995E-2</v>
      </c>
      <c r="AA42" s="37">
        <f t="shared" si="14"/>
        <v>1.17946452295</v>
      </c>
      <c r="AB42" s="25">
        <v>8.1999999999999998E-4</v>
      </c>
      <c r="AC42" s="25">
        <f t="shared" si="15"/>
        <v>5.6499999999999996E-4</v>
      </c>
    </row>
    <row r="43" spans="1:29" s="15" customFormat="1">
      <c r="A43" s="19">
        <v>291</v>
      </c>
      <c r="B43" s="25">
        <v>2.7999999999999998E-4</v>
      </c>
      <c r="C43" s="25">
        <v>4.7309999999999998E-2</v>
      </c>
      <c r="D43" s="25">
        <f t="shared" si="0"/>
        <v>4.6789999999999998E-2</v>
      </c>
      <c r="E43" s="25"/>
      <c r="F43" s="25">
        <f t="shared" si="1"/>
        <v>4.4720264999999995E-2</v>
      </c>
      <c r="G43" s="25">
        <f t="shared" si="2"/>
        <v>1.0299077029499999</v>
      </c>
      <c r="H43" s="25">
        <v>6.5610000000000002E-2</v>
      </c>
      <c r="I43" s="25">
        <f t="shared" si="3"/>
        <v>6.5089999999999995E-2</v>
      </c>
      <c r="J43" s="25"/>
      <c r="K43" s="25">
        <f t="shared" si="4"/>
        <v>5.8428964999999992E-2</v>
      </c>
      <c r="L43" s="25">
        <f t="shared" si="5"/>
        <v>1.3456190639499999</v>
      </c>
      <c r="M43" s="25">
        <v>4.8320000000000002E-2</v>
      </c>
      <c r="N43" s="25">
        <f t="shared" si="6"/>
        <v>4.7800000000000002E-2</v>
      </c>
      <c r="O43" s="25"/>
      <c r="P43" s="25">
        <f t="shared" si="7"/>
        <v>4.6228165000000002E-2</v>
      </c>
      <c r="Q43" s="25">
        <f t="shared" si="8"/>
        <v>1.0646346399500002</v>
      </c>
      <c r="R43" s="36">
        <v>5.4969999999999998E-2</v>
      </c>
      <c r="S43" s="36">
        <f t="shared" si="9"/>
        <v>5.4449999999999998E-2</v>
      </c>
      <c r="T43" s="36"/>
      <c r="U43" s="36">
        <f t="shared" si="10"/>
        <v>5.1618064999999998E-2</v>
      </c>
      <c r="V43" s="36">
        <f t="shared" si="11"/>
        <v>1.1887640369500001</v>
      </c>
      <c r="W43" s="37">
        <v>5.4260000000000003E-2</v>
      </c>
      <c r="X43" s="37">
        <f t="shared" si="12"/>
        <v>5.3740000000000003E-2</v>
      </c>
      <c r="Y43" s="37"/>
      <c r="Z43" s="37">
        <f t="shared" si="13"/>
        <v>5.0119265000000003E-2</v>
      </c>
      <c r="AA43" s="37">
        <f t="shared" si="14"/>
        <v>1.1542466729500001</v>
      </c>
      <c r="AB43" s="25">
        <v>7.6000000000000004E-4</v>
      </c>
      <c r="AC43" s="25">
        <f t="shared" si="15"/>
        <v>5.2000000000000006E-4</v>
      </c>
    </row>
    <row r="44" spans="1:29" s="15" customFormat="1">
      <c r="A44" s="19">
        <v>292</v>
      </c>
      <c r="B44" s="25">
        <v>2.9E-4</v>
      </c>
      <c r="C44" s="25">
        <v>4.641E-2</v>
      </c>
      <c r="D44" s="25">
        <f t="shared" si="0"/>
        <v>4.5929999999999999E-2</v>
      </c>
      <c r="E44" s="25"/>
      <c r="F44" s="25">
        <f t="shared" si="1"/>
        <v>4.3860264999999996E-2</v>
      </c>
      <c r="G44" s="25">
        <f t="shared" si="2"/>
        <v>1.01010190295</v>
      </c>
      <c r="H44" s="25">
        <v>6.4350000000000004E-2</v>
      </c>
      <c r="I44" s="25">
        <f t="shared" si="3"/>
        <v>6.387000000000001E-2</v>
      </c>
      <c r="J44" s="25"/>
      <c r="K44" s="25">
        <f t="shared" si="4"/>
        <v>5.7208965000000007E-2</v>
      </c>
      <c r="L44" s="25">
        <f t="shared" si="5"/>
        <v>1.3175224639500003</v>
      </c>
      <c r="M44" s="25">
        <v>4.7300000000000002E-2</v>
      </c>
      <c r="N44" s="25">
        <f t="shared" si="6"/>
        <v>4.6820000000000001E-2</v>
      </c>
      <c r="O44" s="25"/>
      <c r="P44" s="25">
        <f t="shared" si="7"/>
        <v>4.5248165E-2</v>
      </c>
      <c r="Q44" s="25">
        <f t="shared" si="8"/>
        <v>1.0420652399500001</v>
      </c>
      <c r="R44" s="36">
        <v>5.3769999999999998E-2</v>
      </c>
      <c r="S44" s="36">
        <f t="shared" si="9"/>
        <v>5.3289999999999997E-2</v>
      </c>
      <c r="T44" s="36"/>
      <c r="U44" s="36">
        <f t="shared" si="10"/>
        <v>5.0458064999999996E-2</v>
      </c>
      <c r="V44" s="36">
        <f t="shared" si="11"/>
        <v>1.16204923695</v>
      </c>
      <c r="W44" s="37">
        <v>5.3240000000000003E-2</v>
      </c>
      <c r="X44" s="37">
        <f t="shared" si="12"/>
        <v>5.2760000000000001E-2</v>
      </c>
      <c r="Y44" s="37"/>
      <c r="Z44" s="37">
        <f t="shared" si="13"/>
        <v>4.9139265000000001E-2</v>
      </c>
      <c r="AA44" s="37">
        <f t="shared" si="14"/>
        <v>1.13167727295</v>
      </c>
      <c r="AB44" s="25">
        <v>6.7000000000000002E-4</v>
      </c>
      <c r="AC44" s="25">
        <f t="shared" si="15"/>
        <v>4.8000000000000001E-4</v>
      </c>
    </row>
    <row r="45" spans="1:29" s="15" customFormat="1">
      <c r="A45" s="19">
        <v>293</v>
      </c>
      <c r="B45" s="25">
        <v>2.7E-4</v>
      </c>
      <c r="C45" s="25">
        <v>4.5359999999999998E-2</v>
      </c>
      <c r="D45" s="25">
        <f t="shared" si="0"/>
        <v>4.4850000000000001E-2</v>
      </c>
      <c r="E45" s="25"/>
      <c r="F45" s="25">
        <f t="shared" si="1"/>
        <v>4.2780264999999998E-2</v>
      </c>
      <c r="G45" s="25">
        <f t="shared" si="2"/>
        <v>0.98522950295</v>
      </c>
      <c r="H45" s="25">
        <v>6.3200000000000006E-2</v>
      </c>
      <c r="I45" s="25">
        <f t="shared" si="3"/>
        <v>6.269000000000001E-2</v>
      </c>
      <c r="J45" s="25"/>
      <c r="K45" s="25">
        <f t="shared" si="4"/>
        <v>5.6028965000000007E-2</v>
      </c>
      <c r="L45" s="25">
        <f t="shared" si="5"/>
        <v>1.2903470639500003</v>
      </c>
      <c r="M45" s="25">
        <v>4.6269999999999999E-2</v>
      </c>
      <c r="N45" s="25">
        <f t="shared" si="6"/>
        <v>4.5759999999999995E-2</v>
      </c>
      <c r="O45" s="25"/>
      <c r="P45" s="25">
        <f t="shared" si="7"/>
        <v>4.4188164999999995E-2</v>
      </c>
      <c r="Q45" s="25">
        <f t="shared" si="8"/>
        <v>1.0176534399499999</v>
      </c>
      <c r="R45" s="36">
        <v>5.2560000000000003E-2</v>
      </c>
      <c r="S45" s="36">
        <f t="shared" si="9"/>
        <v>5.2049999999999999E-2</v>
      </c>
      <c r="T45" s="36"/>
      <c r="U45" s="36">
        <f t="shared" si="10"/>
        <v>4.9218064999999998E-2</v>
      </c>
      <c r="V45" s="36">
        <f t="shared" si="11"/>
        <v>1.1334920369500001</v>
      </c>
      <c r="W45" s="37">
        <v>5.2150000000000002E-2</v>
      </c>
      <c r="X45" s="37">
        <f t="shared" si="12"/>
        <v>5.1640000000000005E-2</v>
      </c>
      <c r="Y45" s="37"/>
      <c r="Z45" s="37">
        <f t="shared" si="13"/>
        <v>4.8019265000000005E-2</v>
      </c>
      <c r="AA45" s="37">
        <f t="shared" si="14"/>
        <v>1.1058836729500001</v>
      </c>
      <c r="AB45" s="25">
        <v>7.5000000000000002E-4</v>
      </c>
      <c r="AC45" s="25">
        <f t="shared" si="15"/>
        <v>5.1000000000000004E-4</v>
      </c>
    </row>
    <row r="46" spans="1:29" s="15" customFormat="1">
      <c r="A46" s="19">
        <v>294</v>
      </c>
      <c r="B46" s="25">
        <v>2.5000000000000001E-4</v>
      </c>
      <c r="C46" s="25">
        <v>4.4470000000000003E-2</v>
      </c>
      <c r="D46" s="25">
        <f t="shared" si="0"/>
        <v>4.3910000000000005E-2</v>
      </c>
      <c r="E46" s="25"/>
      <c r="F46" s="25">
        <f t="shared" si="1"/>
        <v>4.1840265000000001E-2</v>
      </c>
      <c r="G46" s="25">
        <f t="shared" si="2"/>
        <v>0.96358130295000011</v>
      </c>
      <c r="H46" s="25">
        <v>6.2080000000000003E-2</v>
      </c>
      <c r="I46" s="25">
        <f t="shared" si="3"/>
        <v>6.1520000000000005E-2</v>
      </c>
      <c r="J46" s="25"/>
      <c r="K46" s="25">
        <f t="shared" si="4"/>
        <v>5.4858965000000003E-2</v>
      </c>
      <c r="L46" s="25">
        <f t="shared" si="5"/>
        <v>1.26340196395</v>
      </c>
      <c r="M46" s="25">
        <v>4.5310000000000003E-2</v>
      </c>
      <c r="N46" s="25">
        <f t="shared" si="6"/>
        <v>4.4750000000000005E-2</v>
      </c>
      <c r="O46" s="25"/>
      <c r="P46" s="25">
        <f t="shared" si="7"/>
        <v>4.3178165000000004E-2</v>
      </c>
      <c r="Q46" s="25">
        <f t="shared" si="8"/>
        <v>0.99439313995000012</v>
      </c>
      <c r="R46" s="36">
        <v>5.1479999999999998E-2</v>
      </c>
      <c r="S46" s="36">
        <f t="shared" si="9"/>
        <v>5.092E-2</v>
      </c>
      <c r="T46" s="36"/>
      <c r="U46" s="36">
        <f t="shared" si="10"/>
        <v>4.8088064999999999E-2</v>
      </c>
      <c r="V46" s="36">
        <f t="shared" si="11"/>
        <v>1.1074681369500001</v>
      </c>
      <c r="W46" s="37">
        <v>5.108E-2</v>
      </c>
      <c r="X46" s="37">
        <f t="shared" si="12"/>
        <v>5.0520000000000002E-2</v>
      </c>
      <c r="Y46" s="37"/>
      <c r="Z46" s="37">
        <f t="shared" si="13"/>
        <v>4.6899265000000002E-2</v>
      </c>
      <c r="AA46" s="37">
        <f t="shared" si="14"/>
        <v>1.08009007295</v>
      </c>
      <c r="AB46" s="25">
        <v>8.7000000000000001E-4</v>
      </c>
      <c r="AC46" s="25">
        <f t="shared" si="15"/>
        <v>5.5999999999999995E-4</v>
      </c>
    </row>
    <row r="47" spans="1:29" s="15" customFormat="1">
      <c r="A47" s="19">
        <v>295</v>
      </c>
      <c r="B47" s="25">
        <v>2.9999999999999997E-4</v>
      </c>
      <c r="C47" s="25">
        <v>4.3679999999999997E-2</v>
      </c>
      <c r="D47" s="25">
        <f t="shared" si="0"/>
        <v>4.3099999999999999E-2</v>
      </c>
      <c r="E47" s="25"/>
      <c r="F47" s="25">
        <f t="shared" si="1"/>
        <v>4.1030264999999996E-2</v>
      </c>
      <c r="G47" s="25">
        <f t="shared" si="2"/>
        <v>0.94492700294999998</v>
      </c>
      <c r="H47" s="25">
        <v>6.1060000000000003E-2</v>
      </c>
      <c r="I47" s="25">
        <f t="shared" si="3"/>
        <v>6.0480000000000006E-2</v>
      </c>
      <c r="J47" s="25"/>
      <c r="K47" s="25">
        <f t="shared" si="4"/>
        <v>5.3818965000000003E-2</v>
      </c>
      <c r="L47" s="25">
        <f t="shared" si="5"/>
        <v>1.2394507639500001</v>
      </c>
      <c r="M47" s="25">
        <v>4.4429999999999997E-2</v>
      </c>
      <c r="N47" s="25">
        <f t="shared" si="6"/>
        <v>4.385E-2</v>
      </c>
      <c r="O47" s="25"/>
      <c r="P47" s="25">
        <f t="shared" si="7"/>
        <v>4.2278164999999999E-2</v>
      </c>
      <c r="Q47" s="25">
        <f t="shared" si="8"/>
        <v>0.97366613995000006</v>
      </c>
      <c r="R47" s="36">
        <v>5.0290000000000001E-2</v>
      </c>
      <c r="S47" s="36">
        <f t="shared" si="9"/>
        <v>4.9710000000000004E-2</v>
      </c>
      <c r="T47" s="36"/>
      <c r="U47" s="36">
        <f t="shared" si="10"/>
        <v>4.6878065000000003E-2</v>
      </c>
      <c r="V47" s="36">
        <f t="shared" si="11"/>
        <v>1.0796018369500002</v>
      </c>
      <c r="W47" s="37">
        <v>5.0070000000000003E-2</v>
      </c>
      <c r="X47" s="37">
        <f t="shared" si="12"/>
        <v>4.9490000000000006E-2</v>
      </c>
      <c r="Y47" s="37"/>
      <c r="Z47" s="37">
        <f t="shared" si="13"/>
        <v>4.5869265000000006E-2</v>
      </c>
      <c r="AA47" s="37">
        <f t="shared" si="14"/>
        <v>1.0563691729500002</v>
      </c>
      <c r="AB47" s="25">
        <v>8.5999999999999998E-4</v>
      </c>
      <c r="AC47" s="25">
        <f t="shared" si="15"/>
        <v>5.8E-4</v>
      </c>
    </row>
    <row r="48" spans="1:29" s="15" customFormat="1">
      <c r="A48" s="18">
        <v>296</v>
      </c>
      <c r="B48" s="25">
        <v>2.5999999999999998E-4</v>
      </c>
      <c r="C48" s="25">
        <v>4.2819999999999997E-2</v>
      </c>
      <c r="D48" s="25">
        <f t="shared" si="0"/>
        <v>4.2264999999999997E-2</v>
      </c>
      <c r="E48" s="25"/>
      <c r="F48" s="25">
        <f t="shared" si="1"/>
        <v>4.0195264999999994E-2</v>
      </c>
      <c r="G48" s="25">
        <f t="shared" si="2"/>
        <v>0.92569695294999987</v>
      </c>
      <c r="H48" s="25">
        <v>5.9990000000000002E-2</v>
      </c>
      <c r="I48" s="25">
        <f t="shared" si="3"/>
        <v>5.9435000000000002E-2</v>
      </c>
      <c r="J48" s="25"/>
      <c r="K48" s="25">
        <f t="shared" si="4"/>
        <v>5.2773964999999999E-2</v>
      </c>
      <c r="L48" s="25">
        <f t="shared" si="5"/>
        <v>1.2153844139500001</v>
      </c>
      <c r="M48" s="25">
        <v>4.3520000000000003E-2</v>
      </c>
      <c r="N48" s="25">
        <f t="shared" si="6"/>
        <v>4.2965000000000003E-2</v>
      </c>
      <c r="O48" s="25"/>
      <c r="P48" s="25">
        <f t="shared" si="7"/>
        <v>4.1393165000000003E-2</v>
      </c>
      <c r="Q48" s="25">
        <f t="shared" si="8"/>
        <v>0.95328458995000009</v>
      </c>
      <c r="R48" s="36">
        <v>4.9369999999999997E-2</v>
      </c>
      <c r="S48" s="36">
        <f t="shared" si="9"/>
        <v>4.8814999999999997E-2</v>
      </c>
      <c r="T48" s="36"/>
      <c r="U48" s="36">
        <f t="shared" si="10"/>
        <v>4.5983064999999997E-2</v>
      </c>
      <c r="V48" s="36">
        <f t="shared" si="11"/>
        <v>1.0589899869499999</v>
      </c>
      <c r="W48" s="37">
        <v>4.9970000000000001E-2</v>
      </c>
      <c r="X48" s="37">
        <f t="shared" si="12"/>
        <v>4.9415000000000001E-2</v>
      </c>
      <c r="Y48" s="37"/>
      <c r="Z48" s="37">
        <f t="shared" si="13"/>
        <v>4.5794265000000001E-2</v>
      </c>
      <c r="AA48" s="37">
        <f t="shared" si="14"/>
        <v>1.0546419229500001</v>
      </c>
      <c r="AB48" s="25">
        <v>8.4999999999999995E-4</v>
      </c>
      <c r="AC48" s="25">
        <f t="shared" si="15"/>
        <v>5.5499999999999994E-4</v>
      </c>
    </row>
    <row r="49" spans="1:29" s="15" customFormat="1">
      <c r="A49" s="18">
        <v>297</v>
      </c>
      <c r="B49" s="25">
        <v>2.3000000000000001E-4</v>
      </c>
      <c r="C49" s="25">
        <v>4.2099999999999999E-2</v>
      </c>
      <c r="D49" s="25">
        <f t="shared" si="0"/>
        <v>4.1514999999999996E-2</v>
      </c>
      <c r="E49" s="25"/>
      <c r="F49" s="25">
        <f t="shared" si="1"/>
        <v>3.9445264999999993E-2</v>
      </c>
      <c r="G49" s="25">
        <f t="shared" si="2"/>
        <v>0.90842445294999985</v>
      </c>
      <c r="H49" s="25">
        <v>5.8939999999999999E-2</v>
      </c>
      <c r="I49" s="25">
        <f t="shared" si="3"/>
        <v>5.8354999999999997E-2</v>
      </c>
      <c r="J49" s="25"/>
      <c r="K49" s="25">
        <f t="shared" si="4"/>
        <v>5.1693964999999995E-2</v>
      </c>
      <c r="L49" s="25">
        <f t="shared" si="5"/>
        <v>1.1905120139499998</v>
      </c>
      <c r="M49" s="25">
        <v>4.2720000000000001E-2</v>
      </c>
      <c r="N49" s="25">
        <f t="shared" si="6"/>
        <v>4.2134999999999999E-2</v>
      </c>
      <c r="O49" s="25"/>
      <c r="P49" s="25">
        <f t="shared" si="7"/>
        <v>4.0563164999999998E-2</v>
      </c>
      <c r="Q49" s="25">
        <f t="shared" si="8"/>
        <v>0.93416968995000005</v>
      </c>
      <c r="R49" s="36">
        <v>4.8419999999999998E-2</v>
      </c>
      <c r="S49" s="36">
        <f t="shared" si="9"/>
        <v>4.7834999999999996E-2</v>
      </c>
      <c r="T49" s="36"/>
      <c r="U49" s="36">
        <f t="shared" si="10"/>
        <v>4.5003064999999995E-2</v>
      </c>
      <c r="V49" s="36">
        <f t="shared" si="11"/>
        <v>1.0364205869499998</v>
      </c>
      <c r="W49" s="37">
        <v>4.9930000000000002E-2</v>
      </c>
      <c r="X49" s="37">
        <f t="shared" si="12"/>
        <v>4.9345E-2</v>
      </c>
      <c r="Y49" s="37"/>
      <c r="Z49" s="37">
        <f t="shared" si="13"/>
        <v>4.5724265E-2</v>
      </c>
      <c r="AA49" s="37">
        <f t="shared" si="14"/>
        <v>1.0530298229500001</v>
      </c>
      <c r="AB49" s="25">
        <v>9.3999999999999997E-4</v>
      </c>
      <c r="AC49" s="25">
        <f t="shared" si="15"/>
        <v>5.8500000000000002E-4</v>
      </c>
    </row>
    <row r="50" spans="1:29" s="15" customFormat="1">
      <c r="A50" s="18">
        <v>298</v>
      </c>
      <c r="B50" s="25">
        <v>2.7E-4</v>
      </c>
      <c r="C50" s="25">
        <v>4.1259999999999998E-2</v>
      </c>
      <c r="D50" s="25">
        <f t="shared" si="0"/>
        <v>4.0625000000000001E-2</v>
      </c>
      <c r="E50" s="25"/>
      <c r="F50" s="25">
        <f t="shared" si="1"/>
        <v>3.8555264999999998E-2</v>
      </c>
      <c r="G50" s="25">
        <f t="shared" si="2"/>
        <v>0.88792775295000004</v>
      </c>
      <c r="H50" s="25">
        <v>5.7930000000000002E-2</v>
      </c>
      <c r="I50" s="25">
        <f t="shared" si="3"/>
        <v>5.7295000000000006E-2</v>
      </c>
      <c r="J50" s="25"/>
      <c r="K50" s="25">
        <f t="shared" si="4"/>
        <v>5.0633965000000003E-2</v>
      </c>
      <c r="L50" s="25">
        <f t="shared" si="5"/>
        <v>1.1661002139500001</v>
      </c>
      <c r="M50" s="25">
        <v>4.1889999999999997E-2</v>
      </c>
      <c r="N50" s="25">
        <f t="shared" si="6"/>
        <v>4.1255E-2</v>
      </c>
      <c r="O50" s="25"/>
      <c r="P50" s="25">
        <f t="shared" si="7"/>
        <v>3.9683164999999999E-2</v>
      </c>
      <c r="Q50" s="25">
        <f t="shared" si="8"/>
        <v>0.91390328995000003</v>
      </c>
      <c r="R50" s="36">
        <v>4.7230000000000001E-2</v>
      </c>
      <c r="S50" s="36">
        <f t="shared" si="9"/>
        <v>4.6595000000000004E-2</v>
      </c>
      <c r="T50" s="36"/>
      <c r="U50" s="36">
        <f t="shared" si="10"/>
        <v>4.3763065000000004E-2</v>
      </c>
      <c r="V50" s="36">
        <f t="shared" si="11"/>
        <v>1.0078633869500002</v>
      </c>
      <c r="W50" s="37">
        <v>4.9799999999999997E-2</v>
      </c>
      <c r="X50" s="37">
        <f t="shared" si="12"/>
        <v>4.9165E-2</v>
      </c>
      <c r="Y50" s="37"/>
      <c r="Z50" s="37">
        <f t="shared" si="13"/>
        <v>4.5544265E-2</v>
      </c>
      <c r="AA50" s="37">
        <f t="shared" si="14"/>
        <v>1.0488844229500001</v>
      </c>
      <c r="AB50" s="25">
        <v>1E-3</v>
      </c>
      <c r="AC50" s="25">
        <f t="shared" si="15"/>
        <v>6.3500000000000004E-4</v>
      </c>
    </row>
    <row r="51" spans="1:29" s="15" customFormat="1">
      <c r="A51" s="18">
        <v>299</v>
      </c>
      <c r="B51" s="25">
        <v>2.7999999999999998E-4</v>
      </c>
      <c r="C51" s="25">
        <v>4.0739999999999998E-2</v>
      </c>
      <c r="D51" s="25">
        <f t="shared" si="0"/>
        <v>4.0075E-2</v>
      </c>
      <c r="E51" s="25"/>
      <c r="F51" s="25">
        <f t="shared" si="1"/>
        <v>3.8005264999999996E-2</v>
      </c>
      <c r="G51" s="25">
        <f t="shared" si="2"/>
        <v>0.87526125295000001</v>
      </c>
      <c r="H51" s="25">
        <v>5.7049999999999997E-2</v>
      </c>
      <c r="I51" s="25">
        <f t="shared" si="3"/>
        <v>5.6384999999999998E-2</v>
      </c>
      <c r="J51" s="25"/>
      <c r="K51" s="25">
        <f t="shared" si="4"/>
        <v>4.9723964999999995E-2</v>
      </c>
      <c r="L51" s="25">
        <f t="shared" si="5"/>
        <v>1.14514291395</v>
      </c>
      <c r="M51" s="25">
        <v>4.122E-2</v>
      </c>
      <c r="N51" s="25">
        <f t="shared" si="6"/>
        <v>4.0555000000000001E-2</v>
      </c>
      <c r="O51" s="25"/>
      <c r="P51" s="25">
        <f t="shared" si="7"/>
        <v>3.8983165E-2</v>
      </c>
      <c r="Q51" s="25">
        <f t="shared" si="8"/>
        <v>0.89778228995000009</v>
      </c>
      <c r="R51" s="36">
        <v>4.6489999999999997E-2</v>
      </c>
      <c r="S51" s="36">
        <f t="shared" si="9"/>
        <v>4.5824999999999998E-2</v>
      </c>
      <c r="T51" s="36"/>
      <c r="U51" s="36">
        <f t="shared" si="10"/>
        <v>4.2993064999999997E-2</v>
      </c>
      <c r="V51" s="36">
        <f t="shared" si="11"/>
        <v>0.99013028694999994</v>
      </c>
      <c r="W51" s="37">
        <v>4.9770000000000002E-2</v>
      </c>
      <c r="X51" s="37">
        <f t="shared" si="12"/>
        <v>4.9105000000000003E-2</v>
      </c>
      <c r="Y51" s="37"/>
      <c r="Z51" s="37">
        <f t="shared" si="13"/>
        <v>4.5484265000000003E-2</v>
      </c>
      <c r="AA51" s="37">
        <f t="shared" si="14"/>
        <v>1.0475026229500002</v>
      </c>
      <c r="AB51" s="25">
        <v>1.0499999999999999E-3</v>
      </c>
      <c r="AC51" s="25">
        <f t="shared" si="15"/>
        <v>6.6500000000000001E-4</v>
      </c>
    </row>
    <row r="52" spans="1:29" s="15" customFormat="1">
      <c r="A52" s="18">
        <v>300</v>
      </c>
      <c r="B52" s="25">
        <v>2.3000000000000001E-4</v>
      </c>
      <c r="C52" s="25">
        <v>3.9980000000000002E-2</v>
      </c>
      <c r="D52" s="25">
        <f t="shared" si="0"/>
        <v>3.9394999999999999E-2</v>
      </c>
      <c r="E52" s="25"/>
      <c r="F52" s="25">
        <f t="shared" si="1"/>
        <v>3.7325264999999996E-2</v>
      </c>
      <c r="G52" s="25">
        <f t="shared" si="2"/>
        <v>0.85960085294999999</v>
      </c>
      <c r="H52" s="25">
        <v>5.6349999999999997E-2</v>
      </c>
      <c r="I52" s="25">
        <f t="shared" si="3"/>
        <v>5.5764999999999995E-2</v>
      </c>
      <c r="J52" s="25"/>
      <c r="K52" s="25">
        <f t="shared" si="4"/>
        <v>4.9103964999999992E-2</v>
      </c>
      <c r="L52" s="25">
        <f t="shared" si="5"/>
        <v>1.1308643139499999</v>
      </c>
      <c r="M52" s="25">
        <v>4.0629999999999999E-2</v>
      </c>
      <c r="N52" s="25">
        <f t="shared" si="6"/>
        <v>4.0044999999999997E-2</v>
      </c>
      <c r="O52" s="25"/>
      <c r="P52" s="25">
        <f t="shared" si="7"/>
        <v>3.8473164999999997E-2</v>
      </c>
      <c r="Q52" s="25">
        <f t="shared" si="8"/>
        <v>0.88603698995000002</v>
      </c>
      <c r="R52" s="36">
        <v>4.6469999999999997E-2</v>
      </c>
      <c r="S52" s="36">
        <f t="shared" si="9"/>
        <v>4.5884999999999995E-2</v>
      </c>
      <c r="T52" s="36"/>
      <c r="U52" s="36">
        <f t="shared" si="10"/>
        <v>4.3053064999999995E-2</v>
      </c>
      <c r="V52" s="36">
        <f t="shared" si="11"/>
        <v>0.99151208694999993</v>
      </c>
      <c r="W52" s="37">
        <v>4.9750000000000003E-2</v>
      </c>
      <c r="X52" s="37">
        <f t="shared" si="12"/>
        <v>4.9165E-2</v>
      </c>
      <c r="Y52" s="37"/>
      <c r="Z52" s="37">
        <f t="shared" si="13"/>
        <v>4.5544265E-2</v>
      </c>
      <c r="AA52" s="37">
        <f t="shared" si="14"/>
        <v>1.0488844229500001</v>
      </c>
      <c r="AB52" s="25">
        <v>9.3999999999999997E-4</v>
      </c>
      <c r="AC52" s="25">
        <f t="shared" si="15"/>
        <v>5.8500000000000002E-4</v>
      </c>
    </row>
    <row r="53" spans="1:29" s="15" customFormat="1">
      <c r="A53" s="18">
        <v>301</v>
      </c>
      <c r="B53" s="25">
        <v>2.9E-4</v>
      </c>
      <c r="C53" s="25">
        <v>3.9390000000000001E-2</v>
      </c>
      <c r="D53" s="25">
        <f t="shared" si="0"/>
        <v>3.8670000000000003E-2</v>
      </c>
      <c r="E53" s="25"/>
      <c r="F53" s="25">
        <f t="shared" si="1"/>
        <v>3.6600265E-2</v>
      </c>
      <c r="G53" s="25">
        <f t="shared" si="2"/>
        <v>0.84290410295000007</v>
      </c>
      <c r="H53" s="25">
        <v>5.5390000000000002E-2</v>
      </c>
      <c r="I53" s="25">
        <f t="shared" si="3"/>
        <v>5.4670000000000003E-2</v>
      </c>
      <c r="J53" s="25"/>
      <c r="K53" s="25">
        <f t="shared" si="4"/>
        <v>4.8008965000000001E-2</v>
      </c>
      <c r="L53" s="25">
        <f t="shared" si="5"/>
        <v>1.1056464639500001</v>
      </c>
      <c r="M53" s="25">
        <v>3.9849999999999997E-2</v>
      </c>
      <c r="N53" s="25">
        <f t="shared" si="6"/>
        <v>3.9129999999999998E-2</v>
      </c>
      <c r="O53" s="25"/>
      <c r="P53" s="25">
        <f t="shared" si="7"/>
        <v>3.7558164999999998E-2</v>
      </c>
      <c r="Q53" s="25">
        <f t="shared" si="8"/>
        <v>0.86496453995</v>
      </c>
      <c r="R53" s="36">
        <v>4.5839999999999999E-2</v>
      </c>
      <c r="S53" s="36">
        <f t="shared" si="9"/>
        <v>4.512E-2</v>
      </c>
      <c r="T53" s="36"/>
      <c r="U53" s="36">
        <f t="shared" si="10"/>
        <v>4.2288065E-2</v>
      </c>
      <c r="V53" s="36">
        <f t="shared" si="11"/>
        <v>0.97389413695000004</v>
      </c>
      <c r="W53" s="37">
        <v>4.922E-2</v>
      </c>
      <c r="X53" s="37">
        <f t="shared" si="12"/>
        <v>4.8500000000000001E-2</v>
      </c>
      <c r="Y53" s="37"/>
      <c r="Z53" s="37">
        <f t="shared" si="13"/>
        <v>4.4879265000000002E-2</v>
      </c>
      <c r="AA53" s="37">
        <f t="shared" si="14"/>
        <v>1.03356947295</v>
      </c>
      <c r="AB53" s="25">
        <v>1.15E-3</v>
      </c>
      <c r="AC53" s="25">
        <f t="shared" si="15"/>
        <v>7.1999999999999994E-4</v>
      </c>
    </row>
    <row r="54" spans="1:29" s="15" customFormat="1">
      <c r="A54" s="18">
        <v>302</v>
      </c>
      <c r="B54" s="25">
        <v>3.3E-4</v>
      </c>
      <c r="C54" s="25">
        <v>3.8710000000000001E-2</v>
      </c>
      <c r="D54" s="25">
        <f t="shared" si="0"/>
        <v>3.7945E-2</v>
      </c>
      <c r="E54" s="25"/>
      <c r="F54" s="25">
        <f t="shared" si="1"/>
        <v>3.5875264999999996E-2</v>
      </c>
      <c r="G54" s="25">
        <f t="shared" si="2"/>
        <v>0.82620735294999992</v>
      </c>
      <c r="H54" s="25">
        <v>5.4449999999999998E-2</v>
      </c>
      <c r="I54" s="25">
        <f t="shared" si="3"/>
        <v>5.3684999999999997E-2</v>
      </c>
      <c r="J54" s="25"/>
      <c r="K54" s="25">
        <f t="shared" si="4"/>
        <v>4.7023964999999994E-2</v>
      </c>
      <c r="L54" s="25">
        <f t="shared" si="5"/>
        <v>1.08296191395</v>
      </c>
      <c r="M54" s="25">
        <v>3.9269999999999999E-2</v>
      </c>
      <c r="N54" s="25">
        <f t="shared" si="6"/>
        <v>3.8504999999999998E-2</v>
      </c>
      <c r="O54" s="25"/>
      <c r="P54" s="25">
        <f t="shared" si="7"/>
        <v>3.6933164999999997E-2</v>
      </c>
      <c r="Q54" s="25">
        <f t="shared" si="8"/>
        <v>0.85057078995000002</v>
      </c>
      <c r="R54" s="36">
        <v>4.582E-2</v>
      </c>
      <c r="S54" s="36">
        <f t="shared" si="9"/>
        <v>4.5054999999999998E-2</v>
      </c>
      <c r="T54" s="36"/>
      <c r="U54" s="36">
        <f t="shared" si="10"/>
        <v>4.2223064999999997E-2</v>
      </c>
      <c r="V54" s="36">
        <f t="shared" si="11"/>
        <v>0.97239718694999999</v>
      </c>
      <c r="W54" s="37">
        <v>4.8590000000000001E-2</v>
      </c>
      <c r="X54" s="37">
        <f t="shared" si="12"/>
        <v>4.7824999999999999E-2</v>
      </c>
      <c r="Y54" s="37"/>
      <c r="Z54" s="37">
        <f t="shared" si="13"/>
        <v>4.4204265E-2</v>
      </c>
      <c r="AA54" s="37">
        <f t="shared" si="14"/>
        <v>1.0180242229500001</v>
      </c>
      <c r="AB54" s="25">
        <v>1.1999999999999999E-3</v>
      </c>
      <c r="AC54" s="25">
        <f t="shared" si="15"/>
        <v>7.6499999999999995E-4</v>
      </c>
    </row>
    <row r="55" spans="1:29" s="15" customFormat="1">
      <c r="A55" s="18">
        <v>303</v>
      </c>
      <c r="B55" s="25">
        <v>2.9E-4</v>
      </c>
      <c r="C55" s="25">
        <v>3.8269999999999998E-2</v>
      </c>
      <c r="D55" s="25">
        <f t="shared" si="0"/>
        <v>3.7554999999999998E-2</v>
      </c>
      <c r="E55" s="25"/>
      <c r="F55" s="25">
        <f t="shared" si="1"/>
        <v>3.5485264999999995E-2</v>
      </c>
      <c r="G55" s="25">
        <f t="shared" si="2"/>
        <v>0.81722565294999994</v>
      </c>
      <c r="H55" s="25">
        <v>5.3749999999999999E-2</v>
      </c>
      <c r="I55" s="25">
        <f t="shared" si="3"/>
        <v>5.3034999999999999E-2</v>
      </c>
      <c r="J55" s="25"/>
      <c r="K55" s="25">
        <f t="shared" si="4"/>
        <v>4.6373964999999996E-2</v>
      </c>
      <c r="L55" s="25">
        <f t="shared" si="5"/>
        <v>1.0679924139499999</v>
      </c>
      <c r="M55" s="25">
        <v>3.8640000000000001E-2</v>
      </c>
      <c r="N55" s="25">
        <f t="shared" si="6"/>
        <v>3.7925E-2</v>
      </c>
      <c r="O55" s="25"/>
      <c r="P55" s="25">
        <f t="shared" si="7"/>
        <v>3.6353165E-2</v>
      </c>
      <c r="Q55" s="25">
        <f t="shared" si="8"/>
        <v>0.83721338995000005</v>
      </c>
      <c r="R55" s="36">
        <v>4.5769999999999998E-2</v>
      </c>
      <c r="S55" s="36">
        <f t="shared" si="9"/>
        <v>4.5054999999999998E-2</v>
      </c>
      <c r="T55" s="36"/>
      <c r="U55" s="36">
        <f t="shared" si="10"/>
        <v>4.2223064999999997E-2</v>
      </c>
      <c r="V55" s="36">
        <f t="shared" si="11"/>
        <v>0.97239718694999999</v>
      </c>
      <c r="W55" s="37">
        <v>4.8329999999999998E-2</v>
      </c>
      <c r="X55" s="37">
        <f t="shared" si="12"/>
        <v>4.7614999999999998E-2</v>
      </c>
      <c r="Y55" s="37"/>
      <c r="Z55" s="37">
        <f t="shared" si="13"/>
        <v>4.3994264999999998E-2</v>
      </c>
      <c r="AA55" s="37">
        <f t="shared" si="14"/>
        <v>1.01318792295</v>
      </c>
      <c r="AB55" s="25">
        <v>1.14E-3</v>
      </c>
      <c r="AC55" s="25">
        <f t="shared" si="15"/>
        <v>7.1499999999999992E-4</v>
      </c>
    </row>
    <row r="56" spans="1:29" s="15" customFormat="1">
      <c r="A56" s="18">
        <v>304</v>
      </c>
      <c r="B56" s="25">
        <v>3.1E-4</v>
      </c>
      <c r="C56" s="25">
        <v>3.7490000000000002E-2</v>
      </c>
      <c r="D56" s="25">
        <f t="shared" si="0"/>
        <v>3.6715000000000005E-2</v>
      </c>
      <c r="E56" s="25"/>
      <c r="F56" s="25">
        <f t="shared" si="1"/>
        <v>3.4645265000000001E-2</v>
      </c>
      <c r="G56" s="25">
        <f t="shared" si="2"/>
        <v>0.7978804529500001</v>
      </c>
      <c r="H56" s="25">
        <v>5.28E-2</v>
      </c>
      <c r="I56" s="25">
        <f t="shared" si="3"/>
        <v>5.2025000000000002E-2</v>
      </c>
      <c r="J56" s="25"/>
      <c r="K56" s="25">
        <f t="shared" si="4"/>
        <v>4.5363964999999999E-2</v>
      </c>
      <c r="L56" s="25">
        <f t="shared" si="5"/>
        <v>1.0447321139500001</v>
      </c>
      <c r="M56" s="25">
        <v>3.798E-2</v>
      </c>
      <c r="N56" s="25">
        <f t="shared" si="6"/>
        <v>3.7205000000000002E-2</v>
      </c>
      <c r="O56" s="25"/>
      <c r="P56" s="25">
        <f t="shared" si="7"/>
        <v>3.5633165000000001E-2</v>
      </c>
      <c r="Q56" s="25">
        <f t="shared" si="8"/>
        <v>0.82063178995000008</v>
      </c>
      <c r="R56" s="36">
        <v>4.5190000000000001E-2</v>
      </c>
      <c r="S56" s="36">
        <f t="shared" si="9"/>
        <v>4.4415000000000003E-2</v>
      </c>
      <c r="T56" s="36"/>
      <c r="U56" s="36">
        <f t="shared" si="10"/>
        <v>4.1583065000000002E-2</v>
      </c>
      <c r="V56" s="36">
        <f t="shared" si="11"/>
        <v>0.95765798695000015</v>
      </c>
      <c r="W56" s="37">
        <v>4.811E-2</v>
      </c>
      <c r="X56" s="37">
        <f t="shared" si="12"/>
        <v>4.7335000000000002E-2</v>
      </c>
      <c r="Y56" s="37"/>
      <c r="Z56" s="37">
        <f t="shared" si="13"/>
        <v>4.3714265000000002E-2</v>
      </c>
      <c r="AA56" s="37">
        <f t="shared" si="14"/>
        <v>1.00673952295</v>
      </c>
      <c r="AB56" s="25">
        <v>1.24E-3</v>
      </c>
      <c r="AC56" s="25">
        <f t="shared" si="15"/>
        <v>7.7499999999999997E-4</v>
      </c>
    </row>
    <row r="57" spans="1:29" s="15" customFormat="1">
      <c r="A57" s="18">
        <v>305</v>
      </c>
      <c r="B57" s="25">
        <v>2.9E-4</v>
      </c>
      <c r="C57" s="25">
        <v>3.7089999999999998E-2</v>
      </c>
      <c r="D57" s="25">
        <f t="shared" si="0"/>
        <v>3.6324999999999996E-2</v>
      </c>
      <c r="E57" s="25"/>
      <c r="F57" s="25">
        <f t="shared" si="1"/>
        <v>3.4255264999999993E-2</v>
      </c>
      <c r="G57" s="25">
        <f t="shared" si="2"/>
        <v>0.78889875294999989</v>
      </c>
      <c r="H57" s="25">
        <v>5.2209999999999999E-2</v>
      </c>
      <c r="I57" s="25">
        <f t="shared" si="3"/>
        <v>5.1444999999999998E-2</v>
      </c>
      <c r="J57" s="25"/>
      <c r="K57" s="25">
        <f t="shared" si="4"/>
        <v>4.4783964999999995E-2</v>
      </c>
      <c r="L57" s="25">
        <f t="shared" si="5"/>
        <v>1.03137471395</v>
      </c>
      <c r="M57" s="25">
        <v>3.7440000000000001E-2</v>
      </c>
      <c r="N57" s="25">
        <f t="shared" si="6"/>
        <v>3.6674999999999999E-2</v>
      </c>
      <c r="O57" s="25"/>
      <c r="P57" s="25">
        <f t="shared" si="7"/>
        <v>3.5103164999999999E-2</v>
      </c>
      <c r="Q57" s="25">
        <f t="shared" si="8"/>
        <v>0.80842588994999998</v>
      </c>
      <c r="R57" s="36">
        <v>4.5179999999999998E-2</v>
      </c>
      <c r="S57" s="36">
        <f t="shared" si="9"/>
        <v>4.4414999999999996E-2</v>
      </c>
      <c r="T57" s="36"/>
      <c r="U57" s="36">
        <f t="shared" si="10"/>
        <v>4.1583064999999995E-2</v>
      </c>
      <c r="V57" s="36">
        <f t="shared" si="11"/>
        <v>0.95765798694999993</v>
      </c>
      <c r="W57" s="37">
        <v>4.802E-2</v>
      </c>
      <c r="X57" s="37">
        <f t="shared" si="12"/>
        <v>4.7254999999999998E-2</v>
      </c>
      <c r="Y57" s="37"/>
      <c r="Z57" s="37">
        <f t="shared" si="13"/>
        <v>4.3634264999999998E-2</v>
      </c>
      <c r="AA57" s="37">
        <f t="shared" si="14"/>
        <v>1.0048971229500001</v>
      </c>
      <c r="AB57" s="25">
        <v>1.24E-3</v>
      </c>
      <c r="AC57" s="25">
        <f t="shared" si="15"/>
        <v>7.6500000000000005E-4</v>
      </c>
    </row>
    <row r="58" spans="1:29" s="15" customFormat="1">
      <c r="A58" s="18">
        <v>306</v>
      </c>
      <c r="B58" s="25">
        <v>3.1E-4</v>
      </c>
      <c r="C58" s="25">
        <v>3.6459999999999999E-2</v>
      </c>
      <c r="D58" s="25">
        <f t="shared" si="0"/>
        <v>3.5659999999999997E-2</v>
      </c>
      <c r="E58" s="25"/>
      <c r="F58" s="25">
        <f t="shared" si="1"/>
        <v>3.3590264999999994E-2</v>
      </c>
      <c r="G58" s="25">
        <f t="shared" si="2"/>
        <v>0.77358380294999995</v>
      </c>
      <c r="H58" s="25">
        <v>5.1409999999999997E-2</v>
      </c>
      <c r="I58" s="25">
        <f t="shared" si="3"/>
        <v>5.0609999999999995E-2</v>
      </c>
      <c r="J58" s="25"/>
      <c r="K58" s="25">
        <f t="shared" si="4"/>
        <v>4.3948964999999993E-2</v>
      </c>
      <c r="L58" s="25">
        <f t="shared" si="5"/>
        <v>1.0121446639499998</v>
      </c>
      <c r="M58" s="25">
        <v>3.6799999999999999E-2</v>
      </c>
      <c r="N58" s="25">
        <f t="shared" si="6"/>
        <v>3.5999999999999997E-2</v>
      </c>
      <c r="O58" s="25"/>
      <c r="P58" s="25">
        <f t="shared" si="7"/>
        <v>3.4428164999999997E-2</v>
      </c>
      <c r="Q58" s="25">
        <f t="shared" si="8"/>
        <v>0.79288063994999991</v>
      </c>
      <c r="R58" s="36">
        <v>4.5019999999999998E-2</v>
      </c>
      <c r="S58" s="36">
        <f t="shared" si="9"/>
        <v>4.4219999999999995E-2</v>
      </c>
      <c r="T58" s="36"/>
      <c r="U58" s="36">
        <f t="shared" si="10"/>
        <v>4.1388064999999995E-2</v>
      </c>
      <c r="V58" s="36">
        <f t="shared" si="11"/>
        <v>0.95316713694999988</v>
      </c>
      <c r="W58" s="37">
        <v>4.768E-2</v>
      </c>
      <c r="X58" s="37">
        <f t="shared" si="12"/>
        <v>4.6879999999999998E-2</v>
      </c>
      <c r="Y58" s="37"/>
      <c r="Z58" s="37">
        <f t="shared" si="13"/>
        <v>4.3259264999999998E-2</v>
      </c>
      <c r="AA58" s="37">
        <f t="shared" si="14"/>
        <v>0.99626087294999999</v>
      </c>
      <c r="AB58" s="25">
        <v>1.2899999999999999E-3</v>
      </c>
      <c r="AC58" s="25">
        <f t="shared" si="15"/>
        <v>7.9999999999999993E-4</v>
      </c>
    </row>
    <row r="59" spans="1:29" s="15" customFormat="1">
      <c r="A59" s="18">
        <v>307</v>
      </c>
      <c r="B59" s="25">
        <v>2.4000000000000001E-4</v>
      </c>
      <c r="C59" s="25">
        <v>3.5979999999999998E-2</v>
      </c>
      <c r="D59" s="25">
        <f t="shared" si="0"/>
        <v>3.5199999999999995E-2</v>
      </c>
      <c r="E59" s="25"/>
      <c r="F59" s="25">
        <f t="shared" si="1"/>
        <v>3.3130264999999992E-2</v>
      </c>
      <c r="G59" s="25">
        <f t="shared" si="2"/>
        <v>0.76299000294999986</v>
      </c>
      <c r="H59" s="25">
        <v>5.0540000000000002E-2</v>
      </c>
      <c r="I59" s="25">
        <f t="shared" si="3"/>
        <v>4.9759999999999999E-2</v>
      </c>
      <c r="J59" s="25"/>
      <c r="K59" s="25">
        <f t="shared" si="4"/>
        <v>4.3098964999999996E-2</v>
      </c>
      <c r="L59" s="25">
        <f t="shared" si="5"/>
        <v>0.99256916394999994</v>
      </c>
      <c r="M59" s="25">
        <v>3.6269999999999997E-2</v>
      </c>
      <c r="N59" s="25">
        <f t="shared" si="6"/>
        <v>3.5489999999999994E-2</v>
      </c>
      <c r="O59" s="25"/>
      <c r="P59" s="25">
        <f t="shared" si="7"/>
        <v>3.3918164999999993E-2</v>
      </c>
      <c r="Q59" s="25">
        <f t="shared" si="8"/>
        <v>0.78113533994999984</v>
      </c>
      <c r="R59" s="36">
        <v>4.4990000000000002E-2</v>
      </c>
      <c r="S59" s="36">
        <f t="shared" si="9"/>
        <v>4.4209999999999999E-2</v>
      </c>
      <c r="T59" s="36"/>
      <c r="U59" s="36">
        <f t="shared" si="10"/>
        <v>4.1378064999999999E-2</v>
      </c>
      <c r="V59" s="36">
        <f t="shared" si="11"/>
        <v>0.95293683694999998</v>
      </c>
      <c r="W59" s="37">
        <v>4.7669999999999997E-2</v>
      </c>
      <c r="X59" s="37">
        <f t="shared" si="12"/>
        <v>4.6889999999999994E-2</v>
      </c>
      <c r="Y59" s="37"/>
      <c r="Z59" s="37">
        <f t="shared" si="13"/>
        <v>4.3269264999999994E-2</v>
      </c>
      <c r="AA59" s="37">
        <f t="shared" si="14"/>
        <v>0.99649117294999989</v>
      </c>
      <c r="AB59" s="25">
        <v>1.32E-3</v>
      </c>
      <c r="AC59" s="25">
        <f t="shared" si="15"/>
        <v>7.7999999999999999E-4</v>
      </c>
    </row>
    <row r="60" spans="1:29" s="15" customFormat="1">
      <c r="A60" s="18">
        <v>308</v>
      </c>
      <c r="B60" s="25">
        <v>2.5000000000000001E-4</v>
      </c>
      <c r="C60" s="25">
        <v>3.5299999999999998E-2</v>
      </c>
      <c r="D60" s="25">
        <f t="shared" si="0"/>
        <v>3.4544999999999999E-2</v>
      </c>
      <c r="E60" s="25"/>
      <c r="F60" s="25">
        <f t="shared" si="1"/>
        <v>3.2475264999999996E-2</v>
      </c>
      <c r="G60" s="25">
        <f t="shared" si="2"/>
        <v>0.74790535294999994</v>
      </c>
      <c r="H60" s="25">
        <v>4.9660000000000003E-2</v>
      </c>
      <c r="I60" s="25">
        <f t="shared" si="3"/>
        <v>4.8905000000000004E-2</v>
      </c>
      <c r="J60" s="25"/>
      <c r="K60" s="25">
        <f t="shared" si="4"/>
        <v>4.2243965000000001E-2</v>
      </c>
      <c r="L60" s="25">
        <f t="shared" si="5"/>
        <v>0.97287851395000013</v>
      </c>
      <c r="M60" s="25">
        <v>3.56E-2</v>
      </c>
      <c r="N60" s="25">
        <f t="shared" si="6"/>
        <v>3.4845000000000001E-2</v>
      </c>
      <c r="O60" s="25"/>
      <c r="P60" s="25">
        <f t="shared" si="7"/>
        <v>3.3273165E-2</v>
      </c>
      <c r="Q60" s="25">
        <f t="shared" si="8"/>
        <v>0.76628098995000005</v>
      </c>
      <c r="R60" s="36">
        <v>4.4920000000000002E-2</v>
      </c>
      <c r="S60" s="36">
        <f t="shared" si="9"/>
        <v>4.4165000000000003E-2</v>
      </c>
      <c r="T60" s="36"/>
      <c r="U60" s="36">
        <f t="shared" si="10"/>
        <v>4.1333065000000002E-2</v>
      </c>
      <c r="V60" s="36">
        <f t="shared" si="11"/>
        <v>0.95190048695000007</v>
      </c>
      <c r="W60" s="37">
        <v>4.7289999999999999E-2</v>
      </c>
      <c r="X60" s="37">
        <f t="shared" si="12"/>
        <v>4.6535E-2</v>
      </c>
      <c r="Y60" s="37"/>
      <c r="Z60" s="37">
        <f t="shared" si="13"/>
        <v>4.2914265E-2</v>
      </c>
      <c r="AA60" s="37">
        <f t="shared" si="14"/>
        <v>0.98831552295000002</v>
      </c>
      <c r="AB60" s="25">
        <v>1.2600000000000001E-3</v>
      </c>
      <c r="AC60" s="25">
        <f t="shared" si="15"/>
        <v>7.5500000000000003E-4</v>
      </c>
    </row>
    <row r="61" spans="1:29" s="15" customFormat="1">
      <c r="A61" s="18">
        <v>309</v>
      </c>
      <c r="B61" s="25">
        <v>2.7E-4</v>
      </c>
      <c r="C61" s="25">
        <v>3.4909999999999997E-2</v>
      </c>
      <c r="D61" s="25">
        <f t="shared" si="0"/>
        <v>3.4109999999999994E-2</v>
      </c>
      <c r="E61" s="25"/>
      <c r="F61" s="25">
        <f t="shared" si="1"/>
        <v>3.2040264999999991E-2</v>
      </c>
      <c r="G61" s="25">
        <f t="shared" si="2"/>
        <v>0.73788730294999982</v>
      </c>
      <c r="H61" s="25">
        <v>4.8910000000000002E-2</v>
      </c>
      <c r="I61" s="25">
        <f t="shared" si="3"/>
        <v>4.811E-2</v>
      </c>
      <c r="J61" s="25"/>
      <c r="K61" s="25">
        <f t="shared" si="4"/>
        <v>4.1448964999999997E-2</v>
      </c>
      <c r="L61" s="25">
        <f t="shared" si="5"/>
        <v>0.95456966394999998</v>
      </c>
      <c r="M61" s="25">
        <v>3.5229999999999997E-2</v>
      </c>
      <c r="N61" s="25">
        <f t="shared" si="6"/>
        <v>3.4429999999999995E-2</v>
      </c>
      <c r="O61" s="25"/>
      <c r="P61" s="25">
        <f t="shared" si="7"/>
        <v>3.2858164999999995E-2</v>
      </c>
      <c r="Q61" s="25">
        <f t="shared" si="8"/>
        <v>0.75672353994999997</v>
      </c>
      <c r="R61" s="36">
        <v>4.4880000000000003E-2</v>
      </c>
      <c r="S61" s="36">
        <f t="shared" si="9"/>
        <v>4.4080000000000001E-2</v>
      </c>
      <c r="T61" s="36"/>
      <c r="U61" s="36">
        <f t="shared" si="10"/>
        <v>4.1248065E-2</v>
      </c>
      <c r="V61" s="36">
        <f t="shared" si="11"/>
        <v>0.94994293695000009</v>
      </c>
      <c r="W61" s="37">
        <v>4.725E-2</v>
      </c>
      <c r="X61" s="37">
        <f t="shared" si="12"/>
        <v>4.6449999999999998E-2</v>
      </c>
      <c r="Y61" s="37"/>
      <c r="Z61" s="37">
        <f t="shared" si="13"/>
        <v>4.2829264999999998E-2</v>
      </c>
      <c r="AA61" s="37">
        <f t="shared" si="14"/>
        <v>0.98635797295000005</v>
      </c>
      <c r="AB61" s="25">
        <v>1.33E-3</v>
      </c>
      <c r="AC61" s="25">
        <f t="shared" si="15"/>
        <v>8.0000000000000004E-4</v>
      </c>
    </row>
    <row r="62" spans="1:29" s="15" customFormat="1">
      <c r="A62" s="18">
        <v>310</v>
      </c>
      <c r="B62" s="25">
        <v>2.4000000000000001E-4</v>
      </c>
      <c r="C62" s="25">
        <v>3.4320000000000003E-2</v>
      </c>
      <c r="D62" s="25">
        <f t="shared" si="0"/>
        <v>3.3560000000000006E-2</v>
      </c>
      <c r="E62" s="25"/>
      <c r="F62" s="25">
        <f t="shared" si="1"/>
        <v>3.1490265000000003E-2</v>
      </c>
      <c r="G62" s="25">
        <f t="shared" si="2"/>
        <v>0.72522080295000013</v>
      </c>
      <c r="H62" s="25">
        <v>4.8169999999999998E-2</v>
      </c>
      <c r="I62" s="25">
        <f t="shared" si="3"/>
        <v>4.7410000000000001E-2</v>
      </c>
      <c r="J62" s="25"/>
      <c r="K62" s="25">
        <f t="shared" si="4"/>
        <v>4.0748964999999998E-2</v>
      </c>
      <c r="L62" s="25">
        <f t="shared" si="5"/>
        <v>0.93844866395000004</v>
      </c>
      <c r="M62" s="25">
        <v>3.4619999999999998E-2</v>
      </c>
      <c r="N62" s="25">
        <f t="shared" si="6"/>
        <v>3.3860000000000001E-2</v>
      </c>
      <c r="O62" s="25"/>
      <c r="P62" s="25">
        <f t="shared" si="7"/>
        <v>3.2288165000000001E-2</v>
      </c>
      <c r="Q62" s="25">
        <f t="shared" si="8"/>
        <v>0.74359643995000002</v>
      </c>
      <c r="R62" s="36">
        <v>4.4850000000000001E-2</v>
      </c>
      <c r="S62" s="36">
        <f t="shared" si="9"/>
        <v>4.4090000000000004E-2</v>
      </c>
      <c r="T62" s="36"/>
      <c r="U62" s="36">
        <f t="shared" si="10"/>
        <v>4.1258065000000003E-2</v>
      </c>
      <c r="V62" s="36">
        <f t="shared" si="11"/>
        <v>0.95017323695000011</v>
      </c>
      <c r="W62" s="37">
        <v>4.718E-2</v>
      </c>
      <c r="X62" s="37">
        <f t="shared" si="12"/>
        <v>4.6420000000000003E-2</v>
      </c>
      <c r="Y62" s="37"/>
      <c r="Z62" s="37">
        <f t="shared" si="13"/>
        <v>4.2799265000000003E-2</v>
      </c>
      <c r="AA62" s="37">
        <f t="shared" si="14"/>
        <v>0.98566707295000011</v>
      </c>
      <c r="AB62" s="25">
        <v>1.2800000000000001E-3</v>
      </c>
      <c r="AC62" s="25">
        <f t="shared" si="15"/>
        <v>7.6000000000000004E-4</v>
      </c>
    </row>
    <row r="63" spans="1:29" s="15" customFormat="1">
      <c r="A63" s="18">
        <v>311</v>
      </c>
      <c r="B63" s="25">
        <v>2.9E-4</v>
      </c>
      <c r="C63" s="25">
        <v>3.3910000000000003E-2</v>
      </c>
      <c r="D63" s="25">
        <f t="shared" si="0"/>
        <v>3.3085000000000003E-2</v>
      </c>
      <c r="E63" s="25"/>
      <c r="F63" s="25">
        <f t="shared" si="1"/>
        <v>3.1015265000000004E-2</v>
      </c>
      <c r="G63" s="25">
        <f t="shared" si="2"/>
        <v>0.71428155295000006</v>
      </c>
      <c r="H63" s="25">
        <v>4.734E-2</v>
      </c>
      <c r="I63" s="25">
        <f t="shared" si="3"/>
        <v>4.6515000000000001E-2</v>
      </c>
      <c r="J63" s="25"/>
      <c r="K63" s="25">
        <f t="shared" si="4"/>
        <v>3.9853964999999998E-2</v>
      </c>
      <c r="L63" s="25">
        <f t="shared" si="5"/>
        <v>0.91783681395000005</v>
      </c>
      <c r="M63" s="25">
        <v>3.4119999999999998E-2</v>
      </c>
      <c r="N63" s="25">
        <f t="shared" si="6"/>
        <v>3.3294999999999998E-2</v>
      </c>
      <c r="O63" s="25"/>
      <c r="P63" s="25">
        <f t="shared" si="7"/>
        <v>3.1723164999999998E-2</v>
      </c>
      <c r="Q63" s="25">
        <f t="shared" si="8"/>
        <v>0.73058448995000003</v>
      </c>
      <c r="R63" s="36">
        <v>4.4819999999999999E-2</v>
      </c>
      <c r="S63" s="36">
        <f t="shared" si="9"/>
        <v>4.3994999999999999E-2</v>
      </c>
      <c r="T63" s="36"/>
      <c r="U63" s="36">
        <f t="shared" si="10"/>
        <v>4.1163064999999999E-2</v>
      </c>
      <c r="V63" s="36">
        <f t="shared" si="11"/>
        <v>0.94798538695000001</v>
      </c>
      <c r="W63" s="37">
        <v>4.7120000000000002E-2</v>
      </c>
      <c r="X63" s="37">
        <f t="shared" si="12"/>
        <v>4.6295000000000003E-2</v>
      </c>
      <c r="Y63" s="37"/>
      <c r="Z63" s="37">
        <f t="shared" si="13"/>
        <v>4.2674265000000003E-2</v>
      </c>
      <c r="AA63" s="37">
        <f t="shared" si="14"/>
        <v>0.98278832295000007</v>
      </c>
      <c r="AB63" s="25">
        <v>1.3600000000000001E-3</v>
      </c>
      <c r="AC63" s="25">
        <f t="shared" si="15"/>
        <v>8.25E-4</v>
      </c>
    </row>
    <row r="64" spans="1:29" s="15" customFormat="1">
      <c r="A64" s="18">
        <v>312</v>
      </c>
      <c r="B64" s="25">
        <v>2.0000000000000001E-4</v>
      </c>
      <c r="C64" s="25">
        <v>3.3360000000000001E-2</v>
      </c>
      <c r="D64" s="25">
        <f t="shared" si="0"/>
        <v>3.2579999999999998E-2</v>
      </c>
      <c r="E64" s="25"/>
      <c r="F64" s="25">
        <f t="shared" si="1"/>
        <v>3.0510264999999998E-2</v>
      </c>
      <c r="G64" s="25">
        <f t="shared" si="2"/>
        <v>0.70265140294999995</v>
      </c>
      <c r="H64" s="25">
        <v>4.6679999999999999E-2</v>
      </c>
      <c r="I64" s="25">
        <f t="shared" si="3"/>
        <v>4.5899999999999996E-2</v>
      </c>
      <c r="J64" s="25"/>
      <c r="K64" s="25">
        <f t="shared" si="4"/>
        <v>3.9238964999999994E-2</v>
      </c>
      <c r="L64" s="25">
        <f t="shared" si="5"/>
        <v>0.90367336394999986</v>
      </c>
      <c r="M64" s="25">
        <v>3.3579999999999999E-2</v>
      </c>
      <c r="N64" s="25">
        <f t="shared" si="6"/>
        <v>3.2799999999999996E-2</v>
      </c>
      <c r="O64" s="25"/>
      <c r="P64" s="25">
        <f t="shared" si="7"/>
        <v>3.1228164999999995E-2</v>
      </c>
      <c r="Q64" s="25">
        <f t="shared" si="8"/>
        <v>0.71918463994999993</v>
      </c>
      <c r="R64" s="36">
        <v>4.4549999999999999E-2</v>
      </c>
      <c r="S64" s="36">
        <f t="shared" si="9"/>
        <v>4.3769999999999996E-2</v>
      </c>
      <c r="T64" s="36"/>
      <c r="U64" s="36">
        <f t="shared" si="10"/>
        <v>4.0938064999999996E-2</v>
      </c>
      <c r="V64" s="36">
        <f t="shared" si="11"/>
        <v>0.94280363694999991</v>
      </c>
      <c r="W64" s="37">
        <v>4.7050000000000002E-2</v>
      </c>
      <c r="X64" s="37">
        <f t="shared" si="12"/>
        <v>4.6269999999999999E-2</v>
      </c>
      <c r="Y64" s="37"/>
      <c r="Z64" s="37">
        <f t="shared" si="13"/>
        <v>4.2649264999999999E-2</v>
      </c>
      <c r="AA64" s="37">
        <f t="shared" si="14"/>
        <v>0.98221257294999997</v>
      </c>
      <c r="AB64" s="25">
        <v>1.3600000000000001E-3</v>
      </c>
      <c r="AC64" s="25">
        <f t="shared" si="15"/>
        <v>7.8000000000000009E-4</v>
      </c>
    </row>
    <row r="65" spans="1:29" s="15" customFormat="1">
      <c r="A65" s="18">
        <v>313</v>
      </c>
      <c r="B65" s="25">
        <v>2.5000000000000001E-4</v>
      </c>
      <c r="C65" s="25">
        <v>3.3090000000000001E-2</v>
      </c>
      <c r="D65" s="25">
        <f t="shared" si="0"/>
        <v>3.2335000000000003E-2</v>
      </c>
      <c r="E65" s="25"/>
      <c r="F65" s="25">
        <f t="shared" si="1"/>
        <v>3.0265265000000003E-2</v>
      </c>
      <c r="G65" s="25">
        <f t="shared" si="2"/>
        <v>0.69700905295000015</v>
      </c>
      <c r="H65" s="25">
        <v>4.6210000000000001E-2</v>
      </c>
      <c r="I65" s="25">
        <f t="shared" si="3"/>
        <v>4.5455000000000002E-2</v>
      </c>
      <c r="J65" s="25"/>
      <c r="K65" s="25">
        <f t="shared" si="4"/>
        <v>3.8793965E-2</v>
      </c>
      <c r="L65" s="25">
        <f t="shared" si="5"/>
        <v>0.89342501395000007</v>
      </c>
      <c r="M65" s="25">
        <v>3.3369999999999997E-2</v>
      </c>
      <c r="N65" s="25">
        <f t="shared" si="6"/>
        <v>3.2614999999999998E-2</v>
      </c>
      <c r="O65" s="25"/>
      <c r="P65" s="25">
        <f t="shared" si="7"/>
        <v>3.1043164999999998E-2</v>
      </c>
      <c r="Q65" s="25">
        <f t="shared" si="8"/>
        <v>0.71492408995000001</v>
      </c>
      <c r="R65" s="36">
        <v>4.4510000000000001E-2</v>
      </c>
      <c r="S65" s="36">
        <f t="shared" si="9"/>
        <v>4.3755000000000002E-2</v>
      </c>
      <c r="T65" s="36"/>
      <c r="U65" s="36">
        <f t="shared" si="10"/>
        <v>4.0923065000000002E-2</v>
      </c>
      <c r="V65" s="36">
        <f t="shared" si="11"/>
        <v>0.94245818695000005</v>
      </c>
      <c r="W65" s="37">
        <v>4.6829999999999997E-2</v>
      </c>
      <c r="X65" s="37">
        <f t="shared" si="12"/>
        <v>4.6074999999999998E-2</v>
      </c>
      <c r="Y65" s="37"/>
      <c r="Z65" s="37">
        <f t="shared" si="13"/>
        <v>4.2454264999999998E-2</v>
      </c>
      <c r="AA65" s="37">
        <f t="shared" si="14"/>
        <v>0.97772172295000004</v>
      </c>
      <c r="AB65" s="25">
        <v>1.2600000000000001E-3</v>
      </c>
      <c r="AC65" s="25">
        <f t="shared" si="15"/>
        <v>7.5500000000000003E-4</v>
      </c>
    </row>
    <row r="66" spans="1:29" s="15" customFormat="1">
      <c r="A66" s="18">
        <v>314</v>
      </c>
      <c r="B66" s="25">
        <v>3.2000000000000003E-4</v>
      </c>
      <c r="C66" s="25">
        <v>3.2390000000000002E-2</v>
      </c>
      <c r="D66" s="25">
        <f t="shared" si="0"/>
        <v>3.1560000000000005E-2</v>
      </c>
      <c r="E66" s="25"/>
      <c r="F66" s="25">
        <f t="shared" si="1"/>
        <v>2.9490265000000005E-2</v>
      </c>
      <c r="G66" s="25">
        <f t="shared" si="2"/>
        <v>0.67916080295000014</v>
      </c>
      <c r="H66" s="25">
        <v>4.5330000000000002E-2</v>
      </c>
      <c r="I66" s="25">
        <f t="shared" si="3"/>
        <v>4.4500000000000005E-2</v>
      </c>
      <c r="J66" s="25"/>
      <c r="K66" s="25">
        <f t="shared" si="4"/>
        <v>3.7838965000000002E-2</v>
      </c>
      <c r="L66" s="25">
        <f t="shared" si="5"/>
        <v>0.87143136395000009</v>
      </c>
      <c r="M66" s="25">
        <v>3.2689999999999997E-2</v>
      </c>
      <c r="N66" s="25">
        <f t="shared" si="6"/>
        <v>3.1859999999999999E-2</v>
      </c>
      <c r="O66" s="25"/>
      <c r="P66" s="25">
        <f t="shared" si="7"/>
        <v>3.0288164999999999E-2</v>
      </c>
      <c r="Q66" s="25">
        <f t="shared" si="8"/>
        <v>0.69753643995000003</v>
      </c>
      <c r="R66" s="36">
        <v>4.4389999999999999E-2</v>
      </c>
      <c r="S66" s="36">
        <f t="shared" si="9"/>
        <v>4.3560000000000001E-2</v>
      </c>
      <c r="T66" s="36"/>
      <c r="U66" s="36">
        <f t="shared" si="10"/>
        <v>4.0728065000000001E-2</v>
      </c>
      <c r="V66" s="36">
        <f t="shared" si="11"/>
        <v>0.93796733695000012</v>
      </c>
      <c r="W66" s="37">
        <v>4.6289999999999998E-2</v>
      </c>
      <c r="X66" s="37">
        <f t="shared" si="12"/>
        <v>4.546E-2</v>
      </c>
      <c r="Y66" s="37"/>
      <c r="Z66" s="37">
        <f t="shared" si="13"/>
        <v>4.1839265E-2</v>
      </c>
      <c r="AA66" s="37">
        <f t="shared" si="14"/>
        <v>0.96355827295000007</v>
      </c>
      <c r="AB66" s="25">
        <v>1.34E-3</v>
      </c>
      <c r="AC66" s="25">
        <f t="shared" si="15"/>
        <v>8.3000000000000001E-4</v>
      </c>
    </row>
    <row r="67" spans="1:29" s="15" customFormat="1">
      <c r="A67" s="18">
        <v>315</v>
      </c>
      <c r="B67" s="25">
        <v>3.1E-4</v>
      </c>
      <c r="C67" s="25">
        <v>3.2009999999999997E-2</v>
      </c>
      <c r="D67" s="25">
        <f t="shared" ref="D67:D130" si="16">C67-AC67</f>
        <v>3.1224999999999996E-2</v>
      </c>
      <c r="E67" s="25"/>
      <c r="F67" s="25">
        <f t="shared" ref="F67:F130" si="17">D67-0.002069735</f>
        <v>2.9155264999999996E-2</v>
      </c>
      <c r="G67" s="25">
        <f t="shared" ref="G67:G130" si="18">F67*23.03</f>
        <v>0.67144575294999997</v>
      </c>
      <c r="H67" s="25">
        <v>4.462E-2</v>
      </c>
      <c r="I67" s="25">
        <f t="shared" ref="I67:I130" si="19">H67-AC67</f>
        <v>4.3834999999999999E-2</v>
      </c>
      <c r="J67" s="25"/>
      <c r="K67" s="25">
        <f t="shared" ref="K67:K130" si="20">I67-0.006661035</f>
        <v>3.7173964999999996E-2</v>
      </c>
      <c r="L67" s="25">
        <f t="shared" ref="L67:L130" si="21">K67*23.03</f>
        <v>0.85611641394999993</v>
      </c>
      <c r="M67" s="25">
        <v>3.2259999999999997E-2</v>
      </c>
      <c r="N67" s="25">
        <f t="shared" ref="N67:N130" si="22">M67-AC67</f>
        <v>3.1474999999999996E-2</v>
      </c>
      <c r="O67" s="25"/>
      <c r="P67" s="25">
        <f t="shared" ref="P67:P130" si="23">N67-0.001571835</f>
        <v>2.9903164999999995E-2</v>
      </c>
      <c r="Q67" s="25">
        <f t="shared" ref="Q67:Q130" si="24">P67*23.03</f>
        <v>0.68866988994999989</v>
      </c>
      <c r="R67" s="36">
        <v>4.4380000000000003E-2</v>
      </c>
      <c r="S67" s="36">
        <f t="shared" ref="S67:S130" si="25">R67-AC67</f>
        <v>4.3595000000000002E-2</v>
      </c>
      <c r="T67" s="36"/>
      <c r="U67" s="36">
        <f t="shared" ref="U67:U130" si="26">S67-0.002831935</f>
        <v>4.0763065000000001E-2</v>
      </c>
      <c r="V67" s="36">
        <f t="shared" ref="V67:V130" si="27">U67*23.03</f>
        <v>0.93877338695000012</v>
      </c>
      <c r="W67" s="37">
        <v>4.6100000000000002E-2</v>
      </c>
      <c r="X67" s="37">
        <f t="shared" ref="X67:X130" si="28">W67-AC67</f>
        <v>4.5315000000000001E-2</v>
      </c>
      <c r="Y67" s="37"/>
      <c r="Z67" s="37">
        <f t="shared" ref="Z67:Z130" si="29">X67-0.003620735</f>
        <v>4.1694265000000001E-2</v>
      </c>
      <c r="AA67" s="37">
        <f t="shared" ref="AA67:AA130" si="30">Z67*23.03</f>
        <v>0.96021892295000011</v>
      </c>
      <c r="AB67" s="25">
        <v>1.2600000000000001E-3</v>
      </c>
      <c r="AC67" s="25">
        <f t="shared" ref="AC67:AC130" si="31">(B67+AB67)/2</f>
        <v>7.85E-4</v>
      </c>
    </row>
    <row r="68" spans="1:29" s="15" customFormat="1">
      <c r="A68" s="18">
        <v>316</v>
      </c>
      <c r="B68" s="25">
        <v>2.1000000000000001E-4</v>
      </c>
      <c r="C68" s="25">
        <v>3.1449999999999999E-2</v>
      </c>
      <c r="D68" s="25">
        <f t="shared" si="16"/>
        <v>3.0714999999999999E-2</v>
      </c>
      <c r="E68" s="25"/>
      <c r="F68" s="25">
        <f t="shared" si="17"/>
        <v>2.8645265E-2</v>
      </c>
      <c r="G68" s="25">
        <f t="shared" si="18"/>
        <v>0.65970045295000002</v>
      </c>
      <c r="H68" s="25">
        <v>4.4089999999999997E-2</v>
      </c>
      <c r="I68" s="25">
        <f t="shared" si="19"/>
        <v>4.3354999999999998E-2</v>
      </c>
      <c r="J68" s="25"/>
      <c r="K68" s="25">
        <f t="shared" si="20"/>
        <v>3.6693964999999995E-2</v>
      </c>
      <c r="L68" s="25">
        <f t="shared" si="21"/>
        <v>0.84506201394999991</v>
      </c>
      <c r="M68" s="25">
        <v>3.1730000000000001E-2</v>
      </c>
      <c r="N68" s="25">
        <f t="shared" si="22"/>
        <v>3.0995000000000002E-2</v>
      </c>
      <c r="O68" s="25"/>
      <c r="P68" s="25">
        <f t="shared" si="23"/>
        <v>2.9423165000000001E-2</v>
      </c>
      <c r="Q68" s="25">
        <f t="shared" si="24"/>
        <v>0.67761548995000009</v>
      </c>
      <c r="R68" s="36">
        <v>4.4359999999999997E-2</v>
      </c>
      <c r="S68" s="36">
        <f t="shared" si="25"/>
        <v>4.3624999999999997E-2</v>
      </c>
      <c r="T68" s="36"/>
      <c r="U68" s="36">
        <f t="shared" si="26"/>
        <v>4.0793064999999996E-2</v>
      </c>
      <c r="V68" s="36">
        <f t="shared" si="27"/>
        <v>0.93946428694999995</v>
      </c>
      <c r="W68" s="37">
        <v>4.5440000000000001E-2</v>
      </c>
      <c r="X68" s="37">
        <f t="shared" si="28"/>
        <v>4.4705000000000002E-2</v>
      </c>
      <c r="Y68" s="37"/>
      <c r="Z68" s="37">
        <f t="shared" si="29"/>
        <v>4.1084265000000002E-2</v>
      </c>
      <c r="AA68" s="37">
        <f t="shared" si="30"/>
        <v>0.9461706229500001</v>
      </c>
      <c r="AB68" s="25">
        <v>1.2600000000000001E-3</v>
      </c>
      <c r="AC68" s="25">
        <f t="shared" si="31"/>
        <v>7.3499999999999998E-4</v>
      </c>
    </row>
    <row r="69" spans="1:29" s="15" customFormat="1">
      <c r="A69" s="18">
        <v>317</v>
      </c>
      <c r="B69" s="25">
        <v>2.4000000000000001E-4</v>
      </c>
      <c r="C69" s="25">
        <v>3.124E-2</v>
      </c>
      <c r="D69" s="25">
        <f t="shared" si="16"/>
        <v>3.0575000000000001E-2</v>
      </c>
      <c r="E69" s="25"/>
      <c r="F69" s="25">
        <f t="shared" si="17"/>
        <v>2.8505265000000002E-2</v>
      </c>
      <c r="G69" s="25">
        <f t="shared" si="18"/>
        <v>0.65647625295000012</v>
      </c>
      <c r="H69" s="25">
        <v>4.3470000000000002E-2</v>
      </c>
      <c r="I69" s="25">
        <f t="shared" si="19"/>
        <v>4.2805000000000003E-2</v>
      </c>
      <c r="J69" s="25"/>
      <c r="K69" s="25">
        <f t="shared" si="20"/>
        <v>3.6143965E-2</v>
      </c>
      <c r="L69" s="25">
        <f t="shared" si="21"/>
        <v>0.83239551395</v>
      </c>
      <c r="M69" s="25">
        <v>3.15E-2</v>
      </c>
      <c r="N69" s="25">
        <f t="shared" si="22"/>
        <v>3.0835000000000001E-2</v>
      </c>
      <c r="O69" s="25"/>
      <c r="P69" s="25">
        <f t="shared" si="23"/>
        <v>2.9263165000000001E-2</v>
      </c>
      <c r="Q69" s="25">
        <f t="shared" si="24"/>
        <v>0.67393068995000005</v>
      </c>
      <c r="R69" s="36">
        <v>4.4350000000000001E-2</v>
      </c>
      <c r="S69" s="36">
        <f t="shared" si="25"/>
        <v>4.3685000000000002E-2</v>
      </c>
      <c r="T69" s="36"/>
      <c r="U69" s="36">
        <f t="shared" si="26"/>
        <v>4.0853065000000001E-2</v>
      </c>
      <c r="V69" s="36">
        <f t="shared" si="27"/>
        <v>0.94084608695000005</v>
      </c>
      <c r="W69" s="37">
        <v>4.5190000000000001E-2</v>
      </c>
      <c r="X69" s="37">
        <f t="shared" si="28"/>
        <v>4.4525000000000002E-2</v>
      </c>
      <c r="Y69" s="37"/>
      <c r="Z69" s="37">
        <f t="shared" si="29"/>
        <v>4.0904265000000002E-2</v>
      </c>
      <c r="AA69" s="37">
        <f t="shared" si="30"/>
        <v>0.94202522295000013</v>
      </c>
      <c r="AB69" s="25">
        <v>1.09E-3</v>
      </c>
      <c r="AC69" s="25">
        <f t="shared" si="31"/>
        <v>6.6500000000000001E-4</v>
      </c>
    </row>
    <row r="70" spans="1:29" s="15" customFormat="1">
      <c r="A70" s="18">
        <v>318</v>
      </c>
      <c r="B70" s="25">
        <v>3.2000000000000003E-4</v>
      </c>
      <c r="C70" s="25">
        <v>3.0599999999999999E-2</v>
      </c>
      <c r="D70" s="25">
        <f t="shared" si="16"/>
        <v>2.9874999999999999E-2</v>
      </c>
      <c r="E70" s="25"/>
      <c r="F70" s="25">
        <f t="shared" si="17"/>
        <v>2.7805264999999999E-2</v>
      </c>
      <c r="G70" s="25">
        <f t="shared" si="18"/>
        <v>0.64035525295000006</v>
      </c>
      <c r="H70" s="25">
        <v>4.2900000000000001E-2</v>
      </c>
      <c r="I70" s="25">
        <f t="shared" si="19"/>
        <v>4.2175000000000004E-2</v>
      </c>
      <c r="J70" s="25"/>
      <c r="K70" s="25">
        <f t="shared" si="20"/>
        <v>3.5513965000000002E-2</v>
      </c>
      <c r="L70" s="25">
        <f t="shared" si="21"/>
        <v>0.81788661395000006</v>
      </c>
      <c r="M70" s="25">
        <v>3.0859999999999999E-2</v>
      </c>
      <c r="N70" s="25">
        <f t="shared" si="22"/>
        <v>3.0134999999999999E-2</v>
      </c>
      <c r="O70" s="25"/>
      <c r="P70" s="25">
        <f t="shared" si="23"/>
        <v>2.8563164999999998E-2</v>
      </c>
      <c r="Q70" s="25">
        <f t="shared" si="24"/>
        <v>0.65780968995</v>
      </c>
      <c r="R70" s="36">
        <v>4.4150000000000002E-2</v>
      </c>
      <c r="S70" s="36">
        <f t="shared" si="25"/>
        <v>4.3425000000000005E-2</v>
      </c>
      <c r="T70" s="36"/>
      <c r="U70" s="36">
        <f t="shared" si="26"/>
        <v>4.0593065000000005E-2</v>
      </c>
      <c r="V70" s="36">
        <f t="shared" si="27"/>
        <v>0.93485828695000017</v>
      </c>
      <c r="W70" s="37">
        <v>4.5179999999999998E-2</v>
      </c>
      <c r="X70" s="37">
        <f t="shared" si="28"/>
        <v>4.4454999999999995E-2</v>
      </c>
      <c r="Y70" s="37"/>
      <c r="Z70" s="37">
        <f t="shared" si="29"/>
        <v>4.0834264999999995E-2</v>
      </c>
      <c r="AA70" s="37">
        <f t="shared" si="30"/>
        <v>0.9404131229499999</v>
      </c>
      <c r="AB70" s="25">
        <v>1.1299999999999999E-3</v>
      </c>
      <c r="AC70" s="25">
        <f t="shared" si="31"/>
        <v>7.2499999999999995E-4</v>
      </c>
    </row>
    <row r="71" spans="1:29" s="15" customFormat="1">
      <c r="A71" s="18">
        <v>319</v>
      </c>
      <c r="B71" s="25">
        <v>2.7E-4</v>
      </c>
      <c r="C71" s="25">
        <v>3.0380000000000001E-2</v>
      </c>
      <c r="D71" s="25">
        <f t="shared" si="16"/>
        <v>2.9745000000000001E-2</v>
      </c>
      <c r="E71" s="25"/>
      <c r="F71" s="25">
        <f t="shared" si="17"/>
        <v>2.7675265000000001E-2</v>
      </c>
      <c r="G71" s="25">
        <f t="shared" si="18"/>
        <v>0.63736135295000007</v>
      </c>
      <c r="H71" s="25">
        <v>4.2320000000000003E-2</v>
      </c>
      <c r="I71" s="25">
        <f t="shared" si="19"/>
        <v>4.1685000000000007E-2</v>
      </c>
      <c r="J71" s="25"/>
      <c r="K71" s="25">
        <f t="shared" si="20"/>
        <v>3.5023965000000004E-2</v>
      </c>
      <c r="L71" s="25">
        <f t="shared" si="21"/>
        <v>0.80660191395000014</v>
      </c>
      <c r="M71" s="25">
        <v>3.0700000000000002E-2</v>
      </c>
      <c r="N71" s="25">
        <f t="shared" si="22"/>
        <v>3.0065000000000001E-2</v>
      </c>
      <c r="O71" s="25"/>
      <c r="P71" s="25">
        <f t="shared" si="23"/>
        <v>2.8493165000000001E-2</v>
      </c>
      <c r="Q71" s="25">
        <f t="shared" si="24"/>
        <v>0.6561975899500001</v>
      </c>
      <c r="R71" s="36">
        <v>4.4069999999999998E-2</v>
      </c>
      <c r="S71" s="36">
        <f t="shared" si="25"/>
        <v>4.3435000000000001E-2</v>
      </c>
      <c r="T71" s="36"/>
      <c r="U71" s="36">
        <f t="shared" si="26"/>
        <v>4.0603065000000001E-2</v>
      </c>
      <c r="V71" s="36">
        <f t="shared" si="27"/>
        <v>0.93508858695000008</v>
      </c>
      <c r="W71" s="37">
        <v>4.5039999999999997E-2</v>
      </c>
      <c r="X71" s="37">
        <f t="shared" si="28"/>
        <v>4.4405E-2</v>
      </c>
      <c r="Y71" s="37"/>
      <c r="Z71" s="37">
        <f t="shared" si="29"/>
        <v>4.0784265E-2</v>
      </c>
      <c r="AA71" s="37">
        <f t="shared" si="30"/>
        <v>0.93926162295000004</v>
      </c>
      <c r="AB71" s="25">
        <v>1E-3</v>
      </c>
      <c r="AC71" s="25">
        <f t="shared" si="31"/>
        <v>6.3500000000000004E-4</v>
      </c>
    </row>
    <row r="72" spans="1:29" s="15" customFormat="1">
      <c r="A72" s="18">
        <v>320</v>
      </c>
      <c r="B72" s="25">
        <v>2.9E-4</v>
      </c>
      <c r="C72" s="25">
        <v>2.9899999999999999E-2</v>
      </c>
      <c r="D72" s="25">
        <f t="shared" si="16"/>
        <v>2.9264999999999999E-2</v>
      </c>
      <c r="E72" s="25"/>
      <c r="F72" s="25">
        <f t="shared" si="17"/>
        <v>2.7195265E-2</v>
      </c>
      <c r="G72" s="25">
        <f t="shared" si="18"/>
        <v>0.62630695295000005</v>
      </c>
      <c r="H72" s="25">
        <v>4.1689999999999998E-2</v>
      </c>
      <c r="I72" s="25">
        <f t="shared" si="19"/>
        <v>4.1055000000000001E-2</v>
      </c>
      <c r="J72" s="25"/>
      <c r="K72" s="25">
        <f t="shared" si="20"/>
        <v>3.4393964999999999E-2</v>
      </c>
      <c r="L72" s="25">
        <f t="shared" si="21"/>
        <v>0.79209301394999998</v>
      </c>
      <c r="M72" s="25">
        <v>3.015E-2</v>
      </c>
      <c r="N72" s="25">
        <f t="shared" si="22"/>
        <v>2.9515E-2</v>
      </c>
      <c r="O72" s="25"/>
      <c r="P72" s="25">
        <f t="shared" si="23"/>
        <v>2.7943164999999999E-2</v>
      </c>
      <c r="Q72" s="25">
        <f t="shared" si="24"/>
        <v>0.64353108994999997</v>
      </c>
      <c r="R72" s="36">
        <v>4.3880000000000002E-2</v>
      </c>
      <c r="S72" s="36">
        <f t="shared" si="25"/>
        <v>4.3245000000000006E-2</v>
      </c>
      <c r="T72" s="36"/>
      <c r="U72" s="36">
        <f t="shared" si="26"/>
        <v>4.0413065000000005E-2</v>
      </c>
      <c r="V72" s="36">
        <f t="shared" si="27"/>
        <v>0.93071288695000021</v>
      </c>
      <c r="W72" s="37">
        <v>4.4110000000000003E-2</v>
      </c>
      <c r="X72" s="37">
        <f t="shared" si="28"/>
        <v>4.3475000000000007E-2</v>
      </c>
      <c r="Y72" s="37"/>
      <c r="Z72" s="37">
        <f t="shared" si="29"/>
        <v>3.9854265000000007E-2</v>
      </c>
      <c r="AA72" s="37">
        <f t="shared" si="30"/>
        <v>0.91784372295000016</v>
      </c>
      <c r="AB72" s="25">
        <v>9.7999999999999997E-4</v>
      </c>
      <c r="AC72" s="25">
        <f t="shared" si="31"/>
        <v>6.3499999999999993E-4</v>
      </c>
    </row>
    <row r="73" spans="1:29" s="15" customFormat="1">
      <c r="A73" s="18">
        <v>321</v>
      </c>
      <c r="B73" s="25">
        <v>3.4000000000000002E-4</v>
      </c>
      <c r="C73" s="25">
        <v>2.955E-2</v>
      </c>
      <c r="D73" s="25">
        <f t="shared" si="16"/>
        <v>2.8935499999999999E-2</v>
      </c>
      <c r="E73" s="25"/>
      <c r="F73" s="25">
        <f t="shared" si="17"/>
        <v>2.6865765E-2</v>
      </c>
      <c r="G73" s="25">
        <f t="shared" si="18"/>
        <v>0.61871856795000002</v>
      </c>
      <c r="H73" s="25">
        <v>4.0960000000000003E-2</v>
      </c>
      <c r="I73" s="25">
        <f t="shared" si="19"/>
        <v>4.0345500000000006E-2</v>
      </c>
      <c r="J73" s="25"/>
      <c r="K73" s="25">
        <f t="shared" si="20"/>
        <v>3.3684465000000004E-2</v>
      </c>
      <c r="L73" s="25">
        <f t="shared" si="21"/>
        <v>0.7757532289500001</v>
      </c>
      <c r="M73" s="25">
        <v>2.9780000000000001E-2</v>
      </c>
      <c r="N73" s="25">
        <f t="shared" si="22"/>
        <v>2.91655E-2</v>
      </c>
      <c r="O73" s="25"/>
      <c r="P73" s="25">
        <f t="shared" si="23"/>
        <v>2.7593665E-2</v>
      </c>
      <c r="Q73" s="25">
        <f t="shared" si="24"/>
        <v>0.63548210495000002</v>
      </c>
      <c r="R73" s="36">
        <v>4.3839999999999997E-2</v>
      </c>
      <c r="S73" s="36">
        <f t="shared" si="25"/>
        <v>4.32255E-2</v>
      </c>
      <c r="T73" s="36"/>
      <c r="U73" s="36">
        <f t="shared" si="26"/>
        <v>4.0393564999999999E-2</v>
      </c>
      <c r="V73" s="36">
        <f t="shared" si="27"/>
        <v>0.93026380195000002</v>
      </c>
      <c r="W73" s="37">
        <v>4.4049999999999999E-2</v>
      </c>
      <c r="X73" s="37">
        <f t="shared" si="28"/>
        <v>4.3435500000000002E-2</v>
      </c>
      <c r="Y73" s="37"/>
      <c r="Z73" s="37">
        <f t="shared" si="29"/>
        <v>3.9814765000000002E-2</v>
      </c>
      <c r="AA73" s="37">
        <f t="shared" si="30"/>
        <v>0.91693403795000006</v>
      </c>
      <c r="AB73" s="25">
        <v>8.8900000000000003E-4</v>
      </c>
      <c r="AC73" s="25">
        <f t="shared" si="31"/>
        <v>6.1450000000000003E-4</v>
      </c>
    </row>
    <row r="74" spans="1:29" s="15" customFormat="1">
      <c r="A74" s="18">
        <v>322</v>
      </c>
      <c r="B74" s="25">
        <v>2.2000000000000001E-4</v>
      </c>
      <c r="C74" s="25">
        <v>2.9010000000000001E-2</v>
      </c>
      <c r="D74" s="25">
        <f t="shared" si="16"/>
        <v>2.8475E-2</v>
      </c>
      <c r="E74" s="25"/>
      <c r="F74" s="25">
        <f t="shared" si="17"/>
        <v>2.6405265000000001E-2</v>
      </c>
      <c r="G74" s="25">
        <f t="shared" si="18"/>
        <v>0.60811325295000007</v>
      </c>
      <c r="H74" s="25">
        <v>4.0919999999999998E-2</v>
      </c>
      <c r="I74" s="25">
        <f t="shared" si="19"/>
        <v>4.0384999999999997E-2</v>
      </c>
      <c r="J74" s="25"/>
      <c r="K74" s="25">
        <f t="shared" si="20"/>
        <v>3.3723964999999995E-2</v>
      </c>
      <c r="L74" s="25">
        <f t="shared" si="21"/>
        <v>0.77666291394999987</v>
      </c>
      <c r="M74" s="25">
        <v>2.9409999999999999E-2</v>
      </c>
      <c r="N74" s="25">
        <f t="shared" si="22"/>
        <v>2.8874999999999998E-2</v>
      </c>
      <c r="O74" s="25"/>
      <c r="P74" s="25">
        <f t="shared" si="23"/>
        <v>2.7303164999999997E-2</v>
      </c>
      <c r="Q74" s="25">
        <f t="shared" si="24"/>
        <v>0.62879188995000002</v>
      </c>
      <c r="R74" s="36">
        <v>4.3729999999999998E-2</v>
      </c>
      <c r="S74" s="36">
        <f t="shared" si="25"/>
        <v>4.3194999999999997E-2</v>
      </c>
      <c r="T74" s="36"/>
      <c r="U74" s="36">
        <f t="shared" si="26"/>
        <v>4.0363064999999997E-2</v>
      </c>
      <c r="V74" s="36">
        <f t="shared" si="27"/>
        <v>0.92956138695000001</v>
      </c>
      <c r="W74" s="37">
        <v>4.403E-2</v>
      </c>
      <c r="X74" s="37">
        <f t="shared" si="28"/>
        <v>4.3494999999999999E-2</v>
      </c>
      <c r="Y74" s="37"/>
      <c r="Z74" s="37">
        <f t="shared" si="29"/>
        <v>3.9874264999999999E-2</v>
      </c>
      <c r="AA74" s="37">
        <f t="shared" si="30"/>
        <v>0.91830432294999997</v>
      </c>
      <c r="AB74" s="25">
        <v>8.4999999999999995E-4</v>
      </c>
      <c r="AC74" s="25">
        <f t="shared" si="31"/>
        <v>5.3499999999999999E-4</v>
      </c>
    </row>
    <row r="75" spans="1:29" s="15" customFormat="1">
      <c r="A75" s="18">
        <v>323</v>
      </c>
      <c r="B75" s="25">
        <v>2.7999999999999998E-4</v>
      </c>
      <c r="C75" s="25">
        <v>2.8709999999999999E-2</v>
      </c>
      <c r="D75" s="25">
        <f t="shared" si="16"/>
        <v>2.8199999999999999E-2</v>
      </c>
      <c r="E75" s="25"/>
      <c r="F75" s="25">
        <f t="shared" si="17"/>
        <v>2.6130265E-2</v>
      </c>
      <c r="G75" s="25">
        <f t="shared" si="18"/>
        <v>0.60178000295</v>
      </c>
      <c r="H75" s="25">
        <v>4.0129999999999999E-2</v>
      </c>
      <c r="I75" s="25">
        <f t="shared" si="19"/>
        <v>3.9620000000000002E-2</v>
      </c>
      <c r="J75" s="25"/>
      <c r="K75" s="25">
        <f t="shared" si="20"/>
        <v>3.2958965E-2</v>
      </c>
      <c r="L75" s="25">
        <f t="shared" si="21"/>
        <v>0.75904496394999998</v>
      </c>
      <c r="M75" s="25">
        <v>2.9049999999999999E-2</v>
      </c>
      <c r="N75" s="25">
        <f t="shared" si="22"/>
        <v>2.8539999999999999E-2</v>
      </c>
      <c r="O75" s="25"/>
      <c r="P75" s="25">
        <f t="shared" si="23"/>
        <v>2.6968164999999999E-2</v>
      </c>
      <c r="Q75" s="25">
        <f t="shared" si="24"/>
        <v>0.62107683994999996</v>
      </c>
      <c r="R75" s="36">
        <v>4.3720000000000002E-2</v>
      </c>
      <c r="S75" s="36">
        <f t="shared" si="25"/>
        <v>4.3209999999999998E-2</v>
      </c>
      <c r="T75" s="36"/>
      <c r="U75" s="36">
        <f t="shared" si="26"/>
        <v>4.0378064999999998E-2</v>
      </c>
      <c r="V75" s="36">
        <f t="shared" si="27"/>
        <v>0.92990683694999998</v>
      </c>
      <c r="W75" s="37">
        <v>4.317E-2</v>
      </c>
      <c r="X75" s="37">
        <f t="shared" si="28"/>
        <v>4.2660000000000003E-2</v>
      </c>
      <c r="Y75" s="37"/>
      <c r="Z75" s="37">
        <f t="shared" si="29"/>
        <v>3.9039265000000004E-2</v>
      </c>
      <c r="AA75" s="37">
        <f t="shared" si="30"/>
        <v>0.89907427295000009</v>
      </c>
      <c r="AB75" s="25">
        <v>7.3999999999999999E-4</v>
      </c>
      <c r="AC75" s="25">
        <f t="shared" si="31"/>
        <v>5.1000000000000004E-4</v>
      </c>
    </row>
    <row r="76" spans="1:29" s="15" customFormat="1">
      <c r="A76" s="18">
        <v>324</v>
      </c>
      <c r="B76" s="25">
        <v>2.2000000000000001E-4</v>
      </c>
      <c r="C76" s="25">
        <v>2.8289999999999999E-2</v>
      </c>
      <c r="D76" s="25">
        <f t="shared" si="16"/>
        <v>2.7799999999999998E-2</v>
      </c>
      <c r="E76" s="25"/>
      <c r="F76" s="25">
        <f t="shared" si="17"/>
        <v>2.5730264999999999E-2</v>
      </c>
      <c r="G76" s="25">
        <f t="shared" si="18"/>
        <v>0.59256800295000001</v>
      </c>
      <c r="H76" s="25">
        <v>4.011E-2</v>
      </c>
      <c r="I76" s="25">
        <f t="shared" si="19"/>
        <v>3.9620000000000002E-2</v>
      </c>
      <c r="J76" s="25"/>
      <c r="K76" s="25">
        <f t="shared" si="20"/>
        <v>3.2958965E-2</v>
      </c>
      <c r="L76" s="25">
        <f t="shared" si="21"/>
        <v>0.75904496394999998</v>
      </c>
      <c r="M76" s="25">
        <v>2.8649999999999998E-2</v>
      </c>
      <c r="N76" s="25">
        <f t="shared" si="22"/>
        <v>2.8159999999999998E-2</v>
      </c>
      <c r="O76" s="25"/>
      <c r="P76" s="25">
        <f t="shared" si="23"/>
        <v>2.6588164999999997E-2</v>
      </c>
      <c r="Q76" s="25">
        <f t="shared" si="24"/>
        <v>0.61232543994999999</v>
      </c>
      <c r="R76" s="36">
        <v>4.3709999999999999E-2</v>
      </c>
      <c r="S76" s="36">
        <f t="shared" si="25"/>
        <v>4.3220000000000001E-2</v>
      </c>
      <c r="T76" s="36"/>
      <c r="U76" s="36">
        <f t="shared" si="26"/>
        <v>4.0388065000000001E-2</v>
      </c>
      <c r="V76" s="36">
        <f t="shared" si="27"/>
        <v>0.93013713695000011</v>
      </c>
      <c r="W76" s="37">
        <v>4.3540000000000002E-2</v>
      </c>
      <c r="X76" s="37">
        <f t="shared" si="28"/>
        <v>4.3050000000000005E-2</v>
      </c>
      <c r="Y76" s="37"/>
      <c r="Z76" s="37">
        <f t="shared" si="29"/>
        <v>3.9429265000000005E-2</v>
      </c>
      <c r="AA76" s="37">
        <f t="shared" si="30"/>
        <v>0.90805597295000018</v>
      </c>
      <c r="AB76" s="25">
        <v>7.6000000000000004E-4</v>
      </c>
      <c r="AC76" s="25">
        <f t="shared" si="31"/>
        <v>4.8999999999999998E-4</v>
      </c>
    </row>
    <row r="77" spans="1:29" s="15" customFormat="1">
      <c r="A77" s="18">
        <v>325</v>
      </c>
      <c r="B77" s="25">
        <v>2.7999999999999998E-4</v>
      </c>
      <c r="C77" s="25">
        <v>2.409E-2</v>
      </c>
      <c r="D77" s="25">
        <f t="shared" si="16"/>
        <v>2.3615000000000001E-2</v>
      </c>
      <c r="E77" s="25"/>
      <c r="F77" s="25">
        <f t="shared" si="17"/>
        <v>2.1545265000000001E-2</v>
      </c>
      <c r="G77" s="25">
        <f>F77*23.03</f>
        <v>0.49618745295000005</v>
      </c>
      <c r="H77" s="25">
        <v>4.0079999999999998E-2</v>
      </c>
      <c r="I77" s="25">
        <f t="shared" si="19"/>
        <v>3.9604999999999994E-2</v>
      </c>
      <c r="J77" s="25"/>
      <c r="K77" s="25">
        <f t="shared" si="20"/>
        <v>3.2943964999999992E-2</v>
      </c>
      <c r="L77" s="25">
        <f t="shared" si="21"/>
        <v>0.75869951394999979</v>
      </c>
      <c r="M77" s="25">
        <v>2.4979999999999999E-2</v>
      </c>
      <c r="N77" s="25">
        <f t="shared" si="22"/>
        <v>2.4504999999999999E-2</v>
      </c>
      <c r="O77" s="25"/>
      <c r="P77" s="25">
        <f t="shared" si="23"/>
        <v>2.2933164999999998E-2</v>
      </c>
      <c r="Q77" s="25">
        <f t="shared" si="24"/>
        <v>0.52815078994999998</v>
      </c>
      <c r="R77" s="36">
        <v>4.3708999999999998E-2</v>
      </c>
      <c r="S77" s="36">
        <f t="shared" si="25"/>
        <v>4.3233999999999995E-2</v>
      </c>
      <c r="T77" s="36"/>
      <c r="U77" s="36">
        <f t="shared" si="26"/>
        <v>4.0402064999999994E-2</v>
      </c>
      <c r="V77" s="36">
        <f t="shared" si="27"/>
        <v>0.93045955694999993</v>
      </c>
      <c r="W77" s="37">
        <v>4.2270000000000002E-2</v>
      </c>
      <c r="X77" s="37">
        <f t="shared" si="28"/>
        <v>4.1794999999999999E-2</v>
      </c>
      <c r="Y77" s="37"/>
      <c r="Z77" s="37">
        <f t="shared" si="29"/>
        <v>3.8174264999999999E-2</v>
      </c>
      <c r="AA77" s="37">
        <f t="shared" si="30"/>
        <v>0.87915332295000004</v>
      </c>
      <c r="AB77" s="25">
        <v>6.7000000000000002E-4</v>
      </c>
      <c r="AC77" s="25">
        <f t="shared" si="31"/>
        <v>4.75E-4</v>
      </c>
    </row>
    <row r="78" spans="1:29" s="15" customFormat="1">
      <c r="A78" s="18">
        <v>326</v>
      </c>
      <c r="B78" s="25">
        <v>3.1E-4</v>
      </c>
      <c r="C78" s="25">
        <v>2.4080000000000001E-2</v>
      </c>
      <c r="D78" s="25">
        <f t="shared" si="16"/>
        <v>2.3525000000000001E-2</v>
      </c>
      <c r="E78" s="25"/>
      <c r="F78" s="25">
        <f t="shared" si="17"/>
        <v>2.1455265000000001E-2</v>
      </c>
      <c r="G78" s="25">
        <f t="shared" si="18"/>
        <v>0.49411475295000007</v>
      </c>
      <c r="H78" s="25">
        <v>3.823E-2</v>
      </c>
      <c r="I78" s="25">
        <f t="shared" si="19"/>
        <v>3.7675E-2</v>
      </c>
      <c r="J78" s="25"/>
      <c r="K78" s="25">
        <f t="shared" si="20"/>
        <v>3.1013965000000001E-2</v>
      </c>
      <c r="L78" s="25">
        <f t="shared" si="21"/>
        <v>0.71425161395000003</v>
      </c>
      <c r="M78" s="25">
        <v>2.4979999999999999E-2</v>
      </c>
      <c r="N78" s="25">
        <f t="shared" si="22"/>
        <v>2.4424999999999999E-2</v>
      </c>
      <c r="O78" s="25"/>
      <c r="P78" s="25">
        <f t="shared" si="23"/>
        <v>2.2853164999999998E-2</v>
      </c>
      <c r="Q78" s="25">
        <f t="shared" si="24"/>
        <v>0.52630838994999996</v>
      </c>
      <c r="R78" s="36">
        <v>4.2042000000000003E-2</v>
      </c>
      <c r="S78" s="36">
        <f t="shared" si="25"/>
        <v>4.1487000000000003E-2</v>
      </c>
      <c r="T78" s="36"/>
      <c r="U78" s="36">
        <f t="shared" si="26"/>
        <v>3.8655065000000002E-2</v>
      </c>
      <c r="V78" s="36">
        <f t="shared" si="27"/>
        <v>0.89022614695000013</v>
      </c>
      <c r="W78" s="37">
        <v>3.1879999999999999E-2</v>
      </c>
      <c r="X78" s="37">
        <f t="shared" si="28"/>
        <v>3.1324999999999999E-2</v>
      </c>
      <c r="Y78" s="37"/>
      <c r="Z78" s="37">
        <f t="shared" si="29"/>
        <v>2.7704264999999999E-2</v>
      </c>
      <c r="AA78" s="37">
        <f t="shared" si="30"/>
        <v>0.63802922294999997</v>
      </c>
      <c r="AB78" s="25">
        <v>8.0000000000000004E-4</v>
      </c>
      <c r="AC78" s="25">
        <f t="shared" si="31"/>
        <v>5.5500000000000005E-4</v>
      </c>
    </row>
    <row r="79" spans="1:29" s="15" customFormat="1">
      <c r="A79" s="18">
        <v>327</v>
      </c>
      <c r="B79" s="25">
        <v>2.7E-4</v>
      </c>
      <c r="C79" s="25">
        <v>2.402E-2</v>
      </c>
      <c r="D79" s="25">
        <f t="shared" si="16"/>
        <v>2.3574999999999999E-2</v>
      </c>
      <c r="E79" s="25"/>
      <c r="F79" s="25">
        <f t="shared" si="17"/>
        <v>2.1505264999999999E-2</v>
      </c>
      <c r="G79" s="25">
        <f t="shared" si="18"/>
        <v>0.49526625294999999</v>
      </c>
      <c r="H79" s="25">
        <v>3.7949999999999998E-2</v>
      </c>
      <c r="I79" s="25">
        <f t="shared" si="19"/>
        <v>3.7504999999999997E-2</v>
      </c>
      <c r="J79" s="25"/>
      <c r="K79" s="25">
        <f t="shared" si="20"/>
        <v>3.0843964999999997E-2</v>
      </c>
      <c r="L79" s="25">
        <f t="shared" si="21"/>
        <v>0.71033651394999997</v>
      </c>
      <c r="M79" s="25">
        <v>2.4969999999999999E-2</v>
      </c>
      <c r="N79" s="25">
        <f t="shared" si="22"/>
        <v>2.4524999999999998E-2</v>
      </c>
      <c r="O79" s="25"/>
      <c r="P79" s="25">
        <f t="shared" si="23"/>
        <v>2.2953164999999998E-2</v>
      </c>
      <c r="Q79" s="25">
        <f t="shared" si="24"/>
        <v>0.52861138995000001</v>
      </c>
      <c r="R79" s="36">
        <v>3.9009000000000002E-2</v>
      </c>
      <c r="S79" s="36">
        <f t="shared" si="25"/>
        <v>3.8564000000000001E-2</v>
      </c>
      <c r="T79" s="36"/>
      <c r="U79" s="36">
        <f t="shared" si="26"/>
        <v>3.5732065E-2</v>
      </c>
      <c r="V79" s="36">
        <f t="shared" si="27"/>
        <v>0.82290945695000006</v>
      </c>
      <c r="W79" s="37">
        <v>3.1640000000000001E-2</v>
      </c>
      <c r="X79" s="37">
        <f t="shared" si="28"/>
        <v>3.1195000000000001E-2</v>
      </c>
      <c r="Y79" s="37"/>
      <c r="Z79" s="37">
        <f t="shared" si="29"/>
        <v>2.7574265000000001E-2</v>
      </c>
      <c r="AA79" s="37">
        <f t="shared" si="30"/>
        <v>0.63503532295000009</v>
      </c>
      <c r="AB79" s="25">
        <v>6.2E-4</v>
      </c>
      <c r="AC79" s="25">
        <f t="shared" si="31"/>
        <v>4.4499999999999997E-4</v>
      </c>
    </row>
    <row r="80" spans="1:29" s="15" customFormat="1">
      <c r="A80" s="18">
        <v>328</v>
      </c>
      <c r="B80" s="25">
        <v>2.5000000000000001E-4</v>
      </c>
      <c r="C80" s="25">
        <v>2.3990000000000001E-2</v>
      </c>
      <c r="D80" s="25">
        <f t="shared" si="16"/>
        <v>2.3570000000000001E-2</v>
      </c>
      <c r="E80" s="25"/>
      <c r="F80" s="25">
        <f t="shared" si="17"/>
        <v>2.1500265000000001E-2</v>
      </c>
      <c r="G80" s="25">
        <f t="shared" si="18"/>
        <v>0.49515110295000003</v>
      </c>
      <c r="H80" s="25">
        <v>3.7220000000000003E-2</v>
      </c>
      <c r="I80" s="25">
        <f t="shared" si="19"/>
        <v>3.6800000000000006E-2</v>
      </c>
      <c r="J80" s="25"/>
      <c r="K80" s="25">
        <f t="shared" si="20"/>
        <v>3.0138965000000007E-2</v>
      </c>
      <c r="L80" s="25">
        <f t="shared" si="21"/>
        <v>0.69410036395000019</v>
      </c>
      <c r="M80" s="25">
        <v>2.4969999999999999E-2</v>
      </c>
      <c r="N80" s="25">
        <f t="shared" si="22"/>
        <v>2.4549999999999999E-2</v>
      </c>
      <c r="O80" s="25"/>
      <c r="P80" s="25">
        <f t="shared" si="23"/>
        <v>2.2978164999999998E-2</v>
      </c>
      <c r="Q80" s="25">
        <f t="shared" si="24"/>
        <v>0.52918713995</v>
      </c>
      <c r="R80" s="36">
        <v>3.8739999999999997E-2</v>
      </c>
      <c r="S80" s="36">
        <f t="shared" si="25"/>
        <v>3.832E-2</v>
      </c>
      <c r="T80" s="36"/>
      <c r="U80" s="36">
        <f t="shared" si="26"/>
        <v>3.5488064999999999E-2</v>
      </c>
      <c r="V80" s="36">
        <f t="shared" si="27"/>
        <v>0.81729013694999997</v>
      </c>
      <c r="W80" s="37">
        <v>3.1029999999999999E-2</v>
      </c>
      <c r="X80" s="37">
        <f t="shared" si="28"/>
        <v>3.0609999999999998E-2</v>
      </c>
      <c r="Y80" s="37"/>
      <c r="Z80" s="37">
        <f t="shared" si="29"/>
        <v>2.6989264999999998E-2</v>
      </c>
      <c r="AA80" s="37">
        <f t="shared" si="30"/>
        <v>0.62156277294999995</v>
      </c>
      <c r="AB80" s="25">
        <v>5.9000000000000003E-4</v>
      </c>
      <c r="AC80" s="25">
        <f t="shared" si="31"/>
        <v>4.2000000000000002E-4</v>
      </c>
    </row>
    <row r="81" spans="1:29" s="15" customFormat="1">
      <c r="A81" s="18">
        <v>329</v>
      </c>
      <c r="B81" s="25">
        <v>2.5000000000000001E-4</v>
      </c>
      <c r="C81" s="25">
        <v>2.393E-2</v>
      </c>
      <c r="D81" s="25">
        <f t="shared" si="16"/>
        <v>2.3519999999999999E-2</v>
      </c>
      <c r="E81" s="25"/>
      <c r="F81" s="25">
        <f t="shared" si="17"/>
        <v>2.1450265E-2</v>
      </c>
      <c r="G81" s="25">
        <f t="shared" si="18"/>
        <v>0.49399960295000001</v>
      </c>
      <c r="H81" s="25">
        <v>3.7130000000000003E-2</v>
      </c>
      <c r="I81" s="25">
        <f t="shared" si="19"/>
        <v>3.6720000000000003E-2</v>
      </c>
      <c r="J81" s="25"/>
      <c r="K81" s="25">
        <f t="shared" si="20"/>
        <v>3.0058965000000003E-2</v>
      </c>
      <c r="L81" s="25">
        <f t="shared" si="21"/>
        <v>0.69225796395000017</v>
      </c>
      <c r="M81" s="25">
        <v>2.4969999999999999E-2</v>
      </c>
      <c r="N81" s="25">
        <f t="shared" si="22"/>
        <v>2.4559999999999998E-2</v>
      </c>
      <c r="O81" s="25"/>
      <c r="P81" s="25">
        <f t="shared" si="23"/>
        <v>2.2988164999999998E-2</v>
      </c>
      <c r="Q81" s="25">
        <f t="shared" si="24"/>
        <v>0.52941743995000001</v>
      </c>
      <c r="R81" s="36">
        <v>3.542E-2</v>
      </c>
      <c r="S81" s="36">
        <f t="shared" si="25"/>
        <v>3.5009999999999999E-2</v>
      </c>
      <c r="T81" s="36"/>
      <c r="U81" s="36">
        <f t="shared" si="26"/>
        <v>3.2178064999999999E-2</v>
      </c>
      <c r="V81" s="36">
        <f t="shared" si="27"/>
        <v>0.74106083695000002</v>
      </c>
      <c r="W81" s="37">
        <v>3.0859999999999999E-2</v>
      </c>
      <c r="X81" s="37">
        <f t="shared" si="28"/>
        <v>3.0449999999999998E-2</v>
      </c>
      <c r="Y81" s="37"/>
      <c r="Z81" s="37">
        <f t="shared" si="29"/>
        <v>2.6829264999999998E-2</v>
      </c>
      <c r="AA81" s="37">
        <f t="shared" si="30"/>
        <v>0.61787797295000002</v>
      </c>
      <c r="AB81" s="25">
        <v>5.6999999999999998E-4</v>
      </c>
      <c r="AC81" s="25">
        <f t="shared" si="31"/>
        <v>4.0999999999999999E-4</v>
      </c>
    </row>
    <row r="82" spans="1:29" s="15" customFormat="1">
      <c r="A82" s="18">
        <v>330</v>
      </c>
      <c r="B82" s="25">
        <v>2.9E-4</v>
      </c>
      <c r="C82" s="25">
        <v>2.392E-2</v>
      </c>
      <c r="D82" s="25">
        <f t="shared" si="16"/>
        <v>2.3429999999999999E-2</v>
      </c>
      <c r="E82" s="25"/>
      <c r="F82" s="25">
        <f t="shared" si="17"/>
        <v>2.1360265E-2</v>
      </c>
      <c r="G82" s="25">
        <f t="shared" si="18"/>
        <v>0.49192690295000002</v>
      </c>
      <c r="H82" s="25">
        <v>3.6470000000000002E-2</v>
      </c>
      <c r="I82" s="25">
        <f t="shared" si="19"/>
        <v>3.5980000000000005E-2</v>
      </c>
      <c r="J82" s="25"/>
      <c r="K82" s="25">
        <f t="shared" si="20"/>
        <v>2.9318965000000006E-2</v>
      </c>
      <c r="L82" s="25">
        <f t="shared" si="21"/>
        <v>0.67521576395000016</v>
      </c>
      <c r="M82" s="25">
        <v>2.4969999999999999E-2</v>
      </c>
      <c r="N82" s="25">
        <f t="shared" si="22"/>
        <v>2.4479999999999998E-2</v>
      </c>
      <c r="O82" s="25"/>
      <c r="P82" s="25">
        <f t="shared" si="23"/>
        <v>2.2908164999999998E-2</v>
      </c>
      <c r="Q82" s="25">
        <f t="shared" si="24"/>
        <v>0.52757503994999999</v>
      </c>
      <c r="R82" s="36">
        <v>2.9190000000000001E-2</v>
      </c>
      <c r="S82" s="36">
        <f t="shared" si="25"/>
        <v>2.87E-2</v>
      </c>
      <c r="T82" s="36"/>
      <c r="U82" s="36">
        <f t="shared" si="26"/>
        <v>2.5868064999999999E-2</v>
      </c>
      <c r="V82" s="36">
        <f t="shared" si="27"/>
        <v>0.59574153694999998</v>
      </c>
      <c r="W82" s="37">
        <v>3.0429999999999999E-2</v>
      </c>
      <c r="X82" s="37">
        <f t="shared" si="28"/>
        <v>2.9939999999999998E-2</v>
      </c>
      <c r="Y82" s="37"/>
      <c r="Z82" s="37">
        <f t="shared" si="29"/>
        <v>2.6319264999999998E-2</v>
      </c>
      <c r="AA82" s="37">
        <f t="shared" si="30"/>
        <v>0.60613267294999995</v>
      </c>
      <c r="AB82" s="25">
        <v>6.8999999999999997E-4</v>
      </c>
      <c r="AC82" s="25">
        <f t="shared" si="31"/>
        <v>4.8999999999999998E-4</v>
      </c>
    </row>
    <row r="83" spans="1:29" s="15" customFormat="1">
      <c r="A83" s="18">
        <v>331</v>
      </c>
      <c r="B83" s="25">
        <v>2.7E-4</v>
      </c>
      <c r="C83" s="25">
        <v>2.3879999999999998E-2</v>
      </c>
      <c r="D83" s="25">
        <f t="shared" si="16"/>
        <v>2.3484999999999999E-2</v>
      </c>
      <c r="E83" s="25"/>
      <c r="F83" s="25">
        <f t="shared" si="17"/>
        <v>2.1415264999999999E-2</v>
      </c>
      <c r="G83" s="25">
        <f t="shared" si="18"/>
        <v>0.49319355295</v>
      </c>
      <c r="H83" s="25">
        <v>3.6260000000000001E-2</v>
      </c>
      <c r="I83" s="25">
        <f t="shared" si="19"/>
        <v>3.5865000000000001E-2</v>
      </c>
      <c r="J83" s="25"/>
      <c r="K83" s="25">
        <f t="shared" si="20"/>
        <v>2.9203965000000002E-2</v>
      </c>
      <c r="L83" s="25">
        <f t="shared" si="21"/>
        <v>0.67256731395000002</v>
      </c>
      <c r="M83" s="25">
        <v>2.4930000000000001E-2</v>
      </c>
      <c r="N83" s="25">
        <f t="shared" si="22"/>
        <v>2.4535000000000001E-2</v>
      </c>
      <c r="O83" s="25"/>
      <c r="P83" s="25">
        <f t="shared" si="23"/>
        <v>2.2963165000000001E-2</v>
      </c>
      <c r="Q83" s="25">
        <f t="shared" si="24"/>
        <v>0.52884168995000003</v>
      </c>
      <c r="R83" s="36">
        <v>2.8629999999999999E-2</v>
      </c>
      <c r="S83" s="36">
        <f t="shared" si="25"/>
        <v>2.8235E-2</v>
      </c>
      <c r="T83" s="36"/>
      <c r="U83" s="36">
        <f t="shared" si="26"/>
        <v>2.5403064999999999E-2</v>
      </c>
      <c r="V83" s="36">
        <f t="shared" si="27"/>
        <v>0.58503258695000004</v>
      </c>
      <c r="W83" s="37">
        <v>0.03</v>
      </c>
      <c r="X83" s="37">
        <f t="shared" si="28"/>
        <v>2.9604999999999999E-2</v>
      </c>
      <c r="Y83" s="37"/>
      <c r="Z83" s="37">
        <f t="shared" si="29"/>
        <v>2.5984264999999999E-2</v>
      </c>
      <c r="AA83" s="37">
        <f t="shared" si="30"/>
        <v>0.59841762295000001</v>
      </c>
      <c r="AB83" s="25">
        <v>5.1999999999999995E-4</v>
      </c>
      <c r="AC83" s="25">
        <f t="shared" si="31"/>
        <v>3.9499999999999995E-4</v>
      </c>
    </row>
    <row r="84" spans="1:29" s="15" customFormat="1">
      <c r="A84" s="18">
        <v>332</v>
      </c>
      <c r="B84" s="25">
        <v>3.2000000000000003E-4</v>
      </c>
      <c r="C84" s="25">
        <v>2.3810000000000001E-2</v>
      </c>
      <c r="D84" s="25">
        <f t="shared" si="16"/>
        <v>2.334E-2</v>
      </c>
      <c r="E84" s="25"/>
      <c r="F84" s="25">
        <f t="shared" si="17"/>
        <v>2.1270265E-2</v>
      </c>
      <c r="G84" s="25">
        <f t="shared" si="18"/>
        <v>0.48985420295000004</v>
      </c>
      <c r="H84" s="25">
        <v>3.56E-2</v>
      </c>
      <c r="I84" s="25">
        <f t="shared" si="19"/>
        <v>3.5130000000000002E-2</v>
      </c>
      <c r="J84" s="25"/>
      <c r="K84" s="25">
        <f t="shared" si="20"/>
        <v>2.8468965000000002E-2</v>
      </c>
      <c r="L84" s="25">
        <f t="shared" si="21"/>
        <v>0.65564026395000008</v>
      </c>
      <c r="M84" s="25">
        <v>2.4920000000000001E-2</v>
      </c>
      <c r="N84" s="25">
        <f t="shared" si="22"/>
        <v>2.445E-2</v>
      </c>
      <c r="O84" s="25"/>
      <c r="P84" s="25">
        <f t="shared" si="23"/>
        <v>2.2878164999999999E-2</v>
      </c>
      <c r="Q84" s="25">
        <f t="shared" si="24"/>
        <v>0.52688413995000005</v>
      </c>
      <c r="R84" s="36">
        <v>2.835E-2</v>
      </c>
      <c r="S84" s="36">
        <f t="shared" si="25"/>
        <v>2.7879999999999999E-2</v>
      </c>
      <c r="T84" s="36"/>
      <c r="U84" s="36">
        <f t="shared" si="26"/>
        <v>2.5048064999999998E-2</v>
      </c>
      <c r="V84" s="36">
        <f t="shared" si="27"/>
        <v>0.57685693694999995</v>
      </c>
      <c r="W84" s="37">
        <v>2.9839999999999998E-2</v>
      </c>
      <c r="X84" s="37">
        <f t="shared" si="28"/>
        <v>2.9369999999999997E-2</v>
      </c>
      <c r="Y84" s="37"/>
      <c r="Z84" s="37">
        <f t="shared" si="29"/>
        <v>2.5749264999999997E-2</v>
      </c>
      <c r="AA84" s="37">
        <f t="shared" si="30"/>
        <v>0.59300557295</v>
      </c>
      <c r="AB84" s="25">
        <v>6.2E-4</v>
      </c>
      <c r="AC84" s="25">
        <f t="shared" si="31"/>
        <v>4.7000000000000004E-4</v>
      </c>
    </row>
    <row r="85" spans="1:29" s="15" customFormat="1">
      <c r="A85" s="18">
        <v>333</v>
      </c>
      <c r="B85" s="25">
        <v>2.5000000000000001E-4</v>
      </c>
      <c r="C85" s="25">
        <v>2.2720000000000001E-2</v>
      </c>
      <c r="D85" s="25">
        <f t="shared" si="16"/>
        <v>2.2360000000000001E-2</v>
      </c>
      <c r="E85" s="25"/>
      <c r="F85" s="25">
        <f t="shared" si="17"/>
        <v>2.0290265000000002E-2</v>
      </c>
      <c r="G85" s="25">
        <f t="shared" si="18"/>
        <v>0.46728480295000008</v>
      </c>
      <c r="H85" s="25">
        <v>3.5569999999999997E-2</v>
      </c>
      <c r="I85" s="25">
        <f t="shared" si="19"/>
        <v>3.5209999999999998E-2</v>
      </c>
      <c r="J85" s="25"/>
      <c r="K85" s="25">
        <f t="shared" si="20"/>
        <v>2.8548964999999999E-2</v>
      </c>
      <c r="L85" s="25">
        <f t="shared" si="21"/>
        <v>0.65748266394999999</v>
      </c>
      <c r="M85" s="25">
        <v>2.4879999999999999E-2</v>
      </c>
      <c r="N85" s="25">
        <f t="shared" si="22"/>
        <v>2.452E-2</v>
      </c>
      <c r="O85" s="25"/>
      <c r="P85" s="25">
        <f t="shared" si="23"/>
        <v>2.2948165E-2</v>
      </c>
      <c r="Q85" s="25">
        <f t="shared" si="24"/>
        <v>0.52849623995000006</v>
      </c>
      <c r="R85" s="36">
        <v>2.7969999999999998E-2</v>
      </c>
      <c r="S85" s="36">
        <f t="shared" si="25"/>
        <v>2.7609999999999999E-2</v>
      </c>
      <c r="T85" s="36"/>
      <c r="U85" s="36">
        <f t="shared" si="26"/>
        <v>2.4778064999999998E-2</v>
      </c>
      <c r="V85" s="36">
        <f t="shared" si="27"/>
        <v>0.57063883694999995</v>
      </c>
      <c r="W85" s="37">
        <v>2.9389999999999999E-2</v>
      </c>
      <c r="X85" s="37">
        <f t="shared" si="28"/>
        <v>2.903E-2</v>
      </c>
      <c r="Y85" s="37"/>
      <c r="Z85" s="37">
        <f t="shared" si="29"/>
        <v>2.5409265E-2</v>
      </c>
      <c r="AA85" s="37">
        <f t="shared" si="30"/>
        <v>0.58517537294999999</v>
      </c>
      <c r="AB85" s="25">
        <v>4.6999999999999999E-4</v>
      </c>
      <c r="AC85" s="25">
        <f t="shared" si="31"/>
        <v>3.5999999999999997E-4</v>
      </c>
    </row>
    <row r="86" spans="1:29" s="15" customFormat="1">
      <c r="A86" s="18">
        <v>334</v>
      </c>
      <c r="B86" s="25">
        <v>2.9E-4</v>
      </c>
      <c r="C86" s="25">
        <v>2.2550000000000001E-2</v>
      </c>
      <c r="D86" s="25">
        <f t="shared" si="16"/>
        <v>2.215E-2</v>
      </c>
      <c r="E86" s="25"/>
      <c r="F86" s="25">
        <f t="shared" si="17"/>
        <v>2.0080265E-2</v>
      </c>
      <c r="G86" s="25">
        <f t="shared" si="18"/>
        <v>0.46244850295000001</v>
      </c>
      <c r="H86" s="25">
        <v>3.5000000000000003E-2</v>
      </c>
      <c r="I86" s="25">
        <f t="shared" si="19"/>
        <v>3.4600000000000006E-2</v>
      </c>
      <c r="J86" s="25"/>
      <c r="K86" s="25">
        <f t="shared" si="20"/>
        <v>2.7938965000000007E-2</v>
      </c>
      <c r="L86" s="25">
        <f t="shared" si="21"/>
        <v>0.6434343639500002</v>
      </c>
      <c r="M86" s="25">
        <v>2.4850000000000001E-2</v>
      </c>
      <c r="N86" s="25">
        <f t="shared" si="22"/>
        <v>2.445E-2</v>
      </c>
      <c r="O86" s="25"/>
      <c r="P86" s="25">
        <f t="shared" si="23"/>
        <v>2.2878164999999999E-2</v>
      </c>
      <c r="Q86" s="25">
        <f t="shared" si="24"/>
        <v>0.52688413995000005</v>
      </c>
      <c r="R86" s="36">
        <v>2.792E-2</v>
      </c>
      <c r="S86" s="36">
        <f t="shared" si="25"/>
        <v>2.7519999999999999E-2</v>
      </c>
      <c r="T86" s="36"/>
      <c r="U86" s="36">
        <f t="shared" si="26"/>
        <v>2.4688064999999999E-2</v>
      </c>
      <c r="V86" s="36">
        <f t="shared" si="27"/>
        <v>0.56856613695000002</v>
      </c>
      <c r="W86" s="37">
        <v>2.9190000000000001E-2</v>
      </c>
      <c r="X86" s="37">
        <f t="shared" si="28"/>
        <v>2.879E-2</v>
      </c>
      <c r="Y86" s="37"/>
      <c r="Z86" s="37">
        <f t="shared" si="29"/>
        <v>2.5169265E-2</v>
      </c>
      <c r="AA86" s="37">
        <f t="shared" si="30"/>
        <v>0.57964817295000004</v>
      </c>
      <c r="AB86" s="25">
        <v>5.1000000000000004E-4</v>
      </c>
      <c r="AC86" s="25">
        <f t="shared" si="31"/>
        <v>4.0000000000000002E-4</v>
      </c>
    </row>
    <row r="87" spans="1:29" s="15" customFormat="1">
      <c r="A87" s="18">
        <v>335</v>
      </c>
      <c r="B87" s="25">
        <v>3.1E-4</v>
      </c>
      <c r="C87" s="25">
        <v>2.2540000000000001E-2</v>
      </c>
      <c r="D87" s="25">
        <f t="shared" si="16"/>
        <v>2.2165000000000001E-2</v>
      </c>
      <c r="E87" s="25"/>
      <c r="F87" s="25">
        <f t="shared" si="17"/>
        <v>2.0095265000000001E-2</v>
      </c>
      <c r="G87" s="25">
        <f t="shared" si="18"/>
        <v>0.46279395295000003</v>
      </c>
      <c r="H87" s="25">
        <v>3.4729999999999997E-2</v>
      </c>
      <c r="I87" s="25">
        <f t="shared" si="19"/>
        <v>3.4354999999999997E-2</v>
      </c>
      <c r="J87" s="25"/>
      <c r="K87" s="25">
        <f t="shared" si="20"/>
        <v>2.7693964999999997E-2</v>
      </c>
      <c r="L87" s="25">
        <f t="shared" si="21"/>
        <v>0.63779201394999996</v>
      </c>
      <c r="M87" s="25">
        <v>2.4840000000000001E-2</v>
      </c>
      <c r="N87" s="25">
        <f t="shared" si="22"/>
        <v>2.4465000000000001E-2</v>
      </c>
      <c r="O87" s="25"/>
      <c r="P87" s="25">
        <f t="shared" si="23"/>
        <v>2.2893165E-2</v>
      </c>
      <c r="Q87" s="25">
        <f t="shared" si="24"/>
        <v>0.52722958995000002</v>
      </c>
      <c r="R87" s="36">
        <v>2.7269999999999999E-2</v>
      </c>
      <c r="S87" s="36">
        <f t="shared" si="25"/>
        <v>2.6894999999999999E-2</v>
      </c>
      <c r="T87" s="36"/>
      <c r="U87" s="36">
        <f t="shared" si="26"/>
        <v>2.4063064999999998E-2</v>
      </c>
      <c r="V87" s="36">
        <f t="shared" si="27"/>
        <v>0.55417238694999993</v>
      </c>
      <c r="W87" s="37">
        <v>2.8660000000000001E-2</v>
      </c>
      <c r="X87" s="37">
        <f t="shared" si="28"/>
        <v>2.8285000000000001E-2</v>
      </c>
      <c r="Y87" s="37"/>
      <c r="Z87" s="37">
        <f t="shared" si="29"/>
        <v>2.4664265000000001E-2</v>
      </c>
      <c r="AA87" s="37">
        <f t="shared" si="30"/>
        <v>0.56801802295000003</v>
      </c>
      <c r="AB87" s="25">
        <v>4.4000000000000002E-4</v>
      </c>
      <c r="AC87" s="25">
        <f t="shared" si="31"/>
        <v>3.7500000000000001E-4</v>
      </c>
    </row>
    <row r="88" spans="1:29" s="15" customFormat="1">
      <c r="A88" s="18">
        <v>336</v>
      </c>
      <c r="B88" s="25">
        <v>2.2000000000000001E-4</v>
      </c>
      <c r="C88" s="25">
        <v>2.2530000000000001E-2</v>
      </c>
      <c r="D88" s="25">
        <f t="shared" si="16"/>
        <v>2.2175E-2</v>
      </c>
      <c r="E88" s="25"/>
      <c r="F88" s="25">
        <f t="shared" si="17"/>
        <v>2.0105265000000001E-2</v>
      </c>
      <c r="G88" s="25">
        <f t="shared" si="18"/>
        <v>0.46302425295000005</v>
      </c>
      <c r="H88" s="25">
        <v>3.4349999999999999E-2</v>
      </c>
      <c r="I88" s="25">
        <f t="shared" si="19"/>
        <v>3.3994999999999997E-2</v>
      </c>
      <c r="J88" s="25"/>
      <c r="K88" s="25">
        <f t="shared" si="20"/>
        <v>2.7333964999999998E-2</v>
      </c>
      <c r="L88" s="25">
        <f t="shared" si="21"/>
        <v>0.62950121395000003</v>
      </c>
      <c r="M88" s="25">
        <v>2.4570000000000002E-2</v>
      </c>
      <c r="N88" s="25">
        <f t="shared" si="22"/>
        <v>2.4215E-2</v>
      </c>
      <c r="O88" s="25"/>
      <c r="P88" s="25">
        <f t="shared" si="23"/>
        <v>2.2643165E-2</v>
      </c>
      <c r="Q88" s="25">
        <f t="shared" si="24"/>
        <v>0.52147208995000005</v>
      </c>
      <c r="R88" s="36">
        <v>2.7320000000000001E-2</v>
      </c>
      <c r="S88" s="36">
        <f t="shared" si="25"/>
        <v>2.6964999999999999E-2</v>
      </c>
      <c r="T88" s="36"/>
      <c r="U88" s="36">
        <f t="shared" si="26"/>
        <v>2.4133064999999999E-2</v>
      </c>
      <c r="V88" s="36">
        <f t="shared" si="27"/>
        <v>0.55578448695000005</v>
      </c>
      <c r="W88" s="37">
        <v>2.8580000000000001E-2</v>
      </c>
      <c r="X88" s="37">
        <f t="shared" si="28"/>
        <v>2.8225E-2</v>
      </c>
      <c r="Y88" s="37"/>
      <c r="Z88" s="37">
        <f t="shared" si="29"/>
        <v>2.4604265E-2</v>
      </c>
      <c r="AA88" s="37">
        <f t="shared" si="30"/>
        <v>0.56663622295000005</v>
      </c>
      <c r="AB88" s="25">
        <v>4.8999999999999998E-4</v>
      </c>
      <c r="AC88" s="25">
        <f t="shared" si="31"/>
        <v>3.5500000000000001E-4</v>
      </c>
    </row>
    <row r="89" spans="1:29" s="15" customFormat="1">
      <c r="A89" s="18">
        <v>337</v>
      </c>
      <c r="B89" s="25">
        <v>2.9999999999999997E-4</v>
      </c>
      <c r="C89" s="25">
        <v>2.248E-2</v>
      </c>
      <c r="D89" s="25">
        <f t="shared" si="16"/>
        <v>2.2079999999999999E-2</v>
      </c>
      <c r="E89" s="25"/>
      <c r="F89" s="25">
        <f t="shared" si="17"/>
        <v>2.0010264999999999E-2</v>
      </c>
      <c r="G89" s="25">
        <f t="shared" si="18"/>
        <v>0.46083640295</v>
      </c>
      <c r="H89" s="25">
        <v>3.4130000000000001E-2</v>
      </c>
      <c r="I89" s="25">
        <f t="shared" si="19"/>
        <v>3.3730000000000003E-2</v>
      </c>
      <c r="J89" s="25"/>
      <c r="K89" s="25">
        <f t="shared" si="20"/>
        <v>2.7068965000000004E-2</v>
      </c>
      <c r="L89" s="25">
        <f t="shared" si="21"/>
        <v>0.62339826395000009</v>
      </c>
      <c r="M89" s="25">
        <v>2.4549999999999999E-2</v>
      </c>
      <c r="N89" s="25">
        <f t="shared" si="22"/>
        <v>2.4149999999999998E-2</v>
      </c>
      <c r="O89" s="25"/>
      <c r="P89" s="25">
        <f t="shared" si="23"/>
        <v>2.2578164999999997E-2</v>
      </c>
      <c r="Q89" s="25">
        <f t="shared" si="24"/>
        <v>0.51997513995</v>
      </c>
      <c r="R89" s="36">
        <v>2.6800000000000001E-2</v>
      </c>
      <c r="S89" s="36">
        <f t="shared" si="25"/>
        <v>2.64E-2</v>
      </c>
      <c r="T89" s="36"/>
      <c r="U89" s="36">
        <f t="shared" si="26"/>
        <v>2.3568064999999999E-2</v>
      </c>
      <c r="V89" s="36">
        <f t="shared" si="27"/>
        <v>0.54277253695000005</v>
      </c>
      <c r="W89" s="37">
        <v>2.8199999999999999E-2</v>
      </c>
      <c r="X89" s="37">
        <f t="shared" si="28"/>
        <v>2.7799999999999998E-2</v>
      </c>
      <c r="Y89" s="37"/>
      <c r="Z89" s="37">
        <f t="shared" si="29"/>
        <v>2.4179264999999998E-2</v>
      </c>
      <c r="AA89" s="37">
        <f t="shared" si="30"/>
        <v>0.55684847294999995</v>
      </c>
      <c r="AB89" s="25">
        <v>5.0000000000000001E-4</v>
      </c>
      <c r="AC89" s="25">
        <f t="shared" si="31"/>
        <v>3.9999999999999996E-4</v>
      </c>
    </row>
    <row r="90" spans="1:29" s="15" customFormat="1">
      <c r="A90" s="18">
        <v>338</v>
      </c>
      <c r="B90" s="25">
        <v>3.1E-4</v>
      </c>
      <c r="C90" s="25">
        <v>2.247E-2</v>
      </c>
      <c r="D90" s="25">
        <f t="shared" si="16"/>
        <v>2.2079999999999999E-2</v>
      </c>
      <c r="E90" s="25"/>
      <c r="F90" s="25">
        <f t="shared" si="17"/>
        <v>2.0010264999999999E-2</v>
      </c>
      <c r="G90" s="25">
        <f t="shared" si="18"/>
        <v>0.46083640295</v>
      </c>
      <c r="H90" s="25">
        <v>3.3649999999999999E-2</v>
      </c>
      <c r="I90" s="25">
        <f t="shared" si="19"/>
        <v>3.3259999999999998E-2</v>
      </c>
      <c r="J90" s="25"/>
      <c r="K90" s="25">
        <f t="shared" si="20"/>
        <v>2.6598964999999999E-2</v>
      </c>
      <c r="L90" s="25">
        <f t="shared" si="21"/>
        <v>0.61257416394999997</v>
      </c>
      <c r="M90" s="25">
        <v>2.3970000000000002E-2</v>
      </c>
      <c r="N90" s="25">
        <f t="shared" si="22"/>
        <v>2.358E-2</v>
      </c>
      <c r="O90" s="25"/>
      <c r="P90" s="25">
        <f t="shared" si="23"/>
        <v>2.2008165E-2</v>
      </c>
      <c r="Q90" s="25">
        <f t="shared" si="24"/>
        <v>0.50684803995000005</v>
      </c>
      <c r="R90" s="36">
        <v>2.664E-2</v>
      </c>
      <c r="S90" s="36">
        <f t="shared" si="25"/>
        <v>2.6249999999999999E-2</v>
      </c>
      <c r="T90" s="36"/>
      <c r="U90" s="36">
        <f t="shared" si="26"/>
        <v>2.3418064999999998E-2</v>
      </c>
      <c r="V90" s="36">
        <f t="shared" si="27"/>
        <v>0.53931803695000002</v>
      </c>
      <c r="W90" s="37">
        <v>2.8060000000000002E-2</v>
      </c>
      <c r="X90" s="37">
        <f t="shared" si="28"/>
        <v>2.767E-2</v>
      </c>
      <c r="Y90" s="37"/>
      <c r="Z90" s="37">
        <f t="shared" si="29"/>
        <v>2.4049265E-2</v>
      </c>
      <c r="AA90" s="37">
        <f t="shared" si="30"/>
        <v>0.55385457295000007</v>
      </c>
      <c r="AB90" s="25">
        <v>4.6999999999999999E-4</v>
      </c>
      <c r="AC90" s="25">
        <f t="shared" si="31"/>
        <v>3.8999999999999999E-4</v>
      </c>
    </row>
    <row r="91" spans="1:29" s="15" customFormat="1">
      <c r="A91" s="18">
        <v>339</v>
      </c>
      <c r="B91" s="25">
        <v>2.5999999999999998E-4</v>
      </c>
      <c r="C91" s="25">
        <v>2.2460000000000001E-2</v>
      </c>
      <c r="D91" s="25">
        <f t="shared" si="16"/>
        <v>2.215E-2</v>
      </c>
      <c r="E91" s="25"/>
      <c r="F91" s="25">
        <f t="shared" si="17"/>
        <v>2.0080265E-2</v>
      </c>
      <c r="G91" s="25">
        <f t="shared" si="18"/>
        <v>0.46244850295000001</v>
      </c>
      <c r="H91" s="25">
        <v>3.3239999999999999E-2</v>
      </c>
      <c r="I91" s="25">
        <f t="shared" si="19"/>
        <v>3.2930000000000001E-2</v>
      </c>
      <c r="J91" s="25"/>
      <c r="K91" s="25">
        <f t="shared" si="20"/>
        <v>2.6268965000000002E-2</v>
      </c>
      <c r="L91" s="25">
        <f t="shared" si="21"/>
        <v>0.60497426395000009</v>
      </c>
      <c r="M91" s="25">
        <v>2.376E-2</v>
      </c>
      <c r="N91" s="25">
        <f t="shared" si="22"/>
        <v>2.3449999999999999E-2</v>
      </c>
      <c r="O91" s="25"/>
      <c r="P91" s="25">
        <f t="shared" si="23"/>
        <v>2.1878164999999998E-2</v>
      </c>
      <c r="Q91" s="25">
        <f t="shared" si="24"/>
        <v>0.50385413994999995</v>
      </c>
      <c r="R91" s="36">
        <v>2.613E-2</v>
      </c>
      <c r="S91" s="36">
        <f t="shared" si="25"/>
        <v>2.5819999999999999E-2</v>
      </c>
      <c r="T91" s="36"/>
      <c r="U91" s="36">
        <f t="shared" si="26"/>
        <v>2.2988064999999999E-2</v>
      </c>
      <c r="V91" s="36">
        <f t="shared" si="27"/>
        <v>0.52941513694999998</v>
      </c>
      <c r="W91" s="37">
        <v>2.7449999999999999E-2</v>
      </c>
      <c r="X91" s="37">
        <f t="shared" si="28"/>
        <v>2.7139999999999997E-2</v>
      </c>
      <c r="Y91" s="37"/>
      <c r="Z91" s="37">
        <f t="shared" si="29"/>
        <v>2.3519264999999998E-2</v>
      </c>
      <c r="AA91" s="37">
        <f t="shared" si="30"/>
        <v>0.54164867294999997</v>
      </c>
      <c r="AB91" s="25">
        <v>3.6000000000000002E-4</v>
      </c>
      <c r="AC91" s="25">
        <f t="shared" si="31"/>
        <v>3.1E-4</v>
      </c>
    </row>
    <row r="92" spans="1:29" s="15" customFormat="1">
      <c r="A92" s="18">
        <v>340</v>
      </c>
      <c r="B92" s="25">
        <v>2.7999999999999998E-4</v>
      </c>
      <c r="C92" s="25">
        <v>2.2450000000000001E-2</v>
      </c>
      <c r="D92" s="25">
        <f t="shared" si="16"/>
        <v>2.2110000000000001E-2</v>
      </c>
      <c r="E92" s="25"/>
      <c r="F92" s="25">
        <f t="shared" si="17"/>
        <v>2.0040265000000002E-2</v>
      </c>
      <c r="G92" s="25">
        <f t="shared" si="18"/>
        <v>0.46152730295000005</v>
      </c>
      <c r="H92" s="25">
        <v>3.2759999999999997E-2</v>
      </c>
      <c r="I92" s="25">
        <f t="shared" si="19"/>
        <v>3.2419999999999997E-2</v>
      </c>
      <c r="J92" s="25"/>
      <c r="K92" s="25">
        <f t="shared" si="20"/>
        <v>2.5758964999999998E-2</v>
      </c>
      <c r="L92" s="25">
        <f t="shared" si="21"/>
        <v>0.59322896395000002</v>
      </c>
      <c r="M92" s="25">
        <v>2.3529999999999999E-2</v>
      </c>
      <c r="N92" s="25">
        <f t="shared" si="22"/>
        <v>2.3189999999999999E-2</v>
      </c>
      <c r="O92" s="25"/>
      <c r="P92" s="25">
        <f t="shared" si="23"/>
        <v>2.1618164999999998E-2</v>
      </c>
      <c r="Q92" s="25">
        <f t="shared" si="24"/>
        <v>0.49786633994999996</v>
      </c>
      <c r="R92" s="36">
        <v>2.6079999999999999E-2</v>
      </c>
      <c r="S92" s="36">
        <f t="shared" si="25"/>
        <v>2.5739999999999999E-2</v>
      </c>
      <c r="T92" s="36"/>
      <c r="U92" s="36">
        <f t="shared" si="26"/>
        <v>2.2908064999999998E-2</v>
      </c>
      <c r="V92" s="36">
        <f t="shared" si="27"/>
        <v>0.52757273694999995</v>
      </c>
      <c r="W92" s="37">
        <v>2.7279999999999999E-2</v>
      </c>
      <c r="X92" s="37">
        <f t="shared" si="28"/>
        <v>2.6939999999999999E-2</v>
      </c>
      <c r="Y92" s="37"/>
      <c r="Z92" s="37">
        <f t="shared" si="29"/>
        <v>2.3319264999999999E-2</v>
      </c>
      <c r="AA92" s="37">
        <f t="shared" si="30"/>
        <v>0.53704267294999997</v>
      </c>
      <c r="AB92" s="25">
        <v>4.0000000000000002E-4</v>
      </c>
      <c r="AC92" s="25">
        <f t="shared" si="31"/>
        <v>3.4000000000000002E-4</v>
      </c>
    </row>
    <row r="93" spans="1:29" s="15" customFormat="1">
      <c r="A93" s="18">
        <v>341</v>
      </c>
      <c r="B93" s="25">
        <v>3.5E-4</v>
      </c>
      <c r="C93" s="25">
        <v>2.2450000000000001E-2</v>
      </c>
      <c r="D93" s="25">
        <f t="shared" si="16"/>
        <v>2.2095E-2</v>
      </c>
      <c r="E93" s="25"/>
      <c r="F93" s="25">
        <f t="shared" si="17"/>
        <v>2.0025265E-2</v>
      </c>
      <c r="G93" s="25">
        <f t="shared" si="18"/>
        <v>0.46118185295000003</v>
      </c>
      <c r="H93" s="25">
        <v>3.2620000000000003E-2</v>
      </c>
      <c r="I93" s="25">
        <f t="shared" si="19"/>
        <v>3.2265000000000002E-2</v>
      </c>
      <c r="J93" s="25"/>
      <c r="K93" s="25">
        <f t="shared" si="20"/>
        <v>2.5603965000000003E-2</v>
      </c>
      <c r="L93" s="25">
        <f t="shared" si="21"/>
        <v>0.58965931395000004</v>
      </c>
      <c r="M93" s="25">
        <v>2.3230000000000001E-2</v>
      </c>
      <c r="N93" s="25">
        <f t="shared" si="22"/>
        <v>2.2875E-2</v>
      </c>
      <c r="O93" s="25"/>
      <c r="P93" s="25">
        <f t="shared" si="23"/>
        <v>2.1303164999999999E-2</v>
      </c>
      <c r="Q93" s="25">
        <f t="shared" si="24"/>
        <v>0.49061188994999999</v>
      </c>
      <c r="R93" s="36">
        <v>2.555E-2</v>
      </c>
      <c r="S93" s="36">
        <f t="shared" si="25"/>
        <v>2.5194999999999999E-2</v>
      </c>
      <c r="T93" s="36"/>
      <c r="U93" s="36">
        <f t="shared" si="26"/>
        <v>2.2363064999999998E-2</v>
      </c>
      <c r="V93" s="36">
        <f t="shared" si="27"/>
        <v>0.51502138694999999</v>
      </c>
      <c r="W93" s="37">
        <v>2.6679999999999999E-2</v>
      </c>
      <c r="X93" s="37">
        <f t="shared" si="28"/>
        <v>2.6324999999999998E-2</v>
      </c>
      <c r="Y93" s="37"/>
      <c r="Z93" s="37">
        <f t="shared" si="29"/>
        <v>2.2704264999999998E-2</v>
      </c>
      <c r="AA93" s="37">
        <f t="shared" si="30"/>
        <v>0.52287922295</v>
      </c>
      <c r="AB93" s="25">
        <v>3.6000000000000002E-4</v>
      </c>
      <c r="AC93" s="25">
        <f t="shared" si="31"/>
        <v>3.5500000000000001E-4</v>
      </c>
    </row>
    <row r="94" spans="1:29" s="15" customFormat="1">
      <c r="A94" s="18">
        <v>342</v>
      </c>
      <c r="B94" s="25">
        <v>2.7E-4</v>
      </c>
      <c r="C94" s="25">
        <v>2.2179999999999998E-2</v>
      </c>
      <c r="D94" s="25">
        <f t="shared" si="16"/>
        <v>2.1884999999999998E-2</v>
      </c>
      <c r="E94" s="25"/>
      <c r="F94" s="25">
        <f t="shared" si="17"/>
        <v>1.9815264999999999E-2</v>
      </c>
      <c r="G94" s="25">
        <f t="shared" si="18"/>
        <v>0.45634555295000001</v>
      </c>
      <c r="H94" s="25">
        <v>3.2149999999999998E-2</v>
      </c>
      <c r="I94" s="25">
        <f t="shared" si="19"/>
        <v>3.1855000000000001E-2</v>
      </c>
      <c r="J94" s="25"/>
      <c r="K94" s="25">
        <f t="shared" si="20"/>
        <v>2.5193965000000002E-2</v>
      </c>
      <c r="L94" s="25">
        <f t="shared" si="21"/>
        <v>0.58021701395000003</v>
      </c>
      <c r="M94" s="25">
        <v>2.2790000000000001E-2</v>
      </c>
      <c r="N94" s="25">
        <f t="shared" si="22"/>
        <v>2.2495000000000001E-2</v>
      </c>
      <c r="O94" s="25"/>
      <c r="P94" s="25">
        <f t="shared" si="23"/>
        <v>2.0923165000000001E-2</v>
      </c>
      <c r="Q94" s="25">
        <f t="shared" si="24"/>
        <v>0.48186048995000003</v>
      </c>
      <c r="R94" s="36">
        <v>2.5409999999999999E-2</v>
      </c>
      <c r="S94" s="36">
        <f t="shared" si="25"/>
        <v>2.5114999999999998E-2</v>
      </c>
      <c r="T94" s="36"/>
      <c r="U94" s="36">
        <f t="shared" si="26"/>
        <v>2.2283064999999998E-2</v>
      </c>
      <c r="V94" s="36">
        <f t="shared" si="27"/>
        <v>0.51317898694999997</v>
      </c>
      <c r="W94" s="37">
        <v>2.6769999999999999E-2</v>
      </c>
      <c r="X94" s="37">
        <f t="shared" si="28"/>
        <v>2.6474999999999999E-2</v>
      </c>
      <c r="Y94" s="37"/>
      <c r="Z94" s="37">
        <f t="shared" si="29"/>
        <v>2.2854264999999999E-2</v>
      </c>
      <c r="AA94" s="37">
        <f t="shared" si="30"/>
        <v>0.52633372295000003</v>
      </c>
      <c r="AB94" s="25">
        <v>3.2000000000000003E-4</v>
      </c>
      <c r="AC94" s="25">
        <f t="shared" si="31"/>
        <v>2.9500000000000001E-4</v>
      </c>
    </row>
    <row r="95" spans="1:29" s="15" customFormat="1">
      <c r="A95" s="18">
        <v>343</v>
      </c>
      <c r="B95" s="25">
        <v>2.9999999999999997E-4</v>
      </c>
      <c r="C95" s="25">
        <v>2.2110000000000001E-2</v>
      </c>
      <c r="D95" s="25">
        <f t="shared" si="16"/>
        <v>2.1795000000000002E-2</v>
      </c>
      <c r="E95" s="25"/>
      <c r="F95" s="25">
        <f t="shared" si="17"/>
        <v>1.9725265000000002E-2</v>
      </c>
      <c r="G95" s="25">
        <f t="shared" si="18"/>
        <v>0.45427285295000008</v>
      </c>
      <c r="H95" s="25">
        <v>3.2009999999999997E-2</v>
      </c>
      <c r="I95" s="25">
        <f t="shared" si="19"/>
        <v>3.1694999999999994E-2</v>
      </c>
      <c r="J95" s="25"/>
      <c r="K95" s="25">
        <f t="shared" si="20"/>
        <v>2.5033964999999995E-2</v>
      </c>
      <c r="L95" s="25">
        <f t="shared" si="21"/>
        <v>0.57653221394999987</v>
      </c>
      <c r="M95" s="25">
        <v>2.265E-2</v>
      </c>
      <c r="N95" s="25">
        <f t="shared" si="22"/>
        <v>2.2335000000000001E-2</v>
      </c>
      <c r="O95" s="25"/>
      <c r="P95" s="25">
        <f t="shared" si="23"/>
        <v>2.0763165E-2</v>
      </c>
      <c r="Q95" s="25">
        <f t="shared" si="24"/>
        <v>0.47817568995000004</v>
      </c>
      <c r="R95" s="36">
        <v>2.511E-2</v>
      </c>
      <c r="S95" s="36">
        <f t="shared" si="25"/>
        <v>2.4795000000000001E-2</v>
      </c>
      <c r="T95" s="36"/>
      <c r="U95" s="36">
        <f t="shared" si="26"/>
        <v>2.1963065E-2</v>
      </c>
      <c r="V95" s="36">
        <f t="shared" si="27"/>
        <v>0.50580938695</v>
      </c>
      <c r="W95" s="37">
        <v>2.6239999999999999E-2</v>
      </c>
      <c r="X95" s="37">
        <f t="shared" si="28"/>
        <v>2.5925E-2</v>
      </c>
      <c r="Y95" s="37"/>
      <c r="Z95" s="37">
        <f t="shared" si="29"/>
        <v>2.2304265E-2</v>
      </c>
      <c r="AA95" s="37">
        <f t="shared" si="30"/>
        <v>0.51366722295</v>
      </c>
      <c r="AB95" s="25">
        <v>3.3E-4</v>
      </c>
      <c r="AC95" s="25">
        <f t="shared" si="31"/>
        <v>3.1499999999999996E-4</v>
      </c>
    </row>
    <row r="96" spans="1:29" s="15" customFormat="1">
      <c r="A96" s="18">
        <v>344</v>
      </c>
      <c r="B96" s="25">
        <v>3.3E-4</v>
      </c>
      <c r="C96" s="25">
        <v>2.197E-2</v>
      </c>
      <c r="D96" s="25">
        <f t="shared" si="16"/>
        <v>2.1635000000000001E-2</v>
      </c>
      <c r="E96" s="25"/>
      <c r="F96" s="25">
        <f t="shared" si="17"/>
        <v>1.9565265000000002E-2</v>
      </c>
      <c r="G96" s="25">
        <f t="shared" si="18"/>
        <v>0.45058805295000004</v>
      </c>
      <c r="H96" s="25">
        <v>3.1469999999999998E-2</v>
      </c>
      <c r="I96" s="25">
        <f t="shared" si="19"/>
        <v>3.1134999999999999E-2</v>
      </c>
      <c r="J96" s="25"/>
      <c r="K96" s="25">
        <f t="shared" si="20"/>
        <v>2.4473965E-2</v>
      </c>
      <c r="L96" s="25">
        <f t="shared" si="21"/>
        <v>0.56363541395000005</v>
      </c>
      <c r="M96" s="25">
        <v>2.2210000000000001E-2</v>
      </c>
      <c r="N96" s="25">
        <f t="shared" si="22"/>
        <v>2.1875000000000002E-2</v>
      </c>
      <c r="O96" s="25"/>
      <c r="P96" s="25">
        <f t="shared" si="23"/>
        <v>2.0303165000000001E-2</v>
      </c>
      <c r="Q96" s="25">
        <f t="shared" si="24"/>
        <v>0.46758188995000005</v>
      </c>
      <c r="R96" s="36">
        <v>2.4889999999999999E-2</v>
      </c>
      <c r="S96" s="36">
        <f t="shared" si="25"/>
        <v>2.4555E-2</v>
      </c>
      <c r="T96" s="36"/>
      <c r="U96" s="36">
        <f t="shared" si="26"/>
        <v>2.1723065E-2</v>
      </c>
      <c r="V96" s="36">
        <f t="shared" si="27"/>
        <v>0.50028218695000004</v>
      </c>
      <c r="W96" s="37">
        <v>2.606E-2</v>
      </c>
      <c r="X96" s="37">
        <f t="shared" si="28"/>
        <v>2.5725000000000001E-2</v>
      </c>
      <c r="Y96" s="37"/>
      <c r="Z96" s="37">
        <f t="shared" si="29"/>
        <v>2.2104265000000001E-2</v>
      </c>
      <c r="AA96" s="37">
        <f t="shared" si="30"/>
        <v>0.50906122295</v>
      </c>
      <c r="AB96" s="25">
        <v>3.4000000000000002E-4</v>
      </c>
      <c r="AC96" s="25">
        <f t="shared" si="31"/>
        <v>3.3500000000000001E-4</v>
      </c>
    </row>
    <row r="97" spans="1:29" s="15" customFormat="1">
      <c r="A97" s="18">
        <v>345</v>
      </c>
      <c r="B97" s="25">
        <v>4.0000000000000002E-4</v>
      </c>
      <c r="C97" s="25">
        <v>2.1399999999999999E-2</v>
      </c>
      <c r="D97" s="25">
        <f t="shared" si="16"/>
        <v>2.1014999999999999E-2</v>
      </c>
      <c r="E97" s="25"/>
      <c r="F97" s="25">
        <f t="shared" si="17"/>
        <v>1.8945264999999999E-2</v>
      </c>
      <c r="G97" s="25">
        <f t="shared" si="18"/>
        <v>0.43630945295000001</v>
      </c>
      <c r="H97" s="25">
        <v>3.1329999999999997E-2</v>
      </c>
      <c r="I97" s="25">
        <f t="shared" si="19"/>
        <v>3.0944999999999997E-2</v>
      </c>
      <c r="J97" s="25"/>
      <c r="K97" s="25">
        <f t="shared" si="20"/>
        <v>2.4283964999999998E-2</v>
      </c>
      <c r="L97" s="25">
        <f t="shared" si="21"/>
        <v>0.55925971394999996</v>
      </c>
      <c r="M97" s="25">
        <v>2.2069999999999999E-2</v>
      </c>
      <c r="N97" s="25">
        <f t="shared" si="22"/>
        <v>2.1684999999999999E-2</v>
      </c>
      <c r="O97" s="25"/>
      <c r="P97" s="25">
        <f t="shared" si="23"/>
        <v>2.0113164999999999E-2</v>
      </c>
      <c r="Q97" s="25">
        <f t="shared" si="24"/>
        <v>0.46320618995000001</v>
      </c>
      <c r="R97" s="36">
        <v>2.4400000000000002E-2</v>
      </c>
      <c r="S97" s="36">
        <f t="shared" si="25"/>
        <v>2.4015000000000002E-2</v>
      </c>
      <c r="T97" s="36"/>
      <c r="U97" s="36">
        <f t="shared" si="26"/>
        <v>2.1183065000000001E-2</v>
      </c>
      <c r="V97" s="36">
        <f t="shared" si="27"/>
        <v>0.48784598695000003</v>
      </c>
      <c r="W97" s="37">
        <v>2.5600000000000001E-2</v>
      </c>
      <c r="X97" s="37">
        <f t="shared" si="28"/>
        <v>2.5215000000000001E-2</v>
      </c>
      <c r="Y97" s="37"/>
      <c r="Z97" s="37">
        <f t="shared" si="29"/>
        <v>2.1594265000000001E-2</v>
      </c>
      <c r="AA97" s="37">
        <f t="shared" si="30"/>
        <v>0.49731592295000004</v>
      </c>
      <c r="AB97" s="25">
        <v>3.6999999999999999E-4</v>
      </c>
      <c r="AC97" s="25">
        <f t="shared" si="31"/>
        <v>3.8500000000000003E-4</v>
      </c>
    </row>
    <row r="98" spans="1:29" s="15" customFormat="1">
      <c r="A98" s="18">
        <v>346</v>
      </c>
      <c r="B98" s="25">
        <v>2.5000000000000001E-4</v>
      </c>
      <c r="C98" s="25">
        <v>2.1489999999999999E-2</v>
      </c>
      <c r="D98" s="25">
        <f t="shared" si="16"/>
        <v>2.1189999999999997E-2</v>
      </c>
      <c r="E98" s="25"/>
      <c r="F98" s="25">
        <f t="shared" si="17"/>
        <v>1.9120264999999997E-2</v>
      </c>
      <c r="G98" s="25">
        <f t="shared" si="18"/>
        <v>0.44033970294999997</v>
      </c>
      <c r="H98" s="25">
        <v>3.082E-2</v>
      </c>
      <c r="I98" s="25">
        <f t="shared" si="19"/>
        <v>3.0519999999999999E-2</v>
      </c>
      <c r="J98" s="25"/>
      <c r="K98" s="25">
        <f t="shared" si="20"/>
        <v>2.3858964999999999E-2</v>
      </c>
      <c r="L98" s="25">
        <f t="shared" si="21"/>
        <v>0.54947196394999998</v>
      </c>
      <c r="M98" s="25">
        <v>2.1919999999999999E-2</v>
      </c>
      <c r="N98" s="25">
        <f t="shared" si="22"/>
        <v>2.1619999999999997E-2</v>
      </c>
      <c r="O98" s="25"/>
      <c r="P98" s="25">
        <f t="shared" si="23"/>
        <v>2.0048164999999996E-2</v>
      </c>
      <c r="Q98" s="25">
        <f t="shared" si="24"/>
        <v>0.46170923994999996</v>
      </c>
      <c r="R98" s="36">
        <v>2.452E-2</v>
      </c>
      <c r="S98" s="36">
        <f t="shared" si="25"/>
        <v>2.4219999999999998E-2</v>
      </c>
      <c r="T98" s="36"/>
      <c r="U98" s="36">
        <f t="shared" si="26"/>
        <v>2.1388064999999998E-2</v>
      </c>
      <c r="V98" s="36">
        <f t="shared" si="27"/>
        <v>0.49256713694999998</v>
      </c>
      <c r="W98" s="37">
        <v>2.562E-2</v>
      </c>
      <c r="X98" s="37">
        <f t="shared" si="28"/>
        <v>2.5319999999999999E-2</v>
      </c>
      <c r="Y98" s="37"/>
      <c r="Z98" s="37">
        <f t="shared" si="29"/>
        <v>2.1699264999999999E-2</v>
      </c>
      <c r="AA98" s="37">
        <f t="shared" si="30"/>
        <v>0.49973407295</v>
      </c>
      <c r="AB98" s="25">
        <v>3.5E-4</v>
      </c>
      <c r="AC98" s="25">
        <f t="shared" si="31"/>
        <v>3.0000000000000003E-4</v>
      </c>
    </row>
    <row r="99" spans="1:29" s="15" customFormat="1">
      <c r="A99" s="18">
        <v>347</v>
      </c>
      <c r="B99" s="25">
        <v>2.9E-4</v>
      </c>
      <c r="C99" s="25">
        <v>2.103E-2</v>
      </c>
      <c r="D99" s="25">
        <f t="shared" si="16"/>
        <v>2.0764999999999999E-2</v>
      </c>
      <c r="E99" s="25"/>
      <c r="F99" s="25">
        <f t="shared" si="17"/>
        <v>1.8695264999999999E-2</v>
      </c>
      <c r="G99" s="25">
        <f t="shared" si="18"/>
        <v>0.43055195294999998</v>
      </c>
      <c r="H99" s="25">
        <v>3.0599999999999999E-2</v>
      </c>
      <c r="I99" s="25">
        <f t="shared" si="19"/>
        <v>3.0334999999999997E-2</v>
      </c>
      <c r="J99" s="25"/>
      <c r="K99" s="25">
        <f t="shared" si="20"/>
        <v>2.3673964999999998E-2</v>
      </c>
      <c r="L99" s="25">
        <f t="shared" si="21"/>
        <v>0.54521141394999995</v>
      </c>
      <c r="M99" s="25">
        <v>2.1499999999999998E-2</v>
      </c>
      <c r="N99" s="25">
        <f t="shared" si="22"/>
        <v>2.1234999999999997E-2</v>
      </c>
      <c r="O99" s="25"/>
      <c r="P99" s="25">
        <f t="shared" si="23"/>
        <v>1.9663164999999996E-2</v>
      </c>
      <c r="Q99" s="25">
        <f t="shared" si="24"/>
        <v>0.45284268994999993</v>
      </c>
      <c r="R99" s="36">
        <v>2.4029999999999999E-2</v>
      </c>
      <c r="S99" s="36">
        <f t="shared" si="25"/>
        <v>2.3764999999999998E-2</v>
      </c>
      <c r="T99" s="36"/>
      <c r="U99" s="36">
        <f t="shared" si="26"/>
        <v>2.0933064999999997E-2</v>
      </c>
      <c r="V99" s="36">
        <f t="shared" si="27"/>
        <v>0.48208848694999995</v>
      </c>
      <c r="W99" s="37">
        <v>2.504E-2</v>
      </c>
      <c r="X99" s="37">
        <f t="shared" si="28"/>
        <v>2.4774999999999998E-2</v>
      </c>
      <c r="Y99" s="37"/>
      <c r="Z99" s="37">
        <f t="shared" si="29"/>
        <v>2.1154264999999998E-2</v>
      </c>
      <c r="AA99" s="37">
        <f t="shared" si="30"/>
        <v>0.48718272294999998</v>
      </c>
      <c r="AB99" s="25">
        <v>2.4000000000000001E-4</v>
      </c>
      <c r="AC99" s="25">
        <f t="shared" si="31"/>
        <v>2.6499999999999999E-4</v>
      </c>
    </row>
    <row r="100" spans="1:29" s="15" customFormat="1">
      <c r="A100" s="18">
        <v>348</v>
      </c>
      <c r="B100" s="25">
        <v>3.6000000000000002E-4</v>
      </c>
      <c r="C100" s="25">
        <v>2.111E-2</v>
      </c>
      <c r="D100" s="25">
        <f t="shared" si="16"/>
        <v>2.0760000000000001E-2</v>
      </c>
      <c r="E100" s="25"/>
      <c r="F100" s="25">
        <f t="shared" si="17"/>
        <v>1.8690265000000001E-2</v>
      </c>
      <c r="G100" s="25">
        <f t="shared" si="18"/>
        <v>0.43043680295000003</v>
      </c>
      <c r="H100" s="25">
        <v>3.0470000000000001E-2</v>
      </c>
      <c r="I100" s="25">
        <f t="shared" si="19"/>
        <v>3.0120000000000001E-2</v>
      </c>
      <c r="J100" s="25"/>
      <c r="K100" s="25">
        <f t="shared" si="20"/>
        <v>2.3458965000000002E-2</v>
      </c>
      <c r="L100" s="25">
        <f t="shared" si="21"/>
        <v>0.54025996395000009</v>
      </c>
      <c r="M100" s="25">
        <v>2.155E-2</v>
      </c>
      <c r="N100" s="25">
        <f t="shared" si="22"/>
        <v>2.12E-2</v>
      </c>
      <c r="O100" s="25"/>
      <c r="P100" s="25">
        <f t="shared" si="23"/>
        <v>1.9628165E-2</v>
      </c>
      <c r="Q100" s="25">
        <f t="shared" si="24"/>
        <v>0.45203663994999999</v>
      </c>
      <c r="R100" s="36">
        <v>2.4E-2</v>
      </c>
      <c r="S100" s="36">
        <f t="shared" si="25"/>
        <v>2.3650000000000001E-2</v>
      </c>
      <c r="T100" s="36"/>
      <c r="U100" s="36">
        <f t="shared" si="26"/>
        <v>2.0818065E-2</v>
      </c>
      <c r="V100" s="36">
        <f t="shared" si="27"/>
        <v>0.47944003695000004</v>
      </c>
      <c r="W100" s="37">
        <v>2.5159999999999998E-2</v>
      </c>
      <c r="X100" s="37">
        <f t="shared" si="28"/>
        <v>2.4809999999999999E-2</v>
      </c>
      <c r="Y100" s="37"/>
      <c r="Z100" s="37">
        <f t="shared" si="29"/>
        <v>2.1189264999999999E-2</v>
      </c>
      <c r="AA100" s="37">
        <f t="shared" si="30"/>
        <v>0.48798877294999998</v>
      </c>
      <c r="AB100" s="25">
        <v>3.4000000000000002E-4</v>
      </c>
      <c r="AC100" s="25">
        <f t="shared" si="31"/>
        <v>3.5000000000000005E-4</v>
      </c>
    </row>
    <row r="101" spans="1:29" s="15" customFormat="1">
      <c r="A101" s="18">
        <v>349</v>
      </c>
      <c r="B101" s="25">
        <v>3.2000000000000003E-4</v>
      </c>
      <c r="C101" s="25">
        <v>2.0459999999999999E-2</v>
      </c>
      <c r="D101" s="25">
        <f t="shared" si="16"/>
        <v>2.0145E-2</v>
      </c>
      <c r="E101" s="25"/>
      <c r="F101" s="25">
        <f t="shared" si="17"/>
        <v>1.8075265E-2</v>
      </c>
      <c r="G101" s="25">
        <f t="shared" si="18"/>
        <v>0.41627335295000001</v>
      </c>
      <c r="H101" s="25">
        <v>3.0169999999999999E-2</v>
      </c>
      <c r="I101" s="25">
        <f t="shared" si="19"/>
        <v>2.9855E-2</v>
      </c>
      <c r="J101" s="25"/>
      <c r="K101" s="25">
        <f t="shared" si="20"/>
        <v>2.3193965E-2</v>
      </c>
      <c r="L101" s="25">
        <f t="shared" si="21"/>
        <v>0.53415701395000004</v>
      </c>
      <c r="M101" s="25">
        <v>2.1010000000000001E-2</v>
      </c>
      <c r="N101" s="25">
        <f t="shared" si="22"/>
        <v>2.0695000000000002E-2</v>
      </c>
      <c r="O101" s="25"/>
      <c r="P101" s="25">
        <f t="shared" si="23"/>
        <v>1.9123165000000001E-2</v>
      </c>
      <c r="Q101" s="25">
        <f t="shared" si="24"/>
        <v>0.44040648995000004</v>
      </c>
      <c r="R101" s="36">
        <v>2.3550000000000001E-2</v>
      </c>
      <c r="S101" s="36">
        <f t="shared" si="25"/>
        <v>2.3235000000000002E-2</v>
      </c>
      <c r="T101" s="36"/>
      <c r="U101" s="36">
        <f t="shared" si="26"/>
        <v>2.0403065000000001E-2</v>
      </c>
      <c r="V101" s="36">
        <f t="shared" si="27"/>
        <v>0.46988258695000007</v>
      </c>
      <c r="W101" s="37">
        <v>2.4539999999999999E-2</v>
      </c>
      <c r="X101" s="37">
        <f t="shared" si="28"/>
        <v>2.4225E-2</v>
      </c>
      <c r="Y101" s="37"/>
      <c r="Z101" s="37">
        <f t="shared" si="29"/>
        <v>2.0604265E-2</v>
      </c>
      <c r="AA101" s="37">
        <f t="shared" si="30"/>
        <v>0.47451622295000001</v>
      </c>
      <c r="AB101" s="25">
        <v>3.1E-4</v>
      </c>
      <c r="AC101" s="25">
        <f t="shared" si="31"/>
        <v>3.1500000000000001E-4</v>
      </c>
    </row>
    <row r="102" spans="1:29" s="15" customFormat="1">
      <c r="A102" s="18">
        <v>350</v>
      </c>
      <c r="B102" s="25">
        <v>2.9E-4</v>
      </c>
      <c r="C102" s="25">
        <v>2.052E-2</v>
      </c>
      <c r="D102" s="25">
        <f t="shared" si="16"/>
        <v>2.0240000000000001E-2</v>
      </c>
      <c r="E102" s="25"/>
      <c r="F102" s="25">
        <f t="shared" si="17"/>
        <v>1.8170265000000001E-2</v>
      </c>
      <c r="G102" s="25">
        <f t="shared" si="18"/>
        <v>0.41846120295000006</v>
      </c>
      <c r="H102" s="25">
        <v>2.9770000000000001E-2</v>
      </c>
      <c r="I102" s="25">
        <f t="shared" si="19"/>
        <v>2.9490000000000002E-2</v>
      </c>
      <c r="J102" s="25"/>
      <c r="K102" s="25">
        <f t="shared" si="20"/>
        <v>2.2828965000000003E-2</v>
      </c>
      <c r="L102" s="25">
        <f t="shared" si="21"/>
        <v>0.52575106395000015</v>
      </c>
      <c r="M102" s="25">
        <v>2.0899999999999998E-2</v>
      </c>
      <c r="N102" s="25">
        <f t="shared" si="22"/>
        <v>2.0619999999999999E-2</v>
      </c>
      <c r="O102" s="25"/>
      <c r="P102" s="25">
        <f t="shared" si="23"/>
        <v>1.9048164999999999E-2</v>
      </c>
      <c r="Q102" s="25">
        <f t="shared" si="24"/>
        <v>0.43867923995000002</v>
      </c>
      <c r="R102" s="36">
        <v>2.3400000000000001E-2</v>
      </c>
      <c r="S102" s="36">
        <f t="shared" si="25"/>
        <v>2.3120000000000002E-2</v>
      </c>
      <c r="T102" s="36"/>
      <c r="U102" s="36">
        <f t="shared" si="26"/>
        <v>2.0288065000000001E-2</v>
      </c>
      <c r="V102" s="36">
        <f t="shared" si="27"/>
        <v>0.46723413695000005</v>
      </c>
      <c r="W102" s="37">
        <v>2.4479999999999998E-2</v>
      </c>
      <c r="X102" s="37">
        <f t="shared" si="28"/>
        <v>2.4199999999999999E-2</v>
      </c>
      <c r="Y102" s="37"/>
      <c r="Z102" s="37">
        <f t="shared" si="29"/>
        <v>2.0579264999999999E-2</v>
      </c>
      <c r="AA102" s="37">
        <f t="shared" si="30"/>
        <v>0.47394047295000002</v>
      </c>
      <c r="AB102" s="25">
        <v>2.7E-4</v>
      </c>
      <c r="AC102" s="25">
        <f t="shared" si="31"/>
        <v>2.7999999999999998E-4</v>
      </c>
    </row>
    <row r="103" spans="1:29" s="15" customFormat="1">
      <c r="A103" s="18">
        <v>351</v>
      </c>
      <c r="B103" s="25">
        <v>2.5000000000000001E-4</v>
      </c>
      <c r="C103" s="25">
        <v>2.0160000000000001E-2</v>
      </c>
      <c r="D103" s="25">
        <f t="shared" si="16"/>
        <v>1.9915000000000002E-2</v>
      </c>
      <c r="E103" s="25"/>
      <c r="F103" s="25">
        <f t="shared" si="17"/>
        <v>1.7845265000000003E-2</v>
      </c>
      <c r="G103" s="25">
        <f t="shared" si="18"/>
        <v>0.41097645295000007</v>
      </c>
      <c r="H103" s="25">
        <v>2.9489999999999999E-2</v>
      </c>
      <c r="I103" s="25">
        <f t="shared" si="19"/>
        <v>2.9245E-2</v>
      </c>
      <c r="J103" s="25"/>
      <c r="K103" s="25">
        <f t="shared" si="20"/>
        <v>2.2583965000000001E-2</v>
      </c>
      <c r="L103" s="25">
        <f t="shared" si="21"/>
        <v>0.52010871395000002</v>
      </c>
      <c r="M103" s="25">
        <v>2.0660000000000001E-2</v>
      </c>
      <c r="N103" s="25">
        <f t="shared" si="22"/>
        <v>2.0415000000000003E-2</v>
      </c>
      <c r="O103" s="25"/>
      <c r="P103" s="25">
        <f t="shared" si="23"/>
        <v>1.8843165000000002E-2</v>
      </c>
      <c r="Q103" s="25">
        <f t="shared" si="24"/>
        <v>0.43395808995000007</v>
      </c>
      <c r="R103" s="36">
        <v>2.3220000000000001E-2</v>
      </c>
      <c r="S103" s="36">
        <f t="shared" si="25"/>
        <v>2.2975000000000002E-2</v>
      </c>
      <c r="T103" s="36"/>
      <c r="U103" s="36">
        <f t="shared" si="26"/>
        <v>2.0143065000000002E-2</v>
      </c>
      <c r="V103" s="36">
        <f t="shared" si="27"/>
        <v>0.46389478695000008</v>
      </c>
      <c r="W103" s="37">
        <v>2.41E-2</v>
      </c>
      <c r="X103" s="37">
        <f t="shared" si="28"/>
        <v>2.3855000000000001E-2</v>
      </c>
      <c r="Y103" s="37"/>
      <c r="Z103" s="37">
        <f t="shared" si="29"/>
        <v>2.0234265000000001E-2</v>
      </c>
      <c r="AA103" s="37">
        <f t="shared" si="30"/>
        <v>0.46599512295000006</v>
      </c>
      <c r="AB103" s="25">
        <v>2.4000000000000001E-4</v>
      </c>
      <c r="AC103" s="25">
        <f t="shared" si="31"/>
        <v>2.4499999999999999E-4</v>
      </c>
    </row>
    <row r="104" spans="1:29" s="15" customFormat="1">
      <c r="A104" s="18">
        <v>352</v>
      </c>
      <c r="B104" s="25">
        <v>3.1E-4</v>
      </c>
      <c r="C104" s="25">
        <v>0.02</v>
      </c>
      <c r="D104" s="25">
        <f t="shared" si="16"/>
        <v>1.9705E-2</v>
      </c>
      <c r="E104" s="25"/>
      <c r="F104" s="25">
        <f t="shared" si="17"/>
        <v>1.7635265000000001E-2</v>
      </c>
      <c r="G104" s="25">
        <f t="shared" si="18"/>
        <v>0.40614015295000006</v>
      </c>
      <c r="H104" s="25">
        <v>2.9250000000000002E-2</v>
      </c>
      <c r="I104" s="25">
        <f t="shared" si="19"/>
        <v>2.8955000000000002E-2</v>
      </c>
      <c r="J104" s="25"/>
      <c r="K104" s="25">
        <f t="shared" si="20"/>
        <v>2.2293965000000002E-2</v>
      </c>
      <c r="L104" s="25">
        <f t="shared" si="21"/>
        <v>0.5134300139500001</v>
      </c>
      <c r="M104" s="25">
        <v>2.0400000000000001E-2</v>
      </c>
      <c r="N104" s="25">
        <f t="shared" si="22"/>
        <v>2.0105000000000001E-2</v>
      </c>
      <c r="O104" s="25"/>
      <c r="P104" s="25">
        <f t="shared" si="23"/>
        <v>1.8533165000000001E-2</v>
      </c>
      <c r="Q104" s="25">
        <f t="shared" si="24"/>
        <v>0.42681878995000005</v>
      </c>
      <c r="R104" s="36">
        <v>2.2929999999999999E-2</v>
      </c>
      <c r="S104" s="36">
        <f t="shared" si="25"/>
        <v>2.2634999999999999E-2</v>
      </c>
      <c r="T104" s="36"/>
      <c r="U104" s="36">
        <f t="shared" si="26"/>
        <v>1.9803064999999998E-2</v>
      </c>
      <c r="V104" s="36">
        <f t="shared" si="27"/>
        <v>0.45606458694999996</v>
      </c>
      <c r="W104" s="37">
        <v>2.4039999999999999E-2</v>
      </c>
      <c r="X104" s="37">
        <f t="shared" si="28"/>
        <v>2.3744999999999999E-2</v>
      </c>
      <c r="Y104" s="37"/>
      <c r="Z104" s="37">
        <f t="shared" si="29"/>
        <v>2.0124264999999999E-2</v>
      </c>
      <c r="AA104" s="37">
        <f t="shared" si="30"/>
        <v>0.46346182294999999</v>
      </c>
      <c r="AB104" s="25">
        <v>2.7999999999999998E-4</v>
      </c>
      <c r="AC104" s="25">
        <f t="shared" si="31"/>
        <v>2.9500000000000001E-4</v>
      </c>
    </row>
    <row r="105" spans="1:29" s="15" customFormat="1">
      <c r="A105" s="18">
        <v>353</v>
      </c>
      <c r="B105" s="25">
        <v>3.1E-4</v>
      </c>
      <c r="C105" s="25">
        <v>1.9630000000000002E-2</v>
      </c>
      <c r="D105" s="25">
        <f t="shared" si="16"/>
        <v>1.933E-2</v>
      </c>
      <c r="E105" s="25"/>
      <c r="F105" s="25">
        <f t="shared" si="17"/>
        <v>1.7260265E-2</v>
      </c>
      <c r="G105" s="25">
        <f t="shared" si="18"/>
        <v>0.39750390295000004</v>
      </c>
      <c r="H105" s="25">
        <v>2.8879999999999999E-2</v>
      </c>
      <c r="I105" s="25">
        <f t="shared" si="19"/>
        <v>2.8579999999999998E-2</v>
      </c>
      <c r="J105" s="25"/>
      <c r="K105" s="25">
        <f t="shared" si="20"/>
        <v>2.1918964999999999E-2</v>
      </c>
      <c r="L105" s="25">
        <f t="shared" si="21"/>
        <v>0.50479376394999997</v>
      </c>
      <c r="M105" s="25">
        <v>2.0129999999999999E-2</v>
      </c>
      <c r="N105" s="25">
        <f t="shared" si="22"/>
        <v>1.9829999999999997E-2</v>
      </c>
      <c r="O105" s="25"/>
      <c r="P105" s="25">
        <f t="shared" si="23"/>
        <v>1.8258164999999996E-2</v>
      </c>
      <c r="Q105" s="25">
        <f t="shared" si="24"/>
        <v>0.42048553994999993</v>
      </c>
      <c r="R105" s="36">
        <v>2.2780000000000002E-2</v>
      </c>
      <c r="S105" s="36">
        <f t="shared" si="25"/>
        <v>2.248E-2</v>
      </c>
      <c r="T105" s="36"/>
      <c r="U105" s="36">
        <f t="shared" si="26"/>
        <v>1.9648064999999999E-2</v>
      </c>
      <c r="V105" s="36">
        <f t="shared" si="27"/>
        <v>0.45249493694999998</v>
      </c>
      <c r="W105" s="37">
        <v>2.3630000000000002E-2</v>
      </c>
      <c r="X105" s="37">
        <f t="shared" si="28"/>
        <v>2.333E-2</v>
      </c>
      <c r="Y105" s="37"/>
      <c r="Z105" s="37">
        <f t="shared" si="29"/>
        <v>1.9709265E-2</v>
      </c>
      <c r="AA105" s="37">
        <f t="shared" si="30"/>
        <v>0.45390437295000002</v>
      </c>
      <c r="AB105" s="25">
        <v>2.9E-4</v>
      </c>
      <c r="AC105" s="25">
        <f t="shared" si="31"/>
        <v>3.0000000000000003E-4</v>
      </c>
    </row>
    <row r="106" spans="1:29" s="15" customFormat="1">
      <c r="A106" s="18">
        <v>354</v>
      </c>
      <c r="B106" s="25">
        <v>3.3E-4</v>
      </c>
      <c r="C106" s="25">
        <v>1.9460000000000002E-2</v>
      </c>
      <c r="D106" s="25">
        <f t="shared" si="16"/>
        <v>1.9165000000000001E-2</v>
      </c>
      <c r="E106" s="25"/>
      <c r="F106" s="25">
        <f t="shared" si="17"/>
        <v>1.7095265000000002E-2</v>
      </c>
      <c r="G106" s="25">
        <f t="shared" si="18"/>
        <v>0.39370395295000005</v>
      </c>
      <c r="H106" s="25">
        <v>2.8500000000000001E-2</v>
      </c>
      <c r="I106" s="25">
        <f t="shared" si="19"/>
        <v>2.8205000000000001E-2</v>
      </c>
      <c r="J106" s="25"/>
      <c r="K106" s="25">
        <f t="shared" si="20"/>
        <v>2.1543965000000002E-2</v>
      </c>
      <c r="L106" s="25">
        <f t="shared" si="21"/>
        <v>0.49615751395000007</v>
      </c>
      <c r="M106" s="25">
        <v>1.993E-2</v>
      </c>
      <c r="N106" s="25">
        <f t="shared" si="22"/>
        <v>1.9635E-2</v>
      </c>
      <c r="O106" s="25"/>
      <c r="P106" s="25">
        <f t="shared" si="23"/>
        <v>1.8063164999999999E-2</v>
      </c>
      <c r="Q106" s="25">
        <f t="shared" si="24"/>
        <v>0.41599468995</v>
      </c>
      <c r="R106" s="36">
        <v>2.247E-2</v>
      </c>
      <c r="S106" s="36">
        <f t="shared" si="25"/>
        <v>2.2175E-2</v>
      </c>
      <c r="T106" s="36"/>
      <c r="U106" s="36">
        <f t="shared" si="26"/>
        <v>1.9343065E-2</v>
      </c>
      <c r="V106" s="36">
        <f t="shared" si="27"/>
        <v>0.44547078695000003</v>
      </c>
      <c r="W106" s="37">
        <v>2.3439999999999999E-2</v>
      </c>
      <c r="X106" s="37">
        <f t="shared" si="28"/>
        <v>2.3144999999999999E-2</v>
      </c>
      <c r="Y106" s="37"/>
      <c r="Z106" s="37">
        <f t="shared" si="29"/>
        <v>1.9524264999999999E-2</v>
      </c>
      <c r="AA106" s="37">
        <f t="shared" si="30"/>
        <v>0.44964382294999999</v>
      </c>
      <c r="AB106" s="25">
        <v>2.5999999999999998E-4</v>
      </c>
      <c r="AC106" s="25">
        <f t="shared" si="31"/>
        <v>2.9500000000000001E-4</v>
      </c>
    </row>
    <row r="107" spans="1:29" s="15" customFormat="1">
      <c r="A107" s="18">
        <v>355</v>
      </c>
      <c r="B107" s="25">
        <v>3.2000000000000003E-4</v>
      </c>
      <c r="C107" s="25">
        <v>1.932E-2</v>
      </c>
      <c r="D107" s="25">
        <f t="shared" si="16"/>
        <v>1.9005000000000001E-2</v>
      </c>
      <c r="E107" s="25"/>
      <c r="F107" s="25">
        <f t="shared" si="17"/>
        <v>1.6935265000000001E-2</v>
      </c>
      <c r="G107" s="25">
        <f t="shared" si="18"/>
        <v>0.39001915295000006</v>
      </c>
      <c r="H107" s="25">
        <v>2.8320000000000001E-2</v>
      </c>
      <c r="I107" s="25">
        <f t="shared" si="19"/>
        <v>2.8005000000000002E-2</v>
      </c>
      <c r="J107" s="25"/>
      <c r="K107" s="25">
        <f t="shared" si="20"/>
        <v>2.1343965000000003E-2</v>
      </c>
      <c r="L107" s="25">
        <f t="shared" si="21"/>
        <v>0.49155151395000007</v>
      </c>
      <c r="M107" s="25">
        <v>1.9709999999999998E-2</v>
      </c>
      <c r="N107" s="25">
        <f t="shared" si="22"/>
        <v>1.9394999999999999E-2</v>
      </c>
      <c r="O107" s="25"/>
      <c r="P107" s="25">
        <f t="shared" si="23"/>
        <v>1.7823164999999998E-2</v>
      </c>
      <c r="Q107" s="25">
        <f t="shared" si="24"/>
        <v>0.41046748994999999</v>
      </c>
      <c r="R107" s="36">
        <v>2.2349999999999998E-2</v>
      </c>
      <c r="S107" s="36">
        <f t="shared" si="25"/>
        <v>2.2034999999999999E-2</v>
      </c>
      <c r="T107" s="36"/>
      <c r="U107" s="36">
        <f t="shared" si="26"/>
        <v>1.9203064999999998E-2</v>
      </c>
      <c r="V107" s="36">
        <f t="shared" si="27"/>
        <v>0.44224658694999996</v>
      </c>
      <c r="W107" s="37">
        <v>2.3120000000000002E-2</v>
      </c>
      <c r="X107" s="37">
        <f t="shared" si="28"/>
        <v>2.2805000000000002E-2</v>
      </c>
      <c r="Y107" s="37"/>
      <c r="Z107" s="37">
        <f t="shared" si="29"/>
        <v>1.9184265000000002E-2</v>
      </c>
      <c r="AA107" s="37">
        <f t="shared" si="30"/>
        <v>0.4418136229500001</v>
      </c>
      <c r="AB107" s="25">
        <v>3.1E-4</v>
      </c>
      <c r="AC107" s="25">
        <f t="shared" si="31"/>
        <v>3.1500000000000001E-4</v>
      </c>
    </row>
    <row r="108" spans="1:29" s="15" customFormat="1">
      <c r="A108" s="18">
        <v>356</v>
      </c>
      <c r="B108" s="25">
        <v>2.7E-4</v>
      </c>
      <c r="C108" s="25">
        <v>1.9099999999999999E-2</v>
      </c>
      <c r="D108" s="25">
        <f t="shared" si="16"/>
        <v>1.8849999999999999E-2</v>
      </c>
      <c r="E108" s="25"/>
      <c r="F108" s="25">
        <f t="shared" si="17"/>
        <v>1.6780264999999999E-2</v>
      </c>
      <c r="G108" s="25">
        <f t="shared" si="18"/>
        <v>0.38644950295000002</v>
      </c>
      <c r="H108" s="25">
        <v>2.8139999999999998E-2</v>
      </c>
      <c r="I108" s="25">
        <f t="shared" si="19"/>
        <v>2.7889999999999998E-2</v>
      </c>
      <c r="J108" s="25"/>
      <c r="K108" s="25">
        <f t="shared" si="20"/>
        <v>2.1228964999999999E-2</v>
      </c>
      <c r="L108" s="25">
        <f t="shared" si="21"/>
        <v>0.48890306394999999</v>
      </c>
      <c r="M108" s="25">
        <v>1.949E-2</v>
      </c>
      <c r="N108" s="25">
        <f t="shared" si="22"/>
        <v>1.924E-2</v>
      </c>
      <c r="O108" s="25"/>
      <c r="P108" s="25">
        <f t="shared" si="23"/>
        <v>1.7668165E-2</v>
      </c>
      <c r="Q108" s="25">
        <f t="shared" si="24"/>
        <v>0.40689783995000001</v>
      </c>
      <c r="R108" s="36">
        <v>2.2079999999999999E-2</v>
      </c>
      <c r="S108" s="36">
        <f t="shared" si="25"/>
        <v>2.1829999999999999E-2</v>
      </c>
      <c r="T108" s="36"/>
      <c r="U108" s="36">
        <f t="shared" si="26"/>
        <v>1.8998064999999998E-2</v>
      </c>
      <c r="V108" s="36">
        <f t="shared" si="27"/>
        <v>0.43752543694999996</v>
      </c>
      <c r="W108" s="37">
        <v>2.3050000000000001E-2</v>
      </c>
      <c r="X108" s="37">
        <f t="shared" si="28"/>
        <v>2.2800000000000001E-2</v>
      </c>
      <c r="Y108" s="37"/>
      <c r="Z108" s="37">
        <f t="shared" si="29"/>
        <v>1.9179265000000001E-2</v>
      </c>
      <c r="AA108" s="37">
        <f t="shared" si="30"/>
        <v>0.44169847295000003</v>
      </c>
      <c r="AB108" s="25">
        <v>2.3000000000000001E-4</v>
      </c>
      <c r="AC108" s="25">
        <f t="shared" si="31"/>
        <v>2.5000000000000001E-4</v>
      </c>
    </row>
    <row r="109" spans="1:29" s="15" customFormat="1">
      <c r="A109" s="18">
        <v>357</v>
      </c>
      <c r="B109" s="25">
        <v>2.9E-4</v>
      </c>
      <c r="C109" s="25">
        <v>1.8769999999999998E-2</v>
      </c>
      <c r="D109" s="25">
        <f t="shared" si="16"/>
        <v>1.8469999999999997E-2</v>
      </c>
      <c r="E109" s="25"/>
      <c r="F109" s="25">
        <f t="shared" si="17"/>
        <v>1.6400264999999997E-2</v>
      </c>
      <c r="G109" s="25">
        <f t="shared" si="18"/>
        <v>0.37769810294999995</v>
      </c>
      <c r="H109" s="25">
        <v>2.7830000000000001E-2</v>
      </c>
      <c r="I109" s="25">
        <f t="shared" si="19"/>
        <v>2.7529999999999999E-2</v>
      </c>
      <c r="J109" s="25"/>
      <c r="K109" s="25">
        <f t="shared" si="20"/>
        <v>2.0868965E-2</v>
      </c>
      <c r="L109" s="25">
        <f t="shared" si="21"/>
        <v>0.48061226395000001</v>
      </c>
      <c r="M109" s="25">
        <v>1.9290000000000002E-2</v>
      </c>
      <c r="N109" s="25">
        <f t="shared" si="22"/>
        <v>1.899E-2</v>
      </c>
      <c r="O109" s="25"/>
      <c r="P109" s="25">
        <f t="shared" si="23"/>
        <v>1.7418164999999999E-2</v>
      </c>
      <c r="Q109" s="25">
        <f t="shared" si="24"/>
        <v>0.40114033994999998</v>
      </c>
      <c r="R109" s="36">
        <v>2.1940000000000001E-2</v>
      </c>
      <c r="S109" s="36">
        <f t="shared" si="25"/>
        <v>2.164E-2</v>
      </c>
      <c r="T109" s="36"/>
      <c r="U109" s="36">
        <f t="shared" si="26"/>
        <v>1.8808064999999999E-2</v>
      </c>
      <c r="V109" s="36">
        <f t="shared" si="27"/>
        <v>0.43314973694999997</v>
      </c>
      <c r="W109" s="37">
        <v>2.2849999999999999E-2</v>
      </c>
      <c r="X109" s="37">
        <f t="shared" si="28"/>
        <v>2.2549999999999997E-2</v>
      </c>
      <c r="Y109" s="37"/>
      <c r="Z109" s="37">
        <f t="shared" si="29"/>
        <v>1.8929264999999997E-2</v>
      </c>
      <c r="AA109" s="37">
        <f t="shared" si="30"/>
        <v>0.43594097294999995</v>
      </c>
      <c r="AB109" s="25">
        <v>3.1E-4</v>
      </c>
      <c r="AC109" s="25">
        <f t="shared" si="31"/>
        <v>3.0000000000000003E-4</v>
      </c>
    </row>
    <row r="110" spans="1:29" s="15" customFormat="1">
      <c r="A110" s="18">
        <v>358</v>
      </c>
      <c r="B110" s="25">
        <v>2.9E-4</v>
      </c>
      <c r="C110" s="25">
        <v>1.8540000000000001E-2</v>
      </c>
      <c r="D110" s="25">
        <f t="shared" si="16"/>
        <v>1.8280000000000001E-2</v>
      </c>
      <c r="E110" s="25"/>
      <c r="F110" s="25">
        <f t="shared" si="17"/>
        <v>1.6210265000000001E-2</v>
      </c>
      <c r="G110" s="25">
        <f t="shared" si="18"/>
        <v>0.37332240295000008</v>
      </c>
      <c r="H110" s="25">
        <v>2.7470000000000001E-2</v>
      </c>
      <c r="I110" s="25">
        <f t="shared" si="19"/>
        <v>2.7210000000000002E-2</v>
      </c>
      <c r="J110" s="25"/>
      <c r="K110" s="25">
        <f t="shared" si="20"/>
        <v>2.0548965000000002E-2</v>
      </c>
      <c r="L110" s="25">
        <f t="shared" si="21"/>
        <v>0.47324266395000009</v>
      </c>
      <c r="M110" s="25">
        <v>1.9019999999999999E-2</v>
      </c>
      <c r="N110" s="25">
        <f t="shared" si="22"/>
        <v>1.8759999999999999E-2</v>
      </c>
      <c r="O110" s="25"/>
      <c r="P110" s="25">
        <f t="shared" si="23"/>
        <v>1.7188164999999998E-2</v>
      </c>
      <c r="Q110" s="25">
        <f t="shared" si="24"/>
        <v>0.39584343994999999</v>
      </c>
      <c r="R110" s="36">
        <v>2.1610000000000001E-2</v>
      </c>
      <c r="S110" s="36">
        <f t="shared" si="25"/>
        <v>2.1350000000000001E-2</v>
      </c>
      <c r="T110" s="36"/>
      <c r="U110" s="36">
        <f t="shared" si="26"/>
        <v>1.8518065E-2</v>
      </c>
      <c r="V110" s="36">
        <f t="shared" si="27"/>
        <v>0.42647103695000005</v>
      </c>
      <c r="W110" s="37">
        <v>2.2419999999999999E-2</v>
      </c>
      <c r="X110" s="37">
        <f t="shared" si="28"/>
        <v>2.2159999999999999E-2</v>
      </c>
      <c r="Y110" s="37"/>
      <c r="Z110" s="37">
        <f t="shared" si="29"/>
        <v>1.8539264999999999E-2</v>
      </c>
      <c r="AA110" s="37">
        <f t="shared" si="30"/>
        <v>0.42695927295000002</v>
      </c>
      <c r="AB110" s="25">
        <v>2.3000000000000001E-4</v>
      </c>
      <c r="AC110" s="25">
        <f t="shared" si="31"/>
        <v>2.6000000000000003E-4</v>
      </c>
    </row>
    <row r="111" spans="1:29" s="15" customFormat="1">
      <c r="A111" s="18">
        <v>359</v>
      </c>
      <c r="B111" s="25">
        <v>2.9999999999999997E-4</v>
      </c>
      <c r="C111" s="25">
        <v>1.83E-2</v>
      </c>
      <c r="D111" s="25">
        <f t="shared" si="16"/>
        <v>1.8010000000000002E-2</v>
      </c>
      <c r="E111" s="25"/>
      <c r="F111" s="25">
        <f t="shared" si="17"/>
        <v>1.5940265000000002E-2</v>
      </c>
      <c r="G111" s="25">
        <f t="shared" si="18"/>
        <v>0.36710430295000007</v>
      </c>
      <c r="H111" s="25">
        <v>2.7220000000000001E-2</v>
      </c>
      <c r="I111" s="25">
        <f t="shared" si="19"/>
        <v>2.6930000000000003E-2</v>
      </c>
      <c r="J111" s="25"/>
      <c r="K111" s="25">
        <f t="shared" si="20"/>
        <v>2.0268965000000003E-2</v>
      </c>
      <c r="L111" s="25">
        <f t="shared" si="21"/>
        <v>0.46679426395000012</v>
      </c>
      <c r="M111" s="25">
        <v>1.881E-2</v>
      </c>
      <c r="N111" s="25">
        <f t="shared" si="22"/>
        <v>1.8520000000000002E-2</v>
      </c>
      <c r="O111" s="25"/>
      <c r="P111" s="25">
        <f t="shared" si="23"/>
        <v>1.6948165000000001E-2</v>
      </c>
      <c r="Q111" s="25">
        <f t="shared" si="24"/>
        <v>0.39031623995000003</v>
      </c>
      <c r="R111" s="36">
        <v>2.137E-2</v>
      </c>
      <c r="S111" s="36">
        <f t="shared" si="25"/>
        <v>2.1080000000000002E-2</v>
      </c>
      <c r="T111" s="36"/>
      <c r="U111" s="36">
        <f t="shared" si="26"/>
        <v>1.8248065000000001E-2</v>
      </c>
      <c r="V111" s="36">
        <f t="shared" si="27"/>
        <v>0.42025293695000004</v>
      </c>
      <c r="W111" s="37">
        <v>2.215E-2</v>
      </c>
      <c r="X111" s="37">
        <f t="shared" si="28"/>
        <v>2.1860000000000001E-2</v>
      </c>
      <c r="Y111" s="37"/>
      <c r="Z111" s="37">
        <f t="shared" si="29"/>
        <v>1.8239265000000001E-2</v>
      </c>
      <c r="AA111" s="37">
        <f t="shared" si="30"/>
        <v>0.42005027295000003</v>
      </c>
      <c r="AB111" s="25">
        <v>2.7999999999999998E-4</v>
      </c>
      <c r="AC111" s="25">
        <f t="shared" si="31"/>
        <v>2.9E-4</v>
      </c>
    </row>
    <row r="112" spans="1:29" s="15" customFormat="1">
      <c r="A112" s="18">
        <v>360</v>
      </c>
      <c r="B112" s="25">
        <v>2.5000000000000001E-4</v>
      </c>
      <c r="C112" s="25">
        <v>1.8100000000000002E-2</v>
      </c>
      <c r="D112" s="25">
        <f t="shared" si="16"/>
        <v>1.7835E-2</v>
      </c>
      <c r="E112" s="25"/>
      <c r="F112" s="25">
        <f t="shared" si="17"/>
        <v>1.5765265000000001E-2</v>
      </c>
      <c r="G112" s="25">
        <f t="shared" si="18"/>
        <v>0.36307405295</v>
      </c>
      <c r="H112" s="25">
        <v>2.708E-2</v>
      </c>
      <c r="I112" s="25">
        <f t="shared" si="19"/>
        <v>2.6814999999999999E-2</v>
      </c>
      <c r="J112" s="25"/>
      <c r="K112" s="25">
        <f t="shared" si="20"/>
        <v>2.0153964999999999E-2</v>
      </c>
      <c r="L112" s="25">
        <f t="shared" si="21"/>
        <v>0.46414581394999999</v>
      </c>
      <c r="M112" s="25">
        <v>1.8530000000000001E-2</v>
      </c>
      <c r="N112" s="25">
        <f t="shared" si="22"/>
        <v>1.8265E-2</v>
      </c>
      <c r="O112" s="25"/>
      <c r="P112" s="25">
        <f t="shared" si="23"/>
        <v>1.6693164999999999E-2</v>
      </c>
      <c r="Q112" s="25">
        <f t="shared" si="24"/>
        <v>0.38444358995</v>
      </c>
      <c r="R112" s="36">
        <v>2.1229999999999999E-2</v>
      </c>
      <c r="S112" s="36">
        <f t="shared" si="25"/>
        <v>2.0964999999999998E-2</v>
      </c>
      <c r="T112" s="36"/>
      <c r="U112" s="36">
        <f t="shared" si="26"/>
        <v>1.8133064999999997E-2</v>
      </c>
      <c r="V112" s="36">
        <f t="shared" si="27"/>
        <v>0.41760448694999996</v>
      </c>
      <c r="W112" s="37">
        <v>2.2120000000000001E-2</v>
      </c>
      <c r="X112" s="37">
        <f t="shared" si="28"/>
        <v>2.1854999999999999E-2</v>
      </c>
      <c r="Y112" s="37"/>
      <c r="Z112" s="37">
        <f t="shared" si="29"/>
        <v>1.8234265E-2</v>
      </c>
      <c r="AA112" s="37">
        <f t="shared" si="30"/>
        <v>0.41993512295000002</v>
      </c>
      <c r="AB112" s="25">
        <v>2.7999999999999998E-4</v>
      </c>
      <c r="AC112" s="25">
        <f t="shared" si="31"/>
        <v>2.6499999999999999E-4</v>
      </c>
    </row>
    <row r="113" spans="1:29" s="15" customFormat="1">
      <c r="A113" s="18">
        <v>361</v>
      </c>
      <c r="B113" s="25">
        <v>3.2000000000000003E-4</v>
      </c>
      <c r="C113" s="25">
        <v>1.7919999999999998E-2</v>
      </c>
      <c r="D113" s="25">
        <f t="shared" si="16"/>
        <v>1.7624999999999998E-2</v>
      </c>
      <c r="E113" s="25"/>
      <c r="F113" s="25">
        <f t="shared" si="17"/>
        <v>1.5555264999999999E-2</v>
      </c>
      <c r="G113" s="25">
        <f t="shared" si="18"/>
        <v>0.35823775294999999</v>
      </c>
      <c r="H113" s="25">
        <v>2.6859999999999998E-2</v>
      </c>
      <c r="I113" s="25">
        <f t="shared" si="19"/>
        <v>2.6564999999999998E-2</v>
      </c>
      <c r="J113" s="25"/>
      <c r="K113" s="25">
        <f t="shared" si="20"/>
        <v>1.9903964999999999E-2</v>
      </c>
      <c r="L113" s="25">
        <f t="shared" si="21"/>
        <v>0.45838831395000001</v>
      </c>
      <c r="M113" s="25">
        <v>1.8489999999999999E-2</v>
      </c>
      <c r="N113" s="25">
        <f t="shared" si="22"/>
        <v>1.8194999999999999E-2</v>
      </c>
      <c r="O113" s="25"/>
      <c r="P113" s="25">
        <f t="shared" si="23"/>
        <v>1.6623164999999999E-2</v>
      </c>
      <c r="Q113" s="25">
        <f t="shared" si="24"/>
        <v>0.38283148994999999</v>
      </c>
      <c r="R113" s="36">
        <v>2.104E-2</v>
      </c>
      <c r="S113" s="36">
        <f t="shared" si="25"/>
        <v>2.0745E-2</v>
      </c>
      <c r="T113" s="36"/>
      <c r="U113" s="36">
        <f t="shared" si="26"/>
        <v>1.7913064999999999E-2</v>
      </c>
      <c r="V113" s="36">
        <f t="shared" si="27"/>
        <v>0.41253788694999999</v>
      </c>
      <c r="W113" s="37">
        <v>2.1870000000000001E-2</v>
      </c>
      <c r="X113" s="37">
        <f t="shared" si="28"/>
        <v>2.1575E-2</v>
      </c>
      <c r="Y113" s="37"/>
      <c r="Z113" s="37">
        <f t="shared" si="29"/>
        <v>1.7954265000000001E-2</v>
      </c>
      <c r="AA113" s="37">
        <f t="shared" si="30"/>
        <v>0.41348672295000005</v>
      </c>
      <c r="AB113" s="25">
        <v>2.7E-4</v>
      </c>
      <c r="AC113" s="25">
        <f t="shared" si="31"/>
        <v>2.9500000000000001E-4</v>
      </c>
    </row>
    <row r="114" spans="1:29" s="15" customFormat="1">
      <c r="A114" s="18">
        <v>362</v>
      </c>
      <c r="B114" s="25">
        <v>2.5999999999999998E-4</v>
      </c>
      <c r="C114" s="25">
        <v>1.7590000000000001E-2</v>
      </c>
      <c r="D114" s="25">
        <f t="shared" si="16"/>
        <v>1.737E-2</v>
      </c>
      <c r="E114" s="25"/>
      <c r="F114" s="25">
        <f t="shared" si="17"/>
        <v>1.5300265E-2</v>
      </c>
      <c r="G114" s="25">
        <f t="shared" si="18"/>
        <v>0.35236510295000001</v>
      </c>
      <c r="H114" s="25">
        <v>2.64E-2</v>
      </c>
      <c r="I114" s="25">
        <f t="shared" si="19"/>
        <v>2.6179999999999998E-2</v>
      </c>
      <c r="J114" s="25"/>
      <c r="K114" s="25">
        <f t="shared" si="20"/>
        <v>1.9518964999999999E-2</v>
      </c>
      <c r="L114" s="25">
        <f t="shared" si="21"/>
        <v>0.44952176394999999</v>
      </c>
      <c r="M114" s="25">
        <v>1.8190000000000001E-2</v>
      </c>
      <c r="N114" s="25">
        <f t="shared" si="22"/>
        <v>1.797E-2</v>
      </c>
      <c r="O114" s="25"/>
      <c r="P114" s="25">
        <f t="shared" si="23"/>
        <v>1.6398164999999999E-2</v>
      </c>
      <c r="Q114" s="25">
        <f t="shared" si="24"/>
        <v>0.37764973995000001</v>
      </c>
      <c r="R114" s="36">
        <v>2.078E-2</v>
      </c>
      <c r="S114" s="36">
        <f t="shared" si="25"/>
        <v>2.0559999999999998E-2</v>
      </c>
      <c r="T114" s="36"/>
      <c r="U114" s="36">
        <f t="shared" si="26"/>
        <v>1.7728064999999998E-2</v>
      </c>
      <c r="V114" s="36">
        <f t="shared" si="27"/>
        <v>0.40827733694999996</v>
      </c>
      <c r="W114" s="37">
        <v>2.1610000000000001E-2</v>
      </c>
      <c r="X114" s="37">
        <f t="shared" si="28"/>
        <v>2.1389999999999999E-2</v>
      </c>
      <c r="Y114" s="37"/>
      <c r="Z114" s="37">
        <f t="shared" si="29"/>
        <v>1.7769264999999999E-2</v>
      </c>
      <c r="AA114" s="37">
        <f t="shared" si="30"/>
        <v>0.40922617295000002</v>
      </c>
      <c r="AB114" s="25">
        <v>1.8000000000000001E-4</v>
      </c>
      <c r="AC114" s="25">
        <f t="shared" si="31"/>
        <v>2.1999999999999998E-4</v>
      </c>
    </row>
    <row r="115" spans="1:29" s="15" customFormat="1">
      <c r="A115" s="18">
        <v>363</v>
      </c>
      <c r="B115" s="25">
        <v>3.3E-4</v>
      </c>
      <c r="C115" s="25">
        <v>1.7590000000000001E-2</v>
      </c>
      <c r="D115" s="25">
        <f t="shared" si="16"/>
        <v>1.7285000000000002E-2</v>
      </c>
      <c r="E115" s="25"/>
      <c r="F115" s="25">
        <f t="shared" si="17"/>
        <v>1.5215265000000002E-2</v>
      </c>
      <c r="G115" s="25">
        <f t="shared" si="18"/>
        <v>0.35040755295000009</v>
      </c>
      <c r="H115" s="25">
        <v>2.6380000000000001E-2</v>
      </c>
      <c r="I115" s="25">
        <f t="shared" si="19"/>
        <v>2.6075000000000001E-2</v>
      </c>
      <c r="J115" s="25"/>
      <c r="K115" s="25">
        <f t="shared" si="20"/>
        <v>1.9413965000000002E-2</v>
      </c>
      <c r="L115" s="25">
        <f t="shared" si="21"/>
        <v>0.44710361395000009</v>
      </c>
      <c r="M115" s="25">
        <v>1.8169999999999999E-2</v>
      </c>
      <c r="N115" s="25">
        <f t="shared" si="22"/>
        <v>1.7864999999999999E-2</v>
      </c>
      <c r="O115" s="25"/>
      <c r="P115" s="25">
        <f t="shared" si="23"/>
        <v>1.6293164999999998E-2</v>
      </c>
      <c r="Q115" s="25">
        <f t="shared" si="24"/>
        <v>0.37523158995</v>
      </c>
      <c r="R115" s="36">
        <v>2.0750000000000001E-2</v>
      </c>
      <c r="S115" s="36">
        <f t="shared" si="25"/>
        <v>2.0445000000000001E-2</v>
      </c>
      <c r="T115" s="36"/>
      <c r="U115" s="36">
        <f t="shared" si="26"/>
        <v>1.7613065000000001E-2</v>
      </c>
      <c r="V115" s="36">
        <f t="shared" si="27"/>
        <v>0.40562888695000004</v>
      </c>
      <c r="W115" s="37">
        <v>2.1489999999999999E-2</v>
      </c>
      <c r="X115" s="37">
        <f t="shared" si="28"/>
        <v>2.1184999999999999E-2</v>
      </c>
      <c r="Y115" s="37"/>
      <c r="Z115" s="37">
        <f t="shared" si="29"/>
        <v>1.7564264999999999E-2</v>
      </c>
      <c r="AA115" s="37">
        <f t="shared" si="30"/>
        <v>0.40450502295000001</v>
      </c>
      <c r="AB115" s="25">
        <v>2.7999999999999998E-4</v>
      </c>
      <c r="AC115" s="25">
        <f t="shared" si="31"/>
        <v>3.0499999999999999E-4</v>
      </c>
    </row>
    <row r="116" spans="1:29" s="15" customFormat="1">
      <c r="A116" s="18">
        <v>364</v>
      </c>
      <c r="B116" s="25">
        <v>2.9999999999999997E-4</v>
      </c>
      <c r="C116" s="25">
        <v>1.7239999999999998E-2</v>
      </c>
      <c r="D116" s="25">
        <f t="shared" si="16"/>
        <v>1.6944999999999998E-2</v>
      </c>
      <c r="E116" s="25"/>
      <c r="F116" s="25">
        <f t="shared" si="17"/>
        <v>1.4875264999999999E-2</v>
      </c>
      <c r="G116" s="25">
        <f t="shared" si="18"/>
        <v>0.34257735294999997</v>
      </c>
      <c r="H116" s="25">
        <v>2.6020000000000001E-2</v>
      </c>
      <c r="I116" s="25">
        <f t="shared" si="19"/>
        <v>2.5725000000000001E-2</v>
      </c>
      <c r="J116" s="25"/>
      <c r="K116" s="25">
        <f t="shared" si="20"/>
        <v>1.9063965000000002E-2</v>
      </c>
      <c r="L116" s="25">
        <f t="shared" si="21"/>
        <v>0.43904311395000006</v>
      </c>
      <c r="M116" s="25">
        <v>1.7760000000000001E-2</v>
      </c>
      <c r="N116" s="25">
        <f t="shared" si="22"/>
        <v>1.7465000000000001E-2</v>
      </c>
      <c r="O116" s="25"/>
      <c r="P116" s="25">
        <f t="shared" si="23"/>
        <v>1.5893165000000001E-2</v>
      </c>
      <c r="Q116" s="25">
        <f t="shared" si="24"/>
        <v>0.36601958995000006</v>
      </c>
      <c r="R116" s="36">
        <v>2.0449999999999999E-2</v>
      </c>
      <c r="S116" s="36">
        <f t="shared" si="25"/>
        <v>2.0154999999999999E-2</v>
      </c>
      <c r="T116" s="36"/>
      <c r="U116" s="36">
        <f t="shared" si="26"/>
        <v>1.7323064999999999E-2</v>
      </c>
      <c r="V116" s="36">
        <f t="shared" si="27"/>
        <v>0.39895018695000001</v>
      </c>
      <c r="W116" s="37">
        <v>2.1160000000000002E-2</v>
      </c>
      <c r="X116" s="37">
        <f t="shared" si="28"/>
        <v>2.0865000000000002E-2</v>
      </c>
      <c r="Y116" s="37"/>
      <c r="Z116" s="37">
        <f t="shared" si="29"/>
        <v>1.7244265000000002E-2</v>
      </c>
      <c r="AA116" s="37">
        <f t="shared" si="30"/>
        <v>0.39713542295000004</v>
      </c>
      <c r="AB116" s="25">
        <v>2.9E-4</v>
      </c>
      <c r="AC116" s="25">
        <f t="shared" si="31"/>
        <v>2.9500000000000001E-4</v>
      </c>
    </row>
    <row r="117" spans="1:29" s="15" customFormat="1">
      <c r="A117" s="18">
        <v>365</v>
      </c>
      <c r="B117" s="25">
        <v>2.9999999999999997E-4</v>
      </c>
      <c r="C117" s="25">
        <v>1.7139999999999999E-2</v>
      </c>
      <c r="D117" s="25">
        <f t="shared" si="16"/>
        <v>1.6854999999999998E-2</v>
      </c>
      <c r="E117" s="25"/>
      <c r="F117" s="25">
        <f t="shared" si="17"/>
        <v>1.4785264999999999E-2</v>
      </c>
      <c r="G117" s="25">
        <f t="shared" si="18"/>
        <v>0.34050465294999999</v>
      </c>
      <c r="H117" s="25">
        <v>2.5829999999999999E-2</v>
      </c>
      <c r="I117" s="25">
        <f t="shared" si="19"/>
        <v>2.5544999999999998E-2</v>
      </c>
      <c r="J117" s="25"/>
      <c r="K117" s="25">
        <f t="shared" si="20"/>
        <v>1.8883964999999999E-2</v>
      </c>
      <c r="L117" s="25">
        <f t="shared" si="21"/>
        <v>0.43489771394999999</v>
      </c>
      <c r="M117" s="25">
        <v>1.763E-2</v>
      </c>
      <c r="N117" s="25">
        <f t="shared" si="22"/>
        <v>1.7344999999999999E-2</v>
      </c>
      <c r="O117" s="25"/>
      <c r="P117" s="25">
        <f t="shared" si="23"/>
        <v>1.5773164999999999E-2</v>
      </c>
      <c r="Q117" s="25">
        <f t="shared" si="24"/>
        <v>0.36325598994999997</v>
      </c>
      <c r="R117" s="36">
        <v>2.0240000000000001E-2</v>
      </c>
      <c r="S117" s="36">
        <f t="shared" si="25"/>
        <v>1.9955000000000001E-2</v>
      </c>
      <c r="T117" s="36"/>
      <c r="U117" s="36">
        <f t="shared" si="26"/>
        <v>1.7123065E-2</v>
      </c>
      <c r="V117" s="36">
        <f t="shared" si="27"/>
        <v>0.39434418695000001</v>
      </c>
      <c r="W117" s="37">
        <v>2.1010000000000001E-2</v>
      </c>
      <c r="X117" s="37">
        <f t="shared" si="28"/>
        <v>2.0725E-2</v>
      </c>
      <c r="Y117" s="37"/>
      <c r="Z117" s="37">
        <f t="shared" si="29"/>
        <v>1.7104265E-2</v>
      </c>
      <c r="AA117" s="37">
        <f t="shared" si="30"/>
        <v>0.39391122295000003</v>
      </c>
      <c r="AB117" s="25">
        <v>2.7E-4</v>
      </c>
      <c r="AC117" s="25">
        <f t="shared" si="31"/>
        <v>2.8499999999999999E-4</v>
      </c>
    </row>
    <row r="118" spans="1:29" s="15" customFormat="1">
      <c r="A118" s="18">
        <v>366</v>
      </c>
      <c r="B118" s="25">
        <v>2.3000000000000001E-4</v>
      </c>
      <c r="C118" s="25">
        <v>1.6930000000000001E-2</v>
      </c>
      <c r="D118" s="25">
        <f t="shared" si="16"/>
        <v>1.6740000000000001E-2</v>
      </c>
      <c r="E118" s="25"/>
      <c r="F118" s="25">
        <f t="shared" si="17"/>
        <v>1.4670265000000002E-2</v>
      </c>
      <c r="G118" s="25">
        <f t="shared" si="18"/>
        <v>0.33785620295000007</v>
      </c>
      <c r="H118" s="25">
        <v>2.5559999999999999E-2</v>
      </c>
      <c r="I118" s="25">
        <f t="shared" si="19"/>
        <v>2.537E-2</v>
      </c>
      <c r="J118" s="25"/>
      <c r="K118" s="25">
        <f t="shared" si="20"/>
        <v>1.8708965000000001E-2</v>
      </c>
      <c r="L118" s="25">
        <f t="shared" si="21"/>
        <v>0.43086746395000003</v>
      </c>
      <c r="M118" s="25">
        <v>1.7389999999999999E-2</v>
      </c>
      <c r="N118" s="25">
        <f t="shared" si="22"/>
        <v>1.72E-2</v>
      </c>
      <c r="O118" s="25"/>
      <c r="P118" s="25">
        <f t="shared" si="23"/>
        <v>1.5628164999999999E-2</v>
      </c>
      <c r="Q118" s="25">
        <f t="shared" si="24"/>
        <v>0.35991663995000001</v>
      </c>
      <c r="R118" s="36">
        <v>2.0070000000000001E-2</v>
      </c>
      <c r="S118" s="36">
        <f t="shared" si="25"/>
        <v>1.9880000000000002E-2</v>
      </c>
      <c r="T118" s="36"/>
      <c r="U118" s="36">
        <f t="shared" si="26"/>
        <v>1.7048065000000001E-2</v>
      </c>
      <c r="V118" s="36">
        <f t="shared" si="27"/>
        <v>0.39261693695000005</v>
      </c>
      <c r="W118" s="37">
        <v>2.069E-2</v>
      </c>
      <c r="X118" s="37">
        <f t="shared" si="28"/>
        <v>2.0500000000000001E-2</v>
      </c>
      <c r="Y118" s="37"/>
      <c r="Z118" s="37">
        <f t="shared" si="29"/>
        <v>1.6879265000000001E-2</v>
      </c>
      <c r="AA118" s="37">
        <f t="shared" si="30"/>
        <v>0.38872947295000004</v>
      </c>
      <c r="AB118" s="25">
        <v>1.4999999999999999E-4</v>
      </c>
      <c r="AC118" s="25">
        <f t="shared" si="31"/>
        <v>1.9000000000000001E-4</v>
      </c>
    </row>
    <row r="119" spans="1:29" s="15" customFormat="1">
      <c r="A119" s="18">
        <v>367</v>
      </c>
      <c r="B119" s="25">
        <v>2.9E-4</v>
      </c>
      <c r="C119" s="25">
        <v>1.6840000000000001E-2</v>
      </c>
      <c r="D119" s="25">
        <f t="shared" si="16"/>
        <v>1.6605000000000002E-2</v>
      </c>
      <c r="E119" s="25"/>
      <c r="F119" s="25">
        <f t="shared" si="17"/>
        <v>1.4535265000000002E-2</v>
      </c>
      <c r="G119" s="25">
        <f t="shared" si="18"/>
        <v>0.33474715295000007</v>
      </c>
      <c r="H119" s="25">
        <v>2.5499999999999998E-2</v>
      </c>
      <c r="I119" s="25">
        <f t="shared" si="19"/>
        <v>2.5264999999999999E-2</v>
      </c>
      <c r="J119" s="25"/>
      <c r="K119" s="25">
        <f t="shared" si="20"/>
        <v>1.8603965E-2</v>
      </c>
      <c r="L119" s="25">
        <f t="shared" si="21"/>
        <v>0.42844931395000002</v>
      </c>
      <c r="M119" s="25">
        <v>1.7409999999999998E-2</v>
      </c>
      <c r="N119" s="25">
        <f t="shared" si="22"/>
        <v>1.7174999999999999E-2</v>
      </c>
      <c r="O119" s="25"/>
      <c r="P119" s="25">
        <f t="shared" si="23"/>
        <v>1.5603164999999999E-2</v>
      </c>
      <c r="Q119" s="25">
        <f t="shared" si="24"/>
        <v>0.35934088994999996</v>
      </c>
      <c r="R119" s="36">
        <v>1.993E-2</v>
      </c>
      <c r="S119" s="36">
        <f t="shared" si="25"/>
        <v>1.9695000000000001E-2</v>
      </c>
      <c r="T119" s="36"/>
      <c r="U119" s="36">
        <f t="shared" si="26"/>
        <v>1.6863065E-2</v>
      </c>
      <c r="V119" s="36">
        <f t="shared" si="27"/>
        <v>0.38835638695000002</v>
      </c>
      <c r="W119" s="37">
        <v>2.0660000000000001E-2</v>
      </c>
      <c r="X119" s="37">
        <f t="shared" si="28"/>
        <v>2.0425000000000002E-2</v>
      </c>
      <c r="Y119" s="37"/>
      <c r="Z119" s="37">
        <f t="shared" si="29"/>
        <v>1.6804265000000002E-2</v>
      </c>
      <c r="AA119" s="37">
        <f t="shared" si="30"/>
        <v>0.38700222295000009</v>
      </c>
      <c r="AB119" s="25">
        <v>1.8000000000000001E-4</v>
      </c>
      <c r="AC119" s="25">
        <f t="shared" si="31"/>
        <v>2.3500000000000002E-4</v>
      </c>
    </row>
    <row r="120" spans="1:29" s="15" customFormat="1">
      <c r="A120" s="18">
        <v>368</v>
      </c>
      <c r="B120" s="25">
        <v>4.0999999999999999E-4</v>
      </c>
      <c r="C120" s="25">
        <v>1.651E-2</v>
      </c>
      <c r="D120" s="25">
        <f t="shared" si="16"/>
        <v>1.6209999999999999E-2</v>
      </c>
      <c r="E120" s="25"/>
      <c r="F120" s="25">
        <f t="shared" si="17"/>
        <v>1.4140264999999999E-2</v>
      </c>
      <c r="G120" s="25">
        <f t="shared" si="18"/>
        <v>0.32565030294999997</v>
      </c>
      <c r="H120" s="25">
        <v>2.513E-2</v>
      </c>
      <c r="I120" s="25">
        <f t="shared" si="19"/>
        <v>2.4829999999999998E-2</v>
      </c>
      <c r="J120" s="25"/>
      <c r="K120" s="25">
        <f t="shared" si="20"/>
        <v>1.8168964999999999E-2</v>
      </c>
      <c r="L120" s="25">
        <f t="shared" si="21"/>
        <v>0.41843126394999997</v>
      </c>
      <c r="M120" s="25">
        <v>1.694E-2</v>
      </c>
      <c r="N120" s="25">
        <f t="shared" si="22"/>
        <v>1.6639999999999999E-2</v>
      </c>
      <c r="O120" s="25"/>
      <c r="P120" s="25">
        <f t="shared" si="23"/>
        <v>1.5068164999999998E-2</v>
      </c>
      <c r="Q120" s="25">
        <f t="shared" si="24"/>
        <v>0.34701983994999996</v>
      </c>
      <c r="R120" s="36">
        <v>1.976E-2</v>
      </c>
      <c r="S120" s="36">
        <f t="shared" si="25"/>
        <v>1.9459999999999998E-2</v>
      </c>
      <c r="T120" s="36"/>
      <c r="U120" s="36">
        <f t="shared" si="26"/>
        <v>1.6628064999999997E-2</v>
      </c>
      <c r="V120" s="36">
        <f t="shared" si="27"/>
        <v>0.38294433694999996</v>
      </c>
      <c r="W120" s="37">
        <v>2.036E-2</v>
      </c>
      <c r="X120" s="37">
        <f t="shared" si="28"/>
        <v>2.0059999999999998E-2</v>
      </c>
      <c r="Y120" s="37"/>
      <c r="Z120" s="37">
        <f t="shared" si="29"/>
        <v>1.6439264999999998E-2</v>
      </c>
      <c r="AA120" s="37">
        <f t="shared" si="30"/>
        <v>0.37859627294999998</v>
      </c>
      <c r="AB120" s="25">
        <v>1.9000000000000001E-4</v>
      </c>
      <c r="AC120" s="25">
        <f t="shared" si="31"/>
        <v>3.0000000000000003E-4</v>
      </c>
    </row>
    <row r="121" spans="1:29" s="15" customFormat="1">
      <c r="A121" s="18">
        <v>369</v>
      </c>
      <c r="B121" s="25">
        <v>2.1000000000000001E-4</v>
      </c>
      <c r="C121" s="25">
        <v>1.6490000000000001E-2</v>
      </c>
      <c r="D121" s="25">
        <f t="shared" si="16"/>
        <v>1.6275000000000001E-2</v>
      </c>
      <c r="E121" s="25"/>
      <c r="F121" s="25">
        <f t="shared" si="17"/>
        <v>1.4205265000000002E-2</v>
      </c>
      <c r="G121" s="25">
        <f t="shared" si="18"/>
        <v>0.32714725295000008</v>
      </c>
      <c r="H121" s="25">
        <v>2.5049999999999999E-2</v>
      </c>
      <c r="I121" s="25">
        <f t="shared" si="19"/>
        <v>2.4834999999999999E-2</v>
      </c>
      <c r="J121" s="25"/>
      <c r="K121" s="25">
        <f t="shared" si="20"/>
        <v>1.8173965E-2</v>
      </c>
      <c r="L121" s="25">
        <f t="shared" si="21"/>
        <v>0.41854641395000003</v>
      </c>
      <c r="M121" s="25">
        <v>1.702E-2</v>
      </c>
      <c r="N121" s="25">
        <f t="shared" si="22"/>
        <v>1.6805E-2</v>
      </c>
      <c r="O121" s="25"/>
      <c r="P121" s="25">
        <f t="shared" si="23"/>
        <v>1.5233165E-2</v>
      </c>
      <c r="Q121" s="25">
        <f t="shared" si="24"/>
        <v>0.35081978995000002</v>
      </c>
      <c r="R121" s="36">
        <v>1.9570000000000001E-2</v>
      </c>
      <c r="S121" s="36">
        <f t="shared" si="25"/>
        <v>1.9355000000000001E-2</v>
      </c>
      <c r="T121" s="36"/>
      <c r="U121" s="36">
        <f t="shared" si="26"/>
        <v>1.6523065E-2</v>
      </c>
      <c r="V121" s="36">
        <f t="shared" si="27"/>
        <v>0.38052618695000001</v>
      </c>
      <c r="W121" s="37">
        <v>2.0389999999999998E-2</v>
      </c>
      <c r="X121" s="37">
        <f t="shared" si="28"/>
        <v>2.0174999999999998E-2</v>
      </c>
      <c r="Y121" s="37"/>
      <c r="Z121" s="37">
        <f t="shared" si="29"/>
        <v>1.6554264999999999E-2</v>
      </c>
      <c r="AA121" s="37">
        <f t="shared" si="30"/>
        <v>0.38124472295</v>
      </c>
      <c r="AB121" s="25">
        <v>2.2000000000000001E-4</v>
      </c>
      <c r="AC121" s="25">
        <f t="shared" si="31"/>
        <v>2.1500000000000002E-4</v>
      </c>
    </row>
    <row r="122" spans="1:29" s="15" customFormat="1">
      <c r="A122" s="18">
        <v>370</v>
      </c>
      <c r="B122" s="25">
        <v>4.0000000000000002E-4</v>
      </c>
      <c r="C122" s="25">
        <v>1.6150000000000001E-2</v>
      </c>
      <c r="D122" s="25">
        <f t="shared" si="16"/>
        <v>1.5795E-2</v>
      </c>
      <c r="E122" s="25"/>
      <c r="F122" s="25">
        <f t="shared" si="17"/>
        <v>1.3725265E-2</v>
      </c>
      <c r="G122" s="25">
        <f t="shared" si="18"/>
        <v>0.31609285295</v>
      </c>
      <c r="H122" s="25">
        <v>2.4649999999999998E-2</v>
      </c>
      <c r="I122" s="25">
        <f t="shared" si="19"/>
        <v>2.4294999999999997E-2</v>
      </c>
      <c r="J122" s="25"/>
      <c r="K122" s="25">
        <f t="shared" si="20"/>
        <v>1.7633964999999998E-2</v>
      </c>
      <c r="L122" s="25">
        <f t="shared" si="21"/>
        <v>0.40611021394999997</v>
      </c>
      <c r="M122" s="25">
        <v>1.661E-2</v>
      </c>
      <c r="N122" s="25">
        <f t="shared" si="22"/>
        <v>1.6254999999999999E-2</v>
      </c>
      <c r="O122" s="25"/>
      <c r="P122" s="25">
        <f t="shared" si="23"/>
        <v>1.4683164999999998E-2</v>
      </c>
      <c r="Q122" s="25">
        <f t="shared" si="24"/>
        <v>0.33815328994999999</v>
      </c>
      <c r="R122" s="36">
        <v>1.9439999999999999E-2</v>
      </c>
      <c r="S122" s="36">
        <f t="shared" si="25"/>
        <v>1.9084999999999998E-2</v>
      </c>
      <c r="T122" s="36"/>
      <c r="U122" s="36">
        <f t="shared" si="26"/>
        <v>1.6253064999999997E-2</v>
      </c>
      <c r="V122" s="36">
        <f t="shared" si="27"/>
        <v>0.37430808694999995</v>
      </c>
      <c r="W122" s="37">
        <v>2.001E-2</v>
      </c>
      <c r="X122" s="37">
        <f t="shared" si="28"/>
        <v>1.9654999999999999E-2</v>
      </c>
      <c r="Y122" s="37"/>
      <c r="Z122" s="37">
        <f t="shared" si="29"/>
        <v>1.6034264999999999E-2</v>
      </c>
      <c r="AA122" s="37">
        <f t="shared" si="30"/>
        <v>0.36926912294999997</v>
      </c>
      <c r="AB122" s="25">
        <v>3.1E-4</v>
      </c>
      <c r="AC122" s="25">
        <f t="shared" si="31"/>
        <v>3.5500000000000001E-4</v>
      </c>
    </row>
    <row r="123" spans="1:29" s="15" customFormat="1">
      <c r="A123" s="18">
        <v>371</v>
      </c>
      <c r="B123" s="25">
        <v>3.6000000000000002E-4</v>
      </c>
      <c r="C123" s="25">
        <v>1.6049999999999998E-2</v>
      </c>
      <c r="D123" s="25">
        <f t="shared" si="16"/>
        <v>1.5729999999999997E-2</v>
      </c>
      <c r="E123" s="25"/>
      <c r="F123" s="25">
        <f t="shared" si="17"/>
        <v>1.3660264999999998E-2</v>
      </c>
      <c r="G123" s="25">
        <f t="shared" si="18"/>
        <v>0.31459590294999995</v>
      </c>
      <c r="H123" s="25">
        <v>2.4500000000000001E-2</v>
      </c>
      <c r="I123" s="25">
        <f t="shared" si="19"/>
        <v>2.418E-2</v>
      </c>
      <c r="J123" s="25"/>
      <c r="K123" s="25">
        <f t="shared" si="20"/>
        <v>1.7518965000000001E-2</v>
      </c>
      <c r="L123" s="25">
        <f t="shared" si="21"/>
        <v>0.40346176395000005</v>
      </c>
      <c r="M123" s="25">
        <v>1.6629999999999999E-2</v>
      </c>
      <c r="N123" s="25">
        <f t="shared" si="22"/>
        <v>1.6309999999999998E-2</v>
      </c>
      <c r="O123" s="25"/>
      <c r="P123" s="25">
        <f t="shared" si="23"/>
        <v>1.4738164999999998E-2</v>
      </c>
      <c r="Q123" s="25">
        <f t="shared" si="24"/>
        <v>0.33941993994999997</v>
      </c>
      <c r="R123" s="36">
        <v>1.9130000000000001E-2</v>
      </c>
      <c r="S123" s="36">
        <f t="shared" si="25"/>
        <v>1.881E-2</v>
      </c>
      <c r="T123" s="36"/>
      <c r="U123" s="36">
        <f t="shared" si="26"/>
        <v>1.5978065E-2</v>
      </c>
      <c r="V123" s="36">
        <f t="shared" si="27"/>
        <v>0.36797483694999999</v>
      </c>
      <c r="W123" s="37">
        <v>1.985E-2</v>
      </c>
      <c r="X123" s="37">
        <f t="shared" si="28"/>
        <v>1.9529999999999999E-2</v>
      </c>
      <c r="Y123" s="37"/>
      <c r="Z123" s="37">
        <f t="shared" si="29"/>
        <v>1.5909264999999999E-2</v>
      </c>
      <c r="AA123" s="37">
        <f t="shared" si="30"/>
        <v>0.36639037294999999</v>
      </c>
      <c r="AB123" s="25">
        <v>2.7999999999999998E-4</v>
      </c>
      <c r="AC123" s="25">
        <f t="shared" si="31"/>
        <v>3.1999999999999997E-4</v>
      </c>
    </row>
    <row r="124" spans="1:29" s="15" customFormat="1">
      <c r="A124" s="18">
        <v>372</v>
      </c>
      <c r="B124" s="25">
        <v>2.9999999999999997E-4</v>
      </c>
      <c r="C124" s="25">
        <v>1.55E-2</v>
      </c>
      <c r="D124" s="25">
        <f t="shared" si="16"/>
        <v>1.524E-2</v>
      </c>
      <c r="E124" s="25"/>
      <c r="F124" s="25">
        <f t="shared" si="17"/>
        <v>1.3170265E-2</v>
      </c>
      <c r="G124" s="25">
        <f t="shared" si="18"/>
        <v>0.30331120295000003</v>
      </c>
      <c r="H124" s="25">
        <v>2.3879999999999998E-2</v>
      </c>
      <c r="I124" s="25">
        <f t="shared" si="19"/>
        <v>2.3619999999999999E-2</v>
      </c>
      <c r="J124" s="25"/>
      <c r="K124" s="25">
        <f t="shared" si="20"/>
        <v>1.6958964999999999E-2</v>
      </c>
      <c r="L124" s="25">
        <f t="shared" si="21"/>
        <v>0.39056496395000001</v>
      </c>
      <c r="M124" s="25">
        <v>1.592E-2</v>
      </c>
      <c r="N124" s="25">
        <f t="shared" si="22"/>
        <v>1.566E-2</v>
      </c>
      <c r="O124" s="25"/>
      <c r="P124" s="25">
        <f t="shared" si="23"/>
        <v>1.4088165E-2</v>
      </c>
      <c r="Q124" s="25">
        <f t="shared" si="24"/>
        <v>0.32445043995</v>
      </c>
      <c r="R124" s="36">
        <v>1.882E-2</v>
      </c>
      <c r="S124" s="36">
        <f t="shared" si="25"/>
        <v>1.856E-2</v>
      </c>
      <c r="T124" s="36"/>
      <c r="U124" s="36">
        <f t="shared" si="26"/>
        <v>1.5728064999999999E-2</v>
      </c>
      <c r="V124" s="36">
        <f t="shared" si="27"/>
        <v>0.36221733695000002</v>
      </c>
      <c r="W124" s="37">
        <v>1.934E-2</v>
      </c>
      <c r="X124" s="37">
        <f t="shared" si="28"/>
        <v>1.908E-2</v>
      </c>
      <c r="Y124" s="37"/>
      <c r="Z124" s="37">
        <f t="shared" si="29"/>
        <v>1.5459265E-2</v>
      </c>
      <c r="AA124" s="37">
        <f t="shared" si="30"/>
        <v>0.35602687295000002</v>
      </c>
      <c r="AB124" s="25">
        <v>2.2000000000000001E-4</v>
      </c>
      <c r="AC124" s="25">
        <f t="shared" si="31"/>
        <v>2.5999999999999998E-4</v>
      </c>
    </row>
    <row r="125" spans="1:29" s="15" customFormat="1">
      <c r="A125" s="18">
        <v>373</v>
      </c>
      <c r="B125" s="25">
        <v>2.7E-4</v>
      </c>
      <c r="C125" s="25">
        <v>1.5599999999999999E-2</v>
      </c>
      <c r="D125" s="25">
        <f t="shared" si="16"/>
        <v>1.5335E-2</v>
      </c>
      <c r="E125" s="25"/>
      <c r="F125" s="25">
        <f t="shared" si="17"/>
        <v>1.3265265E-2</v>
      </c>
      <c r="G125" s="25">
        <f t="shared" si="18"/>
        <v>0.30549905295000002</v>
      </c>
      <c r="H125" s="25">
        <v>2.4119999999999999E-2</v>
      </c>
      <c r="I125" s="25">
        <f t="shared" si="19"/>
        <v>2.3854999999999998E-2</v>
      </c>
      <c r="J125" s="25"/>
      <c r="K125" s="25">
        <f t="shared" si="20"/>
        <v>1.7193964999999999E-2</v>
      </c>
      <c r="L125" s="25">
        <f t="shared" si="21"/>
        <v>0.39597701395000001</v>
      </c>
      <c r="M125" s="25">
        <v>1.6240000000000001E-2</v>
      </c>
      <c r="N125" s="25">
        <f t="shared" si="22"/>
        <v>1.5975E-2</v>
      </c>
      <c r="O125" s="25"/>
      <c r="P125" s="25">
        <f t="shared" si="23"/>
        <v>1.4403164999999999E-2</v>
      </c>
      <c r="Q125" s="25">
        <f t="shared" si="24"/>
        <v>0.33170488994999997</v>
      </c>
      <c r="R125" s="36">
        <v>1.8589999999999999E-2</v>
      </c>
      <c r="S125" s="36">
        <f t="shared" si="25"/>
        <v>1.8324999999999998E-2</v>
      </c>
      <c r="T125" s="36"/>
      <c r="U125" s="36">
        <f t="shared" si="26"/>
        <v>1.5493064999999997E-2</v>
      </c>
      <c r="V125" s="36">
        <f t="shared" si="27"/>
        <v>0.35680528694999997</v>
      </c>
      <c r="W125" s="37">
        <v>1.941E-2</v>
      </c>
      <c r="X125" s="37">
        <f t="shared" si="28"/>
        <v>1.9144999999999999E-2</v>
      </c>
      <c r="Y125" s="37"/>
      <c r="Z125" s="37">
        <f t="shared" si="29"/>
        <v>1.5524264999999999E-2</v>
      </c>
      <c r="AA125" s="37">
        <f t="shared" si="30"/>
        <v>0.35752382295000001</v>
      </c>
      <c r="AB125" s="25">
        <v>2.5999999999999998E-4</v>
      </c>
      <c r="AC125" s="25">
        <f t="shared" si="31"/>
        <v>2.6499999999999999E-4</v>
      </c>
    </row>
    <row r="126" spans="1:29" s="15" customFormat="1">
      <c r="A126" s="18">
        <v>374</v>
      </c>
      <c r="B126" s="25">
        <v>2.9E-4</v>
      </c>
      <c r="C126" s="25">
        <v>1.5389999999999999E-2</v>
      </c>
      <c r="D126" s="25">
        <f t="shared" si="16"/>
        <v>1.5129999999999999E-2</v>
      </c>
      <c r="E126" s="25"/>
      <c r="F126" s="25">
        <f t="shared" si="17"/>
        <v>1.3060265E-2</v>
      </c>
      <c r="G126" s="25">
        <f t="shared" si="18"/>
        <v>0.30077790295000001</v>
      </c>
      <c r="H126" s="25">
        <v>2.359E-2</v>
      </c>
      <c r="I126" s="25">
        <f t="shared" si="19"/>
        <v>2.333E-2</v>
      </c>
      <c r="J126" s="25"/>
      <c r="K126" s="25">
        <f t="shared" si="20"/>
        <v>1.6668965000000001E-2</v>
      </c>
      <c r="L126" s="25">
        <f t="shared" si="21"/>
        <v>0.38388626395000003</v>
      </c>
      <c r="M126" s="25">
        <v>1.5890000000000001E-2</v>
      </c>
      <c r="N126" s="25">
        <f t="shared" si="22"/>
        <v>1.5630000000000002E-2</v>
      </c>
      <c r="O126" s="25"/>
      <c r="P126" s="25">
        <f t="shared" si="23"/>
        <v>1.4058165000000001E-2</v>
      </c>
      <c r="Q126" s="25">
        <f t="shared" si="24"/>
        <v>0.32375953995000006</v>
      </c>
      <c r="R126" s="36">
        <v>1.8870000000000001E-2</v>
      </c>
      <c r="S126" s="36">
        <f t="shared" si="25"/>
        <v>1.8610000000000002E-2</v>
      </c>
      <c r="T126" s="36"/>
      <c r="U126" s="36">
        <f t="shared" si="26"/>
        <v>1.5778065000000001E-2</v>
      </c>
      <c r="V126" s="36">
        <f t="shared" si="27"/>
        <v>0.36336883695000005</v>
      </c>
      <c r="W126" s="37">
        <v>1.9300000000000001E-2</v>
      </c>
      <c r="X126" s="37">
        <f t="shared" si="28"/>
        <v>1.9040000000000001E-2</v>
      </c>
      <c r="Y126" s="37"/>
      <c r="Z126" s="37">
        <f t="shared" si="29"/>
        <v>1.5419265000000001E-2</v>
      </c>
      <c r="AA126" s="37">
        <f t="shared" si="30"/>
        <v>0.35510567295000006</v>
      </c>
      <c r="AB126" s="25">
        <v>2.3000000000000001E-4</v>
      </c>
      <c r="AC126" s="25">
        <f t="shared" si="31"/>
        <v>2.6000000000000003E-4</v>
      </c>
    </row>
    <row r="127" spans="1:29" s="15" customFormat="1">
      <c r="A127" s="18">
        <v>375</v>
      </c>
      <c r="B127" s="25">
        <v>2.5000000000000001E-4</v>
      </c>
      <c r="C127" s="25">
        <v>1.541E-2</v>
      </c>
      <c r="D127" s="25">
        <f t="shared" si="16"/>
        <v>1.5155E-2</v>
      </c>
      <c r="E127" s="25"/>
      <c r="F127" s="25">
        <f t="shared" si="17"/>
        <v>1.3085265E-2</v>
      </c>
      <c r="G127" s="25">
        <f t="shared" si="18"/>
        <v>0.30135365295000005</v>
      </c>
      <c r="H127" s="25">
        <v>2.3900000000000001E-2</v>
      </c>
      <c r="I127" s="25">
        <f t="shared" si="19"/>
        <v>2.3644999999999999E-2</v>
      </c>
      <c r="J127" s="25"/>
      <c r="K127" s="25">
        <f t="shared" si="20"/>
        <v>1.6983965E-2</v>
      </c>
      <c r="L127" s="25">
        <f t="shared" si="21"/>
        <v>0.39114071395</v>
      </c>
      <c r="M127" s="25">
        <v>1.6060000000000001E-2</v>
      </c>
      <c r="N127" s="25">
        <f t="shared" si="22"/>
        <v>1.5805E-2</v>
      </c>
      <c r="O127" s="25"/>
      <c r="P127" s="25">
        <f t="shared" si="23"/>
        <v>1.4233164999999999E-2</v>
      </c>
      <c r="Q127" s="25">
        <f t="shared" si="24"/>
        <v>0.32778978995000002</v>
      </c>
      <c r="R127" s="36">
        <v>1.8499999999999999E-2</v>
      </c>
      <c r="S127" s="36">
        <f t="shared" si="25"/>
        <v>1.8244999999999997E-2</v>
      </c>
      <c r="T127" s="36"/>
      <c r="U127" s="36">
        <f t="shared" si="26"/>
        <v>1.5413064999999997E-2</v>
      </c>
      <c r="V127" s="36">
        <f t="shared" si="27"/>
        <v>0.35496288694999995</v>
      </c>
      <c r="W127" s="37">
        <v>1.9089999999999999E-2</v>
      </c>
      <c r="X127" s="37">
        <f t="shared" si="28"/>
        <v>1.8834999999999998E-2</v>
      </c>
      <c r="Y127" s="37"/>
      <c r="Z127" s="37">
        <f t="shared" si="29"/>
        <v>1.5214264999999998E-2</v>
      </c>
      <c r="AA127" s="37">
        <f t="shared" si="30"/>
        <v>0.35038452294999994</v>
      </c>
      <c r="AB127" s="25">
        <v>2.5999999999999998E-4</v>
      </c>
      <c r="AC127" s="25">
        <f t="shared" si="31"/>
        <v>2.5500000000000002E-4</v>
      </c>
    </row>
    <row r="128" spans="1:29" s="15" customFormat="1">
      <c r="A128" s="18">
        <v>376</v>
      </c>
      <c r="B128" s="25">
        <v>2.4000000000000001E-4</v>
      </c>
      <c r="C128" s="25">
        <v>1.4919999999999999E-2</v>
      </c>
      <c r="D128" s="25">
        <f t="shared" si="16"/>
        <v>1.4714999999999999E-2</v>
      </c>
      <c r="E128" s="25"/>
      <c r="F128" s="25">
        <f t="shared" si="17"/>
        <v>1.2645264999999999E-2</v>
      </c>
      <c r="G128" s="25">
        <f t="shared" si="18"/>
        <v>0.29122045294999999</v>
      </c>
      <c r="H128" s="25">
        <v>2.3040000000000001E-2</v>
      </c>
      <c r="I128" s="25">
        <f t="shared" si="19"/>
        <v>2.2835000000000001E-2</v>
      </c>
      <c r="J128" s="25"/>
      <c r="K128" s="25">
        <f t="shared" si="20"/>
        <v>1.6173965000000002E-2</v>
      </c>
      <c r="L128" s="25">
        <f t="shared" si="21"/>
        <v>0.37248641395000004</v>
      </c>
      <c r="M128" s="25">
        <v>1.5339999999999999E-2</v>
      </c>
      <c r="N128" s="25">
        <f t="shared" si="22"/>
        <v>1.5134999999999999E-2</v>
      </c>
      <c r="O128" s="25"/>
      <c r="P128" s="25">
        <f t="shared" si="23"/>
        <v>1.3563164999999999E-2</v>
      </c>
      <c r="Q128" s="25">
        <f t="shared" si="24"/>
        <v>0.31235968994999996</v>
      </c>
      <c r="R128" s="36">
        <v>1.8489999999999999E-2</v>
      </c>
      <c r="S128" s="36">
        <f t="shared" si="25"/>
        <v>1.8284999999999999E-2</v>
      </c>
      <c r="T128" s="36"/>
      <c r="U128" s="36">
        <f t="shared" si="26"/>
        <v>1.5453064999999998E-2</v>
      </c>
      <c r="V128" s="36">
        <f t="shared" si="27"/>
        <v>0.35588408694999996</v>
      </c>
      <c r="W128" s="37">
        <v>1.8800000000000001E-2</v>
      </c>
      <c r="X128" s="37">
        <f t="shared" si="28"/>
        <v>1.8595E-2</v>
      </c>
      <c r="Y128" s="37"/>
      <c r="Z128" s="37">
        <f t="shared" si="29"/>
        <v>1.4974265E-2</v>
      </c>
      <c r="AA128" s="37">
        <f t="shared" si="30"/>
        <v>0.34485732295000004</v>
      </c>
      <c r="AB128" s="25">
        <v>1.7000000000000001E-4</v>
      </c>
      <c r="AC128" s="25">
        <f t="shared" si="31"/>
        <v>2.05E-4</v>
      </c>
    </row>
    <row r="129" spans="1:29" s="15" customFormat="1">
      <c r="A129" s="18">
        <v>377</v>
      </c>
      <c r="B129" s="25">
        <v>3.6000000000000002E-4</v>
      </c>
      <c r="C129" s="25">
        <v>1.498E-2</v>
      </c>
      <c r="D129" s="25">
        <f t="shared" si="16"/>
        <v>1.4605E-2</v>
      </c>
      <c r="E129" s="25"/>
      <c r="F129" s="25">
        <f t="shared" si="17"/>
        <v>1.2535265E-2</v>
      </c>
      <c r="G129" s="25">
        <f t="shared" si="18"/>
        <v>0.28868715295000003</v>
      </c>
      <c r="H129" s="25">
        <v>2.3720000000000001E-2</v>
      </c>
      <c r="I129" s="25">
        <f t="shared" si="19"/>
        <v>2.3345000000000001E-2</v>
      </c>
      <c r="J129" s="25"/>
      <c r="K129" s="25">
        <f t="shared" si="20"/>
        <v>1.6683965000000002E-2</v>
      </c>
      <c r="L129" s="25">
        <f t="shared" si="21"/>
        <v>0.38423171395000005</v>
      </c>
      <c r="M129" s="25">
        <v>1.5939999999999999E-2</v>
      </c>
      <c r="N129" s="25">
        <f t="shared" si="22"/>
        <v>1.5564999999999999E-2</v>
      </c>
      <c r="O129" s="25"/>
      <c r="P129" s="25">
        <f t="shared" si="23"/>
        <v>1.3993164999999998E-2</v>
      </c>
      <c r="Q129" s="25">
        <f t="shared" si="24"/>
        <v>0.32226258994999996</v>
      </c>
      <c r="R129" s="36">
        <v>1.8089999999999998E-2</v>
      </c>
      <c r="S129" s="36">
        <f t="shared" si="25"/>
        <v>1.7714999999999998E-2</v>
      </c>
      <c r="T129" s="36"/>
      <c r="U129" s="36">
        <f t="shared" si="26"/>
        <v>1.4883064999999997E-2</v>
      </c>
      <c r="V129" s="36">
        <f t="shared" si="27"/>
        <v>0.34275698694999995</v>
      </c>
      <c r="W129" s="37">
        <v>1.8929999999999999E-2</v>
      </c>
      <c r="X129" s="37">
        <f t="shared" si="28"/>
        <v>1.8554999999999999E-2</v>
      </c>
      <c r="Y129" s="37"/>
      <c r="Z129" s="37">
        <f t="shared" si="29"/>
        <v>1.4934264999999999E-2</v>
      </c>
      <c r="AA129" s="37">
        <f t="shared" si="30"/>
        <v>0.34393612294999998</v>
      </c>
      <c r="AB129" s="25">
        <v>3.8999999999999999E-4</v>
      </c>
      <c r="AC129" s="25">
        <f t="shared" si="31"/>
        <v>3.7500000000000001E-4</v>
      </c>
    </row>
    <row r="130" spans="1:29" s="15" customFormat="1">
      <c r="A130" s="18">
        <v>378</v>
      </c>
      <c r="B130" s="25">
        <v>3.2000000000000003E-4</v>
      </c>
      <c r="C130" s="25">
        <v>1.4239999999999999E-2</v>
      </c>
      <c r="D130" s="25">
        <f t="shared" si="16"/>
        <v>1.3939999999999999E-2</v>
      </c>
      <c r="E130" s="25"/>
      <c r="F130" s="25">
        <f t="shared" si="17"/>
        <v>1.1870265E-2</v>
      </c>
      <c r="G130" s="25">
        <f t="shared" si="18"/>
        <v>0.27337220295000003</v>
      </c>
      <c r="H130" s="25">
        <v>2.232E-2</v>
      </c>
      <c r="I130" s="25">
        <f t="shared" si="19"/>
        <v>2.2019999999999998E-2</v>
      </c>
      <c r="J130" s="25"/>
      <c r="K130" s="25">
        <f t="shared" si="20"/>
        <v>1.5358964999999999E-2</v>
      </c>
      <c r="L130" s="25">
        <f t="shared" si="21"/>
        <v>0.35371696394999996</v>
      </c>
      <c r="M130" s="25">
        <v>1.447E-2</v>
      </c>
      <c r="N130" s="25">
        <f t="shared" si="22"/>
        <v>1.417E-2</v>
      </c>
      <c r="O130" s="25"/>
      <c r="P130" s="25">
        <f t="shared" si="23"/>
        <v>1.2598165E-2</v>
      </c>
      <c r="Q130" s="25">
        <f t="shared" si="24"/>
        <v>0.29013573995000003</v>
      </c>
      <c r="R130" s="36">
        <v>1.797E-2</v>
      </c>
      <c r="S130" s="36">
        <f t="shared" si="25"/>
        <v>1.7669999999999998E-2</v>
      </c>
      <c r="T130" s="36"/>
      <c r="U130" s="36">
        <f t="shared" si="26"/>
        <v>1.4838064999999998E-2</v>
      </c>
      <c r="V130" s="36">
        <f t="shared" si="27"/>
        <v>0.34172063694999993</v>
      </c>
      <c r="W130" s="37">
        <v>1.8280000000000001E-2</v>
      </c>
      <c r="X130" s="37">
        <f t="shared" si="28"/>
        <v>1.7979999999999999E-2</v>
      </c>
      <c r="Y130" s="37"/>
      <c r="Z130" s="37">
        <f t="shared" si="29"/>
        <v>1.4359265E-2</v>
      </c>
      <c r="AA130" s="37">
        <f t="shared" si="30"/>
        <v>0.33069387295000002</v>
      </c>
      <c r="AB130" s="25">
        <v>2.7999999999999998E-4</v>
      </c>
      <c r="AC130" s="25">
        <f t="shared" si="31"/>
        <v>3.0000000000000003E-4</v>
      </c>
    </row>
    <row r="131" spans="1:29" s="15" customFormat="1">
      <c r="A131" s="18">
        <v>379</v>
      </c>
      <c r="B131" s="25">
        <v>2.7999999999999998E-4</v>
      </c>
      <c r="C131" s="25">
        <v>1.4630000000000001E-2</v>
      </c>
      <c r="D131" s="25">
        <f t="shared" ref="D131:D194" si="32">C131-AC131</f>
        <v>1.434E-2</v>
      </c>
      <c r="E131" s="25"/>
      <c r="F131" s="25">
        <f t="shared" ref="F131:F194" si="33">D131-0.002069735</f>
        <v>1.2270265000000001E-2</v>
      </c>
      <c r="G131" s="25">
        <f t="shared" ref="G131:G194" si="34">F131*23.03</f>
        <v>0.28258420295000003</v>
      </c>
      <c r="H131" s="25">
        <v>2.317E-2</v>
      </c>
      <c r="I131" s="25">
        <f t="shared" ref="I131:I194" si="35">H131-AC131</f>
        <v>2.2880000000000001E-2</v>
      </c>
      <c r="J131" s="25"/>
      <c r="K131" s="25">
        <f t="shared" ref="K131:K194" si="36">I131-0.006661035</f>
        <v>1.6218965000000002E-2</v>
      </c>
      <c r="L131" s="25">
        <f t="shared" ref="L131:L194" si="37">K131*23.03</f>
        <v>0.37352276395000006</v>
      </c>
      <c r="M131" s="25">
        <v>1.558E-2</v>
      </c>
      <c r="N131" s="25">
        <f t="shared" ref="N131:N194" si="38">M131-AC131</f>
        <v>1.529E-2</v>
      </c>
      <c r="O131" s="25"/>
      <c r="P131" s="25">
        <f t="shared" ref="P131:P194" si="39">N131-0.001571835</f>
        <v>1.3718164999999999E-2</v>
      </c>
      <c r="Q131" s="25">
        <f t="shared" ref="Q131:Q194" si="40">P131*23.03</f>
        <v>0.31592933995</v>
      </c>
      <c r="R131" s="36">
        <v>1.7680000000000001E-2</v>
      </c>
      <c r="S131" s="36">
        <f t="shared" ref="S131:S194" si="41">R131-AC131</f>
        <v>1.7390000000000003E-2</v>
      </c>
      <c r="T131" s="36"/>
      <c r="U131" s="36">
        <f t="shared" ref="U131:U194" si="42">S131-0.002831935</f>
        <v>1.4558065000000002E-2</v>
      </c>
      <c r="V131" s="36">
        <f t="shared" ref="V131:V194" si="43">U131*23.03</f>
        <v>0.33527223695000008</v>
      </c>
      <c r="W131" s="37">
        <v>1.8489999999999999E-2</v>
      </c>
      <c r="X131" s="37">
        <f t="shared" ref="X131:X194" si="44">W131-AC131</f>
        <v>1.8200000000000001E-2</v>
      </c>
      <c r="Y131" s="37"/>
      <c r="Z131" s="37">
        <f t="shared" ref="Z131:Z194" si="45">X131-0.003620735</f>
        <v>1.4579265000000001E-2</v>
      </c>
      <c r="AA131" s="37">
        <f t="shared" ref="AA131:AA194" si="46">Z131*23.03</f>
        <v>0.33576047295000006</v>
      </c>
      <c r="AB131" s="25">
        <v>2.9999999999999997E-4</v>
      </c>
      <c r="AC131" s="25">
        <f t="shared" ref="AC131:AC194" si="47">(B131+AB131)/2</f>
        <v>2.9E-4</v>
      </c>
    </row>
    <row r="132" spans="1:29" s="15" customFormat="1">
      <c r="A132" s="18">
        <v>380</v>
      </c>
      <c r="B132" s="25">
        <v>3.8999999999999999E-4</v>
      </c>
      <c r="C132" s="25">
        <v>1.392E-2</v>
      </c>
      <c r="D132" s="25">
        <f t="shared" si="32"/>
        <v>1.3545E-2</v>
      </c>
      <c r="E132" s="25"/>
      <c r="F132" s="25">
        <f t="shared" si="33"/>
        <v>1.1475265E-2</v>
      </c>
      <c r="G132" s="25">
        <f t="shared" si="34"/>
        <v>0.26427535295000004</v>
      </c>
      <c r="H132" s="25">
        <v>2.2009999999999998E-2</v>
      </c>
      <c r="I132" s="25">
        <f t="shared" si="35"/>
        <v>2.1634999999999998E-2</v>
      </c>
      <c r="J132" s="25"/>
      <c r="K132" s="25">
        <f t="shared" si="36"/>
        <v>1.4973964999999999E-2</v>
      </c>
      <c r="L132" s="25">
        <f t="shared" si="37"/>
        <v>0.34485041394999999</v>
      </c>
      <c r="M132" s="25">
        <v>1.393E-2</v>
      </c>
      <c r="N132" s="25">
        <f t="shared" si="38"/>
        <v>1.3554999999999999E-2</v>
      </c>
      <c r="O132" s="25"/>
      <c r="P132" s="25">
        <f t="shared" si="39"/>
        <v>1.1983164999999999E-2</v>
      </c>
      <c r="Q132" s="25">
        <f t="shared" si="40"/>
        <v>0.27597228995</v>
      </c>
      <c r="R132" s="36">
        <v>1.7930000000000001E-2</v>
      </c>
      <c r="S132" s="36">
        <f t="shared" si="41"/>
        <v>1.7555000000000001E-2</v>
      </c>
      <c r="T132" s="36"/>
      <c r="U132" s="36">
        <f t="shared" si="42"/>
        <v>1.4723065E-2</v>
      </c>
      <c r="V132" s="36">
        <f t="shared" si="43"/>
        <v>0.33907218695000002</v>
      </c>
      <c r="W132" s="37">
        <v>1.7819999999999999E-2</v>
      </c>
      <c r="X132" s="37">
        <f t="shared" si="44"/>
        <v>1.7444999999999999E-2</v>
      </c>
      <c r="Y132" s="37"/>
      <c r="Z132" s="37">
        <f t="shared" si="45"/>
        <v>1.3824264999999999E-2</v>
      </c>
      <c r="AA132" s="37">
        <f t="shared" si="46"/>
        <v>0.31837282294999997</v>
      </c>
      <c r="AB132" s="25">
        <v>3.6000000000000002E-4</v>
      </c>
      <c r="AC132" s="25">
        <f t="shared" si="47"/>
        <v>3.7500000000000001E-4</v>
      </c>
    </row>
    <row r="133" spans="1:29" s="15" customFormat="1">
      <c r="A133" s="18">
        <v>381</v>
      </c>
      <c r="B133" s="25">
        <v>3.2000000000000003E-4</v>
      </c>
      <c r="C133" s="25">
        <v>1.439E-2</v>
      </c>
      <c r="D133" s="25">
        <f t="shared" si="32"/>
        <v>1.4125E-2</v>
      </c>
      <c r="E133" s="25"/>
      <c r="F133" s="25">
        <f t="shared" si="33"/>
        <v>1.2055265000000001E-2</v>
      </c>
      <c r="G133" s="25">
        <f t="shared" si="34"/>
        <v>0.27763275295000001</v>
      </c>
      <c r="H133" s="25">
        <v>2.2960000000000001E-2</v>
      </c>
      <c r="I133" s="25">
        <f t="shared" si="35"/>
        <v>2.2695E-2</v>
      </c>
      <c r="J133" s="25"/>
      <c r="K133" s="25">
        <f t="shared" si="36"/>
        <v>1.6033965000000001E-2</v>
      </c>
      <c r="L133" s="25">
        <f t="shared" si="37"/>
        <v>0.36926221395000003</v>
      </c>
      <c r="M133" s="25">
        <v>1.532E-2</v>
      </c>
      <c r="N133" s="25">
        <f t="shared" si="38"/>
        <v>1.5055000000000001E-2</v>
      </c>
      <c r="O133" s="25"/>
      <c r="P133" s="25">
        <f t="shared" si="39"/>
        <v>1.3483165E-2</v>
      </c>
      <c r="Q133" s="25">
        <f t="shared" si="40"/>
        <v>0.31051728995</v>
      </c>
      <c r="R133" s="36">
        <v>1.703E-2</v>
      </c>
      <c r="S133" s="36">
        <f t="shared" si="41"/>
        <v>1.6764999999999999E-2</v>
      </c>
      <c r="T133" s="36"/>
      <c r="U133" s="36">
        <f t="shared" si="42"/>
        <v>1.3933064999999998E-2</v>
      </c>
      <c r="V133" s="36">
        <f t="shared" si="43"/>
        <v>0.32087848694999999</v>
      </c>
      <c r="W133" s="37">
        <v>1.839E-2</v>
      </c>
      <c r="X133" s="37">
        <f t="shared" si="44"/>
        <v>1.8124999999999999E-2</v>
      </c>
      <c r="Y133" s="37"/>
      <c r="Z133" s="37">
        <f t="shared" si="45"/>
        <v>1.4504264999999999E-2</v>
      </c>
      <c r="AA133" s="37">
        <f t="shared" si="46"/>
        <v>0.33403322294999999</v>
      </c>
      <c r="AB133" s="25">
        <v>2.1000000000000001E-4</v>
      </c>
      <c r="AC133" s="25">
        <f t="shared" si="47"/>
        <v>2.6500000000000004E-4</v>
      </c>
    </row>
    <row r="134" spans="1:29" s="15" customFormat="1">
      <c r="A134" s="18">
        <v>382</v>
      </c>
      <c r="B134" s="25">
        <v>3.5E-4</v>
      </c>
      <c r="C134" s="25">
        <v>1.345E-2</v>
      </c>
      <c r="D134" s="25">
        <f t="shared" si="32"/>
        <v>1.3180000000000001E-2</v>
      </c>
      <c r="E134" s="25"/>
      <c r="F134" s="25">
        <f t="shared" si="33"/>
        <v>1.1110265000000001E-2</v>
      </c>
      <c r="G134" s="25">
        <f t="shared" si="34"/>
        <v>0.25586940295000005</v>
      </c>
      <c r="H134" s="25">
        <v>2.1260000000000001E-2</v>
      </c>
      <c r="I134" s="25">
        <f t="shared" si="35"/>
        <v>2.0990000000000002E-2</v>
      </c>
      <c r="J134" s="25"/>
      <c r="K134" s="25">
        <f t="shared" si="36"/>
        <v>1.4328965000000003E-2</v>
      </c>
      <c r="L134" s="25">
        <f t="shared" si="37"/>
        <v>0.32999606395000008</v>
      </c>
      <c r="M134" s="25">
        <v>1.358E-2</v>
      </c>
      <c r="N134" s="25">
        <f t="shared" si="38"/>
        <v>1.3310000000000001E-2</v>
      </c>
      <c r="O134" s="25"/>
      <c r="P134" s="25">
        <f t="shared" si="39"/>
        <v>1.1738165E-2</v>
      </c>
      <c r="Q134" s="25">
        <f t="shared" si="40"/>
        <v>0.27032993995000004</v>
      </c>
      <c r="R134" s="36">
        <v>1.787E-2</v>
      </c>
      <c r="S134" s="36">
        <f t="shared" si="41"/>
        <v>1.7600000000000001E-2</v>
      </c>
      <c r="T134" s="36"/>
      <c r="U134" s="36">
        <f t="shared" si="42"/>
        <v>1.4768065E-2</v>
      </c>
      <c r="V134" s="36">
        <f t="shared" si="43"/>
        <v>0.34010853695000004</v>
      </c>
      <c r="W134" s="37">
        <v>1.7559999999999999E-2</v>
      </c>
      <c r="X134" s="37">
        <f t="shared" si="44"/>
        <v>1.729E-2</v>
      </c>
      <c r="Y134" s="37"/>
      <c r="Z134" s="37">
        <f t="shared" si="45"/>
        <v>1.3669265E-2</v>
      </c>
      <c r="AA134" s="37">
        <f t="shared" si="46"/>
        <v>0.31480317294999999</v>
      </c>
      <c r="AB134" s="25">
        <v>1.9000000000000001E-4</v>
      </c>
      <c r="AC134" s="25">
        <f t="shared" si="47"/>
        <v>2.7E-4</v>
      </c>
    </row>
    <row r="135" spans="1:29" s="15" customFormat="1">
      <c r="A135" s="18">
        <v>383</v>
      </c>
      <c r="B135" s="25">
        <v>2.9999999999999997E-4</v>
      </c>
      <c r="C135" s="25">
        <v>1.43E-2</v>
      </c>
      <c r="D135" s="25">
        <f t="shared" si="32"/>
        <v>1.3990000000000001E-2</v>
      </c>
      <c r="E135" s="25"/>
      <c r="F135" s="25">
        <f t="shared" si="33"/>
        <v>1.1920265000000001E-2</v>
      </c>
      <c r="G135" s="25">
        <f t="shared" si="34"/>
        <v>0.27452370295000006</v>
      </c>
      <c r="H135" s="25">
        <v>2.273E-2</v>
      </c>
      <c r="I135" s="25">
        <f t="shared" si="35"/>
        <v>2.2419999999999999E-2</v>
      </c>
      <c r="J135" s="25"/>
      <c r="K135" s="25">
        <f t="shared" si="36"/>
        <v>1.5758965E-2</v>
      </c>
      <c r="L135" s="25">
        <f t="shared" si="37"/>
        <v>0.36292896395000002</v>
      </c>
      <c r="M135" s="25">
        <v>1.549E-2</v>
      </c>
      <c r="N135" s="25">
        <f t="shared" si="38"/>
        <v>1.5180000000000001E-2</v>
      </c>
      <c r="O135" s="25"/>
      <c r="P135" s="25">
        <f t="shared" si="39"/>
        <v>1.3608165E-2</v>
      </c>
      <c r="Q135" s="25">
        <f t="shared" si="40"/>
        <v>0.31339603995000004</v>
      </c>
      <c r="R135" s="36">
        <v>1.7049999999999999E-2</v>
      </c>
      <c r="S135" s="36">
        <f t="shared" si="41"/>
        <v>1.6739999999999998E-2</v>
      </c>
      <c r="T135" s="36"/>
      <c r="U135" s="36">
        <f t="shared" si="42"/>
        <v>1.3908064999999997E-2</v>
      </c>
      <c r="V135" s="36">
        <f t="shared" si="43"/>
        <v>0.32030273694999994</v>
      </c>
      <c r="W135" s="37">
        <v>1.821E-2</v>
      </c>
      <c r="X135" s="37">
        <f t="shared" si="44"/>
        <v>1.7899999999999999E-2</v>
      </c>
      <c r="Y135" s="37"/>
      <c r="Z135" s="37">
        <f t="shared" si="45"/>
        <v>1.4279264999999999E-2</v>
      </c>
      <c r="AA135" s="37">
        <f t="shared" si="46"/>
        <v>0.32885147295</v>
      </c>
      <c r="AB135" s="25">
        <v>3.2000000000000003E-4</v>
      </c>
      <c r="AC135" s="25">
        <f t="shared" si="47"/>
        <v>3.1E-4</v>
      </c>
    </row>
    <row r="136" spans="1:29" s="15" customFormat="1">
      <c r="A136" s="18">
        <v>384</v>
      </c>
      <c r="B136" s="25">
        <v>3.1E-4</v>
      </c>
      <c r="C136" s="25">
        <v>1.3610000000000001E-2</v>
      </c>
      <c r="D136" s="25">
        <f t="shared" si="32"/>
        <v>1.3350000000000001E-2</v>
      </c>
      <c r="E136" s="25"/>
      <c r="F136" s="25">
        <f t="shared" si="33"/>
        <v>1.1280265000000001E-2</v>
      </c>
      <c r="G136" s="25">
        <f t="shared" si="34"/>
        <v>0.25978450295000005</v>
      </c>
      <c r="H136" s="25">
        <v>2.1870000000000001E-2</v>
      </c>
      <c r="I136" s="25">
        <f t="shared" si="35"/>
        <v>2.1610000000000001E-2</v>
      </c>
      <c r="J136" s="25"/>
      <c r="K136" s="25">
        <f t="shared" si="36"/>
        <v>1.4948965000000002E-2</v>
      </c>
      <c r="L136" s="25">
        <f t="shared" si="37"/>
        <v>0.34427466395000006</v>
      </c>
      <c r="M136" s="25">
        <v>1.4239999999999999E-2</v>
      </c>
      <c r="N136" s="25">
        <f t="shared" si="38"/>
        <v>1.3979999999999999E-2</v>
      </c>
      <c r="O136" s="25"/>
      <c r="P136" s="25">
        <f t="shared" si="39"/>
        <v>1.2408164999999999E-2</v>
      </c>
      <c r="Q136" s="25">
        <f t="shared" si="40"/>
        <v>0.28576003994999999</v>
      </c>
      <c r="R136" s="36">
        <v>1.652E-2</v>
      </c>
      <c r="S136" s="36">
        <f t="shared" si="41"/>
        <v>1.626E-2</v>
      </c>
      <c r="T136" s="36"/>
      <c r="U136" s="36">
        <f t="shared" si="42"/>
        <v>1.3428064999999999E-2</v>
      </c>
      <c r="V136" s="36">
        <f t="shared" si="43"/>
        <v>0.30924833694999998</v>
      </c>
      <c r="W136" s="37">
        <v>1.7229999999999999E-2</v>
      </c>
      <c r="X136" s="37">
        <f t="shared" si="44"/>
        <v>1.6969999999999999E-2</v>
      </c>
      <c r="Y136" s="37"/>
      <c r="Z136" s="37">
        <f t="shared" si="45"/>
        <v>1.3349264999999999E-2</v>
      </c>
      <c r="AA136" s="37">
        <f t="shared" si="46"/>
        <v>0.30743357295000001</v>
      </c>
      <c r="AB136" s="25">
        <v>2.1000000000000001E-4</v>
      </c>
      <c r="AC136" s="25">
        <f t="shared" si="47"/>
        <v>2.6000000000000003E-4</v>
      </c>
    </row>
    <row r="137" spans="1:29" s="15" customFormat="1">
      <c r="A137" s="18">
        <v>385</v>
      </c>
      <c r="B137" s="25">
        <v>2.5000000000000001E-4</v>
      </c>
      <c r="C137" s="25">
        <v>1.3480000000000001E-2</v>
      </c>
      <c r="D137" s="25">
        <f t="shared" si="32"/>
        <v>1.3205000000000001E-2</v>
      </c>
      <c r="E137" s="25"/>
      <c r="F137" s="25">
        <f t="shared" si="33"/>
        <v>1.1135265000000002E-2</v>
      </c>
      <c r="G137" s="25">
        <f t="shared" si="34"/>
        <v>0.25644515295000003</v>
      </c>
      <c r="H137" s="25">
        <v>2.1409999999999998E-2</v>
      </c>
      <c r="I137" s="25">
        <f t="shared" si="35"/>
        <v>2.1134999999999998E-2</v>
      </c>
      <c r="J137" s="25"/>
      <c r="K137" s="25">
        <f t="shared" si="36"/>
        <v>1.4473964999999998E-2</v>
      </c>
      <c r="L137" s="25">
        <f t="shared" si="37"/>
        <v>0.33333541394999999</v>
      </c>
      <c r="M137" s="25">
        <v>1.389E-2</v>
      </c>
      <c r="N137" s="25">
        <f t="shared" si="38"/>
        <v>1.3615E-2</v>
      </c>
      <c r="O137" s="25"/>
      <c r="P137" s="25">
        <f t="shared" si="39"/>
        <v>1.2043165E-2</v>
      </c>
      <c r="Q137" s="25">
        <f t="shared" si="40"/>
        <v>0.27735408994999999</v>
      </c>
      <c r="R137" s="36">
        <v>1.644E-2</v>
      </c>
      <c r="S137" s="36">
        <f t="shared" si="41"/>
        <v>1.6164999999999999E-2</v>
      </c>
      <c r="T137" s="36"/>
      <c r="U137" s="36">
        <f t="shared" si="42"/>
        <v>1.3333064999999998E-2</v>
      </c>
      <c r="V137" s="36">
        <f t="shared" si="43"/>
        <v>0.30706048694999999</v>
      </c>
      <c r="W137" s="37">
        <v>1.7239999999999998E-2</v>
      </c>
      <c r="X137" s="37">
        <f t="shared" si="44"/>
        <v>1.6964999999999997E-2</v>
      </c>
      <c r="Y137" s="37"/>
      <c r="Z137" s="37">
        <f t="shared" si="45"/>
        <v>1.3344264999999998E-2</v>
      </c>
      <c r="AA137" s="37">
        <f t="shared" si="46"/>
        <v>0.30731842294999995</v>
      </c>
      <c r="AB137" s="25">
        <v>2.9999999999999997E-4</v>
      </c>
      <c r="AC137" s="25">
        <f t="shared" si="47"/>
        <v>2.7499999999999996E-4</v>
      </c>
    </row>
    <row r="138" spans="1:29" s="15" customFormat="1">
      <c r="A138" s="18">
        <v>386</v>
      </c>
      <c r="B138" s="25">
        <v>2.5000000000000001E-4</v>
      </c>
      <c r="C138" s="25">
        <v>1.325E-2</v>
      </c>
      <c r="D138" s="25">
        <f t="shared" si="32"/>
        <v>1.2959999999999999E-2</v>
      </c>
      <c r="E138" s="25"/>
      <c r="F138" s="25">
        <f t="shared" si="33"/>
        <v>1.0890265E-2</v>
      </c>
      <c r="G138" s="25">
        <f t="shared" si="34"/>
        <v>0.25080280295000001</v>
      </c>
      <c r="H138" s="25">
        <v>2.1360000000000001E-2</v>
      </c>
      <c r="I138" s="25">
        <f t="shared" si="35"/>
        <v>2.1070000000000002E-2</v>
      </c>
      <c r="J138" s="25"/>
      <c r="K138" s="25">
        <f t="shared" si="36"/>
        <v>1.4408965000000003E-2</v>
      </c>
      <c r="L138" s="25">
        <f t="shared" si="37"/>
        <v>0.33183846395000011</v>
      </c>
      <c r="M138" s="25">
        <v>1.388E-2</v>
      </c>
      <c r="N138" s="25">
        <f t="shared" si="38"/>
        <v>1.359E-2</v>
      </c>
      <c r="O138" s="25"/>
      <c r="P138" s="25">
        <f t="shared" si="39"/>
        <v>1.2018164999999999E-2</v>
      </c>
      <c r="Q138" s="25">
        <f t="shared" si="40"/>
        <v>0.27677833995000001</v>
      </c>
      <c r="R138" s="36">
        <v>1.6060000000000001E-2</v>
      </c>
      <c r="S138" s="36">
        <f t="shared" si="41"/>
        <v>1.5770000000000003E-2</v>
      </c>
      <c r="T138" s="36"/>
      <c r="U138" s="36">
        <f t="shared" si="42"/>
        <v>1.2938065000000002E-2</v>
      </c>
      <c r="V138" s="36">
        <f t="shared" si="43"/>
        <v>0.29796363695000005</v>
      </c>
      <c r="W138" s="37">
        <v>1.6889999999999999E-2</v>
      </c>
      <c r="X138" s="37">
        <f t="shared" si="44"/>
        <v>1.66E-2</v>
      </c>
      <c r="Y138" s="37"/>
      <c r="Z138" s="37">
        <f t="shared" si="45"/>
        <v>1.2979265E-2</v>
      </c>
      <c r="AA138" s="37">
        <f t="shared" si="46"/>
        <v>0.29891247295000001</v>
      </c>
      <c r="AB138" s="25">
        <v>3.3E-4</v>
      </c>
      <c r="AC138" s="25">
        <f t="shared" si="47"/>
        <v>2.9E-4</v>
      </c>
    </row>
    <row r="139" spans="1:29" s="15" customFormat="1">
      <c r="A139" s="18">
        <v>387</v>
      </c>
      <c r="B139" s="25">
        <v>2.9999999999999997E-4</v>
      </c>
      <c r="C139" s="25">
        <v>1.325E-2</v>
      </c>
      <c r="D139" s="25">
        <f t="shared" si="32"/>
        <v>1.291E-2</v>
      </c>
      <c r="E139" s="25"/>
      <c r="F139" s="25">
        <f t="shared" si="33"/>
        <v>1.0840265E-2</v>
      </c>
      <c r="G139" s="25">
        <f t="shared" si="34"/>
        <v>0.24965130295000001</v>
      </c>
      <c r="H139" s="25">
        <v>2.1059999999999999E-2</v>
      </c>
      <c r="I139" s="25">
        <f t="shared" si="35"/>
        <v>2.0719999999999999E-2</v>
      </c>
      <c r="J139" s="25"/>
      <c r="K139" s="25">
        <f t="shared" si="36"/>
        <v>1.4058965E-2</v>
      </c>
      <c r="L139" s="25">
        <f t="shared" si="37"/>
        <v>0.32377796395000003</v>
      </c>
      <c r="M139" s="25">
        <v>1.367E-2</v>
      </c>
      <c r="N139" s="25">
        <f t="shared" si="38"/>
        <v>1.333E-2</v>
      </c>
      <c r="O139" s="25"/>
      <c r="P139" s="25">
        <f t="shared" si="39"/>
        <v>1.1758164999999999E-2</v>
      </c>
      <c r="Q139" s="25">
        <f t="shared" si="40"/>
        <v>0.27079053995000002</v>
      </c>
      <c r="R139" s="36">
        <v>1.6070000000000001E-2</v>
      </c>
      <c r="S139" s="36">
        <f t="shared" si="41"/>
        <v>1.5730000000000001E-2</v>
      </c>
      <c r="T139" s="36"/>
      <c r="U139" s="36">
        <f t="shared" si="42"/>
        <v>1.2898065E-2</v>
      </c>
      <c r="V139" s="36">
        <f t="shared" si="43"/>
        <v>0.29704243695000004</v>
      </c>
      <c r="W139" s="37">
        <v>1.6899999999999998E-2</v>
      </c>
      <c r="X139" s="37">
        <f t="shared" si="44"/>
        <v>1.6559999999999998E-2</v>
      </c>
      <c r="Y139" s="37"/>
      <c r="Z139" s="37">
        <f t="shared" si="45"/>
        <v>1.2939264999999998E-2</v>
      </c>
      <c r="AA139" s="37">
        <f t="shared" si="46"/>
        <v>0.29799127295</v>
      </c>
      <c r="AB139" s="25">
        <v>3.8000000000000002E-4</v>
      </c>
      <c r="AC139" s="25">
        <f t="shared" si="47"/>
        <v>3.4000000000000002E-4</v>
      </c>
    </row>
    <row r="140" spans="1:29" s="15" customFormat="1">
      <c r="A140" s="18">
        <v>388</v>
      </c>
      <c r="B140" s="25">
        <v>3.5E-4</v>
      </c>
      <c r="C140" s="25">
        <v>1.324E-2</v>
      </c>
      <c r="D140" s="25">
        <f t="shared" si="32"/>
        <v>1.2920000000000001E-2</v>
      </c>
      <c r="E140" s="25"/>
      <c r="F140" s="25">
        <f t="shared" si="33"/>
        <v>1.0850265000000001E-2</v>
      </c>
      <c r="G140" s="25">
        <f t="shared" si="34"/>
        <v>0.24988160295000003</v>
      </c>
      <c r="H140" s="25">
        <v>2.128E-2</v>
      </c>
      <c r="I140" s="25">
        <f t="shared" si="35"/>
        <v>2.0959999999999999E-2</v>
      </c>
      <c r="J140" s="25"/>
      <c r="K140" s="25">
        <f t="shared" si="36"/>
        <v>1.4298965E-2</v>
      </c>
      <c r="L140" s="25">
        <f t="shared" si="37"/>
        <v>0.32930516395000003</v>
      </c>
      <c r="M140" s="25">
        <v>1.3780000000000001E-2</v>
      </c>
      <c r="N140" s="25">
        <f t="shared" si="38"/>
        <v>1.346E-2</v>
      </c>
      <c r="O140" s="25"/>
      <c r="P140" s="25">
        <f t="shared" si="39"/>
        <v>1.1888164999999999E-2</v>
      </c>
      <c r="Q140" s="25">
        <f t="shared" si="40"/>
        <v>0.27378443995000001</v>
      </c>
      <c r="R140" s="36">
        <v>1.5959999999999998E-2</v>
      </c>
      <c r="S140" s="36">
        <f t="shared" si="41"/>
        <v>1.5639999999999998E-2</v>
      </c>
      <c r="T140" s="36"/>
      <c r="U140" s="36">
        <f t="shared" si="42"/>
        <v>1.2808064999999997E-2</v>
      </c>
      <c r="V140" s="36">
        <f t="shared" si="43"/>
        <v>0.29496973694999995</v>
      </c>
      <c r="W140" s="37">
        <v>1.6930000000000001E-2</v>
      </c>
      <c r="X140" s="37">
        <f t="shared" si="44"/>
        <v>1.661E-2</v>
      </c>
      <c r="Y140" s="37"/>
      <c r="Z140" s="37">
        <f t="shared" si="45"/>
        <v>1.2989265E-2</v>
      </c>
      <c r="AA140" s="37">
        <f t="shared" si="46"/>
        <v>0.29914277295000002</v>
      </c>
      <c r="AB140" s="25">
        <v>2.9E-4</v>
      </c>
      <c r="AC140" s="25">
        <f t="shared" si="47"/>
        <v>3.1999999999999997E-4</v>
      </c>
    </row>
    <row r="141" spans="1:29" s="15" customFormat="1">
      <c r="A141" s="18">
        <v>389</v>
      </c>
      <c r="B141" s="25">
        <v>2.9999999999999997E-4</v>
      </c>
      <c r="C141" s="25">
        <v>1.3050000000000001E-2</v>
      </c>
      <c r="D141" s="25">
        <f t="shared" si="32"/>
        <v>1.2710000000000001E-2</v>
      </c>
      <c r="E141" s="25"/>
      <c r="F141" s="25">
        <f t="shared" si="33"/>
        <v>1.0640265000000001E-2</v>
      </c>
      <c r="G141" s="25">
        <f t="shared" si="34"/>
        <v>0.24504530295000004</v>
      </c>
      <c r="H141" s="25">
        <v>2.0889999999999999E-2</v>
      </c>
      <c r="I141" s="25">
        <f t="shared" si="35"/>
        <v>2.0549999999999999E-2</v>
      </c>
      <c r="J141" s="25"/>
      <c r="K141" s="25">
        <f t="shared" si="36"/>
        <v>1.3888965E-2</v>
      </c>
      <c r="L141" s="25">
        <f t="shared" si="37"/>
        <v>0.31986286395000002</v>
      </c>
      <c r="M141" s="25">
        <v>1.342E-2</v>
      </c>
      <c r="N141" s="25">
        <f t="shared" si="38"/>
        <v>1.308E-2</v>
      </c>
      <c r="O141" s="25"/>
      <c r="P141" s="25">
        <f t="shared" si="39"/>
        <v>1.1508164999999999E-2</v>
      </c>
      <c r="Q141" s="25">
        <f t="shared" si="40"/>
        <v>0.26503303994999999</v>
      </c>
      <c r="R141" s="36">
        <v>1.5740000000000001E-2</v>
      </c>
      <c r="S141" s="36">
        <f t="shared" si="41"/>
        <v>1.54E-2</v>
      </c>
      <c r="T141" s="36"/>
      <c r="U141" s="36">
        <f t="shared" si="42"/>
        <v>1.2568065E-2</v>
      </c>
      <c r="V141" s="36">
        <f t="shared" si="43"/>
        <v>0.28944253695</v>
      </c>
      <c r="W141" s="37">
        <v>1.669E-2</v>
      </c>
      <c r="X141" s="37">
        <f t="shared" si="44"/>
        <v>1.635E-2</v>
      </c>
      <c r="Y141" s="37"/>
      <c r="Z141" s="37">
        <f t="shared" si="45"/>
        <v>1.2729265E-2</v>
      </c>
      <c r="AA141" s="37">
        <f t="shared" si="46"/>
        <v>0.29315497295000004</v>
      </c>
      <c r="AB141" s="25">
        <v>3.8000000000000002E-4</v>
      </c>
      <c r="AC141" s="25">
        <f t="shared" si="47"/>
        <v>3.4000000000000002E-4</v>
      </c>
    </row>
    <row r="142" spans="1:29" s="15" customFormat="1">
      <c r="A142" s="18">
        <v>390</v>
      </c>
      <c r="B142" s="25">
        <v>3.5E-4</v>
      </c>
      <c r="C142" s="25">
        <v>1.2829999999999999E-2</v>
      </c>
      <c r="D142" s="25">
        <f t="shared" si="32"/>
        <v>1.2504999999999999E-2</v>
      </c>
      <c r="E142" s="25"/>
      <c r="F142" s="25">
        <f t="shared" si="33"/>
        <v>1.0435264999999999E-2</v>
      </c>
      <c r="G142" s="25">
        <f t="shared" si="34"/>
        <v>0.24032415294999998</v>
      </c>
      <c r="H142" s="25">
        <v>2.0799999999999999E-2</v>
      </c>
      <c r="I142" s="25">
        <f t="shared" si="35"/>
        <v>2.0475E-2</v>
      </c>
      <c r="J142" s="25"/>
      <c r="K142" s="25">
        <f t="shared" si="36"/>
        <v>1.3813965000000001E-2</v>
      </c>
      <c r="L142" s="25">
        <f t="shared" si="37"/>
        <v>0.31813561395000006</v>
      </c>
      <c r="M142" s="25">
        <v>1.338E-2</v>
      </c>
      <c r="N142" s="25">
        <f t="shared" si="38"/>
        <v>1.3054999999999999E-2</v>
      </c>
      <c r="O142" s="25"/>
      <c r="P142" s="25">
        <f t="shared" si="39"/>
        <v>1.1483164999999998E-2</v>
      </c>
      <c r="Q142" s="25">
        <f t="shared" si="40"/>
        <v>0.26445728994999995</v>
      </c>
      <c r="R142" s="36">
        <v>1.5520000000000001E-2</v>
      </c>
      <c r="S142" s="36">
        <f t="shared" si="41"/>
        <v>1.5195E-2</v>
      </c>
      <c r="T142" s="36"/>
      <c r="U142" s="36">
        <f t="shared" si="42"/>
        <v>1.2363064999999999E-2</v>
      </c>
      <c r="V142" s="36">
        <f t="shared" si="43"/>
        <v>0.28472138694999999</v>
      </c>
      <c r="W142" s="37">
        <v>1.643E-2</v>
      </c>
      <c r="X142" s="37">
        <f t="shared" si="44"/>
        <v>1.6105000000000001E-2</v>
      </c>
      <c r="Y142" s="37"/>
      <c r="Z142" s="37">
        <f t="shared" si="45"/>
        <v>1.2484265000000001E-2</v>
      </c>
      <c r="AA142" s="37">
        <f t="shared" si="46"/>
        <v>0.28751262295000002</v>
      </c>
      <c r="AB142" s="25">
        <v>2.9999999999999997E-4</v>
      </c>
      <c r="AC142" s="25">
        <f t="shared" si="47"/>
        <v>3.2499999999999999E-4</v>
      </c>
    </row>
    <row r="143" spans="1:29" s="15" customFormat="1">
      <c r="A143" s="18">
        <v>391</v>
      </c>
      <c r="B143" s="25">
        <v>2.7999999999999998E-4</v>
      </c>
      <c r="C143" s="25">
        <v>1.256E-2</v>
      </c>
      <c r="D143" s="25">
        <f t="shared" si="32"/>
        <v>1.227E-2</v>
      </c>
      <c r="E143" s="25"/>
      <c r="F143" s="25">
        <f t="shared" si="33"/>
        <v>1.0200265E-2</v>
      </c>
      <c r="G143" s="25">
        <f t="shared" si="34"/>
        <v>0.23491210295000001</v>
      </c>
      <c r="H143" s="25">
        <v>2.0240000000000001E-2</v>
      </c>
      <c r="I143" s="25">
        <f t="shared" si="35"/>
        <v>1.9950000000000002E-2</v>
      </c>
      <c r="J143" s="25"/>
      <c r="K143" s="25">
        <f t="shared" si="36"/>
        <v>1.3288965000000003E-2</v>
      </c>
      <c r="L143" s="25">
        <f t="shared" si="37"/>
        <v>0.30604486395000008</v>
      </c>
      <c r="M143" s="25">
        <v>1.291E-2</v>
      </c>
      <c r="N143" s="25">
        <f t="shared" si="38"/>
        <v>1.2619999999999999E-2</v>
      </c>
      <c r="O143" s="25"/>
      <c r="P143" s="25">
        <f t="shared" si="39"/>
        <v>1.1048164999999999E-2</v>
      </c>
      <c r="Q143" s="25">
        <f t="shared" si="40"/>
        <v>0.25443923995000001</v>
      </c>
      <c r="R143" s="36">
        <v>1.516E-2</v>
      </c>
      <c r="S143" s="36">
        <f t="shared" si="41"/>
        <v>1.487E-2</v>
      </c>
      <c r="T143" s="36"/>
      <c r="U143" s="36">
        <f t="shared" si="42"/>
        <v>1.2038065000000001E-2</v>
      </c>
      <c r="V143" s="36">
        <f t="shared" si="43"/>
        <v>0.27723663695</v>
      </c>
      <c r="W143" s="37">
        <v>1.609E-2</v>
      </c>
      <c r="X143" s="37">
        <f t="shared" si="44"/>
        <v>1.5800000000000002E-2</v>
      </c>
      <c r="Y143" s="37"/>
      <c r="Z143" s="37">
        <f t="shared" si="45"/>
        <v>1.2179265000000002E-2</v>
      </c>
      <c r="AA143" s="37">
        <f t="shared" si="46"/>
        <v>0.28048847295000007</v>
      </c>
      <c r="AB143" s="25">
        <v>2.9999999999999997E-4</v>
      </c>
      <c r="AC143" s="25">
        <f t="shared" si="47"/>
        <v>2.9E-4</v>
      </c>
    </row>
    <row r="144" spans="1:29" s="15" customFormat="1">
      <c r="A144" s="18">
        <v>392</v>
      </c>
      <c r="B144" s="25">
        <v>2.2000000000000001E-4</v>
      </c>
      <c r="C144" s="25">
        <v>1.2540000000000001E-2</v>
      </c>
      <c r="D144" s="25">
        <f t="shared" si="32"/>
        <v>1.2320000000000001E-2</v>
      </c>
      <c r="E144" s="25"/>
      <c r="F144" s="25">
        <f t="shared" si="33"/>
        <v>1.0250265000000001E-2</v>
      </c>
      <c r="G144" s="25">
        <f t="shared" si="34"/>
        <v>0.23606360295000003</v>
      </c>
      <c r="H144" s="25">
        <v>2.0369999999999999E-2</v>
      </c>
      <c r="I144" s="25">
        <f t="shared" si="35"/>
        <v>2.0149999999999998E-2</v>
      </c>
      <c r="J144" s="25"/>
      <c r="K144" s="25">
        <f t="shared" si="36"/>
        <v>1.3488964999999999E-2</v>
      </c>
      <c r="L144" s="25">
        <f t="shared" si="37"/>
        <v>0.31065086394999997</v>
      </c>
      <c r="M144" s="25">
        <v>1.312E-2</v>
      </c>
      <c r="N144" s="25">
        <f t="shared" si="38"/>
        <v>1.29E-2</v>
      </c>
      <c r="O144" s="25"/>
      <c r="P144" s="25">
        <f t="shared" si="39"/>
        <v>1.1328164999999999E-2</v>
      </c>
      <c r="Q144" s="25">
        <f t="shared" si="40"/>
        <v>0.26088763994999997</v>
      </c>
      <c r="R144" s="36">
        <v>1.5129999999999999E-2</v>
      </c>
      <c r="S144" s="36">
        <f t="shared" si="41"/>
        <v>1.491E-2</v>
      </c>
      <c r="T144" s="36"/>
      <c r="U144" s="36">
        <f t="shared" si="42"/>
        <v>1.2078064999999999E-2</v>
      </c>
      <c r="V144" s="36">
        <f t="shared" si="43"/>
        <v>0.27815783695000001</v>
      </c>
      <c r="W144" s="37">
        <v>1.6109999999999999E-2</v>
      </c>
      <c r="X144" s="37">
        <f t="shared" si="44"/>
        <v>1.5889999999999998E-2</v>
      </c>
      <c r="Y144" s="37"/>
      <c r="Z144" s="37">
        <f t="shared" si="45"/>
        <v>1.2269264999999998E-2</v>
      </c>
      <c r="AA144" s="37">
        <f t="shared" si="46"/>
        <v>0.28256117294999994</v>
      </c>
      <c r="AB144" s="25">
        <v>2.2000000000000001E-4</v>
      </c>
      <c r="AC144" s="25">
        <f t="shared" si="47"/>
        <v>2.2000000000000001E-4</v>
      </c>
    </row>
    <row r="145" spans="1:29" s="15" customFormat="1">
      <c r="A145" s="18">
        <v>393</v>
      </c>
      <c r="B145" s="25">
        <v>2.5000000000000001E-4</v>
      </c>
      <c r="C145" s="25">
        <v>1.2460000000000001E-2</v>
      </c>
      <c r="D145" s="25">
        <f t="shared" si="32"/>
        <v>1.2185000000000001E-2</v>
      </c>
      <c r="E145" s="25"/>
      <c r="F145" s="25">
        <f t="shared" si="33"/>
        <v>1.0115265000000002E-2</v>
      </c>
      <c r="G145" s="25">
        <f t="shared" si="34"/>
        <v>0.23295455295000006</v>
      </c>
      <c r="H145" s="25">
        <v>2.002E-2</v>
      </c>
      <c r="I145" s="25">
        <f t="shared" si="35"/>
        <v>1.9744999999999999E-2</v>
      </c>
      <c r="J145" s="25"/>
      <c r="K145" s="25">
        <f t="shared" si="36"/>
        <v>1.3083964999999999E-2</v>
      </c>
      <c r="L145" s="25">
        <f t="shared" si="37"/>
        <v>0.30132371395000002</v>
      </c>
      <c r="M145" s="25">
        <v>1.2880000000000001E-2</v>
      </c>
      <c r="N145" s="25">
        <f t="shared" si="38"/>
        <v>1.2605000000000002E-2</v>
      </c>
      <c r="O145" s="25"/>
      <c r="P145" s="25">
        <f t="shared" si="39"/>
        <v>1.1033165000000001E-2</v>
      </c>
      <c r="Q145" s="25">
        <f t="shared" si="40"/>
        <v>0.25409378995000004</v>
      </c>
      <c r="R145" s="36">
        <v>1.503E-2</v>
      </c>
      <c r="S145" s="36">
        <f t="shared" si="41"/>
        <v>1.4755000000000001E-2</v>
      </c>
      <c r="T145" s="36"/>
      <c r="U145" s="36">
        <f t="shared" si="42"/>
        <v>1.1923065E-2</v>
      </c>
      <c r="V145" s="36">
        <f t="shared" si="43"/>
        <v>0.27458818695000003</v>
      </c>
      <c r="W145" s="37">
        <v>1.6E-2</v>
      </c>
      <c r="X145" s="37">
        <f t="shared" si="44"/>
        <v>1.5724999999999999E-2</v>
      </c>
      <c r="Y145" s="37"/>
      <c r="Z145" s="37">
        <f t="shared" si="45"/>
        <v>1.2104264999999999E-2</v>
      </c>
      <c r="AA145" s="37">
        <f t="shared" si="46"/>
        <v>0.27876122295</v>
      </c>
      <c r="AB145" s="25">
        <v>2.9999999999999997E-4</v>
      </c>
      <c r="AC145" s="25">
        <f t="shared" si="47"/>
        <v>2.7499999999999996E-4</v>
      </c>
    </row>
    <row r="146" spans="1:29" s="15" customFormat="1">
      <c r="A146" s="18">
        <v>394</v>
      </c>
      <c r="B146" s="25">
        <v>2.7E-4</v>
      </c>
      <c r="C146" s="25">
        <v>1.214E-2</v>
      </c>
      <c r="D146" s="25">
        <f t="shared" si="32"/>
        <v>1.189E-2</v>
      </c>
      <c r="E146" s="25"/>
      <c r="F146" s="25">
        <f t="shared" si="33"/>
        <v>9.8202649999999999E-3</v>
      </c>
      <c r="G146" s="25">
        <f t="shared" si="34"/>
        <v>0.22616070295000001</v>
      </c>
      <c r="H146" s="25">
        <v>2.0060000000000001E-2</v>
      </c>
      <c r="I146" s="25">
        <f t="shared" si="35"/>
        <v>1.9810000000000001E-2</v>
      </c>
      <c r="J146" s="25"/>
      <c r="K146" s="25">
        <f t="shared" si="36"/>
        <v>1.3148965000000002E-2</v>
      </c>
      <c r="L146" s="25">
        <f t="shared" si="37"/>
        <v>0.30282066395000007</v>
      </c>
      <c r="M146" s="25">
        <v>1.277E-2</v>
      </c>
      <c r="N146" s="25">
        <f t="shared" si="38"/>
        <v>1.252E-2</v>
      </c>
      <c r="O146" s="25"/>
      <c r="P146" s="25">
        <f t="shared" si="39"/>
        <v>1.0948164999999999E-2</v>
      </c>
      <c r="Q146" s="25">
        <f t="shared" si="40"/>
        <v>0.25213623995000001</v>
      </c>
      <c r="R146" s="36">
        <v>1.468E-2</v>
      </c>
      <c r="S146" s="36">
        <f t="shared" si="41"/>
        <v>1.443E-2</v>
      </c>
      <c r="T146" s="36"/>
      <c r="U146" s="36">
        <f t="shared" si="42"/>
        <v>1.1598065000000001E-2</v>
      </c>
      <c r="V146" s="36">
        <f t="shared" si="43"/>
        <v>0.26710343695000005</v>
      </c>
      <c r="W146" s="37">
        <v>1.5800000000000002E-2</v>
      </c>
      <c r="X146" s="37">
        <f t="shared" si="44"/>
        <v>1.5550000000000001E-2</v>
      </c>
      <c r="Y146" s="37"/>
      <c r="Z146" s="37">
        <f t="shared" si="45"/>
        <v>1.1929265000000001E-2</v>
      </c>
      <c r="AA146" s="37">
        <f t="shared" si="46"/>
        <v>0.27473097295000004</v>
      </c>
      <c r="AB146" s="25">
        <v>2.3000000000000001E-4</v>
      </c>
      <c r="AC146" s="25">
        <f t="shared" si="47"/>
        <v>2.5000000000000001E-4</v>
      </c>
    </row>
    <row r="147" spans="1:29" s="15" customFormat="1">
      <c r="A147" s="18">
        <v>395</v>
      </c>
      <c r="B147" s="25">
        <v>2.7999999999999998E-4</v>
      </c>
      <c r="C147" s="25">
        <v>1.208E-2</v>
      </c>
      <c r="D147" s="25">
        <f t="shared" si="32"/>
        <v>1.1795E-2</v>
      </c>
      <c r="E147" s="25"/>
      <c r="F147" s="25">
        <f t="shared" si="33"/>
        <v>9.7252650000000003E-3</v>
      </c>
      <c r="G147" s="25">
        <f t="shared" si="34"/>
        <v>0.22397285295000002</v>
      </c>
      <c r="H147" s="25">
        <v>1.9769999999999999E-2</v>
      </c>
      <c r="I147" s="25">
        <f t="shared" si="35"/>
        <v>1.9484999999999999E-2</v>
      </c>
      <c r="J147" s="25"/>
      <c r="K147" s="25">
        <f t="shared" si="36"/>
        <v>1.2823965E-2</v>
      </c>
      <c r="L147" s="25">
        <f t="shared" si="37"/>
        <v>0.29533591395000003</v>
      </c>
      <c r="M147" s="25">
        <v>1.2460000000000001E-2</v>
      </c>
      <c r="N147" s="25">
        <f t="shared" si="38"/>
        <v>1.2175E-2</v>
      </c>
      <c r="O147" s="25"/>
      <c r="P147" s="25">
        <f t="shared" si="39"/>
        <v>1.0603164999999999E-2</v>
      </c>
      <c r="Q147" s="25">
        <f t="shared" si="40"/>
        <v>0.24419088994999999</v>
      </c>
      <c r="R147" s="36">
        <v>1.4670000000000001E-2</v>
      </c>
      <c r="S147" s="36">
        <f t="shared" si="41"/>
        <v>1.4385E-2</v>
      </c>
      <c r="T147" s="36"/>
      <c r="U147" s="36">
        <f t="shared" si="42"/>
        <v>1.1553065000000001E-2</v>
      </c>
      <c r="V147" s="36">
        <f t="shared" si="43"/>
        <v>0.26606708695000003</v>
      </c>
      <c r="W147" s="37">
        <v>1.567E-2</v>
      </c>
      <c r="X147" s="37">
        <f t="shared" si="44"/>
        <v>1.5384999999999999E-2</v>
      </c>
      <c r="Y147" s="37"/>
      <c r="Z147" s="37">
        <f t="shared" si="45"/>
        <v>1.1764264999999999E-2</v>
      </c>
      <c r="AA147" s="37">
        <f t="shared" si="46"/>
        <v>0.27093102294999999</v>
      </c>
      <c r="AB147" s="25">
        <v>2.9E-4</v>
      </c>
      <c r="AC147" s="25">
        <f t="shared" si="47"/>
        <v>2.8499999999999999E-4</v>
      </c>
    </row>
    <row r="148" spans="1:29" s="15" customFormat="1">
      <c r="A148" s="18">
        <v>396</v>
      </c>
      <c r="B148" s="25">
        <v>2.9999999999999997E-4</v>
      </c>
      <c r="C148" s="25">
        <v>1.1780000000000001E-2</v>
      </c>
      <c r="D148" s="25">
        <f t="shared" si="32"/>
        <v>1.1510000000000001E-2</v>
      </c>
      <c r="E148" s="25"/>
      <c r="F148" s="25">
        <f t="shared" si="33"/>
        <v>9.4402650000000015E-3</v>
      </c>
      <c r="G148" s="25">
        <f t="shared" si="34"/>
        <v>0.21740930295000005</v>
      </c>
      <c r="H148" s="25">
        <v>1.967E-2</v>
      </c>
      <c r="I148" s="25">
        <f t="shared" si="35"/>
        <v>1.9400000000000001E-2</v>
      </c>
      <c r="J148" s="25"/>
      <c r="K148" s="25">
        <f t="shared" si="36"/>
        <v>1.2738965000000001E-2</v>
      </c>
      <c r="L148" s="25">
        <f t="shared" si="37"/>
        <v>0.29337836395000005</v>
      </c>
      <c r="M148" s="25">
        <v>1.2449999999999999E-2</v>
      </c>
      <c r="N148" s="25">
        <f t="shared" si="38"/>
        <v>1.218E-2</v>
      </c>
      <c r="O148" s="25"/>
      <c r="P148" s="25">
        <f t="shared" si="39"/>
        <v>1.0608164999999999E-2</v>
      </c>
      <c r="Q148" s="25">
        <f t="shared" si="40"/>
        <v>0.24430603995</v>
      </c>
      <c r="R148" s="36">
        <v>1.4370000000000001E-2</v>
      </c>
      <c r="S148" s="36">
        <f t="shared" si="41"/>
        <v>1.4100000000000001E-2</v>
      </c>
      <c r="T148" s="36"/>
      <c r="U148" s="36">
        <f t="shared" si="42"/>
        <v>1.1268065000000001E-2</v>
      </c>
      <c r="V148" s="36">
        <f t="shared" si="43"/>
        <v>0.25950353695</v>
      </c>
      <c r="W148" s="37">
        <v>1.536E-2</v>
      </c>
      <c r="X148" s="37">
        <f t="shared" si="44"/>
        <v>1.5090000000000001E-2</v>
      </c>
      <c r="Y148" s="37"/>
      <c r="Z148" s="37">
        <f t="shared" si="45"/>
        <v>1.1469265000000001E-2</v>
      </c>
      <c r="AA148" s="37">
        <f t="shared" si="46"/>
        <v>0.26413717295000005</v>
      </c>
      <c r="AB148" s="25">
        <v>2.4000000000000001E-4</v>
      </c>
      <c r="AC148" s="25">
        <f t="shared" si="47"/>
        <v>2.7E-4</v>
      </c>
    </row>
    <row r="149" spans="1:29" s="15" customFormat="1">
      <c r="A149" s="18">
        <v>397</v>
      </c>
      <c r="B149" s="25">
        <v>2.5999999999999998E-4</v>
      </c>
      <c r="C149" s="25">
        <v>1.191E-2</v>
      </c>
      <c r="D149" s="25">
        <f t="shared" si="32"/>
        <v>1.1655E-2</v>
      </c>
      <c r="E149" s="25"/>
      <c r="F149" s="25">
        <f t="shared" si="33"/>
        <v>9.5852650000000008E-3</v>
      </c>
      <c r="G149" s="25">
        <f t="shared" si="34"/>
        <v>0.22074865295000004</v>
      </c>
      <c r="H149" s="25">
        <v>1.9470000000000001E-2</v>
      </c>
      <c r="I149" s="25">
        <f t="shared" si="35"/>
        <v>1.9215000000000003E-2</v>
      </c>
      <c r="J149" s="25"/>
      <c r="K149" s="25">
        <f t="shared" si="36"/>
        <v>1.2553965000000004E-2</v>
      </c>
      <c r="L149" s="25">
        <f t="shared" si="37"/>
        <v>0.28911781395000008</v>
      </c>
      <c r="M149" s="25">
        <v>1.2279999999999999E-2</v>
      </c>
      <c r="N149" s="25">
        <f t="shared" si="38"/>
        <v>1.2024999999999999E-2</v>
      </c>
      <c r="O149" s="25"/>
      <c r="P149" s="25">
        <f t="shared" si="39"/>
        <v>1.0453164999999999E-2</v>
      </c>
      <c r="Q149" s="25">
        <f t="shared" si="40"/>
        <v>0.24073638994999999</v>
      </c>
      <c r="R149" s="36">
        <v>1.4370000000000001E-2</v>
      </c>
      <c r="S149" s="36">
        <f t="shared" si="41"/>
        <v>1.4115000000000001E-2</v>
      </c>
      <c r="T149" s="36"/>
      <c r="U149" s="36">
        <f t="shared" si="42"/>
        <v>1.1283065000000002E-2</v>
      </c>
      <c r="V149" s="36">
        <f t="shared" si="43"/>
        <v>0.25984898695000008</v>
      </c>
      <c r="W149" s="37">
        <v>1.541E-2</v>
      </c>
      <c r="X149" s="37">
        <f t="shared" si="44"/>
        <v>1.5155E-2</v>
      </c>
      <c r="Y149" s="37"/>
      <c r="Z149" s="37">
        <f t="shared" si="45"/>
        <v>1.1534265E-2</v>
      </c>
      <c r="AA149" s="37">
        <f t="shared" si="46"/>
        <v>0.26563412295</v>
      </c>
      <c r="AB149" s="25">
        <v>2.5000000000000001E-4</v>
      </c>
      <c r="AC149" s="25">
        <f t="shared" si="47"/>
        <v>2.5500000000000002E-4</v>
      </c>
    </row>
    <row r="150" spans="1:29" s="15" customFormat="1">
      <c r="A150" s="18">
        <v>398</v>
      </c>
      <c r="B150" s="25">
        <v>3.4000000000000002E-4</v>
      </c>
      <c r="C150" s="25">
        <v>1.155E-2</v>
      </c>
      <c r="D150" s="25">
        <f t="shared" si="32"/>
        <v>1.124E-2</v>
      </c>
      <c r="E150" s="25"/>
      <c r="F150" s="25">
        <f t="shared" si="33"/>
        <v>9.1702650000000004E-3</v>
      </c>
      <c r="G150" s="25">
        <f t="shared" si="34"/>
        <v>0.21119120295000002</v>
      </c>
      <c r="H150" s="25">
        <v>1.932E-2</v>
      </c>
      <c r="I150" s="25">
        <f t="shared" si="35"/>
        <v>1.9009999999999999E-2</v>
      </c>
      <c r="J150" s="25"/>
      <c r="K150" s="25">
        <f t="shared" si="36"/>
        <v>1.2348965E-2</v>
      </c>
      <c r="L150" s="25">
        <f t="shared" si="37"/>
        <v>0.28439666395000002</v>
      </c>
      <c r="M150" s="25">
        <v>1.2109999999999999E-2</v>
      </c>
      <c r="N150" s="25">
        <f t="shared" si="38"/>
        <v>1.18E-2</v>
      </c>
      <c r="O150" s="25"/>
      <c r="P150" s="25">
        <f t="shared" si="39"/>
        <v>1.0228164999999999E-2</v>
      </c>
      <c r="Q150" s="25">
        <f t="shared" si="40"/>
        <v>0.23555463995000001</v>
      </c>
      <c r="R150" s="36">
        <v>1.4030000000000001E-2</v>
      </c>
      <c r="S150" s="36">
        <f t="shared" si="41"/>
        <v>1.3720000000000001E-2</v>
      </c>
      <c r="T150" s="36"/>
      <c r="U150" s="36">
        <f t="shared" si="42"/>
        <v>1.0888065000000002E-2</v>
      </c>
      <c r="V150" s="36">
        <f t="shared" si="43"/>
        <v>0.25075213695000009</v>
      </c>
      <c r="W150" s="37">
        <v>1.504E-2</v>
      </c>
      <c r="X150" s="37">
        <f t="shared" si="44"/>
        <v>1.473E-2</v>
      </c>
      <c r="Y150" s="37"/>
      <c r="Z150" s="37">
        <f t="shared" si="45"/>
        <v>1.1109265E-2</v>
      </c>
      <c r="AA150" s="37">
        <f t="shared" si="46"/>
        <v>0.25584637295000001</v>
      </c>
      <c r="AB150" s="25">
        <v>2.7999999999999998E-4</v>
      </c>
      <c r="AC150" s="25">
        <f t="shared" si="47"/>
        <v>3.1E-4</v>
      </c>
    </row>
    <row r="151" spans="1:29" s="15" customFormat="1">
      <c r="A151" s="18">
        <v>399</v>
      </c>
      <c r="B151" s="25">
        <v>3.3E-4</v>
      </c>
      <c r="C151" s="25">
        <v>1.1780000000000001E-2</v>
      </c>
      <c r="D151" s="25">
        <f t="shared" si="32"/>
        <v>1.145E-2</v>
      </c>
      <c r="E151" s="25"/>
      <c r="F151" s="25">
        <f t="shared" si="33"/>
        <v>9.3802650000000005E-3</v>
      </c>
      <c r="G151" s="25">
        <f t="shared" si="34"/>
        <v>0.21602750295000003</v>
      </c>
      <c r="H151" s="25">
        <v>1.9220000000000001E-2</v>
      </c>
      <c r="I151" s="25">
        <f t="shared" si="35"/>
        <v>1.8890000000000001E-2</v>
      </c>
      <c r="J151" s="25"/>
      <c r="K151" s="25">
        <f t="shared" si="36"/>
        <v>1.2228965000000001E-2</v>
      </c>
      <c r="L151" s="25">
        <f t="shared" si="37"/>
        <v>0.28163306395000004</v>
      </c>
      <c r="M151" s="25">
        <v>1.209E-2</v>
      </c>
      <c r="N151" s="25">
        <f t="shared" si="38"/>
        <v>1.176E-2</v>
      </c>
      <c r="O151" s="25"/>
      <c r="P151" s="25">
        <f t="shared" si="39"/>
        <v>1.0188164999999999E-2</v>
      </c>
      <c r="Q151" s="25">
        <f t="shared" si="40"/>
        <v>0.23463343994999999</v>
      </c>
      <c r="R151" s="36">
        <v>1.4149999999999999E-2</v>
      </c>
      <c r="S151" s="36">
        <f t="shared" si="41"/>
        <v>1.3819999999999999E-2</v>
      </c>
      <c r="T151" s="36"/>
      <c r="U151" s="36">
        <f t="shared" si="42"/>
        <v>1.0988064999999998E-2</v>
      </c>
      <c r="V151" s="36">
        <f t="shared" si="43"/>
        <v>0.25305513694999998</v>
      </c>
      <c r="W151" s="37">
        <v>1.521E-2</v>
      </c>
      <c r="X151" s="37">
        <f t="shared" si="44"/>
        <v>1.4879999999999999E-2</v>
      </c>
      <c r="Y151" s="37"/>
      <c r="Z151" s="37">
        <f t="shared" si="45"/>
        <v>1.1259264999999999E-2</v>
      </c>
      <c r="AA151" s="37">
        <f t="shared" si="46"/>
        <v>0.25930087294999998</v>
      </c>
      <c r="AB151" s="25">
        <v>3.3E-4</v>
      </c>
      <c r="AC151" s="25">
        <f t="shared" si="47"/>
        <v>3.3E-4</v>
      </c>
    </row>
    <row r="152" spans="1:29" s="15" customFormat="1">
      <c r="A152" s="18">
        <v>400</v>
      </c>
      <c r="B152" s="25">
        <v>3.8000000000000002E-4</v>
      </c>
      <c r="C152" s="25">
        <v>1.128E-2</v>
      </c>
      <c r="D152" s="25">
        <f t="shared" si="32"/>
        <v>1.0954999999999999E-2</v>
      </c>
      <c r="E152" s="25"/>
      <c r="F152" s="25">
        <f t="shared" si="33"/>
        <v>8.8852649999999998E-3</v>
      </c>
      <c r="G152" s="25">
        <f t="shared" si="34"/>
        <v>0.20462765295000002</v>
      </c>
      <c r="H152" s="25">
        <v>1.891E-2</v>
      </c>
      <c r="I152" s="25">
        <f t="shared" si="35"/>
        <v>1.8585000000000001E-2</v>
      </c>
      <c r="J152" s="25"/>
      <c r="K152" s="25">
        <f t="shared" si="36"/>
        <v>1.1923965000000002E-2</v>
      </c>
      <c r="L152" s="25">
        <f t="shared" si="37"/>
        <v>0.27460891395000003</v>
      </c>
      <c r="M152" s="25">
        <v>1.166E-2</v>
      </c>
      <c r="N152" s="25">
        <f t="shared" si="38"/>
        <v>1.1335E-2</v>
      </c>
      <c r="O152" s="25"/>
      <c r="P152" s="25">
        <f t="shared" si="39"/>
        <v>9.763164999999999E-3</v>
      </c>
      <c r="Q152" s="25">
        <f t="shared" si="40"/>
        <v>0.22484568994999998</v>
      </c>
      <c r="R152" s="36">
        <v>1.366E-2</v>
      </c>
      <c r="S152" s="36">
        <f t="shared" si="41"/>
        <v>1.3335E-2</v>
      </c>
      <c r="T152" s="36"/>
      <c r="U152" s="36">
        <f t="shared" si="42"/>
        <v>1.0503064999999999E-2</v>
      </c>
      <c r="V152" s="36">
        <f t="shared" si="43"/>
        <v>0.24188558694999998</v>
      </c>
      <c r="W152" s="37">
        <v>1.4760000000000001E-2</v>
      </c>
      <c r="X152" s="37">
        <f t="shared" si="44"/>
        <v>1.4435E-2</v>
      </c>
      <c r="Y152" s="37"/>
      <c r="Z152" s="37">
        <f t="shared" si="45"/>
        <v>1.0814265E-2</v>
      </c>
      <c r="AA152" s="37">
        <f t="shared" si="46"/>
        <v>0.24905252295000002</v>
      </c>
      <c r="AB152" s="25">
        <v>2.7E-4</v>
      </c>
      <c r="AC152" s="25">
        <f t="shared" si="47"/>
        <v>3.2499999999999999E-4</v>
      </c>
    </row>
    <row r="153" spans="1:29" s="15" customFormat="1">
      <c r="A153" s="18">
        <v>401</v>
      </c>
      <c r="B153" s="25">
        <v>3.3E-4</v>
      </c>
      <c r="C153" s="25">
        <v>1.145E-2</v>
      </c>
      <c r="D153" s="25">
        <f t="shared" si="32"/>
        <v>1.1130000000000001E-2</v>
      </c>
      <c r="E153" s="25"/>
      <c r="F153" s="25">
        <f t="shared" si="33"/>
        <v>9.0602650000000014E-3</v>
      </c>
      <c r="G153" s="25">
        <f t="shared" si="34"/>
        <v>0.20865790295000003</v>
      </c>
      <c r="H153" s="25">
        <v>1.8890000000000001E-2</v>
      </c>
      <c r="I153" s="25">
        <f t="shared" si="35"/>
        <v>1.857E-2</v>
      </c>
      <c r="J153" s="25"/>
      <c r="K153" s="25">
        <f t="shared" si="36"/>
        <v>1.1908965000000001E-2</v>
      </c>
      <c r="L153" s="25">
        <f t="shared" si="37"/>
        <v>0.27426346395000001</v>
      </c>
      <c r="M153" s="25">
        <v>1.1820000000000001E-2</v>
      </c>
      <c r="N153" s="25">
        <f t="shared" si="38"/>
        <v>1.15E-2</v>
      </c>
      <c r="O153" s="25"/>
      <c r="P153" s="25">
        <f t="shared" si="39"/>
        <v>9.9281649999999992E-3</v>
      </c>
      <c r="Q153" s="25">
        <f t="shared" si="40"/>
        <v>0.22864563995000001</v>
      </c>
      <c r="R153" s="36">
        <v>1.3769999999999999E-2</v>
      </c>
      <c r="S153" s="36">
        <f t="shared" si="41"/>
        <v>1.345E-2</v>
      </c>
      <c r="T153" s="36"/>
      <c r="U153" s="36">
        <f t="shared" si="42"/>
        <v>1.0618064999999999E-2</v>
      </c>
      <c r="V153" s="36">
        <f t="shared" si="43"/>
        <v>0.24453403695000001</v>
      </c>
      <c r="W153" s="37">
        <v>1.4880000000000001E-2</v>
      </c>
      <c r="X153" s="37">
        <f t="shared" si="44"/>
        <v>1.456E-2</v>
      </c>
      <c r="Y153" s="37"/>
      <c r="Z153" s="37">
        <f t="shared" si="45"/>
        <v>1.0939265E-2</v>
      </c>
      <c r="AA153" s="37">
        <f t="shared" si="46"/>
        <v>0.25193127295000001</v>
      </c>
      <c r="AB153" s="25">
        <v>3.1E-4</v>
      </c>
      <c r="AC153" s="25">
        <f t="shared" si="47"/>
        <v>3.1999999999999997E-4</v>
      </c>
    </row>
    <row r="154" spans="1:29" s="15" customFormat="1">
      <c r="A154" s="18">
        <v>402</v>
      </c>
      <c r="B154" s="25">
        <v>2.7999999999999998E-4</v>
      </c>
      <c r="C154" s="25">
        <v>1.095E-2</v>
      </c>
      <c r="D154" s="25">
        <f t="shared" si="32"/>
        <v>1.0735E-2</v>
      </c>
      <c r="E154" s="25"/>
      <c r="F154" s="25">
        <f t="shared" si="33"/>
        <v>8.6652650000000001E-3</v>
      </c>
      <c r="G154" s="25">
        <f t="shared" si="34"/>
        <v>0.19956105295000001</v>
      </c>
      <c r="H154" s="25">
        <v>1.8780000000000002E-2</v>
      </c>
      <c r="I154" s="25">
        <f t="shared" si="35"/>
        <v>1.8565000000000002E-2</v>
      </c>
      <c r="J154" s="25"/>
      <c r="K154" s="25">
        <f t="shared" si="36"/>
        <v>1.1903965000000002E-2</v>
      </c>
      <c r="L154" s="25">
        <f t="shared" si="37"/>
        <v>0.27414831395000006</v>
      </c>
      <c r="M154" s="25">
        <v>1.155E-2</v>
      </c>
      <c r="N154" s="25">
        <f t="shared" si="38"/>
        <v>1.1335E-2</v>
      </c>
      <c r="O154" s="25"/>
      <c r="P154" s="25">
        <f t="shared" si="39"/>
        <v>9.763164999999999E-3</v>
      </c>
      <c r="Q154" s="25">
        <f t="shared" si="40"/>
        <v>0.22484568994999998</v>
      </c>
      <c r="R154" s="36">
        <v>1.3429999999999999E-2</v>
      </c>
      <c r="S154" s="36">
        <f t="shared" si="41"/>
        <v>1.3214999999999999E-2</v>
      </c>
      <c r="T154" s="36"/>
      <c r="U154" s="36">
        <f t="shared" si="42"/>
        <v>1.0383065E-2</v>
      </c>
      <c r="V154" s="36">
        <f t="shared" si="43"/>
        <v>0.23912198695000003</v>
      </c>
      <c r="W154" s="37">
        <v>1.4409999999999999E-2</v>
      </c>
      <c r="X154" s="37">
        <f t="shared" si="44"/>
        <v>1.4194999999999999E-2</v>
      </c>
      <c r="Y154" s="37"/>
      <c r="Z154" s="37">
        <f t="shared" si="45"/>
        <v>1.0574264999999999E-2</v>
      </c>
      <c r="AA154" s="37">
        <f t="shared" si="46"/>
        <v>0.24352532294999998</v>
      </c>
      <c r="AB154" s="25">
        <v>1.4999999999999999E-4</v>
      </c>
      <c r="AC154" s="25">
        <f t="shared" si="47"/>
        <v>2.1499999999999997E-4</v>
      </c>
    </row>
    <row r="155" spans="1:29" s="15" customFormat="1">
      <c r="A155" s="18">
        <v>403</v>
      </c>
      <c r="B155" s="25">
        <v>2.7E-4</v>
      </c>
      <c r="C155" s="25">
        <v>1.111E-2</v>
      </c>
      <c r="D155" s="25">
        <f t="shared" si="32"/>
        <v>1.0845E-2</v>
      </c>
      <c r="E155" s="25"/>
      <c r="F155" s="25">
        <f t="shared" si="33"/>
        <v>8.7752650000000008E-3</v>
      </c>
      <c r="G155" s="25">
        <f t="shared" si="34"/>
        <v>0.20209435295000003</v>
      </c>
      <c r="H155" s="25">
        <v>1.8610000000000002E-2</v>
      </c>
      <c r="I155" s="25">
        <f t="shared" si="35"/>
        <v>1.8345E-2</v>
      </c>
      <c r="J155" s="25"/>
      <c r="K155" s="25">
        <f t="shared" si="36"/>
        <v>1.1683965000000001E-2</v>
      </c>
      <c r="L155" s="25">
        <f t="shared" si="37"/>
        <v>0.26908171395000002</v>
      </c>
      <c r="M155" s="25">
        <v>1.163E-2</v>
      </c>
      <c r="N155" s="25">
        <f t="shared" si="38"/>
        <v>1.1365E-2</v>
      </c>
      <c r="O155" s="25"/>
      <c r="P155" s="25">
        <f t="shared" si="39"/>
        <v>9.7931649999999995E-3</v>
      </c>
      <c r="Q155" s="25">
        <f t="shared" si="40"/>
        <v>0.22553658995</v>
      </c>
      <c r="R155" s="36">
        <v>1.3520000000000001E-2</v>
      </c>
      <c r="S155" s="36">
        <f t="shared" si="41"/>
        <v>1.3255000000000001E-2</v>
      </c>
      <c r="T155" s="36"/>
      <c r="U155" s="36">
        <f t="shared" si="42"/>
        <v>1.0423065000000002E-2</v>
      </c>
      <c r="V155" s="36">
        <f t="shared" si="43"/>
        <v>0.24004318695000007</v>
      </c>
      <c r="W155" s="37">
        <v>1.461E-2</v>
      </c>
      <c r="X155" s="37">
        <f t="shared" si="44"/>
        <v>1.4345E-2</v>
      </c>
      <c r="Y155" s="37"/>
      <c r="Z155" s="37">
        <f t="shared" si="45"/>
        <v>1.0724265E-2</v>
      </c>
      <c r="AA155" s="37">
        <f t="shared" si="46"/>
        <v>0.24697982295000001</v>
      </c>
      <c r="AB155" s="25">
        <v>2.5999999999999998E-4</v>
      </c>
      <c r="AC155" s="25">
        <f t="shared" si="47"/>
        <v>2.6499999999999999E-4</v>
      </c>
    </row>
    <row r="156" spans="1:29" s="15" customFormat="1">
      <c r="A156" s="18">
        <v>404</v>
      </c>
      <c r="B156" s="25">
        <v>2.7E-4</v>
      </c>
      <c r="C156" s="25">
        <v>1.0789999999999999E-2</v>
      </c>
      <c r="D156" s="25">
        <f t="shared" si="32"/>
        <v>1.0554999999999998E-2</v>
      </c>
      <c r="E156" s="25"/>
      <c r="F156" s="25">
        <f t="shared" si="33"/>
        <v>8.4852649999999988E-3</v>
      </c>
      <c r="G156" s="25">
        <f t="shared" si="34"/>
        <v>0.19541565294999999</v>
      </c>
      <c r="H156" s="25">
        <v>1.8440000000000002E-2</v>
      </c>
      <c r="I156" s="25">
        <f t="shared" si="35"/>
        <v>1.8205000000000002E-2</v>
      </c>
      <c r="J156" s="25"/>
      <c r="K156" s="25">
        <f t="shared" si="36"/>
        <v>1.1543965000000003E-2</v>
      </c>
      <c r="L156" s="25">
        <f t="shared" si="37"/>
        <v>0.26585751395000007</v>
      </c>
      <c r="M156" s="25">
        <v>1.1310000000000001E-2</v>
      </c>
      <c r="N156" s="25">
        <f t="shared" si="38"/>
        <v>1.1075E-2</v>
      </c>
      <c r="O156" s="25"/>
      <c r="P156" s="25">
        <f t="shared" si="39"/>
        <v>9.5031649999999992E-3</v>
      </c>
      <c r="Q156" s="25">
        <f t="shared" si="40"/>
        <v>0.21885788995</v>
      </c>
      <c r="R156" s="36">
        <v>1.323E-2</v>
      </c>
      <c r="S156" s="36">
        <f t="shared" si="41"/>
        <v>1.2995E-2</v>
      </c>
      <c r="T156" s="36"/>
      <c r="U156" s="36">
        <f t="shared" si="42"/>
        <v>1.0163064999999999E-2</v>
      </c>
      <c r="V156" s="36">
        <f t="shared" si="43"/>
        <v>0.23405538695</v>
      </c>
      <c r="W156" s="37">
        <v>1.426E-2</v>
      </c>
      <c r="X156" s="37">
        <f t="shared" si="44"/>
        <v>1.4024999999999999E-2</v>
      </c>
      <c r="Y156" s="37"/>
      <c r="Z156" s="37">
        <f t="shared" si="45"/>
        <v>1.0404264999999999E-2</v>
      </c>
      <c r="AA156" s="37">
        <f t="shared" si="46"/>
        <v>0.23961022295000001</v>
      </c>
      <c r="AB156" s="25">
        <v>2.0000000000000001E-4</v>
      </c>
      <c r="AC156" s="25">
        <f t="shared" si="47"/>
        <v>2.3500000000000002E-4</v>
      </c>
    </row>
    <row r="157" spans="1:29" s="15" customFormat="1">
      <c r="A157" s="18">
        <v>405</v>
      </c>
      <c r="B157" s="25">
        <v>2.7E-4</v>
      </c>
      <c r="C157" s="25">
        <v>1.0880000000000001E-2</v>
      </c>
      <c r="D157" s="25">
        <f t="shared" si="32"/>
        <v>1.0565000000000001E-2</v>
      </c>
      <c r="E157" s="25"/>
      <c r="F157" s="25">
        <f t="shared" si="33"/>
        <v>8.4952650000000018E-3</v>
      </c>
      <c r="G157" s="25">
        <f t="shared" si="34"/>
        <v>0.19564595295000006</v>
      </c>
      <c r="H157" s="25">
        <v>1.8350000000000002E-2</v>
      </c>
      <c r="I157" s="25">
        <f t="shared" si="35"/>
        <v>1.8035000000000002E-2</v>
      </c>
      <c r="J157" s="25"/>
      <c r="K157" s="25">
        <f t="shared" si="36"/>
        <v>1.1373965000000003E-2</v>
      </c>
      <c r="L157" s="25">
        <f t="shared" si="37"/>
        <v>0.26194241395000006</v>
      </c>
      <c r="M157" s="25">
        <v>1.136E-2</v>
      </c>
      <c r="N157" s="25">
        <f t="shared" si="38"/>
        <v>1.1045000000000001E-2</v>
      </c>
      <c r="O157" s="25"/>
      <c r="P157" s="25">
        <f t="shared" si="39"/>
        <v>9.4731650000000004E-3</v>
      </c>
      <c r="Q157" s="25">
        <f t="shared" si="40"/>
        <v>0.21816698995000003</v>
      </c>
      <c r="R157" s="36">
        <v>1.3169999999999999E-2</v>
      </c>
      <c r="S157" s="36">
        <f t="shared" si="41"/>
        <v>1.2855E-2</v>
      </c>
      <c r="T157" s="36"/>
      <c r="U157" s="36">
        <f t="shared" si="42"/>
        <v>1.0023065000000001E-2</v>
      </c>
      <c r="V157" s="36">
        <f t="shared" si="43"/>
        <v>0.23083118695000004</v>
      </c>
      <c r="W157" s="37">
        <v>1.44E-2</v>
      </c>
      <c r="X157" s="37">
        <f t="shared" si="44"/>
        <v>1.4085E-2</v>
      </c>
      <c r="Y157" s="37"/>
      <c r="Z157" s="37">
        <f t="shared" si="45"/>
        <v>1.0464265E-2</v>
      </c>
      <c r="AA157" s="37">
        <f t="shared" si="46"/>
        <v>0.24099202295000002</v>
      </c>
      <c r="AB157" s="25">
        <v>3.6000000000000002E-4</v>
      </c>
      <c r="AC157" s="25">
        <f t="shared" si="47"/>
        <v>3.1500000000000001E-4</v>
      </c>
    </row>
    <row r="158" spans="1:29" s="15" customFormat="1">
      <c r="A158" s="18">
        <v>406</v>
      </c>
      <c r="B158" s="25">
        <v>2.9E-4</v>
      </c>
      <c r="C158" s="25">
        <v>1.059E-2</v>
      </c>
      <c r="D158" s="25">
        <f t="shared" si="32"/>
        <v>1.031E-2</v>
      </c>
      <c r="E158" s="25"/>
      <c r="F158" s="25">
        <f t="shared" si="33"/>
        <v>8.2402650000000001E-3</v>
      </c>
      <c r="G158" s="25">
        <f t="shared" si="34"/>
        <v>0.18977330295</v>
      </c>
      <c r="H158" s="25">
        <v>1.8169999999999999E-2</v>
      </c>
      <c r="I158" s="25">
        <f t="shared" si="35"/>
        <v>1.789E-2</v>
      </c>
      <c r="J158" s="25"/>
      <c r="K158" s="25">
        <f t="shared" si="36"/>
        <v>1.1228965E-2</v>
      </c>
      <c r="L158" s="25">
        <f t="shared" si="37"/>
        <v>0.25860306395000004</v>
      </c>
      <c r="M158" s="25">
        <v>1.106E-2</v>
      </c>
      <c r="N158" s="25">
        <f t="shared" si="38"/>
        <v>1.078E-2</v>
      </c>
      <c r="O158" s="25"/>
      <c r="P158" s="25">
        <f t="shared" si="39"/>
        <v>9.2081649999999991E-3</v>
      </c>
      <c r="Q158" s="25">
        <f t="shared" si="40"/>
        <v>0.21206403994999998</v>
      </c>
      <c r="R158" s="36">
        <v>1.303E-2</v>
      </c>
      <c r="S158" s="36">
        <f t="shared" si="41"/>
        <v>1.2749999999999999E-2</v>
      </c>
      <c r="T158" s="36"/>
      <c r="U158" s="36">
        <f t="shared" si="42"/>
        <v>9.9180650000000002E-3</v>
      </c>
      <c r="V158" s="36">
        <f t="shared" si="43"/>
        <v>0.22841303695000001</v>
      </c>
      <c r="W158" s="37">
        <v>1.404E-2</v>
      </c>
      <c r="X158" s="37">
        <f t="shared" si="44"/>
        <v>1.376E-2</v>
      </c>
      <c r="Y158" s="37"/>
      <c r="Z158" s="37">
        <f t="shared" si="45"/>
        <v>1.0139265E-2</v>
      </c>
      <c r="AA158" s="37">
        <f t="shared" si="46"/>
        <v>0.23350727295000001</v>
      </c>
      <c r="AB158" s="25">
        <v>2.7E-4</v>
      </c>
      <c r="AC158" s="25">
        <f t="shared" si="47"/>
        <v>2.7999999999999998E-4</v>
      </c>
    </row>
    <row r="159" spans="1:29" s="15" customFormat="1">
      <c r="A159" s="18">
        <v>407</v>
      </c>
      <c r="B159" s="25">
        <v>3.3E-4</v>
      </c>
      <c r="C159" s="25">
        <v>1.076E-2</v>
      </c>
      <c r="D159" s="25">
        <f t="shared" si="32"/>
        <v>1.0440000000000001E-2</v>
      </c>
      <c r="E159" s="25"/>
      <c r="F159" s="25">
        <f t="shared" si="33"/>
        <v>8.3702650000000017E-3</v>
      </c>
      <c r="G159" s="25">
        <f t="shared" si="34"/>
        <v>0.19276720295000005</v>
      </c>
      <c r="H159" s="25">
        <v>1.813E-2</v>
      </c>
      <c r="I159" s="25">
        <f t="shared" si="35"/>
        <v>1.7809999999999999E-2</v>
      </c>
      <c r="J159" s="25"/>
      <c r="K159" s="25">
        <f t="shared" si="36"/>
        <v>1.1148965E-2</v>
      </c>
      <c r="L159" s="25">
        <f t="shared" si="37"/>
        <v>0.25676066395000002</v>
      </c>
      <c r="M159" s="25">
        <v>1.12E-2</v>
      </c>
      <c r="N159" s="25">
        <f t="shared" si="38"/>
        <v>1.0880000000000001E-2</v>
      </c>
      <c r="O159" s="25"/>
      <c r="P159" s="25">
        <f t="shared" si="39"/>
        <v>9.3081650000000002E-3</v>
      </c>
      <c r="Q159" s="25">
        <f t="shared" si="40"/>
        <v>0.21436703995</v>
      </c>
      <c r="R159" s="36">
        <v>1.2930000000000001E-2</v>
      </c>
      <c r="S159" s="36">
        <f t="shared" si="41"/>
        <v>1.261E-2</v>
      </c>
      <c r="T159" s="36"/>
      <c r="U159" s="36">
        <f t="shared" si="42"/>
        <v>9.778064999999999E-3</v>
      </c>
      <c r="V159" s="36">
        <f t="shared" si="43"/>
        <v>0.22518883695</v>
      </c>
      <c r="W159" s="37">
        <v>1.4200000000000001E-2</v>
      </c>
      <c r="X159" s="37">
        <f t="shared" si="44"/>
        <v>1.388E-2</v>
      </c>
      <c r="Y159" s="37"/>
      <c r="Z159" s="37">
        <f t="shared" si="45"/>
        <v>1.0259265E-2</v>
      </c>
      <c r="AA159" s="37">
        <f t="shared" si="46"/>
        <v>0.23627087295000002</v>
      </c>
      <c r="AB159" s="25">
        <v>3.1E-4</v>
      </c>
      <c r="AC159" s="25">
        <f t="shared" si="47"/>
        <v>3.1999999999999997E-4</v>
      </c>
    </row>
    <row r="160" spans="1:29" s="15" customFormat="1">
      <c r="A160" s="18">
        <v>408</v>
      </c>
      <c r="B160" s="25">
        <v>3.1E-4</v>
      </c>
      <c r="C160" s="25">
        <v>1.031E-2</v>
      </c>
      <c r="D160" s="25">
        <f t="shared" si="32"/>
        <v>1.0019999999999999E-2</v>
      </c>
      <c r="E160" s="25"/>
      <c r="F160" s="25">
        <f t="shared" si="33"/>
        <v>7.9502649999999998E-3</v>
      </c>
      <c r="G160" s="25">
        <f t="shared" si="34"/>
        <v>0.18309460294999999</v>
      </c>
      <c r="H160" s="25">
        <v>1.7919999999999998E-2</v>
      </c>
      <c r="I160" s="25">
        <f t="shared" si="35"/>
        <v>1.763E-2</v>
      </c>
      <c r="J160" s="25"/>
      <c r="K160" s="25">
        <f t="shared" si="36"/>
        <v>1.0968965000000001E-2</v>
      </c>
      <c r="L160" s="25">
        <f t="shared" si="37"/>
        <v>0.25261526395</v>
      </c>
      <c r="M160" s="25">
        <v>1.089E-2</v>
      </c>
      <c r="N160" s="25">
        <f t="shared" si="38"/>
        <v>1.06E-2</v>
      </c>
      <c r="O160" s="25"/>
      <c r="P160" s="25">
        <f t="shared" si="39"/>
        <v>9.0281649999999995E-3</v>
      </c>
      <c r="Q160" s="25">
        <f t="shared" si="40"/>
        <v>0.20791863995000001</v>
      </c>
      <c r="R160" s="36">
        <v>1.273E-2</v>
      </c>
      <c r="S160" s="36">
        <f t="shared" si="41"/>
        <v>1.244E-2</v>
      </c>
      <c r="T160" s="36"/>
      <c r="U160" s="36">
        <f t="shared" si="42"/>
        <v>9.608064999999999E-3</v>
      </c>
      <c r="V160" s="36">
        <f t="shared" si="43"/>
        <v>0.22127373694999999</v>
      </c>
      <c r="W160" s="37">
        <v>1.383E-2</v>
      </c>
      <c r="X160" s="37">
        <f t="shared" si="44"/>
        <v>1.354E-2</v>
      </c>
      <c r="Y160" s="37"/>
      <c r="Z160" s="37">
        <f t="shared" si="45"/>
        <v>9.919265E-3</v>
      </c>
      <c r="AA160" s="37">
        <f t="shared" si="46"/>
        <v>0.22844067295000001</v>
      </c>
      <c r="AB160" s="25">
        <v>2.7E-4</v>
      </c>
      <c r="AC160" s="25">
        <f t="shared" si="47"/>
        <v>2.9E-4</v>
      </c>
    </row>
    <row r="161" spans="1:29" s="15" customFormat="1">
      <c r="A161" s="18">
        <v>409</v>
      </c>
      <c r="B161" s="25">
        <v>2.4000000000000001E-4</v>
      </c>
      <c r="C161" s="25">
        <v>1.052E-2</v>
      </c>
      <c r="D161" s="25">
        <f t="shared" si="32"/>
        <v>1.0245000000000001E-2</v>
      </c>
      <c r="E161" s="25"/>
      <c r="F161" s="25">
        <f t="shared" si="33"/>
        <v>8.175265000000001E-3</v>
      </c>
      <c r="G161" s="25">
        <f t="shared" si="34"/>
        <v>0.18827635295000003</v>
      </c>
      <c r="H161" s="25">
        <v>1.7770000000000001E-2</v>
      </c>
      <c r="I161" s="25">
        <f t="shared" si="35"/>
        <v>1.7495E-2</v>
      </c>
      <c r="J161" s="25"/>
      <c r="K161" s="25">
        <f t="shared" si="36"/>
        <v>1.0833965000000001E-2</v>
      </c>
      <c r="L161" s="25">
        <f t="shared" si="37"/>
        <v>0.24950621395000003</v>
      </c>
      <c r="M161" s="25">
        <v>1.094E-2</v>
      </c>
      <c r="N161" s="25">
        <f t="shared" si="38"/>
        <v>1.0665000000000001E-2</v>
      </c>
      <c r="O161" s="25"/>
      <c r="P161" s="25">
        <f t="shared" si="39"/>
        <v>9.0931650000000003E-3</v>
      </c>
      <c r="Q161" s="25">
        <f t="shared" si="40"/>
        <v>0.20941558995000001</v>
      </c>
      <c r="R161" s="36">
        <v>1.277E-2</v>
      </c>
      <c r="S161" s="36">
        <f t="shared" si="41"/>
        <v>1.2495000000000001E-2</v>
      </c>
      <c r="T161" s="36"/>
      <c r="U161" s="36">
        <f t="shared" si="42"/>
        <v>9.6630650000000019E-3</v>
      </c>
      <c r="V161" s="36">
        <f t="shared" si="43"/>
        <v>0.22254038695000006</v>
      </c>
      <c r="W161" s="37">
        <v>1.3809999999999999E-2</v>
      </c>
      <c r="X161" s="37">
        <f t="shared" si="44"/>
        <v>1.3535E-2</v>
      </c>
      <c r="Y161" s="37"/>
      <c r="Z161" s="37">
        <f t="shared" si="45"/>
        <v>9.9142650000000002E-3</v>
      </c>
      <c r="AA161" s="37">
        <f t="shared" si="46"/>
        <v>0.22832552295000003</v>
      </c>
      <c r="AB161" s="25">
        <v>3.1E-4</v>
      </c>
      <c r="AC161" s="25">
        <f t="shared" si="47"/>
        <v>2.7500000000000002E-4</v>
      </c>
    </row>
    <row r="162" spans="1:29" s="15" customFormat="1">
      <c r="A162" s="18">
        <v>410</v>
      </c>
      <c r="B162" s="25">
        <v>2.1000000000000001E-4</v>
      </c>
      <c r="C162" s="25">
        <v>1.0149999999999999E-2</v>
      </c>
      <c r="D162" s="25">
        <f t="shared" si="32"/>
        <v>9.9649999999999999E-3</v>
      </c>
      <c r="E162" s="25"/>
      <c r="F162" s="25">
        <f t="shared" si="33"/>
        <v>7.8952650000000003E-3</v>
      </c>
      <c r="G162" s="25">
        <f t="shared" si="34"/>
        <v>0.18182795295000001</v>
      </c>
      <c r="H162" s="25">
        <v>1.7690000000000001E-2</v>
      </c>
      <c r="I162" s="25">
        <f t="shared" si="35"/>
        <v>1.7505E-2</v>
      </c>
      <c r="J162" s="25"/>
      <c r="K162" s="25">
        <f t="shared" si="36"/>
        <v>1.0843965000000001E-2</v>
      </c>
      <c r="L162" s="25">
        <f t="shared" si="37"/>
        <v>0.24973651395000002</v>
      </c>
      <c r="M162" s="25">
        <v>1.069E-2</v>
      </c>
      <c r="N162" s="25">
        <f t="shared" si="38"/>
        <v>1.0505E-2</v>
      </c>
      <c r="O162" s="25"/>
      <c r="P162" s="25">
        <f t="shared" si="39"/>
        <v>8.9331649999999999E-3</v>
      </c>
      <c r="Q162" s="25">
        <f t="shared" si="40"/>
        <v>0.20573078995000002</v>
      </c>
      <c r="R162" s="36">
        <v>1.244E-2</v>
      </c>
      <c r="S162" s="36">
        <f t="shared" si="41"/>
        <v>1.2255E-2</v>
      </c>
      <c r="T162" s="36"/>
      <c r="U162" s="36">
        <f t="shared" si="42"/>
        <v>9.4230650000000013E-3</v>
      </c>
      <c r="V162" s="36">
        <f t="shared" si="43"/>
        <v>0.21701318695000005</v>
      </c>
      <c r="W162" s="37">
        <v>1.3480000000000001E-2</v>
      </c>
      <c r="X162" s="37">
        <f t="shared" si="44"/>
        <v>1.3295000000000001E-2</v>
      </c>
      <c r="Y162" s="37"/>
      <c r="Z162" s="37">
        <f t="shared" si="45"/>
        <v>9.6742650000000013E-3</v>
      </c>
      <c r="AA162" s="37">
        <f t="shared" si="46"/>
        <v>0.22279832295000004</v>
      </c>
      <c r="AB162" s="25">
        <v>1.6000000000000001E-4</v>
      </c>
      <c r="AC162" s="25">
        <f t="shared" si="47"/>
        <v>1.85E-4</v>
      </c>
    </row>
    <row r="163" spans="1:29" s="15" customFormat="1">
      <c r="A163" s="18">
        <v>411</v>
      </c>
      <c r="B163" s="25">
        <v>3.4000000000000002E-4</v>
      </c>
      <c r="C163" s="25">
        <v>1.023E-2</v>
      </c>
      <c r="D163" s="25">
        <f t="shared" si="32"/>
        <v>9.9049999999999989E-3</v>
      </c>
      <c r="E163" s="25"/>
      <c r="F163" s="25">
        <f t="shared" si="33"/>
        <v>7.8352649999999992E-3</v>
      </c>
      <c r="G163" s="25">
        <f t="shared" si="34"/>
        <v>0.18044615294999999</v>
      </c>
      <c r="H163" s="25">
        <v>1.7569999999999999E-2</v>
      </c>
      <c r="I163" s="25">
        <f t="shared" si="35"/>
        <v>1.7245E-2</v>
      </c>
      <c r="J163" s="25"/>
      <c r="K163" s="25">
        <f t="shared" si="36"/>
        <v>1.0583965000000001E-2</v>
      </c>
      <c r="L163" s="25">
        <f t="shared" si="37"/>
        <v>0.24374871395000003</v>
      </c>
      <c r="M163" s="25">
        <v>1.0699999999999999E-2</v>
      </c>
      <c r="N163" s="25">
        <f t="shared" si="38"/>
        <v>1.0374999999999999E-2</v>
      </c>
      <c r="O163" s="25"/>
      <c r="P163" s="25">
        <f t="shared" si="39"/>
        <v>8.8031649999999982E-3</v>
      </c>
      <c r="Q163" s="25">
        <f t="shared" si="40"/>
        <v>0.20273688994999997</v>
      </c>
      <c r="R163" s="36">
        <v>1.2460000000000001E-2</v>
      </c>
      <c r="S163" s="36">
        <f t="shared" si="41"/>
        <v>1.2135E-2</v>
      </c>
      <c r="T163" s="36"/>
      <c r="U163" s="36">
        <f t="shared" si="42"/>
        <v>9.3030649999999993E-3</v>
      </c>
      <c r="V163" s="36">
        <f t="shared" si="43"/>
        <v>0.21424958694999999</v>
      </c>
      <c r="W163" s="37">
        <v>1.366E-2</v>
      </c>
      <c r="X163" s="37">
        <f t="shared" si="44"/>
        <v>1.3335E-2</v>
      </c>
      <c r="Y163" s="37"/>
      <c r="Z163" s="37">
        <f t="shared" si="45"/>
        <v>9.7142649999999997E-3</v>
      </c>
      <c r="AA163" s="37">
        <f t="shared" si="46"/>
        <v>0.22371952295</v>
      </c>
      <c r="AB163" s="25">
        <v>3.1E-4</v>
      </c>
      <c r="AC163" s="25">
        <f t="shared" si="47"/>
        <v>3.2499999999999999E-4</v>
      </c>
    </row>
    <row r="164" spans="1:29" s="15" customFormat="1">
      <c r="A164" s="18">
        <v>412</v>
      </c>
      <c r="B164" s="25">
        <v>2.5999999999999998E-4</v>
      </c>
      <c r="C164" s="25">
        <v>9.9699999999999997E-3</v>
      </c>
      <c r="D164" s="25">
        <f t="shared" si="32"/>
        <v>9.7400000000000004E-3</v>
      </c>
      <c r="E164" s="25"/>
      <c r="F164" s="25">
        <f t="shared" si="33"/>
        <v>7.6702650000000008E-3</v>
      </c>
      <c r="G164" s="25">
        <f t="shared" si="34"/>
        <v>0.17664620295000003</v>
      </c>
      <c r="H164" s="25">
        <v>1.7440000000000001E-2</v>
      </c>
      <c r="I164" s="25">
        <f t="shared" si="35"/>
        <v>1.721E-2</v>
      </c>
      <c r="J164" s="25"/>
      <c r="K164" s="25">
        <f t="shared" si="36"/>
        <v>1.0548965E-2</v>
      </c>
      <c r="L164" s="25">
        <f t="shared" si="37"/>
        <v>0.24294266395000003</v>
      </c>
      <c r="M164" s="25">
        <v>1.0449999999999999E-2</v>
      </c>
      <c r="N164" s="25">
        <f t="shared" si="38"/>
        <v>1.022E-2</v>
      </c>
      <c r="O164" s="25"/>
      <c r="P164" s="25">
        <f t="shared" si="39"/>
        <v>8.6481649999999993E-3</v>
      </c>
      <c r="Q164" s="25">
        <f t="shared" si="40"/>
        <v>0.19916723994999999</v>
      </c>
      <c r="R164" s="36">
        <v>1.2160000000000001E-2</v>
      </c>
      <c r="S164" s="36">
        <f t="shared" si="41"/>
        <v>1.1930000000000001E-2</v>
      </c>
      <c r="T164" s="36"/>
      <c r="U164" s="36">
        <f t="shared" si="42"/>
        <v>9.0980650000000024E-3</v>
      </c>
      <c r="V164" s="36">
        <f t="shared" si="43"/>
        <v>0.20952843695000006</v>
      </c>
      <c r="W164" s="37">
        <v>1.336E-2</v>
      </c>
      <c r="X164" s="37">
        <f t="shared" si="44"/>
        <v>1.3130000000000001E-2</v>
      </c>
      <c r="Y164" s="37"/>
      <c r="Z164" s="37">
        <f t="shared" si="45"/>
        <v>9.5092650000000011E-3</v>
      </c>
      <c r="AA164" s="37">
        <f t="shared" si="46"/>
        <v>0.21899837295000005</v>
      </c>
      <c r="AB164" s="25">
        <v>2.0000000000000001E-4</v>
      </c>
      <c r="AC164" s="25">
        <f t="shared" si="47"/>
        <v>2.3000000000000001E-4</v>
      </c>
    </row>
    <row r="165" spans="1:29" s="15" customFormat="1">
      <c r="A165" s="18">
        <v>413</v>
      </c>
      <c r="B165" s="25">
        <v>3.6999999999999999E-4</v>
      </c>
      <c r="C165" s="25">
        <v>1.0030000000000001E-2</v>
      </c>
      <c r="D165" s="25">
        <f t="shared" si="32"/>
        <v>9.6900000000000007E-3</v>
      </c>
      <c r="E165" s="25"/>
      <c r="F165" s="25">
        <f t="shared" si="33"/>
        <v>7.6202650000000011E-3</v>
      </c>
      <c r="G165" s="25">
        <f t="shared" si="34"/>
        <v>0.17549470295000003</v>
      </c>
      <c r="H165" s="25">
        <v>1.7319999999999999E-2</v>
      </c>
      <c r="I165" s="25">
        <f t="shared" si="35"/>
        <v>1.6979999999999999E-2</v>
      </c>
      <c r="J165" s="25"/>
      <c r="K165" s="25">
        <f t="shared" si="36"/>
        <v>1.0318964999999999E-2</v>
      </c>
      <c r="L165" s="25">
        <f t="shared" si="37"/>
        <v>0.23764576395000001</v>
      </c>
      <c r="M165" s="25">
        <v>1.0500000000000001E-2</v>
      </c>
      <c r="N165" s="25">
        <f t="shared" si="38"/>
        <v>1.0160000000000001E-2</v>
      </c>
      <c r="O165" s="25"/>
      <c r="P165" s="25">
        <f t="shared" si="39"/>
        <v>8.588165E-3</v>
      </c>
      <c r="Q165" s="25">
        <f t="shared" si="40"/>
        <v>0.19778543995</v>
      </c>
      <c r="R165" s="36">
        <v>1.226E-2</v>
      </c>
      <c r="S165" s="36">
        <f t="shared" si="41"/>
        <v>1.192E-2</v>
      </c>
      <c r="T165" s="36"/>
      <c r="U165" s="36">
        <f t="shared" si="42"/>
        <v>9.0880649999999993E-3</v>
      </c>
      <c r="V165" s="36">
        <f t="shared" si="43"/>
        <v>0.20929813694999999</v>
      </c>
      <c r="W165" s="37">
        <v>1.3469999999999999E-2</v>
      </c>
      <c r="X165" s="37">
        <f t="shared" si="44"/>
        <v>1.3129999999999999E-2</v>
      </c>
      <c r="Y165" s="37"/>
      <c r="Z165" s="37">
        <f t="shared" si="45"/>
        <v>9.5092649999999994E-3</v>
      </c>
      <c r="AA165" s="37">
        <f t="shared" si="46"/>
        <v>0.21899837294999999</v>
      </c>
      <c r="AB165" s="25">
        <v>3.1E-4</v>
      </c>
      <c r="AC165" s="25">
        <f t="shared" si="47"/>
        <v>3.4000000000000002E-4</v>
      </c>
    </row>
    <row r="166" spans="1:29" s="15" customFormat="1">
      <c r="A166" s="18">
        <v>414</v>
      </c>
      <c r="B166" s="25">
        <v>2.2000000000000001E-4</v>
      </c>
      <c r="C166" s="25">
        <v>9.7400000000000004E-3</v>
      </c>
      <c r="D166" s="25">
        <f t="shared" si="32"/>
        <v>9.4900000000000002E-3</v>
      </c>
      <c r="E166" s="25"/>
      <c r="F166" s="25">
        <f t="shared" si="33"/>
        <v>7.4202650000000005E-3</v>
      </c>
      <c r="G166" s="25">
        <f t="shared" si="34"/>
        <v>0.17088870295000003</v>
      </c>
      <c r="H166" s="25">
        <v>1.7170000000000001E-2</v>
      </c>
      <c r="I166" s="25">
        <f t="shared" si="35"/>
        <v>1.6920000000000001E-2</v>
      </c>
      <c r="J166" s="25"/>
      <c r="K166" s="25">
        <f t="shared" si="36"/>
        <v>1.0258965000000002E-2</v>
      </c>
      <c r="L166" s="25">
        <f t="shared" si="37"/>
        <v>0.23626396395000004</v>
      </c>
      <c r="M166" s="25">
        <v>1.0200000000000001E-2</v>
      </c>
      <c r="N166" s="25">
        <f t="shared" si="38"/>
        <v>9.9500000000000005E-3</v>
      </c>
      <c r="O166" s="25"/>
      <c r="P166" s="25">
        <f t="shared" si="39"/>
        <v>8.3781649999999999E-3</v>
      </c>
      <c r="Q166" s="25">
        <f t="shared" si="40"/>
        <v>0.19294913995000001</v>
      </c>
      <c r="R166" s="36">
        <v>1.192E-2</v>
      </c>
      <c r="S166" s="36">
        <f t="shared" si="41"/>
        <v>1.167E-2</v>
      </c>
      <c r="T166" s="36"/>
      <c r="U166" s="36">
        <f t="shared" si="42"/>
        <v>8.8380649999999991E-3</v>
      </c>
      <c r="V166" s="36">
        <f t="shared" si="43"/>
        <v>0.20354063694999999</v>
      </c>
      <c r="W166" s="37">
        <v>1.306E-2</v>
      </c>
      <c r="X166" s="37">
        <f t="shared" si="44"/>
        <v>1.281E-2</v>
      </c>
      <c r="Y166" s="37"/>
      <c r="Z166" s="37">
        <f t="shared" si="45"/>
        <v>9.1892650000000003E-3</v>
      </c>
      <c r="AA166" s="37">
        <f t="shared" si="46"/>
        <v>0.21162877295000002</v>
      </c>
      <c r="AB166" s="25">
        <v>2.7999999999999998E-4</v>
      </c>
      <c r="AC166" s="25">
        <f t="shared" si="47"/>
        <v>2.5000000000000001E-4</v>
      </c>
    </row>
    <row r="167" spans="1:29" s="15" customFormat="1">
      <c r="A167" s="18">
        <v>415</v>
      </c>
      <c r="B167" s="25">
        <v>2.9E-4</v>
      </c>
      <c r="C167" s="25">
        <v>9.9100000000000004E-3</v>
      </c>
      <c r="D167" s="25">
        <f t="shared" si="32"/>
        <v>9.6150000000000003E-3</v>
      </c>
      <c r="E167" s="25"/>
      <c r="F167" s="25">
        <f t="shared" si="33"/>
        <v>7.5452650000000007E-3</v>
      </c>
      <c r="G167" s="25">
        <f t="shared" si="34"/>
        <v>0.17376745295000001</v>
      </c>
      <c r="H167" s="25">
        <v>1.711E-2</v>
      </c>
      <c r="I167" s="25">
        <f t="shared" si="35"/>
        <v>1.6815E-2</v>
      </c>
      <c r="J167" s="25"/>
      <c r="K167" s="25">
        <f t="shared" si="36"/>
        <v>1.0153965000000001E-2</v>
      </c>
      <c r="L167" s="25">
        <f t="shared" si="37"/>
        <v>0.23384581395000004</v>
      </c>
      <c r="M167" s="25">
        <v>1.03E-2</v>
      </c>
      <c r="N167" s="25">
        <f t="shared" si="38"/>
        <v>1.0005E-2</v>
      </c>
      <c r="O167" s="25"/>
      <c r="P167" s="25">
        <f t="shared" si="39"/>
        <v>8.4331649999999994E-3</v>
      </c>
      <c r="Q167" s="25">
        <f t="shared" si="40"/>
        <v>0.19421578995</v>
      </c>
      <c r="R167" s="36">
        <v>1.201E-2</v>
      </c>
      <c r="S167" s="36">
        <f t="shared" si="41"/>
        <v>1.1715E-2</v>
      </c>
      <c r="T167" s="36"/>
      <c r="U167" s="36">
        <f t="shared" si="42"/>
        <v>8.883064999999999E-3</v>
      </c>
      <c r="V167" s="36">
        <f t="shared" si="43"/>
        <v>0.20457698694999998</v>
      </c>
      <c r="W167" s="37">
        <v>1.325E-2</v>
      </c>
      <c r="X167" s="37">
        <f t="shared" si="44"/>
        <v>1.2955E-2</v>
      </c>
      <c r="Y167" s="37"/>
      <c r="Z167" s="37">
        <f t="shared" si="45"/>
        <v>9.3342649999999996E-3</v>
      </c>
      <c r="AA167" s="37">
        <f t="shared" si="46"/>
        <v>0.21496812295000001</v>
      </c>
      <c r="AB167" s="25">
        <v>2.9999999999999997E-4</v>
      </c>
      <c r="AC167" s="25">
        <f t="shared" si="47"/>
        <v>2.9500000000000001E-4</v>
      </c>
    </row>
    <row r="168" spans="1:29" s="15" customFormat="1">
      <c r="A168" s="18">
        <v>416</v>
      </c>
      <c r="B168" s="25">
        <v>3.6999999999999999E-4</v>
      </c>
      <c r="C168" s="25">
        <v>9.5700000000000004E-3</v>
      </c>
      <c r="D168" s="25">
        <f t="shared" si="32"/>
        <v>9.2049999999999996E-3</v>
      </c>
      <c r="E168" s="25"/>
      <c r="F168" s="25">
        <f t="shared" si="33"/>
        <v>7.135265E-3</v>
      </c>
      <c r="G168" s="25">
        <f t="shared" si="34"/>
        <v>0.16432515295</v>
      </c>
      <c r="H168" s="25">
        <v>1.6959999999999999E-2</v>
      </c>
      <c r="I168" s="25">
        <f t="shared" si="35"/>
        <v>1.6594999999999999E-2</v>
      </c>
      <c r="J168" s="25"/>
      <c r="K168" s="25">
        <f t="shared" si="36"/>
        <v>9.9339649999999995E-3</v>
      </c>
      <c r="L168" s="25">
        <f t="shared" si="37"/>
        <v>0.22877921395</v>
      </c>
      <c r="M168" s="25">
        <v>9.979E-3</v>
      </c>
      <c r="N168" s="25">
        <f t="shared" si="38"/>
        <v>9.6139999999999993E-3</v>
      </c>
      <c r="O168" s="25"/>
      <c r="P168" s="25">
        <f t="shared" si="39"/>
        <v>8.0421649999999987E-3</v>
      </c>
      <c r="Q168" s="25">
        <f t="shared" si="40"/>
        <v>0.18521105994999998</v>
      </c>
      <c r="R168" s="36">
        <v>1.18E-2</v>
      </c>
      <c r="S168" s="36">
        <f t="shared" si="41"/>
        <v>1.1434999999999999E-2</v>
      </c>
      <c r="T168" s="36"/>
      <c r="U168" s="36">
        <f t="shared" si="42"/>
        <v>8.603065E-3</v>
      </c>
      <c r="V168" s="36">
        <f t="shared" si="43"/>
        <v>0.19812858695000002</v>
      </c>
      <c r="W168" s="37">
        <v>1.285E-2</v>
      </c>
      <c r="X168" s="37">
        <f t="shared" si="44"/>
        <v>1.2485E-2</v>
      </c>
      <c r="Y168" s="37"/>
      <c r="Z168" s="37">
        <f t="shared" si="45"/>
        <v>8.8642649999999996E-3</v>
      </c>
      <c r="AA168" s="37">
        <f t="shared" si="46"/>
        <v>0.20414402295</v>
      </c>
      <c r="AB168" s="25">
        <v>3.6000000000000002E-4</v>
      </c>
      <c r="AC168" s="25">
        <f t="shared" si="47"/>
        <v>3.6499999999999998E-4</v>
      </c>
    </row>
    <row r="169" spans="1:29" s="15" customFormat="1">
      <c r="A169" s="18">
        <v>417</v>
      </c>
      <c r="B169" s="25">
        <v>2.7999999999999998E-4</v>
      </c>
      <c r="C169" s="25">
        <v>9.5490000000000002E-3</v>
      </c>
      <c r="D169" s="25">
        <f t="shared" si="32"/>
        <v>9.2639999999999997E-3</v>
      </c>
      <c r="E169" s="25"/>
      <c r="F169" s="25">
        <f t="shared" si="33"/>
        <v>7.194265E-3</v>
      </c>
      <c r="G169" s="25">
        <f t="shared" si="34"/>
        <v>0.16568392295000001</v>
      </c>
      <c r="H169" s="25">
        <v>1.6830000000000001E-2</v>
      </c>
      <c r="I169" s="25">
        <f t="shared" si="35"/>
        <v>1.6545000000000001E-2</v>
      </c>
      <c r="J169" s="25"/>
      <c r="K169" s="25">
        <f t="shared" si="36"/>
        <v>9.8839650000000015E-3</v>
      </c>
      <c r="L169" s="25">
        <f t="shared" si="37"/>
        <v>0.22762771395000003</v>
      </c>
      <c r="M169" s="25">
        <v>1.001E-2</v>
      </c>
      <c r="N169" s="25">
        <f t="shared" si="38"/>
        <v>9.7249999999999993E-3</v>
      </c>
      <c r="O169" s="25"/>
      <c r="P169" s="25">
        <f t="shared" si="39"/>
        <v>8.1531649999999987E-3</v>
      </c>
      <c r="Q169" s="25">
        <f t="shared" si="40"/>
        <v>0.18776738994999997</v>
      </c>
      <c r="R169" s="36">
        <v>1.171E-2</v>
      </c>
      <c r="S169" s="36">
        <f t="shared" si="41"/>
        <v>1.1424999999999999E-2</v>
      </c>
      <c r="T169" s="36"/>
      <c r="U169" s="36">
        <f t="shared" si="42"/>
        <v>8.5930650000000004E-3</v>
      </c>
      <c r="V169" s="36">
        <f t="shared" si="43"/>
        <v>0.19789828695000003</v>
      </c>
      <c r="W169" s="37">
        <v>1.289E-2</v>
      </c>
      <c r="X169" s="37">
        <f t="shared" si="44"/>
        <v>1.2605E-2</v>
      </c>
      <c r="Y169" s="37"/>
      <c r="Z169" s="37">
        <f t="shared" si="45"/>
        <v>8.984265E-3</v>
      </c>
      <c r="AA169" s="37">
        <f t="shared" si="46"/>
        <v>0.20690762295000001</v>
      </c>
      <c r="AB169" s="25">
        <v>2.9E-4</v>
      </c>
      <c r="AC169" s="25">
        <f t="shared" si="47"/>
        <v>2.8499999999999999E-4</v>
      </c>
    </row>
    <row r="170" spans="1:29" s="15" customFormat="1">
      <c r="A170" s="18">
        <v>418</v>
      </c>
      <c r="B170" s="25">
        <v>1.9000000000000001E-4</v>
      </c>
      <c r="C170" s="25">
        <v>9.299E-3</v>
      </c>
      <c r="D170" s="25">
        <f t="shared" si="32"/>
        <v>9.0690000000000007E-3</v>
      </c>
      <c r="E170" s="25"/>
      <c r="F170" s="25">
        <f t="shared" si="33"/>
        <v>6.999265000000001E-3</v>
      </c>
      <c r="G170" s="25">
        <f t="shared" si="34"/>
        <v>0.16119307295000004</v>
      </c>
      <c r="H170" s="25">
        <v>1.668E-2</v>
      </c>
      <c r="I170" s="25">
        <f t="shared" si="35"/>
        <v>1.6449999999999999E-2</v>
      </c>
      <c r="J170" s="25"/>
      <c r="K170" s="25">
        <f t="shared" si="36"/>
        <v>9.7889650000000002E-3</v>
      </c>
      <c r="L170" s="25">
        <f t="shared" si="37"/>
        <v>0.22543986395000001</v>
      </c>
      <c r="M170" s="25">
        <v>9.7400000000000004E-3</v>
      </c>
      <c r="N170" s="25">
        <f t="shared" si="38"/>
        <v>9.5100000000000011E-3</v>
      </c>
      <c r="O170" s="25"/>
      <c r="P170" s="25">
        <f t="shared" si="39"/>
        <v>7.9381650000000005E-3</v>
      </c>
      <c r="Q170" s="25">
        <f t="shared" si="40"/>
        <v>0.18281593995000003</v>
      </c>
      <c r="R170" s="36">
        <v>1.15E-2</v>
      </c>
      <c r="S170" s="36">
        <f t="shared" si="41"/>
        <v>1.1270000000000001E-2</v>
      </c>
      <c r="T170" s="36"/>
      <c r="U170" s="36">
        <f t="shared" si="42"/>
        <v>8.4380650000000015E-3</v>
      </c>
      <c r="V170" s="36">
        <f t="shared" si="43"/>
        <v>0.19432863695000005</v>
      </c>
      <c r="W170" s="37">
        <v>1.2540000000000001E-2</v>
      </c>
      <c r="X170" s="37">
        <f t="shared" si="44"/>
        <v>1.2310000000000001E-2</v>
      </c>
      <c r="Y170" s="37"/>
      <c r="Z170" s="37">
        <f t="shared" si="45"/>
        <v>8.6892650000000016E-3</v>
      </c>
      <c r="AA170" s="37">
        <f t="shared" si="46"/>
        <v>0.20011377295000005</v>
      </c>
      <c r="AB170" s="25">
        <v>2.7E-4</v>
      </c>
      <c r="AC170" s="25">
        <f t="shared" si="47"/>
        <v>2.3000000000000001E-4</v>
      </c>
    </row>
    <row r="171" spans="1:29" s="15" customFormat="1">
      <c r="A171" s="18">
        <v>419</v>
      </c>
      <c r="B171" s="25">
        <v>3.3E-4</v>
      </c>
      <c r="C171" s="25">
        <v>9.3500000000000007E-3</v>
      </c>
      <c r="D171" s="25">
        <f t="shared" si="32"/>
        <v>9.045000000000001E-3</v>
      </c>
      <c r="E171" s="25"/>
      <c r="F171" s="25">
        <f t="shared" si="33"/>
        <v>6.9752650000000013E-3</v>
      </c>
      <c r="G171" s="25">
        <f t="shared" si="34"/>
        <v>0.16064035295000004</v>
      </c>
      <c r="H171" s="25">
        <v>1.6500000000000001E-2</v>
      </c>
      <c r="I171" s="25">
        <f t="shared" si="35"/>
        <v>1.6195000000000001E-2</v>
      </c>
      <c r="J171" s="25"/>
      <c r="K171" s="25">
        <f t="shared" si="36"/>
        <v>9.5339650000000019E-3</v>
      </c>
      <c r="L171" s="25">
        <f t="shared" si="37"/>
        <v>0.21956721395000006</v>
      </c>
      <c r="M171" s="25">
        <v>9.7400000000000004E-3</v>
      </c>
      <c r="N171" s="25">
        <f t="shared" si="38"/>
        <v>9.4350000000000007E-3</v>
      </c>
      <c r="O171" s="25"/>
      <c r="P171" s="25">
        <f t="shared" si="39"/>
        <v>7.8631650000000001E-3</v>
      </c>
      <c r="Q171" s="25">
        <f t="shared" si="40"/>
        <v>0.18108868995000002</v>
      </c>
      <c r="R171" s="36">
        <v>1.14E-2</v>
      </c>
      <c r="S171" s="36">
        <f t="shared" si="41"/>
        <v>1.1095000000000001E-2</v>
      </c>
      <c r="T171" s="36"/>
      <c r="U171" s="36">
        <f t="shared" si="42"/>
        <v>8.263065E-3</v>
      </c>
      <c r="V171" s="36">
        <f t="shared" si="43"/>
        <v>0.19029838695000001</v>
      </c>
      <c r="W171" s="37">
        <v>1.2630000000000001E-2</v>
      </c>
      <c r="X171" s="37">
        <f t="shared" si="44"/>
        <v>1.2325000000000001E-2</v>
      </c>
      <c r="Y171" s="37"/>
      <c r="Z171" s="37">
        <f t="shared" si="45"/>
        <v>8.704265000000001E-3</v>
      </c>
      <c r="AA171" s="37">
        <f t="shared" si="46"/>
        <v>0.20045922295000004</v>
      </c>
      <c r="AB171" s="25">
        <v>2.7999999999999998E-4</v>
      </c>
      <c r="AC171" s="25">
        <f t="shared" si="47"/>
        <v>3.0499999999999999E-4</v>
      </c>
    </row>
    <row r="172" spans="1:29" s="15" customFormat="1">
      <c r="A172" s="18">
        <v>420</v>
      </c>
      <c r="B172" s="25">
        <v>2.7E-4</v>
      </c>
      <c r="C172" s="25">
        <v>9.1500000000000001E-3</v>
      </c>
      <c r="D172" s="25">
        <f t="shared" si="32"/>
        <v>8.8750000000000009E-3</v>
      </c>
      <c r="E172" s="25"/>
      <c r="F172" s="25">
        <f t="shared" si="33"/>
        <v>6.8052650000000013E-3</v>
      </c>
      <c r="G172" s="25">
        <f t="shared" si="34"/>
        <v>0.15672525295000003</v>
      </c>
      <c r="H172" s="25">
        <v>1.6449999999999999E-2</v>
      </c>
      <c r="I172" s="25">
        <f t="shared" si="35"/>
        <v>1.6174999999999998E-2</v>
      </c>
      <c r="J172" s="25"/>
      <c r="K172" s="25">
        <f t="shared" si="36"/>
        <v>9.5139649999999992E-3</v>
      </c>
      <c r="L172" s="25">
        <f t="shared" si="37"/>
        <v>0.21910661395</v>
      </c>
      <c r="M172" s="25">
        <v>9.5300000000000003E-3</v>
      </c>
      <c r="N172" s="25">
        <f t="shared" si="38"/>
        <v>9.2550000000000011E-3</v>
      </c>
      <c r="O172" s="25"/>
      <c r="P172" s="25">
        <f t="shared" si="39"/>
        <v>7.6831650000000013E-3</v>
      </c>
      <c r="Q172" s="25">
        <f t="shared" si="40"/>
        <v>0.17694328995000003</v>
      </c>
      <c r="R172" s="36">
        <v>1.1339999999999999E-2</v>
      </c>
      <c r="S172" s="36">
        <f t="shared" si="41"/>
        <v>1.1065E-2</v>
      </c>
      <c r="T172" s="36"/>
      <c r="U172" s="36">
        <f t="shared" si="42"/>
        <v>8.2330650000000012E-3</v>
      </c>
      <c r="V172" s="36">
        <f t="shared" si="43"/>
        <v>0.18960748695000004</v>
      </c>
      <c r="W172" s="37">
        <v>1.244E-2</v>
      </c>
      <c r="X172" s="37">
        <f t="shared" si="44"/>
        <v>1.2165E-2</v>
      </c>
      <c r="Y172" s="37"/>
      <c r="Z172" s="37">
        <f t="shared" si="45"/>
        <v>8.5442650000000005E-3</v>
      </c>
      <c r="AA172" s="37">
        <f t="shared" si="46"/>
        <v>0.19677442295000003</v>
      </c>
      <c r="AB172" s="25">
        <v>2.7999999999999998E-4</v>
      </c>
      <c r="AC172" s="25">
        <f t="shared" si="47"/>
        <v>2.7499999999999996E-4</v>
      </c>
    </row>
    <row r="173" spans="1:29" s="15" customFormat="1">
      <c r="A173" s="18">
        <v>421</v>
      </c>
      <c r="B173" s="25">
        <v>2.5000000000000001E-4</v>
      </c>
      <c r="C173" s="25">
        <v>9.1500000000000001E-3</v>
      </c>
      <c r="D173" s="25">
        <f t="shared" si="32"/>
        <v>8.8699999999999994E-3</v>
      </c>
      <c r="E173" s="25"/>
      <c r="F173" s="25">
        <f t="shared" si="33"/>
        <v>6.8002649999999998E-3</v>
      </c>
      <c r="G173" s="25">
        <f t="shared" si="34"/>
        <v>0.15661010295</v>
      </c>
      <c r="H173" s="25">
        <v>1.6289999999999999E-2</v>
      </c>
      <c r="I173" s="25">
        <f t="shared" si="35"/>
        <v>1.601E-2</v>
      </c>
      <c r="J173" s="25"/>
      <c r="K173" s="25">
        <f t="shared" si="36"/>
        <v>9.3489650000000007E-3</v>
      </c>
      <c r="L173" s="25">
        <f t="shared" si="37"/>
        <v>0.21530666395000003</v>
      </c>
      <c r="M173" s="25">
        <v>9.5600000000000008E-3</v>
      </c>
      <c r="N173" s="25">
        <f t="shared" si="38"/>
        <v>9.2800000000000001E-3</v>
      </c>
      <c r="O173" s="25"/>
      <c r="P173" s="25">
        <f t="shared" si="39"/>
        <v>7.7081650000000003E-3</v>
      </c>
      <c r="Q173" s="25">
        <f t="shared" si="40"/>
        <v>0.17751903995000001</v>
      </c>
      <c r="R173" s="36">
        <v>1.125E-2</v>
      </c>
      <c r="S173" s="36">
        <f t="shared" si="41"/>
        <v>1.0969999999999999E-2</v>
      </c>
      <c r="T173" s="36"/>
      <c r="U173" s="36">
        <f t="shared" si="42"/>
        <v>8.1380649999999999E-3</v>
      </c>
      <c r="V173" s="36">
        <f t="shared" si="43"/>
        <v>0.18741963695</v>
      </c>
      <c r="W173" s="37">
        <v>1.2449999999999999E-2</v>
      </c>
      <c r="X173" s="37">
        <f t="shared" si="44"/>
        <v>1.2169999999999999E-2</v>
      </c>
      <c r="Y173" s="37"/>
      <c r="Z173" s="37">
        <f t="shared" si="45"/>
        <v>8.5492649999999986E-3</v>
      </c>
      <c r="AA173" s="37">
        <f t="shared" si="46"/>
        <v>0.19688957294999998</v>
      </c>
      <c r="AB173" s="25">
        <v>3.1E-4</v>
      </c>
      <c r="AC173" s="25">
        <f t="shared" si="47"/>
        <v>2.7999999999999998E-4</v>
      </c>
    </row>
    <row r="174" spans="1:29" s="15" customFormat="1">
      <c r="A174" s="18">
        <v>422</v>
      </c>
      <c r="B174" s="25">
        <v>2.7E-4</v>
      </c>
      <c r="C174" s="25">
        <v>8.7799999999999996E-3</v>
      </c>
      <c r="D174" s="25">
        <f t="shared" si="32"/>
        <v>8.4799999999999997E-3</v>
      </c>
      <c r="E174" s="25"/>
      <c r="F174" s="25">
        <f t="shared" si="33"/>
        <v>6.4102650000000001E-3</v>
      </c>
      <c r="G174" s="25">
        <f t="shared" si="34"/>
        <v>0.14762840295000002</v>
      </c>
      <c r="H174" s="25">
        <v>1.5900000000000001E-2</v>
      </c>
      <c r="I174" s="25">
        <f t="shared" si="35"/>
        <v>1.5600000000000001E-2</v>
      </c>
      <c r="J174" s="25"/>
      <c r="K174" s="25">
        <f t="shared" si="36"/>
        <v>8.9389650000000001E-3</v>
      </c>
      <c r="L174" s="25">
        <f t="shared" si="37"/>
        <v>0.20586436395000002</v>
      </c>
      <c r="M174" s="25">
        <v>9.3390000000000001E-3</v>
      </c>
      <c r="N174" s="25">
        <f t="shared" si="38"/>
        <v>9.0390000000000002E-3</v>
      </c>
      <c r="O174" s="25"/>
      <c r="P174" s="25">
        <f t="shared" si="39"/>
        <v>7.4671650000000004E-3</v>
      </c>
      <c r="Q174" s="25">
        <f t="shared" si="40"/>
        <v>0.17196880995000002</v>
      </c>
      <c r="R174" s="36">
        <v>1.098E-2</v>
      </c>
      <c r="S174" s="36">
        <f t="shared" si="41"/>
        <v>1.068E-2</v>
      </c>
      <c r="T174" s="36"/>
      <c r="U174" s="36">
        <f t="shared" si="42"/>
        <v>7.8480650000000013E-3</v>
      </c>
      <c r="V174" s="36">
        <f t="shared" si="43"/>
        <v>0.18074093695000004</v>
      </c>
      <c r="W174" s="37">
        <v>1.2019999999999999E-2</v>
      </c>
      <c r="X174" s="37">
        <f t="shared" si="44"/>
        <v>1.172E-2</v>
      </c>
      <c r="Y174" s="37"/>
      <c r="Z174" s="37">
        <f t="shared" si="45"/>
        <v>8.0992649999999996E-3</v>
      </c>
      <c r="AA174" s="37">
        <f t="shared" si="46"/>
        <v>0.18652607295000001</v>
      </c>
      <c r="AB174" s="25">
        <v>3.3E-4</v>
      </c>
      <c r="AC174" s="25">
        <f t="shared" si="47"/>
        <v>3.0000000000000003E-4</v>
      </c>
    </row>
    <row r="175" spans="1:29" s="15" customFormat="1">
      <c r="A175" s="18">
        <v>423</v>
      </c>
      <c r="B175" s="25">
        <v>3.2000000000000003E-4</v>
      </c>
      <c r="C175" s="25">
        <v>8.8500000000000002E-3</v>
      </c>
      <c r="D175" s="25">
        <f t="shared" si="32"/>
        <v>8.5199999999999998E-3</v>
      </c>
      <c r="E175" s="25"/>
      <c r="F175" s="25">
        <f t="shared" si="33"/>
        <v>6.4502650000000002E-3</v>
      </c>
      <c r="G175" s="25">
        <f t="shared" si="34"/>
        <v>0.14854960295</v>
      </c>
      <c r="H175" s="25">
        <v>1.592E-2</v>
      </c>
      <c r="I175" s="25">
        <f t="shared" si="35"/>
        <v>1.559E-2</v>
      </c>
      <c r="J175" s="25"/>
      <c r="K175" s="25">
        <f t="shared" si="36"/>
        <v>8.9289650000000005E-3</v>
      </c>
      <c r="L175" s="25">
        <f t="shared" si="37"/>
        <v>0.20563406395000003</v>
      </c>
      <c r="M175" s="25">
        <v>9.4900000000000002E-3</v>
      </c>
      <c r="N175" s="25">
        <f t="shared" si="38"/>
        <v>9.1599999999999997E-3</v>
      </c>
      <c r="O175" s="25"/>
      <c r="P175" s="25">
        <f t="shared" si="39"/>
        <v>7.588165E-3</v>
      </c>
      <c r="Q175" s="25">
        <f t="shared" si="40"/>
        <v>0.17475543995000001</v>
      </c>
      <c r="R175" s="36">
        <v>1.0959999999999999E-2</v>
      </c>
      <c r="S175" s="36">
        <f t="shared" si="41"/>
        <v>1.0629999999999999E-2</v>
      </c>
      <c r="T175" s="36"/>
      <c r="U175" s="36">
        <f t="shared" si="42"/>
        <v>7.798064999999999E-3</v>
      </c>
      <c r="V175" s="36">
        <f t="shared" si="43"/>
        <v>0.17958943694999999</v>
      </c>
      <c r="W175" s="37">
        <v>1.2200000000000001E-2</v>
      </c>
      <c r="X175" s="37">
        <f t="shared" si="44"/>
        <v>1.187E-2</v>
      </c>
      <c r="Y175" s="37"/>
      <c r="Z175" s="37">
        <f t="shared" si="45"/>
        <v>8.2492650000000004E-3</v>
      </c>
      <c r="AA175" s="37">
        <f t="shared" si="46"/>
        <v>0.18998057295000001</v>
      </c>
      <c r="AB175" s="25">
        <v>3.4000000000000002E-4</v>
      </c>
      <c r="AC175" s="25">
        <f t="shared" si="47"/>
        <v>3.3E-4</v>
      </c>
    </row>
    <row r="176" spans="1:29" s="15" customFormat="1">
      <c r="A176" s="18">
        <v>424</v>
      </c>
      <c r="B176" s="25">
        <v>3.3E-4</v>
      </c>
      <c r="C176" s="25">
        <v>8.7399999999999995E-3</v>
      </c>
      <c r="D176" s="25">
        <f t="shared" si="32"/>
        <v>8.3850000000000001E-3</v>
      </c>
      <c r="E176" s="25"/>
      <c r="F176" s="25">
        <f t="shared" si="33"/>
        <v>6.3152650000000005E-3</v>
      </c>
      <c r="G176" s="25">
        <f t="shared" si="34"/>
        <v>0.14544055295000002</v>
      </c>
      <c r="H176" s="25">
        <v>1.5779999999999999E-2</v>
      </c>
      <c r="I176" s="25">
        <f t="shared" si="35"/>
        <v>1.5424999999999999E-2</v>
      </c>
      <c r="J176" s="25"/>
      <c r="K176" s="25">
        <f t="shared" si="36"/>
        <v>8.7639649999999986E-3</v>
      </c>
      <c r="L176" s="25">
        <f t="shared" si="37"/>
        <v>0.20183411394999998</v>
      </c>
      <c r="M176" s="25">
        <v>9.1900000000000003E-3</v>
      </c>
      <c r="N176" s="25">
        <f t="shared" si="38"/>
        <v>8.8350000000000008E-3</v>
      </c>
      <c r="O176" s="25"/>
      <c r="P176" s="25">
        <f t="shared" si="39"/>
        <v>7.2631650000000011E-3</v>
      </c>
      <c r="Q176" s="25">
        <f t="shared" si="40"/>
        <v>0.16727068995000002</v>
      </c>
      <c r="R176" s="36">
        <v>1.1050000000000001E-2</v>
      </c>
      <c r="S176" s="36">
        <f t="shared" si="41"/>
        <v>1.0695000000000001E-2</v>
      </c>
      <c r="T176" s="36"/>
      <c r="U176" s="36">
        <f t="shared" si="42"/>
        <v>7.8630650000000024E-3</v>
      </c>
      <c r="V176" s="36">
        <f t="shared" si="43"/>
        <v>0.18108638695000007</v>
      </c>
      <c r="W176" s="37">
        <v>1.1990000000000001E-2</v>
      </c>
      <c r="X176" s="37">
        <f t="shared" si="44"/>
        <v>1.1635000000000001E-2</v>
      </c>
      <c r="Y176" s="37"/>
      <c r="Z176" s="37">
        <f t="shared" si="45"/>
        <v>8.0142650000000013E-3</v>
      </c>
      <c r="AA176" s="37">
        <f t="shared" si="46"/>
        <v>0.18456852295000004</v>
      </c>
      <c r="AB176" s="25">
        <v>3.8000000000000002E-4</v>
      </c>
      <c r="AC176" s="25">
        <f t="shared" si="47"/>
        <v>3.5500000000000001E-4</v>
      </c>
    </row>
    <row r="177" spans="1:29" s="15" customFormat="1">
      <c r="A177" s="18">
        <v>425</v>
      </c>
      <c r="B177" s="25">
        <v>2.7999999999999998E-4</v>
      </c>
      <c r="C177" s="25">
        <v>8.7500000000000008E-3</v>
      </c>
      <c r="D177" s="25">
        <f t="shared" si="32"/>
        <v>8.4750000000000016E-3</v>
      </c>
      <c r="E177" s="25"/>
      <c r="F177" s="25">
        <f t="shared" si="33"/>
        <v>6.405265000000002E-3</v>
      </c>
      <c r="G177" s="25">
        <f t="shared" si="34"/>
        <v>0.14751325295000006</v>
      </c>
      <c r="H177" s="25">
        <v>1.5769999999999999E-2</v>
      </c>
      <c r="I177" s="25">
        <f t="shared" si="35"/>
        <v>1.5495E-2</v>
      </c>
      <c r="J177" s="25"/>
      <c r="K177" s="25">
        <f t="shared" si="36"/>
        <v>8.8339649999999992E-3</v>
      </c>
      <c r="L177" s="25">
        <f t="shared" si="37"/>
        <v>0.20344621394999998</v>
      </c>
      <c r="M177" s="25">
        <v>9.1690000000000001E-3</v>
      </c>
      <c r="N177" s="25">
        <f t="shared" si="38"/>
        <v>8.8940000000000009E-3</v>
      </c>
      <c r="O177" s="25"/>
      <c r="P177" s="25">
        <f t="shared" si="39"/>
        <v>7.3221650000000011E-3</v>
      </c>
      <c r="Q177" s="25">
        <f t="shared" si="40"/>
        <v>0.16862945995000003</v>
      </c>
      <c r="R177" s="36">
        <v>1.089E-2</v>
      </c>
      <c r="S177" s="36">
        <f t="shared" si="41"/>
        <v>1.0615000000000001E-2</v>
      </c>
      <c r="T177" s="36"/>
      <c r="U177" s="36">
        <f t="shared" si="42"/>
        <v>7.7830650000000013E-3</v>
      </c>
      <c r="V177" s="36">
        <f t="shared" si="43"/>
        <v>0.17924398695000004</v>
      </c>
      <c r="W177" s="37">
        <v>1.205E-2</v>
      </c>
      <c r="X177" s="37">
        <f t="shared" si="44"/>
        <v>1.1775000000000001E-2</v>
      </c>
      <c r="Y177" s="37"/>
      <c r="Z177" s="37">
        <f t="shared" si="45"/>
        <v>8.1542650000000008E-3</v>
      </c>
      <c r="AA177" s="37">
        <f t="shared" si="46"/>
        <v>0.18779272295000002</v>
      </c>
      <c r="AB177" s="25">
        <v>2.7E-4</v>
      </c>
      <c r="AC177" s="25">
        <f t="shared" si="47"/>
        <v>2.7499999999999996E-4</v>
      </c>
    </row>
    <row r="178" spans="1:29" s="15" customFormat="1">
      <c r="A178" s="18">
        <v>426</v>
      </c>
      <c r="B178" s="25">
        <v>2.5000000000000001E-4</v>
      </c>
      <c r="C178" s="25">
        <v>8.5690000000000002E-3</v>
      </c>
      <c r="D178" s="25">
        <f t="shared" si="32"/>
        <v>8.3239999999999998E-3</v>
      </c>
      <c r="E178" s="25"/>
      <c r="F178" s="25">
        <f t="shared" si="33"/>
        <v>6.2542650000000002E-3</v>
      </c>
      <c r="G178" s="25">
        <f t="shared" si="34"/>
        <v>0.14403572295</v>
      </c>
      <c r="H178" s="25">
        <v>1.5699999999999999E-2</v>
      </c>
      <c r="I178" s="25">
        <f t="shared" si="35"/>
        <v>1.5454999999999998E-2</v>
      </c>
      <c r="J178" s="25"/>
      <c r="K178" s="25">
        <f t="shared" si="36"/>
        <v>8.7939649999999973E-3</v>
      </c>
      <c r="L178" s="25">
        <f t="shared" si="37"/>
        <v>0.20252501394999994</v>
      </c>
      <c r="M178" s="25">
        <v>8.7600000000000004E-3</v>
      </c>
      <c r="N178" s="25">
        <f t="shared" si="38"/>
        <v>8.515E-3</v>
      </c>
      <c r="O178" s="25"/>
      <c r="P178" s="25">
        <f t="shared" si="39"/>
        <v>6.9431650000000003E-3</v>
      </c>
      <c r="Q178" s="25">
        <f t="shared" si="40"/>
        <v>0.15990108995000002</v>
      </c>
      <c r="R178" s="36">
        <v>1.0800000000000001E-2</v>
      </c>
      <c r="S178" s="36">
        <f t="shared" si="41"/>
        <v>1.0555E-2</v>
      </c>
      <c r="T178" s="36"/>
      <c r="U178" s="36">
        <f t="shared" si="42"/>
        <v>7.7230650000000003E-3</v>
      </c>
      <c r="V178" s="36">
        <f t="shared" si="43"/>
        <v>0.17786218695000003</v>
      </c>
      <c r="W178" s="37">
        <v>1.1730000000000001E-2</v>
      </c>
      <c r="X178" s="37">
        <f t="shared" si="44"/>
        <v>1.1485E-2</v>
      </c>
      <c r="Y178" s="37"/>
      <c r="Z178" s="37">
        <f t="shared" si="45"/>
        <v>7.8642650000000005E-3</v>
      </c>
      <c r="AA178" s="37">
        <f t="shared" si="46"/>
        <v>0.18111402295000001</v>
      </c>
      <c r="AB178" s="25">
        <v>2.4000000000000001E-4</v>
      </c>
      <c r="AC178" s="25">
        <f t="shared" si="47"/>
        <v>2.4499999999999999E-4</v>
      </c>
    </row>
    <row r="179" spans="1:29" s="15" customFormat="1">
      <c r="A179" s="18">
        <v>427</v>
      </c>
      <c r="B179" s="25">
        <v>3.2000000000000003E-4</v>
      </c>
      <c r="C179" s="25">
        <v>8.5290000000000001E-3</v>
      </c>
      <c r="D179" s="25">
        <f t="shared" si="32"/>
        <v>8.1989999999999997E-3</v>
      </c>
      <c r="E179" s="25"/>
      <c r="F179" s="25">
        <f t="shared" si="33"/>
        <v>6.1292650000000001E-3</v>
      </c>
      <c r="G179" s="25">
        <f t="shared" si="34"/>
        <v>0.14115697295000001</v>
      </c>
      <c r="H179" s="25">
        <v>1.5440000000000001E-2</v>
      </c>
      <c r="I179" s="25">
        <f t="shared" si="35"/>
        <v>1.511E-2</v>
      </c>
      <c r="J179" s="25"/>
      <c r="K179" s="25">
        <f t="shared" si="36"/>
        <v>8.4489649999999993E-3</v>
      </c>
      <c r="L179" s="25">
        <f t="shared" si="37"/>
        <v>0.19457966394999998</v>
      </c>
      <c r="M179" s="25">
        <v>8.9899999999999997E-3</v>
      </c>
      <c r="N179" s="25">
        <f t="shared" si="38"/>
        <v>8.6599999999999993E-3</v>
      </c>
      <c r="O179" s="25"/>
      <c r="P179" s="25">
        <f t="shared" si="39"/>
        <v>7.0881649999999996E-3</v>
      </c>
      <c r="Q179" s="25">
        <f t="shared" si="40"/>
        <v>0.16324043995000001</v>
      </c>
      <c r="R179" s="36">
        <v>1.064E-2</v>
      </c>
      <c r="S179" s="36">
        <f t="shared" si="41"/>
        <v>1.031E-2</v>
      </c>
      <c r="T179" s="36"/>
      <c r="U179" s="36">
        <f t="shared" si="42"/>
        <v>7.4780649999999999E-3</v>
      </c>
      <c r="V179" s="36">
        <f t="shared" si="43"/>
        <v>0.17221983695000001</v>
      </c>
      <c r="W179" s="37">
        <v>1.1780000000000001E-2</v>
      </c>
      <c r="X179" s="37">
        <f t="shared" si="44"/>
        <v>1.145E-2</v>
      </c>
      <c r="Y179" s="37"/>
      <c r="Z179" s="37">
        <f t="shared" si="45"/>
        <v>7.8292650000000002E-3</v>
      </c>
      <c r="AA179" s="37">
        <f t="shared" si="46"/>
        <v>0.18030797295000001</v>
      </c>
      <c r="AB179" s="25">
        <v>3.4000000000000002E-4</v>
      </c>
      <c r="AC179" s="25">
        <f t="shared" si="47"/>
        <v>3.3E-4</v>
      </c>
    </row>
    <row r="180" spans="1:29" s="15" customFormat="1">
      <c r="A180" s="18">
        <v>428</v>
      </c>
      <c r="B180" s="25">
        <v>2.9999999999999997E-4</v>
      </c>
      <c r="C180" s="25">
        <v>8.4799999999999997E-3</v>
      </c>
      <c r="D180" s="25">
        <f t="shared" si="32"/>
        <v>8.1300000000000001E-3</v>
      </c>
      <c r="E180" s="25"/>
      <c r="F180" s="25">
        <f t="shared" si="33"/>
        <v>6.0602650000000004E-3</v>
      </c>
      <c r="G180" s="25">
        <f t="shared" si="34"/>
        <v>0.13956790295000002</v>
      </c>
      <c r="H180" s="25">
        <v>1.54E-2</v>
      </c>
      <c r="I180" s="25">
        <f t="shared" si="35"/>
        <v>1.5050000000000001E-2</v>
      </c>
      <c r="J180" s="25"/>
      <c r="K180" s="25">
        <f t="shared" si="36"/>
        <v>8.3889650000000017E-3</v>
      </c>
      <c r="L180" s="25">
        <f t="shared" si="37"/>
        <v>0.19319786395000005</v>
      </c>
      <c r="M180" s="25">
        <v>8.5800000000000008E-3</v>
      </c>
      <c r="N180" s="25">
        <f t="shared" si="38"/>
        <v>8.2300000000000012E-3</v>
      </c>
      <c r="O180" s="25"/>
      <c r="P180" s="25">
        <f t="shared" si="39"/>
        <v>6.6581650000000015E-3</v>
      </c>
      <c r="Q180" s="25">
        <f t="shared" si="40"/>
        <v>0.15333753995000005</v>
      </c>
      <c r="R180" s="36">
        <v>1.061E-2</v>
      </c>
      <c r="S180" s="36">
        <f t="shared" si="41"/>
        <v>1.026E-2</v>
      </c>
      <c r="T180" s="36"/>
      <c r="U180" s="36">
        <f t="shared" si="42"/>
        <v>7.4280650000000002E-3</v>
      </c>
      <c r="V180" s="36">
        <f t="shared" si="43"/>
        <v>0.17106833695000001</v>
      </c>
      <c r="W180" s="37">
        <v>1.145E-2</v>
      </c>
      <c r="X180" s="37">
        <f t="shared" si="44"/>
        <v>1.11E-2</v>
      </c>
      <c r="Y180" s="37"/>
      <c r="Z180" s="37">
        <f t="shared" si="45"/>
        <v>7.4792650000000006E-3</v>
      </c>
      <c r="AA180" s="37">
        <f t="shared" si="46"/>
        <v>0.17224747295000001</v>
      </c>
      <c r="AB180" s="25">
        <v>4.0000000000000002E-4</v>
      </c>
      <c r="AC180" s="25">
        <f t="shared" si="47"/>
        <v>3.5E-4</v>
      </c>
    </row>
    <row r="181" spans="1:29" s="15" customFormat="1">
      <c r="A181" s="18">
        <v>429</v>
      </c>
      <c r="B181" s="25">
        <v>2.4000000000000001E-4</v>
      </c>
      <c r="C181" s="25">
        <v>8.4200000000000004E-3</v>
      </c>
      <c r="D181" s="25">
        <f t="shared" si="32"/>
        <v>8.1600000000000006E-3</v>
      </c>
      <c r="E181" s="25"/>
      <c r="F181" s="25">
        <f t="shared" si="33"/>
        <v>6.090265000000001E-3</v>
      </c>
      <c r="G181" s="25">
        <f t="shared" si="34"/>
        <v>0.14025880295000004</v>
      </c>
      <c r="H181" s="25">
        <v>1.5429999999999999E-2</v>
      </c>
      <c r="I181" s="25">
        <f t="shared" si="35"/>
        <v>1.5169999999999999E-2</v>
      </c>
      <c r="J181" s="25"/>
      <c r="K181" s="25">
        <f t="shared" si="36"/>
        <v>8.5089650000000003E-3</v>
      </c>
      <c r="L181" s="25">
        <f t="shared" si="37"/>
        <v>0.19596146395000003</v>
      </c>
      <c r="M181" s="25">
        <v>8.7500000000000008E-3</v>
      </c>
      <c r="N181" s="25">
        <f t="shared" si="38"/>
        <v>8.490000000000001E-3</v>
      </c>
      <c r="O181" s="25"/>
      <c r="P181" s="25">
        <f t="shared" si="39"/>
        <v>6.9181650000000013E-3</v>
      </c>
      <c r="Q181" s="25">
        <f t="shared" si="40"/>
        <v>0.15932533995000003</v>
      </c>
      <c r="R181" s="36">
        <v>1.0410000000000001E-2</v>
      </c>
      <c r="S181" s="36">
        <f t="shared" si="41"/>
        <v>1.0150000000000001E-2</v>
      </c>
      <c r="T181" s="36"/>
      <c r="U181" s="36">
        <f t="shared" si="42"/>
        <v>7.3180650000000012E-3</v>
      </c>
      <c r="V181" s="36">
        <f t="shared" si="43"/>
        <v>0.16853503695000002</v>
      </c>
      <c r="W181" s="37">
        <v>1.1610000000000001E-2</v>
      </c>
      <c r="X181" s="37">
        <f t="shared" si="44"/>
        <v>1.1350000000000001E-2</v>
      </c>
      <c r="Y181" s="37"/>
      <c r="Z181" s="37">
        <f t="shared" si="45"/>
        <v>7.7292650000000008E-3</v>
      </c>
      <c r="AA181" s="37">
        <f t="shared" si="46"/>
        <v>0.17800497295000003</v>
      </c>
      <c r="AB181" s="25">
        <v>2.7999999999999998E-4</v>
      </c>
      <c r="AC181" s="25">
        <f t="shared" si="47"/>
        <v>2.5999999999999998E-4</v>
      </c>
    </row>
    <row r="182" spans="1:29" s="15" customFormat="1">
      <c r="A182" s="18">
        <v>430</v>
      </c>
      <c r="B182" s="25">
        <v>2.2000000000000001E-4</v>
      </c>
      <c r="C182" s="25">
        <v>8.26E-3</v>
      </c>
      <c r="D182" s="25">
        <f t="shared" si="32"/>
        <v>7.9799999999999992E-3</v>
      </c>
      <c r="E182" s="25"/>
      <c r="F182" s="25">
        <f t="shared" si="33"/>
        <v>5.9102649999999996E-3</v>
      </c>
      <c r="G182" s="25">
        <f t="shared" si="34"/>
        <v>0.13611340294999999</v>
      </c>
      <c r="H182" s="25">
        <v>1.512E-2</v>
      </c>
      <c r="I182" s="25">
        <f t="shared" si="35"/>
        <v>1.4839999999999999E-2</v>
      </c>
      <c r="J182" s="25"/>
      <c r="K182" s="25">
        <f t="shared" si="36"/>
        <v>8.1789649999999998E-3</v>
      </c>
      <c r="L182" s="25">
        <f t="shared" si="37"/>
        <v>0.18836156395</v>
      </c>
      <c r="M182" s="25">
        <v>8.4799999999999997E-3</v>
      </c>
      <c r="N182" s="25">
        <f t="shared" si="38"/>
        <v>8.199999999999999E-3</v>
      </c>
      <c r="O182" s="25"/>
      <c r="P182" s="25">
        <f t="shared" si="39"/>
        <v>6.6281649999999992E-3</v>
      </c>
      <c r="Q182" s="25">
        <f t="shared" si="40"/>
        <v>0.15264663995</v>
      </c>
      <c r="R182" s="36">
        <v>1.0460000000000001E-2</v>
      </c>
      <c r="S182" s="36">
        <f t="shared" si="41"/>
        <v>1.018E-2</v>
      </c>
      <c r="T182" s="36"/>
      <c r="U182" s="36">
        <f t="shared" si="42"/>
        <v>7.348065E-3</v>
      </c>
      <c r="V182" s="36">
        <f t="shared" si="43"/>
        <v>0.16922593695000002</v>
      </c>
      <c r="W182" s="37">
        <v>1.1440000000000001E-2</v>
      </c>
      <c r="X182" s="37">
        <f t="shared" si="44"/>
        <v>1.116E-2</v>
      </c>
      <c r="Y182" s="37"/>
      <c r="Z182" s="37">
        <f t="shared" si="45"/>
        <v>7.5392649999999999E-3</v>
      </c>
      <c r="AA182" s="37">
        <f t="shared" si="46"/>
        <v>0.17362927295</v>
      </c>
      <c r="AB182" s="25">
        <v>3.4000000000000002E-4</v>
      </c>
      <c r="AC182" s="25">
        <f t="shared" si="47"/>
        <v>2.8000000000000003E-4</v>
      </c>
    </row>
    <row r="183" spans="1:29" s="15" customFormat="1">
      <c r="A183" s="18">
        <v>431</v>
      </c>
      <c r="B183" s="25">
        <v>2.9999999999999997E-4</v>
      </c>
      <c r="C183" s="25">
        <v>8.2100000000000003E-3</v>
      </c>
      <c r="D183" s="25">
        <f t="shared" si="32"/>
        <v>7.8849999999999996E-3</v>
      </c>
      <c r="E183" s="25"/>
      <c r="F183" s="25">
        <f t="shared" si="33"/>
        <v>5.815265E-3</v>
      </c>
      <c r="G183" s="25">
        <f t="shared" si="34"/>
        <v>0.13392555295</v>
      </c>
      <c r="H183" s="25">
        <v>1.515E-2</v>
      </c>
      <c r="I183" s="25">
        <f t="shared" si="35"/>
        <v>1.4825E-2</v>
      </c>
      <c r="J183" s="25"/>
      <c r="K183" s="25">
        <f t="shared" si="36"/>
        <v>8.1639649999999987E-3</v>
      </c>
      <c r="L183" s="25">
        <f t="shared" si="37"/>
        <v>0.18801611394999998</v>
      </c>
      <c r="M183" s="25">
        <v>8.43E-3</v>
      </c>
      <c r="N183" s="25">
        <f t="shared" si="38"/>
        <v>8.1049999999999994E-3</v>
      </c>
      <c r="O183" s="25"/>
      <c r="P183" s="25">
        <f t="shared" si="39"/>
        <v>6.5331649999999996E-3</v>
      </c>
      <c r="Q183" s="25">
        <f t="shared" si="40"/>
        <v>0.15045878995</v>
      </c>
      <c r="R183" s="36">
        <v>1.0109999999999999E-2</v>
      </c>
      <c r="S183" s="36">
        <f t="shared" si="41"/>
        <v>9.7849999999999986E-3</v>
      </c>
      <c r="T183" s="36"/>
      <c r="U183" s="36">
        <f t="shared" si="42"/>
        <v>6.9530649999999987E-3</v>
      </c>
      <c r="V183" s="36">
        <f t="shared" si="43"/>
        <v>0.16012908694999997</v>
      </c>
      <c r="W183" s="37">
        <v>1.128E-2</v>
      </c>
      <c r="X183" s="37">
        <f t="shared" si="44"/>
        <v>1.0954999999999999E-2</v>
      </c>
      <c r="Y183" s="37"/>
      <c r="Z183" s="37">
        <f t="shared" si="45"/>
        <v>7.3342649999999995E-3</v>
      </c>
      <c r="AA183" s="37">
        <f t="shared" si="46"/>
        <v>0.16890812294999999</v>
      </c>
      <c r="AB183" s="25">
        <v>3.5E-4</v>
      </c>
      <c r="AC183" s="25">
        <f t="shared" si="47"/>
        <v>3.2499999999999999E-4</v>
      </c>
    </row>
    <row r="184" spans="1:29" s="15" customFormat="1">
      <c r="A184" s="18">
        <v>432</v>
      </c>
      <c r="B184" s="25">
        <v>3.1E-4</v>
      </c>
      <c r="C184" s="25">
        <v>7.9389999999999999E-3</v>
      </c>
      <c r="D184" s="25">
        <f t="shared" si="32"/>
        <v>7.5789999999999998E-3</v>
      </c>
      <c r="E184" s="25"/>
      <c r="F184" s="25">
        <f t="shared" si="33"/>
        <v>5.5092649999999993E-3</v>
      </c>
      <c r="G184" s="25">
        <f t="shared" si="34"/>
        <v>0.12687837294999998</v>
      </c>
      <c r="H184" s="25">
        <v>1.4840000000000001E-2</v>
      </c>
      <c r="I184" s="25">
        <f t="shared" si="35"/>
        <v>1.4480000000000002E-2</v>
      </c>
      <c r="J184" s="25"/>
      <c r="K184" s="25">
        <f t="shared" si="36"/>
        <v>7.8189650000000006E-3</v>
      </c>
      <c r="L184" s="25">
        <f t="shared" si="37"/>
        <v>0.18007076395000002</v>
      </c>
      <c r="M184" s="25">
        <v>8.1399999999999997E-3</v>
      </c>
      <c r="N184" s="25">
        <f t="shared" si="38"/>
        <v>7.7799999999999996E-3</v>
      </c>
      <c r="O184" s="25"/>
      <c r="P184" s="25">
        <f t="shared" si="39"/>
        <v>6.2081649999999999E-3</v>
      </c>
      <c r="Q184" s="25">
        <f t="shared" si="40"/>
        <v>0.14297403994999999</v>
      </c>
      <c r="R184" s="36">
        <v>1.004E-2</v>
      </c>
      <c r="S184" s="36">
        <f t="shared" si="41"/>
        <v>9.6800000000000011E-3</v>
      </c>
      <c r="T184" s="36"/>
      <c r="U184" s="36">
        <f t="shared" si="42"/>
        <v>6.8480650000000013E-3</v>
      </c>
      <c r="V184" s="36">
        <f t="shared" si="43"/>
        <v>0.15771093695000005</v>
      </c>
      <c r="W184" s="37">
        <v>1.11E-2</v>
      </c>
      <c r="X184" s="37">
        <f t="shared" si="44"/>
        <v>1.0740000000000001E-2</v>
      </c>
      <c r="Y184" s="37"/>
      <c r="Z184" s="37">
        <f t="shared" si="45"/>
        <v>7.1192650000000014E-3</v>
      </c>
      <c r="AA184" s="37">
        <f t="shared" si="46"/>
        <v>0.16395667295000005</v>
      </c>
      <c r="AB184" s="25">
        <v>4.0999999999999999E-4</v>
      </c>
      <c r="AC184" s="25">
        <f t="shared" si="47"/>
        <v>3.5999999999999997E-4</v>
      </c>
    </row>
    <row r="185" spans="1:29" s="15" customFormat="1">
      <c r="A185" s="18">
        <v>433</v>
      </c>
      <c r="B185" s="25">
        <v>3.1E-4</v>
      </c>
      <c r="C185" s="25">
        <v>7.9600000000000001E-3</v>
      </c>
      <c r="D185" s="25">
        <f t="shared" si="32"/>
        <v>7.6249999999999998E-3</v>
      </c>
      <c r="E185" s="25"/>
      <c r="F185" s="25">
        <f t="shared" si="33"/>
        <v>5.5552650000000002E-3</v>
      </c>
      <c r="G185" s="25">
        <f t="shared" si="34"/>
        <v>0.12793775295000001</v>
      </c>
      <c r="H185" s="25">
        <v>1.4840000000000001E-2</v>
      </c>
      <c r="I185" s="25">
        <f t="shared" si="35"/>
        <v>1.4505000000000001E-2</v>
      </c>
      <c r="J185" s="25"/>
      <c r="K185" s="25">
        <f t="shared" si="36"/>
        <v>7.8439650000000014E-3</v>
      </c>
      <c r="L185" s="25">
        <f t="shared" si="37"/>
        <v>0.18064651395000003</v>
      </c>
      <c r="M185" s="25">
        <v>8.2400000000000008E-3</v>
      </c>
      <c r="N185" s="25">
        <f t="shared" si="38"/>
        <v>7.9050000000000006E-3</v>
      </c>
      <c r="O185" s="25"/>
      <c r="P185" s="25">
        <f t="shared" si="39"/>
        <v>6.3331650000000008E-3</v>
      </c>
      <c r="Q185" s="25">
        <f t="shared" si="40"/>
        <v>0.14585278995000003</v>
      </c>
      <c r="R185" s="36">
        <v>9.9699999999999997E-3</v>
      </c>
      <c r="S185" s="36">
        <f t="shared" si="41"/>
        <v>9.6349999999999995E-3</v>
      </c>
      <c r="T185" s="36"/>
      <c r="U185" s="36">
        <f t="shared" si="42"/>
        <v>6.8030649999999996E-3</v>
      </c>
      <c r="V185" s="36">
        <f t="shared" si="43"/>
        <v>0.15667458695</v>
      </c>
      <c r="W185" s="37">
        <v>1.106E-2</v>
      </c>
      <c r="X185" s="37">
        <f t="shared" si="44"/>
        <v>1.0725E-2</v>
      </c>
      <c r="Y185" s="37"/>
      <c r="Z185" s="37">
        <f t="shared" si="45"/>
        <v>7.1042650000000002E-3</v>
      </c>
      <c r="AA185" s="37">
        <f t="shared" si="46"/>
        <v>0.16361122295000002</v>
      </c>
      <c r="AB185" s="25">
        <v>3.6000000000000002E-4</v>
      </c>
      <c r="AC185" s="25">
        <f t="shared" si="47"/>
        <v>3.3500000000000001E-4</v>
      </c>
    </row>
    <row r="186" spans="1:29" s="15" customFormat="1">
      <c r="A186" s="18">
        <v>434</v>
      </c>
      <c r="B186" s="25">
        <v>3.2000000000000003E-4</v>
      </c>
      <c r="C186" s="25">
        <v>7.9500000000000005E-3</v>
      </c>
      <c r="D186" s="25">
        <f t="shared" si="32"/>
        <v>7.6050000000000006E-3</v>
      </c>
      <c r="E186" s="25"/>
      <c r="F186" s="25">
        <f t="shared" si="33"/>
        <v>5.535265000000001E-3</v>
      </c>
      <c r="G186" s="25">
        <f t="shared" si="34"/>
        <v>0.12747715295000003</v>
      </c>
      <c r="H186" s="25">
        <v>1.469E-2</v>
      </c>
      <c r="I186" s="25">
        <f t="shared" si="35"/>
        <v>1.4345E-2</v>
      </c>
      <c r="J186" s="25"/>
      <c r="K186" s="25">
        <f t="shared" si="36"/>
        <v>7.6839650000000001E-3</v>
      </c>
      <c r="L186" s="25">
        <f t="shared" si="37"/>
        <v>0.17696171395000002</v>
      </c>
      <c r="M186" s="25">
        <v>8.149E-3</v>
      </c>
      <c r="N186" s="25">
        <f t="shared" si="38"/>
        <v>7.8040000000000002E-3</v>
      </c>
      <c r="O186" s="25"/>
      <c r="P186" s="25">
        <f t="shared" si="39"/>
        <v>6.2321650000000004E-3</v>
      </c>
      <c r="Q186" s="25">
        <f t="shared" si="40"/>
        <v>0.14352675995000003</v>
      </c>
      <c r="R186" s="36">
        <v>0.01</v>
      </c>
      <c r="S186" s="36">
        <f t="shared" si="41"/>
        <v>9.6550000000000004E-3</v>
      </c>
      <c r="T186" s="36"/>
      <c r="U186" s="36">
        <f t="shared" si="42"/>
        <v>6.8230650000000006E-3</v>
      </c>
      <c r="V186" s="36">
        <f t="shared" si="43"/>
        <v>0.15713518695000003</v>
      </c>
      <c r="W186" s="37">
        <v>1.102E-2</v>
      </c>
      <c r="X186" s="37">
        <f t="shared" si="44"/>
        <v>1.0675E-2</v>
      </c>
      <c r="Y186" s="37"/>
      <c r="Z186" s="37">
        <f t="shared" si="45"/>
        <v>7.0542650000000005E-3</v>
      </c>
      <c r="AA186" s="37">
        <f t="shared" si="46"/>
        <v>0.16245972295000002</v>
      </c>
      <c r="AB186" s="25">
        <v>3.6999999999999999E-4</v>
      </c>
      <c r="AC186" s="25">
        <f t="shared" si="47"/>
        <v>3.4500000000000004E-4</v>
      </c>
    </row>
    <row r="187" spans="1:29" s="15" customFormat="1">
      <c r="A187" s="18">
        <v>435</v>
      </c>
      <c r="B187" s="25">
        <v>3.1E-4</v>
      </c>
      <c r="C187" s="25">
        <v>7.8490000000000001E-3</v>
      </c>
      <c r="D187" s="25">
        <f t="shared" si="32"/>
        <v>7.5290000000000001E-3</v>
      </c>
      <c r="E187" s="25"/>
      <c r="F187" s="25">
        <f t="shared" si="33"/>
        <v>5.4592649999999996E-3</v>
      </c>
      <c r="G187" s="25">
        <f t="shared" si="34"/>
        <v>0.12572687294999998</v>
      </c>
      <c r="H187" s="25">
        <v>1.4670000000000001E-2</v>
      </c>
      <c r="I187" s="25">
        <f t="shared" si="35"/>
        <v>1.4350000000000002E-2</v>
      </c>
      <c r="J187" s="25"/>
      <c r="K187" s="25">
        <f t="shared" si="36"/>
        <v>7.6889650000000016E-3</v>
      </c>
      <c r="L187" s="25">
        <f t="shared" si="37"/>
        <v>0.17707686395000005</v>
      </c>
      <c r="M187" s="25">
        <v>8.1600000000000006E-3</v>
      </c>
      <c r="N187" s="25">
        <f t="shared" si="38"/>
        <v>7.8399999999999997E-3</v>
      </c>
      <c r="O187" s="25"/>
      <c r="P187" s="25">
        <f t="shared" si="39"/>
        <v>6.268165E-3</v>
      </c>
      <c r="Q187" s="25">
        <f t="shared" si="40"/>
        <v>0.14435583995000001</v>
      </c>
      <c r="R187" s="36">
        <v>9.8200000000000006E-3</v>
      </c>
      <c r="S187" s="36">
        <f t="shared" si="41"/>
        <v>9.5000000000000015E-3</v>
      </c>
      <c r="T187" s="36"/>
      <c r="U187" s="36">
        <f t="shared" si="42"/>
        <v>6.6680650000000017E-3</v>
      </c>
      <c r="V187" s="36">
        <f t="shared" si="43"/>
        <v>0.15356553695000005</v>
      </c>
      <c r="W187" s="37">
        <v>1.0999999999999999E-2</v>
      </c>
      <c r="X187" s="37">
        <f t="shared" si="44"/>
        <v>1.0679999999999999E-2</v>
      </c>
      <c r="Y187" s="37"/>
      <c r="Z187" s="37">
        <f t="shared" si="45"/>
        <v>7.0592649999999986E-3</v>
      </c>
      <c r="AA187" s="37">
        <f t="shared" si="46"/>
        <v>0.16257487294999998</v>
      </c>
      <c r="AB187" s="25">
        <v>3.3E-4</v>
      </c>
      <c r="AC187" s="25">
        <f t="shared" si="47"/>
        <v>3.1999999999999997E-4</v>
      </c>
    </row>
    <row r="188" spans="1:29" s="15" customFormat="1">
      <c r="A188" s="18">
        <v>436</v>
      </c>
      <c r="B188" s="25">
        <v>3.2000000000000003E-4</v>
      </c>
      <c r="C188" s="25">
        <v>7.7000000000000002E-3</v>
      </c>
      <c r="D188" s="25">
        <f t="shared" si="32"/>
        <v>7.3550000000000004E-3</v>
      </c>
      <c r="E188" s="25"/>
      <c r="F188" s="25">
        <f t="shared" si="33"/>
        <v>5.2852650000000008E-3</v>
      </c>
      <c r="G188" s="25">
        <f t="shared" si="34"/>
        <v>0.12171965295000002</v>
      </c>
      <c r="H188" s="25">
        <v>1.4290000000000001E-2</v>
      </c>
      <c r="I188" s="25">
        <f t="shared" si="35"/>
        <v>1.3945000000000001E-2</v>
      </c>
      <c r="J188" s="25"/>
      <c r="K188" s="25">
        <f t="shared" si="36"/>
        <v>7.2839650000000008E-3</v>
      </c>
      <c r="L188" s="25">
        <f t="shared" si="37"/>
        <v>0.16774971395000002</v>
      </c>
      <c r="M188" s="25">
        <v>7.8399999999999997E-3</v>
      </c>
      <c r="N188" s="25">
        <f t="shared" si="38"/>
        <v>7.4949999999999999E-3</v>
      </c>
      <c r="O188" s="25"/>
      <c r="P188" s="25">
        <f t="shared" si="39"/>
        <v>5.9231650000000002E-3</v>
      </c>
      <c r="Q188" s="25">
        <f t="shared" si="40"/>
        <v>0.13641048995000002</v>
      </c>
      <c r="R188" s="36">
        <v>9.7400000000000004E-3</v>
      </c>
      <c r="S188" s="36">
        <f t="shared" si="41"/>
        <v>9.3950000000000006E-3</v>
      </c>
      <c r="T188" s="36"/>
      <c r="U188" s="36">
        <f t="shared" si="42"/>
        <v>6.5630650000000007E-3</v>
      </c>
      <c r="V188" s="36">
        <f t="shared" si="43"/>
        <v>0.15114738695000002</v>
      </c>
      <c r="W188" s="37">
        <v>1.082E-2</v>
      </c>
      <c r="X188" s="37">
        <f t="shared" si="44"/>
        <v>1.0475E-2</v>
      </c>
      <c r="Y188" s="37"/>
      <c r="Z188" s="37">
        <f t="shared" si="45"/>
        <v>6.854265E-3</v>
      </c>
      <c r="AA188" s="37">
        <f t="shared" si="46"/>
        <v>0.15785372295</v>
      </c>
      <c r="AB188" s="25">
        <v>3.6999999999999999E-4</v>
      </c>
      <c r="AC188" s="25">
        <f t="shared" si="47"/>
        <v>3.4500000000000004E-4</v>
      </c>
    </row>
    <row r="189" spans="1:29" s="15" customFormat="1">
      <c r="A189" s="18">
        <v>437</v>
      </c>
      <c r="B189" s="25">
        <v>2.9999999999999997E-4</v>
      </c>
      <c r="C189" s="25">
        <v>7.5700000000000003E-3</v>
      </c>
      <c r="D189" s="25">
        <f t="shared" si="32"/>
        <v>7.2450000000000006E-3</v>
      </c>
      <c r="E189" s="25"/>
      <c r="F189" s="25">
        <f t="shared" si="33"/>
        <v>5.1752650000000001E-3</v>
      </c>
      <c r="G189" s="25">
        <f t="shared" si="34"/>
        <v>0.11918635295</v>
      </c>
      <c r="H189" s="25">
        <v>1.444E-2</v>
      </c>
      <c r="I189" s="25">
        <f t="shared" si="35"/>
        <v>1.4114999999999999E-2</v>
      </c>
      <c r="J189" s="25"/>
      <c r="K189" s="25">
        <f t="shared" si="36"/>
        <v>7.453964999999999E-3</v>
      </c>
      <c r="L189" s="25">
        <f t="shared" si="37"/>
        <v>0.17166481394999999</v>
      </c>
      <c r="M189" s="25">
        <v>7.92E-3</v>
      </c>
      <c r="N189" s="25">
        <f t="shared" si="38"/>
        <v>7.5950000000000002E-3</v>
      </c>
      <c r="O189" s="25"/>
      <c r="P189" s="25">
        <f t="shared" si="39"/>
        <v>6.0231650000000005E-3</v>
      </c>
      <c r="Q189" s="25">
        <f t="shared" si="40"/>
        <v>0.13871348995000002</v>
      </c>
      <c r="R189" s="36">
        <v>9.4999999999999998E-3</v>
      </c>
      <c r="S189" s="36">
        <f t="shared" si="41"/>
        <v>9.1749999999999991E-3</v>
      </c>
      <c r="T189" s="36"/>
      <c r="U189" s="36">
        <f t="shared" si="42"/>
        <v>6.3430649999999993E-3</v>
      </c>
      <c r="V189" s="36">
        <f t="shared" si="43"/>
        <v>0.14608078694999999</v>
      </c>
      <c r="W189" s="37">
        <v>1.064E-2</v>
      </c>
      <c r="X189" s="37">
        <f t="shared" si="44"/>
        <v>1.0315E-2</v>
      </c>
      <c r="Y189" s="37"/>
      <c r="Z189" s="37">
        <f t="shared" si="45"/>
        <v>6.6942649999999996E-3</v>
      </c>
      <c r="AA189" s="37">
        <f t="shared" si="46"/>
        <v>0.15416892295000001</v>
      </c>
      <c r="AB189" s="25">
        <v>3.5E-4</v>
      </c>
      <c r="AC189" s="25">
        <f t="shared" si="47"/>
        <v>3.2499999999999999E-4</v>
      </c>
    </row>
    <row r="190" spans="1:29" s="15" customFormat="1">
      <c r="A190" s="18">
        <v>438</v>
      </c>
      <c r="B190" s="25">
        <v>2.9999999999999997E-4</v>
      </c>
      <c r="C190" s="25">
        <v>7.4999999999999997E-3</v>
      </c>
      <c r="D190" s="25">
        <f t="shared" si="32"/>
        <v>7.1549999999999999E-3</v>
      </c>
      <c r="E190" s="25"/>
      <c r="F190" s="25">
        <f t="shared" si="33"/>
        <v>5.0852650000000003E-3</v>
      </c>
      <c r="G190" s="25">
        <f t="shared" si="34"/>
        <v>0.11711365295000001</v>
      </c>
      <c r="H190" s="25">
        <v>1.413E-2</v>
      </c>
      <c r="I190" s="25">
        <f t="shared" si="35"/>
        <v>1.3785E-2</v>
      </c>
      <c r="J190" s="25"/>
      <c r="K190" s="25">
        <f t="shared" si="36"/>
        <v>7.1239650000000003E-3</v>
      </c>
      <c r="L190" s="25">
        <f t="shared" si="37"/>
        <v>0.16406491395</v>
      </c>
      <c r="M190" s="25">
        <v>7.7000000000000002E-3</v>
      </c>
      <c r="N190" s="25">
        <f t="shared" si="38"/>
        <v>7.3550000000000004E-3</v>
      </c>
      <c r="O190" s="25"/>
      <c r="P190" s="25">
        <f t="shared" si="39"/>
        <v>5.7831650000000007E-3</v>
      </c>
      <c r="Q190" s="25">
        <f t="shared" si="40"/>
        <v>0.13318628995000004</v>
      </c>
      <c r="R190" s="36">
        <v>9.4800000000000006E-3</v>
      </c>
      <c r="S190" s="36">
        <f t="shared" si="41"/>
        <v>9.1350000000000008E-3</v>
      </c>
      <c r="T190" s="36"/>
      <c r="U190" s="36">
        <f t="shared" si="42"/>
        <v>6.3030650000000009E-3</v>
      </c>
      <c r="V190" s="36">
        <f t="shared" si="43"/>
        <v>0.14515958695000003</v>
      </c>
      <c r="W190" s="37">
        <v>1.056E-2</v>
      </c>
      <c r="X190" s="37">
        <f t="shared" si="44"/>
        <v>1.0215E-2</v>
      </c>
      <c r="Y190" s="37"/>
      <c r="Z190" s="37">
        <f t="shared" si="45"/>
        <v>6.5942650000000002E-3</v>
      </c>
      <c r="AA190" s="37">
        <f t="shared" si="46"/>
        <v>0.15186592295000001</v>
      </c>
      <c r="AB190" s="25">
        <v>3.8999999999999999E-4</v>
      </c>
      <c r="AC190" s="25">
        <f t="shared" si="47"/>
        <v>3.4499999999999998E-4</v>
      </c>
    </row>
    <row r="191" spans="1:29" s="15" customFormat="1">
      <c r="A191" s="18">
        <v>439</v>
      </c>
      <c r="B191" s="25">
        <v>3.4000000000000002E-4</v>
      </c>
      <c r="C191" s="25">
        <v>7.4099999999999999E-3</v>
      </c>
      <c r="D191" s="25">
        <f t="shared" si="32"/>
        <v>7.0400000000000003E-3</v>
      </c>
      <c r="E191" s="25"/>
      <c r="F191" s="25">
        <f t="shared" si="33"/>
        <v>4.9702649999999998E-3</v>
      </c>
      <c r="G191" s="25">
        <f t="shared" si="34"/>
        <v>0.11446520295</v>
      </c>
      <c r="H191" s="25">
        <v>1.421E-2</v>
      </c>
      <c r="I191" s="25">
        <f t="shared" si="35"/>
        <v>1.384E-2</v>
      </c>
      <c r="J191" s="25"/>
      <c r="K191" s="25">
        <f t="shared" si="36"/>
        <v>7.1789649999999998E-3</v>
      </c>
      <c r="L191" s="25">
        <f t="shared" si="37"/>
        <v>0.16533156395000001</v>
      </c>
      <c r="M191" s="25">
        <v>7.7600000000000004E-3</v>
      </c>
      <c r="N191" s="25">
        <f t="shared" si="38"/>
        <v>7.3900000000000007E-3</v>
      </c>
      <c r="O191" s="25"/>
      <c r="P191" s="25">
        <f t="shared" si="39"/>
        <v>5.818165000000001E-3</v>
      </c>
      <c r="Q191" s="25">
        <f t="shared" si="40"/>
        <v>0.13399233995000004</v>
      </c>
      <c r="R191" s="36">
        <v>9.2899999999999996E-3</v>
      </c>
      <c r="S191" s="36">
        <f t="shared" si="41"/>
        <v>8.9199999999999991E-3</v>
      </c>
      <c r="T191" s="36"/>
      <c r="U191" s="36">
        <f t="shared" si="42"/>
        <v>6.0880649999999993E-3</v>
      </c>
      <c r="V191" s="36">
        <f t="shared" si="43"/>
        <v>0.14020813694999998</v>
      </c>
      <c r="W191" s="37">
        <v>1.048E-2</v>
      </c>
      <c r="X191" s="37">
        <f t="shared" si="44"/>
        <v>1.0109999999999999E-2</v>
      </c>
      <c r="Y191" s="37"/>
      <c r="Z191" s="37">
        <f t="shared" si="45"/>
        <v>6.4892649999999993E-3</v>
      </c>
      <c r="AA191" s="37">
        <f t="shared" si="46"/>
        <v>0.14944777295</v>
      </c>
      <c r="AB191" s="25">
        <v>4.0000000000000002E-4</v>
      </c>
      <c r="AC191" s="25">
        <f t="shared" si="47"/>
        <v>3.6999999999999999E-4</v>
      </c>
    </row>
    <row r="192" spans="1:29" s="15" customFormat="1">
      <c r="A192" s="18">
        <v>440</v>
      </c>
      <c r="B192" s="25">
        <v>3.1E-4</v>
      </c>
      <c r="C192" s="25">
        <v>7.43E-3</v>
      </c>
      <c r="D192" s="25">
        <f t="shared" si="32"/>
        <v>7.0650000000000001E-3</v>
      </c>
      <c r="E192" s="25"/>
      <c r="F192" s="25">
        <f t="shared" si="33"/>
        <v>4.9952650000000005E-3</v>
      </c>
      <c r="G192" s="25">
        <f t="shared" si="34"/>
        <v>0.11504095295000001</v>
      </c>
      <c r="H192" s="25">
        <v>1.393E-2</v>
      </c>
      <c r="I192" s="25">
        <f t="shared" si="35"/>
        <v>1.3564999999999999E-2</v>
      </c>
      <c r="J192" s="25"/>
      <c r="K192" s="25">
        <f t="shared" si="36"/>
        <v>6.9039649999999989E-3</v>
      </c>
      <c r="L192" s="25">
        <f t="shared" si="37"/>
        <v>0.15899831394999997</v>
      </c>
      <c r="M192" s="25">
        <v>7.5199999999999998E-3</v>
      </c>
      <c r="N192" s="25">
        <f t="shared" si="38"/>
        <v>7.1549999999999999E-3</v>
      </c>
      <c r="O192" s="25"/>
      <c r="P192" s="25">
        <f t="shared" si="39"/>
        <v>5.5831650000000002E-3</v>
      </c>
      <c r="Q192" s="25">
        <f t="shared" si="40"/>
        <v>0.12858028995000001</v>
      </c>
      <c r="R192" s="36">
        <v>9.41E-3</v>
      </c>
      <c r="S192" s="36">
        <f t="shared" si="41"/>
        <v>9.0449999999999992E-3</v>
      </c>
      <c r="T192" s="36"/>
      <c r="U192" s="36">
        <f t="shared" si="42"/>
        <v>6.2130649999999994E-3</v>
      </c>
      <c r="V192" s="36">
        <f t="shared" si="43"/>
        <v>0.14308688694999999</v>
      </c>
      <c r="W192" s="37">
        <v>1.04E-2</v>
      </c>
      <c r="X192" s="37">
        <f t="shared" si="44"/>
        <v>1.0034999999999999E-2</v>
      </c>
      <c r="Y192" s="37"/>
      <c r="Z192" s="37">
        <f t="shared" si="45"/>
        <v>6.4142649999999989E-3</v>
      </c>
      <c r="AA192" s="37">
        <f t="shared" si="46"/>
        <v>0.14772052294999999</v>
      </c>
      <c r="AB192" s="25">
        <v>4.2000000000000002E-4</v>
      </c>
      <c r="AC192" s="25">
        <f t="shared" si="47"/>
        <v>3.6499999999999998E-4</v>
      </c>
    </row>
    <row r="193" spans="1:29" s="15" customFormat="1">
      <c r="A193" s="18">
        <v>441</v>
      </c>
      <c r="B193" s="25">
        <v>3.1E-4</v>
      </c>
      <c r="C193" s="25">
        <v>7.3400000000000002E-3</v>
      </c>
      <c r="D193" s="25">
        <f t="shared" si="32"/>
        <v>7.0000000000000001E-3</v>
      </c>
      <c r="E193" s="25"/>
      <c r="F193" s="25">
        <f t="shared" si="33"/>
        <v>4.9302649999999996E-3</v>
      </c>
      <c r="G193" s="25">
        <f t="shared" si="34"/>
        <v>0.11354400295</v>
      </c>
      <c r="H193" s="25">
        <v>1.405E-2</v>
      </c>
      <c r="I193" s="25">
        <f t="shared" si="35"/>
        <v>1.371E-2</v>
      </c>
      <c r="J193" s="25"/>
      <c r="K193" s="25">
        <f t="shared" si="36"/>
        <v>7.0489649999999999E-3</v>
      </c>
      <c r="L193" s="25">
        <f t="shared" si="37"/>
        <v>0.16233766395000002</v>
      </c>
      <c r="M193" s="25">
        <v>7.5199999999999998E-3</v>
      </c>
      <c r="N193" s="25">
        <f t="shared" si="38"/>
        <v>7.1799999999999998E-3</v>
      </c>
      <c r="O193" s="25"/>
      <c r="P193" s="25">
        <f t="shared" si="39"/>
        <v>5.608165E-3</v>
      </c>
      <c r="Q193" s="25">
        <f t="shared" si="40"/>
        <v>0.12915603995</v>
      </c>
      <c r="R193" s="36">
        <v>9.1900000000000003E-3</v>
      </c>
      <c r="S193" s="36">
        <f t="shared" si="41"/>
        <v>8.8500000000000002E-3</v>
      </c>
      <c r="T193" s="36"/>
      <c r="U193" s="36">
        <f t="shared" si="42"/>
        <v>6.0180650000000004E-3</v>
      </c>
      <c r="V193" s="36">
        <f t="shared" si="43"/>
        <v>0.13859603695000003</v>
      </c>
      <c r="W193" s="37">
        <v>1.03E-2</v>
      </c>
      <c r="X193" s="37">
        <f t="shared" si="44"/>
        <v>9.9600000000000001E-3</v>
      </c>
      <c r="Y193" s="37"/>
      <c r="Z193" s="37">
        <f t="shared" si="45"/>
        <v>6.3392650000000002E-3</v>
      </c>
      <c r="AA193" s="37">
        <f t="shared" si="46"/>
        <v>0.14599327295</v>
      </c>
      <c r="AB193" s="25">
        <v>3.6999999999999999E-4</v>
      </c>
      <c r="AC193" s="25">
        <f t="shared" si="47"/>
        <v>3.4000000000000002E-4</v>
      </c>
    </row>
    <row r="194" spans="1:29" s="15" customFormat="1">
      <c r="A194" s="18">
        <v>442</v>
      </c>
      <c r="B194" s="25">
        <v>2.7E-4</v>
      </c>
      <c r="C194" s="25">
        <v>7.2199999999999999E-3</v>
      </c>
      <c r="D194" s="25">
        <f t="shared" si="32"/>
        <v>6.8500000000000002E-3</v>
      </c>
      <c r="E194" s="25"/>
      <c r="F194" s="25">
        <f t="shared" si="33"/>
        <v>4.7802650000000006E-3</v>
      </c>
      <c r="G194" s="25">
        <f t="shared" si="34"/>
        <v>0.11008950295000001</v>
      </c>
      <c r="H194" s="25">
        <v>1.3780000000000001E-2</v>
      </c>
      <c r="I194" s="25">
        <f t="shared" si="35"/>
        <v>1.341E-2</v>
      </c>
      <c r="J194" s="25"/>
      <c r="K194" s="25">
        <f t="shared" si="36"/>
        <v>6.748965E-3</v>
      </c>
      <c r="L194" s="25">
        <f t="shared" si="37"/>
        <v>0.15542866395000002</v>
      </c>
      <c r="M194" s="25">
        <v>7.3499999999999998E-3</v>
      </c>
      <c r="N194" s="25">
        <f t="shared" si="38"/>
        <v>6.9800000000000001E-3</v>
      </c>
      <c r="O194" s="25"/>
      <c r="P194" s="25">
        <f t="shared" si="39"/>
        <v>5.4081650000000004E-3</v>
      </c>
      <c r="Q194" s="25">
        <f t="shared" si="40"/>
        <v>0.12455003995000001</v>
      </c>
      <c r="R194" s="36">
        <v>9.2090000000000002E-3</v>
      </c>
      <c r="S194" s="36">
        <f t="shared" si="41"/>
        <v>8.8389999999999996E-3</v>
      </c>
      <c r="T194" s="36"/>
      <c r="U194" s="36">
        <f t="shared" si="42"/>
        <v>6.0070649999999998E-3</v>
      </c>
      <c r="V194" s="36">
        <f t="shared" si="43"/>
        <v>0.13834270695000001</v>
      </c>
      <c r="W194" s="37">
        <v>1.0200000000000001E-2</v>
      </c>
      <c r="X194" s="37">
        <f t="shared" si="44"/>
        <v>9.8300000000000002E-3</v>
      </c>
      <c r="Y194" s="37"/>
      <c r="Z194" s="37">
        <f t="shared" si="45"/>
        <v>6.2092650000000003E-3</v>
      </c>
      <c r="AA194" s="37">
        <f t="shared" si="46"/>
        <v>0.14299937295000001</v>
      </c>
      <c r="AB194" s="25">
        <v>4.6999999999999999E-4</v>
      </c>
      <c r="AC194" s="25">
        <f t="shared" si="47"/>
        <v>3.6999999999999999E-4</v>
      </c>
    </row>
    <row r="195" spans="1:29" s="15" customFormat="1">
      <c r="A195" s="18">
        <v>443</v>
      </c>
      <c r="B195" s="25">
        <v>3.1E-4</v>
      </c>
      <c r="C195" s="25">
        <v>7.0699999999999999E-3</v>
      </c>
      <c r="D195" s="25">
        <f t="shared" ref="D195:D258" si="48">C195-AC195</f>
        <v>6.7349999999999997E-3</v>
      </c>
      <c r="E195" s="25"/>
      <c r="F195" s="25">
        <f t="shared" ref="F195:F258" si="49">D195-0.002069735</f>
        <v>4.665265E-3</v>
      </c>
      <c r="G195" s="25">
        <f t="shared" ref="G195:G258" si="50">F195*23.03</f>
        <v>0.10744105295</v>
      </c>
      <c r="H195" s="25">
        <v>1.379E-2</v>
      </c>
      <c r="I195" s="25">
        <f t="shared" ref="I195:I258" si="51">H195-AC195</f>
        <v>1.3455E-2</v>
      </c>
      <c r="J195" s="25"/>
      <c r="K195" s="25">
        <f t="shared" ref="K195:K258" si="52">I195-0.006661035</f>
        <v>6.7939649999999999E-3</v>
      </c>
      <c r="L195" s="25">
        <f t="shared" ref="L195:L258" si="53">K195*23.03</f>
        <v>0.15646501395000001</v>
      </c>
      <c r="M195" s="25">
        <v>7.3400000000000002E-3</v>
      </c>
      <c r="N195" s="25">
        <f t="shared" ref="N195:N258" si="54">M195-AC195</f>
        <v>7.0049999999999999E-3</v>
      </c>
      <c r="O195" s="25"/>
      <c r="P195" s="25">
        <f t="shared" ref="P195:P258" si="55">N195-0.001571835</f>
        <v>5.4331650000000002E-3</v>
      </c>
      <c r="Q195" s="25">
        <f t="shared" ref="Q195:Q258" si="56">P195*23.03</f>
        <v>0.12512578995000001</v>
      </c>
      <c r="R195" s="36">
        <v>9.0390000000000002E-3</v>
      </c>
      <c r="S195" s="36">
        <f t="shared" ref="S195:S258" si="57">R195-AC195</f>
        <v>8.7039999999999999E-3</v>
      </c>
      <c r="T195" s="36"/>
      <c r="U195" s="36">
        <f t="shared" ref="U195:U258" si="58">S195-0.002831935</f>
        <v>5.8720650000000001E-3</v>
      </c>
      <c r="V195" s="36">
        <f t="shared" ref="V195:V258" si="59">U195*23.03</f>
        <v>0.13523365695</v>
      </c>
      <c r="W195" s="37">
        <v>1.0109999999999999E-2</v>
      </c>
      <c r="X195" s="37">
        <f t="shared" ref="X195:X258" si="60">W195-AC195</f>
        <v>9.774999999999999E-3</v>
      </c>
      <c r="Y195" s="37"/>
      <c r="Z195" s="37">
        <f t="shared" ref="Z195:Z258" si="61">X195-0.003620735</f>
        <v>6.154264999999999E-3</v>
      </c>
      <c r="AA195" s="37">
        <f t="shared" ref="AA195:AA258" si="62">Z195*23.03</f>
        <v>0.14173272294999997</v>
      </c>
      <c r="AB195" s="25">
        <v>3.6000000000000002E-4</v>
      </c>
      <c r="AC195" s="25">
        <f t="shared" ref="AC195:AC258" si="63">(B195+AB195)/2</f>
        <v>3.3500000000000001E-4</v>
      </c>
    </row>
    <row r="196" spans="1:29" s="15" customFormat="1">
      <c r="A196" s="18">
        <v>444</v>
      </c>
      <c r="B196" s="25">
        <v>2.7999999999999998E-4</v>
      </c>
      <c r="C196" s="25">
        <v>6.96E-3</v>
      </c>
      <c r="D196" s="25">
        <f t="shared" si="48"/>
        <v>6.6300000000000005E-3</v>
      </c>
      <c r="E196" s="25"/>
      <c r="F196" s="25">
        <f t="shared" si="49"/>
        <v>4.5602650000000008E-3</v>
      </c>
      <c r="G196" s="25">
        <f t="shared" si="50"/>
        <v>0.10502290295000002</v>
      </c>
      <c r="H196" s="25">
        <v>1.3440000000000001E-2</v>
      </c>
      <c r="I196" s="25">
        <f t="shared" si="51"/>
        <v>1.311E-2</v>
      </c>
      <c r="J196" s="25"/>
      <c r="K196" s="25">
        <f t="shared" si="52"/>
        <v>6.4489650000000001E-3</v>
      </c>
      <c r="L196" s="25">
        <f t="shared" si="53"/>
        <v>0.14851966395000002</v>
      </c>
      <c r="M196" s="25">
        <v>7.0899999999999999E-3</v>
      </c>
      <c r="N196" s="25">
        <f t="shared" si="54"/>
        <v>6.7600000000000004E-3</v>
      </c>
      <c r="O196" s="25"/>
      <c r="P196" s="25">
        <f t="shared" si="55"/>
        <v>5.1881650000000007E-3</v>
      </c>
      <c r="Q196" s="25">
        <f t="shared" si="56"/>
        <v>0.11948343995000002</v>
      </c>
      <c r="R196" s="36">
        <v>8.9700000000000005E-3</v>
      </c>
      <c r="S196" s="36">
        <f t="shared" si="57"/>
        <v>8.6400000000000001E-3</v>
      </c>
      <c r="T196" s="36"/>
      <c r="U196" s="36">
        <f t="shared" si="58"/>
        <v>5.8080650000000003E-3</v>
      </c>
      <c r="V196" s="36">
        <f t="shared" si="59"/>
        <v>0.13375973695000001</v>
      </c>
      <c r="W196" s="37">
        <v>0.01</v>
      </c>
      <c r="X196" s="37">
        <f t="shared" si="60"/>
        <v>9.6699999999999998E-3</v>
      </c>
      <c r="Y196" s="37"/>
      <c r="Z196" s="37">
        <f t="shared" si="61"/>
        <v>6.0492649999999999E-3</v>
      </c>
      <c r="AA196" s="37">
        <f t="shared" si="62"/>
        <v>0.13931457294999999</v>
      </c>
      <c r="AB196" s="25">
        <v>3.8000000000000002E-4</v>
      </c>
      <c r="AC196" s="25">
        <f t="shared" si="63"/>
        <v>3.3E-4</v>
      </c>
    </row>
    <row r="197" spans="1:29" s="15" customFormat="1">
      <c r="A197" s="18">
        <v>445</v>
      </c>
      <c r="B197" s="25">
        <v>3.3E-4</v>
      </c>
      <c r="C197" s="25">
        <v>6.9800000000000001E-3</v>
      </c>
      <c r="D197" s="25">
        <f t="shared" si="48"/>
        <v>6.6100000000000004E-3</v>
      </c>
      <c r="E197" s="25"/>
      <c r="F197" s="25">
        <f t="shared" si="49"/>
        <v>4.5402649999999999E-3</v>
      </c>
      <c r="G197" s="25">
        <f t="shared" si="50"/>
        <v>0.10456230295000001</v>
      </c>
      <c r="H197" s="25">
        <v>1.359E-2</v>
      </c>
      <c r="I197" s="25">
        <f t="shared" si="51"/>
        <v>1.3219999999999999E-2</v>
      </c>
      <c r="J197" s="25"/>
      <c r="K197" s="25">
        <f t="shared" si="52"/>
        <v>6.5589649999999991E-3</v>
      </c>
      <c r="L197" s="25">
        <f t="shared" si="53"/>
        <v>0.15105296394999998</v>
      </c>
      <c r="M197" s="25">
        <v>7.2199999999999999E-3</v>
      </c>
      <c r="N197" s="25">
        <f t="shared" si="54"/>
        <v>6.8500000000000002E-3</v>
      </c>
      <c r="O197" s="25"/>
      <c r="P197" s="25">
        <f t="shared" si="55"/>
        <v>5.2781650000000005E-3</v>
      </c>
      <c r="Q197" s="25">
        <f t="shared" si="56"/>
        <v>0.12155613995000002</v>
      </c>
      <c r="R197" s="36">
        <v>8.8900000000000003E-3</v>
      </c>
      <c r="S197" s="36">
        <f t="shared" si="57"/>
        <v>8.5199999999999998E-3</v>
      </c>
      <c r="T197" s="36"/>
      <c r="U197" s="36">
        <f t="shared" si="58"/>
        <v>5.688065E-3</v>
      </c>
      <c r="V197" s="36">
        <f t="shared" si="59"/>
        <v>0.13099613695000001</v>
      </c>
      <c r="W197" s="37">
        <v>9.9600000000000001E-3</v>
      </c>
      <c r="X197" s="37">
        <f t="shared" si="60"/>
        <v>9.5899999999999996E-3</v>
      </c>
      <c r="Y197" s="37"/>
      <c r="Z197" s="37">
        <f t="shared" si="61"/>
        <v>5.9692649999999996E-3</v>
      </c>
      <c r="AA197" s="37">
        <f t="shared" si="62"/>
        <v>0.13747217295</v>
      </c>
      <c r="AB197" s="25">
        <v>4.0999999999999999E-4</v>
      </c>
      <c r="AC197" s="25">
        <f t="shared" si="63"/>
        <v>3.6999999999999999E-4</v>
      </c>
    </row>
    <row r="198" spans="1:29" s="15" customFormat="1">
      <c r="A198" s="18">
        <v>446</v>
      </c>
      <c r="B198" s="25">
        <v>2.7999999999999998E-4</v>
      </c>
      <c r="C198" s="25">
        <v>6.9199999999999999E-3</v>
      </c>
      <c r="D198" s="25">
        <f t="shared" si="48"/>
        <v>6.5799999999999999E-3</v>
      </c>
      <c r="E198" s="25"/>
      <c r="F198" s="25">
        <f t="shared" si="49"/>
        <v>4.5102649999999994E-3</v>
      </c>
      <c r="G198" s="25">
        <f t="shared" si="50"/>
        <v>0.10387140295</v>
      </c>
      <c r="H198" s="25">
        <v>1.3429999999999999E-2</v>
      </c>
      <c r="I198" s="25">
        <f t="shared" si="51"/>
        <v>1.3089999999999999E-2</v>
      </c>
      <c r="J198" s="25"/>
      <c r="K198" s="25">
        <f t="shared" si="52"/>
        <v>6.4289649999999992E-3</v>
      </c>
      <c r="L198" s="25">
        <f t="shared" si="53"/>
        <v>0.14805906394999999</v>
      </c>
      <c r="M198" s="25">
        <v>7.1599999999999997E-3</v>
      </c>
      <c r="N198" s="25">
        <f t="shared" si="54"/>
        <v>6.8199999999999997E-3</v>
      </c>
      <c r="O198" s="25"/>
      <c r="P198" s="25">
        <f t="shared" si="55"/>
        <v>5.2481649999999999E-3</v>
      </c>
      <c r="Q198" s="25">
        <f t="shared" si="56"/>
        <v>0.12086523995000001</v>
      </c>
      <c r="R198" s="36">
        <v>8.9200000000000008E-3</v>
      </c>
      <c r="S198" s="36">
        <f t="shared" si="57"/>
        <v>8.5800000000000008E-3</v>
      </c>
      <c r="T198" s="36"/>
      <c r="U198" s="36">
        <f t="shared" si="58"/>
        <v>5.748065000000001E-3</v>
      </c>
      <c r="V198" s="36">
        <f t="shared" si="59"/>
        <v>0.13237793695000002</v>
      </c>
      <c r="W198" s="37">
        <v>9.9600000000000001E-3</v>
      </c>
      <c r="X198" s="37">
        <f t="shared" si="60"/>
        <v>9.6200000000000001E-3</v>
      </c>
      <c r="Y198" s="37"/>
      <c r="Z198" s="37">
        <f t="shared" si="61"/>
        <v>5.9992650000000002E-3</v>
      </c>
      <c r="AA198" s="37">
        <f t="shared" si="62"/>
        <v>0.13816307295000002</v>
      </c>
      <c r="AB198" s="25">
        <v>4.0000000000000002E-4</v>
      </c>
      <c r="AC198" s="25">
        <f t="shared" si="63"/>
        <v>3.4000000000000002E-4</v>
      </c>
    </row>
    <row r="199" spans="1:29" s="15" customFormat="1">
      <c r="A199" s="18">
        <v>447</v>
      </c>
      <c r="B199" s="25">
        <v>2.2000000000000001E-4</v>
      </c>
      <c r="C199" s="25">
        <v>6.8300000000000001E-3</v>
      </c>
      <c r="D199" s="25">
        <f t="shared" si="48"/>
        <v>6.5399999999999998E-3</v>
      </c>
      <c r="E199" s="25"/>
      <c r="F199" s="25">
        <f t="shared" si="49"/>
        <v>4.4702649999999993E-3</v>
      </c>
      <c r="G199" s="25">
        <f t="shared" si="50"/>
        <v>0.10295020294999999</v>
      </c>
      <c r="H199" s="25">
        <v>1.345E-2</v>
      </c>
      <c r="I199" s="25">
        <f t="shared" si="51"/>
        <v>1.316E-2</v>
      </c>
      <c r="J199" s="25"/>
      <c r="K199" s="25">
        <f t="shared" si="52"/>
        <v>6.4989649999999998E-3</v>
      </c>
      <c r="L199" s="25">
        <f t="shared" si="53"/>
        <v>0.14967116394999999</v>
      </c>
      <c r="M199" s="25">
        <v>6.96E-3</v>
      </c>
      <c r="N199" s="25">
        <f t="shared" si="54"/>
        <v>6.6699999999999997E-3</v>
      </c>
      <c r="O199" s="25"/>
      <c r="P199" s="25">
        <f t="shared" si="55"/>
        <v>5.098165E-3</v>
      </c>
      <c r="Q199" s="25">
        <f t="shared" si="56"/>
        <v>0.11741073995000001</v>
      </c>
      <c r="R199" s="36">
        <v>8.7799999999999996E-3</v>
      </c>
      <c r="S199" s="36">
        <f t="shared" si="57"/>
        <v>8.4899999999999993E-3</v>
      </c>
      <c r="T199" s="36"/>
      <c r="U199" s="36">
        <f t="shared" si="58"/>
        <v>5.6580649999999994E-3</v>
      </c>
      <c r="V199" s="36">
        <f t="shared" si="59"/>
        <v>0.13030523694999999</v>
      </c>
      <c r="W199" s="37">
        <v>9.7900000000000001E-3</v>
      </c>
      <c r="X199" s="37">
        <f t="shared" si="60"/>
        <v>9.4999999999999998E-3</v>
      </c>
      <c r="Y199" s="37"/>
      <c r="Z199" s="37">
        <f t="shared" si="61"/>
        <v>5.8792649999999998E-3</v>
      </c>
      <c r="AA199" s="37">
        <f t="shared" si="62"/>
        <v>0.13539947295000002</v>
      </c>
      <c r="AB199" s="25">
        <v>3.6000000000000002E-4</v>
      </c>
      <c r="AC199" s="25">
        <f t="shared" si="63"/>
        <v>2.9E-4</v>
      </c>
    </row>
    <row r="200" spans="1:29" s="15" customFormat="1">
      <c r="A200" s="18">
        <v>448</v>
      </c>
      <c r="B200" s="25">
        <v>1.8000000000000001E-4</v>
      </c>
      <c r="C200" s="25">
        <v>6.77E-3</v>
      </c>
      <c r="D200" s="25">
        <f t="shared" si="48"/>
        <v>6.4850000000000003E-3</v>
      </c>
      <c r="E200" s="25"/>
      <c r="F200" s="25">
        <f t="shared" si="49"/>
        <v>4.4152649999999998E-3</v>
      </c>
      <c r="G200" s="25">
        <f t="shared" si="50"/>
        <v>0.10168355295000001</v>
      </c>
      <c r="H200" s="25">
        <v>1.3220000000000001E-2</v>
      </c>
      <c r="I200" s="25">
        <f t="shared" si="51"/>
        <v>1.2935E-2</v>
      </c>
      <c r="J200" s="25"/>
      <c r="K200" s="25">
        <f t="shared" si="52"/>
        <v>6.2739650000000003E-3</v>
      </c>
      <c r="L200" s="25">
        <f t="shared" si="53"/>
        <v>0.14448941395000001</v>
      </c>
      <c r="M200" s="25">
        <v>6.9100000000000003E-3</v>
      </c>
      <c r="N200" s="25">
        <f t="shared" si="54"/>
        <v>6.6250000000000007E-3</v>
      </c>
      <c r="O200" s="25"/>
      <c r="P200" s="25">
        <f t="shared" si="55"/>
        <v>5.053165000000001E-3</v>
      </c>
      <c r="Q200" s="25">
        <f t="shared" si="56"/>
        <v>0.11637438995000003</v>
      </c>
      <c r="R200" s="36">
        <v>8.8100000000000001E-3</v>
      </c>
      <c r="S200" s="36">
        <f t="shared" si="57"/>
        <v>8.5249999999999996E-3</v>
      </c>
      <c r="T200" s="36"/>
      <c r="U200" s="36">
        <f t="shared" si="58"/>
        <v>5.6930649999999998E-3</v>
      </c>
      <c r="V200" s="36">
        <f t="shared" si="59"/>
        <v>0.13111128694999999</v>
      </c>
      <c r="W200" s="37">
        <v>9.7599999999999996E-3</v>
      </c>
      <c r="X200" s="37">
        <f t="shared" si="60"/>
        <v>9.474999999999999E-3</v>
      </c>
      <c r="Y200" s="37"/>
      <c r="Z200" s="37">
        <f t="shared" si="61"/>
        <v>5.8542649999999991E-3</v>
      </c>
      <c r="AA200" s="37">
        <f t="shared" si="62"/>
        <v>0.13482372294999997</v>
      </c>
      <c r="AB200" s="25">
        <v>3.8999999999999999E-4</v>
      </c>
      <c r="AC200" s="25">
        <f t="shared" si="63"/>
        <v>2.8499999999999999E-4</v>
      </c>
    </row>
    <row r="201" spans="1:29" s="15" customFormat="1">
      <c r="A201" s="18">
        <v>449</v>
      </c>
      <c r="B201" s="25">
        <v>2.7999999999999998E-4</v>
      </c>
      <c r="C201" s="25">
        <v>6.6800000000000002E-3</v>
      </c>
      <c r="D201" s="25">
        <f t="shared" si="48"/>
        <v>6.3699999999999998E-3</v>
      </c>
      <c r="E201" s="25"/>
      <c r="F201" s="25">
        <f t="shared" si="49"/>
        <v>4.3002649999999993E-3</v>
      </c>
      <c r="G201" s="25">
        <f t="shared" si="50"/>
        <v>9.9035102949999995E-2</v>
      </c>
      <c r="H201" s="25">
        <v>1.328E-2</v>
      </c>
      <c r="I201" s="25">
        <f t="shared" si="51"/>
        <v>1.2970000000000001E-2</v>
      </c>
      <c r="J201" s="25"/>
      <c r="K201" s="25">
        <f t="shared" si="52"/>
        <v>6.3089650000000006E-3</v>
      </c>
      <c r="L201" s="25">
        <f t="shared" si="53"/>
        <v>0.14529546395000001</v>
      </c>
      <c r="M201" s="25">
        <v>6.8900000000000003E-3</v>
      </c>
      <c r="N201" s="25">
        <f t="shared" si="54"/>
        <v>6.5799999999999999E-3</v>
      </c>
      <c r="O201" s="25"/>
      <c r="P201" s="25">
        <f t="shared" si="55"/>
        <v>5.0081650000000002E-3</v>
      </c>
      <c r="Q201" s="25">
        <f t="shared" si="56"/>
        <v>0.11533803995000001</v>
      </c>
      <c r="R201" s="36">
        <v>8.6E-3</v>
      </c>
      <c r="S201" s="36">
        <f t="shared" si="57"/>
        <v>8.2900000000000005E-3</v>
      </c>
      <c r="T201" s="36"/>
      <c r="U201" s="36">
        <f t="shared" si="58"/>
        <v>5.4580650000000007E-3</v>
      </c>
      <c r="V201" s="36">
        <f t="shared" si="59"/>
        <v>0.12569923695000002</v>
      </c>
      <c r="W201" s="37">
        <v>9.6100000000000005E-3</v>
      </c>
      <c r="X201" s="37">
        <f t="shared" si="60"/>
        <v>9.300000000000001E-3</v>
      </c>
      <c r="Y201" s="37"/>
      <c r="Z201" s="37">
        <f t="shared" si="61"/>
        <v>5.679265000000001E-3</v>
      </c>
      <c r="AA201" s="37">
        <f t="shared" si="62"/>
        <v>0.13079347295000002</v>
      </c>
      <c r="AB201" s="25">
        <v>3.4000000000000002E-4</v>
      </c>
      <c r="AC201" s="25">
        <f t="shared" si="63"/>
        <v>3.1E-4</v>
      </c>
    </row>
    <row r="202" spans="1:29" s="15" customFormat="1">
      <c r="A202" s="18">
        <v>450</v>
      </c>
      <c r="B202" s="25">
        <v>3.8000000000000002E-4</v>
      </c>
      <c r="C202" s="25">
        <v>6.6699999999999997E-3</v>
      </c>
      <c r="D202" s="25">
        <f t="shared" si="48"/>
        <v>6.2699999999999995E-3</v>
      </c>
      <c r="E202" s="25"/>
      <c r="F202" s="25">
        <f t="shared" si="49"/>
        <v>4.2002649999999999E-3</v>
      </c>
      <c r="G202" s="25">
        <f t="shared" si="50"/>
        <v>9.6732102949999996E-2</v>
      </c>
      <c r="H202" s="25">
        <v>1.316E-2</v>
      </c>
      <c r="I202" s="25">
        <f t="shared" si="51"/>
        <v>1.2760000000000001E-2</v>
      </c>
      <c r="J202" s="25"/>
      <c r="K202" s="25">
        <f t="shared" si="52"/>
        <v>6.0989650000000005E-3</v>
      </c>
      <c r="L202" s="25">
        <f t="shared" si="53"/>
        <v>0.14045916395000002</v>
      </c>
      <c r="M202" s="25">
        <v>6.8599999999999998E-3</v>
      </c>
      <c r="N202" s="25">
        <f t="shared" si="54"/>
        <v>6.4599999999999996E-3</v>
      </c>
      <c r="O202" s="25"/>
      <c r="P202" s="25">
        <f t="shared" si="55"/>
        <v>4.8881649999999999E-3</v>
      </c>
      <c r="Q202" s="25">
        <f t="shared" si="56"/>
        <v>0.11257443995000001</v>
      </c>
      <c r="R202" s="36">
        <v>8.6189999999999999E-3</v>
      </c>
      <c r="S202" s="36">
        <f t="shared" si="57"/>
        <v>8.2190000000000006E-3</v>
      </c>
      <c r="T202" s="36"/>
      <c r="U202" s="36">
        <f t="shared" si="58"/>
        <v>5.3870650000000008E-3</v>
      </c>
      <c r="V202" s="36">
        <f t="shared" si="59"/>
        <v>0.12406410695000003</v>
      </c>
      <c r="W202" s="37">
        <v>9.6500000000000006E-3</v>
      </c>
      <c r="X202" s="37">
        <f t="shared" si="60"/>
        <v>9.2500000000000013E-3</v>
      </c>
      <c r="Y202" s="37"/>
      <c r="Z202" s="37">
        <f t="shared" si="61"/>
        <v>5.6292650000000014E-3</v>
      </c>
      <c r="AA202" s="37">
        <f t="shared" si="62"/>
        <v>0.12964197295000005</v>
      </c>
      <c r="AB202" s="25">
        <v>4.2000000000000002E-4</v>
      </c>
      <c r="AC202" s="25">
        <f t="shared" si="63"/>
        <v>4.0000000000000002E-4</v>
      </c>
    </row>
    <row r="203" spans="1:29" s="15" customFormat="1">
      <c r="A203" s="18">
        <v>451</v>
      </c>
      <c r="B203" s="25">
        <v>3.2000000000000003E-4</v>
      </c>
      <c r="C203" s="25">
        <v>6.5900000000000004E-3</v>
      </c>
      <c r="D203" s="25">
        <f t="shared" si="48"/>
        <v>6.2250000000000005E-3</v>
      </c>
      <c r="E203" s="25"/>
      <c r="F203" s="25">
        <f t="shared" si="49"/>
        <v>4.155265E-3</v>
      </c>
      <c r="G203" s="25">
        <f t="shared" si="50"/>
        <v>9.5695752950000004E-2</v>
      </c>
      <c r="H203" s="25">
        <v>1.302E-2</v>
      </c>
      <c r="I203" s="25">
        <f t="shared" si="51"/>
        <v>1.2655E-2</v>
      </c>
      <c r="J203" s="25"/>
      <c r="K203" s="25">
        <f t="shared" si="52"/>
        <v>5.9939649999999995E-3</v>
      </c>
      <c r="L203" s="25">
        <f t="shared" si="53"/>
        <v>0.13804101394999999</v>
      </c>
      <c r="M203" s="25">
        <v>6.6699999999999997E-3</v>
      </c>
      <c r="N203" s="25">
        <f t="shared" si="54"/>
        <v>6.3049999999999998E-3</v>
      </c>
      <c r="O203" s="25"/>
      <c r="P203" s="25">
        <f t="shared" si="55"/>
        <v>4.7331650000000001E-3</v>
      </c>
      <c r="Q203" s="25">
        <f t="shared" si="56"/>
        <v>0.10900478995000001</v>
      </c>
      <c r="R203" s="36">
        <v>8.4489999999999999E-3</v>
      </c>
      <c r="S203" s="36">
        <f t="shared" si="57"/>
        <v>8.0839999999999992E-3</v>
      </c>
      <c r="T203" s="36"/>
      <c r="U203" s="36">
        <f t="shared" si="58"/>
        <v>5.2520649999999993E-3</v>
      </c>
      <c r="V203" s="36">
        <f t="shared" si="59"/>
        <v>0.12095505694999999</v>
      </c>
      <c r="W203" s="37">
        <v>9.41E-3</v>
      </c>
      <c r="X203" s="37">
        <f t="shared" si="60"/>
        <v>9.0449999999999992E-3</v>
      </c>
      <c r="Y203" s="37"/>
      <c r="Z203" s="37">
        <f t="shared" si="61"/>
        <v>5.4242649999999993E-3</v>
      </c>
      <c r="AA203" s="37">
        <f t="shared" si="62"/>
        <v>0.12492082295</v>
      </c>
      <c r="AB203" s="25">
        <v>4.0999999999999999E-4</v>
      </c>
      <c r="AC203" s="25">
        <f t="shared" si="63"/>
        <v>3.6499999999999998E-4</v>
      </c>
    </row>
    <row r="204" spans="1:29" s="15" customFormat="1">
      <c r="A204" s="18">
        <v>452</v>
      </c>
      <c r="B204" s="25">
        <v>2.5999999999999998E-4</v>
      </c>
      <c r="C204" s="25">
        <v>6.5300000000000002E-3</v>
      </c>
      <c r="D204" s="25">
        <f t="shared" si="48"/>
        <v>6.1900000000000002E-3</v>
      </c>
      <c r="E204" s="25"/>
      <c r="F204" s="25">
        <f t="shared" si="49"/>
        <v>4.1202649999999997E-3</v>
      </c>
      <c r="G204" s="25">
        <f t="shared" si="50"/>
        <v>9.4889702950000002E-2</v>
      </c>
      <c r="H204" s="25">
        <v>1.2959999999999999E-2</v>
      </c>
      <c r="I204" s="25">
        <f t="shared" si="51"/>
        <v>1.2619999999999999E-2</v>
      </c>
      <c r="J204" s="25"/>
      <c r="K204" s="25">
        <f t="shared" si="52"/>
        <v>5.9589649999999992E-3</v>
      </c>
      <c r="L204" s="25">
        <f t="shared" si="53"/>
        <v>0.13723496394999998</v>
      </c>
      <c r="M204" s="25">
        <v>6.6299999999999996E-3</v>
      </c>
      <c r="N204" s="25">
        <f t="shared" si="54"/>
        <v>6.2899999999999996E-3</v>
      </c>
      <c r="O204" s="25"/>
      <c r="P204" s="25">
        <f t="shared" si="55"/>
        <v>4.7181649999999999E-3</v>
      </c>
      <c r="Q204" s="25">
        <f t="shared" si="56"/>
        <v>0.10865933995</v>
      </c>
      <c r="R204" s="36">
        <v>8.43E-3</v>
      </c>
      <c r="S204" s="36">
        <f t="shared" si="57"/>
        <v>8.09E-3</v>
      </c>
      <c r="T204" s="36"/>
      <c r="U204" s="36">
        <f t="shared" si="58"/>
        <v>5.2580650000000001E-3</v>
      </c>
      <c r="V204" s="36">
        <f t="shared" si="59"/>
        <v>0.12109323695</v>
      </c>
      <c r="W204" s="37">
        <v>9.4599999999999997E-3</v>
      </c>
      <c r="X204" s="37">
        <f t="shared" si="60"/>
        <v>9.1199999999999996E-3</v>
      </c>
      <c r="Y204" s="37"/>
      <c r="Z204" s="37">
        <f t="shared" si="61"/>
        <v>5.4992649999999997E-3</v>
      </c>
      <c r="AA204" s="37">
        <f t="shared" si="62"/>
        <v>0.12664807295</v>
      </c>
      <c r="AB204" s="25">
        <v>4.2000000000000002E-4</v>
      </c>
      <c r="AC204" s="25">
        <f t="shared" si="63"/>
        <v>3.4000000000000002E-4</v>
      </c>
    </row>
    <row r="205" spans="1:29" s="15" customFormat="1">
      <c r="A205" s="18">
        <v>453</v>
      </c>
      <c r="B205" s="25">
        <v>3.3E-4</v>
      </c>
      <c r="C205" s="25">
        <v>6.3800000000000003E-3</v>
      </c>
      <c r="D205" s="25">
        <f t="shared" si="48"/>
        <v>6.0150000000000004E-3</v>
      </c>
      <c r="E205" s="25"/>
      <c r="F205" s="25">
        <f t="shared" si="49"/>
        <v>3.9452649999999999E-3</v>
      </c>
      <c r="G205" s="25">
        <f t="shared" si="50"/>
        <v>9.0859452950000003E-2</v>
      </c>
      <c r="H205" s="25">
        <v>1.282E-2</v>
      </c>
      <c r="I205" s="25">
        <f t="shared" si="51"/>
        <v>1.2454999999999999E-2</v>
      </c>
      <c r="J205" s="25"/>
      <c r="K205" s="25">
        <f t="shared" si="52"/>
        <v>5.793964999999999E-3</v>
      </c>
      <c r="L205" s="25">
        <f t="shared" si="53"/>
        <v>0.13343501394999999</v>
      </c>
      <c r="M205" s="25">
        <v>6.5199999999999998E-3</v>
      </c>
      <c r="N205" s="25">
        <f t="shared" si="54"/>
        <v>6.1549999999999999E-3</v>
      </c>
      <c r="O205" s="25"/>
      <c r="P205" s="25">
        <f t="shared" si="55"/>
        <v>4.5831650000000002E-3</v>
      </c>
      <c r="Q205" s="25">
        <f t="shared" si="56"/>
        <v>0.10555028995000001</v>
      </c>
      <c r="R205" s="36">
        <v>8.2100000000000003E-3</v>
      </c>
      <c r="S205" s="36">
        <f t="shared" si="57"/>
        <v>7.8449999999999995E-3</v>
      </c>
      <c r="T205" s="36"/>
      <c r="U205" s="36">
        <f t="shared" si="58"/>
        <v>5.0130649999999997E-3</v>
      </c>
      <c r="V205" s="36">
        <f t="shared" si="59"/>
        <v>0.11545088695</v>
      </c>
      <c r="W205" s="37">
        <v>9.2399999999999999E-3</v>
      </c>
      <c r="X205" s="37">
        <f t="shared" si="60"/>
        <v>8.8749999999999992E-3</v>
      </c>
      <c r="Y205" s="37"/>
      <c r="Z205" s="37">
        <f t="shared" si="61"/>
        <v>5.2542649999999993E-3</v>
      </c>
      <c r="AA205" s="37">
        <f t="shared" si="62"/>
        <v>0.12100572294999999</v>
      </c>
      <c r="AB205" s="25">
        <v>4.0000000000000002E-4</v>
      </c>
      <c r="AC205" s="25">
        <f t="shared" si="63"/>
        <v>3.6499999999999998E-4</v>
      </c>
    </row>
    <row r="206" spans="1:29" s="15" customFormat="1">
      <c r="A206" s="18">
        <v>454</v>
      </c>
      <c r="B206" s="25">
        <v>2.7999999999999998E-4</v>
      </c>
      <c r="C206" s="25">
        <v>6.4799999999999996E-3</v>
      </c>
      <c r="D206" s="25">
        <f t="shared" si="48"/>
        <v>6.1049999999999993E-3</v>
      </c>
      <c r="E206" s="25"/>
      <c r="F206" s="25">
        <f t="shared" si="49"/>
        <v>4.0352649999999997E-3</v>
      </c>
      <c r="G206" s="25">
        <f t="shared" si="50"/>
        <v>9.2932152949999999E-2</v>
      </c>
      <c r="H206" s="25">
        <v>1.2749999999999999E-2</v>
      </c>
      <c r="I206" s="25">
        <f t="shared" si="51"/>
        <v>1.2374999999999999E-2</v>
      </c>
      <c r="J206" s="25"/>
      <c r="K206" s="25">
        <f t="shared" si="52"/>
        <v>5.7139649999999988E-3</v>
      </c>
      <c r="L206" s="25">
        <f t="shared" si="53"/>
        <v>0.13159261394999999</v>
      </c>
      <c r="M206" s="25">
        <v>6.4799999999999996E-3</v>
      </c>
      <c r="N206" s="25">
        <f t="shared" si="54"/>
        <v>6.1049999999999993E-3</v>
      </c>
      <c r="O206" s="25"/>
      <c r="P206" s="25">
        <f t="shared" si="55"/>
        <v>4.5331649999999996E-3</v>
      </c>
      <c r="Q206" s="25">
        <f t="shared" si="56"/>
        <v>0.10439878995</v>
      </c>
      <c r="R206" s="36">
        <v>8.3400000000000002E-3</v>
      </c>
      <c r="S206" s="36">
        <f t="shared" si="57"/>
        <v>7.9649999999999999E-3</v>
      </c>
      <c r="T206" s="36"/>
      <c r="U206" s="36">
        <f t="shared" si="58"/>
        <v>5.133065E-3</v>
      </c>
      <c r="V206" s="36">
        <f t="shared" si="59"/>
        <v>0.11821448695</v>
      </c>
      <c r="W206" s="37">
        <v>9.3900000000000008E-3</v>
      </c>
      <c r="X206" s="37">
        <f t="shared" si="60"/>
        <v>9.0150000000000004E-3</v>
      </c>
      <c r="Y206" s="37"/>
      <c r="Z206" s="37">
        <f t="shared" si="61"/>
        <v>5.3942650000000005E-3</v>
      </c>
      <c r="AA206" s="37">
        <f t="shared" si="62"/>
        <v>0.12422992295000002</v>
      </c>
      <c r="AB206" s="25">
        <v>4.6999999999999999E-4</v>
      </c>
      <c r="AC206" s="25">
        <f t="shared" si="63"/>
        <v>3.7500000000000001E-4</v>
      </c>
    </row>
    <row r="207" spans="1:29" s="15" customFormat="1">
      <c r="A207" s="18">
        <v>455</v>
      </c>
      <c r="B207" s="25">
        <v>2.9E-4</v>
      </c>
      <c r="C207" s="25">
        <v>6.3E-3</v>
      </c>
      <c r="D207" s="25">
        <f t="shared" si="48"/>
        <v>5.9750000000000003E-3</v>
      </c>
      <c r="E207" s="25"/>
      <c r="F207" s="25">
        <f t="shared" si="49"/>
        <v>3.9052650000000002E-3</v>
      </c>
      <c r="G207" s="25">
        <f t="shared" si="50"/>
        <v>8.9938252950000006E-2</v>
      </c>
      <c r="H207" s="25">
        <v>1.2699999999999999E-2</v>
      </c>
      <c r="I207" s="25">
        <f t="shared" si="51"/>
        <v>1.2374999999999999E-2</v>
      </c>
      <c r="J207" s="25"/>
      <c r="K207" s="25">
        <f t="shared" si="52"/>
        <v>5.7139649999999988E-3</v>
      </c>
      <c r="L207" s="25">
        <f t="shared" si="53"/>
        <v>0.13159261394999999</v>
      </c>
      <c r="M207" s="25">
        <v>6.4700000000000001E-3</v>
      </c>
      <c r="N207" s="25">
        <f t="shared" si="54"/>
        <v>6.1450000000000003E-3</v>
      </c>
      <c r="O207" s="25"/>
      <c r="P207" s="25">
        <f t="shared" si="55"/>
        <v>4.5731650000000006E-3</v>
      </c>
      <c r="Q207" s="25">
        <f t="shared" si="56"/>
        <v>0.10531998995000001</v>
      </c>
      <c r="R207" s="36">
        <v>8.149E-3</v>
      </c>
      <c r="S207" s="36">
        <f t="shared" si="57"/>
        <v>7.8239999999999994E-3</v>
      </c>
      <c r="T207" s="36"/>
      <c r="U207" s="36">
        <f t="shared" si="58"/>
        <v>4.9920649999999995E-3</v>
      </c>
      <c r="V207" s="36">
        <f t="shared" si="59"/>
        <v>0.11496725695</v>
      </c>
      <c r="W207" s="37">
        <v>9.1800000000000007E-3</v>
      </c>
      <c r="X207" s="37">
        <f t="shared" si="60"/>
        <v>8.855E-3</v>
      </c>
      <c r="Y207" s="37"/>
      <c r="Z207" s="37">
        <f t="shared" si="61"/>
        <v>5.2342650000000001E-3</v>
      </c>
      <c r="AA207" s="37">
        <f t="shared" si="62"/>
        <v>0.12054512295000001</v>
      </c>
      <c r="AB207" s="25">
        <v>3.6000000000000002E-4</v>
      </c>
      <c r="AC207" s="25">
        <f t="shared" si="63"/>
        <v>3.2499999999999999E-4</v>
      </c>
    </row>
    <row r="208" spans="1:29" s="15" customFormat="1">
      <c r="A208" s="18">
        <v>456</v>
      </c>
      <c r="B208" s="25">
        <v>2.7E-4</v>
      </c>
      <c r="C208" s="25">
        <v>6.3299999999999997E-3</v>
      </c>
      <c r="D208" s="25">
        <f t="shared" si="48"/>
        <v>5.9849999999999999E-3</v>
      </c>
      <c r="E208" s="25"/>
      <c r="F208" s="25">
        <f t="shared" si="49"/>
        <v>3.9152649999999994E-3</v>
      </c>
      <c r="G208" s="25">
        <f t="shared" si="50"/>
        <v>9.0168552949999994E-2</v>
      </c>
      <c r="H208" s="25">
        <v>1.26E-2</v>
      </c>
      <c r="I208" s="25">
        <f t="shared" si="51"/>
        <v>1.2255E-2</v>
      </c>
      <c r="J208" s="25"/>
      <c r="K208" s="25">
        <f t="shared" si="52"/>
        <v>5.5939650000000002E-3</v>
      </c>
      <c r="L208" s="25">
        <f t="shared" si="53"/>
        <v>0.12882901395000002</v>
      </c>
      <c r="M208" s="25">
        <v>6.3800000000000003E-3</v>
      </c>
      <c r="N208" s="25">
        <f t="shared" si="54"/>
        <v>6.0350000000000004E-3</v>
      </c>
      <c r="O208" s="25"/>
      <c r="P208" s="25">
        <f t="shared" si="55"/>
        <v>4.4631650000000007E-3</v>
      </c>
      <c r="Q208" s="25">
        <f t="shared" si="56"/>
        <v>0.10278668995000002</v>
      </c>
      <c r="R208" s="36">
        <v>8.149E-3</v>
      </c>
      <c r="S208" s="36">
        <f t="shared" si="57"/>
        <v>7.8040000000000002E-3</v>
      </c>
      <c r="T208" s="36"/>
      <c r="U208" s="36">
        <f t="shared" si="58"/>
        <v>4.9720650000000003E-3</v>
      </c>
      <c r="V208" s="36">
        <f t="shared" si="59"/>
        <v>0.11450665695000001</v>
      </c>
      <c r="W208" s="37">
        <v>9.1690000000000001E-3</v>
      </c>
      <c r="X208" s="37">
        <f t="shared" si="60"/>
        <v>8.8240000000000002E-3</v>
      </c>
      <c r="Y208" s="37"/>
      <c r="Z208" s="37">
        <f t="shared" si="61"/>
        <v>5.2032650000000003E-3</v>
      </c>
      <c r="AA208" s="37">
        <f t="shared" si="62"/>
        <v>0.11983119295000001</v>
      </c>
      <c r="AB208" s="25">
        <v>4.2000000000000002E-4</v>
      </c>
      <c r="AC208" s="25">
        <f t="shared" si="63"/>
        <v>3.4500000000000004E-4</v>
      </c>
    </row>
    <row r="209" spans="1:29" s="15" customFormat="1">
      <c r="A209" s="18">
        <v>457</v>
      </c>
      <c r="B209" s="25">
        <v>2.9999999999999997E-4</v>
      </c>
      <c r="C209" s="25">
        <v>6.2500000000000003E-3</v>
      </c>
      <c r="D209" s="25">
        <f t="shared" si="48"/>
        <v>5.9199999999999999E-3</v>
      </c>
      <c r="E209" s="25"/>
      <c r="F209" s="25">
        <f t="shared" si="49"/>
        <v>3.8502649999999999E-3</v>
      </c>
      <c r="G209" s="25">
        <f t="shared" si="50"/>
        <v>8.8671602949999997E-2</v>
      </c>
      <c r="H209" s="25">
        <v>1.257E-2</v>
      </c>
      <c r="I209" s="25">
        <f t="shared" si="51"/>
        <v>1.2239999999999999E-2</v>
      </c>
      <c r="J209" s="25"/>
      <c r="K209" s="25">
        <f t="shared" si="52"/>
        <v>5.5789649999999991E-3</v>
      </c>
      <c r="L209" s="25">
        <f t="shared" si="53"/>
        <v>0.12848356394999999</v>
      </c>
      <c r="M209" s="25">
        <v>6.3600000000000002E-3</v>
      </c>
      <c r="N209" s="25">
        <f t="shared" si="54"/>
        <v>6.0300000000000006E-3</v>
      </c>
      <c r="O209" s="25"/>
      <c r="P209" s="25">
        <f t="shared" si="55"/>
        <v>4.4581650000000009E-3</v>
      </c>
      <c r="Q209" s="25">
        <f t="shared" si="56"/>
        <v>0.10267153995000003</v>
      </c>
      <c r="R209" s="36">
        <v>8.1089999999999999E-3</v>
      </c>
      <c r="S209" s="36">
        <f t="shared" si="57"/>
        <v>7.7789999999999995E-3</v>
      </c>
      <c r="T209" s="36"/>
      <c r="U209" s="36">
        <f t="shared" si="58"/>
        <v>4.9470649999999996E-3</v>
      </c>
      <c r="V209" s="36">
        <f t="shared" si="59"/>
        <v>0.11393090694999999</v>
      </c>
      <c r="W209" s="37">
        <v>9.129E-3</v>
      </c>
      <c r="X209" s="37">
        <f t="shared" si="60"/>
        <v>8.7989999999999995E-3</v>
      </c>
      <c r="Y209" s="37"/>
      <c r="Z209" s="37">
        <f t="shared" si="61"/>
        <v>5.1782649999999996E-3</v>
      </c>
      <c r="AA209" s="37">
        <f t="shared" si="62"/>
        <v>0.11925544295</v>
      </c>
      <c r="AB209" s="25">
        <v>3.6000000000000002E-4</v>
      </c>
      <c r="AC209" s="25">
        <f t="shared" si="63"/>
        <v>3.3E-4</v>
      </c>
    </row>
    <row r="210" spans="1:29" s="15" customFormat="1">
      <c r="A210" s="18">
        <v>458</v>
      </c>
      <c r="B210" s="25">
        <v>2.1000000000000001E-4</v>
      </c>
      <c r="C210" s="25">
        <v>6.28E-3</v>
      </c>
      <c r="D210" s="25">
        <f t="shared" si="48"/>
        <v>6.0099999999999997E-3</v>
      </c>
      <c r="E210" s="25"/>
      <c r="F210" s="25">
        <f t="shared" si="49"/>
        <v>3.9402650000000001E-3</v>
      </c>
      <c r="G210" s="25">
        <f t="shared" si="50"/>
        <v>9.0744302950000008E-2</v>
      </c>
      <c r="H210" s="25">
        <v>1.251E-2</v>
      </c>
      <c r="I210" s="25">
        <f t="shared" si="51"/>
        <v>1.2240000000000001E-2</v>
      </c>
      <c r="J210" s="25"/>
      <c r="K210" s="25">
        <f t="shared" si="52"/>
        <v>5.5789650000000008E-3</v>
      </c>
      <c r="L210" s="25">
        <f t="shared" si="53"/>
        <v>0.12848356395000002</v>
      </c>
      <c r="M210" s="25">
        <v>6.3299999999999997E-3</v>
      </c>
      <c r="N210" s="25">
        <f t="shared" si="54"/>
        <v>6.0599999999999994E-3</v>
      </c>
      <c r="O210" s="25"/>
      <c r="P210" s="25">
        <f t="shared" si="55"/>
        <v>4.4881649999999997E-3</v>
      </c>
      <c r="Q210" s="25">
        <f t="shared" si="56"/>
        <v>0.10336243995</v>
      </c>
      <c r="R210" s="36">
        <v>8.149E-3</v>
      </c>
      <c r="S210" s="36">
        <f t="shared" si="57"/>
        <v>7.8790000000000006E-3</v>
      </c>
      <c r="T210" s="36"/>
      <c r="U210" s="36">
        <f t="shared" si="58"/>
        <v>5.0470650000000008E-3</v>
      </c>
      <c r="V210" s="36">
        <f t="shared" si="59"/>
        <v>0.11623390695000002</v>
      </c>
      <c r="W210" s="37">
        <v>9.1690000000000001E-3</v>
      </c>
      <c r="X210" s="37">
        <f t="shared" si="60"/>
        <v>8.8990000000000007E-3</v>
      </c>
      <c r="Y210" s="37"/>
      <c r="Z210" s="37">
        <f t="shared" si="61"/>
        <v>5.2782650000000007E-3</v>
      </c>
      <c r="AA210" s="37">
        <f t="shared" si="62"/>
        <v>0.12155844295000003</v>
      </c>
      <c r="AB210" s="25">
        <v>3.3E-4</v>
      </c>
      <c r="AC210" s="25">
        <f t="shared" si="63"/>
        <v>2.7E-4</v>
      </c>
    </row>
    <row r="211" spans="1:29" s="15" customFormat="1">
      <c r="A211" s="18">
        <v>459</v>
      </c>
      <c r="B211" s="25">
        <v>2.4000000000000001E-4</v>
      </c>
      <c r="C211" s="25">
        <v>6.1900000000000002E-3</v>
      </c>
      <c r="D211" s="25">
        <f t="shared" si="48"/>
        <v>5.8950000000000001E-3</v>
      </c>
      <c r="E211" s="25"/>
      <c r="F211" s="25">
        <f t="shared" si="49"/>
        <v>3.825265E-3</v>
      </c>
      <c r="G211" s="25">
        <f t="shared" si="50"/>
        <v>8.8095852949999998E-2</v>
      </c>
      <c r="H211" s="25">
        <v>1.255E-2</v>
      </c>
      <c r="I211" s="25">
        <f t="shared" si="51"/>
        <v>1.2255E-2</v>
      </c>
      <c r="J211" s="25"/>
      <c r="K211" s="25">
        <f t="shared" si="52"/>
        <v>5.5939650000000002E-3</v>
      </c>
      <c r="L211" s="25">
        <f t="shared" si="53"/>
        <v>0.12882901395000002</v>
      </c>
      <c r="M211" s="25">
        <v>6.2399999999999999E-3</v>
      </c>
      <c r="N211" s="25">
        <f t="shared" si="54"/>
        <v>5.9449999999999998E-3</v>
      </c>
      <c r="O211" s="25"/>
      <c r="P211" s="25">
        <f t="shared" si="55"/>
        <v>4.373165E-3</v>
      </c>
      <c r="Q211" s="25">
        <f t="shared" si="56"/>
        <v>0.10071398995</v>
      </c>
      <c r="R211" s="36">
        <v>8.0300000000000007E-3</v>
      </c>
      <c r="S211" s="36">
        <f t="shared" si="57"/>
        <v>7.7350000000000006E-3</v>
      </c>
      <c r="T211" s="36"/>
      <c r="U211" s="36">
        <f t="shared" si="58"/>
        <v>4.9030650000000007E-3</v>
      </c>
      <c r="V211" s="36">
        <f t="shared" si="59"/>
        <v>0.11291758695000002</v>
      </c>
      <c r="W211" s="37">
        <v>9.0900000000000009E-3</v>
      </c>
      <c r="X211" s="37">
        <f t="shared" si="60"/>
        <v>8.7950000000000007E-3</v>
      </c>
      <c r="Y211" s="37"/>
      <c r="Z211" s="37">
        <f t="shared" si="61"/>
        <v>5.1742650000000008E-3</v>
      </c>
      <c r="AA211" s="37">
        <f t="shared" si="62"/>
        <v>0.11916332295000003</v>
      </c>
      <c r="AB211" s="25">
        <v>3.5E-4</v>
      </c>
      <c r="AC211" s="25">
        <f t="shared" si="63"/>
        <v>2.9500000000000001E-4</v>
      </c>
    </row>
    <row r="212" spans="1:29" s="15" customFormat="1">
      <c r="A212" s="18">
        <v>460</v>
      </c>
      <c r="B212" s="25">
        <v>2.7E-4</v>
      </c>
      <c r="C212" s="25">
        <v>6.3200000000000001E-3</v>
      </c>
      <c r="D212" s="25">
        <f t="shared" si="48"/>
        <v>6.0150000000000004E-3</v>
      </c>
      <c r="E212" s="25"/>
      <c r="F212" s="25">
        <f t="shared" si="49"/>
        <v>3.9452649999999999E-3</v>
      </c>
      <c r="G212" s="25">
        <f t="shared" si="50"/>
        <v>9.0859452950000003E-2</v>
      </c>
      <c r="H212" s="25">
        <v>1.244E-2</v>
      </c>
      <c r="I212" s="25">
        <f t="shared" si="51"/>
        <v>1.2135E-2</v>
      </c>
      <c r="J212" s="25"/>
      <c r="K212" s="25">
        <f t="shared" si="52"/>
        <v>5.4739649999999999E-3</v>
      </c>
      <c r="L212" s="25">
        <f t="shared" si="53"/>
        <v>0.12606541395000001</v>
      </c>
      <c r="M212" s="25">
        <v>6.3299999999999997E-3</v>
      </c>
      <c r="N212" s="25">
        <f t="shared" si="54"/>
        <v>6.025E-3</v>
      </c>
      <c r="O212" s="25"/>
      <c r="P212" s="25">
        <f t="shared" si="55"/>
        <v>4.4531650000000002E-3</v>
      </c>
      <c r="Q212" s="25">
        <f t="shared" si="56"/>
        <v>0.10255638995000001</v>
      </c>
      <c r="R212" s="36">
        <v>8.09E-3</v>
      </c>
      <c r="S212" s="36">
        <f t="shared" si="57"/>
        <v>7.7850000000000003E-3</v>
      </c>
      <c r="T212" s="36"/>
      <c r="U212" s="36">
        <f t="shared" si="58"/>
        <v>4.9530650000000004E-3</v>
      </c>
      <c r="V212" s="36">
        <f t="shared" si="59"/>
        <v>0.11406908695000001</v>
      </c>
      <c r="W212" s="37">
        <v>9.1999999999999998E-3</v>
      </c>
      <c r="X212" s="37">
        <f t="shared" si="60"/>
        <v>8.8950000000000001E-3</v>
      </c>
      <c r="Y212" s="37"/>
      <c r="Z212" s="37">
        <f t="shared" si="61"/>
        <v>5.2742650000000002E-3</v>
      </c>
      <c r="AA212" s="37">
        <f t="shared" si="62"/>
        <v>0.12146632295000001</v>
      </c>
      <c r="AB212" s="25">
        <v>3.4000000000000002E-4</v>
      </c>
      <c r="AC212" s="25">
        <f t="shared" si="63"/>
        <v>3.0500000000000004E-4</v>
      </c>
    </row>
    <row r="213" spans="1:29" s="15" customFormat="1">
      <c r="A213" s="18">
        <v>461</v>
      </c>
      <c r="B213" s="25">
        <v>3.1E-4</v>
      </c>
      <c r="C213" s="25">
        <v>5.9699999999999996E-3</v>
      </c>
      <c r="D213" s="25">
        <f t="shared" si="48"/>
        <v>5.6149999999999993E-3</v>
      </c>
      <c r="E213" s="25"/>
      <c r="F213" s="25">
        <f t="shared" si="49"/>
        <v>3.5452649999999993E-3</v>
      </c>
      <c r="G213" s="25">
        <f t="shared" si="50"/>
        <v>8.1647452949999991E-2</v>
      </c>
      <c r="H213" s="25">
        <v>1.2409999999999999E-2</v>
      </c>
      <c r="I213" s="25">
        <f t="shared" si="51"/>
        <v>1.2055E-2</v>
      </c>
      <c r="J213" s="25"/>
      <c r="K213" s="25">
        <f t="shared" si="52"/>
        <v>5.3939649999999997E-3</v>
      </c>
      <c r="L213" s="25">
        <f t="shared" si="53"/>
        <v>0.12422301395</v>
      </c>
      <c r="M213" s="25">
        <v>6.0400000000000002E-3</v>
      </c>
      <c r="N213" s="25">
        <f t="shared" si="54"/>
        <v>5.6849999999999999E-3</v>
      </c>
      <c r="O213" s="25"/>
      <c r="P213" s="25">
        <f t="shared" si="55"/>
        <v>4.1131650000000002E-3</v>
      </c>
      <c r="Q213" s="25">
        <f t="shared" si="56"/>
        <v>9.4726189950000012E-2</v>
      </c>
      <c r="R213" s="36">
        <v>7.8399999999999997E-3</v>
      </c>
      <c r="S213" s="36">
        <f t="shared" si="57"/>
        <v>7.4849999999999995E-3</v>
      </c>
      <c r="T213" s="36"/>
      <c r="U213" s="36">
        <f t="shared" si="58"/>
        <v>4.6530649999999996E-3</v>
      </c>
      <c r="V213" s="36">
        <f t="shared" si="59"/>
        <v>0.10716008695</v>
      </c>
      <c r="W213" s="37">
        <v>8.7889999999999999E-3</v>
      </c>
      <c r="X213" s="37">
        <f t="shared" si="60"/>
        <v>8.4340000000000005E-3</v>
      </c>
      <c r="Y213" s="37"/>
      <c r="Z213" s="37">
        <f t="shared" si="61"/>
        <v>4.8132650000000006E-3</v>
      </c>
      <c r="AA213" s="37">
        <f t="shared" si="62"/>
        <v>0.11084949295000002</v>
      </c>
      <c r="AB213" s="25">
        <v>4.0000000000000002E-4</v>
      </c>
      <c r="AC213" s="25">
        <f t="shared" si="63"/>
        <v>3.5500000000000001E-4</v>
      </c>
    </row>
    <row r="214" spans="1:29" s="15" customFormat="1">
      <c r="A214" s="18">
        <v>462</v>
      </c>
      <c r="B214" s="25">
        <v>2.2000000000000001E-4</v>
      </c>
      <c r="C214" s="25">
        <v>6.0299999999999998E-3</v>
      </c>
      <c r="D214" s="25">
        <f t="shared" si="48"/>
        <v>5.7650000000000002E-3</v>
      </c>
      <c r="E214" s="25"/>
      <c r="F214" s="25">
        <f t="shared" si="49"/>
        <v>3.6952650000000001E-3</v>
      </c>
      <c r="G214" s="25">
        <f t="shared" si="50"/>
        <v>8.5101952950000004E-2</v>
      </c>
      <c r="H214" s="25">
        <v>1.2149999999999999E-2</v>
      </c>
      <c r="I214" s="25">
        <f t="shared" si="51"/>
        <v>1.1885E-2</v>
      </c>
      <c r="J214" s="25"/>
      <c r="K214" s="25">
        <f t="shared" si="52"/>
        <v>5.2239649999999997E-3</v>
      </c>
      <c r="L214" s="25">
        <f t="shared" si="53"/>
        <v>0.12030791395</v>
      </c>
      <c r="M214" s="25">
        <v>6.0699999999999999E-3</v>
      </c>
      <c r="N214" s="25">
        <f t="shared" si="54"/>
        <v>5.8050000000000003E-3</v>
      </c>
      <c r="O214" s="25"/>
      <c r="P214" s="25">
        <f t="shared" si="55"/>
        <v>4.2331650000000005E-3</v>
      </c>
      <c r="Q214" s="25">
        <f t="shared" si="56"/>
        <v>9.7489789950000016E-2</v>
      </c>
      <c r="R214" s="36">
        <v>7.8490000000000001E-3</v>
      </c>
      <c r="S214" s="36">
        <f t="shared" si="57"/>
        <v>7.5840000000000005E-3</v>
      </c>
      <c r="T214" s="36"/>
      <c r="U214" s="36">
        <f t="shared" si="58"/>
        <v>4.7520650000000006E-3</v>
      </c>
      <c r="V214" s="36">
        <f t="shared" si="59"/>
        <v>0.10944005695000002</v>
      </c>
      <c r="W214" s="37">
        <v>8.8999999999999999E-3</v>
      </c>
      <c r="X214" s="37">
        <f t="shared" si="60"/>
        <v>8.6350000000000003E-3</v>
      </c>
      <c r="Y214" s="37"/>
      <c r="Z214" s="37">
        <f t="shared" si="61"/>
        <v>5.0142650000000004E-3</v>
      </c>
      <c r="AA214" s="37">
        <f t="shared" si="62"/>
        <v>0.11547852295000001</v>
      </c>
      <c r="AB214" s="25">
        <v>3.1E-4</v>
      </c>
      <c r="AC214" s="25">
        <f t="shared" si="63"/>
        <v>2.6499999999999999E-4</v>
      </c>
    </row>
    <row r="215" spans="1:29" s="15" customFormat="1">
      <c r="A215" s="18">
        <v>463</v>
      </c>
      <c r="B215" s="25">
        <v>2.9E-4</v>
      </c>
      <c r="C215" s="25">
        <v>5.7999999999999996E-3</v>
      </c>
      <c r="D215" s="25">
        <f t="shared" si="48"/>
        <v>5.4949999999999999E-3</v>
      </c>
      <c r="E215" s="25"/>
      <c r="F215" s="25">
        <f t="shared" si="49"/>
        <v>3.4252649999999998E-3</v>
      </c>
      <c r="G215" s="25">
        <f t="shared" si="50"/>
        <v>7.888385295E-2</v>
      </c>
      <c r="H215" s="25">
        <v>1.209E-2</v>
      </c>
      <c r="I215" s="25">
        <f t="shared" si="51"/>
        <v>1.1785E-2</v>
      </c>
      <c r="J215" s="25"/>
      <c r="K215" s="25">
        <f t="shared" si="52"/>
        <v>5.1239650000000003E-3</v>
      </c>
      <c r="L215" s="25">
        <f t="shared" si="53"/>
        <v>0.11800491395000001</v>
      </c>
      <c r="M215" s="25">
        <v>5.8599999999999998E-3</v>
      </c>
      <c r="N215" s="25">
        <f t="shared" si="54"/>
        <v>5.555E-3</v>
      </c>
      <c r="O215" s="25"/>
      <c r="P215" s="25">
        <f t="shared" si="55"/>
        <v>3.9831650000000003E-3</v>
      </c>
      <c r="Q215" s="25">
        <f t="shared" si="56"/>
        <v>9.1732289950000018E-2</v>
      </c>
      <c r="R215" s="36">
        <v>7.6600000000000001E-3</v>
      </c>
      <c r="S215" s="36">
        <f t="shared" si="57"/>
        <v>7.3550000000000004E-3</v>
      </c>
      <c r="T215" s="36"/>
      <c r="U215" s="36">
        <f t="shared" si="58"/>
        <v>4.5230650000000006E-3</v>
      </c>
      <c r="V215" s="36">
        <f t="shared" si="59"/>
        <v>0.10416618695000002</v>
      </c>
      <c r="W215" s="37">
        <v>8.6300000000000005E-3</v>
      </c>
      <c r="X215" s="37">
        <f t="shared" si="60"/>
        <v>8.3250000000000008E-3</v>
      </c>
      <c r="Y215" s="37"/>
      <c r="Z215" s="37">
        <f t="shared" si="61"/>
        <v>4.7042650000000009E-3</v>
      </c>
      <c r="AA215" s="37">
        <f t="shared" si="62"/>
        <v>0.10833922295000002</v>
      </c>
      <c r="AB215" s="25">
        <v>3.2000000000000003E-4</v>
      </c>
      <c r="AC215" s="25">
        <f t="shared" si="63"/>
        <v>3.0500000000000004E-4</v>
      </c>
    </row>
    <row r="216" spans="1:29" s="15" customFormat="1">
      <c r="A216" s="18">
        <v>464</v>
      </c>
      <c r="B216" s="25">
        <v>3.3E-4</v>
      </c>
      <c r="C216" s="25">
        <v>5.96E-3</v>
      </c>
      <c r="D216" s="25">
        <f t="shared" si="48"/>
        <v>5.6150000000000002E-3</v>
      </c>
      <c r="E216" s="25"/>
      <c r="F216" s="25">
        <f t="shared" si="49"/>
        <v>3.5452650000000001E-3</v>
      </c>
      <c r="G216" s="25">
        <f t="shared" si="50"/>
        <v>8.1647452950000005E-2</v>
      </c>
      <c r="H216" s="25">
        <v>1.208E-2</v>
      </c>
      <c r="I216" s="25">
        <f t="shared" si="51"/>
        <v>1.1735000000000001E-2</v>
      </c>
      <c r="J216" s="25"/>
      <c r="K216" s="25">
        <f t="shared" si="52"/>
        <v>5.0739650000000006E-3</v>
      </c>
      <c r="L216" s="25">
        <f t="shared" si="53"/>
        <v>0.11685341395000003</v>
      </c>
      <c r="M216" s="25">
        <v>6.0600000000000003E-3</v>
      </c>
      <c r="N216" s="25">
        <f t="shared" si="54"/>
        <v>5.7150000000000005E-3</v>
      </c>
      <c r="O216" s="25"/>
      <c r="P216" s="25">
        <f t="shared" si="55"/>
        <v>4.1431650000000007E-3</v>
      </c>
      <c r="Q216" s="25">
        <f t="shared" si="56"/>
        <v>9.541708995000002E-2</v>
      </c>
      <c r="R216" s="36">
        <v>7.7600000000000004E-3</v>
      </c>
      <c r="S216" s="36">
        <f t="shared" si="57"/>
        <v>7.4150000000000006E-3</v>
      </c>
      <c r="T216" s="36"/>
      <c r="U216" s="36">
        <f t="shared" si="58"/>
        <v>4.5830650000000007E-3</v>
      </c>
      <c r="V216" s="36">
        <f t="shared" si="59"/>
        <v>0.10554798695000002</v>
      </c>
      <c r="W216" s="37">
        <v>8.7889999999999999E-3</v>
      </c>
      <c r="X216" s="37">
        <f t="shared" si="60"/>
        <v>8.4440000000000001E-3</v>
      </c>
      <c r="Y216" s="37"/>
      <c r="Z216" s="37">
        <f t="shared" si="61"/>
        <v>4.8232650000000002E-3</v>
      </c>
      <c r="AA216" s="37">
        <f t="shared" si="62"/>
        <v>0.11107979295000001</v>
      </c>
      <c r="AB216" s="25">
        <v>3.6000000000000002E-4</v>
      </c>
      <c r="AC216" s="25">
        <f t="shared" si="63"/>
        <v>3.4500000000000004E-4</v>
      </c>
    </row>
    <row r="217" spans="1:29" s="15" customFormat="1">
      <c r="A217" s="18">
        <v>465</v>
      </c>
      <c r="B217" s="25">
        <v>2.7999999999999998E-4</v>
      </c>
      <c r="C217" s="25">
        <v>5.77E-3</v>
      </c>
      <c r="D217" s="25">
        <f t="shared" si="48"/>
        <v>5.4299999999999999E-3</v>
      </c>
      <c r="E217" s="25"/>
      <c r="F217" s="25">
        <f t="shared" si="49"/>
        <v>3.3602649999999999E-3</v>
      </c>
      <c r="G217" s="25">
        <f t="shared" si="50"/>
        <v>7.7386902950000003E-2</v>
      </c>
      <c r="H217" s="25">
        <v>1.192E-2</v>
      </c>
      <c r="I217" s="25">
        <f t="shared" si="51"/>
        <v>1.158E-2</v>
      </c>
      <c r="J217" s="25"/>
      <c r="K217" s="25">
        <f t="shared" si="52"/>
        <v>4.918965E-3</v>
      </c>
      <c r="L217" s="25">
        <f t="shared" si="53"/>
        <v>0.11328376395</v>
      </c>
      <c r="M217" s="25">
        <v>5.7499999999999999E-3</v>
      </c>
      <c r="N217" s="25">
        <f t="shared" si="54"/>
        <v>5.4099999999999999E-3</v>
      </c>
      <c r="O217" s="25"/>
      <c r="P217" s="25">
        <f t="shared" si="55"/>
        <v>3.8381650000000002E-3</v>
      </c>
      <c r="Q217" s="25">
        <f t="shared" si="56"/>
        <v>8.8392939950000013E-2</v>
      </c>
      <c r="R217" s="36">
        <v>7.62E-3</v>
      </c>
      <c r="S217" s="36">
        <f t="shared" si="57"/>
        <v>7.28E-3</v>
      </c>
      <c r="T217" s="36"/>
      <c r="U217" s="36">
        <f t="shared" si="58"/>
        <v>4.4480650000000002E-3</v>
      </c>
      <c r="V217" s="36">
        <f t="shared" si="59"/>
        <v>0.10243893695</v>
      </c>
      <c r="W217" s="37">
        <v>8.5199999999999998E-3</v>
      </c>
      <c r="X217" s="37">
        <f t="shared" si="60"/>
        <v>8.1799999999999998E-3</v>
      </c>
      <c r="Y217" s="37"/>
      <c r="Z217" s="37">
        <f t="shared" si="61"/>
        <v>4.5592649999999998E-3</v>
      </c>
      <c r="AA217" s="37">
        <f t="shared" si="62"/>
        <v>0.10499987295</v>
      </c>
      <c r="AB217" s="25">
        <v>4.0000000000000002E-4</v>
      </c>
      <c r="AC217" s="25">
        <f t="shared" si="63"/>
        <v>3.4000000000000002E-4</v>
      </c>
    </row>
    <row r="218" spans="1:29" s="15" customFormat="1">
      <c r="A218" s="18">
        <v>466</v>
      </c>
      <c r="B218" s="25">
        <v>2.5999999999999998E-4</v>
      </c>
      <c r="C218" s="25">
        <v>5.7800000000000004E-3</v>
      </c>
      <c r="D218" s="25">
        <f t="shared" si="48"/>
        <v>5.4800000000000005E-3</v>
      </c>
      <c r="E218" s="25"/>
      <c r="F218" s="25">
        <f t="shared" si="49"/>
        <v>3.4102650000000004E-3</v>
      </c>
      <c r="G218" s="25">
        <f t="shared" si="50"/>
        <v>7.8538402950000016E-2</v>
      </c>
      <c r="H218" s="25">
        <v>1.176E-2</v>
      </c>
      <c r="I218" s="25">
        <f t="shared" si="51"/>
        <v>1.146E-2</v>
      </c>
      <c r="J218" s="25"/>
      <c r="K218" s="25">
        <f t="shared" si="52"/>
        <v>4.7989649999999997E-3</v>
      </c>
      <c r="L218" s="25">
        <f t="shared" si="53"/>
        <v>0.11052016395</v>
      </c>
      <c r="M218" s="25">
        <v>5.6299999999999996E-3</v>
      </c>
      <c r="N218" s="25">
        <f t="shared" si="54"/>
        <v>5.3299999999999997E-3</v>
      </c>
      <c r="O218" s="25"/>
      <c r="P218" s="25">
        <f t="shared" si="55"/>
        <v>3.7581649999999999E-3</v>
      </c>
      <c r="Q218" s="25">
        <f t="shared" si="56"/>
        <v>8.6550539950000005E-2</v>
      </c>
      <c r="R218" s="36">
        <v>7.5300000000000002E-3</v>
      </c>
      <c r="S218" s="36">
        <f t="shared" si="57"/>
        <v>7.2300000000000003E-3</v>
      </c>
      <c r="T218" s="36"/>
      <c r="U218" s="36">
        <f t="shared" si="58"/>
        <v>4.3980650000000005E-3</v>
      </c>
      <c r="V218" s="36">
        <f t="shared" si="59"/>
        <v>0.10128743695000002</v>
      </c>
      <c r="W218" s="37">
        <v>8.489E-3</v>
      </c>
      <c r="X218" s="37">
        <f t="shared" si="60"/>
        <v>8.1890000000000001E-3</v>
      </c>
      <c r="Y218" s="37"/>
      <c r="Z218" s="37">
        <f t="shared" si="61"/>
        <v>4.5682650000000002E-3</v>
      </c>
      <c r="AA218" s="37">
        <f t="shared" si="62"/>
        <v>0.10520714295000001</v>
      </c>
      <c r="AB218" s="25">
        <v>3.4000000000000002E-4</v>
      </c>
      <c r="AC218" s="25">
        <f t="shared" si="63"/>
        <v>3.0000000000000003E-4</v>
      </c>
    </row>
    <row r="219" spans="1:29" s="15" customFormat="1">
      <c r="A219" s="18">
        <v>467</v>
      </c>
      <c r="B219" s="25">
        <v>2.7E-4</v>
      </c>
      <c r="C219" s="25">
        <v>5.5100000000000001E-3</v>
      </c>
      <c r="D219" s="25">
        <f t="shared" si="48"/>
        <v>5.2199999999999998E-3</v>
      </c>
      <c r="E219" s="25"/>
      <c r="F219" s="25">
        <f t="shared" si="49"/>
        <v>3.1502649999999997E-3</v>
      </c>
      <c r="G219" s="25">
        <f t="shared" si="50"/>
        <v>7.2550602950000001E-2</v>
      </c>
      <c r="H219" s="25">
        <v>1.1820000000000001E-2</v>
      </c>
      <c r="I219" s="25">
        <f t="shared" si="51"/>
        <v>1.153E-2</v>
      </c>
      <c r="J219" s="25"/>
      <c r="K219" s="25">
        <f t="shared" si="52"/>
        <v>4.8689650000000003E-3</v>
      </c>
      <c r="L219" s="25">
        <f t="shared" si="53"/>
        <v>0.11213226395000001</v>
      </c>
      <c r="M219" s="25">
        <v>5.5999999999999999E-3</v>
      </c>
      <c r="N219" s="25">
        <f t="shared" si="54"/>
        <v>5.3099999999999996E-3</v>
      </c>
      <c r="O219" s="25"/>
      <c r="P219" s="25">
        <f t="shared" si="55"/>
        <v>3.7381649999999999E-3</v>
      </c>
      <c r="Q219" s="25">
        <f t="shared" si="56"/>
        <v>8.608993995E-2</v>
      </c>
      <c r="R219" s="36">
        <v>7.45E-3</v>
      </c>
      <c r="S219" s="36">
        <f t="shared" si="57"/>
        <v>7.1599999999999997E-3</v>
      </c>
      <c r="T219" s="36"/>
      <c r="U219" s="36">
        <f t="shared" si="58"/>
        <v>4.3280649999999999E-3</v>
      </c>
      <c r="V219" s="36">
        <f t="shared" si="59"/>
        <v>9.9675336949999999E-2</v>
      </c>
      <c r="W219" s="37">
        <v>8.3300000000000006E-3</v>
      </c>
      <c r="X219" s="37">
        <f t="shared" si="60"/>
        <v>8.0400000000000003E-3</v>
      </c>
      <c r="Y219" s="37"/>
      <c r="Z219" s="37">
        <f t="shared" si="61"/>
        <v>4.4192650000000003E-3</v>
      </c>
      <c r="AA219" s="37">
        <f t="shared" si="62"/>
        <v>0.10177567295000001</v>
      </c>
      <c r="AB219" s="25">
        <v>3.1E-4</v>
      </c>
      <c r="AC219" s="25">
        <f t="shared" si="63"/>
        <v>2.9E-4</v>
      </c>
    </row>
    <row r="220" spans="1:29" s="15" customFormat="1">
      <c r="A220" s="18">
        <v>468</v>
      </c>
      <c r="B220" s="25">
        <v>2.4000000000000001E-4</v>
      </c>
      <c r="C220" s="25">
        <v>5.7800000000000004E-3</v>
      </c>
      <c r="D220" s="25">
        <f t="shared" si="48"/>
        <v>5.5100000000000001E-3</v>
      </c>
      <c r="E220" s="25"/>
      <c r="F220" s="25">
        <f t="shared" si="49"/>
        <v>3.4402650000000001E-3</v>
      </c>
      <c r="G220" s="25">
        <f t="shared" si="50"/>
        <v>7.9229302950000011E-2</v>
      </c>
      <c r="H220" s="25">
        <v>1.2019999999999999E-2</v>
      </c>
      <c r="I220" s="25">
        <f t="shared" si="51"/>
        <v>1.175E-2</v>
      </c>
      <c r="J220" s="25"/>
      <c r="K220" s="25">
        <f t="shared" si="52"/>
        <v>5.088965E-3</v>
      </c>
      <c r="L220" s="25">
        <f t="shared" si="53"/>
        <v>0.11719886395000001</v>
      </c>
      <c r="M220" s="25">
        <v>5.7800000000000004E-3</v>
      </c>
      <c r="N220" s="25">
        <f t="shared" si="54"/>
        <v>5.5100000000000001E-3</v>
      </c>
      <c r="O220" s="25"/>
      <c r="P220" s="25">
        <f t="shared" si="55"/>
        <v>3.9381650000000004E-3</v>
      </c>
      <c r="Q220" s="25">
        <f t="shared" si="56"/>
        <v>9.0695939950000012E-2</v>
      </c>
      <c r="R220" s="36">
        <v>7.6699999999999997E-3</v>
      </c>
      <c r="S220" s="36">
        <f t="shared" si="57"/>
        <v>7.3999999999999995E-3</v>
      </c>
      <c r="T220" s="36"/>
      <c r="U220" s="36">
        <f t="shared" si="58"/>
        <v>4.5680649999999996E-3</v>
      </c>
      <c r="V220" s="36">
        <f t="shared" si="59"/>
        <v>0.10520253694999999</v>
      </c>
      <c r="W220" s="37">
        <v>8.6099999999999996E-3</v>
      </c>
      <c r="X220" s="37">
        <f t="shared" si="60"/>
        <v>8.3400000000000002E-3</v>
      </c>
      <c r="Y220" s="37"/>
      <c r="Z220" s="37">
        <f t="shared" si="61"/>
        <v>4.7192650000000003E-3</v>
      </c>
      <c r="AA220" s="37">
        <f t="shared" si="62"/>
        <v>0.10868467295000001</v>
      </c>
      <c r="AB220" s="25">
        <v>2.9999999999999997E-4</v>
      </c>
      <c r="AC220" s="25">
        <f t="shared" si="63"/>
        <v>2.7E-4</v>
      </c>
    </row>
    <row r="221" spans="1:29" s="15" customFormat="1">
      <c r="A221" s="18">
        <v>469</v>
      </c>
      <c r="B221" s="25">
        <v>2.7E-4</v>
      </c>
      <c r="C221" s="25">
        <v>5.4799999999999996E-3</v>
      </c>
      <c r="D221" s="25">
        <f t="shared" si="48"/>
        <v>5.1549999999999999E-3</v>
      </c>
      <c r="E221" s="25"/>
      <c r="F221" s="25">
        <f t="shared" si="49"/>
        <v>3.0852649999999998E-3</v>
      </c>
      <c r="G221" s="25">
        <f t="shared" si="50"/>
        <v>7.1053652950000004E-2</v>
      </c>
      <c r="H221" s="25">
        <v>1.1679999999999999E-2</v>
      </c>
      <c r="I221" s="25">
        <f t="shared" si="51"/>
        <v>1.1354999999999999E-2</v>
      </c>
      <c r="J221" s="25"/>
      <c r="K221" s="25">
        <f t="shared" si="52"/>
        <v>4.6939649999999987E-3</v>
      </c>
      <c r="L221" s="25">
        <f t="shared" si="53"/>
        <v>0.10810201394999998</v>
      </c>
      <c r="M221" s="25">
        <v>5.5500000000000002E-3</v>
      </c>
      <c r="N221" s="25">
        <f t="shared" si="54"/>
        <v>5.2250000000000005E-3</v>
      </c>
      <c r="O221" s="25"/>
      <c r="P221" s="25">
        <f t="shared" si="55"/>
        <v>3.6531650000000008E-3</v>
      </c>
      <c r="Q221" s="25">
        <f t="shared" si="56"/>
        <v>8.4132389950000025E-2</v>
      </c>
      <c r="R221" s="36">
        <v>7.3400000000000002E-3</v>
      </c>
      <c r="S221" s="36">
        <f t="shared" si="57"/>
        <v>7.0150000000000004E-3</v>
      </c>
      <c r="T221" s="36"/>
      <c r="U221" s="36">
        <f t="shared" si="58"/>
        <v>4.1830650000000006E-3</v>
      </c>
      <c r="V221" s="36">
        <f t="shared" si="59"/>
        <v>9.6335986950000022E-2</v>
      </c>
      <c r="W221" s="37">
        <v>8.3099999999999997E-3</v>
      </c>
      <c r="X221" s="37">
        <f t="shared" si="60"/>
        <v>7.984999999999999E-3</v>
      </c>
      <c r="Y221" s="37"/>
      <c r="Z221" s="37">
        <f t="shared" si="61"/>
        <v>4.3642649999999991E-3</v>
      </c>
      <c r="AA221" s="37">
        <f t="shared" si="62"/>
        <v>0.10050902294999998</v>
      </c>
      <c r="AB221" s="25">
        <v>3.8000000000000002E-4</v>
      </c>
      <c r="AC221" s="25">
        <f t="shared" si="63"/>
        <v>3.2499999999999999E-4</v>
      </c>
    </row>
    <row r="222" spans="1:29" s="15" customFormat="1">
      <c r="A222" s="18">
        <v>470</v>
      </c>
      <c r="B222" s="25">
        <v>2.7E-4</v>
      </c>
      <c r="C222" s="25">
        <v>5.7499999999999999E-3</v>
      </c>
      <c r="D222" s="25">
        <f t="shared" si="48"/>
        <v>5.4149999999999997E-3</v>
      </c>
      <c r="E222" s="25"/>
      <c r="F222" s="25">
        <f t="shared" si="49"/>
        <v>3.3452649999999996E-3</v>
      </c>
      <c r="G222" s="25">
        <f t="shared" si="50"/>
        <v>7.7041452949999992E-2</v>
      </c>
      <c r="H222" s="25">
        <v>1.18E-2</v>
      </c>
      <c r="I222" s="25">
        <f t="shared" si="51"/>
        <v>1.1464999999999999E-2</v>
      </c>
      <c r="J222" s="25"/>
      <c r="K222" s="25">
        <f t="shared" si="52"/>
        <v>4.8039649999999995E-3</v>
      </c>
      <c r="L222" s="25">
        <f t="shared" si="53"/>
        <v>0.11063531394999999</v>
      </c>
      <c r="M222" s="25">
        <v>5.6800000000000002E-3</v>
      </c>
      <c r="N222" s="25">
        <f t="shared" si="54"/>
        <v>5.3449999999999999E-3</v>
      </c>
      <c r="O222" s="25"/>
      <c r="P222" s="25">
        <f t="shared" si="55"/>
        <v>3.7731650000000002E-3</v>
      </c>
      <c r="Q222" s="25">
        <f t="shared" si="56"/>
        <v>8.6895989950000002E-2</v>
      </c>
      <c r="R222" s="36">
        <v>7.5300000000000002E-3</v>
      </c>
      <c r="S222" s="36">
        <f t="shared" si="57"/>
        <v>7.195E-3</v>
      </c>
      <c r="T222" s="36"/>
      <c r="U222" s="36">
        <f t="shared" si="58"/>
        <v>4.3630650000000002E-3</v>
      </c>
      <c r="V222" s="36">
        <f t="shared" si="59"/>
        <v>0.10048138695000002</v>
      </c>
      <c r="W222" s="37">
        <v>8.4600000000000005E-3</v>
      </c>
      <c r="X222" s="37">
        <f t="shared" si="60"/>
        <v>8.1250000000000003E-3</v>
      </c>
      <c r="Y222" s="37"/>
      <c r="Z222" s="37">
        <f t="shared" si="61"/>
        <v>4.5042650000000004E-3</v>
      </c>
      <c r="AA222" s="37">
        <f t="shared" si="62"/>
        <v>0.10373322295000001</v>
      </c>
      <c r="AB222" s="25">
        <v>4.0000000000000002E-4</v>
      </c>
      <c r="AC222" s="25">
        <f t="shared" si="63"/>
        <v>3.3500000000000001E-4</v>
      </c>
    </row>
    <row r="223" spans="1:29" s="15" customFormat="1">
      <c r="A223" s="18">
        <v>471</v>
      </c>
      <c r="B223" s="25">
        <v>3.1E-4</v>
      </c>
      <c r="C223" s="25">
        <v>5.4299999999999999E-3</v>
      </c>
      <c r="D223" s="25">
        <f t="shared" si="48"/>
        <v>5.1199999999999996E-3</v>
      </c>
      <c r="E223" s="25"/>
      <c r="F223" s="25">
        <f t="shared" si="49"/>
        <v>3.0502649999999995E-3</v>
      </c>
      <c r="G223" s="25">
        <f t="shared" si="50"/>
        <v>7.0247602949999988E-2</v>
      </c>
      <c r="H223" s="25">
        <v>1.1429999999999999E-2</v>
      </c>
      <c r="I223" s="25">
        <f t="shared" si="51"/>
        <v>1.112E-2</v>
      </c>
      <c r="J223" s="25"/>
      <c r="K223" s="25">
        <f t="shared" si="52"/>
        <v>4.4589649999999996E-3</v>
      </c>
      <c r="L223" s="25">
        <f t="shared" si="53"/>
        <v>0.10268996394999999</v>
      </c>
      <c r="M223" s="25">
        <v>5.3800000000000002E-3</v>
      </c>
      <c r="N223" s="25">
        <f t="shared" si="54"/>
        <v>5.0699999999999999E-3</v>
      </c>
      <c r="O223" s="25"/>
      <c r="P223" s="25">
        <f t="shared" si="55"/>
        <v>3.4981650000000001E-3</v>
      </c>
      <c r="Q223" s="25">
        <f t="shared" si="56"/>
        <v>8.0562739950000004E-2</v>
      </c>
      <c r="R223" s="36">
        <v>7.2300000000000003E-3</v>
      </c>
      <c r="S223" s="36">
        <f t="shared" si="57"/>
        <v>6.9199999999999999E-3</v>
      </c>
      <c r="T223" s="36"/>
      <c r="U223" s="36">
        <f t="shared" si="58"/>
        <v>4.0880650000000001E-3</v>
      </c>
      <c r="V223" s="36">
        <f t="shared" si="59"/>
        <v>9.4148136950000003E-2</v>
      </c>
      <c r="W223" s="37">
        <v>8.1300000000000001E-3</v>
      </c>
      <c r="X223" s="37">
        <f t="shared" si="60"/>
        <v>7.8200000000000006E-3</v>
      </c>
      <c r="Y223" s="37"/>
      <c r="Z223" s="37">
        <f t="shared" si="61"/>
        <v>4.1992650000000006E-3</v>
      </c>
      <c r="AA223" s="37">
        <f t="shared" si="62"/>
        <v>9.6709072950000016E-2</v>
      </c>
      <c r="AB223" s="25">
        <v>3.1E-4</v>
      </c>
      <c r="AC223" s="25">
        <f t="shared" si="63"/>
        <v>3.1E-4</v>
      </c>
    </row>
    <row r="224" spans="1:29" s="15" customFormat="1">
      <c r="A224" s="18">
        <v>472</v>
      </c>
      <c r="B224" s="25">
        <v>3.6000000000000002E-4</v>
      </c>
      <c r="C224" s="25">
        <v>5.5999999999999999E-3</v>
      </c>
      <c r="D224" s="25">
        <f t="shared" si="48"/>
        <v>5.215E-3</v>
      </c>
      <c r="E224" s="25"/>
      <c r="F224" s="25">
        <f t="shared" si="49"/>
        <v>3.145265E-3</v>
      </c>
      <c r="G224" s="25">
        <f t="shared" si="50"/>
        <v>7.2435452950000007E-2</v>
      </c>
      <c r="H224" s="25">
        <v>1.15E-2</v>
      </c>
      <c r="I224" s="25">
        <f t="shared" si="51"/>
        <v>1.1115E-2</v>
      </c>
      <c r="J224" s="25"/>
      <c r="K224" s="25">
        <f t="shared" si="52"/>
        <v>4.4539649999999998E-3</v>
      </c>
      <c r="L224" s="25">
        <f t="shared" si="53"/>
        <v>0.10257481395</v>
      </c>
      <c r="M224" s="25">
        <v>5.4799999999999996E-3</v>
      </c>
      <c r="N224" s="25">
        <f t="shared" si="54"/>
        <v>5.0949999999999997E-3</v>
      </c>
      <c r="O224" s="25"/>
      <c r="P224" s="25">
        <f t="shared" si="55"/>
        <v>3.523165E-3</v>
      </c>
      <c r="Q224" s="25">
        <f t="shared" si="56"/>
        <v>8.1138489950000003E-2</v>
      </c>
      <c r="R224" s="36">
        <v>7.2300000000000003E-3</v>
      </c>
      <c r="S224" s="36">
        <f t="shared" si="57"/>
        <v>6.8450000000000004E-3</v>
      </c>
      <c r="T224" s="36"/>
      <c r="U224" s="36">
        <f t="shared" si="58"/>
        <v>4.0130650000000006E-3</v>
      </c>
      <c r="V224" s="36">
        <f t="shared" si="59"/>
        <v>9.2420886950000017E-2</v>
      </c>
      <c r="W224" s="37">
        <v>8.2400000000000008E-3</v>
      </c>
      <c r="X224" s="37">
        <f t="shared" si="60"/>
        <v>7.8550000000000009E-3</v>
      </c>
      <c r="Y224" s="37"/>
      <c r="Z224" s="37">
        <f t="shared" si="61"/>
        <v>4.2342650000000009E-3</v>
      </c>
      <c r="AA224" s="37">
        <f t="shared" si="62"/>
        <v>9.7515122950000033E-2</v>
      </c>
      <c r="AB224" s="25">
        <v>4.0999999999999999E-4</v>
      </c>
      <c r="AC224" s="25">
        <f t="shared" si="63"/>
        <v>3.8500000000000003E-4</v>
      </c>
    </row>
    <row r="225" spans="1:29" s="15" customFormat="1">
      <c r="A225" s="18">
        <v>473</v>
      </c>
      <c r="B225" s="25">
        <v>2.5000000000000001E-4</v>
      </c>
      <c r="C225" s="25">
        <v>5.4000000000000003E-3</v>
      </c>
      <c r="D225" s="25">
        <f t="shared" si="48"/>
        <v>5.0899999999999999E-3</v>
      </c>
      <c r="E225" s="25"/>
      <c r="F225" s="25">
        <f t="shared" si="49"/>
        <v>3.0202649999999998E-3</v>
      </c>
      <c r="G225" s="25">
        <f t="shared" si="50"/>
        <v>6.9556702949999993E-2</v>
      </c>
      <c r="H225" s="25">
        <v>1.1469999999999999E-2</v>
      </c>
      <c r="I225" s="25">
        <f t="shared" si="51"/>
        <v>1.116E-2</v>
      </c>
      <c r="J225" s="25"/>
      <c r="K225" s="25">
        <f t="shared" si="52"/>
        <v>4.4989649999999997E-3</v>
      </c>
      <c r="L225" s="25">
        <f t="shared" si="53"/>
        <v>0.10361116395</v>
      </c>
      <c r="M225" s="25">
        <v>5.4000000000000003E-3</v>
      </c>
      <c r="N225" s="25">
        <f t="shared" si="54"/>
        <v>5.0899999999999999E-3</v>
      </c>
      <c r="O225" s="25"/>
      <c r="P225" s="25">
        <f t="shared" si="55"/>
        <v>3.5181650000000002E-3</v>
      </c>
      <c r="Q225" s="25">
        <f t="shared" si="56"/>
        <v>8.1023339950000009E-2</v>
      </c>
      <c r="R225" s="36">
        <v>7.1300000000000001E-3</v>
      </c>
      <c r="S225" s="36">
        <f t="shared" si="57"/>
        <v>6.8199999999999997E-3</v>
      </c>
      <c r="T225" s="36"/>
      <c r="U225" s="36">
        <f t="shared" si="58"/>
        <v>3.9880649999999998E-3</v>
      </c>
      <c r="V225" s="36">
        <f t="shared" si="59"/>
        <v>9.1845136950000003E-2</v>
      </c>
      <c r="W225" s="37">
        <v>8.0999999999999996E-3</v>
      </c>
      <c r="X225" s="37">
        <f t="shared" si="60"/>
        <v>7.7899999999999992E-3</v>
      </c>
      <c r="Y225" s="37"/>
      <c r="Z225" s="37">
        <f t="shared" si="61"/>
        <v>4.1692649999999993E-3</v>
      </c>
      <c r="AA225" s="37">
        <f t="shared" si="62"/>
        <v>9.6018172949999994E-2</v>
      </c>
      <c r="AB225" s="25">
        <v>3.6999999999999999E-4</v>
      </c>
      <c r="AC225" s="25">
        <f t="shared" si="63"/>
        <v>3.1E-4</v>
      </c>
    </row>
    <row r="226" spans="1:29" s="15" customFormat="1">
      <c r="A226" s="18">
        <v>474</v>
      </c>
      <c r="B226" s="25">
        <v>2.2000000000000001E-4</v>
      </c>
      <c r="C226" s="25">
        <v>5.47E-3</v>
      </c>
      <c r="D226" s="25">
        <f t="shared" si="48"/>
        <v>5.1799999999999997E-3</v>
      </c>
      <c r="E226" s="25"/>
      <c r="F226" s="25">
        <f t="shared" si="49"/>
        <v>3.1102649999999996E-3</v>
      </c>
      <c r="G226" s="25">
        <f t="shared" si="50"/>
        <v>7.162940294999999E-2</v>
      </c>
      <c r="H226" s="25">
        <v>1.145E-2</v>
      </c>
      <c r="I226" s="25">
        <f t="shared" si="51"/>
        <v>1.116E-2</v>
      </c>
      <c r="J226" s="25"/>
      <c r="K226" s="25">
        <f t="shared" si="52"/>
        <v>4.4989649999999997E-3</v>
      </c>
      <c r="L226" s="25">
        <f t="shared" si="53"/>
        <v>0.10361116395</v>
      </c>
      <c r="M226" s="25">
        <v>5.47E-3</v>
      </c>
      <c r="N226" s="25">
        <f t="shared" si="54"/>
        <v>5.1799999999999997E-3</v>
      </c>
      <c r="O226" s="25"/>
      <c r="P226" s="25">
        <f t="shared" si="55"/>
        <v>3.608165E-3</v>
      </c>
      <c r="Q226" s="25">
        <f t="shared" si="56"/>
        <v>8.3096039950000006E-2</v>
      </c>
      <c r="R226" s="36">
        <v>7.1300000000000001E-3</v>
      </c>
      <c r="S226" s="36">
        <f t="shared" si="57"/>
        <v>6.8399999999999997E-3</v>
      </c>
      <c r="T226" s="36"/>
      <c r="U226" s="36">
        <f t="shared" si="58"/>
        <v>4.0080649999999999E-3</v>
      </c>
      <c r="V226" s="36">
        <f t="shared" si="59"/>
        <v>9.2305736950000009E-2</v>
      </c>
      <c r="W226" s="37">
        <v>8.1399999999999997E-3</v>
      </c>
      <c r="X226" s="37">
        <f t="shared" si="60"/>
        <v>7.8499999999999993E-3</v>
      </c>
      <c r="Y226" s="37"/>
      <c r="Z226" s="37">
        <f t="shared" si="61"/>
        <v>4.2292649999999994E-3</v>
      </c>
      <c r="AA226" s="37">
        <f t="shared" si="62"/>
        <v>9.7399972949999997E-2</v>
      </c>
      <c r="AB226" s="25">
        <v>3.6000000000000002E-4</v>
      </c>
      <c r="AC226" s="25">
        <f t="shared" si="63"/>
        <v>2.9E-4</v>
      </c>
    </row>
    <row r="227" spans="1:29" s="15" customFormat="1">
      <c r="A227" s="18">
        <v>475</v>
      </c>
      <c r="B227" s="25">
        <v>3.2000000000000003E-4</v>
      </c>
      <c r="C227" s="25">
        <v>5.3099999999999996E-3</v>
      </c>
      <c r="D227" s="25">
        <f t="shared" si="48"/>
        <v>5.025E-3</v>
      </c>
      <c r="E227" s="25"/>
      <c r="F227" s="25">
        <f t="shared" si="49"/>
        <v>2.9552649999999999E-3</v>
      </c>
      <c r="G227" s="25">
        <f t="shared" si="50"/>
        <v>6.8059752949999996E-2</v>
      </c>
      <c r="H227" s="25">
        <v>1.1339999999999999E-2</v>
      </c>
      <c r="I227" s="25">
        <f t="shared" si="51"/>
        <v>1.1054999999999999E-2</v>
      </c>
      <c r="J227" s="25"/>
      <c r="K227" s="25">
        <f t="shared" si="52"/>
        <v>4.3939649999999988E-3</v>
      </c>
      <c r="L227" s="25">
        <f t="shared" si="53"/>
        <v>0.10119301394999998</v>
      </c>
      <c r="M227" s="25">
        <v>5.2500000000000003E-3</v>
      </c>
      <c r="N227" s="25">
        <f t="shared" si="54"/>
        <v>4.9650000000000007E-3</v>
      </c>
      <c r="O227" s="25"/>
      <c r="P227" s="25">
        <f t="shared" si="55"/>
        <v>3.3931650000000009E-3</v>
      </c>
      <c r="Q227" s="25">
        <f t="shared" si="56"/>
        <v>7.8144589950000024E-2</v>
      </c>
      <c r="R227" s="36">
        <v>7.0600000000000003E-3</v>
      </c>
      <c r="S227" s="36">
        <f t="shared" si="57"/>
        <v>6.7750000000000006E-3</v>
      </c>
      <c r="T227" s="36"/>
      <c r="U227" s="36">
        <f t="shared" si="58"/>
        <v>3.9430650000000008E-3</v>
      </c>
      <c r="V227" s="36">
        <f t="shared" si="59"/>
        <v>9.0808786950000026E-2</v>
      </c>
      <c r="W227" s="37">
        <v>7.979E-3</v>
      </c>
      <c r="X227" s="37">
        <f t="shared" si="60"/>
        <v>7.6940000000000003E-3</v>
      </c>
      <c r="Y227" s="37"/>
      <c r="Z227" s="37">
        <f t="shared" si="61"/>
        <v>4.0732650000000004E-3</v>
      </c>
      <c r="AA227" s="37">
        <f t="shared" si="62"/>
        <v>9.380729295000001E-2</v>
      </c>
      <c r="AB227" s="25">
        <v>2.5000000000000001E-4</v>
      </c>
      <c r="AC227" s="25">
        <f t="shared" si="63"/>
        <v>2.8499999999999999E-4</v>
      </c>
    </row>
    <row r="228" spans="1:29" s="15" customFormat="1">
      <c r="A228" s="18">
        <v>476</v>
      </c>
      <c r="B228" s="25">
        <v>2.3000000000000001E-4</v>
      </c>
      <c r="C228" s="25">
        <v>5.4200000000000003E-3</v>
      </c>
      <c r="D228" s="25">
        <f t="shared" si="48"/>
        <v>5.1000000000000004E-3</v>
      </c>
      <c r="E228" s="25"/>
      <c r="F228" s="25">
        <f t="shared" si="49"/>
        <v>3.0302650000000003E-3</v>
      </c>
      <c r="G228" s="25">
        <f t="shared" si="50"/>
        <v>6.978700295000001E-2</v>
      </c>
      <c r="H228" s="25">
        <v>1.1379999999999999E-2</v>
      </c>
      <c r="I228" s="25">
        <f t="shared" si="51"/>
        <v>1.106E-2</v>
      </c>
      <c r="J228" s="25"/>
      <c r="K228" s="25">
        <f t="shared" si="52"/>
        <v>4.3989650000000003E-3</v>
      </c>
      <c r="L228" s="25">
        <f t="shared" si="53"/>
        <v>0.10130816395000002</v>
      </c>
      <c r="M228" s="25">
        <v>5.3200000000000001E-3</v>
      </c>
      <c r="N228" s="25">
        <f t="shared" si="54"/>
        <v>5.0000000000000001E-3</v>
      </c>
      <c r="O228" s="25"/>
      <c r="P228" s="25">
        <f t="shared" si="55"/>
        <v>3.4281650000000004E-3</v>
      </c>
      <c r="Q228" s="25">
        <f t="shared" si="56"/>
        <v>7.8950639950000012E-2</v>
      </c>
      <c r="R228" s="36">
        <v>7.1000000000000004E-3</v>
      </c>
      <c r="S228" s="36">
        <f t="shared" si="57"/>
        <v>6.7800000000000004E-3</v>
      </c>
      <c r="T228" s="36"/>
      <c r="U228" s="36">
        <f t="shared" si="58"/>
        <v>3.9480650000000006E-3</v>
      </c>
      <c r="V228" s="36">
        <f t="shared" si="59"/>
        <v>9.092393695000002E-2</v>
      </c>
      <c r="W228" s="37">
        <v>8.0999999999999996E-3</v>
      </c>
      <c r="X228" s="37">
        <f t="shared" si="60"/>
        <v>7.7799999999999996E-3</v>
      </c>
      <c r="Y228" s="37"/>
      <c r="Z228" s="37">
        <f t="shared" si="61"/>
        <v>4.1592649999999997E-3</v>
      </c>
      <c r="AA228" s="37">
        <f t="shared" si="62"/>
        <v>9.5787872949999991E-2</v>
      </c>
      <c r="AB228" s="25">
        <v>4.0999999999999999E-4</v>
      </c>
      <c r="AC228" s="25">
        <f t="shared" si="63"/>
        <v>3.1999999999999997E-4</v>
      </c>
    </row>
    <row r="229" spans="1:29" s="15" customFormat="1">
      <c r="A229" s="18">
        <v>477</v>
      </c>
      <c r="B229" s="25">
        <v>2.5999999999999998E-4</v>
      </c>
      <c r="C229" s="25">
        <v>5.1700000000000001E-3</v>
      </c>
      <c r="D229" s="25">
        <f t="shared" si="48"/>
        <v>4.8850000000000005E-3</v>
      </c>
      <c r="E229" s="25"/>
      <c r="F229" s="25">
        <f t="shared" si="49"/>
        <v>2.8152650000000004E-3</v>
      </c>
      <c r="G229" s="25">
        <f t="shared" si="50"/>
        <v>6.4835552950000014E-2</v>
      </c>
      <c r="H229" s="25">
        <v>1.1270000000000001E-2</v>
      </c>
      <c r="I229" s="25">
        <f t="shared" si="51"/>
        <v>1.0985E-2</v>
      </c>
      <c r="J229" s="25"/>
      <c r="K229" s="25">
        <f t="shared" si="52"/>
        <v>4.3239649999999999E-3</v>
      </c>
      <c r="L229" s="25">
        <f t="shared" si="53"/>
        <v>9.9580913950000002E-2</v>
      </c>
      <c r="M229" s="25">
        <v>5.1900000000000002E-3</v>
      </c>
      <c r="N229" s="25">
        <f t="shared" si="54"/>
        <v>4.9050000000000005E-3</v>
      </c>
      <c r="O229" s="25"/>
      <c r="P229" s="25">
        <f t="shared" si="55"/>
        <v>3.3331650000000008E-3</v>
      </c>
      <c r="Q229" s="25">
        <f t="shared" si="56"/>
        <v>7.6762789950000021E-2</v>
      </c>
      <c r="R229" s="36">
        <v>7.0099999999999997E-3</v>
      </c>
      <c r="S229" s="36">
        <f t="shared" si="57"/>
        <v>6.7250000000000001E-3</v>
      </c>
      <c r="T229" s="36"/>
      <c r="U229" s="36">
        <f t="shared" si="58"/>
        <v>3.8930650000000002E-3</v>
      </c>
      <c r="V229" s="36">
        <f t="shared" si="59"/>
        <v>8.9657286950000012E-2</v>
      </c>
      <c r="W229" s="37">
        <v>7.8300000000000002E-3</v>
      </c>
      <c r="X229" s="37">
        <f t="shared" si="60"/>
        <v>7.5450000000000005E-3</v>
      </c>
      <c r="Y229" s="37"/>
      <c r="Z229" s="37">
        <f t="shared" si="61"/>
        <v>3.9242650000000006E-3</v>
      </c>
      <c r="AA229" s="37">
        <f t="shared" si="62"/>
        <v>9.0375822950000018E-2</v>
      </c>
      <c r="AB229" s="25">
        <v>3.1E-4</v>
      </c>
      <c r="AC229" s="25">
        <f t="shared" si="63"/>
        <v>2.8499999999999999E-4</v>
      </c>
    </row>
    <row r="230" spans="1:29" s="15" customFormat="1">
      <c r="A230" s="18">
        <v>478</v>
      </c>
      <c r="B230" s="25">
        <v>2.2000000000000001E-4</v>
      </c>
      <c r="C230" s="25">
        <v>5.3299999999999997E-3</v>
      </c>
      <c r="D230" s="25">
        <f t="shared" si="48"/>
        <v>5.0399999999999993E-3</v>
      </c>
      <c r="E230" s="25"/>
      <c r="F230" s="25">
        <f t="shared" si="49"/>
        <v>2.9702649999999993E-3</v>
      </c>
      <c r="G230" s="25">
        <f t="shared" si="50"/>
        <v>6.8405202949999994E-2</v>
      </c>
      <c r="H230" s="25">
        <v>1.128E-2</v>
      </c>
      <c r="I230" s="25">
        <f t="shared" si="51"/>
        <v>1.099E-2</v>
      </c>
      <c r="J230" s="25"/>
      <c r="K230" s="25">
        <f t="shared" si="52"/>
        <v>4.3289649999999997E-3</v>
      </c>
      <c r="L230" s="25">
        <f t="shared" si="53"/>
        <v>9.9696063949999997E-2</v>
      </c>
      <c r="M230" s="25">
        <v>5.3499999999999997E-3</v>
      </c>
      <c r="N230" s="25">
        <f t="shared" si="54"/>
        <v>5.0599999999999994E-3</v>
      </c>
      <c r="O230" s="25"/>
      <c r="P230" s="25">
        <f t="shared" si="55"/>
        <v>3.4881649999999997E-3</v>
      </c>
      <c r="Q230" s="25">
        <f t="shared" si="56"/>
        <v>8.0332439950000001E-2</v>
      </c>
      <c r="R230" s="36">
        <v>6.94E-3</v>
      </c>
      <c r="S230" s="36">
        <f t="shared" si="57"/>
        <v>6.6499999999999997E-3</v>
      </c>
      <c r="T230" s="36"/>
      <c r="U230" s="36">
        <f t="shared" si="58"/>
        <v>3.8180649999999998E-3</v>
      </c>
      <c r="V230" s="36">
        <f t="shared" si="59"/>
        <v>8.7930036949999998E-2</v>
      </c>
      <c r="W230" s="37">
        <v>8.0099999999999998E-3</v>
      </c>
      <c r="X230" s="37">
        <f t="shared" si="60"/>
        <v>7.7199999999999994E-3</v>
      </c>
      <c r="Y230" s="37"/>
      <c r="Z230" s="37">
        <f t="shared" si="61"/>
        <v>4.0992649999999995E-3</v>
      </c>
      <c r="AA230" s="37">
        <f t="shared" si="62"/>
        <v>9.4406072949999989E-2</v>
      </c>
      <c r="AB230" s="25">
        <v>3.6000000000000002E-4</v>
      </c>
      <c r="AC230" s="25">
        <f t="shared" si="63"/>
        <v>2.9E-4</v>
      </c>
    </row>
    <row r="231" spans="1:29" s="15" customFormat="1">
      <c r="A231" s="18">
        <v>479</v>
      </c>
      <c r="B231" s="25">
        <v>2.4000000000000001E-4</v>
      </c>
      <c r="C231" s="25">
        <v>5.1599999999999997E-3</v>
      </c>
      <c r="D231" s="25">
        <f t="shared" si="48"/>
        <v>4.9299999999999995E-3</v>
      </c>
      <c r="E231" s="25"/>
      <c r="F231" s="25">
        <f t="shared" si="49"/>
        <v>2.8602649999999994E-3</v>
      </c>
      <c r="G231" s="25">
        <f t="shared" si="50"/>
        <v>6.5871902949999991E-2</v>
      </c>
      <c r="H231" s="25">
        <v>1.107E-2</v>
      </c>
      <c r="I231" s="25">
        <f t="shared" si="51"/>
        <v>1.0840000000000001E-2</v>
      </c>
      <c r="J231" s="25"/>
      <c r="K231" s="25">
        <f t="shared" si="52"/>
        <v>4.1789650000000006E-3</v>
      </c>
      <c r="L231" s="25">
        <f t="shared" si="53"/>
        <v>9.6241563950000025E-2</v>
      </c>
      <c r="M231" s="25">
        <v>5.11E-3</v>
      </c>
      <c r="N231" s="25">
        <f t="shared" si="54"/>
        <v>4.8799999999999998E-3</v>
      </c>
      <c r="O231" s="25"/>
      <c r="P231" s="25">
        <f t="shared" si="55"/>
        <v>3.3081650000000001E-3</v>
      </c>
      <c r="Q231" s="25">
        <f t="shared" si="56"/>
        <v>7.6187039950000007E-2</v>
      </c>
      <c r="R231" s="36">
        <v>6.9100000000000003E-3</v>
      </c>
      <c r="S231" s="36">
        <f t="shared" si="57"/>
        <v>6.6800000000000002E-3</v>
      </c>
      <c r="T231" s="36"/>
      <c r="U231" s="36">
        <f t="shared" si="58"/>
        <v>3.8480650000000003E-3</v>
      </c>
      <c r="V231" s="36">
        <f t="shared" si="59"/>
        <v>8.8620936950000007E-2</v>
      </c>
      <c r="W231" s="37">
        <v>7.79E-3</v>
      </c>
      <c r="X231" s="37">
        <f t="shared" si="60"/>
        <v>7.5599999999999999E-3</v>
      </c>
      <c r="Y231" s="37"/>
      <c r="Z231" s="37">
        <f t="shared" si="61"/>
        <v>3.939265E-3</v>
      </c>
      <c r="AA231" s="37">
        <f t="shared" si="62"/>
        <v>9.0721272950000001E-2</v>
      </c>
      <c r="AB231" s="25">
        <v>2.2000000000000001E-4</v>
      </c>
      <c r="AC231" s="25">
        <f t="shared" si="63"/>
        <v>2.3000000000000001E-4</v>
      </c>
    </row>
    <row r="232" spans="1:29" s="15" customFormat="1">
      <c r="A232" s="18">
        <v>480</v>
      </c>
      <c r="B232" s="25">
        <v>2.7E-4</v>
      </c>
      <c r="C232" s="25">
        <v>5.1700000000000001E-3</v>
      </c>
      <c r="D232" s="25">
        <f t="shared" si="48"/>
        <v>4.8200000000000005E-3</v>
      </c>
      <c r="E232" s="25"/>
      <c r="F232" s="25">
        <f t="shared" si="49"/>
        <v>2.7502650000000004E-3</v>
      </c>
      <c r="G232" s="25">
        <f t="shared" si="50"/>
        <v>6.3338602950000017E-2</v>
      </c>
      <c r="H232" s="25">
        <v>1.1039999999999999E-2</v>
      </c>
      <c r="I232" s="25">
        <f t="shared" si="51"/>
        <v>1.069E-2</v>
      </c>
      <c r="J232" s="25"/>
      <c r="K232" s="25">
        <f t="shared" si="52"/>
        <v>4.0289649999999998E-3</v>
      </c>
      <c r="L232" s="25">
        <f t="shared" si="53"/>
        <v>9.2787063949999998E-2</v>
      </c>
      <c r="M232" s="25">
        <v>5.0499999999999998E-3</v>
      </c>
      <c r="N232" s="25">
        <f t="shared" si="54"/>
        <v>4.7000000000000002E-3</v>
      </c>
      <c r="O232" s="25"/>
      <c r="P232" s="25">
        <f t="shared" si="55"/>
        <v>3.1281650000000005E-3</v>
      </c>
      <c r="Q232" s="25">
        <f t="shared" si="56"/>
        <v>7.2041639950000014E-2</v>
      </c>
      <c r="R232" s="36">
        <v>6.79E-3</v>
      </c>
      <c r="S232" s="36">
        <f t="shared" si="57"/>
        <v>6.4400000000000004E-3</v>
      </c>
      <c r="T232" s="36"/>
      <c r="U232" s="36">
        <f t="shared" si="58"/>
        <v>3.6080650000000006E-3</v>
      </c>
      <c r="V232" s="36">
        <f t="shared" si="59"/>
        <v>8.3093736950000011E-2</v>
      </c>
      <c r="W232" s="37">
        <v>7.7999999999999996E-3</v>
      </c>
      <c r="X232" s="37">
        <f t="shared" si="60"/>
        <v>7.45E-3</v>
      </c>
      <c r="Y232" s="37"/>
      <c r="Z232" s="37">
        <f t="shared" si="61"/>
        <v>3.8292650000000001E-3</v>
      </c>
      <c r="AA232" s="37">
        <f t="shared" si="62"/>
        <v>8.8187972950000013E-2</v>
      </c>
      <c r="AB232" s="25">
        <v>4.2999999999999999E-4</v>
      </c>
      <c r="AC232" s="25">
        <f t="shared" si="63"/>
        <v>3.5E-4</v>
      </c>
    </row>
    <row r="233" spans="1:29" s="15" customFormat="1">
      <c r="A233" s="18">
        <v>481</v>
      </c>
      <c r="B233" s="25">
        <v>2.9999999999999997E-4</v>
      </c>
      <c r="C233" s="25">
        <v>5.1599999999999997E-3</v>
      </c>
      <c r="D233" s="25">
        <f t="shared" si="48"/>
        <v>4.8399999999999997E-3</v>
      </c>
      <c r="E233" s="25"/>
      <c r="F233" s="25">
        <f t="shared" si="49"/>
        <v>2.7702649999999996E-3</v>
      </c>
      <c r="G233" s="25">
        <f t="shared" si="50"/>
        <v>6.3799202949999995E-2</v>
      </c>
      <c r="H233" s="25">
        <v>1.1050000000000001E-2</v>
      </c>
      <c r="I233" s="25">
        <f t="shared" si="51"/>
        <v>1.073E-2</v>
      </c>
      <c r="J233" s="25"/>
      <c r="K233" s="25">
        <f t="shared" si="52"/>
        <v>4.0689649999999999E-3</v>
      </c>
      <c r="L233" s="25">
        <f t="shared" si="53"/>
        <v>9.3708263950000009E-2</v>
      </c>
      <c r="M233" s="25">
        <v>5.0800000000000003E-3</v>
      </c>
      <c r="N233" s="25">
        <f t="shared" si="54"/>
        <v>4.7600000000000003E-3</v>
      </c>
      <c r="O233" s="25"/>
      <c r="P233" s="25">
        <f t="shared" si="55"/>
        <v>3.1881650000000006E-3</v>
      </c>
      <c r="Q233" s="25">
        <f t="shared" si="56"/>
        <v>7.3423439950000016E-2</v>
      </c>
      <c r="R233" s="36">
        <v>6.8199999999999997E-3</v>
      </c>
      <c r="S233" s="36">
        <f t="shared" si="57"/>
        <v>6.4999999999999997E-3</v>
      </c>
      <c r="T233" s="36"/>
      <c r="U233" s="36">
        <f t="shared" si="58"/>
        <v>3.6680649999999999E-3</v>
      </c>
      <c r="V233" s="36">
        <f t="shared" si="59"/>
        <v>8.4475536949999999E-2</v>
      </c>
      <c r="W233" s="37">
        <v>7.7099999999999998E-3</v>
      </c>
      <c r="X233" s="37">
        <f t="shared" si="60"/>
        <v>7.3899999999999999E-3</v>
      </c>
      <c r="Y233" s="37"/>
      <c r="Z233" s="37">
        <f t="shared" si="61"/>
        <v>3.7692649999999999E-3</v>
      </c>
      <c r="AA233" s="37">
        <f t="shared" si="62"/>
        <v>8.6806172949999996E-2</v>
      </c>
      <c r="AB233" s="25">
        <v>3.4000000000000002E-4</v>
      </c>
      <c r="AC233" s="25">
        <f t="shared" si="63"/>
        <v>3.1999999999999997E-4</v>
      </c>
    </row>
    <row r="234" spans="1:29" s="15" customFormat="1">
      <c r="A234" s="18">
        <v>482</v>
      </c>
      <c r="B234" s="25">
        <v>2.3000000000000001E-4</v>
      </c>
      <c r="C234" s="25">
        <v>5.0600000000000003E-3</v>
      </c>
      <c r="D234" s="25">
        <f t="shared" si="48"/>
        <v>4.7100000000000006E-3</v>
      </c>
      <c r="E234" s="25"/>
      <c r="F234" s="25">
        <f t="shared" si="49"/>
        <v>2.6402650000000006E-3</v>
      </c>
      <c r="G234" s="25">
        <f t="shared" si="50"/>
        <v>6.0805302950000015E-2</v>
      </c>
      <c r="H234" s="25">
        <v>1.099E-2</v>
      </c>
      <c r="I234" s="25">
        <f t="shared" si="51"/>
        <v>1.064E-2</v>
      </c>
      <c r="J234" s="25"/>
      <c r="K234" s="25">
        <f t="shared" si="52"/>
        <v>3.9789650000000001E-3</v>
      </c>
      <c r="L234" s="25">
        <f t="shared" si="53"/>
        <v>9.1635563950000012E-2</v>
      </c>
      <c r="M234" s="25">
        <v>5.0400000000000002E-3</v>
      </c>
      <c r="N234" s="25">
        <f t="shared" si="54"/>
        <v>4.6900000000000006E-3</v>
      </c>
      <c r="O234" s="25"/>
      <c r="P234" s="25">
        <f t="shared" si="55"/>
        <v>3.1181650000000009E-3</v>
      </c>
      <c r="Q234" s="25">
        <f t="shared" si="56"/>
        <v>7.1811339950000025E-2</v>
      </c>
      <c r="R234" s="36">
        <v>6.7799999999999996E-3</v>
      </c>
      <c r="S234" s="36">
        <f t="shared" si="57"/>
        <v>6.43E-3</v>
      </c>
      <c r="T234" s="36"/>
      <c r="U234" s="36">
        <f t="shared" si="58"/>
        <v>3.5980650000000001E-3</v>
      </c>
      <c r="V234" s="36">
        <f t="shared" si="59"/>
        <v>8.2863436950000008E-2</v>
      </c>
      <c r="W234" s="37">
        <v>7.6400000000000001E-3</v>
      </c>
      <c r="X234" s="37">
        <f t="shared" si="60"/>
        <v>7.2900000000000005E-3</v>
      </c>
      <c r="Y234" s="37"/>
      <c r="Z234" s="37">
        <f t="shared" si="61"/>
        <v>3.6692650000000005E-3</v>
      </c>
      <c r="AA234" s="37">
        <f t="shared" si="62"/>
        <v>8.4503172950000011E-2</v>
      </c>
      <c r="AB234" s="25">
        <v>4.6999999999999999E-4</v>
      </c>
      <c r="AC234" s="25">
        <f t="shared" si="63"/>
        <v>3.5E-4</v>
      </c>
    </row>
    <row r="235" spans="1:29" s="15" customFormat="1">
      <c r="A235" s="18">
        <v>483</v>
      </c>
      <c r="B235" s="25">
        <v>2.9999999999999997E-4</v>
      </c>
      <c r="C235" s="25">
        <v>5.0299999999999997E-3</v>
      </c>
      <c r="D235" s="25">
        <f t="shared" si="48"/>
        <v>4.7149999999999996E-3</v>
      </c>
      <c r="E235" s="25"/>
      <c r="F235" s="25">
        <f t="shared" si="49"/>
        <v>2.6452649999999995E-3</v>
      </c>
      <c r="G235" s="25">
        <f t="shared" si="50"/>
        <v>6.0920452949999988E-2</v>
      </c>
      <c r="H235" s="25">
        <v>1.0880000000000001E-2</v>
      </c>
      <c r="I235" s="25">
        <f t="shared" si="51"/>
        <v>1.0565000000000001E-2</v>
      </c>
      <c r="J235" s="25"/>
      <c r="K235" s="25">
        <f t="shared" si="52"/>
        <v>3.9039650000000014E-3</v>
      </c>
      <c r="L235" s="25">
        <f t="shared" si="53"/>
        <v>8.9908313950000041E-2</v>
      </c>
      <c r="M235" s="25">
        <v>4.8799999999999998E-3</v>
      </c>
      <c r="N235" s="25">
        <f t="shared" si="54"/>
        <v>4.5649999999999996E-3</v>
      </c>
      <c r="O235" s="25"/>
      <c r="P235" s="25">
        <f t="shared" si="55"/>
        <v>2.9931649999999999E-3</v>
      </c>
      <c r="Q235" s="25">
        <f t="shared" si="56"/>
        <v>6.8932589949999998E-2</v>
      </c>
      <c r="R235" s="36">
        <v>6.7499999999999999E-3</v>
      </c>
      <c r="S235" s="36">
        <f t="shared" si="57"/>
        <v>6.4349999999999997E-3</v>
      </c>
      <c r="T235" s="36"/>
      <c r="U235" s="36">
        <f t="shared" si="58"/>
        <v>3.6030649999999999E-3</v>
      </c>
      <c r="V235" s="36">
        <f t="shared" si="59"/>
        <v>8.2978586950000002E-2</v>
      </c>
      <c r="W235" s="37">
        <v>7.6099999999999996E-3</v>
      </c>
      <c r="X235" s="37">
        <f t="shared" si="60"/>
        <v>7.2949999999999994E-3</v>
      </c>
      <c r="Y235" s="37"/>
      <c r="Z235" s="37">
        <f t="shared" si="61"/>
        <v>3.6742649999999995E-3</v>
      </c>
      <c r="AA235" s="37">
        <f t="shared" si="62"/>
        <v>8.4618322949999991E-2</v>
      </c>
      <c r="AB235" s="25">
        <v>3.3E-4</v>
      </c>
      <c r="AC235" s="25">
        <f t="shared" si="63"/>
        <v>3.1499999999999996E-4</v>
      </c>
    </row>
    <row r="236" spans="1:29" s="15" customFormat="1">
      <c r="A236" s="18">
        <v>484</v>
      </c>
      <c r="B236" s="25">
        <v>2.2000000000000001E-4</v>
      </c>
      <c r="C236" s="25">
        <v>4.9399999999999999E-3</v>
      </c>
      <c r="D236" s="25">
        <f t="shared" si="48"/>
        <v>4.5799999999999999E-3</v>
      </c>
      <c r="E236" s="25"/>
      <c r="F236" s="25">
        <f t="shared" si="49"/>
        <v>2.5102649999999998E-3</v>
      </c>
      <c r="G236" s="25">
        <f t="shared" si="50"/>
        <v>5.781140295E-2</v>
      </c>
      <c r="H236" s="25">
        <v>1.0869999999999999E-2</v>
      </c>
      <c r="I236" s="25">
        <f t="shared" si="51"/>
        <v>1.051E-2</v>
      </c>
      <c r="J236" s="25"/>
      <c r="K236" s="25">
        <f t="shared" si="52"/>
        <v>3.8489650000000002E-3</v>
      </c>
      <c r="L236" s="25">
        <f t="shared" si="53"/>
        <v>8.8641663950000005E-2</v>
      </c>
      <c r="M236" s="25">
        <v>4.8599999999999997E-3</v>
      </c>
      <c r="N236" s="25">
        <f t="shared" si="54"/>
        <v>4.4999999999999997E-3</v>
      </c>
      <c r="O236" s="25"/>
      <c r="P236" s="25">
        <f t="shared" si="55"/>
        <v>2.9281649999999999E-3</v>
      </c>
      <c r="Q236" s="25">
        <f t="shared" si="56"/>
        <v>6.7435639950000001E-2</v>
      </c>
      <c r="R236" s="36">
        <v>6.6400000000000001E-3</v>
      </c>
      <c r="S236" s="36">
        <f t="shared" si="57"/>
        <v>6.28E-3</v>
      </c>
      <c r="T236" s="36"/>
      <c r="U236" s="36">
        <f t="shared" si="58"/>
        <v>3.4480650000000002E-3</v>
      </c>
      <c r="V236" s="36">
        <f t="shared" si="59"/>
        <v>7.9408936950000009E-2</v>
      </c>
      <c r="W236" s="37">
        <v>7.4599999999999996E-3</v>
      </c>
      <c r="X236" s="37">
        <f t="shared" si="60"/>
        <v>7.0999999999999995E-3</v>
      </c>
      <c r="Y236" s="37"/>
      <c r="Z236" s="37">
        <f t="shared" si="61"/>
        <v>3.4792649999999996E-3</v>
      </c>
      <c r="AA236" s="37">
        <f t="shared" si="62"/>
        <v>8.012747295E-2</v>
      </c>
      <c r="AB236" s="25">
        <v>5.0000000000000001E-4</v>
      </c>
      <c r="AC236" s="25">
        <f t="shared" si="63"/>
        <v>3.6000000000000002E-4</v>
      </c>
    </row>
    <row r="237" spans="1:29" s="15" customFormat="1">
      <c r="A237" s="18">
        <v>485</v>
      </c>
      <c r="B237" s="25">
        <v>2.9999999999999997E-4</v>
      </c>
      <c r="C237" s="25">
        <v>4.9199999999999999E-3</v>
      </c>
      <c r="D237" s="25">
        <f t="shared" si="48"/>
        <v>4.6049999999999997E-3</v>
      </c>
      <c r="E237" s="25"/>
      <c r="F237" s="25">
        <f t="shared" si="49"/>
        <v>2.5352649999999997E-3</v>
      </c>
      <c r="G237" s="25">
        <f t="shared" si="50"/>
        <v>5.8387152949999993E-2</v>
      </c>
      <c r="H237" s="25">
        <v>1.0829999999999999E-2</v>
      </c>
      <c r="I237" s="25">
        <f t="shared" si="51"/>
        <v>1.0515E-2</v>
      </c>
      <c r="J237" s="25"/>
      <c r="K237" s="25">
        <f t="shared" si="52"/>
        <v>3.853965E-3</v>
      </c>
      <c r="L237" s="25">
        <f t="shared" si="53"/>
        <v>8.8756813949999999E-2</v>
      </c>
      <c r="M237" s="25">
        <v>4.8999999999999998E-3</v>
      </c>
      <c r="N237" s="25">
        <f t="shared" si="54"/>
        <v>4.5849999999999997E-3</v>
      </c>
      <c r="O237" s="25"/>
      <c r="P237" s="25">
        <f t="shared" si="55"/>
        <v>3.0131649999999999E-3</v>
      </c>
      <c r="Q237" s="25">
        <f t="shared" si="56"/>
        <v>6.9393189950000003E-2</v>
      </c>
      <c r="R237" s="36">
        <v>6.6699999999999997E-3</v>
      </c>
      <c r="S237" s="36">
        <f t="shared" si="57"/>
        <v>6.3549999999999995E-3</v>
      </c>
      <c r="T237" s="36"/>
      <c r="U237" s="36">
        <f t="shared" si="58"/>
        <v>3.5230649999999997E-3</v>
      </c>
      <c r="V237" s="36">
        <f t="shared" si="59"/>
        <v>8.1136186949999994E-2</v>
      </c>
      <c r="W237" s="37">
        <v>7.3699999999999998E-3</v>
      </c>
      <c r="X237" s="37">
        <f t="shared" si="60"/>
        <v>7.0549999999999996E-3</v>
      </c>
      <c r="Y237" s="37"/>
      <c r="Z237" s="37">
        <f t="shared" si="61"/>
        <v>3.4342649999999997E-3</v>
      </c>
      <c r="AA237" s="37">
        <f t="shared" si="62"/>
        <v>7.9091122949999995E-2</v>
      </c>
      <c r="AB237" s="25">
        <v>3.3E-4</v>
      </c>
      <c r="AC237" s="25">
        <f t="shared" si="63"/>
        <v>3.1499999999999996E-4</v>
      </c>
    </row>
    <row r="238" spans="1:29" s="15" customFormat="1">
      <c r="A238" s="18">
        <v>486</v>
      </c>
      <c r="B238" s="25">
        <v>2.5999999999999998E-4</v>
      </c>
      <c r="C238" s="25">
        <v>4.9899999999999996E-3</v>
      </c>
      <c r="D238" s="25">
        <f t="shared" si="48"/>
        <v>4.62E-3</v>
      </c>
      <c r="E238" s="25"/>
      <c r="F238" s="25">
        <f t="shared" si="49"/>
        <v>2.5502649999999999E-3</v>
      </c>
      <c r="G238" s="25">
        <f t="shared" si="50"/>
        <v>5.8732602950000004E-2</v>
      </c>
      <c r="H238" s="25">
        <v>1.0829999999999999E-2</v>
      </c>
      <c r="I238" s="25">
        <f t="shared" si="51"/>
        <v>1.0459999999999999E-2</v>
      </c>
      <c r="J238" s="25"/>
      <c r="K238" s="25">
        <f t="shared" si="52"/>
        <v>3.7989649999999988E-3</v>
      </c>
      <c r="L238" s="25">
        <f t="shared" si="53"/>
        <v>8.7490163949999977E-2</v>
      </c>
      <c r="M238" s="25">
        <v>4.8999999999999998E-3</v>
      </c>
      <c r="N238" s="25">
        <f t="shared" si="54"/>
        <v>4.5300000000000002E-3</v>
      </c>
      <c r="O238" s="25"/>
      <c r="P238" s="25">
        <f t="shared" si="55"/>
        <v>2.9581650000000004E-3</v>
      </c>
      <c r="Q238" s="25">
        <f t="shared" si="56"/>
        <v>6.8126539950000009E-2</v>
      </c>
      <c r="R238" s="36">
        <v>6.6299999999999996E-3</v>
      </c>
      <c r="S238" s="36">
        <f t="shared" si="57"/>
        <v>6.2599999999999999E-3</v>
      </c>
      <c r="T238" s="36"/>
      <c r="U238" s="36">
        <f t="shared" si="58"/>
        <v>3.4280650000000001E-3</v>
      </c>
      <c r="V238" s="36">
        <f t="shared" si="59"/>
        <v>7.8948336950000003E-2</v>
      </c>
      <c r="W238" s="37">
        <v>7.5300000000000002E-3</v>
      </c>
      <c r="X238" s="37">
        <f t="shared" si="60"/>
        <v>7.1600000000000006E-3</v>
      </c>
      <c r="Y238" s="37"/>
      <c r="Z238" s="37">
        <f t="shared" si="61"/>
        <v>3.5392650000000006E-3</v>
      </c>
      <c r="AA238" s="37">
        <f t="shared" si="62"/>
        <v>8.1509272950000017E-2</v>
      </c>
      <c r="AB238" s="25">
        <v>4.8000000000000001E-4</v>
      </c>
      <c r="AC238" s="25">
        <f t="shared" si="63"/>
        <v>3.6999999999999999E-4</v>
      </c>
    </row>
    <row r="239" spans="1:29" s="15" customFormat="1">
      <c r="A239" s="18">
        <v>487</v>
      </c>
      <c r="B239" s="25">
        <v>3.8999999999999999E-4</v>
      </c>
      <c r="C239" s="25">
        <v>4.8799999999999998E-3</v>
      </c>
      <c r="D239" s="25">
        <f t="shared" si="48"/>
        <v>4.5300000000000002E-3</v>
      </c>
      <c r="E239" s="25"/>
      <c r="F239" s="25">
        <f t="shared" si="49"/>
        <v>2.4602650000000001E-3</v>
      </c>
      <c r="G239" s="25">
        <f t="shared" si="50"/>
        <v>5.6659902950000007E-2</v>
      </c>
      <c r="H239" s="25">
        <v>1.0749999999999999E-2</v>
      </c>
      <c r="I239" s="25">
        <f t="shared" si="51"/>
        <v>1.04E-2</v>
      </c>
      <c r="J239" s="25"/>
      <c r="K239" s="25">
        <f t="shared" si="52"/>
        <v>3.7389649999999995E-3</v>
      </c>
      <c r="L239" s="25">
        <f t="shared" si="53"/>
        <v>8.6108363949999989E-2</v>
      </c>
      <c r="M239" s="25">
        <v>4.7699999999999999E-3</v>
      </c>
      <c r="N239" s="25">
        <f t="shared" si="54"/>
        <v>4.4200000000000003E-3</v>
      </c>
      <c r="O239" s="25"/>
      <c r="P239" s="25">
        <f t="shared" si="55"/>
        <v>2.8481650000000006E-3</v>
      </c>
      <c r="Q239" s="25">
        <f t="shared" si="56"/>
        <v>6.5593239950000021E-2</v>
      </c>
      <c r="R239" s="36">
        <v>6.5399999999999998E-3</v>
      </c>
      <c r="S239" s="36">
        <f t="shared" si="57"/>
        <v>6.1900000000000002E-3</v>
      </c>
      <c r="T239" s="36"/>
      <c r="U239" s="36">
        <f t="shared" si="58"/>
        <v>3.3580650000000004E-3</v>
      </c>
      <c r="V239" s="36">
        <f t="shared" si="59"/>
        <v>7.7336236950000012E-2</v>
      </c>
      <c r="W239" s="37">
        <v>7.3899999999999999E-3</v>
      </c>
      <c r="X239" s="37">
        <f t="shared" si="60"/>
        <v>7.0400000000000003E-3</v>
      </c>
      <c r="Y239" s="37"/>
      <c r="Z239" s="37">
        <f t="shared" si="61"/>
        <v>3.4192650000000003E-3</v>
      </c>
      <c r="AA239" s="37">
        <f t="shared" si="62"/>
        <v>7.8745672950000012E-2</v>
      </c>
      <c r="AB239" s="25">
        <v>3.1E-4</v>
      </c>
      <c r="AC239" s="25">
        <f t="shared" si="63"/>
        <v>3.5E-4</v>
      </c>
    </row>
    <row r="240" spans="1:29" s="15" customFormat="1">
      <c r="A240" s="18">
        <v>488</v>
      </c>
      <c r="B240" s="25">
        <v>4.2000000000000002E-4</v>
      </c>
      <c r="C240" s="25">
        <v>4.8599999999999997E-3</v>
      </c>
      <c r="D240" s="25">
        <f t="shared" si="48"/>
        <v>4.385E-3</v>
      </c>
      <c r="E240" s="25"/>
      <c r="F240" s="25">
        <f t="shared" si="49"/>
        <v>2.3152649999999999E-3</v>
      </c>
      <c r="G240" s="25">
        <f t="shared" si="50"/>
        <v>5.3320552950000003E-2</v>
      </c>
      <c r="H240" s="25">
        <v>1.0840000000000001E-2</v>
      </c>
      <c r="I240" s="25">
        <f t="shared" si="51"/>
        <v>1.0365000000000001E-2</v>
      </c>
      <c r="J240" s="25"/>
      <c r="K240" s="25">
        <f t="shared" si="52"/>
        <v>3.7039650000000009E-3</v>
      </c>
      <c r="L240" s="25">
        <f t="shared" si="53"/>
        <v>8.5302313950000028E-2</v>
      </c>
      <c r="M240" s="25">
        <v>4.7999999999999996E-3</v>
      </c>
      <c r="N240" s="25">
        <f t="shared" si="54"/>
        <v>4.3249999999999999E-3</v>
      </c>
      <c r="O240" s="25"/>
      <c r="P240" s="25">
        <f t="shared" si="55"/>
        <v>2.7531650000000001E-3</v>
      </c>
      <c r="Q240" s="25">
        <f t="shared" si="56"/>
        <v>6.3405389950000002E-2</v>
      </c>
      <c r="R240" s="36">
        <v>6.5399999999999998E-3</v>
      </c>
      <c r="S240" s="36">
        <f t="shared" si="57"/>
        <v>6.0650000000000001E-3</v>
      </c>
      <c r="T240" s="36"/>
      <c r="U240" s="36">
        <f t="shared" si="58"/>
        <v>3.2330650000000002E-3</v>
      </c>
      <c r="V240" s="36">
        <f t="shared" si="59"/>
        <v>7.4457486950000012E-2</v>
      </c>
      <c r="W240" s="37">
        <v>7.3899999999999999E-3</v>
      </c>
      <c r="X240" s="37">
        <f t="shared" si="60"/>
        <v>6.9150000000000001E-3</v>
      </c>
      <c r="Y240" s="37"/>
      <c r="Z240" s="37">
        <f t="shared" si="61"/>
        <v>3.2942650000000002E-3</v>
      </c>
      <c r="AA240" s="37">
        <f t="shared" si="62"/>
        <v>7.5866922950000013E-2</v>
      </c>
      <c r="AB240" s="25">
        <v>5.2999999999999998E-4</v>
      </c>
      <c r="AC240" s="25">
        <f t="shared" si="63"/>
        <v>4.75E-4</v>
      </c>
    </row>
    <row r="241" spans="1:29" s="15" customFormat="1">
      <c r="A241" s="18">
        <v>489</v>
      </c>
      <c r="B241" s="25">
        <v>2.5000000000000001E-4</v>
      </c>
      <c r="C241" s="25">
        <v>4.8999999999999998E-3</v>
      </c>
      <c r="D241" s="25">
        <f t="shared" si="48"/>
        <v>4.6549999999999994E-3</v>
      </c>
      <c r="E241" s="25"/>
      <c r="F241" s="25">
        <f t="shared" si="49"/>
        <v>2.5852649999999994E-3</v>
      </c>
      <c r="G241" s="25">
        <f t="shared" si="50"/>
        <v>5.9538652949999986E-2</v>
      </c>
      <c r="H241" s="25">
        <v>1.0789999999999999E-2</v>
      </c>
      <c r="I241" s="25">
        <f t="shared" si="51"/>
        <v>1.0544999999999999E-2</v>
      </c>
      <c r="J241" s="25"/>
      <c r="K241" s="25">
        <f t="shared" si="52"/>
        <v>3.8839649999999988E-3</v>
      </c>
      <c r="L241" s="25">
        <f t="shared" si="53"/>
        <v>8.944771394999998E-2</v>
      </c>
      <c r="M241" s="25">
        <v>4.79E-3</v>
      </c>
      <c r="N241" s="25">
        <f t="shared" si="54"/>
        <v>4.5450000000000004E-3</v>
      </c>
      <c r="O241" s="25"/>
      <c r="P241" s="25">
        <f t="shared" si="55"/>
        <v>2.9731650000000007E-3</v>
      </c>
      <c r="Q241" s="25">
        <f t="shared" si="56"/>
        <v>6.847198995000002E-2</v>
      </c>
      <c r="R241" s="36">
        <v>6.5399999999999998E-3</v>
      </c>
      <c r="S241" s="36">
        <f t="shared" si="57"/>
        <v>6.2950000000000002E-3</v>
      </c>
      <c r="T241" s="36"/>
      <c r="U241" s="36">
        <f t="shared" si="58"/>
        <v>3.4630650000000004E-3</v>
      </c>
      <c r="V241" s="36">
        <f t="shared" si="59"/>
        <v>7.975438695000002E-2</v>
      </c>
      <c r="W241" s="37">
        <v>7.3800000000000003E-3</v>
      </c>
      <c r="X241" s="37">
        <f t="shared" si="60"/>
        <v>7.1350000000000007E-3</v>
      </c>
      <c r="Y241" s="37"/>
      <c r="Z241" s="37">
        <f t="shared" si="61"/>
        <v>3.5142650000000008E-3</v>
      </c>
      <c r="AA241" s="37">
        <f t="shared" si="62"/>
        <v>8.0933522950000017E-2</v>
      </c>
      <c r="AB241" s="25">
        <v>2.4000000000000001E-4</v>
      </c>
      <c r="AC241" s="25">
        <f t="shared" si="63"/>
        <v>2.4499999999999999E-4</v>
      </c>
    </row>
    <row r="242" spans="1:29" s="15" customFormat="1">
      <c r="A242" s="18">
        <v>490</v>
      </c>
      <c r="B242" s="25">
        <v>5.1000000000000004E-4</v>
      </c>
      <c r="C242" s="25">
        <v>4.79E-3</v>
      </c>
      <c r="D242" s="25">
        <f t="shared" si="48"/>
        <v>4.1650000000000003E-3</v>
      </c>
      <c r="E242" s="25"/>
      <c r="F242" s="25">
        <f t="shared" si="49"/>
        <v>2.0952650000000002E-3</v>
      </c>
      <c r="G242" s="25">
        <f t="shared" si="50"/>
        <v>4.8253952950000005E-2</v>
      </c>
      <c r="H242" s="25">
        <v>1.069E-2</v>
      </c>
      <c r="I242" s="25">
        <f t="shared" si="51"/>
        <v>1.0064999999999999E-2</v>
      </c>
      <c r="J242" s="25"/>
      <c r="K242" s="25">
        <f t="shared" si="52"/>
        <v>3.4039649999999992E-3</v>
      </c>
      <c r="L242" s="25">
        <f t="shared" si="53"/>
        <v>7.8393313949999988E-2</v>
      </c>
      <c r="M242" s="25">
        <v>4.7200000000000002E-3</v>
      </c>
      <c r="N242" s="25">
        <f t="shared" si="54"/>
        <v>4.0950000000000005E-3</v>
      </c>
      <c r="O242" s="25"/>
      <c r="P242" s="25">
        <f t="shared" si="55"/>
        <v>2.5231650000000008E-3</v>
      </c>
      <c r="Q242" s="25">
        <f t="shared" si="56"/>
        <v>5.8108489950000022E-2</v>
      </c>
      <c r="R242" s="36">
        <v>6.4400000000000004E-3</v>
      </c>
      <c r="S242" s="36">
        <f t="shared" si="57"/>
        <v>5.8150000000000007E-3</v>
      </c>
      <c r="T242" s="36"/>
      <c r="U242" s="36">
        <f t="shared" si="58"/>
        <v>2.9830650000000009E-3</v>
      </c>
      <c r="V242" s="36">
        <f t="shared" si="59"/>
        <v>6.8699986950000028E-2</v>
      </c>
      <c r="W242" s="37">
        <v>7.2700000000000004E-3</v>
      </c>
      <c r="X242" s="37">
        <f t="shared" si="60"/>
        <v>6.6450000000000007E-3</v>
      </c>
      <c r="Y242" s="37"/>
      <c r="Z242" s="37">
        <f t="shared" si="61"/>
        <v>3.0242650000000008E-3</v>
      </c>
      <c r="AA242" s="37">
        <f t="shared" si="62"/>
        <v>6.9648822950000022E-2</v>
      </c>
      <c r="AB242" s="25">
        <v>7.3999999999999999E-4</v>
      </c>
      <c r="AC242" s="25">
        <f t="shared" si="63"/>
        <v>6.2500000000000001E-4</v>
      </c>
    </row>
    <row r="243" spans="1:29" s="15" customFormat="1">
      <c r="A243" s="18">
        <v>491</v>
      </c>
      <c r="B243" s="25">
        <v>2.4000000000000001E-4</v>
      </c>
      <c r="C243" s="25">
        <v>4.7600000000000003E-3</v>
      </c>
      <c r="D243" s="25">
        <f t="shared" si="48"/>
        <v>4.5650000000000005E-3</v>
      </c>
      <c r="E243" s="25"/>
      <c r="F243" s="25">
        <f t="shared" si="49"/>
        <v>2.4952650000000004E-3</v>
      </c>
      <c r="G243" s="25">
        <f t="shared" si="50"/>
        <v>5.746595295000001E-2</v>
      </c>
      <c r="H243" s="25">
        <v>1.0529999999999999E-2</v>
      </c>
      <c r="I243" s="25">
        <f t="shared" si="51"/>
        <v>1.0334999999999999E-2</v>
      </c>
      <c r="J243" s="25"/>
      <c r="K243" s="25">
        <f t="shared" si="52"/>
        <v>3.6739649999999987E-3</v>
      </c>
      <c r="L243" s="25">
        <f t="shared" si="53"/>
        <v>8.4611413949999978E-2</v>
      </c>
      <c r="M243" s="25">
        <v>4.6299999999999996E-3</v>
      </c>
      <c r="N243" s="25">
        <f t="shared" si="54"/>
        <v>4.4349999999999997E-3</v>
      </c>
      <c r="O243" s="25"/>
      <c r="P243" s="25">
        <f t="shared" si="55"/>
        <v>2.863165E-3</v>
      </c>
      <c r="Q243" s="25">
        <f t="shared" si="56"/>
        <v>6.5938689950000004E-2</v>
      </c>
      <c r="R243" s="36">
        <v>6.4099999999999999E-3</v>
      </c>
      <c r="S243" s="36">
        <f t="shared" si="57"/>
        <v>6.215E-3</v>
      </c>
      <c r="T243" s="36"/>
      <c r="U243" s="36">
        <f t="shared" si="58"/>
        <v>3.3830650000000002E-3</v>
      </c>
      <c r="V243" s="36">
        <f t="shared" si="59"/>
        <v>7.7911986950000012E-2</v>
      </c>
      <c r="W243" s="37">
        <v>7.2199999999999999E-3</v>
      </c>
      <c r="X243" s="37">
        <f t="shared" si="60"/>
        <v>7.025E-3</v>
      </c>
      <c r="Y243" s="37"/>
      <c r="Z243" s="37">
        <f t="shared" si="61"/>
        <v>3.4042650000000001E-3</v>
      </c>
      <c r="AA243" s="37">
        <f t="shared" si="62"/>
        <v>7.8400222950000001E-2</v>
      </c>
      <c r="AB243" s="25">
        <v>1.4999999999999999E-4</v>
      </c>
      <c r="AC243" s="25">
        <f t="shared" si="63"/>
        <v>1.95E-4</v>
      </c>
    </row>
    <row r="244" spans="1:29" s="15" customFormat="1">
      <c r="A244" s="18">
        <v>492</v>
      </c>
      <c r="B244" s="25">
        <v>2.1000000000000001E-4</v>
      </c>
      <c r="C244" s="25">
        <v>4.7200000000000002E-3</v>
      </c>
      <c r="D244" s="25">
        <f t="shared" si="48"/>
        <v>4.4450000000000002E-3</v>
      </c>
      <c r="E244" s="25"/>
      <c r="F244" s="25">
        <f t="shared" si="49"/>
        <v>2.3752650000000001E-3</v>
      </c>
      <c r="G244" s="25">
        <f t="shared" si="50"/>
        <v>5.4702352950000005E-2</v>
      </c>
      <c r="H244" s="25">
        <v>1.072E-2</v>
      </c>
      <c r="I244" s="25">
        <f t="shared" si="51"/>
        <v>1.0445000000000001E-2</v>
      </c>
      <c r="J244" s="25"/>
      <c r="K244" s="25">
        <f t="shared" si="52"/>
        <v>3.7839650000000011E-3</v>
      </c>
      <c r="L244" s="25">
        <f t="shared" si="53"/>
        <v>8.7144713950000036E-2</v>
      </c>
      <c r="M244" s="25">
        <v>4.7099999999999998E-3</v>
      </c>
      <c r="N244" s="25">
        <f t="shared" si="54"/>
        <v>4.4349999999999997E-3</v>
      </c>
      <c r="O244" s="25"/>
      <c r="P244" s="25">
        <f t="shared" si="55"/>
        <v>2.863165E-3</v>
      </c>
      <c r="Q244" s="25">
        <f t="shared" si="56"/>
        <v>6.5938689950000004E-2</v>
      </c>
      <c r="R244" s="36">
        <v>6.4200000000000004E-3</v>
      </c>
      <c r="S244" s="36">
        <f t="shared" si="57"/>
        <v>6.1450000000000003E-3</v>
      </c>
      <c r="T244" s="36"/>
      <c r="U244" s="36">
        <f t="shared" si="58"/>
        <v>3.3130650000000005E-3</v>
      </c>
      <c r="V244" s="36">
        <f t="shared" si="59"/>
        <v>7.629988695000002E-2</v>
      </c>
      <c r="W244" s="37">
        <v>7.3400000000000002E-3</v>
      </c>
      <c r="X244" s="37">
        <f t="shared" si="60"/>
        <v>7.0650000000000001E-3</v>
      </c>
      <c r="Y244" s="37"/>
      <c r="Z244" s="37">
        <f t="shared" si="61"/>
        <v>3.4442650000000002E-3</v>
      </c>
      <c r="AA244" s="37">
        <f t="shared" si="62"/>
        <v>7.9321422950000012E-2</v>
      </c>
      <c r="AB244" s="25">
        <v>3.4000000000000002E-4</v>
      </c>
      <c r="AC244" s="25">
        <f t="shared" si="63"/>
        <v>2.7500000000000002E-4</v>
      </c>
    </row>
    <row r="245" spans="1:29" s="15" customFormat="1">
      <c r="A245" s="18">
        <v>493</v>
      </c>
      <c r="B245" s="25">
        <v>2.2000000000000001E-4</v>
      </c>
      <c r="C245" s="25">
        <v>4.7099999999999998E-3</v>
      </c>
      <c r="D245" s="25">
        <f t="shared" si="48"/>
        <v>4.4099999999999999E-3</v>
      </c>
      <c r="E245" s="25"/>
      <c r="F245" s="25">
        <f t="shared" si="49"/>
        <v>2.3402649999999998E-3</v>
      </c>
      <c r="G245" s="25">
        <f t="shared" si="50"/>
        <v>5.3896302949999995E-2</v>
      </c>
      <c r="H245" s="25">
        <v>1.0529999999999999E-2</v>
      </c>
      <c r="I245" s="25">
        <f t="shared" si="51"/>
        <v>1.023E-2</v>
      </c>
      <c r="J245" s="25"/>
      <c r="K245" s="25">
        <f t="shared" si="52"/>
        <v>3.5689649999999995E-3</v>
      </c>
      <c r="L245" s="25">
        <f t="shared" si="53"/>
        <v>8.2193263949999998E-2</v>
      </c>
      <c r="M245" s="25">
        <v>4.5900000000000003E-3</v>
      </c>
      <c r="N245" s="25">
        <f t="shared" si="54"/>
        <v>4.2900000000000004E-3</v>
      </c>
      <c r="O245" s="25"/>
      <c r="P245" s="25">
        <f t="shared" si="55"/>
        <v>2.7181650000000007E-3</v>
      </c>
      <c r="Q245" s="25">
        <f t="shared" si="56"/>
        <v>6.2599339950000013E-2</v>
      </c>
      <c r="R245" s="36">
        <v>6.4599999999999996E-3</v>
      </c>
      <c r="S245" s="36">
        <f t="shared" si="57"/>
        <v>6.1599999999999997E-3</v>
      </c>
      <c r="T245" s="36"/>
      <c r="U245" s="36">
        <f t="shared" si="58"/>
        <v>3.3280649999999998E-3</v>
      </c>
      <c r="V245" s="36">
        <f t="shared" si="59"/>
        <v>7.6645336950000004E-2</v>
      </c>
      <c r="W245" s="37">
        <v>7.1700000000000002E-3</v>
      </c>
      <c r="X245" s="37">
        <f t="shared" si="60"/>
        <v>6.8700000000000002E-3</v>
      </c>
      <c r="Y245" s="37"/>
      <c r="Z245" s="37">
        <f t="shared" si="61"/>
        <v>3.2492650000000003E-3</v>
      </c>
      <c r="AA245" s="37">
        <f t="shared" si="62"/>
        <v>7.4830572950000007E-2</v>
      </c>
      <c r="AB245" s="25">
        <v>3.8000000000000002E-4</v>
      </c>
      <c r="AC245" s="25">
        <f t="shared" si="63"/>
        <v>3.0000000000000003E-4</v>
      </c>
    </row>
    <row r="246" spans="1:29" s="15" customFormat="1">
      <c r="A246" s="18">
        <v>494</v>
      </c>
      <c r="B246" s="25">
        <v>3.1E-4</v>
      </c>
      <c r="C246" s="25">
        <v>4.7600000000000003E-3</v>
      </c>
      <c r="D246" s="25">
        <f t="shared" si="48"/>
        <v>4.4550000000000006E-3</v>
      </c>
      <c r="E246" s="25"/>
      <c r="F246" s="25">
        <f t="shared" si="49"/>
        <v>2.3852650000000006E-3</v>
      </c>
      <c r="G246" s="25">
        <f t="shared" si="50"/>
        <v>5.4932652950000015E-2</v>
      </c>
      <c r="H246" s="25">
        <v>1.047E-2</v>
      </c>
      <c r="I246" s="25">
        <f t="shared" si="51"/>
        <v>1.0165E-2</v>
      </c>
      <c r="J246" s="25"/>
      <c r="K246" s="25">
        <f t="shared" si="52"/>
        <v>3.5039650000000004E-3</v>
      </c>
      <c r="L246" s="25">
        <f t="shared" si="53"/>
        <v>8.0696313950000015E-2</v>
      </c>
      <c r="M246" s="25">
        <v>4.64E-3</v>
      </c>
      <c r="N246" s="25">
        <f t="shared" si="54"/>
        <v>4.3350000000000003E-3</v>
      </c>
      <c r="O246" s="25"/>
      <c r="P246" s="25">
        <f t="shared" si="55"/>
        <v>2.7631650000000006E-3</v>
      </c>
      <c r="Q246" s="25">
        <f t="shared" si="56"/>
        <v>6.3635689950000018E-2</v>
      </c>
      <c r="R246" s="36">
        <v>6.28E-3</v>
      </c>
      <c r="S246" s="36">
        <f t="shared" si="57"/>
        <v>5.9750000000000003E-3</v>
      </c>
      <c r="T246" s="36"/>
      <c r="U246" s="36">
        <f t="shared" si="58"/>
        <v>3.1430650000000004E-3</v>
      </c>
      <c r="V246" s="36">
        <f t="shared" si="59"/>
        <v>7.2384786950000016E-2</v>
      </c>
      <c r="W246" s="37">
        <v>7.1300000000000001E-3</v>
      </c>
      <c r="X246" s="37">
        <f t="shared" si="60"/>
        <v>6.8250000000000003E-3</v>
      </c>
      <c r="Y246" s="37"/>
      <c r="Z246" s="37">
        <f t="shared" si="61"/>
        <v>3.2042650000000004E-3</v>
      </c>
      <c r="AA246" s="37">
        <f t="shared" si="62"/>
        <v>7.3794222950000016E-2</v>
      </c>
      <c r="AB246" s="25">
        <v>2.9999999999999997E-4</v>
      </c>
      <c r="AC246" s="25">
        <f t="shared" si="63"/>
        <v>3.0499999999999999E-4</v>
      </c>
    </row>
    <row r="247" spans="1:29" s="15" customFormat="1">
      <c r="A247" s="18">
        <v>495</v>
      </c>
      <c r="B247" s="25">
        <v>2.7999999999999998E-4</v>
      </c>
      <c r="C247" s="25">
        <v>4.7000000000000002E-3</v>
      </c>
      <c r="D247" s="25">
        <f t="shared" si="48"/>
        <v>4.3350000000000003E-3</v>
      </c>
      <c r="E247" s="25"/>
      <c r="F247" s="25">
        <f t="shared" si="49"/>
        <v>2.2652650000000002E-3</v>
      </c>
      <c r="G247" s="25">
        <f t="shared" si="50"/>
        <v>5.216905295000001E-2</v>
      </c>
      <c r="H247" s="25">
        <v>1.0489999999999999E-2</v>
      </c>
      <c r="I247" s="25">
        <f t="shared" si="51"/>
        <v>1.0124999999999999E-2</v>
      </c>
      <c r="J247" s="25"/>
      <c r="K247" s="25">
        <f t="shared" si="52"/>
        <v>3.4639649999999985E-3</v>
      </c>
      <c r="L247" s="25">
        <f t="shared" si="53"/>
        <v>7.9775113949999976E-2</v>
      </c>
      <c r="M247" s="25">
        <v>4.5700000000000003E-3</v>
      </c>
      <c r="N247" s="25">
        <f t="shared" si="54"/>
        <v>4.2050000000000004E-3</v>
      </c>
      <c r="O247" s="25"/>
      <c r="P247" s="25">
        <f t="shared" si="55"/>
        <v>2.6331650000000007E-3</v>
      </c>
      <c r="Q247" s="25">
        <f t="shared" si="56"/>
        <v>6.0641789950000018E-2</v>
      </c>
      <c r="R247" s="36">
        <v>6.3600000000000002E-3</v>
      </c>
      <c r="S247" s="36">
        <f t="shared" si="57"/>
        <v>5.9950000000000003E-3</v>
      </c>
      <c r="T247" s="36"/>
      <c r="U247" s="36">
        <f t="shared" si="58"/>
        <v>3.1630650000000005E-3</v>
      </c>
      <c r="V247" s="36">
        <f t="shared" si="59"/>
        <v>7.2845386950000021E-2</v>
      </c>
      <c r="W247" s="37">
        <v>7.1300000000000001E-3</v>
      </c>
      <c r="X247" s="37">
        <f t="shared" si="60"/>
        <v>6.7650000000000002E-3</v>
      </c>
      <c r="Y247" s="37"/>
      <c r="Z247" s="37">
        <f t="shared" si="61"/>
        <v>3.1442650000000003E-3</v>
      </c>
      <c r="AA247" s="37">
        <f t="shared" si="62"/>
        <v>7.2412422950000013E-2</v>
      </c>
      <c r="AB247" s="25">
        <v>4.4999999999999999E-4</v>
      </c>
      <c r="AC247" s="25">
        <f t="shared" si="63"/>
        <v>3.6499999999999998E-4</v>
      </c>
    </row>
    <row r="248" spans="1:29" s="15" customFormat="1">
      <c r="A248" s="18">
        <v>496</v>
      </c>
      <c r="B248" s="25">
        <v>1.6000000000000001E-4</v>
      </c>
      <c r="C248" s="25">
        <v>4.6100000000000004E-3</v>
      </c>
      <c r="D248" s="25">
        <f t="shared" si="48"/>
        <v>4.3300000000000005E-3</v>
      </c>
      <c r="E248" s="25"/>
      <c r="F248" s="25">
        <f t="shared" si="49"/>
        <v>2.2602650000000005E-3</v>
      </c>
      <c r="G248" s="25">
        <f t="shared" si="50"/>
        <v>5.2053902950000015E-2</v>
      </c>
      <c r="H248" s="25">
        <v>1.0460000000000001E-2</v>
      </c>
      <c r="I248" s="25">
        <f t="shared" si="51"/>
        <v>1.018E-2</v>
      </c>
      <c r="J248" s="25"/>
      <c r="K248" s="25">
        <f t="shared" si="52"/>
        <v>3.5189649999999998E-3</v>
      </c>
      <c r="L248" s="25">
        <f t="shared" si="53"/>
        <v>8.1041763949999998E-2</v>
      </c>
      <c r="M248" s="25">
        <v>4.5399999999999998E-3</v>
      </c>
      <c r="N248" s="25">
        <f t="shared" si="54"/>
        <v>4.2599999999999999E-3</v>
      </c>
      <c r="O248" s="25"/>
      <c r="P248" s="25">
        <f t="shared" si="55"/>
        <v>2.6881650000000002E-3</v>
      </c>
      <c r="Q248" s="25">
        <f t="shared" si="56"/>
        <v>6.1908439950000005E-2</v>
      </c>
      <c r="R248" s="36">
        <v>6.2700000000000004E-3</v>
      </c>
      <c r="S248" s="36">
        <f t="shared" si="57"/>
        <v>5.9900000000000005E-3</v>
      </c>
      <c r="T248" s="36"/>
      <c r="U248" s="36">
        <f t="shared" si="58"/>
        <v>3.1580650000000007E-3</v>
      </c>
      <c r="V248" s="36">
        <f t="shared" si="59"/>
        <v>7.2730236950000013E-2</v>
      </c>
      <c r="W248" s="37">
        <v>7.0499999999999998E-3</v>
      </c>
      <c r="X248" s="37">
        <f t="shared" si="60"/>
        <v>6.77E-3</v>
      </c>
      <c r="Y248" s="37"/>
      <c r="Z248" s="37">
        <f t="shared" si="61"/>
        <v>3.1492650000000001E-3</v>
      </c>
      <c r="AA248" s="37">
        <f t="shared" si="62"/>
        <v>7.2527572950000008E-2</v>
      </c>
      <c r="AB248" s="25">
        <v>4.0000000000000002E-4</v>
      </c>
      <c r="AC248" s="25">
        <f t="shared" si="63"/>
        <v>2.8000000000000003E-4</v>
      </c>
    </row>
    <row r="249" spans="1:29" s="15" customFormat="1">
      <c r="A249" s="18">
        <v>497</v>
      </c>
      <c r="B249" s="25">
        <v>1.8000000000000001E-4</v>
      </c>
      <c r="C249" s="25">
        <v>4.5700000000000003E-3</v>
      </c>
      <c r="D249" s="25">
        <f t="shared" si="48"/>
        <v>4.2850000000000006E-3</v>
      </c>
      <c r="E249" s="25"/>
      <c r="F249" s="25">
        <f t="shared" si="49"/>
        <v>2.2152650000000005E-3</v>
      </c>
      <c r="G249" s="25">
        <f t="shared" si="50"/>
        <v>5.1017552950000017E-2</v>
      </c>
      <c r="H249" s="25">
        <v>1.03E-2</v>
      </c>
      <c r="I249" s="25">
        <f t="shared" si="51"/>
        <v>1.0015E-2</v>
      </c>
      <c r="J249" s="25"/>
      <c r="K249" s="25">
        <f t="shared" si="52"/>
        <v>3.3539649999999996E-3</v>
      </c>
      <c r="L249" s="25">
        <f t="shared" si="53"/>
        <v>7.7241813949999988E-2</v>
      </c>
      <c r="M249" s="25">
        <v>4.4400000000000004E-3</v>
      </c>
      <c r="N249" s="25">
        <f t="shared" si="54"/>
        <v>4.1550000000000007E-3</v>
      </c>
      <c r="O249" s="25"/>
      <c r="P249" s="25">
        <f t="shared" si="55"/>
        <v>2.583165000000001E-3</v>
      </c>
      <c r="Q249" s="25">
        <f t="shared" si="56"/>
        <v>5.9490289950000025E-2</v>
      </c>
      <c r="R249" s="36">
        <v>6.1999999999999998E-3</v>
      </c>
      <c r="S249" s="36">
        <f t="shared" si="57"/>
        <v>5.9150000000000001E-3</v>
      </c>
      <c r="T249" s="36"/>
      <c r="U249" s="36">
        <f t="shared" si="58"/>
        <v>3.0830650000000003E-3</v>
      </c>
      <c r="V249" s="36">
        <f t="shared" si="59"/>
        <v>7.1002986950000013E-2</v>
      </c>
      <c r="W249" s="37">
        <v>7.0400000000000003E-3</v>
      </c>
      <c r="X249" s="37">
        <f t="shared" si="60"/>
        <v>6.7550000000000006E-3</v>
      </c>
      <c r="Y249" s="37"/>
      <c r="Z249" s="37">
        <f t="shared" si="61"/>
        <v>3.1342650000000007E-3</v>
      </c>
      <c r="AA249" s="37">
        <f t="shared" si="62"/>
        <v>7.2182122950000024E-2</v>
      </c>
      <c r="AB249" s="25">
        <v>3.8999999999999999E-4</v>
      </c>
      <c r="AC249" s="25">
        <f t="shared" si="63"/>
        <v>2.8499999999999999E-4</v>
      </c>
    </row>
    <row r="250" spans="1:29" s="15" customFormat="1">
      <c r="A250" s="18">
        <v>498</v>
      </c>
      <c r="B250" s="25">
        <v>2.5000000000000001E-4</v>
      </c>
      <c r="C250" s="25">
        <v>4.5199999999999997E-3</v>
      </c>
      <c r="D250" s="25">
        <f t="shared" si="48"/>
        <v>4.1999999999999997E-3</v>
      </c>
      <c r="E250" s="25"/>
      <c r="F250" s="25">
        <f t="shared" si="49"/>
        <v>2.1302649999999997E-3</v>
      </c>
      <c r="G250" s="25">
        <f t="shared" si="50"/>
        <v>4.9060002949999994E-2</v>
      </c>
      <c r="H250" s="25">
        <v>1.031E-2</v>
      </c>
      <c r="I250" s="25">
        <f t="shared" si="51"/>
        <v>9.9899999999999989E-3</v>
      </c>
      <c r="J250" s="25"/>
      <c r="K250" s="25">
        <f t="shared" si="52"/>
        <v>3.3289649999999988E-3</v>
      </c>
      <c r="L250" s="25">
        <f t="shared" si="53"/>
        <v>7.6666063949999974E-2</v>
      </c>
      <c r="M250" s="25">
        <v>4.47E-3</v>
      </c>
      <c r="N250" s="25">
        <f t="shared" si="54"/>
        <v>4.15E-3</v>
      </c>
      <c r="O250" s="25"/>
      <c r="P250" s="25">
        <f t="shared" si="55"/>
        <v>2.5781650000000003E-3</v>
      </c>
      <c r="Q250" s="25">
        <f t="shared" si="56"/>
        <v>5.937513995000001E-2</v>
      </c>
      <c r="R250" s="36">
        <v>6.1700000000000001E-3</v>
      </c>
      <c r="S250" s="36">
        <f t="shared" si="57"/>
        <v>5.8500000000000002E-3</v>
      </c>
      <c r="T250" s="36"/>
      <c r="U250" s="36">
        <f t="shared" si="58"/>
        <v>3.0180650000000003E-3</v>
      </c>
      <c r="V250" s="36">
        <f t="shared" si="59"/>
        <v>6.9506036950000016E-2</v>
      </c>
      <c r="W250" s="37">
        <v>6.9499999999999996E-3</v>
      </c>
      <c r="X250" s="37">
        <f t="shared" si="60"/>
        <v>6.6299999999999996E-3</v>
      </c>
      <c r="Y250" s="37"/>
      <c r="Z250" s="37">
        <f t="shared" si="61"/>
        <v>3.0092649999999997E-3</v>
      </c>
      <c r="AA250" s="37">
        <f t="shared" si="62"/>
        <v>6.9303372949999997E-2</v>
      </c>
      <c r="AB250" s="25">
        <v>3.8999999999999999E-4</v>
      </c>
      <c r="AC250" s="25">
        <f t="shared" si="63"/>
        <v>3.1999999999999997E-4</v>
      </c>
    </row>
    <row r="251" spans="1:29" s="15" customFormat="1">
      <c r="A251" s="18">
        <v>499</v>
      </c>
      <c r="B251" s="25">
        <v>2.2000000000000001E-4</v>
      </c>
      <c r="C251" s="25">
        <v>4.64E-3</v>
      </c>
      <c r="D251" s="25">
        <f t="shared" si="48"/>
        <v>4.3499999999999997E-3</v>
      </c>
      <c r="E251" s="25"/>
      <c r="F251" s="25">
        <f t="shared" si="49"/>
        <v>2.2802649999999996E-3</v>
      </c>
      <c r="G251" s="25">
        <f t="shared" si="50"/>
        <v>5.2514502949999993E-2</v>
      </c>
      <c r="H251" s="25">
        <v>1.035E-2</v>
      </c>
      <c r="I251" s="25">
        <f t="shared" si="51"/>
        <v>1.0059999999999999E-2</v>
      </c>
      <c r="J251" s="25"/>
      <c r="K251" s="25">
        <f t="shared" si="52"/>
        <v>3.3989649999999995E-3</v>
      </c>
      <c r="L251" s="25">
        <f t="shared" si="53"/>
        <v>7.8278163949999993E-2</v>
      </c>
      <c r="M251" s="25">
        <v>4.47E-3</v>
      </c>
      <c r="N251" s="25">
        <f t="shared" si="54"/>
        <v>4.1799999999999997E-3</v>
      </c>
      <c r="O251" s="25"/>
      <c r="P251" s="25">
        <f t="shared" si="55"/>
        <v>2.608165E-3</v>
      </c>
      <c r="Q251" s="25">
        <f t="shared" si="56"/>
        <v>6.0066039950000004E-2</v>
      </c>
      <c r="R251" s="36">
        <v>6.2100000000000002E-3</v>
      </c>
      <c r="S251" s="36">
        <f t="shared" si="57"/>
        <v>5.9199999999999999E-3</v>
      </c>
      <c r="T251" s="36"/>
      <c r="U251" s="36">
        <f t="shared" si="58"/>
        <v>3.0880650000000001E-3</v>
      </c>
      <c r="V251" s="36">
        <f t="shared" si="59"/>
        <v>7.1118136950000008E-2</v>
      </c>
      <c r="W251" s="37">
        <v>6.9800000000000001E-3</v>
      </c>
      <c r="X251" s="37">
        <f t="shared" si="60"/>
        <v>6.6899999999999998E-3</v>
      </c>
      <c r="Y251" s="37"/>
      <c r="Z251" s="37">
        <f t="shared" si="61"/>
        <v>3.0692649999999998E-3</v>
      </c>
      <c r="AA251" s="37">
        <f t="shared" si="62"/>
        <v>7.068517295E-2</v>
      </c>
      <c r="AB251" s="25">
        <v>3.6000000000000002E-4</v>
      </c>
      <c r="AC251" s="25">
        <f t="shared" si="63"/>
        <v>2.9E-4</v>
      </c>
    </row>
    <row r="252" spans="1:29" s="15" customFormat="1">
      <c r="A252" s="18">
        <v>500</v>
      </c>
      <c r="B252" s="25">
        <v>2.1000000000000001E-4</v>
      </c>
      <c r="C252" s="25">
        <v>4.4600000000000004E-3</v>
      </c>
      <c r="D252" s="25">
        <f t="shared" si="48"/>
        <v>4.1600000000000005E-3</v>
      </c>
      <c r="E252" s="25"/>
      <c r="F252" s="25">
        <f t="shared" si="49"/>
        <v>2.0902650000000004E-3</v>
      </c>
      <c r="G252" s="25">
        <f t="shared" si="50"/>
        <v>4.8138802950000011E-2</v>
      </c>
      <c r="H252" s="25">
        <v>1.0330000000000001E-2</v>
      </c>
      <c r="I252" s="25">
        <f t="shared" si="51"/>
        <v>1.0030000000000001E-2</v>
      </c>
      <c r="J252" s="25"/>
      <c r="K252" s="25">
        <f t="shared" si="52"/>
        <v>3.3689650000000007E-3</v>
      </c>
      <c r="L252" s="25">
        <f t="shared" si="53"/>
        <v>7.7587263950000013E-2</v>
      </c>
      <c r="M252" s="25">
        <v>4.4200000000000003E-3</v>
      </c>
      <c r="N252" s="25">
        <f t="shared" si="54"/>
        <v>4.1200000000000004E-3</v>
      </c>
      <c r="O252" s="25"/>
      <c r="P252" s="25">
        <f t="shared" si="55"/>
        <v>2.5481650000000007E-3</v>
      </c>
      <c r="Q252" s="25">
        <f t="shared" si="56"/>
        <v>5.8684239950000015E-2</v>
      </c>
      <c r="R252" s="36">
        <v>6.1399999999999996E-3</v>
      </c>
      <c r="S252" s="36">
        <f t="shared" si="57"/>
        <v>5.8399999999999997E-3</v>
      </c>
      <c r="T252" s="36"/>
      <c r="U252" s="36">
        <f t="shared" si="58"/>
        <v>3.0080649999999999E-3</v>
      </c>
      <c r="V252" s="36">
        <f t="shared" si="59"/>
        <v>6.927573695E-2</v>
      </c>
      <c r="W252" s="37">
        <v>6.9100000000000003E-3</v>
      </c>
      <c r="X252" s="37">
        <f t="shared" si="60"/>
        <v>6.6100000000000004E-3</v>
      </c>
      <c r="Y252" s="37"/>
      <c r="Z252" s="37">
        <f t="shared" si="61"/>
        <v>2.9892650000000005E-3</v>
      </c>
      <c r="AA252" s="37">
        <f t="shared" si="62"/>
        <v>6.884277295000002E-2</v>
      </c>
      <c r="AB252" s="25">
        <v>3.8999999999999999E-4</v>
      </c>
      <c r="AC252" s="25">
        <f t="shared" si="63"/>
        <v>3.0000000000000003E-4</v>
      </c>
    </row>
    <row r="253" spans="1:29" s="15" customFormat="1">
      <c r="A253" s="18">
        <v>501</v>
      </c>
      <c r="B253" s="25">
        <v>2.5000000000000001E-4</v>
      </c>
      <c r="C253" s="25">
        <v>4.5300000000000002E-3</v>
      </c>
      <c r="D253" s="25">
        <f t="shared" si="48"/>
        <v>4.1850000000000004E-3</v>
      </c>
      <c r="E253" s="25"/>
      <c r="F253" s="25">
        <f t="shared" si="49"/>
        <v>2.1152650000000003E-3</v>
      </c>
      <c r="G253" s="25">
        <f t="shared" si="50"/>
        <v>4.871455295000001E-2</v>
      </c>
      <c r="H253" s="25">
        <v>1.023E-2</v>
      </c>
      <c r="I253" s="25">
        <f t="shared" si="51"/>
        <v>9.8849999999999997E-3</v>
      </c>
      <c r="J253" s="25"/>
      <c r="K253" s="25">
        <f t="shared" si="52"/>
        <v>3.2239649999999996E-3</v>
      </c>
      <c r="L253" s="25">
        <f t="shared" si="53"/>
        <v>7.4247913949999994E-2</v>
      </c>
      <c r="M253" s="25">
        <v>4.3600000000000002E-3</v>
      </c>
      <c r="N253" s="25">
        <f t="shared" si="54"/>
        <v>4.0150000000000003E-3</v>
      </c>
      <c r="O253" s="25"/>
      <c r="P253" s="25">
        <f t="shared" si="55"/>
        <v>2.4431650000000006E-3</v>
      </c>
      <c r="Q253" s="25">
        <f t="shared" si="56"/>
        <v>5.6266089950000014E-2</v>
      </c>
      <c r="R253" s="36">
        <v>6.0600000000000003E-3</v>
      </c>
      <c r="S253" s="36">
        <f t="shared" si="57"/>
        <v>5.7150000000000005E-3</v>
      </c>
      <c r="T253" s="36"/>
      <c r="U253" s="36">
        <f t="shared" si="58"/>
        <v>2.8830650000000006E-3</v>
      </c>
      <c r="V253" s="36">
        <f t="shared" si="59"/>
        <v>6.6396986950000014E-2</v>
      </c>
      <c r="W253" s="37">
        <v>6.9100000000000003E-3</v>
      </c>
      <c r="X253" s="37">
        <f t="shared" si="60"/>
        <v>6.5650000000000005E-3</v>
      </c>
      <c r="Y253" s="37"/>
      <c r="Z253" s="37">
        <f t="shared" si="61"/>
        <v>2.9442650000000006E-3</v>
      </c>
      <c r="AA253" s="37">
        <f t="shared" si="62"/>
        <v>6.7806422950000014E-2</v>
      </c>
      <c r="AB253" s="25">
        <v>4.4000000000000002E-4</v>
      </c>
      <c r="AC253" s="25">
        <f t="shared" si="63"/>
        <v>3.4500000000000004E-4</v>
      </c>
    </row>
    <row r="254" spans="1:29" s="15" customFormat="1">
      <c r="A254" s="18">
        <v>502</v>
      </c>
      <c r="B254" s="25">
        <v>2.5999999999999998E-4</v>
      </c>
      <c r="C254" s="25">
        <v>4.4799999999999996E-3</v>
      </c>
      <c r="D254" s="25">
        <f t="shared" si="48"/>
        <v>4.1549999999999998E-3</v>
      </c>
      <c r="E254" s="25"/>
      <c r="F254" s="25">
        <f t="shared" si="49"/>
        <v>2.0852649999999998E-3</v>
      </c>
      <c r="G254" s="25">
        <f t="shared" si="50"/>
        <v>4.8023652949999995E-2</v>
      </c>
      <c r="H254" s="25">
        <v>1.018E-2</v>
      </c>
      <c r="I254" s="25">
        <f t="shared" si="51"/>
        <v>9.8549999999999992E-3</v>
      </c>
      <c r="J254" s="25"/>
      <c r="K254" s="25">
        <f t="shared" si="52"/>
        <v>3.1939649999999991E-3</v>
      </c>
      <c r="L254" s="25">
        <f t="shared" si="53"/>
        <v>7.3557013949999986E-2</v>
      </c>
      <c r="M254" s="25">
        <v>4.3699999999999998E-3</v>
      </c>
      <c r="N254" s="25">
        <f t="shared" si="54"/>
        <v>4.045E-3</v>
      </c>
      <c r="O254" s="25"/>
      <c r="P254" s="25">
        <f t="shared" si="55"/>
        <v>2.4731650000000003E-3</v>
      </c>
      <c r="Q254" s="25">
        <f t="shared" si="56"/>
        <v>5.6956989950000009E-2</v>
      </c>
      <c r="R254" s="36">
        <v>6.0600000000000003E-3</v>
      </c>
      <c r="S254" s="36">
        <f t="shared" si="57"/>
        <v>5.7350000000000005E-3</v>
      </c>
      <c r="T254" s="36"/>
      <c r="U254" s="36">
        <f t="shared" si="58"/>
        <v>2.9030650000000007E-3</v>
      </c>
      <c r="V254" s="36">
        <f t="shared" si="59"/>
        <v>6.685758695000002E-2</v>
      </c>
      <c r="W254" s="37">
        <v>6.8700000000000002E-3</v>
      </c>
      <c r="X254" s="37">
        <f t="shared" si="60"/>
        <v>6.5450000000000005E-3</v>
      </c>
      <c r="Y254" s="37"/>
      <c r="Z254" s="37">
        <f t="shared" si="61"/>
        <v>2.9242650000000005E-3</v>
      </c>
      <c r="AA254" s="37">
        <f t="shared" si="62"/>
        <v>6.7345822950000023E-2</v>
      </c>
      <c r="AB254" s="25">
        <v>3.8999999999999999E-4</v>
      </c>
      <c r="AC254" s="25">
        <f t="shared" si="63"/>
        <v>3.2499999999999999E-4</v>
      </c>
    </row>
    <row r="255" spans="1:29" s="15" customFormat="1">
      <c r="A255" s="18">
        <v>503</v>
      </c>
      <c r="B255" s="25">
        <v>2.5999999999999998E-4</v>
      </c>
      <c r="C255" s="25">
        <v>4.4200000000000003E-3</v>
      </c>
      <c r="D255" s="25">
        <f t="shared" si="48"/>
        <v>4.0899999999999999E-3</v>
      </c>
      <c r="E255" s="25"/>
      <c r="F255" s="25">
        <f t="shared" si="49"/>
        <v>2.0202649999999998E-3</v>
      </c>
      <c r="G255" s="25">
        <f t="shared" si="50"/>
        <v>4.6526702949999998E-2</v>
      </c>
      <c r="H255" s="25">
        <v>1.0030000000000001E-2</v>
      </c>
      <c r="I255" s="25">
        <f t="shared" si="51"/>
        <v>9.7000000000000003E-3</v>
      </c>
      <c r="J255" s="25"/>
      <c r="K255" s="25">
        <f t="shared" si="52"/>
        <v>3.0389650000000002E-3</v>
      </c>
      <c r="L255" s="25">
        <f t="shared" si="53"/>
        <v>6.9987363950000006E-2</v>
      </c>
      <c r="M255" s="25">
        <v>4.2399999999999998E-3</v>
      </c>
      <c r="N255" s="25">
        <f t="shared" si="54"/>
        <v>3.9100000000000003E-3</v>
      </c>
      <c r="O255" s="25"/>
      <c r="P255" s="25">
        <f t="shared" si="55"/>
        <v>2.3381650000000006E-3</v>
      </c>
      <c r="Q255" s="25">
        <f t="shared" si="56"/>
        <v>5.3847939950000014E-2</v>
      </c>
      <c r="R255" s="36">
        <v>6.0000000000000001E-3</v>
      </c>
      <c r="S255" s="36">
        <f t="shared" si="57"/>
        <v>5.6699999999999997E-3</v>
      </c>
      <c r="T255" s="36"/>
      <c r="U255" s="36">
        <f t="shared" si="58"/>
        <v>2.8380649999999999E-3</v>
      </c>
      <c r="V255" s="36">
        <f t="shared" si="59"/>
        <v>6.5360636949999995E-2</v>
      </c>
      <c r="W255" s="37">
        <v>6.8199999999999997E-3</v>
      </c>
      <c r="X255" s="37">
        <f t="shared" si="60"/>
        <v>6.4899999999999992E-3</v>
      </c>
      <c r="Y255" s="37"/>
      <c r="Z255" s="37">
        <f t="shared" si="61"/>
        <v>2.8692649999999993E-3</v>
      </c>
      <c r="AA255" s="37">
        <f t="shared" si="62"/>
        <v>6.6079172949999987E-2</v>
      </c>
      <c r="AB255" s="25">
        <v>4.0000000000000002E-4</v>
      </c>
      <c r="AC255" s="25">
        <f t="shared" si="63"/>
        <v>3.3E-4</v>
      </c>
    </row>
    <row r="256" spans="1:29" s="15" customFormat="1">
      <c r="A256" s="18">
        <v>504</v>
      </c>
      <c r="B256" s="25">
        <v>2.2000000000000001E-4</v>
      </c>
      <c r="C256" s="25">
        <v>4.3499999999999997E-3</v>
      </c>
      <c r="D256" s="25">
        <f t="shared" si="48"/>
        <v>4.0249999999999999E-3</v>
      </c>
      <c r="E256" s="25"/>
      <c r="F256" s="25">
        <f t="shared" si="49"/>
        <v>1.9552649999999999E-3</v>
      </c>
      <c r="G256" s="25">
        <f t="shared" si="50"/>
        <v>4.5029752950000002E-2</v>
      </c>
      <c r="H256" s="25">
        <v>1.0120000000000001E-2</v>
      </c>
      <c r="I256" s="25">
        <f t="shared" si="51"/>
        <v>9.7949999999999999E-3</v>
      </c>
      <c r="J256" s="25"/>
      <c r="K256" s="25">
        <f t="shared" si="52"/>
        <v>3.1339649999999998E-3</v>
      </c>
      <c r="L256" s="25">
        <f t="shared" si="53"/>
        <v>7.2175213949999997E-2</v>
      </c>
      <c r="M256" s="25">
        <v>4.2100000000000002E-3</v>
      </c>
      <c r="N256" s="25">
        <f t="shared" si="54"/>
        <v>3.8850000000000004E-3</v>
      </c>
      <c r="O256" s="25"/>
      <c r="P256" s="25">
        <f t="shared" si="55"/>
        <v>2.3131650000000007E-3</v>
      </c>
      <c r="Q256" s="25">
        <f t="shared" si="56"/>
        <v>5.3272189950000021E-2</v>
      </c>
      <c r="R256" s="36">
        <v>5.8799999999999998E-3</v>
      </c>
      <c r="S256" s="36">
        <f t="shared" si="57"/>
        <v>5.555E-3</v>
      </c>
      <c r="T256" s="36"/>
      <c r="U256" s="36">
        <f t="shared" si="58"/>
        <v>2.7230650000000002E-3</v>
      </c>
      <c r="V256" s="36">
        <f t="shared" si="59"/>
        <v>6.2712186950000012E-2</v>
      </c>
      <c r="W256" s="37">
        <v>6.7499999999999999E-3</v>
      </c>
      <c r="X256" s="37">
        <f t="shared" si="60"/>
        <v>6.4250000000000002E-3</v>
      </c>
      <c r="Y256" s="37"/>
      <c r="Z256" s="37">
        <f t="shared" si="61"/>
        <v>2.8042650000000002E-3</v>
      </c>
      <c r="AA256" s="37">
        <f t="shared" si="62"/>
        <v>6.4582222950000004E-2</v>
      </c>
      <c r="AB256" s="25">
        <v>4.2999999999999999E-4</v>
      </c>
      <c r="AC256" s="25">
        <f t="shared" si="63"/>
        <v>3.2499999999999999E-4</v>
      </c>
    </row>
    <row r="257" spans="1:29" s="15" customFormat="1">
      <c r="A257" s="18">
        <v>505</v>
      </c>
      <c r="B257" s="25">
        <v>2.2000000000000001E-4</v>
      </c>
      <c r="C257" s="25">
        <v>4.4000000000000003E-3</v>
      </c>
      <c r="D257" s="25">
        <f t="shared" si="48"/>
        <v>4.1050000000000001E-3</v>
      </c>
      <c r="E257" s="25"/>
      <c r="F257" s="25">
        <f t="shared" si="49"/>
        <v>2.0352650000000001E-3</v>
      </c>
      <c r="G257" s="25">
        <f t="shared" si="50"/>
        <v>4.6872152950000003E-2</v>
      </c>
      <c r="H257" s="25">
        <v>1.009E-2</v>
      </c>
      <c r="I257" s="25">
        <f t="shared" si="51"/>
        <v>9.7949999999999999E-3</v>
      </c>
      <c r="J257" s="25"/>
      <c r="K257" s="25">
        <f t="shared" si="52"/>
        <v>3.1339649999999998E-3</v>
      </c>
      <c r="L257" s="25">
        <f t="shared" si="53"/>
        <v>7.2175213949999997E-2</v>
      </c>
      <c r="M257" s="25">
        <v>4.2599999999999999E-3</v>
      </c>
      <c r="N257" s="25">
        <f t="shared" si="54"/>
        <v>3.9649999999999998E-3</v>
      </c>
      <c r="O257" s="25"/>
      <c r="P257" s="25">
        <f t="shared" si="55"/>
        <v>2.393165E-3</v>
      </c>
      <c r="Q257" s="25">
        <f t="shared" si="56"/>
        <v>5.5114589950000001E-2</v>
      </c>
      <c r="R257" s="36">
        <v>5.9899999999999997E-3</v>
      </c>
      <c r="S257" s="36">
        <f t="shared" si="57"/>
        <v>5.6949999999999995E-3</v>
      </c>
      <c r="T257" s="36"/>
      <c r="U257" s="36">
        <f t="shared" si="58"/>
        <v>2.8630649999999997E-3</v>
      </c>
      <c r="V257" s="36">
        <f t="shared" si="59"/>
        <v>6.5936386949999995E-2</v>
      </c>
      <c r="W257" s="37">
        <v>6.77E-3</v>
      </c>
      <c r="X257" s="37">
        <f t="shared" si="60"/>
        <v>6.4749999999999999E-3</v>
      </c>
      <c r="Y257" s="37"/>
      <c r="Z257" s="37">
        <f t="shared" si="61"/>
        <v>2.8542649999999999E-3</v>
      </c>
      <c r="AA257" s="37">
        <f t="shared" si="62"/>
        <v>6.5733722950000004E-2</v>
      </c>
      <c r="AB257" s="25">
        <v>3.6999999999999999E-4</v>
      </c>
      <c r="AC257" s="25">
        <f t="shared" si="63"/>
        <v>2.9500000000000001E-4</v>
      </c>
    </row>
    <row r="258" spans="1:29" s="15" customFormat="1">
      <c r="A258" s="18">
        <v>506</v>
      </c>
      <c r="B258" s="25">
        <v>2.7999999999999998E-4</v>
      </c>
      <c r="C258" s="25">
        <v>4.45E-3</v>
      </c>
      <c r="D258" s="25">
        <f t="shared" si="48"/>
        <v>4.1149999999999997E-3</v>
      </c>
      <c r="E258" s="25"/>
      <c r="F258" s="25">
        <f t="shared" si="49"/>
        <v>2.0452649999999997E-3</v>
      </c>
      <c r="G258" s="25">
        <f t="shared" si="50"/>
        <v>4.7102452949999991E-2</v>
      </c>
      <c r="H258" s="25">
        <v>1.009E-2</v>
      </c>
      <c r="I258" s="25">
        <f t="shared" si="51"/>
        <v>9.7549999999999998E-3</v>
      </c>
      <c r="J258" s="25"/>
      <c r="K258" s="25">
        <f t="shared" si="52"/>
        <v>3.0939649999999997E-3</v>
      </c>
      <c r="L258" s="25">
        <f t="shared" si="53"/>
        <v>7.125401395E-2</v>
      </c>
      <c r="M258" s="25">
        <v>4.1799999999999997E-3</v>
      </c>
      <c r="N258" s="25">
        <f t="shared" si="54"/>
        <v>3.8449999999999995E-3</v>
      </c>
      <c r="O258" s="25"/>
      <c r="P258" s="25">
        <f t="shared" si="55"/>
        <v>2.2731649999999997E-3</v>
      </c>
      <c r="Q258" s="25">
        <f t="shared" si="56"/>
        <v>5.2350989949999996E-2</v>
      </c>
      <c r="R258" s="36">
        <v>5.94E-3</v>
      </c>
      <c r="S258" s="36">
        <f t="shared" si="57"/>
        <v>5.6049999999999997E-3</v>
      </c>
      <c r="T258" s="36"/>
      <c r="U258" s="36">
        <f t="shared" si="58"/>
        <v>2.7730649999999999E-3</v>
      </c>
      <c r="V258" s="36">
        <f t="shared" si="59"/>
        <v>6.3863686949999998E-2</v>
      </c>
      <c r="W258" s="37">
        <v>6.7299999999999999E-3</v>
      </c>
      <c r="X258" s="37">
        <f t="shared" si="60"/>
        <v>6.3949999999999996E-3</v>
      </c>
      <c r="Y258" s="37"/>
      <c r="Z258" s="37">
        <f t="shared" si="61"/>
        <v>2.7742649999999997E-3</v>
      </c>
      <c r="AA258" s="37">
        <f t="shared" si="62"/>
        <v>6.3891322949999996E-2</v>
      </c>
      <c r="AB258" s="25">
        <v>3.8999999999999999E-4</v>
      </c>
      <c r="AC258" s="25">
        <f t="shared" si="63"/>
        <v>3.3500000000000001E-4</v>
      </c>
    </row>
    <row r="259" spans="1:29" s="15" customFormat="1">
      <c r="A259" s="18">
        <v>507</v>
      </c>
      <c r="B259" s="25">
        <v>2.1000000000000001E-4</v>
      </c>
      <c r="C259" s="25">
        <v>4.3400000000000001E-3</v>
      </c>
      <c r="D259" s="25">
        <f t="shared" ref="D259:D322" si="64">C259-AC259</f>
        <v>4.0200000000000001E-3</v>
      </c>
      <c r="E259" s="25"/>
      <c r="F259" s="25">
        <f t="shared" ref="F259:F322" si="65">D259-0.002069735</f>
        <v>1.9502650000000001E-3</v>
      </c>
      <c r="G259" s="25">
        <f t="shared" ref="G259:G322" si="66">F259*23.03</f>
        <v>4.4914602950000007E-2</v>
      </c>
      <c r="H259" s="25">
        <v>1.0019999999999999E-2</v>
      </c>
      <c r="I259" s="25">
        <f t="shared" ref="I259:I322" si="67">H259-AC259</f>
        <v>9.7000000000000003E-3</v>
      </c>
      <c r="J259" s="25"/>
      <c r="K259" s="25">
        <f t="shared" ref="K259:K322" si="68">I259-0.006661035</f>
        <v>3.0389650000000002E-3</v>
      </c>
      <c r="L259" s="25">
        <f t="shared" ref="L259:L322" si="69">K259*23.03</f>
        <v>6.9987363950000006E-2</v>
      </c>
      <c r="M259" s="25">
        <v>4.1799999999999997E-3</v>
      </c>
      <c r="N259" s="25">
        <f t="shared" ref="N259:N322" si="70">M259-AC259</f>
        <v>3.8599999999999997E-3</v>
      </c>
      <c r="O259" s="25"/>
      <c r="P259" s="25">
        <f t="shared" ref="P259:P322" si="71">N259-0.001571835</f>
        <v>2.288165E-3</v>
      </c>
      <c r="Q259" s="25">
        <f t="shared" ref="Q259:Q322" si="72">P259*23.03</f>
        <v>5.269643995E-2</v>
      </c>
      <c r="R259" s="36">
        <v>5.8700000000000002E-3</v>
      </c>
      <c r="S259" s="36">
        <f t="shared" ref="S259:S322" si="73">R259-AC259</f>
        <v>5.5500000000000002E-3</v>
      </c>
      <c r="T259" s="36"/>
      <c r="U259" s="36">
        <f t="shared" ref="U259:U322" si="74">S259-0.002831935</f>
        <v>2.7180650000000004E-3</v>
      </c>
      <c r="V259" s="36">
        <f t="shared" ref="V259:V322" si="75">U259*23.03</f>
        <v>6.2597036950000018E-2</v>
      </c>
      <c r="W259" s="37">
        <v>6.7200000000000003E-3</v>
      </c>
      <c r="X259" s="37">
        <f t="shared" ref="X259:X322" si="76">W259-AC259</f>
        <v>6.4000000000000003E-3</v>
      </c>
      <c r="Y259" s="37"/>
      <c r="Z259" s="37">
        <f t="shared" ref="Z259:Z322" si="77">X259-0.003620735</f>
        <v>2.7792650000000004E-3</v>
      </c>
      <c r="AA259" s="37">
        <f t="shared" ref="AA259:AA322" si="78">Z259*23.03</f>
        <v>6.4006472950000018E-2</v>
      </c>
      <c r="AB259" s="25">
        <v>4.2999999999999999E-4</v>
      </c>
      <c r="AC259" s="25">
        <f t="shared" ref="AC259:AC322" si="79">(B259+AB259)/2</f>
        <v>3.1999999999999997E-4</v>
      </c>
    </row>
    <row r="260" spans="1:29" s="15" customFormat="1">
      <c r="A260" s="18">
        <v>508</v>
      </c>
      <c r="B260" s="25">
        <v>1.8000000000000001E-4</v>
      </c>
      <c r="C260" s="25">
        <v>4.3099999999999996E-3</v>
      </c>
      <c r="D260" s="25">
        <f t="shared" si="64"/>
        <v>4.0299999999999997E-3</v>
      </c>
      <c r="E260" s="25"/>
      <c r="F260" s="25">
        <f t="shared" si="65"/>
        <v>1.9602649999999997E-3</v>
      </c>
      <c r="G260" s="25">
        <f t="shared" si="66"/>
        <v>4.5144902949999996E-2</v>
      </c>
      <c r="H260" s="25">
        <v>9.92E-3</v>
      </c>
      <c r="I260" s="25">
        <f t="shared" si="67"/>
        <v>9.6399999999999993E-3</v>
      </c>
      <c r="J260" s="25"/>
      <c r="K260" s="25">
        <f t="shared" si="68"/>
        <v>2.9789649999999992E-3</v>
      </c>
      <c r="L260" s="25">
        <f t="shared" si="69"/>
        <v>6.860556394999999E-2</v>
      </c>
      <c r="M260" s="25">
        <v>4.1200000000000004E-3</v>
      </c>
      <c r="N260" s="25">
        <f t="shared" si="70"/>
        <v>3.8400000000000005E-3</v>
      </c>
      <c r="O260" s="25"/>
      <c r="P260" s="25">
        <f t="shared" si="71"/>
        <v>2.2681650000000008E-3</v>
      </c>
      <c r="Q260" s="25">
        <f t="shared" si="72"/>
        <v>5.2235839950000022E-2</v>
      </c>
      <c r="R260" s="36">
        <v>5.8399999999999997E-3</v>
      </c>
      <c r="S260" s="36">
        <f t="shared" si="73"/>
        <v>5.5599999999999998E-3</v>
      </c>
      <c r="T260" s="36"/>
      <c r="U260" s="36">
        <f t="shared" si="74"/>
        <v>2.728065E-3</v>
      </c>
      <c r="V260" s="36">
        <f t="shared" si="75"/>
        <v>6.2827336950000007E-2</v>
      </c>
      <c r="W260" s="37">
        <v>6.6E-3</v>
      </c>
      <c r="X260" s="37">
        <f t="shared" si="76"/>
        <v>6.3200000000000001E-3</v>
      </c>
      <c r="Y260" s="37"/>
      <c r="Z260" s="37">
        <f t="shared" si="77"/>
        <v>2.6992650000000002E-3</v>
      </c>
      <c r="AA260" s="37">
        <f t="shared" si="78"/>
        <v>6.216407295000001E-2</v>
      </c>
      <c r="AB260" s="25">
        <v>3.8000000000000002E-4</v>
      </c>
      <c r="AC260" s="25">
        <f t="shared" si="79"/>
        <v>2.8000000000000003E-4</v>
      </c>
    </row>
    <row r="261" spans="1:29" s="15" customFormat="1">
      <c r="A261" s="18">
        <v>509</v>
      </c>
      <c r="B261" s="25">
        <v>1.7000000000000001E-4</v>
      </c>
      <c r="C261" s="25">
        <v>4.2399999999999998E-3</v>
      </c>
      <c r="D261" s="25">
        <f t="shared" si="64"/>
        <v>3.96E-3</v>
      </c>
      <c r="E261" s="25"/>
      <c r="F261" s="25">
        <f t="shared" si="65"/>
        <v>1.8902649999999999E-3</v>
      </c>
      <c r="G261" s="25">
        <f t="shared" si="66"/>
        <v>4.3532802949999998E-2</v>
      </c>
      <c r="H261" s="25">
        <v>9.9100000000000004E-3</v>
      </c>
      <c r="I261" s="25">
        <f t="shared" si="67"/>
        <v>9.6299999999999997E-3</v>
      </c>
      <c r="J261" s="25"/>
      <c r="K261" s="25">
        <f t="shared" si="68"/>
        <v>2.9689649999999996E-3</v>
      </c>
      <c r="L261" s="25">
        <f t="shared" si="69"/>
        <v>6.8375263950000001E-2</v>
      </c>
      <c r="M261" s="25">
        <v>4.13E-3</v>
      </c>
      <c r="N261" s="25">
        <f t="shared" si="70"/>
        <v>3.8500000000000001E-3</v>
      </c>
      <c r="O261" s="25"/>
      <c r="P261" s="25">
        <f t="shared" si="71"/>
        <v>2.2781650000000004E-3</v>
      </c>
      <c r="Q261" s="25">
        <f t="shared" si="72"/>
        <v>5.2466139950000011E-2</v>
      </c>
      <c r="R261" s="36">
        <v>5.8599999999999998E-3</v>
      </c>
      <c r="S261" s="36">
        <f t="shared" si="73"/>
        <v>5.5799999999999999E-3</v>
      </c>
      <c r="T261" s="36"/>
      <c r="U261" s="36">
        <f t="shared" si="74"/>
        <v>2.7480650000000001E-3</v>
      </c>
      <c r="V261" s="36">
        <f t="shared" si="75"/>
        <v>6.3287936949999998E-2</v>
      </c>
      <c r="W261" s="37">
        <v>6.6299999999999996E-3</v>
      </c>
      <c r="X261" s="37">
        <f t="shared" si="76"/>
        <v>6.3499999999999997E-3</v>
      </c>
      <c r="Y261" s="37"/>
      <c r="Z261" s="37">
        <f t="shared" si="77"/>
        <v>2.7292649999999998E-3</v>
      </c>
      <c r="AA261" s="37">
        <f t="shared" si="78"/>
        <v>6.2854972950000004E-2</v>
      </c>
      <c r="AB261" s="25">
        <v>3.8999999999999999E-4</v>
      </c>
      <c r="AC261" s="25">
        <f t="shared" si="79"/>
        <v>2.7999999999999998E-4</v>
      </c>
    </row>
    <row r="262" spans="1:29" s="15" customFormat="1">
      <c r="A262" s="18">
        <v>510</v>
      </c>
      <c r="B262" s="25">
        <v>3.1E-4</v>
      </c>
      <c r="C262" s="25">
        <v>4.1799999999999997E-3</v>
      </c>
      <c r="D262" s="25">
        <f t="shared" si="64"/>
        <v>3.8049999999999998E-3</v>
      </c>
      <c r="E262" s="25"/>
      <c r="F262" s="25">
        <f t="shared" si="65"/>
        <v>1.7352649999999997E-3</v>
      </c>
      <c r="G262" s="25">
        <f t="shared" si="66"/>
        <v>3.9963152949999997E-2</v>
      </c>
      <c r="H262" s="25">
        <v>9.8700000000000003E-3</v>
      </c>
      <c r="I262" s="25">
        <f t="shared" si="67"/>
        <v>9.495E-3</v>
      </c>
      <c r="J262" s="25"/>
      <c r="K262" s="25">
        <f t="shared" si="68"/>
        <v>2.8339649999999999E-3</v>
      </c>
      <c r="L262" s="25">
        <f t="shared" si="69"/>
        <v>6.5266213949999999E-2</v>
      </c>
      <c r="M262" s="25">
        <v>4.0800000000000003E-3</v>
      </c>
      <c r="N262" s="25">
        <f t="shared" si="70"/>
        <v>3.7050000000000004E-3</v>
      </c>
      <c r="O262" s="25"/>
      <c r="P262" s="25">
        <f t="shared" si="71"/>
        <v>2.1331650000000002E-3</v>
      </c>
      <c r="Q262" s="25">
        <f t="shared" si="72"/>
        <v>4.9126789950000006E-2</v>
      </c>
      <c r="R262" s="36">
        <v>5.6800000000000002E-3</v>
      </c>
      <c r="S262" s="36">
        <f t="shared" si="73"/>
        <v>5.3049999999999998E-3</v>
      </c>
      <c r="T262" s="36"/>
      <c r="U262" s="36">
        <f t="shared" si="74"/>
        <v>2.473065E-3</v>
      </c>
      <c r="V262" s="36">
        <f t="shared" si="75"/>
        <v>5.695468695E-2</v>
      </c>
      <c r="W262" s="37">
        <v>6.5100000000000002E-3</v>
      </c>
      <c r="X262" s="37">
        <f t="shared" si="76"/>
        <v>6.1349999999999998E-3</v>
      </c>
      <c r="Y262" s="37"/>
      <c r="Z262" s="37">
        <f t="shared" si="77"/>
        <v>2.5142649999999999E-3</v>
      </c>
      <c r="AA262" s="37">
        <f t="shared" si="78"/>
        <v>5.7903522950000001E-2</v>
      </c>
      <c r="AB262" s="25">
        <v>4.4000000000000002E-4</v>
      </c>
      <c r="AC262" s="25">
        <f t="shared" si="79"/>
        <v>3.7500000000000001E-4</v>
      </c>
    </row>
    <row r="263" spans="1:29" s="15" customFormat="1">
      <c r="A263" s="18">
        <v>511</v>
      </c>
      <c r="B263" s="25">
        <v>2.0000000000000001E-4</v>
      </c>
      <c r="C263" s="25">
        <v>4.1999999999999997E-3</v>
      </c>
      <c r="D263" s="25">
        <f t="shared" si="64"/>
        <v>3.8949999999999996E-3</v>
      </c>
      <c r="E263" s="25"/>
      <c r="F263" s="25">
        <f t="shared" si="65"/>
        <v>1.8252649999999995E-3</v>
      </c>
      <c r="G263" s="25">
        <f t="shared" si="66"/>
        <v>4.2035852949999994E-2</v>
      </c>
      <c r="H263" s="25">
        <v>9.9000000000000008E-3</v>
      </c>
      <c r="I263" s="25">
        <f t="shared" si="67"/>
        <v>9.5950000000000011E-3</v>
      </c>
      <c r="J263" s="25"/>
      <c r="K263" s="25">
        <f t="shared" si="68"/>
        <v>2.9339650000000011E-3</v>
      </c>
      <c r="L263" s="25">
        <f t="shared" si="69"/>
        <v>6.7569213950000026E-2</v>
      </c>
      <c r="M263" s="25">
        <v>4.0400000000000002E-3</v>
      </c>
      <c r="N263" s="25">
        <f t="shared" si="70"/>
        <v>3.735E-3</v>
      </c>
      <c r="O263" s="25"/>
      <c r="P263" s="25">
        <f t="shared" si="71"/>
        <v>2.1631649999999999E-3</v>
      </c>
      <c r="Q263" s="25">
        <f t="shared" si="72"/>
        <v>4.9817689950000001E-2</v>
      </c>
      <c r="R263" s="36">
        <v>5.7299999999999999E-3</v>
      </c>
      <c r="S263" s="36">
        <f t="shared" si="73"/>
        <v>5.4250000000000001E-3</v>
      </c>
      <c r="T263" s="36"/>
      <c r="U263" s="36">
        <f t="shared" si="74"/>
        <v>2.5930650000000003E-3</v>
      </c>
      <c r="V263" s="36">
        <f t="shared" si="75"/>
        <v>5.9718286950000012E-2</v>
      </c>
      <c r="W263" s="37">
        <v>6.5100000000000002E-3</v>
      </c>
      <c r="X263" s="37">
        <f t="shared" si="76"/>
        <v>6.2050000000000004E-3</v>
      </c>
      <c r="Y263" s="37"/>
      <c r="Z263" s="37">
        <f t="shared" si="77"/>
        <v>2.5842650000000005E-3</v>
      </c>
      <c r="AA263" s="37">
        <f t="shared" si="78"/>
        <v>5.9515622950000013E-2</v>
      </c>
      <c r="AB263" s="25">
        <v>4.0999999999999999E-4</v>
      </c>
      <c r="AC263" s="25">
        <f t="shared" si="79"/>
        <v>3.0499999999999999E-4</v>
      </c>
    </row>
    <row r="264" spans="1:29" s="15" customFormat="1">
      <c r="A264" s="18">
        <v>512</v>
      </c>
      <c r="B264" s="25">
        <v>2.2000000000000001E-4</v>
      </c>
      <c r="C264" s="25">
        <v>4.2399999999999998E-3</v>
      </c>
      <c r="D264" s="25">
        <f t="shared" si="64"/>
        <v>3.9199999999999999E-3</v>
      </c>
      <c r="E264" s="25"/>
      <c r="F264" s="25">
        <f t="shared" si="65"/>
        <v>1.8502649999999998E-3</v>
      </c>
      <c r="G264" s="25">
        <f t="shared" si="66"/>
        <v>4.2611602950000001E-2</v>
      </c>
      <c r="H264" s="25">
        <v>9.8890000000000002E-3</v>
      </c>
      <c r="I264" s="25">
        <f t="shared" si="67"/>
        <v>9.5689999999999994E-3</v>
      </c>
      <c r="J264" s="25"/>
      <c r="K264" s="25">
        <f t="shared" si="68"/>
        <v>2.9079649999999993E-3</v>
      </c>
      <c r="L264" s="25">
        <f t="shared" si="69"/>
        <v>6.6970433949999991E-2</v>
      </c>
      <c r="M264" s="25">
        <v>4.0299999999999997E-3</v>
      </c>
      <c r="N264" s="25">
        <f t="shared" si="70"/>
        <v>3.7099999999999998E-3</v>
      </c>
      <c r="O264" s="25"/>
      <c r="P264" s="25">
        <f t="shared" si="71"/>
        <v>2.138165E-3</v>
      </c>
      <c r="Q264" s="25">
        <f t="shared" si="72"/>
        <v>4.9241939950000001E-2</v>
      </c>
      <c r="R264" s="36">
        <v>5.8300000000000001E-3</v>
      </c>
      <c r="S264" s="36">
        <f t="shared" si="73"/>
        <v>5.5100000000000001E-3</v>
      </c>
      <c r="T264" s="36"/>
      <c r="U264" s="36">
        <f t="shared" si="74"/>
        <v>2.6780650000000003E-3</v>
      </c>
      <c r="V264" s="36">
        <f t="shared" si="75"/>
        <v>6.1675836950000007E-2</v>
      </c>
      <c r="W264" s="37">
        <v>6.5599999999999999E-3</v>
      </c>
      <c r="X264" s="37">
        <f t="shared" si="76"/>
        <v>6.2399999999999999E-3</v>
      </c>
      <c r="Y264" s="37"/>
      <c r="Z264" s="37">
        <f t="shared" si="77"/>
        <v>2.619265E-3</v>
      </c>
      <c r="AA264" s="37">
        <f t="shared" si="78"/>
        <v>6.0321672950000002E-2</v>
      </c>
      <c r="AB264" s="25">
        <v>4.2000000000000002E-4</v>
      </c>
      <c r="AC264" s="25">
        <f t="shared" si="79"/>
        <v>3.2000000000000003E-4</v>
      </c>
    </row>
    <row r="265" spans="1:29" s="15" customFormat="1">
      <c r="A265" s="18">
        <v>513</v>
      </c>
      <c r="B265" s="25">
        <v>2.4000000000000001E-4</v>
      </c>
      <c r="C265" s="25">
        <v>4.1700000000000001E-3</v>
      </c>
      <c r="D265" s="25">
        <f t="shared" si="64"/>
        <v>3.8300000000000001E-3</v>
      </c>
      <c r="E265" s="25"/>
      <c r="F265" s="25">
        <f t="shared" si="65"/>
        <v>1.760265E-3</v>
      </c>
      <c r="G265" s="25">
        <f t="shared" si="66"/>
        <v>4.0538902950000004E-2</v>
      </c>
      <c r="H265" s="25">
        <v>9.7800000000000005E-3</v>
      </c>
      <c r="I265" s="25">
        <f t="shared" si="67"/>
        <v>9.4400000000000005E-3</v>
      </c>
      <c r="J265" s="25"/>
      <c r="K265" s="25">
        <f t="shared" si="68"/>
        <v>2.7789650000000004E-3</v>
      </c>
      <c r="L265" s="25">
        <f t="shared" si="69"/>
        <v>6.3999563950000019E-2</v>
      </c>
      <c r="M265" s="25">
        <v>4.0099999999999997E-3</v>
      </c>
      <c r="N265" s="25">
        <f t="shared" si="70"/>
        <v>3.6699999999999997E-3</v>
      </c>
      <c r="O265" s="25"/>
      <c r="P265" s="25">
        <f t="shared" si="71"/>
        <v>2.0981649999999999E-3</v>
      </c>
      <c r="Q265" s="25">
        <f t="shared" si="72"/>
        <v>4.8320739950000004E-2</v>
      </c>
      <c r="R265" s="36">
        <v>5.6699999999999997E-3</v>
      </c>
      <c r="S265" s="36">
        <f t="shared" si="73"/>
        <v>5.3299999999999997E-3</v>
      </c>
      <c r="T265" s="36"/>
      <c r="U265" s="36">
        <f t="shared" si="74"/>
        <v>2.4980649999999998E-3</v>
      </c>
      <c r="V265" s="36">
        <f t="shared" si="75"/>
        <v>5.753043695E-2</v>
      </c>
      <c r="W265" s="37">
        <v>6.43E-3</v>
      </c>
      <c r="X265" s="37">
        <f t="shared" si="76"/>
        <v>6.0899999999999999E-3</v>
      </c>
      <c r="Y265" s="37"/>
      <c r="Z265" s="37">
        <f t="shared" si="77"/>
        <v>2.469265E-3</v>
      </c>
      <c r="AA265" s="37">
        <f t="shared" si="78"/>
        <v>5.6867172950000003E-2</v>
      </c>
      <c r="AB265" s="25">
        <v>4.4000000000000002E-4</v>
      </c>
      <c r="AC265" s="25">
        <f t="shared" si="79"/>
        <v>3.4000000000000002E-4</v>
      </c>
    </row>
    <row r="266" spans="1:29" s="15" customFormat="1">
      <c r="A266" s="18">
        <v>514</v>
      </c>
      <c r="B266" s="25">
        <v>1.7000000000000001E-4</v>
      </c>
      <c r="C266" s="25">
        <v>4.1000000000000003E-3</v>
      </c>
      <c r="D266" s="25">
        <f t="shared" si="64"/>
        <v>3.8450000000000003E-3</v>
      </c>
      <c r="E266" s="25"/>
      <c r="F266" s="25">
        <f t="shared" si="65"/>
        <v>1.7752650000000003E-3</v>
      </c>
      <c r="G266" s="25">
        <f t="shared" si="66"/>
        <v>4.0884352950000008E-2</v>
      </c>
      <c r="H266" s="25">
        <v>9.7599999999999996E-3</v>
      </c>
      <c r="I266" s="25">
        <f t="shared" si="67"/>
        <v>9.5049999999999996E-3</v>
      </c>
      <c r="J266" s="25"/>
      <c r="K266" s="25">
        <f t="shared" si="68"/>
        <v>2.8439649999999995E-3</v>
      </c>
      <c r="L266" s="25">
        <f t="shared" si="69"/>
        <v>6.5496513949999988E-2</v>
      </c>
      <c r="M266" s="25">
        <v>3.9500000000000004E-3</v>
      </c>
      <c r="N266" s="25">
        <f t="shared" si="70"/>
        <v>3.6950000000000004E-3</v>
      </c>
      <c r="O266" s="25"/>
      <c r="P266" s="25">
        <f t="shared" si="71"/>
        <v>2.1231650000000006E-3</v>
      </c>
      <c r="Q266" s="25">
        <f t="shared" si="72"/>
        <v>4.8896489950000017E-2</v>
      </c>
      <c r="R266" s="36">
        <v>5.5700000000000003E-3</v>
      </c>
      <c r="S266" s="36">
        <f t="shared" si="73"/>
        <v>5.3150000000000003E-3</v>
      </c>
      <c r="T266" s="36"/>
      <c r="U266" s="36">
        <f t="shared" si="74"/>
        <v>2.4830650000000004E-3</v>
      </c>
      <c r="V266" s="36">
        <f t="shared" si="75"/>
        <v>5.7184986950000016E-2</v>
      </c>
      <c r="W266" s="37">
        <v>6.3600000000000002E-3</v>
      </c>
      <c r="X266" s="37">
        <f t="shared" si="76"/>
        <v>6.1050000000000002E-3</v>
      </c>
      <c r="Y266" s="37"/>
      <c r="Z266" s="37">
        <f t="shared" si="77"/>
        <v>2.4842650000000003E-3</v>
      </c>
      <c r="AA266" s="37">
        <f t="shared" si="78"/>
        <v>5.7212622950000007E-2</v>
      </c>
      <c r="AB266" s="25">
        <v>3.4000000000000002E-4</v>
      </c>
      <c r="AC266" s="25">
        <f t="shared" si="79"/>
        <v>2.5500000000000002E-4</v>
      </c>
    </row>
    <row r="267" spans="1:29" s="15" customFormat="1">
      <c r="A267" s="18">
        <v>515</v>
      </c>
      <c r="B267" s="25">
        <v>1.7000000000000001E-4</v>
      </c>
      <c r="C267" s="25">
        <v>4.1900000000000001E-3</v>
      </c>
      <c r="D267" s="25">
        <f t="shared" si="64"/>
        <v>3.8900000000000002E-3</v>
      </c>
      <c r="E267" s="25"/>
      <c r="F267" s="25">
        <f t="shared" si="65"/>
        <v>1.8202650000000002E-3</v>
      </c>
      <c r="G267" s="25">
        <f t="shared" si="66"/>
        <v>4.1920702950000006E-2</v>
      </c>
      <c r="H267" s="25">
        <v>9.7900000000000001E-3</v>
      </c>
      <c r="I267" s="25">
        <f t="shared" si="67"/>
        <v>9.4900000000000002E-3</v>
      </c>
      <c r="J267" s="25"/>
      <c r="K267" s="25">
        <f t="shared" si="68"/>
        <v>2.8289650000000001E-3</v>
      </c>
      <c r="L267" s="25">
        <f t="shared" si="69"/>
        <v>6.5151063950000004E-2</v>
      </c>
      <c r="M267" s="25">
        <v>3.98E-3</v>
      </c>
      <c r="N267" s="25">
        <f t="shared" si="70"/>
        <v>3.6800000000000001E-3</v>
      </c>
      <c r="O267" s="25"/>
      <c r="P267" s="25">
        <f t="shared" si="71"/>
        <v>2.1081650000000004E-3</v>
      </c>
      <c r="Q267" s="25">
        <f t="shared" si="72"/>
        <v>4.8551039950000013E-2</v>
      </c>
      <c r="R267" s="36">
        <v>5.7000000000000002E-3</v>
      </c>
      <c r="S267" s="36">
        <f t="shared" si="73"/>
        <v>5.4000000000000003E-3</v>
      </c>
      <c r="T267" s="36"/>
      <c r="U267" s="36">
        <f t="shared" si="74"/>
        <v>2.5680650000000005E-3</v>
      </c>
      <c r="V267" s="36">
        <f t="shared" si="75"/>
        <v>5.9142536950000012E-2</v>
      </c>
      <c r="W267" s="37">
        <v>6.4900000000000001E-3</v>
      </c>
      <c r="X267" s="37">
        <f t="shared" si="76"/>
        <v>6.1900000000000002E-3</v>
      </c>
      <c r="Y267" s="37"/>
      <c r="Z267" s="37">
        <f t="shared" si="77"/>
        <v>2.5692650000000003E-3</v>
      </c>
      <c r="AA267" s="37">
        <f t="shared" si="78"/>
        <v>5.9170172950000009E-2</v>
      </c>
      <c r="AB267" s="25">
        <v>4.2999999999999999E-4</v>
      </c>
      <c r="AC267" s="25">
        <f t="shared" si="79"/>
        <v>3.0000000000000003E-4</v>
      </c>
    </row>
    <row r="268" spans="1:29" s="15" customFormat="1">
      <c r="A268" s="18">
        <v>516</v>
      </c>
      <c r="B268" s="25">
        <v>2.7E-4</v>
      </c>
      <c r="C268" s="25">
        <v>4.1000000000000003E-3</v>
      </c>
      <c r="D268" s="25">
        <f t="shared" si="64"/>
        <v>3.7950000000000002E-3</v>
      </c>
      <c r="E268" s="25"/>
      <c r="F268" s="25">
        <f t="shared" si="65"/>
        <v>1.7252650000000001E-3</v>
      </c>
      <c r="G268" s="25">
        <f t="shared" si="66"/>
        <v>3.9732852950000008E-2</v>
      </c>
      <c r="H268" s="25">
        <v>9.6900000000000007E-3</v>
      </c>
      <c r="I268" s="25">
        <f t="shared" si="67"/>
        <v>9.385000000000001E-3</v>
      </c>
      <c r="J268" s="25"/>
      <c r="K268" s="25">
        <f t="shared" si="68"/>
        <v>2.7239650000000009E-3</v>
      </c>
      <c r="L268" s="25">
        <f t="shared" si="69"/>
        <v>6.2732913950000024E-2</v>
      </c>
      <c r="M268" s="25">
        <v>3.8899999999999998E-3</v>
      </c>
      <c r="N268" s="25">
        <f t="shared" si="70"/>
        <v>3.5849999999999996E-3</v>
      </c>
      <c r="O268" s="25"/>
      <c r="P268" s="25">
        <f t="shared" si="71"/>
        <v>2.0131649999999999E-3</v>
      </c>
      <c r="Q268" s="25">
        <f t="shared" si="72"/>
        <v>4.6363189950000001E-2</v>
      </c>
      <c r="R268" s="36">
        <v>5.6100000000000004E-3</v>
      </c>
      <c r="S268" s="36">
        <f t="shared" si="73"/>
        <v>5.3050000000000007E-3</v>
      </c>
      <c r="T268" s="36"/>
      <c r="U268" s="36">
        <f t="shared" si="74"/>
        <v>2.4730650000000009E-3</v>
      </c>
      <c r="V268" s="36">
        <f t="shared" si="75"/>
        <v>5.6954686950000021E-2</v>
      </c>
      <c r="W268" s="37">
        <v>6.3899999999999998E-3</v>
      </c>
      <c r="X268" s="37">
        <f t="shared" si="76"/>
        <v>6.0850000000000001E-3</v>
      </c>
      <c r="Y268" s="37"/>
      <c r="Z268" s="37">
        <f t="shared" si="77"/>
        <v>2.4642650000000002E-3</v>
      </c>
      <c r="AA268" s="37">
        <f t="shared" si="78"/>
        <v>5.6752022950000008E-2</v>
      </c>
      <c r="AB268" s="25">
        <v>3.4000000000000002E-4</v>
      </c>
      <c r="AC268" s="25">
        <f t="shared" si="79"/>
        <v>3.0500000000000004E-4</v>
      </c>
    </row>
    <row r="269" spans="1:29" s="15" customFormat="1">
      <c r="A269" s="18">
        <v>517</v>
      </c>
      <c r="B269" s="25">
        <v>1.2999999999999999E-4</v>
      </c>
      <c r="C269" s="25">
        <v>4.0400000000000002E-3</v>
      </c>
      <c r="D269" s="25">
        <f t="shared" si="64"/>
        <v>3.8250000000000003E-3</v>
      </c>
      <c r="E269" s="25"/>
      <c r="F269" s="25">
        <f t="shared" si="65"/>
        <v>1.7552650000000002E-3</v>
      </c>
      <c r="G269" s="25">
        <f t="shared" si="66"/>
        <v>4.042375295000001E-2</v>
      </c>
      <c r="H269" s="25">
        <v>9.6299999999999997E-3</v>
      </c>
      <c r="I269" s="25">
        <f t="shared" si="67"/>
        <v>9.4149999999999998E-3</v>
      </c>
      <c r="J269" s="25"/>
      <c r="K269" s="25">
        <f t="shared" si="68"/>
        <v>2.7539649999999997E-3</v>
      </c>
      <c r="L269" s="25">
        <f t="shared" si="69"/>
        <v>6.3423813949999991E-2</v>
      </c>
      <c r="M269" s="25">
        <v>3.8300000000000001E-3</v>
      </c>
      <c r="N269" s="25">
        <f t="shared" si="70"/>
        <v>3.6150000000000002E-3</v>
      </c>
      <c r="O269" s="25"/>
      <c r="P269" s="25">
        <f t="shared" si="71"/>
        <v>2.0431650000000004E-3</v>
      </c>
      <c r="Q269" s="25">
        <f t="shared" si="72"/>
        <v>4.705408995000001E-2</v>
      </c>
      <c r="R269" s="36">
        <v>5.5399999999999998E-3</v>
      </c>
      <c r="S269" s="36">
        <f t="shared" si="73"/>
        <v>5.3249999999999999E-3</v>
      </c>
      <c r="T269" s="36"/>
      <c r="U269" s="36">
        <f t="shared" si="74"/>
        <v>2.493065E-3</v>
      </c>
      <c r="V269" s="36">
        <f t="shared" si="75"/>
        <v>5.7415286950000005E-2</v>
      </c>
      <c r="W269" s="37">
        <v>6.3600000000000002E-3</v>
      </c>
      <c r="X269" s="37">
        <f t="shared" si="76"/>
        <v>6.1450000000000003E-3</v>
      </c>
      <c r="Y269" s="37"/>
      <c r="Z269" s="37">
        <f t="shared" si="77"/>
        <v>2.5242650000000004E-3</v>
      </c>
      <c r="AA269" s="37">
        <f t="shared" si="78"/>
        <v>5.8133822950000011E-2</v>
      </c>
      <c r="AB269" s="25">
        <v>2.9999999999999997E-4</v>
      </c>
      <c r="AC269" s="25">
        <f t="shared" si="79"/>
        <v>2.1499999999999997E-4</v>
      </c>
    </row>
    <row r="270" spans="1:29" s="15" customFormat="1">
      <c r="A270" s="18">
        <v>518</v>
      </c>
      <c r="B270" s="25">
        <v>2.7E-4</v>
      </c>
      <c r="C270" s="25">
        <v>4.0299999999999997E-3</v>
      </c>
      <c r="D270" s="25">
        <f t="shared" si="64"/>
        <v>3.705E-3</v>
      </c>
      <c r="E270" s="25"/>
      <c r="F270" s="25">
        <f t="shared" si="65"/>
        <v>1.6352649999999999E-3</v>
      </c>
      <c r="G270" s="25">
        <f t="shared" si="66"/>
        <v>3.7660152949999998E-2</v>
      </c>
      <c r="H270" s="25">
        <v>9.6299999999999997E-3</v>
      </c>
      <c r="I270" s="25">
        <f t="shared" si="67"/>
        <v>9.304999999999999E-3</v>
      </c>
      <c r="J270" s="25"/>
      <c r="K270" s="25">
        <f t="shared" si="68"/>
        <v>2.643964999999999E-3</v>
      </c>
      <c r="L270" s="25">
        <f t="shared" si="69"/>
        <v>6.0890513949999982E-2</v>
      </c>
      <c r="M270" s="25">
        <v>3.8700000000000002E-3</v>
      </c>
      <c r="N270" s="25">
        <f t="shared" si="70"/>
        <v>3.5450000000000004E-3</v>
      </c>
      <c r="O270" s="25"/>
      <c r="P270" s="25">
        <f t="shared" si="71"/>
        <v>1.9731650000000007E-3</v>
      </c>
      <c r="Q270" s="25">
        <f t="shared" si="72"/>
        <v>4.5441989950000018E-2</v>
      </c>
      <c r="R270" s="36">
        <v>5.5399999999999998E-3</v>
      </c>
      <c r="S270" s="36">
        <f t="shared" si="73"/>
        <v>5.215E-3</v>
      </c>
      <c r="T270" s="36"/>
      <c r="U270" s="36">
        <f t="shared" si="74"/>
        <v>2.3830650000000002E-3</v>
      </c>
      <c r="V270" s="36">
        <f t="shared" si="75"/>
        <v>5.488198695000001E-2</v>
      </c>
      <c r="W270" s="37">
        <v>6.3899999999999998E-3</v>
      </c>
      <c r="X270" s="37">
        <f t="shared" si="76"/>
        <v>6.0650000000000001E-3</v>
      </c>
      <c r="Y270" s="37"/>
      <c r="Z270" s="37">
        <f t="shared" si="77"/>
        <v>2.4442650000000002E-3</v>
      </c>
      <c r="AA270" s="37">
        <f t="shared" si="78"/>
        <v>5.6291422950000003E-2</v>
      </c>
      <c r="AB270" s="25">
        <v>3.8000000000000002E-4</v>
      </c>
      <c r="AC270" s="25">
        <f t="shared" si="79"/>
        <v>3.2499999999999999E-4</v>
      </c>
    </row>
    <row r="271" spans="1:29" s="15" customFormat="1">
      <c r="A271" s="18">
        <v>519</v>
      </c>
      <c r="B271" s="25">
        <v>1.8000000000000001E-4</v>
      </c>
      <c r="C271" s="25">
        <v>4.0800000000000003E-3</v>
      </c>
      <c r="D271" s="25">
        <f t="shared" si="64"/>
        <v>3.8150000000000002E-3</v>
      </c>
      <c r="E271" s="25"/>
      <c r="F271" s="25">
        <f t="shared" si="65"/>
        <v>1.7452650000000002E-3</v>
      </c>
      <c r="G271" s="25">
        <f t="shared" si="66"/>
        <v>4.0193452950000007E-2</v>
      </c>
      <c r="H271" s="25">
        <v>9.6600000000000002E-3</v>
      </c>
      <c r="I271" s="25">
        <f t="shared" si="67"/>
        <v>9.3950000000000006E-3</v>
      </c>
      <c r="J271" s="25"/>
      <c r="K271" s="25">
        <f t="shared" si="68"/>
        <v>2.7339650000000005E-3</v>
      </c>
      <c r="L271" s="25">
        <f t="shared" si="69"/>
        <v>6.2963213950000013E-2</v>
      </c>
      <c r="M271" s="25">
        <v>3.8800000000000002E-3</v>
      </c>
      <c r="N271" s="25">
        <f t="shared" si="70"/>
        <v>3.6150000000000002E-3</v>
      </c>
      <c r="O271" s="25"/>
      <c r="P271" s="25">
        <f t="shared" si="71"/>
        <v>2.0431650000000004E-3</v>
      </c>
      <c r="Q271" s="25">
        <f t="shared" si="72"/>
        <v>4.705408995000001E-2</v>
      </c>
      <c r="R271" s="36">
        <v>5.5199999999999997E-3</v>
      </c>
      <c r="S271" s="36">
        <f t="shared" si="73"/>
        <v>5.2550000000000001E-3</v>
      </c>
      <c r="T271" s="36"/>
      <c r="U271" s="36">
        <f t="shared" si="74"/>
        <v>2.4230650000000003E-3</v>
      </c>
      <c r="V271" s="36">
        <f t="shared" si="75"/>
        <v>5.5803186950000007E-2</v>
      </c>
      <c r="W271" s="37">
        <v>6.4000000000000003E-3</v>
      </c>
      <c r="X271" s="37">
        <f t="shared" si="76"/>
        <v>6.1350000000000007E-3</v>
      </c>
      <c r="Y271" s="37"/>
      <c r="Z271" s="37">
        <f t="shared" si="77"/>
        <v>2.5142650000000008E-3</v>
      </c>
      <c r="AA271" s="37">
        <f t="shared" si="78"/>
        <v>5.7903522950000022E-2</v>
      </c>
      <c r="AB271" s="25">
        <v>3.5E-4</v>
      </c>
      <c r="AC271" s="25">
        <f t="shared" si="79"/>
        <v>2.6499999999999999E-4</v>
      </c>
    </row>
    <row r="272" spans="1:29" s="15" customFormat="1">
      <c r="A272" s="18">
        <v>520</v>
      </c>
      <c r="B272" s="25">
        <v>1.4999999999999999E-4</v>
      </c>
      <c r="C272" s="25">
        <v>4.1099999999999999E-3</v>
      </c>
      <c r="D272" s="25">
        <f t="shared" si="64"/>
        <v>3.8549999999999999E-3</v>
      </c>
      <c r="E272" s="25"/>
      <c r="F272" s="25">
        <f t="shared" si="65"/>
        <v>1.7852649999999999E-3</v>
      </c>
      <c r="G272" s="25">
        <f t="shared" si="66"/>
        <v>4.1114652949999997E-2</v>
      </c>
      <c r="H272" s="25">
        <v>9.58E-3</v>
      </c>
      <c r="I272" s="25">
        <f t="shared" si="67"/>
        <v>9.325E-3</v>
      </c>
      <c r="J272" s="25"/>
      <c r="K272" s="25">
        <f t="shared" si="68"/>
        <v>2.6639649999999999E-3</v>
      </c>
      <c r="L272" s="25">
        <f t="shared" si="69"/>
        <v>6.1351113950000001E-2</v>
      </c>
      <c r="M272" s="25">
        <v>3.8400000000000001E-3</v>
      </c>
      <c r="N272" s="25">
        <f t="shared" si="70"/>
        <v>3.5850000000000001E-3</v>
      </c>
      <c r="O272" s="25"/>
      <c r="P272" s="25">
        <f t="shared" si="71"/>
        <v>2.0131649999999999E-3</v>
      </c>
      <c r="Q272" s="25">
        <f t="shared" si="72"/>
        <v>4.6363189950000001E-2</v>
      </c>
      <c r="R272" s="36">
        <v>5.5199999999999997E-3</v>
      </c>
      <c r="S272" s="36">
        <f t="shared" si="73"/>
        <v>5.2649999999999997E-3</v>
      </c>
      <c r="T272" s="36"/>
      <c r="U272" s="36">
        <f t="shared" si="74"/>
        <v>2.4330649999999999E-3</v>
      </c>
      <c r="V272" s="36">
        <f t="shared" si="75"/>
        <v>5.6033486950000003E-2</v>
      </c>
      <c r="W272" s="37">
        <v>6.2599999999999999E-3</v>
      </c>
      <c r="X272" s="37">
        <f t="shared" si="76"/>
        <v>6.0049999999999999E-3</v>
      </c>
      <c r="Y272" s="37"/>
      <c r="Z272" s="37">
        <f t="shared" si="77"/>
        <v>2.384265E-3</v>
      </c>
      <c r="AA272" s="37">
        <f t="shared" si="78"/>
        <v>5.490962295E-2</v>
      </c>
      <c r="AB272" s="25">
        <v>3.6000000000000002E-4</v>
      </c>
      <c r="AC272" s="25">
        <f t="shared" si="79"/>
        <v>2.5500000000000002E-4</v>
      </c>
    </row>
    <row r="273" spans="1:29" s="15" customFormat="1">
      <c r="A273" s="18">
        <v>521</v>
      </c>
      <c r="B273" s="25">
        <v>1.9000000000000001E-4</v>
      </c>
      <c r="C273" s="25">
        <v>3.9899999999999996E-3</v>
      </c>
      <c r="D273" s="25">
        <f t="shared" si="64"/>
        <v>3.6749999999999994E-3</v>
      </c>
      <c r="E273" s="25"/>
      <c r="F273" s="25">
        <f t="shared" si="65"/>
        <v>1.6052649999999994E-3</v>
      </c>
      <c r="G273" s="25">
        <f t="shared" si="66"/>
        <v>3.6969252949999989E-2</v>
      </c>
      <c r="H273" s="25">
        <v>9.4900000000000002E-3</v>
      </c>
      <c r="I273" s="25">
        <f t="shared" si="67"/>
        <v>9.1750000000000009E-3</v>
      </c>
      <c r="J273" s="25"/>
      <c r="K273" s="25">
        <f t="shared" si="68"/>
        <v>2.5139650000000008E-3</v>
      </c>
      <c r="L273" s="25">
        <f t="shared" si="69"/>
        <v>5.7896613950000023E-2</v>
      </c>
      <c r="M273" s="25">
        <v>3.8300000000000001E-3</v>
      </c>
      <c r="N273" s="25">
        <f t="shared" si="70"/>
        <v>3.5149999999999999E-3</v>
      </c>
      <c r="O273" s="25"/>
      <c r="P273" s="25">
        <f t="shared" si="71"/>
        <v>1.943165E-3</v>
      </c>
      <c r="Q273" s="25">
        <f t="shared" si="72"/>
        <v>4.4751089950000003E-2</v>
      </c>
      <c r="R273" s="36">
        <v>5.5199999999999997E-3</v>
      </c>
      <c r="S273" s="36">
        <f t="shared" si="73"/>
        <v>5.2049999999999996E-3</v>
      </c>
      <c r="T273" s="36"/>
      <c r="U273" s="36">
        <f t="shared" si="74"/>
        <v>2.3730649999999997E-3</v>
      </c>
      <c r="V273" s="36">
        <f t="shared" si="75"/>
        <v>5.4651686949999993E-2</v>
      </c>
      <c r="W273" s="37">
        <v>6.2300000000000003E-3</v>
      </c>
      <c r="X273" s="37">
        <f t="shared" si="76"/>
        <v>5.9150000000000001E-3</v>
      </c>
      <c r="Y273" s="37"/>
      <c r="Z273" s="37">
        <f t="shared" si="77"/>
        <v>2.2942650000000002E-3</v>
      </c>
      <c r="AA273" s="37">
        <f t="shared" si="78"/>
        <v>5.2836922950000004E-2</v>
      </c>
      <c r="AB273" s="25">
        <v>4.4000000000000002E-4</v>
      </c>
      <c r="AC273" s="25">
        <f t="shared" si="79"/>
        <v>3.1500000000000001E-4</v>
      </c>
    </row>
    <row r="274" spans="1:29" s="15" customFormat="1">
      <c r="A274" s="18">
        <v>522</v>
      </c>
      <c r="B274" s="25">
        <v>2.2000000000000001E-4</v>
      </c>
      <c r="C274" s="25">
        <v>3.9399999999999999E-3</v>
      </c>
      <c r="D274" s="25">
        <f t="shared" si="64"/>
        <v>3.6099999999999999E-3</v>
      </c>
      <c r="E274" s="25"/>
      <c r="F274" s="25">
        <f t="shared" si="65"/>
        <v>1.5402649999999999E-3</v>
      </c>
      <c r="G274" s="25">
        <f t="shared" si="66"/>
        <v>3.5472302949999999E-2</v>
      </c>
      <c r="H274" s="25">
        <v>9.4999999999999998E-3</v>
      </c>
      <c r="I274" s="25">
        <f t="shared" si="67"/>
        <v>9.1699999999999993E-3</v>
      </c>
      <c r="J274" s="25"/>
      <c r="K274" s="25">
        <f t="shared" si="68"/>
        <v>2.5089649999999993E-3</v>
      </c>
      <c r="L274" s="25">
        <f t="shared" si="69"/>
        <v>5.7781463949999987E-2</v>
      </c>
      <c r="M274" s="25">
        <v>3.79E-3</v>
      </c>
      <c r="N274" s="25">
        <f t="shared" si="70"/>
        <v>3.46E-3</v>
      </c>
      <c r="O274" s="25"/>
      <c r="P274" s="25">
        <f t="shared" si="71"/>
        <v>1.888165E-3</v>
      </c>
      <c r="Q274" s="25">
        <f t="shared" si="72"/>
        <v>4.3484439950000002E-2</v>
      </c>
      <c r="R274" s="36">
        <v>5.47E-3</v>
      </c>
      <c r="S274" s="36">
        <f t="shared" si="73"/>
        <v>5.1400000000000005E-3</v>
      </c>
      <c r="T274" s="36"/>
      <c r="U274" s="36">
        <f t="shared" si="74"/>
        <v>2.3080650000000006E-3</v>
      </c>
      <c r="V274" s="36">
        <f t="shared" si="75"/>
        <v>5.3154736950000017E-2</v>
      </c>
      <c r="W274" s="37">
        <v>6.28E-3</v>
      </c>
      <c r="X274" s="37">
        <f t="shared" si="76"/>
        <v>5.9500000000000004E-3</v>
      </c>
      <c r="Y274" s="37"/>
      <c r="Z274" s="37">
        <f t="shared" si="77"/>
        <v>2.3292650000000005E-3</v>
      </c>
      <c r="AA274" s="37">
        <f t="shared" si="78"/>
        <v>5.3642972950000013E-2</v>
      </c>
      <c r="AB274" s="25">
        <v>4.4000000000000002E-4</v>
      </c>
      <c r="AC274" s="25">
        <f t="shared" si="79"/>
        <v>3.3E-4</v>
      </c>
    </row>
    <row r="275" spans="1:29" s="15" customFormat="1">
      <c r="A275" s="18">
        <v>523</v>
      </c>
      <c r="B275" s="25">
        <v>2.2000000000000001E-4</v>
      </c>
      <c r="C275" s="25">
        <v>3.9899999999999996E-3</v>
      </c>
      <c r="D275" s="25">
        <f t="shared" si="64"/>
        <v>3.6749999999999994E-3</v>
      </c>
      <c r="E275" s="25"/>
      <c r="F275" s="25">
        <f t="shared" si="65"/>
        <v>1.6052649999999994E-3</v>
      </c>
      <c r="G275" s="25">
        <f t="shared" si="66"/>
        <v>3.6969252949999989E-2</v>
      </c>
      <c r="H275" s="25">
        <v>9.4900000000000002E-3</v>
      </c>
      <c r="I275" s="25">
        <f t="shared" si="67"/>
        <v>9.1750000000000009E-3</v>
      </c>
      <c r="J275" s="25"/>
      <c r="K275" s="25">
        <f t="shared" si="68"/>
        <v>2.5139650000000008E-3</v>
      </c>
      <c r="L275" s="25">
        <f t="shared" si="69"/>
        <v>5.7896613950000023E-2</v>
      </c>
      <c r="M275" s="25">
        <v>3.7699999999999999E-3</v>
      </c>
      <c r="N275" s="25">
        <f t="shared" si="70"/>
        <v>3.4549999999999997E-3</v>
      </c>
      <c r="O275" s="25"/>
      <c r="P275" s="25">
        <f t="shared" si="71"/>
        <v>1.8831649999999998E-3</v>
      </c>
      <c r="Q275" s="25">
        <f t="shared" si="72"/>
        <v>4.3369289950000001E-2</v>
      </c>
      <c r="R275" s="36">
        <v>5.4200000000000003E-3</v>
      </c>
      <c r="S275" s="36">
        <f t="shared" si="73"/>
        <v>5.1050000000000002E-3</v>
      </c>
      <c r="T275" s="36"/>
      <c r="U275" s="36">
        <f t="shared" si="74"/>
        <v>2.2730650000000003E-3</v>
      </c>
      <c r="V275" s="36">
        <f t="shared" si="75"/>
        <v>5.2348686950000008E-2</v>
      </c>
      <c r="W275" s="37">
        <v>6.2199999999999998E-3</v>
      </c>
      <c r="X275" s="37">
        <f t="shared" si="76"/>
        <v>5.9049999999999997E-3</v>
      </c>
      <c r="Y275" s="37"/>
      <c r="Z275" s="37">
        <f t="shared" si="77"/>
        <v>2.2842649999999997E-3</v>
      </c>
      <c r="AA275" s="37">
        <f t="shared" si="78"/>
        <v>5.2606622949999994E-2</v>
      </c>
      <c r="AB275" s="25">
        <v>4.0999999999999999E-4</v>
      </c>
      <c r="AC275" s="25">
        <f t="shared" si="79"/>
        <v>3.1500000000000001E-4</v>
      </c>
    </row>
    <row r="276" spans="1:29" s="15" customFormat="1">
      <c r="A276" s="18">
        <v>524</v>
      </c>
      <c r="B276" s="25">
        <v>1.7000000000000001E-4</v>
      </c>
      <c r="C276" s="25">
        <v>3.9199999999999999E-3</v>
      </c>
      <c r="D276" s="25">
        <f t="shared" si="64"/>
        <v>3.5499999999999998E-3</v>
      </c>
      <c r="E276" s="25"/>
      <c r="F276" s="25">
        <f t="shared" si="65"/>
        <v>1.4802649999999997E-3</v>
      </c>
      <c r="G276" s="25">
        <f t="shared" si="66"/>
        <v>3.4090502949999997E-2</v>
      </c>
      <c r="H276" s="25">
        <v>9.5200000000000007E-3</v>
      </c>
      <c r="I276" s="25">
        <f t="shared" si="67"/>
        <v>9.1500000000000001E-3</v>
      </c>
      <c r="J276" s="25"/>
      <c r="K276" s="25">
        <f t="shared" si="68"/>
        <v>2.4889650000000001E-3</v>
      </c>
      <c r="L276" s="25">
        <f t="shared" si="69"/>
        <v>5.7320863950000002E-2</v>
      </c>
      <c r="M276" s="25">
        <v>3.6700000000000001E-3</v>
      </c>
      <c r="N276" s="25">
        <f t="shared" si="70"/>
        <v>3.3E-3</v>
      </c>
      <c r="O276" s="25"/>
      <c r="P276" s="25">
        <f t="shared" si="71"/>
        <v>1.728165E-3</v>
      </c>
      <c r="Q276" s="25">
        <f t="shared" si="72"/>
        <v>3.979963995E-2</v>
      </c>
      <c r="R276" s="36">
        <v>5.4099999999999999E-3</v>
      </c>
      <c r="S276" s="36">
        <f t="shared" si="73"/>
        <v>5.0400000000000002E-3</v>
      </c>
      <c r="T276" s="36"/>
      <c r="U276" s="36">
        <f t="shared" si="74"/>
        <v>2.2080650000000004E-3</v>
      </c>
      <c r="V276" s="36">
        <f t="shared" si="75"/>
        <v>5.0851736950000011E-2</v>
      </c>
      <c r="W276" s="37">
        <v>6.1399999999999996E-3</v>
      </c>
      <c r="X276" s="37">
        <f t="shared" si="76"/>
        <v>5.77E-3</v>
      </c>
      <c r="Y276" s="37"/>
      <c r="Z276" s="37">
        <f t="shared" si="77"/>
        <v>2.149265E-3</v>
      </c>
      <c r="AA276" s="37">
        <f t="shared" si="78"/>
        <v>4.9497572950000006E-2</v>
      </c>
      <c r="AB276" s="25">
        <v>5.6999999999999998E-4</v>
      </c>
      <c r="AC276" s="25">
        <f t="shared" si="79"/>
        <v>3.6999999999999999E-4</v>
      </c>
    </row>
    <row r="277" spans="1:29" s="15" customFormat="1">
      <c r="A277" s="18">
        <v>525</v>
      </c>
      <c r="B277" s="25">
        <v>2.1000000000000001E-4</v>
      </c>
      <c r="C277" s="25">
        <v>3.9899999999999996E-3</v>
      </c>
      <c r="D277" s="25">
        <f t="shared" si="64"/>
        <v>3.6549999999999994E-3</v>
      </c>
      <c r="E277" s="25"/>
      <c r="F277" s="25">
        <f t="shared" si="65"/>
        <v>1.5852649999999993E-3</v>
      </c>
      <c r="G277" s="25">
        <f t="shared" si="66"/>
        <v>3.6508652949999984E-2</v>
      </c>
      <c r="H277" s="25">
        <v>9.4000000000000004E-3</v>
      </c>
      <c r="I277" s="25">
        <f t="shared" si="67"/>
        <v>9.0650000000000001E-3</v>
      </c>
      <c r="J277" s="25"/>
      <c r="K277" s="25">
        <f t="shared" si="68"/>
        <v>2.4039650000000001E-3</v>
      </c>
      <c r="L277" s="25">
        <f t="shared" si="69"/>
        <v>5.5363313950000007E-2</v>
      </c>
      <c r="M277" s="25">
        <v>3.7299999999999998E-3</v>
      </c>
      <c r="N277" s="25">
        <f t="shared" si="70"/>
        <v>3.3949999999999996E-3</v>
      </c>
      <c r="O277" s="25"/>
      <c r="P277" s="25">
        <f t="shared" si="71"/>
        <v>1.8231649999999996E-3</v>
      </c>
      <c r="Q277" s="25">
        <f t="shared" si="72"/>
        <v>4.1987489949999991E-2</v>
      </c>
      <c r="R277" s="36">
        <v>5.3800000000000002E-3</v>
      </c>
      <c r="S277" s="36">
        <f t="shared" si="73"/>
        <v>5.045E-3</v>
      </c>
      <c r="T277" s="36"/>
      <c r="U277" s="36">
        <f t="shared" si="74"/>
        <v>2.2130650000000002E-3</v>
      </c>
      <c r="V277" s="36">
        <f t="shared" si="75"/>
        <v>5.0966886950000005E-2</v>
      </c>
      <c r="W277" s="37">
        <v>6.1599999999999997E-3</v>
      </c>
      <c r="X277" s="37">
        <f t="shared" si="76"/>
        <v>5.8249999999999994E-3</v>
      </c>
      <c r="Y277" s="37"/>
      <c r="Z277" s="37">
        <f t="shared" si="77"/>
        <v>2.2042649999999995E-3</v>
      </c>
      <c r="AA277" s="37">
        <f t="shared" si="78"/>
        <v>5.0764222949999993E-2</v>
      </c>
      <c r="AB277" s="25">
        <v>4.6000000000000001E-4</v>
      </c>
      <c r="AC277" s="25">
        <f t="shared" si="79"/>
        <v>3.3500000000000001E-4</v>
      </c>
    </row>
    <row r="278" spans="1:29" s="15" customFormat="1">
      <c r="A278" s="18">
        <v>526</v>
      </c>
      <c r="B278" s="25">
        <v>2.2000000000000001E-4</v>
      </c>
      <c r="C278" s="25">
        <v>3.8600000000000001E-3</v>
      </c>
      <c r="D278" s="25">
        <f t="shared" si="64"/>
        <v>3.5349999999999999E-3</v>
      </c>
      <c r="E278" s="25"/>
      <c r="F278" s="25">
        <f t="shared" si="65"/>
        <v>1.4652649999999999E-3</v>
      </c>
      <c r="G278" s="25">
        <f t="shared" si="66"/>
        <v>3.374505295E-2</v>
      </c>
      <c r="H278" s="25">
        <v>9.4000000000000004E-3</v>
      </c>
      <c r="I278" s="25">
        <f t="shared" si="67"/>
        <v>9.0749999999999997E-3</v>
      </c>
      <c r="J278" s="25"/>
      <c r="K278" s="25">
        <f t="shared" si="68"/>
        <v>2.4139649999999997E-3</v>
      </c>
      <c r="L278" s="25">
        <f t="shared" si="69"/>
        <v>5.5593613949999995E-2</v>
      </c>
      <c r="M278" s="25">
        <v>3.7299999999999998E-3</v>
      </c>
      <c r="N278" s="25">
        <f t="shared" si="70"/>
        <v>3.405E-3</v>
      </c>
      <c r="O278" s="25"/>
      <c r="P278" s="25">
        <f t="shared" si="71"/>
        <v>1.8331650000000001E-3</v>
      </c>
      <c r="Q278" s="25">
        <f t="shared" si="72"/>
        <v>4.2217789950000001E-2</v>
      </c>
      <c r="R278" s="36">
        <v>5.3200000000000001E-3</v>
      </c>
      <c r="S278" s="36">
        <f t="shared" si="73"/>
        <v>4.9950000000000003E-3</v>
      </c>
      <c r="T278" s="36"/>
      <c r="U278" s="36">
        <f t="shared" si="74"/>
        <v>2.1630650000000005E-3</v>
      </c>
      <c r="V278" s="36">
        <f t="shared" si="75"/>
        <v>4.9815386950000012E-2</v>
      </c>
      <c r="W278" s="37">
        <v>6.1199999999999996E-3</v>
      </c>
      <c r="X278" s="37">
        <f t="shared" si="76"/>
        <v>5.7949999999999998E-3</v>
      </c>
      <c r="Y278" s="37"/>
      <c r="Z278" s="37">
        <f t="shared" si="77"/>
        <v>2.1742649999999999E-3</v>
      </c>
      <c r="AA278" s="37">
        <f t="shared" si="78"/>
        <v>5.0073322949999999E-2</v>
      </c>
      <c r="AB278" s="25">
        <v>4.2999999999999999E-4</v>
      </c>
      <c r="AC278" s="25">
        <f t="shared" si="79"/>
        <v>3.2499999999999999E-4</v>
      </c>
    </row>
    <row r="279" spans="1:29" s="15" customFormat="1">
      <c r="A279" s="18">
        <v>527</v>
      </c>
      <c r="B279" s="25">
        <v>2.1000000000000001E-4</v>
      </c>
      <c r="C279" s="25">
        <v>3.9300000000000003E-3</v>
      </c>
      <c r="D279" s="25">
        <f t="shared" si="64"/>
        <v>3.6050000000000006E-3</v>
      </c>
      <c r="E279" s="25"/>
      <c r="F279" s="25">
        <f t="shared" si="65"/>
        <v>1.5352650000000005E-3</v>
      </c>
      <c r="G279" s="25">
        <f t="shared" si="66"/>
        <v>3.5357152950000012E-2</v>
      </c>
      <c r="H279" s="25">
        <v>9.3790000000000002E-3</v>
      </c>
      <c r="I279" s="25">
        <f t="shared" si="67"/>
        <v>9.0539999999999995E-3</v>
      </c>
      <c r="J279" s="25"/>
      <c r="K279" s="25">
        <f t="shared" si="68"/>
        <v>2.3929649999999995E-3</v>
      </c>
      <c r="L279" s="25">
        <f t="shared" si="69"/>
        <v>5.510998394999999E-2</v>
      </c>
      <c r="M279" s="25">
        <v>3.7499999999999999E-3</v>
      </c>
      <c r="N279" s="25">
        <f t="shared" si="70"/>
        <v>3.4250000000000001E-3</v>
      </c>
      <c r="O279" s="25"/>
      <c r="P279" s="25">
        <f t="shared" si="71"/>
        <v>1.8531650000000002E-3</v>
      </c>
      <c r="Q279" s="25">
        <f t="shared" si="72"/>
        <v>4.2678389950000006E-2</v>
      </c>
      <c r="R279" s="36">
        <v>5.3499999999999997E-3</v>
      </c>
      <c r="S279" s="36">
        <f t="shared" si="73"/>
        <v>5.025E-3</v>
      </c>
      <c r="T279" s="36"/>
      <c r="U279" s="36">
        <f t="shared" si="74"/>
        <v>2.1930650000000001E-3</v>
      </c>
      <c r="V279" s="36">
        <f t="shared" si="75"/>
        <v>5.0506286950000007E-2</v>
      </c>
      <c r="W279" s="37">
        <v>6.1399999999999996E-3</v>
      </c>
      <c r="X279" s="37">
        <f t="shared" si="76"/>
        <v>5.8149999999999999E-3</v>
      </c>
      <c r="Y279" s="37"/>
      <c r="Z279" s="37">
        <f t="shared" si="77"/>
        <v>2.1942649999999999E-3</v>
      </c>
      <c r="AA279" s="37">
        <f t="shared" si="78"/>
        <v>5.0533922950000004E-2</v>
      </c>
      <c r="AB279" s="25">
        <v>4.4000000000000002E-4</v>
      </c>
      <c r="AC279" s="25">
        <f t="shared" si="79"/>
        <v>3.2499999999999999E-4</v>
      </c>
    </row>
    <row r="280" spans="1:29" s="15" customFormat="1">
      <c r="A280" s="18">
        <v>528</v>
      </c>
      <c r="B280" s="25">
        <v>1.9000000000000001E-4</v>
      </c>
      <c r="C280" s="25">
        <v>3.8700000000000002E-3</v>
      </c>
      <c r="D280" s="25">
        <f t="shared" si="64"/>
        <v>3.5900000000000003E-3</v>
      </c>
      <c r="E280" s="25"/>
      <c r="F280" s="25">
        <f t="shared" si="65"/>
        <v>1.5202650000000002E-3</v>
      </c>
      <c r="G280" s="25">
        <f t="shared" si="66"/>
        <v>3.5011702950000008E-2</v>
      </c>
      <c r="H280" s="25">
        <v>9.3699999999999999E-3</v>
      </c>
      <c r="I280" s="25">
        <f t="shared" si="67"/>
        <v>9.0899999999999991E-3</v>
      </c>
      <c r="J280" s="25"/>
      <c r="K280" s="25">
        <f t="shared" si="68"/>
        <v>2.4289649999999991E-3</v>
      </c>
      <c r="L280" s="25">
        <f t="shared" si="69"/>
        <v>5.5939063949999979E-2</v>
      </c>
      <c r="M280" s="25">
        <v>3.6700000000000001E-3</v>
      </c>
      <c r="N280" s="25">
        <f t="shared" si="70"/>
        <v>3.3900000000000002E-3</v>
      </c>
      <c r="O280" s="25"/>
      <c r="P280" s="25">
        <f t="shared" si="71"/>
        <v>1.8181650000000003E-3</v>
      </c>
      <c r="Q280" s="25">
        <f t="shared" si="72"/>
        <v>4.1872339950000011E-2</v>
      </c>
      <c r="R280" s="36">
        <v>5.2399999999999999E-3</v>
      </c>
      <c r="S280" s="36">
        <f t="shared" si="73"/>
        <v>4.96E-3</v>
      </c>
      <c r="T280" s="36"/>
      <c r="U280" s="36">
        <f t="shared" si="74"/>
        <v>2.1280650000000002E-3</v>
      </c>
      <c r="V280" s="36">
        <f t="shared" si="75"/>
        <v>4.9009336950000003E-2</v>
      </c>
      <c r="W280" s="37">
        <v>5.9899999999999997E-3</v>
      </c>
      <c r="X280" s="37">
        <f t="shared" si="76"/>
        <v>5.7099999999999998E-3</v>
      </c>
      <c r="Y280" s="37"/>
      <c r="Z280" s="37">
        <f t="shared" si="77"/>
        <v>2.0892649999999999E-3</v>
      </c>
      <c r="AA280" s="37">
        <f t="shared" si="78"/>
        <v>4.8115772949999996E-2</v>
      </c>
      <c r="AB280" s="25">
        <v>3.6999999999999999E-4</v>
      </c>
      <c r="AC280" s="25">
        <f t="shared" si="79"/>
        <v>2.7999999999999998E-4</v>
      </c>
    </row>
    <row r="281" spans="1:29" s="15" customFormat="1">
      <c r="A281" s="18">
        <v>529</v>
      </c>
      <c r="B281" s="25">
        <v>1.7000000000000001E-4</v>
      </c>
      <c r="C281" s="25">
        <v>3.8999999999999998E-3</v>
      </c>
      <c r="D281" s="25">
        <f t="shared" si="64"/>
        <v>3.62E-3</v>
      </c>
      <c r="E281" s="25"/>
      <c r="F281" s="25">
        <f t="shared" si="65"/>
        <v>1.5502649999999999E-3</v>
      </c>
      <c r="G281" s="25">
        <f t="shared" si="66"/>
        <v>3.5702602950000002E-2</v>
      </c>
      <c r="H281" s="25">
        <v>9.2800000000000001E-3</v>
      </c>
      <c r="I281" s="25">
        <f t="shared" si="67"/>
        <v>8.9999999999999993E-3</v>
      </c>
      <c r="J281" s="25"/>
      <c r="K281" s="25">
        <f t="shared" si="68"/>
        <v>2.3389649999999993E-3</v>
      </c>
      <c r="L281" s="25">
        <f t="shared" si="69"/>
        <v>5.3866363949999989E-2</v>
      </c>
      <c r="M281" s="25">
        <v>3.6800000000000001E-3</v>
      </c>
      <c r="N281" s="25">
        <f t="shared" si="70"/>
        <v>3.4000000000000002E-3</v>
      </c>
      <c r="O281" s="25"/>
      <c r="P281" s="25">
        <f t="shared" si="71"/>
        <v>1.8281650000000003E-3</v>
      </c>
      <c r="Q281" s="25">
        <f t="shared" si="72"/>
        <v>4.2102639950000006E-2</v>
      </c>
      <c r="R281" s="36">
        <v>5.3400000000000001E-3</v>
      </c>
      <c r="S281" s="36">
        <f t="shared" si="73"/>
        <v>5.0600000000000003E-3</v>
      </c>
      <c r="T281" s="36"/>
      <c r="U281" s="36">
        <f t="shared" si="74"/>
        <v>2.2280650000000004E-3</v>
      </c>
      <c r="V281" s="36">
        <f t="shared" si="75"/>
        <v>5.1312336950000009E-2</v>
      </c>
      <c r="W281" s="37">
        <v>6.0600000000000003E-3</v>
      </c>
      <c r="X281" s="37">
        <f t="shared" si="76"/>
        <v>5.7800000000000004E-3</v>
      </c>
      <c r="Y281" s="37"/>
      <c r="Z281" s="37">
        <f t="shared" si="77"/>
        <v>2.1592650000000005E-3</v>
      </c>
      <c r="AA281" s="37">
        <f t="shared" si="78"/>
        <v>4.9727872950000016E-2</v>
      </c>
      <c r="AB281" s="25">
        <v>3.8999999999999999E-4</v>
      </c>
      <c r="AC281" s="25">
        <f t="shared" si="79"/>
        <v>2.7999999999999998E-4</v>
      </c>
    </row>
    <row r="282" spans="1:29" s="15" customFormat="1">
      <c r="A282" s="18">
        <v>530</v>
      </c>
      <c r="B282" s="25">
        <v>2.4000000000000001E-4</v>
      </c>
      <c r="C282" s="25">
        <v>3.8400000000000001E-3</v>
      </c>
      <c r="D282" s="25">
        <f t="shared" si="64"/>
        <v>3.5500000000000002E-3</v>
      </c>
      <c r="E282" s="25"/>
      <c r="F282" s="25">
        <f t="shared" si="65"/>
        <v>1.4802650000000001E-3</v>
      </c>
      <c r="G282" s="25">
        <f t="shared" si="66"/>
        <v>3.4090502950000004E-2</v>
      </c>
      <c r="H282" s="25">
        <v>9.3200000000000002E-3</v>
      </c>
      <c r="I282" s="25">
        <f t="shared" si="67"/>
        <v>9.0299999999999998E-3</v>
      </c>
      <c r="J282" s="25"/>
      <c r="K282" s="25">
        <f t="shared" si="68"/>
        <v>2.3689649999999998E-3</v>
      </c>
      <c r="L282" s="25">
        <f t="shared" si="69"/>
        <v>5.4557263949999997E-2</v>
      </c>
      <c r="M282" s="25">
        <v>3.5799999999999998E-3</v>
      </c>
      <c r="N282" s="25">
        <f t="shared" si="70"/>
        <v>3.29E-3</v>
      </c>
      <c r="O282" s="25"/>
      <c r="P282" s="25">
        <f t="shared" si="71"/>
        <v>1.718165E-3</v>
      </c>
      <c r="Q282" s="25">
        <f t="shared" si="72"/>
        <v>3.9569339950000004E-2</v>
      </c>
      <c r="R282" s="36">
        <v>5.1900000000000002E-3</v>
      </c>
      <c r="S282" s="36">
        <f t="shared" si="73"/>
        <v>4.8999999999999998E-3</v>
      </c>
      <c r="T282" s="36"/>
      <c r="U282" s="36">
        <f t="shared" si="74"/>
        <v>2.068065E-3</v>
      </c>
      <c r="V282" s="36">
        <f t="shared" si="75"/>
        <v>4.762753695E-2</v>
      </c>
      <c r="W282" s="37">
        <v>5.96E-3</v>
      </c>
      <c r="X282" s="37">
        <f t="shared" si="76"/>
        <v>5.6699999999999997E-3</v>
      </c>
      <c r="Y282" s="37"/>
      <c r="Z282" s="37">
        <f t="shared" si="77"/>
        <v>2.0492649999999998E-3</v>
      </c>
      <c r="AA282" s="37">
        <f t="shared" si="78"/>
        <v>4.7194572949999999E-2</v>
      </c>
      <c r="AB282" s="25">
        <v>3.4000000000000002E-4</v>
      </c>
      <c r="AC282" s="25">
        <f t="shared" si="79"/>
        <v>2.9E-4</v>
      </c>
    </row>
    <row r="283" spans="1:29" s="15" customFormat="1">
      <c r="A283" s="18">
        <v>531</v>
      </c>
      <c r="B283" s="25">
        <v>2.5999999999999998E-4</v>
      </c>
      <c r="C283" s="25">
        <v>3.7699999999999999E-3</v>
      </c>
      <c r="D283" s="25">
        <f t="shared" si="64"/>
        <v>3.3899999999999998E-3</v>
      </c>
      <c r="E283" s="25"/>
      <c r="F283" s="25">
        <f t="shared" si="65"/>
        <v>1.3202649999999997E-3</v>
      </c>
      <c r="G283" s="25">
        <f t="shared" si="66"/>
        <v>3.0405702949999995E-2</v>
      </c>
      <c r="H283" s="25">
        <v>9.2589999999999999E-3</v>
      </c>
      <c r="I283" s="25">
        <f t="shared" si="67"/>
        <v>8.8789999999999997E-3</v>
      </c>
      <c r="J283" s="25"/>
      <c r="K283" s="25">
        <f t="shared" si="68"/>
        <v>2.2179649999999997E-3</v>
      </c>
      <c r="L283" s="25">
        <f t="shared" si="69"/>
        <v>5.1079733949999997E-2</v>
      </c>
      <c r="M283" s="25">
        <v>3.5999999999999999E-3</v>
      </c>
      <c r="N283" s="25">
        <f t="shared" si="70"/>
        <v>3.2199999999999998E-3</v>
      </c>
      <c r="O283" s="25"/>
      <c r="P283" s="25">
        <f t="shared" si="71"/>
        <v>1.6481649999999998E-3</v>
      </c>
      <c r="Q283" s="25">
        <f t="shared" si="72"/>
        <v>3.7957239949999999E-2</v>
      </c>
      <c r="R283" s="36">
        <v>5.1999999999999998E-3</v>
      </c>
      <c r="S283" s="36">
        <f t="shared" si="73"/>
        <v>4.8199999999999996E-3</v>
      </c>
      <c r="T283" s="36"/>
      <c r="U283" s="36">
        <f t="shared" si="74"/>
        <v>1.9880649999999998E-3</v>
      </c>
      <c r="V283" s="36">
        <f t="shared" si="75"/>
        <v>4.5785136949999999E-2</v>
      </c>
      <c r="W283" s="37">
        <v>5.9699999999999996E-3</v>
      </c>
      <c r="X283" s="37">
        <f t="shared" si="76"/>
        <v>5.5899999999999995E-3</v>
      </c>
      <c r="Y283" s="37"/>
      <c r="Z283" s="37">
        <f t="shared" si="77"/>
        <v>1.9692649999999996E-3</v>
      </c>
      <c r="AA283" s="37">
        <f t="shared" si="78"/>
        <v>4.5352172949999991E-2</v>
      </c>
      <c r="AB283" s="25">
        <v>5.0000000000000001E-4</v>
      </c>
      <c r="AC283" s="25">
        <f t="shared" si="79"/>
        <v>3.8000000000000002E-4</v>
      </c>
    </row>
    <row r="284" spans="1:29" s="15" customFormat="1">
      <c r="A284" s="18">
        <v>532</v>
      </c>
      <c r="B284" s="25">
        <v>1.8000000000000001E-4</v>
      </c>
      <c r="C284" s="25">
        <v>3.8300000000000001E-3</v>
      </c>
      <c r="D284" s="25">
        <f t="shared" si="64"/>
        <v>3.5600000000000002E-3</v>
      </c>
      <c r="E284" s="25"/>
      <c r="F284" s="25">
        <f t="shared" si="65"/>
        <v>1.4902650000000002E-3</v>
      </c>
      <c r="G284" s="25">
        <f t="shared" si="66"/>
        <v>3.4320802950000007E-2</v>
      </c>
      <c r="H284" s="25">
        <v>9.2499999999999995E-3</v>
      </c>
      <c r="I284" s="25">
        <f t="shared" si="67"/>
        <v>8.9800000000000001E-3</v>
      </c>
      <c r="J284" s="25"/>
      <c r="K284" s="25">
        <f t="shared" si="68"/>
        <v>2.3189650000000001E-3</v>
      </c>
      <c r="L284" s="25">
        <f t="shared" si="69"/>
        <v>5.3405763950000004E-2</v>
      </c>
      <c r="M284" s="25">
        <v>3.5599999999999998E-3</v>
      </c>
      <c r="N284" s="25">
        <f t="shared" si="70"/>
        <v>3.29E-3</v>
      </c>
      <c r="O284" s="25"/>
      <c r="P284" s="25">
        <f t="shared" si="71"/>
        <v>1.718165E-3</v>
      </c>
      <c r="Q284" s="25">
        <f t="shared" si="72"/>
        <v>3.9569339950000004E-2</v>
      </c>
      <c r="R284" s="36">
        <v>5.2500000000000003E-3</v>
      </c>
      <c r="S284" s="36">
        <f t="shared" si="73"/>
        <v>4.9800000000000001E-3</v>
      </c>
      <c r="T284" s="36"/>
      <c r="U284" s="36">
        <f t="shared" si="74"/>
        <v>2.1480650000000002E-3</v>
      </c>
      <c r="V284" s="36">
        <f t="shared" si="75"/>
        <v>4.9469936950000008E-2</v>
      </c>
      <c r="W284" s="37">
        <v>5.94E-3</v>
      </c>
      <c r="X284" s="37">
        <f t="shared" si="76"/>
        <v>5.6699999999999997E-3</v>
      </c>
      <c r="Y284" s="37"/>
      <c r="Z284" s="37">
        <f t="shared" si="77"/>
        <v>2.0492649999999998E-3</v>
      </c>
      <c r="AA284" s="37">
        <f t="shared" si="78"/>
        <v>4.7194572949999999E-2</v>
      </c>
      <c r="AB284" s="25">
        <v>3.6000000000000002E-4</v>
      </c>
      <c r="AC284" s="25">
        <f t="shared" si="79"/>
        <v>2.7E-4</v>
      </c>
    </row>
    <row r="285" spans="1:29" s="15" customFormat="1">
      <c r="A285" s="18">
        <v>533</v>
      </c>
      <c r="B285" s="25">
        <v>1.8000000000000001E-4</v>
      </c>
      <c r="C285" s="25">
        <v>3.7299999999999998E-3</v>
      </c>
      <c r="D285" s="25">
        <f t="shared" si="64"/>
        <v>3.4349999999999997E-3</v>
      </c>
      <c r="E285" s="25"/>
      <c r="F285" s="25">
        <f t="shared" si="65"/>
        <v>1.3652649999999996E-3</v>
      </c>
      <c r="G285" s="25">
        <f t="shared" si="66"/>
        <v>3.1442052949999993E-2</v>
      </c>
      <c r="H285" s="25">
        <v>9.1800000000000007E-3</v>
      </c>
      <c r="I285" s="25">
        <f t="shared" si="67"/>
        <v>8.8850000000000005E-3</v>
      </c>
      <c r="J285" s="25"/>
      <c r="K285" s="25">
        <f t="shared" si="68"/>
        <v>2.2239650000000005E-3</v>
      </c>
      <c r="L285" s="25">
        <f t="shared" si="69"/>
        <v>5.1217913950000013E-2</v>
      </c>
      <c r="M285" s="25">
        <v>3.5500000000000002E-3</v>
      </c>
      <c r="N285" s="25">
        <f t="shared" si="70"/>
        <v>3.2550000000000001E-3</v>
      </c>
      <c r="O285" s="25"/>
      <c r="P285" s="25">
        <f t="shared" si="71"/>
        <v>1.6831650000000001E-3</v>
      </c>
      <c r="Q285" s="25">
        <f t="shared" si="72"/>
        <v>3.8763289950000002E-2</v>
      </c>
      <c r="R285" s="36">
        <v>5.1700000000000001E-3</v>
      </c>
      <c r="S285" s="36">
        <f t="shared" si="73"/>
        <v>4.875E-3</v>
      </c>
      <c r="T285" s="36"/>
      <c r="U285" s="36">
        <f t="shared" si="74"/>
        <v>2.0430650000000002E-3</v>
      </c>
      <c r="V285" s="36">
        <f t="shared" si="75"/>
        <v>4.7051786950000007E-2</v>
      </c>
      <c r="W285" s="37">
        <v>5.9699999999999996E-3</v>
      </c>
      <c r="X285" s="37">
        <f t="shared" si="76"/>
        <v>5.6749999999999995E-3</v>
      </c>
      <c r="Y285" s="37"/>
      <c r="Z285" s="37">
        <f t="shared" si="77"/>
        <v>2.0542649999999996E-3</v>
      </c>
      <c r="AA285" s="37">
        <f t="shared" si="78"/>
        <v>4.7309722949999994E-2</v>
      </c>
      <c r="AB285" s="25">
        <v>4.0999999999999999E-4</v>
      </c>
      <c r="AC285" s="25">
        <f t="shared" si="79"/>
        <v>2.9500000000000001E-4</v>
      </c>
    </row>
    <row r="286" spans="1:29" s="15" customFormat="1">
      <c r="A286" s="18">
        <v>534</v>
      </c>
      <c r="B286" s="25">
        <v>1E-4</v>
      </c>
      <c r="C286" s="25">
        <v>3.7699999999999999E-3</v>
      </c>
      <c r="D286" s="25">
        <f t="shared" si="64"/>
        <v>3.5249999999999999E-3</v>
      </c>
      <c r="E286" s="25"/>
      <c r="F286" s="25">
        <f t="shared" si="65"/>
        <v>1.4552649999999999E-3</v>
      </c>
      <c r="G286" s="25">
        <f t="shared" si="66"/>
        <v>3.3514752949999997E-2</v>
      </c>
      <c r="H286" s="25">
        <v>9.2200000000000008E-3</v>
      </c>
      <c r="I286" s="25">
        <f t="shared" si="67"/>
        <v>8.9750000000000003E-3</v>
      </c>
      <c r="J286" s="25"/>
      <c r="K286" s="25">
        <f t="shared" si="68"/>
        <v>2.3139650000000003E-3</v>
      </c>
      <c r="L286" s="25">
        <f t="shared" si="69"/>
        <v>5.329061395000001E-2</v>
      </c>
      <c r="M286" s="25">
        <v>3.5400000000000002E-3</v>
      </c>
      <c r="N286" s="25">
        <f t="shared" si="70"/>
        <v>3.2950000000000002E-3</v>
      </c>
      <c r="O286" s="25"/>
      <c r="P286" s="25">
        <f t="shared" si="71"/>
        <v>1.7231650000000002E-3</v>
      </c>
      <c r="Q286" s="25">
        <f t="shared" si="72"/>
        <v>3.9684489950000006E-2</v>
      </c>
      <c r="R286" s="36">
        <v>5.2399999999999999E-3</v>
      </c>
      <c r="S286" s="36">
        <f t="shared" si="73"/>
        <v>4.9949999999999994E-3</v>
      </c>
      <c r="T286" s="36"/>
      <c r="U286" s="36">
        <f t="shared" si="74"/>
        <v>2.1630649999999996E-3</v>
      </c>
      <c r="V286" s="36">
        <f t="shared" si="75"/>
        <v>4.9815386949999992E-2</v>
      </c>
      <c r="W286" s="37">
        <v>5.9199999999999999E-3</v>
      </c>
      <c r="X286" s="37">
        <f t="shared" si="76"/>
        <v>5.6749999999999995E-3</v>
      </c>
      <c r="Y286" s="37"/>
      <c r="Z286" s="37">
        <f t="shared" si="77"/>
        <v>2.0542649999999996E-3</v>
      </c>
      <c r="AA286" s="37">
        <f t="shared" si="78"/>
        <v>4.7309722949999994E-2</v>
      </c>
      <c r="AB286" s="25">
        <v>3.8999999999999999E-4</v>
      </c>
      <c r="AC286" s="25">
        <f t="shared" si="79"/>
        <v>2.4499999999999999E-4</v>
      </c>
    </row>
    <row r="287" spans="1:29" s="15" customFormat="1">
      <c r="A287" s="18">
        <v>535</v>
      </c>
      <c r="B287" s="25">
        <v>2.4000000000000001E-4</v>
      </c>
      <c r="C287" s="25">
        <v>3.7699999999999999E-3</v>
      </c>
      <c r="D287" s="25">
        <f t="shared" si="64"/>
        <v>3.4150000000000001E-3</v>
      </c>
      <c r="E287" s="25"/>
      <c r="F287" s="25">
        <f t="shared" si="65"/>
        <v>1.345265E-3</v>
      </c>
      <c r="G287" s="25">
        <f t="shared" si="66"/>
        <v>3.0981452950000002E-2</v>
      </c>
      <c r="H287" s="25">
        <v>9.1800000000000007E-3</v>
      </c>
      <c r="I287" s="25">
        <f t="shared" si="67"/>
        <v>8.8250000000000012E-3</v>
      </c>
      <c r="J287" s="25"/>
      <c r="K287" s="25">
        <f t="shared" si="68"/>
        <v>2.1639650000000012E-3</v>
      </c>
      <c r="L287" s="25">
        <f t="shared" si="69"/>
        <v>4.9836113950000031E-2</v>
      </c>
      <c r="M287" s="25">
        <v>3.5400000000000002E-3</v>
      </c>
      <c r="N287" s="25">
        <f t="shared" si="70"/>
        <v>3.1850000000000003E-3</v>
      </c>
      <c r="O287" s="25"/>
      <c r="P287" s="25">
        <f t="shared" si="71"/>
        <v>1.6131650000000004E-3</v>
      </c>
      <c r="Q287" s="25">
        <f t="shared" si="72"/>
        <v>3.715118995000001E-2</v>
      </c>
      <c r="R287" s="36">
        <v>5.0899999999999999E-3</v>
      </c>
      <c r="S287" s="36">
        <f t="shared" si="73"/>
        <v>4.7349999999999996E-3</v>
      </c>
      <c r="T287" s="36"/>
      <c r="U287" s="36">
        <f t="shared" si="74"/>
        <v>1.9030649999999998E-3</v>
      </c>
      <c r="V287" s="36">
        <f t="shared" si="75"/>
        <v>4.3827586949999997E-2</v>
      </c>
      <c r="W287" s="37">
        <v>5.9100000000000003E-3</v>
      </c>
      <c r="X287" s="37">
        <f t="shared" si="76"/>
        <v>5.555E-3</v>
      </c>
      <c r="Y287" s="37"/>
      <c r="Z287" s="37">
        <f t="shared" si="77"/>
        <v>1.9342650000000001E-3</v>
      </c>
      <c r="AA287" s="37">
        <f t="shared" si="78"/>
        <v>4.4546122950000003E-2</v>
      </c>
      <c r="AB287" s="25">
        <v>4.6999999999999999E-4</v>
      </c>
      <c r="AC287" s="25">
        <f t="shared" si="79"/>
        <v>3.5500000000000001E-4</v>
      </c>
    </row>
    <row r="288" spans="1:29" s="15" customFormat="1">
      <c r="A288" s="18">
        <v>536</v>
      </c>
      <c r="B288" s="25">
        <v>1.4999999999999999E-4</v>
      </c>
      <c r="C288" s="25">
        <v>3.7599999999999999E-3</v>
      </c>
      <c r="D288" s="25">
        <f t="shared" si="64"/>
        <v>3.4849999999999998E-3</v>
      </c>
      <c r="E288" s="25"/>
      <c r="F288" s="25">
        <f t="shared" si="65"/>
        <v>1.4152649999999998E-3</v>
      </c>
      <c r="G288" s="25">
        <f t="shared" si="66"/>
        <v>3.2593552949999993E-2</v>
      </c>
      <c r="H288" s="25">
        <v>9.1000000000000004E-3</v>
      </c>
      <c r="I288" s="25">
        <f t="shared" si="67"/>
        <v>8.8250000000000012E-3</v>
      </c>
      <c r="J288" s="25"/>
      <c r="K288" s="25">
        <f t="shared" si="68"/>
        <v>2.1639650000000012E-3</v>
      </c>
      <c r="L288" s="25">
        <f t="shared" si="69"/>
        <v>4.9836113950000031E-2</v>
      </c>
      <c r="M288" s="25">
        <v>3.5300000000000002E-3</v>
      </c>
      <c r="N288" s="25">
        <f t="shared" si="70"/>
        <v>3.2550000000000001E-3</v>
      </c>
      <c r="O288" s="25"/>
      <c r="P288" s="25">
        <f t="shared" si="71"/>
        <v>1.6831650000000001E-3</v>
      </c>
      <c r="Q288" s="25">
        <f t="shared" si="72"/>
        <v>3.8763289950000002E-2</v>
      </c>
      <c r="R288" s="36">
        <v>5.13E-3</v>
      </c>
      <c r="S288" s="36">
        <f t="shared" si="73"/>
        <v>4.8549999999999999E-3</v>
      </c>
      <c r="T288" s="36"/>
      <c r="U288" s="36">
        <f t="shared" si="74"/>
        <v>2.0230650000000001E-3</v>
      </c>
      <c r="V288" s="36">
        <f t="shared" si="75"/>
        <v>4.6591186950000002E-2</v>
      </c>
      <c r="W288" s="37">
        <v>5.8599999999999998E-3</v>
      </c>
      <c r="X288" s="37">
        <f t="shared" si="76"/>
        <v>5.5849999999999997E-3</v>
      </c>
      <c r="Y288" s="37"/>
      <c r="Z288" s="37">
        <f t="shared" si="77"/>
        <v>1.9642649999999998E-3</v>
      </c>
      <c r="AA288" s="37">
        <f t="shared" si="78"/>
        <v>4.5237022949999997E-2</v>
      </c>
      <c r="AB288" s="25">
        <v>4.0000000000000002E-4</v>
      </c>
      <c r="AC288" s="25">
        <f t="shared" si="79"/>
        <v>2.7500000000000002E-4</v>
      </c>
    </row>
    <row r="289" spans="1:29" s="15" customFormat="1">
      <c r="A289" s="18">
        <v>537</v>
      </c>
      <c r="B289" s="25">
        <v>2.1000000000000001E-4</v>
      </c>
      <c r="C289" s="25">
        <v>3.7100000000000002E-3</v>
      </c>
      <c r="D289" s="25">
        <f t="shared" si="64"/>
        <v>3.4150000000000001E-3</v>
      </c>
      <c r="E289" s="25"/>
      <c r="F289" s="25">
        <f t="shared" si="65"/>
        <v>1.345265E-3</v>
      </c>
      <c r="G289" s="25">
        <f t="shared" si="66"/>
        <v>3.0981452950000002E-2</v>
      </c>
      <c r="H289" s="25">
        <v>9.1800000000000007E-3</v>
      </c>
      <c r="I289" s="25">
        <f t="shared" si="67"/>
        <v>8.8850000000000005E-3</v>
      </c>
      <c r="J289" s="25"/>
      <c r="K289" s="25">
        <f t="shared" si="68"/>
        <v>2.2239650000000005E-3</v>
      </c>
      <c r="L289" s="25">
        <f t="shared" si="69"/>
        <v>5.1217913950000013E-2</v>
      </c>
      <c r="M289" s="25">
        <v>3.5699999999999998E-3</v>
      </c>
      <c r="N289" s="25">
        <f t="shared" si="70"/>
        <v>3.2749999999999997E-3</v>
      </c>
      <c r="O289" s="25"/>
      <c r="P289" s="25">
        <f t="shared" si="71"/>
        <v>1.7031649999999998E-3</v>
      </c>
      <c r="Q289" s="25">
        <f t="shared" si="72"/>
        <v>3.9223889949999993E-2</v>
      </c>
      <c r="R289" s="36">
        <v>5.1000000000000004E-3</v>
      </c>
      <c r="S289" s="36">
        <f t="shared" si="73"/>
        <v>4.8050000000000002E-3</v>
      </c>
      <c r="T289" s="36"/>
      <c r="U289" s="36">
        <f t="shared" si="74"/>
        <v>1.9730650000000004E-3</v>
      </c>
      <c r="V289" s="36">
        <f t="shared" si="75"/>
        <v>4.5439686950000009E-2</v>
      </c>
      <c r="W289" s="37">
        <v>5.8500000000000002E-3</v>
      </c>
      <c r="X289" s="37">
        <f t="shared" si="76"/>
        <v>5.555E-3</v>
      </c>
      <c r="Y289" s="37"/>
      <c r="Z289" s="37">
        <f t="shared" si="77"/>
        <v>1.9342650000000001E-3</v>
      </c>
      <c r="AA289" s="37">
        <f t="shared" si="78"/>
        <v>4.4546122950000003E-2</v>
      </c>
      <c r="AB289" s="25">
        <v>3.8000000000000002E-4</v>
      </c>
      <c r="AC289" s="25">
        <f t="shared" si="79"/>
        <v>2.9500000000000001E-4</v>
      </c>
    </row>
    <row r="290" spans="1:29" s="15" customFormat="1">
      <c r="A290" s="18">
        <v>538</v>
      </c>
      <c r="B290" s="25">
        <v>2.2000000000000001E-4</v>
      </c>
      <c r="C290" s="25">
        <v>3.7200000000000002E-3</v>
      </c>
      <c r="D290" s="25">
        <f t="shared" si="64"/>
        <v>3.3650000000000004E-3</v>
      </c>
      <c r="E290" s="25"/>
      <c r="F290" s="25">
        <f t="shared" si="65"/>
        <v>1.2952650000000003E-3</v>
      </c>
      <c r="G290" s="25">
        <f t="shared" si="66"/>
        <v>2.9829952950000009E-2</v>
      </c>
      <c r="H290" s="25">
        <v>9.0799999999999995E-3</v>
      </c>
      <c r="I290" s="25">
        <f t="shared" si="67"/>
        <v>8.7250000000000001E-3</v>
      </c>
      <c r="J290" s="25"/>
      <c r="K290" s="25">
        <f t="shared" si="68"/>
        <v>2.0639650000000001E-3</v>
      </c>
      <c r="L290" s="25">
        <f t="shared" si="69"/>
        <v>4.7533113950000004E-2</v>
      </c>
      <c r="M290" s="25">
        <v>3.5200000000000001E-3</v>
      </c>
      <c r="N290" s="25">
        <f t="shared" si="70"/>
        <v>3.1650000000000003E-3</v>
      </c>
      <c r="O290" s="25"/>
      <c r="P290" s="25">
        <f t="shared" si="71"/>
        <v>1.5931650000000003E-3</v>
      </c>
      <c r="Q290" s="25">
        <f t="shared" si="72"/>
        <v>3.6690589950000012E-2</v>
      </c>
      <c r="R290" s="36">
        <v>5.0600000000000003E-3</v>
      </c>
      <c r="S290" s="36">
        <f t="shared" si="73"/>
        <v>4.705E-3</v>
      </c>
      <c r="T290" s="36"/>
      <c r="U290" s="36">
        <f t="shared" si="74"/>
        <v>1.8730650000000001E-3</v>
      </c>
      <c r="V290" s="36">
        <f t="shared" si="75"/>
        <v>4.3136686950000003E-2</v>
      </c>
      <c r="W290" s="37">
        <v>5.7999999999999996E-3</v>
      </c>
      <c r="X290" s="37">
        <f t="shared" si="76"/>
        <v>5.4449999999999993E-3</v>
      </c>
      <c r="Y290" s="37"/>
      <c r="Z290" s="37">
        <f t="shared" si="77"/>
        <v>1.8242649999999994E-3</v>
      </c>
      <c r="AA290" s="37">
        <f t="shared" si="78"/>
        <v>4.2012822949999987E-2</v>
      </c>
      <c r="AB290" s="25">
        <v>4.8999999999999998E-4</v>
      </c>
      <c r="AC290" s="25">
        <f t="shared" si="79"/>
        <v>3.5500000000000001E-4</v>
      </c>
    </row>
    <row r="291" spans="1:29" s="15" customFormat="1">
      <c r="A291" s="18">
        <v>539</v>
      </c>
      <c r="B291" s="25">
        <v>1.9000000000000001E-4</v>
      </c>
      <c r="C291" s="25">
        <v>3.7000000000000002E-3</v>
      </c>
      <c r="D291" s="25">
        <f t="shared" si="64"/>
        <v>3.4000000000000002E-3</v>
      </c>
      <c r="E291" s="25"/>
      <c r="F291" s="25">
        <f t="shared" si="65"/>
        <v>1.3302650000000002E-3</v>
      </c>
      <c r="G291" s="25">
        <f t="shared" si="66"/>
        <v>3.0636002950000005E-2</v>
      </c>
      <c r="H291" s="25">
        <v>9.0600000000000003E-3</v>
      </c>
      <c r="I291" s="25">
        <f t="shared" si="67"/>
        <v>8.7600000000000004E-3</v>
      </c>
      <c r="J291" s="25"/>
      <c r="K291" s="25">
        <f t="shared" si="68"/>
        <v>2.0989650000000004E-3</v>
      </c>
      <c r="L291" s="25">
        <f t="shared" si="69"/>
        <v>4.8339163950000014E-2</v>
      </c>
      <c r="M291" s="25">
        <v>3.4099999999999998E-3</v>
      </c>
      <c r="N291" s="25">
        <f t="shared" si="70"/>
        <v>3.1099999999999999E-3</v>
      </c>
      <c r="O291" s="25"/>
      <c r="P291" s="25">
        <f t="shared" si="71"/>
        <v>1.538165E-3</v>
      </c>
      <c r="Q291" s="25">
        <f t="shared" si="72"/>
        <v>3.5423939950000004E-2</v>
      </c>
      <c r="R291" s="36">
        <v>4.9699999999999996E-3</v>
      </c>
      <c r="S291" s="36">
        <f t="shared" si="73"/>
        <v>4.6699999999999997E-3</v>
      </c>
      <c r="T291" s="36"/>
      <c r="U291" s="36">
        <f t="shared" si="74"/>
        <v>1.8380649999999998E-3</v>
      </c>
      <c r="V291" s="36">
        <f t="shared" si="75"/>
        <v>4.233063695E-2</v>
      </c>
      <c r="W291" s="37">
        <v>5.77E-3</v>
      </c>
      <c r="X291" s="37">
        <f t="shared" si="76"/>
        <v>5.47E-3</v>
      </c>
      <c r="Y291" s="37"/>
      <c r="Z291" s="37">
        <f t="shared" si="77"/>
        <v>1.8492650000000001E-3</v>
      </c>
      <c r="AA291" s="37">
        <f t="shared" si="78"/>
        <v>4.2588572950000007E-2</v>
      </c>
      <c r="AB291" s="25">
        <v>4.0999999999999999E-4</v>
      </c>
      <c r="AC291" s="25">
        <f t="shared" si="79"/>
        <v>3.0000000000000003E-4</v>
      </c>
    </row>
    <row r="292" spans="1:29" s="15" customFormat="1">
      <c r="A292" s="18">
        <v>540</v>
      </c>
      <c r="B292" s="25">
        <v>1.2E-4</v>
      </c>
      <c r="C292" s="25">
        <v>3.6900000000000001E-3</v>
      </c>
      <c r="D292" s="25">
        <f t="shared" si="64"/>
        <v>3.46E-3</v>
      </c>
      <c r="E292" s="25"/>
      <c r="F292" s="25">
        <f t="shared" si="65"/>
        <v>1.3902649999999999E-3</v>
      </c>
      <c r="G292" s="25">
        <f t="shared" si="66"/>
        <v>3.201780295E-2</v>
      </c>
      <c r="H292" s="25">
        <v>9.0799999999999995E-3</v>
      </c>
      <c r="I292" s="25">
        <f t="shared" si="67"/>
        <v>8.8500000000000002E-3</v>
      </c>
      <c r="J292" s="25"/>
      <c r="K292" s="25">
        <f t="shared" si="68"/>
        <v>2.1889650000000002E-3</v>
      </c>
      <c r="L292" s="25">
        <f t="shared" si="69"/>
        <v>5.0411863950000003E-2</v>
      </c>
      <c r="M292" s="25">
        <v>3.4499999999999999E-3</v>
      </c>
      <c r="N292" s="25">
        <f t="shared" si="70"/>
        <v>3.2199999999999998E-3</v>
      </c>
      <c r="O292" s="25"/>
      <c r="P292" s="25">
        <f t="shared" si="71"/>
        <v>1.6481649999999998E-3</v>
      </c>
      <c r="Q292" s="25">
        <f t="shared" si="72"/>
        <v>3.7957239949999999E-2</v>
      </c>
      <c r="R292" s="36">
        <v>5.0200000000000002E-3</v>
      </c>
      <c r="S292" s="36">
        <f t="shared" si="73"/>
        <v>4.79E-3</v>
      </c>
      <c r="T292" s="36"/>
      <c r="U292" s="36">
        <f t="shared" si="74"/>
        <v>1.9580650000000002E-3</v>
      </c>
      <c r="V292" s="36">
        <f t="shared" si="75"/>
        <v>4.5094236950000005E-2</v>
      </c>
      <c r="W292" s="37">
        <v>5.7800000000000004E-3</v>
      </c>
      <c r="X292" s="37">
        <f t="shared" si="76"/>
        <v>5.5500000000000002E-3</v>
      </c>
      <c r="Y292" s="37"/>
      <c r="Z292" s="37">
        <f t="shared" si="77"/>
        <v>1.9292650000000003E-3</v>
      </c>
      <c r="AA292" s="37">
        <f t="shared" si="78"/>
        <v>4.4430972950000008E-2</v>
      </c>
      <c r="AB292" s="25">
        <v>3.4000000000000002E-4</v>
      </c>
      <c r="AC292" s="25">
        <f t="shared" si="79"/>
        <v>2.3000000000000001E-4</v>
      </c>
    </row>
    <row r="293" spans="1:29" s="15" customFormat="1">
      <c r="A293" s="18">
        <v>541</v>
      </c>
      <c r="B293" s="25">
        <v>1.9000000000000001E-4</v>
      </c>
      <c r="C293" s="25">
        <v>3.64E-3</v>
      </c>
      <c r="D293" s="25">
        <f t="shared" si="64"/>
        <v>3.3349999999999999E-3</v>
      </c>
      <c r="E293" s="25"/>
      <c r="F293" s="25">
        <f t="shared" si="65"/>
        <v>1.2652649999999998E-3</v>
      </c>
      <c r="G293" s="25">
        <f t="shared" si="66"/>
        <v>2.9139052949999997E-2</v>
      </c>
      <c r="H293" s="25">
        <v>8.9899999999999997E-3</v>
      </c>
      <c r="I293" s="25">
        <f t="shared" si="67"/>
        <v>8.685E-3</v>
      </c>
      <c r="J293" s="25"/>
      <c r="K293" s="25">
        <f t="shared" si="68"/>
        <v>2.023965E-3</v>
      </c>
      <c r="L293" s="25">
        <f t="shared" si="69"/>
        <v>4.661191395E-2</v>
      </c>
      <c r="M293" s="25">
        <v>3.3899999999999998E-3</v>
      </c>
      <c r="N293" s="25">
        <f t="shared" si="70"/>
        <v>3.0849999999999996E-3</v>
      </c>
      <c r="O293" s="25"/>
      <c r="P293" s="25">
        <f t="shared" si="71"/>
        <v>1.5131649999999997E-3</v>
      </c>
      <c r="Q293" s="25">
        <f t="shared" si="72"/>
        <v>3.4848189949999997E-2</v>
      </c>
      <c r="R293" s="36">
        <v>4.9399999999999999E-3</v>
      </c>
      <c r="S293" s="36">
        <f t="shared" si="73"/>
        <v>4.6350000000000002E-3</v>
      </c>
      <c r="T293" s="36"/>
      <c r="U293" s="36">
        <f t="shared" si="74"/>
        <v>1.8030650000000004E-3</v>
      </c>
      <c r="V293" s="36">
        <f t="shared" si="75"/>
        <v>4.1524586950000011E-2</v>
      </c>
      <c r="W293" s="37">
        <v>5.7600000000000004E-3</v>
      </c>
      <c r="X293" s="37">
        <f t="shared" si="76"/>
        <v>5.4550000000000006E-3</v>
      </c>
      <c r="Y293" s="37"/>
      <c r="Z293" s="37">
        <f t="shared" si="77"/>
        <v>1.8342650000000007E-3</v>
      </c>
      <c r="AA293" s="37">
        <f t="shared" si="78"/>
        <v>4.2243122950000017E-2</v>
      </c>
      <c r="AB293" s="25">
        <v>4.2000000000000002E-4</v>
      </c>
      <c r="AC293" s="25">
        <f t="shared" si="79"/>
        <v>3.0500000000000004E-4</v>
      </c>
    </row>
    <row r="294" spans="1:29" s="15" customFormat="1">
      <c r="A294" s="18">
        <v>542</v>
      </c>
      <c r="B294" s="25">
        <v>2.1000000000000001E-4</v>
      </c>
      <c r="C294" s="25">
        <v>3.5999999999999999E-3</v>
      </c>
      <c r="D294" s="25">
        <f t="shared" si="64"/>
        <v>3.31E-3</v>
      </c>
      <c r="E294" s="25"/>
      <c r="F294" s="25">
        <f t="shared" si="65"/>
        <v>1.2402649999999999E-3</v>
      </c>
      <c r="G294" s="25">
        <f t="shared" si="66"/>
        <v>2.8563302950000001E-2</v>
      </c>
      <c r="H294" s="25">
        <v>8.9990000000000001E-3</v>
      </c>
      <c r="I294" s="25">
        <f t="shared" si="67"/>
        <v>8.7089999999999997E-3</v>
      </c>
      <c r="J294" s="25"/>
      <c r="K294" s="25">
        <f t="shared" si="68"/>
        <v>2.0479649999999997E-3</v>
      </c>
      <c r="L294" s="25">
        <f t="shared" si="69"/>
        <v>4.7164633949999993E-2</v>
      </c>
      <c r="M294" s="25">
        <v>3.3899999999999998E-3</v>
      </c>
      <c r="N294" s="25">
        <f t="shared" si="70"/>
        <v>3.0999999999999999E-3</v>
      </c>
      <c r="O294" s="25"/>
      <c r="P294" s="25">
        <f t="shared" si="71"/>
        <v>1.5281649999999999E-3</v>
      </c>
      <c r="Q294" s="25">
        <f t="shared" si="72"/>
        <v>3.5193639950000001E-2</v>
      </c>
      <c r="R294" s="36">
        <v>4.9500000000000004E-3</v>
      </c>
      <c r="S294" s="36">
        <f t="shared" si="73"/>
        <v>4.6600000000000001E-3</v>
      </c>
      <c r="T294" s="36"/>
      <c r="U294" s="36">
        <f t="shared" si="74"/>
        <v>1.8280650000000002E-3</v>
      </c>
      <c r="V294" s="36">
        <f t="shared" si="75"/>
        <v>4.2100336950000004E-2</v>
      </c>
      <c r="W294" s="37">
        <v>5.6600000000000001E-3</v>
      </c>
      <c r="X294" s="37">
        <f t="shared" si="76"/>
        <v>5.3699999999999998E-3</v>
      </c>
      <c r="Y294" s="37"/>
      <c r="Z294" s="37">
        <f t="shared" si="77"/>
        <v>1.7492649999999998E-3</v>
      </c>
      <c r="AA294" s="37">
        <f t="shared" si="78"/>
        <v>4.0285572950000001E-2</v>
      </c>
      <c r="AB294" s="25">
        <v>3.6999999999999999E-4</v>
      </c>
      <c r="AC294" s="25">
        <f t="shared" si="79"/>
        <v>2.9E-4</v>
      </c>
    </row>
    <row r="295" spans="1:29" s="15" customFormat="1">
      <c r="A295" s="18">
        <v>543</v>
      </c>
      <c r="B295" s="25">
        <v>1.8000000000000001E-4</v>
      </c>
      <c r="C295" s="25">
        <v>3.6700000000000001E-3</v>
      </c>
      <c r="D295" s="25">
        <f t="shared" si="64"/>
        <v>3.3500000000000001E-3</v>
      </c>
      <c r="E295" s="25"/>
      <c r="F295" s="25">
        <f t="shared" si="65"/>
        <v>1.280265E-3</v>
      </c>
      <c r="G295" s="25">
        <f t="shared" si="66"/>
        <v>2.9484502950000002E-2</v>
      </c>
      <c r="H295" s="25">
        <v>8.9700000000000005E-3</v>
      </c>
      <c r="I295" s="25">
        <f t="shared" si="67"/>
        <v>8.6499999999999997E-3</v>
      </c>
      <c r="J295" s="25"/>
      <c r="K295" s="25">
        <f t="shared" si="68"/>
        <v>1.9889649999999997E-3</v>
      </c>
      <c r="L295" s="25">
        <f t="shared" si="69"/>
        <v>4.5805863949999998E-2</v>
      </c>
      <c r="M295" s="25">
        <v>3.4199999999999999E-3</v>
      </c>
      <c r="N295" s="25">
        <f t="shared" si="70"/>
        <v>3.0999999999999999E-3</v>
      </c>
      <c r="O295" s="25"/>
      <c r="P295" s="25">
        <f t="shared" si="71"/>
        <v>1.5281649999999999E-3</v>
      </c>
      <c r="Q295" s="25">
        <f t="shared" si="72"/>
        <v>3.5193639950000001E-2</v>
      </c>
      <c r="R295" s="36">
        <v>4.9100000000000003E-3</v>
      </c>
      <c r="S295" s="36">
        <f t="shared" si="73"/>
        <v>4.5900000000000003E-3</v>
      </c>
      <c r="T295" s="36"/>
      <c r="U295" s="36">
        <f t="shared" si="74"/>
        <v>1.7580650000000005E-3</v>
      </c>
      <c r="V295" s="36">
        <f t="shared" si="75"/>
        <v>4.0488236950000013E-2</v>
      </c>
      <c r="W295" s="37">
        <v>5.7499999999999999E-3</v>
      </c>
      <c r="X295" s="37">
        <f t="shared" si="76"/>
        <v>5.4299999999999999E-3</v>
      </c>
      <c r="Y295" s="37"/>
      <c r="Z295" s="37">
        <f t="shared" si="77"/>
        <v>1.809265E-3</v>
      </c>
      <c r="AA295" s="37">
        <f t="shared" si="78"/>
        <v>4.1667372950000003E-2</v>
      </c>
      <c r="AB295" s="25">
        <v>4.6000000000000001E-4</v>
      </c>
      <c r="AC295" s="25">
        <f t="shared" si="79"/>
        <v>3.2000000000000003E-4</v>
      </c>
    </row>
    <row r="296" spans="1:29" s="15" customFormat="1">
      <c r="A296" s="18">
        <v>544</v>
      </c>
      <c r="B296" s="25">
        <v>2.2000000000000001E-4</v>
      </c>
      <c r="C296" s="25">
        <v>3.6099999999999999E-3</v>
      </c>
      <c r="D296" s="25">
        <f t="shared" si="64"/>
        <v>3.3049999999999998E-3</v>
      </c>
      <c r="E296" s="25"/>
      <c r="F296" s="25">
        <f t="shared" si="65"/>
        <v>1.2352649999999997E-3</v>
      </c>
      <c r="G296" s="25">
        <f t="shared" si="66"/>
        <v>2.8448152949999996E-2</v>
      </c>
      <c r="H296" s="25">
        <v>9.0200000000000002E-3</v>
      </c>
      <c r="I296" s="25">
        <f t="shared" si="67"/>
        <v>8.7150000000000005E-3</v>
      </c>
      <c r="J296" s="25"/>
      <c r="K296" s="25">
        <f t="shared" si="68"/>
        <v>2.0539650000000005E-3</v>
      </c>
      <c r="L296" s="25">
        <f t="shared" si="69"/>
        <v>4.7302813950000015E-2</v>
      </c>
      <c r="M296" s="25">
        <v>3.3800000000000002E-3</v>
      </c>
      <c r="N296" s="25">
        <f t="shared" si="70"/>
        <v>3.075E-3</v>
      </c>
      <c r="O296" s="25"/>
      <c r="P296" s="25">
        <f t="shared" si="71"/>
        <v>1.5031650000000001E-3</v>
      </c>
      <c r="Q296" s="25">
        <f t="shared" si="72"/>
        <v>3.4617889950000001E-2</v>
      </c>
      <c r="R296" s="36">
        <v>4.8900000000000002E-3</v>
      </c>
      <c r="S296" s="36">
        <f t="shared" si="73"/>
        <v>4.5850000000000005E-3</v>
      </c>
      <c r="T296" s="36"/>
      <c r="U296" s="36">
        <f t="shared" si="74"/>
        <v>1.7530650000000007E-3</v>
      </c>
      <c r="V296" s="36">
        <f t="shared" si="75"/>
        <v>4.0373086950000019E-2</v>
      </c>
      <c r="W296" s="37">
        <v>5.6699999999999997E-3</v>
      </c>
      <c r="X296" s="37">
        <f t="shared" si="76"/>
        <v>5.365E-3</v>
      </c>
      <c r="Y296" s="37"/>
      <c r="Z296" s="37">
        <f t="shared" si="77"/>
        <v>1.7442650000000001E-3</v>
      </c>
      <c r="AA296" s="37">
        <f t="shared" si="78"/>
        <v>4.0170422950000007E-2</v>
      </c>
      <c r="AB296" s="25">
        <v>3.8999999999999999E-4</v>
      </c>
      <c r="AC296" s="25">
        <f t="shared" si="79"/>
        <v>3.0499999999999999E-4</v>
      </c>
    </row>
    <row r="297" spans="1:29" s="15" customFormat="1">
      <c r="A297" s="18">
        <v>545</v>
      </c>
      <c r="B297" s="25">
        <v>1.9000000000000001E-4</v>
      </c>
      <c r="C297" s="25">
        <v>3.5899999999999999E-3</v>
      </c>
      <c r="D297" s="25">
        <f t="shared" si="64"/>
        <v>3.2499999999999999E-3</v>
      </c>
      <c r="E297" s="25"/>
      <c r="F297" s="25">
        <f t="shared" si="65"/>
        <v>1.1802649999999998E-3</v>
      </c>
      <c r="G297" s="25">
        <f t="shared" si="66"/>
        <v>2.7181502949999995E-2</v>
      </c>
      <c r="H297" s="25">
        <v>8.8800000000000007E-3</v>
      </c>
      <c r="I297" s="25">
        <f t="shared" si="67"/>
        <v>8.5400000000000007E-3</v>
      </c>
      <c r="J297" s="25"/>
      <c r="K297" s="25">
        <f t="shared" si="68"/>
        <v>1.8789650000000007E-3</v>
      </c>
      <c r="L297" s="25">
        <f t="shared" si="69"/>
        <v>4.3272563950000016E-2</v>
      </c>
      <c r="M297" s="25">
        <v>3.32E-3</v>
      </c>
      <c r="N297" s="25">
        <f t="shared" si="70"/>
        <v>2.98E-3</v>
      </c>
      <c r="O297" s="25"/>
      <c r="P297" s="25">
        <f t="shared" si="71"/>
        <v>1.4081650000000001E-3</v>
      </c>
      <c r="Q297" s="25">
        <f t="shared" si="72"/>
        <v>3.2430039950000003E-2</v>
      </c>
      <c r="R297" s="36">
        <v>4.8500000000000001E-3</v>
      </c>
      <c r="S297" s="36">
        <f t="shared" si="73"/>
        <v>4.5100000000000001E-3</v>
      </c>
      <c r="T297" s="36"/>
      <c r="U297" s="36">
        <f t="shared" si="74"/>
        <v>1.6780650000000003E-3</v>
      </c>
      <c r="V297" s="36">
        <f t="shared" si="75"/>
        <v>3.8645836950000005E-2</v>
      </c>
      <c r="W297" s="37">
        <v>5.6600000000000001E-3</v>
      </c>
      <c r="X297" s="37">
        <f t="shared" si="76"/>
        <v>5.3200000000000001E-3</v>
      </c>
      <c r="Y297" s="37"/>
      <c r="Z297" s="37">
        <f t="shared" si="77"/>
        <v>1.6992650000000002E-3</v>
      </c>
      <c r="AA297" s="37">
        <f t="shared" si="78"/>
        <v>3.9134072950000008E-2</v>
      </c>
      <c r="AB297" s="25">
        <v>4.8999999999999998E-4</v>
      </c>
      <c r="AC297" s="25">
        <f t="shared" si="79"/>
        <v>3.4000000000000002E-4</v>
      </c>
    </row>
    <row r="298" spans="1:29" s="15" customFormat="1">
      <c r="A298" s="18">
        <v>546</v>
      </c>
      <c r="B298" s="25">
        <v>1.6000000000000001E-4</v>
      </c>
      <c r="C298" s="25">
        <v>3.5799999999999998E-3</v>
      </c>
      <c r="D298" s="25">
        <f t="shared" si="64"/>
        <v>3.32E-3</v>
      </c>
      <c r="E298" s="25"/>
      <c r="F298" s="25">
        <f t="shared" si="65"/>
        <v>1.250265E-3</v>
      </c>
      <c r="G298" s="25">
        <f t="shared" si="66"/>
        <v>2.879360295E-2</v>
      </c>
      <c r="H298" s="25">
        <v>8.9300000000000004E-3</v>
      </c>
      <c r="I298" s="25">
        <f t="shared" si="67"/>
        <v>8.6700000000000006E-3</v>
      </c>
      <c r="J298" s="25"/>
      <c r="K298" s="25">
        <f t="shared" si="68"/>
        <v>2.0089650000000006E-3</v>
      </c>
      <c r="L298" s="25">
        <f t="shared" si="69"/>
        <v>4.6266463950000017E-2</v>
      </c>
      <c r="M298" s="25">
        <v>3.2799999999999999E-3</v>
      </c>
      <c r="N298" s="25">
        <f t="shared" si="70"/>
        <v>3.0200000000000001E-3</v>
      </c>
      <c r="O298" s="25"/>
      <c r="P298" s="25">
        <f t="shared" si="71"/>
        <v>1.4481650000000002E-3</v>
      </c>
      <c r="Q298" s="25">
        <f t="shared" si="72"/>
        <v>3.3351239950000007E-2</v>
      </c>
      <c r="R298" s="36">
        <v>4.8700000000000002E-3</v>
      </c>
      <c r="S298" s="36">
        <f t="shared" si="73"/>
        <v>4.6100000000000004E-3</v>
      </c>
      <c r="T298" s="36"/>
      <c r="U298" s="36">
        <f t="shared" si="74"/>
        <v>1.7780650000000005E-3</v>
      </c>
      <c r="V298" s="36">
        <f t="shared" si="75"/>
        <v>4.0948836950000012E-2</v>
      </c>
      <c r="W298" s="37">
        <v>5.6299999999999996E-3</v>
      </c>
      <c r="X298" s="37">
        <f t="shared" si="76"/>
        <v>5.3699999999999998E-3</v>
      </c>
      <c r="Y298" s="37"/>
      <c r="Z298" s="37">
        <f t="shared" si="77"/>
        <v>1.7492649999999998E-3</v>
      </c>
      <c r="AA298" s="37">
        <f t="shared" si="78"/>
        <v>4.0285572950000001E-2</v>
      </c>
      <c r="AB298" s="25">
        <v>3.6000000000000002E-4</v>
      </c>
      <c r="AC298" s="25">
        <f t="shared" si="79"/>
        <v>2.6000000000000003E-4</v>
      </c>
    </row>
    <row r="299" spans="1:29" s="15" customFormat="1">
      <c r="A299" s="18">
        <v>547</v>
      </c>
      <c r="B299" s="25">
        <v>1.3999999999999999E-4</v>
      </c>
      <c r="C299" s="25">
        <v>3.5400000000000002E-3</v>
      </c>
      <c r="D299" s="25">
        <f t="shared" si="64"/>
        <v>3.2650000000000001E-3</v>
      </c>
      <c r="E299" s="25"/>
      <c r="F299" s="25">
        <f t="shared" si="65"/>
        <v>1.195265E-3</v>
      </c>
      <c r="G299" s="25">
        <f t="shared" si="66"/>
        <v>2.7526952950000003E-2</v>
      </c>
      <c r="H299" s="25">
        <v>8.8500000000000002E-3</v>
      </c>
      <c r="I299" s="25">
        <f t="shared" si="67"/>
        <v>8.575000000000001E-3</v>
      </c>
      <c r="J299" s="25"/>
      <c r="K299" s="25">
        <f t="shared" si="68"/>
        <v>1.913965000000001E-3</v>
      </c>
      <c r="L299" s="25">
        <f t="shared" si="69"/>
        <v>4.4078613950000026E-2</v>
      </c>
      <c r="M299" s="25">
        <v>3.3E-3</v>
      </c>
      <c r="N299" s="25">
        <f t="shared" si="70"/>
        <v>3.0249999999999999E-3</v>
      </c>
      <c r="O299" s="25"/>
      <c r="P299" s="25">
        <f t="shared" si="71"/>
        <v>1.453165E-3</v>
      </c>
      <c r="Q299" s="25">
        <f t="shared" si="72"/>
        <v>3.3466389950000001E-2</v>
      </c>
      <c r="R299" s="36">
        <v>4.7999999999999996E-3</v>
      </c>
      <c r="S299" s="36">
        <f t="shared" si="73"/>
        <v>4.5249999999999995E-3</v>
      </c>
      <c r="T299" s="36"/>
      <c r="U299" s="36">
        <f t="shared" si="74"/>
        <v>1.6930649999999997E-3</v>
      </c>
      <c r="V299" s="36">
        <f t="shared" si="75"/>
        <v>3.8991286949999995E-2</v>
      </c>
      <c r="W299" s="37">
        <v>5.6299999999999996E-3</v>
      </c>
      <c r="X299" s="37">
        <f t="shared" si="76"/>
        <v>5.3549999999999995E-3</v>
      </c>
      <c r="Y299" s="37"/>
      <c r="Z299" s="37">
        <f t="shared" si="77"/>
        <v>1.7342649999999996E-3</v>
      </c>
      <c r="AA299" s="37">
        <f t="shared" si="78"/>
        <v>3.994012294999999E-2</v>
      </c>
      <c r="AB299" s="25">
        <v>4.0999999999999999E-4</v>
      </c>
      <c r="AC299" s="25">
        <f t="shared" si="79"/>
        <v>2.7499999999999996E-4</v>
      </c>
    </row>
    <row r="300" spans="1:29" s="15" customFormat="1">
      <c r="A300" s="18">
        <v>548</v>
      </c>
      <c r="B300" s="25">
        <v>1.7000000000000001E-4</v>
      </c>
      <c r="C300" s="25">
        <v>3.5100000000000001E-3</v>
      </c>
      <c r="D300" s="25">
        <f t="shared" si="64"/>
        <v>3.2049999999999999E-3</v>
      </c>
      <c r="E300" s="25"/>
      <c r="F300" s="25">
        <f t="shared" si="65"/>
        <v>1.1352649999999999E-3</v>
      </c>
      <c r="G300" s="25">
        <f t="shared" si="66"/>
        <v>2.614515295E-2</v>
      </c>
      <c r="H300" s="25">
        <v>8.9099999999999995E-3</v>
      </c>
      <c r="I300" s="25">
        <f t="shared" si="67"/>
        <v>8.6049999999999998E-3</v>
      </c>
      <c r="J300" s="25"/>
      <c r="K300" s="25">
        <f t="shared" si="68"/>
        <v>1.9439649999999998E-3</v>
      </c>
      <c r="L300" s="25">
        <f t="shared" si="69"/>
        <v>4.4769513949999999E-2</v>
      </c>
      <c r="M300" s="25">
        <v>3.29E-3</v>
      </c>
      <c r="N300" s="25">
        <f t="shared" si="70"/>
        <v>2.9849999999999998E-3</v>
      </c>
      <c r="O300" s="25"/>
      <c r="P300" s="25">
        <f t="shared" si="71"/>
        <v>1.4131649999999999E-3</v>
      </c>
      <c r="Q300" s="25">
        <f t="shared" si="72"/>
        <v>3.2545189949999997E-2</v>
      </c>
      <c r="R300" s="36">
        <v>4.7400000000000003E-3</v>
      </c>
      <c r="S300" s="36">
        <f t="shared" si="73"/>
        <v>4.4350000000000006E-3</v>
      </c>
      <c r="T300" s="36"/>
      <c r="U300" s="36">
        <f t="shared" si="74"/>
        <v>1.6030650000000007E-3</v>
      </c>
      <c r="V300" s="36">
        <f t="shared" si="75"/>
        <v>3.6918586950000019E-2</v>
      </c>
      <c r="W300" s="37">
        <v>5.5900000000000004E-3</v>
      </c>
      <c r="X300" s="37">
        <f t="shared" si="76"/>
        <v>5.2850000000000006E-3</v>
      </c>
      <c r="Y300" s="37"/>
      <c r="Z300" s="37">
        <f t="shared" si="77"/>
        <v>1.6642650000000007E-3</v>
      </c>
      <c r="AA300" s="37">
        <f t="shared" si="78"/>
        <v>3.8328022950000019E-2</v>
      </c>
      <c r="AB300" s="25">
        <v>4.4000000000000002E-4</v>
      </c>
      <c r="AC300" s="25">
        <f t="shared" si="79"/>
        <v>3.0500000000000004E-4</v>
      </c>
    </row>
    <row r="301" spans="1:29" s="15" customFormat="1">
      <c r="A301" s="18">
        <v>549</v>
      </c>
      <c r="B301" s="25">
        <v>2.4000000000000001E-4</v>
      </c>
      <c r="C301" s="25">
        <v>3.5300000000000002E-3</v>
      </c>
      <c r="D301" s="25">
        <f t="shared" si="64"/>
        <v>3.1750000000000003E-3</v>
      </c>
      <c r="E301" s="25"/>
      <c r="F301" s="25">
        <f t="shared" si="65"/>
        <v>1.1052650000000002E-3</v>
      </c>
      <c r="G301" s="25">
        <f t="shared" si="66"/>
        <v>2.5454252950000006E-2</v>
      </c>
      <c r="H301" s="25">
        <v>8.7799999999999996E-3</v>
      </c>
      <c r="I301" s="25">
        <f t="shared" si="67"/>
        <v>8.4250000000000002E-3</v>
      </c>
      <c r="J301" s="25"/>
      <c r="K301" s="25">
        <f t="shared" si="68"/>
        <v>1.7639650000000002E-3</v>
      </c>
      <c r="L301" s="25">
        <f t="shared" si="69"/>
        <v>4.0624113950000006E-2</v>
      </c>
      <c r="M301" s="25">
        <v>3.2799999999999999E-3</v>
      </c>
      <c r="N301" s="25">
        <f t="shared" si="70"/>
        <v>2.9250000000000001E-3</v>
      </c>
      <c r="O301" s="25"/>
      <c r="P301" s="25">
        <f t="shared" si="71"/>
        <v>1.3531650000000001E-3</v>
      </c>
      <c r="Q301" s="25">
        <f t="shared" si="72"/>
        <v>3.1163389950000005E-2</v>
      </c>
      <c r="R301" s="36">
        <v>4.7400000000000003E-3</v>
      </c>
      <c r="S301" s="36">
        <f t="shared" si="73"/>
        <v>4.385E-3</v>
      </c>
      <c r="T301" s="36"/>
      <c r="U301" s="36">
        <f t="shared" si="74"/>
        <v>1.5530650000000002E-3</v>
      </c>
      <c r="V301" s="36">
        <f t="shared" si="75"/>
        <v>3.5767086950000006E-2</v>
      </c>
      <c r="W301" s="37">
        <v>5.64E-3</v>
      </c>
      <c r="X301" s="37">
        <f t="shared" si="76"/>
        <v>5.2849999999999998E-3</v>
      </c>
      <c r="Y301" s="37"/>
      <c r="Z301" s="37">
        <f t="shared" si="77"/>
        <v>1.6642649999999998E-3</v>
      </c>
      <c r="AA301" s="37">
        <f t="shared" si="78"/>
        <v>3.8328022949999999E-2</v>
      </c>
      <c r="AB301" s="25">
        <v>4.6999999999999999E-4</v>
      </c>
      <c r="AC301" s="25">
        <f t="shared" si="79"/>
        <v>3.5500000000000001E-4</v>
      </c>
    </row>
    <row r="302" spans="1:29" s="15" customFormat="1">
      <c r="A302" s="18">
        <v>550</v>
      </c>
      <c r="B302" s="25">
        <v>2.5999999999999998E-4</v>
      </c>
      <c r="C302" s="25">
        <v>3.48E-3</v>
      </c>
      <c r="D302" s="25">
        <f t="shared" si="64"/>
        <v>3.1050000000000001E-3</v>
      </c>
      <c r="E302" s="25"/>
      <c r="F302" s="25">
        <f t="shared" si="65"/>
        <v>1.0352650000000001E-3</v>
      </c>
      <c r="G302" s="25">
        <f t="shared" si="66"/>
        <v>2.3842152950000004E-2</v>
      </c>
      <c r="H302" s="25">
        <v>8.8000000000000005E-3</v>
      </c>
      <c r="I302" s="25">
        <f t="shared" si="67"/>
        <v>8.4250000000000002E-3</v>
      </c>
      <c r="J302" s="25"/>
      <c r="K302" s="25">
        <f t="shared" si="68"/>
        <v>1.7639650000000002E-3</v>
      </c>
      <c r="L302" s="25">
        <f t="shared" si="69"/>
        <v>4.0624113950000006E-2</v>
      </c>
      <c r="M302" s="25">
        <v>3.2399999999999998E-3</v>
      </c>
      <c r="N302" s="25">
        <f t="shared" si="70"/>
        <v>2.8649999999999999E-3</v>
      </c>
      <c r="O302" s="25"/>
      <c r="P302" s="25">
        <f t="shared" si="71"/>
        <v>1.293165E-3</v>
      </c>
      <c r="Q302" s="25">
        <f t="shared" si="72"/>
        <v>2.9781589949999999E-2</v>
      </c>
      <c r="R302" s="36">
        <v>4.7499999999999999E-3</v>
      </c>
      <c r="S302" s="36">
        <f t="shared" si="73"/>
        <v>4.3749999999999995E-3</v>
      </c>
      <c r="T302" s="36"/>
      <c r="U302" s="36">
        <f t="shared" si="74"/>
        <v>1.5430649999999997E-3</v>
      </c>
      <c r="V302" s="36">
        <f t="shared" si="75"/>
        <v>3.5536786949999996E-2</v>
      </c>
      <c r="W302" s="37">
        <v>5.5100000000000001E-3</v>
      </c>
      <c r="X302" s="37">
        <f t="shared" si="76"/>
        <v>5.1349999999999998E-3</v>
      </c>
      <c r="Y302" s="37"/>
      <c r="Z302" s="37">
        <f t="shared" si="77"/>
        <v>1.5142649999999999E-3</v>
      </c>
      <c r="AA302" s="37">
        <f t="shared" si="78"/>
        <v>3.4873522949999999E-2</v>
      </c>
      <c r="AB302" s="25">
        <v>4.8999999999999998E-4</v>
      </c>
      <c r="AC302" s="25">
        <f t="shared" si="79"/>
        <v>3.7500000000000001E-4</v>
      </c>
    </row>
    <row r="303" spans="1:29" s="15" customFormat="1">
      <c r="A303" s="18">
        <v>551</v>
      </c>
      <c r="B303" s="25">
        <v>2.5000000000000001E-4</v>
      </c>
      <c r="C303" s="25">
        <v>3.5100000000000001E-3</v>
      </c>
      <c r="D303" s="25">
        <f t="shared" si="64"/>
        <v>3.0700000000000002E-3</v>
      </c>
      <c r="E303" s="25"/>
      <c r="F303" s="25">
        <f t="shared" si="65"/>
        <v>1.0002650000000002E-3</v>
      </c>
      <c r="G303" s="25">
        <f t="shared" si="66"/>
        <v>2.3036102950000005E-2</v>
      </c>
      <c r="H303" s="25">
        <v>8.7889999999999999E-3</v>
      </c>
      <c r="I303" s="25">
        <f t="shared" si="67"/>
        <v>8.3490000000000005E-3</v>
      </c>
      <c r="J303" s="25"/>
      <c r="K303" s="25">
        <f t="shared" si="68"/>
        <v>1.6879650000000005E-3</v>
      </c>
      <c r="L303" s="25">
        <f t="shared" si="69"/>
        <v>3.8873833950000013E-2</v>
      </c>
      <c r="M303" s="25">
        <v>3.1900000000000001E-3</v>
      </c>
      <c r="N303" s="25">
        <f t="shared" si="70"/>
        <v>2.7500000000000003E-3</v>
      </c>
      <c r="O303" s="25"/>
      <c r="P303" s="25">
        <f t="shared" si="71"/>
        <v>1.1781650000000003E-3</v>
      </c>
      <c r="Q303" s="25">
        <f t="shared" si="72"/>
        <v>2.713313995000001E-2</v>
      </c>
      <c r="R303" s="36">
        <v>4.7499999999999999E-3</v>
      </c>
      <c r="S303" s="36">
        <f t="shared" si="73"/>
        <v>4.3099999999999996E-3</v>
      </c>
      <c r="T303" s="36"/>
      <c r="U303" s="36">
        <f t="shared" si="74"/>
        <v>1.4780649999999998E-3</v>
      </c>
      <c r="V303" s="36">
        <f t="shared" si="75"/>
        <v>3.4039836949999999E-2</v>
      </c>
      <c r="W303" s="37">
        <v>5.4200000000000003E-3</v>
      </c>
      <c r="X303" s="37">
        <f t="shared" si="76"/>
        <v>4.9800000000000001E-3</v>
      </c>
      <c r="Y303" s="37"/>
      <c r="Z303" s="37">
        <f t="shared" si="77"/>
        <v>1.3592650000000001E-3</v>
      </c>
      <c r="AA303" s="37">
        <f t="shared" si="78"/>
        <v>3.1303872950000006E-2</v>
      </c>
      <c r="AB303" s="25">
        <v>6.3000000000000003E-4</v>
      </c>
      <c r="AC303" s="25">
        <f t="shared" si="79"/>
        <v>4.4000000000000002E-4</v>
      </c>
    </row>
    <row r="304" spans="1:29" s="15" customFormat="1">
      <c r="A304" s="18">
        <v>552</v>
      </c>
      <c r="B304" s="25">
        <v>1.8000000000000001E-4</v>
      </c>
      <c r="C304" s="25">
        <v>3.4499999999999999E-3</v>
      </c>
      <c r="D304" s="25">
        <f t="shared" si="64"/>
        <v>3.15E-3</v>
      </c>
      <c r="E304" s="25"/>
      <c r="F304" s="25">
        <f t="shared" si="65"/>
        <v>1.080265E-3</v>
      </c>
      <c r="G304" s="25">
        <f t="shared" si="66"/>
        <v>2.4878502949999999E-2</v>
      </c>
      <c r="H304" s="25">
        <v>8.7600000000000004E-3</v>
      </c>
      <c r="I304" s="25">
        <f t="shared" si="67"/>
        <v>8.4600000000000005E-3</v>
      </c>
      <c r="J304" s="25"/>
      <c r="K304" s="25">
        <f t="shared" si="68"/>
        <v>1.7989650000000005E-3</v>
      </c>
      <c r="L304" s="25">
        <f t="shared" si="69"/>
        <v>4.1430163950000015E-2</v>
      </c>
      <c r="M304" s="25">
        <v>3.2200000000000002E-3</v>
      </c>
      <c r="N304" s="25">
        <f t="shared" si="70"/>
        <v>2.9200000000000003E-3</v>
      </c>
      <c r="O304" s="25"/>
      <c r="P304" s="25">
        <f t="shared" si="71"/>
        <v>1.3481650000000003E-3</v>
      </c>
      <c r="Q304" s="25">
        <f t="shared" si="72"/>
        <v>3.1048239950000011E-2</v>
      </c>
      <c r="R304" s="36">
        <v>4.6699999999999997E-3</v>
      </c>
      <c r="S304" s="36">
        <f t="shared" si="73"/>
        <v>4.3699999999999998E-3</v>
      </c>
      <c r="T304" s="36"/>
      <c r="U304" s="36">
        <f t="shared" si="74"/>
        <v>1.5380649999999999E-3</v>
      </c>
      <c r="V304" s="36">
        <f t="shared" si="75"/>
        <v>3.5421636950000002E-2</v>
      </c>
      <c r="W304" s="37">
        <v>5.4400000000000004E-3</v>
      </c>
      <c r="X304" s="37">
        <f t="shared" si="76"/>
        <v>5.1400000000000005E-3</v>
      </c>
      <c r="Y304" s="37"/>
      <c r="Z304" s="37">
        <f t="shared" si="77"/>
        <v>1.5192650000000005E-3</v>
      </c>
      <c r="AA304" s="37">
        <f t="shared" si="78"/>
        <v>3.4988672950000015E-2</v>
      </c>
      <c r="AB304" s="25">
        <v>4.2000000000000002E-4</v>
      </c>
      <c r="AC304" s="25">
        <f t="shared" si="79"/>
        <v>3.0000000000000003E-4</v>
      </c>
    </row>
    <row r="305" spans="1:29" s="15" customFormat="1">
      <c r="A305" s="18">
        <v>553</v>
      </c>
      <c r="B305" s="25">
        <v>1.3999999999999999E-4</v>
      </c>
      <c r="C305" s="25">
        <v>3.47E-3</v>
      </c>
      <c r="D305" s="25">
        <f t="shared" si="64"/>
        <v>3.1649999999999998E-3</v>
      </c>
      <c r="E305" s="25"/>
      <c r="F305" s="25">
        <f t="shared" si="65"/>
        <v>1.0952649999999998E-3</v>
      </c>
      <c r="G305" s="25">
        <f t="shared" si="66"/>
        <v>2.5223952949999996E-2</v>
      </c>
      <c r="H305" s="25">
        <v>8.7889999999999999E-3</v>
      </c>
      <c r="I305" s="25">
        <f t="shared" si="67"/>
        <v>8.4840000000000002E-3</v>
      </c>
      <c r="J305" s="25"/>
      <c r="K305" s="25">
        <f t="shared" si="68"/>
        <v>1.8229650000000002E-3</v>
      </c>
      <c r="L305" s="25">
        <f t="shared" si="69"/>
        <v>4.1982883950000008E-2</v>
      </c>
      <c r="M305" s="25">
        <v>3.2200000000000002E-3</v>
      </c>
      <c r="N305" s="25">
        <f t="shared" si="70"/>
        <v>2.9150000000000001E-3</v>
      </c>
      <c r="O305" s="25"/>
      <c r="P305" s="25">
        <f t="shared" si="71"/>
        <v>1.3431650000000001E-3</v>
      </c>
      <c r="Q305" s="25">
        <f t="shared" si="72"/>
        <v>3.0933089950000003E-2</v>
      </c>
      <c r="R305" s="36">
        <v>4.6800000000000001E-3</v>
      </c>
      <c r="S305" s="36">
        <f t="shared" si="73"/>
        <v>4.3750000000000004E-3</v>
      </c>
      <c r="T305" s="36"/>
      <c r="U305" s="36">
        <f t="shared" si="74"/>
        <v>1.5430650000000006E-3</v>
      </c>
      <c r="V305" s="36">
        <f t="shared" si="75"/>
        <v>3.5536786950000017E-2</v>
      </c>
      <c r="W305" s="37">
        <v>5.4400000000000004E-3</v>
      </c>
      <c r="X305" s="37">
        <f t="shared" si="76"/>
        <v>5.1350000000000007E-3</v>
      </c>
      <c r="Y305" s="37"/>
      <c r="Z305" s="37">
        <f t="shared" si="77"/>
        <v>1.5142650000000007E-3</v>
      </c>
      <c r="AA305" s="37">
        <f t="shared" si="78"/>
        <v>3.487352295000002E-2</v>
      </c>
      <c r="AB305" s="25">
        <v>4.6999999999999999E-4</v>
      </c>
      <c r="AC305" s="25">
        <f t="shared" si="79"/>
        <v>3.0499999999999999E-4</v>
      </c>
    </row>
    <row r="306" spans="1:29" s="15" customFormat="1">
      <c r="A306" s="18">
        <v>554</v>
      </c>
      <c r="B306" s="25">
        <v>1.1E-4</v>
      </c>
      <c r="C306" s="25">
        <v>3.29E-3</v>
      </c>
      <c r="D306" s="25">
        <f t="shared" si="64"/>
        <v>3.0300000000000001E-3</v>
      </c>
      <c r="E306" s="25"/>
      <c r="F306" s="25">
        <f t="shared" si="65"/>
        <v>9.6026500000000008E-4</v>
      </c>
      <c r="G306" s="25">
        <f t="shared" si="66"/>
        <v>2.2114902950000005E-2</v>
      </c>
      <c r="H306" s="25">
        <v>8.6800000000000002E-3</v>
      </c>
      <c r="I306" s="25">
        <f t="shared" si="67"/>
        <v>8.4200000000000004E-3</v>
      </c>
      <c r="J306" s="25"/>
      <c r="K306" s="25">
        <f t="shared" si="68"/>
        <v>1.7589650000000004E-3</v>
      </c>
      <c r="L306" s="25">
        <f t="shared" si="69"/>
        <v>4.0508963950000011E-2</v>
      </c>
      <c r="M306" s="25">
        <v>3.0999999999999999E-3</v>
      </c>
      <c r="N306" s="25">
        <f t="shared" si="70"/>
        <v>2.8400000000000001E-3</v>
      </c>
      <c r="O306" s="25"/>
      <c r="P306" s="25">
        <f t="shared" si="71"/>
        <v>1.2681650000000001E-3</v>
      </c>
      <c r="Q306" s="25">
        <f t="shared" si="72"/>
        <v>2.9205839950000003E-2</v>
      </c>
      <c r="R306" s="36">
        <v>4.6600000000000001E-3</v>
      </c>
      <c r="S306" s="36">
        <f t="shared" si="73"/>
        <v>4.4000000000000003E-3</v>
      </c>
      <c r="T306" s="36"/>
      <c r="U306" s="36">
        <f t="shared" si="74"/>
        <v>1.5680650000000004E-3</v>
      </c>
      <c r="V306" s="36">
        <f t="shared" si="75"/>
        <v>3.611253695000001E-2</v>
      </c>
      <c r="W306" s="37">
        <v>5.4400000000000004E-3</v>
      </c>
      <c r="X306" s="37">
        <f t="shared" si="76"/>
        <v>5.1800000000000006E-3</v>
      </c>
      <c r="Y306" s="37"/>
      <c r="Z306" s="37">
        <f t="shared" si="77"/>
        <v>1.5592650000000007E-3</v>
      </c>
      <c r="AA306" s="37">
        <f t="shared" si="78"/>
        <v>3.5909872950000019E-2</v>
      </c>
      <c r="AB306" s="25">
        <v>4.0999999999999999E-4</v>
      </c>
      <c r="AC306" s="25">
        <f t="shared" si="79"/>
        <v>2.5999999999999998E-4</v>
      </c>
    </row>
    <row r="307" spans="1:29" s="15" customFormat="1">
      <c r="A307" s="18">
        <v>555</v>
      </c>
      <c r="B307" s="25">
        <v>2.1000000000000001E-4</v>
      </c>
      <c r="C307" s="25">
        <v>3.3999999999999998E-3</v>
      </c>
      <c r="D307" s="25">
        <f t="shared" si="64"/>
        <v>3.0699999999999998E-3</v>
      </c>
      <c r="E307" s="25"/>
      <c r="F307" s="25">
        <f t="shared" si="65"/>
        <v>1.0002649999999997E-3</v>
      </c>
      <c r="G307" s="25">
        <f t="shared" si="66"/>
        <v>2.3036102949999995E-2</v>
      </c>
      <c r="H307" s="25">
        <v>8.6990000000000001E-3</v>
      </c>
      <c r="I307" s="25">
        <f t="shared" si="67"/>
        <v>8.3689999999999997E-3</v>
      </c>
      <c r="J307" s="25"/>
      <c r="K307" s="25">
        <f t="shared" si="68"/>
        <v>1.7079649999999997E-3</v>
      </c>
      <c r="L307" s="25">
        <f t="shared" si="69"/>
        <v>3.9334433949999997E-2</v>
      </c>
      <c r="M307" s="25">
        <v>3.2000000000000002E-3</v>
      </c>
      <c r="N307" s="25">
        <f t="shared" si="70"/>
        <v>2.8700000000000002E-3</v>
      </c>
      <c r="O307" s="25"/>
      <c r="P307" s="25">
        <f t="shared" si="71"/>
        <v>1.2981650000000002E-3</v>
      </c>
      <c r="Q307" s="25">
        <f t="shared" si="72"/>
        <v>2.9896739950000008E-2</v>
      </c>
      <c r="R307" s="36">
        <v>4.7000000000000002E-3</v>
      </c>
      <c r="S307" s="36">
        <f t="shared" si="73"/>
        <v>4.3700000000000006E-3</v>
      </c>
      <c r="T307" s="36"/>
      <c r="U307" s="36">
        <f t="shared" si="74"/>
        <v>1.5380650000000008E-3</v>
      </c>
      <c r="V307" s="36">
        <f t="shared" si="75"/>
        <v>3.5421636950000022E-2</v>
      </c>
      <c r="W307" s="37">
        <v>5.4900000000000001E-3</v>
      </c>
      <c r="X307" s="37">
        <f t="shared" si="76"/>
        <v>5.1599999999999997E-3</v>
      </c>
      <c r="Y307" s="37"/>
      <c r="Z307" s="37">
        <f t="shared" si="77"/>
        <v>1.5392649999999997E-3</v>
      </c>
      <c r="AA307" s="37">
        <f t="shared" si="78"/>
        <v>3.5449272949999992E-2</v>
      </c>
      <c r="AB307" s="25">
        <v>4.4999999999999999E-4</v>
      </c>
      <c r="AC307" s="25">
        <f t="shared" si="79"/>
        <v>3.3E-4</v>
      </c>
    </row>
    <row r="308" spans="1:29" s="15" customFormat="1">
      <c r="A308" s="18">
        <v>556</v>
      </c>
      <c r="B308" s="25">
        <v>1.3999999999999999E-4</v>
      </c>
      <c r="C308" s="25">
        <v>3.4099999999999998E-3</v>
      </c>
      <c r="D308" s="25">
        <f t="shared" si="64"/>
        <v>3.1199999999999999E-3</v>
      </c>
      <c r="E308" s="25"/>
      <c r="F308" s="25">
        <f t="shared" si="65"/>
        <v>1.0502649999999999E-3</v>
      </c>
      <c r="G308" s="25">
        <f t="shared" si="66"/>
        <v>2.4187602949999998E-2</v>
      </c>
      <c r="H308" s="25">
        <v>8.5800000000000008E-3</v>
      </c>
      <c r="I308" s="25">
        <f t="shared" si="67"/>
        <v>8.2900000000000005E-3</v>
      </c>
      <c r="J308" s="25"/>
      <c r="K308" s="25">
        <f t="shared" si="68"/>
        <v>1.6289650000000004E-3</v>
      </c>
      <c r="L308" s="25">
        <f t="shared" si="69"/>
        <v>3.751506395000001E-2</v>
      </c>
      <c r="M308" s="25">
        <v>3.0599999999999998E-3</v>
      </c>
      <c r="N308" s="25">
        <f t="shared" si="70"/>
        <v>2.7699999999999999E-3</v>
      </c>
      <c r="O308" s="25"/>
      <c r="P308" s="25">
        <f t="shared" si="71"/>
        <v>1.198165E-3</v>
      </c>
      <c r="Q308" s="25">
        <f t="shared" si="72"/>
        <v>2.7593739950000001E-2</v>
      </c>
      <c r="R308" s="36">
        <v>4.6299999999999996E-3</v>
      </c>
      <c r="S308" s="36">
        <f t="shared" si="73"/>
        <v>4.3399999999999992E-3</v>
      </c>
      <c r="T308" s="36"/>
      <c r="U308" s="36">
        <f t="shared" si="74"/>
        <v>1.5080649999999994E-3</v>
      </c>
      <c r="V308" s="36">
        <f t="shared" si="75"/>
        <v>3.4730736949999987E-2</v>
      </c>
      <c r="W308" s="37">
        <v>5.3200000000000001E-3</v>
      </c>
      <c r="X308" s="37">
        <f t="shared" si="76"/>
        <v>5.0299999999999997E-3</v>
      </c>
      <c r="Y308" s="37"/>
      <c r="Z308" s="37">
        <f t="shared" si="77"/>
        <v>1.4092649999999998E-3</v>
      </c>
      <c r="AA308" s="37">
        <f t="shared" si="78"/>
        <v>3.2455372949999998E-2</v>
      </c>
      <c r="AB308" s="25">
        <v>4.4000000000000002E-4</v>
      </c>
      <c r="AC308" s="25">
        <f t="shared" si="79"/>
        <v>2.9E-4</v>
      </c>
    </row>
    <row r="309" spans="1:29" s="15" customFormat="1">
      <c r="A309" s="18">
        <v>557</v>
      </c>
      <c r="B309" s="25">
        <v>2.9E-4</v>
      </c>
      <c r="C309" s="25">
        <v>3.32E-3</v>
      </c>
      <c r="D309" s="25">
        <f t="shared" si="64"/>
        <v>2.9299999999999999E-3</v>
      </c>
      <c r="E309" s="25"/>
      <c r="F309" s="25">
        <f t="shared" si="65"/>
        <v>8.6026499999999981E-4</v>
      </c>
      <c r="G309" s="25">
        <f t="shared" si="66"/>
        <v>1.9811902949999998E-2</v>
      </c>
      <c r="H309" s="25">
        <v>8.5199999999999998E-3</v>
      </c>
      <c r="I309" s="25">
        <f t="shared" si="67"/>
        <v>8.1300000000000001E-3</v>
      </c>
      <c r="J309" s="25"/>
      <c r="K309" s="25">
        <f t="shared" si="68"/>
        <v>1.468965E-3</v>
      </c>
      <c r="L309" s="25">
        <f t="shared" si="69"/>
        <v>3.3830263950000002E-2</v>
      </c>
      <c r="M309" s="25">
        <v>3.1199999999999999E-3</v>
      </c>
      <c r="N309" s="25">
        <f t="shared" si="70"/>
        <v>2.7299999999999998E-3</v>
      </c>
      <c r="O309" s="25"/>
      <c r="P309" s="25">
        <f t="shared" si="71"/>
        <v>1.1581649999999998E-3</v>
      </c>
      <c r="Q309" s="25">
        <f t="shared" si="72"/>
        <v>2.6672539949999997E-2</v>
      </c>
      <c r="R309" s="36">
        <v>4.5799999999999999E-3</v>
      </c>
      <c r="S309" s="36">
        <f t="shared" si="73"/>
        <v>4.1900000000000001E-3</v>
      </c>
      <c r="T309" s="36"/>
      <c r="U309" s="36">
        <f t="shared" si="74"/>
        <v>1.3580650000000003E-3</v>
      </c>
      <c r="V309" s="36">
        <f t="shared" si="75"/>
        <v>3.1276236950000008E-2</v>
      </c>
      <c r="W309" s="37">
        <v>5.4299999999999999E-3</v>
      </c>
      <c r="X309" s="37">
        <f t="shared" si="76"/>
        <v>5.0400000000000002E-3</v>
      </c>
      <c r="Y309" s="37"/>
      <c r="Z309" s="37">
        <f t="shared" si="77"/>
        <v>1.4192650000000003E-3</v>
      </c>
      <c r="AA309" s="37">
        <f t="shared" si="78"/>
        <v>3.2685672950000008E-2</v>
      </c>
      <c r="AB309" s="25">
        <v>4.8999999999999998E-4</v>
      </c>
      <c r="AC309" s="25">
        <f t="shared" si="79"/>
        <v>3.8999999999999999E-4</v>
      </c>
    </row>
    <row r="310" spans="1:29" s="15" customFormat="1">
      <c r="A310" s="18">
        <v>558</v>
      </c>
      <c r="B310" s="25">
        <v>1.8000000000000001E-4</v>
      </c>
      <c r="C310" s="25">
        <v>3.2799999999999999E-3</v>
      </c>
      <c r="D310" s="25">
        <f t="shared" si="64"/>
        <v>2.9150000000000001E-3</v>
      </c>
      <c r="E310" s="25"/>
      <c r="F310" s="25">
        <f t="shared" si="65"/>
        <v>8.4526499999999999E-4</v>
      </c>
      <c r="G310" s="25">
        <f t="shared" si="66"/>
        <v>1.9466452950000001E-2</v>
      </c>
      <c r="H310" s="25">
        <v>8.5800000000000008E-3</v>
      </c>
      <c r="I310" s="25">
        <f t="shared" si="67"/>
        <v>8.2150000000000001E-3</v>
      </c>
      <c r="J310" s="25"/>
      <c r="K310" s="25">
        <f t="shared" si="68"/>
        <v>1.553965E-3</v>
      </c>
      <c r="L310" s="25">
        <f t="shared" si="69"/>
        <v>3.5787813950000004E-2</v>
      </c>
      <c r="M310" s="25">
        <v>3.13E-3</v>
      </c>
      <c r="N310" s="25">
        <f t="shared" si="70"/>
        <v>2.7650000000000001E-3</v>
      </c>
      <c r="O310" s="25"/>
      <c r="P310" s="25">
        <f t="shared" si="71"/>
        <v>1.1931650000000002E-3</v>
      </c>
      <c r="Q310" s="25">
        <f t="shared" si="72"/>
        <v>2.7478589950000003E-2</v>
      </c>
      <c r="R310" s="36">
        <v>4.47E-3</v>
      </c>
      <c r="S310" s="36">
        <f t="shared" si="73"/>
        <v>4.1050000000000001E-3</v>
      </c>
      <c r="T310" s="36"/>
      <c r="U310" s="36">
        <f t="shared" si="74"/>
        <v>1.2730650000000003E-3</v>
      </c>
      <c r="V310" s="36">
        <f t="shared" si="75"/>
        <v>2.9318686950000009E-2</v>
      </c>
      <c r="W310" s="37">
        <v>5.4099999999999999E-3</v>
      </c>
      <c r="X310" s="37">
        <f t="shared" si="76"/>
        <v>5.045E-3</v>
      </c>
      <c r="Y310" s="37"/>
      <c r="Z310" s="37">
        <f t="shared" si="77"/>
        <v>1.4242650000000001E-3</v>
      </c>
      <c r="AA310" s="37">
        <f t="shared" si="78"/>
        <v>3.2800822950000003E-2</v>
      </c>
      <c r="AB310" s="25">
        <v>5.5000000000000003E-4</v>
      </c>
      <c r="AC310" s="25">
        <f t="shared" si="79"/>
        <v>3.6500000000000004E-4</v>
      </c>
    </row>
    <row r="311" spans="1:29" s="15" customFormat="1">
      <c r="A311" s="18">
        <v>559</v>
      </c>
      <c r="B311" s="25">
        <v>1.9000000000000001E-4</v>
      </c>
      <c r="C311" s="25">
        <v>3.1099999999999999E-3</v>
      </c>
      <c r="D311" s="25">
        <f t="shared" si="64"/>
        <v>2.8249999999999998E-3</v>
      </c>
      <c r="E311" s="25"/>
      <c r="F311" s="25">
        <f t="shared" si="65"/>
        <v>7.5526499999999976E-4</v>
      </c>
      <c r="G311" s="25">
        <f t="shared" si="66"/>
        <v>1.7393752949999994E-2</v>
      </c>
      <c r="H311" s="25">
        <v>8.7399999999999995E-3</v>
      </c>
      <c r="I311" s="25">
        <f t="shared" si="67"/>
        <v>8.454999999999999E-3</v>
      </c>
      <c r="J311" s="25"/>
      <c r="K311" s="25">
        <f t="shared" si="68"/>
        <v>1.7939649999999989E-3</v>
      </c>
      <c r="L311" s="25">
        <f t="shared" si="69"/>
        <v>4.1315013949999979E-2</v>
      </c>
      <c r="M311" s="25">
        <v>3.0799999999999998E-3</v>
      </c>
      <c r="N311" s="25">
        <f t="shared" si="70"/>
        <v>2.7949999999999997E-3</v>
      </c>
      <c r="O311" s="25"/>
      <c r="P311" s="25">
        <f t="shared" si="71"/>
        <v>1.2231649999999998E-3</v>
      </c>
      <c r="Q311" s="25">
        <f t="shared" si="72"/>
        <v>2.8169489949999998E-2</v>
      </c>
      <c r="R311" s="36">
        <v>4.3200000000000001E-3</v>
      </c>
      <c r="S311" s="36">
        <f t="shared" si="73"/>
        <v>4.0350000000000004E-3</v>
      </c>
      <c r="T311" s="36"/>
      <c r="U311" s="36">
        <f t="shared" si="74"/>
        <v>1.2030650000000006E-3</v>
      </c>
      <c r="V311" s="36">
        <f t="shared" si="75"/>
        <v>2.7706586950000014E-2</v>
      </c>
      <c r="W311" s="37">
        <v>5.0800000000000003E-3</v>
      </c>
      <c r="X311" s="37">
        <f t="shared" si="76"/>
        <v>4.7950000000000007E-3</v>
      </c>
      <c r="Y311" s="37"/>
      <c r="Z311" s="37">
        <f t="shared" si="77"/>
        <v>1.1742650000000007E-3</v>
      </c>
      <c r="AA311" s="37">
        <f t="shared" si="78"/>
        <v>2.7043322950000018E-2</v>
      </c>
      <c r="AB311" s="25">
        <v>3.8000000000000002E-4</v>
      </c>
      <c r="AC311" s="25">
        <f t="shared" si="79"/>
        <v>2.8499999999999999E-4</v>
      </c>
    </row>
    <row r="312" spans="1:29" s="15" customFormat="1">
      <c r="A312" s="18">
        <v>560</v>
      </c>
      <c r="B312" s="25">
        <v>1.9000000000000001E-4</v>
      </c>
      <c r="C312" s="25">
        <v>3.65E-3</v>
      </c>
      <c r="D312" s="25">
        <f t="shared" si="64"/>
        <v>3.3300000000000001E-3</v>
      </c>
      <c r="E312" s="25"/>
      <c r="F312" s="25">
        <f t="shared" si="65"/>
        <v>1.260265E-3</v>
      </c>
      <c r="G312" s="25">
        <f t="shared" si="66"/>
        <v>2.9023902950000003E-2</v>
      </c>
      <c r="H312" s="25">
        <v>8.489E-3</v>
      </c>
      <c r="I312" s="25">
        <f t="shared" si="67"/>
        <v>8.1689999999999992E-3</v>
      </c>
      <c r="J312" s="25"/>
      <c r="K312" s="25">
        <f t="shared" si="68"/>
        <v>1.5079649999999991E-3</v>
      </c>
      <c r="L312" s="25">
        <f t="shared" si="69"/>
        <v>3.4728433949999984E-2</v>
      </c>
      <c r="M312" s="25">
        <v>3.3700000000000002E-3</v>
      </c>
      <c r="N312" s="25">
        <f t="shared" si="70"/>
        <v>3.0500000000000002E-3</v>
      </c>
      <c r="O312" s="25"/>
      <c r="P312" s="25">
        <f t="shared" si="71"/>
        <v>1.4781650000000003E-3</v>
      </c>
      <c r="Q312" s="25">
        <f t="shared" si="72"/>
        <v>3.4042139950000008E-2</v>
      </c>
      <c r="R312" s="36">
        <v>4.7699999999999999E-3</v>
      </c>
      <c r="S312" s="36">
        <f t="shared" si="73"/>
        <v>4.45E-3</v>
      </c>
      <c r="T312" s="36"/>
      <c r="U312" s="36">
        <f t="shared" si="74"/>
        <v>1.6180650000000001E-3</v>
      </c>
      <c r="V312" s="36">
        <f t="shared" si="75"/>
        <v>3.7264036950000003E-2</v>
      </c>
      <c r="W312" s="37">
        <v>5.7299999999999999E-3</v>
      </c>
      <c r="X312" s="37">
        <f t="shared" si="76"/>
        <v>5.4099999999999999E-3</v>
      </c>
      <c r="Y312" s="37"/>
      <c r="Z312" s="37">
        <f t="shared" si="77"/>
        <v>1.789265E-3</v>
      </c>
      <c r="AA312" s="37">
        <f t="shared" si="78"/>
        <v>4.1206772949999998E-2</v>
      </c>
      <c r="AB312" s="25">
        <v>4.4999999999999999E-4</v>
      </c>
      <c r="AC312" s="25">
        <f t="shared" si="79"/>
        <v>3.1999999999999997E-4</v>
      </c>
    </row>
    <row r="313" spans="1:29" s="15" customFormat="1">
      <c r="A313" s="18">
        <v>561</v>
      </c>
      <c r="B313" s="25">
        <v>2.1000000000000001E-4</v>
      </c>
      <c r="C313" s="25">
        <v>3.0200000000000001E-3</v>
      </c>
      <c r="D313" s="25">
        <f t="shared" si="64"/>
        <v>2.64E-3</v>
      </c>
      <c r="E313" s="25"/>
      <c r="F313" s="25">
        <f t="shared" si="65"/>
        <v>5.7026499999999992E-4</v>
      </c>
      <c r="G313" s="25">
        <f t="shared" si="66"/>
        <v>1.3133202949999999E-2</v>
      </c>
      <c r="H313" s="25">
        <v>8.5500000000000003E-3</v>
      </c>
      <c r="I313" s="25">
        <f t="shared" si="67"/>
        <v>8.1700000000000002E-3</v>
      </c>
      <c r="J313" s="25"/>
      <c r="K313" s="25">
        <f t="shared" si="68"/>
        <v>1.5089650000000001E-3</v>
      </c>
      <c r="L313" s="25">
        <f t="shared" si="69"/>
        <v>3.4751463950000006E-2</v>
      </c>
      <c r="M313" s="25">
        <v>3.0400000000000002E-3</v>
      </c>
      <c r="N313" s="25">
        <f t="shared" si="70"/>
        <v>2.66E-3</v>
      </c>
      <c r="O313" s="25"/>
      <c r="P313" s="25">
        <f t="shared" si="71"/>
        <v>1.0881650000000001E-3</v>
      </c>
      <c r="Q313" s="25">
        <f t="shared" si="72"/>
        <v>2.5060439950000003E-2</v>
      </c>
      <c r="R313" s="36">
        <v>4.2300000000000003E-3</v>
      </c>
      <c r="S313" s="36">
        <f t="shared" si="73"/>
        <v>3.8500000000000001E-3</v>
      </c>
      <c r="T313" s="36"/>
      <c r="U313" s="36">
        <f t="shared" si="74"/>
        <v>1.0180650000000003E-3</v>
      </c>
      <c r="V313" s="36">
        <f t="shared" si="75"/>
        <v>2.3446036950000009E-2</v>
      </c>
      <c r="W313" s="37">
        <v>5.13E-3</v>
      </c>
      <c r="X313" s="37">
        <f t="shared" si="76"/>
        <v>4.7499999999999999E-3</v>
      </c>
      <c r="Y313" s="37"/>
      <c r="Z313" s="37">
        <f t="shared" si="77"/>
        <v>1.129265E-3</v>
      </c>
      <c r="AA313" s="37">
        <f t="shared" si="78"/>
        <v>2.6006972950000002E-2</v>
      </c>
      <c r="AB313" s="25">
        <v>5.5000000000000003E-4</v>
      </c>
      <c r="AC313" s="25">
        <f t="shared" si="79"/>
        <v>3.8000000000000002E-4</v>
      </c>
    </row>
    <row r="314" spans="1:29" s="15" customFormat="1">
      <c r="A314" s="18">
        <v>562</v>
      </c>
      <c r="B314" s="25">
        <v>3.2000000000000003E-4</v>
      </c>
      <c r="C314" s="25">
        <v>3.5999999999999999E-3</v>
      </c>
      <c r="D314" s="25">
        <f t="shared" si="64"/>
        <v>3.2299999999999998E-3</v>
      </c>
      <c r="E314" s="25"/>
      <c r="F314" s="25">
        <f t="shared" si="65"/>
        <v>1.1602649999999997E-3</v>
      </c>
      <c r="G314" s="25">
        <f t="shared" si="66"/>
        <v>2.6720902949999997E-2</v>
      </c>
      <c r="H314" s="25">
        <v>8.5000000000000006E-3</v>
      </c>
      <c r="I314" s="25">
        <f t="shared" si="67"/>
        <v>8.1300000000000001E-3</v>
      </c>
      <c r="J314" s="25"/>
      <c r="K314" s="25">
        <f t="shared" si="68"/>
        <v>1.468965E-3</v>
      </c>
      <c r="L314" s="25">
        <f t="shared" si="69"/>
        <v>3.3830263950000002E-2</v>
      </c>
      <c r="M314" s="25">
        <v>3.2299999999999998E-3</v>
      </c>
      <c r="N314" s="25">
        <f t="shared" si="70"/>
        <v>2.8599999999999997E-3</v>
      </c>
      <c r="O314" s="25"/>
      <c r="P314" s="25">
        <f t="shared" si="71"/>
        <v>1.2881649999999998E-3</v>
      </c>
      <c r="Q314" s="25">
        <f t="shared" si="72"/>
        <v>2.9666439949999995E-2</v>
      </c>
      <c r="R314" s="36">
        <v>4.7999999999999996E-3</v>
      </c>
      <c r="S314" s="36">
        <f t="shared" si="73"/>
        <v>4.4299999999999999E-3</v>
      </c>
      <c r="T314" s="36"/>
      <c r="U314" s="36">
        <f t="shared" si="74"/>
        <v>1.5980650000000001E-3</v>
      </c>
      <c r="V314" s="36">
        <f t="shared" si="75"/>
        <v>3.6803436950000004E-2</v>
      </c>
      <c r="W314" s="37">
        <v>5.5799999999999999E-3</v>
      </c>
      <c r="X314" s="37">
        <f t="shared" si="76"/>
        <v>5.2100000000000002E-3</v>
      </c>
      <c r="Y314" s="37"/>
      <c r="Z314" s="37">
        <f t="shared" si="77"/>
        <v>1.5892650000000003E-3</v>
      </c>
      <c r="AA314" s="37">
        <f t="shared" si="78"/>
        <v>3.6600772950000006E-2</v>
      </c>
      <c r="AB314" s="25">
        <v>4.2000000000000002E-4</v>
      </c>
      <c r="AC314" s="25">
        <f t="shared" si="79"/>
        <v>3.6999999999999999E-4</v>
      </c>
    </row>
    <row r="315" spans="1:29" s="15" customFormat="1">
      <c r="A315" s="18">
        <v>563</v>
      </c>
      <c r="B315" s="25">
        <v>2.2000000000000001E-4</v>
      </c>
      <c r="C315" s="25">
        <v>3.15E-3</v>
      </c>
      <c r="D315" s="25">
        <f t="shared" si="64"/>
        <v>2.8149999999999998E-3</v>
      </c>
      <c r="E315" s="25"/>
      <c r="F315" s="25">
        <f t="shared" si="65"/>
        <v>7.4526499999999973E-4</v>
      </c>
      <c r="G315" s="25">
        <f t="shared" si="66"/>
        <v>1.7163452949999995E-2</v>
      </c>
      <c r="H315" s="25">
        <v>8.6E-3</v>
      </c>
      <c r="I315" s="25">
        <f t="shared" si="67"/>
        <v>8.2649999999999998E-3</v>
      </c>
      <c r="J315" s="25"/>
      <c r="K315" s="25">
        <f t="shared" si="68"/>
        <v>1.6039649999999997E-3</v>
      </c>
      <c r="L315" s="25">
        <f t="shared" si="69"/>
        <v>3.6939313949999997E-2</v>
      </c>
      <c r="M315" s="25">
        <v>3.0799999999999998E-3</v>
      </c>
      <c r="N315" s="25">
        <f t="shared" si="70"/>
        <v>2.745E-3</v>
      </c>
      <c r="O315" s="25"/>
      <c r="P315" s="25">
        <f t="shared" si="71"/>
        <v>1.1731650000000001E-3</v>
      </c>
      <c r="Q315" s="25">
        <f t="shared" si="72"/>
        <v>2.7017989950000005E-2</v>
      </c>
      <c r="R315" s="36">
        <v>4.2900000000000004E-3</v>
      </c>
      <c r="S315" s="36">
        <f t="shared" si="73"/>
        <v>3.9550000000000002E-3</v>
      </c>
      <c r="T315" s="36"/>
      <c r="U315" s="36">
        <f t="shared" si="74"/>
        <v>1.1230650000000003E-3</v>
      </c>
      <c r="V315" s="36">
        <f t="shared" si="75"/>
        <v>2.586418695000001E-2</v>
      </c>
      <c r="W315" s="37">
        <v>5.1999999999999998E-3</v>
      </c>
      <c r="X315" s="37">
        <f t="shared" si="76"/>
        <v>4.8649999999999995E-3</v>
      </c>
      <c r="Y315" s="37"/>
      <c r="Z315" s="37">
        <f t="shared" si="77"/>
        <v>1.2442649999999996E-3</v>
      </c>
      <c r="AA315" s="37">
        <f t="shared" si="78"/>
        <v>2.8655422949999992E-2</v>
      </c>
      <c r="AB315" s="25">
        <v>4.4999999999999999E-4</v>
      </c>
      <c r="AC315" s="25">
        <f t="shared" si="79"/>
        <v>3.3500000000000001E-4</v>
      </c>
    </row>
    <row r="316" spans="1:29" s="15" customFormat="1">
      <c r="A316" s="18">
        <v>564</v>
      </c>
      <c r="B316" s="25">
        <v>2.3000000000000001E-4</v>
      </c>
      <c r="C316" s="25">
        <v>3.4099999999999998E-3</v>
      </c>
      <c r="D316" s="25">
        <f t="shared" si="64"/>
        <v>3.0349999999999999E-3</v>
      </c>
      <c r="E316" s="25"/>
      <c r="F316" s="25">
        <f t="shared" si="65"/>
        <v>9.6526499999999987E-4</v>
      </c>
      <c r="G316" s="25">
        <f t="shared" si="66"/>
        <v>2.2230052949999999E-2</v>
      </c>
      <c r="H316" s="25">
        <v>8.4489999999999999E-3</v>
      </c>
      <c r="I316" s="25">
        <f t="shared" si="67"/>
        <v>8.0739999999999996E-3</v>
      </c>
      <c r="J316" s="25"/>
      <c r="K316" s="25">
        <f t="shared" si="68"/>
        <v>1.4129649999999995E-3</v>
      </c>
      <c r="L316" s="25">
        <f t="shared" si="69"/>
        <v>3.2540583949999993E-2</v>
      </c>
      <c r="M316" s="25">
        <v>3.1900000000000001E-3</v>
      </c>
      <c r="N316" s="25">
        <f t="shared" si="70"/>
        <v>2.8150000000000002E-3</v>
      </c>
      <c r="O316" s="25"/>
      <c r="P316" s="25">
        <f t="shared" si="71"/>
        <v>1.2431650000000003E-3</v>
      </c>
      <c r="Q316" s="25">
        <f t="shared" si="72"/>
        <v>2.8630089950000007E-2</v>
      </c>
      <c r="R316" s="36">
        <v>4.5199999999999997E-3</v>
      </c>
      <c r="S316" s="36">
        <f t="shared" si="73"/>
        <v>4.1449999999999994E-3</v>
      </c>
      <c r="T316" s="36"/>
      <c r="U316" s="36">
        <f t="shared" si="74"/>
        <v>1.3130649999999995E-3</v>
      </c>
      <c r="V316" s="36">
        <f t="shared" si="75"/>
        <v>3.0239886949999992E-2</v>
      </c>
      <c r="W316" s="37">
        <v>5.5399999999999998E-3</v>
      </c>
      <c r="X316" s="37">
        <f t="shared" si="76"/>
        <v>5.1649999999999995E-3</v>
      </c>
      <c r="Y316" s="37"/>
      <c r="Z316" s="37">
        <f t="shared" si="77"/>
        <v>1.5442649999999995E-3</v>
      </c>
      <c r="AA316" s="37">
        <f t="shared" si="78"/>
        <v>3.5564422949999994E-2</v>
      </c>
      <c r="AB316" s="25">
        <v>5.1999999999999995E-4</v>
      </c>
      <c r="AC316" s="25">
        <f t="shared" si="79"/>
        <v>3.7500000000000001E-4</v>
      </c>
    </row>
    <row r="317" spans="1:29" s="15" customFormat="1">
      <c r="A317" s="18">
        <v>565</v>
      </c>
      <c r="B317" s="25">
        <v>2.9E-4</v>
      </c>
      <c r="C317" s="25">
        <v>3.1199999999999999E-3</v>
      </c>
      <c r="D317" s="25">
        <f t="shared" si="64"/>
        <v>2.7499999999999998E-3</v>
      </c>
      <c r="E317" s="25"/>
      <c r="F317" s="25">
        <f t="shared" si="65"/>
        <v>6.8026499999999978E-4</v>
      </c>
      <c r="G317" s="25">
        <f t="shared" si="66"/>
        <v>1.5666502949999994E-2</v>
      </c>
      <c r="H317" s="25">
        <v>8.5000000000000006E-3</v>
      </c>
      <c r="I317" s="25">
        <f t="shared" si="67"/>
        <v>8.1300000000000001E-3</v>
      </c>
      <c r="J317" s="25"/>
      <c r="K317" s="25">
        <f t="shared" si="68"/>
        <v>1.468965E-3</v>
      </c>
      <c r="L317" s="25">
        <f t="shared" si="69"/>
        <v>3.3830263950000002E-2</v>
      </c>
      <c r="M317" s="25">
        <v>2.96E-3</v>
      </c>
      <c r="N317" s="25">
        <f t="shared" si="70"/>
        <v>2.5899999999999999E-3</v>
      </c>
      <c r="O317" s="25"/>
      <c r="P317" s="25">
        <f t="shared" si="71"/>
        <v>1.0181649999999999E-3</v>
      </c>
      <c r="Q317" s="25">
        <f t="shared" si="72"/>
        <v>2.3448339949999997E-2</v>
      </c>
      <c r="R317" s="36">
        <v>4.2900000000000004E-3</v>
      </c>
      <c r="S317" s="36">
        <f t="shared" si="73"/>
        <v>3.9200000000000007E-3</v>
      </c>
      <c r="T317" s="36"/>
      <c r="U317" s="36">
        <f t="shared" si="74"/>
        <v>1.0880650000000009E-3</v>
      </c>
      <c r="V317" s="36">
        <f t="shared" si="75"/>
        <v>2.5058136950000021E-2</v>
      </c>
      <c r="W317" s="37">
        <v>5.1399999999999996E-3</v>
      </c>
      <c r="X317" s="37">
        <f t="shared" si="76"/>
        <v>4.7699999999999999E-3</v>
      </c>
      <c r="Y317" s="37"/>
      <c r="Z317" s="37">
        <f t="shared" si="77"/>
        <v>1.149265E-3</v>
      </c>
      <c r="AA317" s="37">
        <f t="shared" si="78"/>
        <v>2.6467572950000001E-2</v>
      </c>
      <c r="AB317" s="25">
        <v>4.4999999999999999E-4</v>
      </c>
      <c r="AC317" s="25">
        <f t="shared" si="79"/>
        <v>3.6999999999999999E-4</v>
      </c>
    </row>
    <row r="318" spans="1:29" s="15" customFormat="1">
      <c r="A318" s="18">
        <v>566</v>
      </c>
      <c r="B318" s="25">
        <v>1.2999999999999999E-4</v>
      </c>
      <c r="C318" s="25">
        <v>3.3300000000000001E-3</v>
      </c>
      <c r="D318" s="25">
        <f t="shared" si="64"/>
        <v>3.0850000000000001E-3</v>
      </c>
      <c r="E318" s="25"/>
      <c r="F318" s="25">
        <f t="shared" si="65"/>
        <v>1.015265E-3</v>
      </c>
      <c r="G318" s="25">
        <f t="shared" si="66"/>
        <v>2.3381552950000002E-2</v>
      </c>
      <c r="H318" s="25">
        <v>8.4489999999999999E-3</v>
      </c>
      <c r="I318" s="25">
        <f t="shared" si="67"/>
        <v>8.2039999999999995E-3</v>
      </c>
      <c r="J318" s="25"/>
      <c r="K318" s="25">
        <f t="shared" si="68"/>
        <v>1.5429649999999994E-3</v>
      </c>
      <c r="L318" s="25">
        <f t="shared" si="69"/>
        <v>3.5534483949999987E-2</v>
      </c>
      <c r="M318" s="25">
        <v>3.14E-3</v>
      </c>
      <c r="N318" s="25">
        <f t="shared" si="70"/>
        <v>2.895E-3</v>
      </c>
      <c r="O318" s="25"/>
      <c r="P318" s="25">
        <f t="shared" si="71"/>
        <v>1.3231650000000001E-3</v>
      </c>
      <c r="Q318" s="25">
        <f t="shared" si="72"/>
        <v>3.0472489950000004E-2</v>
      </c>
      <c r="R318" s="36">
        <v>4.45E-3</v>
      </c>
      <c r="S318" s="36">
        <f t="shared" si="73"/>
        <v>4.2050000000000004E-3</v>
      </c>
      <c r="T318" s="36"/>
      <c r="U318" s="36">
        <f t="shared" si="74"/>
        <v>1.3730650000000006E-3</v>
      </c>
      <c r="V318" s="36">
        <f t="shared" si="75"/>
        <v>3.1621686950000012E-2</v>
      </c>
      <c r="W318" s="37">
        <v>5.3299999999999997E-3</v>
      </c>
      <c r="X318" s="37">
        <f t="shared" si="76"/>
        <v>5.0849999999999992E-3</v>
      </c>
      <c r="Y318" s="37"/>
      <c r="Z318" s="37">
        <f t="shared" si="77"/>
        <v>1.4642649999999993E-3</v>
      </c>
      <c r="AA318" s="37">
        <f t="shared" si="78"/>
        <v>3.3722022949999986E-2</v>
      </c>
      <c r="AB318" s="25">
        <v>3.6000000000000002E-4</v>
      </c>
      <c r="AC318" s="25">
        <f t="shared" si="79"/>
        <v>2.4499999999999999E-4</v>
      </c>
    </row>
    <row r="319" spans="1:29" s="15" customFormat="1">
      <c r="A319" s="18">
        <v>567</v>
      </c>
      <c r="B319" s="25">
        <v>2.7E-4</v>
      </c>
      <c r="C319" s="25">
        <v>3.15E-3</v>
      </c>
      <c r="D319" s="25">
        <f t="shared" si="64"/>
        <v>2.8149999999999998E-3</v>
      </c>
      <c r="E319" s="25"/>
      <c r="F319" s="25">
        <f t="shared" si="65"/>
        <v>7.4526499999999973E-4</v>
      </c>
      <c r="G319" s="25">
        <f t="shared" si="66"/>
        <v>1.7163452949999995E-2</v>
      </c>
      <c r="H319" s="25">
        <v>8.4799999999999997E-3</v>
      </c>
      <c r="I319" s="25">
        <f t="shared" si="67"/>
        <v>8.1449999999999995E-3</v>
      </c>
      <c r="J319" s="25"/>
      <c r="K319" s="25">
        <f t="shared" si="68"/>
        <v>1.4839649999999994E-3</v>
      </c>
      <c r="L319" s="25">
        <f t="shared" si="69"/>
        <v>3.4175713949999985E-2</v>
      </c>
      <c r="M319" s="25">
        <v>2.97E-3</v>
      </c>
      <c r="N319" s="25">
        <f t="shared" si="70"/>
        <v>2.6350000000000002E-3</v>
      </c>
      <c r="O319" s="25"/>
      <c r="P319" s="25">
        <f t="shared" si="71"/>
        <v>1.0631650000000002E-3</v>
      </c>
      <c r="Q319" s="25">
        <f t="shared" si="72"/>
        <v>2.4484689950000006E-2</v>
      </c>
      <c r="R319" s="36">
        <v>4.3E-3</v>
      </c>
      <c r="S319" s="36">
        <f t="shared" si="73"/>
        <v>3.9649999999999998E-3</v>
      </c>
      <c r="T319" s="36"/>
      <c r="U319" s="36">
        <f t="shared" si="74"/>
        <v>1.1330649999999999E-3</v>
      </c>
      <c r="V319" s="36">
        <f t="shared" si="75"/>
        <v>2.6094486949999999E-2</v>
      </c>
      <c r="W319" s="37">
        <v>5.1399999999999996E-3</v>
      </c>
      <c r="X319" s="37">
        <f t="shared" si="76"/>
        <v>4.8049999999999994E-3</v>
      </c>
      <c r="Y319" s="37"/>
      <c r="Z319" s="37">
        <f t="shared" si="77"/>
        <v>1.1842649999999995E-3</v>
      </c>
      <c r="AA319" s="37">
        <f t="shared" si="78"/>
        <v>2.7273622949999989E-2</v>
      </c>
      <c r="AB319" s="25">
        <v>4.0000000000000002E-4</v>
      </c>
      <c r="AC319" s="25">
        <f t="shared" si="79"/>
        <v>3.3500000000000001E-4</v>
      </c>
    </row>
    <row r="320" spans="1:29" s="15" customFormat="1">
      <c r="A320" s="18">
        <v>568</v>
      </c>
      <c r="B320" s="25">
        <v>1.3999999999999999E-4</v>
      </c>
      <c r="C320" s="25">
        <v>3.2200000000000002E-3</v>
      </c>
      <c r="D320" s="25">
        <f t="shared" si="64"/>
        <v>2.8650000000000004E-3</v>
      </c>
      <c r="E320" s="25"/>
      <c r="F320" s="25">
        <f t="shared" si="65"/>
        <v>7.9526500000000029E-4</v>
      </c>
      <c r="G320" s="25">
        <f t="shared" si="66"/>
        <v>1.8314952950000008E-2</v>
      </c>
      <c r="H320" s="25">
        <v>8.3990000000000002E-3</v>
      </c>
      <c r="I320" s="25">
        <f t="shared" si="67"/>
        <v>8.0440000000000008E-3</v>
      </c>
      <c r="J320" s="25"/>
      <c r="K320" s="25">
        <f t="shared" si="68"/>
        <v>1.3829650000000008E-3</v>
      </c>
      <c r="L320" s="25">
        <f t="shared" si="69"/>
        <v>3.184968395000002E-2</v>
      </c>
      <c r="M320" s="25">
        <v>2.9499999999999999E-3</v>
      </c>
      <c r="N320" s="25">
        <f t="shared" si="70"/>
        <v>2.5950000000000001E-3</v>
      </c>
      <c r="O320" s="25"/>
      <c r="P320" s="25">
        <f t="shared" si="71"/>
        <v>1.0231650000000001E-3</v>
      </c>
      <c r="Q320" s="25">
        <f t="shared" si="72"/>
        <v>2.3563489950000006E-2</v>
      </c>
      <c r="R320" s="36">
        <v>4.3400000000000001E-3</v>
      </c>
      <c r="S320" s="36">
        <f t="shared" si="73"/>
        <v>3.9849999999999998E-3</v>
      </c>
      <c r="T320" s="36"/>
      <c r="U320" s="36">
        <f t="shared" si="74"/>
        <v>1.153065E-3</v>
      </c>
      <c r="V320" s="36">
        <f t="shared" si="75"/>
        <v>2.6555086950000001E-2</v>
      </c>
      <c r="W320" s="37">
        <v>5.2500000000000003E-3</v>
      </c>
      <c r="X320" s="37">
        <f t="shared" si="76"/>
        <v>4.895E-3</v>
      </c>
      <c r="Y320" s="37"/>
      <c r="Z320" s="37">
        <f t="shared" si="77"/>
        <v>1.2742650000000001E-3</v>
      </c>
      <c r="AA320" s="37">
        <f t="shared" si="78"/>
        <v>2.9346322950000003E-2</v>
      </c>
      <c r="AB320" s="25">
        <v>5.6999999999999998E-4</v>
      </c>
      <c r="AC320" s="25">
        <f t="shared" si="79"/>
        <v>3.5499999999999996E-4</v>
      </c>
    </row>
    <row r="321" spans="1:29" s="15" customFormat="1">
      <c r="A321" s="18">
        <v>569</v>
      </c>
      <c r="B321" s="25">
        <v>2.2000000000000001E-4</v>
      </c>
      <c r="C321" s="25">
        <v>3.1099999999999999E-3</v>
      </c>
      <c r="D321" s="25">
        <f t="shared" si="64"/>
        <v>2.7550000000000001E-3</v>
      </c>
      <c r="E321" s="25"/>
      <c r="F321" s="25">
        <f t="shared" si="65"/>
        <v>6.8526500000000001E-4</v>
      </c>
      <c r="G321" s="25">
        <f t="shared" si="66"/>
        <v>1.5781652950000002E-2</v>
      </c>
      <c r="H321" s="25">
        <v>8.4600000000000005E-3</v>
      </c>
      <c r="I321" s="25">
        <f t="shared" si="67"/>
        <v>8.1050000000000011E-3</v>
      </c>
      <c r="J321" s="25"/>
      <c r="K321" s="25">
        <f t="shared" si="68"/>
        <v>1.443965000000001E-3</v>
      </c>
      <c r="L321" s="25">
        <f t="shared" si="69"/>
        <v>3.3254513950000023E-2</v>
      </c>
      <c r="M321" s="25">
        <v>2.9099999999999998E-3</v>
      </c>
      <c r="N321" s="25">
        <f t="shared" si="70"/>
        <v>2.555E-3</v>
      </c>
      <c r="O321" s="25"/>
      <c r="P321" s="25">
        <f t="shared" si="71"/>
        <v>9.8316500000000004E-4</v>
      </c>
      <c r="Q321" s="25">
        <f t="shared" si="72"/>
        <v>2.2642289950000002E-2</v>
      </c>
      <c r="R321" s="36">
        <v>4.2900000000000004E-3</v>
      </c>
      <c r="S321" s="36">
        <f t="shared" si="73"/>
        <v>3.9350000000000001E-3</v>
      </c>
      <c r="T321" s="36"/>
      <c r="U321" s="36">
        <f t="shared" si="74"/>
        <v>1.1030650000000003E-3</v>
      </c>
      <c r="V321" s="36">
        <f t="shared" si="75"/>
        <v>2.5403586950000008E-2</v>
      </c>
      <c r="W321" s="37">
        <v>5.1200000000000004E-3</v>
      </c>
      <c r="X321" s="37">
        <f t="shared" si="76"/>
        <v>4.7650000000000001E-3</v>
      </c>
      <c r="Y321" s="37"/>
      <c r="Z321" s="37">
        <f t="shared" si="77"/>
        <v>1.1442650000000002E-3</v>
      </c>
      <c r="AA321" s="37">
        <f t="shared" si="78"/>
        <v>2.6352422950000006E-2</v>
      </c>
      <c r="AB321" s="25">
        <v>4.8999999999999998E-4</v>
      </c>
      <c r="AC321" s="25">
        <f t="shared" si="79"/>
        <v>3.5500000000000001E-4</v>
      </c>
    </row>
    <row r="322" spans="1:29" s="15" customFormat="1">
      <c r="A322" s="18">
        <v>570</v>
      </c>
      <c r="B322" s="25">
        <v>2.0000000000000001E-4</v>
      </c>
      <c r="C322" s="25">
        <v>3.2799999999999999E-3</v>
      </c>
      <c r="D322" s="25">
        <f t="shared" si="64"/>
        <v>3.0100000000000001E-3</v>
      </c>
      <c r="E322" s="25"/>
      <c r="F322" s="25">
        <f t="shared" si="65"/>
        <v>9.4026500000000002E-4</v>
      </c>
      <c r="G322" s="25">
        <f t="shared" si="66"/>
        <v>2.1654302950000003E-2</v>
      </c>
      <c r="H322" s="25">
        <v>8.4100000000000008E-3</v>
      </c>
      <c r="I322" s="25">
        <f t="shared" si="67"/>
        <v>8.1400000000000014E-3</v>
      </c>
      <c r="J322" s="25"/>
      <c r="K322" s="25">
        <f t="shared" si="68"/>
        <v>1.4789650000000014E-3</v>
      </c>
      <c r="L322" s="25">
        <f t="shared" si="69"/>
        <v>3.4060563950000032E-2</v>
      </c>
      <c r="M322" s="25">
        <v>2.98E-3</v>
      </c>
      <c r="N322" s="25">
        <f t="shared" si="70"/>
        <v>2.7100000000000002E-3</v>
      </c>
      <c r="O322" s="25"/>
      <c r="P322" s="25">
        <f t="shared" si="71"/>
        <v>1.1381650000000002E-3</v>
      </c>
      <c r="Q322" s="25">
        <f t="shared" si="72"/>
        <v>2.6211939950000006E-2</v>
      </c>
      <c r="R322" s="36">
        <v>4.3200000000000001E-3</v>
      </c>
      <c r="S322" s="36">
        <f t="shared" si="73"/>
        <v>4.0499999999999998E-3</v>
      </c>
      <c r="T322" s="36"/>
      <c r="U322" s="36">
        <f t="shared" si="74"/>
        <v>1.2180649999999999E-3</v>
      </c>
      <c r="V322" s="36">
        <f t="shared" si="75"/>
        <v>2.8052036950000001E-2</v>
      </c>
      <c r="W322" s="37">
        <v>5.2199999999999998E-3</v>
      </c>
      <c r="X322" s="37">
        <f t="shared" si="76"/>
        <v>4.9499999999999995E-3</v>
      </c>
      <c r="Y322" s="37"/>
      <c r="Z322" s="37">
        <f t="shared" si="77"/>
        <v>1.3292649999999996E-3</v>
      </c>
      <c r="AA322" s="37">
        <f t="shared" si="78"/>
        <v>3.0612972949999994E-2</v>
      </c>
      <c r="AB322" s="25">
        <v>3.4000000000000002E-4</v>
      </c>
      <c r="AC322" s="25">
        <f t="shared" si="79"/>
        <v>2.7E-4</v>
      </c>
    </row>
    <row r="323" spans="1:29" s="15" customFormat="1">
      <c r="A323" s="18">
        <v>571</v>
      </c>
      <c r="B323" s="25">
        <v>2.4000000000000001E-4</v>
      </c>
      <c r="C323" s="25">
        <v>3.0599999999999998E-3</v>
      </c>
      <c r="D323" s="25">
        <f t="shared" ref="D323:D386" si="80">C323-AC323</f>
        <v>2.6999999999999997E-3</v>
      </c>
      <c r="E323" s="25"/>
      <c r="F323" s="25">
        <f t="shared" ref="F323:F351" si="81">D323-0.002069735</f>
        <v>6.3026499999999964E-4</v>
      </c>
      <c r="G323" s="25">
        <f t="shared" ref="G323:G351" si="82">F323*23.03</f>
        <v>1.4515002949999993E-2</v>
      </c>
      <c r="H323" s="25">
        <v>8.3499999999999998E-3</v>
      </c>
      <c r="I323" s="25">
        <f t="shared" ref="I323:I386" si="83">H323-AC323</f>
        <v>7.9900000000000006E-3</v>
      </c>
      <c r="J323" s="25"/>
      <c r="K323" s="25">
        <f t="shared" ref="K323:K351" si="84">I323-0.006661035</f>
        <v>1.3289650000000005E-3</v>
      </c>
      <c r="L323" s="25">
        <f t="shared" ref="L323:L351" si="85">K323*23.03</f>
        <v>3.0606063950000012E-2</v>
      </c>
      <c r="M323" s="25">
        <v>2.7899999999999999E-3</v>
      </c>
      <c r="N323" s="25">
        <f t="shared" ref="N323:N386" si="86">M323-AC323</f>
        <v>2.4299999999999999E-3</v>
      </c>
      <c r="O323" s="25"/>
      <c r="P323" s="25">
        <f t="shared" ref="P323:P351" si="87">N323-0.001571835</f>
        <v>8.5816499999999993E-4</v>
      </c>
      <c r="Q323" s="25">
        <f t="shared" ref="Q323:Q351" si="88">P323*23.03</f>
        <v>1.9763539949999999E-2</v>
      </c>
      <c r="R323" s="36">
        <v>4.1700000000000001E-3</v>
      </c>
      <c r="S323" s="36">
        <f t="shared" ref="S323:S386" si="89">R323-AC323</f>
        <v>3.81E-3</v>
      </c>
      <c r="T323" s="36"/>
      <c r="U323" s="36">
        <f t="shared" ref="U323:U351" si="90">S323-0.002831935</f>
        <v>9.7806500000000018E-4</v>
      </c>
      <c r="V323" s="36">
        <f t="shared" ref="V323:V351" si="91">U323*23.03</f>
        <v>2.2524836950000005E-2</v>
      </c>
      <c r="W323" s="37">
        <v>5.0000000000000001E-3</v>
      </c>
      <c r="X323" s="37">
        <f t="shared" ref="X323:X386" si="92">W323-AC323</f>
        <v>4.64E-3</v>
      </c>
      <c r="Y323" s="37"/>
      <c r="Z323" s="37">
        <f t="shared" ref="Z323:Z351" si="93">X323-0.003620735</f>
        <v>1.0192650000000001E-3</v>
      </c>
      <c r="AA323" s="37">
        <f t="shared" ref="AA323:AA351" si="94">Z323*23.03</f>
        <v>2.3473672950000003E-2</v>
      </c>
      <c r="AB323" s="25">
        <v>4.8000000000000001E-4</v>
      </c>
      <c r="AC323" s="25">
        <f t="shared" ref="AC323:AC386" si="95">(B323+AB323)/2</f>
        <v>3.6000000000000002E-4</v>
      </c>
    </row>
    <row r="324" spans="1:29" s="15" customFormat="1">
      <c r="A324" s="18">
        <v>572</v>
      </c>
      <c r="B324" s="25">
        <v>2.2000000000000001E-4</v>
      </c>
      <c r="C324" s="25">
        <v>3.2599999999999999E-3</v>
      </c>
      <c r="D324" s="25">
        <f t="shared" si="80"/>
        <v>2.8599999999999997E-3</v>
      </c>
      <c r="E324" s="25"/>
      <c r="F324" s="25">
        <f t="shared" si="81"/>
        <v>7.9026499999999963E-4</v>
      </c>
      <c r="G324" s="25">
        <f t="shared" si="82"/>
        <v>1.8199802949999993E-2</v>
      </c>
      <c r="H324" s="25">
        <v>8.3800000000000003E-3</v>
      </c>
      <c r="I324" s="25">
        <f t="shared" si="83"/>
        <v>7.980000000000001E-3</v>
      </c>
      <c r="J324" s="25"/>
      <c r="K324" s="25">
        <f t="shared" si="84"/>
        <v>1.3189650000000009E-3</v>
      </c>
      <c r="L324" s="25">
        <f t="shared" si="85"/>
        <v>3.0375763950000023E-2</v>
      </c>
      <c r="M324" s="25">
        <v>2.98E-3</v>
      </c>
      <c r="N324" s="25">
        <f t="shared" si="86"/>
        <v>2.5799999999999998E-3</v>
      </c>
      <c r="O324" s="25"/>
      <c r="P324" s="25">
        <f t="shared" si="87"/>
        <v>1.0081649999999999E-3</v>
      </c>
      <c r="Q324" s="25">
        <f t="shared" si="88"/>
        <v>2.3218039949999998E-2</v>
      </c>
      <c r="R324" s="36">
        <v>4.3200000000000001E-3</v>
      </c>
      <c r="S324" s="36">
        <f t="shared" si="89"/>
        <v>3.9199999999999999E-3</v>
      </c>
      <c r="T324" s="36"/>
      <c r="U324" s="36">
        <f t="shared" si="90"/>
        <v>1.088065E-3</v>
      </c>
      <c r="V324" s="36">
        <f t="shared" si="91"/>
        <v>2.505813695E-2</v>
      </c>
      <c r="W324" s="37">
        <v>5.2300000000000003E-3</v>
      </c>
      <c r="X324" s="37">
        <f t="shared" si="92"/>
        <v>4.8300000000000001E-3</v>
      </c>
      <c r="Y324" s="37"/>
      <c r="Z324" s="37">
        <f t="shared" si="93"/>
        <v>1.2092650000000002E-3</v>
      </c>
      <c r="AA324" s="37">
        <f t="shared" si="94"/>
        <v>2.7849372950000006E-2</v>
      </c>
      <c r="AB324" s="25">
        <v>5.8E-4</v>
      </c>
      <c r="AC324" s="25">
        <f t="shared" si="95"/>
        <v>4.0000000000000002E-4</v>
      </c>
    </row>
    <row r="325" spans="1:29" s="15" customFormat="1">
      <c r="A325" s="18">
        <v>573</v>
      </c>
      <c r="B325" s="25">
        <v>2.0000000000000001E-4</v>
      </c>
      <c r="C325" s="25">
        <v>3.0500000000000002E-3</v>
      </c>
      <c r="D325" s="25">
        <f t="shared" si="80"/>
        <v>2.7050000000000004E-3</v>
      </c>
      <c r="E325" s="25"/>
      <c r="F325" s="25">
        <f t="shared" si="81"/>
        <v>6.3526500000000031E-4</v>
      </c>
      <c r="G325" s="25">
        <f t="shared" si="82"/>
        <v>1.4630152950000008E-2</v>
      </c>
      <c r="H325" s="25">
        <v>8.26E-3</v>
      </c>
      <c r="I325" s="25">
        <f t="shared" si="83"/>
        <v>7.9150000000000002E-3</v>
      </c>
      <c r="J325" s="25"/>
      <c r="K325" s="25">
        <f t="shared" si="84"/>
        <v>1.2539650000000001E-3</v>
      </c>
      <c r="L325" s="25">
        <f t="shared" si="85"/>
        <v>2.8878813950000005E-2</v>
      </c>
      <c r="M325" s="25">
        <v>2.8300000000000001E-3</v>
      </c>
      <c r="N325" s="25">
        <f t="shared" si="86"/>
        <v>2.4850000000000002E-3</v>
      </c>
      <c r="O325" s="25"/>
      <c r="P325" s="25">
        <f t="shared" si="87"/>
        <v>9.1316500000000029E-4</v>
      </c>
      <c r="Q325" s="25">
        <f t="shared" si="88"/>
        <v>2.1030189950000007E-2</v>
      </c>
      <c r="R325" s="36">
        <v>4.1000000000000003E-3</v>
      </c>
      <c r="S325" s="36">
        <f t="shared" si="89"/>
        <v>3.7550000000000005E-3</v>
      </c>
      <c r="T325" s="36"/>
      <c r="U325" s="36">
        <f t="shared" si="90"/>
        <v>9.2306500000000069E-4</v>
      </c>
      <c r="V325" s="36">
        <f t="shared" si="91"/>
        <v>2.1258186950000018E-2</v>
      </c>
      <c r="W325" s="37">
        <v>4.8900000000000002E-3</v>
      </c>
      <c r="X325" s="37">
        <f t="shared" si="92"/>
        <v>4.5450000000000004E-3</v>
      </c>
      <c r="Y325" s="37"/>
      <c r="Z325" s="37">
        <f t="shared" si="93"/>
        <v>9.242650000000005E-4</v>
      </c>
      <c r="AA325" s="37">
        <f t="shared" si="94"/>
        <v>2.1285822950000012E-2</v>
      </c>
      <c r="AB325" s="25">
        <v>4.8999999999999998E-4</v>
      </c>
      <c r="AC325" s="25">
        <f t="shared" si="95"/>
        <v>3.4499999999999998E-4</v>
      </c>
    </row>
    <row r="326" spans="1:29" s="15" customFormat="1">
      <c r="A326" s="18">
        <v>574</v>
      </c>
      <c r="B326" s="25">
        <v>2.0000000000000001E-4</v>
      </c>
      <c r="C326" s="25">
        <v>3.1900000000000001E-3</v>
      </c>
      <c r="D326" s="25">
        <f t="shared" si="80"/>
        <v>2.8300000000000001E-3</v>
      </c>
      <c r="E326" s="25"/>
      <c r="F326" s="25">
        <f t="shared" si="81"/>
        <v>7.6026499999999999E-4</v>
      </c>
      <c r="G326" s="25">
        <f t="shared" si="82"/>
        <v>1.7508902950000002E-2</v>
      </c>
      <c r="H326" s="25">
        <v>8.3300000000000006E-3</v>
      </c>
      <c r="I326" s="25">
        <f t="shared" si="83"/>
        <v>7.9700000000000014E-3</v>
      </c>
      <c r="J326" s="25"/>
      <c r="K326" s="25">
        <f t="shared" si="84"/>
        <v>1.3089650000000013E-3</v>
      </c>
      <c r="L326" s="25">
        <f t="shared" si="85"/>
        <v>3.0145463950000031E-2</v>
      </c>
      <c r="M326" s="25">
        <v>2.98E-3</v>
      </c>
      <c r="N326" s="25">
        <f t="shared" si="86"/>
        <v>2.6199999999999999E-3</v>
      </c>
      <c r="O326" s="25"/>
      <c r="P326" s="25">
        <f t="shared" si="87"/>
        <v>1.048165E-3</v>
      </c>
      <c r="Q326" s="25">
        <f t="shared" si="88"/>
        <v>2.4139239950000002E-2</v>
      </c>
      <c r="R326" s="36">
        <v>4.1599999999999996E-3</v>
      </c>
      <c r="S326" s="36">
        <f t="shared" si="89"/>
        <v>3.7999999999999996E-3</v>
      </c>
      <c r="T326" s="36"/>
      <c r="U326" s="36">
        <f t="shared" si="90"/>
        <v>9.6806499999999972E-4</v>
      </c>
      <c r="V326" s="36">
        <f t="shared" si="91"/>
        <v>2.2294536949999996E-2</v>
      </c>
      <c r="W326" s="37">
        <v>5.1999999999999998E-3</v>
      </c>
      <c r="X326" s="37">
        <f t="shared" si="92"/>
        <v>4.8399999999999997E-3</v>
      </c>
      <c r="Y326" s="37"/>
      <c r="Z326" s="37">
        <f t="shared" si="93"/>
        <v>1.2192649999999998E-3</v>
      </c>
      <c r="AA326" s="37">
        <f t="shared" si="94"/>
        <v>2.8079672949999995E-2</v>
      </c>
      <c r="AB326" s="25">
        <v>5.1999999999999995E-4</v>
      </c>
      <c r="AC326" s="25">
        <f t="shared" si="95"/>
        <v>3.5999999999999997E-4</v>
      </c>
    </row>
    <row r="327" spans="1:29" s="15" customFormat="1">
      <c r="A327" s="18">
        <v>575</v>
      </c>
      <c r="B327" s="25">
        <v>1.9000000000000001E-4</v>
      </c>
      <c r="C327" s="25">
        <v>2.9499999999999999E-3</v>
      </c>
      <c r="D327" s="25">
        <f t="shared" si="80"/>
        <v>2.64E-3</v>
      </c>
      <c r="E327" s="25"/>
      <c r="F327" s="25">
        <f t="shared" si="81"/>
        <v>5.7026499999999992E-4</v>
      </c>
      <c r="G327" s="25">
        <f t="shared" si="82"/>
        <v>1.3133202949999999E-2</v>
      </c>
      <c r="H327" s="25">
        <v>8.2199999999999999E-3</v>
      </c>
      <c r="I327" s="25">
        <f t="shared" si="83"/>
        <v>7.9100000000000004E-3</v>
      </c>
      <c r="J327" s="25"/>
      <c r="K327" s="25">
        <f t="shared" si="84"/>
        <v>1.2489650000000003E-3</v>
      </c>
      <c r="L327" s="25">
        <f t="shared" si="85"/>
        <v>2.8763663950000008E-2</v>
      </c>
      <c r="M327" s="25">
        <v>2.66E-3</v>
      </c>
      <c r="N327" s="25">
        <f t="shared" si="86"/>
        <v>2.3500000000000001E-3</v>
      </c>
      <c r="O327" s="25"/>
      <c r="P327" s="25">
        <f t="shared" si="87"/>
        <v>7.7816500000000015E-4</v>
      </c>
      <c r="Q327" s="25">
        <f t="shared" si="88"/>
        <v>1.7921139950000005E-2</v>
      </c>
      <c r="R327" s="36">
        <v>4.0699999999999998E-3</v>
      </c>
      <c r="S327" s="36">
        <f t="shared" si="89"/>
        <v>3.7599999999999999E-3</v>
      </c>
      <c r="T327" s="36"/>
      <c r="U327" s="36">
        <f t="shared" si="90"/>
        <v>9.2806500000000005E-4</v>
      </c>
      <c r="V327" s="36">
        <f t="shared" si="91"/>
        <v>2.1373336950000002E-2</v>
      </c>
      <c r="W327" s="37">
        <v>4.8300000000000001E-3</v>
      </c>
      <c r="X327" s="37">
        <f t="shared" si="92"/>
        <v>4.5199999999999997E-3</v>
      </c>
      <c r="Y327" s="37"/>
      <c r="Z327" s="37">
        <f t="shared" si="93"/>
        <v>8.9926499999999979E-4</v>
      </c>
      <c r="AA327" s="37">
        <f t="shared" si="94"/>
        <v>2.0710072949999995E-2</v>
      </c>
      <c r="AB327" s="25">
        <v>4.2999999999999999E-4</v>
      </c>
      <c r="AC327" s="25">
        <f t="shared" si="95"/>
        <v>3.1E-4</v>
      </c>
    </row>
    <row r="328" spans="1:29" s="15" customFormat="1">
      <c r="A328" s="18">
        <v>576</v>
      </c>
      <c r="B328" s="25">
        <v>8.0000000000000007E-5</v>
      </c>
      <c r="C328" s="25">
        <v>3.1900000000000001E-3</v>
      </c>
      <c r="D328" s="25">
        <f t="shared" si="80"/>
        <v>2.9450000000000001E-3</v>
      </c>
      <c r="E328" s="25"/>
      <c r="F328" s="25">
        <f t="shared" si="81"/>
        <v>8.7526500000000007E-4</v>
      </c>
      <c r="G328" s="25">
        <f t="shared" si="82"/>
        <v>2.0157352950000002E-2</v>
      </c>
      <c r="H328" s="25">
        <v>8.26E-3</v>
      </c>
      <c r="I328" s="25">
        <f t="shared" si="83"/>
        <v>8.0149999999999996E-3</v>
      </c>
      <c r="J328" s="25"/>
      <c r="K328" s="25">
        <f t="shared" si="84"/>
        <v>1.3539649999999995E-3</v>
      </c>
      <c r="L328" s="25">
        <f t="shared" si="85"/>
        <v>3.1181813949999991E-2</v>
      </c>
      <c r="M328" s="25">
        <v>3.0000000000000001E-3</v>
      </c>
      <c r="N328" s="25">
        <f t="shared" si="86"/>
        <v>2.7550000000000001E-3</v>
      </c>
      <c r="O328" s="25"/>
      <c r="P328" s="25">
        <f t="shared" si="87"/>
        <v>1.1831650000000001E-3</v>
      </c>
      <c r="Q328" s="25">
        <f t="shared" si="88"/>
        <v>2.7248289950000004E-2</v>
      </c>
      <c r="R328" s="36">
        <v>4.1599999999999996E-3</v>
      </c>
      <c r="S328" s="36">
        <f t="shared" si="89"/>
        <v>3.9150000000000001E-3</v>
      </c>
      <c r="T328" s="36"/>
      <c r="U328" s="36">
        <f t="shared" si="90"/>
        <v>1.0830650000000002E-3</v>
      </c>
      <c r="V328" s="36">
        <f t="shared" si="91"/>
        <v>2.4942986950000006E-2</v>
      </c>
      <c r="W328" s="37">
        <v>5.1399999999999996E-3</v>
      </c>
      <c r="X328" s="37">
        <f t="shared" si="92"/>
        <v>4.895E-3</v>
      </c>
      <c r="Y328" s="37"/>
      <c r="Z328" s="37">
        <f t="shared" si="93"/>
        <v>1.2742650000000001E-3</v>
      </c>
      <c r="AA328" s="37">
        <f t="shared" si="94"/>
        <v>2.9346322950000003E-2</v>
      </c>
      <c r="AB328" s="25">
        <v>4.0999999999999999E-4</v>
      </c>
      <c r="AC328" s="25">
        <f t="shared" si="95"/>
        <v>2.4499999999999999E-4</v>
      </c>
    </row>
    <row r="329" spans="1:29" s="15" customFormat="1">
      <c r="A329" s="18">
        <v>577</v>
      </c>
      <c r="B329" s="25">
        <v>2.5999999999999998E-4</v>
      </c>
      <c r="C329" s="25">
        <v>2.98E-3</v>
      </c>
      <c r="D329" s="25">
        <f t="shared" si="80"/>
        <v>2.5900000000000003E-3</v>
      </c>
      <c r="E329" s="25"/>
      <c r="F329" s="25">
        <f t="shared" si="81"/>
        <v>5.2026500000000022E-4</v>
      </c>
      <c r="G329" s="25">
        <f t="shared" si="82"/>
        <v>1.1981702950000006E-2</v>
      </c>
      <c r="H329" s="25">
        <v>8.1200000000000005E-3</v>
      </c>
      <c r="I329" s="25">
        <f t="shared" si="83"/>
        <v>7.7300000000000008E-3</v>
      </c>
      <c r="J329" s="25"/>
      <c r="K329" s="25">
        <f t="shared" si="84"/>
        <v>1.0689650000000007E-3</v>
      </c>
      <c r="L329" s="25">
        <f t="shared" si="85"/>
        <v>2.4618263950000017E-2</v>
      </c>
      <c r="M329" s="25">
        <v>2.63E-3</v>
      </c>
      <c r="N329" s="25">
        <f t="shared" si="86"/>
        <v>2.2399999999999998E-3</v>
      </c>
      <c r="O329" s="25"/>
      <c r="P329" s="25">
        <f t="shared" si="87"/>
        <v>6.6816499999999986E-4</v>
      </c>
      <c r="Q329" s="25">
        <f t="shared" si="88"/>
        <v>1.5387839949999997E-2</v>
      </c>
      <c r="R329" s="36">
        <v>4.0899999999999999E-3</v>
      </c>
      <c r="S329" s="36">
        <f t="shared" si="89"/>
        <v>3.7000000000000002E-3</v>
      </c>
      <c r="T329" s="36"/>
      <c r="U329" s="36">
        <f t="shared" si="90"/>
        <v>8.6806500000000033E-4</v>
      </c>
      <c r="V329" s="36">
        <f t="shared" si="91"/>
        <v>1.999153695000001E-2</v>
      </c>
      <c r="W329" s="37">
        <v>4.8399999999999997E-3</v>
      </c>
      <c r="X329" s="37">
        <f t="shared" si="92"/>
        <v>4.45E-3</v>
      </c>
      <c r="Y329" s="37"/>
      <c r="Z329" s="37">
        <f t="shared" si="93"/>
        <v>8.2926500000000004E-4</v>
      </c>
      <c r="AA329" s="37">
        <f t="shared" si="94"/>
        <v>1.909797295E-2</v>
      </c>
      <c r="AB329" s="25">
        <v>5.1999999999999995E-4</v>
      </c>
      <c r="AC329" s="25">
        <f t="shared" si="95"/>
        <v>3.8999999999999994E-4</v>
      </c>
    </row>
    <row r="330" spans="1:29" s="15" customFormat="1">
      <c r="A330" s="18">
        <v>578</v>
      </c>
      <c r="B330" s="25">
        <v>2.5000000000000001E-4</v>
      </c>
      <c r="C330" s="25">
        <v>3.1900000000000001E-3</v>
      </c>
      <c r="D330" s="25">
        <f t="shared" si="80"/>
        <v>2.8E-3</v>
      </c>
      <c r="E330" s="25"/>
      <c r="F330" s="25">
        <f t="shared" si="81"/>
        <v>7.3026499999999991E-4</v>
      </c>
      <c r="G330" s="25">
        <f t="shared" si="82"/>
        <v>1.6818002949999997E-2</v>
      </c>
      <c r="H330" s="25">
        <v>8.2699999999999996E-3</v>
      </c>
      <c r="I330" s="25">
        <f t="shared" si="83"/>
        <v>7.8799999999999999E-3</v>
      </c>
      <c r="J330" s="25"/>
      <c r="K330" s="25">
        <f t="shared" si="84"/>
        <v>1.2189649999999998E-3</v>
      </c>
      <c r="L330" s="25">
        <f t="shared" si="85"/>
        <v>2.8072763949999996E-2</v>
      </c>
      <c r="M330" s="25">
        <v>3.0799999999999998E-3</v>
      </c>
      <c r="N330" s="25">
        <f t="shared" si="86"/>
        <v>2.6899999999999997E-3</v>
      </c>
      <c r="O330" s="25"/>
      <c r="P330" s="25">
        <f t="shared" si="87"/>
        <v>1.1181649999999997E-3</v>
      </c>
      <c r="Q330" s="25">
        <f t="shared" si="88"/>
        <v>2.5751339949999997E-2</v>
      </c>
      <c r="R330" s="36">
        <v>4.2399999999999998E-3</v>
      </c>
      <c r="S330" s="36">
        <f t="shared" si="89"/>
        <v>3.8499999999999997E-3</v>
      </c>
      <c r="T330" s="36"/>
      <c r="U330" s="36">
        <f t="shared" si="90"/>
        <v>1.0180649999999999E-3</v>
      </c>
      <c r="V330" s="36">
        <f t="shared" si="91"/>
        <v>2.3446036949999999E-2</v>
      </c>
      <c r="W330" s="37">
        <v>5.1700000000000001E-3</v>
      </c>
      <c r="X330" s="37">
        <f t="shared" si="92"/>
        <v>4.7800000000000004E-3</v>
      </c>
      <c r="Y330" s="37"/>
      <c r="Z330" s="37">
        <f t="shared" si="93"/>
        <v>1.1592650000000005E-3</v>
      </c>
      <c r="AA330" s="37">
        <f t="shared" si="94"/>
        <v>2.6697872950000014E-2</v>
      </c>
      <c r="AB330" s="25">
        <v>5.2999999999999998E-4</v>
      </c>
      <c r="AC330" s="25">
        <f t="shared" si="95"/>
        <v>3.8999999999999999E-4</v>
      </c>
    </row>
    <row r="331" spans="1:29" s="15" customFormat="1">
      <c r="A331" s="18">
        <v>579</v>
      </c>
      <c r="B331" s="25">
        <v>2.2000000000000001E-4</v>
      </c>
      <c r="C331" s="25">
        <v>2.9199999999999999E-3</v>
      </c>
      <c r="D331" s="25">
        <f t="shared" si="80"/>
        <v>2.575E-3</v>
      </c>
      <c r="E331" s="25"/>
      <c r="F331" s="25">
        <f t="shared" si="81"/>
        <v>5.0526499999999997E-4</v>
      </c>
      <c r="G331" s="25">
        <f t="shared" si="82"/>
        <v>1.163625295E-2</v>
      </c>
      <c r="H331" s="25">
        <v>8.0700000000000008E-3</v>
      </c>
      <c r="I331" s="25">
        <f t="shared" si="83"/>
        <v>7.725000000000001E-3</v>
      </c>
      <c r="J331" s="25"/>
      <c r="K331" s="25">
        <f t="shared" si="84"/>
        <v>1.0639650000000009E-3</v>
      </c>
      <c r="L331" s="25">
        <f t="shared" si="85"/>
        <v>2.4503113950000023E-2</v>
      </c>
      <c r="M331" s="25">
        <v>2.5999999999999999E-3</v>
      </c>
      <c r="N331" s="25">
        <f t="shared" si="86"/>
        <v>2.2550000000000001E-3</v>
      </c>
      <c r="O331" s="25"/>
      <c r="P331" s="25">
        <f t="shared" si="87"/>
        <v>6.8316500000000012E-4</v>
      </c>
      <c r="Q331" s="25">
        <f t="shared" si="88"/>
        <v>1.5733289950000003E-2</v>
      </c>
      <c r="R331" s="36">
        <v>4.0299999999999997E-3</v>
      </c>
      <c r="S331" s="36">
        <f t="shared" si="89"/>
        <v>3.6849999999999999E-3</v>
      </c>
      <c r="T331" s="36"/>
      <c r="U331" s="36">
        <f t="shared" si="90"/>
        <v>8.5306500000000007E-4</v>
      </c>
      <c r="V331" s="36">
        <f t="shared" si="91"/>
        <v>1.9646086950000002E-2</v>
      </c>
      <c r="W331" s="37">
        <v>4.8700000000000002E-3</v>
      </c>
      <c r="X331" s="37">
        <f t="shared" si="92"/>
        <v>4.5250000000000004E-3</v>
      </c>
      <c r="Y331" s="37"/>
      <c r="Z331" s="37">
        <f t="shared" si="93"/>
        <v>9.0426500000000045E-4</v>
      </c>
      <c r="AA331" s="37">
        <f t="shared" si="94"/>
        <v>2.082522295000001E-2</v>
      </c>
      <c r="AB331" s="25">
        <v>4.6999999999999999E-4</v>
      </c>
      <c r="AC331" s="25">
        <f t="shared" si="95"/>
        <v>3.4499999999999998E-4</v>
      </c>
    </row>
    <row r="332" spans="1:29" s="15" customFormat="1">
      <c r="A332" s="18">
        <v>580</v>
      </c>
      <c r="B332" s="25">
        <v>2.7E-4</v>
      </c>
      <c r="C332" s="25">
        <v>3.0699999999999998E-3</v>
      </c>
      <c r="D332" s="25">
        <f t="shared" si="80"/>
        <v>2.5899999999999999E-3</v>
      </c>
      <c r="E332" s="25"/>
      <c r="F332" s="25">
        <f t="shared" si="81"/>
        <v>5.2026499999999979E-4</v>
      </c>
      <c r="G332" s="25">
        <f t="shared" si="82"/>
        <v>1.1981702949999996E-2</v>
      </c>
      <c r="H332" s="25">
        <v>8.2290000000000002E-3</v>
      </c>
      <c r="I332" s="25">
        <f t="shared" si="83"/>
        <v>7.7490000000000007E-3</v>
      </c>
      <c r="J332" s="25"/>
      <c r="K332" s="25">
        <f t="shared" si="84"/>
        <v>1.0879650000000006E-3</v>
      </c>
      <c r="L332" s="25">
        <f t="shared" si="85"/>
        <v>2.5055833950000016E-2</v>
      </c>
      <c r="M332" s="25">
        <v>2.9099999999999998E-3</v>
      </c>
      <c r="N332" s="25">
        <f t="shared" si="86"/>
        <v>2.4299999999999999E-3</v>
      </c>
      <c r="O332" s="25"/>
      <c r="P332" s="25">
        <f t="shared" si="87"/>
        <v>8.5816499999999993E-4</v>
      </c>
      <c r="Q332" s="25">
        <f t="shared" si="88"/>
        <v>1.9763539949999999E-2</v>
      </c>
      <c r="R332" s="36">
        <v>4.1200000000000004E-3</v>
      </c>
      <c r="S332" s="36">
        <f t="shared" si="89"/>
        <v>3.6400000000000004E-3</v>
      </c>
      <c r="T332" s="36"/>
      <c r="U332" s="36">
        <f t="shared" si="90"/>
        <v>8.0806500000000061E-4</v>
      </c>
      <c r="V332" s="36">
        <f t="shared" si="91"/>
        <v>1.8609736950000014E-2</v>
      </c>
      <c r="W332" s="37">
        <v>5.0899999999999999E-3</v>
      </c>
      <c r="X332" s="37">
        <f t="shared" si="92"/>
        <v>4.6099999999999995E-3</v>
      </c>
      <c r="Y332" s="37"/>
      <c r="Z332" s="37">
        <f t="shared" si="93"/>
        <v>9.8926499999999959E-4</v>
      </c>
      <c r="AA332" s="37">
        <f t="shared" si="94"/>
        <v>2.2782772949999992E-2</v>
      </c>
      <c r="AB332" s="25">
        <v>6.8999999999999997E-4</v>
      </c>
      <c r="AC332" s="25">
        <f t="shared" si="95"/>
        <v>4.7999999999999996E-4</v>
      </c>
    </row>
    <row r="333" spans="1:29" s="15" customFormat="1">
      <c r="A333" s="18">
        <v>581</v>
      </c>
      <c r="B333" s="25">
        <v>2.0000000000000001E-4</v>
      </c>
      <c r="C333" s="25">
        <v>2.8900000000000002E-3</v>
      </c>
      <c r="D333" s="25">
        <f t="shared" si="80"/>
        <v>2.5650000000000004E-3</v>
      </c>
      <c r="E333" s="25"/>
      <c r="F333" s="25">
        <f t="shared" si="81"/>
        <v>4.9526500000000038E-4</v>
      </c>
      <c r="G333" s="25">
        <f t="shared" si="82"/>
        <v>1.140595295000001E-2</v>
      </c>
      <c r="H333" s="25">
        <v>8.09E-3</v>
      </c>
      <c r="I333" s="25">
        <f t="shared" si="83"/>
        <v>7.7650000000000002E-3</v>
      </c>
      <c r="J333" s="25"/>
      <c r="K333" s="25">
        <f t="shared" si="84"/>
        <v>1.1039650000000002E-3</v>
      </c>
      <c r="L333" s="25">
        <f t="shared" si="85"/>
        <v>2.5424313950000006E-2</v>
      </c>
      <c r="M333" s="25">
        <v>2.5500000000000002E-3</v>
      </c>
      <c r="N333" s="25">
        <f t="shared" si="86"/>
        <v>2.2250000000000004E-3</v>
      </c>
      <c r="O333" s="25"/>
      <c r="P333" s="25">
        <f t="shared" si="87"/>
        <v>6.5316500000000047E-4</v>
      </c>
      <c r="Q333" s="25">
        <f t="shared" si="88"/>
        <v>1.5042389950000012E-2</v>
      </c>
      <c r="R333" s="36">
        <v>4.0299999999999997E-3</v>
      </c>
      <c r="S333" s="36">
        <f t="shared" si="89"/>
        <v>3.705E-3</v>
      </c>
      <c r="T333" s="36"/>
      <c r="U333" s="36">
        <f t="shared" si="90"/>
        <v>8.7306500000000013E-4</v>
      </c>
      <c r="V333" s="36">
        <f t="shared" si="91"/>
        <v>2.0106686950000004E-2</v>
      </c>
      <c r="W333" s="37">
        <v>4.7600000000000003E-3</v>
      </c>
      <c r="X333" s="37">
        <f t="shared" si="92"/>
        <v>4.4350000000000006E-3</v>
      </c>
      <c r="Y333" s="37"/>
      <c r="Z333" s="37">
        <f t="shared" si="93"/>
        <v>8.1426500000000065E-4</v>
      </c>
      <c r="AA333" s="37">
        <f t="shared" si="94"/>
        <v>1.8752522950000017E-2</v>
      </c>
      <c r="AB333" s="25">
        <v>4.4999999999999999E-4</v>
      </c>
      <c r="AC333" s="25">
        <f t="shared" si="95"/>
        <v>3.2499999999999999E-4</v>
      </c>
    </row>
    <row r="334" spans="1:29" s="15" customFormat="1">
      <c r="A334" s="18">
        <v>582</v>
      </c>
      <c r="B334" s="25">
        <v>3.6999999999999999E-4</v>
      </c>
      <c r="C334" s="25">
        <v>3.0000000000000001E-3</v>
      </c>
      <c r="D334" s="25">
        <f t="shared" si="80"/>
        <v>2.49E-3</v>
      </c>
      <c r="E334" s="25"/>
      <c r="F334" s="25">
        <f t="shared" si="81"/>
        <v>4.2026499999999996E-4</v>
      </c>
      <c r="G334" s="25">
        <f t="shared" si="82"/>
        <v>9.6787029499999996E-3</v>
      </c>
      <c r="H334" s="25">
        <v>8.2100000000000003E-3</v>
      </c>
      <c r="I334" s="25">
        <f t="shared" si="83"/>
        <v>7.7000000000000002E-3</v>
      </c>
      <c r="J334" s="25"/>
      <c r="K334" s="25">
        <f t="shared" si="84"/>
        <v>1.0389650000000002E-3</v>
      </c>
      <c r="L334" s="25">
        <f t="shared" si="85"/>
        <v>2.3927363950000006E-2</v>
      </c>
      <c r="M334" s="25">
        <v>2.7899999999999999E-3</v>
      </c>
      <c r="N334" s="25">
        <f t="shared" si="86"/>
        <v>2.2799999999999999E-3</v>
      </c>
      <c r="O334" s="25"/>
      <c r="P334" s="25">
        <f t="shared" si="87"/>
        <v>7.0816499999999997E-4</v>
      </c>
      <c r="Q334" s="25">
        <f t="shared" si="88"/>
        <v>1.630903995E-2</v>
      </c>
      <c r="R334" s="36">
        <v>3.8999999999999998E-3</v>
      </c>
      <c r="S334" s="36">
        <f t="shared" si="89"/>
        <v>3.3899999999999998E-3</v>
      </c>
      <c r="T334" s="36"/>
      <c r="U334" s="36">
        <f t="shared" si="90"/>
        <v>5.5806499999999995E-4</v>
      </c>
      <c r="V334" s="36">
        <f t="shared" si="91"/>
        <v>1.285223695E-2</v>
      </c>
      <c r="W334" s="37">
        <v>4.9500000000000004E-3</v>
      </c>
      <c r="X334" s="37">
        <f t="shared" si="92"/>
        <v>4.4400000000000004E-3</v>
      </c>
      <c r="Y334" s="37"/>
      <c r="Z334" s="37">
        <f t="shared" si="93"/>
        <v>8.1926500000000044E-4</v>
      </c>
      <c r="AA334" s="37">
        <f t="shared" si="94"/>
        <v>1.8867672950000011E-2</v>
      </c>
      <c r="AB334" s="25">
        <v>6.4999999999999997E-4</v>
      </c>
      <c r="AC334" s="25">
        <f t="shared" si="95"/>
        <v>5.1000000000000004E-4</v>
      </c>
    </row>
    <row r="335" spans="1:29" s="15" customFormat="1">
      <c r="A335" s="18">
        <v>583</v>
      </c>
      <c r="B335" s="25">
        <v>1.4999999999999999E-4</v>
      </c>
      <c r="C335" s="25">
        <v>2.7799999999999999E-3</v>
      </c>
      <c r="D335" s="25">
        <f t="shared" si="80"/>
        <v>2.4450000000000001E-3</v>
      </c>
      <c r="E335" s="25"/>
      <c r="F335" s="25">
        <f t="shared" si="81"/>
        <v>3.7526500000000006E-4</v>
      </c>
      <c r="G335" s="25">
        <f t="shared" si="82"/>
        <v>8.6423529500000013E-3</v>
      </c>
      <c r="H335" s="25">
        <v>7.9500000000000005E-3</v>
      </c>
      <c r="I335" s="25">
        <f t="shared" si="83"/>
        <v>7.6150000000000002E-3</v>
      </c>
      <c r="J335" s="25"/>
      <c r="K335" s="25">
        <f t="shared" si="84"/>
        <v>9.5396500000000019E-4</v>
      </c>
      <c r="L335" s="25">
        <f t="shared" si="85"/>
        <v>2.1969813950000007E-2</v>
      </c>
      <c r="M335" s="25">
        <v>2.48E-3</v>
      </c>
      <c r="N335" s="25">
        <f t="shared" si="86"/>
        <v>2.1450000000000002E-3</v>
      </c>
      <c r="O335" s="25"/>
      <c r="P335" s="25">
        <f t="shared" si="87"/>
        <v>5.7316500000000026E-4</v>
      </c>
      <c r="Q335" s="25">
        <f t="shared" si="88"/>
        <v>1.3199989950000006E-2</v>
      </c>
      <c r="R335" s="36">
        <v>3.9100000000000003E-3</v>
      </c>
      <c r="S335" s="36">
        <f t="shared" si="89"/>
        <v>3.5750000000000005E-3</v>
      </c>
      <c r="T335" s="36"/>
      <c r="U335" s="36">
        <f t="shared" si="90"/>
        <v>7.4306500000000065E-4</v>
      </c>
      <c r="V335" s="36">
        <f t="shared" si="91"/>
        <v>1.7112786950000018E-2</v>
      </c>
      <c r="W335" s="37">
        <v>4.6600000000000001E-3</v>
      </c>
      <c r="X335" s="37">
        <f t="shared" si="92"/>
        <v>4.3249999999999999E-3</v>
      </c>
      <c r="Y335" s="37"/>
      <c r="Z335" s="37">
        <f t="shared" si="93"/>
        <v>7.0426499999999993E-4</v>
      </c>
      <c r="AA335" s="37">
        <f t="shared" si="94"/>
        <v>1.6219222950000001E-2</v>
      </c>
      <c r="AB335" s="25">
        <v>5.1999999999999995E-4</v>
      </c>
      <c r="AC335" s="25">
        <f t="shared" si="95"/>
        <v>3.3499999999999996E-4</v>
      </c>
    </row>
    <row r="336" spans="1:29" s="15" customFormat="1">
      <c r="A336" s="18">
        <v>584</v>
      </c>
      <c r="B336" s="25">
        <v>0</v>
      </c>
      <c r="C336" s="25">
        <v>3.0300000000000001E-3</v>
      </c>
      <c r="D336" s="25">
        <f t="shared" si="80"/>
        <v>2.7700000000000003E-3</v>
      </c>
      <c r="E336" s="25"/>
      <c r="F336" s="25">
        <f t="shared" si="81"/>
        <v>7.0026500000000026E-4</v>
      </c>
      <c r="G336" s="25">
        <f t="shared" si="82"/>
        <v>1.6127102950000007E-2</v>
      </c>
      <c r="H336" s="25">
        <v>8.1799999999999998E-3</v>
      </c>
      <c r="I336" s="25">
        <f t="shared" si="83"/>
        <v>7.92E-3</v>
      </c>
      <c r="J336" s="25"/>
      <c r="K336" s="25">
        <f t="shared" si="84"/>
        <v>1.2589649999999999E-3</v>
      </c>
      <c r="L336" s="25">
        <f t="shared" si="85"/>
        <v>2.899396395E-2</v>
      </c>
      <c r="M336" s="25">
        <v>2.8400000000000001E-3</v>
      </c>
      <c r="N336" s="25">
        <f t="shared" si="86"/>
        <v>2.5800000000000003E-3</v>
      </c>
      <c r="O336" s="25"/>
      <c r="P336" s="25">
        <f t="shared" si="87"/>
        <v>1.0081650000000003E-3</v>
      </c>
      <c r="Q336" s="25">
        <f t="shared" si="88"/>
        <v>2.3218039950000009E-2</v>
      </c>
      <c r="R336" s="36">
        <v>3.96E-3</v>
      </c>
      <c r="S336" s="36">
        <f t="shared" si="89"/>
        <v>3.7000000000000002E-3</v>
      </c>
      <c r="T336" s="36"/>
      <c r="U336" s="36">
        <f t="shared" si="90"/>
        <v>8.6806500000000033E-4</v>
      </c>
      <c r="V336" s="36">
        <f t="shared" si="91"/>
        <v>1.999153695000001E-2</v>
      </c>
      <c r="W336" s="37">
        <v>4.9399999999999999E-3</v>
      </c>
      <c r="X336" s="37">
        <f t="shared" si="92"/>
        <v>4.6800000000000001E-3</v>
      </c>
      <c r="Y336" s="37"/>
      <c r="Z336" s="37">
        <f t="shared" si="93"/>
        <v>1.0592650000000002E-3</v>
      </c>
      <c r="AA336" s="37">
        <f t="shared" si="94"/>
        <v>2.4394872950000007E-2</v>
      </c>
      <c r="AB336" s="25">
        <v>5.1999999999999995E-4</v>
      </c>
      <c r="AC336" s="25">
        <f t="shared" si="95"/>
        <v>2.5999999999999998E-4</v>
      </c>
    </row>
    <row r="337" spans="1:29" s="15" customFormat="1">
      <c r="A337" s="18">
        <v>585</v>
      </c>
      <c r="B337" s="25">
        <v>2.5999999999999998E-4</v>
      </c>
      <c r="C337" s="25">
        <v>2.8600000000000001E-3</v>
      </c>
      <c r="D337" s="25">
        <f t="shared" si="80"/>
        <v>2.4450000000000001E-3</v>
      </c>
      <c r="E337" s="25"/>
      <c r="F337" s="25">
        <f t="shared" si="81"/>
        <v>3.7526500000000006E-4</v>
      </c>
      <c r="G337" s="25">
        <f t="shared" si="82"/>
        <v>8.6423529500000013E-3</v>
      </c>
      <c r="H337" s="25">
        <v>7.9500000000000005E-3</v>
      </c>
      <c r="I337" s="25">
        <f t="shared" si="83"/>
        <v>7.535E-3</v>
      </c>
      <c r="J337" s="25"/>
      <c r="K337" s="25">
        <f t="shared" si="84"/>
        <v>8.7396499999999998E-4</v>
      </c>
      <c r="L337" s="25">
        <f t="shared" si="85"/>
        <v>2.0127413949999999E-2</v>
      </c>
      <c r="M337" s="25">
        <v>2.48E-3</v>
      </c>
      <c r="N337" s="25">
        <f t="shared" si="86"/>
        <v>2.065E-3</v>
      </c>
      <c r="O337" s="25"/>
      <c r="P337" s="25">
        <f t="shared" si="87"/>
        <v>4.9316500000000005E-4</v>
      </c>
      <c r="Q337" s="25">
        <f t="shared" si="88"/>
        <v>1.1357589950000002E-2</v>
      </c>
      <c r="R337" s="36">
        <v>3.98E-3</v>
      </c>
      <c r="S337" s="36">
        <f t="shared" si="89"/>
        <v>3.565E-3</v>
      </c>
      <c r="T337" s="36"/>
      <c r="U337" s="36">
        <f t="shared" si="90"/>
        <v>7.3306500000000019E-4</v>
      </c>
      <c r="V337" s="36">
        <f t="shared" si="91"/>
        <v>1.6882486950000004E-2</v>
      </c>
      <c r="W337" s="37">
        <v>4.7099999999999998E-3</v>
      </c>
      <c r="X337" s="37">
        <f t="shared" si="92"/>
        <v>4.2950000000000002E-3</v>
      </c>
      <c r="Y337" s="37"/>
      <c r="Z337" s="37">
        <f t="shared" si="93"/>
        <v>6.7426500000000028E-4</v>
      </c>
      <c r="AA337" s="37">
        <f t="shared" si="94"/>
        <v>1.5528322950000006E-2</v>
      </c>
      <c r="AB337" s="25">
        <v>5.6999999999999998E-4</v>
      </c>
      <c r="AC337" s="25">
        <f t="shared" si="95"/>
        <v>4.15E-4</v>
      </c>
    </row>
    <row r="338" spans="1:29" s="15" customFormat="1">
      <c r="A338" s="18">
        <v>586</v>
      </c>
      <c r="B338" s="25">
        <v>2.5000000000000001E-4</v>
      </c>
      <c r="C338" s="25">
        <v>3.0300000000000001E-3</v>
      </c>
      <c r="D338" s="25">
        <f t="shared" si="80"/>
        <v>2.6199999999999999E-3</v>
      </c>
      <c r="E338" s="25"/>
      <c r="F338" s="25">
        <f t="shared" si="81"/>
        <v>5.5026499999999987E-4</v>
      </c>
      <c r="G338" s="25">
        <f t="shared" si="82"/>
        <v>1.2672602949999997E-2</v>
      </c>
      <c r="H338" s="25">
        <v>8.1700000000000002E-3</v>
      </c>
      <c r="I338" s="25">
        <f t="shared" si="83"/>
        <v>7.7600000000000004E-3</v>
      </c>
      <c r="J338" s="25"/>
      <c r="K338" s="25">
        <f t="shared" si="84"/>
        <v>1.0989650000000004E-3</v>
      </c>
      <c r="L338" s="25">
        <f t="shared" si="85"/>
        <v>2.5309163950000008E-2</v>
      </c>
      <c r="M338" s="25">
        <v>2.8E-3</v>
      </c>
      <c r="N338" s="25">
        <f t="shared" si="86"/>
        <v>2.3899999999999998E-3</v>
      </c>
      <c r="O338" s="25"/>
      <c r="P338" s="25">
        <f t="shared" si="87"/>
        <v>8.1816499999999982E-4</v>
      </c>
      <c r="Q338" s="25">
        <f t="shared" si="88"/>
        <v>1.8842339949999998E-2</v>
      </c>
      <c r="R338" s="36">
        <v>3.9699999999999996E-3</v>
      </c>
      <c r="S338" s="36">
        <f t="shared" si="89"/>
        <v>3.5599999999999998E-3</v>
      </c>
      <c r="T338" s="36"/>
      <c r="U338" s="36">
        <f t="shared" si="90"/>
        <v>7.2806499999999996E-4</v>
      </c>
      <c r="V338" s="36">
        <f t="shared" si="91"/>
        <v>1.676733695E-2</v>
      </c>
      <c r="W338" s="37">
        <v>5.0299999999999997E-3</v>
      </c>
      <c r="X338" s="37">
        <f t="shared" si="92"/>
        <v>4.62E-3</v>
      </c>
      <c r="Y338" s="37"/>
      <c r="Z338" s="37">
        <f t="shared" si="93"/>
        <v>9.9926500000000005E-4</v>
      </c>
      <c r="AA338" s="37">
        <f t="shared" si="94"/>
        <v>2.3013072950000001E-2</v>
      </c>
      <c r="AB338" s="25">
        <v>5.6999999999999998E-4</v>
      </c>
      <c r="AC338" s="25">
        <f t="shared" si="95"/>
        <v>4.0999999999999999E-4</v>
      </c>
    </row>
    <row r="339" spans="1:29" s="15" customFormat="1">
      <c r="A339" s="18">
        <v>587</v>
      </c>
      <c r="B339" s="25">
        <v>1.8000000000000001E-4</v>
      </c>
      <c r="C339" s="25">
        <v>2.81E-3</v>
      </c>
      <c r="D339" s="25">
        <f t="shared" si="80"/>
        <v>2.4250000000000001E-3</v>
      </c>
      <c r="E339" s="25"/>
      <c r="F339" s="25">
        <f t="shared" si="81"/>
        <v>3.5526500000000001E-4</v>
      </c>
      <c r="G339" s="25">
        <f t="shared" si="82"/>
        <v>8.181752950000001E-3</v>
      </c>
      <c r="H339" s="25">
        <v>7.9000000000000008E-3</v>
      </c>
      <c r="I339" s="25">
        <f t="shared" si="83"/>
        <v>7.5150000000000008E-3</v>
      </c>
      <c r="J339" s="25"/>
      <c r="K339" s="25">
        <f t="shared" si="84"/>
        <v>8.539650000000008E-4</v>
      </c>
      <c r="L339" s="25">
        <f t="shared" si="85"/>
        <v>1.9666813950000018E-2</v>
      </c>
      <c r="M339" s="25">
        <v>2.5000000000000001E-3</v>
      </c>
      <c r="N339" s="25">
        <f t="shared" si="86"/>
        <v>2.1150000000000001E-3</v>
      </c>
      <c r="O339" s="25"/>
      <c r="P339" s="25">
        <f t="shared" si="87"/>
        <v>5.4316500000000018E-4</v>
      </c>
      <c r="Q339" s="25">
        <f t="shared" si="88"/>
        <v>1.2509089950000005E-2</v>
      </c>
      <c r="R339" s="36">
        <v>3.8800000000000002E-3</v>
      </c>
      <c r="S339" s="36">
        <f t="shared" si="89"/>
        <v>3.4950000000000003E-3</v>
      </c>
      <c r="T339" s="36"/>
      <c r="U339" s="36">
        <f t="shared" si="90"/>
        <v>6.6306500000000044E-4</v>
      </c>
      <c r="V339" s="36">
        <f t="shared" si="91"/>
        <v>1.5270386950000011E-2</v>
      </c>
      <c r="W339" s="37">
        <v>4.7400000000000003E-3</v>
      </c>
      <c r="X339" s="37">
        <f t="shared" si="92"/>
        <v>4.3550000000000004E-3</v>
      </c>
      <c r="Y339" s="37"/>
      <c r="Z339" s="37">
        <f t="shared" si="93"/>
        <v>7.3426500000000044E-4</v>
      </c>
      <c r="AA339" s="37">
        <f t="shared" si="94"/>
        <v>1.6910122950000012E-2</v>
      </c>
      <c r="AB339" s="25">
        <v>5.9000000000000003E-4</v>
      </c>
      <c r="AC339" s="25">
        <f t="shared" si="95"/>
        <v>3.8500000000000003E-4</v>
      </c>
    </row>
    <row r="340" spans="1:29" s="15" customFormat="1">
      <c r="A340" s="18">
        <v>588</v>
      </c>
      <c r="B340" s="25">
        <v>1.4999999999999999E-4</v>
      </c>
      <c r="C340" s="25">
        <v>2.8800000000000002E-3</v>
      </c>
      <c r="D340" s="25">
        <f t="shared" si="80"/>
        <v>2.4400000000000003E-3</v>
      </c>
      <c r="E340" s="25"/>
      <c r="F340" s="25">
        <f t="shared" si="81"/>
        <v>3.7026500000000026E-4</v>
      </c>
      <c r="G340" s="25">
        <f t="shared" si="82"/>
        <v>8.5272029500000068E-3</v>
      </c>
      <c r="H340" s="25">
        <v>8.0099999999999998E-3</v>
      </c>
      <c r="I340" s="25">
        <f t="shared" si="83"/>
        <v>7.5699999999999995E-3</v>
      </c>
      <c r="J340" s="25"/>
      <c r="K340" s="25">
        <f t="shared" si="84"/>
        <v>9.0896499999999943E-4</v>
      </c>
      <c r="L340" s="25">
        <f t="shared" si="85"/>
        <v>2.0933463949999988E-2</v>
      </c>
      <c r="M340" s="25">
        <v>2.6800000000000001E-3</v>
      </c>
      <c r="N340" s="25">
        <f t="shared" si="86"/>
        <v>2.2400000000000002E-3</v>
      </c>
      <c r="O340" s="25"/>
      <c r="P340" s="25">
        <f t="shared" si="87"/>
        <v>6.681650000000003E-4</v>
      </c>
      <c r="Q340" s="25">
        <f t="shared" si="88"/>
        <v>1.5387839950000008E-2</v>
      </c>
      <c r="R340" s="36">
        <v>3.79E-3</v>
      </c>
      <c r="S340" s="36">
        <f t="shared" si="89"/>
        <v>3.3500000000000001E-3</v>
      </c>
      <c r="T340" s="36"/>
      <c r="U340" s="36">
        <f t="shared" si="90"/>
        <v>5.1806500000000028E-4</v>
      </c>
      <c r="V340" s="36">
        <f t="shared" si="91"/>
        <v>1.1931036950000007E-2</v>
      </c>
      <c r="W340" s="37">
        <v>4.7600000000000003E-3</v>
      </c>
      <c r="X340" s="37">
        <f t="shared" si="92"/>
        <v>4.3200000000000001E-3</v>
      </c>
      <c r="Y340" s="37"/>
      <c r="Z340" s="37">
        <f t="shared" si="93"/>
        <v>6.9926500000000013E-4</v>
      </c>
      <c r="AA340" s="37">
        <f t="shared" si="94"/>
        <v>1.6104072950000003E-2</v>
      </c>
      <c r="AB340" s="25">
        <v>7.2999999999999996E-4</v>
      </c>
      <c r="AC340" s="25">
        <f t="shared" si="95"/>
        <v>4.3999999999999996E-4</v>
      </c>
    </row>
    <row r="341" spans="1:29" s="15" customFormat="1">
      <c r="A341" s="18">
        <v>589</v>
      </c>
      <c r="B341" s="25">
        <v>2.0000000000000001E-4</v>
      </c>
      <c r="C341" s="25">
        <v>2.7799999999999999E-3</v>
      </c>
      <c r="D341" s="25">
        <f t="shared" si="80"/>
        <v>2.395E-3</v>
      </c>
      <c r="E341" s="25"/>
      <c r="F341" s="25">
        <f t="shared" si="81"/>
        <v>3.2526499999999993E-4</v>
      </c>
      <c r="G341" s="25">
        <f t="shared" si="82"/>
        <v>7.4908529499999989E-3</v>
      </c>
      <c r="H341" s="25">
        <v>7.9000000000000008E-3</v>
      </c>
      <c r="I341" s="25">
        <f t="shared" si="83"/>
        <v>7.5150000000000008E-3</v>
      </c>
      <c r="J341" s="25"/>
      <c r="K341" s="25">
        <f t="shared" si="84"/>
        <v>8.539650000000008E-4</v>
      </c>
      <c r="L341" s="25">
        <f t="shared" si="85"/>
        <v>1.9666813950000018E-2</v>
      </c>
      <c r="M341" s="25">
        <v>2.49E-3</v>
      </c>
      <c r="N341" s="25">
        <f t="shared" si="86"/>
        <v>2.1050000000000001E-3</v>
      </c>
      <c r="O341" s="25"/>
      <c r="P341" s="25">
        <f t="shared" si="87"/>
        <v>5.3316500000000016E-4</v>
      </c>
      <c r="Q341" s="25">
        <f t="shared" si="88"/>
        <v>1.2278789950000004E-2</v>
      </c>
      <c r="R341" s="36">
        <v>3.8300000000000001E-3</v>
      </c>
      <c r="S341" s="36">
        <f t="shared" si="89"/>
        <v>3.4450000000000001E-3</v>
      </c>
      <c r="T341" s="36"/>
      <c r="U341" s="36">
        <f t="shared" si="90"/>
        <v>6.1306500000000031E-4</v>
      </c>
      <c r="V341" s="36">
        <f t="shared" si="91"/>
        <v>1.4118886950000008E-2</v>
      </c>
      <c r="W341" s="37">
        <v>4.6800000000000001E-3</v>
      </c>
      <c r="X341" s="37">
        <f t="shared" si="92"/>
        <v>4.2950000000000002E-3</v>
      </c>
      <c r="Y341" s="37"/>
      <c r="Z341" s="37">
        <f t="shared" si="93"/>
        <v>6.7426500000000028E-4</v>
      </c>
      <c r="AA341" s="37">
        <f t="shared" si="94"/>
        <v>1.5528322950000006E-2</v>
      </c>
      <c r="AB341" s="25">
        <v>5.6999999999999998E-4</v>
      </c>
      <c r="AC341" s="25">
        <f t="shared" si="95"/>
        <v>3.8499999999999998E-4</v>
      </c>
    </row>
    <row r="342" spans="1:29" s="15" customFormat="1">
      <c r="A342" s="18">
        <v>590</v>
      </c>
      <c r="B342" s="25">
        <v>1.4999999999999999E-4</v>
      </c>
      <c r="C342" s="25">
        <v>2.8300000000000001E-3</v>
      </c>
      <c r="D342" s="25">
        <f t="shared" si="80"/>
        <v>2.4399999999999999E-3</v>
      </c>
      <c r="E342" s="25"/>
      <c r="F342" s="25">
        <f t="shared" si="81"/>
        <v>3.7026499999999983E-4</v>
      </c>
      <c r="G342" s="25">
        <f t="shared" si="82"/>
        <v>8.5272029499999964E-3</v>
      </c>
      <c r="H342" s="25">
        <v>7.979E-3</v>
      </c>
      <c r="I342" s="25">
        <f t="shared" si="83"/>
        <v>7.5890000000000003E-3</v>
      </c>
      <c r="J342" s="25"/>
      <c r="K342" s="25">
        <f t="shared" si="84"/>
        <v>9.2796500000000021E-4</v>
      </c>
      <c r="L342" s="25">
        <f t="shared" si="85"/>
        <v>2.1371033950000007E-2</v>
      </c>
      <c r="M342" s="25">
        <v>2.66E-3</v>
      </c>
      <c r="N342" s="25">
        <f t="shared" si="86"/>
        <v>2.2699999999999999E-3</v>
      </c>
      <c r="O342" s="25"/>
      <c r="P342" s="25">
        <f t="shared" si="87"/>
        <v>6.9816499999999994E-4</v>
      </c>
      <c r="Q342" s="25">
        <f t="shared" si="88"/>
        <v>1.607873995E-2</v>
      </c>
      <c r="R342" s="36">
        <v>3.82E-3</v>
      </c>
      <c r="S342" s="36">
        <f t="shared" si="89"/>
        <v>3.4299999999999999E-3</v>
      </c>
      <c r="T342" s="36"/>
      <c r="U342" s="36">
        <f t="shared" si="90"/>
        <v>5.9806500000000005E-4</v>
      </c>
      <c r="V342" s="36">
        <f t="shared" si="91"/>
        <v>1.3773436950000002E-2</v>
      </c>
      <c r="W342" s="37">
        <v>4.7600000000000003E-3</v>
      </c>
      <c r="X342" s="37">
        <f t="shared" si="92"/>
        <v>4.3700000000000006E-3</v>
      </c>
      <c r="Y342" s="37"/>
      <c r="Z342" s="37">
        <f t="shared" si="93"/>
        <v>7.4926500000000069E-4</v>
      </c>
      <c r="AA342" s="37">
        <f t="shared" si="94"/>
        <v>1.7255572950000016E-2</v>
      </c>
      <c r="AB342" s="25">
        <v>6.3000000000000003E-4</v>
      </c>
      <c r="AC342" s="25">
        <f t="shared" si="95"/>
        <v>3.8999999999999999E-4</v>
      </c>
    </row>
    <row r="343" spans="1:29" s="15" customFormat="1">
      <c r="A343" s="18">
        <v>591</v>
      </c>
      <c r="B343" s="25">
        <v>2.4000000000000001E-4</v>
      </c>
      <c r="C343" s="25">
        <v>2.81E-3</v>
      </c>
      <c r="D343" s="25">
        <f t="shared" si="80"/>
        <v>2.3E-3</v>
      </c>
      <c r="E343" s="25"/>
      <c r="F343" s="25">
        <f t="shared" si="81"/>
        <v>2.302649999999999E-4</v>
      </c>
      <c r="G343" s="25">
        <f t="shared" si="82"/>
        <v>5.3030029499999982E-3</v>
      </c>
      <c r="H343" s="25">
        <v>7.8300000000000002E-3</v>
      </c>
      <c r="I343" s="25">
        <f t="shared" si="83"/>
        <v>7.3200000000000001E-3</v>
      </c>
      <c r="J343" s="25"/>
      <c r="K343" s="25">
        <f t="shared" si="84"/>
        <v>6.5896500000000007E-4</v>
      </c>
      <c r="L343" s="25">
        <f t="shared" si="85"/>
        <v>1.5175963950000003E-2</v>
      </c>
      <c r="M343" s="25">
        <v>2.5200000000000001E-3</v>
      </c>
      <c r="N343" s="25">
        <f t="shared" si="86"/>
        <v>2.0100000000000001E-3</v>
      </c>
      <c r="O343" s="25"/>
      <c r="P343" s="25">
        <f t="shared" si="87"/>
        <v>4.3816500000000013E-4</v>
      </c>
      <c r="Q343" s="25">
        <f t="shared" si="88"/>
        <v>1.0090939950000004E-2</v>
      </c>
      <c r="R343" s="36">
        <v>3.8E-3</v>
      </c>
      <c r="S343" s="36">
        <f t="shared" si="89"/>
        <v>3.29E-3</v>
      </c>
      <c r="T343" s="36"/>
      <c r="U343" s="36">
        <f t="shared" si="90"/>
        <v>4.5806500000000012E-4</v>
      </c>
      <c r="V343" s="36">
        <f t="shared" si="91"/>
        <v>1.0549236950000004E-2</v>
      </c>
      <c r="W343" s="37">
        <v>4.6600000000000001E-3</v>
      </c>
      <c r="X343" s="37">
        <f t="shared" si="92"/>
        <v>4.15E-3</v>
      </c>
      <c r="Y343" s="37"/>
      <c r="Z343" s="37">
        <f t="shared" si="93"/>
        <v>5.2926500000000012E-4</v>
      </c>
      <c r="AA343" s="37">
        <f t="shared" si="94"/>
        <v>1.2188972950000003E-2</v>
      </c>
      <c r="AB343" s="25">
        <v>7.7999999999999999E-4</v>
      </c>
      <c r="AC343" s="25">
        <f t="shared" si="95"/>
        <v>5.1000000000000004E-4</v>
      </c>
    </row>
    <row r="344" spans="1:29" s="15" customFormat="1">
      <c r="A344" s="18">
        <v>592</v>
      </c>
      <c r="B344" s="25">
        <v>1.8000000000000001E-4</v>
      </c>
      <c r="C344" s="25">
        <v>2.8400000000000001E-3</v>
      </c>
      <c r="D344" s="25">
        <f t="shared" si="80"/>
        <v>2.3900000000000002E-3</v>
      </c>
      <c r="E344" s="25"/>
      <c r="F344" s="25">
        <f t="shared" si="81"/>
        <v>3.2026500000000013E-4</v>
      </c>
      <c r="G344" s="25">
        <f t="shared" si="82"/>
        <v>7.3757029500000036E-3</v>
      </c>
      <c r="H344" s="25">
        <v>7.9100000000000004E-3</v>
      </c>
      <c r="I344" s="25">
        <f t="shared" si="83"/>
        <v>7.4600000000000005E-3</v>
      </c>
      <c r="J344" s="25"/>
      <c r="K344" s="25">
        <f t="shared" si="84"/>
        <v>7.9896500000000044E-4</v>
      </c>
      <c r="L344" s="25">
        <f t="shared" si="85"/>
        <v>1.840016395000001E-2</v>
      </c>
      <c r="M344" s="25">
        <v>2.5699999999999998E-3</v>
      </c>
      <c r="N344" s="25">
        <f t="shared" si="86"/>
        <v>2.1199999999999999E-3</v>
      </c>
      <c r="O344" s="25"/>
      <c r="P344" s="25">
        <f t="shared" si="87"/>
        <v>5.4816499999999998E-4</v>
      </c>
      <c r="Q344" s="25">
        <f t="shared" si="88"/>
        <v>1.2624239949999999E-2</v>
      </c>
      <c r="R344" s="36">
        <v>3.7499999999999999E-3</v>
      </c>
      <c r="S344" s="36">
        <f t="shared" si="89"/>
        <v>3.3E-3</v>
      </c>
      <c r="T344" s="36"/>
      <c r="U344" s="36">
        <f t="shared" si="90"/>
        <v>4.6806500000000015E-4</v>
      </c>
      <c r="V344" s="36">
        <f t="shared" si="91"/>
        <v>1.0779536950000003E-2</v>
      </c>
      <c r="W344" s="37">
        <v>4.6299999999999996E-3</v>
      </c>
      <c r="X344" s="37">
        <f t="shared" si="92"/>
        <v>4.1799999999999997E-3</v>
      </c>
      <c r="Y344" s="37"/>
      <c r="Z344" s="37">
        <f t="shared" si="93"/>
        <v>5.5926499999999976E-4</v>
      </c>
      <c r="AA344" s="37">
        <f t="shared" si="94"/>
        <v>1.2879872949999996E-2</v>
      </c>
      <c r="AB344" s="25">
        <v>7.2000000000000005E-4</v>
      </c>
      <c r="AC344" s="25">
        <f t="shared" si="95"/>
        <v>4.5000000000000004E-4</v>
      </c>
    </row>
    <row r="345" spans="1:29" s="15" customFormat="1">
      <c r="A345" s="18">
        <v>593</v>
      </c>
      <c r="B345" s="25">
        <v>1.8000000000000001E-4</v>
      </c>
      <c r="C345" s="25">
        <v>2.8300000000000001E-3</v>
      </c>
      <c r="D345" s="25">
        <f t="shared" si="80"/>
        <v>2.3700000000000001E-3</v>
      </c>
      <c r="E345" s="25"/>
      <c r="F345" s="25">
        <f t="shared" si="81"/>
        <v>3.0026500000000008E-4</v>
      </c>
      <c r="G345" s="25">
        <f t="shared" si="82"/>
        <v>6.9151029500000025E-3</v>
      </c>
      <c r="H345" s="25">
        <v>7.8700000000000003E-3</v>
      </c>
      <c r="I345" s="25">
        <f t="shared" si="83"/>
        <v>7.4099999999999999E-3</v>
      </c>
      <c r="J345" s="25"/>
      <c r="K345" s="25">
        <f t="shared" si="84"/>
        <v>7.4896499999999987E-4</v>
      </c>
      <c r="L345" s="25">
        <f t="shared" si="85"/>
        <v>1.7248663949999996E-2</v>
      </c>
      <c r="M345" s="25">
        <v>2.5400000000000002E-3</v>
      </c>
      <c r="N345" s="25">
        <f t="shared" si="86"/>
        <v>2.0800000000000003E-3</v>
      </c>
      <c r="O345" s="25"/>
      <c r="P345" s="25">
        <f t="shared" si="87"/>
        <v>5.0816500000000031E-4</v>
      </c>
      <c r="Q345" s="25">
        <f t="shared" si="88"/>
        <v>1.1703039950000008E-2</v>
      </c>
      <c r="R345" s="36">
        <v>3.82E-3</v>
      </c>
      <c r="S345" s="36">
        <f t="shared" si="89"/>
        <v>3.3600000000000001E-3</v>
      </c>
      <c r="T345" s="36"/>
      <c r="U345" s="36">
        <f t="shared" si="90"/>
        <v>5.280650000000003E-4</v>
      </c>
      <c r="V345" s="36">
        <f t="shared" si="91"/>
        <v>1.2161336950000008E-2</v>
      </c>
      <c r="W345" s="37">
        <v>4.6800000000000001E-3</v>
      </c>
      <c r="X345" s="37">
        <f t="shared" si="92"/>
        <v>4.2199999999999998E-3</v>
      </c>
      <c r="Y345" s="37"/>
      <c r="Z345" s="37">
        <f t="shared" si="93"/>
        <v>5.9926499999999987E-4</v>
      </c>
      <c r="AA345" s="37">
        <f t="shared" si="94"/>
        <v>1.3801072949999998E-2</v>
      </c>
      <c r="AB345" s="25">
        <v>7.3999999999999999E-4</v>
      </c>
      <c r="AC345" s="25">
        <f t="shared" si="95"/>
        <v>4.6000000000000001E-4</v>
      </c>
    </row>
    <row r="346" spans="1:29" s="15" customFormat="1">
      <c r="A346" s="18">
        <v>594</v>
      </c>
      <c r="B346" s="25">
        <v>1.6000000000000001E-4</v>
      </c>
      <c r="C346" s="25">
        <v>2.8700000000000002E-3</v>
      </c>
      <c r="D346" s="25">
        <f t="shared" si="80"/>
        <v>2.4950000000000003E-3</v>
      </c>
      <c r="E346" s="25"/>
      <c r="F346" s="25">
        <f t="shared" si="81"/>
        <v>4.2526500000000019E-4</v>
      </c>
      <c r="G346" s="25">
        <f t="shared" si="82"/>
        <v>9.7938529500000045E-3</v>
      </c>
      <c r="H346" s="25">
        <v>7.9500000000000005E-3</v>
      </c>
      <c r="I346" s="25">
        <f t="shared" si="83"/>
        <v>7.5750000000000001E-3</v>
      </c>
      <c r="J346" s="25"/>
      <c r="K346" s="25">
        <f t="shared" si="84"/>
        <v>9.1396500000000009E-4</v>
      </c>
      <c r="L346" s="25">
        <f t="shared" si="85"/>
        <v>2.1048613950000003E-2</v>
      </c>
      <c r="M346" s="25">
        <v>2.63E-3</v>
      </c>
      <c r="N346" s="25">
        <f t="shared" si="86"/>
        <v>2.2550000000000001E-3</v>
      </c>
      <c r="O346" s="25"/>
      <c r="P346" s="25">
        <f t="shared" si="87"/>
        <v>6.8316500000000012E-4</v>
      </c>
      <c r="Q346" s="25">
        <f t="shared" si="88"/>
        <v>1.5733289950000003E-2</v>
      </c>
      <c r="R346" s="36">
        <v>3.8E-3</v>
      </c>
      <c r="S346" s="36">
        <f t="shared" si="89"/>
        <v>3.4250000000000001E-3</v>
      </c>
      <c r="T346" s="36"/>
      <c r="U346" s="36">
        <f t="shared" si="90"/>
        <v>5.9306500000000026E-4</v>
      </c>
      <c r="V346" s="36">
        <f t="shared" si="91"/>
        <v>1.3658286950000006E-2</v>
      </c>
      <c r="W346" s="37">
        <v>4.64E-3</v>
      </c>
      <c r="X346" s="37">
        <f t="shared" si="92"/>
        <v>4.2649999999999997E-3</v>
      </c>
      <c r="Y346" s="37"/>
      <c r="Z346" s="37">
        <f t="shared" si="93"/>
        <v>6.4426499999999977E-4</v>
      </c>
      <c r="AA346" s="37">
        <f t="shared" si="94"/>
        <v>1.4837422949999995E-2</v>
      </c>
      <c r="AB346" s="25">
        <v>5.9000000000000003E-4</v>
      </c>
      <c r="AC346" s="25">
        <f t="shared" si="95"/>
        <v>3.7500000000000001E-4</v>
      </c>
    </row>
    <row r="347" spans="1:29" s="15" customFormat="1">
      <c r="A347" s="18">
        <v>595</v>
      </c>
      <c r="B347" s="25">
        <v>1.3999999999999999E-4</v>
      </c>
      <c r="C347" s="25">
        <v>2.7699999999999999E-3</v>
      </c>
      <c r="D347" s="25">
        <f t="shared" si="80"/>
        <v>2.4199999999999998E-3</v>
      </c>
      <c r="E347" s="25"/>
      <c r="F347" s="25">
        <f t="shared" si="81"/>
        <v>3.5026499999999978E-4</v>
      </c>
      <c r="G347" s="25">
        <f t="shared" si="82"/>
        <v>8.0666029499999944E-3</v>
      </c>
      <c r="H347" s="25">
        <v>7.8300000000000002E-3</v>
      </c>
      <c r="I347" s="25">
        <f t="shared" si="83"/>
        <v>7.4800000000000005E-3</v>
      </c>
      <c r="J347" s="25"/>
      <c r="K347" s="25">
        <f t="shared" si="84"/>
        <v>8.1896500000000049E-4</v>
      </c>
      <c r="L347" s="25">
        <f t="shared" si="85"/>
        <v>1.8860763950000012E-2</v>
      </c>
      <c r="M347" s="25">
        <v>2.4599999999999999E-3</v>
      </c>
      <c r="N347" s="25">
        <f t="shared" si="86"/>
        <v>2.1099999999999999E-3</v>
      </c>
      <c r="O347" s="25"/>
      <c r="P347" s="25">
        <f t="shared" si="87"/>
        <v>5.3816499999999995E-4</v>
      </c>
      <c r="Q347" s="25">
        <f t="shared" si="88"/>
        <v>1.239393995E-2</v>
      </c>
      <c r="R347" s="36">
        <v>3.7100000000000002E-3</v>
      </c>
      <c r="S347" s="36">
        <f t="shared" si="89"/>
        <v>3.3600000000000001E-3</v>
      </c>
      <c r="T347" s="36"/>
      <c r="U347" s="36">
        <f t="shared" si="90"/>
        <v>5.280650000000003E-4</v>
      </c>
      <c r="V347" s="36">
        <f t="shared" si="91"/>
        <v>1.2161336950000008E-2</v>
      </c>
      <c r="W347" s="37">
        <v>4.6100000000000004E-3</v>
      </c>
      <c r="X347" s="37">
        <f t="shared" si="92"/>
        <v>4.2600000000000008E-3</v>
      </c>
      <c r="Y347" s="37"/>
      <c r="Z347" s="37">
        <f t="shared" si="93"/>
        <v>6.3926500000000084E-4</v>
      </c>
      <c r="AA347" s="37">
        <f t="shared" si="94"/>
        <v>1.4722272950000019E-2</v>
      </c>
      <c r="AB347" s="25">
        <v>5.5999999999999995E-4</v>
      </c>
      <c r="AC347" s="25">
        <f t="shared" si="95"/>
        <v>3.4999999999999994E-4</v>
      </c>
    </row>
    <row r="348" spans="1:29" s="15" customFormat="1">
      <c r="A348" s="18">
        <v>596</v>
      </c>
      <c r="B348" s="25">
        <v>2.2000000000000001E-4</v>
      </c>
      <c r="C348" s="25">
        <v>2.7699999999999999E-3</v>
      </c>
      <c r="D348" s="25">
        <f t="shared" si="80"/>
        <v>2.3549999999999999E-3</v>
      </c>
      <c r="E348" s="25"/>
      <c r="F348" s="25">
        <f t="shared" si="81"/>
        <v>2.8526499999999982E-4</v>
      </c>
      <c r="G348" s="25">
        <f t="shared" si="82"/>
        <v>6.5696529499999967E-3</v>
      </c>
      <c r="H348" s="25">
        <v>7.8600000000000007E-3</v>
      </c>
      <c r="I348" s="25">
        <f t="shared" si="83"/>
        <v>7.4450000000000002E-3</v>
      </c>
      <c r="J348" s="25"/>
      <c r="K348" s="25">
        <f t="shared" si="84"/>
        <v>7.8396500000000018E-4</v>
      </c>
      <c r="L348" s="25">
        <f t="shared" si="85"/>
        <v>1.8054713950000006E-2</v>
      </c>
      <c r="M348" s="25">
        <v>2.5200000000000001E-3</v>
      </c>
      <c r="N348" s="25">
        <f t="shared" si="86"/>
        <v>2.1050000000000001E-3</v>
      </c>
      <c r="O348" s="25"/>
      <c r="P348" s="25">
        <f t="shared" si="87"/>
        <v>5.3316500000000016E-4</v>
      </c>
      <c r="Q348" s="25">
        <f t="shared" si="88"/>
        <v>1.2278789950000004E-2</v>
      </c>
      <c r="R348" s="36">
        <v>3.6900000000000001E-3</v>
      </c>
      <c r="S348" s="36">
        <f t="shared" si="89"/>
        <v>3.2750000000000001E-3</v>
      </c>
      <c r="T348" s="36"/>
      <c r="U348" s="36">
        <f t="shared" si="90"/>
        <v>4.430650000000003E-4</v>
      </c>
      <c r="V348" s="36">
        <f t="shared" si="91"/>
        <v>1.0203786950000007E-2</v>
      </c>
      <c r="W348" s="37">
        <v>4.6299999999999996E-3</v>
      </c>
      <c r="X348" s="37">
        <f t="shared" si="92"/>
        <v>4.215E-3</v>
      </c>
      <c r="Y348" s="37"/>
      <c r="Z348" s="37">
        <f t="shared" si="93"/>
        <v>5.9426500000000007E-4</v>
      </c>
      <c r="AA348" s="37">
        <f t="shared" si="94"/>
        <v>1.3685922950000002E-2</v>
      </c>
      <c r="AB348" s="25">
        <v>6.0999999999999997E-4</v>
      </c>
      <c r="AC348" s="25">
        <f t="shared" si="95"/>
        <v>4.15E-4</v>
      </c>
    </row>
    <row r="349" spans="1:29" s="15" customFormat="1">
      <c r="A349" s="18">
        <v>597</v>
      </c>
      <c r="B349" s="25">
        <v>1.2999999999999999E-4</v>
      </c>
      <c r="C349" s="25">
        <v>2.7499999999999998E-3</v>
      </c>
      <c r="D349" s="25">
        <f t="shared" si="80"/>
        <v>2.4199999999999998E-3</v>
      </c>
      <c r="E349" s="25"/>
      <c r="F349" s="25">
        <f t="shared" si="81"/>
        <v>3.5026499999999978E-4</v>
      </c>
      <c r="G349" s="25">
        <f t="shared" si="82"/>
        <v>8.0666029499999944E-3</v>
      </c>
      <c r="H349" s="25">
        <v>7.7799999999999996E-3</v>
      </c>
      <c r="I349" s="25">
        <f t="shared" si="83"/>
        <v>7.45E-3</v>
      </c>
      <c r="J349" s="25"/>
      <c r="K349" s="25">
        <f t="shared" si="84"/>
        <v>7.8896499999999998E-4</v>
      </c>
      <c r="L349" s="25">
        <f t="shared" si="85"/>
        <v>1.816986395E-2</v>
      </c>
      <c r="M349" s="25">
        <v>2.4399999999999999E-3</v>
      </c>
      <c r="N349" s="25">
        <f t="shared" si="86"/>
        <v>2.1099999999999999E-3</v>
      </c>
      <c r="O349" s="25"/>
      <c r="P349" s="25">
        <f t="shared" si="87"/>
        <v>5.3816499999999995E-4</v>
      </c>
      <c r="Q349" s="25">
        <f t="shared" si="88"/>
        <v>1.239393995E-2</v>
      </c>
      <c r="R349" s="36">
        <v>3.64E-3</v>
      </c>
      <c r="S349" s="36">
        <f t="shared" si="89"/>
        <v>3.31E-3</v>
      </c>
      <c r="T349" s="36"/>
      <c r="U349" s="36">
        <f t="shared" si="90"/>
        <v>4.7806500000000017E-4</v>
      </c>
      <c r="V349" s="36">
        <f t="shared" si="91"/>
        <v>1.1009836950000004E-2</v>
      </c>
      <c r="W349" s="37">
        <v>4.5900000000000003E-3</v>
      </c>
      <c r="X349" s="37">
        <f t="shared" si="92"/>
        <v>4.2599999999999999E-3</v>
      </c>
      <c r="Y349" s="37"/>
      <c r="Z349" s="37">
        <f t="shared" si="93"/>
        <v>6.3926499999999997E-4</v>
      </c>
      <c r="AA349" s="37">
        <f t="shared" si="94"/>
        <v>1.472227295E-2</v>
      </c>
      <c r="AB349" s="25">
        <v>5.2999999999999998E-4</v>
      </c>
      <c r="AC349" s="25">
        <f t="shared" si="95"/>
        <v>3.3E-4</v>
      </c>
    </row>
    <row r="350" spans="1:29" s="15" customFormat="1">
      <c r="A350" s="18">
        <v>598</v>
      </c>
      <c r="B350" s="25">
        <v>1.4999999999999999E-4</v>
      </c>
      <c r="C350" s="25">
        <v>2.7000000000000001E-3</v>
      </c>
      <c r="D350" s="25">
        <f t="shared" si="80"/>
        <v>2.33E-3</v>
      </c>
      <c r="E350" s="25"/>
      <c r="F350" s="25">
        <f t="shared" si="81"/>
        <v>2.6026499999999998E-4</v>
      </c>
      <c r="G350" s="25">
        <f t="shared" si="82"/>
        <v>5.9939029499999994E-3</v>
      </c>
      <c r="H350" s="25">
        <v>7.7299999999999999E-3</v>
      </c>
      <c r="I350" s="25">
        <f t="shared" si="83"/>
        <v>7.3600000000000002E-3</v>
      </c>
      <c r="J350" s="25"/>
      <c r="K350" s="25">
        <f t="shared" si="84"/>
        <v>6.9896500000000018E-4</v>
      </c>
      <c r="L350" s="25">
        <f t="shared" si="85"/>
        <v>1.6097163950000003E-2</v>
      </c>
      <c r="M350" s="25">
        <v>2.47E-3</v>
      </c>
      <c r="N350" s="25">
        <f t="shared" si="86"/>
        <v>2.0999999999999999E-3</v>
      </c>
      <c r="O350" s="25"/>
      <c r="P350" s="25">
        <f t="shared" si="87"/>
        <v>5.2816499999999993E-4</v>
      </c>
      <c r="Q350" s="25">
        <f t="shared" si="88"/>
        <v>1.2163639949999999E-2</v>
      </c>
      <c r="R350" s="36">
        <v>3.5899999999999999E-3</v>
      </c>
      <c r="S350" s="36">
        <f t="shared" si="89"/>
        <v>3.2199999999999998E-3</v>
      </c>
      <c r="T350" s="36"/>
      <c r="U350" s="36">
        <f t="shared" si="90"/>
        <v>3.8806499999999994E-4</v>
      </c>
      <c r="V350" s="36">
        <f t="shared" si="91"/>
        <v>8.9371369499999988E-3</v>
      </c>
      <c r="W350" s="37">
        <v>4.4999999999999997E-3</v>
      </c>
      <c r="X350" s="37">
        <f t="shared" si="92"/>
        <v>4.13E-3</v>
      </c>
      <c r="Y350" s="37"/>
      <c r="Z350" s="37">
        <f t="shared" si="93"/>
        <v>5.0926500000000006E-4</v>
      </c>
      <c r="AA350" s="37">
        <f t="shared" si="94"/>
        <v>1.1728372950000001E-2</v>
      </c>
      <c r="AB350" s="25">
        <v>5.9000000000000003E-4</v>
      </c>
      <c r="AC350" s="25">
        <f t="shared" si="95"/>
        <v>3.6999999999999999E-4</v>
      </c>
    </row>
    <row r="351" spans="1:29" s="15" customFormat="1">
      <c r="A351" s="18">
        <v>599</v>
      </c>
      <c r="B351" s="25">
        <v>1.4999999999999999E-4</v>
      </c>
      <c r="C351" s="25">
        <v>2.6700000000000001E-3</v>
      </c>
      <c r="D351" s="25">
        <f t="shared" si="80"/>
        <v>2.33E-3</v>
      </c>
      <c r="E351" s="25"/>
      <c r="F351" s="25">
        <f t="shared" si="81"/>
        <v>2.6026499999999998E-4</v>
      </c>
      <c r="G351" s="25">
        <f t="shared" si="82"/>
        <v>5.9939029499999994E-3</v>
      </c>
      <c r="H351" s="25">
        <v>7.7299999999999999E-3</v>
      </c>
      <c r="I351" s="25">
        <f t="shared" si="83"/>
        <v>7.3899999999999999E-3</v>
      </c>
      <c r="J351" s="25"/>
      <c r="K351" s="25">
        <f t="shared" si="84"/>
        <v>7.2896499999999982E-4</v>
      </c>
      <c r="L351" s="25">
        <f t="shared" si="85"/>
        <v>1.6788063949999998E-2</v>
      </c>
      <c r="M351" s="25">
        <v>2.3600000000000001E-3</v>
      </c>
      <c r="N351" s="25">
        <f t="shared" si="86"/>
        <v>2.0200000000000001E-3</v>
      </c>
      <c r="O351" s="25"/>
      <c r="P351" s="25">
        <f t="shared" si="87"/>
        <v>4.4816500000000015E-4</v>
      </c>
      <c r="Q351" s="25">
        <f t="shared" si="88"/>
        <v>1.0321239950000003E-2</v>
      </c>
      <c r="R351" s="36">
        <v>3.5599999999999998E-3</v>
      </c>
      <c r="S351" s="36">
        <f t="shared" si="89"/>
        <v>3.2199999999999998E-3</v>
      </c>
      <c r="T351" s="36"/>
      <c r="U351" s="36">
        <f t="shared" si="90"/>
        <v>3.8806499999999994E-4</v>
      </c>
      <c r="V351" s="36">
        <f t="shared" si="91"/>
        <v>8.9371369499999988E-3</v>
      </c>
      <c r="W351" s="37">
        <v>4.4799999999999996E-3</v>
      </c>
      <c r="X351" s="37">
        <f t="shared" si="92"/>
        <v>4.1399999999999996E-3</v>
      </c>
      <c r="Y351" s="37"/>
      <c r="Z351" s="37">
        <f t="shared" si="93"/>
        <v>5.1926499999999966E-4</v>
      </c>
      <c r="AA351" s="37">
        <f t="shared" si="94"/>
        <v>1.1958672949999992E-2</v>
      </c>
      <c r="AB351" s="25">
        <v>5.2999999999999998E-4</v>
      </c>
      <c r="AC351" s="25">
        <f t="shared" si="95"/>
        <v>3.3999999999999997E-4</v>
      </c>
    </row>
    <row r="352" spans="1:29" s="15" customFormat="1">
      <c r="A352" s="18">
        <v>600</v>
      </c>
      <c r="B352" s="25">
        <v>1.6000000000000001E-4</v>
      </c>
      <c r="C352" s="25">
        <v>2.7100000000000002E-3</v>
      </c>
      <c r="D352" s="25">
        <f t="shared" si="80"/>
        <v>2.2950000000000002E-3</v>
      </c>
      <c r="E352" s="25"/>
      <c r="F352" s="25"/>
      <c r="G352" s="25"/>
      <c r="H352" s="25">
        <v>7.7200000000000003E-3</v>
      </c>
      <c r="I352" s="25">
        <f t="shared" si="83"/>
        <v>7.3050000000000007E-3</v>
      </c>
      <c r="J352" s="25"/>
      <c r="K352" s="25"/>
      <c r="L352" s="25"/>
      <c r="M352" s="25">
        <v>2.3999999999999998E-3</v>
      </c>
      <c r="N352" s="25">
        <f t="shared" si="86"/>
        <v>1.9849999999999998E-3</v>
      </c>
      <c r="O352" s="25"/>
      <c r="P352" s="25"/>
      <c r="Q352" s="25"/>
      <c r="R352" s="36">
        <v>3.5599999999999998E-3</v>
      </c>
      <c r="S352" s="36">
        <f t="shared" si="89"/>
        <v>3.1449999999999998E-3</v>
      </c>
      <c r="T352" s="36"/>
      <c r="U352" s="36"/>
      <c r="V352" s="36"/>
      <c r="W352" s="37">
        <v>4.5300000000000002E-3</v>
      </c>
      <c r="X352" s="37">
        <f t="shared" si="92"/>
        <v>4.1150000000000006E-3</v>
      </c>
      <c r="Y352" s="37"/>
      <c r="Z352" s="37"/>
      <c r="AA352" s="37"/>
      <c r="AB352" s="25">
        <v>6.7000000000000002E-4</v>
      </c>
      <c r="AC352" s="25">
        <f t="shared" si="95"/>
        <v>4.15E-4</v>
      </c>
    </row>
    <row r="353" spans="1:29" s="15" customFormat="1">
      <c r="A353" s="18">
        <v>601</v>
      </c>
      <c r="B353" s="25">
        <v>1.4999999999999999E-4</v>
      </c>
      <c r="C353" s="25">
        <v>2.63E-3</v>
      </c>
      <c r="D353" s="25">
        <f t="shared" si="80"/>
        <v>2.2499999999999998E-3</v>
      </c>
      <c r="E353" s="25"/>
      <c r="F353" s="25"/>
      <c r="G353" s="25"/>
      <c r="H353" s="25">
        <v>7.6400000000000001E-3</v>
      </c>
      <c r="I353" s="25">
        <f t="shared" si="83"/>
        <v>7.26E-3</v>
      </c>
      <c r="J353" s="25"/>
      <c r="K353" s="25"/>
      <c r="L353" s="25"/>
      <c r="M353" s="25">
        <v>2.33E-3</v>
      </c>
      <c r="N353" s="25">
        <f t="shared" si="86"/>
        <v>1.9500000000000001E-3</v>
      </c>
      <c r="O353" s="25"/>
      <c r="P353" s="25"/>
      <c r="Q353" s="25"/>
      <c r="R353" s="36">
        <v>3.49E-3</v>
      </c>
      <c r="S353" s="36">
        <f t="shared" si="89"/>
        <v>3.1099999999999999E-3</v>
      </c>
      <c r="T353" s="36"/>
      <c r="U353" s="36"/>
      <c r="V353" s="36"/>
      <c r="W353" s="37">
        <v>4.4200000000000003E-3</v>
      </c>
      <c r="X353" s="37">
        <f t="shared" si="92"/>
        <v>4.0400000000000002E-3</v>
      </c>
      <c r="Y353" s="37"/>
      <c r="Z353" s="37"/>
      <c r="AA353" s="37"/>
      <c r="AB353" s="25">
        <v>6.0999999999999997E-4</v>
      </c>
      <c r="AC353" s="25">
        <f t="shared" si="95"/>
        <v>3.7999999999999997E-4</v>
      </c>
    </row>
    <row r="354" spans="1:29" s="15" customFormat="1">
      <c r="A354" s="18">
        <v>602</v>
      </c>
      <c r="B354" s="25">
        <v>1.8000000000000001E-4</v>
      </c>
      <c r="C354" s="25">
        <v>2.5500000000000002E-3</v>
      </c>
      <c r="D354" s="25">
        <f t="shared" si="80"/>
        <v>2.14E-3</v>
      </c>
      <c r="E354" s="25"/>
      <c r="F354" s="25"/>
      <c r="G354" s="25"/>
      <c r="H354" s="25">
        <v>7.5599999999999999E-3</v>
      </c>
      <c r="I354" s="25">
        <f t="shared" si="83"/>
        <v>7.1500000000000001E-3</v>
      </c>
      <c r="J354" s="25"/>
      <c r="K354" s="25"/>
      <c r="L354" s="25"/>
      <c r="M354" s="25">
        <v>2.2000000000000001E-3</v>
      </c>
      <c r="N354" s="25">
        <f t="shared" si="86"/>
        <v>1.7900000000000001E-3</v>
      </c>
      <c r="O354" s="25"/>
      <c r="P354" s="25"/>
      <c r="Q354" s="25"/>
      <c r="R354" s="36">
        <v>3.47E-3</v>
      </c>
      <c r="S354" s="36">
        <f t="shared" si="89"/>
        <v>3.0599999999999998E-3</v>
      </c>
      <c r="T354" s="36"/>
      <c r="U354" s="36"/>
      <c r="V354" s="36"/>
      <c r="W354" s="37">
        <v>4.3600000000000002E-3</v>
      </c>
      <c r="X354" s="37">
        <f t="shared" si="92"/>
        <v>3.9500000000000004E-3</v>
      </c>
      <c r="Y354" s="37"/>
      <c r="Z354" s="37"/>
      <c r="AA354" s="37"/>
      <c r="AB354" s="25">
        <v>6.4000000000000005E-4</v>
      </c>
      <c r="AC354" s="25">
        <f t="shared" si="95"/>
        <v>4.1000000000000005E-4</v>
      </c>
    </row>
    <row r="355" spans="1:29" s="15" customFormat="1">
      <c r="A355" s="18">
        <v>603</v>
      </c>
      <c r="B355" s="25">
        <v>1.8000000000000001E-4</v>
      </c>
      <c r="C355" s="25">
        <v>2.6099999999999999E-3</v>
      </c>
      <c r="D355" s="25">
        <f t="shared" si="80"/>
        <v>2.2599999999999999E-3</v>
      </c>
      <c r="E355" s="25"/>
      <c r="F355" s="25"/>
      <c r="G355" s="25"/>
      <c r="H355" s="25">
        <v>7.6E-3</v>
      </c>
      <c r="I355" s="25">
        <f t="shared" si="83"/>
        <v>7.2500000000000004E-3</v>
      </c>
      <c r="J355" s="25"/>
      <c r="K355" s="25"/>
      <c r="L355" s="25"/>
      <c r="M355" s="25">
        <v>2.3E-3</v>
      </c>
      <c r="N355" s="25">
        <f t="shared" si="86"/>
        <v>1.9499999999999999E-3</v>
      </c>
      <c r="O355" s="25"/>
      <c r="P355" s="25"/>
      <c r="Q355" s="25"/>
      <c r="R355" s="36">
        <v>3.4499999999999999E-3</v>
      </c>
      <c r="S355" s="36">
        <f t="shared" si="89"/>
        <v>3.0999999999999999E-3</v>
      </c>
      <c r="T355" s="36"/>
      <c r="U355" s="36"/>
      <c r="V355" s="36"/>
      <c r="W355" s="37">
        <v>4.3899999999999998E-3</v>
      </c>
      <c r="X355" s="37">
        <f t="shared" si="92"/>
        <v>4.0400000000000002E-3</v>
      </c>
      <c r="Y355" s="37"/>
      <c r="Z355" s="37"/>
      <c r="AA355" s="37"/>
      <c r="AB355" s="25">
        <v>5.1999999999999995E-4</v>
      </c>
      <c r="AC355" s="25">
        <f t="shared" si="95"/>
        <v>3.5E-4</v>
      </c>
    </row>
    <row r="356" spans="1:29" s="15" customFormat="1">
      <c r="A356" s="18">
        <v>604</v>
      </c>
      <c r="B356" s="25">
        <v>1.8000000000000001E-4</v>
      </c>
      <c r="C356" s="25">
        <v>2.66E-3</v>
      </c>
      <c r="D356" s="25">
        <f t="shared" si="80"/>
        <v>2.2499999999999998E-3</v>
      </c>
      <c r="E356" s="25"/>
      <c r="F356" s="25"/>
      <c r="G356" s="25"/>
      <c r="H356" s="25">
        <v>7.5799999999999999E-3</v>
      </c>
      <c r="I356" s="25">
        <f t="shared" si="83"/>
        <v>7.1700000000000002E-3</v>
      </c>
      <c r="J356" s="25"/>
      <c r="K356" s="25"/>
      <c r="L356" s="25"/>
      <c r="M356" s="25">
        <v>2.3400000000000001E-3</v>
      </c>
      <c r="N356" s="25">
        <f t="shared" si="86"/>
        <v>1.9300000000000001E-3</v>
      </c>
      <c r="O356" s="25"/>
      <c r="P356" s="25"/>
      <c r="Q356" s="25"/>
      <c r="R356" s="36">
        <v>3.5100000000000001E-3</v>
      </c>
      <c r="S356" s="36">
        <f t="shared" si="89"/>
        <v>3.0999999999999999E-3</v>
      </c>
      <c r="T356" s="36"/>
      <c r="U356" s="36"/>
      <c r="V356" s="36"/>
      <c r="W356" s="37">
        <v>4.45E-3</v>
      </c>
      <c r="X356" s="37">
        <f t="shared" si="92"/>
        <v>4.0400000000000002E-3</v>
      </c>
      <c r="Y356" s="37"/>
      <c r="Z356" s="37"/>
      <c r="AA356" s="37"/>
      <c r="AB356" s="25">
        <v>6.4000000000000005E-4</v>
      </c>
      <c r="AC356" s="25">
        <f t="shared" si="95"/>
        <v>4.1000000000000005E-4</v>
      </c>
    </row>
    <row r="357" spans="1:29" s="15" customFormat="1">
      <c r="A357" s="18">
        <v>605</v>
      </c>
      <c r="B357" s="25">
        <v>1.3999999999999999E-4</v>
      </c>
      <c r="C357" s="25">
        <v>2.7299999999999998E-3</v>
      </c>
      <c r="D357" s="25">
        <f t="shared" si="80"/>
        <v>2.3604999999999998E-3</v>
      </c>
      <c r="E357" s="25"/>
      <c r="F357" s="25"/>
      <c r="G357" s="25"/>
      <c r="H357" s="25">
        <v>7.7200000000000003E-3</v>
      </c>
      <c r="I357" s="25">
        <f t="shared" si="83"/>
        <v>7.3505000000000003E-3</v>
      </c>
      <c r="J357" s="25"/>
      <c r="K357" s="25"/>
      <c r="L357" s="25"/>
      <c r="M357" s="25">
        <v>2.3800000000000002E-3</v>
      </c>
      <c r="N357" s="25">
        <f t="shared" si="86"/>
        <v>2.0105000000000001E-3</v>
      </c>
      <c r="O357" s="25"/>
      <c r="P357" s="25"/>
      <c r="Q357" s="25"/>
      <c r="R357" s="36">
        <v>3.5400000000000002E-3</v>
      </c>
      <c r="S357" s="36">
        <f t="shared" si="89"/>
        <v>3.1705000000000001E-3</v>
      </c>
      <c r="T357" s="36"/>
      <c r="U357" s="36"/>
      <c r="V357" s="36"/>
      <c r="W357" s="37">
        <v>4.47E-3</v>
      </c>
      <c r="X357" s="37">
        <f t="shared" si="92"/>
        <v>4.1005E-3</v>
      </c>
      <c r="Y357" s="37"/>
      <c r="Z357" s="37"/>
      <c r="AA357" s="37"/>
      <c r="AB357" s="25">
        <v>5.9900000000000003E-4</v>
      </c>
      <c r="AC357" s="25">
        <f t="shared" si="95"/>
        <v>3.6950000000000004E-4</v>
      </c>
    </row>
    <row r="358" spans="1:29" s="15" customFormat="1">
      <c r="A358" s="18">
        <v>606</v>
      </c>
      <c r="B358" s="25">
        <v>1E-4</v>
      </c>
      <c r="C358" s="25">
        <v>2.7100000000000002E-3</v>
      </c>
      <c r="D358" s="25">
        <f t="shared" si="80"/>
        <v>2.3700000000000001E-3</v>
      </c>
      <c r="E358" s="25"/>
      <c r="F358" s="25"/>
      <c r="G358" s="25"/>
      <c r="H358" s="25">
        <v>7.6299999999999996E-3</v>
      </c>
      <c r="I358" s="25">
        <f t="shared" si="83"/>
        <v>7.2899999999999996E-3</v>
      </c>
      <c r="J358" s="25"/>
      <c r="K358" s="25"/>
      <c r="L358" s="25"/>
      <c r="M358" s="25">
        <v>2.3700000000000001E-3</v>
      </c>
      <c r="N358" s="25">
        <f t="shared" si="86"/>
        <v>2.0300000000000001E-3</v>
      </c>
      <c r="O358" s="25"/>
      <c r="P358" s="25"/>
      <c r="Q358" s="25"/>
      <c r="R358" s="36">
        <v>3.5799999999999998E-3</v>
      </c>
      <c r="S358" s="36">
        <f t="shared" si="89"/>
        <v>3.2399999999999998E-3</v>
      </c>
      <c r="T358" s="36"/>
      <c r="U358" s="36"/>
      <c r="V358" s="36"/>
      <c r="W358" s="37">
        <v>4.4600000000000004E-3</v>
      </c>
      <c r="X358" s="37">
        <f t="shared" si="92"/>
        <v>4.1200000000000004E-3</v>
      </c>
      <c r="Y358" s="37"/>
      <c r="Z358" s="37"/>
      <c r="AA358" s="37"/>
      <c r="AB358" s="25">
        <v>5.8E-4</v>
      </c>
      <c r="AC358" s="25">
        <f t="shared" si="95"/>
        <v>3.4000000000000002E-4</v>
      </c>
    </row>
    <row r="359" spans="1:29" s="15" customFormat="1">
      <c r="A359" s="18">
        <v>607</v>
      </c>
      <c r="B359" s="25">
        <v>1.2E-4</v>
      </c>
      <c r="C359" s="25">
        <v>2.7100000000000002E-3</v>
      </c>
      <c r="D359" s="25">
        <f t="shared" si="80"/>
        <v>2.4200000000000003E-3</v>
      </c>
      <c r="E359" s="25"/>
      <c r="F359" s="25"/>
      <c r="G359" s="25"/>
      <c r="H359" s="25">
        <v>7.6499999999999997E-3</v>
      </c>
      <c r="I359" s="25">
        <f t="shared" si="83"/>
        <v>7.3599999999999994E-3</v>
      </c>
      <c r="J359" s="25"/>
      <c r="K359" s="25"/>
      <c r="L359" s="25"/>
      <c r="M359" s="25">
        <v>2.3999999999999998E-3</v>
      </c>
      <c r="N359" s="25">
        <f t="shared" si="86"/>
        <v>2.1099999999999999E-3</v>
      </c>
      <c r="O359" s="25"/>
      <c r="P359" s="25"/>
      <c r="Q359" s="25"/>
      <c r="R359" s="36">
        <v>3.5300000000000002E-3</v>
      </c>
      <c r="S359" s="36">
        <f t="shared" si="89"/>
        <v>3.2400000000000003E-3</v>
      </c>
      <c r="T359" s="36"/>
      <c r="U359" s="36"/>
      <c r="V359" s="36"/>
      <c r="W359" s="37">
        <v>4.47E-3</v>
      </c>
      <c r="X359" s="37">
        <f t="shared" si="92"/>
        <v>4.1799999999999997E-3</v>
      </c>
      <c r="Y359" s="37"/>
      <c r="Z359" s="37"/>
      <c r="AA359" s="37"/>
      <c r="AB359" s="25">
        <v>4.6000000000000001E-4</v>
      </c>
      <c r="AC359" s="25">
        <f t="shared" si="95"/>
        <v>2.9E-4</v>
      </c>
    </row>
    <row r="360" spans="1:29" s="15" customFormat="1">
      <c r="A360" s="18">
        <v>608</v>
      </c>
      <c r="B360" s="25">
        <v>1.7000000000000001E-4</v>
      </c>
      <c r="C360" s="25">
        <v>2.7499999999999998E-3</v>
      </c>
      <c r="D360" s="25">
        <f t="shared" si="80"/>
        <v>2.3499999999999997E-3</v>
      </c>
      <c r="E360" s="25"/>
      <c r="F360" s="25"/>
      <c r="G360" s="25"/>
      <c r="H360" s="25">
        <v>7.6499999999999997E-3</v>
      </c>
      <c r="I360" s="25">
        <f t="shared" si="83"/>
        <v>7.2499999999999995E-3</v>
      </c>
      <c r="J360" s="25"/>
      <c r="K360" s="25"/>
      <c r="L360" s="25"/>
      <c r="M360" s="25">
        <v>2.4499999999999999E-3</v>
      </c>
      <c r="N360" s="25">
        <f t="shared" si="86"/>
        <v>2.0499999999999997E-3</v>
      </c>
      <c r="O360" s="25"/>
      <c r="P360" s="25"/>
      <c r="Q360" s="25"/>
      <c r="R360" s="36">
        <v>3.5999999999999999E-3</v>
      </c>
      <c r="S360" s="36">
        <f t="shared" si="89"/>
        <v>3.1999999999999997E-3</v>
      </c>
      <c r="T360" s="36"/>
      <c r="U360" s="36"/>
      <c r="V360" s="36"/>
      <c r="W360" s="37">
        <v>4.5500000000000002E-3</v>
      </c>
      <c r="X360" s="37">
        <f t="shared" si="92"/>
        <v>4.15E-3</v>
      </c>
      <c r="Y360" s="37"/>
      <c r="Z360" s="37"/>
      <c r="AA360" s="37"/>
      <c r="AB360" s="25">
        <v>6.3000000000000003E-4</v>
      </c>
      <c r="AC360" s="25">
        <f t="shared" si="95"/>
        <v>4.0000000000000002E-4</v>
      </c>
    </row>
    <row r="361" spans="1:29" s="15" customFormat="1">
      <c r="A361" s="18">
        <v>609</v>
      </c>
      <c r="B361" s="25">
        <v>1.2999999999999999E-4</v>
      </c>
      <c r="C361" s="25">
        <v>2.7299999999999998E-3</v>
      </c>
      <c r="D361" s="25">
        <f t="shared" si="80"/>
        <v>2.385E-3</v>
      </c>
      <c r="E361" s="25"/>
      <c r="F361" s="25"/>
      <c r="G361" s="25"/>
      <c r="H361" s="25">
        <v>7.6400000000000001E-3</v>
      </c>
      <c r="I361" s="25">
        <f t="shared" si="83"/>
        <v>7.2950000000000003E-3</v>
      </c>
      <c r="J361" s="25"/>
      <c r="K361" s="25"/>
      <c r="L361" s="25"/>
      <c r="M361" s="25">
        <v>2.3700000000000001E-3</v>
      </c>
      <c r="N361" s="25">
        <f t="shared" si="86"/>
        <v>2.0250000000000003E-3</v>
      </c>
      <c r="O361" s="25"/>
      <c r="P361" s="25"/>
      <c r="Q361" s="25"/>
      <c r="R361" s="36">
        <v>3.5599999999999998E-3</v>
      </c>
      <c r="S361" s="36">
        <f t="shared" si="89"/>
        <v>3.215E-3</v>
      </c>
      <c r="T361" s="36"/>
      <c r="U361" s="36"/>
      <c r="V361" s="36"/>
      <c r="W361" s="37">
        <v>4.4799999999999996E-3</v>
      </c>
      <c r="X361" s="37">
        <f t="shared" si="92"/>
        <v>4.1349999999999998E-3</v>
      </c>
      <c r="Y361" s="37"/>
      <c r="Z361" s="37"/>
      <c r="AA361" s="37"/>
      <c r="AB361" s="25">
        <v>5.5999999999999995E-4</v>
      </c>
      <c r="AC361" s="25">
        <f t="shared" si="95"/>
        <v>3.4499999999999998E-4</v>
      </c>
    </row>
    <row r="362" spans="1:29" s="15" customFormat="1">
      <c r="A362" s="18">
        <v>610</v>
      </c>
      <c r="B362" s="25">
        <v>2.2000000000000001E-4</v>
      </c>
      <c r="C362" s="25">
        <v>2.82E-3</v>
      </c>
      <c r="D362" s="25">
        <f t="shared" si="80"/>
        <v>2.3700000000000001E-3</v>
      </c>
      <c r="E362" s="25"/>
      <c r="F362" s="25"/>
      <c r="G362" s="25"/>
      <c r="H362" s="25">
        <v>7.6899999999999998E-3</v>
      </c>
      <c r="I362" s="25">
        <f t="shared" si="83"/>
        <v>7.2399999999999999E-3</v>
      </c>
      <c r="J362" s="25"/>
      <c r="K362" s="25"/>
      <c r="L362" s="25"/>
      <c r="M362" s="25">
        <v>2.4399999999999999E-3</v>
      </c>
      <c r="N362" s="25">
        <f t="shared" si="86"/>
        <v>1.99E-3</v>
      </c>
      <c r="O362" s="25"/>
      <c r="P362" s="25"/>
      <c r="Q362" s="25"/>
      <c r="R362" s="36">
        <v>3.5699999999999998E-3</v>
      </c>
      <c r="S362" s="36">
        <f t="shared" si="89"/>
        <v>3.1199999999999999E-3</v>
      </c>
      <c r="T362" s="36"/>
      <c r="U362" s="36"/>
      <c r="V362" s="36"/>
      <c r="W362" s="37">
        <v>4.5700000000000003E-3</v>
      </c>
      <c r="X362" s="37">
        <f t="shared" si="92"/>
        <v>4.1200000000000004E-3</v>
      </c>
      <c r="Y362" s="37"/>
      <c r="Z362" s="37"/>
      <c r="AA362" s="37"/>
      <c r="AB362" s="25">
        <v>6.8000000000000005E-4</v>
      </c>
      <c r="AC362" s="25">
        <f t="shared" si="95"/>
        <v>4.5000000000000004E-4</v>
      </c>
    </row>
    <row r="363" spans="1:29" s="15" customFormat="1">
      <c r="A363" s="18">
        <v>611</v>
      </c>
      <c r="B363" s="25">
        <v>1.2E-4</v>
      </c>
      <c r="C363" s="25">
        <v>2.7100000000000002E-3</v>
      </c>
      <c r="D363" s="25">
        <f t="shared" si="80"/>
        <v>2.3650000000000003E-3</v>
      </c>
      <c r="E363" s="25"/>
      <c r="F363" s="25"/>
      <c r="G363" s="25"/>
      <c r="H363" s="25">
        <v>7.6899999999999998E-3</v>
      </c>
      <c r="I363" s="25">
        <f t="shared" si="83"/>
        <v>7.345E-3</v>
      </c>
      <c r="J363" s="25"/>
      <c r="K363" s="25"/>
      <c r="L363" s="25"/>
      <c r="M363" s="25">
        <v>2.3700000000000001E-3</v>
      </c>
      <c r="N363" s="25">
        <f t="shared" si="86"/>
        <v>2.0250000000000003E-3</v>
      </c>
      <c r="O363" s="25"/>
      <c r="P363" s="25"/>
      <c r="Q363" s="25"/>
      <c r="R363" s="36">
        <v>3.5699999999999998E-3</v>
      </c>
      <c r="S363" s="36">
        <f t="shared" si="89"/>
        <v>3.225E-3</v>
      </c>
      <c r="T363" s="36"/>
      <c r="U363" s="36"/>
      <c r="V363" s="36"/>
      <c r="W363" s="37">
        <v>4.4799999999999996E-3</v>
      </c>
      <c r="X363" s="37">
        <f t="shared" si="92"/>
        <v>4.1349999999999998E-3</v>
      </c>
      <c r="Y363" s="37"/>
      <c r="Z363" s="37"/>
      <c r="AA363" s="37"/>
      <c r="AB363" s="25">
        <v>5.6999999999999998E-4</v>
      </c>
      <c r="AC363" s="25">
        <f t="shared" si="95"/>
        <v>3.4499999999999998E-4</v>
      </c>
    </row>
    <row r="364" spans="1:29" s="15" customFormat="1">
      <c r="A364" s="18">
        <v>612</v>
      </c>
      <c r="B364" s="25">
        <v>9.0000000000000006E-5</v>
      </c>
      <c r="C364" s="25">
        <v>2.81E-3</v>
      </c>
      <c r="D364" s="25">
        <f t="shared" si="80"/>
        <v>2.415E-3</v>
      </c>
      <c r="E364" s="25"/>
      <c r="F364" s="25"/>
      <c r="G364" s="25"/>
      <c r="H364" s="25">
        <v>7.62E-3</v>
      </c>
      <c r="I364" s="25">
        <f t="shared" si="83"/>
        <v>7.2249999999999997E-3</v>
      </c>
      <c r="J364" s="25"/>
      <c r="K364" s="25"/>
      <c r="L364" s="25"/>
      <c r="M364" s="25">
        <v>2.3500000000000001E-3</v>
      </c>
      <c r="N364" s="25">
        <f t="shared" si="86"/>
        <v>1.9550000000000001E-3</v>
      </c>
      <c r="O364" s="25"/>
      <c r="P364" s="25"/>
      <c r="Q364" s="25"/>
      <c r="R364" s="36">
        <v>3.5599999999999998E-3</v>
      </c>
      <c r="S364" s="36">
        <f t="shared" si="89"/>
        <v>3.1649999999999998E-3</v>
      </c>
      <c r="T364" s="36"/>
      <c r="U364" s="36"/>
      <c r="V364" s="36"/>
      <c r="W364" s="37">
        <v>4.5300000000000002E-3</v>
      </c>
      <c r="X364" s="37">
        <f t="shared" si="92"/>
        <v>4.1349999999999998E-3</v>
      </c>
      <c r="Y364" s="37"/>
      <c r="Z364" s="37"/>
      <c r="AA364" s="37"/>
      <c r="AB364" s="25">
        <v>6.9999999999999999E-4</v>
      </c>
      <c r="AC364" s="25">
        <f t="shared" si="95"/>
        <v>3.9500000000000001E-4</v>
      </c>
    </row>
    <row r="365" spans="1:29" s="15" customFormat="1">
      <c r="A365" s="18">
        <v>613</v>
      </c>
      <c r="B365" s="25">
        <v>1.2999999999999999E-4</v>
      </c>
      <c r="C365" s="25">
        <v>2.7699999999999999E-3</v>
      </c>
      <c r="D365" s="25">
        <f t="shared" si="80"/>
        <v>2.4399999999999999E-3</v>
      </c>
      <c r="E365" s="25"/>
      <c r="F365" s="25"/>
      <c r="G365" s="25"/>
      <c r="H365" s="25">
        <v>7.62E-3</v>
      </c>
      <c r="I365" s="25">
        <f t="shared" si="83"/>
        <v>7.2899999999999996E-3</v>
      </c>
      <c r="J365" s="25"/>
      <c r="K365" s="25"/>
      <c r="L365" s="25"/>
      <c r="M365" s="25">
        <v>2.3400000000000001E-3</v>
      </c>
      <c r="N365" s="25">
        <f t="shared" si="86"/>
        <v>2.0100000000000001E-3</v>
      </c>
      <c r="O365" s="25"/>
      <c r="P365" s="25"/>
      <c r="Q365" s="25"/>
      <c r="R365" s="36">
        <v>3.5300000000000002E-3</v>
      </c>
      <c r="S365" s="36">
        <f t="shared" si="89"/>
        <v>3.2000000000000002E-3</v>
      </c>
      <c r="T365" s="36"/>
      <c r="U365" s="36"/>
      <c r="V365" s="36"/>
      <c r="W365" s="37">
        <v>4.4799999999999996E-3</v>
      </c>
      <c r="X365" s="37">
        <f t="shared" si="92"/>
        <v>4.1499999999999992E-3</v>
      </c>
      <c r="Y365" s="37"/>
      <c r="Z365" s="37"/>
      <c r="AA365" s="37"/>
      <c r="AB365" s="25">
        <v>5.2999999999999998E-4</v>
      </c>
      <c r="AC365" s="25">
        <f t="shared" si="95"/>
        <v>3.3E-4</v>
      </c>
    </row>
    <row r="366" spans="1:29" s="15" customFormat="1">
      <c r="A366" s="18">
        <v>614</v>
      </c>
      <c r="B366" s="25">
        <v>1.9000000000000001E-4</v>
      </c>
      <c r="C366" s="25">
        <v>2.82E-3</v>
      </c>
      <c r="D366" s="25">
        <f t="shared" si="80"/>
        <v>2.4255000000000001E-3</v>
      </c>
      <c r="E366" s="25"/>
      <c r="F366" s="25"/>
      <c r="G366" s="25"/>
      <c r="H366" s="25">
        <v>7.5900000000000004E-3</v>
      </c>
      <c r="I366" s="25">
        <f t="shared" si="83"/>
        <v>7.1955000000000005E-3</v>
      </c>
      <c r="J366" s="25"/>
      <c r="K366" s="25"/>
      <c r="L366" s="25"/>
      <c r="M366" s="25">
        <v>2.4499999999999999E-3</v>
      </c>
      <c r="N366" s="25">
        <f t="shared" si="86"/>
        <v>2.0555E-3</v>
      </c>
      <c r="O366" s="25"/>
      <c r="P366" s="25"/>
      <c r="Q366" s="25"/>
      <c r="R366" s="36">
        <v>3.5699999999999998E-3</v>
      </c>
      <c r="S366" s="36">
        <f t="shared" si="89"/>
        <v>3.1754999999999999E-3</v>
      </c>
      <c r="T366" s="36"/>
      <c r="U366" s="36"/>
      <c r="V366" s="36"/>
      <c r="W366" s="37">
        <v>4.4999999999999997E-3</v>
      </c>
      <c r="X366" s="37">
        <f t="shared" si="92"/>
        <v>4.1054999999999998E-3</v>
      </c>
      <c r="Y366" s="37"/>
      <c r="Z366" s="37"/>
      <c r="AA366" s="37"/>
      <c r="AB366" s="25">
        <v>5.9900000000000003E-4</v>
      </c>
      <c r="AC366" s="25">
        <f t="shared" si="95"/>
        <v>3.9449999999999999E-4</v>
      </c>
    </row>
    <row r="367" spans="1:29" s="15" customFormat="1">
      <c r="A367" s="18">
        <v>615</v>
      </c>
      <c r="B367" s="25">
        <v>2.0000000000000001E-4</v>
      </c>
      <c r="C367" s="25">
        <v>2.7000000000000001E-3</v>
      </c>
      <c r="D367" s="25">
        <f t="shared" si="80"/>
        <v>2.3005E-3</v>
      </c>
      <c r="E367" s="25"/>
      <c r="F367" s="25"/>
      <c r="G367" s="25"/>
      <c r="H367" s="25">
        <v>7.6699999999999997E-3</v>
      </c>
      <c r="I367" s="25">
        <f t="shared" si="83"/>
        <v>7.2705000000000001E-3</v>
      </c>
      <c r="J367" s="25"/>
      <c r="K367" s="25"/>
      <c r="L367" s="25"/>
      <c r="M367" s="25">
        <v>2.3700000000000001E-3</v>
      </c>
      <c r="N367" s="25">
        <f t="shared" si="86"/>
        <v>1.9705E-3</v>
      </c>
      <c r="O367" s="25"/>
      <c r="P367" s="25"/>
      <c r="Q367" s="25"/>
      <c r="R367" s="36">
        <v>3.5300000000000002E-3</v>
      </c>
      <c r="S367" s="36">
        <f t="shared" si="89"/>
        <v>3.1305E-3</v>
      </c>
      <c r="T367" s="36"/>
      <c r="U367" s="36"/>
      <c r="V367" s="36"/>
      <c r="W367" s="37">
        <v>4.4299999999999999E-3</v>
      </c>
      <c r="X367" s="37">
        <f t="shared" si="92"/>
        <v>4.0305000000000002E-3</v>
      </c>
      <c r="Y367" s="37"/>
      <c r="Z367" s="37"/>
      <c r="AA367" s="37"/>
      <c r="AB367" s="25">
        <v>5.9900000000000003E-4</v>
      </c>
      <c r="AC367" s="25">
        <f t="shared" si="95"/>
        <v>3.9950000000000001E-4</v>
      </c>
    </row>
    <row r="368" spans="1:29" s="15" customFormat="1">
      <c r="A368" s="18">
        <v>616</v>
      </c>
      <c r="B368" s="25">
        <v>3.4000000000000002E-4</v>
      </c>
      <c r="C368" s="25">
        <v>2.7699999999999999E-3</v>
      </c>
      <c r="D368" s="25">
        <f t="shared" si="80"/>
        <v>2.225E-3</v>
      </c>
      <c r="E368" s="25"/>
      <c r="F368" s="25"/>
      <c r="G368" s="25"/>
      <c r="H368" s="25">
        <v>7.5900000000000004E-3</v>
      </c>
      <c r="I368" s="25">
        <f t="shared" si="83"/>
        <v>7.045E-3</v>
      </c>
      <c r="J368" s="25"/>
      <c r="K368" s="25"/>
      <c r="L368" s="25"/>
      <c r="M368" s="25">
        <v>2.3999999999999998E-3</v>
      </c>
      <c r="N368" s="25">
        <f t="shared" si="86"/>
        <v>1.8549999999999999E-3</v>
      </c>
      <c r="O368" s="25"/>
      <c r="P368" s="25"/>
      <c r="Q368" s="25"/>
      <c r="R368" s="36">
        <v>3.5500000000000002E-3</v>
      </c>
      <c r="S368" s="36">
        <f t="shared" si="89"/>
        <v>3.0050000000000003E-3</v>
      </c>
      <c r="T368" s="36"/>
      <c r="U368" s="36"/>
      <c r="V368" s="36"/>
      <c r="W368" s="37">
        <v>4.4900000000000001E-3</v>
      </c>
      <c r="X368" s="37">
        <f t="shared" si="92"/>
        <v>3.9449999999999997E-3</v>
      </c>
      <c r="Y368" s="37"/>
      <c r="Z368" s="37"/>
      <c r="AA368" s="37"/>
      <c r="AB368" s="25">
        <v>7.5000000000000002E-4</v>
      </c>
      <c r="AC368" s="25">
        <f t="shared" si="95"/>
        <v>5.4500000000000002E-4</v>
      </c>
    </row>
    <row r="369" spans="1:29" s="15" customFormat="1">
      <c r="A369" s="18">
        <v>617</v>
      </c>
      <c r="B369" s="25">
        <v>1.3999999999999999E-4</v>
      </c>
      <c r="C369" s="25">
        <v>2.7000000000000001E-3</v>
      </c>
      <c r="D369" s="25">
        <f t="shared" si="80"/>
        <v>2.3450000000000003E-3</v>
      </c>
      <c r="E369" s="25"/>
      <c r="F369" s="25"/>
      <c r="G369" s="25"/>
      <c r="H369" s="25">
        <v>7.5700000000000003E-3</v>
      </c>
      <c r="I369" s="25">
        <f t="shared" si="83"/>
        <v>7.2150000000000001E-3</v>
      </c>
      <c r="J369" s="25"/>
      <c r="K369" s="25"/>
      <c r="L369" s="25"/>
      <c r="M369" s="25">
        <v>2.31E-3</v>
      </c>
      <c r="N369" s="25">
        <f t="shared" si="86"/>
        <v>1.9550000000000001E-3</v>
      </c>
      <c r="O369" s="25"/>
      <c r="P369" s="25"/>
      <c r="Q369" s="25"/>
      <c r="R369" s="36">
        <v>3.5300000000000002E-3</v>
      </c>
      <c r="S369" s="36">
        <f t="shared" si="89"/>
        <v>3.1750000000000003E-3</v>
      </c>
      <c r="T369" s="36"/>
      <c r="U369" s="36"/>
      <c r="V369" s="36"/>
      <c r="W369" s="37">
        <v>4.4299999999999999E-3</v>
      </c>
      <c r="X369" s="37">
        <f t="shared" si="92"/>
        <v>4.0749999999999996E-3</v>
      </c>
      <c r="Y369" s="37"/>
      <c r="Z369" s="37"/>
      <c r="AA369" s="37"/>
      <c r="AB369" s="25">
        <v>5.6999999999999998E-4</v>
      </c>
      <c r="AC369" s="25">
        <f t="shared" si="95"/>
        <v>3.5499999999999996E-4</v>
      </c>
    </row>
    <row r="370" spans="1:29" s="15" customFormat="1">
      <c r="A370" s="18">
        <v>618</v>
      </c>
      <c r="B370" s="25">
        <v>1.7000000000000001E-4</v>
      </c>
      <c r="C370" s="25">
        <v>2.8300000000000001E-3</v>
      </c>
      <c r="D370" s="25">
        <f t="shared" si="80"/>
        <v>2.4000000000000002E-3</v>
      </c>
      <c r="E370" s="25"/>
      <c r="F370" s="25"/>
      <c r="G370" s="25"/>
      <c r="H370" s="25">
        <v>7.6699999999999997E-3</v>
      </c>
      <c r="I370" s="25">
        <f t="shared" si="83"/>
        <v>7.2399999999999999E-3</v>
      </c>
      <c r="J370" s="25"/>
      <c r="K370" s="25"/>
      <c r="L370" s="25"/>
      <c r="M370" s="25">
        <v>2.4099999999999998E-3</v>
      </c>
      <c r="N370" s="25">
        <f t="shared" si="86"/>
        <v>1.98E-3</v>
      </c>
      <c r="O370" s="25"/>
      <c r="P370" s="25"/>
      <c r="Q370" s="25"/>
      <c r="R370" s="36">
        <v>3.5799999999999998E-3</v>
      </c>
      <c r="S370" s="36">
        <f t="shared" si="89"/>
        <v>3.15E-3</v>
      </c>
      <c r="T370" s="36"/>
      <c r="U370" s="36"/>
      <c r="V370" s="36"/>
      <c r="W370" s="37">
        <v>4.5700000000000003E-3</v>
      </c>
      <c r="X370" s="37">
        <f t="shared" si="92"/>
        <v>4.1400000000000005E-3</v>
      </c>
      <c r="Y370" s="37"/>
      <c r="Z370" s="37"/>
      <c r="AA370" s="37"/>
      <c r="AB370" s="25">
        <v>6.8999999999999997E-4</v>
      </c>
      <c r="AC370" s="25">
        <f t="shared" si="95"/>
        <v>4.2999999999999999E-4</v>
      </c>
    </row>
    <row r="371" spans="1:29" s="15" customFormat="1">
      <c r="A371" s="18">
        <v>619</v>
      </c>
      <c r="B371" s="25">
        <v>1.7000000000000001E-4</v>
      </c>
      <c r="C371" s="25">
        <v>2.7399999999999998E-3</v>
      </c>
      <c r="D371" s="25">
        <f t="shared" si="80"/>
        <v>2.3599999999999997E-3</v>
      </c>
      <c r="E371" s="25"/>
      <c r="F371" s="25"/>
      <c r="G371" s="25"/>
      <c r="H371" s="25">
        <v>7.5799999999999999E-3</v>
      </c>
      <c r="I371" s="25">
        <f t="shared" si="83"/>
        <v>7.1999999999999998E-3</v>
      </c>
      <c r="J371" s="25"/>
      <c r="K371" s="25"/>
      <c r="L371" s="25"/>
      <c r="M371" s="25">
        <v>2.33E-3</v>
      </c>
      <c r="N371" s="25">
        <f t="shared" si="86"/>
        <v>1.9499999999999999E-3</v>
      </c>
      <c r="O371" s="25"/>
      <c r="P371" s="25"/>
      <c r="Q371" s="25"/>
      <c r="R371" s="36">
        <v>3.5100000000000001E-3</v>
      </c>
      <c r="S371" s="36">
        <f t="shared" si="89"/>
        <v>3.13E-3</v>
      </c>
      <c r="T371" s="36"/>
      <c r="U371" s="36"/>
      <c r="V371" s="36"/>
      <c r="W371" s="37">
        <v>4.4099999999999999E-3</v>
      </c>
      <c r="X371" s="37">
        <f t="shared" si="92"/>
        <v>4.0299999999999997E-3</v>
      </c>
      <c r="Y371" s="37"/>
      <c r="Z371" s="37"/>
      <c r="AA371" s="37"/>
      <c r="AB371" s="25">
        <v>5.9000000000000003E-4</v>
      </c>
      <c r="AC371" s="25">
        <f t="shared" si="95"/>
        <v>3.8000000000000002E-4</v>
      </c>
    </row>
    <row r="372" spans="1:29" s="15" customFormat="1">
      <c r="A372" s="18">
        <v>620</v>
      </c>
      <c r="B372" s="25">
        <v>2.1000000000000001E-4</v>
      </c>
      <c r="C372" s="25">
        <v>2.7200000000000002E-3</v>
      </c>
      <c r="D372" s="25">
        <f t="shared" si="80"/>
        <v>2.1949999999999999E-3</v>
      </c>
      <c r="E372" s="25"/>
      <c r="F372" s="25"/>
      <c r="G372" s="25"/>
      <c r="H372" s="25">
        <v>7.4900000000000001E-3</v>
      </c>
      <c r="I372" s="25">
        <f t="shared" si="83"/>
        <v>6.9649999999999998E-3</v>
      </c>
      <c r="J372" s="25"/>
      <c r="K372" s="25"/>
      <c r="L372" s="25"/>
      <c r="M372" s="25">
        <v>2.2899999999999999E-3</v>
      </c>
      <c r="N372" s="25">
        <f t="shared" si="86"/>
        <v>1.7649999999999999E-3</v>
      </c>
      <c r="O372" s="25"/>
      <c r="P372" s="25"/>
      <c r="Q372" s="25"/>
      <c r="R372" s="36">
        <v>3.47E-3</v>
      </c>
      <c r="S372" s="36">
        <f t="shared" si="89"/>
        <v>2.9449999999999997E-3</v>
      </c>
      <c r="T372" s="36"/>
      <c r="U372" s="36"/>
      <c r="V372" s="36"/>
      <c r="W372" s="37">
        <v>4.3899999999999998E-3</v>
      </c>
      <c r="X372" s="37">
        <f t="shared" si="92"/>
        <v>3.8649999999999995E-3</v>
      </c>
      <c r="Y372" s="37"/>
      <c r="Z372" s="37"/>
      <c r="AA372" s="37"/>
      <c r="AB372" s="25">
        <v>8.4000000000000003E-4</v>
      </c>
      <c r="AC372" s="25">
        <f t="shared" si="95"/>
        <v>5.2500000000000008E-4</v>
      </c>
    </row>
    <row r="373" spans="1:29" s="15" customFormat="1">
      <c r="A373" s="18">
        <v>621</v>
      </c>
      <c r="B373" s="25">
        <v>2.5000000000000001E-4</v>
      </c>
      <c r="C373" s="25">
        <v>2.64E-3</v>
      </c>
      <c r="D373" s="25">
        <f t="shared" si="80"/>
        <v>2.1700000000000001E-3</v>
      </c>
      <c r="E373" s="25"/>
      <c r="F373" s="25"/>
      <c r="G373" s="25"/>
      <c r="H373" s="25">
        <v>7.45E-3</v>
      </c>
      <c r="I373" s="25">
        <f t="shared" si="83"/>
        <v>6.9800000000000001E-3</v>
      </c>
      <c r="J373" s="25"/>
      <c r="K373" s="25"/>
      <c r="L373" s="25"/>
      <c r="M373" s="25">
        <v>2.2000000000000001E-3</v>
      </c>
      <c r="N373" s="25">
        <f t="shared" si="86"/>
        <v>1.7300000000000002E-3</v>
      </c>
      <c r="O373" s="25"/>
      <c r="P373" s="25"/>
      <c r="Q373" s="25"/>
      <c r="R373" s="36">
        <v>3.4399999999999999E-3</v>
      </c>
      <c r="S373" s="36">
        <f t="shared" si="89"/>
        <v>2.97E-3</v>
      </c>
      <c r="T373" s="36"/>
      <c r="U373" s="36"/>
      <c r="V373" s="36"/>
      <c r="W373" s="37">
        <v>4.3099999999999996E-3</v>
      </c>
      <c r="X373" s="37">
        <f t="shared" si="92"/>
        <v>3.8399999999999997E-3</v>
      </c>
      <c r="Y373" s="37"/>
      <c r="Z373" s="37"/>
      <c r="AA373" s="37"/>
      <c r="AB373" s="25">
        <v>6.8999999999999997E-4</v>
      </c>
      <c r="AC373" s="25">
        <f t="shared" si="95"/>
        <v>4.6999999999999999E-4</v>
      </c>
    </row>
    <row r="374" spans="1:29" s="15" customFormat="1">
      <c r="A374" s="18">
        <v>622</v>
      </c>
      <c r="B374" s="25">
        <v>2.9E-4</v>
      </c>
      <c r="C374" s="25">
        <v>2.8999999999999998E-3</v>
      </c>
      <c r="D374" s="25">
        <f t="shared" si="80"/>
        <v>2.3999999999999998E-3</v>
      </c>
      <c r="E374" s="25"/>
      <c r="F374" s="25"/>
      <c r="G374" s="25"/>
      <c r="H374" s="25">
        <v>7.5700000000000003E-3</v>
      </c>
      <c r="I374" s="25">
        <f t="shared" si="83"/>
        <v>7.0699999999999999E-3</v>
      </c>
      <c r="J374" s="25"/>
      <c r="K374" s="25"/>
      <c r="L374" s="25"/>
      <c r="M374" s="25">
        <v>2.3999999999999998E-3</v>
      </c>
      <c r="N374" s="25">
        <f t="shared" si="86"/>
        <v>1.8999999999999998E-3</v>
      </c>
      <c r="O374" s="25"/>
      <c r="P374" s="25"/>
      <c r="Q374" s="25"/>
      <c r="R374" s="36">
        <v>3.5100000000000001E-3</v>
      </c>
      <c r="S374" s="36">
        <f t="shared" si="89"/>
        <v>3.0100000000000001E-3</v>
      </c>
      <c r="T374" s="36"/>
      <c r="U374" s="36"/>
      <c r="V374" s="36"/>
      <c r="W374" s="37">
        <v>4.4299999999999999E-3</v>
      </c>
      <c r="X374" s="37">
        <f t="shared" si="92"/>
        <v>3.9299999999999995E-3</v>
      </c>
      <c r="Y374" s="37"/>
      <c r="Z374" s="37"/>
      <c r="AA374" s="37"/>
      <c r="AB374" s="25">
        <v>7.1000000000000002E-4</v>
      </c>
      <c r="AC374" s="25">
        <f t="shared" si="95"/>
        <v>5.0000000000000001E-4</v>
      </c>
    </row>
    <row r="375" spans="1:29" s="15" customFormat="1">
      <c r="A375" s="18">
        <v>623</v>
      </c>
      <c r="B375" s="25">
        <v>5.0000000000000002E-5</v>
      </c>
      <c r="C375" s="25">
        <v>2.7000000000000001E-3</v>
      </c>
      <c r="D375" s="25">
        <f t="shared" si="80"/>
        <v>2.3649999999999999E-3</v>
      </c>
      <c r="E375" s="25"/>
      <c r="F375" s="25"/>
      <c r="G375" s="25"/>
      <c r="H375" s="25">
        <v>7.45E-3</v>
      </c>
      <c r="I375" s="25">
        <f t="shared" si="83"/>
        <v>7.1149999999999998E-3</v>
      </c>
      <c r="J375" s="25"/>
      <c r="K375" s="25"/>
      <c r="L375" s="25"/>
      <c r="M375" s="25">
        <v>2.33E-3</v>
      </c>
      <c r="N375" s="25">
        <f t="shared" si="86"/>
        <v>1.9950000000000002E-3</v>
      </c>
      <c r="O375" s="25"/>
      <c r="P375" s="25"/>
      <c r="Q375" s="25"/>
      <c r="R375" s="36">
        <v>3.47E-3</v>
      </c>
      <c r="S375" s="36">
        <f t="shared" si="89"/>
        <v>3.1349999999999998E-3</v>
      </c>
      <c r="T375" s="36"/>
      <c r="U375" s="36"/>
      <c r="V375" s="36"/>
      <c r="W375" s="37">
        <v>4.3899999999999998E-3</v>
      </c>
      <c r="X375" s="37">
        <f t="shared" si="92"/>
        <v>4.0549999999999996E-3</v>
      </c>
      <c r="Y375" s="37"/>
      <c r="Z375" s="37"/>
      <c r="AA375" s="37"/>
      <c r="AB375" s="25">
        <v>6.2E-4</v>
      </c>
      <c r="AC375" s="25">
        <f t="shared" si="95"/>
        <v>3.3500000000000001E-4</v>
      </c>
    </row>
    <row r="376" spans="1:29" s="15" customFormat="1">
      <c r="A376" s="18">
        <v>624</v>
      </c>
      <c r="B376" s="25">
        <v>2.3000000000000001E-4</v>
      </c>
      <c r="C376" s="25">
        <v>2.7200000000000002E-3</v>
      </c>
      <c r="D376" s="25">
        <f t="shared" si="80"/>
        <v>2.2700000000000003E-3</v>
      </c>
      <c r="E376" s="25"/>
      <c r="F376" s="25"/>
      <c r="G376" s="25"/>
      <c r="H376" s="25">
        <v>7.4900000000000001E-3</v>
      </c>
      <c r="I376" s="25">
        <f t="shared" si="83"/>
        <v>7.0400000000000003E-3</v>
      </c>
      <c r="J376" s="25"/>
      <c r="K376" s="25"/>
      <c r="L376" s="25"/>
      <c r="M376" s="25">
        <v>2.2799999999999999E-3</v>
      </c>
      <c r="N376" s="25">
        <f t="shared" si="86"/>
        <v>1.83E-3</v>
      </c>
      <c r="O376" s="25"/>
      <c r="P376" s="25"/>
      <c r="Q376" s="25"/>
      <c r="R376" s="36">
        <v>3.4399999999999999E-3</v>
      </c>
      <c r="S376" s="36">
        <f t="shared" si="89"/>
        <v>2.99E-3</v>
      </c>
      <c r="T376" s="36"/>
      <c r="U376" s="36"/>
      <c r="V376" s="36"/>
      <c r="W376" s="37">
        <v>4.4600000000000004E-3</v>
      </c>
      <c r="X376" s="37">
        <f t="shared" si="92"/>
        <v>4.0100000000000005E-3</v>
      </c>
      <c r="Y376" s="37"/>
      <c r="Z376" s="37"/>
      <c r="AA376" s="37"/>
      <c r="AB376" s="25">
        <v>6.7000000000000002E-4</v>
      </c>
      <c r="AC376" s="25">
        <f t="shared" si="95"/>
        <v>4.4999999999999999E-4</v>
      </c>
    </row>
    <row r="377" spans="1:29" s="15" customFormat="1">
      <c r="A377" s="18">
        <v>625</v>
      </c>
      <c r="B377" s="25">
        <v>1.4999999999999999E-4</v>
      </c>
      <c r="C377" s="25">
        <v>2.7100000000000002E-3</v>
      </c>
      <c r="D377" s="25">
        <f t="shared" si="80"/>
        <v>2.2900000000000004E-3</v>
      </c>
      <c r="E377" s="25"/>
      <c r="F377" s="25"/>
      <c r="G377" s="25"/>
      <c r="H377" s="25">
        <v>7.4900000000000001E-3</v>
      </c>
      <c r="I377" s="25">
        <f t="shared" si="83"/>
        <v>7.0699999999999999E-3</v>
      </c>
      <c r="J377" s="25"/>
      <c r="K377" s="25"/>
      <c r="L377" s="25"/>
      <c r="M377" s="25">
        <v>2.31E-3</v>
      </c>
      <c r="N377" s="25">
        <f t="shared" si="86"/>
        <v>1.89E-3</v>
      </c>
      <c r="O377" s="25"/>
      <c r="P377" s="25"/>
      <c r="Q377" s="25"/>
      <c r="R377" s="36">
        <v>3.5100000000000001E-3</v>
      </c>
      <c r="S377" s="36">
        <f t="shared" si="89"/>
        <v>3.0900000000000003E-3</v>
      </c>
      <c r="T377" s="36"/>
      <c r="U377" s="36"/>
      <c r="V377" s="36"/>
      <c r="W377" s="37">
        <v>4.3699999999999998E-3</v>
      </c>
      <c r="X377" s="37">
        <f t="shared" si="92"/>
        <v>3.9499999999999995E-3</v>
      </c>
      <c r="Y377" s="37"/>
      <c r="Z377" s="37"/>
      <c r="AA377" s="37"/>
      <c r="AB377" s="25">
        <v>6.8999999999999997E-4</v>
      </c>
      <c r="AC377" s="25">
        <f t="shared" si="95"/>
        <v>4.1999999999999996E-4</v>
      </c>
    </row>
    <row r="378" spans="1:29" s="15" customFormat="1">
      <c r="A378" s="18">
        <v>626</v>
      </c>
      <c r="B378" s="25">
        <v>2.2000000000000001E-4</v>
      </c>
      <c r="C378" s="25">
        <v>2.82E-3</v>
      </c>
      <c r="D378" s="25">
        <f t="shared" si="80"/>
        <v>2.3400000000000001E-3</v>
      </c>
      <c r="E378" s="25"/>
      <c r="F378" s="25"/>
      <c r="G378" s="25"/>
      <c r="H378" s="25">
        <v>7.43E-3</v>
      </c>
      <c r="I378" s="25">
        <f t="shared" si="83"/>
        <v>6.9499999999999996E-3</v>
      </c>
      <c r="J378" s="25"/>
      <c r="K378" s="25"/>
      <c r="L378" s="25"/>
      <c r="M378" s="25">
        <v>2.3600000000000001E-3</v>
      </c>
      <c r="N378" s="25">
        <f t="shared" si="86"/>
        <v>1.8800000000000002E-3</v>
      </c>
      <c r="O378" s="25"/>
      <c r="P378" s="25"/>
      <c r="Q378" s="25"/>
      <c r="R378" s="36">
        <v>3.5200000000000001E-3</v>
      </c>
      <c r="S378" s="36">
        <f t="shared" si="89"/>
        <v>3.0400000000000002E-3</v>
      </c>
      <c r="T378" s="36"/>
      <c r="U378" s="36"/>
      <c r="V378" s="36"/>
      <c r="W378" s="37">
        <v>4.4200000000000003E-3</v>
      </c>
      <c r="X378" s="37">
        <f t="shared" si="92"/>
        <v>3.9399999999999999E-3</v>
      </c>
      <c r="Y378" s="37"/>
      <c r="Z378" s="37"/>
      <c r="AA378" s="37"/>
      <c r="AB378" s="25">
        <v>7.3999999999999999E-4</v>
      </c>
      <c r="AC378" s="25">
        <f t="shared" si="95"/>
        <v>4.8000000000000001E-4</v>
      </c>
    </row>
    <row r="379" spans="1:29" s="15" customFormat="1">
      <c r="A379" s="18">
        <v>627</v>
      </c>
      <c r="B379" s="25">
        <v>2.0000000000000001E-4</v>
      </c>
      <c r="C379" s="25">
        <v>2.7899999999999999E-3</v>
      </c>
      <c r="D379" s="25">
        <f t="shared" si="80"/>
        <v>2.3400000000000001E-3</v>
      </c>
      <c r="E379" s="25"/>
      <c r="F379" s="25"/>
      <c r="G379" s="25"/>
      <c r="H379" s="25">
        <v>7.5199999999999998E-3</v>
      </c>
      <c r="I379" s="25">
        <f t="shared" si="83"/>
        <v>7.0699999999999999E-3</v>
      </c>
      <c r="J379" s="25"/>
      <c r="K379" s="25"/>
      <c r="L379" s="25"/>
      <c r="M379" s="25">
        <v>2.32E-3</v>
      </c>
      <c r="N379" s="25">
        <f t="shared" si="86"/>
        <v>1.8700000000000001E-3</v>
      </c>
      <c r="O379" s="25"/>
      <c r="P379" s="25"/>
      <c r="Q379" s="25"/>
      <c r="R379" s="36">
        <v>3.48E-3</v>
      </c>
      <c r="S379" s="36">
        <f t="shared" si="89"/>
        <v>3.0300000000000001E-3</v>
      </c>
      <c r="T379" s="36"/>
      <c r="U379" s="36"/>
      <c r="V379" s="36"/>
      <c r="W379" s="37">
        <v>4.4299999999999999E-3</v>
      </c>
      <c r="X379" s="37">
        <f t="shared" si="92"/>
        <v>3.98E-3</v>
      </c>
      <c r="Y379" s="37"/>
      <c r="Z379" s="37"/>
      <c r="AA379" s="37"/>
      <c r="AB379" s="25">
        <v>6.9999999999999999E-4</v>
      </c>
      <c r="AC379" s="25">
        <f t="shared" si="95"/>
        <v>4.4999999999999999E-4</v>
      </c>
    </row>
    <row r="380" spans="1:29" s="15" customFormat="1">
      <c r="A380" s="18">
        <v>628</v>
      </c>
      <c r="B380" s="25">
        <v>1E-4</v>
      </c>
      <c r="C380" s="25">
        <v>2.7699999999999999E-3</v>
      </c>
      <c r="D380" s="25">
        <f t="shared" si="80"/>
        <v>2.395E-3</v>
      </c>
      <c r="E380" s="25"/>
      <c r="F380" s="25"/>
      <c r="G380" s="25"/>
      <c r="H380" s="25">
        <v>7.4400000000000004E-3</v>
      </c>
      <c r="I380" s="25">
        <f t="shared" si="83"/>
        <v>7.0650000000000001E-3</v>
      </c>
      <c r="J380" s="25"/>
      <c r="K380" s="25"/>
      <c r="L380" s="25"/>
      <c r="M380" s="25">
        <v>2.2399999999999998E-3</v>
      </c>
      <c r="N380" s="25">
        <f t="shared" si="86"/>
        <v>1.8649999999999999E-3</v>
      </c>
      <c r="O380" s="25"/>
      <c r="P380" s="25"/>
      <c r="Q380" s="25"/>
      <c r="R380" s="36">
        <v>3.49E-3</v>
      </c>
      <c r="S380" s="36">
        <f t="shared" si="89"/>
        <v>3.1150000000000001E-3</v>
      </c>
      <c r="T380" s="36"/>
      <c r="U380" s="36"/>
      <c r="V380" s="36"/>
      <c r="W380" s="37">
        <v>4.4200000000000003E-3</v>
      </c>
      <c r="X380" s="37">
        <f t="shared" si="92"/>
        <v>4.045E-3</v>
      </c>
      <c r="Y380" s="37"/>
      <c r="Z380" s="37"/>
      <c r="AA380" s="37"/>
      <c r="AB380" s="25">
        <v>6.4999999999999997E-4</v>
      </c>
      <c r="AC380" s="25">
        <f t="shared" si="95"/>
        <v>3.7500000000000001E-4</v>
      </c>
    </row>
    <row r="381" spans="1:29" s="15" customFormat="1">
      <c r="A381" s="18">
        <v>629</v>
      </c>
      <c r="B381" s="25">
        <v>2.0000000000000001E-4</v>
      </c>
      <c r="C381" s="25">
        <v>2.6700000000000001E-3</v>
      </c>
      <c r="D381" s="25">
        <f t="shared" si="80"/>
        <v>2.215E-3</v>
      </c>
      <c r="E381" s="25"/>
      <c r="F381" s="25"/>
      <c r="G381" s="25"/>
      <c r="H381" s="25">
        <v>7.3800000000000003E-3</v>
      </c>
      <c r="I381" s="25">
        <f t="shared" si="83"/>
        <v>6.9250000000000006E-3</v>
      </c>
      <c r="J381" s="25"/>
      <c r="K381" s="25"/>
      <c r="L381" s="25"/>
      <c r="M381" s="25">
        <v>2.2300000000000002E-3</v>
      </c>
      <c r="N381" s="25">
        <f t="shared" si="86"/>
        <v>1.7750000000000001E-3</v>
      </c>
      <c r="O381" s="25"/>
      <c r="P381" s="25"/>
      <c r="Q381" s="25"/>
      <c r="R381" s="36">
        <v>3.4199999999999999E-3</v>
      </c>
      <c r="S381" s="36">
        <f t="shared" si="89"/>
        <v>2.9649999999999998E-3</v>
      </c>
      <c r="T381" s="36"/>
      <c r="U381" s="36"/>
      <c r="V381" s="36"/>
      <c r="W381" s="37">
        <v>4.3E-3</v>
      </c>
      <c r="X381" s="37">
        <f t="shared" si="92"/>
        <v>3.8449999999999999E-3</v>
      </c>
      <c r="Y381" s="37"/>
      <c r="Z381" s="37"/>
      <c r="AA381" s="37"/>
      <c r="AB381" s="25">
        <v>7.1000000000000002E-4</v>
      </c>
      <c r="AC381" s="25">
        <f t="shared" si="95"/>
        <v>4.55E-4</v>
      </c>
    </row>
    <row r="382" spans="1:29" s="15" customFormat="1">
      <c r="A382" s="18">
        <v>630</v>
      </c>
      <c r="B382" s="25">
        <v>1.8000000000000001E-4</v>
      </c>
      <c r="C382" s="25">
        <v>2.7200000000000002E-3</v>
      </c>
      <c r="D382" s="25">
        <f t="shared" si="80"/>
        <v>2.2900000000000004E-3</v>
      </c>
      <c r="E382" s="25"/>
      <c r="F382" s="25"/>
      <c r="G382" s="25"/>
      <c r="H382" s="25">
        <v>7.4099999999999999E-3</v>
      </c>
      <c r="I382" s="25">
        <f t="shared" si="83"/>
        <v>6.9800000000000001E-3</v>
      </c>
      <c r="J382" s="25"/>
      <c r="K382" s="25"/>
      <c r="L382" s="25"/>
      <c r="M382" s="25">
        <v>2.2799999999999999E-3</v>
      </c>
      <c r="N382" s="25">
        <f t="shared" si="86"/>
        <v>1.8499999999999999E-3</v>
      </c>
      <c r="O382" s="25"/>
      <c r="P382" s="25"/>
      <c r="Q382" s="25"/>
      <c r="R382" s="36">
        <v>3.48E-3</v>
      </c>
      <c r="S382" s="36">
        <f t="shared" si="89"/>
        <v>3.0499999999999998E-3</v>
      </c>
      <c r="T382" s="36"/>
      <c r="U382" s="36"/>
      <c r="V382" s="36"/>
      <c r="W382" s="37">
        <v>4.3400000000000001E-3</v>
      </c>
      <c r="X382" s="37">
        <f t="shared" si="92"/>
        <v>3.9100000000000003E-3</v>
      </c>
      <c r="Y382" s="37"/>
      <c r="Z382" s="37"/>
      <c r="AA382" s="37"/>
      <c r="AB382" s="25">
        <v>6.8000000000000005E-4</v>
      </c>
      <c r="AC382" s="25">
        <f t="shared" si="95"/>
        <v>4.3000000000000004E-4</v>
      </c>
    </row>
    <row r="383" spans="1:29" s="15" customFormat="1">
      <c r="A383" s="18">
        <v>631</v>
      </c>
      <c r="B383" s="25">
        <v>1E-4</v>
      </c>
      <c r="C383" s="25">
        <v>2.7100000000000002E-3</v>
      </c>
      <c r="D383" s="25">
        <f t="shared" si="80"/>
        <v>2.3400000000000001E-3</v>
      </c>
      <c r="E383" s="25"/>
      <c r="F383" s="25"/>
      <c r="G383" s="25"/>
      <c r="H383" s="25">
        <v>7.3800000000000003E-3</v>
      </c>
      <c r="I383" s="25">
        <f t="shared" si="83"/>
        <v>7.0100000000000006E-3</v>
      </c>
      <c r="J383" s="25"/>
      <c r="K383" s="25"/>
      <c r="L383" s="25"/>
      <c r="M383" s="25">
        <v>2.2599999999999999E-3</v>
      </c>
      <c r="N383" s="25">
        <f t="shared" si="86"/>
        <v>1.8899999999999998E-3</v>
      </c>
      <c r="O383" s="25"/>
      <c r="P383" s="25"/>
      <c r="Q383" s="25"/>
      <c r="R383" s="36">
        <v>3.47E-3</v>
      </c>
      <c r="S383" s="36">
        <f t="shared" si="89"/>
        <v>3.0999999999999999E-3</v>
      </c>
      <c r="T383" s="36"/>
      <c r="U383" s="36"/>
      <c r="V383" s="36"/>
      <c r="W383" s="37">
        <v>4.3400000000000001E-3</v>
      </c>
      <c r="X383" s="37">
        <f t="shared" si="92"/>
        <v>3.9700000000000004E-3</v>
      </c>
      <c r="Y383" s="37"/>
      <c r="Z383" s="37"/>
      <c r="AA383" s="37"/>
      <c r="AB383" s="25">
        <v>6.4000000000000005E-4</v>
      </c>
      <c r="AC383" s="25">
        <f t="shared" si="95"/>
        <v>3.7000000000000005E-4</v>
      </c>
    </row>
    <row r="384" spans="1:29" s="15" customFormat="1">
      <c r="A384" s="18">
        <v>632</v>
      </c>
      <c r="B384" s="25">
        <v>1.2999999999999999E-4</v>
      </c>
      <c r="C384" s="25">
        <v>2.6700000000000001E-3</v>
      </c>
      <c r="D384" s="25">
        <f t="shared" si="80"/>
        <v>2.3E-3</v>
      </c>
      <c r="E384" s="25"/>
      <c r="F384" s="25"/>
      <c r="G384" s="25"/>
      <c r="H384" s="25">
        <v>7.3400000000000002E-3</v>
      </c>
      <c r="I384" s="25">
        <f t="shared" si="83"/>
        <v>6.9700000000000005E-3</v>
      </c>
      <c r="J384" s="25"/>
      <c r="K384" s="25"/>
      <c r="L384" s="25"/>
      <c r="M384" s="25">
        <v>2.2100000000000002E-3</v>
      </c>
      <c r="N384" s="25">
        <f t="shared" si="86"/>
        <v>1.8400000000000001E-3</v>
      </c>
      <c r="O384" s="25"/>
      <c r="P384" s="25"/>
      <c r="Q384" s="25"/>
      <c r="R384" s="36">
        <v>3.49E-3</v>
      </c>
      <c r="S384" s="36">
        <f t="shared" si="89"/>
        <v>3.1199999999999999E-3</v>
      </c>
      <c r="T384" s="36"/>
      <c r="U384" s="36"/>
      <c r="V384" s="36"/>
      <c r="W384" s="37">
        <v>4.3099999999999996E-3</v>
      </c>
      <c r="X384" s="37">
        <f t="shared" si="92"/>
        <v>3.9399999999999999E-3</v>
      </c>
      <c r="Y384" s="37"/>
      <c r="Z384" s="37"/>
      <c r="AA384" s="37"/>
      <c r="AB384" s="25">
        <v>6.0999999999999997E-4</v>
      </c>
      <c r="AC384" s="25">
        <f t="shared" si="95"/>
        <v>3.6999999999999999E-4</v>
      </c>
    </row>
    <row r="385" spans="1:29" s="15" customFormat="1">
      <c r="A385" s="18">
        <v>633</v>
      </c>
      <c r="B385" s="25">
        <v>1.1E-4</v>
      </c>
      <c r="C385" s="25">
        <v>2.63E-3</v>
      </c>
      <c r="D385" s="25">
        <f t="shared" si="80"/>
        <v>2.235E-3</v>
      </c>
      <c r="E385" s="25"/>
      <c r="F385" s="25"/>
      <c r="G385" s="25"/>
      <c r="H385" s="25">
        <v>7.28E-3</v>
      </c>
      <c r="I385" s="25">
        <f t="shared" si="83"/>
        <v>6.8849999999999996E-3</v>
      </c>
      <c r="J385" s="25"/>
      <c r="K385" s="25"/>
      <c r="L385" s="25"/>
      <c r="M385" s="25">
        <v>2.2200000000000002E-3</v>
      </c>
      <c r="N385" s="25">
        <f t="shared" si="86"/>
        <v>1.8250000000000002E-3</v>
      </c>
      <c r="O385" s="25"/>
      <c r="P385" s="25"/>
      <c r="Q385" s="25"/>
      <c r="R385" s="36">
        <v>3.3800000000000002E-3</v>
      </c>
      <c r="S385" s="36">
        <f t="shared" si="89"/>
        <v>2.9850000000000002E-3</v>
      </c>
      <c r="T385" s="36"/>
      <c r="U385" s="36"/>
      <c r="V385" s="36"/>
      <c r="W385" s="37">
        <v>4.2900000000000004E-3</v>
      </c>
      <c r="X385" s="37">
        <f t="shared" si="92"/>
        <v>3.8950000000000005E-3</v>
      </c>
      <c r="Y385" s="37"/>
      <c r="Z385" s="37"/>
      <c r="AA385" s="37"/>
      <c r="AB385" s="25">
        <v>6.8000000000000005E-4</v>
      </c>
      <c r="AC385" s="25">
        <f t="shared" si="95"/>
        <v>3.9500000000000001E-4</v>
      </c>
    </row>
    <row r="386" spans="1:29" s="15" customFormat="1">
      <c r="A386" s="18">
        <v>634</v>
      </c>
      <c r="B386" s="25">
        <v>2.2000000000000001E-4</v>
      </c>
      <c r="C386" s="25">
        <v>2.7699999999999999E-3</v>
      </c>
      <c r="D386" s="25">
        <f t="shared" si="80"/>
        <v>2.3499999999999997E-3</v>
      </c>
      <c r="E386" s="25"/>
      <c r="F386" s="25"/>
      <c r="G386" s="25"/>
      <c r="H386" s="25">
        <v>7.3800000000000003E-3</v>
      </c>
      <c r="I386" s="25">
        <f t="shared" si="83"/>
        <v>6.96E-3</v>
      </c>
      <c r="J386" s="25"/>
      <c r="K386" s="25"/>
      <c r="L386" s="25"/>
      <c r="M386" s="25">
        <v>2.33E-3</v>
      </c>
      <c r="N386" s="25">
        <f t="shared" si="86"/>
        <v>1.91E-3</v>
      </c>
      <c r="O386" s="25"/>
      <c r="P386" s="25"/>
      <c r="Q386" s="25"/>
      <c r="R386" s="36">
        <v>3.5400000000000002E-3</v>
      </c>
      <c r="S386" s="36">
        <f t="shared" si="89"/>
        <v>3.1200000000000004E-3</v>
      </c>
      <c r="T386" s="36"/>
      <c r="U386" s="36"/>
      <c r="V386" s="36"/>
      <c r="W386" s="37">
        <v>4.3800000000000002E-3</v>
      </c>
      <c r="X386" s="37">
        <f t="shared" si="92"/>
        <v>3.96E-3</v>
      </c>
      <c r="Y386" s="37"/>
      <c r="Z386" s="37"/>
      <c r="AA386" s="37"/>
      <c r="AB386" s="25">
        <v>6.2E-4</v>
      </c>
      <c r="AC386" s="25">
        <f t="shared" si="95"/>
        <v>4.2000000000000002E-4</v>
      </c>
    </row>
    <row r="387" spans="1:29" s="15" customFormat="1">
      <c r="A387" s="18">
        <v>635</v>
      </c>
      <c r="B387" s="25">
        <v>2.4000000000000001E-4</v>
      </c>
      <c r="C387" s="25">
        <v>2.6700000000000001E-3</v>
      </c>
      <c r="D387" s="25">
        <f t="shared" ref="D387:D450" si="96">C387-AC387</f>
        <v>2.1450000000000002E-3</v>
      </c>
      <c r="E387" s="25"/>
      <c r="F387" s="25"/>
      <c r="G387" s="25"/>
      <c r="H387" s="25">
        <v>7.28E-3</v>
      </c>
      <c r="I387" s="25">
        <f t="shared" ref="I387:I450" si="97">H387-AC387</f>
        <v>6.7549999999999997E-3</v>
      </c>
      <c r="J387" s="25"/>
      <c r="K387" s="25"/>
      <c r="L387" s="25"/>
      <c r="M387" s="25">
        <v>2.15E-3</v>
      </c>
      <c r="N387" s="25">
        <f t="shared" ref="N387:N450" si="98">M387-AC387</f>
        <v>1.6250000000000001E-3</v>
      </c>
      <c r="O387" s="25"/>
      <c r="P387" s="25"/>
      <c r="Q387" s="25"/>
      <c r="R387" s="36">
        <v>3.4399999999999999E-3</v>
      </c>
      <c r="S387" s="36">
        <f t="shared" ref="S387:S450" si="99">R387-AC387</f>
        <v>2.9150000000000001E-3</v>
      </c>
      <c r="T387" s="36"/>
      <c r="U387" s="36"/>
      <c r="V387" s="36"/>
      <c r="W387" s="37">
        <v>4.3099999999999996E-3</v>
      </c>
      <c r="X387" s="37">
        <f t="shared" ref="X387:X450" si="100">W387-AC387</f>
        <v>3.7849999999999997E-3</v>
      </c>
      <c r="Y387" s="37"/>
      <c r="Z387" s="37"/>
      <c r="AA387" s="37"/>
      <c r="AB387" s="25">
        <v>8.0999999999999996E-4</v>
      </c>
      <c r="AC387" s="25">
        <f t="shared" ref="AC387:AC450" si="101">(B387+AB387)/2</f>
        <v>5.2499999999999997E-4</v>
      </c>
    </row>
    <row r="388" spans="1:29" s="15" customFormat="1">
      <c r="A388" s="18">
        <v>636</v>
      </c>
      <c r="B388" s="25">
        <v>1E-4</v>
      </c>
      <c r="C388" s="25">
        <v>2.6900000000000001E-3</v>
      </c>
      <c r="D388" s="25">
        <f t="shared" si="96"/>
        <v>2.32E-3</v>
      </c>
      <c r="E388" s="25"/>
      <c r="F388" s="25"/>
      <c r="G388" s="25"/>
      <c r="H388" s="25">
        <v>7.28E-3</v>
      </c>
      <c r="I388" s="25">
        <f t="shared" si="97"/>
        <v>6.9100000000000003E-3</v>
      </c>
      <c r="J388" s="25"/>
      <c r="K388" s="25"/>
      <c r="L388" s="25"/>
      <c r="M388" s="25">
        <v>2.2699999999999999E-3</v>
      </c>
      <c r="N388" s="25">
        <f t="shared" si="98"/>
        <v>1.8999999999999998E-3</v>
      </c>
      <c r="O388" s="25"/>
      <c r="P388" s="25"/>
      <c r="Q388" s="25"/>
      <c r="R388" s="36">
        <v>3.47E-3</v>
      </c>
      <c r="S388" s="36">
        <f t="shared" si="99"/>
        <v>3.0999999999999999E-3</v>
      </c>
      <c r="T388" s="36"/>
      <c r="U388" s="36"/>
      <c r="V388" s="36"/>
      <c r="W388" s="37">
        <v>4.2599999999999999E-3</v>
      </c>
      <c r="X388" s="37">
        <f t="shared" si="100"/>
        <v>3.8899999999999998E-3</v>
      </c>
      <c r="Y388" s="37"/>
      <c r="Z388" s="37"/>
      <c r="AA388" s="37"/>
      <c r="AB388" s="25">
        <v>6.4000000000000005E-4</v>
      </c>
      <c r="AC388" s="25">
        <f t="shared" si="101"/>
        <v>3.7000000000000005E-4</v>
      </c>
    </row>
    <row r="389" spans="1:29" s="15" customFormat="1">
      <c r="A389" s="18">
        <v>637</v>
      </c>
      <c r="B389" s="25">
        <v>1.9000000000000001E-4</v>
      </c>
      <c r="C389" s="25">
        <v>2.7200000000000002E-3</v>
      </c>
      <c r="D389" s="25">
        <f t="shared" si="96"/>
        <v>2.2400000000000002E-3</v>
      </c>
      <c r="E389" s="25"/>
      <c r="F389" s="25"/>
      <c r="G389" s="25"/>
      <c r="H389" s="25">
        <v>7.3299999999999997E-3</v>
      </c>
      <c r="I389" s="25">
        <f t="shared" si="97"/>
        <v>6.8500000000000002E-3</v>
      </c>
      <c r="J389" s="25"/>
      <c r="K389" s="25"/>
      <c r="L389" s="25"/>
      <c r="M389" s="25">
        <v>2.2200000000000002E-3</v>
      </c>
      <c r="N389" s="25">
        <f t="shared" si="98"/>
        <v>1.7400000000000002E-3</v>
      </c>
      <c r="O389" s="25"/>
      <c r="P389" s="25"/>
      <c r="Q389" s="25"/>
      <c r="R389" s="36">
        <v>3.5500000000000002E-3</v>
      </c>
      <c r="S389" s="36">
        <f t="shared" si="99"/>
        <v>3.0700000000000002E-3</v>
      </c>
      <c r="T389" s="36"/>
      <c r="U389" s="36"/>
      <c r="V389" s="36"/>
      <c r="W389" s="37">
        <v>4.3200000000000001E-3</v>
      </c>
      <c r="X389" s="37">
        <f t="shared" si="100"/>
        <v>3.8400000000000001E-3</v>
      </c>
      <c r="Y389" s="37"/>
      <c r="Z389" s="37"/>
      <c r="AA389" s="37"/>
      <c r="AB389" s="25">
        <v>7.6999999999999996E-4</v>
      </c>
      <c r="AC389" s="25">
        <f t="shared" si="101"/>
        <v>4.7999999999999996E-4</v>
      </c>
    </row>
    <row r="390" spans="1:29" s="15" customFormat="1">
      <c r="A390" s="18">
        <v>638</v>
      </c>
      <c r="B390" s="25">
        <v>1.2999999999999999E-4</v>
      </c>
      <c r="C390" s="25">
        <v>2.7000000000000001E-3</v>
      </c>
      <c r="D390" s="25">
        <f t="shared" si="96"/>
        <v>2.33E-3</v>
      </c>
      <c r="E390" s="25"/>
      <c r="F390" s="25"/>
      <c r="G390" s="25"/>
      <c r="H390" s="25">
        <v>7.3200000000000001E-3</v>
      </c>
      <c r="I390" s="25">
        <f t="shared" si="97"/>
        <v>6.9500000000000004E-3</v>
      </c>
      <c r="J390" s="25"/>
      <c r="K390" s="25"/>
      <c r="L390" s="25"/>
      <c r="M390" s="25">
        <v>2.1700000000000001E-3</v>
      </c>
      <c r="N390" s="25">
        <f t="shared" si="98"/>
        <v>1.8E-3</v>
      </c>
      <c r="O390" s="25"/>
      <c r="P390" s="25"/>
      <c r="Q390" s="25"/>
      <c r="R390" s="36">
        <v>3.3800000000000002E-3</v>
      </c>
      <c r="S390" s="36">
        <f t="shared" si="99"/>
        <v>3.0100000000000001E-3</v>
      </c>
      <c r="T390" s="36"/>
      <c r="U390" s="36"/>
      <c r="V390" s="36"/>
      <c r="W390" s="37">
        <v>4.2199999999999998E-3</v>
      </c>
      <c r="X390" s="37">
        <f t="shared" si="100"/>
        <v>3.8499999999999997E-3</v>
      </c>
      <c r="Y390" s="37"/>
      <c r="Z390" s="37"/>
      <c r="AA390" s="37"/>
      <c r="AB390" s="25">
        <v>6.0999999999999997E-4</v>
      </c>
      <c r="AC390" s="25">
        <f t="shared" si="101"/>
        <v>3.6999999999999999E-4</v>
      </c>
    </row>
    <row r="391" spans="1:29" s="15" customFormat="1">
      <c r="A391" s="18">
        <v>639</v>
      </c>
      <c r="B391" s="25">
        <v>1.2999999999999999E-4</v>
      </c>
      <c r="C391" s="25">
        <v>2.6800000000000001E-3</v>
      </c>
      <c r="D391" s="25">
        <f t="shared" si="96"/>
        <v>2.2400000000000002E-3</v>
      </c>
      <c r="E391" s="25"/>
      <c r="F391" s="25"/>
      <c r="G391" s="25"/>
      <c r="H391" s="25">
        <v>7.28E-3</v>
      </c>
      <c r="I391" s="25">
        <f t="shared" si="97"/>
        <v>6.8399999999999997E-3</v>
      </c>
      <c r="J391" s="25"/>
      <c r="K391" s="25"/>
      <c r="L391" s="25"/>
      <c r="M391" s="25">
        <v>2.1700000000000001E-3</v>
      </c>
      <c r="N391" s="25">
        <f t="shared" si="98"/>
        <v>1.73E-3</v>
      </c>
      <c r="O391" s="25"/>
      <c r="P391" s="25"/>
      <c r="Q391" s="25"/>
      <c r="R391" s="36">
        <v>3.4299999999999999E-3</v>
      </c>
      <c r="S391" s="36">
        <f t="shared" si="99"/>
        <v>2.99E-3</v>
      </c>
      <c r="T391" s="36"/>
      <c r="U391" s="36"/>
      <c r="V391" s="36"/>
      <c r="W391" s="37">
        <v>4.1999999999999997E-3</v>
      </c>
      <c r="X391" s="37">
        <f t="shared" si="100"/>
        <v>3.7599999999999999E-3</v>
      </c>
      <c r="Y391" s="37"/>
      <c r="Z391" s="37"/>
      <c r="AA391" s="37"/>
      <c r="AB391" s="25">
        <v>7.5000000000000002E-4</v>
      </c>
      <c r="AC391" s="25">
        <f t="shared" si="101"/>
        <v>4.4000000000000002E-4</v>
      </c>
    </row>
    <row r="392" spans="1:29" s="15" customFormat="1">
      <c r="A392" s="18">
        <v>640</v>
      </c>
      <c r="B392" s="25">
        <v>1.6000000000000001E-4</v>
      </c>
      <c r="C392" s="25">
        <v>2.6800000000000001E-3</v>
      </c>
      <c r="D392" s="25">
        <f t="shared" si="96"/>
        <v>2.235E-3</v>
      </c>
      <c r="E392" s="25"/>
      <c r="F392" s="25"/>
      <c r="G392" s="25"/>
      <c r="H392" s="25">
        <v>7.1799999999999998E-3</v>
      </c>
      <c r="I392" s="25">
        <f t="shared" si="97"/>
        <v>6.7349999999999997E-3</v>
      </c>
      <c r="J392" s="25"/>
      <c r="K392" s="25"/>
      <c r="L392" s="25"/>
      <c r="M392" s="25">
        <v>2.2399999999999998E-3</v>
      </c>
      <c r="N392" s="25">
        <f t="shared" si="98"/>
        <v>1.7949999999999997E-3</v>
      </c>
      <c r="O392" s="25"/>
      <c r="P392" s="25"/>
      <c r="Q392" s="25"/>
      <c r="R392" s="36">
        <v>3.3600000000000001E-3</v>
      </c>
      <c r="S392" s="36">
        <f t="shared" si="99"/>
        <v>2.9150000000000001E-3</v>
      </c>
      <c r="T392" s="36"/>
      <c r="U392" s="36"/>
      <c r="V392" s="36"/>
      <c r="W392" s="37">
        <v>4.1200000000000004E-3</v>
      </c>
      <c r="X392" s="37">
        <f t="shared" si="100"/>
        <v>3.6750000000000003E-3</v>
      </c>
      <c r="Y392" s="37"/>
      <c r="Z392" s="37"/>
      <c r="AA392" s="37"/>
      <c r="AB392" s="25">
        <v>7.2999999999999996E-4</v>
      </c>
      <c r="AC392" s="25">
        <f t="shared" si="101"/>
        <v>4.4499999999999997E-4</v>
      </c>
    </row>
    <row r="393" spans="1:29" s="15" customFormat="1">
      <c r="A393" s="18">
        <v>641</v>
      </c>
      <c r="B393" s="25">
        <v>1.2999999999999999E-4</v>
      </c>
      <c r="C393" s="25">
        <v>2.5999999999999999E-3</v>
      </c>
      <c r="D393" s="25">
        <f t="shared" si="96"/>
        <v>2.1549999999999998E-3</v>
      </c>
      <c r="E393" s="25"/>
      <c r="F393" s="25"/>
      <c r="G393" s="25"/>
      <c r="H393" s="25">
        <v>7.1999999999999998E-3</v>
      </c>
      <c r="I393" s="25">
        <f t="shared" si="97"/>
        <v>6.7549999999999997E-3</v>
      </c>
      <c r="J393" s="25"/>
      <c r="K393" s="25"/>
      <c r="L393" s="25"/>
      <c r="M393" s="25">
        <v>2.1099999999999999E-3</v>
      </c>
      <c r="N393" s="25">
        <f t="shared" si="98"/>
        <v>1.6649999999999998E-3</v>
      </c>
      <c r="O393" s="25"/>
      <c r="P393" s="25"/>
      <c r="Q393" s="25"/>
      <c r="R393" s="36">
        <v>3.3800000000000002E-3</v>
      </c>
      <c r="S393" s="36">
        <f t="shared" si="99"/>
        <v>2.9350000000000001E-3</v>
      </c>
      <c r="T393" s="36"/>
      <c r="U393" s="36"/>
      <c r="V393" s="36"/>
      <c r="W393" s="37">
        <v>4.1399999999999996E-3</v>
      </c>
      <c r="X393" s="37">
        <f t="shared" si="100"/>
        <v>3.6949999999999995E-3</v>
      </c>
      <c r="Y393" s="37"/>
      <c r="Z393" s="37"/>
      <c r="AA393" s="37"/>
      <c r="AB393" s="25">
        <v>7.6000000000000004E-4</v>
      </c>
      <c r="AC393" s="25">
        <f t="shared" si="101"/>
        <v>4.4500000000000003E-4</v>
      </c>
    </row>
    <row r="394" spans="1:29" s="15" customFormat="1">
      <c r="A394" s="18">
        <v>642</v>
      </c>
      <c r="B394" s="25">
        <v>2.0000000000000001E-4</v>
      </c>
      <c r="C394" s="25">
        <v>2.7100000000000002E-3</v>
      </c>
      <c r="D394" s="25">
        <f t="shared" si="96"/>
        <v>2.2800000000000003E-3</v>
      </c>
      <c r="E394" s="25"/>
      <c r="F394" s="25"/>
      <c r="G394" s="25"/>
      <c r="H394" s="25">
        <v>7.3099999999999997E-3</v>
      </c>
      <c r="I394" s="25">
        <f t="shared" si="97"/>
        <v>6.8799999999999998E-3</v>
      </c>
      <c r="J394" s="25"/>
      <c r="K394" s="25"/>
      <c r="L394" s="25"/>
      <c r="M394" s="25">
        <v>2.2499999999999998E-3</v>
      </c>
      <c r="N394" s="25">
        <f t="shared" si="98"/>
        <v>1.8199999999999998E-3</v>
      </c>
      <c r="O394" s="25"/>
      <c r="P394" s="25"/>
      <c r="Q394" s="25"/>
      <c r="R394" s="36">
        <v>3.3E-3</v>
      </c>
      <c r="S394" s="36">
        <f t="shared" si="99"/>
        <v>2.8700000000000002E-3</v>
      </c>
      <c r="T394" s="36"/>
      <c r="U394" s="36"/>
      <c r="V394" s="36"/>
      <c r="W394" s="37">
        <v>4.1999999999999997E-3</v>
      </c>
      <c r="X394" s="37">
        <f t="shared" si="100"/>
        <v>3.7699999999999999E-3</v>
      </c>
      <c r="Y394" s="37"/>
      <c r="Z394" s="37"/>
      <c r="AA394" s="37"/>
      <c r="AB394" s="25">
        <v>6.6E-4</v>
      </c>
      <c r="AC394" s="25">
        <f t="shared" si="101"/>
        <v>4.2999999999999999E-4</v>
      </c>
    </row>
    <row r="395" spans="1:29" s="15" customFormat="1">
      <c r="A395" s="18">
        <v>643</v>
      </c>
      <c r="B395" s="25">
        <v>1.7000000000000001E-4</v>
      </c>
      <c r="C395" s="25">
        <v>2.66E-3</v>
      </c>
      <c r="D395" s="25">
        <f t="shared" si="96"/>
        <v>2.2049999999999999E-3</v>
      </c>
      <c r="E395" s="25"/>
      <c r="F395" s="25"/>
      <c r="G395" s="25"/>
      <c r="H395" s="25">
        <v>7.1900000000000002E-3</v>
      </c>
      <c r="I395" s="25">
        <f t="shared" si="97"/>
        <v>6.7350000000000005E-3</v>
      </c>
      <c r="J395" s="25"/>
      <c r="K395" s="25"/>
      <c r="L395" s="25"/>
      <c r="M395" s="25">
        <v>2.15E-3</v>
      </c>
      <c r="N395" s="25">
        <f t="shared" si="98"/>
        <v>1.6949999999999999E-3</v>
      </c>
      <c r="O395" s="25"/>
      <c r="P395" s="25"/>
      <c r="Q395" s="25"/>
      <c r="R395" s="36">
        <v>3.3700000000000002E-3</v>
      </c>
      <c r="S395" s="36">
        <f t="shared" si="99"/>
        <v>2.9150000000000001E-3</v>
      </c>
      <c r="T395" s="36"/>
      <c r="U395" s="36"/>
      <c r="V395" s="36"/>
      <c r="W395" s="37">
        <v>4.15E-3</v>
      </c>
      <c r="X395" s="37">
        <f t="shared" si="100"/>
        <v>3.6949999999999999E-3</v>
      </c>
      <c r="Y395" s="37"/>
      <c r="Z395" s="37"/>
      <c r="AA395" s="37"/>
      <c r="AB395" s="25">
        <v>7.3999999999999999E-4</v>
      </c>
      <c r="AC395" s="25">
        <f t="shared" si="101"/>
        <v>4.55E-4</v>
      </c>
    </row>
    <row r="396" spans="1:29" s="15" customFormat="1">
      <c r="A396" s="18">
        <v>644</v>
      </c>
      <c r="B396" s="25">
        <v>1.2999999999999999E-4</v>
      </c>
      <c r="C396" s="25">
        <v>2.64E-3</v>
      </c>
      <c r="D396" s="25">
        <f t="shared" si="96"/>
        <v>2.2300000000000002E-3</v>
      </c>
      <c r="E396" s="25"/>
      <c r="F396" s="25"/>
      <c r="G396" s="25"/>
      <c r="H396" s="25">
        <v>7.1399999999999996E-3</v>
      </c>
      <c r="I396" s="25">
        <f t="shared" si="97"/>
        <v>6.7299999999999999E-3</v>
      </c>
      <c r="J396" s="25"/>
      <c r="K396" s="25"/>
      <c r="L396" s="25"/>
      <c r="M396" s="25">
        <v>2.1800000000000001E-3</v>
      </c>
      <c r="N396" s="25">
        <f t="shared" si="98"/>
        <v>1.7700000000000001E-3</v>
      </c>
      <c r="O396" s="25"/>
      <c r="P396" s="25"/>
      <c r="Q396" s="25"/>
      <c r="R396" s="36">
        <v>3.3899999999999998E-3</v>
      </c>
      <c r="S396" s="36">
        <f t="shared" si="99"/>
        <v>2.98E-3</v>
      </c>
      <c r="T396" s="36"/>
      <c r="U396" s="36"/>
      <c r="V396" s="36"/>
      <c r="W396" s="37">
        <v>4.1599999999999996E-3</v>
      </c>
      <c r="X396" s="37">
        <f t="shared" si="100"/>
        <v>3.7499999999999999E-3</v>
      </c>
      <c r="Y396" s="37"/>
      <c r="Z396" s="37"/>
      <c r="AA396" s="37"/>
      <c r="AB396" s="25">
        <v>6.8999999999999997E-4</v>
      </c>
      <c r="AC396" s="25">
        <f t="shared" si="101"/>
        <v>4.0999999999999999E-4</v>
      </c>
    </row>
    <row r="397" spans="1:29" s="15" customFormat="1">
      <c r="A397" s="18">
        <v>645</v>
      </c>
      <c r="B397" s="25">
        <v>1.2E-4</v>
      </c>
      <c r="C397" s="25">
        <v>2.6800000000000001E-3</v>
      </c>
      <c r="D397" s="25">
        <f t="shared" si="96"/>
        <v>2.2500000000000003E-3</v>
      </c>
      <c r="E397" s="25"/>
      <c r="F397" s="25"/>
      <c r="G397" s="25"/>
      <c r="H397" s="25">
        <v>7.1500000000000001E-3</v>
      </c>
      <c r="I397" s="25">
        <f t="shared" si="97"/>
        <v>6.7200000000000003E-3</v>
      </c>
      <c r="J397" s="25"/>
      <c r="K397" s="25"/>
      <c r="L397" s="25"/>
      <c r="M397" s="25">
        <v>2.1700000000000001E-3</v>
      </c>
      <c r="N397" s="25">
        <f t="shared" si="98"/>
        <v>1.74E-3</v>
      </c>
      <c r="O397" s="25"/>
      <c r="P397" s="25"/>
      <c r="Q397" s="25"/>
      <c r="R397" s="36">
        <v>3.47E-3</v>
      </c>
      <c r="S397" s="36">
        <f t="shared" si="99"/>
        <v>3.0400000000000002E-3</v>
      </c>
      <c r="T397" s="36"/>
      <c r="U397" s="36"/>
      <c r="V397" s="36"/>
      <c r="W397" s="37">
        <v>4.1599999999999996E-3</v>
      </c>
      <c r="X397" s="37">
        <f t="shared" si="100"/>
        <v>3.7299999999999998E-3</v>
      </c>
      <c r="Y397" s="37"/>
      <c r="Z397" s="37"/>
      <c r="AA397" s="37"/>
      <c r="AB397" s="25">
        <v>7.3999999999999999E-4</v>
      </c>
      <c r="AC397" s="25">
        <f t="shared" si="101"/>
        <v>4.2999999999999999E-4</v>
      </c>
    </row>
    <row r="398" spans="1:29" s="15" customFormat="1">
      <c r="A398" s="18">
        <v>646</v>
      </c>
      <c r="B398" s="25">
        <v>1.1E-4</v>
      </c>
      <c r="C398" s="25">
        <v>2.6700000000000001E-3</v>
      </c>
      <c r="D398" s="25">
        <f t="shared" si="96"/>
        <v>2.2850000000000001E-3</v>
      </c>
      <c r="E398" s="25"/>
      <c r="F398" s="25"/>
      <c r="G398" s="25"/>
      <c r="H398" s="25">
        <v>7.0899999999999999E-3</v>
      </c>
      <c r="I398" s="25">
        <f t="shared" si="97"/>
        <v>6.705E-3</v>
      </c>
      <c r="J398" s="25"/>
      <c r="K398" s="25"/>
      <c r="L398" s="25"/>
      <c r="M398" s="25">
        <v>2.1800000000000001E-3</v>
      </c>
      <c r="N398" s="25">
        <f t="shared" si="98"/>
        <v>1.7950000000000002E-3</v>
      </c>
      <c r="O398" s="25"/>
      <c r="P398" s="25"/>
      <c r="Q398" s="25"/>
      <c r="R398" s="36">
        <v>3.31E-3</v>
      </c>
      <c r="S398" s="36">
        <f t="shared" si="99"/>
        <v>2.9250000000000001E-3</v>
      </c>
      <c r="T398" s="36"/>
      <c r="U398" s="36"/>
      <c r="V398" s="36"/>
      <c r="W398" s="37">
        <v>4.1000000000000003E-3</v>
      </c>
      <c r="X398" s="37">
        <f t="shared" si="100"/>
        <v>3.7150000000000004E-3</v>
      </c>
      <c r="Y398" s="37"/>
      <c r="Z398" s="37"/>
      <c r="AA398" s="37"/>
      <c r="AB398" s="25">
        <v>6.6E-4</v>
      </c>
      <c r="AC398" s="25">
        <f t="shared" si="101"/>
        <v>3.8499999999999998E-4</v>
      </c>
    </row>
    <row r="399" spans="1:29" s="15" customFormat="1">
      <c r="A399" s="18">
        <v>647</v>
      </c>
      <c r="B399" s="25">
        <v>1.6000000000000001E-4</v>
      </c>
      <c r="C399" s="25">
        <v>2.64E-3</v>
      </c>
      <c r="D399" s="25">
        <f t="shared" si="96"/>
        <v>2.15E-3</v>
      </c>
      <c r="E399" s="25"/>
      <c r="F399" s="25"/>
      <c r="G399" s="25"/>
      <c r="H399" s="25">
        <v>7.0899999999999999E-3</v>
      </c>
      <c r="I399" s="25">
        <f t="shared" si="97"/>
        <v>6.6E-3</v>
      </c>
      <c r="J399" s="25"/>
      <c r="K399" s="25"/>
      <c r="L399" s="25"/>
      <c r="M399" s="25">
        <v>2.0899999999999998E-3</v>
      </c>
      <c r="N399" s="25">
        <f t="shared" si="98"/>
        <v>1.5999999999999999E-3</v>
      </c>
      <c r="O399" s="25"/>
      <c r="P399" s="25"/>
      <c r="Q399" s="25"/>
      <c r="R399" s="36">
        <v>3.3999999999999998E-3</v>
      </c>
      <c r="S399" s="36">
        <f t="shared" si="99"/>
        <v>2.9099999999999998E-3</v>
      </c>
      <c r="T399" s="36"/>
      <c r="U399" s="36"/>
      <c r="V399" s="36"/>
      <c r="W399" s="37">
        <v>4.1000000000000003E-3</v>
      </c>
      <c r="X399" s="37">
        <f t="shared" si="100"/>
        <v>3.6100000000000004E-3</v>
      </c>
      <c r="Y399" s="37"/>
      <c r="Z399" s="37"/>
      <c r="AA399" s="37"/>
      <c r="AB399" s="25">
        <v>8.1999999999999998E-4</v>
      </c>
      <c r="AC399" s="25">
        <f t="shared" si="101"/>
        <v>4.8999999999999998E-4</v>
      </c>
    </row>
    <row r="400" spans="1:29" s="15" customFormat="1">
      <c r="A400" s="18">
        <v>648</v>
      </c>
      <c r="B400" s="25">
        <v>1.1E-4</v>
      </c>
      <c r="C400" s="25">
        <v>2.6700000000000001E-3</v>
      </c>
      <c r="D400" s="25">
        <f t="shared" si="96"/>
        <v>2.2750000000000001E-3</v>
      </c>
      <c r="E400" s="25"/>
      <c r="F400" s="25"/>
      <c r="G400" s="25"/>
      <c r="H400" s="25">
        <v>7.0800000000000004E-3</v>
      </c>
      <c r="I400" s="25">
        <f t="shared" si="97"/>
        <v>6.685E-3</v>
      </c>
      <c r="J400" s="25"/>
      <c r="K400" s="25"/>
      <c r="L400" s="25"/>
      <c r="M400" s="25">
        <v>2.1099999999999999E-3</v>
      </c>
      <c r="N400" s="25">
        <f t="shared" si="98"/>
        <v>1.7149999999999999E-3</v>
      </c>
      <c r="O400" s="25"/>
      <c r="P400" s="25"/>
      <c r="Q400" s="25"/>
      <c r="R400" s="36">
        <v>3.3E-3</v>
      </c>
      <c r="S400" s="36">
        <f t="shared" si="99"/>
        <v>2.905E-3</v>
      </c>
      <c r="T400" s="36"/>
      <c r="U400" s="36"/>
      <c r="V400" s="36"/>
      <c r="W400" s="37">
        <v>4.1200000000000004E-3</v>
      </c>
      <c r="X400" s="37">
        <f t="shared" si="100"/>
        <v>3.7250000000000004E-3</v>
      </c>
      <c r="Y400" s="37"/>
      <c r="Z400" s="37"/>
      <c r="AA400" s="37"/>
      <c r="AB400" s="25">
        <v>6.8000000000000005E-4</v>
      </c>
      <c r="AC400" s="25">
        <f t="shared" si="101"/>
        <v>3.9500000000000001E-4</v>
      </c>
    </row>
    <row r="401" spans="1:29" s="15" customFormat="1">
      <c r="A401" s="18">
        <v>649</v>
      </c>
      <c r="B401" s="25">
        <v>8.0000000000000007E-5</v>
      </c>
      <c r="C401" s="25">
        <v>2.65E-3</v>
      </c>
      <c r="D401" s="25">
        <f t="shared" si="96"/>
        <v>2.2100000000000002E-3</v>
      </c>
      <c r="E401" s="25"/>
      <c r="F401" s="25"/>
      <c r="G401" s="25"/>
      <c r="H401" s="25">
        <v>7.0600000000000003E-3</v>
      </c>
      <c r="I401" s="25">
        <f t="shared" si="97"/>
        <v>6.62E-3</v>
      </c>
      <c r="J401" s="25"/>
      <c r="K401" s="25"/>
      <c r="L401" s="25"/>
      <c r="M401" s="25">
        <v>2.0899999999999998E-3</v>
      </c>
      <c r="N401" s="25">
        <f t="shared" si="98"/>
        <v>1.6499999999999998E-3</v>
      </c>
      <c r="O401" s="25"/>
      <c r="P401" s="25"/>
      <c r="Q401" s="25"/>
      <c r="R401" s="36">
        <v>3.4199999999999999E-3</v>
      </c>
      <c r="S401" s="36">
        <f t="shared" si="99"/>
        <v>2.98E-3</v>
      </c>
      <c r="T401" s="36"/>
      <c r="U401" s="36"/>
      <c r="V401" s="36"/>
      <c r="W401" s="37">
        <v>4.1000000000000003E-3</v>
      </c>
      <c r="X401" s="37">
        <f t="shared" si="100"/>
        <v>3.6600000000000005E-3</v>
      </c>
      <c r="Y401" s="37"/>
      <c r="Z401" s="37"/>
      <c r="AA401" s="37"/>
      <c r="AB401" s="25">
        <v>8.0000000000000004E-4</v>
      </c>
      <c r="AC401" s="25">
        <f t="shared" si="101"/>
        <v>4.4000000000000002E-4</v>
      </c>
    </row>
    <row r="402" spans="1:29" s="15" customFormat="1">
      <c r="A402" s="18">
        <v>650</v>
      </c>
      <c r="B402" s="25">
        <v>1.3999999999999999E-4</v>
      </c>
      <c r="C402" s="25">
        <v>2.7100000000000002E-3</v>
      </c>
      <c r="D402" s="25">
        <f t="shared" si="96"/>
        <v>2.33E-3</v>
      </c>
      <c r="E402" s="25"/>
      <c r="F402" s="25"/>
      <c r="G402" s="25"/>
      <c r="H402" s="25">
        <v>7.2700000000000004E-3</v>
      </c>
      <c r="I402" s="25">
        <f t="shared" si="97"/>
        <v>6.8900000000000003E-3</v>
      </c>
      <c r="J402" s="25"/>
      <c r="K402" s="25"/>
      <c r="L402" s="25"/>
      <c r="M402" s="25">
        <v>2.2100000000000002E-3</v>
      </c>
      <c r="N402" s="25">
        <f t="shared" si="98"/>
        <v>1.83E-3</v>
      </c>
      <c r="O402" s="25"/>
      <c r="P402" s="25"/>
      <c r="Q402" s="25"/>
      <c r="R402" s="36">
        <v>3.4199999999999999E-3</v>
      </c>
      <c r="S402" s="36">
        <f t="shared" si="99"/>
        <v>3.0399999999999997E-3</v>
      </c>
      <c r="T402" s="36"/>
      <c r="U402" s="36"/>
      <c r="V402" s="36"/>
      <c r="W402" s="37">
        <v>4.1399999999999996E-3</v>
      </c>
      <c r="X402" s="37">
        <f t="shared" si="100"/>
        <v>3.7599999999999995E-3</v>
      </c>
      <c r="Y402" s="37"/>
      <c r="Z402" s="37"/>
      <c r="AA402" s="37"/>
      <c r="AB402" s="25">
        <v>6.2E-4</v>
      </c>
      <c r="AC402" s="25">
        <f t="shared" si="101"/>
        <v>3.8000000000000002E-4</v>
      </c>
    </row>
    <row r="403" spans="1:29" s="15" customFormat="1">
      <c r="A403" s="18">
        <v>651</v>
      </c>
      <c r="B403" s="25">
        <v>1.6000000000000001E-4</v>
      </c>
      <c r="C403" s="25">
        <v>2.64E-3</v>
      </c>
      <c r="D403" s="25">
        <f t="shared" si="96"/>
        <v>2.14E-3</v>
      </c>
      <c r="E403" s="25"/>
      <c r="F403" s="25"/>
      <c r="G403" s="25"/>
      <c r="H403" s="25">
        <v>7.0800000000000004E-3</v>
      </c>
      <c r="I403" s="25">
        <f t="shared" si="97"/>
        <v>6.5800000000000008E-3</v>
      </c>
      <c r="J403" s="25"/>
      <c r="K403" s="25"/>
      <c r="L403" s="25"/>
      <c r="M403" s="25">
        <v>2.1199999999999999E-3</v>
      </c>
      <c r="N403" s="25">
        <f t="shared" si="98"/>
        <v>1.6199999999999999E-3</v>
      </c>
      <c r="O403" s="25"/>
      <c r="P403" s="25"/>
      <c r="Q403" s="25"/>
      <c r="R403" s="36">
        <v>3.3500000000000001E-3</v>
      </c>
      <c r="S403" s="36">
        <f t="shared" si="99"/>
        <v>2.8500000000000001E-3</v>
      </c>
      <c r="T403" s="36"/>
      <c r="U403" s="36"/>
      <c r="V403" s="36"/>
      <c r="W403" s="37">
        <v>4.1000000000000003E-3</v>
      </c>
      <c r="X403" s="37">
        <f t="shared" si="100"/>
        <v>3.6000000000000003E-3</v>
      </c>
      <c r="Y403" s="37"/>
      <c r="Z403" s="37"/>
      <c r="AA403" s="37"/>
      <c r="AB403" s="25">
        <v>8.4000000000000003E-4</v>
      </c>
      <c r="AC403" s="25">
        <f t="shared" si="101"/>
        <v>5.0000000000000001E-4</v>
      </c>
    </row>
    <row r="404" spans="1:29" s="15" customFormat="1">
      <c r="A404" s="18">
        <v>652</v>
      </c>
      <c r="B404" s="25">
        <v>1.2E-4</v>
      </c>
      <c r="C404" s="25">
        <v>2.6900000000000001E-3</v>
      </c>
      <c r="D404" s="25">
        <f t="shared" si="96"/>
        <v>2.3600000000000001E-3</v>
      </c>
      <c r="E404" s="25"/>
      <c r="F404" s="25"/>
      <c r="G404" s="25"/>
      <c r="H404" s="25">
        <v>7.1300000000000001E-3</v>
      </c>
      <c r="I404" s="25">
        <f t="shared" si="97"/>
        <v>6.8000000000000005E-3</v>
      </c>
      <c r="J404" s="25"/>
      <c r="K404" s="25"/>
      <c r="L404" s="25"/>
      <c r="M404" s="25">
        <v>2.14E-3</v>
      </c>
      <c r="N404" s="25">
        <f t="shared" si="98"/>
        <v>1.81E-3</v>
      </c>
      <c r="O404" s="25"/>
      <c r="P404" s="25"/>
      <c r="Q404" s="25"/>
      <c r="R404" s="36">
        <v>3.3800000000000002E-3</v>
      </c>
      <c r="S404" s="36">
        <f t="shared" si="99"/>
        <v>3.0500000000000002E-3</v>
      </c>
      <c r="T404" s="36"/>
      <c r="U404" s="36"/>
      <c r="V404" s="36"/>
      <c r="W404" s="37">
        <v>4.0800000000000003E-3</v>
      </c>
      <c r="X404" s="37">
        <f t="shared" si="100"/>
        <v>3.7500000000000003E-3</v>
      </c>
      <c r="Y404" s="37"/>
      <c r="Z404" s="37"/>
      <c r="AA404" s="37"/>
      <c r="AB404" s="25">
        <v>5.4000000000000001E-4</v>
      </c>
      <c r="AC404" s="25">
        <f t="shared" si="101"/>
        <v>3.3E-4</v>
      </c>
    </row>
    <row r="405" spans="1:29" s="15" customFormat="1">
      <c r="A405" s="18">
        <v>653</v>
      </c>
      <c r="B405" s="25">
        <v>2.3000000000000001E-4</v>
      </c>
      <c r="C405" s="25">
        <v>2.6099999999999999E-3</v>
      </c>
      <c r="D405" s="25">
        <f t="shared" si="96"/>
        <v>2.065E-3</v>
      </c>
      <c r="E405" s="25"/>
      <c r="F405" s="25"/>
      <c r="G405" s="25"/>
      <c r="H405" s="25">
        <v>7.0000000000000001E-3</v>
      </c>
      <c r="I405" s="25">
        <f t="shared" si="97"/>
        <v>6.4549999999999998E-3</v>
      </c>
      <c r="J405" s="25"/>
      <c r="K405" s="25"/>
      <c r="L405" s="25"/>
      <c r="M405" s="25">
        <v>2.0200000000000001E-3</v>
      </c>
      <c r="N405" s="25">
        <f t="shared" si="98"/>
        <v>1.4750000000000002E-3</v>
      </c>
      <c r="O405" s="25"/>
      <c r="P405" s="25"/>
      <c r="Q405" s="25"/>
      <c r="R405" s="36">
        <v>3.2499999999999999E-3</v>
      </c>
      <c r="S405" s="36">
        <f t="shared" si="99"/>
        <v>2.7049999999999999E-3</v>
      </c>
      <c r="T405" s="36"/>
      <c r="U405" s="36"/>
      <c r="V405" s="36"/>
      <c r="W405" s="37">
        <v>4.0299999999999997E-3</v>
      </c>
      <c r="X405" s="37">
        <f t="shared" si="100"/>
        <v>3.4849999999999998E-3</v>
      </c>
      <c r="Y405" s="37"/>
      <c r="Z405" s="37"/>
      <c r="AA405" s="37"/>
      <c r="AB405" s="25">
        <v>8.5999999999999998E-4</v>
      </c>
      <c r="AC405" s="25">
        <f t="shared" si="101"/>
        <v>5.4500000000000002E-4</v>
      </c>
    </row>
    <row r="406" spans="1:29" s="15" customFormat="1">
      <c r="A406" s="18">
        <v>654</v>
      </c>
      <c r="B406" s="25">
        <v>6.0000000000000002E-5</v>
      </c>
      <c r="C406" s="25">
        <v>2.5400000000000002E-3</v>
      </c>
      <c r="D406" s="25">
        <f t="shared" si="96"/>
        <v>2.1650000000000003E-3</v>
      </c>
      <c r="E406" s="25"/>
      <c r="F406" s="25"/>
      <c r="G406" s="25"/>
      <c r="H406" s="25">
        <v>7.0200000000000002E-3</v>
      </c>
      <c r="I406" s="25">
        <f t="shared" si="97"/>
        <v>6.6449999999999999E-3</v>
      </c>
      <c r="J406" s="25"/>
      <c r="K406" s="25"/>
      <c r="L406" s="25"/>
      <c r="M406" s="25">
        <v>2E-3</v>
      </c>
      <c r="N406" s="25">
        <f t="shared" si="98"/>
        <v>1.6250000000000001E-3</v>
      </c>
      <c r="O406" s="25"/>
      <c r="P406" s="25"/>
      <c r="Q406" s="25"/>
      <c r="R406" s="36">
        <v>3.29E-3</v>
      </c>
      <c r="S406" s="36">
        <f t="shared" si="99"/>
        <v>2.9150000000000001E-3</v>
      </c>
      <c r="T406" s="36"/>
      <c r="U406" s="36"/>
      <c r="V406" s="36"/>
      <c r="W406" s="37">
        <v>3.9399999999999999E-3</v>
      </c>
      <c r="X406" s="37">
        <f t="shared" si="100"/>
        <v>3.565E-3</v>
      </c>
      <c r="Y406" s="37"/>
      <c r="Z406" s="37"/>
      <c r="AA406" s="37"/>
      <c r="AB406" s="25">
        <v>6.8999999999999997E-4</v>
      </c>
      <c r="AC406" s="25">
        <f t="shared" si="101"/>
        <v>3.7500000000000001E-4</v>
      </c>
    </row>
    <row r="407" spans="1:29" s="15" customFormat="1">
      <c r="A407" s="18">
        <v>655</v>
      </c>
      <c r="B407" s="25">
        <v>9.0000000000000006E-5</v>
      </c>
      <c r="C407" s="25">
        <v>2.5600000000000002E-3</v>
      </c>
      <c r="D407" s="25">
        <f t="shared" si="96"/>
        <v>2.1150000000000001E-3</v>
      </c>
      <c r="E407" s="25"/>
      <c r="F407" s="25"/>
      <c r="G407" s="25"/>
      <c r="H407" s="25">
        <v>6.8799999999999998E-3</v>
      </c>
      <c r="I407" s="25">
        <f t="shared" si="97"/>
        <v>6.4349999999999997E-3</v>
      </c>
      <c r="J407" s="25"/>
      <c r="K407" s="25"/>
      <c r="L407" s="25"/>
      <c r="M407" s="25">
        <v>1.9499999999999999E-3</v>
      </c>
      <c r="N407" s="25">
        <f t="shared" si="98"/>
        <v>1.5049999999999998E-3</v>
      </c>
      <c r="O407" s="25"/>
      <c r="P407" s="25"/>
      <c r="Q407" s="25"/>
      <c r="R407" s="36">
        <v>3.2399999999999998E-3</v>
      </c>
      <c r="S407" s="36">
        <f t="shared" si="99"/>
        <v>2.7949999999999997E-3</v>
      </c>
      <c r="T407" s="36"/>
      <c r="U407" s="36"/>
      <c r="V407" s="36"/>
      <c r="W407" s="37">
        <v>4.0099999999999997E-3</v>
      </c>
      <c r="X407" s="37">
        <f t="shared" si="100"/>
        <v>3.5649999999999996E-3</v>
      </c>
      <c r="Y407" s="37"/>
      <c r="Z407" s="37"/>
      <c r="AA407" s="37"/>
      <c r="AB407" s="25">
        <v>8.0000000000000004E-4</v>
      </c>
      <c r="AC407" s="25">
        <f t="shared" si="101"/>
        <v>4.4500000000000003E-4</v>
      </c>
    </row>
    <row r="408" spans="1:29" s="15" customFormat="1">
      <c r="A408" s="18">
        <v>656</v>
      </c>
      <c r="B408" s="25">
        <v>1.8000000000000001E-4</v>
      </c>
      <c r="C408" s="25">
        <v>2.5000000000000001E-3</v>
      </c>
      <c r="D408" s="25">
        <f t="shared" si="96"/>
        <v>2.0600000000000002E-3</v>
      </c>
      <c r="E408" s="25"/>
      <c r="F408" s="25"/>
      <c r="G408" s="25"/>
      <c r="H408" s="25">
        <v>6.94E-3</v>
      </c>
      <c r="I408" s="25">
        <f t="shared" si="97"/>
        <v>6.4999999999999997E-3</v>
      </c>
      <c r="J408" s="25"/>
      <c r="K408" s="25"/>
      <c r="L408" s="25"/>
      <c r="M408" s="25">
        <v>1.9400000000000001E-3</v>
      </c>
      <c r="N408" s="25">
        <f t="shared" si="98"/>
        <v>1.5E-3</v>
      </c>
      <c r="O408" s="25"/>
      <c r="P408" s="25"/>
      <c r="Q408" s="25"/>
      <c r="R408" s="36">
        <v>3.2200000000000002E-3</v>
      </c>
      <c r="S408" s="36">
        <f t="shared" si="99"/>
        <v>2.7800000000000004E-3</v>
      </c>
      <c r="T408" s="36"/>
      <c r="U408" s="36"/>
      <c r="V408" s="36"/>
      <c r="W408" s="37">
        <v>3.9399999999999999E-3</v>
      </c>
      <c r="X408" s="37">
        <f t="shared" si="100"/>
        <v>3.5000000000000001E-3</v>
      </c>
      <c r="Y408" s="37"/>
      <c r="Z408" s="37"/>
      <c r="AA408" s="37"/>
      <c r="AB408" s="25">
        <v>6.9999999999999999E-4</v>
      </c>
      <c r="AC408" s="25">
        <f t="shared" si="101"/>
        <v>4.4000000000000002E-4</v>
      </c>
    </row>
    <row r="409" spans="1:29" s="15" customFormat="1">
      <c r="A409" s="18">
        <v>657</v>
      </c>
      <c r="B409" s="25">
        <v>1.9000000000000001E-4</v>
      </c>
      <c r="C409" s="25">
        <v>2.47E-3</v>
      </c>
      <c r="D409" s="25">
        <f t="shared" si="96"/>
        <v>1.9750000000000002E-3</v>
      </c>
      <c r="E409" s="25"/>
      <c r="F409" s="25"/>
      <c r="G409" s="25"/>
      <c r="H409" s="25">
        <v>6.8599999999999998E-3</v>
      </c>
      <c r="I409" s="25">
        <f t="shared" si="97"/>
        <v>6.365E-3</v>
      </c>
      <c r="J409" s="25"/>
      <c r="K409" s="25"/>
      <c r="L409" s="25"/>
      <c r="M409" s="25">
        <v>1.9400000000000001E-3</v>
      </c>
      <c r="N409" s="25">
        <f t="shared" si="98"/>
        <v>1.4450000000000001E-3</v>
      </c>
      <c r="O409" s="25"/>
      <c r="P409" s="25"/>
      <c r="Q409" s="25"/>
      <c r="R409" s="36">
        <v>3.2599999999999999E-3</v>
      </c>
      <c r="S409" s="36">
        <f t="shared" si="99"/>
        <v>2.7650000000000001E-3</v>
      </c>
      <c r="T409" s="36"/>
      <c r="U409" s="36"/>
      <c r="V409" s="36"/>
      <c r="W409" s="37">
        <v>3.9399999999999999E-3</v>
      </c>
      <c r="X409" s="37">
        <f t="shared" si="100"/>
        <v>3.4450000000000001E-3</v>
      </c>
      <c r="Y409" s="37"/>
      <c r="Z409" s="37"/>
      <c r="AA409" s="37"/>
      <c r="AB409" s="25">
        <v>8.0000000000000004E-4</v>
      </c>
      <c r="AC409" s="25">
        <f t="shared" si="101"/>
        <v>4.95E-4</v>
      </c>
    </row>
    <row r="410" spans="1:29" s="15" customFormat="1">
      <c r="A410" s="18">
        <v>658</v>
      </c>
      <c r="B410" s="25">
        <v>1.8000000000000001E-4</v>
      </c>
      <c r="C410" s="25">
        <v>2.3600000000000001E-3</v>
      </c>
      <c r="D410" s="25">
        <f t="shared" si="96"/>
        <v>1.8900000000000002E-3</v>
      </c>
      <c r="E410" s="25"/>
      <c r="F410" s="25"/>
      <c r="G410" s="25"/>
      <c r="H410" s="25">
        <v>6.9100000000000003E-3</v>
      </c>
      <c r="I410" s="25">
        <f t="shared" si="97"/>
        <v>6.4400000000000004E-3</v>
      </c>
      <c r="J410" s="25"/>
      <c r="K410" s="25"/>
      <c r="L410" s="25"/>
      <c r="M410" s="25">
        <v>1.8799999999999999E-3</v>
      </c>
      <c r="N410" s="25">
        <f t="shared" si="98"/>
        <v>1.4099999999999998E-3</v>
      </c>
      <c r="O410" s="25"/>
      <c r="P410" s="25"/>
      <c r="Q410" s="25"/>
      <c r="R410" s="36">
        <v>3.13E-3</v>
      </c>
      <c r="S410" s="36">
        <f t="shared" si="99"/>
        <v>2.66E-3</v>
      </c>
      <c r="T410" s="36"/>
      <c r="U410" s="36"/>
      <c r="V410" s="36"/>
      <c r="W410" s="37">
        <v>3.8500000000000001E-3</v>
      </c>
      <c r="X410" s="37">
        <f t="shared" si="100"/>
        <v>3.3800000000000002E-3</v>
      </c>
      <c r="Y410" s="37"/>
      <c r="Z410" s="37"/>
      <c r="AA410" s="37"/>
      <c r="AB410" s="25">
        <v>7.6000000000000004E-4</v>
      </c>
      <c r="AC410" s="25">
        <f t="shared" si="101"/>
        <v>4.7000000000000004E-4</v>
      </c>
    </row>
    <row r="411" spans="1:29" s="15" customFormat="1">
      <c r="A411" s="18">
        <v>659</v>
      </c>
      <c r="B411" s="25">
        <v>3.0000000000000001E-5</v>
      </c>
      <c r="C411" s="25">
        <v>2.4599999999999999E-3</v>
      </c>
      <c r="D411" s="25">
        <f t="shared" si="96"/>
        <v>2.0400000000000001E-3</v>
      </c>
      <c r="E411" s="25"/>
      <c r="F411" s="25"/>
      <c r="G411" s="25"/>
      <c r="H411" s="25">
        <v>6.8599999999999998E-3</v>
      </c>
      <c r="I411" s="25">
        <f t="shared" si="97"/>
        <v>6.4399999999999995E-3</v>
      </c>
      <c r="J411" s="25"/>
      <c r="K411" s="25"/>
      <c r="L411" s="25"/>
      <c r="M411" s="25">
        <v>1.92E-3</v>
      </c>
      <c r="N411" s="25">
        <f t="shared" si="98"/>
        <v>1.5E-3</v>
      </c>
      <c r="O411" s="25"/>
      <c r="P411" s="25"/>
      <c r="Q411" s="25"/>
      <c r="R411" s="36">
        <v>3.2699999999999999E-3</v>
      </c>
      <c r="S411" s="36">
        <f t="shared" si="99"/>
        <v>2.8500000000000001E-3</v>
      </c>
      <c r="T411" s="36"/>
      <c r="U411" s="36"/>
      <c r="V411" s="36"/>
      <c r="W411" s="37">
        <v>3.9100000000000003E-3</v>
      </c>
      <c r="X411" s="37">
        <f t="shared" si="100"/>
        <v>3.4900000000000005E-3</v>
      </c>
      <c r="Y411" s="37"/>
      <c r="Z411" s="37"/>
      <c r="AA411" s="37"/>
      <c r="AB411" s="25">
        <v>8.0999999999999996E-4</v>
      </c>
      <c r="AC411" s="25">
        <f t="shared" si="101"/>
        <v>4.1999999999999996E-4</v>
      </c>
    </row>
    <row r="412" spans="1:29" s="15" customFormat="1">
      <c r="A412" s="18">
        <v>660</v>
      </c>
      <c r="B412" s="25">
        <v>2.3000000000000001E-4</v>
      </c>
      <c r="C412" s="25">
        <v>2.3500000000000001E-3</v>
      </c>
      <c r="D412" s="25">
        <f t="shared" si="96"/>
        <v>1.8400000000000001E-3</v>
      </c>
      <c r="E412" s="25"/>
      <c r="F412" s="25"/>
      <c r="G412" s="25"/>
      <c r="H412" s="25">
        <v>6.8100000000000001E-3</v>
      </c>
      <c r="I412" s="25">
        <f t="shared" si="97"/>
        <v>6.3E-3</v>
      </c>
      <c r="J412" s="25"/>
      <c r="K412" s="25"/>
      <c r="L412" s="25"/>
      <c r="M412" s="25">
        <v>1.92E-3</v>
      </c>
      <c r="N412" s="25">
        <f t="shared" si="98"/>
        <v>1.41E-3</v>
      </c>
      <c r="O412" s="25"/>
      <c r="P412" s="25"/>
      <c r="Q412" s="25"/>
      <c r="R412" s="36">
        <v>3.2000000000000002E-3</v>
      </c>
      <c r="S412" s="36">
        <f t="shared" si="99"/>
        <v>2.6900000000000001E-3</v>
      </c>
      <c r="T412" s="36"/>
      <c r="U412" s="36"/>
      <c r="V412" s="36"/>
      <c r="W412" s="37">
        <v>3.9100000000000003E-3</v>
      </c>
      <c r="X412" s="37">
        <f t="shared" si="100"/>
        <v>3.4000000000000002E-3</v>
      </c>
      <c r="Y412" s="37"/>
      <c r="Z412" s="37"/>
      <c r="AA412" s="37"/>
      <c r="AB412" s="25">
        <v>7.9000000000000001E-4</v>
      </c>
      <c r="AC412" s="25">
        <f t="shared" si="101"/>
        <v>5.1000000000000004E-4</v>
      </c>
    </row>
    <row r="413" spans="1:29" s="15" customFormat="1">
      <c r="A413" s="18">
        <v>661</v>
      </c>
      <c r="B413" s="25">
        <v>1.7000000000000001E-4</v>
      </c>
      <c r="C413" s="25">
        <v>2.4499999999999999E-3</v>
      </c>
      <c r="D413" s="25">
        <f t="shared" si="96"/>
        <v>1.9249999999999998E-3</v>
      </c>
      <c r="E413" s="25"/>
      <c r="F413" s="25"/>
      <c r="G413" s="25"/>
      <c r="H413" s="25">
        <v>6.8599999999999998E-3</v>
      </c>
      <c r="I413" s="25">
        <f t="shared" si="97"/>
        <v>6.3349999999999995E-3</v>
      </c>
      <c r="J413" s="25"/>
      <c r="K413" s="25"/>
      <c r="L413" s="25"/>
      <c r="M413" s="25">
        <v>1.97E-3</v>
      </c>
      <c r="N413" s="25">
        <f t="shared" si="98"/>
        <v>1.4449999999999999E-3</v>
      </c>
      <c r="O413" s="25"/>
      <c r="P413" s="25"/>
      <c r="Q413" s="25"/>
      <c r="R413" s="36">
        <v>3.14E-3</v>
      </c>
      <c r="S413" s="36">
        <f t="shared" si="99"/>
        <v>2.6150000000000001E-3</v>
      </c>
      <c r="T413" s="36"/>
      <c r="U413" s="36"/>
      <c r="V413" s="36"/>
      <c r="W413" s="37">
        <v>3.8899999999999998E-3</v>
      </c>
      <c r="X413" s="37">
        <f t="shared" si="100"/>
        <v>3.3649999999999999E-3</v>
      </c>
      <c r="Y413" s="37"/>
      <c r="Z413" s="37"/>
      <c r="AA413" s="37"/>
      <c r="AB413" s="25">
        <v>8.8000000000000003E-4</v>
      </c>
      <c r="AC413" s="25">
        <f t="shared" si="101"/>
        <v>5.2500000000000008E-4</v>
      </c>
    </row>
    <row r="414" spans="1:29" s="15" customFormat="1">
      <c r="A414" s="18">
        <v>662</v>
      </c>
      <c r="B414" s="25">
        <v>1.2999999999999999E-4</v>
      </c>
      <c r="C414" s="25">
        <v>2.5000000000000001E-3</v>
      </c>
      <c r="D414" s="25">
        <f t="shared" si="96"/>
        <v>2.0300000000000001E-3</v>
      </c>
      <c r="E414" s="25"/>
      <c r="F414" s="25"/>
      <c r="G414" s="25"/>
      <c r="H414" s="25">
        <v>6.9100000000000003E-3</v>
      </c>
      <c r="I414" s="25">
        <f t="shared" si="97"/>
        <v>6.4400000000000004E-3</v>
      </c>
      <c r="J414" s="25"/>
      <c r="K414" s="25"/>
      <c r="L414" s="25"/>
      <c r="M414" s="25">
        <v>2.0100000000000001E-3</v>
      </c>
      <c r="N414" s="25">
        <f t="shared" si="98"/>
        <v>1.5400000000000001E-3</v>
      </c>
      <c r="O414" s="25"/>
      <c r="P414" s="25"/>
      <c r="Q414" s="25"/>
      <c r="R414" s="36">
        <v>3.1900000000000001E-3</v>
      </c>
      <c r="S414" s="36">
        <f t="shared" si="99"/>
        <v>2.7200000000000002E-3</v>
      </c>
      <c r="T414" s="36"/>
      <c r="U414" s="36"/>
      <c r="V414" s="36"/>
      <c r="W414" s="37">
        <v>3.8500000000000001E-3</v>
      </c>
      <c r="X414" s="37">
        <f t="shared" si="100"/>
        <v>3.3800000000000002E-3</v>
      </c>
      <c r="Y414" s="37"/>
      <c r="Z414" s="37"/>
      <c r="AA414" s="37"/>
      <c r="AB414" s="25">
        <v>8.0999999999999996E-4</v>
      </c>
      <c r="AC414" s="25">
        <f t="shared" si="101"/>
        <v>4.6999999999999999E-4</v>
      </c>
    </row>
    <row r="415" spans="1:29" s="15" customFormat="1">
      <c r="A415" s="18">
        <v>663</v>
      </c>
      <c r="B415" s="25">
        <v>8.0000000000000007E-5</v>
      </c>
      <c r="C415" s="25">
        <v>2.49E-3</v>
      </c>
      <c r="D415" s="25">
        <f t="shared" si="96"/>
        <v>1.9300000000000001E-3</v>
      </c>
      <c r="E415" s="25"/>
      <c r="F415" s="25"/>
      <c r="G415" s="25"/>
      <c r="H415" s="25">
        <v>6.8799999999999998E-3</v>
      </c>
      <c r="I415" s="25">
        <f t="shared" si="97"/>
        <v>6.3200000000000001E-3</v>
      </c>
      <c r="J415" s="25"/>
      <c r="K415" s="25"/>
      <c r="L415" s="25"/>
      <c r="M415" s="25">
        <v>2E-3</v>
      </c>
      <c r="N415" s="25">
        <f t="shared" si="98"/>
        <v>1.4400000000000001E-3</v>
      </c>
      <c r="O415" s="25"/>
      <c r="P415" s="25"/>
      <c r="Q415" s="25"/>
      <c r="R415" s="36">
        <v>3.3E-3</v>
      </c>
      <c r="S415" s="36">
        <f t="shared" si="99"/>
        <v>2.7400000000000002E-3</v>
      </c>
      <c r="T415" s="36"/>
      <c r="U415" s="36"/>
      <c r="V415" s="36"/>
      <c r="W415" s="37">
        <v>4.0200000000000001E-3</v>
      </c>
      <c r="X415" s="37">
        <f t="shared" si="100"/>
        <v>3.4600000000000004E-3</v>
      </c>
      <c r="Y415" s="37"/>
      <c r="Z415" s="37"/>
      <c r="AA415" s="37"/>
      <c r="AB415" s="25">
        <v>1.0399999999999999E-3</v>
      </c>
      <c r="AC415" s="25">
        <f t="shared" si="101"/>
        <v>5.5999999999999995E-4</v>
      </c>
    </row>
    <row r="416" spans="1:29" s="15" customFormat="1">
      <c r="A416" s="18">
        <v>664</v>
      </c>
      <c r="B416" s="25">
        <v>1.4999999999999999E-4</v>
      </c>
      <c r="C416" s="25">
        <v>2.5200000000000001E-3</v>
      </c>
      <c r="D416" s="25">
        <f t="shared" si="96"/>
        <v>2.1000000000000003E-3</v>
      </c>
      <c r="E416" s="25"/>
      <c r="F416" s="25"/>
      <c r="G416" s="25"/>
      <c r="H416" s="25">
        <v>6.8900000000000003E-3</v>
      </c>
      <c r="I416" s="25">
        <f t="shared" si="97"/>
        <v>6.4700000000000001E-3</v>
      </c>
      <c r="J416" s="25"/>
      <c r="K416" s="25"/>
      <c r="L416" s="25"/>
      <c r="M416" s="25">
        <v>1.9E-3</v>
      </c>
      <c r="N416" s="25">
        <f t="shared" si="98"/>
        <v>1.48E-3</v>
      </c>
      <c r="O416" s="25"/>
      <c r="P416" s="25"/>
      <c r="Q416" s="25"/>
      <c r="R416" s="36">
        <v>3.1800000000000001E-3</v>
      </c>
      <c r="S416" s="36">
        <f t="shared" si="99"/>
        <v>2.7600000000000003E-3</v>
      </c>
      <c r="T416" s="36"/>
      <c r="U416" s="36"/>
      <c r="V416" s="36"/>
      <c r="W416" s="37">
        <v>3.8999999999999998E-3</v>
      </c>
      <c r="X416" s="37">
        <f t="shared" si="100"/>
        <v>3.48E-3</v>
      </c>
      <c r="Y416" s="37"/>
      <c r="Z416" s="37"/>
      <c r="AA416" s="37"/>
      <c r="AB416" s="25">
        <v>6.8999999999999997E-4</v>
      </c>
      <c r="AC416" s="25">
        <f t="shared" si="101"/>
        <v>4.1999999999999996E-4</v>
      </c>
    </row>
    <row r="417" spans="1:29" s="15" customFormat="1">
      <c r="A417" s="18">
        <v>665</v>
      </c>
      <c r="B417" s="25">
        <v>1.8000000000000001E-4</v>
      </c>
      <c r="C417" s="25">
        <v>2.5100000000000001E-3</v>
      </c>
      <c r="D417" s="25">
        <f t="shared" si="96"/>
        <v>1.9500000000000001E-3</v>
      </c>
      <c r="E417" s="25"/>
      <c r="F417" s="25"/>
      <c r="G417" s="25"/>
      <c r="H417" s="25">
        <v>6.7999999999999996E-3</v>
      </c>
      <c r="I417" s="25">
        <f t="shared" si="97"/>
        <v>6.2399999999999999E-3</v>
      </c>
      <c r="J417" s="25"/>
      <c r="K417" s="25"/>
      <c r="L417" s="25"/>
      <c r="M417" s="25">
        <v>1.9300000000000001E-3</v>
      </c>
      <c r="N417" s="25">
        <f t="shared" si="98"/>
        <v>1.3700000000000001E-3</v>
      </c>
      <c r="O417" s="25"/>
      <c r="P417" s="25"/>
      <c r="Q417" s="25"/>
      <c r="R417" s="36">
        <v>3.1900000000000001E-3</v>
      </c>
      <c r="S417" s="36">
        <f t="shared" si="99"/>
        <v>2.6300000000000004E-3</v>
      </c>
      <c r="T417" s="36"/>
      <c r="U417" s="36"/>
      <c r="V417" s="36"/>
      <c r="W417" s="37">
        <v>3.9399999999999999E-3</v>
      </c>
      <c r="X417" s="37">
        <f t="shared" si="100"/>
        <v>3.3800000000000002E-3</v>
      </c>
      <c r="Y417" s="37"/>
      <c r="Z417" s="37"/>
      <c r="AA417" s="37"/>
      <c r="AB417" s="25">
        <v>9.3999999999999997E-4</v>
      </c>
      <c r="AC417" s="25">
        <f t="shared" si="101"/>
        <v>5.5999999999999995E-4</v>
      </c>
    </row>
    <row r="418" spans="1:29" s="15" customFormat="1">
      <c r="A418" s="18">
        <v>666</v>
      </c>
      <c r="B418" s="25">
        <v>1.7000000000000001E-4</v>
      </c>
      <c r="C418" s="25">
        <v>2.3999999999999998E-3</v>
      </c>
      <c r="D418" s="25">
        <f t="shared" si="96"/>
        <v>1.9249999999999998E-3</v>
      </c>
      <c r="E418" s="25"/>
      <c r="F418" s="25"/>
      <c r="G418" s="25"/>
      <c r="H418" s="25">
        <v>6.8300000000000001E-3</v>
      </c>
      <c r="I418" s="25">
        <f t="shared" si="97"/>
        <v>6.3550000000000004E-3</v>
      </c>
      <c r="J418" s="25"/>
      <c r="K418" s="25"/>
      <c r="L418" s="25"/>
      <c r="M418" s="25">
        <v>1.89E-3</v>
      </c>
      <c r="N418" s="25">
        <f t="shared" si="98"/>
        <v>1.415E-3</v>
      </c>
      <c r="O418" s="25"/>
      <c r="P418" s="25"/>
      <c r="Q418" s="25"/>
      <c r="R418" s="36">
        <v>3.16E-3</v>
      </c>
      <c r="S418" s="36">
        <f t="shared" si="99"/>
        <v>2.6849999999999999E-3</v>
      </c>
      <c r="T418" s="36"/>
      <c r="U418" s="36"/>
      <c r="V418" s="36"/>
      <c r="W418" s="37">
        <v>3.79E-3</v>
      </c>
      <c r="X418" s="37">
        <f t="shared" si="100"/>
        <v>3.3149999999999998E-3</v>
      </c>
      <c r="Y418" s="37"/>
      <c r="Z418" s="37"/>
      <c r="AA418" s="37"/>
      <c r="AB418" s="25">
        <v>7.7999999999999999E-4</v>
      </c>
      <c r="AC418" s="25">
        <f t="shared" si="101"/>
        <v>4.75E-4</v>
      </c>
    </row>
    <row r="419" spans="1:29" s="15" customFormat="1">
      <c r="A419" s="18">
        <v>667</v>
      </c>
      <c r="B419" s="25">
        <v>1.0000000000000001E-5</v>
      </c>
      <c r="C419" s="25">
        <v>2.4499999999999999E-3</v>
      </c>
      <c r="D419" s="25">
        <f t="shared" si="96"/>
        <v>2.065E-3</v>
      </c>
      <c r="E419" s="25"/>
      <c r="F419" s="25"/>
      <c r="G419" s="25"/>
      <c r="H419" s="25">
        <v>6.8799999999999998E-3</v>
      </c>
      <c r="I419" s="25">
        <f t="shared" si="97"/>
        <v>6.4949999999999999E-3</v>
      </c>
      <c r="J419" s="25"/>
      <c r="K419" s="25"/>
      <c r="L419" s="25"/>
      <c r="M419" s="25">
        <v>2E-3</v>
      </c>
      <c r="N419" s="25">
        <f t="shared" si="98"/>
        <v>1.6150000000000001E-3</v>
      </c>
      <c r="O419" s="25"/>
      <c r="P419" s="25"/>
      <c r="Q419" s="25"/>
      <c r="R419" s="36">
        <v>3.2299999999999998E-3</v>
      </c>
      <c r="S419" s="36">
        <f t="shared" si="99"/>
        <v>2.8449999999999999E-3</v>
      </c>
      <c r="T419" s="36"/>
      <c r="U419" s="36"/>
      <c r="V419" s="36"/>
      <c r="W419" s="37">
        <v>3.8999999999999998E-3</v>
      </c>
      <c r="X419" s="37">
        <f t="shared" si="100"/>
        <v>3.5149999999999999E-3</v>
      </c>
      <c r="Y419" s="37"/>
      <c r="Z419" s="37"/>
      <c r="AA419" s="37"/>
      <c r="AB419" s="25">
        <v>7.6000000000000004E-4</v>
      </c>
      <c r="AC419" s="25">
        <f t="shared" si="101"/>
        <v>3.8500000000000003E-4</v>
      </c>
    </row>
    <row r="420" spans="1:29" s="15" customFormat="1">
      <c r="A420" s="18">
        <v>668</v>
      </c>
      <c r="B420" s="25">
        <v>-2.1000000000000001E-4</v>
      </c>
      <c r="C420" s="25">
        <v>2.3999999999999998E-3</v>
      </c>
      <c r="D420" s="25">
        <f t="shared" si="96"/>
        <v>1.7249999999999998E-3</v>
      </c>
      <c r="E420" s="25"/>
      <c r="F420" s="25"/>
      <c r="G420" s="25"/>
      <c r="H420" s="25">
        <v>6.8900000000000003E-3</v>
      </c>
      <c r="I420" s="25">
        <f t="shared" si="97"/>
        <v>6.215E-3</v>
      </c>
      <c r="J420" s="25"/>
      <c r="K420" s="25"/>
      <c r="L420" s="25"/>
      <c r="M420" s="25">
        <v>1.8799999999999999E-3</v>
      </c>
      <c r="N420" s="25">
        <f t="shared" si="98"/>
        <v>1.2049999999999999E-3</v>
      </c>
      <c r="O420" s="25"/>
      <c r="P420" s="25"/>
      <c r="Q420" s="25"/>
      <c r="R420" s="36">
        <v>3.1900000000000001E-3</v>
      </c>
      <c r="S420" s="36">
        <f t="shared" si="99"/>
        <v>2.5149999999999999E-3</v>
      </c>
      <c r="T420" s="36"/>
      <c r="U420" s="36"/>
      <c r="V420" s="36"/>
      <c r="W420" s="37">
        <v>3.8600000000000001E-3</v>
      </c>
      <c r="X420" s="37">
        <f t="shared" si="100"/>
        <v>3.1850000000000003E-3</v>
      </c>
      <c r="Y420" s="37"/>
      <c r="Z420" s="37"/>
      <c r="AA420" s="37"/>
      <c r="AB420" s="25">
        <v>1.56E-3</v>
      </c>
      <c r="AC420" s="25">
        <f t="shared" si="101"/>
        <v>6.7500000000000004E-4</v>
      </c>
    </row>
    <row r="421" spans="1:29" s="15" customFormat="1">
      <c r="A421" s="18">
        <v>669</v>
      </c>
      <c r="B421" s="25">
        <v>6.0000000000000002E-5</v>
      </c>
      <c r="C421" s="25">
        <v>2.3900000000000002E-3</v>
      </c>
      <c r="D421" s="25">
        <f t="shared" si="96"/>
        <v>2.0200000000000001E-3</v>
      </c>
      <c r="E421" s="25"/>
      <c r="F421" s="25"/>
      <c r="G421" s="25"/>
      <c r="H421" s="25">
        <v>6.79E-3</v>
      </c>
      <c r="I421" s="25">
        <f t="shared" si="97"/>
        <v>6.4200000000000004E-3</v>
      </c>
      <c r="J421" s="25"/>
      <c r="K421" s="25"/>
      <c r="L421" s="25"/>
      <c r="M421" s="25">
        <v>1.8799999999999999E-3</v>
      </c>
      <c r="N421" s="25">
        <f t="shared" si="98"/>
        <v>1.5099999999999998E-3</v>
      </c>
      <c r="O421" s="25"/>
      <c r="P421" s="25"/>
      <c r="Q421" s="25"/>
      <c r="R421" s="36">
        <v>3.14E-3</v>
      </c>
      <c r="S421" s="36">
        <f t="shared" si="99"/>
        <v>2.7699999999999999E-3</v>
      </c>
      <c r="T421" s="36"/>
      <c r="U421" s="36"/>
      <c r="V421" s="36"/>
      <c r="W421" s="37">
        <v>3.9100000000000003E-3</v>
      </c>
      <c r="X421" s="37">
        <f t="shared" si="100"/>
        <v>3.5400000000000002E-3</v>
      </c>
      <c r="Y421" s="37"/>
      <c r="Z421" s="37"/>
      <c r="AA421" s="37"/>
      <c r="AB421" s="25">
        <v>6.8000000000000005E-4</v>
      </c>
      <c r="AC421" s="25">
        <f t="shared" si="101"/>
        <v>3.7000000000000005E-4</v>
      </c>
    </row>
    <row r="422" spans="1:29" s="15" customFormat="1">
      <c r="A422" s="18">
        <v>670</v>
      </c>
      <c r="B422" s="25">
        <v>-6.0000000000000002E-5</v>
      </c>
      <c r="C422" s="25">
        <v>2.5300000000000001E-3</v>
      </c>
      <c r="D422" s="25">
        <f t="shared" si="96"/>
        <v>1.9500000000000001E-3</v>
      </c>
      <c r="E422" s="25"/>
      <c r="F422" s="25"/>
      <c r="G422" s="25"/>
      <c r="H422" s="25">
        <v>6.8199999999999997E-3</v>
      </c>
      <c r="I422" s="25">
        <f t="shared" si="97"/>
        <v>6.2399999999999999E-3</v>
      </c>
      <c r="J422" s="25"/>
      <c r="K422" s="25"/>
      <c r="L422" s="25"/>
      <c r="M422" s="25">
        <v>1.98E-3</v>
      </c>
      <c r="N422" s="25">
        <f t="shared" si="98"/>
        <v>1.4E-3</v>
      </c>
      <c r="O422" s="25"/>
      <c r="P422" s="25"/>
      <c r="Q422" s="25"/>
      <c r="R422" s="36">
        <v>3.2200000000000002E-3</v>
      </c>
      <c r="S422" s="36">
        <f t="shared" si="99"/>
        <v>2.64E-3</v>
      </c>
      <c r="T422" s="36"/>
      <c r="U422" s="36"/>
      <c r="V422" s="36"/>
      <c r="W422" s="37">
        <v>3.96E-3</v>
      </c>
      <c r="X422" s="37">
        <f t="shared" si="100"/>
        <v>3.3800000000000002E-3</v>
      </c>
      <c r="Y422" s="37"/>
      <c r="Z422" s="37"/>
      <c r="AA422" s="37"/>
      <c r="AB422" s="25">
        <v>1.2199999999999999E-3</v>
      </c>
      <c r="AC422" s="25">
        <f t="shared" si="101"/>
        <v>5.8E-4</v>
      </c>
    </row>
    <row r="423" spans="1:29" s="15" customFormat="1">
      <c r="A423" s="18">
        <v>671</v>
      </c>
      <c r="B423" s="25">
        <v>1.8000000000000001E-4</v>
      </c>
      <c r="C423" s="25">
        <v>2.4299999999999999E-3</v>
      </c>
      <c r="D423" s="25">
        <f t="shared" si="96"/>
        <v>1.9599999999999999E-3</v>
      </c>
      <c r="E423" s="25"/>
      <c r="F423" s="25"/>
      <c r="G423" s="25"/>
      <c r="H423" s="25">
        <v>6.8100000000000001E-3</v>
      </c>
      <c r="I423" s="25">
        <f t="shared" si="97"/>
        <v>6.3400000000000001E-3</v>
      </c>
      <c r="J423" s="25"/>
      <c r="K423" s="25"/>
      <c r="L423" s="25"/>
      <c r="M423" s="25">
        <v>1.9400000000000001E-3</v>
      </c>
      <c r="N423" s="25">
        <f t="shared" si="98"/>
        <v>1.47E-3</v>
      </c>
      <c r="O423" s="25"/>
      <c r="P423" s="25"/>
      <c r="Q423" s="25"/>
      <c r="R423" s="36">
        <v>3.1700000000000001E-3</v>
      </c>
      <c r="S423" s="36">
        <f t="shared" si="99"/>
        <v>2.7000000000000001E-3</v>
      </c>
      <c r="T423" s="36"/>
      <c r="U423" s="36"/>
      <c r="V423" s="36"/>
      <c r="W423" s="37">
        <v>3.98E-3</v>
      </c>
      <c r="X423" s="37">
        <f t="shared" si="100"/>
        <v>3.5100000000000001E-3</v>
      </c>
      <c r="Y423" s="37"/>
      <c r="Z423" s="37"/>
      <c r="AA423" s="37"/>
      <c r="AB423" s="25">
        <v>7.6000000000000004E-4</v>
      </c>
      <c r="AC423" s="25">
        <f t="shared" si="101"/>
        <v>4.7000000000000004E-4</v>
      </c>
    </row>
    <row r="424" spans="1:29" s="15" customFormat="1">
      <c r="A424" s="18">
        <v>672</v>
      </c>
      <c r="B424" s="25">
        <v>-1.1E-4</v>
      </c>
      <c r="C424" s="25">
        <v>2.4099999999999998E-3</v>
      </c>
      <c r="D424" s="25">
        <f t="shared" si="96"/>
        <v>1.98E-3</v>
      </c>
      <c r="E424" s="25"/>
      <c r="F424" s="25"/>
      <c r="G424" s="25"/>
      <c r="H424" s="25">
        <v>6.79E-3</v>
      </c>
      <c r="I424" s="25">
        <f t="shared" si="97"/>
        <v>6.3600000000000002E-3</v>
      </c>
      <c r="J424" s="25"/>
      <c r="K424" s="25"/>
      <c r="L424" s="25"/>
      <c r="M424" s="25">
        <v>1.83E-3</v>
      </c>
      <c r="N424" s="25">
        <f t="shared" si="98"/>
        <v>1.4E-3</v>
      </c>
      <c r="O424" s="25"/>
      <c r="P424" s="25"/>
      <c r="Q424" s="25"/>
      <c r="R424" s="36">
        <v>3.2000000000000002E-3</v>
      </c>
      <c r="S424" s="36">
        <f t="shared" si="99"/>
        <v>2.7699999999999999E-3</v>
      </c>
      <c r="T424" s="36"/>
      <c r="U424" s="36"/>
      <c r="V424" s="36"/>
      <c r="W424" s="37">
        <v>3.8600000000000001E-3</v>
      </c>
      <c r="X424" s="37">
        <f t="shared" si="100"/>
        <v>3.4299999999999999E-3</v>
      </c>
      <c r="Y424" s="37"/>
      <c r="Z424" s="37"/>
      <c r="AA424" s="37"/>
      <c r="AB424" s="25">
        <v>9.7000000000000005E-4</v>
      </c>
      <c r="AC424" s="25">
        <f t="shared" si="101"/>
        <v>4.3000000000000004E-4</v>
      </c>
    </row>
    <row r="425" spans="1:29" s="15" customFormat="1">
      <c r="A425" s="18">
        <v>673</v>
      </c>
      <c r="B425" s="25">
        <v>2.4000000000000001E-4</v>
      </c>
      <c r="C425" s="25">
        <v>2.5300000000000001E-3</v>
      </c>
      <c r="D425" s="25">
        <f t="shared" si="96"/>
        <v>2.0050000000000003E-3</v>
      </c>
      <c r="E425" s="25"/>
      <c r="F425" s="25"/>
      <c r="G425" s="25"/>
      <c r="H425" s="25">
        <v>6.8999999999999999E-3</v>
      </c>
      <c r="I425" s="25">
        <f t="shared" si="97"/>
        <v>6.3749999999999996E-3</v>
      </c>
      <c r="J425" s="25"/>
      <c r="K425" s="25"/>
      <c r="L425" s="25"/>
      <c r="M425" s="25">
        <v>1.9599999999999999E-3</v>
      </c>
      <c r="N425" s="25">
        <f t="shared" si="98"/>
        <v>1.4350000000000001E-3</v>
      </c>
      <c r="O425" s="25"/>
      <c r="P425" s="25"/>
      <c r="Q425" s="25"/>
      <c r="R425" s="36">
        <v>3.3300000000000001E-3</v>
      </c>
      <c r="S425" s="36">
        <f t="shared" si="99"/>
        <v>2.8050000000000002E-3</v>
      </c>
      <c r="T425" s="36"/>
      <c r="U425" s="36"/>
      <c r="V425" s="36"/>
      <c r="W425" s="37">
        <v>3.96E-3</v>
      </c>
      <c r="X425" s="37">
        <f t="shared" si="100"/>
        <v>3.4350000000000001E-3</v>
      </c>
      <c r="Y425" s="37"/>
      <c r="Z425" s="37"/>
      <c r="AA425" s="37"/>
      <c r="AB425" s="25">
        <v>8.0999999999999996E-4</v>
      </c>
      <c r="AC425" s="25">
        <f t="shared" si="101"/>
        <v>5.2499999999999997E-4</v>
      </c>
    </row>
    <row r="426" spans="1:29" s="15" customFormat="1">
      <c r="A426" s="18">
        <v>674</v>
      </c>
      <c r="B426" s="25">
        <v>2.9999999999999997E-4</v>
      </c>
      <c r="C426" s="25">
        <v>2.3E-3</v>
      </c>
      <c r="D426" s="25">
        <f t="shared" si="96"/>
        <v>1.6050000000000001E-3</v>
      </c>
      <c r="E426" s="25"/>
      <c r="F426" s="25"/>
      <c r="G426" s="25"/>
      <c r="H426" s="25">
        <v>6.6699999999999997E-3</v>
      </c>
      <c r="I426" s="25">
        <f t="shared" si="97"/>
        <v>5.9749999999999994E-3</v>
      </c>
      <c r="J426" s="25"/>
      <c r="K426" s="25"/>
      <c r="L426" s="25"/>
      <c r="M426" s="25">
        <v>1.74E-3</v>
      </c>
      <c r="N426" s="25">
        <f t="shared" si="98"/>
        <v>1.0449999999999999E-3</v>
      </c>
      <c r="O426" s="25"/>
      <c r="P426" s="25"/>
      <c r="Q426" s="25"/>
      <c r="R426" s="36">
        <v>3.0699999999999998E-3</v>
      </c>
      <c r="S426" s="36">
        <f t="shared" si="99"/>
        <v>2.3749999999999999E-3</v>
      </c>
      <c r="T426" s="36"/>
      <c r="U426" s="36"/>
      <c r="V426" s="36"/>
      <c r="W426" s="37">
        <v>3.6900000000000001E-3</v>
      </c>
      <c r="X426" s="37">
        <f t="shared" si="100"/>
        <v>2.9950000000000003E-3</v>
      </c>
      <c r="Y426" s="37"/>
      <c r="Z426" s="37"/>
      <c r="AA426" s="37"/>
      <c r="AB426" s="25">
        <v>1.09E-3</v>
      </c>
      <c r="AC426" s="25">
        <f t="shared" si="101"/>
        <v>6.9499999999999998E-4</v>
      </c>
    </row>
    <row r="427" spans="1:29" s="15" customFormat="1">
      <c r="A427" s="18">
        <v>675</v>
      </c>
      <c r="B427" s="25">
        <v>1.1E-4</v>
      </c>
      <c r="C427" s="25">
        <v>2.4599999999999999E-3</v>
      </c>
      <c r="D427" s="25">
        <f t="shared" si="96"/>
        <v>1.9099999999999998E-3</v>
      </c>
      <c r="E427" s="25"/>
      <c r="F427" s="25"/>
      <c r="G427" s="25"/>
      <c r="H427" s="25">
        <v>6.7799999999999996E-3</v>
      </c>
      <c r="I427" s="25">
        <f t="shared" si="97"/>
        <v>6.2299999999999994E-3</v>
      </c>
      <c r="J427" s="25"/>
      <c r="K427" s="25"/>
      <c r="L427" s="25"/>
      <c r="M427" s="25">
        <v>1.91E-3</v>
      </c>
      <c r="N427" s="25">
        <f t="shared" si="98"/>
        <v>1.3600000000000001E-3</v>
      </c>
      <c r="O427" s="25"/>
      <c r="P427" s="25"/>
      <c r="Q427" s="25"/>
      <c r="R427" s="36">
        <v>3.13E-3</v>
      </c>
      <c r="S427" s="36">
        <f t="shared" si="99"/>
        <v>2.5799999999999998E-3</v>
      </c>
      <c r="T427" s="36"/>
      <c r="U427" s="36"/>
      <c r="V427" s="36"/>
      <c r="W427" s="37">
        <v>3.9199999999999999E-3</v>
      </c>
      <c r="X427" s="37">
        <f t="shared" si="100"/>
        <v>3.3699999999999997E-3</v>
      </c>
      <c r="Y427" s="37"/>
      <c r="Z427" s="37"/>
      <c r="AA427" s="37"/>
      <c r="AB427" s="25">
        <v>9.8999999999999999E-4</v>
      </c>
      <c r="AC427" s="25">
        <f t="shared" si="101"/>
        <v>5.5000000000000003E-4</v>
      </c>
    </row>
    <row r="428" spans="1:29" s="15" customFormat="1">
      <c r="A428" s="18">
        <v>676</v>
      </c>
      <c r="B428" s="25">
        <v>1.9000000000000001E-4</v>
      </c>
      <c r="C428" s="25">
        <v>2.4099999999999998E-3</v>
      </c>
      <c r="D428" s="25">
        <f t="shared" si="96"/>
        <v>1.7399999999999998E-3</v>
      </c>
      <c r="E428" s="25"/>
      <c r="F428" s="25"/>
      <c r="G428" s="25"/>
      <c r="H428" s="25">
        <v>6.7299999999999999E-3</v>
      </c>
      <c r="I428" s="25">
        <f t="shared" si="97"/>
        <v>6.0599999999999994E-3</v>
      </c>
      <c r="J428" s="25"/>
      <c r="K428" s="25"/>
      <c r="L428" s="25"/>
      <c r="M428" s="25">
        <v>1.8500000000000001E-3</v>
      </c>
      <c r="N428" s="25">
        <f t="shared" si="98"/>
        <v>1.1800000000000001E-3</v>
      </c>
      <c r="O428" s="25"/>
      <c r="P428" s="25"/>
      <c r="Q428" s="25"/>
      <c r="R428" s="36">
        <v>3.1700000000000001E-3</v>
      </c>
      <c r="S428" s="36">
        <f t="shared" si="99"/>
        <v>2.5000000000000001E-3</v>
      </c>
      <c r="T428" s="36"/>
      <c r="U428" s="36"/>
      <c r="V428" s="36"/>
      <c r="W428" s="37">
        <v>3.79E-3</v>
      </c>
      <c r="X428" s="37">
        <f t="shared" si="100"/>
        <v>3.1199999999999999E-3</v>
      </c>
      <c r="Y428" s="37"/>
      <c r="Z428" s="37"/>
      <c r="AA428" s="37"/>
      <c r="AB428" s="25">
        <v>1.15E-3</v>
      </c>
      <c r="AC428" s="25">
        <f t="shared" si="101"/>
        <v>6.7000000000000002E-4</v>
      </c>
    </row>
    <row r="429" spans="1:29" s="15" customFormat="1">
      <c r="A429" s="18">
        <v>677</v>
      </c>
      <c r="B429" s="25">
        <v>4.0000000000000003E-5</v>
      </c>
      <c r="C429" s="25">
        <v>2.3900000000000002E-3</v>
      </c>
      <c r="D429" s="25">
        <f t="shared" si="96"/>
        <v>2.0050000000000003E-3</v>
      </c>
      <c r="E429" s="25"/>
      <c r="F429" s="25"/>
      <c r="G429" s="25"/>
      <c r="H429" s="25">
        <v>6.7099999999999998E-3</v>
      </c>
      <c r="I429" s="25">
        <f t="shared" si="97"/>
        <v>6.3249999999999999E-3</v>
      </c>
      <c r="J429" s="25"/>
      <c r="K429" s="25"/>
      <c r="L429" s="25"/>
      <c r="M429" s="25">
        <v>1.9300000000000001E-3</v>
      </c>
      <c r="N429" s="25">
        <f t="shared" si="98"/>
        <v>1.5450000000000001E-3</v>
      </c>
      <c r="O429" s="25"/>
      <c r="P429" s="25"/>
      <c r="Q429" s="25"/>
      <c r="R429" s="36">
        <v>3.16E-3</v>
      </c>
      <c r="S429" s="36">
        <f t="shared" si="99"/>
        <v>2.7750000000000001E-3</v>
      </c>
      <c r="T429" s="36"/>
      <c r="U429" s="36"/>
      <c r="V429" s="36"/>
      <c r="W429" s="37">
        <v>3.8300000000000001E-3</v>
      </c>
      <c r="X429" s="37">
        <f t="shared" si="100"/>
        <v>3.4450000000000001E-3</v>
      </c>
      <c r="Y429" s="37"/>
      <c r="Z429" s="37"/>
      <c r="AA429" s="37"/>
      <c r="AB429" s="25">
        <v>7.2999999999999996E-4</v>
      </c>
      <c r="AC429" s="25">
        <f t="shared" si="101"/>
        <v>3.8499999999999998E-4</v>
      </c>
    </row>
    <row r="430" spans="1:29" s="15" customFormat="1">
      <c r="A430" s="18">
        <v>678</v>
      </c>
      <c r="B430" s="25">
        <v>-2.0000000000000002E-5</v>
      </c>
      <c r="C430" s="25">
        <v>2.2899999999999999E-3</v>
      </c>
      <c r="D430" s="25">
        <f t="shared" si="96"/>
        <v>1.8649999999999999E-3</v>
      </c>
      <c r="E430" s="25"/>
      <c r="F430" s="25"/>
      <c r="G430" s="25"/>
      <c r="H430" s="25">
        <v>6.6899999999999998E-3</v>
      </c>
      <c r="I430" s="25">
        <f t="shared" si="97"/>
        <v>6.2649999999999997E-3</v>
      </c>
      <c r="J430" s="25"/>
      <c r="K430" s="25"/>
      <c r="L430" s="25"/>
      <c r="M430" s="25">
        <v>1.6800000000000001E-3</v>
      </c>
      <c r="N430" s="25">
        <f t="shared" si="98"/>
        <v>1.255E-3</v>
      </c>
      <c r="O430" s="25"/>
      <c r="P430" s="25"/>
      <c r="Q430" s="25"/>
      <c r="R430" s="36">
        <v>3.0100000000000001E-3</v>
      </c>
      <c r="S430" s="36">
        <f t="shared" si="99"/>
        <v>2.5850000000000001E-3</v>
      </c>
      <c r="T430" s="36"/>
      <c r="U430" s="36"/>
      <c r="V430" s="36"/>
      <c r="W430" s="37">
        <v>3.79E-3</v>
      </c>
      <c r="X430" s="37">
        <f t="shared" si="100"/>
        <v>3.3649999999999999E-3</v>
      </c>
      <c r="Y430" s="37"/>
      <c r="Z430" s="37"/>
      <c r="AA430" s="37"/>
      <c r="AB430" s="25">
        <v>8.7000000000000001E-4</v>
      </c>
      <c r="AC430" s="25">
        <f t="shared" si="101"/>
        <v>4.2499999999999998E-4</v>
      </c>
    </row>
    <row r="431" spans="1:29" s="15" customFormat="1">
      <c r="A431" s="18">
        <v>679</v>
      </c>
      <c r="B431" s="25">
        <v>1.2E-4</v>
      </c>
      <c r="C431" s="25">
        <v>2.4099999999999998E-3</v>
      </c>
      <c r="D431" s="25">
        <f t="shared" si="96"/>
        <v>1.9054999999999996E-3</v>
      </c>
      <c r="E431" s="25"/>
      <c r="F431" s="25"/>
      <c r="G431" s="25"/>
      <c r="H431" s="25">
        <v>6.7099999999999998E-3</v>
      </c>
      <c r="I431" s="25">
        <f t="shared" si="97"/>
        <v>6.2055000000000001E-3</v>
      </c>
      <c r="J431" s="25"/>
      <c r="K431" s="25"/>
      <c r="L431" s="25"/>
      <c r="M431" s="25">
        <v>1.8500000000000001E-3</v>
      </c>
      <c r="N431" s="25">
        <f t="shared" si="98"/>
        <v>1.3454999999999999E-3</v>
      </c>
      <c r="O431" s="25"/>
      <c r="P431" s="25"/>
      <c r="Q431" s="25"/>
      <c r="R431" s="36">
        <v>3.15E-3</v>
      </c>
      <c r="S431" s="36">
        <f t="shared" si="99"/>
        <v>2.6454999999999998E-3</v>
      </c>
      <c r="T431" s="36"/>
      <c r="U431" s="36"/>
      <c r="V431" s="36"/>
      <c r="W431" s="37">
        <v>3.8400000000000001E-3</v>
      </c>
      <c r="X431" s="37">
        <f t="shared" si="100"/>
        <v>3.3354999999999999E-3</v>
      </c>
      <c r="Y431" s="37"/>
      <c r="Z431" s="37"/>
      <c r="AA431" s="37"/>
      <c r="AB431" s="25">
        <v>8.8900000000000003E-4</v>
      </c>
      <c r="AC431" s="25">
        <f t="shared" si="101"/>
        <v>5.0450000000000007E-4</v>
      </c>
    </row>
    <row r="432" spans="1:29" s="15" customFormat="1">
      <c r="A432" s="18">
        <v>680</v>
      </c>
      <c r="B432" s="25">
        <v>1.7000000000000001E-4</v>
      </c>
      <c r="C432" s="25">
        <v>2.32E-3</v>
      </c>
      <c r="D432" s="25">
        <f t="shared" si="96"/>
        <v>1.7100000000000001E-3</v>
      </c>
      <c r="E432" s="25"/>
      <c r="F432" s="25"/>
      <c r="G432" s="25"/>
      <c r="H432" s="25">
        <v>6.7400000000000003E-3</v>
      </c>
      <c r="I432" s="25">
        <f t="shared" si="97"/>
        <v>6.13E-3</v>
      </c>
      <c r="J432" s="25"/>
      <c r="K432" s="25"/>
      <c r="L432" s="25"/>
      <c r="M432" s="25">
        <v>1.75E-3</v>
      </c>
      <c r="N432" s="25">
        <f t="shared" si="98"/>
        <v>1.14E-3</v>
      </c>
      <c r="O432" s="25"/>
      <c r="P432" s="25"/>
      <c r="Q432" s="25"/>
      <c r="R432" s="36">
        <v>3.13E-3</v>
      </c>
      <c r="S432" s="36">
        <f t="shared" si="99"/>
        <v>2.5200000000000001E-3</v>
      </c>
      <c r="T432" s="36"/>
      <c r="U432" s="36"/>
      <c r="V432" s="36"/>
      <c r="W432" s="37">
        <v>3.7200000000000002E-3</v>
      </c>
      <c r="X432" s="37">
        <f t="shared" si="100"/>
        <v>3.1100000000000004E-3</v>
      </c>
      <c r="Y432" s="37"/>
      <c r="Z432" s="37"/>
      <c r="AA432" s="37"/>
      <c r="AB432" s="25">
        <v>1.0499999999999999E-3</v>
      </c>
      <c r="AC432" s="25">
        <f t="shared" si="101"/>
        <v>6.0999999999999997E-4</v>
      </c>
    </row>
    <row r="433" spans="1:29" s="15" customFormat="1">
      <c r="A433" s="18">
        <v>681</v>
      </c>
      <c r="B433" s="25">
        <v>2.1000000000000001E-4</v>
      </c>
      <c r="C433" s="25">
        <v>2.3400000000000001E-3</v>
      </c>
      <c r="D433" s="25">
        <f t="shared" si="96"/>
        <v>1.735E-3</v>
      </c>
      <c r="E433" s="25"/>
      <c r="F433" s="25"/>
      <c r="G433" s="25"/>
      <c r="H433" s="25">
        <v>6.7099999999999998E-3</v>
      </c>
      <c r="I433" s="25">
        <f t="shared" si="97"/>
        <v>6.1049999999999993E-3</v>
      </c>
      <c r="J433" s="25"/>
      <c r="K433" s="25"/>
      <c r="L433" s="25"/>
      <c r="M433" s="25">
        <v>1.6800000000000001E-3</v>
      </c>
      <c r="N433" s="25">
        <f t="shared" si="98"/>
        <v>1.075E-3</v>
      </c>
      <c r="O433" s="25"/>
      <c r="P433" s="25"/>
      <c r="Q433" s="25"/>
      <c r="R433" s="36">
        <v>3.0300000000000001E-3</v>
      </c>
      <c r="S433" s="36">
        <f t="shared" si="99"/>
        <v>2.4250000000000001E-3</v>
      </c>
      <c r="T433" s="36"/>
      <c r="U433" s="36"/>
      <c r="V433" s="36"/>
      <c r="W433" s="37">
        <v>3.7399999999999998E-3</v>
      </c>
      <c r="X433" s="37">
        <f t="shared" si="100"/>
        <v>3.1349999999999998E-3</v>
      </c>
      <c r="Y433" s="37"/>
      <c r="Z433" s="37"/>
      <c r="AA433" s="37"/>
      <c r="AB433" s="25">
        <v>1E-3</v>
      </c>
      <c r="AC433" s="25">
        <f t="shared" si="101"/>
        <v>6.0500000000000007E-4</v>
      </c>
    </row>
    <row r="434" spans="1:29" s="15" customFormat="1">
      <c r="A434" s="18">
        <v>682</v>
      </c>
      <c r="B434" s="25">
        <v>2.2000000000000001E-4</v>
      </c>
      <c r="C434" s="25">
        <v>2.1800000000000001E-3</v>
      </c>
      <c r="D434" s="25">
        <f t="shared" si="96"/>
        <v>1.585E-3</v>
      </c>
      <c r="E434" s="25"/>
      <c r="F434" s="25"/>
      <c r="G434" s="25"/>
      <c r="H434" s="25">
        <v>6.6E-3</v>
      </c>
      <c r="I434" s="25">
        <f t="shared" si="97"/>
        <v>6.0049999999999999E-3</v>
      </c>
      <c r="J434" s="25"/>
      <c r="K434" s="25"/>
      <c r="L434" s="25"/>
      <c r="M434" s="25">
        <v>1.64E-3</v>
      </c>
      <c r="N434" s="25">
        <f t="shared" si="98"/>
        <v>1.0449999999999999E-3</v>
      </c>
      <c r="O434" s="25"/>
      <c r="P434" s="25"/>
      <c r="Q434" s="25"/>
      <c r="R434" s="36">
        <v>3.0699999999999998E-3</v>
      </c>
      <c r="S434" s="36">
        <f t="shared" si="99"/>
        <v>2.4749999999999998E-3</v>
      </c>
      <c r="T434" s="36"/>
      <c r="U434" s="36"/>
      <c r="V434" s="36"/>
      <c r="W434" s="37">
        <v>3.79E-3</v>
      </c>
      <c r="X434" s="37">
        <f t="shared" si="100"/>
        <v>3.1949999999999999E-3</v>
      </c>
      <c r="Y434" s="37"/>
      <c r="Z434" s="37"/>
      <c r="AA434" s="37"/>
      <c r="AB434" s="25">
        <v>9.7000000000000005E-4</v>
      </c>
      <c r="AC434" s="25">
        <f t="shared" si="101"/>
        <v>5.9500000000000004E-4</v>
      </c>
    </row>
    <row r="435" spans="1:29" s="15" customFormat="1">
      <c r="A435" s="18">
        <v>683</v>
      </c>
      <c r="B435" s="25">
        <v>1.7000000000000001E-4</v>
      </c>
      <c r="C435" s="25">
        <v>2.2499999999999998E-3</v>
      </c>
      <c r="D435" s="25">
        <f t="shared" si="96"/>
        <v>1.64E-3</v>
      </c>
      <c r="E435" s="25"/>
      <c r="F435" s="25"/>
      <c r="G435" s="25"/>
      <c r="H435" s="25">
        <v>6.5700000000000003E-3</v>
      </c>
      <c r="I435" s="25">
        <f t="shared" si="97"/>
        <v>5.96E-3</v>
      </c>
      <c r="J435" s="25"/>
      <c r="K435" s="25"/>
      <c r="L435" s="25"/>
      <c r="M435" s="25">
        <v>1.66E-3</v>
      </c>
      <c r="N435" s="25">
        <f t="shared" si="98"/>
        <v>1.0500000000000002E-3</v>
      </c>
      <c r="O435" s="25"/>
      <c r="P435" s="25"/>
      <c r="Q435" s="25"/>
      <c r="R435" s="36">
        <v>3.0500000000000002E-3</v>
      </c>
      <c r="S435" s="36">
        <f t="shared" si="99"/>
        <v>2.4400000000000003E-3</v>
      </c>
      <c r="T435" s="36"/>
      <c r="U435" s="36"/>
      <c r="V435" s="36"/>
      <c r="W435" s="37">
        <v>3.7200000000000002E-3</v>
      </c>
      <c r="X435" s="37">
        <f t="shared" si="100"/>
        <v>3.1100000000000004E-3</v>
      </c>
      <c r="Y435" s="37"/>
      <c r="Z435" s="37"/>
      <c r="AA435" s="37"/>
      <c r="AB435" s="25">
        <v>1.0499999999999999E-3</v>
      </c>
      <c r="AC435" s="25">
        <f t="shared" si="101"/>
        <v>6.0999999999999997E-4</v>
      </c>
    </row>
    <row r="436" spans="1:29" s="15" customFormat="1">
      <c r="A436" s="18">
        <v>684</v>
      </c>
      <c r="B436" s="25">
        <v>2.7999999999999998E-4</v>
      </c>
      <c r="C436" s="25">
        <v>2.2100000000000002E-3</v>
      </c>
      <c r="D436" s="25">
        <f t="shared" si="96"/>
        <v>1.5500000000000002E-3</v>
      </c>
      <c r="E436" s="25"/>
      <c r="F436" s="25"/>
      <c r="G436" s="25"/>
      <c r="H436" s="25">
        <v>6.5199999999999998E-3</v>
      </c>
      <c r="I436" s="25">
        <f t="shared" si="97"/>
        <v>5.8599999999999998E-3</v>
      </c>
      <c r="J436" s="25"/>
      <c r="K436" s="25"/>
      <c r="L436" s="25"/>
      <c r="M436" s="25">
        <v>1.73E-3</v>
      </c>
      <c r="N436" s="25">
        <f t="shared" si="98"/>
        <v>1.07E-3</v>
      </c>
      <c r="O436" s="25"/>
      <c r="P436" s="25"/>
      <c r="Q436" s="25"/>
      <c r="R436" s="36">
        <v>2.98E-3</v>
      </c>
      <c r="S436" s="36">
        <f t="shared" si="99"/>
        <v>2.32E-3</v>
      </c>
      <c r="T436" s="36"/>
      <c r="U436" s="36"/>
      <c r="V436" s="36"/>
      <c r="W436" s="37">
        <v>3.63E-3</v>
      </c>
      <c r="X436" s="37">
        <f t="shared" si="100"/>
        <v>2.97E-3</v>
      </c>
      <c r="Y436" s="37"/>
      <c r="Z436" s="37"/>
      <c r="AA436" s="37"/>
      <c r="AB436" s="25">
        <v>1.0399999999999999E-3</v>
      </c>
      <c r="AC436" s="25">
        <f t="shared" si="101"/>
        <v>6.6E-4</v>
      </c>
    </row>
    <row r="437" spans="1:29" s="15" customFormat="1">
      <c r="A437" s="18">
        <v>685</v>
      </c>
      <c r="B437" s="25">
        <v>6.0000000000000002E-5</v>
      </c>
      <c r="C437" s="25">
        <v>2.1900000000000001E-3</v>
      </c>
      <c r="D437" s="25">
        <f t="shared" si="96"/>
        <v>1.6950000000000001E-3</v>
      </c>
      <c r="E437" s="25"/>
      <c r="F437" s="25"/>
      <c r="G437" s="25"/>
      <c r="H437" s="25">
        <v>6.5599999999999999E-3</v>
      </c>
      <c r="I437" s="25">
        <f t="shared" si="97"/>
        <v>6.0650000000000001E-3</v>
      </c>
      <c r="J437" s="25"/>
      <c r="K437" s="25"/>
      <c r="L437" s="25"/>
      <c r="M437" s="25">
        <v>1.6000000000000001E-3</v>
      </c>
      <c r="N437" s="25">
        <f t="shared" si="98"/>
        <v>1.1050000000000001E-3</v>
      </c>
      <c r="O437" s="25"/>
      <c r="P437" s="25"/>
      <c r="Q437" s="25"/>
      <c r="R437" s="36">
        <v>2.9499999999999999E-3</v>
      </c>
      <c r="S437" s="36">
        <f t="shared" si="99"/>
        <v>2.4549999999999997E-3</v>
      </c>
      <c r="T437" s="36"/>
      <c r="U437" s="36"/>
      <c r="V437" s="36"/>
      <c r="W437" s="37">
        <v>3.64E-3</v>
      </c>
      <c r="X437" s="37">
        <f t="shared" si="100"/>
        <v>3.1450000000000002E-3</v>
      </c>
      <c r="Y437" s="37"/>
      <c r="Z437" s="37"/>
      <c r="AA437" s="37"/>
      <c r="AB437" s="25">
        <v>9.3000000000000005E-4</v>
      </c>
      <c r="AC437" s="25">
        <f t="shared" si="101"/>
        <v>4.95E-4</v>
      </c>
    </row>
    <row r="438" spans="1:29" s="15" customFormat="1">
      <c r="A438" s="18">
        <v>686</v>
      </c>
      <c r="B438" s="25">
        <v>2.5000000000000001E-4</v>
      </c>
      <c r="C438" s="25">
        <v>2.2699999999999999E-3</v>
      </c>
      <c r="D438" s="25">
        <f t="shared" si="96"/>
        <v>1.7004999999999998E-3</v>
      </c>
      <c r="E438" s="25"/>
      <c r="F438" s="25"/>
      <c r="G438" s="25"/>
      <c r="H438" s="25">
        <v>6.5399999999999998E-3</v>
      </c>
      <c r="I438" s="25">
        <f t="shared" si="97"/>
        <v>5.9705000000000001E-3</v>
      </c>
      <c r="J438" s="25"/>
      <c r="K438" s="25"/>
      <c r="L438" s="25"/>
      <c r="M438" s="25">
        <v>1.6800000000000001E-3</v>
      </c>
      <c r="N438" s="25">
        <f t="shared" si="98"/>
        <v>1.1104999999999999E-3</v>
      </c>
      <c r="O438" s="25"/>
      <c r="P438" s="25"/>
      <c r="Q438" s="25"/>
      <c r="R438" s="36">
        <v>2.98E-3</v>
      </c>
      <c r="S438" s="36">
        <f t="shared" si="99"/>
        <v>2.4104999999999999E-3</v>
      </c>
      <c r="T438" s="36"/>
      <c r="U438" s="36"/>
      <c r="V438" s="36"/>
      <c r="W438" s="37">
        <v>3.63E-3</v>
      </c>
      <c r="X438" s="37">
        <f t="shared" si="100"/>
        <v>3.0604999999999999E-3</v>
      </c>
      <c r="Y438" s="37"/>
      <c r="Z438" s="37"/>
      <c r="AA438" s="37"/>
      <c r="AB438" s="25">
        <v>8.8900000000000003E-4</v>
      </c>
      <c r="AC438" s="25">
        <f t="shared" si="101"/>
        <v>5.6950000000000002E-4</v>
      </c>
    </row>
    <row r="439" spans="1:29" s="15" customFormat="1">
      <c r="A439" s="18">
        <v>687</v>
      </c>
      <c r="B439" s="25">
        <v>1.4999999999999999E-4</v>
      </c>
      <c r="C439" s="25">
        <v>2.2000000000000001E-3</v>
      </c>
      <c r="D439" s="25">
        <f t="shared" si="96"/>
        <v>1.64E-3</v>
      </c>
      <c r="E439" s="25"/>
      <c r="F439" s="25"/>
      <c r="G439" s="25"/>
      <c r="H439" s="25">
        <v>6.5599999999999999E-3</v>
      </c>
      <c r="I439" s="25">
        <f t="shared" si="97"/>
        <v>6.0000000000000001E-3</v>
      </c>
      <c r="J439" s="25"/>
      <c r="K439" s="25"/>
      <c r="L439" s="25"/>
      <c r="M439" s="25">
        <v>1.64E-3</v>
      </c>
      <c r="N439" s="25">
        <f t="shared" si="98"/>
        <v>1.0799999999999998E-3</v>
      </c>
      <c r="O439" s="25"/>
      <c r="P439" s="25"/>
      <c r="Q439" s="25"/>
      <c r="R439" s="36">
        <v>3.0000000000000001E-3</v>
      </c>
      <c r="S439" s="36">
        <f t="shared" si="99"/>
        <v>2.4399999999999999E-3</v>
      </c>
      <c r="T439" s="36"/>
      <c r="U439" s="36"/>
      <c r="V439" s="36"/>
      <c r="W439" s="37">
        <v>3.6099999999999999E-3</v>
      </c>
      <c r="X439" s="37">
        <f t="shared" si="100"/>
        <v>3.0499999999999998E-3</v>
      </c>
      <c r="Y439" s="37"/>
      <c r="Z439" s="37"/>
      <c r="AA439" s="37"/>
      <c r="AB439" s="25">
        <v>9.7000000000000005E-4</v>
      </c>
      <c r="AC439" s="25">
        <f t="shared" si="101"/>
        <v>5.6000000000000006E-4</v>
      </c>
    </row>
    <row r="440" spans="1:29" s="15" customFormat="1">
      <c r="A440" s="18">
        <v>688</v>
      </c>
      <c r="B440" s="25">
        <v>1.2999999999999999E-4</v>
      </c>
      <c r="C440" s="25">
        <v>2.1299999999999999E-3</v>
      </c>
      <c r="D440" s="25">
        <f t="shared" si="96"/>
        <v>1.6649999999999998E-3</v>
      </c>
      <c r="E440" s="25"/>
      <c r="F440" s="25"/>
      <c r="G440" s="25"/>
      <c r="H440" s="25">
        <v>6.4900000000000001E-3</v>
      </c>
      <c r="I440" s="25">
        <f t="shared" si="97"/>
        <v>6.025E-3</v>
      </c>
      <c r="J440" s="25"/>
      <c r="K440" s="25"/>
      <c r="L440" s="25"/>
      <c r="M440" s="25">
        <v>1.5900000000000001E-3</v>
      </c>
      <c r="N440" s="25">
        <f t="shared" si="98"/>
        <v>1.1250000000000001E-3</v>
      </c>
      <c r="O440" s="25"/>
      <c r="P440" s="25"/>
      <c r="Q440" s="25"/>
      <c r="R440" s="36">
        <v>2.9299999999999999E-3</v>
      </c>
      <c r="S440" s="36">
        <f t="shared" si="99"/>
        <v>2.4649999999999997E-3</v>
      </c>
      <c r="T440" s="36"/>
      <c r="U440" s="36"/>
      <c r="V440" s="36"/>
      <c r="W440" s="37">
        <v>3.5500000000000002E-3</v>
      </c>
      <c r="X440" s="37">
        <f t="shared" si="100"/>
        <v>3.0850000000000001E-3</v>
      </c>
      <c r="Y440" s="37"/>
      <c r="Z440" s="37"/>
      <c r="AA440" s="37"/>
      <c r="AB440" s="25">
        <v>8.0000000000000004E-4</v>
      </c>
      <c r="AC440" s="25">
        <f t="shared" si="101"/>
        <v>4.6500000000000003E-4</v>
      </c>
    </row>
    <row r="441" spans="1:29" s="15" customFormat="1">
      <c r="A441" s="18">
        <v>689</v>
      </c>
      <c r="B441" s="25">
        <v>2.5000000000000001E-4</v>
      </c>
      <c r="C441" s="25">
        <v>2.1700000000000001E-3</v>
      </c>
      <c r="D441" s="25">
        <f t="shared" si="96"/>
        <v>1.5349999999999999E-3</v>
      </c>
      <c r="E441" s="25"/>
      <c r="F441" s="25"/>
      <c r="G441" s="25"/>
      <c r="H441" s="25">
        <v>6.5199999999999998E-3</v>
      </c>
      <c r="I441" s="25">
        <f t="shared" si="97"/>
        <v>5.8849999999999996E-3</v>
      </c>
      <c r="J441" s="25"/>
      <c r="K441" s="25"/>
      <c r="L441" s="25"/>
      <c r="M441" s="25">
        <v>1.5499999999999999E-3</v>
      </c>
      <c r="N441" s="25">
        <f t="shared" si="98"/>
        <v>9.1499999999999991E-4</v>
      </c>
      <c r="O441" s="25"/>
      <c r="P441" s="25"/>
      <c r="Q441" s="25"/>
      <c r="R441" s="36">
        <v>2.96E-3</v>
      </c>
      <c r="S441" s="36">
        <f t="shared" si="99"/>
        <v>2.3249999999999998E-3</v>
      </c>
      <c r="T441" s="36"/>
      <c r="U441" s="36"/>
      <c r="V441" s="36"/>
      <c r="W441" s="37">
        <v>3.5999999999999999E-3</v>
      </c>
      <c r="X441" s="37">
        <f t="shared" si="100"/>
        <v>2.9649999999999998E-3</v>
      </c>
      <c r="Y441" s="37"/>
      <c r="Z441" s="37"/>
      <c r="AA441" s="37"/>
      <c r="AB441" s="25">
        <v>1.0200000000000001E-3</v>
      </c>
      <c r="AC441" s="25">
        <f t="shared" si="101"/>
        <v>6.3500000000000004E-4</v>
      </c>
    </row>
    <row r="442" spans="1:29" s="15" customFormat="1">
      <c r="A442" s="18">
        <v>690</v>
      </c>
      <c r="B442" s="25">
        <v>2.2000000000000001E-4</v>
      </c>
      <c r="C442" s="25">
        <v>2.16E-3</v>
      </c>
      <c r="D442" s="25">
        <f t="shared" si="96"/>
        <v>1.5950000000000001E-3</v>
      </c>
      <c r="E442" s="25"/>
      <c r="F442" s="25"/>
      <c r="G442" s="25"/>
      <c r="H442" s="25">
        <v>6.4700000000000001E-3</v>
      </c>
      <c r="I442" s="25">
        <f t="shared" si="97"/>
        <v>5.9050000000000005E-3</v>
      </c>
      <c r="J442" s="25"/>
      <c r="K442" s="25"/>
      <c r="L442" s="25"/>
      <c r="M442" s="25">
        <v>1.57E-3</v>
      </c>
      <c r="N442" s="25">
        <f t="shared" si="98"/>
        <v>1.005E-3</v>
      </c>
      <c r="O442" s="25"/>
      <c r="P442" s="25"/>
      <c r="Q442" s="25"/>
      <c r="R442" s="36">
        <v>2.9099999999999998E-3</v>
      </c>
      <c r="S442" s="36">
        <f t="shared" si="99"/>
        <v>2.3449999999999999E-3</v>
      </c>
      <c r="T442" s="36"/>
      <c r="U442" s="36"/>
      <c r="V442" s="36"/>
      <c r="W442" s="37">
        <v>3.5699999999999998E-3</v>
      </c>
      <c r="X442" s="37">
        <f t="shared" si="100"/>
        <v>3.0049999999999999E-3</v>
      </c>
      <c r="Y442" s="37"/>
      <c r="Z442" s="37"/>
      <c r="AA442" s="37"/>
      <c r="AB442" s="25">
        <v>9.1E-4</v>
      </c>
      <c r="AC442" s="25">
        <f t="shared" si="101"/>
        <v>5.6499999999999996E-4</v>
      </c>
    </row>
    <row r="443" spans="1:29" s="15" customFormat="1">
      <c r="A443" s="18">
        <v>691</v>
      </c>
      <c r="B443" s="25">
        <v>6.8999999999999997E-5</v>
      </c>
      <c r="C443" s="25">
        <v>2.1800000000000001E-3</v>
      </c>
      <c r="D443" s="25">
        <f t="shared" si="96"/>
        <v>1.6805000000000001E-3</v>
      </c>
      <c r="E443" s="25"/>
      <c r="F443" s="25"/>
      <c r="G443" s="25"/>
      <c r="H443" s="25">
        <v>6.4099999999999999E-3</v>
      </c>
      <c r="I443" s="25">
        <f t="shared" si="97"/>
        <v>5.9105E-3</v>
      </c>
      <c r="J443" s="25"/>
      <c r="K443" s="25"/>
      <c r="L443" s="25"/>
      <c r="M443" s="25">
        <v>1.5499999999999999E-3</v>
      </c>
      <c r="N443" s="25">
        <f t="shared" si="98"/>
        <v>1.0504999999999998E-3</v>
      </c>
      <c r="O443" s="25"/>
      <c r="P443" s="25"/>
      <c r="Q443" s="25"/>
      <c r="R443" s="36">
        <v>2.8900000000000002E-3</v>
      </c>
      <c r="S443" s="36">
        <f t="shared" si="99"/>
        <v>2.3905000000000003E-3</v>
      </c>
      <c r="T443" s="36"/>
      <c r="U443" s="36"/>
      <c r="V443" s="36"/>
      <c r="W443" s="37">
        <v>3.5500000000000002E-3</v>
      </c>
      <c r="X443" s="37">
        <f t="shared" si="100"/>
        <v>3.0505000000000003E-3</v>
      </c>
      <c r="Y443" s="37"/>
      <c r="Z443" s="37"/>
      <c r="AA443" s="37"/>
      <c r="AB443" s="25">
        <v>9.3000000000000005E-4</v>
      </c>
      <c r="AC443" s="25">
        <f t="shared" si="101"/>
        <v>4.9950000000000005E-4</v>
      </c>
    </row>
    <row r="444" spans="1:29" s="15" customFormat="1">
      <c r="A444" s="18">
        <v>692</v>
      </c>
      <c r="B444" s="25">
        <v>6.8999999999999997E-5</v>
      </c>
      <c r="C444" s="25">
        <v>2.0999999999999999E-3</v>
      </c>
      <c r="D444" s="25">
        <f t="shared" si="96"/>
        <v>1.6254999999999998E-3</v>
      </c>
      <c r="E444" s="25"/>
      <c r="F444" s="25"/>
      <c r="G444" s="25"/>
      <c r="H444" s="25">
        <v>6.3899999999999998E-3</v>
      </c>
      <c r="I444" s="25">
        <f t="shared" si="97"/>
        <v>5.9154999999999998E-3</v>
      </c>
      <c r="J444" s="25"/>
      <c r="K444" s="25"/>
      <c r="L444" s="25"/>
      <c r="M444" s="25">
        <v>1.5100000000000001E-3</v>
      </c>
      <c r="N444" s="25">
        <f t="shared" si="98"/>
        <v>1.0355E-3</v>
      </c>
      <c r="O444" s="25"/>
      <c r="P444" s="25"/>
      <c r="Q444" s="25"/>
      <c r="R444" s="36">
        <v>2.82E-3</v>
      </c>
      <c r="S444" s="36">
        <f t="shared" si="99"/>
        <v>2.3454999999999999E-3</v>
      </c>
      <c r="T444" s="36"/>
      <c r="U444" s="36"/>
      <c r="V444" s="36"/>
      <c r="W444" s="37">
        <v>3.49E-3</v>
      </c>
      <c r="X444" s="37">
        <f t="shared" si="100"/>
        <v>3.0155E-3</v>
      </c>
      <c r="Y444" s="37"/>
      <c r="Z444" s="37"/>
      <c r="AA444" s="37"/>
      <c r="AB444" s="25">
        <v>8.8000000000000003E-4</v>
      </c>
      <c r="AC444" s="25">
        <f t="shared" si="101"/>
        <v>4.7449999999999999E-4</v>
      </c>
    </row>
    <row r="445" spans="1:29" s="15" customFormat="1">
      <c r="A445" s="18">
        <v>693</v>
      </c>
      <c r="B445" s="25">
        <v>1.6000000000000001E-4</v>
      </c>
      <c r="C445" s="25">
        <v>2.0899999999999998E-3</v>
      </c>
      <c r="D445" s="25">
        <f t="shared" si="96"/>
        <v>1.5099999999999998E-3</v>
      </c>
      <c r="E445" s="25"/>
      <c r="F445" s="25"/>
      <c r="G445" s="25"/>
      <c r="H445" s="25">
        <v>6.4200000000000004E-3</v>
      </c>
      <c r="I445" s="25">
        <f t="shared" si="97"/>
        <v>5.8400000000000006E-3</v>
      </c>
      <c r="J445" s="25"/>
      <c r="K445" s="25"/>
      <c r="L445" s="25"/>
      <c r="M445" s="25">
        <v>1.5E-3</v>
      </c>
      <c r="N445" s="25">
        <f t="shared" si="98"/>
        <v>9.2000000000000003E-4</v>
      </c>
      <c r="O445" s="25"/>
      <c r="P445" s="25"/>
      <c r="Q445" s="25"/>
      <c r="R445" s="36">
        <v>2.8600000000000001E-3</v>
      </c>
      <c r="S445" s="36">
        <f t="shared" si="99"/>
        <v>2.2799999999999999E-3</v>
      </c>
      <c r="T445" s="36"/>
      <c r="U445" s="36"/>
      <c r="V445" s="36"/>
      <c r="W445" s="37">
        <v>3.5000000000000001E-3</v>
      </c>
      <c r="X445" s="37">
        <f t="shared" si="100"/>
        <v>2.9199999999999999E-3</v>
      </c>
      <c r="Y445" s="37"/>
      <c r="Z445" s="37"/>
      <c r="AA445" s="37"/>
      <c r="AB445" s="25">
        <v>1E-3</v>
      </c>
      <c r="AC445" s="25">
        <f t="shared" si="101"/>
        <v>5.8E-4</v>
      </c>
    </row>
    <row r="446" spans="1:29" s="15" customFormat="1">
      <c r="A446" s="18">
        <v>694</v>
      </c>
      <c r="B446" s="25">
        <v>1.9000000000000001E-4</v>
      </c>
      <c r="C446" s="25">
        <v>2.1099999999999999E-3</v>
      </c>
      <c r="D446" s="25">
        <f t="shared" si="96"/>
        <v>1.4649999999999997E-3</v>
      </c>
      <c r="E446" s="25"/>
      <c r="F446" s="25"/>
      <c r="G446" s="25"/>
      <c r="H446" s="25">
        <v>6.3299999999999997E-3</v>
      </c>
      <c r="I446" s="25">
        <f t="shared" si="97"/>
        <v>5.6849999999999999E-3</v>
      </c>
      <c r="J446" s="25"/>
      <c r="K446" s="25"/>
      <c r="L446" s="25"/>
      <c r="M446" s="25">
        <v>1.49E-3</v>
      </c>
      <c r="N446" s="25">
        <f t="shared" si="98"/>
        <v>8.4499999999999994E-4</v>
      </c>
      <c r="O446" s="25"/>
      <c r="P446" s="25"/>
      <c r="Q446" s="25"/>
      <c r="R446" s="36">
        <v>2.82E-3</v>
      </c>
      <c r="S446" s="36">
        <f t="shared" si="99"/>
        <v>2.1749999999999999E-3</v>
      </c>
      <c r="T446" s="36"/>
      <c r="U446" s="36"/>
      <c r="V446" s="36"/>
      <c r="W446" s="37">
        <v>3.47E-3</v>
      </c>
      <c r="X446" s="37">
        <f t="shared" si="100"/>
        <v>2.8249999999999998E-3</v>
      </c>
      <c r="Y446" s="37"/>
      <c r="Z446" s="37"/>
      <c r="AA446" s="37"/>
      <c r="AB446" s="25">
        <v>1.1000000000000001E-3</v>
      </c>
      <c r="AC446" s="25">
        <f t="shared" si="101"/>
        <v>6.4500000000000007E-4</v>
      </c>
    </row>
    <row r="447" spans="1:29" s="15" customFormat="1">
      <c r="A447" s="18">
        <v>695</v>
      </c>
      <c r="B447" s="25">
        <v>1.4999999999999999E-4</v>
      </c>
      <c r="C447" s="25">
        <v>2.0999999999999999E-3</v>
      </c>
      <c r="D447" s="25">
        <f t="shared" si="96"/>
        <v>1.4549999999999999E-3</v>
      </c>
      <c r="E447" s="25"/>
      <c r="F447" s="25"/>
      <c r="G447" s="25"/>
      <c r="H447" s="25">
        <v>6.3600000000000002E-3</v>
      </c>
      <c r="I447" s="25">
        <f t="shared" si="97"/>
        <v>5.7150000000000005E-3</v>
      </c>
      <c r="J447" s="25"/>
      <c r="K447" s="25"/>
      <c r="L447" s="25"/>
      <c r="M447" s="25">
        <v>1.4499999999999999E-3</v>
      </c>
      <c r="N447" s="25">
        <f t="shared" si="98"/>
        <v>8.0499999999999994E-4</v>
      </c>
      <c r="O447" s="25"/>
      <c r="P447" s="25"/>
      <c r="Q447" s="25"/>
      <c r="R447" s="36">
        <v>2.81E-3</v>
      </c>
      <c r="S447" s="36">
        <f t="shared" si="99"/>
        <v>2.1650000000000003E-3</v>
      </c>
      <c r="T447" s="36"/>
      <c r="U447" s="36"/>
      <c r="V447" s="36"/>
      <c r="W447" s="37">
        <v>3.4499999999999999E-3</v>
      </c>
      <c r="X447" s="37">
        <f t="shared" si="100"/>
        <v>2.8050000000000002E-3</v>
      </c>
      <c r="Y447" s="37"/>
      <c r="Z447" s="37"/>
      <c r="AA447" s="37"/>
      <c r="AB447" s="25">
        <v>1.14E-3</v>
      </c>
      <c r="AC447" s="25">
        <f t="shared" si="101"/>
        <v>6.4499999999999996E-4</v>
      </c>
    </row>
    <row r="448" spans="1:29" s="15" customFormat="1">
      <c r="A448" s="18">
        <v>696</v>
      </c>
      <c r="B448" s="25">
        <v>1.2999999999999999E-4</v>
      </c>
      <c r="C448" s="25">
        <v>2.0300000000000001E-3</v>
      </c>
      <c r="D448" s="25">
        <f t="shared" si="96"/>
        <v>1.4650000000000002E-3</v>
      </c>
      <c r="E448" s="25"/>
      <c r="F448" s="25"/>
      <c r="G448" s="25"/>
      <c r="H448" s="25">
        <v>6.3E-3</v>
      </c>
      <c r="I448" s="25">
        <f t="shared" si="97"/>
        <v>5.7350000000000005E-3</v>
      </c>
      <c r="J448" s="25"/>
      <c r="K448" s="25"/>
      <c r="L448" s="25"/>
      <c r="M448" s="25">
        <v>1.4E-3</v>
      </c>
      <c r="N448" s="25">
        <f t="shared" si="98"/>
        <v>8.3500000000000002E-4</v>
      </c>
      <c r="O448" s="25"/>
      <c r="P448" s="25"/>
      <c r="Q448" s="25"/>
      <c r="R448" s="36">
        <v>2.7299999999999998E-3</v>
      </c>
      <c r="S448" s="36">
        <f t="shared" si="99"/>
        <v>2.1649999999999998E-3</v>
      </c>
      <c r="T448" s="36"/>
      <c r="U448" s="36"/>
      <c r="V448" s="36"/>
      <c r="W448" s="37">
        <v>3.3600000000000001E-3</v>
      </c>
      <c r="X448" s="37">
        <f t="shared" si="100"/>
        <v>2.7950000000000002E-3</v>
      </c>
      <c r="Y448" s="37"/>
      <c r="Z448" s="37"/>
      <c r="AA448" s="37"/>
      <c r="AB448" s="25">
        <v>1E-3</v>
      </c>
      <c r="AC448" s="25">
        <f t="shared" si="101"/>
        <v>5.6499999999999996E-4</v>
      </c>
    </row>
    <row r="449" spans="1:29" s="15" customFormat="1">
      <c r="A449" s="18">
        <v>697</v>
      </c>
      <c r="B449" s="25">
        <v>1.8000000000000001E-4</v>
      </c>
      <c r="C449" s="25">
        <v>2.0300000000000001E-3</v>
      </c>
      <c r="D449" s="25">
        <f t="shared" si="96"/>
        <v>1.4350000000000001E-3</v>
      </c>
      <c r="E449" s="25"/>
      <c r="F449" s="25"/>
      <c r="G449" s="25"/>
      <c r="H449" s="25">
        <v>6.2599999999999999E-3</v>
      </c>
      <c r="I449" s="25">
        <f t="shared" si="97"/>
        <v>5.6649999999999999E-3</v>
      </c>
      <c r="J449" s="25"/>
      <c r="K449" s="25"/>
      <c r="L449" s="25"/>
      <c r="M449" s="25">
        <v>1.39E-3</v>
      </c>
      <c r="N449" s="25">
        <f t="shared" si="98"/>
        <v>7.9499999999999992E-4</v>
      </c>
      <c r="O449" s="25"/>
      <c r="P449" s="25"/>
      <c r="Q449" s="25"/>
      <c r="R449" s="36">
        <v>2.6900000000000001E-3</v>
      </c>
      <c r="S449" s="36">
        <f t="shared" si="99"/>
        <v>2.0950000000000001E-3</v>
      </c>
      <c r="T449" s="36"/>
      <c r="U449" s="36"/>
      <c r="V449" s="36"/>
      <c r="W449" s="37">
        <v>3.3999999999999998E-3</v>
      </c>
      <c r="X449" s="37">
        <f t="shared" si="100"/>
        <v>2.8049999999999998E-3</v>
      </c>
      <c r="Y449" s="37"/>
      <c r="Z449" s="37"/>
      <c r="AA449" s="37"/>
      <c r="AB449" s="25">
        <v>1.01E-3</v>
      </c>
      <c r="AC449" s="25">
        <f t="shared" si="101"/>
        <v>5.9500000000000004E-4</v>
      </c>
    </row>
    <row r="450" spans="1:29" s="15" customFormat="1">
      <c r="A450" s="18">
        <v>698</v>
      </c>
      <c r="B450" s="25">
        <v>2.5999999999999998E-4</v>
      </c>
      <c r="C450" s="25">
        <v>2.0200000000000001E-3</v>
      </c>
      <c r="D450" s="25">
        <f t="shared" si="96"/>
        <v>1.3150000000000002E-3</v>
      </c>
      <c r="E450" s="25"/>
      <c r="F450" s="25"/>
      <c r="G450" s="25"/>
      <c r="H450" s="25">
        <v>6.2899999999999996E-3</v>
      </c>
      <c r="I450" s="25">
        <f t="shared" si="97"/>
        <v>5.5849999999999997E-3</v>
      </c>
      <c r="J450" s="25"/>
      <c r="K450" s="25"/>
      <c r="L450" s="25"/>
      <c r="M450" s="25">
        <v>1.4400000000000001E-3</v>
      </c>
      <c r="N450" s="25">
        <f t="shared" si="98"/>
        <v>7.3500000000000008E-4</v>
      </c>
      <c r="O450" s="25"/>
      <c r="P450" s="25"/>
      <c r="Q450" s="25"/>
      <c r="R450" s="36">
        <v>2.6800000000000001E-3</v>
      </c>
      <c r="S450" s="36">
        <f t="shared" si="99"/>
        <v>1.9750000000000002E-3</v>
      </c>
      <c r="T450" s="36"/>
      <c r="U450" s="36"/>
      <c r="V450" s="36"/>
      <c r="W450" s="37">
        <v>3.3999999999999998E-3</v>
      </c>
      <c r="X450" s="37">
        <f t="shared" si="100"/>
        <v>2.6949999999999999E-3</v>
      </c>
      <c r="Y450" s="37"/>
      <c r="Z450" s="37"/>
      <c r="AA450" s="37"/>
      <c r="AB450" s="25">
        <v>1.15E-3</v>
      </c>
      <c r="AC450" s="25">
        <f t="shared" si="101"/>
        <v>7.0500000000000001E-4</v>
      </c>
    </row>
    <row r="451" spans="1:29" s="15" customFormat="1">
      <c r="A451" s="18">
        <v>699</v>
      </c>
      <c r="B451" s="25">
        <v>2.0000000000000001E-4</v>
      </c>
      <c r="C451" s="25">
        <v>1.9E-3</v>
      </c>
      <c r="D451" s="25">
        <f t="shared" ref="D451:D452" si="102">C451-AC451</f>
        <v>1.2899999999999999E-3</v>
      </c>
      <c r="E451" s="25"/>
      <c r="F451" s="25"/>
      <c r="G451" s="25"/>
      <c r="H451" s="25">
        <v>6.1900000000000002E-3</v>
      </c>
      <c r="I451" s="25">
        <f t="shared" ref="I451:I452" si="103">H451-AC451</f>
        <v>5.5799999999999999E-3</v>
      </c>
      <c r="J451" s="25"/>
      <c r="K451" s="25"/>
      <c r="L451" s="25"/>
      <c r="M451" s="25">
        <v>1.3500000000000001E-3</v>
      </c>
      <c r="N451" s="25">
        <f t="shared" ref="N451:N452" si="104">M451-AC451</f>
        <v>7.3999999999999999E-4</v>
      </c>
      <c r="O451" s="25"/>
      <c r="P451" s="25"/>
      <c r="Q451" s="25"/>
      <c r="R451" s="36">
        <v>2.6700000000000001E-3</v>
      </c>
      <c r="S451" s="36">
        <f t="shared" ref="S451:S452" si="105">R451-AC451</f>
        <v>2.0600000000000002E-3</v>
      </c>
      <c r="T451" s="36"/>
      <c r="U451" s="36"/>
      <c r="V451" s="36"/>
      <c r="W451" s="37">
        <v>3.2499999999999999E-3</v>
      </c>
      <c r="X451" s="37">
        <f t="shared" ref="X451:X452" si="106">W451-AC451</f>
        <v>2.64E-3</v>
      </c>
      <c r="Y451" s="37"/>
      <c r="Z451" s="37"/>
      <c r="AA451" s="37"/>
      <c r="AB451" s="25">
        <v>1.0200000000000001E-3</v>
      </c>
      <c r="AC451" s="25">
        <f t="shared" ref="AC451:AC452" si="107">(B451+AB451)/2</f>
        <v>6.1000000000000008E-4</v>
      </c>
    </row>
    <row r="452" spans="1:29" s="15" customFormat="1">
      <c r="A452" s="18">
        <v>700</v>
      </c>
      <c r="B452" s="25">
        <v>1E-4</v>
      </c>
      <c r="C452" s="25">
        <v>1.9499999999999999E-3</v>
      </c>
      <c r="D452" s="25">
        <f t="shared" si="102"/>
        <v>1.3349999999999998E-3</v>
      </c>
      <c r="E452" s="25"/>
      <c r="F452" s="25"/>
      <c r="G452" s="25"/>
      <c r="H452" s="25">
        <v>6.1900000000000002E-3</v>
      </c>
      <c r="I452" s="25">
        <f t="shared" si="103"/>
        <v>5.5750000000000001E-3</v>
      </c>
      <c r="J452" s="25"/>
      <c r="K452" s="25"/>
      <c r="L452" s="25"/>
      <c r="M452" s="25">
        <v>1.2999999999999999E-3</v>
      </c>
      <c r="N452" s="25">
        <f t="shared" si="104"/>
        <v>6.8499999999999995E-4</v>
      </c>
      <c r="O452" s="25"/>
      <c r="P452" s="25"/>
      <c r="Q452" s="25"/>
      <c r="R452" s="36">
        <v>2.5999999999999999E-3</v>
      </c>
      <c r="S452" s="36">
        <f t="shared" si="105"/>
        <v>1.9849999999999998E-3</v>
      </c>
      <c r="T452" s="36"/>
      <c r="U452" s="36"/>
      <c r="V452" s="36"/>
      <c r="W452" s="37">
        <v>3.3400000000000001E-3</v>
      </c>
      <c r="X452" s="37">
        <f t="shared" si="106"/>
        <v>2.725E-3</v>
      </c>
      <c r="Y452" s="37"/>
      <c r="Z452" s="37"/>
      <c r="AA452" s="37"/>
      <c r="AB452" s="25">
        <v>1.1299999999999999E-3</v>
      </c>
      <c r="AC452" s="25">
        <f t="shared" si="107"/>
        <v>6.1499999999999999E-4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2.0697350000000009E-3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6.6610349999999992E-3</v>
      </c>
      <c r="J453" s="25"/>
      <c r="K453" s="25"/>
      <c r="L453" s="25"/>
      <c r="M453" s="25"/>
      <c r="N453" s="25">
        <f t="shared" si="108"/>
        <v>1.5718349999999993E-3</v>
      </c>
      <c r="O453" s="25"/>
      <c r="P453" s="25"/>
      <c r="Q453" s="25"/>
      <c r="R453" s="25"/>
      <c r="S453" s="25">
        <f t="shared" si="108"/>
        <v>2.8319349999999994E-3</v>
      </c>
      <c r="T453" s="25"/>
      <c r="U453" s="25"/>
      <c r="V453" s="25"/>
      <c r="W453" s="25"/>
      <c r="X453" s="25">
        <f t="shared" si="108"/>
        <v>3.6207349999999999E-3</v>
      </c>
      <c r="Y453" s="25"/>
      <c r="Z453" s="25"/>
      <c r="AA453" s="25"/>
      <c r="AB453" s="25"/>
      <c r="AC453" s="25"/>
    </row>
    <row r="454" spans="1:29" s="15" customFormat="1">
      <c r="G454" s="20"/>
      <c r="L454" s="20"/>
      <c r="Q454" s="20"/>
      <c r="V454" s="20"/>
      <c r="AA454" s="2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1" customFormat="1">
      <c r="G458" s="10"/>
      <c r="L458" s="10"/>
      <c r="Q458" s="10"/>
      <c r="V458" s="7"/>
      <c r="AA458" s="7"/>
    </row>
    <row r="459" spans="1:29" s="1" customFormat="1">
      <c r="G459" s="10"/>
      <c r="L459" s="10"/>
      <c r="Q459" s="10"/>
      <c r="V459" s="7"/>
      <c r="AA459" s="7"/>
    </row>
    <row r="460" spans="1:29" s="1" customFormat="1">
      <c r="G460" s="10"/>
      <c r="L460" s="10"/>
      <c r="Q460" s="10"/>
      <c r="V460" s="7"/>
      <c r="AA460" s="7"/>
    </row>
    <row r="461" spans="1:29" s="1" customFormat="1">
      <c r="G461" s="10"/>
      <c r="L461" s="10"/>
      <c r="Q461" s="10"/>
      <c r="V461" s="7"/>
      <c r="AA461" s="7"/>
    </row>
    <row r="462" spans="1:29" s="1" customFormat="1">
      <c r="G462" s="10"/>
      <c r="L462" s="10"/>
      <c r="Q462" s="10"/>
      <c r="V462" s="7"/>
      <c r="AA462" s="7"/>
    </row>
    <row r="463" spans="1:29" s="1" customFormat="1">
      <c r="G463" s="10"/>
      <c r="L463" s="10"/>
      <c r="Q463" s="10"/>
      <c r="V463" s="7"/>
      <c r="AA463" s="7"/>
    </row>
    <row r="464" spans="1:29" s="1" customFormat="1">
      <c r="G464" s="10"/>
      <c r="L464" s="10"/>
      <c r="Q464" s="10"/>
      <c r="V464" s="7"/>
      <c r="AA464" s="7"/>
    </row>
    <row r="465" spans="7:27" s="1" customFormat="1">
      <c r="G465" s="10"/>
      <c r="L465" s="10"/>
      <c r="Q465" s="10"/>
      <c r="V465" s="7"/>
      <c r="AA465" s="7"/>
    </row>
    <row r="466" spans="7:27" s="1" customFormat="1">
      <c r="G466" s="10"/>
      <c r="L466" s="10"/>
      <c r="Q466" s="10"/>
      <c r="V466" s="7"/>
      <c r="AA466" s="7"/>
    </row>
    <row r="467" spans="7:27" s="1" customFormat="1">
      <c r="G467" s="10"/>
      <c r="L467" s="10"/>
      <c r="Q467" s="10"/>
      <c r="V467" s="7"/>
      <c r="AA467" s="7"/>
    </row>
    <row r="468" spans="7:27" s="1" customFormat="1">
      <c r="G468" s="10"/>
      <c r="L468" s="10"/>
      <c r="Q468" s="10"/>
      <c r="V468" s="7"/>
      <c r="AA468" s="7"/>
    </row>
    <row r="469" spans="7:27" s="1" customFormat="1">
      <c r="G469" s="10"/>
      <c r="L469" s="10"/>
      <c r="Q469" s="10"/>
      <c r="V469" s="7"/>
      <c r="AA469" s="7"/>
    </row>
    <row r="470" spans="7:27" s="1" customFormat="1">
      <c r="G470" s="10"/>
      <c r="L470" s="10"/>
      <c r="Q470" s="10"/>
      <c r="V470" s="7"/>
      <c r="AA470" s="7"/>
    </row>
    <row r="471" spans="7:27" s="1" customFormat="1">
      <c r="G471" s="10"/>
      <c r="L471" s="10"/>
      <c r="Q471" s="10"/>
      <c r="V471" s="7"/>
      <c r="AA471" s="7"/>
    </row>
    <row r="472" spans="7:27" s="1" customFormat="1">
      <c r="G472" s="10"/>
      <c r="L472" s="10"/>
      <c r="Q472" s="10"/>
      <c r="V472" s="7"/>
      <c r="AA472" s="7"/>
    </row>
    <row r="473" spans="7:27" s="1" customFormat="1">
      <c r="G473" s="10"/>
      <c r="L473" s="10"/>
      <c r="Q473" s="10"/>
      <c r="V473" s="7"/>
      <c r="AA473" s="7"/>
    </row>
    <row r="474" spans="7:27" s="1" customFormat="1">
      <c r="G474" s="10"/>
      <c r="L474" s="10"/>
      <c r="Q474" s="10"/>
      <c r="V474" s="7"/>
      <c r="AA474" s="7"/>
    </row>
    <row r="475" spans="7:27" s="1" customFormat="1">
      <c r="G475" s="10"/>
      <c r="L475" s="10"/>
      <c r="Q475" s="10"/>
      <c r="V475" s="7"/>
      <c r="AA475" s="7"/>
    </row>
    <row r="476" spans="7:27" s="1" customFormat="1">
      <c r="G476" s="10"/>
      <c r="L476" s="10"/>
      <c r="Q476" s="10"/>
      <c r="V476" s="7"/>
      <c r="AA476" s="7"/>
    </row>
    <row r="477" spans="7:27" s="1" customFormat="1">
      <c r="G477" s="10"/>
      <c r="L477" s="10"/>
      <c r="Q477" s="10"/>
      <c r="V477" s="7"/>
      <c r="AA477" s="7"/>
    </row>
    <row r="478" spans="7:27" s="1" customFormat="1">
      <c r="G478" s="10"/>
      <c r="L478" s="10"/>
      <c r="Q478" s="10"/>
      <c r="V478" s="7"/>
      <c r="AA478" s="7"/>
    </row>
    <row r="479" spans="7:27" s="1" customFormat="1">
      <c r="G479" s="10"/>
      <c r="L479" s="10"/>
      <c r="Q479" s="10"/>
      <c r="V479" s="7"/>
      <c r="AA479" s="7"/>
    </row>
    <row r="480" spans="7:27" s="1" customFormat="1">
      <c r="G480" s="10"/>
      <c r="L480" s="10"/>
      <c r="Q480" s="10"/>
      <c r="V480" s="7"/>
      <c r="AA480" s="7"/>
    </row>
    <row r="481" spans="7:27" s="1" customFormat="1">
      <c r="G481" s="10"/>
      <c r="L481" s="10"/>
      <c r="Q481" s="10"/>
      <c r="V481" s="7"/>
      <c r="AA481" s="7"/>
    </row>
    <row r="482" spans="7:27" s="1" customFormat="1">
      <c r="G482" s="10"/>
      <c r="L482" s="10"/>
      <c r="Q482" s="10"/>
      <c r="V482" s="7"/>
      <c r="AA482" s="7"/>
    </row>
    <row r="483" spans="7:27" s="1" customFormat="1">
      <c r="G483" s="10"/>
      <c r="L483" s="10"/>
      <c r="Q483" s="10"/>
      <c r="V483" s="7"/>
      <c r="AA483" s="7"/>
    </row>
    <row r="484" spans="7:27" s="1" customFormat="1">
      <c r="G484" s="10"/>
      <c r="L484" s="10"/>
      <c r="Q484" s="10"/>
      <c r="V484" s="7"/>
      <c r="AA484" s="7"/>
    </row>
    <row r="485" spans="7:27" s="1" customFormat="1">
      <c r="G485" s="10"/>
      <c r="L485" s="10"/>
      <c r="Q485" s="10"/>
      <c r="V485" s="7"/>
      <c r="AA485" s="7"/>
    </row>
    <row r="486" spans="7:27" s="1" customFormat="1">
      <c r="G486" s="10"/>
      <c r="L486" s="10"/>
      <c r="Q486" s="10"/>
      <c r="V486" s="7"/>
      <c r="AA486" s="7"/>
    </row>
    <row r="487" spans="7:27" s="1" customFormat="1">
      <c r="G487" s="10"/>
      <c r="L487" s="10"/>
      <c r="Q487" s="10"/>
      <c r="V487" s="7"/>
      <c r="AA487" s="7"/>
    </row>
    <row r="488" spans="7:27" s="1" customFormat="1">
      <c r="G488" s="10"/>
      <c r="L488" s="10"/>
      <c r="Q488" s="10"/>
      <c r="V488" s="7"/>
      <c r="AA488" s="7"/>
    </row>
    <row r="489" spans="7:27" s="1" customFormat="1">
      <c r="G489" s="10"/>
      <c r="L489" s="10"/>
      <c r="Q489" s="10"/>
      <c r="V489" s="7"/>
      <c r="AA489" s="7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89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20.5" style="5" bestFit="1" customWidth="1"/>
    <col min="8" max="8" width="15.6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8" max="28" width="8.83203125" style="1"/>
    <col min="29" max="29" width="12.6640625" style="1" bestFit="1" customWidth="1"/>
    <col min="30" max="37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0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1.2E-4</v>
      </c>
      <c r="C2" s="25">
        <v>8.8120000000000004E-2</v>
      </c>
      <c r="D2" s="25">
        <f>C2-AC2</f>
        <v>8.7760500000000005E-2</v>
      </c>
      <c r="E2" s="25">
        <v>2.60611E-3</v>
      </c>
      <c r="F2" s="25">
        <f>D2-0.00260611</f>
        <v>8.515439000000001E-2</v>
      </c>
      <c r="G2" s="25">
        <f>F2*23.03</f>
        <v>1.9611056017000004</v>
      </c>
      <c r="H2" s="25">
        <v>8.3409999999999998E-2</v>
      </c>
      <c r="I2" s="25">
        <f>H2-AC2</f>
        <v>8.3050499999999999E-2</v>
      </c>
      <c r="J2" s="25">
        <v>3.5756099999999999E-3</v>
      </c>
      <c r="K2" s="25">
        <f>I2-0.00357561</f>
        <v>7.9474889999999992E-2</v>
      </c>
      <c r="L2" s="25">
        <f>K2*23.03</f>
        <v>1.8303067167</v>
      </c>
      <c r="M2" s="25">
        <v>8.226E-2</v>
      </c>
      <c r="N2" s="25">
        <f>M2-AC2</f>
        <v>8.1900500000000001E-2</v>
      </c>
      <c r="O2" s="25">
        <v>2.8176099999999999E-3</v>
      </c>
      <c r="P2" s="25">
        <f>N2-0.00281761</f>
        <v>7.9082890000000003E-2</v>
      </c>
      <c r="Q2" s="25">
        <f>P2*23.03</f>
        <v>1.8212789567000001</v>
      </c>
      <c r="R2" s="25">
        <v>8.4970000000000004E-2</v>
      </c>
      <c r="S2" s="25">
        <f>R2-AC2</f>
        <v>8.4610500000000005E-2</v>
      </c>
      <c r="T2" s="25">
        <v>5.8026099999999997E-3</v>
      </c>
      <c r="U2" s="25">
        <f>S2-0.00580261</f>
        <v>7.8807890000000005E-2</v>
      </c>
      <c r="V2" s="25">
        <f>U2*23.03</f>
        <v>1.8149457067000001</v>
      </c>
      <c r="W2" s="25">
        <v>9.0010000000000007E-2</v>
      </c>
      <c r="X2" s="25">
        <f>W2-AC2</f>
        <v>8.9650500000000008E-2</v>
      </c>
      <c r="Y2" s="25">
        <v>4.4892100000000004E-3</v>
      </c>
      <c r="Z2" s="25">
        <f>X2-0.00448921</f>
        <v>8.5161290000000001E-2</v>
      </c>
      <c r="AA2" s="25">
        <f>Z2*23.03</f>
        <v>1.9612645087</v>
      </c>
      <c r="AB2" s="25">
        <v>5.9900000000000003E-4</v>
      </c>
      <c r="AC2" s="25">
        <f>(B2+AB2)/2</f>
        <v>3.5950000000000001E-4</v>
      </c>
    </row>
    <row r="3" spans="1:29" s="15" customFormat="1">
      <c r="A3" s="18">
        <v>251</v>
      </c>
      <c r="B3" s="25">
        <v>8.0000000000000007E-5</v>
      </c>
      <c r="C3" s="25">
        <v>8.6489999999999997E-2</v>
      </c>
      <c r="D3" s="25">
        <f t="shared" ref="D3:D66" si="0">C3-AC3</f>
        <v>8.6124999999999993E-2</v>
      </c>
      <c r="E3" s="25"/>
      <c r="F3" s="25">
        <f t="shared" ref="F3:F66" si="1">D3-0.00260611</f>
        <v>8.3518889999999998E-2</v>
      </c>
      <c r="G3" s="25">
        <f t="shared" ref="G3:G66" si="2">F3*23.03</f>
        <v>1.9234400367</v>
      </c>
      <c r="H3" s="25">
        <v>8.1809000000000007E-2</v>
      </c>
      <c r="I3" s="25">
        <f t="shared" ref="I3:I66" si="3">H3-AC3</f>
        <v>8.1444000000000003E-2</v>
      </c>
      <c r="J3" s="25"/>
      <c r="K3" s="25">
        <f t="shared" ref="K3:K66" si="4">I3-0.00357561</f>
        <v>7.786839000000001E-2</v>
      </c>
      <c r="L3" s="25">
        <f t="shared" ref="L3:L66" si="5">K3*23.03</f>
        <v>1.7933090217000003</v>
      </c>
      <c r="M3" s="25">
        <v>8.09E-2</v>
      </c>
      <c r="N3" s="25">
        <f t="shared" ref="N3:N66" si="6">M3-AC3</f>
        <v>8.0534999999999995E-2</v>
      </c>
      <c r="O3" s="25"/>
      <c r="P3" s="25">
        <f t="shared" ref="P3:P66" si="7">N3-0.00281761</f>
        <v>7.7717389999999997E-2</v>
      </c>
      <c r="Q3" s="25">
        <f t="shared" ref="Q3:Q66" si="8">P3*23.03</f>
        <v>1.7898314917</v>
      </c>
      <c r="R3" s="25">
        <v>8.3640000000000006E-2</v>
      </c>
      <c r="S3" s="25">
        <f t="shared" ref="S3:S66" si="9">R3-AC3</f>
        <v>8.3275000000000002E-2</v>
      </c>
      <c r="T3" s="25"/>
      <c r="U3" s="25">
        <f t="shared" ref="U3:U66" si="10">S3-0.00580261</f>
        <v>7.7472390000000002E-2</v>
      </c>
      <c r="V3" s="25">
        <f t="shared" ref="V3:V66" si="11">U3*23.03</f>
        <v>1.7841891417000002</v>
      </c>
      <c r="W3" s="25">
        <v>8.8319999999999996E-2</v>
      </c>
      <c r="X3" s="25">
        <f t="shared" ref="X3:X66" si="12">W3-AC3</f>
        <v>8.7954999999999992E-2</v>
      </c>
      <c r="Y3" s="25"/>
      <c r="Z3" s="25">
        <f t="shared" ref="Z3:Z66" si="13">X3-0.00448921</f>
        <v>8.3465789999999984E-2</v>
      </c>
      <c r="AA3" s="25">
        <f t="shared" ref="AA3:AA66" si="14">Z3*23.03</f>
        <v>1.9222171436999997</v>
      </c>
      <c r="AB3" s="25">
        <v>6.4999999999999997E-4</v>
      </c>
      <c r="AC3" s="25">
        <f t="shared" ref="AC3:AC66" si="15">(B3+AB3)/2</f>
        <v>3.6499999999999998E-4</v>
      </c>
    </row>
    <row r="4" spans="1:29" s="15" customFormat="1">
      <c r="A4" s="18">
        <v>252</v>
      </c>
      <c r="B4" s="25">
        <v>1.9000000000000001E-4</v>
      </c>
      <c r="C4" s="25">
        <v>8.5099999999999995E-2</v>
      </c>
      <c r="D4" s="25">
        <f t="shared" si="0"/>
        <v>8.4659999999999999E-2</v>
      </c>
      <c r="E4" s="25"/>
      <c r="F4" s="25">
        <f t="shared" si="1"/>
        <v>8.2053890000000004E-2</v>
      </c>
      <c r="G4" s="25">
        <f t="shared" si="2"/>
        <v>1.8897010867000001</v>
      </c>
      <c r="H4" s="25">
        <v>8.0588999999999994E-2</v>
      </c>
      <c r="I4" s="25">
        <f t="shared" si="3"/>
        <v>8.0148999999999998E-2</v>
      </c>
      <c r="J4" s="25"/>
      <c r="K4" s="25">
        <f t="shared" si="4"/>
        <v>7.6573389999999991E-2</v>
      </c>
      <c r="L4" s="25">
        <f t="shared" si="5"/>
        <v>1.7634851717</v>
      </c>
      <c r="M4" s="25">
        <v>7.9649999999999999E-2</v>
      </c>
      <c r="N4" s="25">
        <f t="shared" si="6"/>
        <v>7.9210000000000003E-2</v>
      </c>
      <c r="O4" s="25"/>
      <c r="P4" s="25">
        <f t="shared" si="7"/>
        <v>7.6392390000000004E-2</v>
      </c>
      <c r="Q4" s="25">
        <f t="shared" si="8"/>
        <v>1.7593167417000002</v>
      </c>
      <c r="R4" s="25">
        <v>8.2290000000000002E-2</v>
      </c>
      <c r="S4" s="25">
        <f t="shared" si="9"/>
        <v>8.1850000000000006E-2</v>
      </c>
      <c r="T4" s="25"/>
      <c r="U4" s="25">
        <f t="shared" si="10"/>
        <v>7.6047390000000006E-2</v>
      </c>
      <c r="V4" s="25">
        <f t="shared" si="11"/>
        <v>1.7513713917000002</v>
      </c>
      <c r="W4" s="25">
        <v>8.6940000000000003E-2</v>
      </c>
      <c r="X4" s="25">
        <f t="shared" si="12"/>
        <v>8.6500000000000007E-2</v>
      </c>
      <c r="Y4" s="25"/>
      <c r="Z4" s="25">
        <f t="shared" si="13"/>
        <v>8.201079E-2</v>
      </c>
      <c r="AA4" s="25">
        <f t="shared" si="14"/>
        <v>1.8887084937</v>
      </c>
      <c r="AB4" s="25">
        <v>6.8999999999999997E-4</v>
      </c>
      <c r="AC4" s="25">
        <f t="shared" si="15"/>
        <v>4.3999999999999996E-4</v>
      </c>
    </row>
    <row r="5" spans="1:29" s="15" customFormat="1">
      <c r="A5" s="18">
        <v>253</v>
      </c>
      <c r="B5" s="25">
        <v>2.1000000000000001E-4</v>
      </c>
      <c r="C5" s="25">
        <v>8.3430000000000004E-2</v>
      </c>
      <c r="D5" s="25">
        <f t="shared" si="0"/>
        <v>8.3049999999999999E-2</v>
      </c>
      <c r="E5" s="25"/>
      <c r="F5" s="25">
        <f t="shared" si="1"/>
        <v>8.0443890000000004E-2</v>
      </c>
      <c r="G5" s="25">
        <f t="shared" si="2"/>
        <v>1.8526227867000002</v>
      </c>
      <c r="H5" s="25">
        <v>7.9200000000000007E-2</v>
      </c>
      <c r="I5" s="25">
        <f t="shared" si="3"/>
        <v>7.8820000000000001E-2</v>
      </c>
      <c r="J5" s="25"/>
      <c r="K5" s="25">
        <f t="shared" si="4"/>
        <v>7.5244389999999994E-2</v>
      </c>
      <c r="L5" s="25">
        <f t="shared" si="5"/>
        <v>1.7328783017</v>
      </c>
      <c r="M5" s="25">
        <v>7.8409000000000006E-2</v>
      </c>
      <c r="N5" s="25">
        <f t="shared" si="6"/>
        <v>7.8029000000000001E-2</v>
      </c>
      <c r="O5" s="25"/>
      <c r="P5" s="25">
        <f t="shared" si="7"/>
        <v>7.5211390000000003E-2</v>
      </c>
      <c r="Q5" s="25">
        <f t="shared" si="8"/>
        <v>1.7321183117000001</v>
      </c>
      <c r="R5" s="25">
        <v>8.1110000000000002E-2</v>
      </c>
      <c r="S5" s="25">
        <f t="shared" si="9"/>
        <v>8.0729999999999996E-2</v>
      </c>
      <c r="T5" s="25"/>
      <c r="U5" s="25">
        <f t="shared" si="10"/>
        <v>7.4927389999999996E-2</v>
      </c>
      <c r="V5" s="25">
        <f t="shared" si="11"/>
        <v>1.7255777916999999</v>
      </c>
      <c r="W5" s="25">
        <v>8.5360000000000005E-2</v>
      </c>
      <c r="X5" s="25">
        <f t="shared" si="12"/>
        <v>8.498E-2</v>
      </c>
      <c r="Y5" s="25"/>
      <c r="Z5" s="25">
        <f t="shared" si="13"/>
        <v>8.0490790000000006E-2</v>
      </c>
      <c r="AA5" s="25">
        <f t="shared" si="14"/>
        <v>1.8537028937000002</v>
      </c>
      <c r="AB5" s="25">
        <v>5.5000000000000003E-4</v>
      </c>
      <c r="AC5" s="25">
        <f t="shared" si="15"/>
        <v>3.8000000000000002E-4</v>
      </c>
    </row>
    <row r="6" spans="1:29" s="15" customFormat="1">
      <c r="A6" s="18">
        <v>254</v>
      </c>
      <c r="B6" s="25">
        <v>2.2000000000000001E-4</v>
      </c>
      <c r="C6" s="25">
        <v>8.2430000000000003E-2</v>
      </c>
      <c r="D6" s="25">
        <f t="shared" si="0"/>
        <v>8.2015000000000005E-2</v>
      </c>
      <c r="E6" s="25"/>
      <c r="F6" s="25">
        <f t="shared" si="1"/>
        <v>7.940889000000001E-2</v>
      </c>
      <c r="G6" s="25">
        <f t="shared" si="2"/>
        <v>1.8287867367000004</v>
      </c>
      <c r="H6" s="25">
        <v>7.8219999999999998E-2</v>
      </c>
      <c r="I6" s="25">
        <f t="shared" si="3"/>
        <v>7.7804999999999999E-2</v>
      </c>
      <c r="J6" s="25"/>
      <c r="K6" s="25">
        <f t="shared" si="4"/>
        <v>7.4229390000000006E-2</v>
      </c>
      <c r="L6" s="25">
        <f t="shared" si="5"/>
        <v>1.7095028517000002</v>
      </c>
      <c r="M6" s="25">
        <v>7.7329999999999996E-2</v>
      </c>
      <c r="N6" s="25">
        <f t="shared" si="6"/>
        <v>7.6914999999999997E-2</v>
      </c>
      <c r="O6" s="25"/>
      <c r="P6" s="25">
        <f t="shared" si="7"/>
        <v>7.4097389999999999E-2</v>
      </c>
      <c r="Q6" s="25">
        <f t="shared" si="8"/>
        <v>1.7064628917</v>
      </c>
      <c r="R6" s="25">
        <v>8.0149999999999999E-2</v>
      </c>
      <c r="S6" s="25">
        <f t="shared" si="9"/>
        <v>7.9735E-2</v>
      </c>
      <c r="T6" s="25"/>
      <c r="U6" s="25">
        <f t="shared" si="10"/>
        <v>7.3932390000000001E-2</v>
      </c>
      <c r="V6" s="25">
        <f t="shared" si="11"/>
        <v>1.7026629417000001</v>
      </c>
      <c r="W6" s="25">
        <v>8.4400000000000003E-2</v>
      </c>
      <c r="X6" s="25">
        <f t="shared" si="12"/>
        <v>8.3985000000000004E-2</v>
      </c>
      <c r="Y6" s="25"/>
      <c r="Z6" s="25">
        <f t="shared" si="13"/>
        <v>7.9495790000000011E-2</v>
      </c>
      <c r="AA6" s="25">
        <f t="shared" si="14"/>
        <v>1.8307880437000004</v>
      </c>
      <c r="AB6" s="25">
        <v>6.0999999999999997E-4</v>
      </c>
      <c r="AC6" s="25">
        <f t="shared" si="15"/>
        <v>4.15E-4</v>
      </c>
    </row>
    <row r="7" spans="1:29" s="15" customFormat="1">
      <c r="A7" s="18">
        <v>255</v>
      </c>
      <c r="B7" s="25">
        <v>2.2000000000000001E-4</v>
      </c>
      <c r="C7" s="25">
        <v>8.0990000000000006E-2</v>
      </c>
      <c r="D7" s="25">
        <f t="shared" si="0"/>
        <v>8.0575000000000008E-2</v>
      </c>
      <c r="E7" s="25"/>
      <c r="F7" s="25">
        <f t="shared" si="1"/>
        <v>7.7968890000000013E-2</v>
      </c>
      <c r="G7" s="25">
        <f t="shared" si="2"/>
        <v>1.7956235367000004</v>
      </c>
      <c r="H7" s="25">
        <v>7.689E-2</v>
      </c>
      <c r="I7" s="25">
        <f t="shared" si="3"/>
        <v>7.6475000000000001E-2</v>
      </c>
      <c r="J7" s="25"/>
      <c r="K7" s="25">
        <f t="shared" si="4"/>
        <v>7.2899390000000008E-2</v>
      </c>
      <c r="L7" s="25">
        <f t="shared" si="5"/>
        <v>1.6788729517000003</v>
      </c>
      <c r="M7" s="25">
        <v>7.6369000000000006E-2</v>
      </c>
      <c r="N7" s="25">
        <f t="shared" si="6"/>
        <v>7.5954000000000008E-2</v>
      </c>
      <c r="O7" s="25"/>
      <c r="P7" s="25">
        <f t="shared" si="7"/>
        <v>7.3136390000000009E-2</v>
      </c>
      <c r="Q7" s="25">
        <f t="shared" si="8"/>
        <v>1.6843310617000002</v>
      </c>
      <c r="R7" s="25">
        <v>7.911E-2</v>
      </c>
      <c r="S7" s="25">
        <f t="shared" si="9"/>
        <v>7.8695000000000001E-2</v>
      </c>
      <c r="T7" s="25"/>
      <c r="U7" s="25">
        <f t="shared" si="10"/>
        <v>7.2892390000000001E-2</v>
      </c>
      <c r="V7" s="25">
        <f t="shared" si="11"/>
        <v>1.6787117417000001</v>
      </c>
      <c r="W7" s="25">
        <v>8.2988999999999993E-2</v>
      </c>
      <c r="X7" s="25">
        <f t="shared" si="12"/>
        <v>8.2573999999999995E-2</v>
      </c>
      <c r="Y7" s="25"/>
      <c r="Z7" s="25">
        <f t="shared" si="13"/>
        <v>7.8084789999999987E-2</v>
      </c>
      <c r="AA7" s="25">
        <f t="shared" si="14"/>
        <v>1.7982927136999998</v>
      </c>
      <c r="AB7" s="25">
        <v>6.0999999999999997E-4</v>
      </c>
      <c r="AC7" s="25">
        <f t="shared" si="15"/>
        <v>4.15E-4</v>
      </c>
    </row>
    <row r="8" spans="1:29" s="15" customFormat="1">
      <c r="A8" s="18">
        <v>256</v>
      </c>
      <c r="B8" s="25">
        <v>1.0000000000000001E-5</v>
      </c>
      <c r="C8" s="25">
        <v>8.0088999999999994E-2</v>
      </c>
      <c r="D8" s="25">
        <f t="shared" si="0"/>
        <v>7.9853999999999994E-2</v>
      </c>
      <c r="E8" s="25"/>
      <c r="F8" s="25">
        <f t="shared" si="1"/>
        <v>7.724789E-2</v>
      </c>
      <c r="G8" s="25">
        <f t="shared" si="2"/>
        <v>1.7790189067000002</v>
      </c>
      <c r="H8" s="25">
        <v>7.6249999999999998E-2</v>
      </c>
      <c r="I8" s="25">
        <f t="shared" si="3"/>
        <v>7.6014999999999999E-2</v>
      </c>
      <c r="J8" s="25"/>
      <c r="K8" s="25">
        <f t="shared" si="4"/>
        <v>7.2439389999999992E-2</v>
      </c>
      <c r="L8" s="25">
        <f t="shared" si="5"/>
        <v>1.6682791517</v>
      </c>
      <c r="M8" s="25">
        <v>7.5359999999999996E-2</v>
      </c>
      <c r="N8" s="25">
        <f t="shared" si="6"/>
        <v>7.5124999999999997E-2</v>
      </c>
      <c r="O8" s="25"/>
      <c r="P8" s="25">
        <f t="shared" si="7"/>
        <v>7.2307389999999999E-2</v>
      </c>
      <c r="Q8" s="25">
        <f t="shared" si="8"/>
        <v>1.6652391917</v>
      </c>
      <c r="R8" s="25">
        <v>7.8200000000000006E-2</v>
      </c>
      <c r="S8" s="25">
        <f t="shared" si="9"/>
        <v>7.7965000000000007E-2</v>
      </c>
      <c r="T8" s="25"/>
      <c r="U8" s="25">
        <f t="shared" si="10"/>
        <v>7.2162390000000007E-2</v>
      </c>
      <c r="V8" s="25">
        <f t="shared" si="11"/>
        <v>1.6618998417000002</v>
      </c>
      <c r="W8" s="25">
        <v>8.2110000000000002E-2</v>
      </c>
      <c r="X8" s="25">
        <f t="shared" si="12"/>
        <v>8.1875000000000003E-2</v>
      </c>
      <c r="Y8" s="25"/>
      <c r="Z8" s="25">
        <f t="shared" si="13"/>
        <v>7.738579000000001E-2</v>
      </c>
      <c r="AA8" s="25">
        <f t="shared" si="14"/>
        <v>1.7821947437000003</v>
      </c>
      <c r="AB8" s="25">
        <v>4.6000000000000001E-4</v>
      </c>
      <c r="AC8" s="25">
        <f t="shared" si="15"/>
        <v>2.3500000000000002E-4</v>
      </c>
    </row>
    <row r="9" spans="1:29" s="15" customFormat="1">
      <c r="A9" s="18">
        <v>257</v>
      </c>
      <c r="B9" s="25">
        <v>1.2E-4</v>
      </c>
      <c r="C9" s="25">
        <v>7.8630000000000005E-2</v>
      </c>
      <c r="D9" s="25">
        <f t="shared" si="0"/>
        <v>7.8345000000000012E-2</v>
      </c>
      <c r="E9" s="25"/>
      <c r="F9" s="25">
        <f t="shared" si="1"/>
        <v>7.5738890000000017E-2</v>
      </c>
      <c r="G9" s="25">
        <f t="shared" si="2"/>
        <v>1.7442666367000004</v>
      </c>
      <c r="H9" s="25">
        <v>7.4999999999999997E-2</v>
      </c>
      <c r="I9" s="25">
        <f t="shared" si="3"/>
        <v>7.4715000000000004E-2</v>
      </c>
      <c r="J9" s="25"/>
      <c r="K9" s="25">
        <f t="shared" si="4"/>
        <v>7.1139389999999997E-2</v>
      </c>
      <c r="L9" s="25">
        <f t="shared" si="5"/>
        <v>1.6383401517</v>
      </c>
      <c r="M9" s="25">
        <v>7.4468999999999994E-2</v>
      </c>
      <c r="N9" s="25">
        <f t="shared" si="6"/>
        <v>7.4184E-2</v>
      </c>
      <c r="O9" s="25"/>
      <c r="P9" s="25">
        <f t="shared" si="7"/>
        <v>7.1366390000000002E-2</v>
      </c>
      <c r="Q9" s="25">
        <f t="shared" si="8"/>
        <v>1.6435679617000001</v>
      </c>
      <c r="R9" s="25">
        <v>7.7200000000000005E-2</v>
      </c>
      <c r="S9" s="25">
        <f t="shared" si="9"/>
        <v>7.6915000000000011E-2</v>
      </c>
      <c r="T9" s="25"/>
      <c r="U9" s="25">
        <f t="shared" si="10"/>
        <v>7.1112390000000011E-2</v>
      </c>
      <c r="V9" s="25">
        <f t="shared" si="11"/>
        <v>1.6377183417000003</v>
      </c>
      <c r="W9" s="25">
        <v>8.0750000000000002E-2</v>
      </c>
      <c r="X9" s="25">
        <f t="shared" si="12"/>
        <v>8.0465000000000009E-2</v>
      </c>
      <c r="Y9" s="25"/>
      <c r="Z9" s="25">
        <f t="shared" si="13"/>
        <v>7.5975790000000015E-2</v>
      </c>
      <c r="AA9" s="25">
        <f t="shared" si="14"/>
        <v>1.7497224437000005</v>
      </c>
      <c r="AB9" s="25">
        <v>4.4999999999999999E-4</v>
      </c>
      <c r="AC9" s="25">
        <f t="shared" si="15"/>
        <v>2.8499999999999999E-4</v>
      </c>
    </row>
    <row r="10" spans="1:29" s="15" customFormat="1">
      <c r="A10" s="18">
        <v>258</v>
      </c>
      <c r="B10" s="25">
        <v>8.0000000000000007E-5</v>
      </c>
      <c r="C10" s="25">
        <v>7.7939999999999995E-2</v>
      </c>
      <c r="D10" s="25">
        <f t="shared" si="0"/>
        <v>7.7619999999999995E-2</v>
      </c>
      <c r="E10" s="25"/>
      <c r="F10" s="25">
        <f t="shared" si="1"/>
        <v>7.501389E-2</v>
      </c>
      <c r="G10" s="25">
        <f t="shared" si="2"/>
        <v>1.7275698867</v>
      </c>
      <c r="H10" s="25">
        <v>7.4370000000000006E-2</v>
      </c>
      <c r="I10" s="25">
        <f t="shared" si="3"/>
        <v>7.4050000000000005E-2</v>
      </c>
      <c r="J10" s="25"/>
      <c r="K10" s="25">
        <f t="shared" si="4"/>
        <v>7.0474389999999998E-2</v>
      </c>
      <c r="L10" s="25">
        <f t="shared" si="5"/>
        <v>1.6230252017</v>
      </c>
      <c r="M10" s="25">
        <v>7.3599999999999999E-2</v>
      </c>
      <c r="N10" s="25">
        <f t="shared" si="6"/>
        <v>7.3279999999999998E-2</v>
      </c>
      <c r="O10" s="25"/>
      <c r="P10" s="25">
        <f t="shared" si="7"/>
        <v>7.046239E-2</v>
      </c>
      <c r="Q10" s="25">
        <f t="shared" si="8"/>
        <v>1.6227488417</v>
      </c>
      <c r="R10" s="25">
        <v>7.6539999999999997E-2</v>
      </c>
      <c r="S10" s="25">
        <f t="shared" si="9"/>
        <v>7.6219999999999996E-2</v>
      </c>
      <c r="T10" s="25"/>
      <c r="U10" s="25">
        <f t="shared" si="10"/>
        <v>7.0417389999999996E-2</v>
      </c>
      <c r="V10" s="25">
        <f t="shared" si="11"/>
        <v>1.6217124917000001</v>
      </c>
      <c r="W10" s="25">
        <v>8.0079999999999998E-2</v>
      </c>
      <c r="X10" s="25">
        <f t="shared" si="12"/>
        <v>7.9759999999999998E-2</v>
      </c>
      <c r="Y10" s="25"/>
      <c r="Z10" s="25">
        <f t="shared" si="13"/>
        <v>7.5270790000000004E-2</v>
      </c>
      <c r="AA10" s="25">
        <f t="shared" si="14"/>
        <v>1.7334862937000002</v>
      </c>
      <c r="AB10" s="25">
        <v>5.5999999999999995E-4</v>
      </c>
      <c r="AC10" s="25">
        <f t="shared" si="15"/>
        <v>3.1999999999999997E-4</v>
      </c>
    </row>
    <row r="11" spans="1:29" s="15" customFormat="1">
      <c r="A11" s="18">
        <v>259</v>
      </c>
      <c r="B11" s="25">
        <v>8.0000000000000007E-5</v>
      </c>
      <c r="C11" s="25">
        <v>7.6590000000000005E-2</v>
      </c>
      <c r="D11" s="25">
        <f t="shared" si="0"/>
        <v>7.6330000000000009E-2</v>
      </c>
      <c r="E11" s="25"/>
      <c r="F11" s="25">
        <f t="shared" si="1"/>
        <v>7.3723890000000014E-2</v>
      </c>
      <c r="G11" s="25">
        <f t="shared" si="2"/>
        <v>1.6978611867000004</v>
      </c>
      <c r="H11" s="25">
        <v>7.3190000000000005E-2</v>
      </c>
      <c r="I11" s="25">
        <f t="shared" si="3"/>
        <v>7.2930000000000009E-2</v>
      </c>
      <c r="J11" s="25"/>
      <c r="K11" s="25">
        <f t="shared" si="4"/>
        <v>6.9354390000000016E-2</v>
      </c>
      <c r="L11" s="25">
        <f t="shared" si="5"/>
        <v>1.5972316017000003</v>
      </c>
      <c r="M11" s="25">
        <v>7.2830000000000006E-2</v>
      </c>
      <c r="N11" s="25">
        <f t="shared" si="6"/>
        <v>7.2570000000000009E-2</v>
      </c>
      <c r="O11" s="25"/>
      <c r="P11" s="25">
        <f t="shared" si="7"/>
        <v>6.9752390000000011E-2</v>
      </c>
      <c r="Q11" s="25">
        <f t="shared" si="8"/>
        <v>1.6063975417000003</v>
      </c>
      <c r="R11" s="25">
        <v>7.5609999999999997E-2</v>
      </c>
      <c r="S11" s="25">
        <f t="shared" si="9"/>
        <v>7.535E-2</v>
      </c>
      <c r="T11" s="25"/>
      <c r="U11" s="25">
        <f t="shared" si="10"/>
        <v>6.9547390000000001E-2</v>
      </c>
      <c r="V11" s="25">
        <f t="shared" si="11"/>
        <v>1.6016763917000001</v>
      </c>
      <c r="W11" s="25">
        <v>7.8839000000000006E-2</v>
      </c>
      <c r="X11" s="25">
        <f t="shared" si="12"/>
        <v>7.857900000000001E-2</v>
      </c>
      <c r="Y11" s="25"/>
      <c r="Z11" s="25">
        <f t="shared" si="13"/>
        <v>7.4089790000000016E-2</v>
      </c>
      <c r="AA11" s="25">
        <f t="shared" si="14"/>
        <v>1.7062878637000005</v>
      </c>
      <c r="AB11" s="25">
        <v>4.4000000000000002E-4</v>
      </c>
      <c r="AC11" s="25">
        <f t="shared" si="15"/>
        <v>2.6000000000000003E-4</v>
      </c>
    </row>
    <row r="12" spans="1:29" s="15" customFormat="1">
      <c r="A12" s="18">
        <v>260</v>
      </c>
      <c r="B12" s="25">
        <v>8.0000000000000007E-5</v>
      </c>
      <c r="C12" s="25">
        <v>7.5920000000000001E-2</v>
      </c>
      <c r="D12" s="25">
        <f t="shared" si="0"/>
        <v>7.5639999999999999E-2</v>
      </c>
      <c r="E12" s="25"/>
      <c r="F12" s="25">
        <f t="shared" si="1"/>
        <v>7.3033890000000004E-2</v>
      </c>
      <c r="G12" s="25">
        <f t="shared" si="2"/>
        <v>1.6819704867000003</v>
      </c>
      <c r="H12" s="25">
        <v>7.2660000000000002E-2</v>
      </c>
      <c r="I12" s="25">
        <f t="shared" si="3"/>
        <v>7.238E-2</v>
      </c>
      <c r="J12" s="25"/>
      <c r="K12" s="25">
        <f t="shared" si="4"/>
        <v>6.8804389999999993E-2</v>
      </c>
      <c r="L12" s="25">
        <f t="shared" si="5"/>
        <v>1.5845651017</v>
      </c>
      <c r="M12" s="25">
        <v>7.1989999999999998E-2</v>
      </c>
      <c r="N12" s="25">
        <f t="shared" si="6"/>
        <v>7.1709999999999996E-2</v>
      </c>
      <c r="O12" s="25"/>
      <c r="P12" s="25">
        <f t="shared" si="7"/>
        <v>6.8892389999999998E-2</v>
      </c>
      <c r="Q12" s="25">
        <f t="shared" si="8"/>
        <v>1.5865917416999999</v>
      </c>
      <c r="R12" s="25">
        <v>7.4770000000000003E-2</v>
      </c>
      <c r="S12" s="25">
        <f t="shared" si="9"/>
        <v>7.4490000000000001E-2</v>
      </c>
      <c r="T12" s="25"/>
      <c r="U12" s="25">
        <f t="shared" si="10"/>
        <v>6.8687390000000001E-2</v>
      </c>
      <c r="V12" s="25">
        <f t="shared" si="11"/>
        <v>1.5818705917</v>
      </c>
      <c r="W12" s="25">
        <v>7.8189999999999996E-2</v>
      </c>
      <c r="X12" s="25">
        <f t="shared" si="12"/>
        <v>7.7909999999999993E-2</v>
      </c>
      <c r="Y12" s="25"/>
      <c r="Z12" s="25">
        <f t="shared" si="13"/>
        <v>7.3420789999999986E-2</v>
      </c>
      <c r="AA12" s="25">
        <f t="shared" si="14"/>
        <v>1.6908807936999997</v>
      </c>
      <c r="AB12" s="25">
        <v>4.8000000000000001E-4</v>
      </c>
      <c r="AC12" s="25">
        <f t="shared" si="15"/>
        <v>2.8000000000000003E-4</v>
      </c>
    </row>
    <row r="13" spans="1:29" s="15" customFormat="1">
      <c r="A13" s="18">
        <v>261</v>
      </c>
      <c r="B13" s="25">
        <v>2.1000000000000001E-4</v>
      </c>
      <c r="C13" s="25">
        <v>7.4718999999999994E-2</v>
      </c>
      <c r="D13" s="25">
        <f t="shared" si="0"/>
        <v>7.4328999999999992E-2</v>
      </c>
      <c r="E13" s="25"/>
      <c r="F13" s="25">
        <f t="shared" si="1"/>
        <v>7.1722889999999997E-2</v>
      </c>
      <c r="G13" s="25">
        <f t="shared" si="2"/>
        <v>1.6517781567000001</v>
      </c>
      <c r="H13" s="25">
        <v>7.1620000000000003E-2</v>
      </c>
      <c r="I13" s="25">
        <f t="shared" si="3"/>
        <v>7.1230000000000002E-2</v>
      </c>
      <c r="J13" s="25"/>
      <c r="K13" s="25">
        <f t="shared" si="4"/>
        <v>6.7654390000000009E-2</v>
      </c>
      <c r="L13" s="25">
        <f t="shared" si="5"/>
        <v>1.5580806017000002</v>
      </c>
      <c r="M13" s="25">
        <v>7.1239999999999998E-2</v>
      </c>
      <c r="N13" s="25">
        <f t="shared" si="6"/>
        <v>7.0849999999999996E-2</v>
      </c>
      <c r="O13" s="25"/>
      <c r="P13" s="25">
        <f t="shared" si="7"/>
        <v>6.8032389999999998E-2</v>
      </c>
      <c r="Q13" s="25">
        <f t="shared" si="8"/>
        <v>1.5667859417000001</v>
      </c>
      <c r="R13" s="25">
        <v>7.3959999999999998E-2</v>
      </c>
      <c r="S13" s="25">
        <f t="shared" si="9"/>
        <v>7.3569999999999997E-2</v>
      </c>
      <c r="T13" s="25"/>
      <c r="U13" s="25">
        <f t="shared" si="10"/>
        <v>6.7767389999999997E-2</v>
      </c>
      <c r="V13" s="25">
        <f t="shared" si="11"/>
        <v>1.5606829917</v>
      </c>
      <c r="W13" s="25">
        <v>7.6999999999999999E-2</v>
      </c>
      <c r="X13" s="25">
        <f t="shared" si="12"/>
        <v>7.6609999999999998E-2</v>
      </c>
      <c r="Y13" s="25"/>
      <c r="Z13" s="25">
        <f t="shared" si="13"/>
        <v>7.212078999999999E-2</v>
      </c>
      <c r="AA13" s="25">
        <f t="shared" si="14"/>
        <v>1.6609417936999999</v>
      </c>
      <c r="AB13" s="25">
        <v>5.6999999999999998E-4</v>
      </c>
      <c r="AC13" s="25">
        <f t="shared" si="15"/>
        <v>3.8999999999999999E-4</v>
      </c>
    </row>
    <row r="14" spans="1:29" s="15" customFormat="1">
      <c r="A14" s="18">
        <v>262</v>
      </c>
      <c r="B14" s="25">
        <v>6.0000000000000002E-5</v>
      </c>
      <c r="C14" s="25">
        <v>7.4050000000000005E-2</v>
      </c>
      <c r="D14" s="25">
        <f t="shared" si="0"/>
        <v>7.3779999999999998E-2</v>
      </c>
      <c r="E14" s="25"/>
      <c r="F14" s="25">
        <f t="shared" si="1"/>
        <v>7.1173890000000004E-2</v>
      </c>
      <c r="G14" s="25">
        <f t="shared" si="2"/>
        <v>1.6391346867000001</v>
      </c>
      <c r="H14" s="25">
        <v>7.0959999999999995E-2</v>
      </c>
      <c r="I14" s="25">
        <f t="shared" si="3"/>
        <v>7.0689999999999989E-2</v>
      </c>
      <c r="J14" s="25"/>
      <c r="K14" s="25">
        <f t="shared" si="4"/>
        <v>6.7114389999999996E-2</v>
      </c>
      <c r="L14" s="25">
        <f t="shared" si="5"/>
        <v>1.5456444016999999</v>
      </c>
      <c r="M14" s="25">
        <v>7.0449999999999999E-2</v>
      </c>
      <c r="N14" s="25">
        <f t="shared" si="6"/>
        <v>7.0179999999999992E-2</v>
      </c>
      <c r="O14" s="25"/>
      <c r="P14" s="25">
        <f t="shared" si="7"/>
        <v>6.7362389999999994E-2</v>
      </c>
      <c r="Q14" s="25">
        <f t="shared" si="8"/>
        <v>1.5513558417</v>
      </c>
      <c r="R14" s="25">
        <v>7.3270000000000002E-2</v>
      </c>
      <c r="S14" s="25">
        <f t="shared" si="9"/>
        <v>7.2999999999999995E-2</v>
      </c>
      <c r="T14" s="25"/>
      <c r="U14" s="25">
        <f t="shared" si="10"/>
        <v>6.7197389999999996E-2</v>
      </c>
      <c r="V14" s="25">
        <f t="shared" si="11"/>
        <v>1.5475558917000001</v>
      </c>
      <c r="W14" s="25">
        <v>7.6439000000000007E-2</v>
      </c>
      <c r="X14" s="25">
        <f t="shared" si="12"/>
        <v>7.6169000000000001E-2</v>
      </c>
      <c r="Y14" s="25"/>
      <c r="Z14" s="25">
        <f t="shared" si="13"/>
        <v>7.1679789999999993E-2</v>
      </c>
      <c r="AA14" s="25">
        <f t="shared" si="14"/>
        <v>1.6507855637</v>
      </c>
      <c r="AB14" s="25">
        <v>4.8000000000000001E-4</v>
      </c>
      <c r="AC14" s="25">
        <f t="shared" si="15"/>
        <v>2.7E-4</v>
      </c>
    </row>
    <row r="15" spans="1:29" s="15" customFormat="1">
      <c r="A15" s="18">
        <v>263</v>
      </c>
      <c r="B15" s="25">
        <v>1.6000000000000001E-4</v>
      </c>
      <c r="C15" s="25">
        <v>7.2928999999999994E-2</v>
      </c>
      <c r="D15" s="25">
        <f t="shared" si="0"/>
        <v>7.2538999999999992E-2</v>
      </c>
      <c r="E15" s="25"/>
      <c r="F15" s="25">
        <f t="shared" si="1"/>
        <v>6.9932889999999998E-2</v>
      </c>
      <c r="G15" s="25">
        <f t="shared" si="2"/>
        <v>1.6105544567000001</v>
      </c>
      <c r="H15" s="25">
        <v>7.0069000000000006E-2</v>
      </c>
      <c r="I15" s="25">
        <f t="shared" si="3"/>
        <v>6.9679000000000005E-2</v>
      </c>
      <c r="J15" s="25"/>
      <c r="K15" s="25">
        <f t="shared" si="4"/>
        <v>6.6103390000000012E-2</v>
      </c>
      <c r="L15" s="25">
        <f t="shared" si="5"/>
        <v>1.5223610717000005</v>
      </c>
      <c r="M15" s="25">
        <v>6.9699999999999998E-2</v>
      </c>
      <c r="N15" s="25">
        <f t="shared" si="6"/>
        <v>6.9309999999999997E-2</v>
      </c>
      <c r="O15" s="25"/>
      <c r="P15" s="25">
        <f t="shared" si="7"/>
        <v>6.6492389999999998E-2</v>
      </c>
      <c r="Q15" s="25">
        <f t="shared" si="8"/>
        <v>1.5313197417</v>
      </c>
      <c r="R15" s="25">
        <v>7.2539000000000006E-2</v>
      </c>
      <c r="S15" s="25">
        <f t="shared" si="9"/>
        <v>7.2149000000000005E-2</v>
      </c>
      <c r="T15" s="25"/>
      <c r="U15" s="25">
        <f t="shared" si="10"/>
        <v>6.6346390000000005E-2</v>
      </c>
      <c r="V15" s="25">
        <f t="shared" si="11"/>
        <v>1.5279573617000002</v>
      </c>
      <c r="W15" s="25">
        <v>7.5370000000000006E-2</v>
      </c>
      <c r="X15" s="25">
        <f t="shared" si="12"/>
        <v>7.4980000000000005E-2</v>
      </c>
      <c r="Y15" s="25"/>
      <c r="Z15" s="25">
        <f t="shared" si="13"/>
        <v>7.0490789999999998E-2</v>
      </c>
      <c r="AA15" s="25">
        <f t="shared" si="14"/>
        <v>1.6234028937</v>
      </c>
      <c r="AB15" s="25">
        <v>6.2E-4</v>
      </c>
      <c r="AC15" s="25">
        <f t="shared" si="15"/>
        <v>3.8999999999999999E-4</v>
      </c>
    </row>
    <row r="16" spans="1:29" s="15" customFormat="1">
      <c r="A16" s="18">
        <v>264</v>
      </c>
      <c r="B16" s="25">
        <v>5.0000000000000002E-5</v>
      </c>
      <c r="C16" s="25">
        <v>7.2309999999999999E-2</v>
      </c>
      <c r="D16" s="25">
        <f t="shared" si="0"/>
        <v>7.1980000000000002E-2</v>
      </c>
      <c r="E16" s="25"/>
      <c r="F16" s="25">
        <f t="shared" si="1"/>
        <v>6.9373890000000007E-2</v>
      </c>
      <c r="G16" s="25">
        <f t="shared" si="2"/>
        <v>1.5976806867000002</v>
      </c>
      <c r="H16" s="25">
        <v>6.9528999999999994E-2</v>
      </c>
      <c r="I16" s="25">
        <f t="shared" si="3"/>
        <v>6.9198999999999997E-2</v>
      </c>
      <c r="J16" s="25"/>
      <c r="K16" s="25">
        <f t="shared" si="4"/>
        <v>6.5623390000000004E-2</v>
      </c>
      <c r="L16" s="25">
        <f t="shared" si="5"/>
        <v>1.5113066717000001</v>
      </c>
      <c r="M16" s="25">
        <v>6.9028999999999993E-2</v>
      </c>
      <c r="N16" s="25">
        <f t="shared" si="6"/>
        <v>6.8698999999999996E-2</v>
      </c>
      <c r="O16" s="25"/>
      <c r="P16" s="25">
        <f t="shared" si="7"/>
        <v>6.5881389999999998E-2</v>
      </c>
      <c r="Q16" s="25">
        <f t="shared" si="8"/>
        <v>1.5172484117</v>
      </c>
      <c r="R16" s="25">
        <v>7.1910000000000002E-2</v>
      </c>
      <c r="S16" s="25">
        <f t="shared" si="9"/>
        <v>7.1580000000000005E-2</v>
      </c>
      <c r="T16" s="25"/>
      <c r="U16" s="25">
        <f t="shared" si="10"/>
        <v>6.5777390000000005E-2</v>
      </c>
      <c r="V16" s="25">
        <f t="shared" si="11"/>
        <v>1.5148532917000002</v>
      </c>
      <c r="W16" s="25">
        <v>7.4709999999999999E-2</v>
      </c>
      <c r="X16" s="25">
        <f t="shared" si="12"/>
        <v>7.4380000000000002E-2</v>
      </c>
      <c r="Y16" s="25"/>
      <c r="Z16" s="25">
        <f t="shared" si="13"/>
        <v>6.9890790000000008E-2</v>
      </c>
      <c r="AA16" s="25">
        <f t="shared" si="14"/>
        <v>1.6095848937000004</v>
      </c>
      <c r="AB16" s="25">
        <v>6.0999999999999997E-4</v>
      </c>
      <c r="AC16" s="25">
        <f t="shared" si="15"/>
        <v>3.3E-4</v>
      </c>
    </row>
    <row r="17" spans="1:29" s="15" customFormat="1">
      <c r="A17" s="18">
        <v>265</v>
      </c>
      <c r="B17" s="25">
        <v>9.0000000000000006E-5</v>
      </c>
      <c r="C17" s="25">
        <v>7.1209999999999996E-2</v>
      </c>
      <c r="D17" s="25">
        <f t="shared" si="0"/>
        <v>7.0869999999999989E-2</v>
      </c>
      <c r="E17" s="25"/>
      <c r="F17" s="25">
        <f t="shared" si="1"/>
        <v>6.8263889999999994E-2</v>
      </c>
      <c r="G17" s="25">
        <f t="shared" si="2"/>
        <v>1.5721173867</v>
      </c>
      <c r="H17" s="25">
        <v>6.8680000000000005E-2</v>
      </c>
      <c r="I17" s="25">
        <f t="shared" si="3"/>
        <v>6.8340000000000012E-2</v>
      </c>
      <c r="J17" s="25"/>
      <c r="K17" s="25">
        <f t="shared" si="4"/>
        <v>6.4764390000000005E-2</v>
      </c>
      <c r="L17" s="25">
        <f t="shared" si="5"/>
        <v>1.4915239017000002</v>
      </c>
      <c r="M17" s="25">
        <v>6.83E-2</v>
      </c>
      <c r="N17" s="25">
        <f t="shared" si="6"/>
        <v>6.7959999999999993E-2</v>
      </c>
      <c r="O17" s="25"/>
      <c r="P17" s="25">
        <f t="shared" si="7"/>
        <v>6.5142389999999994E-2</v>
      </c>
      <c r="Q17" s="25">
        <f t="shared" si="8"/>
        <v>1.5002292417</v>
      </c>
      <c r="R17" s="25">
        <v>7.1179000000000006E-2</v>
      </c>
      <c r="S17" s="25">
        <f t="shared" si="9"/>
        <v>7.0839000000000013E-2</v>
      </c>
      <c r="T17" s="25"/>
      <c r="U17" s="25">
        <f t="shared" si="10"/>
        <v>6.5036390000000013E-2</v>
      </c>
      <c r="V17" s="25">
        <f t="shared" si="11"/>
        <v>1.4977880617000003</v>
      </c>
      <c r="W17" s="25">
        <v>7.3849999999999999E-2</v>
      </c>
      <c r="X17" s="25">
        <f t="shared" si="12"/>
        <v>7.3509999999999992E-2</v>
      </c>
      <c r="Y17" s="25"/>
      <c r="Z17" s="25">
        <f t="shared" si="13"/>
        <v>6.9020789999999999E-2</v>
      </c>
      <c r="AA17" s="25">
        <f t="shared" si="14"/>
        <v>1.5895487937000001</v>
      </c>
      <c r="AB17" s="25">
        <v>5.9000000000000003E-4</v>
      </c>
      <c r="AC17" s="25">
        <f t="shared" si="15"/>
        <v>3.4000000000000002E-4</v>
      </c>
    </row>
    <row r="18" spans="1:29" s="15" customFormat="1">
      <c r="A18" s="18">
        <v>266</v>
      </c>
      <c r="B18" s="25">
        <v>1.2E-4</v>
      </c>
      <c r="C18" s="25">
        <v>7.0388999999999993E-2</v>
      </c>
      <c r="D18" s="25">
        <f t="shared" si="0"/>
        <v>7.0033999999999999E-2</v>
      </c>
      <c r="E18" s="25"/>
      <c r="F18" s="25">
        <f t="shared" si="1"/>
        <v>6.7427890000000004E-2</v>
      </c>
      <c r="G18" s="25">
        <f t="shared" si="2"/>
        <v>1.5528643067000001</v>
      </c>
      <c r="H18" s="25">
        <v>6.7960000000000007E-2</v>
      </c>
      <c r="I18" s="25">
        <f t="shared" si="3"/>
        <v>6.7605000000000012E-2</v>
      </c>
      <c r="J18" s="25"/>
      <c r="K18" s="25">
        <f t="shared" si="4"/>
        <v>6.4029390000000019E-2</v>
      </c>
      <c r="L18" s="25">
        <f t="shared" si="5"/>
        <v>1.4745968517000005</v>
      </c>
      <c r="M18" s="25">
        <v>6.7580000000000001E-2</v>
      </c>
      <c r="N18" s="25">
        <f t="shared" si="6"/>
        <v>6.7225000000000007E-2</v>
      </c>
      <c r="O18" s="25"/>
      <c r="P18" s="25">
        <f t="shared" si="7"/>
        <v>6.4407390000000009E-2</v>
      </c>
      <c r="Q18" s="25">
        <f t="shared" si="8"/>
        <v>1.4833021917000002</v>
      </c>
      <c r="R18" s="25">
        <v>7.0388999999999993E-2</v>
      </c>
      <c r="S18" s="25">
        <f t="shared" si="9"/>
        <v>7.0033999999999999E-2</v>
      </c>
      <c r="T18" s="25"/>
      <c r="U18" s="25">
        <f t="shared" si="10"/>
        <v>6.4231389999999999E-2</v>
      </c>
      <c r="V18" s="25">
        <f t="shared" si="11"/>
        <v>1.4792489117000001</v>
      </c>
      <c r="W18" s="25">
        <v>7.3120000000000004E-2</v>
      </c>
      <c r="X18" s="25">
        <f t="shared" si="12"/>
        <v>7.276500000000001E-2</v>
      </c>
      <c r="Y18" s="25"/>
      <c r="Z18" s="25">
        <f t="shared" si="13"/>
        <v>6.8275790000000003E-2</v>
      </c>
      <c r="AA18" s="25">
        <f t="shared" si="14"/>
        <v>1.5723914437000002</v>
      </c>
      <c r="AB18" s="25">
        <v>5.9000000000000003E-4</v>
      </c>
      <c r="AC18" s="25">
        <f t="shared" si="15"/>
        <v>3.5500000000000001E-4</v>
      </c>
    </row>
    <row r="19" spans="1:29" s="15" customFormat="1">
      <c r="A19" s="18">
        <v>267</v>
      </c>
      <c r="B19" s="25">
        <v>1.3999999999999999E-4</v>
      </c>
      <c r="C19" s="25">
        <v>6.9278999999999993E-2</v>
      </c>
      <c r="D19" s="25">
        <f t="shared" si="0"/>
        <v>6.885899999999999E-2</v>
      </c>
      <c r="E19" s="25"/>
      <c r="F19" s="25">
        <f t="shared" si="1"/>
        <v>6.6252889999999995E-2</v>
      </c>
      <c r="G19" s="25">
        <f t="shared" si="2"/>
        <v>1.5258040567</v>
      </c>
      <c r="H19" s="25">
        <v>6.6979999999999998E-2</v>
      </c>
      <c r="I19" s="25">
        <f t="shared" si="3"/>
        <v>6.6559999999999994E-2</v>
      </c>
      <c r="J19" s="25"/>
      <c r="K19" s="25">
        <f t="shared" si="4"/>
        <v>6.2984390000000001E-2</v>
      </c>
      <c r="L19" s="25">
        <f t="shared" si="5"/>
        <v>1.4505305017000001</v>
      </c>
      <c r="M19" s="25">
        <v>6.6780000000000006E-2</v>
      </c>
      <c r="N19" s="25">
        <f t="shared" si="6"/>
        <v>6.6360000000000002E-2</v>
      </c>
      <c r="O19" s="25"/>
      <c r="P19" s="25">
        <f t="shared" si="7"/>
        <v>6.3542390000000004E-2</v>
      </c>
      <c r="Q19" s="25">
        <f t="shared" si="8"/>
        <v>1.4633812417000001</v>
      </c>
      <c r="R19" s="25">
        <v>6.9589999999999999E-2</v>
      </c>
      <c r="S19" s="25">
        <f t="shared" si="9"/>
        <v>6.9169999999999995E-2</v>
      </c>
      <c r="T19" s="25"/>
      <c r="U19" s="25">
        <f t="shared" si="10"/>
        <v>6.3367389999999996E-2</v>
      </c>
      <c r="V19" s="25">
        <f t="shared" si="11"/>
        <v>1.4593509917</v>
      </c>
      <c r="W19" s="25">
        <v>7.2069999999999995E-2</v>
      </c>
      <c r="X19" s="25">
        <f t="shared" si="12"/>
        <v>7.1649999999999991E-2</v>
      </c>
      <c r="Y19" s="25"/>
      <c r="Z19" s="25">
        <f t="shared" si="13"/>
        <v>6.7160789999999998E-2</v>
      </c>
      <c r="AA19" s="25">
        <f t="shared" si="14"/>
        <v>1.5467129936999999</v>
      </c>
      <c r="AB19" s="25">
        <v>6.9999999999999999E-4</v>
      </c>
      <c r="AC19" s="25">
        <f t="shared" si="15"/>
        <v>4.2000000000000002E-4</v>
      </c>
    </row>
    <row r="20" spans="1:29" s="15" customFormat="1">
      <c r="A20" s="18">
        <v>268</v>
      </c>
      <c r="B20" s="25">
        <v>1.2999999999999999E-4</v>
      </c>
      <c r="C20" s="25">
        <v>6.8559999999999996E-2</v>
      </c>
      <c r="D20" s="25">
        <f t="shared" si="0"/>
        <v>6.8164999999999989E-2</v>
      </c>
      <c r="E20" s="25"/>
      <c r="F20" s="25">
        <f t="shared" si="1"/>
        <v>6.5558889999999995E-2</v>
      </c>
      <c r="G20" s="25">
        <f t="shared" si="2"/>
        <v>1.5098212366999999</v>
      </c>
      <c r="H20" s="25">
        <v>6.6350000000000006E-2</v>
      </c>
      <c r="I20" s="25">
        <f t="shared" si="3"/>
        <v>6.5955E-2</v>
      </c>
      <c r="J20" s="25"/>
      <c r="K20" s="25">
        <f t="shared" si="4"/>
        <v>6.237939E-2</v>
      </c>
      <c r="L20" s="25">
        <f t="shared" si="5"/>
        <v>1.4365973517000001</v>
      </c>
      <c r="M20" s="25">
        <v>6.5939999999999999E-2</v>
      </c>
      <c r="N20" s="25">
        <f t="shared" si="6"/>
        <v>6.5544999999999992E-2</v>
      </c>
      <c r="O20" s="25"/>
      <c r="P20" s="25">
        <f t="shared" si="7"/>
        <v>6.2727389999999994E-2</v>
      </c>
      <c r="Q20" s="25">
        <f t="shared" si="8"/>
        <v>1.4446117916999999</v>
      </c>
      <c r="R20" s="25">
        <v>6.8900000000000003E-2</v>
      </c>
      <c r="S20" s="25">
        <f t="shared" si="9"/>
        <v>6.8504999999999996E-2</v>
      </c>
      <c r="T20" s="25"/>
      <c r="U20" s="25">
        <f t="shared" si="10"/>
        <v>6.2702389999999997E-2</v>
      </c>
      <c r="V20" s="25">
        <f t="shared" si="11"/>
        <v>1.4440360417</v>
      </c>
      <c r="W20" s="25">
        <v>7.1470000000000006E-2</v>
      </c>
      <c r="X20" s="25">
        <f t="shared" si="12"/>
        <v>7.1074999999999999E-2</v>
      </c>
      <c r="Y20" s="25"/>
      <c r="Z20" s="25">
        <f t="shared" si="13"/>
        <v>6.6585790000000006E-2</v>
      </c>
      <c r="AA20" s="25">
        <f t="shared" si="14"/>
        <v>1.5334707437000001</v>
      </c>
      <c r="AB20" s="25">
        <v>6.6E-4</v>
      </c>
      <c r="AC20" s="25">
        <f t="shared" si="15"/>
        <v>3.9500000000000001E-4</v>
      </c>
    </row>
    <row r="21" spans="1:29" s="15" customFormat="1">
      <c r="A21" s="18">
        <v>269</v>
      </c>
      <c r="B21" s="25">
        <v>1.4999999999999999E-4</v>
      </c>
      <c r="C21" s="25">
        <v>6.744E-2</v>
      </c>
      <c r="D21" s="25">
        <f t="shared" si="0"/>
        <v>6.7040000000000002E-2</v>
      </c>
      <c r="E21" s="25"/>
      <c r="F21" s="25">
        <f t="shared" si="1"/>
        <v>6.4433890000000008E-2</v>
      </c>
      <c r="G21" s="25">
        <f t="shared" si="2"/>
        <v>1.4839124867000002</v>
      </c>
      <c r="H21" s="25">
        <v>6.5369999999999998E-2</v>
      </c>
      <c r="I21" s="25">
        <f t="shared" si="3"/>
        <v>6.497E-2</v>
      </c>
      <c r="J21" s="25"/>
      <c r="K21" s="25">
        <f t="shared" si="4"/>
        <v>6.139439E-2</v>
      </c>
      <c r="L21" s="25">
        <f t="shared" si="5"/>
        <v>1.4139128017</v>
      </c>
      <c r="M21" s="25">
        <v>6.5180000000000002E-2</v>
      </c>
      <c r="N21" s="25">
        <f t="shared" si="6"/>
        <v>6.4780000000000004E-2</v>
      </c>
      <c r="O21" s="25"/>
      <c r="P21" s="25">
        <f t="shared" si="7"/>
        <v>6.1962390000000006E-2</v>
      </c>
      <c r="Q21" s="25">
        <f t="shared" si="8"/>
        <v>1.4269938417000003</v>
      </c>
      <c r="R21" s="25">
        <v>6.7949999999999997E-2</v>
      </c>
      <c r="S21" s="25">
        <f t="shared" si="9"/>
        <v>6.7549999999999999E-2</v>
      </c>
      <c r="T21" s="25"/>
      <c r="U21" s="25">
        <f t="shared" si="10"/>
        <v>6.1747389999999999E-2</v>
      </c>
      <c r="V21" s="25">
        <f t="shared" si="11"/>
        <v>1.4220423917</v>
      </c>
      <c r="W21" s="25">
        <v>7.034E-2</v>
      </c>
      <c r="X21" s="25">
        <f t="shared" si="12"/>
        <v>6.9940000000000002E-2</v>
      </c>
      <c r="Y21" s="25"/>
      <c r="Z21" s="25">
        <f t="shared" si="13"/>
        <v>6.5450790000000009E-2</v>
      </c>
      <c r="AA21" s="25">
        <f t="shared" si="14"/>
        <v>1.5073316937000003</v>
      </c>
      <c r="AB21" s="25">
        <v>6.4999999999999997E-4</v>
      </c>
      <c r="AC21" s="25">
        <f t="shared" si="15"/>
        <v>3.9999999999999996E-4</v>
      </c>
    </row>
    <row r="22" spans="1:29" s="15" customFormat="1">
      <c r="A22" s="18">
        <v>270</v>
      </c>
      <c r="B22" s="25">
        <v>8.0000000000000007E-5</v>
      </c>
      <c r="C22" s="25">
        <v>6.658E-2</v>
      </c>
      <c r="D22" s="25">
        <f t="shared" si="0"/>
        <v>6.6184999999999994E-2</v>
      </c>
      <c r="E22" s="25"/>
      <c r="F22" s="25">
        <f t="shared" si="1"/>
        <v>6.3578889999999999E-2</v>
      </c>
      <c r="G22" s="25">
        <f t="shared" si="2"/>
        <v>1.4642218366999999</v>
      </c>
      <c r="H22" s="25">
        <v>6.4670000000000005E-2</v>
      </c>
      <c r="I22" s="25">
        <f t="shared" si="3"/>
        <v>6.4274999999999999E-2</v>
      </c>
      <c r="J22" s="25"/>
      <c r="K22" s="25">
        <f t="shared" si="4"/>
        <v>6.0699389999999999E-2</v>
      </c>
      <c r="L22" s="25">
        <f t="shared" si="5"/>
        <v>1.3979069517</v>
      </c>
      <c r="M22" s="25">
        <v>6.4320000000000002E-2</v>
      </c>
      <c r="N22" s="25">
        <f t="shared" si="6"/>
        <v>6.3924999999999996E-2</v>
      </c>
      <c r="O22" s="25"/>
      <c r="P22" s="25">
        <f t="shared" si="7"/>
        <v>6.1107389999999998E-2</v>
      </c>
      <c r="Q22" s="25">
        <f t="shared" si="8"/>
        <v>1.4073031917000001</v>
      </c>
      <c r="R22" s="25">
        <v>6.7169000000000006E-2</v>
      </c>
      <c r="S22" s="25">
        <f t="shared" si="9"/>
        <v>6.6774E-2</v>
      </c>
      <c r="T22" s="25"/>
      <c r="U22" s="25">
        <f t="shared" si="10"/>
        <v>6.097139E-2</v>
      </c>
      <c r="V22" s="25">
        <f t="shared" si="11"/>
        <v>1.4041711117</v>
      </c>
      <c r="W22" s="25">
        <v>6.9589999999999999E-2</v>
      </c>
      <c r="X22" s="25">
        <f t="shared" si="12"/>
        <v>6.9194999999999993E-2</v>
      </c>
      <c r="Y22" s="25"/>
      <c r="Z22" s="25">
        <f t="shared" si="13"/>
        <v>6.4705789999999985E-2</v>
      </c>
      <c r="AA22" s="25">
        <f t="shared" si="14"/>
        <v>1.4901743436999997</v>
      </c>
      <c r="AB22" s="25">
        <v>7.1000000000000002E-4</v>
      </c>
      <c r="AC22" s="25">
        <f t="shared" si="15"/>
        <v>3.9500000000000001E-4</v>
      </c>
    </row>
    <row r="23" spans="1:29" s="15" customFormat="1">
      <c r="A23" s="18">
        <v>271</v>
      </c>
      <c r="B23" s="25">
        <v>1.2999999999999999E-4</v>
      </c>
      <c r="C23" s="25">
        <v>6.5420000000000006E-2</v>
      </c>
      <c r="D23" s="25">
        <f t="shared" si="0"/>
        <v>6.497E-2</v>
      </c>
      <c r="E23" s="25"/>
      <c r="F23" s="25">
        <f t="shared" si="1"/>
        <v>6.2363889999999998E-2</v>
      </c>
      <c r="G23" s="25">
        <f t="shared" si="2"/>
        <v>1.4362403867</v>
      </c>
      <c r="H23" s="25">
        <v>6.3509999999999997E-2</v>
      </c>
      <c r="I23" s="25">
        <f t="shared" si="3"/>
        <v>6.3059999999999991E-2</v>
      </c>
      <c r="J23" s="25"/>
      <c r="K23" s="25">
        <f t="shared" si="4"/>
        <v>5.9484389999999991E-2</v>
      </c>
      <c r="L23" s="25">
        <f t="shared" si="5"/>
        <v>1.3699255016999998</v>
      </c>
      <c r="M23" s="25">
        <v>6.3329999999999997E-2</v>
      </c>
      <c r="N23" s="25">
        <f t="shared" si="6"/>
        <v>6.2879999999999991E-2</v>
      </c>
      <c r="O23" s="25"/>
      <c r="P23" s="25">
        <f t="shared" si="7"/>
        <v>6.0062389999999993E-2</v>
      </c>
      <c r="Q23" s="25">
        <f t="shared" si="8"/>
        <v>1.3832368416999998</v>
      </c>
      <c r="R23" s="25">
        <v>6.6159999999999997E-2</v>
      </c>
      <c r="S23" s="25">
        <f t="shared" si="9"/>
        <v>6.5709999999999991E-2</v>
      </c>
      <c r="T23" s="25"/>
      <c r="U23" s="25">
        <f t="shared" si="10"/>
        <v>5.9907389999999991E-2</v>
      </c>
      <c r="V23" s="25">
        <f t="shared" si="11"/>
        <v>1.3796671916999999</v>
      </c>
      <c r="W23" s="25">
        <v>6.8449999999999997E-2</v>
      </c>
      <c r="X23" s="25">
        <f t="shared" si="12"/>
        <v>6.7999999999999991E-2</v>
      </c>
      <c r="Y23" s="25"/>
      <c r="Z23" s="25">
        <f t="shared" si="13"/>
        <v>6.3510789999999984E-2</v>
      </c>
      <c r="AA23" s="25">
        <f t="shared" si="14"/>
        <v>1.4626534936999998</v>
      </c>
      <c r="AB23" s="25">
        <v>7.6999999999999996E-4</v>
      </c>
      <c r="AC23" s="25">
        <f t="shared" si="15"/>
        <v>4.4999999999999999E-4</v>
      </c>
    </row>
    <row r="24" spans="1:29" s="15" customFormat="1">
      <c r="A24" s="18">
        <v>272</v>
      </c>
      <c r="B24" s="25">
        <v>1.2E-4</v>
      </c>
      <c r="C24" s="25">
        <v>6.454E-2</v>
      </c>
      <c r="D24" s="25">
        <f t="shared" si="0"/>
        <v>6.411E-2</v>
      </c>
      <c r="E24" s="25"/>
      <c r="F24" s="25">
        <f t="shared" si="1"/>
        <v>6.1503889999999999E-2</v>
      </c>
      <c r="G24" s="25">
        <f t="shared" si="2"/>
        <v>1.4164345867000001</v>
      </c>
      <c r="H24" s="25">
        <v>6.2810000000000005E-2</v>
      </c>
      <c r="I24" s="25">
        <f t="shared" si="3"/>
        <v>6.2380000000000005E-2</v>
      </c>
      <c r="J24" s="25"/>
      <c r="K24" s="25">
        <f t="shared" si="4"/>
        <v>5.8804390000000005E-2</v>
      </c>
      <c r="L24" s="25">
        <f t="shared" si="5"/>
        <v>1.3542651017000003</v>
      </c>
      <c r="M24" s="25">
        <v>6.2429999999999999E-2</v>
      </c>
      <c r="N24" s="25">
        <f t="shared" si="6"/>
        <v>6.2E-2</v>
      </c>
      <c r="O24" s="25"/>
      <c r="P24" s="25">
        <f t="shared" si="7"/>
        <v>5.9182390000000001E-2</v>
      </c>
      <c r="Q24" s="25">
        <f t="shared" si="8"/>
        <v>1.3629704417000001</v>
      </c>
      <c r="R24" s="25">
        <v>6.5229999999999996E-2</v>
      </c>
      <c r="S24" s="25">
        <f t="shared" si="9"/>
        <v>6.4799999999999996E-2</v>
      </c>
      <c r="T24" s="25"/>
      <c r="U24" s="25">
        <f t="shared" si="10"/>
        <v>5.8997389999999997E-2</v>
      </c>
      <c r="V24" s="25">
        <f t="shared" si="11"/>
        <v>1.3587098917</v>
      </c>
      <c r="W24" s="25">
        <v>6.762E-2</v>
      </c>
      <c r="X24" s="25">
        <f t="shared" si="12"/>
        <v>6.719E-2</v>
      </c>
      <c r="Y24" s="25"/>
      <c r="Z24" s="25">
        <f t="shared" si="13"/>
        <v>6.2700790000000006E-2</v>
      </c>
      <c r="AA24" s="25">
        <f t="shared" si="14"/>
        <v>1.4439991937000003</v>
      </c>
      <c r="AB24" s="25">
        <v>7.3999999999999999E-4</v>
      </c>
      <c r="AC24" s="25">
        <f t="shared" si="15"/>
        <v>4.2999999999999999E-4</v>
      </c>
    </row>
    <row r="25" spans="1:29" s="15" customFormat="1">
      <c r="A25" s="18">
        <v>273</v>
      </c>
      <c r="B25" s="25">
        <v>1.2E-4</v>
      </c>
      <c r="C25" s="25">
        <v>6.3329999999999997E-2</v>
      </c>
      <c r="D25" s="25">
        <f t="shared" si="0"/>
        <v>6.2939999999999996E-2</v>
      </c>
      <c r="E25" s="25"/>
      <c r="F25" s="25">
        <f t="shared" si="1"/>
        <v>6.0333889999999994E-2</v>
      </c>
      <c r="G25" s="25">
        <f t="shared" si="2"/>
        <v>1.3894894866999998</v>
      </c>
      <c r="H25" s="25">
        <v>6.1620000000000001E-2</v>
      </c>
      <c r="I25" s="25">
        <f t="shared" si="3"/>
        <v>6.123E-2</v>
      </c>
      <c r="J25" s="25"/>
      <c r="K25" s="25">
        <f t="shared" si="4"/>
        <v>5.765439E-2</v>
      </c>
      <c r="L25" s="25">
        <f t="shared" si="5"/>
        <v>1.3277806017</v>
      </c>
      <c r="M25" s="25">
        <v>6.1469999999999997E-2</v>
      </c>
      <c r="N25" s="25">
        <f t="shared" si="6"/>
        <v>6.1079999999999995E-2</v>
      </c>
      <c r="O25" s="25"/>
      <c r="P25" s="25">
        <f t="shared" si="7"/>
        <v>5.8262389999999997E-2</v>
      </c>
      <c r="Q25" s="25">
        <f t="shared" si="8"/>
        <v>1.3417828417</v>
      </c>
      <c r="R25" s="25">
        <v>6.4229999999999995E-2</v>
      </c>
      <c r="S25" s="25">
        <f t="shared" si="9"/>
        <v>6.3839999999999994E-2</v>
      </c>
      <c r="T25" s="25"/>
      <c r="U25" s="25">
        <f t="shared" si="10"/>
        <v>5.8037389999999994E-2</v>
      </c>
      <c r="V25" s="25">
        <f t="shared" si="11"/>
        <v>1.3366010917</v>
      </c>
      <c r="W25" s="25">
        <v>6.6420000000000007E-2</v>
      </c>
      <c r="X25" s="25">
        <f t="shared" si="12"/>
        <v>6.6030000000000005E-2</v>
      </c>
      <c r="Y25" s="25"/>
      <c r="Z25" s="25">
        <f t="shared" si="13"/>
        <v>6.1540790000000005E-2</v>
      </c>
      <c r="AA25" s="25">
        <f t="shared" si="14"/>
        <v>1.4172843937000001</v>
      </c>
      <c r="AB25" s="25">
        <v>6.6E-4</v>
      </c>
      <c r="AC25" s="25">
        <f t="shared" si="15"/>
        <v>3.8999999999999999E-4</v>
      </c>
    </row>
    <row r="26" spans="1:29" s="15" customFormat="1">
      <c r="A26" s="18">
        <v>274</v>
      </c>
      <c r="B26" s="25">
        <v>9.0000000000000006E-5</v>
      </c>
      <c r="C26" s="25">
        <v>6.2429999999999999E-2</v>
      </c>
      <c r="D26" s="25">
        <f t="shared" si="0"/>
        <v>6.2044999999999996E-2</v>
      </c>
      <c r="E26" s="25"/>
      <c r="F26" s="25">
        <f t="shared" si="1"/>
        <v>5.9438889999999994E-2</v>
      </c>
      <c r="G26" s="25">
        <f t="shared" si="2"/>
        <v>1.3688776367</v>
      </c>
      <c r="H26" s="25">
        <v>6.0749999999999998E-2</v>
      </c>
      <c r="I26" s="25">
        <f t="shared" si="3"/>
        <v>6.0364999999999995E-2</v>
      </c>
      <c r="J26" s="25"/>
      <c r="K26" s="25">
        <f t="shared" si="4"/>
        <v>5.6789389999999995E-2</v>
      </c>
      <c r="L26" s="25">
        <f t="shared" si="5"/>
        <v>1.3078596516999998</v>
      </c>
      <c r="M26" s="25">
        <v>6.055E-2</v>
      </c>
      <c r="N26" s="25">
        <f t="shared" si="6"/>
        <v>6.0164999999999996E-2</v>
      </c>
      <c r="O26" s="25"/>
      <c r="P26" s="25">
        <f t="shared" si="7"/>
        <v>5.7347389999999998E-2</v>
      </c>
      <c r="Q26" s="25">
        <f t="shared" si="8"/>
        <v>1.3207103917</v>
      </c>
      <c r="R26" s="25">
        <v>6.3399999999999998E-2</v>
      </c>
      <c r="S26" s="25">
        <f t="shared" si="9"/>
        <v>6.3015000000000002E-2</v>
      </c>
      <c r="T26" s="25"/>
      <c r="U26" s="25">
        <f t="shared" si="10"/>
        <v>5.7212390000000002E-2</v>
      </c>
      <c r="V26" s="25">
        <f t="shared" si="11"/>
        <v>1.3176013417000001</v>
      </c>
      <c r="W26" s="25">
        <v>6.5509999999999999E-2</v>
      </c>
      <c r="X26" s="25">
        <f t="shared" si="12"/>
        <v>6.5125000000000002E-2</v>
      </c>
      <c r="Y26" s="25"/>
      <c r="Z26" s="25">
        <f t="shared" si="13"/>
        <v>6.0635790000000002E-2</v>
      </c>
      <c r="AA26" s="25">
        <f t="shared" si="14"/>
        <v>1.3964422437000001</v>
      </c>
      <c r="AB26" s="25">
        <v>6.8000000000000005E-4</v>
      </c>
      <c r="AC26" s="25">
        <f t="shared" si="15"/>
        <v>3.8500000000000003E-4</v>
      </c>
    </row>
    <row r="27" spans="1:29" s="15" customFormat="1">
      <c r="A27" s="19">
        <v>275</v>
      </c>
      <c r="B27" s="25">
        <v>6.8999999999999997E-5</v>
      </c>
      <c r="C27" s="25">
        <v>6.1350000000000002E-2</v>
      </c>
      <c r="D27" s="25">
        <f t="shared" si="0"/>
        <v>6.0970500000000004E-2</v>
      </c>
      <c r="E27" s="25"/>
      <c r="F27" s="25">
        <f t="shared" si="1"/>
        <v>5.8364390000000002E-2</v>
      </c>
      <c r="G27" s="25">
        <f t="shared" si="2"/>
        <v>1.3441319017000002</v>
      </c>
      <c r="H27" s="25">
        <v>5.9639999999999999E-2</v>
      </c>
      <c r="I27" s="25">
        <f t="shared" si="3"/>
        <v>5.9260500000000001E-2</v>
      </c>
      <c r="J27" s="25"/>
      <c r="K27" s="25">
        <f t="shared" si="4"/>
        <v>5.5684890000000001E-2</v>
      </c>
      <c r="L27" s="25">
        <f t="shared" si="5"/>
        <v>1.2824230167000001</v>
      </c>
      <c r="M27" s="25">
        <v>5.9580000000000001E-2</v>
      </c>
      <c r="N27" s="25">
        <f t="shared" si="6"/>
        <v>5.9200500000000003E-2</v>
      </c>
      <c r="O27" s="25"/>
      <c r="P27" s="25">
        <f t="shared" si="7"/>
        <v>5.6382890000000005E-2</v>
      </c>
      <c r="Q27" s="25">
        <f t="shared" si="8"/>
        <v>1.2984979567000001</v>
      </c>
      <c r="R27" s="25">
        <v>6.2449999999999999E-2</v>
      </c>
      <c r="S27" s="25">
        <f t="shared" si="9"/>
        <v>6.2070500000000001E-2</v>
      </c>
      <c r="T27" s="25"/>
      <c r="U27" s="25">
        <f t="shared" si="10"/>
        <v>5.6267890000000001E-2</v>
      </c>
      <c r="V27" s="25">
        <f t="shared" si="11"/>
        <v>1.2958495067</v>
      </c>
      <c r="W27" s="25">
        <v>6.4430000000000001E-2</v>
      </c>
      <c r="X27" s="25">
        <f t="shared" si="12"/>
        <v>6.4050499999999996E-2</v>
      </c>
      <c r="Y27" s="25"/>
      <c r="Z27" s="25">
        <f t="shared" si="13"/>
        <v>5.9561289999999996E-2</v>
      </c>
      <c r="AA27" s="25">
        <f t="shared" si="14"/>
        <v>1.3716965086999999</v>
      </c>
      <c r="AB27" s="25">
        <v>6.8999999999999997E-4</v>
      </c>
      <c r="AC27" s="25">
        <f t="shared" si="15"/>
        <v>3.7949999999999995E-4</v>
      </c>
    </row>
    <row r="28" spans="1:29" s="15" customFormat="1">
      <c r="A28" s="19">
        <v>276</v>
      </c>
      <c r="B28" s="25">
        <v>1.3999999999999999E-4</v>
      </c>
      <c r="C28" s="25">
        <v>6.0359999999999997E-2</v>
      </c>
      <c r="D28" s="25">
        <f t="shared" si="0"/>
        <v>5.9919999999999994E-2</v>
      </c>
      <c r="E28" s="25"/>
      <c r="F28" s="25">
        <f t="shared" si="1"/>
        <v>5.7313889999999992E-2</v>
      </c>
      <c r="G28" s="25">
        <f t="shared" si="2"/>
        <v>1.3199388866999999</v>
      </c>
      <c r="H28" s="25">
        <v>5.883E-2</v>
      </c>
      <c r="I28" s="25">
        <f t="shared" si="3"/>
        <v>5.8389999999999997E-2</v>
      </c>
      <c r="J28" s="25"/>
      <c r="K28" s="25">
        <f t="shared" si="4"/>
        <v>5.4814389999999998E-2</v>
      </c>
      <c r="L28" s="25">
        <f t="shared" si="5"/>
        <v>1.2623754017</v>
      </c>
      <c r="M28" s="25">
        <v>5.8569999999999997E-2</v>
      </c>
      <c r="N28" s="25">
        <f t="shared" si="6"/>
        <v>5.8129999999999994E-2</v>
      </c>
      <c r="O28" s="25"/>
      <c r="P28" s="25">
        <f t="shared" si="7"/>
        <v>5.5312389999999996E-2</v>
      </c>
      <c r="Q28" s="25">
        <f t="shared" si="8"/>
        <v>1.2738443417</v>
      </c>
      <c r="R28" s="25">
        <v>6.1499999999999999E-2</v>
      </c>
      <c r="S28" s="25">
        <f t="shared" si="9"/>
        <v>6.1059999999999996E-2</v>
      </c>
      <c r="T28" s="25"/>
      <c r="U28" s="25">
        <f t="shared" si="10"/>
        <v>5.5257389999999997E-2</v>
      </c>
      <c r="V28" s="25">
        <f t="shared" si="11"/>
        <v>1.2725776917</v>
      </c>
      <c r="W28" s="25">
        <v>6.3570000000000002E-2</v>
      </c>
      <c r="X28" s="25">
        <f t="shared" si="12"/>
        <v>6.3130000000000006E-2</v>
      </c>
      <c r="Y28" s="25"/>
      <c r="Z28" s="25">
        <f t="shared" si="13"/>
        <v>5.8640790000000005E-2</v>
      </c>
      <c r="AA28" s="25">
        <f t="shared" si="14"/>
        <v>1.3504973937000002</v>
      </c>
      <c r="AB28" s="25">
        <v>7.3999999999999999E-4</v>
      </c>
      <c r="AC28" s="25">
        <f t="shared" si="15"/>
        <v>4.3999999999999996E-4</v>
      </c>
    </row>
    <row r="29" spans="1:29" s="15" customFormat="1">
      <c r="A29" s="19">
        <v>277</v>
      </c>
      <c r="B29" s="25">
        <v>1.8000000000000001E-4</v>
      </c>
      <c r="C29" s="25">
        <v>5.9139999999999998E-2</v>
      </c>
      <c r="D29" s="25">
        <f t="shared" si="0"/>
        <v>5.8679999999999996E-2</v>
      </c>
      <c r="E29" s="25"/>
      <c r="F29" s="25">
        <f t="shared" si="1"/>
        <v>5.6073889999999994E-2</v>
      </c>
      <c r="G29" s="25">
        <f t="shared" si="2"/>
        <v>1.2913816866999999</v>
      </c>
      <c r="H29" s="25">
        <v>5.7630000000000001E-2</v>
      </c>
      <c r="I29" s="25">
        <f t="shared" si="3"/>
        <v>5.7169999999999999E-2</v>
      </c>
      <c r="J29" s="25"/>
      <c r="K29" s="25">
        <f t="shared" si="4"/>
        <v>5.3594389999999999E-2</v>
      </c>
      <c r="L29" s="25">
        <f t="shared" si="5"/>
        <v>1.2342788016999999</v>
      </c>
      <c r="M29" s="25">
        <v>5.7549999999999997E-2</v>
      </c>
      <c r="N29" s="25">
        <f t="shared" si="6"/>
        <v>5.7089999999999995E-2</v>
      </c>
      <c r="O29" s="25"/>
      <c r="P29" s="25">
        <f t="shared" si="7"/>
        <v>5.4272389999999997E-2</v>
      </c>
      <c r="Q29" s="25">
        <f t="shared" si="8"/>
        <v>1.2498931416999999</v>
      </c>
      <c r="R29" s="25">
        <v>6.0479999999999999E-2</v>
      </c>
      <c r="S29" s="25">
        <f t="shared" si="9"/>
        <v>6.0019999999999997E-2</v>
      </c>
      <c r="T29" s="25"/>
      <c r="U29" s="25">
        <f t="shared" si="10"/>
        <v>5.4217389999999997E-2</v>
      </c>
      <c r="V29" s="25">
        <f t="shared" si="11"/>
        <v>1.2486264917000001</v>
      </c>
      <c r="W29" s="25">
        <v>6.2350000000000003E-2</v>
      </c>
      <c r="X29" s="25">
        <f t="shared" si="12"/>
        <v>6.1890000000000001E-2</v>
      </c>
      <c r="Y29" s="25"/>
      <c r="Z29" s="25">
        <f t="shared" si="13"/>
        <v>5.740079E-2</v>
      </c>
      <c r="AA29" s="25">
        <f t="shared" si="14"/>
        <v>1.3219401937000002</v>
      </c>
      <c r="AB29" s="25">
        <v>7.3999999999999999E-4</v>
      </c>
      <c r="AC29" s="25">
        <f t="shared" si="15"/>
        <v>4.6000000000000001E-4</v>
      </c>
    </row>
    <row r="30" spans="1:29" s="15" customFormat="1">
      <c r="A30" s="19">
        <v>278</v>
      </c>
      <c r="B30" s="25">
        <v>1.7000000000000001E-4</v>
      </c>
      <c r="C30" s="25">
        <v>5.8029999999999998E-2</v>
      </c>
      <c r="D30" s="25">
        <f t="shared" si="0"/>
        <v>5.7549999999999997E-2</v>
      </c>
      <c r="E30" s="25"/>
      <c r="F30" s="25">
        <f t="shared" si="1"/>
        <v>5.4943889999999995E-2</v>
      </c>
      <c r="G30" s="25">
        <f t="shared" si="2"/>
        <v>1.2653577866999999</v>
      </c>
      <c r="H30" s="25">
        <v>5.6619999999999997E-2</v>
      </c>
      <c r="I30" s="25">
        <f t="shared" si="3"/>
        <v>5.6139999999999995E-2</v>
      </c>
      <c r="J30" s="25"/>
      <c r="K30" s="25">
        <f t="shared" si="4"/>
        <v>5.2564389999999996E-2</v>
      </c>
      <c r="L30" s="25">
        <f t="shared" si="5"/>
        <v>1.2105579016999999</v>
      </c>
      <c r="M30" s="25">
        <v>5.6430000000000001E-2</v>
      </c>
      <c r="N30" s="25">
        <f t="shared" si="6"/>
        <v>5.595E-2</v>
      </c>
      <c r="O30" s="25"/>
      <c r="P30" s="25">
        <f t="shared" si="7"/>
        <v>5.3132390000000002E-2</v>
      </c>
      <c r="Q30" s="25">
        <f t="shared" si="8"/>
        <v>1.2236389417000002</v>
      </c>
      <c r="R30" s="25">
        <v>5.9499999999999997E-2</v>
      </c>
      <c r="S30" s="25">
        <f t="shared" si="9"/>
        <v>5.9019999999999996E-2</v>
      </c>
      <c r="T30" s="25"/>
      <c r="U30" s="25">
        <f t="shared" si="10"/>
        <v>5.3217389999999996E-2</v>
      </c>
      <c r="V30" s="25">
        <f t="shared" si="11"/>
        <v>1.2255964917</v>
      </c>
      <c r="W30" s="25">
        <v>6.1260000000000002E-2</v>
      </c>
      <c r="X30" s="25">
        <f t="shared" si="12"/>
        <v>6.0780000000000001E-2</v>
      </c>
      <c r="Y30" s="25"/>
      <c r="Z30" s="25">
        <f t="shared" si="13"/>
        <v>5.629079E-2</v>
      </c>
      <c r="AA30" s="25">
        <f t="shared" si="14"/>
        <v>1.2963768937</v>
      </c>
      <c r="AB30" s="25">
        <v>7.9000000000000001E-4</v>
      </c>
      <c r="AC30" s="25">
        <f t="shared" si="15"/>
        <v>4.8000000000000001E-4</v>
      </c>
    </row>
    <row r="31" spans="1:29" s="15" customFormat="1">
      <c r="A31" s="19">
        <v>279</v>
      </c>
      <c r="B31" s="25">
        <v>1.3999999999999999E-4</v>
      </c>
      <c r="C31" s="25">
        <v>5.6800000000000003E-2</v>
      </c>
      <c r="D31" s="25">
        <f t="shared" si="0"/>
        <v>5.6340000000000001E-2</v>
      </c>
      <c r="E31" s="25"/>
      <c r="F31" s="25">
        <f t="shared" si="1"/>
        <v>5.3733889999999999E-2</v>
      </c>
      <c r="G31" s="25">
        <f t="shared" si="2"/>
        <v>1.2374914867</v>
      </c>
      <c r="H31" s="25">
        <v>5.5500000000000001E-2</v>
      </c>
      <c r="I31" s="25">
        <f t="shared" si="3"/>
        <v>5.5039999999999999E-2</v>
      </c>
      <c r="J31" s="25"/>
      <c r="K31" s="25">
        <f t="shared" si="4"/>
        <v>5.1464389999999999E-2</v>
      </c>
      <c r="L31" s="25">
        <f t="shared" si="5"/>
        <v>1.1852249017000001</v>
      </c>
      <c r="M31" s="25">
        <v>5.5320000000000001E-2</v>
      </c>
      <c r="N31" s="25">
        <f t="shared" si="6"/>
        <v>5.4859999999999999E-2</v>
      </c>
      <c r="O31" s="25"/>
      <c r="P31" s="25">
        <f t="shared" si="7"/>
        <v>5.2042390000000001E-2</v>
      </c>
      <c r="Q31" s="25">
        <f t="shared" si="8"/>
        <v>1.1985362417000001</v>
      </c>
      <c r="R31" s="25">
        <v>5.8409999999999997E-2</v>
      </c>
      <c r="S31" s="25">
        <f t="shared" si="9"/>
        <v>5.7949999999999995E-2</v>
      </c>
      <c r="T31" s="25"/>
      <c r="U31" s="25">
        <f t="shared" si="10"/>
        <v>5.2147389999999995E-2</v>
      </c>
      <c r="V31" s="25">
        <f t="shared" si="11"/>
        <v>1.2009543916999998</v>
      </c>
      <c r="W31" s="25">
        <v>6.0089999999999998E-2</v>
      </c>
      <c r="X31" s="25">
        <f t="shared" si="12"/>
        <v>5.9629999999999996E-2</v>
      </c>
      <c r="Y31" s="25"/>
      <c r="Z31" s="25">
        <f t="shared" si="13"/>
        <v>5.5140789999999995E-2</v>
      </c>
      <c r="AA31" s="25">
        <f t="shared" si="14"/>
        <v>1.2698923937</v>
      </c>
      <c r="AB31" s="25">
        <v>7.7999999999999999E-4</v>
      </c>
      <c r="AC31" s="25">
        <f t="shared" si="15"/>
        <v>4.6000000000000001E-4</v>
      </c>
    </row>
    <row r="32" spans="1:29" s="15" customFormat="1">
      <c r="A32" s="19">
        <v>280</v>
      </c>
      <c r="B32" s="25">
        <v>1.6000000000000001E-4</v>
      </c>
      <c r="C32" s="25">
        <v>5.5710000000000003E-2</v>
      </c>
      <c r="D32" s="25">
        <f t="shared" si="0"/>
        <v>5.5175000000000002E-2</v>
      </c>
      <c r="E32" s="25"/>
      <c r="F32" s="25">
        <f t="shared" si="1"/>
        <v>5.256889E-2</v>
      </c>
      <c r="G32" s="25">
        <f t="shared" si="2"/>
        <v>1.2106615367</v>
      </c>
      <c r="H32" s="25">
        <v>5.4480000000000001E-2</v>
      </c>
      <c r="I32" s="25">
        <f t="shared" si="3"/>
        <v>5.3945E-2</v>
      </c>
      <c r="J32" s="25"/>
      <c r="K32" s="25">
        <f t="shared" si="4"/>
        <v>5.036939E-2</v>
      </c>
      <c r="L32" s="25">
        <f t="shared" si="5"/>
        <v>1.1600070517000001</v>
      </c>
      <c r="M32" s="25">
        <v>5.4199999999999998E-2</v>
      </c>
      <c r="N32" s="25">
        <f t="shared" si="6"/>
        <v>5.3664999999999997E-2</v>
      </c>
      <c r="O32" s="25"/>
      <c r="P32" s="25">
        <f t="shared" si="7"/>
        <v>5.0847389999999999E-2</v>
      </c>
      <c r="Q32" s="25">
        <f t="shared" si="8"/>
        <v>1.1710153917000001</v>
      </c>
      <c r="R32" s="25">
        <v>5.7389999999999997E-2</v>
      </c>
      <c r="S32" s="25">
        <f t="shared" si="9"/>
        <v>5.6854999999999996E-2</v>
      </c>
      <c r="T32" s="25"/>
      <c r="U32" s="25">
        <f t="shared" si="10"/>
        <v>5.1052389999999996E-2</v>
      </c>
      <c r="V32" s="25">
        <f t="shared" si="11"/>
        <v>1.1757365416999999</v>
      </c>
      <c r="W32" s="25">
        <v>5.8959999999999999E-2</v>
      </c>
      <c r="X32" s="25">
        <f t="shared" si="12"/>
        <v>5.8424999999999998E-2</v>
      </c>
      <c r="Y32" s="25"/>
      <c r="Z32" s="25">
        <f t="shared" si="13"/>
        <v>5.3935789999999997E-2</v>
      </c>
      <c r="AA32" s="25">
        <f t="shared" si="14"/>
        <v>1.2421412436999999</v>
      </c>
      <c r="AB32" s="25">
        <v>9.1E-4</v>
      </c>
      <c r="AC32" s="25">
        <f t="shared" si="15"/>
        <v>5.3499999999999999E-4</v>
      </c>
    </row>
    <row r="33" spans="1:29" s="15" customFormat="1">
      <c r="A33" s="19">
        <v>281</v>
      </c>
      <c r="B33" s="25">
        <v>1.4999999999999999E-4</v>
      </c>
      <c r="C33" s="25">
        <v>5.4679999999999999E-2</v>
      </c>
      <c r="D33" s="25">
        <f t="shared" si="0"/>
        <v>5.4164999999999998E-2</v>
      </c>
      <c r="E33" s="25"/>
      <c r="F33" s="25">
        <f t="shared" si="1"/>
        <v>5.1558889999999996E-2</v>
      </c>
      <c r="G33" s="25">
        <f t="shared" si="2"/>
        <v>1.1874012367</v>
      </c>
      <c r="H33" s="25">
        <v>5.3330000000000002E-2</v>
      </c>
      <c r="I33" s="25">
        <f t="shared" si="3"/>
        <v>5.2815000000000001E-2</v>
      </c>
      <c r="J33" s="25"/>
      <c r="K33" s="25">
        <f t="shared" si="4"/>
        <v>4.9239390000000001E-2</v>
      </c>
      <c r="L33" s="25">
        <f t="shared" si="5"/>
        <v>1.1339831517000001</v>
      </c>
      <c r="M33" s="25">
        <v>5.3190000000000001E-2</v>
      </c>
      <c r="N33" s="25">
        <f t="shared" si="6"/>
        <v>5.2675E-2</v>
      </c>
      <c r="O33" s="25"/>
      <c r="P33" s="25">
        <f t="shared" si="7"/>
        <v>4.9857390000000001E-2</v>
      </c>
      <c r="Q33" s="25">
        <f t="shared" si="8"/>
        <v>1.1482156917000002</v>
      </c>
      <c r="R33" s="25">
        <v>5.6329999999999998E-2</v>
      </c>
      <c r="S33" s="25">
        <f t="shared" si="9"/>
        <v>5.5814999999999997E-2</v>
      </c>
      <c r="T33" s="25"/>
      <c r="U33" s="25">
        <f t="shared" si="10"/>
        <v>5.0012389999999997E-2</v>
      </c>
      <c r="V33" s="25">
        <f t="shared" si="11"/>
        <v>1.1517853416999999</v>
      </c>
      <c r="W33" s="25">
        <v>5.7860000000000002E-2</v>
      </c>
      <c r="X33" s="25">
        <f t="shared" si="12"/>
        <v>5.7345E-2</v>
      </c>
      <c r="Y33" s="25"/>
      <c r="Z33" s="25">
        <f t="shared" si="13"/>
        <v>5.285579E-2</v>
      </c>
      <c r="AA33" s="25">
        <f t="shared" si="14"/>
        <v>1.2172688437000001</v>
      </c>
      <c r="AB33" s="25">
        <v>8.8000000000000003E-4</v>
      </c>
      <c r="AC33" s="25">
        <f t="shared" si="15"/>
        <v>5.1500000000000005E-4</v>
      </c>
    </row>
    <row r="34" spans="1:29" s="15" customFormat="1">
      <c r="A34" s="19">
        <v>282</v>
      </c>
      <c r="B34" s="25">
        <v>2.5000000000000001E-4</v>
      </c>
      <c r="C34" s="25">
        <v>5.3609999999999998E-2</v>
      </c>
      <c r="D34" s="25">
        <f t="shared" si="0"/>
        <v>5.3004999999999997E-2</v>
      </c>
      <c r="E34" s="25"/>
      <c r="F34" s="25">
        <f t="shared" si="1"/>
        <v>5.0398889999999995E-2</v>
      </c>
      <c r="G34" s="25">
        <f t="shared" si="2"/>
        <v>1.1606864367</v>
      </c>
      <c r="H34" s="25">
        <v>5.228E-2</v>
      </c>
      <c r="I34" s="25">
        <f t="shared" si="3"/>
        <v>5.1674999999999999E-2</v>
      </c>
      <c r="J34" s="25"/>
      <c r="K34" s="25">
        <f t="shared" si="4"/>
        <v>4.8099389999999999E-2</v>
      </c>
      <c r="L34" s="25">
        <f t="shared" si="5"/>
        <v>1.1077289517</v>
      </c>
      <c r="M34" s="25">
        <v>5.212E-2</v>
      </c>
      <c r="N34" s="25">
        <f t="shared" si="6"/>
        <v>5.1514999999999998E-2</v>
      </c>
      <c r="O34" s="25"/>
      <c r="P34" s="25">
        <f t="shared" si="7"/>
        <v>4.869739E-2</v>
      </c>
      <c r="Q34" s="25">
        <f t="shared" si="8"/>
        <v>1.1215008917</v>
      </c>
      <c r="R34" s="25">
        <v>5.5239999999999997E-2</v>
      </c>
      <c r="S34" s="25">
        <f t="shared" si="9"/>
        <v>5.4634999999999996E-2</v>
      </c>
      <c r="T34" s="25"/>
      <c r="U34" s="25">
        <f t="shared" si="10"/>
        <v>4.8832389999999996E-2</v>
      </c>
      <c r="V34" s="25">
        <f t="shared" si="11"/>
        <v>1.1246099416999999</v>
      </c>
      <c r="W34" s="25">
        <v>5.6710000000000003E-2</v>
      </c>
      <c r="X34" s="25">
        <f t="shared" si="12"/>
        <v>5.6105000000000002E-2</v>
      </c>
      <c r="Y34" s="25"/>
      <c r="Z34" s="25">
        <f t="shared" si="13"/>
        <v>5.1615790000000002E-2</v>
      </c>
      <c r="AA34" s="25">
        <f t="shared" si="14"/>
        <v>1.1887116437</v>
      </c>
      <c r="AB34" s="25">
        <v>9.6000000000000002E-4</v>
      </c>
      <c r="AC34" s="25">
        <f t="shared" si="15"/>
        <v>6.0500000000000007E-4</v>
      </c>
    </row>
    <row r="35" spans="1:29" s="15" customFormat="1">
      <c r="A35" s="19">
        <v>283</v>
      </c>
      <c r="B35" s="25">
        <v>1.3999999999999999E-4</v>
      </c>
      <c r="C35" s="25">
        <v>5.2470000000000003E-2</v>
      </c>
      <c r="D35" s="25">
        <f t="shared" si="0"/>
        <v>5.1965000000000004E-2</v>
      </c>
      <c r="E35" s="25"/>
      <c r="F35" s="25">
        <f t="shared" si="1"/>
        <v>4.9358890000000002E-2</v>
      </c>
      <c r="G35" s="25">
        <f t="shared" si="2"/>
        <v>1.1367352367000001</v>
      </c>
      <c r="H35" s="25">
        <v>5.1180000000000003E-2</v>
      </c>
      <c r="I35" s="25">
        <f t="shared" si="3"/>
        <v>5.0675000000000005E-2</v>
      </c>
      <c r="J35" s="25"/>
      <c r="K35" s="25">
        <f t="shared" si="4"/>
        <v>4.7099390000000005E-2</v>
      </c>
      <c r="L35" s="25">
        <f t="shared" si="5"/>
        <v>1.0846989517000001</v>
      </c>
      <c r="M35" s="25">
        <v>5.0959999999999998E-2</v>
      </c>
      <c r="N35" s="25">
        <f t="shared" si="6"/>
        <v>5.0455E-2</v>
      </c>
      <c r="O35" s="25"/>
      <c r="P35" s="25">
        <f t="shared" si="7"/>
        <v>4.7637390000000002E-2</v>
      </c>
      <c r="Q35" s="25">
        <f t="shared" si="8"/>
        <v>1.0970890917</v>
      </c>
      <c r="R35" s="25">
        <v>5.4190000000000002E-2</v>
      </c>
      <c r="S35" s="25">
        <f t="shared" si="9"/>
        <v>5.3685000000000004E-2</v>
      </c>
      <c r="T35" s="25"/>
      <c r="U35" s="25">
        <f t="shared" si="10"/>
        <v>4.7882390000000004E-2</v>
      </c>
      <c r="V35" s="25">
        <f t="shared" si="11"/>
        <v>1.1027314417</v>
      </c>
      <c r="W35" s="25">
        <v>5.5539999999999999E-2</v>
      </c>
      <c r="X35" s="25">
        <f t="shared" si="12"/>
        <v>5.5035000000000001E-2</v>
      </c>
      <c r="Y35" s="25"/>
      <c r="Z35" s="25">
        <f t="shared" si="13"/>
        <v>5.054579E-2</v>
      </c>
      <c r="AA35" s="25">
        <f t="shared" si="14"/>
        <v>1.1640695437000002</v>
      </c>
      <c r="AB35" s="25">
        <v>8.7000000000000001E-4</v>
      </c>
      <c r="AC35" s="25">
        <f t="shared" si="15"/>
        <v>5.0500000000000002E-4</v>
      </c>
    </row>
    <row r="36" spans="1:29" s="15" customFormat="1">
      <c r="A36" s="19">
        <v>284</v>
      </c>
      <c r="B36" s="25">
        <v>6.8999999999999997E-5</v>
      </c>
      <c r="C36" s="25">
        <v>5.1380000000000002E-2</v>
      </c>
      <c r="D36" s="25">
        <f t="shared" si="0"/>
        <v>5.0915500000000002E-2</v>
      </c>
      <c r="E36" s="25"/>
      <c r="F36" s="25">
        <f t="shared" si="1"/>
        <v>4.8309390000000001E-2</v>
      </c>
      <c r="G36" s="25">
        <f t="shared" si="2"/>
        <v>1.1125652517</v>
      </c>
      <c r="H36" s="25">
        <v>0.05</v>
      </c>
      <c r="I36" s="25">
        <f t="shared" si="3"/>
        <v>4.9535500000000003E-2</v>
      </c>
      <c r="J36" s="25"/>
      <c r="K36" s="25">
        <f t="shared" si="4"/>
        <v>4.5959890000000003E-2</v>
      </c>
      <c r="L36" s="25">
        <f t="shared" si="5"/>
        <v>1.0584562667000001</v>
      </c>
      <c r="M36" s="25">
        <v>4.9799999999999997E-2</v>
      </c>
      <c r="N36" s="25">
        <f t="shared" si="6"/>
        <v>4.9335499999999997E-2</v>
      </c>
      <c r="O36" s="25"/>
      <c r="P36" s="25">
        <f t="shared" si="7"/>
        <v>4.6517889999999999E-2</v>
      </c>
      <c r="Q36" s="25">
        <f t="shared" si="8"/>
        <v>1.0713070067000001</v>
      </c>
      <c r="R36" s="25">
        <v>5.321E-2</v>
      </c>
      <c r="S36" s="25">
        <f t="shared" si="9"/>
        <v>5.2745500000000001E-2</v>
      </c>
      <c r="T36" s="25"/>
      <c r="U36" s="25">
        <f t="shared" si="10"/>
        <v>4.6942890000000001E-2</v>
      </c>
      <c r="V36" s="25">
        <f t="shared" si="11"/>
        <v>1.0810947567</v>
      </c>
      <c r="W36" s="25">
        <v>5.4460000000000001E-2</v>
      </c>
      <c r="X36" s="25">
        <f t="shared" si="12"/>
        <v>5.3995500000000002E-2</v>
      </c>
      <c r="Y36" s="25"/>
      <c r="Z36" s="25">
        <f t="shared" si="13"/>
        <v>4.9506290000000001E-2</v>
      </c>
      <c r="AA36" s="25">
        <f t="shared" si="14"/>
        <v>1.1401298587000002</v>
      </c>
      <c r="AB36" s="25">
        <v>8.5999999999999998E-4</v>
      </c>
      <c r="AC36" s="25">
        <f t="shared" si="15"/>
        <v>4.6449999999999996E-4</v>
      </c>
    </row>
    <row r="37" spans="1:29" s="15" customFormat="1">
      <c r="A37" s="19">
        <v>285</v>
      </c>
      <c r="B37" s="25">
        <v>1.1E-4</v>
      </c>
      <c r="C37" s="25">
        <v>5.024E-2</v>
      </c>
      <c r="D37" s="25">
        <f t="shared" si="0"/>
        <v>4.9685E-2</v>
      </c>
      <c r="E37" s="25"/>
      <c r="F37" s="25">
        <f t="shared" si="1"/>
        <v>4.7078889999999998E-2</v>
      </c>
      <c r="G37" s="25">
        <f t="shared" si="2"/>
        <v>1.0842268367000001</v>
      </c>
      <c r="H37" s="25">
        <v>4.8809999999999999E-2</v>
      </c>
      <c r="I37" s="25">
        <f t="shared" si="3"/>
        <v>4.8254999999999999E-2</v>
      </c>
      <c r="J37" s="25"/>
      <c r="K37" s="25">
        <f t="shared" si="4"/>
        <v>4.4679389999999999E-2</v>
      </c>
      <c r="L37" s="25">
        <f t="shared" si="5"/>
        <v>1.0289663517000001</v>
      </c>
      <c r="M37" s="25">
        <v>4.8619999999999997E-2</v>
      </c>
      <c r="N37" s="25">
        <f t="shared" si="6"/>
        <v>4.8064999999999997E-2</v>
      </c>
      <c r="O37" s="25"/>
      <c r="P37" s="25">
        <f t="shared" si="7"/>
        <v>4.5247389999999998E-2</v>
      </c>
      <c r="Q37" s="25">
        <f t="shared" si="8"/>
        <v>1.0420473916999999</v>
      </c>
      <c r="R37" s="25">
        <v>5.2010000000000001E-2</v>
      </c>
      <c r="S37" s="25">
        <f t="shared" si="9"/>
        <v>5.1455000000000001E-2</v>
      </c>
      <c r="T37" s="25"/>
      <c r="U37" s="25">
        <f t="shared" si="10"/>
        <v>4.5652390000000001E-2</v>
      </c>
      <c r="V37" s="25">
        <f t="shared" si="11"/>
        <v>1.0513745417</v>
      </c>
      <c r="W37" s="25">
        <v>5.321E-2</v>
      </c>
      <c r="X37" s="25">
        <f t="shared" si="12"/>
        <v>5.2655E-2</v>
      </c>
      <c r="Y37" s="25"/>
      <c r="Z37" s="25">
        <f t="shared" si="13"/>
        <v>4.816579E-2</v>
      </c>
      <c r="AA37" s="25">
        <f t="shared" si="14"/>
        <v>1.1092581437</v>
      </c>
      <c r="AB37" s="25">
        <v>1E-3</v>
      </c>
      <c r="AC37" s="25">
        <f t="shared" si="15"/>
        <v>5.5500000000000005E-4</v>
      </c>
    </row>
    <row r="38" spans="1:29" s="15" customFormat="1">
      <c r="A38" s="19">
        <v>286</v>
      </c>
      <c r="B38" s="25">
        <v>8.0000000000000007E-5</v>
      </c>
      <c r="C38" s="25">
        <v>4.9160000000000002E-2</v>
      </c>
      <c r="D38" s="25">
        <f t="shared" si="0"/>
        <v>4.8645000000000001E-2</v>
      </c>
      <c r="E38" s="25"/>
      <c r="F38" s="25">
        <f t="shared" si="1"/>
        <v>4.6038889999999999E-2</v>
      </c>
      <c r="G38" s="25">
        <f t="shared" si="2"/>
        <v>1.0602756367000001</v>
      </c>
      <c r="H38" s="25">
        <v>4.7710000000000002E-2</v>
      </c>
      <c r="I38" s="25">
        <f t="shared" si="3"/>
        <v>4.7195000000000001E-2</v>
      </c>
      <c r="J38" s="25"/>
      <c r="K38" s="25">
        <f t="shared" si="4"/>
        <v>4.3619390000000001E-2</v>
      </c>
      <c r="L38" s="25">
        <f t="shared" si="5"/>
        <v>1.0045545517000001</v>
      </c>
      <c r="M38" s="25">
        <v>4.743E-2</v>
      </c>
      <c r="N38" s="25">
        <f t="shared" si="6"/>
        <v>4.6914999999999998E-2</v>
      </c>
      <c r="O38" s="25"/>
      <c r="P38" s="25">
        <f t="shared" si="7"/>
        <v>4.409739E-2</v>
      </c>
      <c r="Q38" s="25">
        <f t="shared" si="8"/>
        <v>1.0155628917000001</v>
      </c>
      <c r="R38" s="25">
        <v>5.0880000000000002E-2</v>
      </c>
      <c r="S38" s="25">
        <f t="shared" si="9"/>
        <v>5.0365E-2</v>
      </c>
      <c r="T38" s="25"/>
      <c r="U38" s="25">
        <f t="shared" si="10"/>
        <v>4.456239E-2</v>
      </c>
      <c r="V38" s="25">
        <f t="shared" si="11"/>
        <v>1.0262718417000001</v>
      </c>
      <c r="W38" s="25">
        <v>5.21E-2</v>
      </c>
      <c r="X38" s="25">
        <f t="shared" si="12"/>
        <v>5.1584999999999999E-2</v>
      </c>
      <c r="Y38" s="25"/>
      <c r="Z38" s="25">
        <f t="shared" si="13"/>
        <v>4.7095789999999998E-2</v>
      </c>
      <c r="AA38" s="25">
        <f t="shared" si="14"/>
        <v>1.0846160437000001</v>
      </c>
      <c r="AB38" s="25">
        <v>9.5E-4</v>
      </c>
      <c r="AC38" s="25">
        <f t="shared" si="15"/>
        <v>5.1500000000000005E-4</v>
      </c>
    </row>
    <row r="39" spans="1:29" s="15" customFormat="1">
      <c r="A39" s="19">
        <v>287</v>
      </c>
      <c r="B39" s="25">
        <v>6.8999999999999997E-5</v>
      </c>
      <c r="C39" s="25">
        <v>4.8180000000000001E-2</v>
      </c>
      <c r="D39" s="25">
        <f t="shared" si="0"/>
        <v>4.7675500000000003E-2</v>
      </c>
      <c r="E39" s="25"/>
      <c r="F39" s="25">
        <f t="shared" si="1"/>
        <v>4.5069390000000001E-2</v>
      </c>
      <c r="G39" s="25">
        <f t="shared" si="2"/>
        <v>1.0379480517000002</v>
      </c>
      <c r="H39" s="25">
        <v>4.6539999999999998E-2</v>
      </c>
      <c r="I39" s="25">
        <f t="shared" si="3"/>
        <v>4.60355E-2</v>
      </c>
      <c r="J39" s="25"/>
      <c r="K39" s="25">
        <f t="shared" si="4"/>
        <v>4.245989E-2</v>
      </c>
      <c r="L39" s="25">
        <f t="shared" si="5"/>
        <v>0.9778512667</v>
      </c>
      <c r="M39" s="25">
        <v>4.6280000000000002E-2</v>
      </c>
      <c r="N39" s="25">
        <f t="shared" si="6"/>
        <v>4.5775500000000004E-2</v>
      </c>
      <c r="O39" s="25"/>
      <c r="P39" s="25">
        <f t="shared" si="7"/>
        <v>4.2957890000000006E-2</v>
      </c>
      <c r="Q39" s="25">
        <f t="shared" si="8"/>
        <v>0.9893202067000002</v>
      </c>
      <c r="R39" s="25">
        <v>4.9829999999999999E-2</v>
      </c>
      <c r="S39" s="25">
        <f t="shared" si="9"/>
        <v>4.9325500000000001E-2</v>
      </c>
      <c r="T39" s="25"/>
      <c r="U39" s="25">
        <f t="shared" si="10"/>
        <v>4.3522890000000002E-2</v>
      </c>
      <c r="V39" s="25">
        <f t="shared" si="11"/>
        <v>1.0023321567000001</v>
      </c>
      <c r="W39" s="25">
        <v>5.0939999999999999E-2</v>
      </c>
      <c r="X39" s="25">
        <f t="shared" si="12"/>
        <v>5.0435500000000001E-2</v>
      </c>
      <c r="Y39" s="25"/>
      <c r="Z39" s="25">
        <f t="shared" si="13"/>
        <v>4.5946290000000001E-2</v>
      </c>
      <c r="AA39" s="25">
        <f t="shared" si="14"/>
        <v>1.0581430587</v>
      </c>
      <c r="AB39" s="25">
        <v>9.3999999999999997E-4</v>
      </c>
      <c r="AC39" s="25">
        <f t="shared" si="15"/>
        <v>5.0449999999999996E-4</v>
      </c>
    </row>
    <row r="40" spans="1:29" s="15" customFormat="1">
      <c r="A40" s="19">
        <v>288</v>
      </c>
      <c r="B40" s="25">
        <v>1.1E-4</v>
      </c>
      <c r="C40" s="25">
        <v>4.7140000000000001E-2</v>
      </c>
      <c r="D40" s="25">
        <f t="shared" si="0"/>
        <v>4.6585000000000001E-2</v>
      </c>
      <c r="E40" s="25"/>
      <c r="F40" s="25">
        <f t="shared" si="1"/>
        <v>4.397889E-2</v>
      </c>
      <c r="G40" s="25">
        <f t="shared" si="2"/>
        <v>1.0128338367</v>
      </c>
      <c r="H40" s="25">
        <v>4.5469999999999997E-2</v>
      </c>
      <c r="I40" s="25">
        <f t="shared" si="3"/>
        <v>4.4914999999999997E-2</v>
      </c>
      <c r="J40" s="25"/>
      <c r="K40" s="25">
        <f t="shared" si="4"/>
        <v>4.1339389999999997E-2</v>
      </c>
      <c r="L40" s="25">
        <f t="shared" si="5"/>
        <v>0.95204615169999995</v>
      </c>
      <c r="M40" s="25">
        <v>4.514E-2</v>
      </c>
      <c r="N40" s="25">
        <f t="shared" si="6"/>
        <v>4.4585E-2</v>
      </c>
      <c r="O40" s="25"/>
      <c r="P40" s="25">
        <f t="shared" si="7"/>
        <v>4.1767390000000001E-2</v>
      </c>
      <c r="Q40" s="25">
        <f t="shared" si="8"/>
        <v>0.96190299170000004</v>
      </c>
      <c r="R40" s="25">
        <v>4.8890000000000003E-2</v>
      </c>
      <c r="S40" s="25">
        <f t="shared" si="9"/>
        <v>4.8335000000000003E-2</v>
      </c>
      <c r="T40" s="25"/>
      <c r="U40" s="25">
        <f t="shared" si="10"/>
        <v>4.2532390000000003E-2</v>
      </c>
      <c r="V40" s="25">
        <f t="shared" si="11"/>
        <v>0.97952094170000015</v>
      </c>
      <c r="W40" s="25">
        <v>4.981E-2</v>
      </c>
      <c r="X40" s="25">
        <f t="shared" si="12"/>
        <v>4.9255E-2</v>
      </c>
      <c r="Y40" s="25"/>
      <c r="Z40" s="25">
        <f t="shared" si="13"/>
        <v>4.476579E-2</v>
      </c>
      <c r="AA40" s="25">
        <f t="shared" si="14"/>
        <v>1.0309561437000001</v>
      </c>
      <c r="AB40" s="25">
        <v>1E-3</v>
      </c>
      <c r="AC40" s="25">
        <f t="shared" si="15"/>
        <v>5.5500000000000005E-4</v>
      </c>
    </row>
    <row r="41" spans="1:29" s="15" customFormat="1">
      <c r="A41" s="19">
        <v>289</v>
      </c>
      <c r="B41" s="25">
        <v>1E-4</v>
      </c>
      <c r="C41" s="25">
        <v>4.6240000000000003E-2</v>
      </c>
      <c r="D41" s="25">
        <f t="shared" si="0"/>
        <v>4.5645000000000005E-2</v>
      </c>
      <c r="E41" s="25"/>
      <c r="F41" s="25">
        <f t="shared" si="1"/>
        <v>4.3038890000000003E-2</v>
      </c>
      <c r="G41" s="25">
        <f t="shared" si="2"/>
        <v>0.99118563670000015</v>
      </c>
      <c r="H41" s="25">
        <v>4.4350000000000001E-2</v>
      </c>
      <c r="I41" s="25">
        <f t="shared" si="3"/>
        <v>4.3755000000000002E-2</v>
      </c>
      <c r="J41" s="25"/>
      <c r="K41" s="25">
        <f t="shared" si="4"/>
        <v>4.0179390000000002E-2</v>
      </c>
      <c r="L41" s="25">
        <f t="shared" si="5"/>
        <v>0.92533135170000014</v>
      </c>
      <c r="M41" s="25">
        <v>4.4049999999999999E-2</v>
      </c>
      <c r="N41" s="25">
        <f t="shared" si="6"/>
        <v>4.3455000000000001E-2</v>
      </c>
      <c r="O41" s="25"/>
      <c r="P41" s="25">
        <f t="shared" si="7"/>
        <v>4.0637390000000002E-2</v>
      </c>
      <c r="Q41" s="25">
        <f t="shared" si="8"/>
        <v>0.93587909170000005</v>
      </c>
      <c r="R41" s="25">
        <v>4.7800000000000002E-2</v>
      </c>
      <c r="S41" s="25">
        <f t="shared" si="9"/>
        <v>4.7205000000000004E-2</v>
      </c>
      <c r="T41" s="25"/>
      <c r="U41" s="25">
        <f t="shared" si="10"/>
        <v>4.1402390000000004E-2</v>
      </c>
      <c r="V41" s="25">
        <f t="shared" si="11"/>
        <v>0.95349704170000016</v>
      </c>
      <c r="W41" s="25">
        <v>4.8660000000000002E-2</v>
      </c>
      <c r="X41" s="25">
        <f t="shared" si="12"/>
        <v>4.8065000000000004E-2</v>
      </c>
      <c r="Y41" s="25"/>
      <c r="Z41" s="25">
        <f t="shared" si="13"/>
        <v>4.3575790000000003E-2</v>
      </c>
      <c r="AA41" s="25">
        <f t="shared" si="14"/>
        <v>1.0035504437</v>
      </c>
      <c r="AB41" s="25">
        <v>1.09E-3</v>
      </c>
      <c r="AC41" s="25">
        <f t="shared" si="15"/>
        <v>5.9500000000000004E-4</v>
      </c>
    </row>
    <row r="42" spans="1:29" s="15" customFormat="1">
      <c r="A42" s="19">
        <v>290</v>
      </c>
      <c r="B42" s="25">
        <v>1.3999999999999999E-4</v>
      </c>
      <c r="C42" s="25">
        <v>4.5249999999999999E-2</v>
      </c>
      <c r="D42" s="25">
        <f t="shared" si="0"/>
        <v>4.4659999999999998E-2</v>
      </c>
      <c r="E42" s="25"/>
      <c r="F42" s="25">
        <f t="shared" si="1"/>
        <v>4.2053889999999997E-2</v>
      </c>
      <c r="G42" s="25">
        <f t="shared" si="2"/>
        <v>0.96850108670000001</v>
      </c>
      <c r="H42" s="25">
        <v>4.3240000000000001E-2</v>
      </c>
      <c r="I42" s="25">
        <f t="shared" si="3"/>
        <v>4.265E-2</v>
      </c>
      <c r="J42" s="25"/>
      <c r="K42" s="25">
        <f t="shared" si="4"/>
        <v>3.9074390000000001E-2</v>
      </c>
      <c r="L42" s="25">
        <f t="shared" si="5"/>
        <v>0.89988320170000002</v>
      </c>
      <c r="M42" s="25">
        <v>4.2930000000000003E-2</v>
      </c>
      <c r="N42" s="25">
        <f t="shared" si="6"/>
        <v>4.2340000000000003E-2</v>
      </c>
      <c r="O42" s="25"/>
      <c r="P42" s="25">
        <f t="shared" si="7"/>
        <v>3.9522390000000004E-2</v>
      </c>
      <c r="Q42" s="25">
        <f t="shared" si="8"/>
        <v>0.91020064170000015</v>
      </c>
      <c r="R42" s="25">
        <v>4.6739999999999997E-2</v>
      </c>
      <c r="S42" s="25">
        <f t="shared" si="9"/>
        <v>4.6149999999999997E-2</v>
      </c>
      <c r="T42" s="25"/>
      <c r="U42" s="25">
        <f t="shared" si="10"/>
        <v>4.0347389999999997E-2</v>
      </c>
      <c r="V42" s="25">
        <f t="shared" si="11"/>
        <v>0.92920039170000002</v>
      </c>
      <c r="W42" s="25">
        <v>4.7559999999999998E-2</v>
      </c>
      <c r="X42" s="25">
        <f t="shared" si="12"/>
        <v>4.6969999999999998E-2</v>
      </c>
      <c r="Y42" s="25"/>
      <c r="Z42" s="25">
        <f t="shared" si="13"/>
        <v>4.2480789999999997E-2</v>
      </c>
      <c r="AA42" s="25">
        <f t="shared" si="14"/>
        <v>0.97833259370000003</v>
      </c>
      <c r="AB42" s="25">
        <v>1.0399999999999999E-3</v>
      </c>
      <c r="AC42" s="25">
        <f t="shared" si="15"/>
        <v>5.8999999999999992E-4</v>
      </c>
    </row>
    <row r="43" spans="1:29" s="15" customFormat="1">
      <c r="A43" s="19">
        <v>291</v>
      </c>
      <c r="B43" s="25">
        <v>8.0000000000000007E-5</v>
      </c>
      <c r="C43" s="25">
        <v>4.428E-2</v>
      </c>
      <c r="D43" s="25">
        <f t="shared" si="0"/>
        <v>4.3729999999999998E-2</v>
      </c>
      <c r="E43" s="25"/>
      <c r="F43" s="25">
        <f t="shared" si="1"/>
        <v>4.1123889999999996E-2</v>
      </c>
      <c r="G43" s="25">
        <f t="shared" si="2"/>
        <v>0.94708318669999991</v>
      </c>
      <c r="H43" s="25">
        <v>4.2189999999999998E-2</v>
      </c>
      <c r="I43" s="25">
        <f t="shared" si="3"/>
        <v>4.1639999999999996E-2</v>
      </c>
      <c r="J43" s="25"/>
      <c r="K43" s="25">
        <f t="shared" si="4"/>
        <v>3.8064389999999997E-2</v>
      </c>
      <c r="L43" s="25">
        <f t="shared" si="5"/>
        <v>0.87662290170000001</v>
      </c>
      <c r="M43" s="25">
        <v>4.1849999999999998E-2</v>
      </c>
      <c r="N43" s="25">
        <f t="shared" si="6"/>
        <v>4.1299999999999996E-2</v>
      </c>
      <c r="O43" s="25"/>
      <c r="P43" s="25">
        <f t="shared" si="7"/>
        <v>3.8482389999999998E-2</v>
      </c>
      <c r="Q43" s="25">
        <f t="shared" si="8"/>
        <v>0.88624944169999997</v>
      </c>
      <c r="R43" s="25">
        <v>4.5679999999999998E-2</v>
      </c>
      <c r="S43" s="25">
        <f t="shared" si="9"/>
        <v>4.5129999999999997E-2</v>
      </c>
      <c r="T43" s="25"/>
      <c r="U43" s="25">
        <f t="shared" si="10"/>
        <v>3.9327389999999997E-2</v>
      </c>
      <c r="V43" s="25">
        <f t="shared" si="11"/>
        <v>0.90570979169999999</v>
      </c>
      <c r="W43" s="25">
        <v>4.6489999999999997E-2</v>
      </c>
      <c r="X43" s="25">
        <f t="shared" si="12"/>
        <v>4.5939999999999995E-2</v>
      </c>
      <c r="Y43" s="25"/>
      <c r="Z43" s="25">
        <f t="shared" si="13"/>
        <v>4.1450789999999994E-2</v>
      </c>
      <c r="AA43" s="25">
        <f t="shared" si="14"/>
        <v>0.95461169369999987</v>
      </c>
      <c r="AB43" s="25">
        <v>1.0200000000000001E-3</v>
      </c>
      <c r="AC43" s="25">
        <f t="shared" si="15"/>
        <v>5.5000000000000003E-4</v>
      </c>
    </row>
    <row r="44" spans="1:29" s="15" customFormat="1">
      <c r="A44" s="19">
        <v>292</v>
      </c>
      <c r="B44" s="25">
        <v>1.8000000000000001E-4</v>
      </c>
      <c r="C44" s="25">
        <v>4.3409999999999997E-2</v>
      </c>
      <c r="D44" s="25">
        <f t="shared" si="0"/>
        <v>4.2744999999999998E-2</v>
      </c>
      <c r="E44" s="25"/>
      <c r="F44" s="25">
        <f t="shared" si="1"/>
        <v>4.0138889999999997E-2</v>
      </c>
      <c r="G44" s="25">
        <f t="shared" si="2"/>
        <v>0.9243986367</v>
      </c>
      <c r="H44" s="25">
        <v>4.113E-2</v>
      </c>
      <c r="I44" s="25">
        <f t="shared" si="3"/>
        <v>4.0465000000000001E-2</v>
      </c>
      <c r="J44" s="25"/>
      <c r="K44" s="25">
        <f t="shared" si="4"/>
        <v>3.6889390000000001E-2</v>
      </c>
      <c r="L44" s="25">
        <f t="shared" si="5"/>
        <v>0.84956265170000012</v>
      </c>
      <c r="M44" s="25">
        <v>4.0710000000000003E-2</v>
      </c>
      <c r="N44" s="25">
        <f t="shared" si="6"/>
        <v>4.0045000000000004E-2</v>
      </c>
      <c r="O44" s="25"/>
      <c r="P44" s="25">
        <f t="shared" si="7"/>
        <v>3.7227390000000006E-2</v>
      </c>
      <c r="Q44" s="25">
        <f t="shared" si="8"/>
        <v>0.85734679170000017</v>
      </c>
      <c r="R44" s="25">
        <v>4.4679999999999997E-2</v>
      </c>
      <c r="S44" s="25">
        <f t="shared" si="9"/>
        <v>4.4014999999999999E-2</v>
      </c>
      <c r="T44" s="25"/>
      <c r="U44" s="25">
        <f t="shared" si="10"/>
        <v>3.8212389999999999E-2</v>
      </c>
      <c r="V44" s="25">
        <f t="shared" si="11"/>
        <v>0.88003134169999997</v>
      </c>
      <c r="W44" s="25">
        <v>4.5400000000000003E-2</v>
      </c>
      <c r="X44" s="25">
        <f t="shared" si="12"/>
        <v>4.4735000000000004E-2</v>
      </c>
      <c r="Y44" s="25"/>
      <c r="Z44" s="25">
        <f t="shared" si="13"/>
        <v>4.0245790000000004E-2</v>
      </c>
      <c r="AA44" s="25">
        <f t="shared" si="14"/>
        <v>0.92686054370000015</v>
      </c>
      <c r="AB44" s="25">
        <v>1.15E-3</v>
      </c>
      <c r="AC44" s="25">
        <f t="shared" si="15"/>
        <v>6.6500000000000001E-4</v>
      </c>
    </row>
    <row r="45" spans="1:29" s="15" customFormat="1">
      <c r="A45" s="19">
        <v>293</v>
      </c>
      <c r="B45" s="25">
        <v>3.0000000000000001E-5</v>
      </c>
      <c r="C45" s="25">
        <v>4.2520000000000002E-2</v>
      </c>
      <c r="D45" s="25">
        <f t="shared" si="0"/>
        <v>4.197E-2</v>
      </c>
      <c r="E45" s="25"/>
      <c r="F45" s="25">
        <f t="shared" si="1"/>
        <v>3.9363889999999999E-2</v>
      </c>
      <c r="G45" s="25">
        <f t="shared" si="2"/>
        <v>0.90655038669999999</v>
      </c>
      <c r="H45" s="25">
        <v>4.0090000000000001E-2</v>
      </c>
      <c r="I45" s="25">
        <f t="shared" si="3"/>
        <v>3.9539999999999999E-2</v>
      </c>
      <c r="J45" s="25"/>
      <c r="K45" s="25">
        <f t="shared" si="4"/>
        <v>3.5964389999999999E-2</v>
      </c>
      <c r="L45" s="25">
        <f t="shared" si="5"/>
        <v>0.82825990169999997</v>
      </c>
      <c r="M45" s="25">
        <v>3.9640000000000002E-2</v>
      </c>
      <c r="N45" s="25">
        <f t="shared" si="6"/>
        <v>3.909E-2</v>
      </c>
      <c r="O45" s="25"/>
      <c r="P45" s="25">
        <f t="shared" si="7"/>
        <v>3.6272390000000002E-2</v>
      </c>
      <c r="Q45" s="25">
        <f t="shared" si="8"/>
        <v>0.83535314170000008</v>
      </c>
      <c r="R45" s="25">
        <v>4.3709999999999999E-2</v>
      </c>
      <c r="S45" s="25">
        <f t="shared" si="9"/>
        <v>4.3159999999999997E-2</v>
      </c>
      <c r="T45" s="25"/>
      <c r="U45" s="25">
        <f t="shared" si="10"/>
        <v>3.7357389999999997E-2</v>
      </c>
      <c r="V45" s="25">
        <f t="shared" si="11"/>
        <v>0.86034069169999994</v>
      </c>
      <c r="W45" s="25">
        <v>4.4409999999999998E-2</v>
      </c>
      <c r="X45" s="25">
        <f t="shared" si="12"/>
        <v>4.3859999999999996E-2</v>
      </c>
      <c r="Y45" s="25"/>
      <c r="Z45" s="25">
        <f t="shared" si="13"/>
        <v>3.9370789999999996E-2</v>
      </c>
      <c r="AA45" s="25">
        <f t="shared" si="14"/>
        <v>0.90670929369999997</v>
      </c>
      <c r="AB45" s="25">
        <v>1.07E-3</v>
      </c>
      <c r="AC45" s="25">
        <f t="shared" si="15"/>
        <v>5.5000000000000003E-4</v>
      </c>
    </row>
    <row r="46" spans="1:29" s="15" customFormat="1">
      <c r="A46" s="19">
        <v>294</v>
      </c>
      <c r="B46" s="25">
        <v>2.0000000000000002E-5</v>
      </c>
      <c r="C46" s="25">
        <v>4.1660000000000003E-2</v>
      </c>
      <c r="D46" s="25">
        <f t="shared" si="0"/>
        <v>4.1120000000000004E-2</v>
      </c>
      <c r="E46" s="25"/>
      <c r="F46" s="25">
        <f t="shared" si="1"/>
        <v>3.8513890000000002E-2</v>
      </c>
      <c r="G46" s="25">
        <f t="shared" si="2"/>
        <v>0.88697488670000013</v>
      </c>
      <c r="H46" s="25">
        <v>3.9059999999999997E-2</v>
      </c>
      <c r="I46" s="25">
        <f t="shared" si="3"/>
        <v>3.8519999999999999E-2</v>
      </c>
      <c r="J46" s="25"/>
      <c r="K46" s="25">
        <f t="shared" si="4"/>
        <v>3.4944389999999999E-2</v>
      </c>
      <c r="L46" s="25">
        <f t="shared" si="5"/>
        <v>0.80476930170000005</v>
      </c>
      <c r="M46" s="25">
        <v>3.8580000000000003E-2</v>
      </c>
      <c r="N46" s="25">
        <f t="shared" si="6"/>
        <v>3.8040000000000004E-2</v>
      </c>
      <c r="O46" s="25"/>
      <c r="P46" s="25">
        <f t="shared" si="7"/>
        <v>3.5222390000000006E-2</v>
      </c>
      <c r="Q46" s="25">
        <f t="shared" si="8"/>
        <v>0.81117164170000022</v>
      </c>
      <c r="R46" s="25">
        <v>4.2790000000000002E-2</v>
      </c>
      <c r="S46" s="25">
        <f t="shared" si="9"/>
        <v>4.2250000000000003E-2</v>
      </c>
      <c r="T46" s="25"/>
      <c r="U46" s="25">
        <f t="shared" si="10"/>
        <v>3.6447390000000003E-2</v>
      </c>
      <c r="V46" s="25">
        <f t="shared" si="11"/>
        <v>0.83938339170000009</v>
      </c>
      <c r="W46" s="25">
        <v>4.3400000000000001E-2</v>
      </c>
      <c r="X46" s="25">
        <f t="shared" si="12"/>
        <v>4.2860000000000002E-2</v>
      </c>
      <c r="Y46" s="25"/>
      <c r="Z46" s="25">
        <f t="shared" si="13"/>
        <v>3.8370790000000002E-2</v>
      </c>
      <c r="AA46" s="25">
        <f t="shared" si="14"/>
        <v>0.88367929370000009</v>
      </c>
      <c r="AB46" s="25">
        <v>1.06E-3</v>
      </c>
      <c r="AC46" s="25">
        <f t="shared" si="15"/>
        <v>5.4000000000000001E-4</v>
      </c>
    </row>
    <row r="47" spans="1:29" s="15" customFormat="1">
      <c r="A47" s="19">
        <v>295</v>
      </c>
      <c r="B47" s="25">
        <v>9.0000000000000006E-5</v>
      </c>
      <c r="C47" s="25">
        <v>4.0910000000000002E-2</v>
      </c>
      <c r="D47" s="25">
        <f t="shared" si="0"/>
        <v>4.0275000000000005E-2</v>
      </c>
      <c r="E47" s="25"/>
      <c r="F47" s="25">
        <f t="shared" si="1"/>
        <v>3.7668890000000003E-2</v>
      </c>
      <c r="G47" s="25">
        <f t="shared" si="2"/>
        <v>0.86751453670000012</v>
      </c>
      <c r="H47" s="25">
        <v>3.8129999999999997E-2</v>
      </c>
      <c r="I47" s="25">
        <f t="shared" si="3"/>
        <v>3.7495000000000001E-2</v>
      </c>
      <c r="J47" s="25"/>
      <c r="K47" s="25">
        <f t="shared" si="4"/>
        <v>3.3919390000000001E-2</v>
      </c>
      <c r="L47" s="25">
        <f t="shared" si="5"/>
        <v>0.78116355170000007</v>
      </c>
      <c r="M47" s="25">
        <v>3.7539999999999997E-2</v>
      </c>
      <c r="N47" s="25">
        <f t="shared" si="6"/>
        <v>3.6905E-2</v>
      </c>
      <c r="O47" s="25"/>
      <c r="P47" s="25">
        <f t="shared" si="7"/>
        <v>3.4087390000000002E-2</v>
      </c>
      <c r="Q47" s="25">
        <f t="shared" si="8"/>
        <v>0.78503259170000006</v>
      </c>
      <c r="R47" s="25">
        <v>4.1849999999999998E-2</v>
      </c>
      <c r="S47" s="25">
        <f t="shared" si="9"/>
        <v>4.1215000000000002E-2</v>
      </c>
      <c r="T47" s="25"/>
      <c r="U47" s="25">
        <f t="shared" si="10"/>
        <v>3.5412390000000002E-2</v>
      </c>
      <c r="V47" s="25">
        <f t="shared" si="11"/>
        <v>0.81554734170000009</v>
      </c>
      <c r="W47" s="25">
        <v>4.2450000000000002E-2</v>
      </c>
      <c r="X47" s="25">
        <f t="shared" si="12"/>
        <v>4.1815000000000005E-2</v>
      </c>
      <c r="Y47" s="25"/>
      <c r="Z47" s="25">
        <f t="shared" si="13"/>
        <v>3.7325790000000005E-2</v>
      </c>
      <c r="AA47" s="25">
        <f t="shared" si="14"/>
        <v>0.85961294370000019</v>
      </c>
      <c r="AB47" s="25">
        <v>1.1800000000000001E-3</v>
      </c>
      <c r="AC47" s="25">
        <f t="shared" si="15"/>
        <v>6.3500000000000004E-4</v>
      </c>
    </row>
    <row r="48" spans="1:29" s="15" customFormat="1">
      <c r="A48" s="18">
        <v>296</v>
      </c>
      <c r="B48" s="25">
        <v>1.2E-4</v>
      </c>
      <c r="C48" s="25">
        <v>4.0320000000000002E-2</v>
      </c>
      <c r="D48" s="25">
        <f t="shared" si="0"/>
        <v>3.9640000000000002E-2</v>
      </c>
      <c r="E48" s="25"/>
      <c r="F48" s="25">
        <f t="shared" si="1"/>
        <v>3.703389E-2</v>
      </c>
      <c r="G48" s="25">
        <f t="shared" si="2"/>
        <v>0.85289048670000001</v>
      </c>
      <c r="H48" s="25">
        <v>3.7350000000000001E-2</v>
      </c>
      <c r="I48" s="25">
        <f t="shared" si="3"/>
        <v>3.6670000000000001E-2</v>
      </c>
      <c r="J48" s="25"/>
      <c r="K48" s="25">
        <f t="shared" si="4"/>
        <v>3.3094390000000001E-2</v>
      </c>
      <c r="L48" s="25">
        <f t="shared" si="5"/>
        <v>0.76216380170000009</v>
      </c>
      <c r="M48" s="25">
        <v>3.6790000000000003E-2</v>
      </c>
      <c r="N48" s="25">
        <f t="shared" si="6"/>
        <v>3.6110000000000003E-2</v>
      </c>
      <c r="O48" s="25"/>
      <c r="P48" s="25">
        <f t="shared" si="7"/>
        <v>3.3292390000000005E-2</v>
      </c>
      <c r="Q48" s="25">
        <f t="shared" si="8"/>
        <v>0.76672374170000013</v>
      </c>
      <c r="R48" s="25">
        <v>4.199E-2</v>
      </c>
      <c r="S48" s="25">
        <f t="shared" si="9"/>
        <v>4.1309999999999999E-2</v>
      </c>
      <c r="T48" s="25"/>
      <c r="U48" s="25">
        <f t="shared" si="10"/>
        <v>3.550739E-2</v>
      </c>
      <c r="V48" s="25">
        <f t="shared" si="11"/>
        <v>0.81773519170000009</v>
      </c>
      <c r="W48" s="25">
        <v>4.2439999999999999E-2</v>
      </c>
      <c r="X48" s="25">
        <f t="shared" si="12"/>
        <v>4.1759999999999999E-2</v>
      </c>
      <c r="Y48" s="25"/>
      <c r="Z48" s="25">
        <f t="shared" si="13"/>
        <v>3.7270789999999998E-2</v>
      </c>
      <c r="AA48" s="25">
        <f t="shared" si="14"/>
        <v>0.85834629370000004</v>
      </c>
      <c r="AB48" s="25">
        <v>1.24E-3</v>
      </c>
      <c r="AC48" s="25">
        <f t="shared" si="15"/>
        <v>6.8000000000000005E-4</v>
      </c>
    </row>
    <row r="49" spans="1:29" s="15" customFormat="1">
      <c r="A49" s="18">
        <v>297</v>
      </c>
      <c r="B49" s="25">
        <v>1.2999999999999999E-4</v>
      </c>
      <c r="C49" s="25">
        <v>3.9579999999999997E-2</v>
      </c>
      <c r="D49" s="25">
        <f t="shared" si="0"/>
        <v>3.8934999999999997E-2</v>
      </c>
      <c r="E49" s="25"/>
      <c r="F49" s="25">
        <f t="shared" si="1"/>
        <v>3.6328889999999996E-2</v>
      </c>
      <c r="G49" s="25">
        <f t="shared" si="2"/>
        <v>0.83665433669999989</v>
      </c>
      <c r="H49" s="25">
        <v>3.6429999999999997E-2</v>
      </c>
      <c r="I49" s="25">
        <f t="shared" si="3"/>
        <v>3.5784999999999997E-2</v>
      </c>
      <c r="J49" s="25"/>
      <c r="K49" s="25">
        <f t="shared" si="4"/>
        <v>3.2209389999999997E-2</v>
      </c>
      <c r="L49" s="25">
        <f t="shared" si="5"/>
        <v>0.74178225170000001</v>
      </c>
      <c r="M49" s="25">
        <v>3.5830000000000001E-2</v>
      </c>
      <c r="N49" s="25">
        <f t="shared" si="6"/>
        <v>3.5185000000000001E-2</v>
      </c>
      <c r="O49" s="25"/>
      <c r="P49" s="25">
        <f t="shared" si="7"/>
        <v>3.2367390000000003E-2</v>
      </c>
      <c r="Q49" s="25">
        <f t="shared" si="8"/>
        <v>0.74542099170000009</v>
      </c>
      <c r="R49" s="25">
        <v>4.1980000000000003E-2</v>
      </c>
      <c r="S49" s="25">
        <f t="shared" si="9"/>
        <v>4.1335000000000004E-2</v>
      </c>
      <c r="T49" s="25"/>
      <c r="U49" s="25">
        <f t="shared" si="10"/>
        <v>3.5532390000000004E-2</v>
      </c>
      <c r="V49" s="25">
        <f t="shared" si="11"/>
        <v>0.81831094170000018</v>
      </c>
      <c r="W49" s="25">
        <v>4.2419999999999999E-2</v>
      </c>
      <c r="X49" s="25">
        <f t="shared" si="12"/>
        <v>4.1775E-2</v>
      </c>
      <c r="Y49" s="25"/>
      <c r="Z49" s="25">
        <f t="shared" si="13"/>
        <v>3.7285789999999999E-2</v>
      </c>
      <c r="AA49" s="25">
        <f t="shared" si="14"/>
        <v>0.85869174370000001</v>
      </c>
      <c r="AB49" s="25">
        <v>1.16E-3</v>
      </c>
      <c r="AC49" s="25">
        <f t="shared" si="15"/>
        <v>6.4499999999999996E-4</v>
      </c>
    </row>
    <row r="50" spans="1:29" s="15" customFormat="1">
      <c r="A50" s="18">
        <v>298</v>
      </c>
      <c r="B50" s="25">
        <v>1.3999999999999999E-4</v>
      </c>
      <c r="C50" s="25">
        <v>3.8809999999999997E-2</v>
      </c>
      <c r="D50" s="25">
        <f t="shared" si="0"/>
        <v>3.8134999999999995E-2</v>
      </c>
      <c r="E50" s="25"/>
      <c r="F50" s="25">
        <f t="shared" si="1"/>
        <v>3.5528889999999994E-2</v>
      </c>
      <c r="G50" s="25">
        <f t="shared" si="2"/>
        <v>0.81823033669999989</v>
      </c>
      <c r="H50" s="25">
        <v>3.5560000000000001E-2</v>
      </c>
      <c r="I50" s="25">
        <f t="shared" si="3"/>
        <v>3.4884999999999999E-2</v>
      </c>
      <c r="J50" s="25"/>
      <c r="K50" s="25">
        <f t="shared" si="4"/>
        <v>3.1309389999999999E-2</v>
      </c>
      <c r="L50" s="25">
        <f t="shared" si="5"/>
        <v>0.72105525170000007</v>
      </c>
      <c r="M50" s="25">
        <v>3.4970000000000001E-2</v>
      </c>
      <c r="N50" s="25">
        <f t="shared" si="6"/>
        <v>3.4294999999999999E-2</v>
      </c>
      <c r="O50" s="25"/>
      <c r="P50" s="25">
        <f t="shared" si="7"/>
        <v>3.1477390000000001E-2</v>
      </c>
      <c r="Q50" s="25">
        <f t="shared" si="8"/>
        <v>0.72492429170000006</v>
      </c>
      <c r="R50" s="25">
        <v>4.1980000000000003E-2</v>
      </c>
      <c r="S50" s="25">
        <f t="shared" si="9"/>
        <v>4.1305000000000001E-2</v>
      </c>
      <c r="T50" s="25"/>
      <c r="U50" s="25">
        <f t="shared" si="10"/>
        <v>3.5502390000000002E-2</v>
      </c>
      <c r="V50" s="25">
        <f t="shared" si="11"/>
        <v>0.81762004170000013</v>
      </c>
      <c r="W50" s="25">
        <v>4.2410000000000003E-2</v>
      </c>
      <c r="X50" s="25">
        <f t="shared" si="12"/>
        <v>4.1735000000000001E-2</v>
      </c>
      <c r="Y50" s="25"/>
      <c r="Z50" s="25">
        <f t="shared" si="13"/>
        <v>3.7245790000000001E-2</v>
      </c>
      <c r="AA50" s="25">
        <f t="shared" si="14"/>
        <v>0.85777054370000005</v>
      </c>
      <c r="AB50" s="25">
        <v>1.2099999999999999E-3</v>
      </c>
      <c r="AC50" s="25">
        <f t="shared" si="15"/>
        <v>6.7499999999999993E-4</v>
      </c>
    </row>
    <row r="51" spans="1:29" s="15" customFormat="1">
      <c r="A51" s="18">
        <v>299</v>
      </c>
      <c r="B51" s="25">
        <v>8.0000000000000007E-5</v>
      </c>
      <c r="C51" s="25">
        <v>3.8289999999999998E-2</v>
      </c>
      <c r="D51" s="25">
        <f t="shared" si="0"/>
        <v>3.7624999999999999E-2</v>
      </c>
      <c r="E51" s="25"/>
      <c r="F51" s="25">
        <f t="shared" si="1"/>
        <v>3.5018889999999997E-2</v>
      </c>
      <c r="G51" s="25">
        <f t="shared" si="2"/>
        <v>0.80648503669999994</v>
      </c>
      <c r="H51" s="25">
        <v>3.492E-2</v>
      </c>
      <c r="I51" s="25">
        <f t="shared" si="3"/>
        <v>3.4255000000000001E-2</v>
      </c>
      <c r="J51" s="25"/>
      <c r="K51" s="25">
        <f t="shared" si="4"/>
        <v>3.0679390000000001E-2</v>
      </c>
      <c r="L51" s="25">
        <f t="shared" si="5"/>
        <v>0.70654635170000002</v>
      </c>
      <c r="M51" s="25">
        <v>3.4169999999999999E-2</v>
      </c>
      <c r="N51" s="25">
        <f t="shared" si="6"/>
        <v>3.3505E-2</v>
      </c>
      <c r="O51" s="25"/>
      <c r="P51" s="25">
        <f t="shared" si="7"/>
        <v>3.0687390000000002E-2</v>
      </c>
      <c r="Q51" s="25">
        <f t="shared" si="8"/>
        <v>0.70673059170000008</v>
      </c>
      <c r="R51" s="25">
        <v>4.197E-2</v>
      </c>
      <c r="S51" s="25">
        <f t="shared" si="9"/>
        <v>4.1305000000000001E-2</v>
      </c>
      <c r="T51" s="25"/>
      <c r="U51" s="25">
        <f t="shared" si="10"/>
        <v>3.5502390000000002E-2</v>
      </c>
      <c r="V51" s="25">
        <f t="shared" si="11"/>
        <v>0.81762004170000013</v>
      </c>
      <c r="W51" s="25">
        <v>4.215E-2</v>
      </c>
      <c r="X51" s="25">
        <f t="shared" si="12"/>
        <v>4.1485000000000001E-2</v>
      </c>
      <c r="Y51" s="25"/>
      <c r="Z51" s="25">
        <f t="shared" si="13"/>
        <v>3.6995790000000001E-2</v>
      </c>
      <c r="AA51" s="25">
        <f t="shared" si="14"/>
        <v>0.85201304370000008</v>
      </c>
      <c r="AB51" s="25">
        <v>1.25E-3</v>
      </c>
      <c r="AC51" s="25">
        <f t="shared" si="15"/>
        <v>6.6500000000000001E-4</v>
      </c>
    </row>
    <row r="52" spans="1:29" s="15" customFormat="1">
      <c r="A52" s="18">
        <v>300</v>
      </c>
      <c r="B52" s="25">
        <v>8.0000000000000007E-5</v>
      </c>
      <c r="C52" s="25">
        <v>3.7650000000000003E-2</v>
      </c>
      <c r="D52" s="25">
        <f t="shared" si="0"/>
        <v>3.7015000000000006E-2</v>
      </c>
      <c r="E52" s="25"/>
      <c r="F52" s="25">
        <f t="shared" si="1"/>
        <v>3.4408890000000004E-2</v>
      </c>
      <c r="G52" s="25">
        <f t="shared" si="2"/>
        <v>0.79243673670000014</v>
      </c>
      <c r="H52" s="25">
        <v>3.4160000000000003E-2</v>
      </c>
      <c r="I52" s="25">
        <f t="shared" si="3"/>
        <v>3.3525000000000006E-2</v>
      </c>
      <c r="J52" s="25"/>
      <c r="K52" s="25">
        <f t="shared" si="4"/>
        <v>2.9949390000000006E-2</v>
      </c>
      <c r="L52" s="25">
        <f t="shared" si="5"/>
        <v>0.68973445170000014</v>
      </c>
      <c r="M52" s="25">
        <v>3.3410000000000002E-2</v>
      </c>
      <c r="N52" s="25">
        <f t="shared" si="6"/>
        <v>3.2775000000000006E-2</v>
      </c>
      <c r="O52" s="25"/>
      <c r="P52" s="25">
        <f t="shared" si="7"/>
        <v>2.9957390000000007E-2</v>
      </c>
      <c r="Q52" s="25">
        <f t="shared" si="8"/>
        <v>0.6899186917000002</v>
      </c>
      <c r="R52" s="25">
        <v>4.1959999999999997E-2</v>
      </c>
      <c r="S52" s="25">
        <f t="shared" si="9"/>
        <v>4.1325000000000001E-2</v>
      </c>
      <c r="T52" s="25"/>
      <c r="U52" s="25">
        <f t="shared" si="10"/>
        <v>3.5522390000000001E-2</v>
      </c>
      <c r="V52" s="25">
        <f t="shared" si="11"/>
        <v>0.81808064170000006</v>
      </c>
      <c r="W52" s="25">
        <v>4.1919999999999999E-2</v>
      </c>
      <c r="X52" s="25">
        <f t="shared" si="12"/>
        <v>4.1285000000000002E-2</v>
      </c>
      <c r="Y52" s="25"/>
      <c r="Z52" s="25">
        <f t="shared" si="13"/>
        <v>3.6795790000000002E-2</v>
      </c>
      <c r="AA52" s="25">
        <f t="shared" si="14"/>
        <v>0.84740704370000008</v>
      </c>
      <c r="AB52" s="25">
        <v>1.1900000000000001E-3</v>
      </c>
      <c r="AC52" s="25">
        <f t="shared" si="15"/>
        <v>6.3500000000000004E-4</v>
      </c>
    </row>
    <row r="53" spans="1:29" s="15" customFormat="1">
      <c r="A53" s="18">
        <v>301</v>
      </c>
      <c r="B53" s="25">
        <v>1.2E-4</v>
      </c>
      <c r="C53" s="25">
        <v>3.7150000000000002E-2</v>
      </c>
      <c r="D53" s="25">
        <f t="shared" si="0"/>
        <v>3.6455000000000001E-2</v>
      </c>
      <c r="E53" s="25"/>
      <c r="F53" s="25">
        <f t="shared" si="1"/>
        <v>3.384889E-2</v>
      </c>
      <c r="G53" s="25">
        <f t="shared" si="2"/>
        <v>0.77953993669999999</v>
      </c>
      <c r="H53" s="25">
        <v>3.3360000000000001E-2</v>
      </c>
      <c r="I53" s="25">
        <f t="shared" si="3"/>
        <v>3.2665E-2</v>
      </c>
      <c r="J53" s="25"/>
      <c r="K53" s="25">
        <f t="shared" si="4"/>
        <v>2.908939E-2</v>
      </c>
      <c r="L53" s="25">
        <f t="shared" si="5"/>
        <v>0.66992865170000004</v>
      </c>
      <c r="M53" s="25">
        <v>3.2629999999999999E-2</v>
      </c>
      <c r="N53" s="25">
        <f t="shared" si="6"/>
        <v>3.1934999999999998E-2</v>
      </c>
      <c r="O53" s="25"/>
      <c r="P53" s="25">
        <f t="shared" si="7"/>
        <v>2.911739E-2</v>
      </c>
      <c r="Q53" s="25">
        <f t="shared" si="8"/>
        <v>0.67057349170000002</v>
      </c>
      <c r="R53" s="25">
        <v>4.1950000000000001E-2</v>
      </c>
      <c r="S53" s="25">
        <f t="shared" si="9"/>
        <v>4.1255E-2</v>
      </c>
      <c r="T53" s="25"/>
      <c r="U53" s="25">
        <f t="shared" si="10"/>
        <v>3.545239E-2</v>
      </c>
      <c r="V53" s="25">
        <f t="shared" si="11"/>
        <v>0.81646854170000005</v>
      </c>
      <c r="W53" s="25">
        <v>4.1730000000000003E-2</v>
      </c>
      <c r="X53" s="25">
        <f t="shared" si="12"/>
        <v>4.1035000000000002E-2</v>
      </c>
      <c r="Y53" s="25"/>
      <c r="Z53" s="25">
        <f t="shared" si="13"/>
        <v>3.6545790000000002E-2</v>
      </c>
      <c r="AA53" s="25">
        <f t="shared" si="14"/>
        <v>0.84164954370000011</v>
      </c>
      <c r="AB53" s="25">
        <v>1.2700000000000001E-3</v>
      </c>
      <c r="AC53" s="25">
        <f t="shared" si="15"/>
        <v>6.9500000000000009E-4</v>
      </c>
    </row>
    <row r="54" spans="1:29" s="15" customFormat="1">
      <c r="A54" s="18">
        <v>302</v>
      </c>
      <c r="B54" s="25">
        <v>9.0000000000000006E-5</v>
      </c>
      <c r="C54" s="25">
        <v>3.653E-2</v>
      </c>
      <c r="D54" s="25">
        <f t="shared" si="0"/>
        <v>3.5854999999999998E-2</v>
      </c>
      <c r="E54" s="25"/>
      <c r="F54" s="25">
        <f t="shared" si="1"/>
        <v>3.3248889999999996E-2</v>
      </c>
      <c r="G54" s="25">
        <f t="shared" si="2"/>
        <v>0.76572193669999999</v>
      </c>
      <c r="H54" s="25">
        <v>3.2649999999999998E-2</v>
      </c>
      <c r="I54" s="25">
        <f t="shared" si="3"/>
        <v>3.1974999999999996E-2</v>
      </c>
      <c r="J54" s="25"/>
      <c r="K54" s="25">
        <f t="shared" si="4"/>
        <v>2.8399389999999997E-2</v>
      </c>
      <c r="L54" s="25">
        <f t="shared" si="5"/>
        <v>0.65403795170000001</v>
      </c>
      <c r="M54" s="25">
        <v>3.1879999999999999E-2</v>
      </c>
      <c r="N54" s="25">
        <f t="shared" si="6"/>
        <v>3.1205E-2</v>
      </c>
      <c r="O54" s="25"/>
      <c r="P54" s="25">
        <f t="shared" si="7"/>
        <v>2.8387389999999998E-2</v>
      </c>
      <c r="Q54" s="25">
        <f t="shared" si="8"/>
        <v>0.65376159170000003</v>
      </c>
      <c r="R54" s="25">
        <v>4.1880000000000001E-2</v>
      </c>
      <c r="S54" s="25">
        <f t="shared" si="9"/>
        <v>4.1204999999999999E-2</v>
      </c>
      <c r="T54" s="25"/>
      <c r="U54" s="25">
        <f t="shared" si="10"/>
        <v>3.5402389999999999E-2</v>
      </c>
      <c r="V54" s="25">
        <f t="shared" si="11"/>
        <v>0.81531704169999997</v>
      </c>
      <c r="W54" s="25">
        <v>4.1700000000000001E-2</v>
      </c>
      <c r="X54" s="25">
        <f t="shared" si="12"/>
        <v>4.1024999999999999E-2</v>
      </c>
      <c r="Y54" s="25"/>
      <c r="Z54" s="25">
        <f t="shared" si="13"/>
        <v>3.6535789999999999E-2</v>
      </c>
      <c r="AA54" s="25">
        <f t="shared" si="14"/>
        <v>0.84141924369999999</v>
      </c>
      <c r="AB54" s="25">
        <v>1.2600000000000001E-3</v>
      </c>
      <c r="AC54" s="25">
        <f t="shared" si="15"/>
        <v>6.7500000000000004E-4</v>
      </c>
    </row>
    <row r="55" spans="1:29" s="15" customFormat="1">
      <c r="A55" s="18">
        <v>303</v>
      </c>
      <c r="B55" s="25">
        <v>1E-4</v>
      </c>
      <c r="C55" s="25">
        <v>3.6020000000000003E-2</v>
      </c>
      <c r="D55" s="25">
        <f t="shared" si="0"/>
        <v>3.5295E-2</v>
      </c>
      <c r="E55" s="25"/>
      <c r="F55" s="25">
        <f t="shared" si="1"/>
        <v>3.2688889999999998E-2</v>
      </c>
      <c r="G55" s="25">
        <f t="shared" si="2"/>
        <v>0.75282513669999995</v>
      </c>
      <c r="H55" s="25">
        <v>3.1859999999999999E-2</v>
      </c>
      <c r="I55" s="25">
        <f t="shared" si="3"/>
        <v>3.1134999999999999E-2</v>
      </c>
      <c r="J55" s="25"/>
      <c r="K55" s="25">
        <f t="shared" si="4"/>
        <v>2.755939E-2</v>
      </c>
      <c r="L55" s="25">
        <f t="shared" si="5"/>
        <v>0.63469275170000006</v>
      </c>
      <c r="M55" s="25">
        <v>3.1130000000000001E-2</v>
      </c>
      <c r="N55" s="25">
        <f t="shared" si="6"/>
        <v>3.0405000000000001E-2</v>
      </c>
      <c r="O55" s="25"/>
      <c r="P55" s="25">
        <f t="shared" si="7"/>
        <v>2.7587390000000003E-2</v>
      </c>
      <c r="Q55" s="25">
        <f t="shared" si="8"/>
        <v>0.63533759170000015</v>
      </c>
      <c r="R55" s="25">
        <v>4.1869999999999997E-2</v>
      </c>
      <c r="S55" s="25">
        <f t="shared" si="9"/>
        <v>4.1144999999999994E-2</v>
      </c>
      <c r="T55" s="25"/>
      <c r="U55" s="25">
        <f t="shared" si="10"/>
        <v>3.5342389999999994E-2</v>
      </c>
      <c r="V55" s="25">
        <f t="shared" si="11"/>
        <v>0.81393524169999987</v>
      </c>
      <c r="W55" s="25">
        <v>4.1599999999999998E-2</v>
      </c>
      <c r="X55" s="25">
        <f t="shared" si="12"/>
        <v>4.0874999999999995E-2</v>
      </c>
      <c r="Y55" s="25"/>
      <c r="Z55" s="25">
        <f t="shared" si="13"/>
        <v>3.6385789999999994E-2</v>
      </c>
      <c r="AA55" s="25">
        <f t="shared" si="14"/>
        <v>0.83796474369999996</v>
      </c>
      <c r="AB55" s="25">
        <v>1.3500000000000001E-3</v>
      </c>
      <c r="AC55" s="25">
        <f t="shared" si="15"/>
        <v>7.2500000000000006E-4</v>
      </c>
    </row>
    <row r="56" spans="1:29" s="15" customFormat="1">
      <c r="A56" s="18">
        <v>304</v>
      </c>
      <c r="B56" s="25">
        <v>6.8999999999999997E-5</v>
      </c>
      <c r="C56" s="25">
        <v>3.5400000000000001E-2</v>
      </c>
      <c r="D56" s="25">
        <f t="shared" si="0"/>
        <v>3.47055E-2</v>
      </c>
      <c r="E56" s="25"/>
      <c r="F56" s="25">
        <f t="shared" si="1"/>
        <v>3.2099389999999998E-2</v>
      </c>
      <c r="G56" s="25">
        <f t="shared" si="2"/>
        <v>0.73924895170000005</v>
      </c>
      <c r="H56" s="25">
        <v>3.1289999999999998E-2</v>
      </c>
      <c r="I56" s="25">
        <f t="shared" si="3"/>
        <v>3.0595499999999998E-2</v>
      </c>
      <c r="J56" s="25"/>
      <c r="K56" s="25">
        <f t="shared" si="4"/>
        <v>2.7019889999999998E-2</v>
      </c>
      <c r="L56" s="25">
        <f t="shared" si="5"/>
        <v>0.62226806670000001</v>
      </c>
      <c r="M56" s="25">
        <v>3.0519999999999999E-2</v>
      </c>
      <c r="N56" s="25">
        <f t="shared" si="6"/>
        <v>2.9825499999999998E-2</v>
      </c>
      <c r="O56" s="25"/>
      <c r="P56" s="25">
        <f t="shared" si="7"/>
        <v>2.700789E-2</v>
      </c>
      <c r="Q56" s="25">
        <f t="shared" si="8"/>
        <v>0.62199170670000004</v>
      </c>
      <c r="R56" s="25">
        <v>4.1680000000000002E-2</v>
      </c>
      <c r="S56" s="25">
        <f t="shared" si="9"/>
        <v>4.0985500000000001E-2</v>
      </c>
      <c r="T56" s="25"/>
      <c r="U56" s="25">
        <f t="shared" si="10"/>
        <v>3.5182890000000001E-2</v>
      </c>
      <c r="V56" s="25">
        <f t="shared" si="11"/>
        <v>0.81026195670000012</v>
      </c>
      <c r="W56" s="25">
        <v>4.1329999999999999E-2</v>
      </c>
      <c r="X56" s="25">
        <f t="shared" si="12"/>
        <v>4.0635499999999998E-2</v>
      </c>
      <c r="Y56" s="25"/>
      <c r="Z56" s="25">
        <f t="shared" si="13"/>
        <v>3.6146289999999998E-2</v>
      </c>
      <c r="AA56" s="25">
        <f t="shared" si="14"/>
        <v>0.83244905869999997</v>
      </c>
      <c r="AB56" s="25">
        <v>1.32E-3</v>
      </c>
      <c r="AC56" s="25">
        <f t="shared" si="15"/>
        <v>6.9450000000000002E-4</v>
      </c>
    </row>
    <row r="57" spans="1:29" s="15" customFormat="1">
      <c r="A57" s="18">
        <v>305</v>
      </c>
      <c r="B57" s="25">
        <v>9.0000000000000006E-5</v>
      </c>
      <c r="C57" s="25">
        <v>3.4950000000000002E-2</v>
      </c>
      <c r="D57" s="25">
        <f t="shared" si="0"/>
        <v>3.4195000000000003E-2</v>
      </c>
      <c r="E57" s="25"/>
      <c r="F57" s="25">
        <f t="shared" si="1"/>
        <v>3.1588890000000001E-2</v>
      </c>
      <c r="G57" s="25">
        <f t="shared" si="2"/>
        <v>0.72749213670000001</v>
      </c>
      <c r="H57" s="25">
        <v>3.065E-2</v>
      </c>
      <c r="I57" s="25">
        <f t="shared" si="3"/>
        <v>2.9895000000000001E-2</v>
      </c>
      <c r="J57" s="25"/>
      <c r="K57" s="25">
        <f t="shared" si="4"/>
        <v>2.6319390000000002E-2</v>
      </c>
      <c r="L57" s="25">
        <f t="shared" si="5"/>
        <v>0.60613555170000011</v>
      </c>
      <c r="M57" s="25">
        <v>2.98E-2</v>
      </c>
      <c r="N57" s="25">
        <f t="shared" si="6"/>
        <v>2.9045000000000001E-2</v>
      </c>
      <c r="O57" s="25"/>
      <c r="P57" s="25">
        <f t="shared" si="7"/>
        <v>2.6227390000000003E-2</v>
      </c>
      <c r="Q57" s="25">
        <f t="shared" si="8"/>
        <v>0.60401679170000011</v>
      </c>
      <c r="R57" s="25">
        <v>4.165E-2</v>
      </c>
      <c r="S57" s="25">
        <f t="shared" si="9"/>
        <v>4.0895000000000001E-2</v>
      </c>
      <c r="T57" s="25"/>
      <c r="U57" s="25">
        <f t="shared" si="10"/>
        <v>3.5092390000000001E-2</v>
      </c>
      <c r="V57" s="25">
        <f t="shared" si="11"/>
        <v>0.80817774170000012</v>
      </c>
      <c r="W57" s="25">
        <v>4.1149999999999999E-2</v>
      </c>
      <c r="X57" s="25">
        <f t="shared" si="12"/>
        <v>4.0395E-2</v>
      </c>
      <c r="Y57" s="25"/>
      <c r="Z57" s="25">
        <f t="shared" si="13"/>
        <v>3.590579E-2</v>
      </c>
      <c r="AA57" s="25">
        <f t="shared" si="14"/>
        <v>0.82691034370000005</v>
      </c>
      <c r="AB57" s="25">
        <v>1.42E-3</v>
      </c>
      <c r="AC57" s="25">
        <f t="shared" si="15"/>
        <v>7.5500000000000003E-4</v>
      </c>
    </row>
    <row r="58" spans="1:29" s="15" customFormat="1">
      <c r="A58" s="18">
        <v>306</v>
      </c>
      <c r="B58" s="25">
        <v>1.1E-4</v>
      </c>
      <c r="C58" s="25">
        <v>3.44E-2</v>
      </c>
      <c r="D58" s="25">
        <f t="shared" si="0"/>
        <v>3.3605000000000003E-2</v>
      </c>
      <c r="E58" s="25"/>
      <c r="F58" s="25">
        <f t="shared" si="1"/>
        <v>3.0998890000000001E-2</v>
      </c>
      <c r="G58" s="25">
        <f t="shared" si="2"/>
        <v>0.71390443670000003</v>
      </c>
      <c r="H58" s="25">
        <v>3.0110000000000001E-2</v>
      </c>
      <c r="I58" s="25">
        <f t="shared" si="3"/>
        <v>2.9315000000000001E-2</v>
      </c>
      <c r="J58" s="25"/>
      <c r="K58" s="25">
        <f t="shared" si="4"/>
        <v>2.5739390000000001E-2</v>
      </c>
      <c r="L58" s="25">
        <f t="shared" si="5"/>
        <v>0.59277815170000003</v>
      </c>
      <c r="M58" s="25">
        <v>2.9149999999999999E-2</v>
      </c>
      <c r="N58" s="25">
        <f t="shared" si="6"/>
        <v>2.8354999999999998E-2</v>
      </c>
      <c r="O58" s="25"/>
      <c r="P58" s="25">
        <f t="shared" si="7"/>
        <v>2.553739E-2</v>
      </c>
      <c r="Q58" s="25">
        <f t="shared" si="8"/>
        <v>0.58812609170000008</v>
      </c>
      <c r="R58" s="25">
        <v>4.1640000000000003E-2</v>
      </c>
      <c r="S58" s="25">
        <f t="shared" si="9"/>
        <v>4.0845000000000006E-2</v>
      </c>
      <c r="T58" s="25"/>
      <c r="U58" s="25">
        <f t="shared" si="10"/>
        <v>3.5042390000000007E-2</v>
      </c>
      <c r="V58" s="25">
        <f t="shared" si="11"/>
        <v>0.80702624170000015</v>
      </c>
      <c r="W58" s="25">
        <v>4.1140000000000003E-2</v>
      </c>
      <c r="X58" s="25">
        <f t="shared" si="12"/>
        <v>4.0345000000000006E-2</v>
      </c>
      <c r="Y58" s="25"/>
      <c r="Z58" s="25">
        <f t="shared" si="13"/>
        <v>3.5855790000000005E-2</v>
      </c>
      <c r="AA58" s="25">
        <f t="shared" si="14"/>
        <v>0.82575884370000019</v>
      </c>
      <c r="AB58" s="25">
        <v>1.48E-3</v>
      </c>
      <c r="AC58" s="25">
        <f t="shared" si="15"/>
        <v>7.9500000000000003E-4</v>
      </c>
    </row>
    <row r="59" spans="1:29" s="15" customFormat="1">
      <c r="A59" s="18">
        <v>307</v>
      </c>
      <c r="B59" s="25">
        <v>1.1E-4</v>
      </c>
      <c r="C59" s="25">
        <v>3.4040000000000001E-2</v>
      </c>
      <c r="D59" s="25">
        <f t="shared" si="0"/>
        <v>3.3259999999999998E-2</v>
      </c>
      <c r="E59" s="25"/>
      <c r="F59" s="25">
        <f t="shared" si="1"/>
        <v>3.0653889999999996E-2</v>
      </c>
      <c r="G59" s="25">
        <f t="shared" si="2"/>
        <v>0.70595908669999996</v>
      </c>
      <c r="H59" s="25">
        <v>2.9520000000000001E-2</v>
      </c>
      <c r="I59" s="25">
        <f t="shared" si="3"/>
        <v>2.8740000000000002E-2</v>
      </c>
      <c r="J59" s="25"/>
      <c r="K59" s="25">
        <f t="shared" si="4"/>
        <v>2.5164390000000002E-2</v>
      </c>
      <c r="L59" s="25">
        <f t="shared" si="5"/>
        <v>0.57953590170000002</v>
      </c>
      <c r="M59" s="25">
        <v>2.8580000000000001E-2</v>
      </c>
      <c r="N59" s="25">
        <f t="shared" si="6"/>
        <v>2.7800000000000002E-2</v>
      </c>
      <c r="O59" s="25"/>
      <c r="P59" s="25">
        <f t="shared" si="7"/>
        <v>2.498239E-2</v>
      </c>
      <c r="Q59" s="25">
        <f t="shared" si="8"/>
        <v>0.57534444169999999</v>
      </c>
      <c r="R59" s="25">
        <v>4.1390000000000003E-2</v>
      </c>
      <c r="S59" s="25">
        <f t="shared" si="9"/>
        <v>4.061E-2</v>
      </c>
      <c r="T59" s="25"/>
      <c r="U59" s="25">
        <f t="shared" si="10"/>
        <v>3.4807390000000001E-2</v>
      </c>
      <c r="V59" s="25">
        <f t="shared" si="11"/>
        <v>0.80161419170000003</v>
      </c>
      <c r="W59" s="25">
        <v>4.1029999999999997E-2</v>
      </c>
      <c r="X59" s="25">
        <f t="shared" si="12"/>
        <v>4.0249999999999994E-2</v>
      </c>
      <c r="Y59" s="25"/>
      <c r="Z59" s="25">
        <f t="shared" si="13"/>
        <v>3.5760789999999994E-2</v>
      </c>
      <c r="AA59" s="25">
        <f t="shared" si="14"/>
        <v>0.82357099369999986</v>
      </c>
      <c r="AB59" s="25">
        <v>1.4499999999999999E-3</v>
      </c>
      <c r="AC59" s="25">
        <f t="shared" si="15"/>
        <v>7.7999999999999999E-4</v>
      </c>
    </row>
    <row r="60" spans="1:29" s="15" customFormat="1">
      <c r="A60" s="18">
        <v>308</v>
      </c>
      <c r="B60" s="25">
        <v>1.8000000000000001E-4</v>
      </c>
      <c r="C60" s="25">
        <v>3.3329999999999999E-2</v>
      </c>
      <c r="D60" s="25">
        <f t="shared" si="0"/>
        <v>3.2494999999999996E-2</v>
      </c>
      <c r="E60" s="25"/>
      <c r="F60" s="25">
        <f t="shared" si="1"/>
        <v>2.9888889999999994E-2</v>
      </c>
      <c r="G60" s="25">
        <f t="shared" si="2"/>
        <v>0.68834113669999986</v>
      </c>
      <c r="H60" s="25">
        <v>2.8910000000000002E-2</v>
      </c>
      <c r="I60" s="25">
        <f t="shared" si="3"/>
        <v>2.8075000000000003E-2</v>
      </c>
      <c r="J60" s="25"/>
      <c r="K60" s="25">
        <f t="shared" si="4"/>
        <v>2.4499390000000003E-2</v>
      </c>
      <c r="L60" s="25">
        <f t="shared" si="5"/>
        <v>0.56422095170000008</v>
      </c>
      <c r="M60" s="25">
        <v>2.7980000000000001E-2</v>
      </c>
      <c r="N60" s="25">
        <f t="shared" si="6"/>
        <v>2.7145000000000002E-2</v>
      </c>
      <c r="O60" s="25"/>
      <c r="P60" s="25">
        <f t="shared" si="7"/>
        <v>2.4327390000000004E-2</v>
      </c>
      <c r="Q60" s="25">
        <f t="shared" si="8"/>
        <v>0.56025979170000018</v>
      </c>
      <c r="R60" s="25">
        <v>4.138E-2</v>
      </c>
      <c r="S60" s="25">
        <f t="shared" si="9"/>
        <v>4.0544999999999998E-2</v>
      </c>
      <c r="T60" s="25"/>
      <c r="U60" s="25">
        <f t="shared" si="10"/>
        <v>3.4742389999999998E-2</v>
      </c>
      <c r="V60" s="25">
        <f t="shared" si="11"/>
        <v>0.80011724169999998</v>
      </c>
      <c r="W60" s="25">
        <v>4.1020000000000001E-2</v>
      </c>
      <c r="X60" s="25">
        <f t="shared" si="12"/>
        <v>4.0184999999999998E-2</v>
      </c>
      <c r="Y60" s="25"/>
      <c r="Z60" s="25">
        <f t="shared" si="13"/>
        <v>3.5695789999999998E-2</v>
      </c>
      <c r="AA60" s="25">
        <f t="shared" si="14"/>
        <v>0.82207404370000003</v>
      </c>
      <c r="AB60" s="25">
        <v>1.49E-3</v>
      </c>
      <c r="AC60" s="25">
        <f t="shared" si="15"/>
        <v>8.3500000000000002E-4</v>
      </c>
    </row>
    <row r="61" spans="1:29" s="15" customFormat="1">
      <c r="A61" s="18">
        <v>309</v>
      </c>
      <c r="B61" s="25">
        <v>1.2E-4</v>
      </c>
      <c r="C61" s="25">
        <v>3.3029999999999997E-2</v>
      </c>
      <c r="D61" s="25">
        <f t="shared" si="0"/>
        <v>3.2239999999999998E-2</v>
      </c>
      <c r="E61" s="25"/>
      <c r="F61" s="25">
        <f t="shared" si="1"/>
        <v>2.9633889999999996E-2</v>
      </c>
      <c r="G61" s="25">
        <f t="shared" si="2"/>
        <v>0.68246848669999993</v>
      </c>
      <c r="H61" s="25">
        <v>2.843E-2</v>
      </c>
      <c r="I61" s="25">
        <f t="shared" si="3"/>
        <v>2.7640000000000001E-2</v>
      </c>
      <c r="J61" s="25"/>
      <c r="K61" s="25">
        <f t="shared" si="4"/>
        <v>2.4064390000000001E-2</v>
      </c>
      <c r="L61" s="25">
        <f t="shared" si="5"/>
        <v>0.55420290170000008</v>
      </c>
      <c r="M61" s="25">
        <v>2.7449999999999999E-2</v>
      </c>
      <c r="N61" s="25">
        <f t="shared" si="6"/>
        <v>2.666E-2</v>
      </c>
      <c r="O61" s="25"/>
      <c r="P61" s="25">
        <f t="shared" si="7"/>
        <v>2.3842389999999998E-2</v>
      </c>
      <c r="Q61" s="25">
        <f t="shared" si="8"/>
        <v>0.54909024169999998</v>
      </c>
      <c r="R61" s="25">
        <v>4.1369999999999997E-2</v>
      </c>
      <c r="S61" s="25">
        <f t="shared" si="9"/>
        <v>4.0579999999999998E-2</v>
      </c>
      <c r="T61" s="25"/>
      <c r="U61" s="25">
        <f t="shared" si="10"/>
        <v>3.4777389999999998E-2</v>
      </c>
      <c r="V61" s="25">
        <f t="shared" si="11"/>
        <v>0.80092329169999998</v>
      </c>
      <c r="W61" s="25">
        <v>4.0989999999999999E-2</v>
      </c>
      <c r="X61" s="25">
        <f t="shared" si="12"/>
        <v>4.02E-2</v>
      </c>
      <c r="Y61" s="25"/>
      <c r="Z61" s="25">
        <f t="shared" si="13"/>
        <v>3.5710789999999999E-2</v>
      </c>
      <c r="AA61" s="25">
        <f t="shared" si="14"/>
        <v>0.8224194937</v>
      </c>
      <c r="AB61" s="25">
        <v>1.4599999999999999E-3</v>
      </c>
      <c r="AC61" s="25">
        <f t="shared" si="15"/>
        <v>7.9000000000000001E-4</v>
      </c>
    </row>
    <row r="62" spans="1:29" s="15" customFormat="1">
      <c r="A62" s="18">
        <v>310</v>
      </c>
      <c r="B62" s="25">
        <v>1.4999999999999999E-4</v>
      </c>
      <c r="C62" s="25">
        <v>3.2559999999999999E-2</v>
      </c>
      <c r="D62" s="25">
        <f t="shared" si="0"/>
        <v>3.1754999999999999E-2</v>
      </c>
      <c r="E62" s="25"/>
      <c r="F62" s="25">
        <f t="shared" si="1"/>
        <v>2.9148889999999997E-2</v>
      </c>
      <c r="G62" s="25">
        <f t="shared" si="2"/>
        <v>0.67129893669999996</v>
      </c>
      <c r="H62" s="25">
        <v>2.7830000000000001E-2</v>
      </c>
      <c r="I62" s="25">
        <f t="shared" si="3"/>
        <v>2.7025E-2</v>
      </c>
      <c r="J62" s="25"/>
      <c r="K62" s="25">
        <f t="shared" si="4"/>
        <v>2.3449390000000001E-2</v>
      </c>
      <c r="L62" s="25">
        <f t="shared" si="5"/>
        <v>0.54003945170000001</v>
      </c>
      <c r="M62" s="25">
        <v>2.6970000000000001E-2</v>
      </c>
      <c r="N62" s="25">
        <f t="shared" si="6"/>
        <v>2.6165000000000001E-2</v>
      </c>
      <c r="O62" s="25"/>
      <c r="P62" s="25">
        <f t="shared" si="7"/>
        <v>2.3347390000000003E-2</v>
      </c>
      <c r="Q62" s="25">
        <f t="shared" si="8"/>
        <v>0.5376903917000001</v>
      </c>
      <c r="R62" s="25">
        <v>4.1320000000000003E-2</v>
      </c>
      <c r="S62" s="25">
        <f t="shared" si="9"/>
        <v>4.0515000000000002E-2</v>
      </c>
      <c r="T62" s="25"/>
      <c r="U62" s="25">
        <f t="shared" si="10"/>
        <v>3.4712390000000003E-2</v>
      </c>
      <c r="V62" s="25">
        <f t="shared" si="11"/>
        <v>0.79942634170000015</v>
      </c>
      <c r="W62" s="25">
        <v>4.0660000000000002E-2</v>
      </c>
      <c r="X62" s="25">
        <f t="shared" si="12"/>
        <v>3.9855000000000002E-2</v>
      </c>
      <c r="Y62" s="25"/>
      <c r="Z62" s="25">
        <f t="shared" si="13"/>
        <v>3.5365790000000001E-2</v>
      </c>
      <c r="AA62" s="25">
        <f t="shared" si="14"/>
        <v>0.81447414370000004</v>
      </c>
      <c r="AB62" s="25">
        <v>1.4599999999999999E-3</v>
      </c>
      <c r="AC62" s="25">
        <f t="shared" si="15"/>
        <v>8.0499999999999994E-4</v>
      </c>
    </row>
    <row r="63" spans="1:29" s="15" customFormat="1">
      <c r="A63" s="18">
        <v>311</v>
      </c>
      <c r="B63" s="25">
        <v>1.7000000000000001E-4</v>
      </c>
      <c r="C63" s="25">
        <v>3.2210000000000003E-2</v>
      </c>
      <c r="D63" s="25">
        <f t="shared" si="0"/>
        <v>3.1345000000000005E-2</v>
      </c>
      <c r="E63" s="25"/>
      <c r="F63" s="25">
        <f t="shared" si="1"/>
        <v>2.8738890000000003E-2</v>
      </c>
      <c r="G63" s="25">
        <f t="shared" si="2"/>
        <v>0.66185663670000006</v>
      </c>
      <c r="H63" s="25">
        <v>2.7369999999999998E-2</v>
      </c>
      <c r="I63" s="25">
        <f t="shared" si="3"/>
        <v>2.6504999999999997E-2</v>
      </c>
      <c r="J63" s="25"/>
      <c r="K63" s="25">
        <f t="shared" si="4"/>
        <v>2.2929389999999997E-2</v>
      </c>
      <c r="L63" s="25">
        <f t="shared" si="5"/>
        <v>0.52806385169999992</v>
      </c>
      <c r="M63" s="25">
        <v>2.6370000000000001E-2</v>
      </c>
      <c r="N63" s="25">
        <f t="shared" si="6"/>
        <v>2.5505E-2</v>
      </c>
      <c r="O63" s="25"/>
      <c r="P63" s="25">
        <f t="shared" si="7"/>
        <v>2.2687390000000002E-2</v>
      </c>
      <c r="Q63" s="25">
        <f t="shared" si="8"/>
        <v>0.52249059170000012</v>
      </c>
      <c r="R63" s="25">
        <v>4.1189999999999997E-2</v>
      </c>
      <c r="S63" s="25">
        <f t="shared" si="9"/>
        <v>4.0325E-2</v>
      </c>
      <c r="T63" s="25"/>
      <c r="U63" s="25">
        <f t="shared" si="10"/>
        <v>3.452239E-2</v>
      </c>
      <c r="V63" s="25">
        <f t="shared" si="11"/>
        <v>0.79505064170000006</v>
      </c>
      <c r="W63" s="25">
        <v>4.0649999999999999E-2</v>
      </c>
      <c r="X63" s="25">
        <f t="shared" si="12"/>
        <v>3.9785000000000001E-2</v>
      </c>
      <c r="Y63" s="25"/>
      <c r="Z63" s="25">
        <f t="shared" si="13"/>
        <v>3.529579E-2</v>
      </c>
      <c r="AA63" s="25">
        <f t="shared" si="14"/>
        <v>0.81286204370000004</v>
      </c>
      <c r="AB63" s="25">
        <v>1.56E-3</v>
      </c>
      <c r="AC63" s="25">
        <f t="shared" si="15"/>
        <v>8.6499999999999999E-4</v>
      </c>
    </row>
    <row r="64" spans="1:29" s="15" customFormat="1">
      <c r="A64" s="18">
        <v>312</v>
      </c>
      <c r="B64" s="25">
        <v>2.5999999999999998E-4</v>
      </c>
      <c r="C64" s="25">
        <v>3.1669999999999997E-2</v>
      </c>
      <c r="D64" s="25">
        <f t="shared" si="0"/>
        <v>3.0774999999999997E-2</v>
      </c>
      <c r="E64" s="25"/>
      <c r="F64" s="25">
        <f t="shared" si="1"/>
        <v>2.8168889999999995E-2</v>
      </c>
      <c r="G64" s="25">
        <f t="shared" si="2"/>
        <v>0.64872953669999989</v>
      </c>
      <c r="H64" s="25">
        <v>2.6749999999999999E-2</v>
      </c>
      <c r="I64" s="25">
        <f t="shared" si="3"/>
        <v>2.5855E-2</v>
      </c>
      <c r="J64" s="25"/>
      <c r="K64" s="25">
        <f t="shared" si="4"/>
        <v>2.227939E-2</v>
      </c>
      <c r="L64" s="25">
        <f t="shared" si="5"/>
        <v>0.51309435170000006</v>
      </c>
      <c r="M64" s="25">
        <v>2.5930000000000002E-2</v>
      </c>
      <c r="N64" s="25">
        <f t="shared" si="6"/>
        <v>2.5035000000000002E-2</v>
      </c>
      <c r="O64" s="25"/>
      <c r="P64" s="25">
        <f t="shared" si="7"/>
        <v>2.2217390000000004E-2</v>
      </c>
      <c r="Q64" s="25">
        <f t="shared" si="8"/>
        <v>0.51166649170000011</v>
      </c>
      <c r="R64" s="25">
        <v>4.1180000000000001E-2</v>
      </c>
      <c r="S64" s="25">
        <f t="shared" si="9"/>
        <v>4.0285000000000001E-2</v>
      </c>
      <c r="T64" s="25"/>
      <c r="U64" s="25">
        <f t="shared" si="10"/>
        <v>3.4482390000000002E-2</v>
      </c>
      <c r="V64" s="25">
        <f t="shared" si="11"/>
        <v>0.7941294417000001</v>
      </c>
      <c r="W64" s="25">
        <v>4.0590000000000001E-2</v>
      </c>
      <c r="X64" s="25">
        <f t="shared" si="12"/>
        <v>3.9695000000000001E-2</v>
      </c>
      <c r="Y64" s="25"/>
      <c r="Z64" s="25">
        <f t="shared" si="13"/>
        <v>3.5205790000000001E-2</v>
      </c>
      <c r="AA64" s="25">
        <f t="shared" si="14"/>
        <v>0.81078934370000011</v>
      </c>
      <c r="AB64" s="25">
        <v>1.5299999999999999E-3</v>
      </c>
      <c r="AC64" s="25">
        <f t="shared" si="15"/>
        <v>8.9499999999999996E-4</v>
      </c>
    </row>
    <row r="65" spans="1:29" s="15" customFormat="1">
      <c r="A65" s="18">
        <v>313</v>
      </c>
      <c r="B65" s="25">
        <v>1.2999999999999999E-4</v>
      </c>
      <c r="C65" s="25">
        <v>3.1399999999999997E-2</v>
      </c>
      <c r="D65" s="25">
        <f t="shared" si="0"/>
        <v>3.0584999999999998E-2</v>
      </c>
      <c r="E65" s="25"/>
      <c r="F65" s="25">
        <f t="shared" si="1"/>
        <v>2.7978889999999999E-2</v>
      </c>
      <c r="G65" s="25">
        <f t="shared" si="2"/>
        <v>0.64435383670000002</v>
      </c>
      <c r="H65" s="25">
        <v>2.6530000000000001E-2</v>
      </c>
      <c r="I65" s="25">
        <f t="shared" si="3"/>
        <v>2.5715000000000002E-2</v>
      </c>
      <c r="J65" s="25"/>
      <c r="K65" s="25">
        <f t="shared" si="4"/>
        <v>2.2139390000000002E-2</v>
      </c>
      <c r="L65" s="25">
        <f t="shared" si="5"/>
        <v>0.50987015170000005</v>
      </c>
      <c r="M65" s="25">
        <v>2.5440000000000001E-2</v>
      </c>
      <c r="N65" s="25">
        <f t="shared" si="6"/>
        <v>2.4625000000000001E-2</v>
      </c>
      <c r="O65" s="25"/>
      <c r="P65" s="25">
        <f t="shared" si="7"/>
        <v>2.1807390000000003E-2</v>
      </c>
      <c r="Q65" s="25">
        <f t="shared" si="8"/>
        <v>0.5022241917000001</v>
      </c>
      <c r="R65" s="25">
        <v>4.113E-2</v>
      </c>
      <c r="S65" s="25">
        <f t="shared" si="9"/>
        <v>4.0314999999999997E-2</v>
      </c>
      <c r="T65" s="25"/>
      <c r="U65" s="25">
        <f t="shared" si="10"/>
        <v>3.4512389999999997E-2</v>
      </c>
      <c r="V65" s="25">
        <f t="shared" si="11"/>
        <v>0.79482034169999993</v>
      </c>
      <c r="W65" s="25">
        <v>4.0579999999999998E-2</v>
      </c>
      <c r="X65" s="25">
        <f t="shared" si="12"/>
        <v>3.9764999999999995E-2</v>
      </c>
      <c r="Y65" s="25"/>
      <c r="Z65" s="25">
        <f t="shared" si="13"/>
        <v>3.5275789999999994E-2</v>
      </c>
      <c r="AA65" s="25">
        <f t="shared" si="14"/>
        <v>0.81240144369999989</v>
      </c>
      <c r="AB65" s="25">
        <v>1.5E-3</v>
      </c>
      <c r="AC65" s="25">
        <f t="shared" si="15"/>
        <v>8.1499999999999997E-4</v>
      </c>
    </row>
    <row r="66" spans="1:29" s="15" customFormat="1">
      <c r="A66" s="18">
        <v>314</v>
      </c>
      <c r="B66" s="25">
        <v>2.0000000000000001E-4</v>
      </c>
      <c r="C66" s="25">
        <v>3.0870000000000002E-2</v>
      </c>
      <c r="D66" s="25">
        <f t="shared" si="0"/>
        <v>3.0020000000000002E-2</v>
      </c>
      <c r="E66" s="25"/>
      <c r="F66" s="25">
        <f t="shared" si="1"/>
        <v>2.7413890000000003E-2</v>
      </c>
      <c r="G66" s="25">
        <f t="shared" si="2"/>
        <v>0.63134188670000013</v>
      </c>
      <c r="H66" s="25">
        <v>2.5950000000000001E-2</v>
      </c>
      <c r="I66" s="25">
        <f t="shared" si="3"/>
        <v>2.5100000000000001E-2</v>
      </c>
      <c r="J66" s="25"/>
      <c r="K66" s="25">
        <f t="shared" si="4"/>
        <v>2.1524390000000001E-2</v>
      </c>
      <c r="L66" s="25">
        <f t="shared" si="5"/>
        <v>0.49570670170000003</v>
      </c>
      <c r="M66" s="25">
        <v>2.496E-2</v>
      </c>
      <c r="N66" s="25">
        <f t="shared" si="6"/>
        <v>2.4109999999999999E-2</v>
      </c>
      <c r="O66" s="25"/>
      <c r="P66" s="25">
        <f t="shared" si="7"/>
        <v>2.1292390000000001E-2</v>
      </c>
      <c r="Q66" s="25">
        <f t="shared" si="8"/>
        <v>0.49036374170000008</v>
      </c>
      <c r="R66" s="25">
        <v>4.1099999999999998E-2</v>
      </c>
      <c r="S66" s="25">
        <f t="shared" si="9"/>
        <v>4.0249999999999994E-2</v>
      </c>
      <c r="T66" s="25"/>
      <c r="U66" s="25">
        <f t="shared" si="10"/>
        <v>3.4447389999999994E-2</v>
      </c>
      <c r="V66" s="25">
        <f t="shared" si="11"/>
        <v>0.79332339169999988</v>
      </c>
      <c r="W66" s="25">
        <v>4.011E-2</v>
      </c>
      <c r="X66" s="25">
        <f t="shared" si="12"/>
        <v>3.9260000000000003E-2</v>
      </c>
      <c r="Y66" s="25"/>
      <c r="Z66" s="25">
        <f t="shared" si="13"/>
        <v>3.4770790000000003E-2</v>
      </c>
      <c r="AA66" s="25">
        <f t="shared" si="14"/>
        <v>0.80077129370000011</v>
      </c>
      <c r="AB66" s="25">
        <v>1.5E-3</v>
      </c>
      <c r="AC66" s="25">
        <f t="shared" si="15"/>
        <v>8.5000000000000006E-4</v>
      </c>
    </row>
    <row r="67" spans="1:29" s="15" customFormat="1">
      <c r="A67" s="18">
        <v>315</v>
      </c>
      <c r="B67" s="25">
        <v>4.0000000000000003E-5</v>
      </c>
      <c r="C67" s="25">
        <v>3.0499999999999999E-2</v>
      </c>
      <c r="D67" s="25">
        <f t="shared" ref="D67:D130" si="16">C67-AC67</f>
        <v>2.9794999999999999E-2</v>
      </c>
      <c r="E67" s="25"/>
      <c r="F67" s="25">
        <f t="shared" ref="F67:F130" si="17">D67-0.00260611</f>
        <v>2.718889E-2</v>
      </c>
      <c r="G67" s="25">
        <f t="shared" ref="G67:G130" si="18">F67*23.03</f>
        <v>0.62616013670000004</v>
      </c>
      <c r="H67" s="25">
        <v>2.5690000000000001E-2</v>
      </c>
      <c r="I67" s="25">
        <f t="shared" ref="I67:I130" si="19">H67-AC67</f>
        <v>2.4985E-2</v>
      </c>
      <c r="J67" s="25"/>
      <c r="K67" s="25">
        <f t="shared" ref="K67:K130" si="20">I67-0.00357561</f>
        <v>2.140939E-2</v>
      </c>
      <c r="L67" s="25">
        <f t="shared" ref="L67:L130" si="21">K67*23.03</f>
        <v>0.49305825170000001</v>
      </c>
      <c r="M67" s="25">
        <v>2.4649999999999998E-2</v>
      </c>
      <c r="N67" s="25">
        <f t="shared" ref="N67:N130" si="22">M67-AC67</f>
        <v>2.3944999999999998E-2</v>
      </c>
      <c r="O67" s="25"/>
      <c r="P67" s="25">
        <f t="shared" ref="P67:P130" si="23">N67-0.00281761</f>
        <v>2.1127389999999996E-2</v>
      </c>
      <c r="Q67" s="25">
        <f t="shared" ref="Q67:Q130" si="24">P67*23.03</f>
        <v>0.48656379169999991</v>
      </c>
      <c r="R67" s="25">
        <v>4.1090000000000002E-2</v>
      </c>
      <c r="S67" s="25">
        <f t="shared" ref="S67:S130" si="25">R67-AC67</f>
        <v>4.0385000000000004E-2</v>
      </c>
      <c r="T67" s="25"/>
      <c r="U67" s="25">
        <f t="shared" ref="U67:U130" si="26">S67-0.00580261</f>
        <v>3.4582390000000005E-2</v>
      </c>
      <c r="V67" s="25">
        <f t="shared" ref="V67:V130" si="27">U67*23.03</f>
        <v>0.79643244170000016</v>
      </c>
      <c r="W67" s="25">
        <v>3.8830000000000003E-2</v>
      </c>
      <c r="X67" s="25">
        <f t="shared" ref="X67:X130" si="28">W67-AC67</f>
        <v>3.8125000000000006E-2</v>
      </c>
      <c r="Y67" s="25"/>
      <c r="Z67" s="25">
        <f t="shared" ref="Z67:Z130" si="29">X67-0.00448921</f>
        <v>3.3635790000000006E-2</v>
      </c>
      <c r="AA67" s="25">
        <f t="shared" ref="AA67:AA130" si="30">Z67*23.03</f>
        <v>0.77463224370000017</v>
      </c>
      <c r="AB67" s="25">
        <v>1.3699999999999999E-3</v>
      </c>
      <c r="AC67" s="25">
        <f t="shared" ref="AC67:AC130" si="31">(B67+AB67)/2</f>
        <v>7.0500000000000001E-4</v>
      </c>
    </row>
    <row r="68" spans="1:29" s="15" customFormat="1">
      <c r="A68" s="18">
        <v>316</v>
      </c>
      <c r="B68" s="25">
        <v>1.6000000000000001E-4</v>
      </c>
      <c r="C68" s="25">
        <v>3.0030000000000001E-2</v>
      </c>
      <c r="D68" s="25">
        <f t="shared" si="16"/>
        <v>2.9275000000000002E-2</v>
      </c>
      <c r="E68" s="25"/>
      <c r="F68" s="25">
        <f t="shared" si="17"/>
        <v>2.6668890000000001E-2</v>
      </c>
      <c r="G68" s="25">
        <f t="shared" si="18"/>
        <v>0.61418453670000006</v>
      </c>
      <c r="H68" s="25">
        <v>2.53E-2</v>
      </c>
      <c r="I68" s="25">
        <f t="shared" si="19"/>
        <v>2.4545000000000001E-2</v>
      </c>
      <c r="J68" s="25"/>
      <c r="K68" s="25">
        <f t="shared" si="20"/>
        <v>2.0969390000000001E-2</v>
      </c>
      <c r="L68" s="25">
        <f t="shared" si="21"/>
        <v>0.48292505170000005</v>
      </c>
      <c r="M68" s="25">
        <v>2.4250000000000001E-2</v>
      </c>
      <c r="N68" s="25">
        <f t="shared" si="22"/>
        <v>2.3495000000000002E-2</v>
      </c>
      <c r="O68" s="25"/>
      <c r="P68" s="25">
        <f t="shared" si="23"/>
        <v>2.0677390000000004E-2</v>
      </c>
      <c r="Q68" s="25">
        <f t="shared" si="24"/>
        <v>0.47620029170000011</v>
      </c>
      <c r="R68" s="25">
        <v>4.1009999999999998E-2</v>
      </c>
      <c r="S68" s="25">
        <f t="shared" si="25"/>
        <v>4.0254999999999999E-2</v>
      </c>
      <c r="T68" s="25"/>
      <c r="U68" s="25">
        <f t="shared" si="26"/>
        <v>3.4452389999999999E-2</v>
      </c>
      <c r="V68" s="25">
        <f t="shared" si="27"/>
        <v>0.79343854170000006</v>
      </c>
      <c r="W68" s="25">
        <v>3.8120000000000001E-2</v>
      </c>
      <c r="X68" s="25">
        <f t="shared" si="28"/>
        <v>3.7365000000000002E-2</v>
      </c>
      <c r="Y68" s="25"/>
      <c r="Z68" s="25">
        <f t="shared" si="29"/>
        <v>3.2875790000000002E-2</v>
      </c>
      <c r="AA68" s="25">
        <f t="shared" si="30"/>
        <v>0.75712944370000013</v>
      </c>
      <c r="AB68" s="25">
        <v>1.3500000000000001E-3</v>
      </c>
      <c r="AC68" s="25">
        <f t="shared" si="31"/>
        <v>7.5500000000000003E-4</v>
      </c>
    </row>
    <row r="69" spans="1:29" s="15" customFormat="1">
      <c r="A69" s="18">
        <v>317</v>
      </c>
      <c r="B69" s="25">
        <v>1.2E-4</v>
      </c>
      <c r="C69" s="25">
        <v>2.9700000000000001E-2</v>
      </c>
      <c r="D69" s="25">
        <f t="shared" si="16"/>
        <v>2.8985E-2</v>
      </c>
      <c r="E69" s="25"/>
      <c r="F69" s="25">
        <f t="shared" si="17"/>
        <v>2.6378890000000002E-2</v>
      </c>
      <c r="G69" s="25">
        <f t="shared" si="18"/>
        <v>0.60750583670000002</v>
      </c>
      <c r="H69" s="25">
        <v>2.504E-2</v>
      </c>
      <c r="I69" s="25">
        <f t="shared" si="19"/>
        <v>2.4324999999999999E-2</v>
      </c>
      <c r="J69" s="25"/>
      <c r="K69" s="25">
        <f t="shared" si="20"/>
        <v>2.074939E-2</v>
      </c>
      <c r="L69" s="25">
        <f t="shared" si="21"/>
        <v>0.47785845170000002</v>
      </c>
      <c r="M69" s="25">
        <v>2.3879999999999998E-2</v>
      </c>
      <c r="N69" s="25">
        <f t="shared" si="22"/>
        <v>2.3164999999999998E-2</v>
      </c>
      <c r="O69" s="25"/>
      <c r="P69" s="25">
        <f t="shared" si="23"/>
        <v>2.034739E-2</v>
      </c>
      <c r="Q69" s="25">
        <f t="shared" si="24"/>
        <v>0.46860039170000001</v>
      </c>
      <c r="R69" s="25">
        <v>4.0750000000000001E-2</v>
      </c>
      <c r="S69" s="25">
        <f t="shared" si="25"/>
        <v>4.0035000000000001E-2</v>
      </c>
      <c r="T69" s="25"/>
      <c r="U69" s="25">
        <f t="shared" si="26"/>
        <v>3.4232390000000001E-2</v>
      </c>
      <c r="V69" s="25">
        <f t="shared" si="27"/>
        <v>0.78837194170000002</v>
      </c>
      <c r="W69" s="25">
        <v>3.8100000000000002E-2</v>
      </c>
      <c r="X69" s="25">
        <f t="shared" si="28"/>
        <v>3.7385000000000002E-2</v>
      </c>
      <c r="Y69" s="25"/>
      <c r="Z69" s="25">
        <f t="shared" si="29"/>
        <v>3.2895790000000001E-2</v>
      </c>
      <c r="AA69" s="25">
        <f t="shared" si="30"/>
        <v>0.75759004370000005</v>
      </c>
      <c r="AB69" s="25">
        <v>1.31E-3</v>
      </c>
      <c r="AC69" s="25">
        <f t="shared" si="31"/>
        <v>7.1500000000000003E-4</v>
      </c>
    </row>
    <row r="70" spans="1:29" s="15" customFormat="1">
      <c r="A70" s="18">
        <v>318</v>
      </c>
      <c r="B70" s="25">
        <v>1.2E-4</v>
      </c>
      <c r="C70" s="25">
        <v>2.9229999999999999E-2</v>
      </c>
      <c r="D70" s="25">
        <f t="shared" si="16"/>
        <v>2.8575E-2</v>
      </c>
      <c r="E70" s="25"/>
      <c r="F70" s="25">
        <f t="shared" si="17"/>
        <v>2.5968890000000001E-2</v>
      </c>
      <c r="G70" s="25">
        <f t="shared" si="18"/>
        <v>0.59806353670000001</v>
      </c>
      <c r="H70" s="25">
        <v>2.4469999999999999E-2</v>
      </c>
      <c r="I70" s="25">
        <f t="shared" si="19"/>
        <v>2.3814999999999999E-2</v>
      </c>
      <c r="J70" s="25"/>
      <c r="K70" s="25">
        <f t="shared" si="20"/>
        <v>2.0239389999999999E-2</v>
      </c>
      <c r="L70" s="25">
        <f t="shared" si="21"/>
        <v>0.46611315170000001</v>
      </c>
      <c r="M70" s="25">
        <v>2.3570000000000001E-2</v>
      </c>
      <c r="N70" s="25">
        <f t="shared" si="22"/>
        <v>2.2915000000000001E-2</v>
      </c>
      <c r="O70" s="25"/>
      <c r="P70" s="25">
        <f t="shared" si="23"/>
        <v>2.009739E-2</v>
      </c>
      <c r="Q70" s="25">
        <f t="shared" si="24"/>
        <v>0.46284289170000004</v>
      </c>
      <c r="R70" s="25">
        <v>4.0710000000000003E-2</v>
      </c>
      <c r="S70" s="25">
        <f t="shared" si="25"/>
        <v>4.0055E-2</v>
      </c>
      <c r="T70" s="25"/>
      <c r="U70" s="25">
        <f t="shared" si="26"/>
        <v>3.4252390000000001E-2</v>
      </c>
      <c r="V70" s="25">
        <f t="shared" si="27"/>
        <v>0.78883254170000006</v>
      </c>
      <c r="W70" s="25">
        <v>3.7690000000000001E-2</v>
      </c>
      <c r="X70" s="25">
        <f t="shared" si="28"/>
        <v>3.7034999999999998E-2</v>
      </c>
      <c r="Y70" s="25"/>
      <c r="Z70" s="25">
        <f t="shared" si="29"/>
        <v>3.2545789999999998E-2</v>
      </c>
      <c r="AA70" s="25">
        <f t="shared" si="30"/>
        <v>0.74952954370000002</v>
      </c>
      <c r="AB70" s="25">
        <v>1.1900000000000001E-3</v>
      </c>
      <c r="AC70" s="25">
        <f t="shared" si="31"/>
        <v>6.5500000000000009E-4</v>
      </c>
    </row>
    <row r="71" spans="1:29" s="15" customFormat="1">
      <c r="A71" s="18">
        <v>319</v>
      </c>
      <c r="B71" s="25">
        <v>6.8999999999999997E-5</v>
      </c>
      <c r="C71" s="25">
        <v>2.9059999999999999E-2</v>
      </c>
      <c r="D71" s="25">
        <f t="shared" si="16"/>
        <v>2.84505E-2</v>
      </c>
      <c r="E71" s="25"/>
      <c r="F71" s="25">
        <f t="shared" si="17"/>
        <v>2.5844390000000002E-2</v>
      </c>
      <c r="G71" s="25">
        <f t="shared" si="18"/>
        <v>0.59519630170000004</v>
      </c>
      <c r="H71" s="25">
        <v>2.4289999999999999E-2</v>
      </c>
      <c r="I71" s="25">
        <f t="shared" si="19"/>
        <v>2.36805E-2</v>
      </c>
      <c r="J71" s="25"/>
      <c r="K71" s="25">
        <f t="shared" si="20"/>
        <v>2.010489E-2</v>
      </c>
      <c r="L71" s="25">
        <f t="shared" si="21"/>
        <v>0.46301561670000002</v>
      </c>
      <c r="M71" s="25">
        <v>2.333E-2</v>
      </c>
      <c r="N71" s="25">
        <f t="shared" si="22"/>
        <v>2.2720500000000001E-2</v>
      </c>
      <c r="O71" s="25"/>
      <c r="P71" s="25">
        <f t="shared" si="23"/>
        <v>1.9902889999999999E-2</v>
      </c>
      <c r="Q71" s="25">
        <f t="shared" si="24"/>
        <v>0.45836355670000001</v>
      </c>
      <c r="R71" s="25">
        <v>4.07E-2</v>
      </c>
      <c r="S71" s="25">
        <f t="shared" si="25"/>
        <v>4.0090500000000001E-2</v>
      </c>
      <c r="T71" s="25"/>
      <c r="U71" s="25">
        <f t="shared" si="26"/>
        <v>3.4287890000000001E-2</v>
      </c>
      <c r="V71" s="25">
        <f t="shared" si="27"/>
        <v>0.78965010670000002</v>
      </c>
      <c r="W71" s="25">
        <v>3.7190000000000001E-2</v>
      </c>
      <c r="X71" s="25">
        <f t="shared" si="28"/>
        <v>3.6580500000000002E-2</v>
      </c>
      <c r="Y71" s="25"/>
      <c r="Z71" s="25">
        <f t="shared" si="29"/>
        <v>3.2091290000000001E-2</v>
      </c>
      <c r="AA71" s="25">
        <f t="shared" si="30"/>
        <v>0.73906240870000006</v>
      </c>
      <c r="AB71" s="25">
        <v>1.15E-3</v>
      </c>
      <c r="AC71" s="25">
        <f t="shared" si="31"/>
        <v>6.0950000000000002E-4</v>
      </c>
    </row>
    <row r="72" spans="1:29" s="15" customFormat="1">
      <c r="A72" s="18">
        <v>320</v>
      </c>
      <c r="B72" s="25">
        <v>1.6000000000000001E-4</v>
      </c>
      <c r="C72" s="25">
        <v>2.8490000000000001E-2</v>
      </c>
      <c r="D72" s="25">
        <f t="shared" si="16"/>
        <v>2.7855000000000001E-2</v>
      </c>
      <c r="E72" s="25"/>
      <c r="F72" s="25">
        <f t="shared" si="17"/>
        <v>2.5248890000000003E-2</v>
      </c>
      <c r="G72" s="25">
        <f t="shared" si="18"/>
        <v>0.58148193670000015</v>
      </c>
      <c r="H72" s="25">
        <v>2.3949999999999999E-2</v>
      </c>
      <c r="I72" s="25">
        <f t="shared" si="19"/>
        <v>2.3314999999999999E-2</v>
      </c>
      <c r="J72" s="25"/>
      <c r="K72" s="25">
        <f t="shared" si="20"/>
        <v>1.9739389999999999E-2</v>
      </c>
      <c r="L72" s="25">
        <f t="shared" si="21"/>
        <v>0.45459815170000001</v>
      </c>
      <c r="M72" s="25">
        <v>2.2950000000000002E-2</v>
      </c>
      <c r="N72" s="25">
        <f t="shared" si="22"/>
        <v>2.2315000000000002E-2</v>
      </c>
      <c r="O72" s="25"/>
      <c r="P72" s="25">
        <f t="shared" si="23"/>
        <v>1.9497390000000003E-2</v>
      </c>
      <c r="Q72" s="25">
        <f t="shared" si="24"/>
        <v>0.44902489170000009</v>
      </c>
      <c r="R72" s="25">
        <v>4.0649999999999999E-2</v>
      </c>
      <c r="S72" s="25">
        <f t="shared" si="25"/>
        <v>4.0015000000000002E-2</v>
      </c>
      <c r="T72" s="25"/>
      <c r="U72" s="25">
        <f t="shared" si="26"/>
        <v>3.4212390000000002E-2</v>
      </c>
      <c r="V72" s="25">
        <f t="shared" si="27"/>
        <v>0.7879113417000001</v>
      </c>
      <c r="W72" s="25">
        <v>3.7100000000000001E-2</v>
      </c>
      <c r="X72" s="25">
        <f t="shared" si="28"/>
        <v>3.6465000000000004E-2</v>
      </c>
      <c r="Y72" s="25"/>
      <c r="Z72" s="25">
        <f t="shared" si="29"/>
        <v>3.1975790000000004E-2</v>
      </c>
      <c r="AA72" s="25">
        <f t="shared" si="30"/>
        <v>0.73640244370000008</v>
      </c>
      <c r="AB72" s="25">
        <v>1.1100000000000001E-3</v>
      </c>
      <c r="AC72" s="25">
        <f t="shared" si="31"/>
        <v>6.3500000000000004E-4</v>
      </c>
    </row>
    <row r="73" spans="1:29" s="15" customFormat="1">
      <c r="A73" s="18">
        <v>321</v>
      </c>
      <c r="B73" s="25">
        <v>3.0000000000000001E-5</v>
      </c>
      <c r="C73" s="25">
        <v>2.8309999999999998E-2</v>
      </c>
      <c r="D73" s="25">
        <f t="shared" si="16"/>
        <v>2.7764999999999998E-2</v>
      </c>
      <c r="E73" s="25"/>
      <c r="F73" s="25">
        <f t="shared" si="17"/>
        <v>2.5158889999999996E-2</v>
      </c>
      <c r="G73" s="25">
        <f t="shared" si="18"/>
        <v>0.5794092367</v>
      </c>
      <c r="H73" s="25">
        <v>2.3939999999999999E-2</v>
      </c>
      <c r="I73" s="25">
        <f t="shared" si="19"/>
        <v>2.3394999999999999E-2</v>
      </c>
      <c r="J73" s="25"/>
      <c r="K73" s="25">
        <f t="shared" si="20"/>
        <v>1.9819389999999999E-2</v>
      </c>
      <c r="L73" s="25">
        <f t="shared" si="21"/>
        <v>0.45644055170000003</v>
      </c>
      <c r="M73" s="25">
        <v>2.2599999999999999E-2</v>
      </c>
      <c r="N73" s="25">
        <f t="shared" si="22"/>
        <v>2.2054999999999998E-2</v>
      </c>
      <c r="O73" s="25"/>
      <c r="P73" s="25">
        <f t="shared" si="23"/>
        <v>1.923739E-2</v>
      </c>
      <c r="Q73" s="25">
        <f t="shared" si="24"/>
        <v>0.4430370917</v>
      </c>
      <c r="R73" s="25">
        <v>4.0640000000000003E-2</v>
      </c>
      <c r="S73" s="25">
        <f t="shared" si="25"/>
        <v>4.0095000000000006E-2</v>
      </c>
      <c r="T73" s="25"/>
      <c r="U73" s="25">
        <f t="shared" si="26"/>
        <v>3.4292390000000006E-2</v>
      </c>
      <c r="V73" s="25">
        <f t="shared" si="27"/>
        <v>0.78975374170000012</v>
      </c>
      <c r="W73" s="25">
        <v>3.705E-2</v>
      </c>
      <c r="X73" s="25">
        <f t="shared" si="28"/>
        <v>3.6505000000000003E-2</v>
      </c>
      <c r="Y73" s="25"/>
      <c r="Z73" s="25">
        <f t="shared" si="29"/>
        <v>3.2015790000000002E-2</v>
      </c>
      <c r="AA73" s="25">
        <f t="shared" si="30"/>
        <v>0.73732364370000014</v>
      </c>
      <c r="AB73" s="25">
        <v>1.06E-3</v>
      </c>
      <c r="AC73" s="25">
        <f t="shared" si="31"/>
        <v>5.4500000000000002E-4</v>
      </c>
    </row>
    <row r="74" spans="1:29" s="15" customFormat="1">
      <c r="A74" s="18">
        <v>322</v>
      </c>
      <c r="B74" s="25">
        <v>6.8999999999999997E-5</v>
      </c>
      <c r="C74" s="25">
        <v>2.775E-2</v>
      </c>
      <c r="D74" s="25">
        <f t="shared" si="16"/>
        <v>2.7190499999999999E-2</v>
      </c>
      <c r="E74" s="25"/>
      <c r="F74" s="25">
        <f t="shared" si="17"/>
        <v>2.4584389999999998E-2</v>
      </c>
      <c r="G74" s="25">
        <f t="shared" si="18"/>
        <v>0.56617850169999995</v>
      </c>
      <c r="H74" s="25">
        <v>2.393E-2</v>
      </c>
      <c r="I74" s="25">
        <f t="shared" si="19"/>
        <v>2.3370499999999999E-2</v>
      </c>
      <c r="J74" s="25"/>
      <c r="K74" s="25">
        <f t="shared" si="20"/>
        <v>1.9794889999999999E-2</v>
      </c>
      <c r="L74" s="25">
        <f t="shared" si="21"/>
        <v>0.45587631670000001</v>
      </c>
      <c r="M74" s="25">
        <v>2.232E-2</v>
      </c>
      <c r="N74" s="25">
        <f t="shared" si="22"/>
        <v>2.1760499999999999E-2</v>
      </c>
      <c r="O74" s="25"/>
      <c r="P74" s="25">
        <f t="shared" si="23"/>
        <v>1.8942889999999997E-2</v>
      </c>
      <c r="Q74" s="25">
        <f t="shared" si="24"/>
        <v>0.43625475669999997</v>
      </c>
      <c r="R74" s="25">
        <v>4.0320000000000002E-2</v>
      </c>
      <c r="S74" s="25">
        <f t="shared" si="25"/>
        <v>3.9760500000000004E-2</v>
      </c>
      <c r="T74" s="25"/>
      <c r="U74" s="25">
        <f t="shared" si="26"/>
        <v>3.3957890000000004E-2</v>
      </c>
      <c r="V74" s="25">
        <f t="shared" si="27"/>
        <v>0.78205020670000014</v>
      </c>
      <c r="W74" s="25">
        <v>3.6799999999999999E-2</v>
      </c>
      <c r="X74" s="25">
        <f t="shared" si="28"/>
        <v>3.6240500000000002E-2</v>
      </c>
      <c r="Y74" s="25"/>
      <c r="Z74" s="25">
        <f t="shared" si="29"/>
        <v>3.1751290000000001E-2</v>
      </c>
      <c r="AA74" s="25">
        <f t="shared" si="30"/>
        <v>0.73123220870000005</v>
      </c>
      <c r="AB74" s="25">
        <v>1.0499999999999999E-3</v>
      </c>
      <c r="AC74" s="25">
        <f t="shared" si="31"/>
        <v>5.5949999999999999E-4</v>
      </c>
    </row>
    <row r="75" spans="1:29" s="15" customFormat="1">
      <c r="A75" s="18">
        <v>323</v>
      </c>
      <c r="B75" s="25">
        <v>1.1E-4</v>
      </c>
      <c r="C75" s="25">
        <v>2.758E-2</v>
      </c>
      <c r="D75" s="25">
        <f t="shared" si="16"/>
        <v>2.7005000000000001E-2</v>
      </c>
      <c r="E75" s="25"/>
      <c r="F75" s="25">
        <f t="shared" si="17"/>
        <v>2.4398889999999999E-2</v>
      </c>
      <c r="G75" s="25">
        <f t="shared" si="18"/>
        <v>0.56190643670000007</v>
      </c>
      <c r="H75" s="25">
        <v>2.392E-2</v>
      </c>
      <c r="I75" s="25">
        <f t="shared" si="19"/>
        <v>2.3345000000000001E-2</v>
      </c>
      <c r="J75" s="25"/>
      <c r="K75" s="25">
        <f t="shared" si="20"/>
        <v>1.9769390000000001E-2</v>
      </c>
      <c r="L75" s="25">
        <f t="shared" si="21"/>
        <v>0.45528905170000006</v>
      </c>
      <c r="M75" s="25">
        <v>2.198E-2</v>
      </c>
      <c r="N75" s="25">
        <f t="shared" si="22"/>
        <v>2.1405E-2</v>
      </c>
      <c r="O75" s="25"/>
      <c r="P75" s="25">
        <f t="shared" si="23"/>
        <v>1.8587390000000002E-2</v>
      </c>
      <c r="Q75" s="25">
        <f t="shared" si="24"/>
        <v>0.42806759170000008</v>
      </c>
      <c r="R75" s="25">
        <v>4.011E-2</v>
      </c>
      <c r="S75" s="25">
        <f t="shared" si="25"/>
        <v>3.9535000000000001E-2</v>
      </c>
      <c r="T75" s="25"/>
      <c r="U75" s="25">
        <f t="shared" si="26"/>
        <v>3.3732390000000001E-2</v>
      </c>
      <c r="V75" s="25">
        <f t="shared" si="27"/>
        <v>0.77685694170000008</v>
      </c>
      <c r="W75" s="25">
        <v>3.6729999999999999E-2</v>
      </c>
      <c r="X75" s="25">
        <f t="shared" si="28"/>
        <v>3.6155E-2</v>
      </c>
      <c r="Y75" s="25"/>
      <c r="Z75" s="25">
        <f t="shared" si="29"/>
        <v>3.1665789999999999E-2</v>
      </c>
      <c r="AA75" s="25">
        <f t="shared" si="30"/>
        <v>0.7292631437</v>
      </c>
      <c r="AB75" s="25">
        <v>1.0399999999999999E-3</v>
      </c>
      <c r="AC75" s="25">
        <f t="shared" si="31"/>
        <v>5.7499999999999999E-4</v>
      </c>
    </row>
    <row r="76" spans="1:29" s="15" customFormat="1">
      <c r="A76" s="18">
        <v>324</v>
      </c>
      <c r="B76" s="25">
        <v>5.0000000000000002E-5</v>
      </c>
      <c r="C76" s="25">
        <v>2.707E-2</v>
      </c>
      <c r="D76" s="25">
        <f t="shared" si="16"/>
        <v>2.6550000000000001E-2</v>
      </c>
      <c r="E76" s="25"/>
      <c r="F76" s="25">
        <f t="shared" si="17"/>
        <v>2.3943890000000002E-2</v>
      </c>
      <c r="G76" s="25">
        <f t="shared" si="18"/>
        <v>0.55142778670000003</v>
      </c>
      <c r="H76" s="25">
        <v>2.3879999999999998E-2</v>
      </c>
      <c r="I76" s="25">
        <f t="shared" si="19"/>
        <v>2.3359999999999999E-2</v>
      </c>
      <c r="J76" s="25"/>
      <c r="K76" s="25">
        <f t="shared" si="20"/>
        <v>1.9784389999999999E-2</v>
      </c>
      <c r="L76" s="25">
        <f t="shared" si="21"/>
        <v>0.45563450169999997</v>
      </c>
      <c r="M76" s="25">
        <v>2.1649999999999999E-2</v>
      </c>
      <c r="N76" s="25">
        <f t="shared" si="22"/>
        <v>2.1129999999999999E-2</v>
      </c>
      <c r="O76" s="25"/>
      <c r="P76" s="25">
        <f t="shared" si="23"/>
        <v>1.8312389999999998E-2</v>
      </c>
      <c r="Q76" s="25">
        <f t="shared" si="24"/>
        <v>0.42173434169999996</v>
      </c>
      <c r="R76" s="25">
        <v>4.0050000000000002E-2</v>
      </c>
      <c r="S76" s="25">
        <f t="shared" si="25"/>
        <v>3.9530000000000003E-2</v>
      </c>
      <c r="T76" s="25"/>
      <c r="U76" s="25">
        <f t="shared" si="26"/>
        <v>3.3727390000000003E-2</v>
      </c>
      <c r="V76" s="25">
        <f t="shared" si="27"/>
        <v>0.77674179170000013</v>
      </c>
      <c r="W76" s="25">
        <v>3.6580000000000001E-2</v>
      </c>
      <c r="X76" s="25">
        <f t="shared" si="28"/>
        <v>3.6060000000000002E-2</v>
      </c>
      <c r="Y76" s="25"/>
      <c r="Z76" s="25">
        <f t="shared" si="29"/>
        <v>3.1570790000000001E-2</v>
      </c>
      <c r="AA76" s="25">
        <f t="shared" si="30"/>
        <v>0.72707529370000001</v>
      </c>
      <c r="AB76" s="25">
        <v>9.8999999999999999E-4</v>
      </c>
      <c r="AC76" s="25">
        <f t="shared" si="31"/>
        <v>5.1999999999999995E-4</v>
      </c>
    </row>
    <row r="77" spans="1:29" s="15" customFormat="1">
      <c r="A77" s="18">
        <v>325</v>
      </c>
      <c r="B77" s="25">
        <v>3.0000000000000001E-5</v>
      </c>
      <c r="C77" s="25">
        <v>2.2970000000000001E-2</v>
      </c>
      <c r="D77" s="25">
        <f t="shared" si="16"/>
        <v>2.249E-2</v>
      </c>
      <c r="E77" s="25"/>
      <c r="F77" s="25">
        <f t="shared" si="17"/>
        <v>1.9883890000000001E-2</v>
      </c>
      <c r="G77" s="25">
        <f t="shared" si="18"/>
        <v>0.45792598670000006</v>
      </c>
      <c r="H77" s="25">
        <v>2.3869999999999999E-2</v>
      </c>
      <c r="I77" s="25">
        <f t="shared" si="19"/>
        <v>2.3389999999999998E-2</v>
      </c>
      <c r="J77" s="25"/>
      <c r="K77" s="25">
        <f t="shared" si="20"/>
        <v>1.9814389999999998E-2</v>
      </c>
      <c r="L77" s="25">
        <f t="shared" si="21"/>
        <v>0.45632540169999997</v>
      </c>
      <c r="M77" s="25">
        <v>1.8149999999999999E-2</v>
      </c>
      <c r="N77" s="25">
        <f t="shared" si="22"/>
        <v>1.7669999999999998E-2</v>
      </c>
      <c r="O77" s="25"/>
      <c r="P77" s="25">
        <f t="shared" si="23"/>
        <v>1.4852389999999998E-2</v>
      </c>
      <c r="Q77" s="25">
        <f t="shared" si="24"/>
        <v>0.34205054169999999</v>
      </c>
      <c r="R77" s="25">
        <v>3.968E-2</v>
      </c>
      <c r="S77" s="25">
        <f t="shared" si="25"/>
        <v>3.9199999999999999E-2</v>
      </c>
      <c r="T77" s="25"/>
      <c r="U77" s="25">
        <f t="shared" si="26"/>
        <v>3.3397389999999999E-2</v>
      </c>
      <c r="V77" s="25">
        <f t="shared" si="27"/>
        <v>0.76914189170000002</v>
      </c>
      <c r="W77" s="25">
        <v>3.6400000000000002E-2</v>
      </c>
      <c r="X77" s="25">
        <f t="shared" si="28"/>
        <v>3.5920000000000001E-2</v>
      </c>
      <c r="Y77" s="25"/>
      <c r="Z77" s="25">
        <f t="shared" si="29"/>
        <v>3.143079E-2</v>
      </c>
      <c r="AA77" s="25">
        <f t="shared" si="30"/>
        <v>0.7238510937</v>
      </c>
      <c r="AB77" s="25">
        <v>9.3000000000000005E-4</v>
      </c>
      <c r="AC77" s="25">
        <f t="shared" si="31"/>
        <v>4.8000000000000001E-4</v>
      </c>
    </row>
    <row r="78" spans="1:29" s="15" customFormat="1">
      <c r="A78" s="18">
        <v>326</v>
      </c>
      <c r="B78" s="25">
        <v>6.0000000000000002E-5</v>
      </c>
      <c r="C78" s="25">
        <v>2.2960000000000001E-2</v>
      </c>
      <c r="D78" s="25">
        <f t="shared" si="16"/>
        <v>2.2465000000000002E-2</v>
      </c>
      <c r="E78" s="25"/>
      <c r="F78" s="25">
        <f t="shared" si="17"/>
        <v>1.9858890000000004E-2</v>
      </c>
      <c r="G78" s="25">
        <f t="shared" si="18"/>
        <v>0.45735023670000013</v>
      </c>
      <c r="H78" s="25">
        <v>2.206E-2</v>
      </c>
      <c r="I78" s="25">
        <f t="shared" si="19"/>
        <v>2.1565000000000001E-2</v>
      </c>
      <c r="J78" s="25"/>
      <c r="K78" s="25">
        <f t="shared" si="20"/>
        <v>1.7989390000000001E-2</v>
      </c>
      <c r="L78" s="25">
        <f t="shared" si="21"/>
        <v>0.41429565170000004</v>
      </c>
      <c r="M78" s="25">
        <v>1.814E-2</v>
      </c>
      <c r="N78" s="25">
        <f t="shared" si="22"/>
        <v>1.7645000000000001E-2</v>
      </c>
      <c r="O78" s="25"/>
      <c r="P78" s="25">
        <f t="shared" si="23"/>
        <v>1.4827390000000001E-2</v>
      </c>
      <c r="Q78" s="25">
        <f t="shared" si="24"/>
        <v>0.34147479170000006</v>
      </c>
      <c r="R78" s="25">
        <v>3.8399999999999997E-2</v>
      </c>
      <c r="S78" s="25">
        <f t="shared" si="25"/>
        <v>3.7904999999999994E-2</v>
      </c>
      <c r="T78" s="25"/>
      <c r="U78" s="25">
        <f t="shared" si="26"/>
        <v>3.2102389999999995E-2</v>
      </c>
      <c r="V78" s="25">
        <f t="shared" si="27"/>
        <v>0.73931804169999993</v>
      </c>
      <c r="W78" s="25">
        <v>2.6110000000000001E-2</v>
      </c>
      <c r="X78" s="25">
        <f t="shared" si="28"/>
        <v>2.5615000000000002E-2</v>
      </c>
      <c r="Y78" s="25"/>
      <c r="Z78" s="25">
        <f t="shared" si="29"/>
        <v>2.1125790000000002E-2</v>
      </c>
      <c r="AA78" s="25">
        <f t="shared" si="30"/>
        <v>0.48652694370000005</v>
      </c>
      <c r="AB78" s="25">
        <v>9.3000000000000005E-4</v>
      </c>
      <c r="AC78" s="25">
        <f t="shared" si="31"/>
        <v>4.95E-4</v>
      </c>
    </row>
    <row r="79" spans="1:29" s="15" customFormat="1">
      <c r="A79" s="18">
        <v>327</v>
      </c>
      <c r="B79" s="25">
        <v>8.0000000000000007E-5</v>
      </c>
      <c r="C79" s="25">
        <v>2.2950000000000002E-2</v>
      </c>
      <c r="D79" s="25">
        <f t="shared" si="16"/>
        <v>2.2435E-2</v>
      </c>
      <c r="E79" s="25"/>
      <c r="F79" s="25">
        <f t="shared" si="17"/>
        <v>1.9828890000000002E-2</v>
      </c>
      <c r="G79" s="25">
        <f t="shared" si="18"/>
        <v>0.45665933670000008</v>
      </c>
      <c r="H79" s="25">
        <v>2.1739999999999999E-2</v>
      </c>
      <c r="I79" s="25">
        <f t="shared" si="19"/>
        <v>2.1224999999999997E-2</v>
      </c>
      <c r="J79" s="25"/>
      <c r="K79" s="25">
        <f t="shared" si="20"/>
        <v>1.7649389999999997E-2</v>
      </c>
      <c r="L79" s="25">
        <f t="shared" si="21"/>
        <v>0.40646545169999998</v>
      </c>
      <c r="M79" s="25">
        <v>1.814E-2</v>
      </c>
      <c r="N79" s="25">
        <f t="shared" si="22"/>
        <v>1.7624999999999998E-2</v>
      </c>
      <c r="O79" s="25"/>
      <c r="P79" s="25">
        <f t="shared" si="23"/>
        <v>1.4807389999999998E-2</v>
      </c>
      <c r="Q79" s="25">
        <f t="shared" si="24"/>
        <v>0.34101419169999997</v>
      </c>
      <c r="R79" s="25">
        <v>3.5409999999999997E-2</v>
      </c>
      <c r="S79" s="25">
        <f t="shared" si="25"/>
        <v>3.4894999999999995E-2</v>
      </c>
      <c r="T79" s="25"/>
      <c r="U79" s="25">
        <f t="shared" si="26"/>
        <v>2.9092389999999996E-2</v>
      </c>
      <c r="V79" s="25">
        <f t="shared" si="27"/>
        <v>0.66999774169999993</v>
      </c>
      <c r="W79" s="25">
        <v>2.5659999999999999E-2</v>
      </c>
      <c r="X79" s="25">
        <f t="shared" si="28"/>
        <v>2.5144999999999997E-2</v>
      </c>
      <c r="Y79" s="25"/>
      <c r="Z79" s="25">
        <f t="shared" si="29"/>
        <v>2.0655789999999997E-2</v>
      </c>
      <c r="AA79" s="25">
        <f t="shared" si="30"/>
        <v>0.47570284369999993</v>
      </c>
      <c r="AB79" s="25">
        <v>9.5E-4</v>
      </c>
      <c r="AC79" s="25">
        <f t="shared" si="31"/>
        <v>5.1500000000000005E-4</v>
      </c>
    </row>
    <row r="80" spans="1:29" s="15" customFormat="1">
      <c r="A80" s="18">
        <v>328</v>
      </c>
      <c r="B80" s="25">
        <v>9.0000000000000006E-5</v>
      </c>
      <c r="C80" s="25">
        <v>2.2870000000000001E-2</v>
      </c>
      <c r="D80" s="25">
        <f t="shared" si="16"/>
        <v>2.2340000000000002E-2</v>
      </c>
      <c r="E80" s="25"/>
      <c r="F80" s="25">
        <f t="shared" si="17"/>
        <v>1.9733890000000004E-2</v>
      </c>
      <c r="G80" s="25">
        <f t="shared" si="18"/>
        <v>0.45447148670000009</v>
      </c>
      <c r="H80" s="25">
        <v>2.103E-2</v>
      </c>
      <c r="I80" s="25">
        <f t="shared" si="19"/>
        <v>2.0500000000000001E-2</v>
      </c>
      <c r="J80" s="25"/>
      <c r="K80" s="25">
        <f t="shared" si="20"/>
        <v>1.6924390000000001E-2</v>
      </c>
      <c r="L80" s="25">
        <f t="shared" si="21"/>
        <v>0.38976870170000005</v>
      </c>
      <c r="M80" s="25">
        <v>1.814E-2</v>
      </c>
      <c r="N80" s="25">
        <f t="shared" si="22"/>
        <v>1.7610000000000001E-2</v>
      </c>
      <c r="O80" s="25"/>
      <c r="P80" s="25">
        <f t="shared" si="23"/>
        <v>1.4792390000000001E-2</v>
      </c>
      <c r="Q80" s="25">
        <f t="shared" si="24"/>
        <v>0.34066874170000006</v>
      </c>
      <c r="R80" s="25">
        <v>3.5270000000000003E-2</v>
      </c>
      <c r="S80" s="25">
        <f t="shared" si="25"/>
        <v>3.474E-2</v>
      </c>
      <c r="T80" s="25"/>
      <c r="U80" s="25">
        <f t="shared" si="26"/>
        <v>2.893739E-2</v>
      </c>
      <c r="V80" s="25">
        <f t="shared" si="27"/>
        <v>0.66642809170000006</v>
      </c>
      <c r="W80" s="25">
        <v>2.5080000000000002E-2</v>
      </c>
      <c r="X80" s="25">
        <f t="shared" si="28"/>
        <v>2.4550000000000002E-2</v>
      </c>
      <c r="Y80" s="25"/>
      <c r="Z80" s="25">
        <f t="shared" si="29"/>
        <v>2.0060790000000002E-2</v>
      </c>
      <c r="AA80" s="25">
        <f t="shared" si="30"/>
        <v>0.46199999370000006</v>
      </c>
      <c r="AB80" s="25">
        <v>9.7000000000000005E-4</v>
      </c>
      <c r="AC80" s="25">
        <f t="shared" si="31"/>
        <v>5.2999999999999998E-4</v>
      </c>
    </row>
    <row r="81" spans="1:29" s="15" customFormat="1">
      <c r="A81" s="18">
        <v>329</v>
      </c>
      <c r="B81" s="25">
        <v>6.0000000000000002E-5</v>
      </c>
      <c r="C81" s="25">
        <v>2.2550000000000001E-2</v>
      </c>
      <c r="D81" s="25">
        <f t="shared" si="16"/>
        <v>2.2055000000000002E-2</v>
      </c>
      <c r="E81" s="25"/>
      <c r="F81" s="25">
        <f t="shared" si="17"/>
        <v>1.9448890000000003E-2</v>
      </c>
      <c r="G81" s="25">
        <f t="shared" si="18"/>
        <v>0.44790793670000012</v>
      </c>
      <c r="H81" s="25">
        <v>2.0969999999999999E-2</v>
      </c>
      <c r="I81" s="25">
        <f t="shared" si="19"/>
        <v>2.0475E-2</v>
      </c>
      <c r="J81" s="25"/>
      <c r="K81" s="25">
        <f t="shared" si="20"/>
        <v>1.689939E-2</v>
      </c>
      <c r="L81" s="25">
        <f t="shared" si="21"/>
        <v>0.38919295170000001</v>
      </c>
      <c r="M81" s="25">
        <v>1.814E-2</v>
      </c>
      <c r="N81" s="25">
        <f t="shared" si="22"/>
        <v>1.7645000000000001E-2</v>
      </c>
      <c r="O81" s="25"/>
      <c r="P81" s="25">
        <f t="shared" si="23"/>
        <v>1.4827390000000001E-2</v>
      </c>
      <c r="Q81" s="25">
        <f t="shared" si="24"/>
        <v>0.34147479170000006</v>
      </c>
      <c r="R81" s="25">
        <v>3.0169999999999999E-2</v>
      </c>
      <c r="S81" s="25">
        <f t="shared" si="25"/>
        <v>2.9675E-2</v>
      </c>
      <c r="T81" s="25"/>
      <c r="U81" s="25">
        <f t="shared" si="26"/>
        <v>2.387239E-2</v>
      </c>
      <c r="V81" s="25">
        <f t="shared" si="27"/>
        <v>0.54978114170000003</v>
      </c>
      <c r="W81" s="25">
        <v>2.4910000000000002E-2</v>
      </c>
      <c r="X81" s="25">
        <f t="shared" si="28"/>
        <v>2.4415000000000003E-2</v>
      </c>
      <c r="Y81" s="25"/>
      <c r="Z81" s="25">
        <f t="shared" si="29"/>
        <v>1.9925790000000002E-2</v>
      </c>
      <c r="AA81" s="25">
        <f t="shared" si="30"/>
        <v>0.45889094370000005</v>
      </c>
      <c r="AB81" s="25">
        <v>9.3000000000000005E-4</v>
      </c>
      <c r="AC81" s="25">
        <f t="shared" si="31"/>
        <v>4.95E-4</v>
      </c>
    </row>
    <row r="82" spans="1:29" s="15" customFormat="1">
      <c r="A82" s="18">
        <v>330</v>
      </c>
      <c r="B82" s="25">
        <v>1.2999999999999999E-4</v>
      </c>
      <c r="C82" s="25">
        <v>2.247E-2</v>
      </c>
      <c r="D82" s="25">
        <f t="shared" si="16"/>
        <v>2.1925E-2</v>
      </c>
      <c r="E82" s="25"/>
      <c r="F82" s="25">
        <f t="shared" si="17"/>
        <v>1.9318889999999998E-2</v>
      </c>
      <c r="G82" s="25">
        <f t="shared" si="18"/>
        <v>0.44491403669999996</v>
      </c>
      <c r="H82" s="25">
        <v>2.0570000000000001E-2</v>
      </c>
      <c r="I82" s="25">
        <f t="shared" si="19"/>
        <v>2.0025000000000001E-2</v>
      </c>
      <c r="J82" s="25"/>
      <c r="K82" s="25">
        <f t="shared" si="20"/>
        <v>1.6449390000000001E-2</v>
      </c>
      <c r="L82" s="25">
        <f t="shared" si="21"/>
        <v>0.37882945170000004</v>
      </c>
      <c r="M82" s="25">
        <v>1.813E-2</v>
      </c>
      <c r="N82" s="25">
        <f t="shared" si="22"/>
        <v>1.7585E-2</v>
      </c>
      <c r="O82" s="25"/>
      <c r="P82" s="25">
        <f t="shared" si="23"/>
        <v>1.476739E-2</v>
      </c>
      <c r="Q82" s="25">
        <f t="shared" si="24"/>
        <v>0.34009299170000001</v>
      </c>
      <c r="R82" s="25">
        <v>2.9749999999999999E-2</v>
      </c>
      <c r="S82" s="25">
        <f t="shared" si="25"/>
        <v>2.9204999999999998E-2</v>
      </c>
      <c r="T82" s="25"/>
      <c r="U82" s="25">
        <f t="shared" si="26"/>
        <v>2.3402389999999999E-2</v>
      </c>
      <c r="V82" s="25">
        <f t="shared" si="27"/>
        <v>0.53895704170000003</v>
      </c>
      <c r="W82" s="25">
        <v>2.4539999999999999E-2</v>
      </c>
      <c r="X82" s="25">
        <f t="shared" si="28"/>
        <v>2.3994999999999999E-2</v>
      </c>
      <c r="Y82" s="25"/>
      <c r="Z82" s="25">
        <f t="shared" si="29"/>
        <v>1.9505789999999999E-2</v>
      </c>
      <c r="AA82" s="25">
        <f t="shared" si="30"/>
        <v>0.44921834369999997</v>
      </c>
      <c r="AB82" s="25">
        <v>9.6000000000000002E-4</v>
      </c>
      <c r="AC82" s="25">
        <f t="shared" si="31"/>
        <v>5.4500000000000002E-4</v>
      </c>
    </row>
    <row r="83" spans="1:29" s="15" customFormat="1">
      <c r="A83" s="18">
        <v>331</v>
      </c>
      <c r="B83" s="25">
        <v>6.8999999999999997E-5</v>
      </c>
      <c r="C83" s="25">
        <v>2.2460000000000001E-2</v>
      </c>
      <c r="D83" s="25">
        <f t="shared" si="16"/>
        <v>2.1995500000000001E-2</v>
      </c>
      <c r="E83" s="25"/>
      <c r="F83" s="25">
        <f t="shared" si="17"/>
        <v>1.9389389999999999E-2</v>
      </c>
      <c r="G83" s="25">
        <f t="shared" si="18"/>
        <v>0.44653765169999998</v>
      </c>
      <c r="H83" s="25">
        <v>2.0459999999999999E-2</v>
      </c>
      <c r="I83" s="25">
        <f t="shared" si="19"/>
        <v>1.9995499999999999E-2</v>
      </c>
      <c r="J83" s="25"/>
      <c r="K83" s="25">
        <f t="shared" si="20"/>
        <v>1.6419889999999999E-2</v>
      </c>
      <c r="L83" s="25">
        <f t="shared" si="21"/>
        <v>0.37815006670000001</v>
      </c>
      <c r="M83" s="25">
        <v>1.8120000000000001E-2</v>
      </c>
      <c r="N83" s="25">
        <f t="shared" si="22"/>
        <v>1.7655500000000001E-2</v>
      </c>
      <c r="O83" s="25"/>
      <c r="P83" s="25">
        <f t="shared" si="23"/>
        <v>1.4837890000000001E-2</v>
      </c>
      <c r="Q83" s="25">
        <f t="shared" si="24"/>
        <v>0.34171660670000004</v>
      </c>
      <c r="R83" s="25">
        <v>2.9649999999999999E-2</v>
      </c>
      <c r="S83" s="25">
        <f t="shared" si="25"/>
        <v>2.91855E-2</v>
      </c>
      <c r="T83" s="25"/>
      <c r="U83" s="25">
        <f t="shared" si="26"/>
        <v>2.338289E-2</v>
      </c>
      <c r="V83" s="25">
        <f t="shared" si="27"/>
        <v>0.53850795670000007</v>
      </c>
      <c r="W83" s="25">
        <v>2.4369999999999999E-2</v>
      </c>
      <c r="X83" s="25">
        <f t="shared" si="28"/>
        <v>2.39055E-2</v>
      </c>
      <c r="Y83" s="25"/>
      <c r="Z83" s="25">
        <f t="shared" si="29"/>
        <v>1.9416289999999999E-2</v>
      </c>
      <c r="AA83" s="25">
        <f t="shared" si="30"/>
        <v>0.4471571587</v>
      </c>
      <c r="AB83" s="25">
        <v>8.5999999999999998E-4</v>
      </c>
      <c r="AC83" s="25">
        <f t="shared" si="31"/>
        <v>4.6449999999999996E-4</v>
      </c>
    </row>
    <row r="84" spans="1:29" s="15" customFormat="1">
      <c r="A84" s="18">
        <v>332</v>
      </c>
      <c r="B84" s="25">
        <v>1.2999999999999999E-4</v>
      </c>
      <c r="C84" s="25">
        <v>2.2450000000000001E-2</v>
      </c>
      <c r="D84" s="25">
        <f t="shared" si="16"/>
        <v>2.198E-2</v>
      </c>
      <c r="E84" s="25"/>
      <c r="F84" s="25">
        <f t="shared" si="17"/>
        <v>1.9373889999999998E-2</v>
      </c>
      <c r="G84" s="25">
        <f t="shared" si="18"/>
        <v>0.4461806867</v>
      </c>
      <c r="H84" s="25">
        <v>2.0199999999999999E-2</v>
      </c>
      <c r="I84" s="25">
        <f t="shared" si="19"/>
        <v>1.9729999999999998E-2</v>
      </c>
      <c r="J84" s="25"/>
      <c r="K84" s="25">
        <f t="shared" si="20"/>
        <v>1.6154389999999998E-2</v>
      </c>
      <c r="L84" s="25">
        <f t="shared" si="21"/>
        <v>0.37203560169999994</v>
      </c>
      <c r="M84" s="25">
        <v>1.8110000000000001E-2</v>
      </c>
      <c r="N84" s="25">
        <f t="shared" si="22"/>
        <v>1.7639999999999999E-2</v>
      </c>
      <c r="O84" s="25"/>
      <c r="P84" s="25">
        <f t="shared" si="23"/>
        <v>1.482239E-2</v>
      </c>
      <c r="Q84" s="25">
        <f t="shared" si="24"/>
        <v>0.34135964169999999</v>
      </c>
      <c r="R84" s="25">
        <v>2.5409999999999999E-2</v>
      </c>
      <c r="S84" s="25">
        <f t="shared" si="25"/>
        <v>2.4939999999999997E-2</v>
      </c>
      <c r="T84" s="25"/>
      <c r="U84" s="25">
        <f t="shared" si="26"/>
        <v>1.9137389999999997E-2</v>
      </c>
      <c r="V84" s="25">
        <f t="shared" si="27"/>
        <v>0.44073409169999994</v>
      </c>
      <c r="W84" s="25">
        <v>2.4070000000000001E-2</v>
      </c>
      <c r="X84" s="25">
        <f t="shared" si="28"/>
        <v>2.3599999999999999E-2</v>
      </c>
      <c r="Y84" s="25"/>
      <c r="Z84" s="25">
        <f t="shared" si="29"/>
        <v>1.9110789999999999E-2</v>
      </c>
      <c r="AA84" s="25">
        <f t="shared" si="30"/>
        <v>0.44012149369999998</v>
      </c>
      <c r="AB84" s="25">
        <v>8.0999999999999996E-4</v>
      </c>
      <c r="AC84" s="25">
        <f t="shared" si="31"/>
        <v>4.6999999999999999E-4</v>
      </c>
    </row>
    <row r="85" spans="1:29" s="15" customFormat="1">
      <c r="A85" s="18">
        <v>333</v>
      </c>
      <c r="B85" s="25">
        <v>1.8000000000000001E-4</v>
      </c>
      <c r="C85" s="25">
        <v>2.2440000000000002E-2</v>
      </c>
      <c r="D85" s="25">
        <f t="shared" si="16"/>
        <v>2.1910000000000002E-2</v>
      </c>
      <c r="E85" s="25"/>
      <c r="F85" s="25">
        <f t="shared" si="17"/>
        <v>1.9303890000000004E-2</v>
      </c>
      <c r="G85" s="25">
        <f t="shared" si="18"/>
        <v>0.4445685867000001</v>
      </c>
      <c r="H85" s="25">
        <v>2.0039999999999999E-2</v>
      </c>
      <c r="I85" s="25">
        <f t="shared" si="19"/>
        <v>1.951E-2</v>
      </c>
      <c r="J85" s="25"/>
      <c r="K85" s="25">
        <f t="shared" si="20"/>
        <v>1.593439E-2</v>
      </c>
      <c r="L85" s="25">
        <f t="shared" si="21"/>
        <v>0.36696900170000002</v>
      </c>
      <c r="M85" s="25">
        <v>1.8100000000000002E-2</v>
      </c>
      <c r="N85" s="25">
        <f t="shared" si="22"/>
        <v>1.7570000000000002E-2</v>
      </c>
      <c r="O85" s="25"/>
      <c r="P85" s="25">
        <f t="shared" si="23"/>
        <v>1.4752390000000002E-2</v>
      </c>
      <c r="Q85" s="25">
        <f t="shared" si="24"/>
        <v>0.33974754170000004</v>
      </c>
      <c r="R85" s="25">
        <v>2.4170000000000001E-2</v>
      </c>
      <c r="S85" s="25">
        <f t="shared" si="25"/>
        <v>2.3640000000000001E-2</v>
      </c>
      <c r="T85" s="25"/>
      <c r="U85" s="25">
        <f t="shared" si="26"/>
        <v>1.7837390000000002E-2</v>
      </c>
      <c r="V85" s="25">
        <f t="shared" si="27"/>
        <v>0.41079509170000006</v>
      </c>
      <c r="W85" s="25">
        <v>2.384E-2</v>
      </c>
      <c r="X85" s="25">
        <f t="shared" si="28"/>
        <v>2.3310000000000001E-2</v>
      </c>
      <c r="Y85" s="25"/>
      <c r="Z85" s="25">
        <f t="shared" si="29"/>
        <v>1.882079E-2</v>
      </c>
      <c r="AA85" s="25">
        <f t="shared" si="30"/>
        <v>0.43344279370000005</v>
      </c>
      <c r="AB85" s="25">
        <v>8.8000000000000003E-4</v>
      </c>
      <c r="AC85" s="25">
        <f t="shared" si="31"/>
        <v>5.2999999999999998E-4</v>
      </c>
    </row>
    <row r="86" spans="1:29" s="15" customFormat="1">
      <c r="A86" s="18">
        <v>334</v>
      </c>
      <c r="B86" s="25">
        <v>8.0000000000000007E-5</v>
      </c>
      <c r="C86" s="25">
        <v>2.2429999999999999E-2</v>
      </c>
      <c r="D86" s="25">
        <f t="shared" si="16"/>
        <v>2.1994999999999997E-2</v>
      </c>
      <c r="E86" s="25"/>
      <c r="F86" s="25">
        <f t="shared" si="17"/>
        <v>1.9388889999999999E-2</v>
      </c>
      <c r="G86" s="25">
        <f t="shared" si="18"/>
        <v>0.44652613670000002</v>
      </c>
      <c r="H86" s="25">
        <v>1.9800000000000002E-2</v>
      </c>
      <c r="I86" s="25">
        <f t="shared" si="19"/>
        <v>1.9365E-2</v>
      </c>
      <c r="J86" s="25"/>
      <c r="K86" s="25">
        <f t="shared" si="20"/>
        <v>1.578939E-2</v>
      </c>
      <c r="L86" s="25">
        <f t="shared" si="21"/>
        <v>0.3636296517</v>
      </c>
      <c r="M86" s="25">
        <v>1.8089999999999998E-2</v>
      </c>
      <c r="N86" s="25">
        <f t="shared" si="22"/>
        <v>1.7654999999999997E-2</v>
      </c>
      <c r="O86" s="25"/>
      <c r="P86" s="25">
        <f t="shared" si="23"/>
        <v>1.4837389999999997E-2</v>
      </c>
      <c r="Q86" s="25">
        <f t="shared" si="24"/>
        <v>0.34170509169999996</v>
      </c>
      <c r="R86" s="25">
        <v>2.383E-2</v>
      </c>
      <c r="S86" s="25">
        <f t="shared" si="25"/>
        <v>2.3394999999999999E-2</v>
      </c>
      <c r="T86" s="25"/>
      <c r="U86" s="25">
        <f t="shared" si="26"/>
        <v>1.7592389999999999E-2</v>
      </c>
      <c r="V86" s="25">
        <f t="shared" si="27"/>
        <v>0.40515274169999999</v>
      </c>
      <c r="W86" s="25">
        <v>2.359E-2</v>
      </c>
      <c r="X86" s="25">
        <f t="shared" si="28"/>
        <v>2.3154999999999999E-2</v>
      </c>
      <c r="Y86" s="25"/>
      <c r="Z86" s="25">
        <f t="shared" si="29"/>
        <v>1.8665789999999998E-2</v>
      </c>
      <c r="AA86" s="25">
        <f t="shared" si="30"/>
        <v>0.42987314369999996</v>
      </c>
      <c r="AB86" s="25">
        <v>7.9000000000000001E-4</v>
      </c>
      <c r="AC86" s="25">
        <f t="shared" si="31"/>
        <v>4.35E-4</v>
      </c>
    </row>
    <row r="87" spans="1:29" s="15" customFormat="1">
      <c r="A87" s="18">
        <v>335</v>
      </c>
      <c r="B87" s="25">
        <v>1.3999999999999999E-4</v>
      </c>
      <c r="C87" s="25">
        <v>2.222E-2</v>
      </c>
      <c r="D87" s="25">
        <f t="shared" si="16"/>
        <v>2.1729999999999999E-2</v>
      </c>
      <c r="E87" s="25"/>
      <c r="F87" s="25">
        <f t="shared" si="17"/>
        <v>1.9123889999999998E-2</v>
      </c>
      <c r="G87" s="25">
        <f t="shared" si="18"/>
        <v>0.44042318669999997</v>
      </c>
      <c r="H87" s="25">
        <v>1.9470000000000001E-2</v>
      </c>
      <c r="I87" s="25">
        <f t="shared" si="19"/>
        <v>1.898E-2</v>
      </c>
      <c r="J87" s="25"/>
      <c r="K87" s="25">
        <f t="shared" si="20"/>
        <v>1.540439E-2</v>
      </c>
      <c r="L87" s="25">
        <f t="shared" si="21"/>
        <v>0.35476310170000003</v>
      </c>
      <c r="M87" s="25">
        <v>1.8079999999999999E-2</v>
      </c>
      <c r="N87" s="25">
        <f t="shared" si="22"/>
        <v>1.7589999999999998E-2</v>
      </c>
      <c r="O87" s="25"/>
      <c r="P87" s="25">
        <f t="shared" si="23"/>
        <v>1.4772389999999998E-2</v>
      </c>
      <c r="Q87" s="25">
        <f t="shared" si="24"/>
        <v>0.34020814169999997</v>
      </c>
      <c r="R87" s="25">
        <v>2.3599999999999999E-2</v>
      </c>
      <c r="S87" s="25">
        <f t="shared" si="25"/>
        <v>2.3109999999999999E-2</v>
      </c>
      <c r="T87" s="25"/>
      <c r="U87" s="25">
        <f t="shared" si="26"/>
        <v>1.7307389999999999E-2</v>
      </c>
      <c r="V87" s="25">
        <f t="shared" si="27"/>
        <v>0.39858919170000001</v>
      </c>
      <c r="W87" s="25">
        <v>2.3120000000000002E-2</v>
      </c>
      <c r="X87" s="25">
        <f t="shared" si="28"/>
        <v>2.2630000000000001E-2</v>
      </c>
      <c r="Y87" s="25"/>
      <c r="Z87" s="25">
        <f t="shared" si="29"/>
        <v>1.814079E-2</v>
      </c>
      <c r="AA87" s="25">
        <f t="shared" si="30"/>
        <v>0.41778239370000003</v>
      </c>
      <c r="AB87" s="25">
        <v>8.4000000000000003E-4</v>
      </c>
      <c r="AC87" s="25">
        <f t="shared" si="31"/>
        <v>4.8999999999999998E-4</v>
      </c>
    </row>
    <row r="88" spans="1:29" s="15" customFormat="1">
      <c r="A88" s="18">
        <v>336</v>
      </c>
      <c r="B88" s="25">
        <v>1.3999999999999999E-4</v>
      </c>
      <c r="C88" s="25">
        <v>2.2190000000000001E-2</v>
      </c>
      <c r="D88" s="25">
        <f t="shared" si="16"/>
        <v>2.1725000000000001E-2</v>
      </c>
      <c r="E88" s="25"/>
      <c r="F88" s="25">
        <f t="shared" si="17"/>
        <v>1.9118889999999999E-2</v>
      </c>
      <c r="G88" s="25">
        <f t="shared" si="18"/>
        <v>0.44030803670000002</v>
      </c>
      <c r="H88" s="25">
        <v>1.9359999999999999E-2</v>
      </c>
      <c r="I88" s="25">
        <f t="shared" si="19"/>
        <v>1.8894999999999999E-2</v>
      </c>
      <c r="J88" s="25"/>
      <c r="K88" s="25">
        <f t="shared" si="20"/>
        <v>1.5319389999999999E-2</v>
      </c>
      <c r="L88" s="25">
        <f t="shared" si="21"/>
        <v>0.3528055517</v>
      </c>
      <c r="M88" s="25">
        <v>1.8069999999999999E-2</v>
      </c>
      <c r="N88" s="25">
        <f t="shared" si="22"/>
        <v>1.7604999999999999E-2</v>
      </c>
      <c r="O88" s="25"/>
      <c r="P88" s="25">
        <f t="shared" si="23"/>
        <v>1.4787389999999999E-2</v>
      </c>
      <c r="Q88" s="25">
        <f t="shared" si="24"/>
        <v>0.34055359169999999</v>
      </c>
      <c r="R88" s="25">
        <v>2.333E-2</v>
      </c>
      <c r="S88" s="25">
        <f t="shared" si="25"/>
        <v>2.2865E-2</v>
      </c>
      <c r="T88" s="25"/>
      <c r="U88" s="25">
        <f t="shared" si="26"/>
        <v>1.706239E-2</v>
      </c>
      <c r="V88" s="25">
        <f t="shared" si="27"/>
        <v>0.39294684170000005</v>
      </c>
      <c r="W88" s="25">
        <v>2.3089999999999999E-2</v>
      </c>
      <c r="X88" s="25">
        <f t="shared" si="28"/>
        <v>2.2624999999999999E-2</v>
      </c>
      <c r="Y88" s="25"/>
      <c r="Z88" s="25">
        <f t="shared" si="29"/>
        <v>1.8135789999999999E-2</v>
      </c>
      <c r="AA88" s="25">
        <f t="shared" si="30"/>
        <v>0.41766724369999997</v>
      </c>
      <c r="AB88" s="25">
        <v>7.9000000000000001E-4</v>
      </c>
      <c r="AC88" s="25">
        <f t="shared" si="31"/>
        <v>4.6500000000000003E-4</v>
      </c>
    </row>
    <row r="89" spans="1:29" s="15" customFormat="1">
      <c r="A89" s="18">
        <v>337</v>
      </c>
      <c r="B89" s="25">
        <v>1.2999999999999999E-4</v>
      </c>
      <c r="C89" s="25">
        <v>2.215E-2</v>
      </c>
      <c r="D89" s="25">
        <f t="shared" si="16"/>
        <v>2.1684999999999999E-2</v>
      </c>
      <c r="E89" s="25"/>
      <c r="F89" s="25">
        <f t="shared" si="17"/>
        <v>1.9078890000000001E-2</v>
      </c>
      <c r="G89" s="25">
        <f t="shared" si="18"/>
        <v>0.43938683670000006</v>
      </c>
      <c r="H89" s="25">
        <v>1.9369999999999998E-2</v>
      </c>
      <c r="I89" s="25">
        <f t="shared" si="19"/>
        <v>1.8904999999999998E-2</v>
      </c>
      <c r="J89" s="25"/>
      <c r="K89" s="25">
        <f t="shared" si="20"/>
        <v>1.5329389999999998E-2</v>
      </c>
      <c r="L89" s="25">
        <f t="shared" si="21"/>
        <v>0.35303585169999996</v>
      </c>
      <c r="M89" s="25">
        <v>1.804E-2</v>
      </c>
      <c r="N89" s="25">
        <f t="shared" si="22"/>
        <v>1.7575E-2</v>
      </c>
      <c r="O89" s="25"/>
      <c r="P89" s="25">
        <f t="shared" si="23"/>
        <v>1.475739E-2</v>
      </c>
      <c r="Q89" s="25">
        <f t="shared" si="24"/>
        <v>0.33986269170000005</v>
      </c>
      <c r="R89" s="25">
        <v>2.3400000000000001E-2</v>
      </c>
      <c r="S89" s="25">
        <f t="shared" si="25"/>
        <v>2.2935000000000001E-2</v>
      </c>
      <c r="T89" s="25"/>
      <c r="U89" s="25">
        <f t="shared" si="26"/>
        <v>1.7132390000000001E-2</v>
      </c>
      <c r="V89" s="25">
        <f t="shared" si="27"/>
        <v>0.39455894170000005</v>
      </c>
      <c r="W89" s="25">
        <v>2.29E-2</v>
      </c>
      <c r="X89" s="25">
        <f t="shared" si="28"/>
        <v>2.2435E-2</v>
      </c>
      <c r="Y89" s="25"/>
      <c r="Z89" s="25">
        <f t="shared" si="29"/>
        <v>1.794579E-2</v>
      </c>
      <c r="AA89" s="25">
        <f t="shared" si="30"/>
        <v>0.41329154369999999</v>
      </c>
      <c r="AB89" s="25">
        <v>8.0000000000000004E-4</v>
      </c>
      <c r="AC89" s="25">
        <f t="shared" si="31"/>
        <v>4.6500000000000003E-4</v>
      </c>
    </row>
    <row r="90" spans="1:29" s="15" customFormat="1">
      <c r="A90" s="18">
        <v>338</v>
      </c>
      <c r="B90" s="25">
        <v>1.2E-4</v>
      </c>
      <c r="C90" s="25">
        <v>2.213E-2</v>
      </c>
      <c r="D90" s="25">
        <f t="shared" si="16"/>
        <v>2.1659999999999999E-2</v>
      </c>
      <c r="E90" s="25"/>
      <c r="F90" s="25">
        <f t="shared" si="17"/>
        <v>1.9053889999999997E-2</v>
      </c>
      <c r="G90" s="25">
        <f t="shared" si="18"/>
        <v>0.43881108669999996</v>
      </c>
      <c r="H90" s="25">
        <v>1.907E-2</v>
      </c>
      <c r="I90" s="25">
        <f t="shared" si="19"/>
        <v>1.8599999999999998E-2</v>
      </c>
      <c r="J90" s="25"/>
      <c r="K90" s="25">
        <f t="shared" si="20"/>
        <v>1.5024389999999999E-2</v>
      </c>
      <c r="L90" s="25">
        <f t="shared" si="21"/>
        <v>0.34601170170000001</v>
      </c>
      <c r="M90" s="25">
        <v>1.8030000000000001E-2</v>
      </c>
      <c r="N90" s="25">
        <f t="shared" si="22"/>
        <v>1.7559999999999999E-2</v>
      </c>
      <c r="O90" s="25"/>
      <c r="P90" s="25">
        <f t="shared" si="23"/>
        <v>1.4742389999999999E-2</v>
      </c>
      <c r="Q90" s="25">
        <f t="shared" si="24"/>
        <v>0.33951724170000003</v>
      </c>
      <c r="R90" s="25">
        <v>2.3099999999999999E-2</v>
      </c>
      <c r="S90" s="25">
        <f t="shared" si="25"/>
        <v>2.2629999999999997E-2</v>
      </c>
      <c r="T90" s="25"/>
      <c r="U90" s="25">
        <f t="shared" si="26"/>
        <v>1.6827389999999998E-2</v>
      </c>
      <c r="V90" s="25">
        <f t="shared" si="27"/>
        <v>0.38753479169999999</v>
      </c>
      <c r="W90" s="25">
        <v>2.282E-2</v>
      </c>
      <c r="X90" s="25">
        <f t="shared" si="28"/>
        <v>2.2349999999999998E-2</v>
      </c>
      <c r="Y90" s="25"/>
      <c r="Z90" s="25">
        <f t="shared" si="29"/>
        <v>1.7860789999999998E-2</v>
      </c>
      <c r="AA90" s="25">
        <f t="shared" si="30"/>
        <v>0.41133399369999996</v>
      </c>
      <c r="AB90" s="25">
        <v>8.1999999999999998E-4</v>
      </c>
      <c r="AC90" s="25">
        <f t="shared" si="31"/>
        <v>4.6999999999999999E-4</v>
      </c>
    </row>
    <row r="91" spans="1:29" s="15" customFormat="1">
      <c r="A91" s="18">
        <v>339</v>
      </c>
      <c r="B91" s="25">
        <v>1.2999999999999999E-4</v>
      </c>
      <c r="C91" s="25">
        <v>2.2120000000000001E-2</v>
      </c>
      <c r="D91" s="25">
        <f t="shared" si="16"/>
        <v>2.1694999999999999E-2</v>
      </c>
      <c r="E91" s="25"/>
      <c r="F91" s="25">
        <f t="shared" si="17"/>
        <v>1.9088889999999997E-2</v>
      </c>
      <c r="G91" s="25">
        <f t="shared" si="18"/>
        <v>0.43961713669999997</v>
      </c>
      <c r="H91" s="25">
        <v>1.8700000000000001E-2</v>
      </c>
      <c r="I91" s="25">
        <f t="shared" si="19"/>
        <v>1.8275E-2</v>
      </c>
      <c r="J91" s="25"/>
      <c r="K91" s="25">
        <f t="shared" si="20"/>
        <v>1.469939E-2</v>
      </c>
      <c r="L91" s="25">
        <f t="shared" si="21"/>
        <v>0.33852695170000002</v>
      </c>
      <c r="M91" s="25">
        <v>1.7909999999999999E-2</v>
      </c>
      <c r="N91" s="25">
        <f t="shared" si="22"/>
        <v>1.7485000000000001E-2</v>
      </c>
      <c r="O91" s="25"/>
      <c r="P91" s="25">
        <f t="shared" si="23"/>
        <v>1.4667390000000001E-2</v>
      </c>
      <c r="Q91" s="25">
        <f t="shared" si="24"/>
        <v>0.33778999170000001</v>
      </c>
      <c r="R91" s="25">
        <v>2.2960000000000001E-2</v>
      </c>
      <c r="S91" s="25">
        <f t="shared" si="25"/>
        <v>2.2534999999999999E-2</v>
      </c>
      <c r="T91" s="25"/>
      <c r="U91" s="25">
        <f t="shared" si="26"/>
        <v>1.673239E-2</v>
      </c>
      <c r="V91" s="25">
        <f t="shared" si="27"/>
        <v>0.3853469417</v>
      </c>
      <c r="W91" s="25">
        <v>2.2360000000000001E-2</v>
      </c>
      <c r="X91" s="25">
        <f t="shared" si="28"/>
        <v>2.1935000000000003E-2</v>
      </c>
      <c r="Y91" s="25"/>
      <c r="Z91" s="25">
        <f t="shared" si="29"/>
        <v>1.7445790000000003E-2</v>
      </c>
      <c r="AA91" s="25">
        <f t="shared" si="30"/>
        <v>0.4017765437000001</v>
      </c>
      <c r="AB91" s="25">
        <v>7.2000000000000005E-4</v>
      </c>
      <c r="AC91" s="25">
        <f t="shared" si="31"/>
        <v>4.2500000000000003E-4</v>
      </c>
    </row>
    <row r="92" spans="1:29" s="15" customFormat="1">
      <c r="A92" s="18">
        <v>340</v>
      </c>
      <c r="B92" s="25">
        <v>1.1E-4</v>
      </c>
      <c r="C92" s="25">
        <v>2.206E-2</v>
      </c>
      <c r="D92" s="25">
        <f t="shared" si="16"/>
        <v>2.1614999999999999E-2</v>
      </c>
      <c r="E92" s="25"/>
      <c r="F92" s="25">
        <f t="shared" si="17"/>
        <v>1.9008890000000001E-2</v>
      </c>
      <c r="G92" s="25">
        <f t="shared" si="18"/>
        <v>0.43777473670000006</v>
      </c>
      <c r="H92" s="25">
        <v>1.847E-2</v>
      </c>
      <c r="I92" s="25">
        <f t="shared" si="19"/>
        <v>1.8024999999999999E-2</v>
      </c>
      <c r="J92" s="25"/>
      <c r="K92" s="25">
        <f t="shared" si="20"/>
        <v>1.4449389999999999E-2</v>
      </c>
      <c r="L92" s="25">
        <f t="shared" si="21"/>
        <v>0.3327694517</v>
      </c>
      <c r="M92" s="25">
        <v>1.7670000000000002E-2</v>
      </c>
      <c r="N92" s="25">
        <f t="shared" si="22"/>
        <v>1.7225000000000001E-2</v>
      </c>
      <c r="O92" s="25"/>
      <c r="P92" s="25">
        <f t="shared" si="23"/>
        <v>1.4407390000000001E-2</v>
      </c>
      <c r="Q92" s="25">
        <f t="shared" si="24"/>
        <v>0.33180219170000003</v>
      </c>
      <c r="R92" s="25">
        <v>2.2540000000000001E-2</v>
      </c>
      <c r="S92" s="25">
        <f t="shared" si="25"/>
        <v>2.2095E-2</v>
      </c>
      <c r="T92" s="25"/>
      <c r="U92" s="25">
        <f t="shared" si="26"/>
        <v>1.629239E-2</v>
      </c>
      <c r="V92" s="25">
        <f t="shared" si="27"/>
        <v>0.37521374170000005</v>
      </c>
      <c r="W92" s="25">
        <v>2.2239999999999999E-2</v>
      </c>
      <c r="X92" s="25">
        <f t="shared" si="28"/>
        <v>2.1794999999999998E-2</v>
      </c>
      <c r="Y92" s="25"/>
      <c r="Z92" s="25">
        <f t="shared" si="29"/>
        <v>1.7305789999999998E-2</v>
      </c>
      <c r="AA92" s="25">
        <f t="shared" si="30"/>
        <v>0.39855234369999998</v>
      </c>
      <c r="AB92" s="25">
        <v>7.7999999999999999E-4</v>
      </c>
      <c r="AC92" s="25">
        <f t="shared" si="31"/>
        <v>4.4499999999999997E-4</v>
      </c>
    </row>
    <row r="93" spans="1:29" s="15" customFormat="1">
      <c r="A93" s="18">
        <v>341</v>
      </c>
      <c r="B93" s="25">
        <v>1.3999999999999999E-4</v>
      </c>
      <c r="C93" s="25">
        <v>2.189E-2</v>
      </c>
      <c r="D93" s="25">
        <f t="shared" si="16"/>
        <v>2.1444999999999999E-2</v>
      </c>
      <c r="E93" s="25"/>
      <c r="F93" s="25">
        <f t="shared" si="17"/>
        <v>1.8838889999999997E-2</v>
      </c>
      <c r="G93" s="25">
        <f t="shared" si="18"/>
        <v>0.43385963669999994</v>
      </c>
      <c r="H93" s="25">
        <v>1.8280000000000001E-2</v>
      </c>
      <c r="I93" s="25">
        <f t="shared" si="19"/>
        <v>1.7835E-2</v>
      </c>
      <c r="J93" s="25"/>
      <c r="K93" s="25">
        <f t="shared" si="20"/>
        <v>1.425939E-2</v>
      </c>
      <c r="L93" s="25">
        <f t="shared" si="21"/>
        <v>0.32839375170000001</v>
      </c>
      <c r="M93" s="25">
        <v>1.7520000000000001E-2</v>
      </c>
      <c r="N93" s="25">
        <f t="shared" si="22"/>
        <v>1.7075E-2</v>
      </c>
      <c r="O93" s="25"/>
      <c r="P93" s="25">
        <f t="shared" si="23"/>
        <v>1.425739E-2</v>
      </c>
      <c r="Q93" s="25">
        <f t="shared" si="24"/>
        <v>0.3283476917</v>
      </c>
      <c r="R93" s="25">
        <v>2.2409999999999999E-2</v>
      </c>
      <c r="S93" s="25">
        <f t="shared" si="25"/>
        <v>2.1964999999999998E-2</v>
      </c>
      <c r="T93" s="25"/>
      <c r="U93" s="25">
        <f t="shared" si="26"/>
        <v>1.6162389999999999E-2</v>
      </c>
      <c r="V93" s="25">
        <f t="shared" si="27"/>
        <v>0.3722198417</v>
      </c>
      <c r="W93" s="25">
        <v>2.1870000000000001E-2</v>
      </c>
      <c r="X93" s="25">
        <f t="shared" si="28"/>
        <v>2.1425E-2</v>
      </c>
      <c r="Y93" s="25"/>
      <c r="Z93" s="25">
        <f t="shared" si="29"/>
        <v>1.6935789999999999E-2</v>
      </c>
      <c r="AA93" s="25">
        <f t="shared" si="30"/>
        <v>0.39003124369999997</v>
      </c>
      <c r="AB93" s="25">
        <v>7.5000000000000002E-4</v>
      </c>
      <c r="AC93" s="25">
        <f t="shared" si="31"/>
        <v>4.4499999999999997E-4</v>
      </c>
    </row>
    <row r="94" spans="1:29" s="15" customFormat="1">
      <c r="A94" s="18">
        <v>342</v>
      </c>
      <c r="B94" s="25">
        <v>1.7000000000000001E-4</v>
      </c>
      <c r="C94" s="25">
        <v>2.1770000000000001E-2</v>
      </c>
      <c r="D94" s="25">
        <f t="shared" si="16"/>
        <v>2.1295000000000001E-2</v>
      </c>
      <c r="E94" s="25"/>
      <c r="F94" s="25">
        <f t="shared" si="17"/>
        <v>1.868889E-2</v>
      </c>
      <c r="G94" s="25">
        <f t="shared" si="18"/>
        <v>0.43040513670000002</v>
      </c>
      <c r="H94" s="25">
        <v>1.8069999999999999E-2</v>
      </c>
      <c r="I94" s="25">
        <f t="shared" si="19"/>
        <v>1.7595E-2</v>
      </c>
      <c r="J94" s="25"/>
      <c r="K94" s="25">
        <f t="shared" si="20"/>
        <v>1.401939E-2</v>
      </c>
      <c r="L94" s="25">
        <f t="shared" si="21"/>
        <v>0.3228665517</v>
      </c>
      <c r="M94" s="25">
        <v>1.7330000000000002E-2</v>
      </c>
      <c r="N94" s="25">
        <f t="shared" si="22"/>
        <v>1.6855000000000002E-2</v>
      </c>
      <c r="O94" s="25"/>
      <c r="P94" s="25">
        <f t="shared" si="23"/>
        <v>1.4037390000000002E-2</v>
      </c>
      <c r="Q94" s="25">
        <f t="shared" si="24"/>
        <v>0.32328109170000008</v>
      </c>
      <c r="R94" s="25">
        <v>2.2069999999999999E-2</v>
      </c>
      <c r="S94" s="25">
        <f t="shared" si="25"/>
        <v>2.1595E-2</v>
      </c>
      <c r="T94" s="25"/>
      <c r="U94" s="25">
        <f t="shared" si="26"/>
        <v>1.579239E-2</v>
      </c>
      <c r="V94" s="25">
        <f t="shared" si="27"/>
        <v>0.36369874169999999</v>
      </c>
      <c r="W94" s="25">
        <v>2.1729999999999999E-2</v>
      </c>
      <c r="X94" s="25">
        <f t="shared" si="28"/>
        <v>2.1255E-2</v>
      </c>
      <c r="Y94" s="25"/>
      <c r="Z94" s="25">
        <f t="shared" si="29"/>
        <v>1.6765789999999999E-2</v>
      </c>
      <c r="AA94" s="25">
        <f t="shared" si="30"/>
        <v>0.38611614370000003</v>
      </c>
      <c r="AB94" s="25">
        <v>7.7999999999999999E-4</v>
      </c>
      <c r="AC94" s="25">
        <f t="shared" si="31"/>
        <v>4.75E-4</v>
      </c>
    </row>
    <row r="95" spans="1:29" s="15" customFormat="1">
      <c r="A95" s="18">
        <v>343</v>
      </c>
      <c r="B95" s="25">
        <v>1.7000000000000001E-4</v>
      </c>
      <c r="C95" s="25">
        <v>2.1350000000000001E-2</v>
      </c>
      <c r="D95" s="25">
        <f t="shared" si="16"/>
        <v>2.0879999999999999E-2</v>
      </c>
      <c r="E95" s="25"/>
      <c r="F95" s="25">
        <f t="shared" si="17"/>
        <v>1.8273890000000001E-2</v>
      </c>
      <c r="G95" s="25">
        <f t="shared" si="18"/>
        <v>0.42084768670000006</v>
      </c>
      <c r="H95" s="25">
        <v>1.7850000000000001E-2</v>
      </c>
      <c r="I95" s="25">
        <f t="shared" si="19"/>
        <v>1.738E-2</v>
      </c>
      <c r="J95" s="25"/>
      <c r="K95" s="25">
        <f t="shared" si="20"/>
        <v>1.380439E-2</v>
      </c>
      <c r="L95" s="25">
        <f t="shared" si="21"/>
        <v>0.31791510170000004</v>
      </c>
      <c r="M95" s="25">
        <v>1.712E-2</v>
      </c>
      <c r="N95" s="25">
        <f t="shared" si="22"/>
        <v>1.6649999999999998E-2</v>
      </c>
      <c r="O95" s="25"/>
      <c r="P95" s="25">
        <f t="shared" si="23"/>
        <v>1.3832389999999998E-2</v>
      </c>
      <c r="Q95" s="25">
        <f t="shared" si="24"/>
        <v>0.31855994169999996</v>
      </c>
      <c r="R95" s="25">
        <v>2.2089999999999999E-2</v>
      </c>
      <c r="S95" s="25">
        <f t="shared" si="25"/>
        <v>2.1619999999999997E-2</v>
      </c>
      <c r="T95" s="25"/>
      <c r="U95" s="25">
        <f t="shared" si="26"/>
        <v>1.5817389999999997E-2</v>
      </c>
      <c r="V95" s="25">
        <f t="shared" si="27"/>
        <v>0.36427449169999992</v>
      </c>
      <c r="W95" s="25">
        <v>2.145E-2</v>
      </c>
      <c r="X95" s="25">
        <f t="shared" si="28"/>
        <v>2.0979999999999999E-2</v>
      </c>
      <c r="Y95" s="25"/>
      <c r="Z95" s="25">
        <f t="shared" si="29"/>
        <v>1.6490789999999998E-2</v>
      </c>
      <c r="AA95" s="25">
        <f t="shared" si="30"/>
        <v>0.37978289369999996</v>
      </c>
      <c r="AB95" s="25">
        <v>7.6999999999999996E-4</v>
      </c>
      <c r="AC95" s="25">
        <f t="shared" si="31"/>
        <v>4.6999999999999999E-4</v>
      </c>
    </row>
    <row r="96" spans="1:29" s="15" customFormat="1">
      <c r="A96" s="18">
        <v>344</v>
      </c>
      <c r="B96" s="25">
        <v>1E-4</v>
      </c>
      <c r="C96" s="25">
        <v>2.1250000000000002E-2</v>
      </c>
      <c r="D96" s="25">
        <f t="shared" si="16"/>
        <v>2.0840000000000001E-2</v>
      </c>
      <c r="E96" s="25"/>
      <c r="F96" s="25">
        <f t="shared" si="17"/>
        <v>1.8233890000000003E-2</v>
      </c>
      <c r="G96" s="25">
        <f t="shared" si="18"/>
        <v>0.4199264867000001</v>
      </c>
      <c r="H96" s="25">
        <v>1.77E-2</v>
      </c>
      <c r="I96" s="25">
        <f t="shared" si="19"/>
        <v>1.729E-2</v>
      </c>
      <c r="J96" s="25"/>
      <c r="K96" s="25">
        <f t="shared" si="20"/>
        <v>1.371439E-2</v>
      </c>
      <c r="L96" s="25">
        <f t="shared" si="21"/>
        <v>0.3158424017</v>
      </c>
      <c r="M96" s="25">
        <v>1.6910000000000001E-2</v>
      </c>
      <c r="N96" s="25">
        <f t="shared" si="22"/>
        <v>1.6500000000000001E-2</v>
      </c>
      <c r="O96" s="25"/>
      <c r="P96" s="25">
        <f t="shared" si="23"/>
        <v>1.3682390000000001E-2</v>
      </c>
      <c r="Q96" s="25">
        <f t="shared" si="24"/>
        <v>0.31510544170000004</v>
      </c>
      <c r="R96" s="25">
        <v>2.179E-2</v>
      </c>
      <c r="S96" s="25">
        <f t="shared" si="25"/>
        <v>2.138E-2</v>
      </c>
      <c r="T96" s="25"/>
      <c r="U96" s="25">
        <f t="shared" si="26"/>
        <v>1.557739E-2</v>
      </c>
      <c r="V96" s="25">
        <f t="shared" si="27"/>
        <v>0.35874729170000003</v>
      </c>
      <c r="W96" s="25">
        <v>2.1270000000000001E-2</v>
      </c>
      <c r="X96" s="25">
        <f t="shared" si="28"/>
        <v>2.086E-2</v>
      </c>
      <c r="Y96" s="25"/>
      <c r="Z96" s="25">
        <f t="shared" si="29"/>
        <v>1.637079E-2</v>
      </c>
      <c r="AA96" s="25">
        <f t="shared" si="30"/>
        <v>0.37701929370000004</v>
      </c>
      <c r="AB96" s="25">
        <v>7.2000000000000005E-4</v>
      </c>
      <c r="AC96" s="25">
        <f t="shared" si="31"/>
        <v>4.1000000000000005E-4</v>
      </c>
    </row>
    <row r="97" spans="1:29" s="15" customFormat="1">
      <c r="A97" s="18">
        <v>345</v>
      </c>
      <c r="B97" s="25">
        <v>1.2E-4</v>
      </c>
      <c r="C97" s="25">
        <v>2.0830000000000001E-2</v>
      </c>
      <c r="D97" s="25">
        <f t="shared" si="16"/>
        <v>2.0410000000000001E-2</v>
      </c>
      <c r="E97" s="25"/>
      <c r="F97" s="25">
        <f t="shared" si="17"/>
        <v>1.7803890000000003E-2</v>
      </c>
      <c r="G97" s="25">
        <f t="shared" si="18"/>
        <v>0.41002358670000011</v>
      </c>
      <c r="H97" s="25">
        <v>1.7489999999999999E-2</v>
      </c>
      <c r="I97" s="25">
        <f t="shared" si="19"/>
        <v>1.7069999999999998E-2</v>
      </c>
      <c r="J97" s="25"/>
      <c r="K97" s="25">
        <f t="shared" si="20"/>
        <v>1.3494389999999998E-2</v>
      </c>
      <c r="L97" s="25">
        <f t="shared" si="21"/>
        <v>0.31077580169999997</v>
      </c>
      <c r="M97" s="25">
        <v>1.6670000000000001E-2</v>
      </c>
      <c r="N97" s="25">
        <f t="shared" si="22"/>
        <v>1.6250000000000001E-2</v>
      </c>
      <c r="O97" s="25"/>
      <c r="P97" s="25">
        <f t="shared" si="23"/>
        <v>1.3432390000000001E-2</v>
      </c>
      <c r="Q97" s="25">
        <f t="shared" si="24"/>
        <v>0.30934794170000002</v>
      </c>
      <c r="R97" s="25">
        <v>2.1659999999999999E-2</v>
      </c>
      <c r="S97" s="25">
        <f t="shared" si="25"/>
        <v>2.1239999999999998E-2</v>
      </c>
      <c r="T97" s="25"/>
      <c r="U97" s="25">
        <f t="shared" si="26"/>
        <v>1.5437389999999999E-2</v>
      </c>
      <c r="V97" s="25">
        <f t="shared" si="27"/>
        <v>0.35552309170000002</v>
      </c>
      <c r="W97" s="25">
        <v>2.1000000000000001E-2</v>
      </c>
      <c r="X97" s="25">
        <f t="shared" si="28"/>
        <v>2.0580000000000001E-2</v>
      </c>
      <c r="Y97" s="25"/>
      <c r="Z97" s="25">
        <f t="shared" si="29"/>
        <v>1.6090790000000001E-2</v>
      </c>
      <c r="AA97" s="25">
        <f t="shared" si="30"/>
        <v>0.37057089370000001</v>
      </c>
      <c r="AB97" s="25">
        <v>7.2000000000000005E-4</v>
      </c>
      <c r="AC97" s="25">
        <f t="shared" si="31"/>
        <v>4.2000000000000002E-4</v>
      </c>
    </row>
    <row r="98" spans="1:29" s="15" customFormat="1">
      <c r="A98" s="18">
        <v>346</v>
      </c>
      <c r="B98" s="25">
        <v>1.1E-4</v>
      </c>
      <c r="C98" s="25">
        <v>2.0799999999999999E-2</v>
      </c>
      <c r="D98" s="25">
        <f t="shared" si="16"/>
        <v>2.0399999999999998E-2</v>
      </c>
      <c r="E98" s="25"/>
      <c r="F98" s="25">
        <f t="shared" si="17"/>
        <v>1.779389E-2</v>
      </c>
      <c r="G98" s="25">
        <f t="shared" si="18"/>
        <v>0.40979328670000004</v>
      </c>
      <c r="H98" s="25">
        <v>1.746E-2</v>
      </c>
      <c r="I98" s="25">
        <f t="shared" si="19"/>
        <v>1.7059999999999999E-2</v>
      </c>
      <c r="J98" s="25"/>
      <c r="K98" s="25">
        <f t="shared" si="20"/>
        <v>1.3484389999999999E-2</v>
      </c>
      <c r="L98" s="25">
        <f t="shared" si="21"/>
        <v>0.3105455017</v>
      </c>
      <c r="M98" s="25">
        <v>1.653E-2</v>
      </c>
      <c r="N98" s="25">
        <f t="shared" si="22"/>
        <v>1.6129999999999999E-2</v>
      </c>
      <c r="O98" s="25"/>
      <c r="P98" s="25">
        <f t="shared" si="23"/>
        <v>1.3312389999999999E-2</v>
      </c>
      <c r="Q98" s="25">
        <f t="shared" si="24"/>
        <v>0.30658434169999998</v>
      </c>
      <c r="R98" s="25">
        <v>2.1409999999999998E-2</v>
      </c>
      <c r="S98" s="25">
        <f t="shared" si="25"/>
        <v>2.1009999999999997E-2</v>
      </c>
      <c r="T98" s="25"/>
      <c r="U98" s="25">
        <f t="shared" si="26"/>
        <v>1.5207389999999998E-2</v>
      </c>
      <c r="V98" s="25">
        <f t="shared" si="27"/>
        <v>0.35022619169999997</v>
      </c>
      <c r="W98" s="25">
        <v>2.1010000000000001E-2</v>
      </c>
      <c r="X98" s="25">
        <f t="shared" si="28"/>
        <v>2.061E-2</v>
      </c>
      <c r="Y98" s="25"/>
      <c r="Z98" s="25">
        <f t="shared" si="29"/>
        <v>1.6120789999999999E-2</v>
      </c>
      <c r="AA98" s="25">
        <f t="shared" si="30"/>
        <v>0.37126179370000001</v>
      </c>
      <c r="AB98" s="25">
        <v>6.8999999999999997E-4</v>
      </c>
      <c r="AC98" s="25">
        <f t="shared" si="31"/>
        <v>3.9999999999999996E-4</v>
      </c>
    </row>
    <row r="99" spans="1:29" s="15" customFormat="1">
      <c r="A99" s="18">
        <v>347</v>
      </c>
      <c r="B99" s="25">
        <v>1.3999999999999999E-4</v>
      </c>
      <c r="C99" s="25">
        <v>2.0320000000000001E-2</v>
      </c>
      <c r="D99" s="25">
        <f t="shared" si="16"/>
        <v>1.9885E-2</v>
      </c>
      <c r="E99" s="25"/>
      <c r="F99" s="25">
        <f t="shared" si="17"/>
        <v>1.7278889999999998E-2</v>
      </c>
      <c r="G99" s="25">
        <f t="shared" si="18"/>
        <v>0.39793283669999996</v>
      </c>
      <c r="H99" s="25">
        <v>1.72E-2</v>
      </c>
      <c r="I99" s="25">
        <f t="shared" si="19"/>
        <v>1.6764999999999999E-2</v>
      </c>
      <c r="J99" s="25"/>
      <c r="K99" s="25">
        <f t="shared" si="20"/>
        <v>1.3189389999999999E-2</v>
      </c>
      <c r="L99" s="25">
        <f t="shared" si="21"/>
        <v>0.30375165170000001</v>
      </c>
      <c r="M99" s="25">
        <v>1.626E-2</v>
      </c>
      <c r="N99" s="25">
        <f t="shared" si="22"/>
        <v>1.5824999999999999E-2</v>
      </c>
      <c r="O99" s="25"/>
      <c r="P99" s="25">
        <f t="shared" si="23"/>
        <v>1.3007389999999999E-2</v>
      </c>
      <c r="Q99" s="25">
        <f t="shared" si="24"/>
        <v>0.29956019169999998</v>
      </c>
      <c r="R99" s="25">
        <v>2.1239999999999998E-2</v>
      </c>
      <c r="S99" s="25">
        <f t="shared" si="25"/>
        <v>2.0804999999999997E-2</v>
      </c>
      <c r="T99" s="25"/>
      <c r="U99" s="25">
        <f t="shared" si="26"/>
        <v>1.5002389999999997E-2</v>
      </c>
      <c r="V99" s="25">
        <f t="shared" si="27"/>
        <v>0.34550504169999996</v>
      </c>
      <c r="W99" s="25">
        <v>2.06E-2</v>
      </c>
      <c r="X99" s="25">
        <f t="shared" si="28"/>
        <v>2.0164999999999999E-2</v>
      </c>
      <c r="Y99" s="25"/>
      <c r="Z99" s="25">
        <f t="shared" si="29"/>
        <v>1.5675789999999998E-2</v>
      </c>
      <c r="AA99" s="25">
        <f t="shared" si="30"/>
        <v>0.36101344369999999</v>
      </c>
      <c r="AB99" s="25">
        <v>7.2999999999999996E-4</v>
      </c>
      <c r="AC99" s="25">
        <f t="shared" si="31"/>
        <v>4.3499999999999995E-4</v>
      </c>
    </row>
    <row r="100" spans="1:29" s="15" customFormat="1">
      <c r="A100" s="18">
        <v>348</v>
      </c>
      <c r="B100" s="25">
        <v>1.6000000000000001E-4</v>
      </c>
      <c r="C100" s="25">
        <v>2.0310000000000002E-2</v>
      </c>
      <c r="D100" s="25">
        <f t="shared" si="16"/>
        <v>1.9855000000000001E-2</v>
      </c>
      <c r="E100" s="25"/>
      <c r="F100" s="25">
        <f t="shared" si="17"/>
        <v>1.7248890000000003E-2</v>
      </c>
      <c r="G100" s="25">
        <f t="shared" si="18"/>
        <v>0.39724193670000008</v>
      </c>
      <c r="H100" s="25">
        <v>1.6979999999999999E-2</v>
      </c>
      <c r="I100" s="25">
        <f t="shared" si="19"/>
        <v>1.6524999999999998E-2</v>
      </c>
      <c r="J100" s="25"/>
      <c r="K100" s="25">
        <f t="shared" si="20"/>
        <v>1.2949389999999998E-2</v>
      </c>
      <c r="L100" s="25">
        <f t="shared" si="21"/>
        <v>0.29822445169999995</v>
      </c>
      <c r="M100" s="25">
        <v>1.6109999999999999E-2</v>
      </c>
      <c r="N100" s="25">
        <f t="shared" si="22"/>
        <v>1.5654999999999999E-2</v>
      </c>
      <c r="O100" s="25"/>
      <c r="P100" s="25">
        <f t="shared" si="23"/>
        <v>1.2837389999999999E-2</v>
      </c>
      <c r="Q100" s="25">
        <f t="shared" si="24"/>
        <v>0.29564509169999997</v>
      </c>
      <c r="R100" s="25">
        <v>2.1010000000000001E-2</v>
      </c>
      <c r="S100" s="25">
        <f t="shared" si="25"/>
        <v>2.0555E-2</v>
      </c>
      <c r="T100" s="25"/>
      <c r="U100" s="25">
        <f t="shared" si="26"/>
        <v>1.4752390000000001E-2</v>
      </c>
      <c r="V100" s="25">
        <f t="shared" si="27"/>
        <v>0.33974754170000004</v>
      </c>
      <c r="W100" s="25">
        <v>2.0490000000000001E-2</v>
      </c>
      <c r="X100" s="25">
        <f t="shared" si="28"/>
        <v>2.0035000000000001E-2</v>
      </c>
      <c r="Y100" s="25"/>
      <c r="Z100" s="25">
        <f t="shared" si="29"/>
        <v>1.554579E-2</v>
      </c>
      <c r="AA100" s="25">
        <f t="shared" si="30"/>
        <v>0.3580195437</v>
      </c>
      <c r="AB100" s="25">
        <v>7.5000000000000002E-4</v>
      </c>
      <c r="AC100" s="25">
        <f t="shared" si="31"/>
        <v>4.55E-4</v>
      </c>
    </row>
    <row r="101" spans="1:29" s="15" customFormat="1">
      <c r="A101" s="18">
        <v>349</v>
      </c>
      <c r="B101" s="25">
        <v>1.2E-4</v>
      </c>
      <c r="C101" s="25">
        <v>1.9939999999999999E-2</v>
      </c>
      <c r="D101" s="25">
        <f t="shared" si="16"/>
        <v>1.9535E-2</v>
      </c>
      <c r="E101" s="25"/>
      <c r="F101" s="25">
        <f t="shared" si="17"/>
        <v>1.6928890000000002E-2</v>
      </c>
      <c r="G101" s="25">
        <f t="shared" si="18"/>
        <v>0.38987233670000004</v>
      </c>
      <c r="H101" s="25">
        <v>1.6750000000000001E-2</v>
      </c>
      <c r="I101" s="25">
        <f t="shared" si="19"/>
        <v>1.6345000000000002E-2</v>
      </c>
      <c r="J101" s="25"/>
      <c r="K101" s="25">
        <f t="shared" si="20"/>
        <v>1.2769390000000002E-2</v>
      </c>
      <c r="L101" s="25">
        <f t="shared" si="21"/>
        <v>0.29407905170000004</v>
      </c>
      <c r="M101" s="25">
        <v>1.6049999999999998E-2</v>
      </c>
      <c r="N101" s="25">
        <f t="shared" si="22"/>
        <v>1.5644999999999999E-2</v>
      </c>
      <c r="O101" s="25"/>
      <c r="P101" s="25">
        <f t="shared" si="23"/>
        <v>1.2827389999999999E-2</v>
      </c>
      <c r="Q101" s="25">
        <f t="shared" si="24"/>
        <v>0.29541479170000001</v>
      </c>
      <c r="R101" s="25">
        <v>2.087E-2</v>
      </c>
      <c r="S101" s="25">
        <f t="shared" si="25"/>
        <v>2.0465000000000001E-2</v>
      </c>
      <c r="T101" s="25"/>
      <c r="U101" s="25">
        <f t="shared" si="26"/>
        <v>1.4662390000000001E-2</v>
      </c>
      <c r="V101" s="25">
        <f t="shared" si="27"/>
        <v>0.33767484170000006</v>
      </c>
      <c r="W101" s="25">
        <v>2.027E-2</v>
      </c>
      <c r="X101" s="25">
        <f t="shared" si="28"/>
        <v>1.9865000000000001E-2</v>
      </c>
      <c r="Y101" s="25"/>
      <c r="Z101" s="25">
        <f t="shared" si="29"/>
        <v>1.537579E-2</v>
      </c>
      <c r="AA101" s="25">
        <f t="shared" si="30"/>
        <v>0.35410444370000005</v>
      </c>
      <c r="AB101" s="25">
        <v>6.8999999999999997E-4</v>
      </c>
      <c r="AC101" s="25">
        <f t="shared" si="31"/>
        <v>4.0499999999999998E-4</v>
      </c>
    </row>
    <row r="102" spans="1:29" s="15" customFormat="1">
      <c r="A102" s="18">
        <v>350</v>
      </c>
      <c r="B102" s="25">
        <v>1.1E-4</v>
      </c>
      <c r="C102" s="25">
        <v>1.9740000000000001E-2</v>
      </c>
      <c r="D102" s="25">
        <f t="shared" si="16"/>
        <v>1.9355000000000001E-2</v>
      </c>
      <c r="E102" s="25"/>
      <c r="F102" s="25">
        <f t="shared" si="17"/>
        <v>1.6748890000000002E-2</v>
      </c>
      <c r="G102" s="25">
        <f t="shared" si="18"/>
        <v>0.38572693670000008</v>
      </c>
      <c r="H102" s="25">
        <v>1.6590000000000001E-2</v>
      </c>
      <c r="I102" s="25">
        <f t="shared" si="19"/>
        <v>1.6205000000000001E-2</v>
      </c>
      <c r="J102" s="25"/>
      <c r="K102" s="25">
        <f t="shared" si="20"/>
        <v>1.2629390000000001E-2</v>
      </c>
      <c r="L102" s="25">
        <f t="shared" si="21"/>
        <v>0.29085485170000003</v>
      </c>
      <c r="M102" s="25">
        <v>1.575E-2</v>
      </c>
      <c r="N102" s="25">
        <f t="shared" si="22"/>
        <v>1.5365E-2</v>
      </c>
      <c r="O102" s="25"/>
      <c r="P102" s="25">
        <f t="shared" si="23"/>
        <v>1.254739E-2</v>
      </c>
      <c r="Q102" s="25">
        <f t="shared" si="24"/>
        <v>0.28896639170000005</v>
      </c>
      <c r="R102" s="25">
        <v>2.0580000000000001E-2</v>
      </c>
      <c r="S102" s="25">
        <f t="shared" si="25"/>
        <v>2.0195000000000001E-2</v>
      </c>
      <c r="T102" s="25"/>
      <c r="U102" s="25">
        <f t="shared" si="26"/>
        <v>1.4392390000000001E-2</v>
      </c>
      <c r="V102" s="25">
        <f t="shared" si="27"/>
        <v>0.33145674170000006</v>
      </c>
      <c r="W102" s="25">
        <v>2.0109999999999999E-2</v>
      </c>
      <c r="X102" s="25">
        <f t="shared" si="28"/>
        <v>1.9724999999999999E-2</v>
      </c>
      <c r="Y102" s="25"/>
      <c r="Z102" s="25">
        <f t="shared" si="29"/>
        <v>1.5235789999999999E-2</v>
      </c>
      <c r="AA102" s="25">
        <f t="shared" si="30"/>
        <v>0.35088024369999998</v>
      </c>
      <c r="AB102" s="25">
        <v>6.6E-4</v>
      </c>
      <c r="AC102" s="25">
        <f t="shared" si="31"/>
        <v>3.8499999999999998E-4</v>
      </c>
    </row>
    <row r="103" spans="1:29" s="15" customFormat="1">
      <c r="A103" s="18">
        <v>351</v>
      </c>
      <c r="B103" s="25">
        <v>1.1E-4</v>
      </c>
      <c r="C103" s="25">
        <v>1.9380000000000001E-2</v>
      </c>
      <c r="D103" s="25">
        <f t="shared" si="16"/>
        <v>1.8985000000000002E-2</v>
      </c>
      <c r="E103" s="25"/>
      <c r="F103" s="25">
        <f t="shared" si="17"/>
        <v>1.637889E-2</v>
      </c>
      <c r="G103" s="25">
        <f t="shared" si="18"/>
        <v>0.37720583670000002</v>
      </c>
      <c r="H103" s="25">
        <v>1.6469999999999999E-2</v>
      </c>
      <c r="I103" s="25">
        <f t="shared" si="19"/>
        <v>1.6074999999999999E-2</v>
      </c>
      <c r="J103" s="25"/>
      <c r="K103" s="25">
        <f t="shared" si="20"/>
        <v>1.2499389999999999E-2</v>
      </c>
      <c r="L103" s="25">
        <f t="shared" si="21"/>
        <v>0.28786095169999998</v>
      </c>
      <c r="M103" s="25">
        <v>1.559E-2</v>
      </c>
      <c r="N103" s="25">
        <f t="shared" si="22"/>
        <v>1.5195E-2</v>
      </c>
      <c r="O103" s="25"/>
      <c r="P103" s="25">
        <f t="shared" si="23"/>
        <v>1.237739E-2</v>
      </c>
      <c r="Q103" s="25">
        <f t="shared" si="24"/>
        <v>0.28505129170000004</v>
      </c>
      <c r="R103" s="25">
        <v>2.043E-2</v>
      </c>
      <c r="S103" s="25">
        <f t="shared" si="25"/>
        <v>2.0035000000000001E-2</v>
      </c>
      <c r="T103" s="25"/>
      <c r="U103" s="25">
        <f t="shared" si="26"/>
        <v>1.4232390000000001E-2</v>
      </c>
      <c r="V103" s="25">
        <f t="shared" si="27"/>
        <v>0.32777194170000001</v>
      </c>
      <c r="W103" s="25">
        <v>1.976E-2</v>
      </c>
      <c r="X103" s="25">
        <f t="shared" si="28"/>
        <v>1.9365E-2</v>
      </c>
      <c r="Y103" s="25"/>
      <c r="Z103" s="25">
        <f t="shared" si="29"/>
        <v>1.487579E-2</v>
      </c>
      <c r="AA103" s="25">
        <f t="shared" si="30"/>
        <v>0.3425894437</v>
      </c>
      <c r="AB103" s="25">
        <v>6.8000000000000005E-4</v>
      </c>
      <c r="AC103" s="25">
        <f t="shared" si="31"/>
        <v>3.9500000000000001E-4</v>
      </c>
    </row>
    <row r="104" spans="1:29" s="15" customFormat="1">
      <c r="A104" s="18">
        <v>352</v>
      </c>
      <c r="B104" s="25">
        <v>1E-4</v>
      </c>
      <c r="C104" s="25">
        <v>1.9300000000000001E-2</v>
      </c>
      <c r="D104" s="25">
        <f t="shared" si="16"/>
        <v>1.8895000000000002E-2</v>
      </c>
      <c r="E104" s="25"/>
      <c r="F104" s="25">
        <f t="shared" si="17"/>
        <v>1.628889E-2</v>
      </c>
      <c r="G104" s="25">
        <f t="shared" si="18"/>
        <v>0.37513313670000004</v>
      </c>
      <c r="H104" s="25">
        <v>1.6279999999999999E-2</v>
      </c>
      <c r="I104" s="25">
        <f t="shared" si="19"/>
        <v>1.5875E-2</v>
      </c>
      <c r="J104" s="25"/>
      <c r="K104" s="25">
        <f t="shared" si="20"/>
        <v>1.229939E-2</v>
      </c>
      <c r="L104" s="25">
        <f t="shared" si="21"/>
        <v>0.28325495170000003</v>
      </c>
      <c r="M104" s="25">
        <v>1.5429999999999999E-2</v>
      </c>
      <c r="N104" s="25">
        <f t="shared" si="22"/>
        <v>1.5024999999999998E-2</v>
      </c>
      <c r="O104" s="25"/>
      <c r="P104" s="25">
        <f t="shared" si="23"/>
        <v>1.2207389999999999E-2</v>
      </c>
      <c r="Q104" s="25">
        <f t="shared" si="24"/>
        <v>0.28113619169999998</v>
      </c>
      <c r="R104" s="25">
        <v>2.0330000000000001E-2</v>
      </c>
      <c r="S104" s="25">
        <f t="shared" si="25"/>
        <v>1.9925000000000002E-2</v>
      </c>
      <c r="T104" s="25"/>
      <c r="U104" s="25">
        <f t="shared" si="26"/>
        <v>1.4122390000000002E-2</v>
      </c>
      <c r="V104" s="25">
        <f t="shared" si="27"/>
        <v>0.32523864170000005</v>
      </c>
      <c r="W104" s="25">
        <v>1.967E-2</v>
      </c>
      <c r="X104" s="25">
        <f t="shared" si="28"/>
        <v>1.9265000000000001E-2</v>
      </c>
      <c r="Y104" s="25"/>
      <c r="Z104" s="25">
        <f t="shared" si="29"/>
        <v>1.477579E-2</v>
      </c>
      <c r="AA104" s="25">
        <f t="shared" si="30"/>
        <v>0.34028644370000005</v>
      </c>
      <c r="AB104" s="25">
        <v>7.1000000000000002E-4</v>
      </c>
      <c r="AC104" s="25">
        <f t="shared" si="31"/>
        <v>4.0500000000000003E-4</v>
      </c>
    </row>
    <row r="105" spans="1:29" s="15" customFormat="1">
      <c r="A105" s="18">
        <v>353</v>
      </c>
      <c r="B105" s="25">
        <v>1.2999999999999999E-4</v>
      </c>
      <c r="C105" s="25">
        <v>1.8950000000000002E-2</v>
      </c>
      <c r="D105" s="25">
        <f t="shared" si="16"/>
        <v>1.8535000000000003E-2</v>
      </c>
      <c r="E105" s="25"/>
      <c r="F105" s="25">
        <f t="shared" si="17"/>
        <v>1.5928890000000001E-2</v>
      </c>
      <c r="G105" s="25">
        <f t="shared" si="18"/>
        <v>0.36684233670000005</v>
      </c>
      <c r="H105" s="25">
        <v>1.6060000000000001E-2</v>
      </c>
      <c r="I105" s="25">
        <f t="shared" si="19"/>
        <v>1.5645000000000003E-2</v>
      </c>
      <c r="J105" s="25"/>
      <c r="K105" s="25">
        <f t="shared" si="20"/>
        <v>1.2069390000000003E-2</v>
      </c>
      <c r="L105" s="25">
        <f t="shared" si="21"/>
        <v>0.2779580517000001</v>
      </c>
      <c r="M105" s="25">
        <v>1.524E-2</v>
      </c>
      <c r="N105" s="25">
        <f t="shared" si="22"/>
        <v>1.4825E-2</v>
      </c>
      <c r="O105" s="25"/>
      <c r="P105" s="25">
        <f t="shared" si="23"/>
        <v>1.200739E-2</v>
      </c>
      <c r="Q105" s="25">
        <f t="shared" si="24"/>
        <v>0.27653019169999998</v>
      </c>
      <c r="R105" s="25">
        <v>2.0150000000000001E-2</v>
      </c>
      <c r="S105" s="25">
        <f t="shared" si="25"/>
        <v>1.9735000000000003E-2</v>
      </c>
      <c r="T105" s="25"/>
      <c r="U105" s="25">
        <f t="shared" si="26"/>
        <v>1.3932390000000003E-2</v>
      </c>
      <c r="V105" s="25">
        <f t="shared" si="27"/>
        <v>0.32086294170000007</v>
      </c>
      <c r="W105" s="25">
        <v>1.9429999999999999E-2</v>
      </c>
      <c r="X105" s="25">
        <f t="shared" si="28"/>
        <v>1.9015000000000001E-2</v>
      </c>
      <c r="Y105" s="25"/>
      <c r="Z105" s="25">
        <f t="shared" si="29"/>
        <v>1.452579E-2</v>
      </c>
      <c r="AA105" s="25">
        <f t="shared" si="30"/>
        <v>0.33452894370000003</v>
      </c>
      <c r="AB105" s="25">
        <v>6.9999999999999999E-4</v>
      </c>
      <c r="AC105" s="25">
        <f t="shared" si="31"/>
        <v>4.15E-4</v>
      </c>
    </row>
    <row r="106" spans="1:29" s="15" customFormat="1">
      <c r="A106" s="18">
        <v>354</v>
      </c>
      <c r="B106" s="25">
        <v>1E-4</v>
      </c>
      <c r="C106" s="25">
        <v>1.8880000000000001E-2</v>
      </c>
      <c r="D106" s="25">
        <f t="shared" si="16"/>
        <v>1.8489999999999999E-2</v>
      </c>
      <c r="E106" s="25"/>
      <c r="F106" s="25">
        <f t="shared" si="17"/>
        <v>1.5883889999999998E-2</v>
      </c>
      <c r="G106" s="25">
        <f t="shared" si="18"/>
        <v>0.36580598669999997</v>
      </c>
      <c r="H106" s="25">
        <v>1.5970000000000002E-2</v>
      </c>
      <c r="I106" s="25">
        <f t="shared" si="19"/>
        <v>1.5580000000000002E-2</v>
      </c>
      <c r="J106" s="25"/>
      <c r="K106" s="25">
        <f t="shared" si="20"/>
        <v>1.2004390000000002E-2</v>
      </c>
      <c r="L106" s="25">
        <f t="shared" si="21"/>
        <v>0.27646110170000004</v>
      </c>
      <c r="M106" s="25">
        <v>1.5129999999999999E-2</v>
      </c>
      <c r="N106" s="25">
        <f t="shared" si="22"/>
        <v>1.474E-2</v>
      </c>
      <c r="O106" s="25"/>
      <c r="P106" s="25">
        <f t="shared" si="23"/>
        <v>1.192239E-2</v>
      </c>
      <c r="Q106" s="25">
        <f t="shared" si="24"/>
        <v>0.27457264170000001</v>
      </c>
      <c r="R106" s="25">
        <v>1.9990000000000001E-2</v>
      </c>
      <c r="S106" s="25">
        <f t="shared" si="25"/>
        <v>1.9599999999999999E-2</v>
      </c>
      <c r="T106" s="25"/>
      <c r="U106" s="25">
        <f t="shared" si="26"/>
        <v>1.379739E-2</v>
      </c>
      <c r="V106" s="25">
        <f t="shared" si="27"/>
        <v>0.31775389170000001</v>
      </c>
      <c r="W106" s="25">
        <v>1.9279999999999999E-2</v>
      </c>
      <c r="X106" s="25">
        <f t="shared" si="28"/>
        <v>1.8889999999999997E-2</v>
      </c>
      <c r="Y106" s="25"/>
      <c r="Z106" s="25">
        <f t="shared" si="29"/>
        <v>1.4400789999999997E-2</v>
      </c>
      <c r="AA106" s="25">
        <f t="shared" si="30"/>
        <v>0.33165019369999993</v>
      </c>
      <c r="AB106" s="25">
        <v>6.8000000000000005E-4</v>
      </c>
      <c r="AC106" s="25">
        <f t="shared" si="31"/>
        <v>3.9000000000000005E-4</v>
      </c>
    </row>
    <row r="107" spans="1:29" s="15" customFormat="1">
      <c r="A107" s="18">
        <v>355</v>
      </c>
      <c r="B107" s="25">
        <v>1.1E-4</v>
      </c>
      <c r="C107" s="25">
        <v>1.856E-2</v>
      </c>
      <c r="D107" s="25">
        <f t="shared" si="16"/>
        <v>1.8149999999999999E-2</v>
      </c>
      <c r="E107" s="25"/>
      <c r="F107" s="25">
        <f t="shared" si="17"/>
        <v>1.5543889999999999E-2</v>
      </c>
      <c r="G107" s="25">
        <f t="shared" si="18"/>
        <v>0.35797578670000002</v>
      </c>
      <c r="H107" s="25">
        <v>1.5820000000000001E-2</v>
      </c>
      <c r="I107" s="25">
        <f t="shared" si="19"/>
        <v>1.541E-2</v>
      </c>
      <c r="J107" s="25"/>
      <c r="K107" s="25">
        <f t="shared" si="20"/>
        <v>1.183439E-2</v>
      </c>
      <c r="L107" s="25">
        <f t="shared" si="21"/>
        <v>0.27254600170000004</v>
      </c>
      <c r="M107" s="25">
        <v>1.495E-2</v>
      </c>
      <c r="N107" s="25">
        <f t="shared" si="22"/>
        <v>1.4539999999999999E-2</v>
      </c>
      <c r="O107" s="25"/>
      <c r="P107" s="25">
        <f t="shared" si="23"/>
        <v>1.1722389999999999E-2</v>
      </c>
      <c r="Q107" s="25">
        <f t="shared" si="24"/>
        <v>0.26996664170000001</v>
      </c>
      <c r="R107" s="25">
        <v>1.9779999999999999E-2</v>
      </c>
      <c r="S107" s="25">
        <f t="shared" si="25"/>
        <v>1.9369999999999998E-2</v>
      </c>
      <c r="T107" s="25"/>
      <c r="U107" s="25">
        <f t="shared" si="26"/>
        <v>1.3567389999999999E-2</v>
      </c>
      <c r="V107" s="25">
        <f t="shared" si="27"/>
        <v>0.31245699169999996</v>
      </c>
      <c r="W107" s="25">
        <v>1.9029999999999998E-2</v>
      </c>
      <c r="X107" s="25">
        <f t="shared" si="28"/>
        <v>1.8619999999999998E-2</v>
      </c>
      <c r="Y107" s="25"/>
      <c r="Z107" s="25">
        <f t="shared" si="29"/>
        <v>1.4130789999999997E-2</v>
      </c>
      <c r="AA107" s="25">
        <f t="shared" si="30"/>
        <v>0.32543209369999998</v>
      </c>
      <c r="AB107" s="25">
        <v>7.1000000000000002E-4</v>
      </c>
      <c r="AC107" s="25">
        <f t="shared" si="31"/>
        <v>4.0999999999999999E-4</v>
      </c>
    </row>
    <row r="108" spans="1:29" s="15" customFormat="1">
      <c r="A108" s="18">
        <v>356</v>
      </c>
      <c r="B108" s="25">
        <v>4.0000000000000003E-5</v>
      </c>
      <c r="C108" s="25">
        <v>1.8270000000000002E-2</v>
      </c>
      <c r="D108" s="25">
        <f t="shared" si="16"/>
        <v>1.7955000000000002E-2</v>
      </c>
      <c r="E108" s="25"/>
      <c r="F108" s="25">
        <f t="shared" si="17"/>
        <v>1.5348890000000002E-2</v>
      </c>
      <c r="G108" s="25">
        <f t="shared" si="18"/>
        <v>0.35348493670000009</v>
      </c>
      <c r="H108" s="25">
        <v>1.5599999999999999E-2</v>
      </c>
      <c r="I108" s="25">
        <f t="shared" si="19"/>
        <v>1.5285E-2</v>
      </c>
      <c r="J108" s="25"/>
      <c r="K108" s="25">
        <f t="shared" si="20"/>
        <v>1.170939E-2</v>
      </c>
      <c r="L108" s="25">
        <f t="shared" si="21"/>
        <v>0.2696672517</v>
      </c>
      <c r="M108" s="25">
        <v>1.4789999999999999E-2</v>
      </c>
      <c r="N108" s="25">
        <f t="shared" si="22"/>
        <v>1.4475E-2</v>
      </c>
      <c r="O108" s="25"/>
      <c r="P108" s="25">
        <f t="shared" si="23"/>
        <v>1.165739E-2</v>
      </c>
      <c r="Q108" s="25">
        <f t="shared" si="24"/>
        <v>0.26846969170000001</v>
      </c>
      <c r="R108" s="25">
        <v>1.9529999999999999E-2</v>
      </c>
      <c r="S108" s="25">
        <f t="shared" si="25"/>
        <v>1.9214999999999999E-2</v>
      </c>
      <c r="T108" s="25"/>
      <c r="U108" s="25">
        <f t="shared" si="26"/>
        <v>1.341239E-2</v>
      </c>
      <c r="V108" s="25">
        <f t="shared" si="27"/>
        <v>0.30888734169999998</v>
      </c>
      <c r="W108" s="25">
        <v>1.882E-2</v>
      </c>
      <c r="X108" s="25">
        <f t="shared" si="28"/>
        <v>1.8505000000000001E-2</v>
      </c>
      <c r="Y108" s="25"/>
      <c r="Z108" s="25">
        <f t="shared" si="29"/>
        <v>1.401579E-2</v>
      </c>
      <c r="AA108" s="25">
        <f t="shared" si="30"/>
        <v>0.32278364370000001</v>
      </c>
      <c r="AB108" s="25">
        <v>5.9000000000000003E-4</v>
      </c>
      <c r="AC108" s="25">
        <f t="shared" si="31"/>
        <v>3.1500000000000001E-4</v>
      </c>
    </row>
    <row r="109" spans="1:29" s="15" customFormat="1">
      <c r="A109" s="18">
        <v>357</v>
      </c>
      <c r="B109" s="25">
        <v>1E-4</v>
      </c>
      <c r="C109" s="25">
        <v>1.8149999999999999E-2</v>
      </c>
      <c r="D109" s="25">
        <f t="shared" si="16"/>
        <v>1.7755E-2</v>
      </c>
      <c r="E109" s="25"/>
      <c r="F109" s="25">
        <f t="shared" si="17"/>
        <v>1.514889E-2</v>
      </c>
      <c r="G109" s="25">
        <f t="shared" si="18"/>
        <v>0.34887893670000003</v>
      </c>
      <c r="H109" s="25">
        <v>1.5440000000000001E-2</v>
      </c>
      <c r="I109" s="25">
        <f t="shared" si="19"/>
        <v>1.5045000000000001E-2</v>
      </c>
      <c r="J109" s="25"/>
      <c r="K109" s="25">
        <f t="shared" si="20"/>
        <v>1.1469390000000001E-2</v>
      </c>
      <c r="L109" s="25">
        <f t="shared" si="21"/>
        <v>0.26414005170000004</v>
      </c>
      <c r="M109" s="25">
        <v>1.4619999999999999E-2</v>
      </c>
      <c r="N109" s="25">
        <f t="shared" si="22"/>
        <v>1.4225E-2</v>
      </c>
      <c r="O109" s="25"/>
      <c r="P109" s="25">
        <f t="shared" si="23"/>
        <v>1.140739E-2</v>
      </c>
      <c r="Q109" s="25">
        <f t="shared" si="24"/>
        <v>0.26271219169999999</v>
      </c>
      <c r="R109" s="25">
        <v>1.9380000000000001E-2</v>
      </c>
      <c r="S109" s="25">
        <f t="shared" si="25"/>
        <v>1.8985000000000002E-2</v>
      </c>
      <c r="T109" s="25"/>
      <c r="U109" s="25">
        <f t="shared" si="26"/>
        <v>1.3182390000000002E-2</v>
      </c>
      <c r="V109" s="25">
        <f t="shared" si="27"/>
        <v>0.30359044170000005</v>
      </c>
      <c r="W109" s="25">
        <v>1.864E-2</v>
      </c>
      <c r="X109" s="25">
        <f t="shared" si="28"/>
        <v>1.8245000000000001E-2</v>
      </c>
      <c r="Y109" s="25"/>
      <c r="Z109" s="25">
        <f t="shared" si="29"/>
        <v>1.375579E-2</v>
      </c>
      <c r="AA109" s="25">
        <f t="shared" si="30"/>
        <v>0.31679584370000002</v>
      </c>
      <c r="AB109" s="25">
        <v>6.8999999999999997E-4</v>
      </c>
      <c r="AC109" s="25">
        <f t="shared" si="31"/>
        <v>3.9500000000000001E-4</v>
      </c>
    </row>
    <row r="110" spans="1:29" s="15" customFormat="1">
      <c r="A110" s="18">
        <v>358</v>
      </c>
      <c r="B110" s="25">
        <v>1E-4</v>
      </c>
      <c r="C110" s="25">
        <v>1.8100000000000002E-2</v>
      </c>
      <c r="D110" s="25">
        <f t="shared" si="16"/>
        <v>1.7730000000000003E-2</v>
      </c>
      <c r="E110" s="25"/>
      <c r="F110" s="25">
        <f t="shared" si="17"/>
        <v>1.5123890000000003E-2</v>
      </c>
      <c r="G110" s="25">
        <f t="shared" si="18"/>
        <v>0.3483031867000001</v>
      </c>
      <c r="H110" s="25">
        <v>1.5429999999999999E-2</v>
      </c>
      <c r="I110" s="25">
        <f t="shared" si="19"/>
        <v>1.5059999999999999E-2</v>
      </c>
      <c r="J110" s="25"/>
      <c r="K110" s="25">
        <f t="shared" si="20"/>
        <v>1.1484389999999999E-2</v>
      </c>
      <c r="L110" s="25">
        <f t="shared" si="21"/>
        <v>0.26448550169999996</v>
      </c>
      <c r="M110" s="25">
        <v>1.464E-2</v>
      </c>
      <c r="N110" s="25">
        <f t="shared" si="22"/>
        <v>1.427E-2</v>
      </c>
      <c r="O110" s="25"/>
      <c r="P110" s="25">
        <f t="shared" si="23"/>
        <v>1.145239E-2</v>
      </c>
      <c r="Q110" s="25">
        <f t="shared" si="24"/>
        <v>0.26374854170000001</v>
      </c>
      <c r="R110" s="25">
        <v>1.9359999999999999E-2</v>
      </c>
      <c r="S110" s="25">
        <f t="shared" si="25"/>
        <v>1.899E-2</v>
      </c>
      <c r="T110" s="25"/>
      <c r="U110" s="25">
        <f t="shared" si="26"/>
        <v>1.318739E-2</v>
      </c>
      <c r="V110" s="25">
        <f t="shared" si="27"/>
        <v>0.3037055917</v>
      </c>
      <c r="W110" s="25">
        <v>1.864E-2</v>
      </c>
      <c r="X110" s="25">
        <f t="shared" si="28"/>
        <v>1.8270000000000002E-2</v>
      </c>
      <c r="Y110" s="25"/>
      <c r="Z110" s="25">
        <f t="shared" si="29"/>
        <v>1.3780790000000001E-2</v>
      </c>
      <c r="AA110" s="25">
        <f t="shared" si="30"/>
        <v>0.31737159370000007</v>
      </c>
      <c r="AB110" s="25">
        <v>6.4000000000000005E-4</v>
      </c>
      <c r="AC110" s="25">
        <f t="shared" si="31"/>
        <v>3.7000000000000005E-4</v>
      </c>
    </row>
    <row r="111" spans="1:29" s="15" customFormat="1">
      <c r="A111" s="18">
        <v>359</v>
      </c>
      <c r="B111" s="25">
        <v>9.0000000000000006E-5</v>
      </c>
      <c r="C111" s="25">
        <v>1.779E-2</v>
      </c>
      <c r="D111" s="25">
        <f t="shared" si="16"/>
        <v>1.7420000000000001E-2</v>
      </c>
      <c r="E111" s="25"/>
      <c r="F111" s="25">
        <f t="shared" si="17"/>
        <v>1.4813890000000001E-2</v>
      </c>
      <c r="G111" s="25">
        <f t="shared" si="18"/>
        <v>0.34116388670000003</v>
      </c>
      <c r="H111" s="25">
        <v>1.5299999999999999E-2</v>
      </c>
      <c r="I111" s="25">
        <f t="shared" si="19"/>
        <v>1.4929999999999999E-2</v>
      </c>
      <c r="J111" s="25"/>
      <c r="K111" s="25">
        <f t="shared" si="20"/>
        <v>1.1354389999999999E-2</v>
      </c>
      <c r="L111" s="25">
        <f t="shared" si="21"/>
        <v>0.26149160169999996</v>
      </c>
      <c r="M111" s="25">
        <v>1.4409999999999999E-2</v>
      </c>
      <c r="N111" s="25">
        <f t="shared" si="22"/>
        <v>1.4039999999999999E-2</v>
      </c>
      <c r="O111" s="25"/>
      <c r="P111" s="25">
        <f t="shared" si="23"/>
        <v>1.1222389999999999E-2</v>
      </c>
      <c r="Q111" s="25">
        <f t="shared" si="24"/>
        <v>0.25845164169999996</v>
      </c>
      <c r="R111" s="25">
        <v>1.9189999999999999E-2</v>
      </c>
      <c r="S111" s="25">
        <f t="shared" si="25"/>
        <v>1.882E-2</v>
      </c>
      <c r="T111" s="25"/>
      <c r="U111" s="25">
        <f t="shared" si="26"/>
        <v>1.301739E-2</v>
      </c>
      <c r="V111" s="25">
        <f t="shared" si="27"/>
        <v>0.29979049169999999</v>
      </c>
      <c r="W111" s="25">
        <v>1.8499999999999999E-2</v>
      </c>
      <c r="X111" s="25">
        <f t="shared" si="28"/>
        <v>1.813E-2</v>
      </c>
      <c r="Y111" s="25"/>
      <c r="Z111" s="25">
        <f t="shared" si="29"/>
        <v>1.364079E-2</v>
      </c>
      <c r="AA111" s="25">
        <f t="shared" si="30"/>
        <v>0.3141473937</v>
      </c>
      <c r="AB111" s="25">
        <v>6.4999999999999997E-4</v>
      </c>
      <c r="AC111" s="25">
        <f t="shared" si="31"/>
        <v>3.6999999999999999E-4</v>
      </c>
    </row>
    <row r="112" spans="1:29" s="15" customFormat="1">
      <c r="A112" s="18">
        <v>360</v>
      </c>
      <c r="B112" s="25">
        <v>1E-4</v>
      </c>
      <c r="C112" s="25">
        <v>1.7579999999999998E-2</v>
      </c>
      <c r="D112" s="25">
        <f t="shared" si="16"/>
        <v>1.7194999999999998E-2</v>
      </c>
      <c r="E112" s="25"/>
      <c r="F112" s="25">
        <f t="shared" si="17"/>
        <v>1.4588889999999998E-2</v>
      </c>
      <c r="G112" s="25">
        <f t="shared" si="18"/>
        <v>0.33598213669999999</v>
      </c>
      <c r="H112" s="25">
        <v>1.504E-2</v>
      </c>
      <c r="I112" s="25">
        <f t="shared" si="19"/>
        <v>1.4655E-2</v>
      </c>
      <c r="J112" s="25"/>
      <c r="K112" s="25">
        <f t="shared" si="20"/>
        <v>1.107939E-2</v>
      </c>
      <c r="L112" s="25">
        <f t="shared" si="21"/>
        <v>0.25515835170000001</v>
      </c>
      <c r="M112" s="25">
        <v>1.431E-2</v>
      </c>
      <c r="N112" s="25">
        <f t="shared" si="22"/>
        <v>1.3925E-2</v>
      </c>
      <c r="O112" s="25"/>
      <c r="P112" s="25">
        <f t="shared" si="23"/>
        <v>1.110739E-2</v>
      </c>
      <c r="Q112" s="25">
        <f t="shared" si="24"/>
        <v>0.25580319169999999</v>
      </c>
      <c r="R112" s="25">
        <v>1.908E-2</v>
      </c>
      <c r="S112" s="25">
        <f t="shared" si="25"/>
        <v>1.8695E-2</v>
      </c>
      <c r="T112" s="25"/>
      <c r="U112" s="25">
        <f t="shared" si="26"/>
        <v>1.289239E-2</v>
      </c>
      <c r="V112" s="25">
        <f t="shared" si="27"/>
        <v>0.29691174170000001</v>
      </c>
      <c r="W112" s="25">
        <v>1.831E-2</v>
      </c>
      <c r="X112" s="25">
        <f t="shared" si="28"/>
        <v>1.7925E-2</v>
      </c>
      <c r="Y112" s="25"/>
      <c r="Z112" s="25">
        <f t="shared" si="29"/>
        <v>1.343579E-2</v>
      </c>
      <c r="AA112" s="25">
        <f t="shared" si="30"/>
        <v>0.30942624369999999</v>
      </c>
      <c r="AB112" s="25">
        <v>6.7000000000000002E-4</v>
      </c>
      <c r="AC112" s="25">
        <f t="shared" si="31"/>
        <v>3.8500000000000003E-4</v>
      </c>
    </row>
    <row r="113" spans="1:29" s="15" customFormat="1">
      <c r="A113" s="18">
        <v>361</v>
      </c>
      <c r="B113" s="25">
        <v>1E-4</v>
      </c>
      <c r="C113" s="25">
        <v>1.7409999999999998E-2</v>
      </c>
      <c r="D113" s="25">
        <f t="shared" si="16"/>
        <v>1.7014999999999999E-2</v>
      </c>
      <c r="E113" s="25"/>
      <c r="F113" s="25">
        <f t="shared" si="17"/>
        <v>1.4408889999999999E-2</v>
      </c>
      <c r="G113" s="25">
        <f t="shared" si="18"/>
        <v>0.33183673669999997</v>
      </c>
      <c r="H113" s="25">
        <v>1.5049999999999999E-2</v>
      </c>
      <c r="I113" s="25">
        <f t="shared" si="19"/>
        <v>1.4655E-2</v>
      </c>
      <c r="J113" s="25"/>
      <c r="K113" s="25">
        <f t="shared" si="20"/>
        <v>1.107939E-2</v>
      </c>
      <c r="L113" s="25">
        <f t="shared" si="21"/>
        <v>0.25515835170000001</v>
      </c>
      <c r="M113" s="25">
        <v>1.423E-2</v>
      </c>
      <c r="N113" s="25">
        <f t="shared" si="22"/>
        <v>1.3835E-2</v>
      </c>
      <c r="O113" s="25"/>
      <c r="P113" s="25">
        <f t="shared" si="23"/>
        <v>1.101739E-2</v>
      </c>
      <c r="Q113" s="25">
        <f t="shared" si="24"/>
        <v>0.2537304917</v>
      </c>
      <c r="R113" s="25">
        <v>1.9009999999999999E-2</v>
      </c>
      <c r="S113" s="25">
        <f t="shared" si="25"/>
        <v>1.8615E-2</v>
      </c>
      <c r="T113" s="25"/>
      <c r="U113" s="25">
        <f t="shared" si="26"/>
        <v>1.281239E-2</v>
      </c>
      <c r="V113" s="25">
        <f t="shared" si="27"/>
        <v>0.29506934169999999</v>
      </c>
      <c r="W113" s="25">
        <v>1.8280000000000001E-2</v>
      </c>
      <c r="X113" s="25">
        <f t="shared" si="28"/>
        <v>1.7885000000000002E-2</v>
      </c>
      <c r="Y113" s="25"/>
      <c r="Z113" s="25">
        <f t="shared" si="29"/>
        <v>1.3395790000000001E-2</v>
      </c>
      <c r="AA113" s="25">
        <f t="shared" si="30"/>
        <v>0.30850504370000004</v>
      </c>
      <c r="AB113" s="25">
        <v>6.8999999999999997E-4</v>
      </c>
      <c r="AC113" s="25">
        <f t="shared" si="31"/>
        <v>3.9500000000000001E-4</v>
      </c>
    </row>
    <row r="114" spans="1:29" s="15" customFormat="1">
      <c r="A114" s="18">
        <v>362</v>
      </c>
      <c r="B114" s="25">
        <v>8.0000000000000007E-5</v>
      </c>
      <c r="C114" s="25">
        <v>1.721E-2</v>
      </c>
      <c r="D114" s="25">
        <f t="shared" si="16"/>
        <v>1.6844999999999999E-2</v>
      </c>
      <c r="E114" s="25"/>
      <c r="F114" s="25">
        <f t="shared" si="17"/>
        <v>1.4238889999999999E-2</v>
      </c>
      <c r="G114" s="25">
        <f t="shared" si="18"/>
        <v>0.32792163669999996</v>
      </c>
      <c r="H114" s="25">
        <v>1.481E-2</v>
      </c>
      <c r="I114" s="25">
        <f t="shared" si="19"/>
        <v>1.4445E-2</v>
      </c>
      <c r="J114" s="25"/>
      <c r="K114" s="25">
        <f t="shared" si="20"/>
        <v>1.086939E-2</v>
      </c>
      <c r="L114" s="25">
        <f t="shared" si="21"/>
        <v>0.25032205169999999</v>
      </c>
      <c r="M114" s="25">
        <v>1.405E-2</v>
      </c>
      <c r="N114" s="25">
        <f t="shared" si="22"/>
        <v>1.3684999999999999E-2</v>
      </c>
      <c r="O114" s="25"/>
      <c r="P114" s="25">
        <f t="shared" si="23"/>
        <v>1.0867389999999999E-2</v>
      </c>
      <c r="Q114" s="25">
        <f t="shared" si="24"/>
        <v>0.25027599169999998</v>
      </c>
      <c r="R114" s="25">
        <v>1.883E-2</v>
      </c>
      <c r="S114" s="25">
        <f t="shared" si="25"/>
        <v>1.8464999999999999E-2</v>
      </c>
      <c r="T114" s="25"/>
      <c r="U114" s="25">
        <f t="shared" si="26"/>
        <v>1.2662389999999999E-2</v>
      </c>
      <c r="V114" s="25">
        <f t="shared" si="27"/>
        <v>0.29161484170000002</v>
      </c>
      <c r="W114" s="25">
        <v>1.796E-2</v>
      </c>
      <c r="X114" s="25">
        <f t="shared" si="28"/>
        <v>1.7595E-2</v>
      </c>
      <c r="Y114" s="25"/>
      <c r="Z114" s="25">
        <f t="shared" si="29"/>
        <v>1.3105789999999999E-2</v>
      </c>
      <c r="AA114" s="25">
        <f t="shared" si="30"/>
        <v>0.3018263437</v>
      </c>
      <c r="AB114" s="25">
        <v>6.4999999999999997E-4</v>
      </c>
      <c r="AC114" s="25">
        <f t="shared" si="31"/>
        <v>3.6499999999999998E-4</v>
      </c>
    </row>
    <row r="115" spans="1:29" s="15" customFormat="1">
      <c r="A115" s="18">
        <v>363</v>
      </c>
      <c r="B115" s="25">
        <v>6.8999999999999997E-5</v>
      </c>
      <c r="C115" s="25">
        <v>1.7129999999999999E-2</v>
      </c>
      <c r="D115" s="25">
        <f t="shared" si="16"/>
        <v>1.6785499999999998E-2</v>
      </c>
      <c r="E115" s="25"/>
      <c r="F115" s="25">
        <f t="shared" si="17"/>
        <v>1.4179389999999998E-2</v>
      </c>
      <c r="G115" s="25">
        <f t="shared" si="18"/>
        <v>0.32655135169999999</v>
      </c>
      <c r="H115" s="25">
        <v>1.4749999999999999E-2</v>
      </c>
      <c r="I115" s="25">
        <f t="shared" si="19"/>
        <v>1.44055E-2</v>
      </c>
      <c r="J115" s="25"/>
      <c r="K115" s="25">
        <f t="shared" si="20"/>
        <v>1.082989E-2</v>
      </c>
      <c r="L115" s="25">
        <f t="shared" si="21"/>
        <v>0.2494123667</v>
      </c>
      <c r="M115" s="25">
        <v>1.393E-2</v>
      </c>
      <c r="N115" s="25">
        <f t="shared" si="22"/>
        <v>1.35855E-2</v>
      </c>
      <c r="O115" s="25"/>
      <c r="P115" s="25">
        <f t="shared" si="23"/>
        <v>1.076789E-2</v>
      </c>
      <c r="Q115" s="25">
        <f t="shared" si="24"/>
        <v>0.24798450670000002</v>
      </c>
      <c r="R115" s="25">
        <v>1.874E-2</v>
      </c>
      <c r="S115" s="25">
        <f t="shared" si="25"/>
        <v>1.8395499999999999E-2</v>
      </c>
      <c r="T115" s="25"/>
      <c r="U115" s="25">
        <f t="shared" si="26"/>
        <v>1.2592889999999999E-2</v>
      </c>
      <c r="V115" s="25">
        <f t="shared" si="27"/>
        <v>0.29001425669999997</v>
      </c>
      <c r="W115" s="25">
        <v>1.796E-2</v>
      </c>
      <c r="X115" s="25">
        <f t="shared" si="28"/>
        <v>1.7615499999999999E-2</v>
      </c>
      <c r="Y115" s="25"/>
      <c r="Z115" s="25">
        <f t="shared" si="29"/>
        <v>1.3126289999999999E-2</v>
      </c>
      <c r="AA115" s="25">
        <f t="shared" si="30"/>
        <v>0.30229845869999999</v>
      </c>
      <c r="AB115" s="25">
        <v>6.2E-4</v>
      </c>
      <c r="AC115" s="25">
        <f t="shared" si="31"/>
        <v>3.4449999999999997E-4</v>
      </c>
    </row>
    <row r="116" spans="1:29" s="15" customFormat="1">
      <c r="A116" s="18">
        <v>364</v>
      </c>
      <c r="B116" s="25">
        <v>6.8999999999999997E-5</v>
      </c>
      <c r="C116" s="25">
        <v>1.6799999999999999E-2</v>
      </c>
      <c r="D116" s="25">
        <f t="shared" si="16"/>
        <v>1.64405E-2</v>
      </c>
      <c r="E116" s="25"/>
      <c r="F116" s="25">
        <f t="shared" si="17"/>
        <v>1.383439E-2</v>
      </c>
      <c r="G116" s="25">
        <f t="shared" si="18"/>
        <v>0.31860600170000003</v>
      </c>
      <c r="H116" s="25">
        <v>1.443E-2</v>
      </c>
      <c r="I116" s="25">
        <f t="shared" si="19"/>
        <v>1.40705E-2</v>
      </c>
      <c r="J116" s="25"/>
      <c r="K116" s="25">
        <f t="shared" si="20"/>
        <v>1.049489E-2</v>
      </c>
      <c r="L116" s="25">
        <f t="shared" si="21"/>
        <v>0.2416973167</v>
      </c>
      <c r="M116" s="25">
        <v>1.3769999999999999E-2</v>
      </c>
      <c r="N116" s="25">
        <f t="shared" si="22"/>
        <v>1.3410499999999999E-2</v>
      </c>
      <c r="O116" s="25"/>
      <c r="P116" s="25">
        <f t="shared" si="23"/>
        <v>1.0592889999999999E-2</v>
      </c>
      <c r="Q116" s="25">
        <f t="shared" si="24"/>
        <v>0.24395425669999998</v>
      </c>
      <c r="R116" s="25">
        <v>1.8530000000000001E-2</v>
      </c>
      <c r="S116" s="25">
        <f t="shared" si="25"/>
        <v>1.8170500000000003E-2</v>
      </c>
      <c r="T116" s="25"/>
      <c r="U116" s="25">
        <f t="shared" si="26"/>
        <v>1.2367890000000003E-2</v>
      </c>
      <c r="V116" s="25">
        <f t="shared" si="27"/>
        <v>0.2848325067000001</v>
      </c>
      <c r="W116" s="25">
        <v>1.7729999999999999E-2</v>
      </c>
      <c r="X116" s="25">
        <f t="shared" si="28"/>
        <v>1.7370500000000001E-2</v>
      </c>
      <c r="Y116" s="25"/>
      <c r="Z116" s="25">
        <f t="shared" si="29"/>
        <v>1.288129E-2</v>
      </c>
      <c r="AA116" s="25">
        <f t="shared" si="30"/>
        <v>0.29665610870000003</v>
      </c>
      <c r="AB116" s="25">
        <v>6.4999999999999997E-4</v>
      </c>
      <c r="AC116" s="25">
        <f t="shared" si="31"/>
        <v>3.5950000000000001E-4</v>
      </c>
    </row>
    <row r="117" spans="1:29" s="15" customFormat="1">
      <c r="A117" s="18">
        <v>365</v>
      </c>
      <c r="B117" s="25">
        <v>1.2999999999999999E-4</v>
      </c>
      <c r="C117" s="25">
        <v>1.6660000000000001E-2</v>
      </c>
      <c r="D117" s="25">
        <f t="shared" si="16"/>
        <v>1.6250000000000001E-2</v>
      </c>
      <c r="E117" s="25"/>
      <c r="F117" s="25">
        <f t="shared" si="17"/>
        <v>1.3643890000000001E-2</v>
      </c>
      <c r="G117" s="25">
        <f t="shared" si="18"/>
        <v>0.31421878670000003</v>
      </c>
      <c r="H117" s="25">
        <v>1.4449999999999999E-2</v>
      </c>
      <c r="I117" s="25">
        <f t="shared" si="19"/>
        <v>1.4039999999999999E-2</v>
      </c>
      <c r="J117" s="25"/>
      <c r="K117" s="25">
        <f t="shared" si="20"/>
        <v>1.0464389999999999E-2</v>
      </c>
      <c r="L117" s="25">
        <f t="shared" si="21"/>
        <v>0.24099490169999999</v>
      </c>
      <c r="M117" s="25">
        <v>1.3679999999999999E-2</v>
      </c>
      <c r="N117" s="25">
        <f t="shared" si="22"/>
        <v>1.3269999999999999E-2</v>
      </c>
      <c r="O117" s="25"/>
      <c r="P117" s="25">
        <f t="shared" si="23"/>
        <v>1.0452389999999999E-2</v>
      </c>
      <c r="Q117" s="25">
        <f t="shared" si="24"/>
        <v>0.24071854169999998</v>
      </c>
      <c r="R117" s="25">
        <v>1.8409999999999999E-2</v>
      </c>
      <c r="S117" s="25">
        <f t="shared" si="25"/>
        <v>1.7999999999999999E-2</v>
      </c>
      <c r="T117" s="25"/>
      <c r="U117" s="25">
        <f t="shared" si="26"/>
        <v>1.2197389999999999E-2</v>
      </c>
      <c r="V117" s="25">
        <f t="shared" si="27"/>
        <v>0.28090589169999997</v>
      </c>
      <c r="W117" s="25">
        <v>1.7579999999999998E-2</v>
      </c>
      <c r="X117" s="25">
        <f t="shared" si="28"/>
        <v>1.7169999999999998E-2</v>
      </c>
      <c r="Y117" s="25"/>
      <c r="Z117" s="25">
        <f t="shared" si="29"/>
        <v>1.2680789999999997E-2</v>
      </c>
      <c r="AA117" s="25">
        <f t="shared" si="30"/>
        <v>0.29203859369999996</v>
      </c>
      <c r="AB117" s="25">
        <v>6.8999999999999997E-4</v>
      </c>
      <c r="AC117" s="25">
        <f t="shared" si="31"/>
        <v>4.0999999999999999E-4</v>
      </c>
    </row>
    <row r="118" spans="1:29" s="15" customFormat="1">
      <c r="A118" s="18">
        <v>366</v>
      </c>
      <c r="B118" s="25">
        <v>1.7000000000000001E-4</v>
      </c>
      <c r="C118" s="25">
        <v>1.6389999999999998E-2</v>
      </c>
      <c r="D118" s="25">
        <f t="shared" si="16"/>
        <v>1.5939999999999999E-2</v>
      </c>
      <c r="E118" s="25"/>
      <c r="F118" s="25">
        <f t="shared" si="17"/>
        <v>1.3333889999999999E-2</v>
      </c>
      <c r="G118" s="25">
        <f t="shared" si="18"/>
        <v>0.30707948670000002</v>
      </c>
      <c r="H118" s="25">
        <v>1.4149999999999999E-2</v>
      </c>
      <c r="I118" s="25">
        <f t="shared" si="19"/>
        <v>1.3699999999999999E-2</v>
      </c>
      <c r="J118" s="25"/>
      <c r="K118" s="25">
        <f t="shared" si="20"/>
        <v>1.0124389999999999E-2</v>
      </c>
      <c r="L118" s="25">
        <f t="shared" si="21"/>
        <v>0.23316470169999998</v>
      </c>
      <c r="M118" s="25">
        <v>1.3440000000000001E-2</v>
      </c>
      <c r="N118" s="25">
        <f t="shared" si="22"/>
        <v>1.299E-2</v>
      </c>
      <c r="O118" s="25"/>
      <c r="P118" s="25">
        <f t="shared" si="23"/>
        <v>1.017239E-2</v>
      </c>
      <c r="Q118" s="25">
        <f t="shared" si="24"/>
        <v>0.23427014170000002</v>
      </c>
      <c r="R118" s="25">
        <v>1.822E-2</v>
      </c>
      <c r="S118" s="25">
        <f t="shared" si="25"/>
        <v>1.7770000000000001E-2</v>
      </c>
      <c r="T118" s="25"/>
      <c r="U118" s="25">
        <f t="shared" si="26"/>
        <v>1.1967390000000001E-2</v>
      </c>
      <c r="V118" s="25">
        <f t="shared" si="27"/>
        <v>0.27560899170000003</v>
      </c>
      <c r="W118" s="25">
        <v>1.7319999999999999E-2</v>
      </c>
      <c r="X118" s="25">
        <f t="shared" si="28"/>
        <v>1.687E-2</v>
      </c>
      <c r="Y118" s="25"/>
      <c r="Z118" s="25">
        <f t="shared" si="29"/>
        <v>1.2380789999999999E-2</v>
      </c>
      <c r="AA118" s="25">
        <f t="shared" si="30"/>
        <v>0.28512959370000002</v>
      </c>
      <c r="AB118" s="25">
        <v>7.2999999999999996E-4</v>
      </c>
      <c r="AC118" s="25">
        <f t="shared" si="31"/>
        <v>4.4999999999999999E-4</v>
      </c>
    </row>
    <row r="119" spans="1:29" s="15" customFormat="1">
      <c r="A119" s="18">
        <v>367</v>
      </c>
      <c r="B119" s="25">
        <v>9.0000000000000006E-5</v>
      </c>
      <c r="C119" s="25">
        <v>1.627E-2</v>
      </c>
      <c r="D119" s="25">
        <f t="shared" si="16"/>
        <v>1.5879999999999998E-2</v>
      </c>
      <c r="E119" s="25"/>
      <c r="F119" s="25">
        <f t="shared" si="17"/>
        <v>1.3273889999999998E-2</v>
      </c>
      <c r="G119" s="25">
        <f t="shared" si="18"/>
        <v>0.30569768669999997</v>
      </c>
      <c r="H119" s="25">
        <v>1.422E-2</v>
      </c>
      <c r="I119" s="25">
        <f t="shared" si="19"/>
        <v>1.383E-2</v>
      </c>
      <c r="J119" s="25"/>
      <c r="K119" s="25">
        <f t="shared" si="20"/>
        <v>1.025439E-2</v>
      </c>
      <c r="L119" s="25">
        <f t="shared" si="21"/>
        <v>0.23615860170000003</v>
      </c>
      <c r="M119" s="25">
        <v>1.3390000000000001E-2</v>
      </c>
      <c r="N119" s="25">
        <f t="shared" si="22"/>
        <v>1.3000000000000001E-2</v>
      </c>
      <c r="O119" s="25"/>
      <c r="P119" s="25">
        <f t="shared" si="23"/>
        <v>1.0182390000000001E-2</v>
      </c>
      <c r="Q119" s="25">
        <f t="shared" si="24"/>
        <v>0.23450044170000003</v>
      </c>
      <c r="R119" s="25">
        <v>1.8190000000000001E-2</v>
      </c>
      <c r="S119" s="25">
        <f t="shared" si="25"/>
        <v>1.78E-2</v>
      </c>
      <c r="T119" s="25"/>
      <c r="U119" s="25">
        <f t="shared" si="26"/>
        <v>1.199739E-2</v>
      </c>
      <c r="V119" s="25">
        <f t="shared" si="27"/>
        <v>0.27629989170000002</v>
      </c>
      <c r="W119" s="25">
        <v>1.7389999999999999E-2</v>
      </c>
      <c r="X119" s="25">
        <f t="shared" si="28"/>
        <v>1.6999999999999998E-2</v>
      </c>
      <c r="Y119" s="25"/>
      <c r="Z119" s="25">
        <f t="shared" si="29"/>
        <v>1.2510789999999997E-2</v>
      </c>
      <c r="AA119" s="25">
        <f t="shared" si="30"/>
        <v>0.28812349369999996</v>
      </c>
      <c r="AB119" s="25">
        <v>6.8999999999999997E-4</v>
      </c>
      <c r="AC119" s="25">
        <f t="shared" si="31"/>
        <v>3.8999999999999999E-4</v>
      </c>
    </row>
    <row r="120" spans="1:29" s="15" customFormat="1">
      <c r="A120" s="18">
        <v>368</v>
      </c>
      <c r="B120" s="25">
        <v>1.2999999999999999E-4</v>
      </c>
      <c r="C120" s="25">
        <v>1.5990000000000001E-2</v>
      </c>
      <c r="D120" s="25">
        <f t="shared" si="16"/>
        <v>1.558E-2</v>
      </c>
      <c r="E120" s="25"/>
      <c r="F120" s="25">
        <f t="shared" si="17"/>
        <v>1.297389E-2</v>
      </c>
      <c r="G120" s="25">
        <f t="shared" si="18"/>
        <v>0.29878868670000003</v>
      </c>
      <c r="H120" s="25">
        <v>1.3820000000000001E-2</v>
      </c>
      <c r="I120" s="25">
        <f t="shared" si="19"/>
        <v>1.341E-2</v>
      </c>
      <c r="J120" s="25"/>
      <c r="K120" s="25">
        <f t="shared" si="20"/>
        <v>9.8343900000000001E-3</v>
      </c>
      <c r="L120" s="25">
        <f t="shared" si="21"/>
        <v>0.22648600170000002</v>
      </c>
      <c r="M120" s="25">
        <v>1.3259999999999999E-2</v>
      </c>
      <c r="N120" s="25">
        <f t="shared" si="22"/>
        <v>1.2849999999999999E-2</v>
      </c>
      <c r="O120" s="25"/>
      <c r="P120" s="25">
        <f t="shared" si="23"/>
        <v>1.0032389999999999E-2</v>
      </c>
      <c r="Q120" s="25">
        <f t="shared" si="24"/>
        <v>0.23104594169999998</v>
      </c>
      <c r="R120" s="25">
        <v>1.7940000000000001E-2</v>
      </c>
      <c r="S120" s="25">
        <f t="shared" si="25"/>
        <v>1.753E-2</v>
      </c>
      <c r="T120" s="25"/>
      <c r="U120" s="25">
        <f t="shared" si="26"/>
        <v>1.1727390000000001E-2</v>
      </c>
      <c r="V120" s="25">
        <f t="shared" si="27"/>
        <v>0.27008179170000002</v>
      </c>
      <c r="W120" s="25">
        <v>1.703E-2</v>
      </c>
      <c r="X120" s="25">
        <f t="shared" si="28"/>
        <v>1.6619999999999999E-2</v>
      </c>
      <c r="Y120" s="25"/>
      <c r="Z120" s="25">
        <f t="shared" si="29"/>
        <v>1.2130789999999999E-2</v>
      </c>
      <c r="AA120" s="25">
        <f t="shared" si="30"/>
        <v>0.27937209369999999</v>
      </c>
      <c r="AB120" s="25">
        <v>6.8999999999999997E-4</v>
      </c>
      <c r="AC120" s="25">
        <f t="shared" si="31"/>
        <v>4.0999999999999999E-4</v>
      </c>
    </row>
    <row r="121" spans="1:29" s="15" customFormat="1">
      <c r="A121" s="18">
        <v>369</v>
      </c>
      <c r="B121" s="25">
        <v>3.0000000000000001E-5</v>
      </c>
      <c r="C121" s="25">
        <v>1.601E-2</v>
      </c>
      <c r="D121" s="25">
        <f t="shared" si="16"/>
        <v>1.567E-2</v>
      </c>
      <c r="E121" s="25"/>
      <c r="F121" s="25">
        <f t="shared" si="17"/>
        <v>1.306389E-2</v>
      </c>
      <c r="G121" s="25">
        <f t="shared" si="18"/>
        <v>0.30086138670000001</v>
      </c>
      <c r="H121" s="25">
        <v>1.401E-2</v>
      </c>
      <c r="I121" s="25">
        <f t="shared" si="19"/>
        <v>1.367E-2</v>
      </c>
      <c r="J121" s="25"/>
      <c r="K121" s="25">
        <f t="shared" si="20"/>
        <v>1.009439E-2</v>
      </c>
      <c r="L121" s="25">
        <f t="shared" si="21"/>
        <v>0.23247380170000001</v>
      </c>
      <c r="M121" s="25">
        <v>1.32E-2</v>
      </c>
      <c r="N121" s="25">
        <f t="shared" si="22"/>
        <v>1.286E-2</v>
      </c>
      <c r="O121" s="25"/>
      <c r="P121" s="25">
        <f t="shared" si="23"/>
        <v>1.004239E-2</v>
      </c>
      <c r="Q121" s="25">
        <f t="shared" si="24"/>
        <v>0.23127624170000002</v>
      </c>
      <c r="R121" s="25">
        <v>1.7999999999999999E-2</v>
      </c>
      <c r="S121" s="25">
        <f t="shared" si="25"/>
        <v>1.7659999999999999E-2</v>
      </c>
      <c r="T121" s="25"/>
      <c r="U121" s="25">
        <f t="shared" si="26"/>
        <v>1.1857389999999999E-2</v>
      </c>
      <c r="V121" s="25">
        <f t="shared" si="27"/>
        <v>0.27307569170000001</v>
      </c>
      <c r="W121" s="25">
        <v>1.711E-2</v>
      </c>
      <c r="X121" s="25">
        <f t="shared" si="28"/>
        <v>1.677E-2</v>
      </c>
      <c r="Y121" s="25"/>
      <c r="Z121" s="25">
        <f t="shared" si="29"/>
        <v>1.228079E-2</v>
      </c>
      <c r="AA121" s="25">
        <f t="shared" si="30"/>
        <v>0.28282659370000002</v>
      </c>
      <c r="AB121" s="25">
        <v>6.4999999999999997E-4</v>
      </c>
      <c r="AC121" s="25">
        <f t="shared" si="31"/>
        <v>3.3999999999999997E-4</v>
      </c>
    </row>
    <row r="122" spans="1:29" s="15" customFormat="1">
      <c r="A122" s="18">
        <v>370</v>
      </c>
      <c r="B122" s="25">
        <v>0</v>
      </c>
      <c r="C122" s="25">
        <v>1.5720000000000001E-2</v>
      </c>
      <c r="D122" s="25">
        <f t="shared" si="16"/>
        <v>1.5395000000000001E-2</v>
      </c>
      <c r="E122" s="25"/>
      <c r="F122" s="25">
        <f t="shared" si="17"/>
        <v>1.2788890000000001E-2</v>
      </c>
      <c r="G122" s="25">
        <f t="shared" si="18"/>
        <v>0.29452813670000005</v>
      </c>
      <c r="H122" s="25">
        <v>1.376E-2</v>
      </c>
      <c r="I122" s="25">
        <f t="shared" si="19"/>
        <v>1.3434999999999999E-2</v>
      </c>
      <c r="J122" s="25"/>
      <c r="K122" s="25">
        <f t="shared" si="20"/>
        <v>9.8593899999999991E-3</v>
      </c>
      <c r="L122" s="25">
        <f t="shared" si="21"/>
        <v>0.22706175169999998</v>
      </c>
      <c r="M122" s="25">
        <v>1.311E-2</v>
      </c>
      <c r="N122" s="25">
        <f t="shared" si="22"/>
        <v>1.2784999999999999E-2</v>
      </c>
      <c r="O122" s="25"/>
      <c r="P122" s="25">
        <f t="shared" si="23"/>
        <v>9.9673899999999996E-3</v>
      </c>
      <c r="Q122" s="25">
        <f t="shared" si="24"/>
        <v>0.22954899170000001</v>
      </c>
      <c r="R122" s="25">
        <v>1.7749999999999998E-2</v>
      </c>
      <c r="S122" s="25">
        <f t="shared" si="25"/>
        <v>1.7425E-2</v>
      </c>
      <c r="T122" s="25"/>
      <c r="U122" s="25">
        <f t="shared" si="26"/>
        <v>1.162239E-2</v>
      </c>
      <c r="V122" s="25">
        <f t="shared" si="27"/>
        <v>0.26766364170000001</v>
      </c>
      <c r="W122" s="25">
        <v>1.6990000000000002E-2</v>
      </c>
      <c r="X122" s="25">
        <f t="shared" si="28"/>
        <v>1.6665000000000003E-2</v>
      </c>
      <c r="Y122" s="25"/>
      <c r="Z122" s="25">
        <f t="shared" si="29"/>
        <v>1.2175790000000002E-2</v>
      </c>
      <c r="AA122" s="25">
        <f t="shared" si="30"/>
        <v>0.28040844370000007</v>
      </c>
      <c r="AB122" s="25">
        <v>6.4999999999999997E-4</v>
      </c>
      <c r="AC122" s="25">
        <f t="shared" si="31"/>
        <v>3.2499999999999999E-4</v>
      </c>
    </row>
    <row r="123" spans="1:29" s="15" customFormat="1">
      <c r="A123" s="18">
        <v>371</v>
      </c>
      <c r="B123" s="25">
        <v>9.0000000000000006E-5</v>
      </c>
      <c r="C123" s="25">
        <v>1.566E-2</v>
      </c>
      <c r="D123" s="25">
        <f t="shared" si="16"/>
        <v>1.5260000000000001E-2</v>
      </c>
      <c r="E123" s="25"/>
      <c r="F123" s="25">
        <f t="shared" si="17"/>
        <v>1.2653890000000001E-2</v>
      </c>
      <c r="G123" s="25">
        <f t="shared" si="18"/>
        <v>0.29141908670000005</v>
      </c>
      <c r="H123" s="25">
        <v>1.383E-2</v>
      </c>
      <c r="I123" s="25">
        <f t="shared" si="19"/>
        <v>1.3430000000000001E-2</v>
      </c>
      <c r="J123" s="25"/>
      <c r="K123" s="25">
        <f t="shared" si="20"/>
        <v>9.8543900000000011E-3</v>
      </c>
      <c r="L123" s="25">
        <f t="shared" si="21"/>
        <v>0.22694660170000003</v>
      </c>
      <c r="M123" s="25">
        <v>1.298E-2</v>
      </c>
      <c r="N123" s="25">
        <f t="shared" si="22"/>
        <v>1.2580000000000001E-2</v>
      </c>
      <c r="O123" s="25"/>
      <c r="P123" s="25">
        <f t="shared" si="23"/>
        <v>9.762390000000001E-3</v>
      </c>
      <c r="Q123" s="25">
        <f t="shared" si="24"/>
        <v>0.22482784170000003</v>
      </c>
      <c r="R123" s="25">
        <v>1.7760000000000001E-2</v>
      </c>
      <c r="S123" s="25">
        <f t="shared" si="25"/>
        <v>1.736E-2</v>
      </c>
      <c r="T123" s="25"/>
      <c r="U123" s="25">
        <f t="shared" si="26"/>
        <v>1.1557390000000001E-2</v>
      </c>
      <c r="V123" s="25">
        <f t="shared" si="27"/>
        <v>0.26616669170000001</v>
      </c>
      <c r="W123" s="25">
        <v>1.6840000000000001E-2</v>
      </c>
      <c r="X123" s="25">
        <f t="shared" si="28"/>
        <v>1.644E-2</v>
      </c>
      <c r="Y123" s="25"/>
      <c r="Z123" s="25">
        <f t="shared" si="29"/>
        <v>1.1950789999999999E-2</v>
      </c>
      <c r="AA123" s="25">
        <f t="shared" si="30"/>
        <v>0.27522669370000002</v>
      </c>
      <c r="AB123" s="25">
        <v>7.1000000000000002E-4</v>
      </c>
      <c r="AC123" s="25">
        <f t="shared" si="31"/>
        <v>4.0000000000000002E-4</v>
      </c>
    </row>
    <row r="124" spans="1:29" s="15" customFormat="1">
      <c r="A124" s="18">
        <v>372</v>
      </c>
      <c r="B124" s="25">
        <v>2.0000000000000002E-5</v>
      </c>
      <c r="C124" s="25">
        <v>1.532E-2</v>
      </c>
      <c r="D124" s="25">
        <f t="shared" si="16"/>
        <v>1.5005000000000001E-2</v>
      </c>
      <c r="E124" s="25"/>
      <c r="F124" s="25">
        <f t="shared" si="17"/>
        <v>1.2398890000000001E-2</v>
      </c>
      <c r="G124" s="25">
        <f t="shared" si="18"/>
        <v>0.28554643670000002</v>
      </c>
      <c r="H124" s="25">
        <v>1.336E-2</v>
      </c>
      <c r="I124" s="25">
        <f t="shared" si="19"/>
        <v>1.3045000000000001E-2</v>
      </c>
      <c r="J124" s="25"/>
      <c r="K124" s="25">
        <f t="shared" si="20"/>
        <v>9.4693900000000011E-3</v>
      </c>
      <c r="L124" s="25">
        <f t="shared" si="21"/>
        <v>0.21808005170000003</v>
      </c>
      <c r="M124" s="25">
        <v>1.2760000000000001E-2</v>
      </c>
      <c r="N124" s="25">
        <f t="shared" si="22"/>
        <v>1.2445000000000001E-2</v>
      </c>
      <c r="O124" s="25"/>
      <c r="P124" s="25">
        <f t="shared" si="23"/>
        <v>9.6273900000000013E-3</v>
      </c>
      <c r="Q124" s="25">
        <f t="shared" si="24"/>
        <v>0.22171879170000003</v>
      </c>
      <c r="R124" s="25">
        <v>1.7409999999999998E-2</v>
      </c>
      <c r="S124" s="25">
        <f t="shared" si="25"/>
        <v>1.7094999999999999E-2</v>
      </c>
      <c r="T124" s="25"/>
      <c r="U124" s="25">
        <f t="shared" si="26"/>
        <v>1.1292389999999999E-2</v>
      </c>
      <c r="V124" s="25">
        <f t="shared" si="27"/>
        <v>0.26006374170000002</v>
      </c>
      <c r="W124" s="25">
        <v>1.651E-2</v>
      </c>
      <c r="X124" s="25">
        <f t="shared" si="28"/>
        <v>1.6195000000000001E-2</v>
      </c>
      <c r="Y124" s="25"/>
      <c r="Z124" s="25">
        <f t="shared" si="29"/>
        <v>1.1705790000000001E-2</v>
      </c>
      <c r="AA124" s="25">
        <f t="shared" si="30"/>
        <v>0.26958434370000001</v>
      </c>
      <c r="AB124" s="25">
        <v>6.0999999999999997E-4</v>
      </c>
      <c r="AC124" s="25">
        <f t="shared" si="31"/>
        <v>3.1500000000000001E-4</v>
      </c>
    </row>
    <row r="125" spans="1:29" s="15" customFormat="1">
      <c r="A125" s="18">
        <v>373</v>
      </c>
      <c r="B125" s="25">
        <v>1E-4</v>
      </c>
      <c r="C125" s="25">
        <v>1.537E-2</v>
      </c>
      <c r="D125" s="25">
        <f t="shared" si="16"/>
        <v>1.4959999999999999E-2</v>
      </c>
      <c r="E125" s="25"/>
      <c r="F125" s="25">
        <f t="shared" si="17"/>
        <v>1.2353889999999999E-2</v>
      </c>
      <c r="G125" s="25">
        <f t="shared" si="18"/>
        <v>0.2845100867</v>
      </c>
      <c r="H125" s="25">
        <v>1.363E-2</v>
      </c>
      <c r="I125" s="25">
        <f t="shared" si="19"/>
        <v>1.3219999999999999E-2</v>
      </c>
      <c r="J125" s="25"/>
      <c r="K125" s="25">
        <f t="shared" si="20"/>
        <v>9.6443899999999992E-3</v>
      </c>
      <c r="L125" s="25">
        <f t="shared" si="21"/>
        <v>0.22211030169999998</v>
      </c>
      <c r="M125" s="25">
        <v>1.274E-2</v>
      </c>
      <c r="N125" s="25">
        <f t="shared" si="22"/>
        <v>1.2329999999999999E-2</v>
      </c>
      <c r="O125" s="25"/>
      <c r="P125" s="25">
        <f t="shared" si="23"/>
        <v>9.512389999999999E-3</v>
      </c>
      <c r="Q125" s="25">
        <f t="shared" si="24"/>
        <v>0.21907034169999998</v>
      </c>
      <c r="R125" s="25">
        <v>1.7610000000000001E-2</v>
      </c>
      <c r="S125" s="25">
        <f t="shared" si="25"/>
        <v>1.72E-2</v>
      </c>
      <c r="T125" s="25"/>
      <c r="U125" s="25">
        <f t="shared" si="26"/>
        <v>1.139739E-2</v>
      </c>
      <c r="V125" s="25">
        <f t="shared" si="27"/>
        <v>0.26248189170000003</v>
      </c>
      <c r="W125" s="25">
        <v>1.6580000000000001E-2</v>
      </c>
      <c r="X125" s="25">
        <f t="shared" si="28"/>
        <v>1.617E-2</v>
      </c>
      <c r="Y125" s="25"/>
      <c r="Z125" s="25">
        <f t="shared" si="29"/>
        <v>1.168079E-2</v>
      </c>
      <c r="AA125" s="25">
        <f t="shared" si="30"/>
        <v>0.26900859370000002</v>
      </c>
      <c r="AB125" s="25">
        <v>7.2000000000000005E-4</v>
      </c>
      <c r="AC125" s="25">
        <f t="shared" si="31"/>
        <v>4.1000000000000005E-4</v>
      </c>
    </row>
    <row r="126" spans="1:29" s="15" customFormat="1">
      <c r="A126" s="18">
        <v>374</v>
      </c>
      <c r="B126" s="25">
        <v>1.0000000000000001E-5</v>
      </c>
      <c r="C126" s="25">
        <v>1.502E-2</v>
      </c>
      <c r="D126" s="25">
        <f t="shared" si="16"/>
        <v>1.4655E-2</v>
      </c>
      <c r="E126" s="25"/>
      <c r="F126" s="25">
        <f t="shared" si="17"/>
        <v>1.204889E-2</v>
      </c>
      <c r="G126" s="25">
        <f t="shared" si="18"/>
        <v>0.27748593669999999</v>
      </c>
      <c r="H126" s="25">
        <v>1.315E-2</v>
      </c>
      <c r="I126" s="25">
        <f t="shared" si="19"/>
        <v>1.2784999999999999E-2</v>
      </c>
      <c r="J126" s="25"/>
      <c r="K126" s="25">
        <f t="shared" si="20"/>
        <v>9.2093899999999996E-3</v>
      </c>
      <c r="L126" s="25">
        <f t="shared" si="21"/>
        <v>0.21209225170000001</v>
      </c>
      <c r="M126" s="25">
        <v>1.2699999999999999E-2</v>
      </c>
      <c r="N126" s="25">
        <f t="shared" si="22"/>
        <v>1.2334999999999999E-2</v>
      </c>
      <c r="O126" s="25"/>
      <c r="P126" s="25">
        <f t="shared" si="23"/>
        <v>9.5173899999999988E-3</v>
      </c>
      <c r="Q126" s="25">
        <f t="shared" si="24"/>
        <v>0.21918549169999998</v>
      </c>
      <c r="R126" s="25">
        <v>1.7170000000000001E-2</v>
      </c>
      <c r="S126" s="25">
        <f t="shared" si="25"/>
        <v>1.6805E-2</v>
      </c>
      <c r="T126" s="25"/>
      <c r="U126" s="25">
        <f t="shared" si="26"/>
        <v>1.1002390000000001E-2</v>
      </c>
      <c r="V126" s="25">
        <f t="shared" si="27"/>
        <v>0.25338504170000004</v>
      </c>
      <c r="W126" s="25">
        <v>1.6389999999999998E-2</v>
      </c>
      <c r="X126" s="25">
        <f t="shared" si="28"/>
        <v>1.6024999999999998E-2</v>
      </c>
      <c r="Y126" s="25"/>
      <c r="Z126" s="25">
        <f t="shared" si="29"/>
        <v>1.1535789999999997E-2</v>
      </c>
      <c r="AA126" s="25">
        <f t="shared" si="30"/>
        <v>0.26566924369999995</v>
      </c>
      <c r="AB126" s="25">
        <v>7.2000000000000005E-4</v>
      </c>
      <c r="AC126" s="25">
        <f t="shared" si="31"/>
        <v>3.6500000000000004E-4</v>
      </c>
    </row>
    <row r="127" spans="1:29" s="15" customFormat="1">
      <c r="A127" s="18">
        <v>375</v>
      </c>
      <c r="B127" s="25">
        <v>1.3999999999999999E-4</v>
      </c>
      <c r="C127" s="25">
        <v>1.512E-2</v>
      </c>
      <c r="D127" s="25">
        <f t="shared" si="16"/>
        <v>1.4685E-2</v>
      </c>
      <c r="E127" s="25"/>
      <c r="F127" s="25">
        <f t="shared" si="17"/>
        <v>1.207889E-2</v>
      </c>
      <c r="G127" s="25">
        <f t="shared" si="18"/>
        <v>0.27817683670000004</v>
      </c>
      <c r="H127" s="25">
        <v>1.3509999999999999E-2</v>
      </c>
      <c r="I127" s="25">
        <f t="shared" si="19"/>
        <v>1.3075E-2</v>
      </c>
      <c r="J127" s="25"/>
      <c r="K127" s="25">
        <f t="shared" si="20"/>
        <v>9.4993899999999999E-3</v>
      </c>
      <c r="L127" s="25">
        <f t="shared" si="21"/>
        <v>0.21877095170000002</v>
      </c>
      <c r="M127" s="25">
        <v>1.264E-2</v>
      </c>
      <c r="N127" s="25">
        <f t="shared" si="22"/>
        <v>1.2205000000000001E-2</v>
      </c>
      <c r="O127" s="25"/>
      <c r="P127" s="25">
        <f t="shared" si="23"/>
        <v>9.3873900000000007E-3</v>
      </c>
      <c r="Q127" s="25">
        <f t="shared" si="24"/>
        <v>0.21619159170000002</v>
      </c>
      <c r="R127" s="25">
        <v>1.7350000000000001E-2</v>
      </c>
      <c r="S127" s="25">
        <f t="shared" si="25"/>
        <v>1.6914999999999999E-2</v>
      </c>
      <c r="T127" s="25"/>
      <c r="U127" s="25">
        <f t="shared" si="26"/>
        <v>1.111239E-2</v>
      </c>
      <c r="V127" s="25">
        <f t="shared" si="27"/>
        <v>0.2559183417</v>
      </c>
      <c r="W127" s="25">
        <v>1.6449999999999999E-2</v>
      </c>
      <c r="X127" s="25">
        <f t="shared" si="28"/>
        <v>1.6014999999999998E-2</v>
      </c>
      <c r="Y127" s="25"/>
      <c r="Z127" s="25">
        <f t="shared" si="29"/>
        <v>1.1525789999999998E-2</v>
      </c>
      <c r="AA127" s="25">
        <f t="shared" si="30"/>
        <v>0.26543894369999993</v>
      </c>
      <c r="AB127" s="25">
        <v>7.2999999999999996E-4</v>
      </c>
      <c r="AC127" s="25">
        <f t="shared" si="31"/>
        <v>4.3499999999999995E-4</v>
      </c>
    </row>
    <row r="128" spans="1:29" s="15" customFormat="1">
      <c r="A128" s="18">
        <v>376</v>
      </c>
      <c r="B128" s="25">
        <v>5.0000000000000002E-5</v>
      </c>
      <c r="C128" s="25">
        <v>1.482E-2</v>
      </c>
      <c r="D128" s="25">
        <f t="shared" si="16"/>
        <v>1.4460000000000001E-2</v>
      </c>
      <c r="E128" s="25"/>
      <c r="F128" s="25">
        <f t="shared" si="17"/>
        <v>1.1853890000000001E-2</v>
      </c>
      <c r="G128" s="25">
        <f t="shared" si="18"/>
        <v>0.2729950867</v>
      </c>
      <c r="H128" s="25">
        <v>1.2970000000000001E-2</v>
      </c>
      <c r="I128" s="25">
        <f t="shared" si="19"/>
        <v>1.2610000000000001E-2</v>
      </c>
      <c r="J128" s="25"/>
      <c r="K128" s="25">
        <f t="shared" si="20"/>
        <v>9.0343900000000015E-3</v>
      </c>
      <c r="L128" s="25">
        <f t="shared" si="21"/>
        <v>0.20806200170000005</v>
      </c>
      <c r="M128" s="25">
        <v>1.226E-2</v>
      </c>
      <c r="N128" s="25">
        <f t="shared" si="22"/>
        <v>1.1900000000000001E-2</v>
      </c>
      <c r="O128" s="25"/>
      <c r="P128" s="25">
        <f t="shared" si="23"/>
        <v>9.0823900000000009E-3</v>
      </c>
      <c r="Q128" s="25">
        <f t="shared" si="24"/>
        <v>0.20916744170000004</v>
      </c>
      <c r="R128" s="25">
        <v>1.6789999999999999E-2</v>
      </c>
      <c r="S128" s="25">
        <f t="shared" si="25"/>
        <v>1.643E-2</v>
      </c>
      <c r="T128" s="25"/>
      <c r="U128" s="25">
        <f t="shared" si="26"/>
        <v>1.062739E-2</v>
      </c>
      <c r="V128" s="25">
        <f t="shared" si="27"/>
        <v>0.24474879170000002</v>
      </c>
      <c r="W128" s="25">
        <v>1.609E-2</v>
      </c>
      <c r="X128" s="25">
        <f t="shared" si="28"/>
        <v>1.5730000000000001E-2</v>
      </c>
      <c r="Y128" s="25"/>
      <c r="Z128" s="25">
        <f t="shared" si="29"/>
        <v>1.1240790000000001E-2</v>
      </c>
      <c r="AA128" s="25">
        <f t="shared" si="30"/>
        <v>0.25887539370000001</v>
      </c>
      <c r="AB128" s="25">
        <v>6.7000000000000002E-4</v>
      </c>
      <c r="AC128" s="25">
        <f t="shared" si="31"/>
        <v>3.6000000000000002E-4</v>
      </c>
    </row>
    <row r="129" spans="1:29" s="15" customFormat="1">
      <c r="A129" s="18">
        <v>377</v>
      </c>
      <c r="B129" s="25">
        <v>6.0000000000000002E-5</v>
      </c>
      <c r="C129" s="25">
        <v>1.4659999999999999E-2</v>
      </c>
      <c r="D129" s="25">
        <f t="shared" si="16"/>
        <v>1.4294999999999999E-2</v>
      </c>
      <c r="E129" s="25"/>
      <c r="F129" s="25">
        <f t="shared" si="17"/>
        <v>1.1688889999999999E-2</v>
      </c>
      <c r="G129" s="25">
        <f t="shared" si="18"/>
        <v>0.2691951367</v>
      </c>
      <c r="H129" s="25">
        <v>1.329E-2</v>
      </c>
      <c r="I129" s="25">
        <f t="shared" si="19"/>
        <v>1.2924999999999999E-2</v>
      </c>
      <c r="J129" s="25"/>
      <c r="K129" s="25">
        <f t="shared" si="20"/>
        <v>9.3493899999999991E-3</v>
      </c>
      <c r="L129" s="25">
        <f t="shared" si="21"/>
        <v>0.21531645169999999</v>
      </c>
      <c r="M129" s="25">
        <v>1.227E-2</v>
      </c>
      <c r="N129" s="25">
        <f t="shared" si="22"/>
        <v>1.1904999999999999E-2</v>
      </c>
      <c r="O129" s="25"/>
      <c r="P129" s="25">
        <f t="shared" si="23"/>
        <v>9.087389999999999E-3</v>
      </c>
      <c r="Q129" s="25">
        <f t="shared" si="24"/>
        <v>0.20928259169999999</v>
      </c>
      <c r="R129" s="25">
        <v>1.7180000000000001E-2</v>
      </c>
      <c r="S129" s="25">
        <f t="shared" si="25"/>
        <v>1.6815E-2</v>
      </c>
      <c r="T129" s="25"/>
      <c r="U129" s="25">
        <f t="shared" si="26"/>
        <v>1.101239E-2</v>
      </c>
      <c r="V129" s="25">
        <f t="shared" si="27"/>
        <v>0.2536153417</v>
      </c>
      <c r="W129" s="25">
        <v>1.6E-2</v>
      </c>
      <c r="X129" s="25">
        <f t="shared" si="28"/>
        <v>1.5635E-2</v>
      </c>
      <c r="Y129" s="25"/>
      <c r="Z129" s="25">
        <f t="shared" si="29"/>
        <v>1.1145789999999999E-2</v>
      </c>
      <c r="AA129" s="25">
        <f t="shared" si="30"/>
        <v>0.25668754370000002</v>
      </c>
      <c r="AB129" s="25">
        <v>6.7000000000000002E-4</v>
      </c>
      <c r="AC129" s="25">
        <f t="shared" si="31"/>
        <v>3.6500000000000004E-4</v>
      </c>
    </row>
    <row r="130" spans="1:29" s="15" customFormat="1">
      <c r="A130" s="18">
        <v>378</v>
      </c>
      <c r="B130" s="25">
        <v>9.0000000000000006E-5</v>
      </c>
      <c r="C130" s="25">
        <v>1.464E-2</v>
      </c>
      <c r="D130" s="25">
        <f t="shared" si="16"/>
        <v>1.421E-2</v>
      </c>
      <c r="E130" s="25"/>
      <c r="F130" s="25">
        <f t="shared" si="17"/>
        <v>1.160389E-2</v>
      </c>
      <c r="G130" s="25">
        <f t="shared" si="18"/>
        <v>0.26723758670000003</v>
      </c>
      <c r="H130" s="25">
        <v>1.2760000000000001E-2</v>
      </c>
      <c r="I130" s="25">
        <f t="shared" si="19"/>
        <v>1.2330000000000001E-2</v>
      </c>
      <c r="J130" s="25"/>
      <c r="K130" s="25">
        <f t="shared" si="20"/>
        <v>8.7543900000000008E-3</v>
      </c>
      <c r="L130" s="25">
        <f t="shared" si="21"/>
        <v>0.20161360170000003</v>
      </c>
      <c r="M130" s="25">
        <v>1.2500000000000001E-2</v>
      </c>
      <c r="N130" s="25">
        <f t="shared" si="22"/>
        <v>1.2070000000000001E-2</v>
      </c>
      <c r="O130" s="25"/>
      <c r="P130" s="25">
        <f t="shared" si="23"/>
        <v>9.252390000000001E-3</v>
      </c>
      <c r="Q130" s="25">
        <f t="shared" si="24"/>
        <v>0.21308254170000004</v>
      </c>
      <c r="R130" s="25">
        <v>1.651E-2</v>
      </c>
      <c r="S130" s="25">
        <f t="shared" si="25"/>
        <v>1.6080000000000001E-2</v>
      </c>
      <c r="T130" s="25"/>
      <c r="U130" s="25">
        <f t="shared" si="26"/>
        <v>1.0277390000000001E-2</v>
      </c>
      <c r="V130" s="25">
        <f t="shared" si="27"/>
        <v>0.23668829170000003</v>
      </c>
      <c r="W130" s="25">
        <v>1.5980000000000001E-2</v>
      </c>
      <c r="X130" s="25">
        <f t="shared" si="28"/>
        <v>1.5550000000000001E-2</v>
      </c>
      <c r="Y130" s="25"/>
      <c r="Z130" s="25">
        <f t="shared" si="29"/>
        <v>1.1060790000000001E-2</v>
      </c>
      <c r="AA130" s="25">
        <f t="shared" si="30"/>
        <v>0.25472999370000005</v>
      </c>
      <c r="AB130" s="25">
        <v>7.6999999999999996E-4</v>
      </c>
      <c r="AC130" s="25">
        <f t="shared" si="31"/>
        <v>4.2999999999999999E-4</v>
      </c>
    </row>
    <row r="131" spans="1:29" s="15" customFormat="1">
      <c r="A131" s="18">
        <v>379</v>
      </c>
      <c r="B131" s="25">
        <v>1.9000000000000001E-4</v>
      </c>
      <c r="C131" s="25">
        <v>1.44E-2</v>
      </c>
      <c r="D131" s="25">
        <f t="shared" ref="D131:D194" si="32">C131-AC131</f>
        <v>1.3925E-2</v>
      </c>
      <c r="E131" s="25"/>
      <c r="F131" s="25">
        <f t="shared" ref="F131:F194" si="33">D131-0.00260611</f>
        <v>1.131889E-2</v>
      </c>
      <c r="G131" s="25">
        <f t="shared" ref="G131:G194" si="34">F131*23.03</f>
        <v>0.2606740367</v>
      </c>
      <c r="H131" s="25">
        <v>1.3129999999999999E-2</v>
      </c>
      <c r="I131" s="25">
        <f t="shared" ref="I131:I194" si="35">H131-AC131</f>
        <v>1.2655E-2</v>
      </c>
      <c r="J131" s="25"/>
      <c r="K131" s="25">
        <f t="shared" ref="K131:K194" si="36">I131-0.00357561</f>
        <v>9.0793899999999997E-3</v>
      </c>
      <c r="L131" s="25">
        <f t="shared" ref="L131:L194" si="37">K131*23.03</f>
        <v>0.20909835169999999</v>
      </c>
      <c r="M131" s="25">
        <v>1.223E-2</v>
      </c>
      <c r="N131" s="25">
        <f t="shared" ref="N131:N194" si="38">M131-AC131</f>
        <v>1.1755E-2</v>
      </c>
      <c r="O131" s="25"/>
      <c r="P131" s="25">
        <f t="shared" ref="P131:P194" si="39">N131-0.00281761</f>
        <v>8.9373899999999999E-3</v>
      </c>
      <c r="Q131" s="25">
        <f t="shared" ref="Q131:Q194" si="40">P131*23.03</f>
        <v>0.20582809170000002</v>
      </c>
      <c r="R131" s="25">
        <v>1.704E-2</v>
      </c>
      <c r="S131" s="25">
        <f t="shared" ref="S131:S194" si="41">R131-AC131</f>
        <v>1.6565E-2</v>
      </c>
      <c r="T131" s="25"/>
      <c r="U131" s="25">
        <f t="shared" ref="U131:U194" si="42">S131-0.00580261</f>
        <v>1.076239E-2</v>
      </c>
      <c r="V131" s="25">
        <f t="shared" ref="V131:V194" si="43">U131*23.03</f>
        <v>0.24785784170000003</v>
      </c>
      <c r="W131" s="25">
        <v>1.5939999999999999E-2</v>
      </c>
      <c r="X131" s="25">
        <f t="shared" ref="X131:X194" si="44">W131-AC131</f>
        <v>1.5465E-2</v>
      </c>
      <c r="Y131" s="25"/>
      <c r="Z131" s="25">
        <f t="shared" ref="Z131:Z194" si="45">X131-0.00448921</f>
        <v>1.0975789999999999E-2</v>
      </c>
      <c r="AA131" s="25">
        <f t="shared" ref="AA131:AA194" si="46">Z131*23.03</f>
        <v>0.25277244370000002</v>
      </c>
      <c r="AB131" s="25">
        <v>7.6000000000000004E-4</v>
      </c>
      <c r="AC131" s="25">
        <f t="shared" ref="AC131:AC194" si="47">(B131+AB131)/2</f>
        <v>4.7500000000000005E-4</v>
      </c>
    </row>
    <row r="132" spans="1:29" s="15" customFormat="1">
      <c r="A132" s="18">
        <v>380</v>
      </c>
      <c r="B132" s="25">
        <v>1.2999999999999999E-4</v>
      </c>
      <c r="C132" s="25">
        <v>1.4109999999999999E-2</v>
      </c>
      <c r="D132" s="25">
        <f t="shared" si="32"/>
        <v>1.367E-2</v>
      </c>
      <c r="E132" s="25"/>
      <c r="F132" s="25">
        <f t="shared" si="33"/>
        <v>1.106389E-2</v>
      </c>
      <c r="G132" s="25">
        <f t="shared" si="34"/>
        <v>0.25480138670000002</v>
      </c>
      <c r="H132" s="25">
        <v>1.226E-2</v>
      </c>
      <c r="I132" s="25">
        <f t="shared" si="35"/>
        <v>1.1820000000000001E-2</v>
      </c>
      <c r="J132" s="25"/>
      <c r="K132" s="25">
        <f t="shared" si="36"/>
        <v>8.2443900000000007E-3</v>
      </c>
      <c r="L132" s="25">
        <f t="shared" si="37"/>
        <v>0.18986830170000002</v>
      </c>
      <c r="M132" s="25">
        <v>1.192E-2</v>
      </c>
      <c r="N132" s="25">
        <f t="shared" si="38"/>
        <v>1.1480000000000001E-2</v>
      </c>
      <c r="O132" s="25"/>
      <c r="P132" s="25">
        <f t="shared" si="39"/>
        <v>8.6623900000000007E-3</v>
      </c>
      <c r="Q132" s="25">
        <f t="shared" si="40"/>
        <v>0.19949484170000004</v>
      </c>
      <c r="R132" s="25">
        <v>1.6299999999999999E-2</v>
      </c>
      <c r="S132" s="25">
        <f t="shared" si="41"/>
        <v>1.5859999999999999E-2</v>
      </c>
      <c r="T132" s="25"/>
      <c r="U132" s="25">
        <f t="shared" si="42"/>
        <v>1.0057389999999999E-2</v>
      </c>
      <c r="V132" s="25">
        <f t="shared" si="43"/>
        <v>0.23162169169999999</v>
      </c>
      <c r="W132" s="25">
        <v>1.5709999999999998E-2</v>
      </c>
      <c r="X132" s="25">
        <f t="shared" si="44"/>
        <v>1.5269999999999999E-2</v>
      </c>
      <c r="Y132" s="25"/>
      <c r="Z132" s="25">
        <f t="shared" si="45"/>
        <v>1.0780789999999998E-2</v>
      </c>
      <c r="AA132" s="25">
        <f t="shared" si="46"/>
        <v>0.24828159369999997</v>
      </c>
      <c r="AB132" s="25">
        <v>7.5000000000000002E-4</v>
      </c>
      <c r="AC132" s="25">
        <f t="shared" si="47"/>
        <v>4.4000000000000002E-4</v>
      </c>
    </row>
    <row r="133" spans="1:29" s="15" customFormat="1">
      <c r="A133" s="18">
        <v>381</v>
      </c>
      <c r="B133" s="25">
        <v>1.3999999999999999E-4</v>
      </c>
      <c r="C133" s="25">
        <v>1.4019999999999999E-2</v>
      </c>
      <c r="D133" s="25">
        <f t="shared" si="32"/>
        <v>1.3604999999999999E-2</v>
      </c>
      <c r="E133" s="25"/>
      <c r="F133" s="25">
        <f t="shared" si="33"/>
        <v>1.0998889999999999E-2</v>
      </c>
      <c r="G133" s="25">
        <f t="shared" si="34"/>
        <v>0.25330443669999997</v>
      </c>
      <c r="H133" s="25">
        <v>1.3089999999999999E-2</v>
      </c>
      <c r="I133" s="25">
        <f t="shared" si="35"/>
        <v>1.2674999999999999E-2</v>
      </c>
      <c r="J133" s="25"/>
      <c r="K133" s="25">
        <f t="shared" si="36"/>
        <v>9.0993899999999989E-3</v>
      </c>
      <c r="L133" s="25">
        <f t="shared" si="37"/>
        <v>0.2095589517</v>
      </c>
      <c r="M133" s="25">
        <v>1.193E-2</v>
      </c>
      <c r="N133" s="25">
        <f t="shared" si="38"/>
        <v>1.1514999999999999E-2</v>
      </c>
      <c r="O133" s="25"/>
      <c r="P133" s="25">
        <f t="shared" si="39"/>
        <v>8.6973899999999993E-3</v>
      </c>
      <c r="Q133" s="25">
        <f t="shared" si="40"/>
        <v>0.20030089169999998</v>
      </c>
      <c r="R133" s="25">
        <v>1.712E-2</v>
      </c>
      <c r="S133" s="25">
        <f t="shared" si="41"/>
        <v>1.6705000000000001E-2</v>
      </c>
      <c r="T133" s="25"/>
      <c r="U133" s="25">
        <f t="shared" si="42"/>
        <v>1.0902390000000001E-2</v>
      </c>
      <c r="V133" s="25">
        <f t="shared" si="43"/>
        <v>0.25108204170000004</v>
      </c>
      <c r="W133" s="25">
        <v>1.5610000000000001E-2</v>
      </c>
      <c r="X133" s="25">
        <f t="shared" si="44"/>
        <v>1.5195E-2</v>
      </c>
      <c r="Y133" s="25"/>
      <c r="Z133" s="25">
        <f t="shared" si="45"/>
        <v>1.070579E-2</v>
      </c>
      <c r="AA133" s="25">
        <f t="shared" si="46"/>
        <v>0.24655434370000001</v>
      </c>
      <c r="AB133" s="25">
        <v>6.8999999999999997E-4</v>
      </c>
      <c r="AC133" s="25">
        <f t="shared" si="47"/>
        <v>4.15E-4</v>
      </c>
    </row>
    <row r="134" spans="1:29" s="15" customFormat="1">
      <c r="A134" s="18">
        <v>382</v>
      </c>
      <c r="B134" s="25">
        <v>3.0000000000000001E-5</v>
      </c>
      <c r="C134" s="25">
        <v>1.388E-2</v>
      </c>
      <c r="D134" s="25">
        <f t="shared" si="32"/>
        <v>1.3545E-2</v>
      </c>
      <c r="E134" s="25"/>
      <c r="F134" s="25">
        <f t="shared" si="33"/>
        <v>1.093889E-2</v>
      </c>
      <c r="G134" s="25">
        <f t="shared" si="34"/>
        <v>0.25192263669999998</v>
      </c>
      <c r="H134" s="25">
        <v>1.1769999999999999E-2</v>
      </c>
      <c r="I134" s="25">
        <f t="shared" si="35"/>
        <v>1.1434999999999999E-2</v>
      </c>
      <c r="J134" s="25"/>
      <c r="K134" s="25">
        <f t="shared" si="36"/>
        <v>7.8593899999999991E-3</v>
      </c>
      <c r="L134" s="25">
        <f t="shared" si="37"/>
        <v>0.18100175169999999</v>
      </c>
      <c r="M134" s="25">
        <v>1.1820000000000001E-2</v>
      </c>
      <c r="N134" s="25">
        <f t="shared" si="38"/>
        <v>1.1485E-2</v>
      </c>
      <c r="O134" s="25"/>
      <c r="P134" s="25">
        <f t="shared" si="39"/>
        <v>8.6673900000000005E-3</v>
      </c>
      <c r="Q134" s="25">
        <f t="shared" si="40"/>
        <v>0.19960999170000002</v>
      </c>
      <c r="R134" s="25">
        <v>1.5779999999999999E-2</v>
      </c>
      <c r="S134" s="25">
        <f t="shared" si="41"/>
        <v>1.5444999999999999E-2</v>
      </c>
      <c r="T134" s="25"/>
      <c r="U134" s="25">
        <f t="shared" si="42"/>
        <v>9.6423899999999989E-3</v>
      </c>
      <c r="V134" s="25">
        <f t="shared" si="43"/>
        <v>0.2220642417</v>
      </c>
      <c r="W134" s="25">
        <v>1.5469999999999999E-2</v>
      </c>
      <c r="X134" s="25">
        <f t="shared" si="44"/>
        <v>1.5134999999999999E-2</v>
      </c>
      <c r="Y134" s="25"/>
      <c r="Z134" s="25">
        <f t="shared" si="45"/>
        <v>1.0645789999999999E-2</v>
      </c>
      <c r="AA134" s="25">
        <f t="shared" si="46"/>
        <v>0.2451725437</v>
      </c>
      <c r="AB134" s="25">
        <v>6.4000000000000005E-4</v>
      </c>
      <c r="AC134" s="25">
        <f t="shared" si="47"/>
        <v>3.3500000000000001E-4</v>
      </c>
    </row>
    <row r="135" spans="1:29" s="15" customFormat="1">
      <c r="A135" s="18">
        <v>383</v>
      </c>
      <c r="B135" s="25">
        <v>8.0000000000000007E-5</v>
      </c>
      <c r="C135" s="25">
        <v>1.4489999999999999E-2</v>
      </c>
      <c r="D135" s="25">
        <f t="shared" si="32"/>
        <v>1.413E-2</v>
      </c>
      <c r="E135" s="25"/>
      <c r="F135" s="25">
        <f t="shared" si="33"/>
        <v>1.152389E-2</v>
      </c>
      <c r="G135" s="25">
        <f t="shared" si="34"/>
        <v>0.26539518670000001</v>
      </c>
      <c r="H135" s="25">
        <v>1.388E-2</v>
      </c>
      <c r="I135" s="25">
        <f t="shared" si="35"/>
        <v>1.3520000000000001E-2</v>
      </c>
      <c r="J135" s="25"/>
      <c r="K135" s="25">
        <f t="shared" si="36"/>
        <v>9.9443900000000009E-3</v>
      </c>
      <c r="L135" s="25">
        <f t="shared" si="37"/>
        <v>0.22901930170000004</v>
      </c>
      <c r="M135" s="25">
        <v>1.193E-2</v>
      </c>
      <c r="N135" s="25">
        <f t="shared" si="38"/>
        <v>1.157E-2</v>
      </c>
      <c r="O135" s="25"/>
      <c r="P135" s="25">
        <f t="shared" si="39"/>
        <v>8.7523900000000005E-3</v>
      </c>
      <c r="Q135" s="25">
        <f t="shared" si="40"/>
        <v>0.20156754170000002</v>
      </c>
      <c r="R135" s="25">
        <v>1.7350000000000001E-2</v>
      </c>
      <c r="S135" s="25">
        <f t="shared" si="41"/>
        <v>1.6990000000000002E-2</v>
      </c>
      <c r="T135" s="25"/>
      <c r="U135" s="25">
        <f t="shared" si="42"/>
        <v>1.1187390000000002E-2</v>
      </c>
      <c r="V135" s="25">
        <f t="shared" si="43"/>
        <v>0.25764559170000007</v>
      </c>
      <c r="W135" s="25">
        <v>1.593E-2</v>
      </c>
      <c r="X135" s="25">
        <f t="shared" si="44"/>
        <v>1.5570000000000001E-2</v>
      </c>
      <c r="Y135" s="25"/>
      <c r="Z135" s="25">
        <f t="shared" si="45"/>
        <v>1.108079E-2</v>
      </c>
      <c r="AA135" s="25">
        <f t="shared" si="46"/>
        <v>0.25519059370000002</v>
      </c>
      <c r="AB135" s="25">
        <v>6.4000000000000005E-4</v>
      </c>
      <c r="AC135" s="25">
        <f t="shared" si="47"/>
        <v>3.6000000000000002E-4</v>
      </c>
    </row>
    <row r="136" spans="1:29" s="15" customFormat="1">
      <c r="A136" s="18">
        <v>384</v>
      </c>
      <c r="B136" s="25">
        <v>1.2E-4</v>
      </c>
      <c r="C136" s="25">
        <v>1.323E-2</v>
      </c>
      <c r="D136" s="25">
        <f t="shared" si="32"/>
        <v>1.278E-2</v>
      </c>
      <c r="E136" s="25"/>
      <c r="F136" s="25">
        <f t="shared" si="33"/>
        <v>1.017389E-2</v>
      </c>
      <c r="G136" s="25">
        <f t="shared" si="34"/>
        <v>0.23430468670000001</v>
      </c>
      <c r="H136" s="25">
        <v>1.2359999999999999E-2</v>
      </c>
      <c r="I136" s="25">
        <f t="shared" si="35"/>
        <v>1.1909999999999999E-2</v>
      </c>
      <c r="J136" s="25"/>
      <c r="K136" s="25">
        <f t="shared" si="36"/>
        <v>8.3343899999999988E-3</v>
      </c>
      <c r="L136" s="25">
        <f t="shared" si="37"/>
        <v>0.19194100169999997</v>
      </c>
      <c r="M136" s="25">
        <v>1.176E-2</v>
      </c>
      <c r="N136" s="25">
        <f t="shared" si="38"/>
        <v>1.1309999999999999E-2</v>
      </c>
      <c r="O136" s="25"/>
      <c r="P136" s="25">
        <f t="shared" si="39"/>
        <v>8.492389999999999E-3</v>
      </c>
      <c r="Q136" s="25">
        <f t="shared" si="40"/>
        <v>0.19557974169999998</v>
      </c>
      <c r="R136" s="25">
        <v>1.6539999999999999E-2</v>
      </c>
      <c r="S136" s="25">
        <f t="shared" si="41"/>
        <v>1.609E-2</v>
      </c>
      <c r="T136" s="25"/>
      <c r="U136" s="25">
        <f t="shared" si="42"/>
        <v>1.028739E-2</v>
      </c>
      <c r="V136" s="25">
        <f t="shared" si="43"/>
        <v>0.23691859170000001</v>
      </c>
      <c r="W136" s="25">
        <v>1.485E-2</v>
      </c>
      <c r="X136" s="25">
        <f t="shared" si="44"/>
        <v>1.44E-2</v>
      </c>
      <c r="Y136" s="25"/>
      <c r="Z136" s="25">
        <f t="shared" si="45"/>
        <v>9.9107899999999992E-3</v>
      </c>
      <c r="AA136" s="25">
        <f t="shared" si="46"/>
        <v>0.2282454937</v>
      </c>
      <c r="AB136" s="25">
        <v>7.7999999999999999E-4</v>
      </c>
      <c r="AC136" s="25">
        <f t="shared" si="47"/>
        <v>4.4999999999999999E-4</v>
      </c>
    </row>
    <row r="137" spans="1:29" s="15" customFormat="1">
      <c r="A137" s="18">
        <v>385</v>
      </c>
      <c r="B137" s="25">
        <v>6.0000000000000002E-5</v>
      </c>
      <c r="C137" s="25">
        <v>1.359E-2</v>
      </c>
      <c r="D137" s="25">
        <f t="shared" si="32"/>
        <v>1.3219999999999999E-2</v>
      </c>
      <c r="E137" s="25"/>
      <c r="F137" s="25">
        <f t="shared" si="33"/>
        <v>1.0613889999999999E-2</v>
      </c>
      <c r="G137" s="25">
        <f t="shared" si="34"/>
        <v>0.2444378867</v>
      </c>
      <c r="H137" s="25">
        <v>1.225E-2</v>
      </c>
      <c r="I137" s="25">
        <f t="shared" si="35"/>
        <v>1.188E-2</v>
      </c>
      <c r="J137" s="25"/>
      <c r="K137" s="25">
        <f t="shared" si="36"/>
        <v>8.30439E-3</v>
      </c>
      <c r="L137" s="25">
        <f t="shared" si="37"/>
        <v>0.19125010170000001</v>
      </c>
      <c r="M137" s="25">
        <v>1.159E-2</v>
      </c>
      <c r="N137" s="25">
        <f t="shared" si="38"/>
        <v>1.1219999999999999E-2</v>
      </c>
      <c r="O137" s="25"/>
      <c r="P137" s="25">
        <f t="shared" si="39"/>
        <v>8.4023899999999992E-3</v>
      </c>
      <c r="Q137" s="25">
        <f t="shared" si="40"/>
        <v>0.19350704169999999</v>
      </c>
      <c r="R137" s="25">
        <v>1.6140000000000002E-2</v>
      </c>
      <c r="S137" s="25">
        <f t="shared" si="41"/>
        <v>1.5770000000000003E-2</v>
      </c>
      <c r="T137" s="25"/>
      <c r="U137" s="25">
        <f t="shared" si="42"/>
        <v>9.9673900000000031E-3</v>
      </c>
      <c r="V137" s="25">
        <f t="shared" si="43"/>
        <v>0.22954899170000009</v>
      </c>
      <c r="W137" s="25">
        <v>1.5299999999999999E-2</v>
      </c>
      <c r="X137" s="25">
        <f t="shared" si="44"/>
        <v>1.4929999999999999E-2</v>
      </c>
      <c r="Y137" s="25"/>
      <c r="Z137" s="25">
        <f t="shared" si="45"/>
        <v>1.0440789999999998E-2</v>
      </c>
      <c r="AA137" s="25">
        <f t="shared" si="46"/>
        <v>0.24045139369999999</v>
      </c>
      <c r="AB137" s="25">
        <v>6.8000000000000005E-4</v>
      </c>
      <c r="AC137" s="25">
        <f t="shared" si="47"/>
        <v>3.7000000000000005E-4</v>
      </c>
    </row>
    <row r="138" spans="1:29" s="15" customFormat="1">
      <c r="A138" s="18">
        <v>386</v>
      </c>
      <c r="B138" s="25">
        <v>9.0000000000000006E-5</v>
      </c>
      <c r="C138" s="25">
        <v>1.3350000000000001E-2</v>
      </c>
      <c r="D138" s="25">
        <f t="shared" si="32"/>
        <v>1.2965000000000001E-2</v>
      </c>
      <c r="E138" s="25"/>
      <c r="F138" s="25">
        <f t="shared" si="33"/>
        <v>1.0358890000000001E-2</v>
      </c>
      <c r="G138" s="25">
        <f t="shared" si="34"/>
        <v>0.23856523670000004</v>
      </c>
      <c r="H138" s="25">
        <v>1.227E-2</v>
      </c>
      <c r="I138" s="25">
        <f t="shared" si="35"/>
        <v>1.1885E-2</v>
      </c>
      <c r="J138" s="25"/>
      <c r="K138" s="25">
        <f t="shared" si="36"/>
        <v>8.3093899999999998E-3</v>
      </c>
      <c r="L138" s="25">
        <f t="shared" si="37"/>
        <v>0.19136525170000002</v>
      </c>
      <c r="M138" s="25">
        <v>1.146E-2</v>
      </c>
      <c r="N138" s="25">
        <f t="shared" si="38"/>
        <v>1.1075E-2</v>
      </c>
      <c r="O138" s="25"/>
      <c r="P138" s="25">
        <f t="shared" si="39"/>
        <v>8.2573899999999999E-3</v>
      </c>
      <c r="Q138" s="25">
        <f t="shared" si="40"/>
        <v>0.1901676917</v>
      </c>
      <c r="R138" s="25">
        <v>1.6150000000000001E-2</v>
      </c>
      <c r="S138" s="25">
        <f t="shared" si="41"/>
        <v>1.5765000000000001E-2</v>
      </c>
      <c r="T138" s="25"/>
      <c r="U138" s="25">
        <f t="shared" si="42"/>
        <v>9.9623900000000015E-3</v>
      </c>
      <c r="V138" s="25">
        <f t="shared" si="43"/>
        <v>0.22943384170000006</v>
      </c>
      <c r="W138" s="25">
        <v>1.499E-2</v>
      </c>
      <c r="X138" s="25">
        <f t="shared" si="44"/>
        <v>1.4605E-2</v>
      </c>
      <c r="Y138" s="25"/>
      <c r="Z138" s="25">
        <f t="shared" si="45"/>
        <v>1.011579E-2</v>
      </c>
      <c r="AA138" s="25">
        <f t="shared" si="46"/>
        <v>0.2329666437</v>
      </c>
      <c r="AB138" s="25">
        <v>6.8000000000000005E-4</v>
      </c>
      <c r="AC138" s="25">
        <f t="shared" si="47"/>
        <v>3.8500000000000003E-4</v>
      </c>
    </row>
    <row r="139" spans="1:29" s="15" customFormat="1">
      <c r="A139" s="18">
        <v>387</v>
      </c>
      <c r="B139" s="25">
        <v>2.1000000000000001E-4</v>
      </c>
      <c r="C139" s="25">
        <v>1.316E-2</v>
      </c>
      <c r="D139" s="25">
        <f t="shared" si="32"/>
        <v>1.2675000000000001E-2</v>
      </c>
      <c r="E139" s="25"/>
      <c r="F139" s="25">
        <f t="shared" si="33"/>
        <v>1.006889E-2</v>
      </c>
      <c r="G139" s="25">
        <f t="shared" si="34"/>
        <v>0.23188653670000003</v>
      </c>
      <c r="H139" s="25">
        <v>1.21E-2</v>
      </c>
      <c r="I139" s="25">
        <f t="shared" si="35"/>
        <v>1.1615E-2</v>
      </c>
      <c r="J139" s="25"/>
      <c r="K139" s="25">
        <f t="shared" si="36"/>
        <v>8.0393900000000004E-3</v>
      </c>
      <c r="L139" s="25">
        <f t="shared" si="37"/>
        <v>0.18514715170000001</v>
      </c>
      <c r="M139" s="25">
        <v>1.137E-2</v>
      </c>
      <c r="N139" s="25">
        <f t="shared" si="38"/>
        <v>1.0885000000000001E-2</v>
      </c>
      <c r="O139" s="25"/>
      <c r="P139" s="25">
        <f t="shared" si="39"/>
        <v>8.0673900000000007E-3</v>
      </c>
      <c r="Q139" s="25">
        <f t="shared" si="40"/>
        <v>0.18579199170000002</v>
      </c>
      <c r="R139" s="25">
        <v>1.5910000000000001E-2</v>
      </c>
      <c r="S139" s="25">
        <f t="shared" si="41"/>
        <v>1.5425000000000001E-2</v>
      </c>
      <c r="T139" s="25"/>
      <c r="U139" s="25">
        <f t="shared" si="42"/>
        <v>9.6223900000000015E-3</v>
      </c>
      <c r="V139" s="25">
        <f t="shared" si="43"/>
        <v>0.22160364170000005</v>
      </c>
      <c r="W139" s="25">
        <v>1.4919999999999999E-2</v>
      </c>
      <c r="X139" s="25">
        <f t="shared" si="44"/>
        <v>1.4435E-2</v>
      </c>
      <c r="Y139" s="25"/>
      <c r="Z139" s="25">
        <f t="shared" si="45"/>
        <v>9.9457899999999995E-3</v>
      </c>
      <c r="AA139" s="25">
        <f t="shared" si="46"/>
        <v>0.2290515437</v>
      </c>
      <c r="AB139" s="25">
        <v>7.6000000000000004E-4</v>
      </c>
      <c r="AC139" s="25">
        <f t="shared" si="47"/>
        <v>4.8500000000000003E-4</v>
      </c>
    </row>
    <row r="140" spans="1:29" s="15" customFormat="1">
      <c r="A140" s="18">
        <v>388</v>
      </c>
      <c r="B140" s="25">
        <v>1.4999999999999999E-4</v>
      </c>
      <c r="C140" s="25">
        <v>1.311E-2</v>
      </c>
      <c r="D140" s="25">
        <f t="shared" si="32"/>
        <v>1.2685E-2</v>
      </c>
      <c r="E140" s="25"/>
      <c r="F140" s="25">
        <f t="shared" si="33"/>
        <v>1.007889E-2</v>
      </c>
      <c r="G140" s="25">
        <f t="shared" si="34"/>
        <v>0.23211683670000002</v>
      </c>
      <c r="H140" s="25">
        <v>1.217E-2</v>
      </c>
      <c r="I140" s="25">
        <f t="shared" si="35"/>
        <v>1.1745E-2</v>
      </c>
      <c r="J140" s="25"/>
      <c r="K140" s="25">
        <f t="shared" si="36"/>
        <v>8.1693900000000003E-3</v>
      </c>
      <c r="L140" s="25">
        <f t="shared" si="37"/>
        <v>0.18814105170000001</v>
      </c>
      <c r="M140" s="25">
        <v>1.136E-2</v>
      </c>
      <c r="N140" s="25">
        <f t="shared" si="38"/>
        <v>1.0935E-2</v>
      </c>
      <c r="O140" s="25"/>
      <c r="P140" s="25">
        <f t="shared" si="39"/>
        <v>8.1173900000000004E-3</v>
      </c>
      <c r="Q140" s="25">
        <f t="shared" si="40"/>
        <v>0.18694349170000002</v>
      </c>
      <c r="R140" s="25">
        <v>1.5990000000000001E-2</v>
      </c>
      <c r="S140" s="25">
        <f t="shared" si="41"/>
        <v>1.5565000000000001E-2</v>
      </c>
      <c r="T140" s="25"/>
      <c r="U140" s="25">
        <f t="shared" si="42"/>
        <v>9.762390000000001E-3</v>
      </c>
      <c r="V140" s="25">
        <f t="shared" si="43"/>
        <v>0.22482784170000003</v>
      </c>
      <c r="W140" s="25">
        <v>1.491E-2</v>
      </c>
      <c r="X140" s="25">
        <f t="shared" si="44"/>
        <v>1.4485E-2</v>
      </c>
      <c r="Y140" s="25"/>
      <c r="Z140" s="25">
        <f t="shared" si="45"/>
        <v>9.9957899999999992E-3</v>
      </c>
      <c r="AA140" s="25">
        <f t="shared" si="46"/>
        <v>0.2302030437</v>
      </c>
      <c r="AB140" s="25">
        <v>6.9999999999999999E-4</v>
      </c>
      <c r="AC140" s="25">
        <f t="shared" si="47"/>
        <v>4.2499999999999998E-4</v>
      </c>
    </row>
    <row r="141" spans="1:29" s="15" customFormat="1">
      <c r="A141" s="18">
        <v>389</v>
      </c>
      <c r="B141" s="25">
        <v>3.0000000000000001E-5</v>
      </c>
      <c r="C141" s="25">
        <v>1.328E-2</v>
      </c>
      <c r="D141" s="25">
        <f t="shared" si="32"/>
        <v>1.2955E-2</v>
      </c>
      <c r="E141" s="25"/>
      <c r="F141" s="25">
        <f t="shared" si="33"/>
        <v>1.0348889999999999E-2</v>
      </c>
      <c r="G141" s="25">
        <f t="shared" si="34"/>
        <v>0.2383349367</v>
      </c>
      <c r="H141" s="25">
        <v>1.2149999999999999E-2</v>
      </c>
      <c r="I141" s="25">
        <f t="shared" si="35"/>
        <v>1.1824999999999999E-2</v>
      </c>
      <c r="J141" s="25"/>
      <c r="K141" s="25">
        <f t="shared" si="36"/>
        <v>8.2493899999999988E-3</v>
      </c>
      <c r="L141" s="25">
        <f t="shared" si="37"/>
        <v>0.18998345169999997</v>
      </c>
      <c r="M141" s="25">
        <v>1.1469999999999999E-2</v>
      </c>
      <c r="N141" s="25">
        <f t="shared" si="38"/>
        <v>1.1144999999999999E-2</v>
      </c>
      <c r="O141" s="25"/>
      <c r="P141" s="25">
        <f t="shared" si="39"/>
        <v>8.3273899999999988E-3</v>
      </c>
      <c r="Q141" s="25">
        <f t="shared" si="40"/>
        <v>0.19177979169999998</v>
      </c>
      <c r="R141" s="25">
        <v>1.6060000000000001E-2</v>
      </c>
      <c r="S141" s="25">
        <f t="shared" si="41"/>
        <v>1.5735000000000002E-2</v>
      </c>
      <c r="T141" s="25"/>
      <c r="U141" s="25">
        <f t="shared" si="42"/>
        <v>9.9323900000000027E-3</v>
      </c>
      <c r="V141" s="25">
        <f t="shared" si="43"/>
        <v>0.22874294170000006</v>
      </c>
      <c r="W141" s="25">
        <v>1.5049999999999999E-2</v>
      </c>
      <c r="X141" s="25">
        <f t="shared" si="44"/>
        <v>1.4724999999999999E-2</v>
      </c>
      <c r="Y141" s="25"/>
      <c r="Z141" s="25">
        <f t="shared" si="45"/>
        <v>1.0235789999999998E-2</v>
      </c>
      <c r="AA141" s="25">
        <f t="shared" si="46"/>
        <v>0.23573024369999998</v>
      </c>
      <c r="AB141" s="25">
        <v>6.2E-4</v>
      </c>
      <c r="AC141" s="25">
        <f t="shared" si="47"/>
        <v>3.2499999999999999E-4</v>
      </c>
    </row>
    <row r="142" spans="1:29" s="15" customFormat="1">
      <c r="A142" s="18">
        <v>390</v>
      </c>
      <c r="B142" s="25">
        <v>1.2999999999999999E-4</v>
      </c>
      <c r="C142" s="25">
        <v>1.3010000000000001E-2</v>
      </c>
      <c r="D142" s="25">
        <f t="shared" si="32"/>
        <v>1.2615000000000001E-2</v>
      </c>
      <c r="E142" s="25"/>
      <c r="F142" s="25">
        <f t="shared" si="33"/>
        <v>1.0008890000000001E-2</v>
      </c>
      <c r="G142" s="25">
        <f t="shared" si="34"/>
        <v>0.23050473670000005</v>
      </c>
      <c r="H142" s="25">
        <v>1.197E-2</v>
      </c>
      <c r="I142" s="25">
        <f t="shared" si="35"/>
        <v>1.1575E-2</v>
      </c>
      <c r="J142" s="25"/>
      <c r="K142" s="25">
        <f t="shared" si="36"/>
        <v>7.9993900000000003E-3</v>
      </c>
      <c r="L142" s="25">
        <f t="shared" si="37"/>
        <v>0.18422595170000003</v>
      </c>
      <c r="M142" s="25">
        <v>1.123E-2</v>
      </c>
      <c r="N142" s="25">
        <f t="shared" si="38"/>
        <v>1.0835000000000001E-2</v>
      </c>
      <c r="O142" s="25"/>
      <c r="P142" s="25">
        <f t="shared" si="39"/>
        <v>8.017390000000001E-3</v>
      </c>
      <c r="Q142" s="25">
        <f t="shared" si="40"/>
        <v>0.18464049170000002</v>
      </c>
      <c r="R142" s="25">
        <v>1.5869999999999999E-2</v>
      </c>
      <c r="S142" s="25">
        <f t="shared" si="41"/>
        <v>1.5474999999999999E-2</v>
      </c>
      <c r="T142" s="25"/>
      <c r="U142" s="25">
        <f t="shared" si="42"/>
        <v>9.6723899999999995E-3</v>
      </c>
      <c r="V142" s="25">
        <f t="shared" si="43"/>
        <v>0.22275514169999999</v>
      </c>
      <c r="W142" s="25">
        <v>1.464E-2</v>
      </c>
      <c r="X142" s="25">
        <f t="shared" si="44"/>
        <v>1.4245000000000001E-2</v>
      </c>
      <c r="Y142" s="25"/>
      <c r="Z142" s="25">
        <f t="shared" si="45"/>
        <v>9.7557900000000003E-3</v>
      </c>
      <c r="AA142" s="25">
        <f t="shared" si="46"/>
        <v>0.22467584370000002</v>
      </c>
      <c r="AB142" s="25">
        <v>6.6E-4</v>
      </c>
      <c r="AC142" s="25">
        <f t="shared" si="47"/>
        <v>3.9500000000000001E-4</v>
      </c>
    </row>
    <row r="143" spans="1:29" s="15" customFormat="1">
      <c r="A143" s="18">
        <v>391</v>
      </c>
      <c r="B143" s="25">
        <v>1E-4</v>
      </c>
      <c r="C143" s="25">
        <v>1.2749999999999999E-2</v>
      </c>
      <c r="D143" s="25">
        <f t="shared" si="32"/>
        <v>1.2344999999999998E-2</v>
      </c>
      <c r="E143" s="25"/>
      <c r="F143" s="25">
        <f t="shared" si="33"/>
        <v>9.7388899999999983E-3</v>
      </c>
      <c r="G143" s="25">
        <f t="shared" si="34"/>
        <v>0.22428663669999996</v>
      </c>
      <c r="H143" s="25">
        <v>1.18E-2</v>
      </c>
      <c r="I143" s="25">
        <f t="shared" si="35"/>
        <v>1.1394999999999999E-2</v>
      </c>
      <c r="J143" s="25"/>
      <c r="K143" s="25">
        <f t="shared" si="36"/>
        <v>7.819389999999999E-3</v>
      </c>
      <c r="L143" s="25">
        <f t="shared" si="37"/>
        <v>0.18008055169999998</v>
      </c>
      <c r="M143" s="25">
        <v>1.1129999999999999E-2</v>
      </c>
      <c r="N143" s="25">
        <f t="shared" si="38"/>
        <v>1.0724999999999998E-2</v>
      </c>
      <c r="O143" s="25"/>
      <c r="P143" s="25">
        <f t="shared" si="39"/>
        <v>7.9073899999999985E-3</v>
      </c>
      <c r="Q143" s="25">
        <f t="shared" si="40"/>
        <v>0.18210719169999998</v>
      </c>
      <c r="R143" s="25">
        <v>1.562E-2</v>
      </c>
      <c r="S143" s="25">
        <f t="shared" si="41"/>
        <v>1.5214999999999999E-2</v>
      </c>
      <c r="T143" s="25"/>
      <c r="U143" s="25">
        <f t="shared" si="42"/>
        <v>9.4123899999999996E-3</v>
      </c>
      <c r="V143" s="25">
        <f t="shared" si="43"/>
        <v>0.2167673417</v>
      </c>
      <c r="W143" s="25">
        <v>1.453E-2</v>
      </c>
      <c r="X143" s="25">
        <f t="shared" si="44"/>
        <v>1.4124999999999999E-2</v>
      </c>
      <c r="Y143" s="25"/>
      <c r="Z143" s="25">
        <f t="shared" si="45"/>
        <v>9.6357899999999982E-3</v>
      </c>
      <c r="AA143" s="25">
        <f t="shared" si="46"/>
        <v>0.22191224369999998</v>
      </c>
      <c r="AB143" s="25">
        <v>7.1000000000000002E-4</v>
      </c>
      <c r="AC143" s="25">
        <f t="shared" si="47"/>
        <v>4.0500000000000003E-4</v>
      </c>
    </row>
    <row r="144" spans="1:29" s="15" customFormat="1">
      <c r="A144" s="18">
        <v>392</v>
      </c>
      <c r="B144" s="25">
        <v>1.4999999999999999E-4</v>
      </c>
      <c r="C144" s="25">
        <v>1.2579999999999999E-2</v>
      </c>
      <c r="D144" s="25">
        <f t="shared" si="32"/>
        <v>1.214E-2</v>
      </c>
      <c r="E144" s="25"/>
      <c r="F144" s="25">
        <f t="shared" si="33"/>
        <v>9.5338899999999997E-3</v>
      </c>
      <c r="G144" s="25">
        <f t="shared" si="34"/>
        <v>0.21956548670000001</v>
      </c>
      <c r="H144" s="25">
        <v>1.18E-2</v>
      </c>
      <c r="I144" s="25">
        <f t="shared" si="35"/>
        <v>1.136E-2</v>
      </c>
      <c r="J144" s="25"/>
      <c r="K144" s="25">
        <f t="shared" si="36"/>
        <v>7.7843900000000004E-3</v>
      </c>
      <c r="L144" s="25">
        <f t="shared" si="37"/>
        <v>0.17927450170000001</v>
      </c>
      <c r="M144" s="25">
        <v>1.1039999999999999E-2</v>
      </c>
      <c r="N144" s="25">
        <f t="shared" si="38"/>
        <v>1.06E-2</v>
      </c>
      <c r="O144" s="25"/>
      <c r="P144" s="25">
        <f t="shared" si="39"/>
        <v>7.7823900000000001E-3</v>
      </c>
      <c r="Q144" s="25">
        <f t="shared" si="40"/>
        <v>0.17922844170000002</v>
      </c>
      <c r="R144" s="25">
        <v>1.5559999999999999E-2</v>
      </c>
      <c r="S144" s="25">
        <f t="shared" si="41"/>
        <v>1.512E-2</v>
      </c>
      <c r="T144" s="25"/>
      <c r="U144" s="25">
        <f t="shared" si="42"/>
        <v>9.31739E-3</v>
      </c>
      <c r="V144" s="25">
        <f t="shared" si="43"/>
        <v>0.21457949170000001</v>
      </c>
      <c r="W144" s="25">
        <v>1.4460000000000001E-2</v>
      </c>
      <c r="X144" s="25">
        <f t="shared" si="44"/>
        <v>1.4020000000000001E-2</v>
      </c>
      <c r="Y144" s="25"/>
      <c r="Z144" s="25">
        <f t="shared" si="45"/>
        <v>9.5307900000000008E-3</v>
      </c>
      <c r="AA144" s="25">
        <f t="shared" si="46"/>
        <v>0.21949409370000003</v>
      </c>
      <c r="AB144" s="25">
        <v>7.2999999999999996E-4</v>
      </c>
      <c r="AC144" s="25">
        <f t="shared" si="47"/>
        <v>4.3999999999999996E-4</v>
      </c>
    </row>
    <row r="145" spans="1:29" s="15" customFormat="1">
      <c r="A145" s="18">
        <v>393</v>
      </c>
      <c r="B145" s="25">
        <v>1.6000000000000001E-4</v>
      </c>
      <c r="C145" s="25">
        <v>1.2489999999999999E-2</v>
      </c>
      <c r="D145" s="25">
        <f t="shared" si="32"/>
        <v>1.2064999999999999E-2</v>
      </c>
      <c r="E145" s="25"/>
      <c r="F145" s="25">
        <f t="shared" si="33"/>
        <v>9.4588899999999993E-3</v>
      </c>
      <c r="G145" s="25">
        <f t="shared" si="34"/>
        <v>0.21783823669999999</v>
      </c>
      <c r="H145" s="25">
        <v>1.1610000000000001E-2</v>
      </c>
      <c r="I145" s="25">
        <f t="shared" si="35"/>
        <v>1.1185E-2</v>
      </c>
      <c r="J145" s="25"/>
      <c r="K145" s="25">
        <f t="shared" si="36"/>
        <v>7.6093900000000006E-3</v>
      </c>
      <c r="L145" s="25">
        <f t="shared" si="37"/>
        <v>0.17524425170000002</v>
      </c>
      <c r="M145" s="25">
        <v>1.094E-2</v>
      </c>
      <c r="N145" s="25">
        <f t="shared" si="38"/>
        <v>1.0515E-2</v>
      </c>
      <c r="O145" s="25"/>
      <c r="P145" s="25">
        <f t="shared" si="39"/>
        <v>7.6973900000000001E-3</v>
      </c>
      <c r="Q145" s="25">
        <f t="shared" si="40"/>
        <v>0.17727089170000002</v>
      </c>
      <c r="R145" s="25">
        <v>1.545E-2</v>
      </c>
      <c r="S145" s="25">
        <f t="shared" si="41"/>
        <v>1.5025E-2</v>
      </c>
      <c r="T145" s="25"/>
      <c r="U145" s="25">
        <f t="shared" si="42"/>
        <v>9.2223900000000004E-3</v>
      </c>
      <c r="V145" s="25">
        <f t="shared" si="43"/>
        <v>0.21239164170000002</v>
      </c>
      <c r="W145" s="25">
        <v>1.431E-2</v>
      </c>
      <c r="X145" s="25">
        <f t="shared" si="44"/>
        <v>1.3885E-2</v>
      </c>
      <c r="Y145" s="25"/>
      <c r="Z145" s="25">
        <f t="shared" si="45"/>
        <v>9.3957899999999994E-3</v>
      </c>
      <c r="AA145" s="25">
        <f t="shared" si="46"/>
        <v>0.2163850437</v>
      </c>
      <c r="AB145" s="25">
        <v>6.8999999999999997E-4</v>
      </c>
      <c r="AC145" s="25">
        <f t="shared" si="47"/>
        <v>4.2499999999999998E-4</v>
      </c>
    </row>
    <row r="146" spans="1:29" s="15" customFormat="1">
      <c r="A146" s="18">
        <v>394</v>
      </c>
      <c r="B146" s="25">
        <v>1.1E-4</v>
      </c>
      <c r="C146" s="25">
        <v>1.2330000000000001E-2</v>
      </c>
      <c r="D146" s="25">
        <f t="shared" si="32"/>
        <v>1.1955E-2</v>
      </c>
      <c r="E146" s="25"/>
      <c r="F146" s="25">
        <f t="shared" si="33"/>
        <v>9.3488900000000003E-3</v>
      </c>
      <c r="G146" s="25">
        <f t="shared" si="34"/>
        <v>0.2153049367</v>
      </c>
      <c r="H146" s="25">
        <v>1.17E-2</v>
      </c>
      <c r="I146" s="25">
        <f t="shared" si="35"/>
        <v>1.1325E-2</v>
      </c>
      <c r="J146" s="25"/>
      <c r="K146" s="25">
        <f t="shared" si="36"/>
        <v>7.7493900000000001E-3</v>
      </c>
      <c r="L146" s="25">
        <f t="shared" si="37"/>
        <v>0.1784684517</v>
      </c>
      <c r="M146" s="25">
        <v>1.091E-2</v>
      </c>
      <c r="N146" s="25">
        <f t="shared" si="38"/>
        <v>1.0534999999999999E-2</v>
      </c>
      <c r="O146" s="25"/>
      <c r="P146" s="25">
        <f t="shared" si="39"/>
        <v>7.7173899999999993E-3</v>
      </c>
      <c r="Q146" s="25">
        <f t="shared" si="40"/>
        <v>0.17773149169999999</v>
      </c>
      <c r="R146" s="25">
        <v>1.545E-2</v>
      </c>
      <c r="S146" s="25">
        <f t="shared" si="41"/>
        <v>1.5075E-2</v>
      </c>
      <c r="T146" s="25"/>
      <c r="U146" s="25">
        <f t="shared" si="42"/>
        <v>9.2723900000000001E-3</v>
      </c>
      <c r="V146" s="25">
        <f t="shared" si="43"/>
        <v>0.21354314170000002</v>
      </c>
      <c r="W146" s="25">
        <v>1.418E-2</v>
      </c>
      <c r="X146" s="25">
        <f t="shared" si="44"/>
        <v>1.3805E-2</v>
      </c>
      <c r="Y146" s="25"/>
      <c r="Z146" s="25">
        <f t="shared" si="45"/>
        <v>9.3157899999999991E-3</v>
      </c>
      <c r="AA146" s="25">
        <f t="shared" si="46"/>
        <v>0.21454264369999998</v>
      </c>
      <c r="AB146" s="25">
        <v>6.4000000000000005E-4</v>
      </c>
      <c r="AC146" s="25">
        <f t="shared" si="47"/>
        <v>3.7500000000000001E-4</v>
      </c>
    </row>
    <row r="147" spans="1:29" s="15" customFormat="1">
      <c r="A147" s="18">
        <v>395</v>
      </c>
      <c r="B147" s="25">
        <v>1.2E-4</v>
      </c>
      <c r="C147" s="25">
        <v>1.2319999999999999E-2</v>
      </c>
      <c r="D147" s="25">
        <f t="shared" si="32"/>
        <v>1.1914999999999999E-2</v>
      </c>
      <c r="E147" s="25"/>
      <c r="F147" s="25">
        <f t="shared" si="33"/>
        <v>9.3088899999999985E-3</v>
      </c>
      <c r="G147" s="25">
        <f t="shared" si="34"/>
        <v>0.21438373669999997</v>
      </c>
      <c r="H147" s="25">
        <v>1.1509999999999999E-2</v>
      </c>
      <c r="I147" s="25">
        <f t="shared" si="35"/>
        <v>1.1105E-2</v>
      </c>
      <c r="J147" s="25"/>
      <c r="K147" s="25">
        <f t="shared" si="36"/>
        <v>7.5293900000000004E-3</v>
      </c>
      <c r="L147" s="25">
        <f t="shared" si="37"/>
        <v>0.17340185170000003</v>
      </c>
      <c r="M147" s="25">
        <v>1.0840000000000001E-2</v>
      </c>
      <c r="N147" s="25">
        <f t="shared" si="38"/>
        <v>1.0435E-2</v>
      </c>
      <c r="O147" s="25"/>
      <c r="P147" s="25">
        <f t="shared" si="39"/>
        <v>7.6173899999999999E-3</v>
      </c>
      <c r="Q147" s="25">
        <f t="shared" si="40"/>
        <v>0.17542849169999999</v>
      </c>
      <c r="R147" s="25">
        <v>1.528E-2</v>
      </c>
      <c r="S147" s="25">
        <f t="shared" si="41"/>
        <v>1.4874999999999999E-2</v>
      </c>
      <c r="T147" s="25"/>
      <c r="U147" s="25">
        <f t="shared" si="42"/>
        <v>9.0723899999999996E-3</v>
      </c>
      <c r="V147" s="25">
        <f t="shared" si="43"/>
        <v>0.2089371417</v>
      </c>
      <c r="W147" s="25">
        <v>1.4200000000000001E-2</v>
      </c>
      <c r="X147" s="25">
        <f t="shared" si="44"/>
        <v>1.3795000000000002E-2</v>
      </c>
      <c r="Y147" s="25"/>
      <c r="Z147" s="25">
        <f t="shared" si="45"/>
        <v>9.3057900000000013E-3</v>
      </c>
      <c r="AA147" s="25">
        <f t="shared" si="46"/>
        <v>0.21431234370000005</v>
      </c>
      <c r="AB147" s="25">
        <v>6.8999999999999997E-4</v>
      </c>
      <c r="AC147" s="25">
        <f t="shared" si="47"/>
        <v>4.0499999999999998E-4</v>
      </c>
    </row>
    <row r="148" spans="1:29" s="15" customFormat="1">
      <c r="A148" s="18">
        <v>396</v>
      </c>
      <c r="B148" s="25">
        <v>1.2999999999999999E-4</v>
      </c>
      <c r="C148" s="25">
        <v>1.213E-2</v>
      </c>
      <c r="D148" s="25">
        <f t="shared" si="32"/>
        <v>1.171E-2</v>
      </c>
      <c r="E148" s="25"/>
      <c r="F148" s="25">
        <f t="shared" si="33"/>
        <v>9.1038899999999999E-3</v>
      </c>
      <c r="G148" s="25">
        <f t="shared" si="34"/>
        <v>0.20966258670000001</v>
      </c>
      <c r="H148" s="25">
        <v>1.1390000000000001E-2</v>
      </c>
      <c r="I148" s="25">
        <f t="shared" si="35"/>
        <v>1.0970000000000001E-2</v>
      </c>
      <c r="J148" s="25"/>
      <c r="K148" s="25">
        <f t="shared" si="36"/>
        <v>7.3943900000000007E-3</v>
      </c>
      <c r="L148" s="25">
        <f t="shared" si="37"/>
        <v>0.17029280170000002</v>
      </c>
      <c r="M148" s="25">
        <v>1.077E-2</v>
      </c>
      <c r="N148" s="25">
        <f t="shared" si="38"/>
        <v>1.035E-2</v>
      </c>
      <c r="O148" s="25"/>
      <c r="P148" s="25">
        <f t="shared" si="39"/>
        <v>7.5323899999999999E-3</v>
      </c>
      <c r="Q148" s="25">
        <f t="shared" si="40"/>
        <v>0.17347094170000002</v>
      </c>
      <c r="R148" s="25">
        <v>1.533E-2</v>
      </c>
      <c r="S148" s="25">
        <f t="shared" si="41"/>
        <v>1.491E-2</v>
      </c>
      <c r="T148" s="25"/>
      <c r="U148" s="25">
        <f t="shared" si="42"/>
        <v>9.1073899999999999E-3</v>
      </c>
      <c r="V148" s="25">
        <f t="shared" si="43"/>
        <v>0.2097431917</v>
      </c>
      <c r="W148" s="25">
        <v>1.405E-2</v>
      </c>
      <c r="X148" s="25">
        <f t="shared" si="44"/>
        <v>1.363E-2</v>
      </c>
      <c r="Y148" s="25"/>
      <c r="Z148" s="25">
        <f t="shared" si="45"/>
        <v>9.1407899999999993E-3</v>
      </c>
      <c r="AA148" s="25">
        <f t="shared" si="46"/>
        <v>0.21051239369999999</v>
      </c>
      <c r="AB148" s="25">
        <v>7.1000000000000002E-4</v>
      </c>
      <c r="AC148" s="25">
        <f t="shared" si="47"/>
        <v>4.2000000000000002E-4</v>
      </c>
    </row>
    <row r="149" spans="1:29" s="15" customFormat="1">
      <c r="A149" s="18">
        <v>397</v>
      </c>
      <c r="B149" s="25">
        <v>6.8999999999999997E-5</v>
      </c>
      <c r="C149" s="25">
        <v>1.206E-2</v>
      </c>
      <c r="D149" s="25">
        <f t="shared" si="32"/>
        <v>1.1700499999999999E-2</v>
      </c>
      <c r="E149" s="25"/>
      <c r="F149" s="25">
        <f t="shared" si="33"/>
        <v>9.0943899999999991E-3</v>
      </c>
      <c r="G149" s="25">
        <f t="shared" si="34"/>
        <v>0.20944380169999999</v>
      </c>
      <c r="H149" s="25">
        <v>1.128E-2</v>
      </c>
      <c r="I149" s="25">
        <f t="shared" si="35"/>
        <v>1.09205E-2</v>
      </c>
      <c r="J149" s="25"/>
      <c r="K149" s="25">
        <f t="shared" si="36"/>
        <v>7.3448899999999998E-3</v>
      </c>
      <c r="L149" s="25">
        <f t="shared" si="37"/>
        <v>0.16915281670000001</v>
      </c>
      <c r="M149" s="25">
        <v>1.064E-2</v>
      </c>
      <c r="N149" s="25">
        <f t="shared" si="38"/>
        <v>1.02805E-2</v>
      </c>
      <c r="O149" s="25"/>
      <c r="P149" s="25">
        <f t="shared" si="39"/>
        <v>7.4628899999999998E-3</v>
      </c>
      <c r="Q149" s="25">
        <f t="shared" si="40"/>
        <v>0.1718703567</v>
      </c>
      <c r="R149" s="25">
        <v>1.5270000000000001E-2</v>
      </c>
      <c r="S149" s="25">
        <f t="shared" si="41"/>
        <v>1.49105E-2</v>
      </c>
      <c r="T149" s="25"/>
      <c r="U149" s="25">
        <f t="shared" si="42"/>
        <v>9.1078900000000004E-3</v>
      </c>
      <c r="V149" s="25">
        <f t="shared" si="43"/>
        <v>0.20975470670000002</v>
      </c>
      <c r="W149" s="25">
        <v>1.4069999999999999E-2</v>
      </c>
      <c r="X149" s="25">
        <f t="shared" si="44"/>
        <v>1.3710499999999999E-2</v>
      </c>
      <c r="Y149" s="25"/>
      <c r="Z149" s="25">
        <f t="shared" si="45"/>
        <v>9.2212899999999983E-3</v>
      </c>
      <c r="AA149" s="25">
        <f t="shared" si="46"/>
        <v>0.21236630869999998</v>
      </c>
      <c r="AB149" s="25">
        <v>6.4999999999999997E-4</v>
      </c>
      <c r="AC149" s="25">
        <f t="shared" si="47"/>
        <v>3.5950000000000001E-4</v>
      </c>
    </row>
    <row r="150" spans="1:29" s="15" customFormat="1">
      <c r="A150" s="18">
        <v>398</v>
      </c>
      <c r="B150" s="25">
        <v>1.6000000000000001E-4</v>
      </c>
      <c r="C150" s="25">
        <v>1.196E-2</v>
      </c>
      <c r="D150" s="25">
        <f t="shared" si="32"/>
        <v>1.1565000000000001E-2</v>
      </c>
      <c r="E150" s="25"/>
      <c r="F150" s="25">
        <f t="shared" si="33"/>
        <v>8.9588900000000006E-3</v>
      </c>
      <c r="G150" s="25">
        <f t="shared" si="34"/>
        <v>0.20632323670000002</v>
      </c>
      <c r="H150" s="25">
        <v>1.125E-2</v>
      </c>
      <c r="I150" s="25">
        <f t="shared" si="35"/>
        <v>1.0855E-2</v>
      </c>
      <c r="J150" s="25"/>
      <c r="K150" s="25">
        <f t="shared" si="36"/>
        <v>7.2793900000000002E-3</v>
      </c>
      <c r="L150" s="25">
        <f t="shared" si="37"/>
        <v>0.1676443517</v>
      </c>
      <c r="M150" s="25">
        <v>1.065E-2</v>
      </c>
      <c r="N150" s="25">
        <f t="shared" si="38"/>
        <v>1.0255E-2</v>
      </c>
      <c r="O150" s="25"/>
      <c r="P150" s="25">
        <f t="shared" si="39"/>
        <v>7.4373900000000003E-3</v>
      </c>
      <c r="Q150" s="25">
        <f t="shared" si="40"/>
        <v>0.17128309170000003</v>
      </c>
      <c r="R150" s="25">
        <v>1.5270000000000001E-2</v>
      </c>
      <c r="S150" s="25">
        <f t="shared" si="41"/>
        <v>1.4875000000000001E-2</v>
      </c>
      <c r="T150" s="25"/>
      <c r="U150" s="25">
        <f t="shared" si="42"/>
        <v>9.0723900000000014E-3</v>
      </c>
      <c r="V150" s="25">
        <f t="shared" si="43"/>
        <v>0.20893714170000005</v>
      </c>
      <c r="W150" s="25">
        <v>1.389E-2</v>
      </c>
      <c r="X150" s="25">
        <f t="shared" si="44"/>
        <v>1.3495E-2</v>
      </c>
      <c r="Y150" s="25"/>
      <c r="Z150" s="25">
        <f t="shared" si="45"/>
        <v>9.0057899999999996E-3</v>
      </c>
      <c r="AA150" s="25">
        <f t="shared" si="46"/>
        <v>0.20740334369999999</v>
      </c>
      <c r="AB150" s="25">
        <v>6.3000000000000003E-4</v>
      </c>
      <c r="AC150" s="25">
        <f t="shared" si="47"/>
        <v>3.9500000000000001E-4</v>
      </c>
    </row>
    <row r="151" spans="1:29" s="15" customFormat="1">
      <c r="A151" s="18">
        <v>399</v>
      </c>
      <c r="B151" s="25">
        <v>8.0000000000000007E-5</v>
      </c>
      <c r="C151" s="25">
        <v>1.192E-2</v>
      </c>
      <c r="D151" s="25">
        <f t="shared" si="32"/>
        <v>1.1545E-2</v>
      </c>
      <c r="E151" s="25"/>
      <c r="F151" s="25">
        <f t="shared" si="33"/>
        <v>8.9388899999999997E-3</v>
      </c>
      <c r="G151" s="25">
        <f t="shared" si="34"/>
        <v>0.20586263669999999</v>
      </c>
      <c r="H151" s="25">
        <v>1.12E-2</v>
      </c>
      <c r="I151" s="25">
        <f t="shared" si="35"/>
        <v>1.0825E-2</v>
      </c>
      <c r="J151" s="25"/>
      <c r="K151" s="25">
        <f t="shared" si="36"/>
        <v>7.2493899999999997E-3</v>
      </c>
      <c r="L151" s="25">
        <f t="shared" si="37"/>
        <v>0.16695345170000001</v>
      </c>
      <c r="M151" s="25">
        <v>1.0460000000000001E-2</v>
      </c>
      <c r="N151" s="25">
        <f t="shared" si="38"/>
        <v>1.0085E-2</v>
      </c>
      <c r="O151" s="25"/>
      <c r="P151" s="25">
        <f t="shared" si="39"/>
        <v>7.2673900000000003E-3</v>
      </c>
      <c r="Q151" s="25">
        <f t="shared" si="40"/>
        <v>0.16736799170000002</v>
      </c>
      <c r="R151" s="25">
        <v>1.499E-2</v>
      </c>
      <c r="S151" s="25">
        <f t="shared" si="41"/>
        <v>1.4615E-2</v>
      </c>
      <c r="T151" s="25"/>
      <c r="U151" s="25">
        <f t="shared" si="42"/>
        <v>8.8123899999999998E-3</v>
      </c>
      <c r="V151" s="25">
        <f t="shared" si="43"/>
        <v>0.20294934170000001</v>
      </c>
      <c r="W151" s="25">
        <v>1.383E-2</v>
      </c>
      <c r="X151" s="25">
        <f t="shared" si="44"/>
        <v>1.3455E-2</v>
      </c>
      <c r="Y151" s="25"/>
      <c r="Z151" s="25">
        <f t="shared" si="45"/>
        <v>8.9657899999999995E-3</v>
      </c>
      <c r="AA151" s="25">
        <f t="shared" si="46"/>
        <v>0.20648214370000001</v>
      </c>
      <c r="AB151" s="25">
        <v>6.7000000000000002E-4</v>
      </c>
      <c r="AC151" s="25">
        <f t="shared" si="47"/>
        <v>3.7500000000000001E-4</v>
      </c>
    </row>
    <row r="152" spans="1:29" s="15" customFormat="1">
      <c r="A152" s="18">
        <v>400</v>
      </c>
      <c r="B152" s="25">
        <v>1.8000000000000001E-4</v>
      </c>
      <c r="C152" s="25">
        <v>1.1599999999999999E-2</v>
      </c>
      <c r="D152" s="25">
        <f t="shared" si="32"/>
        <v>1.1155E-2</v>
      </c>
      <c r="E152" s="25"/>
      <c r="F152" s="25">
        <f t="shared" si="33"/>
        <v>8.54889E-3</v>
      </c>
      <c r="G152" s="25">
        <f t="shared" si="34"/>
        <v>0.19688093670000001</v>
      </c>
      <c r="H152" s="25">
        <v>1.1129999999999999E-2</v>
      </c>
      <c r="I152" s="25">
        <f t="shared" si="35"/>
        <v>1.0685E-2</v>
      </c>
      <c r="J152" s="25"/>
      <c r="K152" s="25">
        <f t="shared" si="36"/>
        <v>7.1093900000000002E-3</v>
      </c>
      <c r="L152" s="25">
        <f t="shared" si="37"/>
        <v>0.16372925170000002</v>
      </c>
      <c r="M152" s="25">
        <v>1.042E-2</v>
      </c>
      <c r="N152" s="25">
        <f t="shared" si="38"/>
        <v>9.9750000000000012E-3</v>
      </c>
      <c r="O152" s="25"/>
      <c r="P152" s="25">
        <f t="shared" si="39"/>
        <v>7.1573900000000013E-3</v>
      </c>
      <c r="Q152" s="25">
        <f t="shared" si="40"/>
        <v>0.16483469170000004</v>
      </c>
      <c r="R152" s="25">
        <v>1.5010000000000001E-2</v>
      </c>
      <c r="S152" s="25">
        <f t="shared" si="41"/>
        <v>1.4565000000000002E-2</v>
      </c>
      <c r="T152" s="25"/>
      <c r="U152" s="25">
        <f t="shared" si="42"/>
        <v>8.7623900000000018E-3</v>
      </c>
      <c r="V152" s="25">
        <f t="shared" si="43"/>
        <v>0.20179784170000006</v>
      </c>
      <c r="W152" s="25">
        <v>1.3610000000000001E-2</v>
      </c>
      <c r="X152" s="25">
        <f t="shared" si="44"/>
        <v>1.3165000000000001E-2</v>
      </c>
      <c r="Y152" s="25"/>
      <c r="Z152" s="25">
        <f t="shared" si="45"/>
        <v>8.6757900000000009E-3</v>
      </c>
      <c r="AA152" s="25">
        <f t="shared" si="46"/>
        <v>0.19980344370000003</v>
      </c>
      <c r="AB152" s="25">
        <v>7.1000000000000002E-4</v>
      </c>
      <c r="AC152" s="25">
        <f t="shared" si="47"/>
        <v>4.4500000000000003E-4</v>
      </c>
    </row>
    <row r="153" spans="1:29" s="15" customFormat="1">
      <c r="A153" s="18">
        <v>401</v>
      </c>
      <c r="B153" s="25">
        <v>1E-4</v>
      </c>
      <c r="C153" s="25">
        <v>1.166E-2</v>
      </c>
      <c r="D153" s="25">
        <f t="shared" si="32"/>
        <v>1.1270000000000001E-2</v>
      </c>
      <c r="E153" s="25"/>
      <c r="F153" s="25">
        <f t="shared" si="33"/>
        <v>8.6638900000000005E-3</v>
      </c>
      <c r="G153" s="25">
        <f t="shared" si="34"/>
        <v>0.19952938670000003</v>
      </c>
      <c r="H153" s="25">
        <v>1.1089999999999999E-2</v>
      </c>
      <c r="I153" s="25">
        <f t="shared" si="35"/>
        <v>1.0699999999999999E-2</v>
      </c>
      <c r="J153" s="25"/>
      <c r="K153" s="25">
        <f t="shared" si="36"/>
        <v>7.1243899999999995E-3</v>
      </c>
      <c r="L153" s="25">
        <f t="shared" si="37"/>
        <v>0.16407470169999999</v>
      </c>
      <c r="M153" s="25">
        <v>1.0319999999999999E-2</v>
      </c>
      <c r="N153" s="25">
        <f t="shared" si="38"/>
        <v>9.9299999999999996E-3</v>
      </c>
      <c r="O153" s="25"/>
      <c r="P153" s="25">
        <f t="shared" si="39"/>
        <v>7.1123899999999997E-3</v>
      </c>
      <c r="Q153" s="25">
        <f t="shared" si="40"/>
        <v>0.16379834169999999</v>
      </c>
      <c r="R153" s="25">
        <v>1.486E-2</v>
      </c>
      <c r="S153" s="25">
        <f t="shared" si="41"/>
        <v>1.447E-2</v>
      </c>
      <c r="T153" s="25"/>
      <c r="U153" s="25">
        <f t="shared" si="42"/>
        <v>8.6673900000000005E-3</v>
      </c>
      <c r="V153" s="25">
        <f t="shared" si="43"/>
        <v>0.19960999170000002</v>
      </c>
      <c r="W153" s="25">
        <v>1.374E-2</v>
      </c>
      <c r="X153" s="25">
        <f t="shared" si="44"/>
        <v>1.3350000000000001E-2</v>
      </c>
      <c r="Y153" s="25"/>
      <c r="Z153" s="25">
        <f t="shared" si="45"/>
        <v>8.8607900000000003E-3</v>
      </c>
      <c r="AA153" s="25">
        <f t="shared" si="46"/>
        <v>0.20406399370000003</v>
      </c>
      <c r="AB153" s="25">
        <v>6.8000000000000005E-4</v>
      </c>
      <c r="AC153" s="25">
        <f t="shared" si="47"/>
        <v>3.9000000000000005E-4</v>
      </c>
    </row>
    <row r="154" spans="1:29" s="15" customFormat="1">
      <c r="A154" s="18">
        <v>402</v>
      </c>
      <c r="B154" s="25">
        <v>1.3999999999999999E-4</v>
      </c>
      <c r="C154" s="25">
        <v>1.15E-2</v>
      </c>
      <c r="D154" s="25">
        <f t="shared" si="32"/>
        <v>1.11E-2</v>
      </c>
      <c r="E154" s="25"/>
      <c r="F154" s="25">
        <f t="shared" si="33"/>
        <v>8.4938900000000005E-3</v>
      </c>
      <c r="G154" s="25">
        <f t="shared" si="34"/>
        <v>0.19561428670000003</v>
      </c>
      <c r="H154" s="25">
        <v>1.1039999999999999E-2</v>
      </c>
      <c r="I154" s="25">
        <f t="shared" si="35"/>
        <v>1.064E-2</v>
      </c>
      <c r="J154" s="25"/>
      <c r="K154" s="25">
        <f t="shared" si="36"/>
        <v>7.0643900000000003E-3</v>
      </c>
      <c r="L154" s="25">
        <f t="shared" si="37"/>
        <v>0.1626929017</v>
      </c>
      <c r="M154" s="25">
        <v>1.0359999999999999E-2</v>
      </c>
      <c r="N154" s="25">
        <f t="shared" si="38"/>
        <v>9.9600000000000001E-3</v>
      </c>
      <c r="O154" s="25"/>
      <c r="P154" s="25">
        <f t="shared" si="39"/>
        <v>7.1423900000000002E-3</v>
      </c>
      <c r="Q154" s="25">
        <f t="shared" si="40"/>
        <v>0.16448924170000001</v>
      </c>
      <c r="R154" s="25">
        <v>1.487E-2</v>
      </c>
      <c r="S154" s="25">
        <f t="shared" si="41"/>
        <v>1.447E-2</v>
      </c>
      <c r="T154" s="25"/>
      <c r="U154" s="25">
        <f t="shared" si="42"/>
        <v>8.6673900000000005E-3</v>
      </c>
      <c r="V154" s="25">
        <f t="shared" si="43"/>
        <v>0.19960999170000002</v>
      </c>
      <c r="W154" s="25">
        <v>1.3509999999999999E-2</v>
      </c>
      <c r="X154" s="25">
        <f t="shared" si="44"/>
        <v>1.311E-2</v>
      </c>
      <c r="Y154" s="25"/>
      <c r="Z154" s="25">
        <f t="shared" si="45"/>
        <v>8.6207899999999997E-3</v>
      </c>
      <c r="AA154" s="25">
        <f t="shared" si="46"/>
        <v>0.19853679369999999</v>
      </c>
      <c r="AB154" s="25">
        <v>6.6E-4</v>
      </c>
      <c r="AC154" s="25">
        <f t="shared" si="47"/>
        <v>3.9999999999999996E-4</v>
      </c>
    </row>
    <row r="155" spans="1:29" s="15" customFormat="1">
      <c r="A155" s="18">
        <v>403</v>
      </c>
      <c r="B155" s="25">
        <v>8.0000000000000007E-5</v>
      </c>
      <c r="C155" s="25">
        <v>1.1610000000000001E-2</v>
      </c>
      <c r="D155" s="25">
        <f t="shared" si="32"/>
        <v>1.1205E-2</v>
      </c>
      <c r="E155" s="25"/>
      <c r="F155" s="25">
        <f t="shared" si="33"/>
        <v>8.5988899999999997E-3</v>
      </c>
      <c r="G155" s="25">
        <f t="shared" si="34"/>
        <v>0.19803243670000001</v>
      </c>
      <c r="H155" s="25">
        <v>1.107E-2</v>
      </c>
      <c r="I155" s="25">
        <f t="shared" si="35"/>
        <v>1.0665000000000001E-2</v>
      </c>
      <c r="J155" s="25"/>
      <c r="K155" s="25">
        <f t="shared" si="36"/>
        <v>7.089390000000001E-3</v>
      </c>
      <c r="L155" s="25">
        <f t="shared" si="37"/>
        <v>0.16326865170000002</v>
      </c>
      <c r="M155" s="25">
        <v>1.0279999999999999E-2</v>
      </c>
      <c r="N155" s="25">
        <f t="shared" si="38"/>
        <v>9.8749999999999984E-3</v>
      </c>
      <c r="O155" s="25"/>
      <c r="P155" s="25">
        <f t="shared" si="39"/>
        <v>7.0573899999999985E-3</v>
      </c>
      <c r="Q155" s="25">
        <f t="shared" si="40"/>
        <v>0.16253169169999998</v>
      </c>
      <c r="R155" s="25">
        <v>1.477E-2</v>
      </c>
      <c r="S155" s="25">
        <f t="shared" si="41"/>
        <v>1.4364999999999999E-2</v>
      </c>
      <c r="T155" s="25"/>
      <c r="U155" s="25">
        <f t="shared" si="42"/>
        <v>8.5623899999999996E-3</v>
      </c>
      <c r="V155" s="25">
        <f t="shared" si="43"/>
        <v>0.19719184170000001</v>
      </c>
      <c r="W155" s="25">
        <v>1.354E-2</v>
      </c>
      <c r="X155" s="25">
        <f t="shared" si="44"/>
        <v>1.3135000000000001E-2</v>
      </c>
      <c r="Y155" s="25"/>
      <c r="Z155" s="25">
        <f t="shared" si="45"/>
        <v>8.6457900000000004E-3</v>
      </c>
      <c r="AA155" s="25">
        <f t="shared" si="46"/>
        <v>0.19911254370000003</v>
      </c>
      <c r="AB155" s="25">
        <v>7.2999999999999996E-4</v>
      </c>
      <c r="AC155" s="25">
        <f t="shared" si="47"/>
        <v>4.0499999999999998E-4</v>
      </c>
    </row>
    <row r="156" spans="1:29" s="15" customFormat="1">
      <c r="A156" s="18">
        <v>404</v>
      </c>
      <c r="B156" s="25">
        <v>1.2999999999999999E-4</v>
      </c>
      <c r="C156" s="25">
        <v>1.1299999999999999E-2</v>
      </c>
      <c r="D156" s="25">
        <f t="shared" si="32"/>
        <v>1.0874999999999999E-2</v>
      </c>
      <c r="E156" s="25"/>
      <c r="F156" s="25">
        <f t="shared" si="33"/>
        <v>8.2688899999999992E-3</v>
      </c>
      <c r="G156" s="25">
        <f t="shared" si="34"/>
        <v>0.19043253669999999</v>
      </c>
      <c r="H156" s="25">
        <v>1.095E-2</v>
      </c>
      <c r="I156" s="25">
        <f t="shared" si="35"/>
        <v>1.0525E-2</v>
      </c>
      <c r="J156" s="25"/>
      <c r="K156" s="25">
        <f t="shared" si="36"/>
        <v>6.9493899999999997E-3</v>
      </c>
      <c r="L156" s="25">
        <f t="shared" si="37"/>
        <v>0.16004445170000001</v>
      </c>
      <c r="M156" s="25">
        <v>1.0279999999999999E-2</v>
      </c>
      <c r="N156" s="25">
        <f t="shared" si="38"/>
        <v>9.8549999999999992E-3</v>
      </c>
      <c r="O156" s="25"/>
      <c r="P156" s="25">
        <f t="shared" si="39"/>
        <v>7.0373899999999993E-3</v>
      </c>
      <c r="Q156" s="25">
        <f t="shared" si="40"/>
        <v>0.1620710917</v>
      </c>
      <c r="R156" s="25">
        <v>1.478E-2</v>
      </c>
      <c r="S156" s="25">
        <f t="shared" si="41"/>
        <v>1.4355E-2</v>
      </c>
      <c r="T156" s="25"/>
      <c r="U156" s="25">
        <f t="shared" si="42"/>
        <v>8.55239E-3</v>
      </c>
      <c r="V156" s="25">
        <f t="shared" si="43"/>
        <v>0.19696154170000002</v>
      </c>
      <c r="W156" s="25">
        <v>1.346E-2</v>
      </c>
      <c r="X156" s="25">
        <f t="shared" si="44"/>
        <v>1.3035E-2</v>
      </c>
      <c r="Y156" s="25"/>
      <c r="Z156" s="25">
        <f t="shared" si="45"/>
        <v>8.5457899999999993E-3</v>
      </c>
      <c r="AA156" s="25">
        <f t="shared" si="46"/>
        <v>0.19680954370000001</v>
      </c>
      <c r="AB156" s="25">
        <v>7.2000000000000005E-4</v>
      </c>
      <c r="AC156" s="25">
        <f t="shared" si="47"/>
        <v>4.2500000000000003E-4</v>
      </c>
    </row>
    <row r="157" spans="1:29" s="15" customFormat="1">
      <c r="A157" s="18">
        <v>405</v>
      </c>
      <c r="B157" s="25">
        <v>1.2999999999999999E-4</v>
      </c>
      <c r="C157" s="25">
        <v>1.128E-2</v>
      </c>
      <c r="D157" s="25">
        <f t="shared" si="32"/>
        <v>1.089E-2</v>
      </c>
      <c r="E157" s="25"/>
      <c r="F157" s="25">
        <f t="shared" si="33"/>
        <v>8.2838900000000004E-3</v>
      </c>
      <c r="G157" s="25">
        <f t="shared" si="34"/>
        <v>0.19077798670000001</v>
      </c>
      <c r="H157" s="25">
        <v>1.089E-2</v>
      </c>
      <c r="I157" s="25">
        <f t="shared" si="35"/>
        <v>1.0500000000000001E-2</v>
      </c>
      <c r="J157" s="25"/>
      <c r="K157" s="25">
        <f t="shared" si="36"/>
        <v>6.9243900000000008E-3</v>
      </c>
      <c r="L157" s="25">
        <f t="shared" si="37"/>
        <v>0.15946870170000002</v>
      </c>
      <c r="M157" s="25">
        <v>1.017E-2</v>
      </c>
      <c r="N157" s="25">
        <f t="shared" si="38"/>
        <v>9.7800000000000005E-3</v>
      </c>
      <c r="O157" s="25"/>
      <c r="P157" s="25">
        <f t="shared" si="39"/>
        <v>6.9623900000000006E-3</v>
      </c>
      <c r="Q157" s="25">
        <f t="shared" si="40"/>
        <v>0.16034384170000002</v>
      </c>
      <c r="R157" s="25">
        <v>1.464E-2</v>
      </c>
      <c r="S157" s="25">
        <f t="shared" si="41"/>
        <v>1.4250000000000001E-2</v>
      </c>
      <c r="T157" s="25"/>
      <c r="U157" s="25">
        <f t="shared" si="42"/>
        <v>8.4473900000000008E-3</v>
      </c>
      <c r="V157" s="25">
        <f t="shared" si="43"/>
        <v>0.19454339170000004</v>
      </c>
      <c r="W157" s="25">
        <v>1.34E-2</v>
      </c>
      <c r="X157" s="25">
        <f t="shared" si="44"/>
        <v>1.3010000000000001E-2</v>
      </c>
      <c r="Y157" s="25"/>
      <c r="Z157" s="25">
        <f t="shared" si="45"/>
        <v>8.5207900000000003E-3</v>
      </c>
      <c r="AA157" s="25">
        <f t="shared" si="46"/>
        <v>0.19623379370000002</v>
      </c>
      <c r="AB157" s="25">
        <v>6.4999999999999997E-4</v>
      </c>
      <c r="AC157" s="25">
        <f t="shared" si="47"/>
        <v>3.8999999999999999E-4</v>
      </c>
    </row>
    <row r="158" spans="1:29" s="15" customFormat="1">
      <c r="A158" s="18">
        <v>406</v>
      </c>
      <c r="B158" s="25">
        <v>1.7000000000000001E-4</v>
      </c>
      <c r="C158" s="25">
        <v>1.108E-2</v>
      </c>
      <c r="D158" s="25">
        <f t="shared" si="32"/>
        <v>1.0659999999999999E-2</v>
      </c>
      <c r="E158" s="25"/>
      <c r="F158" s="25">
        <f t="shared" si="33"/>
        <v>8.0538899999999993E-3</v>
      </c>
      <c r="G158" s="25">
        <f t="shared" si="34"/>
        <v>0.18548108669999999</v>
      </c>
      <c r="H158" s="25">
        <v>1.068E-2</v>
      </c>
      <c r="I158" s="25">
        <f t="shared" si="35"/>
        <v>1.026E-2</v>
      </c>
      <c r="J158" s="25"/>
      <c r="K158" s="25">
        <f t="shared" si="36"/>
        <v>6.6843900000000001E-3</v>
      </c>
      <c r="L158" s="25">
        <f t="shared" si="37"/>
        <v>0.15394150170000001</v>
      </c>
      <c r="M158" s="25">
        <v>1.0059999999999999E-2</v>
      </c>
      <c r="N158" s="25">
        <f t="shared" si="38"/>
        <v>9.6399999999999993E-3</v>
      </c>
      <c r="O158" s="25"/>
      <c r="P158" s="25">
        <f t="shared" si="39"/>
        <v>6.8223899999999994E-3</v>
      </c>
      <c r="Q158" s="25">
        <f t="shared" si="40"/>
        <v>0.15711964170000001</v>
      </c>
      <c r="R158" s="25">
        <v>1.457E-2</v>
      </c>
      <c r="S158" s="25">
        <f t="shared" si="41"/>
        <v>1.4149999999999999E-2</v>
      </c>
      <c r="T158" s="25"/>
      <c r="U158" s="25">
        <f t="shared" si="42"/>
        <v>8.3473899999999997E-3</v>
      </c>
      <c r="V158" s="25">
        <f t="shared" si="43"/>
        <v>0.19224039170000001</v>
      </c>
      <c r="W158" s="25">
        <v>1.315E-2</v>
      </c>
      <c r="X158" s="25">
        <f t="shared" si="44"/>
        <v>1.273E-2</v>
      </c>
      <c r="Y158" s="25"/>
      <c r="Z158" s="25">
        <f t="shared" si="45"/>
        <v>8.2407899999999996E-3</v>
      </c>
      <c r="AA158" s="25">
        <f t="shared" si="46"/>
        <v>0.1897853937</v>
      </c>
      <c r="AB158" s="25">
        <v>6.7000000000000002E-4</v>
      </c>
      <c r="AC158" s="25">
        <f t="shared" si="47"/>
        <v>4.2000000000000002E-4</v>
      </c>
    </row>
    <row r="159" spans="1:29" s="15" customFormat="1">
      <c r="A159" s="18">
        <v>407</v>
      </c>
      <c r="B159" s="25">
        <v>9.0000000000000006E-5</v>
      </c>
      <c r="C159" s="25">
        <v>1.1129999999999999E-2</v>
      </c>
      <c r="D159" s="25">
        <f t="shared" si="32"/>
        <v>1.077E-2</v>
      </c>
      <c r="E159" s="25"/>
      <c r="F159" s="25">
        <f t="shared" si="33"/>
        <v>8.16389E-3</v>
      </c>
      <c r="G159" s="25">
        <f t="shared" si="34"/>
        <v>0.18801438670000001</v>
      </c>
      <c r="H159" s="25">
        <v>1.082E-2</v>
      </c>
      <c r="I159" s="25">
        <f t="shared" si="35"/>
        <v>1.0460000000000001E-2</v>
      </c>
      <c r="J159" s="25"/>
      <c r="K159" s="25">
        <f t="shared" si="36"/>
        <v>6.8843900000000006E-3</v>
      </c>
      <c r="L159" s="25">
        <f t="shared" si="37"/>
        <v>0.15854750170000001</v>
      </c>
      <c r="M159" s="25">
        <v>9.9299999999999996E-3</v>
      </c>
      <c r="N159" s="25">
        <f t="shared" si="38"/>
        <v>9.5700000000000004E-3</v>
      </c>
      <c r="O159" s="25"/>
      <c r="P159" s="25">
        <f t="shared" si="39"/>
        <v>6.7523900000000005E-3</v>
      </c>
      <c r="Q159" s="25">
        <f t="shared" si="40"/>
        <v>0.15550754170000003</v>
      </c>
      <c r="R159" s="25">
        <v>1.4540000000000001E-2</v>
      </c>
      <c r="S159" s="25">
        <f t="shared" si="41"/>
        <v>1.4180000000000002E-2</v>
      </c>
      <c r="T159" s="25"/>
      <c r="U159" s="25">
        <f t="shared" si="42"/>
        <v>8.3773900000000019E-3</v>
      </c>
      <c r="V159" s="25">
        <f t="shared" si="43"/>
        <v>0.19293129170000006</v>
      </c>
      <c r="W159" s="25">
        <v>1.329E-2</v>
      </c>
      <c r="X159" s="25">
        <f t="shared" si="44"/>
        <v>1.2930000000000001E-2</v>
      </c>
      <c r="Y159" s="25"/>
      <c r="Z159" s="25">
        <f t="shared" si="45"/>
        <v>8.4407900000000001E-3</v>
      </c>
      <c r="AA159" s="25">
        <f t="shared" si="46"/>
        <v>0.1943913937</v>
      </c>
      <c r="AB159" s="25">
        <v>6.3000000000000003E-4</v>
      </c>
      <c r="AC159" s="25">
        <f t="shared" si="47"/>
        <v>3.6000000000000002E-4</v>
      </c>
    </row>
    <row r="160" spans="1:29" s="15" customFormat="1">
      <c r="A160" s="18">
        <v>408</v>
      </c>
      <c r="B160" s="25">
        <v>1.2999999999999999E-4</v>
      </c>
      <c r="C160" s="25">
        <v>1.09E-2</v>
      </c>
      <c r="D160" s="25">
        <f t="shared" si="32"/>
        <v>1.051E-2</v>
      </c>
      <c r="E160" s="25"/>
      <c r="F160" s="25">
        <f t="shared" si="33"/>
        <v>7.9038900000000002E-3</v>
      </c>
      <c r="G160" s="25">
        <f t="shared" si="34"/>
        <v>0.18202658670000002</v>
      </c>
      <c r="H160" s="25">
        <v>1.0619999999999999E-2</v>
      </c>
      <c r="I160" s="25">
        <f t="shared" si="35"/>
        <v>1.023E-2</v>
      </c>
      <c r="J160" s="25"/>
      <c r="K160" s="25">
        <f t="shared" si="36"/>
        <v>6.6543899999999996E-3</v>
      </c>
      <c r="L160" s="25">
        <f t="shared" si="37"/>
        <v>0.15325060169999999</v>
      </c>
      <c r="M160" s="25">
        <v>9.9699999999999997E-3</v>
      </c>
      <c r="N160" s="25">
        <f t="shared" si="38"/>
        <v>9.58E-3</v>
      </c>
      <c r="O160" s="25"/>
      <c r="P160" s="25">
        <f t="shared" si="39"/>
        <v>6.7623900000000001E-3</v>
      </c>
      <c r="Q160" s="25">
        <f t="shared" si="40"/>
        <v>0.15573784170000002</v>
      </c>
      <c r="R160" s="25">
        <v>1.44E-2</v>
      </c>
      <c r="S160" s="25">
        <f t="shared" si="41"/>
        <v>1.401E-2</v>
      </c>
      <c r="T160" s="25"/>
      <c r="U160" s="25">
        <f t="shared" si="42"/>
        <v>8.2073900000000002E-3</v>
      </c>
      <c r="V160" s="25">
        <f t="shared" si="43"/>
        <v>0.1890161917</v>
      </c>
      <c r="W160" s="25">
        <v>1.304E-2</v>
      </c>
      <c r="X160" s="25">
        <f t="shared" si="44"/>
        <v>1.265E-2</v>
      </c>
      <c r="Y160" s="25"/>
      <c r="Z160" s="25">
        <f t="shared" si="45"/>
        <v>8.1607899999999994E-3</v>
      </c>
      <c r="AA160" s="25">
        <f t="shared" si="46"/>
        <v>0.18794299370000001</v>
      </c>
      <c r="AB160" s="25">
        <v>6.4999999999999997E-4</v>
      </c>
      <c r="AC160" s="25">
        <f t="shared" si="47"/>
        <v>3.8999999999999999E-4</v>
      </c>
    </row>
    <row r="161" spans="1:29" s="15" customFormat="1">
      <c r="A161" s="18">
        <v>409</v>
      </c>
      <c r="B161" s="25">
        <v>1.6000000000000001E-4</v>
      </c>
      <c r="C161" s="25">
        <v>1.089E-2</v>
      </c>
      <c r="D161" s="25">
        <f t="shared" si="32"/>
        <v>1.0465E-2</v>
      </c>
      <c r="E161" s="25"/>
      <c r="F161" s="25">
        <f t="shared" si="33"/>
        <v>7.8588900000000003E-3</v>
      </c>
      <c r="G161" s="25">
        <f t="shared" si="34"/>
        <v>0.18099023670000003</v>
      </c>
      <c r="H161" s="25">
        <v>1.06E-2</v>
      </c>
      <c r="I161" s="25">
        <f t="shared" si="35"/>
        <v>1.0175E-2</v>
      </c>
      <c r="J161" s="25"/>
      <c r="K161" s="25">
        <f t="shared" si="36"/>
        <v>6.5993900000000001E-3</v>
      </c>
      <c r="L161" s="25">
        <f t="shared" si="37"/>
        <v>0.15198395170000001</v>
      </c>
      <c r="M161" s="25">
        <v>9.8600000000000007E-3</v>
      </c>
      <c r="N161" s="25">
        <f t="shared" si="38"/>
        <v>9.4350000000000007E-3</v>
      </c>
      <c r="O161" s="25"/>
      <c r="P161" s="25">
        <f t="shared" si="39"/>
        <v>6.6173900000000008E-3</v>
      </c>
      <c r="Q161" s="25">
        <f t="shared" si="40"/>
        <v>0.15239849170000003</v>
      </c>
      <c r="R161" s="25">
        <v>1.4239999999999999E-2</v>
      </c>
      <c r="S161" s="25">
        <f t="shared" si="41"/>
        <v>1.3814999999999999E-2</v>
      </c>
      <c r="T161" s="25"/>
      <c r="U161" s="25">
        <f t="shared" si="42"/>
        <v>8.0123899999999994E-3</v>
      </c>
      <c r="V161" s="25">
        <f t="shared" si="43"/>
        <v>0.18452534169999998</v>
      </c>
      <c r="W161" s="25">
        <v>1.308E-2</v>
      </c>
      <c r="X161" s="25">
        <f t="shared" si="44"/>
        <v>1.2655E-2</v>
      </c>
      <c r="Y161" s="25"/>
      <c r="Z161" s="25">
        <f t="shared" si="45"/>
        <v>8.1657899999999992E-3</v>
      </c>
      <c r="AA161" s="25">
        <f t="shared" si="46"/>
        <v>0.18805814369999999</v>
      </c>
      <c r="AB161" s="25">
        <v>6.8999999999999997E-4</v>
      </c>
      <c r="AC161" s="25">
        <f t="shared" si="47"/>
        <v>4.2499999999999998E-4</v>
      </c>
    </row>
    <row r="162" spans="1:29" s="15" customFormat="1">
      <c r="A162" s="18">
        <v>410</v>
      </c>
      <c r="B162" s="25">
        <v>1.6000000000000001E-4</v>
      </c>
      <c r="C162" s="25">
        <v>1.0630000000000001E-2</v>
      </c>
      <c r="D162" s="25">
        <f t="shared" si="32"/>
        <v>1.0245000000000001E-2</v>
      </c>
      <c r="E162" s="25"/>
      <c r="F162" s="25">
        <f t="shared" si="33"/>
        <v>7.6388900000000006E-3</v>
      </c>
      <c r="G162" s="25">
        <f t="shared" si="34"/>
        <v>0.17592363670000002</v>
      </c>
      <c r="H162" s="25">
        <v>1.042E-2</v>
      </c>
      <c r="I162" s="25">
        <f t="shared" si="35"/>
        <v>1.0035000000000001E-2</v>
      </c>
      <c r="J162" s="25"/>
      <c r="K162" s="25">
        <f t="shared" si="36"/>
        <v>6.4593900000000006E-3</v>
      </c>
      <c r="L162" s="25">
        <f t="shared" si="37"/>
        <v>0.14875975170000003</v>
      </c>
      <c r="M162" s="25">
        <v>9.8200000000000006E-3</v>
      </c>
      <c r="N162" s="25">
        <f t="shared" si="38"/>
        <v>9.4350000000000007E-3</v>
      </c>
      <c r="O162" s="25"/>
      <c r="P162" s="25">
        <f t="shared" si="39"/>
        <v>6.6173900000000008E-3</v>
      </c>
      <c r="Q162" s="25">
        <f t="shared" si="40"/>
        <v>0.15239849170000003</v>
      </c>
      <c r="R162" s="25">
        <v>1.4160000000000001E-2</v>
      </c>
      <c r="S162" s="25">
        <f t="shared" si="41"/>
        <v>1.3775000000000001E-2</v>
      </c>
      <c r="T162" s="25"/>
      <c r="U162" s="25">
        <f t="shared" si="42"/>
        <v>7.9723900000000011E-3</v>
      </c>
      <c r="V162" s="25">
        <f t="shared" si="43"/>
        <v>0.18360414170000003</v>
      </c>
      <c r="W162" s="25">
        <v>1.278E-2</v>
      </c>
      <c r="X162" s="25">
        <f t="shared" si="44"/>
        <v>1.2395E-2</v>
      </c>
      <c r="Y162" s="25"/>
      <c r="Z162" s="25">
        <f t="shared" si="45"/>
        <v>7.9057899999999993E-3</v>
      </c>
      <c r="AA162" s="25">
        <f t="shared" si="46"/>
        <v>0.1820703437</v>
      </c>
      <c r="AB162" s="25">
        <v>6.0999999999999997E-4</v>
      </c>
      <c r="AC162" s="25">
        <f t="shared" si="47"/>
        <v>3.8499999999999998E-4</v>
      </c>
    </row>
    <row r="163" spans="1:29" s="15" customFormat="1">
      <c r="A163" s="18">
        <v>411</v>
      </c>
      <c r="B163" s="25">
        <v>8.0000000000000007E-5</v>
      </c>
      <c r="C163" s="25">
        <v>1.076E-2</v>
      </c>
      <c r="D163" s="25">
        <f t="shared" si="32"/>
        <v>1.0375000000000001E-2</v>
      </c>
      <c r="E163" s="25"/>
      <c r="F163" s="25">
        <f t="shared" si="33"/>
        <v>7.7688900000000005E-3</v>
      </c>
      <c r="G163" s="25">
        <f t="shared" si="34"/>
        <v>0.17891753670000002</v>
      </c>
      <c r="H163" s="25">
        <v>1.0460000000000001E-2</v>
      </c>
      <c r="I163" s="25">
        <f t="shared" si="35"/>
        <v>1.0075000000000001E-2</v>
      </c>
      <c r="J163" s="25"/>
      <c r="K163" s="25">
        <f t="shared" si="36"/>
        <v>6.4993900000000007E-3</v>
      </c>
      <c r="L163" s="25">
        <f t="shared" si="37"/>
        <v>0.14968095170000004</v>
      </c>
      <c r="M163" s="25">
        <v>9.7689999999999999E-3</v>
      </c>
      <c r="N163" s="25">
        <f t="shared" si="38"/>
        <v>9.384E-3</v>
      </c>
      <c r="O163" s="25"/>
      <c r="P163" s="25">
        <f t="shared" si="39"/>
        <v>6.5663900000000001E-3</v>
      </c>
      <c r="Q163" s="25">
        <f t="shared" si="40"/>
        <v>0.15122396170000002</v>
      </c>
      <c r="R163" s="25">
        <v>1.418E-2</v>
      </c>
      <c r="S163" s="25">
        <f t="shared" si="41"/>
        <v>1.3795E-2</v>
      </c>
      <c r="T163" s="25"/>
      <c r="U163" s="25">
        <f t="shared" si="42"/>
        <v>7.9923900000000003E-3</v>
      </c>
      <c r="V163" s="25">
        <f t="shared" si="43"/>
        <v>0.18406474170000001</v>
      </c>
      <c r="W163" s="25">
        <v>1.294E-2</v>
      </c>
      <c r="X163" s="25">
        <f t="shared" si="44"/>
        <v>1.2555E-2</v>
      </c>
      <c r="Y163" s="25"/>
      <c r="Z163" s="25">
        <f t="shared" si="45"/>
        <v>8.0657899999999998E-3</v>
      </c>
      <c r="AA163" s="25">
        <f t="shared" si="46"/>
        <v>0.18575514370000001</v>
      </c>
      <c r="AB163" s="25">
        <v>6.8999999999999997E-4</v>
      </c>
      <c r="AC163" s="25">
        <f t="shared" si="47"/>
        <v>3.8499999999999998E-4</v>
      </c>
    </row>
    <row r="164" spans="1:29" s="15" customFormat="1">
      <c r="A164" s="18">
        <v>412</v>
      </c>
      <c r="B164" s="25">
        <v>2.1000000000000001E-4</v>
      </c>
      <c r="C164" s="25">
        <v>1.048E-2</v>
      </c>
      <c r="D164" s="25">
        <f t="shared" si="32"/>
        <v>1.0045E-2</v>
      </c>
      <c r="E164" s="25"/>
      <c r="F164" s="25">
        <f t="shared" si="33"/>
        <v>7.4388900000000001E-3</v>
      </c>
      <c r="G164" s="25">
        <f t="shared" si="34"/>
        <v>0.1713176367</v>
      </c>
      <c r="H164" s="25">
        <v>1.0240000000000001E-2</v>
      </c>
      <c r="I164" s="25">
        <f t="shared" si="35"/>
        <v>9.8050000000000012E-3</v>
      </c>
      <c r="J164" s="25"/>
      <c r="K164" s="25">
        <f t="shared" si="36"/>
        <v>6.2293900000000013E-3</v>
      </c>
      <c r="L164" s="25">
        <f t="shared" si="37"/>
        <v>0.14346285170000003</v>
      </c>
      <c r="M164" s="25">
        <v>9.6200000000000001E-3</v>
      </c>
      <c r="N164" s="25">
        <f t="shared" si="38"/>
        <v>9.1850000000000005E-3</v>
      </c>
      <c r="O164" s="25"/>
      <c r="P164" s="25">
        <f t="shared" si="39"/>
        <v>6.3673900000000005E-3</v>
      </c>
      <c r="Q164" s="25">
        <f t="shared" si="40"/>
        <v>0.14664099170000003</v>
      </c>
      <c r="R164" s="25">
        <v>1.4030000000000001E-2</v>
      </c>
      <c r="S164" s="25">
        <f t="shared" si="41"/>
        <v>1.3595000000000001E-2</v>
      </c>
      <c r="T164" s="25"/>
      <c r="U164" s="25">
        <f t="shared" si="42"/>
        <v>7.7923900000000015E-3</v>
      </c>
      <c r="V164" s="25">
        <f t="shared" si="43"/>
        <v>0.17945874170000004</v>
      </c>
      <c r="W164" s="25">
        <v>1.2619999999999999E-2</v>
      </c>
      <c r="X164" s="25">
        <f t="shared" si="44"/>
        <v>1.2185E-2</v>
      </c>
      <c r="Y164" s="25"/>
      <c r="Z164" s="25">
        <f t="shared" si="45"/>
        <v>7.6957899999999992E-3</v>
      </c>
      <c r="AA164" s="25">
        <f t="shared" si="46"/>
        <v>0.17723404369999998</v>
      </c>
      <c r="AB164" s="25">
        <v>6.6E-4</v>
      </c>
      <c r="AC164" s="25">
        <f t="shared" si="47"/>
        <v>4.35E-4</v>
      </c>
    </row>
    <row r="165" spans="1:29" s="15" customFormat="1">
      <c r="A165" s="18">
        <v>413</v>
      </c>
      <c r="B165" s="25">
        <v>1.4999999999999999E-4</v>
      </c>
      <c r="C165" s="25">
        <v>1.0500000000000001E-2</v>
      </c>
      <c r="D165" s="25">
        <f t="shared" si="32"/>
        <v>1.0075000000000001E-2</v>
      </c>
      <c r="E165" s="25"/>
      <c r="F165" s="25">
        <f t="shared" si="33"/>
        <v>7.4688900000000006E-3</v>
      </c>
      <c r="G165" s="25">
        <f t="shared" si="34"/>
        <v>0.17200853670000002</v>
      </c>
      <c r="H165" s="25">
        <v>1.0359999999999999E-2</v>
      </c>
      <c r="I165" s="25">
        <f t="shared" si="35"/>
        <v>9.9349999999999994E-3</v>
      </c>
      <c r="J165" s="25"/>
      <c r="K165" s="25">
        <f t="shared" si="36"/>
        <v>6.3593899999999995E-3</v>
      </c>
      <c r="L165" s="25">
        <f t="shared" si="37"/>
        <v>0.1464567517</v>
      </c>
      <c r="M165" s="25">
        <v>9.6600000000000002E-3</v>
      </c>
      <c r="N165" s="25">
        <f t="shared" si="38"/>
        <v>9.2350000000000002E-3</v>
      </c>
      <c r="O165" s="25"/>
      <c r="P165" s="25">
        <f t="shared" si="39"/>
        <v>6.4173900000000002E-3</v>
      </c>
      <c r="Q165" s="25">
        <f t="shared" si="40"/>
        <v>0.1477924917</v>
      </c>
      <c r="R165" s="25">
        <v>1.404E-2</v>
      </c>
      <c r="S165" s="25">
        <f t="shared" si="41"/>
        <v>1.3615E-2</v>
      </c>
      <c r="T165" s="25"/>
      <c r="U165" s="25">
        <f t="shared" si="42"/>
        <v>7.8123900000000007E-3</v>
      </c>
      <c r="V165" s="25">
        <f t="shared" si="43"/>
        <v>0.17991934170000001</v>
      </c>
      <c r="W165" s="25">
        <v>1.2699999999999999E-2</v>
      </c>
      <c r="X165" s="25">
        <f t="shared" si="44"/>
        <v>1.2274999999999999E-2</v>
      </c>
      <c r="Y165" s="25"/>
      <c r="Z165" s="25">
        <f t="shared" si="45"/>
        <v>7.785789999999999E-3</v>
      </c>
      <c r="AA165" s="25">
        <f t="shared" si="46"/>
        <v>0.17930674369999999</v>
      </c>
      <c r="AB165" s="25">
        <v>6.9999999999999999E-4</v>
      </c>
      <c r="AC165" s="25">
        <f t="shared" si="47"/>
        <v>4.2499999999999998E-4</v>
      </c>
    </row>
    <row r="166" spans="1:29" s="15" customFormat="1">
      <c r="A166" s="18">
        <v>414</v>
      </c>
      <c r="B166" s="25">
        <v>9.0000000000000006E-5</v>
      </c>
      <c r="C166" s="25">
        <v>1.031E-2</v>
      </c>
      <c r="D166" s="25">
        <f t="shared" si="32"/>
        <v>9.944999999999999E-3</v>
      </c>
      <c r="E166" s="25"/>
      <c r="F166" s="25">
        <f t="shared" si="33"/>
        <v>7.338889999999999E-3</v>
      </c>
      <c r="G166" s="25">
        <f t="shared" si="34"/>
        <v>0.16901463669999997</v>
      </c>
      <c r="H166" s="25">
        <v>1.014E-2</v>
      </c>
      <c r="I166" s="25">
        <f t="shared" si="35"/>
        <v>9.774999999999999E-3</v>
      </c>
      <c r="J166" s="25"/>
      <c r="K166" s="25">
        <f t="shared" si="36"/>
        <v>6.1993899999999991E-3</v>
      </c>
      <c r="L166" s="25">
        <f t="shared" si="37"/>
        <v>0.14277195169999998</v>
      </c>
      <c r="M166" s="25">
        <v>9.5899999999999996E-3</v>
      </c>
      <c r="N166" s="25">
        <f t="shared" si="38"/>
        <v>9.2249999999999988E-3</v>
      </c>
      <c r="O166" s="25"/>
      <c r="P166" s="25">
        <f t="shared" si="39"/>
        <v>6.4073899999999989E-3</v>
      </c>
      <c r="Q166" s="25">
        <f t="shared" si="40"/>
        <v>0.14756219169999998</v>
      </c>
      <c r="R166" s="25">
        <v>1.3990000000000001E-2</v>
      </c>
      <c r="S166" s="25">
        <f t="shared" si="41"/>
        <v>1.3625E-2</v>
      </c>
      <c r="T166" s="25"/>
      <c r="U166" s="25">
        <f t="shared" si="42"/>
        <v>7.8223900000000002E-3</v>
      </c>
      <c r="V166" s="25">
        <f t="shared" si="43"/>
        <v>0.1801496417</v>
      </c>
      <c r="W166" s="25">
        <v>1.2460000000000001E-2</v>
      </c>
      <c r="X166" s="25">
        <f t="shared" si="44"/>
        <v>1.2095E-2</v>
      </c>
      <c r="Y166" s="25"/>
      <c r="Z166" s="25">
        <f t="shared" si="45"/>
        <v>7.6057899999999994E-3</v>
      </c>
      <c r="AA166" s="25">
        <f t="shared" si="46"/>
        <v>0.1751613437</v>
      </c>
      <c r="AB166" s="25">
        <v>6.4000000000000005E-4</v>
      </c>
      <c r="AC166" s="25">
        <f t="shared" si="47"/>
        <v>3.6500000000000004E-4</v>
      </c>
    </row>
    <row r="167" spans="1:29" s="15" customFormat="1">
      <c r="A167" s="18">
        <v>415</v>
      </c>
      <c r="B167" s="25">
        <v>5.0000000000000002E-5</v>
      </c>
      <c r="C167" s="25">
        <v>1.0330000000000001E-2</v>
      </c>
      <c r="D167" s="25">
        <f t="shared" si="32"/>
        <v>9.9450000000000007E-3</v>
      </c>
      <c r="E167" s="25"/>
      <c r="F167" s="25">
        <f t="shared" si="33"/>
        <v>7.3388900000000007E-3</v>
      </c>
      <c r="G167" s="25">
        <f t="shared" si="34"/>
        <v>0.16901463670000003</v>
      </c>
      <c r="H167" s="25">
        <v>1.0149999999999999E-2</v>
      </c>
      <c r="I167" s="25">
        <f t="shared" si="35"/>
        <v>9.7649999999999994E-3</v>
      </c>
      <c r="J167" s="25"/>
      <c r="K167" s="25">
        <f t="shared" si="36"/>
        <v>6.1893899999999995E-3</v>
      </c>
      <c r="L167" s="25">
        <f t="shared" si="37"/>
        <v>0.14254165169999999</v>
      </c>
      <c r="M167" s="25">
        <v>9.5200000000000007E-3</v>
      </c>
      <c r="N167" s="25">
        <f t="shared" si="38"/>
        <v>9.1350000000000008E-3</v>
      </c>
      <c r="O167" s="25"/>
      <c r="P167" s="25">
        <f t="shared" si="39"/>
        <v>6.3173900000000009E-3</v>
      </c>
      <c r="Q167" s="25">
        <f t="shared" si="40"/>
        <v>0.14548949170000003</v>
      </c>
      <c r="R167" s="25">
        <v>1.391E-2</v>
      </c>
      <c r="S167" s="25">
        <f t="shared" si="41"/>
        <v>1.3525000000000001E-2</v>
      </c>
      <c r="T167" s="25"/>
      <c r="U167" s="25">
        <f t="shared" si="42"/>
        <v>7.7223900000000009E-3</v>
      </c>
      <c r="V167" s="25">
        <f t="shared" si="43"/>
        <v>0.17784664170000003</v>
      </c>
      <c r="W167" s="25">
        <v>1.255E-2</v>
      </c>
      <c r="X167" s="25">
        <f t="shared" si="44"/>
        <v>1.2165E-2</v>
      </c>
      <c r="Y167" s="25"/>
      <c r="Z167" s="25">
        <f t="shared" si="45"/>
        <v>7.67579E-3</v>
      </c>
      <c r="AA167" s="25">
        <f t="shared" si="46"/>
        <v>0.1767734437</v>
      </c>
      <c r="AB167" s="25">
        <v>7.2000000000000005E-4</v>
      </c>
      <c r="AC167" s="25">
        <f t="shared" si="47"/>
        <v>3.8500000000000003E-4</v>
      </c>
    </row>
    <row r="168" spans="1:29" s="15" customFormat="1">
      <c r="A168" s="18">
        <v>416</v>
      </c>
      <c r="B168" s="25">
        <v>1.6000000000000001E-4</v>
      </c>
      <c r="C168" s="25">
        <v>1.001E-2</v>
      </c>
      <c r="D168" s="25">
        <f t="shared" si="32"/>
        <v>9.5700000000000004E-3</v>
      </c>
      <c r="E168" s="25"/>
      <c r="F168" s="25">
        <f t="shared" si="33"/>
        <v>6.9638900000000004E-3</v>
      </c>
      <c r="G168" s="25">
        <f t="shared" si="34"/>
        <v>0.16037838670000001</v>
      </c>
      <c r="H168" s="25">
        <v>9.8890000000000002E-3</v>
      </c>
      <c r="I168" s="25">
        <f t="shared" si="35"/>
        <v>9.4490000000000008E-3</v>
      </c>
      <c r="J168" s="25"/>
      <c r="K168" s="25">
        <f t="shared" si="36"/>
        <v>5.8733900000000009E-3</v>
      </c>
      <c r="L168" s="25">
        <f t="shared" si="37"/>
        <v>0.13526417170000002</v>
      </c>
      <c r="M168" s="25">
        <v>9.3200000000000002E-3</v>
      </c>
      <c r="N168" s="25">
        <f t="shared" si="38"/>
        <v>8.8800000000000007E-3</v>
      </c>
      <c r="O168" s="25"/>
      <c r="P168" s="25">
        <f t="shared" si="39"/>
        <v>6.0623900000000008E-3</v>
      </c>
      <c r="Q168" s="25">
        <f t="shared" si="40"/>
        <v>0.13961684170000002</v>
      </c>
      <c r="R168" s="25">
        <v>1.3690000000000001E-2</v>
      </c>
      <c r="S168" s="25">
        <f t="shared" si="41"/>
        <v>1.3250000000000001E-2</v>
      </c>
      <c r="T168" s="25"/>
      <c r="U168" s="25">
        <f t="shared" si="42"/>
        <v>7.4473900000000016E-3</v>
      </c>
      <c r="V168" s="25">
        <f t="shared" si="43"/>
        <v>0.17151339170000005</v>
      </c>
      <c r="W168" s="25">
        <v>1.2239999999999999E-2</v>
      </c>
      <c r="X168" s="25">
        <f t="shared" si="44"/>
        <v>1.18E-2</v>
      </c>
      <c r="Y168" s="25"/>
      <c r="Z168" s="25">
        <f t="shared" si="45"/>
        <v>7.3107899999999993E-3</v>
      </c>
      <c r="AA168" s="25">
        <f t="shared" si="46"/>
        <v>0.16836749369999998</v>
      </c>
      <c r="AB168" s="25">
        <v>7.2000000000000005E-4</v>
      </c>
      <c r="AC168" s="25">
        <f t="shared" si="47"/>
        <v>4.4000000000000002E-4</v>
      </c>
    </row>
    <row r="169" spans="1:29" s="15" customFormat="1">
      <c r="A169" s="18">
        <v>417</v>
      </c>
      <c r="B169" s="25">
        <v>1.4999999999999999E-4</v>
      </c>
      <c r="C169" s="25">
        <v>1.0109999999999999E-2</v>
      </c>
      <c r="D169" s="25">
        <f t="shared" si="32"/>
        <v>9.6749999999999996E-3</v>
      </c>
      <c r="E169" s="25"/>
      <c r="F169" s="25">
        <f t="shared" si="33"/>
        <v>7.0688899999999995E-3</v>
      </c>
      <c r="G169" s="25">
        <f t="shared" si="34"/>
        <v>0.16279653669999999</v>
      </c>
      <c r="H169" s="25">
        <v>0.01</v>
      </c>
      <c r="I169" s="25">
        <f t="shared" si="35"/>
        <v>9.5650000000000006E-3</v>
      </c>
      <c r="J169" s="25"/>
      <c r="K169" s="25">
        <f t="shared" si="36"/>
        <v>5.9893900000000007E-3</v>
      </c>
      <c r="L169" s="25">
        <f t="shared" si="37"/>
        <v>0.13793565170000002</v>
      </c>
      <c r="M169" s="25">
        <v>9.3299999999999998E-3</v>
      </c>
      <c r="N169" s="25">
        <f t="shared" si="38"/>
        <v>8.8950000000000001E-3</v>
      </c>
      <c r="O169" s="25"/>
      <c r="P169" s="25">
        <f t="shared" si="39"/>
        <v>6.0773900000000002E-3</v>
      </c>
      <c r="Q169" s="25">
        <f t="shared" si="40"/>
        <v>0.13996229170000002</v>
      </c>
      <c r="R169" s="25">
        <v>1.376E-2</v>
      </c>
      <c r="S169" s="25">
        <f t="shared" si="41"/>
        <v>1.3325E-2</v>
      </c>
      <c r="T169" s="25"/>
      <c r="U169" s="25">
        <f t="shared" si="42"/>
        <v>7.5223900000000003E-3</v>
      </c>
      <c r="V169" s="25">
        <f t="shared" si="43"/>
        <v>0.1732406417</v>
      </c>
      <c r="W169" s="25">
        <v>1.2319999999999999E-2</v>
      </c>
      <c r="X169" s="25">
        <f t="shared" si="44"/>
        <v>1.1885E-2</v>
      </c>
      <c r="Y169" s="25"/>
      <c r="Z169" s="25">
        <f t="shared" si="45"/>
        <v>7.3957899999999993E-3</v>
      </c>
      <c r="AA169" s="25">
        <f t="shared" si="46"/>
        <v>0.17032504369999998</v>
      </c>
      <c r="AB169" s="25">
        <v>7.2000000000000005E-4</v>
      </c>
      <c r="AC169" s="25">
        <f t="shared" si="47"/>
        <v>4.35E-4</v>
      </c>
    </row>
    <row r="170" spans="1:29" s="15" customFormat="1">
      <c r="A170" s="18">
        <v>418</v>
      </c>
      <c r="B170" s="25">
        <v>2.0000000000000001E-4</v>
      </c>
      <c r="C170" s="25">
        <v>9.979E-3</v>
      </c>
      <c r="D170" s="25">
        <f t="shared" si="32"/>
        <v>9.5340000000000008E-3</v>
      </c>
      <c r="E170" s="25"/>
      <c r="F170" s="25">
        <f t="shared" si="33"/>
        <v>6.9278900000000008E-3</v>
      </c>
      <c r="G170" s="25">
        <f t="shared" si="34"/>
        <v>0.15954930670000003</v>
      </c>
      <c r="H170" s="25">
        <v>9.8700000000000003E-3</v>
      </c>
      <c r="I170" s="25">
        <f t="shared" si="35"/>
        <v>9.4250000000000011E-3</v>
      </c>
      <c r="J170" s="25"/>
      <c r="K170" s="25">
        <f t="shared" si="36"/>
        <v>5.8493900000000012E-3</v>
      </c>
      <c r="L170" s="25">
        <f t="shared" si="37"/>
        <v>0.13471145170000004</v>
      </c>
      <c r="M170" s="25">
        <v>9.3500000000000007E-3</v>
      </c>
      <c r="N170" s="25">
        <f t="shared" si="38"/>
        <v>8.9050000000000015E-3</v>
      </c>
      <c r="O170" s="25"/>
      <c r="P170" s="25">
        <f t="shared" si="39"/>
        <v>6.0873900000000015E-3</v>
      </c>
      <c r="Q170" s="25">
        <f t="shared" si="40"/>
        <v>0.14019259170000004</v>
      </c>
      <c r="R170" s="25">
        <v>1.3729999999999999E-2</v>
      </c>
      <c r="S170" s="25">
        <f t="shared" si="41"/>
        <v>1.3285E-2</v>
      </c>
      <c r="T170" s="25"/>
      <c r="U170" s="25">
        <f t="shared" si="42"/>
        <v>7.4823900000000002E-3</v>
      </c>
      <c r="V170" s="25">
        <f t="shared" si="43"/>
        <v>0.17231944170000002</v>
      </c>
      <c r="W170" s="25">
        <v>1.222E-2</v>
      </c>
      <c r="X170" s="25">
        <f t="shared" si="44"/>
        <v>1.1775000000000001E-2</v>
      </c>
      <c r="Y170" s="25"/>
      <c r="Z170" s="25">
        <f t="shared" si="45"/>
        <v>7.2857900000000003E-3</v>
      </c>
      <c r="AA170" s="25">
        <f t="shared" si="46"/>
        <v>0.16779174370000002</v>
      </c>
      <c r="AB170" s="25">
        <v>6.8999999999999997E-4</v>
      </c>
      <c r="AC170" s="25">
        <f t="shared" si="47"/>
        <v>4.4499999999999997E-4</v>
      </c>
    </row>
    <row r="171" spans="1:29" s="15" customFormat="1">
      <c r="A171" s="18">
        <v>419</v>
      </c>
      <c r="B171" s="25">
        <v>9.0000000000000006E-5</v>
      </c>
      <c r="C171" s="25">
        <v>9.979E-3</v>
      </c>
      <c r="D171" s="25">
        <f t="shared" si="32"/>
        <v>9.5989999999999999E-3</v>
      </c>
      <c r="E171" s="25"/>
      <c r="F171" s="25">
        <f t="shared" si="33"/>
        <v>6.9928899999999999E-3</v>
      </c>
      <c r="G171" s="25">
        <f t="shared" si="34"/>
        <v>0.1610462567</v>
      </c>
      <c r="H171" s="25">
        <v>9.9100000000000004E-3</v>
      </c>
      <c r="I171" s="25">
        <f t="shared" si="35"/>
        <v>9.5300000000000003E-3</v>
      </c>
      <c r="J171" s="25"/>
      <c r="K171" s="25">
        <f t="shared" si="36"/>
        <v>5.9543900000000004E-3</v>
      </c>
      <c r="L171" s="25">
        <f t="shared" si="37"/>
        <v>0.13712960170000002</v>
      </c>
      <c r="M171" s="25">
        <v>9.2200000000000008E-3</v>
      </c>
      <c r="N171" s="25">
        <f t="shared" si="38"/>
        <v>8.8400000000000006E-3</v>
      </c>
      <c r="O171" s="25"/>
      <c r="P171" s="25">
        <f t="shared" si="39"/>
        <v>6.0223900000000007E-3</v>
      </c>
      <c r="Q171" s="25">
        <f t="shared" si="40"/>
        <v>0.13869564170000001</v>
      </c>
      <c r="R171" s="25">
        <v>1.363E-2</v>
      </c>
      <c r="S171" s="25">
        <f t="shared" si="41"/>
        <v>1.325E-2</v>
      </c>
      <c r="T171" s="25"/>
      <c r="U171" s="25">
        <f t="shared" si="42"/>
        <v>7.4473899999999999E-3</v>
      </c>
      <c r="V171" s="25">
        <f t="shared" si="43"/>
        <v>0.17151339170000002</v>
      </c>
      <c r="W171" s="25">
        <v>1.225E-2</v>
      </c>
      <c r="X171" s="25">
        <f t="shared" si="44"/>
        <v>1.187E-2</v>
      </c>
      <c r="Y171" s="25"/>
      <c r="Z171" s="25">
        <f t="shared" si="45"/>
        <v>7.3807899999999999E-3</v>
      </c>
      <c r="AA171" s="25">
        <f t="shared" si="46"/>
        <v>0.16997959370000001</v>
      </c>
      <c r="AB171" s="25">
        <v>6.7000000000000002E-4</v>
      </c>
      <c r="AC171" s="25">
        <f t="shared" si="47"/>
        <v>3.8000000000000002E-4</v>
      </c>
    </row>
    <row r="172" spans="1:29" s="15" customFormat="1">
      <c r="A172" s="18">
        <v>420</v>
      </c>
      <c r="B172" s="25">
        <v>1.2E-4</v>
      </c>
      <c r="C172" s="25">
        <v>9.6900000000000007E-3</v>
      </c>
      <c r="D172" s="25">
        <f t="shared" si="32"/>
        <v>9.2650000000000007E-3</v>
      </c>
      <c r="E172" s="25"/>
      <c r="F172" s="25">
        <f t="shared" si="33"/>
        <v>6.6588900000000006E-3</v>
      </c>
      <c r="G172" s="25">
        <f t="shared" si="34"/>
        <v>0.15335423670000004</v>
      </c>
      <c r="H172" s="25">
        <v>9.6500000000000006E-3</v>
      </c>
      <c r="I172" s="25">
        <f t="shared" si="35"/>
        <v>9.2250000000000006E-3</v>
      </c>
      <c r="J172" s="25"/>
      <c r="K172" s="25">
        <f t="shared" si="36"/>
        <v>5.6493900000000007E-3</v>
      </c>
      <c r="L172" s="25">
        <f t="shared" si="37"/>
        <v>0.13010545170000001</v>
      </c>
      <c r="M172" s="25">
        <v>9.0600000000000003E-3</v>
      </c>
      <c r="N172" s="25">
        <f t="shared" si="38"/>
        <v>8.6350000000000003E-3</v>
      </c>
      <c r="O172" s="25"/>
      <c r="P172" s="25">
        <f t="shared" si="39"/>
        <v>5.8173900000000004E-3</v>
      </c>
      <c r="Q172" s="25">
        <f t="shared" si="40"/>
        <v>0.1339744917</v>
      </c>
      <c r="R172" s="25">
        <v>1.341E-2</v>
      </c>
      <c r="S172" s="25">
        <f t="shared" si="41"/>
        <v>1.2985E-2</v>
      </c>
      <c r="T172" s="25"/>
      <c r="U172" s="25">
        <f t="shared" si="42"/>
        <v>7.1823900000000003E-3</v>
      </c>
      <c r="V172" s="25">
        <f t="shared" si="43"/>
        <v>0.16541044170000002</v>
      </c>
      <c r="W172" s="25">
        <v>1.2E-2</v>
      </c>
      <c r="X172" s="25">
        <f t="shared" si="44"/>
        <v>1.1575E-2</v>
      </c>
      <c r="Y172" s="25"/>
      <c r="Z172" s="25">
        <f t="shared" si="45"/>
        <v>7.0857899999999998E-3</v>
      </c>
      <c r="AA172" s="25">
        <f t="shared" si="46"/>
        <v>0.1631857437</v>
      </c>
      <c r="AB172" s="25">
        <v>7.2999999999999996E-4</v>
      </c>
      <c r="AC172" s="25">
        <f t="shared" si="47"/>
        <v>4.2499999999999998E-4</v>
      </c>
    </row>
    <row r="173" spans="1:29" s="15" customFormat="1">
      <c r="A173" s="18">
        <v>421</v>
      </c>
      <c r="B173" s="25">
        <v>1.2E-4</v>
      </c>
      <c r="C173" s="25">
        <v>9.7689999999999999E-3</v>
      </c>
      <c r="D173" s="25">
        <f t="shared" si="32"/>
        <v>9.3589999999999993E-3</v>
      </c>
      <c r="E173" s="25"/>
      <c r="F173" s="25">
        <f t="shared" si="33"/>
        <v>6.7528899999999992E-3</v>
      </c>
      <c r="G173" s="25">
        <f t="shared" si="34"/>
        <v>0.15551905669999999</v>
      </c>
      <c r="H173" s="25">
        <v>9.6790000000000001E-3</v>
      </c>
      <c r="I173" s="25">
        <f t="shared" si="35"/>
        <v>9.2689999999999995E-3</v>
      </c>
      <c r="J173" s="25"/>
      <c r="K173" s="25">
        <f t="shared" si="36"/>
        <v>5.6933899999999996E-3</v>
      </c>
      <c r="L173" s="25">
        <f t="shared" si="37"/>
        <v>0.1311187717</v>
      </c>
      <c r="M173" s="25">
        <v>9.0390000000000002E-3</v>
      </c>
      <c r="N173" s="25">
        <f t="shared" si="38"/>
        <v>8.6289999999999995E-3</v>
      </c>
      <c r="O173" s="25"/>
      <c r="P173" s="25">
        <f t="shared" si="39"/>
        <v>5.8113899999999996E-3</v>
      </c>
      <c r="Q173" s="25">
        <f t="shared" si="40"/>
        <v>0.13383631169999999</v>
      </c>
      <c r="R173" s="25">
        <v>1.3440000000000001E-2</v>
      </c>
      <c r="S173" s="25">
        <f t="shared" si="41"/>
        <v>1.303E-2</v>
      </c>
      <c r="T173" s="25"/>
      <c r="U173" s="25">
        <f t="shared" si="42"/>
        <v>7.2273900000000002E-3</v>
      </c>
      <c r="V173" s="25">
        <f t="shared" si="43"/>
        <v>0.16644679170000001</v>
      </c>
      <c r="W173" s="25">
        <v>1.2019999999999999E-2</v>
      </c>
      <c r="X173" s="25">
        <f t="shared" si="44"/>
        <v>1.1609999999999999E-2</v>
      </c>
      <c r="Y173" s="25"/>
      <c r="Z173" s="25">
        <f t="shared" si="45"/>
        <v>7.1207899999999984E-3</v>
      </c>
      <c r="AA173" s="25">
        <f t="shared" si="46"/>
        <v>0.16399179369999997</v>
      </c>
      <c r="AB173" s="25">
        <v>6.9999999999999999E-4</v>
      </c>
      <c r="AC173" s="25">
        <f t="shared" si="47"/>
        <v>4.0999999999999999E-4</v>
      </c>
    </row>
    <row r="174" spans="1:29" s="15" customFormat="1">
      <c r="A174" s="18">
        <v>422</v>
      </c>
      <c r="B174" s="25">
        <v>1.4999999999999999E-4</v>
      </c>
      <c r="C174" s="25">
        <v>9.5989999999999999E-3</v>
      </c>
      <c r="D174" s="25">
        <f t="shared" si="32"/>
        <v>9.1389999999999996E-3</v>
      </c>
      <c r="E174" s="25"/>
      <c r="F174" s="25">
        <f t="shared" si="33"/>
        <v>6.5328899999999995E-3</v>
      </c>
      <c r="G174" s="25">
        <f t="shared" si="34"/>
        <v>0.15045245669999999</v>
      </c>
      <c r="H174" s="25">
        <v>9.5600000000000008E-3</v>
      </c>
      <c r="I174" s="25">
        <f t="shared" si="35"/>
        <v>9.1000000000000004E-3</v>
      </c>
      <c r="J174" s="25"/>
      <c r="K174" s="25">
        <f t="shared" si="36"/>
        <v>5.5243900000000006E-3</v>
      </c>
      <c r="L174" s="25">
        <f t="shared" si="37"/>
        <v>0.12722670170000003</v>
      </c>
      <c r="M174" s="25">
        <v>9.11E-3</v>
      </c>
      <c r="N174" s="25">
        <f t="shared" si="38"/>
        <v>8.6499999999999997E-3</v>
      </c>
      <c r="O174" s="25"/>
      <c r="P174" s="25">
        <f t="shared" si="39"/>
        <v>5.8323899999999998E-3</v>
      </c>
      <c r="Q174" s="25">
        <f t="shared" si="40"/>
        <v>0.1343199417</v>
      </c>
      <c r="R174" s="25">
        <v>1.337E-2</v>
      </c>
      <c r="S174" s="25">
        <f t="shared" si="41"/>
        <v>1.291E-2</v>
      </c>
      <c r="T174" s="25"/>
      <c r="U174" s="25">
        <f t="shared" si="42"/>
        <v>7.1073899999999999E-3</v>
      </c>
      <c r="V174" s="25">
        <f t="shared" si="43"/>
        <v>0.16368319170000001</v>
      </c>
      <c r="W174" s="25">
        <v>1.2E-2</v>
      </c>
      <c r="X174" s="25">
        <f t="shared" si="44"/>
        <v>1.154E-2</v>
      </c>
      <c r="Y174" s="25"/>
      <c r="Z174" s="25">
        <f t="shared" si="45"/>
        <v>7.0507899999999995E-3</v>
      </c>
      <c r="AA174" s="25">
        <f t="shared" si="46"/>
        <v>0.16237969369999999</v>
      </c>
      <c r="AB174" s="25">
        <v>7.6999999999999996E-4</v>
      </c>
      <c r="AC174" s="25">
        <f t="shared" si="47"/>
        <v>4.5999999999999996E-4</v>
      </c>
    </row>
    <row r="175" spans="1:29" s="15" customFormat="1">
      <c r="A175" s="18">
        <v>423</v>
      </c>
      <c r="B175" s="25">
        <v>1.3999999999999999E-4</v>
      </c>
      <c r="C175" s="25">
        <v>9.5200000000000007E-3</v>
      </c>
      <c r="D175" s="25">
        <f t="shared" si="32"/>
        <v>9.0850000000000011E-3</v>
      </c>
      <c r="E175" s="25"/>
      <c r="F175" s="25">
        <f t="shared" si="33"/>
        <v>6.478890000000001E-3</v>
      </c>
      <c r="G175" s="25">
        <f t="shared" si="34"/>
        <v>0.14920883670000004</v>
      </c>
      <c r="H175" s="25">
        <v>9.5490000000000002E-3</v>
      </c>
      <c r="I175" s="25">
        <f t="shared" si="35"/>
        <v>9.1140000000000006E-3</v>
      </c>
      <c r="J175" s="25"/>
      <c r="K175" s="25">
        <f t="shared" si="36"/>
        <v>5.5383900000000007E-3</v>
      </c>
      <c r="L175" s="25">
        <f t="shared" si="37"/>
        <v>0.12754912170000002</v>
      </c>
      <c r="M175" s="25">
        <v>8.9200000000000008E-3</v>
      </c>
      <c r="N175" s="25">
        <f t="shared" si="38"/>
        <v>8.4850000000000012E-3</v>
      </c>
      <c r="O175" s="25"/>
      <c r="P175" s="25">
        <f t="shared" si="39"/>
        <v>5.6673900000000013E-3</v>
      </c>
      <c r="Q175" s="25">
        <f t="shared" si="40"/>
        <v>0.13051999170000003</v>
      </c>
      <c r="R175" s="25">
        <v>1.338E-2</v>
      </c>
      <c r="S175" s="25">
        <f t="shared" si="41"/>
        <v>1.2945E-2</v>
      </c>
      <c r="T175" s="25"/>
      <c r="U175" s="25">
        <f t="shared" si="42"/>
        <v>7.1423900000000002E-3</v>
      </c>
      <c r="V175" s="25">
        <f t="shared" si="43"/>
        <v>0.16448924170000001</v>
      </c>
      <c r="W175" s="25">
        <v>1.193E-2</v>
      </c>
      <c r="X175" s="25">
        <f t="shared" si="44"/>
        <v>1.1495E-2</v>
      </c>
      <c r="Y175" s="25"/>
      <c r="Z175" s="25">
        <f t="shared" si="45"/>
        <v>7.0057899999999996E-3</v>
      </c>
      <c r="AA175" s="25">
        <f t="shared" si="46"/>
        <v>0.1613433437</v>
      </c>
      <c r="AB175" s="25">
        <v>7.2999999999999996E-4</v>
      </c>
      <c r="AC175" s="25">
        <f t="shared" si="47"/>
        <v>4.3499999999999995E-4</v>
      </c>
    </row>
    <row r="176" spans="1:29" s="15" customFormat="1">
      <c r="A176" s="18">
        <v>424</v>
      </c>
      <c r="B176" s="25">
        <v>1.2E-4</v>
      </c>
      <c r="C176" s="25">
        <v>9.4500000000000001E-3</v>
      </c>
      <c r="D176" s="25">
        <f t="shared" si="32"/>
        <v>9.0299999999999998E-3</v>
      </c>
      <c r="E176" s="25"/>
      <c r="F176" s="25">
        <f t="shared" si="33"/>
        <v>6.4238899999999998E-3</v>
      </c>
      <c r="G176" s="25">
        <f t="shared" si="34"/>
        <v>0.14794218670000001</v>
      </c>
      <c r="H176" s="25">
        <v>9.4800000000000006E-3</v>
      </c>
      <c r="I176" s="25">
        <f t="shared" si="35"/>
        <v>9.0600000000000003E-3</v>
      </c>
      <c r="J176" s="25"/>
      <c r="K176" s="25">
        <f t="shared" si="36"/>
        <v>5.4843900000000004E-3</v>
      </c>
      <c r="L176" s="25">
        <f t="shared" si="37"/>
        <v>0.12630550170000002</v>
      </c>
      <c r="M176" s="25">
        <v>8.8999999999999999E-3</v>
      </c>
      <c r="N176" s="25">
        <f t="shared" si="38"/>
        <v>8.4799999999999997E-3</v>
      </c>
      <c r="O176" s="25"/>
      <c r="P176" s="25">
        <f t="shared" si="39"/>
        <v>5.6623899999999998E-3</v>
      </c>
      <c r="Q176" s="25">
        <f t="shared" si="40"/>
        <v>0.1304048417</v>
      </c>
      <c r="R176" s="25">
        <v>1.3310000000000001E-2</v>
      </c>
      <c r="S176" s="25">
        <f t="shared" si="41"/>
        <v>1.289E-2</v>
      </c>
      <c r="T176" s="25"/>
      <c r="U176" s="25">
        <f t="shared" si="42"/>
        <v>7.0873900000000007E-3</v>
      </c>
      <c r="V176" s="25">
        <f t="shared" si="43"/>
        <v>0.16322259170000003</v>
      </c>
      <c r="W176" s="25">
        <v>1.176E-2</v>
      </c>
      <c r="X176" s="25">
        <f t="shared" si="44"/>
        <v>1.1339999999999999E-2</v>
      </c>
      <c r="Y176" s="25"/>
      <c r="Z176" s="25">
        <f t="shared" si="45"/>
        <v>6.850789999999999E-3</v>
      </c>
      <c r="AA176" s="25">
        <f t="shared" si="46"/>
        <v>0.1577736937</v>
      </c>
      <c r="AB176" s="25">
        <v>7.2000000000000005E-4</v>
      </c>
      <c r="AC176" s="25">
        <f t="shared" si="47"/>
        <v>4.2000000000000002E-4</v>
      </c>
    </row>
    <row r="177" spans="1:29" s="15" customFormat="1">
      <c r="A177" s="18">
        <v>425</v>
      </c>
      <c r="B177" s="25">
        <v>1E-4</v>
      </c>
      <c r="C177" s="25">
        <v>9.3500000000000007E-3</v>
      </c>
      <c r="D177" s="25">
        <f t="shared" si="32"/>
        <v>8.9550000000000012E-3</v>
      </c>
      <c r="E177" s="25"/>
      <c r="F177" s="25">
        <f t="shared" si="33"/>
        <v>6.3488900000000011E-3</v>
      </c>
      <c r="G177" s="25">
        <f t="shared" si="34"/>
        <v>0.14621493670000002</v>
      </c>
      <c r="H177" s="25">
        <v>9.4400000000000005E-3</v>
      </c>
      <c r="I177" s="25">
        <f t="shared" si="35"/>
        <v>9.045000000000001E-3</v>
      </c>
      <c r="J177" s="25"/>
      <c r="K177" s="25">
        <f t="shared" si="36"/>
        <v>5.4693900000000011E-3</v>
      </c>
      <c r="L177" s="25">
        <f t="shared" si="37"/>
        <v>0.12596005170000002</v>
      </c>
      <c r="M177" s="25">
        <v>8.8400000000000006E-3</v>
      </c>
      <c r="N177" s="25">
        <f t="shared" si="38"/>
        <v>8.4450000000000011E-3</v>
      </c>
      <c r="O177" s="25"/>
      <c r="P177" s="25">
        <f t="shared" si="39"/>
        <v>5.6273900000000012E-3</v>
      </c>
      <c r="Q177" s="25">
        <f t="shared" si="40"/>
        <v>0.12959879170000002</v>
      </c>
      <c r="R177" s="25">
        <v>1.323E-2</v>
      </c>
      <c r="S177" s="25">
        <f t="shared" si="41"/>
        <v>1.2835000000000001E-2</v>
      </c>
      <c r="T177" s="25"/>
      <c r="U177" s="25">
        <f t="shared" si="42"/>
        <v>7.0323900000000012E-3</v>
      </c>
      <c r="V177" s="25">
        <f t="shared" si="43"/>
        <v>0.16195594170000002</v>
      </c>
      <c r="W177" s="25">
        <v>1.1780000000000001E-2</v>
      </c>
      <c r="X177" s="25">
        <f t="shared" si="44"/>
        <v>1.1385000000000001E-2</v>
      </c>
      <c r="Y177" s="25"/>
      <c r="Z177" s="25">
        <f t="shared" si="45"/>
        <v>6.8957900000000006E-3</v>
      </c>
      <c r="AA177" s="25">
        <f t="shared" si="46"/>
        <v>0.15881004370000001</v>
      </c>
      <c r="AB177" s="25">
        <v>6.8999999999999997E-4</v>
      </c>
      <c r="AC177" s="25">
        <f t="shared" si="47"/>
        <v>3.9500000000000001E-4</v>
      </c>
    </row>
    <row r="178" spans="1:29" s="15" customFormat="1">
      <c r="A178" s="18">
        <v>426</v>
      </c>
      <c r="B178" s="25">
        <v>1.2E-4</v>
      </c>
      <c r="C178" s="25">
        <v>9.1199999999999996E-3</v>
      </c>
      <c r="D178" s="25">
        <f t="shared" si="32"/>
        <v>8.7049999999999992E-3</v>
      </c>
      <c r="E178" s="25"/>
      <c r="F178" s="25">
        <f t="shared" si="33"/>
        <v>6.0988899999999992E-3</v>
      </c>
      <c r="G178" s="25">
        <f t="shared" si="34"/>
        <v>0.14045743669999999</v>
      </c>
      <c r="H178" s="25">
        <v>9.1900000000000003E-3</v>
      </c>
      <c r="I178" s="25">
        <f t="shared" si="35"/>
        <v>8.7749999999999998E-3</v>
      </c>
      <c r="J178" s="25"/>
      <c r="K178" s="25">
        <f t="shared" si="36"/>
        <v>5.1993899999999999E-3</v>
      </c>
      <c r="L178" s="25">
        <f t="shared" si="37"/>
        <v>0.1197419517</v>
      </c>
      <c r="M178" s="25">
        <v>8.6990000000000001E-3</v>
      </c>
      <c r="N178" s="25">
        <f t="shared" si="38"/>
        <v>8.2839999999999997E-3</v>
      </c>
      <c r="O178" s="25"/>
      <c r="P178" s="25">
        <f t="shared" si="39"/>
        <v>5.4663899999999998E-3</v>
      </c>
      <c r="Q178" s="25">
        <f t="shared" si="40"/>
        <v>0.1258909617</v>
      </c>
      <c r="R178" s="25">
        <v>1.299E-2</v>
      </c>
      <c r="S178" s="25">
        <f t="shared" si="41"/>
        <v>1.2574999999999999E-2</v>
      </c>
      <c r="T178" s="25"/>
      <c r="U178" s="25">
        <f t="shared" si="42"/>
        <v>6.7723899999999997E-3</v>
      </c>
      <c r="V178" s="25">
        <f t="shared" si="43"/>
        <v>0.15596814170000001</v>
      </c>
      <c r="W178" s="25">
        <v>1.1440000000000001E-2</v>
      </c>
      <c r="X178" s="25">
        <f t="shared" si="44"/>
        <v>1.1025E-2</v>
      </c>
      <c r="Y178" s="25"/>
      <c r="Z178" s="25">
        <f t="shared" si="45"/>
        <v>6.5357899999999997E-3</v>
      </c>
      <c r="AA178" s="25">
        <f t="shared" si="46"/>
        <v>0.1505192437</v>
      </c>
      <c r="AB178" s="25">
        <v>7.1000000000000002E-4</v>
      </c>
      <c r="AC178" s="25">
        <f t="shared" si="47"/>
        <v>4.15E-4</v>
      </c>
    </row>
    <row r="179" spans="1:29" s="15" customFormat="1">
      <c r="A179" s="18">
        <v>427</v>
      </c>
      <c r="B179" s="25">
        <v>1.2999999999999999E-4</v>
      </c>
      <c r="C179" s="25">
        <v>9.2200000000000008E-3</v>
      </c>
      <c r="D179" s="25">
        <f t="shared" si="32"/>
        <v>8.7950000000000007E-3</v>
      </c>
      <c r="E179" s="25"/>
      <c r="F179" s="25">
        <f t="shared" si="33"/>
        <v>6.1888900000000007E-3</v>
      </c>
      <c r="G179" s="25">
        <f t="shared" si="34"/>
        <v>0.14253013670000003</v>
      </c>
      <c r="H179" s="25">
        <v>9.3299999999999998E-3</v>
      </c>
      <c r="I179" s="25">
        <f t="shared" si="35"/>
        <v>8.9049999999999997E-3</v>
      </c>
      <c r="J179" s="25"/>
      <c r="K179" s="25">
        <f t="shared" si="36"/>
        <v>5.3293899999999998E-3</v>
      </c>
      <c r="L179" s="25">
        <f t="shared" si="37"/>
        <v>0.1227358517</v>
      </c>
      <c r="M179" s="25">
        <v>8.6400000000000001E-3</v>
      </c>
      <c r="N179" s="25">
        <f t="shared" si="38"/>
        <v>8.2150000000000001E-3</v>
      </c>
      <c r="O179" s="25"/>
      <c r="P179" s="25">
        <f t="shared" si="39"/>
        <v>5.3973900000000002E-3</v>
      </c>
      <c r="Q179" s="25">
        <f t="shared" si="40"/>
        <v>0.12430189170000001</v>
      </c>
      <c r="R179" s="25">
        <v>1.307E-2</v>
      </c>
      <c r="S179" s="25">
        <f t="shared" si="41"/>
        <v>1.2645E-2</v>
      </c>
      <c r="T179" s="25"/>
      <c r="U179" s="25">
        <f t="shared" si="42"/>
        <v>6.8423900000000003E-3</v>
      </c>
      <c r="V179" s="25">
        <f t="shared" si="43"/>
        <v>0.15758024170000001</v>
      </c>
      <c r="W179" s="25">
        <v>1.158E-2</v>
      </c>
      <c r="X179" s="25">
        <f t="shared" si="44"/>
        <v>1.1155E-2</v>
      </c>
      <c r="Y179" s="25"/>
      <c r="Z179" s="25">
        <f t="shared" si="45"/>
        <v>6.6657899999999996E-3</v>
      </c>
      <c r="AA179" s="25">
        <f t="shared" si="46"/>
        <v>0.15351314369999999</v>
      </c>
      <c r="AB179" s="25">
        <v>7.2000000000000005E-4</v>
      </c>
      <c r="AC179" s="25">
        <f t="shared" si="47"/>
        <v>4.2500000000000003E-4</v>
      </c>
    </row>
    <row r="180" spans="1:29" s="15" customFormat="1">
      <c r="A180" s="18">
        <v>428</v>
      </c>
      <c r="B180" s="25">
        <v>1.2E-4</v>
      </c>
      <c r="C180" s="25">
        <v>9.1000000000000004E-3</v>
      </c>
      <c r="D180" s="25">
        <f t="shared" si="32"/>
        <v>8.7150000000000005E-3</v>
      </c>
      <c r="E180" s="25"/>
      <c r="F180" s="25">
        <f t="shared" si="33"/>
        <v>6.1088900000000005E-3</v>
      </c>
      <c r="G180" s="25">
        <f t="shared" si="34"/>
        <v>0.14068773670000001</v>
      </c>
      <c r="H180" s="25">
        <v>9.1800000000000007E-3</v>
      </c>
      <c r="I180" s="25">
        <f t="shared" si="35"/>
        <v>8.7950000000000007E-3</v>
      </c>
      <c r="J180" s="25"/>
      <c r="K180" s="25">
        <f t="shared" si="36"/>
        <v>5.2193900000000008E-3</v>
      </c>
      <c r="L180" s="25">
        <f t="shared" si="37"/>
        <v>0.12020255170000002</v>
      </c>
      <c r="M180" s="25">
        <v>8.6499999999999997E-3</v>
      </c>
      <c r="N180" s="25">
        <f t="shared" si="38"/>
        <v>8.2649999999999998E-3</v>
      </c>
      <c r="O180" s="25"/>
      <c r="P180" s="25">
        <f t="shared" si="39"/>
        <v>5.4473899999999999E-3</v>
      </c>
      <c r="Q180" s="25">
        <f t="shared" si="40"/>
        <v>0.1254533917</v>
      </c>
      <c r="R180" s="25">
        <v>1.291E-2</v>
      </c>
      <c r="S180" s="25">
        <f t="shared" si="41"/>
        <v>1.2525E-2</v>
      </c>
      <c r="T180" s="25"/>
      <c r="U180" s="25">
        <f t="shared" si="42"/>
        <v>6.72239E-3</v>
      </c>
      <c r="V180" s="25">
        <f t="shared" si="43"/>
        <v>0.15481664170000001</v>
      </c>
      <c r="W180" s="25">
        <v>1.1480000000000001E-2</v>
      </c>
      <c r="X180" s="25">
        <f t="shared" si="44"/>
        <v>1.1095000000000001E-2</v>
      </c>
      <c r="Y180" s="25"/>
      <c r="Z180" s="25">
        <f t="shared" si="45"/>
        <v>6.6057900000000003E-3</v>
      </c>
      <c r="AA180" s="25">
        <f t="shared" si="46"/>
        <v>0.1521313437</v>
      </c>
      <c r="AB180" s="25">
        <v>6.4999999999999997E-4</v>
      </c>
      <c r="AC180" s="25">
        <f t="shared" si="47"/>
        <v>3.8499999999999998E-4</v>
      </c>
    </row>
    <row r="181" spans="1:29" s="15" customFormat="1">
      <c r="A181" s="18">
        <v>429</v>
      </c>
      <c r="B181" s="25">
        <v>1.1E-4</v>
      </c>
      <c r="C181" s="25">
        <v>8.9990000000000001E-3</v>
      </c>
      <c r="D181" s="25">
        <f t="shared" si="32"/>
        <v>8.6140000000000001E-3</v>
      </c>
      <c r="E181" s="25"/>
      <c r="F181" s="25">
        <f t="shared" si="33"/>
        <v>6.0078900000000001E-3</v>
      </c>
      <c r="G181" s="25">
        <f t="shared" si="34"/>
        <v>0.1383617067</v>
      </c>
      <c r="H181" s="25">
        <v>9.2399999999999999E-3</v>
      </c>
      <c r="I181" s="25">
        <f t="shared" si="35"/>
        <v>8.855E-3</v>
      </c>
      <c r="J181" s="25"/>
      <c r="K181" s="25">
        <f t="shared" si="36"/>
        <v>5.2793900000000001E-3</v>
      </c>
      <c r="L181" s="25">
        <f t="shared" si="37"/>
        <v>0.12158435170000001</v>
      </c>
      <c r="M181" s="25">
        <v>8.5199999999999998E-3</v>
      </c>
      <c r="N181" s="25">
        <f t="shared" si="38"/>
        <v>8.1349999999999999E-3</v>
      </c>
      <c r="O181" s="25"/>
      <c r="P181" s="25">
        <f t="shared" si="39"/>
        <v>5.31739E-3</v>
      </c>
      <c r="Q181" s="25">
        <f t="shared" si="40"/>
        <v>0.12245949170000001</v>
      </c>
      <c r="R181" s="25">
        <v>1.286E-2</v>
      </c>
      <c r="S181" s="25">
        <f t="shared" si="41"/>
        <v>1.2475E-2</v>
      </c>
      <c r="T181" s="25"/>
      <c r="U181" s="25">
        <f t="shared" si="42"/>
        <v>6.6723900000000003E-3</v>
      </c>
      <c r="V181" s="25">
        <f t="shared" si="43"/>
        <v>0.15366514170000001</v>
      </c>
      <c r="W181" s="25">
        <v>1.1350000000000001E-2</v>
      </c>
      <c r="X181" s="25">
        <f t="shared" si="44"/>
        <v>1.0965000000000001E-2</v>
      </c>
      <c r="Y181" s="25"/>
      <c r="Z181" s="25">
        <f t="shared" si="45"/>
        <v>6.4757900000000004E-3</v>
      </c>
      <c r="AA181" s="25">
        <f t="shared" si="46"/>
        <v>0.14913744370000001</v>
      </c>
      <c r="AB181" s="25">
        <v>6.6E-4</v>
      </c>
      <c r="AC181" s="25">
        <f t="shared" si="47"/>
        <v>3.8499999999999998E-4</v>
      </c>
    </row>
    <row r="182" spans="1:29" s="15" customFormat="1">
      <c r="A182" s="18">
        <v>430</v>
      </c>
      <c r="B182" s="25">
        <v>1.1E-4</v>
      </c>
      <c r="C182" s="25">
        <v>8.7100000000000007E-3</v>
      </c>
      <c r="D182" s="25">
        <f t="shared" si="32"/>
        <v>8.3400000000000002E-3</v>
      </c>
      <c r="E182" s="25"/>
      <c r="F182" s="25">
        <f t="shared" si="33"/>
        <v>5.7338900000000002E-3</v>
      </c>
      <c r="G182" s="25">
        <f t="shared" si="34"/>
        <v>0.1320514867</v>
      </c>
      <c r="H182" s="25">
        <v>8.8400000000000006E-3</v>
      </c>
      <c r="I182" s="25">
        <f t="shared" si="35"/>
        <v>8.4700000000000001E-3</v>
      </c>
      <c r="J182" s="25"/>
      <c r="K182" s="25">
        <f t="shared" si="36"/>
        <v>4.8943900000000002E-3</v>
      </c>
      <c r="L182" s="25">
        <f t="shared" si="37"/>
        <v>0.11271780170000001</v>
      </c>
      <c r="M182" s="25">
        <v>8.3000000000000001E-3</v>
      </c>
      <c r="N182" s="25">
        <f t="shared" si="38"/>
        <v>7.9299999999999995E-3</v>
      </c>
      <c r="O182" s="25"/>
      <c r="P182" s="25">
        <f t="shared" si="39"/>
        <v>5.1123899999999996E-3</v>
      </c>
      <c r="Q182" s="25">
        <f t="shared" si="40"/>
        <v>0.1177383417</v>
      </c>
      <c r="R182" s="25">
        <v>1.2659999999999999E-2</v>
      </c>
      <c r="S182" s="25">
        <f t="shared" si="41"/>
        <v>1.2289999999999999E-2</v>
      </c>
      <c r="T182" s="25"/>
      <c r="U182" s="25">
        <f t="shared" si="42"/>
        <v>6.4873899999999991E-3</v>
      </c>
      <c r="V182" s="25">
        <f t="shared" si="43"/>
        <v>0.14940459169999998</v>
      </c>
      <c r="W182" s="25">
        <v>1.102E-2</v>
      </c>
      <c r="X182" s="25">
        <f t="shared" si="44"/>
        <v>1.065E-2</v>
      </c>
      <c r="Y182" s="25"/>
      <c r="Z182" s="25">
        <f t="shared" si="45"/>
        <v>6.1607899999999993E-3</v>
      </c>
      <c r="AA182" s="25">
        <f t="shared" si="46"/>
        <v>0.14188299369999999</v>
      </c>
      <c r="AB182" s="25">
        <v>6.3000000000000003E-4</v>
      </c>
      <c r="AC182" s="25">
        <f t="shared" si="47"/>
        <v>3.6999999999999999E-4</v>
      </c>
    </row>
    <row r="183" spans="1:29" s="15" customFormat="1">
      <c r="A183" s="18">
        <v>431</v>
      </c>
      <c r="B183" s="25">
        <v>1.3999999999999999E-4</v>
      </c>
      <c r="C183" s="25">
        <v>8.8199999999999997E-3</v>
      </c>
      <c r="D183" s="25">
        <f t="shared" si="32"/>
        <v>8.4149999999999989E-3</v>
      </c>
      <c r="E183" s="25"/>
      <c r="F183" s="25">
        <f t="shared" si="33"/>
        <v>5.8088899999999988E-3</v>
      </c>
      <c r="G183" s="25">
        <f t="shared" si="34"/>
        <v>0.13377873669999998</v>
      </c>
      <c r="H183" s="25">
        <v>9.11E-3</v>
      </c>
      <c r="I183" s="25">
        <f t="shared" si="35"/>
        <v>8.7050000000000009E-3</v>
      </c>
      <c r="J183" s="25"/>
      <c r="K183" s="25">
        <f t="shared" si="36"/>
        <v>5.129390000000001E-3</v>
      </c>
      <c r="L183" s="25">
        <f t="shared" si="37"/>
        <v>0.11812985170000002</v>
      </c>
      <c r="M183" s="25">
        <v>8.5199999999999998E-3</v>
      </c>
      <c r="N183" s="25">
        <f t="shared" si="38"/>
        <v>8.1150000000000007E-3</v>
      </c>
      <c r="O183" s="25"/>
      <c r="P183" s="25">
        <f t="shared" si="39"/>
        <v>5.2973900000000008E-3</v>
      </c>
      <c r="Q183" s="25">
        <f t="shared" si="40"/>
        <v>0.12199889170000003</v>
      </c>
      <c r="R183" s="25">
        <v>1.2760000000000001E-2</v>
      </c>
      <c r="S183" s="25">
        <f t="shared" si="41"/>
        <v>1.2355000000000001E-2</v>
      </c>
      <c r="T183" s="25"/>
      <c r="U183" s="25">
        <f t="shared" si="42"/>
        <v>6.5523900000000017E-3</v>
      </c>
      <c r="V183" s="25">
        <f t="shared" si="43"/>
        <v>0.15090154170000006</v>
      </c>
      <c r="W183" s="25">
        <v>1.12E-2</v>
      </c>
      <c r="X183" s="25">
        <f t="shared" si="44"/>
        <v>1.0794999999999999E-2</v>
      </c>
      <c r="Y183" s="25"/>
      <c r="Z183" s="25">
        <f t="shared" si="45"/>
        <v>6.3057899999999986E-3</v>
      </c>
      <c r="AA183" s="25">
        <f t="shared" si="46"/>
        <v>0.14522234369999998</v>
      </c>
      <c r="AB183" s="25">
        <v>6.7000000000000002E-4</v>
      </c>
      <c r="AC183" s="25">
        <f t="shared" si="47"/>
        <v>4.0499999999999998E-4</v>
      </c>
    </row>
    <row r="184" spans="1:29" s="15" customFormat="1">
      <c r="A184" s="18">
        <v>432</v>
      </c>
      <c r="B184" s="25">
        <v>1.3999999999999999E-4</v>
      </c>
      <c r="C184" s="25">
        <v>8.5290000000000001E-3</v>
      </c>
      <c r="D184" s="25">
        <f t="shared" si="32"/>
        <v>8.1239999999999993E-3</v>
      </c>
      <c r="E184" s="25"/>
      <c r="F184" s="25">
        <f t="shared" si="33"/>
        <v>5.5178899999999993E-3</v>
      </c>
      <c r="G184" s="25">
        <f t="shared" si="34"/>
        <v>0.12707700669999999</v>
      </c>
      <c r="H184" s="25">
        <v>8.7299999999999999E-3</v>
      </c>
      <c r="I184" s="25">
        <f t="shared" si="35"/>
        <v>8.3249999999999991E-3</v>
      </c>
      <c r="J184" s="25"/>
      <c r="K184" s="25">
        <f t="shared" si="36"/>
        <v>4.7493899999999992E-3</v>
      </c>
      <c r="L184" s="25">
        <f t="shared" si="37"/>
        <v>0.10937845169999999</v>
      </c>
      <c r="M184" s="25">
        <v>8.3590000000000001E-3</v>
      </c>
      <c r="N184" s="25">
        <f t="shared" si="38"/>
        <v>7.9539999999999993E-3</v>
      </c>
      <c r="O184" s="25"/>
      <c r="P184" s="25">
        <f t="shared" si="39"/>
        <v>5.1363899999999994E-3</v>
      </c>
      <c r="Q184" s="25">
        <f t="shared" si="40"/>
        <v>0.11829106169999999</v>
      </c>
      <c r="R184" s="25">
        <v>1.242E-2</v>
      </c>
      <c r="S184" s="25">
        <f t="shared" si="41"/>
        <v>1.2015000000000001E-2</v>
      </c>
      <c r="T184" s="25"/>
      <c r="U184" s="25">
        <f t="shared" si="42"/>
        <v>6.2123900000000017E-3</v>
      </c>
      <c r="V184" s="25">
        <f t="shared" si="43"/>
        <v>0.14307134170000005</v>
      </c>
      <c r="W184" s="25">
        <v>1.0999999999999999E-2</v>
      </c>
      <c r="X184" s="25">
        <f t="shared" si="44"/>
        <v>1.0595E-2</v>
      </c>
      <c r="Y184" s="25"/>
      <c r="Z184" s="25">
        <f t="shared" si="45"/>
        <v>6.1057899999999998E-3</v>
      </c>
      <c r="AA184" s="25">
        <f t="shared" si="46"/>
        <v>0.14061634370000001</v>
      </c>
      <c r="AB184" s="25">
        <v>6.7000000000000002E-4</v>
      </c>
      <c r="AC184" s="25">
        <f t="shared" si="47"/>
        <v>4.0499999999999998E-4</v>
      </c>
    </row>
    <row r="185" spans="1:29" s="15" customFormat="1">
      <c r="A185" s="18">
        <v>433</v>
      </c>
      <c r="B185" s="25">
        <v>1.2E-4</v>
      </c>
      <c r="C185" s="25">
        <v>8.5500000000000003E-3</v>
      </c>
      <c r="D185" s="25">
        <f t="shared" si="32"/>
        <v>8.1399999999999997E-3</v>
      </c>
      <c r="E185" s="25"/>
      <c r="F185" s="25">
        <f t="shared" si="33"/>
        <v>5.5338899999999996E-3</v>
      </c>
      <c r="G185" s="25">
        <f t="shared" si="34"/>
        <v>0.1274454867</v>
      </c>
      <c r="H185" s="25">
        <v>8.8000000000000005E-3</v>
      </c>
      <c r="I185" s="25">
        <f t="shared" si="35"/>
        <v>8.3899999999999999E-3</v>
      </c>
      <c r="J185" s="25"/>
      <c r="K185" s="25">
        <f t="shared" si="36"/>
        <v>4.81439E-3</v>
      </c>
      <c r="L185" s="25">
        <f t="shared" si="37"/>
        <v>0.1108754017</v>
      </c>
      <c r="M185" s="25">
        <v>8.2699999999999996E-3</v>
      </c>
      <c r="N185" s="25">
        <f t="shared" si="38"/>
        <v>7.8599999999999989E-3</v>
      </c>
      <c r="O185" s="25"/>
      <c r="P185" s="25">
        <f t="shared" si="39"/>
        <v>5.042389999999999E-3</v>
      </c>
      <c r="Q185" s="25">
        <f t="shared" si="40"/>
        <v>0.11612624169999998</v>
      </c>
      <c r="R185" s="25">
        <v>1.2579999999999999E-2</v>
      </c>
      <c r="S185" s="25">
        <f t="shared" si="41"/>
        <v>1.2169999999999999E-2</v>
      </c>
      <c r="T185" s="25"/>
      <c r="U185" s="25">
        <f t="shared" si="42"/>
        <v>6.3673899999999988E-3</v>
      </c>
      <c r="V185" s="25">
        <f t="shared" si="43"/>
        <v>0.14664099169999997</v>
      </c>
      <c r="W185" s="25">
        <v>1.09E-2</v>
      </c>
      <c r="X185" s="25">
        <f t="shared" si="44"/>
        <v>1.0489999999999999E-2</v>
      </c>
      <c r="Y185" s="25"/>
      <c r="Z185" s="25">
        <f t="shared" si="45"/>
        <v>6.0007899999999989E-3</v>
      </c>
      <c r="AA185" s="25">
        <f t="shared" si="46"/>
        <v>0.13819819369999997</v>
      </c>
      <c r="AB185" s="25">
        <v>6.9999999999999999E-4</v>
      </c>
      <c r="AC185" s="25">
        <f t="shared" si="47"/>
        <v>4.0999999999999999E-4</v>
      </c>
    </row>
    <row r="186" spans="1:29" s="15" customFormat="1">
      <c r="A186" s="18">
        <v>434</v>
      </c>
      <c r="B186" s="25">
        <v>1.4999999999999999E-4</v>
      </c>
      <c r="C186" s="25">
        <v>8.6099999999999996E-3</v>
      </c>
      <c r="D186" s="25">
        <f t="shared" si="32"/>
        <v>8.1549999999999991E-3</v>
      </c>
      <c r="E186" s="25"/>
      <c r="F186" s="25">
        <f t="shared" si="33"/>
        <v>5.548889999999999E-3</v>
      </c>
      <c r="G186" s="25">
        <f t="shared" si="34"/>
        <v>0.1277909367</v>
      </c>
      <c r="H186" s="25">
        <v>8.7100000000000007E-3</v>
      </c>
      <c r="I186" s="25">
        <f t="shared" si="35"/>
        <v>8.2550000000000002E-3</v>
      </c>
      <c r="J186" s="25"/>
      <c r="K186" s="25">
        <f t="shared" si="36"/>
        <v>4.6793900000000003E-3</v>
      </c>
      <c r="L186" s="25">
        <f t="shared" si="37"/>
        <v>0.10776635170000001</v>
      </c>
      <c r="M186" s="25">
        <v>8.2400000000000008E-3</v>
      </c>
      <c r="N186" s="25">
        <f t="shared" si="38"/>
        <v>7.7850000000000011E-3</v>
      </c>
      <c r="O186" s="25"/>
      <c r="P186" s="25">
        <f t="shared" si="39"/>
        <v>4.9673900000000012E-3</v>
      </c>
      <c r="Q186" s="25">
        <f t="shared" si="40"/>
        <v>0.11439899170000004</v>
      </c>
      <c r="R186" s="25">
        <v>1.2359999999999999E-2</v>
      </c>
      <c r="S186" s="25">
        <f t="shared" si="41"/>
        <v>1.1904999999999999E-2</v>
      </c>
      <c r="T186" s="25"/>
      <c r="U186" s="25">
        <f t="shared" si="42"/>
        <v>6.1023899999999992E-3</v>
      </c>
      <c r="V186" s="25">
        <f t="shared" si="43"/>
        <v>0.14053804169999998</v>
      </c>
      <c r="W186" s="25">
        <v>1.089E-2</v>
      </c>
      <c r="X186" s="25">
        <f t="shared" si="44"/>
        <v>1.0435E-2</v>
      </c>
      <c r="Y186" s="25"/>
      <c r="Z186" s="25">
        <f t="shared" si="45"/>
        <v>5.9457899999999994E-3</v>
      </c>
      <c r="AA186" s="25">
        <f t="shared" si="46"/>
        <v>0.13693154369999999</v>
      </c>
      <c r="AB186" s="25">
        <v>7.6000000000000004E-4</v>
      </c>
      <c r="AC186" s="25">
        <f t="shared" si="47"/>
        <v>4.55E-4</v>
      </c>
    </row>
    <row r="187" spans="1:29" s="15" customFormat="1">
      <c r="A187" s="18">
        <v>435</v>
      </c>
      <c r="B187" s="25">
        <v>1.3999999999999999E-4</v>
      </c>
      <c r="C187" s="25">
        <v>8.4200000000000004E-3</v>
      </c>
      <c r="D187" s="25">
        <f t="shared" si="32"/>
        <v>7.9500000000000005E-3</v>
      </c>
      <c r="E187" s="25"/>
      <c r="F187" s="25">
        <f t="shared" si="33"/>
        <v>5.3438900000000004E-3</v>
      </c>
      <c r="G187" s="25">
        <f t="shared" si="34"/>
        <v>0.12306978670000002</v>
      </c>
      <c r="H187" s="25">
        <v>8.7600000000000004E-3</v>
      </c>
      <c r="I187" s="25">
        <f t="shared" si="35"/>
        <v>8.2900000000000005E-3</v>
      </c>
      <c r="J187" s="25"/>
      <c r="K187" s="25">
        <f t="shared" si="36"/>
        <v>4.7143900000000006E-3</v>
      </c>
      <c r="L187" s="25">
        <f t="shared" si="37"/>
        <v>0.10857240170000002</v>
      </c>
      <c r="M187" s="25">
        <v>8.1300000000000001E-3</v>
      </c>
      <c r="N187" s="25">
        <f t="shared" si="38"/>
        <v>7.6600000000000001E-3</v>
      </c>
      <c r="O187" s="25"/>
      <c r="P187" s="25">
        <f t="shared" si="39"/>
        <v>4.8423900000000002E-3</v>
      </c>
      <c r="Q187" s="25">
        <f t="shared" si="40"/>
        <v>0.11152024170000001</v>
      </c>
      <c r="R187" s="25">
        <v>1.24E-2</v>
      </c>
      <c r="S187" s="25">
        <f t="shared" si="41"/>
        <v>1.193E-2</v>
      </c>
      <c r="T187" s="25"/>
      <c r="U187" s="25">
        <f t="shared" si="42"/>
        <v>6.1273899999999999E-3</v>
      </c>
      <c r="V187" s="25">
        <f t="shared" si="43"/>
        <v>0.14111379170000002</v>
      </c>
      <c r="W187" s="25">
        <v>1.0800000000000001E-2</v>
      </c>
      <c r="X187" s="25">
        <f t="shared" si="44"/>
        <v>1.0330000000000001E-2</v>
      </c>
      <c r="Y187" s="25"/>
      <c r="Z187" s="25">
        <f t="shared" si="45"/>
        <v>5.8407900000000002E-3</v>
      </c>
      <c r="AA187" s="25">
        <f t="shared" si="46"/>
        <v>0.13451339370000001</v>
      </c>
      <c r="AB187" s="25">
        <v>8.0000000000000004E-4</v>
      </c>
      <c r="AC187" s="25">
        <f t="shared" si="47"/>
        <v>4.7000000000000004E-4</v>
      </c>
    </row>
    <row r="188" spans="1:29" s="15" customFormat="1">
      <c r="A188" s="18">
        <v>436</v>
      </c>
      <c r="B188" s="25">
        <v>1.2999999999999999E-4</v>
      </c>
      <c r="C188" s="25">
        <v>8.3700000000000007E-3</v>
      </c>
      <c r="D188" s="25">
        <f t="shared" si="32"/>
        <v>7.9350000000000011E-3</v>
      </c>
      <c r="E188" s="25"/>
      <c r="F188" s="25">
        <f t="shared" si="33"/>
        <v>5.3288900000000011E-3</v>
      </c>
      <c r="G188" s="25">
        <f t="shared" si="34"/>
        <v>0.12272433670000003</v>
      </c>
      <c r="H188" s="25">
        <v>8.6990000000000001E-3</v>
      </c>
      <c r="I188" s="25">
        <f t="shared" si="35"/>
        <v>8.2640000000000005E-3</v>
      </c>
      <c r="J188" s="25"/>
      <c r="K188" s="25">
        <f t="shared" si="36"/>
        <v>4.6883900000000006E-3</v>
      </c>
      <c r="L188" s="25">
        <f t="shared" si="37"/>
        <v>0.10797362170000002</v>
      </c>
      <c r="M188" s="25">
        <v>8.1700000000000002E-3</v>
      </c>
      <c r="N188" s="25">
        <f t="shared" si="38"/>
        <v>7.7350000000000006E-3</v>
      </c>
      <c r="O188" s="25"/>
      <c r="P188" s="25">
        <f t="shared" si="39"/>
        <v>4.9173900000000006E-3</v>
      </c>
      <c r="Q188" s="25">
        <f t="shared" si="40"/>
        <v>0.11324749170000002</v>
      </c>
      <c r="R188" s="25">
        <v>1.23E-2</v>
      </c>
      <c r="S188" s="25">
        <f t="shared" si="41"/>
        <v>1.1865000000000001E-2</v>
      </c>
      <c r="T188" s="25"/>
      <c r="U188" s="25">
        <f t="shared" si="42"/>
        <v>6.0623900000000008E-3</v>
      </c>
      <c r="V188" s="25">
        <f t="shared" si="43"/>
        <v>0.13961684170000002</v>
      </c>
      <c r="W188" s="25">
        <v>1.068E-2</v>
      </c>
      <c r="X188" s="25">
        <f t="shared" si="44"/>
        <v>1.0245000000000001E-2</v>
      </c>
      <c r="Y188" s="25"/>
      <c r="Z188" s="25">
        <f t="shared" si="45"/>
        <v>5.7557900000000002E-3</v>
      </c>
      <c r="AA188" s="25">
        <f t="shared" si="46"/>
        <v>0.13255584370000001</v>
      </c>
      <c r="AB188" s="25">
        <v>7.3999999999999999E-4</v>
      </c>
      <c r="AC188" s="25">
        <f t="shared" si="47"/>
        <v>4.35E-4</v>
      </c>
    </row>
    <row r="189" spans="1:29" s="15" customFormat="1">
      <c r="A189" s="18">
        <v>437</v>
      </c>
      <c r="B189" s="25">
        <v>1E-4</v>
      </c>
      <c r="C189" s="25">
        <v>8.1890000000000001E-3</v>
      </c>
      <c r="D189" s="25">
        <f t="shared" si="32"/>
        <v>7.7939999999999997E-3</v>
      </c>
      <c r="E189" s="25"/>
      <c r="F189" s="25">
        <f t="shared" si="33"/>
        <v>5.1878899999999997E-3</v>
      </c>
      <c r="G189" s="25">
        <f t="shared" si="34"/>
        <v>0.1194771067</v>
      </c>
      <c r="H189" s="25">
        <v>8.5500000000000003E-3</v>
      </c>
      <c r="I189" s="25">
        <f t="shared" si="35"/>
        <v>8.1550000000000008E-3</v>
      </c>
      <c r="J189" s="25"/>
      <c r="K189" s="25">
        <f t="shared" si="36"/>
        <v>4.5793900000000009E-3</v>
      </c>
      <c r="L189" s="25">
        <f t="shared" si="37"/>
        <v>0.10546335170000003</v>
      </c>
      <c r="M189" s="25">
        <v>7.9900000000000006E-3</v>
      </c>
      <c r="N189" s="25">
        <f t="shared" si="38"/>
        <v>7.5950000000000002E-3</v>
      </c>
      <c r="O189" s="25"/>
      <c r="P189" s="25">
        <f t="shared" si="39"/>
        <v>4.7773900000000003E-3</v>
      </c>
      <c r="Q189" s="25">
        <f t="shared" si="40"/>
        <v>0.11002329170000001</v>
      </c>
      <c r="R189" s="25">
        <v>1.227E-2</v>
      </c>
      <c r="S189" s="25">
        <f t="shared" si="41"/>
        <v>1.1875E-2</v>
      </c>
      <c r="T189" s="25"/>
      <c r="U189" s="25">
        <f t="shared" si="42"/>
        <v>6.0723900000000004E-3</v>
      </c>
      <c r="V189" s="25">
        <f t="shared" si="43"/>
        <v>0.13984714170000001</v>
      </c>
      <c r="W189" s="25">
        <v>1.059E-2</v>
      </c>
      <c r="X189" s="25">
        <f t="shared" si="44"/>
        <v>1.0195000000000001E-2</v>
      </c>
      <c r="Y189" s="25"/>
      <c r="Z189" s="25">
        <f t="shared" si="45"/>
        <v>5.7057900000000005E-3</v>
      </c>
      <c r="AA189" s="25">
        <f t="shared" si="46"/>
        <v>0.13140434370000001</v>
      </c>
      <c r="AB189" s="25">
        <v>6.8999999999999997E-4</v>
      </c>
      <c r="AC189" s="25">
        <f t="shared" si="47"/>
        <v>3.9500000000000001E-4</v>
      </c>
    </row>
    <row r="190" spans="1:29" s="15" customFormat="1">
      <c r="A190" s="18">
        <v>438</v>
      </c>
      <c r="B190" s="25">
        <v>1.1E-4</v>
      </c>
      <c r="C190" s="25">
        <v>8.1600000000000006E-3</v>
      </c>
      <c r="D190" s="25">
        <f t="shared" si="32"/>
        <v>7.7550000000000006E-3</v>
      </c>
      <c r="E190" s="25"/>
      <c r="F190" s="25">
        <f t="shared" si="33"/>
        <v>5.1488900000000006E-3</v>
      </c>
      <c r="G190" s="25">
        <f t="shared" si="34"/>
        <v>0.11857893670000003</v>
      </c>
      <c r="H190" s="25">
        <v>8.4200000000000004E-3</v>
      </c>
      <c r="I190" s="25">
        <f t="shared" si="35"/>
        <v>8.0150000000000013E-3</v>
      </c>
      <c r="J190" s="25"/>
      <c r="K190" s="25">
        <f t="shared" si="36"/>
        <v>4.4393900000000014E-3</v>
      </c>
      <c r="L190" s="25">
        <f t="shared" si="37"/>
        <v>0.10223915170000003</v>
      </c>
      <c r="M190" s="25">
        <v>8.0099999999999998E-3</v>
      </c>
      <c r="N190" s="25">
        <f t="shared" si="38"/>
        <v>7.6049999999999998E-3</v>
      </c>
      <c r="O190" s="25"/>
      <c r="P190" s="25">
        <f t="shared" si="39"/>
        <v>4.7873899999999999E-3</v>
      </c>
      <c r="Q190" s="25">
        <f t="shared" si="40"/>
        <v>0.1102535917</v>
      </c>
      <c r="R190" s="25">
        <v>1.2109999999999999E-2</v>
      </c>
      <c r="S190" s="25">
        <f t="shared" si="41"/>
        <v>1.1705E-2</v>
      </c>
      <c r="T190" s="25"/>
      <c r="U190" s="25">
        <f t="shared" si="42"/>
        <v>5.9023900000000004E-3</v>
      </c>
      <c r="V190" s="25">
        <f t="shared" si="43"/>
        <v>0.13593204170000001</v>
      </c>
      <c r="W190" s="25">
        <v>1.057E-2</v>
      </c>
      <c r="X190" s="25">
        <f t="shared" si="44"/>
        <v>1.0165E-2</v>
      </c>
      <c r="Y190" s="25"/>
      <c r="Z190" s="25">
        <f t="shared" si="45"/>
        <v>5.67579E-3</v>
      </c>
      <c r="AA190" s="25">
        <f t="shared" si="46"/>
        <v>0.13071344370000001</v>
      </c>
      <c r="AB190" s="25">
        <v>6.9999999999999999E-4</v>
      </c>
      <c r="AC190" s="25">
        <f t="shared" si="47"/>
        <v>4.0499999999999998E-4</v>
      </c>
    </row>
    <row r="191" spans="1:29" s="15" customFormat="1">
      <c r="A191" s="18">
        <v>439</v>
      </c>
      <c r="B191" s="25">
        <v>1.4999999999999999E-4</v>
      </c>
      <c r="C191" s="25">
        <v>8.0590000000000002E-3</v>
      </c>
      <c r="D191" s="25">
        <f t="shared" si="32"/>
        <v>7.6040000000000005E-3</v>
      </c>
      <c r="E191" s="25"/>
      <c r="F191" s="25">
        <f t="shared" si="33"/>
        <v>4.9978900000000005E-3</v>
      </c>
      <c r="G191" s="25">
        <f t="shared" si="34"/>
        <v>0.11510140670000002</v>
      </c>
      <c r="H191" s="25">
        <v>8.4700000000000001E-3</v>
      </c>
      <c r="I191" s="25">
        <f t="shared" si="35"/>
        <v>8.0149999999999996E-3</v>
      </c>
      <c r="J191" s="25"/>
      <c r="K191" s="25">
        <f t="shared" si="36"/>
        <v>4.4393899999999997E-3</v>
      </c>
      <c r="L191" s="25">
        <f t="shared" si="37"/>
        <v>0.1022391517</v>
      </c>
      <c r="M191" s="25">
        <v>7.979E-3</v>
      </c>
      <c r="N191" s="25">
        <f t="shared" si="38"/>
        <v>7.5240000000000003E-3</v>
      </c>
      <c r="O191" s="25"/>
      <c r="P191" s="25">
        <f t="shared" si="39"/>
        <v>4.7063900000000004E-3</v>
      </c>
      <c r="Q191" s="25">
        <f t="shared" si="40"/>
        <v>0.10838816170000001</v>
      </c>
      <c r="R191" s="25">
        <v>1.214E-2</v>
      </c>
      <c r="S191" s="25">
        <f t="shared" si="41"/>
        <v>1.1684999999999999E-2</v>
      </c>
      <c r="T191" s="25"/>
      <c r="U191" s="25">
        <f t="shared" si="42"/>
        <v>5.8823899999999995E-3</v>
      </c>
      <c r="V191" s="25">
        <f t="shared" si="43"/>
        <v>0.1354714417</v>
      </c>
      <c r="W191" s="25">
        <v>1.043E-2</v>
      </c>
      <c r="X191" s="25">
        <f t="shared" si="44"/>
        <v>9.9749999999999995E-3</v>
      </c>
      <c r="Y191" s="25"/>
      <c r="Z191" s="25">
        <f t="shared" si="45"/>
        <v>5.4857899999999991E-3</v>
      </c>
      <c r="AA191" s="25">
        <f t="shared" si="46"/>
        <v>0.12633774369999998</v>
      </c>
      <c r="AB191" s="25">
        <v>7.6000000000000004E-4</v>
      </c>
      <c r="AC191" s="25">
        <f t="shared" si="47"/>
        <v>4.55E-4</v>
      </c>
    </row>
    <row r="192" spans="1:29" s="15" customFormat="1">
      <c r="A192" s="18">
        <v>440</v>
      </c>
      <c r="B192" s="25">
        <v>1.3999999999999999E-4</v>
      </c>
      <c r="C192" s="25">
        <v>8.0000000000000002E-3</v>
      </c>
      <c r="D192" s="25">
        <f t="shared" si="32"/>
        <v>7.5500000000000003E-3</v>
      </c>
      <c r="E192" s="25"/>
      <c r="F192" s="25">
        <f t="shared" si="33"/>
        <v>4.9438900000000003E-3</v>
      </c>
      <c r="G192" s="25">
        <f t="shared" si="34"/>
        <v>0.1138577867</v>
      </c>
      <c r="H192" s="25">
        <v>8.3099999999999997E-3</v>
      </c>
      <c r="I192" s="25">
        <f t="shared" si="35"/>
        <v>7.8599999999999989E-3</v>
      </c>
      <c r="J192" s="25"/>
      <c r="K192" s="25">
        <f t="shared" si="36"/>
        <v>4.284389999999999E-3</v>
      </c>
      <c r="L192" s="25">
        <f t="shared" si="37"/>
        <v>9.8669501699999981E-2</v>
      </c>
      <c r="M192" s="25">
        <v>7.8300000000000002E-3</v>
      </c>
      <c r="N192" s="25">
        <f t="shared" si="38"/>
        <v>7.3800000000000003E-3</v>
      </c>
      <c r="O192" s="25"/>
      <c r="P192" s="25">
        <f t="shared" si="39"/>
        <v>4.5623900000000004E-3</v>
      </c>
      <c r="Q192" s="25">
        <f t="shared" si="40"/>
        <v>0.10507184170000002</v>
      </c>
      <c r="R192" s="25">
        <v>1.192E-2</v>
      </c>
      <c r="S192" s="25">
        <f t="shared" si="41"/>
        <v>1.1469999999999999E-2</v>
      </c>
      <c r="T192" s="25"/>
      <c r="U192" s="25">
        <f t="shared" si="42"/>
        <v>5.6673899999999996E-3</v>
      </c>
      <c r="V192" s="25">
        <f t="shared" si="43"/>
        <v>0.1305199917</v>
      </c>
      <c r="W192" s="25">
        <v>1.043E-2</v>
      </c>
      <c r="X192" s="25">
        <f t="shared" si="44"/>
        <v>9.9799999999999993E-3</v>
      </c>
      <c r="Y192" s="25"/>
      <c r="Z192" s="25">
        <f t="shared" si="45"/>
        <v>5.4907899999999989E-3</v>
      </c>
      <c r="AA192" s="25">
        <f t="shared" si="46"/>
        <v>0.12645289369999999</v>
      </c>
      <c r="AB192" s="25">
        <v>7.6000000000000004E-4</v>
      </c>
      <c r="AC192" s="25">
        <f t="shared" si="47"/>
        <v>4.4999999999999999E-4</v>
      </c>
    </row>
    <row r="193" spans="1:29" s="15" customFormat="1">
      <c r="A193" s="18">
        <v>441</v>
      </c>
      <c r="B193" s="25">
        <v>1.2999999999999999E-4</v>
      </c>
      <c r="C193" s="25">
        <v>7.9000000000000008E-3</v>
      </c>
      <c r="D193" s="25">
        <f t="shared" si="32"/>
        <v>7.4950000000000008E-3</v>
      </c>
      <c r="E193" s="25"/>
      <c r="F193" s="25">
        <f t="shared" si="33"/>
        <v>4.8888900000000008E-3</v>
      </c>
      <c r="G193" s="25">
        <f t="shared" si="34"/>
        <v>0.11259113670000002</v>
      </c>
      <c r="H193" s="25">
        <v>8.3590000000000001E-3</v>
      </c>
      <c r="I193" s="25">
        <f t="shared" si="35"/>
        <v>7.9539999999999993E-3</v>
      </c>
      <c r="J193" s="25"/>
      <c r="K193" s="25">
        <f t="shared" si="36"/>
        <v>4.3783899999999994E-3</v>
      </c>
      <c r="L193" s="25">
        <f t="shared" si="37"/>
        <v>0.10083432169999999</v>
      </c>
      <c r="M193" s="25">
        <v>7.7999999999999996E-3</v>
      </c>
      <c r="N193" s="25">
        <f t="shared" si="38"/>
        <v>7.3949999999999997E-3</v>
      </c>
      <c r="O193" s="25"/>
      <c r="P193" s="25">
        <f t="shared" si="39"/>
        <v>4.5773899999999998E-3</v>
      </c>
      <c r="Q193" s="25">
        <f t="shared" si="40"/>
        <v>0.1054172917</v>
      </c>
      <c r="R193" s="25">
        <v>1.1979999999999999E-2</v>
      </c>
      <c r="S193" s="25">
        <f t="shared" si="41"/>
        <v>1.1574999999999998E-2</v>
      </c>
      <c r="T193" s="25"/>
      <c r="U193" s="25">
        <f t="shared" si="42"/>
        <v>5.7723899999999988E-3</v>
      </c>
      <c r="V193" s="25">
        <f t="shared" si="43"/>
        <v>0.13293814169999998</v>
      </c>
      <c r="W193" s="25">
        <v>1.038E-2</v>
      </c>
      <c r="X193" s="25">
        <f t="shared" si="44"/>
        <v>9.9749999999999995E-3</v>
      </c>
      <c r="Y193" s="25"/>
      <c r="Z193" s="25">
        <f t="shared" si="45"/>
        <v>5.4857899999999991E-3</v>
      </c>
      <c r="AA193" s="25">
        <f t="shared" si="46"/>
        <v>0.12633774369999998</v>
      </c>
      <c r="AB193" s="25">
        <v>6.8000000000000005E-4</v>
      </c>
      <c r="AC193" s="25">
        <f t="shared" si="47"/>
        <v>4.0500000000000003E-4</v>
      </c>
    </row>
    <row r="194" spans="1:29" s="15" customFormat="1">
      <c r="A194" s="18">
        <v>442</v>
      </c>
      <c r="B194" s="25">
        <v>1.3999999999999999E-4</v>
      </c>
      <c r="C194" s="25">
        <v>7.8100000000000001E-3</v>
      </c>
      <c r="D194" s="25">
        <f t="shared" si="32"/>
        <v>7.3699999999999998E-3</v>
      </c>
      <c r="E194" s="25"/>
      <c r="F194" s="25">
        <f t="shared" si="33"/>
        <v>4.7638899999999998E-3</v>
      </c>
      <c r="G194" s="25">
        <f t="shared" si="34"/>
        <v>0.1097123867</v>
      </c>
      <c r="H194" s="25">
        <v>8.2400000000000008E-3</v>
      </c>
      <c r="I194" s="25">
        <f t="shared" si="35"/>
        <v>7.8000000000000005E-3</v>
      </c>
      <c r="J194" s="25"/>
      <c r="K194" s="25">
        <f t="shared" si="36"/>
        <v>4.2243900000000006E-3</v>
      </c>
      <c r="L194" s="25">
        <f t="shared" si="37"/>
        <v>9.728770170000002E-2</v>
      </c>
      <c r="M194" s="25">
        <v>7.7299999999999999E-3</v>
      </c>
      <c r="N194" s="25">
        <f t="shared" si="38"/>
        <v>7.2899999999999996E-3</v>
      </c>
      <c r="O194" s="25"/>
      <c r="P194" s="25">
        <f t="shared" si="39"/>
        <v>4.4723899999999997E-3</v>
      </c>
      <c r="Q194" s="25">
        <f t="shared" si="40"/>
        <v>0.1029991417</v>
      </c>
      <c r="R194" s="25">
        <v>1.18E-2</v>
      </c>
      <c r="S194" s="25">
        <f t="shared" si="41"/>
        <v>1.136E-2</v>
      </c>
      <c r="T194" s="25"/>
      <c r="U194" s="25">
        <f t="shared" si="42"/>
        <v>5.5573900000000006E-3</v>
      </c>
      <c r="V194" s="25">
        <f t="shared" si="43"/>
        <v>0.12798669170000002</v>
      </c>
      <c r="W194" s="25">
        <v>1.034E-2</v>
      </c>
      <c r="X194" s="25">
        <f t="shared" si="44"/>
        <v>9.9000000000000008E-3</v>
      </c>
      <c r="Y194" s="25"/>
      <c r="Z194" s="25">
        <f t="shared" si="45"/>
        <v>5.4107900000000004E-3</v>
      </c>
      <c r="AA194" s="25">
        <f t="shared" si="46"/>
        <v>0.12461049370000002</v>
      </c>
      <c r="AB194" s="25">
        <v>7.3999999999999999E-4</v>
      </c>
      <c r="AC194" s="25">
        <f t="shared" si="47"/>
        <v>4.3999999999999996E-4</v>
      </c>
    </row>
    <row r="195" spans="1:29" s="15" customFormat="1">
      <c r="A195" s="18">
        <v>443</v>
      </c>
      <c r="B195" s="25">
        <v>1.3999999999999999E-4</v>
      </c>
      <c r="C195" s="25">
        <v>7.7999999999999996E-3</v>
      </c>
      <c r="D195" s="25">
        <f t="shared" ref="D195:D258" si="48">C195-AC195</f>
        <v>7.365E-3</v>
      </c>
      <c r="E195" s="25"/>
      <c r="F195" s="25">
        <f t="shared" ref="F195:F258" si="49">D195-0.00260611</f>
        <v>4.75889E-3</v>
      </c>
      <c r="G195" s="25">
        <f t="shared" ref="G195:G258" si="50">F195*23.03</f>
        <v>0.1095972367</v>
      </c>
      <c r="H195" s="25">
        <v>8.2699999999999996E-3</v>
      </c>
      <c r="I195" s="25">
        <f t="shared" ref="I195:I258" si="51">H195-AC195</f>
        <v>7.835E-3</v>
      </c>
      <c r="J195" s="25"/>
      <c r="K195" s="25">
        <f t="shared" ref="K195:K258" si="52">I195-0.00357561</f>
        <v>4.2593900000000001E-3</v>
      </c>
      <c r="L195" s="25">
        <f t="shared" ref="L195:L258" si="53">K195*23.03</f>
        <v>9.8093751700000009E-2</v>
      </c>
      <c r="M195" s="25">
        <v>7.7000000000000002E-3</v>
      </c>
      <c r="N195" s="25">
        <f t="shared" ref="N195:N258" si="54">M195-AC195</f>
        <v>7.2650000000000006E-3</v>
      </c>
      <c r="O195" s="25"/>
      <c r="P195" s="25">
        <f t="shared" ref="P195:P258" si="55">N195-0.00281761</f>
        <v>4.4473900000000007E-3</v>
      </c>
      <c r="Q195" s="25">
        <f t="shared" ref="Q195:Q258" si="56">P195*23.03</f>
        <v>0.10242339170000002</v>
      </c>
      <c r="R195" s="25">
        <v>1.187E-2</v>
      </c>
      <c r="S195" s="25">
        <f t="shared" ref="S195:S258" si="57">R195-AC195</f>
        <v>1.1435000000000001E-2</v>
      </c>
      <c r="T195" s="25"/>
      <c r="U195" s="25">
        <f t="shared" ref="U195:U258" si="58">S195-0.00580261</f>
        <v>5.632390000000001E-3</v>
      </c>
      <c r="V195" s="25">
        <f t="shared" ref="V195:V258" si="59">U195*23.03</f>
        <v>0.12971394170000003</v>
      </c>
      <c r="W195" s="25">
        <v>1.0200000000000001E-2</v>
      </c>
      <c r="X195" s="25">
        <f t="shared" ref="X195:X258" si="60">W195-AC195</f>
        <v>9.7650000000000011E-3</v>
      </c>
      <c r="Y195" s="25"/>
      <c r="Z195" s="25">
        <f t="shared" ref="Z195:Z258" si="61">X195-0.00448921</f>
        <v>5.2757900000000007E-3</v>
      </c>
      <c r="AA195" s="25">
        <f t="shared" ref="AA195:AA258" si="62">Z195*23.03</f>
        <v>0.12150144370000002</v>
      </c>
      <c r="AB195" s="25">
        <v>7.2999999999999996E-4</v>
      </c>
      <c r="AC195" s="25">
        <f t="shared" ref="AC195:AC258" si="63">(B195+AB195)/2</f>
        <v>4.3499999999999995E-4</v>
      </c>
    </row>
    <row r="196" spans="1:29" s="15" customFormat="1">
      <c r="A196" s="18">
        <v>444</v>
      </c>
      <c r="B196" s="25">
        <v>1.4999999999999999E-4</v>
      </c>
      <c r="C196" s="25">
        <v>7.7600000000000004E-3</v>
      </c>
      <c r="D196" s="25">
        <f t="shared" si="48"/>
        <v>7.3450000000000008E-3</v>
      </c>
      <c r="E196" s="25"/>
      <c r="F196" s="25">
        <f t="shared" si="49"/>
        <v>4.7388900000000008E-3</v>
      </c>
      <c r="G196" s="25">
        <f t="shared" si="50"/>
        <v>0.10913663670000003</v>
      </c>
      <c r="H196" s="25">
        <v>8.0700000000000008E-3</v>
      </c>
      <c r="I196" s="25">
        <f t="shared" si="51"/>
        <v>7.6550000000000003E-3</v>
      </c>
      <c r="J196" s="25"/>
      <c r="K196" s="25">
        <f t="shared" si="52"/>
        <v>4.0793900000000004E-3</v>
      </c>
      <c r="L196" s="25">
        <f t="shared" si="53"/>
        <v>9.3948351700000016E-2</v>
      </c>
      <c r="M196" s="25">
        <v>7.6699999999999997E-3</v>
      </c>
      <c r="N196" s="25">
        <f t="shared" si="54"/>
        <v>7.2549999999999993E-3</v>
      </c>
      <c r="O196" s="25"/>
      <c r="P196" s="25">
        <f t="shared" si="55"/>
        <v>4.4373899999999994E-3</v>
      </c>
      <c r="Q196" s="25">
        <f t="shared" si="56"/>
        <v>0.10219309169999999</v>
      </c>
      <c r="R196" s="25">
        <v>1.1730000000000001E-2</v>
      </c>
      <c r="S196" s="25">
        <f t="shared" si="57"/>
        <v>1.1315E-2</v>
      </c>
      <c r="T196" s="25"/>
      <c r="U196" s="25">
        <f t="shared" si="58"/>
        <v>5.5123900000000007E-3</v>
      </c>
      <c r="V196" s="25">
        <f t="shared" si="59"/>
        <v>0.12695034170000002</v>
      </c>
      <c r="W196" s="25">
        <v>1.018E-2</v>
      </c>
      <c r="X196" s="25">
        <f t="shared" si="60"/>
        <v>9.7649999999999994E-3</v>
      </c>
      <c r="Y196" s="25"/>
      <c r="Z196" s="25">
        <f t="shared" si="61"/>
        <v>5.275789999999999E-3</v>
      </c>
      <c r="AA196" s="25">
        <f t="shared" si="62"/>
        <v>0.12150144369999998</v>
      </c>
      <c r="AB196" s="25">
        <v>6.8000000000000005E-4</v>
      </c>
      <c r="AC196" s="25">
        <f t="shared" si="63"/>
        <v>4.15E-4</v>
      </c>
    </row>
    <row r="197" spans="1:29" s="15" customFormat="1">
      <c r="A197" s="18">
        <v>445</v>
      </c>
      <c r="B197" s="25">
        <v>1.6000000000000001E-4</v>
      </c>
      <c r="C197" s="25">
        <v>7.6400000000000001E-3</v>
      </c>
      <c r="D197" s="25">
        <f t="shared" si="48"/>
        <v>7.1799999999999998E-3</v>
      </c>
      <c r="E197" s="25"/>
      <c r="F197" s="25">
        <f t="shared" si="49"/>
        <v>4.5738899999999997E-3</v>
      </c>
      <c r="G197" s="25">
        <f t="shared" si="50"/>
        <v>0.1053366867</v>
      </c>
      <c r="H197" s="25">
        <v>8.0800000000000004E-3</v>
      </c>
      <c r="I197" s="25">
        <f t="shared" si="51"/>
        <v>7.62E-3</v>
      </c>
      <c r="J197" s="25"/>
      <c r="K197" s="25">
        <f t="shared" si="52"/>
        <v>4.0443900000000001E-3</v>
      </c>
      <c r="L197" s="25">
        <f t="shared" si="53"/>
        <v>9.3142301700000013E-2</v>
      </c>
      <c r="M197" s="25">
        <v>7.5500000000000003E-3</v>
      </c>
      <c r="N197" s="25">
        <f t="shared" si="54"/>
        <v>7.0899999999999999E-3</v>
      </c>
      <c r="O197" s="25"/>
      <c r="P197" s="25">
        <f t="shared" si="55"/>
        <v>4.27239E-3</v>
      </c>
      <c r="Q197" s="25">
        <f t="shared" si="56"/>
        <v>9.8393141700000006E-2</v>
      </c>
      <c r="R197" s="25">
        <v>1.17E-2</v>
      </c>
      <c r="S197" s="25">
        <f t="shared" si="57"/>
        <v>1.124E-2</v>
      </c>
      <c r="T197" s="25"/>
      <c r="U197" s="25">
        <f t="shared" si="58"/>
        <v>5.4373900000000003E-3</v>
      </c>
      <c r="V197" s="25">
        <f t="shared" si="59"/>
        <v>0.12522309170000001</v>
      </c>
      <c r="W197" s="25">
        <v>1.005E-2</v>
      </c>
      <c r="X197" s="25">
        <f t="shared" si="60"/>
        <v>9.5899999999999996E-3</v>
      </c>
      <c r="Y197" s="25"/>
      <c r="Z197" s="25">
        <f t="shared" si="61"/>
        <v>5.1007899999999991E-3</v>
      </c>
      <c r="AA197" s="25">
        <f t="shared" si="62"/>
        <v>0.11747119369999999</v>
      </c>
      <c r="AB197" s="25">
        <v>7.6000000000000004E-4</v>
      </c>
      <c r="AC197" s="25">
        <f t="shared" si="63"/>
        <v>4.6000000000000001E-4</v>
      </c>
    </row>
    <row r="198" spans="1:29" s="15" customFormat="1">
      <c r="A198" s="18">
        <v>446</v>
      </c>
      <c r="B198" s="25">
        <v>2.0000000000000001E-4</v>
      </c>
      <c r="C198" s="25">
        <v>7.6099999999999996E-3</v>
      </c>
      <c r="D198" s="25">
        <f t="shared" si="48"/>
        <v>7.1199999999999996E-3</v>
      </c>
      <c r="E198" s="25"/>
      <c r="F198" s="25">
        <f t="shared" si="49"/>
        <v>4.5138899999999996E-3</v>
      </c>
      <c r="G198" s="25">
        <f t="shared" si="50"/>
        <v>0.1039548867</v>
      </c>
      <c r="H198" s="25">
        <v>8.0300000000000007E-3</v>
      </c>
      <c r="I198" s="25">
        <f t="shared" si="51"/>
        <v>7.5400000000000007E-3</v>
      </c>
      <c r="J198" s="25"/>
      <c r="K198" s="25">
        <f t="shared" si="52"/>
        <v>3.9643900000000008E-3</v>
      </c>
      <c r="L198" s="25">
        <f t="shared" si="53"/>
        <v>9.1299901700000019E-2</v>
      </c>
      <c r="M198" s="25">
        <v>7.4900000000000001E-3</v>
      </c>
      <c r="N198" s="25">
        <f t="shared" si="54"/>
        <v>7.0000000000000001E-3</v>
      </c>
      <c r="O198" s="25"/>
      <c r="P198" s="25">
        <f t="shared" si="55"/>
        <v>4.1823900000000002E-3</v>
      </c>
      <c r="Q198" s="25">
        <f t="shared" si="56"/>
        <v>9.6320441700000009E-2</v>
      </c>
      <c r="R198" s="25">
        <v>1.1639999999999999E-2</v>
      </c>
      <c r="S198" s="25">
        <f t="shared" si="57"/>
        <v>1.115E-2</v>
      </c>
      <c r="T198" s="25"/>
      <c r="U198" s="25">
        <f t="shared" si="58"/>
        <v>5.3473900000000005E-3</v>
      </c>
      <c r="V198" s="25">
        <f t="shared" si="59"/>
        <v>0.12315039170000001</v>
      </c>
      <c r="W198" s="25">
        <v>1.005E-2</v>
      </c>
      <c r="X198" s="25">
        <f t="shared" si="60"/>
        <v>9.5599999999999991E-3</v>
      </c>
      <c r="Y198" s="25"/>
      <c r="Z198" s="25">
        <f t="shared" si="61"/>
        <v>5.0707899999999986E-3</v>
      </c>
      <c r="AA198" s="25">
        <f t="shared" si="62"/>
        <v>0.11678029369999997</v>
      </c>
      <c r="AB198" s="25">
        <v>7.7999999999999999E-4</v>
      </c>
      <c r="AC198" s="25">
        <f t="shared" si="63"/>
        <v>4.8999999999999998E-4</v>
      </c>
    </row>
    <row r="199" spans="1:29" s="15" customFormat="1">
      <c r="A199" s="18">
        <v>447</v>
      </c>
      <c r="B199" s="25">
        <v>1.3999999999999999E-4</v>
      </c>
      <c r="C199" s="25">
        <v>7.4999999999999997E-3</v>
      </c>
      <c r="D199" s="25">
        <f t="shared" si="48"/>
        <v>7.0749999999999997E-3</v>
      </c>
      <c r="E199" s="25"/>
      <c r="F199" s="25">
        <f t="shared" si="49"/>
        <v>4.4688899999999997E-3</v>
      </c>
      <c r="G199" s="25">
        <f t="shared" si="50"/>
        <v>0.10291853669999999</v>
      </c>
      <c r="H199" s="25">
        <v>7.9600000000000001E-3</v>
      </c>
      <c r="I199" s="25">
        <f t="shared" si="51"/>
        <v>7.535E-3</v>
      </c>
      <c r="J199" s="25"/>
      <c r="K199" s="25">
        <f t="shared" si="52"/>
        <v>3.9593900000000001E-3</v>
      </c>
      <c r="L199" s="25">
        <f t="shared" si="53"/>
        <v>9.1184751700000011E-2</v>
      </c>
      <c r="M199" s="25">
        <v>7.4000000000000003E-3</v>
      </c>
      <c r="N199" s="25">
        <f t="shared" si="54"/>
        <v>6.9750000000000003E-3</v>
      </c>
      <c r="O199" s="25"/>
      <c r="P199" s="25">
        <f t="shared" si="55"/>
        <v>4.1573900000000004E-3</v>
      </c>
      <c r="Q199" s="25">
        <f t="shared" si="56"/>
        <v>9.5744691700000009E-2</v>
      </c>
      <c r="R199" s="25">
        <v>1.1610000000000001E-2</v>
      </c>
      <c r="S199" s="25">
        <f t="shared" si="57"/>
        <v>1.1185E-2</v>
      </c>
      <c r="T199" s="25"/>
      <c r="U199" s="25">
        <f t="shared" si="58"/>
        <v>5.3823900000000008E-3</v>
      </c>
      <c r="V199" s="25">
        <f t="shared" si="59"/>
        <v>0.12395644170000003</v>
      </c>
      <c r="W199" s="25">
        <v>9.9900000000000006E-3</v>
      </c>
      <c r="X199" s="25">
        <f t="shared" si="60"/>
        <v>9.5650000000000006E-3</v>
      </c>
      <c r="Y199" s="25"/>
      <c r="Z199" s="25">
        <f t="shared" si="61"/>
        <v>5.0757900000000002E-3</v>
      </c>
      <c r="AA199" s="25">
        <f t="shared" si="62"/>
        <v>0.1168954437</v>
      </c>
      <c r="AB199" s="25">
        <v>7.1000000000000002E-4</v>
      </c>
      <c r="AC199" s="25">
        <f t="shared" si="63"/>
        <v>4.2500000000000003E-4</v>
      </c>
    </row>
    <row r="200" spans="1:29" s="15" customFormat="1">
      <c r="A200" s="18">
        <v>448</v>
      </c>
      <c r="B200" s="25">
        <v>1E-4</v>
      </c>
      <c r="C200" s="25">
        <v>7.4599999999999996E-3</v>
      </c>
      <c r="D200" s="25">
        <f t="shared" si="48"/>
        <v>7.0449999999999992E-3</v>
      </c>
      <c r="E200" s="25"/>
      <c r="F200" s="25">
        <f t="shared" si="49"/>
        <v>4.4388899999999992E-3</v>
      </c>
      <c r="G200" s="25">
        <f t="shared" si="50"/>
        <v>0.10222763669999999</v>
      </c>
      <c r="H200" s="25">
        <v>7.92E-3</v>
      </c>
      <c r="I200" s="25">
        <f t="shared" si="51"/>
        <v>7.5049999999999995E-3</v>
      </c>
      <c r="J200" s="25"/>
      <c r="K200" s="25">
        <f t="shared" si="52"/>
        <v>3.9293899999999996E-3</v>
      </c>
      <c r="L200" s="25">
        <f t="shared" si="53"/>
        <v>9.0493851700000003E-2</v>
      </c>
      <c r="M200" s="25">
        <v>7.3699999999999998E-3</v>
      </c>
      <c r="N200" s="25">
        <f t="shared" si="54"/>
        <v>6.9549999999999994E-3</v>
      </c>
      <c r="O200" s="25"/>
      <c r="P200" s="25">
        <f t="shared" si="55"/>
        <v>4.1373899999999995E-3</v>
      </c>
      <c r="Q200" s="25">
        <f t="shared" si="56"/>
        <v>9.528409169999999E-2</v>
      </c>
      <c r="R200" s="25">
        <v>1.15E-2</v>
      </c>
      <c r="S200" s="25">
        <f t="shared" si="57"/>
        <v>1.1084999999999999E-2</v>
      </c>
      <c r="T200" s="25"/>
      <c r="U200" s="25">
        <f t="shared" si="58"/>
        <v>5.2823899999999997E-3</v>
      </c>
      <c r="V200" s="25">
        <f t="shared" si="59"/>
        <v>0.1216534417</v>
      </c>
      <c r="W200" s="25">
        <v>9.8799999999999999E-3</v>
      </c>
      <c r="X200" s="25">
        <f t="shared" si="60"/>
        <v>9.4649999999999995E-3</v>
      </c>
      <c r="Y200" s="25"/>
      <c r="Z200" s="25">
        <f t="shared" si="61"/>
        <v>4.975789999999999E-3</v>
      </c>
      <c r="AA200" s="25">
        <f t="shared" si="62"/>
        <v>0.11459244369999998</v>
      </c>
      <c r="AB200" s="25">
        <v>7.2999999999999996E-4</v>
      </c>
      <c r="AC200" s="25">
        <f t="shared" si="63"/>
        <v>4.15E-4</v>
      </c>
    </row>
    <row r="201" spans="1:29" s="15" customFormat="1">
      <c r="A201" s="18">
        <v>449</v>
      </c>
      <c r="B201" s="25">
        <v>1.2E-4</v>
      </c>
      <c r="C201" s="25">
        <v>7.3899999999999999E-3</v>
      </c>
      <c r="D201" s="25">
        <f t="shared" si="48"/>
        <v>6.9699999999999996E-3</v>
      </c>
      <c r="E201" s="25"/>
      <c r="F201" s="25">
        <f t="shared" si="49"/>
        <v>4.3638899999999996E-3</v>
      </c>
      <c r="G201" s="25">
        <f t="shared" si="50"/>
        <v>0.1005003867</v>
      </c>
      <c r="H201" s="25">
        <v>7.7799999999999996E-3</v>
      </c>
      <c r="I201" s="25">
        <f t="shared" si="51"/>
        <v>7.3599999999999994E-3</v>
      </c>
      <c r="J201" s="25"/>
      <c r="K201" s="25">
        <f t="shared" si="52"/>
        <v>3.7843899999999995E-3</v>
      </c>
      <c r="L201" s="25">
        <f t="shared" si="53"/>
        <v>8.7154501699999998E-2</v>
      </c>
      <c r="M201" s="25">
        <v>7.2899999999999996E-3</v>
      </c>
      <c r="N201" s="25">
        <f t="shared" si="54"/>
        <v>6.8699999999999994E-3</v>
      </c>
      <c r="O201" s="25"/>
      <c r="P201" s="25">
        <f t="shared" si="55"/>
        <v>4.0523899999999995E-3</v>
      </c>
      <c r="Q201" s="25">
        <f t="shared" si="56"/>
        <v>9.3326541699999988E-2</v>
      </c>
      <c r="R201" s="25">
        <v>1.145E-2</v>
      </c>
      <c r="S201" s="25">
        <f t="shared" si="57"/>
        <v>1.103E-2</v>
      </c>
      <c r="T201" s="25"/>
      <c r="U201" s="25">
        <f t="shared" si="58"/>
        <v>5.2273900000000002E-3</v>
      </c>
      <c r="V201" s="25">
        <f t="shared" si="59"/>
        <v>0.12038679170000001</v>
      </c>
      <c r="W201" s="25">
        <v>9.7900000000000001E-3</v>
      </c>
      <c r="X201" s="25">
        <f t="shared" si="60"/>
        <v>9.3699999999999999E-3</v>
      </c>
      <c r="Y201" s="25"/>
      <c r="Z201" s="25">
        <f t="shared" si="61"/>
        <v>4.8807899999999994E-3</v>
      </c>
      <c r="AA201" s="25">
        <f t="shared" si="62"/>
        <v>0.11240459369999999</v>
      </c>
      <c r="AB201" s="25">
        <v>7.2000000000000005E-4</v>
      </c>
      <c r="AC201" s="25">
        <f t="shared" si="63"/>
        <v>4.2000000000000002E-4</v>
      </c>
    </row>
    <row r="202" spans="1:29" s="15" customFormat="1">
      <c r="A202" s="18">
        <v>450</v>
      </c>
      <c r="B202" s="25">
        <v>1.2E-4</v>
      </c>
      <c r="C202" s="25">
        <v>7.3299999999999997E-3</v>
      </c>
      <c r="D202" s="25">
        <f t="shared" si="48"/>
        <v>6.8950000000000001E-3</v>
      </c>
      <c r="E202" s="25"/>
      <c r="F202" s="25">
        <f t="shared" si="49"/>
        <v>4.2888900000000001E-3</v>
      </c>
      <c r="G202" s="25">
        <f t="shared" si="50"/>
        <v>9.87731367E-2</v>
      </c>
      <c r="H202" s="25">
        <v>7.7999999999999996E-3</v>
      </c>
      <c r="I202" s="25">
        <f t="shared" si="51"/>
        <v>7.365E-3</v>
      </c>
      <c r="J202" s="25"/>
      <c r="K202" s="25">
        <f t="shared" si="52"/>
        <v>3.7893900000000001E-3</v>
      </c>
      <c r="L202" s="25">
        <f t="shared" si="53"/>
        <v>8.7269651700000006E-2</v>
      </c>
      <c r="M202" s="25">
        <v>7.2700000000000004E-3</v>
      </c>
      <c r="N202" s="25">
        <f t="shared" si="54"/>
        <v>6.8350000000000008E-3</v>
      </c>
      <c r="O202" s="25"/>
      <c r="P202" s="25">
        <f t="shared" si="55"/>
        <v>4.0173900000000009E-3</v>
      </c>
      <c r="Q202" s="25">
        <f t="shared" si="56"/>
        <v>9.2520491700000027E-2</v>
      </c>
      <c r="R202" s="25">
        <v>1.1310000000000001E-2</v>
      </c>
      <c r="S202" s="25">
        <f t="shared" si="57"/>
        <v>1.0875000000000001E-2</v>
      </c>
      <c r="T202" s="25"/>
      <c r="U202" s="25">
        <f t="shared" si="58"/>
        <v>5.0723900000000013E-3</v>
      </c>
      <c r="V202" s="25">
        <f t="shared" si="59"/>
        <v>0.11681714170000003</v>
      </c>
      <c r="W202" s="25">
        <v>9.7999999999999997E-3</v>
      </c>
      <c r="X202" s="25">
        <f t="shared" si="60"/>
        <v>9.3650000000000001E-3</v>
      </c>
      <c r="Y202" s="25"/>
      <c r="Z202" s="25">
        <f t="shared" si="61"/>
        <v>4.8757899999999996E-3</v>
      </c>
      <c r="AA202" s="25">
        <f t="shared" si="62"/>
        <v>0.11228944369999999</v>
      </c>
      <c r="AB202" s="25">
        <v>7.5000000000000002E-4</v>
      </c>
      <c r="AC202" s="25">
        <f t="shared" si="63"/>
        <v>4.35E-4</v>
      </c>
    </row>
    <row r="203" spans="1:29" s="15" customFormat="1">
      <c r="A203" s="18">
        <v>451</v>
      </c>
      <c r="B203" s="25">
        <v>1.2E-4</v>
      </c>
      <c r="C203" s="25">
        <v>7.26E-3</v>
      </c>
      <c r="D203" s="25">
        <f t="shared" si="48"/>
        <v>6.8399999999999997E-3</v>
      </c>
      <c r="E203" s="25"/>
      <c r="F203" s="25">
        <f t="shared" si="49"/>
        <v>4.2338899999999997E-3</v>
      </c>
      <c r="G203" s="25">
        <f t="shared" si="50"/>
        <v>9.7506486699999992E-2</v>
      </c>
      <c r="H203" s="25">
        <v>7.8100000000000001E-3</v>
      </c>
      <c r="I203" s="25">
        <f t="shared" si="51"/>
        <v>7.3899999999999999E-3</v>
      </c>
      <c r="J203" s="25"/>
      <c r="K203" s="25">
        <f t="shared" si="52"/>
        <v>3.81439E-3</v>
      </c>
      <c r="L203" s="25">
        <f t="shared" si="53"/>
        <v>8.7845401700000006E-2</v>
      </c>
      <c r="M203" s="25">
        <v>7.26E-3</v>
      </c>
      <c r="N203" s="25">
        <f t="shared" si="54"/>
        <v>6.8399999999999997E-3</v>
      </c>
      <c r="O203" s="25"/>
      <c r="P203" s="25">
        <f t="shared" si="55"/>
        <v>4.0223899999999998E-3</v>
      </c>
      <c r="Q203" s="25">
        <f t="shared" si="56"/>
        <v>9.2635641700000007E-2</v>
      </c>
      <c r="R203" s="25">
        <v>1.1350000000000001E-2</v>
      </c>
      <c r="S203" s="25">
        <f t="shared" si="57"/>
        <v>1.093E-2</v>
      </c>
      <c r="T203" s="25"/>
      <c r="U203" s="25">
        <f t="shared" si="58"/>
        <v>5.1273900000000008E-3</v>
      </c>
      <c r="V203" s="25">
        <f t="shared" si="59"/>
        <v>0.11808379170000002</v>
      </c>
      <c r="W203" s="25">
        <v>9.7400000000000004E-3</v>
      </c>
      <c r="X203" s="25">
        <f t="shared" si="60"/>
        <v>9.3200000000000002E-3</v>
      </c>
      <c r="Y203" s="25"/>
      <c r="Z203" s="25">
        <f t="shared" si="61"/>
        <v>4.8307899999999997E-3</v>
      </c>
      <c r="AA203" s="25">
        <f t="shared" si="62"/>
        <v>0.1112530937</v>
      </c>
      <c r="AB203" s="25">
        <v>7.2000000000000005E-4</v>
      </c>
      <c r="AC203" s="25">
        <f t="shared" si="63"/>
        <v>4.2000000000000002E-4</v>
      </c>
    </row>
    <row r="204" spans="1:29" s="15" customFormat="1">
      <c r="A204" s="18">
        <v>452</v>
      </c>
      <c r="B204" s="25">
        <v>6.0000000000000002E-5</v>
      </c>
      <c r="C204" s="25">
        <v>7.11E-3</v>
      </c>
      <c r="D204" s="25">
        <f t="shared" si="48"/>
        <v>6.7400000000000003E-3</v>
      </c>
      <c r="E204" s="25"/>
      <c r="F204" s="25">
        <f t="shared" si="49"/>
        <v>4.1338900000000003E-3</v>
      </c>
      <c r="G204" s="25">
        <f t="shared" si="50"/>
        <v>9.5203486700000006E-2</v>
      </c>
      <c r="H204" s="25">
        <v>7.62E-3</v>
      </c>
      <c r="I204" s="25">
        <f t="shared" si="51"/>
        <v>7.2500000000000004E-3</v>
      </c>
      <c r="J204" s="25"/>
      <c r="K204" s="25">
        <f t="shared" si="52"/>
        <v>3.6743900000000005E-3</v>
      </c>
      <c r="L204" s="25">
        <f t="shared" si="53"/>
        <v>8.4621201700000009E-2</v>
      </c>
      <c r="M204" s="25">
        <v>7.1900000000000002E-3</v>
      </c>
      <c r="N204" s="25">
        <f t="shared" si="54"/>
        <v>6.8200000000000005E-3</v>
      </c>
      <c r="O204" s="25"/>
      <c r="P204" s="25">
        <f t="shared" si="55"/>
        <v>4.0023900000000006E-3</v>
      </c>
      <c r="Q204" s="25">
        <f t="shared" si="56"/>
        <v>9.2175041700000016E-2</v>
      </c>
      <c r="R204" s="25">
        <v>1.12E-2</v>
      </c>
      <c r="S204" s="25">
        <f t="shared" si="57"/>
        <v>1.0829999999999999E-2</v>
      </c>
      <c r="T204" s="25"/>
      <c r="U204" s="25">
        <f t="shared" si="58"/>
        <v>5.0273899999999996E-3</v>
      </c>
      <c r="V204" s="25">
        <f t="shared" si="59"/>
        <v>0.1157807917</v>
      </c>
      <c r="W204" s="25">
        <v>9.6100000000000005E-3</v>
      </c>
      <c r="X204" s="25">
        <f t="shared" si="60"/>
        <v>9.2399999999999999E-3</v>
      </c>
      <c r="Y204" s="25"/>
      <c r="Z204" s="25">
        <f t="shared" si="61"/>
        <v>4.7507899999999995E-3</v>
      </c>
      <c r="AA204" s="25">
        <f t="shared" si="62"/>
        <v>0.10941069369999999</v>
      </c>
      <c r="AB204" s="25">
        <v>6.8000000000000005E-4</v>
      </c>
      <c r="AC204" s="25">
        <f t="shared" si="63"/>
        <v>3.7000000000000005E-4</v>
      </c>
    </row>
    <row r="205" spans="1:29" s="15" customFormat="1">
      <c r="A205" s="18">
        <v>453</v>
      </c>
      <c r="B205" s="25">
        <v>6.8999999999999997E-5</v>
      </c>
      <c r="C205" s="25">
        <v>7.0499999999999998E-3</v>
      </c>
      <c r="D205" s="25">
        <f t="shared" si="48"/>
        <v>6.6955000000000001E-3</v>
      </c>
      <c r="E205" s="25"/>
      <c r="F205" s="25">
        <f t="shared" si="49"/>
        <v>4.08939E-3</v>
      </c>
      <c r="G205" s="25">
        <f t="shared" si="50"/>
        <v>9.4178651700000005E-2</v>
      </c>
      <c r="H205" s="25">
        <v>7.62E-3</v>
      </c>
      <c r="I205" s="25">
        <f t="shared" si="51"/>
        <v>7.2655000000000003E-3</v>
      </c>
      <c r="J205" s="25"/>
      <c r="K205" s="25">
        <f t="shared" si="52"/>
        <v>3.6898900000000004E-3</v>
      </c>
      <c r="L205" s="25">
        <f t="shared" si="53"/>
        <v>8.497816670000001E-2</v>
      </c>
      <c r="M205" s="25">
        <v>7.1500000000000001E-3</v>
      </c>
      <c r="N205" s="25">
        <f t="shared" si="54"/>
        <v>6.7955000000000003E-3</v>
      </c>
      <c r="O205" s="25"/>
      <c r="P205" s="25">
        <f t="shared" si="55"/>
        <v>3.9778900000000004E-3</v>
      </c>
      <c r="Q205" s="25">
        <f t="shared" si="56"/>
        <v>9.1610806700000019E-2</v>
      </c>
      <c r="R205" s="25">
        <v>1.12E-2</v>
      </c>
      <c r="S205" s="25">
        <f t="shared" si="57"/>
        <v>1.0845499999999999E-2</v>
      </c>
      <c r="T205" s="25"/>
      <c r="U205" s="25">
        <f t="shared" si="58"/>
        <v>5.0428899999999995E-3</v>
      </c>
      <c r="V205" s="25">
        <f t="shared" si="59"/>
        <v>0.1161377567</v>
      </c>
      <c r="W205" s="25">
        <v>9.5090000000000001E-3</v>
      </c>
      <c r="X205" s="25">
        <f t="shared" si="60"/>
        <v>9.1544999999999994E-3</v>
      </c>
      <c r="Y205" s="25"/>
      <c r="Z205" s="25">
        <f t="shared" si="61"/>
        <v>4.665289999999999E-3</v>
      </c>
      <c r="AA205" s="25">
        <f t="shared" si="62"/>
        <v>0.10744162869999999</v>
      </c>
      <c r="AB205" s="25">
        <v>6.4000000000000005E-4</v>
      </c>
      <c r="AC205" s="25">
        <f t="shared" si="63"/>
        <v>3.545E-4</v>
      </c>
    </row>
    <row r="206" spans="1:29" s="15" customFormat="1">
      <c r="A206" s="18">
        <v>454</v>
      </c>
      <c r="B206" s="25">
        <v>1.1E-4</v>
      </c>
      <c r="C206" s="25">
        <v>7.0600000000000003E-3</v>
      </c>
      <c r="D206" s="25">
        <f t="shared" si="48"/>
        <v>6.6649999999999999E-3</v>
      </c>
      <c r="E206" s="25"/>
      <c r="F206" s="25">
        <f t="shared" si="49"/>
        <v>4.0588899999999999E-3</v>
      </c>
      <c r="G206" s="25">
        <f t="shared" si="50"/>
        <v>9.3476236700000007E-2</v>
      </c>
      <c r="H206" s="25">
        <v>7.6600000000000001E-3</v>
      </c>
      <c r="I206" s="25">
        <f t="shared" si="51"/>
        <v>7.2649999999999998E-3</v>
      </c>
      <c r="J206" s="25"/>
      <c r="K206" s="25">
        <f t="shared" si="52"/>
        <v>3.6893899999999999E-3</v>
      </c>
      <c r="L206" s="25">
        <f t="shared" si="53"/>
        <v>8.4966651700000007E-2</v>
      </c>
      <c r="M206" s="25">
        <v>7.1000000000000004E-3</v>
      </c>
      <c r="N206" s="25">
        <f t="shared" si="54"/>
        <v>6.705E-3</v>
      </c>
      <c r="O206" s="25"/>
      <c r="P206" s="25">
        <f t="shared" si="55"/>
        <v>3.8873900000000001E-3</v>
      </c>
      <c r="Q206" s="25">
        <f t="shared" si="56"/>
        <v>8.9526591700000005E-2</v>
      </c>
      <c r="R206" s="25">
        <v>1.1129999999999999E-2</v>
      </c>
      <c r="S206" s="25">
        <f t="shared" si="57"/>
        <v>1.0735E-2</v>
      </c>
      <c r="T206" s="25"/>
      <c r="U206" s="25">
        <f t="shared" si="58"/>
        <v>4.93239E-3</v>
      </c>
      <c r="V206" s="25">
        <f t="shared" si="59"/>
        <v>0.11359294170000001</v>
      </c>
      <c r="W206" s="25">
        <v>9.5399999999999999E-3</v>
      </c>
      <c r="X206" s="25">
        <f t="shared" si="60"/>
        <v>9.1450000000000004E-3</v>
      </c>
      <c r="Y206" s="25"/>
      <c r="Z206" s="25">
        <f t="shared" si="61"/>
        <v>4.6557899999999999E-3</v>
      </c>
      <c r="AA206" s="25">
        <f t="shared" si="62"/>
        <v>0.1072228437</v>
      </c>
      <c r="AB206" s="25">
        <v>6.8000000000000005E-4</v>
      </c>
      <c r="AC206" s="25">
        <f t="shared" si="63"/>
        <v>3.9500000000000001E-4</v>
      </c>
    </row>
    <row r="207" spans="1:29" s="15" customFormat="1">
      <c r="A207" s="18">
        <v>455</v>
      </c>
      <c r="B207" s="25">
        <v>3.0000000000000001E-5</v>
      </c>
      <c r="C207" s="25">
        <v>6.9300000000000004E-3</v>
      </c>
      <c r="D207" s="25">
        <f t="shared" si="48"/>
        <v>6.5750000000000001E-3</v>
      </c>
      <c r="E207" s="25"/>
      <c r="F207" s="25">
        <f t="shared" si="49"/>
        <v>3.9688900000000001E-3</v>
      </c>
      <c r="G207" s="25">
        <f t="shared" si="50"/>
        <v>9.140353670000001E-2</v>
      </c>
      <c r="H207" s="25">
        <v>7.5599999999999999E-3</v>
      </c>
      <c r="I207" s="25">
        <f t="shared" si="51"/>
        <v>7.2049999999999996E-3</v>
      </c>
      <c r="J207" s="25"/>
      <c r="K207" s="25">
        <f t="shared" si="52"/>
        <v>3.6293899999999997E-3</v>
      </c>
      <c r="L207" s="25">
        <f t="shared" si="53"/>
        <v>8.3584851700000004E-2</v>
      </c>
      <c r="M207" s="25">
        <v>7.0200000000000002E-3</v>
      </c>
      <c r="N207" s="25">
        <f t="shared" si="54"/>
        <v>6.6649999999999999E-3</v>
      </c>
      <c r="O207" s="25"/>
      <c r="P207" s="25">
        <f t="shared" si="55"/>
        <v>3.84739E-3</v>
      </c>
      <c r="Q207" s="25">
        <f t="shared" si="56"/>
        <v>8.8605391700000008E-2</v>
      </c>
      <c r="R207" s="25">
        <v>1.11E-2</v>
      </c>
      <c r="S207" s="25">
        <f t="shared" si="57"/>
        <v>1.0745000000000001E-2</v>
      </c>
      <c r="T207" s="25"/>
      <c r="U207" s="25">
        <f t="shared" si="58"/>
        <v>4.9423900000000014E-3</v>
      </c>
      <c r="V207" s="25">
        <f t="shared" si="59"/>
        <v>0.11382324170000004</v>
      </c>
      <c r="W207" s="25">
        <v>9.4000000000000004E-3</v>
      </c>
      <c r="X207" s="25">
        <f t="shared" si="60"/>
        <v>9.045000000000001E-3</v>
      </c>
      <c r="Y207" s="25"/>
      <c r="Z207" s="25">
        <f t="shared" si="61"/>
        <v>4.5557900000000005E-3</v>
      </c>
      <c r="AA207" s="25">
        <f t="shared" si="62"/>
        <v>0.10491984370000002</v>
      </c>
      <c r="AB207" s="25">
        <v>6.8000000000000005E-4</v>
      </c>
      <c r="AC207" s="25">
        <f t="shared" si="63"/>
        <v>3.5500000000000001E-4</v>
      </c>
    </row>
    <row r="208" spans="1:29" s="15" customFormat="1">
      <c r="A208" s="18">
        <v>456</v>
      </c>
      <c r="B208" s="25">
        <v>-1.0000000000000001E-5</v>
      </c>
      <c r="C208" s="25">
        <v>6.8599999999999998E-3</v>
      </c>
      <c r="D208" s="25">
        <f t="shared" si="48"/>
        <v>6.5699999999999995E-3</v>
      </c>
      <c r="E208" s="25"/>
      <c r="F208" s="25">
        <f t="shared" si="49"/>
        <v>3.9638899999999994E-3</v>
      </c>
      <c r="G208" s="25">
        <f t="shared" si="50"/>
        <v>9.1288386699999988E-2</v>
      </c>
      <c r="H208" s="25">
        <v>7.5199999999999998E-3</v>
      </c>
      <c r="I208" s="25">
        <f t="shared" si="51"/>
        <v>7.2299999999999994E-3</v>
      </c>
      <c r="J208" s="25"/>
      <c r="K208" s="25">
        <f t="shared" si="52"/>
        <v>3.6543899999999995E-3</v>
      </c>
      <c r="L208" s="25">
        <f t="shared" si="53"/>
        <v>8.416060169999999E-2</v>
      </c>
      <c r="M208" s="25">
        <v>7.0000000000000001E-3</v>
      </c>
      <c r="N208" s="25">
        <f t="shared" si="54"/>
        <v>6.7099999999999998E-3</v>
      </c>
      <c r="O208" s="25"/>
      <c r="P208" s="25">
        <f t="shared" si="55"/>
        <v>3.8923899999999999E-3</v>
      </c>
      <c r="Q208" s="25">
        <f t="shared" si="56"/>
        <v>8.9641741699999999E-2</v>
      </c>
      <c r="R208" s="25">
        <v>1.102E-2</v>
      </c>
      <c r="S208" s="25">
        <f t="shared" si="57"/>
        <v>1.073E-2</v>
      </c>
      <c r="T208" s="25"/>
      <c r="U208" s="25">
        <f t="shared" si="58"/>
        <v>4.9273900000000002E-3</v>
      </c>
      <c r="V208" s="25">
        <f t="shared" si="59"/>
        <v>0.11347779170000001</v>
      </c>
      <c r="W208" s="25">
        <v>9.4400000000000005E-3</v>
      </c>
      <c r="X208" s="25">
        <f t="shared" si="60"/>
        <v>9.1500000000000001E-3</v>
      </c>
      <c r="Y208" s="25"/>
      <c r="Z208" s="25">
        <f t="shared" si="61"/>
        <v>4.6607899999999997E-3</v>
      </c>
      <c r="AA208" s="25">
        <f t="shared" si="62"/>
        <v>0.1073379937</v>
      </c>
      <c r="AB208" s="25">
        <v>5.9000000000000003E-4</v>
      </c>
      <c r="AC208" s="25">
        <f t="shared" si="63"/>
        <v>2.9E-4</v>
      </c>
    </row>
    <row r="209" spans="1:29" s="15" customFormat="1">
      <c r="A209" s="18">
        <v>457</v>
      </c>
      <c r="B209" s="25">
        <v>1.0000000000000001E-5</v>
      </c>
      <c r="C209" s="25">
        <v>6.7400000000000003E-3</v>
      </c>
      <c r="D209" s="25">
        <f t="shared" si="48"/>
        <v>6.4200000000000004E-3</v>
      </c>
      <c r="E209" s="25"/>
      <c r="F209" s="25">
        <f t="shared" si="49"/>
        <v>3.8138900000000003E-3</v>
      </c>
      <c r="G209" s="25">
        <f t="shared" si="50"/>
        <v>8.7833886700000016E-2</v>
      </c>
      <c r="H209" s="25">
        <v>7.3400000000000002E-3</v>
      </c>
      <c r="I209" s="25">
        <f t="shared" si="51"/>
        <v>7.0200000000000002E-3</v>
      </c>
      <c r="J209" s="25"/>
      <c r="K209" s="25">
        <f t="shared" si="52"/>
        <v>3.4443900000000003E-3</v>
      </c>
      <c r="L209" s="25">
        <f t="shared" si="53"/>
        <v>7.9324301700000016E-2</v>
      </c>
      <c r="M209" s="25">
        <v>6.8300000000000001E-3</v>
      </c>
      <c r="N209" s="25">
        <f t="shared" si="54"/>
        <v>6.5100000000000002E-3</v>
      </c>
      <c r="O209" s="25"/>
      <c r="P209" s="25">
        <f t="shared" si="55"/>
        <v>3.6923900000000003E-3</v>
      </c>
      <c r="Q209" s="25">
        <f t="shared" si="56"/>
        <v>8.5035741700000014E-2</v>
      </c>
      <c r="R209" s="25">
        <v>1.089E-2</v>
      </c>
      <c r="S209" s="25">
        <f t="shared" si="57"/>
        <v>1.057E-2</v>
      </c>
      <c r="T209" s="25"/>
      <c r="U209" s="25">
        <f t="shared" si="58"/>
        <v>4.7673899999999998E-3</v>
      </c>
      <c r="V209" s="25">
        <f t="shared" si="59"/>
        <v>0.10979299169999999</v>
      </c>
      <c r="W209" s="25">
        <v>9.2499999999999995E-3</v>
      </c>
      <c r="X209" s="25">
        <f t="shared" si="60"/>
        <v>8.9299999999999987E-3</v>
      </c>
      <c r="Y209" s="25"/>
      <c r="Z209" s="25">
        <f t="shared" si="61"/>
        <v>4.4407899999999983E-3</v>
      </c>
      <c r="AA209" s="25">
        <f t="shared" si="62"/>
        <v>0.10227139369999996</v>
      </c>
      <c r="AB209" s="25">
        <v>6.3000000000000003E-4</v>
      </c>
      <c r="AC209" s="25">
        <f t="shared" si="63"/>
        <v>3.2000000000000003E-4</v>
      </c>
    </row>
    <row r="210" spans="1:29" s="15" customFormat="1">
      <c r="A210" s="18">
        <v>458</v>
      </c>
      <c r="B210" s="25">
        <v>1.2999999999999999E-4</v>
      </c>
      <c r="C210" s="25">
        <v>6.7499999999999999E-3</v>
      </c>
      <c r="D210" s="25">
        <f t="shared" si="48"/>
        <v>6.3400000000000001E-3</v>
      </c>
      <c r="E210" s="25"/>
      <c r="F210" s="25">
        <f t="shared" si="49"/>
        <v>3.7338900000000001E-3</v>
      </c>
      <c r="G210" s="25">
        <f t="shared" si="50"/>
        <v>8.5991486700000008E-2</v>
      </c>
      <c r="H210" s="25">
        <v>7.3899999999999999E-3</v>
      </c>
      <c r="I210" s="25">
        <f t="shared" si="51"/>
        <v>6.9800000000000001E-3</v>
      </c>
      <c r="J210" s="25"/>
      <c r="K210" s="25">
        <f t="shared" si="52"/>
        <v>3.4043900000000002E-3</v>
      </c>
      <c r="L210" s="25">
        <f t="shared" si="53"/>
        <v>7.8403101700000005E-2</v>
      </c>
      <c r="M210" s="25">
        <v>6.7200000000000003E-3</v>
      </c>
      <c r="N210" s="25">
        <f t="shared" si="54"/>
        <v>6.3100000000000005E-3</v>
      </c>
      <c r="O210" s="25"/>
      <c r="P210" s="25">
        <f t="shared" si="55"/>
        <v>3.4923900000000006E-3</v>
      </c>
      <c r="Q210" s="25">
        <f t="shared" si="56"/>
        <v>8.0429741700000015E-2</v>
      </c>
      <c r="R210" s="25">
        <v>1.077E-2</v>
      </c>
      <c r="S210" s="25">
        <f t="shared" si="57"/>
        <v>1.0359999999999999E-2</v>
      </c>
      <c r="T210" s="25"/>
      <c r="U210" s="25">
        <f t="shared" si="58"/>
        <v>4.5573899999999997E-3</v>
      </c>
      <c r="V210" s="25">
        <f t="shared" si="59"/>
        <v>0.10495669169999999</v>
      </c>
      <c r="W210" s="25">
        <v>9.2800000000000001E-3</v>
      </c>
      <c r="X210" s="25">
        <f t="shared" si="60"/>
        <v>8.8699999999999994E-3</v>
      </c>
      <c r="Y210" s="25"/>
      <c r="Z210" s="25">
        <f t="shared" si="61"/>
        <v>4.380789999999999E-3</v>
      </c>
      <c r="AA210" s="25">
        <f t="shared" si="62"/>
        <v>0.10088959369999999</v>
      </c>
      <c r="AB210" s="25">
        <v>6.8999999999999997E-4</v>
      </c>
      <c r="AC210" s="25">
        <f t="shared" si="63"/>
        <v>4.0999999999999999E-4</v>
      </c>
    </row>
    <row r="211" spans="1:29" s="15" customFormat="1">
      <c r="A211" s="18">
        <v>459</v>
      </c>
      <c r="B211" s="25">
        <v>9.0000000000000006E-5</v>
      </c>
      <c r="C211" s="25">
        <v>6.6600000000000001E-3</v>
      </c>
      <c r="D211" s="25">
        <f t="shared" si="48"/>
        <v>6.28E-3</v>
      </c>
      <c r="E211" s="25"/>
      <c r="F211" s="25">
        <f t="shared" si="49"/>
        <v>3.67389E-3</v>
      </c>
      <c r="G211" s="25">
        <f t="shared" si="50"/>
        <v>8.4609686700000006E-2</v>
      </c>
      <c r="H211" s="25">
        <v>7.3299999999999997E-3</v>
      </c>
      <c r="I211" s="25">
        <f t="shared" si="51"/>
        <v>6.9499999999999996E-3</v>
      </c>
      <c r="J211" s="25"/>
      <c r="K211" s="25">
        <f t="shared" si="52"/>
        <v>3.3743899999999997E-3</v>
      </c>
      <c r="L211" s="25">
        <f t="shared" si="53"/>
        <v>7.7712201699999997E-2</v>
      </c>
      <c r="M211" s="25">
        <v>6.7600000000000004E-3</v>
      </c>
      <c r="N211" s="25">
        <f t="shared" si="54"/>
        <v>6.3800000000000003E-3</v>
      </c>
      <c r="O211" s="25"/>
      <c r="P211" s="25">
        <f t="shared" si="55"/>
        <v>3.5623900000000003E-3</v>
      </c>
      <c r="Q211" s="25">
        <f t="shared" si="56"/>
        <v>8.2041841700000007E-2</v>
      </c>
      <c r="R211" s="25">
        <v>1.077E-2</v>
      </c>
      <c r="S211" s="25">
        <f t="shared" si="57"/>
        <v>1.039E-2</v>
      </c>
      <c r="T211" s="25"/>
      <c r="U211" s="25">
        <f t="shared" si="58"/>
        <v>4.5873900000000002E-3</v>
      </c>
      <c r="V211" s="25">
        <f t="shared" si="59"/>
        <v>0.10564759170000002</v>
      </c>
      <c r="W211" s="25">
        <v>9.1800000000000007E-3</v>
      </c>
      <c r="X211" s="25">
        <f t="shared" si="60"/>
        <v>8.8000000000000005E-3</v>
      </c>
      <c r="Y211" s="25"/>
      <c r="Z211" s="25">
        <f t="shared" si="61"/>
        <v>4.3107900000000001E-3</v>
      </c>
      <c r="AA211" s="25">
        <f t="shared" si="62"/>
        <v>9.9277493700000011E-2</v>
      </c>
      <c r="AB211" s="25">
        <v>6.7000000000000002E-4</v>
      </c>
      <c r="AC211" s="25">
        <f t="shared" si="63"/>
        <v>3.8000000000000002E-4</v>
      </c>
    </row>
    <row r="212" spans="1:29" s="15" customFormat="1">
      <c r="A212" s="18">
        <v>460</v>
      </c>
      <c r="B212" s="25">
        <v>8.0000000000000007E-5</v>
      </c>
      <c r="C212" s="25">
        <v>6.8900000000000003E-3</v>
      </c>
      <c r="D212" s="25">
        <f t="shared" si="48"/>
        <v>6.535E-3</v>
      </c>
      <c r="E212" s="25"/>
      <c r="F212" s="25">
        <f t="shared" si="49"/>
        <v>3.92889E-3</v>
      </c>
      <c r="G212" s="25">
        <f t="shared" si="50"/>
        <v>9.0482336699999999E-2</v>
      </c>
      <c r="H212" s="25">
        <v>7.3800000000000003E-3</v>
      </c>
      <c r="I212" s="25">
        <f t="shared" si="51"/>
        <v>7.025E-3</v>
      </c>
      <c r="J212" s="25"/>
      <c r="K212" s="25">
        <f t="shared" si="52"/>
        <v>3.4493900000000001E-3</v>
      </c>
      <c r="L212" s="25">
        <f t="shared" si="53"/>
        <v>7.9439451700000011E-2</v>
      </c>
      <c r="M212" s="25">
        <v>6.8599999999999998E-3</v>
      </c>
      <c r="N212" s="25">
        <f t="shared" si="54"/>
        <v>6.5049999999999995E-3</v>
      </c>
      <c r="O212" s="25"/>
      <c r="P212" s="25">
        <f t="shared" si="55"/>
        <v>3.6873899999999996E-3</v>
      </c>
      <c r="Q212" s="25">
        <f t="shared" si="56"/>
        <v>8.4920591699999992E-2</v>
      </c>
      <c r="R212" s="25">
        <v>1.085E-2</v>
      </c>
      <c r="S212" s="25">
        <f t="shared" si="57"/>
        <v>1.0495000000000001E-2</v>
      </c>
      <c r="T212" s="25"/>
      <c r="U212" s="25">
        <f t="shared" si="58"/>
        <v>4.6923900000000011E-3</v>
      </c>
      <c r="V212" s="25">
        <f t="shared" si="59"/>
        <v>0.10806574170000004</v>
      </c>
      <c r="W212" s="25">
        <v>9.2899999999999996E-3</v>
      </c>
      <c r="X212" s="25">
        <f t="shared" si="60"/>
        <v>8.9350000000000002E-3</v>
      </c>
      <c r="Y212" s="25"/>
      <c r="Z212" s="25">
        <f t="shared" si="61"/>
        <v>4.4457899999999998E-3</v>
      </c>
      <c r="AA212" s="25">
        <f t="shared" si="62"/>
        <v>0.1023865437</v>
      </c>
      <c r="AB212" s="25">
        <v>6.3000000000000003E-4</v>
      </c>
      <c r="AC212" s="25">
        <f t="shared" si="63"/>
        <v>3.5500000000000001E-4</v>
      </c>
    </row>
    <row r="213" spans="1:29" s="15" customFormat="1">
      <c r="A213" s="18">
        <v>461</v>
      </c>
      <c r="B213" s="25">
        <v>1.0000000000000001E-5</v>
      </c>
      <c r="C213" s="25">
        <v>6.7499999999999999E-3</v>
      </c>
      <c r="D213" s="25">
        <f t="shared" si="48"/>
        <v>6.4349999999999997E-3</v>
      </c>
      <c r="E213" s="25"/>
      <c r="F213" s="25">
        <f t="shared" si="49"/>
        <v>3.8288899999999997E-3</v>
      </c>
      <c r="G213" s="25">
        <f t="shared" si="50"/>
        <v>8.8179336699999999E-2</v>
      </c>
      <c r="H213" s="25">
        <v>7.4599999999999996E-3</v>
      </c>
      <c r="I213" s="25">
        <f t="shared" si="51"/>
        <v>7.1449999999999994E-3</v>
      </c>
      <c r="J213" s="25"/>
      <c r="K213" s="25">
        <f t="shared" si="52"/>
        <v>3.5693899999999995E-3</v>
      </c>
      <c r="L213" s="25">
        <f t="shared" si="53"/>
        <v>8.2203051699999988E-2</v>
      </c>
      <c r="M213" s="25">
        <v>6.9499999999999996E-3</v>
      </c>
      <c r="N213" s="25">
        <f t="shared" si="54"/>
        <v>6.6349999999999994E-3</v>
      </c>
      <c r="O213" s="25"/>
      <c r="P213" s="25">
        <f t="shared" si="55"/>
        <v>3.8173899999999995E-3</v>
      </c>
      <c r="Q213" s="25">
        <f t="shared" si="56"/>
        <v>8.7914491699999986E-2</v>
      </c>
      <c r="R213" s="25">
        <v>1.098E-2</v>
      </c>
      <c r="S213" s="25">
        <f t="shared" si="57"/>
        <v>1.0665000000000001E-2</v>
      </c>
      <c r="T213" s="25"/>
      <c r="U213" s="25">
        <f t="shared" si="58"/>
        <v>4.8623900000000012E-3</v>
      </c>
      <c r="V213" s="25">
        <f t="shared" si="59"/>
        <v>0.11198084170000003</v>
      </c>
      <c r="W213" s="25">
        <v>9.3900000000000008E-3</v>
      </c>
      <c r="X213" s="25">
        <f t="shared" si="60"/>
        <v>9.0750000000000015E-3</v>
      </c>
      <c r="Y213" s="25"/>
      <c r="Z213" s="25">
        <f t="shared" si="61"/>
        <v>4.585790000000001E-3</v>
      </c>
      <c r="AA213" s="25">
        <f t="shared" si="62"/>
        <v>0.10561074370000002</v>
      </c>
      <c r="AB213" s="25">
        <v>6.2E-4</v>
      </c>
      <c r="AC213" s="25">
        <f t="shared" si="63"/>
        <v>3.1500000000000001E-4</v>
      </c>
    </row>
    <row r="214" spans="1:29" s="15" customFormat="1">
      <c r="A214" s="18">
        <v>462</v>
      </c>
      <c r="B214" s="25">
        <v>1.2999999999999999E-4</v>
      </c>
      <c r="C214" s="25">
        <v>6.6600000000000001E-3</v>
      </c>
      <c r="D214" s="25">
        <f t="shared" si="48"/>
        <v>6.2750000000000002E-3</v>
      </c>
      <c r="E214" s="25"/>
      <c r="F214" s="25">
        <f t="shared" si="49"/>
        <v>3.6688900000000002E-3</v>
      </c>
      <c r="G214" s="25">
        <f t="shared" si="50"/>
        <v>8.4494536700000011E-2</v>
      </c>
      <c r="H214" s="25">
        <v>7.3299999999999997E-3</v>
      </c>
      <c r="I214" s="25">
        <f t="shared" si="51"/>
        <v>6.9449999999999998E-3</v>
      </c>
      <c r="J214" s="25"/>
      <c r="K214" s="25">
        <f t="shared" si="52"/>
        <v>3.3693899999999999E-3</v>
      </c>
      <c r="L214" s="25">
        <f t="shared" si="53"/>
        <v>7.7597051700000003E-2</v>
      </c>
      <c r="M214" s="25">
        <v>6.7099999999999998E-3</v>
      </c>
      <c r="N214" s="25">
        <f t="shared" si="54"/>
        <v>6.3249999999999999E-3</v>
      </c>
      <c r="O214" s="25"/>
      <c r="P214" s="25">
        <f t="shared" si="55"/>
        <v>3.50739E-3</v>
      </c>
      <c r="Q214" s="25">
        <f t="shared" si="56"/>
        <v>8.0775191699999999E-2</v>
      </c>
      <c r="R214" s="25">
        <v>1.085E-2</v>
      </c>
      <c r="S214" s="25">
        <f t="shared" si="57"/>
        <v>1.0465E-2</v>
      </c>
      <c r="T214" s="25"/>
      <c r="U214" s="25">
        <f t="shared" si="58"/>
        <v>4.6623900000000006E-3</v>
      </c>
      <c r="V214" s="25">
        <f t="shared" si="59"/>
        <v>0.10737484170000001</v>
      </c>
      <c r="W214" s="25">
        <v>9.2589999999999999E-3</v>
      </c>
      <c r="X214" s="25">
        <f t="shared" si="60"/>
        <v>8.8739999999999999E-3</v>
      </c>
      <c r="Y214" s="25"/>
      <c r="Z214" s="25">
        <f t="shared" si="61"/>
        <v>4.3847899999999995E-3</v>
      </c>
      <c r="AA214" s="25">
        <f t="shared" si="62"/>
        <v>0.10098171369999999</v>
      </c>
      <c r="AB214" s="25">
        <v>6.4000000000000005E-4</v>
      </c>
      <c r="AC214" s="25">
        <f t="shared" si="63"/>
        <v>3.8500000000000003E-4</v>
      </c>
    </row>
    <row r="215" spans="1:29" s="15" customFormat="1">
      <c r="A215" s="18">
        <v>463</v>
      </c>
      <c r="B215" s="25">
        <v>6.8999999999999997E-5</v>
      </c>
      <c r="C215" s="25">
        <v>6.5199999999999998E-3</v>
      </c>
      <c r="D215" s="25">
        <f t="shared" si="48"/>
        <v>6.1805000000000002E-3</v>
      </c>
      <c r="E215" s="25"/>
      <c r="F215" s="25">
        <f t="shared" si="49"/>
        <v>3.5743900000000002E-3</v>
      </c>
      <c r="G215" s="25">
        <f t="shared" si="50"/>
        <v>8.231820170000001E-2</v>
      </c>
      <c r="H215" s="25">
        <v>7.1999999999999998E-3</v>
      </c>
      <c r="I215" s="25">
        <f t="shared" si="51"/>
        <v>6.8605000000000003E-3</v>
      </c>
      <c r="J215" s="25"/>
      <c r="K215" s="25">
        <f t="shared" si="52"/>
        <v>3.2848900000000004E-3</v>
      </c>
      <c r="L215" s="25">
        <f t="shared" si="53"/>
        <v>7.5651016700000018E-2</v>
      </c>
      <c r="M215" s="25">
        <v>6.6899999999999998E-3</v>
      </c>
      <c r="N215" s="25">
        <f t="shared" si="54"/>
        <v>6.3505000000000002E-3</v>
      </c>
      <c r="O215" s="25"/>
      <c r="P215" s="25">
        <f t="shared" si="55"/>
        <v>3.5328900000000003E-3</v>
      </c>
      <c r="Q215" s="25">
        <f t="shared" si="56"/>
        <v>8.1362456700000016E-2</v>
      </c>
      <c r="R215" s="25">
        <v>1.072E-2</v>
      </c>
      <c r="S215" s="25">
        <f t="shared" si="57"/>
        <v>1.0380500000000001E-2</v>
      </c>
      <c r="T215" s="25"/>
      <c r="U215" s="25">
        <f t="shared" si="58"/>
        <v>4.5778900000000011E-3</v>
      </c>
      <c r="V215" s="25">
        <f t="shared" si="59"/>
        <v>0.10542880670000003</v>
      </c>
      <c r="W215" s="25">
        <v>9.0900000000000009E-3</v>
      </c>
      <c r="X215" s="25">
        <f t="shared" si="60"/>
        <v>8.7505000000000013E-3</v>
      </c>
      <c r="Y215" s="25"/>
      <c r="Z215" s="25">
        <f t="shared" si="61"/>
        <v>4.2612900000000009E-3</v>
      </c>
      <c r="AA215" s="25">
        <f t="shared" si="62"/>
        <v>9.8137508700000028E-2</v>
      </c>
      <c r="AB215" s="25">
        <v>6.0999999999999997E-4</v>
      </c>
      <c r="AC215" s="25">
        <f t="shared" si="63"/>
        <v>3.3949999999999996E-4</v>
      </c>
    </row>
    <row r="216" spans="1:29" s="15" customFormat="1">
      <c r="A216" s="18">
        <v>464</v>
      </c>
      <c r="B216" s="25">
        <v>1.8000000000000001E-4</v>
      </c>
      <c r="C216" s="25">
        <v>6.5100000000000002E-3</v>
      </c>
      <c r="D216" s="25">
        <f t="shared" si="48"/>
        <v>6.1050000000000002E-3</v>
      </c>
      <c r="E216" s="25"/>
      <c r="F216" s="25">
        <f t="shared" si="49"/>
        <v>3.4988900000000002E-3</v>
      </c>
      <c r="G216" s="25">
        <f t="shared" si="50"/>
        <v>8.0579436700000007E-2</v>
      </c>
      <c r="H216" s="25">
        <v>7.2500000000000004E-3</v>
      </c>
      <c r="I216" s="25">
        <f t="shared" si="51"/>
        <v>6.8450000000000004E-3</v>
      </c>
      <c r="J216" s="25"/>
      <c r="K216" s="25">
        <f t="shared" si="52"/>
        <v>3.2693900000000005E-3</v>
      </c>
      <c r="L216" s="25">
        <f t="shared" si="53"/>
        <v>7.5294051700000017E-2</v>
      </c>
      <c r="M216" s="25">
        <v>6.5799999999999999E-3</v>
      </c>
      <c r="N216" s="25">
        <f t="shared" si="54"/>
        <v>6.1749999999999999E-3</v>
      </c>
      <c r="O216" s="25"/>
      <c r="P216" s="25">
        <f t="shared" si="55"/>
        <v>3.35739E-3</v>
      </c>
      <c r="Q216" s="25">
        <f t="shared" si="56"/>
        <v>7.7320691699999999E-2</v>
      </c>
      <c r="R216" s="25">
        <v>1.0670000000000001E-2</v>
      </c>
      <c r="S216" s="25">
        <f t="shared" si="57"/>
        <v>1.0265E-2</v>
      </c>
      <c r="T216" s="25"/>
      <c r="U216" s="25">
        <f t="shared" si="58"/>
        <v>4.4623900000000001E-3</v>
      </c>
      <c r="V216" s="25">
        <f t="shared" si="59"/>
        <v>0.1027688417</v>
      </c>
      <c r="W216" s="25">
        <v>9.11E-3</v>
      </c>
      <c r="X216" s="25">
        <f t="shared" si="60"/>
        <v>8.7049999999999992E-3</v>
      </c>
      <c r="Y216" s="25"/>
      <c r="Z216" s="25">
        <f t="shared" si="61"/>
        <v>4.2157899999999988E-3</v>
      </c>
      <c r="AA216" s="25">
        <f t="shared" si="62"/>
        <v>9.7089643699999978E-2</v>
      </c>
      <c r="AB216" s="25">
        <v>6.3000000000000003E-4</v>
      </c>
      <c r="AC216" s="25">
        <f t="shared" si="63"/>
        <v>4.0500000000000003E-4</v>
      </c>
    </row>
    <row r="217" spans="1:29" s="15" customFormat="1">
      <c r="A217" s="18">
        <v>465</v>
      </c>
      <c r="B217" s="25">
        <v>4.0000000000000003E-5</v>
      </c>
      <c r="C217" s="25">
        <v>6.43E-3</v>
      </c>
      <c r="D217" s="25">
        <f t="shared" si="48"/>
        <v>6.1250000000000002E-3</v>
      </c>
      <c r="E217" s="25"/>
      <c r="F217" s="25">
        <f t="shared" si="49"/>
        <v>3.5188900000000002E-3</v>
      </c>
      <c r="G217" s="25">
        <f t="shared" si="50"/>
        <v>8.1040036700000012E-2</v>
      </c>
      <c r="H217" s="25">
        <v>7.1000000000000004E-3</v>
      </c>
      <c r="I217" s="25">
        <f t="shared" si="51"/>
        <v>6.7950000000000007E-3</v>
      </c>
      <c r="J217" s="25"/>
      <c r="K217" s="25">
        <f t="shared" si="52"/>
        <v>3.2193900000000008E-3</v>
      </c>
      <c r="L217" s="25">
        <f t="shared" si="53"/>
        <v>7.4142551700000017E-2</v>
      </c>
      <c r="M217" s="25">
        <v>6.6400000000000001E-3</v>
      </c>
      <c r="N217" s="25">
        <f t="shared" si="54"/>
        <v>6.3350000000000004E-3</v>
      </c>
      <c r="O217" s="25"/>
      <c r="P217" s="25">
        <f t="shared" si="55"/>
        <v>3.5173900000000004E-3</v>
      </c>
      <c r="Q217" s="25">
        <f t="shared" si="56"/>
        <v>8.1005491700000015E-2</v>
      </c>
      <c r="R217" s="25">
        <v>1.0580000000000001E-2</v>
      </c>
      <c r="S217" s="25">
        <f t="shared" si="57"/>
        <v>1.0275000000000001E-2</v>
      </c>
      <c r="T217" s="25"/>
      <c r="U217" s="25">
        <f t="shared" si="58"/>
        <v>4.4723900000000014E-3</v>
      </c>
      <c r="V217" s="25">
        <f t="shared" si="59"/>
        <v>0.10299914170000003</v>
      </c>
      <c r="W217" s="25">
        <v>8.9499999999999996E-3</v>
      </c>
      <c r="X217" s="25">
        <f t="shared" si="60"/>
        <v>8.6449999999999999E-3</v>
      </c>
      <c r="Y217" s="25"/>
      <c r="Z217" s="25">
        <f t="shared" si="61"/>
        <v>4.1557899999999995E-3</v>
      </c>
      <c r="AA217" s="25">
        <f t="shared" si="62"/>
        <v>9.5707843699999989E-2</v>
      </c>
      <c r="AB217" s="25">
        <v>5.6999999999999998E-4</v>
      </c>
      <c r="AC217" s="25">
        <f t="shared" si="63"/>
        <v>3.0499999999999999E-4</v>
      </c>
    </row>
    <row r="218" spans="1:29" s="15" customFormat="1">
      <c r="A218" s="18">
        <v>466</v>
      </c>
      <c r="B218" s="25">
        <v>1.2E-4</v>
      </c>
      <c r="C218" s="25">
        <v>6.3699999999999998E-3</v>
      </c>
      <c r="D218" s="25">
        <f t="shared" si="48"/>
        <v>6.025E-3</v>
      </c>
      <c r="E218" s="25"/>
      <c r="F218" s="25">
        <f t="shared" si="49"/>
        <v>3.4188899999999999E-3</v>
      </c>
      <c r="G218" s="25">
        <f t="shared" si="50"/>
        <v>7.8737036699999999E-2</v>
      </c>
      <c r="H218" s="25">
        <v>7.0600000000000003E-3</v>
      </c>
      <c r="I218" s="25">
        <f t="shared" si="51"/>
        <v>6.7150000000000005E-3</v>
      </c>
      <c r="J218" s="25"/>
      <c r="K218" s="25">
        <f t="shared" si="52"/>
        <v>3.1393900000000006E-3</v>
      </c>
      <c r="L218" s="25">
        <f t="shared" si="53"/>
        <v>7.2300151700000023E-2</v>
      </c>
      <c r="M218" s="25">
        <v>6.6E-3</v>
      </c>
      <c r="N218" s="25">
        <f t="shared" si="54"/>
        <v>6.2550000000000001E-3</v>
      </c>
      <c r="O218" s="25"/>
      <c r="P218" s="25">
        <f t="shared" si="55"/>
        <v>3.4373900000000002E-3</v>
      </c>
      <c r="Q218" s="25">
        <f t="shared" si="56"/>
        <v>7.9163091700000007E-2</v>
      </c>
      <c r="R218" s="25">
        <v>1.052E-2</v>
      </c>
      <c r="S218" s="25">
        <f t="shared" si="57"/>
        <v>1.0175E-2</v>
      </c>
      <c r="T218" s="25"/>
      <c r="U218" s="25">
        <f t="shared" si="58"/>
        <v>4.3723900000000003E-3</v>
      </c>
      <c r="V218" s="25">
        <f t="shared" si="59"/>
        <v>0.10069614170000001</v>
      </c>
      <c r="W218" s="25">
        <v>8.9499999999999996E-3</v>
      </c>
      <c r="X218" s="25">
        <f t="shared" si="60"/>
        <v>8.6049999999999998E-3</v>
      </c>
      <c r="Y218" s="25"/>
      <c r="Z218" s="25">
        <f t="shared" si="61"/>
        <v>4.1157899999999994E-3</v>
      </c>
      <c r="AA218" s="25">
        <f t="shared" si="62"/>
        <v>9.4786643699999992E-2</v>
      </c>
      <c r="AB218" s="25">
        <v>5.6999999999999998E-4</v>
      </c>
      <c r="AC218" s="25">
        <f t="shared" si="63"/>
        <v>3.4499999999999998E-4</v>
      </c>
    </row>
    <row r="219" spans="1:29" s="15" customFormat="1">
      <c r="A219" s="18">
        <v>467</v>
      </c>
      <c r="B219" s="25">
        <v>3.0000000000000001E-5</v>
      </c>
      <c r="C219" s="25">
        <v>6.2599999999999999E-3</v>
      </c>
      <c r="D219" s="25">
        <f t="shared" si="48"/>
        <v>5.9350000000000002E-3</v>
      </c>
      <c r="E219" s="25"/>
      <c r="F219" s="25">
        <f t="shared" si="49"/>
        <v>3.3288900000000001E-3</v>
      </c>
      <c r="G219" s="25">
        <f t="shared" si="50"/>
        <v>7.6664336700000002E-2</v>
      </c>
      <c r="H219" s="25">
        <v>6.9699999999999996E-3</v>
      </c>
      <c r="I219" s="25">
        <f t="shared" si="51"/>
        <v>6.6449999999999999E-3</v>
      </c>
      <c r="J219" s="25"/>
      <c r="K219" s="25">
        <f t="shared" si="52"/>
        <v>3.06939E-3</v>
      </c>
      <c r="L219" s="25">
        <f t="shared" si="53"/>
        <v>7.0688051700000004E-2</v>
      </c>
      <c r="M219" s="25">
        <v>6.5100000000000002E-3</v>
      </c>
      <c r="N219" s="25">
        <f t="shared" si="54"/>
        <v>6.1850000000000004E-3</v>
      </c>
      <c r="O219" s="25"/>
      <c r="P219" s="25">
        <f t="shared" si="55"/>
        <v>3.3673900000000005E-3</v>
      </c>
      <c r="Q219" s="25">
        <f t="shared" si="56"/>
        <v>7.7550991700000016E-2</v>
      </c>
      <c r="R219" s="25">
        <v>1.0460000000000001E-2</v>
      </c>
      <c r="S219" s="25">
        <f t="shared" si="57"/>
        <v>1.0135E-2</v>
      </c>
      <c r="T219" s="25"/>
      <c r="U219" s="25">
        <f t="shared" si="58"/>
        <v>4.3323900000000002E-3</v>
      </c>
      <c r="V219" s="25">
        <f t="shared" si="59"/>
        <v>9.9774941700000008E-2</v>
      </c>
      <c r="W219" s="25">
        <v>8.8400000000000006E-3</v>
      </c>
      <c r="X219" s="25">
        <f t="shared" si="60"/>
        <v>8.515E-3</v>
      </c>
      <c r="Y219" s="25"/>
      <c r="Z219" s="25">
        <f t="shared" si="61"/>
        <v>4.0257899999999996E-3</v>
      </c>
      <c r="AA219" s="25">
        <f t="shared" si="62"/>
        <v>9.2713943699999996E-2</v>
      </c>
      <c r="AB219" s="25">
        <v>6.2E-4</v>
      </c>
      <c r="AC219" s="25">
        <f t="shared" si="63"/>
        <v>3.2499999999999999E-4</v>
      </c>
    </row>
    <row r="220" spans="1:29" s="15" customFormat="1">
      <c r="A220" s="18">
        <v>468</v>
      </c>
      <c r="B220" s="25">
        <v>2.0000000000000001E-4</v>
      </c>
      <c r="C220" s="25">
        <v>6.2199999999999998E-3</v>
      </c>
      <c r="D220" s="25">
        <f t="shared" si="48"/>
        <v>5.79E-3</v>
      </c>
      <c r="E220" s="25"/>
      <c r="F220" s="25">
        <f t="shared" si="49"/>
        <v>3.18389E-3</v>
      </c>
      <c r="G220" s="25">
        <f t="shared" si="50"/>
        <v>7.3324986699999997E-2</v>
      </c>
      <c r="H220" s="25">
        <v>6.94E-3</v>
      </c>
      <c r="I220" s="25">
        <f t="shared" si="51"/>
        <v>6.5100000000000002E-3</v>
      </c>
      <c r="J220" s="25"/>
      <c r="K220" s="25">
        <f t="shared" si="52"/>
        <v>2.9343900000000003E-3</v>
      </c>
      <c r="L220" s="25">
        <f t="shared" si="53"/>
        <v>6.7579001700000016E-2</v>
      </c>
      <c r="M220" s="25">
        <v>6.4999999999999997E-3</v>
      </c>
      <c r="N220" s="25">
        <f t="shared" si="54"/>
        <v>6.0699999999999999E-3</v>
      </c>
      <c r="O220" s="25"/>
      <c r="P220" s="25">
        <f t="shared" si="55"/>
        <v>3.25239E-3</v>
      </c>
      <c r="Q220" s="25">
        <f t="shared" si="56"/>
        <v>7.4902541700000005E-2</v>
      </c>
      <c r="R220" s="25">
        <v>1.048E-2</v>
      </c>
      <c r="S220" s="25">
        <f t="shared" si="57"/>
        <v>1.005E-2</v>
      </c>
      <c r="T220" s="25"/>
      <c r="U220" s="25">
        <f t="shared" si="58"/>
        <v>4.2473900000000002E-3</v>
      </c>
      <c r="V220" s="25">
        <f t="shared" si="59"/>
        <v>9.7817391700000006E-2</v>
      </c>
      <c r="W220" s="25">
        <v>8.8599999999999998E-3</v>
      </c>
      <c r="X220" s="25">
        <f t="shared" si="60"/>
        <v>8.43E-3</v>
      </c>
      <c r="Y220" s="25"/>
      <c r="Z220" s="25">
        <f t="shared" si="61"/>
        <v>3.9407899999999996E-3</v>
      </c>
      <c r="AA220" s="25">
        <f t="shared" si="62"/>
        <v>9.0756393699999993E-2</v>
      </c>
      <c r="AB220" s="25">
        <v>6.6E-4</v>
      </c>
      <c r="AC220" s="25">
        <f t="shared" si="63"/>
        <v>4.2999999999999999E-4</v>
      </c>
    </row>
    <row r="221" spans="1:29" s="15" customFormat="1">
      <c r="A221" s="18">
        <v>469</v>
      </c>
      <c r="B221" s="25">
        <v>6.8999999999999997E-5</v>
      </c>
      <c r="C221" s="25">
        <v>6.1999999999999998E-3</v>
      </c>
      <c r="D221" s="25">
        <f t="shared" si="48"/>
        <v>5.8455E-3</v>
      </c>
      <c r="E221" s="25"/>
      <c r="F221" s="25">
        <f t="shared" si="49"/>
        <v>3.23939E-3</v>
      </c>
      <c r="G221" s="25">
        <f t="shared" si="50"/>
        <v>7.4603151700000009E-2</v>
      </c>
      <c r="H221" s="25">
        <v>6.9899999999999997E-3</v>
      </c>
      <c r="I221" s="25">
        <f t="shared" si="51"/>
        <v>6.6354999999999999E-3</v>
      </c>
      <c r="J221" s="25"/>
      <c r="K221" s="25">
        <f t="shared" si="52"/>
        <v>3.05989E-3</v>
      </c>
      <c r="L221" s="25">
        <f t="shared" si="53"/>
        <v>7.0469266700000005E-2</v>
      </c>
      <c r="M221" s="25">
        <v>6.4799999999999996E-3</v>
      </c>
      <c r="N221" s="25">
        <f t="shared" si="54"/>
        <v>6.1254999999999999E-3</v>
      </c>
      <c r="O221" s="25"/>
      <c r="P221" s="25">
        <f t="shared" si="55"/>
        <v>3.30789E-3</v>
      </c>
      <c r="Q221" s="25">
        <f t="shared" si="56"/>
        <v>7.6180706700000003E-2</v>
      </c>
      <c r="R221" s="25">
        <v>1.038E-2</v>
      </c>
      <c r="S221" s="25">
        <f t="shared" si="57"/>
        <v>1.00255E-2</v>
      </c>
      <c r="T221" s="25"/>
      <c r="U221" s="25">
        <f t="shared" si="58"/>
        <v>4.22289E-3</v>
      </c>
      <c r="V221" s="25">
        <f t="shared" si="59"/>
        <v>9.725315670000001E-2</v>
      </c>
      <c r="W221" s="25">
        <v>8.6700000000000006E-3</v>
      </c>
      <c r="X221" s="25">
        <f t="shared" si="60"/>
        <v>8.3155E-3</v>
      </c>
      <c r="Y221" s="25"/>
      <c r="Z221" s="25">
        <f t="shared" si="61"/>
        <v>3.8262899999999996E-3</v>
      </c>
      <c r="AA221" s="25">
        <f t="shared" si="62"/>
        <v>8.81194587E-2</v>
      </c>
      <c r="AB221" s="25">
        <v>6.4000000000000005E-4</v>
      </c>
      <c r="AC221" s="25">
        <f t="shared" si="63"/>
        <v>3.545E-4</v>
      </c>
    </row>
    <row r="222" spans="1:29" s="15" customFormat="1">
      <c r="A222" s="18">
        <v>470</v>
      </c>
      <c r="B222" s="25">
        <v>1.7000000000000001E-4</v>
      </c>
      <c r="C222" s="25">
        <v>6.2700000000000004E-3</v>
      </c>
      <c r="D222" s="25">
        <f t="shared" si="48"/>
        <v>5.8400000000000006E-3</v>
      </c>
      <c r="E222" s="25"/>
      <c r="F222" s="25">
        <f t="shared" si="49"/>
        <v>3.2338900000000005E-3</v>
      </c>
      <c r="G222" s="25">
        <f t="shared" si="50"/>
        <v>7.4476486700000011E-2</v>
      </c>
      <c r="H222" s="25">
        <v>7.0899999999999999E-3</v>
      </c>
      <c r="I222" s="25">
        <f t="shared" si="51"/>
        <v>6.6600000000000001E-3</v>
      </c>
      <c r="J222" s="25"/>
      <c r="K222" s="25">
        <f t="shared" si="52"/>
        <v>3.0843900000000002E-3</v>
      </c>
      <c r="L222" s="25">
        <f t="shared" si="53"/>
        <v>7.1033501700000015E-2</v>
      </c>
      <c r="M222" s="25">
        <v>6.5100000000000002E-3</v>
      </c>
      <c r="N222" s="25">
        <f t="shared" si="54"/>
        <v>6.0800000000000003E-3</v>
      </c>
      <c r="O222" s="25"/>
      <c r="P222" s="25">
        <f t="shared" si="55"/>
        <v>3.2623900000000004E-3</v>
      </c>
      <c r="Q222" s="25">
        <f t="shared" si="56"/>
        <v>7.5132841700000008E-2</v>
      </c>
      <c r="R222" s="25">
        <v>1.04E-2</v>
      </c>
      <c r="S222" s="25">
        <f t="shared" si="57"/>
        <v>9.9699999999999997E-3</v>
      </c>
      <c r="T222" s="25"/>
      <c r="U222" s="25">
        <f t="shared" si="58"/>
        <v>4.16739E-3</v>
      </c>
      <c r="V222" s="25">
        <f t="shared" si="59"/>
        <v>9.5974991699999998E-2</v>
      </c>
      <c r="W222" s="25">
        <v>8.8999999999999999E-3</v>
      </c>
      <c r="X222" s="25">
        <f t="shared" si="60"/>
        <v>8.4700000000000001E-3</v>
      </c>
      <c r="Y222" s="25"/>
      <c r="Z222" s="25">
        <f t="shared" si="61"/>
        <v>3.9807899999999997E-3</v>
      </c>
      <c r="AA222" s="25">
        <f t="shared" si="62"/>
        <v>9.167759369999999E-2</v>
      </c>
      <c r="AB222" s="25">
        <v>6.8999999999999997E-4</v>
      </c>
      <c r="AC222" s="25">
        <f t="shared" si="63"/>
        <v>4.2999999999999999E-4</v>
      </c>
    </row>
    <row r="223" spans="1:29" s="15" customFormat="1">
      <c r="A223" s="18">
        <v>471</v>
      </c>
      <c r="B223" s="25">
        <v>6.0000000000000002E-5</v>
      </c>
      <c r="C223" s="25">
        <v>6.0099999999999997E-3</v>
      </c>
      <c r="D223" s="25">
        <f t="shared" si="48"/>
        <v>5.7099999999999998E-3</v>
      </c>
      <c r="E223" s="25"/>
      <c r="F223" s="25">
        <f t="shared" si="49"/>
        <v>3.1038899999999998E-3</v>
      </c>
      <c r="G223" s="25">
        <f t="shared" si="50"/>
        <v>7.1482586700000003E-2</v>
      </c>
      <c r="H223" s="25">
        <v>6.8399999999999997E-3</v>
      </c>
      <c r="I223" s="25">
        <f t="shared" si="51"/>
        <v>6.5399999999999998E-3</v>
      </c>
      <c r="J223" s="25"/>
      <c r="K223" s="25">
        <f t="shared" si="52"/>
        <v>2.9643899999999999E-3</v>
      </c>
      <c r="L223" s="25">
        <f t="shared" si="53"/>
        <v>6.8269901699999996E-2</v>
      </c>
      <c r="M223" s="25">
        <v>6.3099999999999996E-3</v>
      </c>
      <c r="N223" s="25">
        <f t="shared" si="54"/>
        <v>6.0099999999999997E-3</v>
      </c>
      <c r="O223" s="25"/>
      <c r="P223" s="25">
        <f t="shared" si="55"/>
        <v>3.1923899999999998E-3</v>
      </c>
      <c r="Q223" s="25">
        <f t="shared" si="56"/>
        <v>7.3520741700000003E-2</v>
      </c>
      <c r="R223" s="25">
        <v>1.03E-2</v>
      </c>
      <c r="S223" s="25">
        <f t="shared" si="57"/>
        <v>0.01</v>
      </c>
      <c r="T223" s="25"/>
      <c r="U223" s="25">
        <f t="shared" si="58"/>
        <v>4.1973900000000005E-3</v>
      </c>
      <c r="V223" s="25">
        <f t="shared" si="59"/>
        <v>9.666589170000002E-2</v>
      </c>
      <c r="W223" s="25">
        <v>8.6E-3</v>
      </c>
      <c r="X223" s="25">
        <f t="shared" si="60"/>
        <v>8.3000000000000001E-3</v>
      </c>
      <c r="Y223" s="25"/>
      <c r="Z223" s="25">
        <f t="shared" si="61"/>
        <v>3.8107899999999997E-3</v>
      </c>
      <c r="AA223" s="25">
        <f t="shared" si="62"/>
        <v>8.7762493699999999E-2</v>
      </c>
      <c r="AB223" s="25">
        <v>5.4000000000000001E-4</v>
      </c>
      <c r="AC223" s="25">
        <f t="shared" si="63"/>
        <v>3.0000000000000003E-4</v>
      </c>
    </row>
    <row r="224" spans="1:29" s="15" customFormat="1">
      <c r="A224" s="18">
        <v>472</v>
      </c>
      <c r="B224" s="25">
        <v>1.9000000000000001E-4</v>
      </c>
      <c r="C224" s="25">
        <v>6.0899999999999999E-3</v>
      </c>
      <c r="D224" s="25">
        <f t="shared" si="48"/>
        <v>5.7200000000000003E-3</v>
      </c>
      <c r="E224" s="25"/>
      <c r="F224" s="25">
        <f t="shared" si="49"/>
        <v>3.1138900000000002E-3</v>
      </c>
      <c r="G224" s="25">
        <f t="shared" si="50"/>
        <v>7.1712886700000006E-2</v>
      </c>
      <c r="H224" s="25">
        <v>6.9899999999999997E-3</v>
      </c>
      <c r="I224" s="25">
        <f t="shared" si="51"/>
        <v>6.62E-3</v>
      </c>
      <c r="J224" s="25"/>
      <c r="K224" s="25">
        <f t="shared" si="52"/>
        <v>3.0443900000000001E-3</v>
      </c>
      <c r="L224" s="25">
        <f t="shared" si="53"/>
        <v>7.0112301700000004E-2</v>
      </c>
      <c r="M224" s="25">
        <v>6.2899999999999996E-3</v>
      </c>
      <c r="N224" s="25">
        <f t="shared" si="54"/>
        <v>5.9199999999999999E-3</v>
      </c>
      <c r="O224" s="25"/>
      <c r="P224" s="25">
        <f t="shared" si="55"/>
        <v>3.10239E-3</v>
      </c>
      <c r="Q224" s="25">
        <f t="shared" si="56"/>
        <v>7.1448041700000006E-2</v>
      </c>
      <c r="R224" s="25">
        <v>1.025E-2</v>
      </c>
      <c r="S224" s="25">
        <f t="shared" si="57"/>
        <v>9.8799999999999999E-3</v>
      </c>
      <c r="T224" s="25"/>
      <c r="U224" s="25">
        <f t="shared" si="58"/>
        <v>4.0773900000000002E-3</v>
      </c>
      <c r="V224" s="25">
        <f t="shared" si="59"/>
        <v>9.3902291700000015E-2</v>
      </c>
      <c r="W224" s="25">
        <v>8.7100000000000007E-3</v>
      </c>
      <c r="X224" s="25">
        <f t="shared" si="60"/>
        <v>8.3400000000000002E-3</v>
      </c>
      <c r="Y224" s="25"/>
      <c r="Z224" s="25">
        <f t="shared" si="61"/>
        <v>3.8507899999999998E-3</v>
      </c>
      <c r="AA224" s="25">
        <f t="shared" si="62"/>
        <v>8.8683693699999996E-2</v>
      </c>
      <c r="AB224" s="25">
        <v>5.5000000000000003E-4</v>
      </c>
      <c r="AC224" s="25">
        <f t="shared" si="63"/>
        <v>3.6999999999999999E-4</v>
      </c>
    </row>
    <row r="225" spans="1:29" s="15" customFormat="1">
      <c r="A225" s="18">
        <v>473</v>
      </c>
      <c r="B225" s="25">
        <v>1.0000000000000001E-5</v>
      </c>
      <c r="C225" s="25">
        <v>5.9500000000000004E-3</v>
      </c>
      <c r="D225" s="25">
        <f t="shared" si="48"/>
        <v>5.6455000000000003E-3</v>
      </c>
      <c r="E225" s="25"/>
      <c r="F225" s="25">
        <f t="shared" si="49"/>
        <v>3.0393900000000003E-3</v>
      </c>
      <c r="G225" s="25">
        <f t="shared" si="50"/>
        <v>6.999715170000001E-2</v>
      </c>
      <c r="H225" s="25">
        <v>6.7600000000000004E-3</v>
      </c>
      <c r="I225" s="25">
        <f t="shared" si="51"/>
        <v>6.4555000000000003E-3</v>
      </c>
      <c r="J225" s="25"/>
      <c r="K225" s="25">
        <f t="shared" si="52"/>
        <v>2.8798900000000004E-3</v>
      </c>
      <c r="L225" s="25">
        <f t="shared" si="53"/>
        <v>6.6323866700000011E-2</v>
      </c>
      <c r="M225" s="25">
        <v>6.2199999999999998E-3</v>
      </c>
      <c r="N225" s="25">
        <f t="shared" si="54"/>
        <v>5.9154999999999998E-3</v>
      </c>
      <c r="O225" s="25"/>
      <c r="P225" s="25">
        <f t="shared" si="55"/>
        <v>3.0978899999999998E-3</v>
      </c>
      <c r="Q225" s="25">
        <f t="shared" si="56"/>
        <v>7.1344406700000002E-2</v>
      </c>
      <c r="R225" s="25">
        <v>1.013E-2</v>
      </c>
      <c r="S225" s="25">
        <f t="shared" si="57"/>
        <v>9.8255000000000009E-3</v>
      </c>
      <c r="T225" s="25"/>
      <c r="U225" s="25">
        <f t="shared" si="58"/>
        <v>4.0228900000000012E-3</v>
      </c>
      <c r="V225" s="25">
        <f t="shared" si="59"/>
        <v>9.2647156700000038E-2</v>
      </c>
      <c r="W225" s="25">
        <v>8.5290000000000001E-3</v>
      </c>
      <c r="X225" s="25">
        <f t="shared" si="60"/>
        <v>8.2245000000000009E-3</v>
      </c>
      <c r="Y225" s="25"/>
      <c r="Z225" s="25">
        <f t="shared" si="61"/>
        <v>3.7352900000000005E-3</v>
      </c>
      <c r="AA225" s="25">
        <f t="shared" si="62"/>
        <v>8.602372870000001E-2</v>
      </c>
      <c r="AB225" s="25">
        <v>5.9900000000000003E-4</v>
      </c>
      <c r="AC225" s="25">
        <f t="shared" si="63"/>
        <v>3.0450000000000003E-4</v>
      </c>
    </row>
    <row r="226" spans="1:29" s="15" customFormat="1">
      <c r="A226" s="18">
        <v>474</v>
      </c>
      <c r="B226" s="25">
        <v>1.3999999999999999E-4</v>
      </c>
      <c r="C226" s="25">
        <v>6.0699999999999999E-3</v>
      </c>
      <c r="D226" s="25">
        <f t="shared" si="48"/>
        <v>5.705E-3</v>
      </c>
      <c r="E226" s="25"/>
      <c r="F226" s="25">
        <f t="shared" si="49"/>
        <v>3.09889E-3</v>
      </c>
      <c r="G226" s="25">
        <f t="shared" si="50"/>
        <v>7.1367436700000009E-2</v>
      </c>
      <c r="H226" s="25">
        <v>6.8599999999999998E-3</v>
      </c>
      <c r="I226" s="25">
        <f t="shared" si="51"/>
        <v>6.4949999999999999E-3</v>
      </c>
      <c r="J226" s="25"/>
      <c r="K226" s="25">
        <f t="shared" si="52"/>
        <v>2.91939E-3</v>
      </c>
      <c r="L226" s="25">
        <f t="shared" si="53"/>
        <v>6.7233551700000005E-2</v>
      </c>
      <c r="M226" s="25">
        <v>6.3200000000000001E-3</v>
      </c>
      <c r="N226" s="25">
        <f t="shared" si="54"/>
        <v>5.9550000000000002E-3</v>
      </c>
      <c r="O226" s="25"/>
      <c r="P226" s="25">
        <f t="shared" si="55"/>
        <v>3.1373900000000003E-3</v>
      </c>
      <c r="Q226" s="25">
        <f t="shared" si="56"/>
        <v>7.2254091700000009E-2</v>
      </c>
      <c r="R226" s="25">
        <v>1.025E-2</v>
      </c>
      <c r="S226" s="25">
        <f t="shared" si="57"/>
        <v>9.8849999999999997E-3</v>
      </c>
      <c r="T226" s="25"/>
      <c r="U226" s="25">
        <f t="shared" si="58"/>
        <v>4.08239E-3</v>
      </c>
      <c r="V226" s="25">
        <f t="shared" si="59"/>
        <v>9.401744170000001E-2</v>
      </c>
      <c r="W226" s="25">
        <v>8.7100000000000007E-3</v>
      </c>
      <c r="X226" s="25">
        <f t="shared" si="60"/>
        <v>8.345E-3</v>
      </c>
      <c r="Y226" s="25"/>
      <c r="Z226" s="25">
        <f t="shared" si="61"/>
        <v>3.8557899999999996E-3</v>
      </c>
      <c r="AA226" s="25">
        <f t="shared" si="62"/>
        <v>8.8798843699999991E-2</v>
      </c>
      <c r="AB226" s="25">
        <v>5.9000000000000003E-4</v>
      </c>
      <c r="AC226" s="25">
        <f t="shared" si="63"/>
        <v>3.6499999999999998E-4</v>
      </c>
    </row>
    <row r="227" spans="1:29" s="15" customFormat="1">
      <c r="A227" s="18">
        <v>475</v>
      </c>
      <c r="B227" s="25">
        <v>1E-4</v>
      </c>
      <c r="C227" s="25">
        <v>5.9100000000000003E-3</v>
      </c>
      <c r="D227" s="25">
        <f t="shared" si="48"/>
        <v>5.5650000000000005E-3</v>
      </c>
      <c r="E227" s="25"/>
      <c r="F227" s="25">
        <f t="shared" si="49"/>
        <v>2.9588900000000005E-3</v>
      </c>
      <c r="G227" s="25">
        <f t="shared" si="50"/>
        <v>6.8143236700000012E-2</v>
      </c>
      <c r="H227" s="25">
        <v>6.8399999999999997E-3</v>
      </c>
      <c r="I227" s="25">
        <f t="shared" si="51"/>
        <v>6.4949999999999999E-3</v>
      </c>
      <c r="J227" s="25"/>
      <c r="K227" s="25">
        <f t="shared" si="52"/>
        <v>2.91939E-3</v>
      </c>
      <c r="L227" s="25">
        <f t="shared" si="53"/>
        <v>6.7233551700000005E-2</v>
      </c>
      <c r="M227" s="25">
        <v>6.3299999999999997E-3</v>
      </c>
      <c r="N227" s="25">
        <f t="shared" si="54"/>
        <v>5.9849999999999999E-3</v>
      </c>
      <c r="O227" s="25"/>
      <c r="P227" s="25">
        <f t="shared" si="55"/>
        <v>3.16739E-3</v>
      </c>
      <c r="Q227" s="25">
        <f t="shared" si="56"/>
        <v>7.2944991700000003E-2</v>
      </c>
      <c r="R227" s="25">
        <v>1.014E-2</v>
      </c>
      <c r="S227" s="25">
        <f t="shared" si="57"/>
        <v>9.7949999999999999E-3</v>
      </c>
      <c r="T227" s="25"/>
      <c r="U227" s="25">
        <f t="shared" si="58"/>
        <v>3.9923900000000002E-3</v>
      </c>
      <c r="V227" s="25">
        <f t="shared" si="59"/>
        <v>9.1944741700000013E-2</v>
      </c>
      <c r="W227" s="25">
        <v>8.5199999999999998E-3</v>
      </c>
      <c r="X227" s="25">
        <f t="shared" si="60"/>
        <v>8.175E-3</v>
      </c>
      <c r="Y227" s="25"/>
      <c r="Z227" s="25">
        <f t="shared" si="61"/>
        <v>3.6857899999999996E-3</v>
      </c>
      <c r="AA227" s="25">
        <f t="shared" si="62"/>
        <v>8.48837437E-2</v>
      </c>
      <c r="AB227" s="25">
        <v>5.9000000000000003E-4</v>
      </c>
      <c r="AC227" s="25">
        <f t="shared" si="63"/>
        <v>3.4500000000000004E-4</v>
      </c>
    </row>
    <row r="228" spans="1:29" s="15" customFormat="1">
      <c r="A228" s="18">
        <v>476</v>
      </c>
      <c r="B228" s="25">
        <v>1.4999999999999999E-4</v>
      </c>
      <c r="C228" s="25">
        <v>5.96E-3</v>
      </c>
      <c r="D228" s="25">
        <f t="shared" si="48"/>
        <v>5.5855000000000002E-3</v>
      </c>
      <c r="E228" s="25"/>
      <c r="F228" s="25">
        <f t="shared" si="49"/>
        <v>2.9793900000000002E-3</v>
      </c>
      <c r="G228" s="25">
        <f t="shared" si="50"/>
        <v>6.8615351700000007E-2</v>
      </c>
      <c r="H228" s="25">
        <v>6.7799999999999996E-3</v>
      </c>
      <c r="I228" s="25">
        <f t="shared" si="51"/>
        <v>6.4054999999999997E-3</v>
      </c>
      <c r="J228" s="25"/>
      <c r="K228" s="25">
        <f t="shared" si="52"/>
        <v>2.8298899999999998E-3</v>
      </c>
      <c r="L228" s="25">
        <f t="shared" si="53"/>
        <v>6.5172366699999998E-2</v>
      </c>
      <c r="M228" s="25">
        <v>6.2199999999999998E-3</v>
      </c>
      <c r="N228" s="25">
        <f t="shared" si="54"/>
        <v>5.8455E-3</v>
      </c>
      <c r="O228" s="25"/>
      <c r="P228" s="25">
        <f t="shared" si="55"/>
        <v>3.0278900000000001E-3</v>
      </c>
      <c r="Q228" s="25">
        <f t="shared" si="56"/>
        <v>6.973230670000001E-2</v>
      </c>
      <c r="R228" s="25">
        <v>1.013E-2</v>
      </c>
      <c r="S228" s="25">
        <f t="shared" si="57"/>
        <v>9.7555000000000003E-3</v>
      </c>
      <c r="T228" s="25"/>
      <c r="U228" s="25">
        <f t="shared" si="58"/>
        <v>3.9528900000000006E-3</v>
      </c>
      <c r="V228" s="25">
        <f t="shared" si="59"/>
        <v>9.1035056700000019E-2</v>
      </c>
      <c r="W228" s="25">
        <v>8.5290000000000001E-3</v>
      </c>
      <c r="X228" s="25">
        <f t="shared" si="60"/>
        <v>8.1545000000000003E-3</v>
      </c>
      <c r="Y228" s="25"/>
      <c r="Z228" s="25">
        <f t="shared" si="61"/>
        <v>3.6652899999999999E-3</v>
      </c>
      <c r="AA228" s="25">
        <f t="shared" si="62"/>
        <v>8.4411628700000005E-2</v>
      </c>
      <c r="AB228" s="25">
        <v>5.9900000000000003E-4</v>
      </c>
      <c r="AC228" s="25">
        <f t="shared" si="63"/>
        <v>3.745E-4</v>
      </c>
    </row>
    <row r="229" spans="1:29" s="15" customFormat="1">
      <c r="A229" s="18">
        <v>477</v>
      </c>
      <c r="B229" s="25">
        <v>-1.0000000000000001E-5</v>
      </c>
      <c r="C229" s="25">
        <v>5.8300000000000001E-3</v>
      </c>
      <c r="D229" s="25">
        <f t="shared" si="48"/>
        <v>5.5199999999999997E-3</v>
      </c>
      <c r="E229" s="25"/>
      <c r="F229" s="25">
        <f t="shared" si="49"/>
        <v>2.9138899999999997E-3</v>
      </c>
      <c r="G229" s="25">
        <f t="shared" si="50"/>
        <v>6.7106886699999993E-2</v>
      </c>
      <c r="H229" s="25">
        <v>6.6100000000000004E-3</v>
      </c>
      <c r="I229" s="25">
        <f t="shared" si="51"/>
        <v>6.3E-3</v>
      </c>
      <c r="J229" s="25"/>
      <c r="K229" s="25">
        <f t="shared" si="52"/>
        <v>2.7243900000000001E-3</v>
      </c>
      <c r="L229" s="25">
        <f t="shared" si="53"/>
        <v>6.27427017E-2</v>
      </c>
      <c r="M229" s="25">
        <v>6.1900000000000002E-3</v>
      </c>
      <c r="N229" s="25">
        <f t="shared" si="54"/>
        <v>5.8799999999999998E-3</v>
      </c>
      <c r="O229" s="25"/>
      <c r="P229" s="25">
        <f t="shared" si="55"/>
        <v>3.0623899999999999E-3</v>
      </c>
      <c r="Q229" s="25">
        <f t="shared" si="56"/>
        <v>7.0526841699999995E-2</v>
      </c>
      <c r="R229" s="25">
        <v>1.0059999999999999E-2</v>
      </c>
      <c r="S229" s="25">
        <f t="shared" si="57"/>
        <v>9.75E-3</v>
      </c>
      <c r="T229" s="25"/>
      <c r="U229" s="25">
        <f t="shared" si="58"/>
        <v>3.9473900000000003E-3</v>
      </c>
      <c r="V229" s="25">
        <f t="shared" si="59"/>
        <v>9.0908391700000007E-2</v>
      </c>
      <c r="W229" s="25">
        <v>8.3700000000000007E-3</v>
      </c>
      <c r="X229" s="25">
        <f t="shared" si="60"/>
        <v>8.0600000000000012E-3</v>
      </c>
      <c r="Y229" s="25"/>
      <c r="Z229" s="25">
        <f t="shared" si="61"/>
        <v>3.5707900000000008E-3</v>
      </c>
      <c r="AA229" s="25">
        <f t="shared" si="62"/>
        <v>8.2235293700000017E-2</v>
      </c>
      <c r="AB229" s="25">
        <v>6.3000000000000003E-4</v>
      </c>
      <c r="AC229" s="25">
        <f t="shared" si="63"/>
        <v>3.1E-4</v>
      </c>
    </row>
    <row r="230" spans="1:29" s="15" customFormat="1">
      <c r="A230" s="18">
        <v>478</v>
      </c>
      <c r="B230" s="25">
        <v>1.2E-4</v>
      </c>
      <c r="C230" s="25">
        <v>5.7400000000000003E-3</v>
      </c>
      <c r="D230" s="25">
        <f t="shared" si="48"/>
        <v>5.3804999999999999E-3</v>
      </c>
      <c r="E230" s="25"/>
      <c r="F230" s="25">
        <f t="shared" si="49"/>
        <v>2.7743899999999998E-3</v>
      </c>
      <c r="G230" s="25">
        <f t="shared" si="50"/>
        <v>6.38942017E-2</v>
      </c>
      <c r="H230" s="25">
        <v>6.5900000000000004E-3</v>
      </c>
      <c r="I230" s="25">
        <f t="shared" si="51"/>
        <v>6.2304999999999999E-3</v>
      </c>
      <c r="J230" s="25"/>
      <c r="K230" s="25">
        <f t="shared" si="52"/>
        <v>2.65489E-3</v>
      </c>
      <c r="L230" s="25">
        <f t="shared" si="53"/>
        <v>6.1142116700000006E-2</v>
      </c>
      <c r="M230" s="25">
        <v>6.1000000000000004E-3</v>
      </c>
      <c r="N230" s="25">
        <f t="shared" si="54"/>
        <v>5.7405000000000008E-3</v>
      </c>
      <c r="O230" s="25"/>
      <c r="P230" s="25">
        <f t="shared" si="55"/>
        <v>2.9228900000000009E-3</v>
      </c>
      <c r="Q230" s="25">
        <f t="shared" si="56"/>
        <v>6.731415670000003E-2</v>
      </c>
      <c r="R230" s="25">
        <v>1.001E-2</v>
      </c>
      <c r="S230" s="25">
        <f t="shared" si="57"/>
        <v>9.6504999999999994E-3</v>
      </c>
      <c r="T230" s="25"/>
      <c r="U230" s="25">
        <f t="shared" si="58"/>
        <v>3.8478899999999996E-3</v>
      </c>
      <c r="V230" s="25">
        <f t="shared" si="59"/>
        <v>8.8616906699999998E-2</v>
      </c>
      <c r="W230" s="25">
        <v>8.3700000000000007E-3</v>
      </c>
      <c r="X230" s="25">
        <f t="shared" si="60"/>
        <v>8.0105000000000003E-3</v>
      </c>
      <c r="Y230" s="25"/>
      <c r="Z230" s="25">
        <f t="shared" si="61"/>
        <v>3.5212899999999998E-3</v>
      </c>
      <c r="AA230" s="25">
        <f t="shared" si="62"/>
        <v>8.1095308699999993E-2</v>
      </c>
      <c r="AB230" s="25">
        <v>5.9900000000000003E-4</v>
      </c>
      <c r="AC230" s="25">
        <f t="shared" si="63"/>
        <v>3.5950000000000001E-4</v>
      </c>
    </row>
    <row r="231" spans="1:29" s="15" customFormat="1">
      <c r="A231" s="18">
        <v>479</v>
      </c>
      <c r="B231" s="25">
        <v>1.4999999999999999E-4</v>
      </c>
      <c r="C231" s="25">
        <v>5.6800000000000002E-3</v>
      </c>
      <c r="D231" s="25">
        <f t="shared" si="48"/>
        <v>5.2500000000000003E-3</v>
      </c>
      <c r="E231" s="25"/>
      <c r="F231" s="25">
        <f t="shared" si="49"/>
        <v>2.6438900000000003E-3</v>
      </c>
      <c r="G231" s="25">
        <f t="shared" si="50"/>
        <v>6.088878670000001E-2</v>
      </c>
      <c r="H231" s="25">
        <v>6.5399999999999998E-3</v>
      </c>
      <c r="I231" s="25">
        <f t="shared" si="51"/>
        <v>6.11E-3</v>
      </c>
      <c r="J231" s="25"/>
      <c r="K231" s="25">
        <f t="shared" si="52"/>
        <v>2.5343900000000001E-3</v>
      </c>
      <c r="L231" s="25">
        <f t="shared" si="53"/>
        <v>5.8367001700000004E-2</v>
      </c>
      <c r="M231" s="25">
        <v>6.0299999999999998E-3</v>
      </c>
      <c r="N231" s="25">
        <f t="shared" si="54"/>
        <v>5.5999999999999999E-3</v>
      </c>
      <c r="O231" s="25"/>
      <c r="P231" s="25">
        <f t="shared" si="55"/>
        <v>2.78239E-3</v>
      </c>
      <c r="Q231" s="25">
        <f t="shared" si="56"/>
        <v>6.4078441700000002E-2</v>
      </c>
      <c r="R231" s="25">
        <v>9.9000000000000008E-3</v>
      </c>
      <c r="S231" s="25">
        <f t="shared" si="57"/>
        <v>9.470000000000001E-3</v>
      </c>
      <c r="T231" s="25"/>
      <c r="U231" s="25">
        <f t="shared" si="58"/>
        <v>3.6673900000000013E-3</v>
      </c>
      <c r="V231" s="25">
        <f t="shared" si="59"/>
        <v>8.4459991700000028E-2</v>
      </c>
      <c r="W231" s="25">
        <v>8.2400000000000008E-3</v>
      </c>
      <c r="X231" s="25">
        <f t="shared" si="60"/>
        <v>7.810000000000001E-3</v>
      </c>
      <c r="Y231" s="25"/>
      <c r="Z231" s="25">
        <f t="shared" si="61"/>
        <v>3.3207900000000005E-3</v>
      </c>
      <c r="AA231" s="25">
        <f t="shared" si="62"/>
        <v>7.6477793700000019E-2</v>
      </c>
      <c r="AB231" s="25">
        <v>7.1000000000000002E-4</v>
      </c>
      <c r="AC231" s="25">
        <f t="shared" si="63"/>
        <v>4.2999999999999999E-4</v>
      </c>
    </row>
    <row r="232" spans="1:29" s="15" customFormat="1">
      <c r="A232" s="18">
        <v>480</v>
      </c>
      <c r="B232" s="25">
        <v>9.0000000000000006E-5</v>
      </c>
      <c r="C232" s="25">
        <v>5.7099999999999998E-3</v>
      </c>
      <c r="D232" s="25">
        <f t="shared" si="48"/>
        <v>5.3099999999999996E-3</v>
      </c>
      <c r="E232" s="25"/>
      <c r="F232" s="25">
        <f t="shared" si="49"/>
        <v>2.7038899999999996E-3</v>
      </c>
      <c r="G232" s="25">
        <f t="shared" si="50"/>
        <v>6.2270586699999991E-2</v>
      </c>
      <c r="H232" s="25">
        <v>6.62E-3</v>
      </c>
      <c r="I232" s="25">
        <f t="shared" si="51"/>
        <v>6.2199999999999998E-3</v>
      </c>
      <c r="J232" s="25"/>
      <c r="K232" s="25">
        <f t="shared" si="52"/>
        <v>2.6443899999999999E-3</v>
      </c>
      <c r="L232" s="25">
        <f t="shared" si="53"/>
        <v>6.0900301699999999E-2</v>
      </c>
      <c r="M232" s="25">
        <v>6.0699999999999999E-3</v>
      </c>
      <c r="N232" s="25">
        <f t="shared" si="54"/>
        <v>5.6699999999999997E-3</v>
      </c>
      <c r="O232" s="25"/>
      <c r="P232" s="25">
        <f t="shared" si="55"/>
        <v>2.8523899999999998E-3</v>
      </c>
      <c r="Q232" s="25">
        <f t="shared" si="56"/>
        <v>6.5690541699999994E-2</v>
      </c>
      <c r="R232" s="25">
        <v>9.9100000000000004E-3</v>
      </c>
      <c r="S232" s="25">
        <f t="shared" si="57"/>
        <v>9.5100000000000011E-3</v>
      </c>
      <c r="T232" s="25"/>
      <c r="U232" s="25">
        <f t="shared" si="58"/>
        <v>3.7073900000000014E-3</v>
      </c>
      <c r="V232" s="25">
        <f t="shared" si="59"/>
        <v>8.5381191700000039E-2</v>
      </c>
      <c r="W232" s="25">
        <v>8.2400000000000008E-3</v>
      </c>
      <c r="X232" s="25">
        <f t="shared" si="60"/>
        <v>7.8400000000000015E-3</v>
      </c>
      <c r="Y232" s="25"/>
      <c r="Z232" s="25">
        <f t="shared" si="61"/>
        <v>3.3507900000000011E-3</v>
      </c>
      <c r="AA232" s="25">
        <f t="shared" si="62"/>
        <v>7.7168693700000027E-2</v>
      </c>
      <c r="AB232" s="25">
        <v>7.1000000000000002E-4</v>
      </c>
      <c r="AC232" s="25">
        <f t="shared" si="63"/>
        <v>4.0000000000000002E-4</v>
      </c>
    </row>
    <row r="233" spans="1:29" s="15" customFormat="1">
      <c r="A233" s="18">
        <v>481</v>
      </c>
      <c r="B233" s="25">
        <v>9.0000000000000006E-5</v>
      </c>
      <c r="C233" s="25">
        <v>5.5999999999999999E-3</v>
      </c>
      <c r="D233" s="25">
        <f t="shared" si="48"/>
        <v>5.2100000000000002E-3</v>
      </c>
      <c r="E233" s="25"/>
      <c r="F233" s="25">
        <f t="shared" si="49"/>
        <v>2.6038900000000002E-3</v>
      </c>
      <c r="G233" s="25">
        <f t="shared" si="50"/>
        <v>5.9967586700000006E-2</v>
      </c>
      <c r="H233" s="25">
        <v>6.4599999999999996E-3</v>
      </c>
      <c r="I233" s="25">
        <f t="shared" si="51"/>
        <v>6.0699999999999999E-3</v>
      </c>
      <c r="J233" s="25"/>
      <c r="K233" s="25">
        <f t="shared" si="52"/>
        <v>2.49439E-3</v>
      </c>
      <c r="L233" s="25">
        <f t="shared" si="53"/>
        <v>5.74458017E-2</v>
      </c>
      <c r="M233" s="25">
        <v>5.96E-3</v>
      </c>
      <c r="N233" s="25">
        <f t="shared" si="54"/>
        <v>5.5700000000000003E-3</v>
      </c>
      <c r="O233" s="25"/>
      <c r="P233" s="25">
        <f t="shared" si="55"/>
        <v>2.7523900000000004E-3</v>
      </c>
      <c r="Q233" s="25">
        <f t="shared" si="56"/>
        <v>6.3387541700000008E-2</v>
      </c>
      <c r="R233" s="25">
        <v>9.7599999999999996E-3</v>
      </c>
      <c r="S233" s="25">
        <f t="shared" si="57"/>
        <v>9.3699999999999999E-3</v>
      </c>
      <c r="T233" s="25"/>
      <c r="U233" s="25">
        <f t="shared" si="58"/>
        <v>3.5673900000000001E-3</v>
      </c>
      <c r="V233" s="25">
        <f t="shared" si="59"/>
        <v>8.2156991700000001E-2</v>
      </c>
      <c r="W233" s="25">
        <v>8.09E-3</v>
      </c>
      <c r="X233" s="25">
        <f t="shared" si="60"/>
        <v>7.7000000000000002E-3</v>
      </c>
      <c r="Y233" s="25"/>
      <c r="Z233" s="25">
        <f t="shared" si="61"/>
        <v>3.2107899999999998E-3</v>
      </c>
      <c r="AA233" s="25">
        <f t="shared" si="62"/>
        <v>7.3944493700000002E-2</v>
      </c>
      <c r="AB233" s="25">
        <v>6.8999999999999997E-4</v>
      </c>
      <c r="AC233" s="25">
        <f t="shared" si="63"/>
        <v>3.8999999999999999E-4</v>
      </c>
    </row>
    <row r="234" spans="1:29" s="15" customFormat="1">
      <c r="A234" s="18">
        <v>482</v>
      </c>
      <c r="B234" s="25">
        <v>8.0000000000000007E-5</v>
      </c>
      <c r="C234" s="25">
        <v>5.6899999999999997E-3</v>
      </c>
      <c r="D234" s="25">
        <f t="shared" si="48"/>
        <v>5.3299999999999997E-3</v>
      </c>
      <c r="E234" s="25"/>
      <c r="F234" s="25">
        <f t="shared" si="49"/>
        <v>2.7238899999999996E-3</v>
      </c>
      <c r="G234" s="25">
        <f t="shared" si="50"/>
        <v>6.2731186699999997E-2</v>
      </c>
      <c r="H234" s="25">
        <v>6.5100000000000002E-3</v>
      </c>
      <c r="I234" s="25">
        <f t="shared" si="51"/>
        <v>6.1500000000000001E-3</v>
      </c>
      <c r="J234" s="25"/>
      <c r="K234" s="25">
        <f t="shared" si="52"/>
        <v>2.5743900000000002E-3</v>
      </c>
      <c r="L234" s="25">
        <f t="shared" si="53"/>
        <v>5.9288201700000008E-2</v>
      </c>
      <c r="M234" s="25">
        <v>5.9899999999999997E-3</v>
      </c>
      <c r="N234" s="25">
        <f t="shared" si="54"/>
        <v>5.6299999999999996E-3</v>
      </c>
      <c r="O234" s="25"/>
      <c r="P234" s="25">
        <f t="shared" si="55"/>
        <v>2.8123899999999997E-3</v>
      </c>
      <c r="Q234" s="25">
        <f t="shared" si="56"/>
        <v>6.4769341699999997E-2</v>
      </c>
      <c r="R234" s="25">
        <v>9.8200000000000006E-3</v>
      </c>
      <c r="S234" s="25">
        <f t="shared" si="57"/>
        <v>9.4600000000000014E-3</v>
      </c>
      <c r="T234" s="25"/>
      <c r="U234" s="25">
        <f t="shared" si="58"/>
        <v>3.6573900000000017E-3</v>
      </c>
      <c r="V234" s="25">
        <f t="shared" si="59"/>
        <v>8.4229691700000039E-2</v>
      </c>
      <c r="W234" s="25">
        <v>8.26E-3</v>
      </c>
      <c r="X234" s="25">
        <f t="shared" si="60"/>
        <v>7.9000000000000008E-3</v>
      </c>
      <c r="Y234" s="25"/>
      <c r="Z234" s="25">
        <f t="shared" si="61"/>
        <v>3.4107900000000003E-3</v>
      </c>
      <c r="AA234" s="25">
        <f t="shared" si="62"/>
        <v>7.8550493700000015E-2</v>
      </c>
      <c r="AB234" s="25">
        <v>6.4000000000000005E-4</v>
      </c>
      <c r="AC234" s="25">
        <f t="shared" si="63"/>
        <v>3.6000000000000002E-4</v>
      </c>
    </row>
    <row r="235" spans="1:29" s="15" customFormat="1">
      <c r="A235" s="18">
        <v>483</v>
      </c>
      <c r="B235" s="25">
        <v>1E-4</v>
      </c>
      <c r="C235" s="25">
        <v>5.5900000000000004E-3</v>
      </c>
      <c r="D235" s="25">
        <f t="shared" si="48"/>
        <v>5.2450000000000005E-3</v>
      </c>
      <c r="E235" s="25"/>
      <c r="F235" s="25">
        <f t="shared" si="49"/>
        <v>2.6388900000000005E-3</v>
      </c>
      <c r="G235" s="25">
        <f t="shared" si="50"/>
        <v>6.0773636700000015E-2</v>
      </c>
      <c r="H235" s="25">
        <v>6.45E-3</v>
      </c>
      <c r="I235" s="25">
        <f t="shared" si="51"/>
        <v>6.1050000000000002E-3</v>
      </c>
      <c r="J235" s="25"/>
      <c r="K235" s="25">
        <f t="shared" si="52"/>
        <v>2.5293900000000003E-3</v>
      </c>
      <c r="L235" s="25">
        <f t="shared" si="53"/>
        <v>5.825185170000001E-2</v>
      </c>
      <c r="M235" s="25">
        <v>6.0099999999999997E-3</v>
      </c>
      <c r="N235" s="25">
        <f t="shared" si="54"/>
        <v>5.6649999999999999E-3</v>
      </c>
      <c r="O235" s="25"/>
      <c r="P235" s="25">
        <f t="shared" si="55"/>
        <v>2.84739E-3</v>
      </c>
      <c r="Q235" s="25">
        <f t="shared" si="56"/>
        <v>6.5575391699999999E-2</v>
      </c>
      <c r="R235" s="25">
        <v>9.75E-3</v>
      </c>
      <c r="S235" s="25">
        <f t="shared" si="57"/>
        <v>9.4050000000000002E-3</v>
      </c>
      <c r="T235" s="25"/>
      <c r="U235" s="25">
        <f t="shared" si="58"/>
        <v>3.6023900000000005E-3</v>
      </c>
      <c r="V235" s="25">
        <f t="shared" si="59"/>
        <v>8.2963041700000018E-2</v>
      </c>
      <c r="W235" s="25">
        <v>8.1089999999999999E-3</v>
      </c>
      <c r="X235" s="25">
        <f t="shared" si="60"/>
        <v>7.7640000000000001E-3</v>
      </c>
      <c r="Y235" s="25"/>
      <c r="Z235" s="25">
        <f t="shared" si="61"/>
        <v>3.2747899999999996E-3</v>
      </c>
      <c r="AA235" s="25">
        <f t="shared" si="62"/>
        <v>7.5418413699999992E-2</v>
      </c>
      <c r="AB235" s="25">
        <v>5.9000000000000003E-4</v>
      </c>
      <c r="AC235" s="25">
        <f t="shared" si="63"/>
        <v>3.4500000000000004E-4</v>
      </c>
    </row>
    <row r="236" spans="1:29" s="15" customFormat="1">
      <c r="A236" s="18">
        <v>484</v>
      </c>
      <c r="B236" s="25">
        <v>1.8000000000000001E-4</v>
      </c>
      <c r="C236" s="25">
        <v>5.6499999999999996E-3</v>
      </c>
      <c r="D236" s="25">
        <f t="shared" si="48"/>
        <v>5.2399999999999999E-3</v>
      </c>
      <c r="E236" s="25"/>
      <c r="F236" s="25">
        <f t="shared" si="49"/>
        <v>2.6338899999999998E-3</v>
      </c>
      <c r="G236" s="25">
        <f t="shared" si="50"/>
        <v>6.06584867E-2</v>
      </c>
      <c r="H236" s="25">
        <v>6.5300000000000002E-3</v>
      </c>
      <c r="I236" s="25">
        <f t="shared" si="51"/>
        <v>6.1200000000000004E-3</v>
      </c>
      <c r="J236" s="25"/>
      <c r="K236" s="25">
        <f t="shared" si="52"/>
        <v>2.5443900000000005E-3</v>
      </c>
      <c r="L236" s="25">
        <f t="shared" si="53"/>
        <v>5.8597301700000014E-2</v>
      </c>
      <c r="M236" s="25">
        <v>5.8799999999999998E-3</v>
      </c>
      <c r="N236" s="25">
        <f t="shared" si="54"/>
        <v>5.47E-3</v>
      </c>
      <c r="O236" s="25"/>
      <c r="P236" s="25">
        <f t="shared" si="55"/>
        <v>2.6523900000000001E-3</v>
      </c>
      <c r="Q236" s="25">
        <f t="shared" si="56"/>
        <v>6.1084541700000008E-2</v>
      </c>
      <c r="R236" s="25">
        <v>9.7400000000000004E-3</v>
      </c>
      <c r="S236" s="25">
        <f t="shared" si="57"/>
        <v>9.3299999999999998E-3</v>
      </c>
      <c r="T236" s="25"/>
      <c r="U236" s="25">
        <f t="shared" si="58"/>
        <v>3.52739E-3</v>
      </c>
      <c r="V236" s="25">
        <f t="shared" si="59"/>
        <v>8.1235791700000004E-2</v>
      </c>
      <c r="W236" s="25">
        <v>8.149E-3</v>
      </c>
      <c r="X236" s="25">
        <f t="shared" si="60"/>
        <v>7.7390000000000002E-3</v>
      </c>
      <c r="Y236" s="25"/>
      <c r="Z236" s="25">
        <f t="shared" si="61"/>
        <v>3.2497899999999998E-3</v>
      </c>
      <c r="AA236" s="25">
        <f t="shared" si="62"/>
        <v>7.4842663699999992E-2</v>
      </c>
      <c r="AB236" s="25">
        <v>6.4000000000000005E-4</v>
      </c>
      <c r="AC236" s="25">
        <f t="shared" si="63"/>
        <v>4.1000000000000005E-4</v>
      </c>
    </row>
    <row r="237" spans="1:29" s="15" customFormat="1">
      <c r="A237" s="18">
        <v>485</v>
      </c>
      <c r="B237" s="25">
        <v>1.1E-4</v>
      </c>
      <c r="C237" s="25">
        <v>5.5700000000000003E-3</v>
      </c>
      <c r="D237" s="25">
        <f t="shared" si="48"/>
        <v>5.2000000000000006E-3</v>
      </c>
      <c r="E237" s="25"/>
      <c r="F237" s="25">
        <f t="shared" si="49"/>
        <v>2.5938900000000006E-3</v>
      </c>
      <c r="G237" s="25">
        <f t="shared" si="50"/>
        <v>5.9737286700000017E-2</v>
      </c>
      <c r="H237" s="25">
        <v>6.3699999999999998E-3</v>
      </c>
      <c r="I237" s="25">
        <f t="shared" si="51"/>
        <v>6.0000000000000001E-3</v>
      </c>
      <c r="J237" s="25"/>
      <c r="K237" s="25">
        <f t="shared" si="52"/>
        <v>2.4243900000000002E-3</v>
      </c>
      <c r="L237" s="25">
        <f t="shared" si="53"/>
        <v>5.5833701700000009E-2</v>
      </c>
      <c r="M237" s="25">
        <v>5.9500000000000004E-3</v>
      </c>
      <c r="N237" s="25">
        <f t="shared" si="54"/>
        <v>5.5800000000000008E-3</v>
      </c>
      <c r="O237" s="25"/>
      <c r="P237" s="25">
        <f t="shared" si="55"/>
        <v>2.7623900000000009E-3</v>
      </c>
      <c r="Q237" s="25">
        <f t="shared" si="56"/>
        <v>6.3617841700000025E-2</v>
      </c>
      <c r="R237" s="25">
        <v>9.6299999999999997E-3</v>
      </c>
      <c r="S237" s="25">
        <f t="shared" si="57"/>
        <v>9.2599999999999991E-3</v>
      </c>
      <c r="T237" s="25"/>
      <c r="U237" s="25">
        <f t="shared" si="58"/>
        <v>3.4573899999999994E-3</v>
      </c>
      <c r="V237" s="25">
        <f t="shared" si="59"/>
        <v>7.9623691699999985E-2</v>
      </c>
      <c r="W237" s="25">
        <v>8.0400000000000003E-3</v>
      </c>
      <c r="X237" s="25">
        <f t="shared" si="60"/>
        <v>7.6700000000000006E-3</v>
      </c>
      <c r="Y237" s="25"/>
      <c r="Z237" s="25">
        <f t="shared" si="61"/>
        <v>3.1807900000000002E-3</v>
      </c>
      <c r="AA237" s="25">
        <f t="shared" si="62"/>
        <v>7.3253593700000008E-2</v>
      </c>
      <c r="AB237" s="25">
        <v>6.3000000000000003E-4</v>
      </c>
      <c r="AC237" s="25">
        <f t="shared" si="63"/>
        <v>3.6999999999999999E-4</v>
      </c>
    </row>
    <row r="238" spans="1:29" s="15" customFormat="1">
      <c r="A238" s="18">
        <v>486</v>
      </c>
      <c r="B238" s="25">
        <v>1.6000000000000001E-4</v>
      </c>
      <c r="C238" s="25">
        <v>5.4900000000000001E-3</v>
      </c>
      <c r="D238" s="25">
        <f t="shared" si="48"/>
        <v>5.0850000000000001E-3</v>
      </c>
      <c r="E238" s="25"/>
      <c r="F238" s="25">
        <f t="shared" si="49"/>
        <v>2.4788900000000001E-3</v>
      </c>
      <c r="G238" s="25">
        <f t="shared" si="50"/>
        <v>5.7088836700000006E-2</v>
      </c>
      <c r="H238" s="25">
        <v>6.3800000000000003E-3</v>
      </c>
      <c r="I238" s="25">
        <f t="shared" si="51"/>
        <v>5.9750000000000003E-3</v>
      </c>
      <c r="J238" s="25"/>
      <c r="K238" s="25">
        <f t="shared" si="52"/>
        <v>2.3993900000000004E-3</v>
      </c>
      <c r="L238" s="25">
        <f t="shared" si="53"/>
        <v>5.5257951700000009E-2</v>
      </c>
      <c r="M238" s="25">
        <v>5.8999999999999999E-3</v>
      </c>
      <c r="N238" s="25">
        <f t="shared" si="54"/>
        <v>5.4949999999999999E-3</v>
      </c>
      <c r="O238" s="25"/>
      <c r="P238" s="25">
        <f t="shared" si="55"/>
        <v>2.67739E-3</v>
      </c>
      <c r="Q238" s="25">
        <f t="shared" si="56"/>
        <v>6.1660291700000001E-2</v>
      </c>
      <c r="R238" s="25">
        <v>9.6500000000000006E-3</v>
      </c>
      <c r="S238" s="25">
        <f t="shared" si="57"/>
        <v>9.2449999999999997E-3</v>
      </c>
      <c r="T238" s="25"/>
      <c r="U238" s="25">
        <f t="shared" si="58"/>
        <v>3.44239E-3</v>
      </c>
      <c r="V238" s="25">
        <f t="shared" si="59"/>
        <v>7.9278241700000002E-2</v>
      </c>
      <c r="W238" s="25">
        <v>7.9900000000000006E-3</v>
      </c>
      <c r="X238" s="25">
        <f t="shared" si="60"/>
        <v>7.5850000000000006E-3</v>
      </c>
      <c r="Y238" s="25"/>
      <c r="Z238" s="25">
        <f t="shared" si="61"/>
        <v>3.0957900000000002E-3</v>
      </c>
      <c r="AA238" s="25">
        <f t="shared" si="62"/>
        <v>7.1296043700000006E-2</v>
      </c>
      <c r="AB238" s="25">
        <v>6.4999999999999997E-4</v>
      </c>
      <c r="AC238" s="25">
        <f t="shared" si="63"/>
        <v>4.0499999999999998E-4</v>
      </c>
    </row>
    <row r="239" spans="1:29" s="15" customFormat="1">
      <c r="A239" s="18">
        <v>487</v>
      </c>
      <c r="B239" s="25">
        <v>1.4999999999999999E-4</v>
      </c>
      <c r="C239" s="25">
        <v>5.4099999999999999E-3</v>
      </c>
      <c r="D239" s="25">
        <f t="shared" si="48"/>
        <v>5.0049999999999999E-3</v>
      </c>
      <c r="E239" s="25"/>
      <c r="F239" s="25">
        <f t="shared" si="49"/>
        <v>2.3988899999999999E-3</v>
      </c>
      <c r="G239" s="25">
        <f t="shared" si="50"/>
        <v>5.5246436699999998E-2</v>
      </c>
      <c r="H239" s="25">
        <v>6.2899999999999996E-3</v>
      </c>
      <c r="I239" s="25">
        <f t="shared" si="51"/>
        <v>5.8849999999999996E-3</v>
      </c>
      <c r="J239" s="25"/>
      <c r="K239" s="25">
        <f t="shared" si="52"/>
        <v>2.3093899999999997E-3</v>
      </c>
      <c r="L239" s="25">
        <f t="shared" si="53"/>
        <v>5.3185251699999998E-2</v>
      </c>
      <c r="M239" s="25">
        <v>5.8399999999999997E-3</v>
      </c>
      <c r="N239" s="25">
        <f t="shared" si="54"/>
        <v>5.4349999999999997E-3</v>
      </c>
      <c r="O239" s="25"/>
      <c r="P239" s="25">
        <f t="shared" si="55"/>
        <v>2.6173899999999998E-3</v>
      </c>
      <c r="Q239" s="25">
        <f t="shared" si="56"/>
        <v>6.0278491699999999E-2</v>
      </c>
      <c r="R239" s="25">
        <v>9.5989999999999999E-3</v>
      </c>
      <c r="S239" s="25">
        <f t="shared" si="57"/>
        <v>9.1940000000000008E-3</v>
      </c>
      <c r="T239" s="25"/>
      <c r="U239" s="25">
        <f t="shared" si="58"/>
        <v>3.3913900000000011E-3</v>
      </c>
      <c r="V239" s="25">
        <f t="shared" si="59"/>
        <v>7.8103711700000022E-2</v>
      </c>
      <c r="W239" s="25">
        <v>7.9600000000000001E-3</v>
      </c>
      <c r="X239" s="25">
        <f t="shared" si="60"/>
        <v>7.5550000000000001E-3</v>
      </c>
      <c r="Y239" s="25"/>
      <c r="Z239" s="25">
        <f t="shared" si="61"/>
        <v>3.0657899999999997E-3</v>
      </c>
      <c r="AA239" s="25">
        <f t="shared" si="62"/>
        <v>7.0605143699999998E-2</v>
      </c>
      <c r="AB239" s="25">
        <v>6.6E-4</v>
      </c>
      <c r="AC239" s="25">
        <f t="shared" si="63"/>
        <v>4.0499999999999998E-4</v>
      </c>
    </row>
    <row r="240" spans="1:29" s="15" customFormat="1">
      <c r="A240" s="18">
        <v>488</v>
      </c>
      <c r="B240" s="25">
        <v>1.2E-4</v>
      </c>
      <c r="C240" s="25">
        <v>5.3699999999999998E-3</v>
      </c>
      <c r="D240" s="25">
        <f t="shared" si="48"/>
        <v>4.9749999999999994E-3</v>
      </c>
      <c r="E240" s="25"/>
      <c r="F240" s="25">
        <f t="shared" si="49"/>
        <v>2.3688899999999994E-3</v>
      </c>
      <c r="G240" s="25">
        <f t="shared" si="50"/>
        <v>5.455553669999999E-2</v>
      </c>
      <c r="H240" s="25">
        <v>6.3299999999999997E-3</v>
      </c>
      <c r="I240" s="25">
        <f t="shared" si="51"/>
        <v>5.9349999999999993E-3</v>
      </c>
      <c r="J240" s="25"/>
      <c r="K240" s="25">
        <f t="shared" si="52"/>
        <v>2.3593899999999994E-3</v>
      </c>
      <c r="L240" s="25">
        <f t="shared" si="53"/>
        <v>5.4336751699999991E-2</v>
      </c>
      <c r="M240" s="25">
        <v>5.79E-3</v>
      </c>
      <c r="N240" s="25">
        <f t="shared" si="54"/>
        <v>5.3949999999999996E-3</v>
      </c>
      <c r="O240" s="25"/>
      <c r="P240" s="25">
        <f t="shared" si="55"/>
        <v>2.5773899999999997E-3</v>
      </c>
      <c r="Q240" s="25">
        <f t="shared" si="56"/>
        <v>5.9357291699999995E-2</v>
      </c>
      <c r="R240" s="25">
        <v>9.6100000000000005E-3</v>
      </c>
      <c r="S240" s="25">
        <f t="shared" si="57"/>
        <v>9.215000000000001E-3</v>
      </c>
      <c r="T240" s="25"/>
      <c r="U240" s="25">
        <f t="shared" si="58"/>
        <v>3.4123900000000013E-3</v>
      </c>
      <c r="V240" s="25">
        <f t="shared" si="59"/>
        <v>7.8587341700000035E-2</v>
      </c>
      <c r="W240" s="25">
        <v>7.8890000000000002E-3</v>
      </c>
      <c r="X240" s="25">
        <f t="shared" si="60"/>
        <v>7.4939999999999998E-3</v>
      </c>
      <c r="Y240" s="25"/>
      <c r="Z240" s="25">
        <f t="shared" si="61"/>
        <v>3.0047899999999994E-3</v>
      </c>
      <c r="AA240" s="25">
        <f t="shared" si="62"/>
        <v>6.9200313699999988E-2</v>
      </c>
      <c r="AB240" s="25">
        <v>6.7000000000000002E-4</v>
      </c>
      <c r="AC240" s="25">
        <f t="shared" si="63"/>
        <v>3.9500000000000001E-4</v>
      </c>
    </row>
    <row r="241" spans="1:29" s="15" customFormat="1">
      <c r="A241" s="18">
        <v>489</v>
      </c>
      <c r="B241" s="25">
        <v>1.7000000000000001E-4</v>
      </c>
      <c r="C241" s="25">
        <v>5.3699999999999998E-3</v>
      </c>
      <c r="D241" s="25">
        <f t="shared" si="48"/>
        <v>4.9399999999999999E-3</v>
      </c>
      <c r="E241" s="25"/>
      <c r="F241" s="25">
        <f t="shared" si="49"/>
        <v>2.3338899999999999E-3</v>
      </c>
      <c r="G241" s="25">
        <f t="shared" si="50"/>
        <v>5.3749486700000002E-2</v>
      </c>
      <c r="H241" s="25">
        <v>6.2599999999999999E-3</v>
      </c>
      <c r="I241" s="25">
        <f t="shared" si="51"/>
        <v>5.8300000000000001E-3</v>
      </c>
      <c r="J241" s="25"/>
      <c r="K241" s="25">
        <f t="shared" si="52"/>
        <v>2.2543900000000002E-3</v>
      </c>
      <c r="L241" s="25">
        <f t="shared" si="53"/>
        <v>5.1918601700000004E-2</v>
      </c>
      <c r="M241" s="25">
        <v>5.7499999999999999E-3</v>
      </c>
      <c r="N241" s="25">
        <f t="shared" si="54"/>
        <v>5.3200000000000001E-3</v>
      </c>
      <c r="O241" s="25"/>
      <c r="P241" s="25">
        <f t="shared" si="55"/>
        <v>2.5023900000000002E-3</v>
      </c>
      <c r="Q241" s="25">
        <f t="shared" si="56"/>
        <v>5.7630041700000009E-2</v>
      </c>
      <c r="R241" s="25">
        <v>9.5300000000000003E-3</v>
      </c>
      <c r="S241" s="25">
        <f t="shared" si="57"/>
        <v>9.1000000000000004E-3</v>
      </c>
      <c r="T241" s="25"/>
      <c r="U241" s="25">
        <f t="shared" si="58"/>
        <v>3.2973900000000007E-3</v>
      </c>
      <c r="V241" s="25">
        <f t="shared" si="59"/>
        <v>7.5938891700000025E-2</v>
      </c>
      <c r="W241" s="25">
        <v>7.8300000000000002E-3</v>
      </c>
      <c r="X241" s="25">
        <f t="shared" si="60"/>
        <v>7.4000000000000003E-3</v>
      </c>
      <c r="Y241" s="25"/>
      <c r="Z241" s="25">
        <f t="shared" si="61"/>
        <v>2.9107899999999999E-3</v>
      </c>
      <c r="AA241" s="25">
        <f t="shared" si="62"/>
        <v>6.7035493700000004E-2</v>
      </c>
      <c r="AB241" s="25">
        <v>6.8999999999999997E-4</v>
      </c>
      <c r="AC241" s="25">
        <f t="shared" si="63"/>
        <v>4.2999999999999999E-4</v>
      </c>
    </row>
    <row r="242" spans="1:29" s="15" customFormat="1">
      <c r="A242" s="18">
        <v>490</v>
      </c>
      <c r="B242" s="25">
        <v>2.0000000000000002E-5</v>
      </c>
      <c r="C242" s="25">
        <v>5.3899999999999998E-3</v>
      </c>
      <c r="D242" s="25">
        <f t="shared" si="48"/>
        <v>5.0699999999999999E-3</v>
      </c>
      <c r="E242" s="25"/>
      <c r="F242" s="25">
        <f t="shared" si="49"/>
        <v>2.4638899999999998E-3</v>
      </c>
      <c r="G242" s="25">
        <f t="shared" si="50"/>
        <v>5.6743386700000002E-2</v>
      </c>
      <c r="H242" s="25">
        <v>6.28E-3</v>
      </c>
      <c r="I242" s="25">
        <f t="shared" si="51"/>
        <v>5.96E-3</v>
      </c>
      <c r="J242" s="25"/>
      <c r="K242" s="25">
        <f t="shared" si="52"/>
        <v>2.3843900000000001E-3</v>
      </c>
      <c r="L242" s="25">
        <f t="shared" si="53"/>
        <v>5.4912501700000005E-2</v>
      </c>
      <c r="M242" s="25">
        <v>5.7600000000000004E-3</v>
      </c>
      <c r="N242" s="25">
        <f t="shared" si="54"/>
        <v>5.4400000000000004E-3</v>
      </c>
      <c r="O242" s="25"/>
      <c r="P242" s="25">
        <f t="shared" si="55"/>
        <v>2.6223900000000005E-3</v>
      </c>
      <c r="Q242" s="25">
        <f t="shared" si="56"/>
        <v>6.0393641700000014E-2</v>
      </c>
      <c r="R242" s="25">
        <v>9.5600000000000008E-3</v>
      </c>
      <c r="S242" s="25">
        <f t="shared" si="57"/>
        <v>9.2399999999999999E-3</v>
      </c>
      <c r="T242" s="25"/>
      <c r="U242" s="25">
        <f t="shared" si="58"/>
        <v>3.4373900000000002E-3</v>
      </c>
      <c r="V242" s="25">
        <f t="shared" si="59"/>
        <v>7.9163091700000007E-2</v>
      </c>
      <c r="W242" s="25">
        <v>7.9389999999999999E-3</v>
      </c>
      <c r="X242" s="25">
        <f t="shared" si="60"/>
        <v>7.6189999999999999E-3</v>
      </c>
      <c r="Y242" s="25"/>
      <c r="Z242" s="25">
        <f t="shared" si="61"/>
        <v>3.1297899999999995E-3</v>
      </c>
      <c r="AA242" s="25">
        <f t="shared" si="62"/>
        <v>7.2079063699999987E-2</v>
      </c>
      <c r="AB242" s="25">
        <v>6.2E-4</v>
      </c>
      <c r="AC242" s="25">
        <f t="shared" si="63"/>
        <v>3.2000000000000003E-4</v>
      </c>
    </row>
    <row r="243" spans="1:29" s="15" customFormat="1">
      <c r="A243" s="18">
        <v>491</v>
      </c>
      <c r="B243" s="25">
        <v>1.9000000000000001E-4</v>
      </c>
      <c r="C243" s="25">
        <v>5.3400000000000001E-3</v>
      </c>
      <c r="D243" s="25">
        <f t="shared" si="48"/>
        <v>4.9399999999999999E-3</v>
      </c>
      <c r="E243" s="25"/>
      <c r="F243" s="25">
        <f t="shared" si="49"/>
        <v>2.3338899999999999E-3</v>
      </c>
      <c r="G243" s="25">
        <f t="shared" si="50"/>
        <v>5.3749486700000002E-2</v>
      </c>
      <c r="H243" s="25">
        <v>6.2199999999999998E-3</v>
      </c>
      <c r="I243" s="25">
        <f t="shared" si="51"/>
        <v>5.8199999999999997E-3</v>
      </c>
      <c r="J243" s="25"/>
      <c r="K243" s="25">
        <f t="shared" si="52"/>
        <v>2.2443899999999998E-3</v>
      </c>
      <c r="L243" s="25">
        <f t="shared" si="53"/>
        <v>5.1688301699999994E-2</v>
      </c>
      <c r="M243" s="25">
        <v>5.7299999999999999E-3</v>
      </c>
      <c r="N243" s="25">
        <f t="shared" si="54"/>
        <v>5.3299999999999997E-3</v>
      </c>
      <c r="O243" s="25"/>
      <c r="P243" s="25">
        <f t="shared" si="55"/>
        <v>2.5123899999999998E-3</v>
      </c>
      <c r="Q243" s="25">
        <f t="shared" si="56"/>
        <v>5.7860341699999998E-2</v>
      </c>
      <c r="R243" s="25">
        <v>9.4500000000000001E-3</v>
      </c>
      <c r="S243" s="25">
        <f t="shared" si="57"/>
        <v>9.0500000000000008E-3</v>
      </c>
      <c r="T243" s="25"/>
      <c r="U243" s="25">
        <f t="shared" si="58"/>
        <v>3.247390000000001E-3</v>
      </c>
      <c r="V243" s="25">
        <f t="shared" si="59"/>
        <v>7.4787391700000025E-2</v>
      </c>
      <c r="W243" s="25">
        <v>7.8399999999999997E-3</v>
      </c>
      <c r="X243" s="25">
        <f t="shared" si="60"/>
        <v>7.4399999999999996E-3</v>
      </c>
      <c r="Y243" s="25"/>
      <c r="Z243" s="25">
        <f t="shared" si="61"/>
        <v>2.9507899999999991E-3</v>
      </c>
      <c r="AA243" s="25">
        <f t="shared" si="62"/>
        <v>6.7956693699999987E-2</v>
      </c>
      <c r="AB243" s="25">
        <v>6.0999999999999997E-4</v>
      </c>
      <c r="AC243" s="25">
        <f t="shared" si="63"/>
        <v>3.9999999999999996E-4</v>
      </c>
    </row>
    <row r="244" spans="1:29" s="15" customFormat="1">
      <c r="A244" s="18">
        <v>492</v>
      </c>
      <c r="B244" s="25">
        <v>2.0000000000000001E-4</v>
      </c>
      <c r="C244" s="25">
        <v>5.3899999999999998E-3</v>
      </c>
      <c r="D244" s="25">
        <f t="shared" si="48"/>
        <v>4.9499999999999995E-3</v>
      </c>
      <c r="E244" s="25"/>
      <c r="F244" s="25">
        <f t="shared" si="49"/>
        <v>2.3438899999999995E-3</v>
      </c>
      <c r="G244" s="25">
        <f t="shared" si="50"/>
        <v>5.397978669999999E-2</v>
      </c>
      <c r="H244" s="25">
        <v>6.2599999999999999E-3</v>
      </c>
      <c r="I244" s="25">
        <f t="shared" si="51"/>
        <v>5.8199999999999997E-3</v>
      </c>
      <c r="J244" s="25"/>
      <c r="K244" s="25">
        <f t="shared" si="52"/>
        <v>2.2443899999999998E-3</v>
      </c>
      <c r="L244" s="25">
        <f t="shared" si="53"/>
        <v>5.1688301699999994E-2</v>
      </c>
      <c r="M244" s="25">
        <v>5.6699999999999997E-3</v>
      </c>
      <c r="N244" s="25">
        <f t="shared" si="54"/>
        <v>5.2299999999999994E-3</v>
      </c>
      <c r="O244" s="25"/>
      <c r="P244" s="25">
        <f t="shared" si="55"/>
        <v>2.4123899999999995E-3</v>
      </c>
      <c r="Q244" s="25">
        <f t="shared" si="56"/>
        <v>5.5557341699999992E-2</v>
      </c>
      <c r="R244" s="25">
        <v>9.5399999999999999E-3</v>
      </c>
      <c r="S244" s="25">
        <f t="shared" si="57"/>
        <v>9.1000000000000004E-3</v>
      </c>
      <c r="T244" s="25"/>
      <c r="U244" s="25">
        <f t="shared" si="58"/>
        <v>3.2973900000000007E-3</v>
      </c>
      <c r="V244" s="25">
        <f t="shared" si="59"/>
        <v>7.5938891700000025E-2</v>
      </c>
      <c r="W244" s="25">
        <v>7.79E-3</v>
      </c>
      <c r="X244" s="25">
        <f t="shared" si="60"/>
        <v>7.3499999999999998E-3</v>
      </c>
      <c r="Y244" s="25"/>
      <c r="Z244" s="25">
        <f t="shared" si="61"/>
        <v>2.8607899999999993E-3</v>
      </c>
      <c r="AA244" s="25">
        <f t="shared" si="62"/>
        <v>6.588399369999999E-2</v>
      </c>
      <c r="AB244" s="25">
        <v>6.8000000000000005E-4</v>
      </c>
      <c r="AC244" s="25">
        <f t="shared" si="63"/>
        <v>4.4000000000000002E-4</v>
      </c>
    </row>
    <row r="245" spans="1:29" s="15" customFormat="1">
      <c r="A245" s="18">
        <v>493</v>
      </c>
      <c r="B245" s="25">
        <v>6.0000000000000002E-5</v>
      </c>
      <c r="C245" s="25">
        <v>5.3200000000000001E-3</v>
      </c>
      <c r="D245" s="25">
        <f t="shared" si="48"/>
        <v>4.9150000000000001E-3</v>
      </c>
      <c r="E245" s="25"/>
      <c r="F245" s="25">
        <f t="shared" si="49"/>
        <v>2.3088900000000001E-3</v>
      </c>
      <c r="G245" s="25">
        <f t="shared" si="50"/>
        <v>5.3173736700000002E-2</v>
      </c>
      <c r="H245" s="25">
        <v>6.2199999999999998E-3</v>
      </c>
      <c r="I245" s="25">
        <f t="shared" si="51"/>
        <v>5.8149999999999999E-3</v>
      </c>
      <c r="J245" s="25"/>
      <c r="K245" s="25">
        <f t="shared" si="52"/>
        <v>2.23939E-3</v>
      </c>
      <c r="L245" s="25">
        <f t="shared" si="53"/>
        <v>5.15731517E-2</v>
      </c>
      <c r="M245" s="25">
        <v>5.6899999999999997E-3</v>
      </c>
      <c r="N245" s="25">
        <f t="shared" si="54"/>
        <v>5.2849999999999998E-3</v>
      </c>
      <c r="O245" s="25"/>
      <c r="P245" s="25">
        <f t="shared" si="55"/>
        <v>2.4673899999999999E-3</v>
      </c>
      <c r="Q245" s="25">
        <f t="shared" si="56"/>
        <v>5.68239917E-2</v>
      </c>
      <c r="R245" s="25">
        <v>9.3900000000000008E-3</v>
      </c>
      <c r="S245" s="25">
        <f t="shared" si="57"/>
        <v>8.9849999999999999E-3</v>
      </c>
      <c r="T245" s="25"/>
      <c r="U245" s="25">
        <f t="shared" si="58"/>
        <v>3.1823900000000002E-3</v>
      </c>
      <c r="V245" s="25">
        <f t="shared" si="59"/>
        <v>7.3290441700000014E-2</v>
      </c>
      <c r="W245" s="25">
        <v>7.7600000000000004E-3</v>
      </c>
      <c r="X245" s="25">
        <f t="shared" si="60"/>
        <v>7.3550000000000004E-3</v>
      </c>
      <c r="Y245" s="25"/>
      <c r="Z245" s="25">
        <f t="shared" si="61"/>
        <v>2.86579E-3</v>
      </c>
      <c r="AA245" s="25">
        <f t="shared" si="62"/>
        <v>6.5999143699999999E-2</v>
      </c>
      <c r="AB245" s="25">
        <v>7.5000000000000002E-4</v>
      </c>
      <c r="AC245" s="25">
        <f t="shared" si="63"/>
        <v>4.0500000000000003E-4</v>
      </c>
    </row>
    <row r="246" spans="1:29" s="15" customFormat="1">
      <c r="A246" s="18">
        <v>494</v>
      </c>
      <c r="B246" s="25">
        <v>1.8000000000000001E-4</v>
      </c>
      <c r="C246" s="25">
        <v>5.1900000000000002E-3</v>
      </c>
      <c r="D246" s="25">
        <f t="shared" si="48"/>
        <v>4.7450000000000001E-3</v>
      </c>
      <c r="E246" s="25"/>
      <c r="F246" s="25">
        <f t="shared" si="49"/>
        <v>2.1388900000000001E-3</v>
      </c>
      <c r="G246" s="25">
        <f t="shared" si="50"/>
        <v>4.9258636700000004E-2</v>
      </c>
      <c r="H246" s="25">
        <v>6.1799999999999997E-3</v>
      </c>
      <c r="I246" s="25">
        <f t="shared" si="51"/>
        <v>5.7349999999999996E-3</v>
      </c>
      <c r="J246" s="25"/>
      <c r="K246" s="25">
        <f t="shared" si="52"/>
        <v>2.1593899999999997E-3</v>
      </c>
      <c r="L246" s="25">
        <f t="shared" si="53"/>
        <v>4.9730751699999999E-2</v>
      </c>
      <c r="M246" s="25">
        <v>5.64E-3</v>
      </c>
      <c r="N246" s="25">
        <f t="shared" si="54"/>
        <v>5.195E-3</v>
      </c>
      <c r="O246" s="25"/>
      <c r="P246" s="25">
        <f t="shared" si="55"/>
        <v>2.3773900000000001E-3</v>
      </c>
      <c r="Q246" s="25">
        <f t="shared" si="56"/>
        <v>5.4751291700000003E-2</v>
      </c>
      <c r="R246" s="25">
        <v>9.3500000000000007E-3</v>
      </c>
      <c r="S246" s="25">
        <f t="shared" si="57"/>
        <v>8.9050000000000015E-3</v>
      </c>
      <c r="T246" s="25"/>
      <c r="U246" s="25">
        <f t="shared" si="58"/>
        <v>3.1023900000000017E-3</v>
      </c>
      <c r="V246" s="25">
        <f t="shared" si="59"/>
        <v>7.1448041700000048E-2</v>
      </c>
      <c r="W246" s="25">
        <v>7.6899999999999998E-3</v>
      </c>
      <c r="X246" s="25">
        <f t="shared" si="60"/>
        <v>7.2449999999999997E-3</v>
      </c>
      <c r="Y246" s="25"/>
      <c r="Z246" s="25">
        <f t="shared" si="61"/>
        <v>2.7557899999999993E-3</v>
      </c>
      <c r="AA246" s="25">
        <f t="shared" si="62"/>
        <v>6.3465843699999983E-2</v>
      </c>
      <c r="AB246" s="25">
        <v>7.1000000000000002E-4</v>
      </c>
      <c r="AC246" s="25">
        <f t="shared" si="63"/>
        <v>4.4500000000000003E-4</v>
      </c>
    </row>
    <row r="247" spans="1:29" s="15" customFormat="1">
      <c r="A247" s="18">
        <v>495</v>
      </c>
      <c r="B247" s="25">
        <v>1.2E-4</v>
      </c>
      <c r="C247" s="25">
        <v>5.1799999999999997E-3</v>
      </c>
      <c r="D247" s="25">
        <f t="shared" si="48"/>
        <v>4.8049999999999994E-3</v>
      </c>
      <c r="E247" s="25"/>
      <c r="F247" s="25">
        <f t="shared" si="49"/>
        <v>2.1988899999999994E-3</v>
      </c>
      <c r="G247" s="25">
        <f t="shared" si="50"/>
        <v>5.0640436699999986E-2</v>
      </c>
      <c r="H247" s="25">
        <v>6.0899999999999999E-3</v>
      </c>
      <c r="I247" s="25">
        <f t="shared" si="51"/>
        <v>5.7149999999999996E-3</v>
      </c>
      <c r="J247" s="25"/>
      <c r="K247" s="25">
        <f t="shared" si="52"/>
        <v>2.1393899999999997E-3</v>
      </c>
      <c r="L247" s="25">
        <f t="shared" si="53"/>
        <v>4.9270151699999994E-2</v>
      </c>
      <c r="M247" s="25">
        <v>5.5900000000000004E-3</v>
      </c>
      <c r="N247" s="25">
        <f t="shared" si="54"/>
        <v>5.215E-3</v>
      </c>
      <c r="O247" s="25"/>
      <c r="P247" s="25">
        <f t="shared" si="55"/>
        <v>2.3973900000000001E-3</v>
      </c>
      <c r="Q247" s="25">
        <f t="shared" si="56"/>
        <v>5.5211891700000008E-2</v>
      </c>
      <c r="R247" s="25">
        <v>9.2499999999999995E-3</v>
      </c>
      <c r="S247" s="25">
        <f t="shared" si="57"/>
        <v>8.8749999999999992E-3</v>
      </c>
      <c r="T247" s="25"/>
      <c r="U247" s="25">
        <f t="shared" si="58"/>
        <v>3.0723899999999995E-3</v>
      </c>
      <c r="V247" s="25">
        <f t="shared" si="59"/>
        <v>7.0757141699999998E-2</v>
      </c>
      <c r="W247" s="25">
        <v>7.6800000000000002E-3</v>
      </c>
      <c r="X247" s="25">
        <f t="shared" si="60"/>
        <v>7.3049999999999999E-3</v>
      </c>
      <c r="Y247" s="25"/>
      <c r="Z247" s="25">
        <f t="shared" si="61"/>
        <v>2.8157899999999994E-3</v>
      </c>
      <c r="AA247" s="25">
        <f t="shared" si="62"/>
        <v>6.4847643699999985E-2</v>
      </c>
      <c r="AB247" s="25">
        <v>6.3000000000000003E-4</v>
      </c>
      <c r="AC247" s="25">
        <f t="shared" si="63"/>
        <v>3.7500000000000001E-4</v>
      </c>
    </row>
    <row r="248" spans="1:29" s="15" customFormat="1">
      <c r="A248" s="18">
        <v>496</v>
      </c>
      <c r="B248" s="25">
        <v>1.2999999999999999E-4</v>
      </c>
      <c r="C248" s="25">
        <v>5.13E-3</v>
      </c>
      <c r="D248" s="25">
        <f t="shared" si="48"/>
        <v>4.7200000000000002E-3</v>
      </c>
      <c r="E248" s="25"/>
      <c r="F248" s="25">
        <f t="shared" si="49"/>
        <v>2.1138900000000002E-3</v>
      </c>
      <c r="G248" s="25">
        <f t="shared" si="50"/>
        <v>4.8682886700000004E-2</v>
      </c>
      <c r="H248" s="25">
        <v>6.1700000000000001E-3</v>
      </c>
      <c r="I248" s="25">
        <f t="shared" si="51"/>
        <v>5.7600000000000004E-3</v>
      </c>
      <c r="J248" s="25"/>
      <c r="K248" s="25">
        <f t="shared" si="52"/>
        <v>2.1843900000000005E-3</v>
      </c>
      <c r="L248" s="25">
        <f t="shared" si="53"/>
        <v>5.0306501700000013E-2</v>
      </c>
      <c r="M248" s="25">
        <v>5.64E-3</v>
      </c>
      <c r="N248" s="25">
        <f t="shared" si="54"/>
        <v>5.2300000000000003E-3</v>
      </c>
      <c r="O248" s="25"/>
      <c r="P248" s="25">
        <f t="shared" si="55"/>
        <v>2.4123900000000004E-3</v>
      </c>
      <c r="Q248" s="25">
        <f t="shared" si="56"/>
        <v>5.5557341700000012E-2</v>
      </c>
      <c r="R248" s="25">
        <v>9.3390000000000001E-3</v>
      </c>
      <c r="S248" s="25">
        <f t="shared" si="57"/>
        <v>8.9289999999999994E-3</v>
      </c>
      <c r="T248" s="25"/>
      <c r="U248" s="25">
        <f t="shared" si="58"/>
        <v>3.1263899999999997E-3</v>
      </c>
      <c r="V248" s="25">
        <f t="shared" si="59"/>
        <v>7.2000761699999999E-2</v>
      </c>
      <c r="W248" s="25">
        <v>7.6499999999999997E-3</v>
      </c>
      <c r="X248" s="25">
        <f t="shared" si="60"/>
        <v>7.2399999999999999E-3</v>
      </c>
      <c r="Y248" s="25"/>
      <c r="Z248" s="25">
        <f t="shared" si="61"/>
        <v>2.7507899999999995E-3</v>
      </c>
      <c r="AA248" s="25">
        <f t="shared" si="62"/>
        <v>6.3350693699999988E-2</v>
      </c>
      <c r="AB248" s="25">
        <v>6.8999999999999997E-4</v>
      </c>
      <c r="AC248" s="25">
        <f t="shared" si="63"/>
        <v>4.0999999999999999E-4</v>
      </c>
    </row>
    <row r="249" spans="1:29" s="15" customFormat="1">
      <c r="A249" s="18">
        <v>497</v>
      </c>
      <c r="B249" s="25">
        <v>1.2E-4</v>
      </c>
      <c r="C249" s="25">
        <v>5.11E-3</v>
      </c>
      <c r="D249" s="25">
        <f t="shared" si="48"/>
        <v>4.7200000000000002E-3</v>
      </c>
      <c r="E249" s="25"/>
      <c r="F249" s="25">
        <f t="shared" si="49"/>
        <v>2.1138900000000002E-3</v>
      </c>
      <c r="G249" s="25">
        <f t="shared" si="50"/>
        <v>4.8682886700000004E-2</v>
      </c>
      <c r="H249" s="25">
        <v>6.0800000000000003E-3</v>
      </c>
      <c r="I249" s="25">
        <f t="shared" si="51"/>
        <v>5.6900000000000006E-3</v>
      </c>
      <c r="J249" s="25"/>
      <c r="K249" s="25">
        <f t="shared" si="52"/>
        <v>2.1143900000000007E-3</v>
      </c>
      <c r="L249" s="25">
        <f t="shared" si="53"/>
        <v>4.8694401700000021E-2</v>
      </c>
      <c r="M249" s="25">
        <v>5.5799999999999999E-3</v>
      </c>
      <c r="N249" s="25">
        <f t="shared" si="54"/>
        <v>5.1900000000000002E-3</v>
      </c>
      <c r="O249" s="25"/>
      <c r="P249" s="25">
        <f t="shared" si="55"/>
        <v>2.3723900000000003E-3</v>
      </c>
      <c r="Q249" s="25">
        <f t="shared" si="56"/>
        <v>5.4636141700000009E-2</v>
      </c>
      <c r="R249" s="25">
        <v>9.2399999999999999E-3</v>
      </c>
      <c r="S249" s="25">
        <f t="shared" si="57"/>
        <v>8.8500000000000002E-3</v>
      </c>
      <c r="T249" s="25"/>
      <c r="U249" s="25">
        <f t="shared" si="58"/>
        <v>3.0473900000000005E-3</v>
      </c>
      <c r="V249" s="25">
        <f t="shared" si="59"/>
        <v>7.0181391700000012E-2</v>
      </c>
      <c r="W249" s="25">
        <v>7.5399999999999998E-3</v>
      </c>
      <c r="X249" s="25">
        <f t="shared" si="60"/>
        <v>7.1500000000000001E-3</v>
      </c>
      <c r="Y249" s="25"/>
      <c r="Z249" s="25">
        <f t="shared" si="61"/>
        <v>2.6607899999999997E-3</v>
      </c>
      <c r="AA249" s="25">
        <f t="shared" si="62"/>
        <v>6.1277993699999998E-2</v>
      </c>
      <c r="AB249" s="25">
        <v>6.6E-4</v>
      </c>
      <c r="AC249" s="25">
        <f t="shared" si="63"/>
        <v>3.8999999999999999E-4</v>
      </c>
    </row>
    <row r="250" spans="1:29" s="15" customFormat="1">
      <c r="A250" s="18">
        <v>498</v>
      </c>
      <c r="B250" s="25">
        <v>1.2999999999999999E-4</v>
      </c>
      <c r="C250" s="25">
        <v>5.0699999999999999E-3</v>
      </c>
      <c r="D250" s="25">
        <f t="shared" si="48"/>
        <v>4.6649999999999999E-3</v>
      </c>
      <c r="E250" s="25"/>
      <c r="F250" s="25">
        <f t="shared" si="49"/>
        <v>2.0588899999999999E-3</v>
      </c>
      <c r="G250" s="25">
        <f t="shared" si="50"/>
        <v>4.7416236699999996E-2</v>
      </c>
      <c r="H250" s="25">
        <v>6.0600000000000003E-3</v>
      </c>
      <c r="I250" s="25">
        <f t="shared" si="51"/>
        <v>5.6550000000000003E-3</v>
      </c>
      <c r="J250" s="25"/>
      <c r="K250" s="25">
        <f t="shared" si="52"/>
        <v>2.0793900000000004E-3</v>
      </c>
      <c r="L250" s="25">
        <f t="shared" si="53"/>
        <v>4.7888351700000012E-2</v>
      </c>
      <c r="M250" s="25">
        <v>5.4599999999999996E-3</v>
      </c>
      <c r="N250" s="25">
        <f t="shared" si="54"/>
        <v>5.0549999999999996E-3</v>
      </c>
      <c r="O250" s="25"/>
      <c r="P250" s="25">
        <f t="shared" si="55"/>
        <v>2.2373899999999997E-3</v>
      </c>
      <c r="Q250" s="25">
        <f t="shared" si="56"/>
        <v>5.1527091699999993E-2</v>
      </c>
      <c r="R250" s="25">
        <v>9.2300000000000004E-3</v>
      </c>
      <c r="S250" s="25">
        <f t="shared" si="57"/>
        <v>8.8249999999999995E-3</v>
      </c>
      <c r="T250" s="25"/>
      <c r="U250" s="25">
        <f t="shared" si="58"/>
        <v>3.0223899999999998E-3</v>
      </c>
      <c r="V250" s="25">
        <f t="shared" si="59"/>
        <v>6.9605641699999998E-2</v>
      </c>
      <c r="W250" s="25">
        <v>7.5399999999999998E-3</v>
      </c>
      <c r="X250" s="25">
        <f t="shared" si="60"/>
        <v>7.1349999999999998E-3</v>
      </c>
      <c r="Y250" s="25"/>
      <c r="Z250" s="25">
        <f t="shared" si="61"/>
        <v>2.6457899999999994E-3</v>
      </c>
      <c r="AA250" s="25">
        <f t="shared" si="62"/>
        <v>6.0932543699999987E-2</v>
      </c>
      <c r="AB250" s="25">
        <v>6.8000000000000005E-4</v>
      </c>
      <c r="AC250" s="25">
        <f t="shared" si="63"/>
        <v>4.0500000000000003E-4</v>
      </c>
    </row>
    <row r="251" spans="1:29" s="15" customFormat="1">
      <c r="A251" s="18">
        <v>499</v>
      </c>
      <c r="B251" s="25">
        <v>1.2E-4</v>
      </c>
      <c r="C251" s="25">
        <v>4.9800000000000001E-3</v>
      </c>
      <c r="D251" s="25">
        <f t="shared" si="48"/>
        <v>4.5900000000000003E-3</v>
      </c>
      <c r="E251" s="25"/>
      <c r="F251" s="25">
        <f t="shared" si="49"/>
        <v>1.9838900000000003E-3</v>
      </c>
      <c r="G251" s="25">
        <f t="shared" si="50"/>
        <v>4.568898670000001E-2</v>
      </c>
      <c r="H251" s="25">
        <v>5.9800000000000001E-3</v>
      </c>
      <c r="I251" s="25">
        <f t="shared" si="51"/>
        <v>5.5900000000000004E-3</v>
      </c>
      <c r="J251" s="25"/>
      <c r="K251" s="25">
        <f t="shared" si="52"/>
        <v>2.0143900000000005E-3</v>
      </c>
      <c r="L251" s="25">
        <f t="shared" si="53"/>
        <v>4.6391401700000015E-2</v>
      </c>
      <c r="M251" s="25">
        <v>5.4400000000000004E-3</v>
      </c>
      <c r="N251" s="25">
        <f t="shared" si="54"/>
        <v>5.0500000000000007E-3</v>
      </c>
      <c r="O251" s="25"/>
      <c r="P251" s="25">
        <f t="shared" si="55"/>
        <v>2.2323900000000008E-3</v>
      </c>
      <c r="Q251" s="25">
        <f t="shared" si="56"/>
        <v>5.1411941700000019E-2</v>
      </c>
      <c r="R251" s="25">
        <v>9.1199999999999996E-3</v>
      </c>
      <c r="S251" s="25">
        <f t="shared" si="57"/>
        <v>8.7299999999999999E-3</v>
      </c>
      <c r="T251" s="25"/>
      <c r="U251" s="25">
        <f t="shared" si="58"/>
        <v>2.9273900000000002E-3</v>
      </c>
      <c r="V251" s="25">
        <f t="shared" si="59"/>
        <v>6.7417791700000007E-2</v>
      </c>
      <c r="W251" s="25">
        <v>7.5500000000000003E-3</v>
      </c>
      <c r="X251" s="25">
        <f t="shared" si="60"/>
        <v>7.1600000000000006E-3</v>
      </c>
      <c r="Y251" s="25"/>
      <c r="Z251" s="25">
        <f t="shared" si="61"/>
        <v>2.6707900000000001E-3</v>
      </c>
      <c r="AA251" s="25">
        <f t="shared" si="62"/>
        <v>6.1508293700000008E-2</v>
      </c>
      <c r="AB251" s="25">
        <v>6.6E-4</v>
      </c>
      <c r="AC251" s="25">
        <f t="shared" si="63"/>
        <v>3.8999999999999999E-4</v>
      </c>
    </row>
    <row r="252" spans="1:29" s="15" customFormat="1">
      <c r="A252" s="18">
        <v>500</v>
      </c>
      <c r="B252" s="25">
        <v>1.6000000000000001E-4</v>
      </c>
      <c r="C252" s="25">
        <v>5.0200000000000002E-3</v>
      </c>
      <c r="D252" s="25">
        <f t="shared" si="48"/>
        <v>4.6100000000000004E-3</v>
      </c>
      <c r="E252" s="25"/>
      <c r="F252" s="25">
        <f t="shared" si="49"/>
        <v>2.0038900000000004E-3</v>
      </c>
      <c r="G252" s="25">
        <f t="shared" si="50"/>
        <v>4.6149586700000009E-2</v>
      </c>
      <c r="H252" s="25">
        <v>5.9300000000000004E-3</v>
      </c>
      <c r="I252" s="25">
        <f t="shared" si="51"/>
        <v>5.5200000000000006E-3</v>
      </c>
      <c r="J252" s="25"/>
      <c r="K252" s="25">
        <f t="shared" si="52"/>
        <v>1.9443900000000007E-3</v>
      </c>
      <c r="L252" s="25">
        <f t="shared" si="53"/>
        <v>4.4779301700000017E-2</v>
      </c>
      <c r="M252" s="25">
        <v>5.4200000000000003E-3</v>
      </c>
      <c r="N252" s="25">
        <f t="shared" si="54"/>
        <v>5.0100000000000006E-3</v>
      </c>
      <c r="O252" s="25"/>
      <c r="P252" s="25">
        <f t="shared" si="55"/>
        <v>2.1923900000000007E-3</v>
      </c>
      <c r="Q252" s="25">
        <f t="shared" si="56"/>
        <v>5.0490741700000015E-2</v>
      </c>
      <c r="R252" s="25">
        <v>9.1199999999999996E-3</v>
      </c>
      <c r="S252" s="25">
        <f t="shared" si="57"/>
        <v>8.709999999999999E-3</v>
      </c>
      <c r="T252" s="25"/>
      <c r="U252" s="25">
        <f t="shared" si="58"/>
        <v>2.9073899999999993E-3</v>
      </c>
      <c r="V252" s="25">
        <f t="shared" si="59"/>
        <v>6.6957191699999988E-2</v>
      </c>
      <c r="W252" s="25">
        <v>7.4599999999999996E-3</v>
      </c>
      <c r="X252" s="25">
        <f t="shared" si="60"/>
        <v>7.0499999999999998E-3</v>
      </c>
      <c r="Y252" s="25"/>
      <c r="Z252" s="25">
        <f t="shared" si="61"/>
        <v>2.5607899999999994E-3</v>
      </c>
      <c r="AA252" s="25">
        <f t="shared" si="62"/>
        <v>5.8974993699999992E-2</v>
      </c>
      <c r="AB252" s="25">
        <v>6.6E-4</v>
      </c>
      <c r="AC252" s="25">
        <f t="shared" si="63"/>
        <v>4.0999999999999999E-4</v>
      </c>
    </row>
    <row r="253" spans="1:29" s="15" customFormat="1">
      <c r="A253" s="18">
        <v>501</v>
      </c>
      <c r="B253" s="25">
        <v>1.2E-4</v>
      </c>
      <c r="C253" s="25">
        <v>4.9699999999999996E-3</v>
      </c>
      <c r="D253" s="25">
        <f t="shared" si="48"/>
        <v>4.5799999999999999E-3</v>
      </c>
      <c r="E253" s="25"/>
      <c r="F253" s="25">
        <f t="shared" si="49"/>
        <v>1.9738899999999998E-3</v>
      </c>
      <c r="G253" s="25">
        <f t="shared" si="50"/>
        <v>4.5458686700000001E-2</v>
      </c>
      <c r="H253" s="25">
        <v>5.9500000000000004E-3</v>
      </c>
      <c r="I253" s="25">
        <f t="shared" si="51"/>
        <v>5.5600000000000007E-3</v>
      </c>
      <c r="J253" s="25"/>
      <c r="K253" s="25">
        <f t="shared" si="52"/>
        <v>1.9843900000000008E-3</v>
      </c>
      <c r="L253" s="25">
        <f t="shared" si="53"/>
        <v>4.5700501700000021E-2</v>
      </c>
      <c r="M253" s="25">
        <v>5.4000000000000003E-3</v>
      </c>
      <c r="N253" s="25">
        <f t="shared" si="54"/>
        <v>5.0100000000000006E-3</v>
      </c>
      <c r="O253" s="25"/>
      <c r="P253" s="25">
        <f t="shared" si="55"/>
        <v>2.1923900000000007E-3</v>
      </c>
      <c r="Q253" s="25">
        <f t="shared" si="56"/>
        <v>5.0490741700000015E-2</v>
      </c>
      <c r="R253" s="25">
        <v>9.0900000000000009E-3</v>
      </c>
      <c r="S253" s="25">
        <f t="shared" si="57"/>
        <v>8.7000000000000011E-3</v>
      </c>
      <c r="T253" s="25"/>
      <c r="U253" s="25">
        <f t="shared" si="58"/>
        <v>2.8973900000000014E-3</v>
      </c>
      <c r="V253" s="25">
        <f t="shared" si="59"/>
        <v>6.6726891700000041E-2</v>
      </c>
      <c r="W253" s="25">
        <v>7.3899999999999999E-3</v>
      </c>
      <c r="X253" s="25">
        <f t="shared" si="60"/>
        <v>7.0000000000000001E-3</v>
      </c>
      <c r="Y253" s="25"/>
      <c r="Z253" s="25">
        <f t="shared" si="61"/>
        <v>2.5107899999999997E-3</v>
      </c>
      <c r="AA253" s="25">
        <f t="shared" si="62"/>
        <v>5.7823493699999999E-2</v>
      </c>
      <c r="AB253" s="25">
        <v>6.6E-4</v>
      </c>
      <c r="AC253" s="25">
        <f t="shared" si="63"/>
        <v>3.8999999999999999E-4</v>
      </c>
    </row>
    <row r="254" spans="1:29" s="15" customFormat="1">
      <c r="A254" s="18">
        <v>502</v>
      </c>
      <c r="B254" s="25">
        <v>6.8999999999999997E-5</v>
      </c>
      <c r="C254" s="25">
        <v>4.96E-3</v>
      </c>
      <c r="D254" s="25">
        <f t="shared" si="48"/>
        <v>4.6105E-3</v>
      </c>
      <c r="E254" s="25"/>
      <c r="F254" s="25">
        <f t="shared" si="49"/>
        <v>2.00439E-3</v>
      </c>
      <c r="G254" s="25">
        <f t="shared" si="50"/>
        <v>4.6161101700000005E-2</v>
      </c>
      <c r="H254" s="25">
        <v>5.9199999999999999E-3</v>
      </c>
      <c r="I254" s="25">
        <f t="shared" si="51"/>
        <v>5.5704999999999999E-3</v>
      </c>
      <c r="J254" s="25"/>
      <c r="K254" s="25">
        <f t="shared" si="52"/>
        <v>1.99489E-3</v>
      </c>
      <c r="L254" s="25">
        <f t="shared" si="53"/>
        <v>4.5942316700000006E-2</v>
      </c>
      <c r="M254" s="25">
        <v>5.3499999999999997E-3</v>
      </c>
      <c r="N254" s="25">
        <f t="shared" si="54"/>
        <v>5.0004999999999997E-3</v>
      </c>
      <c r="O254" s="25"/>
      <c r="P254" s="25">
        <f t="shared" si="55"/>
        <v>2.1828899999999998E-3</v>
      </c>
      <c r="Q254" s="25">
        <f t="shared" si="56"/>
        <v>5.0271956700000002E-2</v>
      </c>
      <c r="R254" s="25">
        <v>9.129E-3</v>
      </c>
      <c r="S254" s="25">
        <f t="shared" si="57"/>
        <v>8.7794999999999991E-3</v>
      </c>
      <c r="T254" s="25"/>
      <c r="U254" s="25">
        <f t="shared" si="58"/>
        <v>2.9768899999999994E-3</v>
      </c>
      <c r="V254" s="25">
        <f t="shared" si="59"/>
        <v>6.8557776699999989E-2</v>
      </c>
      <c r="W254" s="25">
        <v>7.3800000000000003E-3</v>
      </c>
      <c r="X254" s="25">
        <f t="shared" si="60"/>
        <v>7.0305000000000003E-3</v>
      </c>
      <c r="Y254" s="25"/>
      <c r="Z254" s="25">
        <f t="shared" si="61"/>
        <v>2.5412899999999999E-3</v>
      </c>
      <c r="AA254" s="25">
        <f t="shared" si="62"/>
        <v>5.8525908699999997E-2</v>
      </c>
      <c r="AB254" s="25">
        <v>6.3000000000000003E-4</v>
      </c>
      <c r="AC254" s="25">
        <f t="shared" si="63"/>
        <v>3.4949999999999998E-4</v>
      </c>
    </row>
    <row r="255" spans="1:29" s="15" customFormat="1">
      <c r="A255" s="18">
        <v>503</v>
      </c>
      <c r="B255" s="25">
        <v>1.2999999999999999E-4</v>
      </c>
      <c r="C255" s="25">
        <v>4.9500000000000004E-3</v>
      </c>
      <c r="D255" s="25">
        <f t="shared" si="48"/>
        <v>4.5250000000000004E-3</v>
      </c>
      <c r="E255" s="25"/>
      <c r="F255" s="25">
        <f t="shared" si="49"/>
        <v>1.9188900000000004E-3</v>
      </c>
      <c r="G255" s="25">
        <f t="shared" si="50"/>
        <v>4.4192036700000013E-2</v>
      </c>
      <c r="H255" s="25">
        <v>5.9500000000000004E-3</v>
      </c>
      <c r="I255" s="25">
        <f t="shared" si="51"/>
        <v>5.5250000000000004E-3</v>
      </c>
      <c r="J255" s="25"/>
      <c r="K255" s="25">
        <f t="shared" si="52"/>
        <v>1.9493900000000005E-3</v>
      </c>
      <c r="L255" s="25">
        <f t="shared" si="53"/>
        <v>4.4894451700000011E-2</v>
      </c>
      <c r="M255" s="25">
        <v>5.3400000000000001E-3</v>
      </c>
      <c r="N255" s="25">
        <f t="shared" si="54"/>
        <v>4.9150000000000001E-3</v>
      </c>
      <c r="O255" s="25"/>
      <c r="P255" s="25">
        <f t="shared" si="55"/>
        <v>2.0973900000000002E-3</v>
      </c>
      <c r="Q255" s="25">
        <f t="shared" si="56"/>
        <v>4.830289170000001E-2</v>
      </c>
      <c r="R255" s="25">
        <v>9.0699999999999999E-3</v>
      </c>
      <c r="S255" s="25">
        <f t="shared" si="57"/>
        <v>8.6449999999999999E-3</v>
      </c>
      <c r="T255" s="25"/>
      <c r="U255" s="25">
        <f t="shared" si="58"/>
        <v>2.8423900000000002E-3</v>
      </c>
      <c r="V255" s="25">
        <f t="shared" si="59"/>
        <v>6.5460241700000005E-2</v>
      </c>
      <c r="W255" s="25">
        <v>7.4099999999999999E-3</v>
      </c>
      <c r="X255" s="25">
        <f t="shared" si="60"/>
        <v>6.9849999999999999E-3</v>
      </c>
      <c r="Y255" s="25"/>
      <c r="Z255" s="25">
        <f t="shared" si="61"/>
        <v>2.4957899999999995E-3</v>
      </c>
      <c r="AA255" s="25">
        <f t="shared" si="62"/>
        <v>5.7478043699999988E-2</v>
      </c>
      <c r="AB255" s="25">
        <v>7.2000000000000005E-4</v>
      </c>
      <c r="AC255" s="25">
        <f t="shared" si="63"/>
        <v>4.2500000000000003E-4</v>
      </c>
    </row>
    <row r="256" spans="1:29" s="15" customFormat="1">
      <c r="A256" s="18">
        <v>504</v>
      </c>
      <c r="B256" s="25">
        <v>1.2999999999999999E-4</v>
      </c>
      <c r="C256" s="25">
        <v>4.8599999999999997E-3</v>
      </c>
      <c r="D256" s="25">
        <f t="shared" si="48"/>
        <v>4.4349999999999997E-3</v>
      </c>
      <c r="E256" s="25"/>
      <c r="F256" s="25">
        <f t="shared" si="49"/>
        <v>1.8288899999999997E-3</v>
      </c>
      <c r="G256" s="25">
        <f t="shared" si="50"/>
        <v>4.2119336699999996E-2</v>
      </c>
      <c r="H256" s="25">
        <v>5.8999999999999999E-3</v>
      </c>
      <c r="I256" s="25">
        <f t="shared" si="51"/>
        <v>5.4749999999999998E-3</v>
      </c>
      <c r="J256" s="25"/>
      <c r="K256" s="25">
        <f t="shared" si="52"/>
        <v>1.8993899999999999E-3</v>
      </c>
      <c r="L256" s="25">
        <f t="shared" si="53"/>
        <v>4.3742951699999998E-2</v>
      </c>
      <c r="M256" s="25">
        <v>5.3499999999999997E-3</v>
      </c>
      <c r="N256" s="25">
        <f t="shared" si="54"/>
        <v>4.9249999999999997E-3</v>
      </c>
      <c r="O256" s="25"/>
      <c r="P256" s="25">
        <f t="shared" si="55"/>
        <v>2.1073899999999998E-3</v>
      </c>
      <c r="Q256" s="25">
        <f t="shared" si="56"/>
        <v>4.8533191699999999E-2</v>
      </c>
      <c r="R256" s="25">
        <v>9.0390000000000002E-3</v>
      </c>
      <c r="S256" s="25">
        <f t="shared" si="57"/>
        <v>8.6140000000000001E-3</v>
      </c>
      <c r="T256" s="25"/>
      <c r="U256" s="25">
        <f t="shared" si="58"/>
        <v>2.8113900000000004E-3</v>
      </c>
      <c r="V256" s="25">
        <f t="shared" si="59"/>
        <v>6.4746311700000017E-2</v>
      </c>
      <c r="W256" s="25">
        <v>7.3200000000000001E-3</v>
      </c>
      <c r="X256" s="25">
        <f t="shared" si="60"/>
        <v>6.8950000000000001E-3</v>
      </c>
      <c r="Y256" s="25"/>
      <c r="Z256" s="25">
        <f t="shared" si="61"/>
        <v>2.4057899999999997E-3</v>
      </c>
      <c r="AA256" s="25">
        <f t="shared" si="62"/>
        <v>5.5405343699999998E-2</v>
      </c>
      <c r="AB256" s="25">
        <v>7.2000000000000005E-4</v>
      </c>
      <c r="AC256" s="25">
        <f t="shared" si="63"/>
        <v>4.2500000000000003E-4</v>
      </c>
    </row>
    <row r="257" spans="1:29" s="15" customFormat="1">
      <c r="A257" s="18">
        <v>505</v>
      </c>
      <c r="B257" s="25">
        <v>6.0000000000000002E-5</v>
      </c>
      <c r="C257" s="25">
        <v>4.8599999999999997E-3</v>
      </c>
      <c r="D257" s="25">
        <f t="shared" si="48"/>
        <v>4.47E-3</v>
      </c>
      <c r="E257" s="25"/>
      <c r="F257" s="25">
        <f t="shared" si="49"/>
        <v>1.86389E-3</v>
      </c>
      <c r="G257" s="25">
        <f t="shared" si="50"/>
        <v>4.2925386700000005E-2</v>
      </c>
      <c r="H257" s="25">
        <v>5.8700000000000002E-3</v>
      </c>
      <c r="I257" s="25">
        <f t="shared" si="51"/>
        <v>5.4800000000000005E-3</v>
      </c>
      <c r="J257" s="25"/>
      <c r="K257" s="25">
        <f t="shared" si="52"/>
        <v>1.9043900000000006E-3</v>
      </c>
      <c r="L257" s="25">
        <f t="shared" si="53"/>
        <v>4.3858101700000013E-2</v>
      </c>
      <c r="M257" s="25">
        <v>5.2900000000000004E-3</v>
      </c>
      <c r="N257" s="25">
        <f t="shared" si="54"/>
        <v>4.9000000000000007E-3</v>
      </c>
      <c r="O257" s="25"/>
      <c r="P257" s="25">
        <f t="shared" si="55"/>
        <v>2.0823900000000008E-3</v>
      </c>
      <c r="Q257" s="25">
        <f t="shared" si="56"/>
        <v>4.795744170000002E-2</v>
      </c>
      <c r="R257" s="25">
        <v>8.9700000000000005E-3</v>
      </c>
      <c r="S257" s="25">
        <f t="shared" si="57"/>
        <v>8.5800000000000008E-3</v>
      </c>
      <c r="T257" s="25"/>
      <c r="U257" s="25">
        <f t="shared" si="58"/>
        <v>2.7773900000000011E-3</v>
      </c>
      <c r="V257" s="25">
        <f t="shared" si="59"/>
        <v>6.3963291700000036E-2</v>
      </c>
      <c r="W257" s="25">
        <v>7.2399999999999999E-3</v>
      </c>
      <c r="X257" s="25">
        <f t="shared" si="60"/>
        <v>6.8500000000000002E-3</v>
      </c>
      <c r="Y257" s="25"/>
      <c r="Z257" s="25">
        <f t="shared" si="61"/>
        <v>2.3607899999999998E-3</v>
      </c>
      <c r="AA257" s="25">
        <f t="shared" si="62"/>
        <v>5.43689937E-2</v>
      </c>
      <c r="AB257" s="25">
        <v>7.2000000000000005E-4</v>
      </c>
      <c r="AC257" s="25">
        <f t="shared" si="63"/>
        <v>3.9000000000000005E-4</v>
      </c>
    </row>
    <row r="258" spans="1:29" s="15" customFormat="1">
      <c r="A258" s="18">
        <v>506</v>
      </c>
      <c r="B258" s="25">
        <v>1.2999999999999999E-4</v>
      </c>
      <c r="C258" s="25">
        <v>4.8700000000000002E-3</v>
      </c>
      <c r="D258" s="25">
        <f t="shared" si="48"/>
        <v>4.4350000000000006E-3</v>
      </c>
      <c r="E258" s="25"/>
      <c r="F258" s="25">
        <f t="shared" si="49"/>
        <v>1.8288900000000005E-3</v>
      </c>
      <c r="G258" s="25">
        <f t="shared" si="50"/>
        <v>4.2119336700000017E-2</v>
      </c>
      <c r="H258" s="25">
        <v>5.8500000000000002E-3</v>
      </c>
      <c r="I258" s="25">
        <f t="shared" si="51"/>
        <v>5.4150000000000005E-3</v>
      </c>
      <c r="J258" s="25"/>
      <c r="K258" s="25">
        <f t="shared" si="52"/>
        <v>1.8393900000000006E-3</v>
      </c>
      <c r="L258" s="25">
        <f t="shared" si="53"/>
        <v>4.2361151700000016E-2</v>
      </c>
      <c r="M258" s="25">
        <v>5.2500000000000003E-3</v>
      </c>
      <c r="N258" s="25">
        <f t="shared" si="54"/>
        <v>4.8150000000000007E-3</v>
      </c>
      <c r="O258" s="25"/>
      <c r="P258" s="25">
        <f t="shared" si="55"/>
        <v>1.9973900000000008E-3</v>
      </c>
      <c r="Q258" s="25">
        <f t="shared" si="56"/>
        <v>4.5999891700000017E-2</v>
      </c>
      <c r="R258" s="25">
        <v>8.9300000000000004E-3</v>
      </c>
      <c r="S258" s="25">
        <f t="shared" si="57"/>
        <v>8.4950000000000008E-3</v>
      </c>
      <c r="T258" s="25"/>
      <c r="U258" s="25">
        <f t="shared" si="58"/>
        <v>2.6923900000000011E-3</v>
      </c>
      <c r="V258" s="25">
        <f t="shared" si="59"/>
        <v>6.2005741700000026E-2</v>
      </c>
      <c r="W258" s="25">
        <v>7.2300000000000003E-3</v>
      </c>
      <c r="X258" s="25">
        <f t="shared" si="60"/>
        <v>6.7950000000000007E-3</v>
      </c>
      <c r="Y258" s="25"/>
      <c r="Z258" s="25">
        <f t="shared" si="61"/>
        <v>2.3057900000000003E-3</v>
      </c>
      <c r="AA258" s="25">
        <f t="shared" si="62"/>
        <v>5.3102343700000006E-2</v>
      </c>
      <c r="AB258" s="25">
        <v>7.3999999999999999E-4</v>
      </c>
      <c r="AC258" s="25">
        <f t="shared" si="63"/>
        <v>4.35E-4</v>
      </c>
    </row>
    <row r="259" spans="1:29" s="15" customFormat="1">
      <c r="A259" s="18">
        <v>507</v>
      </c>
      <c r="B259" s="25">
        <v>1.9000000000000001E-4</v>
      </c>
      <c r="C259" s="25">
        <v>4.7699999999999999E-3</v>
      </c>
      <c r="D259" s="25">
        <f t="shared" ref="D259:D322" si="64">C259-AC259</f>
        <v>4.2900000000000004E-3</v>
      </c>
      <c r="E259" s="25"/>
      <c r="F259" s="25">
        <f t="shared" ref="F259:F322" si="65">D259-0.00260611</f>
        <v>1.6838900000000004E-3</v>
      </c>
      <c r="G259" s="25">
        <f t="shared" ref="G259:G322" si="66">F259*23.03</f>
        <v>3.8779986700000012E-2</v>
      </c>
      <c r="H259" s="25">
        <v>5.7499999999999999E-3</v>
      </c>
      <c r="I259" s="25">
        <f t="shared" ref="I259:I322" si="67">H259-AC259</f>
        <v>5.2700000000000004E-3</v>
      </c>
      <c r="J259" s="25"/>
      <c r="K259" s="25">
        <f t="shared" ref="K259:K322" si="68">I259-0.00357561</f>
        <v>1.6943900000000005E-3</v>
      </c>
      <c r="L259" s="25">
        <f t="shared" ref="L259:L322" si="69">K259*23.03</f>
        <v>3.9021801700000011E-2</v>
      </c>
      <c r="M259" s="25">
        <v>5.2599999999999999E-3</v>
      </c>
      <c r="N259" s="25">
        <f t="shared" ref="N259:N322" si="70">M259-AC259</f>
        <v>4.7799999999999995E-3</v>
      </c>
      <c r="O259" s="25"/>
      <c r="P259" s="25">
        <f t="shared" ref="P259:P322" si="71">N259-0.00281761</f>
        <v>1.9623899999999996E-3</v>
      </c>
      <c r="Q259" s="25">
        <f t="shared" ref="Q259:Q322" si="72">P259*23.03</f>
        <v>4.5193841699999994E-2</v>
      </c>
      <c r="R259" s="25">
        <v>8.8690000000000001E-3</v>
      </c>
      <c r="S259" s="25">
        <f t="shared" ref="S259:S322" si="73">R259-AC259</f>
        <v>8.3890000000000006E-3</v>
      </c>
      <c r="T259" s="25"/>
      <c r="U259" s="25">
        <f t="shared" ref="U259:U322" si="74">S259-0.00580261</f>
        <v>2.5863900000000009E-3</v>
      </c>
      <c r="V259" s="25">
        <f t="shared" ref="V259:V322" si="75">U259*23.03</f>
        <v>5.9564561700000025E-2</v>
      </c>
      <c r="W259" s="25">
        <v>7.2199999999999999E-3</v>
      </c>
      <c r="X259" s="25">
        <f t="shared" ref="X259:X322" si="76">W259-AC259</f>
        <v>6.7399999999999995E-3</v>
      </c>
      <c r="Y259" s="25"/>
      <c r="Z259" s="25">
        <f t="shared" ref="Z259:Z322" si="77">X259-0.00448921</f>
        <v>2.250789999999999E-3</v>
      </c>
      <c r="AA259" s="25">
        <f t="shared" ref="AA259:AA322" si="78">Z259*23.03</f>
        <v>5.1835693699999984E-2</v>
      </c>
      <c r="AB259" s="25">
        <v>7.6999999999999996E-4</v>
      </c>
      <c r="AC259" s="25">
        <f t="shared" ref="AC259:AC322" si="79">(B259+AB259)/2</f>
        <v>4.7999999999999996E-4</v>
      </c>
    </row>
    <row r="260" spans="1:29" s="15" customFormat="1">
      <c r="A260" s="18">
        <v>508</v>
      </c>
      <c r="B260" s="25">
        <v>1.8000000000000001E-4</v>
      </c>
      <c r="C260" s="25">
        <v>4.7400000000000003E-3</v>
      </c>
      <c r="D260" s="25">
        <f t="shared" si="64"/>
        <v>4.2950000000000002E-3</v>
      </c>
      <c r="E260" s="25"/>
      <c r="F260" s="25">
        <f t="shared" si="65"/>
        <v>1.6888900000000002E-3</v>
      </c>
      <c r="G260" s="25">
        <f t="shared" si="66"/>
        <v>3.8895136700000006E-2</v>
      </c>
      <c r="H260" s="25">
        <v>5.77E-3</v>
      </c>
      <c r="I260" s="25">
        <f t="shared" si="67"/>
        <v>5.3249999999999999E-3</v>
      </c>
      <c r="J260" s="25"/>
      <c r="K260" s="25">
        <f t="shared" si="68"/>
        <v>1.74939E-3</v>
      </c>
      <c r="L260" s="25">
        <f t="shared" si="69"/>
        <v>4.0288451699999998E-2</v>
      </c>
      <c r="M260" s="25">
        <v>5.1599999999999997E-3</v>
      </c>
      <c r="N260" s="25">
        <f t="shared" si="70"/>
        <v>4.7149999999999996E-3</v>
      </c>
      <c r="O260" s="25"/>
      <c r="P260" s="25">
        <f t="shared" si="71"/>
        <v>1.8973899999999997E-3</v>
      </c>
      <c r="Q260" s="25">
        <f t="shared" si="72"/>
        <v>4.3696891699999997E-2</v>
      </c>
      <c r="R260" s="25">
        <v>8.8400000000000006E-3</v>
      </c>
      <c r="S260" s="25">
        <f t="shared" si="73"/>
        <v>8.3950000000000014E-3</v>
      </c>
      <c r="T260" s="25"/>
      <c r="U260" s="25">
        <f t="shared" si="74"/>
        <v>2.5923900000000017E-3</v>
      </c>
      <c r="V260" s="25">
        <f t="shared" si="75"/>
        <v>5.9702741700000041E-2</v>
      </c>
      <c r="W260" s="25">
        <v>7.1300000000000001E-3</v>
      </c>
      <c r="X260" s="25">
        <f t="shared" si="76"/>
        <v>6.685E-3</v>
      </c>
      <c r="Y260" s="25"/>
      <c r="Z260" s="25">
        <f t="shared" si="77"/>
        <v>2.1957899999999995E-3</v>
      </c>
      <c r="AA260" s="25">
        <f t="shared" si="78"/>
        <v>5.056904369999999E-2</v>
      </c>
      <c r="AB260" s="25">
        <v>7.1000000000000002E-4</v>
      </c>
      <c r="AC260" s="25">
        <f t="shared" si="79"/>
        <v>4.4500000000000003E-4</v>
      </c>
    </row>
    <row r="261" spans="1:29" s="15" customFormat="1">
      <c r="A261" s="18">
        <v>509</v>
      </c>
      <c r="B261" s="25">
        <v>1E-4</v>
      </c>
      <c r="C261" s="25">
        <v>4.7499999999999999E-3</v>
      </c>
      <c r="D261" s="25">
        <f t="shared" si="64"/>
        <v>4.3499999999999997E-3</v>
      </c>
      <c r="E261" s="25"/>
      <c r="F261" s="25">
        <f t="shared" si="65"/>
        <v>1.7438899999999997E-3</v>
      </c>
      <c r="G261" s="25">
        <f t="shared" si="66"/>
        <v>4.0161786699999993E-2</v>
      </c>
      <c r="H261" s="25">
        <v>5.7000000000000002E-3</v>
      </c>
      <c r="I261" s="25">
        <f t="shared" si="67"/>
        <v>5.3E-3</v>
      </c>
      <c r="J261" s="25"/>
      <c r="K261" s="25">
        <f t="shared" si="68"/>
        <v>1.7243900000000001E-3</v>
      </c>
      <c r="L261" s="25">
        <f t="shared" si="69"/>
        <v>3.9712701700000005E-2</v>
      </c>
      <c r="M261" s="25">
        <v>5.1900000000000002E-3</v>
      </c>
      <c r="N261" s="25">
        <f t="shared" si="70"/>
        <v>4.79E-3</v>
      </c>
      <c r="O261" s="25"/>
      <c r="P261" s="25">
        <f t="shared" si="71"/>
        <v>1.9723900000000001E-3</v>
      </c>
      <c r="Q261" s="25">
        <f t="shared" si="72"/>
        <v>4.5424141700000004E-2</v>
      </c>
      <c r="R261" s="25">
        <v>8.8199999999999997E-3</v>
      </c>
      <c r="S261" s="25">
        <f t="shared" si="73"/>
        <v>8.4200000000000004E-3</v>
      </c>
      <c r="T261" s="25"/>
      <c r="U261" s="25">
        <f t="shared" si="74"/>
        <v>2.6173900000000007E-3</v>
      </c>
      <c r="V261" s="25">
        <f t="shared" si="75"/>
        <v>6.027849170000002E-2</v>
      </c>
      <c r="W261" s="25">
        <v>7.1700000000000002E-3</v>
      </c>
      <c r="X261" s="25">
        <f t="shared" si="76"/>
        <v>6.77E-3</v>
      </c>
      <c r="Y261" s="25"/>
      <c r="Z261" s="25">
        <f t="shared" si="77"/>
        <v>2.2807899999999996E-3</v>
      </c>
      <c r="AA261" s="25">
        <f t="shared" si="78"/>
        <v>5.2526593699999992E-2</v>
      </c>
      <c r="AB261" s="25">
        <v>6.9999999999999999E-4</v>
      </c>
      <c r="AC261" s="25">
        <f t="shared" si="79"/>
        <v>4.0000000000000002E-4</v>
      </c>
    </row>
    <row r="262" spans="1:29" s="15" customFormat="1">
      <c r="A262" s="18">
        <v>510</v>
      </c>
      <c r="B262" s="25">
        <v>1.7000000000000001E-4</v>
      </c>
      <c r="C262" s="25">
        <v>4.7400000000000003E-3</v>
      </c>
      <c r="D262" s="25">
        <f t="shared" si="64"/>
        <v>4.2750000000000002E-3</v>
      </c>
      <c r="E262" s="25"/>
      <c r="F262" s="25">
        <f t="shared" si="65"/>
        <v>1.6688900000000001E-3</v>
      </c>
      <c r="G262" s="25">
        <f t="shared" si="66"/>
        <v>3.8434536700000008E-2</v>
      </c>
      <c r="H262" s="25">
        <v>5.7400000000000003E-3</v>
      </c>
      <c r="I262" s="25">
        <f t="shared" si="67"/>
        <v>5.2750000000000002E-3</v>
      </c>
      <c r="J262" s="25"/>
      <c r="K262" s="25">
        <f t="shared" si="68"/>
        <v>1.6993900000000003E-3</v>
      </c>
      <c r="L262" s="25">
        <f t="shared" si="69"/>
        <v>3.9136951700000006E-2</v>
      </c>
      <c r="M262" s="25">
        <v>5.2100000000000002E-3</v>
      </c>
      <c r="N262" s="25">
        <f t="shared" si="70"/>
        <v>4.7450000000000001E-3</v>
      </c>
      <c r="O262" s="25"/>
      <c r="P262" s="25">
        <f t="shared" si="71"/>
        <v>1.9273900000000002E-3</v>
      </c>
      <c r="Q262" s="25">
        <f t="shared" si="72"/>
        <v>4.4387791700000005E-2</v>
      </c>
      <c r="R262" s="25">
        <v>8.8599999999999998E-3</v>
      </c>
      <c r="S262" s="25">
        <f t="shared" si="73"/>
        <v>8.3949999999999997E-3</v>
      </c>
      <c r="T262" s="25"/>
      <c r="U262" s="25">
        <f t="shared" si="74"/>
        <v>2.59239E-3</v>
      </c>
      <c r="V262" s="25">
        <f t="shared" si="75"/>
        <v>5.9702741699999999E-2</v>
      </c>
      <c r="W262" s="25">
        <v>7.1000000000000004E-3</v>
      </c>
      <c r="X262" s="25">
        <f t="shared" si="76"/>
        <v>6.6350000000000003E-3</v>
      </c>
      <c r="Y262" s="25"/>
      <c r="Z262" s="25">
        <f t="shared" si="77"/>
        <v>2.1457899999999999E-3</v>
      </c>
      <c r="AA262" s="25">
        <f t="shared" si="78"/>
        <v>4.9417543699999997E-2</v>
      </c>
      <c r="AB262" s="25">
        <v>7.6000000000000004E-4</v>
      </c>
      <c r="AC262" s="25">
        <f t="shared" si="79"/>
        <v>4.6500000000000003E-4</v>
      </c>
    </row>
    <row r="263" spans="1:29" s="15" customFormat="1">
      <c r="A263" s="18">
        <v>511</v>
      </c>
      <c r="B263" s="25">
        <v>1.9000000000000001E-4</v>
      </c>
      <c r="C263" s="25">
        <v>4.7000000000000002E-3</v>
      </c>
      <c r="D263" s="25">
        <f t="shared" si="64"/>
        <v>4.2300000000000003E-3</v>
      </c>
      <c r="E263" s="25"/>
      <c r="F263" s="25">
        <f t="shared" si="65"/>
        <v>1.6238900000000002E-3</v>
      </c>
      <c r="G263" s="25">
        <f t="shared" si="66"/>
        <v>3.7398186700000009E-2</v>
      </c>
      <c r="H263" s="25">
        <v>5.7000000000000002E-3</v>
      </c>
      <c r="I263" s="25">
        <f t="shared" si="67"/>
        <v>5.2300000000000003E-3</v>
      </c>
      <c r="J263" s="25"/>
      <c r="K263" s="25">
        <f t="shared" si="68"/>
        <v>1.6543900000000004E-3</v>
      </c>
      <c r="L263" s="25">
        <f t="shared" si="69"/>
        <v>3.8100601700000007E-2</v>
      </c>
      <c r="M263" s="25">
        <v>5.1399999999999996E-3</v>
      </c>
      <c r="N263" s="25">
        <f t="shared" si="70"/>
        <v>4.6699999999999997E-3</v>
      </c>
      <c r="O263" s="25"/>
      <c r="P263" s="25">
        <f t="shared" si="71"/>
        <v>1.8523899999999998E-3</v>
      </c>
      <c r="Q263" s="25">
        <f t="shared" si="72"/>
        <v>4.2660541699999999E-2</v>
      </c>
      <c r="R263" s="25">
        <v>8.7200000000000003E-3</v>
      </c>
      <c r="S263" s="25">
        <f t="shared" si="73"/>
        <v>8.2500000000000004E-3</v>
      </c>
      <c r="T263" s="25"/>
      <c r="U263" s="25">
        <f t="shared" si="74"/>
        <v>2.4473900000000007E-3</v>
      </c>
      <c r="V263" s="25">
        <f t="shared" si="75"/>
        <v>5.6363391700000015E-2</v>
      </c>
      <c r="W263" s="25">
        <v>7.1000000000000004E-3</v>
      </c>
      <c r="X263" s="25">
        <f t="shared" si="76"/>
        <v>6.6300000000000005E-3</v>
      </c>
      <c r="Y263" s="25"/>
      <c r="Z263" s="25">
        <f t="shared" si="77"/>
        <v>2.1407900000000001E-3</v>
      </c>
      <c r="AA263" s="25">
        <f t="shared" si="78"/>
        <v>4.9302393700000002E-2</v>
      </c>
      <c r="AB263" s="25">
        <v>7.5000000000000002E-4</v>
      </c>
      <c r="AC263" s="25">
        <f t="shared" si="79"/>
        <v>4.7000000000000004E-4</v>
      </c>
    </row>
    <row r="264" spans="1:29" s="15" customFormat="1">
      <c r="A264" s="18">
        <v>512</v>
      </c>
      <c r="B264" s="25">
        <v>1E-4</v>
      </c>
      <c r="C264" s="25">
        <v>4.5999999999999999E-3</v>
      </c>
      <c r="D264" s="25">
        <f t="shared" si="64"/>
        <v>4.1949999999999999E-3</v>
      </c>
      <c r="E264" s="25"/>
      <c r="F264" s="25">
        <f t="shared" si="65"/>
        <v>1.5888899999999999E-3</v>
      </c>
      <c r="G264" s="25">
        <f t="shared" si="66"/>
        <v>3.65921367E-2</v>
      </c>
      <c r="H264" s="25">
        <v>5.6499999999999996E-3</v>
      </c>
      <c r="I264" s="25">
        <f t="shared" si="67"/>
        <v>5.2449999999999997E-3</v>
      </c>
      <c r="J264" s="25"/>
      <c r="K264" s="25">
        <f t="shared" si="68"/>
        <v>1.6693899999999998E-3</v>
      </c>
      <c r="L264" s="25">
        <f t="shared" si="69"/>
        <v>3.8446051699999997E-2</v>
      </c>
      <c r="M264" s="25">
        <v>5.0800000000000003E-3</v>
      </c>
      <c r="N264" s="25">
        <f t="shared" si="70"/>
        <v>4.6750000000000003E-3</v>
      </c>
      <c r="O264" s="25"/>
      <c r="P264" s="25">
        <f t="shared" si="71"/>
        <v>1.8573900000000004E-3</v>
      </c>
      <c r="Q264" s="25">
        <f t="shared" si="72"/>
        <v>4.2775691700000014E-2</v>
      </c>
      <c r="R264" s="25">
        <v>8.77E-3</v>
      </c>
      <c r="S264" s="25">
        <f t="shared" si="73"/>
        <v>8.3649999999999992E-3</v>
      </c>
      <c r="T264" s="25"/>
      <c r="U264" s="25">
        <f t="shared" si="74"/>
        <v>2.5623899999999995E-3</v>
      </c>
      <c r="V264" s="25">
        <f t="shared" si="75"/>
        <v>5.9011841699999991E-2</v>
      </c>
      <c r="W264" s="25">
        <v>7.0600000000000003E-3</v>
      </c>
      <c r="X264" s="25">
        <f t="shared" si="76"/>
        <v>6.6550000000000003E-3</v>
      </c>
      <c r="Y264" s="25"/>
      <c r="Z264" s="25">
        <f t="shared" si="77"/>
        <v>2.1657899999999999E-3</v>
      </c>
      <c r="AA264" s="25">
        <f t="shared" si="78"/>
        <v>4.9878143700000002E-2</v>
      </c>
      <c r="AB264" s="25">
        <v>7.1000000000000002E-4</v>
      </c>
      <c r="AC264" s="25">
        <f t="shared" si="79"/>
        <v>4.0500000000000003E-4</v>
      </c>
    </row>
    <row r="265" spans="1:29" s="15" customFormat="1">
      <c r="A265" s="18">
        <v>513</v>
      </c>
      <c r="B265" s="25">
        <v>1.2999999999999999E-4</v>
      </c>
      <c r="C265" s="25">
        <v>4.6100000000000004E-3</v>
      </c>
      <c r="D265" s="25">
        <f t="shared" si="64"/>
        <v>4.1850000000000004E-3</v>
      </c>
      <c r="E265" s="25"/>
      <c r="F265" s="25">
        <f t="shared" si="65"/>
        <v>1.5788900000000003E-3</v>
      </c>
      <c r="G265" s="25">
        <f t="shared" si="66"/>
        <v>3.6361836700000011E-2</v>
      </c>
      <c r="H265" s="25">
        <v>5.6699999999999997E-3</v>
      </c>
      <c r="I265" s="25">
        <f t="shared" si="67"/>
        <v>5.2449999999999997E-3</v>
      </c>
      <c r="J265" s="25"/>
      <c r="K265" s="25">
        <f t="shared" si="68"/>
        <v>1.6693899999999998E-3</v>
      </c>
      <c r="L265" s="25">
        <f t="shared" si="69"/>
        <v>3.8446051699999997E-2</v>
      </c>
      <c r="M265" s="25">
        <v>5.11E-3</v>
      </c>
      <c r="N265" s="25">
        <f t="shared" si="70"/>
        <v>4.6849999999999999E-3</v>
      </c>
      <c r="O265" s="25"/>
      <c r="P265" s="25">
        <f t="shared" si="71"/>
        <v>1.86739E-3</v>
      </c>
      <c r="Q265" s="25">
        <f t="shared" si="72"/>
        <v>4.3005991700000003E-2</v>
      </c>
      <c r="R265" s="25">
        <v>8.7200000000000003E-3</v>
      </c>
      <c r="S265" s="25">
        <f t="shared" si="73"/>
        <v>8.2950000000000003E-3</v>
      </c>
      <c r="T265" s="25"/>
      <c r="U265" s="25">
        <f t="shared" si="74"/>
        <v>2.4923900000000006E-3</v>
      </c>
      <c r="V265" s="25">
        <f t="shared" si="75"/>
        <v>5.7399741700000013E-2</v>
      </c>
      <c r="W265" s="25">
        <v>7.0800000000000004E-3</v>
      </c>
      <c r="X265" s="25">
        <f t="shared" si="76"/>
        <v>6.6550000000000003E-3</v>
      </c>
      <c r="Y265" s="25"/>
      <c r="Z265" s="25">
        <f t="shared" si="77"/>
        <v>2.1657899999999999E-3</v>
      </c>
      <c r="AA265" s="25">
        <f t="shared" si="78"/>
        <v>4.9878143700000002E-2</v>
      </c>
      <c r="AB265" s="25">
        <v>7.2000000000000005E-4</v>
      </c>
      <c r="AC265" s="25">
        <f t="shared" si="79"/>
        <v>4.2500000000000003E-4</v>
      </c>
    </row>
    <row r="266" spans="1:29" s="15" customFormat="1">
      <c r="A266" s="18">
        <v>514</v>
      </c>
      <c r="B266" s="25">
        <v>1.6000000000000001E-4</v>
      </c>
      <c r="C266" s="25">
        <v>4.5999999999999999E-3</v>
      </c>
      <c r="D266" s="25">
        <f t="shared" si="64"/>
        <v>4.1650000000000003E-3</v>
      </c>
      <c r="E266" s="25"/>
      <c r="F266" s="25">
        <f t="shared" si="65"/>
        <v>1.5588900000000003E-3</v>
      </c>
      <c r="G266" s="25">
        <f t="shared" si="66"/>
        <v>3.5901236700000005E-2</v>
      </c>
      <c r="H266" s="25">
        <v>5.6499999999999996E-3</v>
      </c>
      <c r="I266" s="25">
        <f t="shared" si="67"/>
        <v>5.215E-3</v>
      </c>
      <c r="J266" s="25"/>
      <c r="K266" s="25">
        <f t="shared" si="68"/>
        <v>1.6393900000000001E-3</v>
      </c>
      <c r="L266" s="25">
        <f t="shared" si="69"/>
        <v>3.7755151700000003E-2</v>
      </c>
      <c r="M266" s="25">
        <v>5.1000000000000004E-3</v>
      </c>
      <c r="N266" s="25">
        <f t="shared" si="70"/>
        <v>4.6650000000000007E-3</v>
      </c>
      <c r="O266" s="25"/>
      <c r="P266" s="25">
        <f t="shared" si="71"/>
        <v>1.8473900000000008E-3</v>
      </c>
      <c r="Q266" s="25">
        <f t="shared" si="72"/>
        <v>4.2545391700000018E-2</v>
      </c>
      <c r="R266" s="25">
        <v>8.7399999999999995E-3</v>
      </c>
      <c r="S266" s="25">
        <f t="shared" si="73"/>
        <v>8.3049999999999999E-3</v>
      </c>
      <c r="T266" s="25"/>
      <c r="U266" s="25">
        <f t="shared" si="74"/>
        <v>2.5023900000000002E-3</v>
      </c>
      <c r="V266" s="25">
        <f t="shared" si="75"/>
        <v>5.7630041700000009E-2</v>
      </c>
      <c r="W266" s="25">
        <v>6.9499999999999996E-3</v>
      </c>
      <c r="X266" s="25">
        <f t="shared" si="76"/>
        <v>6.515E-3</v>
      </c>
      <c r="Y266" s="25"/>
      <c r="Z266" s="25">
        <f t="shared" si="77"/>
        <v>2.0257899999999995E-3</v>
      </c>
      <c r="AA266" s="25">
        <f t="shared" si="78"/>
        <v>4.6653943699999992E-2</v>
      </c>
      <c r="AB266" s="25">
        <v>7.1000000000000002E-4</v>
      </c>
      <c r="AC266" s="25">
        <f t="shared" si="79"/>
        <v>4.35E-4</v>
      </c>
    </row>
    <row r="267" spans="1:29" s="15" customFormat="1">
      <c r="A267" s="18">
        <v>515</v>
      </c>
      <c r="B267" s="25">
        <v>1.2E-4</v>
      </c>
      <c r="C267" s="25">
        <v>4.6499999999999996E-3</v>
      </c>
      <c r="D267" s="25">
        <f t="shared" si="64"/>
        <v>4.2499999999999994E-3</v>
      </c>
      <c r="E267" s="25"/>
      <c r="F267" s="25">
        <f t="shared" si="65"/>
        <v>1.6438899999999994E-3</v>
      </c>
      <c r="G267" s="25">
        <f t="shared" si="66"/>
        <v>3.7858786699999987E-2</v>
      </c>
      <c r="H267" s="25">
        <v>5.6600000000000001E-3</v>
      </c>
      <c r="I267" s="25">
        <f t="shared" si="67"/>
        <v>5.2599999999999999E-3</v>
      </c>
      <c r="J267" s="25"/>
      <c r="K267" s="25">
        <f t="shared" si="68"/>
        <v>1.68439E-3</v>
      </c>
      <c r="L267" s="25">
        <f t="shared" si="69"/>
        <v>3.8791501700000001E-2</v>
      </c>
      <c r="M267" s="25">
        <v>5.0299999999999997E-3</v>
      </c>
      <c r="N267" s="25">
        <f t="shared" si="70"/>
        <v>4.6299999999999996E-3</v>
      </c>
      <c r="O267" s="25"/>
      <c r="P267" s="25">
        <f t="shared" si="71"/>
        <v>1.8123899999999997E-3</v>
      </c>
      <c r="Q267" s="25">
        <f t="shared" si="72"/>
        <v>4.1739341699999995E-2</v>
      </c>
      <c r="R267" s="25">
        <v>8.6700000000000006E-3</v>
      </c>
      <c r="S267" s="25">
        <f t="shared" si="73"/>
        <v>8.2700000000000013E-3</v>
      </c>
      <c r="T267" s="25"/>
      <c r="U267" s="25">
        <f t="shared" si="74"/>
        <v>2.4673900000000016E-3</v>
      </c>
      <c r="V267" s="25">
        <f t="shared" si="75"/>
        <v>5.6823991700000041E-2</v>
      </c>
      <c r="W267" s="25">
        <v>7.0299999999999998E-3</v>
      </c>
      <c r="X267" s="25">
        <f t="shared" si="76"/>
        <v>6.6299999999999996E-3</v>
      </c>
      <c r="Y267" s="25"/>
      <c r="Z267" s="25">
        <f t="shared" si="77"/>
        <v>2.1407899999999992E-3</v>
      </c>
      <c r="AA267" s="25">
        <f t="shared" si="78"/>
        <v>4.9302393699999982E-2</v>
      </c>
      <c r="AB267" s="25">
        <v>6.8000000000000005E-4</v>
      </c>
      <c r="AC267" s="25">
        <f t="shared" si="79"/>
        <v>4.0000000000000002E-4</v>
      </c>
    </row>
    <row r="268" spans="1:29" s="15" customFormat="1">
      <c r="A268" s="18">
        <v>516</v>
      </c>
      <c r="B268" s="25">
        <v>1.9000000000000001E-4</v>
      </c>
      <c r="C268" s="25">
        <v>4.6600000000000001E-3</v>
      </c>
      <c r="D268" s="25">
        <f t="shared" si="64"/>
        <v>4.2050000000000004E-3</v>
      </c>
      <c r="E268" s="25"/>
      <c r="F268" s="25">
        <f t="shared" si="65"/>
        <v>1.5988900000000004E-3</v>
      </c>
      <c r="G268" s="25">
        <f t="shared" si="66"/>
        <v>3.6822436700000009E-2</v>
      </c>
      <c r="H268" s="25">
        <v>5.6600000000000001E-3</v>
      </c>
      <c r="I268" s="25">
        <f t="shared" si="67"/>
        <v>5.2050000000000004E-3</v>
      </c>
      <c r="J268" s="25"/>
      <c r="K268" s="25">
        <f t="shared" si="68"/>
        <v>1.6293900000000005E-3</v>
      </c>
      <c r="L268" s="25">
        <f t="shared" si="69"/>
        <v>3.7524851700000014E-2</v>
      </c>
      <c r="M268" s="25">
        <v>5.0800000000000003E-3</v>
      </c>
      <c r="N268" s="25">
        <f t="shared" si="70"/>
        <v>4.6250000000000006E-3</v>
      </c>
      <c r="O268" s="25"/>
      <c r="P268" s="25">
        <f t="shared" si="71"/>
        <v>1.8073900000000007E-3</v>
      </c>
      <c r="Q268" s="25">
        <f t="shared" si="72"/>
        <v>4.1624191700000021E-2</v>
      </c>
      <c r="R268" s="25">
        <v>8.6499999999999997E-3</v>
      </c>
      <c r="S268" s="25">
        <f t="shared" si="73"/>
        <v>8.1949999999999992E-3</v>
      </c>
      <c r="T268" s="25"/>
      <c r="U268" s="25">
        <f t="shared" si="74"/>
        <v>2.3923899999999994E-3</v>
      </c>
      <c r="V268" s="25">
        <f t="shared" si="75"/>
        <v>5.5096741699999993E-2</v>
      </c>
      <c r="W268" s="25">
        <v>6.9800000000000001E-3</v>
      </c>
      <c r="X268" s="25">
        <f t="shared" si="76"/>
        <v>6.5250000000000004E-3</v>
      </c>
      <c r="Y268" s="25"/>
      <c r="Z268" s="25">
        <f t="shared" si="77"/>
        <v>2.03579E-3</v>
      </c>
      <c r="AA268" s="25">
        <f t="shared" si="78"/>
        <v>4.6884243700000001E-2</v>
      </c>
      <c r="AB268" s="25">
        <v>7.2000000000000005E-4</v>
      </c>
      <c r="AC268" s="25">
        <f t="shared" si="79"/>
        <v>4.55E-4</v>
      </c>
    </row>
    <row r="269" spans="1:29" s="15" customFormat="1">
      <c r="A269" s="18">
        <v>517</v>
      </c>
      <c r="B269" s="25">
        <v>1.2999999999999999E-4</v>
      </c>
      <c r="C269" s="25">
        <v>4.5999999999999999E-3</v>
      </c>
      <c r="D269" s="25">
        <f t="shared" si="64"/>
        <v>4.1900000000000001E-3</v>
      </c>
      <c r="E269" s="25"/>
      <c r="F269" s="25">
        <f t="shared" si="65"/>
        <v>1.5838900000000001E-3</v>
      </c>
      <c r="G269" s="25">
        <f t="shared" si="66"/>
        <v>3.6476986700000005E-2</v>
      </c>
      <c r="H269" s="25">
        <v>5.5900000000000004E-3</v>
      </c>
      <c r="I269" s="25">
        <f t="shared" si="67"/>
        <v>5.1800000000000006E-3</v>
      </c>
      <c r="J269" s="25"/>
      <c r="K269" s="25">
        <f t="shared" si="68"/>
        <v>1.6043900000000007E-3</v>
      </c>
      <c r="L269" s="25">
        <f t="shared" si="69"/>
        <v>3.6949101700000014E-2</v>
      </c>
      <c r="M269" s="25">
        <v>5.0600000000000003E-3</v>
      </c>
      <c r="N269" s="25">
        <f t="shared" si="70"/>
        <v>4.6500000000000005E-3</v>
      </c>
      <c r="O269" s="25"/>
      <c r="P269" s="25">
        <f t="shared" si="71"/>
        <v>1.8323900000000006E-3</v>
      </c>
      <c r="Q269" s="25">
        <f t="shared" si="72"/>
        <v>4.2199941700000014E-2</v>
      </c>
      <c r="R269" s="25">
        <v>8.6099999999999996E-3</v>
      </c>
      <c r="S269" s="25">
        <f t="shared" si="73"/>
        <v>8.199999999999999E-3</v>
      </c>
      <c r="T269" s="25"/>
      <c r="U269" s="25">
        <f t="shared" si="74"/>
        <v>2.3973899999999992E-3</v>
      </c>
      <c r="V269" s="25">
        <f t="shared" si="75"/>
        <v>5.5211891699999988E-2</v>
      </c>
      <c r="W269" s="25">
        <v>6.9499999999999996E-3</v>
      </c>
      <c r="X269" s="25">
        <f t="shared" si="76"/>
        <v>6.5399999999999998E-3</v>
      </c>
      <c r="Y269" s="25"/>
      <c r="Z269" s="25">
        <f t="shared" si="77"/>
        <v>2.0507899999999994E-3</v>
      </c>
      <c r="AA269" s="25">
        <f t="shared" si="78"/>
        <v>4.7229693699999985E-2</v>
      </c>
      <c r="AB269" s="25">
        <v>6.8999999999999997E-4</v>
      </c>
      <c r="AC269" s="25">
        <f t="shared" si="79"/>
        <v>4.0999999999999999E-4</v>
      </c>
    </row>
    <row r="270" spans="1:29" s="15" customFormat="1">
      <c r="A270" s="18">
        <v>518</v>
      </c>
      <c r="B270" s="25">
        <v>6.0000000000000002E-5</v>
      </c>
      <c r="C270" s="25">
        <v>4.5500000000000002E-3</v>
      </c>
      <c r="D270" s="25">
        <f t="shared" si="64"/>
        <v>4.1650000000000003E-3</v>
      </c>
      <c r="E270" s="25"/>
      <c r="F270" s="25">
        <f t="shared" si="65"/>
        <v>1.5588900000000003E-3</v>
      </c>
      <c r="G270" s="25">
        <f t="shared" si="66"/>
        <v>3.5901236700000005E-2</v>
      </c>
      <c r="H270" s="25">
        <v>5.5700000000000003E-3</v>
      </c>
      <c r="I270" s="25">
        <f t="shared" si="67"/>
        <v>5.1850000000000004E-3</v>
      </c>
      <c r="J270" s="25"/>
      <c r="K270" s="25">
        <f t="shared" si="68"/>
        <v>1.6093900000000005E-3</v>
      </c>
      <c r="L270" s="25">
        <f t="shared" si="69"/>
        <v>3.7064251700000016E-2</v>
      </c>
      <c r="M270" s="25">
        <v>5.0499999999999998E-3</v>
      </c>
      <c r="N270" s="25">
        <f t="shared" si="70"/>
        <v>4.6649999999999999E-3</v>
      </c>
      <c r="O270" s="25"/>
      <c r="P270" s="25">
        <f t="shared" si="71"/>
        <v>1.84739E-3</v>
      </c>
      <c r="Q270" s="25">
        <f t="shared" si="72"/>
        <v>4.2545391700000004E-2</v>
      </c>
      <c r="R270" s="25">
        <v>8.6099999999999996E-3</v>
      </c>
      <c r="S270" s="25">
        <f t="shared" si="73"/>
        <v>8.2249999999999997E-3</v>
      </c>
      <c r="T270" s="25"/>
      <c r="U270" s="25">
        <f t="shared" si="74"/>
        <v>2.42239E-3</v>
      </c>
      <c r="V270" s="25">
        <f t="shared" si="75"/>
        <v>5.5787641700000001E-2</v>
      </c>
      <c r="W270" s="25">
        <v>6.9300000000000004E-3</v>
      </c>
      <c r="X270" s="25">
        <f t="shared" si="76"/>
        <v>6.5450000000000005E-3</v>
      </c>
      <c r="Y270" s="25"/>
      <c r="Z270" s="25">
        <f t="shared" si="77"/>
        <v>2.05579E-3</v>
      </c>
      <c r="AA270" s="25">
        <f t="shared" si="78"/>
        <v>4.73448437E-2</v>
      </c>
      <c r="AB270" s="25">
        <v>7.1000000000000002E-4</v>
      </c>
      <c r="AC270" s="25">
        <f t="shared" si="79"/>
        <v>3.8500000000000003E-4</v>
      </c>
    </row>
    <row r="271" spans="1:29" s="15" customFormat="1">
      <c r="A271" s="18">
        <v>519</v>
      </c>
      <c r="B271" s="25">
        <v>1.3999999999999999E-4</v>
      </c>
      <c r="C271" s="25">
        <v>4.5799999999999999E-3</v>
      </c>
      <c r="D271" s="25">
        <f t="shared" si="64"/>
        <v>4.1549999999999998E-3</v>
      </c>
      <c r="E271" s="25"/>
      <c r="F271" s="25">
        <f t="shared" si="65"/>
        <v>1.5488899999999998E-3</v>
      </c>
      <c r="G271" s="25">
        <f t="shared" si="66"/>
        <v>3.5670936699999996E-2</v>
      </c>
      <c r="H271" s="25">
        <v>5.5199999999999997E-3</v>
      </c>
      <c r="I271" s="25">
        <f t="shared" si="67"/>
        <v>5.0949999999999997E-3</v>
      </c>
      <c r="J271" s="25"/>
      <c r="K271" s="25">
        <f t="shared" si="68"/>
        <v>1.5193899999999998E-3</v>
      </c>
      <c r="L271" s="25">
        <f t="shared" si="69"/>
        <v>3.4991551699999998E-2</v>
      </c>
      <c r="M271" s="25">
        <v>4.9699999999999996E-3</v>
      </c>
      <c r="N271" s="25">
        <f t="shared" si="70"/>
        <v>4.5449999999999996E-3</v>
      </c>
      <c r="O271" s="25"/>
      <c r="P271" s="25">
        <f t="shared" si="71"/>
        <v>1.7273899999999997E-3</v>
      </c>
      <c r="Q271" s="25">
        <f t="shared" si="72"/>
        <v>3.9781791699999992E-2</v>
      </c>
      <c r="R271" s="25">
        <v>8.5500000000000003E-3</v>
      </c>
      <c r="S271" s="25">
        <f t="shared" si="73"/>
        <v>8.1250000000000003E-3</v>
      </c>
      <c r="T271" s="25"/>
      <c r="U271" s="25">
        <f t="shared" si="74"/>
        <v>2.3223900000000006E-3</v>
      </c>
      <c r="V271" s="25">
        <f t="shared" si="75"/>
        <v>5.3484641700000016E-2</v>
      </c>
      <c r="W271" s="25">
        <v>6.8799999999999998E-3</v>
      </c>
      <c r="X271" s="25">
        <f t="shared" si="76"/>
        <v>6.4549999999999998E-3</v>
      </c>
      <c r="Y271" s="25"/>
      <c r="Z271" s="25">
        <f t="shared" si="77"/>
        <v>1.9657899999999994E-3</v>
      </c>
      <c r="AA271" s="25">
        <f t="shared" si="78"/>
        <v>4.5272143699999989E-2</v>
      </c>
      <c r="AB271" s="25">
        <v>7.1000000000000002E-4</v>
      </c>
      <c r="AC271" s="25">
        <f t="shared" si="79"/>
        <v>4.2500000000000003E-4</v>
      </c>
    </row>
    <row r="272" spans="1:29" s="15" customFormat="1">
      <c r="A272" s="18">
        <v>520</v>
      </c>
      <c r="B272" s="25">
        <v>1.6000000000000001E-4</v>
      </c>
      <c r="C272" s="25">
        <v>4.5100000000000001E-3</v>
      </c>
      <c r="D272" s="25">
        <f t="shared" si="64"/>
        <v>4.0600000000000002E-3</v>
      </c>
      <c r="E272" s="25"/>
      <c r="F272" s="25">
        <f t="shared" si="65"/>
        <v>1.4538900000000002E-3</v>
      </c>
      <c r="G272" s="25">
        <f t="shared" si="66"/>
        <v>3.3483086700000005E-2</v>
      </c>
      <c r="H272" s="25">
        <v>5.4599999999999996E-3</v>
      </c>
      <c r="I272" s="25">
        <f t="shared" si="67"/>
        <v>5.0099999999999997E-3</v>
      </c>
      <c r="J272" s="25"/>
      <c r="K272" s="25">
        <f t="shared" si="68"/>
        <v>1.4343899999999998E-3</v>
      </c>
      <c r="L272" s="25">
        <f t="shared" si="69"/>
        <v>3.3034001699999996E-2</v>
      </c>
      <c r="M272" s="25">
        <v>4.9199999999999999E-3</v>
      </c>
      <c r="N272" s="25">
        <f t="shared" si="70"/>
        <v>4.47E-3</v>
      </c>
      <c r="O272" s="25"/>
      <c r="P272" s="25">
        <f t="shared" si="71"/>
        <v>1.6523900000000001E-3</v>
      </c>
      <c r="Q272" s="25">
        <f t="shared" si="72"/>
        <v>3.8054541700000007E-2</v>
      </c>
      <c r="R272" s="25">
        <v>8.4799999999999997E-3</v>
      </c>
      <c r="S272" s="25">
        <f t="shared" si="73"/>
        <v>8.0299999999999989E-3</v>
      </c>
      <c r="T272" s="25"/>
      <c r="U272" s="25">
        <f t="shared" si="74"/>
        <v>2.2273899999999992E-3</v>
      </c>
      <c r="V272" s="25">
        <f t="shared" si="75"/>
        <v>5.1296791699999983E-2</v>
      </c>
      <c r="W272" s="25">
        <v>6.8700000000000002E-3</v>
      </c>
      <c r="X272" s="25">
        <f t="shared" si="76"/>
        <v>6.4200000000000004E-3</v>
      </c>
      <c r="Y272" s="25"/>
      <c r="Z272" s="25">
        <f t="shared" si="77"/>
        <v>1.9307899999999999E-3</v>
      </c>
      <c r="AA272" s="25">
        <f t="shared" si="78"/>
        <v>4.4466093700000001E-2</v>
      </c>
      <c r="AB272" s="25">
        <v>7.3999999999999999E-4</v>
      </c>
      <c r="AC272" s="25">
        <f t="shared" si="79"/>
        <v>4.4999999999999999E-4</v>
      </c>
    </row>
    <row r="273" spans="1:29" s="15" customFormat="1">
      <c r="A273" s="18">
        <v>521</v>
      </c>
      <c r="B273" s="25">
        <v>1.8000000000000001E-4</v>
      </c>
      <c r="C273" s="25">
        <v>4.5399999999999998E-3</v>
      </c>
      <c r="D273" s="25">
        <f t="shared" si="64"/>
        <v>4.0949999999999997E-3</v>
      </c>
      <c r="E273" s="25"/>
      <c r="F273" s="25">
        <f t="shared" si="65"/>
        <v>1.4888899999999997E-3</v>
      </c>
      <c r="G273" s="25">
        <f t="shared" si="66"/>
        <v>3.4289136699999993E-2</v>
      </c>
      <c r="H273" s="25">
        <v>5.4799999999999996E-3</v>
      </c>
      <c r="I273" s="25">
        <f t="shared" si="67"/>
        <v>5.0349999999999995E-3</v>
      </c>
      <c r="J273" s="25"/>
      <c r="K273" s="25">
        <f t="shared" si="68"/>
        <v>1.4593899999999996E-3</v>
      </c>
      <c r="L273" s="25">
        <f t="shared" si="69"/>
        <v>3.3609751699999996E-2</v>
      </c>
      <c r="M273" s="25">
        <v>4.9899999999999996E-3</v>
      </c>
      <c r="N273" s="25">
        <f t="shared" si="70"/>
        <v>4.5449999999999996E-3</v>
      </c>
      <c r="O273" s="25"/>
      <c r="P273" s="25">
        <f t="shared" si="71"/>
        <v>1.7273899999999997E-3</v>
      </c>
      <c r="Q273" s="25">
        <f t="shared" si="72"/>
        <v>3.9781791699999992E-2</v>
      </c>
      <c r="R273" s="25">
        <v>8.5000000000000006E-3</v>
      </c>
      <c r="S273" s="25">
        <f t="shared" si="73"/>
        <v>8.0550000000000014E-3</v>
      </c>
      <c r="T273" s="25"/>
      <c r="U273" s="25">
        <f t="shared" si="74"/>
        <v>2.2523900000000017E-3</v>
      </c>
      <c r="V273" s="25">
        <f t="shared" si="75"/>
        <v>5.1872541700000038E-2</v>
      </c>
      <c r="W273" s="25">
        <v>6.8900000000000003E-3</v>
      </c>
      <c r="X273" s="25">
        <f t="shared" si="76"/>
        <v>6.4450000000000002E-3</v>
      </c>
      <c r="Y273" s="25"/>
      <c r="Z273" s="25">
        <f t="shared" si="77"/>
        <v>1.9557899999999998E-3</v>
      </c>
      <c r="AA273" s="25">
        <f t="shared" si="78"/>
        <v>4.50418437E-2</v>
      </c>
      <c r="AB273" s="25">
        <v>7.1000000000000002E-4</v>
      </c>
      <c r="AC273" s="25">
        <f t="shared" si="79"/>
        <v>4.4500000000000003E-4</v>
      </c>
    </row>
    <row r="274" spans="1:29" s="15" customFormat="1">
      <c r="A274" s="18">
        <v>522</v>
      </c>
      <c r="B274" s="25">
        <v>1.2E-4</v>
      </c>
      <c r="C274" s="25">
        <v>4.4600000000000004E-3</v>
      </c>
      <c r="D274" s="25">
        <f t="shared" si="64"/>
        <v>4.0400000000000002E-3</v>
      </c>
      <c r="E274" s="25"/>
      <c r="F274" s="25">
        <f t="shared" si="65"/>
        <v>1.4338900000000002E-3</v>
      </c>
      <c r="G274" s="25">
        <f t="shared" si="66"/>
        <v>3.3022486700000006E-2</v>
      </c>
      <c r="H274" s="25">
        <v>5.45E-3</v>
      </c>
      <c r="I274" s="25">
        <f t="shared" si="67"/>
        <v>5.0299999999999997E-3</v>
      </c>
      <c r="J274" s="25"/>
      <c r="K274" s="25">
        <f t="shared" si="68"/>
        <v>1.4543899999999998E-3</v>
      </c>
      <c r="L274" s="25">
        <f t="shared" si="69"/>
        <v>3.3494601700000001E-2</v>
      </c>
      <c r="M274" s="25">
        <v>4.9199999999999999E-3</v>
      </c>
      <c r="N274" s="25">
        <f t="shared" si="70"/>
        <v>4.4999999999999997E-3</v>
      </c>
      <c r="O274" s="25"/>
      <c r="P274" s="25">
        <f t="shared" si="71"/>
        <v>1.6823899999999998E-3</v>
      </c>
      <c r="Q274" s="25">
        <f t="shared" si="72"/>
        <v>3.8745441699999994E-2</v>
      </c>
      <c r="R274" s="25">
        <v>8.4600000000000005E-3</v>
      </c>
      <c r="S274" s="25">
        <f t="shared" si="73"/>
        <v>8.0400000000000003E-3</v>
      </c>
      <c r="T274" s="25"/>
      <c r="U274" s="25">
        <f t="shared" si="74"/>
        <v>2.2373900000000006E-3</v>
      </c>
      <c r="V274" s="25">
        <f t="shared" si="75"/>
        <v>5.1527091700000013E-2</v>
      </c>
      <c r="W274" s="25">
        <v>6.8199999999999997E-3</v>
      </c>
      <c r="X274" s="25">
        <f t="shared" si="76"/>
        <v>6.3999999999999994E-3</v>
      </c>
      <c r="Y274" s="25"/>
      <c r="Z274" s="25">
        <f t="shared" si="77"/>
        <v>1.910789999999999E-3</v>
      </c>
      <c r="AA274" s="25">
        <f t="shared" si="78"/>
        <v>4.4005493699999981E-2</v>
      </c>
      <c r="AB274" s="25">
        <v>7.2000000000000005E-4</v>
      </c>
      <c r="AC274" s="25">
        <f t="shared" si="79"/>
        <v>4.2000000000000002E-4</v>
      </c>
    </row>
    <row r="275" spans="1:29" s="15" customFormat="1">
      <c r="A275" s="18">
        <v>523</v>
      </c>
      <c r="B275" s="25">
        <v>1.1E-4</v>
      </c>
      <c r="C275" s="25">
        <v>4.4900000000000001E-3</v>
      </c>
      <c r="D275" s="25">
        <f t="shared" si="64"/>
        <v>4.0949999999999997E-3</v>
      </c>
      <c r="E275" s="25"/>
      <c r="F275" s="25">
        <f t="shared" si="65"/>
        <v>1.4888899999999997E-3</v>
      </c>
      <c r="G275" s="25">
        <f t="shared" si="66"/>
        <v>3.4289136699999993E-2</v>
      </c>
      <c r="H275" s="25">
        <v>5.4900000000000001E-3</v>
      </c>
      <c r="I275" s="25">
        <f t="shared" si="67"/>
        <v>5.0949999999999997E-3</v>
      </c>
      <c r="J275" s="25"/>
      <c r="K275" s="25">
        <f t="shared" si="68"/>
        <v>1.5193899999999998E-3</v>
      </c>
      <c r="L275" s="25">
        <f t="shared" si="69"/>
        <v>3.4991551699999998E-2</v>
      </c>
      <c r="M275" s="25">
        <v>4.9300000000000004E-3</v>
      </c>
      <c r="N275" s="25">
        <f t="shared" si="70"/>
        <v>4.535E-3</v>
      </c>
      <c r="O275" s="25"/>
      <c r="P275" s="25">
        <f t="shared" si="71"/>
        <v>1.7173900000000001E-3</v>
      </c>
      <c r="Q275" s="25">
        <f t="shared" si="72"/>
        <v>3.9551491700000004E-2</v>
      </c>
      <c r="R275" s="25">
        <v>8.4600000000000005E-3</v>
      </c>
      <c r="S275" s="25">
        <f t="shared" si="73"/>
        <v>8.065000000000001E-3</v>
      </c>
      <c r="T275" s="25"/>
      <c r="U275" s="25">
        <f t="shared" si="74"/>
        <v>2.2623900000000013E-3</v>
      </c>
      <c r="V275" s="25">
        <f t="shared" si="75"/>
        <v>5.2102841700000034E-2</v>
      </c>
      <c r="W275" s="25">
        <v>6.8199999999999997E-3</v>
      </c>
      <c r="X275" s="25">
        <f t="shared" si="76"/>
        <v>6.4249999999999993E-3</v>
      </c>
      <c r="Y275" s="25"/>
      <c r="Z275" s="25">
        <f t="shared" si="77"/>
        <v>1.9357899999999989E-3</v>
      </c>
      <c r="AA275" s="25">
        <f t="shared" si="78"/>
        <v>4.4581243699999974E-2</v>
      </c>
      <c r="AB275" s="25">
        <v>6.8000000000000005E-4</v>
      </c>
      <c r="AC275" s="25">
        <f t="shared" si="79"/>
        <v>3.9500000000000001E-4</v>
      </c>
    </row>
    <row r="276" spans="1:29" s="15" customFormat="1">
      <c r="A276" s="18">
        <v>524</v>
      </c>
      <c r="B276" s="25">
        <v>1.6000000000000001E-4</v>
      </c>
      <c r="C276" s="25">
        <v>4.4000000000000003E-3</v>
      </c>
      <c r="D276" s="25">
        <f t="shared" si="64"/>
        <v>3.9399999999999999E-3</v>
      </c>
      <c r="E276" s="25"/>
      <c r="F276" s="25">
        <f t="shared" si="65"/>
        <v>1.3338899999999999E-3</v>
      </c>
      <c r="G276" s="25">
        <f t="shared" si="66"/>
        <v>3.07194867E-2</v>
      </c>
      <c r="H276" s="25">
        <v>5.45E-3</v>
      </c>
      <c r="I276" s="25">
        <f t="shared" si="67"/>
        <v>4.9899999999999996E-3</v>
      </c>
      <c r="J276" s="25"/>
      <c r="K276" s="25">
        <f t="shared" si="68"/>
        <v>1.4143899999999997E-3</v>
      </c>
      <c r="L276" s="25">
        <f t="shared" si="69"/>
        <v>3.2573401699999997E-2</v>
      </c>
      <c r="M276" s="25">
        <v>4.8500000000000001E-3</v>
      </c>
      <c r="N276" s="25">
        <f t="shared" si="70"/>
        <v>4.3899999999999998E-3</v>
      </c>
      <c r="O276" s="25"/>
      <c r="P276" s="25">
        <f t="shared" si="71"/>
        <v>1.5723899999999999E-3</v>
      </c>
      <c r="Q276" s="25">
        <f t="shared" si="72"/>
        <v>3.6212141699999999E-2</v>
      </c>
      <c r="R276" s="25">
        <v>8.4489999999999999E-3</v>
      </c>
      <c r="S276" s="25">
        <f t="shared" si="73"/>
        <v>7.9889999999999996E-3</v>
      </c>
      <c r="T276" s="25"/>
      <c r="U276" s="25">
        <f t="shared" si="74"/>
        <v>2.1863899999999999E-3</v>
      </c>
      <c r="V276" s="25">
        <f t="shared" si="75"/>
        <v>5.0352561699999999E-2</v>
      </c>
      <c r="W276" s="25">
        <v>6.7600000000000004E-3</v>
      </c>
      <c r="X276" s="25">
        <f t="shared" si="76"/>
        <v>6.3E-3</v>
      </c>
      <c r="Y276" s="25"/>
      <c r="Z276" s="25">
        <f t="shared" si="77"/>
        <v>1.8107899999999996E-3</v>
      </c>
      <c r="AA276" s="25">
        <f t="shared" si="78"/>
        <v>4.1702493699999996E-2</v>
      </c>
      <c r="AB276" s="25">
        <v>7.6000000000000004E-4</v>
      </c>
      <c r="AC276" s="25">
        <f t="shared" si="79"/>
        <v>4.6000000000000001E-4</v>
      </c>
    </row>
    <row r="277" spans="1:29" s="15" customFormat="1">
      <c r="A277" s="18">
        <v>525</v>
      </c>
      <c r="B277" s="25">
        <v>1.2E-4</v>
      </c>
      <c r="C277" s="25">
        <v>4.45E-3</v>
      </c>
      <c r="D277" s="25">
        <f t="shared" si="64"/>
        <v>4.0299999999999997E-3</v>
      </c>
      <c r="E277" s="25"/>
      <c r="F277" s="25">
        <f t="shared" si="65"/>
        <v>1.4238899999999997E-3</v>
      </c>
      <c r="G277" s="25">
        <f t="shared" si="66"/>
        <v>3.2792186699999996E-2</v>
      </c>
      <c r="H277" s="25">
        <v>5.45E-3</v>
      </c>
      <c r="I277" s="25">
        <f t="shared" si="67"/>
        <v>5.0299999999999997E-3</v>
      </c>
      <c r="J277" s="25"/>
      <c r="K277" s="25">
        <f t="shared" si="68"/>
        <v>1.4543899999999998E-3</v>
      </c>
      <c r="L277" s="25">
        <f t="shared" si="69"/>
        <v>3.3494601700000001E-2</v>
      </c>
      <c r="M277" s="25">
        <v>4.7999999999999996E-3</v>
      </c>
      <c r="N277" s="25">
        <f t="shared" si="70"/>
        <v>4.3799999999999993E-3</v>
      </c>
      <c r="O277" s="25"/>
      <c r="P277" s="25">
        <f t="shared" si="71"/>
        <v>1.5623899999999994E-3</v>
      </c>
      <c r="Q277" s="25">
        <f t="shared" si="72"/>
        <v>3.5981841699999989E-2</v>
      </c>
      <c r="R277" s="25">
        <v>8.4489999999999999E-3</v>
      </c>
      <c r="S277" s="25">
        <f t="shared" si="73"/>
        <v>8.0289999999999997E-3</v>
      </c>
      <c r="T277" s="25"/>
      <c r="U277" s="25">
        <f t="shared" si="74"/>
        <v>2.22639E-3</v>
      </c>
      <c r="V277" s="25">
        <f t="shared" si="75"/>
        <v>5.1273761700000003E-2</v>
      </c>
      <c r="W277" s="25">
        <v>6.77E-3</v>
      </c>
      <c r="X277" s="25">
        <f t="shared" si="76"/>
        <v>6.3499999999999997E-3</v>
      </c>
      <c r="Y277" s="25"/>
      <c r="Z277" s="25">
        <f t="shared" si="77"/>
        <v>1.8607899999999993E-3</v>
      </c>
      <c r="AA277" s="25">
        <f t="shared" si="78"/>
        <v>4.2853993699999988E-2</v>
      </c>
      <c r="AB277" s="25">
        <v>7.2000000000000005E-4</v>
      </c>
      <c r="AC277" s="25">
        <f t="shared" si="79"/>
        <v>4.2000000000000002E-4</v>
      </c>
    </row>
    <row r="278" spans="1:29" s="15" customFormat="1">
      <c r="A278" s="18">
        <v>526</v>
      </c>
      <c r="B278" s="25">
        <v>1E-4</v>
      </c>
      <c r="C278" s="25">
        <v>4.4400000000000004E-3</v>
      </c>
      <c r="D278" s="25">
        <f t="shared" si="64"/>
        <v>4.0350000000000004E-3</v>
      </c>
      <c r="E278" s="25"/>
      <c r="F278" s="25">
        <f t="shared" si="65"/>
        <v>1.4288900000000004E-3</v>
      </c>
      <c r="G278" s="25">
        <f t="shared" si="66"/>
        <v>3.2907336700000012E-2</v>
      </c>
      <c r="H278" s="25">
        <v>5.4200000000000003E-3</v>
      </c>
      <c r="I278" s="25">
        <f t="shared" si="67"/>
        <v>5.0150000000000004E-3</v>
      </c>
      <c r="J278" s="25"/>
      <c r="K278" s="25">
        <f t="shared" si="68"/>
        <v>1.4393900000000005E-3</v>
      </c>
      <c r="L278" s="25">
        <f t="shared" si="69"/>
        <v>3.3149151700000011E-2</v>
      </c>
      <c r="M278" s="25">
        <v>4.7499999999999999E-3</v>
      </c>
      <c r="N278" s="25">
        <f t="shared" si="70"/>
        <v>4.3449999999999999E-3</v>
      </c>
      <c r="O278" s="25"/>
      <c r="P278" s="25">
        <f t="shared" si="71"/>
        <v>1.52739E-3</v>
      </c>
      <c r="Q278" s="25">
        <f t="shared" si="72"/>
        <v>3.51757917E-2</v>
      </c>
      <c r="R278" s="25">
        <v>8.3499999999999998E-3</v>
      </c>
      <c r="S278" s="25">
        <f t="shared" si="73"/>
        <v>7.9449999999999989E-3</v>
      </c>
      <c r="T278" s="25"/>
      <c r="U278" s="25">
        <f t="shared" si="74"/>
        <v>2.1423899999999992E-3</v>
      </c>
      <c r="V278" s="25">
        <f t="shared" si="75"/>
        <v>4.9339241699999987E-2</v>
      </c>
      <c r="W278" s="25">
        <v>6.7400000000000003E-3</v>
      </c>
      <c r="X278" s="25">
        <f t="shared" si="76"/>
        <v>6.3350000000000004E-3</v>
      </c>
      <c r="Y278" s="25"/>
      <c r="Z278" s="25">
        <f t="shared" si="77"/>
        <v>1.8457899999999999E-3</v>
      </c>
      <c r="AA278" s="25">
        <f t="shared" si="78"/>
        <v>4.2508543699999998E-2</v>
      </c>
      <c r="AB278" s="25">
        <v>7.1000000000000002E-4</v>
      </c>
      <c r="AC278" s="25">
        <f t="shared" si="79"/>
        <v>4.0500000000000003E-4</v>
      </c>
    </row>
    <row r="279" spans="1:29" s="15" customFormat="1">
      <c r="A279" s="18">
        <v>527</v>
      </c>
      <c r="B279" s="25">
        <v>1E-4</v>
      </c>
      <c r="C279" s="25">
        <v>4.3299999999999996E-3</v>
      </c>
      <c r="D279" s="25">
        <f t="shared" si="64"/>
        <v>3.9049999999999996E-3</v>
      </c>
      <c r="E279" s="25"/>
      <c r="F279" s="25">
        <f t="shared" si="65"/>
        <v>1.2988899999999996E-3</v>
      </c>
      <c r="G279" s="25">
        <f t="shared" si="66"/>
        <v>2.9913436699999994E-2</v>
      </c>
      <c r="H279" s="25">
        <v>5.3899999999999998E-3</v>
      </c>
      <c r="I279" s="25">
        <f t="shared" si="67"/>
        <v>4.9649999999999998E-3</v>
      </c>
      <c r="J279" s="25"/>
      <c r="K279" s="25">
        <f t="shared" si="68"/>
        <v>1.3893899999999999E-3</v>
      </c>
      <c r="L279" s="25">
        <f t="shared" si="69"/>
        <v>3.1997651699999997E-2</v>
      </c>
      <c r="M279" s="25">
        <v>4.7699999999999999E-3</v>
      </c>
      <c r="N279" s="25">
        <f t="shared" si="70"/>
        <v>4.3449999999999999E-3</v>
      </c>
      <c r="O279" s="25"/>
      <c r="P279" s="25">
        <f t="shared" si="71"/>
        <v>1.52739E-3</v>
      </c>
      <c r="Q279" s="25">
        <f t="shared" si="72"/>
        <v>3.51757917E-2</v>
      </c>
      <c r="R279" s="25">
        <v>8.3099999999999997E-3</v>
      </c>
      <c r="S279" s="25">
        <f t="shared" si="73"/>
        <v>7.8849999999999996E-3</v>
      </c>
      <c r="T279" s="25"/>
      <c r="U279" s="25">
        <f t="shared" si="74"/>
        <v>2.0823899999999999E-3</v>
      </c>
      <c r="V279" s="25">
        <f t="shared" si="75"/>
        <v>4.7957441699999999E-2</v>
      </c>
      <c r="W279" s="25">
        <v>6.7000000000000002E-3</v>
      </c>
      <c r="X279" s="25">
        <f t="shared" si="76"/>
        <v>6.2750000000000002E-3</v>
      </c>
      <c r="Y279" s="25"/>
      <c r="Z279" s="25">
        <f t="shared" si="77"/>
        <v>1.7857899999999998E-3</v>
      </c>
      <c r="AA279" s="25">
        <f t="shared" si="78"/>
        <v>4.1126743699999996E-2</v>
      </c>
      <c r="AB279" s="25">
        <v>7.5000000000000002E-4</v>
      </c>
      <c r="AC279" s="25">
        <f t="shared" si="79"/>
        <v>4.2500000000000003E-4</v>
      </c>
    </row>
    <row r="280" spans="1:29" s="15" customFormat="1">
      <c r="A280" s="18">
        <v>528</v>
      </c>
      <c r="B280" s="25">
        <v>8.0000000000000007E-5</v>
      </c>
      <c r="C280" s="25">
        <v>4.3699999999999998E-3</v>
      </c>
      <c r="D280" s="25">
        <f t="shared" si="64"/>
        <v>3.9699999999999996E-3</v>
      </c>
      <c r="E280" s="25"/>
      <c r="F280" s="25">
        <f t="shared" si="65"/>
        <v>1.3638899999999995E-3</v>
      </c>
      <c r="G280" s="25">
        <f t="shared" si="66"/>
        <v>3.1410386699999994E-2</v>
      </c>
      <c r="H280" s="25">
        <v>5.3400000000000001E-3</v>
      </c>
      <c r="I280" s="25">
        <f t="shared" si="67"/>
        <v>4.9399999999999999E-3</v>
      </c>
      <c r="J280" s="25"/>
      <c r="K280" s="25">
        <f t="shared" si="68"/>
        <v>1.36439E-3</v>
      </c>
      <c r="L280" s="25">
        <f t="shared" si="69"/>
        <v>3.1421901700000004E-2</v>
      </c>
      <c r="M280" s="25">
        <v>4.7999999999999996E-3</v>
      </c>
      <c r="N280" s="25">
        <f t="shared" si="70"/>
        <v>4.3999999999999994E-3</v>
      </c>
      <c r="O280" s="25"/>
      <c r="P280" s="25">
        <f t="shared" si="71"/>
        <v>1.5823899999999995E-3</v>
      </c>
      <c r="Q280" s="25">
        <f t="shared" si="72"/>
        <v>3.6442441699999988E-2</v>
      </c>
      <c r="R280" s="25">
        <v>8.26E-3</v>
      </c>
      <c r="S280" s="25">
        <f t="shared" si="73"/>
        <v>7.8600000000000007E-3</v>
      </c>
      <c r="T280" s="25"/>
      <c r="U280" s="25">
        <f t="shared" si="74"/>
        <v>2.057390000000001E-3</v>
      </c>
      <c r="V280" s="25">
        <f t="shared" si="75"/>
        <v>4.7381691700000027E-2</v>
      </c>
      <c r="W280" s="25">
        <v>6.7000000000000002E-3</v>
      </c>
      <c r="X280" s="25">
        <f t="shared" si="76"/>
        <v>6.3E-3</v>
      </c>
      <c r="Y280" s="25"/>
      <c r="Z280" s="25">
        <f t="shared" si="77"/>
        <v>1.8107899999999996E-3</v>
      </c>
      <c r="AA280" s="25">
        <f t="shared" si="78"/>
        <v>4.1702493699999996E-2</v>
      </c>
      <c r="AB280" s="25">
        <v>7.2000000000000005E-4</v>
      </c>
      <c r="AC280" s="25">
        <f t="shared" si="79"/>
        <v>4.0000000000000002E-4</v>
      </c>
    </row>
    <row r="281" spans="1:29" s="15" customFormat="1">
      <c r="A281" s="18">
        <v>529</v>
      </c>
      <c r="B281" s="25">
        <v>1.8000000000000001E-4</v>
      </c>
      <c r="C281" s="25">
        <v>4.3499999999999997E-3</v>
      </c>
      <c r="D281" s="25">
        <f t="shared" si="64"/>
        <v>3.9249999999999997E-3</v>
      </c>
      <c r="E281" s="25"/>
      <c r="F281" s="25">
        <f t="shared" si="65"/>
        <v>1.3188899999999996E-3</v>
      </c>
      <c r="G281" s="25">
        <f t="shared" si="66"/>
        <v>3.0374036699999992E-2</v>
      </c>
      <c r="H281" s="25">
        <v>5.3499999999999997E-3</v>
      </c>
      <c r="I281" s="25">
        <f t="shared" si="67"/>
        <v>4.9249999999999997E-3</v>
      </c>
      <c r="J281" s="25"/>
      <c r="K281" s="25">
        <f t="shared" si="68"/>
        <v>1.3493899999999998E-3</v>
      </c>
      <c r="L281" s="25">
        <f t="shared" si="69"/>
        <v>3.1076451699999997E-2</v>
      </c>
      <c r="M281" s="25">
        <v>4.7699999999999999E-3</v>
      </c>
      <c r="N281" s="25">
        <f t="shared" si="70"/>
        <v>4.3449999999999999E-3</v>
      </c>
      <c r="O281" s="25"/>
      <c r="P281" s="25">
        <f t="shared" si="71"/>
        <v>1.52739E-3</v>
      </c>
      <c r="Q281" s="25">
        <f t="shared" si="72"/>
        <v>3.51757917E-2</v>
      </c>
      <c r="R281" s="25">
        <v>8.2500000000000004E-3</v>
      </c>
      <c r="S281" s="25">
        <f t="shared" si="73"/>
        <v>7.8250000000000004E-3</v>
      </c>
      <c r="T281" s="25"/>
      <c r="U281" s="25">
        <f t="shared" si="74"/>
        <v>2.0223900000000006E-3</v>
      </c>
      <c r="V281" s="25">
        <f t="shared" si="75"/>
        <v>4.6575641700000017E-2</v>
      </c>
      <c r="W281" s="25">
        <v>6.6499999999999997E-3</v>
      </c>
      <c r="X281" s="25">
        <f t="shared" si="76"/>
        <v>6.2249999999999996E-3</v>
      </c>
      <c r="Y281" s="25"/>
      <c r="Z281" s="25">
        <f t="shared" si="77"/>
        <v>1.7357899999999992E-3</v>
      </c>
      <c r="AA281" s="25">
        <f t="shared" si="78"/>
        <v>3.9975243699999982E-2</v>
      </c>
      <c r="AB281" s="25">
        <v>6.7000000000000002E-4</v>
      </c>
      <c r="AC281" s="25">
        <f t="shared" si="79"/>
        <v>4.2500000000000003E-4</v>
      </c>
    </row>
    <row r="282" spans="1:29" s="15" customFormat="1">
      <c r="A282" s="18">
        <v>530</v>
      </c>
      <c r="B282" s="25">
        <v>1.2E-4</v>
      </c>
      <c r="C282" s="25">
        <v>4.3499999999999997E-3</v>
      </c>
      <c r="D282" s="25">
        <f t="shared" si="64"/>
        <v>3.9649999999999998E-3</v>
      </c>
      <c r="E282" s="25"/>
      <c r="F282" s="25">
        <f t="shared" si="65"/>
        <v>1.3588899999999998E-3</v>
      </c>
      <c r="G282" s="25">
        <f t="shared" si="66"/>
        <v>3.1295236699999993E-2</v>
      </c>
      <c r="H282" s="25">
        <v>5.3299999999999997E-3</v>
      </c>
      <c r="I282" s="25">
        <f t="shared" si="67"/>
        <v>4.9449999999999997E-3</v>
      </c>
      <c r="J282" s="25"/>
      <c r="K282" s="25">
        <f t="shared" si="68"/>
        <v>1.3693899999999998E-3</v>
      </c>
      <c r="L282" s="25">
        <f t="shared" si="69"/>
        <v>3.1537051699999999E-2</v>
      </c>
      <c r="M282" s="25">
        <v>4.7400000000000003E-3</v>
      </c>
      <c r="N282" s="25">
        <f t="shared" si="70"/>
        <v>4.3550000000000004E-3</v>
      </c>
      <c r="O282" s="25"/>
      <c r="P282" s="25">
        <f t="shared" si="71"/>
        <v>1.5373900000000005E-3</v>
      </c>
      <c r="Q282" s="25">
        <f t="shared" si="72"/>
        <v>3.540609170000001E-2</v>
      </c>
      <c r="R282" s="25">
        <v>8.2400000000000008E-3</v>
      </c>
      <c r="S282" s="25">
        <f t="shared" si="73"/>
        <v>7.8550000000000009E-3</v>
      </c>
      <c r="T282" s="25"/>
      <c r="U282" s="25">
        <f t="shared" si="74"/>
        <v>2.0523900000000012E-3</v>
      </c>
      <c r="V282" s="25">
        <f t="shared" si="75"/>
        <v>4.7266541700000032E-2</v>
      </c>
      <c r="W282" s="25">
        <v>6.6400000000000001E-3</v>
      </c>
      <c r="X282" s="25">
        <f t="shared" si="76"/>
        <v>6.2550000000000001E-3</v>
      </c>
      <c r="Y282" s="25"/>
      <c r="Z282" s="25">
        <f t="shared" si="77"/>
        <v>1.7657899999999997E-3</v>
      </c>
      <c r="AA282" s="25">
        <f t="shared" si="78"/>
        <v>4.0666143699999997E-2</v>
      </c>
      <c r="AB282" s="25">
        <v>6.4999999999999997E-4</v>
      </c>
      <c r="AC282" s="25">
        <f t="shared" si="79"/>
        <v>3.8499999999999998E-4</v>
      </c>
    </row>
    <row r="283" spans="1:29" s="15" customFormat="1">
      <c r="A283" s="18">
        <v>531</v>
      </c>
      <c r="B283" s="25">
        <v>9.0000000000000006E-5</v>
      </c>
      <c r="C283" s="25">
        <v>4.3200000000000001E-3</v>
      </c>
      <c r="D283" s="25">
        <f t="shared" si="64"/>
        <v>3.9300000000000003E-3</v>
      </c>
      <c r="E283" s="25"/>
      <c r="F283" s="25">
        <f t="shared" si="65"/>
        <v>1.3238900000000003E-3</v>
      </c>
      <c r="G283" s="25">
        <f t="shared" si="66"/>
        <v>3.0489186700000007E-2</v>
      </c>
      <c r="H283" s="25">
        <v>5.3400000000000001E-3</v>
      </c>
      <c r="I283" s="25">
        <f t="shared" si="67"/>
        <v>4.9500000000000004E-3</v>
      </c>
      <c r="J283" s="25"/>
      <c r="K283" s="25">
        <f t="shared" si="68"/>
        <v>1.3743900000000005E-3</v>
      </c>
      <c r="L283" s="25">
        <f t="shared" si="69"/>
        <v>3.1652201700000014E-2</v>
      </c>
      <c r="M283" s="25">
        <v>4.6699999999999997E-3</v>
      </c>
      <c r="N283" s="25">
        <f t="shared" si="70"/>
        <v>4.28E-3</v>
      </c>
      <c r="O283" s="25"/>
      <c r="P283" s="25">
        <f t="shared" si="71"/>
        <v>1.46239E-3</v>
      </c>
      <c r="Q283" s="25">
        <f t="shared" si="72"/>
        <v>3.3678841700000003E-2</v>
      </c>
      <c r="R283" s="25">
        <v>8.2500000000000004E-3</v>
      </c>
      <c r="S283" s="25">
        <f t="shared" si="73"/>
        <v>7.8600000000000007E-3</v>
      </c>
      <c r="T283" s="25"/>
      <c r="U283" s="25">
        <f t="shared" si="74"/>
        <v>2.057390000000001E-3</v>
      </c>
      <c r="V283" s="25">
        <f t="shared" si="75"/>
        <v>4.7381691700000027E-2</v>
      </c>
      <c r="W283" s="25">
        <v>6.6E-3</v>
      </c>
      <c r="X283" s="25">
        <f t="shared" si="76"/>
        <v>6.2100000000000002E-3</v>
      </c>
      <c r="Y283" s="25"/>
      <c r="Z283" s="25">
        <f t="shared" si="77"/>
        <v>1.7207899999999998E-3</v>
      </c>
      <c r="AA283" s="25">
        <f t="shared" si="78"/>
        <v>3.9629793699999999E-2</v>
      </c>
      <c r="AB283" s="25">
        <v>6.8999999999999997E-4</v>
      </c>
      <c r="AC283" s="25">
        <f t="shared" si="79"/>
        <v>3.8999999999999999E-4</v>
      </c>
    </row>
    <row r="284" spans="1:29" s="15" customFormat="1">
      <c r="A284" s="18">
        <v>532</v>
      </c>
      <c r="B284" s="25">
        <v>5.0000000000000002E-5</v>
      </c>
      <c r="C284" s="25">
        <v>4.2399999999999998E-3</v>
      </c>
      <c r="D284" s="25">
        <f t="shared" si="64"/>
        <v>3.8799999999999998E-3</v>
      </c>
      <c r="E284" s="25"/>
      <c r="F284" s="25">
        <f t="shared" si="65"/>
        <v>1.2738899999999997E-3</v>
      </c>
      <c r="G284" s="25">
        <f t="shared" si="66"/>
        <v>2.9337686699999997E-2</v>
      </c>
      <c r="H284" s="25">
        <v>5.28E-3</v>
      </c>
      <c r="I284" s="25">
        <f t="shared" si="67"/>
        <v>4.9199999999999999E-3</v>
      </c>
      <c r="J284" s="25"/>
      <c r="K284" s="25">
        <f t="shared" si="68"/>
        <v>1.34439E-3</v>
      </c>
      <c r="L284" s="25">
        <f t="shared" si="69"/>
        <v>3.0961301700000003E-2</v>
      </c>
      <c r="M284" s="25">
        <v>4.6499999999999996E-3</v>
      </c>
      <c r="N284" s="25">
        <f t="shared" si="70"/>
        <v>4.2899999999999995E-3</v>
      </c>
      <c r="O284" s="25"/>
      <c r="P284" s="25">
        <f t="shared" si="71"/>
        <v>1.4723899999999996E-3</v>
      </c>
      <c r="Q284" s="25">
        <f t="shared" si="72"/>
        <v>3.3909141699999992E-2</v>
      </c>
      <c r="R284" s="25">
        <v>8.1799999999999998E-3</v>
      </c>
      <c r="S284" s="25">
        <f t="shared" si="73"/>
        <v>7.8200000000000006E-3</v>
      </c>
      <c r="T284" s="25"/>
      <c r="U284" s="25">
        <f t="shared" si="74"/>
        <v>2.0173900000000008E-3</v>
      </c>
      <c r="V284" s="25">
        <f t="shared" si="75"/>
        <v>4.6460491700000023E-2</v>
      </c>
      <c r="W284" s="25">
        <v>6.5399999999999998E-3</v>
      </c>
      <c r="X284" s="25">
        <f t="shared" si="76"/>
        <v>6.1799999999999997E-3</v>
      </c>
      <c r="Y284" s="25"/>
      <c r="Z284" s="25">
        <f t="shared" si="77"/>
        <v>1.6907899999999993E-3</v>
      </c>
      <c r="AA284" s="25">
        <f t="shared" si="78"/>
        <v>3.8938893699999984E-2</v>
      </c>
      <c r="AB284" s="25">
        <v>6.7000000000000002E-4</v>
      </c>
      <c r="AC284" s="25">
        <f t="shared" si="79"/>
        <v>3.6000000000000002E-4</v>
      </c>
    </row>
    <row r="285" spans="1:29" s="15" customFormat="1">
      <c r="A285" s="18">
        <v>533</v>
      </c>
      <c r="B285" s="25">
        <v>8.0000000000000007E-5</v>
      </c>
      <c r="C285" s="25">
        <v>4.2900000000000004E-3</v>
      </c>
      <c r="D285" s="25">
        <f t="shared" si="64"/>
        <v>3.9050000000000005E-3</v>
      </c>
      <c r="E285" s="25"/>
      <c r="F285" s="25">
        <f t="shared" si="65"/>
        <v>1.2988900000000005E-3</v>
      </c>
      <c r="G285" s="25">
        <f t="shared" si="66"/>
        <v>2.9913436700000011E-2</v>
      </c>
      <c r="H285" s="25">
        <v>5.3E-3</v>
      </c>
      <c r="I285" s="25">
        <f t="shared" si="67"/>
        <v>4.9150000000000001E-3</v>
      </c>
      <c r="J285" s="25"/>
      <c r="K285" s="25">
        <f t="shared" si="68"/>
        <v>1.3393900000000002E-3</v>
      </c>
      <c r="L285" s="25">
        <f t="shared" si="69"/>
        <v>3.0846151700000005E-2</v>
      </c>
      <c r="M285" s="25">
        <v>4.62E-3</v>
      </c>
      <c r="N285" s="25">
        <f t="shared" si="70"/>
        <v>4.235E-3</v>
      </c>
      <c r="O285" s="25"/>
      <c r="P285" s="25">
        <f t="shared" si="71"/>
        <v>1.4173900000000001E-3</v>
      </c>
      <c r="Q285" s="25">
        <f t="shared" si="72"/>
        <v>3.2642491700000005E-2</v>
      </c>
      <c r="R285" s="25">
        <v>8.1700000000000002E-3</v>
      </c>
      <c r="S285" s="25">
        <f t="shared" si="73"/>
        <v>7.7850000000000003E-3</v>
      </c>
      <c r="T285" s="25"/>
      <c r="U285" s="25">
        <f t="shared" si="74"/>
        <v>1.9823900000000005E-3</v>
      </c>
      <c r="V285" s="25">
        <f t="shared" si="75"/>
        <v>4.5654441700000013E-2</v>
      </c>
      <c r="W285" s="25">
        <v>6.6E-3</v>
      </c>
      <c r="X285" s="25">
        <f t="shared" si="76"/>
        <v>6.215E-3</v>
      </c>
      <c r="Y285" s="25"/>
      <c r="Z285" s="25">
        <f t="shared" si="77"/>
        <v>1.7257899999999996E-3</v>
      </c>
      <c r="AA285" s="25">
        <f t="shared" si="78"/>
        <v>3.9744943699999993E-2</v>
      </c>
      <c r="AB285" s="25">
        <v>6.8999999999999997E-4</v>
      </c>
      <c r="AC285" s="25">
        <f t="shared" si="79"/>
        <v>3.8499999999999998E-4</v>
      </c>
    </row>
    <row r="286" spans="1:29" s="15" customFormat="1">
      <c r="A286" s="18">
        <v>534</v>
      </c>
      <c r="B286" s="25">
        <v>1.2999999999999999E-4</v>
      </c>
      <c r="C286" s="25">
        <v>4.3099999999999996E-3</v>
      </c>
      <c r="D286" s="25">
        <f t="shared" si="64"/>
        <v>3.8749999999999995E-3</v>
      </c>
      <c r="E286" s="25"/>
      <c r="F286" s="25">
        <f t="shared" si="65"/>
        <v>1.2688899999999995E-3</v>
      </c>
      <c r="G286" s="25">
        <f t="shared" si="66"/>
        <v>2.9222536699999989E-2</v>
      </c>
      <c r="H286" s="25">
        <v>5.3400000000000001E-3</v>
      </c>
      <c r="I286" s="25">
        <f t="shared" si="67"/>
        <v>4.9050000000000005E-3</v>
      </c>
      <c r="J286" s="25"/>
      <c r="K286" s="25">
        <f t="shared" si="68"/>
        <v>1.3293900000000006E-3</v>
      </c>
      <c r="L286" s="25">
        <f t="shared" si="69"/>
        <v>3.0615851700000016E-2</v>
      </c>
      <c r="M286" s="25">
        <v>4.6600000000000001E-3</v>
      </c>
      <c r="N286" s="25">
        <f t="shared" si="70"/>
        <v>4.2250000000000005E-3</v>
      </c>
      <c r="O286" s="25"/>
      <c r="P286" s="25">
        <f t="shared" si="71"/>
        <v>1.4073900000000006E-3</v>
      </c>
      <c r="Q286" s="25">
        <f t="shared" si="72"/>
        <v>3.2412191700000016E-2</v>
      </c>
      <c r="R286" s="25">
        <v>8.2000000000000007E-3</v>
      </c>
      <c r="S286" s="25">
        <f t="shared" si="73"/>
        <v>7.7650000000000011E-3</v>
      </c>
      <c r="T286" s="25"/>
      <c r="U286" s="25">
        <f t="shared" si="74"/>
        <v>1.9623900000000014E-3</v>
      </c>
      <c r="V286" s="25">
        <f t="shared" si="75"/>
        <v>4.5193841700000036E-2</v>
      </c>
      <c r="W286" s="25">
        <v>6.5700000000000003E-3</v>
      </c>
      <c r="X286" s="25">
        <f t="shared" si="76"/>
        <v>6.1350000000000007E-3</v>
      </c>
      <c r="Y286" s="25"/>
      <c r="Z286" s="25">
        <f t="shared" si="77"/>
        <v>1.6457900000000003E-3</v>
      </c>
      <c r="AA286" s="25">
        <f t="shared" si="78"/>
        <v>3.7902543700000006E-2</v>
      </c>
      <c r="AB286" s="25">
        <v>7.3999999999999999E-4</v>
      </c>
      <c r="AC286" s="25">
        <f t="shared" si="79"/>
        <v>4.35E-4</v>
      </c>
    </row>
    <row r="287" spans="1:29" s="15" customFormat="1">
      <c r="A287" s="18">
        <v>535</v>
      </c>
      <c r="B287" s="25">
        <v>5.0000000000000002E-5</v>
      </c>
      <c r="C287" s="25">
        <v>4.2900000000000004E-3</v>
      </c>
      <c r="D287" s="25">
        <f t="shared" si="64"/>
        <v>3.9350000000000001E-3</v>
      </c>
      <c r="E287" s="25"/>
      <c r="F287" s="25">
        <f t="shared" si="65"/>
        <v>1.3288900000000001E-3</v>
      </c>
      <c r="G287" s="25">
        <f t="shared" si="66"/>
        <v>3.0604336700000005E-2</v>
      </c>
      <c r="H287" s="25">
        <v>5.2500000000000003E-3</v>
      </c>
      <c r="I287" s="25">
        <f t="shared" si="67"/>
        <v>4.895E-3</v>
      </c>
      <c r="J287" s="25"/>
      <c r="K287" s="25">
        <f t="shared" si="68"/>
        <v>1.3193900000000001E-3</v>
      </c>
      <c r="L287" s="25">
        <f t="shared" si="69"/>
        <v>3.0385551700000006E-2</v>
      </c>
      <c r="M287" s="25">
        <v>4.5799999999999999E-3</v>
      </c>
      <c r="N287" s="25">
        <f t="shared" si="70"/>
        <v>4.2249999999999996E-3</v>
      </c>
      <c r="O287" s="25"/>
      <c r="P287" s="25">
        <f t="shared" si="71"/>
        <v>1.4073899999999997E-3</v>
      </c>
      <c r="Q287" s="25">
        <f t="shared" si="72"/>
        <v>3.2412191699999995E-2</v>
      </c>
      <c r="R287" s="25">
        <v>8.1089999999999999E-3</v>
      </c>
      <c r="S287" s="25">
        <f t="shared" si="73"/>
        <v>7.7539999999999996E-3</v>
      </c>
      <c r="T287" s="25"/>
      <c r="U287" s="25">
        <f t="shared" si="74"/>
        <v>1.9513899999999999E-3</v>
      </c>
      <c r="V287" s="25">
        <f t="shared" si="75"/>
        <v>4.4940511699999998E-2</v>
      </c>
      <c r="W287" s="25">
        <v>6.5199999999999998E-3</v>
      </c>
      <c r="X287" s="25">
        <f t="shared" si="76"/>
        <v>6.1649999999999995E-3</v>
      </c>
      <c r="Y287" s="25"/>
      <c r="Z287" s="25">
        <f t="shared" si="77"/>
        <v>1.6757899999999991E-3</v>
      </c>
      <c r="AA287" s="25">
        <f t="shared" si="78"/>
        <v>3.859344369999998E-2</v>
      </c>
      <c r="AB287" s="25">
        <v>6.6E-4</v>
      </c>
      <c r="AC287" s="25">
        <f t="shared" si="79"/>
        <v>3.5500000000000001E-4</v>
      </c>
    </row>
    <row r="288" spans="1:29" s="15" customFormat="1">
      <c r="A288" s="18">
        <v>536</v>
      </c>
      <c r="B288" s="25">
        <v>9.0000000000000006E-5</v>
      </c>
      <c r="C288" s="25">
        <v>4.2700000000000004E-3</v>
      </c>
      <c r="D288" s="25">
        <f t="shared" si="64"/>
        <v>3.8650000000000004E-3</v>
      </c>
      <c r="E288" s="25"/>
      <c r="F288" s="25">
        <f t="shared" si="65"/>
        <v>1.2588900000000004E-3</v>
      </c>
      <c r="G288" s="25">
        <f t="shared" si="66"/>
        <v>2.899223670000001E-2</v>
      </c>
      <c r="H288" s="25">
        <v>5.2700000000000004E-3</v>
      </c>
      <c r="I288" s="25">
        <f t="shared" si="67"/>
        <v>4.8650000000000004E-3</v>
      </c>
      <c r="J288" s="25"/>
      <c r="K288" s="25">
        <f t="shared" si="68"/>
        <v>1.2893900000000005E-3</v>
      </c>
      <c r="L288" s="25">
        <f t="shared" si="69"/>
        <v>2.9694651700000012E-2</v>
      </c>
      <c r="M288" s="25">
        <v>4.5999999999999999E-3</v>
      </c>
      <c r="N288" s="25">
        <f t="shared" si="70"/>
        <v>4.1949999999999999E-3</v>
      </c>
      <c r="O288" s="25"/>
      <c r="P288" s="25">
        <f t="shared" si="71"/>
        <v>1.37739E-3</v>
      </c>
      <c r="Q288" s="25">
        <f t="shared" si="72"/>
        <v>3.1721291700000001E-2</v>
      </c>
      <c r="R288" s="25">
        <v>8.149E-3</v>
      </c>
      <c r="S288" s="25">
        <f t="shared" si="73"/>
        <v>7.744E-3</v>
      </c>
      <c r="T288" s="25"/>
      <c r="U288" s="25">
        <f t="shared" si="74"/>
        <v>1.9413900000000003E-3</v>
      </c>
      <c r="V288" s="25">
        <f t="shared" si="75"/>
        <v>4.4710211700000009E-2</v>
      </c>
      <c r="W288" s="25">
        <v>6.4999999999999997E-3</v>
      </c>
      <c r="X288" s="25">
        <f t="shared" si="76"/>
        <v>6.0949999999999997E-3</v>
      </c>
      <c r="Y288" s="25"/>
      <c r="Z288" s="25">
        <f t="shared" si="77"/>
        <v>1.6057899999999993E-3</v>
      </c>
      <c r="AA288" s="25">
        <f t="shared" si="78"/>
        <v>3.6981343699999988E-2</v>
      </c>
      <c r="AB288" s="25">
        <v>7.2000000000000005E-4</v>
      </c>
      <c r="AC288" s="25">
        <f t="shared" si="79"/>
        <v>4.0500000000000003E-4</v>
      </c>
    </row>
    <row r="289" spans="1:29" s="15" customFormat="1">
      <c r="A289" s="18">
        <v>537</v>
      </c>
      <c r="B289" s="25">
        <v>1.2E-4</v>
      </c>
      <c r="C289" s="25">
        <v>4.2100000000000002E-3</v>
      </c>
      <c r="D289" s="25">
        <f t="shared" si="64"/>
        <v>3.8150000000000002E-3</v>
      </c>
      <c r="E289" s="25"/>
      <c r="F289" s="25">
        <f t="shared" si="65"/>
        <v>1.2088900000000002E-3</v>
      </c>
      <c r="G289" s="25">
        <f t="shared" si="66"/>
        <v>2.7840736700000007E-2</v>
      </c>
      <c r="H289" s="25">
        <v>5.1700000000000001E-3</v>
      </c>
      <c r="I289" s="25">
        <f t="shared" si="67"/>
        <v>4.7749999999999997E-3</v>
      </c>
      <c r="J289" s="25"/>
      <c r="K289" s="25">
        <f t="shared" si="68"/>
        <v>1.1993899999999998E-3</v>
      </c>
      <c r="L289" s="25">
        <f t="shared" si="69"/>
        <v>2.7621951699999998E-2</v>
      </c>
      <c r="M289" s="25">
        <v>4.5599999999999998E-3</v>
      </c>
      <c r="N289" s="25">
        <f t="shared" si="70"/>
        <v>4.1649999999999994E-3</v>
      </c>
      <c r="O289" s="25"/>
      <c r="P289" s="25">
        <f t="shared" si="71"/>
        <v>1.3473899999999995E-3</v>
      </c>
      <c r="Q289" s="25">
        <f t="shared" si="72"/>
        <v>3.1030391699999989E-2</v>
      </c>
      <c r="R289" s="25">
        <v>8.0499999999999999E-3</v>
      </c>
      <c r="S289" s="25">
        <f t="shared" si="73"/>
        <v>7.6549999999999995E-3</v>
      </c>
      <c r="T289" s="25"/>
      <c r="U289" s="25">
        <f t="shared" si="74"/>
        <v>1.8523899999999998E-3</v>
      </c>
      <c r="V289" s="25">
        <f t="shared" si="75"/>
        <v>4.2660541699999999E-2</v>
      </c>
      <c r="W289" s="25">
        <v>6.4599999999999996E-3</v>
      </c>
      <c r="X289" s="25">
        <f t="shared" si="76"/>
        <v>6.0649999999999992E-3</v>
      </c>
      <c r="Y289" s="25"/>
      <c r="Z289" s="25">
        <f t="shared" si="77"/>
        <v>1.5757899999999988E-3</v>
      </c>
      <c r="AA289" s="25">
        <f t="shared" si="78"/>
        <v>3.6290443699999973E-2</v>
      </c>
      <c r="AB289" s="25">
        <v>6.7000000000000002E-4</v>
      </c>
      <c r="AC289" s="25">
        <f t="shared" si="79"/>
        <v>3.9500000000000001E-4</v>
      </c>
    </row>
    <row r="290" spans="1:29" s="15" customFormat="1">
      <c r="A290" s="18">
        <v>538</v>
      </c>
      <c r="B290" s="25">
        <v>3.0000000000000001E-5</v>
      </c>
      <c r="C290" s="25">
        <v>4.1799999999999997E-3</v>
      </c>
      <c r="D290" s="25">
        <f t="shared" si="64"/>
        <v>3.8349999999999999E-3</v>
      </c>
      <c r="E290" s="25"/>
      <c r="F290" s="25">
        <f t="shared" si="65"/>
        <v>1.2288899999999998E-3</v>
      </c>
      <c r="G290" s="25">
        <f t="shared" si="66"/>
        <v>2.8301336699999999E-2</v>
      </c>
      <c r="H290" s="25">
        <v>5.2199999999999998E-3</v>
      </c>
      <c r="I290" s="25">
        <f t="shared" si="67"/>
        <v>4.875E-3</v>
      </c>
      <c r="J290" s="25"/>
      <c r="K290" s="25">
        <f t="shared" si="68"/>
        <v>1.2993900000000001E-3</v>
      </c>
      <c r="L290" s="25">
        <f t="shared" si="69"/>
        <v>2.9924951700000004E-2</v>
      </c>
      <c r="M290" s="25">
        <v>4.5300000000000002E-3</v>
      </c>
      <c r="N290" s="25">
        <f t="shared" si="70"/>
        <v>4.1850000000000004E-3</v>
      </c>
      <c r="O290" s="25"/>
      <c r="P290" s="25">
        <f t="shared" si="71"/>
        <v>1.3673900000000004E-3</v>
      </c>
      <c r="Q290" s="25">
        <f t="shared" si="72"/>
        <v>3.1490991700000012E-2</v>
      </c>
      <c r="R290" s="25">
        <v>8.0700000000000008E-3</v>
      </c>
      <c r="S290" s="25">
        <f t="shared" si="73"/>
        <v>7.725000000000001E-3</v>
      </c>
      <c r="T290" s="25"/>
      <c r="U290" s="25">
        <f t="shared" si="74"/>
        <v>1.9223900000000013E-3</v>
      </c>
      <c r="V290" s="25">
        <f t="shared" si="75"/>
        <v>4.4272641700000032E-2</v>
      </c>
      <c r="W290" s="25">
        <v>6.4400000000000004E-3</v>
      </c>
      <c r="X290" s="25">
        <f t="shared" si="76"/>
        <v>6.0950000000000006E-3</v>
      </c>
      <c r="Y290" s="25"/>
      <c r="Z290" s="25">
        <f t="shared" si="77"/>
        <v>1.6057900000000002E-3</v>
      </c>
      <c r="AA290" s="25">
        <f t="shared" si="78"/>
        <v>3.6981343700000002E-2</v>
      </c>
      <c r="AB290" s="25">
        <v>6.6E-4</v>
      </c>
      <c r="AC290" s="25">
        <f t="shared" si="79"/>
        <v>3.4499999999999998E-4</v>
      </c>
    </row>
    <row r="291" spans="1:29" s="15" customFormat="1">
      <c r="A291" s="18">
        <v>539</v>
      </c>
      <c r="B291" s="25">
        <v>3.0000000000000001E-5</v>
      </c>
      <c r="C291" s="25">
        <v>4.2500000000000003E-3</v>
      </c>
      <c r="D291" s="25">
        <f t="shared" si="64"/>
        <v>3.9000000000000003E-3</v>
      </c>
      <c r="E291" s="25"/>
      <c r="F291" s="25">
        <f t="shared" si="65"/>
        <v>1.2938900000000002E-3</v>
      </c>
      <c r="G291" s="25">
        <f t="shared" si="66"/>
        <v>2.9798286700000006E-2</v>
      </c>
      <c r="H291" s="25">
        <v>5.1999999999999998E-3</v>
      </c>
      <c r="I291" s="25">
        <f t="shared" si="67"/>
        <v>4.8500000000000001E-3</v>
      </c>
      <c r="J291" s="25"/>
      <c r="K291" s="25">
        <f t="shared" si="68"/>
        <v>1.2743900000000002E-3</v>
      </c>
      <c r="L291" s="25">
        <f t="shared" si="69"/>
        <v>2.9349201700000008E-2</v>
      </c>
      <c r="M291" s="25">
        <v>4.5599999999999998E-3</v>
      </c>
      <c r="N291" s="25">
        <f t="shared" si="70"/>
        <v>4.2100000000000002E-3</v>
      </c>
      <c r="O291" s="25"/>
      <c r="P291" s="25">
        <f t="shared" si="71"/>
        <v>1.3923900000000003E-3</v>
      </c>
      <c r="Q291" s="25">
        <f t="shared" si="72"/>
        <v>3.2066741700000005E-2</v>
      </c>
      <c r="R291" s="25">
        <v>8.0590000000000002E-3</v>
      </c>
      <c r="S291" s="25">
        <f t="shared" si="73"/>
        <v>7.7090000000000006E-3</v>
      </c>
      <c r="T291" s="25"/>
      <c r="U291" s="25">
        <f t="shared" si="74"/>
        <v>1.9063900000000009E-3</v>
      </c>
      <c r="V291" s="25">
        <f t="shared" si="75"/>
        <v>4.390416170000002E-2</v>
      </c>
      <c r="W291" s="25">
        <v>6.45E-3</v>
      </c>
      <c r="X291" s="25">
        <f t="shared" si="76"/>
        <v>6.1000000000000004E-3</v>
      </c>
      <c r="Y291" s="25"/>
      <c r="Z291" s="25">
        <f t="shared" si="77"/>
        <v>1.61079E-3</v>
      </c>
      <c r="AA291" s="25">
        <f t="shared" si="78"/>
        <v>3.7096493700000004E-2</v>
      </c>
      <c r="AB291" s="25">
        <v>6.7000000000000002E-4</v>
      </c>
      <c r="AC291" s="25">
        <f t="shared" si="79"/>
        <v>3.5E-4</v>
      </c>
    </row>
    <row r="292" spans="1:29" s="15" customFormat="1">
      <c r="A292" s="18">
        <v>540</v>
      </c>
      <c r="B292" s="25">
        <v>1E-4</v>
      </c>
      <c r="C292" s="25">
        <v>4.2100000000000002E-3</v>
      </c>
      <c r="D292" s="25">
        <f t="shared" si="64"/>
        <v>3.82E-3</v>
      </c>
      <c r="E292" s="25"/>
      <c r="F292" s="25">
        <f t="shared" si="65"/>
        <v>1.21389E-3</v>
      </c>
      <c r="G292" s="25">
        <f t="shared" si="66"/>
        <v>2.7955886700000002E-2</v>
      </c>
      <c r="H292" s="25">
        <v>5.2300000000000003E-3</v>
      </c>
      <c r="I292" s="25">
        <f t="shared" si="67"/>
        <v>4.8400000000000006E-3</v>
      </c>
      <c r="J292" s="25"/>
      <c r="K292" s="25">
        <f t="shared" si="68"/>
        <v>1.2643900000000007E-3</v>
      </c>
      <c r="L292" s="25">
        <f t="shared" si="69"/>
        <v>2.9118901700000015E-2</v>
      </c>
      <c r="M292" s="25">
        <v>4.5300000000000002E-3</v>
      </c>
      <c r="N292" s="25">
        <f t="shared" si="70"/>
        <v>4.1400000000000005E-3</v>
      </c>
      <c r="O292" s="25"/>
      <c r="P292" s="25">
        <f t="shared" si="71"/>
        <v>1.3223900000000005E-3</v>
      </c>
      <c r="Q292" s="25">
        <f t="shared" si="72"/>
        <v>3.0454641700000014E-2</v>
      </c>
      <c r="R292" s="25">
        <v>8.1200000000000005E-3</v>
      </c>
      <c r="S292" s="25">
        <f t="shared" si="73"/>
        <v>7.7300000000000008E-3</v>
      </c>
      <c r="T292" s="25"/>
      <c r="U292" s="25">
        <f t="shared" si="74"/>
        <v>1.927390000000001E-3</v>
      </c>
      <c r="V292" s="25">
        <f t="shared" si="75"/>
        <v>4.4387791700000026E-2</v>
      </c>
      <c r="W292" s="25">
        <v>6.4599999999999996E-3</v>
      </c>
      <c r="X292" s="25">
        <f t="shared" si="76"/>
        <v>6.0699999999999999E-3</v>
      </c>
      <c r="Y292" s="25"/>
      <c r="Z292" s="25">
        <f t="shared" si="77"/>
        <v>1.5807899999999995E-3</v>
      </c>
      <c r="AA292" s="25">
        <f t="shared" si="78"/>
        <v>3.6405593699999989E-2</v>
      </c>
      <c r="AB292" s="25">
        <v>6.8000000000000005E-4</v>
      </c>
      <c r="AC292" s="25">
        <f t="shared" si="79"/>
        <v>3.9000000000000005E-4</v>
      </c>
    </row>
    <row r="293" spans="1:29" s="15" customFormat="1">
      <c r="A293" s="18">
        <v>541</v>
      </c>
      <c r="B293" s="25">
        <v>6.0000000000000002E-5</v>
      </c>
      <c r="C293" s="25">
        <v>4.13E-3</v>
      </c>
      <c r="D293" s="25">
        <f t="shared" si="64"/>
        <v>3.735E-3</v>
      </c>
      <c r="E293" s="25"/>
      <c r="F293" s="25">
        <f t="shared" si="65"/>
        <v>1.12889E-3</v>
      </c>
      <c r="G293" s="25">
        <f t="shared" si="66"/>
        <v>2.5998336700000003E-2</v>
      </c>
      <c r="H293" s="25">
        <v>5.1399999999999996E-3</v>
      </c>
      <c r="I293" s="25">
        <f t="shared" si="67"/>
        <v>4.7449999999999992E-3</v>
      </c>
      <c r="J293" s="25"/>
      <c r="K293" s="25">
        <f t="shared" si="68"/>
        <v>1.1693899999999993E-3</v>
      </c>
      <c r="L293" s="25">
        <f t="shared" si="69"/>
        <v>2.6931051699999986E-2</v>
      </c>
      <c r="M293" s="25">
        <v>4.47E-3</v>
      </c>
      <c r="N293" s="25">
        <f t="shared" si="70"/>
        <v>4.0749999999999996E-3</v>
      </c>
      <c r="O293" s="25"/>
      <c r="P293" s="25">
        <f t="shared" si="71"/>
        <v>1.2573899999999997E-3</v>
      </c>
      <c r="Q293" s="25">
        <f t="shared" si="72"/>
        <v>2.8957691699999996E-2</v>
      </c>
      <c r="R293" s="25">
        <v>8.0700000000000008E-3</v>
      </c>
      <c r="S293" s="25">
        <f t="shared" si="73"/>
        <v>7.6750000000000004E-3</v>
      </c>
      <c r="T293" s="25"/>
      <c r="U293" s="25">
        <f t="shared" si="74"/>
        <v>1.8723900000000007E-3</v>
      </c>
      <c r="V293" s="25">
        <f t="shared" si="75"/>
        <v>4.3121141700000018E-2</v>
      </c>
      <c r="W293" s="25">
        <v>6.4000000000000003E-3</v>
      </c>
      <c r="X293" s="25">
        <f t="shared" si="76"/>
        <v>6.0049999999999999E-3</v>
      </c>
      <c r="Y293" s="25"/>
      <c r="Z293" s="25">
        <f t="shared" si="77"/>
        <v>1.5157899999999995E-3</v>
      </c>
      <c r="AA293" s="25">
        <f t="shared" si="78"/>
        <v>3.4908643699999992E-2</v>
      </c>
      <c r="AB293" s="25">
        <v>7.2999999999999996E-4</v>
      </c>
      <c r="AC293" s="25">
        <f t="shared" si="79"/>
        <v>3.9500000000000001E-4</v>
      </c>
    </row>
    <row r="294" spans="1:29" s="15" customFormat="1">
      <c r="A294" s="18">
        <v>542</v>
      </c>
      <c r="B294" s="25">
        <v>5.0000000000000002E-5</v>
      </c>
      <c r="C294" s="25">
        <v>4.15E-3</v>
      </c>
      <c r="D294" s="25">
        <f t="shared" si="64"/>
        <v>3.8E-3</v>
      </c>
      <c r="E294" s="25"/>
      <c r="F294" s="25">
        <f t="shared" si="65"/>
        <v>1.19389E-3</v>
      </c>
      <c r="G294" s="25">
        <f t="shared" si="66"/>
        <v>2.74952867E-2</v>
      </c>
      <c r="H294" s="25">
        <v>5.2100000000000002E-3</v>
      </c>
      <c r="I294" s="25">
        <f t="shared" si="67"/>
        <v>4.8600000000000006E-3</v>
      </c>
      <c r="J294" s="25"/>
      <c r="K294" s="25">
        <f t="shared" si="68"/>
        <v>1.2843900000000007E-3</v>
      </c>
      <c r="L294" s="25">
        <f t="shared" si="69"/>
        <v>2.9579501700000017E-2</v>
      </c>
      <c r="M294" s="25">
        <v>4.4999999999999997E-3</v>
      </c>
      <c r="N294" s="25">
        <f t="shared" si="70"/>
        <v>4.15E-3</v>
      </c>
      <c r="O294" s="25"/>
      <c r="P294" s="25">
        <f t="shared" si="71"/>
        <v>1.3323900000000001E-3</v>
      </c>
      <c r="Q294" s="25">
        <f t="shared" si="72"/>
        <v>3.0684941700000006E-2</v>
      </c>
      <c r="R294" s="25">
        <v>8.0590000000000002E-3</v>
      </c>
      <c r="S294" s="25">
        <f t="shared" si="73"/>
        <v>7.7090000000000006E-3</v>
      </c>
      <c r="T294" s="25"/>
      <c r="U294" s="25">
        <f t="shared" si="74"/>
        <v>1.9063900000000009E-3</v>
      </c>
      <c r="V294" s="25">
        <f t="shared" si="75"/>
        <v>4.390416170000002E-2</v>
      </c>
      <c r="W294" s="25">
        <v>6.4000000000000003E-3</v>
      </c>
      <c r="X294" s="25">
        <f t="shared" si="76"/>
        <v>6.0500000000000007E-3</v>
      </c>
      <c r="Y294" s="25"/>
      <c r="Z294" s="25">
        <f t="shared" si="77"/>
        <v>1.5607900000000003E-3</v>
      </c>
      <c r="AA294" s="25">
        <f t="shared" si="78"/>
        <v>3.5944993700000011E-2</v>
      </c>
      <c r="AB294" s="25">
        <v>6.4999999999999997E-4</v>
      </c>
      <c r="AC294" s="25">
        <f t="shared" si="79"/>
        <v>3.5E-4</v>
      </c>
    </row>
    <row r="295" spans="1:29" s="15" customFormat="1">
      <c r="A295" s="18">
        <v>543</v>
      </c>
      <c r="B295" s="25">
        <v>6.8999999999999997E-5</v>
      </c>
      <c r="C295" s="25">
        <v>4.15E-3</v>
      </c>
      <c r="D295" s="25">
        <f t="shared" si="64"/>
        <v>3.7854999999999998E-3</v>
      </c>
      <c r="E295" s="25"/>
      <c r="F295" s="25">
        <f t="shared" si="65"/>
        <v>1.1793899999999998E-3</v>
      </c>
      <c r="G295" s="25">
        <f t="shared" si="66"/>
        <v>2.7161351699999996E-2</v>
      </c>
      <c r="H295" s="25">
        <v>5.1799999999999997E-3</v>
      </c>
      <c r="I295" s="25">
        <f t="shared" si="67"/>
        <v>4.8154999999999995E-3</v>
      </c>
      <c r="J295" s="25"/>
      <c r="K295" s="25">
        <f t="shared" si="68"/>
        <v>1.2398899999999996E-3</v>
      </c>
      <c r="L295" s="25">
        <f t="shared" si="69"/>
        <v>2.8554666699999991E-2</v>
      </c>
      <c r="M295" s="25">
        <v>4.47E-3</v>
      </c>
      <c r="N295" s="25">
        <f t="shared" si="70"/>
        <v>4.1054999999999998E-3</v>
      </c>
      <c r="O295" s="25"/>
      <c r="P295" s="25">
        <f t="shared" si="71"/>
        <v>1.2878899999999999E-3</v>
      </c>
      <c r="Q295" s="25">
        <f t="shared" si="72"/>
        <v>2.9660106699999998E-2</v>
      </c>
      <c r="R295" s="25">
        <v>8.0000000000000002E-3</v>
      </c>
      <c r="S295" s="25">
        <f t="shared" si="73"/>
        <v>7.6354999999999999E-3</v>
      </c>
      <c r="T295" s="25"/>
      <c r="U295" s="25">
        <f t="shared" si="74"/>
        <v>1.8328900000000002E-3</v>
      </c>
      <c r="V295" s="25">
        <f t="shared" si="75"/>
        <v>4.2211456700000004E-2</v>
      </c>
      <c r="W295" s="25">
        <v>6.4599999999999996E-3</v>
      </c>
      <c r="X295" s="25">
        <f t="shared" si="76"/>
        <v>6.0954999999999994E-3</v>
      </c>
      <c r="Y295" s="25"/>
      <c r="Z295" s="25">
        <f t="shared" si="77"/>
        <v>1.6062899999999989E-3</v>
      </c>
      <c r="AA295" s="25">
        <f t="shared" si="78"/>
        <v>3.6992858699999978E-2</v>
      </c>
      <c r="AB295" s="25">
        <v>6.6E-4</v>
      </c>
      <c r="AC295" s="25">
        <f t="shared" si="79"/>
        <v>3.6450000000000002E-4</v>
      </c>
    </row>
    <row r="296" spans="1:29" s="15" customFormat="1">
      <c r="A296" s="18">
        <v>544</v>
      </c>
      <c r="B296" s="25">
        <v>6.0000000000000002E-5</v>
      </c>
      <c r="C296" s="25">
        <v>4.0699999999999998E-3</v>
      </c>
      <c r="D296" s="25">
        <f t="shared" si="64"/>
        <v>3.7199999999999998E-3</v>
      </c>
      <c r="E296" s="25"/>
      <c r="F296" s="25">
        <f t="shared" si="65"/>
        <v>1.1138899999999998E-3</v>
      </c>
      <c r="G296" s="25">
        <f t="shared" si="66"/>
        <v>2.5652886699999995E-2</v>
      </c>
      <c r="H296" s="25">
        <v>5.11E-3</v>
      </c>
      <c r="I296" s="25">
        <f t="shared" si="67"/>
        <v>4.7600000000000003E-3</v>
      </c>
      <c r="J296" s="25"/>
      <c r="K296" s="25">
        <f t="shared" si="68"/>
        <v>1.1843900000000004E-3</v>
      </c>
      <c r="L296" s="25">
        <f t="shared" si="69"/>
        <v>2.7276501700000011E-2</v>
      </c>
      <c r="M296" s="25">
        <v>4.4600000000000004E-3</v>
      </c>
      <c r="N296" s="25">
        <f t="shared" si="70"/>
        <v>4.1100000000000008E-3</v>
      </c>
      <c r="O296" s="25"/>
      <c r="P296" s="25">
        <f t="shared" si="71"/>
        <v>1.2923900000000009E-3</v>
      </c>
      <c r="Q296" s="25">
        <f t="shared" si="72"/>
        <v>2.9763741700000023E-2</v>
      </c>
      <c r="R296" s="25">
        <v>7.9699999999999997E-3</v>
      </c>
      <c r="S296" s="25">
        <f t="shared" si="73"/>
        <v>7.62E-3</v>
      </c>
      <c r="T296" s="25"/>
      <c r="U296" s="25">
        <f t="shared" si="74"/>
        <v>1.8173900000000003E-3</v>
      </c>
      <c r="V296" s="25">
        <f t="shared" si="75"/>
        <v>4.185449170000001E-2</v>
      </c>
      <c r="W296" s="25">
        <v>6.3499999999999997E-3</v>
      </c>
      <c r="X296" s="25">
        <f t="shared" si="76"/>
        <v>6.0000000000000001E-3</v>
      </c>
      <c r="Y296" s="25"/>
      <c r="Z296" s="25">
        <f t="shared" si="77"/>
        <v>1.5107899999999997E-3</v>
      </c>
      <c r="AA296" s="25">
        <f t="shared" si="78"/>
        <v>3.4793493699999997E-2</v>
      </c>
      <c r="AB296" s="25">
        <v>6.4000000000000005E-4</v>
      </c>
      <c r="AC296" s="25">
        <f t="shared" si="79"/>
        <v>3.5000000000000005E-4</v>
      </c>
    </row>
    <row r="297" spans="1:29" s="15" customFormat="1">
      <c r="A297" s="18">
        <v>545</v>
      </c>
      <c r="B297" s="25">
        <v>5.0000000000000002E-5</v>
      </c>
      <c r="C297" s="25">
        <v>4.0699999999999998E-3</v>
      </c>
      <c r="D297" s="25">
        <f t="shared" si="64"/>
        <v>3.725E-3</v>
      </c>
      <c r="E297" s="25"/>
      <c r="F297" s="25">
        <f t="shared" si="65"/>
        <v>1.11889E-3</v>
      </c>
      <c r="G297" s="25">
        <f t="shared" si="66"/>
        <v>2.57680367E-2</v>
      </c>
      <c r="H297" s="25">
        <v>5.1000000000000004E-3</v>
      </c>
      <c r="I297" s="25">
        <f t="shared" si="67"/>
        <v>4.7550000000000005E-3</v>
      </c>
      <c r="J297" s="25"/>
      <c r="K297" s="25">
        <f t="shared" si="68"/>
        <v>1.1793900000000006E-3</v>
      </c>
      <c r="L297" s="25">
        <f t="shared" si="69"/>
        <v>2.7161351700000017E-2</v>
      </c>
      <c r="M297" s="25">
        <v>4.4099999999999999E-3</v>
      </c>
      <c r="N297" s="25">
        <f t="shared" si="70"/>
        <v>4.065E-3</v>
      </c>
      <c r="O297" s="25"/>
      <c r="P297" s="25">
        <f t="shared" si="71"/>
        <v>1.2473900000000001E-3</v>
      </c>
      <c r="Q297" s="25">
        <f t="shared" si="72"/>
        <v>2.8727391700000004E-2</v>
      </c>
      <c r="R297" s="25">
        <v>7.8600000000000007E-3</v>
      </c>
      <c r="S297" s="25">
        <f t="shared" si="73"/>
        <v>7.5150000000000008E-3</v>
      </c>
      <c r="T297" s="25"/>
      <c r="U297" s="25">
        <f t="shared" si="74"/>
        <v>1.7123900000000011E-3</v>
      </c>
      <c r="V297" s="25">
        <f t="shared" si="75"/>
        <v>3.943634170000003E-2</v>
      </c>
      <c r="W297" s="25">
        <v>6.3200000000000001E-3</v>
      </c>
      <c r="X297" s="25">
        <f t="shared" si="76"/>
        <v>5.9750000000000003E-3</v>
      </c>
      <c r="Y297" s="25"/>
      <c r="Z297" s="25">
        <f t="shared" si="77"/>
        <v>1.4857899999999999E-3</v>
      </c>
      <c r="AA297" s="25">
        <f t="shared" si="78"/>
        <v>3.4217743699999997E-2</v>
      </c>
      <c r="AB297" s="25">
        <v>6.4000000000000005E-4</v>
      </c>
      <c r="AC297" s="25">
        <f t="shared" si="79"/>
        <v>3.4500000000000004E-4</v>
      </c>
    </row>
    <row r="298" spans="1:29" s="15" customFormat="1">
      <c r="A298" s="18">
        <v>546</v>
      </c>
      <c r="B298" s="25">
        <v>5.0000000000000002E-5</v>
      </c>
      <c r="C298" s="25">
        <v>4.1099999999999999E-3</v>
      </c>
      <c r="D298" s="25">
        <f t="shared" si="64"/>
        <v>3.7550000000000001E-3</v>
      </c>
      <c r="E298" s="25"/>
      <c r="F298" s="25">
        <f t="shared" si="65"/>
        <v>1.1488900000000001E-3</v>
      </c>
      <c r="G298" s="25">
        <f t="shared" si="66"/>
        <v>2.6458936700000001E-2</v>
      </c>
      <c r="H298" s="25">
        <v>5.1200000000000004E-3</v>
      </c>
      <c r="I298" s="25">
        <f t="shared" si="67"/>
        <v>4.7650000000000001E-3</v>
      </c>
      <c r="J298" s="25"/>
      <c r="K298" s="25">
        <f t="shared" si="68"/>
        <v>1.1893900000000002E-3</v>
      </c>
      <c r="L298" s="25">
        <f t="shared" si="69"/>
        <v>2.7391651700000005E-2</v>
      </c>
      <c r="M298" s="25">
        <v>4.4200000000000003E-3</v>
      </c>
      <c r="N298" s="25">
        <f t="shared" si="70"/>
        <v>4.065E-3</v>
      </c>
      <c r="O298" s="25"/>
      <c r="P298" s="25">
        <f t="shared" si="71"/>
        <v>1.2473900000000001E-3</v>
      </c>
      <c r="Q298" s="25">
        <f t="shared" si="72"/>
        <v>2.8727391700000004E-2</v>
      </c>
      <c r="R298" s="25">
        <v>7.92E-3</v>
      </c>
      <c r="S298" s="25">
        <f t="shared" si="73"/>
        <v>7.5649999999999997E-3</v>
      </c>
      <c r="T298" s="25"/>
      <c r="U298" s="25">
        <f t="shared" si="74"/>
        <v>1.76239E-3</v>
      </c>
      <c r="V298" s="25">
        <f t="shared" si="75"/>
        <v>4.0587841700000002E-2</v>
      </c>
      <c r="W298" s="25">
        <v>6.3200000000000001E-3</v>
      </c>
      <c r="X298" s="25">
        <f t="shared" si="76"/>
        <v>5.9649999999999998E-3</v>
      </c>
      <c r="Y298" s="25"/>
      <c r="Z298" s="25">
        <f t="shared" si="77"/>
        <v>1.4757899999999994E-3</v>
      </c>
      <c r="AA298" s="25">
        <f t="shared" si="78"/>
        <v>3.3987443699999988E-2</v>
      </c>
      <c r="AB298" s="25">
        <v>6.6E-4</v>
      </c>
      <c r="AC298" s="25">
        <f t="shared" si="79"/>
        <v>3.5500000000000001E-4</v>
      </c>
    </row>
    <row r="299" spans="1:29" s="15" customFormat="1">
      <c r="A299" s="18">
        <v>547</v>
      </c>
      <c r="B299" s="25">
        <v>6.0000000000000002E-5</v>
      </c>
      <c r="C299" s="25">
        <v>4.1000000000000003E-3</v>
      </c>
      <c r="D299" s="25">
        <f t="shared" si="64"/>
        <v>3.7250000000000004E-3</v>
      </c>
      <c r="E299" s="25"/>
      <c r="F299" s="25">
        <f t="shared" si="65"/>
        <v>1.1188900000000004E-3</v>
      </c>
      <c r="G299" s="25">
        <f t="shared" si="66"/>
        <v>2.576803670000001E-2</v>
      </c>
      <c r="H299" s="25">
        <v>5.0699999999999999E-3</v>
      </c>
      <c r="I299" s="25">
        <f t="shared" si="67"/>
        <v>4.6949999999999995E-3</v>
      </c>
      <c r="J299" s="25"/>
      <c r="K299" s="25">
        <f t="shared" si="68"/>
        <v>1.1193899999999996E-3</v>
      </c>
      <c r="L299" s="25">
        <f t="shared" si="69"/>
        <v>2.5779551699999993E-2</v>
      </c>
      <c r="M299" s="25">
        <v>4.3400000000000001E-3</v>
      </c>
      <c r="N299" s="25">
        <f t="shared" si="70"/>
        <v>3.9649999999999998E-3</v>
      </c>
      <c r="O299" s="25"/>
      <c r="P299" s="25">
        <f t="shared" si="71"/>
        <v>1.1473899999999999E-3</v>
      </c>
      <c r="Q299" s="25">
        <f t="shared" si="72"/>
        <v>2.6424391699999997E-2</v>
      </c>
      <c r="R299" s="25">
        <v>7.8700000000000003E-3</v>
      </c>
      <c r="S299" s="25">
        <f t="shared" si="73"/>
        <v>7.4949999999999999E-3</v>
      </c>
      <c r="T299" s="25"/>
      <c r="U299" s="25">
        <f t="shared" si="74"/>
        <v>1.6923900000000002E-3</v>
      </c>
      <c r="V299" s="25">
        <f t="shared" si="75"/>
        <v>3.8975741700000004E-2</v>
      </c>
      <c r="W299" s="25">
        <v>6.2899999999999996E-3</v>
      </c>
      <c r="X299" s="25">
        <f t="shared" si="76"/>
        <v>5.9149999999999993E-3</v>
      </c>
      <c r="Y299" s="25"/>
      <c r="Z299" s="25">
        <f t="shared" si="77"/>
        <v>1.4257899999999988E-3</v>
      </c>
      <c r="AA299" s="25">
        <f t="shared" si="78"/>
        <v>3.2835943699999974E-2</v>
      </c>
      <c r="AB299" s="25">
        <v>6.8999999999999997E-4</v>
      </c>
      <c r="AC299" s="25">
        <f t="shared" si="79"/>
        <v>3.7500000000000001E-4</v>
      </c>
    </row>
    <row r="300" spans="1:29" s="15" customFormat="1">
      <c r="A300" s="18">
        <v>548</v>
      </c>
      <c r="B300" s="25">
        <v>8.0000000000000007E-5</v>
      </c>
      <c r="C300" s="25">
        <v>3.96E-3</v>
      </c>
      <c r="D300" s="25">
        <f t="shared" si="64"/>
        <v>3.5950000000000001E-3</v>
      </c>
      <c r="E300" s="25"/>
      <c r="F300" s="25">
        <f t="shared" si="65"/>
        <v>9.8889000000000008E-4</v>
      </c>
      <c r="G300" s="25">
        <f t="shared" si="66"/>
        <v>2.2774136700000003E-2</v>
      </c>
      <c r="H300" s="25">
        <v>4.9500000000000004E-3</v>
      </c>
      <c r="I300" s="25">
        <f t="shared" si="67"/>
        <v>4.5850000000000005E-3</v>
      </c>
      <c r="J300" s="25"/>
      <c r="K300" s="25">
        <f t="shared" si="68"/>
        <v>1.0093900000000006E-3</v>
      </c>
      <c r="L300" s="25">
        <f t="shared" si="69"/>
        <v>2.3246251700000015E-2</v>
      </c>
      <c r="M300" s="25">
        <v>4.28E-3</v>
      </c>
      <c r="N300" s="25">
        <f t="shared" si="70"/>
        <v>3.9150000000000001E-3</v>
      </c>
      <c r="O300" s="25"/>
      <c r="P300" s="25">
        <f t="shared" si="71"/>
        <v>1.0973900000000002E-3</v>
      </c>
      <c r="Q300" s="25">
        <f t="shared" si="72"/>
        <v>2.5272891700000005E-2</v>
      </c>
      <c r="R300" s="25">
        <v>7.7600000000000004E-3</v>
      </c>
      <c r="S300" s="25">
        <f t="shared" si="73"/>
        <v>7.3950000000000005E-3</v>
      </c>
      <c r="T300" s="25"/>
      <c r="U300" s="25">
        <f t="shared" si="74"/>
        <v>1.5923900000000008E-3</v>
      </c>
      <c r="V300" s="25">
        <f t="shared" si="75"/>
        <v>3.6672741700000018E-2</v>
      </c>
      <c r="W300" s="25">
        <v>6.1500000000000001E-3</v>
      </c>
      <c r="X300" s="25">
        <f t="shared" si="76"/>
        <v>5.7850000000000002E-3</v>
      </c>
      <c r="Y300" s="25"/>
      <c r="Z300" s="25">
        <f t="shared" si="77"/>
        <v>1.2957899999999998E-3</v>
      </c>
      <c r="AA300" s="25">
        <f t="shared" si="78"/>
        <v>2.9842043699999998E-2</v>
      </c>
      <c r="AB300" s="25">
        <v>6.4999999999999997E-4</v>
      </c>
      <c r="AC300" s="25">
        <f t="shared" si="79"/>
        <v>3.6499999999999998E-4</v>
      </c>
    </row>
    <row r="301" spans="1:29" s="15" customFormat="1">
      <c r="A301" s="18">
        <v>549</v>
      </c>
      <c r="B301" s="25">
        <v>6.0000000000000002E-5</v>
      </c>
      <c r="C301" s="25">
        <v>4.0400000000000002E-3</v>
      </c>
      <c r="D301" s="25">
        <f t="shared" si="64"/>
        <v>3.6950000000000004E-3</v>
      </c>
      <c r="E301" s="25"/>
      <c r="F301" s="25">
        <f t="shared" si="65"/>
        <v>1.0888900000000003E-3</v>
      </c>
      <c r="G301" s="25">
        <f t="shared" si="66"/>
        <v>2.5077136700000009E-2</v>
      </c>
      <c r="H301" s="25">
        <v>4.9800000000000001E-3</v>
      </c>
      <c r="I301" s="25">
        <f t="shared" si="67"/>
        <v>4.6350000000000002E-3</v>
      </c>
      <c r="J301" s="25"/>
      <c r="K301" s="25">
        <f t="shared" si="68"/>
        <v>1.0593900000000003E-3</v>
      </c>
      <c r="L301" s="25">
        <f t="shared" si="69"/>
        <v>2.4397751700000008E-2</v>
      </c>
      <c r="M301" s="25">
        <v>4.28E-3</v>
      </c>
      <c r="N301" s="25">
        <f t="shared" si="70"/>
        <v>3.9350000000000001E-3</v>
      </c>
      <c r="O301" s="25"/>
      <c r="P301" s="25">
        <f t="shared" si="71"/>
        <v>1.1173900000000002E-3</v>
      </c>
      <c r="Q301" s="25">
        <f t="shared" si="72"/>
        <v>2.5733491700000007E-2</v>
      </c>
      <c r="R301" s="25">
        <v>7.7400000000000004E-3</v>
      </c>
      <c r="S301" s="25">
        <f t="shared" si="73"/>
        <v>7.3950000000000005E-3</v>
      </c>
      <c r="T301" s="25"/>
      <c r="U301" s="25">
        <f t="shared" si="74"/>
        <v>1.5923900000000008E-3</v>
      </c>
      <c r="V301" s="25">
        <f t="shared" si="75"/>
        <v>3.6672741700000018E-2</v>
      </c>
      <c r="W301" s="25">
        <v>6.2599999999999999E-3</v>
      </c>
      <c r="X301" s="25">
        <f t="shared" si="76"/>
        <v>5.9150000000000001E-3</v>
      </c>
      <c r="Y301" s="25"/>
      <c r="Z301" s="25">
        <f t="shared" si="77"/>
        <v>1.4257899999999997E-3</v>
      </c>
      <c r="AA301" s="25">
        <f t="shared" si="78"/>
        <v>3.2835943699999995E-2</v>
      </c>
      <c r="AB301" s="25">
        <v>6.3000000000000003E-4</v>
      </c>
      <c r="AC301" s="25">
        <f t="shared" si="79"/>
        <v>3.4500000000000004E-4</v>
      </c>
    </row>
    <row r="302" spans="1:29" s="15" customFormat="1">
      <c r="A302" s="18">
        <v>550</v>
      </c>
      <c r="B302" s="25">
        <v>2.0000000000000002E-5</v>
      </c>
      <c r="C302" s="25">
        <v>3.9699999999999996E-3</v>
      </c>
      <c r="D302" s="25">
        <f t="shared" si="64"/>
        <v>3.6449999999999994E-3</v>
      </c>
      <c r="E302" s="25"/>
      <c r="F302" s="25">
        <f t="shared" si="65"/>
        <v>1.0388899999999993E-3</v>
      </c>
      <c r="G302" s="25">
        <f t="shared" si="66"/>
        <v>2.3925636699999985E-2</v>
      </c>
      <c r="H302" s="25">
        <v>4.9399999999999999E-3</v>
      </c>
      <c r="I302" s="25">
        <f t="shared" si="67"/>
        <v>4.6150000000000002E-3</v>
      </c>
      <c r="J302" s="25"/>
      <c r="K302" s="25">
        <f t="shared" si="68"/>
        <v>1.0393900000000003E-3</v>
      </c>
      <c r="L302" s="25">
        <f t="shared" si="69"/>
        <v>2.3937151700000006E-2</v>
      </c>
      <c r="M302" s="25">
        <v>4.2900000000000004E-3</v>
      </c>
      <c r="N302" s="25">
        <f t="shared" si="70"/>
        <v>3.9650000000000006E-3</v>
      </c>
      <c r="O302" s="25"/>
      <c r="P302" s="25">
        <f t="shared" si="71"/>
        <v>1.1473900000000007E-3</v>
      </c>
      <c r="Q302" s="25">
        <f t="shared" si="72"/>
        <v>2.6424391700000018E-2</v>
      </c>
      <c r="R302" s="25">
        <v>7.7000000000000002E-3</v>
      </c>
      <c r="S302" s="25">
        <f t="shared" si="73"/>
        <v>7.3750000000000005E-3</v>
      </c>
      <c r="T302" s="25"/>
      <c r="U302" s="25">
        <f t="shared" si="74"/>
        <v>1.5723900000000008E-3</v>
      </c>
      <c r="V302" s="25">
        <f t="shared" si="75"/>
        <v>3.621214170000002E-2</v>
      </c>
      <c r="W302" s="25">
        <v>6.1500000000000001E-3</v>
      </c>
      <c r="X302" s="25">
        <f t="shared" si="76"/>
        <v>5.8250000000000003E-3</v>
      </c>
      <c r="Y302" s="25"/>
      <c r="Z302" s="25">
        <f t="shared" si="77"/>
        <v>1.3357899999999999E-3</v>
      </c>
      <c r="AA302" s="25">
        <f t="shared" si="78"/>
        <v>3.0763243699999998E-2</v>
      </c>
      <c r="AB302" s="25">
        <v>6.3000000000000003E-4</v>
      </c>
      <c r="AC302" s="25">
        <f t="shared" si="79"/>
        <v>3.2500000000000004E-4</v>
      </c>
    </row>
    <row r="303" spans="1:29" s="15" customFormat="1">
      <c r="A303" s="18">
        <v>551</v>
      </c>
      <c r="B303" s="25">
        <v>2.0000000000000002E-5</v>
      </c>
      <c r="C303" s="25">
        <v>4.0299999999999997E-3</v>
      </c>
      <c r="D303" s="25">
        <f t="shared" si="64"/>
        <v>3.6799999999999997E-3</v>
      </c>
      <c r="E303" s="25"/>
      <c r="F303" s="25">
        <f t="shared" si="65"/>
        <v>1.0738899999999997E-3</v>
      </c>
      <c r="G303" s="25">
        <f t="shared" si="66"/>
        <v>2.4731686699999995E-2</v>
      </c>
      <c r="H303" s="25">
        <v>4.9399999999999999E-3</v>
      </c>
      <c r="I303" s="25">
        <f t="shared" si="67"/>
        <v>4.5900000000000003E-3</v>
      </c>
      <c r="J303" s="25"/>
      <c r="K303" s="25">
        <f t="shared" si="68"/>
        <v>1.0143900000000004E-3</v>
      </c>
      <c r="L303" s="25">
        <f t="shared" si="69"/>
        <v>2.336140170000001E-2</v>
      </c>
      <c r="M303" s="25">
        <v>4.2399999999999998E-3</v>
      </c>
      <c r="N303" s="25">
        <f t="shared" si="70"/>
        <v>3.8899999999999998E-3</v>
      </c>
      <c r="O303" s="25"/>
      <c r="P303" s="25">
        <f t="shared" si="71"/>
        <v>1.0723899999999999E-3</v>
      </c>
      <c r="Q303" s="25">
        <f t="shared" si="72"/>
        <v>2.4697141699999998E-2</v>
      </c>
      <c r="R303" s="25">
        <v>7.7400000000000004E-3</v>
      </c>
      <c r="S303" s="25">
        <f t="shared" si="73"/>
        <v>7.3900000000000007E-3</v>
      </c>
      <c r="T303" s="25"/>
      <c r="U303" s="25">
        <f t="shared" si="74"/>
        <v>1.587390000000001E-3</v>
      </c>
      <c r="V303" s="25">
        <f t="shared" si="75"/>
        <v>3.6557591700000024E-2</v>
      </c>
      <c r="W303" s="25">
        <v>6.2199999999999998E-3</v>
      </c>
      <c r="X303" s="25">
        <f t="shared" si="76"/>
        <v>5.8700000000000002E-3</v>
      </c>
      <c r="Y303" s="25"/>
      <c r="Z303" s="25">
        <f t="shared" si="77"/>
        <v>1.3807899999999998E-3</v>
      </c>
      <c r="AA303" s="25">
        <f t="shared" si="78"/>
        <v>3.1799593699999996E-2</v>
      </c>
      <c r="AB303" s="25">
        <v>6.8000000000000005E-4</v>
      </c>
      <c r="AC303" s="25">
        <f t="shared" si="79"/>
        <v>3.5000000000000005E-4</v>
      </c>
    </row>
    <row r="304" spans="1:29" s="15" customFormat="1">
      <c r="A304" s="18">
        <v>552</v>
      </c>
      <c r="B304" s="25">
        <v>1.2999999999999999E-4</v>
      </c>
      <c r="C304" s="25">
        <v>3.9399999999999999E-3</v>
      </c>
      <c r="D304" s="25">
        <f t="shared" si="64"/>
        <v>3.5249999999999999E-3</v>
      </c>
      <c r="E304" s="25"/>
      <c r="F304" s="25">
        <f t="shared" si="65"/>
        <v>9.188899999999999E-4</v>
      </c>
      <c r="G304" s="25">
        <f t="shared" si="66"/>
        <v>2.1162036699999998E-2</v>
      </c>
      <c r="H304" s="25">
        <v>4.9500000000000004E-3</v>
      </c>
      <c r="I304" s="25">
        <f t="shared" si="67"/>
        <v>4.5350000000000008E-3</v>
      </c>
      <c r="J304" s="25"/>
      <c r="K304" s="25">
        <f t="shared" si="68"/>
        <v>9.5939000000000094E-4</v>
      </c>
      <c r="L304" s="25">
        <f t="shared" si="69"/>
        <v>2.2094751700000023E-2</v>
      </c>
      <c r="M304" s="25">
        <v>4.2300000000000003E-3</v>
      </c>
      <c r="N304" s="25">
        <f t="shared" si="70"/>
        <v>3.8150000000000002E-3</v>
      </c>
      <c r="O304" s="25"/>
      <c r="P304" s="25">
        <f t="shared" si="71"/>
        <v>9.9739000000000034E-4</v>
      </c>
      <c r="Q304" s="25">
        <f t="shared" si="72"/>
        <v>2.2969891700000009E-2</v>
      </c>
      <c r="R304" s="25">
        <v>7.7200000000000003E-3</v>
      </c>
      <c r="S304" s="25">
        <f t="shared" si="73"/>
        <v>7.3050000000000007E-3</v>
      </c>
      <c r="T304" s="25"/>
      <c r="U304" s="25">
        <f t="shared" si="74"/>
        <v>1.502390000000001E-3</v>
      </c>
      <c r="V304" s="25">
        <f t="shared" si="75"/>
        <v>3.4600041700000028E-2</v>
      </c>
      <c r="W304" s="25">
        <v>6.1700000000000001E-3</v>
      </c>
      <c r="X304" s="25">
        <f t="shared" si="76"/>
        <v>5.7549999999999997E-3</v>
      </c>
      <c r="Y304" s="25"/>
      <c r="Z304" s="25">
        <f t="shared" si="77"/>
        <v>1.2657899999999993E-3</v>
      </c>
      <c r="AA304" s="25">
        <f t="shared" si="78"/>
        <v>2.9151143699999986E-2</v>
      </c>
      <c r="AB304" s="25">
        <v>6.9999999999999999E-4</v>
      </c>
      <c r="AC304" s="25">
        <f t="shared" si="79"/>
        <v>4.15E-4</v>
      </c>
    </row>
    <row r="305" spans="1:29" s="15" customFormat="1">
      <c r="A305" s="18">
        <v>553</v>
      </c>
      <c r="B305" s="25">
        <v>6.0000000000000002E-5</v>
      </c>
      <c r="C305" s="25">
        <v>4.0600000000000002E-3</v>
      </c>
      <c r="D305" s="25">
        <f t="shared" si="64"/>
        <v>3.6900000000000001E-3</v>
      </c>
      <c r="E305" s="25"/>
      <c r="F305" s="25">
        <f t="shared" si="65"/>
        <v>1.0838900000000001E-3</v>
      </c>
      <c r="G305" s="25">
        <f t="shared" si="66"/>
        <v>2.4961986700000004E-2</v>
      </c>
      <c r="H305" s="25">
        <v>4.9800000000000001E-3</v>
      </c>
      <c r="I305" s="25">
        <f t="shared" si="67"/>
        <v>4.6100000000000004E-3</v>
      </c>
      <c r="J305" s="25"/>
      <c r="K305" s="25">
        <f t="shared" si="68"/>
        <v>1.0343900000000005E-3</v>
      </c>
      <c r="L305" s="25">
        <f t="shared" si="69"/>
        <v>2.3822001700000012E-2</v>
      </c>
      <c r="M305" s="25">
        <v>4.28E-3</v>
      </c>
      <c r="N305" s="25">
        <f t="shared" si="70"/>
        <v>3.9100000000000003E-3</v>
      </c>
      <c r="O305" s="25"/>
      <c r="P305" s="25">
        <f t="shared" si="71"/>
        <v>1.0923900000000004E-3</v>
      </c>
      <c r="Q305" s="25">
        <f t="shared" si="72"/>
        <v>2.515774170000001E-2</v>
      </c>
      <c r="R305" s="25">
        <v>7.7299999999999999E-3</v>
      </c>
      <c r="S305" s="25">
        <f t="shared" si="73"/>
        <v>7.3600000000000002E-3</v>
      </c>
      <c r="T305" s="25"/>
      <c r="U305" s="25">
        <f t="shared" si="74"/>
        <v>1.5573900000000005E-3</v>
      </c>
      <c r="V305" s="25">
        <f t="shared" si="75"/>
        <v>3.5866691700000015E-2</v>
      </c>
      <c r="W305" s="25">
        <v>6.1900000000000002E-3</v>
      </c>
      <c r="X305" s="25">
        <f t="shared" si="76"/>
        <v>5.8200000000000005E-3</v>
      </c>
      <c r="Y305" s="25"/>
      <c r="Z305" s="25">
        <f t="shared" si="77"/>
        <v>1.3307900000000001E-3</v>
      </c>
      <c r="AA305" s="25">
        <f t="shared" si="78"/>
        <v>3.0648093700000004E-2</v>
      </c>
      <c r="AB305" s="25">
        <v>6.8000000000000005E-4</v>
      </c>
      <c r="AC305" s="25">
        <f t="shared" si="79"/>
        <v>3.7000000000000005E-4</v>
      </c>
    </row>
    <row r="306" spans="1:29" s="15" customFormat="1">
      <c r="A306" s="18">
        <v>554</v>
      </c>
      <c r="B306" s="25">
        <v>1.2E-4</v>
      </c>
      <c r="C306" s="25">
        <v>3.98E-3</v>
      </c>
      <c r="D306" s="25">
        <f t="shared" si="64"/>
        <v>3.5799999999999998E-3</v>
      </c>
      <c r="E306" s="25"/>
      <c r="F306" s="25">
        <f t="shared" si="65"/>
        <v>9.7388999999999983E-4</v>
      </c>
      <c r="G306" s="25">
        <f t="shared" si="66"/>
        <v>2.2428686699999999E-2</v>
      </c>
      <c r="H306" s="25">
        <v>4.9199999999999999E-3</v>
      </c>
      <c r="I306" s="25">
        <f t="shared" si="67"/>
        <v>4.5199999999999997E-3</v>
      </c>
      <c r="J306" s="25"/>
      <c r="K306" s="25">
        <f t="shared" si="68"/>
        <v>9.4438999999999981E-4</v>
      </c>
      <c r="L306" s="25">
        <f t="shared" si="69"/>
        <v>2.1749301699999998E-2</v>
      </c>
      <c r="M306" s="25">
        <v>4.2500000000000003E-3</v>
      </c>
      <c r="N306" s="25">
        <f t="shared" si="70"/>
        <v>3.8500000000000001E-3</v>
      </c>
      <c r="O306" s="25"/>
      <c r="P306" s="25">
        <f t="shared" si="71"/>
        <v>1.0323900000000002E-3</v>
      </c>
      <c r="Q306" s="25">
        <f t="shared" si="72"/>
        <v>2.3775941700000008E-2</v>
      </c>
      <c r="R306" s="25">
        <v>7.7299999999999999E-3</v>
      </c>
      <c r="S306" s="25">
        <f t="shared" si="73"/>
        <v>7.3299999999999997E-3</v>
      </c>
      <c r="T306" s="25"/>
      <c r="U306" s="25">
        <f t="shared" si="74"/>
        <v>1.52739E-3</v>
      </c>
      <c r="V306" s="25">
        <f t="shared" si="75"/>
        <v>3.51757917E-2</v>
      </c>
      <c r="W306" s="25">
        <v>6.1399999999999996E-3</v>
      </c>
      <c r="X306" s="25">
        <f t="shared" si="76"/>
        <v>5.7399999999999994E-3</v>
      </c>
      <c r="Y306" s="25"/>
      <c r="Z306" s="25">
        <f t="shared" si="77"/>
        <v>1.250789999999999E-3</v>
      </c>
      <c r="AA306" s="25">
        <f t="shared" si="78"/>
        <v>2.8805693699999978E-2</v>
      </c>
      <c r="AB306" s="25">
        <v>6.8000000000000005E-4</v>
      </c>
      <c r="AC306" s="25">
        <f t="shared" si="79"/>
        <v>4.0000000000000002E-4</v>
      </c>
    </row>
    <row r="307" spans="1:29" s="15" customFormat="1">
      <c r="A307" s="18">
        <v>555</v>
      </c>
      <c r="B307" s="25">
        <v>2.0000000000000002E-5</v>
      </c>
      <c r="C307" s="25">
        <v>3.96E-3</v>
      </c>
      <c r="D307" s="25">
        <f t="shared" si="64"/>
        <v>3.6449999999999998E-3</v>
      </c>
      <c r="E307" s="25"/>
      <c r="F307" s="25">
        <f t="shared" si="65"/>
        <v>1.0388899999999998E-3</v>
      </c>
      <c r="G307" s="25">
        <f t="shared" si="66"/>
        <v>2.3925636699999996E-2</v>
      </c>
      <c r="H307" s="25">
        <v>4.9300000000000004E-3</v>
      </c>
      <c r="I307" s="25">
        <f t="shared" si="67"/>
        <v>4.6150000000000002E-3</v>
      </c>
      <c r="J307" s="25"/>
      <c r="K307" s="25">
        <f t="shared" si="68"/>
        <v>1.0393900000000003E-3</v>
      </c>
      <c r="L307" s="25">
        <f t="shared" si="69"/>
        <v>2.3937151700000006E-2</v>
      </c>
      <c r="M307" s="25">
        <v>4.2300000000000003E-3</v>
      </c>
      <c r="N307" s="25">
        <f t="shared" si="70"/>
        <v>3.9150000000000001E-3</v>
      </c>
      <c r="O307" s="25"/>
      <c r="P307" s="25">
        <f t="shared" si="71"/>
        <v>1.0973900000000002E-3</v>
      </c>
      <c r="Q307" s="25">
        <f t="shared" si="72"/>
        <v>2.5272891700000005E-2</v>
      </c>
      <c r="R307" s="25">
        <v>7.7499999999999999E-3</v>
      </c>
      <c r="S307" s="25">
        <f t="shared" si="73"/>
        <v>7.4349999999999998E-3</v>
      </c>
      <c r="T307" s="25"/>
      <c r="U307" s="25">
        <f t="shared" si="74"/>
        <v>1.6323900000000001E-3</v>
      </c>
      <c r="V307" s="25">
        <f t="shared" si="75"/>
        <v>3.7593941700000001E-2</v>
      </c>
      <c r="W307" s="25">
        <v>6.1599999999999997E-3</v>
      </c>
      <c r="X307" s="25">
        <f t="shared" si="76"/>
        <v>5.8449999999999995E-3</v>
      </c>
      <c r="Y307" s="25"/>
      <c r="Z307" s="25">
        <f t="shared" si="77"/>
        <v>1.3557899999999991E-3</v>
      </c>
      <c r="AA307" s="25">
        <f t="shared" si="78"/>
        <v>3.1223843699999979E-2</v>
      </c>
      <c r="AB307" s="25">
        <v>6.0999999999999997E-4</v>
      </c>
      <c r="AC307" s="25">
        <f t="shared" si="79"/>
        <v>3.1500000000000001E-4</v>
      </c>
    </row>
    <row r="308" spans="1:29" s="15" customFormat="1">
      <c r="A308" s="18">
        <v>556</v>
      </c>
      <c r="B308" s="25">
        <v>1E-4</v>
      </c>
      <c r="C308" s="25">
        <v>3.9300000000000003E-3</v>
      </c>
      <c r="D308" s="25">
        <f t="shared" si="64"/>
        <v>3.5600000000000002E-3</v>
      </c>
      <c r="E308" s="25"/>
      <c r="F308" s="25">
        <f t="shared" si="65"/>
        <v>9.5389000000000021E-4</v>
      </c>
      <c r="G308" s="25">
        <f t="shared" si="66"/>
        <v>2.1968086700000007E-2</v>
      </c>
      <c r="H308" s="25">
        <v>5.0200000000000002E-3</v>
      </c>
      <c r="I308" s="25">
        <f t="shared" si="67"/>
        <v>4.6500000000000005E-3</v>
      </c>
      <c r="J308" s="25"/>
      <c r="K308" s="25">
        <f t="shared" si="68"/>
        <v>1.0743900000000006E-3</v>
      </c>
      <c r="L308" s="25">
        <f t="shared" si="69"/>
        <v>2.4743201700000016E-2</v>
      </c>
      <c r="M308" s="25">
        <v>4.2599999999999999E-3</v>
      </c>
      <c r="N308" s="25">
        <f t="shared" si="70"/>
        <v>3.8899999999999998E-3</v>
      </c>
      <c r="O308" s="25"/>
      <c r="P308" s="25">
        <f t="shared" si="71"/>
        <v>1.0723899999999999E-3</v>
      </c>
      <c r="Q308" s="25">
        <f t="shared" si="72"/>
        <v>2.4697141699999998E-2</v>
      </c>
      <c r="R308" s="25">
        <v>7.6600000000000001E-3</v>
      </c>
      <c r="S308" s="25">
        <f t="shared" si="73"/>
        <v>7.2900000000000005E-3</v>
      </c>
      <c r="T308" s="25"/>
      <c r="U308" s="25">
        <f t="shared" si="74"/>
        <v>1.4873900000000008E-3</v>
      </c>
      <c r="V308" s="25">
        <f t="shared" si="75"/>
        <v>3.4254591700000017E-2</v>
      </c>
      <c r="W308" s="25">
        <v>6.0899999999999999E-3</v>
      </c>
      <c r="X308" s="25">
        <f t="shared" si="76"/>
        <v>5.7200000000000003E-3</v>
      </c>
      <c r="Y308" s="25"/>
      <c r="Z308" s="25">
        <f t="shared" si="77"/>
        <v>1.2307899999999998E-3</v>
      </c>
      <c r="AA308" s="25">
        <f t="shared" si="78"/>
        <v>2.8345093699999997E-2</v>
      </c>
      <c r="AB308" s="25">
        <v>6.4000000000000005E-4</v>
      </c>
      <c r="AC308" s="25">
        <f t="shared" si="79"/>
        <v>3.7000000000000005E-4</v>
      </c>
    </row>
    <row r="309" spans="1:29" s="15" customFormat="1">
      <c r="A309" s="18">
        <v>557</v>
      </c>
      <c r="B309" s="25">
        <v>4.0000000000000003E-5</v>
      </c>
      <c r="C309" s="25">
        <v>3.9300000000000003E-3</v>
      </c>
      <c r="D309" s="25">
        <f t="shared" si="64"/>
        <v>3.5550000000000004E-3</v>
      </c>
      <c r="E309" s="25"/>
      <c r="F309" s="25">
        <f t="shared" si="65"/>
        <v>9.4889000000000041E-4</v>
      </c>
      <c r="G309" s="25">
        <f t="shared" si="66"/>
        <v>2.1852936700000009E-2</v>
      </c>
      <c r="H309" s="25">
        <v>4.9699999999999996E-3</v>
      </c>
      <c r="I309" s="25">
        <f t="shared" si="67"/>
        <v>4.5949999999999993E-3</v>
      </c>
      <c r="J309" s="25"/>
      <c r="K309" s="25">
        <f t="shared" si="68"/>
        <v>1.0193899999999994E-3</v>
      </c>
      <c r="L309" s="25">
        <f t="shared" si="69"/>
        <v>2.3476551699999987E-2</v>
      </c>
      <c r="M309" s="25">
        <v>4.2100000000000002E-3</v>
      </c>
      <c r="N309" s="25">
        <f t="shared" si="70"/>
        <v>3.8350000000000003E-3</v>
      </c>
      <c r="O309" s="25"/>
      <c r="P309" s="25">
        <f t="shared" si="71"/>
        <v>1.0173900000000004E-3</v>
      </c>
      <c r="Q309" s="25">
        <f t="shared" si="72"/>
        <v>2.3430491700000011E-2</v>
      </c>
      <c r="R309" s="25">
        <v>7.62E-3</v>
      </c>
      <c r="S309" s="25">
        <f t="shared" si="73"/>
        <v>7.2449999999999997E-3</v>
      </c>
      <c r="T309" s="25"/>
      <c r="U309" s="25">
        <f t="shared" si="74"/>
        <v>1.44239E-3</v>
      </c>
      <c r="V309" s="25">
        <f t="shared" si="75"/>
        <v>3.3218241699999998E-2</v>
      </c>
      <c r="W309" s="25">
        <v>6.1000000000000004E-3</v>
      </c>
      <c r="X309" s="25">
        <f t="shared" si="76"/>
        <v>5.7250000000000001E-3</v>
      </c>
      <c r="Y309" s="25"/>
      <c r="Z309" s="25">
        <f t="shared" si="77"/>
        <v>1.2357899999999996E-3</v>
      </c>
      <c r="AA309" s="25">
        <f t="shared" si="78"/>
        <v>2.8460243699999992E-2</v>
      </c>
      <c r="AB309" s="25">
        <v>7.1000000000000002E-4</v>
      </c>
      <c r="AC309" s="25">
        <f t="shared" si="79"/>
        <v>3.7500000000000001E-4</v>
      </c>
    </row>
    <row r="310" spans="1:29" s="15" customFormat="1">
      <c r="A310" s="18">
        <v>558</v>
      </c>
      <c r="B310" s="25">
        <v>1.4999999999999999E-4</v>
      </c>
      <c r="C310" s="25">
        <v>3.9899999999999996E-3</v>
      </c>
      <c r="D310" s="25">
        <f t="shared" si="64"/>
        <v>3.5549999999999996E-3</v>
      </c>
      <c r="E310" s="25"/>
      <c r="F310" s="25">
        <f t="shared" si="65"/>
        <v>9.4888999999999954E-4</v>
      </c>
      <c r="G310" s="25">
        <f t="shared" si="66"/>
        <v>2.1852936699999992E-2</v>
      </c>
      <c r="H310" s="25">
        <v>5.0299999999999997E-3</v>
      </c>
      <c r="I310" s="25">
        <f t="shared" si="67"/>
        <v>4.5950000000000001E-3</v>
      </c>
      <c r="J310" s="25"/>
      <c r="K310" s="25">
        <f t="shared" si="68"/>
        <v>1.0193900000000002E-3</v>
      </c>
      <c r="L310" s="25">
        <f t="shared" si="69"/>
        <v>2.3476551700000008E-2</v>
      </c>
      <c r="M310" s="25">
        <v>4.1000000000000003E-3</v>
      </c>
      <c r="N310" s="25">
        <f t="shared" si="70"/>
        <v>3.6650000000000003E-3</v>
      </c>
      <c r="O310" s="25"/>
      <c r="P310" s="25">
        <f t="shared" si="71"/>
        <v>8.4739000000000038E-4</v>
      </c>
      <c r="Q310" s="25">
        <f t="shared" si="72"/>
        <v>1.9515391700000009E-2</v>
      </c>
      <c r="R310" s="25">
        <v>7.62E-3</v>
      </c>
      <c r="S310" s="25">
        <f t="shared" si="73"/>
        <v>7.1850000000000004E-3</v>
      </c>
      <c r="T310" s="25"/>
      <c r="U310" s="25">
        <f t="shared" si="74"/>
        <v>1.3823900000000007E-3</v>
      </c>
      <c r="V310" s="25">
        <f t="shared" si="75"/>
        <v>3.1836441700000016E-2</v>
      </c>
      <c r="W310" s="25">
        <v>6.28E-3</v>
      </c>
      <c r="X310" s="25">
        <f t="shared" si="76"/>
        <v>5.8450000000000004E-3</v>
      </c>
      <c r="Y310" s="25"/>
      <c r="Z310" s="25">
        <f t="shared" si="77"/>
        <v>1.3557899999999999E-3</v>
      </c>
      <c r="AA310" s="25">
        <f t="shared" si="78"/>
        <v>3.12238437E-2</v>
      </c>
      <c r="AB310" s="25">
        <v>7.2000000000000005E-4</v>
      </c>
      <c r="AC310" s="25">
        <f t="shared" si="79"/>
        <v>4.35E-4</v>
      </c>
    </row>
    <row r="311" spans="1:29" s="15" customFormat="1">
      <c r="A311" s="18">
        <v>559</v>
      </c>
      <c r="B311" s="25">
        <v>9.0000000000000006E-5</v>
      </c>
      <c r="C311" s="25">
        <v>3.7699999999999999E-3</v>
      </c>
      <c r="D311" s="25">
        <f t="shared" si="64"/>
        <v>3.3649999999999999E-3</v>
      </c>
      <c r="E311" s="25"/>
      <c r="F311" s="25">
        <f t="shared" si="65"/>
        <v>7.5888999999999991E-4</v>
      </c>
      <c r="G311" s="25">
        <f t="shared" si="66"/>
        <v>1.7477236699999999E-2</v>
      </c>
      <c r="H311" s="25">
        <v>4.8300000000000001E-3</v>
      </c>
      <c r="I311" s="25">
        <f t="shared" si="67"/>
        <v>4.4250000000000001E-3</v>
      </c>
      <c r="J311" s="25"/>
      <c r="K311" s="25">
        <f t="shared" si="68"/>
        <v>8.4939000000000021E-4</v>
      </c>
      <c r="L311" s="25">
        <f t="shared" si="69"/>
        <v>1.9561451700000006E-2</v>
      </c>
      <c r="M311" s="25">
        <v>4.0800000000000003E-3</v>
      </c>
      <c r="N311" s="25">
        <f t="shared" si="70"/>
        <v>3.6750000000000003E-3</v>
      </c>
      <c r="O311" s="25"/>
      <c r="P311" s="25">
        <f t="shared" si="71"/>
        <v>8.5739000000000041E-4</v>
      </c>
      <c r="Q311" s="25">
        <f t="shared" si="72"/>
        <v>1.9745691700000012E-2</v>
      </c>
      <c r="R311" s="25">
        <v>7.5599999999999999E-3</v>
      </c>
      <c r="S311" s="25">
        <f t="shared" si="73"/>
        <v>7.1549999999999999E-3</v>
      </c>
      <c r="T311" s="25"/>
      <c r="U311" s="25">
        <f t="shared" si="74"/>
        <v>1.3523900000000002E-3</v>
      </c>
      <c r="V311" s="25">
        <f t="shared" si="75"/>
        <v>3.1145541700000005E-2</v>
      </c>
      <c r="W311" s="25">
        <v>5.9300000000000004E-3</v>
      </c>
      <c r="X311" s="25">
        <f t="shared" si="76"/>
        <v>5.5250000000000004E-3</v>
      </c>
      <c r="Y311" s="25"/>
      <c r="Z311" s="25">
        <f t="shared" si="77"/>
        <v>1.03579E-3</v>
      </c>
      <c r="AA311" s="25">
        <f t="shared" si="78"/>
        <v>2.38542437E-2</v>
      </c>
      <c r="AB311" s="25">
        <v>7.2000000000000005E-4</v>
      </c>
      <c r="AC311" s="25">
        <f t="shared" si="79"/>
        <v>4.0500000000000003E-4</v>
      </c>
    </row>
    <row r="312" spans="1:29" s="15" customFormat="1">
      <c r="A312" s="18">
        <v>560</v>
      </c>
      <c r="B312" s="25">
        <v>1.4999999999999999E-4</v>
      </c>
      <c r="C312" s="25">
        <v>4.2500000000000003E-3</v>
      </c>
      <c r="D312" s="25">
        <f t="shared" si="64"/>
        <v>3.8250000000000003E-3</v>
      </c>
      <c r="E312" s="25"/>
      <c r="F312" s="25">
        <f t="shared" si="65"/>
        <v>1.2188900000000003E-3</v>
      </c>
      <c r="G312" s="25">
        <f t="shared" si="66"/>
        <v>2.8071036700000006E-2</v>
      </c>
      <c r="H312" s="25">
        <v>4.9500000000000004E-3</v>
      </c>
      <c r="I312" s="25">
        <f t="shared" si="67"/>
        <v>4.5250000000000004E-3</v>
      </c>
      <c r="J312" s="25"/>
      <c r="K312" s="25">
        <f t="shared" si="68"/>
        <v>9.4939000000000048E-4</v>
      </c>
      <c r="L312" s="25">
        <f t="shared" si="69"/>
        <v>2.1864451700000013E-2</v>
      </c>
      <c r="M312" s="25">
        <v>4.1099999999999999E-3</v>
      </c>
      <c r="N312" s="25">
        <f t="shared" si="70"/>
        <v>3.6849999999999999E-3</v>
      </c>
      <c r="O312" s="25"/>
      <c r="P312" s="25">
        <f t="shared" si="71"/>
        <v>8.6739E-4</v>
      </c>
      <c r="Q312" s="25">
        <f t="shared" si="72"/>
        <v>1.9975991700000001E-2</v>
      </c>
      <c r="R312" s="25">
        <v>7.5300000000000002E-3</v>
      </c>
      <c r="S312" s="25">
        <f t="shared" si="73"/>
        <v>7.1050000000000002E-3</v>
      </c>
      <c r="T312" s="25"/>
      <c r="U312" s="25">
        <f t="shared" si="74"/>
        <v>1.3023900000000005E-3</v>
      </c>
      <c r="V312" s="25">
        <f t="shared" si="75"/>
        <v>2.9994041700000012E-2</v>
      </c>
      <c r="W312" s="25">
        <v>6.3200000000000001E-3</v>
      </c>
      <c r="X312" s="25">
        <f t="shared" si="76"/>
        <v>5.8950000000000001E-3</v>
      </c>
      <c r="Y312" s="25"/>
      <c r="Z312" s="25">
        <f t="shared" si="77"/>
        <v>1.4057899999999996E-3</v>
      </c>
      <c r="AA312" s="25">
        <f t="shared" si="78"/>
        <v>3.2375343699999996E-2</v>
      </c>
      <c r="AB312" s="25">
        <v>6.9999999999999999E-4</v>
      </c>
      <c r="AC312" s="25">
        <f t="shared" si="79"/>
        <v>4.2499999999999998E-4</v>
      </c>
    </row>
    <row r="313" spans="1:29" s="15" customFormat="1">
      <c r="A313" s="18">
        <v>561</v>
      </c>
      <c r="B313" s="25">
        <v>9.0000000000000006E-5</v>
      </c>
      <c r="C313" s="25">
        <v>3.7499999999999999E-3</v>
      </c>
      <c r="D313" s="25">
        <f t="shared" si="64"/>
        <v>3.3649999999999999E-3</v>
      </c>
      <c r="E313" s="25"/>
      <c r="F313" s="25">
        <f t="shared" si="65"/>
        <v>7.5888999999999991E-4</v>
      </c>
      <c r="G313" s="25">
        <f t="shared" si="66"/>
        <v>1.7477236699999999E-2</v>
      </c>
      <c r="H313" s="25">
        <v>4.8199999999999996E-3</v>
      </c>
      <c r="I313" s="25">
        <f t="shared" si="67"/>
        <v>4.4349999999999997E-3</v>
      </c>
      <c r="J313" s="25"/>
      <c r="K313" s="25">
        <f t="shared" si="68"/>
        <v>8.5938999999999981E-4</v>
      </c>
      <c r="L313" s="25">
        <f t="shared" si="69"/>
        <v>1.9791751699999995E-2</v>
      </c>
      <c r="M313" s="25">
        <v>4.1799999999999997E-3</v>
      </c>
      <c r="N313" s="25">
        <f t="shared" si="70"/>
        <v>3.7949999999999998E-3</v>
      </c>
      <c r="O313" s="25"/>
      <c r="P313" s="25">
        <f t="shared" si="71"/>
        <v>9.7738999999999986E-4</v>
      </c>
      <c r="Q313" s="25">
        <f t="shared" si="72"/>
        <v>2.2509291699999996E-2</v>
      </c>
      <c r="R313" s="25">
        <v>7.6099999999999996E-3</v>
      </c>
      <c r="S313" s="25">
        <f t="shared" si="73"/>
        <v>7.2249999999999997E-3</v>
      </c>
      <c r="T313" s="25"/>
      <c r="U313" s="25">
        <f t="shared" si="74"/>
        <v>1.4223899999999999E-3</v>
      </c>
      <c r="V313" s="25">
        <f t="shared" si="75"/>
        <v>3.2757641699999999E-2</v>
      </c>
      <c r="W313" s="25">
        <v>5.9899999999999997E-3</v>
      </c>
      <c r="X313" s="25">
        <f t="shared" si="76"/>
        <v>5.6049999999999997E-3</v>
      </c>
      <c r="Y313" s="25"/>
      <c r="Z313" s="25">
        <f t="shared" si="77"/>
        <v>1.1157899999999993E-3</v>
      </c>
      <c r="AA313" s="25">
        <f t="shared" si="78"/>
        <v>2.5696643699999987E-2</v>
      </c>
      <c r="AB313" s="25">
        <v>6.8000000000000005E-4</v>
      </c>
      <c r="AC313" s="25">
        <f t="shared" si="79"/>
        <v>3.8500000000000003E-4</v>
      </c>
    </row>
    <row r="314" spans="1:29" s="15" customFormat="1">
      <c r="A314" s="18">
        <v>562</v>
      </c>
      <c r="B314" s="25">
        <v>9.0000000000000006E-5</v>
      </c>
      <c r="C314" s="25">
        <v>4.0400000000000002E-3</v>
      </c>
      <c r="D314" s="25">
        <f t="shared" si="64"/>
        <v>3.6800000000000001E-3</v>
      </c>
      <c r="E314" s="25"/>
      <c r="F314" s="25">
        <f t="shared" si="65"/>
        <v>1.0738900000000001E-3</v>
      </c>
      <c r="G314" s="25">
        <f t="shared" si="66"/>
        <v>2.4731686700000002E-2</v>
      </c>
      <c r="H314" s="25">
        <v>4.8999999999999998E-3</v>
      </c>
      <c r="I314" s="25">
        <f t="shared" si="67"/>
        <v>4.5399999999999998E-3</v>
      </c>
      <c r="J314" s="25"/>
      <c r="K314" s="25">
        <f t="shared" si="68"/>
        <v>9.6438999999999987E-4</v>
      </c>
      <c r="L314" s="25">
        <f t="shared" si="69"/>
        <v>2.22099017E-2</v>
      </c>
      <c r="M314" s="25">
        <v>4.1700000000000001E-3</v>
      </c>
      <c r="N314" s="25">
        <f t="shared" si="70"/>
        <v>3.81E-3</v>
      </c>
      <c r="O314" s="25"/>
      <c r="P314" s="25">
        <f t="shared" si="71"/>
        <v>9.9239000000000011E-4</v>
      </c>
      <c r="Q314" s="25">
        <f t="shared" si="72"/>
        <v>2.2854741700000004E-2</v>
      </c>
      <c r="R314" s="25">
        <v>7.4900000000000001E-3</v>
      </c>
      <c r="S314" s="25">
        <f t="shared" si="73"/>
        <v>7.1300000000000001E-3</v>
      </c>
      <c r="T314" s="25"/>
      <c r="U314" s="25">
        <f t="shared" si="74"/>
        <v>1.3273900000000003E-3</v>
      </c>
      <c r="V314" s="25">
        <f t="shared" si="75"/>
        <v>3.0569791700000008E-2</v>
      </c>
      <c r="W314" s="25">
        <v>6.2399999999999999E-3</v>
      </c>
      <c r="X314" s="25">
        <f t="shared" si="76"/>
        <v>5.8799999999999998E-3</v>
      </c>
      <c r="Y314" s="25"/>
      <c r="Z314" s="25">
        <f t="shared" si="77"/>
        <v>1.3907899999999994E-3</v>
      </c>
      <c r="AA314" s="25">
        <f t="shared" si="78"/>
        <v>3.2029893699999985E-2</v>
      </c>
      <c r="AB314" s="25">
        <v>6.3000000000000003E-4</v>
      </c>
      <c r="AC314" s="25">
        <f t="shared" si="79"/>
        <v>3.6000000000000002E-4</v>
      </c>
    </row>
    <row r="315" spans="1:29" s="15" customFormat="1">
      <c r="A315" s="18">
        <v>563</v>
      </c>
      <c r="B315" s="25">
        <v>8.0000000000000007E-5</v>
      </c>
      <c r="C315" s="25">
        <v>3.82E-3</v>
      </c>
      <c r="D315" s="25">
        <f t="shared" si="64"/>
        <v>3.4450000000000001E-3</v>
      </c>
      <c r="E315" s="25"/>
      <c r="F315" s="25">
        <f t="shared" si="65"/>
        <v>8.3889000000000012E-4</v>
      </c>
      <c r="G315" s="25">
        <f t="shared" si="66"/>
        <v>1.9319636700000004E-2</v>
      </c>
      <c r="H315" s="25">
        <v>4.8599999999999997E-3</v>
      </c>
      <c r="I315" s="25">
        <f t="shared" si="67"/>
        <v>4.4849999999999994E-3</v>
      </c>
      <c r="J315" s="25"/>
      <c r="K315" s="25">
        <f t="shared" si="68"/>
        <v>9.093899999999995E-4</v>
      </c>
      <c r="L315" s="25">
        <f t="shared" si="69"/>
        <v>2.0943251699999988E-2</v>
      </c>
      <c r="M315" s="25">
        <v>4.15E-3</v>
      </c>
      <c r="N315" s="25">
        <f t="shared" si="70"/>
        <v>3.7750000000000001E-3</v>
      </c>
      <c r="O315" s="25"/>
      <c r="P315" s="25">
        <f t="shared" si="71"/>
        <v>9.5739000000000024E-4</v>
      </c>
      <c r="Q315" s="25">
        <f t="shared" si="72"/>
        <v>2.2048691700000008E-2</v>
      </c>
      <c r="R315" s="25">
        <v>7.6299999999999996E-3</v>
      </c>
      <c r="S315" s="25">
        <f t="shared" si="73"/>
        <v>7.2549999999999993E-3</v>
      </c>
      <c r="T315" s="25"/>
      <c r="U315" s="25">
        <f t="shared" si="74"/>
        <v>1.4523899999999996E-3</v>
      </c>
      <c r="V315" s="25">
        <f t="shared" si="75"/>
        <v>3.3448541699999994E-2</v>
      </c>
      <c r="W315" s="25">
        <v>5.9500000000000004E-3</v>
      </c>
      <c r="X315" s="25">
        <f t="shared" si="76"/>
        <v>5.5750000000000001E-3</v>
      </c>
      <c r="Y315" s="25"/>
      <c r="Z315" s="25">
        <f t="shared" si="77"/>
        <v>1.0857899999999997E-3</v>
      </c>
      <c r="AA315" s="25">
        <f t="shared" si="78"/>
        <v>2.5005743699999992E-2</v>
      </c>
      <c r="AB315" s="25">
        <v>6.7000000000000002E-4</v>
      </c>
      <c r="AC315" s="25">
        <f t="shared" si="79"/>
        <v>3.7500000000000001E-4</v>
      </c>
    </row>
    <row r="316" spans="1:29" s="15" customFormat="1">
      <c r="A316" s="18">
        <v>564</v>
      </c>
      <c r="B316" s="25">
        <v>9.0000000000000006E-5</v>
      </c>
      <c r="C316" s="25">
        <v>4.0200000000000001E-3</v>
      </c>
      <c r="D316" s="25">
        <f t="shared" si="64"/>
        <v>3.65E-3</v>
      </c>
      <c r="E316" s="25"/>
      <c r="F316" s="25">
        <f t="shared" si="65"/>
        <v>1.04389E-3</v>
      </c>
      <c r="G316" s="25">
        <f t="shared" si="66"/>
        <v>2.40407867E-2</v>
      </c>
      <c r="H316" s="25">
        <v>4.8199999999999996E-3</v>
      </c>
      <c r="I316" s="25">
        <f t="shared" si="67"/>
        <v>4.45E-3</v>
      </c>
      <c r="J316" s="25"/>
      <c r="K316" s="25">
        <f t="shared" si="68"/>
        <v>8.7439000000000006E-4</v>
      </c>
      <c r="L316" s="25">
        <f t="shared" si="69"/>
        <v>2.0137201700000003E-2</v>
      </c>
      <c r="M316" s="25">
        <v>4.13E-3</v>
      </c>
      <c r="N316" s="25">
        <f t="shared" si="70"/>
        <v>3.7599999999999999E-3</v>
      </c>
      <c r="O316" s="25"/>
      <c r="P316" s="25">
        <f t="shared" si="71"/>
        <v>9.4238999999999998E-4</v>
      </c>
      <c r="Q316" s="25">
        <f t="shared" si="72"/>
        <v>2.1703241700000001E-2</v>
      </c>
      <c r="R316" s="25">
        <v>7.5100000000000002E-3</v>
      </c>
      <c r="S316" s="25">
        <f t="shared" si="73"/>
        <v>7.1400000000000005E-3</v>
      </c>
      <c r="T316" s="25"/>
      <c r="U316" s="25">
        <f t="shared" si="74"/>
        <v>1.3373900000000008E-3</v>
      </c>
      <c r="V316" s="25">
        <f t="shared" si="75"/>
        <v>3.0800091700000021E-2</v>
      </c>
      <c r="W316" s="25">
        <v>6.1399999999999996E-3</v>
      </c>
      <c r="X316" s="25">
        <f t="shared" si="76"/>
        <v>5.77E-3</v>
      </c>
      <c r="Y316" s="25"/>
      <c r="Z316" s="25">
        <f t="shared" si="77"/>
        <v>1.2807899999999995E-3</v>
      </c>
      <c r="AA316" s="25">
        <f t="shared" si="78"/>
        <v>2.949659369999999E-2</v>
      </c>
      <c r="AB316" s="25">
        <v>6.4999999999999997E-4</v>
      </c>
      <c r="AC316" s="25">
        <f t="shared" si="79"/>
        <v>3.6999999999999999E-4</v>
      </c>
    </row>
    <row r="317" spans="1:29" s="15" customFormat="1">
      <c r="A317" s="18">
        <v>565</v>
      </c>
      <c r="B317" s="25">
        <v>1E-4</v>
      </c>
      <c r="C317" s="25">
        <v>3.7299999999999998E-3</v>
      </c>
      <c r="D317" s="25">
        <f t="shared" si="64"/>
        <v>3.3199999999999996E-3</v>
      </c>
      <c r="E317" s="25"/>
      <c r="F317" s="25">
        <f t="shared" si="65"/>
        <v>7.1388999999999958E-4</v>
      </c>
      <c r="G317" s="25">
        <f t="shared" si="66"/>
        <v>1.644088669999999E-2</v>
      </c>
      <c r="H317" s="25">
        <v>4.6600000000000001E-3</v>
      </c>
      <c r="I317" s="25">
        <f t="shared" si="67"/>
        <v>4.2500000000000003E-3</v>
      </c>
      <c r="J317" s="25"/>
      <c r="K317" s="25">
        <f t="shared" si="68"/>
        <v>6.7439000000000041E-4</v>
      </c>
      <c r="L317" s="25">
        <f t="shared" si="69"/>
        <v>1.5531201700000011E-2</v>
      </c>
      <c r="M317" s="25">
        <v>4.0800000000000003E-3</v>
      </c>
      <c r="N317" s="25">
        <f t="shared" si="70"/>
        <v>3.6700000000000001E-3</v>
      </c>
      <c r="O317" s="25"/>
      <c r="P317" s="25">
        <f t="shared" si="71"/>
        <v>8.5239000000000018E-4</v>
      </c>
      <c r="Q317" s="25">
        <f t="shared" si="72"/>
        <v>1.9630541700000004E-2</v>
      </c>
      <c r="R317" s="25">
        <v>7.4599999999999996E-3</v>
      </c>
      <c r="S317" s="25">
        <f t="shared" si="73"/>
        <v>7.0499999999999998E-3</v>
      </c>
      <c r="T317" s="25"/>
      <c r="U317" s="25">
        <f t="shared" si="74"/>
        <v>1.2473900000000001E-3</v>
      </c>
      <c r="V317" s="25">
        <f t="shared" si="75"/>
        <v>2.8727391700000004E-2</v>
      </c>
      <c r="W317" s="25">
        <v>5.8700000000000002E-3</v>
      </c>
      <c r="X317" s="25">
        <f t="shared" si="76"/>
        <v>5.4600000000000004E-3</v>
      </c>
      <c r="Y317" s="25"/>
      <c r="Z317" s="25">
        <f t="shared" si="77"/>
        <v>9.7079000000000002E-4</v>
      </c>
      <c r="AA317" s="25">
        <f t="shared" si="78"/>
        <v>2.2357293700000003E-2</v>
      </c>
      <c r="AB317" s="25">
        <v>7.2000000000000005E-4</v>
      </c>
      <c r="AC317" s="25">
        <f t="shared" si="79"/>
        <v>4.1000000000000005E-4</v>
      </c>
    </row>
    <row r="318" spans="1:29" s="15" customFormat="1">
      <c r="A318" s="18">
        <v>566</v>
      </c>
      <c r="B318" s="25">
        <v>1E-4</v>
      </c>
      <c r="C318" s="25">
        <v>3.9199999999999999E-3</v>
      </c>
      <c r="D318" s="25">
        <f t="shared" si="64"/>
        <v>3.49E-3</v>
      </c>
      <c r="E318" s="25"/>
      <c r="F318" s="25">
        <f t="shared" si="65"/>
        <v>8.8389000000000002E-4</v>
      </c>
      <c r="G318" s="25">
        <f t="shared" si="66"/>
        <v>2.0355986700000002E-2</v>
      </c>
      <c r="H318" s="25">
        <v>4.8199999999999996E-3</v>
      </c>
      <c r="I318" s="25">
        <f t="shared" si="67"/>
        <v>4.3899999999999998E-3</v>
      </c>
      <c r="J318" s="25"/>
      <c r="K318" s="25">
        <f t="shared" si="68"/>
        <v>8.1438999999999991E-4</v>
      </c>
      <c r="L318" s="25">
        <f t="shared" si="69"/>
        <v>1.87554017E-2</v>
      </c>
      <c r="M318" s="25">
        <v>4.0299999999999997E-3</v>
      </c>
      <c r="N318" s="25">
        <f t="shared" si="70"/>
        <v>3.5999999999999999E-3</v>
      </c>
      <c r="O318" s="25"/>
      <c r="P318" s="25">
        <f t="shared" si="71"/>
        <v>7.8239E-4</v>
      </c>
      <c r="Q318" s="25">
        <f t="shared" si="72"/>
        <v>1.8018441700000002E-2</v>
      </c>
      <c r="R318" s="25">
        <v>7.4099999999999999E-3</v>
      </c>
      <c r="S318" s="25">
        <f t="shared" si="73"/>
        <v>6.9800000000000001E-3</v>
      </c>
      <c r="T318" s="25"/>
      <c r="U318" s="25">
        <f t="shared" si="74"/>
        <v>1.1773900000000004E-3</v>
      </c>
      <c r="V318" s="25">
        <f t="shared" si="75"/>
        <v>2.7115291700000009E-2</v>
      </c>
      <c r="W318" s="25">
        <v>5.9899999999999997E-3</v>
      </c>
      <c r="X318" s="25">
        <f t="shared" si="76"/>
        <v>5.5599999999999998E-3</v>
      </c>
      <c r="Y318" s="25"/>
      <c r="Z318" s="25">
        <f t="shared" si="77"/>
        <v>1.0707899999999994E-3</v>
      </c>
      <c r="AA318" s="25">
        <f t="shared" si="78"/>
        <v>2.4660293699999988E-2</v>
      </c>
      <c r="AB318" s="25">
        <v>7.6000000000000004E-4</v>
      </c>
      <c r="AC318" s="25">
        <f t="shared" si="79"/>
        <v>4.3000000000000004E-4</v>
      </c>
    </row>
    <row r="319" spans="1:29" s="15" customFormat="1">
      <c r="A319" s="18">
        <v>567</v>
      </c>
      <c r="B319" s="25">
        <v>6.0000000000000002E-5</v>
      </c>
      <c r="C319" s="25">
        <v>3.7499999999999999E-3</v>
      </c>
      <c r="D319" s="25">
        <f t="shared" si="64"/>
        <v>3.3799999999999998E-3</v>
      </c>
      <c r="E319" s="25"/>
      <c r="F319" s="25">
        <f t="shared" si="65"/>
        <v>7.7388999999999973E-4</v>
      </c>
      <c r="G319" s="25">
        <f t="shared" si="66"/>
        <v>1.7822686699999996E-2</v>
      </c>
      <c r="H319" s="25">
        <v>4.6600000000000001E-3</v>
      </c>
      <c r="I319" s="25">
        <f t="shared" si="67"/>
        <v>4.2900000000000004E-3</v>
      </c>
      <c r="J319" s="25"/>
      <c r="K319" s="25">
        <f t="shared" si="68"/>
        <v>7.1439000000000051E-4</v>
      </c>
      <c r="L319" s="25">
        <f t="shared" si="69"/>
        <v>1.6452401700000011E-2</v>
      </c>
      <c r="M319" s="25">
        <v>3.98E-3</v>
      </c>
      <c r="N319" s="25">
        <f t="shared" si="70"/>
        <v>3.6099999999999999E-3</v>
      </c>
      <c r="O319" s="25"/>
      <c r="P319" s="25">
        <f t="shared" si="71"/>
        <v>7.9239000000000002E-4</v>
      </c>
      <c r="Q319" s="25">
        <f t="shared" si="72"/>
        <v>1.8248741700000001E-2</v>
      </c>
      <c r="R319" s="25">
        <v>7.4099999999999999E-3</v>
      </c>
      <c r="S319" s="25">
        <f t="shared" si="73"/>
        <v>7.0400000000000003E-3</v>
      </c>
      <c r="T319" s="25"/>
      <c r="U319" s="25">
        <f t="shared" si="74"/>
        <v>1.2373900000000005E-3</v>
      </c>
      <c r="V319" s="25">
        <f t="shared" si="75"/>
        <v>2.8497091700000015E-2</v>
      </c>
      <c r="W319" s="25">
        <v>5.79E-3</v>
      </c>
      <c r="X319" s="25">
        <f t="shared" si="76"/>
        <v>5.4200000000000003E-3</v>
      </c>
      <c r="Y319" s="25"/>
      <c r="Z319" s="25">
        <f t="shared" si="77"/>
        <v>9.3078999999999992E-4</v>
      </c>
      <c r="AA319" s="25">
        <f t="shared" si="78"/>
        <v>2.1436093699999999E-2</v>
      </c>
      <c r="AB319" s="25">
        <v>6.8000000000000005E-4</v>
      </c>
      <c r="AC319" s="25">
        <f t="shared" si="79"/>
        <v>3.7000000000000005E-4</v>
      </c>
    </row>
    <row r="320" spans="1:29" s="15" customFormat="1">
      <c r="A320" s="18">
        <v>568</v>
      </c>
      <c r="B320" s="25">
        <v>9.0000000000000006E-5</v>
      </c>
      <c r="C320" s="25">
        <v>3.8899999999999998E-3</v>
      </c>
      <c r="D320" s="25">
        <f t="shared" si="64"/>
        <v>3.5149999999999999E-3</v>
      </c>
      <c r="E320" s="25"/>
      <c r="F320" s="25">
        <f t="shared" si="65"/>
        <v>9.0888999999999987E-4</v>
      </c>
      <c r="G320" s="25">
        <f t="shared" si="66"/>
        <v>2.0931736699999998E-2</v>
      </c>
      <c r="H320" s="25">
        <v>4.79E-3</v>
      </c>
      <c r="I320" s="25">
        <f t="shared" si="67"/>
        <v>4.4149999999999997E-3</v>
      </c>
      <c r="J320" s="25"/>
      <c r="K320" s="25">
        <f t="shared" si="68"/>
        <v>8.3938999999999975E-4</v>
      </c>
      <c r="L320" s="25">
        <f t="shared" si="69"/>
        <v>1.9331151699999997E-2</v>
      </c>
      <c r="M320" s="25">
        <v>4.0600000000000002E-3</v>
      </c>
      <c r="N320" s="25">
        <f t="shared" si="70"/>
        <v>3.6850000000000003E-3</v>
      </c>
      <c r="O320" s="25"/>
      <c r="P320" s="25">
        <f t="shared" si="71"/>
        <v>8.6739000000000043E-4</v>
      </c>
      <c r="Q320" s="25">
        <f t="shared" si="72"/>
        <v>1.9975991700000011E-2</v>
      </c>
      <c r="R320" s="25">
        <v>7.4000000000000003E-3</v>
      </c>
      <c r="S320" s="25">
        <f t="shared" si="73"/>
        <v>7.025E-3</v>
      </c>
      <c r="T320" s="25"/>
      <c r="U320" s="25">
        <f t="shared" si="74"/>
        <v>1.2223900000000003E-3</v>
      </c>
      <c r="V320" s="25">
        <f t="shared" si="75"/>
        <v>2.8151641700000007E-2</v>
      </c>
      <c r="W320" s="25">
        <v>5.94E-3</v>
      </c>
      <c r="X320" s="25">
        <f t="shared" si="76"/>
        <v>5.5649999999999996E-3</v>
      </c>
      <c r="Y320" s="25"/>
      <c r="Z320" s="25">
        <f t="shared" si="77"/>
        <v>1.0757899999999992E-3</v>
      </c>
      <c r="AA320" s="25">
        <f t="shared" si="78"/>
        <v>2.4775443699999983E-2</v>
      </c>
      <c r="AB320" s="25">
        <v>6.6E-4</v>
      </c>
      <c r="AC320" s="25">
        <f t="shared" si="79"/>
        <v>3.7500000000000001E-4</v>
      </c>
    </row>
    <row r="321" spans="1:29" s="15" customFormat="1">
      <c r="A321" s="18">
        <v>569</v>
      </c>
      <c r="B321" s="25">
        <v>3.0000000000000001E-5</v>
      </c>
      <c r="C321" s="25">
        <v>3.7000000000000002E-3</v>
      </c>
      <c r="D321" s="25">
        <f t="shared" si="64"/>
        <v>3.405E-3</v>
      </c>
      <c r="E321" s="25"/>
      <c r="F321" s="25">
        <f t="shared" si="65"/>
        <v>7.9889000000000002E-4</v>
      </c>
      <c r="G321" s="25">
        <f t="shared" si="66"/>
        <v>1.83984367E-2</v>
      </c>
      <c r="H321" s="25">
        <v>4.7200000000000002E-3</v>
      </c>
      <c r="I321" s="25">
        <f t="shared" si="67"/>
        <v>4.4250000000000001E-3</v>
      </c>
      <c r="J321" s="25"/>
      <c r="K321" s="25">
        <f t="shared" si="68"/>
        <v>8.4939000000000021E-4</v>
      </c>
      <c r="L321" s="25">
        <f t="shared" si="69"/>
        <v>1.9561451700000006E-2</v>
      </c>
      <c r="M321" s="25">
        <v>3.9500000000000004E-3</v>
      </c>
      <c r="N321" s="25">
        <f t="shared" si="70"/>
        <v>3.6550000000000003E-3</v>
      </c>
      <c r="O321" s="25"/>
      <c r="P321" s="25">
        <f t="shared" si="71"/>
        <v>8.3739000000000036E-4</v>
      </c>
      <c r="Q321" s="25">
        <f t="shared" si="72"/>
        <v>1.928509170000001E-2</v>
      </c>
      <c r="R321" s="25">
        <v>7.3400000000000002E-3</v>
      </c>
      <c r="S321" s="25">
        <f t="shared" si="73"/>
        <v>7.045E-3</v>
      </c>
      <c r="T321" s="25"/>
      <c r="U321" s="25">
        <f t="shared" si="74"/>
        <v>1.2423900000000003E-3</v>
      </c>
      <c r="V321" s="25">
        <f t="shared" si="75"/>
        <v>2.8612241700000009E-2</v>
      </c>
      <c r="W321" s="25">
        <v>5.7400000000000003E-3</v>
      </c>
      <c r="X321" s="25">
        <f t="shared" si="76"/>
        <v>5.4450000000000002E-3</v>
      </c>
      <c r="Y321" s="25"/>
      <c r="Z321" s="25">
        <f t="shared" si="77"/>
        <v>9.5578999999999976E-4</v>
      </c>
      <c r="AA321" s="25">
        <f t="shared" si="78"/>
        <v>2.2011843699999995E-2</v>
      </c>
      <c r="AB321" s="25">
        <v>5.5999999999999995E-4</v>
      </c>
      <c r="AC321" s="25">
        <f t="shared" si="79"/>
        <v>2.9499999999999996E-4</v>
      </c>
    </row>
    <row r="322" spans="1:29" s="15" customFormat="1">
      <c r="A322" s="18">
        <v>570</v>
      </c>
      <c r="B322" s="25">
        <v>8.0000000000000007E-5</v>
      </c>
      <c r="C322" s="25">
        <v>3.8600000000000001E-3</v>
      </c>
      <c r="D322" s="25">
        <f t="shared" si="64"/>
        <v>3.5050000000000003E-3</v>
      </c>
      <c r="E322" s="25"/>
      <c r="F322" s="25">
        <f t="shared" si="65"/>
        <v>8.9889000000000028E-4</v>
      </c>
      <c r="G322" s="25">
        <f t="shared" si="66"/>
        <v>2.0701436700000006E-2</v>
      </c>
      <c r="H322" s="25">
        <v>4.8199999999999996E-3</v>
      </c>
      <c r="I322" s="25">
        <f t="shared" si="67"/>
        <v>4.4649999999999994E-3</v>
      </c>
      <c r="J322" s="25"/>
      <c r="K322" s="25">
        <f t="shared" si="68"/>
        <v>8.8938999999999945E-4</v>
      </c>
      <c r="L322" s="25">
        <f t="shared" si="69"/>
        <v>2.048265169999999E-2</v>
      </c>
      <c r="M322" s="25">
        <v>3.9899999999999996E-3</v>
      </c>
      <c r="N322" s="25">
        <f t="shared" si="70"/>
        <v>3.6349999999999998E-3</v>
      </c>
      <c r="O322" s="25"/>
      <c r="P322" s="25">
        <f t="shared" si="71"/>
        <v>8.1738999999999987E-4</v>
      </c>
      <c r="Q322" s="25">
        <f t="shared" si="72"/>
        <v>1.8824491699999998E-2</v>
      </c>
      <c r="R322" s="25">
        <v>7.4000000000000003E-3</v>
      </c>
      <c r="S322" s="25">
        <f t="shared" si="73"/>
        <v>7.045E-3</v>
      </c>
      <c r="T322" s="25"/>
      <c r="U322" s="25">
        <f t="shared" si="74"/>
        <v>1.2423900000000003E-3</v>
      </c>
      <c r="V322" s="25">
        <f t="shared" si="75"/>
        <v>2.8612241700000009E-2</v>
      </c>
      <c r="W322" s="25">
        <v>5.9199999999999999E-3</v>
      </c>
      <c r="X322" s="25">
        <f t="shared" si="76"/>
        <v>5.5649999999999996E-3</v>
      </c>
      <c r="Y322" s="25"/>
      <c r="Z322" s="25">
        <f t="shared" si="77"/>
        <v>1.0757899999999992E-3</v>
      </c>
      <c r="AA322" s="25">
        <f t="shared" si="78"/>
        <v>2.4775443699999983E-2</v>
      </c>
      <c r="AB322" s="25">
        <v>6.3000000000000003E-4</v>
      </c>
      <c r="AC322" s="25">
        <f t="shared" si="79"/>
        <v>3.5500000000000001E-4</v>
      </c>
    </row>
    <row r="323" spans="1:29" s="15" customFormat="1">
      <c r="A323" s="18">
        <v>571</v>
      </c>
      <c r="B323" s="25">
        <v>8.0000000000000007E-5</v>
      </c>
      <c r="C323" s="25">
        <v>3.64E-3</v>
      </c>
      <c r="D323" s="25">
        <f t="shared" ref="D323:D386" si="80">C323-AC323</f>
        <v>3.2799999999999999E-3</v>
      </c>
      <c r="E323" s="25"/>
      <c r="F323" s="25">
        <f t="shared" ref="F323:F351" si="81">D323-0.00260611</f>
        <v>6.7388999999999991E-4</v>
      </c>
      <c r="G323" s="25">
        <f t="shared" ref="G323:G351" si="82">F323*23.03</f>
        <v>1.5519686699999998E-2</v>
      </c>
      <c r="H323" s="25">
        <v>4.6899999999999997E-3</v>
      </c>
      <c r="I323" s="25">
        <f t="shared" ref="I323:I386" si="83">H323-AC323</f>
        <v>4.3299999999999996E-3</v>
      </c>
      <c r="J323" s="25"/>
      <c r="K323" s="25">
        <f t="shared" ref="K323:K351" si="84">I323-0.00357561</f>
        <v>7.5438999999999975E-4</v>
      </c>
      <c r="L323" s="25">
        <f t="shared" ref="L323:L351" si="85">K323*23.03</f>
        <v>1.7373601699999994E-2</v>
      </c>
      <c r="M323" s="25">
        <v>3.9300000000000003E-3</v>
      </c>
      <c r="N323" s="25">
        <f t="shared" ref="N323:N386" si="86">M323-AC323</f>
        <v>3.5700000000000003E-3</v>
      </c>
      <c r="O323" s="25"/>
      <c r="P323" s="25">
        <f t="shared" ref="P323:P351" si="87">N323-0.00281761</f>
        <v>7.5239000000000035E-4</v>
      </c>
      <c r="Q323" s="25">
        <f t="shared" ref="Q323:Q351" si="88">P323*23.03</f>
        <v>1.7327541700000008E-2</v>
      </c>
      <c r="R323" s="25">
        <v>7.3099999999999997E-3</v>
      </c>
      <c r="S323" s="25">
        <f t="shared" ref="S323:S386" si="89">R323-AC323</f>
        <v>6.9499999999999996E-3</v>
      </c>
      <c r="T323" s="25"/>
      <c r="U323" s="25">
        <f t="shared" ref="U323:U351" si="90">S323-0.00580261</f>
        <v>1.1473899999999999E-3</v>
      </c>
      <c r="V323" s="25">
        <f t="shared" ref="V323:V351" si="91">U323*23.03</f>
        <v>2.6424391699999997E-2</v>
      </c>
      <c r="W323" s="25">
        <v>5.7600000000000004E-3</v>
      </c>
      <c r="X323" s="25">
        <f t="shared" ref="X323:X386" si="92">W323-AC323</f>
        <v>5.4000000000000003E-3</v>
      </c>
      <c r="Y323" s="25"/>
      <c r="Z323" s="25">
        <f t="shared" ref="Z323:Z351" si="93">X323-0.00448921</f>
        <v>9.1078999999999986E-4</v>
      </c>
      <c r="AA323" s="25">
        <f t="shared" ref="AA323:AA351" si="94">Z323*23.03</f>
        <v>2.0975493699999997E-2</v>
      </c>
      <c r="AB323" s="25">
        <v>6.4000000000000005E-4</v>
      </c>
      <c r="AC323" s="25">
        <f t="shared" ref="AC323:AC386" si="95">(B323+AB323)/2</f>
        <v>3.6000000000000002E-4</v>
      </c>
    </row>
    <row r="324" spans="1:29" s="15" customFormat="1">
      <c r="A324" s="18">
        <v>572</v>
      </c>
      <c r="B324" s="25">
        <v>3.0000000000000001E-5</v>
      </c>
      <c r="C324" s="25">
        <v>3.7799999999999999E-3</v>
      </c>
      <c r="D324" s="25">
        <f t="shared" si="80"/>
        <v>3.4450000000000001E-3</v>
      </c>
      <c r="E324" s="25"/>
      <c r="F324" s="25">
        <f t="shared" si="81"/>
        <v>8.3889000000000012E-4</v>
      </c>
      <c r="G324" s="25">
        <f t="shared" si="82"/>
        <v>1.9319636700000004E-2</v>
      </c>
      <c r="H324" s="25">
        <v>4.7099999999999998E-3</v>
      </c>
      <c r="I324" s="25">
        <f t="shared" si="83"/>
        <v>4.3749999999999995E-3</v>
      </c>
      <c r="J324" s="25"/>
      <c r="K324" s="25">
        <f t="shared" si="84"/>
        <v>7.9938999999999965E-4</v>
      </c>
      <c r="L324" s="25">
        <f t="shared" si="85"/>
        <v>1.8409951699999993E-2</v>
      </c>
      <c r="M324" s="25">
        <v>3.8999999999999998E-3</v>
      </c>
      <c r="N324" s="25">
        <f t="shared" si="86"/>
        <v>3.5649999999999996E-3</v>
      </c>
      <c r="O324" s="25"/>
      <c r="P324" s="25">
        <f t="shared" si="87"/>
        <v>7.4738999999999969E-4</v>
      </c>
      <c r="Q324" s="25">
        <f t="shared" si="88"/>
        <v>1.7212391699999992E-2</v>
      </c>
      <c r="R324" s="25">
        <v>7.3000000000000001E-3</v>
      </c>
      <c r="S324" s="25">
        <f t="shared" si="89"/>
        <v>6.9649999999999998E-3</v>
      </c>
      <c r="T324" s="25"/>
      <c r="U324" s="25">
        <f t="shared" si="90"/>
        <v>1.1623900000000001E-3</v>
      </c>
      <c r="V324" s="25">
        <f t="shared" si="91"/>
        <v>2.6769841700000005E-2</v>
      </c>
      <c r="W324" s="25">
        <v>5.8500000000000002E-3</v>
      </c>
      <c r="X324" s="25">
        <f t="shared" si="92"/>
        <v>5.5149999999999999E-3</v>
      </c>
      <c r="Y324" s="25"/>
      <c r="Z324" s="25">
        <f t="shared" si="93"/>
        <v>1.0257899999999995E-3</v>
      </c>
      <c r="AA324" s="25">
        <f t="shared" si="94"/>
        <v>2.362394369999999E-2</v>
      </c>
      <c r="AB324" s="25">
        <v>6.4000000000000005E-4</v>
      </c>
      <c r="AC324" s="25">
        <f t="shared" si="95"/>
        <v>3.3500000000000001E-4</v>
      </c>
    </row>
    <row r="325" spans="1:29" s="15" customFormat="1">
      <c r="A325" s="18">
        <v>573</v>
      </c>
      <c r="B325" s="25">
        <v>1.1E-4</v>
      </c>
      <c r="C325" s="25">
        <v>3.5899999999999999E-3</v>
      </c>
      <c r="D325" s="25">
        <f t="shared" si="80"/>
        <v>3.2099999999999997E-3</v>
      </c>
      <c r="E325" s="25"/>
      <c r="F325" s="25">
        <f t="shared" si="81"/>
        <v>6.0388999999999972E-4</v>
      </c>
      <c r="G325" s="25">
        <f t="shared" si="82"/>
        <v>1.3907586699999995E-2</v>
      </c>
      <c r="H325" s="25">
        <v>4.5199999999999997E-3</v>
      </c>
      <c r="I325" s="25">
        <f t="shared" si="83"/>
        <v>4.1399999999999996E-3</v>
      </c>
      <c r="J325" s="25"/>
      <c r="K325" s="25">
        <f t="shared" si="84"/>
        <v>5.6438999999999968E-4</v>
      </c>
      <c r="L325" s="25">
        <f t="shared" si="85"/>
        <v>1.2997901699999993E-2</v>
      </c>
      <c r="M325" s="25">
        <v>3.8800000000000002E-3</v>
      </c>
      <c r="N325" s="25">
        <f t="shared" si="86"/>
        <v>3.5000000000000001E-3</v>
      </c>
      <c r="O325" s="25"/>
      <c r="P325" s="25">
        <f t="shared" si="87"/>
        <v>6.8239000000000017E-4</v>
      </c>
      <c r="Q325" s="25">
        <f t="shared" si="88"/>
        <v>1.5715441700000006E-2</v>
      </c>
      <c r="R325" s="25">
        <v>7.1500000000000001E-3</v>
      </c>
      <c r="S325" s="25">
        <f t="shared" si="89"/>
        <v>6.77E-3</v>
      </c>
      <c r="T325" s="25"/>
      <c r="U325" s="25">
        <f t="shared" si="90"/>
        <v>9.6739000000000026E-4</v>
      </c>
      <c r="V325" s="25">
        <f t="shared" si="91"/>
        <v>2.2278991700000007E-2</v>
      </c>
      <c r="W325" s="25">
        <v>5.6600000000000001E-3</v>
      </c>
      <c r="X325" s="25">
        <f t="shared" si="92"/>
        <v>5.28E-3</v>
      </c>
      <c r="Y325" s="25"/>
      <c r="Z325" s="25">
        <f t="shared" si="93"/>
        <v>7.9078999999999955E-4</v>
      </c>
      <c r="AA325" s="25">
        <f t="shared" si="94"/>
        <v>1.8211893699999992E-2</v>
      </c>
      <c r="AB325" s="25">
        <v>6.4999999999999997E-4</v>
      </c>
      <c r="AC325" s="25">
        <f t="shared" si="95"/>
        <v>3.7999999999999997E-4</v>
      </c>
    </row>
    <row r="326" spans="1:29" s="15" customFormat="1">
      <c r="A326" s="18">
        <v>574</v>
      </c>
      <c r="B326" s="25">
        <v>1.2999999999999999E-4</v>
      </c>
      <c r="C326" s="25">
        <v>3.7799999999999999E-3</v>
      </c>
      <c r="D326" s="25">
        <f t="shared" si="80"/>
        <v>3.3549999999999999E-3</v>
      </c>
      <c r="E326" s="25"/>
      <c r="F326" s="25">
        <f t="shared" si="81"/>
        <v>7.4888999999999989E-4</v>
      </c>
      <c r="G326" s="25">
        <f t="shared" si="82"/>
        <v>1.72469367E-2</v>
      </c>
      <c r="H326" s="25">
        <v>4.7099999999999998E-3</v>
      </c>
      <c r="I326" s="25">
        <f t="shared" si="83"/>
        <v>4.2849999999999997E-3</v>
      </c>
      <c r="J326" s="25"/>
      <c r="K326" s="25">
        <f t="shared" si="84"/>
        <v>7.0938999999999985E-4</v>
      </c>
      <c r="L326" s="25">
        <f t="shared" si="85"/>
        <v>1.6337251699999996E-2</v>
      </c>
      <c r="M326" s="25">
        <v>3.8800000000000002E-3</v>
      </c>
      <c r="N326" s="25">
        <f t="shared" si="86"/>
        <v>3.4550000000000002E-3</v>
      </c>
      <c r="O326" s="25"/>
      <c r="P326" s="25">
        <f t="shared" si="87"/>
        <v>6.3739000000000027E-4</v>
      </c>
      <c r="Q326" s="25">
        <f t="shared" si="88"/>
        <v>1.4679091700000008E-2</v>
      </c>
      <c r="R326" s="25">
        <v>7.1999999999999998E-3</v>
      </c>
      <c r="S326" s="25">
        <f t="shared" si="89"/>
        <v>6.7749999999999998E-3</v>
      </c>
      <c r="T326" s="25"/>
      <c r="U326" s="25">
        <f t="shared" si="90"/>
        <v>9.7239000000000006E-4</v>
      </c>
      <c r="V326" s="25">
        <f t="shared" si="91"/>
        <v>2.2394141700000002E-2</v>
      </c>
      <c r="W326" s="25">
        <v>5.8399999999999997E-3</v>
      </c>
      <c r="X326" s="25">
        <f t="shared" si="92"/>
        <v>5.4149999999999997E-3</v>
      </c>
      <c r="Y326" s="25"/>
      <c r="Z326" s="25">
        <f t="shared" si="93"/>
        <v>9.2578999999999925E-4</v>
      </c>
      <c r="AA326" s="25">
        <f t="shared" si="94"/>
        <v>2.1320943699999984E-2</v>
      </c>
      <c r="AB326" s="25">
        <v>7.2000000000000005E-4</v>
      </c>
      <c r="AC326" s="25">
        <f t="shared" si="95"/>
        <v>4.2500000000000003E-4</v>
      </c>
    </row>
    <row r="327" spans="1:29" s="15" customFormat="1">
      <c r="A327" s="18">
        <v>575</v>
      </c>
      <c r="B327" s="25">
        <v>1.4999999999999999E-4</v>
      </c>
      <c r="C327" s="25">
        <v>3.5899999999999999E-3</v>
      </c>
      <c r="D327" s="25">
        <f t="shared" si="80"/>
        <v>3.1249999999999997E-3</v>
      </c>
      <c r="E327" s="25"/>
      <c r="F327" s="25">
        <f t="shared" si="81"/>
        <v>5.1888999999999972E-4</v>
      </c>
      <c r="G327" s="25">
        <f t="shared" si="82"/>
        <v>1.1950036699999994E-2</v>
      </c>
      <c r="H327" s="25">
        <v>4.5100000000000001E-3</v>
      </c>
      <c r="I327" s="25">
        <f t="shared" si="83"/>
        <v>4.045E-3</v>
      </c>
      <c r="J327" s="25"/>
      <c r="K327" s="25">
        <f t="shared" si="84"/>
        <v>4.6939000000000008E-4</v>
      </c>
      <c r="L327" s="25">
        <f t="shared" si="85"/>
        <v>1.0810051700000002E-2</v>
      </c>
      <c r="M327" s="25">
        <v>3.8400000000000001E-3</v>
      </c>
      <c r="N327" s="25">
        <f t="shared" si="86"/>
        <v>3.375E-3</v>
      </c>
      <c r="O327" s="25"/>
      <c r="P327" s="25">
        <f t="shared" si="87"/>
        <v>5.5739000000000006E-4</v>
      </c>
      <c r="Q327" s="25">
        <f t="shared" si="88"/>
        <v>1.2836691700000001E-2</v>
      </c>
      <c r="R327" s="25">
        <v>7.1999999999999998E-3</v>
      </c>
      <c r="S327" s="25">
        <f t="shared" si="89"/>
        <v>6.7349999999999997E-3</v>
      </c>
      <c r="T327" s="25"/>
      <c r="U327" s="25">
        <f t="shared" si="90"/>
        <v>9.3238999999999995E-4</v>
      </c>
      <c r="V327" s="25">
        <f t="shared" si="91"/>
        <v>2.1472941700000001E-2</v>
      </c>
      <c r="W327" s="25">
        <v>5.6899999999999997E-3</v>
      </c>
      <c r="X327" s="25">
        <f t="shared" si="92"/>
        <v>5.2249999999999996E-3</v>
      </c>
      <c r="Y327" s="25"/>
      <c r="Z327" s="25">
        <f t="shared" si="93"/>
        <v>7.3578999999999919E-4</v>
      </c>
      <c r="AA327" s="25">
        <f t="shared" si="94"/>
        <v>1.6945243699999984E-2</v>
      </c>
      <c r="AB327" s="25">
        <v>7.7999999999999999E-4</v>
      </c>
      <c r="AC327" s="25">
        <f t="shared" si="95"/>
        <v>4.6499999999999997E-4</v>
      </c>
    </row>
    <row r="328" spans="1:29" s="15" customFormat="1">
      <c r="A328" s="18">
        <v>576</v>
      </c>
      <c r="B328" s="25">
        <v>1.1E-4</v>
      </c>
      <c r="C328" s="25">
        <v>3.7599999999999999E-3</v>
      </c>
      <c r="D328" s="25">
        <f t="shared" si="80"/>
        <v>3.3449999999999999E-3</v>
      </c>
      <c r="E328" s="25"/>
      <c r="F328" s="25">
        <f t="shared" si="81"/>
        <v>7.3888999999999986E-4</v>
      </c>
      <c r="G328" s="25">
        <f t="shared" si="82"/>
        <v>1.7016636699999997E-2</v>
      </c>
      <c r="H328" s="25">
        <v>4.7200000000000002E-3</v>
      </c>
      <c r="I328" s="25">
        <f t="shared" si="83"/>
        <v>4.3049999999999998E-3</v>
      </c>
      <c r="J328" s="25"/>
      <c r="K328" s="25">
        <f t="shared" si="84"/>
        <v>7.293899999999999E-4</v>
      </c>
      <c r="L328" s="25">
        <f t="shared" si="85"/>
        <v>1.6797851699999998E-2</v>
      </c>
      <c r="M328" s="25">
        <v>3.79E-3</v>
      </c>
      <c r="N328" s="25">
        <f t="shared" si="86"/>
        <v>3.375E-3</v>
      </c>
      <c r="O328" s="25"/>
      <c r="P328" s="25">
        <f t="shared" si="87"/>
        <v>5.5739000000000006E-4</v>
      </c>
      <c r="Q328" s="25">
        <f t="shared" si="88"/>
        <v>1.2836691700000001E-2</v>
      </c>
      <c r="R328" s="25">
        <v>7.2399999999999999E-3</v>
      </c>
      <c r="S328" s="25">
        <f t="shared" si="89"/>
        <v>6.8249999999999995E-3</v>
      </c>
      <c r="T328" s="25"/>
      <c r="U328" s="25">
        <f t="shared" si="90"/>
        <v>1.0223899999999998E-3</v>
      </c>
      <c r="V328" s="25">
        <f t="shared" si="91"/>
        <v>2.3545641699999995E-2</v>
      </c>
      <c r="W328" s="25">
        <v>5.79E-3</v>
      </c>
      <c r="X328" s="25">
        <f t="shared" si="92"/>
        <v>5.3749999999999996E-3</v>
      </c>
      <c r="Y328" s="25"/>
      <c r="Z328" s="25">
        <f t="shared" si="93"/>
        <v>8.8578999999999915E-4</v>
      </c>
      <c r="AA328" s="25">
        <f t="shared" si="94"/>
        <v>2.0399743699999983E-2</v>
      </c>
      <c r="AB328" s="25">
        <v>7.2000000000000005E-4</v>
      </c>
      <c r="AC328" s="25">
        <f t="shared" si="95"/>
        <v>4.15E-4</v>
      </c>
    </row>
    <row r="329" spans="1:29" s="15" customFormat="1">
      <c r="A329" s="18">
        <v>577</v>
      </c>
      <c r="B329" s="25">
        <v>3.0000000000000001E-5</v>
      </c>
      <c r="C329" s="25">
        <v>3.5599999999999998E-3</v>
      </c>
      <c r="D329" s="25">
        <f t="shared" si="80"/>
        <v>3.2249999999999996E-3</v>
      </c>
      <c r="E329" s="25"/>
      <c r="F329" s="25">
        <f t="shared" si="81"/>
        <v>6.1888999999999954E-4</v>
      </c>
      <c r="G329" s="25">
        <f t="shared" si="82"/>
        <v>1.425303669999999E-2</v>
      </c>
      <c r="H329" s="25">
        <v>4.4999999999999997E-3</v>
      </c>
      <c r="I329" s="25">
        <f t="shared" si="83"/>
        <v>4.1649999999999994E-3</v>
      </c>
      <c r="J329" s="25"/>
      <c r="K329" s="25">
        <f t="shared" si="84"/>
        <v>5.8938999999999953E-4</v>
      </c>
      <c r="L329" s="25">
        <f t="shared" si="85"/>
        <v>1.3573651699999989E-2</v>
      </c>
      <c r="M329" s="25">
        <v>3.82E-3</v>
      </c>
      <c r="N329" s="25">
        <f t="shared" si="86"/>
        <v>3.4850000000000003E-3</v>
      </c>
      <c r="O329" s="25"/>
      <c r="P329" s="25">
        <f t="shared" si="87"/>
        <v>6.6739000000000034E-4</v>
      </c>
      <c r="Q329" s="25">
        <f t="shared" si="88"/>
        <v>1.5369991700000009E-2</v>
      </c>
      <c r="R329" s="25">
        <v>7.1900000000000002E-3</v>
      </c>
      <c r="S329" s="25">
        <f t="shared" si="89"/>
        <v>6.855E-3</v>
      </c>
      <c r="T329" s="25"/>
      <c r="U329" s="25">
        <f t="shared" si="90"/>
        <v>1.0523900000000003E-3</v>
      </c>
      <c r="V329" s="25">
        <f t="shared" si="91"/>
        <v>2.4236541700000006E-2</v>
      </c>
      <c r="W329" s="25">
        <v>5.5100000000000001E-3</v>
      </c>
      <c r="X329" s="25">
        <f t="shared" si="92"/>
        <v>5.1749999999999999E-3</v>
      </c>
      <c r="Y329" s="25"/>
      <c r="Z329" s="25">
        <f t="shared" si="93"/>
        <v>6.8578999999999949E-4</v>
      </c>
      <c r="AA329" s="25">
        <f t="shared" si="94"/>
        <v>1.5793743699999988E-2</v>
      </c>
      <c r="AB329" s="25">
        <v>6.4000000000000005E-4</v>
      </c>
      <c r="AC329" s="25">
        <f t="shared" si="95"/>
        <v>3.3500000000000001E-4</v>
      </c>
    </row>
    <row r="330" spans="1:29" s="15" customFormat="1">
      <c r="A330" s="18">
        <v>578</v>
      </c>
      <c r="B330" s="25">
        <v>6.8999999999999997E-5</v>
      </c>
      <c r="C330" s="25">
        <v>3.7200000000000002E-3</v>
      </c>
      <c r="D330" s="25">
        <f t="shared" si="80"/>
        <v>3.3355000000000004E-3</v>
      </c>
      <c r="E330" s="25"/>
      <c r="F330" s="25">
        <f t="shared" si="81"/>
        <v>7.2939000000000033E-4</v>
      </c>
      <c r="G330" s="25">
        <f t="shared" si="82"/>
        <v>1.6797851700000008E-2</v>
      </c>
      <c r="H330" s="25">
        <v>4.7000000000000002E-3</v>
      </c>
      <c r="I330" s="25">
        <f t="shared" si="83"/>
        <v>4.3154999999999999E-3</v>
      </c>
      <c r="J330" s="25"/>
      <c r="K330" s="25">
        <f t="shared" si="84"/>
        <v>7.3988999999999999E-4</v>
      </c>
      <c r="L330" s="25">
        <f t="shared" si="85"/>
        <v>1.7039666700000001E-2</v>
      </c>
      <c r="M330" s="25">
        <v>3.8300000000000001E-3</v>
      </c>
      <c r="N330" s="25">
        <f t="shared" si="86"/>
        <v>3.4455000000000002E-3</v>
      </c>
      <c r="O330" s="25"/>
      <c r="P330" s="25">
        <f t="shared" si="87"/>
        <v>6.2789000000000031E-4</v>
      </c>
      <c r="Q330" s="25">
        <f t="shared" si="88"/>
        <v>1.4460306700000009E-2</v>
      </c>
      <c r="R330" s="25">
        <v>7.2500000000000004E-3</v>
      </c>
      <c r="S330" s="25">
        <f t="shared" si="89"/>
        <v>6.8655000000000001E-3</v>
      </c>
      <c r="T330" s="25"/>
      <c r="U330" s="25">
        <f t="shared" si="90"/>
        <v>1.0628900000000004E-3</v>
      </c>
      <c r="V330" s="25">
        <f t="shared" si="91"/>
        <v>2.4478356700000009E-2</v>
      </c>
      <c r="W330" s="25">
        <v>5.7299999999999999E-3</v>
      </c>
      <c r="X330" s="25">
        <f t="shared" si="92"/>
        <v>5.3454999999999996E-3</v>
      </c>
      <c r="Y330" s="25"/>
      <c r="Z330" s="25">
        <f t="shared" si="93"/>
        <v>8.5628999999999914E-4</v>
      </c>
      <c r="AA330" s="25">
        <f t="shared" si="94"/>
        <v>1.9720358699999982E-2</v>
      </c>
      <c r="AB330" s="25">
        <v>6.9999999999999999E-4</v>
      </c>
      <c r="AC330" s="25">
        <f t="shared" si="95"/>
        <v>3.8449999999999997E-4</v>
      </c>
    </row>
    <row r="331" spans="1:29" s="15" customFormat="1">
      <c r="A331" s="18">
        <v>579</v>
      </c>
      <c r="B331" s="25">
        <v>5.0000000000000002E-5</v>
      </c>
      <c r="C331" s="25">
        <v>3.5000000000000001E-3</v>
      </c>
      <c r="D331" s="25">
        <f t="shared" si="80"/>
        <v>3.0999999999999999E-3</v>
      </c>
      <c r="E331" s="25"/>
      <c r="F331" s="25">
        <f t="shared" si="81"/>
        <v>4.9388999999999987E-4</v>
      </c>
      <c r="G331" s="25">
        <f t="shared" si="82"/>
        <v>1.1374286699999998E-2</v>
      </c>
      <c r="H331" s="25">
        <v>4.45E-3</v>
      </c>
      <c r="I331" s="25">
        <f t="shared" si="83"/>
        <v>4.0499999999999998E-3</v>
      </c>
      <c r="J331" s="25"/>
      <c r="K331" s="25">
        <f t="shared" si="84"/>
        <v>4.7438999999999988E-4</v>
      </c>
      <c r="L331" s="25">
        <f t="shared" si="85"/>
        <v>1.0925201699999998E-2</v>
      </c>
      <c r="M331" s="25">
        <v>3.6900000000000001E-3</v>
      </c>
      <c r="N331" s="25">
        <f t="shared" si="86"/>
        <v>3.29E-3</v>
      </c>
      <c r="O331" s="25"/>
      <c r="P331" s="25">
        <f t="shared" si="87"/>
        <v>4.7239000000000005E-4</v>
      </c>
      <c r="Q331" s="25">
        <f t="shared" si="88"/>
        <v>1.0879141700000001E-2</v>
      </c>
      <c r="R331" s="25">
        <v>7.0200000000000002E-3</v>
      </c>
      <c r="S331" s="25">
        <f t="shared" si="89"/>
        <v>6.62E-3</v>
      </c>
      <c r="T331" s="25"/>
      <c r="U331" s="25">
        <f t="shared" si="90"/>
        <v>8.173900000000003E-4</v>
      </c>
      <c r="V331" s="25">
        <f t="shared" si="91"/>
        <v>1.8824491700000008E-2</v>
      </c>
      <c r="W331" s="25">
        <v>5.47E-3</v>
      </c>
      <c r="X331" s="25">
        <f t="shared" si="92"/>
        <v>5.0699999999999999E-3</v>
      </c>
      <c r="Y331" s="25"/>
      <c r="Z331" s="25">
        <f t="shared" si="93"/>
        <v>5.8078999999999943E-4</v>
      </c>
      <c r="AA331" s="25">
        <f t="shared" si="94"/>
        <v>1.3375593699999988E-2</v>
      </c>
      <c r="AB331" s="25">
        <v>7.5000000000000002E-4</v>
      </c>
      <c r="AC331" s="25">
        <f t="shared" si="95"/>
        <v>4.0000000000000002E-4</v>
      </c>
    </row>
    <row r="332" spans="1:29" s="15" customFormat="1">
      <c r="A332" s="18">
        <v>580</v>
      </c>
      <c r="B332" s="25">
        <v>1.6000000000000001E-4</v>
      </c>
      <c r="C332" s="25">
        <v>3.63E-3</v>
      </c>
      <c r="D332" s="25">
        <f t="shared" si="80"/>
        <v>3.16E-3</v>
      </c>
      <c r="E332" s="25"/>
      <c r="F332" s="25">
        <f t="shared" si="81"/>
        <v>5.5389000000000002E-4</v>
      </c>
      <c r="G332" s="25">
        <f t="shared" si="82"/>
        <v>1.27560867E-2</v>
      </c>
      <c r="H332" s="25">
        <v>4.6600000000000001E-3</v>
      </c>
      <c r="I332" s="25">
        <f t="shared" si="83"/>
        <v>4.1900000000000001E-3</v>
      </c>
      <c r="J332" s="25"/>
      <c r="K332" s="25">
        <f t="shared" si="84"/>
        <v>6.1439000000000025E-4</v>
      </c>
      <c r="L332" s="25">
        <f t="shared" si="85"/>
        <v>1.4149401700000007E-2</v>
      </c>
      <c r="M332" s="25">
        <v>3.79E-3</v>
      </c>
      <c r="N332" s="25">
        <f t="shared" si="86"/>
        <v>3.32E-3</v>
      </c>
      <c r="O332" s="25"/>
      <c r="P332" s="25">
        <f t="shared" si="87"/>
        <v>5.0239000000000013E-4</v>
      </c>
      <c r="Q332" s="25">
        <f t="shared" si="88"/>
        <v>1.1570041700000004E-2</v>
      </c>
      <c r="R332" s="25">
        <v>7.2100000000000003E-3</v>
      </c>
      <c r="S332" s="25">
        <f t="shared" si="89"/>
        <v>6.7400000000000003E-3</v>
      </c>
      <c r="T332" s="25"/>
      <c r="U332" s="25">
        <f t="shared" si="90"/>
        <v>9.3739000000000062E-4</v>
      </c>
      <c r="V332" s="25">
        <f t="shared" si="91"/>
        <v>2.1588091700000017E-2</v>
      </c>
      <c r="W332" s="25">
        <v>5.7299999999999999E-3</v>
      </c>
      <c r="X332" s="25">
        <f t="shared" si="92"/>
        <v>5.2599999999999999E-3</v>
      </c>
      <c r="Y332" s="25"/>
      <c r="Z332" s="25">
        <f t="shared" si="93"/>
        <v>7.707899999999995E-4</v>
      </c>
      <c r="AA332" s="25">
        <f t="shared" si="94"/>
        <v>1.775129369999999E-2</v>
      </c>
      <c r="AB332" s="25">
        <v>7.7999999999999999E-4</v>
      </c>
      <c r="AC332" s="25">
        <f t="shared" si="95"/>
        <v>4.6999999999999999E-4</v>
      </c>
    </row>
    <row r="333" spans="1:29" s="15" customFormat="1">
      <c r="A333" s="18">
        <v>581</v>
      </c>
      <c r="B333" s="25">
        <v>1E-4</v>
      </c>
      <c r="C333" s="25">
        <v>3.49E-3</v>
      </c>
      <c r="D333" s="25">
        <f t="shared" si="80"/>
        <v>3.0600000000000002E-3</v>
      </c>
      <c r="E333" s="25"/>
      <c r="F333" s="25">
        <f t="shared" si="81"/>
        <v>4.538900000000002E-4</v>
      </c>
      <c r="G333" s="25">
        <f t="shared" si="82"/>
        <v>1.0453086700000004E-2</v>
      </c>
      <c r="H333" s="25">
        <v>4.4400000000000004E-3</v>
      </c>
      <c r="I333" s="25">
        <f t="shared" si="83"/>
        <v>4.0100000000000005E-3</v>
      </c>
      <c r="J333" s="25"/>
      <c r="K333" s="25">
        <f t="shared" si="84"/>
        <v>4.3439000000000064E-4</v>
      </c>
      <c r="L333" s="25">
        <f t="shared" si="85"/>
        <v>1.0004001700000015E-2</v>
      </c>
      <c r="M333" s="25">
        <v>3.7399999999999998E-3</v>
      </c>
      <c r="N333" s="25">
        <f t="shared" si="86"/>
        <v>3.3099999999999996E-3</v>
      </c>
      <c r="O333" s="25"/>
      <c r="P333" s="25">
        <f t="shared" si="87"/>
        <v>4.9238999999999967E-4</v>
      </c>
      <c r="Q333" s="25">
        <f t="shared" si="88"/>
        <v>1.1339741699999992E-2</v>
      </c>
      <c r="R333" s="25">
        <v>7.0200000000000002E-3</v>
      </c>
      <c r="S333" s="25">
        <f t="shared" si="89"/>
        <v>6.5900000000000004E-3</v>
      </c>
      <c r="T333" s="25"/>
      <c r="U333" s="25">
        <f t="shared" si="90"/>
        <v>7.8739000000000066E-4</v>
      </c>
      <c r="V333" s="25">
        <f t="shared" si="91"/>
        <v>1.8133591700000017E-2</v>
      </c>
      <c r="W333" s="25">
        <v>5.5300000000000002E-3</v>
      </c>
      <c r="X333" s="25">
        <f t="shared" si="92"/>
        <v>5.1000000000000004E-3</v>
      </c>
      <c r="Y333" s="25"/>
      <c r="Z333" s="25">
        <f t="shared" si="93"/>
        <v>6.1078999999999994E-4</v>
      </c>
      <c r="AA333" s="25">
        <f t="shared" si="94"/>
        <v>1.40664937E-2</v>
      </c>
      <c r="AB333" s="25">
        <v>7.6000000000000004E-4</v>
      </c>
      <c r="AC333" s="25">
        <f t="shared" si="95"/>
        <v>4.3000000000000004E-4</v>
      </c>
    </row>
    <row r="334" spans="1:29" s="15" customFormat="1">
      <c r="A334" s="18">
        <v>582</v>
      </c>
      <c r="B334" s="25">
        <v>4.0000000000000003E-5</v>
      </c>
      <c r="C334" s="25">
        <v>3.6800000000000001E-3</v>
      </c>
      <c r="D334" s="25">
        <f t="shared" si="80"/>
        <v>3.3150000000000002E-3</v>
      </c>
      <c r="E334" s="25"/>
      <c r="F334" s="25">
        <f t="shared" si="81"/>
        <v>7.0889000000000021E-4</v>
      </c>
      <c r="G334" s="25">
        <f t="shared" si="82"/>
        <v>1.6325736700000006E-2</v>
      </c>
      <c r="H334" s="25">
        <v>4.62E-3</v>
      </c>
      <c r="I334" s="25">
        <f t="shared" si="83"/>
        <v>4.2550000000000001E-3</v>
      </c>
      <c r="J334" s="25"/>
      <c r="K334" s="25">
        <f t="shared" si="84"/>
        <v>6.793900000000002E-4</v>
      </c>
      <c r="L334" s="25">
        <f t="shared" si="85"/>
        <v>1.5646351700000005E-2</v>
      </c>
      <c r="M334" s="25">
        <v>3.7599999999999999E-3</v>
      </c>
      <c r="N334" s="25">
        <f t="shared" si="86"/>
        <v>3.395E-3</v>
      </c>
      <c r="O334" s="25"/>
      <c r="P334" s="25">
        <f t="shared" si="87"/>
        <v>5.7739000000000011E-4</v>
      </c>
      <c r="Q334" s="25">
        <f t="shared" si="88"/>
        <v>1.3297291700000003E-2</v>
      </c>
      <c r="R334" s="25">
        <v>7.1799999999999998E-3</v>
      </c>
      <c r="S334" s="25">
        <f t="shared" si="89"/>
        <v>6.8149999999999999E-3</v>
      </c>
      <c r="T334" s="25"/>
      <c r="U334" s="25">
        <f t="shared" si="90"/>
        <v>1.0123900000000002E-3</v>
      </c>
      <c r="V334" s="25">
        <f t="shared" si="91"/>
        <v>2.3315341700000006E-2</v>
      </c>
      <c r="W334" s="25">
        <v>5.7200000000000003E-3</v>
      </c>
      <c r="X334" s="25">
        <f t="shared" si="92"/>
        <v>5.3550000000000004E-3</v>
      </c>
      <c r="Y334" s="25"/>
      <c r="Z334" s="25">
        <f t="shared" si="93"/>
        <v>8.6578999999999996E-4</v>
      </c>
      <c r="AA334" s="25">
        <f t="shared" si="94"/>
        <v>1.9939143699999998E-2</v>
      </c>
      <c r="AB334" s="25">
        <v>6.8999999999999997E-4</v>
      </c>
      <c r="AC334" s="25">
        <f t="shared" si="95"/>
        <v>3.6499999999999998E-4</v>
      </c>
    </row>
    <row r="335" spans="1:29" s="15" customFormat="1">
      <c r="A335" s="18">
        <v>583</v>
      </c>
      <c r="B335" s="25">
        <v>3.0000000000000001E-5</v>
      </c>
      <c r="C335" s="25">
        <v>3.5000000000000001E-3</v>
      </c>
      <c r="D335" s="25">
        <f t="shared" si="80"/>
        <v>3.1050000000000001E-3</v>
      </c>
      <c r="E335" s="25"/>
      <c r="F335" s="25">
        <f t="shared" si="81"/>
        <v>4.988900000000001E-4</v>
      </c>
      <c r="G335" s="25">
        <f t="shared" si="82"/>
        <v>1.1489436700000003E-2</v>
      </c>
      <c r="H335" s="25">
        <v>4.3699999999999998E-3</v>
      </c>
      <c r="I335" s="25">
        <f t="shared" si="83"/>
        <v>3.9749999999999994E-3</v>
      </c>
      <c r="J335" s="25"/>
      <c r="K335" s="25">
        <f t="shared" si="84"/>
        <v>3.9938999999999947E-4</v>
      </c>
      <c r="L335" s="25">
        <f t="shared" si="85"/>
        <v>9.1979516999999879E-3</v>
      </c>
      <c r="M335" s="25">
        <v>3.7000000000000002E-3</v>
      </c>
      <c r="N335" s="25">
        <f t="shared" si="86"/>
        <v>3.3050000000000002E-3</v>
      </c>
      <c r="O335" s="25"/>
      <c r="P335" s="25">
        <f t="shared" si="87"/>
        <v>4.8739000000000031E-4</v>
      </c>
      <c r="Q335" s="25">
        <f t="shared" si="88"/>
        <v>1.1224591700000008E-2</v>
      </c>
      <c r="R335" s="25">
        <v>7.0099999999999997E-3</v>
      </c>
      <c r="S335" s="25">
        <f t="shared" si="89"/>
        <v>6.6149999999999994E-3</v>
      </c>
      <c r="T335" s="25"/>
      <c r="U335" s="25">
        <f t="shared" si="90"/>
        <v>8.1238999999999964E-4</v>
      </c>
      <c r="V335" s="25">
        <f t="shared" si="91"/>
        <v>1.8709341699999993E-2</v>
      </c>
      <c r="W335" s="25">
        <v>5.47E-3</v>
      </c>
      <c r="X335" s="25">
        <f t="shared" si="92"/>
        <v>5.0749999999999997E-3</v>
      </c>
      <c r="Y335" s="25"/>
      <c r="Z335" s="25">
        <f t="shared" si="93"/>
        <v>5.8578999999999923E-4</v>
      </c>
      <c r="AA335" s="25">
        <f t="shared" si="94"/>
        <v>1.3490743699999983E-2</v>
      </c>
      <c r="AB335" s="25">
        <v>7.6000000000000004E-4</v>
      </c>
      <c r="AC335" s="25">
        <f t="shared" si="95"/>
        <v>3.9500000000000001E-4</v>
      </c>
    </row>
    <row r="336" spans="1:29" s="15" customFormat="1">
      <c r="A336" s="18">
        <v>584</v>
      </c>
      <c r="B336" s="25">
        <v>1.0000000000000001E-5</v>
      </c>
      <c r="C336" s="25">
        <v>3.5500000000000002E-3</v>
      </c>
      <c r="D336" s="25">
        <f t="shared" si="80"/>
        <v>3.2300000000000002E-3</v>
      </c>
      <c r="E336" s="25"/>
      <c r="F336" s="25">
        <f t="shared" si="81"/>
        <v>6.2389000000000021E-4</v>
      </c>
      <c r="G336" s="25">
        <f t="shared" si="82"/>
        <v>1.4368186700000006E-2</v>
      </c>
      <c r="H336" s="25">
        <v>4.5199999999999997E-3</v>
      </c>
      <c r="I336" s="25">
        <f t="shared" si="83"/>
        <v>4.1999999999999997E-3</v>
      </c>
      <c r="J336" s="25"/>
      <c r="K336" s="25">
        <f t="shared" si="84"/>
        <v>6.2438999999999984E-4</v>
      </c>
      <c r="L336" s="25">
        <f t="shared" si="85"/>
        <v>1.4379701699999997E-2</v>
      </c>
      <c r="M336" s="25">
        <v>3.6600000000000001E-3</v>
      </c>
      <c r="N336" s="25">
        <f t="shared" si="86"/>
        <v>3.3400000000000001E-3</v>
      </c>
      <c r="O336" s="25"/>
      <c r="P336" s="25">
        <f t="shared" si="87"/>
        <v>5.2239000000000018E-4</v>
      </c>
      <c r="Q336" s="25">
        <f t="shared" si="88"/>
        <v>1.2030641700000004E-2</v>
      </c>
      <c r="R336" s="25">
        <v>7.0499999999999998E-3</v>
      </c>
      <c r="S336" s="25">
        <f t="shared" si="89"/>
        <v>6.7299999999999999E-3</v>
      </c>
      <c r="T336" s="25"/>
      <c r="U336" s="25">
        <f t="shared" si="90"/>
        <v>9.2739000000000016E-4</v>
      </c>
      <c r="V336" s="25">
        <f t="shared" si="91"/>
        <v>2.1357791700000003E-2</v>
      </c>
      <c r="W336" s="25">
        <v>5.5700000000000003E-3</v>
      </c>
      <c r="X336" s="25">
        <f t="shared" si="92"/>
        <v>5.2500000000000003E-3</v>
      </c>
      <c r="Y336" s="25"/>
      <c r="Z336" s="25">
        <f t="shared" si="93"/>
        <v>7.607899999999999E-4</v>
      </c>
      <c r="AA336" s="25">
        <f t="shared" si="94"/>
        <v>1.7520993699999998E-2</v>
      </c>
      <c r="AB336" s="25">
        <v>6.3000000000000003E-4</v>
      </c>
      <c r="AC336" s="25">
        <f t="shared" si="95"/>
        <v>3.2000000000000003E-4</v>
      </c>
    </row>
    <row r="337" spans="1:29" s="15" customFormat="1">
      <c r="A337" s="18">
        <v>585</v>
      </c>
      <c r="B337" s="25">
        <v>1.4999999999999999E-4</v>
      </c>
      <c r="C337" s="25">
        <v>3.47E-3</v>
      </c>
      <c r="D337" s="25">
        <f t="shared" si="80"/>
        <v>3.0149999999999999E-3</v>
      </c>
      <c r="E337" s="25"/>
      <c r="F337" s="25">
        <f t="shared" si="81"/>
        <v>4.0888999999999986E-4</v>
      </c>
      <c r="G337" s="25">
        <f t="shared" si="82"/>
        <v>9.4167366999999974E-3</v>
      </c>
      <c r="H337" s="25">
        <v>4.3299999999999996E-3</v>
      </c>
      <c r="I337" s="25">
        <f t="shared" si="83"/>
        <v>3.8749999999999995E-3</v>
      </c>
      <c r="J337" s="25"/>
      <c r="K337" s="25">
        <f t="shared" si="84"/>
        <v>2.9938999999999964E-4</v>
      </c>
      <c r="L337" s="25">
        <f t="shared" si="85"/>
        <v>6.8949516999999919E-3</v>
      </c>
      <c r="M337" s="25">
        <v>3.62E-3</v>
      </c>
      <c r="N337" s="25">
        <f t="shared" si="86"/>
        <v>3.1649999999999998E-3</v>
      </c>
      <c r="O337" s="25"/>
      <c r="P337" s="25">
        <f t="shared" si="87"/>
        <v>3.4738999999999994E-4</v>
      </c>
      <c r="Q337" s="25">
        <f t="shared" si="88"/>
        <v>8.0003916999999997E-3</v>
      </c>
      <c r="R337" s="25">
        <v>6.94E-3</v>
      </c>
      <c r="S337" s="25">
        <f t="shared" si="89"/>
        <v>6.4850000000000003E-3</v>
      </c>
      <c r="T337" s="25"/>
      <c r="U337" s="25">
        <f t="shared" si="90"/>
        <v>6.823900000000006E-4</v>
      </c>
      <c r="V337" s="25">
        <f t="shared" si="91"/>
        <v>1.5715441700000013E-2</v>
      </c>
      <c r="W337" s="25">
        <v>5.45E-3</v>
      </c>
      <c r="X337" s="25">
        <f t="shared" si="92"/>
        <v>4.9950000000000003E-3</v>
      </c>
      <c r="Y337" s="25"/>
      <c r="Z337" s="25">
        <f t="shared" si="93"/>
        <v>5.0578999999999989E-4</v>
      </c>
      <c r="AA337" s="25">
        <f t="shared" si="94"/>
        <v>1.1648343699999997E-2</v>
      </c>
      <c r="AB337" s="25">
        <v>7.6000000000000004E-4</v>
      </c>
      <c r="AC337" s="25">
        <f t="shared" si="95"/>
        <v>4.55E-4</v>
      </c>
    </row>
    <row r="338" spans="1:29" s="15" customFormat="1">
      <c r="A338" s="18">
        <v>586</v>
      </c>
      <c r="B338" s="25">
        <v>8.0000000000000007E-5</v>
      </c>
      <c r="C338" s="25">
        <v>3.5699999999999998E-3</v>
      </c>
      <c r="D338" s="25">
        <f t="shared" si="80"/>
        <v>3.1649999999999998E-3</v>
      </c>
      <c r="E338" s="25"/>
      <c r="F338" s="25">
        <f t="shared" si="81"/>
        <v>5.5888999999999982E-4</v>
      </c>
      <c r="G338" s="25">
        <f t="shared" si="82"/>
        <v>1.2871236699999997E-2</v>
      </c>
      <c r="H338" s="25">
        <v>4.5199999999999997E-3</v>
      </c>
      <c r="I338" s="25">
        <f t="shared" si="83"/>
        <v>4.1149999999999997E-3</v>
      </c>
      <c r="J338" s="25"/>
      <c r="K338" s="25">
        <f t="shared" si="84"/>
        <v>5.3938999999999983E-4</v>
      </c>
      <c r="L338" s="25">
        <f t="shared" si="85"/>
        <v>1.2422151699999997E-2</v>
      </c>
      <c r="M338" s="25">
        <v>3.5999999999999999E-3</v>
      </c>
      <c r="N338" s="25">
        <f t="shared" si="86"/>
        <v>3.1949999999999999E-3</v>
      </c>
      <c r="O338" s="25"/>
      <c r="P338" s="25">
        <f t="shared" si="87"/>
        <v>3.7739000000000002E-4</v>
      </c>
      <c r="Q338" s="25">
        <f t="shared" si="88"/>
        <v>8.691291700000001E-3</v>
      </c>
      <c r="R338" s="25">
        <v>7.0499999999999998E-3</v>
      </c>
      <c r="S338" s="25">
        <f t="shared" si="89"/>
        <v>6.6449999999999999E-3</v>
      </c>
      <c r="T338" s="25"/>
      <c r="U338" s="25">
        <f t="shared" si="90"/>
        <v>8.4239000000000015E-4</v>
      </c>
      <c r="V338" s="25">
        <f t="shared" si="91"/>
        <v>1.9400241700000005E-2</v>
      </c>
      <c r="W338" s="25">
        <v>5.5100000000000001E-3</v>
      </c>
      <c r="X338" s="25">
        <f t="shared" si="92"/>
        <v>5.1050000000000002E-3</v>
      </c>
      <c r="Y338" s="25"/>
      <c r="Z338" s="25">
        <f t="shared" si="93"/>
        <v>6.1578999999999974E-4</v>
      </c>
      <c r="AA338" s="25">
        <f t="shared" si="94"/>
        <v>1.4181643699999994E-2</v>
      </c>
      <c r="AB338" s="25">
        <v>7.2999999999999996E-4</v>
      </c>
      <c r="AC338" s="25">
        <f t="shared" si="95"/>
        <v>4.0499999999999998E-4</v>
      </c>
    </row>
    <row r="339" spans="1:29" s="15" customFormat="1">
      <c r="A339" s="18">
        <v>587</v>
      </c>
      <c r="B339" s="25">
        <v>1.1E-4</v>
      </c>
      <c r="C339" s="25">
        <v>3.4299999999999999E-3</v>
      </c>
      <c r="D339" s="25">
        <f t="shared" si="80"/>
        <v>2.9749999999999998E-3</v>
      </c>
      <c r="E339" s="25"/>
      <c r="F339" s="25">
        <f t="shared" si="81"/>
        <v>3.6888999999999976E-4</v>
      </c>
      <c r="G339" s="25">
        <f t="shared" si="82"/>
        <v>8.4955366999999952E-3</v>
      </c>
      <c r="H339" s="25">
        <v>4.28E-3</v>
      </c>
      <c r="I339" s="25">
        <f t="shared" si="83"/>
        <v>3.8249999999999998E-3</v>
      </c>
      <c r="J339" s="25"/>
      <c r="K339" s="25">
        <f t="shared" si="84"/>
        <v>2.4938999999999994E-4</v>
      </c>
      <c r="L339" s="25">
        <f t="shared" si="85"/>
        <v>5.743451699999999E-3</v>
      </c>
      <c r="M339" s="25">
        <v>3.5899999999999999E-3</v>
      </c>
      <c r="N339" s="25">
        <f t="shared" si="86"/>
        <v>3.1349999999999998E-3</v>
      </c>
      <c r="O339" s="25"/>
      <c r="P339" s="25">
        <f t="shared" si="87"/>
        <v>3.1738999999999986E-4</v>
      </c>
      <c r="Q339" s="25">
        <f t="shared" si="88"/>
        <v>7.3094916999999968E-3</v>
      </c>
      <c r="R339" s="25">
        <v>6.8900000000000003E-3</v>
      </c>
      <c r="S339" s="25">
        <f t="shared" si="89"/>
        <v>6.4350000000000006E-3</v>
      </c>
      <c r="T339" s="25"/>
      <c r="U339" s="25">
        <f t="shared" si="90"/>
        <v>6.323900000000009E-4</v>
      </c>
      <c r="V339" s="25">
        <f t="shared" si="91"/>
        <v>1.4563941700000022E-2</v>
      </c>
      <c r="W339" s="25">
        <v>5.4099999999999999E-3</v>
      </c>
      <c r="X339" s="25">
        <f t="shared" si="92"/>
        <v>4.9550000000000002E-3</v>
      </c>
      <c r="Y339" s="25"/>
      <c r="Z339" s="25">
        <f t="shared" si="93"/>
        <v>4.6578999999999978E-4</v>
      </c>
      <c r="AA339" s="25">
        <f t="shared" si="94"/>
        <v>1.0727143699999995E-2</v>
      </c>
      <c r="AB339" s="25">
        <v>8.0000000000000004E-4</v>
      </c>
      <c r="AC339" s="25">
        <f t="shared" si="95"/>
        <v>4.55E-4</v>
      </c>
    </row>
    <row r="340" spans="1:29" s="15" customFormat="1">
      <c r="A340" s="18">
        <v>588</v>
      </c>
      <c r="B340" s="25">
        <v>6.0000000000000002E-5</v>
      </c>
      <c r="C340" s="25">
        <v>3.5000000000000001E-3</v>
      </c>
      <c r="D340" s="25">
        <f t="shared" si="80"/>
        <v>3.0950000000000001E-3</v>
      </c>
      <c r="E340" s="25"/>
      <c r="F340" s="25">
        <f t="shared" si="81"/>
        <v>4.8889000000000007E-4</v>
      </c>
      <c r="G340" s="25">
        <f t="shared" si="82"/>
        <v>1.1259136700000002E-2</v>
      </c>
      <c r="H340" s="25">
        <v>4.4799999999999996E-3</v>
      </c>
      <c r="I340" s="25">
        <f t="shared" si="83"/>
        <v>4.0749999999999996E-3</v>
      </c>
      <c r="J340" s="25"/>
      <c r="K340" s="25">
        <f t="shared" si="84"/>
        <v>4.9938999999999973E-4</v>
      </c>
      <c r="L340" s="25">
        <f t="shared" si="85"/>
        <v>1.1500951699999994E-2</v>
      </c>
      <c r="M340" s="25">
        <v>3.63E-3</v>
      </c>
      <c r="N340" s="25">
        <f t="shared" si="86"/>
        <v>3.225E-3</v>
      </c>
      <c r="O340" s="25"/>
      <c r="P340" s="25">
        <f t="shared" si="87"/>
        <v>4.073900000000001E-4</v>
      </c>
      <c r="Q340" s="25">
        <f t="shared" si="88"/>
        <v>9.3821917000000022E-3</v>
      </c>
      <c r="R340" s="25">
        <v>6.94E-3</v>
      </c>
      <c r="S340" s="25">
        <f t="shared" si="89"/>
        <v>6.535E-3</v>
      </c>
      <c r="T340" s="25"/>
      <c r="U340" s="25">
        <f t="shared" si="90"/>
        <v>7.323900000000003E-4</v>
      </c>
      <c r="V340" s="25">
        <f t="shared" si="91"/>
        <v>1.6866941700000009E-2</v>
      </c>
      <c r="W340" s="25">
        <v>5.5100000000000001E-3</v>
      </c>
      <c r="X340" s="25">
        <f t="shared" si="92"/>
        <v>5.1050000000000002E-3</v>
      </c>
      <c r="Y340" s="25"/>
      <c r="Z340" s="25">
        <f t="shared" si="93"/>
        <v>6.1578999999999974E-4</v>
      </c>
      <c r="AA340" s="25">
        <f t="shared" si="94"/>
        <v>1.4181643699999994E-2</v>
      </c>
      <c r="AB340" s="25">
        <v>7.5000000000000002E-4</v>
      </c>
      <c r="AC340" s="25">
        <f t="shared" si="95"/>
        <v>4.0500000000000003E-4</v>
      </c>
    </row>
    <row r="341" spans="1:29" s="15" customFormat="1">
      <c r="A341" s="18">
        <v>589</v>
      </c>
      <c r="B341" s="25">
        <v>2.2000000000000001E-4</v>
      </c>
      <c r="C341" s="25">
        <v>3.4399999999999999E-3</v>
      </c>
      <c r="D341" s="25">
        <f t="shared" si="80"/>
        <v>2.905E-3</v>
      </c>
      <c r="E341" s="25"/>
      <c r="F341" s="25">
        <f t="shared" si="81"/>
        <v>2.9889000000000001E-4</v>
      </c>
      <c r="G341" s="25">
        <f t="shared" si="82"/>
        <v>6.8834367000000004E-3</v>
      </c>
      <c r="H341" s="25">
        <v>4.3800000000000002E-3</v>
      </c>
      <c r="I341" s="25">
        <f t="shared" si="83"/>
        <v>3.8450000000000003E-3</v>
      </c>
      <c r="J341" s="25"/>
      <c r="K341" s="25">
        <f t="shared" si="84"/>
        <v>2.6939000000000043E-4</v>
      </c>
      <c r="L341" s="25">
        <f t="shared" si="85"/>
        <v>6.2040517000000106E-3</v>
      </c>
      <c r="M341" s="25">
        <v>3.5799999999999998E-3</v>
      </c>
      <c r="N341" s="25">
        <f t="shared" si="86"/>
        <v>3.045E-3</v>
      </c>
      <c r="O341" s="25"/>
      <c r="P341" s="25">
        <f t="shared" si="87"/>
        <v>2.2739000000000006E-4</v>
      </c>
      <c r="Q341" s="25">
        <f t="shared" si="88"/>
        <v>5.2367917000000017E-3</v>
      </c>
      <c r="R341" s="25">
        <v>6.8999999999999999E-3</v>
      </c>
      <c r="S341" s="25">
        <f t="shared" si="89"/>
        <v>6.365E-3</v>
      </c>
      <c r="T341" s="25"/>
      <c r="U341" s="25">
        <f t="shared" si="90"/>
        <v>5.6239000000000029E-4</v>
      </c>
      <c r="V341" s="25">
        <f t="shared" si="91"/>
        <v>1.2951841700000008E-2</v>
      </c>
      <c r="W341" s="25">
        <v>5.4200000000000003E-3</v>
      </c>
      <c r="X341" s="25">
        <f t="shared" si="92"/>
        <v>4.8850000000000005E-3</v>
      </c>
      <c r="Y341" s="25"/>
      <c r="Z341" s="25">
        <f t="shared" si="93"/>
        <v>3.9579000000000003E-4</v>
      </c>
      <c r="AA341" s="25">
        <f t="shared" si="94"/>
        <v>9.1150437000000004E-3</v>
      </c>
      <c r="AB341" s="25">
        <v>8.4999999999999995E-4</v>
      </c>
      <c r="AC341" s="25">
        <f t="shared" si="95"/>
        <v>5.3499999999999999E-4</v>
      </c>
    </row>
    <row r="342" spans="1:29" s="15" customFormat="1">
      <c r="A342" s="18">
        <v>590</v>
      </c>
      <c r="B342" s="25">
        <v>1.9000000000000001E-4</v>
      </c>
      <c r="C342" s="25">
        <v>3.5599999999999998E-3</v>
      </c>
      <c r="D342" s="25">
        <f t="shared" si="80"/>
        <v>3.0799999999999998E-3</v>
      </c>
      <c r="E342" s="25"/>
      <c r="F342" s="25">
        <f t="shared" si="81"/>
        <v>4.7388999999999981E-4</v>
      </c>
      <c r="G342" s="25">
        <f t="shared" si="82"/>
        <v>1.0913686699999996E-2</v>
      </c>
      <c r="H342" s="25">
        <v>4.5300000000000002E-3</v>
      </c>
      <c r="I342" s="25">
        <f t="shared" si="83"/>
        <v>4.0499999999999998E-3</v>
      </c>
      <c r="J342" s="25"/>
      <c r="K342" s="25">
        <f t="shared" si="84"/>
        <v>4.7438999999999988E-4</v>
      </c>
      <c r="L342" s="25">
        <f t="shared" si="85"/>
        <v>1.0925201699999998E-2</v>
      </c>
      <c r="M342" s="25">
        <v>3.6099999999999999E-3</v>
      </c>
      <c r="N342" s="25">
        <f t="shared" si="86"/>
        <v>3.13E-3</v>
      </c>
      <c r="O342" s="25"/>
      <c r="P342" s="25">
        <f t="shared" si="87"/>
        <v>3.1239000000000006E-4</v>
      </c>
      <c r="Q342" s="25">
        <f t="shared" si="88"/>
        <v>7.1943417000000015E-3</v>
      </c>
      <c r="R342" s="25">
        <v>6.9899999999999997E-3</v>
      </c>
      <c r="S342" s="25">
        <f t="shared" si="89"/>
        <v>6.5100000000000002E-3</v>
      </c>
      <c r="T342" s="25"/>
      <c r="U342" s="25">
        <f t="shared" si="90"/>
        <v>7.0739000000000045E-4</v>
      </c>
      <c r="V342" s="25">
        <f t="shared" si="91"/>
        <v>1.6291191700000013E-2</v>
      </c>
      <c r="W342" s="25">
        <v>5.5300000000000002E-3</v>
      </c>
      <c r="X342" s="25">
        <f t="shared" si="92"/>
        <v>5.0500000000000007E-3</v>
      </c>
      <c r="Y342" s="25"/>
      <c r="Z342" s="25">
        <f t="shared" si="93"/>
        <v>5.6079000000000025E-4</v>
      </c>
      <c r="AA342" s="25">
        <f t="shared" si="94"/>
        <v>1.2914993700000005E-2</v>
      </c>
      <c r="AB342" s="25">
        <v>7.6999999999999996E-4</v>
      </c>
      <c r="AC342" s="25">
        <f t="shared" si="95"/>
        <v>4.7999999999999996E-4</v>
      </c>
    </row>
    <row r="343" spans="1:29" s="15" customFormat="1">
      <c r="A343" s="18">
        <v>591</v>
      </c>
      <c r="B343" s="25">
        <v>1.1E-4</v>
      </c>
      <c r="C343" s="25">
        <v>3.47E-3</v>
      </c>
      <c r="D343" s="25">
        <f t="shared" si="80"/>
        <v>3.0950000000000001E-3</v>
      </c>
      <c r="E343" s="25"/>
      <c r="F343" s="25">
        <f t="shared" si="81"/>
        <v>4.8889000000000007E-4</v>
      </c>
      <c r="G343" s="25">
        <f t="shared" si="82"/>
        <v>1.1259136700000002E-2</v>
      </c>
      <c r="H343" s="25">
        <v>4.4000000000000003E-3</v>
      </c>
      <c r="I343" s="25">
        <f t="shared" si="83"/>
        <v>4.0249999999999999E-3</v>
      </c>
      <c r="J343" s="25"/>
      <c r="K343" s="25">
        <f t="shared" si="84"/>
        <v>4.4939000000000003E-4</v>
      </c>
      <c r="L343" s="25">
        <f t="shared" si="85"/>
        <v>1.0349451700000002E-2</v>
      </c>
      <c r="M343" s="25">
        <v>3.62E-3</v>
      </c>
      <c r="N343" s="25">
        <f t="shared" si="86"/>
        <v>3.2450000000000001E-3</v>
      </c>
      <c r="O343" s="25"/>
      <c r="P343" s="25">
        <f t="shared" si="87"/>
        <v>4.2739000000000015E-4</v>
      </c>
      <c r="Q343" s="25">
        <f t="shared" si="88"/>
        <v>9.8427917000000042E-3</v>
      </c>
      <c r="R343" s="25">
        <v>6.9300000000000004E-3</v>
      </c>
      <c r="S343" s="25">
        <f t="shared" si="89"/>
        <v>6.5550000000000001E-3</v>
      </c>
      <c r="T343" s="25"/>
      <c r="U343" s="25">
        <f t="shared" si="90"/>
        <v>7.5239000000000035E-4</v>
      </c>
      <c r="V343" s="25">
        <f t="shared" si="91"/>
        <v>1.7327541700000008E-2</v>
      </c>
      <c r="W343" s="25">
        <v>5.4099999999999999E-3</v>
      </c>
      <c r="X343" s="25">
        <f t="shared" si="92"/>
        <v>5.0349999999999995E-3</v>
      </c>
      <c r="Y343" s="25"/>
      <c r="Z343" s="25">
        <f t="shared" si="93"/>
        <v>5.4578999999999912E-4</v>
      </c>
      <c r="AA343" s="25">
        <f t="shared" si="94"/>
        <v>1.2569543699999981E-2</v>
      </c>
      <c r="AB343" s="25">
        <v>6.4000000000000005E-4</v>
      </c>
      <c r="AC343" s="25">
        <f t="shared" si="95"/>
        <v>3.7500000000000001E-4</v>
      </c>
    </row>
    <row r="344" spans="1:29" s="15" customFormat="1">
      <c r="A344" s="18">
        <v>592</v>
      </c>
      <c r="B344" s="25">
        <v>8.0000000000000007E-5</v>
      </c>
      <c r="C344" s="25">
        <v>3.47E-3</v>
      </c>
      <c r="D344" s="25">
        <f t="shared" si="80"/>
        <v>3.1250000000000002E-3</v>
      </c>
      <c r="E344" s="25"/>
      <c r="F344" s="25">
        <f t="shared" si="81"/>
        <v>5.1889000000000015E-4</v>
      </c>
      <c r="G344" s="25">
        <f t="shared" si="82"/>
        <v>1.1950036700000005E-2</v>
      </c>
      <c r="H344" s="25">
        <v>4.4600000000000004E-3</v>
      </c>
      <c r="I344" s="25">
        <f t="shared" si="83"/>
        <v>4.1150000000000006E-3</v>
      </c>
      <c r="J344" s="25"/>
      <c r="K344" s="25">
        <f t="shared" si="84"/>
        <v>5.393900000000007E-4</v>
      </c>
      <c r="L344" s="25">
        <f t="shared" si="85"/>
        <v>1.2422151700000017E-2</v>
      </c>
      <c r="M344" s="25">
        <v>3.5899999999999999E-3</v>
      </c>
      <c r="N344" s="25">
        <f t="shared" si="86"/>
        <v>3.2450000000000001E-3</v>
      </c>
      <c r="O344" s="25"/>
      <c r="P344" s="25">
        <f t="shared" si="87"/>
        <v>4.2739000000000015E-4</v>
      </c>
      <c r="Q344" s="25">
        <f t="shared" si="88"/>
        <v>9.8427917000000042E-3</v>
      </c>
      <c r="R344" s="25">
        <v>6.9300000000000004E-3</v>
      </c>
      <c r="S344" s="25">
        <f t="shared" si="89"/>
        <v>6.5850000000000006E-3</v>
      </c>
      <c r="T344" s="25"/>
      <c r="U344" s="25">
        <f t="shared" si="90"/>
        <v>7.8239000000000086E-4</v>
      </c>
      <c r="V344" s="25">
        <f t="shared" si="91"/>
        <v>1.8018441700000019E-2</v>
      </c>
      <c r="W344" s="25">
        <v>5.4599999999999996E-3</v>
      </c>
      <c r="X344" s="25">
        <f t="shared" si="92"/>
        <v>5.1149999999999998E-3</v>
      </c>
      <c r="Y344" s="25"/>
      <c r="Z344" s="25">
        <f t="shared" si="93"/>
        <v>6.2578999999999933E-4</v>
      </c>
      <c r="AA344" s="25">
        <f t="shared" si="94"/>
        <v>1.4411943699999985E-2</v>
      </c>
      <c r="AB344" s="25">
        <v>6.0999999999999997E-4</v>
      </c>
      <c r="AC344" s="25">
        <f t="shared" si="95"/>
        <v>3.4499999999999998E-4</v>
      </c>
    </row>
    <row r="345" spans="1:29" s="15" customFormat="1">
      <c r="A345" s="18">
        <v>593</v>
      </c>
      <c r="B345" s="25">
        <v>5.0000000000000002E-5</v>
      </c>
      <c r="C345" s="25">
        <v>3.4299999999999999E-3</v>
      </c>
      <c r="D345" s="25">
        <f t="shared" si="80"/>
        <v>3.065E-3</v>
      </c>
      <c r="E345" s="25"/>
      <c r="F345" s="25">
        <f t="shared" si="81"/>
        <v>4.5888999999999999E-4</v>
      </c>
      <c r="G345" s="25">
        <f t="shared" si="82"/>
        <v>1.0568236700000001E-2</v>
      </c>
      <c r="H345" s="25">
        <v>4.3200000000000001E-3</v>
      </c>
      <c r="I345" s="25">
        <f t="shared" si="83"/>
        <v>3.9550000000000002E-3</v>
      </c>
      <c r="J345" s="25"/>
      <c r="K345" s="25">
        <f t="shared" si="84"/>
        <v>3.7939000000000028E-4</v>
      </c>
      <c r="L345" s="25">
        <f t="shared" si="85"/>
        <v>8.7373517000000067E-3</v>
      </c>
      <c r="M345" s="25">
        <v>3.5000000000000001E-3</v>
      </c>
      <c r="N345" s="25">
        <f t="shared" si="86"/>
        <v>3.1350000000000002E-3</v>
      </c>
      <c r="O345" s="25"/>
      <c r="P345" s="25">
        <f t="shared" si="87"/>
        <v>3.1739000000000029E-4</v>
      </c>
      <c r="Q345" s="25">
        <f t="shared" si="88"/>
        <v>7.3094917000000072E-3</v>
      </c>
      <c r="R345" s="25">
        <v>6.8199999999999997E-3</v>
      </c>
      <c r="S345" s="25">
        <f t="shared" si="89"/>
        <v>6.4549999999999998E-3</v>
      </c>
      <c r="T345" s="25"/>
      <c r="U345" s="25">
        <f t="shared" si="90"/>
        <v>6.5239000000000009E-4</v>
      </c>
      <c r="V345" s="25">
        <f t="shared" si="91"/>
        <v>1.5024541700000003E-2</v>
      </c>
      <c r="W345" s="25">
        <v>5.3200000000000001E-3</v>
      </c>
      <c r="X345" s="25">
        <f t="shared" si="92"/>
        <v>4.9550000000000002E-3</v>
      </c>
      <c r="Y345" s="25"/>
      <c r="Z345" s="25">
        <f t="shared" si="93"/>
        <v>4.6578999999999978E-4</v>
      </c>
      <c r="AA345" s="25">
        <f t="shared" si="94"/>
        <v>1.0727143699999995E-2</v>
      </c>
      <c r="AB345" s="25">
        <v>6.8000000000000005E-4</v>
      </c>
      <c r="AC345" s="25">
        <f t="shared" si="95"/>
        <v>3.6500000000000004E-4</v>
      </c>
    </row>
    <row r="346" spans="1:29" s="15" customFormat="1">
      <c r="A346" s="18">
        <v>594</v>
      </c>
      <c r="B346" s="25">
        <v>5.0000000000000002E-5</v>
      </c>
      <c r="C346" s="25">
        <v>3.3999999999999998E-3</v>
      </c>
      <c r="D346" s="25">
        <f t="shared" si="80"/>
        <v>3.0049999999999999E-3</v>
      </c>
      <c r="E346" s="25"/>
      <c r="F346" s="25">
        <f t="shared" si="81"/>
        <v>3.9888999999999983E-4</v>
      </c>
      <c r="G346" s="25">
        <f t="shared" si="82"/>
        <v>9.1864366999999964E-3</v>
      </c>
      <c r="H346" s="25">
        <v>4.3600000000000002E-3</v>
      </c>
      <c r="I346" s="25">
        <f t="shared" si="83"/>
        <v>3.9649999999999998E-3</v>
      </c>
      <c r="J346" s="25"/>
      <c r="K346" s="25">
        <f t="shared" si="84"/>
        <v>3.8938999999999988E-4</v>
      </c>
      <c r="L346" s="25">
        <f t="shared" si="85"/>
        <v>8.9676516999999973E-3</v>
      </c>
      <c r="M346" s="25">
        <v>3.47E-3</v>
      </c>
      <c r="N346" s="25">
        <f t="shared" si="86"/>
        <v>3.075E-3</v>
      </c>
      <c r="O346" s="25"/>
      <c r="P346" s="25">
        <f t="shared" si="87"/>
        <v>2.5739000000000014E-4</v>
      </c>
      <c r="Q346" s="25">
        <f t="shared" si="88"/>
        <v>5.9276917000000038E-3</v>
      </c>
      <c r="R346" s="25">
        <v>6.8300000000000001E-3</v>
      </c>
      <c r="S346" s="25">
        <f t="shared" si="89"/>
        <v>6.4349999999999997E-3</v>
      </c>
      <c r="T346" s="25"/>
      <c r="U346" s="25">
        <f t="shared" si="90"/>
        <v>6.3239000000000004E-4</v>
      </c>
      <c r="V346" s="25">
        <f t="shared" si="91"/>
        <v>1.4563941700000001E-2</v>
      </c>
      <c r="W346" s="25">
        <v>5.3499999999999997E-3</v>
      </c>
      <c r="X346" s="25">
        <f t="shared" si="92"/>
        <v>4.9549999999999993E-3</v>
      </c>
      <c r="Y346" s="25"/>
      <c r="Z346" s="25">
        <f t="shared" si="93"/>
        <v>4.6578999999999891E-4</v>
      </c>
      <c r="AA346" s="25">
        <f t="shared" si="94"/>
        <v>1.0727143699999976E-2</v>
      </c>
      <c r="AB346" s="25">
        <v>7.3999999999999999E-4</v>
      </c>
      <c r="AC346" s="25">
        <f t="shared" si="95"/>
        <v>3.9500000000000001E-4</v>
      </c>
    </row>
    <row r="347" spans="1:29" s="15" customFormat="1">
      <c r="A347" s="18">
        <v>595</v>
      </c>
      <c r="B347" s="25">
        <v>1.2E-4</v>
      </c>
      <c r="C347" s="25">
        <v>3.3700000000000002E-3</v>
      </c>
      <c r="D347" s="25">
        <f t="shared" si="80"/>
        <v>2.9250000000000001E-3</v>
      </c>
      <c r="E347" s="25"/>
      <c r="F347" s="25">
        <f t="shared" si="81"/>
        <v>3.1889000000000006E-4</v>
      </c>
      <c r="G347" s="25">
        <f t="shared" si="82"/>
        <v>7.3440367000000015E-3</v>
      </c>
      <c r="H347" s="25">
        <v>4.3600000000000002E-3</v>
      </c>
      <c r="I347" s="25">
        <f t="shared" si="83"/>
        <v>3.9150000000000001E-3</v>
      </c>
      <c r="J347" s="25"/>
      <c r="K347" s="25">
        <f t="shared" si="84"/>
        <v>3.3939000000000018E-4</v>
      </c>
      <c r="L347" s="25">
        <f t="shared" si="85"/>
        <v>7.8161517000000045E-3</v>
      </c>
      <c r="M347" s="25">
        <v>3.5100000000000001E-3</v>
      </c>
      <c r="N347" s="25">
        <f t="shared" si="86"/>
        <v>3.065E-3</v>
      </c>
      <c r="O347" s="25"/>
      <c r="P347" s="25">
        <f t="shared" si="87"/>
        <v>2.4739000000000011E-4</v>
      </c>
      <c r="Q347" s="25">
        <f t="shared" si="88"/>
        <v>5.6973917000000028E-3</v>
      </c>
      <c r="R347" s="25">
        <v>6.8100000000000001E-3</v>
      </c>
      <c r="S347" s="25">
        <f t="shared" si="89"/>
        <v>6.365E-3</v>
      </c>
      <c r="T347" s="25"/>
      <c r="U347" s="25">
        <f t="shared" si="90"/>
        <v>5.6239000000000029E-4</v>
      </c>
      <c r="V347" s="25">
        <f t="shared" si="91"/>
        <v>1.2951841700000008E-2</v>
      </c>
      <c r="W347" s="25">
        <v>5.3299999999999997E-3</v>
      </c>
      <c r="X347" s="25">
        <f t="shared" si="92"/>
        <v>4.8849999999999996E-3</v>
      </c>
      <c r="Y347" s="25"/>
      <c r="Z347" s="25">
        <f t="shared" si="93"/>
        <v>3.9578999999999916E-4</v>
      </c>
      <c r="AA347" s="25">
        <f t="shared" si="94"/>
        <v>9.1150436999999813E-3</v>
      </c>
      <c r="AB347" s="25">
        <v>7.6999999999999996E-4</v>
      </c>
      <c r="AC347" s="25">
        <f t="shared" si="95"/>
        <v>4.4499999999999997E-4</v>
      </c>
    </row>
    <row r="348" spans="1:29" s="15" customFormat="1">
      <c r="A348" s="18">
        <v>596</v>
      </c>
      <c r="B348" s="25">
        <v>1.1E-4</v>
      </c>
      <c r="C348" s="25">
        <v>3.4299999999999999E-3</v>
      </c>
      <c r="D348" s="25">
        <f t="shared" si="80"/>
        <v>2.98E-3</v>
      </c>
      <c r="E348" s="25"/>
      <c r="F348" s="25">
        <f t="shared" si="81"/>
        <v>3.7388999999999999E-4</v>
      </c>
      <c r="G348" s="25">
        <f t="shared" si="82"/>
        <v>8.6106867E-3</v>
      </c>
      <c r="H348" s="25">
        <v>4.3600000000000002E-3</v>
      </c>
      <c r="I348" s="25">
        <f t="shared" si="83"/>
        <v>3.9100000000000003E-3</v>
      </c>
      <c r="J348" s="25"/>
      <c r="K348" s="25">
        <f t="shared" si="84"/>
        <v>3.3439000000000038E-4</v>
      </c>
      <c r="L348" s="25">
        <f t="shared" si="85"/>
        <v>7.7010017000000092E-3</v>
      </c>
      <c r="M348" s="25">
        <v>3.49E-3</v>
      </c>
      <c r="N348" s="25">
        <f t="shared" si="86"/>
        <v>3.0400000000000002E-3</v>
      </c>
      <c r="O348" s="25"/>
      <c r="P348" s="25">
        <f t="shared" si="87"/>
        <v>2.2239000000000026E-4</v>
      </c>
      <c r="Q348" s="25">
        <f t="shared" si="88"/>
        <v>5.1216417000000064E-3</v>
      </c>
      <c r="R348" s="25">
        <v>6.77E-3</v>
      </c>
      <c r="S348" s="25">
        <f t="shared" si="89"/>
        <v>6.3200000000000001E-3</v>
      </c>
      <c r="T348" s="25"/>
      <c r="U348" s="25">
        <f t="shared" si="90"/>
        <v>5.1739000000000038E-4</v>
      </c>
      <c r="V348" s="25">
        <f t="shared" si="91"/>
        <v>1.191549170000001E-2</v>
      </c>
      <c r="W348" s="25">
        <v>5.3499999999999997E-3</v>
      </c>
      <c r="X348" s="25">
        <f t="shared" si="92"/>
        <v>4.8999999999999998E-3</v>
      </c>
      <c r="Y348" s="25"/>
      <c r="Z348" s="25">
        <f t="shared" si="93"/>
        <v>4.1078999999999942E-4</v>
      </c>
      <c r="AA348" s="25">
        <f t="shared" si="94"/>
        <v>9.4604936999999872E-3</v>
      </c>
      <c r="AB348" s="25">
        <v>7.9000000000000001E-4</v>
      </c>
      <c r="AC348" s="25">
        <f t="shared" si="95"/>
        <v>4.4999999999999999E-4</v>
      </c>
    </row>
    <row r="349" spans="1:29" s="15" customFormat="1">
      <c r="A349" s="18">
        <v>597</v>
      </c>
      <c r="B349" s="25">
        <v>5.0000000000000002E-5</v>
      </c>
      <c r="C349" s="25">
        <v>3.3700000000000002E-3</v>
      </c>
      <c r="D349" s="25">
        <f t="shared" si="80"/>
        <v>2.9850000000000002E-3</v>
      </c>
      <c r="E349" s="25"/>
      <c r="F349" s="25">
        <f t="shared" si="81"/>
        <v>3.7889000000000022E-4</v>
      </c>
      <c r="G349" s="25">
        <f t="shared" si="82"/>
        <v>8.7258367000000048E-3</v>
      </c>
      <c r="H349" s="25">
        <v>4.28E-3</v>
      </c>
      <c r="I349" s="25">
        <f t="shared" si="83"/>
        <v>3.895E-3</v>
      </c>
      <c r="J349" s="25"/>
      <c r="K349" s="25">
        <f t="shared" si="84"/>
        <v>3.1939000000000013E-4</v>
      </c>
      <c r="L349" s="25">
        <f t="shared" si="85"/>
        <v>7.3555517000000034E-3</v>
      </c>
      <c r="M349" s="25">
        <v>3.46E-3</v>
      </c>
      <c r="N349" s="25">
        <f t="shared" si="86"/>
        <v>3.075E-3</v>
      </c>
      <c r="O349" s="25"/>
      <c r="P349" s="25">
        <f t="shared" si="87"/>
        <v>2.5739000000000014E-4</v>
      </c>
      <c r="Q349" s="25">
        <f t="shared" si="88"/>
        <v>5.9276917000000038E-3</v>
      </c>
      <c r="R349" s="25">
        <v>6.7499999999999999E-3</v>
      </c>
      <c r="S349" s="25">
        <f t="shared" si="89"/>
        <v>6.365E-3</v>
      </c>
      <c r="T349" s="25"/>
      <c r="U349" s="25">
        <f t="shared" si="90"/>
        <v>5.6239000000000029E-4</v>
      </c>
      <c r="V349" s="25">
        <f t="shared" si="91"/>
        <v>1.2951841700000008E-2</v>
      </c>
      <c r="W349" s="25">
        <v>5.2700000000000004E-3</v>
      </c>
      <c r="X349" s="25">
        <f t="shared" si="92"/>
        <v>4.8850000000000005E-3</v>
      </c>
      <c r="Y349" s="25"/>
      <c r="Z349" s="25">
        <f t="shared" si="93"/>
        <v>3.9579000000000003E-4</v>
      </c>
      <c r="AA349" s="25">
        <f t="shared" si="94"/>
        <v>9.1150437000000004E-3</v>
      </c>
      <c r="AB349" s="25">
        <v>7.2000000000000005E-4</v>
      </c>
      <c r="AC349" s="25">
        <f t="shared" si="95"/>
        <v>3.8500000000000003E-4</v>
      </c>
    </row>
    <row r="350" spans="1:29" s="15" customFormat="1">
      <c r="A350" s="18">
        <v>598</v>
      </c>
      <c r="B350" s="25">
        <v>3.0000000000000001E-5</v>
      </c>
      <c r="C350" s="25">
        <v>3.3E-3</v>
      </c>
      <c r="D350" s="25">
        <f t="shared" si="80"/>
        <v>2.9350000000000001E-3</v>
      </c>
      <c r="E350" s="25"/>
      <c r="F350" s="25">
        <f t="shared" si="81"/>
        <v>3.2889000000000009E-4</v>
      </c>
      <c r="G350" s="25">
        <f t="shared" si="82"/>
        <v>7.5743367000000025E-3</v>
      </c>
      <c r="H350" s="25">
        <v>4.2399999999999998E-3</v>
      </c>
      <c r="I350" s="25">
        <f t="shared" si="83"/>
        <v>3.875E-3</v>
      </c>
      <c r="J350" s="25"/>
      <c r="K350" s="25">
        <f t="shared" si="84"/>
        <v>2.9939000000000007E-4</v>
      </c>
      <c r="L350" s="25">
        <f t="shared" si="85"/>
        <v>6.8949517000000023E-3</v>
      </c>
      <c r="M350" s="25">
        <v>3.4099999999999998E-3</v>
      </c>
      <c r="N350" s="25">
        <f t="shared" si="86"/>
        <v>3.045E-3</v>
      </c>
      <c r="O350" s="25"/>
      <c r="P350" s="25">
        <f t="shared" si="87"/>
        <v>2.2739000000000006E-4</v>
      </c>
      <c r="Q350" s="25">
        <f t="shared" si="88"/>
        <v>5.2367917000000017E-3</v>
      </c>
      <c r="R350" s="25">
        <v>6.7200000000000003E-3</v>
      </c>
      <c r="S350" s="25">
        <f t="shared" si="89"/>
        <v>6.3550000000000004E-3</v>
      </c>
      <c r="T350" s="25"/>
      <c r="U350" s="25">
        <f t="shared" si="90"/>
        <v>5.5239000000000069E-4</v>
      </c>
      <c r="V350" s="25">
        <f t="shared" si="91"/>
        <v>1.2721541700000017E-2</v>
      </c>
      <c r="W350" s="25">
        <v>5.1900000000000002E-3</v>
      </c>
      <c r="X350" s="25">
        <f t="shared" si="92"/>
        <v>4.8250000000000003E-3</v>
      </c>
      <c r="Y350" s="25"/>
      <c r="Z350" s="25">
        <f t="shared" si="93"/>
        <v>3.3578999999999987E-4</v>
      </c>
      <c r="AA350" s="25">
        <f t="shared" si="94"/>
        <v>7.7332436999999971E-3</v>
      </c>
      <c r="AB350" s="25">
        <v>6.9999999999999999E-4</v>
      </c>
      <c r="AC350" s="25">
        <f t="shared" si="95"/>
        <v>3.6499999999999998E-4</v>
      </c>
    </row>
    <row r="351" spans="1:29" s="15" customFormat="1">
      <c r="A351" s="18">
        <v>599</v>
      </c>
      <c r="B351" s="25">
        <v>1.4999999999999999E-4</v>
      </c>
      <c r="C351" s="25">
        <v>3.3E-3</v>
      </c>
      <c r="D351" s="25">
        <f t="shared" si="80"/>
        <v>2.7949999999999997E-3</v>
      </c>
      <c r="E351" s="25"/>
      <c r="F351" s="25">
        <f t="shared" si="81"/>
        <v>1.8888999999999972E-4</v>
      </c>
      <c r="G351" s="25">
        <f t="shared" si="82"/>
        <v>4.3501366999999938E-3</v>
      </c>
      <c r="H351" s="25">
        <v>4.3E-3</v>
      </c>
      <c r="I351" s="25">
        <f t="shared" si="83"/>
        <v>3.7949999999999998E-3</v>
      </c>
      <c r="J351" s="25"/>
      <c r="K351" s="25">
        <f t="shared" si="84"/>
        <v>2.1938999999999986E-4</v>
      </c>
      <c r="L351" s="25">
        <f t="shared" si="85"/>
        <v>5.0525516999999969E-3</v>
      </c>
      <c r="M351" s="25">
        <v>3.3700000000000002E-3</v>
      </c>
      <c r="N351" s="25">
        <f t="shared" si="86"/>
        <v>2.8650000000000004E-3</v>
      </c>
      <c r="O351" s="25"/>
      <c r="P351" s="25">
        <f t="shared" si="87"/>
        <v>4.7390000000000453E-5</v>
      </c>
      <c r="Q351" s="25">
        <f t="shared" si="88"/>
        <v>1.0913917000000106E-3</v>
      </c>
      <c r="R351" s="25">
        <v>6.7299999999999999E-3</v>
      </c>
      <c r="S351" s="25">
        <f t="shared" si="89"/>
        <v>6.2249999999999996E-3</v>
      </c>
      <c r="T351" s="25"/>
      <c r="U351" s="25">
        <f t="shared" si="90"/>
        <v>4.2238999999999992E-4</v>
      </c>
      <c r="V351" s="25">
        <f t="shared" si="91"/>
        <v>9.7276416999999994E-3</v>
      </c>
      <c r="W351" s="25">
        <v>5.2300000000000003E-3</v>
      </c>
      <c r="X351" s="25">
        <f t="shared" si="92"/>
        <v>4.725E-3</v>
      </c>
      <c r="Y351" s="25"/>
      <c r="Z351" s="25">
        <f t="shared" si="93"/>
        <v>2.3578999999999961E-4</v>
      </c>
      <c r="AA351" s="25">
        <f t="shared" si="94"/>
        <v>5.4302436999999915E-3</v>
      </c>
      <c r="AB351" s="25">
        <v>8.5999999999999998E-4</v>
      </c>
      <c r="AC351" s="25">
        <f t="shared" si="95"/>
        <v>5.0500000000000002E-4</v>
      </c>
    </row>
    <row r="352" spans="1:29" s="15" customFormat="1">
      <c r="A352" s="18">
        <v>600</v>
      </c>
      <c r="B352" s="25">
        <v>8.0000000000000007E-5</v>
      </c>
      <c r="C352" s="25">
        <v>3.29E-3</v>
      </c>
      <c r="D352" s="25">
        <f t="shared" si="80"/>
        <v>2.8700000000000002E-3</v>
      </c>
      <c r="E352" s="25"/>
      <c r="F352" s="25"/>
      <c r="G352" s="25"/>
      <c r="H352" s="25">
        <v>4.2500000000000003E-3</v>
      </c>
      <c r="I352" s="25">
        <f t="shared" si="83"/>
        <v>3.8300000000000001E-3</v>
      </c>
      <c r="J352" s="25"/>
      <c r="K352" s="25"/>
      <c r="L352" s="25"/>
      <c r="M352" s="25">
        <v>3.3800000000000002E-3</v>
      </c>
      <c r="N352" s="25">
        <f t="shared" si="86"/>
        <v>2.96E-3</v>
      </c>
      <c r="O352" s="25"/>
      <c r="P352" s="25"/>
      <c r="Q352" s="25"/>
      <c r="R352" s="25">
        <v>6.7200000000000003E-3</v>
      </c>
      <c r="S352" s="25">
        <f t="shared" si="89"/>
        <v>6.3E-3</v>
      </c>
      <c r="T352" s="25"/>
      <c r="U352" s="25"/>
      <c r="V352" s="25"/>
      <c r="W352" s="25">
        <v>5.2399999999999999E-3</v>
      </c>
      <c r="X352" s="25">
        <f t="shared" si="92"/>
        <v>4.8199999999999996E-3</v>
      </c>
      <c r="Y352" s="25"/>
      <c r="Z352" s="25"/>
      <c r="AA352" s="25"/>
      <c r="AB352" s="25">
        <v>7.6000000000000004E-4</v>
      </c>
      <c r="AC352" s="25">
        <f t="shared" si="95"/>
        <v>4.2000000000000002E-4</v>
      </c>
    </row>
    <row r="353" spans="1:29" s="15" customFormat="1">
      <c r="A353" s="18">
        <v>601</v>
      </c>
      <c r="B353" s="25">
        <v>9.0000000000000006E-5</v>
      </c>
      <c r="C353" s="25">
        <v>3.2699999999999999E-3</v>
      </c>
      <c r="D353" s="25">
        <f t="shared" si="80"/>
        <v>2.8449999999999999E-3</v>
      </c>
      <c r="E353" s="25"/>
      <c r="F353" s="25"/>
      <c r="G353" s="25"/>
      <c r="H353" s="25">
        <v>4.2199999999999998E-3</v>
      </c>
      <c r="I353" s="25">
        <f t="shared" si="83"/>
        <v>3.7949999999999998E-3</v>
      </c>
      <c r="J353" s="25"/>
      <c r="K353" s="25"/>
      <c r="L353" s="25"/>
      <c r="M353" s="25">
        <v>3.3500000000000001E-3</v>
      </c>
      <c r="N353" s="25">
        <f t="shared" si="86"/>
        <v>2.9250000000000001E-3</v>
      </c>
      <c r="O353" s="25"/>
      <c r="P353" s="25"/>
      <c r="Q353" s="25"/>
      <c r="R353" s="25">
        <v>6.6899999999999998E-3</v>
      </c>
      <c r="S353" s="25">
        <f t="shared" si="89"/>
        <v>6.2649999999999997E-3</v>
      </c>
      <c r="T353" s="25"/>
      <c r="U353" s="25"/>
      <c r="V353" s="25"/>
      <c r="W353" s="25">
        <v>5.1900000000000002E-3</v>
      </c>
      <c r="X353" s="25">
        <f t="shared" si="92"/>
        <v>4.7650000000000001E-3</v>
      </c>
      <c r="Y353" s="25"/>
      <c r="Z353" s="25"/>
      <c r="AA353" s="25"/>
      <c r="AB353" s="25">
        <v>7.6000000000000004E-4</v>
      </c>
      <c r="AC353" s="25">
        <f t="shared" si="95"/>
        <v>4.2500000000000003E-4</v>
      </c>
    </row>
    <row r="354" spans="1:29" s="15" customFormat="1">
      <c r="A354" s="18">
        <v>602</v>
      </c>
      <c r="B354" s="25">
        <v>1.2E-4</v>
      </c>
      <c r="C354" s="25">
        <v>3.31E-3</v>
      </c>
      <c r="D354" s="25">
        <f t="shared" si="80"/>
        <v>2.8250000000000003E-3</v>
      </c>
      <c r="E354" s="25"/>
      <c r="F354" s="25"/>
      <c r="G354" s="25"/>
      <c r="H354" s="25">
        <v>4.2700000000000004E-3</v>
      </c>
      <c r="I354" s="25">
        <f t="shared" si="83"/>
        <v>3.7850000000000002E-3</v>
      </c>
      <c r="J354" s="25"/>
      <c r="K354" s="25"/>
      <c r="L354" s="25"/>
      <c r="M354" s="25">
        <v>3.4399999999999999E-3</v>
      </c>
      <c r="N354" s="25">
        <f t="shared" si="86"/>
        <v>2.9550000000000002E-3</v>
      </c>
      <c r="O354" s="25"/>
      <c r="P354" s="25"/>
      <c r="Q354" s="25"/>
      <c r="R354" s="25">
        <v>6.7200000000000003E-3</v>
      </c>
      <c r="S354" s="25">
        <f t="shared" si="89"/>
        <v>6.2350000000000001E-3</v>
      </c>
      <c r="T354" s="25"/>
      <c r="U354" s="25"/>
      <c r="V354" s="25"/>
      <c r="W354" s="25">
        <v>5.2100000000000002E-3</v>
      </c>
      <c r="X354" s="25">
        <f t="shared" si="92"/>
        <v>4.725E-3</v>
      </c>
      <c r="Y354" s="25"/>
      <c r="Z354" s="25"/>
      <c r="AA354" s="25"/>
      <c r="AB354" s="25">
        <v>8.4999999999999995E-4</v>
      </c>
      <c r="AC354" s="25">
        <f t="shared" si="95"/>
        <v>4.8499999999999997E-4</v>
      </c>
    </row>
    <row r="355" spans="1:29" s="15" customFormat="1">
      <c r="A355" s="18">
        <v>603</v>
      </c>
      <c r="B355" s="25">
        <v>1.1E-4</v>
      </c>
      <c r="C355" s="25">
        <v>3.29E-3</v>
      </c>
      <c r="D355" s="25">
        <f t="shared" si="80"/>
        <v>2.8050000000000002E-3</v>
      </c>
      <c r="E355" s="25"/>
      <c r="F355" s="25"/>
      <c r="G355" s="25"/>
      <c r="H355" s="25">
        <v>4.2300000000000003E-3</v>
      </c>
      <c r="I355" s="25">
        <f t="shared" si="83"/>
        <v>3.7450000000000001E-3</v>
      </c>
      <c r="J355" s="25"/>
      <c r="K355" s="25"/>
      <c r="L355" s="25"/>
      <c r="M355" s="25">
        <v>3.4499999999999999E-3</v>
      </c>
      <c r="N355" s="25">
        <f t="shared" si="86"/>
        <v>2.9649999999999998E-3</v>
      </c>
      <c r="O355" s="25"/>
      <c r="P355" s="25"/>
      <c r="Q355" s="25"/>
      <c r="R355" s="25">
        <v>6.6600000000000001E-3</v>
      </c>
      <c r="S355" s="25">
        <f t="shared" si="89"/>
        <v>6.1749999999999999E-3</v>
      </c>
      <c r="T355" s="25"/>
      <c r="U355" s="25"/>
      <c r="V355" s="25"/>
      <c r="W355" s="25">
        <v>5.1599999999999997E-3</v>
      </c>
      <c r="X355" s="25">
        <f t="shared" si="92"/>
        <v>4.6749999999999995E-3</v>
      </c>
      <c r="Y355" s="25"/>
      <c r="Z355" s="25"/>
      <c r="AA355" s="25"/>
      <c r="AB355" s="25">
        <v>8.5999999999999998E-4</v>
      </c>
      <c r="AC355" s="25">
        <f t="shared" si="95"/>
        <v>4.8499999999999997E-4</v>
      </c>
    </row>
    <row r="356" spans="1:29" s="15" customFormat="1">
      <c r="A356" s="18">
        <v>604</v>
      </c>
      <c r="B356" s="25">
        <v>1.1E-4</v>
      </c>
      <c r="C356" s="25">
        <v>3.3899999999999998E-3</v>
      </c>
      <c r="D356" s="25">
        <f t="shared" si="80"/>
        <v>2.8999999999999998E-3</v>
      </c>
      <c r="E356" s="25"/>
      <c r="F356" s="25"/>
      <c r="G356" s="25"/>
      <c r="H356" s="25">
        <v>4.3299999999999996E-3</v>
      </c>
      <c r="I356" s="25">
        <f t="shared" si="83"/>
        <v>3.8399999999999997E-3</v>
      </c>
      <c r="J356" s="25"/>
      <c r="K356" s="25"/>
      <c r="L356" s="25"/>
      <c r="M356" s="25">
        <v>3.49E-3</v>
      </c>
      <c r="N356" s="25">
        <f t="shared" si="86"/>
        <v>3.0000000000000001E-3</v>
      </c>
      <c r="O356" s="25"/>
      <c r="P356" s="25"/>
      <c r="Q356" s="25"/>
      <c r="R356" s="25">
        <v>6.7200000000000003E-3</v>
      </c>
      <c r="S356" s="25">
        <f t="shared" si="89"/>
        <v>6.2300000000000003E-3</v>
      </c>
      <c r="T356" s="25"/>
      <c r="U356" s="25"/>
      <c r="V356" s="25"/>
      <c r="W356" s="25">
        <v>5.2399999999999999E-3</v>
      </c>
      <c r="X356" s="25">
        <f t="shared" si="92"/>
        <v>4.7499999999999999E-3</v>
      </c>
      <c r="Y356" s="25"/>
      <c r="Z356" s="25"/>
      <c r="AA356" s="25"/>
      <c r="AB356" s="25">
        <v>8.7000000000000001E-4</v>
      </c>
      <c r="AC356" s="25">
        <f t="shared" si="95"/>
        <v>4.8999999999999998E-4</v>
      </c>
    </row>
    <row r="357" spans="1:29" s="15" customFormat="1">
      <c r="A357" s="18">
        <v>605</v>
      </c>
      <c r="B357" s="25">
        <v>1.6000000000000001E-4</v>
      </c>
      <c r="C357" s="25">
        <v>3.31E-3</v>
      </c>
      <c r="D357" s="25">
        <f t="shared" si="80"/>
        <v>2.8400000000000001E-3</v>
      </c>
      <c r="E357" s="25"/>
      <c r="F357" s="25"/>
      <c r="G357" s="25"/>
      <c r="H357" s="25">
        <v>4.3E-3</v>
      </c>
      <c r="I357" s="25">
        <f t="shared" si="83"/>
        <v>3.8300000000000001E-3</v>
      </c>
      <c r="J357" s="25"/>
      <c r="K357" s="25"/>
      <c r="L357" s="25"/>
      <c r="M357" s="25">
        <v>3.48E-3</v>
      </c>
      <c r="N357" s="25">
        <f t="shared" si="86"/>
        <v>3.0100000000000001E-3</v>
      </c>
      <c r="O357" s="25"/>
      <c r="P357" s="25"/>
      <c r="Q357" s="25"/>
      <c r="R357" s="25">
        <v>6.7299999999999999E-3</v>
      </c>
      <c r="S357" s="25">
        <f t="shared" si="89"/>
        <v>6.2599999999999999E-3</v>
      </c>
      <c r="T357" s="25"/>
      <c r="U357" s="25"/>
      <c r="V357" s="25"/>
      <c r="W357" s="25">
        <v>5.1999999999999998E-3</v>
      </c>
      <c r="X357" s="25">
        <f t="shared" si="92"/>
        <v>4.7299999999999998E-3</v>
      </c>
      <c r="Y357" s="25"/>
      <c r="Z357" s="25"/>
      <c r="AA357" s="25"/>
      <c r="AB357" s="25">
        <v>7.7999999999999999E-4</v>
      </c>
      <c r="AC357" s="25">
        <f t="shared" si="95"/>
        <v>4.6999999999999999E-4</v>
      </c>
    </row>
    <row r="358" spans="1:29" s="15" customFormat="1">
      <c r="A358" s="18">
        <v>606</v>
      </c>
      <c r="B358" s="25">
        <v>9.0000000000000006E-5</v>
      </c>
      <c r="C358" s="25">
        <v>3.3400000000000001E-3</v>
      </c>
      <c r="D358" s="25">
        <f t="shared" si="80"/>
        <v>2.905E-3</v>
      </c>
      <c r="E358" s="25"/>
      <c r="F358" s="25"/>
      <c r="G358" s="25"/>
      <c r="H358" s="25">
        <v>4.2700000000000004E-3</v>
      </c>
      <c r="I358" s="25">
        <f t="shared" si="83"/>
        <v>3.8350000000000003E-3</v>
      </c>
      <c r="J358" s="25"/>
      <c r="K358" s="25"/>
      <c r="L358" s="25"/>
      <c r="M358" s="25">
        <v>3.4299999999999999E-3</v>
      </c>
      <c r="N358" s="25">
        <f t="shared" si="86"/>
        <v>2.9949999999999998E-3</v>
      </c>
      <c r="O358" s="25"/>
      <c r="P358" s="25"/>
      <c r="Q358" s="25"/>
      <c r="R358" s="25">
        <v>6.6899999999999998E-3</v>
      </c>
      <c r="S358" s="25">
        <f t="shared" si="89"/>
        <v>6.2550000000000001E-3</v>
      </c>
      <c r="T358" s="25"/>
      <c r="U358" s="25"/>
      <c r="V358" s="25"/>
      <c r="W358" s="25">
        <v>5.2700000000000004E-3</v>
      </c>
      <c r="X358" s="25">
        <f t="shared" si="92"/>
        <v>4.8350000000000008E-3</v>
      </c>
      <c r="Y358" s="25"/>
      <c r="Z358" s="25"/>
      <c r="AA358" s="25"/>
      <c r="AB358" s="25">
        <v>7.7999999999999999E-4</v>
      </c>
      <c r="AC358" s="25">
        <f t="shared" si="95"/>
        <v>4.35E-4</v>
      </c>
    </row>
    <row r="359" spans="1:29" s="15" customFormat="1">
      <c r="A359" s="18">
        <v>607</v>
      </c>
      <c r="B359" s="25">
        <v>1.6000000000000001E-4</v>
      </c>
      <c r="C359" s="25">
        <v>3.3400000000000001E-3</v>
      </c>
      <c r="D359" s="25">
        <f t="shared" si="80"/>
        <v>2.8155000000000003E-3</v>
      </c>
      <c r="E359" s="25"/>
      <c r="F359" s="25"/>
      <c r="G359" s="25"/>
      <c r="H359" s="25">
        <v>4.3E-3</v>
      </c>
      <c r="I359" s="25">
        <f t="shared" si="83"/>
        <v>3.7755000000000002E-3</v>
      </c>
      <c r="J359" s="25"/>
      <c r="K359" s="25"/>
      <c r="L359" s="25"/>
      <c r="M359" s="25">
        <v>3.46E-3</v>
      </c>
      <c r="N359" s="25">
        <f t="shared" si="86"/>
        <v>2.9354999999999997E-3</v>
      </c>
      <c r="O359" s="25"/>
      <c r="P359" s="25"/>
      <c r="Q359" s="25"/>
      <c r="R359" s="25">
        <v>6.7200000000000003E-3</v>
      </c>
      <c r="S359" s="25">
        <f t="shared" si="89"/>
        <v>6.1955000000000005E-3</v>
      </c>
      <c r="T359" s="25"/>
      <c r="U359" s="25"/>
      <c r="V359" s="25"/>
      <c r="W359" s="25">
        <v>5.2199999999999998E-3</v>
      </c>
      <c r="X359" s="25">
        <f t="shared" si="92"/>
        <v>4.6955E-3</v>
      </c>
      <c r="Y359" s="25"/>
      <c r="Z359" s="25"/>
      <c r="AA359" s="25"/>
      <c r="AB359" s="25">
        <v>8.8900000000000003E-4</v>
      </c>
      <c r="AC359" s="25">
        <f t="shared" si="95"/>
        <v>5.2450000000000001E-4</v>
      </c>
    </row>
    <row r="360" spans="1:29" s="15" customFormat="1">
      <c r="A360" s="18">
        <v>608</v>
      </c>
      <c r="B360" s="25">
        <v>8.0000000000000007E-5</v>
      </c>
      <c r="C360" s="25">
        <v>3.3600000000000001E-3</v>
      </c>
      <c r="D360" s="25">
        <f t="shared" si="80"/>
        <v>2.9250000000000001E-3</v>
      </c>
      <c r="E360" s="25"/>
      <c r="F360" s="25"/>
      <c r="G360" s="25"/>
      <c r="H360" s="25">
        <v>4.3200000000000001E-3</v>
      </c>
      <c r="I360" s="25">
        <f t="shared" si="83"/>
        <v>3.885E-3</v>
      </c>
      <c r="J360" s="25"/>
      <c r="K360" s="25"/>
      <c r="L360" s="25"/>
      <c r="M360" s="25">
        <v>3.49E-3</v>
      </c>
      <c r="N360" s="25">
        <f t="shared" si="86"/>
        <v>3.055E-3</v>
      </c>
      <c r="O360" s="25"/>
      <c r="P360" s="25"/>
      <c r="Q360" s="25"/>
      <c r="R360" s="25">
        <v>6.7099999999999998E-3</v>
      </c>
      <c r="S360" s="25">
        <f t="shared" si="89"/>
        <v>6.2750000000000002E-3</v>
      </c>
      <c r="T360" s="25"/>
      <c r="U360" s="25"/>
      <c r="V360" s="25"/>
      <c r="W360" s="25">
        <v>5.2300000000000003E-3</v>
      </c>
      <c r="X360" s="25">
        <f t="shared" si="92"/>
        <v>4.7950000000000007E-3</v>
      </c>
      <c r="Y360" s="25"/>
      <c r="Z360" s="25"/>
      <c r="AA360" s="25"/>
      <c r="AB360" s="25">
        <v>7.9000000000000001E-4</v>
      </c>
      <c r="AC360" s="25">
        <f t="shared" si="95"/>
        <v>4.35E-4</v>
      </c>
    </row>
    <row r="361" spans="1:29" s="15" customFormat="1">
      <c r="A361" s="18">
        <v>609</v>
      </c>
      <c r="B361" s="25">
        <v>1.6000000000000001E-4</v>
      </c>
      <c r="C361" s="25">
        <v>3.29E-3</v>
      </c>
      <c r="D361" s="25">
        <f t="shared" si="80"/>
        <v>2.8149999999999998E-3</v>
      </c>
      <c r="E361" s="25"/>
      <c r="F361" s="25"/>
      <c r="G361" s="25"/>
      <c r="H361" s="25">
        <v>4.2599999999999999E-3</v>
      </c>
      <c r="I361" s="25">
        <f t="shared" si="83"/>
        <v>3.7849999999999997E-3</v>
      </c>
      <c r="J361" s="25"/>
      <c r="K361" s="25"/>
      <c r="L361" s="25"/>
      <c r="M361" s="25">
        <v>3.4299999999999999E-3</v>
      </c>
      <c r="N361" s="25">
        <f t="shared" si="86"/>
        <v>2.9549999999999997E-3</v>
      </c>
      <c r="O361" s="25"/>
      <c r="P361" s="25"/>
      <c r="Q361" s="25"/>
      <c r="R361" s="25">
        <v>6.7099999999999998E-3</v>
      </c>
      <c r="S361" s="25">
        <f t="shared" si="89"/>
        <v>6.2350000000000001E-3</v>
      </c>
      <c r="T361" s="25"/>
      <c r="U361" s="25"/>
      <c r="V361" s="25"/>
      <c r="W361" s="25">
        <v>5.1900000000000002E-3</v>
      </c>
      <c r="X361" s="25">
        <f t="shared" si="92"/>
        <v>4.7150000000000004E-3</v>
      </c>
      <c r="Y361" s="25"/>
      <c r="Z361" s="25"/>
      <c r="AA361" s="25"/>
      <c r="AB361" s="25">
        <v>7.9000000000000001E-4</v>
      </c>
      <c r="AC361" s="25">
        <f t="shared" si="95"/>
        <v>4.75E-4</v>
      </c>
    </row>
    <row r="362" spans="1:29" s="15" customFormat="1">
      <c r="A362" s="18">
        <v>610</v>
      </c>
      <c r="B362" s="25">
        <v>6.0000000000000002E-5</v>
      </c>
      <c r="C362" s="25">
        <v>3.3899999999999998E-3</v>
      </c>
      <c r="D362" s="25">
        <f t="shared" si="80"/>
        <v>2.9449999999999997E-3</v>
      </c>
      <c r="E362" s="25"/>
      <c r="F362" s="25"/>
      <c r="G362" s="25"/>
      <c r="H362" s="25">
        <v>4.3E-3</v>
      </c>
      <c r="I362" s="25">
        <f t="shared" si="83"/>
        <v>3.8549999999999999E-3</v>
      </c>
      <c r="J362" s="25"/>
      <c r="K362" s="25"/>
      <c r="L362" s="25"/>
      <c r="M362" s="25">
        <v>3.5100000000000001E-3</v>
      </c>
      <c r="N362" s="25">
        <f t="shared" si="86"/>
        <v>3.065E-3</v>
      </c>
      <c r="O362" s="25"/>
      <c r="P362" s="25"/>
      <c r="Q362" s="25"/>
      <c r="R362" s="25">
        <v>6.7099999999999998E-3</v>
      </c>
      <c r="S362" s="25">
        <f t="shared" si="89"/>
        <v>6.2649999999999997E-3</v>
      </c>
      <c r="T362" s="25"/>
      <c r="U362" s="25"/>
      <c r="V362" s="25"/>
      <c r="W362" s="25">
        <v>5.2700000000000004E-3</v>
      </c>
      <c r="X362" s="25">
        <f t="shared" si="92"/>
        <v>4.8250000000000003E-3</v>
      </c>
      <c r="Y362" s="25"/>
      <c r="Z362" s="25"/>
      <c r="AA362" s="25"/>
      <c r="AB362" s="25">
        <v>8.3000000000000001E-4</v>
      </c>
      <c r="AC362" s="25">
        <f t="shared" si="95"/>
        <v>4.4500000000000003E-4</v>
      </c>
    </row>
    <row r="363" spans="1:29" s="15" customFormat="1">
      <c r="A363" s="18">
        <v>611</v>
      </c>
      <c r="B363" s="25">
        <v>2.3000000000000001E-4</v>
      </c>
      <c r="C363" s="25">
        <v>3.32E-3</v>
      </c>
      <c r="D363" s="25">
        <f t="shared" si="80"/>
        <v>2.7604999999999999E-3</v>
      </c>
      <c r="E363" s="25"/>
      <c r="F363" s="25"/>
      <c r="G363" s="25"/>
      <c r="H363" s="25">
        <v>4.3E-3</v>
      </c>
      <c r="I363" s="25">
        <f t="shared" si="83"/>
        <v>3.7404999999999999E-3</v>
      </c>
      <c r="J363" s="25"/>
      <c r="K363" s="25"/>
      <c r="L363" s="25"/>
      <c r="M363" s="25">
        <v>3.49E-3</v>
      </c>
      <c r="N363" s="25">
        <f t="shared" si="86"/>
        <v>2.9304999999999999E-3</v>
      </c>
      <c r="O363" s="25"/>
      <c r="P363" s="25"/>
      <c r="Q363" s="25"/>
      <c r="R363" s="25">
        <v>6.6899999999999998E-3</v>
      </c>
      <c r="S363" s="25">
        <f t="shared" si="89"/>
        <v>6.1304999999999997E-3</v>
      </c>
      <c r="T363" s="25"/>
      <c r="U363" s="25"/>
      <c r="V363" s="25"/>
      <c r="W363" s="25">
        <v>5.1599999999999997E-3</v>
      </c>
      <c r="X363" s="25">
        <f t="shared" si="92"/>
        <v>4.6004999999999996E-3</v>
      </c>
      <c r="Y363" s="25"/>
      <c r="Z363" s="25"/>
      <c r="AA363" s="25"/>
      <c r="AB363" s="25">
        <v>8.8900000000000003E-4</v>
      </c>
      <c r="AC363" s="25">
        <f t="shared" si="95"/>
        <v>5.5949999999999999E-4</v>
      </c>
    </row>
    <row r="364" spans="1:29" s="15" customFormat="1">
      <c r="A364" s="18">
        <v>612</v>
      </c>
      <c r="B364" s="25">
        <v>6.8999999999999997E-5</v>
      </c>
      <c r="C364" s="25">
        <v>3.3E-3</v>
      </c>
      <c r="D364" s="25">
        <f t="shared" si="80"/>
        <v>2.8305000000000001E-3</v>
      </c>
      <c r="E364" s="25"/>
      <c r="F364" s="25"/>
      <c r="G364" s="25"/>
      <c r="H364" s="25">
        <v>4.2900000000000004E-3</v>
      </c>
      <c r="I364" s="25">
        <f t="shared" si="83"/>
        <v>3.8205000000000005E-3</v>
      </c>
      <c r="J364" s="25"/>
      <c r="K364" s="25"/>
      <c r="L364" s="25"/>
      <c r="M364" s="25">
        <v>3.4099999999999998E-3</v>
      </c>
      <c r="N364" s="25">
        <f t="shared" si="86"/>
        <v>2.9405E-3</v>
      </c>
      <c r="O364" s="25"/>
      <c r="P364" s="25"/>
      <c r="Q364" s="25"/>
      <c r="R364" s="25">
        <v>6.6499999999999997E-3</v>
      </c>
      <c r="S364" s="25">
        <f t="shared" si="89"/>
        <v>6.1804999999999994E-3</v>
      </c>
      <c r="T364" s="25"/>
      <c r="U364" s="25"/>
      <c r="V364" s="25"/>
      <c r="W364" s="25">
        <v>5.1999999999999998E-3</v>
      </c>
      <c r="X364" s="25">
        <f t="shared" si="92"/>
        <v>4.7304999999999995E-3</v>
      </c>
      <c r="Y364" s="25"/>
      <c r="Z364" s="25"/>
      <c r="AA364" s="25"/>
      <c r="AB364" s="25">
        <v>8.7000000000000001E-4</v>
      </c>
      <c r="AC364" s="25">
        <f t="shared" si="95"/>
        <v>4.6949999999999997E-4</v>
      </c>
    </row>
    <row r="365" spans="1:29" s="15" customFormat="1">
      <c r="A365" s="18">
        <v>613</v>
      </c>
      <c r="B365" s="25">
        <v>1.2999999999999999E-4</v>
      </c>
      <c r="C365" s="25">
        <v>3.2799999999999999E-3</v>
      </c>
      <c r="D365" s="25">
        <f t="shared" si="80"/>
        <v>2.8149999999999998E-3</v>
      </c>
      <c r="E365" s="25"/>
      <c r="F365" s="25"/>
      <c r="G365" s="25"/>
      <c r="H365" s="25">
        <v>4.2300000000000003E-3</v>
      </c>
      <c r="I365" s="25">
        <f t="shared" si="83"/>
        <v>3.7650000000000001E-3</v>
      </c>
      <c r="J365" s="25"/>
      <c r="K365" s="25"/>
      <c r="L365" s="25"/>
      <c r="M365" s="25">
        <v>3.46E-3</v>
      </c>
      <c r="N365" s="25">
        <f t="shared" si="86"/>
        <v>2.9949999999999998E-3</v>
      </c>
      <c r="O365" s="25"/>
      <c r="P365" s="25"/>
      <c r="Q365" s="25"/>
      <c r="R365" s="25">
        <v>6.6800000000000002E-3</v>
      </c>
      <c r="S365" s="25">
        <f t="shared" si="89"/>
        <v>6.215E-3</v>
      </c>
      <c r="T365" s="25"/>
      <c r="U365" s="25"/>
      <c r="V365" s="25"/>
      <c r="W365" s="25">
        <v>5.1599999999999997E-3</v>
      </c>
      <c r="X365" s="25">
        <f t="shared" si="92"/>
        <v>4.6949999999999995E-3</v>
      </c>
      <c r="Y365" s="25"/>
      <c r="Z365" s="25"/>
      <c r="AA365" s="25"/>
      <c r="AB365" s="25">
        <v>8.0000000000000004E-4</v>
      </c>
      <c r="AC365" s="25">
        <f t="shared" si="95"/>
        <v>4.6500000000000003E-4</v>
      </c>
    </row>
    <row r="366" spans="1:29" s="15" customFormat="1">
      <c r="A366" s="18">
        <v>614</v>
      </c>
      <c r="B366" s="25">
        <v>9.0000000000000006E-5</v>
      </c>
      <c r="C366" s="25">
        <v>3.3800000000000002E-3</v>
      </c>
      <c r="D366" s="25">
        <f t="shared" si="80"/>
        <v>2.9150000000000001E-3</v>
      </c>
      <c r="E366" s="25"/>
      <c r="F366" s="25"/>
      <c r="G366" s="25"/>
      <c r="H366" s="25">
        <v>4.3600000000000002E-3</v>
      </c>
      <c r="I366" s="25">
        <f t="shared" si="83"/>
        <v>3.895E-3</v>
      </c>
      <c r="J366" s="25"/>
      <c r="K366" s="25"/>
      <c r="L366" s="25"/>
      <c r="M366" s="25">
        <v>3.48E-3</v>
      </c>
      <c r="N366" s="25">
        <f t="shared" si="86"/>
        <v>3.0149999999999999E-3</v>
      </c>
      <c r="O366" s="25"/>
      <c r="P366" s="25"/>
      <c r="Q366" s="25"/>
      <c r="R366" s="25">
        <v>6.7299999999999999E-3</v>
      </c>
      <c r="S366" s="25">
        <f t="shared" si="89"/>
        <v>6.2649999999999997E-3</v>
      </c>
      <c r="T366" s="25"/>
      <c r="U366" s="25"/>
      <c r="V366" s="25"/>
      <c r="W366" s="25">
        <v>5.2399999999999999E-3</v>
      </c>
      <c r="X366" s="25">
        <f t="shared" si="92"/>
        <v>4.7749999999999997E-3</v>
      </c>
      <c r="Y366" s="25"/>
      <c r="Z366" s="25"/>
      <c r="AA366" s="25"/>
      <c r="AB366" s="25">
        <v>8.4000000000000003E-4</v>
      </c>
      <c r="AC366" s="25">
        <f t="shared" si="95"/>
        <v>4.6500000000000003E-4</v>
      </c>
    </row>
    <row r="367" spans="1:29" s="15" customFormat="1">
      <c r="A367" s="18">
        <v>615</v>
      </c>
      <c r="B367" s="25">
        <v>1.3999999999999999E-4</v>
      </c>
      <c r="C367" s="25">
        <v>3.3E-3</v>
      </c>
      <c r="D367" s="25">
        <f t="shared" si="80"/>
        <v>2.8300000000000001E-3</v>
      </c>
      <c r="E367" s="25"/>
      <c r="F367" s="25"/>
      <c r="G367" s="25"/>
      <c r="H367" s="25">
        <v>4.3E-3</v>
      </c>
      <c r="I367" s="25">
        <f t="shared" si="83"/>
        <v>3.8300000000000001E-3</v>
      </c>
      <c r="J367" s="25"/>
      <c r="K367" s="25"/>
      <c r="L367" s="25"/>
      <c r="M367" s="25">
        <v>3.47E-3</v>
      </c>
      <c r="N367" s="25">
        <f t="shared" si="86"/>
        <v>3.0000000000000001E-3</v>
      </c>
      <c r="O367" s="25"/>
      <c r="P367" s="25"/>
      <c r="Q367" s="25"/>
      <c r="R367" s="25">
        <v>6.6600000000000001E-3</v>
      </c>
      <c r="S367" s="25">
        <f t="shared" si="89"/>
        <v>6.1900000000000002E-3</v>
      </c>
      <c r="T367" s="25"/>
      <c r="U367" s="25"/>
      <c r="V367" s="25"/>
      <c r="W367" s="25">
        <v>5.1500000000000001E-3</v>
      </c>
      <c r="X367" s="25">
        <f t="shared" si="92"/>
        <v>4.6800000000000001E-3</v>
      </c>
      <c r="Y367" s="25"/>
      <c r="Z367" s="25"/>
      <c r="AA367" s="25"/>
      <c r="AB367" s="25">
        <v>8.0000000000000004E-4</v>
      </c>
      <c r="AC367" s="25">
        <f t="shared" si="95"/>
        <v>4.7000000000000004E-4</v>
      </c>
    </row>
    <row r="368" spans="1:29" s="15" customFormat="1">
      <c r="A368" s="18">
        <v>616</v>
      </c>
      <c r="B368" s="25">
        <v>1E-4</v>
      </c>
      <c r="C368" s="25">
        <v>3.3600000000000001E-3</v>
      </c>
      <c r="D368" s="25">
        <f t="shared" si="80"/>
        <v>2.895E-3</v>
      </c>
      <c r="E368" s="25"/>
      <c r="F368" s="25"/>
      <c r="G368" s="25"/>
      <c r="H368" s="25">
        <v>4.2900000000000004E-3</v>
      </c>
      <c r="I368" s="25">
        <f t="shared" si="83"/>
        <v>3.8250000000000003E-3</v>
      </c>
      <c r="J368" s="25"/>
      <c r="K368" s="25"/>
      <c r="L368" s="25"/>
      <c r="M368" s="25">
        <v>3.3999999999999998E-3</v>
      </c>
      <c r="N368" s="25">
        <f t="shared" si="86"/>
        <v>2.9349999999999997E-3</v>
      </c>
      <c r="O368" s="25"/>
      <c r="P368" s="25"/>
      <c r="Q368" s="25"/>
      <c r="R368" s="25">
        <v>6.6800000000000002E-3</v>
      </c>
      <c r="S368" s="25">
        <f t="shared" si="89"/>
        <v>6.215E-3</v>
      </c>
      <c r="T368" s="25"/>
      <c r="U368" s="25"/>
      <c r="V368" s="25"/>
      <c r="W368" s="25">
        <v>5.1999999999999998E-3</v>
      </c>
      <c r="X368" s="25">
        <f t="shared" si="92"/>
        <v>4.7349999999999996E-3</v>
      </c>
      <c r="Y368" s="25"/>
      <c r="Z368" s="25"/>
      <c r="AA368" s="25"/>
      <c r="AB368" s="25">
        <v>8.3000000000000001E-4</v>
      </c>
      <c r="AC368" s="25">
        <f t="shared" si="95"/>
        <v>4.6500000000000003E-4</v>
      </c>
    </row>
    <row r="369" spans="1:29" s="15" customFormat="1">
      <c r="A369" s="18">
        <v>617</v>
      </c>
      <c r="B369" s="25">
        <v>1.3999999999999999E-4</v>
      </c>
      <c r="C369" s="25">
        <v>3.2599999999999999E-3</v>
      </c>
      <c r="D369" s="25">
        <f t="shared" si="80"/>
        <v>2.82E-3</v>
      </c>
      <c r="E369" s="25"/>
      <c r="F369" s="25"/>
      <c r="G369" s="25"/>
      <c r="H369" s="25">
        <v>4.2399999999999998E-3</v>
      </c>
      <c r="I369" s="25">
        <f t="shared" si="83"/>
        <v>3.8E-3</v>
      </c>
      <c r="J369" s="25"/>
      <c r="K369" s="25"/>
      <c r="L369" s="25"/>
      <c r="M369" s="25">
        <v>3.4099999999999998E-3</v>
      </c>
      <c r="N369" s="25">
        <f t="shared" si="86"/>
        <v>2.97E-3</v>
      </c>
      <c r="O369" s="25"/>
      <c r="P369" s="25"/>
      <c r="Q369" s="25"/>
      <c r="R369" s="25">
        <v>6.6499999999999997E-3</v>
      </c>
      <c r="S369" s="25">
        <f t="shared" si="89"/>
        <v>6.2099999999999994E-3</v>
      </c>
      <c r="T369" s="25"/>
      <c r="U369" s="25"/>
      <c r="V369" s="25"/>
      <c r="W369" s="25">
        <v>5.0800000000000003E-3</v>
      </c>
      <c r="X369" s="25">
        <f t="shared" si="92"/>
        <v>4.64E-3</v>
      </c>
      <c r="Y369" s="25"/>
      <c r="Z369" s="25"/>
      <c r="AA369" s="25"/>
      <c r="AB369" s="25">
        <v>7.3999999999999999E-4</v>
      </c>
      <c r="AC369" s="25">
        <f t="shared" si="95"/>
        <v>4.3999999999999996E-4</v>
      </c>
    </row>
    <row r="370" spans="1:29" s="15" customFormat="1">
      <c r="A370" s="18">
        <v>618</v>
      </c>
      <c r="B370" s="25">
        <v>1.0000000000000001E-5</v>
      </c>
      <c r="C370" s="25">
        <v>3.3700000000000002E-3</v>
      </c>
      <c r="D370" s="25">
        <f t="shared" si="80"/>
        <v>2.9850000000000002E-3</v>
      </c>
      <c r="E370" s="25"/>
      <c r="F370" s="25"/>
      <c r="G370" s="25"/>
      <c r="H370" s="25">
        <v>4.3099999999999996E-3</v>
      </c>
      <c r="I370" s="25">
        <f t="shared" si="83"/>
        <v>3.9249999999999997E-3</v>
      </c>
      <c r="J370" s="25"/>
      <c r="K370" s="25"/>
      <c r="L370" s="25"/>
      <c r="M370" s="25">
        <v>3.4499999999999999E-3</v>
      </c>
      <c r="N370" s="25">
        <f t="shared" si="86"/>
        <v>3.065E-3</v>
      </c>
      <c r="O370" s="25"/>
      <c r="P370" s="25"/>
      <c r="Q370" s="25"/>
      <c r="R370" s="25">
        <v>6.6499999999999997E-3</v>
      </c>
      <c r="S370" s="25">
        <f t="shared" si="89"/>
        <v>6.2649999999999997E-3</v>
      </c>
      <c r="T370" s="25"/>
      <c r="U370" s="25"/>
      <c r="V370" s="25"/>
      <c r="W370" s="25">
        <v>5.1900000000000002E-3</v>
      </c>
      <c r="X370" s="25">
        <f t="shared" si="92"/>
        <v>4.8050000000000002E-3</v>
      </c>
      <c r="Y370" s="25"/>
      <c r="Z370" s="25"/>
      <c r="AA370" s="25"/>
      <c r="AB370" s="25">
        <v>7.6000000000000004E-4</v>
      </c>
      <c r="AC370" s="25">
        <f t="shared" si="95"/>
        <v>3.8500000000000003E-4</v>
      </c>
    </row>
    <row r="371" spans="1:29" s="15" customFormat="1">
      <c r="A371" s="18">
        <v>619</v>
      </c>
      <c r="B371" s="25">
        <v>1.8000000000000001E-4</v>
      </c>
      <c r="C371" s="25">
        <v>3.29E-3</v>
      </c>
      <c r="D371" s="25">
        <f t="shared" si="80"/>
        <v>2.7699999999999999E-3</v>
      </c>
      <c r="E371" s="25"/>
      <c r="F371" s="25"/>
      <c r="G371" s="25"/>
      <c r="H371" s="25">
        <v>4.2300000000000003E-3</v>
      </c>
      <c r="I371" s="25">
        <f t="shared" si="83"/>
        <v>3.7100000000000002E-3</v>
      </c>
      <c r="J371" s="25"/>
      <c r="K371" s="25"/>
      <c r="L371" s="25"/>
      <c r="M371" s="25">
        <v>3.4099999999999998E-3</v>
      </c>
      <c r="N371" s="25">
        <f t="shared" si="86"/>
        <v>2.8899999999999998E-3</v>
      </c>
      <c r="O371" s="25"/>
      <c r="P371" s="25"/>
      <c r="Q371" s="25"/>
      <c r="R371" s="25">
        <v>6.5900000000000004E-3</v>
      </c>
      <c r="S371" s="25">
        <f t="shared" si="89"/>
        <v>6.0700000000000007E-3</v>
      </c>
      <c r="T371" s="25"/>
      <c r="U371" s="25"/>
      <c r="V371" s="25"/>
      <c r="W371" s="25">
        <v>5.11E-3</v>
      </c>
      <c r="X371" s="25">
        <f t="shared" si="92"/>
        <v>4.5900000000000003E-3</v>
      </c>
      <c r="Y371" s="25"/>
      <c r="Z371" s="25"/>
      <c r="AA371" s="25"/>
      <c r="AB371" s="25">
        <v>8.5999999999999998E-4</v>
      </c>
      <c r="AC371" s="25">
        <f t="shared" si="95"/>
        <v>5.1999999999999995E-4</v>
      </c>
    </row>
    <row r="372" spans="1:29" s="15" customFormat="1">
      <c r="A372" s="18">
        <v>620</v>
      </c>
      <c r="B372" s="25">
        <v>-2.0000000000000002E-5</v>
      </c>
      <c r="C372" s="25">
        <v>3.29E-3</v>
      </c>
      <c r="D372" s="25">
        <f t="shared" si="80"/>
        <v>2.905E-3</v>
      </c>
      <c r="E372" s="25"/>
      <c r="F372" s="25"/>
      <c r="G372" s="25"/>
      <c r="H372" s="25">
        <v>4.2199999999999998E-3</v>
      </c>
      <c r="I372" s="25">
        <f t="shared" si="83"/>
        <v>3.8349999999999999E-3</v>
      </c>
      <c r="J372" s="25"/>
      <c r="K372" s="25"/>
      <c r="L372" s="25"/>
      <c r="M372" s="25">
        <v>3.3800000000000002E-3</v>
      </c>
      <c r="N372" s="25">
        <f t="shared" si="86"/>
        <v>2.9950000000000003E-3</v>
      </c>
      <c r="O372" s="25"/>
      <c r="P372" s="25"/>
      <c r="Q372" s="25"/>
      <c r="R372" s="25">
        <v>6.5500000000000003E-3</v>
      </c>
      <c r="S372" s="25">
        <f t="shared" si="89"/>
        <v>6.1650000000000003E-3</v>
      </c>
      <c r="T372" s="25"/>
      <c r="U372" s="25"/>
      <c r="V372" s="25"/>
      <c r="W372" s="25">
        <v>5.1599999999999997E-3</v>
      </c>
      <c r="X372" s="25">
        <f t="shared" si="92"/>
        <v>4.7749999999999997E-3</v>
      </c>
      <c r="Y372" s="25"/>
      <c r="Z372" s="25"/>
      <c r="AA372" s="25"/>
      <c r="AB372" s="25">
        <v>7.9000000000000001E-4</v>
      </c>
      <c r="AC372" s="25">
        <f t="shared" si="95"/>
        <v>3.8499999999999998E-4</v>
      </c>
    </row>
    <row r="373" spans="1:29" s="15" customFormat="1">
      <c r="A373" s="18">
        <v>621</v>
      </c>
      <c r="B373" s="25">
        <v>1.9000000000000001E-4</v>
      </c>
      <c r="C373" s="25">
        <v>3.2000000000000002E-3</v>
      </c>
      <c r="D373" s="25">
        <f t="shared" si="80"/>
        <v>2.6750000000000003E-3</v>
      </c>
      <c r="E373" s="25"/>
      <c r="F373" s="25"/>
      <c r="G373" s="25"/>
      <c r="H373" s="25">
        <v>4.2199999999999998E-3</v>
      </c>
      <c r="I373" s="25">
        <f t="shared" si="83"/>
        <v>3.6949999999999999E-3</v>
      </c>
      <c r="J373" s="25"/>
      <c r="K373" s="25"/>
      <c r="L373" s="25"/>
      <c r="M373" s="25">
        <v>3.4299999999999999E-3</v>
      </c>
      <c r="N373" s="25">
        <f t="shared" si="86"/>
        <v>2.905E-3</v>
      </c>
      <c r="O373" s="25"/>
      <c r="P373" s="25"/>
      <c r="Q373" s="25"/>
      <c r="R373" s="25">
        <v>6.5500000000000003E-3</v>
      </c>
      <c r="S373" s="25">
        <f t="shared" si="89"/>
        <v>6.025E-3</v>
      </c>
      <c r="T373" s="25"/>
      <c r="U373" s="25"/>
      <c r="V373" s="25"/>
      <c r="W373" s="25">
        <v>5.0400000000000002E-3</v>
      </c>
      <c r="X373" s="25">
        <f t="shared" si="92"/>
        <v>4.5149999999999999E-3</v>
      </c>
      <c r="Y373" s="25"/>
      <c r="Z373" s="25"/>
      <c r="AA373" s="25"/>
      <c r="AB373" s="25">
        <v>8.5999999999999998E-4</v>
      </c>
      <c r="AC373" s="25">
        <f t="shared" si="95"/>
        <v>5.2499999999999997E-4</v>
      </c>
    </row>
    <row r="374" spans="1:29" s="15" customFormat="1">
      <c r="A374" s="18">
        <v>622</v>
      </c>
      <c r="B374" s="25">
        <v>2.0000000000000001E-4</v>
      </c>
      <c r="C374" s="25">
        <v>3.29E-3</v>
      </c>
      <c r="D374" s="25">
        <f t="shared" si="80"/>
        <v>2.7099999999999997E-3</v>
      </c>
      <c r="E374" s="25"/>
      <c r="F374" s="25"/>
      <c r="G374" s="25"/>
      <c r="H374" s="25">
        <v>4.2199999999999998E-3</v>
      </c>
      <c r="I374" s="25">
        <f t="shared" si="83"/>
        <v>3.64E-3</v>
      </c>
      <c r="J374" s="25"/>
      <c r="K374" s="25"/>
      <c r="L374" s="25"/>
      <c r="M374" s="25">
        <v>3.3700000000000002E-3</v>
      </c>
      <c r="N374" s="25">
        <f t="shared" si="86"/>
        <v>2.7899999999999999E-3</v>
      </c>
      <c r="O374" s="25"/>
      <c r="P374" s="25"/>
      <c r="Q374" s="25"/>
      <c r="R374" s="25">
        <v>6.5700000000000003E-3</v>
      </c>
      <c r="S374" s="25">
        <f t="shared" si="89"/>
        <v>5.9900000000000005E-3</v>
      </c>
      <c r="T374" s="25"/>
      <c r="U374" s="25"/>
      <c r="V374" s="25"/>
      <c r="W374" s="25">
        <v>5.1200000000000004E-3</v>
      </c>
      <c r="X374" s="25">
        <f t="shared" si="92"/>
        <v>4.5400000000000006E-3</v>
      </c>
      <c r="Y374" s="25"/>
      <c r="Z374" s="25"/>
      <c r="AA374" s="25"/>
      <c r="AB374" s="25">
        <v>9.6000000000000002E-4</v>
      </c>
      <c r="AC374" s="25">
        <f t="shared" si="95"/>
        <v>5.8E-4</v>
      </c>
    </row>
    <row r="375" spans="1:29" s="15" customFormat="1">
      <c r="A375" s="18">
        <v>623</v>
      </c>
      <c r="B375" s="25">
        <v>1.4999999999999999E-4</v>
      </c>
      <c r="C375" s="25">
        <v>3.2299999999999998E-3</v>
      </c>
      <c r="D375" s="25">
        <f t="shared" si="80"/>
        <v>2.6899999999999997E-3</v>
      </c>
      <c r="E375" s="25"/>
      <c r="F375" s="25"/>
      <c r="G375" s="25"/>
      <c r="H375" s="25">
        <v>4.1599999999999996E-3</v>
      </c>
      <c r="I375" s="25">
        <f t="shared" si="83"/>
        <v>3.6199999999999995E-3</v>
      </c>
      <c r="J375" s="25"/>
      <c r="K375" s="25"/>
      <c r="L375" s="25"/>
      <c r="M375" s="25">
        <v>3.3899999999999998E-3</v>
      </c>
      <c r="N375" s="25">
        <f t="shared" si="86"/>
        <v>2.8499999999999997E-3</v>
      </c>
      <c r="O375" s="25"/>
      <c r="P375" s="25"/>
      <c r="Q375" s="25"/>
      <c r="R375" s="25">
        <v>6.5900000000000004E-3</v>
      </c>
      <c r="S375" s="25">
        <f t="shared" si="89"/>
        <v>6.0500000000000007E-3</v>
      </c>
      <c r="T375" s="25"/>
      <c r="U375" s="25"/>
      <c r="V375" s="25"/>
      <c r="W375" s="25">
        <v>5.0600000000000003E-3</v>
      </c>
      <c r="X375" s="25">
        <f t="shared" si="92"/>
        <v>4.5200000000000006E-3</v>
      </c>
      <c r="Y375" s="25"/>
      <c r="Z375" s="25"/>
      <c r="AA375" s="25"/>
      <c r="AB375" s="25">
        <v>9.3000000000000005E-4</v>
      </c>
      <c r="AC375" s="25">
        <f t="shared" si="95"/>
        <v>5.4000000000000001E-4</v>
      </c>
    </row>
    <row r="376" spans="1:29" s="15" customFormat="1">
      <c r="A376" s="18">
        <v>624</v>
      </c>
      <c r="B376" s="25">
        <v>1.0000000000000001E-5</v>
      </c>
      <c r="C376" s="25">
        <v>3.2599999999999999E-3</v>
      </c>
      <c r="D376" s="25">
        <f t="shared" si="80"/>
        <v>2.8500000000000001E-3</v>
      </c>
      <c r="E376" s="25"/>
      <c r="F376" s="25"/>
      <c r="G376" s="25"/>
      <c r="H376" s="25">
        <v>4.2100000000000002E-3</v>
      </c>
      <c r="I376" s="25">
        <f t="shared" si="83"/>
        <v>3.8000000000000004E-3</v>
      </c>
      <c r="J376" s="25"/>
      <c r="K376" s="25"/>
      <c r="L376" s="25"/>
      <c r="M376" s="25">
        <v>3.3800000000000002E-3</v>
      </c>
      <c r="N376" s="25">
        <f t="shared" si="86"/>
        <v>2.9700000000000004E-3</v>
      </c>
      <c r="O376" s="25"/>
      <c r="P376" s="25"/>
      <c r="Q376" s="25"/>
      <c r="R376" s="25">
        <v>6.5799999999999999E-3</v>
      </c>
      <c r="S376" s="25">
        <f t="shared" si="89"/>
        <v>6.1700000000000001E-3</v>
      </c>
      <c r="T376" s="25"/>
      <c r="U376" s="25"/>
      <c r="V376" s="25"/>
      <c r="W376" s="25">
        <v>5.0699999999999999E-3</v>
      </c>
      <c r="X376" s="25">
        <f t="shared" si="92"/>
        <v>4.6600000000000001E-3</v>
      </c>
      <c r="Y376" s="25"/>
      <c r="Z376" s="25"/>
      <c r="AA376" s="25"/>
      <c r="AB376" s="25">
        <v>8.0999999999999996E-4</v>
      </c>
      <c r="AC376" s="25">
        <f t="shared" si="95"/>
        <v>4.0999999999999999E-4</v>
      </c>
    </row>
    <row r="377" spans="1:29" s="15" customFormat="1">
      <c r="A377" s="18">
        <v>625</v>
      </c>
      <c r="B377" s="25">
        <v>1.4999999999999999E-4</v>
      </c>
      <c r="C377" s="25">
        <v>3.2200000000000002E-3</v>
      </c>
      <c r="D377" s="25">
        <f t="shared" si="80"/>
        <v>2.7650000000000001E-3</v>
      </c>
      <c r="E377" s="25"/>
      <c r="F377" s="25"/>
      <c r="G377" s="25"/>
      <c r="H377" s="25">
        <v>4.1999999999999997E-3</v>
      </c>
      <c r="I377" s="25">
        <f t="shared" si="83"/>
        <v>3.7449999999999996E-3</v>
      </c>
      <c r="J377" s="25"/>
      <c r="K377" s="25"/>
      <c r="L377" s="25"/>
      <c r="M377" s="25">
        <v>3.4499999999999999E-3</v>
      </c>
      <c r="N377" s="25">
        <f t="shared" si="86"/>
        <v>2.9949999999999998E-3</v>
      </c>
      <c r="O377" s="25"/>
      <c r="P377" s="25"/>
      <c r="Q377" s="25"/>
      <c r="R377" s="25">
        <v>6.5599999999999999E-3</v>
      </c>
      <c r="S377" s="25">
        <f t="shared" si="89"/>
        <v>6.1050000000000002E-3</v>
      </c>
      <c r="T377" s="25"/>
      <c r="U377" s="25"/>
      <c r="V377" s="25"/>
      <c r="W377" s="25">
        <v>5.0600000000000003E-3</v>
      </c>
      <c r="X377" s="25">
        <f t="shared" si="92"/>
        <v>4.6050000000000006E-3</v>
      </c>
      <c r="Y377" s="25"/>
      <c r="Z377" s="25"/>
      <c r="AA377" s="25"/>
      <c r="AB377" s="25">
        <v>7.6000000000000004E-4</v>
      </c>
      <c r="AC377" s="25">
        <f t="shared" si="95"/>
        <v>4.55E-4</v>
      </c>
    </row>
    <row r="378" spans="1:29" s="15" customFormat="1">
      <c r="A378" s="18">
        <v>626</v>
      </c>
      <c r="B378" s="25">
        <v>1.2999999999999999E-4</v>
      </c>
      <c r="C378" s="25">
        <v>3.3E-3</v>
      </c>
      <c r="D378" s="25">
        <f t="shared" si="80"/>
        <v>2.7400000000000002E-3</v>
      </c>
      <c r="E378" s="25"/>
      <c r="F378" s="25"/>
      <c r="G378" s="25"/>
      <c r="H378" s="25">
        <v>4.2900000000000004E-3</v>
      </c>
      <c r="I378" s="25">
        <f t="shared" si="83"/>
        <v>3.7300000000000007E-3</v>
      </c>
      <c r="J378" s="25"/>
      <c r="K378" s="25"/>
      <c r="L378" s="25"/>
      <c r="M378" s="25">
        <v>3.46E-3</v>
      </c>
      <c r="N378" s="25">
        <f t="shared" si="86"/>
        <v>2.8999999999999998E-3</v>
      </c>
      <c r="O378" s="25"/>
      <c r="P378" s="25"/>
      <c r="Q378" s="25"/>
      <c r="R378" s="25">
        <v>6.6100000000000004E-3</v>
      </c>
      <c r="S378" s="25">
        <f t="shared" si="89"/>
        <v>6.0500000000000007E-3</v>
      </c>
      <c r="T378" s="25"/>
      <c r="U378" s="25"/>
      <c r="V378" s="25"/>
      <c r="W378" s="25">
        <v>5.1200000000000004E-3</v>
      </c>
      <c r="X378" s="25">
        <f t="shared" si="92"/>
        <v>4.5600000000000007E-3</v>
      </c>
      <c r="Y378" s="25"/>
      <c r="Z378" s="25"/>
      <c r="AA378" s="25"/>
      <c r="AB378" s="25">
        <v>9.8999999999999999E-4</v>
      </c>
      <c r="AC378" s="25">
        <f t="shared" si="95"/>
        <v>5.5999999999999995E-4</v>
      </c>
    </row>
    <row r="379" spans="1:29" s="15" customFormat="1">
      <c r="A379" s="18">
        <v>627</v>
      </c>
      <c r="B379" s="25">
        <v>1.6000000000000001E-4</v>
      </c>
      <c r="C379" s="25">
        <v>3.2200000000000002E-3</v>
      </c>
      <c r="D379" s="25">
        <f t="shared" si="80"/>
        <v>2.6750000000000003E-3</v>
      </c>
      <c r="E379" s="25"/>
      <c r="F379" s="25"/>
      <c r="G379" s="25"/>
      <c r="H379" s="25">
        <v>4.2399999999999998E-3</v>
      </c>
      <c r="I379" s="25">
        <f t="shared" si="83"/>
        <v>3.6949999999999999E-3</v>
      </c>
      <c r="J379" s="25"/>
      <c r="K379" s="25"/>
      <c r="L379" s="25"/>
      <c r="M379" s="25">
        <v>3.4299999999999999E-3</v>
      </c>
      <c r="N379" s="25">
        <f t="shared" si="86"/>
        <v>2.885E-3</v>
      </c>
      <c r="O379" s="25"/>
      <c r="P379" s="25"/>
      <c r="Q379" s="25"/>
      <c r="R379" s="25">
        <v>6.5799999999999999E-3</v>
      </c>
      <c r="S379" s="25">
        <f t="shared" si="89"/>
        <v>6.0349999999999996E-3</v>
      </c>
      <c r="T379" s="25"/>
      <c r="U379" s="25"/>
      <c r="V379" s="25"/>
      <c r="W379" s="25">
        <v>5.0299999999999997E-3</v>
      </c>
      <c r="X379" s="25">
        <f t="shared" si="92"/>
        <v>4.4849999999999994E-3</v>
      </c>
      <c r="Y379" s="25"/>
      <c r="Z379" s="25"/>
      <c r="AA379" s="25"/>
      <c r="AB379" s="25">
        <v>9.3000000000000005E-4</v>
      </c>
      <c r="AC379" s="25">
        <f t="shared" si="95"/>
        <v>5.4500000000000002E-4</v>
      </c>
    </row>
    <row r="380" spans="1:29" s="15" customFormat="1">
      <c r="A380" s="18">
        <v>628</v>
      </c>
      <c r="B380" s="25">
        <v>1.7000000000000001E-4</v>
      </c>
      <c r="C380" s="25">
        <v>3.29E-3</v>
      </c>
      <c r="D380" s="25">
        <f t="shared" si="80"/>
        <v>2.7049999999999999E-3</v>
      </c>
      <c r="E380" s="25"/>
      <c r="F380" s="25"/>
      <c r="G380" s="25"/>
      <c r="H380" s="25">
        <v>4.2199999999999998E-3</v>
      </c>
      <c r="I380" s="25">
        <f t="shared" si="83"/>
        <v>3.6349999999999998E-3</v>
      </c>
      <c r="J380" s="25"/>
      <c r="K380" s="25"/>
      <c r="L380" s="25"/>
      <c r="M380" s="25">
        <v>3.46E-3</v>
      </c>
      <c r="N380" s="25">
        <f t="shared" si="86"/>
        <v>2.875E-3</v>
      </c>
      <c r="O380" s="25"/>
      <c r="P380" s="25"/>
      <c r="Q380" s="25"/>
      <c r="R380" s="25">
        <v>6.6100000000000004E-3</v>
      </c>
      <c r="S380" s="25">
        <f t="shared" si="89"/>
        <v>6.0250000000000008E-3</v>
      </c>
      <c r="T380" s="25"/>
      <c r="U380" s="25"/>
      <c r="V380" s="25"/>
      <c r="W380" s="25">
        <v>5.0299999999999997E-3</v>
      </c>
      <c r="X380" s="25">
        <f t="shared" si="92"/>
        <v>4.4449999999999993E-3</v>
      </c>
      <c r="Y380" s="25"/>
      <c r="Z380" s="25"/>
      <c r="AA380" s="25"/>
      <c r="AB380" s="25">
        <v>1E-3</v>
      </c>
      <c r="AC380" s="25">
        <f t="shared" si="95"/>
        <v>5.8500000000000002E-4</v>
      </c>
    </row>
    <row r="381" spans="1:29" s="15" customFormat="1">
      <c r="A381" s="18">
        <v>629</v>
      </c>
      <c r="B381" s="25">
        <v>1.2E-4</v>
      </c>
      <c r="C381" s="25">
        <v>3.1800000000000001E-3</v>
      </c>
      <c r="D381" s="25">
        <f t="shared" si="80"/>
        <v>2.7049999999999999E-3</v>
      </c>
      <c r="E381" s="25"/>
      <c r="F381" s="25"/>
      <c r="G381" s="25"/>
      <c r="H381" s="25">
        <v>4.1200000000000004E-3</v>
      </c>
      <c r="I381" s="25">
        <f t="shared" si="83"/>
        <v>3.6450000000000002E-3</v>
      </c>
      <c r="J381" s="25"/>
      <c r="K381" s="25"/>
      <c r="L381" s="25"/>
      <c r="M381" s="25">
        <v>3.3999999999999998E-3</v>
      </c>
      <c r="N381" s="25">
        <f t="shared" si="86"/>
        <v>2.9249999999999996E-3</v>
      </c>
      <c r="O381" s="25"/>
      <c r="P381" s="25"/>
      <c r="Q381" s="25"/>
      <c r="R381" s="25">
        <v>6.5599999999999999E-3</v>
      </c>
      <c r="S381" s="25">
        <f t="shared" si="89"/>
        <v>6.0850000000000001E-3</v>
      </c>
      <c r="T381" s="25"/>
      <c r="U381" s="25"/>
      <c r="V381" s="25"/>
      <c r="W381" s="25">
        <v>4.9800000000000001E-3</v>
      </c>
      <c r="X381" s="25">
        <f t="shared" si="92"/>
        <v>4.5050000000000003E-3</v>
      </c>
      <c r="Y381" s="25"/>
      <c r="Z381" s="25"/>
      <c r="AA381" s="25"/>
      <c r="AB381" s="25">
        <v>8.3000000000000001E-4</v>
      </c>
      <c r="AC381" s="25">
        <f t="shared" si="95"/>
        <v>4.75E-4</v>
      </c>
    </row>
    <row r="382" spans="1:29" s="15" customFormat="1">
      <c r="A382" s="18">
        <v>630</v>
      </c>
      <c r="B382" s="25">
        <v>2.0000000000000002E-5</v>
      </c>
      <c r="C382" s="25">
        <v>3.2299999999999998E-3</v>
      </c>
      <c r="D382" s="25">
        <f t="shared" si="80"/>
        <v>2.8149999999999998E-3</v>
      </c>
      <c r="E382" s="25"/>
      <c r="F382" s="25"/>
      <c r="G382" s="25"/>
      <c r="H382" s="25">
        <v>4.1599999999999996E-3</v>
      </c>
      <c r="I382" s="25">
        <f t="shared" si="83"/>
        <v>3.7449999999999996E-3</v>
      </c>
      <c r="J382" s="25"/>
      <c r="K382" s="25"/>
      <c r="L382" s="25"/>
      <c r="M382" s="25">
        <v>3.3700000000000002E-3</v>
      </c>
      <c r="N382" s="25">
        <f t="shared" si="86"/>
        <v>2.9550000000000002E-3</v>
      </c>
      <c r="O382" s="25"/>
      <c r="P382" s="25"/>
      <c r="Q382" s="25"/>
      <c r="R382" s="25">
        <v>6.5199999999999998E-3</v>
      </c>
      <c r="S382" s="25">
        <f t="shared" si="89"/>
        <v>6.1049999999999993E-3</v>
      </c>
      <c r="T382" s="25"/>
      <c r="U382" s="25"/>
      <c r="V382" s="25"/>
      <c r="W382" s="25">
        <v>5.0299999999999997E-3</v>
      </c>
      <c r="X382" s="25">
        <f t="shared" si="92"/>
        <v>4.6149999999999993E-3</v>
      </c>
      <c r="Y382" s="25"/>
      <c r="Z382" s="25"/>
      <c r="AA382" s="25"/>
      <c r="AB382" s="25">
        <v>8.0999999999999996E-4</v>
      </c>
      <c r="AC382" s="25">
        <f t="shared" si="95"/>
        <v>4.15E-4</v>
      </c>
    </row>
    <row r="383" spans="1:29" s="15" customFormat="1">
      <c r="A383" s="18">
        <v>631</v>
      </c>
      <c r="B383" s="25">
        <v>1.3999999999999999E-4</v>
      </c>
      <c r="C383" s="25">
        <v>3.1700000000000001E-3</v>
      </c>
      <c r="D383" s="25">
        <f t="shared" si="80"/>
        <v>2.66E-3</v>
      </c>
      <c r="E383" s="25"/>
      <c r="F383" s="25"/>
      <c r="G383" s="25"/>
      <c r="H383" s="25">
        <v>4.0499999999999998E-3</v>
      </c>
      <c r="I383" s="25">
        <f t="shared" si="83"/>
        <v>3.5399999999999997E-3</v>
      </c>
      <c r="J383" s="25"/>
      <c r="K383" s="25"/>
      <c r="L383" s="25"/>
      <c r="M383" s="25">
        <v>3.3999999999999998E-3</v>
      </c>
      <c r="N383" s="25">
        <f t="shared" si="86"/>
        <v>2.8899999999999998E-3</v>
      </c>
      <c r="O383" s="25"/>
      <c r="P383" s="25"/>
      <c r="Q383" s="25"/>
      <c r="R383" s="25">
        <v>6.4599999999999996E-3</v>
      </c>
      <c r="S383" s="25">
        <f t="shared" si="89"/>
        <v>5.9499999999999996E-3</v>
      </c>
      <c r="T383" s="25"/>
      <c r="U383" s="25"/>
      <c r="V383" s="25"/>
      <c r="W383" s="25">
        <v>4.9500000000000004E-3</v>
      </c>
      <c r="X383" s="25">
        <f t="shared" si="92"/>
        <v>4.4400000000000004E-3</v>
      </c>
      <c r="Y383" s="25"/>
      <c r="Z383" s="25"/>
      <c r="AA383" s="25"/>
      <c r="AB383" s="25">
        <v>8.8000000000000003E-4</v>
      </c>
      <c r="AC383" s="25">
        <f t="shared" si="95"/>
        <v>5.1000000000000004E-4</v>
      </c>
    </row>
    <row r="384" spans="1:29" s="15" customFormat="1">
      <c r="A384" s="18">
        <v>632</v>
      </c>
      <c r="B384" s="25">
        <v>1.2E-4</v>
      </c>
      <c r="C384" s="25">
        <v>3.2499999999999999E-3</v>
      </c>
      <c r="D384" s="25">
        <f t="shared" si="80"/>
        <v>2.7299999999999998E-3</v>
      </c>
      <c r="E384" s="25"/>
      <c r="F384" s="25"/>
      <c r="G384" s="25"/>
      <c r="H384" s="25">
        <v>4.1799999999999997E-3</v>
      </c>
      <c r="I384" s="25">
        <f t="shared" si="83"/>
        <v>3.6599999999999996E-3</v>
      </c>
      <c r="J384" s="25"/>
      <c r="K384" s="25"/>
      <c r="L384" s="25"/>
      <c r="M384" s="25">
        <v>3.4199999999999999E-3</v>
      </c>
      <c r="N384" s="25">
        <f t="shared" si="86"/>
        <v>2.8999999999999998E-3</v>
      </c>
      <c r="O384" s="25"/>
      <c r="P384" s="25"/>
      <c r="Q384" s="25"/>
      <c r="R384" s="25">
        <v>6.4799999999999996E-3</v>
      </c>
      <c r="S384" s="25">
        <f t="shared" si="89"/>
        <v>5.96E-3</v>
      </c>
      <c r="T384" s="25"/>
      <c r="U384" s="25"/>
      <c r="V384" s="25"/>
      <c r="W384" s="25">
        <v>5.0600000000000003E-3</v>
      </c>
      <c r="X384" s="25">
        <f t="shared" si="92"/>
        <v>4.5400000000000006E-3</v>
      </c>
      <c r="Y384" s="25"/>
      <c r="Z384" s="25"/>
      <c r="AA384" s="25"/>
      <c r="AB384" s="25">
        <v>9.2000000000000003E-4</v>
      </c>
      <c r="AC384" s="25">
        <f t="shared" si="95"/>
        <v>5.2000000000000006E-4</v>
      </c>
    </row>
    <row r="385" spans="1:29" s="15" customFormat="1">
      <c r="A385" s="18">
        <v>633</v>
      </c>
      <c r="B385" s="25">
        <v>1.2E-4</v>
      </c>
      <c r="C385" s="25">
        <v>3.2000000000000002E-3</v>
      </c>
      <c r="D385" s="25">
        <f t="shared" si="80"/>
        <v>2.7000000000000001E-3</v>
      </c>
      <c r="E385" s="25"/>
      <c r="F385" s="25"/>
      <c r="G385" s="25"/>
      <c r="H385" s="25">
        <v>4.0800000000000003E-3</v>
      </c>
      <c r="I385" s="25">
        <f t="shared" si="83"/>
        <v>3.5800000000000003E-3</v>
      </c>
      <c r="J385" s="25"/>
      <c r="K385" s="25"/>
      <c r="L385" s="25"/>
      <c r="M385" s="25">
        <v>3.4299999999999999E-3</v>
      </c>
      <c r="N385" s="25">
        <f t="shared" si="86"/>
        <v>2.9299999999999999E-3</v>
      </c>
      <c r="O385" s="25"/>
      <c r="P385" s="25"/>
      <c r="Q385" s="25"/>
      <c r="R385" s="25">
        <v>6.4799999999999996E-3</v>
      </c>
      <c r="S385" s="25">
        <f t="shared" si="89"/>
        <v>5.9799999999999992E-3</v>
      </c>
      <c r="T385" s="25"/>
      <c r="U385" s="25"/>
      <c r="V385" s="25"/>
      <c r="W385" s="25">
        <v>5.0099999999999997E-3</v>
      </c>
      <c r="X385" s="25">
        <f t="shared" si="92"/>
        <v>4.5100000000000001E-3</v>
      </c>
      <c r="Y385" s="25"/>
      <c r="Z385" s="25"/>
      <c r="AA385" s="25"/>
      <c r="AB385" s="25">
        <v>8.8000000000000003E-4</v>
      </c>
      <c r="AC385" s="25">
        <f t="shared" si="95"/>
        <v>5.0000000000000001E-4</v>
      </c>
    </row>
    <row r="386" spans="1:29" s="15" customFormat="1">
      <c r="A386" s="18">
        <v>634</v>
      </c>
      <c r="B386" s="25">
        <v>6.0000000000000002E-5</v>
      </c>
      <c r="C386" s="25">
        <v>3.2299999999999998E-3</v>
      </c>
      <c r="D386" s="25">
        <f t="shared" si="80"/>
        <v>2.81E-3</v>
      </c>
      <c r="E386" s="25"/>
      <c r="F386" s="25"/>
      <c r="G386" s="25"/>
      <c r="H386" s="25">
        <v>4.15E-3</v>
      </c>
      <c r="I386" s="25">
        <f t="shared" si="83"/>
        <v>3.7299999999999998E-3</v>
      </c>
      <c r="J386" s="25"/>
      <c r="K386" s="25"/>
      <c r="L386" s="25"/>
      <c r="M386" s="25">
        <v>3.3400000000000001E-3</v>
      </c>
      <c r="N386" s="25">
        <f t="shared" si="86"/>
        <v>2.9199999999999999E-3</v>
      </c>
      <c r="O386" s="25"/>
      <c r="P386" s="25"/>
      <c r="Q386" s="25"/>
      <c r="R386" s="25">
        <v>6.5399999999999998E-3</v>
      </c>
      <c r="S386" s="25">
        <f t="shared" si="89"/>
        <v>6.1199999999999996E-3</v>
      </c>
      <c r="T386" s="25"/>
      <c r="U386" s="25"/>
      <c r="V386" s="25"/>
      <c r="W386" s="25">
        <v>5.0099999999999997E-3</v>
      </c>
      <c r="X386" s="25">
        <f t="shared" si="92"/>
        <v>4.5899999999999995E-3</v>
      </c>
      <c r="Y386" s="25"/>
      <c r="Z386" s="25"/>
      <c r="AA386" s="25"/>
      <c r="AB386" s="25">
        <v>7.7999999999999999E-4</v>
      </c>
      <c r="AC386" s="25">
        <f t="shared" si="95"/>
        <v>4.2000000000000002E-4</v>
      </c>
    </row>
    <row r="387" spans="1:29" s="15" customFormat="1">
      <c r="A387" s="18">
        <v>635</v>
      </c>
      <c r="B387" s="25">
        <v>1.7000000000000001E-4</v>
      </c>
      <c r="C387" s="25">
        <v>3.1199999999999999E-3</v>
      </c>
      <c r="D387" s="25">
        <f t="shared" ref="D387:D450" si="96">C387-AC387</f>
        <v>2.6249999999999997E-3</v>
      </c>
      <c r="E387" s="25"/>
      <c r="F387" s="25"/>
      <c r="G387" s="25"/>
      <c r="H387" s="25">
        <v>4.0800000000000003E-3</v>
      </c>
      <c r="I387" s="25">
        <f t="shared" ref="I387:I450" si="97">H387-AC387</f>
        <v>3.5850000000000005E-3</v>
      </c>
      <c r="J387" s="25"/>
      <c r="K387" s="25"/>
      <c r="L387" s="25"/>
      <c r="M387" s="25">
        <v>3.32E-3</v>
      </c>
      <c r="N387" s="25">
        <f t="shared" ref="N387:N450" si="98">M387-AC387</f>
        <v>2.8250000000000003E-3</v>
      </c>
      <c r="O387" s="25"/>
      <c r="P387" s="25"/>
      <c r="Q387" s="25"/>
      <c r="R387" s="25">
        <v>6.43E-3</v>
      </c>
      <c r="S387" s="25">
        <f t="shared" ref="S387:S450" si="99">R387-AC387</f>
        <v>5.9350000000000002E-3</v>
      </c>
      <c r="T387" s="25"/>
      <c r="U387" s="25"/>
      <c r="V387" s="25"/>
      <c r="W387" s="25">
        <v>4.9399999999999999E-3</v>
      </c>
      <c r="X387" s="25">
        <f t="shared" ref="X387:X450" si="100">W387-AC387</f>
        <v>4.4450000000000002E-3</v>
      </c>
      <c r="Y387" s="25"/>
      <c r="Z387" s="25"/>
      <c r="AA387" s="25"/>
      <c r="AB387" s="25">
        <v>8.1999999999999998E-4</v>
      </c>
      <c r="AC387" s="25">
        <f t="shared" ref="AC387:AC450" si="101">(B387+AB387)/2</f>
        <v>4.95E-4</v>
      </c>
    </row>
    <row r="388" spans="1:29" s="15" customFormat="1">
      <c r="A388" s="18">
        <v>636</v>
      </c>
      <c r="B388" s="25">
        <v>2.1000000000000001E-4</v>
      </c>
      <c r="C388" s="25">
        <v>3.1700000000000001E-3</v>
      </c>
      <c r="D388" s="25">
        <f t="shared" si="96"/>
        <v>2.6250000000000002E-3</v>
      </c>
      <c r="E388" s="25"/>
      <c r="F388" s="25"/>
      <c r="G388" s="25"/>
      <c r="H388" s="25">
        <v>4.0800000000000003E-3</v>
      </c>
      <c r="I388" s="25">
        <f t="shared" si="97"/>
        <v>3.5350000000000004E-3</v>
      </c>
      <c r="J388" s="25"/>
      <c r="K388" s="25"/>
      <c r="L388" s="25"/>
      <c r="M388" s="25">
        <v>3.3700000000000002E-3</v>
      </c>
      <c r="N388" s="25">
        <f t="shared" si="98"/>
        <v>2.8250000000000003E-3</v>
      </c>
      <c r="O388" s="25"/>
      <c r="P388" s="25"/>
      <c r="Q388" s="25"/>
      <c r="R388" s="25">
        <v>6.4400000000000004E-3</v>
      </c>
      <c r="S388" s="25">
        <f t="shared" si="99"/>
        <v>5.8950000000000001E-3</v>
      </c>
      <c r="T388" s="25"/>
      <c r="U388" s="25"/>
      <c r="V388" s="25"/>
      <c r="W388" s="25">
        <v>4.9500000000000004E-3</v>
      </c>
      <c r="X388" s="25">
        <f t="shared" si="100"/>
        <v>4.4050000000000001E-3</v>
      </c>
      <c r="Y388" s="25"/>
      <c r="Z388" s="25"/>
      <c r="AA388" s="25"/>
      <c r="AB388" s="25">
        <v>8.8000000000000003E-4</v>
      </c>
      <c r="AC388" s="25">
        <f t="shared" si="101"/>
        <v>5.4500000000000002E-4</v>
      </c>
    </row>
    <row r="389" spans="1:29" s="15" customFormat="1">
      <c r="A389" s="18">
        <v>637</v>
      </c>
      <c r="B389" s="25">
        <v>1.3999999999999999E-4</v>
      </c>
      <c r="C389" s="25">
        <v>3.2000000000000002E-3</v>
      </c>
      <c r="D389" s="25">
        <f t="shared" si="96"/>
        <v>2.6950000000000003E-3</v>
      </c>
      <c r="E389" s="25"/>
      <c r="F389" s="25"/>
      <c r="G389" s="25"/>
      <c r="H389" s="25">
        <v>4.1200000000000004E-3</v>
      </c>
      <c r="I389" s="25">
        <f t="shared" si="97"/>
        <v>3.6150000000000002E-3</v>
      </c>
      <c r="J389" s="25"/>
      <c r="K389" s="25"/>
      <c r="L389" s="25"/>
      <c r="M389" s="25">
        <v>3.3999999999999998E-3</v>
      </c>
      <c r="N389" s="25">
        <f t="shared" si="98"/>
        <v>2.895E-3</v>
      </c>
      <c r="O389" s="25"/>
      <c r="P389" s="25"/>
      <c r="Q389" s="25"/>
      <c r="R389" s="25">
        <v>6.4599999999999996E-3</v>
      </c>
      <c r="S389" s="25">
        <f t="shared" si="99"/>
        <v>5.9549999999999994E-3</v>
      </c>
      <c r="T389" s="25"/>
      <c r="U389" s="25"/>
      <c r="V389" s="25"/>
      <c r="W389" s="25">
        <v>5.0099999999999997E-3</v>
      </c>
      <c r="X389" s="25">
        <f t="shared" si="100"/>
        <v>4.5049999999999995E-3</v>
      </c>
      <c r="Y389" s="25"/>
      <c r="Z389" s="25"/>
      <c r="AA389" s="25"/>
      <c r="AB389" s="25">
        <v>8.7000000000000001E-4</v>
      </c>
      <c r="AC389" s="25">
        <f t="shared" si="101"/>
        <v>5.0500000000000002E-4</v>
      </c>
    </row>
    <row r="390" spans="1:29" s="15" customFormat="1">
      <c r="A390" s="18">
        <v>638</v>
      </c>
      <c r="B390" s="25">
        <v>8.0000000000000007E-5</v>
      </c>
      <c r="C390" s="25">
        <v>3.1800000000000001E-3</v>
      </c>
      <c r="D390" s="25">
        <f t="shared" si="96"/>
        <v>2.7500000000000003E-3</v>
      </c>
      <c r="E390" s="25"/>
      <c r="F390" s="25"/>
      <c r="G390" s="25"/>
      <c r="H390" s="25">
        <v>4.15E-3</v>
      </c>
      <c r="I390" s="25">
        <f t="shared" si="97"/>
        <v>3.7200000000000002E-3</v>
      </c>
      <c r="J390" s="25"/>
      <c r="K390" s="25"/>
      <c r="L390" s="25"/>
      <c r="M390" s="25">
        <v>3.3800000000000002E-3</v>
      </c>
      <c r="N390" s="25">
        <f t="shared" si="98"/>
        <v>2.9500000000000004E-3</v>
      </c>
      <c r="O390" s="25"/>
      <c r="P390" s="25"/>
      <c r="Q390" s="25"/>
      <c r="R390" s="25">
        <v>6.45E-3</v>
      </c>
      <c r="S390" s="25">
        <f t="shared" si="99"/>
        <v>6.0200000000000002E-3</v>
      </c>
      <c r="T390" s="25"/>
      <c r="U390" s="25"/>
      <c r="V390" s="25"/>
      <c r="W390" s="25">
        <v>5.0600000000000003E-3</v>
      </c>
      <c r="X390" s="25">
        <f t="shared" si="100"/>
        <v>4.6300000000000004E-3</v>
      </c>
      <c r="Y390" s="25"/>
      <c r="Z390" s="25"/>
      <c r="AA390" s="25"/>
      <c r="AB390" s="25">
        <v>7.7999999999999999E-4</v>
      </c>
      <c r="AC390" s="25">
        <f t="shared" si="101"/>
        <v>4.2999999999999999E-4</v>
      </c>
    </row>
    <row r="391" spans="1:29" s="15" customFormat="1">
      <c r="A391" s="18">
        <v>639</v>
      </c>
      <c r="B391" s="25">
        <v>8.0000000000000007E-5</v>
      </c>
      <c r="C391" s="25">
        <v>3.13E-3</v>
      </c>
      <c r="D391" s="25">
        <f t="shared" si="96"/>
        <v>2.6700000000000001E-3</v>
      </c>
      <c r="E391" s="25"/>
      <c r="F391" s="25"/>
      <c r="G391" s="25"/>
      <c r="H391" s="25">
        <v>4.0800000000000003E-3</v>
      </c>
      <c r="I391" s="25">
        <f t="shared" si="97"/>
        <v>3.6200000000000004E-3</v>
      </c>
      <c r="J391" s="25"/>
      <c r="K391" s="25"/>
      <c r="L391" s="25"/>
      <c r="M391" s="25">
        <v>3.3500000000000001E-3</v>
      </c>
      <c r="N391" s="25">
        <f t="shared" si="98"/>
        <v>2.8900000000000002E-3</v>
      </c>
      <c r="O391" s="25"/>
      <c r="P391" s="25"/>
      <c r="Q391" s="25"/>
      <c r="R391" s="25">
        <v>6.4400000000000004E-3</v>
      </c>
      <c r="S391" s="25">
        <f t="shared" si="99"/>
        <v>5.9800000000000001E-3</v>
      </c>
      <c r="T391" s="25"/>
      <c r="U391" s="25"/>
      <c r="V391" s="25"/>
      <c r="W391" s="25">
        <v>4.96E-3</v>
      </c>
      <c r="X391" s="25">
        <f t="shared" si="100"/>
        <v>4.4999999999999997E-3</v>
      </c>
      <c r="Y391" s="25"/>
      <c r="Z391" s="25"/>
      <c r="AA391" s="25"/>
      <c r="AB391" s="25">
        <v>8.4000000000000003E-4</v>
      </c>
      <c r="AC391" s="25">
        <f t="shared" si="101"/>
        <v>4.6000000000000001E-4</v>
      </c>
    </row>
    <row r="392" spans="1:29" s="15" customFormat="1">
      <c r="A392" s="18">
        <v>640</v>
      </c>
      <c r="B392" s="25">
        <v>4.0000000000000003E-5</v>
      </c>
      <c r="C392" s="25">
        <v>3.15E-3</v>
      </c>
      <c r="D392" s="25">
        <f t="shared" si="96"/>
        <v>2.7299999999999998E-3</v>
      </c>
      <c r="E392" s="25"/>
      <c r="F392" s="25"/>
      <c r="G392" s="25"/>
      <c r="H392" s="25">
        <v>4.0400000000000002E-3</v>
      </c>
      <c r="I392" s="25">
        <f t="shared" si="97"/>
        <v>3.62E-3</v>
      </c>
      <c r="J392" s="25"/>
      <c r="K392" s="25"/>
      <c r="L392" s="25"/>
      <c r="M392" s="25">
        <v>3.3E-3</v>
      </c>
      <c r="N392" s="25">
        <f t="shared" si="98"/>
        <v>2.8799999999999997E-3</v>
      </c>
      <c r="O392" s="25"/>
      <c r="P392" s="25"/>
      <c r="Q392" s="25"/>
      <c r="R392" s="25">
        <v>6.43E-3</v>
      </c>
      <c r="S392" s="25">
        <f t="shared" si="99"/>
        <v>6.0099999999999997E-3</v>
      </c>
      <c r="T392" s="25"/>
      <c r="U392" s="25"/>
      <c r="V392" s="25"/>
      <c r="W392" s="25">
        <v>4.9399999999999999E-3</v>
      </c>
      <c r="X392" s="25">
        <f t="shared" si="100"/>
        <v>4.5199999999999997E-3</v>
      </c>
      <c r="Y392" s="25"/>
      <c r="Z392" s="25"/>
      <c r="AA392" s="25"/>
      <c r="AB392" s="25">
        <v>8.0000000000000004E-4</v>
      </c>
      <c r="AC392" s="25">
        <f t="shared" si="101"/>
        <v>4.2000000000000002E-4</v>
      </c>
    </row>
    <row r="393" spans="1:29" s="15" customFormat="1">
      <c r="A393" s="18">
        <v>641</v>
      </c>
      <c r="B393" s="25">
        <v>4.0000000000000003E-5</v>
      </c>
      <c r="C393" s="25">
        <v>3.16E-3</v>
      </c>
      <c r="D393" s="25">
        <f t="shared" si="96"/>
        <v>2.7400000000000002E-3</v>
      </c>
      <c r="E393" s="25"/>
      <c r="F393" s="25"/>
      <c r="G393" s="25"/>
      <c r="H393" s="25">
        <v>4.0400000000000002E-3</v>
      </c>
      <c r="I393" s="25">
        <f t="shared" si="97"/>
        <v>3.62E-3</v>
      </c>
      <c r="J393" s="25"/>
      <c r="K393" s="25"/>
      <c r="L393" s="25"/>
      <c r="M393" s="25">
        <v>3.32E-3</v>
      </c>
      <c r="N393" s="25">
        <f t="shared" si="98"/>
        <v>2.8999999999999998E-3</v>
      </c>
      <c r="O393" s="25"/>
      <c r="P393" s="25"/>
      <c r="Q393" s="25"/>
      <c r="R393" s="25">
        <v>6.3699999999999998E-3</v>
      </c>
      <c r="S393" s="25">
        <f t="shared" si="99"/>
        <v>5.9499999999999996E-3</v>
      </c>
      <c r="T393" s="25"/>
      <c r="U393" s="25"/>
      <c r="V393" s="25"/>
      <c r="W393" s="25">
        <v>5.0099999999999997E-3</v>
      </c>
      <c r="X393" s="25">
        <f t="shared" si="100"/>
        <v>4.5899999999999995E-3</v>
      </c>
      <c r="Y393" s="25"/>
      <c r="Z393" s="25"/>
      <c r="AA393" s="25"/>
      <c r="AB393" s="25">
        <v>8.0000000000000004E-4</v>
      </c>
      <c r="AC393" s="25">
        <f t="shared" si="101"/>
        <v>4.2000000000000002E-4</v>
      </c>
    </row>
    <row r="394" spans="1:29" s="15" customFormat="1">
      <c r="A394" s="18">
        <v>642</v>
      </c>
      <c r="B394" s="25">
        <v>9.0000000000000006E-5</v>
      </c>
      <c r="C394" s="25">
        <v>3.0899999999999999E-3</v>
      </c>
      <c r="D394" s="25">
        <f t="shared" si="96"/>
        <v>2.6099999999999999E-3</v>
      </c>
      <c r="E394" s="25"/>
      <c r="F394" s="25"/>
      <c r="G394" s="25"/>
      <c r="H394" s="25">
        <v>4.1000000000000003E-3</v>
      </c>
      <c r="I394" s="25">
        <f t="shared" si="97"/>
        <v>3.6200000000000004E-3</v>
      </c>
      <c r="J394" s="25"/>
      <c r="K394" s="25"/>
      <c r="L394" s="25"/>
      <c r="M394" s="25">
        <v>3.2799999999999999E-3</v>
      </c>
      <c r="N394" s="25">
        <f t="shared" si="98"/>
        <v>2.8E-3</v>
      </c>
      <c r="O394" s="25"/>
      <c r="P394" s="25"/>
      <c r="Q394" s="25"/>
      <c r="R394" s="25">
        <v>6.3499999999999997E-3</v>
      </c>
      <c r="S394" s="25">
        <f t="shared" si="99"/>
        <v>5.8699999999999994E-3</v>
      </c>
      <c r="T394" s="25"/>
      <c r="U394" s="25"/>
      <c r="V394" s="25"/>
      <c r="W394" s="25">
        <v>4.9300000000000004E-3</v>
      </c>
      <c r="X394" s="25">
        <f t="shared" si="100"/>
        <v>4.45E-3</v>
      </c>
      <c r="Y394" s="25"/>
      <c r="Z394" s="25"/>
      <c r="AA394" s="25"/>
      <c r="AB394" s="25">
        <v>8.7000000000000001E-4</v>
      </c>
      <c r="AC394" s="25">
        <f t="shared" si="101"/>
        <v>4.8000000000000001E-4</v>
      </c>
    </row>
    <row r="395" spans="1:29" s="15" customFormat="1">
      <c r="A395" s="18">
        <v>643</v>
      </c>
      <c r="B395" s="25">
        <v>1.3999999999999999E-4</v>
      </c>
      <c r="C395" s="25">
        <v>3.13E-3</v>
      </c>
      <c r="D395" s="25">
        <f t="shared" si="96"/>
        <v>2.5999999999999999E-3</v>
      </c>
      <c r="E395" s="25"/>
      <c r="F395" s="25"/>
      <c r="G395" s="25"/>
      <c r="H395" s="25">
        <v>4.0800000000000003E-3</v>
      </c>
      <c r="I395" s="25">
        <f t="shared" si="97"/>
        <v>3.5500000000000002E-3</v>
      </c>
      <c r="J395" s="25"/>
      <c r="K395" s="25"/>
      <c r="L395" s="25"/>
      <c r="M395" s="25">
        <v>3.29E-3</v>
      </c>
      <c r="N395" s="25">
        <f t="shared" si="98"/>
        <v>2.7599999999999999E-3</v>
      </c>
      <c r="O395" s="25"/>
      <c r="P395" s="25"/>
      <c r="Q395" s="25"/>
      <c r="R395" s="25">
        <v>6.3E-3</v>
      </c>
      <c r="S395" s="25">
        <f t="shared" si="99"/>
        <v>5.77E-3</v>
      </c>
      <c r="T395" s="25"/>
      <c r="U395" s="25"/>
      <c r="V395" s="25"/>
      <c r="W395" s="25">
        <v>4.9699999999999996E-3</v>
      </c>
      <c r="X395" s="25">
        <f t="shared" si="100"/>
        <v>4.4399999999999995E-3</v>
      </c>
      <c r="Y395" s="25"/>
      <c r="Z395" s="25"/>
      <c r="AA395" s="25"/>
      <c r="AB395" s="25">
        <v>9.2000000000000003E-4</v>
      </c>
      <c r="AC395" s="25">
        <f t="shared" si="101"/>
        <v>5.2999999999999998E-4</v>
      </c>
    </row>
    <row r="396" spans="1:29" s="15" customFormat="1">
      <c r="A396" s="18">
        <v>644</v>
      </c>
      <c r="B396" s="25">
        <v>6.8999999999999997E-5</v>
      </c>
      <c r="C396" s="25">
        <v>3.0999999999999999E-3</v>
      </c>
      <c r="D396" s="25">
        <f t="shared" si="96"/>
        <v>2.6105E-3</v>
      </c>
      <c r="E396" s="25"/>
      <c r="F396" s="25"/>
      <c r="G396" s="25"/>
      <c r="H396" s="25">
        <v>4.0699999999999998E-3</v>
      </c>
      <c r="I396" s="25">
        <f t="shared" si="97"/>
        <v>3.5804999999999999E-3</v>
      </c>
      <c r="J396" s="25"/>
      <c r="K396" s="25"/>
      <c r="L396" s="25"/>
      <c r="M396" s="25">
        <v>3.3E-3</v>
      </c>
      <c r="N396" s="25">
        <f t="shared" si="98"/>
        <v>2.8105000000000001E-3</v>
      </c>
      <c r="O396" s="25"/>
      <c r="P396" s="25"/>
      <c r="Q396" s="25"/>
      <c r="R396" s="25">
        <v>6.3499999999999997E-3</v>
      </c>
      <c r="S396" s="25">
        <f t="shared" si="99"/>
        <v>5.8604999999999994E-3</v>
      </c>
      <c r="T396" s="25"/>
      <c r="U396" s="25"/>
      <c r="V396" s="25"/>
      <c r="W396" s="25">
        <v>4.8599999999999997E-3</v>
      </c>
      <c r="X396" s="25">
        <f t="shared" si="100"/>
        <v>4.3704999999999994E-3</v>
      </c>
      <c r="Y396" s="25"/>
      <c r="Z396" s="25"/>
      <c r="AA396" s="25"/>
      <c r="AB396" s="25">
        <v>9.1E-4</v>
      </c>
      <c r="AC396" s="25">
        <f t="shared" si="101"/>
        <v>4.8950000000000003E-4</v>
      </c>
    </row>
    <row r="397" spans="1:29" s="15" customFormat="1">
      <c r="A397" s="18">
        <v>645</v>
      </c>
      <c r="B397" s="25">
        <v>1.2E-4</v>
      </c>
      <c r="C397" s="25">
        <v>3.0999999999999999E-3</v>
      </c>
      <c r="D397" s="25">
        <f t="shared" si="96"/>
        <v>2.5954999999999997E-3</v>
      </c>
      <c r="E397" s="25"/>
      <c r="F397" s="25"/>
      <c r="G397" s="25"/>
      <c r="H397" s="25">
        <v>4.0099999999999997E-3</v>
      </c>
      <c r="I397" s="25">
        <f t="shared" si="97"/>
        <v>3.5054999999999995E-3</v>
      </c>
      <c r="J397" s="25"/>
      <c r="K397" s="25"/>
      <c r="L397" s="25"/>
      <c r="M397" s="25">
        <v>3.3400000000000001E-3</v>
      </c>
      <c r="N397" s="25">
        <f t="shared" si="98"/>
        <v>2.8354999999999999E-3</v>
      </c>
      <c r="O397" s="25"/>
      <c r="P397" s="25"/>
      <c r="Q397" s="25"/>
      <c r="R397" s="25">
        <v>6.2199999999999998E-3</v>
      </c>
      <c r="S397" s="25">
        <f t="shared" si="99"/>
        <v>5.7155000000000001E-3</v>
      </c>
      <c r="T397" s="25"/>
      <c r="U397" s="25"/>
      <c r="V397" s="25"/>
      <c r="W397" s="25">
        <v>4.8799999999999998E-3</v>
      </c>
      <c r="X397" s="25">
        <f t="shared" si="100"/>
        <v>4.3755E-3</v>
      </c>
      <c r="Y397" s="25"/>
      <c r="Z397" s="25"/>
      <c r="AA397" s="25"/>
      <c r="AB397" s="25">
        <v>8.8900000000000003E-4</v>
      </c>
      <c r="AC397" s="25">
        <f t="shared" si="101"/>
        <v>5.0450000000000007E-4</v>
      </c>
    </row>
    <row r="398" spans="1:29" s="15" customFormat="1">
      <c r="A398" s="18">
        <v>646</v>
      </c>
      <c r="B398" s="25">
        <v>6.0000000000000002E-5</v>
      </c>
      <c r="C398" s="25">
        <v>3.0599999999999998E-3</v>
      </c>
      <c r="D398" s="25">
        <f t="shared" si="96"/>
        <v>2.5749999999999996E-3</v>
      </c>
      <c r="E398" s="25"/>
      <c r="F398" s="25"/>
      <c r="G398" s="25"/>
      <c r="H398" s="25">
        <v>4.0299999999999997E-3</v>
      </c>
      <c r="I398" s="25">
        <f t="shared" si="97"/>
        <v>3.5449999999999995E-3</v>
      </c>
      <c r="J398" s="25"/>
      <c r="K398" s="25"/>
      <c r="L398" s="25"/>
      <c r="M398" s="25">
        <v>3.3300000000000001E-3</v>
      </c>
      <c r="N398" s="25">
        <f t="shared" si="98"/>
        <v>2.8449999999999999E-3</v>
      </c>
      <c r="O398" s="25"/>
      <c r="P398" s="25"/>
      <c r="Q398" s="25"/>
      <c r="R398" s="25">
        <v>6.2700000000000004E-3</v>
      </c>
      <c r="S398" s="25">
        <f t="shared" si="99"/>
        <v>5.7850000000000002E-3</v>
      </c>
      <c r="T398" s="25"/>
      <c r="U398" s="25"/>
      <c r="V398" s="25"/>
      <c r="W398" s="25">
        <v>4.96E-3</v>
      </c>
      <c r="X398" s="25">
        <f t="shared" si="100"/>
        <v>4.4749999999999998E-3</v>
      </c>
      <c r="Y398" s="25"/>
      <c r="Z398" s="25"/>
      <c r="AA398" s="25"/>
      <c r="AB398" s="25">
        <v>9.1E-4</v>
      </c>
      <c r="AC398" s="25">
        <f t="shared" si="101"/>
        <v>4.8500000000000003E-4</v>
      </c>
    </row>
    <row r="399" spans="1:29" s="15" customFormat="1">
      <c r="A399" s="18">
        <v>647</v>
      </c>
      <c r="B399" s="25">
        <v>4.0000000000000003E-5</v>
      </c>
      <c r="C399" s="25">
        <v>3.13E-3</v>
      </c>
      <c r="D399" s="25">
        <f t="shared" si="96"/>
        <v>2.6700000000000001E-3</v>
      </c>
      <c r="E399" s="25"/>
      <c r="F399" s="25"/>
      <c r="G399" s="25"/>
      <c r="H399" s="25">
        <v>4.0499999999999998E-3</v>
      </c>
      <c r="I399" s="25">
        <f t="shared" si="97"/>
        <v>3.5899999999999999E-3</v>
      </c>
      <c r="J399" s="25"/>
      <c r="K399" s="25"/>
      <c r="L399" s="25"/>
      <c r="M399" s="25">
        <v>3.31E-3</v>
      </c>
      <c r="N399" s="25">
        <f t="shared" si="98"/>
        <v>2.8500000000000001E-3</v>
      </c>
      <c r="O399" s="25"/>
      <c r="P399" s="25"/>
      <c r="Q399" s="25"/>
      <c r="R399" s="25">
        <v>6.28E-3</v>
      </c>
      <c r="S399" s="25">
        <f t="shared" si="99"/>
        <v>5.8199999999999997E-3</v>
      </c>
      <c r="T399" s="25"/>
      <c r="U399" s="25"/>
      <c r="V399" s="25"/>
      <c r="W399" s="25">
        <v>4.8999999999999998E-3</v>
      </c>
      <c r="X399" s="25">
        <f t="shared" si="100"/>
        <v>4.4399999999999995E-3</v>
      </c>
      <c r="Y399" s="25"/>
      <c r="Z399" s="25"/>
      <c r="AA399" s="25"/>
      <c r="AB399" s="25">
        <v>8.8000000000000003E-4</v>
      </c>
      <c r="AC399" s="25">
        <f t="shared" si="101"/>
        <v>4.6000000000000001E-4</v>
      </c>
    </row>
    <row r="400" spans="1:29" s="15" customFormat="1">
      <c r="A400" s="18">
        <v>648</v>
      </c>
      <c r="B400" s="25">
        <v>0</v>
      </c>
      <c r="C400" s="25">
        <v>3.13E-3</v>
      </c>
      <c r="D400" s="25">
        <f t="shared" si="96"/>
        <v>2.6800000000000001E-3</v>
      </c>
      <c r="E400" s="25"/>
      <c r="F400" s="25"/>
      <c r="G400" s="25"/>
      <c r="H400" s="25">
        <v>4.0499999999999998E-3</v>
      </c>
      <c r="I400" s="25">
        <f t="shared" si="97"/>
        <v>3.5999999999999999E-3</v>
      </c>
      <c r="J400" s="25"/>
      <c r="K400" s="25"/>
      <c r="L400" s="25"/>
      <c r="M400" s="25">
        <v>3.2299999999999998E-3</v>
      </c>
      <c r="N400" s="25">
        <f t="shared" si="98"/>
        <v>2.7799999999999999E-3</v>
      </c>
      <c r="O400" s="25"/>
      <c r="P400" s="25"/>
      <c r="Q400" s="25"/>
      <c r="R400" s="25">
        <v>6.2399999999999999E-3</v>
      </c>
      <c r="S400" s="25">
        <f t="shared" si="99"/>
        <v>5.79E-3</v>
      </c>
      <c r="T400" s="25"/>
      <c r="U400" s="25"/>
      <c r="V400" s="25"/>
      <c r="W400" s="25">
        <v>4.8999999999999998E-3</v>
      </c>
      <c r="X400" s="25">
        <f t="shared" si="100"/>
        <v>4.45E-3</v>
      </c>
      <c r="Y400" s="25"/>
      <c r="Z400" s="25"/>
      <c r="AA400" s="25"/>
      <c r="AB400" s="25">
        <v>8.9999999999999998E-4</v>
      </c>
      <c r="AC400" s="25">
        <f t="shared" si="101"/>
        <v>4.4999999999999999E-4</v>
      </c>
    </row>
    <row r="401" spans="1:29" s="15" customFormat="1">
      <c r="A401" s="18">
        <v>649</v>
      </c>
      <c r="B401" s="25">
        <v>-6.8999999999999997E-5</v>
      </c>
      <c r="C401" s="25">
        <v>3.0200000000000001E-3</v>
      </c>
      <c r="D401" s="25">
        <f t="shared" si="96"/>
        <v>2.6345000000000001E-3</v>
      </c>
      <c r="E401" s="25"/>
      <c r="F401" s="25"/>
      <c r="G401" s="25"/>
      <c r="H401" s="25">
        <v>4.0499999999999998E-3</v>
      </c>
      <c r="I401" s="25">
        <f t="shared" si="97"/>
        <v>3.6644999999999998E-3</v>
      </c>
      <c r="J401" s="25"/>
      <c r="K401" s="25"/>
      <c r="L401" s="25"/>
      <c r="M401" s="25">
        <v>3.2699999999999999E-3</v>
      </c>
      <c r="N401" s="25">
        <f t="shared" si="98"/>
        <v>2.8844999999999999E-3</v>
      </c>
      <c r="O401" s="25"/>
      <c r="P401" s="25"/>
      <c r="Q401" s="25"/>
      <c r="R401" s="25">
        <v>6.2199999999999998E-3</v>
      </c>
      <c r="S401" s="25">
        <f t="shared" si="99"/>
        <v>5.8344999999999994E-3</v>
      </c>
      <c r="T401" s="25"/>
      <c r="U401" s="25"/>
      <c r="V401" s="25"/>
      <c r="W401" s="25">
        <v>4.8900000000000002E-3</v>
      </c>
      <c r="X401" s="25">
        <f t="shared" si="100"/>
        <v>4.5044999999999998E-3</v>
      </c>
      <c r="Y401" s="25"/>
      <c r="Z401" s="25"/>
      <c r="AA401" s="25"/>
      <c r="AB401" s="25">
        <v>8.4000000000000003E-4</v>
      </c>
      <c r="AC401" s="25">
        <f t="shared" si="101"/>
        <v>3.8549999999999999E-4</v>
      </c>
    </row>
    <row r="402" spans="1:29" s="15" customFormat="1">
      <c r="A402" s="18">
        <v>650</v>
      </c>
      <c r="B402" s="25">
        <v>-8.0000000000000007E-5</v>
      </c>
      <c r="C402" s="25">
        <v>3.0699999999999998E-3</v>
      </c>
      <c r="D402" s="25">
        <f t="shared" si="96"/>
        <v>2.7099999999999997E-3</v>
      </c>
      <c r="E402" s="25"/>
      <c r="F402" s="25"/>
      <c r="G402" s="25"/>
      <c r="H402" s="25">
        <v>4.0699999999999998E-3</v>
      </c>
      <c r="I402" s="25">
        <f t="shared" si="97"/>
        <v>3.7099999999999998E-3</v>
      </c>
      <c r="J402" s="25"/>
      <c r="K402" s="25"/>
      <c r="L402" s="25"/>
      <c r="M402" s="25">
        <v>3.32E-3</v>
      </c>
      <c r="N402" s="25">
        <f t="shared" si="98"/>
        <v>2.96E-3</v>
      </c>
      <c r="O402" s="25"/>
      <c r="P402" s="25"/>
      <c r="Q402" s="25"/>
      <c r="R402" s="25">
        <v>6.28E-3</v>
      </c>
      <c r="S402" s="25">
        <f t="shared" si="99"/>
        <v>5.9199999999999999E-3</v>
      </c>
      <c r="T402" s="25"/>
      <c r="U402" s="25"/>
      <c r="V402" s="25"/>
      <c r="W402" s="25">
        <v>4.8599999999999997E-3</v>
      </c>
      <c r="X402" s="25">
        <f t="shared" si="100"/>
        <v>4.4999999999999997E-3</v>
      </c>
      <c r="Y402" s="25"/>
      <c r="Z402" s="25"/>
      <c r="AA402" s="25"/>
      <c r="AB402" s="25">
        <v>8.0000000000000004E-4</v>
      </c>
      <c r="AC402" s="25">
        <f t="shared" si="101"/>
        <v>3.6000000000000002E-4</v>
      </c>
    </row>
    <row r="403" spans="1:29" s="15" customFormat="1">
      <c r="A403" s="18">
        <v>651</v>
      </c>
      <c r="B403" s="25">
        <v>-8.0000000000000007E-5</v>
      </c>
      <c r="C403" s="25">
        <v>2.99E-3</v>
      </c>
      <c r="D403" s="25">
        <f t="shared" si="96"/>
        <v>2.5950000000000001E-3</v>
      </c>
      <c r="E403" s="25"/>
      <c r="F403" s="25"/>
      <c r="G403" s="25"/>
      <c r="H403" s="25">
        <v>3.9500000000000004E-3</v>
      </c>
      <c r="I403" s="25">
        <f t="shared" si="97"/>
        <v>3.5550000000000004E-3</v>
      </c>
      <c r="J403" s="25"/>
      <c r="K403" s="25"/>
      <c r="L403" s="25"/>
      <c r="M403" s="25">
        <v>3.2200000000000002E-3</v>
      </c>
      <c r="N403" s="25">
        <f t="shared" si="98"/>
        <v>2.8250000000000003E-3</v>
      </c>
      <c r="O403" s="25"/>
      <c r="P403" s="25"/>
      <c r="Q403" s="25"/>
      <c r="R403" s="25">
        <v>6.1199999999999996E-3</v>
      </c>
      <c r="S403" s="25">
        <f t="shared" si="99"/>
        <v>5.7249999999999992E-3</v>
      </c>
      <c r="T403" s="25"/>
      <c r="U403" s="25"/>
      <c r="V403" s="25"/>
      <c r="W403" s="25">
        <v>4.8500000000000001E-3</v>
      </c>
      <c r="X403" s="25">
        <f t="shared" si="100"/>
        <v>4.4549999999999998E-3</v>
      </c>
      <c r="Y403" s="25"/>
      <c r="Z403" s="25"/>
      <c r="AA403" s="25"/>
      <c r="AB403" s="25">
        <v>8.7000000000000001E-4</v>
      </c>
      <c r="AC403" s="25">
        <f t="shared" si="101"/>
        <v>3.9500000000000001E-4</v>
      </c>
    </row>
    <row r="404" spans="1:29" s="15" customFormat="1">
      <c r="A404" s="18">
        <v>652</v>
      </c>
      <c r="B404" s="25">
        <v>1.0000000000000001E-5</v>
      </c>
      <c r="C404" s="25">
        <v>2.99E-3</v>
      </c>
      <c r="D404" s="25">
        <f t="shared" si="96"/>
        <v>2.5600000000000002E-3</v>
      </c>
      <c r="E404" s="25"/>
      <c r="F404" s="25"/>
      <c r="G404" s="25"/>
      <c r="H404" s="25">
        <v>3.9899999999999996E-3</v>
      </c>
      <c r="I404" s="25">
        <f t="shared" si="97"/>
        <v>3.5599999999999998E-3</v>
      </c>
      <c r="J404" s="25"/>
      <c r="K404" s="25"/>
      <c r="L404" s="25"/>
      <c r="M404" s="25">
        <v>3.2599999999999999E-3</v>
      </c>
      <c r="N404" s="25">
        <f t="shared" si="98"/>
        <v>2.8300000000000001E-3</v>
      </c>
      <c r="O404" s="25"/>
      <c r="P404" s="25"/>
      <c r="Q404" s="25"/>
      <c r="R404" s="25">
        <v>6.1999999999999998E-3</v>
      </c>
      <c r="S404" s="25">
        <f t="shared" si="99"/>
        <v>5.77E-3</v>
      </c>
      <c r="T404" s="25"/>
      <c r="U404" s="25"/>
      <c r="V404" s="25"/>
      <c r="W404" s="25">
        <v>4.8700000000000002E-3</v>
      </c>
      <c r="X404" s="25">
        <f t="shared" si="100"/>
        <v>4.4400000000000004E-3</v>
      </c>
      <c r="Y404" s="25"/>
      <c r="Z404" s="25"/>
      <c r="AA404" s="25"/>
      <c r="AB404" s="25">
        <v>8.4999999999999995E-4</v>
      </c>
      <c r="AC404" s="25">
        <f t="shared" si="101"/>
        <v>4.2999999999999999E-4</v>
      </c>
    </row>
    <row r="405" spans="1:29" s="15" customFormat="1">
      <c r="A405" s="18">
        <v>653</v>
      </c>
      <c r="B405" s="25">
        <v>-5.0000000000000002E-5</v>
      </c>
      <c r="C405" s="25">
        <v>2.96E-3</v>
      </c>
      <c r="D405" s="25">
        <f t="shared" si="96"/>
        <v>2.6199999999999999E-3</v>
      </c>
      <c r="E405" s="25"/>
      <c r="F405" s="25"/>
      <c r="G405" s="25"/>
      <c r="H405" s="25">
        <v>4.0099999999999997E-3</v>
      </c>
      <c r="I405" s="25">
        <f t="shared" si="97"/>
        <v>3.6699999999999997E-3</v>
      </c>
      <c r="J405" s="25"/>
      <c r="K405" s="25"/>
      <c r="L405" s="25"/>
      <c r="M405" s="25">
        <v>3.1800000000000001E-3</v>
      </c>
      <c r="N405" s="25">
        <f t="shared" si="98"/>
        <v>2.8400000000000001E-3</v>
      </c>
      <c r="O405" s="25"/>
      <c r="P405" s="25"/>
      <c r="Q405" s="25"/>
      <c r="R405" s="25">
        <v>6.1199999999999996E-3</v>
      </c>
      <c r="S405" s="25">
        <f t="shared" si="99"/>
        <v>5.7799999999999995E-3</v>
      </c>
      <c r="T405" s="25"/>
      <c r="U405" s="25"/>
      <c r="V405" s="25"/>
      <c r="W405" s="25">
        <v>4.8399999999999997E-3</v>
      </c>
      <c r="X405" s="25">
        <f t="shared" si="100"/>
        <v>4.4999999999999997E-3</v>
      </c>
      <c r="Y405" s="25"/>
      <c r="Z405" s="25"/>
      <c r="AA405" s="25"/>
      <c r="AB405" s="25">
        <v>7.2999999999999996E-4</v>
      </c>
      <c r="AC405" s="25">
        <f t="shared" si="101"/>
        <v>3.3999999999999997E-4</v>
      </c>
    </row>
    <row r="406" spans="1:29" s="15" customFormat="1">
      <c r="A406" s="18">
        <v>654</v>
      </c>
      <c r="B406" s="25">
        <v>5.0000000000000002E-5</v>
      </c>
      <c r="C406" s="25">
        <v>2.9399999999999999E-3</v>
      </c>
      <c r="D406" s="25">
        <f t="shared" si="96"/>
        <v>2.5249999999999999E-3</v>
      </c>
      <c r="E406" s="25"/>
      <c r="F406" s="25"/>
      <c r="G406" s="25"/>
      <c r="H406" s="25">
        <v>4.0299999999999997E-3</v>
      </c>
      <c r="I406" s="25">
        <f t="shared" si="97"/>
        <v>3.6149999999999997E-3</v>
      </c>
      <c r="J406" s="25"/>
      <c r="K406" s="25"/>
      <c r="L406" s="25"/>
      <c r="M406" s="25">
        <v>3.2100000000000002E-3</v>
      </c>
      <c r="N406" s="25">
        <f t="shared" si="98"/>
        <v>2.7950000000000002E-3</v>
      </c>
      <c r="O406" s="25"/>
      <c r="P406" s="25"/>
      <c r="Q406" s="25"/>
      <c r="R406" s="25">
        <v>6.1599999999999997E-3</v>
      </c>
      <c r="S406" s="25">
        <f t="shared" si="99"/>
        <v>5.7450000000000001E-3</v>
      </c>
      <c r="T406" s="25"/>
      <c r="U406" s="25"/>
      <c r="V406" s="25"/>
      <c r="W406" s="25">
        <v>4.8300000000000001E-3</v>
      </c>
      <c r="X406" s="25">
        <f t="shared" si="100"/>
        <v>4.4150000000000005E-3</v>
      </c>
      <c r="Y406" s="25"/>
      <c r="Z406" s="25"/>
      <c r="AA406" s="25"/>
      <c r="AB406" s="25">
        <v>7.7999999999999999E-4</v>
      </c>
      <c r="AC406" s="25">
        <f t="shared" si="101"/>
        <v>4.15E-4</v>
      </c>
    </row>
    <row r="407" spans="1:29" s="15" customFormat="1">
      <c r="A407" s="18">
        <v>655</v>
      </c>
      <c r="B407" s="25">
        <v>-1.2E-4</v>
      </c>
      <c r="C407" s="25">
        <v>2.9499999999999999E-3</v>
      </c>
      <c r="D407" s="25">
        <f t="shared" si="96"/>
        <v>2.6099999999999999E-3</v>
      </c>
      <c r="E407" s="25"/>
      <c r="F407" s="25"/>
      <c r="G407" s="25"/>
      <c r="H407" s="25">
        <v>3.9399999999999999E-3</v>
      </c>
      <c r="I407" s="25">
        <f t="shared" si="97"/>
        <v>3.5999999999999999E-3</v>
      </c>
      <c r="J407" s="25"/>
      <c r="K407" s="25"/>
      <c r="L407" s="25"/>
      <c r="M407" s="25">
        <v>3.2100000000000002E-3</v>
      </c>
      <c r="N407" s="25">
        <f t="shared" si="98"/>
        <v>2.8700000000000002E-3</v>
      </c>
      <c r="O407" s="25"/>
      <c r="P407" s="25"/>
      <c r="Q407" s="25"/>
      <c r="R407" s="25">
        <v>6.0800000000000003E-3</v>
      </c>
      <c r="S407" s="25">
        <f t="shared" si="99"/>
        <v>5.7400000000000003E-3</v>
      </c>
      <c r="T407" s="25"/>
      <c r="U407" s="25"/>
      <c r="V407" s="25"/>
      <c r="W407" s="25">
        <v>4.7699999999999999E-3</v>
      </c>
      <c r="X407" s="25">
        <f t="shared" si="100"/>
        <v>4.4299999999999999E-3</v>
      </c>
      <c r="Y407" s="25"/>
      <c r="Z407" s="25"/>
      <c r="AA407" s="25"/>
      <c r="AB407" s="25">
        <v>8.0000000000000004E-4</v>
      </c>
      <c r="AC407" s="25">
        <f t="shared" si="101"/>
        <v>3.4000000000000002E-4</v>
      </c>
    </row>
    <row r="408" spans="1:29" s="15" customFormat="1">
      <c r="A408" s="18">
        <v>656</v>
      </c>
      <c r="B408" s="25">
        <v>0</v>
      </c>
      <c r="C408" s="25">
        <v>2.9199999999999999E-3</v>
      </c>
      <c r="D408" s="25">
        <f t="shared" si="96"/>
        <v>2.4649999999999997E-3</v>
      </c>
      <c r="E408" s="25"/>
      <c r="F408" s="25"/>
      <c r="G408" s="25"/>
      <c r="H408" s="25">
        <v>3.9699999999999996E-3</v>
      </c>
      <c r="I408" s="25">
        <f t="shared" si="97"/>
        <v>3.5149999999999995E-3</v>
      </c>
      <c r="J408" s="25"/>
      <c r="K408" s="25"/>
      <c r="L408" s="25"/>
      <c r="M408" s="25">
        <v>3.15E-3</v>
      </c>
      <c r="N408" s="25">
        <f t="shared" si="98"/>
        <v>2.6949999999999999E-3</v>
      </c>
      <c r="O408" s="25"/>
      <c r="P408" s="25"/>
      <c r="Q408" s="25"/>
      <c r="R408" s="25">
        <v>6.0099999999999997E-3</v>
      </c>
      <c r="S408" s="25">
        <f t="shared" si="99"/>
        <v>5.555E-3</v>
      </c>
      <c r="T408" s="25"/>
      <c r="U408" s="25"/>
      <c r="V408" s="25"/>
      <c r="W408" s="25">
        <v>4.7699999999999999E-3</v>
      </c>
      <c r="X408" s="25">
        <f t="shared" si="100"/>
        <v>4.3150000000000003E-3</v>
      </c>
      <c r="Y408" s="25"/>
      <c r="Z408" s="25"/>
      <c r="AA408" s="25"/>
      <c r="AB408" s="25">
        <v>9.1E-4</v>
      </c>
      <c r="AC408" s="25">
        <f t="shared" si="101"/>
        <v>4.55E-4</v>
      </c>
    </row>
    <row r="409" spans="1:29" s="15" customFormat="1">
      <c r="A409" s="18">
        <v>657</v>
      </c>
      <c r="B409" s="25">
        <v>-9.0000000000000006E-5</v>
      </c>
      <c r="C409" s="25">
        <v>2.97E-3</v>
      </c>
      <c r="D409" s="25">
        <f t="shared" si="96"/>
        <v>2.63E-3</v>
      </c>
      <c r="E409" s="25"/>
      <c r="F409" s="25"/>
      <c r="G409" s="25"/>
      <c r="H409" s="25">
        <v>3.96E-3</v>
      </c>
      <c r="I409" s="25">
        <f t="shared" si="97"/>
        <v>3.62E-3</v>
      </c>
      <c r="J409" s="25"/>
      <c r="K409" s="25"/>
      <c r="L409" s="25"/>
      <c r="M409" s="25">
        <v>3.1900000000000001E-3</v>
      </c>
      <c r="N409" s="25">
        <f t="shared" si="98"/>
        <v>2.8500000000000001E-3</v>
      </c>
      <c r="O409" s="25"/>
      <c r="P409" s="25"/>
      <c r="Q409" s="25"/>
      <c r="R409" s="25">
        <v>6.0899999999999999E-3</v>
      </c>
      <c r="S409" s="25">
        <f t="shared" si="99"/>
        <v>5.7499999999999999E-3</v>
      </c>
      <c r="T409" s="25"/>
      <c r="U409" s="25"/>
      <c r="V409" s="25"/>
      <c r="W409" s="25">
        <v>4.7999999999999996E-3</v>
      </c>
      <c r="X409" s="25">
        <f t="shared" si="100"/>
        <v>4.4599999999999996E-3</v>
      </c>
      <c r="Y409" s="25"/>
      <c r="Z409" s="25"/>
      <c r="AA409" s="25"/>
      <c r="AB409" s="25">
        <v>7.6999999999999996E-4</v>
      </c>
      <c r="AC409" s="25">
        <f t="shared" si="101"/>
        <v>3.3999999999999997E-4</v>
      </c>
    </row>
    <row r="410" spans="1:29" s="15" customFormat="1">
      <c r="A410" s="18">
        <v>658</v>
      </c>
      <c r="B410" s="25">
        <v>6.8999999999999997E-5</v>
      </c>
      <c r="C410" s="25">
        <v>2.8999999999999998E-3</v>
      </c>
      <c r="D410" s="25">
        <f t="shared" si="96"/>
        <v>2.4854999999999999E-3</v>
      </c>
      <c r="E410" s="25"/>
      <c r="F410" s="25"/>
      <c r="G410" s="25"/>
      <c r="H410" s="25">
        <v>3.9500000000000004E-3</v>
      </c>
      <c r="I410" s="25">
        <f t="shared" si="97"/>
        <v>3.5355000000000004E-3</v>
      </c>
      <c r="J410" s="25"/>
      <c r="K410" s="25"/>
      <c r="L410" s="25"/>
      <c r="M410" s="25">
        <v>3.0899999999999999E-3</v>
      </c>
      <c r="N410" s="25">
        <f t="shared" si="98"/>
        <v>2.6754999999999999E-3</v>
      </c>
      <c r="O410" s="25"/>
      <c r="P410" s="25"/>
      <c r="Q410" s="25"/>
      <c r="R410" s="25">
        <v>6.0899999999999999E-3</v>
      </c>
      <c r="S410" s="25">
        <f t="shared" si="99"/>
        <v>5.6755E-3</v>
      </c>
      <c r="T410" s="25"/>
      <c r="U410" s="25"/>
      <c r="V410" s="25"/>
      <c r="W410" s="25">
        <v>4.7299999999999998E-3</v>
      </c>
      <c r="X410" s="25">
        <f t="shared" si="100"/>
        <v>4.3154999999999999E-3</v>
      </c>
      <c r="Y410" s="25"/>
      <c r="Z410" s="25"/>
      <c r="AA410" s="25"/>
      <c r="AB410" s="25">
        <v>7.6000000000000004E-4</v>
      </c>
      <c r="AC410" s="25">
        <f t="shared" si="101"/>
        <v>4.1450000000000005E-4</v>
      </c>
    </row>
    <row r="411" spans="1:29" s="15" customFormat="1">
      <c r="A411" s="18">
        <v>659</v>
      </c>
      <c r="B411" s="25">
        <v>-1.1E-4</v>
      </c>
      <c r="C411" s="25">
        <v>2.9099999999999998E-3</v>
      </c>
      <c r="D411" s="25">
        <f t="shared" si="96"/>
        <v>2.5649999999999996E-3</v>
      </c>
      <c r="E411" s="25"/>
      <c r="F411" s="25"/>
      <c r="G411" s="25"/>
      <c r="H411" s="25">
        <v>3.8800000000000002E-3</v>
      </c>
      <c r="I411" s="25">
        <f t="shared" si="97"/>
        <v>3.5349999999999999E-3</v>
      </c>
      <c r="J411" s="25"/>
      <c r="K411" s="25"/>
      <c r="L411" s="25"/>
      <c r="M411" s="25">
        <v>3.16E-3</v>
      </c>
      <c r="N411" s="25">
        <f t="shared" si="98"/>
        <v>2.8149999999999998E-3</v>
      </c>
      <c r="O411" s="25"/>
      <c r="P411" s="25"/>
      <c r="Q411" s="25"/>
      <c r="R411" s="25">
        <v>6.0099999999999997E-3</v>
      </c>
      <c r="S411" s="25">
        <f t="shared" si="99"/>
        <v>5.6649999999999999E-3</v>
      </c>
      <c r="T411" s="25"/>
      <c r="U411" s="25"/>
      <c r="V411" s="25"/>
      <c r="W411" s="25">
        <v>4.7600000000000003E-3</v>
      </c>
      <c r="X411" s="25">
        <f t="shared" si="100"/>
        <v>4.4150000000000005E-3</v>
      </c>
      <c r="Y411" s="25"/>
      <c r="Z411" s="25"/>
      <c r="AA411" s="25"/>
      <c r="AB411" s="25">
        <v>8.0000000000000004E-4</v>
      </c>
      <c r="AC411" s="25">
        <f t="shared" si="101"/>
        <v>3.4500000000000004E-4</v>
      </c>
    </row>
    <row r="412" spans="1:29" s="15" customFormat="1">
      <c r="A412" s="18">
        <v>660</v>
      </c>
      <c r="B412" s="25">
        <v>6.0000000000000002E-5</v>
      </c>
      <c r="C412" s="25">
        <v>2.8700000000000002E-3</v>
      </c>
      <c r="D412" s="25">
        <f t="shared" si="96"/>
        <v>2.4200000000000003E-3</v>
      </c>
      <c r="E412" s="25"/>
      <c r="F412" s="25"/>
      <c r="G412" s="25"/>
      <c r="H412" s="25">
        <v>3.9399999999999999E-3</v>
      </c>
      <c r="I412" s="25">
        <f t="shared" si="97"/>
        <v>3.49E-3</v>
      </c>
      <c r="J412" s="25"/>
      <c r="K412" s="25"/>
      <c r="L412" s="25"/>
      <c r="M412" s="25">
        <v>3.15E-3</v>
      </c>
      <c r="N412" s="25">
        <f t="shared" si="98"/>
        <v>2.7000000000000001E-3</v>
      </c>
      <c r="O412" s="25"/>
      <c r="P412" s="25"/>
      <c r="Q412" s="25"/>
      <c r="R412" s="25">
        <v>6.0099999999999997E-3</v>
      </c>
      <c r="S412" s="25">
        <f t="shared" si="99"/>
        <v>5.5599999999999998E-3</v>
      </c>
      <c r="T412" s="25"/>
      <c r="U412" s="25"/>
      <c r="V412" s="25"/>
      <c r="W412" s="25">
        <v>4.7299999999999998E-3</v>
      </c>
      <c r="X412" s="25">
        <f t="shared" si="100"/>
        <v>4.28E-3</v>
      </c>
      <c r="Y412" s="25"/>
      <c r="Z412" s="25"/>
      <c r="AA412" s="25"/>
      <c r="AB412" s="25">
        <v>8.4000000000000003E-4</v>
      </c>
      <c r="AC412" s="25">
        <f t="shared" si="101"/>
        <v>4.5000000000000004E-4</v>
      </c>
    </row>
    <row r="413" spans="1:29" s="15" customFormat="1">
      <c r="A413" s="18">
        <v>661</v>
      </c>
      <c r="B413" s="25">
        <v>8.0000000000000007E-5</v>
      </c>
      <c r="C413" s="25">
        <v>2.9099999999999998E-3</v>
      </c>
      <c r="D413" s="25">
        <f t="shared" si="96"/>
        <v>2.3899999999999998E-3</v>
      </c>
      <c r="E413" s="25"/>
      <c r="F413" s="25"/>
      <c r="G413" s="25"/>
      <c r="H413" s="25">
        <v>3.82E-3</v>
      </c>
      <c r="I413" s="25">
        <f t="shared" si="97"/>
        <v>3.3E-3</v>
      </c>
      <c r="J413" s="25"/>
      <c r="K413" s="25"/>
      <c r="L413" s="25"/>
      <c r="M413" s="25">
        <v>3.1099999999999999E-3</v>
      </c>
      <c r="N413" s="25">
        <f t="shared" si="98"/>
        <v>2.5899999999999999E-3</v>
      </c>
      <c r="O413" s="25"/>
      <c r="P413" s="25"/>
      <c r="Q413" s="25"/>
      <c r="R413" s="25">
        <v>5.9500000000000004E-3</v>
      </c>
      <c r="S413" s="25">
        <f t="shared" si="99"/>
        <v>5.4300000000000008E-3</v>
      </c>
      <c r="T413" s="25"/>
      <c r="U413" s="25"/>
      <c r="V413" s="25"/>
      <c r="W413" s="25">
        <v>4.7800000000000004E-3</v>
      </c>
      <c r="X413" s="25">
        <f t="shared" si="100"/>
        <v>4.2599999999999999E-3</v>
      </c>
      <c r="Y413" s="25"/>
      <c r="Z413" s="25"/>
      <c r="AA413" s="25"/>
      <c r="AB413" s="25">
        <v>9.6000000000000002E-4</v>
      </c>
      <c r="AC413" s="25">
        <f t="shared" si="101"/>
        <v>5.2000000000000006E-4</v>
      </c>
    </row>
    <row r="414" spans="1:29" s="15" customFormat="1">
      <c r="A414" s="18">
        <v>662</v>
      </c>
      <c r="B414" s="25">
        <v>6.0000000000000002E-5</v>
      </c>
      <c r="C414" s="25">
        <v>2.8800000000000002E-3</v>
      </c>
      <c r="D414" s="25">
        <f t="shared" si="96"/>
        <v>2.4750000000000002E-3</v>
      </c>
      <c r="E414" s="25"/>
      <c r="F414" s="25"/>
      <c r="G414" s="25"/>
      <c r="H414" s="25">
        <v>3.8600000000000001E-3</v>
      </c>
      <c r="I414" s="25">
        <f t="shared" si="97"/>
        <v>3.4550000000000002E-3</v>
      </c>
      <c r="J414" s="25"/>
      <c r="K414" s="25"/>
      <c r="L414" s="25"/>
      <c r="M414" s="25">
        <v>3.2100000000000002E-3</v>
      </c>
      <c r="N414" s="25">
        <f t="shared" si="98"/>
        <v>2.8050000000000002E-3</v>
      </c>
      <c r="O414" s="25"/>
      <c r="P414" s="25"/>
      <c r="Q414" s="25"/>
      <c r="R414" s="25">
        <v>6.0400000000000002E-3</v>
      </c>
      <c r="S414" s="25">
        <f t="shared" si="99"/>
        <v>5.6350000000000003E-3</v>
      </c>
      <c r="T414" s="25"/>
      <c r="U414" s="25"/>
      <c r="V414" s="25"/>
      <c r="W414" s="25">
        <v>4.7299999999999998E-3</v>
      </c>
      <c r="X414" s="25">
        <f t="shared" si="100"/>
        <v>4.3249999999999999E-3</v>
      </c>
      <c r="Y414" s="25"/>
      <c r="Z414" s="25"/>
      <c r="AA414" s="25"/>
      <c r="AB414" s="25">
        <v>7.5000000000000002E-4</v>
      </c>
      <c r="AC414" s="25">
        <f t="shared" si="101"/>
        <v>4.0500000000000003E-4</v>
      </c>
    </row>
    <row r="415" spans="1:29" s="15" customFormat="1">
      <c r="A415" s="18">
        <v>663</v>
      </c>
      <c r="B415" s="25">
        <v>-1.3999999999999999E-4</v>
      </c>
      <c r="C415" s="25">
        <v>2.96E-3</v>
      </c>
      <c r="D415" s="25">
        <f t="shared" si="96"/>
        <v>2.6549999999999998E-3</v>
      </c>
      <c r="E415" s="25"/>
      <c r="F415" s="25"/>
      <c r="G415" s="25"/>
      <c r="H415" s="25">
        <v>3.96E-3</v>
      </c>
      <c r="I415" s="25">
        <f t="shared" si="97"/>
        <v>3.6549999999999998E-3</v>
      </c>
      <c r="J415" s="25"/>
      <c r="K415" s="25"/>
      <c r="L415" s="25"/>
      <c r="M415" s="25">
        <v>3.15E-3</v>
      </c>
      <c r="N415" s="25">
        <f t="shared" si="98"/>
        <v>2.8449999999999999E-3</v>
      </c>
      <c r="O415" s="25"/>
      <c r="P415" s="25"/>
      <c r="Q415" s="25"/>
      <c r="R415" s="25">
        <v>6.0600000000000003E-3</v>
      </c>
      <c r="S415" s="25">
        <f t="shared" si="99"/>
        <v>5.7550000000000006E-3</v>
      </c>
      <c r="T415" s="25"/>
      <c r="U415" s="25"/>
      <c r="V415" s="25"/>
      <c r="W415" s="25">
        <v>4.8500000000000001E-3</v>
      </c>
      <c r="X415" s="25">
        <f t="shared" si="100"/>
        <v>4.5450000000000004E-3</v>
      </c>
      <c r="Y415" s="25"/>
      <c r="Z415" s="25"/>
      <c r="AA415" s="25"/>
      <c r="AB415" s="25">
        <v>7.5000000000000002E-4</v>
      </c>
      <c r="AC415" s="25">
        <f t="shared" si="101"/>
        <v>3.0500000000000004E-4</v>
      </c>
    </row>
    <row r="416" spans="1:29" s="15" customFormat="1">
      <c r="A416" s="18">
        <v>664</v>
      </c>
      <c r="B416" s="25">
        <v>2.0000000000000002E-5</v>
      </c>
      <c r="C416" s="25">
        <v>2.7899999999999999E-3</v>
      </c>
      <c r="D416" s="25">
        <f t="shared" si="96"/>
        <v>2.3999999999999998E-3</v>
      </c>
      <c r="E416" s="25"/>
      <c r="F416" s="25"/>
      <c r="G416" s="25"/>
      <c r="H416" s="25">
        <v>3.7399999999999998E-3</v>
      </c>
      <c r="I416" s="25">
        <f t="shared" si="97"/>
        <v>3.3499999999999997E-3</v>
      </c>
      <c r="J416" s="25"/>
      <c r="K416" s="25"/>
      <c r="L416" s="25"/>
      <c r="M416" s="25">
        <v>3.1099999999999999E-3</v>
      </c>
      <c r="N416" s="25">
        <f t="shared" si="98"/>
        <v>2.7199999999999998E-3</v>
      </c>
      <c r="O416" s="25"/>
      <c r="P416" s="25"/>
      <c r="Q416" s="25"/>
      <c r="R416" s="25">
        <v>5.96E-3</v>
      </c>
      <c r="S416" s="25">
        <f t="shared" si="99"/>
        <v>5.5700000000000003E-3</v>
      </c>
      <c r="T416" s="25"/>
      <c r="U416" s="25"/>
      <c r="V416" s="25"/>
      <c r="W416" s="25">
        <v>4.7200000000000002E-3</v>
      </c>
      <c r="X416" s="25">
        <f t="shared" si="100"/>
        <v>4.3300000000000005E-3</v>
      </c>
      <c r="Y416" s="25"/>
      <c r="Z416" s="25"/>
      <c r="AA416" s="25"/>
      <c r="AB416" s="25">
        <v>7.6000000000000004E-4</v>
      </c>
      <c r="AC416" s="25">
        <f t="shared" si="101"/>
        <v>3.9000000000000005E-4</v>
      </c>
    </row>
    <row r="417" spans="1:29" s="15" customFormat="1">
      <c r="A417" s="18">
        <v>665</v>
      </c>
      <c r="B417" s="25">
        <v>-6.8999999999999997E-5</v>
      </c>
      <c r="C417" s="25">
        <v>2.9299999999999999E-3</v>
      </c>
      <c r="D417" s="25">
        <f t="shared" si="96"/>
        <v>2.5544999999999999E-3</v>
      </c>
      <c r="E417" s="25"/>
      <c r="F417" s="25"/>
      <c r="G417" s="25"/>
      <c r="H417" s="25">
        <v>3.8300000000000001E-3</v>
      </c>
      <c r="I417" s="25">
        <f t="shared" si="97"/>
        <v>3.4545000000000001E-3</v>
      </c>
      <c r="J417" s="25"/>
      <c r="K417" s="25"/>
      <c r="L417" s="25"/>
      <c r="M417" s="25">
        <v>3.13E-3</v>
      </c>
      <c r="N417" s="25">
        <f t="shared" si="98"/>
        <v>2.7545E-3</v>
      </c>
      <c r="O417" s="25"/>
      <c r="P417" s="25"/>
      <c r="Q417" s="25"/>
      <c r="R417" s="25">
        <v>5.9899999999999997E-3</v>
      </c>
      <c r="S417" s="25">
        <f t="shared" si="99"/>
        <v>5.6144999999999997E-3</v>
      </c>
      <c r="T417" s="25"/>
      <c r="U417" s="25"/>
      <c r="V417" s="25"/>
      <c r="W417" s="25">
        <v>4.7699999999999999E-3</v>
      </c>
      <c r="X417" s="25">
        <f t="shared" si="100"/>
        <v>4.3945E-3</v>
      </c>
      <c r="Y417" s="25"/>
      <c r="Z417" s="25"/>
      <c r="AA417" s="25"/>
      <c r="AB417" s="25">
        <v>8.1999999999999998E-4</v>
      </c>
      <c r="AC417" s="25">
        <f t="shared" si="101"/>
        <v>3.7549999999999997E-4</v>
      </c>
    </row>
    <row r="418" spans="1:29" s="15" customFormat="1">
      <c r="A418" s="18">
        <v>666</v>
      </c>
      <c r="B418" s="25">
        <v>6.0000000000000002E-5</v>
      </c>
      <c r="C418" s="25">
        <v>2.9199999999999999E-3</v>
      </c>
      <c r="D418" s="25">
        <f t="shared" si="96"/>
        <v>2.4649999999999997E-3</v>
      </c>
      <c r="E418" s="25"/>
      <c r="F418" s="25"/>
      <c r="G418" s="25"/>
      <c r="H418" s="25">
        <v>3.8300000000000001E-3</v>
      </c>
      <c r="I418" s="25">
        <f t="shared" si="97"/>
        <v>3.375E-3</v>
      </c>
      <c r="J418" s="25"/>
      <c r="K418" s="25"/>
      <c r="L418" s="25"/>
      <c r="M418" s="25">
        <v>3.2399999999999998E-3</v>
      </c>
      <c r="N418" s="25">
        <f t="shared" si="98"/>
        <v>2.7849999999999997E-3</v>
      </c>
      <c r="O418" s="25"/>
      <c r="P418" s="25"/>
      <c r="Q418" s="25"/>
      <c r="R418" s="25">
        <v>5.96E-3</v>
      </c>
      <c r="S418" s="25">
        <f t="shared" si="99"/>
        <v>5.5050000000000003E-3</v>
      </c>
      <c r="T418" s="25"/>
      <c r="U418" s="25"/>
      <c r="V418" s="25"/>
      <c r="W418" s="25">
        <v>4.7800000000000004E-3</v>
      </c>
      <c r="X418" s="25">
        <f t="shared" si="100"/>
        <v>4.3250000000000007E-3</v>
      </c>
      <c r="Y418" s="25"/>
      <c r="Z418" s="25"/>
      <c r="AA418" s="25"/>
      <c r="AB418" s="25">
        <v>8.4999999999999995E-4</v>
      </c>
      <c r="AC418" s="25">
        <f t="shared" si="101"/>
        <v>4.55E-4</v>
      </c>
    </row>
    <row r="419" spans="1:29" s="15" customFormat="1">
      <c r="A419" s="18">
        <v>667</v>
      </c>
      <c r="B419" s="25">
        <v>9.2000000000000003E-4</v>
      </c>
      <c r="C419" s="25">
        <v>2.9099999999999998E-3</v>
      </c>
      <c r="D419" s="25">
        <f t="shared" si="96"/>
        <v>1.9299999999999999E-3</v>
      </c>
      <c r="E419" s="25"/>
      <c r="F419" s="25"/>
      <c r="G419" s="25"/>
      <c r="H419" s="25">
        <v>3.7399999999999998E-3</v>
      </c>
      <c r="I419" s="25">
        <f t="shared" si="97"/>
        <v>2.7599999999999999E-3</v>
      </c>
      <c r="J419" s="25"/>
      <c r="K419" s="25"/>
      <c r="L419" s="25"/>
      <c r="M419" s="25">
        <v>3.15E-3</v>
      </c>
      <c r="N419" s="25">
        <f t="shared" si="98"/>
        <v>2.1700000000000001E-3</v>
      </c>
      <c r="O419" s="25"/>
      <c r="P419" s="25"/>
      <c r="Q419" s="25"/>
      <c r="R419" s="25">
        <v>5.8900000000000003E-3</v>
      </c>
      <c r="S419" s="25">
        <f t="shared" si="99"/>
        <v>4.9100000000000003E-3</v>
      </c>
      <c r="T419" s="25"/>
      <c r="U419" s="25"/>
      <c r="V419" s="25"/>
      <c r="W419" s="25">
        <v>4.81E-3</v>
      </c>
      <c r="X419" s="25">
        <f t="shared" si="100"/>
        <v>3.8300000000000001E-3</v>
      </c>
      <c r="Y419" s="25"/>
      <c r="Z419" s="25"/>
      <c r="AA419" s="25"/>
      <c r="AB419" s="25">
        <v>1.0399999999999999E-3</v>
      </c>
      <c r="AC419" s="25">
        <f t="shared" si="101"/>
        <v>9.7999999999999997E-4</v>
      </c>
    </row>
    <row r="420" spans="1:29" s="15" customFormat="1">
      <c r="A420" s="18">
        <v>668</v>
      </c>
      <c r="B420" s="25">
        <v>-3.6999999999999999E-4</v>
      </c>
      <c r="C420" s="25">
        <v>2.7599999999999999E-3</v>
      </c>
      <c r="D420" s="25">
        <f t="shared" si="96"/>
        <v>2.5599999999999998E-3</v>
      </c>
      <c r="E420" s="25"/>
      <c r="F420" s="25"/>
      <c r="G420" s="25"/>
      <c r="H420" s="25">
        <v>3.7299999999999998E-3</v>
      </c>
      <c r="I420" s="25">
        <f t="shared" si="97"/>
        <v>3.5299999999999997E-3</v>
      </c>
      <c r="J420" s="25"/>
      <c r="K420" s="25"/>
      <c r="L420" s="25"/>
      <c r="M420" s="25">
        <v>3.0999999999999999E-3</v>
      </c>
      <c r="N420" s="25">
        <f t="shared" si="98"/>
        <v>2.8999999999999998E-3</v>
      </c>
      <c r="O420" s="25"/>
      <c r="P420" s="25"/>
      <c r="Q420" s="25"/>
      <c r="R420" s="25">
        <v>5.9199999999999999E-3</v>
      </c>
      <c r="S420" s="25">
        <f t="shared" si="99"/>
        <v>5.7200000000000003E-3</v>
      </c>
      <c r="T420" s="25"/>
      <c r="U420" s="25"/>
      <c r="V420" s="25"/>
      <c r="W420" s="25">
        <v>4.7600000000000003E-3</v>
      </c>
      <c r="X420" s="25">
        <f t="shared" si="100"/>
        <v>4.5600000000000007E-3</v>
      </c>
      <c r="Y420" s="25"/>
      <c r="Z420" s="25"/>
      <c r="AA420" s="25"/>
      <c r="AB420" s="25">
        <v>7.6999999999999996E-4</v>
      </c>
      <c r="AC420" s="25">
        <f t="shared" si="101"/>
        <v>1.9999999999999998E-4</v>
      </c>
    </row>
    <row r="421" spans="1:29" s="15" customFormat="1">
      <c r="A421" s="18">
        <v>669</v>
      </c>
      <c r="B421" s="25">
        <v>3.2000000000000003E-4</v>
      </c>
      <c r="C421" s="25">
        <v>2.9199999999999999E-3</v>
      </c>
      <c r="D421" s="25">
        <f t="shared" si="96"/>
        <v>2.4499999999999999E-3</v>
      </c>
      <c r="E421" s="25"/>
      <c r="F421" s="25"/>
      <c r="G421" s="25"/>
      <c r="H421" s="25">
        <v>3.8400000000000001E-3</v>
      </c>
      <c r="I421" s="25">
        <f t="shared" si="97"/>
        <v>3.3700000000000002E-3</v>
      </c>
      <c r="J421" s="25"/>
      <c r="K421" s="25"/>
      <c r="L421" s="25"/>
      <c r="M421" s="25">
        <v>3.0899999999999999E-3</v>
      </c>
      <c r="N421" s="25">
        <f t="shared" si="98"/>
        <v>2.6199999999999999E-3</v>
      </c>
      <c r="O421" s="25"/>
      <c r="P421" s="25"/>
      <c r="Q421" s="25"/>
      <c r="R421" s="25">
        <v>5.94E-3</v>
      </c>
      <c r="S421" s="25">
        <f t="shared" si="99"/>
        <v>5.47E-3</v>
      </c>
      <c r="T421" s="25"/>
      <c r="U421" s="25"/>
      <c r="V421" s="25"/>
      <c r="W421" s="25">
        <v>4.8199999999999996E-3</v>
      </c>
      <c r="X421" s="25">
        <f t="shared" si="100"/>
        <v>4.3499999999999997E-3</v>
      </c>
      <c r="Y421" s="25"/>
      <c r="Z421" s="25"/>
      <c r="AA421" s="25"/>
      <c r="AB421" s="25">
        <v>6.2E-4</v>
      </c>
      <c r="AC421" s="25">
        <f t="shared" si="101"/>
        <v>4.7000000000000004E-4</v>
      </c>
    </row>
    <row r="422" spans="1:29" s="15" customFormat="1">
      <c r="A422" s="18">
        <v>670</v>
      </c>
      <c r="B422" s="25">
        <v>-5.1000000000000004E-4</v>
      </c>
      <c r="C422" s="25">
        <v>2.8800000000000002E-3</v>
      </c>
      <c r="D422" s="25">
        <f t="shared" si="96"/>
        <v>2.8300000000000001E-3</v>
      </c>
      <c r="E422" s="25"/>
      <c r="F422" s="25"/>
      <c r="G422" s="25"/>
      <c r="H422" s="25">
        <v>3.8400000000000001E-3</v>
      </c>
      <c r="I422" s="25">
        <f t="shared" si="97"/>
        <v>3.79E-3</v>
      </c>
      <c r="J422" s="25"/>
      <c r="K422" s="25"/>
      <c r="L422" s="25"/>
      <c r="M422" s="25">
        <v>3.1700000000000001E-3</v>
      </c>
      <c r="N422" s="25">
        <f t="shared" si="98"/>
        <v>3.1199999999999999E-3</v>
      </c>
      <c r="O422" s="25"/>
      <c r="P422" s="25"/>
      <c r="Q422" s="25"/>
      <c r="R422" s="25">
        <v>5.9100000000000003E-3</v>
      </c>
      <c r="S422" s="25">
        <f t="shared" si="99"/>
        <v>5.8600000000000006E-3</v>
      </c>
      <c r="T422" s="25"/>
      <c r="U422" s="25"/>
      <c r="V422" s="25"/>
      <c r="W422" s="25">
        <v>4.7499999999999999E-3</v>
      </c>
      <c r="X422" s="25">
        <f t="shared" si="100"/>
        <v>4.7000000000000002E-3</v>
      </c>
      <c r="Y422" s="25"/>
      <c r="Z422" s="25"/>
      <c r="AA422" s="25"/>
      <c r="AB422" s="25">
        <v>6.0999999999999997E-4</v>
      </c>
      <c r="AC422" s="25">
        <f t="shared" si="101"/>
        <v>4.9999999999999969E-5</v>
      </c>
    </row>
    <row r="423" spans="1:29" s="15" customFormat="1">
      <c r="A423" s="18">
        <v>671</v>
      </c>
      <c r="B423" s="25">
        <v>2.7999999999999998E-4</v>
      </c>
      <c r="C423" s="25">
        <v>2.9299999999999999E-3</v>
      </c>
      <c r="D423" s="25">
        <f t="shared" si="96"/>
        <v>2.4250000000000001E-3</v>
      </c>
      <c r="E423" s="25"/>
      <c r="F423" s="25"/>
      <c r="G423" s="25"/>
      <c r="H423" s="25">
        <v>3.8700000000000002E-3</v>
      </c>
      <c r="I423" s="25">
        <f t="shared" si="97"/>
        <v>3.3649999999999999E-3</v>
      </c>
      <c r="J423" s="25"/>
      <c r="K423" s="25"/>
      <c r="L423" s="25"/>
      <c r="M423" s="25">
        <v>3.1900000000000001E-3</v>
      </c>
      <c r="N423" s="25">
        <f t="shared" si="98"/>
        <v>2.6849999999999999E-3</v>
      </c>
      <c r="O423" s="25"/>
      <c r="P423" s="25"/>
      <c r="Q423" s="25"/>
      <c r="R423" s="25">
        <v>5.9100000000000003E-3</v>
      </c>
      <c r="S423" s="25">
        <f t="shared" si="99"/>
        <v>5.4050000000000001E-3</v>
      </c>
      <c r="T423" s="25"/>
      <c r="U423" s="25"/>
      <c r="V423" s="25"/>
      <c r="W423" s="25">
        <v>4.8199999999999996E-3</v>
      </c>
      <c r="X423" s="25">
        <f t="shared" si="100"/>
        <v>4.3149999999999994E-3</v>
      </c>
      <c r="Y423" s="25"/>
      <c r="Z423" s="25"/>
      <c r="AA423" s="25"/>
      <c r="AB423" s="25">
        <v>7.2999999999999996E-4</v>
      </c>
      <c r="AC423" s="25">
        <f t="shared" si="101"/>
        <v>5.0500000000000002E-4</v>
      </c>
    </row>
    <row r="424" spans="1:29" s="15" customFormat="1">
      <c r="A424" s="18">
        <v>672</v>
      </c>
      <c r="B424" s="25">
        <v>-1.0000000000000001E-5</v>
      </c>
      <c r="C424" s="25">
        <v>2.8E-3</v>
      </c>
      <c r="D424" s="25">
        <f t="shared" si="96"/>
        <v>2.3E-3</v>
      </c>
      <c r="E424" s="25"/>
      <c r="F424" s="25"/>
      <c r="G424" s="25"/>
      <c r="H424" s="25">
        <v>3.82E-3</v>
      </c>
      <c r="I424" s="25">
        <f t="shared" si="97"/>
        <v>3.32E-3</v>
      </c>
      <c r="J424" s="25"/>
      <c r="K424" s="25"/>
      <c r="L424" s="25"/>
      <c r="M424" s="25">
        <v>3.1800000000000001E-3</v>
      </c>
      <c r="N424" s="25">
        <f t="shared" si="98"/>
        <v>2.6800000000000001E-3</v>
      </c>
      <c r="O424" s="25"/>
      <c r="P424" s="25"/>
      <c r="Q424" s="25"/>
      <c r="R424" s="25">
        <v>5.8999999999999999E-3</v>
      </c>
      <c r="S424" s="25">
        <f t="shared" si="99"/>
        <v>5.4000000000000003E-3</v>
      </c>
      <c r="T424" s="25"/>
      <c r="U424" s="25"/>
      <c r="V424" s="25"/>
      <c r="W424" s="25">
        <v>4.6800000000000001E-3</v>
      </c>
      <c r="X424" s="25">
        <f t="shared" si="100"/>
        <v>4.1799999999999997E-3</v>
      </c>
      <c r="Y424" s="25"/>
      <c r="Z424" s="25"/>
      <c r="AA424" s="25"/>
      <c r="AB424" s="25">
        <v>1.01E-3</v>
      </c>
      <c r="AC424" s="25">
        <f t="shared" si="101"/>
        <v>5.0000000000000001E-4</v>
      </c>
    </row>
    <row r="425" spans="1:29" s="15" customFormat="1">
      <c r="A425" s="18">
        <v>673</v>
      </c>
      <c r="B425" s="25">
        <v>1.7000000000000001E-4</v>
      </c>
      <c r="C425" s="25">
        <v>2.9199999999999999E-3</v>
      </c>
      <c r="D425" s="25">
        <f t="shared" si="96"/>
        <v>2.4949999999999998E-3</v>
      </c>
      <c r="E425" s="25"/>
      <c r="F425" s="25"/>
      <c r="G425" s="25"/>
      <c r="H425" s="25">
        <v>3.7799999999999999E-3</v>
      </c>
      <c r="I425" s="25">
        <f t="shared" si="97"/>
        <v>3.3549999999999999E-3</v>
      </c>
      <c r="J425" s="25"/>
      <c r="K425" s="25"/>
      <c r="L425" s="25"/>
      <c r="M425" s="25">
        <v>3.16E-3</v>
      </c>
      <c r="N425" s="25">
        <f t="shared" si="98"/>
        <v>2.735E-3</v>
      </c>
      <c r="O425" s="25"/>
      <c r="P425" s="25"/>
      <c r="Q425" s="25"/>
      <c r="R425" s="25">
        <v>5.8300000000000001E-3</v>
      </c>
      <c r="S425" s="25">
        <f t="shared" si="99"/>
        <v>5.4050000000000001E-3</v>
      </c>
      <c r="T425" s="25"/>
      <c r="U425" s="25"/>
      <c r="V425" s="25"/>
      <c r="W425" s="25">
        <v>4.7999999999999996E-3</v>
      </c>
      <c r="X425" s="25">
        <f t="shared" si="100"/>
        <v>4.3749999999999995E-3</v>
      </c>
      <c r="Y425" s="25"/>
      <c r="Z425" s="25"/>
      <c r="AA425" s="25"/>
      <c r="AB425" s="25">
        <v>6.8000000000000005E-4</v>
      </c>
      <c r="AC425" s="25">
        <f t="shared" si="101"/>
        <v>4.2500000000000003E-4</v>
      </c>
    </row>
    <row r="426" spans="1:29" s="15" customFormat="1">
      <c r="A426" s="18">
        <v>674</v>
      </c>
      <c r="B426" s="25">
        <v>-2.1000000000000001E-4</v>
      </c>
      <c r="C426" s="25">
        <v>2.8500000000000001E-3</v>
      </c>
      <c r="D426" s="25">
        <f t="shared" si="96"/>
        <v>2.5700000000000002E-3</v>
      </c>
      <c r="E426" s="25"/>
      <c r="F426" s="25"/>
      <c r="G426" s="25"/>
      <c r="H426" s="25">
        <v>3.7000000000000002E-3</v>
      </c>
      <c r="I426" s="25">
        <f t="shared" si="97"/>
        <v>3.4200000000000003E-3</v>
      </c>
      <c r="J426" s="25"/>
      <c r="K426" s="25"/>
      <c r="L426" s="25"/>
      <c r="M426" s="25">
        <v>3.1199999999999999E-3</v>
      </c>
      <c r="N426" s="25">
        <f t="shared" si="98"/>
        <v>2.8400000000000001E-3</v>
      </c>
      <c r="O426" s="25"/>
      <c r="P426" s="25"/>
      <c r="Q426" s="25"/>
      <c r="R426" s="25">
        <v>5.8399999999999997E-3</v>
      </c>
      <c r="S426" s="25">
        <f t="shared" si="99"/>
        <v>5.5599999999999998E-3</v>
      </c>
      <c r="T426" s="25"/>
      <c r="U426" s="25"/>
      <c r="V426" s="25"/>
      <c r="W426" s="25">
        <v>4.64E-3</v>
      </c>
      <c r="X426" s="25">
        <f t="shared" si="100"/>
        <v>4.3600000000000002E-3</v>
      </c>
      <c r="Y426" s="25"/>
      <c r="Z426" s="25"/>
      <c r="AA426" s="25"/>
      <c r="AB426" s="25">
        <v>7.6999999999999996E-4</v>
      </c>
      <c r="AC426" s="25">
        <f t="shared" si="101"/>
        <v>2.7999999999999998E-4</v>
      </c>
    </row>
    <row r="427" spans="1:29" s="15" customFormat="1">
      <c r="A427" s="18">
        <v>675</v>
      </c>
      <c r="B427" s="25">
        <v>1.2999999999999999E-4</v>
      </c>
      <c r="C427" s="25">
        <v>2.8900000000000002E-3</v>
      </c>
      <c r="D427" s="25">
        <f t="shared" si="96"/>
        <v>2.4400000000000003E-3</v>
      </c>
      <c r="E427" s="25"/>
      <c r="F427" s="25"/>
      <c r="G427" s="25"/>
      <c r="H427" s="25">
        <v>3.8400000000000001E-3</v>
      </c>
      <c r="I427" s="25">
        <f t="shared" si="97"/>
        <v>3.3900000000000002E-3</v>
      </c>
      <c r="J427" s="25"/>
      <c r="K427" s="25"/>
      <c r="L427" s="25"/>
      <c r="M427" s="25">
        <v>3.16E-3</v>
      </c>
      <c r="N427" s="25">
        <f t="shared" si="98"/>
        <v>2.7100000000000002E-3</v>
      </c>
      <c r="O427" s="25"/>
      <c r="P427" s="25"/>
      <c r="Q427" s="25"/>
      <c r="R427" s="25">
        <v>5.8799999999999998E-3</v>
      </c>
      <c r="S427" s="25">
        <f t="shared" si="99"/>
        <v>5.4299999999999999E-3</v>
      </c>
      <c r="T427" s="25"/>
      <c r="U427" s="25"/>
      <c r="V427" s="25"/>
      <c r="W427" s="25">
        <v>4.7800000000000004E-3</v>
      </c>
      <c r="X427" s="25">
        <f t="shared" si="100"/>
        <v>4.3300000000000005E-3</v>
      </c>
      <c r="Y427" s="25"/>
      <c r="Z427" s="25"/>
      <c r="AA427" s="25"/>
      <c r="AB427" s="25">
        <v>7.6999999999999996E-4</v>
      </c>
      <c r="AC427" s="25">
        <f t="shared" si="101"/>
        <v>4.4999999999999999E-4</v>
      </c>
    </row>
    <row r="428" spans="1:29" s="15" customFormat="1">
      <c r="A428" s="18">
        <v>676</v>
      </c>
      <c r="B428" s="25">
        <v>-2.4000000000000001E-4</v>
      </c>
      <c r="C428" s="25">
        <v>2.7599999999999999E-3</v>
      </c>
      <c r="D428" s="25">
        <f t="shared" si="96"/>
        <v>2.5849999999999996E-3</v>
      </c>
      <c r="E428" s="25"/>
      <c r="F428" s="25"/>
      <c r="G428" s="25"/>
      <c r="H428" s="25">
        <v>3.7200000000000002E-3</v>
      </c>
      <c r="I428" s="25">
        <f t="shared" si="97"/>
        <v>3.5450000000000004E-3</v>
      </c>
      <c r="J428" s="25"/>
      <c r="K428" s="25"/>
      <c r="L428" s="25"/>
      <c r="M428" s="25">
        <v>3.0200000000000001E-3</v>
      </c>
      <c r="N428" s="25">
        <f t="shared" si="98"/>
        <v>2.8450000000000003E-3</v>
      </c>
      <c r="O428" s="25"/>
      <c r="P428" s="25"/>
      <c r="Q428" s="25"/>
      <c r="R428" s="25">
        <v>5.7499999999999999E-3</v>
      </c>
      <c r="S428" s="25">
        <f t="shared" si="99"/>
        <v>5.5750000000000001E-3</v>
      </c>
      <c r="T428" s="25"/>
      <c r="U428" s="25"/>
      <c r="V428" s="25"/>
      <c r="W428" s="25">
        <v>4.6499999999999996E-3</v>
      </c>
      <c r="X428" s="25">
        <f t="shared" si="100"/>
        <v>4.4749999999999998E-3</v>
      </c>
      <c r="Y428" s="25"/>
      <c r="Z428" s="25"/>
      <c r="AA428" s="25"/>
      <c r="AB428" s="25">
        <v>5.9000000000000003E-4</v>
      </c>
      <c r="AC428" s="25">
        <f t="shared" si="101"/>
        <v>1.7500000000000003E-4</v>
      </c>
    </row>
    <row r="429" spans="1:29" s="15" customFormat="1">
      <c r="A429" s="18">
        <v>677</v>
      </c>
      <c r="B429" s="25">
        <v>1.0000000000000001E-5</v>
      </c>
      <c r="C429" s="25">
        <v>2.7699999999999999E-3</v>
      </c>
      <c r="D429" s="25">
        <f t="shared" si="96"/>
        <v>2.4349999999999997E-3</v>
      </c>
      <c r="E429" s="25"/>
      <c r="F429" s="25"/>
      <c r="G429" s="25"/>
      <c r="H429" s="25">
        <v>3.7399999999999998E-3</v>
      </c>
      <c r="I429" s="25">
        <f t="shared" si="97"/>
        <v>3.405E-3</v>
      </c>
      <c r="J429" s="25"/>
      <c r="K429" s="25"/>
      <c r="L429" s="25"/>
      <c r="M429" s="25">
        <v>2.98E-3</v>
      </c>
      <c r="N429" s="25">
        <f t="shared" si="98"/>
        <v>2.6449999999999998E-3</v>
      </c>
      <c r="O429" s="25"/>
      <c r="P429" s="25"/>
      <c r="Q429" s="25"/>
      <c r="R429" s="25">
        <v>5.77E-3</v>
      </c>
      <c r="S429" s="25">
        <f t="shared" si="99"/>
        <v>5.4349999999999997E-3</v>
      </c>
      <c r="T429" s="25"/>
      <c r="U429" s="25"/>
      <c r="V429" s="25"/>
      <c r="W429" s="25">
        <v>4.7099999999999998E-3</v>
      </c>
      <c r="X429" s="25">
        <f t="shared" si="100"/>
        <v>4.3749999999999995E-3</v>
      </c>
      <c r="Y429" s="25"/>
      <c r="Z429" s="25"/>
      <c r="AA429" s="25"/>
      <c r="AB429" s="25">
        <v>6.6E-4</v>
      </c>
      <c r="AC429" s="25">
        <f t="shared" si="101"/>
        <v>3.3500000000000001E-4</v>
      </c>
    </row>
    <row r="430" spans="1:29" s="15" customFormat="1">
      <c r="A430" s="18">
        <v>678</v>
      </c>
      <c r="B430" s="25">
        <v>-2.5999999999999998E-4</v>
      </c>
      <c r="C430" s="25">
        <v>2.7399999999999998E-3</v>
      </c>
      <c r="D430" s="25">
        <f t="shared" si="96"/>
        <v>2.545E-3</v>
      </c>
      <c r="E430" s="25"/>
      <c r="F430" s="25"/>
      <c r="G430" s="25"/>
      <c r="H430" s="25">
        <v>3.65E-3</v>
      </c>
      <c r="I430" s="25">
        <f t="shared" si="97"/>
        <v>3.4550000000000002E-3</v>
      </c>
      <c r="J430" s="25"/>
      <c r="K430" s="25"/>
      <c r="L430" s="25"/>
      <c r="M430" s="25">
        <v>3.0400000000000002E-3</v>
      </c>
      <c r="N430" s="25">
        <f t="shared" si="98"/>
        <v>2.8450000000000003E-3</v>
      </c>
      <c r="O430" s="25"/>
      <c r="P430" s="25"/>
      <c r="Q430" s="25"/>
      <c r="R430" s="25">
        <v>5.7099999999999998E-3</v>
      </c>
      <c r="S430" s="25">
        <f t="shared" si="99"/>
        <v>5.5149999999999999E-3</v>
      </c>
      <c r="T430" s="25"/>
      <c r="U430" s="25"/>
      <c r="V430" s="25"/>
      <c r="W430" s="25">
        <v>4.5799999999999999E-3</v>
      </c>
      <c r="X430" s="25">
        <f t="shared" si="100"/>
        <v>4.385E-3</v>
      </c>
      <c r="Y430" s="25"/>
      <c r="Z430" s="25"/>
      <c r="AA430" s="25"/>
      <c r="AB430" s="25">
        <v>6.4999999999999997E-4</v>
      </c>
      <c r="AC430" s="25">
        <f t="shared" si="101"/>
        <v>1.95E-4</v>
      </c>
    </row>
    <row r="431" spans="1:29" s="15" customFormat="1">
      <c r="A431" s="18">
        <v>679</v>
      </c>
      <c r="B431" s="25">
        <v>3.0000000000000001E-5</v>
      </c>
      <c r="C431" s="25">
        <v>2.7899999999999999E-3</v>
      </c>
      <c r="D431" s="25">
        <f t="shared" si="96"/>
        <v>2.4099999999999998E-3</v>
      </c>
      <c r="E431" s="25"/>
      <c r="F431" s="25"/>
      <c r="G431" s="25"/>
      <c r="H431" s="25">
        <v>3.81E-3</v>
      </c>
      <c r="I431" s="25">
        <f t="shared" si="97"/>
        <v>3.4299999999999999E-3</v>
      </c>
      <c r="J431" s="25"/>
      <c r="K431" s="25"/>
      <c r="L431" s="25"/>
      <c r="M431" s="25">
        <v>2.98E-3</v>
      </c>
      <c r="N431" s="25">
        <f t="shared" si="98"/>
        <v>2.5999999999999999E-3</v>
      </c>
      <c r="O431" s="25"/>
      <c r="P431" s="25"/>
      <c r="Q431" s="25"/>
      <c r="R431" s="25">
        <v>5.7800000000000004E-3</v>
      </c>
      <c r="S431" s="25">
        <f t="shared" si="99"/>
        <v>5.4000000000000003E-3</v>
      </c>
      <c r="T431" s="25"/>
      <c r="U431" s="25"/>
      <c r="V431" s="25"/>
      <c r="W431" s="25">
        <v>4.7099999999999998E-3</v>
      </c>
      <c r="X431" s="25">
        <f t="shared" si="100"/>
        <v>4.3299999999999996E-3</v>
      </c>
      <c r="Y431" s="25"/>
      <c r="Z431" s="25"/>
      <c r="AA431" s="25"/>
      <c r="AB431" s="25">
        <v>7.2999999999999996E-4</v>
      </c>
      <c r="AC431" s="25">
        <f t="shared" si="101"/>
        <v>3.7999999999999997E-4</v>
      </c>
    </row>
    <row r="432" spans="1:29" s="15" customFormat="1">
      <c r="A432" s="18">
        <v>680</v>
      </c>
      <c r="B432" s="25">
        <v>-1.2999999999999999E-4</v>
      </c>
      <c r="C432" s="25">
        <v>2.64E-3</v>
      </c>
      <c r="D432" s="25">
        <f t="shared" si="96"/>
        <v>2.3500000000000001E-3</v>
      </c>
      <c r="E432" s="25"/>
      <c r="F432" s="25"/>
      <c r="G432" s="25"/>
      <c r="H432" s="25">
        <v>3.6800000000000001E-3</v>
      </c>
      <c r="I432" s="25">
        <f t="shared" si="97"/>
        <v>3.3900000000000002E-3</v>
      </c>
      <c r="J432" s="25"/>
      <c r="K432" s="25"/>
      <c r="L432" s="25"/>
      <c r="M432" s="25">
        <v>2.98E-3</v>
      </c>
      <c r="N432" s="25">
        <f t="shared" si="98"/>
        <v>2.6900000000000001E-3</v>
      </c>
      <c r="O432" s="25"/>
      <c r="P432" s="25"/>
      <c r="Q432" s="25"/>
      <c r="R432" s="25">
        <v>5.6899999999999997E-3</v>
      </c>
      <c r="S432" s="25">
        <f t="shared" si="99"/>
        <v>5.3999999999999994E-3</v>
      </c>
      <c r="T432" s="25"/>
      <c r="U432" s="25"/>
      <c r="V432" s="25"/>
      <c r="W432" s="25">
        <v>4.62E-3</v>
      </c>
      <c r="X432" s="25">
        <f t="shared" si="100"/>
        <v>4.3299999999999996E-3</v>
      </c>
      <c r="Y432" s="25"/>
      <c r="Z432" s="25"/>
      <c r="AA432" s="25"/>
      <c r="AB432" s="25">
        <v>7.1000000000000002E-4</v>
      </c>
      <c r="AC432" s="25">
        <f t="shared" si="101"/>
        <v>2.9E-4</v>
      </c>
    </row>
    <row r="433" spans="1:29" s="15" customFormat="1">
      <c r="A433" s="18">
        <v>681</v>
      </c>
      <c r="B433" s="25">
        <v>4.0000000000000003E-5</v>
      </c>
      <c r="C433" s="25">
        <v>2.7000000000000001E-3</v>
      </c>
      <c r="D433" s="25">
        <f t="shared" si="96"/>
        <v>2.3350000000000003E-3</v>
      </c>
      <c r="E433" s="25"/>
      <c r="F433" s="25"/>
      <c r="G433" s="25"/>
      <c r="H433" s="25">
        <v>3.7000000000000002E-3</v>
      </c>
      <c r="I433" s="25">
        <f t="shared" si="97"/>
        <v>3.3350000000000003E-3</v>
      </c>
      <c r="J433" s="25"/>
      <c r="K433" s="25"/>
      <c r="L433" s="25"/>
      <c r="M433" s="25">
        <v>2.9399999999999999E-3</v>
      </c>
      <c r="N433" s="25">
        <f t="shared" si="98"/>
        <v>2.575E-3</v>
      </c>
      <c r="O433" s="25"/>
      <c r="P433" s="25"/>
      <c r="Q433" s="25"/>
      <c r="R433" s="25">
        <v>5.7000000000000002E-3</v>
      </c>
      <c r="S433" s="25">
        <f t="shared" si="99"/>
        <v>5.3350000000000003E-3</v>
      </c>
      <c r="T433" s="25"/>
      <c r="U433" s="25"/>
      <c r="V433" s="25"/>
      <c r="W433" s="25">
        <v>4.6499999999999996E-3</v>
      </c>
      <c r="X433" s="25">
        <f t="shared" si="100"/>
        <v>4.2849999999999997E-3</v>
      </c>
      <c r="Y433" s="25"/>
      <c r="Z433" s="25"/>
      <c r="AA433" s="25"/>
      <c r="AB433" s="25">
        <v>6.8999999999999997E-4</v>
      </c>
      <c r="AC433" s="25">
        <f t="shared" si="101"/>
        <v>3.6499999999999998E-4</v>
      </c>
    </row>
    <row r="434" spans="1:29" s="15" customFormat="1">
      <c r="A434" s="18">
        <v>682</v>
      </c>
      <c r="B434" s="25">
        <v>-1.9000000000000001E-4</v>
      </c>
      <c r="C434" s="25">
        <v>2.7399999999999998E-3</v>
      </c>
      <c r="D434" s="25">
        <f t="shared" si="96"/>
        <v>2.5499999999999997E-3</v>
      </c>
      <c r="E434" s="25"/>
      <c r="F434" s="25"/>
      <c r="G434" s="25"/>
      <c r="H434" s="25">
        <v>3.5999999999999999E-3</v>
      </c>
      <c r="I434" s="25">
        <f t="shared" si="97"/>
        <v>3.4099999999999998E-3</v>
      </c>
      <c r="J434" s="25"/>
      <c r="K434" s="25"/>
      <c r="L434" s="25"/>
      <c r="M434" s="25">
        <v>2.99E-3</v>
      </c>
      <c r="N434" s="25">
        <f t="shared" si="98"/>
        <v>2.8E-3</v>
      </c>
      <c r="O434" s="25"/>
      <c r="P434" s="25"/>
      <c r="Q434" s="25"/>
      <c r="R434" s="25">
        <v>5.6499999999999996E-3</v>
      </c>
      <c r="S434" s="25">
        <f t="shared" si="99"/>
        <v>5.4599999999999996E-3</v>
      </c>
      <c r="T434" s="25"/>
      <c r="U434" s="25"/>
      <c r="V434" s="25"/>
      <c r="W434" s="25">
        <v>4.6800000000000001E-3</v>
      </c>
      <c r="X434" s="25">
        <f t="shared" si="100"/>
        <v>4.4900000000000001E-3</v>
      </c>
      <c r="Y434" s="25"/>
      <c r="Z434" s="25"/>
      <c r="AA434" s="25"/>
      <c r="AB434" s="25">
        <v>5.6999999999999998E-4</v>
      </c>
      <c r="AC434" s="25">
        <f t="shared" si="101"/>
        <v>1.8999999999999998E-4</v>
      </c>
    </row>
    <row r="435" spans="1:29" s="15" customFormat="1">
      <c r="A435" s="18">
        <v>683</v>
      </c>
      <c r="B435" s="25">
        <v>-4.0000000000000003E-5</v>
      </c>
      <c r="C435" s="25">
        <v>2.7000000000000001E-3</v>
      </c>
      <c r="D435" s="25">
        <f t="shared" si="96"/>
        <v>2.405E-3</v>
      </c>
      <c r="E435" s="25"/>
      <c r="F435" s="25"/>
      <c r="G435" s="25"/>
      <c r="H435" s="25">
        <v>3.6600000000000001E-3</v>
      </c>
      <c r="I435" s="25">
        <f t="shared" si="97"/>
        <v>3.3649999999999999E-3</v>
      </c>
      <c r="J435" s="25"/>
      <c r="K435" s="25"/>
      <c r="L435" s="25"/>
      <c r="M435" s="25">
        <v>2.98E-3</v>
      </c>
      <c r="N435" s="25">
        <f t="shared" si="98"/>
        <v>2.6849999999999999E-3</v>
      </c>
      <c r="O435" s="25"/>
      <c r="P435" s="25"/>
      <c r="Q435" s="25"/>
      <c r="R435" s="25">
        <v>5.64E-3</v>
      </c>
      <c r="S435" s="25">
        <f t="shared" si="99"/>
        <v>5.3449999999999999E-3</v>
      </c>
      <c r="T435" s="25"/>
      <c r="U435" s="25"/>
      <c r="V435" s="25"/>
      <c r="W435" s="25">
        <v>4.64E-3</v>
      </c>
      <c r="X435" s="25">
        <f t="shared" si="100"/>
        <v>4.3449999999999999E-3</v>
      </c>
      <c r="Y435" s="25"/>
      <c r="Z435" s="25"/>
      <c r="AA435" s="25"/>
      <c r="AB435" s="25">
        <v>6.3000000000000003E-4</v>
      </c>
      <c r="AC435" s="25">
        <f t="shared" si="101"/>
        <v>2.9500000000000001E-4</v>
      </c>
    </row>
    <row r="436" spans="1:29" s="15" customFormat="1">
      <c r="A436" s="18">
        <v>684</v>
      </c>
      <c r="B436" s="25">
        <v>-1.2999999999999999E-4</v>
      </c>
      <c r="C436" s="25">
        <v>2.7799999999999999E-3</v>
      </c>
      <c r="D436" s="25">
        <f t="shared" si="96"/>
        <v>2.5149999999999999E-3</v>
      </c>
      <c r="E436" s="25"/>
      <c r="F436" s="25"/>
      <c r="G436" s="25"/>
      <c r="H436" s="25">
        <v>3.7299999999999998E-3</v>
      </c>
      <c r="I436" s="25">
        <f t="shared" si="97"/>
        <v>3.4649999999999998E-3</v>
      </c>
      <c r="J436" s="25"/>
      <c r="K436" s="25"/>
      <c r="L436" s="25"/>
      <c r="M436" s="25">
        <v>3.0200000000000001E-3</v>
      </c>
      <c r="N436" s="25">
        <f t="shared" si="98"/>
        <v>2.7550000000000001E-3</v>
      </c>
      <c r="O436" s="25"/>
      <c r="P436" s="25"/>
      <c r="Q436" s="25"/>
      <c r="R436" s="25">
        <v>5.7099999999999998E-3</v>
      </c>
      <c r="S436" s="25">
        <f t="shared" si="99"/>
        <v>5.4450000000000002E-3</v>
      </c>
      <c r="T436" s="25"/>
      <c r="U436" s="25"/>
      <c r="V436" s="25"/>
      <c r="W436" s="25">
        <v>4.6600000000000001E-3</v>
      </c>
      <c r="X436" s="25">
        <f t="shared" si="100"/>
        <v>4.3950000000000005E-3</v>
      </c>
      <c r="Y436" s="25"/>
      <c r="Z436" s="25"/>
      <c r="AA436" s="25"/>
      <c r="AB436" s="25">
        <v>6.6E-4</v>
      </c>
      <c r="AC436" s="25">
        <f t="shared" si="101"/>
        <v>2.6499999999999999E-4</v>
      </c>
    </row>
    <row r="437" spans="1:29" s="15" customFormat="1">
      <c r="A437" s="18">
        <v>685</v>
      </c>
      <c r="B437" s="25">
        <v>-3.0000000000000001E-5</v>
      </c>
      <c r="C437" s="25">
        <v>2.6900000000000001E-3</v>
      </c>
      <c r="D437" s="25">
        <f t="shared" si="96"/>
        <v>2.33E-3</v>
      </c>
      <c r="E437" s="25"/>
      <c r="F437" s="25"/>
      <c r="G437" s="25"/>
      <c r="H437" s="25">
        <v>3.65E-3</v>
      </c>
      <c r="I437" s="25">
        <f t="shared" si="97"/>
        <v>3.29E-3</v>
      </c>
      <c r="J437" s="25"/>
      <c r="K437" s="25"/>
      <c r="L437" s="25"/>
      <c r="M437" s="25">
        <v>2.97E-3</v>
      </c>
      <c r="N437" s="25">
        <f t="shared" si="98"/>
        <v>2.6099999999999999E-3</v>
      </c>
      <c r="O437" s="25"/>
      <c r="P437" s="25"/>
      <c r="Q437" s="25"/>
      <c r="R437" s="25">
        <v>5.6299999999999996E-3</v>
      </c>
      <c r="S437" s="25">
        <f t="shared" si="99"/>
        <v>5.2699999999999995E-3</v>
      </c>
      <c r="T437" s="25"/>
      <c r="U437" s="25"/>
      <c r="V437" s="25"/>
      <c r="W437" s="25">
        <v>4.5799999999999999E-3</v>
      </c>
      <c r="X437" s="25">
        <f t="shared" si="100"/>
        <v>4.2199999999999998E-3</v>
      </c>
      <c r="Y437" s="25"/>
      <c r="Z437" s="25"/>
      <c r="AA437" s="25"/>
      <c r="AB437" s="25">
        <v>7.5000000000000002E-4</v>
      </c>
      <c r="AC437" s="25">
        <f t="shared" si="101"/>
        <v>3.6000000000000002E-4</v>
      </c>
    </row>
    <row r="438" spans="1:29" s="15" customFormat="1">
      <c r="A438" s="18">
        <v>686</v>
      </c>
      <c r="B438" s="25">
        <v>-5.0000000000000002E-5</v>
      </c>
      <c r="C438" s="25">
        <v>2.6800000000000001E-3</v>
      </c>
      <c r="D438" s="25">
        <f t="shared" si="96"/>
        <v>2.3649999999999999E-3</v>
      </c>
      <c r="E438" s="25"/>
      <c r="F438" s="25"/>
      <c r="G438" s="25"/>
      <c r="H438" s="25">
        <v>3.64E-3</v>
      </c>
      <c r="I438" s="25">
        <f t="shared" si="97"/>
        <v>3.3249999999999998E-3</v>
      </c>
      <c r="J438" s="25"/>
      <c r="K438" s="25"/>
      <c r="L438" s="25"/>
      <c r="M438" s="25">
        <v>2.9199999999999999E-3</v>
      </c>
      <c r="N438" s="25">
        <f t="shared" si="98"/>
        <v>2.6049999999999997E-3</v>
      </c>
      <c r="O438" s="25"/>
      <c r="P438" s="25"/>
      <c r="Q438" s="25"/>
      <c r="R438" s="25">
        <v>5.5999999999999999E-3</v>
      </c>
      <c r="S438" s="25">
        <f t="shared" si="99"/>
        <v>5.2849999999999998E-3</v>
      </c>
      <c r="T438" s="25"/>
      <c r="U438" s="25"/>
      <c r="V438" s="25"/>
      <c r="W438" s="25">
        <v>4.5300000000000002E-3</v>
      </c>
      <c r="X438" s="25">
        <f t="shared" si="100"/>
        <v>4.215E-3</v>
      </c>
      <c r="Y438" s="25"/>
      <c r="Z438" s="25"/>
      <c r="AA438" s="25"/>
      <c r="AB438" s="25">
        <v>6.8000000000000005E-4</v>
      </c>
      <c r="AC438" s="25">
        <f t="shared" si="101"/>
        <v>3.1500000000000001E-4</v>
      </c>
    </row>
    <row r="439" spans="1:29" s="15" customFormat="1">
      <c r="A439" s="18">
        <v>687</v>
      </c>
      <c r="B439" s="25">
        <v>-6.8999999999999997E-5</v>
      </c>
      <c r="C439" s="25">
        <v>2.63E-3</v>
      </c>
      <c r="D439" s="25">
        <f t="shared" si="96"/>
        <v>2.2545E-3</v>
      </c>
      <c r="E439" s="25"/>
      <c r="F439" s="25"/>
      <c r="G439" s="25"/>
      <c r="H439" s="25">
        <v>3.5899999999999999E-3</v>
      </c>
      <c r="I439" s="25">
        <f t="shared" si="97"/>
        <v>3.2144999999999999E-3</v>
      </c>
      <c r="J439" s="25"/>
      <c r="K439" s="25"/>
      <c r="L439" s="25"/>
      <c r="M439" s="25">
        <v>2.9099999999999998E-3</v>
      </c>
      <c r="N439" s="25">
        <f t="shared" si="98"/>
        <v>2.5344999999999999E-3</v>
      </c>
      <c r="O439" s="25"/>
      <c r="P439" s="25"/>
      <c r="Q439" s="25"/>
      <c r="R439" s="25">
        <v>5.5799999999999999E-3</v>
      </c>
      <c r="S439" s="25">
        <f t="shared" si="99"/>
        <v>5.2044999999999999E-3</v>
      </c>
      <c r="T439" s="25"/>
      <c r="U439" s="25"/>
      <c r="V439" s="25"/>
      <c r="W439" s="25">
        <v>4.4900000000000001E-3</v>
      </c>
      <c r="X439" s="25">
        <f t="shared" si="100"/>
        <v>4.1145000000000001E-3</v>
      </c>
      <c r="Y439" s="25"/>
      <c r="Z439" s="25"/>
      <c r="AA439" s="25"/>
      <c r="AB439" s="25">
        <v>8.1999999999999998E-4</v>
      </c>
      <c r="AC439" s="25">
        <f t="shared" si="101"/>
        <v>3.7549999999999997E-4</v>
      </c>
    </row>
    <row r="440" spans="1:29" s="15" customFormat="1">
      <c r="A440" s="18">
        <v>688</v>
      </c>
      <c r="B440" s="25">
        <v>-8.0000000000000007E-5</v>
      </c>
      <c r="C440" s="25">
        <v>2.6700000000000001E-3</v>
      </c>
      <c r="D440" s="25">
        <f t="shared" si="96"/>
        <v>2.3050000000000002E-3</v>
      </c>
      <c r="E440" s="25"/>
      <c r="F440" s="25"/>
      <c r="G440" s="25"/>
      <c r="H440" s="25">
        <v>3.5999999999999999E-3</v>
      </c>
      <c r="I440" s="25">
        <f t="shared" si="97"/>
        <v>3.235E-3</v>
      </c>
      <c r="J440" s="25"/>
      <c r="K440" s="25"/>
      <c r="L440" s="25"/>
      <c r="M440" s="25">
        <v>2.9099999999999998E-3</v>
      </c>
      <c r="N440" s="25">
        <f t="shared" si="98"/>
        <v>2.545E-3</v>
      </c>
      <c r="O440" s="25"/>
      <c r="P440" s="25"/>
      <c r="Q440" s="25"/>
      <c r="R440" s="25">
        <v>5.5900000000000004E-3</v>
      </c>
      <c r="S440" s="25">
        <f t="shared" si="99"/>
        <v>5.2250000000000005E-3</v>
      </c>
      <c r="T440" s="25"/>
      <c r="U440" s="25"/>
      <c r="V440" s="25"/>
      <c r="W440" s="25">
        <v>4.4999999999999997E-3</v>
      </c>
      <c r="X440" s="25">
        <f t="shared" si="100"/>
        <v>4.1349999999999998E-3</v>
      </c>
      <c r="Y440" s="25"/>
      <c r="Z440" s="25"/>
      <c r="AA440" s="25"/>
      <c r="AB440" s="25">
        <v>8.0999999999999996E-4</v>
      </c>
      <c r="AC440" s="25">
        <f t="shared" si="101"/>
        <v>3.6499999999999998E-4</v>
      </c>
    </row>
    <row r="441" spans="1:29" s="15" customFormat="1">
      <c r="A441" s="18">
        <v>689</v>
      </c>
      <c r="B441" s="25">
        <v>-3.0000000000000001E-5</v>
      </c>
      <c r="C441" s="25">
        <v>2.63E-3</v>
      </c>
      <c r="D441" s="25">
        <f t="shared" si="96"/>
        <v>2.2399999999999998E-3</v>
      </c>
      <c r="E441" s="25"/>
      <c r="F441" s="25"/>
      <c r="G441" s="25"/>
      <c r="H441" s="25">
        <v>3.63E-3</v>
      </c>
      <c r="I441" s="25">
        <f t="shared" si="97"/>
        <v>3.2399999999999998E-3</v>
      </c>
      <c r="J441" s="25"/>
      <c r="K441" s="25"/>
      <c r="L441" s="25"/>
      <c r="M441" s="25">
        <v>2.8999999999999998E-3</v>
      </c>
      <c r="N441" s="25">
        <f t="shared" si="98"/>
        <v>2.5099999999999996E-3</v>
      </c>
      <c r="O441" s="25"/>
      <c r="P441" s="25"/>
      <c r="Q441" s="25"/>
      <c r="R441" s="25">
        <v>5.5999999999999999E-3</v>
      </c>
      <c r="S441" s="25">
        <f t="shared" si="99"/>
        <v>5.2100000000000002E-3</v>
      </c>
      <c r="T441" s="25"/>
      <c r="U441" s="25"/>
      <c r="V441" s="25"/>
      <c r="W441" s="25">
        <v>4.5700000000000003E-3</v>
      </c>
      <c r="X441" s="25">
        <f t="shared" si="100"/>
        <v>4.1800000000000006E-3</v>
      </c>
      <c r="Y441" s="25"/>
      <c r="Z441" s="25"/>
      <c r="AA441" s="25"/>
      <c r="AB441" s="25">
        <v>8.0999999999999996E-4</v>
      </c>
      <c r="AC441" s="25">
        <f t="shared" si="101"/>
        <v>3.8999999999999999E-4</v>
      </c>
    </row>
    <row r="442" spans="1:29" s="15" customFormat="1">
      <c r="A442" s="18">
        <v>690</v>
      </c>
      <c r="B442" s="25">
        <v>-1.2E-4</v>
      </c>
      <c r="C442" s="25">
        <v>2.6099999999999999E-3</v>
      </c>
      <c r="D442" s="25">
        <f t="shared" si="96"/>
        <v>2.31E-3</v>
      </c>
      <c r="E442" s="25"/>
      <c r="F442" s="25"/>
      <c r="G442" s="25"/>
      <c r="H442" s="25">
        <v>3.5999999999999999E-3</v>
      </c>
      <c r="I442" s="25">
        <f t="shared" si="97"/>
        <v>3.3E-3</v>
      </c>
      <c r="J442" s="25"/>
      <c r="K442" s="25"/>
      <c r="L442" s="25"/>
      <c r="M442" s="25">
        <v>2.8300000000000001E-3</v>
      </c>
      <c r="N442" s="25">
        <f t="shared" si="98"/>
        <v>2.5300000000000001E-3</v>
      </c>
      <c r="O442" s="25"/>
      <c r="P442" s="25"/>
      <c r="Q442" s="25"/>
      <c r="R442" s="25">
        <v>5.5999999999999999E-3</v>
      </c>
      <c r="S442" s="25">
        <f t="shared" si="99"/>
        <v>5.3E-3</v>
      </c>
      <c r="T442" s="25"/>
      <c r="U442" s="25"/>
      <c r="V442" s="25"/>
      <c r="W442" s="25">
        <v>4.5300000000000002E-3</v>
      </c>
      <c r="X442" s="25">
        <f t="shared" si="100"/>
        <v>4.2300000000000003E-3</v>
      </c>
      <c r="Y442" s="25"/>
      <c r="Z442" s="25"/>
      <c r="AA442" s="25"/>
      <c r="AB442" s="25">
        <v>7.2000000000000005E-4</v>
      </c>
      <c r="AC442" s="25">
        <f t="shared" si="101"/>
        <v>3.0000000000000003E-4</v>
      </c>
    </row>
    <row r="443" spans="1:29" s="15" customFormat="1">
      <c r="A443" s="18">
        <v>691</v>
      </c>
      <c r="B443" s="25">
        <v>-8.0000000000000007E-5</v>
      </c>
      <c r="C443" s="25">
        <v>2.5899999999999999E-3</v>
      </c>
      <c r="D443" s="25">
        <f t="shared" si="96"/>
        <v>2.2799999999999999E-3</v>
      </c>
      <c r="E443" s="25"/>
      <c r="F443" s="25"/>
      <c r="G443" s="25"/>
      <c r="H443" s="25">
        <v>3.5799999999999998E-3</v>
      </c>
      <c r="I443" s="25">
        <f t="shared" si="97"/>
        <v>3.2699999999999999E-3</v>
      </c>
      <c r="J443" s="25"/>
      <c r="K443" s="25"/>
      <c r="L443" s="25"/>
      <c r="M443" s="25">
        <v>2.8E-3</v>
      </c>
      <c r="N443" s="25">
        <f t="shared" si="98"/>
        <v>2.49E-3</v>
      </c>
      <c r="O443" s="25"/>
      <c r="P443" s="25"/>
      <c r="Q443" s="25"/>
      <c r="R443" s="25">
        <v>5.5100000000000001E-3</v>
      </c>
      <c r="S443" s="25">
        <f t="shared" si="99"/>
        <v>5.1999999999999998E-3</v>
      </c>
      <c r="T443" s="25"/>
      <c r="U443" s="25"/>
      <c r="V443" s="25"/>
      <c r="W443" s="25">
        <v>4.4900000000000001E-3</v>
      </c>
      <c r="X443" s="25">
        <f t="shared" si="100"/>
        <v>4.1799999999999997E-3</v>
      </c>
      <c r="Y443" s="25"/>
      <c r="Z443" s="25"/>
      <c r="AA443" s="25"/>
      <c r="AB443" s="25">
        <v>6.9999999999999999E-4</v>
      </c>
      <c r="AC443" s="25">
        <f t="shared" si="101"/>
        <v>3.1E-4</v>
      </c>
    </row>
    <row r="444" spans="1:29" s="15" customFormat="1">
      <c r="A444" s="18">
        <v>692</v>
      </c>
      <c r="B444" s="25">
        <v>6.0000000000000002E-5</v>
      </c>
      <c r="C444" s="25">
        <v>2.5500000000000002E-3</v>
      </c>
      <c r="D444" s="25">
        <f t="shared" si="96"/>
        <v>2.1750000000000003E-3</v>
      </c>
      <c r="E444" s="25"/>
      <c r="F444" s="25"/>
      <c r="G444" s="25"/>
      <c r="H444" s="25">
        <v>3.5300000000000002E-3</v>
      </c>
      <c r="I444" s="25">
        <f t="shared" si="97"/>
        <v>3.1550000000000003E-3</v>
      </c>
      <c r="J444" s="25"/>
      <c r="K444" s="25"/>
      <c r="L444" s="25"/>
      <c r="M444" s="25">
        <v>2.7899999999999999E-3</v>
      </c>
      <c r="N444" s="25">
        <f t="shared" si="98"/>
        <v>2.415E-3</v>
      </c>
      <c r="O444" s="25"/>
      <c r="P444" s="25"/>
      <c r="Q444" s="25"/>
      <c r="R444" s="25">
        <v>5.4599999999999996E-3</v>
      </c>
      <c r="S444" s="25">
        <f t="shared" si="99"/>
        <v>5.0849999999999992E-3</v>
      </c>
      <c r="T444" s="25"/>
      <c r="U444" s="25"/>
      <c r="V444" s="25"/>
      <c r="W444" s="25">
        <v>4.4799999999999996E-3</v>
      </c>
      <c r="X444" s="25">
        <f t="shared" si="100"/>
        <v>4.1049999999999993E-3</v>
      </c>
      <c r="Y444" s="25"/>
      <c r="Z444" s="25"/>
      <c r="AA444" s="25"/>
      <c r="AB444" s="25">
        <v>6.8999999999999997E-4</v>
      </c>
      <c r="AC444" s="25">
        <f t="shared" si="101"/>
        <v>3.7500000000000001E-4</v>
      </c>
    </row>
    <row r="445" spans="1:29" s="15" customFormat="1">
      <c r="A445" s="18">
        <v>693</v>
      </c>
      <c r="B445" s="25">
        <v>-8.0000000000000007E-5</v>
      </c>
      <c r="C445" s="25">
        <v>2.5200000000000001E-3</v>
      </c>
      <c r="D445" s="25">
        <f t="shared" si="96"/>
        <v>2.2200000000000002E-3</v>
      </c>
      <c r="E445" s="25"/>
      <c r="F445" s="25"/>
      <c r="G445" s="25"/>
      <c r="H445" s="25">
        <v>3.5200000000000001E-3</v>
      </c>
      <c r="I445" s="25">
        <f t="shared" si="97"/>
        <v>3.2200000000000002E-3</v>
      </c>
      <c r="J445" s="25"/>
      <c r="K445" s="25"/>
      <c r="L445" s="25"/>
      <c r="M445" s="25">
        <v>2.81E-3</v>
      </c>
      <c r="N445" s="25">
        <f t="shared" si="98"/>
        <v>2.5100000000000001E-3</v>
      </c>
      <c r="O445" s="25"/>
      <c r="P445" s="25"/>
      <c r="Q445" s="25"/>
      <c r="R445" s="25">
        <v>5.4900000000000001E-3</v>
      </c>
      <c r="S445" s="25">
        <f t="shared" si="99"/>
        <v>5.1900000000000002E-3</v>
      </c>
      <c r="T445" s="25"/>
      <c r="U445" s="25"/>
      <c r="V445" s="25"/>
      <c r="W445" s="25">
        <v>4.47E-3</v>
      </c>
      <c r="X445" s="25">
        <f t="shared" si="100"/>
        <v>4.1700000000000001E-3</v>
      </c>
      <c r="Y445" s="25"/>
      <c r="Z445" s="25"/>
      <c r="AA445" s="25"/>
      <c r="AB445" s="25">
        <v>6.8000000000000005E-4</v>
      </c>
      <c r="AC445" s="25">
        <f t="shared" si="101"/>
        <v>3.0000000000000003E-4</v>
      </c>
    </row>
    <row r="446" spans="1:29" s="15" customFormat="1">
      <c r="A446" s="18">
        <v>694</v>
      </c>
      <c r="B446" s="25">
        <v>-1.1E-4</v>
      </c>
      <c r="C446" s="25">
        <v>2.49E-3</v>
      </c>
      <c r="D446" s="25">
        <f t="shared" si="96"/>
        <v>2.225E-3</v>
      </c>
      <c r="E446" s="25"/>
      <c r="F446" s="25"/>
      <c r="G446" s="25"/>
      <c r="H446" s="25">
        <v>3.46E-3</v>
      </c>
      <c r="I446" s="25">
        <f t="shared" si="97"/>
        <v>3.1949999999999999E-3</v>
      </c>
      <c r="J446" s="25"/>
      <c r="K446" s="25"/>
      <c r="L446" s="25"/>
      <c r="M446" s="25">
        <v>2.7499999999999998E-3</v>
      </c>
      <c r="N446" s="25">
        <f t="shared" si="98"/>
        <v>2.4849999999999998E-3</v>
      </c>
      <c r="O446" s="25"/>
      <c r="P446" s="25"/>
      <c r="Q446" s="25"/>
      <c r="R446" s="25">
        <v>5.4200000000000003E-3</v>
      </c>
      <c r="S446" s="25">
        <f t="shared" si="99"/>
        <v>5.1549999999999999E-3</v>
      </c>
      <c r="T446" s="25"/>
      <c r="U446" s="25"/>
      <c r="V446" s="25"/>
      <c r="W446" s="25">
        <v>4.4200000000000003E-3</v>
      </c>
      <c r="X446" s="25">
        <f t="shared" si="100"/>
        <v>4.1550000000000007E-3</v>
      </c>
      <c r="Y446" s="25"/>
      <c r="Z446" s="25"/>
      <c r="AA446" s="25"/>
      <c r="AB446" s="25">
        <v>6.4000000000000005E-4</v>
      </c>
      <c r="AC446" s="25">
        <f t="shared" si="101"/>
        <v>2.6500000000000004E-4</v>
      </c>
    </row>
    <row r="447" spans="1:29" s="15" customFormat="1">
      <c r="A447" s="18">
        <v>695</v>
      </c>
      <c r="B447" s="25">
        <v>-6.0000000000000002E-5</v>
      </c>
      <c r="C447" s="25">
        <v>2.5100000000000001E-3</v>
      </c>
      <c r="D447" s="25">
        <f t="shared" si="96"/>
        <v>2.245E-3</v>
      </c>
      <c r="E447" s="25"/>
      <c r="F447" s="25"/>
      <c r="G447" s="25"/>
      <c r="H447" s="25">
        <v>3.5000000000000001E-3</v>
      </c>
      <c r="I447" s="25">
        <f t="shared" si="97"/>
        <v>3.235E-3</v>
      </c>
      <c r="J447" s="25"/>
      <c r="K447" s="25"/>
      <c r="L447" s="25"/>
      <c r="M447" s="25">
        <v>2.8E-3</v>
      </c>
      <c r="N447" s="25">
        <f t="shared" si="98"/>
        <v>2.5349999999999999E-3</v>
      </c>
      <c r="O447" s="25"/>
      <c r="P447" s="25"/>
      <c r="Q447" s="25"/>
      <c r="R447" s="25">
        <v>5.4400000000000004E-3</v>
      </c>
      <c r="S447" s="25">
        <f t="shared" si="99"/>
        <v>5.1750000000000008E-3</v>
      </c>
      <c r="T447" s="25"/>
      <c r="U447" s="25"/>
      <c r="V447" s="25"/>
      <c r="W447" s="25">
        <v>4.4600000000000004E-3</v>
      </c>
      <c r="X447" s="25">
        <f t="shared" si="100"/>
        <v>4.1950000000000008E-3</v>
      </c>
      <c r="Y447" s="25"/>
      <c r="Z447" s="25"/>
      <c r="AA447" s="25"/>
      <c r="AB447" s="25">
        <v>5.9000000000000003E-4</v>
      </c>
      <c r="AC447" s="25">
        <f t="shared" si="101"/>
        <v>2.6499999999999999E-4</v>
      </c>
    </row>
    <row r="448" spans="1:29" s="15" customFormat="1">
      <c r="A448" s="18">
        <v>696</v>
      </c>
      <c r="B448" s="25">
        <v>-4.0000000000000003E-5</v>
      </c>
      <c r="C448" s="25">
        <v>2.4299999999999999E-3</v>
      </c>
      <c r="D448" s="25">
        <f t="shared" si="96"/>
        <v>2.0999999999999999E-3</v>
      </c>
      <c r="E448" s="25"/>
      <c r="F448" s="25"/>
      <c r="G448" s="25"/>
      <c r="H448" s="25">
        <v>3.3999999999999998E-3</v>
      </c>
      <c r="I448" s="25">
        <f t="shared" si="97"/>
        <v>3.0699999999999998E-3</v>
      </c>
      <c r="J448" s="25"/>
      <c r="K448" s="25"/>
      <c r="L448" s="25"/>
      <c r="M448" s="25">
        <v>2.7100000000000002E-3</v>
      </c>
      <c r="N448" s="25">
        <f t="shared" si="98"/>
        <v>2.3800000000000002E-3</v>
      </c>
      <c r="O448" s="25"/>
      <c r="P448" s="25"/>
      <c r="Q448" s="25"/>
      <c r="R448" s="25">
        <v>5.3699999999999998E-3</v>
      </c>
      <c r="S448" s="25">
        <f t="shared" si="99"/>
        <v>5.0399999999999993E-3</v>
      </c>
      <c r="T448" s="25"/>
      <c r="U448" s="25"/>
      <c r="V448" s="25"/>
      <c r="W448" s="25">
        <v>4.3499999999999997E-3</v>
      </c>
      <c r="X448" s="25">
        <f t="shared" si="100"/>
        <v>4.0199999999999993E-3</v>
      </c>
      <c r="Y448" s="25"/>
      <c r="Z448" s="25"/>
      <c r="AA448" s="25"/>
      <c r="AB448" s="25">
        <v>6.9999999999999999E-4</v>
      </c>
      <c r="AC448" s="25">
        <f t="shared" si="101"/>
        <v>3.3E-4</v>
      </c>
    </row>
    <row r="449" spans="1:29" s="15" customFormat="1">
      <c r="A449" s="18">
        <v>697</v>
      </c>
      <c r="B449" s="25">
        <v>-1.3999999999999999E-4</v>
      </c>
      <c r="C449" s="25">
        <v>2.4499999999999999E-3</v>
      </c>
      <c r="D449" s="25">
        <f t="shared" si="96"/>
        <v>2.1700000000000001E-3</v>
      </c>
      <c r="E449" s="25"/>
      <c r="F449" s="25"/>
      <c r="G449" s="25"/>
      <c r="H449" s="25">
        <v>3.4399999999999999E-3</v>
      </c>
      <c r="I449" s="25">
        <f t="shared" si="97"/>
        <v>3.16E-3</v>
      </c>
      <c r="J449" s="25"/>
      <c r="K449" s="25"/>
      <c r="L449" s="25"/>
      <c r="M449" s="25">
        <v>2.7299999999999998E-3</v>
      </c>
      <c r="N449" s="25">
        <f t="shared" si="98"/>
        <v>2.4499999999999999E-3</v>
      </c>
      <c r="O449" s="25"/>
      <c r="P449" s="25"/>
      <c r="Q449" s="25"/>
      <c r="R449" s="25">
        <v>5.4200000000000003E-3</v>
      </c>
      <c r="S449" s="25">
        <f t="shared" si="99"/>
        <v>5.1400000000000005E-3</v>
      </c>
      <c r="T449" s="25"/>
      <c r="U449" s="25"/>
      <c r="V449" s="25"/>
      <c r="W449" s="25">
        <v>4.3800000000000002E-3</v>
      </c>
      <c r="X449" s="25">
        <f t="shared" si="100"/>
        <v>4.1000000000000003E-3</v>
      </c>
      <c r="Y449" s="25"/>
      <c r="Z449" s="25"/>
      <c r="AA449" s="25"/>
      <c r="AB449" s="25">
        <v>6.9999999999999999E-4</v>
      </c>
      <c r="AC449" s="25">
        <f t="shared" si="101"/>
        <v>2.7999999999999998E-4</v>
      </c>
    </row>
    <row r="450" spans="1:29" s="15" customFormat="1">
      <c r="A450" s="18">
        <v>698</v>
      </c>
      <c r="B450" s="25">
        <v>-9.0000000000000006E-5</v>
      </c>
      <c r="C450" s="25">
        <v>2.3900000000000002E-3</v>
      </c>
      <c r="D450" s="25">
        <f t="shared" si="96"/>
        <v>2.0300000000000001E-3</v>
      </c>
      <c r="E450" s="25"/>
      <c r="F450" s="25"/>
      <c r="G450" s="25"/>
      <c r="H450" s="25">
        <v>3.3800000000000002E-3</v>
      </c>
      <c r="I450" s="25">
        <f t="shared" si="97"/>
        <v>3.0200000000000001E-3</v>
      </c>
      <c r="J450" s="25"/>
      <c r="K450" s="25"/>
      <c r="L450" s="25"/>
      <c r="M450" s="25">
        <v>2.6800000000000001E-3</v>
      </c>
      <c r="N450" s="25">
        <f t="shared" si="98"/>
        <v>2.32E-3</v>
      </c>
      <c r="O450" s="25"/>
      <c r="P450" s="25"/>
      <c r="Q450" s="25"/>
      <c r="R450" s="25">
        <v>5.3499999999999997E-3</v>
      </c>
      <c r="S450" s="25">
        <f t="shared" si="99"/>
        <v>4.9899999999999996E-3</v>
      </c>
      <c r="T450" s="25"/>
      <c r="U450" s="25"/>
      <c r="V450" s="25"/>
      <c r="W450" s="25">
        <v>4.3499999999999997E-3</v>
      </c>
      <c r="X450" s="25">
        <f t="shared" si="100"/>
        <v>3.9899999999999996E-3</v>
      </c>
      <c r="Y450" s="25"/>
      <c r="Z450" s="25"/>
      <c r="AA450" s="25"/>
      <c r="AB450" s="25">
        <v>8.0999999999999996E-4</v>
      </c>
      <c r="AC450" s="25">
        <f t="shared" si="101"/>
        <v>3.5999999999999997E-4</v>
      </c>
    </row>
    <row r="451" spans="1:29" s="15" customFormat="1">
      <c r="A451" s="18">
        <v>699</v>
      </c>
      <c r="B451" s="25">
        <v>-8.0000000000000007E-5</v>
      </c>
      <c r="C451" s="25">
        <v>2.3600000000000001E-3</v>
      </c>
      <c r="D451" s="25">
        <f t="shared" ref="D451:D452" si="102">C451-AC451</f>
        <v>1.9950000000000002E-3</v>
      </c>
      <c r="E451" s="25"/>
      <c r="F451" s="25"/>
      <c r="G451" s="25"/>
      <c r="H451" s="25">
        <v>3.3600000000000001E-3</v>
      </c>
      <c r="I451" s="25">
        <f t="shared" ref="I451:I452" si="103">H451-AC451</f>
        <v>2.9950000000000003E-3</v>
      </c>
      <c r="J451" s="25"/>
      <c r="K451" s="25"/>
      <c r="L451" s="25"/>
      <c r="M451" s="25">
        <v>2.6800000000000001E-3</v>
      </c>
      <c r="N451" s="25">
        <f t="shared" ref="N451:N452" si="104">M451-AC451</f>
        <v>2.3150000000000002E-3</v>
      </c>
      <c r="O451" s="25"/>
      <c r="P451" s="25"/>
      <c r="Q451" s="25"/>
      <c r="R451" s="25">
        <v>5.3299999999999997E-3</v>
      </c>
      <c r="S451" s="25">
        <f t="shared" ref="S451:S452" si="105">R451-AC451</f>
        <v>4.9649999999999998E-3</v>
      </c>
      <c r="T451" s="25"/>
      <c r="U451" s="25"/>
      <c r="V451" s="25"/>
      <c r="W451" s="25">
        <v>4.2500000000000003E-3</v>
      </c>
      <c r="X451" s="25">
        <f t="shared" ref="X451:X452" si="106">W451-AC451</f>
        <v>3.8850000000000004E-3</v>
      </c>
      <c r="Y451" s="25"/>
      <c r="Z451" s="25"/>
      <c r="AA451" s="25"/>
      <c r="AB451" s="25">
        <v>8.0999999999999996E-4</v>
      </c>
      <c r="AC451" s="25">
        <f t="shared" ref="AC451:AC452" si="107">(B451+AB451)/2</f>
        <v>3.6499999999999998E-4</v>
      </c>
    </row>
    <row r="452" spans="1:29" s="15" customFormat="1">
      <c r="A452" s="18">
        <v>700</v>
      </c>
      <c r="B452" s="25">
        <v>-6.8999999999999997E-5</v>
      </c>
      <c r="C452" s="25">
        <v>2.3800000000000002E-3</v>
      </c>
      <c r="D452" s="25">
        <f t="shared" si="102"/>
        <v>2.0544999999999999E-3</v>
      </c>
      <c r="E452" s="25"/>
      <c r="F452" s="25"/>
      <c r="G452" s="25"/>
      <c r="H452" s="25">
        <v>3.3300000000000001E-3</v>
      </c>
      <c r="I452" s="25">
        <f t="shared" si="103"/>
        <v>3.0045000000000002E-3</v>
      </c>
      <c r="J452" s="25"/>
      <c r="K452" s="25"/>
      <c r="L452" s="25"/>
      <c r="M452" s="25">
        <v>2.6199999999999999E-3</v>
      </c>
      <c r="N452" s="25">
        <f t="shared" si="104"/>
        <v>2.2944999999999997E-3</v>
      </c>
      <c r="O452" s="25"/>
      <c r="P452" s="25"/>
      <c r="Q452" s="25"/>
      <c r="R452" s="25">
        <v>5.2500000000000003E-3</v>
      </c>
      <c r="S452" s="25">
        <f t="shared" si="105"/>
        <v>4.9245000000000001E-3</v>
      </c>
      <c r="T452" s="25"/>
      <c r="U452" s="25"/>
      <c r="V452" s="25"/>
      <c r="W452" s="25">
        <v>4.2500000000000003E-3</v>
      </c>
      <c r="X452" s="25">
        <f t="shared" si="106"/>
        <v>3.9245E-3</v>
      </c>
      <c r="Y452" s="25"/>
      <c r="Z452" s="25"/>
      <c r="AA452" s="25"/>
      <c r="AB452" s="25">
        <v>7.2000000000000005E-4</v>
      </c>
      <c r="AC452" s="25">
        <f t="shared" si="107"/>
        <v>3.2550000000000005E-4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2.6061100000000005E-3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3.5756100000000016E-3</v>
      </c>
      <c r="J453" s="25"/>
      <c r="K453" s="25"/>
      <c r="L453" s="25"/>
      <c r="M453" s="25"/>
      <c r="N453" s="25">
        <f t="shared" si="108"/>
        <v>2.8176099999999995E-3</v>
      </c>
      <c r="O453" s="25"/>
      <c r="P453" s="25"/>
      <c r="Q453" s="25"/>
      <c r="R453" s="25"/>
      <c r="S453" s="25">
        <f t="shared" si="108"/>
        <v>5.8026100000000014E-3</v>
      </c>
      <c r="T453" s="25"/>
      <c r="U453" s="25"/>
      <c r="V453" s="25"/>
      <c r="W453" s="25"/>
      <c r="X453" s="25">
        <f t="shared" si="108"/>
        <v>4.4892100000000039E-3</v>
      </c>
      <c r="Y453" s="25"/>
      <c r="Z453" s="25"/>
      <c r="AA453" s="25"/>
      <c r="AB453" s="25"/>
      <c r="AC453" s="25"/>
    </row>
    <row r="454" spans="1:29" s="15" customFormat="1">
      <c r="G454" s="20"/>
      <c r="L454" s="20"/>
      <c r="Q454" s="20"/>
      <c r="V454" s="20"/>
      <c r="AA454" s="20"/>
    </row>
    <row r="455" spans="1:29" s="2" customFormat="1">
      <c r="G455" s="10"/>
      <c r="L455" s="10"/>
      <c r="Q455" s="10"/>
      <c r="V455" s="10"/>
      <c r="AA455" s="10"/>
    </row>
    <row r="456" spans="1:29" s="2" customFormat="1">
      <c r="G456" s="10"/>
      <c r="L456" s="10"/>
      <c r="Q456" s="10"/>
      <c r="V456" s="10"/>
      <c r="AA456" s="10"/>
    </row>
    <row r="457" spans="1:29" s="2" customFormat="1">
      <c r="G457" s="10"/>
      <c r="L457" s="10"/>
      <c r="Q457" s="10"/>
      <c r="V457" s="10"/>
      <c r="AA457" s="10"/>
    </row>
    <row r="458" spans="1:29" s="2" customFormat="1">
      <c r="G458" s="10"/>
      <c r="L458" s="10"/>
      <c r="Q458" s="10"/>
      <c r="V458" s="10"/>
      <c r="AA458" s="10"/>
    </row>
    <row r="459" spans="1:29" s="2" customFormat="1">
      <c r="G459" s="10"/>
      <c r="L459" s="10"/>
      <c r="Q459" s="10"/>
      <c r="V459" s="10"/>
      <c r="AA459" s="10"/>
    </row>
    <row r="460" spans="1:29" s="2" customFormat="1">
      <c r="G460" s="10"/>
      <c r="L460" s="10"/>
      <c r="Q460" s="10"/>
      <c r="V460" s="10"/>
      <c r="AA460" s="10"/>
    </row>
    <row r="461" spans="1:29" s="2" customFormat="1">
      <c r="G461" s="10"/>
      <c r="L461" s="10"/>
      <c r="Q461" s="10"/>
      <c r="V461" s="10"/>
      <c r="AA461" s="10"/>
    </row>
    <row r="462" spans="1:29" s="2" customFormat="1">
      <c r="G462" s="10"/>
      <c r="L462" s="10"/>
      <c r="Q462" s="10"/>
      <c r="V462" s="10"/>
      <c r="AA462" s="10"/>
    </row>
    <row r="463" spans="1:29" s="2" customFormat="1">
      <c r="G463" s="10"/>
      <c r="L463" s="10"/>
      <c r="Q463" s="10"/>
      <c r="V463" s="10"/>
      <c r="AA463" s="10"/>
    </row>
    <row r="464" spans="1:29" s="2" customFormat="1">
      <c r="G464" s="10"/>
      <c r="L464" s="10"/>
      <c r="Q464" s="10"/>
      <c r="V464" s="10"/>
      <c r="AA464" s="10"/>
    </row>
    <row r="465" spans="7:27" s="1" customFormat="1">
      <c r="G465" s="10"/>
      <c r="L465" s="10"/>
      <c r="Q465" s="10"/>
      <c r="V465" s="7"/>
      <c r="AA465" s="7"/>
    </row>
    <row r="466" spans="7:27" s="1" customFormat="1">
      <c r="G466" s="10"/>
      <c r="L466" s="10"/>
      <c r="Q466" s="10"/>
      <c r="V466" s="7"/>
      <c r="AA466" s="7"/>
    </row>
    <row r="467" spans="7:27" s="1" customFormat="1">
      <c r="G467" s="10"/>
      <c r="L467" s="10"/>
      <c r="Q467" s="10"/>
      <c r="V467" s="7"/>
      <c r="AA467" s="7"/>
    </row>
    <row r="468" spans="7:27" s="1" customFormat="1">
      <c r="G468" s="10"/>
      <c r="L468" s="10"/>
      <c r="Q468" s="10"/>
      <c r="V468" s="7"/>
      <c r="AA468" s="7"/>
    </row>
    <row r="469" spans="7:27" s="1" customFormat="1">
      <c r="G469" s="10"/>
      <c r="L469" s="10"/>
      <c r="Q469" s="10"/>
      <c r="V469" s="7"/>
      <c r="AA469" s="7"/>
    </row>
    <row r="470" spans="7:27" s="1" customFormat="1">
      <c r="G470" s="10"/>
      <c r="L470" s="10"/>
      <c r="Q470" s="10"/>
      <c r="V470" s="7"/>
      <c r="AA470" s="7"/>
    </row>
    <row r="471" spans="7:27" s="1" customFormat="1">
      <c r="G471" s="10"/>
      <c r="L471" s="10"/>
      <c r="Q471" s="10"/>
      <c r="V471" s="7"/>
      <c r="AA471" s="7"/>
    </row>
    <row r="472" spans="7:27" s="1" customFormat="1">
      <c r="G472" s="10"/>
      <c r="L472" s="10"/>
      <c r="Q472" s="10"/>
      <c r="V472" s="7"/>
      <c r="AA472" s="7"/>
    </row>
    <row r="473" spans="7:27" s="1" customFormat="1">
      <c r="G473" s="10"/>
      <c r="L473" s="10"/>
      <c r="Q473" s="10"/>
      <c r="V473" s="7"/>
      <c r="AA473" s="7"/>
    </row>
    <row r="474" spans="7:27" s="1" customFormat="1">
      <c r="G474" s="10"/>
      <c r="L474" s="10"/>
      <c r="Q474" s="10"/>
      <c r="V474" s="7"/>
      <c r="AA474" s="7"/>
    </row>
    <row r="475" spans="7:27" s="1" customFormat="1">
      <c r="G475" s="10"/>
      <c r="L475" s="10"/>
      <c r="Q475" s="10"/>
      <c r="V475" s="7"/>
      <c r="AA475" s="7"/>
    </row>
    <row r="476" spans="7:27" s="1" customFormat="1">
      <c r="G476" s="10"/>
      <c r="L476" s="10"/>
      <c r="Q476" s="10"/>
      <c r="V476" s="7"/>
      <c r="AA476" s="7"/>
    </row>
    <row r="477" spans="7:27" s="1" customFormat="1">
      <c r="G477" s="10"/>
      <c r="L477" s="10"/>
      <c r="Q477" s="10"/>
      <c r="V477" s="7"/>
      <c r="AA477" s="7"/>
    </row>
    <row r="478" spans="7:27" s="1" customFormat="1">
      <c r="G478" s="10"/>
      <c r="L478" s="10"/>
      <c r="Q478" s="10"/>
      <c r="V478" s="7"/>
      <c r="AA478" s="7"/>
    </row>
    <row r="479" spans="7:27" s="1" customFormat="1">
      <c r="G479" s="10"/>
      <c r="L479" s="10"/>
      <c r="Q479" s="10"/>
      <c r="V479" s="7"/>
      <c r="AA479" s="7"/>
    </row>
    <row r="480" spans="7:27" s="1" customFormat="1">
      <c r="G480" s="10"/>
      <c r="L480" s="10"/>
      <c r="Q480" s="10"/>
      <c r="V480" s="7"/>
      <c r="AA480" s="7"/>
    </row>
    <row r="481" spans="7:27" s="1" customFormat="1">
      <c r="G481" s="10"/>
      <c r="L481" s="10"/>
      <c r="Q481" s="10"/>
      <c r="V481" s="7"/>
      <c r="AA481" s="7"/>
    </row>
    <row r="482" spans="7:27" s="1" customFormat="1">
      <c r="G482" s="10"/>
      <c r="L482" s="10"/>
      <c r="Q482" s="10"/>
      <c r="V482" s="7"/>
      <c r="AA482" s="7"/>
    </row>
    <row r="483" spans="7:27" s="1" customFormat="1">
      <c r="G483" s="10"/>
      <c r="L483" s="10"/>
      <c r="Q483" s="10"/>
      <c r="V483" s="7"/>
      <c r="AA483" s="7"/>
    </row>
    <row r="484" spans="7:27" s="1" customFormat="1">
      <c r="G484" s="10"/>
      <c r="L484" s="10"/>
      <c r="Q484" s="10"/>
      <c r="V484" s="7"/>
      <c r="AA484" s="7"/>
    </row>
    <row r="485" spans="7:27" s="1" customFormat="1">
      <c r="G485" s="10"/>
      <c r="L485" s="10"/>
      <c r="Q485" s="10"/>
      <c r="V485" s="7"/>
      <c r="AA485" s="7"/>
    </row>
    <row r="486" spans="7:27" s="1" customFormat="1">
      <c r="G486" s="10"/>
      <c r="L486" s="10"/>
      <c r="Q486" s="10"/>
      <c r="V486" s="7"/>
      <c r="AA486" s="7"/>
    </row>
    <row r="487" spans="7:27" s="1" customFormat="1">
      <c r="G487" s="10"/>
      <c r="L487" s="10"/>
      <c r="Q487" s="10"/>
      <c r="V487" s="7"/>
      <c r="AA487" s="7"/>
    </row>
    <row r="488" spans="7:27" s="1" customFormat="1">
      <c r="G488" s="10"/>
      <c r="L488" s="10"/>
      <c r="Q488" s="10"/>
      <c r="V488" s="7"/>
      <c r="AA488" s="7"/>
    </row>
    <row r="489" spans="7:27" s="1" customFormat="1">
      <c r="G489" s="10"/>
      <c r="L489" s="10"/>
      <c r="Q489" s="10"/>
      <c r="V489" s="7"/>
      <c r="AA489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5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6640625" bestFit="1" customWidth="1"/>
    <col min="2" max="2" width="9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4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4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4" bestFit="1" customWidth="1"/>
    <col min="28" max="28" width="8.83203125" style="1"/>
    <col min="29" max="29" width="12.6640625" style="1" bestFit="1" customWidth="1"/>
    <col min="30" max="33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1.2E-4</v>
      </c>
      <c r="C2" s="38">
        <v>7.6799999999999993E-2</v>
      </c>
      <c r="D2" s="38">
        <f>C2-AC2</f>
        <v>7.6440499999999995E-2</v>
      </c>
      <c r="E2" s="38">
        <v>4.2972100000000001E-3</v>
      </c>
      <c r="F2" s="38">
        <f>D2-0.00429721</f>
        <v>7.2143289999999999E-2</v>
      </c>
      <c r="G2" s="38">
        <f>F2*23.03</f>
        <v>1.6614599687</v>
      </c>
      <c r="H2" s="39">
        <v>8.0799999999999997E-2</v>
      </c>
      <c r="I2" s="39">
        <f>H2-AC2</f>
        <v>8.0440499999999998E-2</v>
      </c>
      <c r="J2" s="39">
        <v>2.8632100000000001E-3</v>
      </c>
      <c r="K2" s="39">
        <f>I2-0.00286321</f>
        <v>7.7577289999999993E-2</v>
      </c>
      <c r="L2" s="39">
        <f>K2*23.03</f>
        <v>1.7866049887</v>
      </c>
      <c r="M2" s="40">
        <v>7.6100000000000001E-2</v>
      </c>
      <c r="N2" s="40">
        <f>M2-AC2</f>
        <v>7.5740500000000002E-2</v>
      </c>
      <c r="O2" s="40">
        <v>3.5732099999999998E-3</v>
      </c>
      <c r="P2" s="40">
        <f>N2-0.00357321</f>
        <v>7.2167290000000009E-2</v>
      </c>
      <c r="Q2" s="40">
        <f>P2*23.03</f>
        <v>1.6620126887000002</v>
      </c>
      <c r="R2" s="41">
        <v>6.9699999999999998E-2</v>
      </c>
      <c r="S2" s="41">
        <f>R2-AC2</f>
        <v>6.9340499999999999E-2</v>
      </c>
      <c r="T2" s="41">
        <v>3.2482100000000001E-3</v>
      </c>
      <c r="U2" s="41">
        <f>S2-0.00324821</f>
        <v>6.6092289999999998E-2</v>
      </c>
      <c r="V2" s="41">
        <f>U2*23.03</f>
        <v>1.5221054386999999</v>
      </c>
      <c r="W2" s="42">
        <v>6.6199999999999995E-2</v>
      </c>
      <c r="X2" s="42">
        <f>W2-AC2</f>
        <v>6.5840499999999996E-2</v>
      </c>
      <c r="Y2" s="42">
        <v>1.2702099999999999E-3</v>
      </c>
      <c r="Z2" s="42">
        <f>X2-0.00127021</f>
        <v>6.4570290000000002E-2</v>
      </c>
      <c r="AA2" s="42">
        <f>Z2*23.03</f>
        <v>1.4870537787000002</v>
      </c>
      <c r="AB2" s="25">
        <v>5.9900000000000003E-4</v>
      </c>
      <c r="AC2" s="25">
        <f>(B2+AB2)/2</f>
        <v>3.5950000000000001E-4</v>
      </c>
    </row>
    <row r="3" spans="1:29" s="15" customFormat="1">
      <c r="A3" s="18">
        <v>251</v>
      </c>
      <c r="B3" s="25">
        <v>8.0000000000000007E-5</v>
      </c>
      <c r="C3" s="38">
        <v>7.5399999999999995E-2</v>
      </c>
      <c r="D3" s="38">
        <f t="shared" ref="D3:D66" si="0">C3-AC3</f>
        <v>7.5034999999999991E-2</v>
      </c>
      <c r="E3" s="38"/>
      <c r="F3" s="38">
        <f t="shared" ref="F3:F66" si="1">D3-0.00429721</f>
        <v>7.0737789999999995E-2</v>
      </c>
      <c r="G3" s="38">
        <f t="shared" ref="G3:G66" si="2">F3*23.03</f>
        <v>1.6290913036999999</v>
      </c>
      <c r="H3" s="39">
        <v>7.9500000000000001E-2</v>
      </c>
      <c r="I3" s="39">
        <f t="shared" ref="I3:I66" si="3">H3-AC3</f>
        <v>7.9134999999999997E-2</v>
      </c>
      <c r="J3" s="39"/>
      <c r="K3" s="39">
        <f t="shared" ref="K3:K66" si="4">I3-0.00286321</f>
        <v>7.6271789999999992E-2</v>
      </c>
      <c r="L3" s="39">
        <f t="shared" ref="L3:L66" si="5">K3*23.03</f>
        <v>1.7565393237</v>
      </c>
      <c r="M3" s="40">
        <v>7.51E-2</v>
      </c>
      <c r="N3" s="40">
        <f t="shared" ref="N3:N66" si="6">M3-AC3</f>
        <v>7.4734999999999996E-2</v>
      </c>
      <c r="O3" s="40"/>
      <c r="P3" s="40">
        <f t="shared" ref="P3:P66" si="7">N3-0.00357321</f>
        <v>7.1161790000000003E-2</v>
      </c>
      <c r="Q3" s="40">
        <f t="shared" ref="Q3:Q66" si="8">P3*23.03</f>
        <v>1.6388560237000001</v>
      </c>
      <c r="R3" s="41">
        <v>6.83E-2</v>
      </c>
      <c r="S3" s="41">
        <f t="shared" ref="S3:S66" si="9">R3-AC3</f>
        <v>6.7934999999999995E-2</v>
      </c>
      <c r="T3" s="41"/>
      <c r="U3" s="41">
        <f t="shared" ref="U3:U66" si="10">S3-0.00324821</f>
        <v>6.4686789999999994E-2</v>
      </c>
      <c r="V3" s="41">
        <f t="shared" ref="V3:V66" si="11">U3*23.03</f>
        <v>1.4897367737</v>
      </c>
      <c r="W3" s="42">
        <v>6.4799999999999996E-2</v>
      </c>
      <c r="X3" s="42">
        <f t="shared" ref="X3:X66" si="12">W3-AC3</f>
        <v>6.4434999999999992E-2</v>
      </c>
      <c r="Y3" s="42"/>
      <c r="Z3" s="42">
        <f t="shared" ref="Z3:Z66" si="13">X3-0.00127021</f>
        <v>6.3164789999999998E-2</v>
      </c>
      <c r="AA3" s="42">
        <f t="shared" ref="AA3:AA66" si="14">Z3*23.03</f>
        <v>1.4546851137000001</v>
      </c>
      <c r="AB3" s="25">
        <v>6.4999999999999997E-4</v>
      </c>
      <c r="AC3" s="25">
        <f t="shared" ref="AC3:AC66" si="15">(B3+AB3)/2</f>
        <v>3.6499999999999998E-4</v>
      </c>
    </row>
    <row r="4" spans="1:29" s="15" customFormat="1">
      <c r="A4" s="18">
        <v>252</v>
      </c>
      <c r="B4" s="25">
        <v>1.9000000000000001E-4</v>
      </c>
      <c r="C4" s="38">
        <v>7.3999999999999996E-2</v>
      </c>
      <c r="D4" s="38">
        <f t="shared" si="0"/>
        <v>7.356E-2</v>
      </c>
      <c r="E4" s="38"/>
      <c r="F4" s="38">
        <f t="shared" si="1"/>
        <v>6.9262790000000005E-2</v>
      </c>
      <c r="G4" s="38">
        <f t="shared" si="2"/>
        <v>1.5951220537000002</v>
      </c>
      <c r="H4" s="39">
        <v>7.7799999999999994E-2</v>
      </c>
      <c r="I4" s="39">
        <f t="shared" si="3"/>
        <v>7.7359999999999998E-2</v>
      </c>
      <c r="J4" s="39"/>
      <c r="K4" s="39">
        <f t="shared" si="4"/>
        <v>7.4496789999999993E-2</v>
      </c>
      <c r="L4" s="39">
        <f t="shared" si="5"/>
        <v>1.7156610737</v>
      </c>
      <c r="M4" s="40">
        <v>7.3300000000000004E-2</v>
      </c>
      <c r="N4" s="40">
        <f t="shared" si="6"/>
        <v>7.2860000000000008E-2</v>
      </c>
      <c r="O4" s="40"/>
      <c r="P4" s="40">
        <f t="shared" si="7"/>
        <v>6.9286790000000015E-2</v>
      </c>
      <c r="Q4" s="40">
        <f t="shared" si="8"/>
        <v>1.5956747737000003</v>
      </c>
      <c r="R4" s="41">
        <v>6.7000000000000004E-2</v>
      </c>
      <c r="S4" s="41">
        <f t="shared" si="9"/>
        <v>6.6560000000000008E-2</v>
      </c>
      <c r="T4" s="41"/>
      <c r="U4" s="41">
        <f t="shared" si="10"/>
        <v>6.3311790000000007E-2</v>
      </c>
      <c r="V4" s="41">
        <f t="shared" si="11"/>
        <v>1.4580705237000002</v>
      </c>
      <c r="W4" s="42">
        <v>6.3600000000000004E-2</v>
      </c>
      <c r="X4" s="42">
        <f t="shared" si="12"/>
        <v>6.3160000000000008E-2</v>
      </c>
      <c r="Y4" s="42"/>
      <c r="Z4" s="42">
        <f t="shared" si="13"/>
        <v>6.1889790000000007E-2</v>
      </c>
      <c r="AA4" s="42">
        <f t="shared" si="14"/>
        <v>1.4253218637000002</v>
      </c>
      <c r="AB4" s="25">
        <v>6.8999999999999997E-4</v>
      </c>
      <c r="AC4" s="25">
        <f t="shared" si="15"/>
        <v>4.3999999999999996E-4</v>
      </c>
    </row>
    <row r="5" spans="1:29" s="15" customFormat="1">
      <c r="A5" s="18">
        <v>253</v>
      </c>
      <c r="B5" s="25">
        <v>2.1000000000000001E-4</v>
      </c>
      <c r="C5" s="38">
        <v>7.2499999999999995E-2</v>
      </c>
      <c r="D5" s="38">
        <f t="shared" si="0"/>
        <v>7.211999999999999E-2</v>
      </c>
      <c r="E5" s="38"/>
      <c r="F5" s="38">
        <f t="shared" si="1"/>
        <v>6.7822789999999994E-2</v>
      </c>
      <c r="G5" s="38">
        <f t="shared" si="2"/>
        <v>1.5619588537</v>
      </c>
      <c r="H5" s="39">
        <v>7.6600000000000001E-2</v>
      </c>
      <c r="I5" s="39">
        <f t="shared" si="3"/>
        <v>7.6219999999999996E-2</v>
      </c>
      <c r="J5" s="39"/>
      <c r="K5" s="39">
        <f t="shared" si="4"/>
        <v>7.3356789999999991E-2</v>
      </c>
      <c r="L5" s="39">
        <f t="shared" si="5"/>
        <v>1.6894068736999999</v>
      </c>
      <c r="M5" s="40">
        <v>7.2400000000000006E-2</v>
      </c>
      <c r="N5" s="40">
        <f t="shared" si="6"/>
        <v>7.2020000000000001E-2</v>
      </c>
      <c r="O5" s="40"/>
      <c r="P5" s="40">
        <f t="shared" si="7"/>
        <v>6.8446790000000007E-2</v>
      </c>
      <c r="Q5" s="40">
        <f t="shared" si="8"/>
        <v>1.5763295737000003</v>
      </c>
      <c r="R5" s="41">
        <v>6.5799999999999997E-2</v>
      </c>
      <c r="S5" s="41">
        <f t="shared" si="9"/>
        <v>6.5419999999999992E-2</v>
      </c>
      <c r="T5" s="41"/>
      <c r="U5" s="41">
        <f t="shared" si="10"/>
        <v>6.2171789999999991E-2</v>
      </c>
      <c r="V5" s="41">
        <f t="shared" si="11"/>
        <v>1.4318163236999999</v>
      </c>
      <c r="W5" s="42">
        <v>6.2399999999999997E-2</v>
      </c>
      <c r="X5" s="42">
        <f t="shared" si="12"/>
        <v>6.2019999999999999E-2</v>
      </c>
      <c r="Y5" s="42"/>
      <c r="Z5" s="42">
        <f t="shared" si="13"/>
        <v>6.0749789999999998E-2</v>
      </c>
      <c r="AA5" s="42">
        <f t="shared" si="14"/>
        <v>1.3990676637000001</v>
      </c>
      <c r="AB5" s="25">
        <v>5.5000000000000003E-4</v>
      </c>
      <c r="AC5" s="25">
        <f t="shared" si="15"/>
        <v>3.8000000000000002E-4</v>
      </c>
    </row>
    <row r="6" spans="1:29" s="15" customFormat="1">
      <c r="A6" s="18">
        <v>254</v>
      </c>
      <c r="B6" s="25">
        <v>2.2000000000000001E-4</v>
      </c>
      <c r="C6" s="38">
        <v>7.1199999999999999E-2</v>
      </c>
      <c r="D6" s="38">
        <f t="shared" si="0"/>
        <v>7.0785000000000001E-2</v>
      </c>
      <c r="E6" s="38"/>
      <c r="F6" s="38">
        <f t="shared" si="1"/>
        <v>6.6487790000000005E-2</v>
      </c>
      <c r="G6" s="38">
        <f t="shared" si="2"/>
        <v>1.5312138037000003</v>
      </c>
      <c r="H6" s="39">
        <v>7.51E-2</v>
      </c>
      <c r="I6" s="39">
        <f t="shared" si="3"/>
        <v>7.4685000000000001E-2</v>
      </c>
      <c r="J6" s="39"/>
      <c r="K6" s="39">
        <f t="shared" si="4"/>
        <v>7.1821789999999996E-2</v>
      </c>
      <c r="L6" s="39">
        <f t="shared" si="5"/>
        <v>1.6540558237</v>
      </c>
      <c r="M6" s="40">
        <v>7.0900000000000005E-2</v>
      </c>
      <c r="N6" s="40">
        <f t="shared" si="6"/>
        <v>7.0485000000000006E-2</v>
      </c>
      <c r="O6" s="40"/>
      <c r="P6" s="40">
        <f t="shared" si="7"/>
        <v>6.6911790000000013E-2</v>
      </c>
      <c r="Q6" s="40">
        <f t="shared" si="8"/>
        <v>1.5409785237000004</v>
      </c>
      <c r="R6" s="41">
        <v>6.4600000000000005E-2</v>
      </c>
      <c r="S6" s="41">
        <f t="shared" si="9"/>
        <v>6.4185000000000006E-2</v>
      </c>
      <c r="T6" s="41"/>
      <c r="U6" s="41">
        <f t="shared" si="10"/>
        <v>6.0936790000000005E-2</v>
      </c>
      <c r="V6" s="41">
        <f t="shared" si="11"/>
        <v>1.4033742737000001</v>
      </c>
      <c r="W6" s="42">
        <v>6.1199999999999997E-2</v>
      </c>
      <c r="X6" s="42">
        <f t="shared" si="12"/>
        <v>6.0784999999999999E-2</v>
      </c>
      <c r="Y6" s="42"/>
      <c r="Z6" s="42">
        <f t="shared" si="13"/>
        <v>5.9514789999999998E-2</v>
      </c>
      <c r="AA6" s="42">
        <f t="shared" si="14"/>
        <v>1.3706256136999999</v>
      </c>
      <c r="AB6" s="25">
        <v>6.0999999999999997E-4</v>
      </c>
      <c r="AC6" s="25">
        <f t="shared" si="15"/>
        <v>4.15E-4</v>
      </c>
    </row>
    <row r="7" spans="1:29" s="15" customFormat="1">
      <c r="A7" s="18">
        <v>255</v>
      </c>
      <c r="B7" s="25">
        <v>2.2000000000000001E-4</v>
      </c>
      <c r="C7" s="38">
        <v>7.0000000000000007E-2</v>
      </c>
      <c r="D7" s="38">
        <f t="shared" si="0"/>
        <v>6.9585000000000008E-2</v>
      </c>
      <c r="E7" s="38"/>
      <c r="F7" s="38">
        <f t="shared" si="1"/>
        <v>6.5287790000000012E-2</v>
      </c>
      <c r="G7" s="38">
        <f t="shared" si="2"/>
        <v>1.5035778037000003</v>
      </c>
      <c r="H7" s="39">
        <v>7.3899999999999993E-2</v>
      </c>
      <c r="I7" s="39">
        <f t="shared" si="3"/>
        <v>7.3484999999999995E-2</v>
      </c>
      <c r="J7" s="39"/>
      <c r="K7" s="39">
        <f t="shared" si="4"/>
        <v>7.062178999999999E-2</v>
      </c>
      <c r="L7" s="39">
        <f t="shared" si="5"/>
        <v>1.6264198236999998</v>
      </c>
      <c r="M7" s="40">
        <v>7.0199999999999999E-2</v>
      </c>
      <c r="N7" s="40">
        <f t="shared" si="6"/>
        <v>6.9785E-2</v>
      </c>
      <c r="O7" s="40"/>
      <c r="P7" s="40">
        <f t="shared" si="7"/>
        <v>6.6211790000000006E-2</v>
      </c>
      <c r="Q7" s="40">
        <f t="shared" si="8"/>
        <v>1.5248575237000002</v>
      </c>
      <c r="R7" s="41">
        <v>6.3799999999999996E-2</v>
      </c>
      <c r="S7" s="41">
        <f t="shared" si="9"/>
        <v>6.3384999999999997E-2</v>
      </c>
      <c r="T7" s="41"/>
      <c r="U7" s="41">
        <f t="shared" si="10"/>
        <v>6.0136789999999996E-2</v>
      </c>
      <c r="V7" s="41">
        <f t="shared" si="11"/>
        <v>1.3849502736999999</v>
      </c>
      <c r="W7" s="42">
        <v>6.0199999999999997E-2</v>
      </c>
      <c r="X7" s="42">
        <f t="shared" si="12"/>
        <v>5.9784999999999998E-2</v>
      </c>
      <c r="Y7" s="42"/>
      <c r="Z7" s="42">
        <f t="shared" si="13"/>
        <v>5.8514789999999997E-2</v>
      </c>
      <c r="AA7" s="42">
        <f t="shared" si="14"/>
        <v>1.3475956137</v>
      </c>
      <c r="AB7" s="25">
        <v>6.0999999999999997E-4</v>
      </c>
      <c r="AC7" s="25">
        <f t="shared" si="15"/>
        <v>4.15E-4</v>
      </c>
    </row>
    <row r="8" spans="1:29" s="15" customFormat="1">
      <c r="A8" s="18">
        <v>256</v>
      </c>
      <c r="B8" s="25">
        <v>1.0000000000000001E-5</v>
      </c>
      <c r="C8" s="38">
        <v>6.88E-2</v>
      </c>
      <c r="D8" s="38">
        <f t="shared" si="0"/>
        <v>6.8565000000000001E-2</v>
      </c>
      <c r="E8" s="38"/>
      <c r="F8" s="38">
        <f t="shared" si="1"/>
        <v>6.4267790000000005E-2</v>
      </c>
      <c r="G8" s="38">
        <f t="shared" si="2"/>
        <v>1.4800872037000001</v>
      </c>
      <c r="H8" s="39">
        <v>7.2700000000000001E-2</v>
      </c>
      <c r="I8" s="39">
        <f t="shared" si="3"/>
        <v>7.2465000000000002E-2</v>
      </c>
      <c r="J8" s="39"/>
      <c r="K8" s="39">
        <f t="shared" si="4"/>
        <v>6.9601789999999997E-2</v>
      </c>
      <c r="L8" s="39">
        <f t="shared" si="5"/>
        <v>1.6029292236999999</v>
      </c>
      <c r="M8" s="40">
        <v>6.88E-2</v>
      </c>
      <c r="N8" s="40">
        <f t="shared" si="6"/>
        <v>6.8565000000000001E-2</v>
      </c>
      <c r="O8" s="40"/>
      <c r="P8" s="40">
        <f t="shared" si="7"/>
        <v>6.4991790000000008E-2</v>
      </c>
      <c r="Q8" s="40">
        <f t="shared" si="8"/>
        <v>1.4967609237000004</v>
      </c>
      <c r="R8" s="41">
        <v>6.25E-2</v>
      </c>
      <c r="S8" s="41">
        <f t="shared" si="9"/>
        <v>6.2265000000000001E-2</v>
      </c>
      <c r="T8" s="41"/>
      <c r="U8" s="41">
        <f t="shared" si="10"/>
        <v>5.901679E-2</v>
      </c>
      <c r="V8" s="41">
        <f t="shared" si="11"/>
        <v>1.3591566737</v>
      </c>
      <c r="W8" s="42">
        <v>5.9200000000000003E-2</v>
      </c>
      <c r="X8" s="42">
        <f t="shared" si="12"/>
        <v>5.8965000000000004E-2</v>
      </c>
      <c r="Y8" s="42"/>
      <c r="Z8" s="42">
        <f t="shared" si="13"/>
        <v>5.7694790000000003E-2</v>
      </c>
      <c r="AA8" s="42">
        <f t="shared" si="14"/>
        <v>1.3287110137000002</v>
      </c>
      <c r="AB8" s="25">
        <v>4.6000000000000001E-4</v>
      </c>
      <c r="AC8" s="25">
        <f t="shared" si="15"/>
        <v>2.3500000000000002E-4</v>
      </c>
    </row>
    <row r="9" spans="1:29" s="15" customFormat="1">
      <c r="A9" s="18">
        <v>257</v>
      </c>
      <c r="B9" s="25">
        <v>1.2E-4</v>
      </c>
      <c r="C9" s="38">
        <v>6.7699999999999996E-2</v>
      </c>
      <c r="D9" s="38">
        <f t="shared" si="0"/>
        <v>6.7415000000000003E-2</v>
      </c>
      <c r="E9" s="38"/>
      <c r="F9" s="38">
        <f t="shared" si="1"/>
        <v>6.3117790000000007E-2</v>
      </c>
      <c r="G9" s="38">
        <f t="shared" si="2"/>
        <v>1.4536027037000003</v>
      </c>
      <c r="H9" s="39">
        <v>7.1599999999999997E-2</v>
      </c>
      <c r="I9" s="39">
        <f t="shared" si="3"/>
        <v>7.1315000000000003E-2</v>
      </c>
      <c r="J9" s="39"/>
      <c r="K9" s="39">
        <f t="shared" si="4"/>
        <v>6.8451789999999998E-2</v>
      </c>
      <c r="L9" s="39">
        <f t="shared" si="5"/>
        <v>1.5764447237000001</v>
      </c>
      <c r="M9" s="40">
        <v>6.8199999999999997E-2</v>
      </c>
      <c r="N9" s="40">
        <f t="shared" si="6"/>
        <v>6.7915000000000003E-2</v>
      </c>
      <c r="O9" s="40"/>
      <c r="P9" s="40">
        <f t="shared" si="7"/>
        <v>6.434179000000001E-2</v>
      </c>
      <c r="Q9" s="40">
        <f t="shared" si="8"/>
        <v>1.4817914237000003</v>
      </c>
      <c r="R9" s="41">
        <v>6.1699999999999998E-2</v>
      </c>
      <c r="S9" s="41">
        <f t="shared" si="9"/>
        <v>6.1414999999999997E-2</v>
      </c>
      <c r="T9" s="41"/>
      <c r="U9" s="41">
        <f t="shared" si="10"/>
        <v>5.8166789999999996E-2</v>
      </c>
      <c r="V9" s="41">
        <f t="shared" si="11"/>
        <v>1.3395811737000001</v>
      </c>
      <c r="W9" s="42">
        <v>5.8099999999999999E-2</v>
      </c>
      <c r="X9" s="42">
        <f t="shared" si="12"/>
        <v>5.7814999999999998E-2</v>
      </c>
      <c r="Y9" s="42"/>
      <c r="Z9" s="42">
        <f t="shared" si="13"/>
        <v>5.6544789999999998E-2</v>
      </c>
      <c r="AA9" s="42">
        <f t="shared" si="14"/>
        <v>1.3022265137</v>
      </c>
      <c r="AB9" s="25">
        <v>4.4999999999999999E-4</v>
      </c>
      <c r="AC9" s="25">
        <f t="shared" si="15"/>
        <v>2.8499999999999999E-4</v>
      </c>
    </row>
    <row r="10" spans="1:29" s="15" customFormat="1">
      <c r="A10" s="18">
        <v>258</v>
      </c>
      <c r="B10" s="25">
        <v>8.0000000000000007E-5</v>
      </c>
      <c r="C10" s="38">
        <v>6.6500000000000004E-2</v>
      </c>
      <c r="D10" s="38">
        <f t="shared" si="0"/>
        <v>6.6180000000000003E-2</v>
      </c>
      <c r="E10" s="38"/>
      <c r="F10" s="38">
        <f t="shared" si="1"/>
        <v>6.188279E-2</v>
      </c>
      <c r="G10" s="38">
        <f t="shared" si="2"/>
        <v>1.4251606537000001</v>
      </c>
      <c r="H10" s="39">
        <v>7.0400000000000004E-2</v>
      </c>
      <c r="I10" s="39">
        <f t="shared" si="3"/>
        <v>7.0080000000000003E-2</v>
      </c>
      <c r="J10" s="39"/>
      <c r="K10" s="39">
        <f t="shared" si="4"/>
        <v>6.7216789999999998E-2</v>
      </c>
      <c r="L10" s="39">
        <f t="shared" si="5"/>
        <v>1.5480026737000001</v>
      </c>
      <c r="M10" s="40">
        <v>6.6699999999999995E-2</v>
      </c>
      <c r="N10" s="40">
        <f t="shared" si="6"/>
        <v>6.6379999999999995E-2</v>
      </c>
      <c r="O10" s="40"/>
      <c r="P10" s="40">
        <f t="shared" si="7"/>
        <v>6.2806790000000001E-2</v>
      </c>
      <c r="Q10" s="40">
        <f t="shared" si="8"/>
        <v>1.4464403737</v>
      </c>
      <c r="R10" s="41">
        <v>6.0499999999999998E-2</v>
      </c>
      <c r="S10" s="41">
        <f t="shared" si="9"/>
        <v>6.0179999999999997E-2</v>
      </c>
      <c r="T10" s="41"/>
      <c r="U10" s="41">
        <f t="shared" si="10"/>
        <v>5.6931789999999996E-2</v>
      </c>
      <c r="V10" s="41">
        <f t="shared" si="11"/>
        <v>1.3111391237000001</v>
      </c>
      <c r="W10" s="42">
        <v>5.7299999999999997E-2</v>
      </c>
      <c r="X10" s="42">
        <f t="shared" si="12"/>
        <v>5.6979999999999996E-2</v>
      </c>
      <c r="Y10" s="42"/>
      <c r="Z10" s="42">
        <f t="shared" si="13"/>
        <v>5.5709789999999995E-2</v>
      </c>
      <c r="AA10" s="42">
        <f t="shared" si="14"/>
        <v>1.2829964637</v>
      </c>
      <c r="AB10" s="25">
        <v>5.5999999999999995E-4</v>
      </c>
      <c r="AC10" s="25">
        <f t="shared" si="15"/>
        <v>3.1999999999999997E-4</v>
      </c>
    </row>
    <row r="11" spans="1:29" s="15" customFormat="1">
      <c r="A11" s="18">
        <v>259</v>
      </c>
      <c r="B11" s="25">
        <v>8.0000000000000007E-5</v>
      </c>
      <c r="C11" s="38">
        <v>6.5500000000000003E-2</v>
      </c>
      <c r="D11" s="38">
        <f t="shared" si="0"/>
        <v>6.5240000000000006E-2</v>
      </c>
      <c r="E11" s="38"/>
      <c r="F11" s="38">
        <f t="shared" si="1"/>
        <v>6.0942790000000004E-2</v>
      </c>
      <c r="G11" s="38">
        <f t="shared" si="2"/>
        <v>1.4035124537000001</v>
      </c>
      <c r="H11" s="39">
        <v>6.9699999999999998E-2</v>
      </c>
      <c r="I11" s="39">
        <f t="shared" si="3"/>
        <v>6.9440000000000002E-2</v>
      </c>
      <c r="J11" s="39"/>
      <c r="K11" s="39">
        <f t="shared" si="4"/>
        <v>6.6576789999999997E-2</v>
      </c>
      <c r="L11" s="39">
        <f t="shared" si="5"/>
        <v>1.5332634736999999</v>
      </c>
      <c r="M11" s="40">
        <v>6.6500000000000004E-2</v>
      </c>
      <c r="N11" s="40">
        <f t="shared" si="6"/>
        <v>6.6240000000000007E-2</v>
      </c>
      <c r="O11" s="40"/>
      <c r="P11" s="40">
        <f t="shared" si="7"/>
        <v>6.2666790000000014E-2</v>
      </c>
      <c r="Q11" s="40">
        <f t="shared" si="8"/>
        <v>1.4432161737000004</v>
      </c>
      <c r="R11" s="41">
        <v>5.9900000000000002E-2</v>
      </c>
      <c r="S11" s="41">
        <f t="shared" si="9"/>
        <v>5.9639999999999999E-2</v>
      </c>
      <c r="T11" s="41"/>
      <c r="U11" s="41">
        <f t="shared" si="10"/>
        <v>5.6391789999999997E-2</v>
      </c>
      <c r="V11" s="41">
        <f t="shared" si="11"/>
        <v>1.2987029237000001</v>
      </c>
      <c r="W11" s="42">
        <v>5.6500000000000002E-2</v>
      </c>
      <c r="X11" s="42">
        <f t="shared" si="12"/>
        <v>5.6239999999999998E-2</v>
      </c>
      <c r="Y11" s="42"/>
      <c r="Z11" s="42">
        <f t="shared" si="13"/>
        <v>5.4969789999999998E-2</v>
      </c>
      <c r="AA11" s="42">
        <f t="shared" si="14"/>
        <v>1.2659542637000001</v>
      </c>
      <c r="AB11" s="25">
        <v>4.4000000000000002E-4</v>
      </c>
      <c r="AC11" s="25">
        <f t="shared" si="15"/>
        <v>2.6000000000000003E-4</v>
      </c>
    </row>
    <row r="12" spans="1:29" s="15" customFormat="1">
      <c r="A12" s="18">
        <v>260</v>
      </c>
      <c r="B12" s="25">
        <v>8.0000000000000007E-5</v>
      </c>
      <c r="C12" s="38">
        <v>6.4500000000000002E-2</v>
      </c>
      <c r="D12" s="38">
        <f t="shared" si="0"/>
        <v>6.4219999999999999E-2</v>
      </c>
      <c r="E12" s="38"/>
      <c r="F12" s="38">
        <f t="shared" si="1"/>
        <v>5.9922789999999997E-2</v>
      </c>
      <c r="G12" s="38">
        <f t="shared" si="2"/>
        <v>1.3800218537</v>
      </c>
      <c r="H12" s="39">
        <v>6.8500000000000005E-2</v>
      </c>
      <c r="I12" s="39">
        <f t="shared" si="3"/>
        <v>6.8220000000000003E-2</v>
      </c>
      <c r="J12" s="39"/>
      <c r="K12" s="39">
        <f t="shared" si="4"/>
        <v>6.5356789999999998E-2</v>
      </c>
      <c r="L12" s="39">
        <f t="shared" si="5"/>
        <v>1.5051668737000001</v>
      </c>
      <c r="M12" s="40">
        <v>6.5000000000000002E-2</v>
      </c>
      <c r="N12" s="40">
        <f t="shared" si="6"/>
        <v>6.472E-2</v>
      </c>
      <c r="O12" s="40"/>
      <c r="P12" s="40">
        <f t="shared" si="7"/>
        <v>6.1146789999999999E-2</v>
      </c>
      <c r="Q12" s="40">
        <f t="shared" si="8"/>
        <v>1.4082105737000001</v>
      </c>
      <c r="R12" s="41">
        <v>5.8700000000000002E-2</v>
      </c>
      <c r="S12" s="41">
        <f t="shared" si="9"/>
        <v>5.842E-2</v>
      </c>
      <c r="T12" s="41"/>
      <c r="U12" s="41">
        <f t="shared" si="10"/>
        <v>5.5171789999999998E-2</v>
      </c>
      <c r="V12" s="41">
        <f t="shared" si="11"/>
        <v>1.2706063237</v>
      </c>
      <c r="W12" s="42">
        <v>5.5599999999999997E-2</v>
      </c>
      <c r="X12" s="42">
        <f t="shared" si="12"/>
        <v>5.5319999999999994E-2</v>
      </c>
      <c r="Y12" s="42"/>
      <c r="Z12" s="42">
        <f t="shared" si="13"/>
        <v>5.4049789999999993E-2</v>
      </c>
      <c r="AA12" s="42">
        <f t="shared" si="14"/>
        <v>1.2447666636999999</v>
      </c>
      <c r="AB12" s="25">
        <v>4.8000000000000001E-4</v>
      </c>
      <c r="AC12" s="25">
        <f t="shared" si="15"/>
        <v>2.8000000000000003E-4</v>
      </c>
    </row>
    <row r="13" spans="1:29" s="15" customFormat="1">
      <c r="A13" s="18">
        <v>261</v>
      </c>
      <c r="B13" s="25">
        <v>2.1000000000000001E-4</v>
      </c>
      <c r="C13" s="38">
        <v>6.3399999999999998E-2</v>
      </c>
      <c r="D13" s="38">
        <f t="shared" si="0"/>
        <v>6.3009999999999997E-2</v>
      </c>
      <c r="E13" s="38"/>
      <c r="F13" s="38">
        <f t="shared" si="1"/>
        <v>5.8712789999999994E-2</v>
      </c>
      <c r="G13" s="38">
        <f t="shared" si="2"/>
        <v>1.3521555536999998</v>
      </c>
      <c r="H13" s="39">
        <v>6.7599999999999993E-2</v>
      </c>
      <c r="I13" s="39">
        <f t="shared" si="3"/>
        <v>6.7209999999999992E-2</v>
      </c>
      <c r="J13" s="39"/>
      <c r="K13" s="39">
        <f t="shared" si="4"/>
        <v>6.4346789999999987E-2</v>
      </c>
      <c r="L13" s="39">
        <f t="shared" si="5"/>
        <v>1.4819065736999997</v>
      </c>
      <c r="M13" s="40">
        <v>6.4600000000000005E-2</v>
      </c>
      <c r="N13" s="40">
        <f t="shared" si="6"/>
        <v>6.4210000000000003E-2</v>
      </c>
      <c r="O13" s="40"/>
      <c r="P13" s="40">
        <f t="shared" si="7"/>
        <v>6.0636790000000003E-2</v>
      </c>
      <c r="Q13" s="40">
        <f t="shared" si="8"/>
        <v>1.3964652737000001</v>
      </c>
      <c r="R13" s="41">
        <v>5.8000000000000003E-2</v>
      </c>
      <c r="S13" s="41">
        <f t="shared" si="9"/>
        <v>5.7610000000000001E-2</v>
      </c>
      <c r="T13" s="41"/>
      <c r="U13" s="41">
        <f t="shared" si="10"/>
        <v>5.436179E-2</v>
      </c>
      <c r="V13" s="41">
        <f t="shared" si="11"/>
        <v>1.2519520237000001</v>
      </c>
      <c r="W13" s="42">
        <v>5.4699999999999999E-2</v>
      </c>
      <c r="X13" s="42">
        <f t="shared" si="12"/>
        <v>5.4309999999999997E-2</v>
      </c>
      <c r="Y13" s="42"/>
      <c r="Z13" s="42">
        <f t="shared" si="13"/>
        <v>5.3039789999999996E-2</v>
      </c>
      <c r="AA13" s="42">
        <f t="shared" si="14"/>
        <v>1.2215063636999999</v>
      </c>
      <c r="AB13" s="25">
        <v>5.6999999999999998E-4</v>
      </c>
      <c r="AC13" s="25">
        <f t="shared" si="15"/>
        <v>3.8999999999999999E-4</v>
      </c>
    </row>
    <row r="14" spans="1:29" s="15" customFormat="1">
      <c r="A14" s="18">
        <v>262</v>
      </c>
      <c r="B14" s="25">
        <v>6.0000000000000002E-5</v>
      </c>
      <c r="C14" s="38">
        <v>6.2100000000000002E-2</v>
      </c>
      <c r="D14" s="38">
        <f t="shared" si="0"/>
        <v>6.1830000000000003E-2</v>
      </c>
      <c r="E14" s="38"/>
      <c r="F14" s="38">
        <f t="shared" si="1"/>
        <v>5.753279E-2</v>
      </c>
      <c r="G14" s="38">
        <f t="shared" si="2"/>
        <v>1.3249801537000001</v>
      </c>
      <c r="H14" s="39">
        <v>6.6500000000000004E-2</v>
      </c>
      <c r="I14" s="39">
        <f t="shared" si="3"/>
        <v>6.6229999999999997E-2</v>
      </c>
      <c r="J14" s="39"/>
      <c r="K14" s="39">
        <f t="shared" si="4"/>
        <v>6.3366789999999992E-2</v>
      </c>
      <c r="L14" s="39">
        <f t="shared" si="5"/>
        <v>1.4593371736999998</v>
      </c>
      <c r="M14" s="40">
        <v>6.3299999999999995E-2</v>
      </c>
      <c r="N14" s="40">
        <f t="shared" si="6"/>
        <v>6.3029999999999989E-2</v>
      </c>
      <c r="O14" s="40"/>
      <c r="P14" s="40">
        <f t="shared" si="7"/>
        <v>5.9456789999999989E-2</v>
      </c>
      <c r="Q14" s="40">
        <f t="shared" si="8"/>
        <v>1.3692898736999999</v>
      </c>
      <c r="R14" s="41">
        <v>5.6800000000000003E-2</v>
      </c>
      <c r="S14" s="41">
        <f t="shared" si="9"/>
        <v>5.6530000000000004E-2</v>
      </c>
      <c r="T14" s="41"/>
      <c r="U14" s="41">
        <f t="shared" si="10"/>
        <v>5.3281790000000002E-2</v>
      </c>
      <c r="V14" s="41">
        <f t="shared" si="11"/>
        <v>1.2270796237000001</v>
      </c>
      <c r="W14" s="42">
        <v>5.3699999999999998E-2</v>
      </c>
      <c r="X14" s="42">
        <f t="shared" si="12"/>
        <v>5.3429999999999998E-2</v>
      </c>
      <c r="Y14" s="42"/>
      <c r="Z14" s="42">
        <f t="shared" si="13"/>
        <v>5.2159789999999998E-2</v>
      </c>
      <c r="AA14" s="42">
        <f t="shared" si="14"/>
        <v>1.2012399637</v>
      </c>
      <c r="AB14" s="25">
        <v>4.8000000000000001E-4</v>
      </c>
      <c r="AC14" s="25">
        <f t="shared" si="15"/>
        <v>2.7E-4</v>
      </c>
    </row>
    <row r="15" spans="1:29" s="15" customFormat="1">
      <c r="A15" s="18">
        <v>263</v>
      </c>
      <c r="B15" s="25">
        <v>1.6000000000000001E-4</v>
      </c>
      <c r="C15" s="38">
        <v>6.1199999999999997E-2</v>
      </c>
      <c r="D15" s="38">
        <f t="shared" si="0"/>
        <v>6.0809999999999996E-2</v>
      </c>
      <c r="E15" s="38"/>
      <c r="F15" s="38">
        <f t="shared" si="1"/>
        <v>5.6512789999999993E-2</v>
      </c>
      <c r="G15" s="38">
        <f t="shared" si="2"/>
        <v>1.3014895537</v>
      </c>
      <c r="H15" s="39">
        <v>6.5699999999999995E-2</v>
      </c>
      <c r="I15" s="39">
        <f t="shared" si="3"/>
        <v>6.5309999999999993E-2</v>
      </c>
      <c r="J15" s="39"/>
      <c r="K15" s="39">
        <f t="shared" si="4"/>
        <v>6.2446789999999995E-2</v>
      </c>
      <c r="L15" s="39">
        <f t="shared" si="5"/>
        <v>1.4381495736999999</v>
      </c>
      <c r="M15" s="40">
        <v>6.2899999999999998E-2</v>
      </c>
      <c r="N15" s="40">
        <f t="shared" si="6"/>
        <v>6.2509999999999996E-2</v>
      </c>
      <c r="O15" s="40"/>
      <c r="P15" s="40">
        <f t="shared" si="7"/>
        <v>5.8936789999999996E-2</v>
      </c>
      <c r="Q15" s="40">
        <f t="shared" si="8"/>
        <v>1.3573142736999999</v>
      </c>
      <c r="R15" s="41">
        <v>5.6300000000000003E-2</v>
      </c>
      <c r="S15" s="41">
        <f t="shared" si="9"/>
        <v>5.5910000000000001E-2</v>
      </c>
      <c r="T15" s="41"/>
      <c r="U15" s="41">
        <f t="shared" si="10"/>
        <v>5.266179E-2</v>
      </c>
      <c r="V15" s="41">
        <f t="shared" si="11"/>
        <v>1.2128010237</v>
      </c>
      <c r="W15" s="42">
        <v>5.2900000000000003E-2</v>
      </c>
      <c r="X15" s="42">
        <f t="shared" si="12"/>
        <v>5.2510000000000001E-2</v>
      </c>
      <c r="Y15" s="42"/>
      <c r="Z15" s="42">
        <f t="shared" si="13"/>
        <v>5.123979E-2</v>
      </c>
      <c r="AA15" s="42">
        <f t="shared" si="14"/>
        <v>1.1800523637</v>
      </c>
      <c r="AB15" s="25">
        <v>6.2E-4</v>
      </c>
      <c r="AC15" s="25">
        <f t="shared" si="15"/>
        <v>3.8999999999999999E-4</v>
      </c>
    </row>
    <row r="16" spans="1:29" s="15" customFormat="1">
      <c r="A16" s="18">
        <v>264</v>
      </c>
      <c r="B16" s="25">
        <v>5.0000000000000002E-5</v>
      </c>
      <c r="C16" s="38">
        <v>6.0100000000000001E-2</v>
      </c>
      <c r="D16" s="38">
        <f t="shared" si="0"/>
        <v>5.9770000000000004E-2</v>
      </c>
      <c r="E16" s="38"/>
      <c r="F16" s="38">
        <f t="shared" si="1"/>
        <v>5.5472790000000001E-2</v>
      </c>
      <c r="G16" s="38">
        <f t="shared" si="2"/>
        <v>1.2775383537</v>
      </c>
      <c r="H16" s="39">
        <v>6.5000000000000002E-2</v>
      </c>
      <c r="I16" s="39">
        <f t="shared" si="3"/>
        <v>6.4670000000000005E-2</v>
      </c>
      <c r="J16" s="39"/>
      <c r="K16" s="39">
        <f t="shared" si="4"/>
        <v>6.1806790000000007E-2</v>
      </c>
      <c r="L16" s="39">
        <f t="shared" si="5"/>
        <v>1.4234103737000003</v>
      </c>
      <c r="M16" s="40">
        <v>6.1800000000000001E-2</v>
      </c>
      <c r="N16" s="40">
        <f t="shared" si="6"/>
        <v>6.1470000000000004E-2</v>
      </c>
      <c r="O16" s="40"/>
      <c r="P16" s="40">
        <f t="shared" si="7"/>
        <v>5.7896790000000004E-2</v>
      </c>
      <c r="Q16" s="40">
        <f t="shared" si="8"/>
        <v>1.3333630737000002</v>
      </c>
      <c r="R16" s="41">
        <v>5.5300000000000002E-2</v>
      </c>
      <c r="S16" s="41">
        <f t="shared" si="9"/>
        <v>5.4970000000000005E-2</v>
      </c>
      <c r="T16" s="41"/>
      <c r="U16" s="41">
        <f t="shared" si="10"/>
        <v>5.1721790000000004E-2</v>
      </c>
      <c r="V16" s="41">
        <f t="shared" si="11"/>
        <v>1.1911528237000002</v>
      </c>
      <c r="W16" s="42">
        <v>5.2200000000000003E-2</v>
      </c>
      <c r="X16" s="42">
        <f t="shared" si="12"/>
        <v>5.1870000000000006E-2</v>
      </c>
      <c r="Y16" s="42"/>
      <c r="Z16" s="42">
        <f t="shared" si="13"/>
        <v>5.0599790000000006E-2</v>
      </c>
      <c r="AA16" s="42">
        <f t="shared" si="14"/>
        <v>1.1653131637000003</v>
      </c>
      <c r="AB16" s="25">
        <v>6.0999999999999997E-4</v>
      </c>
      <c r="AC16" s="25">
        <f t="shared" si="15"/>
        <v>3.3E-4</v>
      </c>
    </row>
    <row r="17" spans="1:29" s="15" customFormat="1">
      <c r="A17" s="18">
        <v>265</v>
      </c>
      <c r="B17" s="25">
        <v>9.0000000000000006E-5</v>
      </c>
      <c r="C17" s="38">
        <v>5.8999999999999997E-2</v>
      </c>
      <c r="D17" s="38">
        <f t="shared" si="0"/>
        <v>5.8659999999999997E-2</v>
      </c>
      <c r="E17" s="38"/>
      <c r="F17" s="38">
        <f t="shared" si="1"/>
        <v>5.4362789999999994E-2</v>
      </c>
      <c r="G17" s="38">
        <f t="shared" si="2"/>
        <v>1.2519750536999998</v>
      </c>
      <c r="H17" s="39">
        <v>6.3899999999999998E-2</v>
      </c>
      <c r="I17" s="39">
        <f t="shared" si="3"/>
        <v>6.3560000000000005E-2</v>
      </c>
      <c r="J17" s="39"/>
      <c r="K17" s="39">
        <f t="shared" si="4"/>
        <v>6.0696790000000007E-2</v>
      </c>
      <c r="L17" s="39">
        <f t="shared" si="5"/>
        <v>1.3978470737000002</v>
      </c>
      <c r="M17" s="40">
        <v>6.1199999999999997E-2</v>
      </c>
      <c r="N17" s="40">
        <f t="shared" si="6"/>
        <v>6.0859999999999997E-2</v>
      </c>
      <c r="O17" s="40"/>
      <c r="P17" s="40">
        <f t="shared" si="7"/>
        <v>5.7286789999999997E-2</v>
      </c>
      <c r="Q17" s="40">
        <f t="shared" si="8"/>
        <v>1.3193147736999999</v>
      </c>
      <c r="R17" s="41">
        <v>5.4600000000000003E-2</v>
      </c>
      <c r="S17" s="41">
        <f t="shared" si="9"/>
        <v>5.4260000000000003E-2</v>
      </c>
      <c r="T17" s="41"/>
      <c r="U17" s="41">
        <f t="shared" si="10"/>
        <v>5.1011790000000001E-2</v>
      </c>
      <c r="V17" s="41">
        <f t="shared" si="11"/>
        <v>1.1748015237</v>
      </c>
      <c r="W17" s="42">
        <v>5.1299999999999998E-2</v>
      </c>
      <c r="X17" s="42">
        <f t="shared" si="12"/>
        <v>5.0959999999999998E-2</v>
      </c>
      <c r="Y17" s="42"/>
      <c r="Z17" s="42">
        <f t="shared" si="13"/>
        <v>4.9689789999999998E-2</v>
      </c>
      <c r="AA17" s="42">
        <f t="shared" si="14"/>
        <v>1.1443558637</v>
      </c>
      <c r="AB17" s="25">
        <v>5.9000000000000003E-4</v>
      </c>
      <c r="AC17" s="25">
        <f t="shared" si="15"/>
        <v>3.4000000000000002E-4</v>
      </c>
    </row>
    <row r="18" spans="1:29" s="15" customFormat="1">
      <c r="A18" s="18">
        <v>266</v>
      </c>
      <c r="B18" s="25">
        <v>1.2E-4</v>
      </c>
      <c r="C18" s="38">
        <v>5.8000000000000003E-2</v>
      </c>
      <c r="D18" s="38">
        <f t="shared" si="0"/>
        <v>5.7645000000000002E-2</v>
      </c>
      <c r="E18" s="38"/>
      <c r="F18" s="38">
        <f t="shared" si="1"/>
        <v>5.3347789999999999E-2</v>
      </c>
      <c r="G18" s="38">
        <f t="shared" si="2"/>
        <v>1.2285996037</v>
      </c>
      <c r="H18" s="39">
        <v>6.2899999999999998E-2</v>
      </c>
      <c r="I18" s="39">
        <f t="shared" si="3"/>
        <v>6.2545000000000003E-2</v>
      </c>
      <c r="J18" s="39"/>
      <c r="K18" s="39">
        <f t="shared" si="4"/>
        <v>5.9681790000000005E-2</v>
      </c>
      <c r="L18" s="39">
        <f t="shared" si="5"/>
        <v>1.3744716237000001</v>
      </c>
      <c r="M18" s="40">
        <v>0.06</v>
      </c>
      <c r="N18" s="40">
        <f t="shared" si="6"/>
        <v>5.9644999999999997E-2</v>
      </c>
      <c r="O18" s="40"/>
      <c r="P18" s="40">
        <f t="shared" si="7"/>
        <v>5.6071789999999996E-2</v>
      </c>
      <c r="Q18" s="40">
        <f t="shared" si="8"/>
        <v>1.2913333237</v>
      </c>
      <c r="R18" s="41">
        <v>5.3499999999999999E-2</v>
      </c>
      <c r="S18" s="41">
        <f t="shared" si="9"/>
        <v>5.3144999999999998E-2</v>
      </c>
      <c r="T18" s="41"/>
      <c r="U18" s="41">
        <f t="shared" si="10"/>
        <v>4.9896789999999996E-2</v>
      </c>
      <c r="V18" s="41">
        <f t="shared" si="11"/>
        <v>1.1491230737</v>
      </c>
      <c r="W18" s="42">
        <v>5.0500000000000003E-2</v>
      </c>
      <c r="X18" s="42">
        <f t="shared" si="12"/>
        <v>5.0145000000000002E-2</v>
      </c>
      <c r="Y18" s="42"/>
      <c r="Z18" s="42">
        <f t="shared" si="13"/>
        <v>4.8874790000000001E-2</v>
      </c>
      <c r="AA18" s="42">
        <f t="shared" si="14"/>
        <v>1.1255864137</v>
      </c>
      <c r="AB18" s="25">
        <v>5.9000000000000003E-4</v>
      </c>
      <c r="AC18" s="25">
        <f t="shared" si="15"/>
        <v>3.5500000000000001E-4</v>
      </c>
    </row>
    <row r="19" spans="1:29" s="15" customFormat="1">
      <c r="A19" s="18">
        <v>267</v>
      </c>
      <c r="B19" s="25">
        <v>1.3999999999999999E-4</v>
      </c>
      <c r="C19" s="38">
        <v>5.6899999999999999E-2</v>
      </c>
      <c r="D19" s="38">
        <f t="shared" si="0"/>
        <v>5.6480000000000002E-2</v>
      </c>
      <c r="E19" s="38"/>
      <c r="F19" s="38">
        <f t="shared" si="1"/>
        <v>5.218279E-2</v>
      </c>
      <c r="G19" s="38">
        <f t="shared" si="2"/>
        <v>1.2017696537</v>
      </c>
      <c r="H19" s="39">
        <v>6.1899999999999997E-2</v>
      </c>
      <c r="I19" s="39">
        <f t="shared" si="3"/>
        <v>6.148E-2</v>
      </c>
      <c r="J19" s="39"/>
      <c r="K19" s="39">
        <f t="shared" si="4"/>
        <v>5.8616790000000002E-2</v>
      </c>
      <c r="L19" s="39">
        <f t="shared" si="5"/>
        <v>1.3499446737</v>
      </c>
      <c r="M19" s="40">
        <v>5.9400000000000001E-2</v>
      </c>
      <c r="N19" s="40">
        <f t="shared" si="6"/>
        <v>5.8980000000000005E-2</v>
      </c>
      <c r="O19" s="40"/>
      <c r="P19" s="40">
        <f t="shared" si="7"/>
        <v>5.5406790000000004E-2</v>
      </c>
      <c r="Q19" s="40">
        <f t="shared" si="8"/>
        <v>1.2760183737000002</v>
      </c>
      <c r="R19" s="41">
        <v>5.2600000000000001E-2</v>
      </c>
      <c r="S19" s="41">
        <f t="shared" si="9"/>
        <v>5.2180000000000004E-2</v>
      </c>
      <c r="T19" s="41"/>
      <c r="U19" s="41">
        <f t="shared" si="10"/>
        <v>4.8931790000000003E-2</v>
      </c>
      <c r="V19" s="41">
        <f t="shared" si="11"/>
        <v>1.1268991237000001</v>
      </c>
      <c r="W19" s="42">
        <v>4.9500000000000002E-2</v>
      </c>
      <c r="X19" s="42">
        <f t="shared" si="12"/>
        <v>4.9080000000000006E-2</v>
      </c>
      <c r="Y19" s="42"/>
      <c r="Z19" s="42">
        <f t="shared" si="13"/>
        <v>4.7809790000000005E-2</v>
      </c>
      <c r="AA19" s="42">
        <f t="shared" si="14"/>
        <v>1.1010594637000002</v>
      </c>
      <c r="AB19" s="25">
        <v>6.9999999999999999E-4</v>
      </c>
      <c r="AC19" s="25">
        <f t="shared" si="15"/>
        <v>4.2000000000000002E-4</v>
      </c>
    </row>
    <row r="20" spans="1:29" s="15" customFormat="1">
      <c r="A20" s="18">
        <v>268</v>
      </c>
      <c r="B20" s="25">
        <v>1.2999999999999999E-4</v>
      </c>
      <c r="C20" s="38">
        <v>5.6099999999999997E-2</v>
      </c>
      <c r="D20" s="38">
        <f t="shared" si="0"/>
        <v>5.5704999999999998E-2</v>
      </c>
      <c r="E20" s="38"/>
      <c r="F20" s="38">
        <f t="shared" si="1"/>
        <v>5.1407789999999995E-2</v>
      </c>
      <c r="G20" s="38">
        <f t="shared" si="2"/>
        <v>1.1839214036999999</v>
      </c>
      <c r="H20" s="39">
        <v>6.0999999999999999E-2</v>
      </c>
      <c r="I20" s="39">
        <f t="shared" si="3"/>
        <v>6.0604999999999999E-2</v>
      </c>
      <c r="J20" s="39"/>
      <c r="K20" s="39">
        <f t="shared" si="4"/>
        <v>5.7741790000000001E-2</v>
      </c>
      <c r="L20" s="39">
        <f t="shared" si="5"/>
        <v>1.3297934237000002</v>
      </c>
      <c r="M20" s="40">
        <v>5.8400000000000001E-2</v>
      </c>
      <c r="N20" s="40">
        <f t="shared" si="6"/>
        <v>5.8005000000000001E-2</v>
      </c>
      <c r="O20" s="40"/>
      <c r="P20" s="40">
        <f t="shared" si="7"/>
        <v>5.4431790000000001E-2</v>
      </c>
      <c r="Q20" s="40">
        <f t="shared" si="8"/>
        <v>1.2535641237000001</v>
      </c>
      <c r="R20" s="41">
        <v>5.1700000000000003E-2</v>
      </c>
      <c r="S20" s="41">
        <f t="shared" si="9"/>
        <v>5.1305000000000003E-2</v>
      </c>
      <c r="T20" s="41"/>
      <c r="U20" s="41">
        <f t="shared" si="10"/>
        <v>4.8056790000000002E-2</v>
      </c>
      <c r="V20" s="41">
        <f t="shared" si="11"/>
        <v>1.1067478737000001</v>
      </c>
      <c r="W20" s="42">
        <v>4.87E-2</v>
      </c>
      <c r="X20" s="42">
        <f t="shared" si="12"/>
        <v>4.8305000000000001E-2</v>
      </c>
      <c r="Y20" s="42"/>
      <c r="Z20" s="42">
        <f t="shared" si="13"/>
        <v>4.703479E-2</v>
      </c>
      <c r="AA20" s="42">
        <f t="shared" si="14"/>
        <v>1.0832112137000001</v>
      </c>
      <c r="AB20" s="25">
        <v>6.6E-4</v>
      </c>
      <c r="AC20" s="25">
        <f t="shared" si="15"/>
        <v>3.9500000000000001E-4</v>
      </c>
    </row>
    <row r="21" spans="1:29" s="15" customFormat="1">
      <c r="A21" s="18">
        <v>269</v>
      </c>
      <c r="B21" s="25">
        <v>1.4999999999999999E-4</v>
      </c>
      <c r="C21" s="38">
        <v>5.4899999999999997E-2</v>
      </c>
      <c r="D21" s="38">
        <f t="shared" si="0"/>
        <v>5.45E-2</v>
      </c>
      <c r="E21" s="38"/>
      <c r="F21" s="38">
        <f t="shared" si="1"/>
        <v>5.0202789999999997E-2</v>
      </c>
      <c r="G21" s="38">
        <f t="shared" si="2"/>
        <v>1.1561702537</v>
      </c>
      <c r="H21" s="39">
        <v>0.06</v>
      </c>
      <c r="I21" s="39">
        <f t="shared" si="3"/>
        <v>5.96E-2</v>
      </c>
      <c r="J21" s="39"/>
      <c r="K21" s="39">
        <f t="shared" si="4"/>
        <v>5.6736790000000002E-2</v>
      </c>
      <c r="L21" s="39">
        <f t="shared" si="5"/>
        <v>1.3066482737</v>
      </c>
      <c r="M21" s="40">
        <v>5.7799999999999997E-2</v>
      </c>
      <c r="N21" s="40">
        <f t="shared" si="6"/>
        <v>5.74E-2</v>
      </c>
      <c r="O21" s="40"/>
      <c r="P21" s="40">
        <f t="shared" si="7"/>
        <v>5.3826789999999999E-2</v>
      </c>
      <c r="Q21" s="40">
        <f t="shared" si="8"/>
        <v>1.2396309737</v>
      </c>
      <c r="R21" s="41">
        <v>5.0900000000000001E-2</v>
      </c>
      <c r="S21" s="41">
        <f t="shared" si="9"/>
        <v>5.0500000000000003E-2</v>
      </c>
      <c r="T21" s="41"/>
      <c r="U21" s="41">
        <f t="shared" si="10"/>
        <v>4.7251790000000002E-2</v>
      </c>
      <c r="V21" s="41">
        <f t="shared" si="11"/>
        <v>1.0882087237</v>
      </c>
      <c r="W21" s="42">
        <v>4.7899999999999998E-2</v>
      </c>
      <c r="X21" s="42">
        <f t="shared" si="12"/>
        <v>4.7500000000000001E-2</v>
      </c>
      <c r="Y21" s="42"/>
      <c r="Z21" s="42">
        <f t="shared" si="13"/>
        <v>4.622979E-2</v>
      </c>
      <c r="AA21" s="42">
        <f t="shared" si="14"/>
        <v>1.0646720637</v>
      </c>
      <c r="AB21" s="25">
        <v>6.4999999999999997E-4</v>
      </c>
      <c r="AC21" s="25">
        <f t="shared" si="15"/>
        <v>3.9999999999999996E-4</v>
      </c>
    </row>
    <row r="22" spans="1:29" s="15" customFormat="1">
      <c r="A22" s="18">
        <v>270</v>
      </c>
      <c r="B22" s="25">
        <v>8.0000000000000007E-5</v>
      </c>
      <c r="C22" s="38">
        <v>5.3900000000000003E-2</v>
      </c>
      <c r="D22" s="38">
        <f t="shared" si="0"/>
        <v>5.3505000000000004E-2</v>
      </c>
      <c r="E22" s="38"/>
      <c r="F22" s="38">
        <f t="shared" si="1"/>
        <v>4.9207790000000001E-2</v>
      </c>
      <c r="G22" s="38">
        <f t="shared" si="2"/>
        <v>1.1332554037</v>
      </c>
      <c r="H22" s="39">
        <v>5.91E-2</v>
      </c>
      <c r="I22" s="39">
        <f t="shared" si="3"/>
        <v>5.8705E-2</v>
      </c>
      <c r="J22" s="39"/>
      <c r="K22" s="39">
        <f t="shared" si="4"/>
        <v>5.5841790000000002E-2</v>
      </c>
      <c r="L22" s="39">
        <f t="shared" si="5"/>
        <v>1.2860364237000002</v>
      </c>
      <c r="M22" s="40">
        <v>5.6599999999999998E-2</v>
      </c>
      <c r="N22" s="40">
        <f t="shared" si="6"/>
        <v>5.6204999999999998E-2</v>
      </c>
      <c r="O22" s="40"/>
      <c r="P22" s="40">
        <f t="shared" si="7"/>
        <v>5.2631789999999998E-2</v>
      </c>
      <c r="Q22" s="40">
        <f t="shared" si="8"/>
        <v>1.2121101237</v>
      </c>
      <c r="R22" s="41">
        <v>4.9799999999999997E-2</v>
      </c>
      <c r="S22" s="41">
        <f t="shared" si="9"/>
        <v>4.9404999999999998E-2</v>
      </c>
      <c r="T22" s="41"/>
      <c r="U22" s="41">
        <f t="shared" si="10"/>
        <v>4.6156789999999996E-2</v>
      </c>
      <c r="V22" s="41">
        <f t="shared" si="11"/>
        <v>1.0629908737</v>
      </c>
      <c r="W22" s="42">
        <v>4.6899999999999997E-2</v>
      </c>
      <c r="X22" s="42">
        <f t="shared" si="12"/>
        <v>4.6504999999999998E-2</v>
      </c>
      <c r="Y22" s="42"/>
      <c r="Z22" s="42">
        <f t="shared" si="13"/>
        <v>4.5234789999999997E-2</v>
      </c>
      <c r="AA22" s="42">
        <f t="shared" si="14"/>
        <v>1.0417572137</v>
      </c>
      <c r="AB22" s="25">
        <v>7.1000000000000002E-4</v>
      </c>
      <c r="AC22" s="25">
        <f t="shared" si="15"/>
        <v>3.9500000000000001E-4</v>
      </c>
    </row>
    <row r="23" spans="1:29" s="15" customFormat="1">
      <c r="A23" s="18">
        <v>271</v>
      </c>
      <c r="B23" s="25">
        <v>1.2999999999999999E-4</v>
      </c>
      <c r="C23" s="38">
        <v>5.2900000000000003E-2</v>
      </c>
      <c r="D23" s="38">
        <f t="shared" si="0"/>
        <v>5.2450000000000004E-2</v>
      </c>
      <c r="E23" s="38"/>
      <c r="F23" s="38">
        <f t="shared" si="1"/>
        <v>4.8152790000000001E-2</v>
      </c>
      <c r="G23" s="38">
        <f t="shared" si="2"/>
        <v>1.1089587537000001</v>
      </c>
      <c r="H23" s="39">
        <v>5.8099999999999999E-2</v>
      </c>
      <c r="I23" s="39">
        <f t="shared" si="3"/>
        <v>5.765E-2</v>
      </c>
      <c r="J23" s="39"/>
      <c r="K23" s="39">
        <f t="shared" si="4"/>
        <v>5.4786790000000002E-2</v>
      </c>
      <c r="L23" s="39">
        <f t="shared" si="5"/>
        <v>1.2617397737</v>
      </c>
      <c r="M23" s="40">
        <v>5.6099999999999997E-2</v>
      </c>
      <c r="N23" s="40">
        <f t="shared" si="6"/>
        <v>5.5649999999999998E-2</v>
      </c>
      <c r="O23" s="40"/>
      <c r="P23" s="40">
        <f t="shared" si="7"/>
        <v>5.2076789999999998E-2</v>
      </c>
      <c r="Q23" s="40">
        <f t="shared" si="8"/>
        <v>1.1993284737000001</v>
      </c>
      <c r="R23" s="41">
        <v>4.9099999999999998E-2</v>
      </c>
      <c r="S23" s="41">
        <f t="shared" si="9"/>
        <v>4.8649999999999999E-2</v>
      </c>
      <c r="T23" s="41"/>
      <c r="U23" s="41">
        <f t="shared" si="10"/>
        <v>4.5401789999999997E-2</v>
      </c>
      <c r="V23" s="41">
        <f t="shared" si="11"/>
        <v>1.0456032236999999</v>
      </c>
      <c r="W23" s="42">
        <v>4.6100000000000002E-2</v>
      </c>
      <c r="X23" s="42">
        <f t="shared" si="12"/>
        <v>4.5650000000000003E-2</v>
      </c>
      <c r="Y23" s="42"/>
      <c r="Z23" s="42">
        <f t="shared" si="13"/>
        <v>4.4379790000000002E-2</v>
      </c>
      <c r="AA23" s="42">
        <f t="shared" si="14"/>
        <v>1.0220665637000002</v>
      </c>
      <c r="AB23" s="25">
        <v>7.6999999999999996E-4</v>
      </c>
      <c r="AC23" s="25">
        <f t="shared" si="15"/>
        <v>4.4999999999999999E-4</v>
      </c>
    </row>
    <row r="24" spans="1:29" s="15" customFormat="1">
      <c r="A24" s="18">
        <v>272</v>
      </c>
      <c r="B24" s="25">
        <v>1.2E-4</v>
      </c>
      <c r="C24" s="38">
        <v>5.1700000000000003E-2</v>
      </c>
      <c r="D24" s="38">
        <f t="shared" si="0"/>
        <v>5.1270000000000003E-2</v>
      </c>
      <c r="E24" s="38"/>
      <c r="F24" s="38">
        <f t="shared" si="1"/>
        <v>4.697279E-2</v>
      </c>
      <c r="G24" s="38">
        <f t="shared" si="2"/>
        <v>1.0817833537000001</v>
      </c>
      <c r="H24" s="39">
        <v>5.7099999999999998E-2</v>
      </c>
      <c r="I24" s="39">
        <f t="shared" si="3"/>
        <v>5.6669999999999998E-2</v>
      </c>
      <c r="J24" s="39"/>
      <c r="K24" s="39">
        <f t="shared" si="4"/>
        <v>5.380679E-2</v>
      </c>
      <c r="L24" s="39">
        <f t="shared" si="5"/>
        <v>1.2391703737000002</v>
      </c>
      <c r="M24" s="40">
        <v>5.4899999999999997E-2</v>
      </c>
      <c r="N24" s="40">
        <f t="shared" si="6"/>
        <v>5.4469999999999998E-2</v>
      </c>
      <c r="O24" s="40"/>
      <c r="P24" s="40">
        <f t="shared" si="7"/>
        <v>5.0896789999999997E-2</v>
      </c>
      <c r="Q24" s="40">
        <f t="shared" si="8"/>
        <v>1.1721530737000001</v>
      </c>
      <c r="R24" s="41">
        <v>4.7899999999999998E-2</v>
      </c>
      <c r="S24" s="41">
        <f t="shared" si="9"/>
        <v>4.7469999999999998E-2</v>
      </c>
      <c r="T24" s="41"/>
      <c r="U24" s="41">
        <f t="shared" si="10"/>
        <v>4.4221789999999997E-2</v>
      </c>
      <c r="V24" s="41">
        <f t="shared" si="11"/>
        <v>1.0184278237</v>
      </c>
      <c r="W24" s="42">
        <v>4.5100000000000001E-2</v>
      </c>
      <c r="X24" s="42">
        <f t="shared" si="12"/>
        <v>4.4670000000000001E-2</v>
      </c>
      <c r="Y24" s="42"/>
      <c r="Z24" s="42">
        <f t="shared" si="13"/>
        <v>4.3399790000000001E-2</v>
      </c>
      <c r="AA24" s="42">
        <f t="shared" si="14"/>
        <v>0.99949716370000008</v>
      </c>
      <c r="AB24" s="25">
        <v>7.3999999999999999E-4</v>
      </c>
      <c r="AC24" s="25">
        <f t="shared" si="15"/>
        <v>4.2999999999999999E-4</v>
      </c>
    </row>
    <row r="25" spans="1:29" s="15" customFormat="1">
      <c r="A25" s="18">
        <v>273</v>
      </c>
      <c r="B25" s="25">
        <v>1.2E-4</v>
      </c>
      <c r="C25" s="38">
        <v>5.0799999999999998E-2</v>
      </c>
      <c r="D25" s="38">
        <f t="shared" si="0"/>
        <v>5.0409999999999996E-2</v>
      </c>
      <c r="E25" s="38"/>
      <c r="F25" s="38">
        <f t="shared" si="1"/>
        <v>4.6112789999999994E-2</v>
      </c>
      <c r="G25" s="38">
        <f t="shared" si="2"/>
        <v>1.0619775536999998</v>
      </c>
      <c r="H25" s="39">
        <v>5.5899999999999998E-2</v>
      </c>
      <c r="I25" s="39">
        <f t="shared" si="3"/>
        <v>5.5509999999999997E-2</v>
      </c>
      <c r="J25" s="39"/>
      <c r="K25" s="39">
        <f t="shared" si="4"/>
        <v>5.2646789999999999E-2</v>
      </c>
      <c r="L25" s="39">
        <f t="shared" si="5"/>
        <v>1.2124555737</v>
      </c>
      <c r="M25" s="40">
        <v>5.3999999999999999E-2</v>
      </c>
      <c r="N25" s="40">
        <f t="shared" si="6"/>
        <v>5.3609999999999998E-2</v>
      </c>
      <c r="O25" s="40"/>
      <c r="P25" s="40">
        <f t="shared" si="7"/>
        <v>5.0036789999999998E-2</v>
      </c>
      <c r="Q25" s="40">
        <f t="shared" si="8"/>
        <v>1.1523472737</v>
      </c>
      <c r="R25" s="41">
        <v>4.7E-2</v>
      </c>
      <c r="S25" s="41">
        <f t="shared" si="9"/>
        <v>4.6609999999999999E-2</v>
      </c>
      <c r="T25" s="41"/>
      <c r="U25" s="41">
        <f t="shared" si="10"/>
        <v>4.3361789999999997E-2</v>
      </c>
      <c r="V25" s="41">
        <f t="shared" si="11"/>
        <v>0.99862202369999997</v>
      </c>
      <c r="W25" s="42">
        <v>4.41E-2</v>
      </c>
      <c r="X25" s="42">
        <f t="shared" si="12"/>
        <v>4.3709999999999999E-2</v>
      </c>
      <c r="Y25" s="42"/>
      <c r="Z25" s="42">
        <f t="shared" si="13"/>
        <v>4.2439789999999998E-2</v>
      </c>
      <c r="AA25" s="42">
        <f t="shared" si="14"/>
        <v>0.97738836370000004</v>
      </c>
      <c r="AB25" s="25">
        <v>6.6E-4</v>
      </c>
      <c r="AC25" s="25">
        <f t="shared" si="15"/>
        <v>3.8999999999999999E-4</v>
      </c>
    </row>
    <row r="26" spans="1:29" s="15" customFormat="1">
      <c r="A26" s="18">
        <v>274</v>
      </c>
      <c r="B26" s="25">
        <v>9.0000000000000006E-5</v>
      </c>
      <c r="C26" s="38">
        <v>4.9599999999999998E-2</v>
      </c>
      <c r="D26" s="38">
        <f t="shared" si="0"/>
        <v>4.9214999999999995E-2</v>
      </c>
      <c r="E26" s="38"/>
      <c r="F26" s="38">
        <f t="shared" si="1"/>
        <v>4.4917789999999992E-2</v>
      </c>
      <c r="G26" s="38">
        <f t="shared" si="2"/>
        <v>1.0344567036999999</v>
      </c>
      <c r="H26" s="39">
        <v>5.5E-2</v>
      </c>
      <c r="I26" s="39">
        <f t="shared" si="3"/>
        <v>5.4614999999999997E-2</v>
      </c>
      <c r="J26" s="39"/>
      <c r="K26" s="39">
        <f t="shared" si="4"/>
        <v>5.1751789999999999E-2</v>
      </c>
      <c r="L26" s="39">
        <f t="shared" si="5"/>
        <v>1.1918437237000001</v>
      </c>
      <c r="M26" s="40">
        <v>5.2999999999999999E-2</v>
      </c>
      <c r="N26" s="40">
        <f t="shared" si="6"/>
        <v>5.2614999999999995E-2</v>
      </c>
      <c r="O26" s="40"/>
      <c r="P26" s="40">
        <f t="shared" si="7"/>
        <v>4.9041789999999995E-2</v>
      </c>
      <c r="Q26" s="40">
        <f t="shared" si="8"/>
        <v>1.1294324237</v>
      </c>
      <c r="R26" s="41">
        <v>4.5999999999999999E-2</v>
      </c>
      <c r="S26" s="41">
        <f t="shared" si="9"/>
        <v>4.5614999999999996E-2</v>
      </c>
      <c r="T26" s="41"/>
      <c r="U26" s="41">
        <f t="shared" si="10"/>
        <v>4.2366789999999994E-2</v>
      </c>
      <c r="V26" s="41">
        <f t="shared" si="11"/>
        <v>0.97570717369999993</v>
      </c>
      <c r="W26" s="42">
        <v>4.3200000000000002E-2</v>
      </c>
      <c r="X26" s="42">
        <f t="shared" si="12"/>
        <v>4.2814999999999999E-2</v>
      </c>
      <c r="Y26" s="42"/>
      <c r="Z26" s="42">
        <f t="shared" si="13"/>
        <v>4.1544789999999998E-2</v>
      </c>
      <c r="AA26" s="42">
        <f t="shared" si="14"/>
        <v>0.95677651370000005</v>
      </c>
      <c r="AB26" s="25">
        <v>6.8000000000000005E-4</v>
      </c>
      <c r="AC26" s="25">
        <f t="shared" si="15"/>
        <v>3.8500000000000003E-4</v>
      </c>
    </row>
    <row r="27" spans="1:29" s="15" customFormat="1">
      <c r="A27" s="19">
        <v>275</v>
      </c>
      <c r="B27" s="25">
        <v>6.8999999999999997E-5</v>
      </c>
      <c r="C27" s="43">
        <v>4.8500000000000001E-2</v>
      </c>
      <c r="D27" s="38">
        <f t="shared" si="0"/>
        <v>4.8120500000000004E-2</v>
      </c>
      <c r="E27" s="43"/>
      <c r="F27" s="38">
        <f t="shared" si="1"/>
        <v>4.3823290000000001E-2</v>
      </c>
      <c r="G27" s="38">
        <f t="shared" si="2"/>
        <v>1.0092503687000001</v>
      </c>
      <c r="H27" s="44">
        <v>5.3699999999999998E-2</v>
      </c>
      <c r="I27" s="39">
        <f t="shared" si="3"/>
        <v>5.33205E-2</v>
      </c>
      <c r="J27" s="44"/>
      <c r="K27" s="39">
        <f t="shared" si="4"/>
        <v>5.0457290000000002E-2</v>
      </c>
      <c r="L27" s="39">
        <f t="shared" si="5"/>
        <v>1.1620313887</v>
      </c>
      <c r="M27" s="40">
        <v>5.21E-2</v>
      </c>
      <c r="N27" s="40">
        <f t="shared" si="6"/>
        <v>5.1720500000000003E-2</v>
      </c>
      <c r="O27" s="40"/>
      <c r="P27" s="40">
        <f t="shared" si="7"/>
        <v>4.8147290000000002E-2</v>
      </c>
      <c r="Q27" s="40">
        <f t="shared" si="8"/>
        <v>1.1088320887000001</v>
      </c>
      <c r="R27" s="41">
        <v>4.4999999999999998E-2</v>
      </c>
      <c r="S27" s="41">
        <f t="shared" si="9"/>
        <v>4.46205E-2</v>
      </c>
      <c r="T27" s="41"/>
      <c r="U27" s="41">
        <f t="shared" si="10"/>
        <v>4.1372289999999999E-2</v>
      </c>
      <c r="V27" s="41">
        <f t="shared" si="11"/>
        <v>0.95280383870000007</v>
      </c>
      <c r="W27" s="42">
        <v>4.2200000000000001E-2</v>
      </c>
      <c r="X27" s="42">
        <f t="shared" si="12"/>
        <v>4.1820500000000004E-2</v>
      </c>
      <c r="Y27" s="42"/>
      <c r="Z27" s="42">
        <f t="shared" si="13"/>
        <v>4.0550290000000003E-2</v>
      </c>
      <c r="AA27" s="42">
        <f t="shared" si="14"/>
        <v>0.93387317870000008</v>
      </c>
      <c r="AB27" s="25">
        <v>6.8999999999999997E-4</v>
      </c>
      <c r="AC27" s="25">
        <f t="shared" si="15"/>
        <v>3.7949999999999995E-4</v>
      </c>
    </row>
    <row r="28" spans="1:29" s="15" customFormat="1">
      <c r="A28" s="19">
        <v>276</v>
      </c>
      <c r="B28" s="25">
        <v>1.3999999999999999E-4</v>
      </c>
      <c r="C28" s="43">
        <v>4.7300000000000002E-2</v>
      </c>
      <c r="D28" s="38">
        <f t="shared" si="0"/>
        <v>4.6859999999999999E-2</v>
      </c>
      <c r="E28" s="43"/>
      <c r="F28" s="38">
        <f t="shared" si="1"/>
        <v>4.2562789999999996E-2</v>
      </c>
      <c r="G28" s="38">
        <f t="shared" si="2"/>
        <v>0.98022105370000001</v>
      </c>
      <c r="H28" s="44">
        <v>5.2699999999999997E-2</v>
      </c>
      <c r="I28" s="39">
        <f t="shared" si="3"/>
        <v>5.2259999999999994E-2</v>
      </c>
      <c r="J28" s="44"/>
      <c r="K28" s="39">
        <f t="shared" si="4"/>
        <v>4.9396789999999996E-2</v>
      </c>
      <c r="L28" s="39">
        <f t="shared" si="5"/>
        <v>1.1376080737000001</v>
      </c>
      <c r="M28" s="40">
        <v>5.0900000000000001E-2</v>
      </c>
      <c r="N28" s="40">
        <f t="shared" si="6"/>
        <v>5.0459999999999998E-2</v>
      </c>
      <c r="O28" s="40"/>
      <c r="P28" s="40">
        <f t="shared" si="7"/>
        <v>4.6886789999999998E-2</v>
      </c>
      <c r="Q28" s="40">
        <f t="shared" si="8"/>
        <v>1.0798027737</v>
      </c>
      <c r="R28" s="41">
        <v>4.3799999999999999E-2</v>
      </c>
      <c r="S28" s="41">
        <f t="shared" si="9"/>
        <v>4.3359999999999996E-2</v>
      </c>
      <c r="T28" s="41"/>
      <c r="U28" s="41">
        <f t="shared" si="10"/>
        <v>4.0111789999999994E-2</v>
      </c>
      <c r="V28" s="41">
        <f t="shared" si="11"/>
        <v>0.92377452369999991</v>
      </c>
      <c r="W28" s="42">
        <v>4.1200000000000001E-2</v>
      </c>
      <c r="X28" s="42">
        <f t="shared" si="12"/>
        <v>4.0759999999999998E-2</v>
      </c>
      <c r="Y28" s="42"/>
      <c r="Z28" s="42">
        <f t="shared" si="13"/>
        <v>3.9489789999999997E-2</v>
      </c>
      <c r="AA28" s="42">
        <f t="shared" si="14"/>
        <v>0.90944986370000003</v>
      </c>
      <c r="AB28" s="25">
        <v>7.3999999999999999E-4</v>
      </c>
      <c r="AC28" s="25">
        <f t="shared" si="15"/>
        <v>4.3999999999999996E-4</v>
      </c>
    </row>
    <row r="29" spans="1:29" s="15" customFormat="1">
      <c r="A29" s="19">
        <v>277</v>
      </c>
      <c r="B29" s="25">
        <v>1.8000000000000001E-4</v>
      </c>
      <c r="C29" s="43">
        <v>4.6399999999999997E-2</v>
      </c>
      <c r="D29" s="38">
        <f t="shared" si="0"/>
        <v>4.5939999999999995E-2</v>
      </c>
      <c r="E29" s="43"/>
      <c r="F29" s="38">
        <f t="shared" si="1"/>
        <v>4.1642789999999992E-2</v>
      </c>
      <c r="G29" s="38">
        <f t="shared" si="2"/>
        <v>0.95903345369999982</v>
      </c>
      <c r="H29" s="44">
        <v>5.1700000000000003E-2</v>
      </c>
      <c r="I29" s="39">
        <f t="shared" si="3"/>
        <v>5.1240000000000001E-2</v>
      </c>
      <c r="J29" s="44"/>
      <c r="K29" s="39">
        <f t="shared" si="4"/>
        <v>4.8376790000000003E-2</v>
      </c>
      <c r="L29" s="39">
        <f t="shared" si="5"/>
        <v>1.1141174737000001</v>
      </c>
      <c r="M29" s="40">
        <v>5.0099999999999999E-2</v>
      </c>
      <c r="N29" s="40">
        <f t="shared" si="6"/>
        <v>4.9639999999999997E-2</v>
      </c>
      <c r="O29" s="40"/>
      <c r="P29" s="40">
        <f t="shared" si="7"/>
        <v>4.6066789999999996E-2</v>
      </c>
      <c r="Q29" s="40">
        <f t="shared" si="8"/>
        <v>1.0609181737</v>
      </c>
      <c r="R29" s="41">
        <v>4.2999999999999997E-2</v>
      </c>
      <c r="S29" s="41">
        <f t="shared" si="9"/>
        <v>4.2539999999999994E-2</v>
      </c>
      <c r="T29" s="41"/>
      <c r="U29" s="41">
        <f t="shared" si="10"/>
        <v>3.9291789999999993E-2</v>
      </c>
      <c r="V29" s="41">
        <f t="shared" si="11"/>
        <v>0.90488992369999988</v>
      </c>
      <c r="W29" s="42">
        <v>4.0300000000000002E-2</v>
      </c>
      <c r="X29" s="42">
        <f t="shared" si="12"/>
        <v>3.984E-2</v>
      </c>
      <c r="Y29" s="42"/>
      <c r="Z29" s="42">
        <f t="shared" si="13"/>
        <v>3.856979E-2</v>
      </c>
      <c r="AA29" s="42">
        <f t="shared" si="14"/>
        <v>0.88826226370000005</v>
      </c>
      <c r="AB29" s="25">
        <v>7.3999999999999999E-4</v>
      </c>
      <c r="AC29" s="25">
        <f t="shared" si="15"/>
        <v>4.6000000000000001E-4</v>
      </c>
    </row>
    <row r="30" spans="1:29" s="15" customFormat="1">
      <c r="A30" s="19">
        <v>278</v>
      </c>
      <c r="B30" s="25">
        <v>1.7000000000000001E-4</v>
      </c>
      <c r="C30" s="43">
        <v>4.5400000000000003E-2</v>
      </c>
      <c r="D30" s="38">
        <f t="shared" si="0"/>
        <v>4.4920000000000002E-2</v>
      </c>
      <c r="E30" s="43"/>
      <c r="F30" s="38">
        <f t="shared" si="1"/>
        <v>4.0622789999999999E-2</v>
      </c>
      <c r="G30" s="38">
        <f t="shared" si="2"/>
        <v>0.93554285370000001</v>
      </c>
      <c r="H30" s="44">
        <v>5.0700000000000002E-2</v>
      </c>
      <c r="I30" s="39">
        <f t="shared" si="3"/>
        <v>5.0220000000000001E-2</v>
      </c>
      <c r="J30" s="44"/>
      <c r="K30" s="39">
        <f t="shared" si="4"/>
        <v>4.7356790000000003E-2</v>
      </c>
      <c r="L30" s="39">
        <f t="shared" si="5"/>
        <v>1.0906268737000002</v>
      </c>
      <c r="M30" s="40">
        <v>4.9099999999999998E-2</v>
      </c>
      <c r="N30" s="40">
        <f t="shared" si="6"/>
        <v>4.8619999999999997E-2</v>
      </c>
      <c r="O30" s="40"/>
      <c r="P30" s="40">
        <f t="shared" si="7"/>
        <v>4.5046789999999996E-2</v>
      </c>
      <c r="Q30" s="40">
        <f t="shared" si="8"/>
        <v>1.0374275737</v>
      </c>
      <c r="R30" s="41">
        <v>4.2000000000000003E-2</v>
      </c>
      <c r="S30" s="41">
        <f t="shared" si="9"/>
        <v>4.1520000000000001E-2</v>
      </c>
      <c r="T30" s="41"/>
      <c r="U30" s="41">
        <f t="shared" si="10"/>
        <v>3.827179E-2</v>
      </c>
      <c r="V30" s="41">
        <f t="shared" si="11"/>
        <v>0.88139932370000007</v>
      </c>
      <c r="W30" s="42">
        <v>3.9399999999999998E-2</v>
      </c>
      <c r="X30" s="42">
        <f t="shared" si="12"/>
        <v>3.8919999999999996E-2</v>
      </c>
      <c r="Y30" s="42"/>
      <c r="Z30" s="42">
        <f t="shared" si="13"/>
        <v>3.7649789999999995E-2</v>
      </c>
      <c r="AA30" s="42">
        <f t="shared" si="14"/>
        <v>0.86707466369999997</v>
      </c>
      <c r="AB30" s="25">
        <v>7.9000000000000001E-4</v>
      </c>
      <c r="AC30" s="25">
        <f t="shared" si="15"/>
        <v>4.8000000000000001E-4</v>
      </c>
    </row>
    <row r="31" spans="1:29" s="15" customFormat="1">
      <c r="A31" s="19">
        <v>279</v>
      </c>
      <c r="B31" s="25">
        <v>1.3999999999999999E-4</v>
      </c>
      <c r="C31" s="43">
        <v>4.4200000000000003E-2</v>
      </c>
      <c r="D31" s="38">
        <f t="shared" si="0"/>
        <v>4.3740000000000001E-2</v>
      </c>
      <c r="E31" s="43"/>
      <c r="F31" s="38">
        <f t="shared" si="1"/>
        <v>3.9442789999999998E-2</v>
      </c>
      <c r="G31" s="38">
        <f t="shared" si="2"/>
        <v>0.90836745370000005</v>
      </c>
      <c r="H31" s="44">
        <v>4.9500000000000002E-2</v>
      </c>
      <c r="I31" s="39">
        <f t="shared" si="3"/>
        <v>4.904E-2</v>
      </c>
      <c r="J31" s="44"/>
      <c r="K31" s="39">
        <f t="shared" si="4"/>
        <v>4.6176790000000002E-2</v>
      </c>
      <c r="L31" s="39">
        <f t="shared" si="5"/>
        <v>1.0634514737</v>
      </c>
      <c r="M31" s="40">
        <v>4.82E-2</v>
      </c>
      <c r="N31" s="40">
        <f t="shared" si="6"/>
        <v>4.7739999999999998E-2</v>
      </c>
      <c r="O31" s="40"/>
      <c r="P31" s="40">
        <f t="shared" si="7"/>
        <v>4.4166789999999997E-2</v>
      </c>
      <c r="Q31" s="40">
        <f t="shared" si="8"/>
        <v>1.0171611736999999</v>
      </c>
      <c r="R31" s="41">
        <v>4.2889999999999998E-2</v>
      </c>
      <c r="S31" s="41">
        <f t="shared" si="9"/>
        <v>4.2429999999999995E-2</v>
      </c>
      <c r="T31" s="41"/>
      <c r="U31" s="41">
        <f t="shared" si="10"/>
        <v>3.9181789999999994E-2</v>
      </c>
      <c r="V31" s="41">
        <f t="shared" si="11"/>
        <v>0.90235662369999992</v>
      </c>
      <c r="W31" s="42">
        <v>3.8399999999999997E-2</v>
      </c>
      <c r="X31" s="42">
        <f t="shared" si="12"/>
        <v>3.7939999999999995E-2</v>
      </c>
      <c r="Y31" s="42"/>
      <c r="Z31" s="42">
        <f t="shared" si="13"/>
        <v>3.6669789999999994E-2</v>
      </c>
      <c r="AA31" s="42">
        <f t="shared" si="14"/>
        <v>0.8445052636999999</v>
      </c>
      <c r="AB31" s="25">
        <v>7.7999999999999999E-4</v>
      </c>
      <c r="AC31" s="25">
        <f t="shared" si="15"/>
        <v>4.6000000000000001E-4</v>
      </c>
    </row>
    <row r="32" spans="1:29" s="15" customFormat="1">
      <c r="A32" s="19">
        <v>280</v>
      </c>
      <c r="B32" s="25">
        <v>1.6000000000000001E-4</v>
      </c>
      <c r="C32" s="43">
        <v>4.3299999999999998E-2</v>
      </c>
      <c r="D32" s="38">
        <f t="shared" si="0"/>
        <v>4.2764999999999997E-2</v>
      </c>
      <c r="E32" s="43"/>
      <c r="F32" s="38">
        <f t="shared" si="1"/>
        <v>3.8467789999999995E-2</v>
      </c>
      <c r="G32" s="38">
        <f t="shared" si="2"/>
        <v>0.88591320369999993</v>
      </c>
      <c r="H32" s="44">
        <v>4.8500000000000001E-2</v>
      </c>
      <c r="I32" s="39">
        <f t="shared" si="3"/>
        <v>4.7965000000000001E-2</v>
      </c>
      <c r="J32" s="44"/>
      <c r="K32" s="39">
        <f t="shared" si="4"/>
        <v>4.5101790000000003E-2</v>
      </c>
      <c r="L32" s="39">
        <f t="shared" si="5"/>
        <v>1.0386942237000001</v>
      </c>
      <c r="M32" s="40">
        <v>4.7199999999999999E-2</v>
      </c>
      <c r="N32" s="40">
        <f t="shared" si="6"/>
        <v>4.6664999999999998E-2</v>
      </c>
      <c r="O32" s="40"/>
      <c r="P32" s="40">
        <f t="shared" si="7"/>
        <v>4.3091789999999998E-2</v>
      </c>
      <c r="Q32" s="40">
        <f t="shared" si="8"/>
        <v>0.99240392369999997</v>
      </c>
      <c r="R32" s="41">
        <v>4.2799999999999998E-2</v>
      </c>
      <c r="S32" s="41">
        <f t="shared" si="9"/>
        <v>4.2264999999999997E-2</v>
      </c>
      <c r="T32" s="41"/>
      <c r="U32" s="41">
        <f t="shared" si="10"/>
        <v>3.9016789999999996E-2</v>
      </c>
      <c r="V32" s="41">
        <f t="shared" si="11"/>
        <v>0.89855667369999992</v>
      </c>
      <c r="W32" s="42">
        <v>3.7499999999999999E-2</v>
      </c>
      <c r="X32" s="42">
        <f t="shared" si="12"/>
        <v>3.6964999999999998E-2</v>
      </c>
      <c r="Y32" s="42"/>
      <c r="Z32" s="42">
        <f t="shared" si="13"/>
        <v>3.5694789999999997E-2</v>
      </c>
      <c r="AA32" s="42">
        <f t="shared" si="14"/>
        <v>0.8220510137</v>
      </c>
      <c r="AB32" s="25">
        <v>9.1E-4</v>
      </c>
      <c r="AC32" s="25">
        <f t="shared" si="15"/>
        <v>5.3499999999999999E-4</v>
      </c>
    </row>
    <row r="33" spans="1:29" s="15" customFormat="1">
      <c r="A33" s="19">
        <v>281</v>
      </c>
      <c r="B33" s="25">
        <v>1.4999999999999999E-4</v>
      </c>
      <c r="C33" s="43">
        <v>4.2299999999999997E-2</v>
      </c>
      <c r="D33" s="38">
        <f t="shared" si="0"/>
        <v>4.1784999999999996E-2</v>
      </c>
      <c r="E33" s="43"/>
      <c r="F33" s="38">
        <f t="shared" si="1"/>
        <v>3.7487789999999993E-2</v>
      </c>
      <c r="G33" s="38">
        <f t="shared" si="2"/>
        <v>0.86334380369999986</v>
      </c>
      <c r="H33" s="44">
        <v>4.7600000000000003E-2</v>
      </c>
      <c r="I33" s="39">
        <f t="shared" si="3"/>
        <v>4.7085000000000002E-2</v>
      </c>
      <c r="J33" s="44"/>
      <c r="K33" s="39">
        <f t="shared" si="4"/>
        <v>4.4221790000000004E-2</v>
      </c>
      <c r="L33" s="39">
        <f t="shared" si="5"/>
        <v>1.0184278237000002</v>
      </c>
      <c r="M33" s="40">
        <v>4.6300000000000001E-2</v>
      </c>
      <c r="N33" s="40">
        <f t="shared" si="6"/>
        <v>4.5784999999999999E-2</v>
      </c>
      <c r="O33" s="40"/>
      <c r="P33" s="40">
        <f t="shared" si="7"/>
        <v>4.2211789999999999E-2</v>
      </c>
      <c r="Q33" s="40">
        <f t="shared" si="8"/>
        <v>0.97213752370000006</v>
      </c>
      <c r="R33" s="41">
        <v>4.2790000000000002E-2</v>
      </c>
      <c r="S33" s="41">
        <f t="shared" si="9"/>
        <v>4.2275E-2</v>
      </c>
      <c r="T33" s="41"/>
      <c r="U33" s="41">
        <f t="shared" si="10"/>
        <v>3.9026789999999999E-2</v>
      </c>
      <c r="V33" s="41">
        <f t="shared" si="11"/>
        <v>0.89878697370000005</v>
      </c>
      <c r="W33" s="42">
        <v>3.6700000000000003E-2</v>
      </c>
      <c r="X33" s="42">
        <f t="shared" si="12"/>
        <v>3.6185000000000002E-2</v>
      </c>
      <c r="Y33" s="42"/>
      <c r="Z33" s="42">
        <f t="shared" si="13"/>
        <v>3.4914790000000001E-2</v>
      </c>
      <c r="AA33" s="42">
        <f t="shared" si="14"/>
        <v>0.80408761370000004</v>
      </c>
      <c r="AB33" s="25">
        <v>8.8000000000000003E-4</v>
      </c>
      <c r="AC33" s="25">
        <f t="shared" si="15"/>
        <v>5.1500000000000005E-4</v>
      </c>
    </row>
    <row r="34" spans="1:29" s="15" customFormat="1">
      <c r="A34" s="19">
        <v>282</v>
      </c>
      <c r="B34" s="25">
        <v>2.5000000000000001E-4</v>
      </c>
      <c r="C34" s="43">
        <v>4.1200000000000001E-2</v>
      </c>
      <c r="D34" s="38">
        <f t="shared" si="0"/>
        <v>4.0594999999999999E-2</v>
      </c>
      <c r="E34" s="43"/>
      <c r="F34" s="38">
        <f t="shared" si="1"/>
        <v>3.6297789999999996E-2</v>
      </c>
      <c r="G34" s="38">
        <f t="shared" si="2"/>
        <v>0.83593810369999999</v>
      </c>
      <c r="H34" s="44">
        <v>4.6600000000000003E-2</v>
      </c>
      <c r="I34" s="39">
        <f t="shared" si="3"/>
        <v>4.5995000000000001E-2</v>
      </c>
      <c r="J34" s="44"/>
      <c r="K34" s="39">
        <f t="shared" si="4"/>
        <v>4.3131790000000003E-2</v>
      </c>
      <c r="L34" s="39">
        <f t="shared" si="5"/>
        <v>0.99332512370000015</v>
      </c>
      <c r="M34" s="40">
        <v>4.5400000000000003E-2</v>
      </c>
      <c r="N34" s="40">
        <f t="shared" si="6"/>
        <v>4.4795000000000001E-2</v>
      </c>
      <c r="O34" s="40"/>
      <c r="P34" s="40">
        <f t="shared" si="7"/>
        <v>4.1221790000000001E-2</v>
      </c>
      <c r="Q34" s="40">
        <f t="shared" si="8"/>
        <v>0.94933782370000008</v>
      </c>
      <c r="R34" s="41">
        <v>4.2729999999999997E-2</v>
      </c>
      <c r="S34" s="41">
        <f t="shared" si="9"/>
        <v>4.2124999999999996E-2</v>
      </c>
      <c r="T34" s="41"/>
      <c r="U34" s="41">
        <f t="shared" si="10"/>
        <v>3.8876789999999994E-2</v>
      </c>
      <c r="V34" s="41">
        <f t="shared" si="11"/>
        <v>0.89533247369999991</v>
      </c>
      <c r="W34" s="42">
        <v>3.5799999999999998E-2</v>
      </c>
      <c r="X34" s="42">
        <f t="shared" si="12"/>
        <v>3.5194999999999997E-2</v>
      </c>
      <c r="Y34" s="42"/>
      <c r="Z34" s="42">
        <f t="shared" si="13"/>
        <v>3.3924789999999996E-2</v>
      </c>
      <c r="AA34" s="42">
        <f t="shared" si="14"/>
        <v>0.78128791369999995</v>
      </c>
      <c r="AB34" s="25">
        <v>9.6000000000000002E-4</v>
      </c>
      <c r="AC34" s="25">
        <f t="shared" si="15"/>
        <v>6.0500000000000007E-4</v>
      </c>
    </row>
    <row r="35" spans="1:29" s="15" customFormat="1">
      <c r="A35" s="19">
        <v>283</v>
      </c>
      <c r="B35" s="25">
        <v>1.3999999999999999E-4</v>
      </c>
      <c r="C35" s="43">
        <v>4.0300000000000002E-2</v>
      </c>
      <c r="D35" s="38">
        <f t="shared" si="0"/>
        <v>3.9795000000000004E-2</v>
      </c>
      <c r="E35" s="43"/>
      <c r="F35" s="38">
        <f t="shared" si="1"/>
        <v>3.5497790000000001E-2</v>
      </c>
      <c r="G35" s="38">
        <f t="shared" si="2"/>
        <v>0.81751410370000011</v>
      </c>
      <c r="H35" s="44">
        <v>4.5699999999999998E-2</v>
      </c>
      <c r="I35" s="39">
        <f t="shared" si="3"/>
        <v>4.5194999999999999E-2</v>
      </c>
      <c r="J35" s="44"/>
      <c r="K35" s="39">
        <f t="shared" si="4"/>
        <v>4.2331790000000001E-2</v>
      </c>
      <c r="L35" s="39">
        <f t="shared" si="5"/>
        <v>0.97490112370000004</v>
      </c>
      <c r="M35" s="40">
        <v>4.4499999999999998E-2</v>
      </c>
      <c r="N35" s="40">
        <f t="shared" si="6"/>
        <v>4.3994999999999999E-2</v>
      </c>
      <c r="O35" s="40"/>
      <c r="P35" s="40">
        <f t="shared" si="7"/>
        <v>4.0421789999999999E-2</v>
      </c>
      <c r="Q35" s="40">
        <f t="shared" si="8"/>
        <v>0.93091382369999998</v>
      </c>
      <c r="R35" s="41">
        <v>4.2709999999999998E-2</v>
      </c>
      <c r="S35" s="41">
        <f t="shared" si="9"/>
        <v>4.2204999999999999E-2</v>
      </c>
      <c r="T35" s="41"/>
      <c r="U35" s="41">
        <f t="shared" si="10"/>
        <v>3.8956789999999998E-2</v>
      </c>
      <c r="V35" s="41">
        <f t="shared" si="11"/>
        <v>0.89717487370000004</v>
      </c>
      <c r="W35" s="42">
        <v>3.49E-2</v>
      </c>
      <c r="X35" s="42">
        <f t="shared" si="12"/>
        <v>3.4395000000000002E-2</v>
      </c>
      <c r="Y35" s="42"/>
      <c r="Z35" s="42">
        <f t="shared" si="13"/>
        <v>3.3124790000000001E-2</v>
      </c>
      <c r="AA35" s="42">
        <f t="shared" si="14"/>
        <v>0.76286391370000006</v>
      </c>
      <c r="AB35" s="25">
        <v>8.7000000000000001E-4</v>
      </c>
      <c r="AC35" s="25">
        <f t="shared" si="15"/>
        <v>5.0500000000000002E-4</v>
      </c>
    </row>
    <row r="36" spans="1:29" s="15" customFormat="1">
      <c r="A36" s="19">
        <v>284</v>
      </c>
      <c r="B36" s="25">
        <v>6.8999999999999997E-5</v>
      </c>
      <c r="C36" s="43">
        <v>3.9399999999999998E-2</v>
      </c>
      <c r="D36" s="38">
        <f t="shared" si="0"/>
        <v>3.8935499999999998E-2</v>
      </c>
      <c r="E36" s="43"/>
      <c r="F36" s="38">
        <f t="shared" si="1"/>
        <v>3.4638289999999995E-2</v>
      </c>
      <c r="G36" s="38">
        <f t="shared" si="2"/>
        <v>0.79771981869999997</v>
      </c>
      <c r="H36" s="44">
        <v>4.4600000000000001E-2</v>
      </c>
      <c r="I36" s="39">
        <f t="shared" si="3"/>
        <v>4.4135500000000001E-2</v>
      </c>
      <c r="J36" s="44"/>
      <c r="K36" s="39">
        <f t="shared" si="4"/>
        <v>4.1272290000000003E-2</v>
      </c>
      <c r="L36" s="39">
        <f t="shared" si="5"/>
        <v>0.95050083870000013</v>
      </c>
      <c r="M36" s="40">
        <v>4.3499999999999997E-2</v>
      </c>
      <c r="N36" s="40">
        <f t="shared" si="6"/>
        <v>4.3035499999999997E-2</v>
      </c>
      <c r="O36" s="40"/>
      <c r="P36" s="40">
        <f t="shared" si="7"/>
        <v>3.9462289999999997E-2</v>
      </c>
      <c r="Q36" s="40">
        <f t="shared" si="8"/>
        <v>0.90881653870000001</v>
      </c>
      <c r="R36" s="41">
        <v>4.265E-2</v>
      </c>
      <c r="S36" s="41">
        <f t="shared" si="9"/>
        <v>4.2185500000000001E-2</v>
      </c>
      <c r="T36" s="41"/>
      <c r="U36" s="41">
        <f t="shared" si="10"/>
        <v>3.8937289999999999E-2</v>
      </c>
      <c r="V36" s="41">
        <f t="shared" si="11"/>
        <v>0.89672578870000008</v>
      </c>
      <c r="W36" s="42">
        <v>3.4099999999999998E-2</v>
      </c>
      <c r="X36" s="42">
        <f t="shared" si="12"/>
        <v>3.3635499999999999E-2</v>
      </c>
      <c r="Y36" s="42"/>
      <c r="Z36" s="42">
        <f t="shared" si="13"/>
        <v>3.2365289999999998E-2</v>
      </c>
      <c r="AA36" s="42">
        <f t="shared" si="14"/>
        <v>0.74537262869999998</v>
      </c>
      <c r="AB36" s="25">
        <v>8.5999999999999998E-4</v>
      </c>
      <c r="AC36" s="25">
        <f t="shared" si="15"/>
        <v>4.6449999999999996E-4</v>
      </c>
    </row>
    <row r="37" spans="1:29" s="15" customFormat="1">
      <c r="A37" s="19">
        <v>285</v>
      </c>
      <c r="B37" s="25">
        <v>1.1E-4</v>
      </c>
      <c r="C37" s="43">
        <v>3.8399999999999997E-2</v>
      </c>
      <c r="D37" s="38">
        <f t="shared" si="0"/>
        <v>3.7844999999999997E-2</v>
      </c>
      <c r="E37" s="43"/>
      <c r="F37" s="38">
        <f t="shared" si="1"/>
        <v>3.3547789999999994E-2</v>
      </c>
      <c r="G37" s="38">
        <f t="shared" si="2"/>
        <v>0.77260560369999987</v>
      </c>
      <c r="H37" s="44">
        <v>4.36E-2</v>
      </c>
      <c r="I37" s="39">
        <f t="shared" si="3"/>
        <v>4.3045E-2</v>
      </c>
      <c r="J37" s="44"/>
      <c r="K37" s="39">
        <f t="shared" si="4"/>
        <v>4.0181790000000002E-2</v>
      </c>
      <c r="L37" s="39">
        <f t="shared" si="5"/>
        <v>0.92538662370000013</v>
      </c>
      <c r="M37" s="40">
        <v>4.2599999999999999E-2</v>
      </c>
      <c r="N37" s="40">
        <f t="shared" si="6"/>
        <v>4.2044999999999999E-2</v>
      </c>
      <c r="O37" s="40"/>
      <c r="P37" s="40">
        <f t="shared" si="7"/>
        <v>3.8471789999999999E-2</v>
      </c>
      <c r="Q37" s="40">
        <f t="shared" si="8"/>
        <v>0.88600532370000007</v>
      </c>
      <c r="R37" s="41">
        <v>4.2639999999999997E-2</v>
      </c>
      <c r="S37" s="41">
        <f t="shared" si="9"/>
        <v>4.2084999999999997E-2</v>
      </c>
      <c r="T37" s="41"/>
      <c r="U37" s="41">
        <f t="shared" si="10"/>
        <v>3.8836789999999996E-2</v>
      </c>
      <c r="V37" s="41">
        <f t="shared" si="11"/>
        <v>0.89441127369999995</v>
      </c>
      <c r="W37" s="42">
        <v>3.4000000000000002E-2</v>
      </c>
      <c r="X37" s="42">
        <f t="shared" si="12"/>
        <v>3.3445000000000003E-2</v>
      </c>
      <c r="Y37" s="42"/>
      <c r="Z37" s="42">
        <f t="shared" si="13"/>
        <v>3.2174790000000002E-2</v>
      </c>
      <c r="AA37" s="42">
        <f t="shared" si="14"/>
        <v>0.74098541370000004</v>
      </c>
      <c r="AB37" s="25">
        <v>1E-3</v>
      </c>
      <c r="AC37" s="25">
        <f t="shared" si="15"/>
        <v>5.5500000000000005E-4</v>
      </c>
    </row>
    <row r="38" spans="1:29" s="15" customFormat="1">
      <c r="A38" s="19">
        <v>286</v>
      </c>
      <c r="B38" s="25">
        <v>8.0000000000000007E-5</v>
      </c>
      <c r="C38" s="43">
        <v>3.7499999999999999E-2</v>
      </c>
      <c r="D38" s="38">
        <f t="shared" si="0"/>
        <v>3.6984999999999997E-2</v>
      </c>
      <c r="E38" s="43"/>
      <c r="F38" s="38">
        <f t="shared" si="1"/>
        <v>3.2687789999999994E-2</v>
      </c>
      <c r="G38" s="38">
        <f t="shared" si="2"/>
        <v>0.75279980369999988</v>
      </c>
      <c r="H38" s="44">
        <v>4.2799999999999998E-2</v>
      </c>
      <c r="I38" s="39">
        <f t="shared" si="3"/>
        <v>4.2284999999999996E-2</v>
      </c>
      <c r="J38" s="44"/>
      <c r="K38" s="39">
        <f t="shared" si="4"/>
        <v>3.9421789999999998E-2</v>
      </c>
      <c r="L38" s="39">
        <f t="shared" si="5"/>
        <v>0.90788382369999998</v>
      </c>
      <c r="M38" s="40">
        <v>4.1700000000000001E-2</v>
      </c>
      <c r="N38" s="40">
        <f t="shared" si="6"/>
        <v>4.1184999999999999E-2</v>
      </c>
      <c r="O38" s="40"/>
      <c r="P38" s="40">
        <f t="shared" si="7"/>
        <v>3.7611789999999999E-2</v>
      </c>
      <c r="Q38" s="40">
        <f t="shared" si="8"/>
        <v>0.86619952369999997</v>
      </c>
      <c r="R38" s="41">
        <v>4.2610000000000002E-2</v>
      </c>
      <c r="S38" s="41">
        <f t="shared" si="9"/>
        <v>4.2095E-2</v>
      </c>
      <c r="T38" s="41"/>
      <c r="U38" s="41">
        <f t="shared" si="10"/>
        <v>3.8846789999999999E-2</v>
      </c>
      <c r="V38" s="41">
        <f t="shared" si="11"/>
        <v>0.89464157369999997</v>
      </c>
      <c r="W38" s="42">
        <v>3.4000000000000002E-2</v>
      </c>
      <c r="X38" s="42">
        <f t="shared" si="12"/>
        <v>3.3485000000000001E-2</v>
      </c>
      <c r="Y38" s="42"/>
      <c r="Z38" s="42">
        <f t="shared" si="13"/>
        <v>3.221479E-2</v>
      </c>
      <c r="AA38" s="42">
        <f t="shared" si="14"/>
        <v>0.74190661369999999</v>
      </c>
      <c r="AB38" s="25">
        <v>9.5E-4</v>
      </c>
      <c r="AC38" s="25">
        <f t="shared" si="15"/>
        <v>5.1500000000000005E-4</v>
      </c>
    </row>
    <row r="39" spans="1:29" s="15" customFormat="1">
      <c r="A39" s="19">
        <v>287</v>
      </c>
      <c r="B39" s="25">
        <v>6.8999999999999997E-5</v>
      </c>
      <c r="C39" s="43">
        <v>3.6400000000000002E-2</v>
      </c>
      <c r="D39" s="38">
        <f t="shared" si="0"/>
        <v>3.5895500000000004E-2</v>
      </c>
      <c r="E39" s="43"/>
      <c r="F39" s="38">
        <f t="shared" si="1"/>
        <v>3.1598290000000001E-2</v>
      </c>
      <c r="G39" s="38">
        <f t="shared" si="2"/>
        <v>0.72770861870000003</v>
      </c>
      <c r="H39" s="44">
        <v>4.1700000000000001E-2</v>
      </c>
      <c r="I39" s="39">
        <f t="shared" si="3"/>
        <v>4.1195500000000003E-2</v>
      </c>
      <c r="J39" s="44"/>
      <c r="K39" s="39">
        <f t="shared" si="4"/>
        <v>3.8332290000000005E-2</v>
      </c>
      <c r="L39" s="39">
        <f t="shared" si="5"/>
        <v>0.88279263870000013</v>
      </c>
      <c r="M39" s="40">
        <v>4.07E-2</v>
      </c>
      <c r="N39" s="40">
        <f t="shared" si="6"/>
        <v>4.0195500000000002E-2</v>
      </c>
      <c r="O39" s="40"/>
      <c r="P39" s="40">
        <f t="shared" si="7"/>
        <v>3.6622290000000002E-2</v>
      </c>
      <c r="Q39" s="40">
        <f t="shared" si="8"/>
        <v>0.84341133870000007</v>
      </c>
      <c r="R39" s="41">
        <v>4.258E-2</v>
      </c>
      <c r="S39" s="41">
        <f t="shared" si="9"/>
        <v>4.2075500000000002E-2</v>
      </c>
      <c r="T39" s="41"/>
      <c r="U39" s="41">
        <f t="shared" si="10"/>
        <v>3.882729E-2</v>
      </c>
      <c r="V39" s="41">
        <f t="shared" si="11"/>
        <v>0.89419248870000001</v>
      </c>
      <c r="W39" s="42">
        <v>3.39E-2</v>
      </c>
      <c r="X39" s="42">
        <f t="shared" si="12"/>
        <v>3.3395500000000002E-2</v>
      </c>
      <c r="Y39" s="42"/>
      <c r="Z39" s="42">
        <f t="shared" si="13"/>
        <v>3.2125290000000001E-2</v>
      </c>
      <c r="AA39" s="42">
        <f t="shared" si="14"/>
        <v>0.73984542870000003</v>
      </c>
      <c r="AB39" s="25">
        <v>9.3999999999999997E-4</v>
      </c>
      <c r="AC39" s="25">
        <f t="shared" si="15"/>
        <v>5.0449999999999996E-4</v>
      </c>
    </row>
    <row r="40" spans="1:29" s="15" customFormat="1">
      <c r="A40" s="19">
        <v>288</v>
      </c>
      <c r="B40" s="25">
        <v>1.1E-4</v>
      </c>
      <c r="C40" s="43">
        <v>3.5700000000000003E-2</v>
      </c>
      <c r="D40" s="38">
        <f t="shared" si="0"/>
        <v>3.5145000000000003E-2</v>
      </c>
      <c r="E40" s="43"/>
      <c r="F40" s="38">
        <f t="shared" si="1"/>
        <v>3.0847790000000003E-2</v>
      </c>
      <c r="G40" s="38">
        <f t="shared" si="2"/>
        <v>0.71042460370000016</v>
      </c>
      <c r="H40" s="44">
        <v>4.0800000000000003E-2</v>
      </c>
      <c r="I40" s="39">
        <f t="shared" si="3"/>
        <v>4.0245000000000003E-2</v>
      </c>
      <c r="J40" s="44"/>
      <c r="K40" s="39">
        <f t="shared" si="4"/>
        <v>3.7381790000000005E-2</v>
      </c>
      <c r="L40" s="39">
        <f t="shared" si="5"/>
        <v>0.86090262370000015</v>
      </c>
      <c r="M40" s="40">
        <v>3.9899999999999998E-2</v>
      </c>
      <c r="N40" s="40">
        <f t="shared" si="6"/>
        <v>3.9344999999999998E-2</v>
      </c>
      <c r="O40" s="40"/>
      <c r="P40" s="40">
        <f t="shared" si="7"/>
        <v>3.5771789999999998E-2</v>
      </c>
      <c r="Q40" s="40">
        <f t="shared" si="8"/>
        <v>0.82382432370000003</v>
      </c>
      <c r="R40" s="41">
        <v>4.258E-2</v>
      </c>
      <c r="S40" s="41">
        <f t="shared" si="9"/>
        <v>4.2025E-2</v>
      </c>
      <c r="T40" s="41"/>
      <c r="U40" s="41">
        <f t="shared" si="10"/>
        <v>3.8776789999999998E-2</v>
      </c>
      <c r="V40" s="41">
        <f t="shared" si="11"/>
        <v>0.89302947369999996</v>
      </c>
      <c r="W40" s="42">
        <v>3.39E-2</v>
      </c>
      <c r="X40" s="42">
        <f t="shared" si="12"/>
        <v>3.3345E-2</v>
      </c>
      <c r="Y40" s="42"/>
      <c r="Z40" s="42">
        <f t="shared" si="13"/>
        <v>3.2074789999999999E-2</v>
      </c>
      <c r="AA40" s="42">
        <f t="shared" si="14"/>
        <v>0.73868241369999998</v>
      </c>
      <c r="AB40" s="25">
        <v>1E-3</v>
      </c>
      <c r="AC40" s="25">
        <f t="shared" si="15"/>
        <v>5.5500000000000005E-4</v>
      </c>
    </row>
    <row r="41" spans="1:29" s="15" customFormat="1">
      <c r="A41" s="19">
        <v>289</v>
      </c>
      <c r="B41" s="25">
        <v>1E-4</v>
      </c>
      <c r="C41" s="43">
        <v>3.4799999999999998E-2</v>
      </c>
      <c r="D41" s="38">
        <f t="shared" si="0"/>
        <v>3.4204999999999999E-2</v>
      </c>
      <c r="E41" s="43"/>
      <c r="F41" s="38">
        <f t="shared" si="1"/>
        <v>2.990779E-2</v>
      </c>
      <c r="G41" s="38">
        <f t="shared" si="2"/>
        <v>0.68877640370000004</v>
      </c>
      <c r="H41" s="44">
        <v>3.9800000000000002E-2</v>
      </c>
      <c r="I41" s="39">
        <f t="shared" si="3"/>
        <v>3.9205000000000004E-2</v>
      </c>
      <c r="J41" s="44"/>
      <c r="K41" s="39">
        <f t="shared" si="4"/>
        <v>3.6341790000000006E-2</v>
      </c>
      <c r="L41" s="39">
        <f t="shared" si="5"/>
        <v>0.8369514237000002</v>
      </c>
      <c r="M41" s="40">
        <v>3.9100000000000003E-2</v>
      </c>
      <c r="N41" s="40">
        <f t="shared" si="6"/>
        <v>3.8505000000000005E-2</v>
      </c>
      <c r="O41" s="40"/>
      <c r="P41" s="40">
        <f t="shared" si="7"/>
        <v>3.4931790000000004E-2</v>
      </c>
      <c r="Q41" s="40">
        <f t="shared" si="8"/>
        <v>0.80447912370000019</v>
      </c>
      <c r="R41" s="41">
        <v>4.2569999999999997E-2</v>
      </c>
      <c r="S41" s="41">
        <f t="shared" si="9"/>
        <v>4.1974999999999998E-2</v>
      </c>
      <c r="T41" s="41"/>
      <c r="U41" s="41">
        <f t="shared" si="10"/>
        <v>3.8726789999999997E-2</v>
      </c>
      <c r="V41" s="41">
        <f t="shared" si="11"/>
        <v>0.89187797369999999</v>
      </c>
      <c r="W41" s="42">
        <v>3.39E-2</v>
      </c>
      <c r="X41" s="42">
        <f t="shared" si="12"/>
        <v>3.3305000000000001E-2</v>
      </c>
      <c r="Y41" s="42"/>
      <c r="Z41" s="42">
        <f t="shared" si="13"/>
        <v>3.203479E-2</v>
      </c>
      <c r="AA41" s="42">
        <f t="shared" si="14"/>
        <v>0.73776121370000003</v>
      </c>
      <c r="AB41" s="25">
        <v>1.09E-3</v>
      </c>
      <c r="AC41" s="25">
        <f t="shared" si="15"/>
        <v>5.9500000000000004E-4</v>
      </c>
    </row>
    <row r="42" spans="1:29" s="15" customFormat="1">
      <c r="A42" s="19">
        <v>290</v>
      </c>
      <c r="B42" s="25">
        <v>1.3999999999999999E-4</v>
      </c>
      <c r="C42" s="43">
        <v>3.4000000000000002E-2</v>
      </c>
      <c r="D42" s="38">
        <f t="shared" si="0"/>
        <v>3.3410000000000002E-2</v>
      </c>
      <c r="E42" s="43"/>
      <c r="F42" s="38">
        <f t="shared" si="1"/>
        <v>2.9112790000000003E-2</v>
      </c>
      <c r="G42" s="38">
        <f t="shared" si="2"/>
        <v>0.67046755370000011</v>
      </c>
      <c r="H42" s="44">
        <v>3.9100000000000003E-2</v>
      </c>
      <c r="I42" s="39">
        <f t="shared" si="3"/>
        <v>3.8510000000000003E-2</v>
      </c>
      <c r="J42" s="44"/>
      <c r="K42" s="39">
        <f t="shared" si="4"/>
        <v>3.5646790000000005E-2</v>
      </c>
      <c r="L42" s="39">
        <f t="shared" si="5"/>
        <v>0.8209455737000001</v>
      </c>
      <c r="M42" s="40">
        <v>3.8199999999999998E-2</v>
      </c>
      <c r="N42" s="40">
        <f t="shared" si="6"/>
        <v>3.7609999999999998E-2</v>
      </c>
      <c r="O42" s="40"/>
      <c r="P42" s="40">
        <f t="shared" si="7"/>
        <v>3.4036789999999997E-2</v>
      </c>
      <c r="Q42" s="40">
        <f t="shared" si="8"/>
        <v>0.78386727369999998</v>
      </c>
      <c r="R42" s="41">
        <v>4.2560000000000001E-2</v>
      </c>
      <c r="S42" s="41">
        <f t="shared" si="9"/>
        <v>4.197E-2</v>
      </c>
      <c r="T42" s="41"/>
      <c r="U42" s="41">
        <f t="shared" si="10"/>
        <v>3.8721789999999999E-2</v>
      </c>
      <c r="V42" s="41">
        <f t="shared" si="11"/>
        <v>0.89176282370000004</v>
      </c>
      <c r="W42" s="42">
        <v>3.3799999999999997E-2</v>
      </c>
      <c r="X42" s="42">
        <f t="shared" si="12"/>
        <v>3.3209999999999996E-2</v>
      </c>
      <c r="Y42" s="42"/>
      <c r="Z42" s="42">
        <f t="shared" si="13"/>
        <v>3.1939789999999996E-2</v>
      </c>
      <c r="AA42" s="42">
        <f t="shared" si="14"/>
        <v>0.73557336369999993</v>
      </c>
      <c r="AB42" s="25">
        <v>1.0399999999999999E-3</v>
      </c>
      <c r="AC42" s="25">
        <f t="shared" si="15"/>
        <v>5.8999999999999992E-4</v>
      </c>
    </row>
    <row r="43" spans="1:29" s="15" customFormat="1">
      <c r="A43" s="19">
        <v>291</v>
      </c>
      <c r="B43" s="25">
        <v>8.0000000000000007E-5</v>
      </c>
      <c r="C43" s="43">
        <v>3.32E-2</v>
      </c>
      <c r="D43" s="38">
        <f t="shared" si="0"/>
        <v>3.2649999999999998E-2</v>
      </c>
      <c r="E43" s="43"/>
      <c r="F43" s="38">
        <f t="shared" si="1"/>
        <v>2.8352789999999999E-2</v>
      </c>
      <c r="G43" s="38">
        <f t="shared" si="2"/>
        <v>0.65296475370000007</v>
      </c>
      <c r="H43" s="44">
        <v>3.8199999999999998E-2</v>
      </c>
      <c r="I43" s="39">
        <f t="shared" si="3"/>
        <v>3.7649999999999996E-2</v>
      </c>
      <c r="J43" s="44"/>
      <c r="K43" s="39">
        <f t="shared" si="4"/>
        <v>3.4786789999999998E-2</v>
      </c>
      <c r="L43" s="39">
        <f t="shared" si="5"/>
        <v>0.8011397737</v>
      </c>
      <c r="M43" s="40">
        <v>3.7400000000000003E-2</v>
      </c>
      <c r="N43" s="40">
        <f t="shared" si="6"/>
        <v>3.6850000000000001E-2</v>
      </c>
      <c r="O43" s="40"/>
      <c r="P43" s="40">
        <f t="shared" si="7"/>
        <v>3.3276790000000001E-2</v>
      </c>
      <c r="Q43" s="40">
        <f t="shared" si="8"/>
        <v>0.76636447370000005</v>
      </c>
      <c r="R43" s="41">
        <v>4.2549999999999998E-2</v>
      </c>
      <c r="S43" s="41">
        <f t="shared" si="9"/>
        <v>4.1999999999999996E-2</v>
      </c>
      <c r="T43" s="41"/>
      <c r="U43" s="41">
        <f t="shared" si="10"/>
        <v>3.8751789999999994E-2</v>
      </c>
      <c r="V43" s="41">
        <f t="shared" si="11"/>
        <v>0.89245372369999987</v>
      </c>
      <c r="W43" s="42">
        <v>3.3700000000000001E-2</v>
      </c>
      <c r="X43" s="42">
        <f t="shared" si="12"/>
        <v>3.3149999999999999E-2</v>
      </c>
      <c r="Y43" s="42"/>
      <c r="Z43" s="42">
        <f t="shared" si="13"/>
        <v>3.1879789999999998E-2</v>
      </c>
      <c r="AA43" s="42">
        <f t="shared" si="14"/>
        <v>0.73419156369999994</v>
      </c>
      <c r="AB43" s="25">
        <v>1.0200000000000001E-3</v>
      </c>
      <c r="AC43" s="25">
        <f t="shared" si="15"/>
        <v>5.5000000000000003E-4</v>
      </c>
    </row>
    <row r="44" spans="1:29" s="15" customFormat="1">
      <c r="A44" s="19">
        <v>292</v>
      </c>
      <c r="B44" s="25">
        <v>1.8000000000000001E-4</v>
      </c>
      <c r="C44" s="43">
        <v>3.2300000000000002E-2</v>
      </c>
      <c r="D44" s="38">
        <f t="shared" si="0"/>
        <v>3.1635000000000003E-2</v>
      </c>
      <c r="E44" s="43"/>
      <c r="F44" s="38">
        <f t="shared" si="1"/>
        <v>2.7337790000000004E-2</v>
      </c>
      <c r="G44" s="38">
        <f t="shared" si="2"/>
        <v>0.6295893037000001</v>
      </c>
      <c r="H44" s="44">
        <v>3.73E-2</v>
      </c>
      <c r="I44" s="39">
        <f t="shared" si="3"/>
        <v>3.6635000000000001E-2</v>
      </c>
      <c r="J44" s="44"/>
      <c r="K44" s="39">
        <f t="shared" si="4"/>
        <v>3.3771790000000003E-2</v>
      </c>
      <c r="L44" s="39">
        <f t="shared" si="5"/>
        <v>0.77776432370000015</v>
      </c>
      <c r="M44" s="40">
        <v>3.6499999999999998E-2</v>
      </c>
      <c r="N44" s="40">
        <f t="shared" si="6"/>
        <v>3.5834999999999999E-2</v>
      </c>
      <c r="O44" s="40"/>
      <c r="P44" s="40">
        <f t="shared" si="7"/>
        <v>3.2261789999999999E-2</v>
      </c>
      <c r="Q44" s="40">
        <f t="shared" si="8"/>
        <v>0.74298902369999997</v>
      </c>
      <c r="R44" s="41">
        <v>4.233E-2</v>
      </c>
      <c r="S44" s="41">
        <f t="shared" si="9"/>
        <v>4.1665000000000001E-2</v>
      </c>
      <c r="T44" s="41"/>
      <c r="U44" s="41">
        <f t="shared" si="10"/>
        <v>3.8416789999999999E-2</v>
      </c>
      <c r="V44" s="41">
        <f t="shared" si="11"/>
        <v>0.88473867370000003</v>
      </c>
      <c r="W44" s="42">
        <v>3.3700000000000001E-2</v>
      </c>
      <c r="X44" s="42">
        <f t="shared" si="12"/>
        <v>3.3035000000000002E-2</v>
      </c>
      <c r="Y44" s="42"/>
      <c r="Z44" s="42">
        <f t="shared" si="13"/>
        <v>3.1764790000000001E-2</v>
      </c>
      <c r="AA44" s="42">
        <f t="shared" si="14"/>
        <v>0.73154311370000003</v>
      </c>
      <c r="AB44" s="25">
        <v>1.15E-3</v>
      </c>
      <c r="AC44" s="25">
        <f t="shared" si="15"/>
        <v>6.6500000000000001E-4</v>
      </c>
    </row>
    <row r="45" spans="1:29" s="15" customFormat="1">
      <c r="A45" s="19">
        <v>293</v>
      </c>
      <c r="B45" s="25">
        <v>3.0000000000000001E-5</v>
      </c>
      <c r="C45" s="43">
        <v>3.1699999999999999E-2</v>
      </c>
      <c r="D45" s="38">
        <f t="shared" si="0"/>
        <v>3.1150000000000001E-2</v>
      </c>
      <c r="E45" s="43"/>
      <c r="F45" s="38">
        <f t="shared" si="1"/>
        <v>2.6852790000000001E-2</v>
      </c>
      <c r="G45" s="38">
        <f t="shared" si="2"/>
        <v>0.61841975370000002</v>
      </c>
      <c r="H45" s="44">
        <v>3.6600000000000001E-2</v>
      </c>
      <c r="I45" s="39">
        <f t="shared" si="3"/>
        <v>3.6049999999999999E-2</v>
      </c>
      <c r="J45" s="44"/>
      <c r="K45" s="39">
        <f t="shared" si="4"/>
        <v>3.3186790000000001E-2</v>
      </c>
      <c r="L45" s="39">
        <f t="shared" si="5"/>
        <v>0.76429177370000001</v>
      </c>
      <c r="M45" s="40">
        <v>3.5799999999999998E-2</v>
      </c>
      <c r="N45" s="40">
        <f t="shared" si="6"/>
        <v>3.5249999999999997E-2</v>
      </c>
      <c r="O45" s="40"/>
      <c r="P45" s="40">
        <f t="shared" si="7"/>
        <v>3.1676789999999996E-2</v>
      </c>
      <c r="Q45" s="40">
        <f t="shared" si="8"/>
        <v>0.72951647369999995</v>
      </c>
      <c r="R45" s="41">
        <v>4.2250000000000003E-2</v>
      </c>
      <c r="S45" s="41">
        <f t="shared" si="9"/>
        <v>4.1700000000000001E-2</v>
      </c>
      <c r="T45" s="41"/>
      <c r="U45" s="41">
        <f t="shared" si="10"/>
        <v>3.845179E-2</v>
      </c>
      <c r="V45" s="41">
        <f t="shared" si="11"/>
        <v>0.88554472370000004</v>
      </c>
      <c r="W45" s="42">
        <v>3.3599999999999998E-2</v>
      </c>
      <c r="X45" s="42">
        <f t="shared" si="12"/>
        <v>3.3049999999999996E-2</v>
      </c>
      <c r="Y45" s="42"/>
      <c r="Z45" s="42">
        <f t="shared" si="13"/>
        <v>3.1779789999999995E-2</v>
      </c>
      <c r="AA45" s="42">
        <f t="shared" si="14"/>
        <v>0.73188856369999988</v>
      </c>
      <c r="AB45" s="25">
        <v>1.07E-3</v>
      </c>
      <c r="AC45" s="25">
        <f t="shared" si="15"/>
        <v>5.5000000000000003E-4</v>
      </c>
    </row>
    <row r="46" spans="1:29" s="15" customFormat="1">
      <c r="A46" s="19">
        <v>294</v>
      </c>
      <c r="B46" s="25">
        <v>2.0000000000000002E-5</v>
      </c>
      <c r="C46" s="43">
        <v>3.1E-2</v>
      </c>
      <c r="D46" s="38">
        <f t="shared" si="0"/>
        <v>3.0460000000000001E-2</v>
      </c>
      <c r="E46" s="43"/>
      <c r="F46" s="38">
        <f t="shared" si="1"/>
        <v>2.6162790000000002E-2</v>
      </c>
      <c r="G46" s="38">
        <f t="shared" si="2"/>
        <v>0.60252905370000009</v>
      </c>
      <c r="H46" s="44">
        <v>3.5700000000000003E-2</v>
      </c>
      <c r="I46" s="39">
        <f t="shared" si="3"/>
        <v>3.5160000000000004E-2</v>
      </c>
      <c r="J46" s="44"/>
      <c r="K46" s="39">
        <f t="shared" si="4"/>
        <v>3.2296790000000006E-2</v>
      </c>
      <c r="L46" s="39">
        <f t="shared" si="5"/>
        <v>0.7437950737000002</v>
      </c>
      <c r="M46" s="40">
        <v>3.5000000000000003E-2</v>
      </c>
      <c r="N46" s="40">
        <f t="shared" si="6"/>
        <v>3.4460000000000005E-2</v>
      </c>
      <c r="O46" s="40"/>
      <c r="P46" s="40">
        <f t="shared" si="7"/>
        <v>3.0886790000000004E-2</v>
      </c>
      <c r="Q46" s="40">
        <f t="shared" si="8"/>
        <v>0.71132277370000019</v>
      </c>
      <c r="R46" s="41">
        <v>4.2209999999999998E-2</v>
      </c>
      <c r="S46" s="41">
        <f t="shared" si="9"/>
        <v>4.1669999999999999E-2</v>
      </c>
      <c r="T46" s="41"/>
      <c r="U46" s="41">
        <f t="shared" si="10"/>
        <v>3.8421789999999997E-2</v>
      </c>
      <c r="V46" s="41">
        <f t="shared" si="11"/>
        <v>0.88485382369999999</v>
      </c>
      <c r="W46" s="42">
        <v>3.3500000000000002E-2</v>
      </c>
      <c r="X46" s="42">
        <f t="shared" si="12"/>
        <v>3.2960000000000003E-2</v>
      </c>
      <c r="Y46" s="42"/>
      <c r="Z46" s="42">
        <f t="shared" si="13"/>
        <v>3.1689790000000002E-2</v>
      </c>
      <c r="AA46" s="42">
        <f t="shared" si="14"/>
        <v>0.72981586370000007</v>
      </c>
      <c r="AB46" s="25">
        <v>1.06E-3</v>
      </c>
      <c r="AC46" s="25">
        <f t="shared" si="15"/>
        <v>5.4000000000000001E-4</v>
      </c>
    </row>
    <row r="47" spans="1:29" s="15" customFormat="1">
      <c r="A47" s="19">
        <v>295</v>
      </c>
      <c r="B47" s="25">
        <v>9.0000000000000006E-5</v>
      </c>
      <c r="C47" s="43">
        <v>3.04E-2</v>
      </c>
      <c r="D47" s="38">
        <f t="shared" si="0"/>
        <v>2.9765E-2</v>
      </c>
      <c r="E47" s="43"/>
      <c r="F47" s="38">
        <f t="shared" si="1"/>
        <v>2.5467790000000001E-2</v>
      </c>
      <c r="G47" s="38">
        <f t="shared" si="2"/>
        <v>0.5865232037</v>
      </c>
      <c r="H47" s="44">
        <v>3.5000000000000003E-2</v>
      </c>
      <c r="I47" s="39">
        <f t="shared" si="3"/>
        <v>3.4365000000000007E-2</v>
      </c>
      <c r="J47" s="44"/>
      <c r="K47" s="39">
        <f t="shared" si="4"/>
        <v>3.1501790000000009E-2</v>
      </c>
      <c r="L47" s="39">
        <f t="shared" si="5"/>
        <v>0.72548622370000027</v>
      </c>
      <c r="M47" s="40">
        <v>3.4200000000000001E-2</v>
      </c>
      <c r="N47" s="40">
        <f t="shared" si="6"/>
        <v>3.3565000000000005E-2</v>
      </c>
      <c r="O47" s="40"/>
      <c r="P47" s="40">
        <f t="shared" si="7"/>
        <v>2.9991790000000004E-2</v>
      </c>
      <c r="Q47" s="40">
        <f t="shared" si="8"/>
        <v>0.69071092370000009</v>
      </c>
      <c r="R47" s="41">
        <v>4.2139999999999997E-2</v>
      </c>
      <c r="S47" s="41">
        <f t="shared" si="9"/>
        <v>4.1505E-2</v>
      </c>
      <c r="T47" s="41"/>
      <c r="U47" s="41">
        <f t="shared" si="10"/>
        <v>3.8256789999999999E-2</v>
      </c>
      <c r="V47" s="41">
        <f t="shared" si="11"/>
        <v>0.88105387369999999</v>
      </c>
      <c r="W47" s="42">
        <v>3.32E-2</v>
      </c>
      <c r="X47" s="42">
        <f t="shared" si="12"/>
        <v>3.2565000000000004E-2</v>
      </c>
      <c r="Y47" s="42"/>
      <c r="Z47" s="42">
        <f t="shared" si="13"/>
        <v>3.1294790000000003E-2</v>
      </c>
      <c r="AA47" s="42">
        <f t="shared" si="14"/>
        <v>0.72071901370000013</v>
      </c>
      <c r="AB47" s="25">
        <v>1.1800000000000001E-3</v>
      </c>
      <c r="AC47" s="25">
        <f t="shared" si="15"/>
        <v>6.3500000000000004E-4</v>
      </c>
    </row>
    <row r="48" spans="1:29" s="15" customFormat="1">
      <c r="A48" s="18">
        <v>296</v>
      </c>
      <c r="B48" s="25">
        <v>1.2E-4</v>
      </c>
      <c r="C48" s="38">
        <v>2.98E-2</v>
      </c>
      <c r="D48" s="38">
        <f t="shared" si="0"/>
        <v>2.912E-2</v>
      </c>
      <c r="E48" s="38"/>
      <c r="F48" s="38">
        <f t="shared" si="1"/>
        <v>2.4822790000000001E-2</v>
      </c>
      <c r="G48" s="38">
        <f t="shared" si="2"/>
        <v>0.57166885370000009</v>
      </c>
      <c r="H48" s="39">
        <v>3.44E-2</v>
      </c>
      <c r="I48" s="39">
        <f t="shared" si="3"/>
        <v>3.372E-2</v>
      </c>
      <c r="J48" s="39"/>
      <c r="K48" s="39">
        <f t="shared" si="4"/>
        <v>3.0856789999999999E-2</v>
      </c>
      <c r="L48" s="39">
        <f t="shared" si="5"/>
        <v>0.71063187370000003</v>
      </c>
      <c r="M48" s="40">
        <v>3.3500000000000002E-2</v>
      </c>
      <c r="N48" s="40">
        <f t="shared" si="6"/>
        <v>3.2820000000000002E-2</v>
      </c>
      <c r="O48" s="40"/>
      <c r="P48" s="40">
        <f t="shared" si="7"/>
        <v>2.9246790000000002E-2</v>
      </c>
      <c r="Q48" s="40">
        <f t="shared" si="8"/>
        <v>0.67355357370000002</v>
      </c>
      <c r="R48" s="41">
        <v>4.2079999999999999E-2</v>
      </c>
      <c r="S48" s="41">
        <f t="shared" si="9"/>
        <v>4.1399999999999999E-2</v>
      </c>
      <c r="T48" s="41"/>
      <c r="U48" s="41">
        <f t="shared" si="10"/>
        <v>3.8151789999999998E-2</v>
      </c>
      <c r="V48" s="41">
        <f t="shared" si="11"/>
        <v>0.87863572369999998</v>
      </c>
      <c r="W48" s="42">
        <v>3.3099999999999997E-2</v>
      </c>
      <c r="X48" s="42">
        <f t="shared" si="12"/>
        <v>3.2419999999999997E-2</v>
      </c>
      <c r="Y48" s="42"/>
      <c r="Z48" s="42">
        <f t="shared" si="13"/>
        <v>3.1149789999999997E-2</v>
      </c>
      <c r="AA48" s="42">
        <f t="shared" si="14"/>
        <v>0.71737966369999995</v>
      </c>
      <c r="AB48" s="25">
        <v>1.24E-3</v>
      </c>
      <c r="AC48" s="25">
        <f t="shared" si="15"/>
        <v>6.8000000000000005E-4</v>
      </c>
    </row>
    <row r="49" spans="1:29" s="15" customFormat="1">
      <c r="A49" s="18">
        <v>297</v>
      </c>
      <c r="B49" s="25">
        <v>1.2999999999999999E-4</v>
      </c>
      <c r="C49" s="38">
        <v>2.92E-2</v>
      </c>
      <c r="D49" s="38">
        <f t="shared" si="0"/>
        <v>2.8555000000000001E-2</v>
      </c>
      <c r="E49" s="38"/>
      <c r="F49" s="38">
        <f t="shared" si="1"/>
        <v>2.4257790000000001E-2</v>
      </c>
      <c r="G49" s="38">
        <f t="shared" si="2"/>
        <v>0.5586569037000001</v>
      </c>
      <c r="H49" s="39">
        <v>3.3599999999999998E-2</v>
      </c>
      <c r="I49" s="39">
        <f t="shared" si="3"/>
        <v>3.2954999999999998E-2</v>
      </c>
      <c r="J49" s="39"/>
      <c r="K49" s="39">
        <f t="shared" si="4"/>
        <v>3.0091789999999997E-2</v>
      </c>
      <c r="L49" s="39">
        <f t="shared" si="5"/>
        <v>0.69301392369999992</v>
      </c>
      <c r="M49" s="40">
        <v>3.2899999999999999E-2</v>
      </c>
      <c r="N49" s="40">
        <f t="shared" si="6"/>
        <v>3.2254999999999999E-2</v>
      </c>
      <c r="O49" s="40"/>
      <c r="P49" s="40">
        <f t="shared" si="7"/>
        <v>2.8681789999999999E-2</v>
      </c>
      <c r="Q49" s="40">
        <f t="shared" si="8"/>
        <v>0.66054162370000002</v>
      </c>
      <c r="R49" s="41">
        <v>4.2029999999999998E-2</v>
      </c>
      <c r="S49" s="41">
        <f t="shared" si="9"/>
        <v>4.1384999999999998E-2</v>
      </c>
      <c r="T49" s="41"/>
      <c r="U49" s="41">
        <f t="shared" si="10"/>
        <v>3.8136789999999997E-2</v>
      </c>
      <c r="V49" s="41">
        <f t="shared" si="11"/>
        <v>0.87829027370000001</v>
      </c>
      <c r="W49" s="42">
        <v>3.3099999999999997E-2</v>
      </c>
      <c r="X49" s="42">
        <f t="shared" si="12"/>
        <v>3.2454999999999998E-2</v>
      </c>
      <c r="Y49" s="42"/>
      <c r="Z49" s="42">
        <f t="shared" si="13"/>
        <v>3.1184789999999997E-2</v>
      </c>
      <c r="AA49" s="42">
        <f t="shared" si="14"/>
        <v>0.71818571369999995</v>
      </c>
      <c r="AB49" s="25">
        <v>1.16E-3</v>
      </c>
      <c r="AC49" s="25">
        <f t="shared" si="15"/>
        <v>6.4499999999999996E-4</v>
      </c>
    </row>
    <row r="50" spans="1:29" s="15" customFormat="1">
      <c r="A50" s="18">
        <v>298</v>
      </c>
      <c r="B50" s="25">
        <v>1.3999999999999999E-4</v>
      </c>
      <c r="C50" s="38">
        <v>2.86E-2</v>
      </c>
      <c r="D50" s="38">
        <f t="shared" si="0"/>
        <v>2.7925000000000002E-2</v>
      </c>
      <c r="E50" s="38"/>
      <c r="F50" s="38">
        <f t="shared" si="1"/>
        <v>2.3627790000000003E-2</v>
      </c>
      <c r="G50" s="38">
        <f t="shared" si="2"/>
        <v>0.54414800370000005</v>
      </c>
      <c r="H50" s="39">
        <v>3.3000000000000002E-2</v>
      </c>
      <c r="I50" s="39">
        <f t="shared" si="3"/>
        <v>3.2325E-2</v>
      </c>
      <c r="J50" s="39"/>
      <c r="K50" s="39">
        <f t="shared" si="4"/>
        <v>2.9461789999999998E-2</v>
      </c>
      <c r="L50" s="39">
        <f t="shared" si="5"/>
        <v>0.67850502369999999</v>
      </c>
      <c r="M50" s="40">
        <v>3.2300000000000002E-2</v>
      </c>
      <c r="N50" s="40">
        <f t="shared" si="6"/>
        <v>3.1625E-2</v>
      </c>
      <c r="O50" s="40"/>
      <c r="P50" s="40">
        <f t="shared" si="7"/>
        <v>2.805179E-2</v>
      </c>
      <c r="Q50" s="40">
        <f t="shared" si="8"/>
        <v>0.64603272369999998</v>
      </c>
      <c r="R50" s="41">
        <v>4.1759999999999999E-2</v>
      </c>
      <c r="S50" s="41">
        <f t="shared" si="9"/>
        <v>4.1084999999999997E-2</v>
      </c>
      <c r="T50" s="41"/>
      <c r="U50" s="41">
        <f t="shared" si="10"/>
        <v>3.7836789999999995E-2</v>
      </c>
      <c r="V50" s="41">
        <f t="shared" si="11"/>
        <v>0.87138127369999996</v>
      </c>
      <c r="W50" s="42">
        <v>3.3000000000000002E-2</v>
      </c>
      <c r="X50" s="42">
        <f t="shared" si="12"/>
        <v>3.2325E-2</v>
      </c>
      <c r="Y50" s="42"/>
      <c r="Z50" s="42">
        <f t="shared" si="13"/>
        <v>3.1054789999999999E-2</v>
      </c>
      <c r="AA50" s="42">
        <f t="shared" si="14"/>
        <v>0.71519181369999996</v>
      </c>
      <c r="AB50" s="25">
        <v>1.2099999999999999E-3</v>
      </c>
      <c r="AC50" s="25">
        <f t="shared" si="15"/>
        <v>6.7499999999999993E-4</v>
      </c>
    </row>
    <row r="51" spans="1:29" s="15" customFormat="1">
      <c r="A51" s="18">
        <v>299</v>
      </c>
      <c r="B51" s="25">
        <v>8.0000000000000007E-5</v>
      </c>
      <c r="C51" s="38">
        <v>2.8000000000000001E-2</v>
      </c>
      <c r="D51" s="38">
        <f t="shared" si="0"/>
        <v>2.7335000000000002E-2</v>
      </c>
      <c r="E51" s="38"/>
      <c r="F51" s="38">
        <f t="shared" si="1"/>
        <v>2.3037790000000002E-2</v>
      </c>
      <c r="G51" s="38">
        <f t="shared" si="2"/>
        <v>0.53056030370000007</v>
      </c>
      <c r="H51" s="39">
        <v>3.2300000000000002E-2</v>
      </c>
      <c r="I51" s="39">
        <f t="shared" si="3"/>
        <v>3.1635000000000003E-2</v>
      </c>
      <c r="J51" s="39"/>
      <c r="K51" s="39">
        <f t="shared" si="4"/>
        <v>2.8771790000000002E-2</v>
      </c>
      <c r="L51" s="39">
        <f t="shared" si="5"/>
        <v>0.66261432370000006</v>
      </c>
      <c r="M51" s="40">
        <v>3.15E-2</v>
      </c>
      <c r="N51" s="40">
        <f t="shared" si="6"/>
        <v>3.0835000000000001E-2</v>
      </c>
      <c r="O51" s="40"/>
      <c r="P51" s="40">
        <f t="shared" si="7"/>
        <v>2.7261790000000001E-2</v>
      </c>
      <c r="Q51" s="40">
        <f t="shared" si="8"/>
        <v>0.62783902370000011</v>
      </c>
      <c r="R51" s="41">
        <v>4.1750000000000002E-2</v>
      </c>
      <c r="S51" s="41">
        <f t="shared" si="9"/>
        <v>4.1085000000000003E-2</v>
      </c>
      <c r="T51" s="41"/>
      <c r="U51" s="41">
        <f t="shared" si="10"/>
        <v>3.7836790000000002E-2</v>
      </c>
      <c r="V51" s="41">
        <f t="shared" si="11"/>
        <v>0.87138127370000007</v>
      </c>
      <c r="W51" s="42">
        <v>3.2899999999999999E-2</v>
      </c>
      <c r="X51" s="42">
        <f t="shared" si="12"/>
        <v>3.2235E-2</v>
      </c>
      <c r="Y51" s="42"/>
      <c r="Z51" s="42">
        <f t="shared" si="13"/>
        <v>3.0964789999999999E-2</v>
      </c>
      <c r="AA51" s="42">
        <f t="shared" si="14"/>
        <v>0.71311911370000003</v>
      </c>
      <c r="AB51" s="25">
        <v>1.25E-3</v>
      </c>
      <c r="AC51" s="25">
        <f t="shared" si="15"/>
        <v>6.6500000000000001E-4</v>
      </c>
    </row>
    <row r="52" spans="1:29" s="15" customFormat="1">
      <c r="A52" s="18">
        <v>300</v>
      </c>
      <c r="B52" s="25">
        <v>8.0000000000000007E-5</v>
      </c>
      <c r="C52" s="38">
        <v>2.7400000000000001E-2</v>
      </c>
      <c r="D52" s="38">
        <f t="shared" si="0"/>
        <v>2.6765000000000001E-2</v>
      </c>
      <c r="E52" s="38"/>
      <c r="F52" s="38">
        <f t="shared" si="1"/>
        <v>2.2467790000000001E-2</v>
      </c>
      <c r="G52" s="38">
        <f t="shared" si="2"/>
        <v>0.51743320370000001</v>
      </c>
      <c r="H52" s="39">
        <v>3.1699999999999999E-2</v>
      </c>
      <c r="I52" s="39">
        <f t="shared" si="3"/>
        <v>3.1064999999999999E-2</v>
      </c>
      <c r="J52" s="39"/>
      <c r="K52" s="39">
        <f t="shared" si="4"/>
        <v>2.8201789999999997E-2</v>
      </c>
      <c r="L52" s="39">
        <f t="shared" si="5"/>
        <v>0.6494872237</v>
      </c>
      <c r="M52" s="40">
        <v>3.0800000000000001E-2</v>
      </c>
      <c r="N52" s="40">
        <f t="shared" si="6"/>
        <v>3.0165000000000001E-2</v>
      </c>
      <c r="O52" s="40"/>
      <c r="P52" s="40">
        <f t="shared" si="7"/>
        <v>2.6591790000000001E-2</v>
      </c>
      <c r="Q52" s="40">
        <f t="shared" si="8"/>
        <v>0.6124089237</v>
      </c>
      <c r="R52" s="41">
        <v>4.172E-2</v>
      </c>
      <c r="S52" s="41">
        <f t="shared" si="9"/>
        <v>4.1085000000000003E-2</v>
      </c>
      <c r="T52" s="41"/>
      <c r="U52" s="41">
        <f t="shared" si="10"/>
        <v>3.7836790000000002E-2</v>
      </c>
      <c r="V52" s="41">
        <f t="shared" si="11"/>
        <v>0.87138127370000007</v>
      </c>
      <c r="W52" s="42">
        <v>3.2899999999999999E-2</v>
      </c>
      <c r="X52" s="42">
        <f t="shared" si="12"/>
        <v>3.2265000000000002E-2</v>
      </c>
      <c r="Y52" s="42"/>
      <c r="Z52" s="42">
        <f t="shared" si="13"/>
        <v>3.0994790000000001E-2</v>
      </c>
      <c r="AA52" s="42">
        <f t="shared" si="14"/>
        <v>0.71381001370000008</v>
      </c>
      <c r="AB52" s="25">
        <v>1.1900000000000001E-3</v>
      </c>
      <c r="AC52" s="25">
        <f t="shared" si="15"/>
        <v>6.3500000000000004E-4</v>
      </c>
    </row>
    <row r="53" spans="1:29" s="15" customFormat="1">
      <c r="A53" s="18">
        <v>301</v>
      </c>
      <c r="B53" s="25">
        <v>1.2E-4</v>
      </c>
      <c r="C53" s="38">
        <v>2.7E-2</v>
      </c>
      <c r="D53" s="38">
        <f t="shared" si="0"/>
        <v>2.6304999999999999E-2</v>
      </c>
      <c r="E53" s="38"/>
      <c r="F53" s="38">
        <f t="shared" si="1"/>
        <v>2.2007789999999999E-2</v>
      </c>
      <c r="G53" s="38">
        <f t="shared" si="2"/>
        <v>0.50683940370000002</v>
      </c>
      <c r="H53" s="39">
        <v>3.1099999999999999E-2</v>
      </c>
      <c r="I53" s="39">
        <f t="shared" si="3"/>
        <v>3.0404999999999998E-2</v>
      </c>
      <c r="J53" s="39"/>
      <c r="K53" s="39">
        <f t="shared" si="4"/>
        <v>2.7541789999999997E-2</v>
      </c>
      <c r="L53" s="39">
        <f t="shared" si="5"/>
        <v>0.63428742369999991</v>
      </c>
      <c r="M53" s="40">
        <v>3.0300000000000001E-2</v>
      </c>
      <c r="N53" s="40">
        <f t="shared" si="6"/>
        <v>2.9604999999999999E-2</v>
      </c>
      <c r="O53" s="40"/>
      <c r="P53" s="40">
        <f t="shared" si="7"/>
        <v>2.6031789999999999E-2</v>
      </c>
      <c r="Q53" s="40">
        <f t="shared" si="8"/>
        <v>0.59951212369999995</v>
      </c>
      <c r="R53" s="41">
        <v>4.165E-2</v>
      </c>
      <c r="S53" s="41">
        <f t="shared" si="9"/>
        <v>4.0954999999999998E-2</v>
      </c>
      <c r="T53" s="41"/>
      <c r="U53" s="41">
        <f t="shared" si="10"/>
        <v>3.7706789999999997E-2</v>
      </c>
      <c r="V53" s="41">
        <f t="shared" si="11"/>
        <v>0.86838737369999996</v>
      </c>
      <c r="W53" s="42">
        <v>3.2800000000000003E-2</v>
      </c>
      <c r="X53" s="42">
        <f t="shared" si="12"/>
        <v>3.2105000000000002E-2</v>
      </c>
      <c r="Y53" s="42"/>
      <c r="Z53" s="42">
        <f t="shared" si="13"/>
        <v>3.0834790000000001E-2</v>
      </c>
      <c r="AA53" s="42">
        <f t="shared" si="14"/>
        <v>0.71012521370000004</v>
      </c>
      <c r="AB53" s="25">
        <v>1.2700000000000001E-3</v>
      </c>
      <c r="AC53" s="25">
        <f t="shared" si="15"/>
        <v>6.9500000000000009E-4</v>
      </c>
    </row>
    <row r="54" spans="1:29" s="15" customFormat="1">
      <c r="A54" s="18">
        <v>302</v>
      </c>
      <c r="B54" s="25">
        <v>9.0000000000000006E-5</v>
      </c>
      <c r="C54" s="38">
        <v>2.64E-2</v>
      </c>
      <c r="D54" s="38">
        <f t="shared" si="0"/>
        <v>2.5725000000000001E-2</v>
      </c>
      <c r="E54" s="38"/>
      <c r="F54" s="38">
        <f t="shared" si="1"/>
        <v>2.1427790000000002E-2</v>
      </c>
      <c r="G54" s="38">
        <f t="shared" si="2"/>
        <v>0.49348200370000006</v>
      </c>
      <c r="H54" s="39">
        <v>3.0499999999999999E-2</v>
      </c>
      <c r="I54" s="39">
        <f t="shared" si="3"/>
        <v>2.9825000000000001E-2</v>
      </c>
      <c r="J54" s="39"/>
      <c r="K54" s="39">
        <f t="shared" si="4"/>
        <v>2.6961789999999999E-2</v>
      </c>
      <c r="L54" s="39">
        <f t="shared" si="5"/>
        <v>0.62093002370000006</v>
      </c>
      <c r="M54" s="40">
        <v>2.98E-2</v>
      </c>
      <c r="N54" s="40">
        <f t="shared" si="6"/>
        <v>2.9125000000000002E-2</v>
      </c>
      <c r="O54" s="40"/>
      <c r="P54" s="40">
        <f t="shared" si="7"/>
        <v>2.5551790000000001E-2</v>
      </c>
      <c r="Q54" s="40">
        <f t="shared" si="8"/>
        <v>0.58845772370000005</v>
      </c>
      <c r="R54" s="41">
        <v>4.1640000000000003E-2</v>
      </c>
      <c r="S54" s="41">
        <f t="shared" si="9"/>
        <v>4.0965000000000001E-2</v>
      </c>
      <c r="T54" s="41"/>
      <c r="U54" s="41">
        <f t="shared" si="10"/>
        <v>3.771679E-2</v>
      </c>
      <c r="V54" s="41">
        <f t="shared" si="11"/>
        <v>0.86861767370000009</v>
      </c>
      <c r="W54" s="42">
        <v>3.2800000000000003E-2</v>
      </c>
      <c r="X54" s="42">
        <f t="shared" si="12"/>
        <v>3.2125000000000001E-2</v>
      </c>
      <c r="Y54" s="42"/>
      <c r="Z54" s="42">
        <f t="shared" si="13"/>
        <v>3.085479E-2</v>
      </c>
      <c r="AA54" s="42">
        <f t="shared" si="14"/>
        <v>0.71058581370000007</v>
      </c>
      <c r="AB54" s="25">
        <v>1.2600000000000001E-3</v>
      </c>
      <c r="AC54" s="25">
        <f t="shared" si="15"/>
        <v>6.7500000000000004E-4</v>
      </c>
    </row>
    <row r="55" spans="1:29" s="15" customFormat="1">
      <c r="A55" s="18">
        <v>303</v>
      </c>
      <c r="B55" s="25">
        <v>1E-4</v>
      </c>
      <c r="C55" s="38">
        <v>2.58E-2</v>
      </c>
      <c r="D55" s="38">
        <f t="shared" si="0"/>
        <v>2.5075E-2</v>
      </c>
      <c r="E55" s="38"/>
      <c r="F55" s="38">
        <f t="shared" si="1"/>
        <v>2.0777790000000001E-2</v>
      </c>
      <c r="G55" s="38">
        <f t="shared" si="2"/>
        <v>0.47851250370000004</v>
      </c>
      <c r="H55" s="39">
        <v>2.9899999999999999E-2</v>
      </c>
      <c r="I55" s="39">
        <f t="shared" si="3"/>
        <v>2.9175E-2</v>
      </c>
      <c r="J55" s="39"/>
      <c r="K55" s="39">
        <f t="shared" si="4"/>
        <v>2.6311789999999998E-2</v>
      </c>
      <c r="L55" s="39">
        <f t="shared" si="5"/>
        <v>0.60596052369999998</v>
      </c>
      <c r="M55" s="40">
        <v>2.9000000000000001E-2</v>
      </c>
      <c r="N55" s="40">
        <f t="shared" si="6"/>
        <v>2.8275000000000002E-2</v>
      </c>
      <c r="O55" s="40"/>
      <c r="P55" s="40">
        <f t="shared" si="7"/>
        <v>2.4701790000000001E-2</v>
      </c>
      <c r="Q55" s="40">
        <f t="shared" si="8"/>
        <v>0.56888222370000008</v>
      </c>
      <c r="R55" s="41">
        <v>4.1640000000000003E-2</v>
      </c>
      <c r="S55" s="41">
        <f t="shared" si="9"/>
        <v>4.0915E-2</v>
      </c>
      <c r="T55" s="41"/>
      <c r="U55" s="41">
        <f t="shared" si="10"/>
        <v>3.7666789999999999E-2</v>
      </c>
      <c r="V55" s="41">
        <f t="shared" si="11"/>
        <v>0.86746617370000001</v>
      </c>
      <c r="W55" s="42">
        <v>3.2800000000000003E-2</v>
      </c>
      <c r="X55" s="42">
        <f t="shared" si="12"/>
        <v>3.2074999999999999E-2</v>
      </c>
      <c r="Y55" s="42"/>
      <c r="Z55" s="42">
        <f t="shared" si="13"/>
        <v>3.0804789999999999E-2</v>
      </c>
      <c r="AA55" s="42">
        <f t="shared" si="14"/>
        <v>0.70943431369999999</v>
      </c>
      <c r="AB55" s="25">
        <v>1.3500000000000001E-3</v>
      </c>
      <c r="AC55" s="25">
        <f t="shared" si="15"/>
        <v>7.2500000000000006E-4</v>
      </c>
    </row>
    <row r="56" spans="1:29" s="15" customFormat="1">
      <c r="A56" s="18">
        <v>304</v>
      </c>
      <c r="B56" s="25">
        <v>6.8999999999999997E-5</v>
      </c>
      <c r="C56" s="38">
        <v>2.5399999999999999E-2</v>
      </c>
      <c r="D56" s="38">
        <f t="shared" si="0"/>
        <v>2.4705499999999998E-2</v>
      </c>
      <c r="E56" s="38"/>
      <c r="F56" s="38">
        <f t="shared" si="1"/>
        <v>2.0408289999999999E-2</v>
      </c>
      <c r="G56" s="38">
        <f t="shared" si="2"/>
        <v>0.47000291869999999</v>
      </c>
      <c r="H56" s="39">
        <v>2.9399999999999999E-2</v>
      </c>
      <c r="I56" s="39">
        <f t="shared" si="3"/>
        <v>2.8705499999999998E-2</v>
      </c>
      <c r="J56" s="39"/>
      <c r="K56" s="39">
        <f t="shared" si="4"/>
        <v>2.5842289999999997E-2</v>
      </c>
      <c r="L56" s="39">
        <f t="shared" si="5"/>
        <v>0.59514793869999993</v>
      </c>
      <c r="M56" s="40">
        <v>2.87E-2</v>
      </c>
      <c r="N56" s="40">
        <f t="shared" si="6"/>
        <v>2.8005499999999999E-2</v>
      </c>
      <c r="O56" s="40"/>
      <c r="P56" s="40">
        <f t="shared" si="7"/>
        <v>2.4432289999999999E-2</v>
      </c>
      <c r="Q56" s="40">
        <f t="shared" si="8"/>
        <v>0.56267563870000004</v>
      </c>
      <c r="R56" s="41">
        <v>4.163E-2</v>
      </c>
      <c r="S56" s="41">
        <f t="shared" si="9"/>
        <v>4.09355E-2</v>
      </c>
      <c r="T56" s="41"/>
      <c r="U56" s="41">
        <f t="shared" si="10"/>
        <v>3.7687289999999998E-2</v>
      </c>
      <c r="V56" s="41">
        <f t="shared" si="11"/>
        <v>0.8679382887</v>
      </c>
      <c r="W56" s="42">
        <v>3.27E-2</v>
      </c>
      <c r="X56" s="42">
        <f t="shared" si="12"/>
        <v>3.2005499999999999E-2</v>
      </c>
      <c r="Y56" s="42"/>
      <c r="Z56" s="42">
        <f t="shared" si="13"/>
        <v>3.0735289999999998E-2</v>
      </c>
      <c r="AA56" s="42">
        <f t="shared" si="14"/>
        <v>0.70783372870000005</v>
      </c>
      <c r="AB56" s="25">
        <v>1.32E-3</v>
      </c>
      <c r="AC56" s="25">
        <f t="shared" si="15"/>
        <v>6.9450000000000002E-4</v>
      </c>
    </row>
    <row r="57" spans="1:29" s="15" customFormat="1">
      <c r="A57" s="18">
        <v>305</v>
      </c>
      <c r="B57" s="25">
        <v>9.0000000000000006E-5</v>
      </c>
      <c r="C57" s="38">
        <v>2.4899999999999999E-2</v>
      </c>
      <c r="D57" s="38">
        <f t="shared" si="0"/>
        <v>2.4145E-2</v>
      </c>
      <c r="E57" s="38"/>
      <c r="F57" s="38">
        <f t="shared" si="1"/>
        <v>1.9847790000000001E-2</v>
      </c>
      <c r="G57" s="38">
        <f t="shared" si="2"/>
        <v>0.45709460370000005</v>
      </c>
      <c r="H57" s="39">
        <v>2.8799999999999999E-2</v>
      </c>
      <c r="I57" s="39">
        <f t="shared" si="3"/>
        <v>2.8045E-2</v>
      </c>
      <c r="J57" s="39"/>
      <c r="K57" s="39">
        <f t="shared" si="4"/>
        <v>2.5181789999999999E-2</v>
      </c>
      <c r="L57" s="39">
        <f t="shared" si="5"/>
        <v>0.57993662369999999</v>
      </c>
      <c r="M57" s="40">
        <v>2.8000000000000001E-2</v>
      </c>
      <c r="N57" s="40">
        <f t="shared" si="6"/>
        <v>2.7245000000000002E-2</v>
      </c>
      <c r="O57" s="40"/>
      <c r="P57" s="40">
        <f t="shared" si="7"/>
        <v>2.3671790000000002E-2</v>
      </c>
      <c r="Q57" s="40">
        <f t="shared" si="8"/>
        <v>0.54516132370000003</v>
      </c>
      <c r="R57" s="41">
        <v>4.0620000000000003E-2</v>
      </c>
      <c r="S57" s="41">
        <f t="shared" si="9"/>
        <v>3.9865000000000005E-2</v>
      </c>
      <c r="T57" s="41"/>
      <c r="U57" s="41">
        <f t="shared" si="10"/>
        <v>3.6616790000000003E-2</v>
      </c>
      <c r="V57" s="41">
        <f t="shared" si="11"/>
        <v>0.84328467370000015</v>
      </c>
      <c r="W57" s="42">
        <v>3.2599999999999997E-2</v>
      </c>
      <c r="X57" s="42">
        <f t="shared" si="12"/>
        <v>3.1844999999999998E-2</v>
      </c>
      <c r="Y57" s="42"/>
      <c r="Z57" s="42">
        <f t="shared" si="13"/>
        <v>3.0574789999999998E-2</v>
      </c>
      <c r="AA57" s="42">
        <f t="shared" si="14"/>
        <v>0.70413741369999994</v>
      </c>
      <c r="AB57" s="25">
        <v>1.42E-3</v>
      </c>
      <c r="AC57" s="25">
        <f t="shared" si="15"/>
        <v>7.5500000000000003E-4</v>
      </c>
    </row>
    <row r="58" spans="1:29" s="15" customFormat="1">
      <c r="A58" s="18">
        <v>306</v>
      </c>
      <c r="B58" s="25">
        <v>1.1E-4</v>
      </c>
      <c r="C58" s="38">
        <v>2.46E-2</v>
      </c>
      <c r="D58" s="38">
        <f t="shared" si="0"/>
        <v>2.3805E-2</v>
      </c>
      <c r="E58" s="38"/>
      <c r="F58" s="38">
        <f t="shared" si="1"/>
        <v>1.9507790000000001E-2</v>
      </c>
      <c r="G58" s="38">
        <f t="shared" si="2"/>
        <v>0.44926440370000004</v>
      </c>
      <c r="H58" s="39">
        <v>2.8299999999999999E-2</v>
      </c>
      <c r="I58" s="39">
        <f t="shared" si="3"/>
        <v>2.7504999999999998E-2</v>
      </c>
      <c r="J58" s="39"/>
      <c r="K58" s="39">
        <f t="shared" si="4"/>
        <v>2.4641789999999997E-2</v>
      </c>
      <c r="L58" s="39">
        <f t="shared" si="5"/>
        <v>0.56750042369999998</v>
      </c>
      <c r="M58" s="40">
        <v>2.76E-2</v>
      </c>
      <c r="N58" s="40">
        <f t="shared" si="6"/>
        <v>2.6804999999999999E-2</v>
      </c>
      <c r="O58" s="40"/>
      <c r="P58" s="40">
        <f t="shared" si="7"/>
        <v>2.3231789999999999E-2</v>
      </c>
      <c r="Q58" s="40">
        <f t="shared" si="8"/>
        <v>0.53502812369999997</v>
      </c>
      <c r="R58" s="41">
        <v>6.0000000000000001E-3</v>
      </c>
      <c r="S58" s="41">
        <f t="shared" si="9"/>
        <v>5.2050000000000004E-3</v>
      </c>
      <c r="T58" s="41"/>
      <c r="U58" s="41">
        <f t="shared" si="10"/>
        <v>1.9567900000000004E-3</v>
      </c>
      <c r="V58" s="41">
        <f t="shared" si="11"/>
        <v>4.5064873700000008E-2</v>
      </c>
      <c r="W58" s="42">
        <v>3.2500000000000001E-2</v>
      </c>
      <c r="X58" s="42">
        <f t="shared" si="12"/>
        <v>3.1705000000000004E-2</v>
      </c>
      <c r="Y58" s="42"/>
      <c r="Z58" s="42">
        <f t="shared" si="13"/>
        <v>3.0434790000000003E-2</v>
      </c>
      <c r="AA58" s="42">
        <f t="shared" si="14"/>
        <v>0.70091321370000015</v>
      </c>
      <c r="AB58" s="25">
        <v>1.48E-3</v>
      </c>
      <c r="AC58" s="25">
        <f t="shared" si="15"/>
        <v>7.9500000000000003E-4</v>
      </c>
    </row>
    <row r="59" spans="1:29" s="15" customFormat="1">
      <c r="A59" s="18">
        <v>307</v>
      </c>
      <c r="B59" s="25">
        <v>1.1E-4</v>
      </c>
      <c r="C59" s="38">
        <v>2.41E-2</v>
      </c>
      <c r="D59" s="38">
        <f t="shared" si="0"/>
        <v>2.332E-2</v>
      </c>
      <c r="E59" s="38"/>
      <c r="F59" s="38">
        <f t="shared" si="1"/>
        <v>1.9022790000000001E-2</v>
      </c>
      <c r="G59" s="38">
        <f t="shared" si="2"/>
        <v>0.43809485370000006</v>
      </c>
      <c r="H59" s="39">
        <v>2.7799999999999998E-2</v>
      </c>
      <c r="I59" s="39">
        <f t="shared" si="3"/>
        <v>2.7019999999999999E-2</v>
      </c>
      <c r="J59" s="39"/>
      <c r="K59" s="39">
        <f t="shared" si="4"/>
        <v>2.4156789999999997E-2</v>
      </c>
      <c r="L59" s="39">
        <f t="shared" si="5"/>
        <v>0.55633087370000001</v>
      </c>
      <c r="M59" s="40">
        <v>2.7E-2</v>
      </c>
      <c r="N59" s="40">
        <f t="shared" si="6"/>
        <v>2.622E-2</v>
      </c>
      <c r="O59" s="40"/>
      <c r="P59" s="40">
        <f t="shared" si="7"/>
        <v>2.264679E-2</v>
      </c>
      <c r="Q59" s="40">
        <f t="shared" si="8"/>
        <v>0.52155557370000005</v>
      </c>
      <c r="R59" s="41">
        <v>3.8510000000000003E-2</v>
      </c>
      <c r="S59" s="41">
        <f t="shared" si="9"/>
        <v>3.773E-2</v>
      </c>
      <c r="T59" s="41"/>
      <c r="U59" s="41">
        <f t="shared" si="10"/>
        <v>3.4481789999999998E-2</v>
      </c>
      <c r="V59" s="41">
        <f t="shared" si="11"/>
        <v>0.7941156237</v>
      </c>
      <c r="W59" s="42">
        <v>3.2399999999999998E-2</v>
      </c>
      <c r="X59" s="42">
        <f t="shared" si="12"/>
        <v>3.1619999999999995E-2</v>
      </c>
      <c r="Y59" s="42"/>
      <c r="Z59" s="42">
        <f t="shared" si="13"/>
        <v>3.0349789999999995E-2</v>
      </c>
      <c r="AA59" s="42">
        <f t="shared" si="14"/>
        <v>0.69895566369999995</v>
      </c>
      <c r="AB59" s="25">
        <v>1.4499999999999999E-3</v>
      </c>
      <c r="AC59" s="25">
        <f t="shared" si="15"/>
        <v>7.7999999999999999E-4</v>
      </c>
    </row>
    <row r="60" spans="1:29" s="15" customFormat="1">
      <c r="A60" s="18">
        <v>308</v>
      </c>
      <c r="B60" s="25">
        <v>1.8000000000000001E-4</v>
      </c>
      <c r="C60" s="38">
        <v>2.3800000000000002E-2</v>
      </c>
      <c r="D60" s="38">
        <f t="shared" si="0"/>
        <v>2.2965000000000003E-2</v>
      </c>
      <c r="E60" s="38"/>
      <c r="F60" s="38">
        <f t="shared" si="1"/>
        <v>1.8667790000000004E-2</v>
      </c>
      <c r="G60" s="38">
        <f t="shared" si="2"/>
        <v>0.42991920370000009</v>
      </c>
      <c r="H60" s="39">
        <v>2.7400000000000001E-2</v>
      </c>
      <c r="I60" s="39">
        <f t="shared" si="3"/>
        <v>2.6565000000000002E-2</v>
      </c>
      <c r="J60" s="39"/>
      <c r="K60" s="39">
        <f t="shared" si="4"/>
        <v>2.370179E-2</v>
      </c>
      <c r="L60" s="39">
        <f t="shared" si="5"/>
        <v>0.54585222370000008</v>
      </c>
      <c r="M60" s="40">
        <v>2.6700000000000002E-2</v>
      </c>
      <c r="N60" s="40">
        <f t="shared" si="6"/>
        <v>2.5865000000000003E-2</v>
      </c>
      <c r="O60" s="40"/>
      <c r="P60" s="40">
        <f t="shared" si="7"/>
        <v>2.2291790000000002E-2</v>
      </c>
      <c r="Q60" s="40">
        <f t="shared" si="8"/>
        <v>0.51337992370000007</v>
      </c>
      <c r="R60" s="41">
        <v>3.85E-2</v>
      </c>
      <c r="S60" s="41">
        <f t="shared" si="9"/>
        <v>3.7664999999999997E-2</v>
      </c>
      <c r="T60" s="41"/>
      <c r="U60" s="41">
        <f t="shared" si="10"/>
        <v>3.4416789999999996E-2</v>
      </c>
      <c r="V60" s="41">
        <f t="shared" si="11"/>
        <v>0.79261867369999994</v>
      </c>
      <c r="W60" s="42">
        <v>1.9E-2</v>
      </c>
      <c r="X60" s="42">
        <f t="shared" si="12"/>
        <v>1.8165000000000001E-2</v>
      </c>
      <c r="Y60" s="42"/>
      <c r="Z60" s="42">
        <f t="shared" si="13"/>
        <v>1.689479E-2</v>
      </c>
      <c r="AA60" s="42">
        <f t="shared" si="14"/>
        <v>0.38908701370000004</v>
      </c>
      <c r="AB60" s="25">
        <v>1.49E-3</v>
      </c>
      <c r="AC60" s="25">
        <f t="shared" si="15"/>
        <v>8.3500000000000002E-4</v>
      </c>
    </row>
    <row r="61" spans="1:29" s="15" customFormat="1">
      <c r="A61" s="18">
        <v>309</v>
      </c>
      <c r="B61" s="25">
        <v>1.2E-4</v>
      </c>
      <c r="C61" s="38">
        <v>2.3400000000000001E-2</v>
      </c>
      <c r="D61" s="38">
        <f t="shared" si="0"/>
        <v>2.2610000000000002E-2</v>
      </c>
      <c r="E61" s="38"/>
      <c r="F61" s="38">
        <f t="shared" si="1"/>
        <v>1.8312790000000002E-2</v>
      </c>
      <c r="G61" s="38">
        <f t="shared" si="2"/>
        <v>0.42174355370000005</v>
      </c>
      <c r="H61" s="39">
        <v>2.7E-2</v>
      </c>
      <c r="I61" s="39">
        <f t="shared" si="3"/>
        <v>2.6210000000000001E-2</v>
      </c>
      <c r="J61" s="39"/>
      <c r="K61" s="39">
        <f t="shared" si="4"/>
        <v>2.3346789999999999E-2</v>
      </c>
      <c r="L61" s="39">
        <f t="shared" si="5"/>
        <v>0.53767657369999999</v>
      </c>
      <c r="M61" s="40">
        <v>2.6100000000000002E-2</v>
      </c>
      <c r="N61" s="40">
        <f t="shared" si="6"/>
        <v>2.5310000000000003E-2</v>
      </c>
      <c r="O61" s="40"/>
      <c r="P61" s="40">
        <f t="shared" si="7"/>
        <v>2.1736790000000002E-2</v>
      </c>
      <c r="Q61" s="40">
        <f t="shared" si="8"/>
        <v>0.5005982737000001</v>
      </c>
      <c r="R61" s="41">
        <v>3.7479999999999999E-2</v>
      </c>
      <c r="S61" s="41">
        <f t="shared" si="9"/>
        <v>3.669E-2</v>
      </c>
      <c r="T61" s="41"/>
      <c r="U61" s="41">
        <f t="shared" si="10"/>
        <v>3.3441789999999999E-2</v>
      </c>
      <c r="V61" s="41">
        <f t="shared" si="11"/>
        <v>0.77016442370000004</v>
      </c>
      <c r="W61" s="42">
        <v>3.1800000000000002E-2</v>
      </c>
      <c r="X61" s="42">
        <f t="shared" si="12"/>
        <v>3.1010000000000003E-2</v>
      </c>
      <c r="Y61" s="42"/>
      <c r="Z61" s="42">
        <f t="shared" si="13"/>
        <v>2.9739790000000002E-2</v>
      </c>
      <c r="AA61" s="42">
        <f t="shared" si="14"/>
        <v>0.68490736370000005</v>
      </c>
      <c r="AB61" s="25">
        <v>1.4599999999999999E-3</v>
      </c>
      <c r="AC61" s="25">
        <f t="shared" si="15"/>
        <v>7.9000000000000001E-4</v>
      </c>
    </row>
    <row r="62" spans="1:29" s="15" customFormat="1">
      <c r="A62" s="18">
        <v>310</v>
      </c>
      <c r="B62" s="25">
        <v>1.4999999999999999E-4</v>
      </c>
      <c r="C62" s="38">
        <v>2.3E-2</v>
      </c>
      <c r="D62" s="38">
        <f t="shared" si="0"/>
        <v>2.2194999999999999E-2</v>
      </c>
      <c r="E62" s="38"/>
      <c r="F62" s="38">
        <f t="shared" si="1"/>
        <v>1.789779E-2</v>
      </c>
      <c r="G62" s="38">
        <f t="shared" si="2"/>
        <v>0.41218610370000003</v>
      </c>
      <c r="H62" s="39">
        <v>2.64E-2</v>
      </c>
      <c r="I62" s="39">
        <f t="shared" si="3"/>
        <v>2.5595E-2</v>
      </c>
      <c r="J62" s="39"/>
      <c r="K62" s="39">
        <f t="shared" si="4"/>
        <v>2.2731789999999998E-2</v>
      </c>
      <c r="L62" s="39">
        <f t="shared" si="5"/>
        <v>0.52351312370000003</v>
      </c>
      <c r="M62" s="40">
        <v>2.58E-2</v>
      </c>
      <c r="N62" s="40">
        <f t="shared" si="6"/>
        <v>2.4995E-2</v>
      </c>
      <c r="O62" s="40"/>
      <c r="P62" s="40">
        <f t="shared" si="7"/>
        <v>2.142179E-2</v>
      </c>
      <c r="Q62" s="40">
        <f t="shared" si="8"/>
        <v>0.49334382370000002</v>
      </c>
      <c r="R62" s="41">
        <v>3.7470000000000003E-2</v>
      </c>
      <c r="S62" s="41">
        <f t="shared" si="9"/>
        <v>3.6665000000000003E-2</v>
      </c>
      <c r="T62" s="41"/>
      <c r="U62" s="41">
        <f t="shared" si="10"/>
        <v>3.3416790000000002E-2</v>
      </c>
      <c r="V62" s="41">
        <f t="shared" si="11"/>
        <v>0.76958867370000006</v>
      </c>
      <c r="W62" s="42">
        <v>3.0200000000000001E-2</v>
      </c>
      <c r="X62" s="42">
        <f t="shared" si="12"/>
        <v>2.9395000000000001E-2</v>
      </c>
      <c r="Y62" s="42"/>
      <c r="Z62" s="42">
        <f t="shared" si="13"/>
        <v>2.812479E-2</v>
      </c>
      <c r="AA62" s="42">
        <f t="shared" si="14"/>
        <v>0.64771391370000009</v>
      </c>
      <c r="AB62" s="25">
        <v>1.4599999999999999E-3</v>
      </c>
      <c r="AC62" s="25">
        <f t="shared" si="15"/>
        <v>8.0499999999999994E-4</v>
      </c>
    </row>
    <row r="63" spans="1:29" s="15" customFormat="1">
      <c r="A63" s="18">
        <v>311</v>
      </c>
      <c r="B63" s="25">
        <v>1.7000000000000001E-4</v>
      </c>
      <c r="C63" s="38">
        <v>2.2599999999999999E-2</v>
      </c>
      <c r="D63" s="38">
        <f t="shared" si="0"/>
        <v>2.1734999999999997E-2</v>
      </c>
      <c r="E63" s="38"/>
      <c r="F63" s="38">
        <f t="shared" si="1"/>
        <v>1.7437789999999998E-2</v>
      </c>
      <c r="G63" s="38">
        <f t="shared" si="2"/>
        <v>0.40159230369999999</v>
      </c>
      <c r="H63" s="39">
        <v>2.6100000000000002E-2</v>
      </c>
      <c r="I63" s="39">
        <f t="shared" si="3"/>
        <v>2.5235E-2</v>
      </c>
      <c r="J63" s="39"/>
      <c r="K63" s="39">
        <f t="shared" si="4"/>
        <v>2.2371789999999999E-2</v>
      </c>
      <c r="L63" s="39">
        <f t="shared" si="5"/>
        <v>0.51522232369999998</v>
      </c>
      <c r="M63" s="40">
        <v>2.53E-2</v>
      </c>
      <c r="N63" s="40">
        <f t="shared" si="6"/>
        <v>2.4434999999999998E-2</v>
      </c>
      <c r="O63" s="40"/>
      <c r="P63" s="40">
        <f t="shared" si="7"/>
        <v>2.0861789999999998E-2</v>
      </c>
      <c r="Q63" s="40">
        <f t="shared" si="8"/>
        <v>0.48044702369999998</v>
      </c>
      <c r="R63" s="41">
        <v>3.6450000000000003E-2</v>
      </c>
      <c r="S63" s="41">
        <f t="shared" si="9"/>
        <v>3.5585000000000006E-2</v>
      </c>
      <c r="T63" s="41"/>
      <c r="U63" s="41">
        <f t="shared" si="10"/>
        <v>3.2336790000000004E-2</v>
      </c>
      <c r="V63" s="41">
        <f t="shared" si="11"/>
        <v>0.74471627370000015</v>
      </c>
      <c r="W63" s="42">
        <v>2.9399999999999999E-2</v>
      </c>
      <c r="X63" s="42">
        <f t="shared" si="12"/>
        <v>2.8534999999999998E-2</v>
      </c>
      <c r="Y63" s="42"/>
      <c r="Z63" s="42">
        <f t="shared" si="13"/>
        <v>2.7264789999999997E-2</v>
      </c>
      <c r="AA63" s="42">
        <f t="shared" si="14"/>
        <v>0.62790811369999999</v>
      </c>
      <c r="AB63" s="25">
        <v>1.56E-3</v>
      </c>
      <c r="AC63" s="25">
        <f t="shared" si="15"/>
        <v>8.6499999999999999E-4</v>
      </c>
    </row>
    <row r="64" spans="1:29" s="15" customFormat="1">
      <c r="A64" s="18">
        <v>312</v>
      </c>
      <c r="B64" s="25">
        <v>2.5999999999999998E-4</v>
      </c>
      <c r="C64" s="38">
        <v>2.2499999999999999E-2</v>
      </c>
      <c r="D64" s="38">
        <f t="shared" si="0"/>
        <v>2.1604999999999999E-2</v>
      </c>
      <c r="E64" s="38"/>
      <c r="F64" s="38">
        <f t="shared" si="1"/>
        <v>1.730779E-2</v>
      </c>
      <c r="G64" s="38">
        <f t="shared" si="2"/>
        <v>0.39859840369999999</v>
      </c>
      <c r="H64" s="39">
        <v>2.58E-2</v>
      </c>
      <c r="I64" s="39">
        <f t="shared" si="3"/>
        <v>2.4905E-2</v>
      </c>
      <c r="J64" s="39"/>
      <c r="K64" s="39">
        <f t="shared" si="4"/>
        <v>2.2041789999999999E-2</v>
      </c>
      <c r="L64" s="39">
        <f t="shared" si="5"/>
        <v>0.50762242369999999</v>
      </c>
      <c r="M64" s="40">
        <v>2.5100000000000001E-2</v>
      </c>
      <c r="N64" s="40">
        <f t="shared" si="6"/>
        <v>2.4205000000000001E-2</v>
      </c>
      <c r="O64" s="40"/>
      <c r="P64" s="40">
        <f t="shared" si="7"/>
        <v>2.0631790000000001E-2</v>
      </c>
      <c r="Q64" s="40">
        <f t="shared" si="8"/>
        <v>0.47515012370000004</v>
      </c>
      <c r="R64" s="41">
        <v>3.644E-2</v>
      </c>
      <c r="S64" s="41">
        <f t="shared" si="9"/>
        <v>3.5545E-2</v>
      </c>
      <c r="T64" s="41"/>
      <c r="U64" s="41">
        <f t="shared" si="10"/>
        <v>3.2296789999999999E-2</v>
      </c>
      <c r="V64" s="41">
        <f t="shared" si="11"/>
        <v>0.74379507369999998</v>
      </c>
      <c r="W64" s="42">
        <v>2.9100000000000001E-2</v>
      </c>
      <c r="X64" s="42">
        <f t="shared" si="12"/>
        <v>2.8205000000000001E-2</v>
      </c>
      <c r="Y64" s="42"/>
      <c r="Z64" s="42">
        <f t="shared" si="13"/>
        <v>2.693479E-2</v>
      </c>
      <c r="AA64" s="42">
        <f t="shared" si="14"/>
        <v>0.6203082137</v>
      </c>
      <c r="AB64" s="25">
        <v>1.5299999999999999E-3</v>
      </c>
      <c r="AC64" s="25">
        <f t="shared" si="15"/>
        <v>8.9499999999999996E-4</v>
      </c>
    </row>
    <row r="65" spans="1:29" s="15" customFormat="1">
      <c r="A65" s="18">
        <v>313</v>
      </c>
      <c r="B65" s="25">
        <v>1.2999999999999999E-4</v>
      </c>
      <c r="C65" s="38">
        <v>2.1999999999999999E-2</v>
      </c>
      <c r="D65" s="38">
        <f t="shared" si="0"/>
        <v>2.1184999999999999E-2</v>
      </c>
      <c r="E65" s="38"/>
      <c r="F65" s="38">
        <f t="shared" si="1"/>
        <v>1.688779E-2</v>
      </c>
      <c r="G65" s="38">
        <f t="shared" si="2"/>
        <v>0.38892580370000002</v>
      </c>
      <c r="H65" s="39">
        <v>2.52E-2</v>
      </c>
      <c r="I65" s="39">
        <f t="shared" si="3"/>
        <v>2.4385E-2</v>
      </c>
      <c r="J65" s="39"/>
      <c r="K65" s="39">
        <f t="shared" si="4"/>
        <v>2.1521789999999999E-2</v>
      </c>
      <c r="L65" s="39">
        <f t="shared" si="5"/>
        <v>0.49564682370000002</v>
      </c>
      <c r="M65" s="40">
        <v>2.4500000000000001E-2</v>
      </c>
      <c r="N65" s="40">
        <f t="shared" si="6"/>
        <v>2.3685000000000001E-2</v>
      </c>
      <c r="O65" s="40"/>
      <c r="P65" s="40">
        <f t="shared" si="7"/>
        <v>2.0111790000000001E-2</v>
      </c>
      <c r="Q65" s="40">
        <f t="shared" si="8"/>
        <v>0.46317452370000006</v>
      </c>
      <c r="R65" s="41">
        <v>3.542E-2</v>
      </c>
      <c r="S65" s="41">
        <f t="shared" si="9"/>
        <v>3.4604999999999997E-2</v>
      </c>
      <c r="T65" s="41"/>
      <c r="U65" s="41">
        <f t="shared" si="10"/>
        <v>3.1356789999999995E-2</v>
      </c>
      <c r="V65" s="41">
        <f t="shared" si="11"/>
        <v>0.72214687369999997</v>
      </c>
      <c r="W65" s="42">
        <v>2.87E-2</v>
      </c>
      <c r="X65" s="42">
        <f t="shared" si="12"/>
        <v>2.7885E-2</v>
      </c>
      <c r="Y65" s="42"/>
      <c r="Z65" s="42">
        <f t="shared" si="13"/>
        <v>2.6614789999999999E-2</v>
      </c>
      <c r="AA65" s="42">
        <f t="shared" si="14"/>
        <v>0.61293861370000002</v>
      </c>
      <c r="AB65" s="25">
        <v>1.5E-3</v>
      </c>
      <c r="AC65" s="25">
        <f t="shared" si="15"/>
        <v>8.1499999999999997E-4</v>
      </c>
    </row>
    <row r="66" spans="1:29" s="15" customFormat="1">
      <c r="A66" s="18">
        <v>314</v>
      </c>
      <c r="B66" s="25">
        <v>2.0000000000000001E-4</v>
      </c>
      <c r="C66" s="38">
        <v>2.1600000000000001E-2</v>
      </c>
      <c r="D66" s="38">
        <f t="shared" si="0"/>
        <v>2.0750000000000001E-2</v>
      </c>
      <c r="E66" s="38"/>
      <c r="F66" s="38">
        <f t="shared" si="1"/>
        <v>1.6452790000000002E-2</v>
      </c>
      <c r="G66" s="38">
        <f t="shared" si="2"/>
        <v>0.37890775370000007</v>
      </c>
      <c r="H66" s="39">
        <v>2.4899999999999999E-2</v>
      </c>
      <c r="I66" s="39">
        <f t="shared" si="3"/>
        <v>2.4049999999999998E-2</v>
      </c>
      <c r="J66" s="39"/>
      <c r="K66" s="39">
        <f t="shared" si="4"/>
        <v>2.1186789999999997E-2</v>
      </c>
      <c r="L66" s="39">
        <f t="shared" si="5"/>
        <v>0.48793177369999996</v>
      </c>
      <c r="M66" s="40">
        <v>2.4199999999999999E-2</v>
      </c>
      <c r="N66" s="40">
        <f t="shared" si="6"/>
        <v>2.3349999999999999E-2</v>
      </c>
      <c r="O66" s="40"/>
      <c r="P66" s="40">
        <f t="shared" si="7"/>
        <v>1.9776789999999999E-2</v>
      </c>
      <c r="Q66" s="40">
        <f t="shared" si="8"/>
        <v>0.45545947370000001</v>
      </c>
      <c r="R66" s="41">
        <v>3.431E-2</v>
      </c>
      <c r="S66" s="41">
        <f t="shared" si="9"/>
        <v>3.3460000000000004E-2</v>
      </c>
      <c r="T66" s="41"/>
      <c r="U66" s="41">
        <f t="shared" si="10"/>
        <v>3.0211790000000002E-2</v>
      </c>
      <c r="V66" s="41">
        <f t="shared" si="11"/>
        <v>0.69577752370000012</v>
      </c>
      <c r="W66" s="42">
        <v>2.58E-2</v>
      </c>
      <c r="X66" s="42">
        <f t="shared" si="12"/>
        <v>2.495E-2</v>
      </c>
      <c r="Y66" s="42"/>
      <c r="Z66" s="42">
        <f t="shared" si="13"/>
        <v>2.3679789999999999E-2</v>
      </c>
      <c r="AA66" s="42">
        <f t="shared" si="14"/>
        <v>0.54534556369999998</v>
      </c>
      <c r="AB66" s="25">
        <v>1.5E-3</v>
      </c>
      <c r="AC66" s="25">
        <f t="shared" si="15"/>
        <v>8.5000000000000006E-4</v>
      </c>
    </row>
    <row r="67" spans="1:29" s="15" customFormat="1">
      <c r="A67" s="18">
        <v>315</v>
      </c>
      <c r="B67" s="25">
        <v>4.0000000000000003E-5</v>
      </c>
      <c r="C67" s="38">
        <v>2.1299999999999999E-2</v>
      </c>
      <c r="D67" s="38">
        <f t="shared" ref="D67:D130" si="16">C67-AC67</f>
        <v>2.0594999999999999E-2</v>
      </c>
      <c r="E67" s="38"/>
      <c r="F67" s="38">
        <f t="shared" ref="F67:F130" si="17">D67-0.00429721</f>
        <v>1.6297789999999999E-2</v>
      </c>
      <c r="G67" s="38">
        <f t="shared" ref="G67:G130" si="18">F67*23.03</f>
        <v>0.37533810369999998</v>
      </c>
      <c r="H67" s="39">
        <v>2.4500000000000001E-2</v>
      </c>
      <c r="I67" s="39">
        <f t="shared" ref="I67:I130" si="19">H67-AC67</f>
        <v>2.3795E-2</v>
      </c>
      <c r="J67" s="39"/>
      <c r="K67" s="39">
        <f t="shared" ref="K67:K130" si="20">I67-0.00286321</f>
        <v>2.0931789999999999E-2</v>
      </c>
      <c r="L67" s="39">
        <f t="shared" ref="L67:L130" si="21">K67*23.03</f>
        <v>0.48205912369999998</v>
      </c>
      <c r="M67" s="40">
        <v>2.3699999999999999E-2</v>
      </c>
      <c r="N67" s="40">
        <f t="shared" ref="N67:N130" si="22">M67-AC67</f>
        <v>2.2994999999999998E-2</v>
      </c>
      <c r="O67" s="40"/>
      <c r="P67" s="40">
        <f t="shared" ref="P67:P130" si="23">N67-0.00357321</f>
        <v>1.9421789999999998E-2</v>
      </c>
      <c r="Q67" s="40">
        <f t="shared" ref="Q67:Q130" si="24">P67*23.03</f>
        <v>0.44728382369999997</v>
      </c>
      <c r="R67" s="41">
        <v>3.4259999999999999E-2</v>
      </c>
      <c r="S67" s="41">
        <f t="shared" ref="S67:S130" si="25">R67-AC67</f>
        <v>3.3555000000000001E-2</v>
      </c>
      <c r="T67" s="41"/>
      <c r="U67" s="41">
        <f t="shared" ref="U67:U130" si="26">S67-0.00324821</f>
        <v>3.030679E-2</v>
      </c>
      <c r="V67" s="41">
        <f t="shared" ref="V67:V130" si="27">U67*23.03</f>
        <v>0.6979653737</v>
      </c>
      <c r="W67" s="42">
        <v>2.58E-2</v>
      </c>
      <c r="X67" s="42">
        <f t="shared" ref="X67:X130" si="28">W67-AC67</f>
        <v>2.5094999999999999E-2</v>
      </c>
      <c r="Y67" s="42"/>
      <c r="Z67" s="42">
        <f t="shared" ref="Z67:Z130" si="29">X67-0.00127021</f>
        <v>2.3824789999999998E-2</v>
      </c>
      <c r="AA67" s="42">
        <f t="shared" ref="AA67:AA130" si="30">Z67*23.03</f>
        <v>0.54868491369999994</v>
      </c>
      <c r="AB67" s="25">
        <v>1.3699999999999999E-3</v>
      </c>
      <c r="AC67" s="25">
        <f t="shared" ref="AC67:AC130" si="31">(B67+AB67)/2</f>
        <v>7.0500000000000001E-4</v>
      </c>
    </row>
    <row r="68" spans="1:29" s="15" customFormat="1">
      <c r="A68" s="18">
        <v>316</v>
      </c>
      <c r="B68" s="25">
        <v>1.6000000000000001E-4</v>
      </c>
      <c r="C68" s="38">
        <v>2.1000000000000001E-2</v>
      </c>
      <c r="D68" s="38">
        <f t="shared" si="16"/>
        <v>2.0245000000000003E-2</v>
      </c>
      <c r="E68" s="38"/>
      <c r="F68" s="38">
        <f t="shared" si="17"/>
        <v>1.5947790000000003E-2</v>
      </c>
      <c r="G68" s="38">
        <f t="shared" si="18"/>
        <v>0.36727760370000012</v>
      </c>
      <c r="H68" s="39">
        <v>2.4199999999999999E-2</v>
      </c>
      <c r="I68" s="39">
        <f t="shared" si="19"/>
        <v>2.3445000000000001E-2</v>
      </c>
      <c r="J68" s="39"/>
      <c r="K68" s="39">
        <f t="shared" si="20"/>
        <v>2.0581789999999999E-2</v>
      </c>
      <c r="L68" s="39">
        <f t="shared" si="21"/>
        <v>0.47399862370000001</v>
      </c>
      <c r="M68" s="40">
        <v>2.35E-2</v>
      </c>
      <c r="N68" s="40">
        <f t="shared" si="22"/>
        <v>2.2745000000000001E-2</v>
      </c>
      <c r="O68" s="40"/>
      <c r="P68" s="40">
        <f t="shared" si="23"/>
        <v>1.9171790000000001E-2</v>
      </c>
      <c r="Q68" s="40">
        <f t="shared" si="24"/>
        <v>0.44152632370000006</v>
      </c>
      <c r="R68" s="41">
        <v>3.4200000000000001E-2</v>
      </c>
      <c r="S68" s="41">
        <f t="shared" si="25"/>
        <v>3.3445000000000003E-2</v>
      </c>
      <c r="T68" s="41"/>
      <c r="U68" s="41">
        <f t="shared" si="26"/>
        <v>3.0196790000000001E-2</v>
      </c>
      <c r="V68" s="41">
        <f t="shared" si="27"/>
        <v>0.69543207370000004</v>
      </c>
      <c r="W68" s="42">
        <v>2.5700000000000001E-2</v>
      </c>
      <c r="X68" s="42">
        <f t="shared" si="28"/>
        <v>2.4945000000000002E-2</v>
      </c>
      <c r="Y68" s="42"/>
      <c r="Z68" s="42">
        <f t="shared" si="29"/>
        <v>2.3674790000000001E-2</v>
      </c>
      <c r="AA68" s="42">
        <f t="shared" si="30"/>
        <v>0.54523041370000003</v>
      </c>
      <c r="AB68" s="25">
        <v>1.3500000000000001E-3</v>
      </c>
      <c r="AC68" s="25">
        <f t="shared" si="31"/>
        <v>7.5500000000000003E-4</v>
      </c>
    </row>
    <row r="69" spans="1:29" s="15" customFormat="1">
      <c r="A69" s="18">
        <v>317</v>
      </c>
      <c r="B69" s="25">
        <v>1.2E-4</v>
      </c>
      <c r="C69" s="38">
        <v>2.0799999999999999E-2</v>
      </c>
      <c r="D69" s="38">
        <f t="shared" si="16"/>
        <v>2.0084999999999999E-2</v>
      </c>
      <c r="E69" s="38"/>
      <c r="F69" s="38">
        <f t="shared" si="17"/>
        <v>1.5787789999999999E-2</v>
      </c>
      <c r="G69" s="38">
        <f t="shared" si="18"/>
        <v>0.36359280370000002</v>
      </c>
      <c r="H69" s="39">
        <v>2.3900000000000001E-2</v>
      </c>
      <c r="I69" s="39">
        <f t="shared" si="19"/>
        <v>2.3185000000000001E-2</v>
      </c>
      <c r="J69" s="39"/>
      <c r="K69" s="39">
        <f t="shared" si="20"/>
        <v>2.0321789999999999E-2</v>
      </c>
      <c r="L69" s="39">
        <f t="shared" si="21"/>
        <v>0.46801082370000002</v>
      </c>
      <c r="M69" s="40">
        <v>2.3099999999999999E-2</v>
      </c>
      <c r="N69" s="40">
        <f t="shared" si="22"/>
        <v>2.2384999999999999E-2</v>
      </c>
      <c r="O69" s="40"/>
      <c r="P69" s="40">
        <f t="shared" si="23"/>
        <v>1.8811789999999998E-2</v>
      </c>
      <c r="Q69" s="40">
        <f t="shared" si="24"/>
        <v>0.43323552369999996</v>
      </c>
      <c r="R69" s="41">
        <v>3.4009999999999999E-2</v>
      </c>
      <c r="S69" s="41">
        <f t="shared" si="25"/>
        <v>3.3294999999999998E-2</v>
      </c>
      <c r="T69" s="41"/>
      <c r="U69" s="41">
        <f t="shared" si="26"/>
        <v>3.0046789999999997E-2</v>
      </c>
      <c r="V69" s="41">
        <f t="shared" si="27"/>
        <v>0.69197757370000001</v>
      </c>
      <c r="W69" s="42">
        <v>2.5600000000000001E-2</v>
      </c>
      <c r="X69" s="42">
        <f t="shared" si="28"/>
        <v>2.4885000000000001E-2</v>
      </c>
      <c r="Y69" s="42"/>
      <c r="Z69" s="42">
        <f t="shared" si="29"/>
        <v>2.361479E-2</v>
      </c>
      <c r="AA69" s="42">
        <f t="shared" si="30"/>
        <v>0.54384861370000004</v>
      </c>
      <c r="AB69" s="25">
        <v>1.31E-3</v>
      </c>
      <c r="AC69" s="25">
        <f t="shared" si="31"/>
        <v>7.1500000000000003E-4</v>
      </c>
    </row>
    <row r="70" spans="1:29" s="15" customFormat="1">
      <c r="A70" s="18">
        <v>318</v>
      </c>
      <c r="B70" s="25">
        <v>1.2E-4</v>
      </c>
      <c r="C70" s="38">
        <v>2.06E-2</v>
      </c>
      <c r="D70" s="38">
        <f t="shared" si="16"/>
        <v>1.9945000000000001E-2</v>
      </c>
      <c r="E70" s="38"/>
      <c r="F70" s="38">
        <f t="shared" si="17"/>
        <v>1.5647790000000002E-2</v>
      </c>
      <c r="G70" s="38">
        <f t="shared" si="18"/>
        <v>0.36036860370000007</v>
      </c>
      <c r="H70" s="39">
        <v>2.3599999999999999E-2</v>
      </c>
      <c r="I70" s="39">
        <f t="shared" si="19"/>
        <v>2.2945E-2</v>
      </c>
      <c r="J70" s="39"/>
      <c r="K70" s="39">
        <f t="shared" si="20"/>
        <v>2.0081789999999999E-2</v>
      </c>
      <c r="L70" s="39">
        <f t="shared" si="21"/>
        <v>0.46248362370000001</v>
      </c>
      <c r="M70" s="40">
        <v>2.3099999999999999E-2</v>
      </c>
      <c r="N70" s="40">
        <f t="shared" si="22"/>
        <v>2.2445E-2</v>
      </c>
      <c r="O70" s="40"/>
      <c r="P70" s="40">
        <f t="shared" si="23"/>
        <v>1.8871789999999999E-2</v>
      </c>
      <c r="Q70" s="40">
        <f t="shared" si="24"/>
        <v>0.4346173237</v>
      </c>
      <c r="R70" s="41">
        <v>3.3259999999999998E-2</v>
      </c>
      <c r="S70" s="41">
        <f t="shared" si="25"/>
        <v>3.2604999999999995E-2</v>
      </c>
      <c r="T70" s="41"/>
      <c r="U70" s="41">
        <f t="shared" si="26"/>
        <v>2.9356789999999994E-2</v>
      </c>
      <c r="V70" s="41">
        <f t="shared" si="27"/>
        <v>0.67608687369999987</v>
      </c>
      <c r="W70" s="42">
        <v>2.5600000000000001E-2</v>
      </c>
      <c r="X70" s="42">
        <f t="shared" si="28"/>
        <v>2.4945000000000002E-2</v>
      </c>
      <c r="Y70" s="42"/>
      <c r="Z70" s="42">
        <f t="shared" si="29"/>
        <v>2.3674790000000001E-2</v>
      </c>
      <c r="AA70" s="42">
        <f t="shared" si="30"/>
        <v>0.54523041370000003</v>
      </c>
      <c r="AB70" s="25">
        <v>1.1900000000000001E-3</v>
      </c>
      <c r="AC70" s="25">
        <f t="shared" si="31"/>
        <v>6.5500000000000009E-4</v>
      </c>
    </row>
    <row r="71" spans="1:29" s="15" customFormat="1">
      <c r="A71" s="18">
        <v>319</v>
      </c>
      <c r="B71" s="25">
        <v>6.8999999999999997E-5</v>
      </c>
      <c r="C71" s="38">
        <v>2.0400000000000001E-2</v>
      </c>
      <c r="D71" s="38">
        <f t="shared" si="16"/>
        <v>1.9790500000000003E-2</v>
      </c>
      <c r="E71" s="38"/>
      <c r="F71" s="38">
        <f t="shared" si="17"/>
        <v>1.5493290000000003E-2</v>
      </c>
      <c r="G71" s="38">
        <f t="shared" si="18"/>
        <v>0.35681046870000011</v>
      </c>
      <c r="H71" s="39">
        <v>2.35E-2</v>
      </c>
      <c r="I71" s="39">
        <f t="shared" si="19"/>
        <v>2.2890500000000001E-2</v>
      </c>
      <c r="J71" s="39"/>
      <c r="K71" s="39">
        <f t="shared" si="20"/>
        <v>2.002729E-2</v>
      </c>
      <c r="L71" s="39">
        <f t="shared" si="21"/>
        <v>0.46122848869999999</v>
      </c>
      <c r="M71" s="40">
        <v>2.2700000000000001E-2</v>
      </c>
      <c r="N71" s="40">
        <f t="shared" si="22"/>
        <v>2.2090500000000002E-2</v>
      </c>
      <c r="O71" s="40"/>
      <c r="P71" s="40">
        <f t="shared" si="23"/>
        <v>1.8517290000000002E-2</v>
      </c>
      <c r="Q71" s="40">
        <f t="shared" si="24"/>
        <v>0.4264531887000001</v>
      </c>
      <c r="R71" s="41">
        <v>3.211E-2</v>
      </c>
      <c r="S71" s="41">
        <f t="shared" si="25"/>
        <v>3.1500500000000001E-2</v>
      </c>
      <c r="T71" s="41"/>
      <c r="U71" s="41">
        <f t="shared" si="26"/>
        <v>2.8252289999999999E-2</v>
      </c>
      <c r="V71" s="41">
        <f t="shared" si="27"/>
        <v>0.65065023870000005</v>
      </c>
      <c r="W71" s="42">
        <v>2.5600000000000001E-2</v>
      </c>
      <c r="X71" s="42">
        <f t="shared" si="28"/>
        <v>2.4990500000000002E-2</v>
      </c>
      <c r="Y71" s="42"/>
      <c r="Z71" s="42">
        <f t="shared" si="29"/>
        <v>2.3720290000000002E-2</v>
      </c>
      <c r="AA71" s="42">
        <f t="shared" si="30"/>
        <v>0.54627827870000001</v>
      </c>
      <c r="AB71" s="25">
        <v>1.15E-3</v>
      </c>
      <c r="AC71" s="25">
        <f t="shared" si="31"/>
        <v>6.0950000000000002E-4</v>
      </c>
    </row>
    <row r="72" spans="1:29" s="15" customFormat="1">
      <c r="A72" s="18">
        <v>320</v>
      </c>
      <c r="B72" s="25">
        <v>1.6000000000000001E-4</v>
      </c>
      <c r="C72" s="38">
        <v>2.01E-2</v>
      </c>
      <c r="D72" s="38">
        <f t="shared" si="16"/>
        <v>1.9465E-2</v>
      </c>
      <c r="E72" s="38"/>
      <c r="F72" s="38">
        <f t="shared" si="17"/>
        <v>1.516779E-2</v>
      </c>
      <c r="G72" s="38">
        <f t="shared" si="18"/>
        <v>0.34931420370000005</v>
      </c>
      <c r="H72" s="39">
        <v>2.29E-2</v>
      </c>
      <c r="I72" s="39">
        <f t="shared" si="19"/>
        <v>2.2265E-2</v>
      </c>
      <c r="J72" s="39"/>
      <c r="K72" s="39">
        <f t="shared" si="20"/>
        <v>1.9401789999999999E-2</v>
      </c>
      <c r="L72" s="39">
        <f t="shared" si="21"/>
        <v>0.44682322369999999</v>
      </c>
      <c r="M72" s="40">
        <v>2.23E-2</v>
      </c>
      <c r="N72" s="40">
        <f t="shared" si="22"/>
        <v>2.1665E-2</v>
      </c>
      <c r="O72" s="40"/>
      <c r="P72" s="40">
        <f t="shared" si="23"/>
        <v>1.809179E-2</v>
      </c>
      <c r="Q72" s="40">
        <f t="shared" si="24"/>
        <v>0.41665392370000004</v>
      </c>
      <c r="R72" s="41">
        <v>3.1E-2</v>
      </c>
      <c r="S72" s="41">
        <f t="shared" si="25"/>
        <v>3.0365E-2</v>
      </c>
      <c r="T72" s="41"/>
      <c r="U72" s="41">
        <f t="shared" si="26"/>
        <v>2.7116789999999998E-2</v>
      </c>
      <c r="V72" s="41">
        <f t="shared" si="27"/>
        <v>0.62449967370000004</v>
      </c>
      <c r="W72" s="42">
        <v>2.5399999999999999E-2</v>
      </c>
      <c r="X72" s="42">
        <f t="shared" si="28"/>
        <v>2.4764999999999999E-2</v>
      </c>
      <c r="Y72" s="42"/>
      <c r="Z72" s="42">
        <f t="shared" si="29"/>
        <v>2.3494789999999998E-2</v>
      </c>
      <c r="AA72" s="42">
        <f t="shared" si="30"/>
        <v>0.54108501369999995</v>
      </c>
      <c r="AB72" s="25">
        <v>1.1100000000000001E-3</v>
      </c>
      <c r="AC72" s="25">
        <f t="shared" si="31"/>
        <v>6.3500000000000004E-4</v>
      </c>
    </row>
    <row r="73" spans="1:29" s="15" customFormat="1">
      <c r="A73" s="18">
        <v>321</v>
      </c>
      <c r="B73" s="25">
        <v>3.0000000000000001E-5</v>
      </c>
      <c r="C73" s="38">
        <v>1.9900000000000001E-2</v>
      </c>
      <c r="D73" s="38">
        <f t="shared" si="16"/>
        <v>1.9355000000000001E-2</v>
      </c>
      <c r="E73" s="38"/>
      <c r="F73" s="38">
        <f t="shared" si="17"/>
        <v>1.5057790000000001E-2</v>
      </c>
      <c r="G73" s="38">
        <f t="shared" si="18"/>
        <v>0.34678090370000003</v>
      </c>
      <c r="H73" s="39">
        <v>2.2700000000000001E-2</v>
      </c>
      <c r="I73" s="39">
        <f t="shared" si="19"/>
        <v>2.2155000000000001E-2</v>
      </c>
      <c r="J73" s="39"/>
      <c r="K73" s="39">
        <f t="shared" si="20"/>
        <v>1.929179E-2</v>
      </c>
      <c r="L73" s="39">
        <f t="shared" si="21"/>
        <v>0.44428992370000003</v>
      </c>
      <c r="M73" s="40">
        <v>2.2100000000000002E-2</v>
      </c>
      <c r="N73" s="40">
        <f t="shared" si="22"/>
        <v>2.1555000000000001E-2</v>
      </c>
      <c r="O73" s="40"/>
      <c r="P73" s="40">
        <f t="shared" si="23"/>
        <v>1.7981790000000001E-2</v>
      </c>
      <c r="Q73" s="40">
        <f t="shared" si="24"/>
        <v>0.41412062370000002</v>
      </c>
      <c r="R73" s="41">
        <v>3.083E-2</v>
      </c>
      <c r="S73" s="41">
        <f t="shared" si="25"/>
        <v>3.0284999999999999E-2</v>
      </c>
      <c r="T73" s="41"/>
      <c r="U73" s="41">
        <f t="shared" si="26"/>
        <v>2.7036789999999998E-2</v>
      </c>
      <c r="V73" s="41">
        <f t="shared" si="27"/>
        <v>0.62265727370000001</v>
      </c>
      <c r="W73" s="42">
        <v>2.53E-2</v>
      </c>
      <c r="X73" s="42">
        <f t="shared" si="28"/>
        <v>2.4754999999999999E-2</v>
      </c>
      <c r="Y73" s="42"/>
      <c r="Z73" s="42">
        <f t="shared" si="29"/>
        <v>2.3484789999999998E-2</v>
      </c>
      <c r="AA73" s="42">
        <f t="shared" si="30"/>
        <v>0.54085471370000004</v>
      </c>
      <c r="AB73" s="25">
        <v>1.06E-3</v>
      </c>
      <c r="AC73" s="25">
        <f t="shared" si="31"/>
        <v>5.4500000000000002E-4</v>
      </c>
    </row>
    <row r="74" spans="1:29" s="15" customFormat="1">
      <c r="A74" s="18">
        <v>322</v>
      </c>
      <c r="B74" s="25">
        <v>6.8999999999999997E-5</v>
      </c>
      <c r="C74" s="38">
        <v>1.8800000000000001E-2</v>
      </c>
      <c r="D74" s="38">
        <f t="shared" si="16"/>
        <v>1.82405E-2</v>
      </c>
      <c r="E74" s="38"/>
      <c r="F74" s="38">
        <f t="shared" si="17"/>
        <v>1.3943290000000001E-2</v>
      </c>
      <c r="G74" s="38">
        <f t="shared" si="18"/>
        <v>0.32111396870000003</v>
      </c>
      <c r="H74" s="39">
        <v>2.2599999999999999E-2</v>
      </c>
      <c r="I74" s="39">
        <f t="shared" si="19"/>
        <v>2.2040499999999998E-2</v>
      </c>
      <c r="J74" s="39"/>
      <c r="K74" s="39">
        <f t="shared" si="20"/>
        <v>1.9177289999999996E-2</v>
      </c>
      <c r="L74" s="39">
        <f t="shared" si="21"/>
        <v>0.44165298869999992</v>
      </c>
      <c r="M74" s="40">
        <v>2.2100000000000002E-2</v>
      </c>
      <c r="N74" s="40">
        <f t="shared" si="22"/>
        <v>2.1540500000000001E-2</v>
      </c>
      <c r="O74" s="40"/>
      <c r="P74" s="40">
        <f t="shared" si="23"/>
        <v>1.796729E-2</v>
      </c>
      <c r="Q74" s="40">
        <f t="shared" si="24"/>
        <v>0.41378668870000002</v>
      </c>
      <c r="R74" s="41">
        <v>3.1789999999999999E-2</v>
      </c>
      <c r="S74" s="41">
        <f t="shared" si="25"/>
        <v>3.1230499999999998E-2</v>
      </c>
      <c r="T74" s="41"/>
      <c r="U74" s="41">
        <f t="shared" si="26"/>
        <v>2.7982289999999996E-2</v>
      </c>
      <c r="V74" s="41">
        <f t="shared" si="27"/>
        <v>0.64443213869999993</v>
      </c>
      <c r="W74" s="42">
        <v>2.52E-2</v>
      </c>
      <c r="X74" s="42">
        <f t="shared" si="28"/>
        <v>2.4640499999999999E-2</v>
      </c>
      <c r="Y74" s="42"/>
      <c r="Z74" s="42">
        <f t="shared" si="29"/>
        <v>2.3370289999999998E-2</v>
      </c>
      <c r="AA74" s="42">
        <f t="shared" si="30"/>
        <v>0.53821777869999998</v>
      </c>
      <c r="AB74" s="25">
        <v>1.0499999999999999E-3</v>
      </c>
      <c r="AC74" s="25">
        <f t="shared" si="31"/>
        <v>5.5949999999999999E-4</v>
      </c>
    </row>
    <row r="75" spans="1:29" s="15" customFormat="1">
      <c r="A75" s="18">
        <v>323</v>
      </c>
      <c r="B75" s="25">
        <v>1.1E-4</v>
      </c>
      <c r="C75" s="38">
        <v>1.66E-2</v>
      </c>
      <c r="D75" s="38">
        <f t="shared" si="16"/>
        <v>1.6025000000000001E-2</v>
      </c>
      <c r="E75" s="38"/>
      <c r="F75" s="38">
        <f t="shared" si="17"/>
        <v>1.1727790000000002E-2</v>
      </c>
      <c r="G75" s="38">
        <f t="shared" si="18"/>
        <v>0.27009100370000005</v>
      </c>
      <c r="H75" s="39">
        <v>2.24E-2</v>
      </c>
      <c r="I75" s="39">
        <f t="shared" si="19"/>
        <v>2.1825000000000001E-2</v>
      </c>
      <c r="J75" s="39"/>
      <c r="K75" s="39">
        <f t="shared" si="20"/>
        <v>1.8961789999999999E-2</v>
      </c>
      <c r="L75" s="39">
        <f t="shared" si="21"/>
        <v>0.43669002369999999</v>
      </c>
      <c r="M75" s="40">
        <v>2.18E-2</v>
      </c>
      <c r="N75" s="40">
        <f t="shared" si="22"/>
        <v>2.1225000000000001E-2</v>
      </c>
      <c r="O75" s="40"/>
      <c r="P75" s="40">
        <f t="shared" si="23"/>
        <v>1.7651790000000001E-2</v>
      </c>
      <c r="Q75" s="40">
        <f t="shared" si="24"/>
        <v>0.40652072370000003</v>
      </c>
      <c r="R75" s="41">
        <v>3.1780000000000003E-2</v>
      </c>
      <c r="S75" s="41">
        <f t="shared" si="25"/>
        <v>3.1205000000000004E-2</v>
      </c>
      <c r="T75" s="41"/>
      <c r="U75" s="41">
        <f t="shared" si="26"/>
        <v>2.7956790000000002E-2</v>
      </c>
      <c r="V75" s="41">
        <f t="shared" si="27"/>
        <v>0.6438448737000001</v>
      </c>
      <c r="W75" s="42">
        <v>2.52E-2</v>
      </c>
      <c r="X75" s="42">
        <f t="shared" si="28"/>
        <v>2.4625000000000001E-2</v>
      </c>
      <c r="Y75" s="42"/>
      <c r="Z75" s="42">
        <f t="shared" si="29"/>
        <v>2.335479E-2</v>
      </c>
      <c r="AA75" s="42">
        <f t="shared" si="30"/>
        <v>0.53786081370000005</v>
      </c>
      <c r="AB75" s="25">
        <v>1.0399999999999999E-3</v>
      </c>
      <c r="AC75" s="25">
        <f t="shared" si="31"/>
        <v>5.7499999999999999E-4</v>
      </c>
    </row>
    <row r="76" spans="1:29" s="15" customFormat="1">
      <c r="A76" s="18">
        <v>324</v>
      </c>
      <c r="B76" s="25">
        <v>5.0000000000000002E-5</v>
      </c>
      <c r="C76" s="38">
        <v>1.6500000000000001E-2</v>
      </c>
      <c r="D76" s="38">
        <f t="shared" si="16"/>
        <v>1.5980000000000001E-2</v>
      </c>
      <c r="E76" s="38"/>
      <c r="F76" s="38">
        <f t="shared" si="17"/>
        <v>1.1682790000000002E-2</v>
      </c>
      <c r="G76" s="38">
        <f t="shared" si="18"/>
        <v>0.26905465370000003</v>
      </c>
      <c r="H76" s="39">
        <v>2.2100000000000002E-2</v>
      </c>
      <c r="I76" s="39">
        <f t="shared" si="19"/>
        <v>2.1580000000000002E-2</v>
      </c>
      <c r="J76" s="39"/>
      <c r="K76" s="39">
        <f t="shared" si="20"/>
        <v>1.8716790000000001E-2</v>
      </c>
      <c r="L76" s="39">
        <f t="shared" si="21"/>
        <v>0.43104767370000002</v>
      </c>
      <c r="M76" s="40">
        <v>2.1499999999999998E-2</v>
      </c>
      <c r="N76" s="40">
        <f t="shared" si="22"/>
        <v>2.0979999999999999E-2</v>
      </c>
      <c r="O76" s="40"/>
      <c r="P76" s="40">
        <f t="shared" si="23"/>
        <v>1.7406789999999998E-2</v>
      </c>
      <c r="Q76" s="40">
        <f t="shared" si="24"/>
        <v>0.40087837369999996</v>
      </c>
      <c r="R76" s="41">
        <v>3.177E-2</v>
      </c>
      <c r="S76" s="41">
        <f t="shared" si="25"/>
        <v>3.125E-2</v>
      </c>
      <c r="T76" s="41"/>
      <c r="U76" s="41">
        <f t="shared" si="26"/>
        <v>2.8001789999999999E-2</v>
      </c>
      <c r="V76" s="41">
        <f t="shared" si="27"/>
        <v>0.64488122370000001</v>
      </c>
      <c r="W76" s="42">
        <v>2.5100000000000001E-2</v>
      </c>
      <c r="X76" s="42">
        <f t="shared" si="28"/>
        <v>2.4580000000000001E-2</v>
      </c>
      <c r="Y76" s="42"/>
      <c r="Z76" s="42">
        <f t="shared" si="29"/>
        <v>2.330979E-2</v>
      </c>
      <c r="AA76" s="42">
        <f t="shared" si="30"/>
        <v>0.53682446370000003</v>
      </c>
      <c r="AB76" s="25">
        <v>9.8999999999999999E-4</v>
      </c>
      <c r="AC76" s="25">
        <f t="shared" si="31"/>
        <v>5.1999999999999995E-4</v>
      </c>
    </row>
    <row r="77" spans="1:29" s="15" customFormat="1">
      <c r="A77" s="18">
        <v>325</v>
      </c>
      <c r="B77" s="25">
        <v>4.0000000000000003E-5</v>
      </c>
      <c r="C77" s="38">
        <v>1.5571E-2</v>
      </c>
      <c r="D77" s="38">
        <f t="shared" si="16"/>
        <v>1.5086E-2</v>
      </c>
      <c r="E77" s="38"/>
      <c r="F77" s="38">
        <f t="shared" si="17"/>
        <v>1.0788789999999999E-2</v>
      </c>
      <c r="G77" s="38">
        <f>F77*23.03</f>
        <v>0.2484658337</v>
      </c>
      <c r="H77" s="39">
        <v>2.3310000000000001E-2</v>
      </c>
      <c r="I77" s="39">
        <f t="shared" si="19"/>
        <v>2.2825000000000002E-2</v>
      </c>
      <c r="J77" s="39"/>
      <c r="K77" s="39">
        <f t="shared" si="20"/>
        <v>1.996179E-2</v>
      </c>
      <c r="L77" s="39">
        <f t="shared" si="21"/>
        <v>0.45972002370000004</v>
      </c>
      <c r="M77" s="41">
        <v>1.8020000000000001E-2</v>
      </c>
      <c r="N77" s="41">
        <f t="shared" si="22"/>
        <v>1.7535000000000002E-2</v>
      </c>
      <c r="O77" s="41"/>
      <c r="P77" s="41">
        <f t="shared" si="23"/>
        <v>1.3961790000000002E-2</v>
      </c>
      <c r="Q77" s="40">
        <f t="shared" si="24"/>
        <v>0.32154002370000007</v>
      </c>
      <c r="R77" s="45">
        <v>3.0759999999999999E-2</v>
      </c>
      <c r="S77" s="45">
        <f t="shared" si="25"/>
        <v>3.0275E-2</v>
      </c>
      <c r="T77" s="45"/>
      <c r="U77" s="45">
        <f t="shared" si="26"/>
        <v>2.7026789999999998E-2</v>
      </c>
      <c r="V77" s="41">
        <f t="shared" si="27"/>
        <v>0.6224269737</v>
      </c>
      <c r="W77" s="42">
        <v>2.5100000000000001E-2</v>
      </c>
      <c r="X77" s="42">
        <f t="shared" si="28"/>
        <v>2.4615000000000001E-2</v>
      </c>
      <c r="Y77" s="42"/>
      <c r="Z77" s="42">
        <f t="shared" si="29"/>
        <v>2.3344790000000001E-2</v>
      </c>
      <c r="AA77" s="42">
        <f t="shared" si="30"/>
        <v>0.53763051370000003</v>
      </c>
      <c r="AB77" s="25">
        <v>9.3000000000000005E-4</v>
      </c>
      <c r="AC77" s="25">
        <f t="shared" si="31"/>
        <v>4.8500000000000003E-4</v>
      </c>
    </row>
    <row r="78" spans="1:29" s="15" customFormat="1">
      <c r="A78" s="18">
        <v>326</v>
      </c>
      <c r="B78" s="25">
        <v>6.0000000000000002E-5</v>
      </c>
      <c r="C78" s="38">
        <v>1.5571E-2</v>
      </c>
      <c r="D78" s="38">
        <f t="shared" si="16"/>
        <v>1.5075999999999999E-2</v>
      </c>
      <c r="E78" s="38"/>
      <c r="F78" s="38">
        <f t="shared" si="17"/>
        <v>1.077879E-2</v>
      </c>
      <c r="G78" s="38">
        <f t="shared" si="18"/>
        <v>0.24823553370000001</v>
      </c>
      <c r="H78" s="39">
        <v>2.18E-2</v>
      </c>
      <c r="I78" s="39">
        <f t="shared" si="19"/>
        <v>2.1305000000000001E-2</v>
      </c>
      <c r="J78" s="39"/>
      <c r="K78" s="39">
        <f t="shared" si="20"/>
        <v>1.844179E-2</v>
      </c>
      <c r="L78" s="39">
        <f t="shared" si="21"/>
        <v>0.42471442370000001</v>
      </c>
      <c r="M78" s="40">
        <v>1.8010000000000002E-2</v>
      </c>
      <c r="N78" s="40">
        <f t="shared" si="22"/>
        <v>1.7515000000000003E-2</v>
      </c>
      <c r="O78" s="40"/>
      <c r="P78" s="40">
        <f t="shared" si="23"/>
        <v>1.3941790000000003E-2</v>
      </c>
      <c r="Q78" s="40">
        <f t="shared" si="24"/>
        <v>0.32107942370000009</v>
      </c>
      <c r="R78" s="41">
        <v>2.9790000000000001E-2</v>
      </c>
      <c r="S78" s="41">
        <f t="shared" si="25"/>
        <v>2.9295000000000002E-2</v>
      </c>
      <c r="T78" s="41"/>
      <c r="U78" s="41">
        <f t="shared" si="26"/>
        <v>2.604679E-2</v>
      </c>
      <c r="V78" s="41">
        <f t="shared" si="27"/>
        <v>0.59985757370000004</v>
      </c>
      <c r="W78" s="42">
        <v>1.4999999999999999E-2</v>
      </c>
      <c r="X78" s="42">
        <f t="shared" si="28"/>
        <v>1.4504999999999999E-2</v>
      </c>
      <c r="Y78" s="42"/>
      <c r="Z78" s="42">
        <f t="shared" si="29"/>
        <v>1.323479E-2</v>
      </c>
      <c r="AA78" s="42">
        <f t="shared" si="30"/>
        <v>0.30479721370000001</v>
      </c>
      <c r="AB78" s="25">
        <v>9.3000000000000005E-4</v>
      </c>
      <c r="AC78" s="25">
        <f t="shared" si="31"/>
        <v>4.95E-4</v>
      </c>
    </row>
    <row r="79" spans="1:29" s="15" customFormat="1">
      <c r="A79" s="18">
        <v>327</v>
      </c>
      <c r="B79" s="25">
        <v>8.0000000000000007E-5</v>
      </c>
      <c r="C79" s="38">
        <v>1.5570000000000001E-2</v>
      </c>
      <c r="D79" s="38">
        <f t="shared" si="16"/>
        <v>1.5055000000000001E-2</v>
      </c>
      <c r="E79" s="38"/>
      <c r="F79" s="38">
        <f t="shared" si="17"/>
        <v>1.075779E-2</v>
      </c>
      <c r="G79" s="38">
        <f t="shared" si="18"/>
        <v>0.2477519037</v>
      </c>
      <c r="H79" s="39">
        <v>2.1600000000000001E-2</v>
      </c>
      <c r="I79" s="39">
        <f t="shared" si="19"/>
        <v>2.1085E-2</v>
      </c>
      <c r="J79" s="39"/>
      <c r="K79" s="39">
        <f t="shared" si="20"/>
        <v>1.8221789999999998E-2</v>
      </c>
      <c r="L79" s="39">
        <f t="shared" si="21"/>
        <v>0.41964782369999998</v>
      </c>
      <c r="M79" s="40">
        <v>1.8010000000000002E-2</v>
      </c>
      <c r="N79" s="40">
        <f t="shared" si="22"/>
        <v>1.7495E-2</v>
      </c>
      <c r="O79" s="40"/>
      <c r="P79" s="40">
        <f t="shared" si="23"/>
        <v>1.392179E-2</v>
      </c>
      <c r="Q79" s="40">
        <f t="shared" si="24"/>
        <v>0.3206188237</v>
      </c>
      <c r="R79" s="41">
        <v>2.6176999999999999E-2</v>
      </c>
      <c r="S79" s="41">
        <f t="shared" si="25"/>
        <v>2.5661999999999997E-2</v>
      </c>
      <c r="T79" s="41"/>
      <c r="U79" s="41">
        <f t="shared" si="26"/>
        <v>2.2413789999999996E-2</v>
      </c>
      <c r="V79" s="41">
        <f t="shared" si="27"/>
        <v>0.5161895836999999</v>
      </c>
      <c r="W79" s="42">
        <v>1.49E-2</v>
      </c>
      <c r="X79" s="42">
        <f t="shared" si="28"/>
        <v>1.4385E-2</v>
      </c>
      <c r="Y79" s="42"/>
      <c r="Z79" s="42">
        <f t="shared" si="29"/>
        <v>1.3114790000000001E-2</v>
      </c>
      <c r="AA79" s="42">
        <f t="shared" si="30"/>
        <v>0.30203361370000004</v>
      </c>
      <c r="AB79" s="25">
        <v>9.5E-4</v>
      </c>
      <c r="AC79" s="25">
        <f t="shared" si="31"/>
        <v>5.1500000000000005E-4</v>
      </c>
    </row>
    <row r="80" spans="1:29" s="15" customFormat="1">
      <c r="A80" s="18">
        <v>328</v>
      </c>
      <c r="B80" s="25">
        <v>9.0000000000000006E-5</v>
      </c>
      <c r="C80" s="38">
        <v>1.5569E-2</v>
      </c>
      <c r="D80" s="38">
        <f t="shared" si="16"/>
        <v>1.5039E-2</v>
      </c>
      <c r="E80" s="38"/>
      <c r="F80" s="38">
        <f t="shared" si="17"/>
        <v>1.0741790000000001E-2</v>
      </c>
      <c r="G80" s="38">
        <f t="shared" si="18"/>
        <v>0.24738342370000005</v>
      </c>
      <c r="H80" s="39">
        <v>2.1399999999999999E-2</v>
      </c>
      <c r="I80" s="39">
        <f t="shared" si="19"/>
        <v>2.087E-2</v>
      </c>
      <c r="J80" s="39"/>
      <c r="K80" s="39">
        <f t="shared" si="20"/>
        <v>1.8006789999999998E-2</v>
      </c>
      <c r="L80" s="39">
        <f t="shared" si="21"/>
        <v>0.41469637369999995</v>
      </c>
      <c r="M80" s="40">
        <v>1.7999999999999999E-2</v>
      </c>
      <c r="N80" s="40">
        <f t="shared" si="22"/>
        <v>1.7469999999999999E-2</v>
      </c>
      <c r="O80" s="40"/>
      <c r="P80" s="40">
        <f t="shared" si="23"/>
        <v>1.3896789999999999E-2</v>
      </c>
      <c r="Q80" s="40">
        <f t="shared" si="24"/>
        <v>0.32004307370000001</v>
      </c>
      <c r="R80" s="41">
        <v>2.5177999999999999E-2</v>
      </c>
      <c r="S80" s="41">
        <f t="shared" si="25"/>
        <v>2.4648E-2</v>
      </c>
      <c r="T80" s="41"/>
      <c r="U80" s="41">
        <f t="shared" si="26"/>
        <v>2.1399789999999998E-2</v>
      </c>
      <c r="V80" s="41">
        <f t="shared" si="27"/>
        <v>0.49283716369999997</v>
      </c>
      <c r="W80" s="42">
        <v>1.49E-2</v>
      </c>
      <c r="X80" s="42">
        <f t="shared" si="28"/>
        <v>1.4370000000000001E-2</v>
      </c>
      <c r="Y80" s="42"/>
      <c r="Z80" s="42">
        <f t="shared" si="29"/>
        <v>1.309979E-2</v>
      </c>
      <c r="AA80" s="42">
        <f t="shared" si="30"/>
        <v>0.30168816370000001</v>
      </c>
      <c r="AB80" s="25">
        <v>9.7000000000000005E-4</v>
      </c>
      <c r="AC80" s="25">
        <f t="shared" si="31"/>
        <v>5.2999999999999998E-4</v>
      </c>
    </row>
    <row r="81" spans="1:29" s="15" customFormat="1">
      <c r="A81" s="18">
        <v>329</v>
      </c>
      <c r="B81" s="25">
        <v>6.0000000000000002E-5</v>
      </c>
      <c r="C81" s="38">
        <v>1.5568E-2</v>
      </c>
      <c r="D81" s="38">
        <f t="shared" si="16"/>
        <v>1.5073E-2</v>
      </c>
      <c r="E81" s="38"/>
      <c r="F81" s="38">
        <f t="shared" si="17"/>
        <v>1.077579E-2</v>
      </c>
      <c r="G81" s="38">
        <f t="shared" si="18"/>
        <v>0.24816644370000002</v>
      </c>
      <c r="H81" s="39">
        <v>2.1499999999999998E-2</v>
      </c>
      <c r="I81" s="39">
        <f t="shared" si="19"/>
        <v>2.1004999999999999E-2</v>
      </c>
      <c r="J81" s="39"/>
      <c r="K81" s="39">
        <f t="shared" si="20"/>
        <v>1.8141789999999998E-2</v>
      </c>
      <c r="L81" s="39">
        <f t="shared" si="21"/>
        <v>0.41780542369999996</v>
      </c>
      <c r="M81" s="40">
        <v>1.7979999999999999E-2</v>
      </c>
      <c r="N81" s="40">
        <f t="shared" si="22"/>
        <v>1.7485000000000001E-2</v>
      </c>
      <c r="O81" s="40"/>
      <c r="P81" s="40">
        <f t="shared" si="23"/>
        <v>1.391179E-2</v>
      </c>
      <c r="Q81" s="40">
        <f t="shared" si="24"/>
        <v>0.32038852370000004</v>
      </c>
      <c r="R81" s="41">
        <v>2.4174999999999999E-2</v>
      </c>
      <c r="S81" s="41">
        <f t="shared" si="25"/>
        <v>2.368E-2</v>
      </c>
      <c r="T81" s="41"/>
      <c r="U81" s="41">
        <f t="shared" si="26"/>
        <v>2.0431789999999998E-2</v>
      </c>
      <c r="V81" s="41">
        <f t="shared" si="27"/>
        <v>0.47054412369999998</v>
      </c>
      <c r="W81" s="42">
        <v>1.4800000000000001E-2</v>
      </c>
      <c r="X81" s="42">
        <f t="shared" si="28"/>
        <v>1.4305E-2</v>
      </c>
      <c r="Y81" s="42"/>
      <c r="Z81" s="42">
        <f t="shared" si="29"/>
        <v>1.3034790000000001E-2</v>
      </c>
      <c r="AA81" s="42">
        <f t="shared" si="30"/>
        <v>0.30019121370000001</v>
      </c>
      <c r="AB81" s="25">
        <v>9.3000000000000005E-4</v>
      </c>
      <c r="AC81" s="25">
        <f t="shared" si="31"/>
        <v>4.95E-4</v>
      </c>
    </row>
    <row r="82" spans="1:29" s="15" customFormat="1">
      <c r="A82" s="18">
        <v>330</v>
      </c>
      <c r="B82" s="25">
        <v>1.2999999999999999E-4</v>
      </c>
      <c r="C82" s="38">
        <v>1.5568E-2</v>
      </c>
      <c r="D82" s="38">
        <f t="shared" si="16"/>
        <v>1.5023E-2</v>
      </c>
      <c r="E82" s="38"/>
      <c r="F82" s="38">
        <f t="shared" si="17"/>
        <v>1.0725789999999999E-2</v>
      </c>
      <c r="G82" s="38">
        <f t="shared" si="18"/>
        <v>0.24701494369999999</v>
      </c>
      <c r="H82" s="39">
        <v>2.12E-2</v>
      </c>
      <c r="I82" s="39">
        <f t="shared" si="19"/>
        <v>2.0655E-2</v>
      </c>
      <c r="J82" s="39"/>
      <c r="K82" s="39">
        <f t="shared" si="20"/>
        <v>1.7791789999999998E-2</v>
      </c>
      <c r="L82" s="39">
        <f t="shared" si="21"/>
        <v>0.40974492369999999</v>
      </c>
      <c r="M82" s="40">
        <v>1.7950000000000001E-2</v>
      </c>
      <c r="N82" s="40">
        <f t="shared" si="22"/>
        <v>1.7405E-2</v>
      </c>
      <c r="O82" s="40"/>
      <c r="P82" s="40">
        <f t="shared" si="23"/>
        <v>1.383179E-2</v>
      </c>
      <c r="Q82" s="40">
        <f t="shared" si="24"/>
        <v>0.31854612370000002</v>
      </c>
      <c r="R82" s="41">
        <v>2.3175000000000001E-2</v>
      </c>
      <c r="S82" s="41">
        <f t="shared" si="25"/>
        <v>2.2630000000000001E-2</v>
      </c>
      <c r="T82" s="41"/>
      <c r="U82" s="41">
        <f t="shared" si="26"/>
        <v>1.9381789999999999E-2</v>
      </c>
      <c r="V82" s="41">
        <f t="shared" si="27"/>
        <v>0.44636262370000002</v>
      </c>
      <c r="W82" s="42">
        <v>1.4800000000000001E-2</v>
      </c>
      <c r="X82" s="42">
        <f t="shared" si="28"/>
        <v>1.4255E-2</v>
      </c>
      <c r="Y82" s="42"/>
      <c r="Z82" s="42">
        <f t="shared" si="29"/>
        <v>1.298479E-2</v>
      </c>
      <c r="AA82" s="42">
        <f t="shared" si="30"/>
        <v>0.29903971369999999</v>
      </c>
      <c r="AB82" s="25">
        <v>9.6000000000000002E-4</v>
      </c>
      <c r="AC82" s="25">
        <f t="shared" si="31"/>
        <v>5.4500000000000002E-4</v>
      </c>
    </row>
    <row r="83" spans="1:29" s="15" customFormat="1">
      <c r="A83" s="18">
        <v>331</v>
      </c>
      <c r="B83" s="25">
        <v>6.8999999999999997E-5</v>
      </c>
      <c r="C83" s="38">
        <v>1.5566999999999999E-2</v>
      </c>
      <c r="D83" s="38">
        <f t="shared" si="16"/>
        <v>1.51025E-2</v>
      </c>
      <c r="E83" s="38"/>
      <c r="F83" s="38">
        <f t="shared" si="17"/>
        <v>1.0805289999999999E-2</v>
      </c>
      <c r="G83" s="38">
        <f t="shared" si="18"/>
        <v>0.24884582869999999</v>
      </c>
      <c r="H83" s="39">
        <v>2.1299999999999999E-2</v>
      </c>
      <c r="I83" s="39">
        <f t="shared" si="19"/>
        <v>2.08355E-2</v>
      </c>
      <c r="J83" s="39"/>
      <c r="K83" s="39">
        <f t="shared" si="20"/>
        <v>1.7972289999999998E-2</v>
      </c>
      <c r="L83" s="39">
        <f t="shared" si="21"/>
        <v>0.41390183869999997</v>
      </c>
      <c r="M83" s="40">
        <v>1.7940000000000001E-2</v>
      </c>
      <c r="N83" s="40">
        <f t="shared" si="22"/>
        <v>1.7475500000000001E-2</v>
      </c>
      <c r="O83" s="40"/>
      <c r="P83" s="40">
        <f t="shared" si="23"/>
        <v>1.3902290000000001E-2</v>
      </c>
      <c r="Q83" s="40">
        <f t="shared" si="24"/>
        <v>0.32016973870000004</v>
      </c>
      <c r="R83" s="41">
        <v>2.2173999999999999E-2</v>
      </c>
      <c r="S83" s="41">
        <f t="shared" si="25"/>
        <v>2.17095E-2</v>
      </c>
      <c r="T83" s="41"/>
      <c r="U83" s="41">
        <f t="shared" si="26"/>
        <v>1.8461289999999998E-2</v>
      </c>
      <c r="V83" s="41">
        <f t="shared" si="27"/>
        <v>0.42516350869999997</v>
      </c>
      <c r="W83" s="42">
        <v>1.46E-2</v>
      </c>
      <c r="X83" s="42">
        <f t="shared" si="28"/>
        <v>1.41355E-2</v>
      </c>
      <c r="Y83" s="42"/>
      <c r="Z83" s="42">
        <f t="shared" si="29"/>
        <v>1.2865290000000001E-2</v>
      </c>
      <c r="AA83" s="42">
        <f t="shared" si="30"/>
        <v>0.29628762870000003</v>
      </c>
      <c r="AB83" s="25">
        <v>8.5999999999999998E-4</v>
      </c>
      <c r="AC83" s="25">
        <f t="shared" si="31"/>
        <v>4.6449999999999996E-4</v>
      </c>
    </row>
    <row r="84" spans="1:29" s="15" customFormat="1">
      <c r="A84" s="18">
        <v>332</v>
      </c>
      <c r="B84" s="25">
        <v>1.2999999999999999E-4</v>
      </c>
      <c r="C84" s="38">
        <v>1.5566999999999999E-2</v>
      </c>
      <c r="D84" s="38">
        <f t="shared" si="16"/>
        <v>1.5096999999999999E-2</v>
      </c>
      <c r="E84" s="38"/>
      <c r="F84" s="38">
        <f t="shared" si="17"/>
        <v>1.079979E-2</v>
      </c>
      <c r="G84" s="38">
        <f t="shared" si="18"/>
        <v>0.24871916370000002</v>
      </c>
      <c r="H84" s="39">
        <v>2.0899999999999998E-2</v>
      </c>
      <c r="I84" s="39">
        <f t="shared" si="19"/>
        <v>2.0429999999999997E-2</v>
      </c>
      <c r="J84" s="39"/>
      <c r="K84" s="39">
        <f t="shared" si="20"/>
        <v>1.7566789999999995E-2</v>
      </c>
      <c r="L84" s="39">
        <f t="shared" si="21"/>
        <v>0.40456317369999989</v>
      </c>
      <c r="M84" s="40">
        <v>1.7909999999999999E-2</v>
      </c>
      <c r="N84" s="40">
        <f t="shared" si="22"/>
        <v>1.7439999999999997E-2</v>
      </c>
      <c r="O84" s="40"/>
      <c r="P84" s="40">
        <f t="shared" si="23"/>
        <v>1.3866789999999997E-2</v>
      </c>
      <c r="Q84" s="40">
        <f t="shared" si="24"/>
        <v>0.31935217369999996</v>
      </c>
      <c r="R84" s="41">
        <v>2.2173999999999999E-2</v>
      </c>
      <c r="S84" s="41">
        <f t="shared" si="25"/>
        <v>2.1703999999999998E-2</v>
      </c>
      <c r="T84" s="41"/>
      <c r="U84" s="41">
        <f t="shared" si="26"/>
        <v>1.8455789999999996E-2</v>
      </c>
      <c r="V84" s="41">
        <f t="shared" si="27"/>
        <v>0.42503684369999994</v>
      </c>
      <c r="W84" s="42">
        <v>1.4500000000000001E-2</v>
      </c>
      <c r="X84" s="42">
        <f t="shared" si="28"/>
        <v>1.4030000000000001E-2</v>
      </c>
      <c r="Y84" s="42"/>
      <c r="Z84" s="42">
        <f t="shared" si="29"/>
        <v>1.275979E-2</v>
      </c>
      <c r="AA84" s="42">
        <f t="shared" si="30"/>
        <v>0.2938579637</v>
      </c>
      <c r="AB84" s="25">
        <v>8.0999999999999996E-4</v>
      </c>
      <c r="AC84" s="25">
        <f t="shared" si="31"/>
        <v>4.6999999999999999E-4</v>
      </c>
    </row>
    <row r="85" spans="1:29" s="15" customFormat="1">
      <c r="A85" s="18">
        <v>333</v>
      </c>
      <c r="B85" s="25">
        <v>1.8000000000000001E-4</v>
      </c>
      <c r="C85" s="38">
        <v>1.5566E-2</v>
      </c>
      <c r="D85" s="38">
        <f t="shared" si="16"/>
        <v>1.5036000000000001E-2</v>
      </c>
      <c r="E85" s="38"/>
      <c r="F85" s="38">
        <f t="shared" si="17"/>
        <v>1.0738790000000002E-2</v>
      </c>
      <c r="G85" s="38">
        <f t="shared" si="18"/>
        <v>0.24731433370000006</v>
      </c>
      <c r="H85" s="39">
        <v>2.1100000000000001E-2</v>
      </c>
      <c r="I85" s="39">
        <f t="shared" si="19"/>
        <v>2.0570000000000001E-2</v>
      </c>
      <c r="J85" s="39"/>
      <c r="K85" s="39">
        <f t="shared" si="20"/>
        <v>1.770679E-2</v>
      </c>
      <c r="L85" s="39">
        <f t="shared" si="21"/>
        <v>0.40778737370000001</v>
      </c>
      <c r="M85" s="40">
        <v>1.7899999999999999E-2</v>
      </c>
      <c r="N85" s="40">
        <f t="shared" si="22"/>
        <v>1.737E-2</v>
      </c>
      <c r="O85" s="40"/>
      <c r="P85" s="40">
        <f t="shared" si="23"/>
        <v>1.379679E-2</v>
      </c>
      <c r="Q85" s="40">
        <f t="shared" si="24"/>
        <v>0.31774007370000001</v>
      </c>
      <c r="R85" s="41">
        <v>1.9174E-2</v>
      </c>
      <c r="S85" s="41">
        <f t="shared" si="25"/>
        <v>1.8644000000000001E-2</v>
      </c>
      <c r="T85" s="41"/>
      <c r="U85" s="41">
        <f t="shared" si="26"/>
        <v>1.5395790000000001E-2</v>
      </c>
      <c r="V85" s="41">
        <f t="shared" si="27"/>
        <v>0.35456504370000003</v>
      </c>
      <c r="W85" s="42">
        <v>1.47E-2</v>
      </c>
      <c r="X85" s="42">
        <f t="shared" si="28"/>
        <v>1.417E-2</v>
      </c>
      <c r="Y85" s="42"/>
      <c r="Z85" s="42">
        <f t="shared" si="29"/>
        <v>1.2899790000000001E-2</v>
      </c>
      <c r="AA85" s="42">
        <f t="shared" si="30"/>
        <v>0.29708216370000007</v>
      </c>
      <c r="AB85" s="25">
        <v>8.8000000000000003E-4</v>
      </c>
      <c r="AC85" s="25">
        <f t="shared" si="31"/>
        <v>5.2999999999999998E-4</v>
      </c>
    </row>
    <row r="86" spans="1:29" s="15" customFormat="1">
      <c r="A86" s="18">
        <v>334</v>
      </c>
      <c r="B86" s="25">
        <v>8.0000000000000007E-5</v>
      </c>
      <c r="C86" s="38">
        <v>1.5565000000000001E-2</v>
      </c>
      <c r="D86" s="38">
        <f t="shared" si="16"/>
        <v>1.5130000000000001E-2</v>
      </c>
      <c r="E86" s="38"/>
      <c r="F86" s="38">
        <f t="shared" si="17"/>
        <v>1.0832790000000002E-2</v>
      </c>
      <c r="G86" s="38">
        <f t="shared" si="18"/>
        <v>0.24947915370000007</v>
      </c>
      <c r="H86" s="39">
        <v>2.07E-2</v>
      </c>
      <c r="I86" s="39">
        <f t="shared" si="19"/>
        <v>2.0264999999999998E-2</v>
      </c>
      <c r="J86" s="39"/>
      <c r="K86" s="39">
        <f t="shared" si="20"/>
        <v>1.7401789999999997E-2</v>
      </c>
      <c r="L86" s="39">
        <f t="shared" si="21"/>
        <v>0.40076322369999995</v>
      </c>
      <c r="M86" s="40">
        <v>1.7899999999999999E-2</v>
      </c>
      <c r="N86" s="40">
        <f t="shared" si="22"/>
        <v>1.7464999999999998E-2</v>
      </c>
      <c r="O86" s="40"/>
      <c r="P86" s="40">
        <f t="shared" si="23"/>
        <v>1.3891789999999998E-2</v>
      </c>
      <c r="Q86" s="40">
        <f t="shared" si="24"/>
        <v>0.31992792369999995</v>
      </c>
      <c r="R86" s="41">
        <v>1.83E-2</v>
      </c>
      <c r="S86" s="41">
        <f t="shared" si="25"/>
        <v>1.7864999999999999E-2</v>
      </c>
      <c r="T86" s="41"/>
      <c r="U86" s="41">
        <f t="shared" si="26"/>
        <v>1.4616789999999999E-2</v>
      </c>
      <c r="V86" s="41">
        <f t="shared" si="27"/>
        <v>0.33662467369999999</v>
      </c>
      <c r="W86" s="42">
        <v>1.43E-2</v>
      </c>
      <c r="X86" s="42">
        <f t="shared" si="28"/>
        <v>1.3865000000000001E-2</v>
      </c>
      <c r="Y86" s="42"/>
      <c r="Z86" s="42">
        <f t="shared" si="29"/>
        <v>1.2594790000000002E-2</v>
      </c>
      <c r="AA86" s="42">
        <f t="shared" si="30"/>
        <v>0.29005801370000006</v>
      </c>
      <c r="AB86" s="25">
        <v>7.9000000000000001E-4</v>
      </c>
      <c r="AC86" s="25">
        <f t="shared" si="31"/>
        <v>4.35E-4</v>
      </c>
    </row>
    <row r="87" spans="1:29" s="15" customFormat="1">
      <c r="A87" s="18">
        <v>335</v>
      </c>
      <c r="B87" s="25">
        <v>1.3999999999999999E-4</v>
      </c>
      <c r="C87" s="38">
        <v>1.5564E-2</v>
      </c>
      <c r="D87" s="38">
        <f t="shared" si="16"/>
        <v>1.5074000000000001E-2</v>
      </c>
      <c r="E87" s="38"/>
      <c r="F87" s="38">
        <f t="shared" si="17"/>
        <v>1.0776790000000001E-2</v>
      </c>
      <c r="G87" s="38">
        <f t="shared" si="18"/>
        <v>0.24818947370000005</v>
      </c>
      <c r="H87" s="39">
        <v>2.0899999999999998E-2</v>
      </c>
      <c r="I87" s="39">
        <f t="shared" si="19"/>
        <v>2.0409999999999998E-2</v>
      </c>
      <c r="J87" s="39"/>
      <c r="K87" s="39">
        <f t="shared" si="20"/>
        <v>1.7546789999999996E-2</v>
      </c>
      <c r="L87" s="39">
        <f t="shared" si="21"/>
        <v>0.40410257369999991</v>
      </c>
      <c r="M87" s="40">
        <v>1.789E-2</v>
      </c>
      <c r="N87" s="40">
        <f t="shared" si="22"/>
        <v>1.7399999999999999E-2</v>
      </c>
      <c r="O87" s="40"/>
      <c r="P87" s="40">
        <f t="shared" si="23"/>
        <v>1.3826789999999999E-2</v>
      </c>
      <c r="Q87" s="40">
        <f t="shared" si="24"/>
        <v>0.31843097370000001</v>
      </c>
      <c r="R87" s="41">
        <v>1.83E-2</v>
      </c>
      <c r="S87" s="41">
        <f t="shared" si="25"/>
        <v>1.7809999999999999E-2</v>
      </c>
      <c r="T87" s="41"/>
      <c r="U87" s="41">
        <f t="shared" si="26"/>
        <v>1.456179E-2</v>
      </c>
      <c r="V87" s="41">
        <f t="shared" si="27"/>
        <v>0.33535802370000001</v>
      </c>
      <c r="W87" s="42">
        <v>1.43E-2</v>
      </c>
      <c r="X87" s="42">
        <f t="shared" si="28"/>
        <v>1.3809999999999999E-2</v>
      </c>
      <c r="Y87" s="42"/>
      <c r="Z87" s="42">
        <f t="shared" si="29"/>
        <v>1.2539789999999999E-2</v>
      </c>
      <c r="AA87" s="42">
        <f t="shared" si="30"/>
        <v>0.28879136369999997</v>
      </c>
      <c r="AB87" s="25">
        <v>8.4000000000000003E-4</v>
      </c>
      <c r="AC87" s="25">
        <f t="shared" si="31"/>
        <v>4.8999999999999998E-4</v>
      </c>
    </row>
    <row r="88" spans="1:29" s="15" customFormat="1">
      <c r="A88" s="18">
        <v>336</v>
      </c>
      <c r="B88" s="25">
        <v>1.3999999999999999E-4</v>
      </c>
      <c r="C88" s="38">
        <v>1.5559999999999999E-2</v>
      </c>
      <c r="D88" s="38">
        <f t="shared" si="16"/>
        <v>1.5094999999999999E-2</v>
      </c>
      <c r="E88" s="38"/>
      <c r="F88" s="38">
        <f t="shared" si="17"/>
        <v>1.0797789999999998E-2</v>
      </c>
      <c r="G88" s="38">
        <f t="shared" si="18"/>
        <v>0.24867310369999998</v>
      </c>
      <c r="H88" s="39">
        <v>2.0299999999999999E-2</v>
      </c>
      <c r="I88" s="39">
        <f t="shared" si="19"/>
        <v>1.9834999999999998E-2</v>
      </c>
      <c r="J88" s="39"/>
      <c r="K88" s="39">
        <f t="shared" si="20"/>
        <v>1.6971789999999997E-2</v>
      </c>
      <c r="L88" s="39">
        <f t="shared" si="21"/>
        <v>0.39086032369999996</v>
      </c>
      <c r="M88" s="40">
        <v>1.788E-2</v>
      </c>
      <c r="N88" s="40">
        <f t="shared" si="22"/>
        <v>1.7415E-2</v>
      </c>
      <c r="O88" s="40"/>
      <c r="P88" s="40">
        <f t="shared" si="23"/>
        <v>1.384179E-2</v>
      </c>
      <c r="Q88" s="40">
        <f t="shared" si="24"/>
        <v>0.31877642370000003</v>
      </c>
      <c r="R88" s="41">
        <v>1.7000000000000001E-2</v>
      </c>
      <c r="S88" s="41">
        <f t="shared" si="25"/>
        <v>1.6535000000000001E-2</v>
      </c>
      <c r="T88" s="41"/>
      <c r="U88" s="41">
        <f t="shared" si="26"/>
        <v>1.3286790000000001E-2</v>
      </c>
      <c r="V88" s="41">
        <f t="shared" si="27"/>
        <v>0.30599477370000006</v>
      </c>
      <c r="W88" s="42">
        <v>1.4200000000000001E-2</v>
      </c>
      <c r="X88" s="42">
        <f t="shared" si="28"/>
        <v>1.3735000000000001E-2</v>
      </c>
      <c r="Y88" s="42"/>
      <c r="Z88" s="42">
        <f t="shared" si="29"/>
        <v>1.246479E-2</v>
      </c>
      <c r="AA88" s="42">
        <f t="shared" si="30"/>
        <v>0.28706411370000001</v>
      </c>
      <c r="AB88" s="25">
        <v>7.9000000000000001E-4</v>
      </c>
      <c r="AC88" s="25">
        <f t="shared" si="31"/>
        <v>4.6500000000000003E-4</v>
      </c>
    </row>
    <row r="89" spans="1:29" s="15" customFormat="1">
      <c r="A89" s="18">
        <v>337</v>
      </c>
      <c r="B89" s="25">
        <v>1.2999999999999999E-4</v>
      </c>
      <c r="C89" s="38">
        <v>1.5558000000000001E-2</v>
      </c>
      <c r="D89" s="38">
        <f t="shared" si="16"/>
        <v>1.5093000000000001E-2</v>
      </c>
      <c r="E89" s="38"/>
      <c r="F89" s="38">
        <f t="shared" si="17"/>
        <v>1.079579E-2</v>
      </c>
      <c r="G89" s="38">
        <f t="shared" si="18"/>
        <v>0.24862704369999999</v>
      </c>
      <c r="H89" s="39">
        <v>2.0500000000000001E-2</v>
      </c>
      <c r="I89" s="39">
        <f t="shared" si="19"/>
        <v>2.0035000000000001E-2</v>
      </c>
      <c r="J89" s="39"/>
      <c r="K89" s="39">
        <f t="shared" si="20"/>
        <v>1.7171789999999999E-2</v>
      </c>
      <c r="L89" s="39">
        <f t="shared" si="21"/>
        <v>0.39546632370000001</v>
      </c>
      <c r="M89" s="40">
        <v>1.787E-2</v>
      </c>
      <c r="N89" s="40">
        <f t="shared" si="22"/>
        <v>1.7405E-2</v>
      </c>
      <c r="O89" s="40"/>
      <c r="P89" s="40">
        <f t="shared" si="23"/>
        <v>1.383179E-2</v>
      </c>
      <c r="Q89" s="40">
        <f t="shared" si="24"/>
        <v>0.31854612370000002</v>
      </c>
      <c r="R89" s="41">
        <v>1.6899999999999998E-2</v>
      </c>
      <c r="S89" s="41">
        <f t="shared" si="25"/>
        <v>1.6434999999999998E-2</v>
      </c>
      <c r="T89" s="41"/>
      <c r="U89" s="41">
        <f t="shared" si="26"/>
        <v>1.3186789999999999E-2</v>
      </c>
      <c r="V89" s="41">
        <f t="shared" si="27"/>
        <v>0.3036917737</v>
      </c>
      <c r="W89" s="42">
        <v>1.41E-2</v>
      </c>
      <c r="X89" s="42">
        <f t="shared" si="28"/>
        <v>1.3635E-2</v>
      </c>
      <c r="Y89" s="42"/>
      <c r="Z89" s="42">
        <f t="shared" si="29"/>
        <v>1.2364790000000001E-2</v>
      </c>
      <c r="AA89" s="42">
        <f t="shared" si="30"/>
        <v>0.28476111370000001</v>
      </c>
      <c r="AB89" s="25">
        <v>8.0000000000000004E-4</v>
      </c>
      <c r="AC89" s="25">
        <f t="shared" si="31"/>
        <v>4.6500000000000003E-4</v>
      </c>
    </row>
    <row r="90" spans="1:29" s="15" customFormat="1">
      <c r="A90" s="18">
        <v>338</v>
      </c>
      <c r="B90" s="25">
        <v>1.2E-4</v>
      </c>
      <c r="C90" s="38">
        <v>1.5558000000000001E-2</v>
      </c>
      <c r="D90" s="38">
        <f t="shared" si="16"/>
        <v>1.5088000000000001E-2</v>
      </c>
      <c r="E90" s="38"/>
      <c r="F90" s="38">
        <f t="shared" si="17"/>
        <v>1.0790790000000001E-2</v>
      </c>
      <c r="G90" s="38">
        <f t="shared" si="18"/>
        <v>0.24851189370000004</v>
      </c>
      <c r="H90" s="39">
        <v>2.0299999999999999E-2</v>
      </c>
      <c r="I90" s="39">
        <f t="shared" si="19"/>
        <v>1.9829999999999997E-2</v>
      </c>
      <c r="J90" s="39"/>
      <c r="K90" s="39">
        <f t="shared" si="20"/>
        <v>1.6966789999999995E-2</v>
      </c>
      <c r="L90" s="39">
        <f t="shared" si="21"/>
        <v>0.39074517369999989</v>
      </c>
      <c r="M90" s="40">
        <v>1.7860000000000001E-2</v>
      </c>
      <c r="N90" s="40">
        <f t="shared" si="22"/>
        <v>1.7389999999999999E-2</v>
      </c>
      <c r="O90" s="40"/>
      <c r="P90" s="40">
        <f t="shared" si="23"/>
        <v>1.3816789999999999E-2</v>
      </c>
      <c r="Q90" s="40">
        <f t="shared" si="24"/>
        <v>0.31820067369999999</v>
      </c>
      <c r="R90" s="41">
        <v>1.7000000000000001E-2</v>
      </c>
      <c r="S90" s="41">
        <f t="shared" si="25"/>
        <v>1.653E-2</v>
      </c>
      <c r="T90" s="41"/>
      <c r="U90" s="41">
        <f t="shared" si="26"/>
        <v>1.328179E-2</v>
      </c>
      <c r="V90" s="41">
        <f t="shared" si="27"/>
        <v>0.30587962369999999</v>
      </c>
      <c r="W90" s="42">
        <v>1.41E-2</v>
      </c>
      <c r="X90" s="42">
        <f t="shared" si="28"/>
        <v>1.363E-2</v>
      </c>
      <c r="Y90" s="42"/>
      <c r="Z90" s="42">
        <f t="shared" si="29"/>
        <v>1.2359789999999999E-2</v>
      </c>
      <c r="AA90" s="42">
        <f t="shared" si="30"/>
        <v>0.2846459637</v>
      </c>
      <c r="AB90" s="25">
        <v>8.1999999999999998E-4</v>
      </c>
      <c r="AC90" s="25">
        <f t="shared" si="31"/>
        <v>4.6999999999999999E-4</v>
      </c>
    </row>
    <row r="91" spans="1:29" s="15" customFormat="1">
      <c r="A91" s="18">
        <v>339</v>
      </c>
      <c r="B91" s="25">
        <v>1.2999999999999999E-4</v>
      </c>
      <c r="C91" s="38">
        <v>1.5557E-2</v>
      </c>
      <c r="D91" s="38">
        <f t="shared" si="16"/>
        <v>1.5132E-2</v>
      </c>
      <c r="E91" s="38"/>
      <c r="F91" s="38">
        <f t="shared" si="17"/>
        <v>1.083479E-2</v>
      </c>
      <c r="G91" s="38">
        <f t="shared" si="18"/>
        <v>0.24952521370000003</v>
      </c>
      <c r="H91" s="39">
        <v>2.07E-2</v>
      </c>
      <c r="I91" s="39">
        <f t="shared" si="19"/>
        <v>2.0275000000000001E-2</v>
      </c>
      <c r="J91" s="39"/>
      <c r="K91" s="39">
        <f t="shared" si="20"/>
        <v>1.741179E-2</v>
      </c>
      <c r="L91" s="39">
        <f t="shared" si="21"/>
        <v>0.40099352370000002</v>
      </c>
      <c r="M91" s="40">
        <v>1.7819999999999999E-2</v>
      </c>
      <c r="N91" s="40">
        <f t="shared" si="22"/>
        <v>1.7395000000000001E-2</v>
      </c>
      <c r="O91" s="40"/>
      <c r="P91" s="40">
        <f t="shared" si="23"/>
        <v>1.382179E-2</v>
      </c>
      <c r="Q91" s="40">
        <f t="shared" si="24"/>
        <v>0.3183158237</v>
      </c>
      <c r="R91" s="41">
        <v>1.7000000000000001E-2</v>
      </c>
      <c r="S91" s="41">
        <f t="shared" si="25"/>
        <v>1.6574999999999999E-2</v>
      </c>
      <c r="T91" s="41"/>
      <c r="U91" s="41">
        <f t="shared" si="26"/>
        <v>1.332679E-2</v>
      </c>
      <c r="V91" s="41">
        <f t="shared" si="27"/>
        <v>0.30691597370000001</v>
      </c>
      <c r="W91" s="42">
        <v>1.43E-2</v>
      </c>
      <c r="X91" s="42">
        <f t="shared" si="28"/>
        <v>1.3875E-2</v>
      </c>
      <c r="Y91" s="42"/>
      <c r="Z91" s="42">
        <f t="shared" si="29"/>
        <v>1.2604790000000001E-2</v>
      </c>
      <c r="AA91" s="42">
        <f t="shared" si="30"/>
        <v>0.29028831370000002</v>
      </c>
      <c r="AB91" s="25">
        <v>7.2000000000000005E-4</v>
      </c>
      <c r="AC91" s="25">
        <f t="shared" si="31"/>
        <v>4.2500000000000003E-4</v>
      </c>
    </row>
    <row r="92" spans="1:29" s="15" customFormat="1">
      <c r="A92" s="18">
        <v>340</v>
      </c>
      <c r="B92" s="25">
        <v>1.1E-4</v>
      </c>
      <c r="C92" s="38">
        <v>1.5556E-2</v>
      </c>
      <c r="D92" s="38">
        <f t="shared" si="16"/>
        <v>1.5111000000000001E-2</v>
      </c>
      <c r="E92" s="38"/>
      <c r="F92" s="38">
        <f t="shared" si="17"/>
        <v>1.081379E-2</v>
      </c>
      <c r="G92" s="38">
        <f t="shared" si="18"/>
        <v>0.24904158370000001</v>
      </c>
      <c r="H92" s="39">
        <v>2.0199999999999999E-2</v>
      </c>
      <c r="I92" s="39">
        <f t="shared" si="19"/>
        <v>1.9754999999999998E-2</v>
      </c>
      <c r="J92" s="39"/>
      <c r="K92" s="39">
        <f t="shared" si="20"/>
        <v>1.6891789999999997E-2</v>
      </c>
      <c r="L92" s="39">
        <f t="shared" si="21"/>
        <v>0.38901792369999993</v>
      </c>
      <c r="M92" s="40">
        <v>1.771E-2</v>
      </c>
      <c r="N92" s="40">
        <f t="shared" si="22"/>
        <v>1.7264999999999999E-2</v>
      </c>
      <c r="O92" s="40"/>
      <c r="P92" s="40">
        <f t="shared" si="23"/>
        <v>1.3691789999999999E-2</v>
      </c>
      <c r="Q92" s="40">
        <f t="shared" si="24"/>
        <v>0.31532192370000001</v>
      </c>
      <c r="R92" s="41">
        <v>1.7000000000000001E-2</v>
      </c>
      <c r="S92" s="41">
        <f t="shared" si="25"/>
        <v>1.6555E-2</v>
      </c>
      <c r="T92" s="41"/>
      <c r="U92" s="41">
        <f t="shared" si="26"/>
        <v>1.3306790000000001E-2</v>
      </c>
      <c r="V92" s="41">
        <f t="shared" si="27"/>
        <v>0.30645537370000003</v>
      </c>
      <c r="W92" s="42">
        <v>1.41E-2</v>
      </c>
      <c r="X92" s="42">
        <f t="shared" si="28"/>
        <v>1.3655E-2</v>
      </c>
      <c r="Y92" s="42"/>
      <c r="Z92" s="42">
        <f t="shared" si="29"/>
        <v>1.238479E-2</v>
      </c>
      <c r="AA92" s="42">
        <f t="shared" si="30"/>
        <v>0.28522171369999999</v>
      </c>
      <c r="AB92" s="25">
        <v>7.7999999999999999E-4</v>
      </c>
      <c r="AC92" s="25">
        <f t="shared" si="31"/>
        <v>4.4499999999999997E-4</v>
      </c>
    </row>
    <row r="93" spans="1:29" s="15" customFormat="1">
      <c r="A93" s="18">
        <v>341</v>
      </c>
      <c r="B93" s="25">
        <v>1.3999999999999999E-4</v>
      </c>
      <c r="C93" s="38">
        <v>1.5556E-2</v>
      </c>
      <c r="D93" s="38">
        <f t="shared" si="16"/>
        <v>1.5111000000000001E-2</v>
      </c>
      <c r="E93" s="38"/>
      <c r="F93" s="38">
        <f t="shared" si="17"/>
        <v>1.081379E-2</v>
      </c>
      <c r="G93" s="38">
        <f t="shared" si="18"/>
        <v>0.24904158370000001</v>
      </c>
      <c r="H93" s="39">
        <v>2.0299999999999999E-2</v>
      </c>
      <c r="I93" s="39">
        <f t="shared" si="19"/>
        <v>1.9854999999999998E-2</v>
      </c>
      <c r="J93" s="39"/>
      <c r="K93" s="39">
        <f t="shared" si="20"/>
        <v>1.6991789999999996E-2</v>
      </c>
      <c r="L93" s="39">
        <f t="shared" si="21"/>
        <v>0.39132092369999993</v>
      </c>
      <c r="M93" s="40">
        <v>1.7670000000000002E-2</v>
      </c>
      <c r="N93" s="40">
        <f t="shared" si="22"/>
        <v>1.7225000000000001E-2</v>
      </c>
      <c r="O93" s="40"/>
      <c r="P93" s="40">
        <f t="shared" si="23"/>
        <v>1.365179E-2</v>
      </c>
      <c r="Q93" s="40">
        <f t="shared" si="24"/>
        <v>0.31440072370000005</v>
      </c>
      <c r="R93" s="41">
        <v>1.6799999999999999E-2</v>
      </c>
      <c r="S93" s="41">
        <f t="shared" si="25"/>
        <v>1.6354999999999998E-2</v>
      </c>
      <c r="T93" s="41"/>
      <c r="U93" s="41">
        <f t="shared" si="26"/>
        <v>1.3106789999999998E-2</v>
      </c>
      <c r="V93" s="41">
        <f t="shared" si="27"/>
        <v>0.30184937369999998</v>
      </c>
      <c r="W93" s="42">
        <v>1.4E-2</v>
      </c>
      <c r="X93" s="42">
        <f t="shared" si="28"/>
        <v>1.3555000000000001E-2</v>
      </c>
      <c r="Y93" s="42"/>
      <c r="Z93" s="42">
        <f t="shared" si="29"/>
        <v>1.228479E-2</v>
      </c>
      <c r="AA93" s="42">
        <f t="shared" si="30"/>
        <v>0.28291871370000005</v>
      </c>
      <c r="AB93" s="25">
        <v>7.5000000000000002E-4</v>
      </c>
      <c r="AC93" s="25">
        <f t="shared" si="31"/>
        <v>4.4499999999999997E-4</v>
      </c>
    </row>
    <row r="94" spans="1:29" s="15" customFormat="1">
      <c r="A94" s="18">
        <v>342</v>
      </c>
      <c r="B94" s="25">
        <v>1.7000000000000001E-4</v>
      </c>
      <c r="C94" s="38">
        <v>1.5556E-2</v>
      </c>
      <c r="D94" s="38">
        <f t="shared" si="16"/>
        <v>1.5081000000000001E-2</v>
      </c>
      <c r="E94" s="38"/>
      <c r="F94" s="38">
        <f t="shared" si="17"/>
        <v>1.0783790000000001E-2</v>
      </c>
      <c r="G94" s="38">
        <f t="shared" si="18"/>
        <v>0.24835068370000005</v>
      </c>
      <c r="H94" s="39">
        <v>2.01E-2</v>
      </c>
      <c r="I94" s="39">
        <f t="shared" si="19"/>
        <v>1.9625E-2</v>
      </c>
      <c r="J94" s="39"/>
      <c r="K94" s="39">
        <f t="shared" si="20"/>
        <v>1.6761789999999999E-2</v>
      </c>
      <c r="L94" s="39">
        <f t="shared" si="21"/>
        <v>0.3860240237</v>
      </c>
      <c r="M94" s="40">
        <v>1.7649999999999999E-2</v>
      </c>
      <c r="N94" s="40">
        <f t="shared" si="22"/>
        <v>1.7174999999999999E-2</v>
      </c>
      <c r="O94" s="40"/>
      <c r="P94" s="40">
        <f t="shared" si="23"/>
        <v>1.3601789999999999E-2</v>
      </c>
      <c r="Q94" s="40">
        <f t="shared" si="24"/>
        <v>0.31324922369999997</v>
      </c>
      <c r="R94" s="41">
        <v>1.6799999999999999E-2</v>
      </c>
      <c r="S94" s="41">
        <f t="shared" si="25"/>
        <v>1.6324999999999999E-2</v>
      </c>
      <c r="T94" s="41"/>
      <c r="U94" s="41">
        <f t="shared" si="26"/>
        <v>1.307679E-2</v>
      </c>
      <c r="V94" s="41">
        <f t="shared" si="27"/>
        <v>0.30115847369999998</v>
      </c>
      <c r="W94" s="42">
        <v>1.41E-2</v>
      </c>
      <c r="X94" s="42">
        <f t="shared" si="28"/>
        <v>1.3625E-2</v>
      </c>
      <c r="Y94" s="42"/>
      <c r="Z94" s="42">
        <f t="shared" si="29"/>
        <v>1.2354790000000001E-2</v>
      </c>
      <c r="AA94" s="42">
        <f t="shared" si="30"/>
        <v>0.28453081370000005</v>
      </c>
      <c r="AB94" s="25">
        <v>7.7999999999999999E-4</v>
      </c>
      <c r="AC94" s="25">
        <f t="shared" si="31"/>
        <v>4.75E-4</v>
      </c>
    </row>
    <row r="95" spans="1:29" s="15" customFormat="1">
      <c r="A95" s="18">
        <v>343</v>
      </c>
      <c r="B95" s="25">
        <v>1.7000000000000001E-4</v>
      </c>
      <c r="C95" s="38">
        <v>1.5554E-2</v>
      </c>
      <c r="D95" s="38">
        <f t="shared" si="16"/>
        <v>1.5084E-2</v>
      </c>
      <c r="E95" s="38"/>
      <c r="F95" s="38">
        <f t="shared" si="17"/>
        <v>1.0786790000000001E-2</v>
      </c>
      <c r="G95" s="38">
        <f t="shared" si="18"/>
        <v>0.24841977370000004</v>
      </c>
      <c r="H95" s="39">
        <v>2.01E-2</v>
      </c>
      <c r="I95" s="39">
        <f t="shared" si="19"/>
        <v>1.9629999999999998E-2</v>
      </c>
      <c r="J95" s="39"/>
      <c r="K95" s="39">
        <f t="shared" si="20"/>
        <v>1.6766789999999997E-2</v>
      </c>
      <c r="L95" s="39">
        <f t="shared" si="21"/>
        <v>0.38613917369999995</v>
      </c>
      <c r="M95" s="40">
        <v>1.7639999999999999E-2</v>
      </c>
      <c r="N95" s="40">
        <f t="shared" si="22"/>
        <v>1.7169999999999998E-2</v>
      </c>
      <c r="O95" s="40"/>
      <c r="P95" s="40">
        <f t="shared" si="23"/>
        <v>1.3596789999999997E-2</v>
      </c>
      <c r="Q95" s="40">
        <f t="shared" si="24"/>
        <v>0.31313407369999996</v>
      </c>
      <c r="R95" s="41">
        <v>1.6799999999999999E-2</v>
      </c>
      <c r="S95" s="41">
        <f t="shared" si="25"/>
        <v>1.6329999999999997E-2</v>
      </c>
      <c r="T95" s="41"/>
      <c r="U95" s="41">
        <f t="shared" si="26"/>
        <v>1.3081789999999998E-2</v>
      </c>
      <c r="V95" s="41">
        <f t="shared" si="27"/>
        <v>0.30127362369999994</v>
      </c>
      <c r="W95" s="42">
        <v>1.4E-2</v>
      </c>
      <c r="X95" s="42">
        <f t="shared" si="28"/>
        <v>1.353E-2</v>
      </c>
      <c r="Y95" s="42"/>
      <c r="Z95" s="42">
        <f t="shared" si="29"/>
        <v>1.225979E-2</v>
      </c>
      <c r="AA95" s="42">
        <f t="shared" si="30"/>
        <v>0.2823429637</v>
      </c>
      <c r="AB95" s="25">
        <v>7.6999999999999996E-4</v>
      </c>
      <c r="AC95" s="25">
        <f t="shared" si="31"/>
        <v>4.6999999999999999E-4</v>
      </c>
    </row>
    <row r="96" spans="1:29" s="15" customFormat="1">
      <c r="A96" s="18">
        <v>344</v>
      </c>
      <c r="B96" s="25">
        <v>1E-4</v>
      </c>
      <c r="C96" s="38">
        <v>1.5532000000000001E-2</v>
      </c>
      <c r="D96" s="38">
        <f t="shared" si="16"/>
        <v>1.5122E-2</v>
      </c>
      <c r="E96" s="38"/>
      <c r="F96" s="38">
        <f t="shared" si="17"/>
        <v>1.0824790000000001E-2</v>
      </c>
      <c r="G96" s="38">
        <f t="shared" si="18"/>
        <v>0.24929491370000004</v>
      </c>
      <c r="H96" s="39">
        <v>1.9800000000000002E-2</v>
      </c>
      <c r="I96" s="39">
        <f t="shared" si="19"/>
        <v>1.9390000000000001E-2</v>
      </c>
      <c r="J96" s="39"/>
      <c r="K96" s="39">
        <f t="shared" si="20"/>
        <v>1.652679E-2</v>
      </c>
      <c r="L96" s="39">
        <f t="shared" si="21"/>
        <v>0.38061197369999999</v>
      </c>
      <c r="M96" s="40">
        <v>1.7639999999999999E-2</v>
      </c>
      <c r="N96" s="40">
        <f t="shared" si="22"/>
        <v>1.7229999999999999E-2</v>
      </c>
      <c r="O96" s="40"/>
      <c r="P96" s="40">
        <f t="shared" si="23"/>
        <v>1.3656789999999999E-2</v>
      </c>
      <c r="Q96" s="40">
        <f t="shared" si="24"/>
        <v>0.3145158737</v>
      </c>
      <c r="R96" s="41">
        <v>1.6500000000000001E-2</v>
      </c>
      <c r="S96" s="41">
        <f t="shared" si="25"/>
        <v>1.609E-2</v>
      </c>
      <c r="T96" s="41"/>
      <c r="U96" s="41">
        <f t="shared" si="26"/>
        <v>1.284179E-2</v>
      </c>
      <c r="V96" s="41">
        <f t="shared" si="27"/>
        <v>0.29574642370000004</v>
      </c>
      <c r="W96" s="42">
        <v>1.37E-2</v>
      </c>
      <c r="X96" s="42">
        <f t="shared" si="28"/>
        <v>1.329E-2</v>
      </c>
      <c r="Y96" s="42"/>
      <c r="Z96" s="42">
        <f t="shared" si="29"/>
        <v>1.2019789999999999E-2</v>
      </c>
      <c r="AA96" s="42">
        <f t="shared" si="30"/>
        <v>0.27681576369999999</v>
      </c>
      <c r="AB96" s="25">
        <v>7.2000000000000005E-4</v>
      </c>
      <c r="AC96" s="25">
        <f t="shared" si="31"/>
        <v>4.1000000000000005E-4</v>
      </c>
    </row>
    <row r="97" spans="1:29" s="15" customFormat="1">
      <c r="A97" s="18">
        <v>345</v>
      </c>
      <c r="B97" s="25">
        <v>1.2E-4</v>
      </c>
      <c r="C97" s="38">
        <v>1.5531E-2</v>
      </c>
      <c r="D97" s="38">
        <f t="shared" si="16"/>
        <v>1.5110999999999999E-2</v>
      </c>
      <c r="E97" s="38"/>
      <c r="F97" s="38">
        <f t="shared" si="17"/>
        <v>1.081379E-2</v>
      </c>
      <c r="G97" s="38">
        <f t="shared" si="18"/>
        <v>0.24904158370000001</v>
      </c>
      <c r="H97" s="39">
        <v>1.9699999999999999E-2</v>
      </c>
      <c r="I97" s="39">
        <f t="shared" si="19"/>
        <v>1.9279999999999999E-2</v>
      </c>
      <c r="J97" s="39"/>
      <c r="K97" s="39">
        <f t="shared" si="20"/>
        <v>1.6416789999999997E-2</v>
      </c>
      <c r="L97" s="39">
        <f t="shared" si="21"/>
        <v>0.37807867369999998</v>
      </c>
      <c r="M97" s="40">
        <v>1.7639999999999999E-2</v>
      </c>
      <c r="N97" s="40">
        <f t="shared" si="22"/>
        <v>1.7219999999999999E-2</v>
      </c>
      <c r="O97" s="40"/>
      <c r="P97" s="40">
        <f t="shared" si="23"/>
        <v>1.3646789999999999E-2</v>
      </c>
      <c r="Q97" s="40">
        <f t="shared" si="24"/>
        <v>0.31428557369999999</v>
      </c>
      <c r="R97" s="41">
        <v>1.6199999999999999E-2</v>
      </c>
      <c r="S97" s="41">
        <f t="shared" si="25"/>
        <v>1.5779999999999999E-2</v>
      </c>
      <c r="T97" s="41"/>
      <c r="U97" s="41">
        <f t="shared" si="26"/>
        <v>1.2531789999999999E-2</v>
      </c>
      <c r="V97" s="41">
        <f t="shared" si="27"/>
        <v>0.28860712370000002</v>
      </c>
      <c r="W97" s="42">
        <v>1.37E-2</v>
      </c>
      <c r="X97" s="42">
        <f t="shared" si="28"/>
        <v>1.328E-2</v>
      </c>
      <c r="Y97" s="42"/>
      <c r="Z97" s="42">
        <f t="shared" si="29"/>
        <v>1.2009789999999999E-2</v>
      </c>
      <c r="AA97" s="42">
        <f t="shared" si="30"/>
        <v>0.27658546369999998</v>
      </c>
      <c r="AB97" s="25">
        <v>7.2000000000000005E-4</v>
      </c>
      <c r="AC97" s="25">
        <f t="shared" si="31"/>
        <v>4.2000000000000002E-4</v>
      </c>
    </row>
    <row r="98" spans="1:29" s="15" customFormat="1">
      <c r="A98" s="18">
        <v>346</v>
      </c>
      <c r="B98" s="25">
        <v>1.1E-4</v>
      </c>
      <c r="C98" s="38">
        <v>1.553E-2</v>
      </c>
      <c r="D98" s="38">
        <f t="shared" si="16"/>
        <v>1.5130000000000001E-2</v>
      </c>
      <c r="E98" s="38"/>
      <c r="F98" s="38">
        <f t="shared" si="17"/>
        <v>1.0832790000000002E-2</v>
      </c>
      <c r="G98" s="38">
        <f t="shared" si="18"/>
        <v>0.24947915370000007</v>
      </c>
      <c r="H98" s="39">
        <v>1.9400000000000001E-2</v>
      </c>
      <c r="I98" s="39">
        <f t="shared" si="19"/>
        <v>1.9E-2</v>
      </c>
      <c r="J98" s="39"/>
      <c r="K98" s="39">
        <f t="shared" si="20"/>
        <v>1.6136789999999998E-2</v>
      </c>
      <c r="L98" s="39">
        <f t="shared" si="21"/>
        <v>0.37163027369999996</v>
      </c>
      <c r="M98" s="40">
        <v>1.7610000000000001E-2</v>
      </c>
      <c r="N98" s="40">
        <f t="shared" si="22"/>
        <v>1.721E-2</v>
      </c>
      <c r="O98" s="40"/>
      <c r="P98" s="40">
        <f t="shared" si="23"/>
        <v>1.3636789999999999E-2</v>
      </c>
      <c r="Q98" s="40">
        <f t="shared" si="24"/>
        <v>0.31405527370000003</v>
      </c>
      <c r="R98" s="41">
        <v>1.6299999999999999E-2</v>
      </c>
      <c r="S98" s="41">
        <f t="shared" si="25"/>
        <v>1.5899999999999997E-2</v>
      </c>
      <c r="T98" s="41"/>
      <c r="U98" s="41">
        <f t="shared" si="26"/>
        <v>1.2651789999999998E-2</v>
      </c>
      <c r="V98" s="41">
        <f t="shared" si="27"/>
        <v>0.29137072369999995</v>
      </c>
      <c r="W98" s="42">
        <v>1.3599999999999999E-2</v>
      </c>
      <c r="X98" s="42">
        <f t="shared" si="28"/>
        <v>1.32E-2</v>
      </c>
      <c r="Y98" s="42"/>
      <c r="Z98" s="42">
        <f t="shared" si="29"/>
        <v>1.1929789999999999E-2</v>
      </c>
      <c r="AA98" s="42">
        <f t="shared" si="30"/>
        <v>0.27474306370000001</v>
      </c>
      <c r="AB98" s="25">
        <v>6.8999999999999997E-4</v>
      </c>
      <c r="AC98" s="25">
        <f t="shared" si="31"/>
        <v>3.9999999999999996E-4</v>
      </c>
    </row>
    <row r="99" spans="1:29" s="15" customFormat="1">
      <c r="A99" s="18">
        <v>347</v>
      </c>
      <c r="B99" s="25">
        <v>1.3999999999999999E-4</v>
      </c>
      <c r="C99" s="38">
        <v>1.5519E-2</v>
      </c>
      <c r="D99" s="38">
        <f t="shared" si="16"/>
        <v>1.5084E-2</v>
      </c>
      <c r="E99" s="38"/>
      <c r="F99" s="38">
        <f t="shared" si="17"/>
        <v>1.0786790000000001E-2</v>
      </c>
      <c r="G99" s="38">
        <f t="shared" si="18"/>
        <v>0.24841977370000004</v>
      </c>
      <c r="H99" s="39">
        <v>1.9300000000000001E-2</v>
      </c>
      <c r="I99" s="39">
        <f t="shared" si="19"/>
        <v>1.8865E-2</v>
      </c>
      <c r="J99" s="39"/>
      <c r="K99" s="39">
        <f t="shared" si="20"/>
        <v>1.6001789999999998E-2</v>
      </c>
      <c r="L99" s="39">
        <f t="shared" si="21"/>
        <v>0.36852122369999996</v>
      </c>
      <c r="M99" s="40">
        <v>1.753E-2</v>
      </c>
      <c r="N99" s="40">
        <f t="shared" si="22"/>
        <v>1.7094999999999999E-2</v>
      </c>
      <c r="O99" s="40"/>
      <c r="P99" s="40">
        <f t="shared" si="23"/>
        <v>1.3521789999999999E-2</v>
      </c>
      <c r="Q99" s="40">
        <f t="shared" si="24"/>
        <v>0.3114068237</v>
      </c>
      <c r="R99" s="41">
        <v>1.61E-2</v>
      </c>
      <c r="S99" s="41">
        <f t="shared" si="25"/>
        <v>1.5664999999999998E-2</v>
      </c>
      <c r="T99" s="41"/>
      <c r="U99" s="41">
        <f t="shared" si="26"/>
        <v>1.2416789999999999E-2</v>
      </c>
      <c r="V99" s="41">
        <f t="shared" si="27"/>
        <v>0.2859586737</v>
      </c>
      <c r="W99" s="42">
        <v>1.34E-2</v>
      </c>
      <c r="X99" s="42">
        <f t="shared" si="28"/>
        <v>1.2965000000000001E-2</v>
      </c>
      <c r="Y99" s="42"/>
      <c r="Z99" s="42">
        <f t="shared" si="29"/>
        <v>1.169479E-2</v>
      </c>
      <c r="AA99" s="42">
        <f t="shared" si="30"/>
        <v>0.26933101370000001</v>
      </c>
      <c r="AB99" s="25">
        <v>7.2999999999999996E-4</v>
      </c>
      <c r="AC99" s="25">
        <f t="shared" si="31"/>
        <v>4.3499999999999995E-4</v>
      </c>
    </row>
    <row r="100" spans="1:29" s="15" customFormat="1">
      <c r="A100" s="18">
        <v>348</v>
      </c>
      <c r="B100" s="25">
        <v>1.6000000000000001E-4</v>
      </c>
      <c r="C100" s="38">
        <v>1.5518000000000001E-2</v>
      </c>
      <c r="D100" s="38">
        <f t="shared" si="16"/>
        <v>1.5063E-2</v>
      </c>
      <c r="E100" s="38"/>
      <c r="F100" s="38">
        <f t="shared" si="17"/>
        <v>1.0765790000000001E-2</v>
      </c>
      <c r="G100" s="38">
        <f t="shared" si="18"/>
        <v>0.24793614370000003</v>
      </c>
      <c r="H100" s="39">
        <v>1.9199999999999998E-2</v>
      </c>
      <c r="I100" s="39">
        <f t="shared" si="19"/>
        <v>1.8744999999999998E-2</v>
      </c>
      <c r="J100" s="39"/>
      <c r="K100" s="39">
        <f t="shared" si="20"/>
        <v>1.5881789999999996E-2</v>
      </c>
      <c r="L100" s="39">
        <f t="shared" si="21"/>
        <v>0.36575762369999992</v>
      </c>
      <c r="M100" s="40">
        <v>1.7520000000000001E-2</v>
      </c>
      <c r="N100" s="40">
        <f t="shared" si="22"/>
        <v>1.7065E-2</v>
      </c>
      <c r="O100" s="40"/>
      <c r="P100" s="40">
        <f t="shared" si="23"/>
        <v>1.349179E-2</v>
      </c>
      <c r="Q100" s="40">
        <f t="shared" si="24"/>
        <v>0.31071592370000001</v>
      </c>
      <c r="R100" s="41">
        <v>1.6E-2</v>
      </c>
      <c r="S100" s="41">
        <f t="shared" si="25"/>
        <v>1.5545E-2</v>
      </c>
      <c r="T100" s="41"/>
      <c r="U100" s="41">
        <f t="shared" si="26"/>
        <v>1.229679E-2</v>
      </c>
      <c r="V100" s="41">
        <f t="shared" si="27"/>
        <v>0.28319507370000002</v>
      </c>
      <c r="W100" s="42">
        <v>1.3299999999999999E-2</v>
      </c>
      <c r="X100" s="42">
        <f t="shared" si="28"/>
        <v>1.2844999999999999E-2</v>
      </c>
      <c r="Y100" s="42"/>
      <c r="Z100" s="42">
        <f t="shared" si="29"/>
        <v>1.1574789999999998E-2</v>
      </c>
      <c r="AA100" s="42">
        <f t="shared" si="30"/>
        <v>0.26656741369999998</v>
      </c>
      <c r="AB100" s="25">
        <v>7.5000000000000002E-4</v>
      </c>
      <c r="AC100" s="25">
        <f t="shared" si="31"/>
        <v>4.55E-4</v>
      </c>
    </row>
    <row r="101" spans="1:29" s="15" customFormat="1">
      <c r="A101" s="18">
        <v>349</v>
      </c>
      <c r="B101" s="25">
        <v>1.2E-4</v>
      </c>
      <c r="C101" s="38">
        <v>1.5517E-2</v>
      </c>
      <c r="D101" s="38">
        <f t="shared" si="16"/>
        <v>1.5112E-2</v>
      </c>
      <c r="E101" s="38"/>
      <c r="F101" s="38">
        <f t="shared" si="17"/>
        <v>1.0814790000000001E-2</v>
      </c>
      <c r="G101" s="38">
        <f t="shared" si="18"/>
        <v>0.24906461370000005</v>
      </c>
      <c r="H101" s="39">
        <v>1.9099999999999999E-2</v>
      </c>
      <c r="I101" s="39">
        <f t="shared" si="19"/>
        <v>1.8695E-2</v>
      </c>
      <c r="J101" s="39"/>
      <c r="K101" s="39">
        <f t="shared" si="20"/>
        <v>1.5831789999999998E-2</v>
      </c>
      <c r="L101" s="39">
        <f t="shared" si="21"/>
        <v>0.36460612370000001</v>
      </c>
      <c r="M101" s="40">
        <v>1.7510000000000001E-2</v>
      </c>
      <c r="N101" s="40">
        <f t="shared" si="22"/>
        <v>1.7105000000000002E-2</v>
      </c>
      <c r="O101" s="40"/>
      <c r="P101" s="40">
        <f t="shared" si="23"/>
        <v>1.3531790000000002E-2</v>
      </c>
      <c r="Q101" s="40">
        <f t="shared" si="24"/>
        <v>0.31163712370000007</v>
      </c>
      <c r="R101" s="41">
        <v>1.5900000000000001E-2</v>
      </c>
      <c r="S101" s="41">
        <f t="shared" si="25"/>
        <v>1.5495000000000002E-2</v>
      </c>
      <c r="T101" s="41"/>
      <c r="U101" s="41">
        <f t="shared" si="26"/>
        <v>1.2246790000000002E-2</v>
      </c>
      <c r="V101" s="41">
        <f t="shared" si="27"/>
        <v>0.28204357370000005</v>
      </c>
      <c r="W101" s="42">
        <v>1.3100000000000001E-2</v>
      </c>
      <c r="X101" s="42">
        <f t="shared" si="28"/>
        <v>1.2695000000000001E-2</v>
      </c>
      <c r="Y101" s="42"/>
      <c r="Z101" s="42">
        <f t="shared" si="29"/>
        <v>1.1424790000000001E-2</v>
      </c>
      <c r="AA101" s="42">
        <f t="shared" si="30"/>
        <v>0.26311291370000001</v>
      </c>
      <c r="AB101" s="25">
        <v>6.8999999999999997E-4</v>
      </c>
      <c r="AC101" s="25">
        <f t="shared" si="31"/>
        <v>4.0499999999999998E-4</v>
      </c>
    </row>
    <row r="102" spans="1:29" s="15" customFormat="1">
      <c r="A102" s="18">
        <v>350</v>
      </c>
      <c r="B102" s="25">
        <v>1.1E-4</v>
      </c>
      <c r="C102" s="38">
        <v>1.5516E-2</v>
      </c>
      <c r="D102" s="38">
        <f t="shared" si="16"/>
        <v>1.5131E-2</v>
      </c>
      <c r="E102" s="38"/>
      <c r="F102" s="38">
        <f t="shared" si="17"/>
        <v>1.0833789999999999E-2</v>
      </c>
      <c r="G102" s="38">
        <f t="shared" si="18"/>
        <v>0.24950218369999999</v>
      </c>
      <c r="H102" s="39">
        <v>1.89E-2</v>
      </c>
      <c r="I102" s="39">
        <f t="shared" si="19"/>
        <v>1.8515E-2</v>
      </c>
      <c r="J102" s="39"/>
      <c r="K102" s="39">
        <f t="shared" si="20"/>
        <v>1.5651789999999999E-2</v>
      </c>
      <c r="L102" s="39">
        <f t="shared" si="21"/>
        <v>0.36046072369999999</v>
      </c>
      <c r="M102" s="40">
        <v>1.7489999999999999E-2</v>
      </c>
      <c r="N102" s="40">
        <f t="shared" si="22"/>
        <v>1.7104999999999999E-2</v>
      </c>
      <c r="O102" s="40"/>
      <c r="P102" s="40">
        <f t="shared" si="23"/>
        <v>1.3531789999999998E-2</v>
      </c>
      <c r="Q102" s="40">
        <f t="shared" si="24"/>
        <v>0.31163712369999996</v>
      </c>
      <c r="R102" s="41">
        <v>1.5699999999999999E-2</v>
      </c>
      <c r="S102" s="41">
        <f t="shared" si="25"/>
        <v>1.5314999999999999E-2</v>
      </c>
      <c r="T102" s="41"/>
      <c r="U102" s="41">
        <f t="shared" si="26"/>
        <v>1.2066789999999999E-2</v>
      </c>
      <c r="V102" s="41">
        <f t="shared" si="27"/>
        <v>0.27789817369999997</v>
      </c>
      <c r="W102" s="42">
        <v>1.3100000000000001E-2</v>
      </c>
      <c r="X102" s="42">
        <f t="shared" si="28"/>
        <v>1.2715000000000001E-2</v>
      </c>
      <c r="Y102" s="42"/>
      <c r="Z102" s="42">
        <f t="shared" si="29"/>
        <v>1.144479E-2</v>
      </c>
      <c r="AA102" s="42">
        <f t="shared" si="30"/>
        <v>0.26357351369999998</v>
      </c>
      <c r="AB102" s="25">
        <v>6.6E-4</v>
      </c>
      <c r="AC102" s="25">
        <f t="shared" si="31"/>
        <v>3.8499999999999998E-4</v>
      </c>
    </row>
    <row r="103" spans="1:29" s="15" customFormat="1">
      <c r="A103" s="18">
        <v>351</v>
      </c>
      <c r="B103" s="25">
        <v>1.1E-4</v>
      </c>
      <c r="C103" s="38">
        <v>1.5514999999999999E-2</v>
      </c>
      <c r="D103" s="38">
        <f t="shared" si="16"/>
        <v>1.512E-2</v>
      </c>
      <c r="E103" s="38"/>
      <c r="F103" s="38">
        <f t="shared" si="17"/>
        <v>1.0822789999999999E-2</v>
      </c>
      <c r="G103" s="38">
        <f t="shared" si="18"/>
        <v>0.24924885369999999</v>
      </c>
      <c r="H103" s="39">
        <v>1.8800000000000001E-2</v>
      </c>
      <c r="I103" s="39">
        <f t="shared" si="19"/>
        <v>1.8405000000000001E-2</v>
      </c>
      <c r="J103" s="39"/>
      <c r="K103" s="39">
        <f t="shared" si="20"/>
        <v>1.5541790000000002E-2</v>
      </c>
      <c r="L103" s="39">
        <f t="shared" si="21"/>
        <v>0.35792742370000002</v>
      </c>
      <c r="M103" s="40">
        <v>1.7430000000000001E-2</v>
      </c>
      <c r="N103" s="40">
        <f t="shared" si="22"/>
        <v>1.7035000000000002E-2</v>
      </c>
      <c r="O103" s="40"/>
      <c r="P103" s="40">
        <f t="shared" si="23"/>
        <v>1.3461790000000001E-2</v>
      </c>
      <c r="Q103" s="40">
        <f t="shared" si="24"/>
        <v>0.31002502370000007</v>
      </c>
      <c r="R103" s="41">
        <v>1.5699999999999999E-2</v>
      </c>
      <c r="S103" s="41">
        <f t="shared" si="25"/>
        <v>1.5304999999999999E-2</v>
      </c>
      <c r="T103" s="41"/>
      <c r="U103" s="41">
        <f t="shared" si="26"/>
        <v>1.205679E-2</v>
      </c>
      <c r="V103" s="41">
        <f t="shared" si="27"/>
        <v>0.27766787370000001</v>
      </c>
      <c r="W103" s="42">
        <v>1.2999999999999999E-2</v>
      </c>
      <c r="X103" s="42">
        <f t="shared" si="28"/>
        <v>1.2605E-2</v>
      </c>
      <c r="Y103" s="42"/>
      <c r="Z103" s="42">
        <f t="shared" si="29"/>
        <v>1.1334790000000001E-2</v>
      </c>
      <c r="AA103" s="42">
        <f t="shared" si="30"/>
        <v>0.26104021370000002</v>
      </c>
      <c r="AB103" s="25">
        <v>6.8000000000000005E-4</v>
      </c>
      <c r="AC103" s="25">
        <f t="shared" si="31"/>
        <v>3.9500000000000001E-4</v>
      </c>
    </row>
    <row r="104" spans="1:29" s="15" customFormat="1">
      <c r="A104" s="18">
        <v>352</v>
      </c>
      <c r="B104" s="25">
        <v>1E-4</v>
      </c>
      <c r="C104" s="38">
        <v>1.5511E-2</v>
      </c>
      <c r="D104" s="38">
        <f t="shared" si="16"/>
        <v>1.5106E-2</v>
      </c>
      <c r="E104" s="38"/>
      <c r="F104" s="38">
        <f t="shared" si="17"/>
        <v>1.0808789999999999E-2</v>
      </c>
      <c r="G104" s="38">
        <f t="shared" si="18"/>
        <v>0.24892643369999998</v>
      </c>
      <c r="H104" s="39">
        <v>1.8599999999999998E-2</v>
      </c>
      <c r="I104" s="39">
        <f t="shared" si="19"/>
        <v>1.8194999999999999E-2</v>
      </c>
      <c r="J104" s="39"/>
      <c r="K104" s="39">
        <f t="shared" si="20"/>
        <v>1.533179E-2</v>
      </c>
      <c r="L104" s="39">
        <f t="shared" si="21"/>
        <v>0.35309112370000001</v>
      </c>
      <c r="M104" s="40">
        <v>1.7330000000000002E-2</v>
      </c>
      <c r="N104" s="40">
        <f t="shared" si="22"/>
        <v>1.6925000000000003E-2</v>
      </c>
      <c r="O104" s="40"/>
      <c r="P104" s="40">
        <f t="shared" si="23"/>
        <v>1.3351790000000002E-2</v>
      </c>
      <c r="Q104" s="40">
        <f t="shared" si="24"/>
        <v>0.30749172370000005</v>
      </c>
      <c r="R104" s="41">
        <v>1.55E-2</v>
      </c>
      <c r="S104" s="41">
        <f t="shared" si="25"/>
        <v>1.5094999999999999E-2</v>
      </c>
      <c r="T104" s="41"/>
      <c r="U104" s="41">
        <f t="shared" si="26"/>
        <v>1.1846789999999999E-2</v>
      </c>
      <c r="V104" s="41">
        <f t="shared" si="27"/>
        <v>0.2728315737</v>
      </c>
      <c r="W104" s="42">
        <v>1.29E-2</v>
      </c>
      <c r="X104" s="42">
        <f t="shared" si="28"/>
        <v>1.2494999999999999E-2</v>
      </c>
      <c r="Y104" s="42"/>
      <c r="Z104" s="42">
        <f t="shared" si="29"/>
        <v>1.1224789999999998E-2</v>
      </c>
      <c r="AA104" s="42">
        <f t="shared" si="30"/>
        <v>0.25850691369999995</v>
      </c>
      <c r="AB104" s="25">
        <v>7.1000000000000002E-4</v>
      </c>
      <c r="AC104" s="25">
        <f t="shared" si="31"/>
        <v>4.0500000000000003E-4</v>
      </c>
    </row>
    <row r="105" spans="1:29" s="15" customFormat="1">
      <c r="A105" s="18">
        <v>353</v>
      </c>
      <c r="B105" s="25">
        <v>1.2999999999999999E-4</v>
      </c>
      <c r="C105" s="38">
        <v>1.5512E-2</v>
      </c>
      <c r="D105" s="38">
        <f t="shared" si="16"/>
        <v>1.5096999999999999E-2</v>
      </c>
      <c r="E105" s="38"/>
      <c r="F105" s="38">
        <f t="shared" si="17"/>
        <v>1.079979E-2</v>
      </c>
      <c r="G105" s="38">
        <f t="shared" si="18"/>
        <v>0.24871916370000002</v>
      </c>
      <c r="H105" s="39">
        <v>1.8499999999999999E-2</v>
      </c>
      <c r="I105" s="39">
        <f t="shared" si="19"/>
        <v>1.8085E-2</v>
      </c>
      <c r="J105" s="39"/>
      <c r="K105" s="39">
        <f t="shared" si="20"/>
        <v>1.5221790000000001E-2</v>
      </c>
      <c r="L105" s="39">
        <f t="shared" si="21"/>
        <v>0.35055782370000005</v>
      </c>
      <c r="M105" s="40">
        <v>1.7309999999999999E-2</v>
      </c>
      <c r="N105" s="40">
        <f t="shared" si="22"/>
        <v>1.6895E-2</v>
      </c>
      <c r="O105" s="40"/>
      <c r="P105" s="40">
        <f t="shared" si="23"/>
        <v>1.332179E-2</v>
      </c>
      <c r="Q105" s="40">
        <f t="shared" si="24"/>
        <v>0.3068008237</v>
      </c>
      <c r="R105" s="41">
        <v>1.54E-2</v>
      </c>
      <c r="S105" s="41">
        <f t="shared" si="25"/>
        <v>1.4985E-2</v>
      </c>
      <c r="T105" s="41"/>
      <c r="U105" s="41">
        <f t="shared" si="26"/>
        <v>1.173679E-2</v>
      </c>
      <c r="V105" s="41">
        <f t="shared" si="27"/>
        <v>0.27029827370000004</v>
      </c>
      <c r="W105" s="42">
        <v>1.2699999999999999E-2</v>
      </c>
      <c r="X105" s="42">
        <f t="shared" si="28"/>
        <v>1.2284999999999999E-2</v>
      </c>
      <c r="Y105" s="42"/>
      <c r="Z105" s="42">
        <f t="shared" si="29"/>
        <v>1.101479E-2</v>
      </c>
      <c r="AA105" s="42">
        <f t="shared" si="30"/>
        <v>0.25367061369999999</v>
      </c>
      <c r="AB105" s="25">
        <v>6.9999999999999999E-4</v>
      </c>
      <c r="AC105" s="25">
        <f t="shared" si="31"/>
        <v>4.15E-4</v>
      </c>
    </row>
    <row r="106" spans="1:29" s="15" customFormat="1">
      <c r="A106" s="18">
        <v>354</v>
      </c>
      <c r="B106" s="25">
        <v>1E-4</v>
      </c>
      <c r="C106" s="38">
        <v>1.5512E-2</v>
      </c>
      <c r="D106" s="38">
        <f t="shared" si="16"/>
        <v>1.5122E-2</v>
      </c>
      <c r="E106" s="38"/>
      <c r="F106" s="38">
        <f t="shared" si="17"/>
        <v>1.0824790000000001E-2</v>
      </c>
      <c r="G106" s="38">
        <f t="shared" si="18"/>
        <v>0.24929491370000004</v>
      </c>
      <c r="H106" s="39">
        <v>1.83E-2</v>
      </c>
      <c r="I106" s="39">
        <f t="shared" si="19"/>
        <v>1.7909999999999999E-2</v>
      </c>
      <c r="J106" s="39"/>
      <c r="K106" s="39">
        <f t="shared" si="20"/>
        <v>1.5046789999999999E-2</v>
      </c>
      <c r="L106" s="39">
        <f t="shared" si="21"/>
        <v>0.34652757369999998</v>
      </c>
      <c r="M106" s="40">
        <v>1.729E-2</v>
      </c>
      <c r="N106" s="40">
        <f t="shared" si="22"/>
        <v>1.6899999999999998E-2</v>
      </c>
      <c r="O106" s="40"/>
      <c r="P106" s="40">
        <f t="shared" si="23"/>
        <v>1.3326789999999998E-2</v>
      </c>
      <c r="Q106" s="40">
        <f t="shared" si="24"/>
        <v>0.30691597369999996</v>
      </c>
      <c r="R106" s="41">
        <v>1.5299999999999999E-2</v>
      </c>
      <c r="S106" s="41">
        <f t="shared" si="25"/>
        <v>1.491E-2</v>
      </c>
      <c r="T106" s="41"/>
      <c r="U106" s="41">
        <f t="shared" si="26"/>
        <v>1.166179E-2</v>
      </c>
      <c r="V106" s="41">
        <f t="shared" si="27"/>
        <v>0.26857102370000002</v>
      </c>
      <c r="W106" s="42">
        <v>1.26E-2</v>
      </c>
      <c r="X106" s="42">
        <f t="shared" si="28"/>
        <v>1.221E-2</v>
      </c>
      <c r="Y106" s="42"/>
      <c r="Z106" s="42">
        <f t="shared" si="29"/>
        <v>1.0939790000000001E-2</v>
      </c>
      <c r="AA106" s="42">
        <f t="shared" si="30"/>
        <v>0.25194336370000003</v>
      </c>
      <c r="AB106" s="25">
        <v>6.8000000000000005E-4</v>
      </c>
      <c r="AC106" s="25">
        <f t="shared" si="31"/>
        <v>3.9000000000000005E-4</v>
      </c>
    </row>
    <row r="107" spans="1:29" s="15" customFormat="1">
      <c r="A107" s="18">
        <v>355</v>
      </c>
      <c r="B107" s="25">
        <v>1.1E-4</v>
      </c>
      <c r="C107" s="38">
        <v>1.5507999999999999E-2</v>
      </c>
      <c r="D107" s="38">
        <f t="shared" si="16"/>
        <v>1.5097999999999999E-2</v>
      </c>
      <c r="E107" s="38"/>
      <c r="F107" s="38">
        <f t="shared" si="17"/>
        <v>1.0800789999999998E-2</v>
      </c>
      <c r="G107" s="38">
        <f t="shared" si="18"/>
        <v>0.24874219369999995</v>
      </c>
      <c r="H107" s="39">
        <v>1.8200000000000001E-2</v>
      </c>
      <c r="I107" s="39">
        <f t="shared" si="19"/>
        <v>1.779E-2</v>
      </c>
      <c r="J107" s="39"/>
      <c r="K107" s="39">
        <f t="shared" si="20"/>
        <v>1.4926790000000001E-2</v>
      </c>
      <c r="L107" s="39">
        <f t="shared" si="21"/>
        <v>0.3437639737</v>
      </c>
      <c r="M107" s="40">
        <v>1.72E-2</v>
      </c>
      <c r="N107" s="40">
        <f t="shared" si="22"/>
        <v>1.6789999999999999E-2</v>
      </c>
      <c r="O107" s="40"/>
      <c r="P107" s="40">
        <f t="shared" si="23"/>
        <v>1.3216789999999999E-2</v>
      </c>
      <c r="Q107" s="40">
        <f t="shared" si="24"/>
        <v>0.30438267369999999</v>
      </c>
      <c r="R107" s="41">
        <v>1.52E-2</v>
      </c>
      <c r="S107" s="41">
        <f t="shared" si="25"/>
        <v>1.4789999999999999E-2</v>
      </c>
      <c r="T107" s="41"/>
      <c r="U107" s="41">
        <f t="shared" si="26"/>
        <v>1.154179E-2</v>
      </c>
      <c r="V107" s="41">
        <f t="shared" si="27"/>
        <v>0.26580742369999999</v>
      </c>
      <c r="W107" s="42">
        <v>1.2500000000000001E-2</v>
      </c>
      <c r="X107" s="42">
        <f t="shared" si="28"/>
        <v>1.209E-2</v>
      </c>
      <c r="Y107" s="42"/>
      <c r="Z107" s="42">
        <f t="shared" si="29"/>
        <v>1.0819789999999999E-2</v>
      </c>
      <c r="AA107" s="42">
        <f t="shared" si="30"/>
        <v>0.2491797637</v>
      </c>
      <c r="AB107" s="25">
        <v>7.1000000000000002E-4</v>
      </c>
      <c r="AC107" s="25">
        <f t="shared" si="31"/>
        <v>4.0999999999999999E-4</v>
      </c>
    </row>
    <row r="108" spans="1:29" s="15" customFormat="1">
      <c r="A108" s="18">
        <v>356</v>
      </c>
      <c r="B108" s="25">
        <v>4.0000000000000003E-5</v>
      </c>
      <c r="C108" s="38">
        <v>1.5502E-2</v>
      </c>
      <c r="D108" s="38">
        <f t="shared" si="16"/>
        <v>1.5187000000000001E-2</v>
      </c>
      <c r="E108" s="38"/>
      <c r="F108" s="38">
        <f t="shared" si="17"/>
        <v>1.088979E-2</v>
      </c>
      <c r="G108" s="38">
        <f t="shared" si="18"/>
        <v>0.25079186370000001</v>
      </c>
      <c r="H108" s="39">
        <v>1.7999999999999999E-2</v>
      </c>
      <c r="I108" s="39">
        <f t="shared" si="19"/>
        <v>1.7684999999999999E-2</v>
      </c>
      <c r="J108" s="39"/>
      <c r="K108" s="39">
        <f t="shared" si="20"/>
        <v>1.482179E-2</v>
      </c>
      <c r="L108" s="39">
        <f t="shared" si="21"/>
        <v>0.3413458237</v>
      </c>
      <c r="M108" s="40">
        <v>1.719E-2</v>
      </c>
      <c r="N108" s="40">
        <f t="shared" si="22"/>
        <v>1.6875000000000001E-2</v>
      </c>
      <c r="O108" s="40"/>
      <c r="P108" s="40">
        <f t="shared" si="23"/>
        <v>1.3301790000000001E-2</v>
      </c>
      <c r="Q108" s="40">
        <f t="shared" si="24"/>
        <v>0.30634022370000002</v>
      </c>
      <c r="R108" s="41">
        <v>1.5100000000000001E-2</v>
      </c>
      <c r="S108" s="41">
        <f t="shared" si="25"/>
        <v>1.4785000000000001E-2</v>
      </c>
      <c r="T108" s="41"/>
      <c r="U108" s="41">
        <f t="shared" si="26"/>
        <v>1.1536790000000002E-2</v>
      </c>
      <c r="V108" s="41">
        <f t="shared" si="27"/>
        <v>0.26569227370000004</v>
      </c>
      <c r="W108" s="42">
        <v>1.23E-2</v>
      </c>
      <c r="X108" s="42">
        <f t="shared" si="28"/>
        <v>1.1985000000000001E-2</v>
      </c>
      <c r="Y108" s="42"/>
      <c r="Z108" s="42">
        <f t="shared" si="29"/>
        <v>1.0714790000000002E-2</v>
      </c>
      <c r="AA108" s="42">
        <f t="shared" si="30"/>
        <v>0.24676161370000005</v>
      </c>
      <c r="AB108" s="25">
        <v>5.9000000000000003E-4</v>
      </c>
      <c r="AC108" s="25">
        <f t="shared" si="31"/>
        <v>3.1500000000000001E-4</v>
      </c>
    </row>
    <row r="109" spans="1:29" s="15" customFormat="1">
      <c r="A109" s="18">
        <v>357</v>
      </c>
      <c r="B109" s="25">
        <v>1E-4</v>
      </c>
      <c r="C109" s="38">
        <v>1.549E-2</v>
      </c>
      <c r="D109" s="38">
        <f t="shared" si="16"/>
        <v>1.5095000000000001E-2</v>
      </c>
      <c r="E109" s="38"/>
      <c r="F109" s="38">
        <f t="shared" si="17"/>
        <v>1.0797790000000002E-2</v>
      </c>
      <c r="G109" s="38">
        <f t="shared" si="18"/>
        <v>0.24867310370000004</v>
      </c>
      <c r="H109" s="39">
        <v>1.78E-2</v>
      </c>
      <c r="I109" s="39">
        <f t="shared" si="19"/>
        <v>1.7405E-2</v>
      </c>
      <c r="J109" s="39"/>
      <c r="K109" s="39">
        <f t="shared" si="20"/>
        <v>1.4541790000000001E-2</v>
      </c>
      <c r="L109" s="39">
        <f t="shared" si="21"/>
        <v>0.33489742370000003</v>
      </c>
      <c r="M109" s="40">
        <v>1.719E-2</v>
      </c>
      <c r="N109" s="40">
        <f t="shared" si="22"/>
        <v>1.6795000000000001E-2</v>
      </c>
      <c r="O109" s="40"/>
      <c r="P109" s="40">
        <f t="shared" si="23"/>
        <v>1.3221790000000001E-2</v>
      </c>
      <c r="Q109" s="40">
        <f t="shared" si="24"/>
        <v>0.3044978237</v>
      </c>
      <c r="R109" s="41">
        <v>1.49E-2</v>
      </c>
      <c r="S109" s="41">
        <f t="shared" si="25"/>
        <v>1.4505000000000001E-2</v>
      </c>
      <c r="T109" s="41"/>
      <c r="U109" s="41">
        <f t="shared" si="26"/>
        <v>1.1256790000000001E-2</v>
      </c>
      <c r="V109" s="41">
        <f t="shared" si="27"/>
        <v>0.25924387370000002</v>
      </c>
      <c r="W109" s="42">
        <v>1.21E-2</v>
      </c>
      <c r="X109" s="42">
        <f t="shared" si="28"/>
        <v>1.1705E-2</v>
      </c>
      <c r="Y109" s="42"/>
      <c r="Z109" s="42">
        <f t="shared" si="29"/>
        <v>1.0434789999999999E-2</v>
      </c>
      <c r="AA109" s="42">
        <f t="shared" si="30"/>
        <v>0.2403132137</v>
      </c>
      <c r="AB109" s="25">
        <v>6.8999999999999997E-4</v>
      </c>
      <c r="AC109" s="25">
        <f t="shared" si="31"/>
        <v>3.9500000000000001E-4</v>
      </c>
    </row>
    <row r="110" spans="1:29" s="15" customFormat="1">
      <c r="A110" s="18">
        <v>358</v>
      </c>
      <c r="B110" s="25">
        <v>1E-4</v>
      </c>
      <c r="C110" s="38">
        <v>1.54E-2</v>
      </c>
      <c r="D110" s="38">
        <f t="shared" si="16"/>
        <v>1.503E-2</v>
      </c>
      <c r="E110" s="38"/>
      <c r="F110" s="38">
        <f t="shared" si="17"/>
        <v>1.0732789999999999E-2</v>
      </c>
      <c r="G110" s="38">
        <f t="shared" si="18"/>
        <v>0.24717615369999998</v>
      </c>
      <c r="H110" s="39">
        <v>1.7600000000000001E-2</v>
      </c>
      <c r="I110" s="39">
        <f t="shared" si="19"/>
        <v>1.7230000000000002E-2</v>
      </c>
      <c r="J110" s="39"/>
      <c r="K110" s="39">
        <f t="shared" si="20"/>
        <v>1.4366790000000003E-2</v>
      </c>
      <c r="L110" s="39">
        <f t="shared" si="21"/>
        <v>0.33086717370000007</v>
      </c>
      <c r="M110" s="40">
        <v>1.712E-2</v>
      </c>
      <c r="N110" s="40">
        <f t="shared" si="22"/>
        <v>1.6750000000000001E-2</v>
      </c>
      <c r="O110" s="40"/>
      <c r="P110" s="40">
        <f t="shared" si="23"/>
        <v>1.3176790000000001E-2</v>
      </c>
      <c r="Q110" s="40">
        <f t="shared" si="24"/>
        <v>0.30346147370000004</v>
      </c>
      <c r="R110" s="41">
        <v>1.47E-2</v>
      </c>
      <c r="S110" s="41">
        <f t="shared" si="25"/>
        <v>1.4329999999999999E-2</v>
      </c>
      <c r="T110" s="41"/>
      <c r="U110" s="41">
        <f t="shared" si="26"/>
        <v>1.1081789999999999E-2</v>
      </c>
      <c r="V110" s="41">
        <f t="shared" si="27"/>
        <v>0.2552136237</v>
      </c>
      <c r="W110" s="42">
        <v>1.21E-2</v>
      </c>
      <c r="X110" s="42">
        <f t="shared" si="28"/>
        <v>1.1729999999999999E-2</v>
      </c>
      <c r="Y110" s="42"/>
      <c r="Z110" s="42">
        <f t="shared" si="29"/>
        <v>1.045979E-2</v>
      </c>
      <c r="AA110" s="42">
        <f t="shared" si="30"/>
        <v>0.24088896370000001</v>
      </c>
      <c r="AB110" s="25">
        <v>6.4000000000000005E-4</v>
      </c>
      <c r="AC110" s="25">
        <f t="shared" si="31"/>
        <v>3.7000000000000005E-4</v>
      </c>
    </row>
    <row r="111" spans="1:29" s="15" customFormat="1">
      <c r="A111" s="18">
        <v>359</v>
      </c>
      <c r="B111" s="25">
        <v>9.0000000000000006E-5</v>
      </c>
      <c r="C111" s="38">
        <v>1.5299999999999999E-2</v>
      </c>
      <c r="D111" s="38">
        <f t="shared" si="16"/>
        <v>1.4929999999999999E-2</v>
      </c>
      <c r="E111" s="38"/>
      <c r="F111" s="38">
        <f t="shared" si="17"/>
        <v>1.063279E-2</v>
      </c>
      <c r="G111" s="38">
        <f t="shared" si="18"/>
        <v>0.24487315370000001</v>
      </c>
      <c r="H111" s="39">
        <v>1.7500000000000002E-2</v>
      </c>
      <c r="I111" s="39">
        <f t="shared" si="19"/>
        <v>1.7130000000000003E-2</v>
      </c>
      <c r="J111" s="39"/>
      <c r="K111" s="39">
        <f t="shared" si="20"/>
        <v>1.4266790000000003E-2</v>
      </c>
      <c r="L111" s="39">
        <f t="shared" si="21"/>
        <v>0.32856417370000007</v>
      </c>
      <c r="M111" s="40">
        <v>1.711E-2</v>
      </c>
      <c r="N111" s="40">
        <f t="shared" si="22"/>
        <v>1.6740000000000001E-2</v>
      </c>
      <c r="O111" s="40"/>
      <c r="P111" s="40">
        <f t="shared" si="23"/>
        <v>1.3166790000000001E-2</v>
      </c>
      <c r="Q111" s="40">
        <f t="shared" si="24"/>
        <v>0.30323117370000002</v>
      </c>
      <c r="R111" s="41">
        <v>1.4800000000000001E-2</v>
      </c>
      <c r="S111" s="41">
        <f t="shared" si="25"/>
        <v>1.443E-2</v>
      </c>
      <c r="T111" s="41"/>
      <c r="U111" s="41">
        <f t="shared" si="26"/>
        <v>1.118179E-2</v>
      </c>
      <c r="V111" s="41">
        <f t="shared" si="27"/>
        <v>0.2575166237</v>
      </c>
      <c r="W111" s="42">
        <v>1.2E-2</v>
      </c>
      <c r="X111" s="42">
        <f t="shared" si="28"/>
        <v>1.163E-2</v>
      </c>
      <c r="Y111" s="42"/>
      <c r="Z111" s="42">
        <f t="shared" si="29"/>
        <v>1.0359790000000001E-2</v>
      </c>
      <c r="AA111" s="42">
        <f t="shared" si="30"/>
        <v>0.23858596370000001</v>
      </c>
      <c r="AB111" s="25">
        <v>6.4999999999999997E-4</v>
      </c>
      <c r="AC111" s="25">
        <f t="shared" si="31"/>
        <v>3.6999999999999999E-4</v>
      </c>
    </row>
    <row r="112" spans="1:29" s="15" customFormat="1">
      <c r="A112" s="18">
        <v>360</v>
      </c>
      <c r="B112" s="25">
        <v>1E-4</v>
      </c>
      <c r="C112" s="38">
        <v>1.52E-2</v>
      </c>
      <c r="D112" s="38">
        <f t="shared" si="16"/>
        <v>1.4815E-2</v>
      </c>
      <c r="E112" s="38"/>
      <c r="F112" s="38">
        <f t="shared" si="17"/>
        <v>1.0517789999999999E-2</v>
      </c>
      <c r="G112" s="38">
        <f t="shared" si="18"/>
        <v>0.24222470369999999</v>
      </c>
      <c r="H112" s="39">
        <v>1.7399999999999999E-2</v>
      </c>
      <c r="I112" s="39">
        <f t="shared" si="19"/>
        <v>1.7014999999999999E-2</v>
      </c>
      <c r="J112" s="39"/>
      <c r="K112" s="39">
        <f t="shared" si="20"/>
        <v>1.4151789999999999E-2</v>
      </c>
      <c r="L112" s="39">
        <f t="shared" si="21"/>
        <v>0.32591572369999999</v>
      </c>
      <c r="M112" s="40">
        <v>1.7100000000000001E-2</v>
      </c>
      <c r="N112" s="40">
        <f t="shared" si="22"/>
        <v>1.6715000000000001E-2</v>
      </c>
      <c r="O112" s="40"/>
      <c r="P112" s="40">
        <f t="shared" si="23"/>
        <v>1.314179E-2</v>
      </c>
      <c r="Q112" s="40">
        <f t="shared" si="24"/>
        <v>0.30265542370000004</v>
      </c>
      <c r="R112" s="41">
        <v>1.46E-2</v>
      </c>
      <c r="S112" s="41">
        <f t="shared" si="25"/>
        <v>1.4215E-2</v>
      </c>
      <c r="T112" s="41"/>
      <c r="U112" s="41">
        <f t="shared" si="26"/>
        <v>1.0966790000000001E-2</v>
      </c>
      <c r="V112" s="41">
        <f t="shared" si="27"/>
        <v>0.25256517370000003</v>
      </c>
      <c r="W112" s="42">
        <v>1.1900000000000001E-2</v>
      </c>
      <c r="X112" s="42">
        <f t="shared" si="28"/>
        <v>1.1515000000000001E-2</v>
      </c>
      <c r="Y112" s="42"/>
      <c r="Z112" s="42">
        <f t="shared" si="29"/>
        <v>1.024479E-2</v>
      </c>
      <c r="AA112" s="42">
        <f t="shared" si="30"/>
        <v>0.23593751370000002</v>
      </c>
      <c r="AB112" s="25">
        <v>6.7000000000000002E-4</v>
      </c>
      <c r="AC112" s="25">
        <f t="shared" si="31"/>
        <v>3.8500000000000003E-4</v>
      </c>
    </row>
    <row r="113" spans="1:29" s="15" customFormat="1">
      <c r="A113" s="18">
        <v>361</v>
      </c>
      <c r="B113" s="25">
        <v>1E-4</v>
      </c>
      <c r="C113" s="38">
        <v>1.49E-2</v>
      </c>
      <c r="D113" s="38">
        <f t="shared" si="16"/>
        <v>1.4505000000000001E-2</v>
      </c>
      <c r="E113" s="38"/>
      <c r="F113" s="38">
        <f t="shared" si="17"/>
        <v>1.0207790000000001E-2</v>
      </c>
      <c r="G113" s="38">
        <f t="shared" si="18"/>
        <v>0.23508540370000003</v>
      </c>
      <c r="H113" s="39">
        <v>1.72E-2</v>
      </c>
      <c r="I113" s="39">
        <f t="shared" si="19"/>
        <v>1.6805E-2</v>
      </c>
      <c r="J113" s="39"/>
      <c r="K113" s="39">
        <f t="shared" si="20"/>
        <v>1.3941790000000001E-2</v>
      </c>
      <c r="L113" s="39">
        <f t="shared" si="21"/>
        <v>0.32107942370000003</v>
      </c>
      <c r="M113" s="40">
        <v>1.703E-2</v>
      </c>
      <c r="N113" s="40">
        <f t="shared" si="22"/>
        <v>1.6635E-2</v>
      </c>
      <c r="O113" s="40"/>
      <c r="P113" s="40">
        <f t="shared" si="23"/>
        <v>1.306179E-2</v>
      </c>
      <c r="Q113" s="40">
        <f t="shared" si="24"/>
        <v>0.30081302370000002</v>
      </c>
      <c r="R113" s="41">
        <v>1.4500000000000001E-2</v>
      </c>
      <c r="S113" s="41">
        <f t="shared" si="25"/>
        <v>1.4105000000000001E-2</v>
      </c>
      <c r="T113" s="41"/>
      <c r="U113" s="41">
        <f t="shared" si="26"/>
        <v>1.0856790000000002E-2</v>
      </c>
      <c r="V113" s="41">
        <f t="shared" si="27"/>
        <v>0.25003187370000007</v>
      </c>
      <c r="W113" s="42">
        <v>1.18E-2</v>
      </c>
      <c r="X113" s="42">
        <f t="shared" si="28"/>
        <v>1.1405E-2</v>
      </c>
      <c r="Y113" s="42"/>
      <c r="Z113" s="42">
        <f t="shared" si="29"/>
        <v>1.0134790000000001E-2</v>
      </c>
      <c r="AA113" s="42">
        <f t="shared" si="30"/>
        <v>0.23340421370000003</v>
      </c>
      <c r="AB113" s="25">
        <v>6.8999999999999997E-4</v>
      </c>
      <c r="AC113" s="25">
        <f t="shared" si="31"/>
        <v>3.9500000000000001E-4</v>
      </c>
    </row>
    <row r="114" spans="1:29" s="15" customFormat="1">
      <c r="A114" s="18">
        <v>362</v>
      </c>
      <c r="B114" s="25">
        <v>8.0000000000000007E-5</v>
      </c>
      <c r="C114" s="38">
        <v>1.49E-2</v>
      </c>
      <c r="D114" s="38">
        <f t="shared" si="16"/>
        <v>1.4534999999999999E-2</v>
      </c>
      <c r="E114" s="38"/>
      <c r="F114" s="38">
        <f t="shared" si="17"/>
        <v>1.023779E-2</v>
      </c>
      <c r="G114" s="38">
        <f t="shared" si="18"/>
        <v>0.23577630370000002</v>
      </c>
      <c r="H114" s="39">
        <v>1.72E-2</v>
      </c>
      <c r="I114" s="39">
        <f t="shared" si="19"/>
        <v>1.6834999999999999E-2</v>
      </c>
      <c r="J114" s="39"/>
      <c r="K114" s="39">
        <f t="shared" si="20"/>
        <v>1.397179E-2</v>
      </c>
      <c r="L114" s="39">
        <f t="shared" si="21"/>
        <v>0.32177032370000003</v>
      </c>
      <c r="M114" s="40">
        <v>1.7010000000000001E-2</v>
      </c>
      <c r="N114" s="40">
        <f t="shared" si="22"/>
        <v>1.6645E-2</v>
      </c>
      <c r="O114" s="40"/>
      <c r="P114" s="40">
        <f t="shared" si="23"/>
        <v>1.307179E-2</v>
      </c>
      <c r="Q114" s="40">
        <f t="shared" si="24"/>
        <v>0.30104332370000003</v>
      </c>
      <c r="R114" s="41">
        <v>1.4500000000000001E-2</v>
      </c>
      <c r="S114" s="41">
        <f t="shared" si="25"/>
        <v>1.4135E-2</v>
      </c>
      <c r="T114" s="41"/>
      <c r="U114" s="41">
        <f t="shared" si="26"/>
        <v>1.088679E-2</v>
      </c>
      <c r="V114" s="41">
        <f t="shared" si="27"/>
        <v>0.25072277370000001</v>
      </c>
      <c r="W114" s="42">
        <v>1.17E-2</v>
      </c>
      <c r="X114" s="42">
        <f t="shared" si="28"/>
        <v>1.1335E-2</v>
      </c>
      <c r="Y114" s="42"/>
      <c r="Z114" s="42">
        <f t="shared" si="29"/>
        <v>1.0064790000000001E-2</v>
      </c>
      <c r="AA114" s="42">
        <f t="shared" si="30"/>
        <v>0.23179211370000002</v>
      </c>
      <c r="AB114" s="25">
        <v>6.4999999999999997E-4</v>
      </c>
      <c r="AC114" s="25">
        <f t="shared" si="31"/>
        <v>3.6499999999999998E-4</v>
      </c>
    </row>
    <row r="115" spans="1:29" s="15" customFormat="1">
      <c r="A115" s="18">
        <v>363</v>
      </c>
      <c r="B115" s="25">
        <v>6.8999999999999997E-5</v>
      </c>
      <c r="C115" s="38">
        <v>1.46E-2</v>
      </c>
      <c r="D115" s="38">
        <f t="shared" si="16"/>
        <v>1.4255500000000001E-2</v>
      </c>
      <c r="E115" s="38"/>
      <c r="F115" s="38">
        <f t="shared" si="17"/>
        <v>9.9582900000000016E-3</v>
      </c>
      <c r="G115" s="38">
        <f t="shared" si="18"/>
        <v>0.22933941870000005</v>
      </c>
      <c r="H115" s="39">
        <v>1.6899999999999998E-2</v>
      </c>
      <c r="I115" s="39">
        <f t="shared" si="19"/>
        <v>1.6555499999999997E-2</v>
      </c>
      <c r="J115" s="39"/>
      <c r="K115" s="39">
        <f t="shared" si="20"/>
        <v>1.3692289999999998E-2</v>
      </c>
      <c r="L115" s="39">
        <f t="shared" si="21"/>
        <v>0.31533343869999997</v>
      </c>
      <c r="M115" s="40">
        <v>1.6799999999999999E-2</v>
      </c>
      <c r="N115" s="40">
        <f t="shared" si="22"/>
        <v>1.6455499999999998E-2</v>
      </c>
      <c r="O115" s="40"/>
      <c r="P115" s="40">
        <f t="shared" si="23"/>
        <v>1.2882289999999998E-2</v>
      </c>
      <c r="Q115" s="40">
        <f t="shared" si="24"/>
        <v>0.29667913869999996</v>
      </c>
      <c r="R115" s="41">
        <v>1.4200000000000001E-2</v>
      </c>
      <c r="S115" s="41">
        <f t="shared" si="25"/>
        <v>1.3855500000000001E-2</v>
      </c>
      <c r="T115" s="41"/>
      <c r="U115" s="41">
        <f t="shared" si="26"/>
        <v>1.0607290000000002E-2</v>
      </c>
      <c r="V115" s="41">
        <f t="shared" si="27"/>
        <v>0.24428588870000006</v>
      </c>
      <c r="W115" s="42">
        <v>1.1599999999999999E-2</v>
      </c>
      <c r="X115" s="42">
        <f t="shared" si="28"/>
        <v>1.12555E-2</v>
      </c>
      <c r="Y115" s="42"/>
      <c r="Z115" s="42">
        <f t="shared" si="29"/>
        <v>9.9852900000000008E-3</v>
      </c>
      <c r="AA115" s="42">
        <f t="shared" si="30"/>
        <v>0.22996122870000002</v>
      </c>
      <c r="AB115" s="25">
        <v>6.2E-4</v>
      </c>
      <c r="AC115" s="25">
        <f t="shared" si="31"/>
        <v>3.4449999999999997E-4</v>
      </c>
    </row>
    <row r="116" spans="1:29" s="15" customFormat="1">
      <c r="A116" s="18">
        <v>364</v>
      </c>
      <c r="B116" s="25">
        <v>6.8999999999999997E-5</v>
      </c>
      <c r="C116" s="38">
        <v>1.4500000000000001E-2</v>
      </c>
      <c r="D116" s="38">
        <f t="shared" si="16"/>
        <v>1.41405E-2</v>
      </c>
      <c r="E116" s="38"/>
      <c r="F116" s="38">
        <f t="shared" si="17"/>
        <v>9.8432900000000011E-3</v>
      </c>
      <c r="G116" s="38">
        <f t="shared" si="18"/>
        <v>0.22669096870000002</v>
      </c>
      <c r="H116" s="39">
        <v>1.6799999999999999E-2</v>
      </c>
      <c r="I116" s="39">
        <f t="shared" si="19"/>
        <v>1.64405E-2</v>
      </c>
      <c r="J116" s="39"/>
      <c r="K116" s="39">
        <f t="shared" si="20"/>
        <v>1.3577290000000001E-2</v>
      </c>
      <c r="L116" s="39">
        <f t="shared" si="21"/>
        <v>0.31268498870000005</v>
      </c>
      <c r="M116" s="40">
        <v>1.6899999999999998E-2</v>
      </c>
      <c r="N116" s="40">
        <f t="shared" si="22"/>
        <v>1.65405E-2</v>
      </c>
      <c r="O116" s="40"/>
      <c r="P116" s="40">
        <f t="shared" si="23"/>
        <v>1.2967289999999999E-2</v>
      </c>
      <c r="Q116" s="40">
        <f t="shared" si="24"/>
        <v>0.29863668869999999</v>
      </c>
      <c r="R116" s="41">
        <v>1.4200000000000001E-2</v>
      </c>
      <c r="S116" s="41">
        <f t="shared" si="25"/>
        <v>1.38405E-2</v>
      </c>
      <c r="T116" s="41"/>
      <c r="U116" s="41">
        <f t="shared" si="26"/>
        <v>1.0592290000000001E-2</v>
      </c>
      <c r="V116" s="41">
        <f t="shared" si="27"/>
        <v>0.24394043870000004</v>
      </c>
      <c r="W116" s="42">
        <v>1.15E-2</v>
      </c>
      <c r="X116" s="42">
        <f t="shared" si="28"/>
        <v>1.1140499999999999E-2</v>
      </c>
      <c r="Y116" s="42"/>
      <c r="Z116" s="42">
        <f t="shared" si="29"/>
        <v>9.8702900000000003E-3</v>
      </c>
      <c r="AA116" s="42">
        <f t="shared" si="30"/>
        <v>0.22731277870000002</v>
      </c>
      <c r="AB116" s="25">
        <v>6.4999999999999997E-4</v>
      </c>
      <c r="AC116" s="25">
        <f t="shared" si="31"/>
        <v>3.5950000000000001E-4</v>
      </c>
    </row>
    <row r="117" spans="1:29" s="15" customFormat="1">
      <c r="A117" s="18">
        <v>365</v>
      </c>
      <c r="B117" s="25">
        <v>1.2999999999999999E-4</v>
      </c>
      <c r="C117" s="38">
        <v>1.4500000000000001E-2</v>
      </c>
      <c r="D117" s="38">
        <f t="shared" si="16"/>
        <v>1.409E-2</v>
      </c>
      <c r="E117" s="38"/>
      <c r="F117" s="38">
        <f t="shared" si="17"/>
        <v>9.7927899999999991E-3</v>
      </c>
      <c r="G117" s="38">
        <f t="shared" si="18"/>
        <v>0.22552795369999998</v>
      </c>
      <c r="H117" s="39">
        <v>1.67E-2</v>
      </c>
      <c r="I117" s="39">
        <f t="shared" si="19"/>
        <v>1.6289999999999999E-2</v>
      </c>
      <c r="J117" s="39"/>
      <c r="K117" s="39">
        <f t="shared" si="20"/>
        <v>1.3426789999999999E-2</v>
      </c>
      <c r="L117" s="39">
        <f t="shared" si="21"/>
        <v>0.30921897370000001</v>
      </c>
      <c r="M117" s="40">
        <v>1.6500000000000001E-2</v>
      </c>
      <c r="N117" s="40">
        <f t="shared" si="22"/>
        <v>1.609E-2</v>
      </c>
      <c r="O117" s="40"/>
      <c r="P117" s="40">
        <f t="shared" si="23"/>
        <v>1.251679E-2</v>
      </c>
      <c r="Q117" s="40">
        <f t="shared" si="24"/>
        <v>0.2882616737</v>
      </c>
      <c r="R117" s="41">
        <v>1.4E-2</v>
      </c>
      <c r="S117" s="41">
        <f t="shared" si="25"/>
        <v>1.359E-2</v>
      </c>
      <c r="T117" s="41"/>
      <c r="U117" s="41">
        <f t="shared" si="26"/>
        <v>1.034179E-2</v>
      </c>
      <c r="V117" s="41">
        <f t="shared" si="27"/>
        <v>0.23817142370000002</v>
      </c>
      <c r="W117" s="42">
        <v>1.14E-2</v>
      </c>
      <c r="X117" s="42">
        <f t="shared" si="28"/>
        <v>1.099E-2</v>
      </c>
      <c r="Y117" s="42"/>
      <c r="Z117" s="42">
        <f t="shared" si="29"/>
        <v>9.719789999999999E-3</v>
      </c>
      <c r="AA117" s="42">
        <f t="shared" si="30"/>
        <v>0.22384676369999998</v>
      </c>
      <c r="AB117" s="25">
        <v>6.8999999999999997E-4</v>
      </c>
      <c r="AC117" s="25">
        <f t="shared" si="31"/>
        <v>4.0999999999999999E-4</v>
      </c>
    </row>
    <row r="118" spans="1:29" s="15" customFormat="1">
      <c r="A118" s="18">
        <v>366</v>
      </c>
      <c r="B118" s="25">
        <v>1.7000000000000001E-4</v>
      </c>
      <c r="C118" s="38">
        <v>1.44E-2</v>
      </c>
      <c r="D118" s="38">
        <f t="shared" si="16"/>
        <v>1.3949999999999999E-2</v>
      </c>
      <c r="E118" s="38"/>
      <c r="F118" s="38">
        <f t="shared" si="17"/>
        <v>9.6527899999999979E-3</v>
      </c>
      <c r="G118" s="38">
        <f t="shared" si="18"/>
        <v>0.22230375369999997</v>
      </c>
      <c r="H118" s="39">
        <v>1.6799999999999999E-2</v>
      </c>
      <c r="I118" s="39">
        <f t="shared" si="19"/>
        <v>1.635E-2</v>
      </c>
      <c r="J118" s="39"/>
      <c r="K118" s="39">
        <f t="shared" si="20"/>
        <v>1.348679E-2</v>
      </c>
      <c r="L118" s="39">
        <f t="shared" si="21"/>
        <v>0.3106007737</v>
      </c>
      <c r="M118" s="40">
        <v>1.67E-2</v>
      </c>
      <c r="N118" s="40">
        <f t="shared" si="22"/>
        <v>1.6250000000000001E-2</v>
      </c>
      <c r="O118" s="40"/>
      <c r="P118" s="40">
        <f t="shared" si="23"/>
        <v>1.267679E-2</v>
      </c>
      <c r="Q118" s="40">
        <f t="shared" si="24"/>
        <v>0.29194647370000004</v>
      </c>
      <c r="R118" s="41">
        <v>1.41E-2</v>
      </c>
      <c r="S118" s="41">
        <f t="shared" si="25"/>
        <v>1.3649999999999999E-2</v>
      </c>
      <c r="T118" s="41"/>
      <c r="U118" s="41">
        <f t="shared" si="26"/>
        <v>1.0401789999999999E-2</v>
      </c>
      <c r="V118" s="41">
        <f t="shared" si="27"/>
        <v>0.23955322369999998</v>
      </c>
      <c r="W118" s="42">
        <v>1.15E-2</v>
      </c>
      <c r="X118" s="42">
        <f t="shared" si="28"/>
        <v>1.1049999999999999E-2</v>
      </c>
      <c r="Y118" s="42"/>
      <c r="Z118" s="42">
        <f t="shared" si="29"/>
        <v>9.77979E-3</v>
      </c>
      <c r="AA118" s="42">
        <f t="shared" si="30"/>
        <v>0.22522856370000002</v>
      </c>
      <c r="AB118" s="25">
        <v>7.2999999999999996E-4</v>
      </c>
      <c r="AC118" s="25">
        <f t="shared" si="31"/>
        <v>4.4999999999999999E-4</v>
      </c>
    </row>
    <row r="119" spans="1:29" s="15" customFormat="1">
      <c r="A119" s="18">
        <v>367</v>
      </c>
      <c r="B119" s="25">
        <v>9.0000000000000006E-5</v>
      </c>
      <c r="C119" s="38">
        <v>1.41E-2</v>
      </c>
      <c r="D119" s="38">
        <f t="shared" si="16"/>
        <v>1.371E-2</v>
      </c>
      <c r="E119" s="38"/>
      <c r="F119" s="38">
        <f t="shared" si="17"/>
        <v>9.4127900000000007E-3</v>
      </c>
      <c r="G119" s="38">
        <f t="shared" si="18"/>
        <v>0.21677655370000004</v>
      </c>
      <c r="H119" s="39">
        <v>1.6400000000000001E-2</v>
      </c>
      <c r="I119" s="39">
        <f t="shared" si="19"/>
        <v>1.601E-2</v>
      </c>
      <c r="J119" s="39"/>
      <c r="K119" s="39">
        <f t="shared" si="20"/>
        <v>1.314679E-2</v>
      </c>
      <c r="L119" s="39">
        <f t="shared" si="21"/>
        <v>0.30277057370000005</v>
      </c>
      <c r="M119" s="40">
        <v>1.6199999999999999E-2</v>
      </c>
      <c r="N119" s="40">
        <f t="shared" si="22"/>
        <v>1.5809999999999998E-2</v>
      </c>
      <c r="O119" s="40"/>
      <c r="P119" s="40">
        <f t="shared" si="23"/>
        <v>1.2236789999999997E-2</v>
      </c>
      <c r="Q119" s="40">
        <f t="shared" si="24"/>
        <v>0.28181327369999998</v>
      </c>
      <c r="R119" s="41">
        <v>1.37E-2</v>
      </c>
      <c r="S119" s="41">
        <f t="shared" si="25"/>
        <v>1.3310000000000001E-2</v>
      </c>
      <c r="T119" s="41"/>
      <c r="U119" s="41">
        <f t="shared" si="26"/>
        <v>1.0061790000000001E-2</v>
      </c>
      <c r="V119" s="41">
        <f t="shared" si="27"/>
        <v>0.23172302370000003</v>
      </c>
      <c r="W119" s="42">
        <v>1.12E-2</v>
      </c>
      <c r="X119" s="42">
        <f t="shared" si="28"/>
        <v>1.081E-2</v>
      </c>
      <c r="Y119" s="42"/>
      <c r="Z119" s="42">
        <f t="shared" si="29"/>
        <v>9.5397899999999994E-3</v>
      </c>
      <c r="AA119" s="42">
        <f t="shared" si="30"/>
        <v>0.21970136369999999</v>
      </c>
      <c r="AB119" s="25">
        <v>6.8999999999999997E-4</v>
      </c>
      <c r="AC119" s="25">
        <f t="shared" si="31"/>
        <v>3.8999999999999999E-4</v>
      </c>
    </row>
    <row r="120" spans="1:29" s="15" customFormat="1">
      <c r="A120" s="18">
        <v>368</v>
      </c>
      <c r="B120" s="25">
        <v>1.2999999999999999E-4</v>
      </c>
      <c r="C120" s="38">
        <v>1.4E-2</v>
      </c>
      <c r="D120" s="38">
        <f t="shared" si="16"/>
        <v>1.359E-2</v>
      </c>
      <c r="E120" s="38"/>
      <c r="F120" s="38">
        <f t="shared" si="17"/>
        <v>9.2927899999999987E-3</v>
      </c>
      <c r="G120" s="38">
        <f t="shared" si="18"/>
        <v>0.21401295369999998</v>
      </c>
      <c r="H120" s="39">
        <v>1.6199999999999999E-2</v>
      </c>
      <c r="I120" s="39">
        <f t="shared" si="19"/>
        <v>1.5789999999999998E-2</v>
      </c>
      <c r="J120" s="39"/>
      <c r="K120" s="39">
        <f t="shared" si="20"/>
        <v>1.2926789999999999E-2</v>
      </c>
      <c r="L120" s="39">
        <f t="shared" si="21"/>
        <v>0.29770397370000001</v>
      </c>
      <c r="M120" s="40">
        <v>1.6500000000000001E-2</v>
      </c>
      <c r="N120" s="40">
        <f t="shared" si="22"/>
        <v>1.609E-2</v>
      </c>
      <c r="O120" s="40"/>
      <c r="P120" s="40">
        <f t="shared" si="23"/>
        <v>1.251679E-2</v>
      </c>
      <c r="Q120" s="40">
        <f t="shared" si="24"/>
        <v>0.2882616737</v>
      </c>
      <c r="R120" s="41">
        <v>1.38E-2</v>
      </c>
      <c r="S120" s="41">
        <f t="shared" si="25"/>
        <v>1.3389999999999999E-2</v>
      </c>
      <c r="T120" s="41"/>
      <c r="U120" s="41">
        <f t="shared" si="26"/>
        <v>1.0141789999999999E-2</v>
      </c>
      <c r="V120" s="41">
        <f t="shared" si="27"/>
        <v>0.2335654237</v>
      </c>
      <c r="W120" s="42">
        <v>1.0999999999999999E-2</v>
      </c>
      <c r="X120" s="42">
        <f t="shared" si="28"/>
        <v>1.0589999999999999E-2</v>
      </c>
      <c r="Y120" s="42"/>
      <c r="Z120" s="42">
        <f t="shared" si="29"/>
        <v>9.3197899999999979E-3</v>
      </c>
      <c r="AA120" s="42">
        <f t="shared" si="30"/>
        <v>0.21463476369999995</v>
      </c>
      <c r="AB120" s="25">
        <v>6.8999999999999997E-4</v>
      </c>
      <c r="AC120" s="25">
        <f t="shared" si="31"/>
        <v>4.0999999999999999E-4</v>
      </c>
    </row>
    <row r="121" spans="1:29" s="15" customFormat="1">
      <c r="A121" s="18">
        <v>369</v>
      </c>
      <c r="B121" s="25">
        <v>3.0000000000000001E-5</v>
      </c>
      <c r="C121" s="38">
        <v>1.3899999999999999E-2</v>
      </c>
      <c r="D121" s="38">
        <f t="shared" si="16"/>
        <v>1.3559999999999999E-2</v>
      </c>
      <c r="E121" s="38"/>
      <c r="F121" s="38">
        <f t="shared" si="17"/>
        <v>9.2627899999999999E-3</v>
      </c>
      <c r="G121" s="38">
        <f t="shared" si="18"/>
        <v>0.21332205370000001</v>
      </c>
      <c r="H121" s="39">
        <v>1.6199999999999999E-2</v>
      </c>
      <c r="I121" s="39">
        <f t="shared" si="19"/>
        <v>1.5859999999999999E-2</v>
      </c>
      <c r="J121" s="39"/>
      <c r="K121" s="39">
        <f t="shared" si="20"/>
        <v>1.2996789999999999E-2</v>
      </c>
      <c r="L121" s="39">
        <f t="shared" si="21"/>
        <v>0.29931607370000002</v>
      </c>
      <c r="M121" s="40">
        <v>1.61E-2</v>
      </c>
      <c r="N121" s="40">
        <f t="shared" si="22"/>
        <v>1.576E-2</v>
      </c>
      <c r="O121" s="40"/>
      <c r="P121" s="40">
        <f t="shared" si="23"/>
        <v>1.2186789999999999E-2</v>
      </c>
      <c r="Q121" s="40">
        <f t="shared" si="24"/>
        <v>0.28066177370000001</v>
      </c>
      <c r="R121" s="41">
        <v>1.35E-2</v>
      </c>
      <c r="S121" s="41">
        <f t="shared" si="25"/>
        <v>1.316E-2</v>
      </c>
      <c r="T121" s="41"/>
      <c r="U121" s="41">
        <f t="shared" si="26"/>
        <v>9.9117900000000002E-3</v>
      </c>
      <c r="V121" s="41">
        <f t="shared" si="27"/>
        <v>0.2282685237</v>
      </c>
      <c r="W121" s="42">
        <v>1.0999999999999999E-2</v>
      </c>
      <c r="X121" s="42">
        <f t="shared" si="28"/>
        <v>1.0659999999999999E-2</v>
      </c>
      <c r="Y121" s="42"/>
      <c r="Z121" s="42">
        <f t="shared" si="29"/>
        <v>9.3897899999999986E-3</v>
      </c>
      <c r="AA121" s="42">
        <f t="shared" si="30"/>
        <v>0.21624686369999999</v>
      </c>
      <c r="AB121" s="25">
        <v>6.4999999999999997E-4</v>
      </c>
      <c r="AC121" s="25">
        <f t="shared" si="31"/>
        <v>3.3999999999999997E-4</v>
      </c>
    </row>
    <row r="122" spans="1:29" s="15" customFormat="1">
      <c r="A122" s="18">
        <v>370</v>
      </c>
      <c r="B122" s="25">
        <v>0</v>
      </c>
      <c r="C122" s="38">
        <v>1.3899999999999999E-2</v>
      </c>
      <c r="D122" s="38">
        <f t="shared" si="16"/>
        <v>1.3574999999999999E-2</v>
      </c>
      <c r="E122" s="38"/>
      <c r="F122" s="38">
        <f t="shared" si="17"/>
        <v>9.2777899999999976E-3</v>
      </c>
      <c r="G122" s="38">
        <f t="shared" si="18"/>
        <v>0.21366750369999996</v>
      </c>
      <c r="H122" s="39">
        <v>1.6E-2</v>
      </c>
      <c r="I122" s="39">
        <f t="shared" si="19"/>
        <v>1.5675000000000001E-2</v>
      </c>
      <c r="J122" s="39"/>
      <c r="K122" s="39">
        <f t="shared" si="20"/>
        <v>1.2811790000000002E-2</v>
      </c>
      <c r="L122" s="39">
        <f t="shared" si="21"/>
        <v>0.29505552370000004</v>
      </c>
      <c r="M122" s="40">
        <v>1.6199999999999999E-2</v>
      </c>
      <c r="N122" s="40">
        <f t="shared" si="22"/>
        <v>1.5875E-2</v>
      </c>
      <c r="O122" s="40"/>
      <c r="P122" s="40">
        <f t="shared" si="23"/>
        <v>1.230179E-2</v>
      </c>
      <c r="Q122" s="40">
        <f t="shared" si="24"/>
        <v>0.28331022370000003</v>
      </c>
      <c r="R122" s="41">
        <v>1.38E-2</v>
      </c>
      <c r="S122" s="41">
        <f t="shared" si="25"/>
        <v>1.3474999999999999E-2</v>
      </c>
      <c r="T122" s="41"/>
      <c r="U122" s="41">
        <f t="shared" si="26"/>
        <v>1.0226789999999999E-2</v>
      </c>
      <c r="V122" s="41">
        <f t="shared" si="27"/>
        <v>0.2355229737</v>
      </c>
      <c r="W122" s="42">
        <v>1.0999999999999999E-2</v>
      </c>
      <c r="X122" s="42">
        <f t="shared" si="28"/>
        <v>1.0674999999999999E-2</v>
      </c>
      <c r="Y122" s="42"/>
      <c r="Z122" s="42">
        <f t="shared" si="29"/>
        <v>9.4047899999999997E-3</v>
      </c>
      <c r="AA122" s="42">
        <f t="shared" si="30"/>
        <v>0.21659231370000001</v>
      </c>
      <c r="AB122" s="25">
        <v>6.4999999999999997E-4</v>
      </c>
      <c r="AC122" s="25">
        <f t="shared" si="31"/>
        <v>3.2499999999999999E-4</v>
      </c>
    </row>
    <row r="123" spans="1:29" s="15" customFormat="1">
      <c r="A123" s="18">
        <v>371</v>
      </c>
      <c r="B123" s="25">
        <v>9.0000000000000006E-5</v>
      </c>
      <c r="C123" s="38">
        <v>1.37E-2</v>
      </c>
      <c r="D123" s="38">
        <f t="shared" si="16"/>
        <v>1.3300000000000001E-2</v>
      </c>
      <c r="E123" s="38"/>
      <c r="F123" s="38">
        <f t="shared" si="17"/>
        <v>9.0027900000000001E-3</v>
      </c>
      <c r="G123" s="38">
        <f t="shared" si="18"/>
        <v>0.20733425370000003</v>
      </c>
      <c r="H123" s="39">
        <v>1.6E-2</v>
      </c>
      <c r="I123" s="39">
        <f t="shared" si="19"/>
        <v>1.5600000000000001E-2</v>
      </c>
      <c r="J123" s="39"/>
      <c r="K123" s="39">
        <f t="shared" si="20"/>
        <v>1.2736790000000001E-2</v>
      </c>
      <c r="L123" s="39">
        <f t="shared" si="21"/>
        <v>0.29332827370000003</v>
      </c>
      <c r="M123" s="40">
        <v>1.5800000000000002E-2</v>
      </c>
      <c r="N123" s="40">
        <f t="shared" si="22"/>
        <v>1.5400000000000002E-2</v>
      </c>
      <c r="O123" s="40"/>
      <c r="P123" s="40">
        <f t="shared" si="23"/>
        <v>1.1826790000000002E-2</v>
      </c>
      <c r="Q123" s="40">
        <f t="shared" si="24"/>
        <v>0.27237097370000007</v>
      </c>
      <c r="R123" s="41">
        <v>1.3299999999999999E-2</v>
      </c>
      <c r="S123" s="41">
        <f t="shared" si="25"/>
        <v>1.29E-2</v>
      </c>
      <c r="T123" s="41"/>
      <c r="U123" s="41">
        <f t="shared" si="26"/>
        <v>9.6517900000000004E-3</v>
      </c>
      <c r="V123" s="41">
        <f t="shared" si="27"/>
        <v>0.22228072370000002</v>
      </c>
      <c r="W123" s="42">
        <v>1.09E-2</v>
      </c>
      <c r="X123" s="42">
        <f t="shared" si="28"/>
        <v>1.0500000000000001E-2</v>
      </c>
      <c r="Y123" s="42"/>
      <c r="Z123" s="42">
        <f t="shared" si="29"/>
        <v>9.2297900000000016E-3</v>
      </c>
      <c r="AA123" s="42">
        <f t="shared" si="30"/>
        <v>0.21256206370000005</v>
      </c>
      <c r="AB123" s="25">
        <v>7.1000000000000002E-4</v>
      </c>
      <c r="AC123" s="25">
        <f t="shared" si="31"/>
        <v>4.0000000000000002E-4</v>
      </c>
    </row>
    <row r="124" spans="1:29" s="15" customFormat="1">
      <c r="A124" s="18">
        <v>372</v>
      </c>
      <c r="B124" s="25">
        <v>2.0000000000000002E-5</v>
      </c>
      <c r="C124" s="38">
        <v>1.3599999999999999E-2</v>
      </c>
      <c r="D124" s="38">
        <f t="shared" si="16"/>
        <v>1.3285E-2</v>
      </c>
      <c r="E124" s="38"/>
      <c r="F124" s="38">
        <f t="shared" si="17"/>
        <v>8.987789999999999E-3</v>
      </c>
      <c r="G124" s="38">
        <f t="shared" si="18"/>
        <v>0.20698880369999997</v>
      </c>
      <c r="H124" s="39">
        <v>1.5699999999999999E-2</v>
      </c>
      <c r="I124" s="39">
        <f t="shared" si="19"/>
        <v>1.5384999999999999E-2</v>
      </c>
      <c r="J124" s="39"/>
      <c r="K124" s="39">
        <f t="shared" si="20"/>
        <v>1.252179E-2</v>
      </c>
      <c r="L124" s="39">
        <f t="shared" si="21"/>
        <v>0.28837682370000001</v>
      </c>
      <c r="M124" s="40">
        <v>1.6E-2</v>
      </c>
      <c r="N124" s="40">
        <f t="shared" si="22"/>
        <v>1.5685000000000001E-2</v>
      </c>
      <c r="O124" s="40"/>
      <c r="P124" s="40">
        <f t="shared" si="23"/>
        <v>1.2111790000000001E-2</v>
      </c>
      <c r="Q124" s="40">
        <f t="shared" si="24"/>
        <v>0.27893452370000005</v>
      </c>
      <c r="R124" s="41">
        <v>1.35E-2</v>
      </c>
      <c r="S124" s="41">
        <f t="shared" si="25"/>
        <v>1.3185000000000001E-2</v>
      </c>
      <c r="T124" s="41"/>
      <c r="U124" s="41">
        <f t="shared" si="26"/>
        <v>9.9367900000000009E-3</v>
      </c>
      <c r="V124" s="41">
        <f t="shared" si="27"/>
        <v>0.22884427370000004</v>
      </c>
      <c r="W124" s="42">
        <v>1.0699999999999999E-2</v>
      </c>
      <c r="X124" s="42">
        <f t="shared" si="28"/>
        <v>1.0385E-2</v>
      </c>
      <c r="Y124" s="42"/>
      <c r="Z124" s="42">
        <f t="shared" si="29"/>
        <v>9.1147900000000011E-3</v>
      </c>
      <c r="AA124" s="42">
        <f t="shared" si="30"/>
        <v>0.20991361370000003</v>
      </c>
      <c r="AB124" s="25">
        <v>6.0999999999999997E-4</v>
      </c>
      <c r="AC124" s="25">
        <f t="shared" si="31"/>
        <v>3.1500000000000001E-4</v>
      </c>
    </row>
    <row r="125" spans="1:29" s="15" customFormat="1">
      <c r="A125" s="18">
        <v>373</v>
      </c>
      <c r="B125" s="25">
        <v>1E-4</v>
      </c>
      <c r="C125" s="38">
        <v>1.34E-2</v>
      </c>
      <c r="D125" s="38">
        <f t="shared" si="16"/>
        <v>1.299E-2</v>
      </c>
      <c r="E125" s="38"/>
      <c r="F125" s="38">
        <f t="shared" si="17"/>
        <v>8.6927899999999989E-3</v>
      </c>
      <c r="G125" s="38">
        <f t="shared" si="18"/>
        <v>0.20019495369999998</v>
      </c>
      <c r="H125" s="39">
        <v>1.5800000000000002E-2</v>
      </c>
      <c r="I125" s="39">
        <f t="shared" si="19"/>
        <v>1.5390000000000001E-2</v>
      </c>
      <c r="J125" s="39"/>
      <c r="K125" s="39">
        <f t="shared" si="20"/>
        <v>1.2526790000000001E-2</v>
      </c>
      <c r="L125" s="39">
        <f t="shared" si="21"/>
        <v>0.28849197370000002</v>
      </c>
      <c r="M125" s="40">
        <v>1.5699999999999999E-2</v>
      </c>
      <c r="N125" s="40">
        <f t="shared" si="22"/>
        <v>1.5289999999999998E-2</v>
      </c>
      <c r="O125" s="40"/>
      <c r="P125" s="40">
        <f t="shared" si="23"/>
        <v>1.1716789999999998E-2</v>
      </c>
      <c r="Q125" s="40">
        <f t="shared" si="24"/>
        <v>0.26983767369999995</v>
      </c>
      <c r="R125" s="41">
        <v>1.3100000000000001E-2</v>
      </c>
      <c r="S125" s="41">
        <f t="shared" si="25"/>
        <v>1.269E-2</v>
      </c>
      <c r="T125" s="41"/>
      <c r="U125" s="41">
        <f t="shared" si="26"/>
        <v>9.4417900000000003E-3</v>
      </c>
      <c r="V125" s="41">
        <f t="shared" si="27"/>
        <v>0.21744442370000003</v>
      </c>
      <c r="W125" s="42">
        <v>1.06E-2</v>
      </c>
      <c r="X125" s="42">
        <f t="shared" si="28"/>
        <v>1.0189999999999999E-2</v>
      </c>
      <c r="Y125" s="42"/>
      <c r="Z125" s="42">
        <f t="shared" si="29"/>
        <v>8.9197900000000004E-3</v>
      </c>
      <c r="AA125" s="42">
        <f t="shared" si="30"/>
        <v>0.20542276370000001</v>
      </c>
      <c r="AB125" s="25">
        <v>7.2000000000000005E-4</v>
      </c>
      <c r="AC125" s="25">
        <f t="shared" si="31"/>
        <v>4.1000000000000005E-4</v>
      </c>
    </row>
    <row r="126" spans="1:29" s="15" customFormat="1">
      <c r="A126" s="18">
        <v>374</v>
      </c>
      <c r="B126" s="25">
        <v>1.0000000000000001E-5</v>
      </c>
      <c r="C126" s="38">
        <v>1.35E-2</v>
      </c>
      <c r="D126" s="38">
        <f t="shared" si="16"/>
        <v>1.3134999999999999E-2</v>
      </c>
      <c r="E126" s="38"/>
      <c r="F126" s="38">
        <f t="shared" si="17"/>
        <v>8.8377899999999981E-3</v>
      </c>
      <c r="G126" s="38">
        <f t="shared" si="18"/>
        <v>0.20353430369999997</v>
      </c>
      <c r="H126" s="39">
        <v>1.55E-2</v>
      </c>
      <c r="I126" s="39">
        <f t="shared" si="19"/>
        <v>1.5134999999999999E-2</v>
      </c>
      <c r="J126" s="39"/>
      <c r="K126" s="39">
        <f t="shared" si="20"/>
        <v>1.2271789999999999E-2</v>
      </c>
      <c r="L126" s="39">
        <f t="shared" si="21"/>
        <v>0.28261932369999998</v>
      </c>
      <c r="M126" s="40">
        <v>1.5699999999999999E-2</v>
      </c>
      <c r="N126" s="40">
        <f t="shared" si="22"/>
        <v>1.5334999999999998E-2</v>
      </c>
      <c r="O126" s="40"/>
      <c r="P126" s="40">
        <f t="shared" si="23"/>
        <v>1.1761789999999998E-2</v>
      </c>
      <c r="Q126" s="40">
        <f t="shared" si="24"/>
        <v>0.27087402369999997</v>
      </c>
      <c r="R126" s="41">
        <v>1.35E-2</v>
      </c>
      <c r="S126" s="41">
        <f t="shared" si="25"/>
        <v>1.3134999999999999E-2</v>
      </c>
      <c r="T126" s="41"/>
      <c r="U126" s="41">
        <f t="shared" si="26"/>
        <v>9.8867899999999995E-3</v>
      </c>
      <c r="V126" s="41">
        <f t="shared" si="27"/>
        <v>0.22769277369999999</v>
      </c>
      <c r="W126" s="42">
        <v>1.06E-2</v>
      </c>
      <c r="X126" s="42">
        <f t="shared" si="28"/>
        <v>1.0234999999999999E-2</v>
      </c>
      <c r="Y126" s="42"/>
      <c r="Z126" s="42">
        <f t="shared" si="29"/>
        <v>8.9647900000000003E-3</v>
      </c>
      <c r="AA126" s="42">
        <f t="shared" si="30"/>
        <v>0.20645911370000003</v>
      </c>
      <c r="AB126" s="25">
        <v>7.2000000000000005E-4</v>
      </c>
      <c r="AC126" s="25">
        <f t="shared" si="31"/>
        <v>3.6500000000000004E-4</v>
      </c>
    </row>
    <row r="127" spans="1:29" s="15" customFormat="1">
      <c r="A127" s="18">
        <v>375</v>
      </c>
      <c r="B127" s="25">
        <v>1.3999999999999999E-4</v>
      </c>
      <c r="C127" s="38">
        <v>1.3100000000000001E-2</v>
      </c>
      <c r="D127" s="38">
        <f t="shared" si="16"/>
        <v>1.2665000000000001E-2</v>
      </c>
      <c r="E127" s="38"/>
      <c r="F127" s="38">
        <f t="shared" si="17"/>
        <v>8.36779E-3</v>
      </c>
      <c r="G127" s="38">
        <f t="shared" si="18"/>
        <v>0.1927102037</v>
      </c>
      <c r="H127" s="39">
        <v>1.5599999999999999E-2</v>
      </c>
      <c r="I127" s="39">
        <f t="shared" si="19"/>
        <v>1.5165E-2</v>
      </c>
      <c r="J127" s="39"/>
      <c r="K127" s="39">
        <f t="shared" si="20"/>
        <v>1.230179E-2</v>
      </c>
      <c r="L127" s="39">
        <f t="shared" si="21"/>
        <v>0.28331022370000003</v>
      </c>
      <c r="M127" s="40">
        <v>1.52E-2</v>
      </c>
      <c r="N127" s="40">
        <f t="shared" si="22"/>
        <v>1.4765E-2</v>
      </c>
      <c r="O127" s="40"/>
      <c r="P127" s="40">
        <f t="shared" si="23"/>
        <v>1.119179E-2</v>
      </c>
      <c r="Q127" s="40">
        <f t="shared" si="24"/>
        <v>0.25774692370000002</v>
      </c>
      <c r="R127" s="41">
        <v>1.2800000000000001E-2</v>
      </c>
      <c r="S127" s="41">
        <f t="shared" si="25"/>
        <v>1.2365000000000001E-2</v>
      </c>
      <c r="T127" s="41"/>
      <c r="U127" s="41">
        <f t="shared" si="26"/>
        <v>9.1167900000000014E-3</v>
      </c>
      <c r="V127" s="41">
        <f t="shared" si="27"/>
        <v>0.20995967370000004</v>
      </c>
      <c r="W127" s="42">
        <v>1.04E-2</v>
      </c>
      <c r="X127" s="42">
        <f t="shared" si="28"/>
        <v>9.9649999999999999E-3</v>
      </c>
      <c r="Y127" s="42"/>
      <c r="Z127" s="42">
        <f t="shared" si="29"/>
        <v>8.6947900000000009E-3</v>
      </c>
      <c r="AA127" s="42">
        <f t="shared" si="30"/>
        <v>0.20024101370000003</v>
      </c>
      <c r="AB127" s="25">
        <v>7.2999999999999996E-4</v>
      </c>
      <c r="AC127" s="25">
        <f t="shared" si="31"/>
        <v>4.3499999999999995E-4</v>
      </c>
    </row>
    <row r="128" spans="1:29" s="15" customFormat="1">
      <c r="A128" s="18">
        <v>376</v>
      </c>
      <c r="B128" s="25">
        <v>5.0000000000000002E-5</v>
      </c>
      <c r="C128" s="38">
        <v>1.32E-2</v>
      </c>
      <c r="D128" s="38">
        <f t="shared" si="16"/>
        <v>1.2840000000000001E-2</v>
      </c>
      <c r="E128" s="38"/>
      <c r="F128" s="38">
        <f t="shared" si="17"/>
        <v>8.5427900000000015E-3</v>
      </c>
      <c r="G128" s="38">
        <f t="shared" si="18"/>
        <v>0.19674045370000004</v>
      </c>
      <c r="H128" s="39">
        <v>1.5299999999999999E-2</v>
      </c>
      <c r="I128" s="39">
        <f t="shared" si="19"/>
        <v>1.494E-2</v>
      </c>
      <c r="J128" s="39"/>
      <c r="K128" s="39">
        <f t="shared" si="20"/>
        <v>1.207679E-2</v>
      </c>
      <c r="L128" s="39">
        <f t="shared" si="21"/>
        <v>0.27812847370000005</v>
      </c>
      <c r="M128" s="40">
        <v>1.5599999999999999E-2</v>
      </c>
      <c r="N128" s="40">
        <f t="shared" si="22"/>
        <v>1.524E-2</v>
      </c>
      <c r="O128" s="40"/>
      <c r="P128" s="40">
        <f t="shared" si="23"/>
        <v>1.166679E-2</v>
      </c>
      <c r="Q128" s="40">
        <f t="shared" si="24"/>
        <v>0.26868617370000003</v>
      </c>
      <c r="R128" s="41">
        <v>1.34E-2</v>
      </c>
      <c r="S128" s="41">
        <f t="shared" si="25"/>
        <v>1.3040000000000001E-2</v>
      </c>
      <c r="T128" s="41"/>
      <c r="U128" s="41">
        <f t="shared" si="26"/>
        <v>9.7917900000000016E-3</v>
      </c>
      <c r="V128" s="41">
        <f t="shared" si="27"/>
        <v>0.22550492370000005</v>
      </c>
      <c r="W128" s="42">
        <v>1.06E-2</v>
      </c>
      <c r="X128" s="42">
        <f t="shared" si="28"/>
        <v>1.0240000000000001E-2</v>
      </c>
      <c r="Y128" s="42"/>
      <c r="Z128" s="42">
        <f t="shared" si="29"/>
        <v>8.9697900000000018E-3</v>
      </c>
      <c r="AA128" s="42">
        <f t="shared" si="30"/>
        <v>0.20657426370000004</v>
      </c>
      <c r="AB128" s="25">
        <v>6.7000000000000002E-4</v>
      </c>
      <c r="AC128" s="25">
        <f t="shared" si="31"/>
        <v>3.6000000000000002E-4</v>
      </c>
    </row>
    <row r="129" spans="1:29" s="15" customFormat="1">
      <c r="A129" s="18">
        <v>377</v>
      </c>
      <c r="B129" s="25">
        <v>6.0000000000000002E-5</v>
      </c>
      <c r="C129" s="38">
        <v>1.32E-2</v>
      </c>
      <c r="D129" s="38">
        <f t="shared" si="16"/>
        <v>1.2834999999999999E-2</v>
      </c>
      <c r="E129" s="38"/>
      <c r="F129" s="38">
        <f t="shared" si="17"/>
        <v>8.53779E-3</v>
      </c>
      <c r="G129" s="38">
        <f t="shared" si="18"/>
        <v>0.1966253037</v>
      </c>
      <c r="H129" s="39">
        <v>1.5599999999999999E-2</v>
      </c>
      <c r="I129" s="39">
        <f t="shared" si="19"/>
        <v>1.5234999999999999E-2</v>
      </c>
      <c r="J129" s="39"/>
      <c r="K129" s="39">
        <f t="shared" si="20"/>
        <v>1.2371789999999999E-2</v>
      </c>
      <c r="L129" s="39">
        <f t="shared" si="21"/>
        <v>0.28492232369999998</v>
      </c>
      <c r="M129" s="40">
        <v>1.52E-2</v>
      </c>
      <c r="N129" s="40">
        <f t="shared" si="22"/>
        <v>1.4834999999999999E-2</v>
      </c>
      <c r="O129" s="40"/>
      <c r="P129" s="40">
        <f t="shared" si="23"/>
        <v>1.1261789999999999E-2</v>
      </c>
      <c r="Q129" s="40">
        <f t="shared" si="24"/>
        <v>0.25935902369999997</v>
      </c>
      <c r="R129" s="41">
        <v>1.2800000000000001E-2</v>
      </c>
      <c r="S129" s="41">
        <f t="shared" si="25"/>
        <v>1.2435E-2</v>
      </c>
      <c r="T129" s="41"/>
      <c r="U129" s="41">
        <f t="shared" si="26"/>
        <v>9.1867900000000002E-3</v>
      </c>
      <c r="V129" s="41">
        <f t="shared" si="27"/>
        <v>0.21157177370000002</v>
      </c>
      <c r="W129" s="42">
        <v>1.04E-2</v>
      </c>
      <c r="X129" s="42">
        <f t="shared" si="28"/>
        <v>1.0034999999999999E-2</v>
      </c>
      <c r="Y129" s="42"/>
      <c r="Z129" s="42">
        <f t="shared" si="29"/>
        <v>8.764789999999998E-3</v>
      </c>
      <c r="AA129" s="42">
        <f t="shared" si="30"/>
        <v>0.20185311369999998</v>
      </c>
      <c r="AB129" s="25">
        <v>6.7000000000000002E-4</v>
      </c>
      <c r="AC129" s="25">
        <f t="shared" si="31"/>
        <v>3.6500000000000004E-4</v>
      </c>
    </row>
    <row r="130" spans="1:29" s="15" customFormat="1">
      <c r="A130" s="18">
        <v>378</v>
      </c>
      <c r="B130" s="25">
        <v>9.0000000000000006E-5</v>
      </c>
      <c r="C130" s="38">
        <v>1.3100000000000001E-2</v>
      </c>
      <c r="D130" s="38">
        <f t="shared" si="16"/>
        <v>1.2670000000000001E-2</v>
      </c>
      <c r="E130" s="38"/>
      <c r="F130" s="38">
        <f t="shared" si="17"/>
        <v>8.3727900000000015E-3</v>
      </c>
      <c r="G130" s="38">
        <f t="shared" si="18"/>
        <v>0.19282535370000004</v>
      </c>
      <c r="H130" s="39">
        <v>1.49E-2</v>
      </c>
      <c r="I130" s="39">
        <f t="shared" si="19"/>
        <v>1.447E-2</v>
      </c>
      <c r="J130" s="39"/>
      <c r="K130" s="39">
        <f t="shared" si="20"/>
        <v>1.1606790000000001E-2</v>
      </c>
      <c r="L130" s="39">
        <f t="shared" si="21"/>
        <v>0.26730437370000004</v>
      </c>
      <c r="M130" s="40">
        <v>1.54E-2</v>
      </c>
      <c r="N130" s="40">
        <f t="shared" si="22"/>
        <v>1.4970000000000001E-2</v>
      </c>
      <c r="O130" s="40"/>
      <c r="P130" s="40">
        <f t="shared" si="23"/>
        <v>1.139679E-2</v>
      </c>
      <c r="Q130" s="40">
        <f t="shared" si="24"/>
        <v>0.26246807370000003</v>
      </c>
      <c r="R130" s="41">
        <v>1.3299999999999999E-2</v>
      </c>
      <c r="S130" s="41">
        <f t="shared" si="25"/>
        <v>1.2869999999999999E-2</v>
      </c>
      <c r="T130" s="41"/>
      <c r="U130" s="41">
        <f t="shared" si="26"/>
        <v>9.6217899999999999E-3</v>
      </c>
      <c r="V130" s="41">
        <f t="shared" si="27"/>
        <v>0.22158982370000002</v>
      </c>
      <c r="W130" s="42">
        <v>1.03E-2</v>
      </c>
      <c r="X130" s="42">
        <f t="shared" si="28"/>
        <v>9.8700000000000003E-3</v>
      </c>
      <c r="Y130" s="42"/>
      <c r="Z130" s="42">
        <f t="shared" si="29"/>
        <v>8.5997899999999995E-3</v>
      </c>
      <c r="AA130" s="42">
        <f t="shared" si="30"/>
        <v>0.19805316370000001</v>
      </c>
      <c r="AB130" s="25">
        <v>7.6999999999999996E-4</v>
      </c>
      <c r="AC130" s="25">
        <f t="shared" si="31"/>
        <v>4.2999999999999999E-4</v>
      </c>
    </row>
    <row r="131" spans="1:29" s="15" customFormat="1">
      <c r="A131" s="18">
        <v>379</v>
      </c>
      <c r="B131" s="25">
        <v>1.9000000000000001E-4</v>
      </c>
      <c r="C131" s="38">
        <v>1.29E-2</v>
      </c>
      <c r="D131" s="38">
        <f t="shared" ref="D131:D194" si="32">C131-AC131</f>
        <v>1.2425E-2</v>
      </c>
      <c r="E131" s="38"/>
      <c r="F131" s="38">
        <f t="shared" ref="F131:F194" si="33">D131-0.00429721</f>
        <v>8.1277899999999993E-3</v>
      </c>
      <c r="G131" s="38">
        <f t="shared" ref="G131:G194" si="34">F131*23.03</f>
        <v>0.18718300369999999</v>
      </c>
      <c r="H131" s="39">
        <v>1.55E-2</v>
      </c>
      <c r="I131" s="39">
        <f t="shared" ref="I131:I194" si="35">H131-AC131</f>
        <v>1.5025E-2</v>
      </c>
      <c r="J131" s="39"/>
      <c r="K131" s="39">
        <f t="shared" ref="K131:K194" si="36">I131-0.00286321</f>
        <v>1.216179E-2</v>
      </c>
      <c r="L131" s="39">
        <f t="shared" ref="L131:L194" si="37">K131*23.03</f>
        <v>0.28008602370000002</v>
      </c>
      <c r="M131" s="40">
        <v>1.49E-2</v>
      </c>
      <c r="N131" s="40">
        <f t="shared" ref="N131:N194" si="38">M131-AC131</f>
        <v>1.4425E-2</v>
      </c>
      <c r="O131" s="40"/>
      <c r="P131" s="40">
        <f t="shared" ref="P131:P194" si="39">N131-0.00357321</f>
        <v>1.085179E-2</v>
      </c>
      <c r="Q131" s="40">
        <f t="shared" ref="Q131:Q194" si="40">P131*23.03</f>
        <v>0.24991672370000001</v>
      </c>
      <c r="R131" s="41">
        <v>1.2500000000000001E-2</v>
      </c>
      <c r="S131" s="41">
        <f t="shared" ref="S131:S194" si="41">R131-AC131</f>
        <v>1.2025000000000001E-2</v>
      </c>
      <c r="T131" s="41"/>
      <c r="U131" s="41">
        <f t="shared" ref="U131:U194" si="42">S131-0.00324821</f>
        <v>8.7767900000000013E-3</v>
      </c>
      <c r="V131" s="41">
        <f t="shared" ref="V131:V194" si="43">U131*23.03</f>
        <v>0.20212947370000003</v>
      </c>
      <c r="W131" s="42">
        <v>1.01E-2</v>
      </c>
      <c r="X131" s="42">
        <f t="shared" ref="X131:X194" si="44">W131-AC131</f>
        <v>9.6249999999999999E-3</v>
      </c>
      <c r="Y131" s="42"/>
      <c r="Z131" s="42">
        <f t="shared" ref="Z131:Z194" si="45">X131-0.00127021</f>
        <v>8.3547900000000008E-3</v>
      </c>
      <c r="AA131" s="42">
        <f t="shared" ref="AA131:AA194" si="46">Z131*23.03</f>
        <v>0.19241081370000002</v>
      </c>
      <c r="AB131" s="25">
        <v>7.6000000000000004E-4</v>
      </c>
      <c r="AC131" s="25">
        <f t="shared" ref="AC131:AC194" si="47">(B131+AB131)/2</f>
        <v>4.7500000000000005E-4</v>
      </c>
    </row>
    <row r="132" spans="1:29" s="15" customFormat="1">
      <c r="A132" s="18">
        <v>380</v>
      </c>
      <c r="B132" s="25">
        <v>1.2999999999999999E-4</v>
      </c>
      <c r="C132" s="38">
        <v>1.3100000000000001E-2</v>
      </c>
      <c r="D132" s="38">
        <f t="shared" si="32"/>
        <v>1.2660000000000001E-2</v>
      </c>
      <c r="E132" s="38"/>
      <c r="F132" s="38">
        <f t="shared" si="33"/>
        <v>8.3627900000000019E-3</v>
      </c>
      <c r="G132" s="38">
        <f t="shared" si="34"/>
        <v>0.19259505370000005</v>
      </c>
      <c r="H132" s="39">
        <v>1.47E-2</v>
      </c>
      <c r="I132" s="39">
        <f t="shared" si="35"/>
        <v>1.426E-2</v>
      </c>
      <c r="J132" s="39"/>
      <c r="K132" s="39">
        <f t="shared" si="36"/>
        <v>1.139679E-2</v>
      </c>
      <c r="L132" s="39">
        <f t="shared" si="37"/>
        <v>0.26246807370000003</v>
      </c>
      <c r="M132" s="40">
        <v>1.5299999999999999E-2</v>
      </c>
      <c r="N132" s="40">
        <f t="shared" si="38"/>
        <v>1.486E-2</v>
      </c>
      <c r="O132" s="40"/>
      <c r="P132" s="40">
        <f t="shared" si="39"/>
        <v>1.128679E-2</v>
      </c>
      <c r="Q132" s="40">
        <f t="shared" si="40"/>
        <v>0.25993477370000001</v>
      </c>
      <c r="R132" s="41">
        <v>1.35E-2</v>
      </c>
      <c r="S132" s="41">
        <f t="shared" si="41"/>
        <v>1.306E-2</v>
      </c>
      <c r="T132" s="41"/>
      <c r="U132" s="41">
        <f t="shared" si="42"/>
        <v>9.8117900000000008E-3</v>
      </c>
      <c r="V132" s="41">
        <f t="shared" si="43"/>
        <v>0.22596552370000003</v>
      </c>
      <c r="W132" s="42">
        <v>1.03E-2</v>
      </c>
      <c r="X132" s="42">
        <f t="shared" si="44"/>
        <v>9.8600000000000007E-3</v>
      </c>
      <c r="Y132" s="42"/>
      <c r="Z132" s="42">
        <f t="shared" si="45"/>
        <v>8.5897899999999999E-3</v>
      </c>
      <c r="AA132" s="42">
        <f t="shared" si="46"/>
        <v>0.19782286370000002</v>
      </c>
      <c r="AB132" s="25">
        <v>7.5000000000000002E-4</v>
      </c>
      <c r="AC132" s="25">
        <f t="shared" si="47"/>
        <v>4.4000000000000002E-4</v>
      </c>
    </row>
    <row r="133" spans="1:29" s="15" customFormat="1">
      <c r="A133" s="18">
        <v>381</v>
      </c>
      <c r="B133" s="25">
        <v>1.3999999999999999E-4</v>
      </c>
      <c r="C133" s="38">
        <v>1.32E-2</v>
      </c>
      <c r="D133" s="38">
        <f t="shared" si="32"/>
        <v>1.2784999999999999E-2</v>
      </c>
      <c r="E133" s="38"/>
      <c r="F133" s="38">
        <f t="shared" si="33"/>
        <v>8.4877899999999985E-3</v>
      </c>
      <c r="G133" s="38">
        <f t="shared" si="34"/>
        <v>0.19547380369999998</v>
      </c>
      <c r="H133" s="39">
        <v>1.5599999999999999E-2</v>
      </c>
      <c r="I133" s="39">
        <f t="shared" si="35"/>
        <v>1.5184999999999999E-2</v>
      </c>
      <c r="J133" s="39"/>
      <c r="K133" s="39">
        <f t="shared" si="36"/>
        <v>1.2321789999999999E-2</v>
      </c>
      <c r="L133" s="39">
        <f t="shared" si="37"/>
        <v>0.28377082370000001</v>
      </c>
      <c r="M133" s="40">
        <v>1.49E-2</v>
      </c>
      <c r="N133" s="40">
        <f t="shared" si="38"/>
        <v>1.4485E-2</v>
      </c>
      <c r="O133" s="40"/>
      <c r="P133" s="40">
        <f t="shared" si="39"/>
        <v>1.0911789999999999E-2</v>
      </c>
      <c r="Q133" s="40">
        <f t="shared" si="40"/>
        <v>0.2512985237</v>
      </c>
      <c r="R133" s="41">
        <v>1.23E-2</v>
      </c>
      <c r="S133" s="41">
        <f t="shared" si="41"/>
        <v>1.1885E-2</v>
      </c>
      <c r="T133" s="41"/>
      <c r="U133" s="41">
        <f t="shared" si="42"/>
        <v>8.6367900000000001E-3</v>
      </c>
      <c r="V133" s="41">
        <f t="shared" si="43"/>
        <v>0.19890527370000002</v>
      </c>
      <c r="W133" s="42">
        <v>1.0200000000000001E-2</v>
      </c>
      <c r="X133" s="42">
        <f t="shared" si="44"/>
        <v>9.7850000000000003E-3</v>
      </c>
      <c r="Y133" s="42"/>
      <c r="Z133" s="42">
        <f t="shared" si="45"/>
        <v>8.5147900000000012E-3</v>
      </c>
      <c r="AA133" s="42">
        <f t="shared" si="46"/>
        <v>0.19609561370000003</v>
      </c>
      <c r="AB133" s="25">
        <v>6.8999999999999997E-4</v>
      </c>
      <c r="AC133" s="25">
        <f t="shared" si="47"/>
        <v>4.15E-4</v>
      </c>
    </row>
    <row r="134" spans="1:29" s="15" customFormat="1">
      <c r="A134" s="18">
        <v>382</v>
      </c>
      <c r="B134" s="25">
        <v>3.0000000000000001E-5</v>
      </c>
      <c r="C134" s="38">
        <v>1.2699999999999999E-2</v>
      </c>
      <c r="D134" s="38">
        <f t="shared" si="32"/>
        <v>1.2364999999999999E-2</v>
      </c>
      <c r="E134" s="38"/>
      <c r="F134" s="38">
        <f t="shared" si="33"/>
        <v>8.0677899999999983E-3</v>
      </c>
      <c r="G134" s="38">
        <f t="shared" si="34"/>
        <v>0.18580120369999997</v>
      </c>
      <c r="H134" s="39">
        <v>1.3899999999999999E-2</v>
      </c>
      <c r="I134" s="39">
        <f t="shared" si="35"/>
        <v>1.3564999999999999E-2</v>
      </c>
      <c r="J134" s="39"/>
      <c r="K134" s="39">
        <f t="shared" si="36"/>
        <v>1.0701789999999999E-2</v>
      </c>
      <c r="L134" s="39">
        <f t="shared" si="37"/>
        <v>0.24646222369999998</v>
      </c>
      <c r="M134" s="40">
        <v>1.4800000000000001E-2</v>
      </c>
      <c r="N134" s="40">
        <f t="shared" si="38"/>
        <v>1.4465E-2</v>
      </c>
      <c r="O134" s="40"/>
      <c r="P134" s="40">
        <f t="shared" si="39"/>
        <v>1.089179E-2</v>
      </c>
      <c r="Q134" s="40">
        <f t="shared" si="40"/>
        <v>0.25083792370000002</v>
      </c>
      <c r="R134" s="41">
        <v>1.32E-2</v>
      </c>
      <c r="S134" s="41">
        <f t="shared" si="41"/>
        <v>1.2865E-2</v>
      </c>
      <c r="T134" s="41"/>
      <c r="U134" s="41">
        <f t="shared" si="42"/>
        <v>9.6167900000000001E-3</v>
      </c>
      <c r="V134" s="41">
        <f t="shared" si="43"/>
        <v>0.22147467370000001</v>
      </c>
      <c r="W134" s="42">
        <v>0.01</v>
      </c>
      <c r="X134" s="42">
        <f t="shared" si="44"/>
        <v>9.665E-3</v>
      </c>
      <c r="Y134" s="42"/>
      <c r="Z134" s="42">
        <f t="shared" si="45"/>
        <v>8.3947899999999992E-3</v>
      </c>
      <c r="AA134" s="42">
        <f t="shared" si="46"/>
        <v>0.1933320137</v>
      </c>
      <c r="AB134" s="25">
        <v>6.4000000000000005E-4</v>
      </c>
      <c r="AC134" s="25">
        <f t="shared" si="47"/>
        <v>3.3500000000000001E-4</v>
      </c>
    </row>
    <row r="135" spans="1:29" s="15" customFormat="1">
      <c r="A135" s="18">
        <v>383</v>
      </c>
      <c r="B135" s="25">
        <v>8.0000000000000007E-5</v>
      </c>
      <c r="C135" s="38">
        <v>1.23E-2</v>
      </c>
      <c r="D135" s="38">
        <f t="shared" si="32"/>
        <v>1.1940000000000001E-2</v>
      </c>
      <c r="E135" s="38"/>
      <c r="F135" s="38">
        <f t="shared" si="33"/>
        <v>7.6427900000000009E-3</v>
      </c>
      <c r="G135" s="38">
        <f t="shared" si="34"/>
        <v>0.17601345370000002</v>
      </c>
      <c r="H135" s="39">
        <v>1.4800000000000001E-2</v>
      </c>
      <c r="I135" s="39">
        <f t="shared" si="35"/>
        <v>1.4440000000000001E-2</v>
      </c>
      <c r="J135" s="39"/>
      <c r="K135" s="39">
        <f t="shared" si="36"/>
        <v>1.1576790000000002E-2</v>
      </c>
      <c r="L135" s="39">
        <f t="shared" si="37"/>
        <v>0.26661347370000005</v>
      </c>
      <c r="M135" s="40">
        <v>1.4E-2</v>
      </c>
      <c r="N135" s="40">
        <f t="shared" si="38"/>
        <v>1.3640000000000001E-2</v>
      </c>
      <c r="O135" s="40"/>
      <c r="P135" s="40">
        <f t="shared" si="39"/>
        <v>1.0066790000000001E-2</v>
      </c>
      <c r="Q135" s="40">
        <f t="shared" si="40"/>
        <v>0.23183817370000004</v>
      </c>
      <c r="R135" s="41">
        <v>1.14E-2</v>
      </c>
      <c r="S135" s="41">
        <f t="shared" si="41"/>
        <v>1.1040000000000001E-2</v>
      </c>
      <c r="T135" s="41"/>
      <c r="U135" s="41">
        <f t="shared" si="42"/>
        <v>7.7917900000000016E-3</v>
      </c>
      <c r="V135" s="41">
        <f t="shared" si="43"/>
        <v>0.17944492370000004</v>
      </c>
      <c r="W135" s="42">
        <v>9.7999999999999997E-3</v>
      </c>
      <c r="X135" s="42">
        <f t="shared" si="44"/>
        <v>9.4400000000000005E-3</v>
      </c>
      <c r="Y135" s="42"/>
      <c r="Z135" s="42">
        <f t="shared" si="45"/>
        <v>8.1697899999999997E-3</v>
      </c>
      <c r="AA135" s="42">
        <f t="shared" si="46"/>
        <v>0.18815026370000001</v>
      </c>
      <c r="AB135" s="25">
        <v>6.4000000000000005E-4</v>
      </c>
      <c r="AC135" s="25">
        <f t="shared" si="47"/>
        <v>3.6000000000000002E-4</v>
      </c>
    </row>
    <row r="136" spans="1:29" s="15" customFormat="1">
      <c r="A136" s="18">
        <v>384</v>
      </c>
      <c r="B136" s="25">
        <v>1.2E-4</v>
      </c>
      <c r="C136" s="38">
        <v>1.24E-2</v>
      </c>
      <c r="D136" s="38">
        <f t="shared" si="32"/>
        <v>1.1949999999999999E-2</v>
      </c>
      <c r="E136" s="38"/>
      <c r="F136" s="38">
        <f t="shared" si="33"/>
        <v>7.6527899999999987E-3</v>
      </c>
      <c r="G136" s="38">
        <f t="shared" si="34"/>
        <v>0.17624375369999998</v>
      </c>
      <c r="H136" s="39">
        <v>1.46E-2</v>
      </c>
      <c r="I136" s="39">
        <f t="shared" si="35"/>
        <v>1.4149999999999999E-2</v>
      </c>
      <c r="J136" s="39"/>
      <c r="K136" s="39">
        <f t="shared" si="36"/>
        <v>1.128679E-2</v>
      </c>
      <c r="L136" s="39">
        <f t="shared" si="37"/>
        <v>0.25993477370000001</v>
      </c>
      <c r="M136" s="40">
        <v>1.47E-2</v>
      </c>
      <c r="N136" s="40">
        <f t="shared" si="38"/>
        <v>1.4249999999999999E-2</v>
      </c>
      <c r="O136" s="40"/>
      <c r="P136" s="40">
        <f t="shared" si="39"/>
        <v>1.0676789999999999E-2</v>
      </c>
      <c r="Q136" s="40">
        <f t="shared" si="40"/>
        <v>0.24588647369999997</v>
      </c>
      <c r="R136" s="41">
        <v>1.24E-2</v>
      </c>
      <c r="S136" s="41">
        <f t="shared" si="41"/>
        <v>1.1949999999999999E-2</v>
      </c>
      <c r="T136" s="41"/>
      <c r="U136" s="41">
        <f t="shared" si="42"/>
        <v>8.7017899999999992E-3</v>
      </c>
      <c r="V136" s="41">
        <f t="shared" si="43"/>
        <v>0.20040222369999999</v>
      </c>
      <c r="W136" s="42">
        <v>9.7999999999999997E-3</v>
      </c>
      <c r="X136" s="42">
        <f t="shared" si="44"/>
        <v>9.3499999999999989E-3</v>
      </c>
      <c r="Y136" s="42"/>
      <c r="Z136" s="42">
        <f t="shared" si="45"/>
        <v>8.0797899999999999E-3</v>
      </c>
      <c r="AA136" s="42">
        <f t="shared" si="46"/>
        <v>0.1860775637</v>
      </c>
      <c r="AB136" s="25">
        <v>7.7999999999999999E-4</v>
      </c>
      <c r="AC136" s="25">
        <f t="shared" si="47"/>
        <v>4.4999999999999999E-4</v>
      </c>
    </row>
    <row r="137" spans="1:29" s="15" customFormat="1">
      <c r="A137" s="18">
        <v>385</v>
      </c>
      <c r="B137" s="25">
        <v>6.0000000000000002E-5</v>
      </c>
      <c r="C137" s="38">
        <v>1.23E-2</v>
      </c>
      <c r="D137" s="38">
        <f t="shared" si="32"/>
        <v>1.193E-2</v>
      </c>
      <c r="E137" s="38"/>
      <c r="F137" s="38">
        <f t="shared" si="33"/>
        <v>7.6327899999999995E-3</v>
      </c>
      <c r="G137" s="38">
        <f t="shared" si="34"/>
        <v>0.1757831537</v>
      </c>
      <c r="H137" s="39">
        <v>1.43E-2</v>
      </c>
      <c r="I137" s="39">
        <f t="shared" si="35"/>
        <v>1.393E-2</v>
      </c>
      <c r="J137" s="39"/>
      <c r="K137" s="39">
        <f t="shared" si="36"/>
        <v>1.106679E-2</v>
      </c>
      <c r="L137" s="39">
        <f t="shared" si="37"/>
        <v>0.25486817370000003</v>
      </c>
      <c r="M137" s="40">
        <v>1.4500000000000001E-2</v>
      </c>
      <c r="N137" s="40">
        <f t="shared" si="38"/>
        <v>1.413E-2</v>
      </c>
      <c r="O137" s="40"/>
      <c r="P137" s="40">
        <f t="shared" si="39"/>
        <v>1.055679E-2</v>
      </c>
      <c r="Q137" s="40">
        <f t="shared" si="40"/>
        <v>0.24312287370000002</v>
      </c>
      <c r="R137" s="41">
        <v>1.23E-2</v>
      </c>
      <c r="S137" s="41">
        <f t="shared" si="41"/>
        <v>1.193E-2</v>
      </c>
      <c r="T137" s="41"/>
      <c r="U137" s="41">
        <f t="shared" si="42"/>
        <v>8.68179E-3</v>
      </c>
      <c r="V137" s="41">
        <f t="shared" si="43"/>
        <v>0.19994162370000002</v>
      </c>
      <c r="W137" s="42">
        <v>9.7000000000000003E-3</v>
      </c>
      <c r="X137" s="42">
        <f t="shared" si="44"/>
        <v>9.3299999999999998E-3</v>
      </c>
      <c r="Y137" s="42"/>
      <c r="Z137" s="42">
        <f t="shared" si="45"/>
        <v>8.0597900000000007E-3</v>
      </c>
      <c r="AA137" s="42">
        <f t="shared" si="46"/>
        <v>0.18561696370000003</v>
      </c>
      <c r="AB137" s="25">
        <v>6.8000000000000005E-4</v>
      </c>
      <c r="AC137" s="25">
        <f t="shared" si="47"/>
        <v>3.7000000000000005E-4</v>
      </c>
    </row>
    <row r="138" spans="1:29" s="15" customFormat="1">
      <c r="A138" s="18">
        <v>386</v>
      </c>
      <c r="B138" s="25">
        <v>9.0000000000000006E-5</v>
      </c>
      <c r="C138" s="38">
        <v>1.2200000000000001E-2</v>
      </c>
      <c r="D138" s="38">
        <f t="shared" si="32"/>
        <v>1.1815000000000001E-2</v>
      </c>
      <c r="E138" s="38"/>
      <c r="F138" s="38">
        <f t="shared" si="33"/>
        <v>7.5177900000000008E-3</v>
      </c>
      <c r="G138" s="38">
        <f t="shared" si="34"/>
        <v>0.17313470370000003</v>
      </c>
      <c r="H138" s="39">
        <v>1.43E-2</v>
      </c>
      <c r="I138" s="39">
        <f t="shared" si="35"/>
        <v>1.3915E-2</v>
      </c>
      <c r="J138" s="39"/>
      <c r="K138" s="39">
        <f t="shared" si="36"/>
        <v>1.1051790000000001E-2</v>
      </c>
      <c r="L138" s="39">
        <f t="shared" si="37"/>
        <v>0.25452272370000001</v>
      </c>
      <c r="M138" s="40">
        <v>1.44E-2</v>
      </c>
      <c r="N138" s="40">
        <f t="shared" si="38"/>
        <v>1.4015E-2</v>
      </c>
      <c r="O138" s="40"/>
      <c r="P138" s="40">
        <f t="shared" si="39"/>
        <v>1.0441789999999999E-2</v>
      </c>
      <c r="Q138" s="40">
        <f t="shared" si="40"/>
        <v>0.2404744237</v>
      </c>
      <c r="R138" s="41">
        <v>1.2E-2</v>
      </c>
      <c r="S138" s="41">
        <f t="shared" si="41"/>
        <v>1.1615E-2</v>
      </c>
      <c r="T138" s="41"/>
      <c r="U138" s="41">
        <f t="shared" si="42"/>
        <v>8.3667900000000007E-3</v>
      </c>
      <c r="V138" s="41">
        <f t="shared" si="43"/>
        <v>0.19268717370000002</v>
      </c>
      <c r="W138" s="42">
        <v>9.4999999999999998E-3</v>
      </c>
      <c r="X138" s="42">
        <f t="shared" si="44"/>
        <v>9.1149999999999998E-3</v>
      </c>
      <c r="Y138" s="42"/>
      <c r="Z138" s="42">
        <f t="shared" si="45"/>
        <v>7.8447900000000008E-3</v>
      </c>
      <c r="AA138" s="42">
        <f t="shared" si="46"/>
        <v>0.18066551370000003</v>
      </c>
      <c r="AB138" s="25">
        <v>6.8000000000000005E-4</v>
      </c>
      <c r="AC138" s="25">
        <f t="shared" si="47"/>
        <v>3.8500000000000003E-4</v>
      </c>
    </row>
    <row r="139" spans="1:29" s="15" customFormat="1">
      <c r="A139" s="18">
        <v>387</v>
      </c>
      <c r="B139" s="25">
        <v>2.1000000000000001E-4</v>
      </c>
      <c r="C139" s="38">
        <v>1.2E-2</v>
      </c>
      <c r="D139" s="38">
        <f t="shared" si="32"/>
        <v>1.1515000000000001E-2</v>
      </c>
      <c r="E139" s="38"/>
      <c r="F139" s="38">
        <f t="shared" si="33"/>
        <v>7.2177900000000008E-3</v>
      </c>
      <c r="G139" s="38">
        <f t="shared" si="34"/>
        <v>0.16622570370000003</v>
      </c>
      <c r="H139" s="39">
        <v>1.4E-2</v>
      </c>
      <c r="I139" s="39">
        <f t="shared" si="35"/>
        <v>1.3515000000000001E-2</v>
      </c>
      <c r="J139" s="39"/>
      <c r="K139" s="39">
        <f t="shared" si="36"/>
        <v>1.0651790000000001E-2</v>
      </c>
      <c r="L139" s="39">
        <f t="shared" si="37"/>
        <v>0.24531072370000004</v>
      </c>
      <c r="M139" s="40">
        <v>1.41E-2</v>
      </c>
      <c r="N139" s="40">
        <f t="shared" si="38"/>
        <v>1.3615E-2</v>
      </c>
      <c r="O139" s="40"/>
      <c r="P139" s="40">
        <f t="shared" si="39"/>
        <v>1.004179E-2</v>
      </c>
      <c r="Q139" s="40">
        <f t="shared" si="40"/>
        <v>0.23126242370000002</v>
      </c>
      <c r="R139" s="41">
        <v>1.2E-2</v>
      </c>
      <c r="S139" s="41">
        <f t="shared" si="41"/>
        <v>1.1515000000000001E-2</v>
      </c>
      <c r="T139" s="41"/>
      <c r="U139" s="41">
        <f t="shared" si="42"/>
        <v>8.2667900000000013E-3</v>
      </c>
      <c r="V139" s="41">
        <f t="shared" si="43"/>
        <v>0.19038417370000005</v>
      </c>
      <c r="W139" s="42">
        <v>9.2999999999999992E-3</v>
      </c>
      <c r="X139" s="42">
        <f t="shared" si="44"/>
        <v>8.8149999999999999E-3</v>
      </c>
      <c r="Y139" s="42"/>
      <c r="Z139" s="42">
        <f t="shared" si="45"/>
        <v>7.54479E-3</v>
      </c>
      <c r="AA139" s="42">
        <f t="shared" si="46"/>
        <v>0.1737565137</v>
      </c>
      <c r="AB139" s="25">
        <v>7.6000000000000004E-4</v>
      </c>
      <c r="AC139" s="25">
        <f t="shared" si="47"/>
        <v>4.8500000000000003E-4</v>
      </c>
    </row>
    <row r="140" spans="1:29" s="15" customFormat="1">
      <c r="A140" s="18">
        <v>388</v>
      </c>
      <c r="B140" s="25">
        <v>1.4999999999999999E-4</v>
      </c>
      <c r="C140" s="38">
        <v>1.21E-2</v>
      </c>
      <c r="D140" s="38">
        <f t="shared" si="32"/>
        <v>1.1675E-2</v>
      </c>
      <c r="E140" s="38"/>
      <c r="F140" s="38">
        <f t="shared" si="33"/>
        <v>7.3777899999999995E-3</v>
      </c>
      <c r="G140" s="38">
        <f t="shared" si="34"/>
        <v>0.16991050369999999</v>
      </c>
      <c r="H140" s="39">
        <v>1.4200000000000001E-2</v>
      </c>
      <c r="I140" s="39">
        <f t="shared" si="35"/>
        <v>1.3775000000000001E-2</v>
      </c>
      <c r="J140" s="39"/>
      <c r="K140" s="39">
        <f t="shared" si="36"/>
        <v>1.0911790000000001E-2</v>
      </c>
      <c r="L140" s="39">
        <f t="shared" si="37"/>
        <v>0.25129852370000005</v>
      </c>
      <c r="M140" s="40">
        <v>1.4200000000000001E-2</v>
      </c>
      <c r="N140" s="40">
        <f t="shared" si="38"/>
        <v>1.3775000000000001E-2</v>
      </c>
      <c r="O140" s="40"/>
      <c r="P140" s="40">
        <f t="shared" si="39"/>
        <v>1.0201790000000001E-2</v>
      </c>
      <c r="Q140" s="40">
        <f t="shared" si="40"/>
        <v>0.23494722370000001</v>
      </c>
      <c r="R140" s="41">
        <v>1.1900000000000001E-2</v>
      </c>
      <c r="S140" s="41">
        <f t="shared" si="41"/>
        <v>1.1475000000000001E-2</v>
      </c>
      <c r="T140" s="41"/>
      <c r="U140" s="41">
        <f t="shared" si="42"/>
        <v>8.2267900000000012E-3</v>
      </c>
      <c r="V140" s="41">
        <f t="shared" si="43"/>
        <v>0.18946297370000004</v>
      </c>
      <c r="W140" s="42">
        <v>9.4000000000000004E-3</v>
      </c>
      <c r="X140" s="42">
        <f t="shared" si="44"/>
        <v>8.9750000000000003E-3</v>
      </c>
      <c r="Y140" s="42"/>
      <c r="Z140" s="42">
        <f t="shared" si="45"/>
        <v>7.7047900000000004E-3</v>
      </c>
      <c r="AA140" s="42">
        <f t="shared" si="46"/>
        <v>0.17744131370000002</v>
      </c>
      <c r="AB140" s="25">
        <v>6.9999999999999999E-4</v>
      </c>
      <c r="AC140" s="25">
        <f t="shared" si="47"/>
        <v>4.2499999999999998E-4</v>
      </c>
    </row>
    <row r="141" spans="1:29" s="15" customFormat="1">
      <c r="A141" s="18">
        <v>389</v>
      </c>
      <c r="B141" s="25">
        <v>3.0000000000000001E-5</v>
      </c>
      <c r="C141" s="38">
        <v>1.23E-2</v>
      </c>
      <c r="D141" s="38">
        <f t="shared" si="32"/>
        <v>1.1975E-2</v>
      </c>
      <c r="E141" s="38"/>
      <c r="F141" s="38">
        <f t="shared" si="33"/>
        <v>7.6777899999999994E-3</v>
      </c>
      <c r="G141" s="38">
        <f t="shared" si="34"/>
        <v>0.17681950369999999</v>
      </c>
      <c r="H141" s="39">
        <v>1.4E-2</v>
      </c>
      <c r="I141" s="39">
        <f t="shared" si="35"/>
        <v>1.3675E-2</v>
      </c>
      <c r="J141" s="39"/>
      <c r="K141" s="39">
        <f t="shared" si="36"/>
        <v>1.081179E-2</v>
      </c>
      <c r="L141" s="39">
        <f t="shared" si="37"/>
        <v>0.2489955237</v>
      </c>
      <c r="M141" s="40">
        <v>1.43E-2</v>
      </c>
      <c r="N141" s="40">
        <f t="shared" si="38"/>
        <v>1.3975E-2</v>
      </c>
      <c r="O141" s="40"/>
      <c r="P141" s="40">
        <f t="shared" si="39"/>
        <v>1.0401789999999999E-2</v>
      </c>
      <c r="Q141" s="40">
        <f t="shared" si="40"/>
        <v>0.23955322369999998</v>
      </c>
      <c r="R141" s="41">
        <v>1.21E-2</v>
      </c>
      <c r="S141" s="41">
        <f t="shared" si="41"/>
        <v>1.1774999999999999E-2</v>
      </c>
      <c r="T141" s="41"/>
      <c r="U141" s="41">
        <f t="shared" si="42"/>
        <v>8.5267899999999994E-3</v>
      </c>
      <c r="V141" s="41">
        <f t="shared" si="43"/>
        <v>0.19637197370000001</v>
      </c>
      <c r="W141" s="42">
        <v>9.4999999999999998E-3</v>
      </c>
      <c r="X141" s="42">
        <f t="shared" si="44"/>
        <v>9.1749999999999991E-3</v>
      </c>
      <c r="Y141" s="42"/>
      <c r="Z141" s="42">
        <f t="shared" si="45"/>
        <v>7.9047899999999983E-3</v>
      </c>
      <c r="AA141" s="42">
        <f t="shared" si="46"/>
        <v>0.18204731369999996</v>
      </c>
      <c r="AB141" s="25">
        <v>6.2E-4</v>
      </c>
      <c r="AC141" s="25">
        <f t="shared" si="47"/>
        <v>3.2499999999999999E-4</v>
      </c>
    </row>
    <row r="142" spans="1:29" s="15" customFormat="1">
      <c r="A142" s="18">
        <v>390</v>
      </c>
      <c r="B142" s="25">
        <v>1.2999999999999999E-4</v>
      </c>
      <c r="C142" s="38">
        <v>1.1900000000000001E-2</v>
      </c>
      <c r="D142" s="38">
        <f t="shared" si="32"/>
        <v>1.1505000000000001E-2</v>
      </c>
      <c r="E142" s="38"/>
      <c r="F142" s="38">
        <f t="shared" si="33"/>
        <v>7.2077900000000012E-3</v>
      </c>
      <c r="G142" s="38">
        <f t="shared" si="34"/>
        <v>0.16599540370000004</v>
      </c>
      <c r="H142" s="39">
        <v>1.4E-2</v>
      </c>
      <c r="I142" s="39">
        <f t="shared" si="35"/>
        <v>1.3605000000000001E-2</v>
      </c>
      <c r="J142" s="39"/>
      <c r="K142" s="39">
        <f t="shared" si="36"/>
        <v>1.0741790000000001E-2</v>
      </c>
      <c r="L142" s="39">
        <f t="shared" si="37"/>
        <v>0.24738342370000005</v>
      </c>
      <c r="M142" s="40">
        <v>1.4200000000000001E-2</v>
      </c>
      <c r="N142" s="40">
        <f t="shared" si="38"/>
        <v>1.3805000000000001E-2</v>
      </c>
      <c r="O142" s="40"/>
      <c r="P142" s="40">
        <f t="shared" si="39"/>
        <v>1.0231790000000001E-2</v>
      </c>
      <c r="Q142" s="40">
        <f t="shared" si="40"/>
        <v>0.23563812370000004</v>
      </c>
      <c r="R142" s="41">
        <v>1.1900000000000001E-2</v>
      </c>
      <c r="S142" s="41">
        <f t="shared" si="41"/>
        <v>1.1505000000000001E-2</v>
      </c>
      <c r="T142" s="41"/>
      <c r="U142" s="41">
        <f t="shared" si="42"/>
        <v>8.2567900000000017E-3</v>
      </c>
      <c r="V142" s="41">
        <f t="shared" si="43"/>
        <v>0.19015387370000006</v>
      </c>
      <c r="W142" s="42">
        <v>9.2999999999999992E-3</v>
      </c>
      <c r="X142" s="42">
        <f t="shared" si="44"/>
        <v>8.9049999999999997E-3</v>
      </c>
      <c r="Y142" s="42"/>
      <c r="Z142" s="42">
        <f t="shared" si="45"/>
        <v>7.6347899999999998E-3</v>
      </c>
      <c r="AA142" s="42">
        <f t="shared" si="46"/>
        <v>0.17582921370000001</v>
      </c>
      <c r="AB142" s="25">
        <v>6.6E-4</v>
      </c>
      <c r="AC142" s="25">
        <f t="shared" si="47"/>
        <v>3.9500000000000001E-4</v>
      </c>
    </row>
    <row r="143" spans="1:29" s="15" customFormat="1">
      <c r="A143" s="18">
        <v>391</v>
      </c>
      <c r="B143" s="25">
        <v>1E-4</v>
      </c>
      <c r="C143" s="38">
        <v>1.18E-2</v>
      </c>
      <c r="D143" s="38">
        <f t="shared" si="32"/>
        <v>1.1394999999999999E-2</v>
      </c>
      <c r="E143" s="38"/>
      <c r="F143" s="38">
        <f t="shared" si="33"/>
        <v>7.0977899999999988E-3</v>
      </c>
      <c r="G143" s="38">
        <f t="shared" si="34"/>
        <v>0.16346210369999997</v>
      </c>
      <c r="H143" s="39">
        <v>1.37E-2</v>
      </c>
      <c r="I143" s="39">
        <f t="shared" si="35"/>
        <v>1.3295E-2</v>
      </c>
      <c r="J143" s="39"/>
      <c r="K143" s="39">
        <f t="shared" si="36"/>
        <v>1.043179E-2</v>
      </c>
      <c r="L143" s="39">
        <f t="shared" si="37"/>
        <v>0.24024412370000001</v>
      </c>
      <c r="M143" s="40">
        <v>1.4E-2</v>
      </c>
      <c r="N143" s="40">
        <f t="shared" si="38"/>
        <v>1.3594999999999999E-2</v>
      </c>
      <c r="O143" s="40"/>
      <c r="P143" s="40">
        <f t="shared" si="39"/>
        <v>1.0021789999999999E-2</v>
      </c>
      <c r="Q143" s="40">
        <f t="shared" si="40"/>
        <v>0.23080182369999999</v>
      </c>
      <c r="R143" s="41">
        <v>1.18E-2</v>
      </c>
      <c r="S143" s="41">
        <f t="shared" si="41"/>
        <v>1.1394999999999999E-2</v>
      </c>
      <c r="T143" s="41"/>
      <c r="U143" s="41">
        <f t="shared" si="42"/>
        <v>8.1467899999999992E-3</v>
      </c>
      <c r="V143" s="41">
        <f t="shared" si="43"/>
        <v>0.18762057369999999</v>
      </c>
      <c r="W143" s="42">
        <v>9.1000000000000004E-3</v>
      </c>
      <c r="X143" s="42">
        <f t="shared" si="44"/>
        <v>8.6949999999999996E-3</v>
      </c>
      <c r="Y143" s="42"/>
      <c r="Z143" s="42">
        <f t="shared" si="45"/>
        <v>7.4247899999999997E-3</v>
      </c>
      <c r="AA143" s="42">
        <f t="shared" si="46"/>
        <v>0.1709929137</v>
      </c>
      <c r="AB143" s="25">
        <v>7.1000000000000002E-4</v>
      </c>
      <c r="AC143" s="25">
        <f t="shared" si="47"/>
        <v>4.0500000000000003E-4</v>
      </c>
    </row>
    <row r="144" spans="1:29" s="15" customFormat="1">
      <c r="A144" s="18">
        <v>392</v>
      </c>
      <c r="B144" s="25">
        <v>1.4999999999999999E-4</v>
      </c>
      <c r="C144" s="38">
        <v>1.17E-2</v>
      </c>
      <c r="D144" s="38">
        <f t="shared" si="32"/>
        <v>1.1260000000000001E-2</v>
      </c>
      <c r="E144" s="38"/>
      <c r="F144" s="38">
        <f t="shared" si="33"/>
        <v>6.9627900000000008E-3</v>
      </c>
      <c r="G144" s="38">
        <f t="shared" si="34"/>
        <v>0.16035305370000003</v>
      </c>
      <c r="H144" s="39">
        <v>1.37E-2</v>
      </c>
      <c r="I144" s="39">
        <f t="shared" si="35"/>
        <v>1.3260000000000001E-2</v>
      </c>
      <c r="J144" s="39"/>
      <c r="K144" s="39">
        <f t="shared" si="36"/>
        <v>1.0396790000000001E-2</v>
      </c>
      <c r="L144" s="39">
        <f t="shared" si="37"/>
        <v>0.23943807370000003</v>
      </c>
      <c r="M144" s="40">
        <v>1.38E-2</v>
      </c>
      <c r="N144" s="40">
        <f t="shared" si="38"/>
        <v>1.336E-2</v>
      </c>
      <c r="O144" s="40"/>
      <c r="P144" s="40">
        <f t="shared" si="39"/>
        <v>9.7867900000000001E-3</v>
      </c>
      <c r="Q144" s="40">
        <f t="shared" si="40"/>
        <v>0.22538977370000002</v>
      </c>
      <c r="R144" s="41">
        <v>1.17E-2</v>
      </c>
      <c r="S144" s="41">
        <f t="shared" si="41"/>
        <v>1.1260000000000001E-2</v>
      </c>
      <c r="T144" s="41"/>
      <c r="U144" s="41">
        <f t="shared" si="42"/>
        <v>8.0117900000000013E-3</v>
      </c>
      <c r="V144" s="41">
        <f t="shared" si="43"/>
        <v>0.18451152370000004</v>
      </c>
      <c r="W144" s="42">
        <v>9.1000000000000004E-3</v>
      </c>
      <c r="X144" s="42">
        <f t="shared" si="44"/>
        <v>8.660000000000001E-3</v>
      </c>
      <c r="Y144" s="42"/>
      <c r="Z144" s="42">
        <f t="shared" si="45"/>
        <v>7.3897900000000011E-3</v>
      </c>
      <c r="AA144" s="42">
        <f t="shared" si="46"/>
        <v>0.17018686370000002</v>
      </c>
      <c r="AB144" s="25">
        <v>7.2999999999999996E-4</v>
      </c>
      <c r="AC144" s="25">
        <f t="shared" si="47"/>
        <v>4.3999999999999996E-4</v>
      </c>
    </row>
    <row r="145" spans="1:29" s="15" customFormat="1">
      <c r="A145" s="18">
        <v>393</v>
      </c>
      <c r="B145" s="25">
        <v>1.6000000000000001E-4</v>
      </c>
      <c r="C145" s="38">
        <v>1.18E-2</v>
      </c>
      <c r="D145" s="38">
        <f t="shared" si="32"/>
        <v>1.1375E-2</v>
      </c>
      <c r="E145" s="38"/>
      <c r="F145" s="38">
        <f t="shared" si="33"/>
        <v>7.0777899999999996E-3</v>
      </c>
      <c r="G145" s="38">
        <f t="shared" si="34"/>
        <v>0.16300150369999999</v>
      </c>
      <c r="H145" s="39">
        <v>1.3599999999999999E-2</v>
      </c>
      <c r="I145" s="39">
        <f t="shared" si="35"/>
        <v>1.3174999999999999E-2</v>
      </c>
      <c r="J145" s="39"/>
      <c r="K145" s="39">
        <f t="shared" si="36"/>
        <v>1.0311789999999999E-2</v>
      </c>
      <c r="L145" s="39">
        <f t="shared" si="37"/>
        <v>0.2374805237</v>
      </c>
      <c r="M145" s="40">
        <v>1.38E-2</v>
      </c>
      <c r="N145" s="40">
        <f t="shared" si="38"/>
        <v>1.3375E-2</v>
      </c>
      <c r="O145" s="40"/>
      <c r="P145" s="40">
        <f t="shared" si="39"/>
        <v>9.8017899999999995E-3</v>
      </c>
      <c r="Q145" s="40">
        <f t="shared" si="40"/>
        <v>0.22573522369999999</v>
      </c>
      <c r="R145" s="41">
        <v>1.17E-2</v>
      </c>
      <c r="S145" s="41">
        <f t="shared" si="41"/>
        <v>1.1275E-2</v>
      </c>
      <c r="T145" s="41"/>
      <c r="U145" s="41">
        <f t="shared" si="42"/>
        <v>8.0267900000000007E-3</v>
      </c>
      <c r="V145" s="41">
        <f t="shared" si="43"/>
        <v>0.18485697370000004</v>
      </c>
      <c r="W145" s="42">
        <v>9.1000000000000004E-3</v>
      </c>
      <c r="X145" s="42">
        <f t="shared" si="44"/>
        <v>8.6750000000000004E-3</v>
      </c>
      <c r="Y145" s="42"/>
      <c r="Z145" s="42">
        <f t="shared" si="45"/>
        <v>7.4047900000000005E-3</v>
      </c>
      <c r="AA145" s="42">
        <f t="shared" si="46"/>
        <v>0.17053231370000002</v>
      </c>
      <c r="AB145" s="25">
        <v>6.8999999999999997E-4</v>
      </c>
      <c r="AC145" s="25">
        <f t="shared" si="47"/>
        <v>4.2499999999999998E-4</v>
      </c>
    </row>
    <row r="146" spans="1:29" s="15" customFormat="1">
      <c r="A146" s="18">
        <v>394</v>
      </c>
      <c r="B146" s="25">
        <v>1.1E-4</v>
      </c>
      <c r="C146" s="38">
        <v>1.18E-2</v>
      </c>
      <c r="D146" s="38">
        <f t="shared" si="32"/>
        <v>1.1424999999999999E-2</v>
      </c>
      <c r="E146" s="38"/>
      <c r="F146" s="38">
        <f t="shared" si="33"/>
        <v>7.1277899999999993E-3</v>
      </c>
      <c r="G146" s="38">
        <f t="shared" si="34"/>
        <v>0.16415300369999999</v>
      </c>
      <c r="H146" s="39">
        <v>1.37E-2</v>
      </c>
      <c r="I146" s="39">
        <f t="shared" si="35"/>
        <v>1.3325E-2</v>
      </c>
      <c r="J146" s="39"/>
      <c r="K146" s="39">
        <f t="shared" si="36"/>
        <v>1.046179E-2</v>
      </c>
      <c r="L146" s="39">
        <f t="shared" si="37"/>
        <v>0.24093502370000003</v>
      </c>
      <c r="M146" s="40">
        <v>1.3899999999999999E-2</v>
      </c>
      <c r="N146" s="40">
        <f t="shared" si="38"/>
        <v>1.3524999999999999E-2</v>
      </c>
      <c r="O146" s="40"/>
      <c r="P146" s="40">
        <f t="shared" si="39"/>
        <v>9.9517899999999986E-3</v>
      </c>
      <c r="Q146" s="40">
        <f t="shared" si="40"/>
        <v>0.22918972369999999</v>
      </c>
      <c r="R146" s="41">
        <v>1.1599999999999999E-2</v>
      </c>
      <c r="S146" s="41">
        <f t="shared" si="41"/>
        <v>1.1224999999999999E-2</v>
      </c>
      <c r="T146" s="41"/>
      <c r="U146" s="41">
        <f t="shared" si="42"/>
        <v>7.9767899999999992E-3</v>
      </c>
      <c r="V146" s="41">
        <f t="shared" si="43"/>
        <v>0.18370547369999998</v>
      </c>
      <c r="W146" s="42">
        <v>8.9999999999999993E-3</v>
      </c>
      <c r="X146" s="42">
        <f t="shared" si="44"/>
        <v>8.624999999999999E-3</v>
      </c>
      <c r="Y146" s="42"/>
      <c r="Z146" s="42">
        <f t="shared" si="45"/>
        <v>7.3547899999999991E-3</v>
      </c>
      <c r="AA146" s="42">
        <f t="shared" si="46"/>
        <v>0.16938081369999999</v>
      </c>
      <c r="AB146" s="25">
        <v>6.4000000000000005E-4</v>
      </c>
      <c r="AC146" s="25">
        <f t="shared" si="47"/>
        <v>3.7500000000000001E-4</v>
      </c>
    </row>
    <row r="147" spans="1:29" s="15" customFormat="1">
      <c r="A147" s="18">
        <v>395</v>
      </c>
      <c r="B147" s="25">
        <v>1.2E-4</v>
      </c>
      <c r="C147" s="38">
        <v>1.15E-2</v>
      </c>
      <c r="D147" s="38">
        <f t="shared" si="32"/>
        <v>1.1095000000000001E-2</v>
      </c>
      <c r="E147" s="38"/>
      <c r="F147" s="38">
        <f t="shared" si="33"/>
        <v>6.7977900000000006E-3</v>
      </c>
      <c r="G147" s="38">
        <f t="shared" si="34"/>
        <v>0.15655310370000003</v>
      </c>
      <c r="H147" s="39">
        <v>1.3299999999999999E-2</v>
      </c>
      <c r="I147" s="39">
        <f t="shared" si="35"/>
        <v>1.2895E-2</v>
      </c>
      <c r="J147" s="39"/>
      <c r="K147" s="39">
        <f t="shared" si="36"/>
        <v>1.003179E-2</v>
      </c>
      <c r="L147" s="39">
        <f t="shared" si="37"/>
        <v>0.23103212370000004</v>
      </c>
      <c r="M147" s="40">
        <v>1.35E-2</v>
      </c>
      <c r="N147" s="40">
        <f t="shared" si="38"/>
        <v>1.3094999999999999E-2</v>
      </c>
      <c r="O147" s="40"/>
      <c r="P147" s="40">
        <f t="shared" si="39"/>
        <v>9.5217899999999987E-3</v>
      </c>
      <c r="Q147" s="40">
        <f t="shared" si="40"/>
        <v>0.21928682369999999</v>
      </c>
      <c r="R147" s="41">
        <v>1.15E-2</v>
      </c>
      <c r="S147" s="41">
        <f t="shared" si="41"/>
        <v>1.1095000000000001E-2</v>
      </c>
      <c r="T147" s="41"/>
      <c r="U147" s="41">
        <f t="shared" si="42"/>
        <v>7.8467900000000011E-3</v>
      </c>
      <c r="V147" s="41">
        <f t="shared" si="43"/>
        <v>0.18071157370000004</v>
      </c>
      <c r="W147" s="42">
        <v>8.8999999999999999E-3</v>
      </c>
      <c r="X147" s="42">
        <f t="shared" si="44"/>
        <v>8.4949999999999991E-3</v>
      </c>
      <c r="Y147" s="42"/>
      <c r="Z147" s="42">
        <f t="shared" si="45"/>
        <v>7.2247899999999992E-3</v>
      </c>
      <c r="AA147" s="42">
        <f t="shared" si="46"/>
        <v>0.1663869137</v>
      </c>
      <c r="AB147" s="25">
        <v>6.8999999999999997E-4</v>
      </c>
      <c r="AC147" s="25">
        <f t="shared" si="47"/>
        <v>4.0499999999999998E-4</v>
      </c>
    </row>
    <row r="148" spans="1:29" s="15" customFormat="1">
      <c r="A148" s="18">
        <v>396</v>
      </c>
      <c r="B148" s="25">
        <v>1.2999999999999999E-4</v>
      </c>
      <c r="C148" s="38">
        <v>1.15E-2</v>
      </c>
      <c r="D148" s="38">
        <f t="shared" si="32"/>
        <v>1.108E-2</v>
      </c>
      <c r="E148" s="38"/>
      <c r="F148" s="38">
        <f t="shared" si="33"/>
        <v>6.7827899999999995E-3</v>
      </c>
      <c r="G148" s="38">
        <f t="shared" si="34"/>
        <v>0.1562076537</v>
      </c>
      <c r="H148" s="39">
        <v>1.35E-2</v>
      </c>
      <c r="I148" s="39">
        <f t="shared" si="35"/>
        <v>1.308E-2</v>
      </c>
      <c r="J148" s="39"/>
      <c r="K148" s="39">
        <f t="shared" si="36"/>
        <v>1.021679E-2</v>
      </c>
      <c r="L148" s="39">
        <f t="shared" si="37"/>
        <v>0.23529267370000001</v>
      </c>
      <c r="M148" s="40">
        <v>1.37E-2</v>
      </c>
      <c r="N148" s="40">
        <f t="shared" si="38"/>
        <v>1.328E-2</v>
      </c>
      <c r="O148" s="40"/>
      <c r="P148" s="40">
        <f t="shared" si="39"/>
        <v>9.7067899999999999E-3</v>
      </c>
      <c r="Q148" s="40">
        <f t="shared" si="40"/>
        <v>0.2235473737</v>
      </c>
      <c r="R148" s="41">
        <v>1.14E-2</v>
      </c>
      <c r="S148" s="41">
        <f t="shared" si="41"/>
        <v>1.098E-2</v>
      </c>
      <c r="T148" s="41"/>
      <c r="U148" s="41">
        <f t="shared" si="42"/>
        <v>7.7317900000000005E-3</v>
      </c>
      <c r="V148" s="41">
        <f t="shared" si="43"/>
        <v>0.17806312370000002</v>
      </c>
      <c r="W148" s="42">
        <v>8.8999999999999999E-3</v>
      </c>
      <c r="X148" s="42">
        <f t="shared" si="44"/>
        <v>8.4799999999999997E-3</v>
      </c>
      <c r="Y148" s="42"/>
      <c r="Z148" s="42">
        <f t="shared" si="45"/>
        <v>7.2097899999999998E-3</v>
      </c>
      <c r="AA148" s="42">
        <f t="shared" si="46"/>
        <v>0.1660414637</v>
      </c>
      <c r="AB148" s="25">
        <v>7.1000000000000002E-4</v>
      </c>
      <c r="AC148" s="25">
        <f t="shared" si="47"/>
        <v>4.2000000000000002E-4</v>
      </c>
    </row>
    <row r="149" spans="1:29" s="15" customFormat="1">
      <c r="A149" s="18">
        <v>397</v>
      </c>
      <c r="B149" s="25">
        <v>6.8999999999999997E-5</v>
      </c>
      <c r="C149" s="38">
        <v>1.14E-2</v>
      </c>
      <c r="D149" s="38">
        <f t="shared" si="32"/>
        <v>1.10405E-2</v>
      </c>
      <c r="E149" s="38"/>
      <c r="F149" s="38">
        <f t="shared" si="33"/>
        <v>6.7432899999999999E-3</v>
      </c>
      <c r="G149" s="38">
        <f t="shared" si="34"/>
        <v>0.15529796870000001</v>
      </c>
      <c r="H149" s="39">
        <v>1.3100000000000001E-2</v>
      </c>
      <c r="I149" s="39">
        <f t="shared" si="35"/>
        <v>1.27405E-2</v>
      </c>
      <c r="J149" s="39"/>
      <c r="K149" s="39">
        <f t="shared" si="36"/>
        <v>9.8772900000000004E-3</v>
      </c>
      <c r="L149" s="39">
        <f t="shared" si="37"/>
        <v>0.22747398870000002</v>
      </c>
      <c r="M149" s="40">
        <v>1.34E-2</v>
      </c>
      <c r="N149" s="40">
        <f t="shared" si="38"/>
        <v>1.30405E-2</v>
      </c>
      <c r="O149" s="40"/>
      <c r="P149" s="40">
        <f t="shared" si="39"/>
        <v>9.4672899999999997E-3</v>
      </c>
      <c r="Q149" s="40">
        <f t="shared" si="40"/>
        <v>0.2180316887</v>
      </c>
      <c r="R149" s="41">
        <v>1.1299999999999999E-2</v>
      </c>
      <c r="S149" s="41">
        <f t="shared" si="41"/>
        <v>1.0940499999999999E-2</v>
      </c>
      <c r="T149" s="41"/>
      <c r="U149" s="41">
        <f t="shared" si="42"/>
        <v>7.6922899999999992E-3</v>
      </c>
      <c r="V149" s="41">
        <f t="shared" si="43"/>
        <v>0.1771534387</v>
      </c>
      <c r="W149" s="42">
        <v>8.6999999999999994E-3</v>
      </c>
      <c r="X149" s="42">
        <f t="shared" si="44"/>
        <v>8.340499999999999E-3</v>
      </c>
      <c r="Y149" s="42"/>
      <c r="Z149" s="42">
        <f t="shared" si="45"/>
        <v>7.070289999999999E-3</v>
      </c>
      <c r="AA149" s="42">
        <f t="shared" si="46"/>
        <v>0.16282877869999998</v>
      </c>
      <c r="AB149" s="25">
        <v>6.4999999999999997E-4</v>
      </c>
      <c r="AC149" s="25">
        <f t="shared" si="47"/>
        <v>3.5950000000000001E-4</v>
      </c>
    </row>
    <row r="150" spans="1:29" s="15" customFormat="1">
      <c r="A150" s="18">
        <v>398</v>
      </c>
      <c r="B150" s="25">
        <v>1.6000000000000001E-4</v>
      </c>
      <c r="C150" s="38">
        <v>1.1299999999999999E-2</v>
      </c>
      <c r="D150" s="38">
        <f t="shared" si="32"/>
        <v>1.0905E-2</v>
      </c>
      <c r="E150" s="38"/>
      <c r="F150" s="38">
        <f t="shared" si="33"/>
        <v>6.6077899999999997E-3</v>
      </c>
      <c r="G150" s="38">
        <f t="shared" si="34"/>
        <v>0.15217740369999999</v>
      </c>
      <c r="H150" s="39">
        <v>1.3299999999999999E-2</v>
      </c>
      <c r="I150" s="39">
        <f t="shared" si="35"/>
        <v>1.2905E-2</v>
      </c>
      <c r="J150" s="39"/>
      <c r="K150" s="39">
        <f t="shared" si="36"/>
        <v>1.004179E-2</v>
      </c>
      <c r="L150" s="39">
        <f t="shared" si="37"/>
        <v>0.23126242370000002</v>
      </c>
      <c r="M150" s="40">
        <v>1.3599999999999999E-2</v>
      </c>
      <c r="N150" s="40">
        <f t="shared" si="38"/>
        <v>1.3205E-2</v>
      </c>
      <c r="O150" s="40"/>
      <c r="P150" s="40">
        <f t="shared" si="39"/>
        <v>9.6317899999999994E-3</v>
      </c>
      <c r="Q150" s="40">
        <f t="shared" si="40"/>
        <v>0.22182012370000001</v>
      </c>
      <c r="R150" s="41">
        <v>1.14E-2</v>
      </c>
      <c r="S150" s="41">
        <f t="shared" si="41"/>
        <v>1.1005000000000001E-2</v>
      </c>
      <c r="T150" s="41"/>
      <c r="U150" s="41">
        <f t="shared" si="42"/>
        <v>7.7567900000000013E-3</v>
      </c>
      <c r="V150" s="41">
        <f t="shared" si="43"/>
        <v>0.17863887370000003</v>
      </c>
      <c r="W150" s="42">
        <v>8.8000000000000005E-3</v>
      </c>
      <c r="X150" s="42">
        <f t="shared" si="44"/>
        <v>8.405000000000001E-3</v>
      </c>
      <c r="Y150" s="42"/>
      <c r="Z150" s="42">
        <f t="shared" si="45"/>
        <v>7.1347900000000011E-3</v>
      </c>
      <c r="AA150" s="42">
        <f t="shared" si="46"/>
        <v>0.16431421370000004</v>
      </c>
      <c r="AB150" s="25">
        <v>6.3000000000000003E-4</v>
      </c>
      <c r="AC150" s="25">
        <f t="shared" si="47"/>
        <v>3.9500000000000001E-4</v>
      </c>
    </row>
    <row r="151" spans="1:29" s="15" customFormat="1">
      <c r="A151" s="18">
        <v>399</v>
      </c>
      <c r="B151" s="25">
        <v>8.0000000000000007E-5</v>
      </c>
      <c r="C151" s="38">
        <v>1.14E-2</v>
      </c>
      <c r="D151" s="38">
        <f t="shared" si="32"/>
        <v>1.1025E-2</v>
      </c>
      <c r="E151" s="38"/>
      <c r="F151" s="38">
        <f t="shared" si="33"/>
        <v>6.72779E-3</v>
      </c>
      <c r="G151" s="38">
        <f t="shared" si="34"/>
        <v>0.1549410037</v>
      </c>
      <c r="H151" s="39">
        <v>1.3100000000000001E-2</v>
      </c>
      <c r="I151" s="39">
        <f t="shared" si="35"/>
        <v>1.2725E-2</v>
      </c>
      <c r="J151" s="39"/>
      <c r="K151" s="39">
        <f t="shared" si="36"/>
        <v>9.8617900000000005E-3</v>
      </c>
      <c r="L151" s="39">
        <f t="shared" si="37"/>
        <v>0.22711702370000003</v>
      </c>
      <c r="M151" s="40">
        <v>1.34E-2</v>
      </c>
      <c r="N151" s="40">
        <f t="shared" si="38"/>
        <v>1.3025E-2</v>
      </c>
      <c r="O151" s="40"/>
      <c r="P151" s="40">
        <f t="shared" si="39"/>
        <v>9.4517899999999998E-3</v>
      </c>
      <c r="Q151" s="40">
        <f t="shared" si="40"/>
        <v>0.21767472370000002</v>
      </c>
      <c r="R151" s="41">
        <v>1.12E-2</v>
      </c>
      <c r="S151" s="41">
        <f t="shared" si="41"/>
        <v>1.0825E-2</v>
      </c>
      <c r="T151" s="41"/>
      <c r="U151" s="41">
        <f t="shared" si="42"/>
        <v>7.5767899999999999E-3</v>
      </c>
      <c r="V151" s="41">
        <f t="shared" si="43"/>
        <v>0.17449347370000001</v>
      </c>
      <c r="W151" s="42">
        <v>8.8000000000000005E-3</v>
      </c>
      <c r="X151" s="42">
        <f t="shared" si="44"/>
        <v>8.4250000000000002E-3</v>
      </c>
      <c r="Y151" s="42"/>
      <c r="Z151" s="42">
        <f t="shared" si="45"/>
        <v>7.1547900000000003E-3</v>
      </c>
      <c r="AA151" s="42">
        <f t="shared" si="46"/>
        <v>0.16477481370000002</v>
      </c>
      <c r="AB151" s="25">
        <v>6.7000000000000002E-4</v>
      </c>
      <c r="AC151" s="25">
        <f t="shared" si="47"/>
        <v>3.7500000000000001E-4</v>
      </c>
    </row>
    <row r="152" spans="1:29" s="15" customFormat="1">
      <c r="A152" s="18">
        <v>400</v>
      </c>
      <c r="B152" s="25">
        <v>1.8000000000000001E-4</v>
      </c>
      <c r="C152" s="38">
        <v>1.12E-2</v>
      </c>
      <c r="D152" s="38">
        <f t="shared" si="32"/>
        <v>1.0755000000000001E-2</v>
      </c>
      <c r="E152" s="38"/>
      <c r="F152" s="38">
        <f t="shared" si="33"/>
        <v>6.4577900000000006E-3</v>
      </c>
      <c r="G152" s="38">
        <f t="shared" si="34"/>
        <v>0.14872290370000002</v>
      </c>
      <c r="H152" s="39">
        <v>1.3100000000000001E-2</v>
      </c>
      <c r="I152" s="39">
        <f t="shared" si="35"/>
        <v>1.2655000000000001E-2</v>
      </c>
      <c r="J152" s="39"/>
      <c r="K152" s="39">
        <f t="shared" si="36"/>
        <v>9.7917900000000016E-3</v>
      </c>
      <c r="L152" s="39">
        <f t="shared" si="37"/>
        <v>0.22550492370000005</v>
      </c>
      <c r="M152" s="40">
        <v>1.34E-2</v>
      </c>
      <c r="N152" s="40">
        <f t="shared" si="38"/>
        <v>1.2955000000000001E-2</v>
      </c>
      <c r="O152" s="40"/>
      <c r="P152" s="40">
        <f t="shared" si="39"/>
        <v>9.381790000000001E-3</v>
      </c>
      <c r="Q152" s="40">
        <f t="shared" si="40"/>
        <v>0.21606262370000004</v>
      </c>
      <c r="R152" s="41">
        <v>1.12E-2</v>
      </c>
      <c r="S152" s="41">
        <f t="shared" si="41"/>
        <v>1.0755000000000001E-2</v>
      </c>
      <c r="T152" s="41"/>
      <c r="U152" s="41">
        <f t="shared" si="42"/>
        <v>7.506790000000001E-3</v>
      </c>
      <c r="V152" s="41">
        <f t="shared" si="43"/>
        <v>0.17288137370000004</v>
      </c>
      <c r="W152" s="42">
        <v>8.6E-3</v>
      </c>
      <c r="X152" s="42">
        <f t="shared" si="44"/>
        <v>8.1550000000000008E-3</v>
      </c>
      <c r="Y152" s="42"/>
      <c r="Z152" s="42">
        <f t="shared" si="45"/>
        <v>6.8847900000000009E-3</v>
      </c>
      <c r="AA152" s="42">
        <f t="shared" si="46"/>
        <v>0.15855671370000002</v>
      </c>
      <c r="AB152" s="25">
        <v>7.1000000000000002E-4</v>
      </c>
      <c r="AC152" s="25">
        <f t="shared" si="47"/>
        <v>4.4500000000000003E-4</v>
      </c>
    </row>
    <row r="153" spans="1:29" s="15" customFormat="1">
      <c r="A153" s="18">
        <v>401</v>
      </c>
      <c r="B153" s="25">
        <v>1E-4</v>
      </c>
      <c r="C153" s="38">
        <v>1.12E-2</v>
      </c>
      <c r="D153" s="38">
        <f t="shared" si="32"/>
        <v>1.081E-2</v>
      </c>
      <c r="E153" s="38"/>
      <c r="F153" s="38">
        <f t="shared" si="33"/>
        <v>6.5127900000000001E-3</v>
      </c>
      <c r="G153" s="38">
        <f t="shared" si="34"/>
        <v>0.1499895537</v>
      </c>
      <c r="H153" s="39">
        <v>1.2800000000000001E-2</v>
      </c>
      <c r="I153" s="39">
        <f t="shared" si="35"/>
        <v>1.2410000000000001E-2</v>
      </c>
      <c r="J153" s="39"/>
      <c r="K153" s="39">
        <f t="shared" si="36"/>
        <v>9.5467900000000012E-3</v>
      </c>
      <c r="L153" s="39">
        <f t="shared" si="37"/>
        <v>0.21986257370000004</v>
      </c>
      <c r="M153" s="40">
        <v>1.3100000000000001E-2</v>
      </c>
      <c r="N153" s="40">
        <f t="shared" si="38"/>
        <v>1.2710000000000001E-2</v>
      </c>
      <c r="O153" s="40"/>
      <c r="P153" s="40">
        <f t="shared" si="39"/>
        <v>9.1367900000000005E-3</v>
      </c>
      <c r="Q153" s="40">
        <f t="shared" si="40"/>
        <v>0.21042027370000002</v>
      </c>
      <c r="R153" s="41">
        <v>1.09E-2</v>
      </c>
      <c r="S153" s="41">
        <f t="shared" si="41"/>
        <v>1.051E-2</v>
      </c>
      <c r="T153" s="41"/>
      <c r="U153" s="41">
        <f t="shared" si="42"/>
        <v>7.2617900000000006E-3</v>
      </c>
      <c r="V153" s="41">
        <f t="shared" si="43"/>
        <v>0.16723902370000002</v>
      </c>
      <c r="W153" s="42">
        <v>8.6E-3</v>
      </c>
      <c r="X153" s="42">
        <f t="shared" si="44"/>
        <v>8.2100000000000003E-3</v>
      </c>
      <c r="Y153" s="42"/>
      <c r="Z153" s="42">
        <f t="shared" si="45"/>
        <v>6.9397900000000004E-3</v>
      </c>
      <c r="AA153" s="42">
        <f t="shared" si="46"/>
        <v>0.15982336370000003</v>
      </c>
      <c r="AB153" s="25">
        <v>6.8000000000000005E-4</v>
      </c>
      <c r="AC153" s="25">
        <f t="shared" si="47"/>
        <v>3.9000000000000005E-4</v>
      </c>
    </row>
    <row r="154" spans="1:29" s="15" customFormat="1">
      <c r="A154" s="18">
        <v>402</v>
      </c>
      <c r="B154" s="25">
        <v>1.3999999999999999E-4</v>
      </c>
      <c r="C154" s="38">
        <v>1.1299999999999999E-2</v>
      </c>
      <c r="D154" s="38">
        <f t="shared" si="32"/>
        <v>1.09E-2</v>
      </c>
      <c r="E154" s="38"/>
      <c r="F154" s="38">
        <f t="shared" si="33"/>
        <v>6.6027899999999999E-3</v>
      </c>
      <c r="G154" s="38">
        <f t="shared" si="34"/>
        <v>0.15206225370000001</v>
      </c>
      <c r="H154" s="39">
        <v>1.2999999999999999E-2</v>
      </c>
      <c r="I154" s="39">
        <f t="shared" si="35"/>
        <v>1.26E-2</v>
      </c>
      <c r="J154" s="39"/>
      <c r="K154" s="39">
        <f t="shared" si="36"/>
        <v>9.7367900000000004E-3</v>
      </c>
      <c r="L154" s="39">
        <f t="shared" si="37"/>
        <v>0.22423827370000002</v>
      </c>
      <c r="M154" s="40">
        <v>1.34E-2</v>
      </c>
      <c r="N154" s="40">
        <f t="shared" si="38"/>
        <v>1.3000000000000001E-2</v>
      </c>
      <c r="O154" s="40"/>
      <c r="P154" s="40">
        <f t="shared" si="39"/>
        <v>9.4267900000000009E-3</v>
      </c>
      <c r="Q154" s="40">
        <f t="shared" si="40"/>
        <v>0.21709897370000003</v>
      </c>
      <c r="R154" s="41">
        <v>1.12E-2</v>
      </c>
      <c r="S154" s="41">
        <f t="shared" si="41"/>
        <v>1.0800000000000001E-2</v>
      </c>
      <c r="T154" s="41"/>
      <c r="U154" s="41">
        <f t="shared" si="42"/>
        <v>7.5517900000000009E-3</v>
      </c>
      <c r="V154" s="41">
        <f t="shared" si="43"/>
        <v>0.17391772370000003</v>
      </c>
      <c r="W154" s="42">
        <v>8.6E-3</v>
      </c>
      <c r="X154" s="42">
        <f t="shared" si="44"/>
        <v>8.2000000000000007E-3</v>
      </c>
      <c r="Y154" s="42"/>
      <c r="Z154" s="42">
        <f t="shared" si="45"/>
        <v>6.9297900000000008E-3</v>
      </c>
      <c r="AA154" s="42">
        <f t="shared" si="46"/>
        <v>0.15959306370000004</v>
      </c>
      <c r="AB154" s="25">
        <v>6.6E-4</v>
      </c>
      <c r="AC154" s="25">
        <f t="shared" si="47"/>
        <v>3.9999999999999996E-4</v>
      </c>
    </row>
    <row r="155" spans="1:29" s="15" customFormat="1">
      <c r="A155" s="18">
        <v>403</v>
      </c>
      <c r="B155" s="25">
        <v>8.0000000000000007E-5</v>
      </c>
      <c r="C155" s="38">
        <v>1.11E-2</v>
      </c>
      <c r="D155" s="38">
        <f t="shared" si="32"/>
        <v>1.0695E-2</v>
      </c>
      <c r="E155" s="38"/>
      <c r="F155" s="38">
        <f t="shared" si="33"/>
        <v>6.3977899999999996E-3</v>
      </c>
      <c r="G155" s="38">
        <f t="shared" si="34"/>
        <v>0.1473411037</v>
      </c>
      <c r="H155" s="39">
        <v>1.2699999999999999E-2</v>
      </c>
      <c r="I155" s="39">
        <f t="shared" si="35"/>
        <v>1.2295E-2</v>
      </c>
      <c r="J155" s="39"/>
      <c r="K155" s="39">
        <f t="shared" si="36"/>
        <v>9.4317900000000007E-3</v>
      </c>
      <c r="L155" s="39">
        <f t="shared" si="37"/>
        <v>0.21721412370000004</v>
      </c>
      <c r="M155" s="40">
        <v>1.2999999999999999E-2</v>
      </c>
      <c r="N155" s="40">
        <f t="shared" si="38"/>
        <v>1.2594999999999999E-2</v>
      </c>
      <c r="O155" s="40"/>
      <c r="P155" s="40">
        <f t="shared" si="39"/>
        <v>9.0217899999999983E-3</v>
      </c>
      <c r="Q155" s="40">
        <f t="shared" si="40"/>
        <v>0.20777182369999997</v>
      </c>
      <c r="R155" s="41">
        <v>1.0999999999999999E-2</v>
      </c>
      <c r="S155" s="41">
        <f t="shared" si="41"/>
        <v>1.0595E-2</v>
      </c>
      <c r="T155" s="41"/>
      <c r="U155" s="41">
        <f t="shared" si="42"/>
        <v>7.3467900000000006E-3</v>
      </c>
      <c r="V155" s="41">
        <f t="shared" si="43"/>
        <v>0.16919657370000002</v>
      </c>
      <c r="W155" s="42">
        <v>8.3999999999999995E-3</v>
      </c>
      <c r="X155" s="42">
        <f t="shared" si="44"/>
        <v>7.9949999999999986E-3</v>
      </c>
      <c r="Y155" s="42"/>
      <c r="Z155" s="42">
        <f t="shared" si="45"/>
        <v>6.7247899999999987E-3</v>
      </c>
      <c r="AA155" s="42">
        <f t="shared" si="46"/>
        <v>0.15487191369999997</v>
      </c>
      <c r="AB155" s="25">
        <v>7.2999999999999996E-4</v>
      </c>
      <c r="AC155" s="25">
        <f t="shared" si="47"/>
        <v>4.0499999999999998E-4</v>
      </c>
    </row>
    <row r="156" spans="1:29" s="15" customFormat="1">
      <c r="A156" s="18">
        <v>404</v>
      </c>
      <c r="B156" s="25">
        <v>1.2999999999999999E-4</v>
      </c>
      <c r="C156" s="38">
        <v>1.0999999999999999E-2</v>
      </c>
      <c r="D156" s="38">
        <f t="shared" si="32"/>
        <v>1.0574999999999999E-2</v>
      </c>
      <c r="E156" s="38"/>
      <c r="F156" s="38">
        <f t="shared" si="33"/>
        <v>6.2777899999999992E-3</v>
      </c>
      <c r="G156" s="38">
        <f t="shared" si="34"/>
        <v>0.1445775037</v>
      </c>
      <c r="H156" s="39">
        <v>1.2699999999999999E-2</v>
      </c>
      <c r="I156" s="39">
        <f t="shared" si="35"/>
        <v>1.2274999999999999E-2</v>
      </c>
      <c r="J156" s="39"/>
      <c r="K156" s="39">
        <f t="shared" si="36"/>
        <v>9.4117899999999997E-3</v>
      </c>
      <c r="L156" s="39">
        <f t="shared" si="37"/>
        <v>0.21675352370000001</v>
      </c>
      <c r="M156" s="40">
        <v>1.3100000000000001E-2</v>
      </c>
      <c r="N156" s="40">
        <f t="shared" si="38"/>
        <v>1.2675000000000001E-2</v>
      </c>
      <c r="O156" s="40"/>
      <c r="P156" s="40">
        <f t="shared" si="39"/>
        <v>9.1017900000000002E-3</v>
      </c>
      <c r="Q156" s="40">
        <f t="shared" si="40"/>
        <v>0.20961422370000002</v>
      </c>
      <c r="R156" s="41">
        <v>1.09E-2</v>
      </c>
      <c r="S156" s="41">
        <f t="shared" si="41"/>
        <v>1.0475E-2</v>
      </c>
      <c r="T156" s="41"/>
      <c r="U156" s="41">
        <f t="shared" si="42"/>
        <v>7.2267900000000003E-3</v>
      </c>
      <c r="V156" s="41">
        <f t="shared" si="43"/>
        <v>0.16643297370000001</v>
      </c>
      <c r="W156" s="42">
        <v>8.3000000000000001E-3</v>
      </c>
      <c r="X156" s="42">
        <f t="shared" si="44"/>
        <v>7.8750000000000001E-3</v>
      </c>
      <c r="Y156" s="42"/>
      <c r="Z156" s="42">
        <f t="shared" si="45"/>
        <v>6.6047900000000001E-3</v>
      </c>
      <c r="AA156" s="42">
        <f t="shared" si="46"/>
        <v>0.1521083137</v>
      </c>
      <c r="AB156" s="25">
        <v>7.2000000000000005E-4</v>
      </c>
      <c r="AC156" s="25">
        <f t="shared" si="47"/>
        <v>4.2500000000000003E-4</v>
      </c>
    </row>
    <row r="157" spans="1:29" s="15" customFormat="1">
      <c r="A157" s="18">
        <v>405</v>
      </c>
      <c r="B157" s="25">
        <v>1.2999999999999999E-4</v>
      </c>
      <c r="C157" s="38">
        <v>1.09E-2</v>
      </c>
      <c r="D157" s="38">
        <f t="shared" si="32"/>
        <v>1.051E-2</v>
      </c>
      <c r="E157" s="38"/>
      <c r="F157" s="38">
        <f t="shared" si="33"/>
        <v>6.2127900000000002E-3</v>
      </c>
      <c r="G157" s="38">
        <f t="shared" si="34"/>
        <v>0.1430805537</v>
      </c>
      <c r="H157" s="39">
        <v>1.2500000000000001E-2</v>
      </c>
      <c r="I157" s="39">
        <f t="shared" si="35"/>
        <v>1.2110000000000001E-2</v>
      </c>
      <c r="J157" s="39"/>
      <c r="K157" s="39">
        <f t="shared" si="36"/>
        <v>9.2467900000000013E-3</v>
      </c>
      <c r="L157" s="39">
        <f t="shared" si="37"/>
        <v>0.21295357370000004</v>
      </c>
      <c r="M157" s="40">
        <v>1.2699999999999999E-2</v>
      </c>
      <c r="N157" s="40">
        <f t="shared" si="38"/>
        <v>1.231E-2</v>
      </c>
      <c r="O157" s="40"/>
      <c r="P157" s="40">
        <f t="shared" si="39"/>
        <v>8.7367899999999995E-3</v>
      </c>
      <c r="Q157" s="40">
        <f t="shared" si="40"/>
        <v>0.2012082737</v>
      </c>
      <c r="R157" s="41">
        <v>1.0699999999999999E-2</v>
      </c>
      <c r="S157" s="41">
        <f t="shared" si="41"/>
        <v>1.031E-2</v>
      </c>
      <c r="T157" s="41"/>
      <c r="U157" s="41">
        <f t="shared" si="42"/>
        <v>7.0617900000000001E-3</v>
      </c>
      <c r="V157" s="41">
        <f t="shared" si="43"/>
        <v>0.16263302370000002</v>
      </c>
      <c r="W157" s="42">
        <v>8.2000000000000007E-3</v>
      </c>
      <c r="X157" s="42">
        <f t="shared" si="44"/>
        <v>7.810000000000001E-3</v>
      </c>
      <c r="Y157" s="42"/>
      <c r="Z157" s="42">
        <f t="shared" si="45"/>
        <v>6.5397900000000011E-3</v>
      </c>
      <c r="AA157" s="42">
        <f t="shared" si="46"/>
        <v>0.15061136370000003</v>
      </c>
      <c r="AB157" s="25">
        <v>6.4999999999999997E-4</v>
      </c>
      <c r="AC157" s="25">
        <f t="shared" si="47"/>
        <v>3.8999999999999999E-4</v>
      </c>
    </row>
    <row r="158" spans="1:29" s="15" customFormat="1">
      <c r="A158" s="18">
        <v>406</v>
      </c>
      <c r="B158" s="25">
        <v>1.7000000000000001E-4</v>
      </c>
      <c r="C158" s="38">
        <v>1.09E-2</v>
      </c>
      <c r="D158" s="38">
        <f t="shared" si="32"/>
        <v>1.048E-2</v>
      </c>
      <c r="E158" s="38"/>
      <c r="F158" s="38">
        <f t="shared" si="33"/>
        <v>6.1827899999999996E-3</v>
      </c>
      <c r="G158" s="38">
        <f t="shared" si="34"/>
        <v>0.14238965370000001</v>
      </c>
      <c r="H158" s="39">
        <v>1.24E-2</v>
      </c>
      <c r="I158" s="39">
        <f t="shared" si="35"/>
        <v>1.1979999999999999E-2</v>
      </c>
      <c r="J158" s="39"/>
      <c r="K158" s="39">
        <f t="shared" si="36"/>
        <v>9.1167899999999996E-3</v>
      </c>
      <c r="L158" s="39">
        <f t="shared" si="37"/>
        <v>0.20995967369999999</v>
      </c>
      <c r="M158" s="40">
        <v>1.29E-2</v>
      </c>
      <c r="N158" s="40">
        <f t="shared" si="38"/>
        <v>1.248E-2</v>
      </c>
      <c r="O158" s="40"/>
      <c r="P158" s="40">
        <f t="shared" si="39"/>
        <v>8.9067899999999995E-3</v>
      </c>
      <c r="Q158" s="40">
        <f t="shared" si="40"/>
        <v>0.2051233737</v>
      </c>
      <c r="R158" s="41">
        <v>1.09E-2</v>
      </c>
      <c r="S158" s="41">
        <f t="shared" si="41"/>
        <v>1.048E-2</v>
      </c>
      <c r="T158" s="41"/>
      <c r="U158" s="41">
        <f t="shared" si="42"/>
        <v>7.2317900000000001E-3</v>
      </c>
      <c r="V158" s="41">
        <f t="shared" si="43"/>
        <v>0.16654812370000002</v>
      </c>
      <c r="W158" s="42">
        <v>8.3000000000000001E-3</v>
      </c>
      <c r="X158" s="42">
        <f t="shared" si="44"/>
        <v>7.8799999999999999E-3</v>
      </c>
      <c r="Y158" s="42"/>
      <c r="Z158" s="42">
        <f t="shared" si="45"/>
        <v>6.6097899999999999E-3</v>
      </c>
      <c r="AA158" s="42">
        <f t="shared" si="46"/>
        <v>0.15222346370000001</v>
      </c>
      <c r="AB158" s="25">
        <v>6.7000000000000002E-4</v>
      </c>
      <c r="AC158" s="25">
        <f t="shared" si="47"/>
        <v>4.2000000000000002E-4</v>
      </c>
    </row>
    <row r="159" spans="1:29" s="15" customFormat="1">
      <c r="A159" s="18">
        <v>407</v>
      </c>
      <c r="B159" s="25">
        <v>9.0000000000000006E-5</v>
      </c>
      <c r="C159" s="38">
        <v>1.09E-2</v>
      </c>
      <c r="D159" s="38">
        <f t="shared" si="32"/>
        <v>1.0540000000000001E-2</v>
      </c>
      <c r="E159" s="38"/>
      <c r="F159" s="38">
        <f t="shared" si="33"/>
        <v>6.2427900000000007E-3</v>
      </c>
      <c r="G159" s="38">
        <f t="shared" si="34"/>
        <v>0.14377145370000002</v>
      </c>
      <c r="H159" s="39">
        <v>1.24E-2</v>
      </c>
      <c r="I159" s="39">
        <f t="shared" si="35"/>
        <v>1.204E-2</v>
      </c>
      <c r="J159" s="39"/>
      <c r="K159" s="39">
        <f t="shared" si="36"/>
        <v>9.1767900000000006E-3</v>
      </c>
      <c r="L159" s="39">
        <f t="shared" si="37"/>
        <v>0.21134147370000003</v>
      </c>
      <c r="M159" s="40">
        <v>1.26E-2</v>
      </c>
      <c r="N159" s="40">
        <f t="shared" si="38"/>
        <v>1.2240000000000001E-2</v>
      </c>
      <c r="O159" s="40"/>
      <c r="P159" s="40">
        <f t="shared" si="39"/>
        <v>8.6667900000000006E-3</v>
      </c>
      <c r="Q159" s="40">
        <f t="shared" si="40"/>
        <v>0.19959617370000002</v>
      </c>
      <c r="R159" s="41">
        <v>1.0699999999999999E-2</v>
      </c>
      <c r="S159" s="41">
        <f t="shared" si="41"/>
        <v>1.034E-2</v>
      </c>
      <c r="T159" s="41"/>
      <c r="U159" s="41">
        <f t="shared" si="42"/>
        <v>7.0917900000000006E-3</v>
      </c>
      <c r="V159" s="41">
        <f t="shared" si="43"/>
        <v>0.16332392370000001</v>
      </c>
      <c r="W159" s="42">
        <v>8.2000000000000007E-3</v>
      </c>
      <c r="X159" s="42">
        <f t="shared" si="44"/>
        <v>7.8400000000000015E-3</v>
      </c>
      <c r="Y159" s="42"/>
      <c r="Z159" s="42">
        <f t="shared" si="45"/>
        <v>6.5697900000000016E-3</v>
      </c>
      <c r="AA159" s="42">
        <f t="shared" si="46"/>
        <v>0.15130226370000005</v>
      </c>
      <c r="AB159" s="25">
        <v>6.3000000000000003E-4</v>
      </c>
      <c r="AC159" s="25">
        <f t="shared" si="47"/>
        <v>3.6000000000000002E-4</v>
      </c>
    </row>
    <row r="160" spans="1:29" s="15" customFormat="1">
      <c r="A160" s="18">
        <v>408</v>
      </c>
      <c r="B160" s="25">
        <v>1.2999999999999999E-4</v>
      </c>
      <c r="C160" s="38">
        <v>1.0800000000000001E-2</v>
      </c>
      <c r="D160" s="38">
        <f t="shared" si="32"/>
        <v>1.0410000000000001E-2</v>
      </c>
      <c r="E160" s="38"/>
      <c r="F160" s="38">
        <f t="shared" si="33"/>
        <v>6.1127900000000008E-3</v>
      </c>
      <c r="G160" s="38">
        <f t="shared" si="34"/>
        <v>0.14077755370000003</v>
      </c>
      <c r="H160" s="39">
        <v>1.24E-2</v>
      </c>
      <c r="I160" s="39">
        <f t="shared" si="35"/>
        <v>1.201E-2</v>
      </c>
      <c r="J160" s="39"/>
      <c r="K160" s="39">
        <f t="shared" si="36"/>
        <v>9.1467900000000001E-3</v>
      </c>
      <c r="L160" s="39">
        <f t="shared" si="37"/>
        <v>0.21065057370000001</v>
      </c>
      <c r="M160" s="40">
        <v>1.2699999999999999E-2</v>
      </c>
      <c r="N160" s="40">
        <f t="shared" si="38"/>
        <v>1.231E-2</v>
      </c>
      <c r="O160" s="40"/>
      <c r="P160" s="40">
        <f t="shared" si="39"/>
        <v>8.7367899999999995E-3</v>
      </c>
      <c r="Q160" s="40">
        <f t="shared" si="40"/>
        <v>0.2012082737</v>
      </c>
      <c r="R160" s="41">
        <v>1.0699999999999999E-2</v>
      </c>
      <c r="S160" s="41">
        <f t="shared" si="41"/>
        <v>1.031E-2</v>
      </c>
      <c r="T160" s="41"/>
      <c r="U160" s="41">
        <f t="shared" si="42"/>
        <v>7.0617900000000001E-3</v>
      </c>
      <c r="V160" s="41">
        <f t="shared" si="43"/>
        <v>0.16263302370000002</v>
      </c>
      <c r="W160" s="42">
        <v>8.0999999999999996E-3</v>
      </c>
      <c r="X160" s="42">
        <f t="shared" si="44"/>
        <v>7.7099999999999998E-3</v>
      </c>
      <c r="Y160" s="42"/>
      <c r="Z160" s="42">
        <f t="shared" si="45"/>
        <v>6.4397899999999999E-3</v>
      </c>
      <c r="AA160" s="42">
        <f t="shared" si="46"/>
        <v>0.1483083637</v>
      </c>
      <c r="AB160" s="25">
        <v>6.4999999999999997E-4</v>
      </c>
      <c r="AC160" s="25">
        <f t="shared" si="47"/>
        <v>3.8999999999999999E-4</v>
      </c>
    </row>
    <row r="161" spans="1:29" s="15" customFormat="1">
      <c r="A161" s="18">
        <v>409</v>
      </c>
      <c r="B161" s="25">
        <v>1.6000000000000001E-4</v>
      </c>
      <c r="C161" s="38">
        <v>1.0699999999999999E-2</v>
      </c>
      <c r="D161" s="38">
        <f t="shared" si="32"/>
        <v>1.0274999999999999E-2</v>
      </c>
      <c r="E161" s="38"/>
      <c r="F161" s="38">
        <f t="shared" si="33"/>
        <v>5.9777899999999993E-3</v>
      </c>
      <c r="G161" s="38">
        <f t="shared" si="34"/>
        <v>0.1376685037</v>
      </c>
      <c r="H161" s="39">
        <v>1.2200000000000001E-2</v>
      </c>
      <c r="I161" s="39">
        <f t="shared" si="35"/>
        <v>1.1775000000000001E-2</v>
      </c>
      <c r="J161" s="39"/>
      <c r="K161" s="39">
        <f t="shared" si="36"/>
        <v>8.911790000000001E-3</v>
      </c>
      <c r="L161" s="39">
        <f t="shared" si="37"/>
        <v>0.20523852370000004</v>
      </c>
      <c r="M161" s="40">
        <v>1.24E-2</v>
      </c>
      <c r="N161" s="40">
        <f t="shared" si="38"/>
        <v>1.1975E-2</v>
      </c>
      <c r="O161" s="40"/>
      <c r="P161" s="40">
        <f t="shared" si="39"/>
        <v>8.4017899999999993E-3</v>
      </c>
      <c r="Q161" s="40">
        <f t="shared" si="40"/>
        <v>0.19349322369999999</v>
      </c>
      <c r="R161" s="41">
        <v>1.04E-2</v>
      </c>
      <c r="S161" s="41">
        <f t="shared" si="41"/>
        <v>9.9749999999999995E-3</v>
      </c>
      <c r="T161" s="41"/>
      <c r="U161" s="41">
        <f t="shared" si="42"/>
        <v>6.7267899999999999E-3</v>
      </c>
      <c r="V161" s="41">
        <f t="shared" si="43"/>
        <v>0.15491797370000002</v>
      </c>
      <c r="W161" s="42">
        <v>8.0000000000000002E-3</v>
      </c>
      <c r="X161" s="42">
        <f t="shared" si="44"/>
        <v>7.5750000000000001E-3</v>
      </c>
      <c r="Y161" s="42"/>
      <c r="Z161" s="42">
        <f t="shared" si="45"/>
        <v>6.3047900000000002E-3</v>
      </c>
      <c r="AA161" s="42">
        <f t="shared" si="46"/>
        <v>0.1451993137</v>
      </c>
      <c r="AB161" s="25">
        <v>6.8999999999999997E-4</v>
      </c>
      <c r="AC161" s="25">
        <f t="shared" si="47"/>
        <v>4.2499999999999998E-4</v>
      </c>
    </row>
    <row r="162" spans="1:29" s="15" customFormat="1">
      <c r="A162" s="18">
        <v>410</v>
      </c>
      <c r="B162" s="25">
        <v>1.6000000000000001E-4</v>
      </c>
      <c r="C162" s="38">
        <v>1.06E-2</v>
      </c>
      <c r="D162" s="38">
        <f t="shared" si="32"/>
        <v>1.0215E-2</v>
      </c>
      <c r="E162" s="38"/>
      <c r="F162" s="38">
        <f t="shared" si="33"/>
        <v>5.91779E-3</v>
      </c>
      <c r="G162" s="38">
        <f t="shared" si="34"/>
        <v>0.13628670370000001</v>
      </c>
      <c r="H162" s="39">
        <v>1.2200000000000001E-2</v>
      </c>
      <c r="I162" s="39">
        <f t="shared" si="35"/>
        <v>1.1815000000000001E-2</v>
      </c>
      <c r="J162" s="39"/>
      <c r="K162" s="39">
        <f t="shared" si="36"/>
        <v>8.9517900000000011E-3</v>
      </c>
      <c r="L162" s="39">
        <f t="shared" si="37"/>
        <v>0.20615972370000005</v>
      </c>
      <c r="M162" s="40">
        <v>1.2500000000000001E-2</v>
      </c>
      <c r="N162" s="40">
        <f t="shared" si="38"/>
        <v>1.2115000000000001E-2</v>
      </c>
      <c r="O162" s="40"/>
      <c r="P162" s="40">
        <f t="shared" si="39"/>
        <v>8.5417900000000005E-3</v>
      </c>
      <c r="Q162" s="40">
        <f t="shared" si="40"/>
        <v>0.19671742370000003</v>
      </c>
      <c r="R162" s="41">
        <v>1.0500000000000001E-2</v>
      </c>
      <c r="S162" s="41">
        <f t="shared" si="41"/>
        <v>1.0115000000000001E-2</v>
      </c>
      <c r="T162" s="41"/>
      <c r="U162" s="41">
        <f t="shared" si="42"/>
        <v>6.8667900000000011E-3</v>
      </c>
      <c r="V162" s="41">
        <f t="shared" si="43"/>
        <v>0.15814217370000003</v>
      </c>
      <c r="W162" s="42">
        <v>8.0000000000000002E-3</v>
      </c>
      <c r="X162" s="42">
        <f t="shared" si="44"/>
        <v>7.6150000000000002E-3</v>
      </c>
      <c r="Y162" s="42"/>
      <c r="Z162" s="42">
        <f t="shared" si="45"/>
        <v>6.3447900000000003E-3</v>
      </c>
      <c r="AA162" s="42">
        <f t="shared" si="46"/>
        <v>0.14612051370000001</v>
      </c>
      <c r="AB162" s="25">
        <v>6.0999999999999997E-4</v>
      </c>
      <c r="AC162" s="25">
        <f t="shared" si="47"/>
        <v>3.8499999999999998E-4</v>
      </c>
    </row>
    <row r="163" spans="1:29" s="15" customFormat="1">
      <c r="A163" s="18">
        <v>411</v>
      </c>
      <c r="B163" s="25">
        <v>8.0000000000000007E-5</v>
      </c>
      <c r="C163" s="38">
        <v>1.06E-2</v>
      </c>
      <c r="D163" s="38">
        <f t="shared" si="32"/>
        <v>1.0215E-2</v>
      </c>
      <c r="E163" s="38"/>
      <c r="F163" s="38">
        <f t="shared" si="33"/>
        <v>5.91779E-3</v>
      </c>
      <c r="G163" s="38">
        <f t="shared" si="34"/>
        <v>0.13628670370000001</v>
      </c>
      <c r="H163" s="39">
        <v>1.21E-2</v>
      </c>
      <c r="I163" s="39">
        <f t="shared" si="35"/>
        <v>1.1715E-2</v>
      </c>
      <c r="J163" s="39"/>
      <c r="K163" s="39">
        <f t="shared" si="36"/>
        <v>8.85179E-3</v>
      </c>
      <c r="L163" s="39">
        <f t="shared" si="37"/>
        <v>0.20385672370000002</v>
      </c>
      <c r="M163" s="40">
        <v>1.2200000000000001E-2</v>
      </c>
      <c r="N163" s="40">
        <f t="shared" si="38"/>
        <v>1.1815000000000001E-2</v>
      </c>
      <c r="O163" s="40"/>
      <c r="P163" s="40">
        <f t="shared" si="39"/>
        <v>8.2417900000000006E-3</v>
      </c>
      <c r="Q163" s="40">
        <f t="shared" si="40"/>
        <v>0.18980842370000003</v>
      </c>
      <c r="R163" s="41">
        <v>1.04E-2</v>
      </c>
      <c r="S163" s="41">
        <f t="shared" si="41"/>
        <v>1.0015E-2</v>
      </c>
      <c r="T163" s="41"/>
      <c r="U163" s="41">
        <f t="shared" si="42"/>
        <v>6.76679E-3</v>
      </c>
      <c r="V163" s="41">
        <f t="shared" si="43"/>
        <v>0.1558391737</v>
      </c>
      <c r="W163" s="42">
        <v>7.9000000000000008E-3</v>
      </c>
      <c r="X163" s="42">
        <f t="shared" si="44"/>
        <v>7.5150000000000008E-3</v>
      </c>
      <c r="Y163" s="42"/>
      <c r="Z163" s="42">
        <f t="shared" si="45"/>
        <v>6.2447900000000009E-3</v>
      </c>
      <c r="AA163" s="42">
        <f t="shared" si="46"/>
        <v>0.14381751370000004</v>
      </c>
      <c r="AB163" s="25">
        <v>6.8999999999999997E-4</v>
      </c>
      <c r="AC163" s="25">
        <f t="shared" si="47"/>
        <v>3.8499999999999998E-4</v>
      </c>
    </row>
    <row r="164" spans="1:29" s="15" customFormat="1">
      <c r="A164" s="18">
        <v>412</v>
      </c>
      <c r="B164" s="25">
        <v>2.1000000000000001E-4</v>
      </c>
      <c r="C164" s="38">
        <v>1.04E-2</v>
      </c>
      <c r="D164" s="38">
        <f t="shared" si="32"/>
        <v>9.9649999999999999E-3</v>
      </c>
      <c r="E164" s="38"/>
      <c r="F164" s="38">
        <f t="shared" si="33"/>
        <v>5.6677899999999998E-3</v>
      </c>
      <c r="G164" s="38">
        <f t="shared" si="34"/>
        <v>0.13052920370000001</v>
      </c>
      <c r="H164" s="39">
        <v>1.18E-2</v>
      </c>
      <c r="I164" s="39">
        <f t="shared" si="35"/>
        <v>1.1365E-2</v>
      </c>
      <c r="J164" s="39"/>
      <c r="K164" s="39">
        <f t="shared" si="36"/>
        <v>8.5017900000000004E-3</v>
      </c>
      <c r="L164" s="39">
        <f t="shared" si="37"/>
        <v>0.19579622370000002</v>
      </c>
      <c r="M164" s="40">
        <v>1.23E-2</v>
      </c>
      <c r="N164" s="40">
        <f t="shared" si="38"/>
        <v>1.1865000000000001E-2</v>
      </c>
      <c r="O164" s="40"/>
      <c r="P164" s="40">
        <f t="shared" si="39"/>
        <v>8.2917900000000003E-3</v>
      </c>
      <c r="Q164" s="40">
        <f t="shared" si="40"/>
        <v>0.19095992370000001</v>
      </c>
      <c r="R164" s="41">
        <v>1.04E-2</v>
      </c>
      <c r="S164" s="41">
        <f t="shared" si="41"/>
        <v>9.9649999999999999E-3</v>
      </c>
      <c r="T164" s="41"/>
      <c r="U164" s="41">
        <f t="shared" si="42"/>
        <v>6.7167900000000003E-3</v>
      </c>
      <c r="V164" s="41">
        <f t="shared" si="43"/>
        <v>0.1546876737</v>
      </c>
      <c r="W164" s="42">
        <v>7.7999999999999996E-3</v>
      </c>
      <c r="X164" s="42">
        <f t="shared" si="44"/>
        <v>7.365E-3</v>
      </c>
      <c r="Y164" s="42"/>
      <c r="Z164" s="42">
        <f t="shared" si="45"/>
        <v>6.0947900000000001E-3</v>
      </c>
      <c r="AA164" s="42">
        <f t="shared" si="46"/>
        <v>0.14036301370000001</v>
      </c>
      <c r="AB164" s="25">
        <v>6.6E-4</v>
      </c>
      <c r="AC164" s="25">
        <f t="shared" si="47"/>
        <v>4.35E-4</v>
      </c>
    </row>
    <row r="165" spans="1:29" s="15" customFormat="1">
      <c r="A165" s="18">
        <v>413</v>
      </c>
      <c r="B165" s="25">
        <v>1.4999999999999999E-4</v>
      </c>
      <c r="C165" s="38">
        <v>1.04E-2</v>
      </c>
      <c r="D165" s="38">
        <f t="shared" si="32"/>
        <v>9.9749999999999995E-3</v>
      </c>
      <c r="E165" s="38"/>
      <c r="F165" s="38">
        <f t="shared" si="33"/>
        <v>5.6777899999999994E-3</v>
      </c>
      <c r="G165" s="38">
        <f t="shared" si="34"/>
        <v>0.1307595037</v>
      </c>
      <c r="H165" s="39">
        <v>1.1900000000000001E-2</v>
      </c>
      <c r="I165" s="39">
        <f t="shared" si="35"/>
        <v>1.1475000000000001E-2</v>
      </c>
      <c r="J165" s="39"/>
      <c r="K165" s="39">
        <f t="shared" si="36"/>
        <v>8.6117900000000011E-3</v>
      </c>
      <c r="L165" s="39">
        <f t="shared" si="37"/>
        <v>0.19832952370000004</v>
      </c>
      <c r="M165" s="40">
        <v>1.21E-2</v>
      </c>
      <c r="N165" s="40">
        <f t="shared" si="38"/>
        <v>1.1675E-2</v>
      </c>
      <c r="O165" s="40"/>
      <c r="P165" s="40">
        <f t="shared" si="39"/>
        <v>8.1017899999999993E-3</v>
      </c>
      <c r="Q165" s="40">
        <f t="shared" si="40"/>
        <v>0.1865842237</v>
      </c>
      <c r="R165" s="41">
        <v>1.0200000000000001E-2</v>
      </c>
      <c r="S165" s="41">
        <f t="shared" si="41"/>
        <v>9.7750000000000007E-3</v>
      </c>
      <c r="T165" s="41"/>
      <c r="U165" s="41">
        <f t="shared" si="42"/>
        <v>6.5267900000000011E-3</v>
      </c>
      <c r="V165" s="41">
        <f t="shared" si="43"/>
        <v>0.15031197370000005</v>
      </c>
      <c r="W165" s="42">
        <v>7.7000000000000002E-3</v>
      </c>
      <c r="X165" s="42">
        <f t="shared" si="44"/>
        <v>7.2750000000000002E-3</v>
      </c>
      <c r="Y165" s="42"/>
      <c r="Z165" s="42">
        <f t="shared" si="45"/>
        <v>6.0047900000000003E-3</v>
      </c>
      <c r="AA165" s="42">
        <f t="shared" si="46"/>
        <v>0.1382903137</v>
      </c>
      <c r="AB165" s="25">
        <v>6.9999999999999999E-4</v>
      </c>
      <c r="AC165" s="25">
        <f t="shared" si="47"/>
        <v>4.2499999999999998E-4</v>
      </c>
    </row>
    <row r="166" spans="1:29" s="15" customFormat="1">
      <c r="A166" s="18">
        <v>414</v>
      </c>
      <c r="B166" s="25">
        <v>9.0000000000000006E-5</v>
      </c>
      <c r="C166" s="38">
        <v>1.03E-2</v>
      </c>
      <c r="D166" s="38">
        <f t="shared" si="32"/>
        <v>9.9349999999999994E-3</v>
      </c>
      <c r="E166" s="38"/>
      <c r="F166" s="38">
        <f t="shared" si="33"/>
        <v>5.6377899999999993E-3</v>
      </c>
      <c r="G166" s="38">
        <f t="shared" si="34"/>
        <v>0.12983830369999999</v>
      </c>
      <c r="H166" s="39">
        <v>1.18E-2</v>
      </c>
      <c r="I166" s="39">
        <f t="shared" si="35"/>
        <v>1.1434999999999999E-2</v>
      </c>
      <c r="J166" s="39"/>
      <c r="K166" s="39">
        <f t="shared" si="36"/>
        <v>8.5717899999999993E-3</v>
      </c>
      <c r="L166" s="39">
        <f t="shared" si="37"/>
        <v>0.1974083237</v>
      </c>
      <c r="M166" s="40">
        <v>1.23E-2</v>
      </c>
      <c r="N166" s="40">
        <f t="shared" si="38"/>
        <v>1.1934999999999999E-2</v>
      </c>
      <c r="O166" s="40"/>
      <c r="P166" s="40">
        <f t="shared" si="39"/>
        <v>8.3617899999999992E-3</v>
      </c>
      <c r="Q166" s="40">
        <f t="shared" si="40"/>
        <v>0.19257202369999998</v>
      </c>
      <c r="R166" s="41">
        <v>1.03E-2</v>
      </c>
      <c r="S166" s="41">
        <f t="shared" si="41"/>
        <v>9.9349999999999994E-3</v>
      </c>
      <c r="T166" s="41"/>
      <c r="U166" s="41">
        <f t="shared" si="42"/>
        <v>6.6867899999999997E-3</v>
      </c>
      <c r="V166" s="41">
        <f t="shared" si="43"/>
        <v>0.15399677370000001</v>
      </c>
      <c r="W166" s="42">
        <v>7.7999999999999996E-3</v>
      </c>
      <c r="X166" s="42">
        <f t="shared" si="44"/>
        <v>7.4349999999999998E-3</v>
      </c>
      <c r="Y166" s="42"/>
      <c r="Z166" s="42">
        <f t="shared" si="45"/>
        <v>6.1647899999999999E-3</v>
      </c>
      <c r="AA166" s="42">
        <f t="shared" si="46"/>
        <v>0.14197511370000002</v>
      </c>
      <c r="AB166" s="25">
        <v>6.4000000000000005E-4</v>
      </c>
      <c r="AC166" s="25">
        <f t="shared" si="47"/>
        <v>3.6500000000000004E-4</v>
      </c>
    </row>
    <row r="167" spans="1:29" s="15" customFormat="1">
      <c r="A167" s="18">
        <v>415</v>
      </c>
      <c r="B167" s="25">
        <v>5.0000000000000002E-5</v>
      </c>
      <c r="C167" s="38">
        <v>1.03E-2</v>
      </c>
      <c r="D167" s="38">
        <f t="shared" si="32"/>
        <v>9.9150000000000002E-3</v>
      </c>
      <c r="E167" s="38"/>
      <c r="F167" s="38">
        <f t="shared" si="33"/>
        <v>5.6177900000000001E-3</v>
      </c>
      <c r="G167" s="38">
        <f t="shared" si="34"/>
        <v>0.12937770370000001</v>
      </c>
      <c r="H167" s="39">
        <v>1.17E-2</v>
      </c>
      <c r="I167" s="39">
        <f t="shared" si="35"/>
        <v>1.1315E-2</v>
      </c>
      <c r="J167" s="39"/>
      <c r="K167" s="39">
        <f t="shared" si="36"/>
        <v>8.4517900000000007E-3</v>
      </c>
      <c r="L167" s="39">
        <f t="shared" si="37"/>
        <v>0.19464472370000002</v>
      </c>
      <c r="M167" s="40">
        <v>1.2E-2</v>
      </c>
      <c r="N167" s="40">
        <f t="shared" si="38"/>
        <v>1.1615E-2</v>
      </c>
      <c r="O167" s="40"/>
      <c r="P167" s="40">
        <f t="shared" si="39"/>
        <v>8.04179E-3</v>
      </c>
      <c r="Q167" s="40">
        <f t="shared" si="40"/>
        <v>0.18520242370000001</v>
      </c>
      <c r="R167" s="41">
        <v>0.01</v>
      </c>
      <c r="S167" s="41">
        <f t="shared" si="41"/>
        <v>9.6150000000000003E-3</v>
      </c>
      <c r="T167" s="41"/>
      <c r="U167" s="41">
        <f t="shared" si="42"/>
        <v>6.3667900000000006E-3</v>
      </c>
      <c r="V167" s="41">
        <f t="shared" si="43"/>
        <v>0.14662717370000003</v>
      </c>
      <c r="W167" s="42">
        <v>7.6E-3</v>
      </c>
      <c r="X167" s="42">
        <f t="shared" si="44"/>
        <v>7.2150000000000001E-3</v>
      </c>
      <c r="Y167" s="42"/>
      <c r="Z167" s="42">
        <f t="shared" si="45"/>
        <v>5.9447900000000001E-3</v>
      </c>
      <c r="AA167" s="42">
        <f t="shared" si="46"/>
        <v>0.13690851370000001</v>
      </c>
      <c r="AB167" s="25">
        <v>7.2000000000000005E-4</v>
      </c>
      <c r="AC167" s="25">
        <f t="shared" si="47"/>
        <v>3.8500000000000003E-4</v>
      </c>
    </row>
    <row r="168" spans="1:29" s="15" customFormat="1">
      <c r="A168" s="18">
        <v>416</v>
      </c>
      <c r="B168" s="25">
        <v>1.6000000000000001E-4</v>
      </c>
      <c r="C168" s="38">
        <v>1.03E-2</v>
      </c>
      <c r="D168" s="38">
        <f t="shared" si="32"/>
        <v>9.8600000000000007E-3</v>
      </c>
      <c r="E168" s="38"/>
      <c r="F168" s="38">
        <f t="shared" si="33"/>
        <v>5.5627900000000006E-3</v>
      </c>
      <c r="G168" s="38">
        <f t="shared" si="34"/>
        <v>0.12811105370000003</v>
      </c>
      <c r="H168" s="39">
        <v>1.1599999999999999E-2</v>
      </c>
      <c r="I168" s="39">
        <f t="shared" si="35"/>
        <v>1.116E-2</v>
      </c>
      <c r="J168" s="39"/>
      <c r="K168" s="39">
        <f t="shared" si="36"/>
        <v>8.2967900000000001E-3</v>
      </c>
      <c r="L168" s="39">
        <f t="shared" si="37"/>
        <v>0.19107507370000001</v>
      </c>
      <c r="M168" s="40">
        <v>1.2E-2</v>
      </c>
      <c r="N168" s="40">
        <f t="shared" si="38"/>
        <v>1.1560000000000001E-2</v>
      </c>
      <c r="O168" s="40"/>
      <c r="P168" s="40">
        <f t="shared" si="39"/>
        <v>7.9867900000000006E-3</v>
      </c>
      <c r="Q168" s="40">
        <f t="shared" si="40"/>
        <v>0.18393577370000003</v>
      </c>
      <c r="R168" s="41">
        <v>1.0200000000000001E-2</v>
      </c>
      <c r="S168" s="41">
        <f t="shared" si="41"/>
        <v>9.7600000000000013E-3</v>
      </c>
      <c r="T168" s="41"/>
      <c r="U168" s="41">
        <f t="shared" si="42"/>
        <v>6.5117900000000017E-3</v>
      </c>
      <c r="V168" s="41">
        <f t="shared" si="43"/>
        <v>0.14996652370000005</v>
      </c>
      <c r="W168" s="42">
        <v>7.4999999999999997E-3</v>
      </c>
      <c r="X168" s="42">
        <f t="shared" si="44"/>
        <v>7.0599999999999994E-3</v>
      </c>
      <c r="Y168" s="42"/>
      <c r="Z168" s="42">
        <f t="shared" si="45"/>
        <v>5.7897899999999995E-3</v>
      </c>
      <c r="AA168" s="42">
        <f t="shared" si="46"/>
        <v>0.1333388637</v>
      </c>
      <c r="AB168" s="25">
        <v>7.2000000000000005E-4</v>
      </c>
      <c r="AC168" s="25">
        <f t="shared" si="47"/>
        <v>4.4000000000000002E-4</v>
      </c>
    </row>
    <row r="169" spans="1:29" s="15" customFormat="1">
      <c r="A169" s="18">
        <v>417</v>
      </c>
      <c r="B169" s="25">
        <v>1.4999999999999999E-4</v>
      </c>
      <c r="C169" s="38">
        <v>1.0200000000000001E-2</v>
      </c>
      <c r="D169" s="38">
        <f t="shared" si="32"/>
        <v>9.7650000000000011E-3</v>
      </c>
      <c r="E169" s="38"/>
      <c r="F169" s="38">
        <f t="shared" si="33"/>
        <v>5.467790000000001E-3</v>
      </c>
      <c r="G169" s="38">
        <f t="shared" si="34"/>
        <v>0.12592320370000004</v>
      </c>
      <c r="H169" s="39">
        <v>1.15E-2</v>
      </c>
      <c r="I169" s="39">
        <f t="shared" si="35"/>
        <v>1.1065E-2</v>
      </c>
      <c r="J169" s="39"/>
      <c r="K169" s="39">
        <f t="shared" si="36"/>
        <v>8.2017900000000005E-3</v>
      </c>
      <c r="L169" s="39">
        <f t="shared" si="37"/>
        <v>0.18888722370000002</v>
      </c>
      <c r="M169" s="40">
        <v>1.18E-2</v>
      </c>
      <c r="N169" s="40">
        <f t="shared" si="38"/>
        <v>1.1365E-2</v>
      </c>
      <c r="O169" s="40"/>
      <c r="P169" s="40">
        <f t="shared" si="39"/>
        <v>7.7917899999999998E-3</v>
      </c>
      <c r="Q169" s="40">
        <f t="shared" si="40"/>
        <v>0.17944492370000001</v>
      </c>
      <c r="R169" s="41">
        <v>9.9000000000000008E-3</v>
      </c>
      <c r="S169" s="41">
        <f t="shared" si="41"/>
        <v>9.4650000000000012E-3</v>
      </c>
      <c r="T169" s="41"/>
      <c r="U169" s="41">
        <f t="shared" si="42"/>
        <v>6.2167900000000016E-3</v>
      </c>
      <c r="V169" s="41">
        <f t="shared" si="43"/>
        <v>0.14317267370000003</v>
      </c>
      <c r="W169" s="42">
        <v>7.4999999999999997E-3</v>
      </c>
      <c r="X169" s="42">
        <f t="shared" si="44"/>
        <v>7.0650000000000001E-3</v>
      </c>
      <c r="Y169" s="42"/>
      <c r="Z169" s="42">
        <f t="shared" si="45"/>
        <v>5.7947900000000002E-3</v>
      </c>
      <c r="AA169" s="42">
        <f t="shared" si="46"/>
        <v>0.13345401370000001</v>
      </c>
      <c r="AB169" s="25">
        <v>7.2000000000000005E-4</v>
      </c>
      <c r="AC169" s="25">
        <f t="shared" si="47"/>
        <v>4.35E-4</v>
      </c>
    </row>
    <row r="170" spans="1:29" s="15" customFormat="1">
      <c r="A170" s="18">
        <v>418</v>
      </c>
      <c r="B170" s="25">
        <v>2.0000000000000001E-4</v>
      </c>
      <c r="C170" s="38">
        <v>1.01E-2</v>
      </c>
      <c r="D170" s="38">
        <f t="shared" si="32"/>
        <v>9.6550000000000004E-3</v>
      </c>
      <c r="E170" s="38"/>
      <c r="F170" s="38">
        <f t="shared" si="33"/>
        <v>5.3577900000000003E-3</v>
      </c>
      <c r="G170" s="38">
        <f t="shared" si="34"/>
        <v>0.12338990370000001</v>
      </c>
      <c r="H170" s="39">
        <v>1.14E-2</v>
      </c>
      <c r="I170" s="39">
        <f t="shared" si="35"/>
        <v>1.0955000000000001E-2</v>
      </c>
      <c r="J170" s="39"/>
      <c r="K170" s="39">
        <f t="shared" si="36"/>
        <v>8.0917900000000015E-3</v>
      </c>
      <c r="L170" s="39">
        <f t="shared" si="37"/>
        <v>0.18635392370000003</v>
      </c>
      <c r="M170" s="40">
        <v>1.1900000000000001E-2</v>
      </c>
      <c r="N170" s="40">
        <f t="shared" si="38"/>
        <v>1.1455000000000002E-2</v>
      </c>
      <c r="O170" s="40"/>
      <c r="P170" s="40">
        <f t="shared" si="39"/>
        <v>7.8817900000000014E-3</v>
      </c>
      <c r="Q170" s="40">
        <f t="shared" si="40"/>
        <v>0.18151762370000005</v>
      </c>
      <c r="R170" s="41">
        <v>0.01</v>
      </c>
      <c r="S170" s="41">
        <f t="shared" si="41"/>
        <v>9.555000000000001E-3</v>
      </c>
      <c r="T170" s="41"/>
      <c r="U170" s="41">
        <f t="shared" si="42"/>
        <v>6.3067900000000014E-3</v>
      </c>
      <c r="V170" s="41">
        <f t="shared" si="43"/>
        <v>0.14524537370000004</v>
      </c>
      <c r="W170" s="42">
        <v>7.3000000000000001E-3</v>
      </c>
      <c r="X170" s="42">
        <f t="shared" si="44"/>
        <v>6.855E-3</v>
      </c>
      <c r="Y170" s="42"/>
      <c r="Z170" s="42">
        <f t="shared" si="45"/>
        <v>5.5847900000000001E-3</v>
      </c>
      <c r="AA170" s="42">
        <f t="shared" si="46"/>
        <v>0.1286177137</v>
      </c>
      <c r="AB170" s="25">
        <v>6.8999999999999997E-4</v>
      </c>
      <c r="AC170" s="25">
        <f t="shared" si="47"/>
        <v>4.4499999999999997E-4</v>
      </c>
    </row>
    <row r="171" spans="1:29" s="15" customFormat="1">
      <c r="A171" s="18">
        <v>419</v>
      </c>
      <c r="B171" s="25">
        <v>9.0000000000000006E-5</v>
      </c>
      <c r="C171" s="38">
        <v>1.01E-2</v>
      </c>
      <c r="D171" s="38">
        <f t="shared" si="32"/>
        <v>9.7199999999999995E-3</v>
      </c>
      <c r="E171" s="38"/>
      <c r="F171" s="38">
        <f t="shared" si="33"/>
        <v>5.4227899999999994E-3</v>
      </c>
      <c r="G171" s="38">
        <f t="shared" si="34"/>
        <v>0.12488685369999999</v>
      </c>
      <c r="H171" s="39">
        <v>1.1299999999999999E-2</v>
      </c>
      <c r="I171" s="39">
        <f t="shared" si="35"/>
        <v>1.0919999999999999E-2</v>
      </c>
      <c r="J171" s="39"/>
      <c r="K171" s="39">
        <f t="shared" si="36"/>
        <v>8.0567899999999994E-3</v>
      </c>
      <c r="L171" s="39">
        <f t="shared" si="37"/>
        <v>0.1855478737</v>
      </c>
      <c r="M171" s="40">
        <v>1.1599999999999999E-2</v>
      </c>
      <c r="N171" s="40">
        <f t="shared" si="38"/>
        <v>1.1219999999999999E-2</v>
      </c>
      <c r="O171" s="40"/>
      <c r="P171" s="40">
        <f t="shared" si="39"/>
        <v>7.6467899999999988E-3</v>
      </c>
      <c r="Q171" s="40">
        <f t="shared" si="40"/>
        <v>0.17610557369999999</v>
      </c>
      <c r="R171" s="41">
        <v>9.7000000000000003E-3</v>
      </c>
      <c r="S171" s="41">
        <f t="shared" si="41"/>
        <v>9.3200000000000002E-3</v>
      </c>
      <c r="T171" s="41"/>
      <c r="U171" s="41">
        <f t="shared" si="42"/>
        <v>6.0717900000000005E-3</v>
      </c>
      <c r="V171" s="41">
        <f t="shared" si="43"/>
        <v>0.13983332370000001</v>
      </c>
      <c r="W171" s="42">
        <v>7.3000000000000001E-3</v>
      </c>
      <c r="X171" s="42">
        <f t="shared" si="44"/>
        <v>6.9199999999999999E-3</v>
      </c>
      <c r="Y171" s="42"/>
      <c r="Z171" s="42">
        <f t="shared" si="45"/>
        <v>5.64979E-3</v>
      </c>
      <c r="AA171" s="42">
        <f t="shared" si="46"/>
        <v>0.13011466369999999</v>
      </c>
      <c r="AB171" s="25">
        <v>6.7000000000000002E-4</v>
      </c>
      <c r="AC171" s="25">
        <f t="shared" si="47"/>
        <v>3.8000000000000002E-4</v>
      </c>
    </row>
    <row r="172" spans="1:29" s="15" customFormat="1">
      <c r="A172" s="18">
        <v>420</v>
      </c>
      <c r="B172" s="25">
        <v>1.2E-4</v>
      </c>
      <c r="C172" s="38">
        <v>0.01</v>
      </c>
      <c r="D172" s="38">
        <f t="shared" si="32"/>
        <v>9.5750000000000002E-3</v>
      </c>
      <c r="E172" s="38"/>
      <c r="F172" s="38">
        <f t="shared" si="33"/>
        <v>5.2777900000000001E-3</v>
      </c>
      <c r="G172" s="38">
        <f t="shared" si="34"/>
        <v>0.1215475037</v>
      </c>
      <c r="H172" s="39">
        <v>1.12E-2</v>
      </c>
      <c r="I172" s="39">
        <f t="shared" si="35"/>
        <v>1.0775E-2</v>
      </c>
      <c r="J172" s="39"/>
      <c r="K172" s="39">
        <f t="shared" si="36"/>
        <v>7.9117900000000001E-3</v>
      </c>
      <c r="L172" s="39">
        <f t="shared" si="37"/>
        <v>0.18220852370000001</v>
      </c>
      <c r="M172" s="40">
        <v>1.17E-2</v>
      </c>
      <c r="N172" s="40">
        <f t="shared" si="38"/>
        <v>1.1275E-2</v>
      </c>
      <c r="O172" s="40"/>
      <c r="P172" s="40">
        <f t="shared" si="39"/>
        <v>7.70179E-3</v>
      </c>
      <c r="Q172" s="40">
        <f t="shared" si="40"/>
        <v>0.1773722237</v>
      </c>
      <c r="R172" s="41">
        <v>9.9000000000000008E-3</v>
      </c>
      <c r="S172" s="41">
        <f t="shared" si="41"/>
        <v>9.4750000000000008E-3</v>
      </c>
      <c r="T172" s="41"/>
      <c r="U172" s="41">
        <f t="shared" si="42"/>
        <v>6.2267900000000011E-3</v>
      </c>
      <c r="V172" s="41">
        <f t="shared" si="43"/>
        <v>0.14340297370000005</v>
      </c>
      <c r="W172" s="42">
        <v>7.3000000000000001E-3</v>
      </c>
      <c r="X172" s="42">
        <f t="shared" si="44"/>
        <v>6.875E-3</v>
      </c>
      <c r="Y172" s="42"/>
      <c r="Z172" s="42">
        <f t="shared" si="45"/>
        <v>5.6047900000000001E-3</v>
      </c>
      <c r="AA172" s="42">
        <f t="shared" si="46"/>
        <v>0.1290783137</v>
      </c>
      <c r="AB172" s="25">
        <v>7.2999999999999996E-4</v>
      </c>
      <c r="AC172" s="25">
        <f t="shared" si="47"/>
        <v>4.2499999999999998E-4</v>
      </c>
    </row>
    <row r="173" spans="1:29" s="15" customFormat="1">
      <c r="A173" s="18">
        <v>421</v>
      </c>
      <c r="B173" s="25">
        <v>1.2E-4</v>
      </c>
      <c r="C173" s="38">
        <v>9.9000000000000008E-3</v>
      </c>
      <c r="D173" s="38">
        <f t="shared" si="32"/>
        <v>9.4900000000000002E-3</v>
      </c>
      <c r="E173" s="38"/>
      <c r="F173" s="38">
        <f t="shared" si="33"/>
        <v>5.1927900000000001E-3</v>
      </c>
      <c r="G173" s="38">
        <f t="shared" si="34"/>
        <v>0.1195899537</v>
      </c>
      <c r="H173" s="39">
        <v>1.12E-2</v>
      </c>
      <c r="I173" s="39">
        <f t="shared" si="35"/>
        <v>1.0789999999999999E-2</v>
      </c>
      <c r="J173" s="39"/>
      <c r="K173" s="39">
        <f t="shared" si="36"/>
        <v>7.9267899999999995E-3</v>
      </c>
      <c r="L173" s="39">
        <f t="shared" si="37"/>
        <v>0.18255397370000001</v>
      </c>
      <c r="M173" s="40">
        <v>1.14E-2</v>
      </c>
      <c r="N173" s="40">
        <f t="shared" si="38"/>
        <v>1.099E-2</v>
      </c>
      <c r="O173" s="40"/>
      <c r="P173" s="40">
        <f t="shared" si="39"/>
        <v>7.4167899999999995E-3</v>
      </c>
      <c r="Q173" s="40">
        <f t="shared" si="40"/>
        <v>0.1708086737</v>
      </c>
      <c r="R173" s="41">
        <v>9.5999999999999992E-3</v>
      </c>
      <c r="S173" s="41">
        <f t="shared" si="41"/>
        <v>9.1899999999999985E-3</v>
      </c>
      <c r="T173" s="41"/>
      <c r="U173" s="41">
        <f t="shared" si="42"/>
        <v>5.9417899999999989E-3</v>
      </c>
      <c r="V173" s="41">
        <f t="shared" si="43"/>
        <v>0.13683942369999999</v>
      </c>
      <c r="W173" s="42">
        <v>7.1999999999999998E-3</v>
      </c>
      <c r="X173" s="42">
        <f t="shared" si="44"/>
        <v>6.79E-3</v>
      </c>
      <c r="Y173" s="42"/>
      <c r="Z173" s="42">
        <f t="shared" si="45"/>
        <v>5.5197900000000001E-3</v>
      </c>
      <c r="AA173" s="42">
        <f t="shared" si="46"/>
        <v>0.1271207637</v>
      </c>
      <c r="AB173" s="25">
        <v>6.9999999999999999E-4</v>
      </c>
      <c r="AC173" s="25">
        <f t="shared" si="47"/>
        <v>4.0999999999999999E-4</v>
      </c>
    </row>
    <row r="174" spans="1:29" s="15" customFormat="1">
      <c r="A174" s="18">
        <v>422</v>
      </c>
      <c r="B174" s="25">
        <v>1.4999999999999999E-4</v>
      </c>
      <c r="C174" s="38">
        <v>0.01</v>
      </c>
      <c r="D174" s="38">
        <f t="shared" si="32"/>
        <v>9.5399999999999999E-3</v>
      </c>
      <c r="E174" s="38"/>
      <c r="F174" s="38">
        <f t="shared" si="33"/>
        <v>5.2427899999999998E-3</v>
      </c>
      <c r="G174" s="38">
        <f t="shared" si="34"/>
        <v>0.1207414537</v>
      </c>
      <c r="H174" s="39">
        <v>1.1299999999999999E-2</v>
      </c>
      <c r="I174" s="39">
        <f t="shared" si="35"/>
        <v>1.0839999999999999E-2</v>
      </c>
      <c r="J174" s="39"/>
      <c r="K174" s="39">
        <f t="shared" si="36"/>
        <v>7.9767899999999992E-3</v>
      </c>
      <c r="L174" s="39">
        <f t="shared" si="37"/>
        <v>0.18370547369999998</v>
      </c>
      <c r="M174" s="40">
        <v>1.1599999999999999E-2</v>
      </c>
      <c r="N174" s="40">
        <f t="shared" si="38"/>
        <v>1.1139999999999999E-2</v>
      </c>
      <c r="O174" s="40"/>
      <c r="P174" s="40">
        <f t="shared" si="39"/>
        <v>7.5667899999999986E-3</v>
      </c>
      <c r="Q174" s="40">
        <f t="shared" si="40"/>
        <v>0.17426317369999997</v>
      </c>
      <c r="R174" s="41">
        <v>9.7999999999999997E-3</v>
      </c>
      <c r="S174" s="41">
        <f t="shared" si="41"/>
        <v>9.3399999999999993E-3</v>
      </c>
      <c r="T174" s="41"/>
      <c r="U174" s="41">
        <f t="shared" si="42"/>
        <v>6.0917899999999997E-3</v>
      </c>
      <c r="V174" s="41">
        <f t="shared" si="43"/>
        <v>0.14029392369999999</v>
      </c>
      <c r="W174" s="42">
        <v>7.4000000000000003E-3</v>
      </c>
      <c r="X174" s="42">
        <f t="shared" si="44"/>
        <v>6.94E-3</v>
      </c>
      <c r="Y174" s="42"/>
      <c r="Z174" s="42">
        <f t="shared" si="45"/>
        <v>5.6697900000000001E-3</v>
      </c>
      <c r="AA174" s="42">
        <f t="shared" si="46"/>
        <v>0.1305752637</v>
      </c>
      <c r="AB174" s="25">
        <v>7.6999999999999996E-4</v>
      </c>
      <c r="AC174" s="25">
        <f t="shared" si="47"/>
        <v>4.5999999999999996E-4</v>
      </c>
    </row>
    <row r="175" spans="1:29" s="15" customFormat="1">
      <c r="A175" s="18">
        <v>423</v>
      </c>
      <c r="B175" s="25">
        <v>1.3999999999999999E-4</v>
      </c>
      <c r="C175" s="38">
        <v>9.7000000000000003E-3</v>
      </c>
      <c r="D175" s="38">
        <f t="shared" si="32"/>
        <v>9.2650000000000007E-3</v>
      </c>
      <c r="E175" s="38"/>
      <c r="F175" s="38">
        <f t="shared" si="33"/>
        <v>4.9677900000000006E-3</v>
      </c>
      <c r="G175" s="38">
        <f t="shared" si="34"/>
        <v>0.11440820370000002</v>
      </c>
      <c r="H175" s="39">
        <v>1.11E-2</v>
      </c>
      <c r="I175" s="39">
        <f t="shared" si="35"/>
        <v>1.0665000000000001E-2</v>
      </c>
      <c r="J175" s="39"/>
      <c r="K175" s="39">
        <f t="shared" si="36"/>
        <v>7.8017900000000012E-3</v>
      </c>
      <c r="L175" s="39">
        <f t="shared" si="37"/>
        <v>0.17967522370000003</v>
      </c>
      <c r="M175" s="40">
        <v>1.14E-2</v>
      </c>
      <c r="N175" s="40">
        <f t="shared" si="38"/>
        <v>1.0965000000000001E-2</v>
      </c>
      <c r="O175" s="40"/>
      <c r="P175" s="40">
        <f t="shared" si="39"/>
        <v>7.3917900000000005E-3</v>
      </c>
      <c r="Q175" s="40">
        <f t="shared" si="40"/>
        <v>0.17023292370000001</v>
      </c>
      <c r="R175" s="41">
        <v>9.5999999999999992E-3</v>
      </c>
      <c r="S175" s="41">
        <f t="shared" si="41"/>
        <v>9.1649999999999995E-3</v>
      </c>
      <c r="T175" s="41"/>
      <c r="U175" s="41">
        <f t="shared" si="42"/>
        <v>5.9167899999999999E-3</v>
      </c>
      <c r="V175" s="41">
        <f t="shared" si="43"/>
        <v>0.1362636737</v>
      </c>
      <c r="W175" s="42">
        <v>7.1999999999999998E-3</v>
      </c>
      <c r="X175" s="42">
        <f t="shared" si="44"/>
        <v>6.7650000000000002E-3</v>
      </c>
      <c r="Y175" s="42"/>
      <c r="Z175" s="42">
        <f t="shared" si="45"/>
        <v>5.4947900000000003E-3</v>
      </c>
      <c r="AA175" s="42">
        <f t="shared" si="46"/>
        <v>0.12654501370000001</v>
      </c>
      <c r="AB175" s="25">
        <v>7.2999999999999996E-4</v>
      </c>
      <c r="AC175" s="25">
        <f t="shared" si="47"/>
        <v>4.3499999999999995E-4</v>
      </c>
    </row>
    <row r="176" spans="1:29" s="15" customFormat="1">
      <c r="A176" s="18">
        <v>424</v>
      </c>
      <c r="B176" s="25">
        <v>1.2E-4</v>
      </c>
      <c r="C176" s="38">
        <v>9.9000000000000008E-3</v>
      </c>
      <c r="D176" s="38">
        <f t="shared" si="32"/>
        <v>9.4800000000000006E-3</v>
      </c>
      <c r="E176" s="38"/>
      <c r="F176" s="38">
        <f t="shared" si="33"/>
        <v>5.1827900000000005E-3</v>
      </c>
      <c r="G176" s="38">
        <f t="shared" si="34"/>
        <v>0.11935965370000001</v>
      </c>
      <c r="H176" s="39">
        <v>1.09E-2</v>
      </c>
      <c r="I176" s="39">
        <f t="shared" si="35"/>
        <v>1.048E-2</v>
      </c>
      <c r="J176" s="39"/>
      <c r="K176" s="39">
        <f t="shared" si="36"/>
        <v>7.61679E-3</v>
      </c>
      <c r="L176" s="39">
        <f t="shared" si="37"/>
        <v>0.1754146737</v>
      </c>
      <c r="M176" s="40">
        <v>1.14E-2</v>
      </c>
      <c r="N176" s="40">
        <f t="shared" si="38"/>
        <v>1.098E-2</v>
      </c>
      <c r="O176" s="40"/>
      <c r="P176" s="40">
        <f t="shared" si="39"/>
        <v>7.4067899999999999E-3</v>
      </c>
      <c r="Q176" s="40">
        <f t="shared" si="40"/>
        <v>0.17057837370000001</v>
      </c>
      <c r="R176" s="41">
        <v>9.7000000000000003E-3</v>
      </c>
      <c r="S176" s="41">
        <f t="shared" si="41"/>
        <v>9.2800000000000001E-3</v>
      </c>
      <c r="T176" s="41"/>
      <c r="U176" s="41">
        <f t="shared" si="42"/>
        <v>6.0317900000000004E-3</v>
      </c>
      <c r="V176" s="41">
        <f t="shared" si="43"/>
        <v>0.13891212370000003</v>
      </c>
      <c r="W176" s="42">
        <v>7.1999999999999998E-3</v>
      </c>
      <c r="X176" s="42">
        <f t="shared" si="44"/>
        <v>6.7799999999999996E-3</v>
      </c>
      <c r="Y176" s="42"/>
      <c r="Z176" s="42">
        <f t="shared" si="45"/>
        <v>5.5097899999999997E-3</v>
      </c>
      <c r="AA176" s="42">
        <f t="shared" si="46"/>
        <v>0.12689046370000001</v>
      </c>
      <c r="AB176" s="25">
        <v>7.2000000000000005E-4</v>
      </c>
      <c r="AC176" s="25">
        <f t="shared" si="47"/>
        <v>4.2000000000000002E-4</v>
      </c>
    </row>
    <row r="177" spans="1:29" s="15" customFormat="1">
      <c r="A177" s="18">
        <v>425</v>
      </c>
      <c r="B177" s="25">
        <v>1E-4</v>
      </c>
      <c r="C177" s="38">
        <v>9.4999999999999998E-3</v>
      </c>
      <c r="D177" s="38">
        <f t="shared" si="32"/>
        <v>9.1050000000000002E-3</v>
      </c>
      <c r="E177" s="38"/>
      <c r="F177" s="38">
        <f t="shared" si="33"/>
        <v>4.8077900000000002E-3</v>
      </c>
      <c r="G177" s="38">
        <f t="shared" si="34"/>
        <v>0.11072340370000001</v>
      </c>
      <c r="H177" s="39">
        <v>1.09E-2</v>
      </c>
      <c r="I177" s="39">
        <f t="shared" si="35"/>
        <v>1.0505E-2</v>
      </c>
      <c r="J177" s="39"/>
      <c r="K177" s="39">
        <f t="shared" si="36"/>
        <v>7.6417900000000007E-3</v>
      </c>
      <c r="L177" s="39">
        <f t="shared" si="37"/>
        <v>0.17599042370000004</v>
      </c>
      <c r="M177" s="40">
        <v>1.12E-2</v>
      </c>
      <c r="N177" s="40">
        <f t="shared" si="38"/>
        <v>1.0805E-2</v>
      </c>
      <c r="O177" s="40"/>
      <c r="P177" s="40">
        <f t="shared" si="39"/>
        <v>7.2317900000000001E-3</v>
      </c>
      <c r="Q177" s="40">
        <f t="shared" si="40"/>
        <v>0.16654812370000002</v>
      </c>
      <c r="R177" s="41">
        <v>9.4000000000000004E-3</v>
      </c>
      <c r="S177" s="41">
        <f t="shared" si="41"/>
        <v>9.0050000000000009E-3</v>
      </c>
      <c r="T177" s="41"/>
      <c r="U177" s="41">
        <f t="shared" si="42"/>
        <v>5.7567900000000012E-3</v>
      </c>
      <c r="V177" s="41">
        <f t="shared" si="43"/>
        <v>0.13257887370000004</v>
      </c>
      <c r="W177" s="42">
        <v>7.0000000000000001E-3</v>
      </c>
      <c r="X177" s="42">
        <f t="shared" si="44"/>
        <v>6.6049999999999998E-3</v>
      </c>
      <c r="Y177" s="42"/>
      <c r="Z177" s="42">
        <f t="shared" si="45"/>
        <v>5.3347899999999998E-3</v>
      </c>
      <c r="AA177" s="42">
        <f t="shared" si="46"/>
        <v>0.1228602137</v>
      </c>
      <c r="AB177" s="25">
        <v>6.8999999999999997E-4</v>
      </c>
      <c r="AC177" s="25">
        <f t="shared" si="47"/>
        <v>3.9500000000000001E-4</v>
      </c>
    </row>
    <row r="178" spans="1:29" s="15" customFormat="1">
      <c r="A178" s="18">
        <v>426</v>
      </c>
      <c r="B178" s="25">
        <v>1.2E-4</v>
      </c>
      <c r="C178" s="38">
        <v>9.5999999999999992E-3</v>
      </c>
      <c r="D178" s="38">
        <f t="shared" si="32"/>
        <v>9.1849999999999987E-3</v>
      </c>
      <c r="E178" s="38"/>
      <c r="F178" s="38">
        <f t="shared" si="33"/>
        <v>4.8877899999999986E-3</v>
      </c>
      <c r="G178" s="38">
        <f t="shared" si="34"/>
        <v>0.11256580369999998</v>
      </c>
      <c r="H178" s="39">
        <v>1.0800000000000001E-2</v>
      </c>
      <c r="I178" s="39">
        <f t="shared" si="35"/>
        <v>1.0385E-2</v>
      </c>
      <c r="J178" s="39"/>
      <c r="K178" s="39">
        <f t="shared" si="36"/>
        <v>7.5217900000000004E-3</v>
      </c>
      <c r="L178" s="39">
        <f t="shared" si="37"/>
        <v>0.1732268237</v>
      </c>
      <c r="M178" s="40">
        <v>1.12E-2</v>
      </c>
      <c r="N178" s="40">
        <f t="shared" si="38"/>
        <v>1.0784999999999999E-2</v>
      </c>
      <c r="O178" s="40"/>
      <c r="P178" s="40">
        <f t="shared" si="39"/>
        <v>7.2117899999999992E-3</v>
      </c>
      <c r="Q178" s="40">
        <f t="shared" si="40"/>
        <v>0.16608752369999999</v>
      </c>
      <c r="R178" s="41">
        <v>9.4999999999999998E-3</v>
      </c>
      <c r="S178" s="41">
        <f t="shared" si="41"/>
        <v>9.0849999999999993E-3</v>
      </c>
      <c r="T178" s="41"/>
      <c r="U178" s="41">
        <f t="shared" si="42"/>
        <v>5.8367899999999997E-3</v>
      </c>
      <c r="V178" s="41">
        <f t="shared" si="43"/>
        <v>0.13442127370000001</v>
      </c>
      <c r="W178" s="42">
        <v>6.8999999999999999E-3</v>
      </c>
      <c r="X178" s="42">
        <f t="shared" si="44"/>
        <v>6.4849999999999994E-3</v>
      </c>
      <c r="Y178" s="42"/>
      <c r="Z178" s="42">
        <f t="shared" si="45"/>
        <v>5.2147899999999995E-3</v>
      </c>
      <c r="AA178" s="42">
        <f t="shared" si="46"/>
        <v>0.12009661369999999</v>
      </c>
      <c r="AB178" s="25">
        <v>7.1000000000000002E-4</v>
      </c>
      <c r="AC178" s="25">
        <f t="shared" si="47"/>
        <v>4.15E-4</v>
      </c>
    </row>
    <row r="179" spans="1:29" s="15" customFormat="1">
      <c r="A179" s="18">
        <v>427</v>
      </c>
      <c r="B179" s="25">
        <v>1.2999999999999999E-4</v>
      </c>
      <c r="C179" s="38">
        <v>9.4999999999999998E-3</v>
      </c>
      <c r="D179" s="38">
        <f t="shared" si="32"/>
        <v>9.0749999999999997E-3</v>
      </c>
      <c r="E179" s="38"/>
      <c r="F179" s="38">
        <f t="shared" si="33"/>
        <v>4.7777899999999996E-3</v>
      </c>
      <c r="G179" s="38">
        <f t="shared" si="34"/>
        <v>0.11003250369999999</v>
      </c>
      <c r="H179" s="39">
        <v>1.0800000000000001E-2</v>
      </c>
      <c r="I179" s="39">
        <f t="shared" si="35"/>
        <v>1.0375000000000001E-2</v>
      </c>
      <c r="J179" s="39"/>
      <c r="K179" s="39">
        <f t="shared" si="36"/>
        <v>7.5117900000000008E-3</v>
      </c>
      <c r="L179" s="39">
        <f t="shared" si="37"/>
        <v>0.17299652370000002</v>
      </c>
      <c r="M179" s="40">
        <v>1.09E-2</v>
      </c>
      <c r="N179" s="40">
        <f t="shared" si="38"/>
        <v>1.0475E-2</v>
      </c>
      <c r="O179" s="40"/>
      <c r="P179" s="40">
        <f t="shared" si="39"/>
        <v>6.9017899999999997E-3</v>
      </c>
      <c r="Q179" s="40">
        <f t="shared" si="40"/>
        <v>0.1589482237</v>
      </c>
      <c r="R179" s="41">
        <v>9.1999999999999998E-3</v>
      </c>
      <c r="S179" s="41">
        <f t="shared" si="41"/>
        <v>8.7749999999999998E-3</v>
      </c>
      <c r="T179" s="41"/>
      <c r="U179" s="41">
        <f t="shared" si="42"/>
        <v>5.5267900000000002E-3</v>
      </c>
      <c r="V179" s="41">
        <f t="shared" si="43"/>
        <v>0.12728197370000002</v>
      </c>
      <c r="W179" s="42">
        <v>6.7999999999999996E-3</v>
      </c>
      <c r="X179" s="42">
        <f t="shared" si="44"/>
        <v>6.3749999999999996E-3</v>
      </c>
      <c r="Y179" s="42"/>
      <c r="Z179" s="42">
        <f t="shared" si="45"/>
        <v>5.1047899999999997E-3</v>
      </c>
      <c r="AA179" s="42">
        <f t="shared" si="46"/>
        <v>0.11756331370000001</v>
      </c>
      <c r="AB179" s="25">
        <v>7.2000000000000005E-4</v>
      </c>
      <c r="AC179" s="25">
        <f t="shared" si="47"/>
        <v>4.2500000000000003E-4</v>
      </c>
    </row>
    <row r="180" spans="1:29" s="15" customFormat="1">
      <c r="A180" s="18">
        <v>428</v>
      </c>
      <c r="B180" s="25">
        <v>1.2E-4</v>
      </c>
      <c r="C180" s="38">
        <v>9.2999999999999992E-3</v>
      </c>
      <c r="D180" s="38">
        <f t="shared" si="32"/>
        <v>8.9149999999999993E-3</v>
      </c>
      <c r="E180" s="38"/>
      <c r="F180" s="38">
        <f t="shared" si="33"/>
        <v>4.6177899999999992E-3</v>
      </c>
      <c r="G180" s="38">
        <f t="shared" si="34"/>
        <v>0.10634770369999999</v>
      </c>
      <c r="H180" s="39">
        <v>1.04E-2</v>
      </c>
      <c r="I180" s="39">
        <f t="shared" si="35"/>
        <v>1.0015E-2</v>
      </c>
      <c r="J180" s="39"/>
      <c r="K180" s="39">
        <f t="shared" si="36"/>
        <v>7.1517899999999999E-3</v>
      </c>
      <c r="L180" s="39">
        <f t="shared" si="37"/>
        <v>0.1647057237</v>
      </c>
      <c r="M180" s="40">
        <v>1.0999999999999999E-2</v>
      </c>
      <c r="N180" s="40">
        <f t="shared" si="38"/>
        <v>1.0614999999999999E-2</v>
      </c>
      <c r="O180" s="40"/>
      <c r="P180" s="40">
        <f t="shared" si="39"/>
        <v>7.0417899999999992E-3</v>
      </c>
      <c r="Q180" s="40">
        <f t="shared" si="40"/>
        <v>0.16217242369999998</v>
      </c>
      <c r="R180" s="41">
        <v>9.1000000000000004E-3</v>
      </c>
      <c r="S180" s="41">
        <f t="shared" si="41"/>
        <v>8.7150000000000005E-3</v>
      </c>
      <c r="T180" s="41"/>
      <c r="U180" s="41">
        <f t="shared" si="42"/>
        <v>5.4667900000000009E-3</v>
      </c>
      <c r="V180" s="41">
        <f t="shared" si="43"/>
        <v>0.12590017370000003</v>
      </c>
      <c r="W180" s="42">
        <v>6.7000000000000002E-3</v>
      </c>
      <c r="X180" s="42">
        <f t="shared" si="44"/>
        <v>6.3150000000000003E-3</v>
      </c>
      <c r="Y180" s="42"/>
      <c r="Z180" s="42">
        <f t="shared" si="45"/>
        <v>5.0447900000000004E-3</v>
      </c>
      <c r="AA180" s="42">
        <f t="shared" si="46"/>
        <v>0.11618151370000002</v>
      </c>
      <c r="AB180" s="25">
        <v>6.4999999999999997E-4</v>
      </c>
      <c r="AC180" s="25">
        <f t="shared" si="47"/>
        <v>3.8499999999999998E-4</v>
      </c>
    </row>
    <row r="181" spans="1:29" s="15" customFormat="1">
      <c r="A181" s="18">
        <v>429</v>
      </c>
      <c r="B181" s="25">
        <v>1.1E-4</v>
      </c>
      <c r="C181" s="38">
        <v>9.4000000000000004E-3</v>
      </c>
      <c r="D181" s="38">
        <f t="shared" si="32"/>
        <v>9.0150000000000004E-3</v>
      </c>
      <c r="E181" s="38"/>
      <c r="F181" s="38">
        <f t="shared" si="33"/>
        <v>4.7177900000000004E-3</v>
      </c>
      <c r="G181" s="38">
        <f t="shared" si="34"/>
        <v>0.10865070370000002</v>
      </c>
      <c r="H181" s="39">
        <v>1.0500000000000001E-2</v>
      </c>
      <c r="I181" s="39">
        <f t="shared" si="35"/>
        <v>1.0115000000000001E-2</v>
      </c>
      <c r="J181" s="39"/>
      <c r="K181" s="39">
        <f t="shared" si="36"/>
        <v>7.251790000000001E-3</v>
      </c>
      <c r="L181" s="39">
        <f t="shared" si="37"/>
        <v>0.16700872370000003</v>
      </c>
      <c r="M181" s="40">
        <v>1.0800000000000001E-2</v>
      </c>
      <c r="N181" s="40">
        <f t="shared" si="38"/>
        <v>1.0415000000000001E-2</v>
      </c>
      <c r="O181" s="40"/>
      <c r="P181" s="40">
        <f t="shared" si="39"/>
        <v>6.8417900000000004E-3</v>
      </c>
      <c r="Q181" s="40">
        <f t="shared" si="40"/>
        <v>0.15756642370000001</v>
      </c>
      <c r="R181" s="41">
        <v>9.1000000000000004E-3</v>
      </c>
      <c r="S181" s="41">
        <f t="shared" si="41"/>
        <v>8.7150000000000005E-3</v>
      </c>
      <c r="T181" s="41"/>
      <c r="U181" s="41">
        <f t="shared" si="42"/>
        <v>5.4667900000000009E-3</v>
      </c>
      <c r="V181" s="41">
        <f t="shared" si="43"/>
        <v>0.12590017370000003</v>
      </c>
      <c r="W181" s="42">
        <v>6.6E-3</v>
      </c>
      <c r="X181" s="42">
        <f t="shared" si="44"/>
        <v>6.215E-3</v>
      </c>
      <c r="Y181" s="42"/>
      <c r="Z181" s="42">
        <f t="shared" si="45"/>
        <v>4.9447900000000001E-3</v>
      </c>
      <c r="AA181" s="42">
        <f t="shared" si="46"/>
        <v>0.1138785137</v>
      </c>
      <c r="AB181" s="25">
        <v>6.6E-4</v>
      </c>
      <c r="AC181" s="25">
        <f t="shared" si="47"/>
        <v>3.8499999999999998E-4</v>
      </c>
    </row>
    <row r="182" spans="1:29" s="15" customFormat="1">
      <c r="A182" s="18">
        <v>430</v>
      </c>
      <c r="B182" s="25">
        <v>1.1E-4</v>
      </c>
      <c r="C182" s="38">
        <v>9.2999999999999992E-3</v>
      </c>
      <c r="D182" s="38">
        <f t="shared" si="32"/>
        <v>8.9299999999999987E-3</v>
      </c>
      <c r="E182" s="38"/>
      <c r="F182" s="38">
        <f t="shared" si="33"/>
        <v>4.6327899999999986E-3</v>
      </c>
      <c r="G182" s="38">
        <f t="shared" si="34"/>
        <v>0.10669315369999997</v>
      </c>
      <c r="H182" s="39">
        <v>1.04E-2</v>
      </c>
      <c r="I182" s="39">
        <f t="shared" si="35"/>
        <v>1.0029999999999999E-2</v>
      </c>
      <c r="J182" s="39"/>
      <c r="K182" s="39">
        <f t="shared" si="36"/>
        <v>7.1667899999999993E-3</v>
      </c>
      <c r="L182" s="39">
        <f t="shared" si="37"/>
        <v>0.1650511737</v>
      </c>
      <c r="M182" s="40">
        <v>1.0800000000000001E-2</v>
      </c>
      <c r="N182" s="40">
        <f t="shared" si="38"/>
        <v>1.043E-2</v>
      </c>
      <c r="O182" s="40"/>
      <c r="P182" s="40">
        <f t="shared" si="39"/>
        <v>6.8567899999999998E-3</v>
      </c>
      <c r="Q182" s="40">
        <f t="shared" si="40"/>
        <v>0.15791187370000001</v>
      </c>
      <c r="R182" s="41">
        <v>9.1000000000000004E-3</v>
      </c>
      <c r="S182" s="41">
        <f t="shared" si="41"/>
        <v>8.7299999999999999E-3</v>
      </c>
      <c r="T182" s="41"/>
      <c r="U182" s="41">
        <f t="shared" si="42"/>
        <v>5.4817900000000003E-3</v>
      </c>
      <c r="V182" s="41">
        <f t="shared" si="43"/>
        <v>0.1262456237</v>
      </c>
      <c r="W182" s="42">
        <v>6.6E-3</v>
      </c>
      <c r="X182" s="42">
        <f t="shared" si="44"/>
        <v>6.2300000000000003E-3</v>
      </c>
      <c r="Y182" s="42"/>
      <c r="Z182" s="42">
        <f t="shared" si="45"/>
        <v>4.9597900000000004E-3</v>
      </c>
      <c r="AA182" s="42">
        <f t="shared" si="46"/>
        <v>0.11422396370000001</v>
      </c>
      <c r="AB182" s="25">
        <v>6.3000000000000003E-4</v>
      </c>
      <c r="AC182" s="25">
        <f t="shared" si="47"/>
        <v>3.6999999999999999E-4</v>
      </c>
    </row>
    <row r="183" spans="1:29" s="15" customFormat="1">
      <c r="A183" s="18">
        <v>431</v>
      </c>
      <c r="B183" s="25">
        <v>1.3999999999999999E-4</v>
      </c>
      <c r="C183" s="38">
        <v>9.1999999999999998E-3</v>
      </c>
      <c r="D183" s="38">
        <f t="shared" si="32"/>
        <v>8.7950000000000007E-3</v>
      </c>
      <c r="E183" s="38"/>
      <c r="F183" s="38">
        <f t="shared" si="33"/>
        <v>4.4977900000000006E-3</v>
      </c>
      <c r="G183" s="38">
        <f t="shared" si="34"/>
        <v>0.10358410370000001</v>
      </c>
      <c r="H183" s="39">
        <v>1.03E-2</v>
      </c>
      <c r="I183" s="39">
        <f t="shared" si="35"/>
        <v>9.895000000000001E-3</v>
      </c>
      <c r="J183" s="39"/>
      <c r="K183" s="39">
        <f t="shared" si="36"/>
        <v>7.0317900000000013E-3</v>
      </c>
      <c r="L183" s="39">
        <f t="shared" si="37"/>
        <v>0.16194212370000005</v>
      </c>
      <c r="M183" s="40">
        <v>1.0500000000000001E-2</v>
      </c>
      <c r="N183" s="40">
        <f t="shared" si="38"/>
        <v>1.0095E-2</v>
      </c>
      <c r="O183" s="40"/>
      <c r="P183" s="40">
        <f t="shared" si="39"/>
        <v>6.5217899999999995E-3</v>
      </c>
      <c r="Q183" s="40">
        <f t="shared" si="40"/>
        <v>0.15019682370000001</v>
      </c>
      <c r="R183" s="41">
        <v>8.9999999999999993E-3</v>
      </c>
      <c r="S183" s="41">
        <f t="shared" si="41"/>
        <v>8.5949999999999985E-3</v>
      </c>
      <c r="T183" s="41"/>
      <c r="U183" s="41">
        <f t="shared" si="42"/>
        <v>5.3467899999999988E-3</v>
      </c>
      <c r="V183" s="41">
        <f t="shared" si="43"/>
        <v>0.12313657369999997</v>
      </c>
      <c r="W183" s="42">
        <v>6.6E-3</v>
      </c>
      <c r="X183" s="42">
        <f t="shared" si="44"/>
        <v>6.195E-3</v>
      </c>
      <c r="Y183" s="42"/>
      <c r="Z183" s="42">
        <f t="shared" si="45"/>
        <v>4.9247900000000001E-3</v>
      </c>
      <c r="AA183" s="42">
        <f t="shared" si="46"/>
        <v>0.11341791370000001</v>
      </c>
      <c r="AB183" s="25">
        <v>6.7000000000000002E-4</v>
      </c>
      <c r="AC183" s="25">
        <f t="shared" si="47"/>
        <v>4.0499999999999998E-4</v>
      </c>
    </row>
    <row r="184" spans="1:29" s="15" customFormat="1">
      <c r="A184" s="18">
        <v>432</v>
      </c>
      <c r="B184" s="25">
        <v>1.3999999999999999E-4</v>
      </c>
      <c r="C184" s="38">
        <v>9.1999999999999998E-3</v>
      </c>
      <c r="D184" s="38">
        <f t="shared" si="32"/>
        <v>8.7950000000000007E-3</v>
      </c>
      <c r="E184" s="38"/>
      <c r="F184" s="38">
        <f t="shared" si="33"/>
        <v>4.4977900000000006E-3</v>
      </c>
      <c r="G184" s="38">
        <f t="shared" si="34"/>
        <v>0.10358410370000001</v>
      </c>
      <c r="H184" s="39">
        <v>1.0200000000000001E-2</v>
      </c>
      <c r="I184" s="39">
        <f t="shared" si="35"/>
        <v>9.7950000000000016E-3</v>
      </c>
      <c r="J184" s="39"/>
      <c r="K184" s="39">
        <f t="shared" si="36"/>
        <v>6.9317900000000019E-3</v>
      </c>
      <c r="L184" s="39">
        <f t="shared" si="37"/>
        <v>0.15963912370000005</v>
      </c>
      <c r="M184" s="40">
        <v>1.0699999999999999E-2</v>
      </c>
      <c r="N184" s="40">
        <f t="shared" si="38"/>
        <v>1.0294999999999999E-2</v>
      </c>
      <c r="O184" s="40"/>
      <c r="P184" s="40">
        <f t="shared" si="39"/>
        <v>6.7217899999999983E-3</v>
      </c>
      <c r="Q184" s="40">
        <f t="shared" si="40"/>
        <v>0.15480282369999998</v>
      </c>
      <c r="R184" s="41">
        <v>8.9999999999999993E-3</v>
      </c>
      <c r="S184" s="41">
        <f t="shared" si="41"/>
        <v>8.5949999999999985E-3</v>
      </c>
      <c r="T184" s="41"/>
      <c r="U184" s="41">
        <f t="shared" si="42"/>
        <v>5.3467899999999988E-3</v>
      </c>
      <c r="V184" s="41">
        <f t="shared" si="43"/>
        <v>0.12313657369999997</v>
      </c>
      <c r="W184" s="42">
        <v>6.4000000000000003E-3</v>
      </c>
      <c r="X184" s="42">
        <f t="shared" si="44"/>
        <v>5.9950000000000003E-3</v>
      </c>
      <c r="Y184" s="42"/>
      <c r="Z184" s="42">
        <f t="shared" si="45"/>
        <v>4.7247900000000004E-3</v>
      </c>
      <c r="AA184" s="42">
        <f t="shared" si="46"/>
        <v>0.10881191370000001</v>
      </c>
      <c r="AB184" s="25">
        <v>6.7000000000000002E-4</v>
      </c>
      <c r="AC184" s="25">
        <f t="shared" si="47"/>
        <v>4.0499999999999998E-4</v>
      </c>
    </row>
    <row r="185" spans="1:29" s="15" customFormat="1">
      <c r="A185" s="18">
        <v>433</v>
      </c>
      <c r="B185" s="25">
        <v>1.2E-4</v>
      </c>
      <c r="C185" s="38">
        <v>9.1000000000000004E-3</v>
      </c>
      <c r="D185" s="38">
        <f t="shared" si="32"/>
        <v>8.6899999999999998E-3</v>
      </c>
      <c r="E185" s="38"/>
      <c r="F185" s="38">
        <f t="shared" si="33"/>
        <v>4.3927899999999997E-3</v>
      </c>
      <c r="G185" s="38">
        <f t="shared" si="34"/>
        <v>0.10116595370000001</v>
      </c>
      <c r="H185" s="39">
        <v>1.0200000000000001E-2</v>
      </c>
      <c r="I185" s="39">
        <f t="shared" si="35"/>
        <v>9.7900000000000001E-3</v>
      </c>
      <c r="J185" s="39"/>
      <c r="K185" s="39">
        <f t="shared" si="36"/>
        <v>6.9267900000000004E-3</v>
      </c>
      <c r="L185" s="39">
        <f t="shared" si="37"/>
        <v>0.15952397370000002</v>
      </c>
      <c r="M185" s="40">
        <v>1.0500000000000001E-2</v>
      </c>
      <c r="N185" s="40">
        <f t="shared" si="38"/>
        <v>1.009E-2</v>
      </c>
      <c r="O185" s="40"/>
      <c r="P185" s="40">
        <f t="shared" si="39"/>
        <v>6.5167899999999997E-3</v>
      </c>
      <c r="Q185" s="40">
        <f t="shared" si="40"/>
        <v>0.1500816737</v>
      </c>
      <c r="R185" s="41">
        <v>8.8000000000000005E-3</v>
      </c>
      <c r="S185" s="41">
        <f t="shared" si="41"/>
        <v>8.3899999999999999E-3</v>
      </c>
      <c r="T185" s="41"/>
      <c r="U185" s="41">
        <f t="shared" si="42"/>
        <v>5.1417900000000002E-3</v>
      </c>
      <c r="V185" s="41">
        <f t="shared" si="43"/>
        <v>0.11841542370000001</v>
      </c>
      <c r="W185" s="42">
        <v>6.4000000000000003E-3</v>
      </c>
      <c r="X185" s="42">
        <f t="shared" si="44"/>
        <v>5.9900000000000005E-3</v>
      </c>
      <c r="Y185" s="42"/>
      <c r="Z185" s="42">
        <f t="shared" si="45"/>
        <v>4.7197900000000006E-3</v>
      </c>
      <c r="AA185" s="42">
        <f t="shared" si="46"/>
        <v>0.10869676370000002</v>
      </c>
      <c r="AB185" s="25">
        <v>6.9999999999999999E-4</v>
      </c>
      <c r="AC185" s="25">
        <f t="shared" si="47"/>
        <v>4.0999999999999999E-4</v>
      </c>
    </row>
    <row r="186" spans="1:29" s="15" customFormat="1">
      <c r="A186" s="18">
        <v>434</v>
      </c>
      <c r="B186" s="25">
        <v>1.4999999999999999E-4</v>
      </c>
      <c r="C186" s="38">
        <v>8.8999999999999999E-3</v>
      </c>
      <c r="D186" s="38">
        <f t="shared" si="32"/>
        <v>8.4449999999999994E-3</v>
      </c>
      <c r="E186" s="38"/>
      <c r="F186" s="38">
        <f t="shared" si="33"/>
        <v>4.1477899999999993E-3</v>
      </c>
      <c r="G186" s="38">
        <f t="shared" si="34"/>
        <v>9.5523603699999987E-2</v>
      </c>
      <c r="H186" s="39">
        <v>9.9000000000000008E-3</v>
      </c>
      <c r="I186" s="39">
        <f t="shared" si="35"/>
        <v>9.4450000000000003E-3</v>
      </c>
      <c r="J186" s="39"/>
      <c r="K186" s="39">
        <f t="shared" si="36"/>
        <v>6.5817900000000006E-3</v>
      </c>
      <c r="L186" s="39">
        <f t="shared" si="37"/>
        <v>0.15157862370000003</v>
      </c>
      <c r="M186" s="40">
        <v>1.03E-2</v>
      </c>
      <c r="N186" s="40">
        <f t="shared" si="38"/>
        <v>9.8449999999999996E-3</v>
      </c>
      <c r="O186" s="40"/>
      <c r="P186" s="40">
        <f t="shared" si="39"/>
        <v>6.2717899999999993E-3</v>
      </c>
      <c r="Q186" s="40">
        <f t="shared" si="40"/>
        <v>0.14443932369999998</v>
      </c>
      <c r="R186" s="41">
        <v>8.6E-3</v>
      </c>
      <c r="S186" s="41">
        <f t="shared" si="41"/>
        <v>8.1449999999999995E-3</v>
      </c>
      <c r="T186" s="41"/>
      <c r="U186" s="41">
        <f t="shared" si="42"/>
        <v>4.8967899999999998E-3</v>
      </c>
      <c r="V186" s="41">
        <f t="shared" si="43"/>
        <v>0.1127730737</v>
      </c>
      <c r="W186" s="42">
        <v>6.1999999999999998E-3</v>
      </c>
      <c r="X186" s="42">
        <f t="shared" si="44"/>
        <v>5.7450000000000001E-3</v>
      </c>
      <c r="Y186" s="42"/>
      <c r="Z186" s="42">
        <f t="shared" si="45"/>
        <v>4.4747900000000002E-3</v>
      </c>
      <c r="AA186" s="42">
        <f t="shared" si="46"/>
        <v>0.10305441370000001</v>
      </c>
      <c r="AB186" s="25">
        <v>7.6000000000000004E-4</v>
      </c>
      <c r="AC186" s="25">
        <f t="shared" si="47"/>
        <v>4.55E-4</v>
      </c>
    </row>
    <row r="187" spans="1:29" s="15" customFormat="1">
      <c r="A187" s="18">
        <v>435</v>
      </c>
      <c r="B187" s="25">
        <v>1.3999999999999999E-4</v>
      </c>
      <c r="C187" s="38">
        <v>8.8999999999999999E-3</v>
      </c>
      <c r="D187" s="38">
        <f t="shared" si="32"/>
        <v>8.43E-3</v>
      </c>
      <c r="E187" s="38"/>
      <c r="F187" s="38">
        <f t="shared" si="33"/>
        <v>4.1327899999999999E-3</v>
      </c>
      <c r="G187" s="38">
        <f t="shared" si="34"/>
        <v>9.5178153700000004E-2</v>
      </c>
      <c r="H187" s="39">
        <v>0.01</v>
      </c>
      <c r="I187" s="39">
        <f t="shared" si="35"/>
        <v>9.5300000000000003E-3</v>
      </c>
      <c r="J187" s="39"/>
      <c r="K187" s="39">
        <f t="shared" si="36"/>
        <v>6.6667900000000006E-3</v>
      </c>
      <c r="L187" s="39">
        <f t="shared" si="37"/>
        <v>0.15353617370000003</v>
      </c>
      <c r="M187" s="40">
        <v>1.04E-2</v>
      </c>
      <c r="N187" s="40">
        <f t="shared" si="38"/>
        <v>9.9299999999999996E-3</v>
      </c>
      <c r="O187" s="40"/>
      <c r="P187" s="40">
        <f t="shared" si="39"/>
        <v>6.3567899999999993E-3</v>
      </c>
      <c r="Q187" s="40">
        <f t="shared" si="40"/>
        <v>0.14639687369999999</v>
      </c>
      <c r="R187" s="41">
        <v>8.6999999999999994E-3</v>
      </c>
      <c r="S187" s="41">
        <f t="shared" si="41"/>
        <v>8.2299999999999995E-3</v>
      </c>
      <c r="T187" s="41"/>
      <c r="U187" s="41">
        <f t="shared" si="42"/>
        <v>4.9817899999999998E-3</v>
      </c>
      <c r="V187" s="41">
        <f t="shared" si="43"/>
        <v>0.11473062370000001</v>
      </c>
      <c r="W187" s="42">
        <v>6.1999999999999998E-3</v>
      </c>
      <c r="X187" s="42">
        <f t="shared" si="44"/>
        <v>5.7299999999999999E-3</v>
      </c>
      <c r="Y187" s="42"/>
      <c r="Z187" s="42">
        <f t="shared" si="45"/>
        <v>4.4597899999999999E-3</v>
      </c>
      <c r="AA187" s="42">
        <f t="shared" si="46"/>
        <v>0.1027089637</v>
      </c>
      <c r="AB187" s="25">
        <v>8.0000000000000004E-4</v>
      </c>
      <c r="AC187" s="25">
        <f t="shared" si="47"/>
        <v>4.7000000000000004E-4</v>
      </c>
    </row>
    <row r="188" spans="1:29" s="15" customFormat="1">
      <c r="A188" s="18">
        <v>436</v>
      </c>
      <c r="B188" s="25">
        <v>1.2999999999999999E-4</v>
      </c>
      <c r="C188" s="38">
        <v>8.8999999999999999E-3</v>
      </c>
      <c r="D188" s="38">
        <f t="shared" si="32"/>
        <v>8.4650000000000003E-3</v>
      </c>
      <c r="E188" s="38"/>
      <c r="F188" s="38">
        <f t="shared" si="33"/>
        <v>4.1677900000000002E-3</v>
      </c>
      <c r="G188" s="38">
        <f t="shared" si="34"/>
        <v>9.5984203700000006E-2</v>
      </c>
      <c r="H188" s="39">
        <v>9.7000000000000003E-3</v>
      </c>
      <c r="I188" s="39">
        <f t="shared" si="35"/>
        <v>9.2650000000000007E-3</v>
      </c>
      <c r="J188" s="39"/>
      <c r="K188" s="39">
        <f t="shared" si="36"/>
        <v>6.401790000000001E-3</v>
      </c>
      <c r="L188" s="39">
        <f t="shared" si="37"/>
        <v>0.14743322370000003</v>
      </c>
      <c r="M188" s="40">
        <v>1.03E-2</v>
      </c>
      <c r="N188" s="40">
        <f t="shared" si="38"/>
        <v>9.8650000000000005E-3</v>
      </c>
      <c r="O188" s="40"/>
      <c r="P188" s="40">
        <f t="shared" si="39"/>
        <v>6.2917900000000002E-3</v>
      </c>
      <c r="Q188" s="40">
        <f t="shared" si="40"/>
        <v>0.14489992370000002</v>
      </c>
      <c r="R188" s="41">
        <v>8.6E-3</v>
      </c>
      <c r="S188" s="41">
        <f t="shared" si="41"/>
        <v>8.1650000000000004E-3</v>
      </c>
      <c r="T188" s="41"/>
      <c r="U188" s="41">
        <f t="shared" si="42"/>
        <v>4.9167900000000007E-3</v>
      </c>
      <c r="V188" s="41">
        <f t="shared" si="43"/>
        <v>0.11323367370000002</v>
      </c>
      <c r="W188" s="42">
        <v>6.1000000000000004E-3</v>
      </c>
      <c r="X188" s="42">
        <f t="shared" si="44"/>
        <v>5.6650000000000008E-3</v>
      </c>
      <c r="Y188" s="42"/>
      <c r="Z188" s="42">
        <f t="shared" si="45"/>
        <v>4.3947900000000008E-3</v>
      </c>
      <c r="AA188" s="42">
        <f t="shared" si="46"/>
        <v>0.10121201370000002</v>
      </c>
      <c r="AB188" s="25">
        <v>7.3999999999999999E-4</v>
      </c>
      <c r="AC188" s="25">
        <f t="shared" si="47"/>
        <v>4.35E-4</v>
      </c>
    </row>
    <row r="189" spans="1:29" s="15" customFormat="1">
      <c r="A189" s="18">
        <v>437</v>
      </c>
      <c r="B189" s="25">
        <v>1E-4</v>
      </c>
      <c r="C189" s="38">
        <v>8.8000000000000005E-3</v>
      </c>
      <c r="D189" s="38">
        <f t="shared" si="32"/>
        <v>8.405000000000001E-3</v>
      </c>
      <c r="E189" s="38"/>
      <c r="F189" s="38">
        <f t="shared" si="33"/>
        <v>4.1077900000000009E-3</v>
      </c>
      <c r="G189" s="38">
        <f t="shared" si="34"/>
        <v>9.4602403700000032E-2</v>
      </c>
      <c r="H189" s="39">
        <v>9.7999999999999997E-3</v>
      </c>
      <c r="I189" s="39">
        <f t="shared" si="35"/>
        <v>9.4050000000000002E-3</v>
      </c>
      <c r="J189" s="39"/>
      <c r="K189" s="39">
        <f t="shared" si="36"/>
        <v>6.5417900000000005E-3</v>
      </c>
      <c r="L189" s="39">
        <f t="shared" si="37"/>
        <v>0.15065742370000001</v>
      </c>
      <c r="M189" s="40">
        <v>1.01E-2</v>
      </c>
      <c r="N189" s="40">
        <f t="shared" si="38"/>
        <v>9.7050000000000001E-3</v>
      </c>
      <c r="O189" s="40"/>
      <c r="P189" s="40">
        <f t="shared" si="39"/>
        <v>6.1317899999999998E-3</v>
      </c>
      <c r="Q189" s="40">
        <f t="shared" si="40"/>
        <v>0.1412151237</v>
      </c>
      <c r="R189" s="41">
        <v>8.3999999999999995E-3</v>
      </c>
      <c r="S189" s="41">
        <f t="shared" si="41"/>
        <v>8.005E-3</v>
      </c>
      <c r="T189" s="41"/>
      <c r="U189" s="41">
        <f t="shared" si="42"/>
        <v>4.7567900000000003E-3</v>
      </c>
      <c r="V189" s="41">
        <f t="shared" si="43"/>
        <v>0.10954887370000001</v>
      </c>
      <c r="W189" s="42">
        <v>6.1000000000000004E-3</v>
      </c>
      <c r="X189" s="42">
        <f t="shared" si="44"/>
        <v>5.705E-3</v>
      </c>
      <c r="Y189" s="42"/>
      <c r="Z189" s="42">
        <f t="shared" si="45"/>
        <v>4.4347900000000001E-3</v>
      </c>
      <c r="AA189" s="42">
        <f t="shared" si="46"/>
        <v>0.1021332137</v>
      </c>
      <c r="AB189" s="25">
        <v>6.8999999999999997E-4</v>
      </c>
      <c r="AC189" s="25">
        <f t="shared" si="47"/>
        <v>3.9500000000000001E-4</v>
      </c>
    </row>
    <row r="190" spans="1:29" s="15" customFormat="1">
      <c r="A190" s="18">
        <v>438</v>
      </c>
      <c r="B190" s="25">
        <v>1.1E-4</v>
      </c>
      <c r="C190" s="38">
        <v>8.6999999999999994E-3</v>
      </c>
      <c r="D190" s="38">
        <f t="shared" si="32"/>
        <v>8.2950000000000003E-3</v>
      </c>
      <c r="E190" s="38"/>
      <c r="F190" s="38">
        <f t="shared" si="33"/>
        <v>3.9977900000000002E-3</v>
      </c>
      <c r="G190" s="38">
        <f t="shared" si="34"/>
        <v>9.2069103700000016E-2</v>
      </c>
      <c r="H190" s="39">
        <v>9.5999999999999992E-3</v>
      </c>
      <c r="I190" s="39">
        <f t="shared" si="35"/>
        <v>9.1949999999999983E-3</v>
      </c>
      <c r="J190" s="39"/>
      <c r="K190" s="39">
        <f t="shared" si="36"/>
        <v>6.3317899999999986E-3</v>
      </c>
      <c r="L190" s="39">
        <f t="shared" si="37"/>
        <v>0.14582112369999997</v>
      </c>
      <c r="M190" s="40">
        <v>0.01</v>
      </c>
      <c r="N190" s="40">
        <f t="shared" si="38"/>
        <v>9.5949999999999994E-3</v>
      </c>
      <c r="O190" s="40"/>
      <c r="P190" s="40">
        <f t="shared" si="39"/>
        <v>6.0217899999999991E-3</v>
      </c>
      <c r="Q190" s="40">
        <f t="shared" si="40"/>
        <v>0.13868182369999998</v>
      </c>
      <c r="R190" s="41">
        <v>8.3999999999999995E-3</v>
      </c>
      <c r="S190" s="41">
        <f t="shared" si="41"/>
        <v>7.9949999999999986E-3</v>
      </c>
      <c r="T190" s="41"/>
      <c r="U190" s="41">
        <f t="shared" si="42"/>
        <v>4.746789999999999E-3</v>
      </c>
      <c r="V190" s="41">
        <f t="shared" si="43"/>
        <v>0.10931857369999998</v>
      </c>
      <c r="W190" s="42">
        <v>6.0000000000000001E-3</v>
      </c>
      <c r="X190" s="42">
        <f t="shared" si="44"/>
        <v>5.5950000000000001E-3</v>
      </c>
      <c r="Y190" s="42"/>
      <c r="Z190" s="42">
        <f t="shared" si="45"/>
        <v>4.3247900000000002E-3</v>
      </c>
      <c r="AA190" s="42">
        <f t="shared" si="46"/>
        <v>9.9599913700000015E-2</v>
      </c>
      <c r="AB190" s="25">
        <v>6.9999999999999999E-4</v>
      </c>
      <c r="AC190" s="25">
        <f t="shared" si="47"/>
        <v>4.0499999999999998E-4</v>
      </c>
    </row>
    <row r="191" spans="1:29" s="15" customFormat="1">
      <c r="A191" s="18">
        <v>439</v>
      </c>
      <c r="B191" s="25">
        <v>1.4999999999999999E-4</v>
      </c>
      <c r="C191" s="38">
        <v>8.6999999999999994E-3</v>
      </c>
      <c r="D191" s="38">
        <f t="shared" si="32"/>
        <v>8.2449999999999989E-3</v>
      </c>
      <c r="E191" s="38"/>
      <c r="F191" s="38">
        <f t="shared" si="33"/>
        <v>3.9477899999999988E-3</v>
      </c>
      <c r="G191" s="38">
        <f t="shared" si="34"/>
        <v>9.0917603699999974E-2</v>
      </c>
      <c r="H191" s="39">
        <v>9.7999999999999997E-3</v>
      </c>
      <c r="I191" s="39">
        <f t="shared" si="35"/>
        <v>9.3449999999999991E-3</v>
      </c>
      <c r="J191" s="39"/>
      <c r="K191" s="39">
        <f t="shared" si="36"/>
        <v>6.4817899999999994E-3</v>
      </c>
      <c r="L191" s="39">
        <f t="shared" si="37"/>
        <v>0.1492756237</v>
      </c>
      <c r="M191" s="40">
        <v>0.01</v>
      </c>
      <c r="N191" s="40">
        <f t="shared" si="38"/>
        <v>9.5449999999999997E-3</v>
      </c>
      <c r="O191" s="40"/>
      <c r="P191" s="40">
        <f t="shared" si="39"/>
        <v>5.9717899999999994E-3</v>
      </c>
      <c r="Q191" s="40">
        <f t="shared" si="40"/>
        <v>0.13753032369999998</v>
      </c>
      <c r="R191" s="41">
        <v>8.3000000000000001E-3</v>
      </c>
      <c r="S191" s="41">
        <f t="shared" si="41"/>
        <v>7.8449999999999995E-3</v>
      </c>
      <c r="T191" s="41"/>
      <c r="U191" s="41">
        <f t="shared" si="42"/>
        <v>4.5967899999999999E-3</v>
      </c>
      <c r="V191" s="41">
        <f t="shared" si="43"/>
        <v>0.10586407370000001</v>
      </c>
      <c r="W191" s="42">
        <v>6.0000000000000001E-3</v>
      </c>
      <c r="X191" s="42">
        <f t="shared" si="44"/>
        <v>5.5450000000000004E-3</v>
      </c>
      <c r="Y191" s="42"/>
      <c r="Z191" s="42">
        <f t="shared" si="45"/>
        <v>4.2747900000000005E-3</v>
      </c>
      <c r="AA191" s="42">
        <f t="shared" si="46"/>
        <v>9.8448413700000015E-2</v>
      </c>
      <c r="AB191" s="25">
        <v>7.6000000000000004E-4</v>
      </c>
      <c r="AC191" s="25">
        <f t="shared" si="47"/>
        <v>4.55E-4</v>
      </c>
    </row>
    <row r="192" spans="1:29" s="15" customFormat="1">
      <c r="A192" s="18">
        <v>440</v>
      </c>
      <c r="B192" s="25">
        <v>1.3999999999999999E-4</v>
      </c>
      <c r="C192" s="38">
        <v>8.6999999999999994E-3</v>
      </c>
      <c r="D192" s="38">
        <f t="shared" si="32"/>
        <v>8.2499999999999987E-3</v>
      </c>
      <c r="E192" s="38"/>
      <c r="F192" s="38">
        <f t="shared" si="33"/>
        <v>3.9527899999999986E-3</v>
      </c>
      <c r="G192" s="38">
        <f t="shared" si="34"/>
        <v>9.1032753699999969E-2</v>
      </c>
      <c r="H192" s="39">
        <v>9.4999999999999998E-3</v>
      </c>
      <c r="I192" s="39">
        <f t="shared" si="35"/>
        <v>9.049999999999999E-3</v>
      </c>
      <c r="J192" s="39"/>
      <c r="K192" s="39">
        <f t="shared" si="36"/>
        <v>6.1867899999999993E-3</v>
      </c>
      <c r="L192" s="39">
        <f t="shared" si="37"/>
        <v>0.14248177369999998</v>
      </c>
      <c r="M192" s="40">
        <v>0.01</v>
      </c>
      <c r="N192" s="40">
        <f t="shared" si="38"/>
        <v>9.5499999999999995E-3</v>
      </c>
      <c r="O192" s="40"/>
      <c r="P192" s="40">
        <f t="shared" si="39"/>
        <v>5.9767899999999992E-3</v>
      </c>
      <c r="Q192" s="40">
        <f t="shared" si="40"/>
        <v>0.13764547369999999</v>
      </c>
      <c r="R192" s="41">
        <v>8.3999999999999995E-3</v>
      </c>
      <c r="S192" s="41">
        <f t="shared" si="41"/>
        <v>7.9499999999999987E-3</v>
      </c>
      <c r="T192" s="41"/>
      <c r="U192" s="41">
        <f t="shared" si="42"/>
        <v>4.7017899999999991E-3</v>
      </c>
      <c r="V192" s="41">
        <f t="shared" si="43"/>
        <v>0.10828222369999999</v>
      </c>
      <c r="W192" s="42">
        <v>6.0000000000000001E-3</v>
      </c>
      <c r="X192" s="42">
        <f t="shared" si="44"/>
        <v>5.5500000000000002E-3</v>
      </c>
      <c r="Y192" s="42"/>
      <c r="Z192" s="42">
        <f t="shared" si="45"/>
        <v>4.2797900000000003E-3</v>
      </c>
      <c r="AA192" s="42">
        <f t="shared" si="46"/>
        <v>9.8563563700000009E-2</v>
      </c>
      <c r="AB192" s="25">
        <v>7.6000000000000004E-4</v>
      </c>
      <c r="AC192" s="25">
        <f t="shared" si="47"/>
        <v>4.4999999999999999E-4</v>
      </c>
    </row>
    <row r="193" spans="1:29" s="15" customFormat="1">
      <c r="A193" s="18">
        <v>441</v>
      </c>
      <c r="B193" s="25">
        <v>1.2999999999999999E-4</v>
      </c>
      <c r="C193" s="38">
        <v>8.6E-3</v>
      </c>
      <c r="D193" s="38">
        <f t="shared" si="32"/>
        <v>8.1949999999999992E-3</v>
      </c>
      <c r="E193" s="38"/>
      <c r="F193" s="38">
        <f t="shared" si="33"/>
        <v>3.8977899999999991E-3</v>
      </c>
      <c r="G193" s="38">
        <f t="shared" si="34"/>
        <v>8.9766103699999988E-2</v>
      </c>
      <c r="H193" s="39">
        <v>9.4999999999999998E-3</v>
      </c>
      <c r="I193" s="39">
        <f t="shared" si="35"/>
        <v>9.0949999999999989E-3</v>
      </c>
      <c r="J193" s="39"/>
      <c r="K193" s="39">
        <f t="shared" si="36"/>
        <v>6.2317899999999992E-3</v>
      </c>
      <c r="L193" s="39">
        <f t="shared" si="37"/>
        <v>0.1435181237</v>
      </c>
      <c r="M193" s="40">
        <v>9.7999999999999997E-3</v>
      </c>
      <c r="N193" s="40">
        <f t="shared" si="38"/>
        <v>9.3949999999999988E-3</v>
      </c>
      <c r="O193" s="40"/>
      <c r="P193" s="40">
        <f t="shared" si="39"/>
        <v>5.8217899999999986E-3</v>
      </c>
      <c r="Q193" s="40">
        <f t="shared" si="40"/>
        <v>0.13407582369999999</v>
      </c>
      <c r="R193" s="41">
        <v>8.2000000000000007E-3</v>
      </c>
      <c r="S193" s="41">
        <f t="shared" si="41"/>
        <v>7.7950000000000007E-3</v>
      </c>
      <c r="T193" s="41"/>
      <c r="U193" s="41">
        <f t="shared" si="42"/>
        <v>4.5467900000000002E-3</v>
      </c>
      <c r="V193" s="41">
        <f t="shared" si="43"/>
        <v>0.10471257370000001</v>
      </c>
      <c r="W193" s="42">
        <v>5.7999999999999996E-3</v>
      </c>
      <c r="X193" s="42">
        <f t="shared" si="44"/>
        <v>5.3949999999999996E-3</v>
      </c>
      <c r="Y193" s="42"/>
      <c r="Z193" s="42">
        <f t="shared" si="45"/>
        <v>4.1247899999999997E-3</v>
      </c>
      <c r="AA193" s="42">
        <f t="shared" si="46"/>
        <v>9.4993913700000002E-2</v>
      </c>
      <c r="AB193" s="25">
        <v>6.8000000000000005E-4</v>
      </c>
      <c r="AC193" s="25">
        <f t="shared" si="47"/>
        <v>4.0500000000000003E-4</v>
      </c>
    </row>
    <row r="194" spans="1:29" s="15" customFormat="1">
      <c r="A194" s="18">
        <v>442</v>
      </c>
      <c r="B194" s="25">
        <v>1.3999999999999999E-4</v>
      </c>
      <c r="C194" s="38">
        <v>8.5000000000000006E-3</v>
      </c>
      <c r="D194" s="38">
        <f t="shared" si="32"/>
        <v>8.0600000000000012E-3</v>
      </c>
      <c r="E194" s="38"/>
      <c r="F194" s="38">
        <f t="shared" si="33"/>
        <v>3.7627900000000011E-3</v>
      </c>
      <c r="G194" s="38">
        <f t="shared" si="34"/>
        <v>8.6657053700000028E-2</v>
      </c>
      <c r="H194" s="39">
        <v>9.2999999999999992E-3</v>
      </c>
      <c r="I194" s="39">
        <f t="shared" si="35"/>
        <v>8.8599999999999998E-3</v>
      </c>
      <c r="J194" s="39"/>
      <c r="K194" s="39">
        <f t="shared" si="36"/>
        <v>5.9967900000000001E-3</v>
      </c>
      <c r="L194" s="39">
        <f t="shared" si="37"/>
        <v>0.1381060737</v>
      </c>
      <c r="M194" s="40">
        <v>9.7000000000000003E-3</v>
      </c>
      <c r="N194" s="40">
        <f t="shared" si="38"/>
        <v>9.2600000000000009E-3</v>
      </c>
      <c r="O194" s="40"/>
      <c r="P194" s="40">
        <f t="shared" si="39"/>
        <v>5.6867900000000006E-3</v>
      </c>
      <c r="Q194" s="40">
        <f t="shared" si="40"/>
        <v>0.13096677370000001</v>
      </c>
      <c r="R194" s="41">
        <v>8.2000000000000007E-3</v>
      </c>
      <c r="S194" s="41">
        <f t="shared" si="41"/>
        <v>7.7600000000000004E-3</v>
      </c>
      <c r="T194" s="41"/>
      <c r="U194" s="41">
        <f t="shared" si="42"/>
        <v>4.5117899999999999E-3</v>
      </c>
      <c r="V194" s="41">
        <f t="shared" si="43"/>
        <v>0.1039065237</v>
      </c>
      <c r="W194" s="42">
        <v>5.7000000000000002E-3</v>
      </c>
      <c r="X194" s="42">
        <f t="shared" si="44"/>
        <v>5.2599999999999999E-3</v>
      </c>
      <c r="Y194" s="42"/>
      <c r="Z194" s="42">
        <f t="shared" si="45"/>
        <v>3.98979E-3</v>
      </c>
      <c r="AA194" s="42">
        <f t="shared" si="46"/>
        <v>9.18848637E-2</v>
      </c>
      <c r="AB194" s="25">
        <v>7.3999999999999999E-4</v>
      </c>
      <c r="AC194" s="25">
        <f t="shared" si="47"/>
        <v>4.3999999999999996E-4</v>
      </c>
    </row>
    <row r="195" spans="1:29" s="15" customFormat="1">
      <c r="A195" s="18">
        <v>443</v>
      </c>
      <c r="B195" s="25">
        <v>1.3999999999999999E-4</v>
      </c>
      <c r="C195" s="38">
        <v>8.3999999999999995E-3</v>
      </c>
      <c r="D195" s="38">
        <f t="shared" ref="D195:D258" si="48">C195-AC195</f>
        <v>7.9649999999999999E-3</v>
      </c>
      <c r="E195" s="38"/>
      <c r="F195" s="38">
        <f t="shared" ref="F195:F258" si="49">D195-0.00429721</f>
        <v>3.6677899999999998E-3</v>
      </c>
      <c r="G195" s="38">
        <f t="shared" ref="G195:G258" si="50">F195*23.03</f>
        <v>8.4469203699999995E-2</v>
      </c>
      <c r="H195" s="39">
        <v>9.4000000000000004E-3</v>
      </c>
      <c r="I195" s="39">
        <f t="shared" ref="I195:I258" si="51">H195-AC195</f>
        <v>8.9650000000000007E-3</v>
      </c>
      <c r="J195" s="39"/>
      <c r="K195" s="39">
        <f t="shared" ref="K195:K258" si="52">I195-0.00286321</f>
        <v>6.101790000000001E-3</v>
      </c>
      <c r="L195" s="39">
        <f t="shared" ref="L195:L258" si="53">K195*23.03</f>
        <v>0.14052422370000003</v>
      </c>
      <c r="M195" s="40">
        <v>9.7999999999999997E-3</v>
      </c>
      <c r="N195" s="40">
        <f t="shared" ref="N195:N258" si="54">M195-AC195</f>
        <v>9.3650000000000001E-3</v>
      </c>
      <c r="O195" s="40"/>
      <c r="P195" s="40">
        <f t="shared" ref="P195:P258" si="55">N195-0.00357321</f>
        <v>5.7917899999999998E-3</v>
      </c>
      <c r="Q195" s="40">
        <f t="shared" ref="Q195:Q258" si="56">P195*23.03</f>
        <v>0.13338492369999999</v>
      </c>
      <c r="R195" s="41">
        <v>8.0000000000000002E-3</v>
      </c>
      <c r="S195" s="41">
        <f t="shared" ref="S195:S258" si="57">R195-AC195</f>
        <v>7.5650000000000005E-3</v>
      </c>
      <c r="T195" s="41"/>
      <c r="U195" s="41">
        <f t="shared" ref="U195:U258" si="58">S195-0.00324821</f>
        <v>4.3167900000000009E-3</v>
      </c>
      <c r="V195" s="41">
        <f t="shared" ref="V195:V258" si="59">U195*23.03</f>
        <v>9.9415673700000026E-2</v>
      </c>
      <c r="W195" s="42">
        <v>5.5999999999999999E-3</v>
      </c>
      <c r="X195" s="42">
        <f t="shared" ref="X195:X258" si="60">W195-AC195</f>
        <v>5.1650000000000003E-3</v>
      </c>
      <c r="Y195" s="42"/>
      <c r="Z195" s="42">
        <f t="shared" ref="Z195:Z258" si="61">X195-0.00127021</f>
        <v>3.8947900000000004E-3</v>
      </c>
      <c r="AA195" s="42">
        <f t="shared" ref="AA195:AA258" si="62">Z195*23.03</f>
        <v>8.9697013700000008E-2</v>
      </c>
      <c r="AB195" s="25">
        <v>7.2999999999999996E-4</v>
      </c>
      <c r="AC195" s="25">
        <f t="shared" ref="AC195:AC258" si="63">(B195+AB195)/2</f>
        <v>4.3499999999999995E-4</v>
      </c>
    </row>
    <row r="196" spans="1:29" s="15" customFormat="1">
      <c r="A196" s="18">
        <v>444</v>
      </c>
      <c r="B196" s="25">
        <v>1.4999999999999999E-4</v>
      </c>
      <c r="C196" s="38">
        <v>8.3999999999999995E-3</v>
      </c>
      <c r="D196" s="38">
        <f t="shared" si="48"/>
        <v>7.984999999999999E-3</v>
      </c>
      <c r="E196" s="38"/>
      <c r="F196" s="38">
        <f t="shared" si="49"/>
        <v>3.687789999999999E-3</v>
      </c>
      <c r="G196" s="38">
        <f t="shared" si="50"/>
        <v>8.4929803699999987E-2</v>
      </c>
      <c r="H196" s="39">
        <v>9.1999999999999998E-3</v>
      </c>
      <c r="I196" s="39">
        <f t="shared" si="51"/>
        <v>8.7849999999999994E-3</v>
      </c>
      <c r="J196" s="39"/>
      <c r="K196" s="39">
        <f t="shared" si="52"/>
        <v>5.9217899999999997E-3</v>
      </c>
      <c r="L196" s="39">
        <f t="shared" si="53"/>
        <v>0.13637882370000001</v>
      </c>
      <c r="M196" s="40">
        <v>9.5999999999999992E-3</v>
      </c>
      <c r="N196" s="40">
        <f t="shared" si="54"/>
        <v>9.1849999999999987E-3</v>
      </c>
      <c r="O196" s="40"/>
      <c r="P196" s="40">
        <f t="shared" si="55"/>
        <v>5.6117899999999984E-3</v>
      </c>
      <c r="Q196" s="40">
        <f t="shared" si="56"/>
        <v>0.12923952369999997</v>
      </c>
      <c r="R196" s="41">
        <v>8.0999999999999996E-3</v>
      </c>
      <c r="S196" s="41">
        <f t="shared" si="57"/>
        <v>7.6849999999999991E-3</v>
      </c>
      <c r="T196" s="41"/>
      <c r="U196" s="41">
        <f t="shared" si="58"/>
        <v>4.4367899999999995E-3</v>
      </c>
      <c r="V196" s="41">
        <f t="shared" si="59"/>
        <v>0.10217927369999999</v>
      </c>
      <c r="W196" s="42">
        <v>5.7000000000000002E-3</v>
      </c>
      <c r="X196" s="42">
        <f t="shared" si="60"/>
        <v>5.2849999999999998E-3</v>
      </c>
      <c r="Y196" s="42"/>
      <c r="Z196" s="42">
        <f t="shared" si="61"/>
        <v>4.0147899999999999E-3</v>
      </c>
      <c r="AA196" s="42">
        <f t="shared" si="62"/>
        <v>9.2460613699999999E-2</v>
      </c>
      <c r="AB196" s="25">
        <v>6.8000000000000005E-4</v>
      </c>
      <c r="AC196" s="25">
        <f t="shared" si="63"/>
        <v>4.15E-4</v>
      </c>
    </row>
    <row r="197" spans="1:29" s="15" customFormat="1">
      <c r="A197" s="18">
        <v>445</v>
      </c>
      <c r="B197" s="25">
        <v>1.6000000000000001E-4</v>
      </c>
      <c r="C197" s="38">
        <v>8.3000000000000001E-3</v>
      </c>
      <c r="D197" s="38">
        <f t="shared" si="48"/>
        <v>7.8399999999999997E-3</v>
      </c>
      <c r="E197" s="38"/>
      <c r="F197" s="38">
        <f t="shared" si="49"/>
        <v>3.5427899999999997E-3</v>
      </c>
      <c r="G197" s="38">
        <f t="shared" si="50"/>
        <v>8.1590453699999996E-2</v>
      </c>
      <c r="H197" s="39">
        <v>9.2999999999999992E-3</v>
      </c>
      <c r="I197" s="39">
        <f t="shared" si="51"/>
        <v>8.8399999999999989E-3</v>
      </c>
      <c r="J197" s="39"/>
      <c r="K197" s="39">
        <f t="shared" si="52"/>
        <v>5.9767899999999992E-3</v>
      </c>
      <c r="L197" s="39">
        <f t="shared" si="53"/>
        <v>0.13764547369999999</v>
      </c>
      <c r="M197" s="40">
        <v>9.4999999999999998E-3</v>
      </c>
      <c r="N197" s="40">
        <f t="shared" si="54"/>
        <v>9.0399999999999994E-3</v>
      </c>
      <c r="O197" s="40"/>
      <c r="P197" s="40">
        <f t="shared" si="55"/>
        <v>5.4667899999999992E-3</v>
      </c>
      <c r="Q197" s="40">
        <f t="shared" si="56"/>
        <v>0.12590017369999998</v>
      </c>
      <c r="R197" s="41">
        <v>7.9000000000000008E-3</v>
      </c>
      <c r="S197" s="41">
        <f t="shared" si="57"/>
        <v>7.4400000000000004E-3</v>
      </c>
      <c r="T197" s="41"/>
      <c r="U197" s="41">
        <f t="shared" si="58"/>
        <v>4.1917900000000008E-3</v>
      </c>
      <c r="V197" s="41">
        <f t="shared" si="59"/>
        <v>9.6536923700000027E-2</v>
      </c>
      <c r="W197" s="42">
        <v>5.5999999999999999E-3</v>
      </c>
      <c r="X197" s="42">
        <f t="shared" si="60"/>
        <v>5.1399999999999996E-3</v>
      </c>
      <c r="Y197" s="42"/>
      <c r="Z197" s="42">
        <f t="shared" si="61"/>
        <v>3.8697899999999997E-3</v>
      </c>
      <c r="AA197" s="42">
        <f t="shared" si="62"/>
        <v>8.9121263699999995E-2</v>
      </c>
      <c r="AB197" s="25">
        <v>7.6000000000000004E-4</v>
      </c>
      <c r="AC197" s="25">
        <f t="shared" si="63"/>
        <v>4.6000000000000001E-4</v>
      </c>
    </row>
    <row r="198" spans="1:29" s="15" customFormat="1">
      <c r="A198" s="18">
        <v>446</v>
      </c>
      <c r="B198" s="25">
        <v>2.0000000000000001E-4</v>
      </c>
      <c r="C198" s="38">
        <v>8.3000000000000001E-3</v>
      </c>
      <c r="D198" s="38">
        <f t="shared" si="48"/>
        <v>7.8100000000000001E-3</v>
      </c>
      <c r="E198" s="38"/>
      <c r="F198" s="38">
        <f t="shared" si="49"/>
        <v>3.51279E-3</v>
      </c>
      <c r="G198" s="38">
        <f t="shared" si="50"/>
        <v>8.0899553700000001E-2</v>
      </c>
      <c r="H198" s="39">
        <v>9.1999999999999998E-3</v>
      </c>
      <c r="I198" s="39">
        <f t="shared" si="51"/>
        <v>8.709999999999999E-3</v>
      </c>
      <c r="J198" s="39"/>
      <c r="K198" s="39">
        <f t="shared" si="52"/>
        <v>5.8467899999999993E-3</v>
      </c>
      <c r="L198" s="39">
        <f t="shared" si="53"/>
        <v>0.1346515737</v>
      </c>
      <c r="M198" s="40">
        <v>9.4999999999999998E-3</v>
      </c>
      <c r="N198" s="40">
        <f t="shared" si="54"/>
        <v>9.0100000000000006E-3</v>
      </c>
      <c r="O198" s="40"/>
      <c r="P198" s="40">
        <f t="shared" si="55"/>
        <v>5.4367900000000004E-3</v>
      </c>
      <c r="Q198" s="40">
        <f t="shared" si="56"/>
        <v>0.12520927370000001</v>
      </c>
      <c r="R198" s="41">
        <v>8.0000000000000002E-3</v>
      </c>
      <c r="S198" s="41">
        <f t="shared" si="57"/>
        <v>7.5100000000000002E-3</v>
      </c>
      <c r="T198" s="41"/>
      <c r="U198" s="41">
        <f t="shared" si="58"/>
        <v>4.2617899999999997E-3</v>
      </c>
      <c r="V198" s="41">
        <f t="shared" si="59"/>
        <v>9.8149023700000004E-2</v>
      </c>
      <c r="W198" s="42">
        <v>5.5999999999999999E-3</v>
      </c>
      <c r="X198" s="42">
        <f t="shared" si="60"/>
        <v>5.11E-3</v>
      </c>
      <c r="Y198" s="42"/>
      <c r="Z198" s="42">
        <f t="shared" si="61"/>
        <v>3.83979E-3</v>
      </c>
      <c r="AA198" s="42">
        <f t="shared" si="62"/>
        <v>8.84303637E-2</v>
      </c>
      <c r="AB198" s="25">
        <v>7.7999999999999999E-4</v>
      </c>
      <c r="AC198" s="25">
        <f t="shared" si="63"/>
        <v>4.8999999999999998E-4</v>
      </c>
    </row>
    <row r="199" spans="1:29" s="15" customFormat="1">
      <c r="A199" s="18">
        <v>447</v>
      </c>
      <c r="B199" s="25">
        <v>1.3999999999999999E-4</v>
      </c>
      <c r="C199" s="38">
        <v>8.2000000000000007E-3</v>
      </c>
      <c r="D199" s="38">
        <f t="shared" si="48"/>
        <v>7.7750000000000007E-3</v>
      </c>
      <c r="E199" s="38"/>
      <c r="F199" s="38">
        <f t="shared" si="49"/>
        <v>3.4777900000000006E-3</v>
      </c>
      <c r="G199" s="38">
        <f t="shared" si="50"/>
        <v>8.0093503700000013E-2</v>
      </c>
      <c r="H199" s="39">
        <v>9.1000000000000004E-3</v>
      </c>
      <c r="I199" s="39">
        <f t="shared" si="51"/>
        <v>8.6750000000000004E-3</v>
      </c>
      <c r="J199" s="39"/>
      <c r="K199" s="39">
        <f t="shared" si="52"/>
        <v>5.8117900000000007E-3</v>
      </c>
      <c r="L199" s="39">
        <f t="shared" si="53"/>
        <v>0.13384552370000002</v>
      </c>
      <c r="M199" s="40">
        <v>9.4999999999999998E-3</v>
      </c>
      <c r="N199" s="40">
        <f t="shared" si="54"/>
        <v>9.0749999999999997E-3</v>
      </c>
      <c r="O199" s="40"/>
      <c r="P199" s="40">
        <f t="shared" si="55"/>
        <v>5.5017899999999995E-3</v>
      </c>
      <c r="Q199" s="40">
        <f t="shared" si="56"/>
        <v>0.12670622369999998</v>
      </c>
      <c r="R199" s="41">
        <v>7.7999999999999996E-3</v>
      </c>
      <c r="S199" s="41">
        <f t="shared" si="57"/>
        <v>7.3749999999999996E-3</v>
      </c>
      <c r="T199" s="41"/>
      <c r="U199" s="41">
        <f t="shared" si="58"/>
        <v>4.12679E-3</v>
      </c>
      <c r="V199" s="41">
        <f t="shared" si="59"/>
        <v>9.5039973700000002E-2</v>
      </c>
      <c r="W199" s="42">
        <v>5.5999999999999999E-3</v>
      </c>
      <c r="X199" s="42">
        <f t="shared" si="60"/>
        <v>5.1749999999999999E-3</v>
      </c>
      <c r="Y199" s="42"/>
      <c r="Z199" s="42">
        <f t="shared" si="61"/>
        <v>3.90479E-3</v>
      </c>
      <c r="AA199" s="42">
        <f t="shared" si="62"/>
        <v>8.9927313700000011E-2</v>
      </c>
      <c r="AB199" s="25">
        <v>7.1000000000000002E-4</v>
      </c>
      <c r="AC199" s="25">
        <f t="shared" si="63"/>
        <v>4.2500000000000003E-4</v>
      </c>
    </row>
    <row r="200" spans="1:29" s="15" customFormat="1">
      <c r="A200" s="18">
        <v>448</v>
      </c>
      <c r="B200" s="25">
        <v>1E-4</v>
      </c>
      <c r="C200" s="38">
        <v>8.2000000000000007E-3</v>
      </c>
      <c r="D200" s="38">
        <f t="shared" si="48"/>
        <v>7.7850000000000003E-3</v>
      </c>
      <c r="E200" s="38"/>
      <c r="F200" s="38">
        <f t="shared" si="49"/>
        <v>3.4877900000000002E-3</v>
      </c>
      <c r="G200" s="38">
        <f t="shared" si="50"/>
        <v>8.0323803700000002E-2</v>
      </c>
      <c r="H200" s="39">
        <v>8.8999999999999999E-3</v>
      </c>
      <c r="I200" s="39">
        <f t="shared" si="51"/>
        <v>8.4849999999999995E-3</v>
      </c>
      <c r="J200" s="39"/>
      <c r="K200" s="39">
        <f t="shared" si="52"/>
        <v>5.6217899999999998E-3</v>
      </c>
      <c r="L200" s="39">
        <f t="shared" si="53"/>
        <v>0.12946982370000001</v>
      </c>
      <c r="M200" s="40">
        <v>9.4000000000000004E-3</v>
      </c>
      <c r="N200" s="40">
        <f t="shared" si="54"/>
        <v>8.9849999999999999E-3</v>
      </c>
      <c r="O200" s="40"/>
      <c r="P200" s="40">
        <f t="shared" si="55"/>
        <v>5.4117899999999997E-3</v>
      </c>
      <c r="Q200" s="40">
        <f t="shared" si="56"/>
        <v>0.1246335237</v>
      </c>
      <c r="R200" s="41">
        <v>7.7999999999999996E-3</v>
      </c>
      <c r="S200" s="41">
        <f t="shared" si="57"/>
        <v>7.3849999999999992E-3</v>
      </c>
      <c r="T200" s="41"/>
      <c r="U200" s="41">
        <f t="shared" si="58"/>
        <v>4.1367899999999996E-3</v>
      </c>
      <c r="V200" s="41">
        <f t="shared" si="59"/>
        <v>9.5270273699999991E-2</v>
      </c>
      <c r="W200" s="42">
        <v>5.4999999999999997E-3</v>
      </c>
      <c r="X200" s="42">
        <f t="shared" si="60"/>
        <v>5.0849999999999992E-3</v>
      </c>
      <c r="Y200" s="42"/>
      <c r="Z200" s="42">
        <f t="shared" si="61"/>
        <v>3.8147899999999993E-3</v>
      </c>
      <c r="AA200" s="42">
        <f t="shared" si="62"/>
        <v>8.7854613699999987E-2</v>
      </c>
      <c r="AB200" s="25">
        <v>7.2999999999999996E-4</v>
      </c>
      <c r="AC200" s="25">
        <f t="shared" si="63"/>
        <v>4.15E-4</v>
      </c>
    </row>
    <row r="201" spans="1:29" s="15" customFormat="1">
      <c r="A201" s="18">
        <v>449</v>
      </c>
      <c r="B201" s="25">
        <v>1.2E-4</v>
      </c>
      <c r="C201" s="38">
        <v>8.0999999999999996E-3</v>
      </c>
      <c r="D201" s="38">
        <f t="shared" si="48"/>
        <v>7.6799999999999993E-3</v>
      </c>
      <c r="E201" s="38"/>
      <c r="F201" s="38">
        <f t="shared" si="49"/>
        <v>3.3827899999999992E-3</v>
      </c>
      <c r="G201" s="38">
        <f t="shared" si="50"/>
        <v>7.790565369999998E-2</v>
      </c>
      <c r="H201" s="39">
        <v>8.9999999999999993E-3</v>
      </c>
      <c r="I201" s="39">
        <f t="shared" si="51"/>
        <v>8.5799999999999991E-3</v>
      </c>
      <c r="J201" s="39"/>
      <c r="K201" s="39">
        <f t="shared" si="52"/>
        <v>5.7167899999999994E-3</v>
      </c>
      <c r="L201" s="39">
        <f t="shared" si="53"/>
        <v>0.13165767370000001</v>
      </c>
      <c r="M201" s="40">
        <v>9.2999999999999992E-3</v>
      </c>
      <c r="N201" s="40">
        <f t="shared" si="54"/>
        <v>8.879999999999999E-3</v>
      </c>
      <c r="O201" s="40"/>
      <c r="P201" s="40">
        <f t="shared" si="55"/>
        <v>5.3067899999999987E-3</v>
      </c>
      <c r="Q201" s="40">
        <f t="shared" si="56"/>
        <v>0.12221537369999998</v>
      </c>
      <c r="R201" s="41">
        <v>7.7000000000000002E-3</v>
      </c>
      <c r="S201" s="41">
        <f t="shared" si="57"/>
        <v>7.28E-3</v>
      </c>
      <c r="T201" s="41"/>
      <c r="U201" s="41">
        <f t="shared" si="58"/>
        <v>4.0317900000000004E-3</v>
      </c>
      <c r="V201" s="41">
        <f t="shared" si="59"/>
        <v>9.2852123700000011E-2</v>
      </c>
      <c r="W201" s="42">
        <v>5.3E-3</v>
      </c>
      <c r="X201" s="42">
        <f t="shared" si="60"/>
        <v>4.8799999999999998E-3</v>
      </c>
      <c r="Y201" s="42"/>
      <c r="Z201" s="42">
        <f t="shared" si="61"/>
        <v>3.6097899999999999E-3</v>
      </c>
      <c r="AA201" s="42">
        <f t="shared" si="62"/>
        <v>8.3133463700000007E-2</v>
      </c>
      <c r="AB201" s="25">
        <v>7.2000000000000005E-4</v>
      </c>
      <c r="AC201" s="25">
        <f t="shared" si="63"/>
        <v>4.2000000000000002E-4</v>
      </c>
    </row>
    <row r="202" spans="1:29" s="15" customFormat="1">
      <c r="A202" s="18">
        <v>450</v>
      </c>
      <c r="B202" s="25">
        <v>1.2E-4</v>
      </c>
      <c r="C202" s="38">
        <v>8.0999999999999996E-3</v>
      </c>
      <c r="D202" s="38">
        <f t="shared" si="48"/>
        <v>7.6649999999999999E-3</v>
      </c>
      <c r="E202" s="38"/>
      <c r="F202" s="38">
        <f t="shared" si="49"/>
        <v>3.3677899999999998E-3</v>
      </c>
      <c r="G202" s="38">
        <f t="shared" si="50"/>
        <v>7.7560203699999997E-2</v>
      </c>
      <c r="H202" s="39">
        <v>8.8000000000000005E-3</v>
      </c>
      <c r="I202" s="39">
        <f t="shared" si="51"/>
        <v>8.3650000000000009E-3</v>
      </c>
      <c r="J202" s="39"/>
      <c r="K202" s="39">
        <f t="shared" si="52"/>
        <v>5.5017900000000012E-3</v>
      </c>
      <c r="L202" s="39">
        <f t="shared" si="53"/>
        <v>0.12670622370000004</v>
      </c>
      <c r="M202" s="40">
        <v>9.1999999999999998E-3</v>
      </c>
      <c r="N202" s="40">
        <f t="shared" si="54"/>
        <v>8.7650000000000002E-3</v>
      </c>
      <c r="O202" s="40"/>
      <c r="P202" s="40">
        <f t="shared" si="55"/>
        <v>5.1917899999999999E-3</v>
      </c>
      <c r="Q202" s="40">
        <f t="shared" si="56"/>
        <v>0.11956692370000001</v>
      </c>
      <c r="R202" s="41">
        <v>7.7000000000000002E-3</v>
      </c>
      <c r="S202" s="41">
        <f t="shared" si="57"/>
        <v>7.2650000000000006E-3</v>
      </c>
      <c r="T202" s="41"/>
      <c r="U202" s="41">
        <f t="shared" si="58"/>
        <v>4.016790000000001E-3</v>
      </c>
      <c r="V202" s="41">
        <f t="shared" si="59"/>
        <v>9.2506673700000028E-2</v>
      </c>
      <c r="W202" s="42">
        <v>5.3E-3</v>
      </c>
      <c r="X202" s="42">
        <f t="shared" si="60"/>
        <v>4.8650000000000004E-3</v>
      </c>
      <c r="Y202" s="42"/>
      <c r="Z202" s="42">
        <f t="shared" si="61"/>
        <v>3.5947900000000005E-3</v>
      </c>
      <c r="AA202" s="42">
        <f t="shared" si="62"/>
        <v>8.278801370000001E-2</v>
      </c>
      <c r="AB202" s="25">
        <v>7.5000000000000002E-4</v>
      </c>
      <c r="AC202" s="25">
        <f t="shared" si="63"/>
        <v>4.35E-4</v>
      </c>
    </row>
    <row r="203" spans="1:29" s="15" customFormat="1">
      <c r="A203" s="18">
        <v>451</v>
      </c>
      <c r="B203" s="25">
        <v>1.2E-4</v>
      </c>
      <c r="C203" s="38">
        <v>8.0000000000000002E-3</v>
      </c>
      <c r="D203" s="38">
        <f t="shared" si="48"/>
        <v>7.5799999999999999E-3</v>
      </c>
      <c r="E203" s="38"/>
      <c r="F203" s="38">
        <f t="shared" si="49"/>
        <v>3.2827899999999998E-3</v>
      </c>
      <c r="G203" s="38">
        <f t="shared" si="50"/>
        <v>7.5602653699999994E-2</v>
      </c>
      <c r="H203" s="39">
        <v>8.8000000000000005E-3</v>
      </c>
      <c r="I203" s="39">
        <f t="shared" si="51"/>
        <v>8.3800000000000003E-3</v>
      </c>
      <c r="J203" s="39"/>
      <c r="K203" s="39">
        <f t="shared" si="52"/>
        <v>5.5167900000000006E-3</v>
      </c>
      <c r="L203" s="39">
        <f t="shared" si="53"/>
        <v>0.12705167370000001</v>
      </c>
      <c r="M203" s="40">
        <v>9.1000000000000004E-3</v>
      </c>
      <c r="N203" s="40">
        <f t="shared" si="54"/>
        <v>8.6800000000000002E-3</v>
      </c>
      <c r="O203" s="40"/>
      <c r="P203" s="40">
        <f t="shared" si="55"/>
        <v>5.1067899999999999E-3</v>
      </c>
      <c r="Q203" s="40">
        <f t="shared" si="56"/>
        <v>0.11760937370000001</v>
      </c>
      <c r="R203" s="41">
        <v>7.6E-3</v>
      </c>
      <c r="S203" s="41">
        <f t="shared" si="57"/>
        <v>7.1799999999999998E-3</v>
      </c>
      <c r="T203" s="41"/>
      <c r="U203" s="41">
        <f t="shared" si="58"/>
        <v>3.9317899999999992E-3</v>
      </c>
      <c r="V203" s="41">
        <f t="shared" si="59"/>
        <v>9.0549123699999984E-2</v>
      </c>
      <c r="W203" s="42">
        <v>5.3E-3</v>
      </c>
      <c r="X203" s="42">
        <f t="shared" si="60"/>
        <v>4.8799999999999998E-3</v>
      </c>
      <c r="Y203" s="42"/>
      <c r="Z203" s="42">
        <f t="shared" si="61"/>
        <v>3.6097899999999999E-3</v>
      </c>
      <c r="AA203" s="42">
        <f t="shared" si="62"/>
        <v>8.3133463700000007E-2</v>
      </c>
      <c r="AB203" s="25">
        <v>7.2000000000000005E-4</v>
      </c>
      <c r="AC203" s="25">
        <f t="shared" si="63"/>
        <v>4.2000000000000002E-4</v>
      </c>
    </row>
    <row r="204" spans="1:29" s="15" customFormat="1">
      <c r="A204" s="18">
        <v>452</v>
      </c>
      <c r="B204" s="25">
        <v>6.0000000000000002E-5</v>
      </c>
      <c r="C204" s="38">
        <v>7.9000000000000008E-3</v>
      </c>
      <c r="D204" s="38">
        <f t="shared" si="48"/>
        <v>7.5300000000000011E-3</v>
      </c>
      <c r="E204" s="38"/>
      <c r="F204" s="38">
        <f t="shared" si="49"/>
        <v>3.232790000000001E-3</v>
      </c>
      <c r="G204" s="38">
        <f t="shared" si="50"/>
        <v>7.4451153700000022E-2</v>
      </c>
      <c r="H204" s="39">
        <v>8.6E-3</v>
      </c>
      <c r="I204" s="39">
        <f t="shared" si="51"/>
        <v>8.2299999999999995E-3</v>
      </c>
      <c r="J204" s="39"/>
      <c r="K204" s="39">
        <f t="shared" si="52"/>
        <v>5.3667899999999998E-3</v>
      </c>
      <c r="L204" s="39">
        <f t="shared" si="53"/>
        <v>0.12359717370000001</v>
      </c>
      <c r="M204" s="40">
        <v>8.9999999999999993E-3</v>
      </c>
      <c r="N204" s="40">
        <f t="shared" si="54"/>
        <v>8.6299999999999988E-3</v>
      </c>
      <c r="O204" s="40"/>
      <c r="P204" s="40">
        <f t="shared" si="55"/>
        <v>5.0567899999999985E-3</v>
      </c>
      <c r="Q204" s="40">
        <f t="shared" si="56"/>
        <v>0.11645787369999998</v>
      </c>
      <c r="R204" s="41">
        <v>7.4000000000000003E-3</v>
      </c>
      <c r="S204" s="41">
        <f t="shared" si="57"/>
        <v>7.0300000000000007E-3</v>
      </c>
      <c r="T204" s="41"/>
      <c r="U204" s="41">
        <f t="shared" si="58"/>
        <v>3.7817900000000006E-3</v>
      </c>
      <c r="V204" s="41">
        <f t="shared" si="59"/>
        <v>8.7094623700000012E-2</v>
      </c>
      <c r="W204" s="42">
        <v>5.3E-3</v>
      </c>
      <c r="X204" s="42">
        <f t="shared" si="60"/>
        <v>4.9300000000000004E-3</v>
      </c>
      <c r="Y204" s="42"/>
      <c r="Z204" s="42">
        <f t="shared" si="61"/>
        <v>3.6597900000000004E-3</v>
      </c>
      <c r="AA204" s="42">
        <f t="shared" si="62"/>
        <v>8.4284963700000021E-2</v>
      </c>
      <c r="AB204" s="25">
        <v>6.8000000000000005E-4</v>
      </c>
      <c r="AC204" s="25">
        <f t="shared" si="63"/>
        <v>3.7000000000000005E-4</v>
      </c>
    </row>
    <row r="205" spans="1:29" s="15" customFormat="1">
      <c r="A205" s="18">
        <v>453</v>
      </c>
      <c r="B205" s="25">
        <v>6.8999999999999997E-5</v>
      </c>
      <c r="C205" s="38">
        <v>8.0000000000000002E-3</v>
      </c>
      <c r="D205" s="38">
        <f t="shared" si="48"/>
        <v>7.6455000000000004E-3</v>
      </c>
      <c r="E205" s="38"/>
      <c r="F205" s="38">
        <f t="shared" si="49"/>
        <v>3.3482900000000003E-3</v>
      </c>
      <c r="G205" s="38">
        <f t="shared" si="50"/>
        <v>7.7111118700000009E-2</v>
      </c>
      <c r="H205" s="39">
        <v>8.6E-3</v>
      </c>
      <c r="I205" s="39">
        <f t="shared" si="51"/>
        <v>8.2454999999999994E-3</v>
      </c>
      <c r="J205" s="39"/>
      <c r="K205" s="39">
        <f t="shared" si="52"/>
        <v>5.3822899999999996E-3</v>
      </c>
      <c r="L205" s="39">
        <f t="shared" si="53"/>
        <v>0.12395413869999999</v>
      </c>
      <c r="M205" s="40">
        <v>8.9999999999999993E-3</v>
      </c>
      <c r="N205" s="40">
        <f t="shared" si="54"/>
        <v>8.6454999999999987E-3</v>
      </c>
      <c r="O205" s="40"/>
      <c r="P205" s="40">
        <f t="shared" si="55"/>
        <v>5.0722899999999984E-3</v>
      </c>
      <c r="Q205" s="40">
        <f t="shared" si="56"/>
        <v>0.11681483869999996</v>
      </c>
      <c r="R205" s="41">
        <v>7.4000000000000003E-3</v>
      </c>
      <c r="S205" s="41">
        <f t="shared" si="57"/>
        <v>7.0455000000000005E-3</v>
      </c>
      <c r="T205" s="41"/>
      <c r="U205" s="41">
        <f t="shared" si="58"/>
        <v>3.7972900000000005E-3</v>
      </c>
      <c r="V205" s="41">
        <f t="shared" si="59"/>
        <v>8.7451588700000013E-2</v>
      </c>
      <c r="W205" s="42">
        <v>5.1999999999999998E-3</v>
      </c>
      <c r="X205" s="42">
        <f t="shared" si="60"/>
        <v>4.8455E-3</v>
      </c>
      <c r="Y205" s="42"/>
      <c r="Z205" s="42">
        <f t="shared" si="61"/>
        <v>3.5752900000000001E-3</v>
      </c>
      <c r="AA205" s="42">
        <f t="shared" si="62"/>
        <v>8.2338928700000008E-2</v>
      </c>
      <c r="AB205" s="25">
        <v>6.4000000000000005E-4</v>
      </c>
      <c r="AC205" s="25">
        <f t="shared" si="63"/>
        <v>3.545E-4</v>
      </c>
    </row>
    <row r="206" spans="1:29" s="15" customFormat="1">
      <c r="A206" s="18">
        <v>454</v>
      </c>
      <c r="B206" s="25">
        <v>1.1E-4</v>
      </c>
      <c r="C206" s="38">
        <v>7.7999999999999996E-3</v>
      </c>
      <c r="D206" s="38">
        <f t="shared" si="48"/>
        <v>7.4049999999999993E-3</v>
      </c>
      <c r="E206" s="38"/>
      <c r="F206" s="38">
        <f t="shared" si="49"/>
        <v>3.1077899999999992E-3</v>
      </c>
      <c r="G206" s="38">
        <f t="shared" si="50"/>
        <v>7.1572403699999981E-2</v>
      </c>
      <c r="H206" s="39">
        <v>8.5000000000000006E-3</v>
      </c>
      <c r="I206" s="39">
        <f t="shared" si="51"/>
        <v>8.1050000000000011E-3</v>
      </c>
      <c r="J206" s="39"/>
      <c r="K206" s="39">
        <f t="shared" si="52"/>
        <v>5.2417900000000014E-3</v>
      </c>
      <c r="L206" s="39">
        <f t="shared" si="53"/>
        <v>0.12071842370000004</v>
      </c>
      <c r="M206" s="40">
        <v>8.8999999999999999E-3</v>
      </c>
      <c r="N206" s="40">
        <f t="shared" si="54"/>
        <v>8.5050000000000004E-3</v>
      </c>
      <c r="O206" s="40"/>
      <c r="P206" s="40">
        <f t="shared" si="55"/>
        <v>4.9317900000000001E-3</v>
      </c>
      <c r="Q206" s="40">
        <f t="shared" si="56"/>
        <v>0.11357912370000001</v>
      </c>
      <c r="R206" s="41">
        <v>7.3000000000000001E-3</v>
      </c>
      <c r="S206" s="41">
        <f t="shared" si="57"/>
        <v>6.9049999999999997E-3</v>
      </c>
      <c r="T206" s="41"/>
      <c r="U206" s="41">
        <f t="shared" si="58"/>
        <v>3.6567899999999996E-3</v>
      </c>
      <c r="V206" s="41">
        <f t="shared" si="59"/>
        <v>8.4215873699999999E-2</v>
      </c>
      <c r="W206" s="42">
        <v>5.1000000000000004E-3</v>
      </c>
      <c r="X206" s="42">
        <f t="shared" si="60"/>
        <v>4.705E-3</v>
      </c>
      <c r="Y206" s="42"/>
      <c r="Z206" s="42">
        <f t="shared" si="61"/>
        <v>3.4347900000000001E-3</v>
      </c>
      <c r="AA206" s="42">
        <f t="shared" si="62"/>
        <v>7.9103213700000008E-2</v>
      </c>
      <c r="AB206" s="25">
        <v>6.8000000000000005E-4</v>
      </c>
      <c r="AC206" s="25">
        <f t="shared" si="63"/>
        <v>3.9500000000000001E-4</v>
      </c>
    </row>
    <row r="207" spans="1:29" s="15" customFormat="1">
      <c r="A207" s="18">
        <v>455</v>
      </c>
      <c r="B207" s="25">
        <v>3.0000000000000001E-5</v>
      </c>
      <c r="C207" s="38">
        <v>7.9000000000000008E-3</v>
      </c>
      <c r="D207" s="38">
        <f t="shared" si="48"/>
        <v>7.5450000000000005E-3</v>
      </c>
      <c r="E207" s="38"/>
      <c r="F207" s="38">
        <f t="shared" si="49"/>
        <v>3.2477900000000004E-3</v>
      </c>
      <c r="G207" s="38">
        <f t="shared" si="50"/>
        <v>7.4796603700000019E-2</v>
      </c>
      <c r="H207" s="39">
        <v>8.5000000000000006E-3</v>
      </c>
      <c r="I207" s="39">
        <f t="shared" si="51"/>
        <v>8.1450000000000012E-3</v>
      </c>
      <c r="J207" s="39"/>
      <c r="K207" s="39">
        <f t="shared" si="52"/>
        <v>5.2817900000000015E-3</v>
      </c>
      <c r="L207" s="39">
        <f t="shared" si="53"/>
        <v>0.12163962370000005</v>
      </c>
      <c r="M207" s="40">
        <v>8.8999999999999999E-3</v>
      </c>
      <c r="N207" s="40">
        <f t="shared" si="54"/>
        <v>8.5450000000000005E-3</v>
      </c>
      <c r="O207" s="40"/>
      <c r="P207" s="40">
        <f t="shared" si="55"/>
        <v>4.9717900000000002E-3</v>
      </c>
      <c r="Q207" s="40">
        <f t="shared" si="56"/>
        <v>0.11450032370000002</v>
      </c>
      <c r="R207" s="41">
        <v>7.4000000000000003E-3</v>
      </c>
      <c r="S207" s="41">
        <f t="shared" si="57"/>
        <v>7.045E-3</v>
      </c>
      <c r="T207" s="41"/>
      <c r="U207" s="41">
        <f t="shared" si="58"/>
        <v>3.79679E-3</v>
      </c>
      <c r="V207" s="41">
        <f t="shared" si="59"/>
        <v>8.7440073700000009E-2</v>
      </c>
      <c r="W207" s="42">
        <v>5.1000000000000004E-3</v>
      </c>
      <c r="X207" s="42">
        <f t="shared" si="60"/>
        <v>4.7450000000000001E-3</v>
      </c>
      <c r="Y207" s="42"/>
      <c r="Z207" s="42">
        <f t="shared" si="61"/>
        <v>3.4747900000000002E-3</v>
      </c>
      <c r="AA207" s="42">
        <f t="shared" si="62"/>
        <v>8.0024413700000005E-2</v>
      </c>
      <c r="AB207" s="25">
        <v>6.8000000000000005E-4</v>
      </c>
      <c r="AC207" s="25">
        <f t="shared" si="63"/>
        <v>3.5500000000000001E-4</v>
      </c>
    </row>
    <row r="208" spans="1:29" s="15" customFormat="1">
      <c r="A208" s="18">
        <v>456</v>
      </c>
      <c r="B208" s="25">
        <v>-1.0000000000000001E-5</v>
      </c>
      <c r="C208" s="38">
        <v>7.7000000000000002E-3</v>
      </c>
      <c r="D208" s="38">
        <f t="shared" si="48"/>
        <v>7.4099999999999999E-3</v>
      </c>
      <c r="E208" s="38"/>
      <c r="F208" s="38">
        <f t="shared" si="49"/>
        <v>3.1127899999999998E-3</v>
      </c>
      <c r="G208" s="38">
        <f t="shared" si="50"/>
        <v>7.1687553700000003E-2</v>
      </c>
      <c r="H208" s="39">
        <v>8.3999999999999995E-3</v>
      </c>
      <c r="I208" s="39">
        <f t="shared" si="51"/>
        <v>8.1099999999999992E-3</v>
      </c>
      <c r="J208" s="39"/>
      <c r="K208" s="39">
        <f t="shared" si="52"/>
        <v>5.2467899999999994E-3</v>
      </c>
      <c r="L208" s="39">
        <f t="shared" si="53"/>
        <v>0.12083357369999999</v>
      </c>
      <c r="M208" s="40">
        <v>8.6999999999999994E-3</v>
      </c>
      <c r="N208" s="40">
        <f t="shared" si="54"/>
        <v>8.4099999999999991E-3</v>
      </c>
      <c r="O208" s="40"/>
      <c r="P208" s="40">
        <f t="shared" si="55"/>
        <v>4.8367899999999988E-3</v>
      </c>
      <c r="Q208" s="40">
        <f t="shared" si="56"/>
        <v>0.11139127369999997</v>
      </c>
      <c r="R208" s="41">
        <v>7.1999999999999998E-3</v>
      </c>
      <c r="S208" s="41">
        <f t="shared" si="57"/>
        <v>6.9099999999999995E-3</v>
      </c>
      <c r="T208" s="41"/>
      <c r="U208" s="41">
        <f t="shared" si="58"/>
        <v>3.6617899999999994E-3</v>
      </c>
      <c r="V208" s="41">
        <f t="shared" si="59"/>
        <v>8.4331023699999993E-2</v>
      </c>
      <c r="W208" s="42">
        <v>5.0000000000000001E-3</v>
      </c>
      <c r="X208" s="42">
        <f t="shared" si="60"/>
        <v>4.7099999999999998E-3</v>
      </c>
      <c r="Y208" s="42"/>
      <c r="Z208" s="42">
        <f t="shared" si="61"/>
        <v>3.4397899999999999E-3</v>
      </c>
      <c r="AA208" s="42">
        <f t="shared" si="62"/>
        <v>7.9218363700000002E-2</v>
      </c>
      <c r="AB208" s="25">
        <v>5.9000000000000003E-4</v>
      </c>
      <c r="AC208" s="25">
        <f t="shared" si="63"/>
        <v>2.9E-4</v>
      </c>
    </row>
    <row r="209" spans="1:29" s="15" customFormat="1">
      <c r="A209" s="18">
        <v>457</v>
      </c>
      <c r="B209" s="25">
        <v>1.0000000000000001E-5</v>
      </c>
      <c r="C209" s="38">
        <v>7.7999999999999996E-3</v>
      </c>
      <c r="D209" s="38">
        <f t="shared" si="48"/>
        <v>7.4799999999999997E-3</v>
      </c>
      <c r="E209" s="38"/>
      <c r="F209" s="38">
        <f t="shared" si="49"/>
        <v>3.1827899999999996E-3</v>
      </c>
      <c r="G209" s="38">
        <f t="shared" si="50"/>
        <v>7.3299653699999995E-2</v>
      </c>
      <c r="H209" s="39">
        <v>8.3999999999999995E-3</v>
      </c>
      <c r="I209" s="39">
        <f t="shared" si="51"/>
        <v>8.0799999999999986E-3</v>
      </c>
      <c r="J209" s="39"/>
      <c r="K209" s="39">
        <f t="shared" si="52"/>
        <v>5.2167899999999989E-3</v>
      </c>
      <c r="L209" s="39">
        <f t="shared" si="53"/>
        <v>0.12014267369999998</v>
      </c>
      <c r="M209" s="40">
        <v>8.8000000000000005E-3</v>
      </c>
      <c r="N209" s="40">
        <f t="shared" si="54"/>
        <v>8.4799999999999997E-3</v>
      </c>
      <c r="O209" s="40"/>
      <c r="P209" s="40">
        <f t="shared" si="55"/>
        <v>4.9067899999999994E-3</v>
      </c>
      <c r="Q209" s="40">
        <f t="shared" si="56"/>
        <v>0.11300337369999999</v>
      </c>
      <c r="R209" s="41">
        <v>7.3000000000000001E-3</v>
      </c>
      <c r="S209" s="41">
        <f t="shared" si="57"/>
        <v>6.9800000000000001E-3</v>
      </c>
      <c r="T209" s="41"/>
      <c r="U209" s="41">
        <f t="shared" si="58"/>
        <v>3.73179E-3</v>
      </c>
      <c r="V209" s="41">
        <f t="shared" si="59"/>
        <v>8.5943123699999999E-2</v>
      </c>
      <c r="W209" s="42">
        <v>5.0000000000000001E-3</v>
      </c>
      <c r="X209" s="42">
        <f t="shared" si="60"/>
        <v>4.6800000000000001E-3</v>
      </c>
      <c r="Y209" s="42"/>
      <c r="Z209" s="42">
        <f t="shared" si="61"/>
        <v>3.4097900000000002E-3</v>
      </c>
      <c r="AA209" s="42">
        <f t="shared" si="62"/>
        <v>7.8527463700000008E-2</v>
      </c>
      <c r="AB209" s="25">
        <v>6.3000000000000003E-4</v>
      </c>
      <c r="AC209" s="25">
        <f t="shared" si="63"/>
        <v>3.2000000000000003E-4</v>
      </c>
    </row>
    <row r="210" spans="1:29" s="15" customFormat="1">
      <c r="A210" s="18">
        <v>458</v>
      </c>
      <c r="B210" s="25">
        <v>1.2999999999999999E-4</v>
      </c>
      <c r="C210" s="38">
        <v>7.6E-3</v>
      </c>
      <c r="D210" s="38">
        <f t="shared" si="48"/>
        <v>7.1900000000000002E-3</v>
      </c>
      <c r="E210" s="38"/>
      <c r="F210" s="38">
        <f t="shared" si="49"/>
        <v>2.8927900000000001E-3</v>
      </c>
      <c r="G210" s="38">
        <f t="shared" si="50"/>
        <v>6.6620953700000013E-2</v>
      </c>
      <c r="H210" s="39">
        <v>8.0999999999999996E-3</v>
      </c>
      <c r="I210" s="39">
        <f t="shared" si="51"/>
        <v>7.6899999999999998E-3</v>
      </c>
      <c r="J210" s="39"/>
      <c r="K210" s="39">
        <f t="shared" si="52"/>
        <v>4.8267899999999992E-3</v>
      </c>
      <c r="L210" s="39">
        <f t="shared" si="53"/>
        <v>0.11116097369999998</v>
      </c>
      <c r="M210" s="40">
        <v>8.3999999999999995E-3</v>
      </c>
      <c r="N210" s="40">
        <f t="shared" si="54"/>
        <v>7.9899999999999988E-3</v>
      </c>
      <c r="O210" s="40"/>
      <c r="P210" s="40">
        <f t="shared" si="55"/>
        <v>4.4167899999999986E-3</v>
      </c>
      <c r="Q210" s="40">
        <f t="shared" si="56"/>
        <v>0.10171867369999997</v>
      </c>
      <c r="R210" s="41">
        <v>7.0000000000000001E-3</v>
      </c>
      <c r="S210" s="41">
        <f t="shared" si="57"/>
        <v>6.5900000000000004E-3</v>
      </c>
      <c r="T210" s="41"/>
      <c r="U210" s="41">
        <f t="shared" si="58"/>
        <v>3.3417900000000003E-3</v>
      </c>
      <c r="V210" s="41">
        <f t="shared" si="59"/>
        <v>7.6961423700000017E-2</v>
      </c>
      <c r="W210" s="42">
        <v>4.7000000000000002E-3</v>
      </c>
      <c r="X210" s="42">
        <f t="shared" si="60"/>
        <v>4.2900000000000004E-3</v>
      </c>
      <c r="Y210" s="42"/>
      <c r="Z210" s="42">
        <f t="shared" si="61"/>
        <v>3.0197900000000005E-3</v>
      </c>
      <c r="AA210" s="42">
        <f t="shared" si="62"/>
        <v>6.9545763700000013E-2</v>
      </c>
      <c r="AB210" s="25">
        <v>6.8999999999999997E-4</v>
      </c>
      <c r="AC210" s="25">
        <f t="shared" si="63"/>
        <v>4.0999999999999999E-4</v>
      </c>
    </row>
    <row r="211" spans="1:29" s="15" customFormat="1">
      <c r="A211" s="18">
        <v>459</v>
      </c>
      <c r="B211" s="25">
        <v>9.0000000000000006E-5</v>
      </c>
      <c r="C211" s="38">
        <v>7.6E-3</v>
      </c>
      <c r="D211" s="38">
        <f t="shared" si="48"/>
        <v>7.2199999999999999E-3</v>
      </c>
      <c r="E211" s="38"/>
      <c r="F211" s="38">
        <f t="shared" si="49"/>
        <v>2.9227899999999998E-3</v>
      </c>
      <c r="G211" s="38">
        <f t="shared" si="50"/>
        <v>6.7311853699999993E-2</v>
      </c>
      <c r="H211" s="39">
        <v>8.2000000000000007E-3</v>
      </c>
      <c r="I211" s="39">
        <f t="shared" si="51"/>
        <v>7.8200000000000006E-3</v>
      </c>
      <c r="J211" s="39"/>
      <c r="K211" s="39">
        <f t="shared" si="52"/>
        <v>4.9567900000000008E-3</v>
      </c>
      <c r="L211" s="39">
        <f t="shared" si="53"/>
        <v>0.11415487370000002</v>
      </c>
      <c r="M211" s="40">
        <v>8.6E-3</v>
      </c>
      <c r="N211" s="40">
        <f t="shared" si="54"/>
        <v>8.2199999999999999E-3</v>
      </c>
      <c r="O211" s="40"/>
      <c r="P211" s="40">
        <f t="shared" si="55"/>
        <v>4.6467899999999996E-3</v>
      </c>
      <c r="Q211" s="40">
        <f t="shared" si="56"/>
        <v>0.10701557369999999</v>
      </c>
      <c r="R211" s="41">
        <v>7.0000000000000001E-3</v>
      </c>
      <c r="S211" s="41">
        <f t="shared" si="57"/>
        <v>6.62E-3</v>
      </c>
      <c r="T211" s="41"/>
      <c r="U211" s="41">
        <f t="shared" si="58"/>
        <v>3.3717899999999999E-3</v>
      </c>
      <c r="V211" s="41">
        <f t="shared" si="59"/>
        <v>7.7652323699999998E-2</v>
      </c>
      <c r="W211" s="42">
        <v>4.7000000000000002E-3</v>
      </c>
      <c r="X211" s="42">
        <f t="shared" si="60"/>
        <v>4.3200000000000001E-3</v>
      </c>
      <c r="Y211" s="42"/>
      <c r="Z211" s="42">
        <f t="shared" si="61"/>
        <v>3.0497900000000001E-3</v>
      </c>
      <c r="AA211" s="42">
        <f t="shared" si="62"/>
        <v>7.0236663700000007E-2</v>
      </c>
      <c r="AB211" s="25">
        <v>6.7000000000000002E-4</v>
      </c>
      <c r="AC211" s="25">
        <f t="shared" si="63"/>
        <v>3.8000000000000002E-4</v>
      </c>
    </row>
    <row r="212" spans="1:29" s="15" customFormat="1">
      <c r="A212" s="18">
        <v>460</v>
      </c>
      <c r="B212" s="25">
        <v>8.0000000000000007E-5</v>
      </c>
      <c r="C212" s="38">
        <v>7.6E-3</v>
      </c>
      <c r="D212" s="38">
        <f t="shared" si="48"/>
        <v>7.2449999999999997E-3</v>
      </c>
      <c r="E212" s="38"/>
      <c r="F212" s="38">
        <f t="shared" si="49"/>
        <v>2.9477899999999996E-3</v>
      </c>
      <c r="G212" s="38">
        <f t="shared" si="50"/>
        <v>6.7887603699999993E-2</v>
      </c>
      <c r="H212" s="39">
        <v>8.0999999999999996E-3</v>
      </c>
      <c r="I212" s="39">
        <f t="shared" si="51"/>
        <v>7.7449999999999993E-3</v>
      </c>
      <c r="J212" s="39"/>
      <c r="K212" s="39">
        <f t="shared" si="52"/>
        <v>4.8817899999999987E-3</v>
      </c>
      <c r="L212" s="39">
        <f t="shared" si="53"/>
        <v>0.11242762369999998</v>
      </c>
      <c r="M212" s="40">
        <v>8.3999999999999995E-3</v>
      </c>
      <c r="N212" s="40">
        <f t="shared" si="54"/>
        <v>8.0450000000000001E-3</v>
      </c>
      <c r="O212" s="40"/>
      <c r="P212" s="40">
        <f t="shared" si="55"/>
        <v>4.4717899999999998E-3</v>
      </c>
      <c r="Q212" s="40">
        <f t="shared" si="56"/>
        <v>0.10298532370000001</v>
      </c>
      <c r="R212" s="41">
        <v>6.8999999999999999E-3</v>
      </c>
      <c r="S212" s="41">
        <f t="shared" si="57"/>
        <v>6.5449999999999996E-3</v>
      </c>
      <c r="T212" s="41"/>
      <c r="U212" s="41">
        <f t="shared" si="58"/>
        <v>3.2967899999999995E-3</v>
      </c>
      <c r="V212" s="41">
        <f t="shared" si="59"/>
        <v>7.5925073699999998E-2</v>
      </c>
      <c r="W212" s="42">
        <v>4.7999999999999996E-3</v>
      </c>
      <c r="X212" s="42">
        <f t="shared" si="60"/>
        <v>4.4449999999999993E-3</v>
      </c>
      <c r="Y212" s="42"/>
      <c r="Z212" s="42">
        <f t="shared" si="61"/>
        <v>3.1747899999999994E-3</v>
      </c>
      <c r="AA212" s="42">
        <f t="shared" si="62"/>
        <v>7.3115413699999993E-2</v>
      </c>
      <c r="AB212" s="25">
        <v>6.3000000000000003E-4</v>
      </c>
      <c r="AC212" s="25">
        <f t="shared" si="63"/>
        <v>3.5500000000000001E-4</v>
      </c>
    </row>
    <row r="213" spans="1:29" s="15" customFormat="1">
      <c r="A213" s="18">
        <v>461</v>
      </c>
      <c r="B213" s="25">
        <v>1.0000000000000001E-5</v>
      </c>
      <c r="C213" s="38">
        <v>7.7000000000000002E-3</v>
      </c>
      <c r="D213" s="38">
        <f t="shared" si="48"/>
        <v>7.3850000000000001E-3</v>
      </c>
      <c r="E213" s="38"/>
      <c r="F213" s="38">
        <f t="shared" si="49"/>
        <v>3.08779E-3</v>
      </c>
      <c r="G213" s="38">
        <f t="shared" si="50"/>
        <v>7.1111803700000004E-2</v>
      </c>
      <c r="H213" s="39">
        <v>8.2000000000000007E-3</v>
      </c>
      <c r="I213" s="39">
        <f t="shared" si="51"/>
        <v>7.8850000000000014E-3</v>
      </c>
      <c r="J213" s="39"/>
      <c r="K213" s="39">
        <f t="shared" si="52"/>
        <v>5.0217900000000017E-3</v>
      </c>
      <c r="L213" s="39">
        <f t="shared" si="53"/>
        <v>0.11565182370000004</v>
      </c>
      <c r="M213" s="40">
        <v>8.6E-3</v>
      </c>
      <c r="N213" s="40">
        <f t="shared" si="54"/>
        <v>8.2850000000000007E-3</v>
      </c>
      <c r="O213" s="40"/>
      <c r="P213" s="40">
        <f t="shared" si="55"/>
        <v>4.7117900000000004E-3</v>
      </c>
      <c r="Q213" s="40">
        <f t="shared" si="56"/>
        <v>0.10851252370000002</v>
      </c>
      <c r="R213" s="41">
        <v>7.0000000000000001E-3</v>
      </c>
      <c r="S213" s="41">
        <f t="shared" si="57"/>
        <v>6.685E-3</v>
      </c>
      <c r="T213" s="41"/>
      <c r="U213" s="41">
        <f t="shared" si="58"/>
        <v>3.4367899999999999E-3</v>
      </c>
      <c r="V213" s="41">
        <f t="shared" si="59"/>
        <v>7.9149273699999995E-2</v>
      </c>
      <c r="W213" s="42">
        <v>4.7999999999999996E-3</v>
      </c>
      <c r="X213" s="42">
        <f t="shared" si="60"/>
        <v>4.4849999999999994E-3</v>
      </c>
      <c r="Y213" s="42"/>
      <c r="Z213" s="42">
        <f t="shared" si="61"/>
        <v>3.2147899999999995E-3</v>
      </c>
      <c r="AA213" s="42">
        <f t="shared" si="62"/>
        <v>7.403661369999999E-2</v>
      </c>
      <c r="AB213" s="25">
        <v>6.2E-4</v>
      </c>
      <c r="AC213" s="25">
        <f t="shared" si="63"/>
        <v>3.1500000000000001E-4</v>
      </c>
    </row>
    <row r="214" spans="1:29" s="15" customFormat="1">
      <c r="A214" s="18">
        <v>462</v>
      </c>
      <c r="B214" s="25">
        <v>1.2999999999999999E-4</v>
      </c>
      <c r="C214" s="38">
        <v>7.7000000000000002E-3</v>
      </c>
      <c r="D214" s="38">
        <f t="shared" si="48"/>
        <v>7.3150000000000003E-3</v>
      </c>
      <c r="E214" s="38"/>
      <c r="F214" s="38">
        <f t="shared" si="49"/>
        <v>3.0177900000000002E-3</v>
      </c>
      <c r="G214" s="38">
        <f t="shared" si="50"/>
        <v>6.9499703700000012E-2</v>
      </c>
      <c r="H214" s="39">
        <v>8.2000000000000007E-3</v>
      </c>
      <c r="I214" s="39">
        <f t="shared" si="51"/>
        <v>7.8150000000000008E-3</v>
      </c>
      <c r="J214" s="39"/>
      <c r="K214" s="39">
        <f t="shared" si="52"/>
        <v>4.9517900000000011E-3</v>
      </c>
      <c r="L214" s="39">
        <f t="shared" si="53"/>
        <v>0.11403972370000003</v>
      </c>
      <c r="M214" s="40">
        <v>8.5000000000000006E-3</v>
      </c>
      <c r="N214" s="40">
        <f t="shared" si="54"/>
        <v>8.1150000000000007E-3</v>
      </c>
      <c r="O214" s="40"/>
      <c r="P214" s="40">
        <f t="shared" si="55"/>
        <v>4.5417900000000004E-3</v>
      </c>
      <c r="Q214" s="40">
        <f t="shared" si="56"/>
        <v>0.10459742370000001</v>
      </c>
      <c r="R214" s="41">
        <v>7.0000000000000001E-3</v>
      </c>
      <c r="S214" s="41">
        <f t="shared" si="57"/>
        <v>6.6150000000000002E-3</v>
      </c>
      <c r="T214" s="41"/>
      <c r="U214" s="41">
        <f t="shared" si="58"/>
        <v>3.3667900000000001E-3</v>
      </c>
      <c r="V214" s="41">
        <f t="shared" si="59"/>
        <v>7.7537173700000003E-2</v>
      </c>
      <c r="W214" s="42">
        <v>4.8999999999999998E-3</v>
      </c>
      <c r="X214" s="42">
        <f t="shared" si="60"/>
        <v>4.5149999999999999E-3</v>
      </c>
      <c r="Y214" s="42"/>
      <c r="Z214" s="42">
        <f t="shared" si="61"/>
        <v>3.24479E-3</v>
      </c>
      <c r="AA214" s="42">
        <f t="shared" si="62"/>
        <v>7.4727513699999998E-2</v>
      </c>
      <c r="AB214" s="25">
        <v>6.4000000000000005E-4</v>
      </c>
      <c r="AC214" s="25">
        <f t="shared" si="63"/>
        <v>3.8500000000000003E-4</v>
      </c>
    </row>
    <row r="215" spans="1:29" s="15" customFormat="1">
      <c r="A215" s="18">
        <v>463</v>
      </c>
      <c r="B215" s="25">
        <v>6.8999999999999997E-5</v>
      </c>
      <c r="C215" s="38">
        <v>7.4999999999999997E-3</v>
      </c>
      <c r="D215" s="38">
        <f t="shared" si="48"/>
        <v>7.1605000000000002E-3</v>
      </c>
      <c r="E215" s="38"/>
      <c r="F215" s="38">
        <f t="shared" si="49"/>
        <v>2.8632900000000001E-3</v>
      </c>
      <c r="G215" s="38">
        <f t="shared" si="50"/>
        <v>6.5941568700000008E-2</v>
      </c>
      <c r="H215" s="39">
        <v>8.0999999999999996E-3</v>
      </c>
      <c r="I215" s="39">
        <f t="shared" si="51"/>
        <v>7.7605E-3</v>
      </c>
      <c r="J215" s="39"/>
      <c r="K215" s="39">
        <f t="shared" si="52"/>
        <v>4.8972900000000003E-3</v>
      </c>
      <c r="L215" s="39">
        <f t="shared" si="53"/>
        <v>0.11278458870000001</v>
      </c>
      <c r="M215" s="40">
        <v>8.5000000000000006E-3</v>
      </c>
      <c r="N215" s="40">
        <f t="shared" si="54"/>
        <v>8.1605000000000011E-3</v>
      </c>
      <c r="O215" s="40"/>
      <c r="P215" s="40">
        <f t="shared" si="55"/>
        <v>4.5872900000000008E-3</v>
      </c>
      <c r="Q215" s="40">
        <f t="shared" si="56"/>
        <v>0.10564528870000002</v>
      </c>
      <c r="R215" s="41">
        <v>7.0000000000000001E-3</v>
      </c>
      <c r="S215" s="41">
        <f t="shared" si="57"/>
        <v>6.6604999999999998E-3</v>
      </c>
      <c r="T215" s="41"/>
      <c r="U215" s="41">
        <f t="shared" si="58"/>
        <v>3.4122899999999997E-3</v>
      </c>
      <c r="V215" s="41">
        <f t="shared" si="59"/>
        <v>7.8585038699999998E-2</v>
      </c>
      <c r="W215" s="42">
        <v>4.7000000000000002E-3</v>
      </c>
      <c r="X215" s="42">
        <f t="shared" si="60"/>
        <v>4.3604999999999998E-3</v>
      </c>
      <c r="Y215" s="42"/>
      <c r="Z215" s="42">
        <f t="shared" si="61"/>
        <v>3.0902899999999999E-3</v>
      </c>
      <c r="AA215" s="42">
        <f t="shared" si="62"/>
        <v>7.1169378699999994E-2</v>
      </c>
      <c r="AB215" s="25">
        <v>6.0999999999999997E-4</v>
      </c>
      <c r="AC215" s="25">
        <f t="shared" si="63"/>
        <v>3.3949999999999996E-4</v>
      </c>
    </row>
    <row r="216" spans="1:29" s="15" customFormat="1">
      <c r="A216" s="18">
        <v>464</v>
      </c>
      <c r="B216" s="25">
        <v>1.8000000000000001E-4</v>
      </c>
      <c r="C216" s="38">
        <v>7.4000000000000003E-3</v>
      </c>
      <c r="D216" s="38">
        <f t="shared" si="48"/>
        <v>6.9950000000000003E-3</v>
      </c>
      <c r="E216" s="38"/>
      <c r="F216" s="38">
        <f t="shared" si="49"/>
        <v>2.6977900000000003E-3</v>
      </c>
      <c r="G216" s="38">
        <f t="shared" si="50"/>
        <v>6.2130103700000008E-2</v>
      </c>
      <c r="H216" s="39">
        <v>8.0000000000000002E-3</v>
      </c>
      <c r="I216" s="39">
        <f t="shared" si="51"/>
        <v>7.5950000000000002E-3</v>
      </c>
      <c r="J216" s="39"/>
      <c r="K216" s="39">
        <f t="shared" si="52"/>
        <v>4.7317899999999996E-3</v>
      </c>
      <c r="L216" s="39">
        <f t="shared" si="53"/>
        <v>0.10897312369999999</v>
      </c>
      <c r="M216" s="40">
        <v>8.3000000000000001E-3</v>
      </c>
      <c r="N216" s="40">
        <f t="shared" si="54"/>
        <v>7.8949999999999992E-3</v>
      </c>
      <c r="O216" s="40"/>
      <c r="P216" s="40">
        <f t="shared" si="55"/>
        <v>4.321789999999999E-3</v>
      </c>
      <c r="Q216" s="40">
        <f t="shared" si="56"/>
        <v>9.9530823699999979E-2</v>
      </c>
      <c r="R216" s="41">
        <v>6.7999999999999996E-3</v>
      </c>
      <c r="S216" s="41">
        <f t="shared" si="57"/>
        <v>6.3949999999999996E-3</v>
      </c>
      <c r="T216" s="41"/>
      <c r="U216" s="41">
        <f t="shared" si="58"/>
        <v>3.1467899999999996E-3</v>
      </c>
      <c r="V216" s="41">
        <f t="shared" si="59"/>
        <v>7.2470573699999999E-2</v>
      </c>
      <c r="W216" s="42">
        <v>4.5999999999999999E-3</v>
      </c>
      <c r="X216" s="42">
        <f t="shared" si="60"/>
        <v>4.1949999999999999E-3</v>
      </c>
      <c r="Y216" s="42"/>
      <c r="Z216" s="42">
        <f t="shared" si="61"/>
        <v>2.92479E-3</v>
      </c>
      <c r="AA216" s="42">
        <f t="shared" si="62"/>
        <v>6.7357913700000008E-2</v>
      </c>
      <c r="AB216" s="25">
        <v>6.3000000000000003E-4</v>
      </c>
      <c r="AC216" s="25">
        <f t="shared" si="63"/>
        <v>4.0500000000000003E-4</v>
      </c>
    </row>
    <row r="217" spans="1:29" s="15" customFormat="1">
      <c r="A217" s="18">
        <v>465</v>
      </c>
      <c r="B217" s="25">
        <v>4.0000000000000003E-5</v>
      </c>
      <c r="C217" s="38">
        <v>7.4000000000000003E-3</v>
      </c>
      <c r="D217" s="38">
        <f t="shared" si="48"/>
        <v>7.0950000000000006E-3</v>
      </c>
      <c r="E217" s="38"/>
      <c r="F217" s="38">
        <f t="shared" si="49"/>
        <v>2.7977900000000005E-3</v>
      </c>
      <c r="G217" s="38">
        <f t="shared" si="50"/>
        <v>6.4433103700000022E-2</v>
      </c>
      <c r="H217" s="39">
        <v>8.0000000000000002E-3</v>
      </c>
      <c r="I217" s="39">
        <f t="shared" si="51"/>
        <v>7.6950000000000005E-3</v>
      </c>
      <c r="J217" s="39"/>
      <c r="K217" s="39">
        <f t="shared" si="52"/>
        <v>4.8317900000000007E-3</v>
      </c>
      <c r="L217" s="39">
        <f t="shared" si="53"/>
        <v>0.11127612370000002</v>
      </c>
      <c r="M217" s="40">
        <v>8.3999999999999995E-3</v>
      </c>
      <c r="N217" s="40">
        <f t="shared" si="54"/>
        <v>8.0949999999999998E-3</v>
      </c>
      <c r="O217" s="40"/>
      <c r="P217" s="40">
        <f t="shared" si="55"/>
        <v>4.5217899999999995E-3</v>
      </c>
      <c r="Q217" s="40">
        <f t="shared" si="56"/>
        <v>0.10413682369999999</v>
      </c>
      <c r="R217" s="41">
        <v>6.8999999999999999E-3</v>
      </c>
      <c r="S217" s="41">
        <f t="shared" si="57"/>
        <v>6.5950000000000002E-3</v>
      </c>
      <c r="T217" s="41"/>
      <c r="U217" s="41">
        <f t="shared" si="58"/>
        <v>3.3467900000000001E-3</v>
      </c>
      <c r="V217" s="41">
        <f t="shared" si="59"/>
        <v>7.7076573700000012E-2</v>
      </c>
      <c r="W217" s="42">
        <v>4.7000000000000002E-3</v>
      </c>
      <c r="X217" s="42">
        <f t="shared" si="60"/>
        <v>4.3950000000000005E-3</v>
      </c>
      <c r="Y217" s="42"/>
      <c r="Z217" s="42">
        <f t="shared" si="61"/>
        <v>3.1247900000000006E-3</v>
      </c>
      <c r="AA217" s="42">
        <f t="shared" si="62"/>
        <v>7.1963913700000021E-2</v>
      </c>
      <c r="AB217" s="25">
        <v>5.6999999999999998E-4</v>
      </c>
      <c r="AC217" s="25">
        <f t="shared" si="63"/>
        <v>3.0499999999999999E-4</v>
      </c>
    </row>
    <row r="218" spans="1:29" s="15" customFormat="1">
      <c r="A218" s="18">
        <v>466</v>
      </c>
      <c r="B218" s="25">
        <v>1.2E-4</v>
      </c>
      <c r="C218" s="38">
        <v>7.4999999999999997E-3</v>
      </c>
      <c r="D218" s="38">
        <f t="shared" si="48"/>
        <v>7.1549999999999999E-3</v>
      </c>
      <c r="E218" s="38"/>
      <c r="F218" s="38">
        <f t="shared" si="49"/>
        <v>2.8577899999999998E-3</v>
      </c>
      <c r="G218" s="38">
        <f t="shared" si="50"/>
        <v>6.5814903699999996E-2</v>
      </c>
      <c r="H218" s="39">
        <v>7.9000000000000008E-3</v>
      </c>
      <c r="I218" s="39">
        <f t="shared" si="51"/>
        <v>7.555000000000001E-3</v>
      </c>
      <c r="J218" s="39"/>
      <c r="K218" s="39">
        <f t="shared" si="52"/>
        <v>4.6917900000000012E-3</v>
      </c>
      <c r="L218" s="39">
        <f t="shared" si="53"/>
        <v>0.10805192370000004</v>
      </c>
      <c r="M218" s="40">
        <v>8.3000000000000001E-3</v>
      </c>
      <c r="N218" s="40">
        <f t="shared" si="54"/>
        <v>7.9550000000000003E-3</v>
      </c>
      <c r="O218" s="40"/>
      <c r="P218" s="40">
        <f t="shared" si="55"/>
        <v>4.38179E-3</v>
      </c>
      <c r="Q218" s="40">
        <f t="shared" si="56"/>
        <v>0.10091262370000001</v>
      </c>
      <c r="R218" s="41">
        <v>6.7000000000000002E-3</v>
      </c>
      <c r="S218" s="41">
        <f t="shared" si="57"/>
        <v>6.3550000000000004E-3</v>
      </c>
      <c r="T218" s="41"/>
      <c r="U218" s="41">
        <f t="shared" si="58"/>
        <v>3.1067900000000003E-3</v>
      </c>
      <c r="V218" s="41">
        <f t="shared" si="59"/>
        <v>7.1549373700000016E-2</v>
      </c>
      <c r="W218" s="42">
        <v>4.5999999999999999E-3</v>
      </c>
      <c r="X218" s="42">
        <f t="shared" si="60"/>
        <v>4.2550000000000001E-3</v>
      </c>
      <c r="Y218" s="42"/>
      <c r="Z218" s="42">
        <f t="shared" si="61"/>
        <v>2.9847900000000002E-3</v>
      </c>
      <c r="AA218" s="42">
        <f t="shared" si="62"/>
        <v>6.873971370000001E-2</v>
      </c>
      <c r="AB218" s="25">
        <v>5.6999999999999998E-4</v>
      </c>
      <c r="AC218" s="25">
        <f t="shared" si="63"/>
        <v>3.4499999999999998E-4</v>
      </c>
    </row>
    <row r="219" spans="1:29" s="15" customFormat="1">
      <c r="A219" s="18">
        <v>467</v>
      </c>
      <c r="B219" s="25">
        <v>3.0000000000000001E-5</v>
      </c>
      <c r="C219" s="38">
        <v>7.3000000000000001E-3</v>
      </c>
      <c r="D219" s="38">
        <f t="shared" si="48"/>
        <v>6.9750000000000003E-3</v>
      </c>
      <c r="E219" s="38"/>
      <c r="F219" s="38">
        <f t="shared" si="49"/>
        <v>2.6777900000000002E-3</v>
      </c>
      <c r="G219" s="38">
        <f t="shared" si="50"/>
        <v>6.166950370000001E-2</v>
      </c>
      <c r="H219" s="39">
        <v>7.7999999999999996E-3</v>
      </c>
      <c r="I219" s="39">
        <f t="shared" si="51"/>
        <v>7.4749999999999999E-3</v>
      </c>
      <c r="J219" s="39"/>
      <c r="K219" s="39">
        <f t="shared" si="52"/>
        <v>4.6117899999999993E-3</v>
      </c>
      <c r="L219" s="39">
        <f t="shared" si="53"/>
        <v>0.10620952369999999</v>
      </c>
      <c r="M219" s="40">
        <v>8.3000000000000001E-3</v>
      </c>
      <c r="N219" s="40">
        <f t="shared" si="54"/>
        <v>7.9749999999999995E-3</v>
      </c>
      <c r="O219" s="40"/>
      <c r="P219" s="40">
        <f t="shared" si="55"/>
        <v>4.4017899999999992E-3</v>
      </c>
      <c r="Q219" s="40">
        <f t="shared" si="56"/>
        <v>0.10137322369999999</v>
      </c>
      <c r="R219" s="41">
        <v>6.7999999999999996E-3</v>
      </c>
      <c r="S219" s="41">
        <f t="shared" si="57"/>
        <v>6.4749999999999999E-3</v>
      </c>
      <c r="T219" s="41"/>
      <c r="U219" s="41">
        <f t="shared" si="58"/>
        <v>3.2267899999999998E-3</v>
      </c>
      <c r="V219" s="41">
        <f t="shared" si="59"/>
        <v>7.4312973699999993E-2</v>
      </c>
      <c r="W219" s="42">
        <v>4.4999999999999997E-3</v>
      </c>
      <c r="X219" s="42">
        <f t="shared" si="60"/>
        <v>4.1749999999999999E-3</v>
      </c>
      <c r="Y219" s="42"/>
      <c r="Z219" s="42">
        <f t="shared" si="61"/>
        <v>2.90479E-3</v>
      </c>
      <c r="AA219" s="42">
        <f t="shared" si="62"/>
        <v>6.6897313700000002E-2</v>
      </c>
      <c r="AB219" s="25">
        <v>6.2E-4</v>
      </c>
      <c r="AC219" s="25">
        <f t="shared" si="63"/>
        <v>3.2499999999999999E-4</v>
      </c>
    </row>
    <row r="220" spans="1:29" s="15" customFormat="1">
      <c r="A220" s="18">
        <v>468</v>
      </c>
      <c r="B220" s="25">
        <v>2.0000000000000001E-4</v>
      </c>
      <c r="C220" s="38">
        <v>7.1999999999999998E-3</v>
      </c>
      <c r="D220" s="38">
        <f t="shared" si="48"/>
        <v>6.77E-3</v>
      </c>
      <c r="E220" s="38"/>
      <c r="F220" s="38">
        <f t="shared" si="49"/>
        <v>2.4727899999999999E-3</v>
      </c>
      <c r="G220" s="38">
        <f t="shared" si="50"/>
        <v>5.6948353700000003E-2</v>
      </c>
      <c r="H220" s="39">
        <v>7.7000000000000002E-3</v>
      </c>
      <c r="I220" s="39">
        <f t="shared" si="51"/>
        <v>7.2700000000000004E-3</v>
      </c>
      <c r="J220" s="39"/>
      <c r="K220" s="39">
        <f t="shared" si="52"/>
        <v>4.4067900000000007E-3</v>
      </c>
      <c r="L220" s="39">
        <f t="shared" si="53"/>
        <v>0.10148837370000002</v>
      </c>
      <c r="M220" s="40">
        <v>8.0000000000000002E-3</v>
      </c>
      <c r="N220" s="40">
        <f t="shared" si="54"/>
        <v>7.5700000000000003E-3</v>
      </c>
      <c r="O220" s="40"/>
      <c r="P220" s="40">
        <f t="shared" si="55"/>
        <v>3.9967900000000001E-3</v>
      </c>
      <c r="Q220" s="40">
        <f t="shared" si="56"/>
        <v>9.2046073700000008E-2</v>
      </c>
      <c r="R220" s="41">
        <v>6.4999999999999997E-3</v>
      </c>
      <c r="S220" s="41">
        <f t="shared" si="57"/>
        <v>6.0699999999999999E-3</v>
      </c>
      <c r="T220" s="41"/>
      <c r="U220" s="41">
        <f t="shared" si="58"/>
        <v>2.8217899999999998E-3</v>
      </c>
      <c r="V220" s="41">
        <f t="shared" si="59"/>
        <v>6.4985823700000001E-2</v>
      </c>
      <c r="W220" s="42">
        <v>4.4999999999999997E-3</v>
      </c>
      <c r="X220" s="42">
        <f t="shared" si="60"/>
        <v>4.0699999999999998E-3</v>
      </c>
      <c r="Y220" s="42"/>
      <c r="Z220" s="42">
        <f t="shared" si="61"/>
        <v>2.7997899999999999E-3</v>
      </c>
      <c r="AA220" s="42">
        <f t="shared" si="62"/>
        <v>6.4479163699999995E-2</v>
      </c>
      <c r="AB220" s="25">
        <v>6.6E-4</v>
      </c>
      <c r="AC220" s="25">
        <f t="shared" si="63"/>
        <v>4.2999999999999999E-4</v>
      </c>
    </row>
    <row r="221" spans="1:29" s="15" customFormat="1">
      <c r="A221" s="18">
        <v>469</v>
      </c>
      <c r="B221" s="25">
        <v>6.8999999999999997E-5</v>
      </c>
      <c r="C221" s="38">
        <v>7.3000000000000001E-3</v>
      </c>
      <c r="D221" s="38">
        <f t="shared" si="48"/>
        <v>6.9455000000000003E-3</v>
      </c>
      <c r="E221" s="38"/>
      <c r="F221" s="38">
        <f t="shared" si="49"/>
        <v>2.6482900000000002E-3</v>
      </c>
      <c r="G221" s="38">
        <f t="shared" si="50"/>
        <v>6.0990118700000005E-2</v>
      </c>
      <c r="H221" s="39">
        <v>7.7000000000000002E-3</v>
      </c>
      <c r="I221" s="39">
        <f t="shared" si="51"/>
        <v>7.3455000000000005E-3</v>
      </c>
      <c r="J221" s="39"/>
      <c r="K221" s="39">
        <f t="shared" si="52"/>
        <v>4.4822899999999999E-3</v>
      </c>
      <c r="L221" s="39">
        <f t="shared" si="53"/>
        <v>0.1032271387</v>
      </c>
      <c r="M221" s="40">
        <v>8.2000000000000007E-3</v>
      </c>
      <c r="N221" s="40">
        <f t="shared" si="54"/>
        <v>7.8455E-3</v>
      </c>
      <c r="O221" s="40"/>
      <c r="P221" s="40">
        <f t="shared" si="55"/>
        <v>4.2722899999999998E-3</v>
      </c>
      <c r="Q221" s="40">
        <f t="shared" si="56"/>
        <v>9.8390838699999997E-2</v>
      </c>
      <c r="R221" s="41">
        <v>6.7000000000000002E-3</v>
      </c>
      <c r="S221" s="41">
        <f t="shared" si="57"/>
        <v>6.3455000000000004E-3</v>
      </c>
      <c r="T221" s="41"/>
      <c r="U221" s="41">
        <f t="shared" si="58"/>
        <v>3.0972900000000004E-3</v>
      </c>
      <c r="V221" s="41">
        <f t="shared" si="59"/>
        <v>7.1330588700000017E-2</v>
      </c>
      <c r="W221" s="42">
        <v>4.4000000000000003E-3</v>
      </c>
      <c r="X221" s="42">
        <f t="shared" si="60"/>
        <v>4.0455000000000005E-3</v>
      </c>
      <c r="Y221" s="42"/>
      <c r="Z221" s="42">
        <f t="shared" si="61"/>
        <v>2.7752900000000006E-3</v>
      </c>
      <c r="AA221" s="42">
        <f t="shared" si="62"/>
        <v>6.3914928700000012E-2</v>
      </c>
      <c r="AB221" s="25">
        <v>6.4000000000000005E-4</v>
      </c>
      <c r="AC221" s="25">
        <f t="shared" si="63"/>
        <v>3.545E-4</v>
      </c>
    </row>
    <row r="222" spans="1:29" s="15" customFormat="1">
      <c r="A222" s="18">
        <v>470</v>
      </c>
      <c r="B222" s="25">
        <v>1.7000000000000001E-4</v>
      </c>
      <c r="C222" s="38">
        <v>7.3000000000000001E-3</v>
      </c>
      <c r="D222" s="38">
        <f t="shared" si="48"/>
        <v>6.8700000000000002E-3</v>
      </c>
      <c r="E222" s="38"/>
      <c r="F222" s="38">
        <f t="shared" si="49"/>
        <v>2.5727900000000001E-3</v>
      </c>
      <c r="G222" s="38">
        <f t="shared" si="50"/>
        <v>5.9251353700000009E-2</v>
      </c>
      <c r="H222" s="39">
        <v>7.7000000000000002E-3</v>
      </c>
      <c r="I222" s="39">
        <f t="shared" si="51"/>
        <v>7.2700000000000004E-3</v>
      </c>
      <c r="J222" s="39"/>
      <c r="K222" s="39">
        <f t="shared" si="52"/>
        <v>4.4067900000000007E-3</v>
      </c>
      <c r="L222" s="39">
        <f t="shared" si="53"/>
        <v>0.10148837370000002</v>
      </c>
      <c r="M222" s="40">
        <v>8.0999999999999996E-3</v>
      </c>
      <c r="N222" s="40">
        <f t="shared" si="54"/>
        <v>7.6699999999999997E-3</v>
      </c>
      <c r="O222" s="40"/>
      <c r="P222" s="40">
        <f t="shared" si="55"/>
        <v>4.0967899999999995E-3</v>
      </c>
      <c r="Q222" s="40">
        <f t="shared" si="56"/>
        <v>9.4349073699999994E-2</v>
      </c>
      <c r="R222" s="41">
        <v>6.4999999999999997E-3</v>
      </c>
      <c r="S222" s="41">
        <f t="shared" si="57"/>
        <v>6.0699999999999999E-3</v>
      </c>
      <c r="T222" s="41"/>
      <c r="U222" s="41">
        <f t="shared" si="58"/>
        <v>2.8217899999999998E-3</v>
      </c>
      <c r="V222" s="41">
        <f t="shared" si="59"/>
        <v>6.4985823700000001E-2</v>
      </c>
      <c r="W222" s="42">
        <v>4.4999999999999997E-3</v>
      </c>
      <c r="X222" s="42">
        <f t="shared" si="60"/>
        <v>4.0699999999999998E-3</v>
      </c>
      <c r="Y222" s="42"/>
      <c r="Z222" s="42">
        <f t="shared" si="61"/>
        <v>2.7997899999999999E-3</v>
      </c>
      <c r="AA222" s="42">
        <f t="shared" si="62"/>
        <v>6.4479163699999995E-2</v>
      </c>
      <c r="AB222" s="25">
        <v>6.8999999999999997E-4</v>
      </c>
      <c r="AC222" s="25">
        <f t="shared" si="63"/>
        <v>4.2999999999999999E-4</v>
      </c>
    </row>
    <row r="223" spans="1:29" s="15" customFormat="1">
      <c r="A223" s="18">
        <v>471</v>
      </c>
      <c r="B223" s="25">
        <v>6.0000000000000002E-5</v>
      </c>
      <c r="C223" s="38">
        <v>7.1999999999999998E-3</v>
      </c>
      <c r="D223" s="38">
        <f t="shared" si="48"/>
        <v>6.8999999999999999E-3</v>
      </c>
      <c r="E223" s="38"/>
      <c r="F223" s="38">
        <f t="shared" si="49"/>
        <v>2.6027899999999998E-3</v>
      </c>
      <c r="G223" s="38">
        <f t="shared" si="50"/>
        <v>5.9942253699999996E-2</v>
      </c>
      <c r="H223" s="39">
        <v>7.6E-3</v>
      </c>
      <c r="I223" s="39">
        <f t="shared" si="51"/>
        <v>7.3000000000000001E-3</v>
      </c>
      <c r="J223" s="39"/>
      <c r="K223" s="39">
        <f t="shared" si="52"/>
        <v>4.4367899999999995E-3</v>
      </c>
      <c r="L223" s="39">
        <f t="shared" si="53"/>
        <v>0.10217927369999999</v>
      </c>
      <c r="M223" s="40">
        <v>8.0999999999999996E-3</v>
      </c>
      <c r="N223" s="40">
        <f t="shared" si="54"/>
        <v>7.7999999999999996E-3</v>
      </c>
      <c r="O223" s="40"/>
      <c r="P223" s="40">
        <f t="shared" si="55"/>
        <v>4.2267899999999994E-3</v>
      </c>
      <c r="Q223" s="40">
        <f t="shared" si="56"/>
        <v>9.7342973699999988E-2</v>
      </c>
      <c r="R223" s="41">
        <v>6.7000000000000002E-3</v>
      </c>
      <c r="S223" s="41">
        <f t="shared" si="57"/>
        <v>6.4000000000000003E-3</v>
      </c>
      <c r="T223" s="41"/>
      <c r="U223" s="41">
        <f t="shared" si="58"/>
        <v>3.1517900000000002E-3</v>
      </c>
      <c r="V223" s="41">
        <f t="shared" si="59"/>
        <v>7.2585723700000007E-2</v>
      </c>
      <c r="W223" s="42">
        <v>4.4000000000000003E-3</v>
      </c>
      <c r="X223" s="42">
        <f t="shared" si="60"/>
        <v>4.1000000000000003E-3</v>
      </c>
      <c r="Y223" s="42"/>
      <c r="Z223" s="42">
        <f t="shared" si="61"/>
        <v>2.8297900000000004E-3</v>
      </c>
      <c r="AA223" s="42">
        <f t="shared" si="62"/>
        <v>6.5170063700000017E-2</v>
      </c>
      <c r="AB223" s="25">
        <v>5.4000000000000001E-4</v>
      </c>
      <c r="AC223" s="25">
        <f t="shared" si="63"/>
        <v>3.0000000000000003E-4</v>
      </c>
    </row>
    <row r="224" spans="1:29" s="15" customFormat="1">
      <c r="A224" s="18">
        <v>472</v>
      </c>
      <c r="B224" s="25">
        <v>1.9000000000000001E-4</v>
      </c>
      <c r="C224" s="38">
        <v>7.1000000000000004E-3</v>
      </c>
      <c r="D224" s="38">
        <f t="shared" si="48"/>
        <v>6.7300000000000007E-3</v>
      </c>
      <c r="E224" s="38"/>
      <c r="F224" s="38">
        <f t="shared" si="49"/>
        <v>2.4327900000000006E-3</v>
      </c>
      <c r="G224" s="38">
        <f t="shared" si="50"/>
        <v>5.6027153700000019E-2</v>
      </c>
      <c r="H224" s="39">
        <v>7.4999999999999997E-3</v>
      </c>
      <c r="I224" s="39">
        <f t="shared" si="51"/>
        <v>7.1300000000000001E-3</v>
      </c>
      <c r="J224" s="39"/>
      <c r="K224" s="39">
        <f t="shared" si="52"/>
        <v>4.2667899999999995E-3</v>
      </c>
      <c r="L224" s="39">
        <f t="shared" si="53"/>
        <v>9.8264173699999999E-2</v>
      </c>
      <c r="M224" s="40">
        <v>7.9000000000000008E-3</v>
      </c>
      <c r="N224" s="40">
        <f t="shared" si="54"/>
        <v>7.5300000000000011E-3</v>
      </c>
      <c r="O224" s="40"/>
      <c r="P224" s="40">
        <f t="shared" si="55"/>
        <v>3.9567900000000017E-3</v>
      </c>
      <c r="Q224" s="40">
        <f t="shared" si="56"/>
        <v>9.1124873700000039E-2</v>
      </c>
      <c r="R224" s="41">
        <v>6.4999999999999997E-3</v>
      </c>
      <c r="S224" s="41">
        <f t="shared" si="57"/>
        <v>6.13E-3</v>
      </c>
      <c r="T224" s="41"/>
      <c r="U224" s="41">
        <f t="shared" si="58"/>
        <v>2.88179E-3</v>
      </c>
      <c r="V224" s="41">
        <f t="shared" si="59"/>
        <v>6.6367623700000003E-2</v>
      </c>
      <c r="W224" s="42">
        <v>4.4000000000000003E-3</v>
      </c>
      <c r="X224" s="42">
        <f t="shared" si="60"/>
        <v>4.0300000000000006E-3</v>
      </c>
      <c r="Y224" s="42"/>
      <c r="Z224" s="42">
        <f t="shared" si="61"/>
        <v>2.7597900000000007E-3</v>
      </c>
      <c r="AA224" s="42">
        <f t="shared" si="62"/>
        <v>6.3557963700000025E-2</v>
      </c>
      <c r="AB224" s="25">
        <v>5.5000000000000003E-4</v>
      </c>
      <c r="AC224" s="25">
        <f t="shared" si="63"/>
        <v>3.6999999999999999E-4</v>
      </c>
    </row>
    <row r="225" spans="1:29" s="15" customFormat="1">
      <c r="A225" s="18">
        <v>473</v>
      </c>
      <c r="B225" s="25">
        <v>1.0000000000000001E-5</v>
      </c>
      <c r="C225" s="38">
        <v>7.1999999999999998E-3</v>
      </c>
      <c r="D225" s="38">
        <f t="shared" si="48"/>
        <v>6.8954999999999997E-3</v>
      </c>
      <c r="E225" s="38"/>
      <c r="F225" s="38">
        <f t="shared" si="49"/>
        <v>2.5982899999999996E-3</v>
      </c>
      <c r="G225" s="38">
        <f t="shared" si="50"/>
        <v>5.9838618699999992E-2</v>
      </c>
      <c r="H225" s="39">
        <v>7.6E-3</v>
      </c>
      <c r="I225" s="39">
        <f t="shared" si="51"/>
        <v>7.2954999999999999E-3</v>
      </c>
      <c r="J225" s="39"/>
      <c r="K225" s="39">
        <f t="shared" si="52"/>
        <v>4.4322900000000002E-3</v>
      </c>
      <c r="L225" s="39">
        <f t="shared" si="53"/>
        <v>0.10207563870000001</v>
      </c>
      <c r="M225" s="40">
        <v>8.0000000000000002E-3</v>
      </c>
      <c r="N225" s="40">
        <f t="shared" si="54"/>
        <v>7.6955000000000001E-3</v>
      </c>
      <c r="O225" s="40"/>
      <c r="P225" s="40">
        <f t="shared" si="55"/>
        <v>4.1222900000000007E-3</v>
      </c>
      <c r="Q225" s="40">
        <f t="shared" si="56"/>
        <v>9.4936338700000025E-2</v>
      </c>
      <c r="R225" s="41">
        <v>6.6E-3</v>
      </c>
      <c r="S225" s="41">
        <f t="shared" si="57"/>
        <v>6.2954999999999999E-3</v>
      </c>
      <c r="T225" s="41"/>
      <c r="U225" s="41">
        <f t="shared" si="58"/>
        <v>3.0472899999999998E-3</v>
      </c>
      <c r="V225" s="41">
        <f t="shared" si="59"/>
        <v>7.0179088700000003E-2</v>
      </c>
      <c r="W225" s="42">
        <v>4.3E-3</v>
      </c>
      <c r="X225" s="42">
        <f t="shared" si="60"/>
        <v>3.9954999999999999E-3</v>
      </c>
      <c r="Y225" s="42"/>
      <c r="Z225" s="42">
        <f t="shared" si="61"/>
        <v>2.72529E-3</v>
      </c>
      <c r="AA225" s="42">
        <f t="shared" si="62"/>
        <v>6.2763428699999999E-2</v>
      </c>
      <c r="AB225" s="25">
        <v>5.9900000000000003E-4</v>
      </c>
      <c r="AC225" s="25">
        <f t="shared" si="63"/>
        <v>3.0450000000000003E-4</v>
      </c>
    </row>
    <row r="226" spans="1:29" s="15" customFormat="1">
      <c r="A226" s="18">
        <v>474</v>
      </c>
      <c r="B226" s="25">
        <v>1.3999999999999999E-4</v>
      </c>
      <c r="C226" s="38">
        <v>7.1000000000000004E-3</v>
      </c>
      <c r="D226" s="38">
        <f t="shared" si="48"/>
        <v>6.7350000000000005E-3</v>
      </c>
      <c r="E226" s="38"/>
      <c r="F226" s="38">
        <f t="shared" si="49"/>
        <v>2.4377900000000004E-3</v>
      </c>
      <c r="G226" s="38">
        <f t="shared" si="50"/>
        <v>5.6142303700000014E-2</v>
      </c>
      <c r="H226" s="39">
        <v>7.4000000000000003E-3</v>
      </c>
      <c r="I226" s="39">
        <f t="shared" si="51"/>
        <v>7.0350000000000005E-3</v>
      </c>
      <c r="J226" s="39"/>
      <c r="K226" s="39">
        <f t="shared" si="52"/>
        <v>4.1717899999999999E-3</v>
      </c>
      <c r="L226" s="39">
        <f t="shared" si="53"/>
        <v>9.6076323700000008E-2</v>
      </c>
      <c r="M226" s="40">
        <v>7.7999999999999996E-3</v>
      </c>
      <c r="N226" s="40">
        <f t="shared" si="54"/>
        <v>7.4349999999999998E-3</v>
      </c>
      <c r="O226" s="40"/>
      <c r="P226" s="40">
        <f t="shared" si="55"/>
        <v>3.8617899999999999E-3</v>
      </c>
      <c r="Q226" s="40">
        <f t="shared" si="56"/>
        <v>8.8937023700000006E-2</v>
      </c>
      <c r="R226" s="41">
        <v>6.4000000000000003E-3</v>
      </c>
      <c r="S226" s="41">
        <f t="shared" si="57"/>
        <v>6.0350000000000004E-3</v>
      </c>
      <c r="T226" s="41"/>
      <c r="U226" s="41">
        <f t="shared" si="58"/>
        <v>2.7867900000000004E-3</v>
      </c>
      <c r="V226" s="41">
        <f t="shared" si="59"/>
        <v>6.4179773700000012E-2</v>
      </c>
      <c r="W226" s="42">
        <v>4.1999999999999997E-3</v>
      </c>
      <c r="X226" s="42">
        <f t="shared" si="60"/>
        <v>3.8349999999999999E-3</v>
      </c>
      <c r="Y226" s="42"/>
      <c r="Z226" s="42">
        <f t="shared" si="61"/>
        <v>2.56479E-3</v>
      </c>
      <c r="AA226" s="42">
        <f t="shared" si="62"/>
        <v>5.90671137E-2</v>
      </c>
      <c r="AB226" s="25">
        <v>5.9000000000000003E-4</v>
      </c>
      <c r="AC226" s="25">
        <f t="shared" si="63"/>
        <v>3.6499999999999998E-4</v>
      </c>
    </row>
    <row r="227" spans="1:29" s="15" customFormat="1">
      <c r="A227" s="18">
        <v>475</v>
      </c>
      <c r="B227" s="25">
        <v>1E-4</v>
      </c>
      <c r="C227" s="38">
        <v>6.8999999999999999E-3</v>
      </c>
      <c r="D227" s="38">
        <f t="shared" si="48"/>
        <v>6.5550000000000001E-3</v>
      </c>
      <c r="E227" s="38"/>
      <c r="F227" s="38">
        <f t="shared" si="49"/>
        <v>2.25779E-3</v>
      </c>
      <c r="G227" s="38">
        <f t="shared" si="50"/>
        <v>5.19969037E-2</v>
      </c>
      <c r="H227" s="39">
        <v>7.4000000000000003E-3</v>
      </c>
      <c r="I227" s="39">
        <f t="shared" si="51"/>
        <v>7.0550000000000005E-3</v>
      </c>
      <c r="J227" s="39"/>
      <c r="K227" s="39">
        <f t="shared" si="52"/>
        <v>4.1917900000000008E-3</v>
      </c>
      <c r="L227" s="39">
        <f t="shared" si="53"/>
        <v>9.6536923700000027E-2</v>
      </c>
      <c r="M227" s="40">
        <v>7.9000000000000008E-3</v>
      </c>
      <c r="N227" s="40">
        <f t="shared" si="54"/>
        <v>7.555000000000001E-3</v>
      </c>
      <c r="O227" s="40"/>
      <c r="P227" s="40">
        <f t="shared" si="55"/>
        <v>3.9817900000000007E-3</v>
      </c>
      <c r="Q227" s="40">
        <f t="shared" si="56"/>
        <v>9.1700623700000025E-2</v>
      </c>
      <c r="R227" s="41">
        <v>6.4999999999999997E-3</v>
      </c>
      <c r="S227" s="41">
        <f t="shared" si="57"/>
        <v>6.1549999999999999E-3</v>
      </c>
      <c r="T227" s="41"/>
      <c r="U227" s="41">
        <f t="shared" si="58"/>
        <v>2.9067899999999998E-3</v>
      </c>
      <c r="V227" s="41">
        <f t="shared" si="59"/>
        <v>6.6943373700000003E-2</v>
      </c>
      <c r="W227" s="42">
        <v>4.3E-3</v>
      </c>
      <c r="X227" s="42">
        <f t="shared" si="60"/>
        <v>3.9550000000000002E-3</v>
      </c>
      <c r="Y227" s="42"/>
      <c r="Z227" s="42">
        <f t="shared" si="61"/>
        <v>2.6847900000000003E-3</v>
      </c>
      <c r="AA227" s="42">
        <f t="shared" si="62"/>
        <v>6.1830713700000012E-2</v>
      </c>
      <c r="AB227" s="25">
        <v>5.9000000000000003E-4</v>
      </c>
      <c r="AC227" s="25">
        <f t="shared" si="63"/>
        <v>3.4500000000000004E-4</v>
      </c>
    </row>
    <row r="228" spans="1:29" s="15" customFormat="1">
      <c r="A228" s="18">
        <v>476</v>
      </c>
      <c r="B228" s="25">
        <v>1.4999999999999999E-4</v>
      </c>
      <c r="C228" s="38">
        <v>7.0000000000000001E-3</v>
      </c>
      <c r="D228" s="38">
        <f t="shared" si="48"/>
        <v>6.6255000000000003E-3</v>
      </c>
      <c r="E228" s="38"/>
      <c r="F228" s="38">
        <f t="shared" si="49"/>
        <v>2.3282900000000002E-3</v>
      </c>
      <c r="G228" s="38">
        <f t="shared" si="50"/>
        <v>5.3620518700000008E-2</v>
      </c>
      <c r="H228" s="39">
        <v>7.3000000000000001E-3</v>
      </c>
      <c r="I228" s="39">
        <f t="shared" si="51"/>
        <v>6.9255000000000002E-3</v>
      </c>
      <c r="J228" s="39"/>
      <c r="K228" s="39">
        <f t="shared" si="52"/>
        <v>4.0622899999999997E-3</v>
      </c>
      <c r="L228" s="39">
        <f t="shared" si="53"/>
        <v>9.3554538699999995E-2</v>
      </c>
      <c r="M228" s="40">
        <v>7.7000000000000002E-3</v>
      </c>
      <c r="N228" s="40">
        <f t="shared" si="54"/>
        <v>7.3255000000000004E-3</v>
      </c>
      <c r="O228" s="40"/>
      <c r="P228" s="40">
        <f t="shared" si="55"/>
        <v>3.7522900000000006E-3</v>
      </c>
      <c r="Q228" s="40">
        <f t="shared" si="56"/>
        <v>8.6415238700000022E-2</v>
      </c>
      <c r="R228" s="41">
        <v>6.4000000000000003E-3</v>
      </c>
      <c r="S228" s="41">
        <f t="shared" si="57"/>
        <v>6.0255000000000005E-3</v>
      </c>
      <c r="T228" s="41"/>
      <c r="U228" s="41">
        <f t="shared" si="58"/>
        <v>2.7772900000000004E-3</v>
      </c>
      <c r="V228" s="41">
        <f t="shared" si="59"/>
        <v>6.3960988700000013E-2</v>
      </c>
      <c r="W228" s="42">
        <v>4.1999999999999997E-3</v>
      </c>
      <c r="X228" s="42">
        <f t="shared" si="60"/>
        <v>3.8254999999999999E-3</v>
      </c>
      <c r="Y228" s="42"/>
      <c r="Z228" s="42">
        <f t="shared" si="61"/>
        <v>2.55529E-3</v>
      </c>
      <c r="AA228" s="42">
        <f t="shared" si="62"/>
        <v>5.8848328700000001E-2</v>
      </c>
      <c r="AB228" s="25">
        <v>5.9900000000000003E-4</v>
      </c>
      <c r="AC228" s="25">
        <f t="shared" si="63"/>
        <v>3.745E-4</v>
      </c>
    </row>
    <row r="229" spans="1:29" s="15" customFormat="1">
      <c r="A229" s="18">
        <v>477</v>
      </c>
      <c r="B229" s="25">
        <v>-1.0000000000000001E-5</v>
      </c>
      <c r="C229" s="38">
        <v>6.8999999999999999E-3</v>
      </c>
      <c r="D229" s="38">
        <f t="shared" si="48"/>
        <v>6.5899999999999995E-3</v>
      </c>
      <c r="E229" s="38"/>
      <c r="F229" s="38">
        <f t="shared" si="49"/>
        <v>2.2927899999999994E-3</v>
      </c>
      <c r="G229" s="38">
        <f t="shared" si="50"/>
        <v>5.2802953699999988E-2</v>
      </c>
      <c r="H229" s="39">
        <v>7.1999999999999998E-3</v>
      </c>
      <c r="I229" s="39">
        <f t="shared" si="51"/>
        <v>6.8899999999999994E-3</v>
      </c>
      <c r="J229" s="39"/>
      <c r="K229" s="39">
        <f t="shared" si="52"/>
        <v>4.0267899999999988E-3</v>
      </c>
      <c r="L229" s="39">
        <f t="shared" si="53"/>
        <v>9.2736973699999975E-2</v>
      </c>
      <c r="M229" s="40">
        <v>7.7999999999999996E-3</v>
      </c>
      <c r="N229" s="40">
        <f t="shared" si="54"/>
        <v>7.4899999999999993E-3</v>
      </c>
      <c r="O229" s="40"/>
      <c r="P229" s="40">
        <f t="shared" si="55"/>
        <v>3.9167899999999999E-3</v>
      </c>
      <c r="Q229" s="40">
        <f t="shared" si="56"/>
        <v>9.0203673700000001E-2</v>
      </c>
      <c r="R229" s="41">
        <v>6.4000000000000003E-3</v>
      </c>
      <c r="S229" s="41">
        <f t="shared" si="57"/>
        <v>6.0899999999999999E-3</v>
      </c>
      <c r="T229" s="41"/>
      <c r="U229" s="41">
        <f t="shared" si="58"/>
        <v>2.8417899999999999E-3</v>
      </c>
      <c r="V229" s="41">
        <f t="shared" si="59"/>
        <v>6.5446423700000006E-2</v>
      </c>
      <c r="W229" s="42">
        <v>4.1999999999999997E-3</v>
      </c>
      <c r="X229" s="42">
        <f t="shared" si="60"/>
        <v>3.8899999999999998E-3</v>
      </c>
      <c r="Y229" s="42"/>
      <c r="Z229" s="42">
        <f t="shared" si="61"/>
        <v>2.6197899999999999E-3</v>
      </c>
      <c r="AA229" s="42">
        <f t="shared" si="62"/>
        <v>6.0333763700000001E-2</v>
      </c>
      <c r="AB229" s="25">
        <v>6.3000000000000003E-4</v>
      </c>
      <c r="AC229" s="25">
        <f t="shared" si="63"/>
        <v>3.1E-4</v>
      </c>
    </row>
    <row r="230" spans="1:29" s="15" customFormat="1">
      <c r="A230" s="18">
        <v>478</v>
      </c>
      <c r="B230" s="25">
        <v>1.2E-4</v>
      </c>
      <c r="C230" s="38">
        <v>6.8999999999999999E-3</v>
      </c>
      <c r="D230" s="38">
        <f t="shared" si="48"/>
        <v>6.5404999999999994E-3</v>
      </c>
      <c r="E230" s="38"/>
      <c r="F230" s="38">
        <f t="shared" si="49"/>
        <v>2.2432899999999993E-3</v>
      </c>
      <c r="G230" s="38">
        <f t="shared" si="50"/>
        <v>5.1662968699999985E-2</v>
      </c>
      <c r="H230" s="39">
        <v>7.1999999999999998E-3</v>
      </c>
      <c r="I230" s="39">
        <f t="shared" si="51"/>
        <v>6.8404999999999994E-3</v>
      </c>
      <c r="J230" s="39"/>
      <c r="K230" s="39">
        <f t="shared" si="52"/>
        <v>3.9772899999999996E-3</v>
      </c>
      <c r="L230" s="39">
        <f t="shared" si="53"/>
        <v>9.1596988699999993E-2</v>
      </c>
      <c r="M230" s="40">
        <v>7.6E-3</v>
      </c>
      <c r="N230" s="40">
        <f t="shared" si="54"/>
        <v>7.2405000000000004E-3</v>
      </c>
      <c r="O230" s="40"/>
      <c r="P230" s="40">
        <f t="shared" si="55"/>
        <v>3.6672900000000006E-3</v>
      </c>
      <c r="Q230" s="40">
        <f t="shared" si="56"/>
        <v>8.4457688700000019E-2</v>
      </c>
      <c r="R230" s="41">
        <v>6.1999999999999998E-3</v>
      </c>
      <c r="S230" s="41">
        <f t="shared" si="57"/>
        <v>5.8405000000000002E-3</v>
      </c>
      <c r="T230" s="41"/>
      <c r="U230" s="41">
        <f t="shared" si="58"/>
        <v>2.5922900000000001E-3</v>
      </c>
      <c r="V230" s="41">
        <f t="shared" si="59"/>
        <v>5.9700438700000004E-2</v>
      </c>
      <c r="W230" s="42">
        <v>4.1999999999999997E-3</v>
      </c>
      <c r="X230" s="42">
        <f t="shared" si="60"/>
        <v>3.8404999999999997E-3</v>
      </c>
      <c r="Y230" s="42"/>
      <c r="Z230" s="42">
        <f t="shared" si="61"/>
        <v>2.5702899999999998E-3</v>
      </c>
      <c r="AA230" s="42">
        <f t="shared" si="62"/>
        <v>5.9193778699999998E-2</v>
      </c>
      <c r="AB230" s="25">
        <v>5.9900000000000003E-4</v>
      </c>
      <c r="AC230" s="25">
        <f t="shared" si="63"/>
        <v>3.5950000000000001E-4</v>
      </c>
    </row>
    <row r="231" spans="1:29" s="15" customFormat="1">
      <c r="A231" s="18">
        <v>479</v>
      </c>
      <c r="B231" s="25">
        <v>1.4999999999999999E-4</v>
      </c>
      <c r="C231" s="38">
        <v>7.0000000000000001E-3</v>
      </c>
      <c r="D231" s="38">
        <f t="shared" si="48"/>
        <v>6.5700000000000003E-3</v>
      </c>
      <c r="E231" s="38"/>
      <c r="F231" s="38">
        <f t="shared" si="49"/>
        <v>2.2727900000000002E-3</v>
      </c>
      <c r="G231" s="38">
        <f t="shared" si="50"/>
        <v>5.2342353700000011E-2</v>
      </c>
      <c r="H231" s="39">
        <v>7.1999999999999998E-3</v>
      </c>
      <c r="I231" s="39">
        <f t="shared" si="51"/>
        <v>6.77E-3</v>
      </c>
      <c r="J231" s="39"/>
      <c r="K231" s="39">
        <f t="shared" si="52"/>
        <v>3.9067900000000003E-3</v>
      </c>
      <c r="L231" s="39">
        <f t="shared" si="53"/>
        <v>8.9973373700000012E-2</v>
      </c>
      <c r="M231" s="40">
        <v>7.7000000000000002E-3</v>
      </c>
      <c r="N231" s="40">
        <f t="shared" si="54"/>
        <v>7.2700000000000004E-3</v>
      </c>
      <c r="O231" s="40"/>
      <c r="P231" s="40">
        <f t="shared" si="55"/>
        <v>3.6967900000000006E-3</v>
      </c>
      <c r="Q231" s="40">
        <f t="shared" si="56"/>
        <v>8.5137073700000024E-2</v>
      </c>
      <c r="R231" s="41">
        <v>6.3E-3</v>
      </c>
      <c r="S231" s="41">
        <f t="shared" si="57"/>
        <v>5.8700000000000002E-3</v>
      </c>
      <c r="T231" s="41"/>
      <c r="U231" s="41">
        <f t="shared" si="58"/>
        <v>2.6217900000000001E-3</v>
      </c>
      <c r="V231" s="41">
        <f t="shared" si="59"/>
        <v>6.0379823700000008E-2</v>
      </c>
      <c r="W231" s="42">
        <v>4.1999999999999997E-3</v>
      </c>
      <c r="X231" s="42">
        <f t="shared" si="60"/>
        <v>3.7699999999999999E-3</v>
      </c>
      <c r="Y231" s="42"/>
      <c r="Z231" s="42">
        <f t="shared" si="61"/>
        <v>2.49979E-3</v>
      </c>
      <c r="AA231" s="42">
        <f t="shared" si="62"/>
        <v>5.7570163700000003E-2</v>
      </c>
      <c r="AB231" s="25">
        <v>7.1000000000000002E-4</v>
      </c>
      <c r="AC231" s="25">
        <f t="shared" si="63"/>
        <v>4.2999999999999999E-4</v>
      </c>
    </row>
    <row r="232" spans="1:29" s="15" customFormat="1">
      <c r="A232" s="18">
        <v>480</v>
      </c>
      <c r="B232" s="25">
        <v>9.0000000000000006E-5</v>
      </c>
      <c r="C232" s="38">
        <v>6.8999999999999999E-3</v>
      </c>
      <c r="D232" s="38">
        <f t="shared" si="48"/>
        <v>6.4999999999999997E-3</v>
      </c>
      <c r="E232" s="38"/>
      <c r="F232" s="38">
        <f t="shared" si="49"/>
        <v>2.2027899999999996E-3</v>
      </c>
      <c r="G232" s="38">
        <f t="shared" si="50"/>
        <v>5.0730253699999991E-2</v>
      </c>
      <c r="H232" s="39">
        <v>7.1999999999999998E-3</v>
      </c>
      <c r="I232" s="39">
        <f t="shared" si="51"/>
        <v>6.7999999999999996E-3</v>
      </c>
      <c r="J232" s="39"/>
      <c r="K232" s="39">
        <f t="shared" si="52"/>
        <v>3.936789999999999E-3</v>
      </c>
      <c r="L232" s="39">
        <f t="shared" si="53"/>
        <v>9.0664273699999978E-2</v>
      </c>
      <c r="M232" s="40">
        <v>7.6E-3</v>
      </c>
      <c r="N232" s="40">
        <f t="shared" si="54"/>
        <v>7.1999999999999998E-3</v>
      </c>
      <c r="O232" s="40"/>
      <c r="P232" s="40">
        <f t="shared" si="55"/>
        <v>3.62679E-3</v>
      </c>
      <c r="Q232" s="40">
        <f t="shared" si="56"/>
        <v>8.3524973700000005E-2</v>
      </c>
      <c r="R232" s="41">
        <v>6.1999999999999998E-3</v>
      </c>
      <c r="S232" s="41">
        <f t="shared" si="57"/>
        <v>5.7999999999999996E-3</v>
      </c>
      <c r="T232" s="41"/>
      <c r="U232" s="41">
        <f t="shared" si="58"/>
        <v>2.5517899999999995E-3</v>
      </c>
      <c r="V232" s="41">
        <f t="shared" si="59"/>
        <v>5.8767723699999989E-2</v>
      </c>
      <c r="W232" s="42">
        <v>4.1000000000000003E-3</v>
      </c>
      <c r="X232" s="42">
        <f t="shared" si="60"/>
        <v>3.7000000000000002E-3</v>
      </c>
      <c r="Y232" s="42"/>
      <c r="Z232" s="42">
        <f t="shared" si="61"/>
        <v>2.4297900000000002E-3</v>
      </c>
      <c r="AA232" s="42">
        <f t="shared" si="62"/>
        <v>5.5958063700000012E-2</v>
      </c>
      <c r="AB232" s="25">
        <v>7.1000000000000002E-4</v>
      </c>
      <c r="AC232" s="25">
        <f t="shared" si="63"/>
        <v>4.0000000000000002E-4</v>
      </c>
    </row>
    <row r="233" spans="1:29" s="15" customFormat="1">
      <c r="A233" s="18">
        <v>481</v>
      </c>
      <c r="B233" s="25">
        <v>9.0000000000000006E-5</v>
      </c>
      <c r="C233" s="38">
        <v>6.7999999999999996E-3</v>
      </c>
      <c r="D233" s="38">
        <f t="shared" si="48"/>
        <v>6.4099999999999999E-3</v>
      </c>
      <c r="E233" s="38"/>
      <c r="F233" s="38">
        <f t="shared" si="49"/>
        <v>2.1127899999999998E-3</v>
      </c>
      <c r="G233" s="38">
        <f t="shared" si="50"/>
        <v>4.8657553699999995E-2</v>
      </c>
      <c r="H233" s="39">
        <v>7.1000000000000004E-3</v>
      </c>
      <c r="I233" s="39">
        <f t="shared" si="51"/>
        <v>6.7100000000000007E-3</v>
      </c>
      <c r="J233" s="39"/>
      <c r="K233" s="39">
        <f t="shared" si="52"/>
        <v>3.8467900000000005E-3</v>
      </c>
      <c r="L233" s="39">
        <f t="shared" si="53"/>
        <v>8.8591573700000023E-2</v>
      </c>
      <c r="M233" s="40">
        <v>7.7000000000000002E-3</v>
      </c>
      <c r="N233" s="40">
        <f t="shared" si="54"/>
        <v>7.3100000000000005E-3</v>
      </c>
      <c r="O233" s="40"/>
      <c r="P233" s="40">
        <f t="shared" si="55"/>
        <v>3.7367900000000007E-3</v>
      </c>
      <c r="Q233" s="40">
        <f t="shared" si="56"/>
        <v>8.6058273700000021E-2</v>
      </c>
      <c r="R233" s="41">
        <v>6.4000000000000003E-3</v>
      </c>
      <c r="S233" s="41">
        <f t="shared" si="57"/>
        <v>6.0100000000000006E-3</v>
      </c>
      <c r="T233" s="41"/>
      <c r="U233" s="41">
        <f t="shared" si="58"/>
        <v>2.7617900000000005E-3</v>
      </c>
      <c r="V233" s="41">
        <f t="shared" si="59"/>
        <v>6.3604023700000012E-2</v>
      </c>
      <c r="W233" s="42">
        <v>4.1000000000000003E-3</v>
      </c>
      <c r="X233" s="42">
        <f t="shared" si="60"/>
        <v>3.7100000000000002E-3</v>
      </c>
      <c r="Y233" s="42"/>
      <c r="Z233" s="42">
        <f t="shared" si="61"/>
        <v>2.4397900000000003E-3</v>
      </c>
      <c r="AA233" s="42">
        <f t="shared" si="62"/>
        <v>5.6188363700000007E-2</v>
      </c>
      <c r="AB233" s="25">
        <v>6.8999999999999997E-4</v>
      </c>
      <c r="AC233" s="25">
        <f t="shared" si="63"/>
        <v>3.8999999999999999E-4</v>
      </c>
    </row>
    <row r="234" spans="1:29" s="15" customFormat="1">
      <c r="A234" s="18">
        <v>482</v>
      </c>
      <c r="B234" s="25">
        <v>8.0000000000000007E-5</v>
      </c>
      <c r="C234" s="38">
        <v>6.7999999999999996E-3</v>
      </c>
      <c r="D234" s="38">
        <f t="shared" si="48"/>
        <v>6.4399999999999995E-3</v>
      </c>
      <c r="E234" s="38"/>
      <c r="F234" s="38">
        <f t="shared" si="49"/>
        <v>2.1427899999999995E-3</v>
      </c>
      <c r="G234" s="38">
        <f t="shared" si="50"/>
        <v>4.9348453699999989E-2</v>
      </c>
      <c r="H234" s="39">
        <v>7.1999999999999998E-3</v>
      </c>
      <c r="I234" s="39">
        <f t="shared" si="51"/>
        <v>6.8399999999999997E-3</v>
      </c>
      <c r="J234" s="39"/>
      <c r="K234" s="39">
        <f t="shared" si="52"/>
        <v>3.9767899999999991E-3</v>
      </c>
      <c r="L234" s="39">
        <f t="shared" si="53"/>
        <v>9.1585473699999989E-2</v>
      </c>
      <c r="M234" s="40">
        <v>7.4999999999999997E-3</v>
      </c>
      <c r="N234" s="40">
        <f t="shared" si="54"/>
        <v>7.1399999999999996E-3</v>
      </c>
      <c r="O234" s="40"/>
      <c r="P234" s="40">
        <f t="shared" si="55"/>
        <v>3.5667899999999998E-3</v>
      </c>
      <c r="Q234" s="40">
        <f t="shared" si="56"/>
        <v>8.2143173700000002E-2</v>
      </c>
      <c r="R234" s="41">
        <v>6.1000000000000004E-3</v>
      </c>
      <c r="S234" s="41">
        <f t="shared" si="57"/>
        <v>5.7400000000000003E-3</v>
      </c>
      <c r="T234" s="41"/>
      <c r="U234" s="41">
        <f t="shared" si="58"/>
        <v>2.4917900000000002E-3</v>
      </c>
      <c r="V234" s="41">
        <f t="shared" si="59"/>
        <v>5.7385923700000008E-2</v>
      </c>
      <c r="W234" s="42">
        <v>4.0000000000000001E-3</v>
      </c>
      <c r="X234" s="42">
        <f t="shared" si="60"/>
        <v>3.64E-3</v>
      </c>
      <c r="Y234" s="42"/>
      <c r="Z234" s="42">
        <f t="shared" si="61"/>
        <v>2.3697900000000001E-3</v>
      </c>
      <c r="AA234" s="42">
        <f t="shared" si="62"/>
        <v>5.4576263700000002E-2</v>
      </c>
      <c r="AB234" s="25">
        <v>6.4000000000000005E-4</v>
      </c>
      <c r="AC234" s="25">
        <f t="shared" si="63"/>
        <v>3.6000000000000002E-4</v>
      </c>
    </row>
    <row r="235" spans="1:29" s="15" customFormat="1">
      <c r="A235" s="18">
        <v>483</v>
      </c>
      <c r="B235" s="25">
        <v>1E-4</v>
      </c>
      <c r="C235" s="38">
        <v>6.7999999999999996E-3</v>
      </c>
      <c r="D235" s="38">
        <f t="shared" si="48"/>
        <v>6.4549999999999998E-3</v>
      </c>
      <c r="E235" s="38"/>
      <c r="F235" s="38">
        <f t="shared" si="49"/>
        <v>2.1577899999999997E-3</v>
      </c>
      <c r="G235" s="38">
        <f t="shared" si="50"/>
        <v>4.9693903699999993E-2</v>
      </c>
      <c r="H235" s="39">
        <v>7.0000000000000001E-3</v>
      </c>
      <c r="I235" s="39">
        <f t="shared" si="51"/>
        <v>6.6550000000000003E-3</v>
      </c>
      <c r="J235" s="39"/>
      <c r="K235" s="39">
        <f t="shared" si="52"/>
        <v>3.7917900000000002E-3</v>
      </c>
      <c r="L235" s="39">
        <f t="shared" si="53"/>
        <v>8.7324923700000015E-2</v>
      </c>
      <c r="M235" s="40">
        <v>7.4999999999999997E-3</v>
      </c>
      <c r="N235" s="40">
        <f t="shared" si="54"/>
        <v>7.1549999999999999E-3</v>
      </c>
      <c r="O235" s="40"/>
      <c r="P235" s="40">
        <f t="shared" si="55"/>
        <v>3.5817900000000001E-3</v>
      </c>
      <c r="Q235" s="40">
        <f t="shared" si="56"/>
        <v>8.2488623699999999E-2</v>
      </c>
      <c r="R235" s="41">
        <v>6.1999999999999998E-3</v>
      </c>
      <c r="S235" s="41">
        <f t="shared" si="57"/>
        <v>5.855E-3</v>
      </c>
      <c r="T235" s="41"/>
      <c r="U235" s="41">
        <f t="shared" si="58"/>
        <v>2.6067899999999999E-3</v>
      </c>
      <c r="V235" s="41">
        <f t="shared" si="59"/>
        <v>6.0034373699999997E-2</v>
      </c>
      <c r="W235" s="42">
        <v>4.0000000000000001E-3</v>
      </c>
      <c r="X235" s="42">
        <f t="shared" si="60"/>
        <v>3.6550000000000003E-3</v>
      </c>
      <c r="Y235" s="42"/>
      <c r="Z235" s="42">
        <f t="shared" si="61"/>
        <v>2.3847900000000003E-3</v>
      </c>
      <c r="AA235" s="42">
        <f t="shared" si="62"/>
        <v>5.4921713700000013E-2</v>
      </c>
      <c r="AB235" s="25">
        <v>5.9000000000000003E-4</v>
      </c>
      <c r="AC235" s="25">
        <f t="shared" si="63"/>
        <v>3.4500000000000004E-4</v>
      </c>
    </row>
    <row r="236" spans="1:29" s="15" customFormat="1">
      <c r="A236" s="18">
        <v>484</v>
      </c>
      <c r="B236" s="25">
        <v>1.8000000000000001E-4</v>
      </c>
      <c r="C236" s="38">
        <v>6.7000000000000002E-3</v>
      </c>
      <c r="D236" s="38">
        <f t="shared" si="48"/>
        <v>6.2900000000000005E-3</v>
      </c>
      <c r="E236" s="38"/>
      <c r="F236" s="38">
        <f t="shared" si="49"/>
        <v>1.9927900000000004E-3</v>
      </c>
      <c r="G236" s="38">
        <f t="shared" si="50"/>
        <v>4.5893953700000011E-2</v>
      </c>
      <c r="H236" s="39">
        <v>7.0000000000000001E-3</v>
      </c>
      <c r="I236" s="39">
        <f t="shared" si="51"/>
        <v>6.5900000000000004E-3</v>
      </c>
      <c r="J236" s="39"/>
      <c r="K236" s="39">
        <f t="shared" si="52"/>
        <v>3.7267900000000002E-3</v>
      </c>
      <c r="L236" s="39">
        <f t="shared" si="53"/>
        <v>8.5827973700000004E-2</v>
      </c>
      <c r="M236" s="40">
        <v>7.4999999999999997E-3</v>
      </c>
      <c r="N236" s="40">
        <f t="shared" si="54"/>
        <v>7.0899999999999999E-3</v>
      </c>
      <c r="O236" s="40"/>
      <c r="P236" s="40">
        <f t="shared" si="55"/>
        <v>3.5167900000000001E-3</v>
      </c>
      <c r="Q236" s="40">
        <f t="shared" si="56"/>
        <v>8.0991673700000003E-2</v>
      </c>
      <c r="R236" s="41">
        <v>6.1000000000000004E-3</v>
      </c>
      <c r="S236" s="41">
        <f t="shared" si="57"/>
        <v>5.6900000000000006E-3</v>
      </c>
      <c r="T236" s="41"/>
      <c r="U236" s="41">
        <f t="shared" si="58"/>
        <v>2.4417900000000005E-3</v>
      </c>
      <c r="V236" s="41">
        <f t="shared" si="59"/>
        <v>5.6234423700000015E-2</v>
      </c>
      <c r="W236" s="42">
        <v>4.0000000000000001E-3</v>
      </c>
      <c r="X236" s="42">
        <f t="shared" si="60"/>
        <v>3.5899999999999999E-3</v>
      </c>
      <c r="Y236" s="42"/>
      <c r="Z236" s="42">
        <f t="shared" si="61"/>
        <v>2.31979E-3</v>
      </c>
      <c r="AA236" s="42">
        <f t="shared" si="62"/>
        <v>5.3424763700000003E-2</v>
      </c>
      <c r="AB236" s="25">
        <v>6.4000000000000005E-4</v>
      </c>
      <c r="AC236" s="25">
        <f t="shared" si="63"/>
        <v>4.1000000000000005E-4</v>
      </c>
    </row>
    <row r="237" spans="1:29" s="15" customFormat="1">
      <c r="A237" s="18">
        <v>485</v>
      </c>
      <c r="B237" s="25">
        <v>1.1E-4</v>
      </c>
      <c r="C237" s="38">
        <v>6.6E-3</v>
      </c>
      <c r="D237" s="38">
        <f t="shared" si="48"/>
        <v>6.2300000000000003E-3</v>
      </c>
      <c r="E237" s="38"/>
      <c r="F237" s="38">
        <f t="shared" si="49"/>
        <v>1.9327900000000002E-3</v>
      </c>
      <c r="G237" s="38">
        <f t="shared" si="50"/>
        <v>4.4512153700000008E-2</v>
      </c>
      <c r="H237" s="39">
        <v>6.8999999999999999E-3</v>
      </c>
      <c r="I237" s="39">
        <f t="shared" si="51"/>
        <v>6.5300000000000002E-3</v>
      </c>
      <c r="J237" s="39"/>
      <c r="K237" s="39">
        <f t="shared" si="52"/>
        <v>3.6667900000000001E-3</v>
      </c>
      <c r="L237" s="39">
        <f t="shared" si="53"/>
        <v>8.4446173700000002E-2</v>
      </c>
      <c r="M237" s="40">
        <v>7.4000000000000003E-3</v>
      </c>
      <c r="N237" s="40">
        <f t="shared" si="54"/>
        <v>7.0300000000000007E-3</v>
      </c>
      <c r="O237" s="40"/>
      <c r="P237" s="40">
        <f t="shared" si="55"/>
        <v>3.4567900000000008E-3</v>
      </c>
      <c r="Q237" s="40">
        <f t="shared" si="56"/>
        <v>7.9609873700000028E-2</v>
      </c>
      <c r="R237" s="41">
        <v>6.1000000000000004E-3</v>
      </c>
      <c r="S237" s="41">
        <f t="shared" si="57"/>
        <v>5.7300000000000007E-3</v>
      </c>
      <c r="T237" s="41"/>
      <c r="U237" s="41">
        <f t="shared" si="58"/>
        <v>2.4817900000000006E-3</v>
      </c>
      <c r="V237" s="41">
        <f t="shared" si="59"/>
        <v>5.7155623700000019E-2</v>
      </c>
      <c r="W237" s="42">
        <v>3.8999999999999998E-3</v>
      </c>
      <c r="X237" s="42">
        <f t="shared" si="60"/>
        <v>3.5299999999999997E-3</v>
      </c>
      <c r="Y237" s="42"/>
      <c r="Z237" s="42">
        <f t="shared" si="61"/>
        <v>2.2597899999999998E-3</v>
      </c>
      <c r="AA237" s="42">
        <f t="shared" si="62"/>
        <v>5.20429637E-2</v>
      </c>
      <c r="AB237" s="25">
        <v>6.3000000000000003E-4</v>
      </c>
      <c r="AC237" s="25">
        <f t="shared" si="63"/>
        <v>3.6999999999999999E-4</v>
      </c>
    </row>
    <row r="238" spans="1:29" s="15" customFormat="1">
      <c r="A238" s="18">
        <v>486</v>
      </c>
      <c r="B238" s="25">
        <v>1.6000000000000001E-4</v>
      </c>
      <c r="C238" s="38">
        <v>6.7000000000000002E-3</v>
      </c>
      <c r="D238" s="38">
        <f t="shared" si="48"/>
        <v>6.2950000000000002E-3</v>
      </c>
      <c r="E238" s="38"/>
      <c r="F238" s="38">
        <f t="shared" si="49"/>
        <v>1.9977900000000002E-3</v>
      </c>
      <c r="G238" s="38">
        <f t="shared" si="50"/>
        <v>4.6009103700000005E-2</v>
      </c>
      <c r="H238" s="39">
        <v>7.1000000000000004E-3</v>
      </c>
      <c r="I238" s="39">
        <f t="shared" si="51"/>
        <v>6.6950000000000004E-3</v>
      </c>
      <c r="J238" s="39"/>
      <c r="K238" s="39">
        <f t="shared" si="52"/>
        <v>3.8317900000000003E-3</v>
      </c>
      <c r="L238" s="39">
        <f t="shared" si="53"/>
        <v>8.8246123700000012E-2</v>
      </c>
      <c r="M238" s="40">
        <v>7.4000000000000003E-3</v>
      </c>
      <c r="N238" s="40">
        <f t="shared" si="54"/>
        <v>6.9950000000000003E-3</v>
      </c>
      <c r="O238" s="40"/>
      <c r="P238" s="40">
        <f t="shared" si="55"/>
        <v>3.4217900000000005E-3</v>
      </c>
      <c r="Q238" s="40">
        <f t="shared" si="56"/>
        <v>7.8803823700000011E-2</v>
      </c>
      <c r="R238" s="41">
        <v>6.1999999999999998E-3</v>
      </c>
      <c r="S238" s="41">
        <f t="shared" si="57"/>
        <v>5.7949999999999998E-3</v>
      </c>
      <c r="T238" s="41"/>
      <c r="U238" s="41">
        <f t="shared" si="58"/>
        <v>2.5467899999999997E-3</v>
      </c>
      <c r="V238" s="41">
        <f t="shared" si="59"/>
        <v>5.8652573699999995E-2</v>
      </c>
      <c r="W238" s="42">
        <v>4.0000000000000001E-3</v>
      </c>
      <c r="X238" s="42">
        <f t="shared" si="60"/>
        <v>3.5950000000000001E-3</v>
      </c>
      <c r="Y238" s="42"/>
      <c r="Z238" s="42">
        <f t="shared" si="61"/>
        <v>2.3247900000000002E-3</v>
      </c>
      <c r="AA238" s="42">
        <f t="shared" si="62"/>
        <v>5.3539913700000004E-2</v>
      </c>
      <c r="AB238" s="25">
        <v>6.4999999999999997E-4</v>
      </c>
      <c r="AC238" s="25">
        <f t="shared" si="63"/>
        <v>4.0499999999999998E-4</v>
      </c>
    </row>
    <row r="239" spans="1:29" s="15" customFormat="1">
      <c r="A239" s="18">
        <v>487</v>
      </c>
      <c r="B239" s="25">
        <v>1.4999999999999999E-4</v>
      </c>
      <c r="C239" s="38">
        <v>6.7000000000000002E-3</v>
      </c>
      <c r="D239" s="38">
        <f t="shared" si="48"/>
        <v>6.2950000000000002E-3</v>
      </c>
      <c r="E239" s="38"/>
      <c r="F239" s="38">
        <f t="shared" si="49"/>
        <v>1.9977900000000002E-3</v>
      </c>
      <c r="G239" s="38">
        <f t="shared" si="50"/>
        <v>4.6009103700000005E-2</v>
      </c>
      <c r="H239" s="39">
        <v>6.8999999999999999E-3</v>
      </c>
      <c r="I239" s="39">
        <f t="shared" si="51"/>
        <v>6.4949999999999999E-3</v>
      </c>
      <c r="J239" s="39"/>
      <c r="K239" s="39">
        <f t="shared" si="52"/>
        <v>3.6317899999999998E-3</v>
      </c>
      <c r="L239" s="39">
        <f t="shared" si="53"/>
        <v>8.3640123699999999E-2</v>
      </c>
      <c r="M239" s="40">
        <v>7.4000000000000003E-3</v>
      </c>
      <c r="N239" s="40">
        <f t="shared" si="54"/>
        <v>6.9950000000000003E-3</v>
      </c>
      <c r="O239" s="40"/>
      <c r="P239" s="40">
        <f t="shared" si="55"/>
        <v>3.4217900000000005E-3</v>
      </c>
      <c r="Q239" s="40">
        <f t="shared" si="56"/>
        <v>7.8803823700000011E-2</v>
      </c>
      <c r="R239" s="41">
        <v>6.1000000000000004E-3</v>
      </c>
      <c r="S239" s="41">
        <f t="shared" si="57"/>
        <v>5.6950000000000004E-3</v>
      </c>
      <c r="T239" s="41"/>
      <c r="U239" s="41">
        <f t="shared" si="58"/>
        <v>2.4467900000000003E-3</v>
      </c>
      <c r="V239" s="41">
        <f t="shared" si="59"/>
        <v>5.6349573700000009E-2</v>
      </c>
      <c r="W239" s="42">
        <v>3.8999999999999998E-3</v>
      </c>
      <c r="X239" s="42">
        <f t="shared" si="60"/>
        <v>3.4949999999999998E-3</v>
      </c>
      <c r="Y239" s="42"/>
      <c r="Z239" s="42">
        <f t="shared" si="61"/>
        <v>2.2247899999999999E-3</v>
      </c>
      <c r="AA239" s="42">
        <f t="shared" si="62"/>
        <v>5.1236913699999997E-2</v>
      </c>
      <c r="AB239" s="25">
        <v>6.6E-4</v>
      </c>
      <c r="AC239" s="25">
        <f t="shared" si="63"/>
        <v>4.0499999999999998E-4</v>
      </c>
    </row>
    <row r="240" spans="1:29" s="15" customFormat="1">
      <c r="A240" s="18">
        <v>488</v>
      </c>
      <c r="B240" s="25">
        <v>1.2E-4</v>
      </c>
      <c r="C240" s="38">
        <v>6.6E-3</v>
      </c>
      <c r="D240" s="38">
        <f t="shared" si="48"/>
        <v>6.2049999999999996E-3</v>
      </c>
      <c r="E240" s="38"/>
      <c r="F240" s="38">
        <f t="shared" si="49"/>
        <v>1.9077899999999995E-3</v>
      </c>
      <c r="G240" s="38">
        <f t="shared" si="50"/>
        <v>4.3936403699999987E-2</v>
      </c>
      <c r="H240" s="39">
        <v>7.0000000000000001E-3</v>
      </c>
      <c r="I240" s="39">
        <f t="shared" si="51"/>
        <v>6.6049999999999998E-3</v>
      </c>
      <c r="J240" s="39"/>
      <c r="K240" s="39">
        <f t="shared" si="52"/>
        <v>3.7417899999999996E-3</v>
      </c>
      <c r="L240" s="39">
        <f t="shared" si="53"/>
        <v>8.6173423700000001E-2</v>
      </c>
      <c r="M240" s="40">
        <v>7.4000000000000003E-3</v>
      </c>
      <c r="N240" s="40">
        <f t="shared" si="54"/>
        <v>7.0049999999999999E-3</v>
      </c>
      <c r="O240" s="40"/>
      <c r="P240" s="40">
        <f t="shared" si="55"/>
        <v>3.4317900000000001E-3</v>
      </c>
      <c r="Q240" s="40">
        <f t="shared" si="56"/>
        <v>7.90341237E-2</v>
      </c>
      <c r="R240" s="41">
        <v>6.1000000000000004E-3</v>
      </c>
      <c r="S240" s="41">
        <f t="shared" si="57"/>
        <v>5.705E-3</v>
      </c>
      <c r="T240" s="41"/>
      <c r="U240" s="41">
        <f t="shared" si="58"/>
        <v>2.4567899999999999E-3</v>
      </c>
      <c r="V240" s="41">
        <f t="shared" si="59"/>
        <v>5.6579873699999998E-2</v>
      </c>
      <c r="W240" s="42">
        <v>4.0000000000000001E-3</v>
      </c>
      <c r="X240" s="42">
        <f t="shared" si="60"/>
        <v>3.6050000000000001E-3</v>
      </c>
      <c r="Y240" s="42"/>
      <c r="Z240" s="42">
        <f t="shared" si="61"/>
        <v>2.3347900000000002E-3</v>
      </c>
      <c r="AA240" s="42">
        <f t="shared" si="62"/>
        <v>5.3770213700000007E-2</v>
      </c>
      <c r="AB240" s="25">
        <v>6.7000000000000002E-4</v>
      </c>
      <c r="AC240" s="25">
        <f t="shared" si="63"/>
        <v>3.9500000000000001E-4</v>
      </c>
    </row>
    <row r="241" spans="1:29" s="15" customFormat="1">
      <c r="A241" s="18">
        <v>489</v>
      </c>
      <c r="B241" s="25">
        <v>1.7000000000000001E-4</v>
      </c>
      <c r="C241" s="38">
        <v>6.6E-3</v>
      </c>
      <c r="D241" s="38">
        <f t="shared" si="48"/>
        <v>6.1700000000000001E-3</v>
      </c>
      <c r="E241" s="38"/>
      <c r="F241" s="38">
        <f t="shared" si="49"/>
        <v>1.87279E-3</v>
      </c>
      <c r="G241" s="38">
        <f t="shared" si="50"/>
        <v>4.3130353700000006E-2</v>
      </c>
      <c r="H241" s="39">
        <v>6.8999999999999999E-3</v>
      </c>
      <c r="I241" s="39">
        <f t="shared" si="51"/>
        <v>6.4700000000000001E-3</v>
      </c>
      <c r="J241" s="39"/>
      <c r="K241" s="39">
        <f t="shared" si="52"/>
        <v>3.6067899999999999E-3</v>
      </c>
      <c r="L241" s="39">
        <f t="shared" si="53"/>
        <v>8.3064373699999999E-2</v>
      </c>
      <c r="M241" s="40">
        <v>7.3000000000000001E-3</v>
      </c>
      <c r="N241" s="40">
        <f t="shared" si="54"/>
        <v>6.8700000000000002E-3</v>
      </c>
      <c r="O241" s="40"/>
      <c r="P241" s="40">
        <f t="shared" si="55"/>
        <v>3.2967900000000004E-3</v>
      </c>
      <c r="Q241" s="40">
        <f t="shared" si="56"/>
        <v>7.5925073700000012E-2</v>
      </c>
      <c r="R241" s="41">
        <v>6.1000000000000004E-3</v>
      </c>
      <c r="S241" s="41">
        <f t="shared" si="57"/>
        <v>5.6700000000000006E-3</v>
      </c>
      <c r="T241" s="41"/>
      <c r="U241" s="41">
        <f t="shared" si="58"/>
        <v>2.4217900000000005E-3</v>
      </c>
      <c r="V241" s="41">
        <f t="shared" si="59"/>
        <v>5.5773823700000016E-2</v>
      </c>
      <c r="W241" s="42">
        <v>3.8999999999999998E-3</v>
      </c>
      <c r="X241" s="42">
        <f t="shared" si="60"/>
        <v>3.47E-3</v>
      </c>
      <c r="Y241" s="42"/>
      <c r="Z241" s="42">
        <f t="shared" si="61"/>
        <v>2.1997900000000001E-3</v>
      </c>
      <c r="AA241" s="42">
        <f t="shared" si="62"/>
        <v>5.0661163700000005E-2</v>
      </c>
      <c r="AB241" s="25">
        <v>6.8999999999999997E-4</v>
      </c>
      <c r="AC241" s="25">
        <f t="shared" si="63"/>
        <v>4.2999999999999999E-4</v>
      </c>
    </row>
    <row r="242" spans="1:29" s="15" customFormat="1">
      <c r="A242" s="18">
        <v>490</v>
      </c>
      <c r="B242" s="25">
        <v>2.0000000000000002E-5</v>
      </c>
      <c r="C242" s="38">
        <v>6.4999999999999997E-3</v>
      </c>
      <c r="D242" s="38">
        <f t="shared" si="48"/>
        <v>6.1799999999999997E-3</v>
      </c>
      <c r="E242" s="38"/>
      <c r="F242" s="38">
        <f t="shared" si="49"/>
        <v>1.8827899999999996E-3</v>
      </c>
      <c r="G242" s="38">
        <f t="shared" si="50"/>
        <v>4.3360653699999994E-2</v>
      </c>
      <c r="H242" s="39">
        <v>6.7999999999999996E-3</v>
      </c>
      <c r="I242" s="39">
        <f t="shared" si="51"/>
        <v>6.4799999999999996E-3</v>
      </c>
      <c r="J242" s="39"/>
      <c r="K242" s="39">
        <f t="shared" si="52"/>
        <v>3.6167899999999995E-3</v>
      </c>
      <c r="L242" s="39">
        <f t="shared" si="53"/>
        <v>8.3294673699999988E-2</v>
      </c>
      <c r="M242" s="40">
        <v>7.3000000000000001E-3</v>
      </c>
      <c r="N242" s="40">
        <f t="shared" si="54"/>
        <v>6.9800000000000001E-3</v>
      </c>
      <c r="O242" s="40"/>
      <c r="P242" s="40">
        <f t="shared" si="55"/>
        <v>3.4067900000000003E-3</v>
      </c>
      <c r="Q242" s="40">
        <f t="shared" si="56"/>
        <v>7.8458373700000014E-2</v>
      </c>
      <c r="R242" s="41">
        <v>6.1000000000000004E-3</v>
      </c>
      <c r="S242" s="41">
        <f t="shared" si="57"/>
        <v>5.7800000000000004E-3</v>
      </c>
      <c r="T242" s="41"/>
      <c r="U242" s="41">
        <f t="shared" si="58"/>
        <v>2.5317900000000003E-3</v>
      </c>
      <c r="V242" s="41">
        <f t="shared" si="59"/>
        <v>5.8307123700000012E-2</v>
      </c>
      <c r="W242" s="42">
        <v>3.8999999999999998E-3</v>
      </c>
      <c r="X242" s="42">
        <f t="shared" si="60"/>
        <v>3.5799999999999998E-3</v>
      </c>
      <c r="Y242" s="42"/>
      <c r="Z242" s="42">
        <f t="shared" si="61"/>
        <v>2.3097899999999999E-3</v>
      </c>
      <c r="AA242" s="42">
        <f t="shared" si="62"/>
        <v>5.31944637E-2</v>
      </c>
      <c r="AB242" s="25">
        <v>6.2E-4</v>
      </c>
      <c r="AC242" s="25">
        <f t="shared" si="63"/>
        <v>3.2000000000000003E-4</v>
      </c>
    </row>
    <row r="243" spans="1:29" s="15" customFormat="1">
      <c r="A243" s="18">
        <v>491</v>
      </c>
      <c r="B243" s="25">
        <v>1.9000000000000001E-4</v>
      </c>
      <c r="C243" s="38">
        <v>6.6E-3</v>
      </c>
      <c r="D243" s="38">
        <f t="shared" si="48"/>
        <v>6.1999999999999998E-3</v>
      </c>
      <c r="E243" s="38"/>
      <c r="F243" s="38">
        <f t="shared" si="49"/>
        <v>1.9027899999999997E-3</v>
      </c>
      <c r="G243" s="38">
        <f t="shared" si="50"/>
        <v>4.3821253699999993E-2</v>
      </c>
      <c r="H243" s="39">
        <v>6.8999999999999999E-3</v>
      </c>
      <c r="I243" s="39">
        <f t="shared" si="51"/>
        <v>6.4999999999999997E-3</v>
      </c>
      <c r="J243" s="39"/>
      <c r="K243" s="39">
        <f t="shared" si="52"/>
        <v>3.6367899999999996E-3</v>
      </c>
      <c r="L243" s="39">
        <f t="shared" si="53"/>
        <v>8.3755273699999994E-2</v>
      </c>
      <c r="M243" s="40">
        <v>7.3000000000000001E-3</v>
      </c>
      <c r="N243" s="40">
        <f t="shared" si="54"/>
        <v>6.8999999999999999E-3</v>
      </c>
      <c r="O243" s="40"/>
      <c r="P243" s="40">
        <f t="shared" si="55"/>
        <v>3.32679E-3</v>
      </c>
      <c r="Q243" s="40">
        <f t="shared" si="56"/>
        <v>7.6615973700000006E-2</v>
      </c>
      <c r="R243" s="41">
        <v>6.1000000000000004E-3</v>
      </c>
      <c r="S243" s="41">
        <f t="shared" si="57"/>
        <v>5.7000000000000002E-3</v>
      </c>
      <c r="T243" s="41"/>
      <c r="U243" s="41">
        <f t="shared" si="58"/>
        <v>2.4517900000000001E-3</v>
      </c>
      <c r="V243" s="41">
        <f t="shared" si="59"/>
        <v>5.6464723700000004E-2</v>
      </c>
      <c r="W243" s="42">
        <v>3.8999999999999998E-3</v>
      </c>
      <c r="X243" s="42">
        <f t="shared" si="60"/>
        <v>3.4999999999999996E-3</v>
      </c>
      <c r="Y243" s="42"/>
      <c r="Z243" s="42">
        <f t="shared" si="61"/>
        <v>2.2297899999999997E-3</v>
      </c>
      <c r="AA243" s="42">
        <f t="shared" si="62"/>
        <v>5.1352063699999999E-2</v>
      </c>
      <c r="AB243" s="25">
        <v>6.0999999999999997E-4</v>
      </c>
      <c r="AC243" s="25">
        <f t="shared" si="63"/>
        <v>3.9999999999999996E-4</v>
      </c>
    </row>
    <row r="244" spans="1:29" s="15" customFormat="1">
      <c r="A244" s="18">
        <v>492</v>
      </c>
      <c r="B244" s="25">
        <v>2.0000000000000001E-4</v>
      </c>
      <c r="C244" s="38">
        <v>6.4999999999999997E-3</v>
      </c>
      <c r="D244" s="38">
        <f t="shared" si="48"/>
        <v>6.0599999999999994E-3</v>
      </c>
      <c r="E244" s="38"/>
      <c r="F244" s="38">
        <f t="shared" si="49"/>
        <v>1.7627899999999993E-3</v>
      </c>
      <c r="G244" s="38">
        <f t="shared" si="50"/>
        <v>4.059705369999999E-2</v>
      </c>
      <c r="H244" s="39">
        <v>6.7000000000000002E-3</v>
      </c>
      <c r="I244" s="39">
        <f t="shared" si="51"/>
        <v>6.2599999999999999E-3</v>
      </c>
      <c r="J244" s="39"/>
      <c r="K244" s="39">
        <f t="shared" si="52"/>
        <v>3.3967899999999998E-3</v>
      </c>
      <c r="L244" s="39">
        <f t="shared" si="53"/>
        <v>7.8228073699999998E-2</v>
      </c>
      <c r="M244" s="40">
        <v>7.3000000000000001E-3</v>
      </c>
      <c r="N244" s="40">
        <f t="shared" si="54"/>
        <v>6.8599999999999998E-3</v>
      </c>
      <c r="O244" s="40"/>
      <c r="P244" s="40">
        <f t="shared" si="55"/>
        <v>3.2867899999999999E-3</v>
      </c>
      <c r="Q244" s="40">
        <f t="shared" si="56"/>
        <v>7.5694773699999995E-2</v>
      </c>
      <c r="R244" s="41">
        <v>6.0000000000000001E-3</v>
      </c>
      <c r="S244" s="41">
        <f t="shared" si="57"/>
        <v>5.5599999999999998E-3</v>
      </c>
      <c r="T244" s="41"/>
      <c r="U244" s="41">
        <f t="shared" si="58"/>
        <v>2.3117899999999998E-3</v>
      </c>
      <c r="V244" s="41">
        <f t="shared" si="59"/>
        <v>5.32405237E-2</v>
      </c>
      <c r="W244" s="42">
        <v>3.8E-3</v>
      </c>
      <c r="X244" s="42">
        <f t="shared" si="60"/>
        <v>3.3600000000000001E-3</v>
      </c>
      <c r="Y244" s="42"/>
      <c r="Z244" s="42">
        <f t="shared" si="61"/>
        <v>2.0897900000000002E-3</v>
      </c>
      <c r="AA244" s="42">
        <f t="shared" si="62"/>
        <v>4.8127863700000009E-2</v>
      </c>
      <c r="AB244" s="25">
        <v>6.8000000000000005E-4</v>
      </c>
      <c r="AC244" s="25">
        <f t="shared" si="63"/>
        <v>4.4000000000000002E-4</v>
      </c>
    </row>
    <row r="245" spans="1:29" s="15" customFormat="1">
      <c r="A245" s="18">
        <v>493</v>
      </c>
      <c r="B245" s="25">
        <v>6.0000000000000002E-5</v>
      </c>
      <c r="C245" s="38">
        <v>6.4999999999999997E-3</v>
      </c>
      <c r="D245" s="38">
        <f t="shared" si="48"/>
        <v>6.0949999999999997E-3</v>
      </c>
      <c r="E245" s="38"/>
      <c r="F245" s="38">
        <f t="shared" si="49"/>
        <v>1.7977899999999996E-3</v>
      </c>
      <c r="G245" s="38">
        <f t="shared" si="50"/>
        <v>4.1403103699999992E-2</v>
      </c>
      <c r="H245" s="39">
        <v>6.7000000000000002E-3</v>
      </c>
      <c r="I245" s="39">
        <f t="shared" si="51"/>
        <v>6.2950000000000002E-3</v>
      </c>
      <c r="J245" s="39"/>
      <c r="K245" s="39">
        <f t="shared" si="52"/>
        <v>3.4317900000000001E-3</v>
      </c>
      <c r="L245" s="39">
        <f t="shared" si="53"/>
        <v>7.90341237E-2</v>
      </c>
      <c r="M245" s="40">
        <v>7.1999999999999998E-3</v>
      </c>
      <c r="N245" s="40">
        <f t="shared" si="54"/>
        <v>6.7949999999999998E-3</v>
      </c>
      <c r="O245" s="40"/>
      <c r="P245" s="40">
        <f t="shared" si="55"/>
        <v>3.22179E-3</v>
      </c>
      <c r="Q245" s="40">
        <f t="shared" si="56"/>
        <v>7.4197823699999998E-2</v>
      </c>
      <c r="R245" s="41">
        <v>6.0000000000000001E-3</v>
      </c>
      <c r="S245" s="41">
        <f t="shared" si="57"/>
        <v>5.5950000000000001E-3</v>
      </c>
      <c r="T245" s="41"/>
      <c r="U245" s="41">
        <f t="shared" si="58"/>
        <v>2.3467900000000001E-3</v>
      </c>
      <c r="V245" s="41">
        <f t="shared" si="59"/>
        <v>5.4046573700000003E-2</v>
      </c>
      <c r="W245" s="42">
        <v>3.8E-3</v>
      </c>
      <c r="X245" s="42">
        <f t="shared" si="60"/>
        <v>3.395E-3</v>
      </c>
      <c r="Y245" s="42"/>
      <c r="Z245" s="42">
        <f t="shared" si="61"/>
        <v>2.1247900000000001E-3</v>
      </c>
      <c r="AA245" s="42">
        <f t="shared" si="62"/>
        <v>4.8933913700000005E-2</v>
      </c>
      <c r="AB245" s="25">
        <v>7.5000000000000002E-4</v>
      </c>
      <c r="AC245" s="25">
        <f t="shared" si="63"/>
        <v>4.0500000000000003E-4</v>
      </c>
    </row>
    <row r="246" spans="1:29" s="15" customFormat="1">
      <c r="A246" s="18">
        <v>494</v>
      </c>
      <c r="B246" s="25">
        <v>1.8000000000000001E-4</v>
      </c>
      <c r="C246" s="38">
        <v>6.4000000000000003E-3</v>
      </c>
      <c r="D246" s="38">
        <f t="shared" si="48"/>
        <v>5.9550000000000002E-3</v>
      </c>
      <c r="E246" s="38"/>
      <c r="F246" s="38">
        <f t="shared" si="49"/>
        <v>1.6577900000000001E-3</v>
      </c>
      <c r="G246" s="38">
        <f t="shared" si="50"/>
        <v>3.8178903700000003E-2</v>
      </c>
      <c r="H246" s="39">
        <v>6.7000000000000002E-3</v>
      </c>
      <c r="I246" s="39">
        <f t="shared" si="51"/>
        <v>6.2550000000000001E-3</v>
      </c>
      <c r="J246" s="39"/>
      <c r="K246" s="39">
        <f t="shared" si="52"/>
        <v>3.39179E-3</v>
      </c>
      <c r="L246" s="39">
        <f t="shared" si="53"/>
        <v>7.8112923700000003E-2</v>
      </c>
      <c r="M246" s="40">
        <v>7.1999999999999998E-3</v>
      </c>
      <c r="N246" s="40">
        <f t="shared" si="54"/>
        <v>6.7549999999999997E-3</v>
      </c>
      <c r="O246" s="40"/>
      <c r="P246" s="40">
        <f t="shared" si="55"/>
        <v>3.1817899999999999E-3</v>
      </c>
      <c r="Q246" s="40">
        <f t="shared" si="56"/>
        <v>7.3276623700000001E-2</v>
      </c>
      <c r="R246" s="41">
        <v>6.0000000000000001E-3</v>
      </c>
      <c r="S246" s="41">
        <f t="shared" si="57"/>
        <v>5.555E-3</v>
      </c>
      <c r="T246" s="41"/>
      <c r="U246" s="41">
        <f t="shared" si="58"/>
        <v>2.30679E-3</v>
      </c>
      <c r="V246" s="41">
        <f t="shared" si="59"/>
        <v>5.3125373699999999E-2</v>
      </c>
      <c r="W246" s="42">
        <v>3.8E-3</v>
      </c>
      <c r="X246" s="42">
        <f t="shared" si="60"/>
        <v>3.3549999999999999E-3</v>
      </c>
      <c r="Y246" s="42"/>
      <c r="Z246" s="42">
        <f t="shared" si="61"/>
        <v>2.08479E-3</v>
      </c>
      <c r="AA246" s="42">
        <f t="shared" si="62"/>
        <v>4.8012713700000001E-2</v>
      </c>
      <c r="AB246" s="25">
        <v>7.1000000000000002E-4</v>
      </c>
      <c r="AC246" s="25">
        <f t="shared" si="63"/>
        <v>4.4500000000000003E-4</v>
      </c>
    </row>
    <row r="247" spans="1:29" s="15" customFormat="1">
      <c r="A247" s="18">
        <v>495</v>
      </c>
      <c r="B247" s="25">
        <v>1.2E-4</v>
      </c>
      <c r="C247" s="38">
        <v>6.4999999999999997E-3</v>
      </c>
      <c r="D247" s="38">
        <f t="shared" si="48"/>
        <v>6.1249999999999994E-3</v>
      </c>
      <c r="E247" s="38"/>
      <c r="F247" s="38">
        <f t="shared" si="49"/>
        <v>1.8277899999999993E-3</v>
      </c>
      <c r="G247" s="38">
        <f t="shared" si="50"/>
        <v>4.2094003699999986E-2</v>
      </c>
      <c r="H247" s="39">
        <v>6.7000000000000002E-3</v>
      </c>
      <c r="I247" s="39">
        <f t="shared" si="51"/>
        <v>6.3249999999999999E-3</v>
      </c>
      <c r="J247" s="39"/>
      <c r="K247" s="39">
        <f t="shared" si="52"/>
        <v>3.4617899999999997E-3</v>
      </c>
      <c r="L247" s="39">
        <f t="shared" si="53"/>
        <v>7.9725023699999994E-2</v>
      </c>
      <c r="M247" s="40">
        <v>7.1999999999999998E-3</v>
      </c>
      <c r="N247" s="40">
        <f t="shared" si="54"/>
        <v>6.8249999999999995E-3</v>
      </c>
      <c r="O247" s="40"/>
      <c r="P247" s="40">
        <f t="shared" si="55"/>
        <v>3.2517899999999996E-3</v>
      </c>
      <c r="Q247" s="40">
        <f t="shared" si="56"/>
        <v>7.4888723699999993E-2</v>
      </c>
      <c r="R247" s="41">
        <v>6.0000000000000001E-3</v>
      </c>
      <c r="S247" s="41">
        <f t="shared" si="57"/>
        <v>5.6249999999999998E-3</v>
      </c>
      <c r="T247" s="41"/>
      <c r="U247" s="41">
        <f t="shared" si="58"/>
        <v>2.3767899999999997E-3</v>
      </c>
      <c r="V247" s="41">
        <f t="shared" si="59"/>
        <v>5.4737473699999997E-2</v>
      </c>
      <c r="W247" s="42">
        <v>3.8E-3</v>
      </c>
      <c r="X247" s="42">
        <f t="shared" si="60"/>
        <v>3.4250000000000001E-3</v>
      </c>
      <c r="Y247" s="42"/>
      <c r="Z247" s="42">
        <f t="shared" si="61"/>
        <v>2.1547900000000002E-3</v>
      </c>
      <c r="AA247" s="42">
        <f t="shared" si="62"/>
        <v>4.9624813700000006E-2</v>
      </c>
      <c r="AB247" s="25">
        <v>6.3000000000000003E-4</v>
      </c>
      <c r="AC247" s="25">
        <f t="shared" si="63"/>
        <v>3.7500000000000001E-4</v>
      </c>
    </row>
    <row r="248" spans="1:29" s="15" customFormat="1">
      <c r="A248" s="18">
        <v>496</v>
      </c>
      <c r="B248" s="25">
        <v>1.2999999999999999E-4</v>
      </c>
      <c r="C248" s="38">
        <v>6.4000000000000003E-3</v>
      </c>
      <c r="D248" s="38">
        <f t="shared" si="48"/>
        <v>5.9900000000000005E-3</v>
      </c>
      <c r="E248" s="38"/>
      <c r="F248" s="38">
        <f t="shared" si="49"/>
        <v>1.6927900000000004E-3</v>
      </c>
      <c r="G248" s="38">
        <f t="shared" si="50"/>
        <v>3.8984953700000012E-2</v>
      </c>
      <c r="H248" s="39">
        <v>6.6E-3</v>
      </c>
      <c r="I248" s="39">
        <f t="shared" si="51"/>
        <v>6.1900000000000002E-3</v>
      </c>
      <c r="J248" s="39"/>
      <c r="K248" s="39">
        <f t="shared" si="52"/>
        <v>3.32679E-3</v>
      </c>
      <c r="L248" s="39">
        <f t="shared" si="53"/>
        <v>7.6615973700000006E-2</v>
      </c>
      <c r="M248" s="40">
        <v>7.1999999999999998E-3</v>
      </c>
      <c r="N248" s="40">
        <f t="shared" si="54"/>
        <v>6.79E-3</v>
      </c>
      <c r="O248" s="40"/>
      <c r="P248" s="40">
        <f t="shared" si="55"/>
        <v>3.2167900000000002E-3</v>
      </c>
      <c r="Q248" s="40">
        <f t="shared" si="56"/>
        <v>7.4082673700000004E-2</v>
      </c>
      <c r="R248" s="41">
        <v>5.7999999999999996E-3</v>
      </c>
      <c r="S248" s="41">
        <f t="shared" si="57"/>
        <v>5.3899999999999998E-3</v>
      </c>
      <c r="T248" s="41"/>
      <c r="U248" s="41">
        <f t="shared" si="58"/>
        <v>2.1417899999999998E-3</v>
      </c>
      <c r="V248" s="41">
        <f t="shared" si="59"/>
        <v>4.9325423699999996E-2</v>
      </c>
      <c r="W248" s="42">
        <v>3.7000000000000002E-3</v>
      </c>
      <c r="X248" s="42">
        <f t="shared" si="60"/>
        <v>3.2900000000000004E-3</v>
      </c>
      <c r="Y248" s="42"/>
      <c r="Z248" s="42">
        <f t="shared" si="61"/>
        <v>2.0197900000000005E-3</v>
      </c>
      <c r="AA248" s="42">
        <f t="shared" si="62"/>
        <v>4.6515763700000011E-2</v>
      </c>
      <c r="AB248" s="25">
        <v>6.8999999999999997E-4</v>
      </c>
      <c r="AC248" s="25">
        <f t="shared" si="63"/>
        <v>4.0999999999999999E-4</v>
      </c>
    </row>
    <row r="249" spans="1:29" s="15" customFormat="1">
      <c r="A249" s="18">
        <v>497</v>
      </c>
      <c r="B249" s="25">
        <v>1.2E-4</v>
      </c>
      <c r="C249" s="38">
        <v>6.3E-3</v>
      </c>
      <c r="D249" s="38">
        <f t="shared" si="48"/>
        <v>5.9100000000000003E-3</v>
      </c>
      <c r="E249" s="38"/>
      <c r="F249" s="38">
        <f t="shared" si="49"/>
        <v>1.6127900000000002E-3</v>
      </c>
      <c r="G249" s="38">
        <f t="shared" si="50"/>
        <v>3.7142553700000004E-2</v>
      </c>
      <c r="H249" s="39">
        <v>6.4999999999999997E-3</v>
      </c>
      <c r="I249" s="39">
        <f t="shared" si="51"/>
        <v>6.11E-3</v>
      </c>
      <c r="J249" s="39"/>
      <c r="K249" s="39">
        <f t="shared" si="52"/>
        <v>3.2467899999999998E-3</v>
      </c>
      <c r="L249" s="39">
        <f t="shared" si="53"/>
        <v>7.4773573699999998E-2</v>
      </c>
      <c r="M249" s="40">
        <v>7.1000000000000004E-3</v>
      </c>
      <c r="N249" s="40">
        <f t="shared" si="54"/>
        <v>6.7100000000000007E-3</v>
      </c>
      <c r="O249" s="40"/>
      <c r="P249" s="40">
        <f t="shared" si="55"/>
        <v>3.1367900000000008E-3</v>
      </c>
      <c r="Q249" s="40">
        <f t="shared" si="56"/>
        <v>7.2240273700000024E-2</v>
      </c>
      <c r="R249" s="41">
        <v>5.8999999999999999E-3</v>
      </c>
      <c r="S249" s="41">
        <f t="shared" si="57"/>
        <v>5.5100000000000001E-3</v>
      </c>
      <c r="T249" s="41"/>
      <c r="U249" s="41">
        <f t="shared" si="58"/>
        <v>2.2617900000000001E-3</v>
      </c>
      <c r="V249" s="41">
        <f t="shared" si="59"/>
        <v>5.2089023700000008E-2</v>
      </c>
      <c r="W249" s="42">
        <v>3.7000000000000002E-3</v>
      </c>
      <c r="X249" s="42">
        <f t="shared" si="60"/>
        <v>3.31E-3</v>
      </c>
      <c r="Y249" s="42"/>
      <c r="Z249" s="42">
        <f t="shared" si="61"/>
        <v>2.0397900000000001E-3</v>
      </c>
      <c r="AA249" s="42">
        <f t="shared" si="62"/>
        <v>4.6976363700000003E-2</v>
      </c>
      <c r="AB249" s="25">
        <v>6.6E-4</v>
      </c>
      <c r="AC249" s="25">
        <f t="shared" si="63"/>
        <v>3.8999999999999999E-4</v>
      </c>
    </row>
    <row r="250" spans="1:29" s="15" customFormat="1">
      <c r="A250" s="18">
        <v>498</v>
      </c>
      <c r="B250" s="25">
        <v>1.2999999999999999E-4</v>
      </c>
      <c r="C250" s="38">
        <v>6.3E-3</v>
      </c>
      <c r="D250" s="38">
        <f t="shared" si="48"/>
        <v>5.8950000000000001E-3</v>
      </c>
      <c r="E250" s="38"/>
      <c r="F250" s="38">
        <f t="shared" si="49"/>
        <v>1.59779E-3</v>
      </c>
      <c r="G250" s="38">
        <f t="shared" si="50"/>
        <v>3.67971037E-2</v>
      </c>
      <c r="H250" s="39">
        <v>6.4000000000000003E-3</v>
      </c>
      <c r="I250" s="39">
        <f t="shared" si="51"/>
        <v>5.9950000000000003E-3</v>
      </c>
      <c r="J250" s="39"/>
      <c r="K250" s="39">
        <f t="shared" si="52"/>
        <v>3.1317900000000002E-3</v>
      </c>
      <c r="L250" s="39">
        <f t="shared" si="53"/>
        <v>7.2125123700000002E-2</v>
      </c>
      <c r="M250" s="40">
        <v>7.0000000000000001E-3</v>
      </c>
      <c r="N250" s="40">
        <f t="shared" si="54"/>
        <v>6.5950000000000002E-3</v>
      </c>
      <c r="O250" s="40"/>
      <c r="P250" s="40">
        <f t="shared" si="55"/>
        <v>3.0217900000000003E-3</v>
      </c>
      <c r="Q250" s="40">
        <f t="shared" si="56"/>
        <v>6.9591823700000013E-2</v>
      </c>
      <c r="R250" s="41">
        <v>5.7999999999999996E-3</v>
      </c>
      <c r="S250" s="41">
        <f t="shared" si="57"/>
        <v>5.3949999999999996E-3</v>
      </c>
      <c r="T250" s="41"/>
      <c r="U250" s="41">
        <f t="shared" si="58"/>
        <v>2.1467899999999995E-3</v>
      </c>
      <c r="V250" s="41">
        <f t="shared" si="59"/>
        <v>4.944057369999999E-2</v>
      </c>
      <c r="W250" s="42">
        <v>3.7000000000000002E-3</v>
      </c>
      <c r="X250" s="42">
        <f t="shared" si="60"/>
        <v>3.2950000000000002E-3</v>
      </c>
      <c r="Y250" s="42"/>
      <c r="Z250" s="42">
        <f t="shared" si="61"/>
        <v>2.0247900000000003E-3</v>
      </c>
      <c r="AA250" s="42">
        <f t="shared" si="62"/>
        <v>4.6630913700000005E-2</v>
      </c>
      <c r="AB250" s="25">
        <v>6.8000000000000005E-4</v>
      </c>
      <c r="AC250" s="25">
        <f t="shared" si="63"/>
        <v>4.0500000000000003E-4</v>
      </c>
    </row>
    <row r="251" spans="1:29" s="15" customFormat="1">
      <c r="A251" s="18">
        <v>499</v>
      </c>
      <c r="B251" s="25">
        <v>1.2E-4</v>
      </c>
      <c r="C251" s="38">
        <v>6.4000000000000003E-3</v>
      </c>
      <c r="D251" s="38">
        <f t="shared" si="48"/>
        <v>6.0100000000000006E-3</v>
      </c>
      <c r="E251" s="38"/>
      <c r="F251" s="38">
        <f t="shared" si="49"/>
        <v>1.7127900000000005E-3</v>
      </c>
      <c r="G251" s="38">
        <f t="shared" si="50"/>
        <v>3.9445553700000011E-2</v>
      </c>
      <c r="H251" s="39">
        <v>6.4999999999999997E-3</v>
      </c>
      <c r="I251" s="39">
        <f t="shared" si="51"/>
        <v>6.11E-3</v>
      </c>
      <c r="J251" s="39"/>
      <c r="K251" s="39">
        <f t="shared" si="52"/>
        <v>3.2467899999999998E-3</v>
      </c>
      <c r="L251" s="39">
        <f t="shared" si="53"/>
        <v>7.4773573699999998E-2</v>
      </c>
      <c r="M251" s="40">
        <v>7.0000000000000001E-3</v>
      </c>
      <c r="N251" s="40">
        <f t="shared" si="54"/>
        <v>6.6100000000000004E-3</v>
      </c>
      <c r="O251" s="40"/>
      <c r="P251" s="40">
        <f t="shared" si="55"/>
        <v>3.0367900000000006E-3</v>
      </c>
      <c r="Q251" s="40">
        <f t="shared" si="56"/>
        <v>6.9937273700000011E-2</v>
      </c>
      <c r="R251" s="41">
        <v>5.8999999999999999E-3</v>
      </c>
      <c r="S251" s="41">
        <f t="shared" si="57"/>
        <v>5.5100000000000001E-3</v>
      </c>
      <c r="T251" s="41"/>
      <c r="U251" s="41">
        <f t="shared" si="58"/>
        <v>2.2617900000000001E-3</v>
      </c>
      <c r="V251" s="41">
        <f t="shared" si="59"/>
        <v>5.2089023700000008E-2</v>
      </c>
      <c r="W251" s="42">
        <v>3.5999999999999999E-3</v>
      </c>
      <c r="X251" s="42">
        <f t="shared" si="60"/>
        <v>3.2099999999999997E-3</v>
      </c>
      <c r="Y251" s="42"/>
      <c r="Z251" s="42">
        <f t="shared" si="61"/>
        <v>1.9397899999999998E-3</v>
      </c>
      <c r="AA251" s="42">
        <f t="shared" si="62"/>
        <v>4.4673363699999996E-2</v>
      </c>
      <c r="AB251" s="25">
        <v>6.6E-4</v>
      </c>
      <c r="AC251" s="25">
        <f t="shared" si="63"/>
        <v>3.8999999999999999E-4</v>
      </c>
    </row>
    <row r="252" spans="1:29" s="15" customFormat="1">
      <c r="A252" s="18">
        <v>500</v>
      </c>
      <c r="B252" s="25">
        <v>1.6000000000000001E-4</v>
      </c>
      <c r="C252" s="38">
        <v>6.4000000000000003E-3</v>
      </c>
      <c r="D252" s="38">
        <f t="shared" si="48"/>
        <v>5.9900000000000005E-3</v>
      </c>
      <c r="E252" s="38"/>
      <c r="F252" s="38">
        <f t="shared" si="49"/>
        <v>1.6927900000000004E-3</v>
      </c>
      <c r="G252" s="38">
        <f t="shared" si="50"/>
        <v>3.8984953700000012E-2</v>
      </c>
      <c r="H252" s="39">
        <v>6.4999999999999997E-3</v>
      </c>
      <c r="I252" s="39">
        <f t="shared" si="51"/>
        <v>6.0899999999999999E-3</v>
      </c>
      <c r="J252" s="39"/>
      <c r="K252" s="39">
        <f t="shared" si="52"/>
        <v>3.2267899999999998E-3</v>
      </c>
      <c r="L252" s="39">
        <f t="shared" si="53"/>
        <v>7.4312973699999993E-2</v>
      </c>
      <c r="M252" s="40">
        <v>7.1000000000000004E-3</v>
      </c>
      <c r="N252" s="40">
        <f t="shared" si="54"/>
        <v>6.6900000000000006E-3</v>
      </c>
      <c r="O252" s="40"/>
      <c r="P252" s="40">
        <f t="shared" si="55"/>
        <v>3.1167900000000008E-3</v>
      </c>
      <c r="Q252" s="40">
        <f t="shared" si="56"/>
        <v>7.1779673700000018E-2</v>
      </c>
      <c r="R252" s="41">
        <v>5.8999999999999999E-3</v>
      </c>
      <c r="S252" s="41">
        <f t="shared" si="57"/>
        <v>5.4900000000000001E-3</v>
      </c>
      <c r="T252" s="41"/>
      <c r="U252" s="41">
        <f t="shared" si="58"/>
        <v>2.24179E-3</v>
      </c>
      <c r="V252" s="41">
        <f t="shared" si="59"/>
        <v>5.1628423700000002E-2</v>
      </c>
      <c r="W252" s="42">
        <v>3.5999999999999999E-3</v>
      </c>
      <c r="X252" s="42">
        <f t="shared" si="60"/>
        <v>3.1900000000000001E-3</v>
      </c>
      <c r="Y252" s="42"/>
      <c r="Z252" s="42">
        <f t="shared" si="61"/>
        <v>1.9197900000000002E-3</v>
      </c>
      <c r="AA252" s="42">
        <f t="shared" si="62"/>
        <v>4.4212763700000005E-2</v>
      </c>
      <c r="AB252" s="25">
        <v>6.6E-4</v>
      </c>
      <c r="AC252" s="25">
        <f t="shared" si="63"/>
        <v>4.0999999999999999E-4</v>
      </c>
    </row>
    <row r="253" spans="1:29" s="15" customFormat="1">
      <c r="A253" s="18">
        <v>501</v>
      </c>
      <c r="B253" s="25">
        <v>1.2E-4</v>
      </c>
      <c r="C253" s="38">
        <v>6.1999999999999998E-3</v>
      </c>
      <c r="D253" s="38">
        <f t="shared" si="48"/>
        <v>5.8100000000000001E-3</v>
      </c>
      <c r="E253" s="38"/>
      <c r="F253" s="38">
        <f t="shared" si="49"/>
        <v>1.51279E-3</v>
      </c>
      <c r="G253" s="38">
        <f t="shared" si="50"/>
        <v>3.4839553699999998E-2</v>
      </c>
      <c r="H253" s="39">
        <v>6.4000000000000003E-3</v>
      </c>
      <c r="I253" s="39">
        <f t="shared" si="51"/>
        <v>6.0100000000000006E-3</v>
      </c>
      <c r="J253" s="39"/>
      <c r="K253" s="39">
        <f t="shared" si="52"/>
        <v>3.1467900000000004E-3</v>
      </c>
      <c r="L253" s="39">
        <f t="shared" si="53"/>
        <v>7.2470573700000013E-2</v>
      </c>
      <c r="M253" s="40">
        <v>6.8999999999999999E-3</v>
      </c>
      <c r="N253" s="40">
        <f t="shared" si="54"/>
        <v>6.5100000000000002E-3</v>
      </c>
      <c r="O253" s="40"/>
      <c r="P253" s="40">
        <f t="shared" si="55"/>
        <v>2.9367900000000003E-3</v>
      </c>
      <c r="Q253" s="40">
        <f t="shared" si="56"/>
        <v>6.7634273700000011E-2</v>
      </c>
      <c r="R253" s="41">
        <v>5.7999999999999996E-3</v>
      </c>
      <c r="S253" s="41">
        <f t="shared" si="57"/>
        <v>5.4099999999999999E-3</v>
      </c>
      <c r="T253" s="41"/>
      <c r="U253" s="41">
        <f t="shared" si="58"/>
        <v>2.1617899999999998E-3</v>
      </c>
      <c r="V253" s="41">
        <f t="shared" si="59"/>
        <v>4.9786023700000001E-2</v>
      </c>
      <c r="W253" s="42">
        <v>3.5000000000000001E-3</v>
      </c>
      <c r="X253" s="42">
        <f t="shared" si="60"/>
        <v>3.1099999999999999E-3</v>
      </c>
      <c r="Y253" s="42"/>
      <c r="Z253" s="42">
        <f t="shared" si="61"/>
        <v>1.83979E-3</v>
      </c>
      <c r="AA253" s="42">
        <f t="shared" si="62"/>
        <v>4.2370363700000004E-2</v>
      </c>
      <c r="AB253" s="25">
        <v>6.6E-4</v>
      </c>
      <c r="AC253" s="25">
        <f t="shared" si="63"/>
        <v>3.8999999999999999E-4</v>
      </c>
    </row>
    <row r="254" spans="1:29" s="15" customFormat="1">
      <c r="A254" s="18">
        <v>502</v>
      </c>
      <c r="B254" s="25">
        <v>6.8999999999999997E-5</v>
      </c>
      <c r="C254" s="38">
        <v>6.3E-3</v>
      </c>
      <c r="D254" s="38">
        <f t="shared" si="48"/>
        <v>5.9505000000000001E-3</v>
      </c>
      <c r="E254" s="38"/>
      <c r="F254" s="38">
        <f t="shared" si="49"/>
        <v>1.65329E-3</v>
      </c>
      <c r="G254" s="38">
        <f t="shared" si="50"/>
        <v>3.8075268699999998E-2</v>
      </c>
      <c r="H254" s="39">
        <v>6.4999999999999997E-3</v>
      </c>
      <c r="I254" s="39">
        <f t="shared" si="51"/>
        <v>6.1504999999999997E-3</v>
      </c>
      <c r="J254" s="39"/>
      <c r="K254" s="39">
        <f t="shared" si="52"/>
        <v>3.2872899999999996E-3</v>
      </c>
      <c r="L254" s="39">
        <f t="shared" si="53"/>
        <v>7.5706288699999999E-2</v>
      </c>
      <c r="M254" s="40">
        <v>7.0000000000000001E-3</v>
      </c>
      <c r="N254" s="40">
        <f t="shared" si="54"/>
        <v>6.6505000000000002E-3</v>
      </c>
      <c r="O254" s="40"/>
      <c r="P254" s="40">
        <f t="shared" si="55"/>
        <v>3.0772900000000003E-3</v>
      </c>
      <c r="Q254" s="40">
        <f t="shared" si="56"/>
        <v>7.0869988700000011E-2</v>
      </c>
      <c r="R254" s="41">
        <v>5.8999999999999999E-3</v>
      </c>
      <c r="S254" s="41">
        <f t="shared" si="57"/>
        <v>5.5504999999999999E-3</v>
      </c>
      <c r="T254" s="41"/>
      <c r="U254" s="41">
        <f t="shared" si="58"/>
        <v>2.3022899999999998E-3</v>
      </c>
      <c r="V254" s="41">
        <f t="shared" si="59"/>
        <v>5.3021738700000001E-2</v>
      </c>
      <c r="W254" s="42">
        <v>3.5999999999999999E-3</v>
      </c>
      <c r="X254" s="42">
        <f t="shared" si="60"/>
        <v>3.2504999999999999E-3</v>
      </c>
      <c r="Y254" s="42"/>
      <c r="Z254" s="42">
        <f t="shared" si="61"/>
        <v>1.98029E-3</v>
      </c>
      <c r="AA254" s="42">
        <f t="shared" si="62"/>
        <v>4.5606078700000004E-2</v>
      </c>
      <c r="AB254" s="25">
        <v>6.3000000000000003E-4</v>
      </c>
      <c r="AC254" s="25">
        <f t="shared" si="63"/>
        <v>3.4949999999999998E-4</v>
      </c>
    </row>
    <row r="255" spans="1:29" s="15" customFormat="1">
      <c r="A255" s="18">
        <v>503</v>
      </c>
      <c r="B255" s="25">
        <v>1.2999999999999999E-4</v>
      </c>
      <c r="C255" s="38">
        <v>6.1999999999999998E-3</v>
      </c>
      <c r="D255" s="38">
        <f t="shared" si="48"/>
        <v>5.7749999999999998E-3</v>
      </c>
      <c r="E255" s="38"/>
      <c r="F255" s="38">
        <f t="shared" si="49"/>
        <v>1.4777899999999997E-3</v>
      </c>
      <c r="G255" s="38">
        <f t="shared" si="50"/>
        <v>3.4033503699999995E-2</v>
      </c>
      <c r="H255" s="39">
        <v>6.3E-3</v>
      </c>
      <c r="I255" s="39">
        <f t="shared" si="51"/>
        <v>5.875E-3</v>
      </c>
      <c r="J255" s="39"/>
      <c r="K255" s="39">
        <f t="shared" si="52"/>
        <v>3.0117899999999999E-3</v>
      </c>
      <c r="L255" s="39">
        <f t="shared" si="53"/>
        <v>6.9361523699999997E-2</v>
      </c>
      <c r="M255" s="40">
        <v>6.8999999999999999E-3</v>
      </c>
      <c r="N255" s="40">
        <f t="shared" si="54"/>
        <v>6.4749999999999999E-3</v>
      </c>
      <c r="O255" s="40"/>
      <c r="P255" s="40">
        <f t="shared" si="55"/>
        <v>2.90179E-3</v>
      </c>
      <c r="Q255" s="40">
        <f t="shared" si="56"/>
        <v>6.6828223700000008E-2</v>
      </c>
      <c r="R255" s="41">
        <v>5.7999999999999996E-3</v>
      </c>
      <c r="S255" s="41">
        <f t="shared" si="57"/>
        <v>5.3749999999999996E-3</v>
      </c>
      <c r="T255" s="41"/>
      <c r="U255" s="41">
        <f t="shared" si="58"/>
        <v>2.1267899999999995E-3</v>
      </c>
      <c r="V255" s="41">
        <f t="shared" si="59"/>
        <v>4.8979973699999992E-2</v>
      </c>
      <c r="W255" s="42">
        <v>3.5999999999999999E-3</v>
      </c>
      <c r="X255" s="42">
        <f t="shared" si="60"/>
        <v>3.1749999999999999E-3</v>
      </c>
      <c r="Y255" s="42"/>
      <c r="Z255" s="42">
        <f t="shared" si="61"/>
        <v>1.90479E-3</v>
      </c>
      <c r="AA255" s="42">
        <f t="shared" si="62"/>
        <v>4.38673137E-2</v>
      </c>
      <c r="AB255" s="25">
        <v>7.2000000000000005E-4</v>
      </c>
      <c r="AC255" s="25">
        <f t="shared" si="63"/>
        <v>4.2500000000000003E-4</v>
      </c>
    </row>
    <row r="256" spans="1:29" s="15" customFormat="1">
      <c r="A256" s="18">
        <v>504</v>
      </c>
      <c r="B256" s="25">
        <v>1.2999999999999999E-4</v>
      </c>
      <c r="C256" s="38">
        <v>6.1999999999999998E-3</v>
      </c>
      <c r="D256" s="38">
        <f t="shared" si="48"/>
        <v>5.7749999999999998E-3</v>
      </c>
      <c r="E256" s="38"/>
      <c r="F256" s="38">
        <f t="shared" si="49"/>
        <v>1.4777899999999997E-3</v>
      </c>
      <c r="G256" s="38">
        <f t="shared" si="50"/>
        <v>3.4033503699999995E-2</v>
      </c>
      <c r="H256" s="39">
        <v>6.3E-3</v>
      </c>
      <c r="I256" s="39">
        <f t="shared" si="51"/>
        <v>5.875E-3</v>
      </c>
      <c r="J256" s="39"/>
      <c r="K256" s="39">
        <f t="shared" si="52"/>
        <v>3.0117899999999999E-3</v>
      </c>
      <c r="L256" s="39">
        <f t="shared" si="53"/>
        <v>6.9361523699999997E-2</v>
      </c>
      <c r="M256" s="40">
        <v>6.8999999999999999E-3</v>
      </c>
      <c r="N256" s="40">
        <f t="shared" si="54"/>
        <v>6.4749999999999999E-3</v>
      </c>
      <c r="O256" s="40"/>
      <c r="P256" s="40">
        <f t="shared" si="55"/>
        <v>2.90179E-3</v>
      </c>
      <c r="Q256" s="40">
        <f t="shared" si="56"/>
        <v>6.6828223700000008E-2</v>
      </c>
      <c r="R256" s="41">
        <v>5.7999999999999996E-3</v>
      </c>
      <c r="S256" s="41">
        <f t="shared" si="57"/>
        <v>5.3749999999999996E-3</v>
      </c>
      <c r="T256" s="41"/>
      <c r="U256" s="41">
        <f t="shared" si="58"/>
        <v>2.1267899999999995E-3</v>
      </c>
      <c r="V256" s="41">
        <f t="shared" si="59"/>
        <v>4.8979973699999992E-2</v>
      </c>
      <c r="W256" s="42">
        <v>3.5999999999999999E-3</v>
      </c>
      <c r="X256" s="42">
        <f t="shared" si="60"/>
        <v>3.1749999999999999E-3</v>
      </c>
      <c r="Y256" s="42"/>
      <c r="Z256" s="42">
        <f t="shared" si="61"/>
        <v>1.90479E-3</v>
      </c>
      <c r="AA256" s="42">
        <f t="shared" si="62"/>
        <v>4.38673137E-2</v>
      </c>
      <c r="AB256" s="25">
        <v>7.2000000000000005E-4</v>
      </c>
      <c r="AC256" s="25">
        <f t="shared" si="63"/>
        <v>4.2500000000000003E-4</v>
      </c>
    </row>
    <row r="257" spans="1:29" s="15" customFormat="1">
      <c r="A257" s="18">
        <v>505</v>
      </c>
      <c r="B257" s="25">
        <v>6.0000000000000002E-5</v>
      </c>
      <c r="C257" s="38">
        <v>6.1000000000000004E-3</v>
      </c>
      <c r="D257" s="38">
        <f t="shared" si="48"/>
        <v>5.7100000000000007E-3</v>
      </c>
      <c r="E257" s="38"/>
      <c r="F257" s="38">
        <f t="shared" si="49"/>
        <v>1.4127900000000006E-3</v>
      </c>
      <c r="G257" s="38">
        <f t="shared" si="50"/>
        <v>3.2536553700000012E-2</v>
      </c>
      <c r="H257" s="39">
        <v>6.1999999999999998E-3</v>
      </c>
      <c r="I257" s="39">
        <f t="shared" si="51"/>
        <v>5.8100000000000001E-3</v>
      </c>
      <c r="J257" s="39"/>
      <c r="K257" s="39">
        <f t="shared" si="52"/>
        <v>2.9467899999999999E-3</v>
      </c>
      <c r="L257" s="39">
        <f t="shared" si="53"/>
        <v>6.78645737E-2</v>
      </c>
      <c r="M257" s="40">
        <v>6.7999999999999996E-3</v>
      </c>
      <c r="N257" s="40">
        <f t="shared" si="54"/>
        <v>6.4099999999999999E-3</v>
      </c>
      <c r="O257" s="40"/>
      <c r="P257" s="40">
        <f t="shared" si="55"/>
        <v>2.8367900000000001E-3</v>
      </c>
      <c r="Q257" s="40">
        <f t="shared" si="56"/>
        <v>6.5331273699999998E-2</v>
      </c>
      <c r="R257" s="41">
        <v>5.7000000000000002E-3</v>
      </c>
      <c r="S257" s="41">
        <f t="shared" si="57"/>
        <v>5.3100000000000005E-3</v>
      </c>
      <c r="T257" s="41"/>
      <c r="U257" s="41">
        <f t="shared" si="58"/>
        <v>2.0617900000000004E-3</v>
      </c>
      <c r="V257" s="41">
        <f t="shared" si="59"/>
        <v>4.7483023700000009E-2</v>
      </c>
      <c r="W257" s="42">
        <v>3.5000000000000001E-3</v>
      </c>
      <c r="X257" s="42">
        <f t="shared" si="60"/>
        <v>3.1099999999999999E-3</v>
      </c>
      <c r="Y257" s="42"/>
      <c r="Z257" s="42">
        <f t="shared" si="61"/>
        <v>1.83979E-3</v>
      </c>
      <c r="AA257" s="42">
        <f t="shared" si="62"/>
        <v>4.2370363700000004E-2</v>
      </c>
      <c r="AB257" s="25">
        <v>7.2000000000000005E-4</v>
      </c>
      <c r="AC257" s="25">
        <f t="shared" si="63"/>
        <v>3.9000000000000005E-4</v>
      </c>
    </row>
    <row r="258" spans="1:29" s="15" customFormat="1">
      <c r="A258" s="18">
        <v>506</v>
      </c>
      <c r="B258" s="25">
        <v>1.2999999999999999E-4</v>
      </c>
      <c r="C258" s="38">
        <v>6.1000000000000004E-3</v>
      </c>
      <c r="D258" s="38">
        <f t="shared" si="48"/>
        <v>5.6650000000000008E-3</v>
      </c>
      <c r="E258" s="38"/>
      <c r="F258" s="38">
        <f t="shared" si="49"/>
        <v>1.3677900000000007E-3</v>
      </c>
      <c r="G258" s="38">
        <f t="shared" si="50"/>
        <v>3.1500203700000014E-2</v>
      </c>
      <c r="H258" s="39">
        <v>6.1999999999999998E-3</v>
      </c>
      <c r="I258" s="39">
        <f t="shared" si="51"/>
        <v>5.7650000000000002E-3</v>
      </c>
      <c r="J258" s="39"/>
      <c r="K258" s="39">
        <f t="shared" si="52"/>
        <v>2.90179E-3</v>
      </c>
      <c r="L258" s="39">
        <f t="shared" si="53"/>
        <v>6.6828223700000008E-2</v>
      </c>
      <c r="M258" s="40">
        <v>6.7999999999999996E-3</v>
      </c>
      <c r="N258" s="40">
        <f t="shared" si="54"/>
        <v>6.365E-3</v>
      </c>
      <c r="O258" s="40"/>
      <c r="P258" s="40">
        <f t="shared" si="55"/>
        <v>2.7917900000000002E-3</v>
      </c>
      <c r="Q258" s="40">
        <f t="shared" si="56"/>
        <v>6.4294923700000006E-2</v>
      </c>
      <c r="R258" s="41">
        <v>5.7000000000000002E-3</v>
      </c>
      <c r="S258" s="41">
        <f t="shared" si="57"/>
        <v>5.2650000000000006E-3</v>
      </c>
      <c r="T258" s="41"/>
      <c r="U258" s="41">
        <f t="shared" si="58"/>
        <v>2.0167900000000005E-3</v>
      </c>
      <c r="V258" s="41">
        <f t="shared" si="59"/>
        <v>4.6446673700000017E-2</v>
      </c>
      <c r="W258" s="42">
        <v>3.3999999999999998E-3</v>
      </c>
      <c r="X258" s="42">
        <f t="shared" si="60"/>
        <v>2.9649999999999998E-3</v>
      </c>
      <c r="Y258" s="42"/>
      <c r="Z258" s="42">
        <f t="shared" si="61"/>
        <v>1.6947899999999998E-3</v>
      </c>
      <c r="AA258" s="42">
        <f t="shared" si="62"/>
        <v>3.9031013699999999E-2</v>
      </c>
      <c r="AB258" s="25">
        <v>7.3999999999999999E-4</v>
      </c>
      <c r="AC258" s="25">
        <f t="shared" si="63"/>
        <v>4.35E-4</v>
      </c>
    </row>
    <row r="259" spans="1:29" s="15" customFormat="1">
      <c r="A259" s="18">
        <v>507</v>
      </c>
      <c r="B259" s="25">
        <v>1.9000000000000001E-4</v>
      </c>
      <c r="C259" s="38">
        <v>6.1000000000000004E-3</v>
      </c>
      <c r="D259" s="38">
        <f t="shared" ref="D259:D322" si="64">C259-AC259</f>
        <v>5.62E-3</v>
      </c>
      <c r="E259" s="38"/>
      <c r="F259" s="38">
        <f t="shared" ref="F259:F322" si="65">D259-0.00429721</f>
        <v>1.3227899999999999E-3</v>
      </c>
      <c r="G259" s="38">
        <f t="shared" ref="G259:G322" si="66">F259*23.03</f>
        <v>3.0463853699999998E-2</v>
      </c>
      <c r="H259" s="39">
        <v>6.1000000000000004E-3</v>
      </c>
      <c r="I259" s="39">
        <f t="shared" ref="I259:I322" si="67">H259-AC259</f>
        <v>5.62E-3</v>
      </c>
      <c r="J259" s="39"/>
      <c r="K259" s="39">
        <f t="shared" ref="K259:K322" si="68">I259-0.00286321</f>
        <v>2.7567899999999998E-3</v>
      </c>
      <c r="L259" s="39">
        <f t="shared" ref="L259:L322" si="69">K259*23.03</f>
        <v>6.3488873700000004E-2</v>
      </c>
      <c r="M259" s="40">
        <v>6.7000000000000002E-3</v>
      </c>
      <c r="N259" s="40">
        <f t="shared" ref="N259:N322" si="70">M259-AC259</f>
        <v>6.2199999999999998E-3</v>
      </c>
      <c r="O259" s="40"/>
      <c r="P259" s="40">
        <f t="shared" ref="P259:P322" si="71">N259-0.00357321</f>
        <v>2.64679E-3</v>
      </c>
      <c r="Q259" s="40">
        <f t="shared" ref="Q259:Q322" si="72">P259*23.03</f>
        <v>6.0955573700000001E-2</v>
      </c>
      <c r="R259" s="41">
        <v>5.7000000000000002E-3</v>
      </c>
      <c r="S259" s="41">
        <f t="shared" ref="S259:S322" si="73">R259-AC259</f>
        <v>5.2200000000000007E-3</v>
      </c>
      <c r="T259" s="41"/>
      <c r="U259" s="41">
        <f t="shared" ref="U259:U322" si="74">S259-0.00324821</f>
        <v>1.9717900000000006E-3</v>
      </c>
      <c r="V259" s="41">
        <f t="shared" ref="V259:V322" si="75">U259*23.03</f>
        <v>4.5410323700000019E-2</v>
      </c>
      <c r="W259" s="42">
        <v>3.3999999999999998E-3</v>
      </c>
      <c r="X259" s="42">
        <f t="shared" ref="X259:X322" si="76">W259-AC259</f>
        <v>2.9199999999999999E-3</v>
      </c>
      <c r="Y259" s="42"/>
      <c r="Z259" s="42">
        <f t="shared" ref="Z259:Z322" si="77">X259-0.00127021</f>
        <v>1.6497899999999999E-3</v>
      </c>
      <c r="AA259" s="42">
        <f t="shared" ref="AA259:AA322" si="78">Z259*23.03</f>
        <v>3.79946637E-2</v>
      </c>
      <c r="AB259" s="25">
        <v>7.6999999999999996E-4</v>
      </c>
      <c r="AC259" s="25">
        <f t="shared" ref="AC259:AC322" si="79">(B259+AB259)/2</f>
        <v>4.7999999999999996E-4</v>
      </c>
    </row>
    <row r="260" spans="1:29" s="15" customFormat="1">
      <c r="A260" s="18">
        <v>508</v>
      </c>
      <c r="B260" s="25">
        <v>1.8000000000000001E-4</v>
      </c>
      <c r="C260" s="38">
        <v>6.1000000000000004E-3</v>
      </c>
      <c r="D260" s="38">
        <f t="shared" si="64"/>
        <v>5.6550000000000003E-3</v>
      </c>
      <c r="E260" s="38"/>
      <c r="F260" s="38">
        <f t="shared" si="65"/>
        <v>1.3577900000000002E-3</v>
      </c>
      <c r="G260" s="38">
        <f t="shared" si="66"/>
        <v>3.1269903700000004E-2</v>
      </c>
      <c r="H260" s="39">
        <v>6.1999999999999998E-3</v>
      </c>
      <c r="I260" s="39">
        <f t="shared" si="67"/>
        <v>5.7549999999999997E-3</v>
      </c>
      <c r="J260" s="39"/>
      <c r="K260" s="39">
        <f t="shared" si="68"/>
        <v>2.8917899999999996E-3</v>
      </c>
      <c r="L260" s="39">
        <f t="shared" si="69"/>
        <v>6.6597923699999992E-2</v>
      </c>
      <c r="M260" s="40">
        <v>6.7000000000000002E-3</v>
      </c>
      <c r="N260" s="40">
        <f t="shared" si="70"/>
        <v>6.2550000000000001E-3</v>
      </c>
      <c r="O260" s="40"/>
      <c r="P260" s="40">
        <f t="shared" si="71"/>
        <v>2.6817900000000003E-3</v>
      </c>
      <c r="Q260" s="40">
        <f t="shared" si="72"/>
        <v>6.1761623700000011E-2</v>
      </c>
      <c r="R260" s="41">
        <v>5.5999999999999999E-3</v>
      </c>
      <c r="S260" s="41">
        <f t="shared" si="73"/>
        <v>5.1549999999999999E-3</v>
      </c>
      <c r="T260" s="41"/>
      <c r="U260" s="41">
        <f t="shared" si="74"/>
        <v>1.9067899999999998E-3</v>
      </c>
      <c r="V260" s="41">
        <f t="shared" si="75"/>
        <v>4.3913373699999994E-2</v>
      </c>
      <c r="W260" s="42">
        <v>3.3999999999999998E-3</v>
      </c>
      <c r="X260" s="42">
        <f t="shared" si="76"/>
        <v>2.9549999999999997E-3</v>
      </c>
      <c r="Y260" s="42"/>
      <c r="Z260" s="42">
        <f t="shared" si="77"/>
        <v>1.6847899999999998E-3</v>
      </c>
      <c r="AA260" s="42">
        <f t="shared" si="78"/>
        <v>3.8800713699999996E-2</v>
      </c>
      <c r="AB260" s="25">
        <v>7.1000000000000002E-4</v>
      </c>
      <c r="AC260" s="25">
        <f t="shared" si="79"/>
        <v>4.4500000000000003E-4</v>
      </c>
    </row>
    <row r="261" spans="1:29" s="15" customFormat="1">
      <c r="A261" s="18">
        <v>509</v>
      </c>
      <c r="B261" s="25">
        <v>1E-4</v>
      </c>
      <c r="C261" s="38">
        <v>6.0000000000000001E-3</v>
      </c>
      <c r="D261" s="38">
        <f t="shared" si="64"/>
        <v>5.5999999999999999E-3</v>
      </c>
      <c r="E261" s="38"/>
      <c r="F261" s="38">
        <f t="shared" si="65"/>
        <v>1.3027899999999999E-3</v>
      </c>
      <c r="G261" s="38">
        <f t="shared" si="66"/>
        <v>3.0003253699999999E-2</v>
      </c>
      <c r="H261" s="39">
        <v>6.1000000000000004E-3</v>
      </c>
      <c r="I261" s="39">
        <f t="shared" si="67"/>
        <v>5.7000000000000002E-3</v>
      </c>
      <c r="J261" s="39"/>
      <c r="K261" s="39">
        <f t="shared" si="68"/>
        <v>2.8367900000000001E-3</v>
      </c>
      <c r="L261" s="39">
        <f t="shared" si="69"/>
        <v>6.5331273699999998E-2</v>
      </c>
      <c r="M261" s="40">
        <v>6.7000000000000002E-3</v>
      </c>
      <c r="N261" s="40">
        <f t="shared" si="70"/>
        <v>6.3E-3</v>
      </c>
      <c r="O261" s="40"/>
      <c r="P261" s="40">
        <f t="shared" si="71"/>
        <v>2.7267900000000002E-3</v>
      </c>
      <c r="Q261" s="40">
        <f t="shared" si="72"/>
        <v>6.2797973700000009E-2</v>
      </c>
      <c r="R261" s="41">
        <v>5.5999999999999999E-3</v>
      </c>
      <c r="S261" s="41">
        <f t="shared" si="73"/>
        <v>5.1999999999999998E-3</v>
      </c>
      <c r="T261" s="41"/>
      <c r="U261" s="41">
        <f t="shared" si="74"/>
        <v>1.9517899999999997E-3</v>
      </c>
      <c r="V261" s="41">
        <f t="shared" si="75"/>
        <v>4.4949723699999992E-2</v>
      </c>
      <c r="W261" s="42">
        <v>3.3999999999999998E-3</v>
      </c>
      <c r="X261" s="42">
        <f t="shared" si="76"/>
        <v>2.9999999999999996E-3</v>
      </c>
      <c r="Y261" s="42"/>
      <c r="Z261" s="42">
        <f t="shared" si="77"/>
        <v>1.7297899999999997E-3</v>
      </c>
      <c r="AA261" s="42">
        <f t="shared" si="78"/>
        <v>3.9837063699999994E-2</v>
      </c>
      <c r="AB261" s="25">
        <v>6.9999999999999999E-4</v>
      </c>
      <c r="AC261" s="25">
        <f t="shared" si="79"/>
        <v>4.0000000000000002E-4</v>
      </c>
    </row>
    <row r="262" spans="1:29" s="15" customFormat="1">
      <c r="A262" s="18">
        <v>510</v>
      </c>
      <c r="B262" s="25">
        <v>1.7000000000000001E-4</v>
      </c>
      <c r="C262" s="38">
        <v>6.1000000000000004E-3</v>
      </c>
      <c r="D262" s="38">
        <f t="shared" si="64"/>
        <v>5.6350000000000003E-3</v>
      </c>
      <c r="E262" s="38"/>
      <c r="F262" s="38">
        <f t="shared" si="65"/>
        <v>1.3377900000000002E-3</v>
      </c>
      <c r="G262" s="38">
        <f t="shared" si="66"/>
        <v>3.0809303700000006E-2</v>
      </c>
      <c r="H262" s="39">
        <v>6.1000000000000004E-3</v>
      </c>
      <c r="I262" s="39">
        <f t="shared" si="67"/>
        <v>5.6350000000000003E-3</v>
      </c>
      <c r="J262" s="39"/>
      <c r="K262" s="39">
        <f t="shared" si="68"/>
        <v>2.7717900000000001E-3</v>
      </c>
      <c r="L262" s="39">
        <f t="shared" si="69"/>
        <v>6.3834323700000001E-2</v>
      </c>
      <c r="M262" s="40">
        <v>6.6E-3</v>
      </c>
      <c r="N262" s="40">
        <f t="shared" si="70"/>
        <v>6.1349999999999998E-3</v>
      </c>
      <c r="O262" s="40"/>
      <c r="P262" s="40">
        <f t="shared" si="71"/>
        <v>2.56179E-3</v>
      </c>
      <c r="Q262" s="40">
        <f t="shared" si="72"/>
        <v>5.8998023700000006E-2</v>
      </c>
      <c r="R262" s="41">
        <v>5.7000000000000002E-3</v>
      </c>
      <c r="S262" s="41">
        <f t="shared" si="73"/>
        <v>5.2350000000000001E-3</v>
      </c>
      <c r="T262" s="41"/>
      <c r="U262" s="41">
        <f t="shared" si="74"/>
        <v>1.98679E-3</v>
      </c>
      <c r="V262" s="41">
        <f t="shared" si="75"/>
        <v>4.5755773700000002E-2</v>
      </c>
      <c r="W262" s="42">
        <v>3.3999999999999998E-3</v>
      </c>
      <c r="X262" s="42">
        <f t="shared" si="76"/>
        <v>2.9349999999999997E-3</v>
      </c>
      <c r="Y262" s="42"/>
      <c r="Z262" s="42">
        <f t="shared" si="77"/>
        <v>1.6647899999999998E-3</v>
      </c>
      <c r="AA262" s="42">
        <f t="shared" si="78"/>
        <v>3.8340113699999998E-2</v>
      </c>
      <c r="AB262" s="25">
        <v>7.6000000000000004E-4</v>
      </c>
      <c r="AC262" s="25">
        <f t="shared" si="79"/>
        <v>4.6500000000000003E-4</v>
      </c>
    </row>
    <row r="263" spans="1:29" s="15" customFormat="1">
      <c r="A263" s="18">
        <v>511</v>
      </c>
      <c r="B263" s="25">
        <v>1.9000000000000001E-4</v>
      </c>
      <c r="C263" s="38">
        <v>6.0000000000000001E-3</v>
      </c>
      <c r="D263" s="38">
        <f t="shared" si="64"/>
        <v>5.5300000000000002E-3</v>
      </c>
      <c r="E263" s="38"/>
      <c r="F263" s="38">
        <f t="shared" si="65"/>
        <v>1.2327900000000001E-3</v>
      </c>
      <c r="G263" s="38">
        <f t="shared" si="66"/>
        <v>2.8391153700000005E-2</v>
      </c>
      <c r="H263" s="39">
        <v>6.0000000000000001E-3</v>
      </c>
      <c r="I263" s="39">
        <f t="shared" si="67"/>
        <v>5.5300000000000002E-3</v>
      </c>
      <c r="J263" s="39"/>
      <c r="K263" s="39">
        <f t="shared" si="68"/>
        <v>2.66679E-3</v>
      </c>
      <c r="L263" s="39">
        <f t="shared" si="69"/>
        <v>6.1416173700000007E-2</v>
      </c>
      <c r="M263" s="40">
        <v>6.6E-3</v>
      </c>
      <c r="N263" s="40">
        <f t="shared" si="70"/>
        <v>6.13E-3</v>
      </c>
      <c r="O263" s="40"/>
      <c r="P263" s="40">
        <f t="shared" si="71"/>
        <v>2.5567900000000002E-3</v>
      </c>
      <c r="Q263" s="40">
        <f t="shared" si="72"/>
        <v>5.8882873700000005E-2</v>
      </c>
      <c r="R263" s="41">
        <v>5.5999999999999999E-3</v>
      </c>
      <c r="S263" s="41">
        <f t="shared" si="73"/>
        <v>5.13E-3</v>
      </c>
      <c r="T263" s="41"/>
      <c r="U263" s="41">
        <f t="shared" si="74"/>
        <v>1.8817899999999999E-3</v>
      </c>
      <c r="V263" s="41">
        <f t="shared" si="75"/>
        <v>4.3337623700000001E-2</v>
      </c>
      <c r="W263" s="42">
        <v>3.3999999999999998E-3</v>
      </c>
      <c r="X263" s="42">
        <f t="shared" si="76"/>
        <v>2.9299999999999999E-3</v>
      </c>
      <c r="Y263" s="42"/>
      <c r="Z263" s="42">
        <f t="shared" si="77"/>
        <v>1.65979E-3</v>
      </c>
      <c r="AA263" s="42">
        <f t="shared" si="78"/>
        <v>3.8224963700000003E-2</v>
      </c>
      <c r="AB263" s="25">
        <v>7.5000000000000002E-4</v>
      </c>
      <c r="AC263" s="25">
        <f t="shared" si="79"/>
        <v>4.7000000000000004E-4</v>
      </c>
    </row>
    <row r="264" spans="1:29" s="15" customFormat="1">
      <c r="A264" s="18">
        <v>512</v>
      </c>
      <c r="B264" s="25">
        <v>1E-4</v>
      </c>
      <c r="C264" s="38">
        <v>5.8999999999999999E-3</v>
      </c>
      <c r="D264" s="38">
        <f t="shared" si="64"/>
        <v>5.4949999999999999E-3</v>
      </c>
      <c r="E264" s="38"/>
      <c r="F264" s="38">
        <f t="shared" si="65"/>
        <v>1.1977899999999998E-3</v>
      </c>
      <c r="G264" s="38">
        <f t="shared" si="66"/>
        <v>2.7585103699999995E-2</v>
      </c>
      <c r="H264" s="39">
        <v>5.8999999999999999E-3</v>
      </c>
      <c r="I264" s="39">
        <f t="shared" si="67"/>
        <v>5.4949999999999999E-3</v>
      </c>
      <c r="J264" s="39"/>
      <c r="K264" s="39">
        <f t="shared" si="68"/>
        <v>2.6317899999999997E-3</v>
      </c>
      <c r="L264" s="39">
        <f t="shared" si="69"/>
        <v>6.0610123699999997E-2</v>
      </c>
      <c r="M264" s="40">
        <v>6.6E-3</v>
      </c>
      <c r="N264" s="40">
        <f t="shared" si="70"/>
        <v>6.195E-3</v>
      </c>
      <c r="O264" s="40"/>
      <c r="P264" s="40">
        <f t="shared" si="71"/>
        <v>2.6217900000000001E-3</v>
      </c>
      <c r="Q264" s="40">
        <f t="shared" si="72"/>
        <v>6.0379823700000008E-2</v>
      </c>
      <c r="R264" s="41">
        <v>5.5999999999999999E-3</v>
      </c>
      <c r="S264" s="41">
        <f t="shared" si="73"/>
        <v>5.195E-3</v>
      </c>
      <c r="T264" s="41"/>
      <c r="U264" s="41">
        <f t="shared" si="74"/>
        <v>1.9467899999999999E-3</v>
      </c>
      <c r="V264" s="41">
        <f t="shared" si="75"/>
        <v>4.4834573699999998E-2</v>
      </c>
      <c r="W264" s="42">
        <v>3.2000000000000002E-3</v>
      </c>
      <c r="X264" s="42">
        <f t="shared" si="76"/>
        <v>2.7950000000000002E-3</v>
      </c>
      <c r="Y264" s="42"/>
      <c r="Z264" s="42">
        <f t="shared" si="77"/>
        <v>1.5247900000000003E-3</v>
      </c>
      <c r="AA264" s="42">
        <f t="shared" si="78"/>
        <v>3.5115913700000008E-2</v>
      </c>
      <c r="AB264" s="25">
        <v>7.1000000000000002E-4</v>
      </c>
      <c r="AC264" s="25">
        <f t="shared" si="79"/>
        <v>4.0500000000000003E-4</v>
      </c>
    </row>
    <row r="265" spans="1:29" s="15" customFormat="1">
      <c r="A265" s="18">
        <v>513</v>
      </c>
      <c r="B265" s="25">
        <v>1.2999999999999999E-4</v>
      </c>
      <c r="C265" s="38">
        <v>6.0000000000000001E-3</v>
      </c>
      <c r="D265" s="38">
        <f t="shared" si="64"/>
        <v>5.5750000000000001E-3</v>
      </c>
      <c r="E265" s="38"/>
      <c r="F265" s="38">
        <f t="shared" si="65"/>
        <v>1.27779E-3</v>
      </c>
      <c r="G265" s="38">
        <f t="shared" si="66"/>
        <v>2.9427503700000003E-2</v>
      </c>
      <c r="H265" s="39">
        <v>6.0000000000000001E-3</v>
      </c>
      <c r="I265" s="39">
        <f t="shared" si="67"/>
        <v>5.5750000000000001E-3</v>
      </c>
      <c r="J265" s="39"/>
      <c r="K265" s="39">
        <f t="shared" si="68"/>
        <v>2.7117899999999999E-3</v>
      </c>
      <c r="L265" s="39">
        <f t="shared" si="69"/>
        <v>6.2452523700000005E-2</v>
      </c>
      <c r="M265" s="40">
        <v>6.4999999999999997E-3</v>
      </c>
      <c r="N265" s="40">
        <f t="shared" si="70"/>
        <v>6.0749999999999997E-3</v>
      </c>
      <c r="O265" s="40"/>
      <c r="P265" s="40">
        <f t="shared" si="71"/>
        <v>2.5017899999999998E-3</v>
      </c>
      <c r="Q265" s="40">
        <f t="shared" si="72"/>
        <v>5.7616223699999997E-2</v>
      </c>
      <c r="R265" s="41">
        <v>5.5999999999999999E-3</v>
      </c>
      <c r="S265" s="41">
        <f t="shared" si="73"/>
        <v>5.1749999999999999E-3</v>
      </c>
      <c r="T265" s="41"/>
      <c r="U265" s="41">
        <f t="shared" si="74"/>
        <v>1.9267899999999998E-3</v>
      </c>
      <c r="V265" s="41">
        <f t="shared" si="75"/>
        <v>4.43739737E-2</v>
      </c>
      <c r="W265" s="42">
        <v>3.3E-3</v>
      </c>
      <c r="X265" s="42">
        <f t="shared" si="76"/>
        <v>2.875E-3</v>
      </c>
      <c r="Y265" s="42"/>
      <c r="Z265" s="42">
        <f t="shared" si="77"/>
        <v>1.60479E-3</v>
      </c>
      <c r="AA265" s="42">
        <f t="shared" si="78"/>
        <v>3.6958313700000002E-2</v>
      </c>
      <c r="AB265" s="25">
        <v>7.2000000000000005E-4</v>
      </c>
      <c r="AC265" s="25">
        <f t="shared" si="79"/>
        <v>4.2500000000000003E-4</v>
      </c>
    </row>
    <row r="266" spans="1:29" s="15" customFormat="1">
      <c r="A266" s="18">
        <v>514</v>
      </c>
      <c r="B266" s="25">
        <v>1.6000000000000001E-4</v>
      </c>
      <c r="C266" s="38">
        <v>6.0000000000000001E-3</v>
      </c>
      <c r="D266" s="38">
        <f t="shared" si="64"/>
        <v>5.5650000000000005E-3</v>
      </c>
      <c r="E266" s="38"/>
      <c r="F266" s="38">
        <f t="shared" si="65"/>
        <v>1.2677900000000004E-3</v>
      </c>
      <c r="G266" s="38">
        <f t="shared" si="66"/>
        <v>2.9197203700000011E-2</v>
      </c>
      <c r="H266" s="39">
        <v>6.0000000000000001E-3</v>
      </c>
      <c r="I266" s="39">
        <f t="shared" si="67"/>
        <v>5.5650000000000005E-3</v>
      </c>
      <c r="J266" s="39"/>
      <c r="K266" s="39">
        <f t="shared" si="68"/>
        <v>2.7017900000000004E-3</v>
      </c>
      <c r="L266" s="39">
        <f t="shared" si="69"/>
        <v>6.2222223700000009E-2</v>
      </c>
      <c r="M266" s="40">
        <v>6.7000000000000002E-3</v>
      </c>
      <c r="N266" s="40">
        <f t="shared" si="70"/>
        <v>6.2650000000000006E-3</v>
      </c>
      <c r="O266" s="40"/>
      <c r="P266" s="40">
        <f t="shared" si="71"/>
        <v>2.6917900000000008E-3</v>
      </c>
      <c r="Q266" s="40">
        <f t="shared" si="72"/>
        <v>6.1991923700000021E-2</v>
      </c>
      <c r="R266" s="41">
        <v>5.5999999999999999E-3</v>
      </c>
      <c r="S266" s="41">
        <f t="shared" si="73"/>
        <v>5.1650000000000003E-3</v>
      </c>
      <c r="T266" s="41"/>
      <c r="U266" s="41">
        <f t="shared" si="74"/>
        <v>1.9167900000000002E-3</v>
      </c>
      <c r="V266" s="41">
        <f t="shared" si="75"/>
        <v>4.4143673700000011E-2</v>
      </c>
      <c r="W266" s="42">
        <v>3.3999999999999998E-3</v>
      </c>
      <c r="X266" s="42">
        <f t="shared" si="76"/>
        <v>2.9649999999999998E-3</v>
      </c>
      <c r="Y266" s="42"/>
      <c r="Z266" s="42">
        <f t="shared" si="77"/>
        <v>1.6947899999999998E-3</v>
      </c>
      <c r="AA266" s="42">
        <f t="shared" si="78"/>
        <v>3.9031013699999999E-2</v>
      </c>
      <c r="AB266" s="25">
        <v>7.1000000000000002E-4</v>
      </c>
      <c r="AC266" s="25">
        <f t="shared" si="79"/>
        <v>4.35E-4</v>
      </c>
    </row>
    <row r="267" spans="1:29" s="15" customFormat="1">
      <c r="A267" s="18">
        <v>515</v>
      </c>
      <c r="B267" s="25">
        <v>1.2E-4</v>
      </c>
      <c r="C267" s="38">
        <v>6.0000000000000001E-3</v>
      </c>
      <c r="D267" s="38">
        <f t="shared" si="64"/>
        <v>5.5999999999999999E-3</v>
      </c>
      <c r="E267" s="38"/>
      <c r="F267" s="38">
        <f t="shared" si="65"/>
        <v>1.3027899999999999E-3</v>
      </c>
      <c r="G267" s="38">
        <f t="shared" si="66"/>
        <v>3.0003253699999999E-2</v>
      </c>
      <c r="H267" s="39">
        <v>6.0000000000000001E-3</v>
      </c>
      <c r="I267" s="39">
        <f t="shared" si="67"/>
        <v>5.5999999999999999E-3</v>
      </c>
      <c r="J267" s="39"/>
      <c r="K267" s="39">
        <f t="shared" si="68"/>
        <v>2.7367899999999998E-3</v>
      </c>
      <c r="L267" s="39">
        <f t="shared" si="69"/>
        <v>6.3028273699999998E-2</v>
      </c>
      <c r="M267" s="40">
        <v>6.4999999999999997E-3</v>
      </c>
      <c r="N267" s="40">
        <f t="shared" si="70"/>
        <v>6.0999999999999995E-3</v>
      </c>
      <c r="O267" s="40"/>
      <c r="P267" s="40">
        <f t="shared" si="71"/>
        <v>2.5267899999999997E-3</v>
      </c>
      <c r="Q267" s="40">
        <f t="shared" si="72"/>
        <v>5.8191973699999996E-2</v>
      </c>
      <c r="R267" s="41">
        <v>5.4999999999999997E-3</v>
      </c>
      <c r="S267" s="41">
        <f t="shared" si="73"/>
        <v>5.0999999999999995E-3</v>
      </c>
      <c r="T267" s="41"/>
      <c r="U267" s="41">
        <f t="shared" si="74"/>
        <v>1.8517899999999994E-3</v>
      </c>
      <c r="V267" s="41">
        <f t="shared" si="75"/>
        <v>4.2646723699999986E-2</v>
      </c>
      <c r="W267" s="42">
        <v>3.3E-3</v>
      </c>
      <c r="X267" s="42">
        <f t="shared" si="76"/>
        <v>2.8999999999999998E-3</v>
      </c>
      <c r="Y267" s="42"/>
      <c r="Z267" s="42">
        <f t="shared" si="77"/>
        <v>1.6297899999999999E-3</v>
      </c>
      <c r="AA267" s="42">
        <f t="shared" si="78"/>
        <v>3.7534063700000002E-2</v>
      </c>
      <c r="AB267" s="25">
        <v>6.8000000000000005E-4</v>
      </c>
      <c r="AC267" s="25">
        <f t="shared" si="79"/>
        <v>4.0000000000000002E-4</v>
      </c>
    </row>
    <row r="268" spans="1:29" s="15" customFormat="1">
      <c r="A268" s="18">
        <v>516</v>
      </c>
      <c r="B268" s="25">
        <v>1.9000000000000001E-4</v>
      </c>
      <c r="C268" s="38">
        <v>6.0000000000000001E-3</v>
      </c>
      <c r="D268" s="38">
        <f t="shared" si="64"/>
        <v>5.5450000000000004E-3</v>
      </c>
      <c r="E268" s="38"/>
      <c r="F268" s="38">
        <f t="shared" si="65"/>
        <v>1.2477900000000004E-3</v>
      </c>
      <c r="G268" s="38">
        <f t="shared" si="66"/>
        <v>2.8736603700000009E-2</v>
      </c>
      <c r="H268" s="39">
        <v>5.8999999999999999E-3</v>
      </c>
      <c r="I268" s="39">
        <f t="shared" si="67"/>
        <v>5.4450000000000002E-3</v>
      </c>
      <c r="J268" s="39"/>
      <c r="K268" s="39">
        <f t="shared" si="68"/>
        <v>2.58179E-3</v>
      </c>
      <c r="L268" s="39">
        <f t="shared" si="69"/>
        <v>5.9458623700000005E-2</v>
      </c>
      <c r="M268" s="40">
        <v>6.6E-3</v>
      </c>
      <c r="N268" s="40">
        <f t="shared" si="70"/>
        <v>6.1450000000000003E-3</v>
      </c>
      <c r="O268" s="40"/>
      <c r="P268" s="40">
        <f t="shared" si="71"/>
        <v>2.5717900000000004E-3</v>
      </c>
      <c r="Q268" s="40">
        <f t="shared" si="72"/>
        <v>5.9228323700000016E-2</v>
      </c>
      <c r="R268" s="41">
        <v>5.5999999999999999E-3</v>
      </c>
      <c r="S268" s="41">
        <f t="shared" si="73"/>
        <v>5.1450000000000003E-3</v>
      </c>
      <c r="T268" s="41"/>
      <c r="U268" s="41">
        <f t="shared" si="74"/>
        <v>1.8967900000000002E-3</v>
      </c>
      <c r="V268" s="41">
        <f t="shared" si="75"/>
        <v>4.3683073700000005E-2</v>
      </c>
      <c r="W268" s="42">
        <v>3.3E-3</v>
      </c>
      <c r="X268" s="42">
        <f t="shared" si="76"/>
        <v>2.8449999999999999E-3</v>
      </c>
      <c r="Y268" s="42"/>
      <c r="Z268" s="42">
        <f t="shared" si="77"/>
        <v>1.57479E-3</v>
      </c>
      <c r="AA268" s="42">
        <f t="shared" si="78"/>
        <v>3.6267413700000001E-2</v>
      </c>
      <c r="AB268" s="25">
        <v>7.2000000000000005E-4</v>
      </c>
      <c r="AC268" s="25">
        <f t="shared" si="79"/>
        <v>4.55E-4</v>
      </c>
    </row>
    <row r="269" spans="1:29" s="15" customFormat="1">
      <c r="A269" s="18">
        <v>517</v>
      </c>
      <c r="B269" s="25">
        <v>1.2999999999999999E-4</v>
      </c>
      <c r="C269" s="38">
        <v>5.8999999999999999E-3</v>
      </c>
      <c r="D269" s="38">
        <f t="shared" si="64"/>
        <v>5.4900000000000001E-3</v>
      </c>
      <c r="E269" s="38"/>
      <c r="F269" s="38">
        <f t="shared" si="65"/>
        <v>1.19279E-3</v>
      </c>
      <c r="G269" s="38">
        <f t="shared" si="66"/>
        <v>2.7469953700000001E-2</v>
      </c>
      <c r="H269" s="39">
        <v>5.8999999999999999E-3</v>
      </c>
      <c r="I269" s="39">
        <f t="shared" si="67"/>
        <v>5.4900000000000001E-3</v>
      </c>
      <c r="J269" s="39"/>
      <c r="K269" s="39">
        <f t="shared" si="68"/>
        <v>2.6267899999999999E-3</v>
      </c>
      <c r="L269" s="39">
        <f t="shared" si="69"/>
        <v>6.0494973700000003E-2</v>
      </c>
      <c r="M269" s="40">
        <v>6.4000000000000003E-3</v>
      </c>
      <c r="N269" s="40">
        <f t="shared" si="70"/>
        <v>5.9900000000000005E-3</v>
      </c>
      <c r="O269" s="40"/>
      <c r="P269" s="40">
        <f t="shared" si="71"/>
        <v>2.4167900000000007E-3</v>
      </c>
      <c r="Q269" s="40">
        <f t="shared" si="72"/>
        <v>5.5658673700000022E-2</v>
      </c>
      <c r="R269" s="41">
        <v>5.4999999999999997E-3</v>
      </c>
      <c r="S269" s="41">
        <f t="shared" si="73"/>
        <v>5.0899999999999999E-3</v>
      </c>
      <c r="T269" s="41"/>
      <c r="U269" s="41">
        <f t="shared" si="74"/>
        <v>1.8417899999999998E-3</v>
      </c>
      <c r="V269" s="41">
        <f t="shared" si="75"/>
        <v>4.2416423699999997E-2</v>
      </c>
      <c r="W269" s="42">
        <v>3.2000000000000002E-3</v>
      </c>
      <c r="X269" s="42">
        <f t="shared" si="76"/>
        <v>2.7899999999999999E-3</v>
      </c>
      <c r="Y269" s="42"/>
      <c r="Z269" s="42">
        <f t="shared" si="77"/>
        <v>1.51979E-3</v>
      </c>
      <c r="AA269" s="42">
        <f t="shared" si="78"/>
        <v>3.50007637E-2</v>
      </c>
      <c r="AB269" s="25">
        <v>6.8999999999999997E-4</v>
      </c>
      <c r="AC269" s="25">
        <f t="shared" si="79"/>
        <v>4.0999999999999999E-4</v>
      </c>
    </row>
    <row r="270" spans="1:29" s="15" customFormat="1">
      <c r="A270" s="18">
        <v>518</v>
      </c>
      <c r="B270" s="25">
        <v>6.0000000000000002E-5</v>
      </c>
      <c r="C270" s="38">
        <v>5.8999999999999999E-3</v>
      </c>
      <c r="D270" s="38">
        <f t="shared" si="64"/>
        <v>5.5149999999999999E-3</v>
      </c>
      <c r="E270" s="38"/>
      <c r="F270" s="38">
        <f t="shared" si="65"/>
        <v>1.2177899999999998E-3</v>
      </c>
      <c r="G270" s="38">
        <f t="shared" si="66"/>
        <v>2.8045703699999997E-2</v>
      </c>
      <c r="H270" s="39">
        <v>5.8999999999999999E-3</v>
      </c>
      <c r="I270" s="39">
        <f t="shared" si="67"/>
        <v>5.5149999999999999E-3</v>
      </c>
      <c r="J270" s="39"/>
      <c r="K270" s="39">
        <f t="shared" si="68"/>
        <v>2.6517899999999998E-3</v>
      </c>
      <c r="L270" s="39">
        <f t="shared" si="69"/>
        <v>6.1070723699999996E-2</v>
      </c>
      <c r="M270" s="40">
        <v>6.4999999999999997E-3</v>
      </c>
      <c r="N270" s="40">
        <f t="shared" si="70"/>
        <v>6.1149999999999998E-3</v>
      </c>
      <c r="O270" s="40"/>
      <c r="P270" s="40">
        <f t="shared" si="71"/>
        <v>2.5417899999999999E-3</v>
      </c>
      <c r="Q270" s="40">
        <f t="shared" si="72"/>
        <v>5.8537423700000001E-2</v>
      </c>
      <c r="R270" s="41">
        <v>5.4999999999999997E-3</v>
      </c>
      <c r="S270" s="41">
        <f t="shared" si="73"/>
        <v>5.1149999999999998E-3</v>
      </c>
      <c r="T270" s="41"/>
      <c r="U270" s="41">
        <f t="shared" si="74"/>
        <v>1.8667899999999997E-3</v>
      </c>
      <c r="V270" s="41">
        <f t="shared" si="75"/>
        <v>4.2992173699999997E-2</v>
      </c>
      <c r="W270" s="42">
        <v>3.3E-3</v>
      </c>
      <c r="X270" s="42">
        <f t="shared" si="76"/>
        <v>2.9150000000000001E-3</v>
      </c>
      <c r="Y270" s="42"/>
      <c r="Z270" s="42">
        <f t="shared" si="77"/>
        <v>1.6447900000000001E-3</v>
      </c>
      <c r="AA270" s="42">
        <f t="shared" si="78"/>
        <v>3.7879513700000006E-2</v>
      </c>
      <c r="AB270" s="25">
        <v>7.1000000000000002E-4</v>
      </c>
      <c r="AC270" s="25">
        <f t="shared" si="79"/>
        <v>3.8500000000000003E-4</v>
      </c>
    </row>
    <row r="271" spans="1:29" s="15" customFormat="1">
      <c r="A271" s="18">
        <v>519</v>
      </c>
      <c r="B271" s="25">
        <v>1.3999999999999999E-4</v>
      </c>
      <c r="C271" s="38">
        <v>5.8999999999999999E-3</v>
      </c>
      <c r="D271" s="38">
        <f t="shared" si="64"/>
        <v>5.4749999999999998E-3</v>
      </c>
      <c r="E271" s="38"/>
      <c r="F271" s="38">
        <f t="shared" si="65"/>
        <v>1.1777899999999997E-3</v>
      </c>
      <c r="G271" s="38">
        <f t="shared" si="66"/>
        <v>2.7124503699999997E-2</v>
      </c>
      <c r="H271" s="39">
        <v>5.7999999999999996E-3</v>
      </c>
      <c r="I271" s="39">
        <f t="shared" si="67"/>
        <v>5.3749999999999996E-3</v>
      </c>
      <c r="J271" s="39"/>
      <c r="K271" s="39">
        <f t="shared" si="68"/>
        <v>2.5117899999999994E-3</v>
      </c>
      <c r="L271" s="39">
        <f t="shared" si="69"/>
        <v>5.7846523699999992E-2</v>
      </c>
      <c r="M271" s="40">
        <v>6.4000000000000003E-3</v>
      </c>
      <c r="N271" s="40">
        <f t="shared" si="70"/>
        <v>5.9750000000000003E-3</v>
      </c>
      <c r="O271" s="40"/>
      <c r="P271" s="40">
        <f t="shared" si="71"/>
        <v>2.4017900000000004E-3</v>
      </c>
      <c r="Q271" s="40">
        <f t="shared" si="72"/>
        <v>5.5313223700000011E-2</v>
      </c>
      <c r="R271" s="41">
        <v>5.4999999999999997E-3</v>
      </c>
      <c r="S271" s="41">
        <f t="shared" si="73"/>
        <v>5.0749999999999997E-3</v>
      </c>
      <c r="T271" s="41"/>
      <c r="U271" s="41">
        <f t="shared" si="74"/>
        <v>1.8267899999999996E-3</v>
      </c>
      <c r="V271" s="41">
        <f t="shared" si="75"/>
        <v>4.2070973699999993E-2</v>
      </c>
      <c r="W271" s="42">
        <v>3.2000000000000002E-3</v>
      </c>
      <c r="X271" s="42">
        <f t="shared" si="76"/>
        <v>2.7750000000000001E-3</v>
      </c>
      <c r="Y271" s="42"/>
      <c r="Z271" s="42">
        <f t="shared" si="77"/>
        <v>1.5047900000000002E-3</v>
      </c>
      <c r="AA271" s="42">
        <f t="shared" si="78"/>
        <v>3.4655313700000009E-2</v>
      </c>
      <c r="AB271" s="25">
        <v>7.1000000000000002E-4</v>
      </c>
      <c r="AC271" s="25">
        <f t="shared" si="79"/>
        <v>4.2500000000000003E-4</v>
      </c>
    </row>
    <row r="272" spans="1:29" s="15" customFormat="1">
      <c r="A272" s="18">
        <v>520</v>
      </c>
      <c r="B272" s="25">
        <v>1.6000000000000001E-4</v>
      </c>
      <c r="C272" s="38">
        <v>5.7999999999999996E-3</v>
      </c>
      <c r="D272" s="38">
        <f t="shared" si="64"/>
        <v>5.3499999999999997E-3</v>
      </c>
      <c r="E272" s="38"/>
      <c r="F272" s="38">
        <f t="shared" si="65"/>
        <v>1.0527899999999996E-3</v>
      </c>
      <c r="G272" s="38">
        <f t="shared" si="66"/>
        <v>2.4245753699999994E-2</v>
      </c>
      <c r="H272" s="39">
        <v>5.7999999999999996E-3</v>
      </c>
      <c r="I272" s="39">
        <f t="shared" si="67"/>
        <v>5.3499999999999997E-3</v>
      </c>
      <c r="J272" s="39"/>
      <c r="K272" s="39">
        <f t="shared" si="68"/>
        <v>2.4867899999999996E-3</v>
      </c>
      <c r="L272" s="39">
        <f t="shared" si="69"/>
        <v>5.7270773699999993E-2</v>
      </c>
      <c r="M272" s="40">
        <v>6.3E-3</v>
      </c>
      <c r="N272" s="40">
        <f t="shared" si="70"/>
        <v>5.8500000000000002E-3</v>
      </c>
      <c r="O272" s="40"/>
      <c r="P272" s="40">
        <f t="shared" si="71"/>
        <v>2.2767900000000003E-3</v>
      </c>
      <c r="Q272" s="40">
        <f t="shared" si="72"/>
        <v>5.2434473700000012E-2</v>
      </c>
      <c r="R272" s="41">
        <v>5.4000000000000003E-3</v>
      </c>
      <c r="S272" s="41">
        <f t="shared" si="73"/>
        <v>4.9500000000000004E-3</v>
      </c>
      <c r="T272" s="41"/>
      <c r="U272" s="41">
        <f t="shared" si="74"/>
        <v>1.7017900000000003E-3</v>
      </c>
      <c r="V272" s="41">
        <f t="shared" si="75"/>
        <v>3.9192223700000008E-2</v>
      </c>
      <c r="W272" s="42">
        <v>3.0999999999999999E-3</v>
      </c>
      <c r="X272" s="42">
        <f t="shared" si="76"/>
        <v>2.65E-3</v>
      </c>
      <c r="Y272" s="42"/>
      <c r="Z272" s="42">
        <f t="shared" si="77"/>
        <v>1.3797900000000001E-3</v>
      </c>
      <c r="AA272" s="42">
        <f t="shared" si="78"/>
        <v>3.1776563700000003E-2</v>
      </c>
      <c r="AB272" s="25">
        <v>7.3999999999999999E-4</v>
      </c>
      <c r="AC272" s="25">
        <f t="shared" si="79"/>
        <v>4.4999999999999999E-4</v>
      </c>
    </row>
    <row r="273" spans="1:29" s="15" customFormat="1">
      <c r="A273" s="18">
        <v>521</v>
      </c>
      <c r="B273" s="25">
        <v>1.8000000000000001E-4</v>
      </c>
      <c r="C273" s="38">
        <v>5.8999999999999999E-3</v>
      </c>
      <c r="D273" s="38">
        <f t="shared" si="64"/>
        <v>5.4549999999999998E-3</v>
      </c>
      <c r="E273" s="38"/>
      <c r="F273" s="38">
        <f t="shared" si="65"/>
        <v>1.1577899999999997E-3</v>
      </c>
      <c r="G273" s="38">
        <f t="shared" si="66"/>
        <v>2.6663903699999995E-2</v>
      </c>
      <c r="H273" s="39">
        <v>5.7000000000000002E-3</v>
      </c>
      <c r="I273" s="39">
        <f t="shared" si="67"/>
        <v>5.2550000000000001E-3</v>
      </c>
      <c r="J273" s="39"/>
      <c r="K273" s="39">
        <f t="shared" si="68"/>
        <v>2.39179E-3</v>
      </c>
      <c r="L273" s="39">
        <f t="shared" si="69"/>
        <v>5.5082923700000001E-2</v>
      </c>
      <c r="M273" s="40">
        <v>6.3E-3</v>
      </c>
      <c r="N273" s="40">
        <f t="shared" si="70"/>
        <v>5.855E-3</v>
      </c>
      <c r="O273" s="40"/>
      <c r="P273" s="40">
        <f t="shared" si="71"/>
        <v>2.2817900000000001E-3</v>
      </c>
      <c r="Q273" s="40">
        <f t="shared" si="72"/>
        <v>5.2549623700000006E-2</v>
      </c>
      <c r="R273" s="41">
        <v>5.4000000000000003E-3</v>
      </c>
      <c r="S273" s="41">
        <f t="shared" si="73"/>
        <v>4.9550000000000002E-3</v>
      </c>
      <c r="T273" s="41"/>
      <c r="U273" s="41">
        <f t="shared" si="74"/>
        <v>1.7067900000000001E-3</v>
      </c>
      <c r="V273" s="41">
        <f t="shared" si="75"/>
        <v>3.9307373700000002E-2</v>
      </c>
      <c r="W273" s="42">
        <v>3.0999999999999999E-3</v>
      </c>
      <c r="X273" s="42">
        <f t="shared" si="76"/>
        <v>2.6549999999999998E-3</v>
      </c>
      <c r="Y273" s="42"/>
      <c r="Z273" s="42">
        <f t="shared" si="77"/>
        <v>1.3847899999999999E-3</v>
      </c>
      <c r="AA273" s="42">
        <f t="shared" si="78"/>
        <v>3.1891713699999998E-2</v>
      </c>
      <c r="AB273" s="25">
        <v>7.1000000000000002E-4</v>
      </c>
      <c r="AC273" s="25">
        <f t="shared" si="79"/>
        <v>4.4500000000000003E-4</v>
      </c>
    </row>
    <row r="274" spans="1:29" s="15" customFormat="1">
      <c r="A274" s="18">
        <v>522</v>
      </c>
      <c r="B274" s="25">
        <v>1.2E-4</v>
      </c>
      <c r="C274" s="38">
        <v>5.7999999999999996E-3</v>
      </c>
      <c r="D274" s="38">
        <f t="shared" si="64"/>
        <v>5.3799999999999994E-3</v>
      </c>
      <c r="E274" s="38"/>
      <c r="F274" s="38">
        <f t="shared" si="65"/>
        <v>1.0827899999999993E-3</v>
      </c>
      <c r="G274" s="38">
        <f t="shared" si="66"/>
        <v>2.4936653699999985E-2</v>
      </c>
      <c r="H274" s="39">
        <v>5.7000000000000002E-3</v>
      </c>
      <c r="I274" s="39">
        <f t="shared" si="67"/>
        <v>5.28E-3</v>
      </c>
      <c r="J274" s="39"/>
      <c r="K274" s="39">
        <f t="shared" si="68"/>
        <v>2.4167899999999998E-3</v>
      </c>
      <c r="L274" s="39">
        <f t="shared" si="69"/>
        <v>5.5658673700000001E-2</v>
      </c>
      <c r="M274" s="40">
        <v>6.3E-3</v>
      </c>
      <c r="N274" s="40">
        <f t="shared" si="70"/>
        <v>5.8799999999999998E-3</v>
      </c>
      <c r="O274" s="40"/>
      <c r="P274" s="40">
        <f t="shared" si="71"/>
        <v>2.30679E-3</v>
      </c>
      <c r="Q274" s="40">
        <f t="shared" si="72"/>
        <v>5.3125373699999999E-2</v>
      </c>
      <c r="R274" s="41">
        <v>5.4000000000000003E-3</v>
      </c>
      <c r="S274" s="41">
        <f t="shared" si="73"/>
        <v>4.9800000000000001E-3</v>
      </c>
      <c r="T274" s="41"/>
      <c r="U274" s="41">
        <f t="shared" si="74"/>
        <v>1.73179E-3</v>
      </c>
      <c r="V274" s="41">
        <f t="shared" si="75"/>
        <v>3.9883123700000002E-2</v>
      </c>
      <c r="W274" s="42">
        <v>3.0999999999999999E-3</v>
      </c>
      <c r="X274" s="42">
        <f t="shared" si="76"/>
        <v>2.6800000000000001E-3</v>
      </c>
      <c r="Y274" s="42"/>
      <c r="Z274" s="42">
        <f t="shared" si="77"/>
        <v>1.4097900000000002E-3</v>
      </c>
      <c r="AA274" s="42">
        <f t="shared" si="78"/>
        <v>3.2467463700000004E-2</v>
      </c>
      <c r="AB274" s="25">
        <v>7.2000000000000005E-4</v>
      </c>
      <c r="AC274" s="25">
        <f t="shared" si="79"/>
        <v>4.2000000000000002E-4</v>
      </c>
    </row>
    <row r="275" spans="1:29" s="15" customFormat="1">
      <c r="A275" s="18">
        <v>523</v>
      </c>
      <c r="B275" s="25">
        <v>1.1E-4</v>
      </c>
      <c r="C275" s="38">
        <v>5.7999999999999996E-3</v>
      </c>
      <c r="D275" s="38">
        <f t="shared" si="64"/>
        <v>5.4049999999999992E-3</v>
      </c>
      <c r="E275" s="38"/>
      <c r="F275" s="38">
        <f t="shared" si="65"/>
        <v>1.1077899999999991E-3</v>
      </c>
      <c r="G275" s="38">
        <f t="shared" si="66"/>
        <v>2.5512403699999981E-2</v>
      </c>
      <c r="H275" s="39">
        <v>5.7000000000000002E-3</v>
      </c>
      <c r="I275" s="39">
        <f t="shared" si="67"/>
        <v>5.3049999999999998E-3</v>
      </c>
      <c r="J275" s="39"/>
      <c r="K275" s="39">
        <f t="shared" si="68"/>
        <v>2.4417899999999997E-3</v>
      </c>
      <c r="L275" s="39">
        <f t="shared" si="69"/>
        <v>5.6234423699999994E-2</v>
      </c>
      <c r="M275" s="40">
        <v>6.3E-3</v>
      </c>
      <c r="N275" s="40">
        <f t="shared" si="70"/>
        <v>5.9049999999999997E-3</v>
      </c>
      <c r="O275" s="40"/>
      <c r="P275" s="40">
        <f t="shared" si="71"/>
        <v>2.3317899999999998E-3</v>
      </c>
      <c r="Q275" s="40">
        <f t="shared" si="72"/>
        <v>5.3701123699999999E-2</v>
      </c>
      <c r="R275" s="41">
        <v>5.3E-3</v>
      </c>
      <c r="S275" s="41">
        <f t="shared" si="73"/>
        <v>4.9049999999999996E-3</v>
      </c>
      <c r="T275" s="41"/>
      <c r="U275" s="41">
        <f t="shared" si="74"/>
        <v>1.6567899999999996E-3</v>
      </c>
      <c r="V275" s="41">
        <f t="shared" si="75"/>
        <v>3.8155873699999988E-2</v>
      </c>
      <c r="W275" s="42">
        <v>3.0000000000000001E-3</v>
      </c>
      <c r="X275" s="42">
        <f t="shared" si="76"/>
        <v>2.6050000000000001E-3</v>
      </c>
      <c r="Y275" s="42"/>
      <c r="Z275" s="42">
        <f t="shared" si="77"/>
        <v>1.3347900000000002E-3</v>
      </c>
      <c r="AA275" s="42">
        <f t="shared" si="78"/>
        <v>3.0740213700000005E-2</v>
      </c>
      <c r="AB275" s="25">
        <v>6.8000000000000005E-4</v>
      </c>
      <c r="AC275" s="25">
        <f t="shared" si="79"/>
        <v>3.9500000000000001E-4</v>
      </c>
    </row>
    <row r="276" spans="1:29" s="15" customFormat="1">
      <c r="A276" s="18">
        <v>524</v>
      </c>
      <c r="B276" s="25">
        <v>1.6000000000000001E-4</v>
      </c>
      <c r="C276" s="38">
        <v>5.7999999999999996E-3</v>
      </c>
      <c r="D276" s="38">
        <f t="shared" si="64"/>
        <v>5.3399999999999993E-3</v>
      </c>
      <c r="E276" s="38"/>
      <c r="F276" s="38">
        <f t="shared" si="65"/>
        <v>1.0427899999999992E-3</v>
      </c>
      <c r="G276" s="38">
        <f t="shared" si="66"/>
        <v>2.4015453699999981E-2</v>
      </c>
      <c r="H276" s="39">
        <v>5.7000000000000002E-3</v>
      </c>
      <c r="I276" s="39">
        <f t="shared" si="67"/>
        <v>5.2399999999999999E-3</v>
      </c>
      <c r="J276" s="39"/>
      <c r="K276" s="39">
        <f t="shared" si="68"/>
        <v>2.3767899999999997E-3</v>
      </c>
      <c r="L276" s="39">
        <f t="shared" si="69"/>
        <v>5.4737473699999997E-2</v>
      </c>
      <c r="M276" s="40">
        <v>6.1999999999999998E-3</v>
      </c>
      <c r="N276" s="40">
        <f t="shared" si="70"/>
        <v>5.7399999999999994E-3</v>
      </c>
      <c r="O276" s="40"/>
      <c r="P276" s="40">
        <f t="shared" si="71"/>
        <v>2.1667899999999996E-3</v>
      </c>
      <c r="Q276" s="40">
        <f t="shared" si="72"/>
        <v>4.9901173699999996E-2</v>
      </c>
      <c r="R276" s="41">
        <v>5.4000000000000003E-3</v>
      </c>
      <c r="S276" s="41">
        <f t="shared" si="73"/>
        <v>4.9399999999999999E-3</v>
      </c>
      <c r="T276" s="41"/>
      <c r="U276" s="41">
        <f t="shared" si="74"/>
        <v>1.6917899999999999E-3</v>
      </c>
      <c r="V276" s="41">
        <f t="shared" si="75"/>
        <v>3.8961923699999998E-2</v>
      </c>
      <c r="W276" s="42">
        <v>3.0999999999999999E-3</v>
      </c>
      <c r="X276" s="42">
        <f t="shared" si="76"/>
        <v>2.64E-3</v>
      </c>
      <c r="Y276" s="42"/>
      <c r="Z276" s="42">
        <f t="shared" si="77"/>
        <v>1.3697900000000001E-3</v>
      </c>
      <c r="AA276" s="42">
        <f t="shared" si="78"/>
        <v>3.15462637E-2</v>
      </c>
      <c r="AB276" s="25">
        <v>7.6000000000000004E-4</v>
      </c>
      <c r="AC276" s="25">
        <f t="shared" si="79"/>
        <v>4.6000000000000001E-4</v>
      </c>
    </row>
    <row r="277" spans="1:29" s="15" customFormat="1">
      <c r="A277" s="18">
        <v>525</v>
      </c>
      <c r="B277" s="25">
        <v>1.2E-4</v>
      </c>
      <c r="C277" s="38">
        <v>5.7999999999999996E-3</v>
      </c>
      <c r="D277" s="38">
        <f t="shared" si="64"/>
        <v>5.3799999999999994E-3</v>
      </c>
      <c r="E277" s="38"/>
      <c r="F277" s="38">
        <f t="shared" si="65"/>
        <v>1.0827899999999993E-3</v>
      </c>
      <c r="G277" s="38">
        <f t="shared" si="66"/>
        <v>2.4936653699999985E-2</v>
      </c>
      <c r="H277" s="39">
        <v>5.5999999999999999E-3</v>
      </c>
      <c r="I277" s="39">
        <f t="shared" si="67"/>
        <v>5.1799999999999997E-3</v>
      </c>
      <c r="J277" s="39"/>
      <c r="K277" s="39">
        <f t="shared" si="68"/>
        <v>2.3167899999999996E-3</v>
      </c>
      <c r="L277" s="39">
        <f t="shared" si="69"/>
        <v>5.3355673699999995E-2</v>
      </c>
      <c r="M277" s="40">
        <v>6.1999999999999998E-3</v>
      </c>
      <c r="N277" s="40">
        <f t="shared" si="70"/>
        <v>5.7799999999999995E-3</v>
      </c>
      <c r="O277" s="40"/>
      <c r="P277" s="40">
        <f t="shared" si="71"/>
        <v>2.2067899999999997E-3</v>
      </c>
      <c r="Q277" s="40">
        <f t="shared" si="72"/>
        <v>5.0822373699999993E-2</v>
      </c>
      <c r="R277" s="41">
        <v>5.3E-3</v>
      </c>
      <c r="S277" s="41">
        <f t="shared" si="73"/>
        <v>4.8799999999999998E-3</v>
      </c>
      <c r="T277" s="41"/>
      <c r="U277" s="41">
        <f t="shared" si="74"/>
        <v>1.6317899999999997E-3</v>
      </c>
      <c r="V277" s="41">
        <f t="shared" si="75"/>
        <v>3.7580123699999995E-2</v>
      </c>
      <c r="W277" s="42">
        <v>3.0000000000000001E-3</v>
      </c>
      <c r="X277" s="42">
        <f t="shared" si="76"/>
        <v>2.5799999999999998E-3</v>
      </c>
      <c r="Y277" s="42"/>
      <c r="Z277" s="42">
        <f t="shared" si="77"/>
        <v>1.3097899999999999E-3</v>
      </c>
      <c r="AA277" s="42">
        <f t="shared" si="78"/>
        <v>3.0164463699999998E-2</v>
      </c>
      <c r="AB277" s="25">
        <v>7.2000000000000005E-4</v>
      </c>
      <c r="AC277" s="25">
        <f t="shared" si="79"/>
        <v>4.2000000000000002E-4</v>
      </c>
    </row>
    <row r="278" spans="1:29" s="15" customFormat="1">
      <c r="A278" s="18">
        <v>526</v>
      </c>
      <c r="B278" s="25">
        <v>1E-4</v>
      </c>
      <c r="C278" s="38">
        <v>5.7000000000000002E-3</v>
      </c>
      <c r="D278" s="38">
        <f t="shared" si="64"/>
        <v>5.2950000000000002E-3</v>
      </c>
      <c r="E278" s="38"/>
      <c r="F278" s="38">
        <f t="shared" si="65"/>
        <v>9.9779000000000014E-4</v>
      </c>
      <c r="G278" s="38">
        <f t="shared" si="66"/>
        <v>2.2979103700000003E-2</v>
      </c>
      <c r="H278" s="39">
        <v>5.5999999999999999E-3</v>
      </c>
      <c r="I278" s="39">
        <f t="shared" si="67"/>
        <v>5.195E-3</v>
      </c>
      <c r="J278" s="39"/>
      <c r="K278" s="39">
        <f t="shared" si="68"/>
        <v>2.3317899999999998E-3</v>
      </c>
      <c r="L278" s="39">
        <f t="shared" si="69"/>
        <v>5.3701123699999999E-2</v>
      </c>
      <c r="M278" s="40">
        <v>6.1999999999999998E-3</v>
      </c>
      <c r="N278" s="40">
        <f t="shared" si="70"/>
        <v>5.7949999999999998E-3</v>
      </c>
      <c r="O278" s="40"/>
      <c r="P278" s="40">
        <f t="shared" si="71"/>
        <v>2.22179E-3</v>
      </c>
      <c r="Q278" s="40">
        <f t="shared" si="72"/>
        <v>5.1167823700000004E-2</v>
      </c>
      <c r="R278" s="41">
        <v>5.3E-3</v>
      </c>
      <c r="S278" s="41">
        <f t="shared" si="73"/>
        <v>4.895E-3</v>
      </c>
      <c r="T278" s="41"/>
      <c r="U278" s="41">
        <f t="shared" si="74"/>
        <v>1.64679E-3</v>
      </c>
      <c r="V278" s="41">
        <f t="shared" si="75"/>
        <v>3.79255737E-2</v>
      </c>
      <c r="W278" s="42">
        <v>3.0000000000000001E-3</v>
      </c>
      <c r="X278" s="42">
        <f t="shared" si="76"/>
        <v>2.5950000000000001E-3</v>
      </c>
      <c r="Y278" s="42"/>
      <c r="Z278" s="42">
        <f t="shared" si="77"/>
        <v>1.3247900000000002E-3</v>
      </c>
      <c r="AA278" s="42">
        <f t="shared" si="78"/>
        <v>3.0509913700000005E-2</v>
      </c>
      <c r="AB278" s="25">
        <v>7.1000000000000002E-4</v>
      </c>
      <c r="AC278" s="25">
        <f t="shared" si="79"/>
        <v>4.0500000000000003E-4</v>
      </c>
    </row>
    <row r="279" spans="1:29" s="15" customFormat="1">
      <c r="A279" s="18">
        <v>527</v>
      </c>
      <c r="B279" s="25">
        <v>1E-4</v>
      </c>
      <c r="C279" s="38">
        <v>5.7000000000000002E-3</v>
      </c>
      <c r="D279" s="38">
        <f t="shared" si="64"/>
        <v>5.2750000000000002E-3</v>
      </c>
      <c r="E279" s="38"/>
      <c r="F279" s="38">
        <f t="shared" si="65"/>
        <v>9.7779000000000008E-4</v>
      </c>
      <c r="G279" s="38">
        <f t="shared" si="66"/>
        <v>2.2518503700000005E-2</v>
      </c>
      <c r="H279" s="39">
        <v>5.5999999999999999E-3</v>
      </c>
      <c r="I279" s="39">
        <f t="shared" si="67"/>
        <v>5.1749999999999999E-3</v>
      </c>
      <c r="J279" s="39"/>
      <c r="K279" s="39">
        <f t="shared" si="68"/>
        <v>2.3117899999999998E-3</v>
      </c>
      <c r="L279" s="39">
        <f t="shared" si="69"/>
        <v>5.32405237E-2</v>
      </c>
      <c r="M279" s="40">
        <v>6.1999999999999998E-3</v>
      </c>
      <c r="N279" s="40">
        <f t="shared" si="70"/>
        <v>5.7749999999999998E-3</v>
      </c>
      <c r="O279" s="40"/>
      <c r="P279" s="40">
        <f t="shared" si="71"/>
        <v>2.2017899999999999E-3</v>
      </c>
      <c r="Q279" s="40">
        <f t="shared" si="72"/>
        <v>5.0707223699999998E-2</v>
      </c>
      <c r="R279" s="41">
        <v>5.3E-3</v>
      </c>
      <c r="S279" s="41">
        <f t="shared" si="73"/>
        <v>4.875E-3</v>
      </c>
      <c r="T279" s="41"/>
      <c r="U279" s="41">
        <f t="shared" si="74"/>
        <v>1.6267899999999999E-3</v>
      </c>
      <c r="V279" s="41">
        <f t="shared" si="75"/>
        <v>3.7464973700000001E-2</v>
      </c>
      <c r="W279" s="42">
        <v>2.8999999999999998E-3</v>
      </c>
      <c r="X279" s="42">
        <f t="shared" si="76"/>
        <v>2.4749999999999998E-3</v>
      </c>
      <c r="Y279" s="42"/>
      <c r="Z279" s="42">
        <f t="shared" si="77"/>
        <v>1.2047899999999999E-3</v>
      </c>
      <c r="AA279" s="42">
        <f t="shared" si="78"/>
        <v>2.7746313699999997E-2</v>
      </c>
      <c r="AB279" s="25">
        <v>7.5000000000000002E-4</v>
      </c>
      <c r="AC279" s="25">
        <f t="shared" si="79"/>
        <v>4.2500000000000003E-4</v>
      </c>
    </row>
    <row r="280" spans="1:29" s="15" customFormat="1">
      <c r="A280" s="18">
        <v>528</v>
      </c>
      <c r="B280" s="25">
        <v>8.0000000000000007E-5</v>
      </c>
      <c r="C280" s="38">
        <v>5.7000000000000002E-3</v>
      </c>
      <c r="D280" s="38">
        <f t="shared" si="64"/>
        <v>5.3E-3</v>
      </c>
      <c r="E280" s="38"/>
      <c r="F280" s="38">
        <f t="shared" si="65"/>
        <v>1.0027899999999999E-3</v>
      </c>
      <c r="G280" s="38">
        <f t="shared" si="66"/>
        <v>2.3094253700000001E-2</v>
      </c>
      <c r="H280" s="39">
        <v>5.5999999999999999E-3</v>
      </c>
      <c r="I280" s="39">
        <f t="shared" si="67"/>
        <v>5.1999999999999998E-3</v>
      </c>
      <c r="J280" s="39"/>
      <c r="K280" s="39">
        <f t="shared" si="68"/>
        <v>2.3367899999999996E-3</v>
      </c>
      <c r="L280" s="39">
        <f t="shared" si="69"/>
        <v>5.3816273699999993E-2</v>
      </c>
      <c r="M280" s="40">
        <v>6.1000000000000004E-3</v>
      </c>
      <c r="N280" s="40">
        <f t="shared" si="70"/>
        <v>5.7000000000000002E-3</v>
      </c>
      <c r="O280" s="40"/>
      <c r="P280" s="40">
        <f t="shared" si="71"/>
        <v>2.1267900000000004E-3</v>
      </c>
      <c r="Q280" s="40">
        <f t="shared" si="72"/>
        <v>4.8979973700000012E-2</v>
      </c>
      <c r="R280" s="41">
        <v>5.3E-3</v>
      </c>
      <c r="S280" s="41">
        <f t="shared" si="73"/>
        <v>4.8999999999999998E-3</v>
      </c>
      <c r="T280" s="41"/>
      <c r="U280" s="41">
        <f t="shared" si="74"/>
        <v>1.6517899999999998E-3</v>
      </c>
      <c r="V280" s="41">
        <f t="shared" si="75"/>
        <v>3.8040723699999994E-2</v>
      </c>
      <c r="W280" s="42">
        <v>3.0000000000000001E-3</v>
      </c>
      <c r="X280" s="42">
        <f t="shared" si="76"/>
        <v>2.5999999999999999E-3</v>
      </c>
      <c r="Y280" s="42"/>
      <c r="Z280" s="42">
        <f t="shared" si="77"/>
        <v>1.32979E-3</v>
      </c>
      <c r="AA280" s="42">
        <f t="shared" si="78"/>
        <v>3.06250637E-2</v>
      </c>
      <c r="AB280" s="25">
        <v>7.2000000000000005E-4</v>
      </c>
      <c r="AC280" s="25">
        <f t="shared" si="79"/>
        <v>4.0000000000000002E-4</v>
      </c>
    </row>
    <row r="281" spans="1:29" s="15" customFormat="1">
      <c r="A281" s="18">
        <v>529</v>
      </c>
      <c r="B281" s="25">
        <v>1.8000000000000001E-4</v>
      </c>
      <c r="C281" s="38">
        <v>5.5999999999999999E-3</v>
      </c>
      <c r="D281" s="38">
        <f t="shared" si="64"/>
        <v>5.1749999999999999E-3</v>
      </c>
      <c r="E281" s="38"/>
      <c r="F281" s="38">
        <f t="shared" si="65"/>
        <v>8.7778999999999982E-4</v>
      </c>
      <c r="G281" s="38">
        <f t="shared" si="66"/>
        <v>2.0215503699999998E-2</v>
      </c>
      <c r="H281" s="39">
        <v>5.4999999999999997E-3</v>
      </c>
      <c r="I281" s="39">
        <f t="shared" si="67"/>
        <v>5.0749999999999997E-3</v>
      </c>
      <c r="J281" s="39"/>
      <c r="K281" s="39">
        <f t="shared" si="68"/>
        <v>2.2117899999999995E-3</v>
      </c>
      <c r="L281" s="39">
        <f t="shared" si="69"/>
        <v>5.0937523699999994E-2</v>
      </c>
      <c r="M281" s="40">
        <v>6.1000000000000004E-3</v>
      </c>
      <c r="N281" s="40">
        <f t="shared" si="70"/>
        <v>5.6750000000000004E-3</v>
      </c>
      <c r="O281" s="40"/>
      <c r="P281" s="40">
        <f t="shared" si="71"/>
        <v>2.1017900000000005E-3</v>
      </c>
      <c r="Q281" s="40">
        <f t="shared" si="72"/>
        <v>4.8404223700000013E-2</v>
      </c>
      <c r="R281" s="41">
        <v>5.1999999999999998E-3</v>
      </c>
      <c r="S281" s="41">
        <f t="shared" si="73"/>
        <v>4.7749999999999997E-3</v>
      </c>
      <c r="T281" s="41"/>
      <c r="U281" s="41">
        <f t="shared" si="74"/>
        <v>1.5267899999999997E-3</v>
      </c>
      <c r="V281" s="41">
        <f t="shared" si="75"/>
        <v>3.5161973699999995E-2</v>
      </c>
      <c r="W281" s="42">
        <v>2.8999999999999998E-3</v>
      </c>
      <c r="X281" s="42">
        <f t="shared" si="76"/>
        <v>2.4749999999999998E-3</v>
      </c>
      <c r="Y281" s="42"/>
      <c r="Z281" s="42">
        <f t="shared" si="77"/>
        <v>1.2047899999999999E-3</v>
      </c>
      <c r="AA281" s="42">
        <f t="shared" si="78"/>
        <v>2.7746313699999997E-2</v>
      </c>
      <c r="AB281" s="25">
        <v>6.7000000000000002E-4</v>
      </c>
      <c r="AC281" s="25">
        <f t="shared" si="79"/>
        <v>4.2500000000000003E-4</v>
      </c>
    </row>
    <row r="282" spans="1:29" s="15" customFormat="1">
      <c r="A282" s="18">
        <v>530</v>
      </c>
      <c r="B282" s="25">
        <v>1.2E-4</v>
      </c>
      <c r="C282" s="38">
        <v>5.7000000000000002E-3</v>
      </c>
      <c r="D282" s="38">
        <f t="shared" si="64"/>
        <v>5.3150000000000003E-3</v>
      </c>
      <c r="E282" s="38"/>
      <c r="F282" s="38">
        <f t="shared" si="65"/>
        <v>1.0177900000000002E-3</v>
      </c>
      <c r="G282" s="38">
        <f t="shared" si="66"/>
        <v>2.3439703700000005E-2</v>
      </c>
      <c r="H282" s="39">
        <v>5.4999999999999997E-3</v>
      </c>
      <c r="I282" s="39">
        <f t="shared" si="67"/>
        <v>5.1149999999999998E-3</v>
      </c>
      <c r="J282" s="39"/>
      <c r="K282" s="39">
        <f t="shared" si="68"/>
        <v>2.2517899999999996E-3</v>
      </c>
      <c r="L282" s="39">
        <f t="shared" si="69"/>
        <v>5.1858723699999991E-2</v>
      </c>
      <c r="M282" s="40">
        <v>6.1000000000000004E-3</v>
      </c>
      <c r="N282" s="40">
        <f t="shared" si="70"/>
        <v>5.7150000000000005E-3</v>
      </c>
      <c r="O282" s="40"/>
      <c r="P282" s="40">
        <f t="shared" si="71"/>
        <v>2.1417900000000006E-3</v>
      </c>
      <c r="Q282" s="40">
        <f t="shared" si="72"/>
        <v>4.9325423700000016E-2</v>
      </c>
      <c r="R282" s="41">
        <v>5.1999999999999998E-3</v>
      </c>
      <c r="S282" s="41">
        <f t="shared" si="73"/>
        <v>4.8149999999999998E-3</v>
      </c>
      <c r="T282" s="41"/>
      <c r="U282" s="41">
        <f t="shared" si="74"/>
        <v>1.5667899999999998E-3</v>
      </c>
      <c r="V282" s="41">
        <f t="shared" si="75"/>
        <v>3.6083173699999999E-2</v>
      </c>
      <c r="W282" s="42">
        <v>2.8999999999999998E-3</v>
      </c>
      <c r="X282" s="42">
        <f t="shared" si="76"/>
        <v>2.5149999999999999E-3</v>
      </c>
      <c r="Y282" s="42"/>
      <c r="Z282" s="42">
        <f t="shared" si="77"/>
        <v>1.24479E-3</v>
      </c>
      <c r="AA282" s="42">
        <f t="shared" si="78"/>
        <v>2.8667513700000001E-2</v>
      </c>
      <c r="AB282" s="25">
        <v>6.4999999999999997E-4</v>
      </c>
      <c r="AC282" s="25">
        <f t="shared" si="79"/>
        <v>3.8499999999999998E-4</v>
      </c>
    </row>
    <row r="283" spans="1:29" s="15" customFormat="1">
      <c r="A283" s="18">
        <v>531</v>
      </c>
      <c r="B283" s="25">
        <v>9.0000000000000006E-5</v>
      </c>
      <c r="C283" s="38">
        <v>5.5999999999999999E-3</v>
      </c>
      <c r="D283" s="38">
        <f t="shared" si="64"/>
        <v>5.2100000000000002E-3</v>
      </c>
      <c r="E283" s="38"/>
      <c r="F283" s="38">
        <f t="shared" si="65"/>
        <v>9.1279000000000013E-4</v>
      </c>
      <c r="G283" s="38">
        <f t="shared" si="66"/>
        <v>2.1021553700000004E-2</v>
      </c>
      <c r="H283" s="39">
        <v>5.4000000000000003E-3</v>
      </c>
      <c r="I283" s="39">
        <f t="shared" si="67"/>
        <v>5.0100000000000006E-3</v>
      </c>
      <c r="J283" s="39"/>
      <c r="K283" s="39">
        <f t="shared" si="68"/>
        <v>2.1467900000000004E-3</v>
      </c>
      <c r="L283" s="39">
        <f t="shared" si="69"/>
        <v>4.9440573700000011E-2</v>
      </c>
      <c r="M283" s="40">
        <v>6.0000000000000001E-3</v>
      </c>
      <c r="N283" s="40">
        <f t="shared" si="70"/>
        <v>5.6100000000000004E-3</v>
      </c>
      <c r="O283" s="40"/>
      <c r="P283" s="40">
        <f t="shared" si="71"/>
        <v>2.0367900000000006E-3</v>
      </c>
      <c r="Q283" s="40">
        <f t="shared" si="72"/>
        <v>4.6907273700000016E-2</v>
      </c>
      <c r="R283" s="41">
        <v>5.1999999999999998E-3</v>
      </c>
      <c r="S283" s="41">
        <f t="shared" si="73"/>
        <v>4.81E-3</v>
      </c>
      <c r="T283" s="41"/>
      <c r="U283" s="41">
        <f t="shared" si="74"/>
        <v>1.56179E-3</v>
      </c>
      <c r="V283" s="41">
        <f t="shared" si="75"/>
        <v>3.5968023700000004E-2</v>
      </c>
      <c r="W283" s="42">
        <v>2.8999999999999998E-3</v>
      </c>
      <c r="X283" s="42">
        <f t="shared" si="76"/>
        <v>2.5099999999999996E-3</v>
      </c>
      <c r="Y283" s="42"/>
      <c r="Z283" s="42">
        <f t="shared" si="77"/>
        <v>1.2397899999999997E-3</v>
      </c>
      <c r="AA283" s="42">
        <f t="shared" si="78"/>
        <v>2.8552363699999996E-2</v>
      </c>
      <c r="AB283" s="25">
        <v>6.8999999999999997E-4</v>
      </c>
      <c r="AC283" s="25">
        <f t="shared" si="79"/>
        <v>3.8999999999999999E-4</v>
      </c>
    </row>
    <row r="284" spans="1:29" s="15" customFormat="1">
      <c r="A284" s="18">
        <v>532</v>
      </c>
      <c r="B284" s="25">
        <v>5.0000000000000002E-5</v>
      </c>
      <c r="C284" s="38">
        <v>5.5999999999999999E-3</v>
      </c>
      <c r="D284" s="38">
        <f t="shared" si="64"/>
        <v>5.2399999999999999E-3</v>
      </c>
      <c r="E284" s="38"/>
      <c r="F284" s="38">
        <f t="shared" si="65"/>
        <v>9.4278999999999977E-4</v>
      </c>
      <c r="G284" s="38">
        <f t="shared" si="66"/>
        <v>2.1712453699999995E-2</v>
      </c>
      <c r="H284" s="39">
        <v>5.4999999999999997E-3</v>
      </c>
      <c r="I284" s="39">
        <f t="shared" si="67"/>
        <v>5.1399999999999996E-3</v>
      </c>
      <c r="J284" s="39"/>
      <c r="K284" s="39">
        <f t="shared" si="68"/>
        <v>2.2767899999999995E-3</v>
      </c>
      <c r="L284" s="39">
        <f t="shared" si="69"/>
        <v>5.2434473699999991E-2</v>
      </c>
      <c r="M284" s="40">
        <v>6.0000000000000001E-3</v>
      </c>
      <c r="N284" s="40">
        <f t="shared" si="70"/>
        <v>5.64E-3</v>
      </c>
      <c r="O284" s="40"/>
      <c r="P284" s="40">
        <f t="shared" si="71"/>
        <v>2.0667900000000002E-3</v>
      </c>
      <c r="Q284" s="40">
        <f t="shared" si="72"/>
        <v>4.759817370000001E-2</v>
      </c>
      <c r="R284" s="41">
        <v>5.1000000000000004E-3</v>
      </c>
      <c r="S284" s="41">
        <f t="shared" si="73"/>
        <v>4.7400000000000003E-3</v>
      </c>
      <c r="T284" s="41"/>
      <c r="U284" s="41">
        <f t="shared" si="74"/>
        <v>1.4917900000000002E-3</v>
      </c>
      <c r="V284" s="41">
        <f t="shared" si="75"/>
        <v>3.4355923700000006E-2</v>
      </c>
      <c r="W284" s="42">
        <v>2.8999999999999998E-3</v>
      </c>
      <c r="X284" s="42">
        <f t="shared" si="76"/>
        <v>2.5399999999999997E-3</v>
      </c>
      <c r="Y284" s="42"/>
      <c r="Z284" s="42">
        <f t="shared" si="77"/>
        <v>1.2697899999999998E-3</v>
      </c>
      <c r="AA284" s="42">
        <f t="shared" si="78"/>
        <v>2.9243263699999997E-2</v>
      </c>
      <c r="AB284" s="25">
        <v>6.7000000000000002E-4</v>
      </c>
      <c r="AC284" s="25">
        <f t="shared" si="79"/>
        <v>3.6000000000000002E-4</v>
      </c>
    </row>
    <row r="285" spans="1:29" s="15" customFormat="1">
      <c r="A285" s="18">
        <v>533</v>
      </c>
      <c r="B285" s="25">
        <v>8.0000000000000007E-5</v>
      </c>
      <c r="C285" s="38">
        <v>5.7000000000000002E-3</v>
      </c>
      <c r="D285" s="38">
        <f t="shared" si="64"/>
        <v>5.3150000000000003E-3</v>
      </c>
      <c r="E285" s="38"/>
      <c r="F285" s="38">
        <f t="shared" si="65"/>
        <v>1.0177900000000002E-3</v>
      </c>
      <c r="G285" s="38">
        <f t="shared" si="66"/>
        <v>2.3439703700000005E-2</v>
      </c>
      <c r="H285" s="39">
        <v>5.4999999999999997E-3</v>
      </c>
      <c r="I285" s="39">
        <f t="shared" si="67"/>
        <v>5.1149999999999998E-3</v>
      </c>
      <c r="J285" s="39"/>
      <c r="K285" s="39">
        <f t="shared" si="68"/>
        <v>2.2517899999999996E-3</v>
      </c>
      <c r="L285" s="39">
        <f t="shared" si="69"/>
        <v>5.1858723699999991E-2</v>
      </c>
      <c r="M285" s="40">
        <v>6.0000000000000001E-3</v>
      </c>
      <c r="N285" s="40">
        <f t="shared" si="70"/>
        <v>5.6150000000000002E-3</v>
      </c>
      <c r="O285" s="40"/>
      <c r="P285" s="40">
        <f t="shared" si="71"/>
        <v>2.0417900000000004E-3</v>
      </c>
      <c r="Q285" s="40">
        <f t="shared" si="72"/>
        <v>4.702242370000001E-2</v>
      </c>
      <c r="R285" s="41">
        <v>5.1999999999999998E-3</v>
      </c>
      <c r="S285" s="41">
        <f t="shared" si="73"/>
        <v>4.8149999999999998E-3</v>
      </c>
      <c r="T285" s="41"/>
      <c r="U285" s="41">
        <f t="shared" si="74"/>
        <v>1.5667899999999998E-3</v>
      </c>
      <c r="V285" s="41">
        <f t="shared" si="75"/>
        <v>3.6083173699999999E-2</v>
      </c>
      <c r="W285" s="42">
        <v>2.8999999999999998E-3</v>
      </c>
      <c r="X285" s="42">
        <f t="shared" si="76"/>
        <v>2.5149999999999999E-3</v>
      </c>
      <c r="Y285" s="42"/>
      <c r="Z285" s="42">
        <f t="shared" si="77"/>
        <v>1.24479E-3</v>
      </c>
      <c r="AA285" s="42">
        <f t="shared" si="78"/>
        <v>2.8667513700000001E-2</v>
      </c>
      <c r="AB285" s="25">
        <v>6.8999999999999997E-4</v>
      </c>
      <c r="AC285" s="25">
        <f t="shared" si="79"/>
        <v>3.8499999999999998E-4</v>
      </c>
    </row>
    <row r="286" spans="1:29" s="15" customFormat="1">
      <c r="A286" s="18">
        <v>534</v>
      </c>
      <c r="B286" s="25">
        <v>1.2999999999999999E-4</v>
      </c>
      <c r="C286" s="38">
        <v>5.7000000000000002E-3</v>
      </c>
      <c r="D286" s="38">
        <f t="shared" si="64"/>
        <v>5.2650000000000006E-3</v>
      </c>
      <c r="E286" s="38"/>
      <c r="F286" s="38">
        <f t="shared" si="65"/>
        <v>9.6779000000000049E-4</v>
      </c>
      <c r="G286" s="38">
        <f t="shared" si="66"/>
        <v>2.2288203700000012E-2</v>
      </c>
      <c r="H286" s="39">
        <v>5.4000000000000003E-3</v>
      </c>
      <c r="I286" s="39">
        <f t="shared" si="67"/>
        <v>4.9650000000000007E-3</v>
      </c>
      <c r="J286" s="39"/>
      <c r="K286" s="39">
        <f t="shared" si="68"/>
        <v>2.1017900000000005E-3</v>
      </c>
      <c r="L286" s="39">
        <f t="shared" si="69"/>
        <v>4.8404223700000013E-2</v>
      </c>
      <c r="M286" s="40">
        <v>6.0000000000000001E-3</v>
      </c>
      <c r="N286" s="40">
        <f t="shared" si="70"/>
        <v>5.5650000000000005E-3</v>
      </c>
      <c r="O286" s="40"/>
      <c r="P286" s="40">
        <f t="shared" si="71"/>
        <v>1.9917900000000007E-3</v>
      </c>
      <c r="Q286" s="40">
        <f t="shared" si="72"/>
        <v>4.5870923700000017E-2</v>
      </c>
      <c r="R286" s="41">
        <v>5.1999999999999998E-3</v>
      </c>
      <c r="S286" s="41">
        <f t="shared" si="73"/>
        <v>4.7650000000000001E-3</v>
      </c>
      <c r="T286" s="41"/>
      <c r="U286" s="41">
        <f t="shared" si="74"/>
        <v>1.5167900000000001E-3</v>
      </c>
      <c r="V286" s="41">
        <f t="shared" si="75"/>
        <v>3.4931673700000006E-2</v>
      </c>
      <c r="W286" s="42">
        <v>2.8999999999999998E-3</v>
      </c>
      <c r="X286" s="42">
        <f t="shared" si="76"/>
        <v>2.4649999999999997E-3</v>
      </c>
      <c r="Y286" s="42"/>
      <c r="Z286" s="42">
        <f t="shared" si="77"/>
        <v>1.1947899999999998E-3</v>
      </c>
      <c r="AA286" s="42">
        <f t="shared" si="78"/>
        <v>2.7516013699999998E-2</v>
      </c>
      <c r="AB286" s="25">
        <v>7.3999999999999999E-4</v>
      </c>
      <c r="AC286" s="25">
        <f t="shared" si="79"/>
        <v>4.35E-4</v>
      </c>
    </row>
    <row r="287" spans="1:29" s="15" customFormat="1">
      <c r="A287" s="18">
        <v>535</v>
      </c>
      <c r="B287" s="25">
        <v>5.0000000000000002E-5</v>
      </c>
      <c r="C287" s="38">
        <v>5.4999999999999997E-3</v>
      </c>
      <c r="D287" s="38">
        <f t="shared" si="64"/>
        <v>5.1449999999999994E-3</v>
      </c>
      <c r="E287" s="38"/>
      <c r="F287" s="38">
        <f t="shared" si="65"/>
        <v>8.4778999999999931E-4</v>
      </c>
      <c r="G287" s="38">
        <f t="shared" si="66"/>
        <v>1.9524603699999987E-2</v>
      </c>
      <c r="H287" s="39">
        <v>5.3E-3</v>
      </c>
      <c r="I287" s="39">
        <f t="shared" si="67"/>
        <v>4.9449999999999997E-3</v>
      </c>
      <c r="J287" s="39"/>
      <c r="K287" s="39">
        <f t="shared" si="68"/>
        <v>2.0817899999999996E-3</v>
      </c>
      <c r="L287" s="39">
        <f t="shared" si="69"/>
        <v>4.7943623699999993E-2</v>
      </c>
      <c r="M287" s="40">
        <v>5.7999999999999996E-3</v>
      </c>
      <c r="N287" s="40">
        <f t="shared" si="70"/>
        <v>5.4449999999999993E-3</v>
      </c>
      <c r="O287" s="40"/>
      <c r="P287" s="40">
        <f t="shared" si="71"/>
        <v>1.8717899999999995E-3</v>
      </c>
      <c r="Q287" s="40">
        <f t="shared" si="72"/>
        <v>4.3107323699999991E-2</v>
      </c>
      <c r="R287" s="41">
        <v>5.1000000000000004E-3</v>
      </c>
      <c r="S287" s="41">
        <f t="shared" si="73"/>
        <v>4.7450000000000001E-3</v>
      </c>
      <c r="T287" s="41"/>
      <c r="U287" s="41">
        <f t="shared" si="74"/>
        <v>1.49679E-3</v>
      </c>
      <c r="V287" s="41">
        <f t="shared" si="75"/>
        <v>3.44710737E-2</v>
      </c>
      <c r="W287" s="42">
        <v>2.7000000000000001E-3</v>
      </c>
      <c r="X287" s="42">
        <f t="shared" si="76"/>
        <v>2.3450000000000003E-3</v>
      </c>
      <c r="Y287" s="42"/>
      <c r="Z287" s="42">
        <f t="shared" si="77"/>
        <v>1.0747900000000004E-3</v>
      </c>
      <c r="AA287" s="42">
        <f t="shared" si="78"/>
        <v>2.475241370000001E-2</v>
      </c>
      <c r="AB287" s="25">
        <v>6.6E-4</v>
      </c>
      <c r="AC287" s="25">
        <f t="shared" si="79"/>
        <v>3.5500000000000001E-4</v>
      </c>
    </row>
    <row r="288" spans="1:29" s="15" customFormat="1">
      <c r="A288" s="18">
        <v>536</v>
      </c>
      <c r="B288" s="25">
        <v>9.0000000000000006E-5</v>
      </c>
      <c r="C288" s="38">
        <v>5.4999999999999997E-3</v>
      </c>
      <c r="D288" s="38">
        <f t="shared" si="64"/>
        <v>5.0949999999999997E-3</v>
      </c>
      <c r="E288" s="38"/>
      <c r="F288" s="38">
        <f t="shared" si="65"/>
        <v>7.9778999999999961E-4</v>
      </c>
      <c r="G288" s="38">
        <f t="shared" si="66"/>
        <v>1.837310369999999E-2</v>
      </c>
      <c r="H288" s="39">
        <v>5.4000000000000003E-3</v>
      </c>
      <c r="I288" s="39">
        <f t="shared" si="67"/>
        <v>4.9950000000000003E-3</v>
      </c>
      <c r="J288" s="39"/>
      <c r="K288" s="39">
        <f t="shared" si="68"/>
        <v>2.1317900000000002E-3</v>
      </c>
      <c r="L288" s="39">
        <f t="shared" si="69"/>
        <v>4.9095123700000007E-2</v>
      </c>
      <c r="M288" s="40">
        <v>5.8999999999999999E-3</v>
      </c>
      <c r="N288" s="40">
        <f t="shared" si="70"/>
        <v>5.4949999999999999E-3</v>
      </c>
      <c r="O288" s="40"/>
      <c r="P288" s="40">
        <f t="shared" si="71"/>
        <v>1.92179E-3</v>
      </c>
      <c r="Q288" s="40">
        <f t="shared" si="72"/>
        <v>4.4258823700000005E-2</v>
      </c>
      <c r="R288" s="41">
        <v>5.1000000000000004E-3</v>
      </c>
      <c r="S288" s="41">
        <f t="shared" si="73"/>
        <v>4.6950000000000004E-3</v>
      </c>
      <c r="T288" s="41"/>
      <c r="U288" s="41">
        <f t="shared" si="74"/>
        <v>1.4467900000000003E-3</v>
      </c>
      <c r="V288" s="41">
        <f t="shared" si="75"/>
        <v>3.3319573700000008E-2</v>
      </c>
      <c r="W288" s="42">
        <v>2.8E-3</v>
      </c>
      <c r="X288" s="42">
        <f t="shared" si="76"/>
        <v>2.395E-3</v>
      </c>
      <c r="Y288" s="42"/>
      <c r="Z288" s="42">
        <f t="shared" si="77"/>
        <v>1.1247900000000001E-3</v>
      </c>
      <c r="AA288" s="42">
        <f t="shared" si="78"/>
        <v>2.5903913700000003E-2</v>
      </c>
      <c r="AB288" s="25">
        <v>7.2000000000000005E-4</v>
      </c>
      <c r="AC288" s="25">
        <f t="shared" si="79"/>
        <v>4.0500000000000003E-4</v>
      </c>
    </row>
    <row r="289" spans="1:29" s="15" customFormat="1">
      <c r="A289" s="18">
        <v>537</v>
      </c>
      <c r="B289" s="25">
        <v>1.2E-4</v>
      </c>
      <c r="C289" s="38">
        <v>5.5999999999999999E-3</v>
      </c>
      <c r="D289" s="38">
        <f t="shared" si="64"/>
        <v>5.2049999999999996E-3</v>
      </c>
      <c r="E289" s="38"/>
      <c r="F289" s="38">
        <f t="shared" si="65"/>
        <v>9.0778999999999947E-4</v>
      </c>
      <c r="G289" s="38">
        <f t="shared" si="66"/>
        <v>2.0906403699999989E-2</v>
      </c>
      <c r="H289" s="39">
        <v>5.3E-3</v>
      </c>
      <c r="I289" s="39">
        <f t="shared" si="67"/>
        <v>4.9049999999999996E-3</v>
      </c>
      <c r="J289" s="39"/>
      <c r="K289" s="39">
        <f t="shared" si="68"/>
        <v>2.0417899999999995E-3</v>
      </c>
      <c r="L289" s="39">
        <f t="shared" si="69"/>
        <v>4.7022423699999989E-2</v>
      </c>
      <c r="M289" s="40">
        <v>5.8999999999999999E-3</v>
      </c>
      <c r="N289" s="40">
        <f t="shared" si="70"/>
        <v>5.5049999999999995E-3</v>
      </c>
      <c r="O289" s="40"/>
      <c r="P289" s="40">
        <f t="shared" si="71"/>
        <v>1.9317899999999996E-3</v>
      </c>
      <c r="Q289" s="40">
        <f t="shared" si="72"/>
        <v>4.4489123699999994E-2</v>
      </c>
      <c r="R289" s="41">
        <v>5.0000000000000001E-3</v>
      </c>
      <c r="S289" s="41">
        <f t="shared" si="73"/>
        <v>4.6049999999999997E-3</v>
      </c>
      <c r="T289" s="41"/>
      <c r="U289" s="41">
        <f t="shared" si="74"/>
        <v>1.3567899999999996E-3</v>
      </c>
      <c r="V289" s="41">
        <f t="shared" si="75"/>
        <v>3.1246873699999993E-2</v>
      </c>
      <c r="W289" s="42">
        <v>2.8E-3</v>
      </c>
      <c r="X289" s="42">
        <f t="shared" si="76"/>
        <v>2.405E-3</v>
      </c>
      <c r="Y289" s="42"/>
      <c r="Z289" s="42">
        <f t="shared" si="77"/>
        <v>1.1347900000000001E-3</v>
      </c>
      <c r="AA289" s="42">
        <f t="shared" si="78"/>
        <v>2.6134213700000002E-2</v>
      </c>
      <c r="AB289" s="25">
        <v>6.7000000000000002E-4</v>
      </c>
      <c r="AC289" s="25">
        <f t="shared" si="79"/>
        <v>3.9500000000000001E-4</v>
      </c>
    </row>
    <row r="290" spans="1:29" s="15" customFormat="1">
      <c r="A290" s="18">
        <v>538</v>
      </c>
      <c r="B290" s="25">
        <v>3.0000000000000001E-5</v>
      </c>
      <c r="C290" s="38">
        <v>5.4999999999999997E-3</v>
      </c>
      <c r="D290" s="38">
        <f t="shared" si="64"/>
        <v>5.1549999999999999E-3</v>
      </c>
      <c r="E290" s="38"/>
      <c r="F290" s="38">
        <f t="shared" si="65"/>
        <v>8.5778999999999977E-4</v>
      </c>
      <c r="G290" s="38">
        <f t="shared" si="66"/>
        <v>1.9754903699999996E-2</v>
      </c>
      <c r="H290" s="39">
        <v>5.3E-3</v>
      </c>
      <c r="I290" s="39">
        <f t="shared" si="67"/>
        <v>4.9550000000000002E-3</v>
      </c>
      <c r="J290" s="39"/>
      <c r="K290" s="39">
        <f t="shared" si="68"/>
        <v>2.0917900000000001E-3</v>
      </c>
      <c r="L290" s="39">
        <f t="shared" si="69"/>
        <v>4.8173923700000003E-2</v>
      </c>
      <c r="M290" s="40">
        <v>5.7999999999999996E-3</v>
      </c>
      <c r="N290" s="40">
        <f t="shared" si="70"/>
        <v>5.4549999999999998E-3</v>
      </c>
      <c r="O290" s="40"/>
      <c r="P290" s="40">
        <f t="shared" si="71"/>
        <v>1.8817899999999999E-3</v>
      </c>
      <c r="Q290" s="40">
        <f t="shared" si="72"/>
        <v>4.3337623700000001E-2</v>
      </c>
      <c r="R290" s="41">
        <v>5.0000000000000001E-3</v>
      </c>
      <c r="S290" s="41">
        <f t="shared" si="73"/>
        <v>4.6550000000000003E-3</v>
      </c>
      <c r="T290" s="41"/>
      <c r="U290" s="41">
        <f t="shared" si="74"/>
        <v>1.4067900000000002E-3</v>
      </c>
      <c r="V290" s="41">
        <f t="shared" si="75"/>
        <v>3.2398373700000004E-2</v>
      </c>
      <c r="W290" s="42">
        <v>2.7000000000000001E-3</v>
      </c>
      <c r="X290" s="42">
        <f t="shared" si="76"/>
        <v>2.3550000000000003E-3</v>
      </c>
      <c r="Y290" s="42"/>
      <c r="Z290" s="42">
        <f t="shared" si="77"/>
        <v>1.0847900000000004E-3</v>
      </c>
      <c r="AA290" s="42">
        <f t="shared" si="78"/>
        <v>2.4982713700000009E-2</v>
      </c>
      <c r="AB290" s="25">
        <v>6.6E-4</v>
      </c>
      <c r="AC290" s="25">
        <f t="shared" si="79"/>
        <v>3.4499999999999998E-4</v>
      </c>
    </row>
    <row r="291" spans="1:29" s="15" customFormat="1">
      <c r="A291" s="18">
        <v>539</v>
      </c>
      <c r="B291" s="25">
        <v>3.0000000000000001E-5</v>
      </c>
      <c r="C291" s="38">
        <v>5.4000000000000003E-3</v>
      </c>
      <c r="D291" s="38">
        <f t="shared" si="64"/>
        <v>5.0500000000000007E-3</v>
      </c>
      <c r="E291" s="38"/>
      <c r="F291" s="38">
        <f t="shared" si="65"/>
        <v>7.5279000000000058E-4</v>
      </c>
      <c r="G291" s="38">
        <f t="shared" si="66"/>
        <v>1.7336753700000013E-2</v>
      </c>
      <c r="H291" s="39">
        <v>5.1999999999999998E-3</v>
      </c>
      <c r="I291" s="39">
        <f t="shared" si="67"/>
        <v>4.8500000000000001E-3</v>
      </c>
      <c r="J291" s="39"/>
      <c r="K291" s="39">
        <f t="shared" si="68"/>
        <v>1.98679E-3</v>
      </c>
      <c r="L291" s="39">
        <f t="shared" si="69"/>
        <v>4.5755773700000002E-2</v>
      </c>
      <c r="M291" s="40">
        <v>5.7999999999999996E-3</v>
      </c>
      <c r="N291" s="40">
        <f t="shared" si="70"/>
        <v>5.45E-3</v>
      </c>
      <c r="O291" s="40"/>
      <c r="P291" s="40">
        <f t="shared" si="71"/>
        <v>1.8767900000000001E-3</v>
      </c>
      <c r="Q291" s="40">
        <f t="shared" si="72"/>
        <v>4.3222473700000007E-2</v>
      </c>
      <c r="R291" s="41">
        <v>5.0000000000000001E-3</v>
      </c>
      <c r="S291" s="41">
        <f t="shared" si="73"/>
        <v>4.6500000000000005E-3</v>
      </c>
      <c r="T291" s="41"/>
      <c r="U291" s="41">
        <f t="shared" si="74"/>
        <v>1.4017900000000004E-3</v>
      </c>
      <c r="V291" s="41">
        <f t="shared" si="75"/>
        <v>3.2283223700000009E-2</v>
      </c>
      <c r="W291" s="42">
        <v>2.7000000000000001E-3</v>
      </c>
      <c r="X291" s="42">
        <f t="shared" si="76"/>
        <v>2.3500000000000001E-3</v>
      </c>
      <c r="Y291" s="42"/>
      <c r="Z291" s="42">
        <f t="shared" si="77"/>
        <v>1.0797900000000002E-3</v>
      </c>
      <c r="AA291" s="42">
        <f t="shared" si="78"/>
        <v>2.4867563700000005E-2</v>
      </c>
      <c r="AB291" s="25">
        <v>6.7000000000000002E-4</v>
      </c>
      <c r="AC291" s="25">
        <f t="shared" si="79"/>
        <v>3.5E-4</v>
      </c>
    </row>
    <row r="292" spans="1:29" s="15" customFormat="1">
      <c r="A292" s="18">
        <v>540</v>
      </c>
      <c r="B292" s="25">
        <v>1E-4</v>
      </c>
      <c r="C292" s="38">
        <v>5.4999999999999997E-3</v>
      </c>
      <c r="D292" s="38">
        <f t="shared" si="64"/>
        <v>5.11E-3</v>
      </c>
      <c r="E292" s="38"/>
      <c r="F292" s="38">
        <f t="shared" si="65"/>
        <v>8.1278999999999987E-4</v>
      </c>
      <c r="G292" s="38">
        <f t="shared" si="66"/>
        <v>1.8718553699999998E-2</v>
      </c>
      <c r="H292" s="39">
        <v>5.1999999999999998E-3</v>
      </c>
      <c r="I292" s="39">
        <f t="shared" si="67"/>
        <v>4.81E-3</v>
      </c>
      <c r="J292" s="39"/>
      <c r="K292" s="39">
        <f t="shared" si="68"/>
        <v>1.9467899999999999E-3</v>
      </c>
      <c r="L292" s="39">
        <f t="shared" si="69"/>
        <v>4.4834573699999998E-2</v>
      </c>
      <c r="M292" s="40">
        <v>5.7999999999999996E-3</v>
      </c>
      <c r="N292" s="40">
        <f t="shared" si="70"/>
        <v>5.4099999999999999E-3</v>
      </c>
      <c r="O292" s="40"/>
      <c r="P292" s="40">
        <f t="shared" si="71"/>
        <v>1.83679E-3</v>
      </c>
      <c r="Q292" s="40">
        <f t="shared" si="72"/>
        <v>4.2301273700000003E-2</v>
      </c>
      <c r="R292" s="41">
        <v>4.8999999999999998E-3</v>
      </c>
      <c r="S292" s="41">
        <f t="shared" si="73"/>
        <v>4.5100000000000001E-3</v>
      </c>
      <c r="T292" s="41"/>
      <c r="U292" s="41">
        <f t="shared" si="74"/>
        <v>1.26179E-3</v>
      </c>
      <c r="V292" s="41">
        <f t="shared" si="75"/>
        <v>2.9059023700000002E-2</v>
      </c>
      <c r="W292" s="42">
        <v>2.7000000000000001E-3</v>
      </c>
      <c r="X292" s="42">
        <f t="shared" si="76"/>
        <v>2.31E-3</v>
      </c>
      <c r="Y292" s="42"/>
      <c r="Z292" s="42">
        <f t="shared" si="77"/>
        <v>1.0397900000000001E-3</v>
      </c>
      <c r="AA292" s="42">
        <f t="shared" si="78"/>
        <v>2.3946363700000004E-2</v>
      </c>
      <c r="AB292" s="25">
        <v>6.8000000000000005E-4</v>
      </c>
      <c r="AC292" s="25">
        <f t="shared" si="79"/>
        <v>3.9000000000000005E-4</v>
      </c>
    </row>
    <row r="293" spans="1:29" s="15" customFormat="1">
      <c r="A293" s="18">
        <v>541</v>
      </c>
      <c r="B293" s="25">
        <v>6.0000000000000002E-5</v>
      </c>
      <c r="C293" s="38">
        <v>5.4000000000000003E-3</v>
      </c>
      <c r="D293" s="38">
        <f t="shared" si="64"/>
        <v>5.0049999999999999E-3</v>
      </c>
      <c r="E293" s="38"/>
      <c r="F293" s="38">
        <f t="shared" si="65"/>
        <v>7.0778999999999981E-4</v>
      </c>
      <c r="G293" s="38">
        <f t="shared" si="66"/>
        <v>1.6300403699999997E-2</v>
      </c>
      <c r="H293" s="39">
        <v>5.1000000000000004E-3</v>
      </c>
      <c r="I293" s="39">
        <f t="shared" si="67"/>
        <v>4.705E-3</v>
      </c>
      <c r="J293" s="39"/>
      <c r="K293" s="39">
        <f t="shared" si="68"/>
        <v>1.8417899999999998E-3</v>
      </c>
      <c r="L293" s="39">
        <f t="shared" si="69"/>
        <v>4.2416423699999997E-2</v>
      </c>
      <c r="M293" s="40">
        <v>5.5999999999999999E-3</v>
      </c>
      <c r="N293" s="40">
        <f t="shared" si="70"/>
        <v>5.2049999999999996E-3</v>
      </c>
      <c r="O293" s="40"/>
      <c r="P293" s="40">
        <f t="shared" si="71"/>
        <v>1.6317899999999997E-3</v>
      </c>
      <c r="Q293" s="40">
        <f t="shared" si="72"/>
        <v>3.7580123699999995E-2</v>
      </c>
      <c r="R293" s="41">
        <v>4.7999999999999996E-3</v>
      </c>
      <c r="S293" s="41">
        <f t="shared" si="73"/>
        <v>4.4049999999999992E-3</v>
      </c>
      <c r="T293" s="41"/>
      <c r="U293" s="41">
        <f t="shared" si="74"/>
        <v>1.1567899999999991E-3</v>
      </c>
      <c r="V293" s="41">
        <f t="shared" si="75"/>
        <v>2.6640873699999981E-2</v>
      </c>
      <c r="W293" s="42">
        <v>2.5999999999999999E-3</v>
      </c>
      <c r="X293" s="42">
        <f t="shared" si="76"/>
        <v>2.2049999999999999E-3</v>
      </c>
      <c r="Y293" s="42"/>
      <c r="Z293" s="42">
        <f t="shared" si="77"/>
        <v>9.3479000000000001E-4</v>
      </c>
      <c r="AA293" s="42">
        <f t="shared" si="78"/>
        <v>2.15282137E-2</v>
      </c>
      <c r="AB293" s="25">
        <v>7.2999999999999996E-4</v>
      </c>
      <c r="AC293" s="25">
        <f t="shared" si="79"/>
        <v>3.9500000000000001E-4</v>
      </c>
    </row>
    <row r="294" spans="1:29" s="15" customFormat="1">
      <c r="A294" s="18">
        <v>542</v>
      </c>
      <c r="B294" s="25">
        <v>5.0000000000000002E-5</v>
      </c>
      <c r="C294" s="38">
        <v>5.4000000000000003E-3</v>
      </c>
      <c r="D294" s="38">
        <f t="shared" si="64"/>
        <v>5.0500000000000007E-3</v>
      </c>
      <c r="E294" s="38"/>
      <c r="F294" s="38">
        <f t="shared" si="65"/>
        <v>7.5279000000000058E-4</v>
      </c>
      <c r="G294" s="38">
        <f t="shared" si="66"/>
        <v>1.7336753700000013E-2</v>
      </c>
      <c r="H294" s="39">
        <v>5.1000000000000004E-3</v>
      </c>
      <c r="I294" s="39">
        <f t="shared" si="67"/>
        <v>4.7500000000000007E-3</v>
      </c>
      <c r="J294" s="39"/>
      <c r="K294" s="39">
        <f t="shared" si="68"/>
        <v>1.8867900000000006E-3</v>
      </c>
      <c r="L294" s="39">
        <f t="shared" si="69"/>
        <v>4.3452773700000016E-2</v>
      </c>
      <c r="M294" s="40">
        <v>5.7000000000000002E-3</v>
      </c>
      <c r="N294" s="40">
        <f t="shared" si="70"/>
        <v>5.3500000000000006E-3</v>
      </c>
      <c r="O294" s="40"/>
      <c r="P294" s="40">
        <f t="shared" si="71"/>
        <v>1.7767900000000007E-3</v>
      </c>
      <c r="Q294" s="40">
        <f t="shared" si="72"/>
        <v>4.0919473700000021E-2</v>
      </c>
      <c r="R294" s="41">
        <v>4.7999999999999996E-3</v>
      </c>
      <c r="S294" s="41">
        <f t="shared" si="73"/>
        <v>4.45E-3</v>
      </c>
      <c r="T294" s="41"/>
      <c r="U294" s="41">
        <f t="shared" si="74"/>
        <v>1.2017899999999999E-3</v>
      </c>
      <c r="V294" s="41">
        <f t="shared" si="75"/>
        <v>2.76772237E-2</v>
      </c>
      <c r="W294" s="42">
        <v>2.5999999999999999E-3</v>
      </c>
      <c r="X294" s="42">
        <f t="shared" si="76"/>
        <v>2.2499999999999998E-3</v>
      </c>
      <c r="Y294" s="42"/>
      <c r="Z294" s="42">
        <f t="shared" si="77"/>
        <v>9.7978999999999991E-4</v>
      </c>
      <c r="AA294" s="42">
        <f t="shared" si="78"/>
        <v>2.2564563699999998E-2</v>
      </c>
      <c r="AB294" s="25">
        <v>6.4999999999999997E-4</v>
      </c>
      <c r="AC294" s="25">
        <f t="shared" si="79"/>
        <v>3.5E-4</v>
      </c>
    </row>
    <row r="295" spans="1:29" s="15" customFormat="1">
      <c r="A295" s="18">
        <v>543</v>
      </c>
      <c r="B295" s="25">
        <v>6.8999999999999997E-5</v>
      </c>
      <c r="C295" s="38">
        <v>5.3E-3</v>
      </c>
      <c r="D295" s="38">
        <f t="shared" si="64"/>
        <v>4.9354999999999998E-3</v>
      </c>
      <c r="E295" s="38"/>
      <c r="F295" s="38">
        <f t="shared" si="65"/>
        <v>6.3828999999999969E-4</v>
      </c>
      <c r="G295" s="38">
        <f t="shared" si="66"/>
        <v>1.4699818699999994E-2</v>
      </c>
      <c r="H295" s="39">
        <v>5.1000000000000004E-3</v>
      </c>
      <c r="I295" s="39">
        <f t="shared" si="67"/>
        <v>4.7355000000000001E-3</v>
      </c>
      <c r="J295" s="39"/>
      <c r="K295" s="39">
        <f t="shared" si="68"/>
        <v>1.87229E-3</v>
      </c>
      <c r="L295" s="39">
        <f t="shared" si="69"/>
        <v>4.3118838700000002E-2</v>
      </c>
      <c r="M295" s="40">
        <v>5.7000000000000002E-3</v>
      </c>
      <c r="N295" s="40">
        <f t="shared" si="70"/>
        <v>5.3355E-3</v>
      </c>
      <c r="O295" s="40"/>
      <c r="P295" s="40">
        <f t="shared" si="71"/>
        <v>1.7622900000000001E-3</v>
      </c>
      <c r="Q295" s="40">
        <f t="shared" si="72"/>
        <v>4.0585538700000007E-2</v>
      </c>
      <c r="R295" s="41">
        <v>4.7999999999999996E-3</v>
      </c>
      <c r="S295" s="41">
        <f t="shared" si="73"/>
        <v>4.4354999999999993E-3</v>
      </c>
      <c r="T295" s="41"/>
      <c r="U295" s="41">
        <f t="shared" si="74"/>
        <v>1.1872899999999993E-3</v>
      </c>
      <c r="V295" s="41">
        <f t="shared" si="75"/>
        <v>2.7343288699999985E-2</v>
      </c>
      <c r="W295" s="42">
        <v>2.5999999999999999E-3</v>
      </c>
      <c r="X295" s="42">
        <f t="shared" si="76"/>
        <v>2.2354999999999996E-3</v>
      </c>
      <c r="Y295" s="42"/>
      <c r="Z295" s="42">
        <f t="shared" si="77"/>
        <v>9.6528999999999972E-4</v>
      </c>
      <c r="AA295" s="42">
        <f t="shared" si="78"/>
        <v>2.2230628699999994E-2</v>
      </c>
      <c r="AB295" s="25">
        <v>6.6E-4</v>
      </c>
      <c r="AC295" s="25">
        <f t="shared" si="79"/>
        <v>3.6450000000000002E-4</v>
      </c>
    </row>
    <row r="296" spans="1:29" s="15" customFormat="1">
      <c r="A296" s="18">
        <v>544</v>
      </c>
      <c r="B296" s="25">
        <v>6.0000000000000002E-5</v>
      </c>
      <c r="C296" s="38">
        <v>5.4999999999999997E-3</v>
      </c>
      <c r="D296" s="38">
        <f t="shared" si="64"/>
        <v>5.1500000000000001E-3</v>
      </c>
      <c r="E296" s="38"/>
      <c r="F296" s="38">
        <f t="shared" si="65"/>
        <v>8.5278999999999997E-4</v>
      </c>
      <c r="G296" s="38">
        <f t="shared" si="66"/>
        <v>1.9639753700000002E-2</v>
      </c>
      <c r="H296" s="39">
        <v>5.1999999999999998E-3</v>
      </c>
      <c r="I296" s="39">
        <f t="shared" si="67"/>
        <v>4.8500000000000001E-3</v>
      </c>
      <c r="J296" s="39"/>
      <c r="K296" s="39">
        <f t="shared" si="68"/>
        <v>1.98679E-3</v>
      </c>
      <c r="L296" s="39">
        <f t="shared" si="69"/>
        <v>4.5755773700000002E-2</v>
      </c>
      <c r="M296" s="40">
        <v>5.7000000000000002E-3</v>
      </c>
      <c r="N296" s="40">
        <f t="shared" si="70"/>
        <v>5.3500000000000006E-3</v>
      </c>
      <c r="O296" s="40"/>
      <c r="P296" s="40">
        <f t="shared" si="71"/>
        <v>1.7767900000000007E-3</v>
      </c>
      <c r="Q296" s="40">
        <f t="shared" si="72"/>
        <v>4.0919473700000021E-2</v>
      </c>
      <c r="R296" s="41">
        <v>4.7999999999999996E-3</v>
      </c>
      <c r="S296" s="41">
        <f t="shared" si="73"/>
        <v>4.4499999999999991E-3</v>
      </c>
      <c r="T296" s="41"/>
      <c r="U296" s="41">
        <f t="shared" si="74"/>
        <v>1.201789999999999E-3</v>
      </c>
      <c r="V296" s="41">
        <f t="shared" si="75"/>
        <v>2.7677223699999979E-2</v>
      </c>
      <c r="W296" s="42">
        <v>2.7000000000000001E-3</v>
      </c>
      <c r="X296" s="42">
        <f t="shared" si="76"/>
        <v>2.3500000000000001E-3</v>
      </c>
      <c r="Y296" s="42"/>
      <c r="Z296" s="42">
        <f t="shared" si="77"/>
        <v>1.0797900000000002E-3</v>
      </c>
      <c r="AA296" s="42">
        <f t="shared" si="78"/>
        <v>2.4867563700000005E-2</v>
      </c>
      <c r="AB296" s="25">
        <v>6.4000000000000005E-4</v>
      </c>
      <c r="AC296" s="25">
        <f t="shared" si="79"/>
        <v>3.5000000000000005E-4</v>
      </c>
    </row>
    <row r="297" spans="1:29" s="15" customFormat="1">
      <c r="A297" s="18">
        <v>545</v>
      </c>
      <c r="B297" s="25">
        <v>5.0000000000000002E-5</v>
      </c>
      <c r="C297" s="38">
        <v>5.4000000000000003E-3</v>
      </c>
      <c r="D297" s="38">
        <f t="shared" si="64"/>
        <v>5.0550000000000005E-3</v>
      </c>
      <c r="E297" s="38"/>
      <c r="F297" s="38">
        <f t="shared" si="65"/>
        <v>7.5779000000000037E-4</v>
      </c>
      <c r="G297" s="38">
        <f t="shared" si="66"/>
        <v>1.7451903700000011E-2</v>
      </c>
      <c r="H297" s="39">
        <v>5.1000000000000004E-3</v>
      </c>
      <c r="I297" s="39">
        <f t="shared" si="67"/>
        <v>4.7550000000000005E-3</v>
      </c>
      <c r="J297" s="39"/>
      <c r="K297" s="39">
        <f t="shared" si="68"/>
        <v>1.8917900000000004E-3</v>
      </c>
      <c r="L297" s="39">
        <f t="shared" si="69"/>
        <v>4.3567923700000011E-2</v>
      </c>
      <c r="M297" s="40">
        <v>5.5999999999999999E-3</v>
      </c>
      <c r="N297" s="40">
        <f t="shared" si="70"/>
        <v>5.2550000000000001E-3</v>
      </c>
      <c r="O297" s="40"/>
      <c r="P297" s="40">
        <f t="shared" si="71"/>
        <v>1.6817900000000003E-3</v>
      </c>
      <c r="Q297" s="40">
        <f t="shared" si="72"/>
        <v>3.8731623700000009E-2</v>
      </c>
      <c r="R297" s="41">
        <v>4.7999999999999996E-3</v>
      </c>
      <c r="S297" s="41">
        <f t="shared" si="73"/>
        <v>4.4549999999999998E-3</v>
      </c>
      <c r="T297" s="41"/>
      <c r="U297" s="41">
        <f t="shared" si="74"/>
        <v>1.2067899999999997E-3</v>
      </c>
      <c r="V297" s="41">
        <f t="shared" si="75"/>
        <v>2.7792373699999994E-2</v>
      </c>
      <c r="W297" s="42">
        <v>2.5999999999999999E-3</v>
      </c>
      <c r="X297" s="42">
        <f t="shared" si="76"/>
        <v>2.2550000000000001E-3</v>
      </c>
      <c r="Y297" s="42"/>
      <c r="Z297" s="42">
        <f t="shared" si="77"/>
        <v>9.8479000000000014E-4</v>
      </c>
      <c r="AA297" s="42">
        <f t="shared" si="78"/>
        <v>2.2679713700000003E-2</v>
      </c>
      <c r="AB297" s="25">
        <v>6.4000000000000005E-4</v>
      </c>
      <c r="AC297" s="25">
        <f t="shared" si="79"/>
        <v>3.4500000000000004E-4</v>
      </c>
    </row>
    <row r="298" spans="1:29" s="15" customFormat="1">
      <c r="A298" s="18">
        <v>546</v>
      </c>
      <c r="B298" s="25">
        <v>5.0000000000000002E-5</v>
      </c>
      <c r="C298" s="38">
        <v>5.4000000000000003E-3</v>
      </c>
      <c r="D298" s="38">
        <f t="shared" si="64"/>
        <v>5.045E-3</v>
      </c>
      <c r="E298" s="38"/>
      <c r="F298" s="38">
        <f t="shared" si="65"/>
        <v>7.4778999999999991E-4</v>
      </c>
      <c r="G298" s="38">
        <f t="shared" si="66"/>
        <v>1.7221603699999997E-2</v>
      </c>
      <c r="H298" s="39">
        <v>5.1000000000000004E-3</v>
      </c>
      <c r="I298" s="39">
        <f t="shared" si="67"/>
        <v>4.7450000000000001E-3</v>
      </c>
      <c r="J298" s="39"/>
      <c r="K298" s="39">
        <f t="shared" si="68"/>
        <v>1.8817899999999999E-3</v>
      </c>
      <c r="L298" s="39">
        <f t="shared" si="69"/>
        <v>4.3337623700000001E-2</v>
      </c>
      <c r="M298" s="40">
        <v>5.5999999999999999E-3</v>
      </c>
      <c r="N298" s="40">
        <f t="shared" si="70"/>
        <v>5.2449999999999997E-3</v>
      </c>
      <c r="O298" s="40"/>
      <c r="P298" s="40">
        <f t="shared" si="71"/>
        <v>1.6717899999999998E-3</v>
      </c>
      <c r="Q298" s="40">
        <f t="shared" si="72"/>
        <v>3.8501323699999999E-2</v>
      </c>
      <c r="R298" s="41">
        <v>4.7999999999999996E-3</v>
      </c>
      <c r="S298" s="41">
        <f t="shared" si="73"/>
        <v>4.4449999999999993E-3</v>
      </c>
      <c r="T298" s="41"/>
      <c r="U298" s="41">
        <f t="shared" si="74"/>
        <v>1.1967899999999992E-3</v>
      </c>
      <c r="V298" s="41">
        <f t="shared" si="75"/>
        <v>2.7562073699999984E-2</v>
      </c>
      <c r="W298" s="42">
        <v>2.5999999999999999E-3</v>
      </c>
      <c r="X298" s="42">
        <f t="shared" si="76"/>
        <v>2.245E-3</v>
      </c>
      <c r="Y298" s="42"/>
      <c r="Z298" s="42">
        <f t="shared" si="77"/>
        <v>9.7479000000000012E-4</v>
      </c>
      <c r="AA298" s="42">
        <f t="shared" si="78"/>
        <v>2.2449413700000004E-2</v>
      </c>
      <c r="AB298" s="25">
        <v>6.6E-4</v>
      </c>
      <c r="AC298" s="25">
        <f t="shared" si="79"/>
        <v>3.5500000000000001E-4</v>
      </c>
    </row>
    <row r="299" spans="1:29" s="15" customFormat="1">
      <c r="A299" s="18">
        <v>547</v>
      </c>
      <c r="B299" s="25">
        <v>6.0000000000000002E-5</v>
      </c>
      <c r="C299" s="38">
        <v>5.4000000000000003E-3</v>
      </c>
      <c r="D299" s="38">
        <f t="shared" si="64"/>
        <v>5.025E-3</v>
      </c>
      <c r="E299" s="38"/>
      <c r="F299" s="38">
        <f t="shared" si="65"/>
        <v>7.2778999999999986E-4</v>
      </c>
      <c r="G299" s="38">
        <f t="shared" si="66"/>
        <v>1.6761003699999999E-2</v>
      </c>
      <c r="H299" s="39">
        <v>5.1000000000000004E-3</v>
      </c>
      <c r="I299" s="39">
        <f t="shared" si="67"/>
        <v>4.725E-3</v>
      </c>
      <c r="J299" s="39"/>
      <c r="K299" s="39">
        <f t="shared" si="68"/>
        <v>1.8617899999999999E-3</v>
      </c>
      <c r="L299" s="39">
        <f t="shared" si="69"/>
        <v>4.2877023700000003E-2</v>
      </c>
      <c r="M299" s="40">
        <v>5.5999999999999999E-3</v>
      </c>
      <c r="N299" s="40">
        <f t="shared" si="70"/>
        <v>5.2249999999999996E-3</v>
      </c>
      <c r="O299" s="40"/>
      <c r="P299" s="40">
        <f t="shared" si="71"/>
        <v>1.6517899999999998E-3</v>
      </c>
      <c r="Q299" s="40">
        <f t="shared" si="72"/>
        <v>3.8040723699999994E-2</v>
      </c>
      <c r="R299" s="41">
        <v>4.7999999999999996E-3</v>
      </c>
      <c r="S299" s="41">
        <f t="shared" si="73"/>
        <v>4.4249999999999992E-3</v>
      </c>
      <c r="T299" s="41"/>
      <c r="U299" s="41">
        <f t="shared" si="74"/>
        <v>1.1767899999999992E-3</v>
      </c>
      <c r="V299" s="41">
        <f t="shared" si="75"/>
        <v>2.7101473699999983E-2</v>
      </c>
      <c r="W299" s="42">
        <v>2.5999999999999999E-3</v>
      </c>
      <c r="X299" s="42">
        <f t="shared" si="76"/>
        <v>2.225E-3</v>
      </c>
      <c r="Y299" s="42"/>
      <c r="Z299" s="42">
        <f t="shared" si="77"/>
        <v>9.5479000000000007E-4</v>
      </c>
      <c r="AA299" s="42">
        <f t="shared" si="78"/>
        <v>2.1988813700000002E-2</v>
      </c>
      <c r="AB299" s="25">
        <v>6.8999999999999997E-4</v>
      </c>
      <c r="AC299" s="25">
        <f t="shared" si="79"/>
        <v>3.7500000000000001E-4</v>
      </c>
    </row>
    <row r="300" spans="1:29" s="15" customFormat="1">
      <c r="A300" s="18">
        <v>548</v>
      </c>
      <c r="B300" s="25">
        <v>8.0000000000000007E-5</v>
      </c>
      <c r="C300" s="38">
        <v>5.4000000000000003E-3</v>
      </c>
      <c r="D300" s="38">
        <f t="shared" si="64"/>
        <v>5.0350000000000004E-3</v>
      </c>
      <c r="E300" s="38"/>
      <c r="F300" s="38">
        <f t="shared" si="65"/>
        <v>7.3779000000000032E-4</v>
      </c>
      <c r="G300" s="38">
        <f t="shared" si="66"/>
        <v>1.6991303700000009E-2</v>
      </c>
      <c r="H300" s="39">
        <v>5.1000000000000004E-3</v>
      </c>
      <c r="I300" s="39">
        <f t="shared" si="67"/>
        <v>4.7350000000000005E-3</v>
      </c>
      <c r="J300" s="39"/>
      <c r="K300" s="39">
        <f t="shared" si="68"/>
        <v>1.8717900000000003E-3</v>
      </c>
      <c r="L300" s="39">
        <f t="shared" si="69"/>
        <v>4.3107323700000012E-2</v>
      </c>
      <c r="M300" s="40">
        <v>5.7000000000000002E-3</v>
      </c>
      <c r="N300" s="40">
        <f t="shared" si="70"/>
        <v>5.3350000000000003E-3</v>
      </c>
      <c r="O300" s="40"/>
      <c r="P300" s="40">
        <f t="shared" si="71"/>
        <v>1.7617900000000005E-3</v>
      </c>
      <c r="Q300" s="40">
        <f t="shared" si="72"/>
        <v>4.057402370000001E-2</v>
      </c>
      <c r="R300" s="41">
        <v>4.7999999999999996E-3</v>
      </c>
      <c r="S300" s="41">
        <f t="shared" si="73"/>
        <v>4.4349999999999997E-3</v>
      </c>
      <c r="T300" s="41"/>
      <c r="U300" s="41">
        <f t="shared" si="74"/>
        <v>1.1867899999999996E-3</v>
      </c>
      <c r="V300" s="41">
        <f t="shared" si="75"/>
        <v>2.7331773699999992E-2</v>
      </c>
      <c r="W300" s="42">
        <v>2.5999999999999999E-3</v>
      </c>
      <c r="X300" s="42">
        <f t="shared" si="76"/>
        <v>2.235E-3</v>
      </c>
      <c r="Y300" s="42"/>
      <c r="Z300" s="42">
        <f t="shared" si="77"/>
        <v>9.6479000000000009E-4</v>
      </c>
      <c r="AA300" s="42">
        <f t="shared" si="78"/>
        <v>2.2219113700000005E-2</v>
      </c>
      <c r="AB300" s="25">
        <v>6.4999999999999997E-4</v>
      </c>
      <c r="AC300" s="25">
        <f t="shared" si="79"/>
        <v>3.6499999999999998E-4</v>
      </c>
    </row>
    <row r="301" spans="1:29" s="15" customFormat="1">
      <c r="A301" s="18">
        <v>549</v>
      </c>
      <c r="B301" s="25">
        <v>6.0000000000000002E-5</v>
      </c>
      <c r="C301" s="38">
        <v>5.3E-3</v>
      </c>
      <c r="D301" s="38">
        <f t="shared" si="64"/>
        <v>4.9550000000000002E-3</v>
      </c>
      <c r="E301" s="38"/>
      <c r="F301" s="38">
        <f t="shared" si="65"/>
        <v>6.5779000000000011E-4</v>
      </c>
      <c r="G301" s="38">
        <f t="shared" si="66"/>
        <v>1.5148903700000004E-2</v>
      </c>
      <c r="H301" s="39">
        <v>4.8999999999999998E-3</v>
      </c>
      <c r="I301" s="39">
        <f t="shared" si="67"/>
        <v>4.555E-3</v>
      </c>
      <c r="J301" s="39"/>
      <c r="K301" s="39">
        <f t="shared" si="68"/>
        <v>1.6917899999999999E-3</v>
      </c>
      <c r="L301" s="39">
        <f t="shared" si="69"/>
        <v>3.8961923699999998E-2</v>
      </c>
      <c r="M301" s="40">
        <v>5.4999999999999997E-3</v>
      </c>
      <c r="N301" s="40">
        <f t="shared" si="70"/>
        <v>5.1549999999999999E-3</v>
      </c>
      <c r="O301" s="40"/>
      <c r="P301" s="40">
        <f t="shared" si="71"/>
        <v>1.58179E-3</v>
      </c>
      <c r="Q301" s="40">
        <f t="shared" si="72"/>
        <v>3.6428623700000003E-2</v>
      </c>
      <c r="R301" s="41">
        <v>4.7000000000000002E-3</v>
      </c>
      <c r="S301" s="41">
        <f t="shared" si="73"/>
        <v>4.3550000000000004E-3</v>
      </c>
      <c r="T301" s="41"/>
      <c r="U301" s="41">
        <f t="shared" si="74"/>
        <v>1.1067900000000003E-3</v>
      </c>
      <c r="V301" s="41">
        <f t="shared" si="75"/>
        <v>2.5489373700000009E-2</v>
      </c>
      <c r="W301" s="42">
        <v>2.5999999999999999E-3</v>
      </c>
      <c r="X301" s="42">
        <f t="shared" si="76"/>
        <v>2.2550000000000001E-3</v>
      </c>
      <c r="Y301" s="42"/>
      <c r="Z301" s="42">
        <f t="shared" si="77"/>
        <v>9.8479000000000014E-4</v>
      </c>
      <c r="AA301" s="42">
        <f t="shared" si="78"/>
        <v>2.2679713700000003E-2</v>
      </c>
      <c r="AB301" s="25">
        <v>6.3000000000000003E-4</v>
      </c>
      <c r="AC301" s="25">
        <f t="shared" si="79"/>
        <v>3.4500000000000004E-4</v>
      </c>
    </row>
    <row r="302" spans="1:29" s="15" customFormat="1">
      <c r="A302" s="18">
        <v>550</v>
      </c>
      <c r="B302" s="25">
        <v>2.0000000000000002E-5</v>
      </c>
      <c r="C302" s="38">
        <v>5.3E-3</v>
      </c>
      <c r="D302" s="38">
        <f t="shared" si="64"/>
        <v>4.9750000000000003E-3</v>
      </c>
      <c r="E302" s="38"/>
      <c r="F302" s="38">
        <f t="shared" si="65"/>
        <v>6.7779000000000016E-4</v>
      </c>
      <c r="G302" s="38">
        <f t="shared" si="66"/>
        <v>1.5609503700000004E-2</v>
      </c>
      <c r="H302" s="39">
        <v>4.8999999999999998E-3</v>
      </c>
      <c r="I302" s="39">
        <f t="shared" si="67"/>
        <v>4.5750000000000001E-3</v>
      </c>
      <c r="J302" s="39"/>
      <c r="K302" s="39">
        <f t="shared" si="68"/>
        <v>1.7117899999999999E-3</v>
      </c>
      <c r="L302" s="39">
        <f t="shared" si="69"/>
        <v>3.9422523700000003E-2</v>
      </c>
      <c r="M302" s="40">
        <v>5.4000000000000003E-3</v>
      </c>
      <c r="N302" s="40">
        <f t="shared" si="70"/>
        <v>5.0750000000000005E-3</v>
      </c>
      <c r="O302" s="40"/>
      <c r="P302" s="40">
        <f t="shared" si="71"/>
        <v>1.5017900000000007E-3</v>
      </c>
      <c r="Q302" s="40">
        <f t="shared" si="72"/>
        <v>3.4586223700000016E-2</v>
      </c>
      <c r="R302" s="41">
        <v>4.5999999999999999E-3</v>
      </c>
      <c r="S302" s="41">
        <f t="shared" si="73"/>
        <v>4.2750000000000002E-3</v>
      </c>
      <c r="T302" s="41"/>
      <c r="U302" s="41">
        <f t="shared" si="74"/>
        <v>1.0267900000000001E-3</v>
      </c>
      <c r="V302" s="41">
        <f t="shared" si="75"/>
        <v>2.3646973700000004E-2</v>
      </c>
      <c r="W302" s="42">
        <v>2.3999999999999998E-3</v>
      </c>
      <c r="X302" s="42">
        <f t="shared" si="76"/>
        <v>2.0749999999999996E-3</v>
      </c>
      <c r="Y302" s="42"/>
      <c r="Z302" s="42">
        <f t="shared" si="77"/>
        <v>8.0478999999999967E-4</v>
      </c>
      <c r="AA302" s="42">
        <f t="shared" si="78"/>
        <v>1.8534313699999992E-2</v>
      </c>
      <c r="AB302" s="25">
        <v>6.3000000000000003E-4</v>
      </c>
      <c r="AC302" s="25">
        <f t="shared" si="79"/>
        <v>3.2500000000000004E-4</v>
      </c>
    </row>
    <row r="303" spans="1:29" s="15" customFormat="1">
      <c r="A303" s="18">
        <v>551</v>
      </c>
      <c r="B303" s="25">
        <v>2.0000000000000002E-5</v>
      </c>
      <c r="C303" s="38">
        <v>5.3E-3</v>
      </c>
      <c r="D303" s="38">
        <f t="shared" si="64"/>
        <v>4.9499999999999995E-3</v>
      </c>
      <c r="E303" s="38"/>
      <c r="F303" s="38">
        <f t="shared" si="65"/>
        <v>6.5278999999999945E-4</v>
      </c>
      <c r="G303" s="38">
        <f t="shared" si="66"/>
        <v>1.5033753699999987E-2</v>
      </c>
      <c r="H303" s="39">
        <v>5.0000000000000001E-3</v>
      </c>
      <c r="I303" s="39">
        <f t="shared" si="67"/>
        <v>4.6499999999999996E-3</v>
      </c>
      <c r="J303" s="39"/>
      <c r="K303" s="39">
        <f t="shared" si="68"/>
        <v>1.7867899999999995E-3</v>
      </c>
      <c r="L303" s="39">
        <f t="shared" si="69"/>
        <v>4.1149773699999989E-2</v>
      </c>
      <c r="M303" s="40">
        <v>5.4999999999999997E-3</v>
      </c>
      <c r="N303" s="40">
        <f t="shared" si="70"/>
        <v>5.1500000000000001E-3</v>
      </c>
      <c r="O303" s="40"/>
      <c r="P303" s="40">
        <f t="shared" si="71"/>
        <v>1.5767900000000002E-3</v>
      </c>
      <c r="Q303" s="40">
        <f t="shared" si="72"/>
        <v>3.6313473700000008E-2</v>
      </c>
      <c r="R303" s="41">
        <v>4.7999999999999996E-3</v>
      </c>
      <c r="S303" s="41">
        <f t="shared" si="73"/>
        <v>4.4499999999999991E-3</v>
      </c>
      <c r="T303" s="41"/>
      <c r="U303" s="41">
        <f t="shared" si="74"/>
        <v>1.201789999999999E-3</v>
      </c>
      <c r="V303" s="41">
        <f t="shared" si="75"/>
        <v>2.7677223699999979E-2</v>
      </c>
      <c r="W303" s="42">
        <v>2.5999999999999999E-3</v>
      </c>
      <c r="X303" s="42">
        <f t="shared" si="76"/>
        <v>2.2499999999999998E-3</v>
      </c>
      <c r="Y303" s="42"/>
      <c r="Z303" s="42">
        <f t="shared" si="77"/>
        <v>9.7978999999999991E-4</v>
      </c>
      <c r="AA303" s="42">
        <f t="shared" si="78"/>
        <v>2.2564563699999998E-2</v>
      </c>
      <c r="AB303" s="25">
        <v>6.8000000000000005E-4</v>
      </c>
      <c r="AC303" s="25">
        <f t="shared" si="79"/>
        <v>3.5000000000000005E-4</v>
      </c>
    </row>
    <row r="304" spans="1:29" s="15" customFormat="1">
      <c r="A304" s="18">
        <v>552</v>
      </c>
      <c r="B304" s="25">
        <v>1.2999999999999999E-4</v>
      </c>
      <c r="C304" s="38">
        <v>5.4000000000000003E-3</v>
      </c>
      <c r="D304" s="38">
        <f t="shared" si="64"/>
        <v>4.9849999999999998E-3</v>
      </c>
      <c r="E304" s="38"/>
      <c r="F304" s="38">
        <f t="shared" si="65"/>
        <v>6.8778999999999976E-4</v>
      </c>
      <c r="G304" s="38">
        <f t="shared" si="66"/>
        <v>1.5839803699999995E-2</v>
      </c>
      <c r="H304" s="39">
        <v>5.0000000000000001E-3</v>
      </c>
      <c r="I304" s="39">
        <f t="shared" si="67"/>
        <v>4.5850000000000005E-3</v>
      </c>
      <c r="J304" s="39"/>
      <c r="K304" s="39">
        <f t="shared" si="68"/>
        <v>1.7217900000000004E-3</v>
      </c>
      <c r="L304" s="39">
        <f t="shared" si="69"/>
        <v>3.9652823700000013E-2</v>
      </c>
      <c r="M304" s="40">
        <v>5.4999999999999997E-3</v>
      </c>
      <c r="N304" s="40">
        <f t="shared" si="70"/>
        <v>5.0849999999999992E-3</v>
      </c>
      <c r="O304" s="40"/>
      <c r="P304" s="40">
        <f t="shared" si="71"/>
        <v>1.5117899999999994E-3</v>
      </c>
      <c r="Q304" s="40">
        <f t="shared" si="72"/>
        <v>3.4816523699999991E-2</v>
      </c>
      <c r="R304" s="41">
        <v>4.7000000000000002E-3</v>
      </c>
      <c r="S304" s="41">
        <f t="shared" si="73"/>
        <v>4.2850000000000006E-3</v>
      </c>
      <c r="T304" s="41"/>
      <c r="U304" s="41">
        <f t="shared" si="74"/>
        <v>1.0367900000000005E-3</v>
      </c>
      <c r="V304" s="41">
        <f t="shared" si="75"/>
        <v>2.3877273700000014E-2</v>
      </c>
      <c r="W304" s="42">
        <v>2.5000000000000001E-3</v>
      </c>
      <c r="X304" s="42">
        <f t="shared" si="76"/>
        <v>2.085E-3</v>
      </c>
      <c r="Y304" s="42"/>
      <c r="Z304" s="42">
        <f t="shared" si="77"/>
        <v>8.1479000000000013E-4</v>
      </c>
      <c r="AA304" s="42">
        <f t="shared" si="78"/>
        <v>1.8764613700000005E-2</v>
      </c>
      <c r="AB304" s="25">
        <v>6.9999999999999999E-4</v>
      </c>
      <c r="AC304" s="25">
        <f t="shared" si="79"/>
        <v>4.15E-4</v>
      </c>
    </row>
    <row r="305" spans="1:29" s="15" customFormat="1">
      <c r="A305" s="18">
        <v>553</v>
      </c>
      <c r="B305" s="25">
        <v>6.0000000000000002E-5</v>
      </c>
      <c r="C305" s="38">
        <v>5.3E-3</v>
      </c>
      <c r="D305" s="38">
        <f t="shared" si="64"/>
        <v>4.9300000000000004E-3</v>
      </c>
      <c r="E305" s="38"/>
      <c r="F305" s="38">
        <f t="shared" si="65"/>
        <v>6.3279000000000026E-4</v>
      </c>
      <c r="G305" s="38">
        <f t="shared" si="66"/>
        <v>1.4573153700000006E-2</v>
      </c>
      <c r="H305" s="39">
        <v>4.8999999999999998E-3</v>
      </c>
      <c r="I305" s="39">
        <f t="shared" si="67"/>
        <v>4.5300000000000002E-3</v>
      </c>
      <c r="J305" s="39"/>
      <c r="K305" s="39">
        <f t="shared" si="68"/>
        <v>1.66679E-3</v>
      </c>
      <c r="L305" s="39">
        <f t="shared" si="69"/>
        <v>3.8386173700000005E-2</v>
      </c>
      <c r="M305" s="40">
        <v>5.4999999999999997E-3</v>
      </c>
      <c r="N305" s="40">
        <f t="shared" si="70"/>
        <v>5.13E-3</v>
      </c>
      <c r="O305" s="40"/>
      <c r="P305" s="40">
        <f t="shared" si="71"/>
        <v>1.5567900000000002E-3</v>
      </c>
      <c r="Q305" s="40">
        <f t="shared" si="72"/>
        <v>3.5852873700000003E-2</v>
      </c>
      <c r="R305" s="41">
        <v>4.7000000000000002E-3</v>
      </c>
      <c r="S305" s="41">
        <f t="shared" si="73"/>
        <v>4.3300000000000005E-3</v>
      </c>
      <c r="T305" s="41"/>
      <c r="U305" s="41">
        <f t="shared" si="74"/>
        <v>1.0817900000000004E-3</v>
      </c>
      <c r="V305" s="41">
        <f t="shared" si="75"/>
        <v>2.4913623700000012E-2</v>
      </c>
      <c r="W305" s="42">
        <v>2.5000000000000001E-3</v>
      </c>
      <c r="X305" s="42">
        <f t="shared" si="76"/>
        <v>2.1299999999999999E-3</v>
      </c>
      <c r="Y305" s="42"/>
      <c r="Z305" s="42">
        <f t="shared" si="77"/>
        <v>8.5979000000000003E-4</v>
      </c>
      <c r="AA305" s="42">
        <f t="shared" si="78"/>
        <v>1.98009637E-2</v>
      </c>
      <c r="AB305" s="25">
        <v>6.8000000000000005E-4</v>
      </c>
      <c r="AC305" s="25">
        <f t="shared" si="79"/>
        <v>3.7000000000000005E-4</v>
      </c>
    </row>
    <row r="306" spans="1:29" s="15" customFormat="1">
      <c r="A306" s="18">
        <v>554</v>
      </c>
      <c r="B306" s="25">
        <v>1.2E-4</v>
      </c>
      <c r="C306" s="38">
        <v>5.4000000000000003E-3</v>
      </c>
      <c r="D306" s="38">
        <f t="shared" si="64"/>
        <v>5.0000000000000001E-3</v>
      </c>
      <c r="E306" s="38"/>
      <c r="F306" s="38">
        <f t="shared" si="65"/>
        <v>7.0279000000000001E-4</v>
      </c>
      <c r="G306" s="38">
        <f t="shared" si="66"/>
        <v>1.6185253700000003E-2</v>
      </c>
      <c r="H306" s="39">
        <v>5.0000000000000001E-3</v>
      </c>
      <c r="I306" s="39">
        <f t="shared" si="67"/>
        <v>4.5999999999999999E-3</v>
      </c>
      <c r="J306" s="39"/>
      <c r="K306" s="39">
        <f t="shared" si="68"/>
        <v>1.7367899999999998E-3</v>
      </c>
      <c r="L306" s="39">
        <f t="shared" si="69"/>
        <v>3.9998273699999996E-2</v>
      </c>
      <c r="M306" s="40">
        <v>5.5999999999999999E-3</v>
      </c>
      <c r="N306" s="40">
        <f t="shared" si="70"/>
        <v>5.1999999999999998E-3</v>
      </c>
      <c r="O306" s="40"/>
      <c r="P306" s="40">
        <f t="shared" si="71"/>
        <v>1.6267899999999999E-3</v>
      </c>
      <c r="Q306" s="40">
        <f t="shared" si="72"/>
        <v>3.7464973700000001E-2</v>
      </c>
      <c r="R306" s="41">
        <v>4.7000000000000002E-3</v>
      </c>
      <c r="S306" s="41">
        <f t="shared" si="73"/>
        <v>4.3E-3</v>
      </c>
      <c r="T306" s="41"/>
      <c r="U306" s="41">
        <f t="shared" si="74"/>
        <v>1.0517899999999999E-3</v>
      </c>
      <c r="V306" s="41">
        <f t="shared" si="75"/>
        <v>2.42227237E-2</v>
      </c>
      <c r="W306" s="42">
        <v>2.5999999999999999E-3</v>
      </c>
      <c r="X306" s="42">
        <f t="shared" si="76"/>
        <v>2.1999999999999997E-3</v>
      </c>
      <c r="Y306" s="42"/>
      <c r="Z306" s="42">
        <f t="shared" si="77"/>
        <v>9.2978999999999978E-4</v>
      </c>
      <c r="AA306" s="42">
        <f t="shared" si="78"/>
        <v>2.1413063699999995E-2</v>
      </c>
      <c r="AB306" s="25">
        <v>6.8000000000000005E-4</v>
      </c>
      <c r="AC306" s="25">
        <f t="shared" si="79"/>
        <v>4.0000000000000002E-4</v>
      </c>
    </row>
    <row r="307" spans="1:29" s="15" customFormat="1">
      <c r="A307" s="18">
        <v>555</v>
      </c>
      <c r="B307" s="25">
        <v>2.0000000000000002E-5</v>
      </c>
      <c r="C307" s="38">
        <v>5.3E-3</v>
      </c>
      <c r="D307" s="38">
        <f t="shared" si="64"/>
        <v>4.9849999999999998E-3</v>
      </c>
      <c r="E307" s="38"/>
      <c r="F307" s="38">
        <f t="shared" si="65"/>
        <v>6.8778999999999976E-4</v>
      </c>
      <c r="G307" s="38">
        <f t="shared" si="66"/>
        <v>1.5839803699999995E-2</v>
      </c>
      <c r="H307" s="39">
        <v>4.8999999999999998E-3</v>
      </c>
      <c r="I307" s="39">
        <f t="shared" si="67"/>
        <v>4.5849999999999997E-3</v>
      </c>
      <c r="J307" s="39"/>
      <c r="K307" s="39">
        <f t="shared" si="68"/>
        <v>1.7217899999999995E-3</v>
      </c>
      <c r="L307" s="39">
        <f t="shared" si="69"/>
        <v>3.9652823699999992E-2</v>
      </c>
      <c r="M307" s="40">
        <v>5.4000000000000003E-3</v>
      </c>
      <c r="N307" s="40">
        <f t="shared" si="70"/>
        <v>5.0850000000000001E-3</v>
      </c>
      <c r="O307" s="40"/>
      <c r="P307" s="40">
        <f t="shared" si="71"/>
        <v>1.5117900000000003E-3</v>
      </c>
      <c r="Q307" s="40">
        <f t="shared" si="72"/>
        <v>3.4816523700000011E-2</v>
      </c>
      <c r="R307" s="41">
        <v>4.7000000000000002E-3</v>
      </c>
      <c r="S307" s="41">
        <f t="shared" si="73"/>
        <v>4.385E-3</v>
      </c>
      <c r="T307" s="41"/>
      <c r="U307" s="41">
        <f t="shared" si="74"/>
        <v>1.1367899999999999E-3</v>
      </c>
      <c r="V307" s="41">
        <f t="shared" si="75"/>
        <v>2.6180273699999999E-2</v>
      </c>
      <c r="W307" s="42">
        <v>2.5999999999999999E-3</v>
      </c>
      <c r="X307" s="42">
        <f t="shared" si="76"/>
        <v>2.2849999999999997E-3</v>
      </c>
      <c r="Y307" s="42"/>
      <c r="Z307" s="42">
        <f t="shared" si="77"/>
        <v>1.0147899999999998E-3</v>
      </c>
      <c r="AA307" s="42">
        <f t="shared" si="78"/>
        <v>2.3370613699999997E-2</v>
      </c>
      <c r="AB307" s="25">
        <v>6.0999999999999997E-4</v>
      </c>
      <c r="AC307" s="25">
        <f t="shared" si="79"/>
        <v>3.1500000000000001E-4</v>
      </c>
    </row>
    <row r="308" spans="1:29" s="15" customFormat="1">
      <c r="A308" s="18">
        <v>556</v>
      </c>
      <c r="B308" s="25">
        <v>1E-4</v>
      </c>
      <c r="C308" s="38">
        <v>5.4000000000000003E-3</v>
      </c>
      <c r="D308" s="38">
        <f t="shared" si="64"/>
        <v>5.0300000000000006E-3</v>
      </c>
      <c r="E308" s="38"/>
      <c r="F308" s="38">
        <f t="shared" si="65"/>
        <v>7.3279000000000052E-4</v>
      </c>
      <c r="G308" s="38">
        <f t="shared" si="66"/>
        <v>1.6876153700000014E-2</v>
      </c>
      <c r="H308" s="39">
        <v>4.8999999999999998E-3</v>
      </c>
      <c r="I308" s="39">
        <f t="shared" si="67"/>
        <v>4.5300000000000002E-3</v>
      </c>
      <c r="J308" s="39"/>
      <c r="K308" s="39">
        <f t="shared" si="68"/>
        <v>1.66679E-3</v>
      </c>
      <c r="L308" s="39">
        <f t="shared" si="69"/>
        <v>3.8386173700000005E-2</v>
      </c>
      <c r="M308" s="40">
        <v>5.4000000000000003E-3</v>
      </c>
      <c r="N308" s="40">
        <f t="shared" si="70"/>
        <v>5.0300000000000006E-3</v>
      </c>
      <c r="O308" s="40"/>
      <c r="P308" s="40">
        <f t="shared" si="71"/>
        <v>1.4567900000000008E-3</v>
      </c>
      <c r="Q308" s="40">
        <f t="shared" si="72"/>
        <v>3.3549873700000017E-2</v>
      </c>
      <c r="R308" s="41">
        <v>4.7000000000000002E-3</v>
      </c>
      <c r="S308" s="41">
        <f t="shared" si="73"/>
        <v>4.3300000000000005E-3</v>
      </c>
      <c r="T308" s="41"/>
      <c r="U308" s="41">
        <f t="shared" si="74"/>
        <v>1.0817900000000004E-3</v>
      </c>
      <c r="V308" s="41">
        <f t="shared" si="75"/>
        <v>2.4913623700000012E-2</v>
      </c>
      <c r="W308" s="42">
        <v>2.5999999999999999E-3</v>
      </c>
      <c r="X308" s="42">
        <f t="shared" si="76"/>
        <v>2.2299999999999998E-3</v>
      </c>
      <c r="Y308" s="42"/>
      <c r="Z308" s="42">
        <f t="shared" si="77"/>
        <v>9.5978999999999986E-4</v>
      </c>
      <c r="AA308" s="42">
        <f t="shared" si="78"/>
        <v>2.2103963699999996E-2</v>
      </c>
      <c r="AB308" s="25">
        <v>6.4000000000000005E-4</v>
      </c>
      <c r="AC308" s="25">
        <f t="shared" si="79"/>
        <v>3.7000000000000005E-4</v>
      </c>
    </row>
    <row r="309" spans="1:29" s="15" customFormat="1">
      <c r="A309" s="18">
        <v>557</v>
      </c>
      <c r="B309" s="25">
        <v>4.0000000000000003E-5</v>
      </c>
      <c r="C309" s="38">
        <v>5.3E-3</v>
      </c>
      <c r="D309" s="38">
        <f t="shared" si="64"/>
        <v>4.9249999999999997E-3</v>
      </c>
      <c r="E309" s="38"/>
      <c r="F309" s="38">
        <f t="shared" si="65"/>
        <v>6.277899999999996E-4</v>
      </c>
      <c r="G309" s="38">
        <f t="shared" si="66"/>
        <v>1.4458003699999991E-2</v>
      </c>
      <c r="H309" s="39">
        <v>4.7999999999999996E-3</v>
      </c>
      <c r="I309" s="39">
        <f t="shared" si="67"/>
        <v>4.4249999999999992E-3</v>
      </c>
      <c r="J309" s="39"/>
      <c r="K309" s="39">
        <f t="shared" si="68"/>
        <v>1.5617899999999991E-3</v>
      </c>
      <c r="L309" s="39">
        <f t="shared" si="69"/>
        <v>3.5968023699999983E-2</v>
      </c>
      <c r="M309" s="40">
        <v>5.4000000000000003E-3</v>
      </c>
      <c r="N309" s="40">
        <f t="shared" si="70"/>
        <v>5.025E-3</v>
      </c>
      <c r="O309" s="40"/>
      <c r="P309" s="40">
        <f t="shared" si="71"/>
        <v>1.4517900000000001E-3</v>
      </c>
      <c r="Q309" s="40">
        <f t="shared" si="72"/>
        <v>3.3434723700000002E-2</v>
      </c>
      <c r="R309" s="41">
        <v>4.5999999999999999E-3</v>
      </c>
      <c r="S309" s="41">
        <f t="shared" si="73"/>
        <v>4.2249999999999996E-3</v>
      </c>
      <c r="T309" s="41"/>
      <c r="U309" s="41">
        <f t="shared" si="74"/>
        <v>9.7678999999999952E-4</v>
      </c>
      <c r="V309" s="41">
        <f t="shared" si="75"/>
        <v>2.249547369999999E-2</v>
      </c>
      <c r="W309" s="42">
        <v>2.5000000000000001E-3</v>
      </c>
      <c r="X309" s="42">
        <f t="shared" si="76"/>
        <v>2.1250000000000002E-3</v>
      </c>
      <c r="Y309" s="42"/>
      <c r="Z309" s="42">
        <f t="shared" si="77"/>
        <v>8.5479000000000024E-4</v>
      </c>
      <c r="AA309" s="42">
        <f t="shared" si="78"/>
        <v>1.9685813700000006E-2</v>
      </c>
      <c r="AB309" s="25">
        <v>7.1000000000000002E-4</v>
      </c>
      <c r="AC309" s="25">
        <f t="shared" si="79"/>
        <v>3.7500000000000001E-4</v>
      </c>
    </row>
    <row r="310" spans="1:29" s="15" customFormat="1">
      <c r="A310" s="18">
        <v>558</v>
      </c>
      <c r="B310" s="25">
        <v>1.4999999999999999E-4</v>
      </c>
      <c r="C310" s="38">
        <v>5.4000000000000003E-3</v>
      </c>
      <c r="D310" s="38">
        <f t="shared" si="64"/>
        <v>4.9650000000000007E-3</v>
      </c>
      <c r="E310" s="38"/>
      <c r="F310" s="38">
        <f t="shared" si="65"/>
        <v>6.6779000000000057E-4</v>
      </c>
      <c r="G310" s="38">
        <f t="shared" si="66"/>
        <v>1.5379203700000014E-2</v>
      </c>
      <c r="H310" s="39">
        <v>4.7999999999999996E-3</v>
      </c>
      <c r="I310" s="39">
        <f t="shared" si="67"/>
        <v>4.365E-3</v>
      </c>
      <c r="J310" s="39"/>
      <c r="K310" s="39">
        <f t="shared" si="68"/>
        <v>1.5017899999999998E-3</v>
      </c>
      <c r="L310" s="39">
        <f t="shared" si="69"/>
        <v>3.4586223699999995E-2</v>
      </c>
      <c r="M310" s="40">
        <v>5.4000000000000003E-3</v>
      </c>
      <c r="N310" s="40">
        <f t="shared" si="70"/>
        <v>4.9650000000000007E-3</v>
      </c>
      <c r="O310" s="40"/>
      <c r="P310" s="40">
        <f t="shared" si="71"/>
        <v>1.3917900000000008E-3</v>
      </c>
      <c r="Q310" s="40">
        <f t="shared" si="72"/>
        <v>3.205292370000002E-2</v>
      </c>
      <c r="R310" s="41">
        <v>4.5999999999999999E-3</v>
      </c>
      <c r="S310" s="41">
        <f t="shared" si="73"/>
        <v>4.1650000000000003E-3</v>
      </c>
      <c r="T310" s="41"/>
      <c r="U310" s="41">
        <f t="shared" si="74"/>
        <v>9.1679000000000023E-4</v>
      </c>
      <c r="V310" s="41">
        <f t="shared" si="75"/>
        <v>2.1113673700000005E-2</v>
      </c>
      <c r="W310" s="42">
        <v>2.5000000000000001E-3</v>
      </c>
      <c r="X310" s="42">
        <f t="shared" si="76"/>
        <v>2.065E-3</v>
      </c>
      <c r="Y310" s="42"/>
      <c r="Z310" s="42">
        <f t="shared" si="77"/>
        <v>7.9479000000000008E-4</v>
      </c>
      <c r="AA310" s="42">
        <f t="shared" si="78"/>
        <v>1.8304013700000003E-2</v>
      </c>
      <c r="AB310" s="25">
        <v>7.2000000000000005E-4</v>
      </c>
      <c r="AC310" s="25">
        <f t="shared" si="79"/>
        <v>4.35E-4</v>
      </c>
    </row>
    <row r="311" spans="1:29" s="15" customFormat="1">
      <c r="A311" s="18">
        <v>559</v>
      </c>
      <c r="B311" s="25">
        <v>9.0000000000000006E-5</v>
      </c>
      <c r="C311" s="38">
        <v>5.1999999999999998E-3</v>
      </c>
      <c r="D311" s="38">
        <f t="shared" si="64"/>
        <v>4.7949999999999998E-3</v>
      </c>
      <c r="E311" s="38"/>
      <c r="F311" s="38">
        <f t="shared" si="65"/>
        <v>4.9778999999999969E-4</v>
      </c>
      <c r="G311" s="38">
        <f t="shared" si="66"/>
        <v>1.1464103699999994E-2</v>
      </c>
      <c r="H311" s="39">
        <v>4.7999999999999996E-3</v>
      </c>
      <c r="I311" s="39">
        <f t="shared" si="67"/>
        <v>4.3949999999999996E-3</v>
      </c>
      <c r="J311" s="39"/>
      <c r="K311" s="39">
        <f t="shared" si="68"/>
        <v>1.5317899999999995E-3</v>
      </c>
      <c r="L311" s="39">
        <f t="shared" si="69"/>
        <v>3.5277123699999989E-2</v>
      </c>
      <c r="M311" s="40">
        <v>5.4999999999999997E-3</v>
      </c>
      <c r="N311" s="40">
        <f t="shared" si="70"/>
        <v>5.0949999999999997E-3</v>
      </c>
      <c r="O311" s="40"/>
      <c r="P311" s="40">
        <f t="shared" si="71"/>
        <v>1.5217899999999999E-3</v>
      </c>
      <c r="Q311" s="40">
        <f t="shared" si="72"/>
        <v>3.50468237E-2</v>
      </c>
      <c r="R311" s="41">
        <v>4.5999999999999999E-3</v>
      </c>
      <c r="S311" s="41">
        <f t="shared" si="73"/>
        <v>4.1949999999999999E-3</v>
      </c>
      <c r="T311" s="41"/>
      <c r="U311" s="41">
        <f t="shared" si="74"/>
        <v>9.4678999999999987E-4</v>
      </c>
      <c r="V311" s="41">
        <f t="shared" si="75"/>
        <v>2.18045737E-2</v>
      </c>
      <c r="W311" s="42">
        <v>2.3999999999999998E-3</v>
      </c>
      <c r="X311" s="42">
        <f t="shared" si="76"/>
        <v>1.9949999999999998E-3</v>
      </c>
      <c r="Y311" s="42"/>
      <c r="Z311" s="42">
        <f t="shared" si="77"/>
        <v>7.247899999999999E-4</v>
      </c>
      <c r="AA311" s="42">
        <f t="shared" si="78"/>
        <v>1.6691913699999998E-2</v>
      </c>
      <c r="AB311" s="25">
        <v>7.2000000000000005E-4</v>
      </c>
      <c r="AC311" s="25">
        <f t="shared" si="79"/>
        <v>4.0500000000000003E-4</v>
      </c>
    </row>
    <row r="312" spans="1:29" s="15" customFormat="1">
      <c r="A312" s="18">
        <v>560</v>
      </c>
      <c r="B312" s="25">
        <v>1.4999999999999999E-4</v>
      </c>
      <c r="C312" s="38">
        <v>5.3E-3</v>
      </c>
      <c r="D312" s="38">
        <f t="shared" si="64"/>
        <v>4.875E-3</v>
      </c>
      <c r="E312" s="38"/>
      <c r="F312" s="38">
        <f t="shared" si="65"/>
        <v>5.777899999999999E-4</v>
      </c>
      <c r="G312" s="38">
        <f t="shared" si="66"/>
        <v>1.3306503699999998E-2</v>
      </c>
      <c r="H312" s="39">
        <v>4.4999999999999997E-3</v>
      </c>
      <c r="I312" s="39">
        <f t="shared" si="67"/>
        <v>4.0749999999999996E-3</v>
      </c>
      <c r="J312" s="39"/>
      <c r="K312" s="39">
        <f t="shared" si="68"/>
        <v>1.2117899999999995E-3</v>
      </c>
      <c r="L312" s="39">
        <f t="shared" si="69"/>
        <v>2.7907523699999989E-2</v>
      </c>
      <c r="M312" s="40">
        <v>4.8999999999999998E-3</v>
      </c>
      <c r="N312" s="40">
        <f t="shared" si="70"/>
        <v>4.4749999999999998E-3</v>
      </c>
      <c r="O312" s="40"/>
      <c r="P312" s="40">
        <f t="shared" si="71"/>
        <v>9.0178999999999997E-4</v>
      </c>
      <c r="Q312" s="40">
        <f t="shared" si="72"/>
        <v>2.0768223700000001E-2</v>
      </c>
      <c r="R312" s="41">
        <v>4.3E-3</v>
      </c>
      <c r="S312" s="41">
        <f t="shared" si="73"/>
        <v>3.875E-3</v>
      </c>
      <c r="T312" s="41"/>
      <c r="U312" s="41">
        <f t="shared" si="74"/>
        <v>6.267899999999999E-4</v>
      </c>
      <c r="V312" s="41">
        <f t="shared" si="75"/>
        <v>1.4434973699999999E-2</v>
      </c>
      <c r="W312" s="42">
        <v>2.5000000000000001E-3</v>
      </c>
      <c r="X312" s="42">
        <f t="shared" si="76"/>
        <v>2.075E-3</v>
      </c>
      <c r="Y312" s="42"/>
      <c r="Z312" s="42">
        <f t="shared" si="77"/>
        <v>8.0479000000000011E-4</v>
      </c>
      <c r="AA312" s="42">
        <f t="shared" si="78"/>
        <v>1.8534313700000003E-2</v>
      </c>
      <c r="AB312" s="25">
        <v>6.9999999999999999E-4</v>
      </c>
      <c r="AC312" s="25">
        <f t="shared" si="79"/>
        <v>4.2499999999999998E-4</v>
      </c>
    </row>
    <row r="313" spans="1:29" s="15" customFormat="1">
      <c r="A313" s="18">
        <v>561</v>
      </c>
      <c r="B313" s="25">
        <v>9.0000000000000006E-5</v>
      </c>
      <c r="C313" s="38">
        <v>5.1999999999999998E-3</v>
      </c>
      <c r="D313" s="38">
        <f t="shared" si="64"/>
        <v>4.8149999999999998E-3</v>
      </c>
      <c r="E313" s="38"/>
      <c r="F313" s="38">
        <f t="shared" si="65"/>
        <v>5.1778999999999974E-4</v>
      </c>
      <c r="G313" s="38">
        <f t="shared" si="66"/>
        <v>1.1924703699999996E-2</v>
      </c>
      <c r="H313" s="39">
        <v>4.7000000000000002E-3</v>
      </c>
      <c r="I313" s="39">
        <f t="shared" si="67"/>
        <v>4.3150000000000003E-3</v>
      </c>
      <c r="J313" s="39"/>
      <c r="K313" s="39">
        <f t="shared" si="68"/>
        <v>1.4517900000000001E-3</v>
      </c>
      <c r="L313" s="39">
        <f t="shared" si="69"/>
        <v>3.3434723700000002E-2</v>
      </c>
      <c r="M313" s="40">
        <v>5.4999999999999997E-3</v>
      </c>
      <c r="N313" s="40">
        <f t="shared" si="70"/>
        <v>5.1149999999999998E-3</v>
      </c>
      <c r="O313" s="40"/>
      <c r="P313" s="40">
        <f t="shared" si="71"/>
        <v>1.5417899999999999E-3</v>
      </c>
      <c r="Q313" s="40">
        <f t="shared" si="72"/>
        <v>3.5507423699999999E-2</v>
      </c>
      <c r="R313" s="41">
        <v>4.5999999999999999E-3</v>
      </c>
      <c r="S313" s="41">
        <f t="shared" si="73"/>
        <v>4.215E-3</v>
      </c>
      <c r="T313" s="41"/>
      <c r="U313" s="41">
        <f t="shared" si="74"/>
        <v>9.6678999999999992E-4</v>
      </c>
      <c r="V313" s="41">
        <f t="shared" si="75"/>
        <v>2.2265173699999998E-2</v>
      </c>
      <c r="W313" s="42">
        <v>2.3E-3</v>
      </c>
      <c r="X313" s="42">
        <f t="shared" si="76"/>
        <v>1.915E-3</v>
      </c>
      <c r="Y313" s="42"/>
      <c r="Z313" s="42">
        <f t="shared" si="77"/>
        <v>6.4479000000000012E-4</v>
      </c>
      <c r="AA313" s="42">
        <f t="shared" si="78"/>
        <v>1.4849513700000004E-2</v>
      </c>
      <c r="AB313" s="25">
        <v>6.8000000000000005E-4</v>
      </c>
      <c r="AC313" s="25">
        <f t="shared" si="79"/>
        <v>3.8500000000000003E-4</v>
      </c>
    </row>
    <row r="314" spans="1:29" s="15" customFormat="1">
      <c r="A314" s="18">
        <v>562</v>
      </c>
      <c r="B314" s="25">
        <v>9.0000000000000006E-5</v>
      </c>
      <c r="C314" s="38">
        <v>5.3E-3</v>
      </c>
      <c r="D314" s="38">
        <f t="shared" si="64"/>
        <v>4.9399999999999999E-3</v>
      </c>
      <c r="E314" s="38"/>
      <c r="F314" s="38">
        <f t="shared" si="65"/>
        <v>6.4278999999999985E-4</v>
      </c>
      <c r="G314" s="38">
        <f t="shared" si="66"/>
        <v>1.4803453699999997E-2</v>
      </c>
      <c r="H314" s="39">
        <v>4.5999999999999999E-3</v>
      </c>
      <c r="I314" s="39">
        <f t="shared" si="67"/>
        <v>4.2399999999999998E-3</v>
      </c>
      <c r="J314" s="39"/>
      <c r="K314" s="39">
        <f t="shared" si="68"/>
        <v>1.3767899999999997E-3</v>
      </c>
      <c r="L314" s="39">
        <f t="shared" si="69"/>
        <v>3.1707473699999995E-2</v>
      </c>
      <c r="M314" s="40">
        <v>5.1000000000000004E-3</v>
      </c>
      <c r="N314" s="40">
        <f t="shared" si="70"/>
        <v>4.7400000000000003E-3</v>
      </c>
      <c r="O314" s="40"/>
      <c r="P314" s="40">
        <f t="shared" si="71"/>
        <v>1.1667900000000004E-3</v>
      </c>
      <c r="Q314" s="40">
        <f t="shared" si="72"/>
        <v>2.6871173700000011E-2</v>
      </c>
      <c r="R314" s="41">
        <v>4.5999999999999999E-3</v>
      </c>
      <c r="S314" s="41">
        <f t="shared" si="73"/>
        <v>4.2399999999999998E-3</v>
      </c>
      <c r="T314" s="41"/>
      <c r="U314" s="41">
        <f t="shared" si="74"/>
        <v>9.9178999999999977E-4</v>
      </c>
      <c r="V314" s="41">
        <f t="shared" si="75"/>
        <v>2.2840923699999995E-2</v>
      </c>
      <c r="W314" s="42">
        <v>2.3999999999999998E-3</v>
      </c>
      <c r="X314" s="42">
        <f t="shared" si="76"/>
        <v>2.0399999999999997E-3</v>
      </c>
      <c r="Y314" s="42"/>
      <c r="Z314" s="42">
        <f t="shared" si="77"/>
        <v>7.697899999999998E-4</v>
      </c>
      <c r="AA314" s="42">
        <f t="shared" si="78"/>
        <v>1.7728263699999997E-2</v>
      </c>
      <c r="AB314" s="25">
        <v>6.3000000000000003E-4</v>
      </c>
      <c r="AC314" s="25">
        <f t="shared" si="79"/>
        <v>3.6000000000000002E-4</v>
      </c>
    </row>
    <row r="315" spans="1:29" s="15" customFormat="1">
      <c r="A315" s="18">
        <v>563</v>
      </c>
      <c r="B315" s="25">
        <v>8.0000000000000007E-5</v>
      </c>
      <c r="C315" s="38">
        <v>5.1999999999999998E-3</v>
      </c>
      <c r="D315" s="38">
        <f t="shared" si="64"/>
        <v>4.8249999999999994E-3</v>
      </c>
      <c r="E315" s="38"/>
      <c r="F315" s="38">
        <f t="shared" si="65"/>
        <v>5.2778999999999934E-4</v>
      </c>
      <c r="G315" s="38">
        <f t="shared" si="66"/>
        <v>1.2155003699999986E-2</v>
      </c>
      <c r="H315" s="39">
        <v>4.5999999999999999E-3</v>
      </c>
      <c r="I315" s="39">
        <f t="shared" si="67"/>
        <v>4.2249999999999996E-3</v>
      </c>
      <c r="J315" s="39"/>
      <c r="K315" s="39">
        <f t="shared" si="68"/>
        <v>1.3617899999999994E-3</v>
      </c>
      <c r="L315" s="39">
        <f t="shared" si="69"/>
        <v>3.1362023699999991E-2</v>
      </c>
      <c r="M315" s="40">
        <v>5.3E-3</v>
      </c>
      <c r="N315" s="40">
        <f t="shared" si="70"/>
        <v>4.9249999999999997E-3</v>
      </c>
      <c r="O315" s="40"/>
      <c r="P315" s="40">
        <f t="shared" si="71"/>
        <v>1.3517899999999998E-3</v>
      </c>
      <c r="Q315" s="40">
        <f t="shared" si="72"/>
        <v>3.1131723699999999E-2</v>
      </c>
      <c r="R315" s="41">
        <v>4.4999999999999997E-3</v>
      </c>
      <c r="S315" s="41">
        <f t="shared" si="73"/>
        <v>4.1249999999999993E-3</v>
      </c>
      <c r="T315" s="41"/>
      <c r="U315" s="41">
        <f t="shared" si="74"/>
        <v>8.7678999999999925E-4</v>
      </c>
      <c r="V315" s="41">
        <f t="shared" si="75"/>
        <v>2.0192473699999984E-2</v>
      </c>
      <c r="W315" s="42">
        <v>2.3E-3</v>
      </c>
      <c r="X315" s="42">
        <f t="shared" si="76"/>
        <v>1.9250000000000001E-3</v>
      </c>
      <c r="Y315" s="42"/>
      <c r="Z315" s="42">
        <f t="shared" si="77"/>
        <v>6.5479000000000015E-4</v>
      </c>
      <c r="AA315" s="42">
        <f t="shared" si="78"/>
        <v>1.5079813700000003E-2</v>
      </c>
      <c r="AB315" s="25">
        <v>6.7000000000000002E-4</v>
      </c>
      <c r="AC315" s="25">
        <f t="shared" si="79"/>
        <v>3.7500000000000001E-4</v>
      </c>
    </row>
    <row r="316" spans="1:29" s="15" customFormat="1">
      <c r="A316" s="18">
        <v>564</v>
      </c>
      <c r="B316" s="25">
        <v>9.0000000000000006E-5</v>
      </c>
      <c r="C316" s="38">
        <v>5.1999999999999998E-3</v>
      </c>
      <c r="D316" s="38">
        <f t="shared" si="64"/>
        <v>4.8300000000000001E-3</v>
      </c>
      <c r="E316" s="38"/>
      <c r="F316" s="38">
        <f t="shared" si="65"/>
        <v>5.3279E-4</v>
      </c>
      <c r="G316" s="38">
        <f t="shared" si="66"/>
        <v>1.2270153700000001E-2</v>
      </c>
      <c r="H316" s="39">
        <v>4.5999999999999999E-3</v>
      </c>
      <c r="I316" s="39">
        <f t="shared" si="67"/>
        <v>4.2300000000000003E-3</v>
      </c>
      <c r="J316" s="39"/>
      <c r="K316" s="39">
        <f t="shared" si="68"/>
        <v>1.3667900000000001E-3</v>
      </c>
      <c r="L316" s="39">
        <f t="shared" si="69"/>
        <v>3.1477173700000007E-2</v>
      </c>
      <c r="M316" s="40">
        <v>5.0000000000000001E-3</v>
      </c>
      <c r="N316" s="40">
        <f t="shared" si="70"/>
        <v>4.6300000000000004E-3</v>
      </c>
      <c r="O316" s="40"/>
      <c r="P316" s="40">
        <f t="shared" si="71"/>
        <v>1.0567900000000006E-3</v>
      </c>
      <c r="Q316" s="40">
        <f t="shared" si="72"/>
        <v>2.4337873700000016E-2</v>
      </c>
      <c r="R316" s="41">
        <v>4.4000000000000003E-3</v>
      </c>
      <c r="S316" s="41">
        <f t="shared" si="73"/>
        <v>4.0300000000000006E-3</v>
      </c>
      <c r="T316" s="41"/>
      <c r="U316" s="41">
        <f t="shared" si="74"/>
        <v>7.8179000000000052E-4</v>
      </c>
      <c r="V316" s="41">
        <f t="shared" si="75"/>
        <v>1.8004623700000014E-2</v>
      </c>
      <c r="W316" s="42">
        <v>2.3E-3</v>
      </c>
      <c r="X316" s="42">
        <f t="shared" si="76"/>
        <v>1.9299999999999999E-3</v>
      </c>
      <c r="Y316" s="42"/>
      <c r="Z316" s="42">
        <f t="shared" si="77"/>
        <v>6.5978999999999994E-4</v>
      </c>
      <c r="AA316" s="42">
        <f t="shared" si="78"/>
        <v>1.51949637E-2</v>
      </c>
      <c r="AB316" s="25">
        <v>6.4999999999999997E-4</v>
      </c>
      <c r="AC316" s="25">
        <f t="shared" si="79"/>
        <v>3.6999999999999999E-4</v>
      </c>
    </row>
    <row r="317" spans="1:29" s="15" customFormat="1">
      <c r="A317" s="18">
        <v>565</v>
      </c>
      <c r="B317" s="25">
        <v>1E-4</v>
      </c>
      <c r="C317" s="38">
        <v>5.1999999999999998E-3</v>
      </c>
      <c r="D317" s="38">
        <f t="shared" si="64"/>
        <v>4.79E-3</v>
      </c>
      <c r="E317" s="38"/>
      <c r="F317" s="38">
        <f t="shared" si="65"/>
        <v>4.9278999999999989E-4</v>
      </c>
      <c r="G317" s="38">
        <f t="shared" si="66"/>
        <v>1.1348953699999997E-2</v>
      </c>
      <c r="H317" s="39">
        <v>4.7000000000000002E-3</v>
      </c>
      <c r="I317" s="39">
        <f t="shared" si="67"/>
        <v>4.2900000000000004E-3</v>
      </c>
      <c r="J317" s="39"/>
      <c r="K317" s="39">
        <f t="shared" si="68"/>
        <v>1.4267900000000003E-3</v>
      </c>
      <c r="L317" s="39">
        <f t="shared" si="69"/>
        <v>3.2858973700000009E-2</v>
      </c>
      <c r="M317" s="40">
        <v>5.4000000000000003E-3</v>
      </c>
      <c r="N317" s="40">
        <f t="shared" si="70"/>
        <v>4.9900000000000005E-3</v>
      </c>
      <c r="O317" s="40"/>
      <c r="P317" s="40">
        <f t="shared" si="71"/>
        <v>1.4167900000000007E-3</v>
      </c>
      <c r="Q317" s="40">
        <f t="shared" si="72"/>
        <v>3.262867370000002E-2</v>
      </c>
      <c r="R317" s="41">
        <v>4.5999999999999999E-3</v>
      </c>
      <c r="S317" s="41">
        <f t="shared" si="73"/>
        <v>4.1900000000000001E-3</v>
      </c>
      <c r="T317" s="41"/>
      <c r="U317" s="41">
        <f t="shared" si="74"/>
        <v>9.4179000000000008E-4</v>
      </c>
      <c r="V317" s="41">
        <f t="shared" si="75"/>
        <v>2.1689423700000002E-2</v>
      </c>
      <c r="W317" s="42">
        <v>2.3999999999999998E-3</v>
      </c>
      <c r="X317" s="42">
        <f t="shared" si="76"/>
        <v>1.9899999999999996E-3</v>
      </c>
      <c r="Y317" s="42"/>
      <c r="Z317" s="42">
        <f t="shared" si="77"/>
        <v>7.1978999999999967E-4</v>
      </c>
      <c r="AA317" s="42">
        <f t="shared" si="78"/>
        <v>1.6576763699999993E-2</v>
      </c>
      <c r="AB317" s="25">
        <v>7.2000000000000005E-4</v>
      </c>
      <c r="AC317" s="25">
        <f t="shared" si="79"/>
        <v>4.1000000000000005E-4</v>
      </c>
    </row>
    <row r="318" spans="1:29" s="15" customFormat="1">
      <c r="A318" s="18">
        <v>566</v>
      </c>
      <c r="B318" s="25">
        <v>1E-4</v>
      </c>
      <c r="C318" s="38">
        <v>5.1999999999999998E-3</v>
      </c>
      <c r="D318" s="38">
        <f t="shared" si="64"/>
        <v>4.7699999999999999E-3</v>
      </c>
      <c r="E318" s="38"/>
      <c r="F318" s="38">
        <f t="shared" si="65"/>
        <v>4.7278999999999984E-4</v>
      </c>
      <c r="G318" s="38">
        <f t="shared" si="66"/>
        <v>1.0888353699999997E-2</v>
      </c>
      <c r="H318" s="39">
        <v>4.4999999999999997E-3</v>
      </c>
      <c r="I318" s="39">
        <f t="shared" si="67"/>
        <v>4.0699999999999998E-3</v>
      </c>
      <c r="J318" s="39"/>
      <c r="K318" s="39">
        <f t="shared" si="68"/>
        <v>1.2067899999999997E-3</v>
      </c>
      <c r="L318" s="39">
        <f t="shared" si="69"/>
        <v>2.7792373699999994E-2</v>
      </c>
      <c r="M318" s="40">
        <v>5.1000000000000004E-3</v>
      </c>
      <c r="N318" s="40">
        <f t="shared" si="70"/>
        <v>4.6700000000000005E-3</v>
      </c>
      <c r="O318" s="40"/>
      <c r="P318" s="40">
        <f t="shared" si="71"/>
        <v>1.0967900000000007E-3</v>
      </c>
      <c r="Q318" s="40">
        <f t="shared" si="72"/>
        <v>2.5259073700000016E-2</v>
      </c>
      <c r="R318" s="41">
        <v>4.4000000000000003E-3</v>
      </c>
      <c r="S318" s="41">
        <f t="shared" si="73"/>
        <v>3.9700000000000004E-3</v>
      </c>
      <c r="T318" s="41"/>
      <c r="U318" s="41">
        <f t="shared" si="74"/>
        <v>7.2179000000000037E-4</v>
      </c>
      <c r="V318" s="41">
        <f t="shared" si="75"/>
        <v>1.6622823700000008E-2</v>
      </c>
      <c r="W318" s="42">
        <v>2.3999999999999998E-3</v>
      </c>
      <c r="X318" s="42">
        <f t="shared" si="76"/>
        <v>1.9699999999999995E-3</v>
      </c>
      <c r="Y318" s="42"/>
      <c r="Z318" s="42">
        <f t="shared" si="77"/>
        <v>6.9978999999999961E-4</v>
      </c>
      <c r="AA318" s="42">
        <f t="shared" si="78"/>
        <v>1.6116163699999991E-2</v>
      </c>
      <c r="AB318" s="25">
        <v>7.6000000000000004E-4</v>
      </c>
      <c r="AC318" s="25">
        <f t="shared" si="79"/>
        <v>4.3000000000000004E-4</v>
      </c>
    </row>
    <row r="319" spans="1:29" s="15" customFormat="1">
      <c r="A319" s="18">
        <v>567</v>
      </c>
      <c r="B319" s="25">
        <v>6.0000000000000002E-5</v>
      </c>
      <c r="C319" s="38">
        <v>5.1999999999999998E-3</v>
      </c>
      <c r="D319" s="38">
        <f t="shared" si="64"/>
        <v>4.8300000000000001E-3</v>
      </c>
      <c r="E319" s="38"/>
      <c r="F319" s="38">
        <f t="shared" si="65"/>
        <v>5.3279E-4</v>
      </c>
      <c r="G319" s="38">
        <f t="shared" si="66"/>
        <v>1.2270153700000001E-2</v>
      </c>
      <c r="H319" s="39">
        <v>4.7000000000000002E-3</v>
      </c>
      <c r="I319" s="39">
        <f t="shared" si="67"/>
        <v>4.3300000000000005E-3</v>
      </c>
      <c r="J319" s="39"/>
      <c r="K319" s="39">
        <f t="shared" si="68"/>
        <v>1.4667900000000004E-3</v>
      </c>
      <c r="L319" s="39">
        <f t="shared" si="69"/>
        <v>3.3780173700000013E-2</v>
      </c>
      <c r="M319" s="40">
        <v>5.1999999999999998E-3</v>
      </c>
      <c r="N319" s="40">
        <f t="shared" si="70"/>
        <v>4.8300000000000001E-3</v>
      </c>
      <c r="O319" s="40"/>
      <c r="P319" s="40">
        <f t="shared" si="71"/>
        <v>1.2567900000000003E-3</v>
      </c>
      <c r="Q319" s="40">
        <f t="shared" si="72"/>
        <v>2.8943873700000008E-2</v>
      </c>
      <c r="R319" s="41">
        <v>4.4999999999999997E-3</v>
      </c>
      <c r="S319" s="41">
        <f t="shared" si="73"/>
        <v>4.13E-3</v>
      </c>
      <c r="T319" s="41"/>
      <c r="U319" s="41">
        <f t="shared" si="74"/>
        <v>8.8178999999999992E-4</v>
      </c>
      <c r="V319" s="41">
        <f t="shared" si="75"/>
        <v>2.0307623699999999E-2</v>
      </c>
      <c r="W319" s="42">
        <v>2.3E-3</v>
      </c>
      <c r="X319" s="42">
        <f t="shared" si="76"/>
        <v>1.9299999999999999E-3</v>
      </c>
      <c r="Y319" s="42"/>
      <c r="Z319" s="42">
        <f t="shared" si="77"/>
        <v>6.5978999999999994E-4</v>
      </c>
      <c r="AA319" s="42">
        <f t="shared" si="78"/>
        <v>1.51949637E-2</v>
      </c>
      <c r="AB319" s="25">
        <v>6.8000000000000005E-4</v>
      </c>
      <c r="AC319" s="25">
        <f t="shared" si="79"/>
        <v>3.7000000000000005E-4</v>
      </c>
    </row>
    <row r="320" spans="1:29" s="15" customFormat="1">
      <c r="A320" s="18">
        <v>568</v>
      </c>
      <c r="B320" s="25">
        <v>9.0000000000000006E-5</v>
      </c>
      <c r="C320" s="38">
        <v>5.1999999999999998E-3</v>
      </c>
      <c r="D320" s="38">
        <f t="shared" si="64"/>
        <v>4.8249999999999994E-3</v>
      </c>
      <c r="E320" s="38"/>
      <c r="F320" s="38">
        <f t="shared" si="65"/>
        <v>5.2778999999999934E-4</v>
      </c>
      <c r="G320" s="38">
        <f t="shared" si="66"/>
        <v>1.2155003699999986E-2</v>
      </c>
      <c r="H320" s="39">
        <v>4.4999999999999997E-3</v>
      </c>
      <c r="I320" s="39">
        <f t="shared" si="67"/>
        <v>4.1249999999999993E-3</v>
      </c>
      <c r="J320" s="39"/>
      <c r="K320" s="39">
        <f t="shared" si="68"/>
        <v>1.2617899999999992E-3</v>
      </c>
      <c r="L320" s="39">
        <f t="shared" si="69"/>
        <v>2.9059023699999981E-2</v>
      </c>
      <c r="M320" s="40">
        <v>5.0000000000000001E-3</v>
      </c>
      <c r="N320" s="40">
        <f t="shared" si="70"/>
        <v>4.6249999999999998E-3</v>
      </c>
      <c r="O320" s="40"/>
      <c r="P320" s="40">
        <f t="shared" si="71"/>
        <v>1.0517899999999999E-3</v>
      </c>
      <c r="Q320" s="40">
        <f t="shared" si="72"/>
        <v>2.42227237E-2</v>
      </c>
      <c r="R320" s="41">
        <v>4.4000000000000003E-3</v>
      </c>
      <c r="S320" s="41">
        <f t="shared" si="73"/>
        <v>4.0249999999999999E-3</v>
      </c>
      <c r="T320" s="41"/>
      <c r="U320" s="41">
        <f t="shared" si="74"/>
        <v>7.7678999999999986E-4</v>
      </c>
      <c r="V320" s="41">
        <f t="shared" si="75"/>
        <v>1.7889473699999998E-2</v>
      </c>
      <c r="W320" s="42">
        <v>2.3999999999999998E-3</v>
      </c>
      <c r="X320" s="42">
        <f t="shared" si="76"/>
        <v>2.0249999999999999E-3</v>
      </c>
      <c r="Y320" s="42"/>
      <c r="Z320" s="42">
        <f t="shared" si="77"/>
        <v>7.5478999999999997E-4</v>
      </c>
      <c r="AA320" s="42">
        <f t="shared" si="78"/>
        <v>1.7382813699999999E-2</v>
      </c>
      <c r="AB320" s="25">
        <v>6.6E-4</v>
      </c>
      <c r="AC320" s="25">
        <f t="shared" si="79"/>
        <v>3.7500000000000001E-4</v>
      </c>
    </row>
    <row r="321" spans="1:29" s="15" customFormat="1">
      <c r="A321" s="18">
        <v>569</v>
      </c>
      <c r="B321" s="25">
        <v>3.0000000000000001E-5</v>
      </c>
      <c r="C321" s="38">
        <v>5.1999999999999998E-3</v>
      </c>
      <c r="D321" s="38">
        <f t="shared" si="64"/>
        <v>4.9049999999999996E-3</v>
      </c>
      <c r="E321" s="38"/>
      <c r="F321" s="38">
        <f t="shared" si="65"/>
        <v>6.0778999999999955E-4</v>
      </c>
      <c r="G321" s="38">
        <f t="shared" si="66"/>
        <v>1.3997403699999991E-2</v>
      </c>
      <c r="H321" s="39">
        <v>4.5999999999999999E-3</v>
      </c>
      <c r="I321" s="39">
        <f t="shared" si="67"/>
        <v>4.3049999999999998E-3</v>
      </c>
      <c r="J321" s="39"/>
      <c r="K321" s="39">
        <f t="shared" si="68"/>
        <v>1.4417899999999997E-3</v>
      </c>
      <c r="L321" s="39">
        <f t="shared" si="69"/>
        <v>3.3204423699999992E-2</v>
      </c>
      <c r="M321" s="40">
        <v>5.3E-3</v>
      </c>
      <c r="N321" s="40">
        <f t="shared" si="70"/>
        <v>5.0049999999999999E-3</v>
      </c>
      <c r="O321" s="40"/>
      <c r="P321" s="40">
        <f t="shared" si="71"/>
        <v>1.4317900000000001E-3</v>
      </c>
      <c r="Q321" s="40">
        <f t="shared" si="72"/>
        <v>3.2974123700000003E-2</v>
      </c>
      <c r="R321" s="41">
        <v>4.4000000000000003E-3</v>
      </c>
      <c r="S321" s="41">
        <f t="shared" si="73"/>
        <v>4.1050000000000001E-3</v>
      </c>
      <c r="T321" s="41"/>
      <c r="U321" s="41">
        <f t="shared" si="74"/>
        <v>8.5679000000000007E-4</v>
      </c>
      <c r="V321" s="41">
        <f t="shared" si="75"/>
        <v>1.9731873700000003E-2</v>
      </c>
      <c r="W321" s="42">
        <v>2.3E-3</v>
      </c>
      <c r="X321" s="42">
        <f t="shared" si="76"/>
        <v>2.0049999999999998E-3</v>
      </c>
      <c r="Y321" s="42"/>
      <c r="Z321" s="42">
        <f t="shared" si="77"/>
        <v>7.3478999999999992E-4</v>
      </c>
      <c r="AA321" s="42">
        <f t="shared" si="78"/>
        <v>1.6922213699999997E-2</v>
      </c>
      <c r="AB321" s="25">
        <v>5.5999999999999995E-4</v>
      </c>
      <c r="AC321" s="25">
        <f t="shared" si="79"/>
        <v>2.9499999999999996E-4</v>
      </c>
    </row>
    <row r="322" spans="1:29" s="15" customFormat="1">
      <c r="A322" s="18">
        <v>570</v>
      </c>
      <c r="B322" s="25">
        <v>8.0000000000000007E-5</v>
      </c>
      <c r="C322" s="38">
        <v>5.0000000000000001E-3</v>
      </c>
      <c r="D322" s="38">
        <f t="shared" si="64"/>
        <v>4.6449999999999998E-3</v>
      </c>
      <c r="E322" s="38"/>
      <c r="F322" s="38">
        <f t="shared" si="65"/>
        <v>3.4778999999999973E-4</v>
      </c>
      <c r="G322" s="38">
        <f t="shared" si="66"/>
        <v>8.0096036999999943E-3</v>
      </c>
      <c r="H322" s="39">
        <v>4.4000000000000003E-3</v>
      </c>
      <c r="I322" s="39">
        <f t="shared" si="67"/>
        <v>4.045E-3</v>
      </c>
      <c r="J322" s="39"/>
      <c r="K322" s="39">
        <f t="shared" si="68"/>
        <v>1.1817899999999998E-3</v>
      </c>
      <c r="L322" s="39">
        <f t="shared" si="69"/>
        <v>2.7216623699999998E-2</v>
      </c>
      <c r="M322" s="40">
        <v>5.0000000000000001E-3</v>
      </c>
      <c r="N322" s="40">
        <f t="shared" si="70"/>
        <v>4.6449999999999998E-3</v>
      </c>
      <c r="O322" s="40"/>
      <c r="P322" s="40">
        <f t="shared" si="71"/>
        <v>1.07179E-3</v>
      </c>
      <c r="Q322" s="40">
        <f t="shared" si="72"/>
        <v>2.4683323700000002E-2</v>
      </c>
      <c r="R322" s="41">
        <v>4.4000000000000003E-3</v>
      </c>
      <c r="S322" s="41">
        <f t="shared" si="73"/>
        <v>4.045E-3</v>
      </c>
      <c r="T322" s="41"/>
      <c r="U322" s="41">
        <f t="shared" si="74"/>
        <v>7.9678999999999991E-4</v>
      </c>
      <c r="V322" s="41">
        <f t="shared" si="75"/>
        <v>1.83500737E-2</v>
      </c>
      <c r="W322" s="42">
        <v>2.2000000000000001E-3</v>
      </c>
      <c r="X322" s="42">
        <f t="shared" si="76"/>
        <v>1.8450000000000001E-3</v>
      </c>
      <c r="Y322" s="42"/>
      <c r="Z322" s="42">
        <f t="shared" si="77"/>
        <v>5.7479000000000015E-4</v>
      </c>
      <c r="AA322" s="42">
        <f t="shared" si="78"/>
        <v>1.3237413700000004E-2</v>
      </c>
      <c r="AB322" s="25">
        <v>6.3000000000000003E-4</v>
      </c>
      <c r="AC322" s="25">
        <f t="shared" si="79"/>
        <v>3.5500000000000001E-4</v>
      </c>
    </row>
    <row r="323" spans="1:29" s="15" customFormat="1">
      <c r="A323" s="18">
        <v>571</v>
      </c>
      <c r="B323" s="25">
        <v>8.0000000000000007E-5</v>
      </c>
      <c r="C323" s="38">
        <v>5.1999999999999998E-3</v>
      </c>
      <c r="D323" s="38">
        <f t="shared" ref="D323:D386" si="80">C323-AC323</f>
        <v>4.8399999999999997E-3</v>
      </c>
      <c r="E323" s="38"/>
      <c r="F323" s="38">
        <f t="shared" ref="F323:F351" si="81">D323-0.00429721</f>
        <v>5.4278999999999959E-4</v>
      </c>
      <c r="G323" s="38">
        <f t="shared" ref="G323:G351" si="82">F323*23.03</f>
        <v>1.2500453699999992E-2</v>
      </c>
      <c r="H323" s="39">
        <v>4.4000000000000003E-3</v>
      </c>
      <c r="I323" s="39">
        <f t="shared" ref="I323:I386" si="83">H323-AC323</f>
        <v>4.0400000000000002E-3</v>
      </c>
      <c r="J323" s="39"/>
      <c r="K323" s="39">
        <f t="shared" ref="K323:K351" si="84">I323-0.00286321</f>
        <v>1.17679E-3</v>
      </c>
      <c r="L323" s="39">
        <f t="shared" ref="L323:L351" si="85">K323*23.03</f>
        <v>2.7101473700000003E-2</v>
      </c>
      <c r="M323" s="40">
        <v>5.1999999999999998E-3</v>
      </c>
      <c r="N323" s="40">
        <f t="shared" ref="N323:N386" si="86">M323-AC323</f>
        <v>4.8399999999999997E-3</v>
      </c>
      <c r="O323" s="40"/>
      <c r="P323" s="40">
        <f t="shared" ref="P323:P351" si="87">N323-0.00357321</f>
        <v>1.2667899999999998E-3</v>
      </c>
      <c r="Q323" s="40">
        <f t="shared" ref="Q323:Q351" si="88">P323*23.03</f>
        <v>2.9174173699999997E-2</v>
      </c>
      <c r="R323" s="41">
        <v>4.4999999999999997E-3</v>
      </c>
      <c r="S323" s="41">
        <f t="shared" ref="S323:S386" si="89">R323-AC323</f>
        <v>4.1399999999999996E-3</v>
      </c>
      <c r="T323" s="41"/>
      <c r="U323" s="41">
        <f t="shared" ref="U323:U351" si="90">S323-0.00324821</f>
        <v>8.9178999999999951E-4</v>
      </c>
      <c r="V323" s="41">
        <f t="shared" ref="V323:V351" si="91">U323*23.03</f>
        <v>2.0537923699999988E-2</v>
      </c>
      <c r="W323" s="42">
        <v>2.3E-3</v>
      </c>
      <c r="X323" s="42">
        <f t="shared" ref="X323:X386" si="92">W323-AC323</f>
        <v>1.9399999999999999E-3</v>
      </c>
      <c r="Y323" s="42"/>
      <c r="Z323" s="42">
        <f t="shared" ref="Z323:Z351" si="93">X323-0.00127021</f>
        <v>6.6978999999999997E-4</v>
      </c>
      <c r="AA323" s="42">
        <f t="shared" ref="AA323:AA351" si="94">Z323*23.03</f>
        <v>1.54252637E-2</v>
      </c>
      <c r="AB323" s="25">
        <v>6.4000000000000005E-4</v>
      </c>
      <c r="AC323" s="25">
        <f t="shared" ref="AC323:AC386" si="95">(B323+AB323)/2</f>
        <v>3.6000000000000002E-4</v>
      </c>
    </row>
    <row r="324" spans="1:29" s="15" customFormat="1">
      <c r="A324" s="18">
        <v>572</v>
      </c>
      <c r="B324" s="25">
        <v>3.0000000000000001E-5</v>
      </c>
      <c r="C324" s="38">
        <v>5.1000000000000004E-3</v>
      </c>
      <c r="D324" s="38">
        <f t="shared" si="80"/>
        <v>4.7650000000000001E-3</v>
      </c>
      <c r="E324" s="38"/>
      <c r="F324" s="38">
        <f t="shared" si="81"/>
        <v>4.6779000000000005E-4</v>
      </c>
      <c r="G324" s="38">
        <f t="shared" si="82"/>
        <v>1.0773203700000001E-2</v>
      </c>
      <c r="H324" s="39">
        <v>4.3E-3</v>
      </c>
      <c r="I324" s="39">
        <f t="shared" si="83"/>
        <v>3.9649999999999998E-3</v>
      </c>
      <c r="J324" s="39"/>
      <c r="K324" s="39">
        <f t="shared" si="84"/>
        <v>1.1017899999999996E-3</v>
      </c>
      <c r="L324" s="39">
        <f t="shared" si="85"/>
        <v>2.5374223699999993E-2</v>
      </c>
      <c r="M324" s="40">
        <v>4.8999999999999998E-3</v>
      </c>
      <c r="N324" s="40">
        <f t="shared" si="86"/>
        <v>4.5649999999999996E-3</v>
      </c>
      <c r="O324" s="40"/>
      <c r="P324" s="40">
        <f t="shared" si="87"/>
        <v>9.9178999999999977E-4</v>
      </c>
      <c r="Q324" s="40">
        <f t="shared" si="88"/>
        <v>2.2840923699999995E-2</v>
      </c>
      <c r="R324" s="41">
        <v>4.4000000000000003E-3</v>
      </c>
      <c r="S324" s="41">
        <f t="shared" si="89"/>
        <v>4.065E-3</v>
      </c>
      <c r="T324" s="41"/>
      <c r="U324" s="41">
        <f t="shared" si="90"/>
        <v>8.1678999999999996E-4</v>
      </c>
      <c r="V324" s="41">
        <f t="shared" si="91"/>
        <v>1.8810673699999999E-2</v>
      </c>
      <c r="W324" s="42">
        <v>2.2000000000000001E-3</v>
      </c>
      <c r="X324" s="42">
        <f t="shared" si="92"/>
        <v>1.8650000000000001E-3</v>
      </c>
      <c r="Y324" s="42"/>
      <c r="Z324" s="42">
        <f t="shared" si="93"/>
        <v>5.9479000000000021E-4</v>
      </c>
      <c r="AA324" s="42">
        <f t="shared" si="94"/>
        <v>1.3698013700000006E-2</v>
      </c>
      <c r="AB324" s="25">
        <v>6.4000000000000005E-4</v>
      </c>
      <c r="AC324" s="25">
        <f t="shared" si="95"/>
        <v>3.3500000000000001E-4</v>
      </c>
    </row>
    <row r="325" spans="1:29" s="15" customFormat="1">
      <c r="A325" s="18">
        <v>573</v>
      </c>
      <c r="B325" s="25">
        <v>1.1E-4</v>
      </c>
      <c r="C325" s="38">
        <v>5.1000000000000004E-3</v>
      </c>
      <c r="D325" s="38">
        <f t="shared" si="80"/>
        <v>4.7200000000000002E-3</v>
      </c>
      <c r="E325" s="38"/>
      <c r="F325" s="38">
        <f t="shared" si="81"/>
        <v>4.2279000000000014E-4</v>
      </c>
      <c r="G325" s="38">
        <f t="shared" si="82"/>
        <v>9.7368537000000043E-3</v>
      </c>
      <c r="H325" s="39">
        <v>4.4000000000000003E-3</v>
      </c>
      <c r="I325" s="39">
        <f t="shared" si="83"/>
        <v>4.0200000000000001E-3</v>
      </c>
      <c r="J325" s="39"/>
      <c r="K325" s="39">
        <f t="shared" si="84"/>
        <v>1.15679E-3</v>
      </c>
      <c r="L325" s="39">
        <f t="shared" si="85"/>
        <v>2.6640873700000001E-2</v>
      </c>
      <c r="M325" s="40">
        <v>5.1999999999999998E-3</v>
      </c>
      <c r="N325" s="40">
        <f t="shared" si="86"/>
        <v>4.8199999999999996E-3</v>
      </c>
      <c r="O325" s="40"/>
      <c r="P325" s="40">
        <f t="shared" si="87"/>
        <v>1.2467899999999998E-3</v>
      </c>
      <c r="Q325" s="40">
        <f t="shared" si="88"/>
        <v>2.8713573699999998E-2</v>
      </c>
      <c r="R325" s="41">
        <v>4.3E-3</v>
      </c>
      <c r="S325" s="41">
        <f t="shared" si="89"/>
        <v>3.9199999999999999E-3</v>
      </c>
      <c r="T325" s="41"/>
      <c r="U325" s="41">
        <f t="shared" si="90"/>
        <v>6.717899999999998E-4</v>
      </c>
      <c r="V325" s="41">
        <f t="shared" si="91"/>
        <v>1.5471323699999996E-2</v>
      </c>
      <c r="W325" s="42">
        <v>2.3E-3</v>
      </c>
      <c r="X325" s="42">
        <f t="shared" si="92"/>
        <v>1.92E-3</v>
      </c>
      <c r="Y325" s="42"/>
      <c r="Z325" s="42">
        <f t="shared" si="93"/>
        <v>6.4979000000000013E-4</v>
      </c>
      <c r="AA325" s="42">
        <f t="shared" si="94"/>
        <v>1.4964663700000004E-2</v>
      </c>
      <c r="AB325" s="25">
        <v>6.4999999999999997E-4</v>
      </c>
      <c r="AC325" s="25">
        <f t="shared" si="95"/>
        <v>3.7999999999999997E-4</v>
      </c>
    </row>
    <row r="326" spans="1:29" s="15" customFormat="1">
      <c r="A326" s="18">
        <v>574</v>
      </c>
      <c r="B326" s="25">
        <v>1.2999999999999999E-4</v>
      </c>
      <c r="C326" s="38">
        <v>5.0000000000000001E-3</v>
      </c>
      <c r="D326" s="38">
        <f t="shared" si="80"/>
        <v>4.5750000000000001E-3</v>
      </c>
      <c r="E326" s="38"/>
      <c r="F326" s="38">
        <f t="shared" si="81"/>
        <v>2.7778999999999998E-4</v>
      </c>
      <c r="G326" s="38">
        <f t="shared" si="82"/>
        <v>6.3975036999999995E-3</v>
      </c>
      <c r="H326" s="39">
        <v>4.4000000000000003E-3</v>
      </c>
      <c r="I326" s="39">
        <f t="shared" si="83"/>
        <v>3.9750000000000002E-3</v>
      </c>
      <c r="J326" s="39"/>
      <c r="K326" s="39">
        <f t="shared" si="84"/>
        <v>1.1117900000000001E-3</v>
      </c>
      <c r="L326" s="39">
        <f t="shared" si="85"/>
        <v>2.5604523700000003E-2</v>
      </c>
      <c r="M326" s="40">
        <v>4.8999999999999998E-3</v>
      </c>
      <c r="N326" s="40">
        <f t="shared" si="86"/>
        <v>4.4749999999999998E-3</v>
      </c>
      <c r="O326" s="40"/>
      <c r="P326" s="40">
        <f t="shared" si="87"/>
        <v>9.0178999999999997E-4</v>
      </c>
      <c r="Q326" s="40">
        <f t="shared" si="88"/>
        <v>2.0768223700000001E-2</v>
      </c>
      <c r="R326" s="41">
        <v>4.3E-3</v>
      </c>
      <c r="S326" s="41">
        <f t="shared" si="89"/>
        <v>3.875E-3</v>
      </c>
      <c r="T326" s="41"/>
      <c r="U326" s="41">
        <f t="shared" si="90"/>
        <v>6.267899999999999E-4</v>
      </c>
      <c r="V326" s="41">
        <f t="shared" si="91"/>
        <v>1.4434973699999999E-2</v>
      </c>
      <c r="W326" s="42">
        <v>2.3E-3</v>
      </c>
      <c r="X326" s="42">
        <f t="shared" si="92"/>
        <v>1.8749999999999999E-3</v>
      </c>
      <c r="Y326" s="42"/>
      <c r="Z326" s="42">
        <f t="shared" si="93"/>
        <v>6.0479000000000002E-4</v>
      </c>
      <c r="AA326" s="42">
        <f t="shared" si="94"/>
        <v>1.3928313700000002E-2</v>
      </c>
      <c r="AB326" s="25">
        <v>7.2000000000000005E-4</v>
      </c>
      <c r="AC326" s="25">
        <f t="shared" si="95"/>
        <v>4.2500000000000003E-4</v>
      </c>
    </row>
    <row r="327" spans="1:29" s="15" customFormat="1">
      <c r="A327" s="18">
        <v>575</v>
      </c>
      <c r="B327" s="25">
        <v>1.4999999999999999E-4</v>
      </c>
      <c r="C327" s="38">
        <v>5.0000000000000001E-3</v>
      </c>
      <c r="D327" s="38">
        <f t="shared" si="80"/>
        <v>4.535E-3</v>
      </c>
      <c r="E327" s="38"/>
      <c r="F327" s="38">
        <f t="shared" si="81"/>
        <v>2.3778999999999988E-4</v>
      </c>
      <c r="G327" s="38">
        <f t="shared" si="82"/>
        <v>5.4763036999999973E-3</v>
      </c>
      <c r="H327" s="39">
        <v>4.4000000000000003E-3</v>
      </c>
      <c r="I327" s="39">
        <f t="shared" si="83"/>
        <v>3.9350000000000001E-3</v>
      </c>
      <c r="J327" s="39"/>
      <c r="K327" s="39">
        <f t="shared" si="84"/>
        <v>1.07179E-3</v>
      </c>
      <c r="L327" s="39">
        <f t="shared" si="85"/>
        <v>2.4683323700000002E-2</v>
      </c>
      <c r="M327" s="40">
        <v>5.1999999999999998E-3</v>
      </c>
      <c r="N327" s="40">
        <f t="shared" si="86"/>
        <v>4.7349999999999996E-3</v>
      </c>
      <c r="O327" s="40"/>
      <c r="P327" s="40">
        <f t="shared" si="87"/>
        <v>1.1617899999999998E-3</v>
      </c>
      <c r="Q327" s="40">
        <f t="shared" si="88"/>
        <v>2.6756023699999996E-2</v>
      </c>
      <c r="R327" s="41">
        <v>4.4000000000000003E-3</v>
      </c>
      <c r="S327" s="41">
        <f t="shared" si="89"/>
        <v>3.9350000000000001E-3</v>
      </c>
      <c r="T327" s="41"/>
      <c r="U327" s="41">
        <f t="shared" si="90"/>
        <v>6.8679000000000006E-4</v>
      </c>
      <c r="V327" s="41">
        <f t="shared" si="91"/>
        <v>1.5816773700000002E-2</v>
      </c>
      <c r="W327" s="42">
        <v>2.3E-3</v>
      </c>
      <c r="X327" s="42">
        <f t="shared" si="92"/>
        <v>1.835E-3</v>
      </c>
      <c r="Y327" s="42"/>
      <c r="Z327" s="42">
        <f t="shared" si="93"/>
        <v>5.6479000000000013E-4</v>
      </c>
      <c r="AA327" s="42">
        <f t="shared" si="94"/>
        <v>1.3007113700000003E-2</v>
      </c>
      <c r="AB327" s="25">
        <v>7.7999999999999999E-4</v>
      </c>
      <c r="AC327" s="25">
        <f t="shared" si="95"/>
        <v>4.6499999999999997E-4</v>
      </c>
    </row>
    <row r="328" spans="1:29" s="15" customFormat="1">
      <c r="A328" s="18">
        <v>576</v>
      </c>
      <c r="B328" s="25">
        <v>1.1E-4</v>
      </c>
      <c r="C328" s="38">
        <v>5.1999999999999998E-3</v>
      </c>
      <c r="D328" s="38">
        <f t="shared" si="80"/>
        <v>4.7849999999999993E-3</v>
      </c>
      <c r="E328" s="38"/>
      <c r="F328" s="38">
        <f t="shared" si="81"/>
        <v>4.8778999999999923E-4</v>
      </c>
      <c r="G328" s="38">
        <f t="shared" si="82"/>
        <v>1.1233803699999982E-2</v>
      </c>
      <c r="H328" s="39">
        <v>4.4000000000000003E-3</v>
      </c>
      <c r="I328" s="39">
        <f t="shared" si="83"/>
        <v>3.9850000000000007E-3</v>
      </c>
      <c r="J328" s="39"/>
      <c r="K328" s="39">
        <f t="shared" si="84"/>
        <v>1.1217900000000005E-3</v>
      </c>
      <c r="L328" s="39">
        <f t="shared" si="85"/>
        <v>2.5834823700000013E-2</v>
      </c>
      <c r="M328" s="40">
        <v>4.7000000000000002E-3</v>
      </c>
      <c r="N328" s="40">
        <f t="shared" si="86"/>
        <v>4.2850000000000006E-3</v>
      </c>
      <c r="O328" s="40"/>
      <c r="P328" s="40">
        <f t="shared" si="87"/>
        <v>7.1179000000000077E-4</v>
      </c>
      <c r="Q328" s="40">
        <f t="shared" si="88"/>
        <v>1.6392523700000019E-2</v>
      </c>
      <c r="R328" s="41">
        <v>4.1999999999999997E-3</v>
      </c>
      <c r="S328" s="41">
        <f t="shared" si="89"/>
        <v>3.7849999999999997E-3</v>
      </c>
      <c r="T328" s="41"/>
      <c r="U328" s="41">
        <f t="shared" si="90"/>
        <v>5.3678999999999966E-4</v>
      </c>
      <c r="V328" s="41">
        <f t="shared" si="91"/>
        <v>1.2362273699999992E-2</v>
      </c>
      <c r="W328" s="42">
        <v>2.3E-3</v>
      </c>
      <c r="X328" s="42">
        <f t="shared" si="92"/>
        <v>1.885E-3</v>
      </c>
      <c r="Y328" s="42"/>
      <c r="Z328" s="42">
        <f t="shared" si="93"/>
        <v>6.1479000000000004E-4</v>
      </c>
      <c r="AA328" s="42">
        <f t="shared" si="94"/>
        <v>1.4158613700000001E-2</v>
      </c>
      <c r="AB328" s="25">
        <v>7.2000000000000005E-4</v>
      </c>
      <c r="AC328" s="25">
        <f t="shared" si="95"/>
        <v>4.15E-4</v>
      </c>
    </row>
    <row r="329" spans="1:29" s="15" customFormat="1">
      <c r="A329" s="18">
        <v>577</v>
      </c>
      <c r="B329" s="25">
        <v>3.0000000000000001E-5</v>
      </c>
      <c r="C329" s="38">
        <v>5.0000000000000001E-3</v>
      </c>
      <c r="D329" s="38">
        <f t="shared" si="80"/>
        <v>4.6649999999999999E-3</v>
      </c>
      <c r="E329" s="38"/>
      <c r="F329" s="38">
        <f t="shared" si="81"/>
        <v>3.6778999999999978E-4</v>
      </c>
      <c r="G329" s="38">
        <f t="shared" si="82"/>
        <v>8.4702036999999963E-3</v>
      </c>
      <c r="H329" s="39">
        <v>4.4000000000000003E-3</v>
      </c>
      <c r="I329" s="39">
        <f t="shared" si="83"/>
        <v>4.065E-3</v>
      </c>
      <c r="J329" s="39"/>
      <c r="K329" s="39">
        <f t="shared" si="84"/>
        <v>1.2017899999999999E-3</v>
      </c>
      <c r="L329" s="39">
        <f t="shared" si="85"/>
        <v>2.76772237E-2</v>
      </c>
      <c r="M329" s="40">
        <v>5.1000000000000004E-3</v>
      </c>
      <c r="N329" s="40">
        <f t="shared" si="86"/>
        <v>4.7650000000000001E-3</v>
      </c>
      <c r="O329" s="40"/>
      <c r="P329" s="40">
        <f t="shared" si="87"/>
        <v>1.1917900000000003E-3</v>
      </c>
      <c r="Q329" s="40">
        <f t="shared" si="88"/>
        <v>2.7446923700000007E-2</v>
      </c>
      <c r="R329" s="41">
        <v>4.4000000000000003E-3</v>
      </c>
      <c r="S329" s="41">
        <f t="shared" si="89"/>
        <v>4.065E-3</v>
      </c>
      <c r="T329" s="41"/>
      <c r="U329" s="41">
        <f t="shared" si="90"/>
        <v>8.1678999999999996E-4</v>
      </c>
      <c r="V329" s="41">
        <f t="shared" si="91"/>
        <v>1.8810673699999999E-2</v>
      </c>
      <c r="W329" s="42">
        <v>2.2000000000000001E-3</v>
      </c>
      <c r="X329" s="42">
        <f t="shared" si="92"/>
        <v>1.8650000000000001E-3</v>
      </c>
      <c r="Y329" s="42"/>
      <c r="Z329" s="42">
        <f t="shared" si="93"/>
        <v>5.9479000000000021E-4</v>
      </c>
      <c r="AA329" s="42">
        <f t="shared" si="94"/>
        <v>1.3698013700000006E-2</v>
      </c>
      <c r="AB329" s="25">
        <v>6.4000000000000005E-4</v>
      </c>
      <c r="AC329" s="25">
        <f t="shared" si="95"/>
        <v>3.3500000000000001E-4</v>
      </c>
    </row>
    <row r="330" spans="1:29" s="15" customFormat="1">
      <c r="A330" s="18">
        <v>578</v>
      </c>
      <c r="B330" s="25">
        <v>6.8999999999999997E-5</v>
      </c>
      <c r="C330" s="38">
        <v>5.0000000000000001E-3</v>
      </c>
      <c r="D330" s="38">
        <f t="shared" si="80"/>
        <v>4.6154999999999998E-3</v>
      </c>
      <c r="E330" s="38"/>
      <c r="F330" s="38">
        <f t="shared" si="81"/>
        <v>3.1828999999999972E-4</v>
      </c>
      <c r="G330" s="38">
        <f t="shared" si="82"/>
        <v>7.3302186999999941E-3</v>
      </c>
      <c r="H330" s="39">
        <v>4.4000000000000003E-3</v>
      </c>
      <c r="I330" s="39">
        <f t="shared" si="83"/>
        <v>4.0155E-3</v>
      </c>
      <c r="J330" s="39"/>
      <c r="K330" s="39">
        <f t="shared" si="84"/>
        <v>1.1522899999999998E-3</v>
      </c>
      <c r="L330" s="39">
        <f t="shared" si="85"/>
        <v>2.6537238699999997E-2</v>
      </c>
      <c r="M330" s="40">
        <v>4.7999999999999996E-3</v>
      </c>
      <c r="N330" s="40">
        <f t="shared" si="86"/>
        <v>4.4154999999999993E-3</v>
      </c>
      <c r="O330" s="40"/>
      <c r="P330" s="40">
        <f t="shared" si="87"/>
        <v>8.4228999999999945E-4</v>
      </c>
      <c r="Q330" s="40">
        <f t="shared" si="88"/>
        <v>1.9397938699999989E-2</v>
      </c>
      <c r="R330" s="41">
        <v>4.1999999999999997E-3</v>
      </c>
      <c r="S330" s="41">
        <f t="shared" si="89"/>
        <v>3.8154999999999999E-3</v>
      </c>
      <c r="T330" s="41"/>
      <c r="U330" s="41">
        <f t="shared" si="90"/>
        <v>5.6728999999999981E-4</v>
      </c>
      <c r="V330" s="41">
        <f t="shared" si="91"/>
        <v>1.3064688699999997E-2</v>
      </c>
      <c r="W330" s="42">
        <v>2.2000000000000001E-3</v>
      </c>
      <c r="X330" s="42">
        <f t="shared" si="92"/>
        <v>1.8155000000000003E-3</v>
      </c>
      <c r="Y330" s="42"/>
      <c r="Z330" s="42">
        <f t="shared" si="93"/>
        <v>5.4529000000000036E-4</v>
      </c>
      <c r="AA330" s="42">
        <f t="shared" si="94"/>
        <v>1.2558028700000008E-2</v>
      </c>
      <c r="AB330" s="25">
        <v>6.9999999999999999E-4</v>
      </c>
      <c r="AC330" s="25">
        <f t="shared" si="95"/>
        <v>3.8449999999999997E-4</v>
      </c>
    </row>
    <row r="331" spans="1:29" s="15" customFormat="1">
      <c r="A331" s="18">
        <v>579</v>
      </c>
      <c r="B331" s="25">
        <v>5.0000000000000002E-5</v>
      </c>
      <c r="C331" s="38">
        <v>5.0000000000000001E-3</v>
      </c>
      <c r="D331" s="38">
        <f t="shared" si="80"/>
        <v>4.5999999999999999E-3</v>
      </c>
      <c r="E331" s="38"/>
      <c r="F331" s="38">
        <f t="shared" si="81"/>
        <v>3.0278999999999983E-4</v>
      </c>
      <c r="G331" s="38">
        <f t="shared" si="82"/>
        <v>6.9732536999999968E-3</v>
      </c>
      <c r="H331" s="39">
        <v>4.3E-3</v>
      </c>
      <c r="I331" s="39">
        <f t="shared" si="83"/>
        <v>3.8999999999999998E-3</v>
      </c>
      <c r="J331" s="39"/>
      <c r="K331" s="39">
        <f t="shared" si="84"/>
        <v>1.0367899999999997E-3</v>
      </c>
      <c r="L331" s="39">
        <f t="shared" si="85"/>
        <v>2.3877273699999993E-2</v>
      </c>
      <c r="M331" s="40">
        <v>5.0000000000000001E-3</v>
      </c>
      <c r="N331" s="40">
        <f t="shared" si="86"/>
        <v>4.5999999999999999E-3</v>
      </c>
      <c r="O331" s="40"/>
      <c r="P331" s="40">
        <f t="shared" si="87"/>
        <v>1.0267900000000001E-3</v>
      </c>
      <c r="Q331" s="40">
        <f t="shared" si="88"/>
        <v>2.3646973700000004E-2</v>
      </c>
      <c r="R331" s="41">
        <v>4.4000000000000003E-3</v>
      </c>
      <c r="S331" s="41">
        <f t="shared" si="89"/>
        <v>4.0000000000000001E-3</v>
      </c>
      <c r="T331" s="41"/>
      <c r="U331" s="41">
        <f t="shared" si="90"/>
        <v>7.5179000000000001E-4</v>
      </c>
      <c r="V331" s="41">
        <f t="shared" si="91"/>
        <v>1.7313723700000002E-2</v>
      </c>
      <c r="W331" s="42">
        <v>2.2000000000000001E-3</v>
      </c>
      <c r="X331" s="42">
        <f t="shared" si="92"/>
        <v>1.8000000000000002E-3</v>
      </c>
      <c r="Y331" s="42"/>
      <c r="Z331" s="42">
        <f t="shared" si="93"/>
        <v>5.2979000000000025E-4</v>
      </c>
      <c r="AA331" s="42">
        <f t="shared" si="94"/>
        <v>1.2201063700000006E-2</v>
      </c>
      <c r="AB331" s="25">
        <v>7.5000000000000002E-4</v>
      </c>
      <c r="AC331" s="25">
        <f t="shared" si="95"/>
        <v>4.0000000000000002E-4</v>
      </c>
    </row>
    <row r="332" spans="1:29" s="15" customFormat="1">
      <c r="A332" s="18">
        <v>580</v>
      </c>
      <c r="B332" s="25">
        <v>1.6000000000000001E-4</v>
      </c>
      <c r="C332" s="38">
        <v>4.8999999999999998E-3</v>
      </c>
      <c r="D332" s="38">
        <f t="shared" si="80"/>
        <v>4.4299999999999999E-3</v>
      </c>
      <c r="E332" s="38"/>
      <c r="F332" s="38">
        <f t="shared" si="81"/>
        <v>1.3278999999999982E-4</v>
      </c>
      <c r="G332" s="38">
        <f t="shared" si="82"/>
        <v>3.058153699999996E-3</v>
      </c>
      <c r="H332" s="39">
        <v>4.1999999999999997E-3</v>
      </c>
      <c r="I332" s="39">
        <f t="shared" si="83"/>
        <v>3.7299999999999998E-3</v>
      </c>
      <c r="J332" s="39"/>
      <c r="K332" s="39">
        <f t="shared" si="84"/>
        <v>8.6678999999999966E-4</v>
      </c>
      <c r="L332" s="39">
        <f t="shared" si="85"/>
        <v>1.9962173699999992E-2</v>
      </c>
      <c r="M332" s="40">
        <v>4.7000000000000002E-3</v>
      </c>
      <c r="N332" s="40">
        <f t="shared" si="86"/>
        <v>4.2300000000000003E-3</v>
      </c>
      <c r="O332" s="40"/>
      <c r="P332" s="40">
        <f t="shared" si="87"/>
        <v>6.5679000000000041E-4</v>
      </c>
      <c r="Q332" s="40">
        <f t="shared" si="88"/>
        <v>1.5125873700000011E-2</v>
      </c>
      <c r="R332" s="41">
        <v>4.1999999999999997E-3</v>
      </c>
      <c r="S332" s="41">
        <f t="shared" si="89"/>
        <v>3.7299999999999998E-3</v>
      </c>
      <c r="T332" s="41"/>
      <c r="U332" s="41">
        <f t="shared" si="90"/>
        <v>4.8178999999999974E-4</v>
      </c>
      <c r="V332" s="41">
        <f t="shared" si="91"/>
        <v>1.1095623699999994E-2</v>
      </c>
      <c r="W332" s="42">
        <v>2.2000000000000001E-3</v>
      </c>
      <c r="X332" s="42">
        <f t="shared" si="92"/>
        <v>1.7300000000000002E-3</v>
      </c>
      <c r="Y332" s="42"/>
      <c r="Z332" s="42">
        <f t="shared" si="93"/>
        <v>4.5979000000000029E-4</v>
      </c>
      <c r="AA332" s="42">
        <f t="shared" si="94"/>
        <v>1.0588963700000007E-2</v>
      </c>
      <c r="AB332" s="25">
        <v>7.7999999999999999E-4</v>
      </c>
      <c r="AC332" s="25">
        <f t="shared" si="95"/>
        <v>4.6999999999999999E-4</v>
      </c>
    </row>
    <row r="333" spans="1:29" s="15" customFormat="1">
      <c r="A333" s="18">
        <v>581</v>
      </c>
      <c r="B333" s="25">
        <v>1E-4</v>
      </c>
      <c r="C333" s="38">
        <v>5.0000000000000001E-3</v>
      </c>
      <c r="D333" s="38">
        <f t="shared" si="80"/>
        <v>4.5700000000000003E-3</v>
      </c>
      <c r="E333" s="38"/>
      <c r="F333" s="38">
        <f t="shared" si="81"/>
        <v>2.7279000000000019E-4</v>
      </c>
      <c r="G333" s="38">
        <f t="shared" si="82"/>
        <v>6.2823537000000042E-3</v>
      </c>
      <c r="H333" s="39">
        <v>4.1999999999999997E-3</v>
      </c>
      <c r="I333" s="39">
        <f t="shared" si="83"/>
        <v>3.7699999999999999E-3</v>
      </c>
      <c r="J333" s="39"/>
      <c r="K333" s="39">
        <f t="shared" si="84"/>
        <v>9.0678999999999977E-4</v>
      </c>
      <c r="L333" s="39">
        <f t="shared" si="85"/>
        <v>2.0883373699999996E-2</v>
      </c>
      <c r="M333" s="40">
        <v>5.0000000000000001E-3</v>
      </c>
      <c r="N333" s="40">
        <f t="shared" si="86"/>
        <v>4.5700000000000003E-3</v>
      </c>
      <c r="O333" s="40"/>
      <c r="P333" s="40">
        <f t="shared" si="87"/>
        <v>9.9679000000000044E-4</v>
      </c>
      <c r="Q333" s="40">
        <f t="shared" si="88"/>
        <v>2.295607370000001E-2</v>
      </c>
      <c r="R333" s="41">
        <v>4.4000000000000003E-3</v>
      </c>
      <c r="S333" s="41">
        <f t="shared" si="89"/>
        <v>3.9700000000000004E-3</v>
      </c>
      <c r="T333" s="41"/>
      <c r="U333" s="41">
        <f t="shared" si="90"/>
        <v>7.2179000000000037E-4</v>
      </c>
      <c r="V333" s="41">
        <f t="shared" si="91"/>
        <v>1.6622823700000008E-2</v>
      </c>
      <c r="W333" s="42">
        <v>2.0999999999999999E-3</v>
      </c>
      <c r="X333" s="42">
        <f t="shared" si="92"/>
        <v>1.6699999999999998E-3</v>
      </c>
      <c r="Y333" s="42"/>
      <c r="Z333" s="42">
        <f t="shared" si="93"/>
        <v>3.9978999999999991E-4</v>
      </c>
      <c r="AA333" s="42">
        <f t="shared" si="94"/>
        <v>9.207163699999998E-3</v>
      </c>
      <c r="AB333" s="25">
        <v>7.6000000000000004E-4</v>
      </c>
      <c r="AC333" s="25">
        <f t="shared" si="95"/>
        <v>4.3000000000000004E-4</v>
      </c>
    </row>
    <row r="334" spans="1:29" s="15" customFormat="1">
      <c r="A334" s="18">
        <v>582</v>
      </c>
      <c r="B334" s="25">
        <v>4.0000000000000003E-5</v>
      </c>
      <c r="C334" s="38">
        <v>5.0000000000000001E-3</v>
      </c>
      <c r="D334" s="38">
        <f t="shared" si="80"/>
        <v>4.6350000000000002E-3</v>
      </c>
      <c r="E334" s="38"/>
      <c r="F334" s="38">
        <f t="shared" si="81"/>
        <v>3.3779000000000014E-4</v>
      </c>
      <c r="G334" s="38">
        <f t="shared" si="82"/>
        <v>7.7793037000000037E-3</v>
      </c>
      <c r="H334" s="39">
        <v>4.3E-3</v>
      </c>
      <c r="I334" s="39">
        <f t="shared" si="83"/>
        <v>3.9350000000000001E-3</v>
      </c>
      <c r="J334" s="39"/>
      <c r="K334" s="39">
        <f t="shared" si="84"/>
        <v>1.07179E-3</v>
      </c>
      <c r="L334" s="39">
        <f t="shared" si="85"/>
        <v>2.4683323700000002E-2</v>
      </c>
      <c r="M334" s="40">
        <v>4.7999999999999996E-3</v>
      </c>
      <c r="N334" s="40">
        <f t="shared" si="86"/>
        <v>4.4349999999999997E-3</v>
      </c>
      <c r="O334" s="40"/>
      <c r="P334" s="40">
        <f t="shared" si="87"/>
        <v>8.6178999999999987E-4</v>
      </c>
      <c r="Q334" s="40">
        <f t="shared" si="88"/>
        <v>1.9847023699999997E-2</v>
      </c>
      <c r="R334" s="41">
        <v>4.1999999999999997E-3</v>
      </c>
      <c r="S334" s="41">
        <f t="shared" si="89"/>
        <v>3.8349999999999999E-3</v>
      </c>
      <c r="T334" s="41"/>
      <c r="U334" s="41">
        <f t="shared" si="90"/>
        <v>5.8678999999999979E-4</v>
      </c>
      <c r="V334" s="41">
        <f t="shared" si="91"/>
        <v>1.3513773699999995E-2</v>
      </c>
      <c r="W334" s="42">
        <v>2.2000000000000001E-3</v>
      </c>
      <c r="X334" s="42">
        <f t="shared" si="92"/>
        <v>1.8350000000000003E-3</v>
      </c>
      <c r="Y334" s="42"/>
      <c r="Z334" s="42">
        <f t="shared" si="93"/>
        <v>5.6479000000000034E-4</v>
      </c>
      <c r="AA334" s="42">
        <f t="shared" si="94"/>
        <v>1.3007113700000008E-2</v>
      </c>
      <c r="AB334" s="25">
        <v>6.8999999999999997E-4</v>
      </c>
      <c r="AC334" s="25">
        <f t="shared" si="95"/>
        <v>3.6499999999999998E-4</v>
      </c>
    </row>
    <row r="335" spans="1:29" s="15" customFormat="1">
      <c r="A335" s="18">
        <v>583</v>
      </c>
      <c r="B335" s="25">
        <v>3.0000000000000001E-5</v>
      </c>
      <c r="C335" s="38">
        <v>5.0000000000000001E-3</v>
      </c>
      <c r="D335" s="38">
        <f t="shared" si="80"/>
        <v>4.6049999999999997E-3</v>
      </c>
      <c r="E335" s="38"/>
      <c r="F335" s="38">
        <f t="shared" si="81"/>
        <v>3.0778999999999963E-4</v>
      </c>
      <c r="G335" s="38">
        <f t="shared" si="82"/>
        <v>7.0884036999999921E-3</v>
      </c>
      <c r="H335" s="39">
        <v>4.1999999999999997E-3</v>
      </c>
      <c r="I335" s="39">
        <f t="shared" si="83"/>
        <v>3.8049999999999998E-3</v>
      </c>
      <c r="J335" s="39"/>
      <c r="K335" s="39">
        <f t="shared" si="84"/>
        <v>9.4178999999999964E-4</v>
      </c>
      <c r="L335" s="39">
        <f t="shared" si="85"/>
        <v>2.1689423699999991E-2</v>
      </c>
      <c r="M335" s="40">
        <v>4.8999999999999998E-3</v>
      </c>
      <c r="N335" s="40">
        <f t="shared" si="86"/>
        <v>4.5049999999999995E-3</v>
      </c>
      <c r="O335" s="40"/>
      <c r="P335" s="40">
        <f t="shared" si="87"/>
        <v>9.3178999999999962E-4</v>
      </c>
      <c r="Q335" s="40">
        <f t="shared" si="88"/>
        <v>2.1459123699999992E-2</v>
      </c>
      <c r="R335" s="41">
        <v>4.3E-3</v>
      </c>
      <c r="S335" s="41">
        <f t="shared" si="89"/>
        <v>3.9050000000000001E-3</v>
      </c>
      <c r="T335" s="41"/>
      <c r="U335" s="41">
        <f t="shared" si="90"/>
        <v>6.5678999999999998E-4</v>
      </c>
      <c r="V335" s="41">
        <f t="shared" si="91"/>
        <v>1.51258737E-2</v>
      </c>
      <c r="W335" s="42">
        <v>2.0999999999999999E-3</v>
      </c>
      <c r="X335" s="42">
        <f t="shared" si="92"/>
        <v>1.7049999999999999E-3</v>
      </c>
      <c r="Y335" s="42"/>
      <c r="Z335" s="42">
        <f t="shared" si="93"/>
        <v>4.3479E-4</v>
      </c>
      <c r="AA335" s="42">
        <f t="shared" si="94"/>
        <v>1.0013213700000001E-2</v>
      </c>
      <c r="AB335" s="25">
        <v>7.6000000000000004E-4</v>
      </c>
      <c r="AC335" s="25">
        <f t="shared" si="95"/>
        <v>3.9500000000000001E-4</v>
      </c>
    </row>
    <row r="336" spans="1:29" s="15" customFormat="1">
      <c r="A336" s="18">
        <v>584</v>
      </c>
      <c r="B336" s="25">
        <v>1.0000000000000001E-5</v>
      </c>
      <c r="C336" s="38">
        <v>5.0000000000000001E-3</v>
      </c>
      <c r="D336" s="38">
        <f t="shared" si="80"/>
        <v>4.6800000000000001E-3</v>
      </c>
      <c r="E336" s="38"/>
      <c r="F336" s="38">
        <f t="shared" si="81"/>
        <v>3.8279000000000004E-4</v>
      </c>
      <c r="G336" s="38">
        <f t="shared" si="82"/>
        <v>8.8156537000000021E-3</v>
      </c>
      <c r="H336" s="39">
        <v>4.3E-3</v>
      </c>
      <c r="I336" s="39">
        <f t="shared" si="83"/>
        <v>3.98E-3</v>
      </c>
      <c r="J336" s="39"/>
      <c r="K336" s="39">
        <f t="shared" si="84"/>
        <v>1.1167899999999999E-3</v>
      </c>
      <c r="L336" s="39">
        <f t="shared" si="85"/>
        <v>2.5719673699999997E-2</v>
      </c>
      <c r="M336" s="40">
        <v>4.7000000000000002E-3</v>
      </c>
      <c r="N336" s="40">
        <f t="shared" si="86"/>
        <v>4.3800000000000002E-3</v>
      </c>
      <c r="O336" s="40"/>
      <c r="P336" s="40">
        <f t="shared" si="87"/>
        <v>8.0679000000000037E-4</v>
      </c>
      <c r="Q336" s="40">
        <f t="shared" si="88"/>
        <v>1.858037370000001E-2</v>
      </c>
      <c r="R336" s="41">
        <v>4.1999999999999997E-3</v>
      </c>
      <c r="S336" s="41">
        <f t="shared" si="89"/>
        <v>3.8799999999999998E-3</v>
      </c>
      <c r="T336" s="41"/>
      <c r="U336" s="41">
        <f t="shared" si="90"/>
        <v>6.317899999999997E-4</v>
      </c>
      <c r="V336" s="41">
        <f t="shared" si="91"/>
        <v>1.4550123699999994E-2</v>
      </c>
      <c r="W336" s="42">
        <v>2.0999999999999999E-3</v>
      </c>
      <c r="X336" s="42">
        <f t="shared" si="92"/>
        <v>1.7799999999999999E-3</v>
      </c>
      <c r="Y336" s="42"/>
      <c r="Z336" s="42">
        <f t="shared" si="93"/>
        <v>5.0978999999999998E-4</v>
      </c>
      <c r="AA336" s="42">
        <f t="shared" si="94"/>
        <v>1.17404637E-2</v>
      </c>
      <c r="AB336" s="25">
        <v>6.3000000000000003E-4</v>
      </c>
      <c r="AC336" s="25">
        <f t="shared" si="95"/>
        <v>3.2000000000000003E-4</v>
      </c>
    </row>
    <row r="337" spans="1:29" s="15" customFormat="1">
      <c r="A337" s="18">
        <v>585</v>
      </c>
      <c r="B337" s="25">
        <v>1.4999999999999999E-4</v>
      </c>
      <c r="C337" s="38">
        <v>5.0000000000000001E-3</v>
      </c>
      <c r="D337" s="38">
        <f t="shared" si="80"/>
        <v>4.5450000000000004E-3</v>
      </c>
      <c r="E337" s="38"/>
      <c r="F337" s="38">
        <f t="shared" si="81"/>
        <v>2.4779000000000034E-4</v>
      </c>
      <c r="G337" s="38">
        <f t="shared" si="82"/>
        <v>5.7066037000000078E-3</v>
      </c>
      <c r="H337" s="39">
        <v>4.1000000000000003E-3</v>
      </c>
      <c r="I337" s="39">
        <f t="shared" si="83"/>
        <v>3.6450000000000002E-3</v>
      </c>
      <c r="J337" s="39"/>
      <c r="K337" s="39">
        <f t="shared" si="84"/>
        <v>7.8179000000000009E-4</v>
      </c>
      <c r="L337" s="39">
        <f t="shared" si="85"/>
        <v>1.8004623700000003E-2</v>
      </c>
      <c r="M337" s="40">
        <v>4.8999999999999998E-3</v>
      </c>
      <c r="N337" s="40">
        <f t="shared" si="86"/>
        <v>4.4450000000000002E-3</v>
      </c>
      <c r="O337" s="40"/>
      <c r="P337" s="40">
        <f t="shared" si="87"/>
        <v>8.7179000000000033E-4</v>
      </c>
      <c r="Q337" s="40">
        <f t="shared" si="88"/>
        <v>2.0077323700000007E-2</v>
      </c>
      <c r="R337" s="41">
        <v>4.4000000000000003E-3</v>
      </c>
      <c r="S337" s="41">
        <f t="shared" si="89"/>
        <v>3.9450000000000006E-3</v>
      </c>
      <c r="T337" s="41"/>
      <c r="U337" s="41">
        <f t="shared" si="90"/>
        <v>6.9679000000000052E-4</v>
      </c>
      <c r="V337" s="41">
        <f t="shared" si="91"/>
        <v>1.6047073700000011E-2</v>
      </c>
      <c r="W337" s="42">
        <v>2.2000000000000001E-3</v>
      </c>
      <c r="X337" s="42">
        <f t="shared" si="92"/>
        <v>1.745E-3</v>
      </c>
      <c r="Y337" s="42"/>
      <c r="Z337" s="42">
        <f t="shared" si="93"/>
        <v>4.7479000000000011E-4</v>
      </c>
      <c r="AA337" s="42">
        <f t="shared" si="94"/>
        <v>1.0934413700000003E-2</v>
      </c>
      <c r="AB337" s="25">
        <v>7.6000000000000004E-4</v>
      </c>
      <c r="AC337" s="25">
        <f t="shared" si="95"/>
        <v>4.55E-4</v>
      </c>
    </row>
    <row r="338" spans="1:29" s="15" customFormat="1">
      <c r="A338" s="18">
        <v>586</v>
      </c>
      <c r="B338" s="25">
        <v>8.0000000000000007E-5</v>
      </c>
      <c r="C338" s="38">
        <v>5.0000000000000001E-3</v>
      </c>
      <c r="D338" s="38">
        <f t="shared" si="80"/>
        <v>4.5950000000000001E-3</v>
      </c>
      <c r="E338" s="38"/>
      <c r="F338" s="38">
        <f t="shared" si="81"/>
        <v>2.9779000000000003E-4</v>
      </c>
      <c r="G338" s="38">
        <f t="shared" si="82"/>
        <v>6.8581037000000015E-3</v>
      </c>
      <c r="H338" s="39">
        <v>4.3E-3</v>
      </c>
      <c r="I338" s="39">
        <f t="shared" si="83"/>
        <v>3.895E-3</v>
      </c>
      <c r="J338" s="39"/>
      <c r="K338" s="39">
        <f t="shared" si="84"/>
        <v>1.0317899999999999E-3</v>
      </c>
      <c r="L338" s="39">
        <f t="shared" si="85"/>
        <v>2.3762123699999999E-2</v>
      </c>
      <c r="M338" s="40">
        <v>4.8999999999999998E-3</v>
      </c>
      <c r="N338" s="40">
        <f t="shared" si="86"/>
        <v>4.4949999999999999E-3</v>
      </c>
      <c r="O338" s="40"/>
      <c r="P338" s="40">
        <f t="shared" si="87"/>
        <v>9.2179000000000002E-4</v>
      </c>
      <c r="Q338" s="40">
        <f t="shared" si="88"/>
        <v>2.1228823700000003E-2</v>
      </c>
      <c r="R338" s="41">
        <v>4.1999999999999997E-3</v>
      </c>
      <c r="S338" s="41">
        <f t="shared" si="89"/>
        <v>3.7949999999999998E-3</v>
      </c>
      <c r="T338" s="41"/>
      <c r="U338" s="41">
        <f t="shared" si="90"/>
        <v>5.4678999999999969E-4</v>
      </c>
      <c r="V338" s="41">
        <f t="shared" si="91"/>
        <v>1.2592573699999993E-2</v>
      </c>
      <c r="W338" s="42">
        <v>2.2000000000000001E-3</v>
      </c>
      <c r="X338" s="42">
        <f t="shared" si="92"/>
        <v>1.7950000000000002E-3</v>
      </c>
      <c r="Y338" s="42"/>
      <c r="Z338" s="42">
        <f t="shared" si="93"/>
        <v>5.2479000000000024E-4</v>
      </c>
      <c r="AA338" s="42">
        <f t="shared" si="94"/>
        <v>1.2085913700000006E-2</v>
      </c>
      <c r="AB338" s="25">
        <v>7.2999999999999996E-4</v>
      </c>
      <c r="AC338" s="25">
        <f t="shared" si="95"/>
        <v>4.0499999999999998E-4</v>
      </c>
    </row>
    <row r="339" spans="1:29" s="15" customFormat="1">
      <c r="A339" s="18">
        <v>587</v>
      </c>
      <c r="B339" s="25">
        <v>1.1E-4</v>
      </c>
      <c r="C339" s="38">
        <v>5.0000000000000001E-3</v>
      </c>
      <c r="D339" s="38">
        <f t="shared" si="80"/>
        <v>4.5450000000000004E-3</v>
      </c>
      <c r="E339" s="38"/>
      <c r="F339" s="38">
        <f t="shared" si="81"/>
        <v>2.4779000000000034E-4</v>
      </c>
      <c r="G339" s="38">
        <f t="shared" si="82"/>
        <v>5.7066037000000078E-3</v>
      </c>
      <c r="H339" s="39">
        <v>4.1000000000000003E-3</v>
      </c>
      <c r="I339" s="39">
        <f t="shared" si="83"/>
        <v>3.6450000000000002E-3</v>
      </c>
      <c r="J339" s="39"/>
      <c r="K339" s="39">
        <f t="shared" si="84"/>
        <v>7.8179000000000009E-4</v>
      </c>
      <c r="L339" s="39">
        <f t="shared" si="85"/>
        <v>1.8004623700000003E-2</v>
      </c>
      <c r="M339" s="40">
        <v>4.8999999999999998E-3</v>
      </c>
      <c r="N339" s="40">
        <f t="shared" si="86"/>
        <v>4.4450000000000002E-3</v>
      </c>
      <c r="O339" s="40"/>
      <c r="P339" s="40">
        <f t="shared" si="87"/>
        <v>8.7179000000000033E-4</v>
      </c>
      <c r="Q339" s="40">
        <f t="shared" si="88"/>
        <v>2.0077323700000007E-2</v>
      </c>
      <c r="R339" s="41">
        <v>4.3E-3</v>
      </c>
      <c r="S339" s="41">
        <f t="shared" si="89"/>
        <v>3.8449999999999999E-3</v>
      </c>
      <c r="T339" s="41"/>
      <c r="U339" s="41">
        <f t="shared" si="90"/>
        <v>5.9678999999999982E-4</v>
      </c>
      <c r="V339" s="41">
        <f t="shared" si="91"/>
        <v>1.3744073699999996E-2</v>
      </c>
      <c r="W339" s="42">
        <v>2.0999999999999999E-3</v>
      </c>
      <c r="X339" s="42">
        <f t="shared" si="92"/>
        <v>1.6449999999999998E-3</v>
      </c>
      <c r="Y339" s="42"/>
      <c r="Z339" s="42">
        <f t="shared" si="93"/>
        <v>3.7478999999999985E-4</v>
      </c>
      <c r="AA339" s="42">
        <f t="shared" si="94"/>
        <v>8.6314136999999964E-3</v>
      </c>
      <c r="AB339" s="25">
        <v>8.0000000000000004E-4</v>
      </c>
      <c r="AC339" s="25">
        <f t="shared" si="95"/>
        <v>4.55E-4</v>
      </c>
    </row>
    <row r="340" spans="1:29" s="15" customFormat="1">
      <c r="A340" s="18">
        <v>588</v>
      </c>
      <c r="B340" s="25">
        <v>6.0000000000000002E-5</v>
      </c>
      <c r="C340" s="38">
        <v>4.8999999999999998E-3</v>
      </c>
      <c r="D340" s="38">
        <f t="shared" si="80"/>
        <v>4.4949999999999999E-3</v>
      </c>
      <c r="E340" s="38"/>
      <c r="F340" s="38">
        <f t="shared" si="81"/>
        <v>1.9778999999999977E-4</v>
      </c>
      <c r="G340" s="38">
        <f t="shared" si="82"/>
        <v>4.5551036999999951E-3</v>
      </c>
      <c r="H340" s="39">
        <v>4.1999999999999997E-3</v>
      </c>
      <c r="I340" s="39">
        <f t="shared" si="83"/>
        <v>3.7949999999999998E-3</v>
      </c>
      <c r="J340" s="39"/>
      <c r="K340" s="39">
        <f t="shared" si="84"/>
        <v>9.3178999999999962E-4</v>
      </c>
      <c r="L340" s="39">
        <f t="shared" si="85"/>
        <v>2.1459123699999992E-2</v>
      </c>
      <c r="M340" s="40">
        <v>4.7000000000000002E-3</v>
      </c>
      <c r="N340" s="40">
        <f t="shared" si="86"/>
        <v>4.2950000000000002E-3</v>
      </c>
      <c r="O340" s="40"/>
      <c r="P340" s="40">
        <f t="shared" si="87"/>
        <v>7.2179000000000037E-4</v>
      </c>
      <c r="Q340" s="40">
        <f t="shared" si="88"/>
        <v>1.6622823700000008E-2</v>
      </c>
      <c r="R340" s="41">
        <v>4.1000000000000003E-3</v>
      </c>
      <c r="S340" s="41">
        <f t="shared" si="89"/>
        <v>3.6950000000000004E-3</v>
      </c>
      <c r="T340" s="41"/>
      <c r="U340" s="41">
        <f t="shared" si="90"/>
        <v>4.4679000000000029E-4</v>
      </c>
      <c r="V340" s="41">
        <f t="shared" si="91"/>
        <v>1.0289573700000007E-2</v>
      </c>
      <c r="W340" s="42">
        <v>2E-3</v>
      </c>
      <c r="X340" s="42">
        <f t="shared" si="92"/>
        <v>1.5950000000000001E-3</v>
      </c>
      <c r="Y340" s="42"/>
      <c r="Z340" s="42">
        <f t="shared" si="93"/>
        <v>3.2479000000000015E-4</v>
      </c>
      <c r="AA340" s="42">
        <f t="shared" si="94"/>
        <v>7.4799137000000036E-3</v>
      </c>
      <c r="AB340" s="25">
        <v>7.5000000000000002E-4</v>
      </c>
      <c r="AC340" s="25">
        <f t="shared" si="95"/>
        <v>4.0500000000000003E-4</v>
      </c>
    </row>
    <row r="341" spans="1:29" s="15" customFormat="1">
      <c r="A341" s="18">
        <v>589</v>
      </c>
      <c r="B341" s="25">
        <v>2.2000000000000001E-4</v>
      </c>
      <c r="C341" s="38">
        <v>4.8999999999999998E-3</v>
      </c>
      <c r="D341" s="38">
        <f t="shared" si="80"/>
        <v>4.365E-3</v>
      </c>
      <c r="E341" s="38"/>
      <c r="F341" s="38">
        <f t="shared" si="81"/>
        <v>6.7789999999999864E-5</v>
      </c>
      <c r="G341" s="38">
        <f t="shared" si="82"/>
        <v>1.5612036999999969E-3</v>
      </c>
      <c r="H341" s="39">
        <v>4.0000000000000001E-3</v>
      </c>
      <c r="I341" s="39">
        <f t="shared" si="83"/>
        <v>3.4650000000000002E-3</v>
      </c>
      <c r="J341" s="39"/>
      <c r="K341" s="39">
        <f t="shared" si="84"/>
        <v>6.0179000000000005E-4</v>
      </c>
      <c r="L341" s="39">
        <f t="shared" si="85"/>
        <v>1.3859223700000001E-2</v>
      </c>
      <c r="M341" s="40">
        <v>4.7999999999999996E-3</v>
      </c>
      <c r="N341" s="40">
        <f t="shared" si="86"/>
        <v>4.2649999999999997E-3</v>
      </c>
      <c r="O341" s="40"/>
      <c r="P341" s="40">
        <f t="shared" si="87"/>
        <v>6.9178999999999985E-4</v>
      </c>
      <c r="Q341" s="40">
        <f t="shared" si="88"/>
        <v>1.5931923699999996E-2</v>
      </c>
      <c r="R341" s="41">
        <v>4.3E-3</v>
      </c>
      <c r="S341" s="41">
        <f t="shared" si="89"/>
        <v>3.7650000000000001E-3</v>
      </c>
      <c r="T341" s="41"/>
      <c r="U341" s="41">
        <f t="shared" si="90"/>
        <v>5.1679000000000004E-4</v>
      </c>
      <c r="V341" s="41">
        <f t="shared" si="91"/>
        <v>1.1901673700000002E-2</v>
      </c>
      <c r="W341" s="42">
        <v>2.0999999999999999E-3</v>
      </c>
      <c r="X341" s="42">
        <f t="shared" si="92"/>
        <v>1.565E-3</v>
      </c>
      <c r="Y341" s="42"/>
      <c r="Z341" s="42">
        <f t="shared" si="93"/>
        <v>2.9479000000000007E-4</v>
      </c>
      <c r="AA341" s="42">
        <f t="shared" si="94"/>
        <v>6.7890137000000015E-3</v>
      </c>
      <c r="AB341" s="25">
        <v>8.4999999999999995E-4</v>
      </c>
      <c r="AC341" s="25">
        <f t="shared" si="95"/>
        <v>5.3499999999999999E-4</v>
      </c>
    </row>
    <row r="342" spans="1:29" s="15" customFormat="1">
      <c r="A342" s="18">
        <v>590</v>
      </c>
      <c r="B342" s="25">
        <v>1.9000000000000001E-4</v>
      </c>
      <c r="C342" s="38">
        <v>5.0000000000000001E-3</v>
      </c>
      <c r="D342" s="38">
        <f t="shared" si="80"/>
        <v>4.5199999999999997E-3</v>
      </c>
      <c r="E342" s="38"/>
      <c r="F342" s="38">
        <f t="shared" si="81"/>
        <v>2.2278999999999962E-4</v>
      </c>
      <c r="G342" s="38">
        <f t="shared" si="82"/>
        <v>5.1308536999999915E-3</v>
      </c>
      <c r="H342" s="39">
        <v>4.1999999999999997E-3</v>
      </c>
      <c r="I342" s="39">
        <f t="shared" si="83"/>
        <v>3.7199999999999998E-3</v>
      </c>
      <c r="J342" s="39"/>
      <c r="K342" s="39">
        <f t="shared" si="84"/>
        <v>8.5678999999999964E-4</v>
      </c>
      <c r="L342" s="39">
        <f t="shared" si="85"/>
        <v>1.9731873699999992E-2</v>
      </c>
      <c r="M342" s="40">
        <v>4.7999999999999996E-3</v>
      </c>
      <c r="N342" s="40">
        <f t="shared" si="86"/>
        <v>4.3199999999999992E-3</v>
      </c>
      <c r="O342" s="40"/>
      <c r="P342" s="40">
        <f t="shared" si="87"/>
        <v>7.4678999999999935E-4</v>
      </c>
      <c r="Q342" s="40">
        <f t="shared" si="88"/>
        <v>1.7198573699999987E-2</v>
      </c>
      <c r="R342" s="41">
        <v>4.1999999999999997E-3</v>
      </c>
      <c r="S342" s="41">
        <f t="shared" si="89"/>
        <v>3.7199999999999998E-3</v>
      </c>
      <c r="T342" s="41"/>
      <c r="U342" s="41">
        <f t="shared" si="90"/>
        <v>4.7178999999999971E-4</v>
      </c>
      <c r="V342" s="41">
        <f t="shared" si="91"/>
        <v>1.0865323699999993E-2</v>
      </c>
      <c r="W342" s="42">
        <v>2.0999999999999999E-3</v>
      </c>
      <c r="X342" s="42">
        <f t="shared" si="92"/>
        <v>1.6199999999999999E-3</v>
      </c>
      <c r="Y342" s="42"/>
      <c r="Z342" s="42">
        <f t="shared" si="93"/>
        <v>3.4979E-4</v>
      </c>
      <c r="AA342" s="42">
        <f t="shared" si="94"/>
        <v>8.0556637E-3</v>
      </c>
      <c r="AB342" s="25">
        <v>7.6999999999999996E-4</v>
      </c>
      <c r="AC342" s="25">
        <f t="shared" si="95"/>
        <v>4.7999999999999996E-4</v>
      </c>
    </row>
    <row r="343" spans="1:29" s="15" customFormat="1">
      <c r="A343" s="18">
        <v>591</v>
      </c>
      <c r="B343" s="25">
        <v>1.1E-4</v>
      </c>
      <c r="C343" s="38">
        <v>4.8999999999999998E-3</v>
      </c>
      <c r="D343" s="38">
        <f t="shared" si="80"/>
        <v>4.5249999999999995E-3</v>
      </c>
      <c r="E343" s="38"/>
      <c r="F343" s="38">
        <f t="shared" si="81"/>
        <v>2.2778999999999942E-4</v>
      </c>
      <c r="G343" s="38">
        <f t="shared" si="82"/>
        <v>5.2460036999999867E-3</v>
      </c>
      <c r="H343" s="39">
        <v>4.0000000000000001E-3</v>
      </c>
      <c r="I343" s="39">
        <f t="shared" si="83"/>
        <v>3.6250000000000002E-3</v>
      </c>
      <c r="J343" s="39"/>
      <c r="K343" s="39">
        <f t="shared" si="84"/>
        <v>7.6179000000000004E-4</v>
      </c>
      <c r="L343" s="39">
        <f t="shared" si="85"/>
        <v>1.7544023700000001E-2</v>
      </c>
      <c r="M343" s="40">
        <v>4.7999999999999996E-3</v>
      </c>
      <c r="N343" s="40">
        <f t="shared" si="86"/>
        <v>4.4249999999999992E-3</v>
      </c>
      <c r="O343" s="40"/>
      <c r="P343" s="40">
        <f t="shared" si="87"/>
        <v>8.5178999999999941E-4</v>
      </c>
      <c r="Q343" s="40">
        <f t="shared" si="88"/>
        <v>1.9616723699999988E-2</v>
      </c>
      <c r="R343" s="41">
        <v>4.1999999999999997E-3</v>
      </c>
      <c r="S343" s="41">
        <f t="shared" si="89"/>
        <v>3.8249999999999998E-3</v>
      </c>
      <c r="T343" s="41"/>
      <c r="U343" s="41">
        <f t="shared" si="90"/>
        <v>5.7678999999999977E-4</v>
      </c>
      <c r="V343" s="41">
        <f t="shared" si="91"/>
        <v>1.3283473699999996E-2</v>
      </c>
      <c r="W343" s="42">
        <v>2.0999999999999999E-3</v>
      </c>
      <c r="X343" s="42">
        <f t="shared" si="92"/>
        <v>1.725E-3</v>
      </c>
      <c r="Y343" s="42"/>
      <c r="Z343" s="42">
        <f t="shared" si="93"/>
        <v>4.5479000000000006E-4</v>
      </c>
      <c r="AA343" s="42">
        <f t="shared" si="94"/>
        <v>1.0473813700000003E-2</v>
      </c>
      <c r="AB343" s="25">
        <v>6.4000000000000005E-4</v>
      </c>
      <c r="AC343" s="25">
        <f t="shared" si="95"/>
        <v>3.7500000000000001E-4</v>
      </c>
    </row>
    <row r="344" spans="1:29" s="15" customFormat="1">
      <c r="A344" s="18">
        <v>592</v>
      </c>
      <c r="B344" s="25">
        <v>8.0000000000000007E-5</v>
      </c>
      <c r="C344" s="38">
        <v>4.8999999999999998E-3</v>
      </c>
      <c r="D344" s="38">
        <f t="shared" si="80"/>
        <v>4.555E-3</v>
      </c>
      <c r="E344" s="38"/>
      <c r="F344" s="38">
        <f t="shared" si="81"/>
        <v>2.5778999999999993E-4</v>
      </c>
      <c r="G344" s="38">
        <f t="shared" si="82"/>
        <v>5.9369036999999984E-3</v>
      </c>
      <c r="H344" s="39">
        <v>4.1000000000000003E-3</v>
      </c>
      <c r="I344" s="39">
        <f t="shared" si="83"/>
        <v>3.7550000000000005E-3</v>
      </c>
      <c r="J344" s="39"/>
      <c r="K344" s="39">
        <f t="shared" si="84"/>
        <v>8.9179000000000038E-4</v>
      </c>
      <c r="L344" s="39">
        <f t="shared" si="85"/>
        <v>2.0537923700000009E-2</v>
      </c>
      <c r="M344" s="40">
        <v>4.7999999999999996E-3</v>
      </c>
      <c r="N344" s="40">
        <f t="shared" si="86"/>
        <v>4.4549999999999998E-3</v>
      </c>
      <c r="O344" s="40"/>
      <c r="P344" s="40">
        <f t="shared" si="87"/>
        <v>8.8178999999999992E-4</v>
      </c>
      <c r="Q344" s="40">
        <f t="shared" si="88"/>
        <v>2.0307623699999999E-2</v>
      </c>
      <c r="R344" s="41">
        <v>4.1000000000000003E-3</v>
      </c>
      <c r="S344" s="41">
        <f t="shared" si="89"/>
        <v>3.7550000000000005E-3</v>
      </c>
      <c r="T344" s="41"/>
      <c r="U344" s="41">
        <f t="shared" si="90"/>
        <v>5.0679000000000045E-4</v>
      </c>
      <c r="V344" s="41">
        <f t="shared" si="91"/>
        <v>1.1671373700000012E-2</v>
      </c>
      <c r="W344" s="42">
        <v>2.0999999999999999E-3</v>
      </c>
      <c r="X344" s="42">
        <f t="shared" si="92"/>
        <v>1.7549999999999998E-3</v>
      </c>
      <c r="Y344" s="42"/>
      <c r="Z344" s="42">
        <f t="shared" si="93"/>
        <v>4.8478999999999992E-4</v>
      </c>
      <c r="AA344" s="42">
        <f t="shared" si="94"/>
        <v>1.1164713699999999E-2</v>
      </c>
      <c r="AB344" s="25">
        <v>6.0999999999999997E-4</v>
      </c>
      <c r="AC344" s="25">
        <f t="shared" si="95"/>
        <v>3.4499999999999998E-4</v>
      </c>
    </row>
    <row r="345" spans="1:29" s="15" customFormat="1">
      <c r="A345" s="18">
        <v>593</v>
      </c>
      <c r="B345" s="25">
        <v>5.0000000000000002E-5</v>
      </c>
      <c r="C345" s="38">
        <v>4.8999999999999998E-3</v>
      </c>
      <c r="D345" s="38">
        <f t="shared" si="80"/>
        <v>4.535E-3</v>
      </c>
      <c r="E345" s="38"/>
      <c r="F345" s="38">
        <f t="shared" si="81"/>
        <v>2.3778999999999988E-4</v>
      </c>
      <c r="G345" s="38">
        <f t="shared" si="82"/>
        <v>5.4763036999999973E-3</v>
      </c>
      <c r="H345" s="39">
        <v>4.0000000000000001E-3</v>
      </c>
      <c r="I345" s="39">
        <f t="shared" si="83"/>
        <v>3.6350000000000002E-3</v>
      </c>
      <c r="J345" s="39"/>
      <c r="K345" s="39">
        <f t="shared" si="84"/>
        <v>7.7179000000000006E-4</v>
      </c>
      <c r="L345" s="39">
        <f t="shared" si="85"/>
        <v>1.7774323700000004E-2</v>
      </c>
      <c r="M345" s="40">
        <v>4.7999999999999996E-3</v>
      </c>
      <c r="N345" s="40">
        <f t="shared" si="86"/>
        <v>4.4349999999999997E-3</v>
      </c>
      <c r="O345" s="40"/>
      <c r="P345" s="40">
        <f t="shared" si="87"/>
        <v>8.6178999999999987E-4</v>
      </c>
      <c r="Q345" s="40">
        <f t="shared" si="88"/>
        <v>1.9847023699999997E-2</v>
      </c>
      <c r="R345" s="41">
        <v>4.1000000000000003E-3</v>
      </c>
      <c r="S345" s="41">
        <f t="shared" si="89"/>
        <v>3.7350000000000005E-3</v>
      </c>
      <c r="T345" s="41"/>
      <c r="U345" s="41">
        <f t="shared" si="90"/>
        <v>4.867900000000004E-4</v>
      </c>
      <c r="V345" s="41">
        <f t="shared" si="91"/>
        <v>1.121077370000001E-2</v>
      </c>
      <c r="W345" s="42">
        <v>2.0999999999999999E-3</v>
      </c>
      <c r="X345" s="42">
        <f t="shared" si="92"/>
        <v>1.7349999999999998E-3</v>
      </c>
      <c r="Y345" s="42"/>
      <c r="Z345" s="42">
        <f t="shared" si="93"/>
        <v>4.6478999999999986E-4</v>
      </c>
      <c r="AA345" s="42">
        <f t="shared" si="94"/>
        <v>1.0704113699999997E-2</v>
      </c>
      <c r="AB345" s="25">
        <v>6.8000000000000005E-4</v>
      </c>
      <c r="AC345" s="25">
        <f t="shared" si="95"/>
        <v>3.6500000000000004E-4</v>
      </c>
    </row>
    <row r="346" spans="1:29" s="15" customFormat="1">
      <c r="A346" s="18">
        <v>594</v>
      </c>
      <c r="B346" s="25">
        <v>5.0000000000000002E-5</v>
      </c>
      <c r="C346" s="38">
        <v>4.7999999999999996E-3</v>
      </c>
      <c r="D346" s="38">
        <f t="shared" si="80"/>
        <v>4.4049999999999992E-3</v>
      </c>
      <c r="E346" s="38"/>
      <c r="F346" s="38">
        <f t="shared" si="81"/>
        <v>1.077899999999991E-4</v>
      </c>
      <c r="G346" s="38">
        <f t="shared" si="82"/>
        <v>2.4824036999999796E-3</v>
      </c>
      <c r="H346" s="39">
        <v>4.1000000000000003E-3</v>
      </c>
      <c r="I346" s="39">
        <f t="shared" si="83"/>
        <v>3.7050000000000004E-3</v>
      </c>
      <c r="J346" s="39"/>
      <c r="K346" s="39">
        <f t="shared" si="84"/>
        <v>8.4179000000000025E-4</v>
      </c>
      <c r="L346" s="39">
        <f t="shared" si="85"/>
        <v>1.9386423700000006E-2</v>
      </c>
      <c r="M346" s="40">
        <v>4.7000000000000002E-3</v>
      </c>
      <c r="N346" s="40">
        <f t="shared" si="86"/>
        <v>4.3049999999999998E-3</v>
      </c>
      <c r="O346" s="40"/>
      <c r="P346" s="40">
        <f t="shared" si="87"/>
        <v>7.3178999999999996E-4</v>
      </c>
      <c r="Q346" s="40">
        <f t="shared" si="88"/>
        <v>1.68531237E-2</v>
      </c>
      <c r="R346" s="41">
        <v>4.1000000000000003E-3</v>
      </c>
      <c r="S346" s="41">
        <f t="shared" si="89"/>
        <v>3.7050000000000004E-3</v>
      </c>
      <c r="T346" s="41"/>
      <c r="U346" s="41">
        <f t="shared" si="90"/>
        <v>4.5679000000000032E-4</v>
      </c>
      <c r="V346" s="41">
        <f t="shared" si="91"/>
        <v>1.0519873700000008E-2</v>
      </c>
      <c r="W346" s="42">
        <v>2E-3</v>
      </c>
      <c r="X346" s="42">
        <f t="shared" si="92"/>
        <v>1.6050000000000001E-3</v>
      </c>
      <c r="Y346" s="42"/>
      <c r="Z346" s="42">
        <f t="shared" si="93"/>
        <v>3.3479000000000017E-4</v>
      </c>
      <c r="AA346" s="42">
        <f t="shared" si="94"/>
        <v>7.7102137000000046E-3</v>
      </c>
      <c r="AB346" s="25">
        <v>7.3999999999999999E-4</v>
      </c>
      <c r="AC346" s="25">
        <f t="shared" si="95"/>
        <v>3.9500000000000001E-4</v>
      </c>
    </row>
    <row r="347" spans="1:29" s="15" customFormat="1">
      <c r="A347" s="18">
        <v>595</v>
      </c>
      <c r="B347" s="25">
        <v>1.2E-4</v>
      </c>
      <c r="C347" s="38">
        <v>4.8999999999999998E-3</v>
      </c>
      <c r="D347" s="38">
        <f t="shared" si="80"/>
        <v>4.4549999999999998E-3</v>
      </c>
      <c r="E347" s="38"/>
      <c r="F347" s="38">
        <f t="shared" si="81"/>
        <v>1.5778999999999967E-4</v>
      </c>
      <c r="G347" s="38">
        <f t="shared" si="82"/>
        <v>3.6339036999999924E-3</v>
      </c>
      <c r="H347" s="39">
        <v>4.1000000000000003E-3</v>
      </c>
      <c r="I347" s="39">
        <f t="shared" si="83"/>
        <v>3.6550000000000003E-3</v>
      </c>
      <c r="J347" s="39"/>
      <c r="K347" s="39">
        <f t="shared" si="84"/>
        <v>7.9179000000000012E-4</v>
      </c>
      <c r="L347" s="39">
        <f t="shared" si="85"/>
        <v>1.8234923700000003E-2</v>
      </c>
      <c r="M347" s="40">
        <v>4.7000000000000002E-3</v>
      </c>
      <c r="N347" s="40">
        <f t="shared" si="86"/>
        <v>4.2550000000000001E-3</v>
      </c>
      <c r="O347" s="40"/>
      <c r="P347" s="40">
        <f t="shared" si="87"/>
        <v>6.8179000000000026E-4</v>
      </c>
      <c r="Q347" s="40">
        <f t="shared" si="88"/>
        <v>1.5701623700000007E-2</v>
      </c>
      <c r="R347" s="41">
        <v>4.1999999999999997E-3</v>
      </c>
      <c r="S347" s="41">
        <f t="shared" si="89"/>
        <v>3.7549999999999997E-3</v>
      </c>
      <c r="T347" s="41"/>
      <c r="U347" s="41">
        <f t="shared" si="90"/>
        <v>5.0678999999999958E-4</v>
      </c>
      <c r="V347" s="41">
        <f t="shared" si="91"/>
        <v>1.1671373699999991E-2</v>
      </c>
      <c r="W347" s="42">
        <v>2.0999999999999999E-3</v>
      </c>
      <c r="X347" s="42">
        <f t="shared" si="92"/>
        <v>1.6549999999999998E-3</v>
      </c>
      <c r="Y347" s="42"/>
      <c r="Z347" s="42">
        <f t="shared" si="93"/>
        <v>3.8478999999999987E-4</v>
      </c>
      <c r="AA347" s="42">
        <f t="shared" si="94"/>
        <v>8.8617136999999974E-3</v>
      </c>
      <c r="AB347" s="25">
        <v>7.6999999999999996E-4</v>
      </c>
      <c r="AC347" s="25">
        <f t="shared" si="95"/>
        <v>4.4499999999999997E-4</v>
      </c>
    </row>
    <row r="348" spans="1:29" s="15" customFormat="1">
      <c r="A348" s="18">
        <v>596</v>
      </c>
      <c r="B348" s="25">
        <v>1.1E-4</v>
      </c>
      <c r="C348" s="38">
        <v>4.8999999999999998E-3</v>
      </c>
      <c r="D348" s="38">
        <f t="shared" si="80"/>
        <v>4.45E-3</v>
      </c>
      <c r="E348" s="38"/>
      <c r="F348" s="38">
        <f t="shared" si="81"/>
        <v>1.5278999999999987E-4</v>
      </c>
      <c r="G348" s="38">
        <f t="shared" si="82"/>
        <v>3.5187536999999971E-3</v>
      </c>
      <c r="H348" s="39">
        <v>4.0000000000000001E-3</v>
      </c>
      <c r="I348" s="39">
        <f t="shared" si="83"/>
        <v>3.5500000000000002E-3</v>
      </c>
      <c r="J348" s="39"/>
      <c r="K348" s="39">
        <f t="shared" si="84"/>
        <v>6.8679000000000006E-4</v>
      </c>
      <c r="L348" s="39">
        <f t="shared" si="85"/>
        <v>1.5816773700000002E-2</v>
      </c>
      <c r="M348" s="40">
        <v>4.7000000000000002E-3</v>
      </c>
      <c r="N348" s="40">
        <f t="shared" si="86"/>
        <v>4.2500000000000003E-3</v>
      </c>
      <c r="O348" s="40"/>
      <c r="P348" s="40">
        <f t="shared" si="87"/>
        <v>6.7679000000000046E-4</v>
      </c>
      <c r="Q348" s="40">
        <f t="shared" si="88"/>
        <v>1.5586473700000011E-2</v>
      </c>
      <c r="R348" s="41">
        <v>4.1999999999999997E-3</v>
      </c>
      <c r="S348" s="41">
        <f t="shared" si="89"/>
        <v>3.7499999999999999E-3</v>
      </c>
      <c r="T348" s="41"/>
      <c r="U348" s="41">
        <f t="shared" si="90"/>
        <v>5.0178999999999979E-4</v>
      </c>
      <c r="V348" s="41">
        <f t="shared" si="91"/>
        <v>1.1556223699999996E-2</v>
      </c>
      <c r="W348" s="42">
        <v>2.0999999999999999E-3</v>
      </c>
      <c r="X348" s="42">
        <f t="shared" si="92"/>
        <v>1.65E-3</v>
      </c>
      <c r="Y348" s="42"/>
      <c r="Z348" s="42">
        <f t="shared" si="93"/>
        <v>3.7979000000000008E-4</v>
      </c>
      <c r="AA348" s="42">
        <f t="shared" si="94"/>
        <v>8.746563700000003E-3</v>
      </c>
      <c r="AB348" s="25">
        <v>7.9000000000000001E-4</v>
      </c>
      <c r="AC348" s="25">
        <f t="shared" si="95"/>
        <v>4.4999999999999999E-4</v>
      </c>
    </row>
    <row r="349" spans="1:29" s="15" customFormat="1">
      <c r="A349" s="18">
        <v>597</v>
      </c>
      <c r="B349" s="25">
        <v>5.0000000000000002E-5</v>
      </c>
      <c r="C349" s="38">
        <v>4.7999999999999996E-3</v>
      </c>
      <c r="D349" s="38">
        <f t="shared" si="80"/>
        <v>4.4149999999999997E-3</v>
      </c>
      <c r="E349" s="38"/>
      <c r="F349" s="38">
        <f t="shared" si="81"/>
        <v>1.1778999999999956E-4</v>
      </c>
      <c r="G349" s="38">
        <f t="shared" si="82"/>
        <v>2.7127036999999902E-3</v>
      </c>
      <c r="H349" s="39">
        <v>4.0000000000000001E-3</v>
      </c>
      <c r="I349" s="39">
        <f t="shared" si="83"/>
        <v>3.6150000000000002E-3</v>
      </c>
      <c r="J349" s="39"/>
      <c r="K349" s="39">
        <f t="shared" si="84"/>
        <v>7.5179000000000001E-4</v>
      </c>
      <c r="L349" s="39">
        <f t="shared" si="85"/>
        <v>1.7313723700000002E-2</v>
      </c>
      <c r="M349" s="40">
        <v>4.7000000000000002E-3</v>
      </c>
      <c r="N349" s="40">
        <f t="shared" si="86"/>
        <v>4.3150000000000003E-3</v>
      </c>
      <c r="O349" s="40"/>
      <c r="P349" s="40">
        <f t="shared" si="87"/>
        <v>7.4179000000000042E-4</v>
      </c>
      <c r="Q349" s="40">
        <f t="shared" si="88"/>
        <v>1.708342370000001E-2</v>
      </c>
      <c r="R349" s="41">
        <v>4.1000000000000003E-3</v>
      </c>
      <c r="S349" s="41">
        <f t="shared" si="89"/>
        <v>3.7150000000000004E-3</v>
      </c>
      <c r="T349" s="41"/>
      <c r="U349" s="41">
        <f t="shared" si="90"/>
        <v>4.6679000000000035E-4</v>
      </c>
      <c r="V349" s="41">
        <f t="shared" si="91"/>
        <v>1.0750173700000009E-2</v>
      </c>
      <c r="W349" s="42">
        <v>2E-3</v>
      </c>
      <c r="X349" s="42">
        <f t="shared" si="92"/>
        <v>1.6150000000000001E-3</v>
      </c>
      <c r="Y349" s="42"/>
      <c r="Z349" s="42">
        <f t="shared" si="93"/>
        <v>3.447900000000002E-4</v>
      </c>
      <c r="AA349" s="42">
        <f t="shared" si="94"/>
        <v>7.9405137000000056E-3</v>
      </c>
      <c r="AB349" s="25">
        <v>7.2000000000000005E-4</v>
      </c>
      <c r="AC349" s="25">
        <f t="shared" si="95"/>
        <v>3.8500000000000003E-4</v>
      </c>
    </row>
    <row r="350" spans="1:29" s="15" customFormat="1">
      <c r="A350" s="18">
        <v>598</v>
      </c>
      <c r="B350" s="25">
        <v>3.0000000000000001E-5</v>
      </c>
      <c r="C350" s="38">
        <v>4.7999999999999996E-3</v>
      </c>
      <c r="D350" s="38">
        <f t="shared" si="80"/>
        <v>4.4349999999999997E-3</v>
      </c>
      <c r="E350" s="38"/>
      <c r="F350" s="38">
        <f t="shared" si="81"/>
        <v>1.3778999999999961E-4</v>
      </c>
      <c r="G350" s="38">
        <f t="shared" si="82"/>
        <v>3.1733036999999913E-3</v>
      </c>
      <c r="H350" s="39">
        <v>4.0000000000000001E-3</v>
      </c>
      <c r="I350" s="39">
        <f t="shared" si="83"/>
        <v>3.6350000000000002E-3</v>
      </c>
      <c r="J350" s="39"/>
      <c r="K350" s="39">
        <f t="shared" si="84"/>
        <v>7.7179000000000006E-4</v>
      </c>
      <c r="L350" s="39">
        <f t="shared" si="85"/>
        <v>1.7774323700000004E-2</v>
      </c>
      <c r="M350" s="40">
        <v>4.5999999999999999E-3</v>
      </c>
      <c r="N350" s="40">
        <f t="shared" si="86"/>
        <v>4.235E-3</v>
      </c>
      <c r="O350" s="40"/>
      <c r="P350" s="40">
        <f t="shared" si="87"/>
        <v>6.6179000000000021E-4</v>
      </c>
      <c r="Q350" s="40">
        <f t="shared" si="88"/>
        <v>1.5241023700000005E-2</v>
      </c>
      <c r="R350" s="41">
        <v>4.1000000000000003E-3</v>
      </c>
      <c r="S350" s="41">
        <f t="shared" si="89"/>
        <v>3.7350000000000005E-3</v>
      </c>
      <c r="T350" s="41"/>
      <c r="U350" s="41">
        <f t="shared" si="90"/>
        <v>4.867900000000004E-4</v>
      </c>
      <c r="V350" s="41">
        <f t="shared" si="91"/>
        <v>1.121077370000001E-2</v>
      </c>
      <c r="W350" s="42">
        <v>2E-3</v>
      </c>
      <c r="X350" s="42">
        <f t="shared" si="92"/>
        <v>1.6350000000000002E-3</v>
      </c>
      <c r="Y350" s="42"/>
      <c r="Z350" s="42">
        <f t="shared" si="93"/>
        <v>3.6479000000000025E-4</v>
      </c>
      <c r="AA350" s="42">
        <f t="shared" si="94"/>
        <v>8.4011137000000059E-3</v>
      </c>
      <c r="AB350" s="25">
        <v>6.9999999999999999E-4</v>
      </c>
      <c r="AC350" s="25">
        <f t="shared" si="95"/>
        <v>3.6499999999999998E-4</v>
      </c>
    </row>
    <row r="351" spans="1:29" s="15" customFormat="1">
      <c r="A351" s="18">
        <v>599</v>
      </c>
      <c r="B351" s="25">
        <v>1.4999999999999999E-4</v>
      </c>
      <c r="C351" s="38">
        <v>4.7999999999999996E-3</v>
      </c>
      <c r="D351" s="38">
        <f t="shared" si="80"/>
        <v>4.2949999999999993E-3</v>
      </c>
      <c r="E351" s="38"/>
      <c r="F351" s="38">
        <f t="shared" si="81"/>
        <v>-2.210000000000753E-6</v>
      </c>
      <c r="G351" s="38">
        <f t="shared" si="82"/>
        <v>-5.0896300000017343E-5</v>
      </c>
      <c r="H351" s="39">
        <v>4.0000000000000001E-3</v>
      </c>
      <c r="I351" s="39">
        <f t="shared" si="83"/>
        <v>3.4949999999999998E-3</v>
      </c>
      <c r="J351" s="39"/>
      <c r="K351" s="39">
        <f t="shared" si="84"/>
        <v>6.317899999999997E-4</v>
      </c>
      <c r="L351" s="39">
        <f t="shared" si="85"/>
        <v>1.4550123699999994E-2</v>
      </c>
      <c r="M351" s="40">
        <v>4.5999999999999999E-3</v>
      </c>
      <c r="N351" s="40">
        <f t="shared" si="86"/>
        <v>4.0949999999999997E-3</v>
      </c>
      <c r="O351" s="40"/>
      <c r="P351" s="40">
        <f t="shared" si="87"/>
        <v>5.2178999999999984E-4</v>
      </c>
      <c r="Q351" s="40">
        <f t="shared" si="88"/>
        <v>1.2016823699999997E-2</v>
      </c>
      <c r="R351" s="41">
        <v>4.1000000000000003E-3</v>
      </c>
      <c r="S351" s="41">
        <f t="shared" si="89"/>
        <v>3.5950000000000001E-3</v>
      </c>
      <c r="T351" s="41"/>
      <c r="U351" s="41">
        <f t="shared" si="90"/>
        <v>3.4679000000000003E-4</v>
      </c>
      <c r="V351" s="41">
        <f t="shared" si="91"/>
        <v>7.986573700000001E-3</v>
      </c>
      <c r="W351" s="42">
        <v>2E-3</v>
      </c>
      <c r="X351" s="42">
        <f t="shared" si="92"/>
        <v>1.495E-3</v>
      </c>
      <c r="Y351" s="42"/>
      <c r="Z351" s="42">
        <f t="shared" si="93"/>
        <v>2.247900000000001E-4</v>
      </c>
      <c r="AA351" s="42">
        <f t="shared" si="94"/>
        <v>5.1769137000000024E-3</v>
      </c>
      <c r="AB351" s="25">
        <v>8.5999999999999998E-4</v>
      </c>
      <c r="AC351" s="25">
        <f t="shared" si="95"/>
        <v>5.0500000000000002E-4</v>
      </c>
    </row>
    <row r="352" spans="1:29" s="15" customFormat="1">
      <c r="A352" s="18">
        <v>600</v>
      </c>
      <c r="B352" s="25">
        <v>8.0000000000000007E-5</v>
      </c>
      <c r="C352" s="38">
        <v>4.7999999999999996E-3</v>
      </c>
      <c r="D352" s="38">
        <f t="shared" si="80"/>
        <v>4.3799999999999993E-3</v>
      </c>
      <c r="E352" s="38"/>
      <c r="F352" s="38"/>
      <c r="G352" s="38"/>
      <c r="H352" s="39">
        <v>3.8E-3</v>
      </c>
      <c r="I352" s="39">
        <f t="shared" si="83"/>
        <v>3.3800000000000002E-3</v>
      </c>
      <c r="J352" s="39"/>
      <c r="K352" s="39"/>
      <c r="L352" s="39"/>
      <c r="M352" s="40">
        <v>4.4999999999999997E-3</v>
      </c>
      <c r="N352" s="40">
        <f t="shared" si="86"/>
        <v>4.0799999999999994E-3</v>
      </c>
      <c r="O352" s="40"/>
      <c r="P352" s="40"/>
      <c r="Q352" s="40"/>
      <c r="R352" s="41">
        <v>4.1000000000000003E-3</v>
      </c>
      <c r="S352" s="41">
        <f t="shared" si="89"/>
        <v>3.6800000000000001E-3</v>
      </c>
      <c r="T352" s="41"/>
      <c r="U352" s="41"/>
      <c r="V352" s="41"/>
      <c r="W352" s="42">
        <v>1.9E-3</v>
      </c>
      <c r="X352" s="42">
        <f t="shared" si="92"/>
        <v>1.48E-3</v>
      </c>
      <c r="Y352" s="42"/>
      <c r="Z352" s="42"/>
      <c r="AA352" s="42"/>
      <c r="AB352" s="25">
        <v>7.6000000000000004E-4</v>
      </c>
      <c r="AC352" s="25">
        <f t="shared" si="95"/>
        <v>4.2000000000000002E-4</v>
      </c>
    </row>
    <row r="353" spans="1:29" s="15" customFormat="1">
      <c r="A353" s="18">
        <v>601</v>
      </c>
      <c r="B353" s="25">
        <v>9.0000000000000006E-5</v>
      </c>
      <c r="C353" s="38">
        <v>4.7999999999999996E-3</v>
      </c>
      <c r="D353" s="38">
        <f t="shared" si="80"/>
        <v>4.3749999999999995E-3</v>
      </c>
      <c r="E353" s="38"/>
      <c r="F353" s="38"/>
      <c r="G353" s="38"/>
      <c r="H353" s="39">
        <v>3.8999999999999998E-3</v>
      </c>
      <c r="I353" s="39">
        <f t="shared" si="83"/>
        <v>3.4749999999999998E-3</v>
      </c>
      <c r="J353" s="39"/>
      <c r="K353" s="39"/>
      <c r="L353" s="39"/>
      <c r="M353" s="40">
        <v>4.5999999999999999E-3</v>
      </c>
      <c r="N353" s="40">
        <f t="shared" si="86"/>
        <v>4.1749999999999999E-3</v>
      </c>
      <c r="O353" s="40"/>
      <c r="P353" s="40"/>
      <c r="Q353" s="40"/>
      <c r="R353" s="41">
        <v>4.0000000000000001E-3</v>
      </c>
      <c r="S353" s="41">
        <f t="shared" si="89"/>
        <v>3.5750000000000001E-3</v>
      </c>
      <c r="T353" s="41"/>
      <c r="U353" s="41"/>
      <c r="V353" s="41"/>
      <c r="W353" s="42">
        <v>1.9E-3</v>
      </c>
      <c r="X353" s="42">
        <f t="shared" si="92"/>
        <v>1.475E-3</v>
      </c>
      <c r="Y353" s="42"/>
      <c r="Z353" s="42"/>
      <c r="AA353" s="42"/>
      <c r="AB353" s="25">
        <v>7.6000000000000004E-4</v>
      </c>
      <c r="AC353" s="25">
        <f t="shared" si="95"/>
        <v>4.2500000000000003E-4</v>
      </c>
    </row>
    <row r="354" spans="1:29" s="15" customFormat="1">
      <c r="A354" s="18">
        <v>602</v>
      </c>
      <c r="B354" s="25">
        <v>1.2E-4</v>
      </c>
      <c r="C354" s="38">
        <v>4.8999999999999998E-3</v>
      </c>
      <c r="D354" s="38">
        <f t="shared" si="80"/>
        <v>4.4149999999999997E-3</v>
      </c>
      <c r="E354" s="38"/>
      <c r="F354" s="38"/>
      <c r="G354" s="38"/>
      <c r="H354" s="39">
        <v>3.8999999999999998E-3</v>
      </c>
      <c r="I354" s="39">
        <f t="shared" si="83"/>
        <v>3.4149999999999996E-3</v>
      </c>
      <c r="J354" s="39"/>
      <c r="K354" s="39"/>
      <c r="L354" s="39"/>
      <c r="M354" s="40">
        <v>4.7000000000000002E-3</v>
      </c>
      <c r="N354" s="40">
        <f t="shared" si="86"/>
        <v>4.215E-3</v>
      </c>
      <c r="O354" s="40"/>
      <c r="P354" s="40"/>
      <c r="Q354" s="40"/>
      <c r="R354" s="41">
        <v>4.1999999999999997E-3</v>
      </c>
      <c r="S354" s="41">
        <f t="shared" si="89"/>
        <v>3.7149999999999996E-3</v>
      </c>
      <c r="T354" s="41"/>
      <c r="U354" s="41"/>
      <c r="V354" s="41"/>
      <c r="W354" s="42">
        <v>2.0999999999999999E-3</v>
      </c>
      <c r="X354" s="42">
        <f t="shared" si="92"/>
        <v>1.6149999999999999E-3</v>
      </c>
      <c r="Y354" s="42"/>
      <c r="Z354" s="42"/>
      <c r="AA354" s="42"/>
      <c r="AB354" s="25">
        <v>8.4999999999999995E-4</v>
      </c>
      <c r="AC354" s="25">
        <f t="shared" si="95"/>
        <v>4.8499999999999997E-4</v>
      </c>
    </row>
    <row r="355" spans="1:29" s="15" customFormat="1">
      <c r="A355" s="18">
        <v>603</v>
      </c>
      <c r="B355" s="25">
        <v>1.1E-4</v>
      </c>
      <c r="C355" s="38">
        <v>4.7999999999999996E-3</v>
      </c>
      <c r="D355" s="38">
        <f t="shared" si="80"/>
        <v>4.3149999999999994E-3</v>
      </c>
      <c r="E355" s="38"/>
      <c r="F355" s="38"/>
      <c r="G355" s="38"/>
      <c r="H355" s="39">
        <v>3.8999999999999998E-3</v>
      </c>
      <c r="I355" s="39">
        <f t="shared" si="83"/>
        <v>3.4149999999999996E-3</v>
      </c>
      <c r="J355" s="39"/>
      <c r="K355" s="39"/>
      <c r="L355" s="39"/>
      <c r="M355" s="40">
        <v>4.5999999999999999E-3</v>
      </c>
      <c r="N355" s="40">
        <f t="shared" si="86"/>
        <v>4.1149999999999997E-3</v>
      </c>
      <c r="O355" s="40"/>
      <c r="P355" s="40"/>
      <c r="Q355" s="40"/>
      <c r="R355" s="41">
        <v>4.1000000000000003E-3</v>
      </c>
      <c r="S355" s="41">
        <f t="shared" si="89"/>
        <v>3.6150000000000002E-3</v>
      </c>
      <c r="T355" s="41"/>
      <c r="U355" s="41"/>
      <c r="V355" s="41"/>
      <c r="W355" s="42">
        <v>2E-3</v>
      </c>
      <c r="X355" s="42">
        <f t="shared" si="92"/>
        <v>1.5150000000000001E-3</v>
      </c>
      <c r="Y355" s="42"/>
      <c r="Z355" s="42"/>
      <c r="AA355" s="42"/>
      <c r="AB355" s="25">
        <v>8.5999999999999998E-4</v>
      </c>
      <c r="AC355" s="25">
        <f t="shared" si="95"/>
        <v>4.8499999999999997E-4</v>
      </c>
    </row>
    <row r="356" spans="1:29" s="15" customFormat="1">
      <c r="A356" s="18">
        <v>604</v>
      </c>
      <c r="B356" s="25">
        <v>1.1E-4</v>
      </c>
      <c r="C356" s="38">
        <v>4.8999999999999998E-3</v>
      </c>
      <c r="D356" s="38">
        <f t="shared" si="80"/>
        <v>4.4099999999999999E-3</v>
      </c>
      <c r="E356" s="38"/>
      <c r="F356" s="38"/>
      <c r="G356" s="38"/>
      <c r="H356" s="39">
        <v>3.8999999999999998E-3</v>
      </c>
      <c r="I356" s="39">
        <f t="shared" si="83"/>
        <v>3.4099999999999998E-3</v>
      </c>
      <c r="J356" s="39"/>
      <c r="K356" s="39"/>
      <c r="L356" s="39"/>
      <c r="M356" s="40">
        <v>4.5999999999999999E-3</v>
      </c>
      <c r="N356" s="40">
        <f t="shared" si="86"/>
        <v>4.1099999999999999E-3</v>
      </c>
      <c r="O356" s="40"/>
      <c r="P356" s="40"/>
      <c r="Q356" s="40"/>
      <c r="R356" s="41">
        <v>4.1999999999999997E-3</v>
      </c>
      <c r="S356" s="41">
        <f t="shared" si="89"/>
        <v>3.7099999999999998E-3</v>
      </c>
      <c r="T356" s="41"/>
      <c r="U356" s="41"/>
      <c r="V356" s="41"/>
      <c r="W356" s="42">
        <v>2E-3</v>
      </c>
      <c r="X356" s="42">
        <f t="shared" si="92"/>
        <v>1.5100000000000001E-3</v>
      </c>
      <c r="Y356" s="42"/>
      <c r="Z356" s="42"/>
      <c r="AA356" s="42"/>
      <c r="AB356" s="25">
        <v>8.7000000000000001E-4</v>
      </c>
      <c r="AC356" s="25">
        <f t="shared" si="95"/>
        <v>4.8999999999999998E-4</v>
      </c>
    </row>
    <row r="357" spans="1:29" s="15" customFormat="1">
      <c r="A357" s="18">
        <v>605</v>
      </c>
      <c r="B357" s="25">
        <v>1.6000000000000001E-4</v>
      </c>
      <c r="C357" s="38">
        <v>4.8999999999999998E-3</v>
      </c>
      <c r="D357" s="38">
        <f t="shared" si="80"/>
        <v>4.4299999999999999E-3</v>
      </c>
      <c r="E357" s="38"/>
      <c r="F357" s="38"/>
      <c r="G357" s="38"/>
      <c r="H357" s="39">
        <v>3.8999999999999998E-3</v>
      </c>
      <c r="I357" s="39">
        <f t="shared" si="83"/>
        <v>3.4299999999999999E-3</v>
      </c>
      <c r="J357" s="39"/>
      <c r="K357" s="39"/>
      <c r="L357" s="39"/>
      <c r="M357" s="40">
        <v>4.5999999999999999E-3</v>
      </c>
      <c r="N357" s="40">
        <f t="shared" si="86"/>
        <v>4.13E-3</v>
      </c>
      <c r="O357" s="40"/>
      <c r="P357" s="40"/>
      <c r="Q357" s="40"/>
      <c r="R357" s="41">
        <v>4.1000000000000003E-3</v>
      </c>
      <c r="S357" s="41">
        <f t="shared" si="89"/>
        <v>3.6300000000000004E-3</v>
      </c>
      <c r="T357" s="41"/>
      <c r="U357" s="41"/>
      <c r="V357" s="41"/>
      <c r="W357" s="42">
        <v>2E-3</v>
      </c>
      <c r="X357" s="42">
        <f t="shared" si="92"/>
        <v>1.5300000000000001E-3</v>
      </c>
      <c r="Y357" s="42"/>
      <c r="Z357" s="42"/>
      <c r="AA357" s="42"/>
      <c r="AB357" s="25">
        <v>7.7999999999999999E-4</v>
      </c>
      <c r="AC357" s="25">
        <f t="shared" si="95"/>
        <v>4.6999999999999999E-4</v>
      </c>
    </row>
    <row r="358" spans="1:29" s="15" customFormat="1">
      <c r="A358" s="18">
        <v>606</v>
      </c>
      <c r="B358" s="25">
        <v>9.0000000000000006E-5</v>
      </c>
      <c r="C358" s="38">
        <v>4.8999999999999998E-3</v>
      </c>
      <c r="D358" s="38">
        <f t="shared" si="80"/>
        <v>4.4650000000000002E-3</v>
      </c>
      <c r="E358" s="38"/>
      <c r="F358" s="38"/>
      <c r="G358" s="38"/>
      <c r="H358" s="39">
        <v>4.0000000000000001E-3</v>
      </c>
      <c r="I358" s="39">
        <f t="shared" si="83"/>
        <v>3.565E-3</v>
      </c>
      <c r="J358" s="39"/>
      <c r="K358" s="39"/>
      <c r="L358" s="39"/>
      <c r="M358" s="40">
        <v>4.5999999999999999E-3</v>
      </c>
      <c r="N358" s="40">
        <f t="shared" si="86"/>
        <v>4.1650000000000003E-3</v>
      </c>
      <c r="O358" s="40"/>
      <c r="P358" s="40"/>
      <c r="Q358" s="40"/>
      <c r="R358" s="41">
        <v>4.1999999999999997E-3</v>
      </c>
      <c r="S358" s="41">
        <f t="shared" si="89"/>
        <v>3.7649999999999997E-3</v>
      </c>
      <c r="T358" s="41"/>
      <c r="U358" s="41"/>
      <c r="V358" s="41"/>
      <c r="W358" s="42">
        <v>2.0999999999999999E-3</v>
      </c>
      <c r="X358" s="42">
        <f t="shared" si="92"/>
        <v>1.6649999999999998E-3</v>
      </c>
      <c r="Y358" s="42"/>
      <c r="Z358" s="42"/>
      <c r="AA358" s="42"/>
      <c r="AB358" s="25">
        <v>7.7999999999999999E-4</v>
      </c>
      <c r="AC358" s="25">
        <f t="shared" si="95"/>
        <v>4.35E-4</v>
      </c>
    </row>
    <row r="359" spans="1:29" s="15" customFormat="1">
      <c r="A359" s="18">
        <v>607</v>
      </c>
      <c r="B359" s="25">
        <v>1.6000000000000001E-4</v>
      </c>
      <c r="C359" s="38">
        <v>4.7999999999999996E-3</v>
      </c>
      <c r="D359" s="38">
        <f t="shared" si="80"/>
        <v>4.2754999999999998E-3</v>
      </c>
      <c r="E359" s="38"/>
      <c r="F359" s="38"/>
      <c r="G359" s="38"/>
      <c r="H359" s="39">
        <v>3.8999999999999998E-3</v>
      </c>
      <c r="I359" s="39">
        <f t="shared" si="83"/>
        <v>3.3755E-3</v>
      </c>
      <c r="J359" s="39"/>
      <c r="K359" s="39"/>
      <c r="L359" s="39"/>
      <c r="M359" s="40">
        <v>4.5999999999999999E-3</v>
      </c>
      <c r="N359" s="40">
        <f t="shared" si="86"/>
        <v>4.0755000000000001E-3</v>
      </c>
      <c r="O359" s="40"/>
      <c r="P359" s="40"/>
      <c r="Q359" s="40"/>
      <c r="R359" s="41">
        <v>4.1000000000000003E-3</v>
      </c>
      <c r="S359" s="41">
        <f t="shared" si="89"/>
        <v>3.5755000000000006E-3</v>
      </c>
      <c r="T359" s="41"/>
      <c r="U359" s="41"/>
      <c r="V359" s="41"/>
      <c r="W359" s="42">
        <v>2E-3</v>
      </c>
      <c r="X359" s="42">
        <f t="shared" si="92"/>
        <v>1.4755E-3</v>
      </c>
      <c r="Y359" s="42"/>
      <c r="Z359" s="42"/>
      <c r="AA359" s="42"/>
      <c r="AB359" s="25">
        <v>8.8900000000000003E-4</v>
      </c>
      <c r="AC359" s="25">
        <f t="shared" si="95"/>
        <v>5.2450000000000001E-4</v>
      </c>
    </row>
    <row r="360" spans="1:29" s="15" customFormat="1">
      <c r="A360" s="18">
        <v>608</v>
      </c>
      <c r="B360" s="25">
        <v>8.0000000000000007E-5</v>
      </c>
      <c r="C360" s="38">
        <v>4.8999999999999998E-3</v>
      </c>
      <c r="D360" s="38">
        <f t="shared" si="80"/>
        <v>4.4650000000000002E-3</v>
      </c>
      <c r="E360" s="38"/>
      <c r="F360" s="38"/>
      <c r="G360" s="38"/>
      <c r="H360" s="39">
        <v>3.8999999999999998E-3</v>
      </c>
      <c r="I360" s="39">
        <f t="shared" si="83"/>
        <v>3.4649999999999998E-3</v>
      </c>
      <c r="J360" s="39"/>
      <c r="K360" s="39"/>
      <c r="L360" s="39"/>
      <c r="M360" s="40">
        <v>4.5999999999999999E-3</v>
      </c>
      <c r="N360" s="40">
        <f t="shared" si="86"/>
        <v>4.1650000000000003E-3</v>
      </c>
      <c r="O360" s="40"/>
      <c r="P360" s="40"/>
      <c r="Q360" s="40"/>
      <c r="R360" s="41">
        <v>4.1999999999999997E-3</v>
      </c>
      <c r="S360" s="41">
        <f t="shared" si="89"/>
        <v>3.7649999999999997E-3</v>
      </c>
      <c r="T360" s="41"/>
      <c r="U360" s="41"/>
      <c r="V360" s="41"/>
      <c r="W360" s="42">
        <v>2.0999999999999999E-3</v>
      </c>
      <c r="X360" s="42">
        <f t="shared" si="92"/>
        <v>1.6649999999999998E-3</v>
      </c>
      <c r="Y360" s="42"/>
      <c r="Z360" s="42"/>
      <c r="AA360" s="42"/>
      <c r="AB360" s="25">
        <v>7.9000000000000001E-4</v>
      </c>
      <c r="AC360" s="25">
        <f t="shared" si="95"/>
        <v>4.35E-4</v>
      </c>
    </row>
    <row r="361" spans="1:29" s="15" customFormat="1">
      <c r="A361" s="18">
        <v>609</v>
      </c>
      <c r="B361" s="25">
        <v>1.6000000000000001E-4</v>
      </c>
      <c r="C361" s="38">
        <v>4.8999999999999998E-3</v>
      </c>
      <c r="D361" s="38">
        <f t="shared" si="80"/>
        <v>4.4250000000000001E-3</v>
      </c>
      <c r="E361" s="38"/>
      <c r="F361" s="38"/>
      <c r="G361" s="38"/>
      <c r="H361" s="39">
        <v>3.8999999999999998E-3</v>
      </c>
      <c r="I361" s="39">
        <f t="shared" si="83"/>
        <v>3.4249999999999997E-3</v>
      </c>
      <c r="J361" s="39"/>
      <c r="K361" s="39"/>
      <c r="L361" s="39"/>
      <c r="M361" s="40">
        <v>4.7000000000000002E-3</v>
      </c>
      <c r="N361" s="40">
        <f t="shared" si="86"/>
        <v>4.2250000000000005E-3</v>
      </c>
      <c r="O361" s="40"/>
      <c r="P361" s="40"/>
      <c r="Q361" s="40"/>
      <c r="R361" s="41">
        <v>4.1000000000000003E-3</v>
      </c>
      <c r="S361" s="41">
        <f t="shared" si="89"/>
        <v>3.6250000000000002E-3</v>
      </c>
      <c r="T361" s="41"/>
      <c r="U361" s="41"/>
      <c r="V361" s="41"/>
      <c r="W361" s="42">
        <v>2E-3</v>
      </c>
      <c r="X361" s="42">
        <f t="shared" si="92"/>
        <v>1.5250000000000001E-3</v>
      </c>
      <c r="Y361" s="42"/>
      <c r="Z361" s="42"/>
      <c r="AA361" s="42"/>
      <c r="AB361" s="25">
        <v>7.9000000000000001E-4</v>
      </c>
      <c r="AC361" s="25">
        <f t="shared" si="95"/>
        <v>4.75E-4</v>
      </c>
    </row>
    <row r="362" spans="1:29" s="15" customFormat="1">
      <c r="A362" s="18">
        <v>610</v>
      </c>
      <c r="B362" s="25">
        <v>6.0000000000000002E-5</v>
      </c>
      <c r="C362" s="38">
        <v>4.8999999999999998E-3</v>
      </c>
      <c r="D362" s="38">
        <f t="shared" si="80"/>
        <v>4.4549999999999998E-3</v>
      </c>
      <c r="E362" s="38"/>
      <c r="F362" s="38"/>
      <c r="G362" s="38"/>
      <c r="H362" s="39">
        <v>3.8999999999999998E-3</v>
      </c>
      <c r="I362" s="39">
        <f t="shared" si="83"/>
        <v>3.4549999999999997E-3</v>
      </c>
      <c r="J362" s="39"/>
      <c r="K362" s="39"/>
      <c r="L362" s="39"/>
      <c r="M362" s="40">
        <v>4.5999999999999999E-3</v>
      </c>
      <c r="N362" s="40">
        <f t="shared" si="86"/>
        <v>4.1549999999999998E-3</v>
      </c>
      <c r="O362" s="40"/>
      <c r="P362" s="40"/>
      <c r="Q362" s="40"/>
      <c r="R362" s="41">
        <v>4.1999999999999997E-3</v>
      </c>
      <c r="S362" s="41">
        <f t="shared" si="89"/>
        <v>3.7549999999999997E-3</v>
      </c>
      <c r="T362" s="41"/>
      <c r="U362" s="41"/>
      <c r="V362" s="41"/>
      <c r="W362" s="42">
        <v>2E-3</v>
      </c>
      <c r="X362" s="42">
        <f t="shared" si="92"/>
        <v>1.555E-3</v>
      </c>
      <c r="Y362" s="42"/>
      <c r="Z362" s="42"/>
      <c r="AA362" s="42"/>
      <c r="AB362" s="25">
        <v>8.3000000000000001E-4</v>
      </c>
      <c r="AC362" s="25">
        <f t="shared" si="95"/>
        <v>4.4500000000000003E-4</v>
      </c>
    </row>
    <row r="363" spans="1:29" s="15" customFormat="1">
      <c r="A363" s="18">
        <v>611</v>
      </c>
      <c r="B363" s="25">
        <v>2.3000000000000001E-4</v>
      </c>
      <c r="C363" s="38">
        <v>4.8999999999999998E-3</v>
      </c>
      <c r="D363" s="38">
        <f t="shared" si="80"/>
        <v>4.3404999999999997E-3</v>
      </c>
      <c r="E363" s="38"/>
      <c r="F363" s="38"/>
      <c r="G363" s="38"/>
      <c r="H363" s="39">
        <v>3.8999999999999998E-3</v>
      </c>
      <c r="I363" s="39">
        <f t="shared" si="83"/>
        <v>3.3404999999999997E-3</v>
      </c>
      <c r="J363" s="39"/>
      <c r="K363" s="39"/>
      <c r="L363" s="39"/>
      <c r="M363" s="40">
        <v>4.5999999999999999E-3</v>
      </c>
      <c r="N363" s="40">
        <f t="shared" si="86"/>
        <v>4.0404999999999998E-3</v>
      </c>
      <c r="O363" s="40"/>
      <c r="P363" s="40"/>
      <c r="Q363" s="40"/>
      <c r="R363" s="41">
        <v>4.1999999999999997E-3</v>
      </c>
      <c r="S363" s="41">
        <f t="shared" si="89"/>
        <v>3.6404999999999996E-3</v>
      </c>
      <c r="T363" s="41"/>
      <c r="U363" s="41"/>
      <c r="V363" s="41"/>
      <c r="W363" s="42">
        <v>2E-3</v>
      </c>
      <c r="X363" s="42">
        <f t="shared" si="92"/>
        <v>1.4404999999999999E-3</v>
      </c>
      <c r="Y363" s="42"/>
      <c r="Z363" s="42"/>
      <c r="AA363" s="42"/>
      <c r="AB363" s="25">
        <v>8.8900000000000003E-4</v>
      </c>
      <c r="AC363" s="25">
        <f t="shared" si="95"/>
        <v>5.5949999999999999E-4</v>
      </c>
    </row>
    <row r="364" spans="1:29" s="15" customFormat="1">
      <c r="A364" s="18">
        <v>612</v>
      </c>
      <c r="B364" s="25">
        <v>6.8999999999999997E-5</v>
      </c>
      <c r="C364" s="38">
        <v>4.8999999999999998E-3</v>
      </c>
      <c r="D364" s="38">
        <f t="shared" si="80"/>
        <v>4.4304999999999995E-3</v>
      </c>
      <c r="E364" s="38"/>
      <c r="F364" s="38"/>
      <c r="G364" s="38"/>
      <c r="H364" s="39">
        <v>3.8999999999999998E-3</v>
      </c>
      <c r="I364" s="39">
        <f t="shared" si="83"/>
        <v>3.4305E-3</v>
      </c>
      <c r="J364" s="39"/>
      <c r="K364" s="39"/>
      <c r="L364" s="39"/>
      <c r="M364" s="40">
        <v>4.4999999999999997E-3</v>
      </c>
      <c r="N364" s="40">
        <f t="shared" si="86"/>
        <v>4.0304999999999994E-3</v>
      </c>
      <c r="O364" s="40"/>
      <c r="P364" s="40"/>
      <c r="Q364" s="40"/>
      <c r="R364" s="41">
        <v>4.1000000000000003E-3</v>
      </c>
      <c r="S364" s="41">
        <f t="shared" si="89"/>
        <v>3.6305000000000005E-3</v>
      </c>
      <c r="T364" s="41"/>
      <c r="U364" s="41"/>
      <c r="V364" s="41"/>
      <c r="W364" s="42">
        <v>2.0999999999999999E-3</v>
      </c>
      <c r="X364" s="42">
        <f t="shared" si="92"/>
        <v>1.6305E-3</v>
      </c>
      <c r="Y364" s="42"/>
      <c r="Z364" s="42"/>
      <c r="AA364" s="42"/>
      <c r="AB364" s="25">
        <v>8.7000000000000001E-4</v>
      </c>
      <c r="AC364" s="25">
        <f t="shared" si="95"/>
        <v>4.6949999999999997E-4</v>
      </c>
    </row>
    <row r="365" spans="1:29" s="15" customFormat="1">
      <c r="A365" s="18">
        <v>613</v>
      </c>
      <c r="B365" s="25">
        <v>1.2999999999999999E-4</v>
      </c>
      <c r="C365" s="38">
        <v>4.8999999999999998E-3</v>
      </c>
      <c r="D365" s="38">
        <f t="shared" si="80"/>
        <v>4.4349999999999997E-3</v>
      </c>
      <c r="E365" s="38"/>
      <c r="F365" s="38"/>
      <c r="G365" s="38"/>
      <c r="H365" s="39">
        <v>3.8999999999999998E-3</v>
      </c>
      <c r="I365" s="39">
        <f t="shared" si="83"/>
        <v>3.4349999999999997E-3</v>
      </c>
      <c r="J365" s="39"/>
      <c r="K365" s="39"/>
      <c r="L365" s="39"/>
      <c r="M365" s="40">
        <v>4.5999999999999999E-3</v>
      </c>
      <c r="N365" s="40">
        <f t="shared" si="86"/>
        <v>4.1349999999999998E-3</v>
      </c>
      <c r="O365" s="40"/>
      <c r="P365" s="40"/>
      <c r="Q365" s="40"/>
      <c r="R365" s="41">
        <v>4.1999999999999997E-3</v>
      </c>
      <c r="S365" s="41">
        <f t="shared" si="89"/>
        <v>3.7349999999999996E-3</v>
      </c>
      <c r="T365" s="41"/>
      <c r="U365" s="41"/>
      <c r="V365" s="41"/>
      <c r="W365" s="42">
        <v>2E-3</v>
      </c>
      <c r="X365" s="42">
        <f t="shared" si="92"/>
        <v>1.5349999999999999E-3</v>
      </c>
      <c r="Y365" s="42"/>
      <c r="Z365" s="42"/>
      <c r="AA365" s="42"/>
      <c r="AB365" s="25">
        <v>8.0000000000000004E-4</v>
      </c>
      <c r="AC365" s="25">
        <f t="shared" si="95"/>
        <v>4.6500000000000003E-4</v>
      </c>
    </row>
    <row r="366" spans="1:29" s="15" customFormat="1">
      <c r="A366" s="18">
        <v>614</v>
      </c>
      <c r="B366" s="25">
        <v>9.0000000000000006E-5</v>
      </c>
      <c r="C366" s="38">
        <v>4.7999999999999996E-3</v>
      </c>
      <c r="D366" s="38">
        <f t="shared" si="80"/>
        <v>4.3349999999999994E-3</v>
      </c>
      <c r="E366" s="38"/>
      <c r="F366" s="38"/>
      <c r="G366" s="38"/>
      <c r="H366" s="39">
        <v>3.8999999999999998E-3</v>
      </c>
      <c r="I366" s="39">
        <f t="shared" si="83"/>
        <v>3.4349999999999997E-3</v>
      </c>
      <c r="J366" s="39"/>
      <c r="K366" s="39"/>
      <c r="L366" s="39"/>
      <c r="M366" s="40">
        <v>4.4999999999999997E-3</v>
      </c>
      <c r="N366" s="40">
        <f t="shared" si="86"/>
        <v>4.0349999999999995E-3</v>
      </c>
      <c r="O366" s="40"/>
      <c r="P366" s="40"/>
      <c r="Q366" s="40"/>
      <c r="R366" s="41">
        <v>4.1000000000000003E-3</v>
      </c>
      <c r="S366" s="41">
        <f t="shared" si="89"/>
        <v>3.6350000000000002E-3</v>
      </c>
      <c r="T366" s="41"/>
      <c r="U366" s="41"/>
      <c r="V366" s="41"/>
      <c r="W366" s="42">
        <v>2.0999999999999999E-3</v>
      </c>
      <c r="X366" s="42">
        <f t="shared" si="92"/>
        <v>1.6349999999999997E-3</v>
      </c>
      <c r="Y366" s="42"/>
      <c r="Z366" s="42"/>
      <c r="AA366" s="42"/>
      <c r="AB366" s="25">
        <v>8.4000000000000003E-4</v>
      </c>
      <c r="AC366" s="25">
        <f t="shared" si="95"/>
        <v>4.6500000000000003E-4</v>
      </c>
    </row>
    <row r="367" spans="1:29" s="15" customFormat="1">
      <c r="A367" s="18">
        <v>615</v>
      </c>
      <c r="B367" s="25">
        <v>1.3999999999999999E-4</v>
      </c>
      <c r="C367" s="38">
        <v>4.7999999999999996E-3</v>
      </c>
      <c r="D367" s="38">
        <f t="shared" si="80"/>
        <v>4.3299999999999996E-3</v>
      </c>
      <c r="E367" s="38"/>
      <c r="F367" s="38"/>
      <c r="G367" s="38"/>
      <c r="H367" s="39">
        <v>3.8E-3</v>
      </c>
      <c r="I367" s="39">
        <f t="shared" si="83"/>
        <v>3.3300000000000001E-3</v>
      </c>
      <c r="J367" s="39"/>
      <c r="K367" s="39"/>
      <c r="L367" s="39"/>
      <c r="M367" s="40">
        <v>4.5999999999999999E-3</v>
      </c>
      <c r="N367" s="40">
        <f t="shared" si="86"/>
        <v>4.13E-3</v>
      </c>
      <c r="O367" s="40"/>
      <c r="P367" s="40"/>
      <c r="Q367" s="40"/>
      <c r="R367" s="41">
        <v>4.1000000000000003E-3</v>
      </c>
      <c r="S367" s="41">
        <f t="shared" si="89"/>
        <v>3.6300000000000004E-3</v>
      </c>
      <c r="T367" s="41"/>
      <c r="U367" s="41"/>
      <c r="V367" s="41"/>
      <c r="W367" s="42">
        <v>1.9E-3</v>
      </c>
      <c r="X367" s="42">
        <f t="shared" si="92"/>
        <v>1.4299999999999998E-3</v>
      </c>
      <c r="Y367" s="42"/>
      <c r="Z367" s="42"/>
      <c r="AA367" s="42"/>
      <c r="AB367" s="25">
        <v>8.0000000000000004E-4</v>
      </c>
      <c r="AC367" s="25">
        <f t="shared" si="95"/>
        <v>4.7000000000000004E-4</v>
      </c>
    </row>
    <row r="368" spans="1:29" s="15" customFormat="1">
      <c r="A368" s="18">
        <v>616</v>
      </c>
      <c r="B368" s="25">
        <v>1E-4</v>
      </c>
      <c r="C368" s="38">
        <v>4.7999999999999996E-3</v>
      </c>
      <c r="D368" s="38">
        <f t="shared" si="80"/>
        <v>4.3349999999999994E-3</v>
      </c>
      <c r="E368" s="38"/>
      <c r="F368" s="38"/>
      <c r="G368" s="38"/>
      <c r="H368" s="39">
        <v>3.8E-3</v>
      </c>
      <c r="I368" s="39">
        <f t="shared" si="83"/>
        <v>3.3349999999999999E-3</v>
      </c>
      <c r="J368" s="39"/>
      <c r="K368" s="39"/>
      <c r="L368" s="39"/>
      <c r="M368" s="40">
        <v>4.4000000000000003E-3</v>
      </c>
      <c r="N368" s="40">
        <f t="shared" si="86"/>
        <v>3.9350000000000001E-3</v>
      </c>
      <c r="O368" s="40"/>
      <c r="P368" s="40"/>
      <c r="Q368" s="40"/>
      <c r="R368" s="41">
        <v>4.0000000000000001E-3</v>
      </c>
      <c r="S368" s="41">
        <f t="shared" si="89"/>
        <v>3.5349999999999999E-3</v>
      </c>
      <c r="T368" s="41"/>
      <c r="U368" s="41"/>
      <c r="V368" s="41"/>
      <c r="W368" s="42">
        <v>2E-3</v>
      </c>
      <c r="X368" s="42">
        <f t="shared" si="92"/>
        <v>1.5349999999999999E-3</v>
      </c>
      <c r="Y368" s="42"/>
      <c r="Z368" s="42"/>
      <c r="AA368" s="42"/>
      <c r="AB368" s="25">
        <v>8.3000000000000001E-4</v>
      </c>
      <c r="AC368" s="25">
        <f t="shared" si="95"/>
        <v>4.6500000000000003E-4</v>
      </c>
    </row>
    <row r="369" spans="1:29" s="15" customFormat="1">
      <c r="A369" s="18">
        <v>617</v>
      </c>
      <c r="B369" s="25">
        <v>1.3999999999999999E-4</v>
      </c>
      <c r="C369" s="38">
        <v>4.7999999999999996E-3</v>
      </c>
      <c r="D369" s="38">
        <f t="shared" si="80"/>
        <v>4.3599999999999993E-3</v>
      </c>
      <c r="E369" s="38"/>
      <c r="F369" s="38"/>
      <c r="G369" s="38"/>
      <c r="H369" s="39">
        <v>3.8E-3</v>
      </c>
      <c r="I369" s="39">
        <f t="shared" si="83"/>
        <v>3.3600000000000001E-3</v>
      </c>
      <c r="J369" s="39"/>
      <c r="K369" s="39"/>
      <c r="L369" s="39"/>
      <c r="M369" s="40">
        <v>4.4999999999999997E-3</v>
      </c>
      <c r="N369" s="40">
        <f t="shared" si="86"/>
        <v>4.0599999999999994E-3</v>
      </c>
      <c r="O369" s="40"/>
      <c r="P369" s="40"/>
      <c r="Q369" s="40"/>
      <c r="R369" s="41">
        <v>4.0000000000000001E-3</v>
      </c>
      <c r="S369" s="41">
        <f t="shared" si="89"/>
        <v>3.5600000000000002E-3</v>
      </c>
      <c r="T369" s="41"/>
      <c r="U369" s="41"/>
      <c r="V369" s="41"/>
      <c r="W369" s="42">
        <v>2E-3</v>
      </c>
      <c r="X369" s="42">
        <f t="shared" si="92"/>
        <v>1.5600000000000002E-3</v>
      </c>
      <c r="Y369" s="42"/>
      <c r="Z369" s="42"/>
      <c r="AA369" s="42"/>
      <c r="AB369" s="25">
        <v>7.3999999999999999E-4</v>
      </c>
      <c r="AC369" s="25">
        <f t="shared" si="95"/>
        <v>4.3999999999999996E-4</v>
      </c>
    </row>
    <row r="370" spans="1:29" s="15" customFormat="1">
      <c r="A370" s="18">
        <v>618</v>
      </c>
      <c r="B370" s="25">
        <v>1.0000000000000001E-5</v>
      </c>
      <c r="C370" s="38">
        <v>4.7999999999999996E-3</v>
      </c>
      <c r="D370" s="38">
        <f t="shared" si="80"/>
        <v>4.4149999999999997E-3</v>
      </c>
      <c r="E370" s="38"/>
      <c r="F370" s="38"/>
      <c r="G370" s="38"/>
      <c r="H370" s="39">
        <v>3.7000000000000002E-3</v>
      </c>
      <c r="I370" s="39">
        <f t="shared" si="83"/>
        <v>3.3150000000000002E-3</v>
      </c>
      <c r="J370" s="39"/>
      <c r="K370" s="39"/>
      <c r="L370" s="39"/>
      <c r="M370" s="40">
        <v>4.3E-3</v>
      </c>
      <c r="N370" s="40">
        <f t="shared" si="86"/>
        <v>3.9150000000000001E-3</v>
      </c>
      <c r="O370" s="40"/>
      <c r="P370" s="40"/>
      <c r="Q370" s="40"/>
      <c r="R370" s="41">
        <v>3.8999999999999998E-3</v>
      </c>
      <c r="S370" s="41">
        <f t="shared" si="89"/>
        <v>3.5149999999999999E-3</v>
      </c>
      <c r="T370" s="41"/>
      <c r="U370" s="41"/>
      <c r="V370" s="41"/>
      <c r="W370" s="42">
        <v>1.9E-3</v>
      </c>
      <c r="X370" s="42">
        <f t="shared" si="92"/>
        <v>1.5149999999999999E-3</v>
      </c>
      <c r="Y370" s="42"/>
      <c r="Z370" s="42"/>
      <c r="AA370" s="42"/>
      <c r="AB370" s="25">
        <v>7.6000000000000004E-4</v>
      </c>
      <c r="AC370" s="25">
        <f t="shared" si="95"/>
        <v>3.8500000000000003E-4</v>
      </c>
    </row>
    <row r="371" spans="1:29" s="15" customFormat="1">
      <c r="A371" s="18">
        <v>619</v>
      </c>
      <c r="B371" s="25">
        <v>1.8000000000000001E-4</v>
      </c>
      <c r="C371" s="38">
        <v>4.7999999999999996E-3</v>
      </c>
      <c r="D371" s="38">
        <f t="shared" si="80"/>
        <v>4.28E-3</v>
      </c>
      <c r="E371" s="38"/>
      <c r="F371" s="38"/>
      <c r="G371" s="38"/>
      <c r="H371" s="39">
        <v>3.8E-3</v>
      </c>
      <c r="I371" s="39">
        <f t="shared" si="83"/>
        <v>3.2799999999999999E-3</v>
      </c>
      <c r="J371" s="39"/>
      <c r="K371" s="39"/>
      <c r="L371" s="39"/>
      <c r="M371" s="40">
        <v>4.4999999999999997E-3</v>
      </c>
      <c r="N371" s="40">
        <f t="shared" si="86"/>
        <v>3.98E-3</v>
      </c>
      <c r="O371" s="40"/>
      <c r="P371" s="40"/>
      <c r="Q371" s="40"/>
      <c r="R371" s="41">
        <v>4.0000000000000001E-3</v>
      </c>
      <c r="S371" s="41">
        <f t="shared" si="89"/>
        <v>3.48E-3</v>
      </c>
      <c r="T371" s="41"/>
      <c r="U371" s="41"/>
      <c r="V371" s="41"/>
      <c r="W371" s="42">
        <v>1.9E-3</v>
      </c>
      <c r="X371" s="42">
        <f t="shared" si="92"/>
        <v>1.3800000000000002E-3</v>
      </c>
      <c r="Y371" s="42"/>
      <c r="Z371" s="42"/>
      <c r="AA371" s="42"/>
      <c r="AB371" s="25">
        <v>8.5999999999999998E-4</v>
      </c>
      <c r="AC371" s="25">
        <f t="shared" si="95"/>
        <v>5.1999999999999995E-4</v>
      </c>
    </row>
    <row r="372" spans="1:29" s="15" customFormat="1">
      <c r="A372" s="18">
        <v>620</v>
      </c>
      <c r="B372" s="25">
        <v>-2.0000000000000002E-5</v>
      </c>
      <c r="C372" s="38">
        <v>4.7999999999999996E-3</v>
      </c>
      <c r="D372" s="38">
        <f t="shared" si="80"/>
        <v>4.4149999999999997E-3</v>
      </c>
      <c r="E372" s="38"/>
      <c r="F372" s="38"/>
      <c r="G372" s="38"/>
      <c r="H372" s="39">
        <v>3.8E-3</v>
      </c>
      <c r="I372" s="39">
        <f t="shared" si="83"/>
        <v>3.4150000000000001E-3</v>
      </c>
      <c r="J372" s="39"/>
      <c r="K372" s="39"/>
      <c r="L372" s="39"/>
      <c r="M372" s="40">
        <v>4.4999999999999997E-3</v>
      </c>
      <c r="N372" s="40">
        <f t="shared" si="86"/>
        <v>4.1149999999999997E-3</v>
      </c>
      <c r="O372" s="40"/>
      <c r="P372" s="40"/>
      <c r="Q372" s="40"/>
      <c r="R372" s="41">
        <v>4.1000000000000003E-3</v>
      </c>
      <c r="S372" s="41">
        <f t="shared" si="89"/>
        <v>3.7150000000000004E-3</v>
      </c>
      <c r="T372" s="41"/>
      <c r="U372" s="41"/>
      <c r="V372" s="41"/>
      <c r="W372" s="42">
        <v>2E-3</v>
      </c>
      <c r="X372" s="42">
        <f t="shared" si="92"/>
        <v>1.6150000000000001E-3</v>
      </c>
      <c r="Y372" s="42"/>
      <c r="Z372" s="42"/>
      <c r="AA372" s="42"/>
      <c r="AB372" s="25">
        <v>7.9000000000000001E-4</v>
      </c>
      <c r="AC372" s="25">
        <f t="shared" si="95"/>
        <v>3.8499999999999998E-4</v>
      </c>
    </row>
    <row r="373" spans="1:29" s="15" customFormat="1">
      <c r="A373" s="18">
        <v>621</v>
      </c>
      <c r="B373" s="25">
        <v>1.9000000000000001E-4</v>
      </c>
      <c r="C373" s="38">
        <v>4.7000000000000002E-3</v>
      </c>
      <c r="D373" s="38">
        <f t="shared" si="80"/>
        <v>4.1749999999999999E-3</v>
      </c>
      <c r="E373" s="38"/>
      <c r="F373" s="38"/>
      <c r="G373" s="38"/>
      <c r="H373" s="39">
        <v>3.7000000000000002E-3</v>
      </c>
      <c r="I373" s="39">
        <f t="shared" si="83"/>
        <v>3.1750000000000003E-3</v>
      </c>
      <c r="J373" s="39"/>
      <c r="K373" s="39"/>
      <c r="L373" s="39"/>
      <c r="M373" s="40">
        <v>4.4000000000000003E-3</v>
      </c>
      <c r="N373" s="40">
        <f t="shared" si="86"/>
        <v>3.8750000000000004E-3</v>
      </c>
      <c r="O373" s="40"/>
      <c r="P373" s="40"/>
      <c r="Q373" s="40"/>
      <c r="R373" s="41">
        <v>4.0000000000000001E-3</v>
      </c>
      <c r="S373" s="41">
        <f t="shared" si="89"/>
        <v>3.4750000000000002E-3</v>
      </c>
      <c r="T373" s="41"/>
      <c r="U373" s="41"/>
      <c r="V373" s="41"/>
      <c r="W373" s="42">
        <v>1.9E-3</v>
      </c>
      <c r="X373" s="42">
        <f t="shared" si="92"/>
        <v>1.3749999999999999E-3</v>
      </c>
      <c r="Y373" s="42"/>
      <c r="Z373" s="42"/>
      <c r="AA373" s="42"/>
      <c r="AB373" s="25">
        <v>8.5999999999999998E-4</v>
      </c>
      <c r="AC373" s="25">
        <f t="shared" si="95"/>
        <v>5.2499999999999997E-4</v>
      </c>
    </row>
    <row r="374" spans="1:29" s="15" customFormat="1">
      <c r="A374" s="18">
        <v>622</v>
      </c>
      <c r="B374" s="25">
        <v>2.0000000000000001E-4</v>
      </c>
      <c r="C374" s="38">
        <v>4.7999999999999996E-3</v>
      </c>
      <c r="D374" s="38">
        <f t="shared" si="80"/>
        <v>4.2199999999999998E-3</v>
      </c>
      <c r="E374" s="38"/>
      <c r="F374" s="38"/>
      <c r="G374" s="38"/>
      <c r="H374" s="39">
        <v>3.7000000000000002E-3</v>
      </c>
      <c r="I374" s="39">
        <f t="shared" si="83"/>
        <v>3.1200000000000004E-3</v>
      </c>
      <c r="J374" s="39"/>
      <c r="K374" s="39"/>
      <c r="L374" s="39"/>
      <c r="M374" s="40">
        <v>4.3E-3</v>
      </c>
      <c r="N374" s="40">
        <f t="shared" si="86"/>
        <v>3.7200000000000002E-3</v>
      </c>
      <c r="O374" s="40"/>
      <c r="P374" s="40"/>
      <c r="Q374" s="40"/>
      <c r="R374" s="41">
        <v>4.0000000000000001E-3</v>
      </c>
      <c r="S374" s="41">
        <f t="shared" si="89"/>
        <v>3.4200000000000003E-3</v>
      </c>
      <c r="T374" s="41"/>
      <c r="U374" s="41"/>
      <c r="V374" s="41"/>
      <c r="W374" s="42">
        <v>2E-3</v>
      </c>
      <c r="X374" s="42">
        <f t="shared" si="92"/>
        <v>1.42E-3</v>
      </c>
      <c r="Y374" s="42"/>
      <c r="Z374" s="42"/>
      <c r="AA374" s="42"/>
      <c r="AB374" s="25">
        <v>9.6000000000000002E-4</v>
      </c>
      <c r="AC374" s="25">
        <f t="shared" si="95"/>
        <v>5.8E-4</v>
      </c>
    </row>
    <row r="375" spans="1:29" s="15" customFormat="1">
      <c r="A375" s="18">
        <v>623</v>
      </c>
      <c r="B375" s="25">
        <v>1.4999999999999999E-4</v>
      </c>
      <c r="C375" s="38">
        <v>4.7999999999999996E-3</v>
      </c>
      <c r="D375" s="38">
        <f t="shared" si="80"/>
        <v>4.2599999999999999E-3</v>
      </c>
      <c r="E375" s="38"/>
      <c r="F375" s="38"/>
      <c r="G375" s="38"/>
      <c r="H375" s="39">
        <v>3.7000000000000002E-3</v>
      </c>
      <c r="I375" s="39">
        <f t="shared" si="83"/>
        <v>3.16E-3</v>
      </c>
      <c r="J375" s="39"/>
      <c r="K375" s="39"/>
      <c r="L375" s="39"/>
      <c r="M375" s="40">
        <v>4.4000000000000003E-3</v>
      </c>
      <c r="N375" s="40">
        <f t="shared" si="86"/>
        <v>3.8600000000000001E-3</v>
      </c>
      <c r="O375" s="40"/>
      <c r="P375" s="40"/>
      <c r="Q375" s="40"/>
      <c r="R375" s="41">
        <v>4.0000000000000001E-3</v>
      </c>
      <c r="S375" s="41">
        <f t="shared" si="89"/>
        <v>3.46E-3</v>
      </c>
      <c r="T375" s="41"/>
      <c r="U375" s="41"/>
      <c r="V375" s="41"/>
      <c r="W375" s="42">
        <v>1.9E-3</v>
      </c>
      <c r="X375" s="42">
        <f t="shared" si="92"/>
        <v>1.3600000000000001E-3</v>
      </c>
      <c r="Y375" s="42"/>
      <c r="Z375" s="42"/>
      <c r="AA375" s="42"/>
      <c r="AB375" s="25">
        <v>9.3000000000000005E-4</v>
      </c>
      <c r="AC375" s="25">
        <f t="shared" si="95"/>
        <v>5.4000000000000001E-4</v>
      </c>
    </row>
    <row r="376" spans="1:29" s="15" customFormat="1">
      <c r="A376" s="18">
        <v>624</v>
      </c>
      <c r="B376" s="25">
        <v>1.0000000000000001E-5</v>
      </c>
      <c r="C376" s="38">
        <v>4.7999999999999996E-3</v>
      </c>
      <c r="D376" s="38">
        <f t="shared" si="80"/>
        <v>4.3899999999999998E-3</v>
      </c>
      <c r="E376" s="38"/>
      <c r="F376" s="38"/>
      <c r="G376" s="38"/>
      <c r="H376" s="39">
        <v>3.7000000000000002E-3</v>
      </c>
      <c r="I376" s="39">
        <f t="shared" si="83"/>
        <v>3.2900000000000004E-3</v>
      </c>
      <c r="J376" s="39"/>
      <c r="K376" s="39"/>
      <c r="L376" s="39"/>
      <c r="M376" s="40">
        <v>4.4000000000000003E-3</v>
      </c>
      <c r="N376" s="40">
        <f t="shared" si="86"/>
        <v>3.9900000000000005E-3</v>
      </c>
      <c r="O376" s="40"/>
      <c r="P376" s="40"/>
      <c r="Q376" s="40"/>
      <c r="R376" s="41">
        <v>4.1000000000000003E-3</v>
      </c>
      <c r="S376" s="41">
        <f t="shared" si="89"/>
        <v>3.6900000000000006E-3</v>
      </c>
      <c r="T376" s="41"/>
      <c r="U376" s="41"/>
      <c r="V376" s="41"/>
      <c r="W376" s="42">
        <v>1.9E-3</v>
      </c>
      <c r="X376" s="42">
        <f t="shared" si="92"/>
        <v>1.49E-3</v>
      </c>
      <c r="Y376" s="42"/>
      <c r="Z376" s="42"/>
      <c r="AA376" s="42"/>
      <c r="AB376" s="25">
        <v>8.0999999999999996E-4</v>
      </c>
      <c r="AC376" s="25">
        <f t="shared" si="95"/>
        <v>4.0999999999999999E-4</v>
      </c>
    </row>
    <row r="377" spans="1:29" s="15" customFormat="1">
      <c r="A377" s="18">
        <v>625</v>
      </c>
      <c r="B377" s="25">
        <v>1.4999999999999999E-4</v>
      </c>
      <c r="C377" s="38">
        <v>4.7999999999999996E-3</v>
      </c>
      <c r="D377" s="38">
        <f t="shared" si="80"/>
        <v>4.3449999999999999E-3</v>
      </c>
      <c r="E377" s="38"/>
      <c r="F377" s="38"/>
      <c r="G377" s="38"/>
      <c r="H377" s="39">
        <v>3.7000000000000002E-3</v>
      </c>
      <c r="I377" s="39">
        <f t="shared" si="83"/>
        <v>3.2450000000000001E-3</v>
      </c>
      <c r="J377" s="39"/>
      <c r="K377" s="39"/>
      <c r="L377" s="39"/>
      <c r="M377" s="40">
        <v>4.4000000000000003E-3</v>
      </c>
      <c r="N377" s="40">
        <f t="shared" si="86"/>
        <v>3.9450000000000006E-3</v>
      </c>
      <c r="O377" s="40"/>
      <c r="P377" s="40"/>
      <c r="Q377" s="40"/>
      <c r="R377" s="41">
        <v>4.0000000000000001E-3</v>
      </c>
      <c r="S377" s="41">
        <f t="shared" si="89"/>
        <v>3.545E-3</v>
      </c>
      <c r="T377" s="41"/>
      <c r="U377" s="41"/>
      <c r="V377" s="41"/>
      <c r="W377" s="42">
        <v>1.9E-3</v>
      </c>
      <c r="X377" s="42">
        <f t="shared" si="92"/>
        <v>1.4450000000000001E-3</v>
      </c>
      <c r="Y377" s="42"/>
      <c r="Z377" s="42"/>
      <c r="AA377" s="42"/>
      <c r="AB377" s="25">
        <v>7.6000000000000004E-4</v>
      </c>
      <c r="AC377" s="25">
        <f t="shared" si="95"/>
        <v>4.55E-4</v>
      </c>
    </row>
    <row r="378" spans="1:29" s="15" customFormat="1">
      <c r="A378" s="18">
        <v>626</v>
      </c>
      <c r="B378" s="25">
        <v>1.2999999999999999E-4</v>
      </c>
      <c r="C378" s="38">
        <v>4.7999999999999996E-3</v>
      </c>
      <c r="D378" s="38">
        <f t="shared" si="80"/>
        <v>4.2399999999999998E-3</v>
      </c>
      <c r="E378" s="38"/>
      <c r="F378" s="38"/>
      <c r="G378" s="38"/>
      <c r="H378" s="39">
        <v>3.7000000000000002E-3</v>
      </c>
      <c r="I378" s="39">
        <f t="shared" si="83"/>
        <v>3.1400000000000004E-3</v>
      </c>
      <c r="J378" s="39"/>
      <c r="K378" s="39"/>
      <c r="L378" s="39"/>
      <c r="M378" s="40">
        <v>4.3E-3</v>
      </c>
      <c r="N378" s="40">
        <f t="shared" si="86"/>
        <v>3.7400000000000003E-3</v>
      </c>
      <c r="O378" s="40"/>
      <c r="P378" s="40"/>
      <c r="Q378" s="40"/>
      <c r="R378" s="41">
        <v>4.0000000000000001E-3</v>
      </c>
      <c r="S378" s="41">
        <f t="shared" si="89"/>
        <v>3.4400000000000003E-3</v>
      </c>
      <c r="T378" s="41"/>
      <c r="U378" s="41"/>
      <c r="V378" s="41"/>
      <c r="W378" s="42">
        <v>2E-3</v>
      </c>
      <c r="X378" s="42">
        <f t="shared" si="92"/>
        <v>1.4400000000000001E-3</v>
      </c>
      <c r="Y378" s="42"/>
      <c r="Z378" s="42"/>
      <c r="AA378" s="42"/>
      <c r="AB378" s="25">
        <v>9.8999999999999999E-4</v>
      </c>
      <c r="AC378" s="25">
        <f t="shared" si="95"/>
        <v>5.5999999999999995E-4</v>
      </c>
    </row>
    <row r="379" spans="1:29" s="15" customFormat="1">
      <c r="A379" s="18">
        <v>627</v>
      </c>
      <c r="B379" s="25">
        <v>1.6000000000000001E-4</v>
      </c>
      <c r="C379" s="38">
        <v>4.7999999999999996E-3</v>
      </c>
      <c r="D379" s="38">
        <f t="shared" si="80"/>
        <v>4.2549999999999992E-3</v>
      </c>
      <c r="E379" s="38"/>
      <c r="F379" s="38"/>
      <c r="G379" s="38"/>
      <c r="H379" s="39">
        <v>3.7000000000000002E-3</v>
      </c>
      <c r="I379" s="39">
        <f t="shared" si="83"/>
        <v>3.1550000000000003E-3</v>
      </c>
      <c r="J379" s="39"/>
      <c r="K379" s="39"/>
      <c r="L379" s="39"/>
      <c r="M379" s="40">
        <v>4.4000000000000003E-3</v>
      </c>
      <c r="N379" s="40">
        <f t="shared" si="86"/>
        <v>3.8550000000000004E-3</v>
      </c>
      <c r="O379" s="40"/>
      <c r="P379" s="40"/>
      <c r="Q379" s="40"/>
      <c r="R379" s="41">
        <v>4.0000000000000001E-3</v>
      </c>
      <c r="S379" s="41">
        <f t="shared" si="89"/>
        <v>3.4550000000000002E-3</v>
      </c>
      <c r="T379" s="41"/>
      <c r="U379" s="41"/>
      <c r="V379" s="41"/>
      <c r="W379" s="42">
        <v>2E-3</v>
      </c>
      <c r="X379" s="42">
        <f t="shared" si="92"/>
        <v>1.4550000000000001E-3</v>
      </c>
      <c r="Y379" s="42"/>
      <c r="Z379" s="42"/>
      <c r="AA379" s="42"/>
      <c r="AB379" s="25">
        <v>9.3000000000000005E-4</v>
      </c>
      <c r="AC379" s="25">
        <f t="shared" si="95"/>
        <v>5.4500000000000002E-4</v>
      </c>
    </row>
    <row r="380" spans="1:29" s="15" customFormat="1">
      <c r="A380" s="18">
        <v>628</v>
      </c>
      <c r="B380" s="25">
        <v>1.7000000000000001E-4</v>
      </c>
      <c r="C380" s="38">
        <v>4.7000000000000002E-3</v>
      </c>
      <c r="D380" s="38">
        <f t="shared" si="80"/>
        <v>4.1150000000000006E-3</v>
      </c>
      <c r="E380" s="38"/>
      <c r="F380" s="38"/>
      <c r="G380" s="38"/>
      <c r="H380" s="39">
        <v>3.5000000000000001E-3</v>
      </c>
      <c r="I380" s="39">
        <f t="shared" si="83"/>
        <v>2.9150000000000001E-3</v>
      </c>
      <c r="J380" s="39"/>
      <c r="K380" s="39"/>
      <c r="L380" s="39"/>
      <c r="M380" s="40">
        <v>4.3E-3</v>
      </c>
      <c r="N380" s="40">
        <f t="shared" si="86"/>
        <v>3.715E-3</v>
      </c>
      <c r="O380" s="40"/>
      <c r="P380" s="40"/>
      <c r="Q380" s="40"/>
      <c r="R380" s="41">
        <v>3.8999999999999998E-3</v>
      </c>
      <c r="S380" s="41">
        <f t="shared" si="89"/>
        <v>3.3149999999999998E-3</v>
      </c>
      <c r="T380" s="41"/>
      <c r="U380" s="41"/>
      <c r="V380" s="41"/>
      <c r="W380" s="42">
        <v>1.9E-3</v>
      </c>
      <c r="X380" s="42">
        <f t="shared" si="92"/>
        <v>1.315E-3</v>
      </c>
      <c r="Y380" s="42"/>
      <c r="Z380" s="42"/>
      <c r="AA380" s="42"/>
      <c r="AB380" s="25">
        <v>1E-3</v>
      </c>
      <c r="AC380" s="25">
        <f t="shared" si="95"/>
        <v>5.8500000000000002E-4</v>
      </c>
    </row>
    <row r="381" spans="1:29" s="15" customFormat="1">
      <c r="A381" s="18">
        <v>629</v>
      </c>
      <c r="B381" s="25">
        <v>1.2E-4</v>
      </c>
      <c r="C381" s="38">
        <v>4.7999999999999996E-3</v>
      </c>
      <c r="D381" s="38">
        <f t="shared" si="80"/>
        <v>4.3249999999999999E-3</v>
      </c>
      <c r="E381" s="38"/>
      <c r="F381" s="38"/>
      <c r="G381" s="38"/>
      <c r="H381" s="39">
        <v>3.5999999999999999E-3</v>
      </c>
      <c r="I381" s="39">
        <f t="shared" si="83"/>
        <v>3.1249999999999997E-3</v>
      </c>
      <c r="J381" s="39"/>
      <c r="K381" s="39"/>
      <c r="L381" s="39"/>
      <c r="M381" s="40">
        <v>4.3E-3</v>
      </c>
      <c r="N381" s="40">
        <f t="shared" si="86"/>
        <v>3.8249999999999998E-3</v>
      </c>
      <c r="O381" s="40"/>
      <c r="P381" s="40"/>
      <c r="Q381" s="40"/>
      <c r="R381" s="41">
        <v>4.0000000000000001E-3</v>
      </c>
      <c r="S381" s="41">
        <f t="shared" si="89"/>
        <v>3.5249999999999999E-3</v>
      </c>
      <c r="T381" s="41"/>
      <c r="U381" s="41"/>
      <c r="V381" s="41"/>
      <c r="W381" s="42">
        <v>1.8E-3</v>
      </c>
      <c r="X381" s="42">
        <f t="shared" si="92"/>
        <v>1.325E-3</v>
      </c>
      <c r="Y381" s="42"/>
      <c r="Z381" s="42"/>
      <c r="AA381" s="42"/>
      <c r="AB381" s="25">
        <v>8.3000000000000001E-4</v>
      </c>
      <c r="AC381" s="25">
        <f t="shared" si="95"/>
        <v>4.75E-4</v>
      </c>
    </row>
    <row r="382" spans="1:29" s="15" customFormat="1">
      <c r="A382" s="18">
        <v>630</v>
      </c>
      <c r="B382" s="25">
        <v>2.0000000000000002E-5</v>
      </c>
      <c r="C382" s="38">
        <v>4.7999999999999996E-3</v>
      </c>
      <c r="D382" s="38">
        <f t="shared" si="80"/>
        <v>4.385E-3</v>
      </c>
      <c r="E382" s="38"/>
      <c r="F382" s="38"/>
      <c r="G382" s="38"/>
      <c r="H382" s="39">
        <v>3.5999999999999999E-3</v>
      </c>
      <c r="I382" s="39">
        <f t="shared" si="83"/>
        <v>3.1849999999999999E-3</v>
      </c>
      <c r="J382" s="39"/>
      <c r="K382" s="39"/>
      <c r="L382" s="39"/>
      <c r="M382" s="40">
        <v>4.1999999999999997E-3</v>
      </c>
      <c r="N382" s="40">
        <f t="shared" si="86"/>
        <v>3.7849999999999997E-3</v>
      </c>
      <c r="O382" s="40"/>
      <c r="P382" s="40"/>
      <c r="Q382" s="40"/>
      <c r="R382" s="41">
        <v>3.8999999999999998E-3</v>
      </c>
      <c r="S382" s="41">
        <f t="shared" si="89"/>
        <v>3.4849999999999998E-3</v>
      </c>
      <c r="T382" s="41"/>
      <c r="U382" s="41"/>
      <c r="V382" s="41"/>
      <c r="W382" s="42">
        <v>1.8E-3</v>
      </c>
      <c r="X382" s="42">
        <f t="shared" si="92"/>
        <v>1.3849999999999999E-3</v>
      </c>
      <c r="Y382" s="42"/>
      <c r="Z382" s="42"/>
      <c r="AA382" s="42"/>
      <c r="AB382" s="25">
        <v>8.0999999999999996E-4</v>
      </c>
      <c r="AC382" s="25">
        <f t="shared" si="95"/>
        <v>4.15E-4</v>
      </c>
    </row>
    <row r="383" spans="1:29" s="15" customFormat="1">
      <c r="A383" s="18">
        <v>631</v>
      </c>
      <c r="B383" s="25">
        <v>1.3999999999999999E-4</v>
      </c>
      <c r="C383" s="38">
        <v>4.7999999999999996E-3</v>
      </c>
      <c r="D383" s="38">
        <f t="shared" si="80"/>
        <v>4.2899999999999995E-3</v>
      </c>
      <c r="E383" s="38"/>
      <c r="F383" s="38"/>
      <c r="G383" s="38"/>
      <c r="H383" s="39">
        <v>3.5999999999999999E-3</v>
      </c>
      <c r="I383" s="39">
        <f t="shared" si="83"/>
        <v>3.0899999999999999E-3</v>
      </c>
      <c r="J383" s="39"/>
      <c r="K383" s="39"/>
      <c r="L383" s="39"/>
      <c r="M383" s="40">
        <v>4.3E-3</v>
      </c>
      <c r="N383" s="40">
        <f t="shared" si="86"/>
        <v>3.79E-3</v>
      </c>
      <c r="O383" s="40"/>
      <c r="P383" s="40"/>
      <c r="Q383" s="40"/>
      <c r="R383" s="41">
        <v>4.0000000000000001E-3</v>
      </c>
      <c r="S383" s="41">
        <f t="shared" si="89"/>
        <v>3.49E-3</v>
      </c>
      <c r="T383" s="41"/>
      <c r="U383" s="41"/>
      <c r="V383" s="41"/>
      <c r="W383" s="42">
        <v>1.9E-3</v>
      </c>
      <c r="X383" s="42">
        <f t="shared" si="92"/>
        <v>1.39E-3</v>
      </c>
      <c r="Y383" s="42"/>
      <c r="Z383" s="42"/>
      <c r="AA383" s="42"/>
      <c r="AB383" s="25">
        <v>8.8000000000000003E-4</v>
      </c>
      <c r="AC383" s="25">
        <f t="shared" si="95"/>
        <v>5.1000000000000004E-4</v>
      </c>
    </row>
    <row r="384" spans="1:29" s="15" customFormat="1">
      <c r="A384" s="18">
        <v>632</v>
      </c>
      <c r="B384" s="25">
        <v>1.2E-4</v>
      </c>
      <c r="C384" s="38">
        <v>4.7000000000000002E-3</v>
      </c>
      <c r="D384" s="38">
        <f t="shared" si="80"/>
        <v>4.1799999999999997E-3</v>
      </c>
      <c r="E384" s="38"/>
      <c r="F384" s="38"/>
      <c r="G384" s="38"/>
      <c r="H384" s="39">
        <v>3.5999999999999999E-3</v>
      </c>
      <c r="I384" s="39">
        <f t="shared" si="83"/>
        <v>3.0799999999999998E-3</v>
      </c>
      <c r="J384" s="39"/>
      <c r="K384" s="39"/>
      <c r="L384" s="39"/>
      <c r="M384" s="40">
        <v>4.1999999999999997E-3</v>
      </c>
      <c r="N384" s="40">
        <f t="shared" si="86"/>
        <v>3.6799999999999997E-3</v>
      </c>
      <c r="O384" s="40"/>
      <c r="P384" s="40"/>
      <c r="Q384" s="40"/>
      <c r="R384" s="41">
        <v>3.8999999999999998E-3</v>
      </c>
      <c r="S384" s="41">
        <f t="shared" si="89"/>
        <v>3.3799999999999998E-3</v>
      </c>
      <c r="T384" s="41"/>
      <c r="U384" s="41"/>
      <c r="V384" s="41"/>
      <c r="W384" s="42">
        <v>1.8E-3</v>
      </c>
      <c r="X384" s="42">
        <f t="shared" si="92"/>
        <v>1.2799999999999999E-3</v>
      </c>
      <c r="Y384" s="42"/>
      <c r="Z384" s="42"/>
      <c r="AA384" s="42"/>
      <c r="AB384" s="25">
        <v>9.2000000000000003E-4</v>
      </c>
      <c r="AC384" s="25">
        <f t="shared" si="95"/>
        <v>5.2000000000000006E-4</v>
      </c>
    </row>
    <row r="385" spans="1:29" s="15" customFormat="1">
      <c r="A385" s="18">
        <v>633</v>
      </c>
      <c r="B385" s="25">
        <v>1.2E-4</v>
      </c>
      <c r="C385" s="38">
        <v>4.7000000000000002E-3</v>
      </c>
      <c r="D385" s="38">
        <f t="shared" si="80"/>
        <v>4.2000000000000006E-3</v>
      </c>
      <c r="E385" s="38"/>
      <c r="F385" s="38"/>
      <c r="G385" s="38"/>
      <c r="H385" s="39">
        <v>3.5000000000000001E-3</v>
      </c>
      <c r="I385" s="39">
        <f t="shared" si="83"/>
        <v>3.0000000000000001E-3</v>
      </c>
      <c r="J385" s="39"/>
      <c r="K385" s="39"/>
      <c r="L385" s="39"/>
      <c r="M385" s="40">
        <v>4.3E-3</v>
      </c>
      <c r="N385" s="40">
        <f t="shared" si="86"/>
        <v>3.8E-3</v>
      </c>
      <c r="O385" s="40"/>
      <c r="P385" s="40"/>
      <c r="Q385" s="40"/>
      <c r="R385" s="41">
        <v>3.8999999999999998E-3</v>
      </c>
      <c r="S385" s="41">
        <f t="shared" si="89"/>
        <v>3.3999999999999998E-3</v>
      </c>
      <c r="T385" s="41"/>
      <c r="U385" s="41"/>
      <c r="V385" s="41"/>
      <c r="W385" s="42">
        <v>1.8E-3</v>
      </c>
      <c r="X385" s="42">
        <f t="shared" si="92"/>
        <v>1.2999999999999999E-3</v>
      </c>
      <c r="Y385" s="42"/>
      <c r="Z385" s="42"/>
      <c r="AA385" s="42"/>
      <c r="AB385" s="25">
        <v>8.8000000000000003E-4</v>
      </c>
      <c r="AC385" s="25">
        <f t="shared" si="95"/>
        <v>5.0000000000000001E-4</v>
      </c>
    </row>
    <row r="386" spans="1:29" s="15" customFormat="1">
      <c r="A386" s="18">
        <v>634</v>
      </c>
      <c r="B386" s="25">
        <v>6.0000000000000002E-5</v>
      </c>
      <c r="C386" s="38">
        <v>4.7000000000000002E-3</v>
      </c>
      <c r="D386" s="38">
        <f t="shared" si="80"/>
        <v>4.28E-3</v>
      </c>
      <c r="E386" s="38"/>
      <c r="F386" s="38"/>
      <c r="G386" s="38"/>
      <c r="H386" s="39">
        <v>3.5000000000000001E-3</v>
      </c>
      <c r="I386" s="39">
        <f t="shared" si="83"/>
        <v>3.0800000000000003E-3</v>
      </c>
      <c r="J386" s="39"/>
      <c r="K386" s="39"/>
      <c r="L386" s="39"/>
      <c r="M386" s="40">
        <v>4.1999999999999997E-3</v>
      </c>
      <c r="N386" s="40">
        <f t="shared" si="86"/>
        <v>3.7799999999999995E-3</v>
      </c>
      <c r="O386" s="40"/>
      <c r="P386" s="40"/>
      <c r="Q386" s="40"/>
      <c r="R386" s="41">
        <v>3.8E-3</v>
      </c>
      <c r="S386" s="41">
        <f t="shared" si="89"/>
        <v>3.3800000000000002E-3</v>
      </c>
      <c r="T386" s="41"/>
      <c r="U386" s="41"/>
      <c r="V386" s="41"/>
      <c r="W386" s="42">
        <v>1.8E-3</v>
      </c>
      <c r="X386" s="42">
        <f t="shared" si="92"/>
        <v>1.3799999999999999E-3</v>
      </c>
      <c r="Y386" s="42"/>
      <c r="Z386" s="42"/>
      <c r="AA386" s="42"/>
      <c r="AB386" s="25">
        <v>7.7999999999999999E-4</v>
      </c>
      <c r="AC386" s="25">
        <f t="shared" si="95"/>
        <v>4.2000000000000002E-4</v>
      </c>
    </row>
    <row r="387" spans="1:29" s="15" customFormat="1">
      <c r="A387" s="18">
        <v>635</v>
      </c>
      <c r="B387" s="25">
        <v>1.7000000000000001E-4</v>
      </c>
      <c r="C387" s="38">
        <v>4.7000000000000002E-3</v>
      </c>
      <c r="D387" s="38">
        <f t="shared" ref="D387:D450" si="96">C387-AC387</f>
        <v>4.2050000000000004E-3</v>
      </c>
      <c r="E387" s="38"/>
      <c r="F387" s="38"/>
      <c r="G387" s="38"/>
      <c r="H387" s="39">
        <v>3.5000000000000001E-3</v>
      </c>
      <c r="I387" s="39">
        <f t="shared" ref="I387:I450" si="97">H387-AC387</f>
        <v>3.0049999999999999E-3</v>
      </c>
      <c r="J387" s="39"/>
      <c r="K387" s="39"/>
      <c r="L387" s="39"/>
      <c r="M387" s="40">
        <v>4.1999999999999997E-3</v>
      </c>
      <c r="N387" s="40">
        <f t="shared" ref="N387:N450" si="98">M387-AC387</f>
        <v>3.705E-3</v>
      </c>
      <c r="O387" s="40"/>
      <c r="P387" s="40"/>
      <c r="Q387" s="40"/>
      <c r="R387" s="41">
        <v>3.8999999999999998E-3</v>
      </c>
      <c r="S387" s="41">
        <f t="shared" ref="S387:S450" si="99">R387-AC387</f>
        <v>3.405E-3</v>
      </c>
      <c r="T387" s="41"/>
      <c r="U387" s="41"/>
      <c r="V387" s="41"/>
      <c r="W387" s="42">
        <v>1.9E-3</v>
      </c>
      <c r="X387" s="42">
        <f t="shared" ref="X387:X450" si="100">W387-AC387</f>
        <v>1.405E-3</v>
      </c>
      <c r="Y387" s="42"/>
      <c r="Z387" s="42"/>
      <c r="AA387" s="42"/>
      <c r="AB387" s="25">
        <v>8.1999999999999998E-4</v>
      </c>
      <c r="AC387" s="25">
        <f t="shared" ref="AC387:AC450" si="101">(B387+AB387)/2</f>
        <v>4.95E-4</v>
      </c>
    </row>
    <row r="388" spans="1:29" s="15" customFormat="1">
      <c r="A388" s="18">
        <v>636</v>
      </c>
      <c r="B388" s="25">
        <v>2.1000000000000001E-4</v>
      </c>
      <c r="C388" s="38">
        <v>4.7999999999999996E-3</v>
      </c>
      <c r="D388" s="38">
        <f t="shared" si="96"/>
        <v>4.2549999999999992E-3</v>
      </c>
      <c r="E388" s="38"/>
      <c r="F388" s="38"/>
      <c r="G388" s="38"/>
      <c r="H388" s="39">
        <v>3.5000000000000001E-3</v>
      </c>
      <c r="I388" s="39">
        <f t="shared" si="97"/>
        <v>2.9550000000000002E-3</v>
      </c>
      <c r="J388" s="39"/>
      <c r="K388" s="39"/>
      <c r="L388" s="39"/>
      <c r="M388" s="40">
        <v>4.1999999999999997E-3</v>
      </c>
      <c r="N388" s="40">
        <f t="shared" si="98"/>
        <v>3.6549999999999998E-3</v>
      </c>
      <c r="O388" s="40"/>
      <c r="P388" s="40"/>
      <c r="Q388" s="40"/>
      <c r="R388" s="41">
        <v>3.8E-3</v>
      </c>
      <c r="S388" s="41">
        <f t="shared" si="99"/>
        <v>3.2550000000000001E-3</v>
      </c>
      <c r="T388" s="41"/>
      <c r="U388" s="41"/>
      <c r="V388" s="41"/>
      <c r="W388" s="42">
        <v>1.9E-3</v>
      </c>
      <c r="X388" s="42">
        <f t="shared" si="100"/>
        <v>1.3549999999999999E-3</v>
      </c>
      <c r="Y388" s="42"/>
      <c r="Z388" s="42"/>
      <c r="AA388" s="42"/>
      <c r="AB388" s="25">
        <v>8.8000000000000003E-4</v>
      </c>
      <c r="AC388" s="25">
        <f t="shared" si="101"/>
        <v>5.4500000000000002E-4</v>
      </c>
    </row>
    <row r="389" spans="1:29" s="15" customFormat="1">
      <c r="A389" s="18">
        <v>637</v>
      </c>
      <c r="B389" s="25">
        <v>1.3999999999999999E-4</v>
      </c>
      <c r="C389" s="38">
        <v>4.7999999999999996E-3</v>
      </c>
      <c r="D389" s="38">
        <f t="shared" si="96"/>
        <v>4.2949999999999993E-3</v>
      </c>
      <c r="E389" s="38"/>
      <c r="F389" s="38"/>
      <c r="G389" s="38"/>
      <c r="H389" s="39">
        <v>3.5000000000000001E-3</v>
      </c>
      <c r="I389" s="39">
        <f t="shared" si="97"/>
        <v>2.9950000000000003E-3</v>
      </c>
      <c r="J389" s="39"/>
      <c r="K389" s="39"/>
      <c r="L389" s="39"/>
      <c r="M389" s="40">
        <v>4.1999999999999997E-3</v>
      </c>
      <c r="N389" s="40">
        <f t="shared" si="98"/>
        <v>3.6949999999999995E-3</v>
      </c>
      <c r="O389" s="40"/>
      <c r="P389" s="40"/>
      <c r="Q389" s="40"/>
      <c r="R389" s="41">
        <v>3.8E-3</v>
      </c>
      <c r="S389" s="41">
        <f t="shared" si="99"/>
        <v>3.2950000000000002E-3</v>
      </c>
      <c r="T389" s="41"/>
      <c r="U389" s="41"/>
      <c r="V389" s="41"/>
      <c r="W389" s="42">
        <v>1.8E-3</v>
      </c>
      <c r="X389" s="42">
        <f t="shared" si="100"/>
        <v>1.2949999999999999E-3</v>
      </c>
      <c r="Y389" s="42"/>
      <c r="Z389" s="42"/>
      <c r="AA389" s="42"/>
      <c r="AB389" s="25">
        <v>8.7000000000000001E-4</v>
      </c>
      <c r="AC389" s="25">
        <f t="shared" si="101"/>
        <v>5.0500000000000002E-4</v>
      </c>
    </row>
    <row r="390" spans="1:29" s="15" customFormat="1">
      <c r="A390" s="18">
        <v>638</v>
      </c>
      <c r="B390" s="25">
        <v>8.0000000000000007E-5</v>
      </c>
      <c r="C390" s="38">
        <v>4.7000000000000002E-3</v>
      </c>
      <c r="D390" s="38">
        <f t="shared" si="96"/>
        <v>4.2700000000000004E-3</v>
      </c>
      <c r="E390" s="38"/>
      <c r="F390" s="38"/>
      <c r="G390" s="38"/>
      <c r="H390" s="39">
        <v>3.5000000000000001E-3</v>
      </c>
      <c r="I390" s="39">
        <f t="shared" si="97"/>
        <v>3.0700000000000002E-3</v>
      </c>
      <c r="J390" s="39"/>
      <c r="K390" s="39"/>
      <c r="L390" s="39"/>
      <c r="M390" s="40">
        <v>4.1999999999999997E-3</v>
      </c>
      <c r="N390" s="40">
        <f t="shared" si="98"/>
        <v>3.7699999999999999E-3</v>
      </c>
      <c r="O390" s="40"/>
      <c r="P390" s="40"/>
      <c r="Q390" s="40"/>
      <c r="R390" s="41">
        <v>3.8999999999999998E-3</v>
      </c>
      <c r="S390" s="41">
        <f t="shared" si="99"/>
        <v>3.47E-3</v>
      </c>
      <c r="T390" s="41"/>
      <c r="U390" s="41"/>
      <c r="V390" s="41"/>
      <c r="W390" s="42">
        <v>1.8E-3</v>
      </c>
      <c r="X390" s="42">
        <f t="shared" si="100"/>
        <v>1.3699999999999999E-3</v>
      </c>
      <c r="Y390" s="42"/>
      <c r="Z390" s="42"/>
      <c r="AA390" s="42"/>
      <c r="AB390" s="25">
        <v>7.7999999999999999E-4</v>
      </c>
      <c r="AC390" s="25">
        <f t="shared" si="101"/>
        <v>4.2999999999999999E-4</v>
      </c>
    </row>
    <row r="391" spans="1:29" s="15" customFormat="1">
      <c r="A391" s="18">
        <v>639</v>
      </c>
      <c r="B391" s="25">
        <v>8.0000000000000007E-5</v>
      </c>
      <c r="C391" s="38">
        <v>4.7000000000000002E-3</v>
      </c>
      <c r="D391" s="38">
        <f t="shared" si="96"/>
        <v>4.2399999999999998E-3</v>
      </c>
      <c r="E391" s="38"/>
      <c r="F391" s="38"/>
      <c r="G391" s="38"/>
      <c r="H391" s="39">
        <v>3.3999999999999998E-3</v>
      </c>
      <c r="I391" s="39">
        <f t="shared" si="97"/>
        <v>2.9399999999999999E-3</v>
      </c>
      <c r="J391" s="39"/>
      <c r="K391" s="39"/>
      <c r="L391" s="39"/>
      <c r="M391" s="40">
        <v>4.1999999999999997E-3</v>
      </c>
      <c r="N391" s="40">
        <f t="shared" si="98"/>
        <v>3.7399999999999998E-3</v>
      </c>
      <c r="O391" s="40"/>
      <c r="P391" s="40"/>
      <c r="Q391" s="40"/>
      <c r="R391" s="41">
        <v>3.8999999999999998E-3</v>
      </c>
      <c r="S391" s="41">
        <f t="shared" si="99"/>
        <v>3.4399999999999999E-3</v>
      </c>
      <c r="T391" s="41"/>
      <c r="U391" s="41"/>
      <c r="V391" s="41"/>
      <c r="W391" s="42">
        <v>1.8E-3</v>
      </c>
      <c r="X391" s="42">
        <f t="shared" si="100"/>
        <v>1.34E-3</v>
      </c>
      <c r="Y391" s="42"/>
      <c r="Z391" s="42"/>
      <c r="AA391" s="42"/>
      <c r="AB391" s="25">
        <v>8.4000000000000003E-4</v>
      </c>
      <c r="AC391" s="25">
        <f t="shared" si="101"/>
        <v>4.6000000000000001E-4</v>
      </c>
    </row>
    <row r="392" spans="1:29" s="15" customFormat="1">
      <c r="A392" s="18">
        <v>640</v>
      </c>
      <c r="B392" s="25">
        <v>4.0000000000000003E-5</v>
      </c>
      <c r="C392" s="38">
        <v>4.7000000000000002E-3</v>
      </c>
      <c r="D392" s="38">
        <f t="shared" si="96"/>
        <v>4.28E-3</v>
      </c>
      <c r="E392" s="38"/>
      <c r="F392" s="38"/>
      <c r="G392" s="38"/>
      <c r="H392" s="39">
        <v>3.3999999999999998E-3</v>
      </c>
      <c r="I392" s="39">
        <f t="shared" si="97"/>
        <v>2.98E-3</v>
      </c>
      <c r="J392" s="39"/>
      <c r="K392" s="39"/>
      <c r="L392" s="39"/>
      <c r="M392" s="40">
        <v>4.1000000000000003E-3</v>
      </c>
      <c r="N392" s="40">
        <f t="shared" si="98"/>
        <v>3.6800000000000001E-3</v>
      </c>
      <c r="O392" s="40"/>
      <c r="P392" s="40"/>
      <c r="Q392" s="40"/>
      <c r="R392" s="41">
        <v>3.8E-3</v>
      </c>
      <c r="S392" s="41">
        <f t="shared" si="99"/>
        <v>3.3800000000000002E-3</v>
      </c>
      <c r="T392" s="41"/>
      <c r="U392" s="41"/>
      <c r="V392" s="41"/>
      <c r="W392" s="42">
        <v>1.8E-3</v>
      </c>
      <c r="X392" s="42">
        <f t="shared" si="100"/>
        <v>1.3799999999999999E-3</v>
      </c>
      <c r="Y392" s="42"/>
      <c r="Z392" s="42"/>
      <c r="AA392" s="42"/>
      <c r="AB392" s="25">
        <v>8.0000000000000004E-4</v>
      </c>
      <c r="AC392" s="25">
        <f t="shared" si="101"/>
        <v>4.2000000000000002E-4</v>
      </c>
    </row>
    <row r="393" spans="1:29" s="15" customFormat="1">
      <c r="A393" s="18">
        <v>641</v>
      </c>
      <c r="B393" s="25">
        <v>4.0000000000000003E-5</v>
      </c>
      <c r="C393" s="38">
        <v>4.7000000000000002E-3</v>
      </c>
      <c r="D393" s="38">
        <f t="shared" si="96"/>
        <v>4.28E-3</v>
      </c>
      <c r="E393" s="38"/>
      <c r="F393" s="38"/>
      <c r="G393" s="38"/>
      <c r="H393" s="39">
        <v>3.3E-3</v>
      </c>
      <c r="I393" s="39">
        <f t="shared" si="97"/>
        <v>2.8799999999999997E-3</v>
      </c>
      <c r="J393" s="39"/>
      <c r="K393" s="39"/>
      <c r="L393" s="39"/>
      <c r="M393" s="40">
        <v>4.1000000000000003E-3</v>
      </c>
      <c r="N393" s="40">
        <f t="shared" si="98"/>
        <v>3.6800000000000001E-3</v>
      </c>
      <c r="O393" s="40"/>
      <c r="P393" s="40"/>
      <c r="Q393" s="40"/>
      <c r="R393" s="41">
        <v>3.8E-3</v>
      </c>
      <c r="S393" s="41">
        <f t="shared" si="99"/>
        <v>3.3800000000000002E-3</v>
      </c>
      <c r="T393" s="41"/>
      <c r="U393" s="41"/>
      <c r="V393" s="41"/>
      <c r="W393" s="42">
        <v>1.6999999999999999E-3</v>
      </c>
      <c r="X393" s="42">
        <f t="shared" si="100"/>
        <v>1.2799999999999999E-3</v>
      </c>
      <c r="Y393" s="42"/>
      <c r="Z393" s="42"/>
      <c r="AA393" s="42"/>
      <c r="AB393" s="25">
        <v>8.0000000000000004E-4</v>
      </c>
      <c r="AC393" s="25">
        <f t="shared" si="101"/>
        <v>4.2000000000000002E-4</v>
      </c>
    </row>
    <row r="394" spans="1:29" s="15" customFormat="1">
      <c r="A394" s="18">
        <v>642</v>
      </c>
      <c r="B394" s="25">
        <v>9.0000000000000006E-5</v>
      </c>
      <c r="C394" s="38">
        <v>4.7999999999999996E-3</v>
      </c>
      <c r="D394" s="38">
        <f t="shared" si="96"/>
        <v>4.3199999999999992E-3</v>
      </c>
      <c r="E394" s="38"/>
      <c r="F394" s="38"/>
      <c r="G394" s="38"/>
      <c r="H394" s="39">
        <v>3.3999999999999998E-3</v>
      </c>
      <c r="I394" s="39">
        <f t="shared" si="97"/>
        <v>2.9199999999999999E-3</v>
      </c>
      <c r="J394" s="39"/>
      <c r="K394" s="39"/>
      <c r="L394" s="39"/>
      <c r="M394" s="40">
        <v>4.1000000000000003E-3</v>
      </c>
      <c r="N394" s="40">
        <f t="shared" si="98"/>
        <v>3.6200000000000004E-3</v>
      </c>
      <c r="O394" s="40"/>
      <c r="P394" s="40"/>
      <c r="Q394" s="40"/>
      <c r="R394" s="41">
        <v>3.8E-3</v>
      </c>
      <c r="S394" s="41">
        <f t="shared" si="99"/>
        <v>3.32E-3</v>
      </c>
      <c r="T394" s="41"/>
      <c r="U394" s="41"/>
      <c r="V394" s="41"/>
      <c r="W394" s="42">
        <v>1.8E-3</v>
      </c>
      <c r="X394" s="42">
        <f t="shared" si="100"/>
        <v>1.32E-3</v>
      </c>
      <c r="Y394" s="42"/>
      <c r="Z394" s="42"/>
      <c r="AA394" s="42"/>
      <c r="AB394" s="25">
        <v>8.7000000000000001E-4</v>
      </c>
      <c r="AC394" s="25">
        <f t="shared" si="101"/>
        <v>4.8000000000000001E-4</v>
      </c>
    </row>
    <row r="395" spans="1:29" s="15" customFormat="1">
      <c r="A395" s="18">
        <v>643</v>
      </c>
      <c r="B395" s="25">
        <v>1.3999999999999999E-4</v>
      </c>
      <c r="C395" s="38">
        <v>4.7000000000000002E-3</v>
      </c>
      <c r="D395" s="38">
        <f t="shared" si="96"/>
        <v>4.1700000000000001E-3</v>
      </c>
      <c r="E395" s="38"/>
      <c r="F395" s="38"/>
      <c r="G395" s="38"/>
      <c r="H395" s="39">
        <v>3.3E-3</v>
      </c>
      <c r="I395" s="39">
        <f t="shared" si="97"/>
        <v>2.7699999999999999E-3</v>
      </c>
      <c r="J395" s="39"/>
      <c r="K395" s="39"/>
      <c r="L395" s="39"/>
      <c r="M395" s="40">
        <v>4.1000000000000003E-3</v>
      </c>
      <c r="N395" s="40">
        <f t="shared" si="98"/>
        <v>3.5700000000000003E-3</v>
      </c>
      <c r="O395" s="40"/>
      <c r="P395" s="40"/>
      <c r="Q395" s="40"/>
      <c r="R395" s="41">
        <v>3.7000000000000002E-3</v>
      </c>
      <c r="S395" s="41">
        <f t="shared" si="99"/>
        <v>3.1700000000000001E-3</v>
      </c>
      <c r="T395" s="41"/>
      <c r="U395" s="41"/>
      <c r="V395" s="41"/>
      <c r="W395" s="42">
        <v>1.8E-3</v>
      </c>
      <c r="X395" s="42">
        <f t="shared" si="100"/>
        <v>1.2699999999999999E-3</v>
      </c>
      <c r="Y395" s="42"/>
      <c r="Z395" s="42"/>
      <c r="AA395" s="42"/>
      <c r="AB395" s="25">
        <v>9.2000000000000003E-4</v>
      </c>
      <c r="AC395" s="25">
        <f t="shared" si="101"/>
        <v>5.2999999999999998E-4</v>
      </c>
    </row>
    <row r="396" spans="1:29" s="15" customFormat="1">
      <c r="A396" s="18">
        <v>644</v>
      </c>
      <c r="B396" s="25">
        <v>6.8999999999999997E-5</v>
      </c>
      <c r="C396" s="38">
        <v>4.7000000000000002E-3</v>
      </c>
      <c r="D396" s="38">
        <f t="shared" si="96"/>
        <v>4.2104999999999998E-3</v>
      </c>
      <c r="E396" s="38"/>
      <c r="F396" s="38"/>
      <c r="G396" s="38"/>
      <c r="H396" s="39">
        <v>3.3999999999999998E-3</v>
      </c>
      <c r="I396" s="39">
        <f t="shared" si="97"/>
        <v>2.9104999999999999E-3</v>
      </c>
      <c r="J396" s="39"/>
      <c r="K396" s="39"/>
      <c r="L396" s="39"/>
      <c r="M396" s="40">
        <v>4.1000000000000003E-3</v>
      </c>
      <c r="N396" s="40">
        <f t="shared" si="98"/>
        <v>3.6105000000000004E-3</v>
      </c>
      <c r="O396" s="40"/>
      <c r="P396" s="40"/>
      <c r="Q396" s="40"/>
      <c r="R396" s="41">
        <v>3.7000000000000002E-3</v>
      </c>
      <c r="S396" s="41">
        <f t="shared" si="99"/>
        <v>3.2105000000000002E-3</v>
      </c>
      <c r="T396" s="41"/>
      <c r="U396" s="41"/>
      <c r="V396" s="41"/>
      <c r="W396" s="42">
        <v>1.6999999999999999E-3</v>
      </c>
      <c r="X396" s="42">
        <f t="shared" si="100"/>
        <v>1.2104999999999998E-3</v>
      </c>
      <c r="Y396" s="42"/>
      <c r="Z396" s="42"/>
      <c r="AA396" s="42"/>
      <c r="AB396" s="25">
        <v>9.1E-4</v>
      </c>
      <c r="AC396" s="25">
        <f t="shared" si="101"/>
        <v>4.8950000000000003E-4</v>
      </c>
    </row>
    <row r="397" spans="1:29" s="15" customFormat="1">
      <c r="A397" s="18">
        <v>645</v>
      </c>
      <c r="B397" s="25">
        <v>1.2E-4</v>
      </c>
      <c r="C397" s="38">
        <v>4.7000000000000002E-3</v>
      </c>
      <c r="D397" s="38">
        <f t="shared" si="96"/>
        <v>4.1955000000000004E-3</v>
      </c>
      <c r="E397" s="38"/>
      <c r="F397" s="38"/>
      <c r="G397" s="38"/>
      <c r="H397" s="39">
        <v>3.3E-3</v>
      </c>
      <c r="I397" s="39">
        <f t="shared" si="97"/>
        <v>2.7954999999999998E-3</v>
      </c>
      <c r="J397" s="39"/>
      <c r="K397" s="39"/>
      <c r="L397" s="39"/>
      <c r="M397" s="40">
        <v>4.0000000000000001E-3</v>
      </c>
      <c r="N397" s="40">
        <f t="shared" si="98"/>
        <v>3.4954999999999999E-3</v>
      </c>
      <c r="O397" s="40"/>
      <c r="P397" s="40"/>
      <c r="Q397" s="40"/>
      <c r="R397" s="41">
        <v>3.8E-3</v>
      </c>
      <c r="S397" s="41">
        <f t="shared" si="99"/>
        <v>3.2954999999999998E-3</v>
      </c>
      <c r="T397" s="41"/>
      <c r="U397" s="41"/>
      <c r="V397" s="41"/>
      <c r="W397" s="42">
        <v>1.6999999999999999E-3</v>
      </c>
      <c r="X397" s="42">
        <f t="shared" si="100"/>
        <v>1.1954999999999999E-3</v>
      </c>
      <c r="Y397" s="42"/>
      <c r="Z397" s="42"/>
      <c r="AA397" s="42"/>
      <c r="AB397" s="25">
        <v>8.8900000000000003E-4</v>
      </c>
      <c r="AC397" s="25">
        <f t="shared" si="101"/>
        <v>5.0450000000000007E-4</v>
      </c>
    </row>
    <row r="398" spans="1:29" s="15" customFormat="1">
      <c r="A398" s="18">
        <v>646</v>
      </c>
      <c r="B398" s="25">
        <v>6.0000000000000002E-5</v>
      </c>
      <c r="C398" s="38">
        <v>4.7000000000000002E-3</v>
      </c>
      <c r="D398" s="38">
        <f t="shared" si="96"/>
        <v>4.215E-3</v>
      </c>
      <c r="E398" s="38"/>
      <c r="F398" s="38"/>
      <c r="G398" s="38"/>
      <c r="H398" s="39">
        <v>3.3E-3</v>
      </c>
      <c r="I398" s="39">
        <f t="shared" si="97"/>
        <v>2.8149999999999998E-3</v>
      </c>
      <c r="J398" s="39"/>
      <c r="K398" s="39"/>
      <c r="L398" s="39"/>
      <c r="M398" s="40">
        <v>3.8999999999999998E-3</v>
      </c>
      <c r="N398" s="40">
        <f t="shared" si="98"/>
        <v>3.4149999999999996E-3</v>
      </c>
      <c r="O398" s="40"/>
      <c r="P398" s="40"/>
      <c r="Q398" s="40"/>
      <c r="R398" s="41">
        <v>3.5999999999999999E-3</v>
      </c>
      <c r="S398" s="41">
        <f t="shared" si="99"/>
        <v>3.1149999999999997E-3</v>
      </c>
      <c r="T398" s="41"/>
      <c r="U398" s="41"/>
      <c r="V398" s="41"/>
      <c r="W398" s="42">
        <v>1.6000000000000001E-3</v>
      </c>
      <c r="X398" s="42">
        <f t="shared" si="100"/>
        <v>1.1150000000000001E-3</v>
      </c>
      <c r="Y398" s="42"/>
      <c r="Z398" s="42"/>
      <c r="AA398" s="42"/>
      <c r="AB398" s="25">
        <v>9.1E-4</v>
      </c>
      <c r="AC398" s="25">
        <f t="shared" si="101"/>
        <v>4.8500000000000003E-4</v>
      </c>
    </row>
    <row r="399" spans="1:29" s="15" customFormat="1">
      <c r="A399" s="18">
        <v>647</v>
      </c>
      <c r="B399" s="25">
        <v>4.0000000000000003E-5</v>
      </c>
      <c r="C399" s="38">
        <v>4.7999999999999996E-3</v>
      </c>
      <c r="D399" s="38">
        <f t="shared" si="96"/>
        <v>4.3399999999999992E-3</v>
      </c>
      <c r="E399" s="38"/>
      <c r="F399" s="38"/>
      <c r="G399" s="38"/>
      <c r="H399" s="39">
        <v>3.3E-3</v>
      </c>
      <c r="I399" s="39">
        <f t="shared" si="97"/>
        <v>2.8400000000000001E-3</v>
      </c>
      <c r="J399" s="39"/>
      <c r="K399" s="39"/>
      <c r="L399" s="39"/>
      <c r="M399" s="40">
        <v>4.1000000000000003E-3</v>
      </c>
      <c r="N399" s="40">
        <f t="shared" si="98"/>
        <v>3.6400000000000004E-3</v>
      </c>
      <c r="O399" s="40"/>
      <c r="P399" s="40"/>
      <c r="Q399" s="40"/>
      <c r="R399" s="41">
        <v>3.7000000000000002E-3</v>
      </c>
      <c r="S399" s="41">
        <f t="shared" si="99"/>
        <v>3.2400000000000003E-3</v>
      </c>
      <c r="T399" s="41"/>
      <c r="U399" s="41"/>
      <c r="V399" s="41"/>
      <c r="W399" s="42">
        <v>1.6999999999999999E-3</v>
      </c>
      <c r="X399" s="42">
        <f t="shared" si="100"/>
        <v>1.2399999999999998E-3</v>
      </c>
      <c r="Y399" s="42"/>
      <c r="Z399" s="42"/>
      <c r="AA399" s="42"/>
      <c r="AB399" s="25">
        <v>8.8000000000000003E-4</v>
      </c>
      <c r="AC399" s="25">
        <f t="shared" si="101"/>
        <v>4.6000000000000001E-4</v>
      </c>
    </row>
    <row r="400" spans="1:29" s="15" customFormat="1">
      <c r="A400" s="18">
        <v>648</v>
      </c>
      <c r="B400" s="25">
        <v>0</v>
      </c>
      <c r="C400" s="38">
        <v>4.7000000000000002E-3</v>
      </c>
      <c r="D400" s="38">
        <f t="shared" si="96"/>
        <v>4.2500000000000003E-3</v>
      </c>
      <c r="E400" s="38"/>
      <c r="F400" s="38"/>
      <c r="G400" s="38"/>
      <c r="H400" s="39">
        <v>3.2000000000000002E-3</v>
      </c>
      <c r="I400" s="39">
        <f t="shared" si="97"/>
        <v>2.7500000000000003E-3</v>
      </c>
      <c r="J400" s="39"/>
      <c r="K400" s="39"/>
      <c r="L400" s="39"/>
      <c r="M400" s="40">
        <v>4.0000000000000001E-3</v>
      </c>
      <c r="N400" s="40">
        <f t="shared" si="98"/>
        <v>3.5500000000000002E-3</v>
      </c>
      <c r="O400" s="40"/>
      <c r="P400" s="40"/>
      <c r="Q400" s="40"/>
      <c r="R400" s="41">
        <v>3.5999999999999999E-3</v>
      </c>
      <c r="S400" s="41">
        <f t="shared" si="99"/>
        <v>3.15E-3</v>
      </c>
      <c r="T400" s="41"/>
      <c r="U400" s="41"/>
      <c r="V400" s="41"/>
      <c r="W400" s="42">
        <v>1.6999999999999999E-3</v>
      </c>
      <c r="X400" s="42">
        <f t="shared" si="100"/>
        <v>1.2499999999999998E-3</v>
      </c>
      <c r="Y400" s="42"/>
      <c r="Z400" s="42"/>
      <c r="AA400" s="42"/>
      <c r="AB400" s="25">
        <v>8.9999999999999998E-4</v>
      </c>
      <c r="AC400" s="25">
        <f t="shared" si="101"/>
        <v>4.4999999999999999E-4</v>
      </c>
    </row>
    <row r="401" spans="1:29" s="15" customFormat="1">
      <c r="A401" s="18">
        <v>649</v>
      </c>
      <c r="B401" s="25">
        <v>-6.8999999999999997E-5</v>
      </c>
      <c r="C401" s="38">
        <v>4.7999999999999996E-3</v>
      </c>
      <c r="D401" s="38">
        <f t="shared" si="96"/>
        <v>4.4145E-3</v>
      </c>
      <c r="E401" s="38"/>
      <c r="F401" s="38"/>
      <c r="G401" s="38"/>
      <c r="H401" s="39">
        <v>3.2000000000000002E-3</v>
      </c>
      <c r="I401" s="39">
        <f t="shared" si="97"/>
        <v>2.8145000000000002E-3</v>
      </c>
      <c r="J401" s="39"/>
      <c r="K401" s="39"/>
      <c r="L401" s="39"/>
      <c r="M401" s="40">
        <v>4.0000000000000001E-3</v>
      </c>
      <c r="N401" s="40">
        <f t="shared" si="98"/>
        <v>3.6145000000000001E-3</v>
      </c>
      <c r="O401" s="40"/>
      <c r="P401" s="40"/>
      <c r="Q401" s="40"/>
      <c r="R401" s="41">
        <v>3.7000000000000002E-3</v>
      </c>
      <c r="S401" s="41">
        <f t="shared" si="99"/>
        <v>3.3145000000000002E-3</v>
      </c>
      <c r="T401" s="41"/>
      <c r="U401" s="41"/>
      <c r="V401" s="41"/>
      <c r="W401" s="42">
        <v>1.6999999999999999E-3</v>
      </c>
      <c r="X401" s="42">
        <f t="shared" si="100"/>
        <v>1.3144999999999999E-3</v>
      </c>
      <c r="Y401" s="42"/>
      <c r="Z401" s="42"/>
      <c r="AA401" s="42"/>
      <c r="AB401" s="25">
        <v>8.4000000000000003E-4</v>
      </c>
      <c r="AC401" s="25">
        <f t="shared" si="101"/>
        <v>3.8549999999999999E-4</v>
      </c>
    </row>
    <row r="402" spans="1:29" s="15" customFormat="1">
      <c r="A402" s="18">
        <v>650</v>
      </c>
      <c r="B402" s="25">
        <v>-8.0000000000000007E-5</v>
      </c>
      <c r="C402" s="38">
        <v>4.7000000000000002E-3</v>
      </c>
      <c r="D402" s="38">
        <f t="shared" si="96"/>
        <v>4.3400000000000001E-3</v>
      </c>
      <c r="E402" s="38"/>
      <c r="F402" s="38"/>
      <c r="G402" s="38"/>
      <c r="H402" s="39">
        <v>3.3E-3</v>
      </c>
      <c r="I402" s="39">
        <f t="shared" si="97"/>
        <v>2.9399999999999999E-3</v>
      </c>
      <c r="J402" s="39"/>
      <c r="K402" s="39"/>
      <c r="L402" s="39"/>
      <c r="M402" s="40">
        <v>4.0000000000000001E-3</v>
      </c>
      <c r="N402" s="40">
        <f t="shared" si="98"/>
        <v>3.64E-3</v>
      </c>
      <c r="O402" s="40"/>
      <c r="P402" s="40"/>
      <c r="Q402" s="40"/>
      <c r="R402" s="41">
        <v>3.5999999999999999E-3</v>
      </c>
      <c r="S402" s="41">
        <f t="shared" si="99"/>
        <v>3.2399999999999998E-3</v>
      </c>
      <c r="T402" s="41"/>
      <c r="U402" s="41"/>
      <c r="V402" s="41"/>
      <c r="W402" s="42">
        <v>1.6000000000000001E-3</v>
      </c>
      <c r="X402" s="42">
        <f t="shared" si="100"/>
        <v>1.24E-3</v>
      </c>
      <c r="Y402" s="42"/>
      <c r="Z402" s="42"/>
      <c r="AA402" s="42"/>
      <c r="AB402" s="25">
        <v>8.0000000000000004E-4</v>
      </c>
      <c r="AC402" s="25">
        <f t="shared" si="101"/>
        <v>3.6000000000000002E-4</v>
      </c>
    </row>
    <row r="403" spans="1:29" s="15" customFormat="1">
      <c r="A403" s="18">
        <v>651</v>
      </c>
      <c r="B403" s="25">
        <v>-8.0000000000000007E-5</v>
      </c>
      <c r="C403" s="38">
        <v>4.7000000000000002E-3</v>
      </c>
      <c r="D403" s="38">
        <f t="shared" si="96"/>
        <v>4.3049999999999998E-3</v>
      </c>
      <c r="E403" s="38"/>
      <c r="F403" s="38"/>
      <c r="G403" s="38"/>
      <c r="H403" s="39">
        <v>3.2000000000000002E-3</v>
      </c>
      <c r="I403" s="39">
        <f t="shared" si="97"/>
        <v>2.8050000000000002E-3</v>
      </c>
      <c r="J403" s="39"/>
      <c r="K403" s="39"/>
      <c r="L403" s="39"/>
      <c r="M403" s="40">
        <v>4.0000000000000001E-3</v>
      </c>
      <c r="N403" s="40">
        <f t="shared" si="98"/>
        <v>3.6050000000000001E-3</v>
      </c>
      <c r="O403" s="40"/>
      <c r="P403" s="40"/>
      <c r="Q403" s="40"/>
      <c r="R403" s="41">
        <v>3.7000000000000002E-3</v>
      </c>
      <c r="S403" s="41">
        <f t="shared" si="99"/>
        <v>3.3050000000000002E-3</v>
      </c>
      <c r="T403" s="41"/>
      <c r="U403" s="41"/>
      <c r="V403" s="41"/>
      <c r="W403" s="42">
        <v>1.6999999999999999E-3</v>
      </c>
      <c r="X403" s="42">
        <f t="shared" si="100"/>
        <v>1.305E-3</v>
      </c>
      <c r="Y403" s="42"/>
      <c r="Z403" s="42"/>
      <c r="AA403" s="42"/>
      <c r="AB403" s="25">
        <v>8.7000000000000001E-4</v>
      </c>
      <c r="AC403" s="25">
        <f t="shared" si="101"/>
        <v>3.9500000000000001E-4</v>
      </c>
    </row>
    <row r="404" spans="1:29" s="15" customFormat="1">
      <c r="A404" s="18">
        <v>652</v>
      </c>
      <c r="B404" s="25">
        <v>1.0000000000000001E-5</v>
      </c>
      <c r="C404" s="38">
        <v>4.7000000000000002E-3</v>
      </c>
      <c r="D404" s="38">
        <f t="shared" si="96"/>
        <v>4.2700000000000004E-3</v>
      </c>
      <c r="E404" s="38"/>
      <c r="F404" s="38"/>
      <c r="G404" s="38"/>
      <c r="H404" s="39">
        <v>3.2000000000000002E-3</v>
      </c>
      <c r="I404" s="39">
        <f t="shared" si="97"/>
        <v>2.7700000000000003E-3</v>
      </c>
      <c r="J404" s="39"/>
      <c r="K404" s="39"/>
      <c r="L404" s="39"/>
      <c r="M404" s="40">
        <v>4.0000000000000001E-3</v>
      </c>
      <c r="N404" s="40">
        <f t="shared" si="98"/>
        <v>3.5700000000000003E-3</v>
      </c>
      <c r="O404" s="40"/>
      <c r="P404" s="40"/>
      <c r="Q404" s="40"/>
      <c r="R404" s="41">
        <v>3.5999999999999999E-3</v>
      </c>
      <c r="S404" s="41">
        <f t="shared" si="99"/>
        <v>3.1700000000000001E-3</v>
      </c>
      <c r="T404" s="41"/>
      <c r="U404" s="41"/>
      <c r="V404" s="41"/>
      <c r="W404" s="42">
        <v>1.6999999999999999E-3</v>
      </c>
      <c r="X404" s="42">
        <f t="shared" si="100"/>
        <v>1.2699999999999999E-3</v>
      </c>
      <c r="Y404" s="42"/>
      <c r="Z404" s="42"/>
      <c r="AA404" s="42"/>
      <c r="AB404" s="25">
        <v>8.4999999999999995E-4</v>
      </c>
      <c r="AC404" s="25">
        <f t="shared" si="101"/>
        <v>4.2999999999999999E-4</v>
      </c>
    </row>
    <row r="405" spans="1:29" s="15" customFormat="1">
      <c r="A405" s="18">
        <v>653</v>
      </c>
      <c r="B405" s="25">
        <v>-5.0000000000000002E-5</v>
      </c>
      <c r="C405" s="38">
        <v>4.7000000000000002E-3</v>
      </c>
      <c r="D405" s="38">
        <f t="shared" si="96"/>
        <v>4.3600000000000002E-3</v>
      </c>
      <c r="E405" s="38"/>
      <c r="F405" s="38"/>
      <c r="G405" s="38"/>
      <c r="H405" s="39">
        <v>3.0999999999999999E-3</v>
      </c>
      <c r="I405" s="39">
        <f t="shared" si="97"/>
        <v>2.7599999999999999E-3</v>
      </c>
      <c r="J405" s="39"/>
      <c r="K405" s="39"/>
      <c r="L405" s="39"/>
      <c r="M405" s="40">
        <v>3.8999999999999998E-3</v>
      </c>
      <c r="N405" s="40">
        <f t="shared" si="98"/>
        <v>3.5599999999999998E-3</v>
      </c>
      <c r="O405" s="40"/>
      <c r="P405" s="40"/>
      <c r="Q405" s="40"/>
      <c r="R405" s="41">
        <v>3.5999999999999999E-3</v>
      </c>
      <c r="S405" s="41">
        <f t="shared" si="99"/>
        <v>3.2599999999999999E-3</v>
      </c>
      <c r="T405" s="41"/>
      <c r="U405" s="41"/>
      <c r="V405" s="41"/>
      <c r="W405" s="42">
        <v>1.6000000000000001E-3</v>
      </c>
      <c r="X405" s="42">
        <f t="shared" si="100"/>
        <v>1.2600000000000001E-3</v>
      </c>
      <c r="Y405" s="42"/>
      <c r="Z405" s="42"/>
      <c r="AA405" s="42"/>
      <c r="AB405" s="25">
        <v>7.2999999999999996E-4</v>
      </c>
      <c r="AC405" s="25">
        <f t="shared" si="101"/>
        <v>3.3999999999999997E-4</v>
      </c>
    </row>
    <row r="406" spans="1:29" s="15" customFormat="1">
      <c r="A406" s="18">
        <v>654</v>
      </c>
      <c r="B406" s="25">
        <v>5.0000000000000002E-5</v>
      </c>
      <c r="C406" s="38">
        <v>4.7000000000000002E-3</v>
      </c>
      <c r="D406" s="38">
        <f t="shared" si="96"/>
        <v>4.2850000000000006E-3</v>
      </c>
      <c r="E406" s="38"/>
      <c r="F406" s="38"/>
      <c r="G406" s="38"/>
      <c r="H406" s="39">
        <v>3.2000000000000002E-3</v>
      </c>
      <c r="I406" s="39">
        <f t="shared" si="97"/>
        <v>2.7850000000000001E-3</v>
      </c>
      <c r="J406" s="39"/>
      <c r="K406" s="39"/>
      <c r="L406" s="39"/>
      <c r="M406" s="40">
        <v>3.8999999999999998E-3</v>
      </c>
      <c r="N406" s="40">
        <f t="shared" si="98"/>
        <v>3.4849999999999998E-3</v>
      </c>
      <c r="O406" s="40"/>
      <c r="P406" s="40"/>
      <c r="Q406" s="40"/>
      <c r="R406" s="41">
        <v>3.5000000000000001E-3</v>
      </c>
      <c r="S406" s="41">
        <f t="shared" si="99"/>
        <v>3.0850000000000001E-3</v>
      </c>
      <c r="T406" s="41"/>
      <c r="U406" s="41"/>
      <c r="V406" s="41"/>
      <c r="W406" s="42">
        <v>1.6000000000000001E-3</v>
      </c>
      <c r="X406" s="42">
        <f t="shared" si="100"/>
        <v>1.1850000000000001E-3</v>
      </c>
      <c r="Y406" s="42"/>
      <c r="Z406" s="42"/>
      <c r="AA406" s="42"/>
      <c r="AB406" s="25">
        <v>7.7999999999999999E-4</v>
      </c>
      <c r="AC406" s="25">
        <f t="shared" si="101"/>
        <v>4.15E-4</v>
      </c>
    </row>
    <row r="407" spans="1:29" s="15" customFormat="1">
      <c r="A407" s="18">
        <v>655</v>
      </c>
      <c r="B407" s="25">
        <v>-1.2E-4</v>
      </c>
      <c r="C407" s="38">
        <v>4.5999999999999999E-3</v>
      </c>
      <c r="D407" s="38">
        <f t="shared" si="96"/>
        <v>4.2599999999999999E-3</v>
      </c>
      <c r="E407" s="38"/>
      <c r="F407" s="38"/>
      <c r="G407" s="38"/>
      <c r="H407" s="39">
        <v>3.0999999999999999E-3</v>
      </c>
      <c r="I407" s="39">
        <f t="shared" si="97"/>
        <v>2.7599999999999999E-3</v>
      </c>
      <c r="J407" s="39"/>
      <c r="K407" s="39"/>
      <c r="L407" s="39"/>
      <c r="M407" s="40">
        <v>3.8E-3</v>
      </c>
      <c r="N407" s="40">
        <f t="shared" si="98"/>
        <v>3.46E-3</v>
      </c>
      <c r="O407" s="40"/>
      <c r="P407" s="40"/>
      <c r="Q407" s="40"/>
      <c r="R407" s="41">
        <v>3.5000000000000001E-3</v>
      </c>
      <c r="S407" s="41">
        <f t="shared" si="99"/>
        <v>3.16E-3</v>
      </c>
      <c r="T407" s="41"/>
      <c r="U407" s="41"/>
      <c r="V407" s="41"/>
      <c r="W407" s="42">
        <v>1.6000000000000001E-3</v>
      </c>
      <c r="X407" s="42">
        <f t="shared" si="100"/>
        <v>1.2600000000000001E-3</v>
      </c>
      <c r="Y407" s="42"/>
      <c r="Z407" s="42"/>
      <c r="AA407" s="42"/>
      <c r="AB407" s="25">
        <v>8.0000000000000004E-4</v>
      </c>
      <c r="AC407" s="25">
        <f t="shared" si="101"/>
        <v>3.4000000000000002E-4</v>
      </c>
    </row>
    <row r="408" spans="1:29" s="15" customFormat="1">
      <c r="A408" s="18">
        <v>656</v>
      </c>
      <c r="B408" s="25">
        <v>0</v>
      </c>
      <c r="C408" s="38">
        <v>4.7000000000000002E-3</v>
      </c>
      <c r="D408" s="38">
        <f t="shared" si="96"/>
        <v>4.2450000000000005E-3</v>
      </c>
      <c r="E408" s="38"/>
      <c r="F408" s="38"/>
      <c r="G408" s="38"/>
      <c r="H408" s="39">
        <v>3.2000000000000002E-3</v>
      </c>
      <c r="I408" s="39">
        <f t="shared" si="97"/>
        <v>2.745E-3</v>
      </c>
      <c r="J408" s="39"/>
      <c r="K408" s="39"/>
      <c r="L408" s="39"/>
      <c r="M408" s="40">
        <v>3.8E-3</v>
      </c>
      <c r="N408" s="40">
        <f t="shared" si="98"/>
        <v>3.3449999999999999E-3</v>
      </c>
      <c r="O408" s="40"/>
      <c r="P408" s="40"/>
      <c r="Q408" s="40"/>
      <c r="R408" s="41">
        <v>3.3999999999999998E-3</v>
      </c>
      <c r="S408" s="41">
        <f t="shared" si="99"/>
        <v>2.9449999999999997E-3</v>
      </c>
      <c r="T408" s="41"/>
      <c r="U408" s="41"/>
      <c r="V408" s="41"/>
      <c r="W408" s="42">
        <v>1.5E-3</v>
      </c>
      <c r="X408" s="42">
        <f t="shared" si="100"/>
        <v>1.0449999999999999E-3</v>
      </c>
      <c r="Y408" s="42"/>
      <c r="Z408" s="42"/>
      <c r="AA408" s="42"/>
      <c r="AB408" s="25">
        <v>9.1E-4</v>
      </c>
      <c r="AC408" s="25">
        <f t="shared" si="101"/>
        <v>4.55E-4</v>
      </c>
    </row>
    <row r="409" spans="1:29" s="15" customFormat="1">
      <c r="A409" s="18">
        <v>657</v>
      </c>
      <c r="B409" s="25">
        <v>-9.0000000000000006E-5</v>
      </c>
      <c r="C409" s="38">
        <v>4.5999999999999999E-3</v>
      </c>
      <c r="D409" s="38">
        <f t="shared" si="96"/>
        <v>4.2599999999999999E-3</v>
      </c>
      <c r="E409" s="38"/>
      <c r="F409" s="38"/>
      <c r="G409" s="38"/>
      <c r="H409" s="39">
        <v>3.0000000000000001E-3</v>
      </c>
      <c r="I409" s="39">
        <f t="shared" si="97"/>
        <v>2.66E-3</v>
      </c>
      <c r="J409" s="39"/>
      <c r="K409" s="39"/>
      <c r="L409" s="39"/>
      <c r="M409" s="40">
        <v>3.7000000000000002E-3</v>
      </c>
      <c r="N409" s="40">
        <f t="shared" si="98"/>
        <v>3.3600000000000001E-3</v>
      </c>
      <c r="O409" s="40"/>
      <c r="P409" s="40"/>
      <c r="Q409" s="40"/>
      <c r="R409" s="41">
        <v>3.5000000000000001E-3</v>
      </c>
      <c r="S409" s="41">
        <f t="shared" si="99"/>
        <v>3.16E-3</v>
      </c>
      <c r="T409" s="41"/>
      <c r="U409" s="41"/>
      <c r="V409" s="41"/>
      <c r="W409" s="42">
        <v>1.6000000000000001E-3</v>
      </c>
      <c r="X409" s="42">
        <f t="shared" si="100"/>
        <v>1.2600000000000001E-3</v>
      </c>
      <c r="Y409" s="42"/>
      <c r="Z409" s="42"/>
      <c r="AA409" s="42"/>
      <c r="AB409" s="25">
        <v>7.6999999999999996E-4</v>
      </c>
      <c r="AC409" s="25">
        <f t="shared" si="101"/>
        <v>3.3999999999999997E-4</v>
      </c>
    </row>
    <row r="410" spans="1:29" s="15" customFormat="1">
      <c r="A410" s="18">
        <v>658</v>
      </c>
      <c r="B410" s="25">
        <v>6.8999999999999997E-5</v>
      </c>
      <c r="C410" s="38">
        <v>4.5999999999999999E-3</v>
      </c>
      <c r="D410" s="38">
        <f t="shared" si="96"/>
        <v>4.1855E-3</v>
      </c>
      <c r="E410" s="38"/>
      <c r="F410" s="38"/>
      <c r="G410" s="38"/>
      <c r="H410" s="39">
        <v>3.0999999999999999E-3</v>
      </c>
      <c r="I410" s="39">
        <f t="shared" si="97"/>
        <v>2.6855E-3</v>
      </c>
      <c r="J410" s="39"/>
      <c r="K410" s="39"/>
      <c r="L410" s="39"/>
      <c r="M410" s="40">
        <v>3.8E-3</v>
      </c>
      <c r="N410" s="40">
        <f t="shared" si="98"/>
        <v>3.3855000000000001E-3</v>
      </c>
      <c r="O410" s="40"/>
      <c r="P410" s="40"/>
      <c r="Q410" s="40"/>
      <c r="R410" s="41">
        <v>3.5000000000000001E-3</v>
      </c>
      <c r="S410" s="41">
        <f t="shared" si="99"/>
        <v>3.0855000000000001E-3</v>
      </c>
      <c r="T410" s="41"/>
      <c r="U410" s="41"/>
      <c r="V410" s="41"/>
      <c r="W410" s="42">
        <v>1.5E-3</v>
      </c>
      <c r="X410" s="42">
        <f t="shared" si="100"/>
        <v>1.0855000000000001E-3</v>
      </c>
      <c r="Y410" s="42"/>
      <c r="Z410" s="42"/>
      <c r="AA410" s="42"/>
      <c r="AB410" s="25">
        <v>7.6000000000000004E-4</v>
      </c>
      <c r="AC410" s="25">
        <f t="shared" si="101"/>
        <v>4.1450000000000005E-4</v>
      </c>
    </row>
    <row r="411" spans="1:29" s="15" customFormat="1">
      <c r="A411" s="18">
        <v>659</v>
      </c>
      <c r="B411" s="25">
        <v>-1.1E-4</v>
      </c>
      <c r="C411" s="38">
        <v>4.7000000000000002E-3</v>
      </c>
      <c r="D411" s="38">
        <f t="shared" si="96"/>
        <v>4.3550000000000004E-3</v>
      </c>
      <c r="E411" s="38"/>
      <c r="F411" s="38"/>
      <c r="G411" s="38"/>
      <c r="H411" s="39">
        <v>3.0999999999999999E-3</v>
      </c>
      <c r="I411" s="39">
        <f t="shared" si="97"/>
        <v>2.7549999999999996E-3</v>
      </c>
      <c r="J411" s="39"/>
      <c r="K411" s="39"/>
      <c r="L411" s="39"/>
      <c r="M411" s="40">
        <v>3.7000000000000002E-3</v>
      </c>
      <c r="N411" s="40">
        <f t="shared" si="98"/>
        <v>3.3550000000000003E-3</v>
      </c>
      <c r="O411" s="40"/>
      <c r="P411" s="40"/>
      <c r="Q411" s="40"/>
      <c r="R411" s="41">
        <v>3.5000000000000001E-3</v>
      </c>
      <c r="S411" s="41">
        <f t="shared" si="99"/>
        <v>3.1549999999999998E-3</v>
      </c>
      <c r="T411" s="41"/>
      <c r="U411" s="41"/>
      <c r="V411" s="41"/>
      <c r="W411" s="42">
        <v>1.5E-3</v>
      </c>
      <c r="X411" s="42">
        <f t="shared" si="100"/>
        <v>1.155E-3</v>
      </c>
      <c r="Y411" s="42"/>
      <c r="Z411" s="42"/>
      <c r="AA411" s="42"/>
      <c r="AB411" s="25">
        <v>8.0000000000000004E-4</v>
      </c>
      <c r="AC411" s="25">
        <f t="shared" si="101"/>
        <v>3.4500000000000004E-4</v>
      </c>
    </row>
    <row r="412" spans="1:29" s="15" customFormat="1">
      <c r="A412" s="18">
        <v>660</v>
      </c>
      <c r="B412" s="25">
        <v>6.0000000000000002E-5</v>
      </c>
      <c r="C412" s="38">
        <v>4.7999999999999996E-3</v>
      </c>
      <c r="D412" s="38">
        <f t="shared" si="96"/>
        <v>4.3499999999999997E-3</v>
      </c>
      <c r="E412" s="38"/>
      <c r="F412" s="38"/>
      <c r="G412" s="38"/>
      <c r="H412" s="39">
        <v>3.2000000000000002E-3</v>
      </c>
      <c r="I412" s="39">
        <f t="shared" si="97"/>
        <v>2.7500000000000003E-3</v>
      </c>
      <c r="J412" s="39"/>
      <c r="K412" s="39"/>
      <c r="L412" s="39"/>
      <c r="M412" s="40">
        <v>3.8999999999999998E-3</v>
      </c>
      <c r="N412" s="40">
        <f t="shared" si="98"/>
        <v>3.4499999999999999E-3</v>
      </c>
      <c r="O412" s="40"/>
      <c r="P412" s="40"/>
      <c r="Q412" s="40"/>
      <c r="R412" s="41">
        <v>3.5999999999999999E-3</v>
      </c>
      <c r="S412" s="41">
        <f t="shared" si="99"/>
        <v>3.15E-3</v>
      </c>
      <c r="T412" s="41"/>
      <c r="U412" s="41"/>
      <c r="V412" s="41"/>
      <c r="W412" s="42">
        <v>1.6000000000000001E-3</v>
      </c>
      <c r="X412" s="42">
        <f t="shared" si="100"/>
        <v>1.15E-3</v>
      </c>
      <c r="Y412" s="42"/>
      <c r="Z412" s="42"/>
      <c r="AA412" s="42"/>
      <c r="AB412" s="25">
        <v>8.4000000000000003E-4</v>
      </c>
      <c r="AC412" s="25">
        <f t="shared" si="101"/>
        <v>4.5000000000000004E-4</v>
      </c>
    </row>
    <row r="413" spans="1:29" s="15" customFormat="1">
      <c r="A413" s="18">
        <v>661</v>
      </c>
      <c r="B413" s="25">
        <v>8.0000000000000007E-5</v>
      </c>
      <c r="C413" s="38">
        <v>4.7000000000000002E-3</v>
      </c>
      <c r="D413" s="38">
        <f t="shared" si="96"/>
        <v>4.1799999999999997E-3</v>
      </c>
      <c r="E413" s="38"/>
      <c r="F413" s="38"/>
      <c r="G413" s="38"/>
      <c r="H413" s="39">
        <v>3.0999999999999999E-3</v>
      </c>
      <c r="I413" s="39">
        <f t="shared" si="97"/>
        <v>2.5799999999999998E-3</v>
      </c>
      <c r="J413" s="39"/>
      <c r="K413" s="39"/>
      <c r="L413" s="39"/>
      <c r="M413" s="40">
        <v>3.8E-3</v>
      </c>
      <c r="N413" s="40">
        <f t="shared" si="98"/>
        <v>3.2799999999999999E-3</v>
      </c>
      <c r="O413" s="40"/>
      <c r="P413" s="40"/>
      <c r="Q413" s="40"/>
      <c r="R413" s="41">
        <v>3.5000000000000001E-3</v>
      </c>
      <c r="S413" s="41">
        <f t="shared" si="99"/>
        <v>2.98E-3</v>
      </c>
      <c r="T413" s="41"/>
      <c r="U413" s="41"/>
      <c r="V413" s="41"/>
      <c r="W413" s="42">
        <v>1.6000000000000001E-3</v>
      </c>
      <c r="X413" s="42">
        <f t="shared" si="100"/>
        <v>1.08E-3</v>
      </c>
      <c r="Y413" s="42"/>
      <c r="Z413" s="42"/>
      <c r="AA413" s="42"/>
      <c r="AB413" s="25">
        <v>9.6000000000000002E-4</v>
      </c>
      <c r="AC413" s="25">
        <f t="shared" si="101"/>
        <v>5.2000000000000006E-4</v>
      </c>
    </row>
    <row r="414" spans="1:29" s="15" customFormat="1">
      <c r="A414" s="18">
        <v>662</v>
      </c>
      <c r="B414" s="25">
        <v>6.0000000000000002E-5</v>
      </c>
      <c r="C414" s="38">
        <v>4.5999999999999999E-3</v>
      </c>
      <c r="D414" s="38">
        <f t="shared" si="96"/>
        <v>4.1949999999999999E-3</v>
      </c>
      <c r="E414" s="38"/>
      <c r="F414" s="38"/>
      <c r="G414" s="38"/>
      <c r="H414" s="39">
        <v>3.0999999999999999E-3</v>
      </c>
      <c r="I414" s="39">
        <f t="shared" si="97"/>
        <v>2.6949999999999999E-3</v>
      </c>
      <c r="J414" s="39"/>
      <c r="K414" s="39"/>
      <c r="L414" s="39"/>
      <c r="M414" s="40">
        <v>3.8999999999999998E-3</v>
      </c>
      <c r="N414" s="40">
        <f t="shared" si="98"/>
        <v>3.4949999999999998E-3</v>
      </c>
      <c r="O414" s="40"/>
      <c r="P414" s="40"/>
      <c r="Q414" s="40"/>
      <c r="R414" s="41">
        <v>3.5000000000000001E-3</v>
      </c>
      <c r="S414" s="41">
        <f t="shared" si="99"/>
        <v>3.0950000000000001E-3</v>
      </c>
      <c r="T414" s="41"/>
      <c r="U414" s="41"/>
      <c r="V414" s="41"/>
      <c r="W414" s="42">
        <v>1.5E-3</v>
      </c>
      <c r="X414" s="42">
        <f t="shared" si="100"/>
        <v>1.0950000000000001E-3</v>
      </c>
      <c r="Y414" s="42"/>
      <c r="Z414" s="42"/>
      <c r="AA414" s="42"/>
      <c r="AB414" s="25">
        <v>7.5000000000000002E-4</v>
      </c>
      <c r="AC414" s="25">
        <f t="shared" si="101"/>
        <v>4.0500000000000003E-4</v>
      </c>
    </row>
    <row r="415" spans="1:29" s="15" customFormat="1">
      <c r="A415" s="18">
        <v>663</v>
      </c>
      <c r="B415" s="25">
        <v>-1.3999999999999999E-4</v>
      </c>
      <c r="C415" s="38">
        <v>4.7000000000000002E-3</v>
      </c>
      <c r="D415" s="38">
        <f t="shared" si="96"/>
        <v>4.3950000000000005E-3</v>
      </c>
      <c r="E415" s="38"/>
      <c r="F415" s="38"/>
      <c r="G415" s="38"/>
      <c r="H415" s="39">
        <v>3.0000000000000001E-3</v>
      </c>
      <c r="I415" s="39">
        <f t="shared" si="97"/>
        <v>2.6949999999999999E-3</v>
      </c>
      <c r="J415" s="39"/>
      <c r="K415" s="39"/>
      <c r="L415" s="39"/>
      <c r="M415" s="40">
        <v>3.7000000000000002E-3</v>
      </c>
      <c r="N415" s="40">
        <f t="shared" si="98"/>
        <v>3.395E-3</v>
      </c>
      <c r="O415" s="40"/>
      <c r="P415" s="40"/>
      <c r="Q415" s="40"/>
      <c r="R415" s="41">
        <v>3.3999999999999998E-3</v>
      </c>
      <c r="S415" s="41">
        <f t="shared" si="99"/>
        <v>3.0949999999999997E-3</v>
      </c>
      <c r="T415" s="41"/>
      <c r="U415" s="41"/>
      <c r="V415" s="41"/>
      <c r="W415" s="42">
        <v>1.6000000000000001E-3</v>
      </c>
      <c r="X415" s="42">
        <f t="shared" si="100"/>
        <v>1.2950000000000001E-3</v>
      </c>
      <c r="Y415" s="42"/>
      <c r="Z415" s="42"/>
      <c r="AA415" s="42"/>
      <c r="AB415" s="25">
        <v>7.5000000000000002E-4</v>
      </c>
      <c r="AC415" s="25">
        <f t="shared" si="101"/>
        <v>3.0500000000000004E-4</v>
      </c>
    </row>
    <row r="416" spans="1:29" s="15" customFormat="1">
      <c r="A416" s="18">
        <v>664</v>
      </c>
      <c r="B416" s="25">
        <v>2.0000000000000002E-5</v>
      </c>
      <c r="C416" s="38">
        <v>4.7000000000000002E-3</v>
      </c>
      <c r="D416" s="38">
        <f t="shared" si="96"/>
        <v>4.3100000000000005E-3</v>
      </c>
      <c r="E416" s="38"/>
      <c r="F416" s="38"/>
      <c r="G416" s="38"/>
      <c r="H416" s="39">
        <v>3.0999999999999999E-3</v>
      </c>
      <c r="I416" s="39">
        <f t="shared" si="97"/>
        <v>2.7099999999999997E-3</v>
      </c>
      <c r="J416" s="39"/>
      <c r="K416" s="39"/>
      <c r="L416" s="39"/>
      <c r="M416" s="40">
        <v>3.7000000000000002E-3</v>
      </c>
      <c r="N416" s="40">
        <f t="shared" si="98"/>
        <v>3.31E-3</v>
      </c>
      <c r="O416" s="40"/>
      <c r="P416" s="40"/>
      <c r="Q416" s="40"/>
      <c r="R416" s="41">
        <v>3.5000000000000001E-3</v>
      </c>
      <c r="S416" s="41">
        <f t="shared" si="99"/>
        <v>3.1099999999999999E-3</v>
      </c>
      <c r="T416" s="41"/>
      <c r="U416" s="41"/>
      <c r="V416" s="41"/>
      <c r="W416" s="42">
        <v>1.5E-3</v>
      </c>
      <c r="X416" s="42">
        <f t="shared" si="100"/>
        <v>1.1099999999999999E-3</v>
      </c>
      <c r="Y416" s="42"/>
      <c r="Z416" s="42"/>
      <c r="AA416" s="42"/>
      <c r="AB416" s="25">
        <v>7.6000000000000004E-4</v>
      </c>
      <c r="AC416" s="25">
        <f t="shared" si="101"/>
        <v>3.9000000000000005E-4</v>
      </c>
    </row>
    <row r="417" spans="1:29" s="15" customFormat="1">
      <c r="A417" s="18">
        <v>665</v>
      </c>
      <c r="B417" s="25">
        <v>-6.8999999999999997E-5</v>
      </c>
      <c r="C417" s="38">
        <v>4.7000000000000002E-3</v>
      </c>
      <c r="D417" s="38">
        <f t="shared" si="96"/>
        <v>4.3245000000000002E-3</v>
      </c>
      <c r="E417" s="38"/>
      <c r="F417" s="38"/>
      <c r="G417" s="38"/>
      <c r="H417" s="39">
        <v>3.0000000000000001E-3</v>
      </c>
      <c r="I417" s="39">
        <f t="shared" si="97"/>
        <v>2.6245000000000001E-3</v>
      </c>
      <c r="J417" s="39"/>
      <c r="K417" s="39"/>
      <c r="L417" s="39"/>
      <c r="M417" s="40">
        <v>3.7000000000000002E-3</v>
      </c>
      <c r="N417" s="40">
        <f t="shared" si="98"/>
        <v>3.3245000000000002E-3</v>
      </c>
      <c r="O417" s="40"/>
      <c r="P417" s="40"/>
      <c r="Q417" s="40"/>
      <c r="R417" s="41">
        <v>3.3999999999999998E-3</v>
      </c>
      <c r="S417" s="41">
        <f t="shared" si="99"/>
        <v>3.0244999999999998E-3</v>
      </c>
      <c r="T417" s="41"/>
      <c r="U417" s="41"/>
      <c r="V417" s="41"/>
      <c r="W417" s="42">
        <v>1.5E-3</v>
      </c>
      <c r="X417" s="42">
        <f t="shared" si="100"/>
        <v>1.1245000000000001E-3</v>
      </c>
      <c r="Y417" s="42"/>
      <c r="Z417" s="42"/>
      <c r="AA417" s="42"/>
      <c r="AB417" s="25">
        <v>8.1999999999999998E-4</v>
      </c>
      <c r="AC417" s="25">
        <f t="shared" si="101"/>
        <v>3.7549999999999997E-4</v>
      </c>
    </row>
    <row r="418" spans="1:29" s="15" customFormat="1">
      <c r="A418" s="18">
        <v>666</v>
      </c>
      <c r="B418" s="25">
        <v>6.0000000000000002E-5</v>
      </c>
      <c r="C418" s="38">
        <v>4.5999999999999999E-3</v>
      </c>
      <c r="D418" s="38">
        <f t="shared" si="96"/>
        <v>4.1450000000000002E-3</v>
      </c>
      <c r="E418" s="38"/>
      <c r="F418" s="38"/>
      <c r="G418" s="38"/>
      <c r="H418" s="39">
        <v>3.0999999999999999E-3</v>
      </c>
      <c r="I418" s="39">
        <f t="shared" si="97"/>
        <v>2.6449999999999998E-3</v>
      </c>
      <c r="J418" s="39"/>
      <c r="K418" s="39"/>
      <c r="L418" s="39"/>
      <c r="M418" s="40">
        <v>3.8E-3</v>
      </c>
      <c r="N418" s="40">
        <f t="shared" si="98"/>
        <v>3.3449999999999999E-3</v>
      </c>
      <c r="O418" s="40"/>
      <c r="P418" s="40"/>
      <c r="Q418" s="40"/>
      <c r="R418" s="41">
        <v>3.5000000000000001E-3</v>
      </c>
      <c r="S418" s="41">
        <f t="shared" si="99"/>
        <v>3.045E-3</v>
      </c>
      <c r="T418" s="41"/>
      <c r="U418" s="41"/>
      <c r="V418" s="41"/>
      <c r="W418" s="42">
        <v>1.5E-3</v>
      </c>
      <c r="X418" s="42">
        <f t="shared" si="100"/>
        <v>1.0449999999999999E-3</v>
      </c>
      <c r="Y418" s="42"/>
      <c r="Z418" s="42"/>
      <c r="AA418" s="42"/>
      <c r="AB418" s="25">
        <v>8.4999999999999995E-4</v>
      </c>
      <c r="AC418" s="25">
        <f t="shared" si="101"/>
        <v>4.55E-4</v>
      </c>
    </row>
    <row r="419" spans="1:29" s="15" customFormat="1">
      <c r="A419" s="18">
        <v>667</v>
      </c>
      <c r="B419" s="25">
        <v>9.2000000000000003E-4</v>
      </c>
      <c r="C419" s="38">
        <v>4.7999999999999996E-3</v>
      </c>
      <c r="D419" s="38">
        <f t="shared" si="96"/>
        <v>3.8199999999999996E-3</v>
      </c>
      <c r="E419" s="38"/>
      <c r="F419" s="38"/>
      <c r="G419" s="38"/>
      <c r="H419" s="39">
        <v>3.0000000000000001E-3</v>
      </c>
      <c r="I419" s="39">
        <f t="shared" si="97"/>
        <v>2.0200000000000001E-3</v>
      </c>
      <c r="J419" s="39"/>
      <c r="K419" s="39"/>
      <c r="L419" s="39"/>
      <c r="M419" s="40">
        <v>3.7000000000000002E-3</v>
      </c>
      <c r="N419" s="40">
        <f t="shared" si="98"/>
        <v>2.7200000000000002E-3</v>
      </c>
      <c r="O419" s="40"/>
      <c r="P419" s="40"/>
      <c r="Q419" s="40"/>
      <c r="R419" s="41">
        <v>3.5000000000000001E-3</v>
      </c>
      <c r="S419" s="41">
        <f t="shared" si="99"/>
        <v>2.5200000000000001E-3</v>
      </c>
      <c r="T419" s="41"/>
      <c r="U419" s="41"/>
      <c r="V419" s="41"/>
      <c r="W419" s="42">
        <v>1.6000000000000001E-3</v>
      </c>
      <c r="X419" s="42">
        <f t="shared" si="100"/>
        <v>6.2000000000000011E-4</v>
      </c>
      <c r="Y419" s="42"/>
      <c r="Z419" s="42"/>
      <c r="AA419" s="42"/>
      <c r="AB419" s="25">
        <v>1.0399999999999999E-3</v>
      </c>
      <c r="AC419" s="25">
        <f t="shared" si="101"/>
        <v>9.7999999999999997E-4</v>
      </c>
    </row>
    <row r="420" spans="1:29" s="15" customFormat="1">
      <c r="A420" s="18">
        <v>668</v>
      </c>
      <c r="B420" s="25">
        <v>-3.6999999999999999E-4</v>
      </c>
      <c r="C420" s="38">
        <v>4.5999999999999999E-3</v>
      </c>
      <c r="D420" s="38">
        <f t="shared" si="96"/>
        <v>4.4000000000000003E-3</v>
      </c>
      <c r="E420" s="38"/>
      <c r="F420" s="38"/>
      <c r="G420" s="38"/>
      <c r="H420" s="39">
        <v>3.0999999999999999E-3</v>
      </c>
      <c r="I420" s="39">
        <f t="shared" si="97"/>
        <v>2.8999999999999998E-3</v>
      </c>
      <c r="J420" s="39"/>
      <c r="K420" s="39"/>
      <c r="L420" s="39"/>
      <c r="M420" s="40">
        <v>3.7000000000000002E-3</v>
      </c>
      <c r="N420" s="40">
        <f t="shared" si="98"/>
        <v>3.5000000000000001E-3</v>
      </c>
      <c r="O420" s="40"/>
      <c r="P420" s="40"/>
      <c r="Q420" s="40"/>
      <c r="R420" s="41">
        <v>3.3999999999999998E-3</v>
      </c>
      <c r="S420" s="41">
        <f t="shared" si="99"/>
        <v>3.1999999999999997E-3</v>
      </c>
      <c r="T420" s="41"/>
      <c r="U420" s="41"/>
      <c r="V420" s="41"/>
      <c r="W420" s="42">
        <v>1.5E-3</v>
      </c>
      <c r="X420" s="42">
        <f t="shared" si="100"/>
        <v>1.2999999999999999E-3</v>
      </c>
      <c r="Y420" s="42"/>
      <c r="Z420" s="42"/>
      <c r="AA420" s="42"/>
      <c r="AB420" s="25">
        <v>7.6999999999999996E-4</v>
      </c>
      <c r="AC420" s="25">
        <f t="shared" si="101"/>
        <v>1.9999999999999998E-4</v>
      </c>
    </row>
    <row r="421" spans="1:29" s="15" customFormat="1">
      <c r="A421" s="18">
        <v>669</v>
      </c>
      <c r="B421" s="25">
        <v>3.2000000000000003E-4</v>
      </c>
      <c r="C421" s="38">
        <v>4.5999999999999999E-3</v>
      </c>
      <c r="D421" s="38">
        <f t="shared" si="96"/>
        <v>4.13E-3</v>
      </c>
      <c r="E421" s="38"/>
      <c r="F421" s="38"/>
      <c r="G421" s="38"/>
      <c r="H421" s="39">
        <v>3.0000000000000001E-3</v>
      </c>
      <c r="I421" s="39">
        <f t="shared" si="97"/>
        <v>2.5300000000000001E-3</v>
      </c>
      <c r="J421" s="39"/>
      <c r="K421" s="39"/>
      <c r="L421" s="39"/>
      <c r="M421" s="40">
        <v>3.5999999999999999E-3</v>
      </c>
      <c r="N421" s="40">
        <f t="shared" si="98"/>
        <v>3.13E-3</v>
      </c>
      <c r="O421" s="40"/>
      <c r="P421" s="40"/>
      <c r="Q421" s="40"/>
      <c r="R421" s="41">
        <v>3.3999999999999998E-3</v>
      </c>
      <c r="S421" s="41">
        <f t="shared" si="99"/>
        <v>2.9299999999999999E-3</v>
      </c>
      <c r="T421" s="41"/>
      <c r="U421" s="41"/>
      <c r="V421" s="41"/>
      <c r="W421" s="42">
        <v>1.6000000000000001E-3</v>
      </c>
      <c r="X421" s="42">
        <f t="shared" si="100"/>
        <v>1.1299999999999999E-3</v>
      </c>
      <c r="Y421" s="42"/>
      <c r="Z421" s="42"/>
      <c r="AA421" s="42"/>
      <c r="AB421" s="25">
        <v>6.2E-4</v>
      </c>
      <c r="AC421" s="25">
        <f t="shared" si="101"/>
        <v>4.7000000000000004E-4</v>
      </c>
    </row>
    <row r="422" spans="1:29" s="15" customFormat="1">
      <c r="A422" s="18">
        <v>670</v>
      </c>
      <c r="B422" s="25">
        <v>-5.1000000000000004E-4</v>
      </c>
      <c r="C422" s="38">
        <v>4.7999999999999996E-3</v>
      </c>
      <c r="D422" s="38">
        <f t="shared" si="96"/>
        <v>4.7499999999999999E-3</v>
      </c>
      <c r="E422" s="38"/>
      <c r="F422" s="38"/>
      <c r="G422" s="38"/>
      <c r="H422" s="39">
        <v>3.0999999999999999E-3</v>
      </c>
      <c r="I422" s="39">
        <f t="shared" si="97"/>
        <v>3.0499999999999998E-3</v>
      </c>
      <c r="J422" s="39"/>
      <c r="K422" s="39"/>
      <c r="L422" s="39"/>
      <c r="M422" s="40">
        <v>3.8E-3</v>
      </c>
      <c r="N422" s="40">
        <f t="shared" si="98"/>
        <v>3.7499999999999999E-3</v>
      </c>
      <c r="O422" s="40"/>
      <c r="P422" s="40"/>
      <c r="Q422" s="40"/>
      <c r="R422" s="41">
        <v>3.5000000000000001E-3</v>
      </c>
      <c r="S422" s="41">
        <f t="shared" si="99"/>
        <v>3.4499999999999999E-3</v>
      </c>
      <c r="T422" s="41"/>
      <c r="U422" s="41"/>
      <c r="V422" s="41"/>
      <c r="W422" s="42">
        <v>1.6000000000000001E-3</v>
      </c>
      <c r="X422" s="42">
        <f t="shared" si="100"/>
        <v>1.5500000000000002E-3</v>
      </c>
      <c r="Y422" s="42"/>
      <c r="Z422" s="42"/>
      <c r="AA422" s="42"/>
      <c r="AB422" s="25">
        <v>6.0999999999999997E-4</v>
      </c>
      <c r="AC422" s="25">
        <f t="shared" si="101"/>
        <v>4.9999999999999969E-5</v>
      </c>
    </row>
    <row r="423" spans="1:29" s="15" customFormat="1">
      <c r="A423" s="18">
        <v>671</v>
      </c>
      <c r="B423" s="25">
        <v>2.7999999999999998E-4</v>
      </c>
      <c r="C423" s="38">
        <v>4.7000000000000002E-3</v>
      </c>
      <c r="D423" s="38">
        <f t="shared" si="96"/>
        <v>4.1949999999999999E-3</v>
      </c>
      <c r="E423" s="38"/>
      <c r="F423" s="38"/>
      <c r="G423" s="38"/>
      <c r="H423" s="39">
        <v>3.0000000000000001E-3</v>
      </c>
      <c r="I423" s="39">
        <f t="shared" si="97"/>
        <v>2.4949999999999998E-3</v>
      </c>
      <c r="J423" s="39"/>
      <c r="K423" s="39"/>
      <c r="L423" s="39"/>
      <c r="M423" s="40">
        <v>3.5999999999999999E-3</v>
      </c>
      <c r="N423" s="40">
        <f t="shared" si="98"/>
        <v>3.0949999999999997E-3</v>
      </c>
      <c r="O423" s="40"/>
      <c r="P423" s="40"/>
      <c r="Q423" s="40"/>
      <c r="R423" s="41">
        <v>3.5000000000000001E-3</v>
      </c>
      <c r="S423" s="41">
        <f t="shared" si="99"/>
        <v>2.9950000000000003E-3</v>
      </c>
      <c r="T423" s="41"/>
      <c r="U423" s="41"/>
      <c r="V423" s="41"/>
      <c r="W423" s="42">
        <v>1.5E-3</v>
      </c>
      <c r="X423" s="42">
        <f t="shared" si="100"/>
        <v>9.9500000000000001E-4</v>
      </c>
      <c r="Y423" s="42"/>
      <c r="Z423" s="42"/>
      <c r="AA423" s="42"/>
      <c r="AB423" s="25">
        <v>7.2999999999999996E-4</v>
      </c>
      <c r="AC423" s="25">
        <f t="shared" si="101"/>
        <v>5.0500000000000002E-4</v>
      </c>
    </row>
    <row r="424" spans="1:29" s="15" customFormat="1">
      <c r="A424" s="18">
        <v>672</v>
      </c>
      <c r="B424" s="25">
        <v>-1.0000000000000001E-5</v>
      </c>
      <c r="C424" s="38">
        <v>4.7000000000000002E-3</v>
      </c>
      <c r="D424" s="38">
        <f t="shared" si="96"/>
        <v>4.2000000000000006E-3</v>
      </c>
      <c r="E424" s="38"/>
      <c r="F424" s="38"/>
      <c r="G424" s="38"/>
      <c r="H424" s="39">
        <v>2.8999999999999998E-3</v>
      </c>
      <c r="I424" s="39">
        <f t="shared" si="97"/>
        <v>2.3999999999999998E-3</v>
      </c>
      <c r="J424" s="39"/>
      <c r="K424" s="39"/>
      <c r="L424" s="39"/>
      <c r="M424" s="40">
        <v>3.7000000000000002E-3</v>
      </c>
      <c r="N424" s="40">
        <f t="shared" si="98"/>
        <v>3.2000000000000002E-3</v>
      </c>
      <c r="O424" s="40"/>
      <c r="P424" s="40"/>
      <c r="Q424" s="40"/>
      <c r="R424" s="41">
        <v>3.5000000000000001E-3</v>
      </c>
      <c r="S424" s="41">
        <f t="shared" si="99"/>
        <v>3.0000000000000001E-3</v>
      </c>
      <c r="T424" s="41"/>
      <c r="U424" s="41"/>
      <c r="V424" s="41"/>
      <c r="W424" s="42">
        <v>1.6000000000000001E-3</v>
      </c>
      <c r="X424" s="42">
        <f t="shared" si="100"/>
        <v>1.1000000000000001E-3</v>
      </c>
      <c r="Y424" s="42"/>
      <c r="Z424" s="42"/>
      <c r="AA424" s="42"/>
      <c r="AB424" s="25">
        <v>1.01E-3</v>
      </c>
      <c r="AC424" s="25">
        <f t="shared" si="101"/>
        <v>5.0000000000000001E-4</v>
      </c>
    </row>
    <row r="425" spans="1:29" s="15" customFormat="1">
      <c r="A425" s="18">
        <v>673</v>
      </c>
      <c r="B425" s="25">
        <v>1.7000000000000001E-4</v>
      </c>
      <c r="C425" s="38">
        <v>4.7000000000000002E-3</v>
      </c>
      <c r="D425" s="38">
        <f t="shared" si="96"/>
        <v>4.2750000000000002E-3</v>
      </c>
      <c r="E425" s="38"/>
      <c r="F425" s="38"/>
      <c r="G425" s="38"/>
      <c r="H425" s="39">
        <v>2.8999999999999998E-3</v>
      </c>
      <c r="I425" s="39">
        <f t="shared" si="97"/>
        <v>2.4749999999999998E-3</v>
      </c>
      <c r="J425" s="39"/>
      <c r="K425" s="39"/>
      <c r="L425" s="39"/>
      <c r="M425" s="40">
        <v>3.5999999999999999E-3</v>
      </c>
      <c r="N425" s="40">
        <f t="shared" si="98"/>
        <v>3.1749999999999999E-3</v>
      </c>
      <c r="O425" s="40"/>
      <c r="P425" s="40"/>
      <c r="Q425" s="40"/>
      <c r="R425" s="41">
        <v>3.3E-3</v>
      </c>
      <c r="S425" s="41">
        <f t="shared" si="99"/>
        <v>2.875E-3</v>
      </c>
      <c r="T425" s="41"/>
      <c r="U425" s="41"/>
      <c r="V425" s="41"/>
      <c r="W425" s="42">
        <v>1.5E-3</v>
      </c>
      <c r="X425" s="42">
        <f t="shared" si="100"/>
        <v>1.075E-3</v>
      </c>
      <c r="Y425" s="42"/>
      <c r="Z425" s="42"/>
      <c r="AA425" s="42"/>
      <c r="AB425" s="25">
        <v>6.8000000000000005E-4</v>
      </c>
      <c r="AC425" s="25">
        <f t="shared" si="101"/>
        <v>4.2500000000000003E-4</v>
      </c>
    </row>
    <row r="426" spans="1:29" s="15" customFormat="1">
      <c r="A426" s="18">
        <v>674</v>
      </c>
      <c r="B426" s="25">
        <v>-2.1000000000000001E-4</v>
      </c>
      <c r="C426" s="38">
        <v>4.7000000000000002E-3</v>
      </c>
      <c r="D426" s="38">
        <f t="shared" si="96"/>
        <v>4.4200000000000003E-3</v>
      </c>
      <c r="E426" s="38"/>
      <c r="F426" s="38"/>
      <c r="G426" s="38"/>
      <c r="H426" s="39">
        <v>2.8999999999999998E-3</v>
      </c>
      <c r="I426" s="39">
        <f t="shared" si="97"/>
        <v>2.6199999999999999E-3</v>
      </c>
      <c r="J426" s="39"/>
      <c r="K426" s="39"/>
      <c r="L426" s="39"/>
      <c r="M426" s="40">
        <v>3.7000000000000002E-3</v>
      </c>
      <c r="N426" s="40">
        <f t="shared" si="98"/>
        <v>3.4200000000000003E-3</v>
      </c>
      <c r="O426" s="40"/>
      <c r="P426" s="40"/>
      <c r="Q426" s="40"/>
      <c r="R426" s="41">
        <v>3.3999999999999998E-3</v>
      </c>
      <c r="S426" s="41">
        <f t="shared" si="99"/>
        <v>3.1199999999999999E-3</v>
      </c>
      <c r="T426" s="41"/>
      <c r="U426" s="41"/>
      <c r="V426" s="41"/>
      <c r="W426" s="42">
        <v>1.5E-3</v>
      </c>
      <c r="X426" s="42">
        <f t="shared" si="100"/>
        <v>1.2200000000000002E-3</v>
      </c>
      <c r="Y426" s="42"/>
      <c r="Z426" s="42"/>
      <c r="AA426" s="42"/>
      <c r="AB426" s="25">
        <v>7.6999999999999996E-4</v>
      </c>
      <c r="AC426" s="25">
        <f t="shared" si="101"/>
        <v>2.7999999999999998E-4</v>
      </c>
    </row>
    <row r="427" spans="1:29" s="15" customFormat="1">
      <c r="A427" s="18">
        <v>675</v>
      </c>
      <c r="B427" s="25">
        <v>1.2999999999999999E-4</v>
      </c>
      <c r="C427" s="38">
        <v>4.7000000000000002E-3</v>
      </c>
      <c r="D427" s="38">
        <f t="shared" si="96"/>
        <v>4.2500000000000003E-3</v>
      </c>
      <c r="E427" s="38"/>
      <c r="F427" s="38"/>
      <c r="G427" s="38"/>
      <c r="H427" s="39">
        <v>2.8999999999999998E-3</v>
      </c>
      <c r="I427" s="39">
        <f t="shared" si="97"/>
        <v>2.4499999999999999E-3</v>
      </c>
      <c r="J427" s="39"/>
      <c r="K427" s="39"/>
      <c r="L427" s="39"/>
      <c r="M427" s="40">
        <v>3.5999999999999999E-3</v>
      </c>
      <c r="N427" s="40">
        <f t="shared" si="98"/>
        <v>3.15E-3</v>
      </c>
      <c r="O427" s="40"/>
      <c r="P427" s="40"/>
      <c r="Q427" s="40"/>
      <c r="R427" s="41">
        <v>3.3E-3</v>
      </c>
      <c r="S427" s="41">
        <f t="shared" si="99"/>
        <v>2.8500000000000001E-3</v>
      </c>
      <c r="T427" s="41"/>
      <c r="U427" s="41"/>
      <c r="V427" s="41"/>
      <c r="W427" s="42">
        <v>1.5E-3</v>
      </c>
      <c r="X427" s="42">
        <f t="shared" si="100"/>
        <v>1.0500000000000002E-3</v>
      </c>
      <c r="Y427" s="42"/>
      <c r="Z427" s="42"/>
      <c r="AA427" s="42"/>
      <c r="AB427" s="25">
        <v>7.6999999999999996E-4</v>
      </c>
      <c r="AC427" s="25">
        <f t="shared" si="101"/>
        <v>4.4999999999999999E-4</v>
      </c>
    </row>
    <row r="428" spans="1:29" s="15" customFormat="1">
      <c r="A428" s="18">
        <v>676</v>
      </c>
      <c r="B428" s="25">
        <v>-2.4000000000000001E-4</v>
      </c>
      <c r="C428" s="38">
        <v>4.7000000000000002E-3</v>
      </c>
      <c r="D428" s="38">
        <f t="shared" si="96"/>
        <v>4.5250000000000004E-3</v>
      </c>
      <c r="E428" s="38"/>
      <c r="F428" s="38"/>
      <c r="G428" s="38"/>
      <c r="H428" s="39">
        <v>3.0000000000000001E-3</v>
      </c>
      <c r="I428" s="39">
        <f t="shared" si="97"/>
        <v>2.8250000000000003E-3</v>
      </c>
      <c r="J428" s="39"/>
      <c r="K428" s="39"/>
      <c r="L428" s="39"/>
      <c r="M428" s="40">
        <v>3.7000000000000002E-3</v>
      </c>
      <c r="N428" s="40">
        <f t="shared" si="98"/>
        <v>3.5250000000000004E-3</v>
      </c>
      <c r="O428" s="40"/>
      <c r="P428" s="40"/>
      <c r="Q428" s="40"/>
      <c r="R428" s="41">
        <v>3.3999999999999998E-3</v>
      </c>
      <c r="S428" s="41">
        <f t="shared" si="99"/>
        <v>3.2249999999999996E-3</v>
      </c>
      <c r="T428" s="41"/>
      <c r="U428" s="41"/>
      <c r="V428" s="41"/>
      <c r="W428" s="42">
        <v>1.4E-3</v>
      </c>
      <c r="X428" s="42">
        <f t="shared" si="100"/>
        <v>1.225E-3</v>
      </c>
      <c r="Y428" s="42"/>
      <c r="Z428" s="42"/>
      <c r="AA428" s="42"/>
      <c r="AB428" s="25">
        <v>5.9000000000000003E-4</v>
      </c>
      <c r="AC428" s="25">
        <f t="shared" si="101"/>
        <v>1.7500000000000003E-4</v>
      </c>
    </row>
    <row r="429" spans="1:29" s="15" customFormat="1">
      <c r="A429" s="18">
        <v>677</v>
      </c>
      <c r="B429" s="25">
        <v>1.0000000000000001E-5</v>
      </c>
      <c r="C429" s="38">
        <v>4.5999999999999999E-3</v>
      </c>
      <c r="D429" s="38">
        <f t="shared" si="96"/>
        <v>4.2649999999999997E-3</v>
      </c>
      <c r="E429" s="38"/>
      <c r="F429" s="38"/>
      <c r="G429" s="38"/>
      <c r="H429" s="39">
        <v>2.8999999999999998E-3</v>
      </c>
      <c r="I429" s="39">
        <f t="shared" si="97"/>
        <v>2.5649999999999996E-3</v>
      </c>
      <c r="J429" s="39"/>
      <c r="K429" s="39"/>
      <c r="L429" s="39"/>
      <c r="M429" s="40">
        <v>3.5999999999999999E-3</v>
      </c>
      <c r="N429" s="40">
        <f t="shared" si="98"/>
        <v>3.2649999999999997E-3</v>
      </c>
      <c r="O429" s="40"/>
      <c r="P429" s="40"/>
      <c r="Q429" s="40"/>
      <c r="R429" s="41">
        <v>3.3E-3</v>
      </c>
      <c r="S429" s="41">
        <f t="shared" si="99"/>
        <v>2.9649999999999998E-3</v>
      </c>
      <c r="T429" s="41"/>
      <c r="U429" s="41"/>
      <c r="V429" s="41"/>
      <c r="W429" s="42">
        <v>1.5E-3</v>
      </c>
      <c r="X429" s="42">
        <f t="shared" si="100"/>
        <v>1.165E-3</v>
      </c>
      <c r="Y429" s="42"/>
      <c r="Z429" s="42"/>
      <c r="AA429" s="42"/>
      <c r="AB429" s="25">
        <v>6.6E-4</v>
      </c>
      <c r="AC429" s="25">
        <f t="shared" si="101"/>
        <v>3.3500000000000001E-4</v>
      </c>
    </row>
    <row r="430" spans="1:29" s="15" customFormat="1">
      <c r="A430" s="18">
        <v>678</v>
      </c>
      <c r="B430" s="25">
        <v>-2.5999999999999998E-4</v>
      </c>
      <c r="C430" s="38">
        <v>4.5999999999999999E-3</v>
      </c>
      <c r="D430" s="38">
        <f t="shared" si="96"/>
        <v>4.4050000000000001E-3</v>
      </c>
      <c r="E430" s="38"/>
      <c r="F430" s="38"/>
      <c r="G430" s="38"/>
      <c r="H430" s="39">
        <v>2.8E-3</v>
      </c>
      <c r="I430" s="39">
        <f t="shared" si="97"/>
        <v>2.6050000000000001E-3</v>
      </c>
      <c r="J430" s="39"/>
      <c r="K430" s="39"/>
      <c r="L430" s="39"/>
      <c r="M430" s="40">
        <v>3.5999999999999999E-3</v>
      </c>
      <c r="N430" s="40">
        <f t="shared" si="98"/>
        <v>3.405E-3</v>
      </c>
      <c r="O430" s="40"/>
      <c r="P430" s="40"/>
      <c r="Q430" s="40"/>
      <c r="R430" s="41">
        <v>3.3999999999999998E-3</v>
      </c>
      <c r="S430" s="41">
        <f t="shared" si="99"/>
        <v>3.2049999999999999E-3</v>
      </c>
      <c r="T430" s="41"/>
      <c r="U430" s="41"/>
      <c r="V430" s="41"/>
      <c r="W430" s="42">
        <v>1.5E-3</v>
      </c>
      <c r="X430" s="42">
        <f t="shared" si="100"/>
        <v>1.305E-3</v>
      </c>
      <c r="Y430" s="42"/>
      <c r="Z430" s="42"/>
      <c r="AA430" s="42"/>
      <c r="AB430" s="25">
        <v>6.4999999999999997E-4</v>
      </c>
      <c r="AC430" s="25">
        <f t="shared" si="101"/>
        <v>1.95E-4</v>
      </c>
    </row>
    <row r="431" spans="1:29" s="15" customFormat="1">
      <c r="A431" s="18">
        <v>679</v>
      </c>
      <c r="B431" s="25">
        <v>3.0000000000000001E-5</v>
      </c>
      <c r="C431" s="38">
        <v>4.5999999999999999E-3</v>
      </c>
      <c r="D431" s="38">
        <f t="shared" si="96"/>
        <v>4.2199999999999998E-3</v>
      </c>
      <c r="E431" s="38"/>
      <c r="F431" s="38"/>
      <c r="G431" s="38"/>
      <c r="H431" s="39">
        <v>2.8999999999999998E-3</v>
      </c>
      <c r="I431" s="39">
        <f t="shared" si="97"/>
        <v>2.5199999999999997E-3</v>
      </c>
      <c r="J431" s="39"/>
      <c r="K431" s="39"/>
      <c r="L431" s="39"/>
      <c r="M431" s="40">
        <v>3.5000000000000001E-3</v>
      </c>
      <c r="N431" s="40">
        <f t="shared" si="98"/>
        <v>3.1199999999999999E-3</v>
      </c>
      <c r="O431" s="40"/>
      <c r="P431" s="40"/>
      <c r="Q431" s="40"/>
      <c r="R431" s="41">
        <v>3.2000000000000002E-3</v>
      </c>
      <c r="S431" s="41">
        <f t="shared" si="99"/>
        <v>2.82E-3</v>
      </c>
      <c r="T431" s="41"/>
      <c r="U431" s="41"/>
      <c r="V431" s="41"/>
      <c r="W431" s="42">
        <v>1.6000000000000001E-3</v>
      </c>
      <c r="X431" s="42">
        <f t="shared" si="100"/>
        <v>1.2200000000000002E-3</v>
      </c>
      <c r="Y431" s="42"/>
      <c r="Z431" s="42"/>
      <c r="AA431" s="42"/>
      <c r="AB431" s="25">
        <v>7.2999999999999996E-4</v>
      </c>
      <c r="AC431" s="25">
        <f t="shared" si="101"/>
        <v>3.7999999999999997E-4</v>
      </c>
    </row>
    <row r="432" spans="1:29" s="15" customFormat="1">
      <c r="A432" s="18">
        <v>680</v>
      </c>
      <c r="B432" s="25">
        <v>-1.2999999999999999E-4</v>
      </c>
      <c r="C432" s="38">
        <v>4.4999999999999997E-3</v>
      </c>
      <c r="D432" s="38">
        <f t="shared" si="96"/>
        <v>4.2099999999999993E-3</v>
      </c>
      <c r="E432" s="38"/>
      <c r="F432" s="38"/>
      <c r="G432" s="38"/>
      <c r="H432" s="39">
        <v>2.8E-3</v>
      </c>
      <c r="I432" s="39">
        <f t="shared" si="97"/>
        <v>2.5100000000000001E-3</v>
      </c>
      <c r="J432" s="39"/>
      <c r="K432" s="39"/>
      <c r="L432" s="39"/>
      <c r="M432" s="40">
        <v>3.5999999999999999E-3</v>
      </c>
      <c r="N432" s="40">
        <f t="shared" si="98"/>
        <v>3.31E-3</v>
      </c>
      <c r="O432" s="40"/>
      <c r="P432" s="40"/>
      <c r="Q432" s="40"/>
      <c r="R432" s="41">
        <v>3.3E-3</v>
      </c>
      <c r="S432" s="41">
        <f t="shared" si="99"/>
        <v>3.0100000000000001E-3</v>
      </c>
      <c r="T432" s="41"/>
      <c r="U432" s="41"/>
      <c r="V432" s="41"/>
      <c r="W432" s="42">
        <v>1.4E-3</v>
      </c>
      <c r="X432" s="42">
        <f t="shared" si="100"/>
        <v>1.1099999999999999E-3</v>
      </c>
      <c r="Y432" s="42"/>
      <c r="Z432" s="42"/>
      <c r="AA432" s="42"/>
      <c r="AB432" s="25">
        <v>7.1000000000000002E-4</v>
      </c>
      <c r="AC432" s="25">
        <f t="shared" si="101"/>
        <v>2.9E-4</v>
      </c>
    </row>
    <row r="433" spans="1:29" s="15" customFormat="1">
      <c r="A433" s="18">
        <v>681</v>
      </c>
      <c r="B433" s="25">
        <v>4.0000000000000003E-5</v>
      </c>
      <c r="C433" s="38">
        <v>4.4000000000000003E-3</v>
      </c>
      <c r="D433" s="38">
        <f t="shared" si="96"/>
        <v>4.0350000000000004E-3</v>
      </c>
      <c r="E433" s="38"/>
      <c r="F433" s="38"/>
      <c r="G433" s="38"/>
      <c r="H433" s="39">
        <v>2.8E-3</v>
      </c>
      <c r="I433" s="39">
        <f t="shared" si="97"/>
        <v>2.4350000000000001E-3</v>
      </c>
      <c r="J433" s="39"/>
      <c r="K433" s="39"/>
      <c r="L433" s="39"/>
      <c r="M433" s="40">
        <v>3.3999999999999998E-3</v>
      </c>
      <c r="N433" s="40">
        <f t="shared" si="98"/>
        <v>3.0349999999999999E-3</v>
      </c>
      <c r="O433" s="40"/>
      <c r="P433" s="40"/>
      <c r="Q433" s="40"/>
      <c r="R433" s="41">
        <v>3.0999999999999999E-3</v>
      </c>
      <c r="S433" s="41">
        <f t="shared" si="99"/>
        <v>2.735E-3</v>
      </c>
      <c r="T433" s="41"/>
      <c r="U433" s="41"/>
      <c r="V433" s="41"/>
      <c r="W433" s="42">
        <v>1.4E-3</v>
      </c>
      <c r="X433" s="42">
        <f t="shared" si="100"/>
        <v>1.0349999999999999E-3</v>
      </c>
      <c r="Y433" s="42"/>
      <c r="Z433" s="42"/>
      <c r="AA433" s="42"/>
      <c r="AB433" s="25">
        <v>6.8999999999999997E-4</v>
      </c>
      <c r="AC433" s="25">
        <f t="shared" si="101"/>
        <v>3.6499999999999998E-4</v>
      </c>
    </row>
    <row r="434" spans="1:29" s="15" customFormat="1">
      <c r="A434" s="18">
        <v>682</v>
      </c>
      <c r="B434" s="25">
        <v>-1.9000000000000001E-4</v>
      </c>
      <c r="C434" s="38">
        <v>4.4999999999999997E-3</v>
      </c>
      <c r="D434" s="38">
        <f t="shared" si="96"/>
        <v>4.3099999999999996E-3</v>
      </c>
      <c r="E434" s="38"/>
      <c r="F434" s="38"/>
      <c r="G434" s="38"/>
      <c r="H434" s="39">
        <v>2.8E-3</v>
      </c>
      <c r="I434" s="39">
        <f t="shared" si="97"/>
        <v>2.6099999999999999E-3</v>
      </c>
      <c r="J434" s="39"/>
      <c r="K434" s="39"/>
      <c r="L434" s="39"/>
      <c r="M434" s="40">
        <v>3.5999999999999999E-3</v>
      </c>
      <c r="N434" s="40">
        <f t="shared" si="98"/>
        <v>3.4099999999999998E-3</v>
      </c>
      <c r="O434" s="40"/>
      <c r="P434" s="40"/>
      <c r="Q434" s="40"/>
      <c r="R434" s="41">
        <v>3.2000000000000002E-3</v>
      </c>
      <c r="S434" s="41">
        <f t="shared" si="99"/>
        <v>3.0100000000000001E-3</v>
      </c>
      <c r="T434" s="41"/>
      <c r="U434" s="41"/>
      <c r="V434" s="41"/>
      <c r="W434" s="42">
        <v>1.4E-3</v>
      </c>
      <c r="X434" s="42">
        <f t="shared" si="100"/>
        <v>1.2099999999999999E-3</v>
      </c>
      <c r="Y434" s="42"/>
      <c r="Z434" s="42"/>
      <c r="AA434" s="42"/>
      <c r="AB434" s="25">
        <v>5.6999999999999998E-4</v>
      </c>
      <c r="AC434" s="25">
        <f t="shared" si="101"/>
        <v>1.8999999999999998E-4</v>
      </c>
    </row>
    <row r="435" spans="1:29" s="15" customFormat="1">
      <c r="A435" s="18">
        <v>683</v>
      </c>
      <c r="B435" s="25">
        <v>-4.0000000000000003E-5</v>
      </c>
      <c r="C435" s="38">
        <v>4.5999999999999999E-3</v>
      </c>
      <c r="D435" s="38">
        <f t="shared" si="96"/>
        <v>4.3049999999999998E-3</v>
      </c>
      <c r="E435" s="38"/>
      <c r="F435" s="38"/>
      <c r="G435" s="38"/>
      <c r="H435" s="39">
        <v>2.8999999999999998E-3</v>
      </c>
      <c r="I435" s="39">
        <f t="shared" si="97"/>
        <v>2.6049999999999997E-3</v>
      </c>
      <c r="J435" s="39"/>
      <c r="K435" s="39"/>
      <c r="L435" s="39"/>
      <c r="M435" s="40">
        <v>3.5000000000000001E-3</v>
      </c>
      <c r="N435" s="40">
        <f t="shared" si="98"/>
        <v>3.2049999999999999E-3</v>
      </c>
      <c r="O435" s="40"/>
      <c r="P435" s="40"/>
      <c r="Q435" s="40"/>
      <c r="R435" s="41">
        <v>3.3E-3</v>
      </c>
      <c r="S435" s="41">
        <f t="shared" si="99"/>
        <v>3.0049999999999999E-3</v>
      </c>
      <c r="T435" s="41"/>
      <c r="U435" s="41"/>
      <c r="V435" s="41"/>
      <c r="W435" s="42">
        <v>1.6000000000000001E-3</v>
      </c>
      <c r="X435" s="42">
        <f t="shared" si="100"/>
        <v>1.3050000000000002E-3</v>
      </c>
      <c r="Y435" s="42"/>
      <c r="Z435" s="42"/>
      <c r="AA435" s="42"/>
      <c r="AB435" s="25">
        <v>6.3000000000000003E-4</v>
      </c>
      <c r="AC435" s="25">
        <f t="shared" si="101"/>
        <v>2.9500000000000001E-4</v>
      </c>
    </row>
    <row r="436" spans="1:29" s="15" customFormat="1">
      <c r="A436" s="18">
        <v>684</v>
      </c>
      <c r="B436" s="25">
        <v>-1.2999999999999999E-4</v>
      </c>
      <c r="C436" s="38">
        <v>4.4999999999999997E-3</v>
      </c>
      <c r="D436" s="38">
        <f t="shared" si="96"/>
        <v>4.235E-3</v>
      </c>
      <c r="E436" s="38"/>
      <c r="F436" s="38"/>
      <c r="G436" s="38"/>
      <c r="H436" s="39">
        <v>2.7000000000000001E-3</v>
      </c>
      <c r="I436" s="39">
        <f t="shared" si="97"/>
        <v>2.4350000000000001E-3</v>
      </c>
      <c r="J436" s="39"/>
      <c r="K436" s="39"/>
      <c r="L436" s="39"/>
      <c r="M436" s="40">
        <v>3.3E-3</v>
      </c>
      <c r="N436" s="40">
        <f t="shared" si="98"/>
        <v>3.0349999999999999E-3</v>
      </c>
      <c r="O436" s="40"/>
      <c r="P436" s="40"/>
      <c r="Q436" s="40"/>
      <c r="R436" s="41">
        <v>3.0999999999999999E-3</v>
      </c>
      <c r="S436" s="41">
        <f t="shared" si="99"/>
        <v>2.8349999999999998E-3</v>
      </c>
      <c r="T436" s="41"/>
      <c r="U436" s="41"/>
      <c r="V436" s="41"/>
      <c r="W436" s="42">
        <v>1.4E-3</v>
      </c>
      <c r="X436" s="42">
        <f t="shared" si="100"/>
        <v>1.1349999999999999E-3</v>
      </c>
      <c r="Y436" s="42"/>
      <c r="Z436" s="42"/>
      <c r="AA436" s="42"/>
      <c r="AB436" s="25">
        <v>6.6E-4</v>
      </c>
      <c r="AC436" s="25">
        <f t="shared" si="101"/>
        <v>2.6499999999999999E-4</v>
      </c>
    </row>
    <row r="437" spans="1:29" s="15" customFormat="1">
      <c r="A437" s="18">
        <v>685</v>
      </c>
      <c r="B437" s="25">
        <v>-3.0000000000000001E-5</v>
      </c>
      <c r="C437" s="38">
        <v>4.4999999999999997E-3</v>
      </c>
      <c r="D437" s="38">
        <f t="shared" si="96"/>
        <v>4.1399999999999996E-3</v>
      </c>
      <c r="E437" s="38"/>
      <c r="F437" s="38"/>
      <c r="G437" s="38"/>
      <c r="H437" s="39">
        <v>2.7000000000000001E-3</v>
      </c>
      <c r="I437" s="39">
        <f t="shared" si="97"/>
        <v>2.3400000000000001E-3</v>
      </c>
      <c r="J437" s="39"/>
      <c r="K437" s="39"/>
      <c r="L437" s="39"/>
      <c r="M437" s="40">
        <v>3.5000000000000001E-3</v>
      </c>
      <c r="N437" s="40">
        <f t="shared" si="98"/>
        <v>3.14E-3</v>
      </c>
      <c r="O437" s="40"/>
      <c r="P437" s="40"/>
      <c r="Q437" s="40"/>
      <c r="R437" s="41">
        <v>3.2000000000000002E-3</v>
      </c>
      <c r="S437" s="41">
        <f t="shared" si="99"/>
        <v>2.8400000000000001E-3</v>
      </c>
      <c r="T437" s="41"/>
      <c r="U437" s="41"/>
      <c r="V437" s="41"/>
      <c r="W437" s="42">
        <v>1.4E-3</v>
      </c>
      <c r="X437" s="42">
        <f t="shared" si="100"/>
        <v>1.0399999999999999E-3</v>
      </c>
      <c r="Y437" s="42"/>
      <c r="Z437" s="42"/>
      <c r="AA437" s="42"/>
      <c r="AB437" s="25">
        <v>7.5000000000000002E-4</v>
      </c>
      <c r="AC437" s="25">
        <f t="shared" si="101"/>
        <v>3.6000000000000002E-4</v>
      </c>
    </row>
    <row r="438" spans="1:29" s="15" customFormat="1">
      <c r="A438" s="18">
        <v>686</v>
      </c>
      <c r="B438" s="25">
        <v>-5.0000000000000002E-5</v>
      </c>
      <c r="C438" s="38">
        <v>4.4999999999999997E-3</v>
      </c>
      <c r="D438" s="38">
        <f t="shared" si="96"/>
        <v>4.1849999999999995E-3</v>
      </c>
      <c r="E438" s="38"/>
      <c r="F438" s="38"/>
      <c r="G438" s="38"/>
      <c r="H438" s="39">
        <v>2.7000000000000001E-3</v>
      </c>
      <c r="I438" s="39">
        <f t="shared" si="97"/>
        <v>2.385E-3</v>
      </c>
      <c r="J438" s="39"/>
      <c r="K438" s="39"/>
      <c r="L438" s="39"/>
      <c r="M438" s="40">
        <v>3.3999999999999998E-3</v>
      </c>
      <c r="N438" s="40">
        <f t="shared" si="98"/>
        <v>3.0849999999999996E-3</v>
      </c>
      <c r="O438" s="40"/>
      <c r="P438" s="40"/>
      <c r="Q438" s="40"/>
      <c r="R438" s="41">
        <v>3.0999999999999999E-3</v>
      </c>
      <c r="S438" s="41">
        <f t="shared" si="99"/>
        <v>2.7849999999999997E-3</v>
      </c>
      <c r="T438" s="41"/>
      <c r="U438" s="41"/>
      <c r="V438" s="41"/>
      <c r="W438" s="42">
        <v>1.4E-3</v>
      </c>
      <c r="X438" s="42">
        <f t="shared" si="100"/>
        <v>1.085E-3</v>
      </c>
      <c r="Y438" s="42"/>
      <c r="Z438" s="42"/>
      <c r="AA438" s="42"/>
      <c r="AB438" s="25">
        <v>6.8000000000000005E-4</v>
      </c>
      <c r="AC438" s="25">
        <f t="shared" si="101"/>
        <v>3.1500000000000001E-4</v>
      </c>
    </row>
    <row r="439" spans="1:29" s="15" customFormat="1">
      <c r="A439" s="18">
        <v>687</v>
      </c>
      <c r="B439" s="25">
        <v>-6.8999999999999997E-5</v>
      </c>
      <c r="C439" s="38">
        <v>4.4000000000000003E-3</v>
      </c>
      <c r="D439" s="38">
        <f t="shared" si="96"/>
        <v>4.0245000000000003E-3</v>
      </c>
      <c r="E439" s="38"/>
      <c r="F439" s="38"/>
      <c r="G439" s="38"/>
      <c r="H439" s="39">
        <v>2.5999999999999999E-3</v>
      </c>
      <c r="I439" s="39">
        <f t="shared" si="97"/>
        <v>2.2244999999999999E-3</v>
      </c>
      <c r="J439" s="39"/>
      <c r="K439" s="39"/>
      <c r="L439" s="39"/>
      <c r="M439" s="40">
        <v>3.3999999999999998E-3</v>
      </c>
      <c r="N439" s="40">
        <f t="shared" si="98"/>
        <v>3.0244999999999998E-3</v>
      </c>
      <c r="O439" s="40"/>
      <c r="P439" s="40"/>
      <c r="Q439" s="40"/>
      <c r="R439" s="41">
        <v>3.0999999999999999E-3</v>
      </c>
      <c r="S439" s="41">
        <f t="shared" si="99"/>
        <v>2.7244999999999999E-3</v>
      </c>
      <c r="T439" s="41"/>
      <c r="U439" s="41"/>
      <c r="V439" s="41"/>
      <c r="W439" s="42">
        <v>1.2999999999999999E-3</v>
      </c>
      <c r="X439" s="42">
        <f t="shared" si="100"/>
        <v>9.2449999999999997E-4</v>
      </c>
      <c r="Y439" s="42"/>
      <c r="Z439" s="42"/>
      <c r="AA439" s="42"/>
      <c r="AB439" s="25">
        <v>8.1999999999999998E-4</v>
      </c>
      <c r="AC439" s="25">
        <f t="shared" si="101"/>
        <v>3.7549999999999997E-4</v>
      </c>
    </row>
    <row r="440" spans="1:29" s="15" customFormat="1">
      <c r="A440" s="18">
        <v>688</v>
      </c>
      <c r="B440" s="25">
        <v>-8.0000000000000007E-5</v>
      </c>
      <c r="C440" s="38">
        <v>4.4000000000000003E-3</v>
      </c>
      <c r="D440" s="38">
        <f t="shared" si="96"/>
        <v>4.0350000000000004E-3</v>
      </c>
      <c r="E440" s="38"/>
      <c r="F440" s="38"/>
      <c r="G440" s="38"/>
      <c r="H440" s="39">
        <v>2.5999999999999999E-3</v>
      </c>
      <c r="I440" s="39">
        <f t="shared" si="97"/>
        <v>2.235E-3</v>
      </c>
      <c r="J440" s="39"/>
      <c r="K440" s="39"/>
      <c r="L440" s="39"/>
      <c r="M440" s="40">
        <v>3.2000000000000002E-3</v>
      </c>
      <c r="N440" s="40">
        <f t="shared" si="98"/>
        <v>2.8350000000000003E-3</v>
      </c>
      <c r="O440" s="40"/>
      <c r="P440" s="40"/>
      <c r="Q440" s="40"/>
      <c r="R440" s="41">
        <v>3.0999999999999999E-3</v>
      </c>
      <c r="S440" s="41">
        <f t="shared" si="99"/>
        <v>2.735E-3</v>
      </c>
      <c r="T440" s="41"/>
      <c r="U440" s="41"/>
      <c r="V440" s="41"/>
      <c r="W440" s="42">
        <v>1.2999999999999999E-3</v>
      </c>
      <c r="X440" s="42">
        <f t="shared" si="100"/>
        <v>9.3499999999999996E-4</v>
      </c>
      <c r="Y440" s="42"/>
      <c r="Z440" s="42"/>
      <c r="AA440" s="42"/>
      <c r="AB440" s="25">
        <v>8.0999999999999996E-4</v>
      </c>
      <c r="AC440" s="25">
        <f t="shared" si="101"/>
        <v>3.6499999999999998E-4</v>
      </c>
    </row>
    <row r="441" spans="1:29" s="15" customFormat="1">
      <c r="A441" s="18">
        <v>689</v>
      </c>
      <c r="B441" s="25">
        <v>-3.0000000000000001E-5</v>
      </c>
      <c r="C441" s="38">
        <v>4.4000000000000003E-3</v>
      </c>
      <c r="D441" s="38">
        <f t="shared" si="96"/>
        <v>4.0100000000000005E-3</v>
      </c>
      <c r="E441" s="38"/>
      <c r="F441" s="38"/>
      <c r="G441" s="38"/>
      <c r="H441" s="39">
        <v>2.5999999999999999E-3</v>
      </c>
      <c r="I441" s="39">
        <f t="shared" si="97"/>
        <v>2.2099999999999997E-3</v>
      </c>
      <c r="J441" s="39"/>
      <c r="K441" s="39"/>
      <c r="L441" s="39"/>
      <c r="M441" s="40">
        <v>3.3999999999999998E-3</v>
      </c>
      <c r="N441" s="40">
        <f t="shared" si="98"/>
        <v>3.0099999999999997E-3</v>
      </c>
      <c r="O441" s="40"/>
      <c r="P441" s="40"/>
      <c r="Q441" s="40"/>
      <c r="R441" s="41">
        <v>3.0999999999999999E-3</v>
      </c>
      <c r="S441" s="41">
        <f t="shared" si="99"/>
        <v>2.7099999999999997E-3</v>
      </c>
      <c r="T441" s="41"/>
      <c r="U441" s="41"/>
      <c r="V441" s="41"/>
      <c r="W441" s="42">
        <v>1.2999999999999999E-3</v>
      </c>
      <c r="X441" s="42">
        <f t="shared" si="100"/>
        <v>9.1E-4</v>
      </c>
      <c r="Y441" s="42"/>
      <c r="Z441" s="42"/>
      <c r="AA441" s="42"/>
      <c r="AB441" s="25">
        <v>8.0999999999999996E-4</v>
      </c>
      <c r="AC441" s="25">
        <f t="shared" si="101"/>
        <v>3.8999999999999999E-4</v>
      </c>
    </row>
    <row r="442" spans="1:29" s="15" customFormat="1">
      <c r="A442" s="18">
        <v>690</v>
      </c>
      <c r="B442" s="25">
        <v>-1.2E-4</v>
      </c>
      <c r="C442" s="38">
        <v>4.4000000000000003E-3</v>
      </c>
      <c r="D442" s="38">
        <f t="shared" si="96"/>
        <v>4.1000000000000003E-3</v>
      </c>
      <c r="E442" s="38"/>
      <c r="F442" s="38"/>
      <c r="G442" s="38"/>
      <c r="H442" s="39">
        <v>2.5999999999999999E-3</v>
      </c>
      <c r="I442" s="39">
        <f t="shared" si="97"/>
        <v>2.3E-3</v>
      </c>
      <c r="J442" s="39"/>
      <c r="K442" s="39"/>
      <c r="L442" s="39"/>
      <c r="M442" s="40">
        <v>3.3E-3</v>
      </c>
      <c r="N442" s="40">
        <f t="shared" si="98"/>
        <v>3.0000000000000001E-3</v>
      </c>
      <c r="O442" s="40"/>
      <c r="P442" s="40"/>
      <c r="Q442" s="40"/>
      <c r="R442" s="41">
        <v>3.0999999999999999E-3</v>
      </c>
      <c r="S442" s="41">
        <f t="shared" si="99"/>
        <v>2.8E-3</v>
      </c>
      <c r="T442" s="41"/>
      <c r="U442" s="41"/>
      <c r="V442" s="41"/>
      <c r="W442" s="42">
        <v>1.4E-3</v>
      </c>
      <c r="X442" s="42">
        <f t="shared" si="100"/>
        <v>1.0999999999999998E-3</v>
      </c>
      <c r="Y442" s="42"/>
      <c r="Z442" s="42"/>
      <c r="AA442" s="42"/>
      <c r="AB442" s="25">
        <v>7.2000000000000005E-4</v>
      </c>
      <c r="AC442" s="25">
        <f t="shared" si="101"/>
        <v>3.0000000000000003E-4</v>
      </c>
    </row>
    <row r="443" spans="1:29" s="15" customFormat="1">
      <c r="A443" s="18">
        <v>691</v>
      </c>
      <c r="B443" s="25">
        <v>-8.0000000000000007E-5</v>
      </c>
      <c r="C443" s="38">
        <v>4.4000000000000003E-3</v>
      </c>
      <c r="D443" s="38">
        <f t="shared" si="96"/>
        <v>4.0899999999999999E-3</v>
      </c>
      <c r="E443" s="38"/>
      <c r="F443" s="38"/>
      <c r="G443" s="38"/>
      <c r="H443" s="39">
        <v>2.5000000000000001E-3</v>
      </c>
      <c r="I443" s="39">
        <f t="shared" si="97"/>
        <v>2.1900000000000001E-3</v>
      </c>
      <c r="J443" s="39"/>
      <c r="K443" s="39"/>
      <c r="L443" s="39"/>
      <c r="M443" s="40">
        <v>3.2000000000000002E-3</v>
      </c>
      <c r="N443" s="40">
        <f t="shared" si="98"/>
        <v>2.8900000000000002E-3</v>
      </c>
      <c r="O443" s="40"/>
      <c r="P443" s="40"/>
      <c r="Q443" s="40"/>
      <c r="R443" s="41">
        <v>3.0999999999999999E-3</v>
      </c>
      <c r="S443" s="41">
        <f t="shared" si="99"/>
        <v>2.7899999999999999E-3</v>
      </c>
      <c r="T443" s="41"/>
      <c r="U443" s="41"/>
      <c r="V443" s="41"/>
      <c r="W443" s="42">
        <v>1.2999999999999999E-3</v>
      </c>
      <c r="X443" s="42">
        <f t="shared" si="100"/>
        <v>9.8999999999999999E-4</v>
      </c>
      <c r="Y443" s="42"/>
      <c r="Z443" s="42"/>
      <c r="AA443" s="42"/>
      <c r="AB443" s="25">
        <v>6.9999999999999999E-4</v>
      </c>
      <c r="AC443" s="25">
        <f t="shared" si="101"/>
        <v>3.1E-4</v>
      </c>
    </row>
    <row r="444" spans="1:29" s="15" customFormat="1">
      <c r="A444" s="18">
        <v>692</v>
      </c>
      <c r="B444" s="25">
        <v>6.0000000000000002E-5</v>
      </c>
      <c r="C444" s="38">
        <v>4.4000000000000003E-3</v>
      </c>
      <c r="D444" s="38">
        <f t="shared" si="96"/>
        <v>4.0249999999999999E-3</v>
      </c>
      <c r="E444" s="38"/>
      <c r="F444" s="38"/>
      <c r="G444" s="38"/>
      <c r="H444" s="39">
        <v>2.5000000000000001E-3</v>
      </c>
      <c r="I444" s="39">
        <f t="shared" si="97"/>
        <v>2.1250000000000002E-3</v>
      </c>
      <c r="J444" s="39"/>
      <c r="K444" s="39"/>
      <c r="L444" s="39"/>
      <c r="M444" s="40">
        <v>3.2000000000000002E-3</v>
      </c>
      <c r="N444" s="40">
        <f t="shared" si="98"/>
        <v>2.8250000000000003E-3</v>
      </c>
      <c r="O444" s="40"/>
      <c r="P444" s="40"/>
      <c r="Q444" s="40"/>
      <c r="R444" s="41">
        <v>3.0999999999999999E-3</v>
      </c>
      <c r="S444" s="41">
        <f t="shared" si="99"/>
        <v>2.725E-3</v>
      </c>
      <c r="T444" s="41"/>
      <c r="U444" s="41"/>
      <c r="V444" s="41"/>
      <c r="W444" s="42">
        <v>1.2999999999999999E-3</v>
      </c>
      <c r="X444" s="42">
        <f t="shared" si="100"/>
        <v>9.2499999999999993E-4</v>
      </c>
      <c r="Y444" s="42"/>
      <c r="Z444" s="42"/>
      <c r="AA444" s="42"/>
      <c r="AB444" s="25">
        <v>6.8999999999999997E-4</v>
      </c>
      <c r="AC444" s="25">
        <f t="shared" si="101"/>
        <v>3.7500000000000001E-4</v>
      </c>
    </row>
    <row r="445" spans="1:29" s="15" customFormat="1">
      <c r="A445" s="18">
        <v>693</v>
      </c>
      <c r="B445" s="25">
        <v>-8.0000000000000007E-5</v>
      </c>
      <c r="C445" s="38">
        <v>4.3E-3</v>
      </c>
      <c r="D445" s="38">
        <f t="shared" si="96"/>
        <v>4.0000000000000001E-3</v>
      </c>
      <c r="E445" s="38"/>
      <c r="F445" s="38"/>
      <c r="G445" s="38"/>
      <c r="H445" s="39">
        <v>2.5000000000000001E-3</v>
      </c>
      <c r="I445" s="39">
        <f t="shared" si="97"/>
        <v>2.2000000000000001E-3</v>
      </c>
      <c r="J445" s="39"/>
      <c r="K445" s="39"/>
      <c r="L445" s="39"/>
      <c r="M445" s="40">
        <v>3.2000000000000002E-3</v>
      </c>
      <c r="N445" s="40">
        <f t="shared" si="98"/>
        <v>2.9000000000000002E-3</v>
      </c>
      <c r="O445" s="40"/>
      <c r="P445" s="40"/>
      <c r="Q445" s="40"/>
      <c r="R445" s="41">
        <v>3.0000000000000001E-3</v>
      </c>
      <c r="S445" s="41">
        <f t="shared" si="99"/>
        <v>2.7000000000000001E-3</v>
      </c>
      <c r="T445" s="41"/>
      <c r="U445" s="41"/>
      <c r="V445" s="41"/>
      <c r="W445" s="42">
        <v>1.2999999999999999E-3</v>
      </c>
      <c r="X445" s="42">
        <f t="shared" si="100"/>
        <v>1E-3</v>
      </c>
      <c r="Y445" s="42"/>
      <c r="Z445" s="42"/>
      <c r="AA445" s="42"/>
      <c r="AB445" s="25">
        <v>6.8000000000000005E-4</v>
      </c>
      <c r="AC445" s="25">
        <f t="shared" si="101"/>
        <v>3.0000000000000003E-4</v>
      </c>
    </row>
    <row r="446" spans="1:29" s="15" customFormat="1">
      <c r="A446" s="18">
        <v>694</v>
      </c>
      <c r="B446" s="25">
        <v>-1.1E-4</v>
      </c>
      <c r="C446" s="38">
        <v>4.4000000000000003E-3</v>
      </c>
      <c r="D446" s="38">
        <f t="shared" si="96"/>
        <v>4.1349999999999998E-3</v>
      </c>
      <c r="E446" s="38"/>
      <c r="F446" s="38"/>
      <c r="G446" s="38"/>
      <c r="H446" s="39">
        <v>2.5000000000000001E-3</v>
      </c>
      <c r="I446" s="39">
        <f t="shared" si="97"/>
        <v>2.235E-3</v>
      </c>
      <c r="J446" s="39"/>
      <c r="K446" s="39"/>
      <c r="L446" s="39"/>
      <c r="M446" s="40">
        <v>3.2000000000000002E-3</v>
      </c>
      <c r="N446" s="40">
        <f t="shared" si="98"/>
        <v>2.9350000000000001E-3</v>
      </c>
      <c r="O446" s="40"/>
      <c r="P446" s="40"/>
      <c r="Q446" s="40"/>
      <c r="R446" s="41">
        <v>3.0999999999999999E-3</v>
      </c>
      <c r="S446" s="41">
        <f t="shared" si="99"/>
        <v>2.8349999999999998E-3</v>
      </c>
      <c r="T446" s="41"/>
      <c r="U446" s="41"/>
      <c r="V446" s="41"/>
      <c r="W446" s="42">
        <v>1.1999999999999999E-3</v>
      </c>
      <c r="X446" s="42">
        <f t="shared" si="100"/>
        <v>9.3499999999999985E-4</v>
      </c>
      <c r="Y446" s="42"/>
      <c r="Z446" s="42"/>
      <c r="AA446" s="42"/>
      <c r="AB446" s="25">
        <v>6.4000000000000005E-4</v>
      </c>
      <c r="AC446" s="25">
        <f t="shared" si="101"/>
        <v>2.6500000000000004E-4</v>
      </c>
    </row>
    <row r="447" spans="1:29" s="15" customFormat="1">
      <c r="A447" s="18">
        <v>695</v>
      </c>
      <c r="B447" s="25">
        <v>-6.0000000000000002E-5</v>
      </c>
      <c r="C447" s="38">
        <v>4.3E-3</v>
      </c>
      <c r="D447" s="38">
        <f t="shared" si="96"/>
        <v>4.0350000000000004E-3</v>
      </c>
      <c r="E447" s="38"/>
      <c r="F447" s="38"/>
      <c r="G447" s="38"/>
      <c r="H447" s="39">
        <v>2.5000000000000001E-3</v>
      </c>
      <c r="I447" s="39">
        <f t="shared" si="97"/>
        <v>2.235E-3</v>
      </c>
      <c r="J447" s="39"/>
      <c r="K447" s="39"/>
      <c r="L447" s="39"/>
      <c r="M447" s="40">
        <v>3.2000000000000002E-3</v>
      </c>
      <c r="N447" s="40">
        <f t="shared" si="98"/>
        <v>2.9350000000000001E-3</v>
      </c>
      <c r="O447" s="40"/>
      <c r="P447" s="40"/>
      <c r="Q447" s="40"/>
      <c r="R447" s="41">
        <v>3.0000000000000001E-3</v>
      </c>
      <c r="S447" s="41">
        <f t="shared" si="99"/>
        <v>2.735E-3</v>
      </c>
      <c r="T447" s="41"/>
      <c r="U447" s="41"/>
      <c r="V447" s="41"/>
      <c r="W447" s="42">
        <v>1.2999999999999999E-3</v>
      </c>
      <c r="X447" s="42">
        <f t="shared" si="100"/>
        <v>1.0349999999999999E-3</v>
      </c>
      <c r="Y447" s="42"/>
      <c r="Z447" s="42"/>
      <c r="AA447" s="42"/>
      <c r="AB447" s="25">
        <v>5.9000000000000003E-4</v>
      </c>
      <c r="AC447" s="25">
        <f t="shared" si="101"/>
        <v>2.6499999999999999E-4</v>
      </c>
    </row>
    <row r="448" spans="1:29" s="15" customFormat="1">
      <c r="A448" s="18">
        <v>696</v>
      </c>
      <c r="B448" s="25">
        <v>-4.0000000000000003E-5</v>
      </c>
      <c r="C448" s="38">
        <v>4.3E-3</v>
      </c>
      <c r="D448" s="38">
        <f t="shared" si="96"/>
        <v>3.9699999999999996E-3</v>
      </c>
      <c r="E448" s="38"/>
      <c r="F448" s="38"/>
      <c r="G448" s="38"/>
      <c r="H448" s="39">
        <v>2.5000000000000001E-3</v>
      </c>
      <c r="I448" s="39">
        <f t="shared" si="97"/>
        <v>2.1700000000000001E-3</v>
      </c>
      <c r="J448" s="39"/>
      <c r="K448" s="39"/>
      <c r="L448" s="39"/>
      <c r="M448" s="40">
        <v>3.2000000000000002E-3</v>
      </c>
      <c r="N448" s="40">
        <f t="shared" si="98"/>
        <v>2.8700000000000002E-3</v>
      </c>
      <c r="O448" s="40"/>
      <c r="P448" s="40"/>
      <c r="Q448" s="40"/>
      <c r="R448" s="41">
        <v>3.0000000000000001E-3</v>
      </c>
      <c r="S448" s="41">
        <f t="shared" si="99"/>
        <v>2.6700000000000001E-3</v>
      </c>
      <c r="T448" s="41"/>
      <c r="U448" s="41"/>
      <c r="V448" s="41"/>
      <c r="W448" s="42">
        <v>1.2999999999999999E-3</v>
      </c>
      <c r="X448" s="42">
        <f t="shared" si="100"/>
        <v>9.6999999999999994E-4</v>
      </c>
      <c r="Y448" s="42"/>
      <c r="Z448" s="42"/>
      <c r="AA448" s="42"/>
      <c r="AB448" s="25">
        <v>6.9999999999999999E-4</v>
      </c>
      <c r="AC448" s="25">
        <f t="shared" si="101"/>
        <v>3.3E-4</v>
      </c>
    </row>
    <row r="449" spans="1:29" s="15" customFormat="1">
      <c r="A449" s="18">
        <v>697</v>
      </c>
      <c r="B449" s="25">
        <v>-1.3999999999999999E-4</v>
      </c>
      <c r="C449" s="38">
        <v>4.3E-3</v>
      </c>
      <c r="D449" s="38">
        <f t="shared" si="96"/>
        <v>4.0200000000000001E-3</v>
      </c>
      <c r="E449" s="38"/>
      <c r="F449" s="38"/>
      <c r="G449" s="38"/>
      <c r="H449" s="39">
        <v>2.3999999999999998E-3</v>
      </c>
      <c r="I449" s="39">
        <f t="shared" si="97"/>
        <v>2.1199999999999999E-3</v>
      </c>
      <c r="J449" s="39"/>
      <c r="K449" s="39"/>
      <c r="L449" s="39"/>
      <c r="M449" s="40">
        <v>3.2000000000000002E-3</v>
      </c>
      <c r="N449" s="40">
        <f t="shared" si="98"/>
        <v>2.9200000000000003E-3</v>
      </c>
      <c r="O449" s="40"/>
      <c r="P449" s="40"/>
      <c r="Q449" s="40"/>
      <c r="R449" s="41">
        <v>3.0000000000000001E-3</v>
      </c>
      <c r="S449" s="41">
        <f t="shared" si="99"/>
        <v>2.7200000000000002E-3</v>
      </c>
      <c r="T449" s="41"/>
      <c r="U449" s="41"/>
      <c r="V449" s="41"/>
      <c r="W449" s="42">
        <v>1.1999999999999999E-3</v>
      </c>
      <c r="X449" s="42">
        <f t="shared" si="100"/>
        <v>9.1999999999999992E-4</v>
      </c>
      <c r="Y449" s="42"/>
      <c r="Z449" s="42"/>
      <c r="AA449" s="42"/>
      <c r="AB449" s="25">
        <v>6.9999999999999999E-4</v>
      </c>
      <c r="AC449" s="25">
        <f t="shared" si="101"/>
        <v>2.7999999999999998E-4</v>
      </c>
    </row>
    <row r="450" spans="1:29" s="15" customFormat="1">
      <c r="A450" s="18">
        <v>698</v>
      </c>
      <c r="B450" s="25">
        <v>-9.0000000000000006E-5</v>
      </c>
      <c r="C450" s="38">
        <v>4.1999999999999997E-3</v>
      </c>
      <c r="D450" s="38">
        <f t="shared" si="96"/>
        <v>3.8399999999999997E-3</v>
      </c>
      <c r="E450" s="38"/>
      <c r="F450" s="38"/>
      <c r="G450" s="38"/>
      <c r="H450" s="39">
        <v>2.5000000000000001E-3</v>
      </c>
      <c r="I450" s="39">
        <f t="shared" si="97"/>
        <v>2.14E-3</v>
      </c>
      <c r="J450" s="39"/>
      <c r="K450" s="39"/>
      <c r="L450" s="39"/>
      <c r="M450" s="40">
        <v>3.2000000000000002E-3</v>
      </c>
      <c r="N450" s="40">
        <f t="shared" si="98"/>
        <v>2.8400000000000001E-3</v>
      </c>
      <c r="O450" s="40"/>
      <c r="P450" s="40"/>
      <c r="Q450" s="40"/>
      <c r="R450" s="41">
        <v>3.0000000000000001E-3</v>
      </c>
      <c r="S450" s="41">
        <f t="shared" si="99"/>
        <v>2.64E-3</v>
      </c>
      <c r="T450" s="41"/>
      <c r="U450" s="41"/>
      <c r="V450" s="41"/>
      <c r="W450" s="42">
        <v>1.1999999999999999E-3</v>
      </c>
      <c r="X450" s="42">
        <f t="shared" si="100"/>
        <v>8.3999999999999993E-4</v>
      </c>
      <c r="Y450" s="42"/>
      <c r="Z450" s="42"/>
      <c r="AA450" s="42"/>
      <c r="AB450" s="25">
        <v>8.0999999999999996E-4</v>
      </c>
      <c r="AC450" s="25">
        <f t="shared" si="101"/>
        <v>3.5999999999999997E-4</v>
      </c>
    </row>
    <row r="451" spans="1:29" s="15" customFormat="1">
      <c r="A451" s="18">
        <v>699</v>
      </c>
      <c r="B451" s="25">
        <v>-8.0000000000000007E-5</v>
      </c>
      <c r="C451" s="38">
        <v>4.1999999999999997E-3</v>
      </c>
      <c r="D451" s="38">
        <f t="shared" ref="D451:D452" si="102">C451-AC451</f>
        <v>3.8349999999999999E-3</v>
      </c>
      <c r="E451" s="38"/>
      <c r="F451" s="38"/>
      <c r="G451" s="38"/>
      <c r="H451" s="39">
        <v>2.3999999999999998E-3</v>
      </c>
      <c r="I451" s="39">
        <f t="shared" ref="I451:I452" si="103">H451-AC451</f>
        <v>2.0349999999999999E-3</v>
      </c>
      <c r="J451" s="39"/>
      <c r="K451" s="39"/>
      <c r="L451" s="39"/>
      <c r="M451" s="40">
        <v>3.0999999999999999E-3</v>
      </c>
      <c r="N451" s="40">
        <f t="shared" ref="N451:N452" si="104">M451-AC451</f>
        <v>2.735E-3</v>
      </c>
      <c r="O451" s="40"/>
      <c r="P451" s="40"/>
      <c r="Q451" s="40"/>
      <c r="R451" s="41">
        <v>2.8999999999999998E-3</v>
      </c>
      <c r="S451" s="41">
        <f t="shared" ref="S451:S452" si="105">R451-AC451</f>
        <v>2.5349999999999999E-3</v>
      </c>
      <c r="T451" s="41"/>
      <c r="U451" s="41"/>
      <c r="V451" s="41"/>
      <c r="W451" s="42">
        <v>1.1999999999999999E-3</v>
      </c>
      <c r="X451" s="42">
        <f t="shared" ref="X451:X452" si="106">W451-AC451</f>
        <v>8.3499999999999991E-4</v>
      </c>
      <c r="Y451" s="42"/>
      <c r="Z451" s="42"/>
      <c r="AA451" s="42"/>
      <c r="AB451" s="25">
        <v>8.0999999999999996E-4</v>
      </c>
      <c r="AC451" s="25">
        <f t="shared" ref="AC451:AC452" si="107">(B451+AB451)/2</f>
        <v>3.6499999999999998E-4</v>
      </c>
    </row>
    <row r="452" spans="1:29" s="15" customFormat="1">
      <c r="A452" s="18">
        <v>700</v>
      </c>
      <c r="B452" s="25">
        <v>-6.8999999999999997E-5</v>
      </c>
      <c r="C452" s="38">
        <v>4.1999999999999997E-3</v>
      </c>
      <c r="D452" s="38">
        <f t="shared" si="102"/>
        <v>3.8744999999999995E-3</v>
      </c>
      <c r="E452" s="38"/>
      <c r="F452" s="38"/>
      <c r="G452" s="38"/>
      <c r="H452" s="39">
        <v>2.3999999999999998E-3</v>
      </c>
      <c r="I452" s="39">
        <f t="shared" si="103"/>
        <v>2.0745E-3</v>
      </c>
      <c r="J452" s="39"/>
      <c r="K452" s="39"/>
      <c r="L452" s="39"/>
      <c r="M452" s="40">
        <v>3.0999999999999999E-3</v>
      </c>
      <c r="N452" s="40">
        <f t="shared" si="104"/>
        <v>2.7745000000000001E-3</v>
      </c>
      <c r="O452" s="40"/>
      <c r="P452" s="40"/>
      <c r="Q452" s="40"/>
      <c r="R452" s="41">
        <v>3.0000000000000001E-3</v>
      </c>
      <c r="S452" s="41">
        <f t="shared" si="105"/>
        <v>2.6744999999999998E-3</v>
      </c>
      <c r="T452" s="41"/>
      <c r="U452" s="41"/>
      <c r="V452" s="41"/>
      <c r="W452" s="42">
        <v>1.1999999999999999E-3</v>
      </c>
      <c r="X452" s="42">
        <f t="shared" si="106"/>
        <v>8.7449999999999984E-4</v>
      </c>
      <c r="Y452" s="42"/>
      <c r="Z452" s="42"/>
      <c r="AA452" s="42"/>
      <c r="AB452" s="25">
        <v>7.2000000000000005E-4</v>
      </c>
      <c r="AC452" s="25">
        <f t="shared" si="107"/>
        <v>3.2550000000000005E-4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4.2972099999999992E-3</v>
      </c>
      <c r="E453" s="25"/>
      <c r="F453" s="25"/>
      <c r="G453" s="25"/>
      <c r="H453" s="25"/>
      <c r="I453" s="25">
        <f t="shared" ref="I453:X453" si="108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2.863210000000001E-3</v>
      </c>
      <c r="J453" s="25"/>
      <c r="K453" s="25"/>
      <c r="L453" s="25"/>
      <c r="M453" s="25"/>
      <c r="N453" s="25">
        <f t="shared" si="108"/>
        <v>3.5732099999999994E-3</v>
      </c>
      <c r="O453" s="25"/>
      <c r="P453" s="25"/>
      <c r="Q453" s="25"/>
      <c r="R453" s="25"/>
      <c r="S453" s="25">
        <f t="shared" si="108"/>
        <v>3.2482099999999992E-3</v>
      </c>
      <c r="T453" s="25"/>
      <c r="U453" s="25"/>
      <c r="V453" s="25"/>
      <c r="W453" s="25"/>
      <c r="X453" s="25">
        <f t="shared" si="108"/>
        <v>1.2702100000000001E-3</v>
      </c>
      <c r="Y453" s="25"/>
      <c r="Z453" s="25"/>
      <c r="AA453" s="25"/>
      <c r="AB453" s="25"/>
      <c r="AC453" s="25"/>
    </row>
    <row r="454" spans="1:29" s="1" customFormat="1">
      <c r="G454" s="10"/>
      <c r="L454" s="7"/>
      <c r="Q454" s="10"/>
      <c r="V454" s="7"/>
      <c r="AA454" s="7"/>
    </row>
    <row r="455" spans="1:29" s="1" customFormat="1">
      <c r="G455" s="10"/>
      <c r="L455" s="7"/>
      <c r="Q455" s="10"/>
      <c r="V455" s="7"/>
      <c r="AA455" s="7"/>
    </row>
    <row r="456" spans="1:29" s="1" customFormat="1">
      <c r="G456" s="10"/>
      <c r="L456" s="7"/>
      <c r="Q456" s="10"/>
      <c r="V456" s="7"/>
      <c r="AA456" s="7"/>
    </row>
    <row r="457" spans="1:29" s="1" customFormat="1">
      <c r="G457" s="10"/>
      <c r="L457" s="7"/>
      <c r="Q457" s="10"/>
      <c r="V457" s="7"/>
      <c r="AA457" s="7"/>
    </row>
    <row r="458" spans="1:29" s="1" customFormat="1">
      <c r="G458" s="10"/>
      <c r="L458" s="7"/>
      <c r="Q458" s="10"/>
      <c r="V458" s="7"/>
      <c r="AA458" s="7"/>
    </row>
    <row r="459" spans="1:29" s="1" customFormat="1">
      <c r="G459" s="10"/>
      <c r="L459" s="7"/>
      <c r="Q459" s="10"/>
      <c r="V459" s="7"/>
      <c r="AA459" s="7"/>
    </row>
    <row r="460" spans="1:29" s="1" customFormat="1">
      <c r="G460" s="10"/>
      <c r="L460" s="7"/>
      <c r="Q460" s="10"/>
      <c r="V460" s="7"/>
      <c r="AA460" s="7"/>
    </row>
    <row r="461" spans="1:29" s="1" customFormat="1">
      <c r="G461" s="10"/>
      <c r="L461" s="7"/>
      <c r="Q461" s="10"/>
      <c r="V461" s="7"/>
      <c r="AA461" s="7"/>
    </row>
    <row r="462" spans="1:29" s="1" customFormat="1">
      <c r="G462" s="10"/>
      <c r="L462" s="7"/>
      <c r="Q462" s="10"/>
      <c r="V462" s="7"/>
      <c r="AA462" s="7"/>
    </row>
    <row r="463" spans="1:29" s="1" customFormat="1">
      <c r="G463" s="10"/>
      <c r="L463" s="7"/>
      <c r="Q463" s="10"/>
      <c r="V463" s="7"/>
      <c r="AA463" s="7"/>
    </row>
    <row r="464" spans="1:29" s="1" customFormat="1">
      <c r="G464" s="10"/>
      <c r="L464" s="7"/>
      <c r="Q464" s="10"/>
      <c r="V464" s="7"/>
      <c r="AA464" s="7"/>
    </row>
    <row r="465" spans="7:27" s="1" customFormat="1">
      <c r="G465" s="10"/>
      <c r="L465" s="7"/>
      <c r="Q465" s="10"/>
      <c r="V465" s="7"/>
      <c r="AA465" s="7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4"/>
  <sheetViews>
    <sheetView workbookViewId="0">
      <selection activeCell="B2" sqref="B2:AC453"/>
    </sheetView>
  </sheetViews>
  <sheetFormatPr baseColWidth="10" defaultColWidth="8.83203125" defaultRowHeight="15" x14ac:dyDescent="0"/>
  <cols>
    <col min="1" max="1" width="15.33203125" bestFit="1" customWidth="1"/>
    <col min="2" max="2" width="11.6640625" bestFit="1" customWidth="1"/>
    <col min="3" max="3" width="8.83203125" bestFit="1" customWidth="1"/>
    <col min="4" max="4" width="36.6640625" bestFit="1" customWidth="1"/>
    <col min="5" max="5" width="16.5" bestFit="1" customWidth="1"/>
    <col min="6" max="6" width="40.1640625" bestFit="1" customWidth="1"/>
    <col min="7" max="7" width="19.83203125" style="5" bestFit="1" customWidth="1"/>
    <col min="8" max="8" width="14.1640625" bestFit="1" customWidth="1"/>
    <col min="9" max="9" width="36.6640625" bestFit="1" customWidth="1"/>
    <col min="10" max="10" width="16.5" bestFit="1" customWidth="1"/>
    <col min="11" max="11" width="40.1640625" bestFit="1" customWidth="1"/>
    <col min="12" max="12" width="19.83203125" style="5" bestFit="1" customWidth="1"/>
    <col min="13" max="13" width="15.1640625" bestFit="1" customWidth="1"/>
    <col min="14" max="14" width="36.6640625" bestFit="1" customWidth="1"/>
    <col min="15" max="15" width="16.5" bestFit="1" customWidth="1"/>
    <col min="16" max="16" width="40.1640625" bestFit="1" customWidth="1"/>
    <col min="17" max="17" width="19.83203125" style="5" bestFit="1" customWidth="1"/>
    <col min="18" max="18" width="11.33203125" bestFit="1" customWidth="1"/>
    <col min="19" max="19" width="36.6640625" bestFit="1" customWidth="1"/>
    <col min="20" max="20" width="16.5" bestFit="1" customWidth="1"/>
    <col min="21" max="21" width="40.1640625" bestFit="1" customWidth="1"/>
    <col min="22" max="22" width="19.83203125" style="5" bestFit="1" customWidth="1"/>
    <col min="23" max="23" width="11.83203125" bestFit="1" customWidth="1"/>
    <col min="24" max="24" width="36.6640625" bestFit="1" customWidth="1"/>
    <col min="25" max="25" width="16.5" bestFit="1" customWidth="1"/>
    <col min="26" max="26" width="40.1640625" bestFit="1" customWidth="1"/>
    <col min="27" max="27" width="19.83203125" style="5" bestFit="1" customWidth="1"/>
    <col min="28" max="28" width="8.83203125" style="1" bestFit="1" customWidth="1"/>
    <col min="29" max="29" width="13.1640625" style="1" bestFit="1" customWidth="1"/>
    <col min="30" max="53" width="8.83203125" style="1"/>
  </cols>
  <sheetData>
    <row r="1" spans="1:29" s="15" customFormat="1" ht="16">
      <c r="A1" s="15" t="s">
        <v>15</v>
      </c>
      <c r="B1" s="15" t="s">
        <v>0</v>
      </c>
      <c r="C1" s="24" t="s">
        <v>9</v>
      </c>
      <c r="D1" s="15" t="s">
        <v>3</v>
      </c>
      <c r="E1" s="15" t="s">
        <v>6</v>
      </c>
      <c r="F1" s="15" t="s">
        <v>7</v>
      </c>
      <c r="G1" s="20" t="s">
        <v>8</v>
      </c>
      <c r="H1" s="24" t="s">
        <v>10</v>
      </c>
      <c r="I1" s="15" t="s">
        <v>3</v>
      </c>
      <c r="J1" s="15" t="s">
        <v>6</v>
      </c>
      <c r="K1" s="15" t="s">
        <v>7</v>
      </c>
      <c r="L1" s="20" t="s">
        <v>8</v>
      </c>
      <c r="M1" s="24" t="s">
        <v>11</v>
      </c>
      <c r="N1" s="15" t="s">
        <v>3</v>
      </c>
      <c r="O1" s="15" t="s">
        <v>6</v>
      </c>
      <c r="P1" s="15" t="s">
        <v>7</v>
      </c>
      <c r="Q1" s="20" t="s">
        <v>8</v>
      </c>
      <c r="R1" s="15" t="s">
        <v>12</v>
      </c>
      <c r="S1" s="15" t="s">
        <v>3</v>
      </c>
      <c r="T1" s="15" t="s">
        <v>6</v>
      </c>
      <c r="U1" s="15" t="s">
        <v>7</v>
      </c>
      <c r="V1" s="20" t="s">
        <v>8</v>
      </c>
      <c r="W1" s="15" t="s">
        <v>13</v>
      </c>
      <c r="X1" s="15" t="s">
        <v>3</v>
      </c>
      <c r="Y1" s="15" t="s">
        <v>6</v>
      </c>
      <c r="Z1" s="15" t="s">
        <v>7</v>
      </c>
      <c r="AA1" s="20" t="s">
        <v>8</v>
      </c>
      <c r="AB1" s="15" t="s">
        <v>1</v>
      </c>
      <c r="AC1" s="15" t="s">
        <v>2</v>
      </c>
    </row>
    <row r="2" spans="1:29" s="15" customFormat="1">
      <c r="A2" s="18">
        <v>250</v>
      </c>
      <c r="B2" s="25">
        <v>1.2E-4</v>
      </c>
      <c r="C2" s="38">
        <v>7.5999999999999998E-2</v>
      </c>
      <c r="D2" s="38">
        <f>C2-AC2</f>
        <v>7.5640499999999999E-2</v>
      </c>
      <c r="E2" s="38">
        <v>4.2972100000000001E-3</v>
      </c>
      <c r="F2" s="38">
        <f>D2-0.00429721</f>
        <v>7.1343290000000004E-2</v>
      </c>
      <c r="G2" s="38">
        <f>F2*23.03</f>
        <v>1.6430359687000002</v>
      </c>
      <c r="H2" s="39">
        <v>8.0100000000000005E-2</v>
      </c>
      <c r="I2" s="39">
        <f>H2-AC2</f>
        <v>7.9740500000000006E-2</v>
      </c>
      <c r="J2" s="39">
        <v>2.8632100000000001E-3</v>
      </c>
      <c r="K2" s="39">
        <f>I2-0.00286321</f>
        <v>7.6877290000000001E-2</v>
      </c>
      <c r="L2" s="39">
        <f>K2*23.03</f>
        <v>1.7704839887000001</v>
      </c>
      <c r="M2" s="40">
        <v>7.5499999999999998E-2</v>
      </c>
      <c r="N2" s="40">
        <f>M2-AC2</f>
        <v>7.5140499999999999E-2</v>
      </c>
      <c r="O2" s="40">
        <v>3.5732099999999998E-3</v>
      </c>
      <c r="P2" s="40">
        <f>N2-0.00357321</f>
        <v>7.1567290000000006E-2</v>
      </c>
      <c r="Q2" s="40">
        <f>P2*23.03</f>
        <v>1.6481946887000003</v>
      </c>
      <c r="R2" s="41">
        <v>6.8599999999999994E-2</v>
      </c>
      <c r="S2" s="41">
        <f>R2-AC2</f>
        <v>6.8240499999999996E-2</v>
      </c>
      <c r="T2" s="41">
        <v>3.2482100000000001E-3</v>
      </c>
      <c r="U2" s="41">
        <f>S2-0.00324821</f>
        <v>6.4992289999999994E-2</v>
      </c>
      <c r="V2" s="41">
        <f>U2*23.03</f>
        <v>1.4967724386999999</v>
      </c>
      <c r="W2" s="42">
        <v>6.8699999999999997E-2</v>
      </c>
      <c r="X2" s="42">
        <f>W2-AC2</f>
        <v>6.8340499999999998E-2</v>
      </c>
      <c r="Y2" s="42">
        <v>1.2702099999999999E-3</v>
      </c>
      <c r="Z2" s="42">
        <f>X2-0.00127021</f>
        <v>6.7070290000000005E-2</v>
      </c>
      <c r="AA2" s="42">
        <f>Z2*23.03</f>
        <v>1.5446287787000001</v>
      </c>
      <c r="AB2" s="25">
        <v>5.9900000000000003E-4</v>
      </c>
      <c r="AC2" s="25">
        <f t="shared" ref="AC2:AC65" si="0">(B2+AB2)/2</f>
        <v>3.5950000000000001E-4</v>
      </c>
    </row>
    <row r="3" spans="1:29" s="15" customFormat="1">
      <c r="A3" s="18">
        <v>251</v>
      </c>
      <c r="B3" s="25">
        <v>6.9999999999999994E-5</v>
      </c>
      <c r="C3" s="38">
        <v>7.51E-2</v>
      </c>
      <c r="D3" s="38">
        <f t="shared" ref="D3:D66" si="1">C3-AC3</f>
        <v>7.4740000000000001E-2</v>
      </c>
      <c r="E3" s="38"/>
      <c r="F3" s="38">
        <f t="shared" ref="F3:F66" si="2">D3-0.00429721</f>
        <v>7.0442790000000005E-2</v>
      </c>
      <c r="G3" s="38">
        <f t="shared" ref="G3:G66" si="3">F3*23.03</f>
        <v>1.6222974537000001</v>
      </c>
      <c r="H3" s="39">
        <v>7.9500000000000001E-2</v>
      </c>
      <c r="I3" s="39">
        <f t="shared" ref="I3:I66" si="4">H3-AC3</f>
        <v>7.9140000000000002E-2</v>
      </c>
      <c r="J3" s="39"/>
      <c r="K3" s="39">
        <f t="shared" ref="K3:K66" si="5">I3-0.00286321</f>
        <v>7.6276789999999997E-2</v>
      </c>
      <c r="L3" s="39">
        <f t="shared" ref="L3:L66" si="6">K3*23.03</f>
        <v>1.7566544737000001</v>
      </c>
      <c r="M3" s="40">
        <v>7.5499999999999998E-2</v>
      </c>
      <c r="N3" s="40">
        <f t="shared" ref="N3:N66" si="7">M3-AC3</f>
        <v>7.5139999999999998E-2</v>
      </c>
      <c r="O3" s="40"/>
      <c r="P3" s="40">
        <f t="shared" ref="P3:P66" si="8">N3-0.00357321</f>
        <v>7.1566790000000005E-2</v>
      </c>
      <c r="Q3" s="40">
        <f t="shared" ref="Q3:Q66" si="9">P3*23.03</f>
        <v>1.6481831737000001</v>
      </c>
      <c r="R3" s="41">
        <v>6.8199999999999997E-2</v>
      </c>
      <c r="S3" s="41">
        <f t="shared" ref="S3:S66" si="10">R3-AC3</f>
        <v>6.7839999999999998E-2</v>
      </c>
      <c r="T3" s="41"/>
      <c r="U3" s="41">
        <f t="shared" ref="U3:U66" si="11">S3-0.00324821</f>
        <v>6.4591789999999996E-2</v>
      </c>
      <c r="V3" s="41">
        <f t="shared" ref="V3:V66" si="12">U3*23.03</f>
        <v>1.4875489236999999</v>
      </c>
      <c r="W3" s="42">
        <v>6.8599999999999994E-2</v>
      </c>
      <c r="X3" s="42">
        <f t="shared" ref="X3:X66" si="13">W3-AC3</f>
        <v>6.8239999999999995E-2</v>
      </c>
      <c r="Y3" s="42"/>
      <c r="Z3" s="42">
        <f t="shared" ref="Z3:Z66" si="14">X3-0.00127021</f>
        <v>6.6969790000000001E-2</v>
      </c>
      <c r="AA3" s="42">
        <f t="shared" ref="AA3:AA66" si="15">Z3*23.03</f>
        <v>1.5423142637</v>
      </c>
      <c r="AB3" s="25">
        <v>6.4999999999999997E-4</v>
      </c>
      <c r="AC3" s="25">
        <f t="shared" si="0"/>
        <v>3.5999999999999997E-4</v>
      </c>
    </row>
    <row r="4" spans="1:29" s="15" customFormat="1">
      <c r="A4" s="18">
        <v>252</v>
      </c>
      <c r="B4" s="25">
        <v>1.9000000000000001E-4</v>
      </c>
      <c r="C4" s="38">
        <v>7.0000000000000007E-2</v>
      </c>
      <c r="D4" s="38">
        <f t="shared" si="1"/>
        <v>6.9560000000000011E-2</v>
      </c>
      <c r="E4" s="38"/>
      <c r="F4" s="38">
        <f t="shared" si="2"/>
        <v>6.5262790000000015E-2</v>
      </c>
      <c r="G4" s="38">
        <f t="shared" si="3"/>
        <v>1.5030020537000004</v>
      </c>
      <c r="H4" s="39">
        <v>7.7799999999999994E-2</v>
      </c>
      <c r="I4" s="39">
        <f t="shared" si="4"/>
        <v>7.7359999999999998E-2</v>
      </c>
      <c r="J4" s="39"/>
      <c r="K4" s="39">
        <f t="shared" si="5"/>
        <v>7.4496789999999993E-2</v>
      </c>
      <c r="L4" s="39">
        <f t="shared" si="6"/>
        <v>1.7156610737</v>
      </c>
      <c r="M4" s="40">
        <v>7.3300000000000004E-2</v>
      </c>
      <c r="N4" s="40">
        <f t="shared" si="7"/>
        <v>7.2860000000000008E-2</v>
      </c>
      <c r="O4" s="40"/>
      <c r="P4" s="40">
        <f t="shared" si="8"/>
        <v>6.9286790000000015E-2</v>
      </c>
      <c r="Q4" s="40">
        <f t="shared" si="9"/>
        <v>1.5956747737000003</v>
      </c>
      <c r="R4" s="41">
        <v>6.7000000000000004E-2</v>
      </c>
      <c r="S4" s="41">
        <f t="shared" si="10"/>
        <v>6.6560000000000008E-2</v>
      </c>
      <c r="T4" s="41"/>
      <c r="U4" s="41">
        <f t="shared" si="11"/>
        <v>6.3311790000000007E-2</v>
      </c>
      <c r="V4" s="41">
        <f t="shared" si="12"/>
        <v>1.4580705237000002</v>
      </c>
      <c r="W4" s="42">
        <v>6.3600000000000004E-2</v>
      </c>
      <c r="X4" s="42">
        <f t="shared" si="13"/>
        <v>6.3160000000000008E-2</v>
      </c>
      <c r="Y4" s="42"/>
      <c r="Z4" s="42">
        <f t="shared" si="14"/>
        <v>6.1889790000000007E-2</v>
      </c>
      <c r="AA4" s="42">
        <f t="shared" si="15"/>
        <v>1.4253218637000002</v>
      </c>
      <c r="AB4" s="25">
        <v>6.8999999999999997E-4</v>
      </c>
      <c r="AC4" s="25">
        <f t="shared" si="0"/>
        <v>4.3999999999999996E-4</v>
      </c>
    </row>
    <row r="5" spans="1:29" s="15" customFormat="1">
      <c r="A5" s="18">
        <v>253</v>
      </c>
      <c r="B5" s="25">
        <v>2.1000000000000001E-4</v>
      </c>
      <c r="C5" s="38">
        <v>7.2800000000000004E-2</v>
      </c>
      <c r="D5" s="38">
        <f t="shared" si="1"/>
        <v>7.2419999999999998E-2</v>
      </c>
      <c r="E5" s="38"/>
      <c r="F5" s="38">
        <f t="shared" si="2"/>
        <v>6.8122790000000003E-2</v>
      </c>
      <c r="G5" s="38">
        <f t="shared" si="3"/>
        <v>1.5688678537</v>
      </c>
      <c r="H5" s="39">
        <v>7.7700000000000005E-2</v>
      </c>
      <c r="I5" s="39">
        <f t="shared" si="4"/>
        <v>7.732E-2</v>
      </c>
      <c r="J5" s="39"/>
      <c r="K5" s="39">
        <f t="shared" si="5"/>
        <v>7.4456789999999995E-2</v>
      </c>
      <c r="L5" s="39">
        <f t="shared" si="6"/>
        <v>1.7147398736999999</v>
      </c>
      <c r="M5" s="40">
        <v>7.2300000000000003E-2</v>
      </c>
      <c r="N5" s="40">
        <f t="shared" si="7"/>
        <v>7.1919999999999998E-2</v>
      </c>
      <c r="O5" s="40"/>
      <c r="P5" s="40">
        <f t="shared" si="8"/>
        <v>6.8346790000000004E-2</v>
      </c>
      <c r="Q5" s="40">
        <f t="shared" si="9"/>
        <v>1.5740265737000001</v>
      </c>
      <c r="R5" s="41">
        <v>6.5799999999999997E-2</v>
      </c>
      <c r="S5" s="41">
        <f t="shared" si="10"/>
        <v>6.5419999999999992E-2</v>
      </c>
      <c r="T5" s="41"/>
      <c r="U5" s="41">
        <f t="shared" si="11"/>
        <v>6.2171789999999991E-2</v>
      </c>
      <c r="V5" s="41">
        <f t="shared" si="12"/>
        <v>1.4318163236999999</v>
      </c>
      <c r="W5" s="42">
        <v>6.2399999999999997E-2</v>
      </c>
      <c r="X5" s="42">
        <f t="shared" si="13"/>
        <v>6.2019999999999999E-2</v>
      </c>
      <c r="Y5" s="42"/>
      <c r="Z5" s="42">
        <f t="shared" si="14"/>
        <v>6.0749789999999998E-2</v>
      </c>
      <c r="AA5" s="42">
        <f t="shared" si="15"/>
        <v>1.3990676637000001</v>
      </c>
      <c r="AB5" s="25">
        <v>5.5000000000000003E-4</v>
      </c>
      <c r="AC5" s="25">
        <f t="shared" si="0"/>
        <v>3.8000000000000002E-4</v>
      </c>
    </row>
    <row r="6" spans="1:29" s="15" customFormat="1">
      <c r="A6" s="18">
        <v>254</v>
      </c>
      <c r="B6" s="25">
        <v>2.2000000000000001E-4</v>
      </c>
      <c r="C6" s="38">
        <v>7.1900000000000006E-2</v>
      </c>
      <c r="D6" s="38">
        <f t="shared" si="1"/>
        <v>7.1485000000000007E-2</v>
      </c>
      <c r="E6" s="38"/>
      <c r="F6" s="38">
        <f t="shared" si="2"/>
        <v>6.7187790000000011E-2</v>
      </c>
      <c r="G6" s="38">
        <f t="shared" si="3"/>
        <v>1.5473348037000003</v>
      </c>
      <c r="H6" s="39">
        <v>7.4999999999999997E-2</v>
      </c>
      <c r="I6" s="39">
        <f t="shared" si="4"/>
        <v>7.4584999999999999E-2</v>
      </c>
      <c r="J6" s="39"/>
      <c r="K6" s="39">
        <f t="shared" si="5"/>
        <v>7.1721789999999994E-2</v>
      </c>
      <c r="L6" s="39">
        <f t="shared" si="6"/>
        <v>1.6517528236999999</v>
      </c>
      <c r="M6" s="40">
        <v>7.0900000000000005E-2</v>
      </c>
      <c r="N6" s="40">
        <f t="shared" si="7"/>
        <v>7.0485000000000006E-2</v>
      </c>
      <c r="O6" s="40"/>
      <c r="P6" s="40">
        <f t="shared" si="8"/>
        <v>6.6911790000000013E-2</v>
      </c>
      <c r="Q6" s="40">
        <f t="shared" si="9"/>
        <v>1.5409785237000004</v>
      </c>
      <c r="R6" s="41">
        <v>6.3899999999999998E-2</v>
      </c>
      <c r="S6" s="41">
        <f t="shared" si="10"/>
        <v>6.3485E-2</v>
      </c>
      <c r="T6" s="41"/>
      <c r="U6" s="41">
        <f t="shared" si="11"/>
        <v>6.0236789999999998E-2</v>
      </c>
      <c r="V6" s="41">
        <f t="shared" si="12"/>
        <v>1.3872532737000001</v>
      </c>
      <c r="W6" s="42">
        <v>6.1100000000000002E-2</v>
      </c>
      <c r="X6" s="42">
        <f t="shared" si="13"/>
        <v>6.0685000000000003E-2</v>
      </c>
      <c r="Y6" s="42"/>
      <c r="Z6" s="42">
        <f t="shared" si="14"/>
        <v>5.9414790000000002E-2</v>
      </c>
      <c r="AA6" s="42">
        <f t="shared" si="15"/>
        <v>1.3683226137000002</v>
      </c>
      <c r="AB6" s="25">
        <v>6.0999999999999997E-4</v>
      </c>
      <c r="AC6" s="25">
        <f t="shared" si="0"/>
        <v>4.15E-4</v>
      </c>
    </row>
    <row r="7" spans="1:29" s="15" customFormat="1">
      <c r="A7" s="18">
        <v>255</v>
      </c>
      <c r="B7" s="25">
        <v>2.2000000000000001E-4</v>
      </c>
      <c r="C7" s="38">
        <v>7.0000000000000007E-2</v>
      </c>
      <c r="D7" s="38">
        <f t="shared" si="1"/>
        <v>6.9585000000000008E-2</v>
      </c>
      <c r="E7" s="38"/>
      <c r="F7" s="38">
        <f t="shared" si="2"/>
        <v>6.5287790000000012E-2</v>
      </c>
      <c r="G7" s="38">
        <f t="shared" si="3"/>
        <v>1.5035778037000003</v>
      </c>
      <c r="H7" s="39">
        <v>7.3899999999999993E-2</v>
      </c>
      <c r="I7" s="39">
        <f t="shared" si="4"/>
        <v>7.3484999999999995E-2</v>
      </c>
      <c r="J7" s="39"/>
      <c r="K7" s="39">
        <f t="shared" si="5"/>
        <v>7.062178999999999E-2</v>
      </c>
      <c r="L7" s="39">
        <f t="shared" si="6"/>
        <v>1.6264198236999998</v>
      </c>
      <c r="M7" s="40">
        <v>7.0199999999999999E-2</v>
      </c>
      <c r="N7" s="40">
        <f t="shared" si="7"/>
        <v>6.9785E-2</v>
      </c>
      <c r="O7" s="40"/>
      <c r="P7" s="40">
        <f t="shared" si="8"/>
        <v>6.6211790000000006E-2</v>
      </c>
      <c r="Q7" s="40">
        <f t="shared" si="9"/>
        <v>1.5248575237000002</v>
      </c>
      <c r="R7" s="41">
        <v>6.3799999999999996E-2</v>
      </c>
      <c r="S7" s="41">
        <f t="shared" si="10"/>
        <v>6.3384999999999997E-2</v>
      </c>
      <c r="T7" s="41"/>
      <c r="U7" s="41">
        <f t="shared" si="11"/>
        <v>6.0136789999999996E-2</v>
      </c>
      <c r="V7" s="41">
        <f t="shared" si="12"/>
        <v>1.3849502736999999</v>
      </c>
      <c r="W7" s="42">
        <v>6.0199999999999997E-2</v>
      </c>
      <c r="X7" s="42">
        <f t="shared" si="13"/>
        <v>5.9784999999999998E-2</v>
      </c>
      <c r="Y7" s="42"/>
      <c r="Z7" s="42">
        <f t="shared" si="14"/>
        <v>5.8514789999999997E-2</v>
      </c>
      <c r="AA7" s="42">
        <f t="shared" si="15"/>
        <v>1.3475956137</v>
      </c>
      <c r="AB7" s="25">
        <v>6.0999999999999997E-4</v>
      </c>
      <c r="AC7" s="25">
        <f t="shared" si="0"/>
        <v>4.15E-4</v>
      </c>
    </row>
    <row r="8" spans="1:29" s="15" customFormat="1">
      <c r="A8" s="18">
        <v>256</v>
      </c>
      <c r="B8" s="25">
        <v>1.0000000000000001E-5</v>
      </c>
      <c r="C8" s="38">
        <v>6.8099999999999994E-2</v>
      </c>
      <c r="D8" s="38">
        <f t="shared" si="1"/>
        <v>6.7864999999999995E-2</v>
      </c>
      <c r="E8" s="38"/>
      <c r="F8" s="38">
        <f t="shared" si="2"/>
        <v>6.3567789999999999E-2</v>
      </c>
      <c r="G8" s="38">
        <f t="shared" si="3"/>
        <v>1.4639662037000001</v>
      </c>
      <c r="H8" s="39">
        <v>7.2700000000000001E-2</v>
      </c>
      <c r="I8" s="39">
        <f t="shared" si="4"/>
        <v>7.2465000000000002E-2</v>
      </c>
      <c r="J8" s="39"/>
      <c r="K8" s="39">
        <f t="shared" si="5"/>
        <v>6.9601789999999997E-2</v>
      </c>
      <c r="L8" s="39">
        <f t="shared" si="6"/>
        <v>1.6029292236999999</v>
      </c>
      <c r="M8" s="40">
        <v>6.8699999999999997E-2</v>
      </c>
      <c r="N8" s="40">
        <f t="shared" si="7"/>
        <v>6.8464999999999998E-2</v>
      </c>
      <c r="O8" s="40"/>
      <c r="P8" s="40">
        <f t="shared" si="8"/>
        <v>6.4891790000000005E-2</v>
      </c>
      <c r="Q8" s="40">
        <f t="shared" si="9"/>
        <v>1.4944579237000002</v>
      </c>
      <c r="R8" s="41">
        <v>6.25E-2</v>
      </c>
      <c r="S8" s="41">
        <f t="shared" si="10"/>
        <v>6.2265000000000001E-2</v>
      </c>
      <c r="T8" s="41"/>
      <c r="U8" s="41">
        <f t="shared" si="11"/>
        <v>5.901679E-2</v>
      </c>
      <c r="V8" s="41">
        <f t="shared" si="12"/>
        <v>1.3591566737</v>
      </c>
      <c r="W8" s="42">
        <v>5.9200000000000003E-2</v>
      </c>
      <c r="X8" s="42">
        <f t="shared" si="13"/>
        <v>5.8965000000000004E-2</v>
      </c>
      <c r="Y8" s="42"/>
      <c r="Z8" s="42">
        <f t="shared" si="14"/>
        <v>5.7694790000000003E-2</v>
      </c>
      <c r="AA8" s="42">
        <f t="shared" si="15"/>
        <v>1.3287110137000002</v>
      </c>
      <c r="AB8" s="25">
        <v>4.6000000000000001E-4</v>
      </c>
      <c r="AC8" s="25">
        <f t="shared" si="0"/>
        <v>2.3500000000000002E-4</v>
      </c>
    </row>
    <row r="9" spans="1:29" s="15" customFormat="1">
      <c r="A9" s="18">
        <v>257</v>
      </c>
      <c r="B9" s="25">
        <v>1.2E-4</v>
      </c>
      <c r="C9" s="38">
        <v>6.7900000000000002E-2</v>
      </c>
      <c r="D9" s="38">
        <f t="shared" si="1"/>
        <v>6.7615000000000008E-2</v>
      </c>
      <c r="E9" s="38"/>
      <c r="F9" s="38">
        <f t="shared" si="2"/>
        <v>6.3317790000000013E-2</v>
      </c>
      <c r="G9" s="38">
        <f t="shared" si="3"/>
        <v>1.4582087037000004</v>
      </c>
      <c r="H9" s="39">
        <v>7.1599999999999997E-2</v>
      </c>
      <c r="I9" s="39">
        <f t="shared" si="4"/>
        <v>7.1315000000000003E-2</v>
      </c>
      <c r="J9" s="39"/>
      <c r="K9" s="39">
        <f t="shared" si="5"/>
        <v>6.8451789999999998E-2</v>
      </c>
      <c r="L9" s="39">
        <f t="shared" si="6"/>
        <v>1.5764447237000001</v>
      </c>
      <c r="M9" s="40">
        <v>6.8699999999999997E-2</v>
      </c>
      <c r="N9" s="40">
        <f t="shared" si="7"/>
        <v>6.8415000000000004E-2</v>
      </c>
      <c r="O9" s="40"/>
      <c r="P9" s="40">
        <f t="shared" si="8"/>
        <v>6.484179000000001E-2</v>
      </c>
      <c r="Q9" s="40">
        <f t="shared" si="9"/>
        <v>1.4933064237000002</v>
      </c>
      <c r="R9" s="41">
        <v>6.1699999999999998E-2</v>
      </c>
      <c r="S9" s="41">
        <f t="shared" si="10"/>
        <v>6.1414999999999997E-2</v>
      </c>
      <c r="T9" s="41"/>
      <c r="U9" s="41">
        <f t="shared" si="11"/>
        <v>5.8166789999999996E-2</v>
      </c>
      <c r="V9" s="41">
        <f t="shared" si="12"/>
        <v>1.3395811737000001</v>
      </c>
      <c r="W9" s="42">
        <v>5.74E-2</v>
      </c>
      <c r="X9" s="42">
        <f t="shared" si="13"/>
        <v>5.7114999999999999E-2</v>
      </c>
      <c r="Y9" s="42"/>
      <c r="Z9" s="42">
        <f t="shared" si="14"/>
        <v>5.5844789999999998E-2</v>
      </c>
      <c r="AA9" s="42">
        <f t="shared" si="15"/>
        <v>1.2861055136999999</v>
      </c>
      <c r="AB9" s="25">
        <v>4.4999999999999999E-4</v>
      </c>
      <c r="AC9" s="25">
        <f t="shared" si="0"/>
        <v>2.8499999999999999E-4</v>
      </c>
    </row>
    <row r="10" spans="1:29" s="15" customFormat="1">
      <c r="A10" s="18">
        <v>258</v>
      </c>
      <c r="B10" s="25">
        <v>8.0000000000000007E-5</v>
      </c>
      <c r="C10" s="38">
        <v>6.6100000000000006E-2</v>
      </c>
      <c r="D10" s="38">
        <f t="shared" si="1"/>
        <v>6.5780000000000005E-2</v>
      </c>
      <c r="E10" s="38"/>
      <c r="F10" s="38">
        <f t="shared" si="2"/>
        <v>6.1482790000000002E-2</v>
      </c>
      <c r="G10" s="38">
        <f t="shared" si="3"/>
        <v>1.4159486537000001</v>
      </c>
      <c r="H10" s="39">
        <v>7.0400000000000004E-2</v>
      </c>
      <c r="I10" s="39">
        <f t="shared" si="4"/>
        <v>7.0080000000000003E-2</v>
      </c>
      <c r="J10" s="39"/>
      <c r="K10" s="39">
        <f t="shared" si="5"/>
        <v>6.7216789999999998E-2</v>
      </c>
      <c r="L10" s="39">
        <f t="shared" si="6"/>
        <v>1.5480026737000001</v>
      </c>
      <c r="M10" s="40">
        <v>6.6699999999999995E-2</v>
      </c>
      <c r="N10" s="40">
        <f t="shared" si="7"/>
        <v>6.6379999999999995E-2</v>
      </c>
      <c r="O10" s="40"/>
      <c r="P10" s="40">
        <f t="shared" si="8"/>
        <v>6.2806790000000001E-2</v>
      </c>
      <c r="Q10" s="40">
        <f t="shared" si="9"/>
        <v>1.4464403737</v>
      </c>
      <c r="R10" s="41">
        <v>6.0499999999999998E-2</v>
      </c>
      <c r="S10" s="41">
        <f t="shared" si="10"/>
        <v>6.0179999999999997E-2</v>
      </c>
      <c r="T10" s="41"/>
      <c r="U10" s="41">
        <f t="shared" si="11"/>
        <v>5.6931789999999996E-2</v>
      </c>
      <c r="V10" s="41">
        <f t="shared" si="12"/>
        <v>1.3111391237000001</v>
      </c>
      <c r="W10" s="42">
        <v>5.7299999999999997E-2</v>
      </c>
      <c r="X10" s="42">
        <f t="shared" si="13"/>
        <v>5.6979999999999996E-2</v>
      </c>
      <c r="Y10" s="42"/>
      <c r="Z10" s="42">
        <f t="shared" si="14"/>
        <v>5.5709789999999995E-2</v>
      </c>
      <c r="AA10" s="42">
        <f t="shared" si="15"/>
        <v>1.2829964637</v>
      </c>
      <c r="AB10" s="25">
        <v>5.5999999999999995E-4</v>
      </c>
      <c r="AC10" s="25">
        <f t="shared" si="0"/>
        <v>3.1999999999999997E-4</v>
      </c>
    </row>
    <row r="11" spans="1:29" s="15" customFormat="1">
      <c r="A11" s="18">
        <v>259</v>
      </c>
      <c r="B11" s="25">
        <v>8.0000000000000007E-5</v>
      </c>
      <c r="C11" s="38">
        <v>6.6100000000000006E-2</v>
      </c>
      <c r="D11" s="38">
        <f t="shared" si="1"/>
        <v>6.584000000000001E-2</v>
      </c>
      <c r="E11" s="38"/>
      <c r="F11" s="38">
        <f t="shared" si="2"/>
        <v>6.1542790000000007E-2</v>
      </c>
      <c r="G11" s="38">
        <f t="shared" si="3"/>
        <v>1.4173304537000002</v>
      </c>
      <c r="H11" s="39">
        <v>6.9699999999999998E-2</v>
      </c>
      <c r="I11" s="39">
        <f t="shared" si="4"/>
        <v>6.9440000000000002E-2</v>
      </c>
      <c r="J11" s="39"/>
      <c r="K11" s="39">
        <f t="shared" si="5"/>
        <v>6.6576789999999997E-2</v>
      </c>
      <c r="L11" s="39">
        <f t="shared" si="6"/>
        <v>1.5332634736999999</v>
      </c>
      <c r="M11" s="40">
        <v>6.6500000000000004E-2</v>
      </c>
      <c r="N11" s="40">
        <f t="shared" si="7"/>
        <v>6.6240000000000007E-2</v>
      </c>
      <c r="O11" s="40"/>
      <c r="P11" s="40">
        <f t="shared" si="8"/>
        <v>6.2666790000000014E-2</v>
      </c>
      <c r="Q11" s="40">
        <f t="shared" si="9"/>
        <v>1.4432161737000004</v>
      </c>
      <c r="R11" s="41">
        <v>5.9900000000000002E-2</v>
      </c>
      <c r="S11" s="41">
        <f t="shared" si="10"/>
        <v>5.9639999999999999E-2</v>
      </c>
      <c r="T11" s="41"/>
      <c r="U11" s="41">
        <f t="shared" si="11"/>
        <v>5.6391789999999997E-2</v>
      </c>
      <c r="V11" s="41">
        <f t="shared" si="12"/>
        <v>1.2987029237000001</v>
      </c>
      <c r="W11" s="42">
        <v>5.6899999999999999E-2</v>
      </c>
      <c r="X11" s="42">
        <f t="shared" si="13"/>
        <v>5.6639999999999996E-2</v>
      </c>
      <c r="Y11" s="42"/>
      <c r="Z11" s="42">
        <f t="shared" si="14"/>
        <v>5.5369789999999995E-2</v>
      </c>
      <c r="AA11" s="42">
        <f t="shared" si="15"/>
        <v>1.2751662636999999</v>
      </c>
      <c r="AB11" s="25">
        <v>4.4000000000000002E-4</v>
      </c>
      <c r="AC11" s="25">
        <f t="shared" si="0"/>
        <v>2.6000000000000003E-4</v>
      </c>
    </row>
    <row r="12" spans="1:29" s="15" customFormat="1">
      <c r="A12" s="18">
        <v>260</v>
      </c>
      <c r="B12" s="25">
        <v>6.9999999999999994E-5</v>
      </c>
      <c r="C12" s="38">
        <v>6.5500000000000003E-2</v>
      </c>
      <c r="D12" s="38">
        <f t="shared" si="1"/>
        <v>6.5225000000000005E-2</v>
      </c>
      <c r="E12" s="38"/>
      <c r="F12" s="38">
        <f t="shared" si="2"/>
        <v>6.0927790000000003E-2</v>
      </c>
      <c r="G12" s="38">
        <f t="shared" si="3"/>
        <v>1.4031670037000001</v>
      </c>
      <c r="H12" s="39">
        <v>6.9000000000000006E-2</v>
      </c>
      <c r="I12" s="39">
        <f t="shared" si="4"/>
        <v>6.8725000000000008E-2</v>
      </c>
      <c r="J12" s="39"/>
      <c r="K12" s="39">
        <f t="shared" si="5"/>
        <v>6.5861790000000003E-2</v>
      </c>
      <c r="L12" s="39">
        <f t="shared" si="6"/>
        <v>1.5167970237000001</v>
      </c>
      <c r="M12" s="40">
        <v>6.5000000000000002E-2</v>
      </c>
      <c r="N12" s="40">
        <f t="shared" si="7"/>
        <v>6.4725000000000005E-2</v>
      </c>
      <c r="O12" s="40"/>
      <c r="P12" s="40">
        <f t="shared" si="8"/>
        <v>6.1151790000000004E-2</v>
      </c>
      <c r="Q12" s="40">
        <f t="shared" si="9"/>
        <v>1.4083257237000002</v>
      </c>
      <c r="R12" s="41">
        <v>5.8700000000000002E-2</v>
      </c>
      <c r="S12" s="41">
        <f t="shared" si="10"/>
        <v>5.8425000000000005E-2</v>
      </c>
      <c r="T12" s="41"/>
      <c r="U12" s="41">
        <f t="shared" si="11"/>
        <v>5.5176790000000003E-2</v>
      </c>
      <c r="V12" s="41">
        <f t="shared" si="12"/>
        <v>1.2707214737000001</v>
      </c>
      <c r="W12" s="42">
        <v>5.5800000000000002E-2</v>
      </c>
      <c r="X12" s="42">
        <f t="shared" si="13"/>
        <v>5.5525000000000005E-2</v>
      </c>
      <c r="Y12" s="42"/>
      <c r="Z12" s="42">
        <f t="shared" si="14"/>
        <v>5.4254790000000004E-2</v>
      </c>
      <c r="AA12" s="42">
        <f t="shared" si="15"/>
        <v>1.2494878137000001</v>
      </c>
      <c r="AB12" s="25">
        <v>4.8000000000000001E-4</v>
      </c>
      <c r="AC12" s="25">
        <f t="shared" si="0"/>
        <v>2.7500000000000002E-4</v>
      </c>
    </row>
    <row r="13" spans="1:29" s="15" customFormat="1">
      <c r="A13" s="18">
        <v>261</v>
      </c>
      <c r="B13" s="25">
        <v>2.1000000000000001E-4</v>
      </c>
      <c r="C13" s="38">
        <v>6.4899999999999999E-2</v>
      </c>
      <c r="D13" s="38">
        <f t="shared" si="1"/>
        <v>6.4509999999999998E-2</v>
      </c>
      <c r="E13" s="38"/>
      <c r="F13" s="38">
        <f t="shared" si="2"/>
        <v>6.0212789999999995E-2</v>
      </c>
      <c r="G13" s="38">
        <f t="shared" si="3"/>
        <v>1.3867005536999999</v>
      </c>
      <c r="H13" s="39">
        <v>6.7599999999999993E-2</v>
      </c>
      <c r="I13" s="39">
        <f t="shared" si="4"/>
        <v>6.7209999999999992E-2</v>
      </c>
      <c r="J13" s="39"/>
      <c r="K13" s="39">
        <f t="shared" si="5"/>
        <v>6.4346789999999987E-2</v>
      </c>
      <c r="L13" s="39">
        <f t="shared" si="6"/>
        <v>1.4819065736999997</v>
      </c>
      <c r="M13" s="40">
        <v>6.4600000000000005E-2</v>
      </c>
      <c r="N13" s="40">
        <f t="shared" si="7"/>
        <v>6.4210000000000003E-2</v>
      </c>
      <c r="O13" s="40"/>
      <c r="P13" s="40">
        <f t="shared" si="8"/>
        <v>6.0636790000000003E-2</v>
      </c>
      <c r="Q13" s="40">
        <f t="shared" si="9"/>
        <v>1.3964652737000001</v>
      </c>
      <c r="R13" s="41">
        <v>5.7000000000000002E-2</v>
      </c>
      <c r="S13" s="41">
        <f t="shared" si="10"/>
        <v>5.6610000000000001E-2</v>
      </c>
      <c r="T13" s="41"/>
      <c r="U13" s="41">
        <f t="shared" si="11"/>
        <v>5.3361789999999999E-2</v>
      </c>
      <c r="V13" s="41">
        <f t="shared" si="12"/>
        <v>1.2289220237</v>
      </c>
      <c r="W13" s="42">
        <v>5.4699999999999999E-2</v>
      </c>
      <c r="X13" s="42">
        <f t="shared" si="13"/>
        <v>5.4309999999999997E-2</v>
      </c>
      <c r="Y13" s="42"/>
      <c r="Z13" s="42">
        <f t="shared" si="14"/>
        <v>5.3039789999999996E-2</v>
      </c>
      <c r="AA13" s="42">
        <f t="shared" si="15"/>
        <v>1.2215063636999999</v>
      </c>
      <c r="AB13" s="25">
        <v>5.6999999999999998E-4</v>
      </c>
      <c r="AC13" s="25">
        <f t="shared" si="0"/>
        <v>3.8999999999999999E-4</v>
      </c>
    </row>
    <row r="14" spans="1:29" s="15" customFormat="1">
      <c r="A14" s="18">
        <v>262</v>
      </c>
      <c r="B14" s="25">
        <v>6.0000000000000002E-5</v>
      </c>
      <c r="C14" s="38">
        <v>6.2100000000000002E-2</v>
      </c>
      <c r="D14" s="38">
        <f t="shared" si="1"/>
        <v>6.1830000000000003E-2</v>
      </c>
      <c r="E14" s="38"/>
      <c r="F14" s="38">
        <f t="shared" si="2"/>
        <v>5.753279E-2</v>
      </c>
      <c r="G14" s="38">
        <f t="shared" si="3"/>
        <v>1.3249801537000001</v>
      </c>
      <c r="H14" s="39">
        <v>6.6500000000000004E-2</v>
      </c>
      <c r="I14" s="39">
        <f t="shared" si="4"/>
        <v>6.6229999999999997E-2</v>
      </c>
      <c r="J14" s="39"/>
      <c r="K14" s="39">
        <f t="shared" si="5"/>
        <v>6.3366789999999992E-2</v>
      </c>
      <c r="L14" s="39">
        <f t="shared" si="6"/>
        <v>1.4593371736999998</v>
      </c>
      <c r="M14" s="40">
        <v>6.3299999999999995E-2</v>
      </c>
      <c r="N14" s="40">
        <f t="shared" si="7"/>
        <v>6.3029999999999989E-2</v>
      </c>
      <c r="O14" s="40"/>
      <c r="P14" s="40">
        <f t="shared" si="8"/>
        <v>5.9456789999999989E-2</v>
      </c>
      <c r="Q14" s="40">
        <f t="shared" si="9"/>
        <v>1.3692898736999999</v>
      </c>
      <c r="R14" s="41">
        <v>5.6800000000000003E-2</v>
      </c>
      <c r="S14" s="41">
        <f t="shared" si="10"/>
        <v>5.6530000000000004E-2</v>
      </c>
      <c r="T14" s="41"/>
      <c r="U14" s="41">
        <f t="shared" si="11"/>
        <v>5.3281790000000002E-2</v>
      </c>
      <c r="V14" s="41">
        <f t="shared" si="12"/>
        <v>1.2270796237000001</v>
      </c>
      <c r="W14" s="42">
        <v>5.3699999999999998E-2</v>
      </c>
      <c r="X14" s="42">
        <f t="shared" si="13"/>
        <v>5.3429999999999998E-2</v>
      </c>
      <c r="Y14" s="42"/>
      <c r="Z14" s="42">
        <f t="shared" si="14"/>
        <v>5.2159789999999998E-2</v>
      </c>
      <c r="AA14" s="42">
        <f t="shared" si="15"/>
        <v>1.2012399637</v>
      </c>
      <c r="AB14" s="25">
        <v>4.8000000000000001E-4</v>
      </c>
      <c r="AC14" s="25">
        <f t="shared" si="0"/>
        <v>2.7E-4</v>
      </c>
    </row>
    <row r="15" spans="1:29" s="15" customFormat="1">
      <c r="A15" s="18">
        <v>263</v>
      </c>
      <c r="B15" s="25">
        <v>1.6000000000000001E-4</v>
      </c>
      <c r="C15" s="38">
        <v>6.1100000000000002E-2</v>
      </c>
      <c r="D15" s="38">
        <f t="shared" si="1"/>
        <v>6.071E-2</v>
      </c>
      <c r="E15" s="38"/>
      <c r="F15" s="38">
        <f t="shared" si="2"/>
        <v>5.6412789999999997E-2</v>
      </c>
      <c r="G15" s="38">
        <f t="shared" si="3"/>
        <v>1.2991865537</v>
      </c>
      <c r="H15" s="39">
        <v>6.5699999999999995E-2</v>
      </c>
      <c r="I15" s="39">
        <f t="shared" si="4"/>
        <v>6.5309999999999993E-2</v>
      </c>
      <c r="J15" s="39"/>
      <c r="K15" s="39">
        <f t="shared" si="5"/>
        <v>6.2446789999999995E-2</v>
      </c>
      <c r="L15" s="39">
        <f t="shared" si="6"/>
        <v>1.4381495736999999</v>
      </c>
      <c r="M15" s="40">
        <v>6.2899999999999998E-2</v>
      </c>
      <c r="N15" s="40">
        <f t="shared" si="7"/>
        <v>6.2509999999999996E-2</v>
      </c>
      <c r="O15" s="40"/>
      <c r="P15" s="40">
        <f t="shared" si="8"/>
        <v>5.8936789999999996E-2</v>
      </c>
      <c r="Q15" s="40">
        <f t="shared" si="9"/>
        <v>1.3573142736999999</v>
      </c>
      <c r="R15" s="41">
        <v>5.6500000000000002E-2</v>
      </c>
      <c r="S15" s="41">
        <f t="shared" si="10"/>
        <v>5.611E-2</v>
      </c>
      <c r="T15" s="41"/>
      <c r="U15" s="41">
        <f t="shared" si="11"/>
        <v>5.2861789999999999E-2</v>
      </c>
      <c r="V15" s="41">
        <f t="shared" si="12"/>
        <v>1.2174070237000001</v>
      </c>
      <c r="W15" s="42">
        <v>5.2499999999999998E-2</v>
      </c>
      <c r="X15" s="42">
        <f t="shared" si="13"/>
        <v>5.2109999999999997E-2</v>
      </c>
      <c r="Y15" s="42"/>
      <c r="Z15" s="42">
        <f t="shared" si="14"/>
        <v>5.0839789999999996E-2</v>
      </c>
      <c r="AA15" s="42">
        <f t="shared" si="15"/>
        <v>1.1708403637</v>
      </c>
      <c r="AB15" s="25">
        <v>6.2E-4</v>
      </c>
      <c r="AC15" s="25">
        <f t="shared" si="0"/>
        <v>3.8999999999999999E-4</v>
      </c>
    </row>
    <row r="16" spans="1:29" s="15" customFormat="1">
      <c r="A16" s="18">
        <v>264</v>
      </c>
      <c r="B16" s="25">
        <v>5.0000000000000002E-5</v>
      </c>
      <c r="C16" s="38">
        <v>6.1100000000000002E-2</v>
      </c>
      <c r="D16" s="38">
        <f t="shared" si="1"/>
        <v>6.0770000000000005E-2</v>
      </c>
      <c r="E16" s="38"/>
      <c r="F16" s="38">
        <f t="shared" si="2"/>
        <v>5.6472790000000002E-2</v>
      </c>
      <c r="G16" s="38">
        <f t="shared" si="3"/>
        <v>1.3005683537000001</v>
      </c>
      <c r="H16" s="39">
        <v>6.5000000000000002E-2</v>
      </c>
      <c r="I16" s="39">
        <f t="shared" si="4"/>
        <v>6.4670000000000005E-2</v>
      </c>
      <c r="J16" s="39"/>
      <c r="K16" s="39">
        <f t="shared" si="5"/>
        <v>6.1806790000000007E-2</v>
      </c>
      <c r="L16" s="39">
        <f t="shared" si="6"/>
        <v>1.4234103737000003</v>
      </c>
      <c r="M16" s="40">
        <v>6.1699999999999998E-2</v>
      </c>
      <c r="N16" s="40">
        <f t="shared" si="7"/>
        <v>6.1370000000000001E-2</v>
      </c>
      <c r="O16" s="40"/>
      <c r="P16" s="40">
        <f t="shared" si="8"/>
        <v>5.7796790000000001E-2</v>
      </c>
      <c r="Q16" s="40">
        <f t="shared" si="9"/>
        <v>1.3310600737</v>
      </c>
      <c r="R16" s="41">
        <v>5.5300000000000002E-2</v>
      </c>
      <c r="S16" s="41">
        <f t="shared" si="10"/>
        <v>5.4970000000000005E-2</v>
      </c>
      <c r="T16" s="41"/>
      <c r="U16" s="41">
        <f t="shared" si="11"/>
        <v>5.1721790000000004E-2</v>
      </c>
      <c r="V16" s="41">
        <f t="shared" si="12"/>
        <v>1.1911528237000002</v>
      </c>
      <c r="W16" s="42">
        <v>5.2400000000000002E-2</v>
      </c>
      <c r="X16" s="42">
        <f t="shared" si="13"/>
        <v>5.2070000000000005E-2</v>
      </c>
      <c r="Y16" s="42"/>
      <c r="Z16" s="42">
        <f t="shared" si="14"/>
        <v>5.0799790000000004E-2</v>
      </c>
      <c r="AA16" s="42">
        <f t="shared" si="15"/>
        <v>1.1699191637000002</v>
      </c>
      <c r="AB16" s="25">
        <v>6.0999999999999997E-4</v>
      </c>
      <c r="AC16" s="25">
        <f t="shared" si="0"/>
        <v>3.3E-4</v>
      </c>
    </row>
    <row r="17" spans="1:29" s="15" customFormat="1">
      <c r="A17" s="18">
        <v>265</v>
      </c>
      <c r="B17" s="25">
        <v>9.0000000000000006E-5</v>
      </c>
      <c r="C17" s="38">
        <v>0.06</v>
      </c>
      <c r="D17" s="38">
        <f t="shared" si="1"/>
        <v>5.9659999999999998E-2</v>
      </c>
      <c r="E17" s="38"/>
      <c r="F17" s="38">
        <f t="shared" si="2"/>
        <v>5.5362789999999995E-2</v>
      </c>
      <c r="G17" s="38">
        <f t="shared" si="3"/>
        <v>1.2750050536999999</v>
      </c>
      <c r="H17" s="39">
        <v>6.3899999999999998E-2</v>
      </c>
      <c r="I17" s="39">
        <f t="shared" si="4"/>
        <v>6.3560000000000005E-2</v>
      </c>
      <c r="J17" s="39"/>
      <c r="K17" s="39">
        <f t="shared" si="5"/>
        <v>6.0696790000000007E-2</v>
      </c>
      <c r="L17" s="39">
        <f t="shared" si="6"/>
        <v>1.3978470737000002</v>
      </c>
      <c r="M17" s="40">
        <v>6.1100000000000002E-2</v>
      </c>
      <c r="N17" s="40">
        <f t="shared" si="7"/>
        <v>6.0760000000000002E-2</v>
      </c>
      <c r="O17" s="40"/>
      <c r="P17" s="40">
        <f t="shared" si="8"/>
        <v>5.7186790000000001E-2</v>
      </c>
      <c r="Q17" s="40">
        <f t="shared" si="9"/>
        <v>1.3170117737</v>
      </c>
      <c r="R17" s="41">
        <v>5.4600000000000003E-2</v>
      </c>
      <c r="S17" s="41">
        <f t="shared" si="10"/>
        <v>5.4260000000000003E-2</v>
      </c>
      <c r="T17" s="41"/>
      <c r="U17" s="41">
        <f t="shared" si="11"/>
        <v>5.1011790000000001E-2</v>
      </c>
      <c r="V17" s="41">
        <f t="shared" si="12"/>
        <v>1.1748015237</v>
      </c>
      <c r="W17" s="42">
        <v>5.1299999999999998E-2</v>
      </c>
      <c r="X17" s="42">
        <f t="shared" si="13"/>
        <v>5.0959999999999998E-2</v>
      </c>
      <c r="Y17" s="42"/>
      <c r="Z17" s="42">
        <f t="shared" si="14"/>
        <v>4.9689789999999998E-2</v>
      </c>
      <c r="AA17" s="42">
        <f t="shared" si="15"/>
        <v>1.1443558637</v>
      </c>
      <c r="AB17" s="25">
        <v>5.9000000000000003E-4</v>
      </c>
      <c r="AC17" s="25">
        <f t="shared" si="0"/>
        <v>3.4000000000000002E-4</v>
      </c>
    </row>
    <row r="18" spans="1:29" s="15" customFormat="1">
      <c r="A18" s="18">
        <v>266</v>
      </c>
      <c r="B18" s="25">
        <v>1.2E-4</v>
      </c>
      <c r="C18" s="38">
        <v>5.1999999999999998E-2</v>
      </c>
      <c r="D18" s="38">
        <f t="shared" si="1"/>
        <v>5.1644999999999996E-2</v>
      </c>
      <c r="E18" s="38"/>
      <c r="F18" s="38">
        <f t="shared" si="2"/>
        <v>4.7347789999999994E-2</v>
      </c>
      <c r="G18" s="38">
        <f t="shared" si="3"/>
        <v>1.0904196037</v>
      </c>
      <c r="H18" s="39">
        <v>6.2899999999999998E-2</v>
      </c>
      <c r="I18" s="39">
        <f t="shared" si="4"/>
        <v>6.2545000000000003E-2</v>
      </c>
      <c r="J18" s="39"/>
      <c r="K18" s="39">
        <f t="shared" si="5"/>
        <v>5.9681790000000005E-2</v>
      </c>
      <c r="L18" s="39">
        <f t="shared" si="6"/>
        <v>1.3744716237000001</v>
      </c>
      <c r="M18" s="40">
        <v>0.06</v>
      </c>
      <c r="N18" s="40">
        <f t="shared" si="7"/>
        <v>5.9644999999999997E-2</v>
      </c>
      <c r="O18" s="40"/>
      <c r="P18" s="40">
        <f t="shared" si="8"/>
        <v>5.6071789999999996E-2</v>
      </c>
      <c r="Q18" s="40">
        <f t="shared" si="9"/>
        <v>1.2913333237</v>
      </c>
      <c r="R18" s="41">
        <v>5.3199999999999997E-2</v>
      </c>
      <c r="S18" s="41">
        <f t="shared" si="10"/>
        <v>5.2844999999999996E-2</v>
      </c>
      <c r="T18" s="41"/>
      <c r="U18" s="41">
        <f t="shared" si="11"/>
        <v>4.9596789999999995E-2</v>
      </c>
      <c r="V18" s="41">
        <f t="shared" si="12"/>
        <v>1.1422140736999999</v>
      </c>
      <c r="W18" s="42">
        <v>5.0500000000000003E-2</v>
      </c>
      <c r="X18" s="42">
        <f t="shared" si="13"/>
        <v>5.0145000000000002E-2</v>
      </c>
      <c r="Y18" s="42"/>
      <c r="Z18" s="42">
        <f t="shared" si="14"/>
        <v>4.8874790000000001E-2</v>
      </c>
      <c r="AA18" s="42">
        <f t="shared" si="15"/>
        <v>1.1255864137</v>
      </c>
      <c r="AB18" s="25">
        <v>5.9000000000000003E-4</v>
      </c>
      <c r="AC18" s="25">
        <f t="shared" si="0"/>
        <v>3.5500000000000001E-4</v>
      </c>
    </row>
    <row r="19" spans="1:29" s="15" customFormat="1">
      <c r="A19" s="18">
        <v>267</v>
      </c>
      <c r="B19" s="25">
        <v>1.3999999999999999E-4</v>
      </c>
      <c r="C19" s="38">
        <v>5.6099999999999997E-2</v>
      </c>
      <c r="D19" s="38">
        <f t="shared" si="1"/>
        <v>5.568E-2</v>
      </c>
      <c r="E19" s="38"/>
      <c r="F19" s="38">
        <f t="shared" si="2"/>
        <v>5.1382789999999998E-2</v>
      </c>
      <c r="G19" s="38">
        <f t="shared" si="3"/>
        <v>1.1833456537</v>
      </c>
      <c r="H19" s="39">
        <v>6.1899999999999997E-2</v>
      </c>
      <c r="I19" s="39">
        <f t="shared" si="4"/>
        <v>6.148E-2</v>
      </c>
      <c r="J19" s="39"/>
      <c r="K19" s="39">
        <f t="shared" si="5"/>
        <v>5.8616790000000002E-2</v>
      </c>
      <c r="L19" s="39">
        <f t="shared" si="6"/>
        <v>1.3499446737</v>
      </c>
      <c r="M19" s="40">
        <v>5.9400000000000001E-2</v>
      </c>
      <c r="N19" s="40">
        <f t="shared" si="7"/>
        <v>5.8980000000000005E-2</v>
      </c>
      <c r="O19" s="40"/>
      <c r="P19" s="40">
        <f t="shared" si="8"/>
        <v>5.5406790000000004E-2</v>
      </c>
      <c r="Q19" s="40">
        <f t="shared" si="9"/>
        <v>1.2760183737000002</v>
      </c>
      <c r="R19" s="41">
        <v>5.2299999999999999E-2</v>
      </c>
      <c r="S19" s="41">
        <f t="shared" si="10"/>
        <v>5.1880000000000003E-2</v>
      </c>
      <c r="T19" s="41"/>
      <c r="U19" s="41">
        <f t="shared" si="11"/>
        <v>4.8631790000000001E-2</v>
      </c>
      <c r="V19" s="41">
        <f t="shared" si="12"/>
        <v>1.1199901237000001</v>
      </c>
      <c r="W19" s="42">
        <v>4.9500000000000002E-2</v>
      </c>
      <c r="X19" s="42">
        <f t="shared" si="13"/>
        <v>4.9080000000000006E-2</v>
      </c>
      <c r="Y19" s="42"/>
      <c r="Z19" s="42">
        <f t="shared" si="14"/>
        <v>4.7809790000000005E-2</v>
      </c>
      <c r="AA19" s="42">
        <f t="shared" si="15"/>
        <v>1.1010594637000002</v>
      </c>
      <c r="AB19" s="25">
        <v>6.9999999999999999E-4</v>
      </c>
      <c r="AC19" s="25">
        <f t="shared" si="0"/>
        <v>4.2000000000000002E-4</v>
      </c>
    </row>
    <row r="20" spans="1:29" s="15" customFormat="1">
      <c r="A20" s="18">
        <v>268</v>
      </c>
      <c r="B20" s="25">
        <v>1.2999999999999999E-4</v>
      </c>
      <c r="C20" s="38">
        <v>5.6000000000000001E-2</v>
      </c>
      <c r="D20" s="38">
        <f t="shared" si="1"/>
        <v>5.5605000000000002E-2</v>
      </c>
      <c r="E20" s="38"/>
      <c r="F20" s="38">
        <f t="shared" si="2"/>
        <v>5.1307789999999999E-2</v>
      </c>
      <c r="G20" s="38">
        <f t="shared" si="3"/>
        <v>1.1816184036999999</v>
      </c>
      <c r="H20" s="39">
        <v>6.0999999999999999E-2</v>
      </c>
      <c r="I20" s="39">
        <f t="shared" si="4"/>
        <v>6.0604999999999999E-2</v>
      </c>
      <c r="J20" s="39"/>
      <c r="K20" s="39">
        <f t="shared" si="5"/>
        <v>5.7741790000000001E-2</v>
      </c>
      <c r="L20" s="39">
        <f t="shared" si="6"/>
        <v>1.3297934237000002</v>
      </c>
      <c r="M20" s="40">
        <v>5.8400000000000001E-2</v>
      </c>
      <c r="N20" s="40">
        <f t="shared" si="7"/>
        <v>5.8005000000000001E-2</v>
      </c>
      <c r="O20" s="40"/>
      <c r="P20" s="40">
        <f t="shared" si="8"/>
        <v>5.4431790000000001E-2</v>
      </c>
      <c r="Q20" s="40">
        <f t="shared" si="9"/>
        <v>1.2535641237000001</v>
      </c>
      <c r="R20" s="41">
        <v>5.2200000000000003E-2</v>
      </c>
      <c r="S20" s="41">
        <f t="shared" si="10"/>
        <v>5.1805000000000004E-2</v>
      </c>
      <c r="T20" s="41"/>
      <c r="U20" s="41">
        <f t="shared" si="11"/>
        <v>4.8556790000000002E-2</v>
      </c>
      <c r="V20" s="41">
        <f t="shared" si="12"/>
        <v>1.1182628737000002</v>
      </c>
      <c r="W20" s="42">
        <v>4.87E-2</v>
      </c>
      <c r="X20" s="42">
        <f t="shared" si="13"/>
        <v>4.8305000000000001E-2</v>
      </c>
      <c r="Y20" s="42"/>
      <c r="Z20" s="42">
        <f t="shared" si="14"/>
        <v>4.703479E-2</v>
      </c>
      <c r="AA20" s="42">
        <f t="shared" si="15"/>
        <v>1.0832112137000001</v>
      </c>
      <c r="AB20" s="25">
        <v>6.6E-4</v>
      </c>
      <c r="AC20" s="25">
        <f t="shared" si="0"/>
        <v>3.9500000000000001E-4</v>
      </c>
    </row>
    <row r="21" spans="1:29" s="15" customFormat="1">
      <c r="A21" s="18">
        <v>269</v>
      </c>
      <c r="B21" s="25">
        <v>1.4999999999999999E-4</v>
      </c>
      <c r="C21" s="38">
        <v>5.4899999999999997E-2</v>
      </c>
      <c r="D21" s="38">
        <f t="shared" si="1"/>
        <v>5.45E-2</v>
      </c>
      <c r="E21" s="38"/>
      <c r="F21" s="38">
        <f t="shared" si="2"/>
        <v>5.0202789999999997E-2</v>
      </c>
      <c r="G21" s="38">
        <f t="shared" si="3"/>
        <v>1.1561702537</v>
      </c>
      <c r="H21" s="39">
        <v>0.06</v>
      </c>
      <c r="I21" s="39">
        <f t="shared" si="4"/>
        <v>5.96E-2</v>
      </c>
      <c r="J21" s="39"/>
      <c r="K21" s="39">
        <f t="shared" si="5"/>
        <v>5.6736790000000002E-2</v>
      </c>
      <c r="L21" s="39">
        <f t="shared" si="6"/>
        <v>1.3066482737</v>
      </c>
      <c r="M21" s="40">
        <v>5.7799999999999997E-2</v>
      </c>
      <c r="N21" s="40">
        <f t="shared" si="7"/>
        <v>5.74E-2</v>
      </c>
      <c r="O21" s="40"/>
      <c r="P21" s="40">
        <f t="shared" si="8"/>
        <v>5.3826789999999999E-2</v>
      </c>
      <c r="Q21" s="40">
        <f t="shared" si="9"/>
        <v>1.2396309737</v>
      </c>
      <c r="R21" s="41">
        <v>5.0900000000000001E-2</v>
      </c>
      <c r="S21" s="41">
        <f t="shared" si="10"/>
        <v>5.0500000000000003E-2</v>
      </c>
      <c r="T21" s="41"/>
      <c r="U21" s="41">
        <f t="shared" si="11"/>
        <v>4.7251790000000002E-2</v>
      </c>
      <c r="V21" s="41">
        <f t="shared" si="12"/>
        <v>1.0882087237</v>
      </c>
      <c r="W21" s="42">
        <v>4.82E-2</v>
      </c>
      <c r="X21" s="42">
        <f t="shared" si="13"/>
        <v>4.7800000000000002E-2</v>
      </c>
      <c r="Y21" s="42"/>
      <c r="Z21" s="42">
        <f t="shared" si="14"/>
        <v>4.6529790000000001E-2</v>
      </c>
      <c r="AA21" s="42">
        <f t="shared" si="15"/>
        <v>1.0715810637000001</v>
      </c>
      <c r="AB21" s="25">
        <v>6.4999999999999997E-4</v>
      </c>
      <c r="AC21" s="25">
        <f t="shared" si="0"/>
        <v>3.9999999999999996E-4</v>
      </c>
    </row>
    <row r="22" spans="1:29" s="15" customFormat="1">
      <c r="A22" s="18">
        <v>270</v>
      </c>
      <c r="B22" s="25">
        <v>1.1E-4</v>
      </c>
      <c r="C22" s="38">
        <v>5.4399999999999997E-2</v>
      </c>
      <c r="D22" s="38">
        <f t="shared" si="1"/>
        <v>5.3989999999999996E-2</v>
      </c>
      <c r="E22" s="38"/>
      <c r="F22" s="38">
        <f t="shared" si="2"/>
        <v>4.9692789999999994E-2</v>
      </c>
      <c r="G22" s="38">
        <f t="shared" si="3"/>
        <v>1.1444249537</v>
      </c>
      <c r="H22" s="39">
        <v>5.91E-2</v>
      </c>
      <c r="I22" s="39">
        <f t="shared" si="4"/>
        <v>5.8689999999999999E-2</v>
      </c>
      <c r="J22" s="39"/>
      <c r="K22" s="39">
        <f t="shared" si="5"/>
        <v>5.5826790000000001E-2</v>
      </c>
      <c r="L22" s="39">
        <f t="shared" si="6"/>
        <v>1.2856909737000002</v>
      </c>
      <c r="M22" s="40">
        <v>5.6599999999999998E-2</v>
      </c>
      <c r="N22" s="40">
        <f t="shared" si="7"/>
        <v>5.6189999999999997E-2</v>
      </c>
      <c r="O22" s="40"/>
      <c r="P22" s="40">
        <f t="shared" si="8"/>
        <v>5.2616789999999997E-2</v>
      </c>
      <c r="Q22" s="40">
        <f t="shared" si="9"/>
        <v>1.2117646737000001</v>
      </c>
      <c r="R22" s="41">
        <v>4.9799999999999997E-2</v>
      </c>
      <c r="S22" s="41">
        <f t="shared" si="10"/>
        <v>4.9389999999999996E-2</v>
      </c>
      <c r="T22" s="41"/>
      <c r="U22" s="41">
        <f t="shared" si="11"/>
        <v>4.6141789999999995E-2</v>
      </c>
      <c r="V22" s="41">
        <f t="shared" si="12"/>
        <v>1.0626454237</v>
      </c>
      <c r="W22" s="42">
        <v>4.6899999999999997E-2</v>
      </c>
      <c r="X22" s="42">
        <f t="shared" si="13"/>
        <v>4.6489999999999997E-2</v>
      </c>
      <c r="Y22" s="42"/>
      <c r="Z22" s="42">
        <f t="shared" si="14"/>
        <v>4.5219789999999996E-2</v>
      </c>
      <c r="AA22" s="42">
        <f t="shared" si="15"/>
        <v>1.0414117637</v>
      </c>
      <c r="AB22" s="25">
        <v>7.1000000000000002E-4</v>
      </c>
      <c r="AC22" s="25">
        <f t="shared" si="0"/>
        <v>4.0999999999999999E-4</v>
      </c>
    </row>
    <row r="23" spans="1:29" s="15" customFormat="1">
      <c r="A23" s="18">
        <v>271</v>
      </c>
      <c r="B23" s="25">
        <v>1.2999999999999999E-4</v>
      </c>
      <c r="C23" s="38">
        <v>5.3999999999999999E-2</v>
      </c>
      <c r="D23" s="38">
        <f t="shared" si="1"/>
        <v>5.355E-2</v>
      </c>
      <c r="E23" s="38"/>
      <c r="F23" s="38">
        <f t="shared" si="2"/>
        <v>4.9252789999999998E-2</v>
      </c>
      <c r="G23" s="38">
        <f t="shared" si="3"/>
        <v>1.1342917536999999</v>
      </c>
      <c r="H23" s="39">
        <v>5.8000000000000003E-2</v>
      </c>
      <c r="I23" s="39">
        <f t="shared" si="4"/>
        <v>5.7550000000000004E-2</v>
      </c>
      <c r="J23" s="39"/>
      <c r="K23" s="39">
        <f t="shared" si="5"/>
        <v>5.4686790000000006E-2</v>
      </c>
      <c r="L23" s="39">
        <f t="shared" si="6"/>
        <v>1.2594367737000003</v>
      </c>
      <c r="M23" s="40">
        <v>5.6099999999999997E-2</v>
      </c>
      <c r="N23" s="40">
        <f t="shared" si="7"/>
        <v>5.5649999999999998E-2</v>
      </c>
      <c r="O23" s="40"/>
      <c r="P23" s="40">
        <f t="shared" si="8"/>
        <v>5.2076789999999998E-2</v>
      </c>
      <c r="Q23" s="40">
        <f t="shared" si="9"/>
        <v>1.1993284737000001</v>
      </c>
      <c r="R23" s="41">
        <v>4.9099999999999998E-2</v>
      </c>
      <c r="S23" s="41">
        <f t="shared" si="10"/>
        <v>4.8649999999999999E-2</v>
      </c>
      <c r="T23" s="41"/>
      <c r="U23" s="41">
        <f t="shared" si="11"/>
        <v>4.5401789999999997E-2</v>
      </c>
      <c r="V23" s="41">
        <f t="shared" si="12"/>
        <v>1.0456032236999999</v>
      </c>
      <c r="W23" s="42">
        <v>4.65E-2</v>
      </c>
      <c r="X23" s="42">
        <f t="shared" si="13"/>
        <v>4.6050000000000001E-2</v>
      </c>
      <c r="Y23" s="42"/>
      <c r="Z23" s="42">
        <f t="shared" si="14"/>
        <v>4.477979E-2</v>
      </c>
      <c r="AA23" s="42">
        <f t="shared" si="15"/>
        <v>1.0312785637000002</v>
      </c>
      <c r="AB23" s="25">
        <v>7.6999999999999996E-4</v>
      </c>
      <c r="AC23" s="25">
        <f t="shared" si="0"/>
        <v>4.4999999999999999E-4</v>
      </c>
    </row>
    <row r="24" spans="1:29" s="15" customFormat="1">
      <c r="A24" s="18">
        <v>272</v>
      </c>
      <c r="B24" s="25">
        <v>1.2E-4</v>
      </c>
      <c r="C24" s="38">
        <v>5.2200000000000003E-2</v>
      </c>
      <c r="D24" s="38">
        <f t="shared" si="1"/>
        <v>5.1770000000000004E-2</v>
      </c>
      <c r="E24" s="38"/>
      <c r="F24" s="38">
        <f t="shared" si="2"/>
        <v>4.7472790000000001E-2</v>
      </c>
      <c r="G24" s="38">
        <f t="shared" si="3"/>
        <v>1.0932983537000001</v>
      </c>
      <c r="H24" s="39">
        <v>5.7099999999999998E-2</v>
      </c>
      <c r="I24" s="39">
        <f t="shared" si="4"/>
        <v>5.6669999999999998E-2</v>
      </c>
      <c r="J24" s="39"/>
      <c r="K24" s="39">
        <f t="shared" si="5"/>
        <v>5.380679E-2</v>
      </c>
      <c r="L24" s="39">
        <f t="shared" si="6"/>
        <v>1.2391703737000002</v>
      </c>
      <c r="M24" s="40">
        <v>5.4899999999999997E-2</v>
      </c>
      <c r="N24" s="40">
        <f t="shared" si="7"/>
        <v>5.4469999999999998E-2</v>
      </c>
      <c r="O24" s="40"/>
      <c r="P24" s="40">
        <f t="shared" si="8"/>
        <v>5.0896789999999997E-2</v>
      </c>
      <c r="Q24" s="40">
        <f t="shared" si="9"/>
        <v>1.1721530737000001</v>
      </c>
      <c r="R24" s="41">
        <v>4.7899999999999998E-2</v>
      </c>
      <c r="S24" s="41">
        <f t="shared" si="10"/>
        <v>4.7469999999999998E-2</v>
      </c>
      <c r="T24" s="41"/>
      <c r="U24" s="41">
        <f t="shared" si="11"/>
        <v>4.4221789999999997E-2</v>
      </c>
      <c r="V24" s="41">
        <f t="shared" si="12"/>
        <v>1.0184278237</v>
      </c>
      <c r="W24" s="42">
        <v>4.5100000000000001E-2</v>
      </c>
      <c r="X24" s="42">
        <f t="shared" si="13"/>
        <v>4.4670000000000001E-2</v>
      </c>
      <c r="Y24" s="42"/>
      <c r="Z24" s="42">
        <f t="shared" si="14"/>
        <v>4.3399790000000001E-2</v>
      </c>
      <c r="AA24" s="42">
        <f t="shared" si="15"/>
        <v>0.99949716370000008</v>
      </c>
      <c r="AB24" s="25">
        <v>7.3999999999999999E-4</v>
      </c>
      <c r="AC24" s="25">
        <f t="shared" si="0"/>
        <v>4.2999999999999999E-4</v>
      </c>
    </row>
    <row r="25" spans="1:29" s="15" customFormat="1">
      <c r="A25" s="18">
        <v>273</v>
      </c>
      <c r="B25" s="25">
        <v>1.2E-4</v>
      </c>
      <c r="C25" s="38">
        <v>5.11E-2</v>
      </c>
      <c r="D25" s="38">
        <f t="shared" si="1"/>
        <v>5.0709999999999998E-2</v>
      </c>
      <c r="E25" s="38"/>
      <c r="F25" s="38">
        <f t="shared" si="2"/>
        <v>4.6412789999999995E-2</v>
      </c>
      <c r="G25" s="38">
        <f t="shared" si="3"/>
        <v>1.0688865536999999</v>
      </c>
      <c r="H25" s="39">
        <v>5.5899999999999998E-2</v>
      </c>
      <c r="I25" s="39">
        <f t="shared" si="4"/>
        <v>5.5509999999999997E-2</v>
      </c>
      <c r="J25" s="39"/>
      <c r="K25" s="39">
        <f t="shared" si="5"/>
        <v>5.2646789999999999E-2</v>
      </c>
      <c r="L25" s="39">
        <f t="shared" si="6"/>
        <v>1.2124555737</v>
      </c>
      <c r="M25" s="40">
        <v>5.2999999999999999E-2</v>
      </c>
      <c r="N25" s="40">
        <f t="shared" si="7"/>
        <v>5.2609999999999997E-2</v>
      </c>
      <c r="O25" s="40"/>
      <c r="P25" s="40">
        <f t="shared" si="8"/>
        <v>4.9036789999999997E-2</v>
      </c>
      <c r="Q25" s="40">
        <f t="shared" si="9"/>
        <v>1.1293172736999999</v>
      </c>
      <c r="R25" s="41">
        <v>4.7E-2</v>
      </c>
      <c r="S25" s="41">
        <f t="shared" si="10"/>
        <v>4.6609999999999999E-2</v>
      </c>
      <c r="T25" s="41"/>
      <c r="U25" s="41">
        <f t="shared" si="11"/>
        <v>4.3361789999999997E-2</v>
      </c>
      <c r="V25" s="41">
        <f t="shared" si="12"/>
        <v>0.99862202369999997</v>
      </c>
      <c r="W25" s="42">
        <v>4.5100000000000001E-2</v>
      </c>
      <c r="X25" s="42">
        <f t="shared" si="13"/>
        <v>4.471E-2</v>
      </c>
      <c r="Y25" s="42"/>
      <c r="Z25" s="42">
        <f t="shared" si="14"/>
        <v>4.3439789999999999E-2</v>
      </c>
      <c r="AA25" s="42">
        <f t="shared" si="15"/>
        <v>1.0004183636999999</v>
      </c>
      <c r="AB25" s="25">
        <v>6.6E-4</v>
      </c>
      <c r="AC25" s="25">
        <f t="shared" si="0"/>
        <v>3.8999999999999999E-4</v>
      </c>
    </row>
    <row r="26" spans="1:29" s="15" customFormat="1">
      <c r="A26" s="18">
        <v>274</v>
      </c>
      <c r="B26" s="25">
        <v>9.0000000000000006E-5</v>
      </c>
      <c r="C26" s="38">
        <v>4.9099999999999998E-2</v>
      </c>
      <c r="D26" s="38">
        <f t="shared" si="1"/>
        <v>4.8714999999999994E-2</v>
      </c>
      <c r="E26" s="38"/>
      <c r="F26" s="38">
        <f t="shared" si="2"/>
        <v>4.4417789999999992E-2</v>
      </c>
      <c r="G26" s="38">
        <f t="shared" si="3"/>
        <v>1.0229417036999999</v>
      </c>
      <c r="H26" s="39">
        <v>5.3999999999999999E-2</v>
      </c>
      <c r="I26" s="39">
        <f t="shared" si="4"/>
        <v>5.3614999999999996E-2</v>
      </c>
      <c r="J26" s="39"/>
      <c r="K26" s="39">
        <f t="shared" si="5"/>
        <v>5.0751789999999998E-2</v>
      </c>
      <c r="L26" s="39">
        <f t="shared" si="6"/>
        <v>1.1688137237</v>
      </c>
      <c r="M26" s="40">
        <v>5.2999999999999999E-2</v>
      </c>
      <c r="N26" s="40">
        <f t="shared" si="7"/>
        <v>5.2614999999999995E-2</v>
      </c>
      <c r="O26" s="40"/>
      <c r="P26" s="40">
        <f t="shared" si="8"/>
        <v>4.9041789999999995E-2</v>
      </c>
      <c r="Q26" s="40">
        <f t="shared" si="9"/>
        <v>1.1294324237</v>
      </c>
      <c r="R26" s="41">
        <v>4.5999999999999999E-2</v>
      </c>
      <c r="S26" s="41">
        <f t="shared" si="10"/>
        <v>4.5614999999999996E-2</v>
      </c>
      <c r="T26" s="41"/>
      <c r="U26" s="41">
        <f t="shared" si="11"/>
        <v>4.2366789999999994E-2</v>
      </c>
      <c r="V26" s="41">
        <f t="shared" si="12"/>
        <v>0.97570717369999993</v>
      </c>
      <c r="W26" s="42">
        <v>4.3200000000000002E-2</v>
      </c>
      <c r="X26" s="42">
        <f t="shared" si="13"/>
        <v>4.2814999999999999E-2</v>
      </c>
      <c r="Y26" s="42"/>
      <c r="Z26" s="42">
        <f t="shared" si="14"/>
        <v>4.1544789999999998E-2</v>
      </c>
      <c r="AA26" s="42">
        <f t="shared" si="15"/>
        <v>0.95677651370000005</v>
      </c>
      <c r="AB26" s="25">
        <v>6.8000000000000005E-4</v>
      </c>
      <c r="AC26" s="25">
        <f t="shared" si="0"/>
        <v>3.8500000000000003E-4</v>
      </c>
    </row>
    <row r="27" spans="1:29" s="15" customFormat="1">
      <c r="A27" s="19">
        <v>275</v>
      </c>
      <c r="B27" s="25">
        <v>6.8999999999999997E-5</v>
      </c>
      <c r="C27" s="43">
        <v>4.8800000000000003E-2</v>
      </c>
      <c r="D27" s="38">
        <f t="shared" si="1"/>
        <v>4.8420500000000005E-2</v>
      </c>
      <c r="E27" s="43"/>
      <c r="F27" s="38">
        <f t="shared" si="2"/>
        <v>4.4123290000000003E-2</v>
      </c>
      <c r="G27" s="38">
        <f t="shared" si="3"/>
        <v>1.0161593687000001</v>
      </c>
      <c r="H27" s="44">
        <v>5.3699999999999998E-2</v>
      </c>
      <c r="I27" s="39">
        <f t="shared" si="4"/>
        <v>5.33205E-2</v>
      </c>
      <c r="J27" s="44"/>
      <c r="K27" s="39">
        <f t="shared" si="5"/>
        <v>5.0457290000000002E-2</v>
      </c>
      <c r="L27" s="39">
        <f t="shared" si="6"/>
        <v>1.1620313887</v>
      </c>
      <c r="M27" s="40">
        <v>5.21E-2</v>
      </c>
      <c r="N27" s="40">
        <f t="shared" si="7"/>
        <v>5.1720500000000003E-2</v>
      </c>
      <c r="O27" s="40"/>
      <c r="P27" s="40">
        <f t="shared" si="8"/>
        <v>4.8147290000000002E-2</v>
      </c>
      <c r="Q27" s="40">
        <f t="shared" si="9"/>
        <v>1.1088320887000001</v>
      </c>
      <c r="R27" s="41">
        <v>4.4999999999999998E-2</v>
      </c>
      <c r="S27" s="41">
        <f t="shared" si="10"/>
        <v>4.46205E-2</v>
      </c>
      <c r="T27" s="41"/>
      <c r="U27" s="41">
        <f t="shared" si="11"/>
        <v>4.1372289999999999E-2</v>
      </c>
      <c r="V27" s="41">
        <f t="shared" si="12"/>
        <v>0.95280383870000007</v>
      </c>
      <c r="W27" s="42">
        <v>4.2900000000000001E-2</v>
      </c>
      <c r="X27" s="42">
        <f t="shared" si="13"/>
        <v>4.2520500000000003E-2</v>
      </c>
      <c r="Y27" s="42"/>
      <c r="Z27" s="42">
        <f t="shared" si="14"/>
        <v>4.1250290000000002E-2</v>
      </c>
      <c r="AA27" s="42">
        <f t="shared" si="15"/>
        <v>0.94999417870000014</v>
      </c>
      <c r="AB27" s="25">
        <v>6.8999999999999997E-4</v>
      </c>
      <c r="AC27" s="25">
        <f t="shared" si="0"/>
        <v>3.7949999999999995E-4</v>
      </c>
    </row>
    <row r="28" spans="1:29" s="15" customFormat="1">
      <c r="A28" s="19">
        <v>276</v>
      </c>
      <c r="B28" s="25">
        <v>1.3999999999999999E-4</v>
      </c>
      <c r="C28" s="43">
        <v>4.9299999999999997E-2</v>
      </c>
      <c r="D28" s="38">
        <f t="shared" si="1"/>
        <v>4.8859999999999994E-2</v>
      </c>
      <c r="E28" s="43"/>
      <c r="F28" s="38">
        <f t="shared" si="2"/>
        <v>4.4562789999999991E-2</v>
      </c>
      <c r="G28" s="38">
        <f t="shared" si="3"/>
        <v>1.0262810536999998</v>
      </c>
      <c r="H28" s="44">
        <v>5.2600000000000001E-2</v>
      </c>
      <c r="I28" s="39">
        <f t="shared" si="4"/>
        <v>5.2159999999999998E-2</v>
      </c>
      <c r="J28" s="44"/>
      <c r="K28" s="39">
        <f t="shared" si="5"/>
        <v>4.929679E-2</v>
      </c>
      <c r="L28" s="39">
        <f t="shared" si="6"/>
        <v>1.1353050737000001</v>
      </c>
      <c r="M28" s="40">
        <v>5.0900000000000001E-2</v>
      </c>
      <c r="N28" s="40">
        <f t="shared" si="7"/>
        <v>5.0459999999999998E-2</v>
      </c>
      <c r="O28" s="40"/>
      <c r="P28" s="40">
        <f t="shared" si="8"/>
        <v>4.6886789999999998E-2</v>
      </c>
      <c r="Q28" s="40">
        <f t="shared" si="9"/>
        <v>1.0798027737</v>
      </c>
      <c r="R28" s="41">
        <v>4.3799999999999999E-2</v>
      </c>
      <c r="S28" s="41">
        <f t="shared" si="10"/>
        <v>4.3359999999999996E-2</v>
      </c>
      <c r="T28" s="41"/>
      <c r="U28" s="41">
        <f t="shared" si="11"/>
        <v>4.0111789999999994E-2</v>
      </c>
      <c r="V28" s="41">
        <f t="shared" si="12"/>
        <v>0.92377452369999991</v>
      </c>
      <c r="W28" s="42">
        <v>4.1200000000000001E-2</v>
      </c>
      <c r="X28" s="42">
        <f t="shared" si="13"/>
        <v>4.0759999999999998E-2</v>
      </c>
      <c r="Y28" s="42"/>
      <c r="Z28" s="42">
        <f t="shared" si="14"/>
        <v>3.9489789999999997E-2</v>
      </c>
      <c r="AA28" s="42">
        <f t="shared" si="15"/>
        <v>0.90944986370000003</v>
      </c>
      <c r="AB28" s="25">
        <v>7.3999999999999999E-4</v>
      </c>
      <c r="AC28" s="25">
        <f t="shared" si="0"/>
        <v>4.3999999999999996E-4</v>
      </c>
    </row>
    <row r="29" spans="1:29" s="15" customFormat="1">
      <c r="A29" s="19">
        <v>277</v>
      </c>
      <c r="B29" s="25">
        <v>1.8000000000000001E-4</v>
      </c>
      <c r="C29" s="43">
        <v>4.6100000000000002E-2</v>
      </c>
      <c r="D29" s="38">
        <f t="shared" si="1"/>
        <v>4.564E-2</v>
      </c>
      <c r="E29" s="43"/>
      <c r="F29" s="38">
        <f t="shared" si="2"/>
        <v>4.1342789999999997E-2</v>
      </c>
      <c r="G29" s="38">
        <f t="shared" si="3"/>
        <v>0.95212445369999998</v>
      </c>
      <c r="H29" s="44">
        <v>5.1700000000000003E-2</v>
      </c>
      <c r="I29" s="39">
        <f t="shared" si="4"/>
        <v>5.1240000000000001E-2</v>
      </c>
      <c r="J29" s="44"/>
      <c r="K29" s="39">
        <f t="shared" si="5"/>
        <v>4.8376790000000003E-2</v>
      </c>
      <c r="L29" s="39">
        <f t="shared" si="6"/>
        <v>1.1141174737000001</v>
      </c>
      <c r="M29" s="40">
        <v>5.0099999999999999E-2</v>
      </c>
      <c r="N29" s="40">
        <f t="shared" si="7"/>
        <v>4.9639999999999997E-2</v>
      </c>
      <c r="O29" s="40"/>
      <c r="P29" s="40">
        <f t="shared" si="8"/>
        <v>4.6066789999999996E-2</v>
      </c>
      <c r="Q29" s="40">
        <f t="shared" si="9"/>
        <v>1.0609181737</v>
      </c>
      <c r="R29" s="41">
        <v>4.2999999999999997E-2</v>
      </c>
      <c r="S29" s="41">
        <f t="shared" si="10"/>
        <v>4.2539999999999994E-2</v>
      </c>
      <c r="T29" s="41"/>
      <c r="U29" s="41">
        <f t="shared" si="11"/>
        <v>3.9291789999999993E-2</v>
      </c>
      <c r="V29" s="41">
        <f t="shared" si="12"/>
        <v>0.90488992369999988</v>
      </c>
      <c r="W29" s="42">
        <v>4.0300000000000002E-2</v>
      </c>
      <c r="X29" s="42">
        <f t="shared" si="13"/>
        <v>3.984E-2</v>
      </c>
      <c r="Y29" s="42"/>
      <c r="Z29" s="42">
        <f t="shared" si="14"/>
        <v>3.856979E-2</v>
      </c>
      <c r="AA29" s="42">
        <f t="shared" si="15"/>
        <v>0.88826226370000005</v>
      </c>
      <c r="AB29" s="25">
        <v>7.3999999999999999E-4</v>
      </c>
      <c r="AC29" s="25">
        <f t="shared" si="0"/>
        <v>4.6000000000000001E-4</v>
      </c>
    </row>
    <row r="30" spans="1:29" s="15" customFormat="1">
      <c r="A30" s="19">
        <v>278</v>
      </c>
      <c r="B30" s="25">
        <v>1.7000000000000001E-4</v>
      </c>
      <c r="C30" s="43">
        <v>4.5100000000000001E-2</v>
      </c>
      <c r="D30" s="38">
        <f t="shared" si="1"/>
        <v>4.462E-2</v>
      </c>
      <c r="E30" s="43"/>
      <c r="F30" s="38">
        <f t="shared" si="2"/>
        <v>4.0322789999999997E-2</v>
      </c>
      <c r="G30" s="38">
        <f t="shared" si="3"/>
        <v>0.92863385369999996</v>
      </c>
      <c r="H30" s="44">
        <v>5.0700000000000002E-2</v>
      </c>
      <c r="I30" s="39">
        <f t="shared" si="4"/>
        <v>5.0220000000000001E-2</v>
      </c>
      <c r="J30" s="44"/>
      <c r="K30" s="39">
        <f t="shared" si="5"/>
        <v>4.7356790000000003E-2</v>
      </c>
      <c r="L30" s="39">
        <f t="shared" si="6"/>
        <v>1.0906268737000002</v>
      </c>
      <c r="M30" s="40">
        <v>4.9099999999999998E-2</v>
      </c>
      <c r="N30" s="40">
        <f t="shared" si="7"/>
        <v>4.8619999999999997E-2</v>
      </c>
      <c r="O30" s="40"/>
      <c r="P30" s="40">
        <f t="shared" si="8"/>
        <v>4.5046789999999996E-2</v>
      </c>
      <c r="Q30" s="40">
        <f t="shared" si="9"/>
        <v>1.0374275737</v>
      </c>
      <c r="R30" s="41">
        <v>4.1000000000000002E-2</v>
      </c>
      <c r="S30" s="41">
        <f t="shared" si="10"/>
        <v>4.052E-2</v>
      </c>
      <c r="T30" s="41"/>
      <c r="U30" s="41">
        <f t="shared" si="11"/>
        <v>3.7271789999999999E-2</v>
      </c>
      <c r="V30" s="41">
        <f t="shared" si="12"/>
        <v>0.85836932370000008</v>
      </c>
      <c r="W30" s="42">
        <v>4.0219999999999999E-2</v>
      </c>
      <c r="X30" s="42">
        <f t="shared" si="13"/>
        <v>3.9739999999999998E-2</v>
      </c>
      <c r="Y30" s="42"/>
      <c r="Z30" s="42">
        <f t="shared" si="14"/>
        <v>3.8469789999999997E-2</v>
      </c>
      <c r="AA30" s="42">
        <f t="shared" si="15"/>
        <v>0.8859592637</v>
      </c>
      <c r="AB30" s="25">
        <v>7.9000000000000001E-4</v>
      </c>
      <c r="AC30" s="25">
        <f t="shared" si="0"/>
        <v>4.8000000000000001E-4</v>
      </c>
    </row>
    <row r="31" spans="1:29" s="15" customFormat="1">
      <c r="A31" s="19">
        <v>279</v>
      </c>
      <c r="B31" s="25">
        <v>1.3999999999999999E-4</v>
      </c>
      <c r="C31" s="43">
        <v>4.41E-2</v>
      </c>
      <c r="D31" s="38">
        <f t="shared" si="1"/>
        <v>4.3639999999999998E-2</v>
      </c>
      <c r="E31" s="43"/>
      <c r="F31" s="38">
        <f t="shared" si="2"/>
        <v>3.9342789999999996E-2</v>
      </c>
      <c r="G31" s="38">
        <f t="shared" si="3"/>
        <v>0.90606445369999999</v>
      </c>
      <c r="H31" s="44">
        <v>4.9500000000000002E-2</v>
      </c>
      <c r="I31" s="39">
        <f t="shared" si="4"/>
        <v>4.904E-2</v>
      </c>
      <c r="J31" s="44"/>
      <c r="K31" s="39">
        <f t="shared" si="5"/>
        <v>4.6176790000000002E-2</v>
      </c>
      <c r="L31" s="39">
        <f t="shared" si="6"/>
        <v>1.0634514737</v>
      </c>
      <c r="M31" s="40">
        <v>4.8099999999999997E-2</v>
      </c>
      <c r="N31" s="40">
        <f t="shared" si="7"/>
        <v>4.7639999999999995E-2</v>
      </c>
      <c r="O31" s="40"/>
      <c r="P31" s="40">
        <f t="shared" si="8"/>
        <v>4.4066789999999995E-2</v>
      </c>
      <c r="Q31" s="40">
        <f t="shared" si="9"/>
        <v>1.0148581737</v>
      </c>
      <c r="R31" s="41">
        <v>4.1000000000000002E-2</v>
      </c>
      <c r="S31" s="41">
        <f t="shared" si="10"/>
        <v>4.054E-2</v>
      </c>
      <c r="T31" s="41"/>
      <c r="U31" s="41">
        <f t="shared" si="11"/>
        <v>3.7291789999999998E-2</v>
      </c>
      <c r="V31" s="41">
        <f t="shared" si="12"/>
        <v>0.8588299237</v>
      </c>
      <c r="W31" s="42">
        <v>4.0120000000000003E-2</v>
      </c>
      <c r="X31" s="42">
        <f t="shared" si="13"/>
        <v>3.9660000000000001E-2</v>
      </c>
      <c r="Y31" s="42"/>
      <c r="Z31" s="42">
        <f t="shared" si="14"/>
        <v>3.838979E-2</v>
      </c>
      <c r="AA31" s="42">
        <f t="shared" si="15"/>
        <v>0.88411686370000009</v>
      </c>
      <c r="AB31" s="25">
        <v>7.7999999999999999E-4</v>
      </c>
      <c r="AC31" s="25">
        <f t="shared" si="0"/>
        <v>4.6000000000000001E-4</v>
      </c>
    </row>
    <row r="32" spans="1:29" s="15" customFormat="1">
      <c r="A32" s="19">
        <v>280</v>
      </c>
      <c r="B32" s="25">
        <v>1.6000000000000001E-4</v>
      </c>
      <c r="C32" s="43">
        <v>4.3799999999999999E-2</v>
      </c>
      <c r="D32" s="38">
        <f t="shared" si="1"/>
        <v>4.3264999999999998E-2</v>
      </c>
      <c r="E32" s="43"/>
      <c r="F32" s="38">
        <f t="shared" si="2"/>
        <v>3.8967789999999995E-2</v>
      </c>
      <c r="G32" s="38">
        <f t="shared" si="3"/>
        <v>0.89742820369999998</v>
      </c>
      <c r="H32" s="44">
        <v>4.8899999999999999E-2</v>
      </c>
      <c r="I32" s="39">
        <f t="shared" si="4"/>
        <v>4.8364999999999998E-2</v>
      </c>
      <c r="J32" s="44"/>
      <c r="K32" s="39">
        <f t="shared" si="5"/>
        <v>4.550179E-2</v>
      </c>
      <c r="L32" s="39">
        <f t="shared" si="6"/>
        <v>1.0479062237000001</v>
      </c>
      <c r="M32" s="40">
        <v>4.65E-2</v>
      </c>
      <c r="N32" s="40">
        <f t="shared" si="7"/>
        <v>4.5964999999999999E-2</v>
      </c>
      <c r="O32" s="40"/>
      <c r="P32" s="40">
        <f t="shared" si="8"/>
        <v>4.2391789999999999E-2</v>
      </c>
      <c r="Q32" s="40">
        <f t="shared" si="9"/>
        <v>0.97628292370000003</v>
      </c>
      <c r="R32" s="41">
        <v>4.0099999999999997E-2</v>
      </c>
      <c r="S32" s="41">
        <f t="shared" si="10"/>
        <v>3.9564999999999996E-2</v>
      </c>
      <c r="T32" s="41"/>
      <c r="U32" s="41">
        <f t="shared" si="11"/>
        <v>3.6316789999999995E-2</v>
      </c>
      <c r="V32" s="41">
        <f t="shared" si="12"/>
        <v>0.83637567369999988</v>
      </c>
      <c r="W32" s="42">
        <v>4.0090000000000001E-2</v>
      </c>
      <c r="X32" s="42">
        <f t="shared" si="13"/>
        <v>3.9555E-2</v>
      </c>
      <c r="Y32" s="42"/>
      <c r="Z32" s="42">
        <f t="shared" si="14"/>
        <v>3.8284789999999999E-2</v>
      </c>
      <c r="AA32" s="42">
        <f t="shared" si="15"/>
        <v>0.88169871369999997</v>
      </c>
      <c r="AB32" s="25">
        <v>9.1E-4</v>
      </c>
      <c r="AC32" s="25">
        <f t="shared" si="0"/>
        <v>5.3499999999999999E-4</v>
      </c>
    </row>
    <row r="33" spans="1:29" s="15" customFormat="1">
      <c r="A33" s="19">
        <v>281</v>
      </c>
      <c r="B33" s="25">
        <v>1.4999999999999999E-4</v>
      </c>
      <c r="C33" s="43">
        <v>4.3299999999999998E-2</v>
      </c>
      <c r="D33" s="38">
        <f t="shared" si="1"/>
        <v>4.2784999999999997E-2</v>
      </c>
      <c r="E33" s="43"/>
      <c r="F33" s="38">
        <f t="shared" si="2"/>
        <v>3.8487789999999994E-2</v>
      </c>
      <c r="G33" s="38">
        <f t="shared" si="3"/>
        <v>0.88637380369999985</v>
      </c>
      <c r="H33" s="44">
        <v>4.7600000000000003E-2</v>
      </c>
      <c r="I33" s="39">
        <f t="shared" si="4"/>
        <v>4.7085000000000002E-2</v>
      </c>
      <c r="J33" s="44"/>
      <c r="K33" s="39">
        <f t="shared" si="5"/>
        <v>4.4221790000000004E-2</v>
      </c>
      <c r="L33" s="39">
        <f t="shared" si="6"/>
        <v>1.0184278237000002</v>
      </c>
      <c r="M33" s="40">
        <v>4.6300000000000001E-2</v>
      </c>
      <c r="N33" s="40">
        <f t="shared" si="7"/>
        <v>4.5784999999999999E-2</v>
      </c>
      <c r="O33" s="40"/>
      <c r="P33" s="40">
        <f t="shared" si="8"/>
        <v>4.2211789999999999E-2</v>
      </c>
      <c r="Q33" s="40">
        <f t="shared" si="9"/>
        <v>0.97213752370000006</v>
      </c>
      <c r="R33" s="41">
        <v>4.0770000000000001E-2</v>
      </c>
      <c r="S33" s="41">
        <f t="shared" si="10"/>
        <v>4.0254999999999999E-2</v>
      </c>
      <c r="T33" s="41"/>
      <c r="U33" s="41">
        <f t="shared" si="11"/>
        <v>3.7006789999999998E-2</v>
      </c>
      <c r="V33" s="41">
        <f t="shared" si="12"/>
        <v>0.85226637370000002</v>
      </c>
      <c r="W33" s="42">
        <v>4.0079999999999998E-2</v>
      </c>
      <c r="X33" s="42">
        <f t="shared" si="13"/>
        <v>3.9564999999999996E-2</v>
      </c>
      <c r="Y33" s="42"/>
      <c r="Z33" s="42">
        <f t="shared" si="14"/>
        <v>3.8294789999999995E-2</v>
      </c>
      <c r="AA33" s="42">
        <f t="shared" si="15"/>
        <v>0.88192901369999999</v>
      </c>
      <c r="AB33" s="25">
        <v>8.8000000000000003E-4</v>
      </c>
      <c r="AC33" s="25">
        <f t="shared" si="0"/>
        <v>5.1500000000000005E-4</v>
      </c>
    </row>
    <row r="34" spans="1:29" s="15" customFormat="1">
      <c r="A34" s="19">
        <v>282</v>
      </c>
      <c r="B34" s="25">
        <v>2.7999999999999998E-4</v>
      </c>
      <c r="C34" s="43">
        <v>4.1200000000000001E-2</v>
      </c>
      <c r="D34" s="38">
        <f t="shared" si="1"/>
        <v>4.0579999999999998E-2</v>
      </c>
      <c r="E34" s="43"/>
      <c r="F34" s="38">
        <f t="shared" si="2"/>
        <v>3.6282789999999995E-2</v>
      </c>
      <c r="G34" s="38">
        <f t="shared" si="3"/>
        <v>0.83559265369999991</v>
      </c>
      <c r="H34" s="44">
        <v>4.6600000000000003E-2</v>
      </c>
      <c r="I34" s="39">
        <f t="shared" si="4"/>
        <v>4.598E-2</v>
      </c>
      <c r="J34" s="44"/>
      <c r="K34" s="39">
        <f t="shared" si="5"/>
        <v>4.3116790000000002E-2</v>
      </c>
      <c r="L34" s="39">
        <f t="shared" si="6"/>
        <v>0.99297967370000007</v>
      </c>
      <c r="M34" s="40">
        <v>4.5400000000000003E-2</v>
      </c>
      <c r="N34" s="40">
        <f t="shared" si="7"/>
        <v>4.478E-2</v>
      </c>
      <c r="O34" s="40"/>
      <c r="P34" s="40">
        <f t="shared" si="8"/>
        <v>4.120679E-2</v>
      </c>
      <c r="Q34" s="40">
        <f t="shared" si="9"/>
        <v>0.9489923737</v>
      </c>
      <c r="R34" s="41">
        <v>4.0750000000000001E-2</v>
      </c>
      <c r="S34" s="41">
        <f t="shared" si="10"/>
        <v>4.0129999999999999E-2</v>
      </c>
      <c r="T34" s="41"/>
      <c r="U34" s="41">
        <f t="shared" si="11"/>
        <v>3.6881789999999998E-2</v>
      </c>
      <c r="V34" s="41">
        <f t="shared" si="12"/>
        <v>0.84938762369999998</v>
      </c>
      <c r="W34" s="42">
        <v>4.0070000000000001E-2</v>
      </c>
      <c r="X34" s="42">
        <f t="shared" si="13"/>
        <v>3.9449999999999999E-2</v>
      </c>
      <c r="Y34" s="42"/>
      <c r="Z34" s="42">
        <f t="shared" si="14"/>
        <v>3.8179789999999998E-2</v>
      </c>
      <c r="AA34" s="42">
        <f t="shared" si="15"/>
        <v>0.87928056369999996</v>
      </c>
      <c r="AB34" s="25">
        <v>9.6000000000000002E-4</v>
      </c>
      <c r="AC34" s="25">
        <f t="shared" si="0"/>
        <v>6.2E-4</v>
      </c>
    </row>
    <row r="35" spans="1:29" s="15" customFormat="1">
      <c r="A35" s="19">
        <v>283</v>
      </c>
      <c r="B35" s="25">
        <v>1.3999999999999999E-4</v>
      </c>
      <c r="C35" s="43">
        <v>4.1000000000000002E-2</v>
      </c>
      <c r="D35" s="38">
        <f t="shared" si="1"/>
        <v>4.0495000000000003E-2</v>
      </c>
      <c r="E35" s="43"/>
      <c r="F35" s="38">
        <f t="shared" si="2"/>
        <v>3.6197790000000001E-2</v>
      </c>
      <c r="G35" s="38">
        <f t="shared" si="3"/>
        <v>0.83363510370000005</v>
      </c>
      <c r="H35" s="44">
        <v>4.5699999999999998E-2</v>
      </c>
      <c r="I35" s="39">
        <f t="shared" si="4"/>
        <v>4.5194999999999999E-2</v>
      </c>
      <c r="J35" s="44"/>
      <c r="K35" s="39">
        <f t="shared" si="5"/>
        <v>4.2331790000000001E-2</v>
      </c>
      <c r="L35" s="39">
        <f t="shared" si="6"/>
        <v>0.97490112370000004</v>
      </c>
      <c r="M35" s="40">
        <v>4.4499999999999998E-2</v>
      </c>
      <c r="N35" s="40">
        <f t="shared" si="7"/>
        <v>4.3994999999999999E-2</v>
      </c>
      <c r="O35" s="40"/>
      <c r="P35" s="40">
        <f t="shared" si="8"/>
        <v>4.0421789999999999E-2</v>
      </c>
      <c r="Q35" s="40">
        <f t="shared" si="9"/>
        <v>0.93091382369999998</v>
      </c>
      <c r="R35" s="41">
        <v>4.0710000000000003E-2</v>
      </c>
      <c r="S35" s="41">
        <f t="shared" si="10"/>
        <v>4.0205000000000005E-2</v>
      </c>
      <c r="T35" s="41"/>
      <c r="U35" s="41">
        <f t="shared" si="11"/>
        <v>3.6956790000000003E-2</v>
      </c>
      <c r="V35" s="41">
        <f t="shared" si="12"/>
        <v>0.85111487370000016</v>
      </c>
      <c r="W35" s="42">
        <v>4.0039999999999999E-2</v>
      </c>
      <c r="X35" s="42">
        <f t="shared" si="13"/>
        <v>3.9535000000000001E-2</v>
      </c>
      <c r="Y35" s="42"/>
      <c r="Z35" s="42">
        <f t="shared" si="14"/>
        <v>3.826479E-2</v>
      </c>
      <c r="AA35" s="42">
        <f t="shared" si="15"/>
        <v>0.88123811370000005</v>
      </c>
      <c r="AB35" s="25">
        <v>8.7000000000000001E-4</v>
      </c>
      <c r="AC35" s="25">
        <f t="shared" si="0"/>
        <v>5.0500000000000002E-4</v>
      </c>
    </row>
    <row r="36" spans="1:29" s="15" customFormat="1">
      <c r="A36" s="19">
        <v>284</v>
      </c>
      <c r="B36" s="25">
        <v>6.8999999999999997E-5</v>
      </c>
      <c r="C36" s="43">
        <v>3.9399999999999998E-2</v>
      </c>
      <c r="D36" s="38">
        <f t="shared" si="1"/>
        <v>3.8935499999999998E-2</v>
      </c>
      <c r="E36" s="43"/>
      <c r="F36" s="38">
        <f t="shared" si="2"/>
        <v>3.4638289999999995E-2</v>
      </c>
      <c r="G36" s="38">
        <f t="shared" si="3"/>
        <v>0.79771981869999997</v>
      </c>
      <c r="H36" s="44">
        <v>4.4600000000000001E-2</v>
      </c>
      <c r="I36" s="39">
        <f t="shared" si="4"/>
        <v>4.4135500000000001E-2</v>
      </c>
      <c r="J36" s="44"/>
      <c r="K36" s="39">
        <f t="shared" si="5"/>
        <v>4.1272290000000003E-2</v>
      </c>
      <c r="L36" s="39">
        <f t="shared" si="6"/>
        <v>0.95050083870000013</v>
      </c>
      <c r="M36" s="40">
        <v>4.3499999999999997E-2</v>
      </c>
      <c r="N36" s="40">
        <f t="shared" si="7"/>
        <v>4.3035499999999997E-2</v>
      </c>
      <c r="O36" s="40"/>
      <c r="P36" s="40">
        <f t="shared" si="8"/>
        <v>3.9462289999999997E-2</v>
      </c>
      <c r="Q36" s="40">
        <f t="shared" si="9"/>
        <v>0.90881653870000001</v>
      </c>
      <c r="R36" s="41">
        <v>4.07E-2</v>
      </c>
      <c r="S36" s="41">
        <f t="shared" si="10"/>
        <v>4.02355E-2</v>
      </c>
      <c r="T36" s="41"/>
      <c r="U36" s="41">
        <f t="shared" si="11"/>
        <v>3.6987289999999999E-2</v>
      </c>
      <c r="V36" s="41">
        <f t="shared" si="12"/>
        <v>0.85181728870000006</v>
      </c>
      <c r="W36" s="42">
        <v>3.993E-2</v>
      </c>
      <c r="X36" s="42">
        <f t="shared" si="13"/>
        <v>3.9465500000000001E-2</v>
      </c>
      <c r="Y36" s="42"/>
      <c r="Z36" s="42">
        <f t="shared" si="14"/>
        <v>3.819529E-2</v>
      </c>
      <c r="AA36" s="42">
        <f t="shared" si="15"/>
        <v>0.8796375287</v>
      </c>
      <c r="AB36" s="25">
        <v>8.5999999999999998E-4</v>
      </c>
      <c r="AC36" s="25">
        <f t="shared" si="0"/>
        <v>4.6449999999999996E-4</v>
      </c>
    </row>
    <row r="37" spans="1:29" s="15" customFormat="1">
      <c r="A37" s="19">
        <v>285</v>
      </c>
      <c r="B37" s="25">
        <v>1.1E-4</v>
      </c>
      <c r="C37" s="43">
        <v>3.8399999999999997E-2</v>
      </c>
      <c r="D37" s="38">
        <f t="shared" si="1"/>
        <v>3.7844999999999997E-2</v>
      </c>
      <c r="E37" s="43"/>
      <c r="F37" s="38">
        <f t="shared" si="2"/>
        <v>3.3547789999999994E-2</v>
      </c>
      <c r="G37" s="38">
        <f t="shared" si="3"/>
        <v>0.77260560369999987</v>
      </c>
      <c r="H37" s="44">
        <v>4.36E-2</v>
      </c>
      <c r="I37" s="39">
        <f t="shared" si="4"/>
        <v>4.3045E-2</v>
      </c>
      <c r="J37" s="44"/>
      <c r="K37" s="39">
        <f t="shared" si="5"/>
        <v>4.0181790000000002E-2</v>
      </c>
      <c r="L37" s="39">
        <f t="shared" si="6"/>
        <v>0.92538662370000013</v>
      </c>
      <c r="M37" s="40">
        <v>4.3299999999999998E-2</v>
      </c>
      <c r="N37" s="40">
        <f t="shared" si="7"/>
        <v>4.2744999999999998E-2</v>
      </c>
      <c r="O37" s="40"/>
      <c r="P37" s="40">
        <f t="shared" si="8"/>
        <v>3.9171789999999998E-2</v>
      </c>
      <c r="Q37" s="40">
        <f t="shared" si="9"/>
        <v>0.90212632370000001</v>
      </c>
      <c r="R37" s="41">
        <v>4.0550000000000003E-2</v>
      </c>
      <c r="S37" s="41">
        <f t="shared" si="10"/>
        <v>3.9995000000000003E-2</v>
      </c>
      <c r="T37" s="41"/>
      <c r="U37" s="41">
        <f t="shared" si="11"/>
        <v>3.6746790000000001E-2</v>
      </c>
      <c r="V37" s="41">
        <f t="shared" si="12"/>
        <v>0.84627857370000004</v>
      </c>
      <c r="W37" s="42">
        <v>3.9719999999999998E-2</v>
      </c>
      <c r="X37" s="42">
        <f t="shared" si="13"/>
        <v>3.9164999999999998E-2</v>
      </c>
      <c r="Y37" s="42"/>
      <c r="Z37" s="42">
        <f t="shared" si="14"/>
        <v>3.7894789999999998E-2</v>
      </c>
      <c r="AA37" s="42">
        <f t="shared" si="15"/>
        <v>0.87271701369999999</v>
      </c>
      <c r="AB37" s="25">
        <v>1E-3</v>
      </c>
      <c r="AC37" s="25">
        <f t="shared" si="0"/>
        <v>5.5500000000000005E-4</v>
      </c>
    </row>
    <row r="38" spans="1:29" s="15" customFormat="1">
      <c r="A38" s="19">
        <v>286</v>
      </c>
      <c r="B38" s="25">
        <v>8.0000000000000007E-5</v>
      </c>
      <c r="C38" s="43">
        <v>3.7100000000000001E-2</v>
      </c>
      <c r="D38" s="38">
        <f t="shared" si="1"/>
        <v>3.6584999999999999E-2</v>
      </c>
      <c r="E38" s="43"/>
      <c r="F38" s="38">
        <f t="shared" si="2"/>
        <v>3.2287789999999997E-2</v>
      </c>
      <c r="G38" s="38">
        <f t="shared" si="3"/>
        <v>0.74358780369999999</v>
      </c>
      <c r="H38" s="44">
        <v>4.2999999999999997E-2</v>
      </c>
      <c r="I38" s="39">
        <f t="shared" si="4"/>
        <v>4.2484999999999995E-2</v>
      </c>
      <c r="J38" s="44"/>
      <c r="K38" s="39">
        <f t="shared" si="5"/>
        <v>3.9621789999999997E-2</v>
      </c>
      <c r="L38" s="39">
        <f t="shared" si="6"/>
        <v>0.91248982369999998</v>
      </c>
      <c r="M38" s="40">
        <v>4.1700000000000001E-2</v>
      </c>
      <c r="N38" s="40">
        <f t="shared" si="7"/>
        <v>4.1184999999999999E-2</v>
      </c>
      <c r="O38" s="40"/>
      <c r="P38" s="40">
        <f t="shared" si="8"/>
        <v>3.7611789999999999E-2</v>
      </c>
      <c r="Q38" s="40">
        <f t="shared" si="9"/>
        <v>0.86619952369999997</v>
      </c>
      <c r="R38" s="41">
        <v>4.0509999999999997E-2</v>
      </c>
      <c r="S38" s="41">
        <f t="shared" si="10"/>
        <v>3.9994999999999996E-2</v>
      </c>
      <c r="T38" s="41"/>
      <c r="U38" s="41">
        <f t="shared" si="11"/>
        <v>3.6746789999999994E-2</v>
      </c>
      <c r="V38" s="41">
        <f t="shared" si="12"/>
        <v>0.84627857369999993</v>
      </c>
      <c r="W38" s="42">
        <v>3.9620000000000002E-2</v>
      </c>
      <c r="X38" s="42">
        <f t="shared" si="13"/>
        <v>3.9105000000000001E-2</v>
      </c>
      <c r="Y38" s="42"/>
      <c r="Z38" s="42">
        <f t="shared" si="14"/>
        <v>3.783479E-2</v>
      </c>
      <c r="AA38" s="42">
        <f t="shared" si="15"/>
        <v>0.8713352137</v>
      </c>
      <c r="AB38" s="25">
        <v>9.5E-4</v>
      </c>
      <c r="AC38" s="25">
        <f t="shared" si="0"/>
        <v>5.1500000000000005E-4</v>
      </c>
    </row>
    <row r="39" spans="1:29" s="15" customFormat="1">
      <c r="A39" s="19">
        <v>287</v>
      </c>
      <c r="B39" s="25">
        <v>6.8999999999999997E-5</v>
      </c>
      <c r="C39" s="43">
        <v>3.6400000000000002E-2</v>
      </c>
      <c r="D39" s="38">
        <f t="shared" si="1"/>
        <v>3.5895500000000004E-2</v>
      </c>
      <c r="E39" s="43"/>
      <c r="F39" s="38">
        <f t="shared" si="2"/>
        <v>3.1598290000000001E-2</v>
      </c>
      <c r="G39" s="38">
        <f t="shared" si="3"/>
        <v>0.72770861870000003</v>
      </c>
      <c r="H39" s="44">
        <v>4.1700000000000001E-2</v>
      </c>
      <c r="I39" s="39">
        <f t="shared" si="4"/>
        <v>4.1195500000000003E-2</v>
      </c>
      <c r="J39" s="44"/>
      <c r="K39" s="39">
        <f t="shared" si="5"/>
        <v>3.8332290000000005E-2</v>
      </c>
      <c r="L39" s="39">
        <f t="shared" si="6"/>
        <v>0.88279263870000013</v>
      </c>
      <c r="M39" s="40">
        <v>4.07E-2</v>
      </c>
      <c r="N39" s="40">
        <f t="shared" si="7"/>
        <v>4.0195500000000002E-2</v>
      </c>
      <c r="O39" s="40"/>
      <c r="P39" s="40">
        <f t="shared" si="8"/>
        <v>3.6622290000000002E-2</v>
      </c>
      <c r="Q39" s="40">
        <f t="shared" si="9"/>
        <v>0.84341133870000007</v>
      </c>
      <c r="R39" s="41">
        <v>4.0500000000000001E-2</v>
      </c>
      <c r="S39" s="41">
        <f t="shared" si="10"/>
        <v>3.9995500000000003E-2</v>
      </c>
      <c r="T39" s="41"/>
      <c r="U39" s="41">
        <f t="shared" si="11"/>
        <v>3.6747290000000002E-2</v>
      </c>
      <c r="V39" s="41">
        <f t="shared" si="12"/>
        <v>0.84629008870000011</v>
      </c>
      <c r="W39" s="42">
        <v>3.9609999999999999E-2</v>
      </c>
      <c r="X39" s="42">
        <f t="shared" si="13"/>
        <v>3.9105500000000001E-2</v>
      </c>
      <c r="Y39" s="42"/>
      <c r="Z39" s="42">
        <f t="shared" si="14"/>
        <v>3.7835290000000001E-2</v>
      </c>
      <c r="AA39" s="42">
        <f t="shared" si="15"/>
        <v>0.87134672870000007</v>
      </c>
      <c r="AB39" s="25">
        <v>9.3999999999999997E-4</v>
      </c>
      <c r="AC39" s="25">
        <f t="shared" si="0"/>
        <v>5.0449999999999996E-4</v>
      </c>
    </row>
    <row r="40" spans="1:29" s="15" customFormat="1">
      <c r="A40" s="19">
        <v>288</v>
      </c>
      <c r="B40" s="25">
        <v>1.1E-4</v>
      </c>
      <c r="C40" s="43">
        <v>3.56E-2</v>
      </c>
      <c r="D40" s="38">
        <f t="shared" si="1"/>
        <v>3.5045E-2</v>
      </c>
      <c r="E40" s="43"/>
      <c r="F40" s="38">
        <f t="shared" si="2"/>
        <v>3.0747790000000001E-2</v>
      </c>
      <c r="G40" s="38">
        <f t="shared" si="3"/>
        <v>0.7081216037000001</v>
      </c>
      <c r="H40" s="44">
        <v>4.1599999999999998E-2</v>
      </c>
      <c r="I40" s="39">
        <f t="shared" si="4"/>
        <v>4.1044999999999998E-2</v>
      </c>
      <c r="J40" s="44"/>
      <c r="K40" s="39">
        <f t="shared" si="5"/>
        <v>3.818179E-2</v>
      </c>
      <c r="L40" s="39">
        <f t="shared" si="6"/>
        <v>0.87932662370000003</v>
      </c>
      <c r="M40" s="40">
        <v>3.9100000000000003E-2</v>
      </c>
      <c r="N40" s="40">
        <f t="shared" si="7"/>
        <v>3.8545000000000003E-2</v>
      </c>
      <c r="O40" s="40"/>
      <c r="P40" s="40">
        <f t="shared" si="8"/>
        <v>3.4971790000000003E-2</v>
      </c>
      <c r="Q40" s="40">
        <f t="shared" si="9"/>
        <v>0.80540032370000014</v>
      </c>
      <c r="R40" s="41">
        <v>4.0500000000000001E-2</v>
      </c>
      <c r="S40" s="41">
        <f t="shared" si="10"/>
        <v>3.9945000000000001E-2</v>
      </c>
      <c r="T40" s="41"/>
      <c r="U40" s="41">
        <f t="shared" si="11"/>
        <v>3.669679E-2</v>
      </c>
      <c r="V40" s="41">
        <f t="shared" si="12"/>
        <v>0.84512707370000006</v>
      </c>
      <c r="W40" s="42">
        <v>3.9149999999999997E-2</v>
      </c>
      <c r="X40" s="42">
        <f t="shared" si="13"/>
        <v>3.8594999999999997E-2</v>
      </c>
      <c r="Y40" s="42"/>
      <c r="Z40" s="42">
        <f t="shared" si="14"/>
        <v>3.7324789999999997E-2</v>
      </c>
      <c r="AA40" s="42">
        <f t="shared" si="15"/>
        <v>0.85958991369999993</v>
      </c>
      <c r="AB40" s="25">
        <v>1E-3</v>
      </c>
      <c r="AC40" s="25">
        <f t="shared" si="0"/>
        <v>5.5500000000000005E-4</v>
      </c>
    </row>
    <row r="41" spans="1:29" s="15" customFormat="1">
      <c r="A41" s="19">
        <v>289</v>
      </c>
      <c r="B41" s="25">
        <v>1E-4</v>
      </c>
      <c r="C41" s="43">
        <v>3.49E-2</v>
      </c>
      <c r="D41" s="38">
        <f t="shared" si="1"/>
        <v>3.4305000000000002E-2</v>
      </c>
      <c r="E41" s="43"/>
      <c r="F41" s="38">
        <f t="shared" si="2"/>
        <v>3.0007790000000003E-2</v>
      </c>
      <c r="G41" s="38">
        <f t="shared" si="3"/>
        <v>0.69107940370000009</v>
      </c>
      <c r="H41" s="44">
        <v>3.9800000000000002E-2</v>
      </c>
      <c r="I41" s="39">
        <f t="shared" si="4"/>
        <v>3.9205000000000004E-2</v>
      </c>
      <c r="J41" s="44"/>
      <c r="K41" s="39">
        <f t="shared" si="5"/>
        <v>3.6341790000000006E-2</v>
      </c>
      <c r="L41" s="39">
        <f t="shared" si="6"/>
        <v>0.8369514237000002</v>
      </c>
      <c r="M41" s="40">
        <v>3.9100000000000003E-2</v>
      </c>
      <c r="N41" s="40">
        <f t="shared" si="7"/>
        <v>3.8505000000000005E-2</v>
      </c>
      <c r="O41" s="40"/>
      <c r="P41" s="40">
        <f t="shared" si="8"/>
        <v>3.4931790000000004E-2</v>
      </c>
      <c r="Q41" s="40">
        <f t="shared" si="9"/>
        <v>0.80447912370000019</v>
      </c>
      <c r="R41" s="41">
        <v>4.0480000000000002E-2</v>
      </c>
      <c r="S41" s="41">
        <f t="shared" si="10"/>
        <v>3.9885000000000004E-2</v>
      </c>
      <c r="T41" s="41"/>
      <c r="U41" s="41">
        <f t="shared" si="11"/>
        <v>3.6636790000000002E-2</v>
      </c>
      <c r="V41" s="41">
        <f t="shared" si="12"/>
        <v>0.84374527370000008</v>
      </c>
      <c r="W41" s="42">
        <v>3.9010000000000003E-2</v>
      </c>
      <c r="X41" s="42">
        <f t="shared" si="13"/>
        <v>3.8415000000000005E-2</v>
      </c>
      <c r="Y41" s="42"/>
      <c r="Z41" s="42">
        <f t="shared" si="14"/>
        <v>3.7144790000000004E-2</v>
      </c>
      <c r="AA41" s="42">
        <f t="shared" si="15"/>
        <v>0.85544451370000019</v>
      </c>
      <c r="AB41" s="25">
        <v>1.09E-3</v>
      </c>
      <c r="AC41" s="25">
        <f t="shared" si="0"/>
        <v>5.9500000000000004E-4</v>
      </c>
    </row>
    <row r="42" spans="1:29" s="15" customFormat="1">
      <c r="A42" s="19">
        <v>290</v>
      </c>
      <c r="B42" s="25">
        <v>1.3999999999999999E-4</v>
      </c>
      <c r="C42" s="43">
        <v>3.4000000000000002E-2</v>
      </c>
      <c r="D42" s="38">
        <f t="shared" si="1"/>
        <v>3.3410000000000002E-2</v>
      </c>
      <c r="E42" s="43"/>
      <c r="F42" s="38">
        <f t="shared" si="2"/>
        <v>2.9112790000000003E-2</v>
      </c>
      <c r="G42" s="38">
        <f t="shared" si="3"/>
        <v>0.67046755370000011</v>
      </c>
      <c r="H42" s="44">
        <v>3.9100000000000003E-2</v>
      </c>
      <c r="I42" s="39">
        <f t="shared" si="4"/>
        <v>3.8510000000000003E-2</v>
      </c>
      <c r="J42" s="44"/>
      <c r="K42" s="39">
        <f t="shared" si="5"/>
        <v>3.5646790000000005E-2</v>
      </c>
      <c r="L42" s="39">
        <f t="shared" si="6"/>
        <v>0.8209455737000001</v>
      </c>
      <c r="M42" s="40">
        <v>3.8199999999999998E-2</v>
      </c>
      <c r="N42" s="40">
        <f t="shared" si="7"/>
        <v>3.7609999999999998E-2</v>
      </c>
      <c r="O42" s="40"/>
      <c r="P42" s="40">
        <f t="shared" si="8"/>
        <v>3.4036789999999997E-2</v>
      </c>
      <c r="Q42" s="40">
        <f t="shared" si="9"/>
        <v>0.78386727369999998</v>
      </c>
      <c r="R42" s="41">
        <v>4.0469999999999999E-2</v>
      </c>
      <c r="S42" s="41">
        <f t="shared" si="10"/>
        <v>3.9879999999999999E-2</v>
      </c>
      <c r="T42" s="41"/>
      <c r="U42" s="41">
        <f t="shared" si="11"/>
        <v>3.6631789999999997E-2</v>
      </c>
      <c r="V42" s="41">
        <f t="shared" si="12"/>
        <v>0.84363012370000001</v>
      </c>
      <c r="W42" s="42">
        <v>3.8449999999999998E-2</v>
      </c>
      <c r="X42" s="42">
        <f t="shared" si="13"/>
        <v>3.7859999999999998E-2</v>
      </c>
      <c r="Y42" s="42"/>
      <c r="Z42" s="42">
        <f t="shared" si="14"/>
        <v>3.6589789999999997E-2</v>
      </c>
      <c r="AA42" s="42">
        <f t="shared" si="15"/>
        <v>0.84266286369999999</v>
      </c>
      <c r="AB42" s="25">
        <v>1.0399999999999999E-3</v>
      </c>
      <c r="AC42" s="25">
        <f t="shared" si="0"/>
        <v>5.8999999999999992E-4</v>
      </c>
    </row>
    <row r="43" spans="1:29" s="15" customFormat="1">
      <c r="A43" s="19">
        <v>291</v>
      </c>
      <c r="B43" s="25">
        <v>8.0000000000000007E-5</v>
      </c>
      <c r="C43" s="43">
        <v>3.32E-2</v>
      </c>
      <c r="D43" s="38">
        <f t="shared" si="1"/>
        <v>3.2649999999999998E-2</v>
      </c>
      <c r="E43" s="43"/>
      <c r="F43" s="38">
        <f t="shared" si="2"/>
        <v>2.8352789999999999E-2</v>
      </c>
      <c r="G43" s="38">
        <f t="shared" si="3"/>
        <v>0.65296475370000007</v>
      </c>
      <c r="H43" s="44">
        <v>3.8199999999999998E-2</v>
      </c>
      <c r="I43" s="39">
        <f t="shared" si="4"/>
        <v>3.7649999999999996E-2</v>
      </c>
      <c r="J43" s="44"/>
      <c r="K43" s="39">
        <f t="shared" si="5"/>
        <v>3.4786789999999998E-2</v>
      </c>
      <c r="L43" s="39">
        <f t="shared" si="6"/>
        <v>0.8011397737</v>
      </c>
      <c r="M43" s="40">
        <v>3.7400000000000003E-2</v>
      </c>
      <c r="N43" s="40">
        <f t="shared" si="7"/>
        <v>3.6850000000000001E-2</v>
      </c>
      <c r="O43" s="40"/>
      <c r="P43" s="40">
        <f t="shared" si="8"/>
        <v>3.3276790000000001E-2</v>
      </c>
      <c r="Q43" s="40">
        <f t="shared" si="9"/>
        <v>0.76636447370000005</v>
      </c>
      <c r="R43" s="41">
        <v>4.0469999999999999E-2</v>
      </c>
      <c r="S43" s="41">
        <f t="shared" si="10"/>
        <v>3.9919999999999997E-2</v>
      </c>
      <c r="T43" s="41"/>
      <c r="U43" s="41">
        <f t="shared" si="11"/>
        <v>3.6671789999999996E-2</v>
      </c>
      <c r="V43" s="41">
        <f t="shared" si="12"/>
        <v>0.84455132369999997</v>
      </c>
      <c r="W43" s="42">
        <v>3.8120000000000001E-2</v>
      </c>
      <c r="X43" s="42">
        <f t="shared" si="13"/>
        <v>3.7569999999999999E-2</v>
      </c>
      <c r="Y43" s="42"/>
      <c r="Z43" s="42">
        <f t="shared" si="14"/>
        <v>3.6299789999999998E-2</v>
      </c>
      <c r="AA43" s="42">
        <f t="shared" si="15"/>
        <v>0.83598416370000006</v>
      </c>
      <c r="AB43" s="25">
        <v>1.0200000000000001E-3</v>
      </c>
      <c r="AC43" s="25">
        <f t="shared" si="0"/>
        <v>5.5000000000000003E-4</v>
      </c>
    </row>
    <row r="44" spans="1:29" s="15" customFormat="1">
      <c r="A44" s="19">
        <v>292</v>
      </c>
      <c r="B44" s="25">
        <v>1.8000000000000001E-4</v>
      </c>
      <c r="C44" s="43">
        <v>3.2800000000000003E-2</v>
      </c>
      <c r="D44" s="38">
        <f t="shared" si="1"/>
        <v>3.2135000000000004E-2</v>
      </c>
      <c r="E44" s="43"/>
      <c r="F44" s="38">
        <f t="shared" si="2"/>
        <v>2.7837790000000005E-2</v>
      </c>
      <c r="G44" s="38">
        <f t="shared" si="3"/>
        <v>0.64110430370000016</v>
      </c>
      <c r="H44" s="44">
        <v>3.7100000000000001E-2</v>
      </c>
      <c r="I44" s="39">
        <f t="shared" si="4"/>
        <v>3.6435000000000002E-2</v>
      </c>
      <c r="J44" s="44"/>
      <c r="K44" s="39">
        <f t="shared" si="5"/>
        <v>3.3571790000000004E-2</v>
      </c>
      <c r="L44" s="39">
        <f t="shared" si="6"/>
        <v>0.77315832370000015</v>
      </c>
      <c r="M44" s="40">
        <v>3.6499999999999998E-2</v>
      </c>
      <c r="N44" s="40">
        <f t="shared" si="7"/>
        <v>3.5834999999999999E-2</v>
      </c>
      <c r="O44" s="40"/>
      <c r="P44" s="40">
        <f t="shared" si="8"/>
        <v>3.2261789999999999E-2</v>
      </c>
      <c r="Q44" s="40">
        <f t="shared" si="9"/>
        <v>0.74298902369999997</v>
      </c>
      <c r="R44" s="41">
        <v>4.0460000000000003E-2</v>
      </c>
      <c r="S44" s="41">
        <f t="shared" si="10"/>
        <v>3.9795000000000004E-2</v>
      </c>
      <c r="T44" s="41"/>
      <c r="U44" s="41">
        <f t="shared" si="11"/>
        <v>3.6546790000000003E-2</v>
      </c>
      <c r="V44" s="41">
        <f t="shared" si="12"/>
        <v>0.84167257370000015</v>
      </c>
      <c r="W44" s="42">
        <v>3.7220000000000003E-2</v>
      </c>
      <c r="X44" s="42">
        <f t="shared" si="13"/>
        <v>3.6555000000000004E-2</v>
      </c>
      <c r="Y44" s="42"/>
      <c r="Z44" s="42">
        <f t="shared" si="14"/>
        <v>3.5284790000000003E-2</v>
      </c>
      <c r="AA44" s="42">
        <f t="shared" si="15"/>
        <v>0.8126087137000001</v>
      </c>
      <c r="AB44" s="25">
        <v>1.15E-3</v>
      </c>
      <c r="AC44" s="25">
        <f t="shared" si="0"/>
        <v>6.6500000000000001E-4</v>
      </c>
    </row>
    <row r="45" spans="1:29" s="15" customFormat="1">
      <c r="A45" s="19">
        <v>293</v>
      </c>
      <c r="B45" s="25">
        <v>3.0000000000000001E-5</v>
      </c>
      <c r="C45" s="43">
        <v>3.1600000000000003E-2</v>
      </c>
      <c r="D45" s="38">
        <f t="shared" si="1"/>
        <v>3.1050000000000005E-2</v>
      </c>
      <c r="E45" s="43"/>
      <c r="F45" s="38">
        <f t="shared" si="2"/>
        <v>2.6752790000000005E-2</v>
      </c>
      <c r="G45" s="38">
        <f t="shared" si="3"/>
        <v>0.61611675370000019</v>
      </c>
      <c r="H45" s="44">
        <v>3.7199999999999997E-2</v>
      </c>
      <c r="I45" s="39">
        <f t="shared" si="4"/>
        <v>3.6649999999999995E-2</v>
      </c>
      <c r="J45" s="44"/>
      <c r="K45" s="39">
        <f t="shared" si="5"/>
        <v>3.3786789999999997E-2</v>
      </c>
      <c r="L45" s="39">
        <f t="shared" si="6"/>
        <v>0.77810977370000001</v>
      </c>
      <c r="M45" s="40">
        <v>3.6200000000000003E-2</v>
      </c>
      <c r="N45" s="40">
        <f t="shared" si="7"/>
        <v>3.5650000000000001E-2</v>
      </c>
      <c r="O45" s="40"/>
      <c r="P45" s="40">
        <f t="shared" si="8"/>
        <v>3.2076790000000001E-2</v>
      </c>
      <c r="Q45" s="40">
        <f t="shared" si="9"/>
        <v>0.73872847370000005</v>
      </c>
      <c r="R45" s="41">
        <v>4.045E-2</v>
      </c>
      <c r="S45" s="41">
        <f t="shared" si="10"/>
        <v>3.9899999999999998E-2</v>
      </c>
      <c r="T45" s="41"/>
      <c r="U45" s="41">
        <f t="shared" si="11"/>
        <v>3.6651789999999997E-2</v>
      </c>
      <c r="V45" s="41">
        <f t="shared" si="12"/>
        <v>0.84409072369999993</v>
      </c>
      <c r="W45" s="42">
        <v>3.7190000000000001E-2</v>
      </c>
      <c r="X45" s="42">
        <f t="shared" si="13"/>
        <v>3.6639999999999999E-2</v>
      </c>
      <c r="Y45" s="42"/>
      <c r="Z45" s="42">
        <f t="shared" si="14"/>
        <v>3.5369789999999998E-2</v>
      </c>
      <c r="AA45" s="42">
        <f t="shared" si="15"/>
        <v>0.81456626369999996</v>
      </c>
      <c r="AB45" s="25">
        <v>1.07E-3</v>
      </c>
      <c r="AC45" s="25">
        <f t="shared" si="0"/>
        <v>5.5000000000000003E-4</v>
      </c>
    </row>
    <row r="46" spans="1:29" s="15" customFormat="1">
      <c r="A46" s="19">
        <v>294</v>
      </c>
      <c r="B46" s="25">
        <v>2.0000000000000002E-5</v>
      </c>
      <c r="C46" s="43">
        <v>3.1E-2</v>
      </c>
      <c r="D46" s="38">
        <f t="shared" si="1"/>
        <v>3.0460000000000001E-2</v>
      </c>
      <c r="E46" s="43"/>
      <c r="F46" s="38">
        <f t="shared" si="2"/>
        <v>2.6162790000000002E-2</v>
      </c>
      <c r="G46" s="38">
        <f t="shared" si="3"/>
        <v>0.60252905370000009</v>
      </c>
      <c r="H46" s="44">
        <v>3.5700000000000003E-2</v>
      </c>
      <c r="I46" s="39">
        <f t="shared" si="4"/>
        <v>3.5160000000000004E-2</v>
      </c>
      <c r="J46" s="44"/>
      <c r="K46" s="39">
        <f t="shared" si="5"/>
        <v>3.2296790000000006E-2</v>
      </c>
      <c r="L46" s="39">
        <f t="shared" si="6"/>
        <v>0.7437950737000002</v>
      </c>
      <c r="M46" s="40">
        <v>3.4000000000000002E-2</v>
      </c>
      <c r="N46" s="40">
        <f t="shared" si="7"/>
        <v>3.3460000000000004E-2</v>
      </c>
      <c r="O46" s="40"/>
      <c r="P46" s="40">
        <f t="shared" si="8"/>
        <v>2.9886790000000003E-2</v>
      </c>
      <c r="Q46" s="40">
        <f t="shared" si="9"/>
        <v>0.68829277370000008</v>
      </c>
      <c r="R46" s="41">
        <v>4.0309999999999999E-2</v>
      </c>
      <c r="S46" s="41">
        <f t="shared" si="10"/>
        <v>3.977E-2</v>
      </c>
      <c r="T46" s="41"/>
      <c r="U46" s="41">
        <f t="shared" si="11"/>
        <v>3.6521789999999998E-2</v>
      </c>
      <c r="V46" s="41">
        <f t="shared" si="12"/>
        <v>0.84109682370000005</v>
      </c>
      <c r="W46" s="42">
        <v>3.8219999999999997E-2</v>
      </c>
      <c r="X46" s="42">
        <f t="shared" si="13"/>
        <v>3.7679999999999998E-2</v>
      </c>
      <c r="Y46" s="42"/>
      <c r="Z46" s="42">
        <f t="shared" si="14"/>
        <v>3.6409789999999997E-2</v>
      </c>
      <c r="AA46" s="42">
        <f t="shared" si="15"/>
        <v>0.83851746370000002</v>
      </c>
      <c r="AB46" s="25">
        <v>1.06E-3</v>
      </c>
      <c r="AC46" s="25">
        <f t="shared" si="0"/>
        <v>5.4000000000000001E-4</v>
      </c>
    </row>
    <row r="47" spans="1:29" s="15" customFormat="1">
      <c r="A47" s="19">
        <v>295</v>
      </c>
      <c r="B47" s="25">
        <v>9.0000000000000006E-5</v>
      </c>
      <c r="C47" s="43">
        <v>0.03</v>
      </c>
      <c r="D47" s="38">
        <f t="shared" si="1"/>
        <v>2.9364999999999999E-2</v>
      </c>
      <c r="E47" s="43"/>
      <c r="F47" s="38">
        <f t="shared" si="2"/>
        <v>2.506779E-2</v>
      </c>
      <c r="G47" s="38">
        <f t="shared" si="3"/>
        <v>0.5773112037</v>
      </c>
      <c r="H47" s="44">
        <v>3.5000000000000003E-2</v>
      </c>
      <c r="I47" s="39">
        <f t="shared" si="4"/>
        <v>3.4365000000000007E-2</v>
      </c>
      <c r="J47" s="44"/>
      <c r="K47" s="39">
        <f t="shared" si="5"/>
        <v>3.1501790000000009E-2</v>
      </c>
      <c r="L47" s="39">
        <f t="shared" si="6"/>
        <v>0.72548622370000027</v>
      </c>
      <c r="M47" s="40">
        <v>3.4200000000000001E-2</v>
      </c>
      <c r="N47" s="40">
        <f t="shared" si="7"/>
        <v>3.3565000000000005E-2</v>
      </c>
      <c r="O47" s="40"/>
      <c r="P47" s="40">
        <f t="shared" si="8"/>
        <v>2.9991790000000004E-2</v>
      </c>
      <c r="Q47" s="40">
        <f t="shared" si="9"/>
        <v>0.69071092370000009</v>
      </c>
      <c r="R47" s="41">
        <v>4.0300000000000002E-2</v>
      </c>
      <c r="S47" s="41">
        <f t="shared" si="10"/>
        <v>3.9665000000000006E-2</v>
      </c>
      <c r="T47" s="41"/>
      <c r="U47" s="41">
        <f t="shared" si="11"/>
        <v>3.6416790000000004E-2</v>
      </c>
      <c r="V47" s="41">
        <f t="shared" si="12"/>
        <v>0.83867867370000015</v>
      </c>
      <c r="W47" s="42">
        <v>3.8109999999999998E-2</v>
      </c>
      <c r="X47" s="42">
        <f t="shared" si="13"/>
        <v>3.7475000000000001E-2</v>
      </c>
      <c r="Y47" s="42"/>
      <c r="Z47" s="42">
        <f t="shared" si="14"/>
        <v>3.6204790000000001E-2</v>
      </c>
      <c r="AA47" s="42">
        <f t="shared" si="15"/>
        <v>0.83379631370000007</v>
      </c>
      <c r="AB47" s="25">
        <v>1.1800000000000001E-3</v>
      </c>
      <c r="AC47" s="25">
        <f t="shared" si="0"/>
        <v>6.3500000000000004E-4</v>
      </c>
    </row>
    <row r="48" spans="1:29" s="15" customFormat="1">
      <c r="A48" s="18">
        <v>296</v>
      </c>
      <c r="B48" s="25">
        <v>1.2E-4</v>
      </c>
      <c r="C48" s="38">
        <v>2.98E-2</v>
      </c>
      <c r="D48" s="38">
        <f t="shared" si="1"/>
        <v>2.912E-2</v>
      </c>
      <c r="E48" s="38"/>
      <c r="F48" s="38">
        <f t="shared" si="2"/>
        <v>2.4822790000000001E-2</v>
      </c>
      <c r="G48" s="38">
        <f t="shared" si="3"/>
        <v>0.57166885370000009</v>
      </c>
      <c r="H48" s="39">
        <v>3.44E-2</v>
      </c>
      <c r="I48" s="39">
        <f t="shared" si="4"/>
        <v>3.372E-2</v>
      </c>
      <c r="J48" s="39"/>
      <c r="K48" s="39">
        <f t="shared" si="5"/>
        <v>3.0856789999999999E-2</v>
      </c>
      <c r="L48" s="39">
        <f t="shared" si="6"/>
        <v>0.71063187370000003</v>
      </c>
      <c r="M48" s="40">
        <v>3.3500000000000002E-2</v>
      </c>
      <c r="N48" s="40">
        <f t="shared" si="7"/>
        <v>3.2820000000000002E-2</v>
      </c>
      <c r="O48" s="40"/>
      <c r="P48" s="40">
        <f t="shared" si="8"/>
        <v>2.9246790000000002E-2</v>
      </c>
      <c r="Q48" s="40">
        <f t="shared" si="9"/>
        <v>0.67355357370000002</v>
      </c>
      <c r="R48" s="41">
        <v>4.0300000000000002E-2</v>
      </c>
      <c r="S48" s="41">
        <f t="shared" si="10"/>
        <v>3.9620000000000002E-2</v>
      </c>
      <c r="T48" s="41"/>
      <c r="U48" s="41">
        <f t="shared" si="11"/>
        <v>3.6371790000000001E-2</v>
      </c>
      <c r="V48" s="41">
        <f t="shared" si="12"/>
        <v>0.83764232370000002</v>
      </c>
      <c r="W48" s="42">
        <v>3.619E-2</v>
      </c>
      <c r="X48" s="42">
        <f t="shared" si="13"/>
        <v>3.551E-2</v>
      </c>
      <c r="Y48" s="42"/>
      <c r="Z48" s="42">
        <f t="shared" si="14"/>
        <v>3.4239789999999999E-2</v>
      </c>
      <c r="AA48" s="42">
        <f t="shared" si="15"/>
        <v>0.78854236369999997</v>
      </c>
      <c r="AB48" s="25">
        <v>1.24E-3</v>
      </c>
      <c r="AC48" s="25">
        <f t="shared" si="0"/>
        <v>6.8000000000000005E-4</v>
      </c>
    </row>
    <row r="49" spans="1:29" s="15" customFormat="1">
      <c r="A49" s="18">
        <v>297</v>
      </c>
      <c r="B49" s="25">
        <v>1.2E-4</v>
      </c>
      <c r="C49" s="38">
        <v>2.92E-2</v>
      </c>
      <c r="D49" s="38">
        <f t="shared" si="1"/>
        <v>2.8559999999999999E-2</v>
      </c>
      <c r="E49" s="38"/>
      <c r="F49" s="38">
        <f t="shared" si="2"/>
        <v>2.4262789999999999E-2</v>
      </c>
      <c r="G49" s="38">
        <f t="shared" si="3"/>
        <v>0.55877205370000005</v>
      </c>
      <c r="H49" s="39">
        <v>3.32E-2</v>
      </c>
      <c r="I49" s="39">
        <f t="shared" si="4"/>
        <v>3.2559999999999999E-2</v>
      </c>
      <c r="J49" s="39"/>
      <c r="K49" s="39">
        <f t="shared" si="5"/>
        <v>2.9696789999999997E-2</v>
      </c>
      <c r="L49" s="39">
        <f t="shared" si="6"/>
        <v>0.68391707369999999</v>
      </c>
      <c r="M49" s="40">
        <v>3.2899999999999999E-2</v>
      </c>
      <c r="N49" s="40">
        <f t="shared" si="7"/>
        <v>3.2259999999999997E-2</v>
      </c>
      <c r="O49" s="40"/>
      <c r="P49" s="40">
        <f t="shared" si="8"/>
        <v>2.8686789999999997E-2</v>
      </c>
      <c r="Q49" s="40">
        <f t="shared" si="9"/>
        <v>0.66065677369999998</v>
      </c>
      <c r="R49" s="41">
        <v>4.0219999999999999E-2</v>
      </c>
      <c r="S49" s="41">
        <f t="shared" si="10"/>
        <v>3.9579999999999997E-2</v>
      </c>
      <c r="T49" s="41"/>
      <c r="U49" s="41">
        <f t="shared" si="11"/>
        <v>3.6331789999999996E-2</v>
      </c>
      <c r="V49" s="41">
        <f t="shared" si="12"/>
        <v>0.83672112369999996</v>
      </c>
      <c r="W49" s="42">
        <v>3.619E-2</v>
      </c>
      <c r="X49" s="42">
        <f t="shared" si="13"/>
        <v>3.5549999999999998E-2</v>
      </c>
      <c r="Y49" s="42"/>
      <c r="Z49" s="42">
        <f t="shared" si="14"/>
        <v>3.4279789999999997E-2</v>
      </c>
      <c r="AA49" s="42">
        <f t="shared" si="15"/>
        <v>0.78946356369999993</v>
      </c>
      <c r="AB49" s="25">
        <v>1.16E-3</v>
      </c>
      <c r="AC49" s="25">
        <f t="shared" si="0"/>
        <v>6.4000000000000005E-4</v>
      </c>
    </row>
    <row r="50" spans="1:29" s="15" customFormat="1">
      <c r="A50" s="18">
        <v>298</v>
      </c>
      <c r="B50" s="25">
        <v>1.3999999999999999E-4</v>
      </c>
      <c r="C50" s="38">
        <v>2.8500000000000001E-2</v>
      </c>
      <c r="D50" s="38">
        <f t="shared" si="1"/>
        <v>2.7825000000000003E-2</v>
      </c>
      <c r="E50" s="38"/>
      <c r="F50" s="38">
        <f t="shared" si="2"/>
        <v>2.3527790000000003E-2</v>
      </c>
      <c r="G50" s="38">
        <f t="shared" si="3"/>
        <v>0.54184500370000011</v>
      </c>
      <c r="H50" s="39">
        <v>3.1E-2</v>
      </c>
      <c r="I50" s="39">
        <f t="shared" si="4"/>
        <v>3.0325000000000001E-2</v>
      </c>
      <c r="J50" s="39"/>
      <c r="K50" s="39">
        <f t="shared" si="5"/>
        <v>2.746179E-2</v>
      </c>
      <c r="L50" s="39">
        <f t="shared" si="6"/>
        <v>0.6324450237</v>
      </c>
      <c r="M50" s="40">
        <v>3.2300000000000002E-2</v>
      </c>
      <c r="N50" s="40">
        <f t="shared" si="7"/>
        <v>3.1625E-2</v>
      </c>
      <c r="O50" s="40"/>
      <c r="P50" s="40">
        <f t="shared" si="8"/>
        <v>2.805179E-2</v>
      </c>
      <c r="Q50" s="40">
        <f t="shared" si="9"/>
        <v>0.64603272369999998</v>
      </c>
      <c r="R50" s="41">
        <v>4.02E-2</v>
      </c>
      <c r="S50" s="41">
        <f t="shared" si="10"/>
        <v>3.9524999999999998E-2</v>
      </c>
      <c r="T50" s="41"/>
      <c r="U50" s="41">
        <f t="shared" si="11"/>
        <v>3.6276789999999996E-2</v>
      </c>
      <c r="V50" s="41">
        <f t="shared" si="12"/>
        <v>0.83545447369999992</v>
      </c>
      <c r="W50" s="42">
        <v>3.5770000000000003E-2</v>
      </c>
      <c r="X50" s="42">
        <f t="shared" si="13"/>
        <v>3.5095000000000001E-2</v>
      </c>
      <c r="Y50" s="42"/>
      <c r="Z50" s="42">
        <f t="shared" si="14"/>
        <v>3.382479E-2</v>
      </c>
      <c r="AA50" s="42">
        <f t="shared" si="15"/>
        <v>0.7789849137</v>
      </c>
      <c r="AB50" s="25">
        <v>1.2099999999999999E-3</v>
      </c>
      <c r="AC50" s="25">
        <f t="shared" si="0"/>
        <v>6.7499999999999993E-4</v>
      </c>
    </row>
    <row r="51" spans="1:29" s="15" customFormat="1">
      <c r="A51" s="18">
        <v>299</v>
      </c>
      <c r="B51" s="25">
        <v>8.0000000000000007E-5</v>
      </c>
      <c r="C51" s="38">
        <v>2.8000000000000001E-2</v>
      </c>
      <c r="D51" s="38">
        <f t="shared" si="1"/>
        <v>2.7335000000000002E-2</v>
      </c>
      <c r="E51" s="38"/>
      <c r="F51" s="38">
        <f t="shared" si="2"/>
        <v>2.3037790000000002E-2</v>
      </c>
      <c r="G51" s="38">
        <f t="shared" si="3"/>
        <v>0.53056030370000007</v>
      </c>
      <c r="H51" s="39">
        <v>3.2300000000000002E-2</v>
      </c>
      <c r="I51" s="39">
        <f t="shared" si="4"/>
        <v>3.1635000000000003E-2</v>
      </c>
      <c r="J51" s="39"/>
      <c r="K51" s="39">
        <f t="shared" si="5"/>
        <v>2.8771790000000002E-2</v>
      </c>
      <c r="L51" s="39">
        <f t="shared" si="6"/>
        <v>0.66261432370000006</v>
      </c>
      <c r="M51" s="40">
        <v>3.15E-2</v>
      </c>
      <c r="N51" s="40">
        <f t="shared" si="7"/>
        <v>3.0835000000000001E-2</v>
      </c>
      <c r="O51" s="40"/>
      <c r="P51" s="40">
        <f t="shared" si="8"/>
        <v>2.7261790000000001E-2</v>
      </c>
      <c r="Q51" s="40">
        <f t="shared" si="9"/>
        <v>0.62783902370000011</v>
      </c>
      <c r="R51" s="41">
        <v>4.0099999999999997E-2</v>
      </c>
      <c r="S51" s="41">
        <f t="shared" si="10"/>
        <v>3.9434999999999998E-2</v>
      </c>
      <c r="T51" s="41"/>
      <c r="U51" s="41">
        <f t="shared" si="11"/>
        <v>3.6186789999999996E-2</v>
      </c>
      <c r="V51" s="41">
        <f t="shared" si="12"/>
        <v>0.83338177369999999</v>
      </c>
      <c r="W51" s="42">
        <v>3.5610000000000003E-2</v>
      </c>
      <c r="X51" s="42">
        <f t="shared" si="13"/>
        <v>3.4945000000000004E-2</v>
      </c>
      <c r="Y51" s="42"/>
      <c r="Z51" s="42">
        <f t="shared" si="14"/>
        <v>3.3674790000000003E-2</v>
      </c>
      <c r="AA51" s="42">
        <f t="shared" si="15"/>
        <v>0.77553041370000009</v>
      </c>
      <c r="AB51" s="25">
        <v>1.25E-3</v>
      </c>
      <c r="AC51" s="25">
        <f t="shared" si="0"/>
        <v>6.6500000000000001E-4</v>
      </c>
    </row>
    <row r="52" spans="1:29" s="15" customFormat="1">
      <c r="A52" s="18">
        <v>300</v>
      </c>
      <c r="B52" s="25">
        <v>8.0000000000000007E-5</v>
      </c>
      <c r="C52" s="38">
        <v>2.7099999999999999E-2</v>
      </c>
      <c r="D52" s="38">
        <f t="shared" si="1"/>
        <v>2.6464999999999999E-2</v>
      </c>
      <c r="E52" s="38"/>
      <c r="F52" s="38">
        <f t="shared" si="2"/>
        <v>2.216779E-2</v>
      </c>
      <c r="G52" s="38">
        <f t="shared" si="3"/>
        <v>0.51052420370000007</v>
      </c>
      <c r="H52" s="39">
        <v>3.1699999999999999E-2</v>
      </c>
      <c r="I52" s="39">
        <f t="shared" si="4"/>
        <v>3.1064999999999999E-2</v>
      </c>
      <c r="J52" s="39"/>
      <c r="K52" s="39">
        <f t="shared" si="5"/>
        <v>2.8201789999999997E-2</v>
      </c>
      <c r="L52" s="39">
        <f t="shared" si="6"/>
        <v>0.6494872237</v>
      </c>
      <c r="M52" s="40">
        <v>3.1099999999999999E-2</v>
      </c>
      <c r="N52" s="40">
        <f t="shared" si="7"/>
        <v>3.0464999999999999E-2</v>
      </c>
      <c r="O52" s="40"/>
      <c r="P52" s="40">
        <f t="shared" si="8"/>
        <v>2.6891789999999999E-2</v>
      </c>
      <c r="Q52" s="40">
        <f t="shared" si="9"/>
        <v>0.61931792370000005</v>
      </c>
      <c r="R52" s="41">
        <v>4.0070000000000001E-2</v>
      </c>
      <c r="S52" s="41">
        <f t="shared" si="10"/>
        <v>3.9435000000000005E-2</v>
      </c>
      <c r="T52" s="41"/>
      <c r="U52" s="41">
        <f t="shared" si="11"/>
        <v>3.6186790000000003E-2</v>
      </c>
      <c r="V52" s="41">
        <f t="shared" si="12"/>
        <v>0.83338177370000011</v>
      </c>
      <c r="W52" s="42">
        <v>3.5549999999999998E-2</v>
      </c>
      <c r="X52" s="42">
        <f t="shared" si="13"/>
        <v>3.4915000000000002E-2</v>
      </c>
      <c r="Y52" s="42"/>
      <c r="Z52" s="42">
        <f t="shared" si="14"/>
        <v>3.3644790000000001E-2</v>
      </c>
      <c r="AA52" s="42">
        <f t="shared" si="15"/>
        <v>0.77483951370000004</v>
      </c>
      <c r="AB52" s="25">
        <v>1.1900000000000001E-3</v>
      </c>
      <c r="AC52" s="25">
        <f t="shared" si="0"/>
        <v>6.3500000000000004E-4</v>
      </c>
    </row>
    <row r="53" spans="1:29" s="15" customFormat="1">
      <c r="A53" s="18">
        <v>301</v>
      </c>
      <c r="B53" s="25">
        <v>1.2E-4</v>
      </c>
      <c r="C53" s="38">
        <v>0.05</v>
      </c>
      <c r="D53" s="38">
        <f t="shared" si="1"/>
        <v>4.9305000000000002E-2</v>
      </c>
      <c r="E53" s="38"/>
      <c r="F53" s="38">
        <f t="shared" si="2"/>
        <v>4.5007789999999999E-2</v>
      </c>
      <c r="G53" s="38">
        <f t="shared" si="3"/>
        <v>1.0365294037000001</v>
      </c>
      <c r="H53" s="39">
        <v>3.1099999999999999E-2</v>
      </c>
      <c r="I53" s="39">
        <f t="shared" si="4"/>
        <v>3.0404999999999998E-2</v>
      </c>
      <c r="J53" s="39"/>
      <c r="K53" s="39">
        <f t="shared" si="5"/>
        <v>2.7541789999999997E-2</v>
      </c>
      <c r="L53" s="39">
        <f t="shared" si="6"/>
        <v>0.63428742369999991</v>
      </c>
      <c r="M53" s="40">
        <v>3.0300000000000001E-2</v>
      </c>
      <c r="N53" s="40">
        <f t="shared" si="7"/>
        <v>2.9604999999999999E-2</v>
      </c>
      <c r="O53" s="40"/>
      <c r="P53" s="40">
        <f t="shared" si="8"/>
        <v>2.6031789999999999E-2</v>
      </c>
      <c r="Q53" s="40">
        <f t="shared" si="9"/>
        <v>0.59951212369999995</v>
      </c>
      <c r="R53" s="41">
        <v>3.977E-2</v>
      </c>
      <c r="S53" s="41">
        <f t="shared" si="10"/>
        <v>3.9074999999999999E-2</v>
      </c>
      <c r="T53" s="41"/>
      <c r="U53" s="41">
        <f t="shared" si="11"/>
        <v>3.5826789999999997E-2</v>
      </c>
      <c r="V53" s="41">
        <f t="shared" si="12"/>
        <v>0.82509097369999995</v>
      </c>
      <c r="W53" s="42">
        <v>3.4439999999999998E-2</v>
      </c>
      <c r="X53" s="42">
        <f t="shared" si="13"/>
        <v>3.3744999999999997E-2</v>
      </c>
      <c r="Y53" s="42"/>
      <c r="Z53" s="42">
        <f t="shared" si="14"/>
        <v>3.2474789999999996E-2</v>
      </c>
      <c r="AA53" s="42">
        <f t="shared" si="15"/>
        <v>0.74789441369999998</v>
      </c>
      <c r="AB53" s="25">
        <v>1.2700000000000001E-3</v>
      </c>
      <c r="AC53" s="25">
        <f t="shared" si="0"/>
        <v>6.9500000000000009E-4</v>
      </c>
    </row>
    <row r="54" spans="1:29" s="15" customFormat="1">
      <c r="A54" s="18">
        <v>302</v>
      </c>
      <c r="B54" s="25">
        <v>9.0000000000000006E-5</v>
      </c>
      <c r="C54" s="38">
        <v>2.64E-2</v>
      </c>
      <c r="D54" s="38">
        <f t="shared" si="1"/>
        <v>2.5725000000000001E-2</v>
      </c>
      <c r="E54" s="38"/>
      <c r="F54" s="38">
        <f t="shared" si="2"/>
        <v>2.1427790000000002E-2</v>
      </c>
      <c r="G54" s="38">
        <f t="shared" si="3"/>
        <v>0.49348200370000006</v>
      </c>
      <c r="H54" s="39">
        <v>3.0499999999999999E-2</v>
      </c>
      <c r="I54" s="39">
        <f t="shared" si="4"/>
        <v>2.9825000000000001E-2</v>
      </c>
      <c r="J54" s="39"/>
      <c r="K54" s="39">
        <f t="shared" si="5"/>
        <v>2.6961789999999999E-2</v>
      </c>
      <c r="L54" s="39">
        <f t="shared" si="6"/>
        <v>0.62093002370000006</v>
      </c>
      <c r="M54" s="40">
        <v>2.98E-2</v>
      </c>
      <c r="N54" s="40">
        <f t="shared" si="7"/>
        <v>2.9125000000000002E-2</v>
      </c>
      <c r="O54" s="40"/>
      <c r="P54" s="40">
        <f t="shared" si="8"/>
        <v>2.5551790000000001E-2</v>
      </c>
      <c r="Q54" s="40">
        <f t="shared" si="9"/>
        <v>0.58845772370000005</v>
      </c>
      <c r="R54" s="41">
        <v>3.9719999999999998E-2</v>
      </c>
      <c r="S54" s="41">
        <f t="shared" si="10"/>
        <v>3.9044999999999996E-2</v>
      </c>
      <c r="T54" s="41"/>
      <c r="U54" s="41">
        <f t="shared" si="11"/>
        <v>3.5796789999999995E-2</v>
      </c>
      <c r="V54" s="41">
        <f t="shared" si="12"/>
        <v>0.8244000736999999</v>
      </c>
      <c r="W54" s="42">
        <v>3.4439999999999998E-2</v>
      </c>
      <c r="X54" s="42">
        <f t="shared" si="13"/>
        <v>3.3764999999999996E-2</v>
      </c>
      <c r="Y54" s="42"/>
      <c r="Z54" s="42">
        <f t="shared" si="14"/>
        <v>3.2494789999999996E-2</v>
      </c>
      <c r="AA54" s="42">
        <f t="shared" si="15"/>
        <v>0.7483550136999999</v>
      </c>
      <c r="AB54" s="25">
        <v>1.2600000000000001E-3</v>
      </c>
      <c r="AC54" s="25">
        <f t="shared" si="0"/>
        <v>6.7500000000000004E-4</v>
      </c>
    </row>
    <row r="55" spans="1:29" s="15" customFormat="1">
      <c r="A55" s="18">
        <v>303</v>
      </c>
      <c r="B55" s="25">
        <v>1E-4</v>
      </c>
      <c r="C55" s="38">
        <v>2.52E-2</v>
      </c>
      <c r="D55" s="38">
        <f t="shared" si="1"/>
        <v>2.4475E-2</v>
      </c>
      <c r="E55" s="38"/>
      <c r="F55" s="38">
        <f t="shared" si="2"/>
        <v>2.0177790000000001E-2</v>
      </c>
      <c r="G55" s="38">
        <f t="shared" si="3"/>
        <v>0.46469450370000004</v>
      </c>
      <c r="H55" s="39">
        <v>2.9899999999999999E-2</v>
      </c>
      <c r="I55" s="39">
        <f t="shared" si="4"/>
        <v>2.9175E-2</v>
      </c>
      <c r="J55" s="39"/>
      <c r="K55" s="39">
        <f t="shared" si="5"/>
        <v>2.6311789999999998E-2</v>
      </c>
      <c r="L55" s="39">
        <f t="shared" si="6"/>
        <v>0.60596052369999998</v>
      </c>
      <c r="M55" s="40">
        <v>2.7E-2</v>
      </c>
      <c r="N55" s="40">
        <f t="shared" si="7"/>
        <v>2.6275E-2</v>
      </c>
      <c r="O55" s="40"/>
      <c r="P55" s="40">
        <f t="shared" si="8"/>
        <v>2.2701789999999999E-2</v>
      </c>
      <c r="Q55" s="40">
        <f t="shared" si="9"/>
        <v>0.52282222369999998</v>
      </c>
      <c r="R55" s="41">
        <v>3.9149999999999997E-2</v>
      </c>
      <c r="S55" s="41">
        <f t="shared" si="10"/>
        <v>3.8424999999999994E-2</v>
      </c>
      <c r="T55" s="41"/>
      <c r="U55" s="41">
        <f t="shared" si="11"/>
        <v>3.5176789999999993E-2</v>
      </c>
      <c r="V55" s="41">
        <f t="shared" si="12"/>
        <v>0.81012147369999987</v>
      </c>
      <c r="W55" s="42">
        <v>3.4439999999999998E-2</v>
      </c>
      <c r="X55" s="42">
        <f t="shared" si="13"/>
        <v>3.3714999999999995E-2</v>
      </c>
      <c r="Y55" s="42"/>
      <c r="Z55" s="42">
        <f t="shared" si="14"/>
        <v>3.2444789999999994E-2</v>
      </c>
      <c r="AA55" s="42">
        <f t="shared" si="15"/>
        <v>0.74720351369999993</v>
      </c>
      <c r="AB55" s="25">
        <v>1.3500000000000001E-3</v>
      </c>
      <c r="AC55" s="25">
        <f t="shared" si="0"/>
        <v>7.2500000000000006E-4</v>
      </c>
    </row>
    <row r="56" spans="1:29" s="15" customFormat="1">
      <c r="A56" s="18">
        <v>304</v>
      </c>
      <c r="B56" s="25">
        <v>6.8999999999999997E-5</v>
      </c>
      <c r="C56" s="38">
        <v>2.5399999999999999E-2</v>
      </c>
      <c r="D56" s="38">
        <f t="shared" si="1"/>
        <v>2.4705499999999998E-2</v>
      </c>
      <c r="E56" s="38"/>
      <c r="F56" s="38">
        <f t="shared" si="2"/>
        <v>2.0408289999999999E-2</v>
      </c>
      <c r="G56" s="38">
        <f t="shared" si="3"/>
        <v>0.47000291869999999</v>
      </c>
      <c r="H56" s="39">
        <v>2.92E-2</v>
      </c>
      <c r="I56" s="39">
        <f t="shared" si="4"/>
        <v>2.85055E-2</v>
      </c>
      <c r="J56" s="39"/>
      <c r="K56" s="39">
        <f t="shared" si="5"/>
        <v>2.5642289999999998E-2</v>
      </c>
      <c r="L56" s="39">
        <f t="shared" si="6"/>
        <v>0.59054193869999994</v>
      </c>
      <c r="M56" s="40">
        <v>2.87E-2</v>
      </c>
      <c r="N56" s="40">
        <f t="shared" si="7"/>
        <v>2.8005499999999999E-2</v>
      </c>
      <c r="O56" s="40"/>
      <c r="P56" s="40">
        <f t="shared" si="8"/>
        <v>2.4432289999999999E-2</v>
      </c>
      <c r="Q56" s="40">
        <f t="shared" si="9"/>
        <v>0.56267563870000004</v>
      </c>
      <c r="R56" s="41">
        <v>3.9079999999999997E-2</v>
      </c>
      <c r="S56" s="41">
        <f t="shared" si="10"/>
        <v>3.8385499999999996E-2</v>
      </c>
      <c r="T56" s="41"/>
      <c r="U56" s="41">
        <f t="shared" si="11"/>
        <v>3.5137289999999995E-2</v>
      </c>
      <c r="V56" s="41">
        <f t="shared" si="12"/>
        <v>0.80921178869999988</v>
      </c>
      <c r="W56" s="42">
        <v>3.2099999999999997E-2</v>
      </c>
      <c r="X56" s="42">
        <f t="shared" si="13"/>
        <v>3.1405499999999996E-2</v>
      </c>
      <c r="Y56" s="42"/>
      <c r="Z56" s="42">
        <f t="shared" si="14"/>
        <v>3.0135289999999995E-2</v>
      </c>
      <c r="AA56" s="42">
        <f t="shared" si="15"/>
        <v>0.69401572869999995</v>
      </c>
      <c r="AB56" s="25">
        <v>1.32E-3</v>
      </c>
      <c r="AC56" s="25">
        <f t="shared" si="0"/>
        <v>6.9450000000000002E-4</v>
      </c>
    </row>
    <row r="57" spans="1:29" s="15" customFormat="1">
      <c r="A57" s="18">
        <v>305</v>
      </c>
      <c r="B57" s="25">
        <v>9.0000000000000006E-5</v>
      </c>
      <c r="C57" s="38">
        <v>2.4899999999999999E-2</v>
      </c>
      <c r="D57" s="38">
        <f t="shared" si="1"/>
        <v>2.4145E-2</v>
      </c>
      <c r="E57" s="38"/>
      <c r="F57" s="38">
        <f t="shared" si="2"/>
        <v>1.9847790000000001E-2</v>
      </c>
      <c r="G57" s="38">
        <f t="shared" si="3"/>
        <v>0.45709460370000005</v>
      </c>
      <c r="H57" s="39">
        <v>2.8500000000000001E-2</v>
      </c>
      <c r="I57" s="39">
        <f t="shared" si="4"/>
        <v>2.7745000000000002E-2</v>
      </c>
      <c r="J57" s="39"/>
      <c r="K57" s="39">
        <f t="shared" si="5"/>
        <v>2.4881790000000001E-2</v>
      </c>
      <c r="L57" s="39">
        <f t="shared" si="6"/>
        <v>0.57302762370000004</v>
      </c>
      <c r="M57" s="40">
        <v>2.8000000000000001E-2</v>
      </c>
      <c r="N57" s="40">
        <f t="shared" si="7"/>
        <v>2.7245000000000002E-2</v>
      </c>
      <c r="O57" s="40"/>
      <c r="P57" s="40">
        <f t="shared" si="8"/>
        <v>2.3671790000000002E-2</v>
      </c>
      <c r="Q57" s="40">
        <f t="shared" si="9"/>
        <v>0.54516132370000003</v>
      </c>
      <c r="R57" s="41">
        <v>3.8789999999999998E-2</v>
      </c>
      <c r="S57" s="41">
        <f t="shared" si="10"/>
        <v>3.8034999999999999E-2</v>
      </c>
      <c r="T57" s="41"/>
      <c r="U57" s="41">
        <f t="shared" si="11"/>
        <v>3.4786789999999998E-2</v>
      </c>
      <c r="V57" s="41">
        <f t="shared" si="12"/>
        <v>0.8011397737</v>
      </c>
      <c r="W57" s="42">
        <v>3.1099999999999999E-2</v>
      </c>
      <c r="X57" s="42">
        <f t="shared" si="13"/>
        <v>3.0345E-2</v>
      </c>
      <c r="Y57" s="42"/>
      <c r="Z57" s="42">
        <f t="shared" si="14"/>
        <v>2.907479E-2</v>
      </c>
      <c r="AA57" s="42">
        <f t="shared" si="15"/>
        <v>0.6695924137</v>
      </c>
      <c r="AB57" s="25">
        <v>1.42E-3</v>
      </c>
      <c r="AC57" s="25">
        <f t="shared" si="0"/>
        <v>7.5500000000000003E-4</v>
      </c>
    </row>
    <row r="58" spans="1:29" s="15" customFormat="1">
      <c r="A58" s="18">
        <v>306</v>
      </c>
      <c r="B58" s="25">
        <v>1.1E-4</v>
      </c>
      <c r="C58" s="38">
        <v>2.4500000000000001E-2</v>
      </c>
      <c r="D58" s="38">
        <f t="shared" si="1"/>
        <v>2.3705E-2</v>
      </c>
      <c r="E58" s="38"/>
      <c r="F58" s="38">
        <f t="shared" si="2"/>
        <v>1.9407790000000001E-2</v>
      </c>
      <c r="G58" s="38">
        <f t="shared" si="3"/>
        <v>0.44696140370000004</v>
      </c>
      <c r="H58" s="39">
        <v>2.81E-2</v>
      </c>
      <c r="I58" s="39">
        <f t="shared" si="4"/>
        <v>2.7304999999999999E-2</v>
      </c>
      <c r="J58" s="39"/>
      <c r="K58" s="39">
        <f t="shared" si="5"/>
        <v>2.4441789999999998E-2</v>
      </c>
      <c r="L58" s="39">
        <f t="shared" si="6"/>
        <v>0.56289442369999998</v>
      </c>
      <c r="M58" s="40">
        <v>2.76E-2</v>
      </c>
      <c r="N58" s="40">
        <f t="shared" si="7"/>
        <v>2.6804999999999999E-2</v>
      </c>
      <c r="O58" s="40"/>
      <c r="P58" s="40">
        <f t="shared" si="8"/>
        <v>2.3231789999999999E-2</v>
      </c>
      <c r="Q58" s="40">
        <f t="shared" si="9"/>
        <v>0.53502812369999997</v>
      </c>
      <c r="R58" s="41">
        <v>3.8679999999999999E-2</v>
      </c>
      <c r="S58" s="41">
        <f t="shared" si="10"/>
        <v>3.7885000000000002E-2</v>
      </c>
      <c r="T58" s="41"/>
      <c r="U58" s="41">
        <f t="shared" si="11"/>
        <v>3.4636790000000001E-2</v>
      </c>
      <c r="V58" s="41">
        <f t="shared" si="12"/>
        <v>0.79768527370000009</v>
      </c>
      <c r="W58" s="42">
        <v>2.9159999999999998E-2</v>
      </c>
      <c r="X58" s="42">
        <f t="shared" si="13"/>
        <v>2.8364999999999998E-2</v>
      </c>
      <c r="Y58" s="42"/>
      <c r="Z58" s="42">
        <f t="shared" si="14"/>
        <v>2.7094789999999997E-2</v>
      </c>
      <c r="AA58" s="42">
        <f t="shared" si="15"/>
        <v>0.62399301369999993</v>
      </c>
      <c r="AB58" s="25">
        <v>1.48E-3</v>
      </c>
      <c r="AC58" s="25">
        <f t="shared" si="0"/>
        <v>7.9500000000000003E-4</v>
      </c>
    </row>
    <row r="59" spans="1:29" s="15" customFormat="1">
      <c r="A59" s="18">
        <v>307</v>
      </c>
      <c r="B59" s="25">
        <v>1.1E-4</v>
      </c>
      <c r="C59" s="38">
        <v>2.41E-2</v>
      </c>
      <c r="D59" s="38">
        <f t="shared" si="1"/>
        <v>2.332E-2</v>
      </c>
      <c r="E59" s="38"/>
      <c r="F59" s="38">
        <f t="shared" si="2"/>
        <v>1.9022790000000001E-2</v>
      </c>
      <c r="G59" s="38">
        <f t="shared" si="3"/>
        <v>0.43809485370000006</v>
      </c>
      <c r="H59" s="39">
        <v>2.7799999999999998E-2</v>
      </c>
      <c r="I59" s="39">
        <f t="shared" si="4"/>
        <v>2.7019999999999999E-2</v>
      </c>
      <c r="J59" s="39"/>
      <c r="K59" s="39">
        <f t="shared" si="5"/>
        <v>2.4156789999999997E-2</v>
      </c>
      <c r="L59" s="39">
        <f t="shared" si="6"/>
        <v>0.55633087370000001</v>
      </c>
      <c r="M59" s="40">
        <v>2.7E-2</v>
      </c>
      <c r="N59" s="40">
        <f t="shared" si="7"/>
        <v>2.622E-2</v>
      </c>
      <c r="O59" s="40"/>
      <c r="P59" s="40">
        <f t="shared" si="8"/>
        <v>2.264679E-2</v>
      </c>
      <c r="Q59" s="40">
        <f t="shared" si="9"/>
        <v>0.52155557370000005</v>
      </c>
      <c r="R59" s="41">
        <v>3.8390000000000001E-2</v>
      </c>
      <c r="S59" s="41">
        <f t="shared" si="10"/>
        <v>3.7609999999999998E-2</v>
      </c>
      <c r="T59" s="41"/>
      <c r="U59" s="41">
        <f t="shared" si="11"/>
        <v>3.4361789999999996E-2</v>
      </c>
      <c r="V59" s="41">
        <f t="shared" si="12"/>
        <v>0.79135202369999991</v>
      </c>
      <c r="W59" s="42">
        <v>2.843E-2</v>
      </c>
      <c r="X59" s="42">
        <f t="shared" si="13"/>
        <v>2.7650000000000001E-2</v>
      </c>
      <c r="Y59" s="42"/>
      <c r="Z59" s="42">
        <f t="shared" si="14"/>
        <v>2.637979E-2</v>
      </c>
      <c r="AA59" s="42">
        <f t="shared" si="15"/>
        <v>0.60752656370000002</v>
      </c>
      <c r="AB59" s="25">
        <v>1.4499999999999999E-3</v>
      </c>
      <c r="AC59" s="25">
        <f t="shared" si="0"/>
        <v>7.7999999999999999E-4</v>
      </c>
    </row>
    <row r="60" spans="1:29" s="15" customFormat="1">
      <c r="A60" s="18">
        <v>308</v>
      </c>
      <c r="B60" s="25">
        <v>1.8000000000000001E-4</v>
      </c>
      <c r="C60" s="38">
        <v>2.3800000000000002E-2</v>
      </c>
      <c r="D60" s="38">
        <f t="shared" si="1"/>
        <v>2.2965000000000003E-2</v>
      </c>
      <c r="E60" s="38"/>
      <c r="F60" s="38">
        <f t="shared" si="2"/>
        <v>1.8667790000000004E-2</v>
      </c>
      <c r="G60" s="38">
        <f t="shared" si="3"/>
        <v>0.42991920370000009</v>
      </c>
      <c r="H60" s="39">
        <v>2.7400000000000001E-2</v>
      </c>
      <c r="I60" s="39">
        <f t="shared" si="4"/>
        <v>2.6565000000000002E-2</v>
      </c>
      <c r="J60" s="39"/>
      <c r="K60" s="39">
        <f t="shared" si="5"/>
        <v>2.370179E-2</v>
      </c>
      <c r="L60" s="39">
        <f t="shared" si="6"/>
        <v>0.54585222370000008</v>
      </c>
      <c r="M60" s="40">
        <v>2.6700000000000002E-2</v>
      </c>
      <c r="N60" s="40">
        <f t="shared" si="7"/>
        <v>2.5865000000000003E-2</v>
      </c>
      <c r="O60" s="40"/>
      <c r="P60" s="40">
        <f t="shared" si="8"/>
        <v>2.2291790000000002E-2</v>
      </c>
      <c r="Q60" s="40">
        <f t="shared" si="9"/>
        <v>0.51337992370000007</v>
      </c>
      <c r="R60" s="41">
        <v>3.8219999999999997E-2</v>
      </c>
      <c r="S60" s="41">
        <f t="shared" si="10"/>
        <v>3.7384999999999995E-2</v>
      </c>
      <c r="T60" s="41"/>
      <c r="U60" s="41">
        <f t="shared" si="11"/>
        <v>3.4136789999999993E-2</v>
      </c>
      <c r="V60" s="41">
        <f t="shared" si="12"/>
        <v>0.78617027369999992</v>
      </c>
      <c r="W60" s="42">
        <v>2.8410000000000001E-2</v>
      </c>
      <c r="X60" s="42">
        <f t="shared" si="13"/>
        <v>2.7575000000000002E-2</v>
      </c>
      <c r="Y60" s="42"/>
      <c r="Z60" s="42">
        <f t="shared" si="14"/>
        <v>2.6304790000000002E-2</v>
      </c>
      <c r="AA60" s="42">
        <f t="shared" si="15"/>
        <v>0.60579931370000006</v>
      </c>
      <c r="AB60" s="25">
        <v>1.49E-3</v>
      </c>
      <c r="AC60" s="25">
        <f t="shared" si="0"/>
        <v>8.3500000000000002E-4</v>
      </c>
    </row>
    <row r="61" spans="1:29" s="15" customFormat="1">
      <c r="A61" s="18">
        <v>309</v>
      </c>
      <c r="B61" s="25">
        <v>1.2E-4</v>
      </c>
      <c r="C61" s="38">
        <v>2.3099999999999999E-2</v>
      </c>
      <c r="D61" s="38">
        <f t="shared" si="1"/>
        <v>2.231E-2</v>
      </c>
      <c r="E61" s="38"/>
      <c r="F61" s="38">
        <f t="shared" si="2"/>
        <v>1.8012790000000001E-2</v>
      </c>
      <c r="G61" s="38">
        <f t="shared" si="3"/>
        <v>0.41483455370000005</v>
      </c>
      <c r="H61" s="39">
        <v>2.7E-2</v>
      </c>
      <c r="I61" s="39">
        <f t="shared" si="4"/>
        <v>2.6210000000000001E-2</v>
      </c>
      <c r="J61" s="39"/>
      <c r="K61" s="39">
        <f t="shared" si="5"/>
        <v>2.3346789999999999E-2</v>
      </c>
      <c r="L61" s="39">
        <f t="shared" si="6"/>
        <v>0.53767657369999999</v>
      </c>
      <c r="M61" s="40">
        <v>2.6100000000000002E-2</v>
      </c>
      <c r="N61" s="40">
        <f t="shared" si="7"/>
        <v>2.5310000000000003E-2</v>
      </c>
      <c r="O61" s="40"/>
      <c r="P61" s="40">
        <f t="shared" si="8"/>
        <v>2.1736790000000002E-2</v>
      </c>
      <c r="Q61" s="40">
        <f t="shared" si="9"/>
        <v>0.5005982737000001</v>
      </c>
      <c r="R61" s="41">
        <v>3.8199999999999998E-2</v>
      </c>
      <c r="S61" s="41">
        <f t="shared" si="10"/>
        <v>3.7409999999999999E-2</v>
      </c>
      <c r="T61" s="41"/>
      <c r="U61" s="41">
        <f t="shared" si="11"/>
        <v>3.4161789999999997E-2</v>
      </c>
      <c r="V61" s="41">
        <f t="shared" si="12"/>
        <v>0.78674602370000002</v>
      </c>
      <c r="W61" s="42">
        <v>2.7E-2</v>
      </c>
      <c r="X61" s="42">
        <f t="shared" si="13"/>
        <v>2.6210000000000001E-2</v>
      </c>
      <c r="Y61" s="42"/>
      <c r="Z61" s="42">
        <f t="shared" si="14"/>
        <v>2.493979E-2</v>
      </c>
      <c r="AA61" s="42">
        <f t="shared" si="15"/>
        <v>0.57436336370000007</v>
      </c>
      <c r="AB61" s="25">
        <v>1.4599999999999999E-3</v>
      </c>
      <c r="AC61" s="25">
        <f t="shared" si="0"/>
        <v>7.9000000000000001E-4</v>
      </c>
    </row>
    <row r="62" spans="1:29" s="15" customFormat="1">
      <c r="A62" s="18">
        <v>310</v>
      </c>
      <c r="B62" s="25">
        <v>1.6000000000000001E-4</v>
      </c>
      <c r="C62" s="38">
        <v>2.3E-2</v>
      </c>
      <c r="D62" s="38">
        <f t="shared" si="1"/>
        <v>2.2190000000000001E-2</v>
      </c>
      <c r="E62" s="38"/>
      <c r="F62" s="38">
        <f t="shared" si="2"/>
        <v>1.7892790000000002E-2</v>
      </c>
      <c r="G62" s="38">
        <f t="shared" si="3"/>
        <v>0.41207095370000008</v>
      </c>
      <c r="H62" s="39">
        <v>2.6800000000000001E-2</v>
      </c>
      <c r="I62" s="39">
        <f t="shared" si="4"/>
        <v>2.5989999999999999E-2</v>
      </c>
      <c r="J62" s="39"/>
      <c r="K62" s="39">
        <f t="shared" si="5"/>
        <v>2.3126789999999998E-2</v>
      </c>
      <c r="L62" s="39">
        <f t="shared" si="6"/>
        <v>0.53260997369999996</v>
      </c>
      <c r="M62" s="40">
        <v>2.58E-2</v>
      </c>
      <c r="N62" s="40">
        <f t="shared" si="7"/>
        <v>2.4989999999999998E-2</v>
      </c>
      <c r="O62" s="40"/>
      <c r="P62" s="40">
        <f t="shared" si="8"/>
        <v>2.1416789999999998E-2</v>
      </c>
      <c r="Q62" s="40">
        <f t="shared" si="9"/>
        <v>0.49322867369999995</v>
      </c>
      <c r="R62" s="41">
        <v>3.7220000000000003E-2</v>
      </c>
      <c r="S62" s="41">
        <f t="shared" si="10"/>
        <v>3.6410000000000005E-2</v>
      </c>
      <c r="T62" s="41"/>
      <c r="U62" s="41">
        <f t="shared" si="11"/>
        <v>3.3161790000000003E-2</v>
      </c>
      <c r="V62" s="41">
        <f t="shared" si="12"/>
        <v>0.76371602370000014</v>
      </c>
      <c r="W62" s="42">
        <v>2.6110000000000001E-2</v>
      </c>
      <c r="X62" s="42">
        <f t="shared" si="13"/>
        <v>2.5300000000000003E-2</v>
      </c>
      <c r="Y62" s="42"/>
      <c r="Z62" s="42">
        <f t="shared" si="14"/>
        <v>2.4029790000000002E-2</v>
      </c>
      <c r="AA62" s="42">
        <f t="shared" si="15"/>
        <v>0.55340606370000012</v>
      </c>
      <c r="AB62" s="25">
        <v>1.4599999999999999E-3</v>
      </c>
      <c r="AC62" s="25">
        <f t="shared" si="0"/>
        <v>8.0999999999999996E-4</v>
      </c>
    </row>
    <row r="63" spans="1:29" s="15" customFormat="1">
      <c r="A63" s="18">
        <v>311</v>
      </c>
      <c r="B63" s="25">
        <v>1.7000000000000001E-4</v>
      </c>
      <c r="C63" s="38">
        <v>2.2599999999999999E-2</v>
      </c>
      <c r="D63" s="38">
        <f t="shared" si="1"/>
        <v>2.1734999999999997E-2</v>
      </c>
      <c r="E63" s="38"/>
      <c r="F63" s="38">
        <f t="shared" si="2"/>
        <v>1.7437789999999998E-2</v>
      </c>
      <c r="G63" s="38">
        <f t="shared" si="3"/>
        <v>0.40159230369999999</v>
      </c>
      <c r="H63" s="39">
        <v>2.6100000000000002E-2</v>
      </c>
      <c r="I63" s="39">
        <f t="shared" si="4"/>
        <v>2.5235E-2</v>
      </c>
      <c r="J63" s="39"/>
      <c r="K63" s="39">
        <f t="shared" si="5"/>
        <v>2.2371789999999999E-2</v>
      </c>
      <c r="L63" s="39">
        <f t="shared" si="6"/>
        <v>0.51522232369999998</v>
      </c>
      <c r="M63" s="40">
        <v>2.53E-2</v>
      </c>
      <c r="N63" s="40">
        <f t="shared" si="7"/>
        <v>2.4434999999999998E-2</v>
      </c>
      <c r="O63" s="40"/>
      <c r="P63" s="40">
        <f t="shared" si="8"/>
        <v>2.0861789999999998E-2</v>
      </c>
      <c r="Q63" s="40">
        <f t="shared" si="9"/>
        <v>0.48044702369999998</v>
      </c>
      <c r="R63" s="41">
        <v>3.6209999999999999E-2</v>
      </c>
      <c r="S63" s="41">
        <f t="shared" si="10"/>
        <v>3.5345000000000001E-2</v>
      </c>
      <c r="T63" s="41"/>
      <c r="U63" s="41">
        <f t="shared" si="11"/>
        <v>3.209679E-2</v>
      </c>
      <c r="V63" s="41">
        <f t="shared" si="12"/>
        <v>0.73918907370000009</v>
      </c>
      <c r="W63" s="42">
        <v>2.606E-2</v>
      </c>
      <c r="X63" s="42">
        <f t="shared" si="13"/>
        <v>2.5194999999999999E-2</v>
      </c>
      <c r="Y63" s="42"/>
      <c r="Z63" s="42">
        <f t="shared" si="14"/>
        <v>2.3924789999999998E-2</v>
      </c>
      <c r="AA63" s="42">
        <f t="shared" si="15"/>
        <v>0.5509879137</v>
      </c>
      <c r="AB63" s="25">
        <v>1.56E-3</v>
      </c>
      <c r="AC63" s="25">
        <f t="shared" si="0"/>
        <v>8.6499999999999999E-4</v>
      </c>
    </row>
    <row r="64" spans="1:29" s="15" customFormat="1">
      <c r="A64" s="18">
        <v>312</v>
      </c>
      <c r="B64" s="25">
        <v>2.9E-4</v>
      </c>
      <c r="C64" s="38">
        <v>2.2499999999999999E-2</v>
      </c>
      <c r="D64" s="38">
        <f t="shared" si="1"/>
        <v>2.1589999999999998E-2</v>
      </c>
      <c r="E64" s="38"/>
      <c r="F64" s="38">
        <f t="shared" si="2"/>
        <v>1.7292789999999999E-2</v>
      </c>
      <c r="G64" s="38">
        <f t="shared" si="3"/>
        <v>0.39825295369999997</v>
      </c>
      <c r="H64" s="39">
        <v>2.58E-2</v>
      </c>
      <c r="I64" s="39">
        <f t="shared" si="4"/>
        <v>2.4889999999999999E-2</v>
      </c>
      <c r="J64" s="39"/>
      <c r="K64" s="39">
        <f t="shared" si="5"/>
        <v>2.2026789999999997E-2</v>
      </c>
      <c r="L64" s="39">
        <f t="shared" si="6"/>
        <v>0.50727697370000002</v>
      </c>
      <c r="M64" s="40">
        <v>2.41E-2</v>
      </c>
      <c r="N64" s="40">
        <f t="shared" si="7"/>
        <v>2.3189999999999999E-2</v>
      </c>
      <c r="O64" s="40"/>
      <c r="P64" s="40">
        <f t="shared" si="8"/>
        <v>1.9616789999999999E-2</v>
      </c>
      <c r="Q64" s="40">
        <f t="shared" si="9"/>
        <v>0.45177467369999996</v>
      </c>
      <c r="R64" s="41">
        <v>3.5529999999999999E-2</v>
      </c>
      <c r="S64" s="41">
        <f t="shared" si="10"/>
        <v>3.4619999999999998E-2</v>
      </c>
      <c r="T64" s="41"/>
      <c r="U64" s="41">
        <f t="shared" si="11"/>
        <v>3.1371789999999997E-2</v>
      </c>
      <c r="V64" s="41">
        <f t="shared" si="12"/>
        <v>0.72249232369999994</v>
      </c>
      <c r="W64" s="42">
        <v>2.606E-2</v>
      </c>
      <c r="X64" s="42">
        <f t="shared" si="13"/>
        <v>2.5149999999999999E-2</v>
      </c>
      <c r="Y64" s="42"/>
      <c r="Z64" s="42">
        <f t="shared" si="14"/>
        <v>2.3879789999999998E-2</v>
      </c>
      <c r="AA64" s="42">
        <f t="shared" si="15"/>
        <v>0.54995156369999998</v>
      </c>
      <c r="AB64" s="25">
        <v>1.5299999999999999E-3</v>
      </c>
      <c r="AC64" s="25">
        <f t="shared" si="0"/>
        <v>9.1E-4</v>
      </c>
    </row>
    <row r="65" spans="1:29" s="15" customFormat="1">
      <c r="A65" s="18">
        <v>313</v>
      </c>
      <c r="B65" s="25">
        <v>1.2999999999999999E-4</v>
      </c>
      <c r="C65" s="38">
        <v>2.1999999999999999E-2</v>
      </c>
      <c r="D65" s="38">
        <f t="shared" si="1"/>
        <v>2.1184999999999999E-2</v>
      </c>
      <c r="E65" s="38"/>
      <c r="F65" s="38">
        <f t="shared" si="2"/>
        <v>1.688779E-2</v>
      </c>
      <c r="G65" s="38">
        <f t="shared" si="3"/>
        <v>0.38892580370000002</v>
      </c>
      <c r="H65" s="39">
        <v>2.5100000000000001E-2</v>
      </c>
      <c r="I65" s="39">
        <f t="shared" si="4"/>
        <v>2.4285000000000001E-2</v>
      </c>
      <c r="J65" s="39"/>
      <c r="K65" s="39">
        <f t="shared" si="5"/>
        <v>2.142179E-2</v>
      </c>
      <c r="L65" s="39">
        <f t="shared" si="6"/>
        <v>0.49334382370000002</v>
      </c>
      <c r="M65" s="40">
        <v>2.4500000000000001E-2</v>
      </c>
      <c r="N65" s="40">
        <f t="shared" si="7"/>
        <v>2.3685000000000001E-2</v>
      </c>
      <c r="O65" s="40"/>
      <c r="P65" s="40">
        <f t="shared" si="8"/>
        <v>2.0111790000000001E-2</v>
      </c>
      <c r="Q65" s="40">
        <f t="shared" si="9"/>
        <v>0.46317452370000006</v>
      </c>
      <c r="R65" s="41">
        <v>3.5110000000000002E-2</v>
      </c>
      <c r="S65" s="41">
        <f t="shared" si="10"/>
        <v>3.4294999999999999E-2</v>
      </c>
      <c r="T65" s="41"/>
      <c r="U65" s="41">
        <f t="shared" si="11"/>
        <v>3.1046789999999998E-2</v>
      </c>
      <c r="V65" s="41">
        <f t="shared" si="12"/>
        <v>0.71500757370000001</v>
      </c>
      <c r="W65" s="42">
        <v>2.6040000000000001E-2</v>
      </c>
      <c r="X65" s="42">
        <f t="shared" si="13"/>
        <v>2.5225000000000001E-2</v>
      </c>
      <c r="Y65" s="42"/>
      <c r="Z65" s="42">
        <f t="shared" si="14"/>
        <v>2.395479E-2</v>
      </c>
      <c r="AA65" s="42">
        <f t="shared" si="15"/>
        <v>0.55167881370000005</v>
      </c>
      <c r="AB65" s="25">
        <v>1.5E-3</v>
      </c>
      <c r="AC65" s="25">
        <f t="shared" si="0"/>
        <v>8.1499999999999997E-4</v>
      </c>
    </row>
    <row r="66" spans="1:29" s="15" customFormat="1">
      <c r="A66" s="18">
        <v>314</v>
      </c>
      <c r="B66" s="25">
        <v>2.0000000000000001E-4</v>
      </c>
      <c r="C66" s="38">
        <v>2.1000000000000001E-2</v>
      </c>
      <c r="D66" s="38">
        <f t="shared" si="1"/>
        <v>2.0150000000000001E-2</v>
      </c>
      <c r="E66" s="38"/>
      <c r="F66" s="38">
        <f t="shared" si="2"/>
        <v>1.5852790000000002E-2</v>
      </c>
      <c r="G66" s="38">
        <f t="shared" si="3"/>
        <v>0.36508975370000007</v>
      </c>
      <c r="H66" s="39">
        <v>2.4899999999999999E-2</v>
      </c>
      <c r="I66" s="39">
        <f t="shared" si="4"/>
        <v>2.4049999999999998E-2</v>
      </c>
      <c r="J66" s="39"/>
      <c r="K66" s="39">
        <f t="shared" si="5"/>
        <v>2.1186789999999997E-2</v>
      </c>
      <c r="L66" s="39">
        <f t="shared" si="6"/>
        <v>0.48793177369999996</v>
      </c>
      <c r="M66" s="40">
        <v>2.4199999999999999E-2</v>
      </c>
      <c r="N66" s="40">
        <f t="shared" si="7"/>
        <v>2.3349999999999999E-2</v>
      </c>
      <c r="O66" s="40"/>
      <c r="P66" s="40">
        <f t="shared" si="8"/>
        <v>1.9776789999999999E-2</v>
      </c>
      <c r="Q66" s="40">
        <f t="shared" si="9"/>
        <v>0.45545947370000001</v>
      </c>
      <c r="R66" s="41">
        <v>3.4049999999999997E-2</v>
      </c>
      <c r="S66" s="41">
        <f t="shared" si="10"/>
        <v>3.3199999999999993E-2</v>
      </c>
      <c r="T66" s="41"/>
      <c r="U66" s="41">
        <f t="shared" si="11"/>
        <v>2.9951789999999992E-2</v>
      </c>
      <c r="V66" s="41">
        <f t="shared" si="12"/>
        <v>0.6897897236999998</v>
      </c>
      <c r="W66" s="42">
        <v>2.588E-2</v>
      </c>
      <c r="X66" s="42">
        <f t="shared" si="13"/>
        <v>2.503E-2</v>
      </c>
      <c r="Y66" s="42"/>
      <c r="Z66" s="42">
        <f t="shared" si="14"/>
        <v>2.3759789999999999E-2</v>
      </c>
      <c r="AA66" s="42">
        <f t="shared" si="15"/>
        <v>0.5471879637</v>
      </c>
      <c r="AB66" s="25">
        <v>1.5E-3</v>
      </c>
      <c r="AC66" s="25">
        <f t="shared" ref="AC66:AC129" si="16">(B66+AB66)/2</f>
        <v>8.5000000000000006E-4</v>
      </c>
    </row>
    <row r="67" spans="1:29" s="15" customFormat="1">
      <c r="A67" s="18">
        <v>315</v>
      </c>
      <c r="B67" s="25">
        <v>4.0000000000000003E-5</v>
      </c>
      <c r="C67" s="38">
        <v>2.1299999999999999E-2</v>
      </c>
      <c r="D67" s="38">
        <f t="shared" ref="D67:D130" si="17">C67-AC67</f>
        <v>2.0594999999999999E-2</v>
      </c>
      <c r="E67" s="38"/>
      <c r="F67" s="38">
        <f t="shared" ref="F67:F130" si="18">D67-0.00429721</f>
        <v>1.6297789999999999E-2</v>
      </c>
      <c r="G67" s="38">
        <f t="shared" ref="G67:G130" si="19">F67*23.03</f>
        <v>0.37533810369999998</v>
      </c>
      <c r="H67" s="39">
        <v>2.4500000000000001E-2</v>
      </c>
      <c r="I67" s="39">
        <f t="shared" ref="I67:I130" si="20">H67-AC67</f>
        <v>2.3795E-2</v>
      </c>
      <c r="J67" s="39"/>
      <c r="K67" s="39">
        <f t="shared" ref="K67:K130" si="21">I67-0.00286321</f>
        <v>2.0931789999999999E-2</v>
      </c>
      <c r="L67" s="39">
        <f t="shared" ref="L67:L130" si="22">K67*23.03</f>
        <v>0.48205912369999998</v>
      </c>
      <c r="M67" s="40">
        <v>2.3699999999999999E-2</v>
      </c>
      <c r="N67" s="40">
        <f t="shared" ref="N67:N130" si="23">M67-AC67</f>
        <v>2.2994999999999998E-2</v>
      </c>
      <c r="O67" s="40"/>
      <c r="P67" s="40">
        <f t="shared" ref="P67:P130" si="24">N67-0.00357321</f>
        <v>1.9421789999999998E-2</v>
      </c>
      <c r="Q67" s="40">
        <f t="shared" ref="Q67:Q130" si="25">P67*23.03</f>
        <v>0.44728382369999997</v>
      </c>
      <c r="R67" s="41">
        <v>3.3579999999999999E-2</v>
      </c>
      <c r="S67" s="41">
        <f t="shared" ref="S67:S130" si="26">R67-AC67</f>
        <v>3.2875000000000001E-2</v>
      </c>
      <c r="T67" s="41"/>
      <c r="U67" s="41">
        <f t="shared" ref="U67:U130" si="27">S67-0.00324821</f>
        <v>2.962679E-2</v>
      </c>
      <c r="V67" s="41">
        <f t="shared" ref="V67:V130" si="28">U67*23.03</f>
        <v>0.68230497369999998</v>
      </c>
      <c r="W67" s="42">
        <v>2.5870000000000001E-2</v>
      </c>
      <c r="X67" s="42">
        <f t="shared" ref="X67:X130" si="29">W67-AC67</f>
        <v>2.5165E-2</v>
      </c>
      <c r="Y67" s="42"/>
      <c r="Z67" s="42">
        <f t="shared" ref="Z67:Z130" si="30">X67-0.00127021</f>
        <v>2.3894789999999999E-2</v>
      </c>
      <c r="AA67" s="42">
        <f t="shared" ref="AA67:AA130" si="31">Z67*23.03</f>
        <v>0.55029701370000006</v>
      </c>
      <c r="AB67" s="25">
        <v>1.3699999999999999E-3</v>
      </c>
      <c r="AC67" s="25">
        <f t="shared" si="16"/>
        <v>7.0500000000000001E-4</v>
      </c>
    </row>
    <row r="68" spans="1:29" s="15" customFormat="1">
      <c r="A68" s="18">
        <v>316</v>
      </c>
      <c r="B68" s="25">
        <v>1.6000000000000001E-4</v>
      </c>
      <c r="C68" s="38">
        <v>2.1000000000000001E-2</v>
      </c>
      <c r="D68" s="38">
        <f t="shared" si="17"/>
        <v>2.0245000000000003E-2</v>
      </c>
      <c r="E68" s="38"/>
      <c r="F68" s="38">
        <f t="shared" si="18"/>
        <v>1.5947790000000003E-2</v>
      </c>
      <c r="G68" s="38">
        <f t="shared" si="19"/>
        <v>0.36727760370000012</v>
      </c>
      <c r="H68" s="39">
        <v>2.41E-2</v>
      </c>
      <c r="I68" s="39">
        <f t="shared" si="20"/>
        <v>2.3345000000000001E-2</v>
      </c>
      <c r="J68" s="39"/>
      <c r="K68" s="39">
        <f t="shared" si="21"/>
        <v>2.048179E-2</v>
      </c>
      <c r="L68" s="39">
        <f t="shared" si="22"/>
        <v>0.47169562370000001</v>
      </c>
      <c r="M68" s="40">
        <v>2.35E-2</v>
      </c>
      <c r="N68" s="40">
        <f t="shared" si="23"/>
        <v>2.2745000000000001E-2</v>
      </c>
      <c r="O68" s="40"/>
      <c r="P68" s="40">
        <f t="shared" si="24"/>
        <v>1.9171790000000001E-2</v>
      </c>
      <c r="Q68" s="40">
        <f t="shared" si="25"/>
        <v>0.44152632370000006</v>
      </c>
      <c r="R68" s="41">
        <v>3.3550000000000003E-2</v>
      </c>
      <c r="S68" s="41">
        <f t="shared" si="26"/>
        <v>3.2795000000000005E-2</v>
      </c>
      <c r="T68" s="41"/>
      <c r="U68" s="41">
        <f t="shared" si="27"/>
        <v>2.9546790000000003E-2</v>
      </c>
      <c r="V68" s="41">
        <f t="shared" si="28"/>
        <v>0.68046257370000007</v>
      </c>
      <c r="W68" s="42">
        <v>2.5860000000000001E-2</v>
      </c>
      <c r="X68" s="42">
        <f t="shared" si="29"/>
        <v>2.5105000000000002E-2</v>
      </c>
      <c r="Y68" s="42"/>
      <c r="Z68" s="42">
        <f t="shared" si="30"/>
        <v>2.3834790000000002E-2</v>
      </c>
      <c r="AA68" s="42">
        <f t="shared" si="31"/>
        <v>0.54891521370000007</v>
      </c>
      <c r="AB68" s="25">
        <v>1.3500000000000001E-3</v>
      </c>
      <c r="AC68" s="25">
        <f t="shared" si="16"/>
        <v>7.5500000000000003E-4</v>
      </c>
    </row>
    <row r="69" spans="1:29" s="15" customFormat="1">
      <c r="A69" s="18">
        <v>317</v>
      </c>
      <c r="B69" s="25">
        <v>1.2E-4</v>
      </c>
      <c r="C69" s="38">
        <v>2.0799999999999999E-2</v>
      </c>
      <c r="D69" s="38">
        <f t="shared" si="17"/>
        <v>2.0084999999999999E-2</v>
      </c>
      <c r="E69" s="38"/>
      <c r="F69" s="38">
        <f t="shared" si="18"/>
        <v>1.5787789999999999E-2</v>
      </c>
      <c r="G69" s="38">
        <f t="shared" si="19"/>
        <v>0.36359280370000002</v>
      </c>
      <c r="H69" s="39">
        <v>2.3900000000000001E-2</v>
      </c>
      <c r="I69" s="39">
        <f t="shared" si="20"/>
        <v>2.3185000000000001E-2</v>
      </c>
      <c r="J69" s="39"/>
      <c r="K69" s="39">
        <f t="shared" si="21"/>
        <v>2.0321789999999999E-2</v>
      </c>
      <c r="L69" s="39">
        <f t="shared" si="22"/>
        <v>0.46801082370000002</v>
      </c>
      <c r="M69" s="40">
        <v>2.3300000000000001E-2</v>
      </c>
      <c r="N69" s="40">
        <f t="shared" si="23"/>
        <v>2.2585000000000001E-2</v>
      </c>
      <c r="O69" s="40"/>
      <c r="P69" s="40">
        <f t="shared" si="24"/>
        <v>1.9011790000000001E-2</v>
      </c>
      <c r="Q69" s="40">
        <f t="shared" si="25"/>
        <v>0.43784152370000001</v>
      </c>
      <c r="R69" s="41">
        <v>3.245E-2</v>
      </c>
      <c r="S69" s="41">
        <f t="shared" si="26"/>
        <v>3.1734999999999999E-2</v>
      </c>
      <c r="T69" s="41"/>
      <c r="U69" s="41">
        <f t="shared" si="27"/>
        <v>2.8486789999999998E-2</v>
      </c>
      <c r="V69" s="41">
        <f t="shared" si="28"/>
        <v>0.65605077369999998</v>
      </c>
      <c r="W69" s="42">
        <v>2.5860000000000001E-2</v>
      </c>
      <c r="X69" s="42">
        <f t="shared" si="29"/>
        <v>2.5145000000000001E-2</v>
      </c>
      <c r="Y69" s="42"/>
      <c r="Z69" s="42">
        <f t="shared" si="30"/>
        <v>2.387479E-2</v>
      </c>
      <c r="AA69" s="42">
        <f t="shared" si="31"/>
        <v>0.54983641370000003</v>
      </c>
      <c r="AB69" s="25">
        <v>1.31E-3</v>
      </c>
      <c r="AC69" s="25">
        <f t="shared" si="16"/>
        <v>7.1500000000000003E-4</v>
      </c>
    </row>
    <row r="70" spans="1:29" s="15" customFormat="1">
      <c r="A70" s="18">
        <v>318</v>
      </c>
      <c r="B70" s="25">
        <v>1.2E-4</v>
      </c>
      <c r="C70" s="38">
        <v>2.06E-2</v>
      </c>
      <c r="D70" s="38">
        <f t="shared" si="17"/>
        <v>1.9945000000000001E-2</v>
      </c>
      <c r="E70" s="38"/>
      <c r="F70" s="38">
        <f t="shared" si="18"/>
        <v>1.5647790000000002E-2</v>
      </c>
      <c r="G70" s="38">
        <f t="shared" si="19"/>
        <v>0.36036860370000007</v>
      </c>
      <c r="H70" s="39">
        <v>2.3599999999999999E-2</v>
      </c>
      <c r="I70" s="39">
        <f t="shared" si="20"/>
        <v>2.2945E-2</v>
      </c>
      <c r="J70" s="39"/>
      <c r="K70" s="39">
        <f t="shared" si="21"/>
        <v>2.0081789999999999E-2</v>
      </c>
      <c r="L70" s="39">
        <f t="shared" si="22"/>
        <v>0.46248362370000001</v>
      </c>
      <c r="M70" s="40">
        <v>2.3300000000000001E-2</v>
      </c>
      <c r="N70" s="40">
        <f t="shared" si="23"/>
        <v>2.2645000000000002E-2</v>
      </c>
      <c r="O70" s="40"/>
      <c r="P70" s="40">
        <f t="shared" si="24"/>
        <v>1.9071790000000002E-2</v>
      </c>
      <c r="Q70" s="40">
        <f t="shared" si="25"/>
        <v>0.43922332370000006</v>
      </c>
      <c r="R70" s="41">
        <v>3.2399999999999998E-2</v>
      </c>
      <c r="S70" s="41">
        <f t="shared" si="26"/>
        <v>3.1744999999999995E-2</v>
      </c>
      <c r="T70" s="41"/>
      <c r="U70" s="41">
        <f t="shared" si="27"/>
        <v>2.8496789999999994E-2</v>
      </c>
      <c r="V70" s="41">
        <f t="shared" si="28"/>
        <v>0.65628107369999988</v>
      </c>
      <c r="W70" s="42">
        <v>2.5499999999999998E-2</v>
      </c>
      <c r="X70" s="42">
        <f t="shared" si="29"/>
        <v>2.4844999999999999E-2</v>
      </c>
      <c r="Y70" s="42"/>
      <c r="Z70" s="42">
        <f t="shared" si="30"/>
        <v>2.3574789999999998E-2</v>
      </c>
      <c r="AA70" s="42">
        <f t="shared" si="31"/>
        <v>0.54292741369999997</v>
      </c>
      <c r="AB70" s="25">
        <v>1.1900000000000001E-3</v>
      </c>
      <c r="AC70" s="25">
        <f t="shared" si="16"/>
        <v>6.5500000000000009E-4</v>
      </c>
    </row>
    <row r="71" spans="1:29" s="15" customFormat="1">
      <c r="A71" s="18">
        <v>319</v>
      </c>
      <c r="B71" s="25">
        <v>6.8999999999999997E-5</v>
      </c>
      <c r="C71" s="38">
        <v>2.0500000000000001E-2</v>
      </c>
      <c r="D71" s="38">
        <f t="shared" si="17"/>
        <v>1.9890500000000002E-2</v>
      </c>
      <c r="E71" s="38"/>
      <c r="F71" s="38">
        <f t="shared" si="18"/>
        <v>1.5593290000000003E-2</v>
      </c>
      <c r="G71" s="38">
        <f t="shared" si="19"/>
        <v>0.3591134687000001</v>
      </c>
      <c r="H71" s="39">
        <v>2.35E-2</v>
      </c>
      <c r="I71" s="39">
        <f t="shared" si="20"/>
        <v>2.2890500000000001E-2</v>
      </c>
      <c r="J71" s="39"/>
      <c r="K71" s="39">
        <f t="shared" si="21"/>
        <v>2.002729E-2</v>
      </c>
      <c r="L71" s="39">
        <f t="shared" si="22"/>
        <v>0.46122848869999999</v>
      </c>
      <c r="M71" s="40">
        <v>2.2599999999999999E-2</v>
      </c>
      <c r="N71" s="40">
        <f t="shared" si="23"/>
        <v>2.19905E-2</v>
      </c>
      <c r="O71" s="40"/>
      <c r="P71" s="40">
        <f t="shared" si="24"/>
        <v>1.8417289999999999E-2</v>
      </c>
      <c r="Q71" s="40">
        <f t="shared" si="25"/>
        <v>0.42415018869999999</v>
      </c>
      <c r="R71" s="41">
        <v>3.2399999999999998E-2</v>
      </c>
      <c r="S71" s="41">
        <f t="shared" si="26"/>
        <v>3.1790499999999999E-2</v>
      </c>
      <c r="T71" s="41"/>
      <c r="U71" s="41">
        <f t="shared" si="27"/>
        <v>2.8542289999999998E-2</v>
      </c>
      <c r="V71" s="41">
        <f t="shared" si="28"/>
        <v>0.65732893869999998</v>
      </c>
      <c r="W71" s="42">
        <v>2.5420000000000002E-2</v>
      </c>
      <c r="X71" s="42">
        <f t="shared" si="29"/>
        <v>2.4810500000000003E-2</v>
      </c>
      <c r="Y71" s="42"/>
      <c r="Z71" s="42">
        <f t="shared" si="30"/>
        <v>2.3540290000000002E-2</v>
      </c>
      <c r="AA71" s="42">
        <f t="shared" si="31"/>
        <v>0.54213287870000004</v>
      </c>
      <c r="AB71" s="25">
        <v>1.15E-3</v>
      </c>
      <c r="AC71" s="25">
        <f t="shared" si="16"/>
        <v>6.0950000000000002E-4</v>
      </c>
    </row>
    <row r="72" spans="1:29" s="15" customFormat="1">
      <c r="A72" s="18">
        <v>320</v>
      </c>
      <c r="B72" s="25">
        <v>1.7000000000000001E-4</v>
      </c>
      <c r="C72" s="38">
        <v>1.9099999999999999E-2</v>
      </c>
      <c r="D72" s="38">
        <f t="shared" si="17"/>
        <v>1.8459999999999997E-2</v>
      </c>
      <c r="E72" s="38"/>
      <c r="F72" s="38">
        <f t="shared" si="18"/>
        <v>1.4162789999999998E-2</v>
      </c>
      <c r="G72" s="38">
        <f t="shared" si="19"/>
        <v>0.32616905369999999</v>
      </c>
      <c r="H72" s="39">
        <v>2.29E-2</v>
      </c>
      <c r="I72" s="39">
        <f t="shared" si="20"/>
        <v>2.2259999999999999E-2</v>
      </c>
      <c r="J72" s="39"/>
      <c r="K72" s="39">
        <f t="shared" si="21"/>
        <v>1.9396789999999997E-2</v>
      </c>
      <c r="L72" s="39">
        <f t="shared" si="22"/>
        <v>0.44670807369999993</v>
      </c>
      <c r="M72" s="40">
        <v>2.23E-2</v>
      </c>
      <c r="N72" s="40">
        <f t="shared" si="23"/>
        <v>2.1659999999999999E-2</v>
      </c>
      <c r="O72" s="40"/>
      <c r="P72" s="40">
        <f t="shared" si="24"/>
        <v>1.8086789999999998E-2</v>
      </c>
      <c r="Q72" s="40">
        <f t="shared" si="25"/>
        <v>0.41653877369999998</v>
      </c>
      <c r="R72" s="41">
        <v>3.2140000000000002E-2</v>
      </c>
      <c r="S72" s="41">
        <f t="shared" si="26"/>
        <v>3.15E-2</v>
      </c>
      <c r="T72" s="41"/>
      <c r="U72" s="41">
        <f t="shared" si="27"/>
        <v>2.8251789999999999E-2</v>
      </c>
      <c r="V72" s="41">
        <f t="shared" si="28"/>
        <v>0.65063872369999998</v>
      </c>
      <c r="W72" s="42">
        <v>2.537E-2</v>
      </c>
      <c r="X72" s="42">
        <f t="shared" si="29"/>
        <v>2.4729999999999999E-2</v>
      </c>
      <c r="Y72" s="42"/>
      <c r="Z72" s="42">
        <f t="shared" si="30"/>
        <v>2.3459789999999998E-2</v>
      </c>
      <c r="AA72" s="42">
        <f t="shared" si="31"/>
        <v>0.54027896369999995</v>
      </c>
      <c r="AB72" s="25">
        <v>1.1100000000000001E-3</v>
      </c>
      <c r="AC72" s="25">
        <f t="shared" si="16"/>
        <v>6.4000000000000005E-4</v>
      </c>
    </row>
    <row r="73" spans="1:29" s="15" customFormat="1">
      <c r="A73" s="18">
        <v>321</v>
      </c>
      <c r="B73" s="25">
        <v>3.0000000000000001E-5</v>
      </c>
      <c r="C73" s="38">
        <v>1.89E-2</v>
      </c>
      <c r="D73" s="38">
        <f t="shared" si="17"/>
        <v>1.8355E-2</v>
      </c>
      <c r="E73" s="38"/>
      <c r="F73" s="38">
        <f t="shared" si="18"/>
        <v>1.4057790000000001E-2</v>
      </c>
      <c r="G73" s="38">
        <f t="shared" si="19"/>
        <v>0.32375090370000004</v>
      </c>
      <c r="H73" s="39">
        <v>2.2700000000000001E-2</v>
      </c>
      <c r="I73" s="39">
        <f t="shared" si="20"/>
        <v>2.2155000000000001E-2</v>
      </c>
      <c r="J73" s="39"/>
      <c r="K73" s="39">
        <f t="shared" si="21"/>
        <v>1.929179E-2</v>
      </c>
      <c r="L73" s="39">
        <f t="shared" si="22"/>
        <v>0.44428992370000003</v>
      </c>
      <c r="M73" s="40">
        <v>2.2100000000000002E-2</v>
      </c>
      <c r="N73" s="40">
        <f t="shared" si="23"/>
        <v>2.1555000000000001E-2</v>
      </c>
      <c r="O73" s="40"/>
      <c r="P73" s="40">
        <f t="shared" si="24"/>
        <v>1.7981790000000001E-2</v>
      </c>
      <c r="Q73" s="40">
        <f t="shared" si="25"/>
        <v>0.41412062370000002</v>
      </c>
      <c r="R73" s="41">
        <v>3.1640000000000001E-2</v>
      </c>
      <c r="S73" s="41">
        <f t="shared" si="26"/>
        <v>3.1095000000000001E-2</v>
      </c>
      <c r="T73" s="41"/>
      <c r="U73" s="41">
        <f t="shared" si="27"/>
        <v>2.784679E-2</v>
      </c>
      <c r="V73" s="41">
        <f t="shared" si="28"/>
        <v>0.64131157370000003</v>
      </c>
      <c r="W73" s="42">
        <v>2.5239999999999999E-2</v>
      </c>
      <c r="X73" s="42">
        <f t="shared" si="29"/>
        <v>2.4694999999999998E-2</v>
      </c>
      <c r="Y73" s="42"/>
      <c r="Z73" s="42">
        <f t="shared" si="30"/>
        <v>2.3424789999999997E-2</v>
      </c>
      <c r="AA73" s="42">
        <f t="shared" si="31"/>
        <v>0.53947291369999995</v>
      </c>
      <c r="AB73" s="25">
        <v>1.06E-3</v>
      </c>
      <c r="AC73" s="25">
        <f t="shared" si="16"/>
        <v>5.4500000000000002E-4</v>
      </c>
    </row>
    <row r="74" spans="1:29" s="15" customFormat="1">
      <c r="A74" s="18">
        <v>322</v>
      </c>
      <c r="B74" s="25">
        <v>6.8999999999999997E-5</v>
      </c>
      <c r="C74" s="38">
        <v>1.78E-2</v>
      </c>
      <c r="D74" s="38">
        <f t="shared" si="17"/>
        <v>1.7240499999999999E-2</v>
      </c>
      <c r="E74" s="38"/>
      <c r="F74" s="38">
        <f t="shared" si="18"/>
        <v>1.294329E-2</v>
      </c>
      <c r="G74" s="38">
        <f t="shared" si="19"/>
        <v>0.29808396869999998</v>
      </c>
      <c r="H74" s="39">
        <v>2.2599999999999999E-2</v>
      </c>
      <c r="I74" s="39">
        <f t="shared" si="20"/>
        <v>2.2040499999999998E-2</v>
      </c>
      <c r="J74" s="39"/>
      <c r="K74" s="39">
        <f t="shared" si="21"/>
        <v>1.9177289999999996E-2</v>
      </c>
      <c r="L74" s="39">
        <f t="shared" si="22"/>
        <v>0.44165298869999992</v>
      </c>
      <c r="M74" s="40">
        <v>2.2100000000000002E-2</v>
      </c>
      <c r="N74" s="40">
        <f t="shared" si="23"/>
        <v>2.1540500000000001E-2</v>
      </c>
      <c r="O74" s="40"/>
      <c r="P74" s="40">
        <f t="shared" si="24"/>
        <v>1.796729E-2</v>
      </c>
      <c r="Q74" s="40">
        <f t="shared" si="25"/>
        <v>0.41378668870000002</v>
      </c>
      <c r="R74" s="41">
        <v>3.1150000000000001E-2</v>
      </c>
      <c r="S74" s="41">
        <f t="shared" si="26"/>
        <v>3.05905E-2</v>
      </c>
      <c r="T74" s="41"/>
      <c r="U74" s="41">
        <f t="shared" si="27"/>
        <v>2.7342289999999998E-2</v>
      </c>
      <c r="V74" s="41">
        <f t="shared" si="28"/>
        <v>0.62969293869999998</v>
      </c>
      <c r="W74" s="42">
        <v>2.5239999999999999E-2</v>
      </c>
      <c r="X74" s="42">
        <f t="shared" si="29"/>
        <v>2.4680499999999998E-2</v>
      </c>
      <c r="Y74" s="42"/>
      <c r="Z74" s="42">
        <f t="shared" si="30"/>
        <v>2.3410289999999997E-2</v>
      </c>
      <c r="AA74" s="42">
        <f t="shared" si="31"/>
        <v>0.53913897869999994</v>
      </c>
      <c r="AB74" s="25">
        <v>1.0499999999999999E-3</v>
      </c>
      <c r="AC74" s="25">
        <f t="shared" si="16"/>
        <v>5.5949999999999999E-4</v>
      </c>
    </row>
    <row r="75" spans="1:29" s="15" customFormat="1">
      <c r="A75" s="18">
        <v>323</v>
      </c>
      <c r="B75" s="25">
        <v>1.1E-4</v>
      </c>
      <c r="C75" s="38">
        <v>1.66E-2</v>
      </c>
      <c r="D75" s="38">
        <f t="shared" si="17"/>
        <v>1.6025000000000001E-2</v>
      </c>
      <c r="E75" s="38"/>
      <c r="F75" s="38">
        <f t="shared" si="18"/>
        <v>1.1727790000000002E-2</v>
      </c>
      <c r="G75" s="38">
        <f t="shared" si="19"/>
        <v>0.27009100370000005</v>
      </c>
      <c r="H75" s="39">
        <v>2.24E-2</v>
      </c>
      <c r="I75" s="39">
        <f t="shared" si="20"/>
        <v>2.1825000000000001E-2</v>
      </c>
      <c r="J75" s="39"/>
      <c r="K75" s="39">
        <f t="shared" si="21"/>
        <v>1.8961789999999999E-2</v>
      </c>
      <c r="L75" s="39">
        <f t="shared" si="22"/>
        <v>0.43669002369999999</v>
      </c>
      <c r="M75" s="40">
        <v>1.9800000000000002E-2</v>
      </c>
      <c r="N75" s="40">
        <f t="shared" si="23"/>
        <v>1.9225000000000003E-2</v>
      </c>
      <c r="O75" s="40"/>
      <c r="P75" s="40">
        <f t="shared" si="24"/>
        <v>1.5651790000000002E-2</v>
      </c>
      <c r="Q75" s="40">
        <f t="shared" si="25"/>
        <v>0.3604607237000001</v>
      </c>
      <c r="R75" s="41">
        <v>3.1140000000000001E-2</v>
      </c>
      <c r="S75" s="41">
        <f t="shared" si="26"/>
        <v>3.0565000000000002E-2</v>
      </c>
      <c r="T75" s="41"/>
      <c r="U75" s="41">
        <f t="shared" si="27"/>
        <v>2.7316790000000001E-2</v>
      </c>
      <c r="V75" s="41">
        <f t="shared" si="28"/>
        <v>0.62910567370000003</v>
      </c>
      <c r="W75" s="42">
        <v>2.511E-2</v>
      </c>
      <c r="X75" s="42">
        <f t="shared" si="29"/>
        <v>2.4535000000000001E-2</v>
      </c>
      <c r="Y75" s="42"/>
      <c r="Z75" s="42">
        <f t="shared" si="30"/>
        <v>2.326479E-2</v>
      </c>
      <c r="AA75" s="42">
        <f t="shared" si="31"/>
        <v>0.53578811370000001</v>
      </c>
      <c r="AB75" s="25">
        <v>1.0399999999999999E-3</v>
      </c>
      <c r="AC75" s="25">
        <f t="shared" si="16"/>
        <v>5.7499999999999999E-4</v>
      </c>
    </row>
    <row r="76" spans="1:29" s="15" customFormat="1">
      <c r="A76" s="18">
        <v>324</v>
      </c>
      <c r="B76" s="25">
        <v>5.0000000000000002E-5</v>
      </c>
      <c r="C76" s="38">
        <v>1.6500000000000001E-2</v>
      </c>
      <c r="D76" s="38">
        <f t="shared" si="17"/>
        <v>1.5980000000000001E-2</v>
      </c>
      <c r="E76" s="38"/>
      <c r="F76" s="38">
        <f t="shared" si="18"/>
        <v>1.1682790000000002E-2</v>
      </c>
      <c r="G76" s="38">
        <f t="shared" si="19"/>
        <v>0.26905465370000003</v>
      </c>
      <c r="H76" s="39">
        <v>2.2100000000000002E-2</v>
      </c>
      <c r="I76" s="39">
        <f t="shared" si="20"/>
        <v>2.1580000000000002E-2</v>
      </c>
      <c r="J76" s="39"/>
      <c r="K76" s="39">
        <f t="shared" si="21"/>
        <v>1.8716790000000001E-2</v>
      </c>
      <c r="L76" s="39">
        <f t="shared" si="22"/>
        <v>0.43104767370000002</v>
      </c>
      <c r="M76" s="40">
        <v>1.8499999999999999E-2</v>
      </c>
      <c r="N76" s="40">
        <f t="shared" si="23"/>
        <v>1.7979999999999999E-2</v>
      </c>
      <c r="O76" s="40"/>
      <c r="P76" s="40">
        <f t="shared" si="24"/>
        <v>1.4406789999999999E-2</v>
      </c>
      <c r="Q76" s="40">
        <f t="shared" si="25"/>
        <v>0.33178837369999997</v>
      </c>
      <c r="R76" s="41">
        <v>3.0929999999999999E-2</v>
      </c>
      <c r="S76" s="41">
        <f t="shared" si="26"/>
        <v>3.041E-2</v>
      </c>
      <c r="T76" s="41"/>
      <c r="U76" s="41">
        <f t="shared" si="27"/>
        <v>2.7161789999999998E-2</v>
      </c>
      <c r="V76" s="41">
        <f t="shared" si="28"/>
        <v>0.62553602369999994</v>
      </c>
      <c r="W76" s="42">
        <v>2.512E-2</v>
      </c>
      <c r="X76" s="42">
        <f t="shared" si="29"/>
        <v>2.46E-2</v>
      </c>
      <c r="Y76" s="42"/>
      <c r="Z76" s="42">
        <f t="shared" si="30"/>
        <v>2.332979E-2</v>
      </c>
      <c r="AA76" s="42">
        <f t="shared" si="31"/>
        <v>0.53728506370000007</v>
      </c>
      <c r="AB76" s="25">
        <v>9.8999999999999999E-4</v>
      </c>
      <c r="AC76" s="25">
        <f t="shared" si="16"/>
        <v>5.1999999999999995E-4</v>
      </c>
    </row>
    <row r="77" spans="1:29" s="15" customFormat="1">
      <c r="A77" s="18">
        <v>325</v>
      </c>
      <c r="B77" s="25">
        <v>4.0000000000000003E-5</v>
      </c>
      <c r="C77" s="38">
        <v>1.521E-2</v>
      </c>
      <c r="D77" s="38">
        <f t="shared" si="17"/>
        <v>1.4725E-2</v>
      </c>
      <c r="E77" s="38"/>
      <c r="F77" s="38">
        <f t="shared" si="18"/>
        <v>1.0427789999999999E-2</v>
      </c>
      <c r="G77" s="38">
        <f t="shared" si="19"/>
        <v>0.24015200370000001</v>
      </c>
      <c r="H77" s="39">
        <v>2.1299999999999999E-2</v>
      </c>
      <c r="I77" s="39">
        <f>H77-AC77</f>
        <v>2.0815E-2</v>
      </c>
      <c r="J77" s="39"/>
      <c r="K77" s="39">
        <f t="shared" si="21"/>
        <v>1.7951789999999999E-2</v>
      </c>
      <c r="L77" s="39">
        <f t="shared" si="22"/>
        <v>0.41342972369999997</v>
      </c>
      <c r="M77" s="40">
        <v>1.8020000000000001E-2</v>
      </c>
      <c r="N77" s="40">
        <f t="shared" si="23"/>
        <v>1.7535000000000002E-2</v>
      </c>
      <c r="O77" s="40"/>
      <c r="P77" s="40">
        <f t="shared" si="24"/>
        <v>1.3961790000000002E-2</v>
      </c>
      <c r="Q77" s="40">
        <f t="shared" si="25"/>
        <v>0.32154002370000007</v>
      </c>
      <c r="R77" s="41">
        <v>3.0859999999999999E-2</v>
      </c>
      <c r="S77" s="41">
        <f t="shared" si="26"/>
        <v>3.0374999999999999E-2</v>
      </c>
      <c r="T77" s="41"/>
      <c r="U77" s="41">
        <f t="shared" si="27"/>
        <v>2.7126789999999998E-2</v>
      </c>
      <c r="V77" s="41">
        <f t="shared" si="28"/>
        <v>0.62472997369999994</v>
      </c>
      <c r="W77" s="42">
        <v>2.5100000000000001E-2</v>
      </c>
      <c r="X77" s="42">
        <f t="shared" si="29"/>
        <v>2.4615000000000001E-2</v>
      </c>
      <c r="Y77" s="42"/>
      <c r="Z77" s="42">
        <f t="shared" si="30"/>
        <v>2.3344790000000001E-2</v>
      </c>
      <c r="AA77" s="42">
        <f t="shared" si="31"/>
        <v>0.53763051370000003</v>
      </c>
      <c r="AB77" s="25">
        <v>9.3000000000000005E-4</v>
      </c>
      <c r="AC77" s="25">
        <f t="shared" si="16"/>
        <v>4.8500000000000003E-4</v>
      </c>
    </row>
    <row r="78" spans="1:29" s="15" customFormat="1">
      <c r="A78" s="18">
        <v>326</v>
      </c>
      <c r="B78" s="25">
        <v>6.0000000000000002E-5</v>
      </c>
      <c r="C78" s="38">
        <v>1.5209E-2</v>
      </c>
      <c r="D78" s="38">
        <f t="shared" si="17"/>
        <v>1.4714E-2</v>
      </c>
      <c r="E78" s="38"/>
      <c r="F78" s="38">
        <f t="shared" si="18"/>
        <v>1.0416789999999999E-2</v>
      </c>
      <c r="G78" s="38">
        <f t="shared" si="19"/>
        <v>0.23989867369999998</v>
      </c>
      <c r="H78" s="39">
        <v>2.18E-2</v>
      </c>
      <c r="I78" s="39">
        <f t="shared" si="20"/>
        <v>2.1305000000000001E-2</v>
      </c>
      <c r="J78" s="39"/>
      <c r="K78" s="39">
        <f t="shared" si="21"/>
        <v>1.844179E-2</v>
      </c>
      <c r="L78" s="39">
        <f t="shared" si="22"/>
        <v>0.42471442370000001</v>
      </c>
      <c r="M78" s="40">
        <v>1.8010000000000002E-2</v>
      </c>
      <c r="N78" s="40">
        <f t="shared" si="23"/>
        <v>1.7515000000000003E-2</v>
      </c>
      <c r="O78" s="40"/>
      <c r="P78" s="40">
        <f t="shared" si="24"/>
        <v>1.3941790000000003E-2</v>
      </c>
      <c r="Q78" s="40">
        <f t="shared" si="25"/>
        <v>0.32107942370000009</v>
      </c>
      <c r="R78" s="41">
        <v>3.0169999999999999E-2</v>
      </c>
      <c r="S78" s="41">
        <f t="shared" si="26"/>
        <v>2.9675E-2</v>
      </c>
      <c r="T78" s="41"/>
      <c r="U78" s="41">
        <f t="shared" si="27"/>
        <v>2.6426789999999999E-2</v>
      </c>
      <c r="V78" s="41">
        <f t="shared" si="28"/>
        <v>0.6086089737</v>
      </c>
      <c r="W78" s="42">
        <v>1.4999999999999999E-2</v>
      </c>
      <c r="X78" s="42">
        <f t="shared" si="29"/>
        <v>1.4504999999999999E-2</v>
      </c>
      <c r="Y78" s="42"/>
      <c r="Z78" s="42">
        <f t="shared" si="30"/>
        <v>1.323479E-2</v>
      </c>
      <c r="AA78" s="42">
        <f t="shared" si="31"/>
        <v>0.30479721370000001</v>
      </c>
      <c r="AB78" s="25">
        <v>9.3000000000000005E-4</v>
      </c>
      <c r="AC78" s="25">
        <f t="shared" si="16"/>
        <v>4.95E-4</v>
      </c>
    </row>
    <row r="79" spans="1:29" s="15" customFormat="1">
      <c r="A79" s="18">
        <v>327</v>
      </c>
      <c r="B79" s="25">
        <v>8.0000000000000007E-5</v>
      </c>
      <c r="C79" s="38">
        <v>1.5209E-2</v>
      </c>
      <c r="D79" s="38">
        <f t="shared" si="17"/>
        <v>1.4694E-2</v>
      </c>
      <c r="E79" s="38"/>
      <c r="F79" s="38">
        <f t="shared" si="18"/>
        <v>1.039679E-2</v>
      </c>
      <c r="G79" s="38">
        <f t="shared" si="19"/>
        <v>0.2394380737</v>
      </c>
      <c r="H79" s="39">
        <v>2.1600000000000001E-2</v>
      </c>
      <c r="I79" s="39">
        <f t="shared" si="20"/>
        <v>2.1085E-2</v>
      </c>
      <c r="J79" s="39"/>
      <c r="K79" s="39">
        <f t="shared" si="21"/>
        <v>1.8221789999999998E-2</v>
      </c>
      <c r="L79" s="39">
        <f t="shared" si="22"/>
        <v>0.41964782369999998</v>
      </c>
      <c r="M79" s="40">
        <v>1.7989999999999999E-2</v>
      </c>
      <c r="N79" s="40">
        <f t="shared" si="23"/>
        <v>1.7474999999999997E-2</v>
      </c>
      <c r="O79" s="40"/>
      <c r="P79" s="40">
        <f t="shared" si="24"/>
        <v>1.3901789999999997E-2</v>
      </c>
      <c r="Q79" s="40">
        <f t="shared" si="25"/>
        <v>0.32015822369999997</v>
      </c>
      <c r="R79" s="41">
        <v>2.81E-2</v>
      </c>
      <c r="S79" s="41">
        <f t="shared" si="26"/>
        <v>2.7584999999999998E-2</v>
      </c>
      <c r="T79" s="41"/>
      <c r="U79" s="41">
        <f t="shared" si="27"/>
        <v>2.4336789999999997E-2</v>
      </c>
      <c r="V79" s="41">
        <f t="shared" si="28"/>
        <v>0.56047627369999997</v>
      </c>
      <c r="W79" s="42">
        <v>1.49E-2</v>
      </c>
      <c r="X79" s="42">
        <f t="shared" si="29"/>
        <v>1.4385E-2</v>
      </c>
      <c r="Y79" s="42"/>
      <c r="Z79" s="42">
        <f t="shared" si="30"/>
        <v>1.3114790000000001E-2</v>
      </c>
      <c r="AA79" s="42">
        <f t="shared" si="31"/>
        <v>0.30203361370000004</v>
      </c>
      <c r="AB79" s="25">
        <v>9.5E-4</v>
      </c>
      <c r="AC79" s="25">
        <f t="shared" si="16"/>
        <v>5.1500000000000005E-4</v>
      </c>
    </row>
    <row r="80" spans="1:29" s="15" customFormat="1">
      <c r="A80" s="18">
        <v>328</v>
      </c>
      <c r="B80" s="25">
        <v>9.0000000000000006E-5</v>
      </c>
      <c r="C80" s="38">
        <v>1.5207999999999999E-2</v>
      </c>
      <c r="D80" s="38">
        <f t="shared" si="17"/>
        <v>1.4678E-2</v>
      </c>
      <c r="E80" s="38"/>
      <c r="F80" s="38">
        <f t="shared" si="18"/>
        <v>1.0380790000000001E-2</v>
      </c>
      <c r="G80" s="38">
        <f t="shared" si="19"/>
        <v>0.23906959370000003</v>
      </c>
      <c r="H80" s="39">
        <v>2.1600000000000001E-2</v>
      </c>
      <c r="I80" s="39">
        <f t="shared" si="20"/>
        <v>2.1070000000000002E-2</v>
      </c>
      <c r="J80" s="39"/>
      <c r="K80" s="39">
        <f t="shared" si="21"/>
        <v>1.820679E-2</v>
      </c>
      <c r="L80" s="39">
        <f t="shared" si="22"/>
        <v>0.41930237370000001</v>
      </c>
      <c r="M80" s="40">
        <v>1.7989999999999999E-2</v>
      </c>
      <c r="N80" s="40">
        <f t="shared" si="23"/>
        <v>1.746E-2</v>
      </c>
      <c r="O80" s="40"/>
      <c r="P80" s="40">
        <f t="shared" si="24"/>
        <v>1.388679E-2</v>
      </c>
      <c r="Q80" s="40">
        <f t="shared" si="25"/>
        <v>0.3198127737</v>
      </c>
      <c r="R80" s="41">
        <v>2.512E-2</v>
      </c>
      <c r="S80" s="41">
        <f t="shared" si="26"/>
        <v>2.4590000000000001E-2</v>
      </c>
      <c r="T80" s="41"/>
      <c r="U80" s="41">
        <f t="shared" si="27"/>
        <v>2.1341789999999999E-2</v>
      </c>
      <c r="V80" s="41">
        <f t="shared" si="28"/>
        <v>0.4915014237</v>
      </c>
      <c r="W80" s="42">
        <v>1.49E-2</v>
      </c>
      <c r="X80" s="42">
        <f t="shared" si="29"/>
        <v>1.4370000000000001E-2</v>
      </c>
      <c r="Y80" s="42"/>
      <c r="Z80" s="42">
        <f t="shared" si="30"/>
        <v>1.309979E-2</v>
      </c>
      <c r="AA80" s="42">
        <f t="shared" si="31"/>
        <v>0.30168816370000001</v>
      </c>
      <c r="AB80" s="25">
        <v>9.7000000000000005E-4</v>
      </c>
      <c r="AC80" s="25">
        <f t="shared" si="16"/>
        <v>5.2999999999999998E-4</v>
      </c>
    </row>
    <row r="81" spans="1:29" s="15" customFormat="1">
      <c r="A81" s="18">
        <v>329</v>
      </c>
      <c r="B81" s="25">
        <v>6.0000000000000002E-5</v>
      </c>
      <c r="C81" s="38">
        <v>1.5207999999999999E-2</v>
      </c>
      <c r="D81" s="38">
        <f t="shared" si="17"/>
        <v>1.4712999999999999E-2</v>
      </c>
      <c r="E81" s="38"/>
      <c r="F81" s="38">
        <f t="shared" si="18"/>
        <v>1.0415789999999998E-2</v>
      </c>
      <c r="G81" s="38">
        <f t="shared" si="19"/>
        <v>0.23987564369999995</v>
      </c>
      <c r="H81" s="39">
        <v>2.1499999999999998E-2</v>
      </c>
      <c r="I81" s="39">
        <f t="shared" si="20"/>
        <v>2.1004999999999999E-2</v>
      </c>
      <c r="J81" s="39"/>
      <c r="K81" s="39">
        <f t="shared" si="21"/>
        <v>1.8141789999999998E-2</v>
      </c>
      <c r="L81" s="39">
        <f t="shared" si="22"/>
        <v>0.41780542369999996</v>
      </c>
      <c r="M81" s="40">
        <v>1.7979999999999999E-2</v>
      </c>
      <c r="N81" s="40">
        <f t="shared" si="23"/>
        <v>1.7485000000000001E-2</v>
      </c>
      <c r="O81" s="40"/>
      <c r="P81" s="40">
        <f t="shared" si="24"/>
        <v>1.391179E-2</v>
      </c>
      <c r="Q81" s="40">
        <f t="shared" si="25"/>
        <v>0.32038852370000004</v>
      </c>
      <c r="R81" s="41">
        <v>2.1069999999999998E-2</v>
      </c>
      <c r="S81" s="41">
        <f t="shared" si="26"/>
        <v>2.0575E-2</v>
      </c>
      <c r="T81" s="41"/>
      <c r="U81" s="41">
        <f t="shared" si="27"/>
        <v>1.7326789999999998E-2</v>
      </c>
      <c r="V81" s="41">
        <f t="shared" si="28"/>
        <v>0.39903597369999999</v>
      </c>
      <c r="W81" s="42">
        <v>1.4800000000000001E-2</v>
      </c>
      <c r="X81" s="42">
        <f t="shared" si="29"/>
        <v>1.4305E-2</v>
      </c>
      <c r="Y81" s="42"/>
      <c r="Z81" s="42">
        <f t="shared" si="30"/>
        <v>1.3034790000000001E-2</v>
      </c>
      <c r="AA81" s="42">
        <f t="shared" si="31"/>
        <v>0.30019121370000001</v>
      </c>
      <c r="AB81" s="25">
        <v>9.3000000000000005E-4</v>
      </c>
      <c r="AC81" s="25">
        <f t="shared" si="16"/>
        <v>4.95E-4</v>
      </c>
    </row>
    <row r="82" spans="1:29" s="15" customFormat="1">
      <c r="A82" s="18">
        <v>330</v>
      </c>
      <c r="B82" s="25">
        <v>1.2999999999999999E-4</v>
      </c>
      <c r="C82" s="38">
        <v>1.5207E-2</v>
      </c>
      <c r="D82" s="38">
        <f t="shared" si="17"/>
        <v>1.4662E-2</v>
      </c>
      <c r="E82" s="38"/>
      <c r="F82" s="38">
        <f t="shared" si="18"/>
        <v>1.0364789999999999E-2</v>
      </c>
      <c r="G82" s="38">
        <f t="shared" si="19"/>
        <v>0.23870111369999999</v>
      </c>
      <c r="H82" s="39">
        <v>2.12E-2</v>
      </c>
      <c r="I82" s="39">
        <f t="shared" si="20"/>
        <v>2.0655E-2</v>
      </c>
      <c r="J82" s="39"/>
      <c r="K82" s="39">
        <f t="shared" si="21"/>
        <v>1.7791789999999998E-2</v>
      </c>
      <c r="L82" s="39">
        <f t="shared" si="22"/>
        <v>0.40974492369999999</v>
      </c>
      <c r="M82" s="40">
        <v>1.796E-2</v>
      </c>
      <c r="N82" s="40">
        <f t="shared" si="23"/>
        <v>1.7415E-2</v>
      </c>
      <c r="O82" s="40"/>
      <c r="P82" s="40">
        <f t="shared" si="24"/>
        <v>1.384179E-2</v>
      </c>
      <c r="Q82" s="40">
        <f t="shared" si="25"/>
        <v>0.31877642370000003</v>
      </c>
      <c r="R82" s="41">
        <v>1.9699999999999999E-2</v>
      </c>
      <c r="S82" s="41">
        <f t="shared" si="26"/>
        <v>1.9154999999999998E-2</v>
      </c>
      <c r="T82" s="41"/>
      <c r="U82" s="41">
        <f t="shared" si="27"/>
        <v>1.5906789999999997E-2</v>
      </c>
      <c r="V82" s="41">
        <f t="shared" si="28"/>
        <v>0.36633337369999996</v>
      </c>
      <c r="W82" s="42">
        <v>1.4800000000000001E-2</v>
      </c>
      <c r="X82" s="42">
        <f t="shared" si="29"/>
        <v>1.4255E-2</v>
      </c>
      <c r="Y82" s="42"/>
      <c r="Z82" s="42">
        <f t="shared" si="30"/>
        <v>1.298479E-2</v>
      </c>
      <c r="AA82" s="42">
        <f t="shared" si="31"/>
        <v>0.29903971369999999</v>
      </c>
      <c r="AB82" s="25">
        <v>9.6000000000000002E-4</v>
      </c>
      <c r="AC82" s="25">
        <f t="shared" si="16"/>
        <v>5.4500000000000002E-4</v>
      </c>
    </row>
    <row r="83" spans="1:29" s="15" customFormat="1">
      <c r="A83" s="18">
        <v>331</v>
      </c>
      <c r="B83" s="25">
        <v>6.8999999999999997E-5</v>
      </c>
      <c r="C83" s="38">
        <v>1.5207E-2</v>
      </c>
      <c r="D83" s="38">
        <f t="shared" si="17"/>
        <v>1.47425E-2</v>
      </c>
      <c r="E83" s="38"/>
      <c r="F83" s="38">
        <f t="shared" si="18"/>
        <v>1.0445289999999999E-2</v>
      </c>
      <c r="G83" s="38">
        <f t="shared" si="19"/>
        <v>0.24055502870000001</v>
      </c>
      <c r="H83" s="39">
        <v>2.1299999999999999E-2</v>
      </c>
      <c r="I83" s="39">
        <f t="shared" si="20"/>
        <v>2.08355E-2</v>
      </c>
      <c r="J83" s="39"/>
      <c r="K83" s="39">
        <f t="shared" si="21"/>
        <v>1.7972289999999998E-2</v>
      </c>
      <c r="L83" s="39">
        <f t="shared" si="22"/>
        <v>0.41390183869999997</v>
      </c>
      <c r="M83" s="40">
        <v>1.7940000000000001E-2</v>
      </c>
      <c r="N83" s="40">
        <f t="shared" si="23"/>
        <v>1.7475500000000001E-2</v>
      </c>
      <c r="O83" s="40"/>
      <c r="P83" s="40">
        <f t="shared" si="24"/>
        <v>1.3902290000000001E-2</v>
      </c>
      <c r="Q83" s="40">
        <f t="shared" si="25"/>
        <v>0.32016973870000004</v>
      </c>
      <c r="R83" s="41">
        <v>1.84E-2</v>
      </c>
      <c r="S83" s="41">
        <f t="shared" si="26"/>
        <v>1.79355E-2</v>
      </c>
      <c r="T83" s="41"/>
      <c r="U83" s="41">
        <f t="shared" si="27"/>
        <v>1.468729E-2</v>
      </c>
      <c r="V83" s="41">
        <f t="shared" si="28"/>
        <v>0.33824828870000001</v>
      </c>
      <c r="W83" s="42">
        <v>1.4500000000000001E-2</v>
      </c>
      <c r="X83" s="42">
        <f t="shared" si="29"/>
        <v>1.4035500000000001E-2</v>
      </c>
      <c r="Y83" s="42"/>
      <c r="Z83" s="42">
        <f t="shared" si="30"/>
        <v>1.2765290000000002E-2</v>
      </c>
      <c r="AA83" s="42">
        <f t="shared" si="31"/>
        <v>0.29398462870000008</v>
      </c>
      <c r="AB83" s="25">
        <v>8.5999999999999998E-4</v>
      </c>
      <c r="AC83" s="25">
        <f t="shared" si="16"/>
        <v>4.6449999999999996E-4</v>
      </c>
    </row>
    <row r="84" spans="1:29" s="15" customFormat="1">
      <c r="A84" s="18">
        <v>332</v>
      </c>
      <c r="B84" s="25">
        <v>1.2999999999999999E-4</v>
      </c>
      <c r="C84" s="38">
        <v>1.5207E-2</v>
      </c>
      <c r="D84" s="38">
        <f t="shared" si="17"/>
        <v>1.4737E-2</v>
      </c>
      <c r="E84" s="38"/>
      <c r="F84" s="38">
        <f t="shared" si="18"/>
        <v>1.0439790000000001E-2</v>
      </c>
      <c r="G84" s="38">
        <f t="shared" si="19"/>
        <v>0.24042836370000004</v>
      </c>
      <c r="H84" s="39">
        <v>2.0899999999999998E-2</v>
      </c>
      <c r="I84" s="39">
        <f t="shared" si="20"/>
        <v>2.0429999999999997E-2</v>
      </c>
      <c r="J84" s="39"/>
      <c r="K84" s="39">
        <f t="shared" si="21"/>
        <v>1.7566789999999995E-2</v>
      </c>
      <c r="L84" s="39">
        <f t="shared" si="22"/>
        <v>0.40456317369999989</v>
      </c>
      <c r="M84" s="40">
        <v>1.7940000000000001E-2</v>
      </c>
      <c r="N84" s="40">
        <f t="shared" si="23"/>
        <v>1.7469999999999999E-2</v>
      </c>
      <c r="O84" s="40"/>
      <c r="P84" s="40">
        <f t="shared" si="24"/>
        <v>1.3896789999999999E-2</v>
      </c>
      <c r="Q84" s="40">
        <f t="shared" si="25"/>
        <v>0.32004307370000001</v>
      </c>
      <c r="R84" s="41">
        <v>1.78E-2</v>
      </c>
      <c r="S84" s="41">
        <f t="shared" si="26"/>
        <v>1.7329999999999998E-2</v>
      </c>
      <c r="T84" s="41"/>
      <c r="U84" s="41">
        <f t="shared" si="27"/>
        <v>1.4081789999999999E-2</v>
      </c>
      <c r="V84" s="41">
        <f t="shared" si="28"/>
        <v>0.32430362369999999</v>
      </c>
      <c r="W84" s="42">
        <v>1.4500000000000001E-2</v>
      </c>
      <c r="X84" s="42">
        <f t="shared" si="29"/>
        <v>1.4030000000000001E-2</v>
      </c>
      <c r="Y84" s="42"/>
      <c r="Z84" s="42">
        <f t="shared" si="30"/>
        <v>1.275979E-2</v>
      </c>
      <c r="AA84" s="42">
        <f t="shared" si="31"/>
        <v>0.2938579637</v>
      </c>
      <c r="AB84" s="25">
        <v>8.0999999999999996E-4</v>
      </c>
      <c r="AC84" s="25">
        <f t="shared" si="16"/>
        <v>4.6999999999999999E-4</v>
      </c>
    </row>
    <row r="85" spans="1:29" s="15" customFormat="1">
      <c r="A85" s="18">
        <v>333</v>
      </c>
      <c r="B85" s="25">
        <v>1.9000000000000001E-4</v>
      </c>
      <c r="C85" s="38">
        <v>1.5207E-2</v>
      </c>
      <c r="D85" s="38">
        <f t="shared" si="17"/>
        <v>1.4671999999999999E-2</v>
      </c>
      <c r="E85" s="38"/>
      <c r="F85" s="38">
        <f t="shared" si="18"/>
        <v>1.0374789999999998E-2</v>
      </c>
      <c r="G85" s="38">
        <f t="shared" si="19"/>
        <v>0.23893141369999998</v>
      </c>
      <c r="H85" s="39">
        <v>2.1100000000000001E-2</v>
      </c>
      <c r="I85" s="39">
        <f t="shared" si="20"/>
        <v>2.0565E-2</v>
      </c>
      <c r="J85" s="39"/>
      <c r="K85" s="39">
        <f t="shared" si="21"/>
        <v>1.7701789999999998E-2</v>
      </c>
      <c r="L85" s="39">
        <f t="shared" si="22"/>
        <v>0.4076722237</v>
      </c>
      <c r="M85" s="40">
        <v>1.7919999999999998E-2</v>
      </c>
      <c r="N85" s="40">
        <f t="shared" si="23"/>
        <v>1.7384999999999998E-2</v>
      </c>
      <c r="O85" s="40"/>
      <c r="P85" s="40">
        <f t="shared" si="24"/>
        <v>1.3811789999999997E-2</v>
      </c>
      <c r="Q85" s="40">
        <f t="shared" si="25"/>
        <v>0.31808552369999998</v>
      </c>
      <c r="R85" s="41">
        <v>1.7399999999999999E-2</v>
      </c>
      <c r="S85" s="41">
        <f t="shared" si="26"/>
        <v>1.6864999999999998E-2</v>
      </c>
      <c r="T85" s="41"/>
      <c r="U85" s="41">
        <f t="shared" si="27"/>
        <v>1.3616789999999998E-2</v>
      </c>
      <c r="V85" s="41">
        <f t="shared" si="28"/>
        <v>0.31359467369999999</v>
      </c>
      <c r="W85" s="42">
        <v>1.4500000000000001E-2</v>
      </c>
      <c r="X85" s="42">
        <f t="shared" si="29"/>
        <v>1.3965E-2</v>
      </c>
      <c r="Y85" s="42"/>
      <c r="Z85" s="42">
        <f t="shared" si="30"/>
        <v>1.2694790000000001E-2</v>
      </c>
      <c r="AA85" s="42">
        <f t="shared" si="31"/>
        <v>0.29236101370000006</v>
      </c>
      <c r="AB85" s="25">
        <v>8.8000000000000003E-4</v>
      </c>
      <c r="AC85" s="25">
        <f t="shared" si="16"/>
        <v>5.3499999999999999E-4</v>
      </c>
    </row>
    <row r="86" spans="1:29" s="15" customFormat="1">
      <c r="A86" s="18">
        <v>334</v>
      </c>
      <c r="B86" s="25">
        <v>9.0000000000000006E-5</v>
      </c>
      <c r="C86" s="38">
        <v>1.5206000000000001E-2</v>
      </c>
      <c r="D86" s="38">
        <f t="shared" si="17"/>
        <v>1.4766000000000001E-2</v>
      </c>
      <c r="E86" s="38"/>
      <c r="F86" s="38">
        <f t="shared" si="18"/>
        <v>1.0468790000000002E-2</v>
      </c>
      <c r="G86" s="38">
        <f t="shared" si="19"/>
        <v>0.24109623370000005</v>
      </c>
      <c r="H86" s="39">
        <v>2.07E-2</v>
      </c>
      <c r="I86" s="39">
        <f t="shared" si="20"/>
        <v>2.026E-2</v>
      </c>
      <c r="J86" s="39"/>
      <c r="K86" s="39">
        <f t="shared" si="21"/>
        <v>1.7396789999999999E-2</v>
      </c>
      <c r="L86" s="39">
        <f t="shared" si="22"/>
        <v>0.4006480737</v>
      </c>
      <c r="M86" s="40">
        <v>1.7919999999999998E-2</v>
      </c>
      <c r="N86" s="40">
        <f t="shared" si="23"/>
        <v>1.7479999999999999E-2</v>
      </c>
      <c r="O86" s="40"/>
      <c r="P86" s="40">
        <f t="shared" si="24"/>
        <v>1.3906789999999999E-2</v>
      </c>
      <c r="Q86" s="40">
        <f t="shared" si="25"/>
        <v>0.32027337369999997</v>
      </c>
      <c r="R86" s="41">
        <v>1.7299999999999999E-2</v>
      </c>
      <c r="S86" s="41">
        <f t="shared" si="26"/>
        <v>1.686E-2</v>
      </c>
      <c r="T86" s="41"/>
      <c r="U86" s="41">
        <f t="shared" si="27"/>
        <v>1.361179E-2</v>
      </c>
      <c r="V86" s="41">
        <f t="shared" si="28"/>
        <v>0.31347952370000004</v>
      </c>
      <c r="W86" s="42">
        <v>1.43E-2</v>
      </c>
      <c r="X86" s="42">
        <f t="shared" si="29"/>
        <v>1.3860000000000001E-2</v>
      </c>
      <c r="Y86" s="42"/>
      <c r="Z86" s="42">
        <f t="shared" si="30"/>
        <v>1.258979E-2</v>
      </c>
      <c r="AA86" s="42">
        <f t="shared" si="31"/>
        <v>0.2899428637</v>
      </c>
      <c r="AB86" s="25">
        <v>7.9000000000000001E-4</v>
      </c>
      <c r="AC86" s="25">
        <f t="shared" si="16"/>
        <v>4.4000000000000002E-4</v>
      </c>
    </row>
    <row r="87" spans="1:29" s="15" customFormat="1">
      <c r="A87" s="18">
        <v>335</v>
      </c>
      <c r="B87" s="25">
        <v>1.9000000000000001E-4</v>
      </c>
      <c r="C87" s="38">
        <v>1.5205E-2</v>
      </c>
      <c r="D87" s="38">
        <f t="shared" si="17"/>
        <v>1.469E-2</v>
      </c>
      <c r="E87" s="38"/>
      <c r="F87" s="38">
        <f t="shared" si="18"/>
        <v>1.0392789999999999E-2</v>
      </c>
      <c r="G87" s="38">
        <f t="shared" si="19"/>
        <v>0.23934595369999997</v>
      </c>
      <c r="H87" s="39">
        <v>2.0899999999999998E-2</v>
      </c>
      <c r="I87" s="39">
        <f t="shared" si="20"/>
        <v>2.0384999999999997E-2</v>
      </c>
      <c r="J87" s="39"/>
      <c r="K87" s="39">
        <f t="shared" si="21"/>
        <v>1.7521789999999995E-2</v>
      </c>
      <c r="L87" s="39">
        <f t="shared" si="22"/>
        <v>0.40352682369999993</v>
      </c>
      <c r="M87" s="40">
        <v>1.7919999999999998E-2</v>
      </c>
      <c r="N87" s="40">
        <f t="shared" si="23"/>
        <v>1.7404999999999997E-2</v>
      </c>
      <c r="O87" s="40"/>
      <c r="P87" s="40">
        <f t="shared" si="24"/>
        <v>1.3831789999999997E-2</v>
      </c>
      <c r="Q87" s="40">
        <f t="shared" si="25"/>
        <v>0.31854612369999996</v>
      </c>
      <c r="R87" s="41">
        <v>1.7299999999999999E-2</v>
      </c>
      <c r="S87" s="41">
        <f t="shared" si="26"/>
        <v>1.6784999999999998E-2</v>
      </c>
      <c r="T87" s="41"/>
      <c r="U87" s="41">
        <f t="shared" si="27"/>
        <v>1.3536789999999998E-2</v>
      </c>
      <c r="V87" s="41">
        <f t="shared" si="28"/>
        <v>0.31175227369999997</v>
      </c>
      <c r="W87" s="42">
        <v>1.43E-2</v>
      </c>
      <c r="X87" s="42">
        <f t="shared" si="29"/>
        <v>1.3785E-2</v>
      </c>
      <c r="Y87" s="42"/>
      <c r="Z87" s="42">
        <f t="shared" si="30"/>
        <v>1.2514790000000001E-2</v>
      </c>
      <c r="AA87" s="42">
        <f t="shared" si="31"/>
        <v>0.28821561370000004</v>
      </c>
      <c r="AB87" s="25">
        <v>8.4000000000000003E-4</v>
      </c>
      <c r="AC87" s="25">
        <f t="shared" si="16"/>
        <v>5.1500000000000005E-4</v>
      </c>
    </row>
    <row r="88" spans="1:29" s="15" customFormat="1">
      <c r="A88" s="18">
        <v>336</v>
      </c>
      <c r="B88" s="25">
        <v>1.3999999999999999E-4</v>
      </c>
      <c r="C88" s="38">
        <v>1.5204000000000001E-2</v>
      </c>
      <c r="D88" s="38">
        <f t="shared" si="17"/>
        <v>1.4739E-2</v>
      </c>
      <c r="E88" s="38"/>
      <c r="F88" s="38">
        <f t="shared" si="18"/>
        <v>1.0441789999999999E-2</v>
      </c>
      <c r="G88" s="38">
        <f t="shared" si="19"/>
        <v>0.2404744237</v>
      </c>
      <c r="H88" s="39">
        <v>2.0299999999999999E-2</v>
      </c>
      <c r="I88" s="39">
        <f t="shared" si="20"/>
        <v>1.9834999999999998E-2</v>
      </c>
      <c r="J88" s="39"/>
      <c r="K88" s="39">
        <f t="shared" si="21"/>
        <v>1.6971789999999997E-2</v>
      </c>
      <c r="L88" s="39">
        <f t="shared" si="22"/>
        <v>0.39086032369999996</v>
      </c>
      <c r="M88" s="40">
        <v>1.7909999999999999E-2</v>
      </c>
      <c r="N88" s="40">
        <f t="shared" si="23"/>
        <v>1.7444999999999999E-2</v>
      </c>
      <c r="O88" s="40"/>
      <c r="P88" s="40">
        <f t="shared" si="24"/>
        <v>1.3871789999999998E-2</v>
      </c>
      <c r="Q88" s="40">
        <f t="shared" si="25"/>
        <v>0.31946732369999997</v>
      </c>
      <c r="R88" s="41">
        <v>1.7000000000000001E-2</v>
      </c>
      <c r="S88" s="41">
        <f t="shared" si="26"/>
        <v>1.6535000000000001E-2</v>
      </c>
      <c r="T88" s="41"/>
      <c r="U88" s="41">
        <f t="shared" si="27"/>
        <v>1.3286790000000001E-2</v>
      </c>
      <c r="V88" s="41">
        <f t="shared" si="28"/>
        <v>0.30599477370000006</v>
      </c>
      <c r="W88" s="42">
        <v>1.4200000000000001E-2</v>
      </c>
      <c r="X88" s="42">
        <f t="shared" si="29"/>
        <v>1.3735000000000001E-2</v>
      </c>
      <c r="Y88" s="42"/>
      <c r="Z88" s="42">
        <f t="shared" si="30"/>
        <v>1.246479E-2</v>
      </c>
      <c r="AA88" s="42">
        <f t="shared" si="31"/>
        <v>0.28706411370000001</v>
      </c>
      <c r="AB88" s="25">
        <v>7.9000000000000001E-4</v>
      </c>
      <c r="AC88" s="25">
        <f t="shared" si="16"/>
        <v>4.6500000000000003E-4</v>
      </c>
    </row>
    <row r="89" spans="1:29" s="15" customFormat="1">
      <c r="A89" s="18">
        <v>337</v>
      </c>
      <c r="B89" s="25">
        <v>1.2999999999999999E-4</v>
      </c>
      <c r="C89" s="38">
        <v>1.5204000000000001E-2</v>
      </c>
      <c r="D89" s="38">
        <f t="shared" si="17"/>
        <v>1.4739E-2</v>
      </c>
      <c r="E89" s="38"/>
      <c r="F89" s="38">
        <f t="shared" si="18"/>
        <v>1.0441789999999999E-2</v>
      </c>
      <c r="G89" s="38">
        <f t="shared" si="19"/>
        <v>0.2404744237</v>
      </c>
      <c r="H89" s="39">
        <v>2.0500000000000001E-2</v>
      </c>
      <c r="I89" s="39">
        <f t="shared" si="20"/>
        <v>2.0035000000000001E-2</v>
      </c>
      <c r="J89" s="39"/>
      <c r="K89" s="39">
        <f t="shared" si="21"/>
        <v>1.7171789999999999E-2</v>
      </c>
      <c r="L89" s="39">
        <f t="shared" si="22"/>
        <v>0.39546632370000001</v>
      </c>
      <c r="M89" s="40">
        <v>1.7909999999999999E-2</v>
      </c>
      <c r="N89" s="40">
        <f t="shared" si="23"/>
        <v>1.7444999999999999E-2</v>
      </c>
      <c r="O89" s="40"/>
      <c r="P89" s="40">
        <f t="shared" si="24"/>
        <v>1.3871789999999998E-2</v>
      </c>
      <c r="Q89" s="40">
        <f t="shared" si="25"/>
        <v>0.31946732369999997</v>
      </c>
      <c r="R89" s="41">
        <v>1.6899999999999998E-2</v>
      </c>
      <c r="S89" s="41">
        <f t="shared" si="26"/>
        <v>1.6434999999999998E-2</v>
      </c>
      <c r="T89" s="41"/>
      <c r="U89" s="41">
        <f t="shared" si="27"/>
        <v>1.3186789999999999E-2</v>
      </c>
      <c r="V89" s="41">
        <f t="shared" si="28"/>
        <v>0.3036917737</v>
      </c>
      <c r="W89" s="42">
        <v>1.41E-2</v>
      </c>
      <c r="X89" s="42">
        <f t="shared" si="29"/>
        <v>1.3635E-2</v>
      </c>
      <c r="Y89" s="42"/>
      <c r="Z89" s="42">
        <f t="shared" si="30"/>
        <v>1.2364790000000001E-2</v>
      </c>
      <c r="AA89" s="42">
        <f t="shared" si="31"/>
        <v>0.28476111370000001</v>
      </c>
      <c r="AB89" s="25">
        <v>8.0000000000000004E-4</v>
      </c>
      <c r="AC89" s="25">
        <f t="shared" si="16"/>
        <v>4.6500000000000003E-4</v>
      </c>
    </row>
    <row r="90" spans="1:29" s="15" customFormat="1">
      <c r="A90" s="18">
        <v>338</v>
      </c>
      <c r="B90" s="25">
        <v>1.2E-4</v>
      </c>
      <c r="C90" s="38">
        <v>1.5203E-2</v>
      </c>
      <c r="D90" s="38">
        <f t="shared" si="17"/>
        <v>1.4733E-2</v>
      </c>
      <c r="E90" s="38"/>
      <c r="F90" s="38">
        <f t="shared" si="18"/>
        <v>1.043579E-2</v>
      </c>
      <c r="G90" s="38">
        <f t="shared" si="19"/>
        <v>0.24033624370000001</v>
      </c>
      <c r="H90" s="39">
        <v>2.0299999999999999E-2</v>
      </c>
      <c r="I90" s="39">
        <f t="shared" si="20"/>
        <v>1.9829999999999997E-2</v>
      </c>
      <c r="J90" s="39"/>
      <c r="K90" s="39">
        <f t="shared" si="21"/>
        <v>1.6966789999999995E-2</v>
      </c>
      <c r="L90" s="39">
        <f t="shared" si="22"/>
        <v>0.39074517369999989</v>
      </c>
      <c r="M90" s="40">
        <v>1.7899999999999999E-2</v>
      </c>
      <c r="N90" s="40">
        <f t="shared" si="23"/>
        <v>1.7429999999999998E-2</v>
      </c>
      <c r="O90" s="40"/>
      <c r="P90" s="40">
        <f t="shared" si="24"/>
        <v>1.3856789999999997E-2</v>
      </c>
      <c r="Q90" s="40">
        <f t="shared" si="25"/>
        <v>0.31912187369999995</v>
      </c>
      <c r="R90" s="41">
        <v>1.7000000000000001E-2</v>
      </c>
      <c r="S90" s="41">
        <f t="shared" si="26"/>
        <v>1.653E-2</v>
      </c>
      <c r="T90" s="41"/>
      <c r="U90" s="41">
        <f t="shared" si="27"/>
        <v>1.328179E-2</v>
      </c>
      <c r="V90" s="41">
        <f t="shared" si="28"/>
        <v>0.30587962369999999</v>
      </c>
      <c r="W90" s="42">
        <v>1.41E-2</v>
      </c>
      <c r="X90" s="42">
        <f t="shared" si="29"/>
        <v>1.363E-2</v>
      </c>
      <c r="Y90" s="42"/>
      <c r="Z90" s="42">
        <f t="shared" si="30"/>
        <v>1.2359789999999999E-2</v>
      </c>
      <c r="AA90" s="42">
        <f t="shared" si="31"/>
        <v>0.2846459637</v>
      </c>
      <c r="AB90" s="25">
        <v>8.1999999999999998E-4</v>
      </c>
      <c r="AC90" s="25">
        <f t="shared" si="16"/>
        <v>4.6999999999999999E-4</v>
      </c>
    </row>
    <row r="91" spans="1:29" s="15" customFormat="1">
      <c r="A91" s="18">
        <v>339</v>
      </c>
      <c r="B91" s="25">
        <v>1.2999999999999999E-4</v>
      </c>
      <c r="C91" s="38">
        <v>1.5203E-2</v>
      </c>
      <c r="D91" s="38">
        <f t="shared" si="17"/>
        <v>1.4777999999999999E-2</v>
      </c>
      <c r="E91" s="38"/>
      <c r="F91" s="38">
        <f t="shared" si="18"/>
        <v>1.048079E-2</v>
      </c>
      <c r="G91" s="38">
        <f t="shared" si="19"/>
        <v>0.24137259370000003</v>
      </c>
      <c r="H91" s="39">
        <v>2.07E-2</v>
      </c>
      <c r="I91" s="39">
        <f t="shared" si="20"/>
        <v>2.0275000000000001E-2</v>
      </c>
      <c r="J91" s="39"/>
      <c r="K91" s="39">
        <f t="shared" si="21"/>
        <v>1.741179E-2</v>
      </c>
      <c r="L91" s="39">
        <f t="shared" si="22"/>
        <v>0.40099352370000002</v>
      </c>
      <c r="M91" s="40">
        <v>1.789E-2</v>
      </c>
      <c r="N91" s="40">
        <f t="shared" si="23"/>
        <v>1.7465000000000001E-2</v>
      </c>
      <c r="O91" s="40"/>
      <c r="P91" s="40">
        <f t="shared" si="24"/>
        <v>1.3891790000000001E-2</v>
      </c>
      <c r="Q91" s="40">
        <f t="shared" si="25"/>
        <v>0.31992792370000006</v>
      </c>
      <c r="R91" s="41">
        <v>1.7000000000000001E-2</v>
      </c>
      <c r="S91" s="41">
        <f t="shared" si="26"/>
        <v>1.6574999999999999E-2</v>
      </c>
      <c r="T91" s="41"/>
      <c r="U91" s="41">
        <f t="shared" si="27"/>
        <v>1.332679E-2</v>
      </c>
      <c r="V91" s="41">
        <f t="shared" si="28"/>
        <v>0.30691597370000001</v>
      </c>
      <c r="W91" s="42">
        <v>1.41E-2</v>
      </c>
      <c r="X91" s="42">
        <f t="shared" si="29"/>
        <v>1.3675E-2</v>
      </c>
      <c r="Y91" s="42"/>
      <c r="Z91" s="42">
        <f t="shared" si="30"/>
        <v>1.2404789999999999E-2</v>
      </c>
      <c r="AA91" s="42">
        <f t="shared" si="31"/>
        <v>0.28568231369999997</v>
      </c>
      <c r="AB91" s="25">
        <v>7.2000000000000005E-4</v>
      </c>
      <c r="AC91" s="25">
        <f t="shared" si="16"/>
        <v>4.2500000000000003E-4</v>
      </c>
    </row>
    <row r="92" spans="1:29" s="15" customFormat="1">
      <c r="A92" s="18">
        <v>340</v>
      </c>
      <c r="B92" s="25">
        <v>1.1E-4</v>
      </c>
      <c r="C92" s="38">
        <v>1.5202E-2</v>
      </c>
      <c r="D92" s="38">
        <f t="shared" si="17"/>
        <v>1.4757000000000001E-2</v>
      </c>
      <c r="E92" s="38"/>
      <c r="F92" s="38">
        <f t="shared" si="18"/>
        <v>1.045979E-2</v>
      </c>
      <c r="G92" s="38">
        <f t="shared" si="19"/>
        <v>0.24088896370000001</v>
      </c>
      <c r="H92" s="39">
        <v>2.0199999999999999E-2</v>
      </c>
      <c r="I92" s="39">
        <f t="shared" si="20"/>
        <v>1.9754999999999998E-2</v>
      </c>
      <c r="J92" s="39"/>
      <c r="K92" s="39">
        <f t="shared" si="21"/>
        <v>1.6891789999999997E-2</v>
      </c>
      <c r="L92" s="39">
        <f t="shared" si="22"/>
        <v>0.38901792369999993</v>
      </c>
      <c r="M92" s="40">
        <v>1.789E-2</v>
      </c>
      <c r="N92" s="40">
        <f t="shared" si="23"/>
        <v>1.7444999999999999E-2</v>
      </c>
      <c r="O92" s="40"/>
      <c r="P92" s="40">
        <f t="shared" si="24"/>
        <v>1.3871789999999998E-2</v>
      </c>
      <c r="Q92" s="40">
        <f t="shared" si="25"/>
        <v>0.31946732369999997</v>
      </c>
      <c r="R92" s="41">
        <v>1.7000000000000001E-2</v>
      </c>
      <c r="S92" s="41">
        <f t="shared" si="26"/>
        <v>1.6555E-2</v>
      </c>
      <c r="T92" s="41"/>
      <c r="U92" s="41">
        <f t="shared" si="27"/>
        <v>1.3306790000000001E-2</v>
      </c>
      <c r="V92" s="41">
        <f t="shared" si="28"/>
        <v>0.30645537370000003</v>
      </c>
      <c r="W92" s="42">
        <v>1.41E-2</v>
      </c>
      <c r="X92" s="42">
        <f t="shared" si="29"/>
        <v>1.3655E-2</v>
      </c>
      <c r="Y92" s="42"/>
      <c r="Z92" s="42">
        <f t="shared" si="30"/>
        <v>1.238479E-2</v>
      </c>
      <c r="AA92" s="42">
        <f t="shared" si="31"/>
        <v>0.28522171369999999</v>
      </c>
      <c r="AB92" s="25">
        <v>7.7999999999999999E-4</v>
      </c>
      <c r="AC92" s="25">
        <f t="shared" si="16"/>
        <v>4.4499999999999997E-4</v>
      </c>
    </row>
    <row r="93" spans="1:29" s="15" customFormat="1">
      <c r="A93" s="18">
        <v>341</v>
      </c>
      <c r="B93" s="25">
        <v>1.3999999999999999E-4</v>
      </c>
      <c r="C93" s="38">
        <v>1.5202E-2</v>
      </c>
      <c r="D93" s="38">
        <f t="shared" si="17"/>
        <v>1.4757000000000001E-2</v>
      </c>
      <c r="E93" s="38"/>
      <c r="F93" s="38">
        <f t="shared" si="18"/>
        <v>1.045979E-2</v>
      </c>
      <c r="G93" s="38">
        <f t="shared" si="19"/>
        <v>0.24088896370000001</v>
      </c>
      <c r="H93" s="39">
        <v>2.0299999999999999E-2</v>
      </c>
      <c r="I93" s="39">
        <f t="shared" si="20"/>
        <v>1.9854999999999998E-2</v>
      </c>
      <c r="J93" s="39"/>
      <c r="K93" s="39">
        <f t="shared" si="21"/>
        <v>1.6991789999999996E-2</v>
      </c>
      <c r="L93" s="39">
        <f t="shared" si="22"/>
        <v>0.39132092369999993</v>
      </c>
      <c r="M93" s="40">
        <v>1.788E-2</v>
      </c>
      <c r="N93" s="40">
        <f t="shared" si="23"/>
        <v>1.7434999999999999E-2</v>
      </c>
      <c r="O93" s="40"/>
      <c r="P93" s="40">
        <f t="shared" si="24"/>
        <v>1.3861789999999999E-2</v>
      </c>
      <c r="Q93" s="40">
        <f t="shared" si="25"/>
        <v>0.31923702370000001</v>
      </c>
      <c r="R93" s="41">
        <v>1.6799999999999999E-2</v>
      </c>
      <c r="S93" s="41">
        <f t="shared" si="26"/>
        <v>1.6354999999999998E-2</v>
      </c>
      <c r="T93" s="41"/>
      <c r="U93" s="41">
        <f t="shared" si="27"/>
        <v>1.3106789999999998E-2</v>
      </c>
      <c r="V93" s="41">
        <f t="shared" si="28"/>
        <v>0.30184937369999998</v>
      </c>
      <c r="W93" s="42">
        <v>1.4E-2</v>
      </c>
      <c r="X93" s="42">
        <f t="shared" si="29"/>
        <v>1.3555000000000001E-2</v>
      </c>
      <c r="Y93" s="42"/>
      <c r="Z93" s="42">
        <f t="shared" si="30"/>
        <v>1.228479E-2</v>
      </c>
      <c r="AA93" s="42">
        <f t="shared" si="31"/>
        <v>0.28291871370000005</v>
      </c>
      <c r="AB93" s="25">
        <v>7.5000000000000002E-4</v>
      </c>
      <c r="AC93" s="25">
        <f t="shared" si="16"/>
        <v>4.4499999999999997E-4</v>
      </c>
    </row>
    <row r="94" spans="1:29" s="15" customFormat="1">
      <c r="A94" s="18">
        <v>342</v>
      </c>
      <c r="B94" s="25">
        <v>1.7000000000000001E-4</v>
      </c>
      <c r="C94" s="38">
        <v>1.5202E-2</v>
      </c>
      <c r="D94" s="38">
        <f t="shared" si="17"/>
        <v>1.4727000000000001E-2</v>
      </c>
      <c r="E94" s="38"/>
      <c r="F94" s="38">
        <f t="shared" si="18"/>
        <v>1.0429790000000001E-2</v>
      </c>
      <c r="G94" s="38">
        <f t="shared" si="19"/>
        <v>0.24019806370000005</v>
      </c>
      <c r="H94" s="39">
        <v>2.01E-2</v>
      </c>
      <c r="I94" s="39">
        <f t="shared" si="20"/>
        <v>1.9625E-2</v>
      </c>
      <c r="J94" s="39"/>
      <c r="K94" s="39">
        <f t="shared" si="21"/>
        <v>1.6761789999999999E-2</v>
      </c>
      <c r="L94" s="39">
        <f t="shared" si="22"/>
        <v>0.3860240237</v>
      </c>
      <c r="M94" s="40">
        <v>1.787E-2</v>
      </c>
      <c r="N94" s="40">
        <f t="shared" si="23"/>
        <v>1.7395000000000001E-2</v>
      </c>
      <c r="O94" s="40"/>
      <c r="P94" s="40">
        <f t="shared" si="24"/>
        <v>1.382179E-2</v>
      </c>
      <c r="Q94" s="40">
        <f t="shared" si="25"/>
        <v>0.3183158237</v>
      </c>
      <c r="R94" s="41">
        <v>1.6799999999999999E-2</v>
      </c>
      <c r="S94" s="41">
        <f t="shared" si="26"/>
        <v>1.6324999999999999E-2</v>
      </c>
      <c r="T94" s="41"/>
      <c r="U94" s="41">
        <f t="shared" si="27"/>
        <v>1.307679E-2</v>
      </c>
      <c r="V94" s="41">
        <f t="shared" si="28"/>
        <v>0.30115847369999998</v>
      </c>
      <c r="W94" s="42">
        <v>1.41E-2</v>
      </c>
      <c r="X94" s="42">
        <f t="shared" si="29"/>
        <v>1.3625E-2</v>
      </c>
      <c r="Y94" s="42"/>
      <c r="Z94" s="42">
        <f t="shared" si="30"/>
        <v>1.2354790000000001E-2</v>
      </c>
      <c r="AA94" s="42">
        <f t="shared" si="31"/>
        <v>0.28453081370000005</v>
      </c>
      <c r="AB94" s="25">
        <v>7.7999999999999999E-4</v>
      </c>
      <c r="AC94" s="25">
        <f t="shared" si="16"/>
        <v>4.75E-4</v>
      </c>
    </row>
    <row r="95" spans="1:29" s="15" customFormat="1">
      <c r="A95" s="18">
        <v>343</v>
      </c>
      <c r="B95" s="25">
        <v>1.7000000000000001E-4</v>
      </c>
      <c r="C95" s="38">
        <v>1.5202E-2</v>
      </c>
      <c r="D95" s="38">
        <f t="shared" si="17"/>
        <v>1.4732E-2</v>
      </c>
      <c r="E95" s="38"/>
      <c r="F95" s="38">
        <f t="shared" si="18"/>
        <v>1.0434789999999999E-2</v>
      </c>
      <c r="G95" s="38">
        <f t="shared" si="19"/>
        <v>0.2403132137</v>
      </c>
      <c r="H95" s="39">
        <v>2.01E-2</v>
      </c>
      <c r="I95" s="39">
        <f t="shared" si="20"/>
        <v>1.9629999999999998E-2</v>
      </c>
      <c r="J95" s="39"/>
      <c r="K95" s="39">
        <f t="shared" si="21"/>
        <v>1.6766789999999997E-2</v>
      </c>
      <c r="L95" s="39">
        <f t="shared" si="22"/>
        <v>0.38613917369999995</v>
      </c>
      <c r="M95" s="40">
        <v>1.787E-2</v>
      </c>
      <c r="N95" s="40">
        <f t="shared" si="23"/>
        <v>1.7399999999999999E-2</v>
      </c>
      <c r="O95" s="40"/>
      <c r="P95" s="40">
        <f t="shared" si="24"/>
        <v>1.3826789999999999E-2</v>
      </c>
      <c r="Q95" s="40">
        <f t="shared" si="25"/>
        <v>0.31843097370000001</v>
      </c>
      <c r="R95" s="41">
        <v>1.6799999999999999E-2</v>
      </c>
      <c r="S95" s="41">
        <f t="shared" si="26"/>
        <v>1.6329999999999997E-2</v>
      </c>
      <c r="T95" s="41"/>
      <c r="U95" s="41">
        <f t="shared" si="27"/>
        <v>1.3081789999999998E-2</v>
      </c>
      <c r="V95" s="41">
        <f t="shared" si="28"/>
        <v>0.30127362369999994</v>
      </c>
      <c r="W95" s="42">
        <v>1.4E-2</v>
      </c>
      <c r="X95" s="42">
        <f t="shared" si="29"/>
        <v>1.353E-2</v>
      </c>
      <c r="Y95" s="42"/>
      <c r="Z95" s="42">
        <f t="shared" si="30"/>
        <v>1.225979E-2</v>
      </c>
      <c r="AA95" s="42">
        <f t="shared" si="31"/>
        <v>0.2823429637</v>
      </c>
      <c r="AB95" s="25">
        <v>7.6999999999999996E-4</v>
      </c>
      <c r="AC95" s="25">
        <f t="shared" si="16"/>
        <v>4.6999999999999999E-4</v>
      </c>
    </row>
    <row r="96" spans="1:29" s="15" customFormat="1">
      <c r="A96" s="18">
        <v>344</v>
      </c>
      <c r="B96" s="25">
        <v>1E-4</v>
      </c>
      <c r="C96" s="38">
        <v>1.5202E-2</v>
      </c>
      <c r="D96" s="38">
        <f t="shared" si="17"/>
        <v>1.4792E-2</v>
      </c>
      <c r="E96" s="38"/>
      <c r="F96" s="38">
        <f t="shared" si="18"/>
        <v>1.049479E-2</v>
      </c>
      <c r="G96" s="38">
        <f t="shared" si="19"/>
        <v>0.24169501370000002</v>
      </c>
      <c r="H96" s="39">
        <v>1.9800000000000002E-2</v>
      </c>
      <c r="I96" s="39">
        <f t="shared" si="20"/>
        <v>1.9390000000000001E-2</v>
      </c>
      <c r="J96" s="39"/>
      <c r="K96" s="39">
        <f t="shared" si="21"/>
        <v>1.652679E-2</v>
      </c>
      <c r="L96" s="39">
        <f t="shared" si="22"/>
        <v>0.38061197369999999</v>
      </c>
      <c r="M96" s="40">
        <v>1.7860000000000001E-2</v>
      </c>
      <c r="N96" s="40">
        <f t="shared" si="23"/>
        <v>1.745E-2</v>
      </c>
      <c r="O96" s="40"/>
      <c r="P96" s="40">
        <f t="shared" si="24"/>
        <v>1.387679E-2</v>
      </c>
      <c r="Q96" s="40">
        <f t="shared" si="25"/>
        <v>0.31958247370000004</v>
      </c>
      <c r="R96" s="41">
        <v>1.6500000000000001E-2</v>
      </c>
      <c r="S96" s="41">
        <f t="shared" si="26"/>
        <v>1.609E-2</v>
      </c>
      <c r="T96" s="41"/>
      <c r="U96" s="41">
        <f t="shared" si="27"/>
        <v>1.284179E-2</v>
      </c>
      <c r="V96" s="41">
        <f t="shared" si="28"/>
        <v>0.29574642370000004</v>
      </c>
      <c r="W96" s="42">
        <v>1.37E-2</v>
      </c>
      <c r="X96" s="42">
        <f t="shared" si="29"/>
        <v>1.329E-2</v>
      </c>
      <c r="Y96" s="42"/>
      <c r="Z96" s="42">
        <f t="shared" si="30"/>
        <v>1.2019789999999999E-2</v>
      </c>
      <c r="AA96" s="42">
        <f t="shared" si="31"/>
        <v>0.27681576369999999</v>
      </c>
      <c r="AB96" s="25">
        <v>7.2000000000000005E-4</v>
      </c>
      <c r="AC96" s="25">
        <f t="shared" si="16"/>
        <v>4.1000000000000005E-4</v>
      </c>
    </row>
    <row r="97" spans="1:29" s="15" customFormat="1">
      <c r="A97" s="18">
        <v>345</v>
      </c>
      <c r="B97" s="25">
        <v>1.2E-4</v>
      </c>
      <c r="C97" s="38">
        <v>1.5200999999999999E-2</v>
      </c>
      <c r="D97" s="38">
        <f t="shared" si="17"/>
        <v>1.4780999999999999E-2</v>
      </c>
      <c r="E97" s="38"/>
      <c r="F97" s="38">
        <f t="shared" si="18"/>
        <v>1.048379E-2</v>
      </c>
      <c r="G97" s="38">
        <f t="shared" si="19"/>
        <v>0.24144168370000002</v>
      </c>
      <c r="H97" s="39">
        <v>1.9699999999999999E-2</v>
      </c>
      <c r="I97" s="39">
        <f t="shared" si="20"/>
        <v>1.9279999999999999E-2</v>
      </c>
      <c r="J97" s="39"/>
      <c r="K97" s="39">
        <f t="shared" si="21"/>
        <v>1.6416789999999997E-2</v>
      </c>
      <c r="L97" s="39">
        <f t="shared" si="22"/>
        <v>0.37807867369999998</v>
      </c>
      <c r="M97" s="40">
        <v>1.7860000000000001E-2</v>
      </c>
      <c r="N97" s="40">
        <f t="shared" si="23"/>
        <v>1.7440000000000001E-2</v>
      </c>
      <c r="O97" s="40"/>
      <c r="P97" s="40">
        <f t="shared" si="24"/>
        <v>1.386679E-2</v>
      </c>
      <c r="Q97" s="40">
        <f t="shared" si="25"/>
        <v>0.31935217370000002</v>
      </c>
      <c r="R97" s="41">
        <v>1.6199999999999999E-2</v>
      </c>
      <c r="S97" s="41">
        <f t="shared" si="26"/>
        <v>1.5779999999999999E-2</v>
      </c>
      <c r="T97" s="41"/>
      <c r="U97" s="41">
        <f t="shared" si="27"/>
        <v>1.2531789999999999E-2</v>
      </c>
      <c r="V97" s="41">
        <f t="shared" si="28"/>
        <v>0.28860712370000002</v>
      </c>
      <c r="W97" s="42">
        <v>1.37E-2</v>
      </c>
      <c r="X97" s="42">
        <f t="shared" si="29"/>
        <v>1.328E-2</v>
      </c>
      <c r="Y97" s="42"/>
      <c r="Z97" s="42">
        <f t="shared" si="30"/>
        <v>1.2009789999999999E-2</v>
      </c>
      <c r="AA97" s="42">
        <f t="shared" si="31"/>
        <v>0.27658546369999998</v>
      </c>
      <c r="AB97" s="25">
        <v>7.2000000000000005E-4</v>
      </c>
      <c r="AC97" s="25">
        <f t="shared" si="16"/>
        <v>4.2000000000000002E-4</v>
      </c>
    </row>
    <row r="98" spans="1:29" s="15" customFormat="1">
      <c r="A98" s="18">
        <v>346</v>
      </c>
      <c r="B98" s="25">
        <v>1.1E-4</v>
      </c>
      <c r="C98" s="38">
        <v>1.5200999999999999E-2</v>
      </c>
      <c r="D98" s="38">
        <f t="shared" si="17"/>
        <v>1.4801E-2</v>
      </c>
      <c r="E98" s="38"/>
      <c r="F98" s="38">
        <f t="shared" si="18"/>
        <v>1.0503789999999999E-2</v>
      </c>
      <c r="G98" s="38">
        <f t="shared" si="19"/>
        <v>0.2419022837</v>
      </c>
      <c r="H98" s="39">
        <v>1.9699999999999999E-2</v>
      </c>
      <c r="I98" s="39">
        <f t="shared" si="20"/>
        <v>1.9299999999999998E-2</v>
      </c>
      <c r="J98" s="39"/>
      <c r="K98" s="39">
        <f t="shared" si="21"/>
        <v>1.6436789999999996E-2</v>
      </c>
      <c r="L98" s="39">
        <f t="shared" si="22"/>
        <v>0.37853927369999996</v>
      </c>
      <c r="M98" s="40">
        <v>1.7860000000000001E-2</v>
      </c>
      <c r="N98" s="40">
        <f t="shared" si="23"/>
        <v>1.746E-2</v>
      </c>
      <c r="O98" s="40"/>
      <c r="P98" s="40">
        <f t="shared" si="24"/>
        <v>1.388679E-2</v>
      </c>
      <c r="Q98" s="40">
        <f t="shared" si="25"/>
        <v>0.3198127737</v>
      </c>
      <c r="R98" s="41">
        <v>1.6199999999999999E-2</v>
      </c>
      <c r="S98" s="41">
        <f t="shared" si="26"/>
        <v>1.5799999999999998E-2</v>
      </c>
      <c r="T98" s="41"/>
      <c r="U98" s="41">
        <f t="shared" si="27"/>
        <v>1.2551789999999998E-2</v>
      </c>
      <c r="V98" s="41">
        <f t="shared" si="28"/>
        <v>0.2890677237</v>
      </c>
      <c r="W98" s="42">
        <v>1.3599999999999999E-2</v>
      </c>
      <c r="X98" s="42">
        <f t="shared" si="29"/>
        <v>1.32E-2</v>
      </c>
      <c r="Y98" s="42"/>
      <c r="Z98" s="42">
        <f t="shared" si="30"/>
        <v>1.1929789999999999E-2</v>
      </c>
      <c r="AA98" s="42">
        <f t="shared" si="31"/>
        <v>0.27474306370000001</v>
      </c>
      <c r="AB98" s="25">
        <v>6.8999999999999997E-4</v>
      </c>
      <c r="AC98" s="25">
        <f t="shared" si="16"/>
        <v>3.9999999999999996E-4</v>
      </c>
    </row>
    <row r="99" spans="1:29" s="15" customFormat="1">
      <c r="A99" s="18">
        <v>347</v>
      </c>
      <c r="B99" s="25">
        <v>1.3999999999999999E-4</v>
      </c>
      <c r="C99" s="38">
        <v>1.5200999999999999E-2</v>
      </c>
      <c r="D99" s="38">
        <f t="shared" si="17"/>
        <v>1.4766E-2</v>
      </c>
      <c r="E99" s="38"/>
      <c r="F99" s="38">
        <f t="shared" si="18"/>
        <v>1.0468789999999999E-2</v>
      </c>
      <c r="G99" s="38">
        <f t="shared" si="19"/>
        <v>0.24109623369999997</v>
      </c>
      <c r="H99" s="39">
        <v>1.9300000000000001E-2</v>
      </c>
      <c r="I99" s="39">
        <f t="shared" si="20"/>
        <v>1.8865E-2</v>
      </c>
      <c r="J99" s="39"/>
      <c r="K99" s="39">
        <f t="shared" si="21"/>
        <v>1.6001789999999998E-2</v>
      </c>
      <c r="L99" s="39">
        <f t="shared" si="22"/>
        <v>0.36852122369999996</v>
      </c>
      <c r="M99" s="40">
        <v>1.7860000000000001E-2</v>
      </c>
      <c r="N99" s="40">
        <f t="shared" si="23"/>
        <v>1.7425E-2</v>
      </c>
      <c r="O99" s="40"/>
      <c r="P99" s="40">
        <f t="shared" si="24"/>
        <v>1.3851789999999999E-2</v>
      </c>
      <c r="Q99" s="40">
        <f t="shared" si="25"/>
        <v>0.31900672369999999</v>
      </c>
      <c r="R99" s="41">
        <v>1.61E-2</v>
      </c>
      <c r="S99" s="41">
        <f t="shared" si="26"/>
        <v>1.5664999999999998E-2</v>
      </c>
      <c r="T99" s="41"/>
      <c r="U99" s="41">
        <f t="shared" si="27"/>
        <v>1.2416789999999999E-2</v>
      </c>
      <c r="V99" s="41">
        <f t="shared" si="28"/>
        <v>0.2859586737</v>
      </c>
      <c r="W99" s="42">
        <v>1.3599999999999999E-2</v>
      </c>
      <c r="X99" s="42">
        <f t="shared" si="29"/>
        <v>1.3165E-2</v>
      </c>
      <c r="Y99" s="42"/>
      <c r="Z99" s="42">
        <f t="shared" si="30"/>
        <v>1.1894789999999999E-2</v>
      </c>
      <c r="AA99" s="42">
        <f t="shared" si="31"/>
        <v>0.27393701370000001</v>
      </c>
      <c r="AB99" s="25">
        <v>7.2999999999999996E-4</v>
      </c>
      <c r="AC99" s="25">
        <f t="shared" si="16"/>
        <v>4.3499999999999995E-4</v>
      </c>
    </row>
    <row r="100" spans="1:29" s="15" customFormat="1">
      <c r="A100" s="18">
        <v>348</v>
      </c>
      <c r="B100" s="25">
        <v>1.6000000000000001E-4</v>
      </c>
      <c r="C100" s="38">
        <v>1.5200999999999999E-2</v>
      </c>
      <c r="D100" s="38">
        <f t="shared" si="17"/>
        <v>1.4745999999999999E-2</v>
      </c>
      <c r="E100" s="38"/>
      <c r="F100" s="38">
        <f t="shared" si="18"/>
        <v>1.0448789999999999E-2</v>
      </c>
      <c r="G100" s="38">
        <f t="shared" si="19"/>
        <v>0.24063563369999999</v>
      </c>
      <c r="H100" s="39">
        <v>1.9199999999999998E-2</v>
      </c>
      <c r="I100" s="39">
        <f t="shared" si="20"/>
        <v>1.8744999999999998E-2</v>
      </c>
      <c r="J100" s="39"/>
      <c r="K100" s="39">
        <f t="shared" si="21"/>
        <v>1.5881789999999996E-2</v>
      </c>
      <c r="L100" s="39">
        <f t="shared" si="22"/>
        <v>0.36575762369999992</v>
      </c>
      <c r="M100" s="40">
        <v>1.7850000000000001E-2</v>
      </c>
      <c r="N100" s="40">
        <f t="shared" ref="N100:N105" si="32">M80-AC100</f>
        <v>1.7534999999999999E-2</v>
      </c>
      <c r="O100" s="40"/>
      <c r="P100" s="40">
        <f t="shared" si="24"/>
        <v>1.3961789999999998E-2</v>
      </c>
      <c r="Q100" s="40">
        <f t="shared" si="25"/>
        <v>0.32154002369999996</v>
      </c>
      <c r="R100" s="41">
        <v>1.6E-2</v>
      </c>
      <c r="S100" s="41">
        <f t="shared" si="26"/>
        <v>1.5545E-2</v>
      </c>
      <c r="T100" s="41"/>
      <c r="U100" s="41">
        <f t="shared" si="27"/>
        <v>1.229679E-2</v>
      </c>
      <c r="V100" s="41">
        <f t="shared" si="28"/>
        <v>0.28319507370000002</v>
      </c>
      <c r="W100" s="42">
        <v>1.3599999999999999E-2</v>
      </c>
      <c r="X100" s="42">
        <f t="shared" si="29"/>
        <v>1.3144999999999999E-2</v>
      </c>
      <c r="Y100" s="42"/>
      <c r="Z100" s="42">
        <f t="shared" si="30"/>
        <v>1.187479E-2</v>
      </c>
      <c r="AA100" s="42">
        <f t="shared" si="31"/>
        <v>0.27347641370000003</v>
      </c>
      <c r="AB100" s="25">
        <v>7.5000000000000002E-4</v>
      </c>
      <c r="AC100" s="25">
        <f t="shared" si="16"/>
        <v>4.55E-4</v>
      </c>
    </row>
    <row r="101" spans="1:29" s="15" customFormat="1">
      <c r="A101" s="18">
        <v>349</v>
      </c>
      <c r="B101" s="25">
        <v>1.2E-4</v>
      </c>
      <c r="C101" s="38">
        <v>1.52E-2</v>
      </c>
      <c r="D101" s="38">
        <f t="shared" si="17"/>
        <v>1.4794999999999999E-2</v>
      </c>
      <c r="E101" s="38"/>
      <c r="F101" s="38">
        <f t="shared" si="18"/>
        <v>1.049779E-2</v>
      </c>
      <c r="G101" s="38">
        <f t="shared" si="19"/>
        <v>0.24176410370000001</v>
      </c>
      <c r="H101" s="39">
        <v>1.9099999999999999E-2</v>
      </c>
      <c r="I101" s="39">
        <f t="shared" si="20"/>
        <v>1.8695E-2</v>
      </c>
      <c r="J101" s="39"/>
      <c r="K101" s="39">
        <f t="shared" si="21"/>
        <v>1.5831789999999998E-2</v>
      </c>
      <c r="L101" s="39">
        <f t="shared" si="22"/>
        <v>0.36460612370000001</v>
      </c>
      <c r="M101" s="40">
        <v>1.7850000000000001E-2</v>
      </c>
      <c r="N101" s="40">
        <f t="shared" si="32"/>
        <v>1.7575E-2</v>
      </c>
      <c r="O101" s="40"/>
      <c r="P101" s="40">
        <f t="shared" si="24"/>
        <v>1.400179E-2</v>
      </c>
      <c r="Q101" s="40">
        <f t="shared" si="25"/>
        <v>0.32246122370000002</v>
      </c>
      <c r="R101" s="41">
        <v>1.5900000000000001E-2</v>
      </c>
      <c r="S101" s="41">
        <f t="shared" si="26"/>
        <v>1.5495000000000002E-2</v>
      </c>
      <c r="T101" s="41"/>
      <c r="U101" s="41">
        <f t="shared" si="27"/>
        <v>1.2246790000000002E-2</v>
      </c>
      <c r="V101" s="41">
        <f t="shared" si="28"/>
        <v>0.28204357370000005</v>
      </c>
      <c r="W101" s="42">
        <v>1.3100000000000001E-2</v>
      </c>
      <c r="X101" s="42">
        <f t="shared" si="29"/>
        <v>1.2695000000000001E-2</v>
      </c>
      <c r="Y101" s="42"/>
      <c r="Z101" s="42">
        <f t="shared" si="30"/>
        <v>1.1424790000000001E-2</v>
      </c>
      <c r="AA101" s="42">
        <f t="shared" si="31"/>
        <v>0.26311291370000001</v>
      </c>
      <c r="AB101" s="25">
        <v>6.8999999999999997E-4</v>
      </c>
      <c r="AC101" s="25">
        <f t="shared" si="16"/>
        <v>4.0499999999999998E-4</v>
      </c>
    </row>
    <row r="102" spans="1:29" s="15" customFormat="1">
      <c r="A102" s="18">
        <v>350</v>
      </c>
      <c r="B102" s="25">
        <v>1.1E-4</v>
      </c>
      <c r="C102" s="38">
        <v>1.52E-2</v>
      </c>
      <c r="D102" s="38">
        <f t="shared" si="17"/>
        <v>1.4815E-2</v>
      </c>
      <c r="E102" s="38"/>
      <c r="F102" s="38">
        <f t="shared" si="18"/>
        <v>1.0517789999999999E-2</v>
      </c>
      <c r="G102" s="38">
        <f t="shared" si="19"/>
        <v>0.24222470369999999</v>
      </c>
      <c r="H102" s="39">
        <v>1.89E-2</v>
      </c>
      <c r="I102" s="39">
        <f t="shared" si="20"/>
        <v>1.8515E-2</v>
      </c>
      <c r="J102" s="39"/>
      <c r="K102" s="39">
        <f t="shared" si="21"/>
        <v>1.5651789999999999E-2</v>
      </c>
      <c r="L102" s="39">
        <f t="shared" si="22"/>
        <v>0.36046072369999999</v>
      </c>
      <c r="M102" s="40">
        <v>1.7840000000000002E-2</v>
      </c>
      <c r="N102" s="40">
        <f t="shared" si="32"/>
        <v>1.7575E-2</v>
      </c>
      <c r="O102" s="40"/>
      <c r="P102" s="40">
        <f t="shared" si="24"/>
        <v>1.400179E-2</v>
      </c>
      <c r="Q102" s="40">
        <f t="shared" si="25"/>
        <v>0.32246122370000002</v>
      </c>
      <c r="R102" s="41">
        <v>1.5599999999999999E-2</v>
      </c>
      <c r="S102" s="41">
        <f t="shared" si="26"/>
        <v>1.5214999999999999E-2</v>
      </c>
      <c r="T102" s="41"/>
      <c r="U102" s="41">
        <f t="shared" si="27"/>
        <v>1.196679E-2</v>
      </c>
      <c r="V102" s="41">
        <f t="shared" si="28"/>
        <v>0.27559517370000003</v>
      </c>
      <c r="W102" s="42">
        <v>1.3100000000000001E-2</v>
      </c>
      <c r="X102" s="42">
        <f t="shared" si="29"/>
        <v>1.2715000000000001E-2</v>
      </c>
      <c r="Y102" s="42"/>
      <c r="Z102" s="42">
        <f t="shared" si="30"/>
        <v>1.144479E-2</v>
      </c>
      <c r="AA102" s="42">
        <f t="shared" si="31"/>
        <v>0.26357351369999998</v>
      </c>
      <c r="AB102" s="25">
        <v>6.6E-4</v>
      </c>
      <c r="AC102" s="25">
        <f t="shared" si="16"/>
        <v>3.8499999999999998E-4</v>
      </c>
    </row>
    <row r="103" spans="1:29" s="15" customFormat="1">
      <c r="A103" s="18">
        <v>351</v>
      </c>
      <c r="B103" s="25">
        <v>1.1E-4</v>
      </c>
      <c r="C103" s="38">
        <v>1.52E-2</v>
      </c>
      <c r="D103" s="38">
        <f t="shared" si="17"/>
        <v>1.4805E-2</v>
      </c>
      <c r="E103" s="38"/>
      <c r="F103" s="38">
        <f t="shared" si="18"/>
        <v>1.0507789999999999E-2</v>
      </c>
      <c r="G103" s="38">
        <f t="shared" si="19"/>
        <v>0.2419944037</v>
      </c>
      <c r="H103" s="39">
        <v>1.8800000000000001E-2</v>
      </c>
      <c r="I103" s="39">
        <f t="shared" si="20"/>
        <v>1.8405000000000001E-2</v>
      </c>
      <c r="J103" s="39"/>
      <c r="K103" s="39">
        <f t="shared" si="21"/>
        <v>1.5541790000000002E-2</v>
      </c>
      <c r="L103" s="39">
        <f t="shared" si="22"/>
        <v>0.35792742370000002</v>
      </c>
      <c r="M103" s="40">
        <v>1.7840000000000002E-2</v>
      </c>
      <c r="N103" s="40">
        <f t="shared" si="32"/>
        <v>1.7545000000000002E-2</v>
      </c>
      <c r="O103" s="40"/>
      <c r="P103" s="40">
        <f t="shared" si="24"/>
        <v>1.3971790000000001E-2</v>
      </c>
      <c r="Q103" s="40">
        <f t="shared" si="25"/>
        <v>0.32177032370000003</v>
      </c>
      <c r="R103" s="41">
        <v>1.5599999999999999E-2</v>
      </c>
      <c r="S103" s="41">
        <f t="shared" si="26"/>
        <v>1.5205E-2</v>
      </c>
      <c r="T103" s="41"/>
      <c r="U103" s="41">
        <f t="shared" si="27"/>
        <v>1.195679E-2</v>
      </c>
      <c r="V103" s="41">
        <f t="shared" si="28"/>
        <v>0.27536487370000001</v>
      </c>
      <c r="W103" s="42">
        <v>1.2999999999999999E-2</v>
      </c>
      <c r="X103" s="42">
        <f t="shared" si="29"/>
        <v>1.2605E-2</v>
      </c>
      <c r="Y103" s="42"/>
      <c r="Z103" s="42">
        <f t="shared" si="30"/>
        <v>1.1334790000000001E-2</v>
      </c>
      <c r="AA103" s="42">
        <f t="shared" si="31"/>
        <v>0.26104021370000002</v>
      </c>
      <c r="AB103" s="25">
        <v>6.8000000000000005E-4</v>
      </c>
      <c r="AC103" s="25">
        <f t="shared" si="16"/>
        <v>3.9500000000000001E-4</v>
      </c>
    </row>
    <row r="104" spans="1:29" s="15" customFormat="1">
      <c r="A104" s="18">
        <v>352</v>
      </c>
      <c r="B104" s="25">
        <v>1E-4</v>
      </c>
      <c r="C104" s="38">
        <v>1.52E-2</v>
      </c>
      <c r="D104" s="38">
        <f t="shared" si="17"/>
        <v>1.4794999999999999E-2</v>
      </c>
      <c r="E104" s="38"/>
      <c r="F104" s="38">
        <f t="shared" si="18"/>
        <v>1.049779E-2</v>
      </c>
      <c r="G104" s="38">
        <f t="shared" si="19"/>
        <v>0.24176410370000001</v>
      </c>
      <c r="H104" s="39">
        <v>1.8800000000000001E-2</v>
      </c>
      <c r="I104" s="39">
        <f t="shared" si="20"/>
        <v>1.8395000000000002E-2</v>
      </c>
      <c r="J104" s="39"/>
      <c r="K104" s="39">
        <f t="shared" si="21"/>
        <v>1.5531790000000002E-2</v>
      </c>
      <c r="L104" s="39">
        <f t="shared" si="22"/>
        <v>0.35769712370000006</v>
      </c>
      <c r="M104" s="40">
        <v>1.7829999999999999E-2</v>
      </c>
      <c r="N104" s="40">
        <f t="shared" si="32"/>
        <v>1.7535000000000002E-2</v>
      </c>
      <c r="O104" s="40"/>
      <c r="P104" s="40">
        <f t="shared" si="24"/>
        <v>1.3961790000000002E-2</v>
      </c>
      <c r="Q104" s="40">
        <f t="shared" si="25"/>
        <v>0.32154002370000007</v>
      </c>
      <c r="R104" s="41">
        <v>1.55E-2</v>
      </c>
      <c r="S104" s="41">
        <f t="shared" si="26"/>
        <v>1.5094999999999999E-2</v>
      </c>
      <c r="T104" s="41"/>
      <c r="U104" s="41">
        <f t="shared" si="27"/>
        <v>1.1846789999999999E-2</v>
      </c>
      <c r="V104" s="41">
        <f t="shared" si="28"/>
        <v>0.2728315737</v>
      </c>
      <c r="W104" s="42">
        <v>1.29E-2</v>
      </c>
      <c r="X104" s="42">
        <f t="shared" si="29"/>
        <v>1.2494999999999999E-2</v>
      </c>
      <c r="Y104" s="42"/>
      <c r="Z104" s="42">
        <f t="shared" si="30"/>
        <v>1.1224789999999998E-2</v>
      </c>
      <c r="AA104" s="42">
        <f t="shared" si="31"/>
        <v>0.25850691369999995</v>
      </c>
      <c r="AB104" s="25">
        <v>7.1000000000000002E-4</v>
      </c>
      <c r="AC104" s="25">
        <f t="shared" si="16"/>
        <v>4.0500000000000003E-4</v>
      </c>
    </row>
    <row r="105" spans="1:29" s="15" customFormat="1">
      <c r="A105" s="18">
        <v>353</v>
      </c>
      <c r="B105" s="25">
        <v>1.2999999999999999E-4</v>
      </c>
      <c r="C105" s="38">
        <v>1.52E-2</v>
      </c>
      <c r="D105" s="38">
        <f t="shared" si="17"/>
        <v>1.4785E-2</v>
      </c>
      <c r="E105" s="38"/>
      <c r="F105" s="38">
        <f t="shared" si="18"/>
        <v>1.048779E-2</v>
      </c>
      <c r="G105" s="38">
        <f t="shared" si="19"/>
        <v>0.24153380370000002</v>
      </c>
      <c r="H105" s="39">
        <v>1.8800000000000001E-2</v>
      </c>
      <c r="I105" s="39">
        <f t="shared" si="20"/>
        <v>1.8385000000000002E-2</v>
      </c>
      <c r="J105" s="39"/>
      <c r="K105" s="39">
        <f t="shared" si="21"/>
        <v>1.5521790000000002E-2</v>
      </c>
      <c r="L105" s="39">
        <f t="shared" si="22"/>
        <v>0.35746682370000005</v>
      </c>
      <c r="M105" s="40">
        <v>1.7819999999999999E-2</v>
      </c>
      <c r="N105" s="40">
        <f t="shared" si="32"/>
        <v>1.7505E-2</v>
      </c>
      <c r="O105" s="40"/>
      <c r="P105" s="40">
        <f t="shared" si="24"/>
        <v>1.3931789999999999E-2</v>
      </c>
      <c r="Q105" s="40">
        <f t="shared" si="25"/>
        <v>0.32084912370000002</v>
      </c>
      <c r="R105" s="41">
        <v>1.54E-2</v>
      </c>
      <c r="S105" s="41">
        <f t="shared" si="26"/>
        <v>1.4985E-2</v>
      </c>
      <c r="T105" s="41"/>
      <c r="U105" s="41">
        <f t="shared" si="27"/>
        <v>1.173679E-2</v>
      </c>
      <c r="V105" s="41">
        <f t="shared" si="28"/>
        <v>0.27029827370000004</v>
      </c>
      <c r="W105" s="42">
        <v>1.2699999999999999E-2</v>
      </c>
      <c r="X105" s="42">
        <f t="shared" si="29"/>
        <v>1.2284999999999999E-2</v>
      </c>
      <c r="Y105" s="42"/>
      <c r="Z105" s="42">
        <f t="shared" si="30"/>
        <v>1.101479E-2</v>
      </c>
      <c r="AA105" s="42">
        <f t="shared" si="31"/>
        <v>0.25367061369999999</v>
      </c>
      <c r="AB105" s="25">
        <v>6.9999999999999999E-4</v>
      </c>
      <c r="AC105" s="25">
        <f t="shared" si="16"/>
        <v>4.15E-4</v>
      </c>
    </row>
    <row r="106" spans="1:29" s="15" customFormat="1">
      <c r="A106" s="18">
        <v>354</v>
      </c>
      <c r="B106" s="25">
        <v>1E-4</v>
      </c>
      <c r="C106" s="38">
        <v>1.52E-2</v>
      </c>
      <c r="D106" s="38">
        <f t="shared" si="17"/>
        <v>1.481E-2</v>
      </c>
      <c r="E106" s="38"/>
      <c r="F106" s="38">
        <f t="shared" si="18"/>
        <v>1.0512790000000001E-2</v>
      </c>
      <c r="G106" s="38">
        <f t="shared" si="19"/>
        <v>0.24210955370000004</v>
      </c>
      <c r="H106" s="39">
        <v>1.83E-2</v>
      </c>
      <c r="I106" s="39">
        <f t="shared" si="20"/>
        <v>1.7909999999999999E-2</v>
      </c>
      <c r="J106" s="39"/>
      <c r="K106" s="39">
        <f t="shared" si="21"/>
        <v>1.5046789999999999E-2</v>
      </c>
      <c r="L106" s="39">
        <f t="shared" si="22"/>
        <v>0.34652757369999998</v>
      </c>
      <c r="M106" s="40">
        <v>1.7809999999999999E-2</v>
      </c>
      <c r="N106" s="40">
        <f t="shared" si="23"/>
        <v>1.7419999999999998E-2</v>
      </c>
      <c r="O106" s="40"/>
      <c r="P106" s="40">
        <f t="shared" si="24"/>
        <v>1.3846789999999998E-2</v>
      </c>
      <c r="Q106" s="40">
        <f t="shared" si="25"/>
        <v>0.31889157369999999</v>
      </c>
      <c r="R106" s="41">
        <v>1.5299999999999999E-2</v>
      </c>
      <c r="S106" s="41">
        <f t="shared" si="26"/>
        <v>1.491E-2</v>
      </c>
      <c r="T106" s="41"/>
      <c r="U106" s="41">
        <f t="shared" si="27"/>
        <v>1.166179E-2</v>
      </c>
      <c r="V106" s="41">
        <f t="shared" si="28"/>
        <v>0.26857102370000002</v>
      </c>
      <c r="W106" s="42">
        <v>1.2699999999999999E-2</v>
      </c>
      <c r="X106" s="42">
        <f t="shared" si="29"/>
        <v>1.231E-2</v>
      </c>
      <c r="Y106" s="42"/>
      <c r="Z106" s="42">
        <f t="shared" si="30"/>
        <v>1.1039790000000001E-2</v>
      </c>
      <c r="AA106" s="42">
        <f t="shared" si="31"/>
        <v>0.25424636370000003</v>
      </c>
      <c r="AB106" s="25">
        <v>6.8000000000000005E-4</v>
      </c>
      <c r="AC106" s="25">
        <f t="shared" si="16"/>
        <v>3.9000000000000005E-4</v>
      </c>
    </row>
    <row r="107" spans="1:29" s="15" customFormat="1">
      <c r="A107" s="18">
        <v>355</v>
      </c>
      <c r="B107" s="25">
        <v>1.1E-4</v>
      </c>
      <c r="C107" s="38">
        <v>1.52E-2</v>
      </c>
      <c r="D107" s="38">
        <f t="shared" si="17"/>
        <v>1.4789999999999999E-2</v>
      </c>
      <c r="E107" s="38"/>
      <c r="F107" s="38">
        <f t="shared" si="18"/>
        <v>1.0492789999999998E-2</v>
      </c>
      <c r="G107" s="38">
        <f t="shared" si="19"/>
        <v>0.24164895369999997</v>
      </c>
      <c r="H107" s="39">
        <v>1.8200000000000001E-2</v>
      </c>
      <c r="I107" s="39">
        <f t="shared" si="20"/>
        <v>1.779E-2</v>
      </c>
      <c r="J107" s="39"/>
      <c r="K107" s="39">
        <f t="shared" si="21"/>
        <v>1.4926790000000001E-2</v>
      </c>
      <c r="L107" s="39">
        <f t="shared" si="22"/>
        <v>0.3437639737</v>
      </c>
      <c r="M107" s="40">
        <v>1.779E-2</v>
      </c>
      <c r="N107" s="40">
        <f t="shared" si="23"/>
        <v>1.738E-2</v>
      </c>
      <c r="O107" s="40"/>
      <c r="P107" s="40">
        <f t="shared" si="24"/>
        <v>1.3806789999999999E-2</v>
      </c>
      <c r="Q107" s="40">
        <f t="shared" si="25"/>
        <v>0.31797037369999998</v>
      </c>
      <c r="R107" s="41">
        <v>1.52E-2</v>
      </c>
      <c r="S107" s="41">
        <f t="shared" si="26"/>
        <v>1.4789999999999999E-2</v>
      </c>
      <c r="T107" s="41"/>
      <c r="U107" s="41">
        <f t="shared" si="27"/>
        <v>1.154179E-2</v>
      </c>
      <c r="V107" s="41">
        <f t="shared" si="28"/>
        <v>0.26580742369999999</v>
      </c>
      <c r="W107" s="42">
        <v>1.2699999999999999E-2</v>
      </c>
      <c r="X107" s="42">
        <f t="shared" si="29"/>
        <v>1.2289999999999999E-2</v>
      </c>
      <c r="Y107" s="42"/>
      <c r="Z107" s="42">
        <f t="shared" si="30"/>
        <v>1.1019789999999998E-2</v>
      </c>
      <c r="AA107" s="42">
        <f t="shared" si="31"/>
        <v>0.25378576369999994</v>
      </c>
      <c r="AB107" s="25">
        <v>7.1000000000000002E-4</v>
      </c>
      <c r="AC107" s="25">
        <f t="shared" si="16"/>
        <v>4.0999999999999999E-4</v>
      </c>
    </row>
    <row r="108" spans="1:29" s="15" customFormat="1">
      <c r="A108" s="18">
        <v>356</v>
      </c>
      <c r="B108" s="25">
        <v>4.0000000000000003E-5</v>
      </c>
      <c r="C108" s="38">
        <v>1.52E-2</v>
      </c>
      <c r="D108" s="38">
        <f t="shared" si="17"/>
        <v>1.4885000000000001E-2</v>
      </c>
      <c r="E108" s="38"/>
      <c r="F108" s="38">
        <f t="shared" si="18"/>
        <v>1.058779E-2</v>
      </c>
      <c r="G108" s="38">
        <f t="shared" si="19"/>
        <v>0.24383680369999999</v>
      </c>
      <c r="H108" s="39">
        <v>1.7999999999999999E-2</v>
      </c>
      <c r="I108" s="39">
        <f t="shared" si="20"/>
        <v>1.7684999999999999E-2</v>
      </c>
      <c r="J108" s="39"/>
      <c r="K108" s="39">
        <f t="shared" si="21"/>
        <v>1.482179E-2</v>
      </c>
      <c r="L108" s="39">
        <f t="shared" si="22"/>
        <v>0.3413458237</v>
      </c>
      <c r="M108" s="40">
        <v>1.78E-2</v>
      </c>
      <c r="N108" s="40">
        <f t="shared" si="23"/>
        <v>1.7485000000000001E-2</v>
      </c>
      <c r="O108" s="40"/>
      <c r="P108" s="40">
        <f t="shared" si="24"/>
        <v>1.391179E-2</v>
      </c>
      <c r="Q108" s="40">
        <f t="shared" si="25"/>
        <v>0.32038852370000004</v>
      </c>
      <c r="R108" s="41">
        <v>1.5100000000000001E-2</v>
      </c>
      <c r="S108" s="41">
        <f t="shared" si="26"/>
        <v>1.4785000000000001E-2</v>
      </c>
      <c r="T108" s="41"/>
      <c r="U108" s="41">
        <f t="shared" si="27"/>
        <v>1.1536790000000002E-2</v>
      </c>
      <c r="V108" s="41">
        <f t="shared" si="28"/>
        <v>0.26569227370000004</v>
      </c>
      <c r="W108" s="42">
        <v>1.23E-2</v>
      </c>
      <c r="X108" s="42">
        <f t="shared" si="29"/>
        <v>1.1985000000000001E-2</v>
      </c>
      <c r="Y108" s="42"/>
      <c r="Z108" s="42">
        <f t="shared" si="30"/>
        <v>1.0714790000000002E-2</v>
      </c>
      <c r="AA108" s="42">
        <f t="shared" si="31"/>
        <v>0.24676161370000005</v>
      </c>
      <c r="AB108" s="25">
        <v>5.9000000000000003E-4</v>
      </c>
      <c r="AC108" s="25">
        <f t="shared" si="16"/>
        <v>3.1500000000000001E-4</v>
      </c>
    </row>
    <row r="109" spans="1:29" s="15" customFormat="1">
      <c r="A109" s="18">
        <v>357</v>
      </c>
      <c r="B109" s="25">
        <v>1E-4</v>
      </c>
      <c r="C109" s="38">
        <v>1.52E-2</v>
      </c>
      <c r="D109" s="38">
        <f t="shared" si="17"/>
        <v>1.4805E-2</v>
      </c>
      <c r="E109" s="38"/>
      <c r="F109" s="38">
        <f t="shared" si="18"/>
        <v>1.0507789999999999E-2</v>
      </c>
      <c r="G109" s="38">
        <f t="shared" si="19"/>
        <v>0.2419944037</v>
      </c>
      <c r="H109" s="39">
        <v>1.78E-2</v>
      </c>
      <c r="I109" s="39">
        <f t="shared" si="20"/>
        <v>1.7405E-2</v>
      </c>
      <c r="J109" s="39"/>
      <c r="K109" s="39">
        <f t="shared" si="21"/>
        <v>1.4541790000000001E-2</v>
      </c>
      <c r="L109" s="39">
        <f t="shared" si="22"/>
        <v>0.33489742370000003</v>
      </c>
      <c r="M109" s="40">
        <v>1.77E-2</v>
      </c>
      <c r="N109" s="40">
        <f t="shared" si="23"/>
        <v>1.7305000000000001E-2</v>
      </c>
      <c r="O109" s="40"/>
      <c r="P109" s="40">
        <f t="shared" si="24"/>
        <v>1.3731790000000001E-2</v>
      </c>
      <c r="Q109" s="40">
        <f t="shared" si="25"/>
        <v>0.31624312370000002</v>
      </c>
      <c r="R109" s="41">
        <v>1.49E-2</v>
      </c>
      <c r="S109" s="41">
        <f t="shared" si="26"/>
        <v>1.4505000000000001E-2</v>
      </c>
      <c r="T109" s="41"/>
      <c r="U109" s="41">
        <f t="shared" si="27"/>
        <v>1.1256790000000001E-2</v>
      </c>
      <c r="V109" s="41">
        <f t="shared" si="28"/>
        <v>0.25924387370000002</v>
      </c>
      <c r="W109" s="42">
        <v>1.21E-2</v>
      </c>
      <c r="X109" s="42">
        <f t="shared" si="29"/>
        <v>1.1705E-2</v>
      </c>
      <c r="Y109" s="42"/>
      <c r="Z109" s="42">
        <f t="shared" si="30"/>
        <v>1.0434789999999999E-2</v>
      </c>
      <c r="AA109" s="42">
        <f t="shared" si="31"/>
        <v>0.2403132137</v>
      </c>
      <c r="AB109" s="25">
        <v>6.8999999999999997E-4</v>
      </c>
      <c r="AC109" s="25">
        <f t="shared" si="16"/>
        <v>3.9500000000000001E-4</v>
      </c>
    </row>
    <row r="110" spans="1:29" s="15" customFormat="1">
      <c r="A110" s="18">
        <v>358</v>
      </c>
      <c r="B110" s="25">
        <v>1E-4</v>
      </c>
      <c r="C110" s="38">
        <v>1.52E-2</v>
      </c>
      <c r="D110" s="38">
        <f t="shared" si="17"/>
        <v>1.4829999999999999E-2</v>
      </c>
      <c r="E110" s="38"/>
      <c r="F110" s="38">
        <f t="shared" si="18"/>
        <v>1.053279E-2</v>
      </c>
      <c r="G110" s="38">
        <f t="shared" si="19"/>
        <v>0.24257015370000001</v>
      </c>
      <c r="H110" s="39">
        <v>1.7600000000000001E-2</v>
      </c>
      <c r="I110" s="39">
        <f t="shared" si="20"/>
        <v>1.7230000000000002E-2</v>
      </c>
      <c r="J110" s="39"/>
      <c r="K110" s="39">
        <f t="shared" si="21"/>
        <v>1.4366790000000003E-2</v>
      </c>
      <c r="L110" s="39">
        <f t="shared" si="22"/>
        <v>0.33086717370000007</v>
      </c>
      <c r="M110" s="40">
        <v>1.7600000000000001E-2</v>
      </c>
      <c r="N110" s="40">
        <f t="shared" si="23"/>
        <v>1.7230000000000002E-2</v>
      </c>
      <c r="O110" s="40"/>
      <c r="P110" s="40">
        <f t="shared" si="24"/>
        <v>1.3656790000000002E-2</v>
      </c>
      <c r="Q110" s="40">
        <f t="shared" si="25"/>
        <v>0.31451587370000006</v>
      </c>
      <c r="R110" s="41">
        <v>1.49E-2</v>
      </c>
      <c r="S110" s="41">
        <f t="shared" si="26"/>
        <v>1.453E-2</v>
      </c>
      <c r="T110" s="41"/>
      <c r="U110" s="41">
        <f t="shared" si="27"/>
        <v>1.128179E-2</v>
      </c>
      <c r="V110" s="41">
        <f t="shared" si="28"/>
        <v>0.2598196237</v>
      </c>
      <c r="W110" s="42">
        <v>1.21E-2</v>
      </c>
      <c r="X110" s="42">
        <f t="shared" si="29"/>
        <v>1.1729999999999999E-2</v>
      </c>
      <c r="Y110" s="42"/>
      <c r="Z110" s="42">
        <f t="shared" si="30"/>
        <v>1.045979E-2</v>
      </c>
      <c r="AA110" s="42">
        <f t="shared" si="31"/>
        <v>0.24088896370000001</v>
      </c>
      <c r="AB110" s="25">
        <v>6.4000000000000005E-4</v>
      </c>
      <c r="AC110" s="25">
        <f t="shared" si="16"/>
        <v>3.7000000000000005E-4</v>
      </c>
    </row>
    <row r="111" spans="1:29" s="15" customFormat="1">
      <c r="A111" s="18">
        <v>359</v>
      </c>
      <c r="B111" s="25">
        <v>9.0000000000000006E-5</v>
      </c>
      <c r="C111" s="38">
        <v>1.52E-2</v>
      </c>
      <c r="D111" s="38">
        <f t="shared" si="17"/>
        <v>1.4829999999999999E-2</v>
      </c>
      <c r="E111" s="38"/>
      <c r="F111" s="38">
        <f t="shared" si="18"/>
        <v>1.053279E-2</v>
      </c>
      <c r="G111" s="38">
        <f t="shared" si="19"/>
        <v>0.24257015370000001</v>
      </c>
      <c r="H111" s="39">
        <v>1.7500000000000002E-2</v>
      </c>
      <c r="I111" s="39">
        <f t="shared" si="20"/>
        <v>1.7130000000000003E-2</v>
      </c>
      <c r="J111" s="39"/>
      <c r="K111" s="39">
        <f t="shared" si="21"/>
        <v>1.4266790000000003E-2</v>
      </c>
      <c r="L111" s="39">
        <f t="shared" si="22"/>
        <v>0.32856417370000007</v>
      </c>
      <c r="M111" s="40">
        <v>1.7600000000000001E-2</v>
      </c>
      <c r="N111" s="40">
        <f t="shared" si="23"/>
        <v>1.7230000000000002E-2</v>
      </c>
      <c r="O111" s="40"/>
      <c r="P111" s="40">
        <f t="shared" si="24"/>
        <v>1.3656790000000002E-2</v>
      </c>
      <c r="Q111" s="40">
        <f t="shared" si="25"/>
        <v>0.31451587370000006</v>
      </c>
      <c r="R111" s="41">
        <v>1.49E-2</v>
      </c>
      <c r="S111" s="41">
        <f t="shared" si="26"/>
        <v>1.453E-2</v>
      </c>
      <c r="T111" s="41"/>
      <c r="U111" s="41">
        <f t="shared" si="27"/>
        <v>1.128179E-2</v>
      </c>
      <c r="V111" s="41">
        <f t="shared" si="28"/>
        <v>0.2598196237</v>
      </c>
      <c r="W111" s="42">
        <v>1.2E-2</v>
      </c>
      <c r="X111" s="42">
        <f t="shared" si="29"/>
        <v>1.163E-2</v>
      </c>
      <c r="Y111" s="42"/>
      <c r="Z111" s="42">
        <f t="shared" si="30"/>
        <v>1.0359790000000001E-2</v>
      </c>
      <c r="AA111" s="42">
        <f t="shared" si="31"/>
        <v>0.23858596370000001</v>
      </c>
      <c r="AB111" s="25">
        <v>6.4999999999999997E-4</v>
      </c>
      <c r="AC111" s="25">
        <f t="shared" si="16"/>
        <v>3.6999999999999999E-4</v>
      </c>
    </row>
    <row r="112" spans="1:29" s="15" customFormat="1">
      <c r="A112" s="18">
        <v>360</v>
      </c>
      <c r="B112" s="25">
        <v>1E-4</v>
      </c>
      <c r="C112" s="38">
        <v>1.52E-2</v>
      </c>
      <c r="D112" s="38">
        <f t="shared" si="17"/>
        <v>1.4815E-2</v>
      </c>
      <c r="E112" s="38"/>
      <c r="F112" s="38">
        <f t="shared" si="18"/>
        <v>1.0517789999999999E-2</v>
      </c>
      <c r="G112" s="38">
        <f t="shared" si="19"/>
        <v>0.24222470369999999</v>
      </c>
      <c r="H112" s="39">
        <v>1.7399999999999999E-2</v>
      </c>
      <c r="I112" s="39">
        <f t="shared" si="20"/>
        <v>1.7014999999999999E-2</v>
      </c>
      <c r="J112" s="39"/>
      <c r="K112" s="39">
        <f t="shared" si="21"/>
        <v>1.4151789999999999E-2</v>
      </c>
      <c r="L112" s="39">
        <f t="shared" si="22"/>
        <v>0.32591572369999999</v>
      </c>
      <c r="M112" s="40">
        <v>1.7000000000000001E-2</v>
      </c>
      <c r="N112" s="40">
        <f t="shared" si="23"/>
        <v>1.6615000000000001E-2</v>
      </c>
      <c r="O112" s="40"/>
      <c r="P112" s="40">
        <f t="shared" si="24"/>
        <v>1.3041790000000001E-2</v>
      </c>
      <c r="Q112" s="40">
        <f t="shared" si="25"/>
        <v>0.30035242370000004</v>
      </c>
      <c r="R112" s="41">
        <v>1.46E-2</v>
      </c>
      <c r="S112" s="41">
        <f t="shared" si="26"/>
        <v>1.4215E-2</v>
      </c>
      <c r="T112" s="41"/>
      <c r="U112" s="41">
        <f t="shared" si="27"/>
        <v>1.0966790000000001E-2</v>
      </c>
      <c r="V112" s="41">
        <f t="shared" si="28"/>
        <v>0.25256517370000003</v>
      </c>
      <c r="W112" s="42">
        <v>1.1900000000000001E-2</v>
      </c>
      <c r="X112" s="42">
        <f t="shared" si="29"/>
        <v>1.1515000000000001E-2</v>
      </c>
      <c r="Y112" s="42"/>
      <c r="Z112" s="42">
        <f t="shared" si="30"/>
        <v>1.024479E-2</v>
      </c>
      <c r="AA112" s="42">
        <f t="shared" si="31"/>
        <v>0.23593751370000002</v>
      </c>
      <c r="AB112" s="25">
        <v>6.7000000000000002E-4</v>
      </c>
      <c r="AC112" s="25">
        <f t="shared" si="16"/>
        <v>3.8500000000000003E-4</v>
      </c>
    </row>
    <row r="113" spans="1:29" s="15" customFormat="1">
      <c r="A113" s="18">
        <v>361</v>
      </c>
      <c r="B113" s="25">
        <v>1E-4</v>
      </c>
      <c r="C113" s="38">
        <v>1.49E-2</v>
      </c>
      <c r="D113" s="38">
        <f t="shared" si="17"/>
        <v>1.4505000000000001E-2</v>
      </c>
      <c r="E113" s="38"/>
      <c r="F113" s="38">
        <f t="shared" si="18"/>
        <v>1.0207790000000001E-2</v>
      </c>
      <c r="G113" s="38">
        <f t="shared" si="19"/>
        <v>0.23508540370000003</v>
      </c>
      <c r="H113" s="39">
        <v>1.72E-2</v>
      </c>
      <c r="I113" s="39">
        <f t="shared" si="20"/>
        <v>1.6805E-2</v>
      </c>
      <c r="J113" s="39"/>
      <c r="K113" s="39">
        <f t="shared" si="21"/>
        <v>1.3941790000000001E-2</v>
      </c>
      <c r="L113" s="39">
        <f t="shared" si="22"/>
        <v>0.32107942370000003</v>
      </c>
      <c r="M113" s="40">
        <v>1.7000000000000001E-2</v>
      </c>
      <c r="N113" s="40">
        <f t="shared" si="23"/>
        <v>1.6605000000000002E-2</v>
      </c>
      <c r="O113" s="40"/>
      <c r="P113" s="40">
        <f t="shared" si="24"/>
        <v>1.3031790000000001E-2</v>
      </c>
      <c r="Q113" s="40">
        <f t="shared" si="25"/>
        <v>0.30012212370000002</v>
      </c>
      <c r="R113" s="41">
        <v>1.4500000000000001E-2</v>
      </c>
      <c r="S113" s="41">
        <f t="shared" si="26"/>
        <v>1.4105000000000001E-2</v>
      </c>
      <c r="T113" s="41"/>
      <c r="U113" s="41">
        <f t="shared" si="27"/>
        <v>1.0856790000000002E-2</v>
      </c>
      <c r="V113" s="41">
        <f t="shared" si="28"/>
        <v>0.25003187370000007</v>
      </c>
      <c r="W113" s="42">
        <v>1.18E-2</v>
      </c>
      <c r="X113" s="42">
        <f t="shared" si="29"/>
        <v>1.1405E-2</v>
      </c>
      <c r="Y113" s="42"/>
      <c r="Z113" s="42">
        <f t="shared" si="30"/>
        <v>1.0134790000000001E-2</v>
      </c>
      <c r="AA113" s="42">
        <f t="shared" si="31"/>
        <v>0.23340421370000003</v>
      </c>
      <c r="AB113" s="25">
        <v>6.8999999999999997E-4</v>
      </c>
      <c r="AC113" s="25">
        <f t="shared" si="16"/>
        <v>3.9500000000000001E-4</v>
      </c>
    </row>
    <row r="114" spans="1:29" s="15" customFormat="1">
      <c r="A114" s="18">
        <v>362</v>
      </c>
      <c r="B114" s="25">
        <v>8.0000000000000007E-5</v>
      </c>
      <c r="C114" s="38">
        <v>1.49E-2</v>
      </c>
      <c r="D114" s="38">
        <f t="shared" si="17"/>
        <v>1.4534999999999999E-2</v>
      </c>
      <c r="E114" s="38"/>
      <c r="F114" s="38">
        <f t="shared" si="18"/>
        <v>1.023779E-2</v>
      </c>
      <c r="G114" s="38">
        <f t="shared" si="19"/>
        <v>0.23577630370000002</v>
      </c>
      <c r="H114" s="39">
        <v>1.72E-2</v>
      </c>
      <c r="I114" s="39">
        <f t="shared" si="20"/>
        <v>1.6834999999999999E-2</v>
      </c>
      <c r="J114" s="39"/>
      <c r="K114" s="39">
        <f t="shared" si="21"/>
        <v>1.397179E-2</v>
      </c>
      <c r="L114" s="39">
        <f t="shared" si="22"/>
        <v>0.32177032370000003</v>
      </c>
      <c r="M114" s="40">
        <v>1.7100000000000001E-2</v>
      </c>
      <c r="N114" s="40">
        <f t="shared" si="23"/>
        <v>1.6735E-2</v>
      </c>
      <c r="O114" s="40"/>
      <c r="P114" s="40">
        <f t="shared" si="24"/>
        <v>1.316179E-2</v>
      </c>
      <c r="Q114" s="40">
        <f t="shared" si="25"/>
        <v>0.30311602370000001</v>
      </c>
      <c r="R114" s="41">
        <v>1.4500000000000001E-2</v>
      </c>
      <c r="S114" s="41">
        <f t="shared" si="26"/>
        <v>1.4135E-2</v>
      </c>
      <c r="T114" s="41"/>
      <c r="U114" s="41">
        <f t="shared" si="27"/>
        <v>1.088679E-2</v>
      </c>
      <c r="V114" s="41">
        <f t="shared" si="28"/>
        <v>0.25072277370000001</v>
      </c>
      <c r="W114" s="42">
        <v>1.17E-2</v>
      </c>
      <c r="X114" s="42">
        <f t="shared" si="29"/>
        <v>1.1335E-2</v>
      </c>
      <c r="Y114" s="42"/>
      <c r="Z114" s="42">
        <f t="shared" si="30"/>
        <v>1.0064790000000001E-2</v>
      </c>
      <c r="AA114" s="42">
        <f t="shared" si="31"/>
        <v>0.23179211370000002</v>
      </c>
      <c r="AB114" s="25">
        <v>6.4999999999999997E-4</v>
      </c>
      <c r="AC114" s="25">
        <f t="shared" si="16"/>
        <v>3.6499999999999998E-4</v>
      </c>
    </row>
    <row r="115" spans="1:29" s="15" customFormat="1">
      <c r="A115" s="18">
        <v>363</v>
      </c>
      <c r="B115" s="25">
        <v>6.8999999999999997E-5</v>
      </c>
      <c r="C115" s="38">
        <v>1.46E-2</v>
      </c>
      <c r="D115" s="38">
        <f t="shared" si="17"/>
        <v>1.4255500000000001E-2</v>
      </c>
      <c r="E115" s="38"/>
      <c r="F115" s="38">
        <f t="shared" si="18"/>
        <v>9.9582900000000016E-3</v>
      </c>
      <c r="G115" s="38">
        <f t="shared" si="19"/>
        <v>0.22933941870000005</v>
      </c>
      <c r="H115" s="39">
        <v>1.6899999999999998E-2</v>
      </c>
      <c r="I115" s="39">
        <f t="shared" si="20"/>
        <v>1.6555499999999997E-2</v>
      </c>
      <c r="J115" s="39"/>
      <c r="K115" s="39">
        <f t="shared" si="21"/>
        <v>1.3692289999999998E-2</v>
      </c>
      <c r="L115" s="39">
        <f t="shared" si="22"/>
        <v>0.31533343869999997</v>
      </c>
      <c r="M115" s="40">
        <v>1.6799999999999999E-2</v>
      </c>
      <c r="N115" s="40">
        <f t="shared" si="23"/>
        <v>1.6455499999999998E-2</v>
      </c>
      <c r="O115" s="40"/>
      <c r="P115" s="40">
        <f t="shared" si="24"/>
        <v>1.2882289999999998E-2</v>
      </c>
      <c r="Q115" s="40">
        <f t="shared" si="25"/>
        <v>0.29667913869999996</v>
      </c>
      <c r="R115" s="41">
        <v>1.4200000000000001E-2</v>
      </c>
      <c r="S115" s="41">
        <f t="shared" si="26"/>
        <v>1.3855500000000001E-2</v>
      </c>
      <c r="T115" s="41"/>
      <c r="U115" s="41">
        <f t="shared" si="27"/>
        <v>1.0607290000000002E-2</v>
      </c>
      <c r="V115" s="41">
        <f t="shared" si="28"/>
        <v>0.24428588870000006</v>
      </c>
      <c r="W115" s="42">
        <v>1.1599999999999999E-2</v>
      </c>
      <c r="X115" s="42">
        <f t="shared" si="29"/>
        <v>1.12555E-2</v>
      </c>
      <c r="Y115" s="42"/>
      <c r="Z115" s="42">
        <f t="shared" si="30"/>
        <v>9.9852900000000008E-3</v>
      </c>
      <c r="AA115" s="42">
        <f t="shared" si="31"/>
        <v>0.22996122870000002</v>
      </c>
      <c r="AB115" s="25">
        <v>6.2E-4</v>
      </c>
      <c r="AC115" s="25">
        <f t="shared" si="16"/>
        <v>3.4449999999999997E-4</v>
      </c>
    </row>
    <row r="116" spans="1:29" s="15" customFormat="1">
      <c r="A116" s="18">
        <v>364</v>
      </c>
      <c r="B116" s="25">
        <v>6.8999999999999997E-5</v>
      </c>
      <c r="C116" s="38">
        <v>1.4500000000000001E-2</v>
      </c>
      <c r="D116" s="38">
        <f t="shared" si="17"/>
        <v>1.41405E-2</v>
      </c>
      <c r="E116" s="38"/>
      <c r="F116" s="38">
        <f t="shared" si="18"/>
        <v>9.8432900000000011E-3</v>
      </c>
      <c r="G116" s="38">
        <f t="shared" si="19"/>
        <v>0.22669096870000002</v>
      </c>
      <c r="H116" s="39">
        <v>1.6799999999999999E-2</v>
      </c>
      <c r="I116" s="39">
        <f t="shared" si="20"/>
        <v>1.64405E-2</v>
      </c>
      <c r="J116" s="39"/>
      <c r="K116" s="39">
        <f t="shared" si="21"/>
        <v>1.3577290000000001E-2</v>
      </c>
      <c r="L116" s="39">
        <f t="shared" si="22"/>
        <v>0.31268498870000005</v>
      </c>
      <c r="M116" s="40">
        <v>1.6899999999999998E-2</v>
      </c>
      <c r="N116" s="40">
        <f t="shared" si="23"/>
        <v>1.65405E-2</v>
      </c>
      <c r="O116" s="40"/>
      <c r="P116" s="40">
        <f t="shared" si="24"/>
        <v>1.2967289999999999E-2</v>
      </c>
      <c r="Q116" s="40">
        <f t="shared" si="25"/>
        <v>0.29863668869999999</v>
      </c>
      <c r="R116" s="41">
        <v>1.4200000000000001E-2</v>
      </c>
      <c r="S116" s="41">
        <f t="shared" si="26"/>
        <v>1.38405E-2</v>
      </c>
      <c r="T116" s="41"/>
      <c r="U116" s="41">
        <f t="shared" si="27"/>
        <v>1.0592290000000001E-2</v>
      </c>
      <c r="V116" s="41">
        <f t="shared" si="28"/>
        <v>0.24394043870000004</v>
      </c>
      <c r="W116" s="42">
        <v>1.14E-2</v>
      </c>
      <c r="X116" s="42">
        <f t="shared" si="29"/>
        <v>1.10405E-2</v>
      </c>
      <c r="Y116" s="42"/>
      <c r="Z116" s="42">
        <f t="shared" si="30"/>
        <v>9.7702900000000009E-3</v>
      </c>
      <c r="AA116" s="42">
        <f t="shared" si="31"/>
        <v>0.22500977870000002</v>
      </c>
      <c r="AB116" s="25">
        <v>6.4999999999999997E-4</v>
      </c>
      <c r="AC116" s="25">
        <f t="shared" si="16"/>
        <v>3.5950000000000001E-4</v>
      </c>
    </row>
    <row r="117" spans="1:29" s="15" customFormat="1">
      <c r="A117" s="18">
        <v>365</v>
      </c>
      <c r="B117" s="25">
        <v>1.2999999999999999E-4</v>
      </c>
      <c r="C117" s="38">
        <v>1.43E-2</v>
      </c>
      <c r="D117" s="38">
        <f t="shared" si="17"/>
        <v>1.389E-2</v>
      </c>
      <c r="E117" s="38"/>
      <c r="F117" s="38">
        <f t="shared" si="18"/>
        <v>9.5927900000000003E-3</v>
      </c>
      <c r="G117" s="38">
        <f t="shared" si="19"/>
        <v>0.22092195370000001</v>
      </c>
      <c r="H117" s="39">
        <v>1.67E-2</v>
      </c>
      <c r="I117" s="39">
        <f t="shared" si="20"/>
        <v>1.6289999999999999E-2</v>
      </c>
      <c r="J117" s="39"/>
      <c r="K117" s="39">
        <f t="shared" si="21"/>
        <v>1.3426789999999999E-2</v>
      </c>
      <c r="L117" s="39">
        <f t="shared" si="22"/>
        <v>0.30921897370000001</v>
      </c>
      <c r="M117" s="40">
        <v>1.6500000000000001E-2</v>
      </c>
      <c r="N117" s="40">
        <f t="shared" si="23"/>
        <v>1.609E-2</v>
      </c>
      <c r="O117" s="40"/>
      <c r="P117" s="40">
        <f t="shared" si="24"/>
        <v>1.251679E-2</v>
      </c>
      <c r="Q117" s="40">
        <f t="shared" si="25"/>
        <v>0.2882616737</v>
      </c>
      <c r="R117" s="41">
        <v>1.4E-2</v>
      </c>
      <c r="S117" s="41">
        <f t="shared" si="26"/>
        <v>1.359E-2</v>
      </c>
      <c r="T117" s="41"/>
      <c r="U117" s="41">
        <f t="shared" si="27"/>
        <v>1.034179E-2</v>
      </c>
      <c r="V117" s="41">
        <f t="shared" si="28"/>
        <v>0.23817142370000002</v>
      </c>
      <c r="W117" s="42">
        <v>1.14E-2</v>
      </c>
      <c r="X117" s="42">
        <f t="shared" si="29"/>
        <v>1.099E-2</v>
      </c>
      <c r="Y117" s="42"/>
      <c r="Z117" s="42">
        <f t="shared" si="30"/>
        <v>9.719789999999999E-3</v>
      </c>
      <c r="AA117" s="42">
        <f t="shared" si="31"/>
        <v>0.22384676369999998</v>
      </c>
      <c r="AB117" s="25">
        <v>6.8999999999999997E-4</v>
      </c>
      <c r="AC117" s="25">
        <f t="shared" si="16"/>
        <v>4.0999999999999999E-4</v>
      </c>
    </row>
    <row r="118" spans="1:29" s="15" customFormat="1">
      <c r="A118" s="18">
        <v>366</v>
      </c>
      <c r="B118" s="25">
        <v>1.7000000000000001E-4</v>
      </c>
      <c r="C118" s="38">
        <v>1.43E-2</v>
      </c>
      <c r="D118" s="38">
        <f t="shared" si="17"/>
        <v>1.3849999999999999E-2</v>
      </c>
      <c r="E118" s="38"/>
      <c r="F118" s="38">
        <f t="shared" si="18"/>
        <v>9.5527899999999985E-3</v>
      </c>
      <c r="G118" s="38">
        <f t="shared" si="19"/>
        <v>0.22000075369999997</v>
      </c>
      <c r="H118" s="39">
        <v>1.6799999999999999E-2</v>
      </c>
      <c r="I118" s="39">
        <f t="shared" si="20"/>
        <v>1.635E-2</v>
      </c>
      <c r="J118" s="39"/>
      <c r="K118" s="39">
        <f t="shared" si="21"/>
        <v>1.348679E-2</v>
      </c>
      <c r="L118" s="39">
        <f t="shared" si="22"/>
        <v>0.3106007737</v>
      </c>
      <c r="M118" s="40">
        <v>1.67E-2</v>
      </c>
      <c r="N118" s="40">
        <f t="shared" si="23"/>
        <v>1.6250000000000001E-2</v>
      </c>
      <c r="O118" s="40"/>
      <c r="P118" s="40">
        <f t="shared" si="24"/>
        <v>1.267679E-2</v>
      </c>
      <c r="Q118" s="40">
        <f t="shared" si="25"/>
        <v>0.29194647370000004</v>
      </c>
      <c r="R118" s="41">
        <v>1.41E-2</v>
      </c>
      <c r="S118" s="41">
        <f t="shared" si="26"/>
        <v>1.3649999999999999E-2</v>
      </c>
      <c r="T118" s="41"/>
      <c r="U118" s="41">
        <f t="shared" si="27"/>
        <v>1.0401789999999999E-2</v>
      </c>
      <c r="V118" s="41">
        <f t="shared" si="28"/>
        <v>0.23955322369999998</v>
      </c>
      <c r="W118" s="42">
        <v>1.15E-2</v>
      </c>
      <c r="X118" s="42">
        <f t="shared" si="29"/>
        <v>1.1049999999999999E-2</v>
      </c>
      <c r="Y118" s="42"/>
      <c r="Z118" s="42">
        <f t="shared" si="30"/>
        <v>9.77979E-3</v>
      </c>
      <c r="AA118" s="42">
        <f t="shared" si="31"/>
        <v>0.22522856370000002</v>
      </c>
      <c r="AB118" s="25">
        <v>7.2999999999999996E-4</v>
      </c>
      <c r="AC118" s="25">
        <f t="shared" si="16"/>
        <v>4.4999999999999999E-4</v>
      </c>
    </row>
    <row r="119" spans="1:29" s="15" customFormat="1">
      <c r="A119" s="18">
        <v>367</v>
      </c>
      <c r="B119" s="25">
        <v>9.0000000000000006E-5</v>
      </c>
      <c r="C119" s="38">
        <v>1.41E-2</v>
      </c>
      <c r="D119" s="38">
        <f t="shared" si="17"/>
        <v>1.371E-2</v>
      </c>
      <c r="E119" s="38"/>
      <c r="F119" s="38">
        <f t="shared" si="18"/>
        <v>9.4127900000000007E-3</v>
      </c>
      <c r="G119" s="38">
        <f t="shared" si="19"/>
        <v>0.21677655370000004</v>
      </c>
      <c r="H119" s="39">
        <v>1.6400000000000001E-2</v>
      </c>
      <c r="I119" s="39">
        <f t="shared" si="20"/>
        <v>1.601E-2</v>
      </c>
      <c r="J119" s="39"/>
      <c r="K119" s="39">
        <f t="shared" si="21"/>
        <v>1.314679E-2</v>
      </c>
      <c r="L119" s="39">
        <f t="shared" si="22"/>
        <v>0.30277057370000005</v>
      </c>
      <c r="M119" s="40">
        <v>1.6199999999999999E-2</v>
      </c>
      <c r="N119" s="40">
        <f t="shared" si="23"/>
        <v>1.5809999999999998E-2</v>
      </c>
      <c r="O119" s="40"/>
      <c r="P119" s="40">
        <f t="shared" si="24"/>
        <v>1.2236789999999997E-2</v>
      </c>
      <c r="Q119" s="40">
        <f t="shared" si="25"/>
        <v>0.28181327369999998</v>
      </c>
      <c r="R119" s="41">
        <v>1.37E-2</v>
      </c>
      <c r="S119" s="41">
        <f t="shared" si="26"/>
        <v>1.3310000000000001E-2</v>
      </c>
      <c r="T119" s="41"/>
      <c r="U119" s="41">
        <f t="shared" si="27"/>
        <v>1.0061790000000001E-2</v>
      </c>
      <c r="V119" s="41">
        <f t="shared" si="28"/>
        <v>0.23172302370000003</v>
      </c>
      <c r="W119" s="42">
        <v>1.12E-2</v>
      </c>
      <c r="X119" s="42">
        <f t="shared" si="29"/>
        <v>1.081E-2</v>
      </c>
      <c r="Y119" s="42"/>
      <c r="Z119" s="42">
        <f t="shared" si="30"/>
        <v>9.5397899999999994E-3</v>
      </c>
      <c r="AA119" s="42">
        <f t="shared" si="31"/>
        <v>0.21970136369999999</v>
      </c>
      <c r="AB119" s="25">
        <v>6.8999999999999997E-4</v>
      </c>
      <c r="AC119" s="25">
        <f t="shared" si="16"/>
        <v>3.8999999999999999E-4</v>
      </c>
    </row>
    <row r="120" spans="1:29" s="15" customFormat="1">
      <c r="A120" s="18">
        <v>368</v>
      </c>
      <c r="B120" s="25">
        <v>1.2999999999999999E-4</v>
      </c>
      <c r="C120" s="38">
        <v>1.4E-2</v>
      </c>
      <c r="D120" s="38">
        <f t="shared" si="17"/>
        <v>1.359E-2</v>
      </c>
      <c r="E120" s="38"/>
      <c r="F120" s="38">
        <f t="shared" si="18"/>
        <v>9.2927899999999987E-3</v>
      </c>
      <c r="G120" s="38">
        <f t="shared" si="19"/>
        <v>0.21401295369999998</v>
      </c>
      <c r="H120" s="39">
        <v>1.6199999999999999E-2</v>
      </c>
      <c r="I120" s="39">
        <f t="shared" si="20"/>
        <v>1.5789999999999998E-2</v>
      </c>
      <c r="J120" s="39"/>
      <c r="K120" s="39">
        <f t="shared" si="21"/>
        <v>1.2926789999999999E-2</v>
      </c>
      <c r="L120" s="39">
        <f t="shared" si="22"/>
        <v>0.29770397370000001</v>
      </c>
      <c r="M120" s="40">
        <v>1.6500000000000001E-2</v>
      </c>
      <c r="N120" s="40">
        <f t="shared" si="23"/>
        <v>1.609E-2</v>
      </c>
      <c r="O120" s="40"/>
      <c r="P120" s="40">
        <f t="shared" si="24"/>
        <v>1.251679E-2</v>
      </c>
      <c r="Q120" s="40">
        <f t="shared" si="25"/>
        <v>0.2882616737</v>
      </c>
      <c r="R120" s="41">
        <v>1.38E-2</v>
      </c>
      <c r="S120" s="41">
        <f t="shared" si="26"/>
        <v>1.3389999999999999E-2</v>
      </c>
      <c r="T120" s="41"/>
      <c r="U120" s="41">
        <f t="shared" si="27"/>
        <v>1.0141789999999999E-2</v>
      </c>
      <c r="V120" s="41">
        <f t="shared" si="28"/>
        <v>0.2335654237</v>
      </c>
      <c r="W120" s="42">
        <v>1.0999999999999999E-2</v>
      </c>
      <c r="X120" s="42">
        <f t="shared" si="29"/>
        <v>1.0589999999999999E-2</v>
      </c>
      <c r="Y120" s="42"/>
      <c r="Z120" s="42">
        <f t="shared" si="30"/>
        <v>9.3197899999999979E-3</v>
      </c>
      <c r="AA120" s="42">
        <f t="shared" si="31"/>
        <v>0.21463476369999995</v>
      </c>
      <c r="AB120" s="25">
        <v>6.8999999999999997E-4</v>
      </c>
      <c r="AC120" s="25">
        <f t="shared" si="16"/>
        <v>4.0999999999999999E-4</v>
      </c>
    </row>
    <row r="121" spans="1:29" s="15" customFormat="1">
      <c r="A121" s="18">
        <v>369</v>
      </c>
      <c r="B121" s="25">
        <v>3.0000000000000001E-5</v>
      </c>
      <c r="C121" s="38">
        <v>1.3899999999999999E-2</v>
      </c>
      <c r="D121" s="38">
        <f t="shared" si="17"/>
        <v>1.3559999999999999E-2</v>
      </c>
      <c r="E121" s="38"/>
      <c r="F121" s="38">
        <f t="shared" si="18"/>
        <v>9.2627899999999999E-3</v>
      </c>
      <c r="G121" s="38">
        <f t="shared" si="19"/>
        <v>0.21332205370000001</v>
      </c>
      <c r="H121" s="39">
        <v>1.6199999999999999E-2</v>
      </c>
      <c r="I121" s="39">
        <f t="shared" si="20"/>
        <v>1.5859999999999999E-2</v>
      </c>
      <c r="J121" s="39"/>
      <c r="K121" s="39">
        <f t="shared" si="21"/>
        <v>1.2996789999999999E-2</v>
      </c>
      <c r="L121" s="39">
        <f t="shared" si="22"/>
        <v>0.29931607370000002</v>
      </c>
      <c r="M121" s="40">
        <v>1.61E-2</v>
      </c>
      <c r="N121" s="40">
        <f t="shared" si="23"/>
        <v>1.576E-2</v>
      </c>
      <c r="O121" s="40"/>
      <c r="P121" s="40">
        <f t="shared" si="24"/>
        <v>1.2186789999999999E-2</v>
      </c>
      <c r="Q121" s="40">
        <f t="shared" si="25"/>
        <v>0.28066177370000001</v>
      </c>
      <c r="R121" s="41">
        <v>1.35E-2</v>
      </c>
      <c r="S121" s="41">
        <f t="shared" si="26"/>
        <v>1.316E-2</v>
      </c>
      <c r="T121" s="41"/>
      <c r="U121" s="41">
        <f t="shared" si="27"/>
        <v>9.9117900000000002E-3</v>
      </c>
      <c r="V121" s="41">
        <f t="shared" si="28"/>
        <v>0.2282685237</v>
      </c>
      <c r="W121" s="42">
        <v>1.0999999999999999E-2</v>
      </c>
      <c r="X121" s="42">
        <f t="shared" si="29"/>
        <v>1.0659999999999999E-2</v>
      </c>
      <c r="Y121" s="42"/>
      <c r="Z121" s="42">
        <f t="shared" si="30"/>
        <v>9.3897899999999986E-3</v>
      </c>
      <c r="AA121" s="42">
        <f t="shared" si="31"/>
        <v>0.21624686369999999</v>
      </c>
      <c r="AB121" s="25">
        <v>6.4999999999999997E-4</v>
      </c>
      <c r="AC121" s="25">
        <f t="shared" si="16"/>
        <v>3.3999999999999997E-4</v>
      </c>
    </row>
    <row r="122" spans="1:29" s="15" customFormat="1">
      <c r="A122" s="18">
        <v>370</v>
      </c>
      <c r="B122" s="25">
        <v>0</v>
      </c>
      <c r="C122" s="38">
        <v>1.3899999999999999E-2</v>
      </c>
      <c r="D122" s="38">
        <f t="shared" si="17"/>
        <v>1.3574999999999999E-2</v>
      </c>
      <c r="E122" s="38"/>
      <c r="F122" s="38">
        <f t="shared" si="18"/>
        <v>9.2777899999999976E-3</v>
      </c>
      <c r="G122" s="38">
        <f t="shared" si="19"/>
        <v>0.21366750369999996</v>
      </c>
      <c r="H122" s="39">
        <v>1.6E-2</v>
      </c>
      <c r="I122" s="39">
        <f t="shared" si="20"/>
        <v>1.5675000000000001E-2</v>
      </c>
      <c r="J122" s="39"/>
      <c r="K122" s="39">
        <f t="shared" si="21"/>
        <v>1.2811790000000002E-2</v>
      </c>
      <c r="L122" s="39">
        <f t="shared" si="22"/>
        <v>0.29505552370000004</v>
      </c>
      <c r="M122" s="40">
        <v>1.6199999999999999E-2</v>
      </c>
      <c r="N122" s="40">
        <f t="shared" si="23"/>
        <v>1.5875E-2</v>
      </c>
      <c r="O122" s="40"/>
      <c r="P122" s="40">
        <f t="shared" si="24"/>
        <v>1.230179E-2</v>
      </c>
      <c r="Q122" s="40">
        <f t="shared" si="25"/>
        <v>0.28331022370000003</v>
      </c>
      <c r="R122" s="41">
        <v>1.38E-2</v>
      </c>
      <c r="S122" s="41">
        <f t="shared" si="26"/>
        <v>1.3474999999999999E-2</v>
      </c>
      <c r="T122" s="41"/>
      <c r="U122" s="41">
        <f t="shared" si="27"/>
        <v>1.0226789999999999E-2</v>
      </c>
      <c r="V122" s="41">
        <f t="shared" si="28"/>
        <v>0.2355229737</v>
      </c>
      <c r="W122" s="42">
        <v>1.0999999999999999E-2</v>
      </c>
      <c r="X122" s="42">
        <f t="shared" si="29"/>
        <v>1.0674999999999999E-2</v>
      </c>
      <c r="Y122" s="42"/>
      <c r="Z122" s="42">
        <f t="shared" si="30"/>
        <v>9.4047899999999997E-3</v>
      </c>
      <c r="AA122" s="42">
        <f t="shared" si="31"/>
        <v>0.21659231370000001</v>
      </c>
      <c r="AB122" s="25">
        <v>6.4999999999999997E-4</v>
      </c>
      <c r="AC122" s="25">
        <f t="shared" si="16"/>
        <v>3.2499999999999999E-4</v>
      </c>
    </row>
    <row r="123" spans="1:29" s="15" customFormat="1">
      <c r="A123" s="18">
        <v>371</v>
      </c>
      <c r="B123" s="25">
        <v>9.0000000000000006E-5</v>
      </c>
      <c r="C123" s="38">
        <v>1.37E-2</v>
      </c>
      <c r="D123" s="38">
        <f t="shared" si="17"/>
        <v>1.3300000000000001E-2</v>
      </c>
      <c r="E123" s="38"/>
      <c r="F123" s="38">
        <f t="shared" si="18"/>
        <v>9.0027900000000001E-3</v>
      </c>
      <c r="G123" s="38">
        <f t="shared" si="19"/>
        <v>0.20733425370000003</v>
      </c>
      <c r="H123" s="39">
        <v>1.6E-2</v>
      </c>
      <c r="I123" s="39">
        <f t="shared" si="20"/>
        <v>1.5600000000000001E-2</v>
      </c>
      <c r="J123" s="39"/>
      <c r="K123" s="39">
        <f t="shared" si="21"/>
        <v>1.2736790000000001E-2</v>
      </c>
      <c r="L123" s="39">
        <f t="shared" si="22"/>
        <v>0.29332827370000003</v>
      </c>
      <c r="M123" s="40">
        <v>1.5800000000000002E-2</v>
      </c>
      <c r="N123" s="40">
        <f t="shared" si="23"/>
        <v>1.5400000000000002E-2</v>
      </c>
      <c r="O123" s="40"/>
      <c r="P123" s="40">
        <f t="shared" si="24"/>
        <v>1.1826790000000002E-2</v>
      </c>
      <c r="Q123" s="40">
        <f t="shared" si="25"/>
        <v>0.27237097370000007</v>
      </c>
      <c r="R123" s="41">
        <v>1.3299999999999999E-2</v>
      </c>
      <c r="S123" s="41">
        <f t="shared" si="26"/>
        <v>1.29E-2</v>
      </c>
      <c r="T123" s="41"/>
      <c r="U123" s="41">
        <f t="shared" si="27"/>
        <v>9.6517900000000004E-3</v>
      </c>
      <c r="V123" s="41">
        <f t="shared" si="28"/>
        <v>0.22228072370000002</v>
      </c>
      <c r="W123" s="42">
        <v>1.09E-2</v>
      </c>
      <c r="X123" s="42">
        <f t="shared" si="29"/>
        <v>1.0500000000000001E-2</v>
      </c>
      <c r="Y123" s="42"/>
      <c r="Z123" s="42">
        <f t="shared" si="30"/>
        <v>9.2297900000000016E-3</v>
      </c>
      <c r="AA123" s="42">
        <f t="shared" si="31"/>
        <v>0.21256206370000005</v>
      </c>
      <c r="AB123" s="25">
        <v>7.1000000000000002E-4</v>
      </c>
      <c r="AC123" s="25">
        <f t="shared" si="16"/>
        <v>4.0000000000000002E-4</v>
      </c>
    </row>
    <row r="124" spans="1:29" s="15" customFormat="1">
      <c r="A124" s="18">
        <v>372</v>
      </c>
      <c r="B124" s="25">
        <v>2.0000000000000002E-5</v>
      </c>
      <c r="C124" s="38">
        <v>1.3599999999999999E-2</v>
      </c>
      <c r="D124" s="38">
        <f t="shared" si="17"/>
        <v>1.3285E-2</v>
      </c>
      <c r="E124" s="38"/>
      <c r="F124" s="38">
        <f t="shared" si="18"/>
        <v>8.987789999999999E-3</v>
      </c>
      <c r="G124" s="38">
        <f t="shared" si="19"/>
        <v>0.20698880369999997</v>
      </c>
      <c r="H124" s="39">
        <v>1.5699999999999999E-2</v>
      </c>
      <c r="I124" s="39">
        <f t="shared" si="20"/>
        <v>1.5384999999999999E-2</v>
      </c>
      <c r="J124" s="39"/>
      <c r="K124" s="39">
        <f t="shared" si="21"/>
        <v>1.252179E-2</v>
      </c>
      <c r="L124" s="39">
        <f t="shared" si="22"/>
        <v>0.28837682370000001</v>
      </c>
      <c r="M124" s="40">
        <v>1.6E-2</v>
      </c>
      <c r="N124" s="40">
        <f t="shared" si="23"/>
        <v>1.5685000000000001E-2</v>
      </c>
      <c r="O124" s="40"/>
      <c r="P124" s="40">
        <f t="shared" si="24"/>
        <v>1.2111790000000001E-2</v>
      </c>
      <c r="Q124" s="40">
        <f t="shared" si="25"/>
        <v>0.27893452370000005</v>
      </c>
      <c r="R124" s="41">
        <v>1.35E-2</v>
      </c>
      <c r="S124" s="41">
        <f t="shared" si="26"/>
        <v>1.3185000000000001E-2</v>
      </c>
      <c r="T124" s="41"/>
      <c r="U124" s="41">
        <f t="shared" si="27"/>
        <v>9.9367900000000009E-3</v>
      </c>
      <c r="V124" s="41">
        <f t="shared" si="28"/>
        <v>0.22884427370000004</v>
      </c>
      <c r="W124" s="42">
        <v>1.0800000000000001E-2</v>
      </c>
      <c r="X124" s="42">
        <f t="shared" si="29"/>
        <v>1.0485000000000001E-2</v>
      </c>
      <c r="Y124" s="42"/>
      <c r="Z124" s="42">
        <f t="shared" si="30"/>
        <v>9.2147900000000005E-3</v>
      </c>
      <c r="AA124" s="42">
        <f t="shared" si="31"/>
        <v>0.21221661370000003</v>
      </c>
      <c r="AB124" s="25">
        <v>6.0999999999999997E-4</v>
      </c>
      <c r="AC124" s="25">
        <f t="shared" si="16"/>
        <v>3.1500000000000001E-4</v>
      </c>
    </row>
    <row r="125" spans="1:29" s="15" customFormat="1">
      <c r="A125" s="18">
        <v>373</v>
      </c>
      <c r="B125" s="25">
        <v>1E-4</v>
      </c>
      <c r="C125" s="38">
        <v>1.34E-2</v>
      </c>
      <c r="D125" s="38">
        <f t="shared" si="17"/>
        <v>1.299E-2</v>
      </c>
      <c r="E125" s="38"/>
      <c r="F125" s="38">
        <f t="shared" si="18"/>
        <v>8.6927899999999989E-3</v>
      </c>
      <c r="G125" s="38">
        <f t="shared" si="19"/>
        <v>0.20019495369999998</v>
      </c>
      <c r="H125" s="39">
        <v>1.5800000000000002E-2</v>
      </c>
      <c r="I125" s="39">
        <f t="shared" si="20"/>
        <v>1.5390000000000001E-2</v>
      </c>
      <c r="J125" s="39"/>
      <c r="K125" s="39">
        <f t="shared" si="21"/>
        <v>1.2526790000000001E-2</v>
      </c>
      <c r="L125" s="39">
        <f t="shared" si="22"/>
        <v>0.28849197370000002</v>
      </c>
      <c r="M125" s="40">
        <v>1.5599999999999999E-2</v>
      </c>
      <c r="N125" s="40">
        <f t="shared" si="23"/>
        <v>1.5189999999999999E-2</v>
      </c>
      <c r="O125" s="40"/>
      <c r="P125" s="40">
        <f t="shared" si="24"/>
        <v>1.1616789999999998E-2</v>
      </c>
      <c r="Q125" s="40">
        <f t="shared" si="25"/>
        <v>0.2675346737</v>
      </c>
      <c r="R125" s="41">
        <v>1.3100000000000001E-2</v>
      </c>
      <c r="S125" s="41">
        <f t="shared" si="26"/>
        <v>1.269E-2</v>
      </c>
      <c r="T125" s="41"/>
      <c r="U125" s="41">
        <f t="shared" si="27"/>
        <v>9.4417900000000003E-3</v>
      </c>
      <c r="V125" s="41">
        <f t="shared" si="28"/>
        <v>0.21744442370000003</v>
      </c>
      <c r="W125" s="42">
        <v>1.0800000000000001E-2</v>
      </c>
      <c r="X125" s="42">
        <f t="shared" si="29"/>
        <v>1.039E-2</v>
      </c>
      <c r="Y125" s="42"/>
      <c r="Z125" s="42">
        <f t="shared" si="30"/>
        <v>9.1197899999999991E-3</v>
      </c>
      <c r="AA125" s="42">
        <f t="shared" si="31"/>
        <v>0.21002876369999998</v>
      </c>
      <c r="AB125" s="25">
        <v>7.2000000000000005E-4</v>
      </c>
      <c r="AC125" s="25">
        <f t="shared" si="16"/>
        <v>4.1000000000000005E-4</v>
      </c>
    </row>
    <row r="126" spans="1:29" s="15" customFormat="1">
      <c r="A126" s="18">
        <v>374</v>
      </c>
      <c r="B126" s="25">
        <v>1.0000000000000001E-5</v>
      </c>
      <c r="C126" s="38">
        <v>1.35E-2</v>
      </c>
      <c r="D126" s="38">
        <f t="shared" si="17"/>
        <v>1.3134999999999999E-2</v>
      </c>
      <c r="E126" s="38"/>
      <c r="F126" s="38">
        <f t="shared" si="18"/>
        <v>8.8377899999999981E-3</v>
      </c>
      <c r="G126" s="38">
        <f t="shared" si="19"/>
        <v>0.20353430369999997</v>
      </c>
      <c r="H126" s="39">
        <v>1.55E-2</v>
      </c>
      <c r="I126" s="39">
        <f t="shared" si="20"/>
        <v>1.5134999999999999E-2</v>
      </c>
      <c r="J126" s="39"/>
      <c r="K126" s="39">
        <f t="shared" si="21"/>
        <v>1.2271789999999999E-2</v>
      </c>
      <c r="L126" s="39">
        <f t="shared" si="22"/>
        <v>0.28261932369999998</v>
      </c>
      <c r="M126" s="40">
        <v>1.5599999999999999E-2</v>
      </c>
      <c r="N126" s="40">
        <f t="shared" si="23"/>
        <v>1.5234999999999999E-2</v>
      </c>
      <c r="O126" s="40"/>
      <c r="P126" s="40">
        <f t="shared" si="24"/>
        <v>1.1661789999999998E-2</v>
      </c>
      <c r="Q126" s="40">
        <f t="shared" si="25"/>
        <v>0.26857102369999997</v>
      </c>
      <c r="R126" s="41">
        <v>1.35E-2</v>
      </c>
      <c r="S126" s="41">
        <f t="shared" si="26"/>
        <v>1.3134999999999999E-2</v>
      </c>
      <c r="T126" s="41"/>
      <c r="U126" s="41">
        <f t="shared" si="27"/>
        <v>9.8867899999999995E-3</v>
      </c>
      <c r="V126" s="41">
        <f t="shared" si="28"/>
        <v>0.22769277369999999</v>
      </c>
      <c r="W126" s="42">
        <v>1.06E-2</v>
      </c>
      <c r="X126" s="42">
        <f t="shared" si="29"/>
        <v>1.0234999999999999E-2</v>
      </c>
      <c r="Y126" s="42"/>
      <c r="Z126" s="42">
        <f t="shared" si="30"/>
        <v>8.9647900000000003E-3</v>
      </c>
      <c r="AA126" s="42">
        <f t="shared" si="31"/>
        <v>0.20645911370000003</v>
      </c>
      <c r="AB126" s="25">
        <v>7.2000000000000005E-4</v>
      </c>
      <c r="AC126" s="25">
        <f t="shared" si="16"/>
        <v>3.6500000000000004E-4</v>
      </c>
    </row>
    <row r="127" spans="1:29" s="15" customFormat="1">
      <c r="A127" s="18">
        <v>375</v>
      </c>
      <c r="B127" s="25">
        <v>1.3999999999999999E-4</v>
      </c>
      <c r="C127" s="38">
        <v>1.3100000000000001E-2</v>
      </c>
      <c r="D127" s="38">
        <f t="shared" si="17"/>
        <v>1.2665000000000001E-2</v>
      </c>
      <c r="E127" s="38"/>
      <c r="F127" s="38">
        <f t="shared" si="18"/>
        <v>8.36779E-3</v>
      </c>
      <c r="G127" s="38">
        <f t="shared" si="19"/>
        <v>0.1927102037</v>
      </c>
      <c r="H127" s="39">
        <v>1.5599999999999999E-2</v>
      </c>
      <c r="I127" s="39">
        <f t="shared" si="20"/>
        <v>1.5165E-2</v>
      </c>
      <c r="J127" s="39"/>
      <c r="K127" s="39">
        <f t="shared" si="21"/>
        <v>1.230179E-2</v>
      </c>
      <c r="L127" s="39">
        <f t="shared" si="22"/>
        <v>0.28331022370000003</v>
      </c>
      <c r="M127" s="40">
        <v>1.5599999999999999E-2</v>
      </c>
      <c r="N127" s="40">
        <f t="shared" si="23"/>
        <v>1.5165E-2</v>
      </c>
      <c r="O127" s="40"/>
      <c r="P127" s="40">
        <f t="shared" si="24"/>
        <v>1.1591789999999999E-2</v>
      </c>
      <c r="Q127" s="40">
        <f t="shared" si="25"/>
        <v>0.26695892370000002</v>
      </c>
      <c r="R127" s="41">
        <v>1.2800000000000001E-2</v>
      </c>
      <c r="S127" s="41">
        <f t="shared" si="26"/>
        <v>1.2365000000000001E-2</v>
      </c>
      <c r="T127" s="41"/>
      <c r="U127" s="41">
        <f t="shared" si="27"/>
        <v>9.1167900000000014E-3</v>
      </c>
      <c r="V127" s="41">
        <f t="shared" si="28"/>
        <v>0.20995967370000004</v>
      </c>
      <c r="W127" s="42">
        <v>1.04E-2</v>
      </c>
      <c r="X127" s="42">
        <f t="shared" si="29"/>
        <v>9.9649999999999999E-3</v>
      </c>
      <c r="Y127" s="42"/>
      <c r="Z127" s="42">
        <f t="shared" si="30"/>
        <v>8.6947900000000009E-3</v>
      </c>
      <c r="AA127" s="42">
        <f t="shared" si="31"/>
        <v>0.20024101370000003</v>
      </c>
      <c r="AB127" s="25">
        <v>7.2999999999999996E-4</v>
      </c>
      <c r="AC127" s="25">
        <f t="shared" si="16"/>
        <v>4.3499999999999995E-4</v>
      </c>
    </row>
    <row r="128" spans="1:29" s="15" customFormat="1">
      <c r="A128" s="18">
        <v>376</v>
      </c>
      <c r="B128" s="25">
        <v>6.0000000000000002E-5</v>
      </c>
      <c r="C128" s="38">
        <v>1.32E-2</v>
      </c>
      <c r="D128" s="38">
        <f t="shared" si="17"/>
        <v>1.2834999999999999E-2</v>
      </c>
      <c r="E128" s="38"/>
      <c r="F128" s="38">
        <f t="shared" si="18"/>
        <v>8.53779E-3</v>
      </c>
      <c r="G128" s="38">
        <f t="shared" si="19"/>
        <v>0.1966253037</v>
      </c>
      <c r="H128" s="39">
        <v>1.5299999999999999E-2</v>
      </c>
      <c r="I128" s="39">
        <f t="shared" si="20"/>
        <v>1.4934999999999999E-2</v>
      </c>
      <c r="J128" s="39"/>
      <c r="K128" s="39">
        <f t="shared" si="21"/>
        <v>1.2071789999999999E-2</v>
      </c>
      <c r="L128" s="39">
        <f t="shared" si="22"/>
        <v>0.27801332369999998</v>
      </c>
      <c r="M128" s="40">
        <v>1.5800000000000002E-2</v>
      </c>
      <c r="N128" s="40">
        <f t="shared" si="23"/>
        <v>1.5435000000000001E-2</v>
      </c>
      <c r="O128" s="40"/>
      <c r="P128" s="40">
        <f t="shared" si="24"/>
        <v>1.1861790000000001E-2</v>
      </c>
      <c r="Q128" s="40">
        <f t="shared" si="25"/>
        <v>0.27317702370000002</v>
      </c>
      <c r="R128" s="41">
        <v>1.34E-2</v>
      </c>
      <c r="S128" s="41">
        <f t="shared" si="26"/>
        <v>1.3035E-2</v>
      </c>
      <c r="T128" s="41"/>
      <c r="U128" s="41">
        <f t="shared" si="27"/>
        <v>9.7867900000000001E-3</v>
      </c>
      <c r="V128" s="41">
        <f t="shared" si="28"/>
        <v>0.22538977370000002</v>
      </c>
      <c r="W128" s="42">
        <v>1.06E-2</v>
      </c>
      <c r="X128" s="42">
        <f t="shared" si="29"/>
        <v>1.0234999999999999E-2</v>
      </c>
      <c r="Y128" s="42"/>
      <c r="Z128" s="42">
        <f t="shared" si="30"/>
        <v>8.9647900000000003E-3</v>
      </c>
      <c r="AA128" s="42">
        <f t="shared" si="31"/>
        <v>0.20645911370000003</v>
      </c>
      <c r="AB128" s="25">
        <v>6.7000000000000002E-4</v>
      </c>
      <c r="AC128" s="25">
        <f t="shared" si="16"/>
        <v>3.6500000000000004E-4</v>
      </c>
    </row>
    <row r="129" spans="1:29" s="15" customFormat="1">
      <c r="A129" s="18">
        <v>377</v>
      </c>
      <c r="B129" s="25">
        <v>6.0000000000000002E-5</v>
      </c>
      <c r="C129" s="38">
        <v>1.32E-2</v>
      </c>
      <c r="D129" s="38">
        <f t="shared" si="17"/>
        <v>1.2834999999999999E-2</v>
      </c>
      <c r="E129" s="38"/>
      <c r="F129" s="38">
        <f t="shared" si="18"/>
        <v>8.53779E-3</v>
      </c>
      <c r="G129" s="38">
        <f t="shared" si="19"/>
        <v>0.1966253037</v>
      </c>
      <c r="H129" s="39">
        <v>1.5599999999999999E-2</v>
      </c>
      <c r="I129" s="39">
        <f t="shared" si="20"/>
        <v>1.5234999999999999E-2</v>
      </c>
      <c r="J129" s="39"/>
      <c r="K129" s="39">
        <f t="shared" si="21"/>
        <v>1.2371789999999999E-2</v>
      </c>
      <c r="L129" s="39">
        <f t="shared" si="22"/>
        <v>0.28492232369999998</v>
      </c>
      <c r="M129" s="40">
        <v>1.52E-2</v>
      </c>
      <c r="N129" s="40">
        <f t="shared" si="23"/>
        <v>1.4834999999999999E-2</v>
      </c>
      <c r="O129" s="40"/>
      <c r="P129" s="40">
        <f t="shared" si="24"/>
        <v>1.1261789999999999E-2</v>
      </c>
      <c r="Q129" s="40">
        <f t="shared" si="25"/>
        <v>0.25935902369999997</v>
      </c>
      <c r="R129" s="41">
        <v>1.26E-2</v>
      </c>
      <c r="S129" s="41">
        <f t="shared" si="26"/>
        <v>1.2234999999999999E-2</v>
      </c>
      <c r="T129" s="41"/>
      <c r="U129" s="41">
        <f t="shared" si="27"/>
        <v>8.9867899999999997E-3</v>
      </c>
      <c r="V129" s="41">
        <f t="shared" si="28"/>
        <v>0.20696577369999999</v>
      </c>
      <c r="W129" s="42">
        <v>1.04E-2</v>
      </c>
      <c r="X129" s="42">
        <f t="shared" si="29"/>
        <v>1.0034999999999999E-2</v>
      </c>
      <c r="Y129" s="42"/>
      <c r="Z129" s="42">
        <f t="shared" si="30"/>
        <v>8.764789999999998E-3</v>
      </c>
      <c r="AA129" s="42">
        <f t="shared" si="31"/>
        <v>0.20185311369999998</v>
      </c>
      <c r="AB129" s="25">
        <v>6.7000000000000002E-4</v>
      </c>
      <c r="AC129" s="25">
        <f t="shared" si="16"/>
        <v>3.6500000000000004E-4</v>
      </c>
    </row>
    <row r="130" spans="1:29" s="15" customFormat="1">
      <c r="A130" s="18">
        <v>378</v>
      </c>
      <c r="B130" s="25">
        <v>9.0000000000000006E-5</v>
      </c>
      <c r="C130" s="38">
        <v>1.2999999999999999E-2</v>
      </c>
      <c r="D130" s="38">
        <f t="shared" si="17"/>
        <v>1.257E-2</v>
      </c>
      <c r="E130" s="38"/>
      <c r="F130" s="38">
        <f t="shared" si="18"/>
        <v>8.2727899999999986E-3</v>
      </c>
      <c r="G130" s="38">
        <f t="shared" si="19"/>
        <v>0.19052235369999998</v>
      </c>
      <c r="H130" s="39">
        <v>1.49E-2</v>
      </c>
      <c r="I130" s="39">
        <f t="shared" si="20"/>
        <v>1.447E-2</v>
      </c>
      <c r="J130" s="39"/>
      <c r="K130" s="39">
        <f t="shared" si="21"/>
        <v>1.1606790000000001E-2</v>
      </c>
      <c r="L130" s="39">
        <f t="shared" si="22"/>
        <v>0.26730437370000004</v>
      </c>
      <c r="M130" s="40">
        <v>1.54E-2</v>
      </c>
      <c r="N130" s="40">
        <f t="shared" si="23"/>
        <v>1.4970000000000001E-2</v>
      </c>
      <c r="O130" s="40"/>
      <c r="P130" s="40">
        <f t="shared" si="24"/>
        <v>1.139679E-2</v>
      </c>
      <c r="Q130" s="40">
        <f t="shared" si="25"/>
        <v>0.26246807370000003</v>
      </c>
      <c r="R130" s="41">
        <v>1.26E-2</v>
      </c>
      <c r="S130" s="41">
        <f t="shared" si="26"/>
        <v>1.217E-2</v>
      </c>
      <c r="T130" s="41"/>
      <c r="U130" s="41">
        <f t="shared" si="27"/>
        <v>8.9217900000000006E-3</v>
      </c>
      <c r="V130" s="41">
        <f t="shared" si="28"/>
        <v>0.20546882370000003</v>
      </c>
      <c r="W130" s="42">
        <v>1.03E-2</v>
      </c>
      <c r="X130" s="42">
        <f t="shared" si="29"/>
        <v>9.8700000000000003E-3</v>
      </c>
      <c r="Y130" s="42"/>
      <c r="Z130" s="42">
        <f t="shared" si="30"/>
        <v>8.5997899999999995E-3</v>
      </c>
      <c r="AA130" s="42">
        <f t="shared" si="31"/>
        <v>0.19805316370000001</v>
      </c>
      <c r="AB130" s="25">
        <v>7.6999999999999996E-4</v>
      </c>
      <c r="AC130" s="25">
        <f t="shared" ref="AC130:AC193" si="33">(B130+AB130)/2</f>
        <v>4.2999999999999999E-4</v>
      </c>
    </row>
    <row r="131" spans="1:29" s="15" customFormat="1">
      <c r="A131" s="18">
        <v>379</v>
      </c>
      <c r="B131" s="25">
        <v>1.9000000000000001E-4</v>
      </c>
      <c r="C131" s="38">
        <v>1.29E-2</v>
      </c>
      <c r="D131" s="38">
        <f t="shared" ref="D131:D194" si="34">C131-AC131</f>
        <v>1.2425E-2</v>
      </c>
      <c r="E131" s="38"/>
      <c r="F131" s="38">
        <f t="shared" ref="F131:F194" si="35">D131-0.00429721</f>
        <v>8.1277899999999993E-3</v>
      </c>
      <c r="G131" s="38">
        <f t="shared" ref="G131:G194" si="36">F131*23.03</f>
        <v>0.18718300369999999</v>
      </c>
      <c r="H131" s="39">
        <v>1.55E-2</v>
      </c>
      <c r="I131" s="39">
        <f t="shared" ref="I131:I194" si="37">H131-AC131</f>
        <v>1.5025E-2</v>
      </c>
      <c r="J131" s="39"/>
      <c r="K131" s="39">
        <f t="shared" ref="K131:K194" si="38">I131-0.00286321</f>
        <v>1.216179E-2</v>
      </c>
      <c r="L131" s="39">
        <f t="shared" ref="L131:L194" si="39">K131*23.03</f>
        <v>0.28008602370000002</v>
      </c>
      <c r="M131" s="40">
        <v>1.49E-2</v>
      </c>
      <c r="N131" s="40">
        <f t="shared" ref="N131:N194" si="40">M131-AC131</f>
        <v>1.4425E-2</v>
      </c>
      <c r="O131" s="40"/>
      <c r="P131" s="40">
        <f t="shared" ref="P131:P194" si="41">N131-0.00357321</f>
        <v>1.085179E-2</v>
      </c>
      <c r="Q131" s="40">
        <f t="shared" ref="Q131:Q194" si="42">P131*23.03</f>
        <v>0.24991672370000001</v>
      </c>
      <c r="R131" s="41">
        <v>1.2500000000000001E-2</v>
      </c>
      <c r="S131" s="41">
        <f t="shared" ref="S131:S194" si="43">R131-AC131</f>
        <v>1.2025000000000001E-2</v>
      </c>
      <c r="T131" s="41"/>
      <c r="U131" s="41">
        <f t="shared" ref="U131:U194" si="44">S131-0.00324821</f>
        <v>8.7767900000000013E-3</v>
      </c>
      <c r="V131" s="41">
        <f t="shared" ref="V131:V194" si="45">U131*23.03</f>
        <v>0.20212947370000003</v>
      </c>
      <c r="W131" s="42">
        <v>1.01E-2</v>
      </c>
      <c r="X131" s="42">
        <f t="shared" ref="X131:X194" si="46">W131-AC131</f>
        <v>9.6249999999999999E-3</v>
      </c>
      <c r="Y131" s="42"/>
      <c r="Z131" s="42">
        <f t="shared" ref="Z131:Z194" si="47">X131-0.00127021</f>
        <v>8.3547900000000008E-3</v>
      </c>
      <c r="AA131" s="42">
        <f t="shared" ref="AA131:AA194" si="48">Z131*23.03</f>
        <v>0.19241081370000002</v>
      </c>
      <c r="AB131" s="25">
        <v>7.6000000000000004E-4</v>
      </c>
      <c r="AC131" s="25">
        <f t="shared" si="33"/>
        <v>4.7500000000000005E-4</v>
      </c>
    </row>
    <row r="132" spans="1:29" s="15" customFormat="1">
      <c r="A132" s="18">
        <v>380</v>
      </c>
      <c r="B132" s="25">
        <v>1.2999999999999999E-4</v>
      </c>
      <c r="C132" s="38">
        <v>1.3100000000000001E-2</v>
      </c>
      <c r="D132" s="38">
        <f t="shared" si="34"/>
        <v>1.2660000000000001E-2</v>
      </c>
      <c r="E132" s="38"/>
      <c r="F132" s="38">
        <f t="shared" si="35"/>
        <v>8.3627900000000019E-3</v>
      </c>
      <c r="G132" s="38">
        <f t="shared" si="36"/>
        <v>0.19259505370000005</v>
      </c>
      <c r="H132" s="39">
        <v>1.47E-2</v>
      </c>
      <c r="I132" s="39">
        <f t="shared" si="37"/>
        <v>1.426E-2</v>
      </c>
      <c r="J132" s="39"/>
      <c r="K132" s="39">
        <f t="shared" si="38"/>
        <v>1.139679E-2</v>
      </c>
      <c r="L132" s="39">
        <f t="shared" si="39"/>
        <v>0.26246807370000003</v>
      </c>
      <c r="M132" s="40">
        <v>1.5299999999999999E-2</v>
      </c>
      <c r="N132" s="40">
        <f t="shared" si="40"/>
        <v>1.486E-2</v>
      </c>
      <c r="O132" s="40"/>
      <c r="P132" s="40">
        <f t="shared" si="41"/>
        <v>1.128679E-2</v>
      </c>
      <c r="Q132" s="40">
        <f t="shared" si="42"/>
        <v>0.25993477370000001</v>
      </c>
      <c r="R132" s="41">
        <v>1.35E-2</v>
      </c>
      <c r="S132" s="41">
        <f t="shared" si="43"/>
        <v>1.306E-2</v>
      </c>
      <c r="T132" s="41"/>
      <c r="U132" s="41">
        <f t="shared" si="44"/>
        <v>9.8117900000000008E-3</v>
      </c>
      <c r="V132" s="41">
        <f t="shared" si="45"/>
        <v>0.22596552370000003</v>
      </c>
      <c r="W132" s="42">
        <v>1.0200000000000001E-2</v>
      </c>
      <c r="X132" s="42">
        <f t="shared" si="46"/>
        <v>9.7600000000000013E-3</v>
      </c>
      <c r="Y132" s="42"/>
      <c r="Z132" s="42">
        <f t="shared" si="47"/>
        <v>8.4897900000000005E-3</v>
      </c>
      <c r="AA132" s="42">
        <f t="shared" si="48"/>
        <v>0.19551986370000002</v>
      </c>
      <c r="AB132" s="25">
        <v>7.5000000000000002E-4</v>
      </c>
      <c r="AC132" s="25">
        <f t="shared" si="33"/>
        <v>4.4000000000000002E-4</v>
      </c>
    </row>
    <row r="133" spans="1:29" s="15" customFormat="1">
      <c r="A133" s="18">
        <v>381</v>
      </c>
      <c r="B133" s="25">
        <v>1.3999999999999999E-4</v>
      </c>
      <c r="C133" s="38">
        <v>1.32E-2</v>
      </c>
      <c r="D133" s="38">
        <f t="shared" si="34"/>
        <v>1.2784999999999999E-2</v>
      </c>
      <c r="E133" s="38"/>
      <c r="F133" s="38">
        <f t="shared" si="35"/>
        <v>8.4877899999999985E-3</v>
      </c>
      <c r="G133" s="38">
        <f t="shared" si="36"/>
        <v>0.19547380369999998</v>
      </c>
      <c r="H133" s="39">
        <v>1.5599999999999999E-2</v>
      </c>
      <c r="I133" s="39">
        <f t="shared" si="37"/>
        <v>1.5184999999999999E-2</v>
      </c>
      <c r="J133" s="39"/>
      <c r="K133" s="39">
        <f t="shared" si="38"/>
        <v>1.2321789999999999E-2</v>
      </c>
      <c r="L133" s="39">
        <f t="shared" si="39"/>
        <v>0.28377082370000001</v>
      </c>
      <c r="M133" s="40">
        <v>1.49E-2</v>
      </c>
      <c r="N133" s="40">
        <f t="shared" si="40"/>
        <v>1.4485E-2</v>
      </c>
      <c r="O133" s="40"/>
      <c r="P133" s="40">
        <f t="shared" si="41"/>
        <v>1.0911789999999999E-2</v>
      </c>
      <c r="Q133" s="40">
        <f t="shared" si="42"/>
        <v>0.2512985237</v>
      </c>
      <c r="R133" s="41">
        <v>1.23E-2</v>
      </c>
      <c r="S133" s="41">
        <f t="shared" si="43"/>
        <v>1.1885E-2</v>
      </c>
      <c r="T133" s="41"/>
      <c r="U133" s="41">
        <f t="shared" si="44"/>
        <v>8.6367900000000001E-3</v>
      </c>
      <c r="V133" s="41">
        <f t="shared" si="45"/>
        <v>0.19890527370000002</v>
      </c>
      <c r="W133" s="42">
        <v>1.0200000000000001E-2</v>
      </c>
      <c r="X133" s="42">
        <f t="shared" si="46"/>
        <v>9.7850000000000003E-3</v>
      </c>
      <c r="Y133" s="42"/>
      <c r="Z133" s="42">
        <f t="shared" si="47"/>
        <v>8.5147900000000012E-3</v>
      </c>
      <c r="AA133" s="42">
        <f t="shared" si="48"/>
        <v>0.19609561370000003</v>
      </c>
      <c r="AB133" s="25">
        <v>6.8999999999999997E-4</v>
      </c>
      <c r="AC133" s="25">
        <f t="shared" si="33"/>
        <v>4.15E-4</v>
      </c>
    </row>
    <row r="134" spans="1:29" s="15" customFormat="1">
      <c r="A134" s="18">
        <v>382</v>
      </c>
      <c r="B134" s="25">
        <v>3.0000000000000001E-5</v>
      </c>
      <c r="C134" s="38">
        <v>1.2699999999999999E-2</v>
      </c>
      <c r="D134" s="38">
        <f t="shared" si="34"/>
        <v>1.2364999999999999E-2</v>
      </c>
      <c r="E134" s="38"/>
      <c r="F134" s="38">
        <f t="shared" si="35"/>
        <v>8.0677899999999983E-3</v>
      </c>
      <c r="G134" s="38">
        <f t="shared" si="36"/>
        <v>0.18580120369999997</v>
      </c>
      <c r="H134" s="39">
        <v>1.3899999999999999E-2</v>
      </c>
      <c r="I134" s="39">
        <f t="shared" si="37"/>
        <v>1.3564999999999999E-2</v>
      </c>
      <c r="J134" s="39"/>
      <c r="K134" s="39">
        <f t="shared" si="38"/>
        <v>1.0701789999999999E-2</v>
      </c>
      <c r="L134" s="39">
        <f t="shared" si="39"/>
        <v>0.24646222369999998</v>
      </c>
      <c r="M134" s="40">
        <v>1.4800000000000001E-2</v>
      </c>
      <c r="N134" s="40">
        <f t="shared" si="40"/>
        <v>1.4465E-2</v>
      </c>
      <c r="O134" s="40"/>
      <c r="P134" s="40">
        <f t="shared" si="41"/>
        <v>1.089179E-2</v>
      </c>
      <c r="Q134" s="40">
        <f t="shared" si="42"/>
        <v>0.25083792370000002</v>
      </c>
      <c r="R134" s="41">
        <v>1.32E-2</v>
      </c>
      <c r="S134" s="41">
        <f t="shared" si="43"/>
        <v>1.2865E-2</v>
      </c>
      <c r="T134" s="41"/>
      <c r="U134" s="41">
        <f t="shared" si="44"/>
        <v>9.6167900000000001E-3</v>
      </c>
      <c r="V134" s="41">
        <f t="shared" si="45"/>
        <v>0.22147467370000001</v>
      </c>
      <c r="W134" s="42">
        <v>0.01</v>
      </c>
      <c r="X134" s="42">
        <f t="shared" si="46"/>
        <v>9.665E-3</v>
      </c>
      <c r="Y134" s="42"/>
      <c r="Z134" s="42">
        <f t="shared" si="47"/>
        <v>8.3947899999999992E-3</v>
      </c>
      <c r="AA134" s="42">
        <f t="shared" si="48"/>
        <v>0.1933320137</v>
      </c>
      <c r="AB134" s="25">
        <v>6.4000000000000005E-4</v>
      </c>
      <c r="AC134" s="25">
        <f t="shared" si="33"/>
        <v>3.3500000000000001E-4</v>
      </c>
    </row>
    <row r="135" spans="1:29" s="15" customFormat="1">
      <c r="A135" s="18">
        <v>383</v>
      </c>
      <c r="B135" s="25">
        <v>8.0000000000000007E-5</v>
      </c>
      <c r="C135" s="38">
        <v>1.23E-2</v>
      </c>
      <c r="D135" s="38">
        <f t="shared" si="34"/>
        <v>1.1940000000000001E-2</v>
      </c>
      <c r="E135" s="38"/>
      <c r="F135" s="38">
        <f t="shared" si="35"/>
        <v>7.6427900000000009E-3</v>
      </c>
      <c r="G135" s="38">
        <f t="shared" si="36"/>
        <v>0.17601345370000002</v>
      </c>
      <c r="H135" s="39">
        <v>1.4800000000000001E-2</v>
      </c>
      <c r="I135" s="39">
        <f t="shared" si="37"/>
        <v>1.4440000000000001E-2</v>
      </c>
      <c r="J135" s="39"/>
      <c r="K135" s="39">
        <f t="shared" si="38"/>
        <v>1.1576790000000002E-2</v>
      </c>
      <c r="L135" s="39">
        <f t="shared" si="39"/>
        <v>0.26661347370000005</v>
      </c>
      <c r="M135" s="40">
        <v>1.4E-2</v>
      </c>
      <c r="N135" s="40">
        <f t="shared" si="40"/>
        <v>1.3640000000000001E-2</v>
      </c>
      <c r="O135" s="40"/>
      <c r="P135" s="40">
        <f t="shared" si="41"/>
        <v>1.0066790000000001E-2</v>
      </c>
      <c r="Q135" s="40">
        <f t="shared" si="42"/>
        <v>0.23183817370000004</v>
      </c>
      <c r="R135" s="41">
        <v>1.14E-2</v>
      </c>
      <c r="S135" s="41">
        <f t="shared" si="43"/>
        <v>1.1040000000000001E-2</v>
      </c>
      <c r="T135" s="41"/>
      <c r="U135" s="41">
        <f t="shared" si="44"/>
        <v>7.7917900000000016E-3</v>
      </c>
      <c r="V135" s="41">
        <f t="shared" si="45"/>
        <v>0.17944492370000004</v>
      </c>
      <c r="W135" s="42">
        <v>9.7999999999999997E-3</v>
      </c>
      <c r="X135" s="42">
        <f t="shared" si="46"/>
        <v>9.4400000000000005E-3</v>
      </c>
      <c r="Y135" s="42"/>
      <c r="Z135" s="42">
        <f t="shared" si="47"/>
        <v>8.1697899999999997E-3</v>
      </c>
      <c r="AA135" s="42">
        <f t="shared" si="48"/>
        <v>0.18815026370000001</v>
      </c>
      <c r="AB135" s="25">
        <v>6.4000000000000005E-4</v>
      </c>
      <c r="AC135" s="25">
        <f t="shared" si="33"/>
        <v>3.6000000000000002E-4</v>
      </c>
    </row>
    <row r="136" spans="1:29" s="15" customFormat="1">
      <c r="A136" s="18">
        <v>384</v>
      </c>
      <c r="B136" s="25">
        <v>1.2E-4</v>
      </c>
      <c r="C136" s="38">
        <v>1.23E-2</v>
      </c>
      <c r="D136" s="38">
        <f t="shared" si="34"/>
        <v>1.1849999999999999E-2</v>
      </c>
      <c r="E136" s="38"/>
      <c r="F136" s="38">
        <f t="shared" si="35"/>
        <v>7.5527899999999993E-3</v>
      </c>
      <c r="G136" s="38">
        <f t="shared" si="36"/>
        <v>0.17394075370000001</v>
      </c>
      <c r="H136" s="39">
        <v>1.46E-2</v>
      </c>
      <c r="I136" s="39">
        <f t="shared" si="37"/>
        <v>1.4149999999999999E-2</v>
      </c>
      <c r="J136" s="39"/>
      <c r="K136" s="39">
        <f t="shared" si="38"/>
        <v>1.128679E-2</v>
      </c>
      <c r="L136" s="39">
        <f t="shared" si="39"/>
        <v>0.25993477370000001</v>
      </c>
      <c r="M136" s="40">
        <v>1.47E-2</v>
      </c>
      <c r="N136" s="40">
        <f t="shared" si="40"/>
        <v>1.4249999999999999E-2</v>
      </c>
      <c r="O136" s="40"/>
      <c r="P136" s="40">
        <f t="shared" si="41"/>
        <v>1.0676789999999999E-2</v>
      </c>
      <c r="Q136" s="40">
        <f t="shared" si="42"/>
        <v>0.24588647369999997</v>
      </c>
      <c r="R136" s="41">
        <v>1.24E-2</v>
      </c>
      <c r="S136" s="41">
        <f t="shared" si="43"/>
        <v>1.1949999999999999E-2</v>
      </c>
      <c r="T136" s="41"/>
      <c r="U136" s="41">
        <f t="shared" si="44"/>
        <v>8.7017899999999992E-3</v>
      </c>
      <c r="V136" s="41">
        <f t="shared" si="45"/>
        <v>0.20040222369999999</v>
      </c>
      <c r="W136" s="42">
        <v>9.7999999999999997E-3</v>
      </c>
      <c r="X136" s="42">
        <f t="shared" si="46"/>
        <v>9.3499999999999989E-3</v>
      </c>
      <c r="Y136" s="42"/>
      <c r="Z136" s="42">
        <f t="shared" si="47"/>
        <v>8.0797899999999999E-3</v>
      </c>
      <c r="AA136" s="42">
        <f t="shared" si="48"/>
        <v>0.1860775637</v>
      </c>
      <c r="AB136" s="25">
        <v>7.7999999999999999E-4</v>
      </c>
      <c r="AC136" s="25">
        <f t="shared" si="33"/>
        <v>4.4999999999999999E-4</v>
      </c>
    </row>
    <row r="137" spans="1:29" s="15" customFormat="1">
      <c r="A137" s="18">
        <v>385</v>
      </c>
      <c r="B137" s="25">
        <v>6.0000000000000002E-5</v>
      </c>
      <c r="C137" s="38">
        <v>1.23E-2</v>
      </c>
      <c r="D137" s="38">
        <f t="shared" si="34"/>
        <v>1.193E-2</v>
      </c>
      <c r="E137" s="38"/>
      <c r="F137" s="38">
        <f t="shared" si="35"/>
        <v>7.6327899999999995E-3</v>
      </c>
      <c r="G137" s="38">
        <f t="shared" si="36"/>
        <v>0.1757831537</v>
      </c>
      <c r="H137" s="39">
        <v>1.43E-2</v>
      </c>
      <c r="I137" s="39">
        <f t="shared" si="37"/>
        <v>1.393E-2</v>
      </c>
      <c r="J137" s="39"/>
      <c r="K137" s="39">
        <f t="shared" si="38"/>
        <v>1.106679E-2</v>
      </c>
      <c r="L137" s="39">
        <f t="shared" si="39"/>
        <v>0.25486817370000003</v>
      </c>
      <c r="M137" s="40">
        <v>1.4500000000000001E-2</v>
      </c>
      <c r="N137" s="40">
        <f t="shared" si="40"/>
        <v>1.413E-2</v>
      </c>
      <c r="O137" s="40"/>
      <c r="P137" s="40">
        <f t="shared" si="41"/>
        <v>1.055679E-2</v>
      </c>
      <c r="Q137" s="40">
        <f t="shared" si="42"/>
        <v>0.24312287370000002</v>
      </c>
      <c r="R137" s="41">
        <v>1.23E-2</v>
      </c>
      <c r="S137" s="41">
        <f t="shared" si="43"/>
        <v>1.193E-2</v>
      </c>
      <c r="T137" s="41"/>
      <c r="U137" s="41">
        <f t="shared" si="44"/>
        <v>8.68179E-3</v>
      </c>
      <c r="V137" s="41">
        <f t="shared" si="45"/>
        <v>0.19994162370000002</v>
      </c>
      <c r="W137" s="42">
        <v>9.7000000000000003E-3</v>
      </c>
      <c r="X137" s="42">
        <f t="shared" si="46"/>
        <v>9.3299999999999998E-3</v>
      </c>
      <c r="Y137" s="42"/>
      <c r="Z137" s="42">
        <f t="shared" si="47"/>
        <v>8.0597900000000007E-3</v>
      </c>
      <c r="AA137" s="42">
        <f t="shared" si="48"/>
        <v>0.18561696370000003</v>
      </c>
      <c r="AB137" s="25">
        <v>6.8000000000000005E-4</v>
      </c>
      <c r="AC137" s="25">
        <f t="shared" si="33"/>
        <v>3.7000000000000005E-4</v>
      </c>
    </row>
    <row r="138" spans="1:29" s="15" customFormat="1">
      <c r="A138" s="18">
        <v>386</v>
      </c>
      <c r="B138" s="25">
        <v>9.0000000000000006E-5</v>
      </c>
      <c r="C138" s="38">
        <v>1.2200000000000001E-2</v>
      </c>
      <c r="D138" s="38">
        <f t="shared" si="34"/>
        <v>1.1815000000000001E-2</v>
      </c>
      <c r="E138" s="38"/>
      <c r="F138" s="38">
        <f t="shared" si="35"/>
        <v>7.5177900000000008E-3</v>
      </c>
      <c r="G138" s="38">
        <f t="shared" si="36"/>
        <v>0.17313470370000003</v>
      </c>
      <c r="H138" s="39">
        <v>1.43E-2</v>
      </c>
      <c r="I138" s="39">
        <f t="shared" si="37"/>
        <v>1.3915E-2</v>
      </c>
      <c r="J138" s="39"/>
      <c r="K138" s="39">
        <f t="shared" si="38"/>
        <v>1.1051790000000001E-2</v>
      </c>
      <c r="L138" s="39">
        <f t="shared" si="39"/>
        <v>0.25452272370000001</v>
      </c>
      <c r="M138" s="40">
        <v>1.44E-2</v>
      </c>
      <c r="N138" s="40">
        <f t="shared" si="40"/>
        <v>1.4015E-2</v>
      </c>
      <c r="O138" s="40"/>
      <c r="P138" s="40">
        <f t="shared" si="41"/>
        <v>1.0441789999999999E-2</v>
      </c>
      <c r="Q138" s="40">
        <f t="shared" si="42"/>
        <v>0.2404744237</v>
      </c>
      <c r="R138" s="41">
        <v>1.2E-2</v>
      </c>
      <c r="S138" s="41">
        <f t="shared" si="43"/>
        <v>1.1615E-2</v>
      </c>
      <c r="T138" s="41"/>
      <c r="U138" s="41">
        <f t="shared" si="44"/>
        <v>8.3667900000000007E-3</v>
      </c>
      <c r="V138" s="41">
        <f t="shared" si="45"/>
        <v>0.19268717370000002</v>
      </c>
      <c r="W138" s="42">
        <v>9.4999999999999998E-3</v>
      </c>
      <c r="X138" s="42">
        <f t="shared" si="46"/>
        <v>9.1149999999999998E-3</v>
      </c>
      <c r="Y138" s="42"/>
      <c r="Z138" s="42">
        <f t="shared" si="47"/>
        <v>7.8447900000000008E-3</v>
      </c>
      <c r="AA138" s="42">
        <f t="shared" si="48"/>
        <v>0.18066551370000003</v>
      </c>
      <c r="AB138" s="25">
        <v>6.8000000000000005E-4</v>
      </c>
      <c r="AC138" s="25">
        <f t="shared" si="33"/>
        <v>3.8500000000000003E-4</v>
      </c>
    </row>
    <row r="139" spans="1:29" s="15" customFormat="1">
      <c r="A139" s="18">
        <v>387</v>
      </c>
      <c r="B139" s="25">
        <v>2.1000000000000001E-4</v>
      </c>
      <c r="C139" s="38">
        <v>1.2E-2</v>
      </c>
      <c r="D139" s="38">
        <f t="shared" si="34"/>
        <v>1.1515000000000001E-2</v>
      </c>
      <c r="E139" s="38"/>
      <c r="F139" s="38">
        <f t="shared" si="35"/>
        <v>7.2177900000000008E-3</v>
      </c>
      <c r="G139" s="38">
        <f t="shared" si="36"/>
        <v>0.16622570370000003</v>
      </c>
      <c r="H139" s="39">
        <v>1.4E-2</v>
      </c>
      <c r="I139" s="39">
        <f t="shared" si="37"/>
        <v>1.3515000000000001E-2</v>
      </c>
      <c r="J139" s="39"/>
      <c r="K139" s="39">
        <f t="shared" si="38"/>
        <v>1.0651790000000001E-2</v>
      </c>
      <c r="L139" s="39">
        <f t="shared" si="39"/>
        <v>0.24531072370000004</v>
      </c>
      <c r="M139" s="40">
        <v>1.41E-2</v>
      </c>
      <c r="N139" s="40">
        <f t="shared" si="40"/>
        <v>1.3615E-2</v>
      </c>
      <c r="O139" s="40"/>
      <c r="P139" s="40">
        <f t="shared" si="41"/>
        <v>1.004179E-2</v>
      </c>
      <c r="Q139" s="40">
        <f t="shared" si="42"/>
        <v>0.23126242370000002</v>
      </c>
      <c r="R139" s="41">
        <v>1.2E-2</v>
      </c>
      <c r="S139" s="41">
        <f t="shared" si="43"/>
        <v>1.1515000000000001E-2</v>
      </c>
      <c r="T139" s="41"/>
      <c r="U139" s="41">
        <f t="shared" si="44"/>
        <v>8.2667900000000013E-3</v>
      </c>
      <c r="V139" s="41">
        <f t="shared" si="45"/>
        <v>0.19038417370000005</v>
      </c>
      <c r="W139" s="42">
        <v>9.2999999999999992E-3</v>
      </c>
      <c r="X139" s="42">
        <f t="shared" si="46"/>
        <v>8.8149999999999999E-3</v>
      </c>
      <c r="Y139" s="42"/>
      <c r="Z139" s="42">
        <f t="shared" si="47"/>
        <v>7.54479E-3</v>
      </c>
      <c r="AA139" s="42">
        <f t="shared" si="48"/>
        <v>0.1737565137</v>
      </c>
      <c r="AB139" s="25">
        <v>7.6000000000000004E-4</v>
      </c>
      <c r="AC139" s="25">
        <f t="shared" si="33"/>
        <v>4.8500000000000003E-4</v>
      </c>
    </row>
    <row r="140" spans="1:29" s="15" customFormat="1">
      <c r="A140" s="18">
        <v>388</v>
      </c>
      <c r="B140" s="25">
        <v>1.4999999999999999E-4</v>
      </c>
      <c r="C140" s="38">
        <v>1.21E-2</v>
      </c>
      <c r="D140" s="38">
        <f t="shared" si="34"/>
        <v>1.1675E-2</v>
      </c>
      <c r="E140" s="38"/>
      <c r="F140" s="38">
        <f t="shared" si="35"/>
        <v>7.3777899999999995E-3</v>
      </c>
      <c r="G140" s="38">
        <f t="shared" si="36"/>
        <v>0.16991050369999999</v>
      </c>
      <c r="H140" s="39">
        <v>1.4200000000000001E-2</v>
      </c>
      <c r="I140" s="39">
        <f t="shared" si="37"/>
        <v>1.3775000000000001E-2</v>
      </c>
      <c r="J140" s="39"/>
      <c r="K140" s="39">
        <f t="shared" si="38"/>
        <v>1.0911790000000001E-2</v>
      </c>
      <c r="L140" s="39">
        <f t="shared" si="39"/>
        <v>0.25129852370000005</v>
      </c>
      <c r="M140" s="40">
        <v>1.4200000000000001E-2</v>
      </c>
      <c r="N140" s="40">
        <f t="shared" si="40"/>
        <v>1.3775000000000001E-2</v>
      </c>
      <c r="O140" s="40"/>
      <c r="P140" s="40">
        <f t="shared" si="41"/>
        <v>1.0201790000000001E-2</v>
      </c>
      <c r="Q140" s="40">
        <f t="shared" si="42"/>
        <v>0.23494722370000001</v>
      </c>
      <c r="R140" s="41">
        <v>1.1900000000000001E-2</v>
      </c>
      <c r="S140" s="41">
        <f t="shared" si="43"/>
        <v>1.1475000000000001E-2</v>
      </c>
      <c r="T140" s="41"/>
      <c r="U140" s="41">
        <f t="shared" si="44"/>
        <v>8.2267900000000012E-3</v>
      </c>
      <c r="V140" s="41">
        <f t="shared" si="45"/>
        <v>0.18946297370000004</v>
      </c>
      <c r="W140" s="42">
        <v>9.4000000000000004E-3</v>
      </c>
      <c r="X140" s="42">
        <f t="shared" si="46"/>
        <v>8.9750000000000003E-3</v>
      </c>
      <c r="Y140" s="42"/>
      <c r="Z140" s="42">
        <f t="shared" si="47"/>
        <v>7.7047900000000004E-3</v>
      </c>
      <c r="AA140" s="42">
        <f t="shared" si="48"/>
        <v>0.17744131370000002</v>
      </c>
      <c r="AB140" s="25">
        <v>6.9999999999999999E-4</v>
      </c>
      <c r="AC140" s="25">
        <f t="shared" si="33"/>
        <v>4.2499999999999998E-4</v>
      </c>
    </row>
    <row r="141" spans="1:29" s="15" customFormat="1">
      <c r="A141" s="18">
        <v>389</v>
      </c>
      <c r="B141" s="25">
        <v>3.0000000000000001E-5</v>
      </c>
      <c r="C141" s="38">
        <v>1.23E-2</v>
      </c>
      <c r="D141" s="38">
        <f t="shared" si="34"/>
        <v>1.1975E-2</v>
      </c>
      <c r="E141" s="38"/>
      <c r="F141" s="38">
        <f t="shared" si="35"/>
        <v>7.6777899999999994E-3</v>
      </c>
      <c r="G141" s="38">
        <f t="shared" si="36"/>
        <v>0.17681950369999999</v>
      </c>
      <c r="H141" s="39">
        <v>1.4E-2</v>
      </c>
      <c r="I141" s="39">
        <f t="shared" si="37"/>
        <v>1.3675E-2</v>
      </c>
      <c r="J141" s="39"/>
      <c r="K141" s="39">
        <f t="shared" si="38"/>
        <v>1.081179E-2</v>
      </c>
      <c r="L141" s="39">
        <f t="shared" si="39"/>
        <v>0.2489955237</v>
      </c>
      <c r="M141" s="40">
        <v>1.43E-2</v>
      </c>
      <c r="N141" s="40">
        <f t="shared" si="40"/>
        <v>1.3975E-2</v>
      </c>
      <c r="O141" s="40"/>
      <c r="P141" s="40">
        <f t="shared" si="41"/>
        <v>1.0401789999999999E-2</v>
      </c>
      <c r="Q141" s="40">
        <f t="shared" si="42"/>
        <v>0.23955322369999998</v>
      </c>
      <c r="R141" s="41">
        <v>1.21E-2</v>
      </c>
      <c r="S141" s="41">
        <f t="shared" si="43"/>
        <v>1.1774999999999999E-2</v>
      </c>
      <c r="T141" s="41"/>
      <c r="U141" s="41">
        <f t="shared" si="44"/>
        <v>8.5267899999999994E-3</v>
      </c>
      <c r="V141" s="41">
        <f t="shared" si="45"/>
        <v>0.19637197370000001</v>
      </c>
      <c r="W141" s="42">
        <v>9.4999999999999998E-3</v>
      </c>
      <c r="X141" s="42">
        <f t="shared" si="46"/>
        <v>9.1749999999999991E-3</v>
      </c>
      <c r="Y141" s="42"/>
      <c r="Z141" s="42">
        <f t="shared" si="47"/>
        <v>7.9047899999999983E-3</v>
      </c>
      <c r="AA141" s="42">
        <f t="shared" si="48"/>
        <v>0.18204731369999996</v>
      </c>
      <c r="AB141" s="25">
        <v>6.2E-4</v>
      </c>
      <c r="AC141" s="25">
        <f t="shared" si="33"/>
        <v>3.2499999999999999E-4</v>
      </c>
    </row>
    <row r="142" spans="1:29" s="15" customFormat="1">
      <c r="A142" s="18">
        <v>390</v>
      </c>
      <c r="B142" s="25">
        <v>1.2999999999999999E-4</v>
      </c>
      <c r="C142" s="38">
        <v>1.1900000000000001E-2</v>
      </c>
      <c r="D142" s="38">
        <f t="shared" si="34"/>
        <v>1.1505000000000001E-2</v>
      </c>
      <c r="E142" s="38"/>
      <c r="F142" s="38">
        <f t="shared" si="35"/>
        <v>7.2077900000000012E-3</v>
      </c>
      <c r="G142" s="38">
        <f t="shared" si="36"/>
        <v>0.16599540370000004</v>
      </c>
      <c r="H142" s="39">
        <v>1.4E-2</v>
      </c>
      <c r="I142" s="39">
        <f t="shared" si="37"/>
        <v>1.3605000000000001E-2</v>
      </c>
      <c r="J142" s="39"/>
      <c r="K142" s="39">
        <f t="shared" si="38"/>
        <v>1.0741790000000001E-2</v>
      </c>
      <c r="L142" s="39">
        <f t="shared" si="39"/>
        <v>0.24738342370000005</v>
      </c>
      <c r="M142" s="40">
        <v>1.4200000000000001E-2</v>
      </c>
      <c r="N142" s="40">
        <f t="shared" si="40"/>
        <v>1.3805000000000001E-2</v>
      </c>
      <c r="O142" s="40"/>
      <c r="P142" s="40">
        <f t="shared" si="41"/>
        <v>1.0231790000000001E-2</v>
      </c>
      <c r="Q142" s="40">
        <f t="shared" si="42"/>
        <v>0.23563812370000004</v>
      </c>
      <c r="R142" s="41">
        <v>1.1900000000000001E-2</v>
      </c>
      <c r="S142" s="41">
        <f t="shared" si="43"/>
        <v>1.1505000000000001E-2</v>
      </c>
      <c r="T142" s="41"/>
      <c r="U142" s="41">
        <f t="shared" si="44"/>
        <v>8.2567900000000017E-3</v>
      </c>
      <c r="V142" s="41">
        <f t="shared" si="45"/>
        <v>0.19015387370000006</v>
      </c>
      <c r="W142" s="42">
        <v>9.2999999999999992E-3</v>
      </c>
      <c r="X142" s="42">
        <f t="shared" si="46"/>
        <v>8.9049999999999997E-3</v>
      </c>
      <c r="Y142" s="42"/>
      <c r="Z142" s="42">
        <f t="shared" si="47"/>
        <v>7.6347899999999998E-3</v>
      </c>
      <c r="AA142" s="42">
        <f t="shared" si="48"/>
        <v>0.17582921370000001</v>
      </c>
      <c r="AB142" s="25">
        <v>6.6E-4</v>
      </c>
      <c r="AC142" s="25">
        <f t="shared" si="33"/>
        <v>3.9500000000000001E-4</v>
      </c>
    </row>
    <row r="143" spans="1:29" s="15" customFormat="1">
      <c r="A143" s="18">
        <v>391</v>
      </c>
      <c r="B143" s="25">
        <v>1E-4</v>
      </c>
      <c r="C143" s="38">
        <v>1.18E-2</v>
      </c>
      <c r="D143" s="38">
        <f t="shared" si="34"/>
        <v>1.1394999999999999E-2</v>
      </c>
      <c r="E143" s="38"/>
      <c r="F143" s="38">
        <f t="shared" si="35"/>
        <v>7.0977899999999988E-3</v>
      </c>
      <c r="G143" s="38">
        <f t="shared" si="36"/>
        <v>0.16346210369999997</v>
      </c>
      <c r="H143" s="39">
        <v>1.37E-2</v>
      </c>
      <c r="I143" s="39">
        <f t="shared" si="37"/>
        <v>1.3295E-2</v>
      </c>
      <c r="J143" s="39"/>
      <c r="K143" s="39">
        <f t="shared" si="38"/>
        <v>1.043179E-2</v>
      </c>
      <c r="L143" s="39">
        <f t="shared" si="39"/>
        <v>0.24024412370000001</v>
      </c>
      <c r="M143" s="40">
        <v>1.4E-2</v>
      </c>
      <c r="N143" s="40">
        <f t="shared" si="40"/>
        <v>1.3594999999999999E-2</v>
      </c>
      <c r="O143" s="40"/>
      <c r="P143" s="40">
        <f t="shared" si="41"/>
        <v>1.0021789999999999E-2</v>
      </c>
      <c r="Q143" s="40">
        <f t="shared" si="42"/>
        <v>0.23080182369999999</v>
      </c>
      <c r="R143" s="41">
        <v>1.1900000000000001E-2</v>
      </c>
      <c r="S143" s="41">
        <f t="shared" si="43"/>
        <v>1.1495E-2</v>
      </c>
      <c r="T143" s="41"/>
      <c r="U143" s="41">
        <f t="shared" si="44"/>
        <v>8.2467900000000004E-3</v>
      </c>
      <c r="V143" s="41">
        <f t="shared" si="45"/>
        <v>0.18992357370000001</v>
      </c>
      <c r="W143" s="42">
        <v>9.1999999999999998E-3</v>
      </c>
      <c r="X143" s="42">
        <f t="shared" si="46"/>
        <v>8.794999999999999E-3</v>
      </c>
      <c r="Y143" s="42"/>
      <c r="Z143" s="42">
        <f t="shared" si="47"/>
        <v>7.5247899999999991E-3</v>
      </c>
      <c r="AA143" s="42">
        <f t="shared" si="48"/>
        <v>0.1732959137</v>
      </c>
      <c r="AB143" s="25">
        <v>7.1000000000000002E-4</v>
      </c>
      <c r="AC143" s="25">
        <f t="shared" si="33"/>
        <v>4.0500000000000003E-4</v>
      </c>
    </row>
    <row r="144" spans="1:29" s="15" customFormat="1">
      <c r="A144" s="18">
        <v>392</v>
      </c>
      <c r="B144" s="25">
        <v>1.4999999999999999E-4</v>
      </c>
      <c r="C144" s="38">
        <v>1.17E-2</v>
      </c>
      <c r="D144" s="38">
        <f t="shared" si="34"/>
        <v>1.1260000000000001E-2</v>
      </c>
      <c r="E144" s="38"/>
      <c r="F144" s="38">
        <f t="shared" si="35"/>
        <v>6.9627900000000008E-3</v>
      </c>
      <c r="G144" s="38">
        <f t="shared" si="36"/>
        <v>0.16035305370000003</v>
      </c>
      <c r="H144" s="39">
        <v>1.37E-2</v>
      </c>
      <c r="I144" s="39">
        <f t="shared" si="37"/>
        <v>1.3260000000000001E-2</v>
      </c>
      <c r="J144" s="39"/>
      <c r="K144" s="39">
        <f t="shared" si="38"/>
        <v>1.0396790000000001E-2</v>
      </c>
      <c r="L144" s="39">
        <f t="shared" si="39"/>
        <v>0.23943807370000003</v>
      </c>
      <c r="M144" s="40">
        <v>1.38E-2</v>
      </c>
      <c r="N144" s="40">
        <f t="shared" si="40"/>
        <v>1.336E-2</v>
      </c>
      <c r="O144" s="40"/>
      <c r="P144" s="40">
        <f t="shared" si="41"/>
        <v>9.7867900000000001E-3</v>
      </c>
      <c r="Q144" s="40">
        <f t="shared" si="42"/>
        <v>0.22538977370000002</v>
      </c>
      <c r="R144" s="41">
        <v>1.17E-2</v>
      </c>
      <c r="S144" s="41">
        <f t="shared" si="43"/>
        <v>1.1260000000000001E-2</v>
      </c>
      <c r="T144" s="41"/>
      <c r="U144" s="41">
        <f t="shared" si="44"/>
        <v>8.0117900000000013E-3</v>
      </c>
      <c r="V144" s="41">
        <f t="shared" si="45"/>
        <v>0.18451152370000004</v>
      </c>
      <c r="W144" s="42">
        <v>9.1999999999999998E-3</v>
      </c>
      <c r="X144" s="42">
        <f t="shared" si="46"/>
        <v>8.7600000000000004E-3</v>
      </c>
      <c r="Y144" s="42"/>
      <c r="Z144" s="42">
        <f t="shared" si="47"/>
        <v>7.4897900000000005E-3</v>
      </c>
      <c r="AA144" s="42">
        <f t="shared" si="48"/>
        <v>0.17248986370000002</v>
      </c>
      <c r="AB144" s="25">
        <v>7.2999999999999996E-4</v>
      </c>
      <c r="AC144" s="25">
        <f t="shared" si="33"/>
        <v>4.3999999999999996E-4</v>
      </c>
    </row>
    <row r="145" spans="1:29" s="15" customFormat="1">
      <c r="A145" s="18">
        <v>393</v>
      </c>
      <c r="B145" s="25">
        <v>1.6000000000000001E-4</v>
      </c>
      <c r="C145" s="38">
        <v>1.17E-2</v>
      </c>
      <c r="D145" s="38">
        <f t="shared" si="34"/>
        <v>1.1275E-2</v>
      </c>
      <c r="E145" s="38"/>
      <c r="F145" s="38">
        <f t="shared" si="35"/>
        <v>6.9777900000000002E-3</v>
      </c>
      <c r="G145" s="38">
        <f t="shared" si="36"/>
        <v>0.16069850370000002</v>
      </c>
      <c r="H145" s="39">
        <v>1.3599999999999999E-2</v>
      </c>
      <c r="I145" s="39">
        <f t="shared" si="37"/>
        <v>1.3174999999999999E-2</v>
      </c>
      <c r="J145" s="39"/>
      <c r="K145" s="39">
        <f t="shared" si="38"/>
        <v>1.0311789999999999E-2</v>
      </c>
      <c r="L145" s="39">
        <f t="shared" si="39"/>
        <v>0.2374805237</v>
      </c>
      <c r="M145" s="40">
        <v>1.38E-2</v>
      </c>
      <c r="N145" s="40">
        <f t="shared" si="40"/>
        <v>1.3375E-2</v>
      </c>
      <c r="O145" s="40"/>
      <c r="P145" s="40">
        <f t="shared" si="41"/>
        <v>9.8017899999999995E-3</v>
      </c>
      <c r="Q145" s="40">
        <f t="shared" si="42"/>
        <v>0.22573522369999999</v>
      </c>
      <c r="R145" s="41">
        <v>1.1599999999999999E-2</v>
      </c>
      <c r="S145" s="41">
        <f t="shared" si="43"/>
        <v>1.1174999999999999E-2</v>
      </c>
      <c r="T145" s="41"/>
      <c r="U145" s="41">
        <f t="shared" si="44"/>
        <v>7.9267899999999995E-3</v>
      </c>
      <c r="V145" s="41">
        <f t="shared" si="45"/>
        <v>0.18255397370000001</v>
      </c>
      <c r="W145" s="42">
        <v>9.1000000000000004E-3</v>
      </c>
      <c r="X145" s="42">
        <f t="shared" si="46"/>
        <v>8.6750000000000004E-3</v>
      </c>
      <c r="Y145" s="42"/>
      <c r="Z145" s="42">
        <f t="shared" si="47"/>
        <v>7.4047900000000005E-3</v>
      </c>
      <c r="AA145" s="42">
        <f t="shared" si="48"/>
        <v>0.17053231370000002</v>
      </c>
      <c r="AB145" s="25">
        <v>6.8999999999999997E-4</v>
      </c>
      <c r="AC145" s="25">
        <f t="shared" si="33"/>
        <v>4.2499999999999998E-4</v>
      </c>
    </row>
    <row r="146" spans="1:29" s="15" customFormat="1">
      <c r="A146" s="18">
        <v>394</v>
      </c>
      <c r="B146" s="25">
        <v>1.1E-4</v>
      </c>
      <c r="C146" s="38">
        <v>1.17E-2</v>
      </c>
      <c r="D146" s="38">
        <f t="shared" si="34"/>
        <v>1.1325E-2</v>
      </c>
      <c r="E146" s="38"/>
      <c r="F146" s="38">
        <f t="shared" si="35"/>
        <v>7.0277899999999999E-3</v>
      </c>
      <c r="G146" s="38">
        <f t="shared" si="36"/>
        <v>0.16185000369999999</v>
      </c>
      <c r="H146" s="39">
        <v>1.37E-2</v>
      </c>
      <c r="I146" s="39">
        <f t="shared" si="37"/>
        <v>1.3325E-2</v>
      </c>
      <c r="J146" s="39"/>
      <c r="K146" s="39">
        <f t="shared" si="38"/>
        <v>1.046179E-2</v>
      </c>
      <c r="L146" s="39">
        <f t="shared" si="39"/>
        <v>0.24093502370000003</v>
      </c>
      <c r="M146" s="40">
        <v>1.3899999999999999E-2</v>
      </c>
      <c r="N146" s="40">
        <f t="shared" si="40"/>
        <v>1.3524999999999999E-2</v>
      </c>
      <c r="O146" s="40"/>
      <c r="P146" s="40">
        <f t="shared" si="41"/>
        <v>9.9517899999999986E-3</v>
      </c>
      <c r="Q146" s="40">
        <f t="shared" si="42"/>
        <v>0.22918972369999999</v>
      </c>
      <c r="R146" s="41">
        <v>1.1599999999999999E-2</v>
      </c>
      <c r="S146" s="41">
        <f t="shared" si="43"/>
        <v>1.1224999999999999E-2</v>
      </c>
      <c r="T146" s="41"/>
      <c r="U146" s="41">
        <f t="shared" si="44"/>
        <v>7.9767899999999992E-3</v>
      </c>
      <c r="V146" s="41">
        <f t="shared" si="45"/>
        <v>0.18370547369999998</v>
      </c>
      <c r="W146" s="42">
        <v>8.9999999999999993E-3</v>
      </c>
      <c r="X146" s="42">
        <f t="shared" si="46"/>
        <v>8.624999999999999E-3</v>
      </c>
      <c r="Y146" s="42"/>
      <c r="Z146" s="42">
        <f t="shared" si="47"/>
        <v>7.3547899999999991E-3</v>
      </c>
      <c r="AA146" s="42">
        <f t="shared" si="48"/>
        <v>0.16938081369999999</v>
      </c>
      <c r="AB146" s="25">
        <v>6.4000000000000005E-4</v>
      </c>
      <c r="AC146" s="25">
        <f t="shared" si="33"/>
        <v>3.7500000000000001E-4</v>
      </c>
    </row>
    <row r="147" spans="1:29" s="15" customFormat="1">
      <c r="A147" s="18">
        <v>395</v>
      </c>
      <c r="B147" s="25">
        <v>1.2E-4</v>
      </c>
      <c r="C147" s="38">
        <v>1.15E-2</v>
      </c>
      <c r="D147" s="38">
        <f t="shared" si="34"/>
        <v>1.1095000000000001E-2</v>
      </c>
      <c r="E147" s="38"/>
      <c r="F147" s="38">
        <f t="shared" si="35"/>
        <v>6.7977900000000006E-3</v>
      </c>
      <c r="G147" s="38">
        <f t="shared" si="36"/>
        <v>0.15655310370000003</v>
      </c>
      <c r="H147" s="39">
        <v>1.3299999999999999E-2</v>
      </c>
      <c r="I147" s="39">
        <f t="shared" si="37"/>
        <v>1.2895E-2</v>
      </c>
      <c r="J147" s="39"/>
      <c r="K147" s="39">
        <f t="shared" si="38"/>
        <v>1.003179E-2</v>
      </c>
      <c r="L147" s="39">
        <f t="shared" si="39"/>
        <v>0.23103212370000004</v>
      </c>
      <c r="M147" s="40">
        <v>1.35E-2</v>
      </c>
      <c r="N147" s="40">
        <f t="shared" si="40"/>
        <v>1.3094999999999999E-2</v>
      </c>
      <c r="O147" s="40"/>
      <c r="P147" s="40">
        <f t="shared" si="41"/>
        <v>9.5217899999999987E-3</v>
      </c>
      <c r="Q147" s="40">
        <f t="shared" si="42"/>
        <v>0.21928682369999999</v>
      </c>
      <c r="R147" s="41">
        <v>1.15E-2</v>
      </c>
      <c r="S147" s="41">
        <f t="shared" si="43"/>
        <v>1.1095000000000001E-2</v>
      </c>
      <c r="T147" s="41"/>
      <c r="U147" s="41">
        <f t="shared" si="44"/>
        <v>7.8467900000000011E-3</v>
      </c>
      <c r="V147" s="41">
        <f t="shared" si="45"/>
        <v>0.18071157370000004</v>
      </c>
      <c r="W147" s="42">
        <v>8.8999999999999999E-3</v>
      </c>
      <c r="X147" s="42">
        <f t="shared" si="46"/>
        <v>8.4949999999999991E-3</v>
      </c>
      <c r="Y147" s="42"/>
      <c r="Z147" s="42">
        <f t="shared" si="47"/>
        <v>7.2247899999999992E-3</v>
      </c>
      <c r="AA147" s="42">
        <f t="shared" si="48"/>
        <v>0.1663869137</v>
      </c>
      <c r="AB147" s="25">
        <v>6.8999999999999997E-4</v>
      </c>
      <c r="AC147" s="25">
        <f t="shared" si="33"/>
        <v>4.0499999999999998E-4</v>
      </c>
    </row>
    <row r="148" spans="1:29" s="15" customFormat="1">
      <c r="A148" s="18">
        <v>396</v>
      </c>
      <c r="B148" s="25">
        <v>1.2999999999999999E-4</v>
      </c>
      <c r="C148" s="38">
        <v>1.15E-2</v>
      </c>
      <c r="D148" s="38">
        <f t="shared" si="34"/>
        <v>1.108E-2</v>
      </c>
      <c r="E148" s="38"/>
      <c r="F148" s="38">
        <f t="shared" si="35"/>
        <v>6.7827899999999995E-3</v>
      </c>
      <c r="G148" s="38">
        <f t="shared" si="36"/>
        <v>0.1562076537</v>
      </c>
      <c r="H148" s="39">
        <v>1.35E-2</v>
      </c>
      <c r="I148" s="39">
        <f t="shared" si="37"/>
        <v>1.308E-2</v>
      </c>
      <c r="J148" s="39"/>
      <c r="K148" s="39">
        <f t="shared" si="38"/>
        <v>1.021679E-2</v>
      </c>
      <c r="L148" s="39">
        <f t="shared" si="39"/>
        <v>0.23529267370000001</v>
      </c>
      <c r="M148" s="40">
        <v>1.3599999999999999E-2</v>
      </c>
      <c r="N148" s="40">
        <f t="shared" si="40"/>
        <v>1.3179999999999999E-2</v>
      </c>
      <c r="O148" s="40"/>
      <c r="P148" s="40">
        <f t="shared" si="41"/>
        <v>9.6067899999999987E-3</v>
      </c>
      <c r="Q148" s="40">
        <f t="shared" si="42"/>
        <v>0.22124437369999997</v>
      </c>
      <c r="R148" s="41">
        <v>1.1299999999999999E-2</v>
      </c>
      <c r="S148" s="41">
        <f t="shared" si="43"/>
        <v>1.0879999999999999E-2</v>
      </c>
      <c r="T148" s="41"/>
      <c r="U148" s="41">
        <f t="shared" si="44"/>
        <v>7.6317899999999994E-3</v>
      </c>
      <c r="V148" s="41">
        <f t="shared" si="45"/>
        <v>0.17576012369999999</v>
      </c>
      <c r="W148" s="42">
        <v>8.8999999999999999E-3</v>
      </c>
      <c r="X148" s="42">
        <f t="shared" si="46"/>
        <v>8.4799999999999997E-3</v>
      </c>
      <c r="Y148" s="42"/>
      <c r="Z148" s="42">
        <f t="shared" si="47"/>
        <v>7.2097899999999998E-3</v>
      </c>
      <c r="AA148" s="42">
        <f t="shared" si="48"/>
        <v>0.1660414637</v>
      </c>
      <c r="AB148" s="25">
        <v>7.1000000000000002E-4</v>
      </c>
      <c r="AC148" s="25">
        <f t="shared" si="33"/>
        <v>4.2000000000000002E-4</v>
      </c>
    </row>
    <row r="149" spans="1:29" s="15" customFormat="1">
      <c r="A149" s="18">
        <v>397</v>
      </c>
      <c r="B149" s="25">
        <v>6.8999999999999997E-5</v>
      </c>
      <c r="C149" s="38">
        <v>1.14E-2</v>
      </c>
      <c r="D149" s="38">
        <f t="shared" si="34"/>
        <v>1.10405E-2</v>
      </c>
      <c r="E149" s="38"/>
      <c r="F149" s="38">
        <f t="shared" si="35"/>
        <v>6.7432899999999999E-3</v>
      </c>
      <c r="G149" s="38">
        <f t="shared" si="36"/>
        <v>0.15529796870000001</v>
      </c>
      <c r="H149" s="39">
        <v>1.3100000000000001E-2</v>
      </c>
      <c r="I149" s="39">
        <f t="shared" si="37"/>
        <v>1.27405E-2</v>
      </c>
      <c r="J149" s="39"/>
      <c r="K149" s="39">
        <f t="shared" si="38"/>
        <v>9.8772900000000004E-3</v>
      </c>
      <c r="L149" s="39">
        <f t="shared" si="39"/>
        <v>0.22747398870000002</v>
      </c>
      <c r="M149" s="40">
        <v>1.35E-2</v>
      </c>
      <c r="N149" s="40">
        <f t="shared" si="40"/>
        <v>1.3140499999999999E-2</v>
      </c>
      <c r="O149" s="40"/>
      <c r="P149" s="40">
        <f t="shared" si="41"/>
        <v>9.5672899999999991E-3</v>
      </c>
      <c r="Q149" s="40">
        <f t="shared" si="42"/>
        <v>0.2203346887</v>
      </c>
      <c r="R149" s="41">
        <v>1.1299999999999999E-2</v>
      </c>
      <c r="S149" s="41">
        <f t="shared" si="43"/>
        <v>1.0940499999999999E-2</v>
      </c>
      <c r="T149" s="41"/>
      <c r="U149" s="41">
        <f t="shared" si="44"/>
        <v>7.6922899999999992E-3</v>
      </c>
      <c r="V149" s="41">
        <f t="shared" si="45"/>
        <v>0.1771534387</v>
      </c>
      <c r="W149" s="42">
        <v>8.6999999999999994E-3</v>
      </c>
      <c r="X149" s="42">
        <f t="shared" si="46"/>
        <v>8.340499999999999E-3</v>
      </c>
      <c r="Y149" s="42"/>
      <c r="Z149" s="42">
        <f t="shared" si="47"/>
        <v>7.070289999999999E-3</v>
      </c>
      <c r="AA149" s="42">
        <f t="shared" si="48"/>
        <v>0.16282877869999998</v>
      </c>
      <c r="AB149" s="25">
        <v>6.4999999999999997E-4</v>
      </c>
      <c r="AC149" s="25">
        <f t="shared" si="33"/>
        <v>3.5950000000000001E-4</v>
      </c>
    </row>
    <row r="150" spans="1:29" s="15" customFormat="1">
      <c r="A150" s="18">
        <v>398</v>
      </c>
      <c r="B150" s="25">
        <v>1.6000000000000001E-4</v>
      </c>
      <c r="C150" s="38">
        <v>1.1299999999999999E-2</v>
      </c>
      <c r="D150" s="38">
        <f t="shared" si="34"/>
        <v>1.0905E-2</v>
      </c>
      <c r="E150" s="38"/>
      <c r="F150" s="38">
        <f t="shared" si="35"/>
        <v>6.6077899999999997E-3</v>
      </c>
      <c r="G150" s="38">
        <f t="shared" si="36"/>
        <v>0.15217740369999999</v>
      </c>
      <c r="H150" s="39">
        <v>1.3299999999999999E-2</v>
      </c>
      <c r="I150" s="39">
        <f t="shared" si="37"/>
        <v>1.2905E-2</v>
      </c>
      <c r="J150" s="39"/>
      <c r="K150" s="39">
        <f t="shared" si="38"/>
        <v>1.004179E-2</v>
      </c>
      <c r="L150" s="39">
        <f t="shared" si="39"/>
        <v>0.23126242370000002</v>
      </c>
      <c r="M150" s="40">
        <v>1.3599999999999999E-2</v>
      </c>
      <c r="N150" s="40">
        <f t="shared" si="40"/>
        <v>1.3205E-2</v>
      </c>
      <c r="O150" s="40"/>
      <c r="P150" s="40">
        <f t="shared" si="41"/>
        <v>9.6317899999999994E-3</v>
      </c>
      <c r="Q150" s="40">
        <f t="shared" si="42"/>
        <v>0.22182012370000001</v>
      </c>
      <c r="R150" s="41">
        <v>1.14E-2</v>
      </c>
      <c r="S150" s="41">
        <f t="shared" si="43"/>
        <v>1.1005000000000001E-2</v>
      </c>
      <c r="T150" s="41"/>
      <c r="U150" s="41">
        <f t="shared" si="44"/>
        <v>7.7567900000000013E-3</v>
      </c>
      <c r="V150" s="41">
        <f t="shared" si="45"/>
        <v>0.17863887370000003</v>
      </c>
      <c r="W150" s="42">
        <v>8.8000000000000005E-3</v>
      </c>
      <c r="X150" s="42">
        <f t="shared" si="46"/>
        <v>8.405000000000001E-3</v>
      </c>
      <c r="Y150" s="42"/>
      <c r="Z150" s="42">
        <f t="shared" si="47"/>
        <v>7.1347900000000011E-3</v>
      </c>
      <c r="AA150" s="42">
        <f t="shared" si="48"/>
        <v>0.16431421370000004</v>
      </c>
      <c r="AB150" s="25">
        <v>6.3000000000000003E-4</v>
      </c>
      <c r="AC150" s="25">
        <f t="shared" si="33"/>
        <v>3.9500000000000001E-4</v>
      </c>
    </row>
    <row r="151" spans="1:29" s="15" customFormat="1">
      <c r="A151" s="18">
        <v>399</v>
      </c>
      <c r="B151" s="25">
        <v>8.0000000000000007E-5</v>
      </c>
      <c r="C151" s="38">
        <v>1.14E-2</v>
      </c>
      <c r="D151" s="38">
        <f t="shared" si="34"/>
        <v>1.1025E-2</v>
      </c>
      <c r="E151" s="38"/>
      <c r="F151" s="38">
        <f t="shared" si="35"/>
        <v>6.72779E-3</v>
      </c>
      <c r="G151" s="38">
        <f t="shared" si="36"/>
        <v>0.1549410037</v>
      </c>
      <c r="H151" s="39">
        <v>1.3100000000000001E-2</v>
      </c>
      <c r="I151" s="39">
        <f t="shared" si="37"/>
        <v>1.2725E-2</v>
      </c>
      <c r="J151" s="39"/>
      <c r="K151" s="39">
        <f t="shared" si="38"/>
        <v>9.8617900000000005E-3</v>
      </c>
      <c r="L151" s="39">
        <f t="shared" si="39"/>
        <v>0.22711702370000003</v>
      </c>
      <c r="M151" s="40">
        <v>1.34E-2</v>
      </c>
      <c r="N151" s="40">
        <f t="shared" si="40"/>
        <v>1.3025E-2</v>
      </c>
      <c r="O151" s="40"/>
      <c r="P151" s="40">
        <f t="shared" si="41"/>
        <v>9.4517899999999998E-3</v>
      </c>
      <c r="Q151" s="40">
        <f t="shared" si="42"/>
        <v>0.21767472370000002</v>
      </c>
      <c r="R151" s="41">
        <v>1.12E-2</v>
      </c>
      <c r="S151" s="41">
        <f t="shared" si="43"/>
        <v>1.0825E-2</v>
      </c>
      <c r="T151" s="41"/>
      <c r="U151" s="41">
        <f t="shared" si="44"/>
        <v>7.5767899999999999E-3</v>
      </c>
      <c r="V151" s="41">
        <f t="shared" si="45"/>
        <v>0.17449347370000001</v>
      </c>
      <c r="W151" s="42">
        <v>8.8000000000000005E-3</v>
      </c>
      <c r="X151" s="42">
        <f t="shared" si="46"/>
        <v>8.4250000000000002E-3</v>
      </c>
      <c r="Y151" s="42"/>
      <c r="Z151" s="42">
        <f t="shared" si="47"/>
        <v>7.1547900000000003E-3</v>
      </c>
      <c r="AA151" s="42">
        <f t="shared" si="48"/>
        <v>0.16477481370000002</v>
      </c>
      <c r="AB151" s="25">
        <v>6.7000000000000002E-4</v>
      </c>
      <c r="AC151" s="25">
        <f t="shared" si="33"/>
        <v>3.7500000000000001E-4</v>
      </c>
    </row>
    <row r="152" spans="1:29" s="15" customFormat="1">
      <c r="A152" s="18">
        <v>400</v>
      </c>
      <c r="B152" s="25">
        <v>1.8000000000000001E-4</v>
      </c>
      <c r="C152" s="38">
        <v>1.12E-2</v>
      </c>
      <c r="D152" s="38">
        <f t="shared" si="34"/>
        <v>1.0755000000000001E-2</v>
      </c>
      <c r="E152" s="38"/>
      <c r="F152" s="38">
        <f t="shared" si="35"/>
        <v>6.4577900000000006E-3</v>
      </c>
      <c r="G152" s="38">
        <f t="shared" si="36"/>
        <v>0.14872290370000002</v>
      </c>
      <c r="H152" s="39">
        <v>1.3100000000000001E-2</v>
      </c>
      <c r="I152" s="39">
        <f t="shared" si="37"/>
        <v>1.2655000000000001E-2</v>
      </c>
      <c r="J152" s="39"/>
      <c r="K152" s="39">
        <f t="shared" si="38"/>
        <v>9.7917900000000016E-3</v>
      </c>
      <c r="L152" s="39">
        <f t="shared" si="39"/>
        <v>0.22550492370000005</v>
      </c>
      <c r="M152" s="40">
        <v>1.34E-2</v>
      </c>
      <c r="N152" s="40">
        <f t="shared" si="40"/>
        <v>1.2955000000000001E-2</v>
      </c>
      <c r="O152" s="40"/>
      <c r="P152" s="40">
        <f t="shared" si="41"/>
        <v>9.381790000000001E-3</v>
      </c>
      <c r="Q152" s="40">
        <f t="shared" si="42"/>
        <v>0.21606262370000004</v>
      </c>
      <c r="R152" s="41">
        <v>1.12E-2</v>
      </c>
      <c r="S152" s="41">
        <f t="shared" si="43"/>
        <v>1.0755000000000001E-2</v>
      </c>
      <c r="T152" s="41"/>
      <c r="U152" s="41">
        <f t="shared" si="44"/>
        <v>7.506790000000001E-3</v>
      </c>
      <c r="V152" s="41">
        <f t="shared" si="45"/>
        <v>0.17288137370000004</v>
      </c>
      <c r="W152" s="42">
        <v>8.5000000000000006E-3</v>
      </c>
      <c r="X152" s="42">
        <f t="shared" si="46"/>
        <v>8.0550000000000014E-3</v>
      </c>
      <c r="Y152" s="42"/>
      <c r="Z152" s="42">
        <f t="shared" si="47"/>
        <v>6.7847900000000015E-3</v>
      </c>
      <c r="AA152" s="42">
        <f t="shared" si="48"/>
        <v>0.15625371370000005</v>
      </c>
      <c r="AB152" s="25">
        <v>7.1000000000000002E-4</v>
      </c>
      <c r="AC152" s="25">
        <f t="shared" si="33"/>
        <v>4.4500000000000003E-4</v>
      </c>
    </row>
    <row r="153" spans="1:29" s="15" customFormat="1">
      <c r="A153" s="18">
        <v>401</v>
      </c>
      <c r="B153" s="25">
        <v>1E-4</v>
      </c>
      <c r="C153" s="38">
        <v>1.12E-2</v>
      </c>
      <c r="D153" s="38">
        <f t="shared" si="34"/>
        <v>1.081E-2</v>
      </c>
      <c r="E153" s="38"/>
      <c r="F153" s="38">
        <f t="shared" si="35"/>
        <v>6.5127900000000001E-3</v>
      </c>
      <c r="G153" s="38">
        <f t="shared" si="36"/>
        <v>0.1499895537</v>
      </c>
      <c r="H153" s="39">
        <v>1.2800000000000001E-2</v>
      </c>
      <c r="I153" s="39">
        <f t="shared" si="37"/>
        <v>1.2410000000000001E-2</v>
      </c>
      <c r="J153" s="39"/>
      <c r="K153" s="39">
        <f t="shared" si="38"/>
        <v>9.5467900000000012E-3</v>
      </c>
      <c r="L153" s="39">
        <f t="shared" si="39"/>
        <v>0.21986257370000004</v>
      </c>
      <c r="M153" s="40">
        <v>1.3100000000000001E-2</v>
      </c>
      <c r="N153" s="40">
        <f t="shared" si="40"/>
        <v>1.2710000000000001E-2</v>
      </c>
      <c r="O153" s="40"/>
      <c r="P153" s="40">
        <f t="shared" si="41"/>
        <v>9.1367900000000005E-3</v>
      </c>
      <c r="Q153" s="40">
        <f t="shared" si="42"/>
        <v>0.21042027370000002</v>
      </c>
      <c r="R153" s="41">
        <v>1.0699999999999999E-2</v>
      </c>
      <c r="S153" s="41">
        <f t="shared" si="43"/>
        <v>1.031E-2</v>
      </c>
      <c r="T153" s="41"/>
      <c r="U153" s="41">
        <f t="shared" si="44"/>
        <v>7.0617900000000001E-3</v>
      </c>
      <c r="V153" s="41">
        <f t="shared" si="45"/>
        <v>0.16263302370000002</v>
      </c>
      <c r="W153" s="42">
        <v>8.6E-3</v>
      </c>
      <c r="X153" s="42">
        <f t="shared" si="46"/>
        <v>8.2100000000000003E-3</v>
      </c>
      <c r="Y153" s="42"/>
      <c r="Z153" s="42">
        <f t="shared" si="47"/>
        <v>6.9397900000000004E-3</v>
      </c>
      <c r="AA153" s="42">
        <f t="shared" si="48"/>
        <v>0.15982336370000003</v>
      </c>
      <c r="AB153" s="25">
        <v>6.8000000000000005E-4</v>
      </c>
      <c r="AC153" s="25">
        <f t="shared" si="33"/>
        <v>3.9000000000000005E-4</v>
      </c>
    </row>
    <row r="154" spans="1:29" s="15" customFormat="1">
      <c r="A154" s="18">
        <v>402</v>
      </c>
      <c r="B154" s="25">
        <v>1.3999999999999999E-4</v>
      </c>
      <c r="C154" s="38">
        <v>1.1299999999999999E-2</v>
      </c>
      <c r="D154" s="38">
        <f t="shared" si="34"/>
        <v>1.09E-2</v>
      </c>
      <c r="E154" s="38"/>
      <c r="F154" s="38">
        <f t="shared" si="35"/>
        <v>6.6027899999999999E-3</v>
      </c>
      <c r="G154" s="38">
        <f t="shared" si="36"/>
        <v>0.15206225370000001</v>
      </c>
      <c r="H154" s="39">
        <v>1.2999999999999999E-2</v>
      </c>
      <c r="I154" s="39">
        <f t="shared" si="37"/>
        <v>1.26E-2</v>
      </c>
      <c r="J154" s="39"/>
      <c r="K154" s="39">
        <f t="shared" si="38"/>
        <v>9.7367900000000004E-3</v>
      </c>
      <c r="L154" s="39">
        <f t="shared" si="39"/>
        <v>0.22423827370000002</v>
      </c>
      <c r="M154" s="40">
        <v>1.3299999999999999E-2</v>
      </c>
      <c r="N154" s="40">
        <f t="shared" si="40"/>
        <v>1.29E-2</v>
      </c>
      <c r="O154" s="40"/>
      <c r="P154" s="40">
        <f t="shared" si="41"/>
        <v>9.3267899999999997E-3</v>
      </c>
      <c r="Q154" s="40">
        <f t="shared" si="42"/>
        <v>0.2147959737</v>
      </c>
      <c r="R154" s="41">
        <v>1.12E-2</v>
      </c>
      <c r="S154" s="41">
        <f t="shared" si="43"/>
        <v>1.0800000000000001E-2</v>
      </c>
      <c r="T154" s="41"/>
      <c r="U154" s="41">
        <f t="shared" si="44"/>
        <v>7.5517900000000009E-3</v>
      </c>
      <c r="V154" s="41">
        <f t="shared" si="45"/>
        <v>0.17391772370000003</v>
      </c>
      <c r="W154" s="42">
        <v>8.6E-3</v>
      </c>
      <c r="X154" s="42">
        <f t="shared" si="46"/>
        <v>8.2000000000000007E-3</v>
      </c>
      <c r="Y154" s="42"/>
      <c r="Z154" s="42">
        <f t="shared" si="47"/>
        <v>6.9297900000000008E-3</v>
      </c>
      <c r="AA154" s="42">
        <f t="shared" si="48"/>
        <v>0.15959306370000004</v>
      </c>
      <c r="AB154" s="25">
        <v>6.6E-4</v>
      </c>
      <c r="AC154" s="25">
        <f t="shared" si="33"/>
        <v>3.9999999999999996E-4</v>
      </c>
    </row>
    <row r="155" spans="1:29" s="15" customFormat="1">
      <c r="A155" s="18">
        <v>403</v>
      </c>
      <c r="B155" s="25">
        <v>8.0000000000000007E-5</v>
      </c>
      <c r="C155" s="38">
        <v>1.11E-2</v>
      </c>
      <c r="D155" s="38">
        <f t="shared" si="34"/>
        <v>1.0695E-2</v>
      </c>
      <c r="E155" s="38"/>
      <c r="F155" s="38">
        <f t="shared" si="35"/>
        <v>6.3977899999999996E-3</v>
      </c>
      <c r="G155" s="38">
        <f t="shared" si="36"/>
        <v>0.1473411037</v>
      </c>
      <c r="H155" s="39">
        <v>1.2699999999999999E-2</v>
      </c>
      <c r="I155" s="39">
        <f t="shared" si="37"/>
        <v>1.2295E-2</v>
      </c>
      <c r="J155" s="39"/>
      <c r="K155" s="39">
        <f t="shared" si="38"/>
        <v>9.4317900000000007E-3</v>
      </c>
      <c r="L155" s="39">
        <f t="shared" si="39"/>
        <v>0.21721412370000004</v>
      </c>
      <c r="M155" s="40">
        <v>1.2999999999999999E-2</v>
      </c>
      <c r="N155" s="40">
        <f t="shared" si="40"/>
        <v>1.2594999999999999E-2</v>
      </c>
      <c r="O155" s="40"/>
      <c r="P155" s="40">
        <f t="shared" si="41"/>
        <v>9.0217899999999983E-3</v>
      </c>
      <c r="Q155" s="40">
        <f t="shared" si="42"/>
        <v>0.20777182369999997</v>
      </c>
      <c r="R155" s="41">
        <v>1.0999999999999999E-2</v>
      </c>
      <c r="S155" s="41">
        <f t="shared" si="43"/>
        <v>1.0595E-2</v>
      </c>
      <c r="T155" s="41"/>
      <c r="U155" s="41">
        <f t="shared" si="44"/>
        <v>7.3467900000000006E-3</v>
      </c>
      <c r="V155" s="41">
        <f t="shared" si="45"/>
        <v>0.16919657370000002</v>
      </c>
      <c r="W155" s="42">
        <v>8.3999999999999995E-3</v>
      </c>
      <c r="X155" s="42">
        <f t="shared" si="46"/>
        <v>7.9949999999999986E-3</v>
      </c>
      <c r="Y155" s="42"/>
      <c r="Z155" s="42">
        <f t="shared" si="47"/>
        <v>6.7247899999999987E-3</v>
      </c>
      <c r="AA155" s="42">
        <f t="shared" si="48"/>
        <v>0.15487191369999997</v>
      </c>
      <c r="AB155" s="25">
        <v>7.2999999999999996E-4</v>
      </c>
      <c r="AC155" s="25">
        <f t="shared" si="33"/>
        <v>4.0499999999999998E-4</v>
      </c>
    </row>
    <row r="156" spans="1:29" s="15" customFormat="1">
      <c r="A156" s="18">
        <v>404</v>
      </c>
      <c r="B156" s="25">
        <v>1.2999999999999999E-4</v>
      </c>
      <c r="C156" s="38">
        <v>1.0999999999999999E-2</v>
      </c>
      <c r="D156" s="38">
        <f t="shared" si="34"/>
        <v>1.0574999999999999E-2</v>
      </c>
      <c r="E156" s="38"/>
      <c r="F156" s="38">
        <f t="shared" si="35"/>
        <v>6.2777899999999992E-3</v>
      </c>
      <c r="G156" s="38">
        <f t="shared" si="36"/>
        <v>0.1445775037</v>
      </c>
      <c r="H156" s="39">
        <v>1.2699999999999999E-2</v>
      </c>
      <c r="I156" s="39">
        <f t="shared" si="37"/>
        <v>1.2274999999999999E-2</v>
      </c>
      <c r="J156" s="39"/>
      <c r="K156" s="39">
        <f t="shared" si="38"/>
        <v>9.4117899999999997E-3</v>
      </c>
      <c r="L156" s="39">
        <f t="shared" si="39"/>
        <v>0.21675352370000001</v>
      </c>
      <c r="M156" s="40">
        <v>1.3100000000000001E-2</v>
      </c>
      <c r="N156" s="40">
        <f t="shared" si="40"/>
        <v>1.2675000000000001E-2</v>
      </c>
      <c r="O156" s="40"/>
      <c r="P156" s="40">
        <f t="shared" si="41"/>
        <v>9.1017900000000002E-3</v>
      </c>
      <c r="Q156" s="40">
        <f t="shared" si="42"/>
        <v>0.20961422370000002</v>
      </c>
      <c r="R156" s="41">
        <v>1.09E-2</v>
      </c>
      <c r="S156" s="41">
        <f t="shared" si="43"/>
        <v>1.0475E-2</v>
      </c>
      <c r="T156" s="41"/>
      <c r="U156" s="41">
        <f t="shared" si="44"/>
        <v>7.2267900000000003E-3</v>
      </c>
      <c r="V156" s="41">
        <f t="shared" si="45"/>
        <v>0.16643297370000001</v>
      </c>
      <c r="W156" s="42">
        <v>8.3000000000000001E-3</v>
      </c>
      <c r="X156" s="42">
        <f t="shared" si="46"/>
        <v>7.8750000000000001E-3</v>
      </c>
      <c r="Y156" s="42"/>
      <c r="Z156" s="42">
        <f t="shared" si="47"/>
        <v>6.6047900000000001E-3</v>
      </c>
      <c r="AA156" s="42">
        <f t="shared" si="48"/>
        <v>0.1521083137</v>
      </c>
      <c r="AB156" s="25">
        <v>7.2000000000000005E-4</v>
      </c>
      <c r="AC156" s="25">
        <f t="shared" si="33"/>
        <v>4.2500000000000003E-4</v>
      </c>
    </row>
    <row r="157" spans="1:29" s="15" customFormat="1">
      <c r="A157" s="18">
        <v>405</v>
      </c>
      <c r="B157" s="25">
        <v>1.2999999999999999E-4</v>
      </c>
      <c r="C157" s="38">
        <v>1.09E-2</v>
      </c>
      <c r="D157" s="38">
        <f t="shared" si="34"/>
        <v>1.051E-2</v>
      </c>
      <c r="E157" s="38"/>
      <c r="F157" s="38">
        <f t="shared" si="35"/>
        <v>6.2127900000000002E-3</v>
      </c>
      <c r="G157" s="38">
        <f t="shared" si="36"/>
        <v>0.1430805537</v>
      </c>
      <c r="H157" s="39">
        <v>1.2500000000000001E-2</v>
      </c>
      <c r="I157" s="39">
        <f t="shared" si="37"/>
        <v>1.2110000000000001E-2</v>
      </c>
      <c r="J157" s="39"/>
      <c r="K157" s="39">
        <f t="shared" si="38"/>
        <v>9.2467900000000013E-3</v>
      </c>
      <c r="L157" s="39">
        <f t="shared" si="39"/>
        <v>0.21295357370000004</v>
      </c>
      <c r="M157" s="40">
        <v>1.2699999999999999E-2</v>
      </c>
      <c r="N157" s="40">
        <f t="shared" si="40"/>
        <v>1.231E-2</v>
      </c>
      <c r="O157" s="40"/>
      <c r="P157" s="40">
        <f t="shared" si="41"/>
        <v>8.7367899999999995E-3</v>
      </c>
      <c r="Q157" s="40">
        <f t="shared" si="42"/>
        <v>0.2012082737</v>
      </c>
      <c r="R157" s="41">
        <v>1.0699999999999999E-2</v>
      </c>
      <c r="S157" s="41">
        <f t="shared" si="43"/>
        <v>1.031E-2</v>
      </c>
      <c r="T157" s="41"/>
      <c r="U157" s="41">
        <f t="shared" si="44"/>
        <v>7.0617900000000001E-3</v>
      </c>
      <c r="V157" s="41">
        <f t="shared" si="45"/>
        <v>0.16263302370000002</v>
      </c>
      <c r="W157" s="42">
        <v>8.2000000000000007E-3</v>
      </c>
      <c r="X157" s="42">
        <f t="shared" si="46"/>
        <v>7.810000000000001E-3</v>
      </c>
      <c r="Y157" s="42"/>
      <c r="Z157" s="42">
        <f t="shared" si="47"/>
        <v>6.5397900000000011E-3</v>
      </c>
      <c r="AA157" s="42">
        <f t="shared" si="48"/>
        <v>0.15061136370000003</v>
      </c>
      <c r="AB157" s="25">
        <v>6.4999999999999997E-4</v>
      </c>
      <c r="AC157" s="25">
        <f t="shared" si="33"/>
        <v>3.8999999999999999E-4</v>
      </c>
    </row>
    <row r="158" spans="1:29" s="15" customFormat="1">
      <c r="A158" s="18">
        <v>406</v>
      </c>
      <c r="B158" s="25">
        <v>1.7000000000000001E-4</v>
      </c>
      <c r="C158" s="38">
        <v>1.09E-2</v>
      </c>
      <c r="D158" s="38">
        <f t="shared" si="34"/>
        <v>1.048E-2</v>
      </c>
      <c r="E158" s="38"/>
      <c r="F158" s="38">
        <f t="shared" si="35"/>
        <v>6.1827899999999996E-3</v>
      </c>
      <c r="G158" s="38">
        <f t="shared" si="36"/>
        <v>0.14238965370000001</v>
      </c>
      <c r="H158" s="39">
        <v>1.24E-2</v>
      </c>
      <c r="I158" s="39">
        <f t="shared" si="37"/>
        <v>1.1979999999999999E-2</v>
      </c>
      <c r="J158" s="39"/>
      <c r="K158" s="39">
        <f t="shared" si="38"/>
        <v>9.1167899999999996E-3</v>
      </c>
      <c r="L158" s="39">
        <f t="shared" si="39"/>
        <v>0.20995967369999999</v>
      </c>
      <c r="M158" s="40">
        <v>1.29E-2</v>
      </c>
      <c r="N158" s="40">
        <f t="shared" si="40"/>
        <v>1.248E-2</v>
      </c>
      <c r="O158" s="40"/>
      <c r="P158" s="40">
        <f t="shared" si="41"/>
        <v>8.9067899999999995E-3</v>
      </c>
      <c r="Q158" s="40">
        <f t="shared" si="42"/>
        <v>0.2051233737</v>
      </c>
      <c r="R158" s="41">
        <v>1.09E-2</v>
      </c>
      <c r="S158" s="41">
        <f t="shared" si="43"/>
        <v>1.048E-2</v>
      </c>
      <c r="T158" s="41"/>
      <c r="U158" s="41">
        <f t="shared" si="44"/>
        <v>7.2317900000000001E-3</v>
      </c>
      <c r="V158" s="41">
        <f t="shared" si="45"/>
        <v>0.16654812370000002</v>
      </c>
      <c r="W158" s="42">
        <v>8.3000000000000001E-3</v>
      </c>
      <c r="X158" s="42">
        <f t="shared" si="46"/>
        <v>7.8799999999999999E-3</v>
      </c>
      <c r="Y158" s="42"/>
      <c r="Z158" s="42">
        <f t="shared" si="47"/>
        <v>6.6097899999999999E-3</v>
      </c>
      <c r="AA158" s="42">
        <f t="shared" si="48"/>
        <v>0.15222346370000001</v>
      </c>
      <c r="AB158" s="25">
        <v>6.7000000000000002E-4</v>
      </c>
      <c r="AC158" s="25">
        <f t="shared" si="33"/>
        <v>4.2000000000000002E-4</v>
      </c>
    </row>
    <row r="159" spans="1:29" s="15" customFormat="1">
      <c r="A159" s="18">
        <v>407</v>
      </c>
      <c r="B159" s="25">
        <v>9.0000000000000006E-5</v>
      </c>
      <c r="C159" s="38">
        <v>1.09E-2</v>
      </c>
      <c r="D159" s="38">
        <f t="shared" si="34"/>
        <v>1.0540000000000001E-2</v>
      </c>
      <c r="E159" s="38"/>
      <c r="F159" s="38">
        <f t="shared" si="35"/>
        <v>6.2427900000000007E-3</v>
      </c>
      <c r="G159" s="38">
        <f t="shared" si="36"/>
        <v>0.14377145370000002</v>
      </c>
      <c r="H159" s="39">
        <v>1.24E-2</v>
      </c>
      <c r="I159" s="39">
        <f t="shared" si="37"/>
        <v>1.204E-2</v>
      </c>
      <c r="J159" s="39"/>
      <c r="K159" s="39">
        <f t="shared" si="38"/>
        <v>9.1767900000000006E-3</v>
      </c>
      <c r="L159" s="39">
        <f t="shared" si="39"/>
        <v>0.21134147370000003</v>
      </c>
      <c r="M159" s="40">
        <v>1.26E-2</v>
      </c>
      <c r="N159" s="40">
        <f t="shared" si="40"/>
        <v>1.2240000000000001E-2</v>
      </c>
      <c r="O159" s="40"/>
      <c r="P159" s="40">
        <f t="shared" si="41"/>
        <v>8.6667900000000006E-3</v>
      </c>
      <c r="Q159" s="40">
        <f t="shared" si="42"/>
        <v>0.19959617370000002</v>
      </c>
      <c r="R159" s="41">
        <v>1.0699999999999999E-2</v>
      </c>
      <c r="S159" s="41">
        <f t="shared" si="43"/>
        <v>1.034E-2</v>
      </c>
      <c r="T159" s="41"/>
      <c r="U159" s="41">
        <f t="shared" si="44"/>
        <v>7.0917900000000006E-3</v>
      </c>
      <c r="V159" s="41">
        <f t="shared" si="45"/>
        <v>0.16332392370000001</v>
      </c>
      <c r="W159" s="42">
        <v>8.2000000000000007E-3</v>
      </c>
      <c r="X159" s="42">
        <f t="shared" si="46"/>
        <v>7.8400000000000015E-3</v>
      </c>
      <c r="Y159" s="42"/>
      <c r="Z159" s="42">
        <f t="shared" si="47"/>
        <v>6.5697900000000016E-3</v>
      </c>
      <c r="AA159" s="42">
        <f t="shared" si="48"/>
        <v>0.15130226370000005</v>
      </c>
      <c r="AB159" s="25">
        <v>6.3000000000000003E-4</v>
      </c>
      <c r="AC159" s="25">
        <f t="shared" si="33"/>
        <v>3.6000000000000002E-4</v>
      </c>
    </row>
    <row r="160" spans="1:29" s="15" customFormat="1">
      <c r="A160" s="18">
        <v>408</v>
      </c>
      <c r="B160" s="25">
        <v>1.2999999999999999E-4</v>
      </c>
      <c r="C160" s="38">
        <v>1.0800000000000001E-2</v>
      </c>
      <c r="D160" s="38">
        <f t="shared" si="34"/>
        <v>1.0410000000000001E-2</v>
      </c>
      <c r="E160" s="38"/>
      <c r="F160" s="38">
        <f t="shared" si="35"/>
        <v>6.1127900000000008E-3</v>
      </c>
      <c r="G160" s="38">
        <f t="shared" si="36"/>
        <v>0.14077755370000003</v>
      </c>
      <c r="H160" s="39">
        <v>1.24E-2</v>
      </c>
      <c r="I160" s="39">
        <f t="shared" si="37"/>
        <v>1.201E-2</v>
      </c>
      <c r="J160" s="39"/>
      <c r="K160" s="39">
        <f t="shared" si="38"/>
        <v>9.1467900000000001E-3</v>
      </c>
      <c r="L160" s="39">
        <f t="shared" si="39"/>
        <v>0.21065057370000001</v>
      </c>
      <c r="M160" s="40">
        <v>1.2699999999999999E-2</v>
      </c>
      <c r="N160" s="40">
        <f t="shared" si="40"/>
        <v>1.231E-2</v>
      </c>
      <c r="O160" s="40"/>
      <c r="P160" s="40">
        <f t="shared" si="41"/>
        <v>8.7367899999999995E-3</v>
      </c>
      <c r="Q160" s="40">
        <f t="shared" si="42"/>
        <v>0.2012082737</v>
      </c>
      <c r="R160" s="41">
        <v>1.0699999999999999E-2</v>
      </c>
      <c r="S160" s="41">
        <f t="shared" si="43"/>
        <v>1.031E-2</v>
      </c>
      <c r="T160" s="41"/>
      <c r="U160" s="41">
        <f t="shared" si="44"/>
        <v>7.0617900000000001E-3</v>
      </c>
      <c r="V160" s="41">
        <f t="shared" si="45"/>
        <v>0.16263302370000002</v>
      </c>
      <c r="W160" s="42">
        <v>8.0999999999999996E-3</v>
      </c>
      <c r="X160" s="42">
        <f t="shared" si="46"/>
        <v>7.7099999999999998E-3</v>
      </c>
      <c r="Y160" s="42"/>
      <c r="Z160" s="42">
        <f t="shared" si="47"/>
        <v>6.4397899999999999E-3</v>
      </c>
      <c r="AA160" s="42">
        <f t="shared" si="48"/>
        <v>0.1483083637</v>
      </c>
      <c r="AB160" s="25">
        <v>6.4999999999999997E-4</v>
      </c>
      <c r="AC160" s="25">
        <f t="shared" si="33"/>
        <v>3.8999999999999999E-4</v>
      </c>
    </row>
    <row r="161" spans="1:29" s="15" customFormat="1">
      <c r="A161" s="18">
        <v>409</v>
      </c>
      <c r="B161" s="25">
        <v>1.6000000000000001E-4</v>
      </c>
      <c r="C161" s="38">
        <v>1.0699999999999999E-2</v>
      </c>
      <c r="D161" s="38">
        <f t="shared" si="34"/>
        <v>1.0274999999999999E-2</v>
      </c>
      <c r="E161" s="38"/>
      <c r="F161" s="38">
        <f t="shared" si="35"/>
        <v>5.9777899999999993E-3</v>
      </c>
      <c r="G161" s="38">
        <f t="shared" si="36"/>
        <v>0.1376685037</v>
      </c>
      <c r="H161" s="39">
        <v>1.2200000000000001E-2</v>
      </c>
      <c r="I161" s="39">
        <f t="shared" si="37"/>
        <v>1.1775000000000001E-2</v>
      </c>
      <c r="J161" s="39"/>
      <c r="K161" s="39">
        <f t="shared" si="38"/>
        <v>8.911790000000001E-3</v>
      </c>
      <c r="L161" s="39">
        <f t="shared" si="39"/>
        <v>0.20523852370000004</v>
      </c>
      <c r="M161" s="40">
        <v>1.24E-2</v>
      </c>
      <c r="N161" s="40">
        <f t="shared" si="40"/>
        <v>1.1975E-2</v>
      </c>
      <c r="O161" s="40"/>
      <c r="P161" s="40">
        <f t="shared" si="41"/>
        <v>8.4017899999999993E-3</v>
      </c>
      <c r="Q161" s="40">
        <f t="shared" si="42"/>
        <v>0.19349322369999999</v>
      </c>
      <c r="R161" s="41">
        <v>1.04E-2</v>
      </c>
      <c r="S161" s="41">
        <f t="shared" si="43"/>
        <v>9.9749999999999995E-3</v>
      </c>
      <c r="T161" s="41"/>
      <c r="U161" s="41">
        <f t="shared" si="44"/>
        <v>6.7267899999999999E-3</v>
      </c>
      <c r="V161" s="41">
        <f t="shared" si="45"/>
        <v>0.15491797370000002</v>
      </c>
      <c r="W161" s="42">
        <v>8.0000000000000002E-3</v>
      </c>
      <c r="X161" s="42">
        <f t="shared" si="46"/>
        <v>7.5750000000000001E-3</v>
      </c>
      <c r="Y161" s="42"/>
      <c r="Z161" s="42">
        <f t="shared" si="47"/>
        <v>6.3047900000000002E-3</v>
      </c>
      <c r="AA161" s="42">
        <f t="shared" si="48"/>
        <v>0.1451993137</v>
      </c>
      <c r="AB161" s="25">
        <v>6.8999999999999997E-4</v>
      </c>
      <c r="AC161" s="25">
        <f t="shared" si="33"/>
        <v>4.2499999999999998E-4</v>
      </c>
    </row>
    <row r="162" spans="1:29" s="15" customFormat="1">
      <c r="A162" s="18">
        <v>410</v>
      </c>
      <c r="B162" s="25">
        <v>1.6000000000000001E-4</v>
      </c>
      <c r="C162" s="38">
        <v>1.06E-2</v>
      </c>
      <c r="D162" s="38">
        <f t="shared" si="34"/>
        <v>1.0215E-2</v>
      </c>
      <c r="E162" s="38"/>
      <c r="F162" s="38">
        <f t="shared" si="35"/>
        <v>5.91779E-3</v>
      </c>
      <c r="G162" s="38">
        <f t="shared" si="36"/>
        <v>0.13628670370000001</v>
      </c>
      <c r="H162" s="39">
        <v>1.21E-2</v>
      </c>
      <c r="I162" s="39">
        <f t="shared" si="37"/>
        <v>1.1715E-2</v>
      </c>
      <c r="J162" s="39"/>
      <c r="K162" s="39">
        <f t="shared" si="38"/>
        <v>8.85179E-3</v>
      </c>
      <c r="L162" s="39">
        <f t="shared" si="39"/>
        <v>0.20385672370000002</v>
      </c>
      <c r="M162" s="40">
        <v>1.2500000000000001E-2</v>
      </c>
      <c r="N162" s="40">
        <f t="shared" si="40"/>
        <v>1.2115000000000001E-2</v>
      </c>
      <c r="O162" s="40"/>
      <c r="P162" s="40">
        <f t="shared" si="41"/>
        <v>8.5417900000000005E-3</v>
      </c>
      <c r="Q162" s="40">
        <f t="shared" si="42"/>
        <v>0.19671742370000003</v>
      </c>
      <c r="R162" s="41">
        <v>1.0500000000000001E-2</v>
      </c>
      <c r="S162" s="41">
        <f t="shared" si="43"/>
        <v>1.0115000000000001E-2</v>
      </c>
      <c r="T162" s="41"/>
      <c r="U162" s="41">
        <f t="shared" si="44"/>
        <v>6.8667900000000011E-3</v>
      </c>
      <c r="V162" s="41">
        <f t="shared" si="45"/>
        <v>0.15814217370000003</v>
      </c>
      <c r="W162" s="42">
        <v>8.0000000000000002E-3</v>
      </c>
      <c r="X162" s="42">
        <f t="shared" si="46"/>
        <v>7.6150000000000002E-3</v>
      </c>
      <c r="Y162" s="42"/>
      <c r="Z162" s="42">
        <f t="shared" si="47"/>
        <v>6.3447900000000003E-3</v>
      </c>
      <c r="AA162" s="42">
        <f t="shared" si="48"/>
        <v>0.14612051370000001</v>
      </c>
      <c r="AB162" s="25">
        <v>6.0999999999999997E-4</v>
      </c>
      <c r="AC162" s="25">
        <f t="shared" si="33"/>
        <v>3.8499999999999998E-4</v>
      </c>
    </row>
    <row r="163" spans="1:29" s="15" customFormat="1">
      <c r="A163" s="18">
        <v>411</v>
      </c>
      <c r="B163" s="25">
        <v>8.0000000000000007E-5</v>
      </c>
      <c r="C163" s="38">
        <v>1.06E-2</v>
      </c>
      <c r="D163" s="38">
        <f t="shared" si="34"/>
        <v>1.0215E-2</v>
      </c>
      <c r="E163" s="38"/>
      <c r="F163" s="38">
        <f t="shared" si="35"/>
        <v>5.91779E-3</v>
      </c>
      <c r="G163" s="38">
        <f t="shared" si="36"/>
        <v>0.13628670370000001</v>
      </c>
      <c r="H163" s="39">
        <v>1.21E-2</v>
      </c>
      <c r="I163" s="39">
        <f t="shared" si="37"/>
        <v>1.1715E-2</v>
      </c>
      <c r="J163" s="39"/>
      <c r="K163" s="39">
        <f t="shared" si="38"/>
        <v>8.85179E-3</v>
      </c>
      <c r="L163" s="39">
        <f t="shared" si="39"/>
        <v>0.20385672370000002</v>
      </c>
      <c r="M163" s="40">
        <v>1.2200000000000001E-2</v>
      </c>
      <c r="N163" s="40">
        <f t="shared" si="40"/>
        <v>1.1815000000000001E-2</v>
      </c>
      <c r="O163" s="40"/>
      <c r="P163" s="40">
        <f t="shared" si="41"/>
        <v>8.2417900000000006E-3</v>
      </c>
      <c r="Q163" s="40">
        <f t="shared" si="42"/>
        <v>0.18980842370000003</v>
      </c>
      <c r="R163" s="41">
        <v>1.03E-2</v>
      </c>
      <c r="S163" s="41">
        <f t="shared" si="43"/>
        <v>9.9150000000000002E-3</v>
      </c>
      <c r="T163" s="41"/>
      <c r="U163" s="41">
        <f t="shared" si="44"/>
        <v>6.6667900000000006E-3</v>
      </c>
      <c r="V163" s="41">
        <f t="shared" si="45"/>
        <v>0.15353617370000003</v>
      </c>
      <c r="W163" s="42">
        <v>7.9000000000000008E-3</v>
      </c>
      <c r="X163" s="42">
        <f t="shared" si="46"/>
        <v>7.5150000000000008E-3</v>
      </c>
      <c r="Y163" s="42"/>
      <c r="Z163" s="42">
        <f t="shared" si="47"/>
        <v>6.2447900000000009E-3</v>
      </c>
      <c r="AA163" s="42">
        <f t="shared" si="48"/>
        <v>0.14381751370000004</v>
      </c>
      <c r="AB163" s="25">
        <v>6.8999999999999997E-4</v>
      </c>
      <c r="AC163" s="25">
        <f t="shared" si="33"/>
        <v>3.8499999999999998E-4</v>
      </c>
    </row>
    <row r="164" spans="1:29" s="15" customFormat="1">
      <c r="A164" s="18">
        <v>412</v>
      </c>
      <c r="B164" s="25">
        <v>2.1000000000000001E-4</v>
      </c>
      <c r="C164" s="38">
        <v>1.04E-2</v>
      </c>
      <c r="D164" s="38">
        <f t="shared" si="34"/>
        <v>9.9649999999999999E-3</v>
      </c>
      <c r="E164" s="38"/>
      <c r="F164" s="38">
        <f t="shared" si="35"/>
        <v>5.6677899999999998E-3</v>
      </c>
      <c r="G164" s="38">
        <f t="shared" si="36"/>
        <v>0.13052920370000001</v>
      </c>
      <c r="H164" s="39">
        <v>1.18E-2</v>
      </c>
      <c r="I164" s="39">
        <f t="shared" si="37"/>
        <v>1.1365E-2</v>
      </c>
      <c r="J164" s="39"/>
      <c r="K164" s="39">
        <f t="shared" si="38"/>
        <v>8.5017900000000004E-3</v>
      </c>
      <c r="L164" s="39">
        <f t="shared" si="39"/>
        <v>0.19579622370000002</v>
      </c>
      <c r="M164" s="40">
        <v>1.23E-2</v>
      </c>
      <c r="N164" s="40">
        <f t="shared" si="40"/>
        <v>1.1865000000000001E-2</v>
      </c>
      <c r="O164" s="40"/>
      <c r="P164" s="40">
        <f t="shared" si="41"/>
        <v>8.2917900000000003E-3</v>
      </c>
      <c r="Q164" s="40">
        <f t="shared" si="42"/>
        <v>0.19095992370000001</v>
      </c>
      <c r="R164" s="41">
        <v>1.03E-2</v>
      </c>
      <c r="S164" s="41">
        <f t="shared" si="43"/>
        <v>9.8650000000000005E-3</v>
      </c>
      <c r="T164" s="41"/>
      <c r="U164" s="41">
        <f t="shared" si="44"/>
        <v>6.6167900000000009E-3</v>
      </c>
      <c r="V164" s="41">
        <f t="shared" si="45"/>
        <v>0.15238467370000003</v>
      </c>
      <c r="W164" s="42">
        <v>7.7999999999999996E-3</v>
      </c>
      <c r="X164" s="42">
        <f t="shared" si="46"/>
        <v>7.365E-3</v>
      </c>
      <c r="Y164" s="42"/>
      <c r="Z164" s="42">
        <f t="shared" si="47"/>
        <v>6.0947900000000001E-3</v>
      </c>
      <c r="AA164" s="42">
        <f t="shared" si="48"/>
        <v>0.14036301370000001</v>
      </c>
      <c r="AB164" s="25">
        <v>6.6E-4</v>
      </c>
      <c r="AC164" s="25">
        <f t="shared" si="33"/>
        <v>4.35E-4</v>
      </c>
    </row>
    <row r="165" spans="1:29" s="15" customFormat="1">
      <c r="A165" s="18">
        <v>413</v>
      </c>
      <c r="B165" s="25">
        <v>1.4999999999999999E-4</v>
      </c>
      <c r="C165" s="38">
        <v>1.04E-2</v>
      </c>
      <c r="D165" s="38">
        <f t="shared" si="34"/>
        <v>9.9749999999999995E-3</v>
      </c>
      <c r="E165" s="38"/>
      <c r="F165" s="38">
        <f t="shared" si="35"/>
        <v>5.6777899999999994E-3</v>
      </c>
      <c r="G165" s="38">
        <f t="shared" si="36"/>
        <v>0.1307595037</v>
      </c>
      <c r="H165" s="39">
        <v>1.18E-2</v>
      </c>
      <c r="I165" s="39">
        <f t="shared" si="37"/>
        <v>1.1375E-2</v>
      </c>
      <c r="J165" s="39"/>
      <c r="K165" s="39">
        <f t="shared" si="38"/>
        <v>8.51179E-3</v>
      </c>
      <c r="L165" s="39">
        <f t="shared" si="39"/>
        <v>0.19602652370000001</v>
      </c>
      <c r="M165" s="40">
        <v>1.21E-2</v>
      </c>
      <c r="N165" s="40">
        <f t="shared" si="40"/>
        <v>1.1675E-2</v>
      </c>
      <c r="O165" s="40"/>
      <c r="P165" s="40">
        <f t="shared" si="41"/>
        <v>8.1017899999999993E-3</v>
      </c>
      <c r="Q165" s="40">
        <f t="shared" si="42"/>
        <v>0.1865842237</v>
      </c>
      <c r="R165" s="41">
        <v>1.0200000000000001E-2</v>
      </c>
      <c r="S165" s="41">
        <f t="shared" si="43"/>
        <v>9.7750000000000007E-3</v>
      </c>
      <c r="T165" s="41"/>
      <c r="U165" s="41">
        <f t="shared" si="44"/>
        <v>6.5267900000000011E-3</v>
      </c>
      <c r="V165" s="41">
        <f t="shared" si="45"/>
        <v>0.15031197370000005</v>
      </c>
      <c r="W165" s="42">
        <v>7.7000000000000002E-3</v>
      </c>
      <c r="X165" s="42">
        <f t="shared" si="46"/>
        <v>7.2750000000000002E-3</v>
      </c>
      <c r="Y165" s="42"/>
      <c r="Z165" s="42">
        <f t="shared" si="47"/>
        <v>6.0047900000000003E-3</v>
      </c>
      <c r="AA165" s="42">
        <f t="shared" si="48"/>
        <v>0.1382903137</v>
      </c>
      <c r="AB165" s="25">
        <v>6.9999999999999999E-4</v>
      </c>
      <c r="AC165" s="25">
        <f t="shared" si="33"/>
        <v>4.2499999999999998E-4</v>
      </c>
    </row>
    <row r="166" spans="1:29" s="15" customFormat="1">
      <c r="A166" s="18">
        <v>414</v>
      </c>
      <c r="B166" s="25">
        <v>9.0000000000000006E-5</v>
      </c>
      <c r="C166" s="38">
        <v>1.03E-2</v>
      </c>
      <c r="D166" s="38">
        <f t="shared" si="34"/>
        <v>9.9349999999999994E-3</v>
      </c>
      <c r="E166" s="38"/>
      <c r="F166" s="38">
        <f t="shared" si="35"/>
        <v>5.6377899999999993E-3</v>
      </c>
      <c r="G166" s="38">
        <f t="shared" si="36"/>
        <v>0.12983830369999999</v>
      </c>
      <c r="H166" s="39">
        <v>1.18E-2</v>
      </c>
      <c r="I166" s="39">
        <f t="shared" si="37"/>
        <v>1.1434999999999999E-2</v>
      </c>
      <c r="J166" s="39"/>
      <c r="K166" s="39">
        <f t="shared" si="38"/>
        <v>8.5717899999999993E-3</v>
      </c>
      <c r="L166" s="39">
        <f t="shared" si="39"/>
        <v>0.1974083237</v>
      </c>
      <c r="M166" s="40">
        <v>1.23E-2</v>
      </c>
      <c r="N166" s="40">
        <f t="shared" si="40"/>
        <v>1.1934999999999999E-2</v>
      </c>
      <c r="O166" s="40"/>
      <c r="P166" s="40">
        <f t="shared" si="41"/>
        <v>8.3617899999999992E-3</v>
      </c>
      <c r="Q166" s="40">
        <f t="shared" si="42"/>
        <v>0.19257202369999998</v>
      </c>
      <c r="R166" s="41">
        <v>1.03E-2</v>
      </c>
      <c r="S166" s="41">
        <f t="shared" si="43"/>
        <v>9.9349999999999994E-3</v>
      </c>
      <c r="T166" s="41"/>
      <c r="U166" s="41">
        <f t="shared" si="44"/>
        <v>6.6867899999999997E-3</v>
      </c>
      <c r="V166" s="41">
        <f t="shared" si="45"/>
        <v>0.15399677370000001</v>
      </c>
      <c r="W166" s="42">
        <v>7.7000000000000002E-3</v>
      </c>
      <c r="X166" s="42">
        <f t="shared" si="46"/>
        <v>7.3350000000000004E-3</v>
      </c>
      <c r="Y166" s="42"/>
      <c r="Z166" s="42">
        <f t="shared" si="47"/>
        <v>6.0647900000000005E-3</v>
      </c>
      <c r="AA166" s="42">
        <f t="shared" si="48"/>
        <v>0.13967211370000002</v>
      </c>
      <c r="AB166" s="25">
        <v>6.4000000000000005E-4</v>
      </c>
      <c r="AC166" s="25">
        <f t="shared" si="33"/>
        <v>3.6500000000000004E-4</v>
      </c>
    </row>
    <row r="167" spans="1:29" s="15" customFormat="1">
      <c r="A167" s="18">
        <v>415</v>
      </c>
      <c r="B167" s="25">
        <v>5.0000000000000002E-5</v>
      </c>
      <c r="C167" s="38">
        <v>1.03E-2</v>
      </c>
      <c r="D167" s="38">
        <f t="shared" si="34"/>
        <v>9.9150000000000002E-3</v>
      </c>
      <c r="E167" s="38"/>
      <c r="F167" s="38">
        <f t="shared" si="35"/>
        <v>5.6177900000000001E-3</v>
      </c>
      <c r="G167" s="38">
        <f t="shared" si="36"/>
        <v>0.12937770370000001</v>
      </c>
      <c r="H167" s="39">
        <v>1.17E-2</v>
      </c>
      <c r="I167" s="39">
        <f t="shared" si="37"/>
        <v>1.1315E-2</v>
      </c>
      <c r="J167" s="39"/>
      <c r="K167" s="39">
        <f t="shared" si="38"/>
        <v>8.4517900000000007E-3</v>
      </c>
      <c r="L167" s="39">
        <f t="shared" si="39"/>
        <v>0.19464472370000002</v>
      </c>
      <c r="M167" s="40">
        <v>1.2E-2</v>
      </c>
      <c r="N167" s="40">
        <f t="shared" si="40"/>
        <v>1.1615E-2</v>
      </c>
      <c r="O167" s="40"/>
      <c r="P167" s="40">
        <f t="shared" si="41"/>
        <v>8.04179E-3</v>
      </c>
      <c r="Q167" s="40">
        <f t="shared" si="42"/>
        <v>0.18520242370000001</v>
      </c>
      <c r="R167" s="41">
        <v>0.01</v>
      </c>
      <c r="S167" s="41">
        <f t="shared" si="43"/>
        <v>9.6150000000000003E-3</v>
      </c>
      <c r="T167" s="41"/>
      <c r="U167" s="41">
        <f t="shared" si="44"/>
        <v>6.3667900000000006E-3</v>
      </c>
      <c r="V167" s="41">
        <f t="shared" si="45"/>
        <v>0.14662717370000003</v>
      </c>
      <c r="W167" s="42">
        <v>7.6E-3</v>
      </c>
      <c r="X167" s="42">
        <f t="shared" si="46"/>
        <v>7.2150000000000001E-3</v>
      </c>
      <c r="Y167" s="42"/>
      <c r="Z167" s="42">
        <f t="shared" si="47"/>
        <v>5.9447900000000001E-3</v>
      </c>
      <c r="AA167" s="42">
        <f t="shared" si="48"/>
        <v>0.13690851370000001</v>
      </c>
      <c r="AB167" s="25">
        <v>7.2000000000000005E-4</v>
      </c>
      <c r="AC167" s="25">
        <f t="shared" si="33"/>
        <v>3.8500000000000003E-4</v>
      </c>
    </row>
    <row r="168" spans="1:29" s="15" customFormat="1">
      <c r="A168" s="18">
        <v>416</v>
      </c>
      <c r="B168" s="25">
        <v>1.6000000000000001E-4</v>
      </c>
      <c r="C168" s="38">
        <v>1.03E-2</v>
      </c>
      <c r="D168" s="38">
        <f t="shared" si="34"/>
        <v>9.8600000000000007E-3</v>
      </c>
      <c r="E168" s="38"/>
      <c r="F168" s="38">
        <f t="shared" si="35"/>
        <v>5.5627900000000006E-3</v>
      </c>
      <c r="G168" s="38">
        <f t="shared" si="36"/>
        <v>0.12811105370000003</v>
      </c>
      <c r="H168" s="39">
        <v>1.1599999999999999E-2</v>
      </c>
      <c r="I168" s="39">
        <f t="shared" si="37"/>
        <v>1.116E-2</v>
      </c>
      <c r="J168" s="39"/>
      <c r="K168" s="39">
        <f t="shared" si="38"/>
        <v>8.2967900000000001E-3</v>
      </c>
      <c r="L168" s="39">
        <f t="shared" si="39"/>
        <v>0.19107507370000001</v>
      </c>
      <c r="M168" s="40">
        <v>1.2E-2</v>
      </c>
      <c r="N168" s="40">
        <f t="shared" si="40"/>
        <v>1.1560000000000001E-2</v>
      </c>
      <c r="O168" s="40"/>
      <c r="P168" s="40">
        <f t="shared" si="41"/>
        <v>7.9867900000000006E-3</v>
      </c>
      <c r="Q168" s="40">
        <f t="shared" si="42"/>
        <v>0.18393577370000003</v>
      </c>
      <c r="R168" s="41">
        <v>1.0200000000000001E-2</v>
      </c>
      <c r="S168" s="41">
        <f t="shared" si="43"/>
        <v>9.7600000000000013E-3</v>
      </c>
      <c r="T168" s="41"/>
      <c r="U168" s="41">
        <f t="shared" si="44"/>
        <v>6.5117900000000017E-3</v>
      </c>
      <c r="V168" s="41">
        <f t="shared" si="45"/>
        <v>0.14996652370000005</v>
      </c>
      <c r="W168" s="42">
        <v>7.4999999999999997E-3</v>
      </c>
      <c r="X168" s="42">
        <f t="shared" si="46"/>
        <v>7.0599999999999994E-3</v>
      </c>
      <c r="Y168" s="42"/>
      <c r="Z168" s="42">
        <f t="shared" si="47"/>
        <v>5.7897899999999995E-3</v>
      </c>
      <c r="AA168" s="42">
        <f t="shared" si="48"/>
        <v>0.1333388637</v>
      </c>
      <c r="AB168" s="25">
        <v>7.2000000000000005E-4</v>
      </c>
      <c r="AC168" s="25">
        <f t="shared" si="33"/>
        <v>4.4000000000000002E-4</v>
      </c>
    </row>
    <row r="169" spans="1:29" s="15" customFormat="1">
      <c r="A169" s="18">
        <v>417</v>
      </c>
      <c r="B169" s="25">
        <v>1.4999999999999999E-4</v>
      </c>
      <c r="C169" s="38">
        <v>1.0200000000000001E-2</v>
      </c>
      <c r="D169" s="38">
        <f t="shared" si="34"/>
        <v>9.7650000000000011E-3</v>
      </c>
      <c r="E169" s="38"/>
      <c r="F169" s="38">
        <f t="shared" si="35"/>
        <v>5.467790000000001E-3</v>
      </c>
      <c r="G169" s="38">
        <f t="shared" si="36"/>
        <v>0.12592320370000004</v>
      </c>
      <c r="H169" s="39">
        <v>1.15E-2</v>
      </c>
      <c r="I169" s="39">
        <f t="shared" si="37"/>
        <v>1.1065E-2</v>
      </c>
      <c r="J169" s="39"/>
      <c r="K169" s="39">
        <f t="shared" si="38"/>
        <v>8.2017900000000005E-3</v>
      </c>
      <c r="L169" s="39">
        <f t="shared" si="39"/>
        <v>0.18888722370000002</v>
      </c>
      <c r="M169" s="40">
        <v>1.18E-2</v>
      </c>
      <c r="N169" s="40">
        <f t="shared" si="40"/>
        <v>1.1365E-2</v>
      </c>
      <c r="O169" s="40"/>
      <c r="P169" s="40">
        <f t="shared" si="41"/>
        <v>7.7917899999999998E-3</v>
      </c>
      <c r="Q169" s="40">
        <f t="shared" si="42"/>
        <v>0.17944492370000001</v>
      </c>
      <c r="R169" s="41">
        <v>9.9000000000000008E-3</v>
      </c>
      <c r="S169" s="41">
        <f t="shared" si="43"/>
        <v>9.4650000000000012E-3</v>
      </c>
      <c r="T169" s="41"/>
      <c r="U169" s="41">
        <f t="shared" si="44"/>
        <v>6.2167900000000016E-3</v>
      </c>
      <c r="V169" s="41">
        <f t="shared" si="45"/>
        <v>0.14317267370000003</v>
      </c>
      <c r="W169" s="42">
        <v>7.4999999999999997E-3</v>
      </c>
      <c r="X169" s="42">
        <f t="shared" si="46"/>
        <v>7.0650000000000001E-3</v>
      </c>
      <c r="Y169" s="42"/>
      <c r="Z169" s="42">
        <f t="shared" si="47"/>
        <v>5.7947900000000002E-3</v>
      </c>
      <c r="AA169" s="42">
        <f t="shared" si="48"/>
        <v>0.13345401370000001</v>
      </c>
      <c r="AB169" s="25">
        <v>7.2000000000000005E-4</v>
      </c>
      <c r="AC169" s="25">
        <f t="shared" si="33"/>
        <v>4.35E-4</v>
      </c>
    </row>
    <row r="170" spans="1:29" s="15" customFormat="1">
      <c r="A170" s="18">
        <v>418</v>
      </c>
      <c r="B170" s="25">
        <v>2.0000000000000001E-4</v>
      </c>
      <c r="C170" s="38">
        <v>1.01E-2</v>
      </c>
      <c r="D170" s="38">
        <f t="shared" si="34"/>
        <v>9.6550000000000004E-3</v>
      </c>
      <c r="E170" s="38"/>
      <c r="F170" s="38">
        <f t="shared" si="35"/>
        <v>5.3577900000000003E-3</v>
      </c>
      <c r="G170" s="38">
        <f t="shared" si="36"/>
        <v>0.12338990370000001</v>
      </c>
      <c r="H170" s="39">
        <v>1.14E-2</v>
      </c>
      <c r="I170" s="39">
        <f t="shared" si="37"/>
        <v>1.0955000000000001E-2</v>
      </c>
      <c r="J170" s="39"/>
      <c r="K170" s="39">
        <f t="shared" si="38"/>
        <v>8.0917900000000015E-3</v>
      </c>
      <c r="L170" s="39">
        <f t="shared" si="39"/>
        <v>0.18635392370000003</v>
      </c>
      <c r="M170" s="40">
        <v>1.1900000000000001E-2</v>
      </c>
      <c r="N170" s="40">
        <f t="shared" si="40"/>
        <v>1.1455000000000002E-2</v>
      </c>
      <c r="O170" s="40"/>
      <c r="P170" s="40">
        <f t="shared" si="41"/>
        <v>7.8817900000000014E-3</v>
      </c>
      <c r="Q170" s="40">
        <f t="shared" si="42"/>
        <v>0.18151762370000005</v>
      </c>
      <c r="R170" s="41">
        <v>0.01</v>
      </c>
      <c r="S170" s="41">
        <f t="shared" si="43"/>
        <v>9.555000000000001E-3</v>
      </c>
      <c r="T170" s="41"/>
      <c r="U170" s="41">
        <f t="shared" si="44"/>
        <v>6.3067900000000014E-3</v>
      </c>
      <c r="V170" s="41">
        <f t="shared" si="45"/>
        <v>0.14524537370000004</v>
      </c>
      <c r="W170" s="42">
        <v>7.3000000000000001E-3</v>
      </c>
      <c r="X170" s="42">
        <f t="shared" si="46"/>
        <v>6.855E-3</v>
      </c>
      <c r="Y170" s="42"/>
      <c r="Z170" s="42">
        <f t="shared" si="47"/>
        <v>5.5847900000000001E-3</v>
      </c>
      <c r="AA170" s="42">
        <f t="shared" si="48"/>
        <v>0.1286177137</v>
      </c>
      <c r="AB170" s="25">
        <v>6.8999999999999997E-4</v>
      </c>
      <c r="AC170" s="25">
        <f t="shared" si="33"/>
        <v>4.4499999999999997E-4</v>
      </c>
    </row>
    <row r="171" spans="1:29" s="15" customFormat="1">
      <c r="A171" s="18">
        <v>419</v>
      </c>
      <c r="B171" s="25">
        <v>9.0000000000000006E-5</v>
      </c>
      <c r="C171" s="38">
        <v>1.01E-2</v>
      </c>
      <c r="D171" s="38">
        <f t="shared" si="34"/>
        <v>9.7199999999999995E-3</v>
      </c>
      <c r="E171" s="38"/>
      <c r="F171" s="38">
        <f t="shared" si="35"/>
        <v>5.4227899999999994E-3</v>
      </c>
      <c r="G171" s="38">
        <f t="shared" si="36"/>
        <v>0.12488685369999999</v>
      </c>
      <c r="H171" s="39">
        <v>1.1299999999999999E-2</v>
      </c>
      <c r="I171" s="39">
        <f t="shared" si="37"/>
        <v>1.0919999999999999E-2</v>
      </c>
      <c r="J171" s="39"/>
      <c r="K171" s="39">
        <f t="shared" si="38"/>
        <v>8.0567899999999994E-3</v>
      </c>
      <c r="L171" s="39">
        <f t="shared" si="39"/>
        <v>0.1855478737</v>
      </c>
      <c r="M171" s="40">
        <v>1.1599999999999999E-2</v>
      </c>
      <c r="N171" s="40">
        <f t="shared" si="40"/>
        <v>1.1219999999999999E-2</v>
      </c>
      <c r="O171" s="40"/>
      <c r="P171" s="40">
        <f t="shared" si="41"/>
        <v>7.6467899999999988E-3</v>
      </c>
      <c r="Q171" s="40">
        <f t="shared" si="42"/>
        <v>0.17610557369999999</v>
      </c>
      <c r="R171" s="41">
        <v>9.7000000000000003E-3</v>
      </c>
      <c r="S171" s="41">
        <f t="shared" si="43"/>
        <v>9.3200000000000002E-3</v>
      </c>
      <c r="T171" s="41"/>
      <c r="U171" s="41">
        <f t="shared" si="44"/>
        <v>6.0717900000000005E-3</v>
      </c>
      <c r="V171" s="41">
        <f t="shared" si="45"/>
        <v>0.13983332370000001</v>
      </c>
      <c r="W171" s="42">
        <v>7.3000000000000001E-3</v>
      </c>
      <c r="X171" s="42">
        <f t="shared" si="46"/>
        <v>6.9199999999999999E-3</v>
      </c>
      <c r="Y171" s="42"/>
      <c r="Z171" s="42">
        <f t="shared" si="47"/>
        <v>5.64979E-3</v>
      </c>
      <c r="AA171" s="42">
        <f t="shared" si="48"/>
        <v>0.13011466369999999</v>
      </c>
      <c r="AB171" s="25">
        <v>6.7000000000000002E-4</v>
      </c>
      <c r="AC171" s="25">
        <f t="shared" si="33"/>
        <v>3.8000000000000002E-4</v>
      </c>
    </row>
    <row r="172" spans="1:29" s="15" customFormat="1">
      <c r="A172" s="18">
        <v>420</v>
      </c>
      <c r="B172" s="25">
        <v>1.2E-4</v>
      </c>
      <c r="C172" s="38">
        <v>0.01</v>
      </c>
      <c r="D172" s="38">
        <f t="shared" si="34"/>
        <v>9.5750000000000002E-3</v>
      </c>
      <c r="E172" s="38"/>
      <c r="F172" s="38">
        <f t="shared" si="35"/>
        <v>5.2777900000000001E-3</v>
      </c>
      <c r="G172" s="38">
        <f t="shared" si="36"/>
        <v>0.1215475037</v>
      </c>
      <c r="H172" s="39">
        <v>1.12E-2</v>
      </c>
      <c r="I172" s="39">
        <f t="shared" si="37"/>
        <v>1.0775E-2</v>
      </c>
      <c r="J172" s="39"/>
      <c r="K172" s="39">
        <f t="shared" si="38"/>
        <v>7.9117900000000001E-3</v>
      </c>
      <c r="L172" s="39">
        <f t="shared" si="39"/>
        <v>0.18220852370000001</v>
      </c>
      <c r="M172" s="40">
        <v>1.1599999999999999E-2</v>
      </c>
      <c r="N172" s="40">
        <f t="shared" si="40"/>
        <v>1.1174999999999999E-2</v>
      </c>
      <c r="O172" s="40"/>
      <c r="P172" s="40">
        <f t="shared" si="41"/>
        <v>7.6017899999999989E-3</v>
      </c>
      <c r="Q172" s="40">
        <f t="shared" si="42"/>
        <v>0.17506922369999997</v>
      </c>
      <c r="R172" s="41">
        <v>9.9000000000000008E-3</v>
      </c>
      <c r="S172" s="41">
        <f t="shared" si="43"/>
        <v>9.4750000000000008E-3</v>
      </c>
      <c r="T172" s="41"/>
      <c r="U172" s="41">
        <f t="shared" si="44"/>
        <v>6.2267900000000011E-3</v>
      </c>
      <c r="V172" s="41">
        <f t="shared" si="45"/>
        <v>0.14340297370000005</v>
      </c>
      <c r="W172" s="42">
        <v>7.3000000000000001E-3</v>
      </c>
      <c r="X172" s="42">
        <f t="shared" si="46"/>
        <v>6.875E-3</v>
      </c>
      <c r="Y172" s="42"/>
      <c r="Z172" s="42">
        <f t="shared" si="47"/>
        <v>5.6047900000000001E-3</v>
      </c>
      <c r="AA172" s="42">
        <f t="shared" si="48"/>
        <v>0.1290783137</v>
      </c>
      <c r="AB172" s="25">
        <v>7.2999999999999996E-4</v>
      </c>
      <c r="AC172" s="25">
        <f t="shared" si="33"/>
        <v>4.2499999999999998E-4</v>
      </c>
    </row>
    <row r="173" spans="1:29" s="15" customFormat="1">
      <c r="A173" s="18">
        <v>421</v>
      </c>
      <c r="B173" s="25">
        <v>1.2E-4</v>
      </c>
      <c r="C173" s="38">
        <v>9.9000000000000008E-3</v>
      </c>
      <c r="D173" s="38">
        <f t="shared" si="34"/>
        <v>9.4900000000000002E-3</v>
      </c>
      <c r="E173" s="38"/>
      <c r="F173" s="38">
        <f t="shared" si="35"/>
        <v>5.1927900000000001E-3</v>
      </c>
      <c r="G173" s="38">
        <f t="shared" si="36"/>
        <v>0.1195899537</v>
      </c>
      <c r="H173" s="39">
        <v>1.12E-2</v>
      </c>
      <c r="I173" s="39">
        <f t="shared" si="37"/>
        <v>1.0789999999999999E-2</v>
      </c>
      <c r="J173" s="39"/>
      <c r="K173" s="39">
        <f t="shared" si="38"/>
        <v>7.9267899999999995E-3</v>
      </c>
      <c r="L173" s="39">
        <f t="shared" si="39"/>
        <v>0.18255397370000001</v>
      </c>
      <c r="M173" s="40">
        <v>1.1599999999999999E-2</v>
      </c>
      <c r="N173" s="40">
        <f t="shared" si="40"/>
        <v>1.1189999999999999E-2</v>
      </c>
      <c r="O173" s="40"/>
      <c r="P173" s="40">
        <f t="shared" si="41"/>
        <v>7.6167899999999983E-3</v>
      </c>
      <c r="Q173" s="40">
        <f t="shared" si="42"/>
        <v>0.17541467369999997</v>
      </c>
      <c r="R173" s="41">
        <v>9.5999999999999992E-3</v>
      </c>
      <c r="S173" s="41">
        <f t="shared" si="43"/>
        <v>9.1899999999999985E-3</v>
      </c>
      <c r="T173" s="41"/>
      <c r="U173" s="41">
        <f t="shared" si="44"/>
        <v>5.9417899999999989E-3</v>
      </c>
      <c r="V173" s="41">
        <f t="shared" si="45"/>
        <v>0.13683942369999999</v>
      </c>
      <c r="W173" s="42">
        <v>7.1999999999999998E-3</v>
      </c>
      <c r="X173" s="42">
        <f t="shared" si="46"/>
        <v>6.79E-3</v>
      </c>
      <c r="Y173" s="42"/>
      <c r="Z173" s="42">
        <f t="shared" si="47"/>
        <v>5.5197900000000001E-3</v>
      </c>
      <c r="AA173" s="42">
        <f t="shared" si="48"/>
        <v>0.1271207637</v>
      </c>
      <c r="AB173" s="25">
        <v>6.9999999999999999E-4</v>
      </c>
      <c r="AC173" s="25">
        <f t="shared" si="33"/>
        <v>4.0999999999999999E-4</v>
      </c>
    </row>
    <row r="174" spans="1:29" s="15" customFormat="1">
      <c r="A174" s="18">
        <v>422</v>
      </c>
      <c r="B174" s="25">
        <v>1.4999999999999999E-4</v>
      </c>
      <c r="C174" s="38">
        <v>0.01</v>
      </c>
      <c r="D174" s="38">
        <f t="shared" si="34"/>
        <v>9.5399999999999999E-3</v>
      </c>
      <c r="E174" s="38"/>
      <c r="F174" s="38">
        <f t="shared" si="35"/>
        <v>5.2427899999999998E-3</v>
      </c>
      <c r="G174" s="38">
        <f t="shared" si="36"/>
        <v>0.1207414537</v>
      </c>
      <c r="H174" s="39">
        <v>1.1299999999999999E-2</v>
      </c>
      <c r="I174" s="39">
        <f t="shared" si="37"/>
        <v>1.0839999999999999E-2</v>
      </c>
      <c r="J174" s="39"/>
      <c r="K174" s="39">
        <f t="shared" si="38"/>
        <v>7.9767899999999992E-3</v>
      </c>
      <c r="L174" s="39">
        <f t="shared" si="39"/>
        <v>0.18370547369999998</v>
      </c>
      <c r="M174" s="40">
        <v>1.1599999999999999E-2</v>
      </c>
      <c r="N174" s="40">
        <f t="shared" si="40"/>
        <v>1.1139999999999999E-2</v>
      </c>
      <c r="O174" s="40"/>
      <c r="P174" s="40">
        <f t="shared" si="41"/>
        <v>7.5667899999999986E-3</v>
      </c>
      <c r="Q174" s="40">
        <f t="shared" si="42"/>
        <v>0.17426317369999997</v>
      </c>
      <c r="R174" s="41">
        <v>9.7999999999999997E-3</v>
      </c>
      <c r="S174" s="41">
        <f t="shared" si="43"/>
        <v>9.3399999999999993E-3</v>
      </c>
      <c r="T174" s="41"/>
      <c r="U174" s="41">
        <f t="shared" si="44"/>
        <v>6.0917899999999997E-3</v>
      </c>
      <c r="V174" s="41">
        <f t="shared" si="45"/>
        <v>0.14029392369999999</v>
      </c>
      <c r="W174" s="42">
        <v>7.4000000000000003E-3</v>
      </c>
      <c r="X174" s="42">
        <f t="shared" si="46"/>
        <v>6.94E-3</v>
      </c>
      <c r="Y174" s="42"/>
      <c r="Z174" s="42">
        <f t="shared" si="47"/>
        <v>5.6697900000000001E-3</v>
      </c>
      <c r="AA174" s="42">
        <f t="shared" si="48"/>
        <v>0.1305752637</v>
      </c>
      <c r="AB174" s="25">
        <v>7.6999999999999996E-4</v>
      </c>
      <c r="AC174" s="25">
        <f t="shared" si="33"/>
        <v>4.5999999999999996E-4</v>
      </c>
    </row>
    <row r="175" spans="1:29" s="15" customFormat="1">
      <c r="A175" s="18">
        <v>423</v>
      </c>
      <c r="B175" s="25">
        <v>1.3999999999999999E-4</v>
      </c>
      <c r="C175" s="38">
        <v>9.7000000000000003E-3</v>
      </c>
      <c r="D175" s="38">
        <f t="shared" si="34"/>
        <v>9.2650000000000007E-3</v>
      </c>
      <c r="E175" s="38"/>
      <c r="F175" s="38">
        <f t="shared" si="35"/>
        <v>4.9677900000000006E-3</v>
      </c>
      <c r="G175" s="38">
        <f t="shared" si="36"/>
        <v>0.11440820370000002</v>
      </c>
      <c r="H175" s="39">
        <v>1.11E-2</v>
      </c>
      <c r="I175" s="39">
        <f t="shared" si="37"/>
        <v>1.0665000000000001E-2</v>
      </c>
      <c r="J175" s="39"/>
      <c r="K175" s="39">
        <f t="shared" si="38"/>
        <v>7.8017900000000012E-3</v>
      </c>
      <c r="L175" s="39">
        <f t="shared" si="39"/>
        <v>0.17967522370000003</v>
      </c>
      <c r="M175" s="40">
        <v>1.14E-2</v>
      </c>
      <c r="N175" s="40">
        <f t="shared" si="40"/>
        <v>1.0965000000000001E-2</v>
      </c>
      <c r="O175" s="40"/>
      <c r="P175" s="40">
        <f t="shared" si="41"/>
        <v>7.3917900000000005E-3</v>
      </c>
      <c r="Q175" s="40">
        <f t="shared" si="42"/>
        <v>0.17023292370000001</v>
      </c>
      <c r="R175" s="41">
        <v>9.5999999999999992E-3</v>
      </c>
      <c r="S175" s="41">
        <f t="shared" si="43"/>
        <v>9.1649999999999995E-3</v>
      </c>
      <c r="T175" s="41"/>
      <c r="U175" s="41">
        <f t="shared" si="44"/>
        <v>5.9167899999999999E-3</v>
      </c>
      <c r="V175" s="41">
        <f t="shared" si="45"/>
        <v>0.1362636737</v>
      </c>
      <c r="W175" s="42">
        <v>7.1999999999999998E-3</v>
      </c>
      <c r="X175" s="42">
        <f t="shared" si="46"/>
        <v>6.7650000000000002E-3</v>
      </c>
      <c r="Y175" s="42"/>
      <c r="Z175" s="42">
        <f t="shared" si="47"/>
        <v>5.4947900000000003E-3</v>
      </c>
      <c r="AA175" s="42">
        <f t="shared" si="48"/>
        <v>0.12654501370000001</v>
      </c>
      <c r="AB175" s="25">
        <v>7.2999999999999996E-4</v>
      </c>
      <c r="AC175" s="25">
        <f t="shared" si="33"/>
        <v>4.3499999999999995E-4</v>
      </c>
    </row>
    <row r="176" spans="1:29" s="15" customFormat="1">
      <c r="A176" s="18">
        <v>424</v>
      </c>
      <c r="B176" s="25">
        <v>1.2E-4</v>
      </c>
      <c r="C176" s="38">
        <v>9.9000000000000008E-3</v>
      </c>
      <c r="D176" s="38">
        <f t="shared" si="34"/>
        <v>9.4800000000000006E-3</v>
      </c>
      <c r="E176" s="38"/>
      <c r="F176" s="38">
        <f t="shared" si="35"/>
        <v>5.1827900000000005E-3</v>
      </c>
      <c r="G176" s="38">
        <f t="shared" si="36"/>
        <v>0.11935965370000001</v>
      </c>
      <c r="H176" s="39">
        <v>1.09E-2</v>
      </c>
      <c r="I176" s="39">
        <f t="shared" si="37"/>
        <v>1.048E-2</v>
      </c>
      <c r="J176" s="39"/>
      <c r="K176" s="39">
        <f t="shared" si="38"/>
        <v>7.61679E-3</v>
      </c>
      <c r="L176" s="39">
        <f t="shared" si="39"/>
        <v>0.1754146737</v>
      </c>
      <c r="M176" s="40">
        <v>1.14E-2</v>
      </c>
      <c r="N176" s="40">
        <f t="shared" si="40"/>
        <v>1.098E-2</v>
      </c>
      <c r="O176" s="40"/>
      <c r="P176" s="40">
        <f t="shared" si="41"/>
        <v>7.4067899999999999E-3</v>
      </c>
      <c r="Q176" s="40">
        <f t="shared" si="42"/>
        <v>0.17057837370000001</v>
      </c>
      <c r="R176" s="41">
        <v>9.7000000000000003E-3</v>
      </c>
      <c r="S176" s="41">
        <f t="shared" si="43"/>
        <v>9.2800000000000001E-3</v>
      </c>
      <c r="T176" s="41"/>
      <c r="U176" s="41">
        <f t="shared" si="44"/>
        <v>6.0317900000000004E-3</v>
      </c>
      <c r="V176" s="41">
        <f t="shared" si="45"/>
        <v>0.13891212370000003</v>
      </c>
      <c r="W176" s="42">
        <v>7.1999999999999998E-3</v>
      </c>
      <c r="X176" s="42">
        <f t="shared" si="46"/>
        <v>6.7799999999999996E-3</v>
      </c>
      <c r="Y176" s="42"/>
      <c r="Z176" s="42">
        <f t="shared" si="47"/>
        <v>5.5097899999999997E-3</v>
      </c>
      <c r="AA176" s="42">
        <f t="shared" si="48"/>
        <v>0.12689046370000001</v>
      </c>
      <c r="AB176" s="25">
        <v>7.2000000000000005E-4</v>
      </c>
      <c r="AC176" s="25">
        <f t="shared" si="33"/>
        <v>4.2000000000000002E-4</v>
      </c>
    </row>
    <row r="177" spans="1:29" s="15" customFormat="1">
      <c r="A177" s="18">
        <v>425</v>
      </c>
      <c r="B177" s="25">
        <v>1E-4</v>
      </c>
      <c r="C177" s="38">
        <v>9.4999999999999998E-3</v>
      </c>
      <c r="D177" s="38">
        <f t="shared" si="34"/>
        <v>9.1050000000000002E-3</v>
      </c>
      <c r="E177" s="38"/>
      <c r="F177" s="38">
        <f t="shared" si="35"/>
        <v>4.8077900000000002E-3</v>
      </c>
      <c r="G177" s="38">
        <f t="shared" si="36"/>
        <v>0.11072340370000001</v>
      </c>
      <c r="H177" s="39">
        <v>1.09E-2</v>
      </c>
      <c r="I177" s="39">
        <f t="shared" si="37"/>
        <v>1.0505E-2</v>
      </c>
      <c r="J177" s="39"/>
      <c r="K177" s="39">
        <f t="shared" si="38"/>
        <v>7.6417900000000007E-3</v>
      </c>
      <c r="L177" s="39">
        <f t="shared" si="39"/>
        <v>0.17599042370000004</v>
      </c>
      <c r="M177" s="40">
        <v>1.12E-2</v>
      </c>
      <c r="N177" s="40">
        <f t="shared" si="40"/>
        <v>1.0805E-2</v>
      </c>
      <c r="O177" s="40"/>
      <c r="P177" s="40">
        <f t="shared" si="41"/>
        <v>7.2317900000000001E-3</v>
      </c>
      <c r="Q177" s="40">
        <f t="shared" si="42"/>
        <v>0.16654812370000002</v>
      </c>
      <c r="R177" s="41">
        <v>9.4000000000000004E-3</v>
      </c>
      <c r="S177" s="41">
        <f t="shared" si="43"/>
        <v>9.0050000000000009E-3</v>
      </c>
      <c r="T177" s="41"/>
      <c r="U177" s="41">
        <f t="shared" si="44"/>
        <v>5.7567900000000012E-3</v>
      </c>
      <c r="V177" s="41">
        <f t="shared" si="45"/>
        <v>0.13257887370000004</v>
      </c>
      <c r="W177" s="42">
        <v>7.0000000000000001E-3</v>
      </c>
      <c r="X177" s="42">
        <f t="shared" si="46"/>
        <v>6.6049999999999998E-3</v>
      </c>
      <c r="Y177" s="42"/>
      <c r="Z177" s="42">
        <f t="shared" si="47"/>
        <v>5.3347899999999998E-3</v>
      </c>
      <c r="AA177" s="42">
        <f t="shared" si="48"/>
        <v>0.1228602137</v>
      </c>
      <c r="AB177" s="25">
        <v>6.8999999999999997E-4</v>
      </c>
      <c r="AC177" s="25">
        <f t="shared" si="33"/>
        <v>3.9500000000000001E-4</v>
      </c>
    </row>
    <row r="178" spans="1:29" s="15" customFormat="1">
      <c r="A178" s="18">
        <v>426</v>
      </c>
      <c r="B178" s="25">
        <v>1.2E-4</v>
      </c>
      <c r="C178" s="38">
        <v>9.4999999999999998E-3</v>
      </c>
      <c r="D178" s="38">
        <f t="shared" si="34"/>
        <v>9.0849999999999993E-3</v>
      </c>
      <c r="E178" s="38"/>
      <c r="F178" s="38">
        <f t="shared" si="35"/>
        <v>4.7877899999999992E-3</v>
      </c>
      <c r="G178" s="38">
        <f t="shared" si="36"/>
        <v>0.11026280369999998</v>
      </c>
      <c r="H178" s="39">
        <v>1.0800000000000001E-2</v>
      </c>
      <c r="I178" s="39">
        <f t="shared" si="37"/>
        <v>1.0385E-2</v>
      </c>
      <c r="J178" s="39"/>
      <c r="K178" s="39">
        <f t="shared" si="38"/>
        <v>7.5217900000000004E-3</v>
      </c>
      <c r="L178" s="39">
        <f t="shared" si="39"/>
        <v>0.1732268237</v>
      </c>
      <c r="M178" s="40">
        <v>1.12E-2</v>
      </c>
      <c r="N178" s="40">
        <f t="shared" si="40"/>
        <v>1.0784999999999999E-2</v>
      </c>
      <c r="O178" s="40"/>
      <c r="P178" s="40">
        <f t="shared" si="41"/>
        <v>7.2117899999999992E-3</v>
      </c>
      <c r="Q178" s="40">
        <f t="shared" si="42"/>
        <v>0.16608752369999999</v>
      </c>
      <c r="R178" s="41">
        <v>9.4999999999999998E-3</v>
      </c>
      <c r="S178" s="41">
        <f t="shared" si="43"/>
        <v>9.0849999999999993E-3</v>
      </c>
      <c r="T178" s="41"/>
      <c r="U178" s="41">
        <f t="shared" si="44"/>
        <v>5.8367899999999997E-3</v>
      </c>
      <c r="V178" s="41">
        <f t="shared" si="45"/>
        <v>0.13442127370000001</v>
      </c>
      <c r="W178" s="42">
        <v>6.8999999999999999E-3</v>
      </c>
      <c r="X178" s="42">
        <f t="shared" si="46"/>
        <v>6.4849999999999994E-3</v>
      </c>
      <c r="Y178" s="42"/>
      <c r="Z178" s="42">
        <f t="shared" si="47"/>
        <v>5.2147899999999995E-3</v>
      </c>
      <c r="AA178" s="42">
        <f t="shared" si="48"/>
        <v>0.12009661369999999</v>
      </c>
      <c r="AB178" s="25">
        <v>7.1000000000000002E-4</v>
      </c>
      <c r="AC178" s="25">
        <f t="shared" si="33"/>
        <v>4.15E-4</v>
      </c>
    </row>
    <row r="179" spans="1:29" s="15" customFormat="1">
      <c r="A179" s="18">
        <v>427</v>
      </c>
      <c r="B179" s="25">
        <v>1.2999999999999999E-4</v>
      </c>
      <c r="C179" s="38">
        <v>9.4000000000000004E-3</v>
      </c>
      <c r="D179" s="38">
        <f t="shared" si="34"/>
        <v>8.9750000000000003E-3</v>
      </c>
      <c r="E179" s="38"/>
      <c r="F179" s="38">
        <f t="shared" si="35"/>
        <v>4.6777900000000002E-3</v>
      </c>
      <c r="G179" s="38">
        <f t="shared" si="36"/>
        <v>0.10772950370000001</v>
      </c>
      <c r="H179" s="39">
        <v>1.0800000000000001E-2</v>
      </c>
      <c r="I179" s="39">
        <f t="shared" si="37"/>
        <v>1.0375000000000001E-2</v>
      </c>
      <c r="J179" s="39"/>
      <c r="K179" s="39">
        <f t="shared" si="38"/>
        <v>7.5117900000000008E-3</v>
      </c>
      <c r="L179" s="39">
        <f t="shared" si="39"/>
        <v>0.17299652370000002</v>
      </c>
      <c r="M179" s="40">
        <v>1.09E-2</v>
      </c>
      <c r="N179" s="40">
        <f t="shared" si="40"/>
        <v>1.0475E-2</v>
      </c>
      <c r="O179" s="40"/>
      <c r="P179" s="40">
        <f t="shared" si="41"/>
        <v>6.9017899999999997E-3</v>
      </c>
      <c r="Q179" s="40">
        <f t="shared" si="42"/>
        <v>0.1589482237</v>
      </c>
      <c r="R179" s="41">
        <v>9.1000000000000004E-3</v>
      </c>
      <c r="S179" s="41">
        <f t="shared" si="43"/>
        <v>8.6750000000000004E-3</v>
      </c>
      <c r="T179" s="41"/>
      <c r="U179" s="41">
        <f t="shared" si="44"/>
        <v>5.4267900000000008E-3</v>
      </c>
      <c r="V179" s="41">
        <f t="shared" si="45"/>
        <v>0.12497897370000002</v>
      </c>
      <c r="W179" s="42">
        <v>6.7999999999999996E-3</v>
      </c>
      <c r="X179" s="42">
        <f t="shared" si="46"/>
        <v>6.3749999999999996E-3</v>
      </c>
      <c r="Y179" s="42"/>
      <c r="Z179" s="42">
        <f t="shared" si="47"/>
        <v>5.1047899999999997E-3</v>
      </c>
      <c r="AA179" s="42">
        <f t="shared" si="48"/>
        <v>0.11756331370000001</v>
      </c>
      <c r="AB179" s="25">
        <v>7.2000000000000005E-4</v>
      </c>
      <c r="AC179" s="25">
        <f t="shared" si="33"/>
        <v>4.2500000000000003E-4</v>
      </c>
    </row>
    <row r="180" spans="1:29" s="15" customFormat="1">
      <c r="A180" s="18">
        <v>428</v>
      </c>
      <c r="B180" s="25">
        <v>1.2E-4</v>
      </c>
      <c r="C180" s="38">
        <v>9.2999999999999992E-3</v>
      </c>
      <c r="D180" s="38">
        <f t="shared" si="34"/>
        <v>8.9149999999999993E-3</v>
      </c>
      <c r="E180" s="38"/>
      <c r="F180" s="38">
        <f t="shared" si="35"/>
        <v>4.6177899999999992E-3</v>
      </c>
      <c r="G180" s="38">
        <f t="shared" si="36"/>
        <v>0.10634770369999999</v>
      </c>
      <c r="H180" s="39">
        <v>1.04E-2</v>
      </c>
      <c r="I180" s="39">
        <f t="shared" si="37"/>
        <v>1.0015E-2</v>
      </c>
      <c r="J180" s="39"/>
      <c r="K180" s="39">
        <f t="shared" si="38"/>
        <v>7.1517899999999999E-3</v>
      </c>
      <c r="L180" s="39">
        <f t="shared" si="39"/>
        <v>0.1647057237</v>
      </c>
      <c r="M180" s="40">
        <v>1.0999999999999999E-2</v>
      </c>
      <c r="N180" s="40">
        <f t="shared" si="40"/>
        <v>1.0614999999999999E-2</v>
      </c>
      <c r="O180" s="40"/>
      <c r="P180" s="40">
        <f t="shared" si="41"/>
        <v>7.0417899999999992E-3</v>
      </c>
      <c r="Q180" s="40">
        <f t="shared" si="42"/>
        <v>0.16217242369999998</v>
      </c>
      <c r="R180" s="41">
        <v>9.1000000000000004E-3</v>
      </c>
      <c r="S180" s="41">
        <f t="shared" si="43"/>
        <v>8.7150000000000005E-3</v>
      </c>
      <c r="T180" s="41"/>
      <c r="U180" s="41">
        <f t="shared" si="44"/>
        <v>5.4667900000000009E-3</v>
      </c>
      <c r="V180" s="41">
        <f t="shared" si="45"/>
        <v>0.12590017370000003</v>
      </c>
      <c r="W180" s="42">
        <v>6.7000000000000002E-3</v>
      </c>
      <c r="X180" s="42">
        <f t="shared" si="46"/>
        <v>6.3150000000000003E-3</v>
      </c>
      <c r="Y180" s="42"/>
      <c r="Z180" s="42">
        <f t="shared" si="47"/>
        <v>5.0447900000000004E-3</v>
      </c>
      <c r="AA180" s="42">
        <f t="shared" si="48"/>
        <v>0.11618151370000002</v>
      </c>
      <c r="AB180" s="25">
        <v>6.4999999999999997E-4</v>
      </c>
      <c r="AC180" s="25">
        <f t="shared" si="33"/>
        <v>3.8499999999999998E-4</v>
      </c>
    </row>
    <row r="181" spans="1:29" s="15" customFormat="1">
      <c r="A181" s="18">
        <v>429</v>
      </c>
      <c r="B181" s="25">
        <v>1.1E-4</v>
      </c>
      <c r="C181" s="38">
        <v>9.4000000000000004E-3</v>
      </c>
      <c r="D181" s="38">
        <f t="shared" si="34"/>
        <v>9.0150000000000004E-3</v>
      </c>
      <c r="E181" s="38"/>
      <c r="F181" s="38">
        <f t="shared" si="35"/>
        <v>4.7177900000000004E-3</v>
      </c>
      <c r="G181" s="38">
        <f t="shared" si="36"/>
        <v>0.10865070370000002</v>
      </c>
      <c r="H181" s="39">
        <v>1.0500000000000001E-2</v>
      </c>
      <c r="I181" s="39">
        <f t="shared" si="37"/>
        <v>1.0115000000000001E-2</v>
      </c>
      <c r="J181" s="39"/>
      <c r="K181" s="39">
        <f t="shared" si="38"/>
        <v>7.251790000000001E-3</v>
      </c>
      <c r="L181" s="39">
        <f t="shared" si="39"/>
        <v>0.16700872370000003</v>
      </c>
      <c r="M181" s="40">
        <v>1.0800000000000001E-2</v>
      </c>
      <c r="N181" s="40">
        <f t="shared" si="40"/>
        <v>1.0415000000000001E-2</v>
      </c>
      <c r="O181" s="40"/>
      <c r="P181" s="40">
        <f t="shared" si="41"/>
        <v>6.8417900000000004E-3</v>
      </c>
      <c r="Q181" s="40">
        <f t="shared" si="42"/>
        <v>0.15756642370000001</v>
      </c>
      <c r="R181" s="41">
        <v>9.1000000000000004E-3</v>
      </c>
      <c r="S181" s="41">
        <f t="shared" si="43"/>
        <v>8.7150000000000005E-3</v>
      </c>
      <c r="T181" s="41"/>
      <c r="U181" s="41">
        <f t="shared" si="44"/>
        <v>5.4667900000000009E-3</v>
      </c>
      <c r="V181" s="41">
        <f t="shared" si="45"/>
        <v>0.12590017370000003</v>
      </c>
      <c r="W181" s="42">
        <v>6.6E-3</v>
      </c>
      <c r="X181" s="42">
        <f t="shared" si="46"/>
        <v>6.215E-3</v>
      </c>
      <c r="Y181" s="42"/>
      <c r="Z181" s="42">
        <f t="shared" si="47"/>
        <v>4.9447900000000001E-3</v>
      </c>
      <c r="AA181" s="42">
        <f t="shared" si="48"/>
        <v>0.1138785137</v>
      </c>
      <c r="AB181" s="25">
        <v>6.6E-4</v>
      </c>
      <c r="AC181" s="25">
        <f t="shared" si="33"/>
        <v>3.8499999999999998E-4</v>
      </c>
    </row>
    <row r="182" spans="1:29" s="15" customFormat="1">
      <c r="A182" s="18">
        <v>430</v>
      </c>
      <c r="B182" s="25">
        <v>1.1E-4</v>
      </c>
      <c r="C182" s="38">
        <v>9.2999999999999992E-3</v>
      </c>
      <c r="D182" s="38">
        <f t="shared" si="34"/>
        <v>8.9299999999999987E-3</v>
      </c>
      <c r="E182" s="38"/>
      <c r="F182" s="38">
        <f t="shared" si="35"/>
        <v>4.6327899999999986E-3</v>
      </c>
      <c r="G182" s="38">
        <f t="shared" si="36"/>
        <v>0.10669315369999997</v>
      </c>
      <c r="H182" s="39">
        <v>1.04E-2</v>
      </c>
      <c r="I182" s="39">
        <f t="shared" si="37"/>
        <v>1.0029999999999999E-2</v>
      </c>
      <c r="J182" s="39"/>
      <c r="K182" s="39">
        <f t="shared" si="38"/>
        <v>7.1667899999999993E-3</v>
      </c>
      <c r="L182" s="39">
        <f t="shared" si="39"/>
        <v>0.1650511737</v>
      </c>
      <c r="M182" s="40">
        <v>1.0800000000000001E-2</v>
      </c>
      <c r="N182" s="40">
        <f t="shared" si="40"/>
        <v>1.043E-2</v>
      </c>
      <c r="O182" s="40"/>
      <c r="P182" s="40">
        <f t="shared" si="41"/>
        <v>6.8567899999999998E-3</v>
      </c>
      <c r="Q182" s="40">
        <f t="shared" si="42"/>
        <v>0.15791187370000001</v>
      </c>
      <c r="R182" s="41">
        <v>9.1000000000000004E-3</v>
      </c>
      <c r="S182" s="41">
        <f t="shared" si="43"/>
        <v>8.7299999999999999E-3</v>
      </c>
      <c r="T182" s="41"/>
      <c r="U182" s="41">
        <f t="shared" si="44"/>
        <v>5.4817900000000003E-3</v>
      </c>
      <c r="V182" s="41">
        <f t="shared" si="45"/>
        <v>0.1262456237</v>
      </c>
      <c r="W182" s="42">
        <v>6.6E-3</v>
      </c>
      <c r="X182" s="42">
        <f t="shared" si="46"/>
        <v>6.2300000000000003E-3</v>
      </c>
      <c r="Y182" s="42"/>
      <c r="Z182" s="42">
        <f t="shared" si="47"/>
        <v>4.9597900000000004E-3</v>
      </c>
      <c r="AA182" s="42">
        <f t="shared" si="48"/>
        <v>0.11422396370000001</v>
      </c>
      <c r="AB182" s="25">
        <v>6.3000000000000003E-4</v>
      </c>
      <c r="AC182" s="25">
        <f t="shared" si="33"/>
        <v>3.6999999999999999E-4</v>
      </c>
    </row>
    <row r="183" spans="1:29" s="15" customFormat="1">
      <c r="A183" s="18">
        <v>431</v>
      </c>
      <c r="B183" s="25">
        <v>1.3999999999999999E-4</v>
      </c>
      <c r="C183" s="38">
        <v>9.1999999999999998E-3</v>
      </c>
      <c r="D183" s="38">
        <f t="shared" si="34"/>
        <v>8.7950000000000007E-3</v>
      </c>
      <c r="E183" s="38"/>
      <c r="F183" s="38">
        <f t="shared" si="35"/>
        <v>4.4977900000000006E-3</v>
      </c>
      <c r="G183" s="38">
        <f t="shared" si="36"/>
        <v>0.10358410370000001</v>
      </c>
      <c r="H183" s="39">
        <v>1.03E-2</v>
      </c>
      <c r="I183" s="39">
        <f t="shared" si="37"/>
        <v>9.895000000000001E-3</v>
      </c>
      <c r="J183" s="39"/>
      <c r="K183" s="39">
        <f t="shared" si="38"/>
        <v>7.0317900000000013E-3</v>
      </c>
      <c r="L183" s="39">
        <f t="shared" si="39"/>
        <v>0.16194212370000005</v>
      </c>
      <c r="M183" s="40">
        <v>1.0500000000000001E-2</v>
      </c>
      <c r="N183" s="40">
        <f t="shared" si="40"/>
        <v>1.0095E-2</v>
      </c>
      <c r="O183" s="40"/>
      <c r="P183" s="40">
        <f t="shared" si="41"/>
        <v>6.5217899999999995E-3</v>
      </c>
      <c r="Q183" s="40">
        <f t="shared" si="42"/>
        <v>0.15019682370000001</v>
      </c>
      <c r="R183" s="41">
        <v>8.9999999999999993E-3</v>
      </c>
      <c r="S183" s="41">
        <f t="shared" si="43"/>
        <v>8.5949999999999985E-3</v>
      </c>
      <c r="T183" s="41"/>
      <c r="U183" s="41">
        <f t="shared" si="44"/>
        <v>5.3467899999999988E-3</v>
      </c>
      <c r="V183" s="41">
        <f t="shared" si="45"/>
        <v>0.12313657369999997</v>
      </c>
      <c r="W183" s="42">
        <v>6.6E-3</v>
      </c>
      <c r="X183" s="42">
        <f t="shared" si="46"/>
        <v>6.195E-3</v>
      </c>
      <c r="Y183" s="42"/>
      <c r="Z183" s="42">
        <f t="shared" si="47"/>
        <v>4.9247900000000001E-3</v>
      </c>
      <c r="AA183" s="42">
        <f t="shared" si="48"/>
        <v>0.11341791370000001</v>
      </c>
      <c r="AB183" s="25">
        <v>6.7000000000000002E-4</v>
      </c>
      <c r="AC183" s="25">
        <f t="shared" si="33"/>
        <v>4.0499999999999998E-4</v>
      </c>
    </row>
    <row r="184" spans="1:29" s="15" customFormat="1">
      <c r="A184" s="18">
        <v>432</v>
      </c>
      <c r="B184" s="25">
        <v>1.3999999999999999E-4</v>
      </c>
      <c r="C184" s="38">
        <v>9.1999999999999998E-3</v>
      </c>
      <c r="D184" s="38">
        <f t="shared" si="34"/>
        <v>8.7950000000000007E-3</v>
      </c>
      <c r="E184" s="38"/>
      <c r="F184" s="38">
        <f t="shared" si="35"/>
        <v>4.4977900000000006E-3</v>
      </c>
      <c r="G184" s="38">
        <f t="shared" si="36"/>
        <v>0.10358410370000001</v>
      </c>
      <c r="H184" s="39">
        <v>1.0200000000000001E-2</v>
      </c>
      <c r="I184" s="39">
        <f t="shared" si="37"/>
        <v>9.7950000000000016E-3</v>
      </c>
      <c r="J184" s="39"/>
      <c r="K184" s="39">
        <f t="shared" si="38"/>
        <v>6.9317900000000019E-3</v>
      </c>
      <c r="L184" s="39">
        <f t="shared" si="39"/>
        <v>0.15963912370000005</v>
      </c>
      <c r="M184" s="40">
        <v>1.0699999999999999E-2</v>
      </c>
      <c r="N184" s="40">
        <f t="shared" si="40"/>
        <v>1.0294999999999999E-2</v>
      </c>
      <c r="O184" s="40"/>
      <c r="P184" s="40">
        <f t="shared" si="41"/>
        <v>6.7217899999999983E-3</v>
      </c>
      <c r="Q184" s="40">
        <f t="shared" si="42"/>
        <v>0.15480282369999998</v>
      </c>
      <c r="R184" s="41">
        <v>8.9999999999999993E-3</v>
      </c>
      <c r="S184" s="41">
        <f t="shared" si="43"/>
        <v>8.5949999999999985E-3</v>
      </c>
      <c r="T184" s="41"/>
      <c r="U184" s="41">
        <f t="shared" si="44"/>
        <v>5.3467899999999988E-3</v>
      </c>
      <c r="V184" s="41">
        <f t="shared" si="45"/>
        <v>0.12313657369999997</v>
      </c>
      <c r="W184" s="42">
        <v>6.4000000000000003E-3</v>
      </c>
      <c r="X184" s="42">
        <f t="shared" si="46"/>
        <v>5.9950000000000003E-3</v>
      </c>
      <c r="Y184" s="42"/>
      <c r="Z184" s="42">
        <f t="shared" si="47"/>
        <v>4.7247900000000004E-3</v>
      </c>
      <c r="AA184" s="42">
        <f t="shared" si="48"/>
        <v>0.10881191370000001</v>
      </c>
      <c r="AB184" s="25">
        <v>6.7000000000000002E-4</v>
      </c>
      <c r="AC184" s="25">
        <f t="shared" si="33"/>
        <v>4.0499999999999998E-4</v>
      </c>
    </row>
    <row r="185" spans="1:29" s="15" customFormat="1">
      <c r="A185" s="18">
        <v>433</v>
      </c>
      <c r="B185" s="25">
        <v>1.2E-4</v>
      </c>
      <c r="C185" s="38">
        <v>9.1000000000000004E-3</v>
      </c>
      <c r="D185" s="38">
        <f t="shared" si="34"/>
        <v>8.6899999999999998E-3</v>
      </c>
      <c r="E185" s="38"/>
      <c r="F185" s="38">
        <f t="shared" si="35"/>
        <v>4.3927899999999997E-3</v>
      </c>
      <c r="G185" s="38">
        <f t="shared" si="36"/>
        <v>0.10116595370000001</v>
      </c>
      <c r="H185" s="39">
        <v>1.0200000000000001E-2</v>
      </c>
      <c r="I185" s="39">
        <f t="shared" si="37"/>
        <v>9.7900000000000001E-3</v>
      </c>
      <c r="J185" s="39"/>
      <c r="K185" s="39">
        <f t="shared" si="38"/>
        <v>6.9267900000000004E-3</v>
      </c>
      <c r="L185" s="39">
        <f t="shared" si="39"/>
        <v>0.15952397370000002</v>
      </c>
      <c r="M185" s="40">
        <v>1.0500000000000001E-2</v>
      </c>
      <c r="N185" s="40">
        <f t="shared" si="40"/>
        <v>1.009E-2</v>
      </c>
      <c r="O185" s="40"/>
      <c r="P185" s="40">
        <f t="shared" si="41"/>
        <v>6.5167899999999997E-3</v>
      </c>
      <c r="Q185" s="40">
        <f t="shared" si="42"/>
        <v>0.1500816737</v>
      </c>
      <c r="R185" s="41">
        <v>8.8000000000000005E-3</v>
      </c>
      <c r="S185" s="41">
        <f t="shared" si="43"/>
        <v>8.3899999999999999E-3</v>
      </c>
      <c r="T185" s="41"/>
      <c r="U185" s="41">
        <f t="shared" si="44"/>
        <v>5.1417900000000002E-3</v>
      </c>
      <c r="V185" s="41">
        <f t="shared" si="45"/>
        <v>0.11841542370000001</v>
      </c>
      <c r="W185" s="42">
        <v>6.4000000000000003E-3</v>
      </c>
      <c r="X185" s="42">
        <f t="shared" si="46"/>
        <v>5.9900000000000005E-3</v>
      </c>
      <c r="Y185" s="42"/>
      <c r="Z185" s="42">
        <f t="shared" si="47"/>
        <v>4.7197900000000006E-3</v>
      </c>
      <c r="AA185" s="42">
        <f t="shared" si="48"/>
        <v>0.10869676370000002</v>
      </c>
      <c r="AB185" s="25">
        <v>6.9999999999999999E-4</v>
      </c>
      <c r="AC185" s="25">
        <f t="shared" si="33"/>
        <v>4.0999999999999999E-4</v>
      </c>
    </row>
    <row r="186" spans="1:29" s="15" customFormat="1">
      <c r="A186" s="18">
        <v>434</v>
      </c>
      <c r="B186" s="25">
        <v>1.4999999999999999E-4</v>
      </c>
      <c r="C186" s="38">
        <v>8.8999999999999999E-3</v>
      </c>
      <c r="D186" s="38">
        <f t="shared" si="34"/>
        <v>8.4449999999999994E-3</v>
      </c>
      <c r="E186" s="38"/>
      <c r="F186" s="38">
        <f t="shared" si="35"/>
        <v>4.1477899999999993E-3</v>
      </c>
      <c r="G186" s="38">
        <f t="shared" si="36"/>
        <v>9.5523603699999987E-2</v>
      </c>
      <c r="H186" s="39">
        <v>9.9000000000000008E-3</v>
      </c>
      <c r="I186" s="39">
        <f t="shared" si="37"/>
        <v>9.4450000000000003E-3</v>
      </c>
      <c r="J186" s="39"/>
      <c r="K186" s="39">
        <f t="shared" si="38"/>
        <v>6.5817900000000006E-3</v>
      </c>
      <c r="L186" s="39">
        <f t="shared" si="39"/>
        <v>0.15157862370000003</v>
      </c>
      <c r="M186" s="40">
        <v>1.03E-2</v>
      </c>
      <c r="N186" s="40">
        <f t="shared" si="40"/>
        <v>9.8449999999999996E-3</v>
      </c>
      <c r="O186" s="40"/>
      <c r="P186" s="40">
        <f t="shared" si="41"/>
        <v>6.2717899999999993E-3</v>
      </c>
      <c r="Q186" s="40">
        <f t="shared" si="42"/>
        <v>0.14443932369999998</v>
      </c>
      <c r="R186" s="41">
        <v>8.5000000000000006E-3</v>
      </c>
      <c r="S186" s="41">
        <f t="shared" si="43"/>
        <v>8.0450000000000001E-3</v>
      </c>
      <c r="T186" s="41"/>
      <c r="U186" s="41">
        <f t="shared" si="44"/>
        <v>4.7967900000000004E-3</v>
      </c>
      <c r="V186" s="41">
        <f t="shared" si="45"/>
        <v>0.11047007370000002</v>
      </c>
      <c r="W186" s="42">
        <v>6.1999999999999998E-3</v>
      </c>
      <c r="X186" s="42">
        <f t="shared" si="46"/>
        <v>5.7450000000000001E-3</v>
      </c>
      <c r="Y186" s="42"/>
      <c r="Z186" s="42">
        <f t="shared" si="47"/>
        <v>4.4747900000000002E-3</v>
      </c>
      <c r="AA186" s="42">
        <f t="shared" si="48"/>
        <v>0.10305441370000001</v>
      </c>
      <c r="AB186" s="25">
        <v>7.6000000000000004E-4</v>
      </c>
      <c r="AC186" s="25">
        <f t="shared" si="33"/>
        <v>4.55E-4</v>
      </c>
    </row>
    <row r="187" spans="1:29" s="15" customFormat="1">
      <c r="A187" s="18">
        <v>435</v>
      </c>
      <c r="B187" s="25">
        <v>1.3999999999999999E-4</v>
      </c>
      <c r="C187" s="38">
        <v>8.8999999999999999E-3</v>
      </c>
      <c r="D187" s="38">
        <f t="shared" si="34"/>
        <v>8.43E-3</v>
      </c>
      <c r="E187" s="38"/>
      <c r="F187" s="38">
        <f t="shared" si="35"/>
        <v>4.1327899999999999E-3</v>
      </c>
      <c r="G187" s="38">
        <f t="shared" si="36"/>
        <v>9.5178153700000004E-2</v>
      </c>
      <c r="H187" s="39">
        <v>0.01</v>
      </c>
      <c r="I187" s="39">
        <f t="shared" si="37"/>
        <v>9.5300000000000003E-3</v>
      </c>
      <c r="J187" s="39"/>
      <c r="K187" s="39">
        <f t="shared" si="38"/>
        <v>6.6667900000000006E-3</v>
      </c>
      <c r="L187" s="39">
        <f t="shared" si="39"/>
        <v>0.15353617370000003</v>
      </c>
      <c r="M187" s="40">
        <v>1.04E-2</v>
      </c>
      <c r="N187" s="40">
        <f t="shared" si="40"/>
        <v>9.9299999999999996E-3</v>
      </c>
      <c r="O187" s="40"/>
      <c r="P187" s="40">
        <f t="shared" si="41"/>
        <v>6.3567899999999993E-3</v>
      </c>
      <c r="Q187" s="40">
        <f t="shared" si="42"/>
        <v>0.14639687369999999</v>
      </c>
      <c r="R187" s="41">
        <v>8.6999999999999994E-3</v>
      </c>
      <c r="S187" s="41">
        <f t="shared" si="43"/>
        <v>8.2299999999999995E-3</v>
      </c>
      <c r="T187" s="41"/>
      <c r="U187" s="41">
        <f t="shared" si="44"/>
        <v>4.9817899999999998E-3</v>
      </c>
      <c r="V187" s="41">
        <f t="shared" si="45"/>
        <v>0.11473062370000001</v>
      </c>
      <c r="W187" s="42">
        <v>6.1999999999999998E-3</v>
      </c>
      <c r="X187" s="42">
        <f t="shared" si="46"/>
        <v>5.7299999999999999E-3</v>
      </c>
      <c r="Y187" s="42"/>
      <c r="Z187" s="42">
        <f t="shared" si="47"/>
        <v>4.4597899999999999E-3</v>
      </c>
      <c r="AA187" s="42">
        <f t="shared" si="48"/>
        <v>0.1027089637</v>
      </c>
      <c r="AB187" s="25">
        <v>8.0000000000000004E-4</v>
      </c>
      <c r="AC187" s="25">
        <f t="shared" si="33"/>
        <v>4.7000000000000004E-4</v>
      </c>
    </row>
    <row r="188" spans="1:29" s="15" customFormat="1">
      <c r="A188" s="18">
        <v>436</v>
      </c>
      <c r="B188" s="25">
        <v>1.2999999999999999E-4</v>
      </c>
      <c r="C188" s="38">
        <v>8.8999999999999999E-3</v>
      </c>
      <c r="D188" s="38">
        <f t="shared" si="34"/>
        <v>8.4650000000000003E-3</v>
      </c>
      <c r="E188" s="38"/>
      <c r="F188" s="38">
        <f t="shared" si="35"/>
        <v>4.1677900000000002E-3</v>
      </c>
      <c r="G188" s="38">
        <f t="shared" si="36"/>
        <v>9.5984203700000006E-2</v>
      </c>
      <c r="H188" s="39">
        <v>9.7000000000000003E-3</v>
      </c>
      <c r="I188" s="39">
        <f t="shared" si="37"/>
        <v>9.2650000000000007E-3</v>
      </c>
      <c r="J188" s="39"/>
      <c r="K188" s="39">
        <f t="shared" si="38"/>
        <v>6.401790000000001E-3</v>
      </c>
      <c r="L188" s="39">
        <f t="shared" si="39"/>
        <v>0.14743322370000003</v>
      </c>
      <c r="M188" s="40">
        <v>1.03E-2</v>
      </c>
      <c r="N188" s="40">
        <f t="shared" si="40"/>
        <v>9.8650000000000005E-3</v>
      </c>
      <c r="O188" s="40"/>
      <c r="P188" s="40">
        <f t="shared" si="41"/>
        <v>6.2917900000000002E-3</v>
      </c>
      <c r="Q188" s="40">
        <f t="shared" si="42"/>
        <v>0.14489992370000002</v>
      </c>
      <c r="R188" s="41">
        <v>8.6E-3</v>
      </c>
      <c r="S188" s="41">
        <f t="shared" si="43"/>
        <v>8.1650000000000004E-3</v>
      </c>
      <c r="T188" s="41"/>
      <c r="U188" s="41">
        <f t="shared" si="44"/>
        <v>4.9167900000000007E-3</v>
      </c>
      <c r="V188" s="41">
        <f t="shared" si="45"/>
        <v>0.11323367370000002</v>
      </c>
      <c r="W188" s="42">
        <v>6.1000000000000004E-3</v>
      </c>
      <c r="X188" s="42">
        <f t="shared" si="46"/>
        <v>5.6650000000000008E-3</v>
      </c>
      <c r="Y188" s="42"/>
      <c r="Z188" s="42">
        <f t="shared" si="47"/>
        <v>4.3947900000000008E-3</v>
      </c>
      <c r="AA188" s="42">
        <f t="shared" si="48"/>
        <v>0.10121201370000002</v>
      </c>
      <c r="AB188" s="25">
        <v>7.3999999999999999E-4</v>
      </c>
      <c r="AC188" s="25">
        <f t="shared" si="33"/>
        <v>4.35E-4</v>
      </c>
    </row>
    <row r="189" spans="1:29" s="15" customFormat="1">
      <c r="A189" s="18">
        <v>437</v>
      </c>
      <c r="B189" s="25">
        <v>1E-4</v>
      </c>
      <c r="C189" s="38">
        <v>8.8000000000000005E-3</v>
      </c>
      <c r="D189" s="38">
        <f t="shared" si="34"/>
        <v>8.405000000000001E-3</v>
      </c>
      <c r="E189" s="38"/>
      <c r="F189" s="38">
        <f t="shared" si="35"/>
        <v>4.1077900000000009E-3</v>
      </c>
      <c r="G189" s="38">
        <f t="shared" si="36"/>
        <v>9.4602403700000032E-2</v>
      </c>
      <c r="H189" s="39">
        <v>9.7999999999999997E-3</v>
      </c>
      <c r="I189" s="39">
        <f t="shared" si="37"/>
        <v>9.4050000000000002E-3</v>
      </c>
      <c r="J189" s="39"/>
      <c r="K189" s="39">
        <f t="shared" si="38"/>
        <v>6.5417900000000005E-3</v>
      </c>
      <c r="L189" s="39">
        <f t="shared" si="39"/>
        <v>0.15065742370000001</v>
      </c>
      <c r="M189" s="40">
        <v>1.01E-2</v>
      </c>
      <c r="N189" s="40">
        <f t="shared" si="40"/>
        <v>9.7050000000000001E-3</v>
      </c>
      <c r="O189" s="40"/>
      <c r="P189" s="40">
        <f t="shared" si="41"/>
        <v>6.1317899999999998E-3</v>
      </c>
      <c r="Q189" s="40">
        <f t="shared" si="42"/>
        <v>0.1412151237</v>
      </c>
      <c r="R189" s="41">
        <v>8.3999999999999995E-3</v>
      </c>
      <c r="S189" s="41">
        <f t="shared" si="43"/>
        <v>8.005E-3</v>
      </c>
      <c r="T189" s="41"/>
      <c r="U189" s="41">
        <f t="shared" si="44"/>
        <v>4.7567900000000003E-3</v>
      </c>
      <c r="V189" s="41">
        <f t="shared" si="45"/>
        <v>0.10954887370000001</v>
      </c>
      <c r="W189" s="42">
        <v>6.1000000000000004E-3</v>
      </c>
      <c r="X189" s="42">
        <f t="shared" si="46"/>
        <v>5.705E-3</v>
      </c>
      <c r="Y189" s="42"/>
      <c r="Z189" s="42">
        <f t="shared" si="47"/>
        <v>4.4347900000000001E-3</v>
      </c>
      <c r="AA189" s="42">
        <f t="shared" si="48"/>
        <v>0.1021332137</v>
      </c>
      <c r="AB189" s="25">
        <v>6.8999999999999997E-4</v>
      </c>
      <c r="AC189" s="25">
        <f t="shared" si="33"/>
        <v>3.9500000000000001E-4</v>
      </c>
    </row>
    <row r="190" spans="1:29" s="15" customFormat="1">
      <c r="A190" s="18">
        <v>438</v>
      </c>
      <c r="B190" s="25">
        <v>1.1E-4</v>
      </c>
      <c r="C190" s="38">
        <v>8.8000000000000005E-3</v>
      </c>
      <c r="D190" s="38">
        <f t="shared" si="34"/>
        <v>8.3949999999999997E-3</v>
      </c>
      <c r="E190" s="38"/>
      <c r="F190" s="38">
        <f t="shared" si="35"/>
        <v>4.0977899999999996E-3</v>
      </c>
      <c r="G190" s="38">
        <f t="shared" si="36"/>
        <v>9.4372103700000001E-2</v>
      </c>
      <c r="H190" s="39">
        <v>9.5999999999999992E-3</v>
      </c>
      <c r="I190" s="39">
        <f t="shared" si="37"/>
        <v>9.1949999999999983E-3</v>
      </c>
      <c r="J190" s="39"/>
      <c r="K190" s="39">
        <f t="shared" si="38"/>
        <v>6.3317899999999986E-3</v>
      </c>
      <c r="L190" s="39">
        <f t="shared" si="39"/>
        <v>0.14582112369999997</v>
      </c>
      <c r="M190" s="40">
        <v>0.01</v>
      </c>
      <c r="N190" s="40">
        <f t="shared" si="40"/>
        <v>9.5949999999999994E-3</v>
      </c>
      <c r="O190" s="40"/>
      <c r="P190" s="40">
        <f t="shared" si="41"/>
        <v>6.0217899999999991E-3</v>
      </c>
      <c r="Q190" s="40">
        <f t="shared" si="42"/>
        <v>0.13868182369999998</v>
      </c>
      <c r="R190" s="41">
        <v>8.3999999999999995E-3</v>
      </c>
      <c r="S190" s="41">
        <f t="shared" si="43"/>
        <v>7.9949999999999986E-3</v>
      </c>
      <c r="T190" s="41"/>
      <c r="U190" s="41">
        <f t="shared" si="44"/>
        <v>4.746789999999999E-3</v>
      </c>
      <c r="V190" s="41">
        <f t="shared" si="45"/>
        <v>0.10931857369999998</v>
      </c>
      <c r="W190" s="42">
        <v>6.0000000000000001E-3</v>
      </c>
      <c r="X190" s="42">
        <f t="shared" si="46"/>
        <v>5.5950000000000001E-3</v>
      </c>
      <c r="Y190" s="42"/>
      <c r="Z190" s="42">
        <f t="shared" si="47"/>
        <v>4.3247900000000002E-3</v>
      </c>
      <c r="AA190" s="42">
        <f t="shared" si="48"/>
        <v>9.9599913700000015E-2</v>
      </c>
      <c r="AB190" s="25">
        <v>6.9999999999999999E-4</v>
      </c>
      <c r="AC190" s="25">
        <f t="shared" si="33"/>
        <v>4.0499999999999998E-4</v>
      </c>
    </row>
    <row r="191" spans="1:29" s="15" customFormat="1">
      <c r="A191" s="18">
        <v>439</v>
      </c>
      <c r="B191" s="25">
        <v>1.4999999999999999E-4</v>
      </c>
      <c r="C191" s="38">
        <v>8.6999999999999994E-3</v>
      </c>
      <c r="D191" s="38">
        <f t="shared" si="34"/>
        <v>8.2449999999999989E-3</v>
      </c>
      <c r="E191" s="38"/>
      <c r="F191" s="38">
        <f t="shared" si="35"/>
        <v>3.9477899999999988E-3</v>
      </c>
      <c r="G191" s="38">
        <f t="shared" si="36"/>
        <v>9.0917603699999974E-2</v>
      </c>
      <c r="H191" s="39">
        <v>9.7999999999999997E-3</v>
      </c>
      <c r="I191" s="39">
        <f t="shared" si="37"/>
        <v>9.3449999999999991E-3</v>
      </c>
      <c r="J191" s="39"/>
      <c r="K191" s="39">
        <f t="shared" si="38"/>
        <v>6.4817899999999994E-3</v>
      </c>
      <c r="L191" s="39">
        <f t="shared" si="39"/>
        <v>0.1492756237</v>
      </c>
      <c r="M191" s="40">
        <v>0.01</v>
      </c>
      <c r="N191" s="40">
        <f t="shared" si="40"/>
        <v>9.5449999999999997E-3</v>
      </c>
      <c r="O191" s="40"/>
      <c r="P191" s="40">
        <f t="shared" si="41"/>
        <v>5.9717899999999994E-3</v>
      </c>
      <c r="Q191" s="40">
        <f t="shared" si="42"/>
        <v>0.13753032369999998</v>
      </c>
      <c r="R191" s="41">
        <v>8.3000000000000001E-3</v>
      </c>
      <c r="S191" s="41">
        <f t="shared" si="43"/>
        <v>7.8449999999999995E-3</v>
      </c>
      <c r="T191" s="41"/>
      <c r="U191" s="41">
        <f t="shared" si="44"/>
        <v>4.5967899999999999E-3</v>
      </c>
      <c r="V191" s="41">
        <f t="shared" si="45"/>
        <v>0.10586407370000001</v>
      </c>
      <c r="W191" s="42">
        <v>6.0000000000000001E-3</v>
      </c>
      <c r="X191" s="42">
        <f t="shared" si="46"/>
        <v>5.5450000000000004E-3</v>
      </c>
      <c r="Y191" s="42"/>
      <c r="Z191" s="42">
        <f t="shared" si="47"/>
        <v>4.2747900000000005E-3</v>
      </c>
      <c r="AA191" s="42">
        <f t="shared" si="48"/>
        <v>9.8448413700000015E-2</v>
      </c>
      <c r="AB191" s="25">
        <v>7.6000000000000004E-4</v>
      </c>
      <c r="AC191" s="25">
        <f t="shared" si="33"/>
        <v>4.55E-4</v>
      </c>
    </row>
    <row r="192" spans="1:29" s="15" customFormat="1">
      <c r="A192" s="18">
        <v>440</v>
      </c>
      <c r="B192" s="25">
        <v>1.3999999999999999E-4</v>
      </c>
      <c r="C192" s="38">
        <v>8.6999999999999994E-3</v>
      </c>
      <c r="D192" s="38">
        <f t="shared" si="34"/>
        <v>8.2499999999999987E-3</v>
      </c>
      <c r="E192" s="38"/>
      <c r="F192" s="38">
        <f t="shared" si="35"/>
        <v>3.9527899999999986E-3</v>
      </c>
      <c r="G192" s="38">
        <f t="shared" si="36"/>
        <v>9.1032753699999969E-2</v>
      </c>
      <c r="H192" s="39">
        <v>9.4999999999999998E-3</v>
      </c>
      <c r="I192" s="39">
        <f t="shared" si="37"/>
        <v>9.049999999999999E-3</v>
      </c>
      <c r="J192" s="39"/>
      <c r="K192" s="39">
        <f t="shared" si="38"/>
        <v>6.1867899999999993E-3</v>
      </c>
      <c r="L192" s="39">
        <f t="shared" si="39"/>
        <v>0.14248177369999998</v>
      </c>
      <c r="M192" s="40">
        <v>0.01</v>
      </c>
      <c r="N192" s="40">
        <f t="shared" si="40"/>
        <v>9.5499999999999995E-3</v>
      </c>
      <c r="O192" s="40"/>
      <c r="P192" s="40">
        <f t="shared" si="41"/>
        <v>5.9767899999999992E-3</v>
      </c>
      <c r="Q192" s="40">
        <f t="shared" si="42"/>
        <v>0.13764547369999999</v>
      </c>
      <c r="R192" s="41">
        <v>8.3999999999999995E-3</v>
      </c>
      <c r="S192" s="41">
        <f t="shared" si="43"/>
        <v>7.9499999999999987E-3</v>
      </c>
      <c r="T192" s="41"/>
      <c r="U192" s="41">
        <f t="shared" si="44"/>
        <v>4.7017899999999991E-3</v>
      </c>
      <c r="V192" s="41">
        <f t="shared" si="45"/>
        <v>0.10828222369999999</v>
      </c>
      <c r="W192" s="42">
        <v>6.0000000000000001E-3</v>
      </c>
      <c r="X192" s="42">
        <f t="shared" si="46"/>
        <v>5.5500000000000002E-3</v>
      </c>
      <c r="Y192" s="42"/>
      <c r="Z192" s="42">
        <f t="shared" si="47"/>
        <v>4.2797900000000003E-3</v>
      </c>
      <c r="AA192" s="42">
        <f t="shared" si="48"/>
        <v>9.8563563700000009E-2</v>
      </c>
      <c r="AB192" s="25">
        <v>7.6000000000000004E-4</v>
      </c>
      <c r="AC192" s="25">
        <f t="shared" si="33"/>
        <v>4.4999999999999999E-4</v>
      </c>
    </row>
    <row r="193" spans="1:29" s="15" customFormat="1">
      <c r="A193" s="18">
        <v>441</v>
      </c>
      <c r="B193" s="25">
        <v>1.2999999999999999E-4</v>
      </c>
      <c r="C193" s="38">
        <v>8.6E-3</v>
      </c>
      <c r="D193" s="38">
        <f t="shared" si="34"/>
        <v>8.1949999999999992E-3</v>
      </c>
      <c r="E193" s="38"/>
      <c r="F193" s="38">
        <f t="shared" si="35"/>
        <v>3.8977899999999991E-3</v>
      </c>
      <c r="G193" s="38">
        <f t="shared" si="36"/>
        <v>8.9766103699999988E-2</v>
      </c>
      <c r="H193" s="39">
        <v>9.4999999999999998E-3</v>
      </c>
      <c r="I193" s="39">
        <f t="shared" si="37"/>
        <v>9.0949999999999989E-3</v>
      </c>
      <c r="J193" s="39"/>
      <c r="K193" s="39">
        <f t="shared" si="38"/>
        <v>6.2317899999999992E-3</v>
      </c>
      <c r="L193" s="39">
        <f t="shared" si="39"/>
        <v>0.1435181237</v>
      </c>
      <c r="M193" s="40">
        <v>9.7999999999999997E-3</v>
      </c>
      <c r="N193" s="40">
        <f t="shared" si="40"/>
        <v>9.3949999999999988E-3</v>
      </c>
      <c r="O193" s="40"/>
      <c r="P193" s="40">
        <f t="shared" si="41"/>
        <v>5.8217899999999986E-3</v>
      </c>
      <c r="Q193" s="40">
        <f t="shared" si="42"/>
        <v>0.13407582369999999</v>
      </c>
      <c r="R193" s="41">
        <v>8.0999999999999996E-3</v>
      </c>
      <c r="S193" s="41">
        <f t="shared" si="43"/>
        <v>7.6949999999999996E-3</v>
      </c>
      <c r="T193" s="41"/>
      <c r="U193" s="41">
        <f t="shared" si="44"/>
        <v>4.4467899999999991E-3</v>
      </c>
      <c r="V193" s="41">
        <f t="shared" si="45"/>
        <v>0.10240957369999998</v>
      </c>
      <c r="W193" s="42">
        <v>5.7999999999999996E-3</v>
      </c>
      <c r="X193" s="42">
        <f t="shared" si="46"/>
        <v>5.3949999999999996E-3</v>
      </c>
      <c r="Y193" s="42"/>
      <c r="Z193" s="42">
        <f t="shared" si="47"/>
        <v>4.1247899999999997E-3</v>
      </c>
      <c r="AA193" s="42">
        <f t="shared" si="48"/>
        <v>9.4993913700000002E-2</v>
      </c>
      <c r="AB193" s="25">
        <v>6.8000000000000005E-4</v>
      </c>
      <c r="AC193" s="25">
        <f t="shared" si="33"/>
        <v>4.0500000000000003E-4</v>
      </c>
    </row>
    <row r="194" spans="1:29" s="15" customFormat="1">
      <c r="A194" s="18">
        <v>442</v>
      </c>
      <c r="B194" s="25">
        <v>1.3999999999999999E-4</v>
      </c>
      <c r="C194" s="38">
        <v>8.5000000000000006E-3</v>
      </c>
      <c r="D194" s="38">
        <f t="shared" si="34"/>
        <v>8.0600000000000012E-3</v>
      </c>
      <c r="E194" s="38"/>
      <c r="F194" s="38">
        <f t="shared" si="35"/>
        <v>3.7627900000000011E-3</v>
      </c>
      <c r="G194" s="38">
        <f t="shared" si="36"/>
        <v>8.6657053700000028E-2</v>
      </c>
      <c r="H194" s="39">
        <v>9.2999999999999992E-3</v>
      </c>
      <c r="I194" s="39">
        <f t="shared" si="37"/>
        <v>8.8599999999999998E-3</v>
      </c>
      <c r="J194" s="39"/>
      <c r="K194" s="39">
        <f t="shared" si="38"/>
        <v>5.9967900000000001E-3</v>
      </c>
      <c r="L194" s="39">
        <f t="shared" si="39"/>
        <v>0.1381060737</v>
      </c>
      <c r="M194" s="40">
        <v>9.7000000000000003E-3</v>
      </c>
      <c r="N194" s="40">
        <f t="shared" si="40"/>
        <v>9.2600000000000009E-3</v>
      </c>
      <c r="O194" s="40"/>
      <c r="P194" s="40">
        <f t="shared" si="41"/>
        <v>5.6867900000000006E-3</v>
      </c>
      <c r="Q194" s="40">
        <f t="shared" si="42"/>
        <v>0.13096677370000001</v>
      </c>
      <c r="R194" s="41">
        <v>8.2000000000000007E-3</v>
      </c>
      <c r="S194" s="41">
        <f t="shared" si="43"/>
        <v>7.7600000000000004E-3</v>
      </c>
      <c r="T194" s="41"/>
      <c r="U194" s="41">
        <f t="shared" si="44"/>
        <v>4.5117899999999999E-3</v>
      </c>
      <c r="V194" s="41">
        <f t="shared" si="45"/>
        <v>0.1039065237</v>
      </c>
      <c r="W194" s="42">
        <v>5.7000000000000002E-3</v>
      </c>
      <c r="X194" s="42">
        <f t="shared" si="46"/>
        <v>5.2599999999999999E-3</v>
      </c>
      <c r="Y194" s="42"/>
      <c r="Z194" s="42">
        <f t="shared" si="47"/>
        <v>3.98979E-3</v>
      </c>
      <c r="AA194" s="42">
        <f t="shared" si="48"/>
        <v>9.18848637E-2</v>
      </c>
      <c r="AB194" s="25">
        <v>7.3999999999999999E-4</v>
      </c>
      <c r="AC194" s="25">
        <f t="shared" ref="AC194:AC257" si="49">(B194+AB194)/2</f>
        <v>4.3999999999999996E-4</v>
      </c>
    </row>
    <row r="195" spans="1:29" s="15" customFormat="1">
      <c r="A195" s="18">
        <v>443</v>
      </c>
      <c r="B195" s="25">
        <v>1.3999999999999999E-4</v>
      </c>
      <c r="C195" s="38">
        <v>8.3999999999999995E-3</v>
      </c>
      <c r="D195" s="38">
        <f t="shared" ref="D195:D258" si="50">C195-AC195</f>
        <v>7.9649999999999999E-3</v>
      </c>
      <c r="E195" s="38"/>
      <c r="F195" s="38">
        <f t="shared" ref="F195:F258" si="51">D195-0.00429721</f>
        <v>3.6677899999999998E-3</v>
      </c>
      <c r="G195" s="38">
        <f t="shared" ref="G195:G258" si="52">F195*23.03</f>
        <v>8.4469203699999995E-2</v>
      </c>
      <c r="H195" s="39">
        <v>9.4000000000000004E-3</v>
      </c>
      <c r="I195" s="39">
        <f t="shared" ref="I195:I258" si="53">H195-AC195</f>
        <v>8.9650000000000007E-3</v>
      </c>
      <c r="J195" s="39"/>
      <c r="K195" s="39">
        <f t="shared" ref="K195:K258" si="54">I195-0.00286321</f>
        <v>6.101790000000001E-3</v>
      </c>
      <c r="L195" s="39">
        <f t="shared" ref="L195:L258" si="55">K195*23.03</f>
        <v>0.14052422370000003</v>
      </c>
      <c r="M195" s="40">
        <v>9.7999999999999997E-3</v>
      </c>
      <c r="N195" s="40">
        <f t="shared" ref="N195:N258" si="56">M195-AC195</f>
        <v>9.3650000000000001E-3</v>
      </c>
      <c r="O195" s="40"/>
      <c r="P195" s="40">
        <f t="shared" ref="P195:P258" si="57">N195-0.00357321</f>
        <v>5.7917899999999998E-3</v>
      </c>
      <c r="Q195" s="40">
        <f t="shared" ref="Q195:Q258" si="58">P195*23.03</f>
        <v>0.13338492369999999</v>
      </c>
      <c r="R195" s="41">
        <v>8.0000000000000002E-3</v>
      </c>
      <c r="S195" s="41">
        <f t="shared" ref="S195:S258" si="59">R195-AC195</f>
        <v>7.5650000000000005E-3</v>
      </c>
      <c r="T195" s="41"/>
      <c r="U195" s="41">
        <f t="shared" ref="U195:U258" si="60">S195-0.00324821</f>
        <v>4.3167900000000009E-3</v>
      </c>
      <c r="V195" s="41">
        <f t="shared" ref="V195:V258" si="61">U195*23.03</f>
        <v>9.9415673700000026E-2</v>
      </c>
      <c r="W195" s="42">
        <v>5.5999999999999999E-3</v>
      </c>
      <c r="X195" s="42">
        <f t="shared" ref="X195:X258" si="62">W195-AC195</f>
        <v>5.1650000000000003E-3</v>
      </c>
      <c r="Y195" s="42"/>
      <c r="Z195" s="42">
        <f t="shared" ref="Z195:Z258" si="63">X195-0.00127021</f>
        <v>3.8947900000000004E-3</v>
      </c>
      <c r="AA195" s="42">
        <f t="shared" ref="AA195:AA258" si="64">Z195*23.03</f>
        <v>8.9697013700000008E-2</v>
      </c>
      <c r="AB195" s="25">
        <v>7.2999999999999996E-4</v>
      </c>
      <c r="AC195" s="25">
        <f t="shared" si="49"/>
        <v>4.3499999999999995E-4</v>
      </c>
    </row>
    <row r="196" spans="1:29" s="15" customFormat="1">
      <c r="A196" s="18">
        <v>444</v>
      </c>
      <c r="B196" s="25">
        <v>1.4999999999999999E-4</v>
      </c>
      <c r="C196" s="38">
        <v>8.3999999999999995E-3</v>
      </c>
      <c r="D196" s="38">
        <f t="shared" si="50"/>
        <v>7.984999999999999E-3</v>
      </c>
      <c r="E196" s="38"/>
      <c r="F196" s="38">
        <f t="shared" si="51"/>
        <v>3.687789999999999E-3</v>
      </c>
      <c r="G196" s="38">
        <f t="shared" si="52"/>
        <v>8.4929803699999987E-2</v>
      </c>
      <c r="H196" s="39">
        <v>9.1999999999999998E-3</v>
      </c>
      <c r="I196" s="39">
        <f t="shared" si="53"/>
        <v>8.7849999999999994E-3</v>
      </c>
      <c r="J196" s="39"/>
      <c r="K196" s="39">
        <f t="shared" si="54"/>
        <v>5.9217899999999997E-3</v>
      </c>
      <c r="L196" s="39">
        <f t="shared" si="55"/>
        <v>0.13637882370000001</v>
      </c>
      <c r="M196" s="40">
        <v>9.5999999999999992E-3</v>
      </c>
      <c r="N196" s="40">
        <f t="shared" si="56"/>
        <v>9.1849999999999987E-3</v>
      </c>
      <c r="O196" s="40"/>
      <c r="P196" s="40">
        <f t="shared" si="57"/>
        <v>5.6117899999999984E-3</v>
      </c>
      <c r="Q196" s="40">
        <f t="shared" si="58"/>
        <v>0.12923952369999997</v>
      </c>
      <c r="R196" s="41">
        <v>8.0999999999999996E-3</v>
      </c>
      <c r="S196" s="41">
        <f t="shared" si="59"/>
        <v>7.6849999999999991E-3</v>
      </c>
      <c r="T196" s="41"/>
      <c r="U196" s="41">
        <f t="shared" si="60"/>
        <v>4.4367899999999995E-3</v>
      </c>
      <c r="V196" s="41">
        <f t="shared" si="61"/>
        <v>0.10217927369999999</v>
      </c>
      <c r="W196" s="42">
        <v>5.7000000000000002E-3</v>
      </c>
      <c r="X196" s="42">
        <f t="shared" si="62"/>
        <v>5.2849999999999998E-3</v>
      </c>
      <c r="Y196" s="42"/>
      <c r="Z196" s="42">
        <f t="shared" si="63"/>
        <v>4.0147899999999999E-3</v>
      </c>
      <c r="AA196" s="42">
        <f t="shared" si="64"/>
        <v>9.2460613699999999E-2</v>
      </c>
      <c r="AB196" s="25">
        <v>6.8000000000000005E-4</v>
      </c>
      <c r="AC196" s="25">
        <f t="shared" si="49"/>
        <v>4.15E-4</v>
      </c>
    </row>
    <row r="197" spans="1:29" s="15" customFormat="1">
      <c r="A197" s="18">
        <v>445</v>
      </c>
      <c r="B197" s="25">
        <v>1.6000000000000001E-4</v>
      </c>
      <c r="C197" s="38">
        <v>8.3000000000000001E-3</v>
      </c>
      <c r="D197" s="38">
        <f t="shared" si="50"/>
        <v>7.8399999999999997E-3</v>
      </c>
      <c r="E197" s="38"/>
      <c r="F197" s="38">
        <f t="shared" si="51"/>
        <v>3.5427899999999997E-3</v>
      </c>
      <c r="G197" s="38">
        <f t="shared" si="52"/>
        <v>8.1590453699999996E-2</v>
      </c>
      <c r="H197" s="39">
        <v>9.2999999999999992E-3</v>
      </c>
      <c r="I197" s="39">
        <f t="shared" si="53"/>
        <v>8.8399999999999989E-3</v>
      </c>
      <c r="J197" s="39"/>
      <c r="K197" s="39">
        <f t="shared" si="54"/>
        <v>5.9767899999999992E-3</v>
      </c>
      <c r="L197" s="39">
        <f t="shared" si="55"/>
        <v>0.13764547369999999</v>
      </c>
      <c r="M197" s="40">
        <v>9.4000000000000004E-3</v>
      </c>
      <c r="N197" s="40">
        <f t="shared" si="56"/>
        <v>8.94E-3</v>
      </c>
      <c r="O197" s="40"/>
      <c r="P197" s="40">
        <f t="shared" si="57"/>
        <v>5.3667899999999998E-3</v>
      </c>
      <c r="Q197" s="40">
        <f t="shared" si="58"/>
        <v>0.12359717370000001</v>
      </c>
      <c r="R197" s="41">
        <v>7.9000000000000008E-3</v>
      </c>
      <c r="S197" s="41">
        <f t="shared" si="59"/>
        <v>7.4400000000000004E-3</v>
      </c>
      <c r="T197" s="41"/>
      <c r="U197" s="41">
        <f t="shared" si="60"/>
        <v>4.1917900000000008E-3</v>
      </c>
      <c r="V197" s="41">
        <f t="shared" si="61"/>
        <v>9.6536923700000027E-2</v>
      </c>
      <c r="W197" s="42">
        <v>5.5999999999999999E-3</v>
      </c>
      <c r="X197" s="42">
        <f t="shared" si="62"/>
        <v>5.1399999999999996E-3</v>
      </c>
      <c r="Y197" s="42"/>
      <c r="Z197" s="42">
        <f t="shared" si="63"/>
        <v>3.8697899999999997E-3</v>
      </c>
      <c r="AA197" s="42">
        <f t="shared" si="64"/>
        <v>8.9121263699999995E-2</v>
      </c>
      <c r="AB197" s="25">
        <v>7.6000000000000004E-4</v>
      </c>
      <c r="AC197" s="25">
        <f t="shared" si="49"/>
        <v>4.6000000000000001E-4</v>
      </c>
    </row>
    <row r="198" spans="1:29" s="15" customFormat="1">
      <c r="A198" s="18">
        <v>446</v>
      </c>
      <c r="B198" s="25">
        <v>2.0000000000000001E-4</v>
      </c>
      <c r="C198" s="38">
        <v>8.3000000000000001E-3</v>
      </c>
      <c r="D198" s="38">
        <f t="shared" si="50"/>
        <v>7.8100000000000001E-3</v>
      </c>
      <c r="E198" s="38"/>
      <c r="F198" s="38">
        <f t="shared" si="51"/>
        <v>3.51279E-3</v>
      </c>
      <c r="G198" s="38">
        <f t="shared" si="52"/>
        <v>8.0899553700000001E-2</v>
      </c>
      <c r="H198" s="39">
        <v>9.1999999999999998E-3</v>
      </c>
      <c r="I198" s="39">
        <f t="shared" si="53"/>
        <v>8.709999999999999E-3</v>
      </c>
      <c r="J198" s="39"/>
      <c r="K198" s="39">
        <f t="shared" si="54"/>
        <v>5.8467899999999993E-3</v>
      </c>
      <c r="L198" s="39">
        <f t="shared" si="55"/>
        <v>0.1346515737</v>
      </c>
      <c r="M198" s="40">
        <v>9.4999999999999998E-3</v>
      </c>
      <c r="N198" s="40">
        <f t="shared" si="56"/>
        <v>9.0100000000000006E-3</v>
      </c>
      <c r="O198" s="40"/>
      <c r="P198" s="40">
        <f t="shared" si="57"/>
        <v>5.4367900000000004E-3</v>
      </c>
      <c r="Q198" s="40">
        <f t="shared" si="58"/>
        <v>0.12520927370000001</v>
      </c>
      <c r="R198" s="41">
        <v>8.0000000000000002E-3</v>
      </c>
      <c r="S198" s="41">
        <f t="shared" si="59"/>
        <v>7.5100000000000002E-3</v>
      </c>
      <c r="T198" s="41"/>
      <c r="U198" s="41">
        <f t="shared" si="60"/>
        <v>4.2617899999999997E-3</v>
      </c>
      <c r="V198" s="41">
        <f t="shared" si="61"/>
        <v>9.8149023700000004E-2</v>
      </c>
      <c r="W198" s="42">
        <v>5.5999999999999999E-3</v>
      </c>
      <c r="X198" s="42">
        <f t="shared" si="62"/>
        <v>5.11E-3</v>
      </c>
      <c r="Y198" s="42"/>
      <c r="Z198" s="42">
        <f t="shared" si="63"/>
        <v>3.83979E-3</v>
      </c>
      <c r="AA198" s="42">
        <f t="shared" si="64"/>
        <v>8.84303637E-2</v>
      </c>
      <c r="AB198" s="25">
        <v>7.7999999999999999E-4</v>
      </c>
      <c r="AC198" s="25">
        <f t="shared" si="49"/>
        <v>4.8999999999999998E-4</v>
      </c>
    </row>
    <row r="199" spans="1:29" s="15" customFormat="1">
      <c r="A199" s="18">
        <v>447</v>
      </c>
      <c r="B199" s="25">
        <v>1.3999999999999999E-4</v>
      </c>
      <c r="C199" s="38">
        <v>8.2000000000000007E-3</v>
      </c>
      <c r="D199" s="38">
        <f t="shared" si="50"/>
        <v>7.7750000000000007E-3</v>
      </c>
      <c r="E199" s="38"/>
      <c r="F199" s="38">
        <f t="shared" si="51"/>
        <v>3.4777900000000006E-3</v>
      </c>
      <c r="G199" s="38">
        <f t="shared" si="52"/>
        <v>8.0093503700000013E-2</v>
      </c>
      <c r="H199" s="39">
        <v>9.1000000000000004E-3</v>
      </c>
      <c r="I199" s="39">
        <f t="shared" si="53"/>
        <v>8.6750000000000004E-3</v>
      </c>
      <c r="J199" s="39"/>
      <c r="K199" s="39">
        <f t="shared" si="54"/>
        <v>5.8117900000000007E-3</v>
      </c>
      <c r="L199" s="39">
        <f t="shared" si="55"/>
        <v>0.13384552370000002</v>
      </c>
      <c r="M199" s="40">
        <v>9.4999999999999998E-3</v>
      </c>
      <c r="N199" s="40">
        <f t="shared" si="56"/>
        <v>9.0749999999999997E-3</v>
      </c>
      <c r="O199" s="40"/>
      <c r="P199" s="40">
        <f t="shared" si="57"/>
        <v>5.5017899999999995E-3</v>
      </c>
      <c r="Q199" s="40">
        <f t="shared" si="58"/>
        <v>0.12670622369999998</v>
      </c>
      <c r="R199" s="41">
        <v>7.7999999999999996E-3</v>
      </c>
      <c r="S199" s="41">
        <f t="shared" si="59"/>
        <v>7.3749999999999996E-3</v>
      </c>
      <c r="T199" s="41"/>
      <c r="U199" s="41">
        <f t="shared" si="60"/>
        <v>4.12679E-3</v>
      </c>
      <c r="V199" s="41">
        <f t="shared" si="61"/>
        <v>9.5039973700000002E-2</v>
      </c>
      <c r="W199" s="42">
        <v>5.5999999999999999E-3</v>
      </c>
      <c r="X199" s="42">
        <f t="shared" si="62"/>
        <v>5.1749999999999999E-3</v>
      </c>
      <c r="Y199" s="42"/>
      <c r="Z199" s="42">
        <f t="shared" si="63"/>
        <v>3.90479E-3</v>
      </c>
      <c r="AA199" s="42">
        <f t="shared" si="64"/>
        <v>8.9927313700000011E-2</v>
      </c>
      <c r="AB199" s="25">
        <v>7.1000000000000002E-4</v>
      </c>
      <c r="AC199" s="25">
        <f t="shared" si="49"/>
        <v>4.2500000000000003E-4</v>
      </c>
    </row>
    <row r="200" spans="1:29" s="15" customFormat="1">
      <c r="A200" s="18">
        <v>448</v>
      </c>
      <c r="B200" s="25">
        <v>1E-4</v>
      </c>
      <c r="C200" s="38">
        <v>8.2000000000000007E-3</v>
      </c>
      <c r="D200" s="38">
        <f t="shared" si="50"/>
        <v>7.7850000000000003E-3</v>
      </c>
      <c r="E200" s="38"/>
      <c r="F200" s="38">
        <f t="shared" si="51"/>
        <v>3.4877900000000002E-3</v>
      </c>
      <c r="G200" s="38">
        <f t="shared" si="52"/>
        <v>8.0323803700000002E-2</v>
      </c>
      <c r="H200" s="39">
        <v>8.8999999999999999E-3</v>
      </c>
      <c r="I200" s="39">
        <f t="shared" si="53"/>
        <v>8.4849999999999995E-3</v>
      </c>
      <c r="J200" s="39"/>
      <c r="K200" s="39">
        <f t="shared" si="54"/>
        <v>5.6217899999999998E-3</v>
      </c>
      <c r="L200" s="39">
        <f t="shared" si="55"/>
        <v>0.12946982370000001</v>
      </c>
      <c r="M200" s="40">
        <v>9.4000000000000004E-3</v>
      </c>
      <c r="N200" s="40">
        <f t="shared" si="56"/>
        <v>8.9849999999999999E-3</v>
      </c>
      <c r="O200" s="40"/>
      <c r="P200" s="40">
        <f t="shared" si="57"/>
        <v>5.4117899999999997E-3</v>
      </c>
      <c r="Q200" s="40">
        <f t="shared" si="58"/>
        <v>0.1246335237</v>
      </c>
      <c r="R200" s="41">
        <v>7.7999999999999996E-3</v>
      </c>
      <c r="S200" s="41">
        <f t="shared" si="59"/>
        <v>7.3849999999999992E-3</v>
      </c>
      <c r="T200" s="41"/>
      <c r="U200" s="41">
        <f t="shared" si="60"/>
        <v>4.1367899999999996E-3</v>
      </c>
      <c r="V200" s="41">
        <f t="shared" si="61"/>
        <v>9.5270273699999991E-2</v>
      </c>
      <c r="W200" s="42">
        <v>5.4999999999999997E-3</v>
      </c>
      <c r="X200" s="42">
        <f t="shared" si="62"/>
        <v>5.0849999999999992E-3</v>
      </c>
      <c r="Y200" s="42"/>
      <c r="Z200" s="42">
        <f t="shared" si="63"/>
        <v>3.8147899999999993E-3</v>
      </c>
      <c r="AA200" s="42">
        <f t="shared" si="64"/>
        <v>8.7854613699999987E-2</v>
      </c>
      <c r="AB200" s="25">
        <v>7.2999999999999996E-4</v>
      </c>
      <c r="AC200" s="25">
        <f t="shared" si="49"/>
        <v>4.15E-4</v>
      </c>
    </row>
    <row r="201" spans="1:29" s="15" customFormat="1">
      <c r="A201" s="18">
        <v>449</v>
      </c>
      <c r="B201" s="25">
        <v>1.2E-4</v>
      </c>
      <c r="C201" s="38">
        <v>8.0999999999999996E-3</v>
      </c>
      <c r="D201" s="38">
        <f t="shared" si="50"/>
        <v>7.6799999999999993E-3</v>
      </c>
      <c r="E201" s="38"/>
      <c r="F201" s="38">
        <f t="shared" si="51"/>
        <v>3.3827899999999992E-3</v>
      </c>
      <c r="G201" s="38">
        <f t="shared" si="52"/>
        <v>7.790565369999998E-2</v>
      </c>
      <c r="H201" s="39">
        <v>8.9999999999999993E-3</v>
      </c>
      <c r="I201" s="39">
        <f t="shared" si="53"/>
        <v>8.5799999999999991E-3</v>
      </c>
      <c r="J201" s="39"/>
      <c r="K201" s="39">
        <f t="shared" si="54"/>
        <v>5.7167899999999994E-3</v>
      </c>
      <c r="L201" s="39">
        <f t="shared" si="55"/>
        <v>0.13165767370000001</v>
      </c>
      <c r="M201" s="40">
        <v>9.2999999999999992E-3</v>
      </c>
      <c r="N201" s="40">
        <f t="shared" si="56"/>
        <v>8.879999999999999E-3</v>
      </c>
      <c r="O201" s="40"/>
      <c r="P201" s="40">
        <f t="shared" si="57"/>
        <v>5.3067899999999987E-3</v>
      </c>
      <c r="Q201" s="40">
        <f t="shared" si="58"/>
        <v>0.12221537369999998</v>
      </c>
      <c r="R201" s="41">
        <v>7.7000000000000002E-3</v>
      </c>
      <c r="S201" s="41">
        <f t="shared" si="59"/>
        <v>7.28E-3</v>
      </c>
      <c r="T201" s="41"/>
      <c r="U201" s="41">
        <f t="shared" si="60"/>
        <v>4.0317900000000004E-3</v>
      </c>
      <c r="V201" s="41">
        <f t="shared" si="61"/>
        <v>9.2852123700000011E-2</v>
      </c>
      <c r="W201" s="42">
        <v>5.3E-3</v>
      </c>
      <c r="X201" s="42">
        <f t="shared" si="62"/>
        <v>4.8799999999999998E-3</v>
      </c>
      <c r="Y201" s="42"/>
      <c r="Z201" s="42">
        <f t="shared" si="63"/>
        <v>3.6097899999999999E-3</v>
      </c>
      <c r="AA201" s="42">
        <f t="shared" si="64"/>
        <v>8.3133463700000007E-2</v>
      </c>
      <c r="AB201" s="25">
        <v>7.2000000000000005E-4</v>
      </c>
      <c r="AC201" s="25">
        <f t="shared" si="49"/>
        <v>4.2000000000000002E-4</v>
      </c>
    </row>
    <row r="202" spans="1:29" s="15" customFormat="1">
      <c r="A202" s="18">
        <v>450</v>
      </c>
      <c r="B202" s="25">
        <v>1.2E-4</v>
      </c>
      <c r="C202" s="38">
        <v>8.0999999999999996E-3</v>
      </c>
      <c r="D202" s="38">
        <f t="shared" si="50"/>
        <v>7.6649999999999999E-3</v>
      </c>
      <c r="E202" s="38"/>
      <c r="F202" s="38">
        <f t="shared" si="51"/>
        <v>3.3677899999999998E-3</v>
      </c>
      <c r="G202" s="38">
        <f t="shared" si="52"/>
        <v>7.7560203699999997E-2</v>
      </c>
      <c r="H202" s="39">
        <v>8.8000000000000005E-3</v>
      </c>
      <c r="I202" s="39">
        <f t="shared" si="53"/>
        <v>8.3650000000000009E-3</v>
      </c>
      <c r="J202" s="39"/>
      <c r="K202" s="39">
        <f t="shared" si="54"/>
        <v>5.5017900000000012E-3</v>
      </c>
      <c r="L202" s="39">
        <f t="shared" si="55"/>
        <v>0.12670622370000004</v>
      </c>
      <c r="M202" s="40">
        <v>9.1999999999999998E-3</v>
      </c>
      <c r="N202" s="40">
        <f t="shared" si="56"/>
        <v>8.7650000000000002E-3</v>
      </c>
      <c r="O202" s="40"/>
      <c r="P202" s="40">
        <f t="shared" si="57"/>
        <v>5.1917899999999999E-3</v>
      </c>
      <c r="Q202" s="40">
        <f t="shared" si="58"/>
        <v>0.11956692370000001</v>
      </c>
      <c r="R202" s="41">
        <v>7.7000000000000002E-3</v>
      </c>
      <c r="S202" s="41">
        <f t="shared" si="59"/>
        <v>7.2650000000000006E-3</v>
      </c>
      <c r="T202" s="41"/>
      <c r="U202" s="41">
        <f t="shared" si="60"/>
        <v>4.016790000000001E-3</v>
      </c>
      <c r="V202" s="41">
        <f t="shared" si="61"/>
        <v>9.2506673700000028E-2</v>
      </c>
      <c r="W202" s="42">
        <v>5.3E-3</v>
      </c>
      <c r="X202" s="42">
        <f t="shared" si="62"/>
        <v>4.8650000000000004E-3</v>
      </c>
      <c r="Y202" s="42"/>
      <c r="Z202" s="42">
        <f t="shared" si="63"/>
        <v>3.5947900000000005E-3</v>
      </c>
      <c r="AA202" s="42">
        <f t="shared" si="64"/>
        <v>8.278801370000001E-2</v>
      </c>
      <c r="AB202" s="25">
        <v>7.5000000000000002E-4</v>
      </c>
      <c r="AC202" s="25">
        <f t="shared" si="49"/>
        <v>4.35E-4</v>
      </c>
    </row>
    <row r="203" spans="1:29" s="15" customFormat="1">
      <c r="A203" s="18">
        <v>451</v>
      </c>
      <c r="B203" s="25">
        <v>1.2E-4</v>
      </c>
      <c r="C203" s="38">
        <v>8.0000000000000002E-3</v>
      </c>
      <c r="D203" s="38">
        <f t="shared" si="50"/>
        <v>7.5799999999999999E-3</v>
      </c>
      <c r="E203" s="38"/>
      <c r="F203" s="38">
        <f t="shared" si="51"/>
        <v>3.2827899999999998E-3</v>
      </c>
      <c r="G203" s="38">
        <f t="shared" si="52"/>
        <v>7.5602653699999994E-2</v>
      </c>
      <c r="H203" s="39">
        <v>8.8000000000000005E-3</v>
      </c>
      <c r="I203" s="39">
        <f t="shared" si="53"/>
        <v>8.3800000000000003E-3</v>
      </c>
      <c r="J203" s="39"/>
      <c r="K203" s="39">
        <f t="shared" si="54"/>
        <v>5.5167900000000006E-3</v>
      </c>
      <c r="L203" s="39">
        <f t="shared" si="55"/>
        <v>0.12705167370000001</v>
      </c>
      <c r="M203" s="40">
        <v>8.9999999999999993E-3</v>
      </c>
      <c r="N203" s="40">
        <f t="shared" si="56"/>
        <v>8.5799999999999991E-3</v>
      </c>
      <c r="O203" s="40"/>
      <c r="P203" s="40">
        <f t="shared" si="57"/>
        <v>5.0067899999999988E-3</v>
      </c>
      <c r="Q203" s="40">
        <f t="shared" si="58"/>
        <v>0.11530637369999998</v>
      </c>
      <c r="R203" s="41">
        <v>7.6E-3</v>
      </c>
      <c r="S203" s="41">
        <f t="shared" si="59"/>
        <v>7.1799999999999998E-3</v>
      </c>
      <c r="T203" s="41"/>
      <c r="U203" s="41">
        <f t="shared" si="60"/>
        <v>3.9317899999999992E-3</v>
      </c>
      <c r="V203" s="41">
        <f t="shared" si="61"/>
        <v>9.0549123699999984E-2</v>
      </c>
      <c r="W203" s="42">
        <v>5.3E-3</v>
      </c>
      <c r="X203" s="42">
        <f t="shared" si="62"/>
        <v>4.8799999999999998E-3</v>
      </c>
      <c r="Y203" s="42"/>
      <c r="Z203" s="42">
        <f t="shared" si="63"/>
        <v>3.6097899999999999E-3</v>
      </c>
      <c r="AA203" s="42">
        <f t="shared" si="64"/>
        <v>8.3133463700000007E-2</v>
      </c>
      <c r="AB203" s="25">
        <v>7.2000000000000005E-4</v>
      </c>
      <c r="AC203" s="25">
        <f t="shared" si="49"/>
        <v>4.2000000000000002E-4</v>
      </c>
    </row>
    <row r="204" spans="1:29" s="15" customFormat="1">
      <c r="A204" s="18">
        <v>452</v>
      </c>
      <c r="B204" s="25">
        <v>6.0000000000000002E-5</v>
      </c>
      <c r="C204" s="38">
        <v>7.9000000000000008E-3</v>
      </c>
      <c r="D204" s="38">
        <f t="shared" si="50"/>
        <v>7.5300000000000011E-3</v>
      </c>
      <c r="E204" s="38"/>
      <c r="F204" s="38">
        <f t="shared" si="51"/>
        <v>3.232790000000001E-3</v>
      </c>
      <c r="G204" s="38">
        <f t="shared" si="52"/>
        <v>7.4451153700000022E-2</v>
      </c>
      <c r="H204" s="39">
        <v>8.6E-3</v>
      </c>
      <c r="I204" s="39">
        <f t="shared" si="53"/>
        <v>8.2299999999999995E-3</v>
      </c>
      <c r="J204" s="39"/>
      <c r="K204" s="39">
        <f t="shared" si="54"/>
        <v>5.3667899999999998E-3</v>
      </c>
      <c r="L204" s="39">
        <f t="shared" si="55"/>
        <v>0.12359717370000001</v>
      </c>
      <c r="M204" s="40">
        <v>8.9999999999999993E-3</v>
      </c>
      <c r="N204" s="40">
        <f t="shared" si="56"/>
        <v>8.6299999999999988E-3</v>
      </c>
      <c r="O204" s="40"/>
      <c r="P204" s="40">
        <f t="shared" si="57"/>
        <v>5.0567899999999985E-3</v>
      </c>
      <c r="Q204" s="40">
        <f t="shared" si="58"/>
        <v>0.11645787369999998</v>
      </c>
      <c r="R204" s="41">
        <v>7.4000000000000003E-3</v>
      </c>
      <c r="S204" s="41">
        <f t="shared" si="59"/>
        <v>7.0300000000000007E-3</v>
      </c>
      <c r="T204" s="41"/>
      <c r="U204" s="41">
        <f t="shared" si="60"/>
        <v>3.7817900000000006E-3</v>
      </c>
      <c r="V204" s="41">
        <f t="shared" si="61"/>
        <v>8.7094623700000012E-2</v>
      </c>
      <c r="W204" s="42">
        <v>5.3E-3</v>
      </c>
      <c r="X204" s="42">
        <f t="shared" si="62"/>
        <v>4.9300000000000004E-3</v>
      </c>
      <c r="Y204" s="42"/>
      <c r="Z204" s="42">
        <f t="shared" si="63"/>
        <v>3.6597900000000004E-3</v>
      </c>
      <c r="AA204" s="42">
        <f t="shared" si="64"/>
        <v>8.4284963700000021E-2</v>
      </c>
      <c r="AB204" s="25">
        <v>6.8000000000000005E-4</v>
      </c>
      <c r="AC204" s="25">
        <f t="shared" si="49"/>
        <v>3.7000000000000005E-4</v>
      </c>
    </row>
    <row r="205" spans="1:29" s="15" customFormat="1">
      <c r="A205" s="18">
        <v>453</v>
      </c>
      <c r="B205" s="25">
        <v>6.8999999999999997E-5</v>
      </c>
      <c r="C205" s="38">
        <v>8.0000000000000002E-3</v>
      </c>
      <c r="D205" s="38">
        <f t="shared" si="50"/>
        <v>7.6455000000000004E-3</v>
      </c>
      <c r="E205" s="38"/>
      <c r="F205" s="38">
        <f t="shared" si="51"/>
        <v>3.3482900000000003E-3</v>
      </c>
      <c r="G205" s="38">
        <f t="shared" si="52"/>
        <v>7.7111118700000009E-2</v>
      </c>
      <c r="H205" s="39">
        <v>8.6E-3</v>
      </c>
      <c r="I205" s="39">
        <f t="shared" si="53"/>
        <v>8.2454999999999994E-3</v>
      </c>
      <c r="J205" s="39"/>
      <c r="K205" s="39">
        <f t="shared" si="54"/>
        <v>5.3822899999999996E-3</v>
      </c>
      <c r="L205" s="39">
        <f t="shared" si="55"/>
        <v>0.12395413869999999</v>
      </c>
      <c r="M205" s="40">
        <v>8.9999999999999993E-3</v>
      </c>
      <c r="N205" s="40">
        <f t="shared" si="56"/>
        <v>8.6454999999999987E-3</v>
      </c>
      <c r="O205" s="40"/>
      <c r="P205" s="40">
        <f t="shared" si="57"/>
        <v>5.0722899999999984E-3</v>
      </c>
      <c r="Q205" s="40">
        <f t="shared" si="58"/>
        <v>0.11681483869999996</v>
      </c>
      <c r="R205" s="41">
        <v>7.4000000000000003E-3</v>
      </c>
      <c r="S205" s="41">
        <f t="shared" si="59"/>
        <v>7.0455000000000005E-3</v>
      </c>
      <c r="T205" s="41"/>
      <c r="U205" s="41">
        <f t="shared" si="60"/>
        <v>3.7972900000000005E-3</v>
      </c>
      <c r="V205" s="41">
        <f t="shared" si="61"/>
        <v>8.7451588700000013E-2</v>
      </c>
      <c r="W205" s="42">
        <v>5.1999999999999998E-3</v>
      </c>
      <c r="X205" s="42">
        <f t="shared" si="62"/>
        <v>4.8455E-3</v>
      </c>
      <c r="Y205" s="42"/>
      <c r="Z205" s="42">
        <f t="shared" si="63"/>
        <v>3.5752900000000001E-3</v>
      </c>
      <c r="AA205" s="42">
        <f t="shared" si="64"/>
        <v>8.2338928700000008E-2</v>
      </c>
      <c r="AB205" s="25">
        <v>6.4000000000000005E-4</v>
      </c>
      <c r="AC205" s="25">
        <f t="shared" si="49"/>
        <v>3.545E-4</v>
      </c>
    </row>
    <row r="206" spans="1:29" s="15" customFormat="1">
      <c r="A206" s="18">
        <v>454</v>
      </c>
      <c r="B206" s="25">
        <v>1.1E-4</v>
      </c>
      <c r="C206" s="38">
        <v>7.7999999999999996E-3</v>
      </c>
      <c r="D206" s="38">
        <f t="shared" si="50"/>
        <v>7.4049999999999993E-3</v>
      </c>
      <c r="E206" s="38"/>
      <c r="F206" s="38">
        <f t="shared" si="51"/>
        <v>3.1077899999999992E-3</v>
      </c>
      <c r="G206" s="38">
        <f t="shared" si="52"/>
        <v>7.1572403699999981E-2</v>
      </c>
      <c r="H206" s="39">
        <v>8.5000000000000006E-3</v>
      </c>
      <c r="I206" s="39">
        <f t="shared" si="53"/>
        <v>8.1050000000000011E-3</v>
      </c>
      <c r="J206" s="39"/>
      <c r="K206" s="39">
        <f t="shared" si="54"/>
        <v>5.2417900000000014E-3</v>
      </c>
      <c r="L206" s="39">
        <f t="shared" si="55"/>
        <v>0.12071842370000004</v>
      </c>
      <c r="M206" s="40">
        <v>8.8999999999999999E-3</v>
      </c>
      <c r="N206" s="40">
        <f t="shared" si="56"/>
        <v>8.5050000000000004E-3</v>
      </c>
      <c r="O206" s="40"/>
      <c r="P206" s="40">
        <f t="shared" si="57"/>
        <v>4.9317900000000001E-3</v>
      </c>
      <c r="Q206" s="40">
        <f t="shared" si="58"/>
        <v>0.11357912370000001</v>
      </c>
      <c r="R206" s="41">
        <v>7.3000000000000001E-3</v>
      </c>
      <c r="S206" s="41">
        <f t="shared" si="59"/>
        <v>6.9049999999999997E-3</v>
      </c>
      <c r="T206" s="41"/>
      <c r="U206" s="41">
        <f t="shared" si="60"/>
        <v>3.6567899999999996E-3</v>
      </c>
      <c r="V206" s="41">
        <f t="shared" si="61"/>
        <v>8.4215873699999999E-2</v>
      </c>
      <c r="W206" s="42">
        <v>5.1000000000000004E-3</v>
      </c>
      <c r="X206" s="42">
        <f t="shared" si="62"/>
        <v>4.705E-3</v>
      </c>
      <c r="Y206" s="42"/>
      <c r="Z206" s="42">
        <f t="shared" si="63"/>
        <v>3.4347900000000001E-3</v>
      </c>
      <c r="AA206" s="42">
        <f t="shared" si="64"/>
        <v>7.9103213700000008E-2</v>
      </c>
      <c r="AB206" s="25">
        <v>6.8000000000000005E-4</v>
      </c>
      <c r="AC206" s="25">
        <f t="shared" si="49"/>
        <v>3.9500000000000001E-4</v>
      </c>
    </row>
    <row r="207" spans="1:29" s="15" customFormat="1">
      <c r="A207" s="18">
        <v>455</v>
      </c>
      <c r="B207" s="25">
        <v>3.0000000000000001E-5</v>
      </c>
      <c r="C207" s="38">
        <v>7.9000000000000008E-3</v>
      </c>
      <c r="D207" s="38">
        <f t="shared" si="50"/>
        <v>7.5450000000000005E-3</v>
      </c>
      <c r="E207" s="38"/>
      <c r="F207" s="38">
        <f t="shared" si="51"/>
        <v>3.2477900000000004E-3</v>
      </c>
      <c r="G207" s="38">
        <f t="shared" si="52"/>
        <v>7.4796603700000019E-2</v>
      </c>
      <c r="H207" s="39">
        <v>8.5000000000000006E-3</v>
      </c>
      <c r="I207" s="39">
        <f t="shared" si="53"/>
        <v>8.1450000000000012E-3</v>
      </c>
      <c r="J207" s="39"/>
      <c r="K207" s="39">
        <f t="shared" si="54"/>
        <v>5.2817900000000015E-3</v>
      </c>
      <c r="L207" s="39">
        <f t="shared" si="55"/>
        <v>0.12163962370000005</v>
      </c>
      <c r="M207" s="40">
        <v>8.8999999999999999E-3</v>
      </c>
      <c r="N207" s="40">
        <f t="shared" si="56"/>
        <v>8.5450000000000005E-3</v>
      </c>
      <c r="O207" s="40"/>
      <c r="P207" s="40">
        <f t="shared" si="57"/>
        <v>4.9717900000000002E-3</v>
      </c>
      <c r="Q207" s="40">
        <f t="shared" si="58"/>
        <v>0.11450032370000002</v>
      </c>
      <c r="R207" s="41">
        <v>7.4000000000000003E-3</v>
      </c>
      <c r="S207" s="41">
        <f t="shared" si="59"/>
        <v>7.045E-3</v>
      </c>
      <c r="T207" s="41"/>
      <c r="U207" s="41">
        <f t="shared" si="60"/>
        <v>3.79679E-3</v>
      </c>
      <c r="V207" s="41">
        <f t="shared" si="61"/>
        <v>8.7440073700000009E-2</v>
      </c>
      <c r="W207" s="42">
        <v>5.1000000000000004E-3</v>
      </c>
      <c r="X207" s="42">
        <f t="shared" si="62"/>
        <v>4.7450000000000001E-3</v>
      </c>
      <c r="Y207" s="42"/>
      <c r="Z207" s="42">
        <f t="shared" si="63"/>
        <v>3.4747900000000002E-3</v>
      </c>
      <c r="AA207" s="42">
        <f t="shared" si="64"/>
        <v>8.0024413700000005E-2</v>
      </c>
      <c r="AB207" s="25">
        <v>6.8000000000000005E-4</v>
      </c>
      <c r="AC207" s="25">
        <f t="shared" si="49"/>
        <v>3.5500000000000001E-4</v>
      </c>
    </row>
    <row r="208" spans="1:29" s="15" customFormat="1">
      <c r="A208" s="18">
        <v>456</v>
      </c>
      <c r="B208" s="25">
        <v>-1.0000000000000001E-5</v>
      </c>
      <c r="C208" s="38">
        <v>7.7000000000000002E-3</v>
      </c>
      <c r="D208" s="38">
        <f t="shared" si="50"/>
        <v>7.4099999999999999E-3</v>
      </c>
      <c r="E208" s="38"/>
      <c r="F208" s="38">
        <f t="shared" si="51"/>
        <v>3.1127899999999998E-3</v>
      </c>
      <c r="G208" s="38">
        <f t="shared" si="52"/>
        <v>7.1687553700000003E-2</v>
      </c>
      <c r="H208" s="39">
        <v>8.3999999999999995E-3</v>
      </c>
      <c r="I208" s="39">
        <f t="shared" si="53"/>
        <v>8.1099999999999992E-3</v>
      </c>
      <c r="J208" s="39"/>
      <c r="K208" s="39">
        <f t="shared" si="54"/>
        <v>5.2467899999999994E-3</v>
      </c>
      <c r="L208" s="39">
        <f t="shared" si="55"/>
        <v>0.12083357369999999</v>
      </c>
      <c r="M208" s="40">
        <v>8.6999999999999994E-3</v>
      </c>
      <c r="N208" s="40">
        <f t="shared" si="56"/>
        <v>8.4099999999999991E-3</v>
      </c>
      <c r="O208" s="40"/>
      <c r="P208" s="40">
        <f t="shared" si="57"/>
        <v>4.8367899999999988E-3</v>
      </c>
      <c r="Q208" s="40">
        <f t="shared" si="58"/>
        <v>0.11139127369999997</v>
      </c>
      <c r="R208" s="41">
        <v>7.1999999999999998E-3</v>
      </c>
      <c r="S208" s="41">
        <f t="shared" si="59"/>
        <v>6.9099999999999995E-3</v>
      </c>
      <c r="T208" s="41"/>
      <c r="U208" s="41">
        <f t="shared" si="60"/>
        <v>3.6617899999999994E-3</v>
      </c>
      <c r="V208" s="41">
        <f t="shared" si="61"/>
        <v>8.4331023699999993E-2</v>
      </c>
      <c r="W208" s="42">
        <v>5.0000000000000001E-3</v>
      </c>
      <c r="X208" s="42">
        <f t="shared" si="62"/>
        <v>4.7099999999999998E-3</v>
      </c>
      <c r="Y208" s="42"/>
      <c r="Z208" s="42">
        <f t="shared" si="63"/>
        <v>3.4397899999999999E-3</v>
      </c>
      <c r="AA208" s="42">
        <f t="shared" si="64"/>
        <v>7.9218363700000002E-2</v>
      </c>
      <c r="AB208" s="25">
        <v>5.9000000000000003E-4</v>
      </c>
      <c r="AC208" s="25">
        <f t="shared" si="49"/>
        <v>2.9E-4</v>
      </c>
    </row>
    <row r="209" spans="1:29" s="15" customFormat="1">
      <c r="A209" s="18">
        <v>457</v>
      </c>
      <c r="B209" s="25">
        <v>1.0000000000000001E-5</v>
      </c>
      <c r="C209" s="38">
        <v>7.7999999999999996E-3</v>
      </c>
      <c r="D209" s="38">
        <f t="shared" si="50"/>
        <v>7.4799999999999997E-3</v>
      </c>
      <c r="E209" s="38"/>
      <c r="F209" s="38">
        <f t="shared" si="51"/>
        <v>3.1827899999999996E-3</v>
      </c>
      <c r="G209" s="38">
        <f t="shared" si="52"/>
        <v>7.3299653699999995E-2</v>
      </c>
      <c r="H209" s="39">
        <v>8.3999999999999995E-3</v>
      </c>
      <c r="I209" s="39">
        <f t="shared" si="53"/>
        <v>8.0799999999999986E-3</v>
      </c>
      <c r="J209" s="39"/>
      <c r="K209" s="39">
        <f t="shared" si="54"/>
        <v>5.2167899999999989E-3</v>
      </c>
      <c r="L209" s="39">
        <f t="shared" si="55"/>
        <v>0.12014267369999998</v>
      </c>
      <c r="M209" s="40">
        <v>8.8000000000000005E-3</v>
      </c>
      <c r="N209" s="40">
        <f t="shared" si="56"/>
        <v>8.4799999999999997E-3</v>
      </c>
      <c r="O209" s="40"/>
      <c r="P209" s="40">
        <f t="shared" si="57"/>
        <v>4.9067899999999994E-3</v>
      </c>
      <c r="Q209" s="40">
        <f t="shared" si="58"/>
        <v>0.11300337369999999</v>
      </c>
      <c r="R209" s="41">
        <v>7.3000000000000001E-3</v>
      </c>
      <c r="S209" s="41">
        <f t="shared" si="59"/>
        <v>6.9800000000000001E-3</v>
      </c>
      <c r="T209" s="41"/>
      <c r="U209" s="41">
        <f t="shared" si="60"/>
        <v>3.73179E-3</v>
      </c>
      <c r="V209" s="41">
        <f t="shared" si="61"/>
        <v>8.5943123699999999E-2</v>
      </c>
      <c r="W209" s="42">
        <v>5.0000000000000001E-3</v>
      </c>
      <c r="X209" s="42">
        <f t="shared" si="62"/>
        <v>4.6800000000000001E-3</v>
      </c>
      <c r="Y209" s="42"/>
      <c r="Z209" s="42">
        <f t="shared" si="63"/>
        <v>3.4097900000000002E-3</v>
      </c>
      <c r="AA209" s="42">
        <f t="shared" si="64"/>
        <v>7.8527463700000008E-2</v>
      </c>
      <c r="AB209" s="25">
        <v>6.3000000000000003E-4</v>
      </c>
      <c r="AC209" s="25">
        <f t="shared" si="49"/>
        <v>3.2000000000000003E-4</v>
      </c>
    </row>
    <row r="210" spans="1:29" s="15" customFormat="1">
      <c r="A210" s="18">
        <v>458</v>
      </c>
      <c r="B210" s="25">
        <v>1.2999999999999999E-4</v>
      </c>
      <c r="C210" s="38">
        <v>7.6E-3</v>
      </c>
      <c r="D210" s="38">
        <f t="shared" si="50"/>
        <v>7.1900000000000002E-3</v>
      </c>
      <c r="E210" s="38"/>
      <c r="F210" s="38">
        <f t="shared" si="51"/>
        <v>2.8927900000000001E-3</v>
      </c>
      <c r="G210" s="38">
        <f t="shared" si="52"/>
        <v>6.6620953700000013E-2</v>
      </c>
      <c r="H210" s="39">
        <v>8.0999999999999996E-3</v>
      </c>
      <c r="I210" s="39">
        <f t="shared" si="53"/>
        <v>7.6899999999999998E-3</v>
      </c>
      <c r="J210" s="39"/>
      <c r="K210" s="39">
        <f t="shared" si="54"/>
        <v>4.8267899999999992E-3</v>
      </c>
      <c r="L210" s="39">
        <f t="shared" si="55"/>
        <v>0.11116097369999998</v>
      </c>
      <c r="M210" s="40">
        <v>8.3999999999999995E-3</v>
      </c>
      <c r="N210" s="40">
        <f t="shared" si="56"/>
        <v>7.9899999999999988E-3</v>
      </c>
      <c r="O210" s="40"/>
      <c r="P210" s="40">
        <f t="shared" si="57"/>
        <v>4.4167899999999986E-3</v>
      </c>
      <c r="Q210" s="40">
        <f t="shared" si="58"/>
        <v>0.10171867369999997</v>
      </c>
      <c r="R210" s="41">
        <v>7.0000000000000001E-3</v>
      </c>
      <c r="S210" s="41">
        <f t="shared" si="59"/>
        <v>6.5900000000000004E-3</v>
      </c>
      <c r="T210" s="41"/>
      <c r="U210" s="41">
        <f t="shared" si="60"/>
        <v>3.3417900000000003E-3</v>
      </c>
      <c r="V210" s="41">
        <f t="shared" si="61"/>
        <v>7.6961423700000017E-2</v>
      </c>
      <c r="W210" s="42">
        <v>4.7000000000000002E-3</v>
      </c>
      <c r="X210" s="42">
        <f t="shared" si="62"/>
        <v>4.2900000000000004E-3</v>
      </c>
      <c r="Y210" s="42"/>
      <c r="Z210" s="42">
        <f t="shared" si="63"/>
        <v>3.0197900000000005E-3</v>
      </c>
      <c r="AA210" s="42">
        <f t="shared" si="64"/>
        <v>6.9545763700000013E-2</v>
      </c>
      <c r="AB210" s="25">
        <v>6.8999999999999997E-4</v>
      </c>
      <c r="AC210" s="25">
        <f t="shared" si="49"/>
        <v>4.0999999999999999E-4</v>
      </c>
    </row>
    <row r="211" spans="1:29" s="15" customFormat="1">
      <c r="A211" s="18">
        <v>459</v>
      </c>
      <c r="B211" s="25">
        <v>9.0000000000000006E-5</v>
      </c>
      <c r="C211" s="38">
        <v>7.6E-3</v>
      </c>
      <c r="D211" s="38">
        <f t="shared" si="50"/>
        <v>7.2199999999999999E-3</v>
      </c>
      <c r="E211" s="38"/>
      <c r="F211" s="38">
        <f t="shared" si="51"/>
        <v>2.9227899999999998E-3</v>
      </c>
      <c r="G211" s="38">
        <f t="shared" si="52"/>
        <v>6.7311853699999993E-2</v>
      </c>
      <c r="H211" s="39">
        <v>8.2000000000000007E-3</v>
      </c>
      <c r="I211" s="39">
        <f t="shared" si="53"/>
        <v>7.8200000000000006E-3</v>
      </c>
      <c r="J211" s="39"/>
      <c r="K211" s="39">
        <f t="shared" si="54"/>
        <v>4.9567900000000008E-3</v>
      </c>
      <c r="L211" s="39">
        <f t="shared" si="55"/>
        <v>0.11415487370000002</v>
      </c>
      <c r="M211" s="40">
        <v>8.6E-3</v>
      </c>
      <c r="N211" s="40">
        <f t="shared" si="56"/>
        <v>8.2199999999999999E-3</v>
      </c>
      <c r="O211" s="40"/>
      <c r="P211" s="40">
        <f t="shared" si="57"/>
        <v>4.6467899999999996E-3</v>
      </c>
      <c r="Q211" s="40">
        <f t="shared" si="58"/>
        <v>0.10701557369999999</v>
      </c>
      <c r="R211" s="41">
        <v>7.0000000000000001E-3</v>
      </c>
      <c r="S211" s="41">
        <f t="shared" si="59"/>
        <v>6.62E-3</v>
      </c>
      <c r="T211" s="41"/>
      <c r="U211" s="41">
        <f t="shared" si="60"/>
        <v>3.3717899999999999E-3</v>
      </c>
      <c r="V211" s="41">
        <f t="shared" si="61"/>
        <v>7.7652323699999998E-2</v>
      </c>
      <c r="W211" s="42">
        <v>4.7000000000000002E-3</v>
      </c>
      <c r="X211" s="42">
        <f t="shared" si="62"/>
        <v>4.3200000000000001E-3</v>
      </c>
      <c r="Y211" s="42"/>
      <c r="Z211" s="42">
        <f t="shared" si="63"/>
        <v>3.0497900000000001E-3</v>
      </c>
      <c r="AA211" s="42">
        <f t="shared" si="64"/>
        <v>7.0236663700000007E-2</v>
      </c>
      <c r="AB211" s="25">
        <v>6.7000000000000002E-4</v>
      </c>
      <c r="AC211" s="25">
        <f t="shared" si="49"/>
        <v>3.8000000000000002E-4</v>
      </c>
    </row>
    <row r="212" spans="1:29" s="15" customFormat="1">
      <c r="A212" s="18">
        <v>460</v>
      </c>
      <c r="B212" s="25">
        <v>8.0000000000000007E-5</v>
      </c>
      <c r="C212" s="38">
        <v>7.6E-3</v>
      </c>
      <c r="D212" s="38">
        <f t="shared" si="50"/>
        <v>7.2449999999999997E-3</v>
      </c>
      <c r="E212" s="38"/>
      <c r="F212" s="38">
        <f t="shared" si="51"/>
        <v>2.9477899999999996E-3</v>
      </c>
      <c r="G212" s="38">
        <f t="shared" si="52"/>
        <v>6.7887603699999993E-2</v>
      </c>
      <c r="H212" s="39">
        <v>8.0999999999999996E-3</v>
      </c>
      <c r="I212" s="39">
        <f t="shared" si="53"/>
        <v>7.7449999999999993E-3</v>
      </c>
      <c r="J212" s="39"/>
      <c r="K212" s="39">
        <f t="shared" si="54"/>
        <v>4.8817899999999987E-3</v>
      </c>
      <c r="L212" s="39">
        <f t="shared" si="55"/>
        <v>0.11242762369999998</v>
      </c>
      <c r="M212" s="40">
        <v>8.3999999999999995E-3</v>
      </c>
      <c r="N212" s="40">
        <f t="shared" si="56"/>
        <v>8.0450000000000001E-3</v>
      </c>
      <c r="O212" s="40"/>
      <c r="P212" s="40">
        <f t="shared" si="57"/>
        <v>4.4717899999999998E-3</v>
      </c>
      <c r="Q212" s="40">
        <f t="shared" si="58"/>
        <v>0.10298532370000001</v>
      </c>
      <c r="R212" s="41">
        <v>6.8999999999999999E-3</v>
      </c>
      <c r="S212" s="41">
        <f t="shared" si="59"/>
        <v>6.5449999999999996E-3</v>
      </c>
      <c r="T212" s="41"/>
      <c r="U212" s="41">
        <f t="shared" si="60"/>
        <v>3.2967899999999995E-3</v>
      </c>
      <c r="V212" s="41">
        <f t="shared" si="61"/>
        <v>7.5925073699999998E-2</v>
      </c>
      <c r="W212" s="42">
        <v>4.7999999999999996E-3</v>
      </c>
      <c r="X212" s="42">
        <f t="shared" si="62"/>
        <v>4.4449999999999993E-3</v>
      </c>
      <c r="Y212" s="42"/>
      <c r="Z212" s="42">
        <f t="shared" si="63"/>
        <v>3.1747899999999994E-3</v>
      </c>
      <c r="AA212" s="42">
        <f t="shared" si="64"/>
        <v>7.3115413699999993E-2</v>
      </c>
      <c r="AB212" s="25">
        <v>6.3000000000000003E-4</v>
      </c>
      <c r="AC212" s="25">
        <f t="shared" si="49"/>
        <v>3.5500000000000001E-4</v>
      </c>
    </row>
    <row r="213" spans="1:29" s="15" customFormat="1">
      <c r="A213" s="18">
        <v>461</v>
      </c>
      <c r="B213" s="25">
        <v>1.0000000000000001E-5</v>
      </c>
      <c r="C213" s="38">
        <v>7.7000000000000002E-3</v>
      </c>
      <c r="D213" s="38">
        <f t="shared" si="50"/>
        <v>7.3850000000000001E-3</v>
      </c>
      <c r="E213" s="38"/>
      <c r="F213" s="38">
        <f t="shared" si="51"/>
        <v>3.08779E-3</v>
      </c>
      <c r="G213" s="38">
        <f t="shared" si="52"/>
        <v>7.1111803700000004E-2</v>
      </c>
      <c r="H213" s="39">
        <v>8.2000000000000007E-3</v>
      </c>
      <c r="I213" s="39">
        <f t="shared" si="53"/>
        <v>7.8850000000000014E-3</v>
      </c>
      <c r="J213" s="39"/>
      <c r="K213" s="39">
        <f t="shared" si="54"/>
        <v>5.0217900000000017E-3</v>
      </c>
      <c r="L213" s="39">
        <f t="shared" si="55"/>
        <v>0.11565182370000004</v>
      </c>
      <c r="M213" s="40">
        <v>8.6E-3</v>
      </c>
      <c r="N213" s="40">
        <f t="shared" si="56"/>
        <v>8.2850000000000007E-3</v>
      </c>
      <c r="O213" s="40"/>
      <c r="P213" s="40">
        <f t="shared" si="57"/>
        <v>4.7117900000000004E-3</v>
      </c>
      <c r="Q213" s="40">
        <f t="shared" si="58"/>
        <v>0.10851252370000002</v>
      </c>
      <c r="R213" s="41">
        <v>7.0000000000000001E-3</v>
      </c>
      <c r="S213" s="41">
        <f t="shared" si="59"/>
        <v>6.685E-3</v>
      </c>
      <c r="T213" s="41"/>
      <c r="U213" s="41">
        <f t="shared" si="60"/>
        <v>3.4367899999999999E-3</v>
      </c>
      <c r="V213" s="41">
        <f t="shared" si="61"/>
        <v>7.9149273699999995E-2</v>
      </c>
      <c r="W213" s="42">
        <v>4.7000000000000002E-3</v>
      </c>
      <c r="X213" s="42">
        <f t="shared" si="62"/>
        <v>4.385E-3</v>
      </c>
      <c r="Y213" s="42"/>
      <c r="Z213" s="42">
        <f t="shared" si="63"/>
        <v>3.1147900000000001E-3</v>
      </c>
      <c r="AA213" s="42">
        <f t="shared" si="64"/>
        <v>7.1733613700000004E-2</v>
      </c>
      <c r="AB213" s="25">
        <v>6.2E-4</v>
      </c>
      <c r="AC213" s="25">
        <f t="shared" si="49"/>
        <v>3.1500000000000001E-4</v>
      </c>
    </row>
    <row r="214" spans="1:29" s="15" customFormat="1">
      <c r="A214" s="18">
        <v>462</v>
      </c>
      <c r="B214" s="25">
        <v>1.2999999999999999E-4</v>
      </c>
      <c r="C214" s="38">
        <v>7.7000000000000002E-3</v>
      </c>
      <c r="D214" s="38">
        <f t="shared" si="50"/>
        <v>7.3150000000000003E-3</v>
      </c>
      <c r="E214" s="38"/>
      <c r="F214" s="38">
        <f t="shared" si="51"/>
        <v>3.0177900000000002E-3</v>
      </c>
      <c r="G214" s="38">
        <f t="shared" si="52"/>
        <v>6.9499703700000012E-2</v>
      </c>
      <c r="H214" s="39">
        <v>8.2000000000000007E-3</v>
      </c>
      <c r="I214" s="39">
        <f t="shared" si="53"/>
        <v>7.8150000000000008E-3</v>
      </c>
      <c r="J214" s="39"/>
      <c r="K214" s="39">
        <f t="shared" si="54"/>
        <v>4.9517900000000011E-3</v>
      </c>
      <c r="L214" s="39">
        <f t="shared" si="55"/>
        <v>0.11403972370000003</v>
      </c>
      <c r="M214" s="40">
        <v>8.5000000000000006E-3</v>
      </c>
      <c r="N214" s="40">
        <f t="shared" si="56"/>
        <v>8.1150000000000007E-3</v>
      </c>
      <c r="O214" s="40"/>
      <c r="P214" s="40">
        <f t="shared" si="57"/>
        <v>4.5417900000000004E-3</v>
      </c>
      <c r="Q214" s="40">
        <f t="shared" si="58"/>
        <v>0.10459742370000001</v>
      </c>
      <c r="R214" s="41">
        <v>7.0000000000000001E-3</v>
      </c>
      <c r="S214" s="41">
        <f t="shared" si="59"/>
        <v>6.6150000000000002E-3</v>
      </c>
      <c r="T214" s="41"/>
      <c r="U214" s="41">
        <f t="shared" si="60"/>
        <v>3.3667900000000001E-3</v>
      </c>
      <c r="V214" s="41">
        <f t="shared" si="61"/>
        <v>7.7537173700000003E-2</v>
      </c>
      <c r="W214" s="42">
        <v>4.7000000000000002E-3</v>
      </c>
      <c r="X214" s="42">
        <f t="shared" si="62"/>
        <v>4.3150000000000003E-3</v>
      </c>
      <c r="Y214" s="42"/>
      <c r="Z214" s="42">
        <f t="shared" si="63"/>
        <v>3.0447900000000003E-3</v>
      </c>
      <c r="AA214" s="42">
        <f t="shared" si="64"/>
        <v>7.0121513700000013E-2</v>
      </c>
      <c r="AB214" s="25">
        <v>6.4000000000000005E-4</v>
      </c>
      <c r="AC214" s="25">
        <f t="shared" si="49"/>
        <v>3.8500000000000003E-4</v>
      </c>
    </row>
    <row r="215" spans="1:29" s="15" customFormat="1">
      <c r="A215" s="18">
        <v>463</v>
      </c>
      <c r="B215" s="25">
        <v>6.8999999999999997E-5</v>
      </c>
      <c r="C215" s="38">
        <v>7.4999999999999997E-3</v>
      </c>
      <c r="D215" s="38">
        <f t="shared" si="50"/>
        <v>7.1605000000000002E-3</v>
      </c>
      <c r="E215" s="38"/>
      <c r="F215" s="38">
        <f t="shared" si="51"/>
        <v>2.8632900000000001E-3</v>
      </c>
      <c r="G215" s="38">
        <f t="shared" si="52"/>
        <v>6.5941568700000008E-2</v>
      </c>
      <c r="H215" s="39">
        <v>8.0999999999999996E-3</v>
      </c>
      <c r="I215" s="39">
        <f t="shared" si="53"/>
        <v>7.7605E-3</v>
      </c>
      <c r="J215" s="39"/>
      <c r="K215" s="39">
        <f t="shared" si="54"/>
        <v>4.8972900000000003E-3</v>
      </c>
      <c r="L215" s="39">
        <f t="shared" si="55"/>
        <v>0.11278458870000001</v>
      </c>
      <c r="M215" s="40">
        <v>8.5000000000000006E-3</v>
      </c>
      <c r="N215" s="40">
        <f t="shared" si="56"/>
        <v>8.1605000000000011E-3</v>
      </c>
      <c r="O215" s="40"/>
      <c r="P215" s="40">
        <f t="shared" si="57"/>
        <v>4.5872900000000008E-3</v>
      </c>
      <c r="Q215" s="40">
        <f t="shared" si="58"/>
        <v>0.10564528870000002</v>
      </c>
      <c r="R215" s="41">
        <v>7.0000000000000001E-3</v>
      </c>
      <c r="S215" s="41">
        <f t="shared" si="59"/>
        <v>6.6604999999999998E-3</v>
      </c>
      <c r="T215" s="41"/>
      <c r="U215" s="41">
        <f t="shared" si="60"/>
        <v>3.4122899999999997E-3</v>
      </c>
      <c r="V215" s="41">
        <f t="shared" si="61"/>
        <v>7.8585038699999998E-2</v>
      </c>
      <c r="W215" s="42">
        <v>4.7000000000000002E-3</v>
      </c>
      <c r="X215" s="42">
        <f t="shared" si="62"/>
        <v>4.3604999999999998E-3</v>
      </c>
      <c r="Y215" s="42"/>
      <c r="Z215" s="42">
        <f t="shared" si="63"/>
        <v>3.0902899999999999E-3</v>
      </c>
      <c r="AA215" s="42">
        <f t="shared" si="64"/>
        <v>7.1169378699999994E-2</v>
      </c>
      <c r="AB215" s="25">
        <v>6.0999999999999997E-4</v>
      </c>
      <c r="AC215" s="25">
        <f t="shared" si="49"/>
        <v>3.3949999999999996E-4</v>
      </c>
    </row>
    <row r="216" spans="1:29" s="15" customFormat="1">
      <c r="A216" s="18">
        <v>464</v>
      </c>
      <c r="B216" s="25">
        <v>1.8000000000000001E-4</v>
      </c>
      <c r="C216" s="38">
        <v>7.4000000000000003E-3</v>
      </c>
      <c r="D216" s="38">
        <f t="shared" si="50"/>
        <v>6.9950000000000003E-3</v>
      </c>
      <c r="E216" s="38"/>
      <c r="F216" s="38">
        <f t="shared" si="51"/>
        <v>2.6977900000000003E-3</v>
      </c>
      <c r="G216" s="38">
        <f t="shared" si="52"/>
        <v>6.2130103700000008E-2</v>
      </c>
      <c r="H216" s="39">
        <v>8.0000000000000002E-3</v>
      </c>
      <c r="I216" s="39">
        <f t="shared" si="53"/>
        <v>7.5950000000000002E-3</v>
      </c>
      <c r="J216" s="39"/>
      <c r="K216" s="39">
        <f t="shared" si="54"/>
        <v>4.7317899999999996E-3</v>
      </c>
      <c r="L216" s="39">
        <f t="shared" si="55"/>
        <v>0.10897312369999999</v>
      </c>
      <c r="M216" s="40">
        <v>8.3000000000000001E-3</v>
      </c>
      <c r="N216" s="40">
        <f t="shared" si="56"/>
        <v>7.8949999999999992E-3</v>
      </c>
      <c r="O216" s="40"/>
      <c r="P216" s="40">
        <f t="shared" si="57"/>
        <v>4.321789999999999E-3</v>
      </c>
      <c r="Q216" s="40">
        <f t="shared" si="58"/>
        <v>9.9530823699999979E-2</v>
      </c>
      <c r="R216" s="41">
        <v>6.7999999999999996E-3</v>
      </c>
      <c r="S216" s="41">
        <f t="shared" si="59"/>
        <v>6.3949999999999996E-3</v>
      </c>
      <c r="T216" s="41"/>
      <c r="U216" s="41">
        <f t="shared" si="60"/>
        <v>3.1467899999999996E-3</v>
      </c>
      <c r="V216" s="41">
        <f t="shared" si="61"/>
        <v>7.2470573699999999E-2</v>
      </c>
      <c r="W216" s="42">
        <v>4.5999999999999999E-3</v>
      </c>
      <c r="X216" s="42">
        <f t="shared" si="62"/>
        <v>4.1949999999999999E-3</v>
      </c>
      <c r="Y216" s="42"/>
      <c r="Z216" s="42">
        <f t="shared" si="63"/>
        <v>2.92479E-3</v>
      </c>
      <c r="AA216" s="42">
        <f t="shared" si="64"/>
        <v>6.7357913700000008E-2</v>
      </c>
      <c r="AB216" s="25">
        <v>6.3000000000000003E-4</v>
      </c>
      <c r="AC216" s="25">
        <f t="shared" si="49"/>
        <v>4.0500000000000003E-4</v>
      </c>
    </row>
    <row r="217" spans="1:29" s="15" customFormat="1">
      <c r="A217" s="18">
        <v>465</v>
      </c>
      <c r="B217" s="25">
        <v>4.0000000000000003E-5</v>
      </c>
      <c r="C217" s="38">
        <v>7.4000000000000003E-3</v>
      </c>
      <c r="D217" s="38">
        <f t="shared" si="50"/>
        <v>7.0950000000000006E-3</v>
      </c>
      <c r="E217" s="38"/>
      <c r="F217" s="38">
        <f t="shared" si="51"/>
        <v>2.7977900000000005E-3</v>
      </c>
      <c r="G217" s="38">
        <f t="shared" si="52"/>
        <v>6.4433103700000022E-2</v>
      </c>
      <c r="H217" s="39">
        <v>8.0000000000000002E-3</v>
      </c>
      <c r="I217" s="39">
        <f t="shared" si="53"/>
        <v>7.6950000000000005E-3</v>
      </c>
      <c r="J217" s="39"/>
      <c r="K217" s="39">
        <f t="shared" si="54"/>
        <v>4.8317900000000007E-3</v>
      </c>
      <c r="L217" s="39">
        <f t="shared" si="55"/>
        <v>0.11127612370000002</v>
      </c>
      <c r="M217" s="40">
        <v>8.3999999999999995E-3</v>
      </c>
      <c r="N217" s="40">
        <f t="shared" si="56"/>
        <v>8.0949999999999998E-3</v>
      </c>
      <c r="O217" s="40"/>
      <c r="P217" s="40">
        <f t="shared" si="57"/>
        <v>4.5217899999999995E-3</v>
      </c>
      <c r="Q217" s="40">
        <f t="shared" si="58"/>
        <v>0.10413682369999999</v>
      </c>
      <c r="R217" s="41">
        <v>6.8999999999999999E-3</v>
      </c>
      <c r="S217" s="41">
        <f t="shared" si="59"/>
        <v>6.5950000000000002E-3</v>
      </c>
      <c r="T217" s="41"/>
      <c r="U217" s="41">
        <f t="shared" si="60"/>
        <v>3.3467900000000001E-3</v>
      </c>
      <c r="V217" s="41">
        <f t="shared" si="61"/>
        <v>7.7076573700000012E-2</v>
      </c>
      <c r="W217" s="42">
        <v>4.7000000000000002E-3</v>
      </c>
      <c r="X217" s="42">
        <f t="shared" si="62"/>
        <v>4.3950000000000005E-3</v>
      </c>
      <c r="Y217" s="42"/>
      <c r="Z217" s="42">
        <f t="shared" si="63"/>
        <v>3.1247900000000006E-3</v>
      </c>
      <c r="AA217" s="42">
        <f t="shared" si="64"/>
        <v>7.1963913700000021E-2</v>
      </c>
      <c r="AB217" s="25">
        <v>5.6999999999999998E-4</v>
      </c>
      <c r="AC217" s="25">
        <f t="shared" si="49"/>
        <v>3.0499999999999999E-4</v>
      </c>
    </row>
    <row r="218" spans="1:29" s="15" customFormat="1">
      <c r="A218" s="18">
        <v>466</v>
      </c>
      <c r="B218" s="25">
        <v>1.2E-4</v>
      </c>
      <c r="C218" s="38">
        <v>7.4999999999999997E-3</v>
      </c>
      <c r="D218" s="38">
        <f t="shared" si="50"/>
        <v>7.1549999999999999E-3</v>
      </c>
      <c r="E218" s="38"/>
      <c r="F218" s="38">
        <f t="shared" si="51"/>
        <v>2.8577899999999998E-3</v>
      </c>
      <c r="G218" s="38">
        <f t="shared" si="52"/>
        <v>6.5814903699999996E-2</v>
      </c>
      <c r="H218" s="39">
        <v>7.9000000000000008E-3</v>
      </c>
      <c r="I218" s="39">
        <f t="shared" si="53"/>
        <v>7.555000000000001E-3</v>
      </c>
      <c r="J218" s="39"/>
      <c r="K218" s="39">
        <f t="shared" si="54"/>
        <v>4.6917900000000012E-3</v>
      </c>
      <c r="L218" s="39">
        <f t="shared" si="55"/>
        <v>0.10805192370000004</v>
      </c>
      <c r="M218" s="40">
        <v>8.3000000000000001E-3</v>
      </c>
      <c r="N218" s="40">
        <f t="shared" si="56"/>
        <v>7.9550000000000003E-3</v>
      </c>
      <c r="O218" s="40"/>
      <c r="P218" s="40">
        <f t="shared" si="57"/>
        <v>4.38179E-3</v>
      </c>
      <c r="Q218" s="40">
        <f t="shared" si="58"/>
        <v>0.10091262370000001</v>
      </c>
      <c r="R218" s="41">
        <v>6.7000000000000002E-3</v>
      </c>
      <c r="S218" s="41">
        <f t="shared" si="59"/>
        <v>6.3550000000000004E-3</v>
      </c>
      <c r="T218" s="41"/>
      <c r="U218" s="41">
        <f t="shared" si="60"/>
        <v>3.1067900000000003E-3</v>
      </c>
      <c r="V218" s="41">
        <f t="shared" si="61"/>
        <v>7.1549373700000016E-2</v>
      </c>
      <c r="W218" s="42">
        <v>4.5999999999999999E-3</v>
      </c>
      <c r="X218" s="42">
        <f t="shared" si="62"/>
        <v>4.2550000000000001E-3</v>
      </c>
      <c r="Y218" s="42"/>
      <c r="Z218" s="42">
        <f t="shared" si="63"/>
        <v>2.9847900000000002E-3</v>
      </c>
      <c r="AA218" s="42">
        <f t="shared" si="64"/>
        <v>6.873971370000001E-2</v>
      </c>
      <c r="AB218" s="25">
        <v>5.6999999999999998E-4</v>
      </c>
      <c r="AC218" s="25">
        <f t="shared" si="49"/>
        <v>3.4499999999999998E-4</v>
      </c>
    </row>
    <row r="219" spans="1:29" s="15" customFormat="1">
      <c r="A219" s="18">
        <v>467</v>
      </c>
      <c r="B219" s="25">
        <v>3.0000000000000001E-5</v>
      </c>
      <c r="C219" s="38">
        <v>7.3000000000000001E-3</v>
      </c>
      <c r="D219" s="38">
        <f t="shared" si="50"/>
        <v>6.9750000000000003E-3</v>
      </c>
      <c r="E219" s="38"/>
      <c r="F219" s="38">
        <f t="shared" si="51"/>
        <v>2.6777900000000002E-3</v>
      </c>
      <c r="G219" s="38">
        <f t="shared" si="52"/>
        <v>6.166950370000001E-2</v>
      </c>
      <c r="H219" s="39">
        <v>7.7999999999999996E-3</v>
      </c>
      <c r="I219" s="39">
        <f t="shared" si="53"/>
        <v>7.4749999999999999E-3</v>
      </c>
      <c r="J219" s="39"/>
      <c r="K219" s="39">
        <f t="shared" si="54"/>
        <v>4.6117899999999993E-3</v>
      </c>
      <c r="L219" s="39">
        <f t="shared" si="55"/>
        <v>0.10620952369999999</v>
      </c>
      <c r="M219" s="40">
        <v>8.3000000000000001E-3</v>
      </c>
      <c r="N219" s="40">
        <f t="shared" si="56"/>
        <v>7.9749999999999995E-3</v>
      </c>
      <c r="O219" s="40"/>
      <c r="P219" s="40">
        <f t="shared" si="57"/>
        <v>4.4017899999999992E-3</v>
      </c>
      <c r="Q219" s="40">
        <f t="shared" si="58"/>
        <v>0.10137322369999999</v>
      </c>
      <c r="R219" s="41">
        <v>6.7999999999999996E-3</v>
      </c>
      <c r="S219" s="41">
        <f t="shared" si="59"/>
        <v>6.4749999999999999E-3</v>
      </c>
      <c r="T219" s="41"/>
      <c r="U219" s="41">
        <f t="shared" si="60"/>
        <v>3.2267899999999998E-3</v>
      </c>
      <c r="V219" s="41">
        <f t="shared" si="61"/>
        <v>7.4312973699999993E-2</v>
      </c>
      <c r="W219" s="42">
        <v>4.4999999999999997E-3</v>
      </c>
      <c r="X219" s="42">
        <f t="shared" si="62"/>
        <v>4.1749999999999999E-3</v>
      </c>
      <c r="Y219" s="42"/>
      <c r="Z219" s="42">
        <f t="shared" si="63"/>
        <v>2.90479E-3</v>
      </c>
      <c r="AA219" s="42">
        <f t="shared" si="64"/>
        <v>6.6897313700000002E-2</v>
      </c>
      <c r="AB219" s="25">
        <v>6.2E-4</v>
      </c>
      <c r="AC219" s="25">
        <f t="shared" si="49"/>
        <v>3.2499999999999999E-4</v>
      </c>
    </row>
    <row r="220" spans="1:29" s="15" customFormat="1">
      <c r="A220" s="18">
        <v>468</v>
      </c>
      <c r="B220" s="25">
        <v>2.0000000000000001E-4</v>
      </c>
      <c r="C220" s="38">
        <v>7.1999999999999998E-3</v>
      </c>
      <c r="D220" s="38">
        <f t="shared" si="50"/>
        <v>6.77E-3</v>
      </c>
      <c r="E220" s="38"/>
      <c r="F220" s="38">
        <f t="shared" si="51"/>
        <v>2.4727899999999999E-3</v>
      </c>
      <c r="G220" s="38">
        <f t="shared" si="52"/>
        <v>5.6948353700000003E-2</v>
      </c>
      <c r="H220" s="39">
        <v>7.7000000000000002E-3</v>
      </c>
      <c r="I220" s="39">
        <f t="shared" si="53"/>
        <v>7.2700000000000004E-3</v>
      </c>
      <c r="J220" s="39"/>
      <c r="K220" s="39">
        <f t="shared" si="54"/>
        <v>4.4067900000000007E-3</v>
      </c>
      <c r="L220" s="39">
        <f t="shared" si="55"/>
        <v>0.10148837370000002</v>
      </c>
      <c r="M220" s="40">
        <v>8.0000000000000002E-3</v>
      </c>
      <c r="N220" s="40">
        <f t="shared" si="56"/>
        <v>7.5700000000000003E-3</v>
      </c>
      <c r="O220" s="40"/>
      <c r="P220" s="40">
        <f t="shared" si="57"/>
        <v>3.9967900000000001E-3</v>
      </c>
      <c r="Q220" s="40">
        <f t="shared" si="58"/>
        <v>9.2046073700000008E-2</v>
      </c>
      <c r="R220" s="41">
        <v>6.4999999999999997E-3</v>
      </c>
      <c r="S220" s="41">
        <f t="shared" si="59"/>
        <v>6.0699999999999999E-3</v>
      </c>
      <c r="T220" s="41"/>
      <c r="U220" s="41">
        <f t="shared" si="60"/>
        <v>2.8217899999999998E-3</v>
      </c>
      <c r="V220" s="41">
        <f t="shared" si="61"/>
        <v>6.4985823700000001E-2</v>
      </c>
      <c r="W220" s="42">
        <v>4.4999999999999997E-3</v>
      </c>
      <c r="X220" s="42">
        <f t="shared" si="62"/>
        <v>4.0699999999999998E-3</v>
      </c>
      <c r="Y220" s="42"/>
      <c r="Z220" s="42">
        <f t="shared" si="63"/>
        <v>2.7997899999999999E-3</v>
      </c>
      <c r="AA220" s="42">
        <f t="shared" si="64"/>
        <v>6.4479163699999995E-2</v>
      </c>
      <c r="AB220" s="25">
        <v>6.6E-4</v>
      </c>
      <c r="AC220" s="25">
        <f t="shared" si="49"/>
        <v>4.2999999999999999E-4</v>
      </c>
    </row>
    <row r="221" spans="1:29" s="15" customFormat="1">
      <c r="A221" s="18">
        <v>469</v>
      </c>
      <c r="B221" s="25">
        <v>6.8999999999999997E-5</v>
      </c>
      <c r="C221" s="38">
        <v>7.3000000000000001E-3</v>
      </c>
      <c r="D221" s="38">
        <f t="shared" si="50"/>
        <v>6.9455000000000003E-3</v>
      </c>
      <c r="E221" s="38"/>
      <c r="F221" s="38">
        <f t="shared" si="51"/>
        <v>2.6482900000000002E-3</v>
      </c>
      <c r="G221" s="38">
        <f t="shared" si="52"/>
        <v>6.0990118700000005E-2</v>
      </c>
      <c r="H221" s="39">
        <v>7.7000000000000002E-3</v>
      </c>
      <c r="I221" s="39">
        <f t="shared" si="53"/>
        <v>7.3455000000000005E-3</v>
      </c>
      <c r="J221" s="39"/>
      <c r="K221" s="39">
        <f t="shared" si="54"/>
        <v>4.4822899999999999E-3</v>
      </c>
      <c r="L221" s="39">
        <f t="shared" si="55"/>
        <v>0.1032271387</v>
      </c>
      <c r="M221" s="40">
        <v>8.0999999999999996E-3</v>
      </c>
      <c r="N221" s="40">
        <f t="shared" si="56"/>
        <v>7.7454999999999998E-3</v>
      </c>
      <c r="O221" s="40"/>
      <c r="P221" s="40">
        <f t="shared" si="57"/>
        <v>4.1722900000000004E-3</v>
      </c>
      <c r="Q221" s="40">
        <f t="shared" si="58"/>
        <v>9.6087838700000011E-2</v>
      </c>
      <c r="R221" s="41">
        <v>6.7000000000000002E-3</v>
      </c>
      <c r="S221" s="41">
        <f t="shared" si="59"/>
        <v>6.3455000000000004E-3</v>
      </c>
      <c r="T221" s="41"/>
      <c r="U221" s="41">
        <f t="shared" si="60"/>
        <v>3.0972900000000004E-3</v>
      </c>
      <c r="V221" s="41">
        <f t="shared" si="61"/>
        <v>7.1330588700000017E-2</v>
      </c>
      <c r="W221" s="42">
        <v>4.4000000000000003E-3</v>
      </c>
      <c r="X221" s="42">
        <f t="shared" si="62"/>
        <v>4.0455000000000005E-3</v>
      </c>
      <c r="Y221" s="42"/>
      <c r="Z221" s="42">
        <f t="shared" si="63"/>
        <v>2.7752900000000006E-3</v>
      </c>
      <c r="AA221" s="42">
        <f t="shared" si="64"/>
        <v>6.3914928700000012E-2</v>
      </c>
      <c r="AB221" s="25">
        <v>6.4000000000000005E-4</v>
      </c>
      <c r="AC221" s="25">
        <f t="shared" si="49"/>
        <v>3.545E-4</v>
      </c>
    </row>
    <row r="222" spans="1:29" s="15" customFormat="1">
      <c r="A222" s="18">
        <v>470</v>
      </c>
      <c r="B222" s="25">
        <v>1.7000000000000001E-4</v>
      </c>
      <c r="C222" s="38">
        <v>7.3000000000000001E-3</v>
      </c>
      <c r="D222" s="38">
        <f t="shared" si="50"/>
        <v>6.8700000000000002E-3</v>
      </c>
      <c r="E222" s="38"/>
      <c r="F222" s="38">
        <f t="shared" si="51"/>
        <v>2.5727900000000001E-3</v>
      </c>
      <c r="G222" s="38">
        <f t="shared" si="52"/>
        <v>5.9251353700000009E-2</v>
      </c>
      <c r="H222" s="39">
        <v>7.7000000000000002E-3</v>
      </c>
      <c r="I222" s="39">
        <f t="shared" si="53"/>
        <v>7.2700000000000004E-3</v>
      </c>
      <c r="J222" s="39"/>
      <c r="K222" s="39">
        <f t="shared" si="54"/>
        <v>4.4067900000000007E-3</v>
      </c>
      <c r="L222" s="39">
        <f t="shared" si="55"/>
        <v>0.10148837370000002</v>
      </c>
      <c r="M222" s="40">
        <v>8.0999999999999996E-3</v>
      </c>
      <c r="N222" s="40">
        <f t="shared" si="56"/>
        <v>7.6699999999999997E-3</v>
      </c>
      <c r="O222" s="40"/>
      <c r="P222" s="40">
        <f t="shared" si="57"/>
        <v>4.0967899999999995E-3</v>
      </c>
      <c r="Q222" s="40">
        <f t="shared" si="58"/>
        <v>9.4349073699999994E-2</v>
      </c>
      <c r="R222" s="41">
        <v>6.4999999999999997E-3</v>
      </c>
      <c r="S222" s="41">
        <f t="shared" si="59"/>
        <v>6.0699999999999999E-3</v>
      </c>
      <c r="T222" s="41"/>
      <c r="U222" s="41">
        <f t="shared" si="60"/>
        <v>2.8217899999999998E-3</v>
      </c>
      <c r="V222" s="41">
        <f t="shared" si="61"/>
        <v>6.4985823700000001E-2</v>
      </c>
      <c r="W222" s="42">
        <v>4.4999999999999997E-3</v>
      </c>
      <c r="X222" s="42">
        <f t="shared" si="62"/>
        <v>4.0699999999999998E-3</v>
      </c>
      <c r="Y222" s="42"/>
      <c r="Z222" s="42">
        <f t="shared" si="63"/>
        <v>2.7997899999999999E-3</v>
      </c>
      <c r="AA222" s="42">
        <f t="shared" si="64"/>
        <v>6.4479163699999995E-2</v>
      </c>
      <c r="AB222" s="25">
        <v>6.8999999999999997E-4</v>
      </c>
      <c r="AC222" s="25">
        <f t="shared" si="49"/>
        <v>4.2999999999999999E-4</v>
      </c>
    </row>
    <row r="223" spans="1:29" s="15" customFormat="1">
      <c r="A223" s="18">
        <v>471</v>
      </c>
      <c r="B223" s="25">
        <v>6.0000000000000002E-5</v>
      </c>
      <c r="C223" s="38">
        <v>7.1999999999999998E-3</v>
      </c>
      <c r="D223" s="38">
        <f t="shared" si="50"/>
        <v>6.8999999999999999E-3</v>
      </c>
      <c r="E223" s="38"/>
      <c r="F223" s="38">
        <f t="shared" si="51"/>
        <v>2.6027899999999998E-3</v>
      </c>
      <c r="G223" s="38">
        <f t="shared" si="52"/>
        <v>5.9942253699999996E-2</v>
      </c>
      <c r="H223" s="39">
        <v>7.6E-3</v>
      </c>
      <c r="I223" s="39">
        <f t="shared" si="53"/>
        <v>7.3000000000000001E-3</v>
      </c>
      <c r="J223" s="39"/>
      <c r="K223" s="39">
        <f t="shared" si="54"/>
        <v>4.4367899999999995E-3</v>
      </c>
      <c r="L223" s="39">
        <f t="shared" si="55"/>
        <v>0.10217927369999999</v>
      </c>
      <c r="M223" s="40">
        <v>8.0999999999999996E-3</v>
      </c>
      <c r="N223" s="40">
        <f t="shared" si="56"/>
        <v>7.7999999999999996E-3</v>
      </c>
      <c r="O223" s="40"/>
      <c r="P223" s="40">
        <f t="shared" si="57"/>
        <v>4.2267899999999994E-3</v>
      </c>
      <c r="Q223" s="40">
        <f t="shared" si="58"/>
        <v>9.7342973699999988E-2</v>
      </c>
      <c r="R223" s="41">
        <v>6.7000000000000002E-3</v>
      </c>
      <c r="S223" s="41">
        <f t="shared" si="59"/>
        <v>6.4000000000000003E-3</v>
      </c>
      <c r="T223" s="41"/>
      <c r="U223" s="41">
        <f t="shared" si="60"/>
        <v>3.1517900000000002E-3</v>
      </c>
      <c r="V223" s="41">
        <f t="shared" si="61"/>
        <v>7.2585723700000007E-2</v>
      </c>
      <c r="W223" s="42">
        <v>4.4000000000000003E-3</v>
      </c>
      <c r="X223" s="42">
        <f t="shared" si="62"/>
        <v>4.1000000000000003E-3</v>
      </c>
      <c r="Y223" s="42"/>
      <c r="Z223" s="42">
        <f t="shared" si="63"/>
        <v>2.8297900000000004E-3</v>
      </c>
      <c r="AA223" s="42">
        <f t="shared" si="64"/>
        <v>6.5170063700000017E-2</v>
      </c>
      <c r="AB223" s="25">
        <v>5.4000000000000001E-4</v>
      </c>
      <c r="AC223" s="25">
        <f t="shared" si="49"/>
        <v>3.0000000000000003E-4</v>
      </c>
    </row>
    <row r="224" spans="1:29" s="15" customFormat="1">
      <c r="A224" s="18">
        <v>472</v>
      </c>
      <c r="B224" s="25">
        <v>1.9000000000000001E-4</v>
      </c>
      <c r="C224" s="38">
        <v>7.1999999999999998E-3</v>
      </c>
      <c r="D224" s="38">
        <f t="shared" si="50"/>
        <v>6.8300000000000001E-3</v>
      </c>
      <c r="E224" s="38"/>
      <c r="F224" s="38">
        <f t="shared" si="51"/>
        <v>2.53279E-3</v>
      </c>
      <c r="G224" s="38">
        <f t="shared" si="52"/>
        <v>5.8330153700000005E-2</v>
      </c>
      <c r="H224" s="39">
        <v>7.4999999999999997E-3</v>
      </c>
      <c r="I224" s="39">
        <f t="shared" si="53"/>
        <v>7.1300000000000001E-3</v>
      </c>
      <c r="J224" s="39"/>
      <c r="K224" s="39">
        <f t="shared" si="54"/>
        <v>4.2667899999999995E-3</v>
      </c>
      <c r="L224" s="39">
        <f t="shared" si="55"/>
        <v>9.8264173699999999E-2</v>
      </c>
      <c r="M224" s="40">
        <v>7.9000000000000008E-3</v>
      </c>
      <c r="N224" s="40">
        <f t="shared" si="56"/>
        <v>7.5300000000000011E-3</v>
      </c>
      <c r="O224" s="40"/>
      <c r="P224" s="40">
        <f t="shared" si="57"/>
        <v>3.9567900000000017E-3</v>
      </c>
      <c r="Q224" s="40">
        <f t="shared" si="58"/>
        <v>9.1124873700000039E-2</v>
      </c>
      <c r="R224" s="41">
        <v>6.4999999999999997E-3</v>
      </c>
      <c r="S224" s="41">
        <f t="shared" si="59"/>
        <v>6.13E-3</v>
      </c>
      <c r="T224" s="41"/>
      <c r="U224" s="41">
        <f t="shared" si="60"/>
        <v>2.88179E-3</v>
      </c>
      <c r="V224" s="41">
        <f t="shared" si="61"/>
        <v>6.6367623700000003E-2</v>
      </c>
      <c r="W224" s="42">
        <v>4.4000000000000003E-3</v>
      </c>
      <c r="X224" s="42">
        <f t="shared" si="62"/>
        <v>4.0300000000000006E-3</v>
      </c>
      <c r="Y224" s="42"/>
      <c r="Z224" s="42">
        <f t="shared" si="63"/>
        <v>2.7597900000000007E-3</v>
      </c>
      <c r="AA224" s="42">
        <f t="shared" si="64"/>
        <v>6.3557963700000025E-2</v>
      </c>
      <c r="AB224" s="25">
        <v>5.5000000000000003E-4</v>
      </c>
      <c r="AC224" s="25">
        <f t="shared" si="49"/>
        <v>3.6999999999999999E-4</v>
      </c>
    </row>
    <row r="225" spans="1:29" s="15" customFormat="1">
      <c r="A225" s="18">
        <v>473</v>
      </c>
      <c r="B225" s="25">
        <v>1.0000000000000001E-5</v>
      </c>
      <c r="C225" s="38">
        <v>7.1999999999999998E-3</v>
      </c>
      <c r="D225" s="38">
        <f t="shared" si="50"/>
        <v>6.8954999999999997E-3</v>
      </c>
      <c r="E225" s="38"/>
      <c r="F225" s="38">
        <f t="shared" si="51"/>
        <v>2.5982899999999996E-3</v>
      </c>
      <c r="G225" s="38">
        <f t="shared" si="52"/>
        <v>5.9838618699999992E-2</v>
      </c>
      <c r="H225" s="39">
        <v>7.6E-3</v>
      </c>
      <c r="I225" s="39">
        <f t="shared" si="53"/>
        <v>7.2954999999999999E-3</v>
      </c>
      <c r="J225" s="39"/>
      <c r="K225" s="39">
        <f t="shared" si="54"/>
        <v>4.4322900000000002E-3</v>
      </c>
      <c r="L225" s="39">
        <f t="shared" si="55"/>
        <v>0.10207563870000001</v>
      </c>
      <c r="M225" s="40">
        <v>8.0000000000000002E-3</v>
      </c>
      <c r="N225" s="40">
        <f t="shared" si="56"/>
        <v>7.6955000000000001E-3</v>
      </c>
      <c r="O225" s="40"/>
      <c r="P225" s="40">
        <f t="shared" si="57"/>
        <v>4.1222900000000007E-3</v>
      </c>
      <c r="Q225" s="40">
        <f t="shared" si="58"/>
        <v>9.4936338700000025E-2</v>
      </c>
      <c r="R225" s="41">
        <v>6.6E-3</v>
      </c>
      <c r="S225" s="41">
        <f t="shared" si="59"/>
        <v>6.2954999999999999E-3</v>
      </c>
      <c r="T225" s="41"/>
      <c r="U225" s="41">
        <f t="shared" si="60"/>
        <v>3.0472899999999998E-3</v>
      </c>
      <c r="V225" s="41">
        <f t="shared" si="61"/>
        <v>7.0179088700000003E-2</v>
      </c>
      <c r="W225" s="42">
        <v>4.3E-3</v>
      </c>
      <c r="X225" s="42">
        <f t="shared" si="62"/>
        <v>3.9954999999999999E-3</v>
      </c>
      <c r="Y225" s="42"/>
      <c r="Z225" s="42">
        <f t="shared" si="63"/>
        <v>2.72529E-3</v>
      </c>
      <c r="AA225" s="42">
        <f t="shared" si="64"/>
        <v>6.2763428699999999E-2</v>
      </c>
      <c r="AB225" s="25">
        <v>5.9900000000000003E-4</v>
      </c>
      <c r="AC225" s="25">
        <f t="shared" si="49"/>
        <v>3.0450000000000003E-4</v>
      </c>
    </row>
    <row r="226" spans="1:29" s="15" customFormat="1">
      <c r="A226" s="18">
        <v>474</v>
      </c>
      <c r="B226" s="25">
        <v>1.3999999999999999E-4</v>
      </c>
      <c r="C226" s="38">
        <v>7.1000000000000004E-3</v>
      </c>
      <c r="D226" s="38">
        <f t="shared" si="50"/>
        <v>6.7350000000000005E-3</v>
      </c>
      <c r="E226" s="38"/>
      <c r="F226" s="38">
        <f t="shared" si="51"/>
        <v>2.4377900000000004E-3</v>
      </c>
      <c r="G226" s="38">
        <f t="shared" si="52"/>
        <v>5.6142303700000014E-2</v>
      </c>
      <c r="H226" s="39">
        <v>7.4000000000000003E-3</v>
      </c>
      <c r="I226" s="39">
        <f t="shared" si="53"/>
        <v>7.0350000000000005E-3</v>
      </c>
      <c r="J226" s="39"/>
      <c r="K226" s="39">
        <f t="shared" si="54"/>
        <v>4.1717899999999999E-3</v>
      </c>
      <c r="L226" s="39">
        <f t="shared" si="55"/>
        <v>9.6076323700000008E-2</v>
      </c>
      <c r="M226" s="40">
        <v>7.7999999999999996E-3</v>
      </c>
      <c r="N226" s="40">
        <f t="shared" si="56"/>
        <v>7.4349999999999998E-3</v>
      </c>
      <c r="O226" s="40"/>
      <c r="P226" s="40">
        <f t="shared" si="57"/>
        <v>3.8617899999999999E-3</v>
      </c>
      <c r="Q226" s="40">
        <f t="shared" si="58"/>
        <v>8.8937023700000006E-2</v>
      </c>
      <c r="R226" s="41">
        <v>6.4000000000000003E-3</v>
      </c>
      <c r="S226" s="41">
        <f t="shared" si="59"/>
        <v>6.0350000000000004E-3</v>
      </c>
      <c r="T226" s="41"/>
      <c r="U226" s="41">
        <f t="shared" si="60"/>
        <v>2.7867900000000004E-3</v>
      </c>
      <c r="V226" s="41">
        <f t="shared" si="61"/>
        <v>6.4179773700000012E-2</v>
      </c>
      <c r="W226" s="42">
        <v>4.1999999999999997E-3</v>
      </c>
      <c r="X226" s="42">
        <f t="shared" si="62"/>
        <v>3.8349999999999999E-3</v>
      </c>
      <c r="Y226" s="42"/>
      <c r="Z226" s="42">
        <f t="shared" si="63"/>
        <v>2.56479E-3</v>
      </c>
      <c r="AA226" s="42">
        <f t="shared" si="64"/>
        <v>5.90671137E-2</v>
      </c>
      <c r="AB226" s="25">
        <v>5.9000000000000003E-4</v>
      </c>
      <c r="AC226" s="25">
        <f t="shared" si="49"/>
        <v>3.6499999999999998E-4</v>
      </c>
    </row>
    <row r="227" spans="1:29" s="15" customFormat="1">
      <c r="A227" s="18">
        <v>475</v>
      </c>
      <c r="B227" s="25">
        <v>1E-4</v>
      </c>
      <c r="C227" s="38">
        <v>6.8999999999999999E-3</v>
      </c>
      <c r="D227" s="38">
        <f t="shared" si="50"/>
        <v>6.5550000000000001E-3</v>
      </c>
      <c r="E227" s="38"/>
      <c r="F227" s="38">
        <f t="shared" si="51"/>
        <v>2.25779E-3</v>
      </c>
      <c r="G227" s="38">
        <f t="shared" si="52"/>
        <v>5.19969037E-2</v>
      </c>
      <c r="H227" s="39">
        <v>7.4000000000000003E-3</v>
      </c>
      <c r="I227" s="39">
        <f t="shared" si="53"/>
        <v>7.0550000000000005E-3</v>
      </c>
      <c r="J227" s="39"/>
      <c r="K227" s="39">
        <f t="shared" si="54"/>
        <v>4.1917900000000008E-3</v>
      </c>
      <c r="L227" s="39">
        <f t="shared" si="55"/>
        <v>9.6536923700000027E-2</v>
      </c>
      <c r="M227" s="40">
        <v>7.9000000000000008E-3</v>
      </c>
      <c r="N227" s="40">
        <f t="shared" si="56"/>
        <v>7.555000000000001E-3</v>
      </c>
      <c r="O227" s="40"/>
      <c r="P227" s="40">
        <f t="shared" si="57"/>
        <v>3.9817900000000007E-3</v>
      </c>
      <c r="Q227" s="40">
        <f t="shared" si="58"/>
        <v>9.1700623700000025E-2</v>
      </c>
      <c r="R227" s="41">
        <v>6.4999999999999997E-3</v>
      </c>
      <c r="S227" s="41">
        <f t="shared" si="59"/>
        <v>6.1549999999999999E-3</v>
      </c>
      <c r="T227" s="41"/>
      <c r="U227" s="41">
        <f t="shared" si="60"/>
        <v>2.9067899999999998E-3</v>
      </c>
      <c r="V227" s="41">
        <f t="shared" si="61"/>
        <v>6.6943373700000003E-2</v>
      </c>
      <c r="W227" s="42">
        <v>4.3E-3</v>
      </c>
      <c r="X227" s="42">
        <f t="shared" si="62"/>
        <v>3.9550000000000002E-3</v>
      </c>
      <c r="Y227" s="42"/>
      <c r="Z227" s="42">
        <f t="shared" si="63"/>
        <v>2.6847900000000003E-3</v>
      </c>
      <c r="AA227" s="42">
        <f t="shared" si="64"/>
        <v>6.1830713700000012E-2</v>
      </c>
      <c r="AB227" s="25">
        <v>5.9000000000000003E-4</v>
      </c>
      <c r="AC227" s="25">
        <f t="shared" si="49"/>
        <v>3.4500000000000004E-4</v>
      </c>
    </row>
    <row r="228" spans="1:29" s="15" customFormat="1">
      <c r="A228" s="18">
        <v>476</v>
      </c>
      <c r="B228" s="25">
        <v>1.4999999999999999E-4</v>
      </c>
      <c r="C228" s="38">
        <v>7.0000000000000001E-3</v>
      </c>
      <c r="D228" s="38">
        <f t="shared" si="50"/>
        <v>6.6255000000000003E-3</v>
      </c>
      <c r="E228" s="38"/>
      <c r="F228" s="38">
        <f t="shared" si="51"/>
        <v>2.3282900000000002E-3</v>
      </c>
      <c r="G228" s="38">
        <f t="shared" si="52"/>
        <v>5.3620518700000008E-2</v>
      </c>
      <c r="H228" s="39">
        <v>7.3000000000000001E-3</v>
      </c>
      <c r="I228" s="39">
        <f t="shared" si="53"/>
        <v>6.9255000000000002E-3</v>
      </c>
      <c r="J228" s="39"/>
      <c r="K228" s="39">
        <f t="shared" si="54"/>
        <v>4.0622899999999997E-3</v>
      </c>
      <c r="L228" s="39">
        <f t="shared" si="55"/>
        <v>9.3554538699999995E-2</v>
      </c>
      <c r="M228" s="40">
        <v>7.7000000000000002E-3</v>
      </c>
      <c r="N228" s="40">
        <f t="shared" si="56"/>
        <v>7.3255000000000004E-3</v>
      </c>
      <c r="O228" s="40"/>
      <c r="P228" s="40">
        <f t="shared" si="57"/>
        <v>3.7522900000000006E-3</v>
      </c>
      <c r="Q228" s="40">
        <f t="shared" si="58"/>
        <v>8.6415238700000022E-2</v>
      </c>
      <c r="R228" s="41">
        <v>6.3E-3</v>
      </c>
      <c r="S228" s="41">
        <f t="shared" si="59"/>
        <v>5.9255000000000002E-3</v>
      </c>
      <c r="T228" s="41"/>
      <c r="U228" s="41">
        <f t="shared" si="60"/>
        <v>2.6772900000000001E-3</v>
      </c>
      <c r="V228" s="41">
        <f t="shared" si="61"/>
        <v>6.1657988700000006E-2</v>
      </c>
      <c r="W228" s="42">
        <v>4.1999999999999997E-3</v>
      </c>
      <c r="X228" s="42">
        <f t="shared" si="62"/>
        <v>3.8254999999999999E-3</v>
      </c>
      <c r="Y228" s="42"/>
      <c r="Z228" s="42">
        <f t="shared" si="63"/>
        <v>2.55529E-3</v>
      </c>
      <c r="AA228" s="42">
        <f t="shared" si="64"/>
        <v>5.8848328700000001E-2</v>
      </c>
      <c r="AB228" s="25">
        <v>5.9900000000000003E-4</v>
      </c>
      <c r="AC228" s="25">
        <f t="shared" si="49"/>
        <v>3.745E-4</v>
      </c>
    </row>
    <row r="229" spans="1:29" s="15" customFormat="1">
      <c r="A229" s="18">
        <v>477</v>
      </c>
      <c r="B229" s="25">
        <v>-1.0000000000000001E-5</v>
      </c>
      <c r="C229" s="38">
        <v>6.8999999999999999E-3</v>
      </c>
      <c r="D229" s="38">
        <f t="shared" si="50"/>
        <v>6.5899999999999995E-3</v>
      </c>
      <c r="E229" s="38"/>
      <c r="F229" s="38">
        <f t="shared" si="51"/>
        <v>2.2927899999999994E-3</v>
      </c>
      <c r="G229" s="38">
        <f t="shared" si="52"/>
        <v>5.2802953699999988E-2</v>
      </c>
      <c r="H229" s="39">
        <v>7.1999999999999998E-3</v>
      </c>
      <c r="I229" s="39">
        <f t="shared" si="53"/>
        <v>6.8899999999999994E-3</v>
      </c>
      <c r="J229" s="39"/>
      <c r="K229" s="39">
        <f t="shared" si="54"/>
        <v>4.0267899999999988E-3</v>
      </c>
      <c r="L229" s="39">
        <f t="shared" si="55"/>
        <v>9.2736973699999975E-2</v>
      </c>
      <c r="M229" s="40">
        <v>7.7999999999999996E-3</v>
      </c>
      <c r="N229" s="40">
        <f t="shared" si="56"/>
        <v>7.4899999999999993E-3</v>
      </c>
      <c r="O229" s="40"/>
      <c r="P229" s="40">
        <f t="shared" si="57"/>
        <v>3.9167899999999999E-3</v>
      </c>
      <c r="Q229" s="40">
        <f t="shared" si="58"/>
        <v>9.0203673700000001E-2</v>
      </c>
      <c r="R229" s="41">
        <v>6.3E-3</v>
      </c>
      <c r="S229" s="41">
        <f t="shared" si="59"/>
        <v>5.9899999999999997E-3</v>
      </c>
      <c r="T229" s="41"/>
      <c r="U229" s="41">
        <f t="shared" si="60"/>
        <v>2.7417899999999996E-3</v>
      </c>
      <c r="V229" s="41">
        <f t="shared" si="61"/>
        <v>6.3143423699999993E-2</v>
      </c>
      <c r="W229" s="42">
        <v>4.1999999999999997E-3</v>
      </c>
      <c r="X229" s="42">
        <f t="shared" si="62"/>
        <v>3.8899999999999998E-3</v>
      </c>
      <c r="Y229" s="42"/>
      <c r="Z229" s="42">
        <f t="shared" si="63"/>
        <v>2.6197899999999999E-3</v>
      </c>
      <c r="AA229" s="42">
        <f t="shared" si="64"/>
        <v>6.0333763700000001E-2</v>
      </c>
      <c r="AB229" s="25">
        <v>6.3000000000000003E-4</v>
      </c>
      <c r="AC229" s="25">
        <f t="shared" si="49"/>
        <v>3.1E-4</v>
      </c>
    </row>
    <row r="230" spans="1:29" s="15" customFormat="1">
      <c r="A230" s="18">
        <v>478</v>
      </c>
      <c r="B230" s="25">
        <v>1.2E-4</v>
      </c>
      <c r="C230" s="38">
        <v>6.8999999999999999E-3</v>
      </c>
      <c r="D230" s="38">
        <f t="shared" si="50"/>
        <v>6.5404999999999994E-3</v>
      </c>
      <c r="E230" s="38"/>
      <c r="F230" s="38">
        <f t="shared" si="51"/>
        <v>2.2432899999999993E-3</v>
      </c>
      <c r="G230" s="38">
        <f t="shared" si="52"/>
        <v>5.1662968699999985E-2</v>
      </c>
      <c r="H230" s="39">
        <v>7.1999999999999998E-3</v>
      </c>
      <c r="I230" s="39">
        <f t="shared" si="53"/>
        <v>6.8404999999999994E-3</v>
      </c>
      <c r="J230" s="39"/>
      <c r="K230" s="39">
        <f t="shared" si="54"/>
        <v>3.9772899999999996E-3</v>
      </c>
      <c r="L230" s="39">
        <f t="shared" si="55"/>
        <v>9.1596988699999993E-2</v>
      </c>
      <c r="M230" s="40">
        <v>7.6E-3</v>
      </c>
      <c r="N230" s="40">
        <f t="shared" si="56"/>
        <v>7.2405000000000004E-3</v>
      </c>
      <c r="O230" s="40"/>
      <c r="P230" s="40">
        <f t="shared" si="57"/>
        <v>3.6672900000000006E-3</v>
      </c>
      <c r="Q230" s="40">
        <f t="shared" si="58"/>
        <v>8.4457688700000019E-2</v>
      </c>
      <c r="R230" s="41">
        <v>6.3E-3</v>
      </c>
      <c r="S230" s="41">
        <f t="shared" si="59"/>
        <v>5.9404999999999996E-3</v>
      </c>
      <c r="T230" s="41"/>
      <c r="U230" s="41">
        <f t="shared" si="60"/>
        <v>2.6922899999999995E-3</v>
      </c>
      <c r="V230" s="41">
        <f t="shared" si="61"/>
        <v>6.200343869999999E-2</v>
      </c>
      <c r="W230" s="42">
        <v>4.1999999999999997E-3</v>
      </c>
      <c r="X230" s="42">
        <f t="shared" si="62"/>
        <v>3.8404999999999997E-3</v>
      </c>
      <c r="Y230" s="42"/>
      <c r="Z230" s="42">
        <f t="shared" si="63"/>
        <v>2.5702899999999998E-3</v>
      </c>
      <c r="AA230" s="42">
        <f t="shared" si="64"/>
        <v>5.9193778699999998E-2</v>
      </c>
      <c r="AB230" s="25">
        <v>5.9900000000000003E-4</v>
      </c>
      <c r="AC230" s="25">
        <f t="shared" si="49"/>
        <v>3.5950000000000001E-4</v>
      </c>
    </row>
    <row r="231" spans="1:29" s="15" customFormat="1">
      <c r="A231" s="18">
        <v>479</v>
      </c>
      <c r="B231" s="25">
        <v>1.4999999999999999E-4</v>
      </c>
      <c r="C231" s="38">
        <v>7.0000000000000001E-3</v>
      </c>
      <c r="D231" s="38">
        <f t="shared" si="50"/>
        <v>6.5700000000000003E-3</v>
      </c>
      <c r="E231" s="38"/>
      <c r="F231" s="38">
        <f t="shared" si="51"/>
        <v>2.2727900000000002E-3</v>
      </c>
      <c r="G231" s="38">
        <f t="shared" si="52"/>
        <v>5.2342353700000011E-2</v>
      </c>
      <c r="H231" s="39">
        <v>7.1999999999999998E-3</v>
      </c>
      <c r="I231" s="39">
        <f t="shared" si="53"/>
        <v>6.77E-3</v>
      </c>
      <c r="J231" s="39"/>
      <c r="K231" s="39">
        <f t="shared" si="54"/>
        <v>3.9067900000000003E-3</v>
      </c>
      <c r="L231" s="39">
        <f t="shared" si="55"/>
        <v>8.9973373700000012E-2</v>
      </c>
      <c r="M231" s="40">
        <v>7.7000000000000002E-3</v>
      </c>
      <c r="N231" s="40">
        <f t="shared" si="56"/>
        <v>7.2700000000000004E-3</v>
      </c>
      <c r="O231" s="40"/>
      <c r="P231" s="40">
        <f t="shared" si="57"/>
        <v>3.6967900000000006E-3</v>
      </c>
      <c r="Q231" s="40">
        <f t="shared" si="58"/>
        <v>8.5137073700000024E-2</v>
      </c>
      <c r="R231" s="41">
        <v>6.3E-3</v>
      </c>
      <c r="S231" s="41">
        <f t="shared" si="59"/>
        <v>5.8700000000000002E-3</v>
      </c>
      <c r="T231" s="41"/>
      <c r="U231" s="41">
        <f t="shared" si="60"/>
        <v>2.6217900000000001E-3</v>
      </c>
      <c r="V231" s="41">
        <f t="shared" si="61"/>
        <v>6.0379823700000008E-2</v>
      </c>
      <c r="W231" s="42">
        <v>4.1999999999999997E-3</v>
      </c>
      <c r="X231" s="42">
        <f t="shared" si="62"/>
        <v>3.7699999999999999E-3</v>
      </c>
      <c r="Y231" s="42"/>
      <c r="Z231" s="42">
        <f t="shared" si="63"/>
        <v>2.49979E-3</v>
      </c>
      <c r="AA231" s="42">
        <f t="shared" si="64"/>
        <v>5.7570163700000003E-2</v>
      </c>
      <c r="AB231" s="25">
        <v>7.1000000000000002E-4</v>
      </c>
      <c r="AC231" s="25">
        <f t="shared" si="49"/>
        <v>4.2999999999999999E-4</v>
      </c>
    </row>
    <row r="232" spans="1:29" s="15" customFormat="1">
      <c r="A232" s="18">
        <v>480</v>
      </c>
      <c r="B232" s="25">
        <v>9.0000000000000006E-5</v>
      </c>
      <c r="C232" s="38">
        <v>6.8999999999999999E-3</v>
      </c>
      <c r="D232" s="38">
        <f t="shared" si="50"/>
        <v>6.4999999999999997E-3</v>
      </c>
      <c r="E232" s="38"/>
      <c r="F232" s="38">
        <f t="shared" si="51"/>
        <v>2.2027899999999996E-3</v>
      </c>
      <c r="G232" s="38">
        <f t="shared" si="52"/>
        <v>5.0730253699999991E-2</v>
      </c>
      <c r="H232" s="39">
        <v>7.1999999999999998E-3</v>
      </c>
      <c r="I232" s="39">
        <f t="shared" si="53"/>
        <v>6.7999999999999996E-3</v>
      </c>
      <c r="J232" s="39"/>
      <c r="K232" s="39">
        <f t="shared" si="54"/>
        <v>3.936789999999999E-3</v>
      </c>
      <c r="L232" s="39">
        <f t="shared" si="55"/>
        <v>9.0664273699999978E-2</v>
      </c>
      <c r="M232" s="40">
        <v>7.6E-3</v>
      </c>
      <c r="N232" s="40">
        <f t="shared" si="56"/>
        <v>7.1999999999999998E-3</v>
      </c>
      <c r="O232" s="40"/>
      <c r="P232" s="40">
        <f t="shared" si="57"/>
        <v>3.62679E-3</v>
      </c>
      <c r="Q232" s="40">
        <f t="shared" si="58"/>
        <v>8.3524973700000005E-2</v>
      </c>
      <c r="R232" s="41">
        <v>6.1999999999999998E-3</v>
      </c>
      <c r="S232" s="41">
        <f t="shared" si="59"/>
        <v>5.7999999999999996E-3</v>
      </c>
      <c r="T232" s="41"/>
      <c r="U232" s="41">
        <f t="shared" si="60"/>
        <v>2.5517899999999995E-3</v>
      </c>
      <c r="V232" s="41">
        <f t="shared" si="61"/>
        <v>5.8767723699999989E-2</v>
      </c>
      <c r="W232" s="42">
        <v>4.1000000000000003E-3</v>
      </c>
      <c r="X232" s="42">
        <f t="shared" si="62"/>
        <v>3.7000000000000002E-3</v>
      </c>
      <c r="Y232" s="42"/>
      <c r="Z232" s="42">
        <f t="shared" si="63"/>
        <v>2.4297900000000002E-3</v>
      </c>
      <c r="AA232" s="42">
        <f t="shared" si="64"/>
        <v>5.5958063700000012E-2</v>
      </c>
      <c r="AB232" s="25">
        <v>7.1000000000000002E-4</v>
      </c>
      <c r="AC232" s="25">
        <f t="shared" si="49"/>
        <v>4.0000000000000002E-4</v>
      </c>
    </row>
    <row r="233" spans="1:29" s="15" customFormat="1">
      <c r="A233" s="18">
        <v>481</v>
      </c>
      <c r="B233" s="25">
        <v>9.0000000000000006E-5</v>
      </c>
      <c r="C233" s="38">
        <v>6.7999999999999996E-3</v>
      </c>
      <c r="D233" s="38">
        <f t="shared" si="50"/>
        <v>6.4099999999999999E-3</v>
      </c>
      <c r="E233" s="38"/>
      <c r="F233" s="38">
        <f t="shared" si="51"/>
        <v>2.1127899999999998E-3</v>
      </c>
      <c r="G233" s="38">
        <f t="shared" si="52"/>
        <v>4.8657553699999995E-2</v>
      </c>
      <c r="H233" s="39">
        <v>7.1000000000000004E-3</v>
      </c>
      <c r="I233" s="39">
        <f t="shared" si="53"/>
        <v>6.7100000000000007E-3</v>
      </c>
      <c r="J233" s="39"/>
      <c r="K233" s="39">
        <f t="shared" si="54"/>
        <v>3.8467900000000005E-3</v>
      </c>
      <c r="L233" s="39">
        <f t="shared" si="55"/>
        <v>8.8591573700000023E-2</v>
      </c>
      <c r="M233" s="40">
        <v>7.7000000000000002E-3</v>
      </c>
      <c r="N233" s="40">
        <f t="shared" si="56"/>
        <v>7.3100000000000005E-3</v>
      </c>
      <c r="O233" s="40"/>
      <c r="P233" s="40">
        <f t="shared" si="57"/>
        <v>3.7367900000000007E-3</v>
      </c>
      <c r="Q233" s="40">
        <f t="shared" si="58"/>
        <v>8.6058273700000021E-2</v>
      </c>
      <c r="R233" s="41">
        <v>6.4000000000000003E-3</v>
      </c>
      <c r="S233" s="41">
        <f t="shared" si="59"/>
        <v>6.0100000000000006E-3</v>
      </c>
      <c r="T233" s="41"/>
      <c r="U233" s="41">
        <f t="shared" si="60"/>
        <v>2.7617900000000005E-3</v>
      </c>
      <c r="V233" s="41">
        <f t="shared" si="61"/>
        <v>6.3604023700000012E-2</v>
      </c>
      <c r="W233" s="42">
        <v>4.1000000000000003E-3</v>
      </c>
      <c r="X233" s="42">
        <f t="shared" si="62"/>
        <v>3.7100000000000002E-3</v>
      </c>
      <c r="Y233" s="42"/>
      <c r="Z233" s="42">
        <f t="shared" si="63"/>
        <v>2.4397900000000003E-3</v>
      </c>
      <c r="AA233" s="42">
        <f t="shared" si="64"/>
        <v>5.6188363700000007E-2</v>
      </c>
      <c r="AB233" s="25">
        <v>6.8999999999999997E-4</v>
      </c>
      <c r="AC233" s="25">
        <f t="shared" si="49"/>
        <v>3.8999999999999999E-4</v>
      </c>
    </row>
    <row r="234" spans="1:29" s="15" customFormat="1">
      <c r="A234" s="18">
        <v>482</v>
      </c>
      <c r="B234" s="25">
        <v>8.0000000000000007E-5</v>
      </c>
      <c r="C234" s="38">
        <v>6.7999999999999996E-3</v>
      </c>
      <c r="D234" s="38">
        <f t="shared" si="50"/>
        <v>6.4399999999999995E-3</v>
      </c>
      <c r="E234" s="38"/>
      <c r="F234" s="38">
        <f t="shared" si="51"/>
        <v>2.1427899999999995E-3</v>
      </c>
      <c r="G234" s="38">
        <f t="shared" si="52"/>
        <v>4.9348453699999989E-2</v>
      </c>
      <c r="H234" s="39">
        <v>7.1999999999999998E-3</v>
      </c>
      <c r="I234" s="39">
        <f t="shared" si="53"/>
        <v>6.8399999999999997E-3</v>
      </c>
      <c r="J234" s="39"/>
      <c r="K234" s="39">
        <f t="shared" si="54"/>
        <v>3.9767899999999991E-3</v>
      </c>
      <c r="L234" s="39">
        <f t="shared" si="55"/>
        <v>9.1585473699999989E-2</v>
      </c>
      <c r="M234" s="40">
        <v>7.4999999999999997E-3</v>
      </c>
      <c r="N234" s="40">
        <f t="shared" si="56"/>
        <v>7.1399999999999996E-3</v>
      </c>
      <c r="O234" s="40"/>
      <c r="P234" s="40">
        <f t="shared" si="57"/>
        <v>3.5667899999999998E-3</v>
      </c>
      <c r="Q234" s="40">
        <f t="shared" si="58"/>
        <v>8.2143173700000002E-2</v>
      </c>
      <c r="R234" s="41">
        <v>6.1000000000000004E-3</v>
      </c>
      <c r="S234" s="41">
        <f t="shared" si="59"/>
        <v>5.7400000000000003E-3</v>
      </c>
      <c r="T234" s="41"/>
      <c r="U234" s="41">
        <f t="shared" si="60"/>
        <v>2.4917900000000002E-3</v>
      </c>
      <c r="V234" s="41">
        <f t="shared" si="61"/>
        <v>5.7385923700000008E-2</v>
      </c>
      <c r="W234" s="42">
        <v>4.0000000000000001E-3</v>
      </c>
      <c r="X234" s="42">
        <f t="shared" si="62"/>
        <v>3.64E-3</v>
      </c>
      <c r="Y234" s="42"/>
      <c r="Z234" s="42">
        <f t="shared" si="63"/>
        <v>2.3697900000000001E-3</v>
      </c>
      <c r="AA234" s="42">
        <f t="shared" si="64"/>
        <v>5.4576263700000002E-2</v>
      </c>
      <c r="AB234" s="25">
        <v>6.4000000000000005E-4</v>
      </c>
      <c r="AC234" s="25">
        <f t="shared" si="49"/>
        <v>3.6000000000000002E-4</v>
      </c>
    </row>
    <row r="235" spans="1:29" s="15" customFormat="1">
      <c r="A235" s="18">
        <v>483</v>
      </c>
      <c r="B235" s="25">
        <v>1E-4</v>
      </c>
      <c r="C235" s="38">
        <v>6.7999999999999996E-3</v>
      </c>
      <c r="D235" s="38">
        <f t="shared" si="50"/>
        <v>6.4549999999999998E-3</v>
      </c>
      <c r="E235" s="38"/>
      <c r="F235" s="38">
        <f t="shared" si="51"/>
        <v>2.1577899999999997E-3</v>
      </c>
      <c r="G235" s="38">
        <f t="shared" si="52"/>
        <v>4.9693903699999993E-2</v>
      </c>
      <c r="H235" s="39">
        <v>7.0000000000000001E-3</v>
      </c>
      <c r="I235" s="39">
        <f t="shared" si="53"/>
        <v>6.6550000000000003E-3</v>
      </c>
      <c r="J235" s="39"/>
      <c r="K235" s="39">
        <f t="shared" si="54"/>
        <v>3.7917900000000002E-3</v>
      </c>
      <c r="L235" s="39">
        <f t="shared" si="55"/>
        <v>8.7324923700000015E-2</v>
      </c>
      <c r="M235" s="40">
        <v>7.4999999999999997E-3</v>
      </c>
      <c r="N235" s="40">
        <f t="shared" si="56"/>
        <v>7.1549999999999999E-3</v>
      </c>
      <c r="O235" s="40"/>
      <c r="P235" s="40">
        <f t="shared" si="57"/>
        <v>3.5817900000000001E-3</v>
      </c>
      <c r="Q235" s="40">
        <f t="shared" si="58"/>
        <v>8.2488623699999999E-2</v>
      </c>
      <c r="R235" s="41">
        <v>6.1999999999999998E-3</v>
      </c>
      <c r="S235" s="41">
        <f t="shared" si="59"/>
        <v>5.855E-3</v>
      </c>
      <c r="T235" s="41"/>
      <c r="U235" s="41">
        <f t="shared" si="60"/>
        <v>2.6067899999999999E-3</v>
      </c>
      <c r="V235" s="41">
        <f t="shared" si="61"/>
        <v>6.0034373699999997E-2</v>
      </c>
      <c r="W235" s="42">
        <v>4.0000000000000001E-3</v>
      </c>
      <c r="X235" s="42">
        <f t="shared" si="62"/>
        <v>3.6550000000000003E-3</v>
      </c>
      <c r="Y235" s="42"/>
      <c r="Z235" s="42">
        <f t="shared" si="63"/>
        <v>2.3847900000000003E-3</v>
      </c>
      <c r="AA235" s="42">
        <f t="shared" si="64"/>
        <v>5.4921713700000013E-2</v>
      </c>
      <c r="AB235" s="25">
        <v>5.9000000000000003E-4</v>
      </c>
      <c r="AC235" s="25">
        <f t="shared" si="49"/>
        <v>3.4500000000000004E-4</v>
      </c>
    </row>
    <row r="236" spans="1:29" s="15" customFormat="1">
      <c r="A236" s="18">
        <v>484</v>
      </c>
      <c r="B236" s="25">
        <v>1.8000000000000001E-4</v>
      </c>
      <c r="C236" s="38">
        <v>6.7000000000000002E-3</v>
      </c>
      <c r="D236" s="38">
        <f t="shared" si="50"/>
        <v>6.2900000000000005E-3</v>
      </c>
      <c r="E236" s="38"/>
      <c r="F236" s="38">
        <f t="shared" si="51"/>
        <v>1.9927900000000004E-3</v>
      </c>
      <c r="G236" s="38">
        <f t="shared" si="52"/>
        <v>4.5893953700000011E-2</v>
      </c>
      <c r="H236" s="39">
        <v>7.0000000000000001E-3</v>
      </c>
      <c r="I236" s="39">
        <f t="shared" si="53"/>
        <v>6.5900000000000004E-3</v>
      </c>
      <c r="J236" s="39"/>
      <c r="K236" s="39">
        <f t="shared" si="54"/>
        <v>3.7267900000000002E-3</v>
      </c>
      <c r="L236" s="39">
        <f t="shared" si="55"/>
        <v>8.5827973700000004E-2</v>
      </c>
      <c r="M236" s="40">
        <v>7.4999999999999997E-3</v>
      </c>
      <c r="N236" s="40">
        <f t="shared" si="56"/>
        <v>7.0899999999999999E-3</v>
      </c>
      <c r="O236" s="40"/>
      <c r="P236" s="40">
        <f t="shared" si="57"/>
        <v>3.5167900000000001E-3</v>
      </c>
      <c r="Q236" s="40">
        <f t="shared" si="58"/>
        <v>8.0991673700000003E-2</v>
      </c>
      <c r="R236" s="41">
        <v>6.1000000000000004E-3</v>
      </c>
      <c r="S236" s="41">
        <f t="shared" si="59"/>
        <v>5.6900000000000006E-3</v>
      </c>
      <c r="T236" s="41"/>
      <c r="U236" s="41">
        <f t="shared" si="60"/>
        <v>2.4417900000000005E-3</v>
      </c>
      <c r="V236" s="41">
        <f t="shared" si="61"/>
        <v>5.6234423700000015E-2</v>
      </c>
      <c r="W236" s="42">
        <v>4.0000000000000001E-3</v>
      </c>
      <c r="X236" s="42">
        <f t="shared" si="62"/>
        <v>3.5899999999999999E-3</v>
      </c>
      <c r="Y236" s="42"/>
      <c r="Z236" s="42">
        <f t="shared" si="63"/>
        <v>2.31979E-3</v>
      </c>
      <c r="AA236" s="42">
        <f t="shared" si="64"/>
        <v>5.3424763700000003E-2</v>
      </c>
      <c r="AB236" s="25">
        <v>6.4000000000000005E-4</v>
      </c>
      <c r="AC236" s="25">
        <f t="shared" si="49"/>
        <v>4.1000000000000005E-4</v>
      </c>
    </row>
    <row r="237" spans="1:29" s="15" customFormat="1">
      <c r="A237" s="18">
        <v>485</v>
      </c>
      <c r="B237" s="25">
        <v>1.1E-4</v>
      </c>
      <c r="C237" s="38">
        <v>6.6E-3</v>
      </c>
      <c r="D237" s="38">
        <f t="shared" si="50"/>
        <v>6.2300000000000003E-3</v>
      </c>
      <c r="E237" s="38"/>
      <c r="F237" s="38">
        <f t="shared" si="51"/>
        <v>1.9327900000000002E-3</v>
      </c>
      <c r="G237" s="38">
        <f t="shared" si="52"/>
        <v>4.4512153700000008E-2</v>
      </c>
      <c r="H237" s="39">
        <v>6.8999999999999999E-3</v>
      </c>
      <c r="I237" s="39">
        <f t="shared" si="53"/>
        <v>6.5300000000000002E-3</v>
      </c>
      <c r="J237" s="39"/>
      <c r="K237" s="39">
        <f t="shared" si="54"/>
        <v>3.6667900000000001E-3</v>
      </c>
      <c r="L237" s="39">
        <f t="shared" si="55"/>
        <v>8.4446173700000002E-2</v>
      </c>
      <c r="M237" s="40">
        <v>7.4000000000000003E-3</v>
      </c>
      <c r="N237" s="40">
        <f t="shared" si="56"/>
        <v>7.0300000000000007E-3</v>
      </c>
      <c r="O237" s="40"/>
      <c r="P237" s="40">
        <f t="shared" si="57"/>
        <v>3.4567900000000008E-3</v>
      </c>
      <c r="Q237" s="40">
        <f t="shared" si="58"/>
        <v>7.9609873700000028E-2</v>
      </c>
      <c r="R237" s="41">
        <v>6.1000000000000004E-3</v>
      </c>
      <c r="S237" s="41">
        <f t="shared" si="59"/>
        <v>5.7300000000000007E-3</v>
      </c>
      <c r="T237" s="41"/>
      <c r="U237" s="41">
        <f t="shared" si="60"/>
        <v>2.4817900000000006E-3</v>
      </c>
      <c r="V237" s="41">
        <f t="shared" si="61"/>
        <v>5.7155623700000019E-2</v>
      </c>
      <c r="W237" s="42">
        <v>3.8999999999999998E-3</v>
      </c>
      <c r="X237" s="42">
        <f t="shared" si="62"/>
        <v>3.5299999999999997E-3</v>
      </c>
      <c r="Y237" s="42"/>
      <c r="Z237" s="42">
        <f t="shared" si="63"/>
        <v>2.2597899999999998E-3</v>
      </c>
      <c r="AA237" s="42">
        <f t="shared" si="64"/>
        <v>5.20429637E-2</v>
      </c>
      <c r="AB237" s="25">
        <v>6.3000000000000003E-4</v>
      </c>
      <c r="AC237" s="25">
        <f t="shared" si="49"/>
        <v>3.6999999999999999E-4</v>
      </c>
    </row>
    <row r="238" spans="1:29" s="15" customFormat="1">
      <c r="A238" s="18">
        <v>486</v>
      </c>
      <c r="B238" s="25">
        <v>1.6000000000000001E-4</v>
      </c>
      <c r="C238" s="38">
        <v>6.7000000000000002E-3</v>
      </c>
      <c r="D238" s="38">
        <f t="shared" si="50"/>
        <v>6.2950000000000002E-3</v>
      </c>
      <c r="E238" s="38"/>
      <c r="F238" s="38">
        <f t="shared" si="51"/>
        <v>1.9977900000000002E-3</v>
      </c>
      <c r="G238" s="38">
        <f t="shared" si="52"/>
        <v>4.6009103700000005E-2</v>
      </c>
      <c r="H238" s="39">
        <v>7.1000000000000004E-3</v>
      </c>
      <c r="I238" s="39">
        <f t="shared" si="53"/>
        <v>6.6950000000000004E-3</v>
      </c>
      <c r="J238" s="39"/>
      <c r="K238" s="39">
        <f t="shared" si="54"/>
        <v>3.8317900000000003E-3</v>
      </c>
      <c r="L238" s="39">
        <f t="shared" si="55"/>
        <v>8.8246123700000012E-2</v>
      </c>
      <c r="M238" s="40">
        <v>7.4000000000000003E-3</v>
      </c>
      <c r="N238" s="40">
        <f t="shared" si="56"/>
        <v>6.9950000000000003E-3</v>
      </c>
      <c r="O238" s="40"/>
      <c r="P238" s="40">
        <f t="shared" si="57"/>
        <v>3.4217900000000005E-3</v>
      </c>
      <c r="Q238" s="40">
        <f t="shared" si="58"/>
        <v>7.8803823700000011E-2</v>
      </c>
      <c r="R238" s="41">
        <v>6.1999999999999998E-3</v>
      </c>
      <c r="S238" s="41">
        <f t="shared" si="59"/>
        <v>5.7949999999999998E-3</v>
      </c>
      <c r="T238" s="41"/>
      <c r="U238" s="41">
        <f t="shared" si="60"/>
        <v>2.5467899999999997E-3</v>
      </c>
      <c r="V238" s="41">
        <f t="shared" si="61"/>
        <v>5.8652573699999995E-2</v>
      </c>
      <c r="W238" s="42">
        <v>4.0000000000000001E-3</v>
      </c>
      <c r="X238" s="42">
        <f t="shared" si="62"/>
        <v>3.5950000000000001E-3</v>
      </c>
      <c r="Y238" s="42"/>
      <c r="Z238" s="42">
        <f t="shared" si="63"/>
        <v>2.3247900000000002E-3</v>
      </c>
      <c r="AA238" s="42">
        <f t="shared" si="64"/>
        <v>5.3539913700000004E-2</v>
      </c>
      <c r="AB238" s="25">
        <v>6.4999999999999997E-4</v>
      </c>
      <c r="AC238" s="25">
        <f t="shared" si="49"/>
        <v>4.0499999999999998E-4</v>
      </c>
    </row>
    <row r="239" spans="1:29" s="15" customFormat="1">
      <c r="A239" s="18">
        <v>487</v>
      </c>
      <c r="B239" s="25">
        <v>1.4999999999999999E-4</v>
      </c>
      <c r="C239" s="38">
        <v>6.7000000000000002E-3</v>
      </c>
      <c r="D239" s="38">
        <f t="shared" si="50"/>
        <v>6.2950000000000002E-3</v>
      </c>
      <c r="E239" s="38"/>
      <c r="F239" s="38">
        <f t="shared" si="51"/>
        <v>1.9977900000000002E-3</v>
      </c>
      <c r="G239" s="38">
        <f t="shared" si="52"/>
        <v>4.6009103700000005E-2</v>
      </c>
      <c r="H239" s="39">
        <v>6.8999999999999999E-3</v>
      </c>
      <c r="I239" s="39">
        <f t="shared" si="53"/>
        <v>6.4949999999999999E-3</v>
      </c>
      <c r="J239" s="39"/>
      <c r="K239" s="39">
        <f t="shared" si="54"/>
        <v>3.6317899999999998E-3</v>
      </c>
      <c r="L239" s="39">
        <f t="shared" si="55"/>
        <v>8.3640123699999999E-2</v>
      </c>
      <c r="M239" s="40">
        <v>7.3000000000000001E-3</v>
      </c>
      <c r="N239" s="40">
        <f t="shared" si="56"/>
        <v>6.8950000000000001E-3</v>
      </c>
      <c r="O239" s="40"/>
      <c r="P239" s="40">
        <f t="shared" si="57"/>
        <v>3.3217900000000002E-3</v>
      </c>
      <c r="Q239" s="40">
        <f t="shared" si="58"/>
        <v>7.6500823700000012E-2</v>
      </c>
      <c r="R239" s="41">
        <v>6.1000000000000004E-3</v>
      </c>
      <c r="S239" s="41">
        <f t="shared" si="59"/>
        <v>5.6950000000000004E-3</v>
      </c>
      <c r="T239" s="41"/>
      <c r="U239" s="41">
        <f t="shared" si="60"/>
        <v>2.4467900000000003E-3</v>
      </c>
      <c r="V239" s="41">
        <f t="shared" si="61"/>
        <v>5.6349573700000009E-2</v>
      </c>
      <c r="W239" s="42">
        <v>3.8999999999999998E-3</v>
      </c>
      <c r="X239" s="42">
        <f t="shared" si="62"/>
        <v>3.4949999999999998E-3</v>
      </c>
      <c r="Y239" s="42"/>
      <c r="Z239" s="42">
        <f t="shared" si="63"/>
        <v>2.2247899999999999E-3</v>
      </c>
      <c r="AA239" s="42">
        <f t="shared" si="64"/>
        <v>5.1236913699999997E-2</v>
      </c>
      <c r="AB239" s="25">
        <v>6.6E-4</v>
      </c>
      <c r="AC239" s="25">
        <f t="shared" si="49"/>
        <v>4.0499999999999998E-4</v>
      </c>
    </row>
    <row r="240" spans="1:29" s="15" customFormat="1">
      <c r="A240" s="18">
        <v>488</v>
      </c>
      <c r="B240" s="25">
        <v>1.2E-4</v>
      </c>
      <c r="C240" s="38">
        <v>6.6E-3</v>
      </c>
      <c r="D240" s="38">
        <f t="shared" si="50"/>
        <v>6.2049999999999996E-3</v>
      </c>
      <c r="E240" s="38"/>
      <c r="F240" s="38">
        <f t="shared" si="51"/>
        <v>1.9077899999999995E-3</v>
      </c>
      <c r="G240" s="38">
        <f t="shared" si="52"/>
        <v>4.3936403699999987E-2</v>
      </c>
      <c r="H240" s="39">
        <v>7.0000000000000001E-3</v>
      </c>
      <c r="I240" s="39">
        <f t="shared" si="53"/>
        <v>6.6049999999999998E-3</v>
      </c>
      <c r="J240" s="39"/>
      <c r="K240" s="39">
        <f t="shared" si="54"/>
        <v>3.7417899999999996E-3</v>
      </c>
      <c r="L240" s="39">
        <f t="shared" si="55"/>
        <v>8.6173423700000001E-2</v>
      </c>
      <c r="M240" s="40">
        <v>7.3000000000000001E-3</v>
      </c>
      <c r="N240" s="40">
        <f t="shared" si="56"/>
        <v>6.9049999999999997E-3</v>
      </c>
      <c r="O240" s="40"/>
      <c r="P240" s="40">
        <f t="shared" si="57"/>
        <v>3.3317899999999998E-3</v>
      </c>
      <c r="Q240" s="40">
        <f t="shared" si="58"/>
        <v>7.6731123700000001E-2</v>
      </c>
      <c r="R240" s="41">
        <v>6.1000000000000004E-3</v>
      </c>
      <c r="S240" s="41">
        <f t="shared" si="59"/>
        <v>5.705E-3</v>
      </c>
      <c r="T240" s="41"/>
      <c r="U240" s="41">
        <f t="shared" si="60"/>
        <v>2.4567899999999999E-3</v>
      </c>
      <c r="V240" s="41">
        <f t="shared" si="61"/>
        <v>5.6579873699999998E-2</v>
      </c>
      <c r="W240" s="42">
        <v>4.0000000000000001E-3</v>
      </c>
      <c r="X240" s="42">
        <f t="shared" si="62"/>
        <v>3.6050000000000001E-3</v>
      </c>
      <c r="Y240" s="42"/>
      <c r="Z240" s="42">
        <f t="shared" si="63"/>
        <v>2.3347900000000002E-3</v>
      </c>
      <c r="AA240" s="42">
        <f t="shared" si="64"/>
        <v>5.3770213700000007E-2</v>
      </c>
      <c r="AB240" s="25">
        <v>6.7000000000000002E-4</v>
      </c>
      <c r="AC240" s="25">
        <f t="shared" si="49"/>
        <v>3.9500000000000001E-4</v>
      </c>
    </row>
    <row r="241" spans="1:29" s="15" customFormat="1">
      <c r="A241" s="18">
        <v>489</v>
      </c>
      <c r="B241" s="25">
        <v>1.7000000000000001E-4</v>
      </c>
      <c r="C241" s="38">
        <v>6.6E-3</v>
      </c>
      <c r="D241" s="38">
        <f t="shared" si="50"/>
        <v>6.1700000000000001E-3</v>
      </c>
      <c r="E241" s="38"/>
      <c r="F241" s="38">
        <f t="shared" si="51"/>
        <v>1.87279E-3</v>
      </c>
      <c r="G241" s="38">
        <f t="shared" si="52"/>
        <v>4.3130353700000006E-2</v>
      </c>
      <c r="H241" s="39">
        <v>6.8999999999999999E-3</v>
      </c>
      <c r="I241" s="39">
        <f t="shared" si="53"/>
        <v>6.4700000000000001E-3</v>
      </c>
      <c r="J241" s="39"/>
      <c r="K241" s="39">
        <f t="shared" si="54"/>
        <v>3.6067899999999999E-3</v>
      </c>
      <c r="L241" s="39">
        <f t="shared" si="55"/>
        <v>8.3064373699999999E-2</v>
      </c>
      <c r="M241" s="40">
        <v>7.3000000000000001E-3</v>
      </c>
      <c r="N241" s="40">
        <f t="shared" si="56"/>
        <v>6.8700000000000002E-3</v>
      </c>
      <c r="O241" s="40"/>
      <c r="P241" s="40">
        <f t="shared" si="57"/>
        <v>3.2967900000000004E-3</v>
      </c>
      <c r="Q241" s="40">
        <f t="shared" si="58"/>
        <v>7.5925073700000012E-2</v>
      </c>
      <c r="R241" s="41">
        <v>6.1000000000000004E-3</v>
      </c>
      <c r="S241" s="41">
        <f t="shared" si="59"/>
        <v>5.6700000000000006E-3</v>
      </c>
      <c r="T241" s="41"/>
      <c r="U241" s="41">
        <f t="shared" si="60"/>
        <v>2.4217900000000005E-3</v>
      </c>
      <c r="V241" s="41">
        <f t="shared" si="61"/>
        <v>5.5773823700000016E-2</v>
      </c>
      <c r="W241" s="42">
        <v>3.8999999999999998E-3</v>
      </c>
      <c r="X241" s="42">
        <f t="shared" si="62"/>
        <v>3.47E-3</v>
      </c>
      <c r="Y241" s="42"/>
      <c r="Z241" s="42">
        <f t="shared" si="63"/>
        <v>2.1997900000000001E-3</v>
      </c>
      <c r="AA241" s="42">
        <f t="shared" si="64"/>
        <v>5.0661163700000005E-2</v>
      </c>
      <c r="AB241" s="25">
        <v>6.8999999999999997E-4</v>
      </c>
      <c r="AC241" s="25">
        <f t="shared" si="49"/>
        <v>4.2999999999999999E-4</v>
      </c>
    </row>
    <row r="242" spans="1:29" s="15" customFormat="1">
      <c r="A242" s="18">
        <v>490</v>
      </c>
      <c r="B242" s="25">
        <v>2.0000000000000002E-5</v>
      </c>
      <c r="C242" s="38">
        <v>6.4999999999999997E-3</v>
      </c>
      <c r="D242" s="38">
        <f t="shared" si="50"/>
        <v>6.1799999999999997E-3</v>
      </c>
      <c r="E242" s="38"/>
      <c r="F242" s="38">
        <f t="shared" si="51"/>
        <v>1.8827899999999996E-3</v>
      </c>
      <c r="G242" s="38">
        <f t="shared" si="52"/>
        <v>4.3360653699999994E-2</v>
      </c>
      <c r="H242" s="39">
        <v>6.7999999999999996E-3</v>
      </c>
      <c r="I242" s="39">
        <f t="shared" si="53"/>
        <v>6.4799999999999996E-3</v>
      </c>
      <c r="J242" s="39"/>
      <c r="K242" s="39">
        <f t="shared" si="54"/>
        <v>3.6167899999999995E-3</v>
      </c>
      <c r="L242" s="39">
        <f t="shared" si="55"/>
        <v>8.3294673699999988E-2</v>
      </c>
      <c r="M242" s="40">
        <v>7.3000000000000001E-3</v>
      </c>
      <c r="N242" s="40">
        <f t="shared" si="56"/>
        <v>6.9800000000000001E-3</v>
      </c>
      <c r="O242" s="40"/>
      <c r="P242" s="40">
        <f t="shared" si="57"/>
        <v>3.4067900000000003E-3</v>
      </c>
      <c r="Q242" s="40">
        <f t="shared" si="58"/>
        <v>7.8458373700000014E-2</v>
      </c>
      <c r="R242" s="41">
        <v>6.1000000000000004E-3</v>
      </c>
      <c r="S242" s="41">
        <f t="shared" si="59"/>
        <v>5.7800000000000004E-3</v>
      </c>
      <c r="T242" s="41"/>
      <c r="U242" s="41">
        <f t="shared" si="60"/>
        <v>2.5317900000000003E-3</v>
      </c>
      <c r="V242" s="41">
        <f t="shared" si="61"/>
        <v>5.8307123700000012E-2</v>
      </c>
      <c r="W242" s="42">
        <v>3.8999999999999998E-3</v>
      </c>
      <c r="X242" s="42">
        <f t="shared" si="62"/>
        <v>3.5799999999999998E-3</v>
      </c>
      <c r="Y242" s="42"/>
      <c r="Z242" s="42">
        <f t="shared" si="63"/>
        <v>2.3097899999999999E-3</v>
      </c>
      <c r="AA242" s="42">
        <f t="shared" si="64"/>
        <v>5.31944637E-2</v>
      </c>
      <c r="AB242" s="25">
        <v>6.2E-4</v>
      </c>
      <c r="AC242" s="25">
        <f t="shared" si="49"/>
        <v>3.2000000000000003E-4</v>
      </c>
    </row>
    <row r="243" spans="1:29" s="15" customFormat="1">
      <c r="A243" s="18">
        <v>491</v>
      </c>
      <c r="B243" s="25">
        <v>1.9000000000000001E-4</v>
      </c>
      <c r="C243" s="38">
        <v>6.6E-3</v>
      </c>
      <c r="D243" s="38">
        <f t="shared" si="50"/>
        <v>6.1999999999999998E-3</v>
      </c>
      <c r="E243" s="38"/>
      <c r="F243" s="38">
        <f t="shared" si="51"/>
        <v>1.9027899999999997E-3</v>
      </c>
      <c r="G243" s="38">
        <f t="shared" si="52"/>
        <v>4.3821253699999993E-2</v>
      </c>
      <c r="H243" s="39">
        <v>6.8999999999999999E-3</v>
      </c>
      <c r="I243" s="39">
        <f t="shared" si="53"/>
        <v>6.4999999999999997E-3</v>
      </c>
      <c r="J243" s="39"/>
      <c r="K243" s="39">
        <f t="shared" si="54"/>
        <v>3.6367899999999996E-3</v>
      </c>
      <c r="L243" s="39">
        <f t="shared" si="55"/>
        <v>8.3755273699999994E-2</v>
      </c>
      <c r="M243" s="40">
        <v>7.3000000000000001E-3</v>
      </c>
      <c r="N243" s="40">
        <f t="shared" si="56"/>
        <v>6.8999999999999999E-3</v>
      </c>
      <c r="O243" s="40"/>
      <c r="P243" s="40">
        <f t="shared" si="57"/>
        <v>3.32679E-3</v>
      </c>
      <c r="Q243" s="40">
        <f t="shared" si="58"/>
        <v>7.6615973700000006E-2</v>
      </c>
      <c r="R243" s="41">
        <v>6.1000000000000004E-3</v>
      </c>
      <c r="S243" s="41">
        <f t="shared" si="59"/>
        <v>5.7000000000000002E-3</v>
      </c>
      <c r="T243" s="41"/>
      <c r="U243" s="41">
        <f t="shared" si="60"/>
        <v>2.4517900000000001E-3</v>
      </c>
      <c r="V243" s="41">
        <f t="shared" si="61"/>
        <v>5.6464723700000004E-2</v>
      </c>
      <c r="W243" s="42">
        <v>3.8999999999999998E-3</v>
      </c>
      <c r="X243" s="42">
        <f t="shared" si="62"/>
        <v>3.4999999999999996E-3</v>
      </c>
      <c r="Y243" s="42"/>
      <c r="Z243" s="42">
        <f t="shared" si="63"/>
        <v>2.2297899999999997E-3</v>
      </c>
      <c r="AA243" s="42">
        <f t="shared" si="64"/>
        <v>5.1352063699999999E-2</v>
      </c>
      <c r="AB243" s="25">
        <v>6.0999999999999997E-4</v>
      </c>
      <c r="AC243" s="25">
        <f t="shared" si="49"/>
        <v>3.9999999999999996E-4</v>
      </c>
    </row>
    <row r="244" spans="1:29" s="15" customFormat="1">
      <c r="A244" s="18">
        <v>492</v>
      </c>
      <c r="B244" s="25">
        <v>2.0000000000000001E-4</v>
      </c>
      <c r="C244" s="38">
        <v>6.4999999999999997E-3</v>
      </c>
      <c r="D244" s="38">
        <f t="shared" si="50"/>
        <v>6.0599999999999994E-3</v>
      </c>
      <c r="E244" s="38"/>
      <c r="F244" s="38">
        <f t="shared" si="51"/>
        <v>1.7627899999999993E-3</v>
      </c>
      <c r="G244" s="38">
        <f t="shared" si="52"/>
        <v>4.059705369999999E-2</v>
      </c>
      <c r="H244" s="39">
        <v>6.7000000000000002E-3</v>
      </c>
      <c r="I244" s="39">
        <f t="shared" si="53"/>
        <v>6.2599999999999999E-3</v>
      </c>
      <c r="J244" s="39"/>
      <c r="K244" s="39">
        <f t="shared" si="54"/>
        <v>3.3967899999999998E-3</v>
      </c>
      <c r="L244" s="39">
        <f t="shared" si="55"/>
        <v>7.8228073699999998E-2</v>
      </c>
      <c r="M244" s="40">
        <v>7.1999999999999998E-3</v>
      </c>
      <c r="N244" s="40">
        <f t="shared" si="56"/>
        <v>6.7599999999999995E-3</v>
      </c>
      <c r="O244" s="40"/>
      <c r="P244" s="40">
        <f t="shared" si="57"/>
        <v>3.1867899999999997E-3</v>
      </c>
      <c r="Q244" s="40">
        <f t="shared" si="58"/>
        <v>7.3391773699999996E-2</v>
      </c>
      <c r="R244" s="41">
        <v>6.0000000000000001E-3</v>
      </c>
      <c r="S244" s="41">
        <f t="shared" si="59"/>
        <v>5.5599999999999998E-3</v>
      </c>
      <c r="T244" s="41"/>
      <c r="U244" s="41">
        <f t="shared" si="60"/>
        <v>2.3117899999999998E-3</v>
      </c>
      <c r="V244" s="41">
        <f t="shared" si="61"/>
        <v>5.32405237E-2</v>
      </c>
      <c r="W244" s="42">
        <v>3.8E-3</v>
      </c>
      <c r="X244" s="42">
        <f t="shared" si="62"/>
        <v>3.3600000000000001E-3</v>
      </c>
      <c r="Y244" s="42"/>
      <c r="Z244" s="42">
        <f t="shared" si="63"/>
        <v>2.0897900000000002E-3</v>
      </c>
      <c r="AA244" s="42">
        <f t="shared" si="64"/>
        <v>4.8127863700000009E-2</v>
      </c>
      <c r="AB244" s="25">
        <v>6.8000000000000005E-4</v>
      </c>
      <c r="AC244" s="25">
        <f t="shared" si="49"/>
        <v>4.4000000000000002E-4</v>
      </c>
    </row>
    <row r="245" spans="1:29" s="15" customFormat="1">
      <c r="A245" s="18">
        <v>493</v>
      </c>
      <c r="B245" s="25">
        <v>6.0000000000000002E-5</v>
      </c>
      <c r="C245" s="38">
        <v>6.4999999999999997E-3</v>
      </c>
      <c r="D245" s="38">
        <f t="shared" si="50"/>
        <v>6.0949999999999997E-3</v>
      </c>
      <c r="E245" s="38"/>
      <c r="F245" s="38">
        <f t="shared" si="51"/>
        <v>1.7977899999999996E-3</v>
      </c>
      <c r="G245" s="38">
        <f t="shared" si="52"/>
        <v>4.1403103699999992E-2</v>
      </c>
      <c r="H245" s="39">
        <v>6.7000000000000002E-3</v>
      </c>
      <c r="I245" s="39">
        <f t="shared" si="53"/>
        <v>6.2950000000000002E-3</v>
      </c>
      <c r="J245" s="39"/>
      <c r="K245" s="39">
        <f t="shared" si="54"/>
        <v>3.4317900000000001E-3</v>
      </c>
      <c r="L245" s="39">
        <f t="shared" si="55"/>
        <v>7.90341237E-2</v>
      </c>
      <c r="M245" s="40">
        <v>7.1999999999999998E-3</v>
      </c>
      <c r="N245" s="40">
        <f t="shared" si="56"/>
        <v>6.7949999999999998E-3</v>
      </c>
      <c r="O245" s="40"/>
      <c r="P245" s="40">
        <f t="shared" si="57"/>
        <v>3.22179E-3</v>
      </c>
      <c r="Q245" s="40">
        <f t="shared" si="58"/>
        <v>7.4197823699999998E-2</v>
      </c>
      <c r="R245" s="41">
        <v>6.0000000000000001E-3</v>
      </c>
      <c r="S245" s="41">
        <f t="shared" si="59"/>
        <v>5.5950000000000001E-3</v>
      </c>
      <c r="T245" s="41"/>
      <c r="U245" s="41">
        <f t="shared" si="60"/>
        <v>2.3467900000000001E-3</v>
      </c>
      <c r="V245" s="41">
        <f t="shared" si="61"/>
        <v>5.4046573700000003E-2</v>
      </c>
      <c r="W245" s="42">
        <v>3.8E-3</v>
      </c>
      <c r="X245" s="42">
        <f t="shared" si="62"/>
        <v>3.395E-3</v>
      </c>
      <c r="Y245" s="42"/>
      <c r="Z245" s="42">
        <f t="shared" si="63"/>
        <v>2.1247900000000001E-3</v>
      </c>
      <c r="AA245" s="42">
        <f t="shared" si="64"/>
        <v>4.8933913700000005E-2</v>
      </c>
      <c r="AB245" s="25">
        <v>7.5000000000000002E-4</v>
      </c>
      <c r="AC245" s="25">
        <f t="shared" si="49"/>
        <v>4.0500000000000003E-4</v>
      </c>
    </row>
    <row r="246" spans="1:29" s="15" customFormat="1">
      <c r="A246" s="18">
        <v>494</v>
      </c>
      <c r="B246" s="25">
        <v>1.8000000000000001E-4</v>
      </c>
      <c r="C246" s="38">
        <v>6.4000000000000003E-3</v>
      </c>
      <c r="D246" s="38">
        <f t="shared" si="50"/>
        <v>5.9550000000000002E-3</v>
      </c>
      <c r="E246" s="38"/>
      <c r="F246" s="38">
        <f t="shared" si="51"/>
        <v>1.6577900000000001E-3</v>
      </c>
      <c r="G246" s="38">
        <f t="shared" si="52"/>
        <v>3.8178903700000003E-2</v>
      </c>
      <c r="H246" s="39">
        <v>6.7000000000000002E-3</v>
      </c>
      <c r="I246" s="39">
        <f t="shared" si="53"/>
        <v>6.2550000000000001E-3</v>
      </c>
      <c r="J246" s="39"/>
      <c r="K246" s="39">
        <f t="shared" si="54"/>
        <v>3.39179E-3</v>
      </c>
      <c r="L246" s="39">
        <f t="shared" si="55"/>
        <v>7.8112923700000003E-2</v>
      </c>
      <c r="M246" s="40">
        <v>7.1999999999999998E-3</v>
      </c>
      <c r="N246" s="40">
        <f t="shared" si="56"/>
        <v>6.7549999999999997E-3</v>
      </c>
      <c r="O246" s="40"/>
      <c r="P246" s="40">
        <f t="shared" si="57"/>
        <v>3.1817899999999999E-3</v>
      </c>
      <c r="Q246" s="40">
        <f t="shared" si="58"/>
        <v>7.3276623700000001E-2</v>
      </c>
      <c r="R246" s="41">
        <v>6.0000000000000001E-3</v>
      </c>
      <c r="S246" s="41">
        <f t="shared" si="59"/>
        <v>5.555E-3</v>
      </c>
      <c r="T246" s="41"/>
      <c r="U246" s="41">
        <f t="shared" si="60"/>
        <v>2.30679E-3</v>
      </c>
      <c r="V246" s="41">
        <f t="shared" si="61"/>
        <v>5.3125373699999999E-2</v>
      </c>
      <c r="W246" s="42">
        <v>3.8E-3</v>
      </c>
      <c r="X246" s="42">
        <f t="shared" si="62"/>
        <v>3.3549999999999999E-3</v>
      </c>
      <c r="Y246" s="42"/>
      <c r="Z246" s="42">
        <f t="shared" si="63"/>
        <v>2.08479E-3</v>
      </c>
      <c r="AA246" s="42">
        <f t="shared" si="64"/>
        <v>4.8012713700000001E-2</v>
      </c>
      <c r="AB246" s="25">
        <v>7.1000000000000002E-4</v>
      </c>
      <c r="AC246" s="25">
        <f t="shared" si="49"/>
        <v>4.4500000000000003E-4</v>
      </c>
    </row>
    <row r="247" spans="1:29" s="15" customFormat="1">
      <c r="A247" s="18">
        <v>495</v>
      </c>
      <c r="B247" s="25">
        <v>1.2E-4</v>
      </c>
      <c r="C247" s="38">
        <v>6.4999999999999997E-3</v>
      </c>
      <c r="D247" s="38">
        <f t="shared" si="50"/>
        <v>6.1249999999999994E-3</v>
      </c>
      <c r="E247" s="38"/>
      <c r="F247" s="38">
        <f t="shared" si="51"/>
        <v>1.8277899999999993E-3</v>
      </c>
      <c r="G247" s="38">
        <f t="shared" si="52"/>
        <v>4.2094003699999986E-2</v>
      </c>
      <c r="H247" s="39">
        <v>6.7000000000000002E-3</v>
      </c>
      <c r="I247" s="39">
        <f t="shared" si="53"/>
        <v>6.3249999999999999E-3</v>
      </c>
      <c r="J247" s="39"/>
      <c r="K247" s="39">
        <f t="shared" si="54"/>
        <v>3.4617899999999997E-3</v>
      </c>
      <c r="L247" s="39">
        <f t="shared" si="55"/>
        <v>7.9725023699999994E-2</v>
      </c>
      <c r="M247" s="40">
        <v>7.1999999999999998E-3</v>
      </c>
      <c r="N247" s="40">
        <f t="shared" si="56"/>
        <v>6.8249999999999995E-3</v>
      </c>
      <c r="O247" s="40"/>
      <c r="P247" s="40">
        <f t="shared" si="57"/>
        <v>3.2517899999999996E-3</v>
      </c>
      <c r="Q247" s="40">
        <f t="shared" si="58"/>
        <v>7.4888723699999993E-2</v>
      </c>
      <c r="R247" s="41">
        <v>6.0000000000000001E-3</v>
      </c>
      <c r="S247" s="41">
        <f t="shared" si="59"/>
        <v>5.6249999999999998E-3</v>
      </c>
      <c r="T247" s="41"/>
      <c r="U247" s="41">
        <f t="shared" si="60"/>
        <v>2.3767899999999997E-3</v>
      </c>
      <c r="V247" s="41">
        <f t="shared" si="61"/>
        <v>5.4737473699999997E-2</v>
      </c>
      <c r="W247" s="42">
        <v>3.8E-3</v>
      </c>
      <c r="X247" s="42">
        <f t="shared" si="62"/>
        <v>3.4250000000000001E-3</v>
      </c>
      <c r="Y247" s="42"/>
      <c r="Z247" s="42">
        <f t="shared" si="63"/>
        <v>2.1547900000000002E-3</v>
      </c>
      <c r="AA247" s="42">
        <f t="shared" si="64"/>
        <v>4.9624813700000006E-2</v>
      </c>
      <c r="AB247" s="25">
        <v>6.3000000000000003E-4</v>
      </c>
      <c r="AC247" s="25">
        <f t="shared" si="49"/>
        <v>3.7500000000000001E-4</v>
      </c>
    </row>
    <row r="248" spans="1:29" s="15" customFormat="1">
      <c r="A248" s="18">
        <v>496</v>
      </c>
      <c r="B248" s="25">
        <v>1.2999999999999999E-4</v>
      </c>
      <c r="C248" s="38">
        <v>6.4000000000000003E-3</v>
      </c>
      <c r="D248" s="38">
        <f t="shared" si="50"/>
        <v>5.9900000000000005E-3</v>
      </c>
      <c r="E248" s="38"/>
      <c r="F248" s="38">
        <f t="shared" si="51"/>
        <v>1.6927900000000004E-3</v>
      </c>
      <c r="G248" s="38">
        <f t="shared" si="52"/>
        <v>3.8984953700000012E-2</v>
      </c>
      <c r="H248" s="39">
        <v>6.6E-3</v>
      </c>
      <c r="I248" s="39">
        <f t="shared" si="53"/>
        <v>6.1900000000000002E-3</v>
      </c>
      <c r="J248" s="39"/>
      <c r="K248" s="39">
        <f t="shared" si="54"/>
        <v>3.32679E-3</v>
      </c>
      <c r="L248" s="39">
        <f t="shared" si="55"/>
        <v>7.6615973700000006E-2</v>
      </c>
      <c r="M248" s="40">
        <v>7.1999999999999998E-3</v>
      </c>
      <c r="N248" s="40">
        <f t="shared" si="56"/>
        <v>6.79E-3</v>
      </c>
      <c r="O248" s="40"/>
      <c r="P248" s="40">
        <f t="shared" si="57"/>
        <v>3.2167900000000002E-3</v>
      </c>
      <c r="Q248" s="40">
        <f t="shared" si="58"/>
        <v>7.4082673700000004E-2</v>
      </c>
      <c r="R248" s="41">
        <v>5.7999999999999996E-3</v>
      </c>
      <c r="S248" s="41">
        <f t="shared" si="59"/>
        <v>5.3899999999999998E-3</v>
      </c>
      <c r="T248" s="41"/>
      <c r="U248" s="41">
        <f t="shared" si="60"/>
        <v>2.1417899999999998E-3</v>
      </c>
      <c r="V248" s="41">
        <f t="shared" si="61"/>
        <v>4.9325423699999996E-2</v>
      </c>
      <c r="W248" s="42">
        <v>3.7000000000000002E-3</v>
      </c>
      <c r="X248" s="42">
        <f t="shared" si="62"/>
        <v>3.2900000000000004E-3</v>
      </c>
      <c r="Y248" s="42"/>
      <c r="Z248" s="42">
        <f t="shared" si="63"/>
        <v>2.0197900000000005E-3</v>
      </c>
      <c r="AA248" s="42">
        <f t="shared" si="64"/>
        <v>4.6515763700000011E-2</v>
      </c>
      <c r="AB248" s="25">
        <v>6.8999999999999997E-4</v>
      </c>
      <c r="AC248" s="25">
        <f t="shared" si="49"/>
        <v>4.0999999999999999E-4</v>
      </c>
    </row>
    <row r="249" spans="1:29" s="15" customFormat="1">
      <c r="A249" s="18">
        <v>497</v>
      </c>
      <c r="B249" s="25">
        <v>1.2E-4</v>
      </c>
      <c r="C249" s="38">
        <v>6.3E-3</v>
      </c>
      <c r="D249" s="38">
        <f t="shared" si="50"/>
        <v>5.9100000000000003E-3</v>
      </c>
      <c r="E249" s="38"/>
      <c r="F249" s="38">
        <f t="shared" si="51"/>
        <v>1.6127900000000002E-3</v>
      </c>
      <c r="G249" s="38">
        <f t="shared" si="52"/>
        <v>3.7142553700000004E-2</v>
      </c>
      <c r="H249" s="39">
        <v>6.4999999999999997E-3</v>
      </c>
      <c r="I249" s="39">
        <f t="shared" si="53"/>
        <v>6.11E-3</v>
      </c>
      <c r="J249" s="39"/>
      <c r="K249" s="39">
        <f t="shared" si="54"/>
        <v>3.2467899999999998E-3</v>
      </c>
      <c r="L249" s="39">
        <f t="shared" si="55"/>
        <v>7.4773573699999998E-2</v>
      </c>
      <c r="M249" s="40">
        <v>7.1000000000000004E-3</v>
      </c>
      <c r="N249" s="40">
        <f t="shared" si="56"/>
        <v>6.7100000000000007E-3</v>
      </c>
      <c r="O249" s="40"/>
      <c r="P249" s="40">
        <f t="shared" si="57"/>
        <v>3.1367900000000008E-3</v>
      </c>
      <c r="Q249" s="40">
        <f t="shared" si="58"/>
        <v>7.2240273700000024E-2</v>
      </c>
      <c r="R249" s="41">
        <v>5.8999999999999999E-3</v>
      </c>
      <c r="S249" s="41">
        <f t="shared" si="59"/>
        <v>5.5100000000000001E-3</v>
      </c>
      <c r="T249" s="41"/>
      <c r="U249" s="41">
        <f t="shared" si="60"/>
        <v>2.2617900000000001E-3</v>
      </c>
      <c r="V249" s="41">
        <f t="shared" si="61"/>
        <v>5.2089023700000008E-2</v>
      </c>
      <c r="W249" s="42">
        <v>3.7000000000000002E-3</v>
      </c>
      <c r="X249" s="42">
        <f t="shared" si="62"/>
        <v>3.31E-3</v>
      </c>
      <c r="Y249" s="42"/>
      <c r="Z249" s="42">
        <f t="shared" si="63"/>
        <v>2.0397900000000001E-3</v>
      </c>
      <c r="AA249" s="42">
        <f t="shared" si="64"/>
        <v>4.6976363700000003E-2</v>
      </c>
      <c r="AB249" s="25">
        <v>6.6E-4</v>
      </c>
      <c r="AC249" s="25">
        <f t="shared" si="49"/>
        <v>3.8999999999999999E-4</v>
      </c>
    </row>
    <row r="250" spans="1:29" s="15" customFormat="1">
      <c r="A250" s="18">
        <v>498</v>
      </c>
      <c r="B250" s="25">
        <v>1.2999999999999999E-4</v>
      </c>
      <c r="C250" s="38">
        <v>6.3E-3</v>
      </c>
      <c r="D250" s="38">
        <f t="shared" si="50"/>
        <v>5.8950000000000001E-3</v>
      </c>
      <c r="E250" s="38"/>
      <c r="F250" s="38">
        <f t="shared" si="51"/>
        <v>1.59779E-3</v>
      </c>
      <c r="G250" s="38">
        <f t="shared" si="52"/>
        <v>3.67971037E-2</v>
      </c>
      <c r="H250" s="39">
        <v>6.4000000000000003E-3</v>
      </c>
      <c r="I250" s="39">
        <f t="shared" si="53"/>
        <v>5.9950000000000003E-3</v>
      </c>
      <c r="J250" s="39"/>
      <c r="K250" s="39">
        <f t="shared" si="54"/>
        <v>3.1317900000000002E-3</v>
      </c>
      <c r="L250" s="39">
        <f t="shared" si="55"/>
        <v>7.2125123700000002E-2</v>
      </c>
      <c r="M250" s="40">
        <v>7.0000000000000001E-3</v>
      </c>
      <c r="N250" s="40">
        <f t="shared" si="56"/>
        <v>6.5950000000000002E-3</v>
      </c>
      <c r="O250" s="40"/>
      <c r="P250" s="40">
        <f t="shared" si="57"/>
        <v>3.0217900000000003E-3</v>
      </c>
      <c r="Q250" s="40">
        <f t="shared" si="58"/>
        <v>6.9591823700000013E-2</v>
      </c>
      <c r="R250" s="41">
        <v>5.7999999999999996E-3</v>
      </c>
      <c r="S250" s="41">
        <f t="shared" si="59"/>
        <v>5.3949999999999996E-3</v>
      </c>
      <c r="T250" s="41"/>
      <c r="U250" s="41">
        <f t="shared" si="60"/>
        <v>2.1467899999999995E-3</v>
      </c>
      <c r="V250" s="41">
        <f t="shared" si="61"/>
        <v>4.944057369999999E-2</v>
      </c>
      <c r="W250" s="42">
        <v>3.7000000000000002E-3</v>
      </c>
      <c r="X250" s="42">
        <f t="shared" si="62"/>
        <v>3.2950000000000002E-3</v>
      </c>
      <c r="Y250" s="42"/>
      <c r="Z250" s="42">
        <f t="shared" si="63"/>
        <v>2.0247900000000003E-3</v>
      </c>
      <c r="AA250" s="42">
        <f t="shared" si="64"/>
        <v>4.6630913700000005E-2</v>
      </c>
      <c r="AB250" s="25">
        <v>6.8000000000000005E-4</v>
      </c>
      <c r="AC250" s="25">
        <f t="shared" si="49"/>
        <v>4.0500000000000003E-4</v>
      </c>
    </row>
    <row r="251" spans="1:29" s="15" customFormat="1">
      <c r="A251" s="18">
        <v>499</v>
      </c>
      <c r="B251" s="25">
        <v>1.2E-4</v>
      </c>
      <c r="C251" s="38">
        <v>6.4000000000000003E-3</v>
      </c>
      <c r="D251" s="38">
        <f t="shared" si="50"/>
        <v>6.0100000000000006E-3</v>
      </c>
      <c r="E251" s="38"/>
      <c r="F251" s="38">
        <f t="shared" si="51"/>
        <v>1.7127900000000005E-3</v>
      </c>
      <c r="G251" s="38">
        <f t="shared" si="52"/>
        <v>3.9445553700000011E-2</v>
      </c>
      <c r="H251" s="39">
        <v>6.4999999999999997E-3</v>
      </c>
      <c r="I251" s="39">
        <f t="shared" si="53"/>
        <v>6.11E-3</v>
      </c>
      <c r="J251" s="39"/>
      <c r="K251" s="39">
        <f t="shared" si="54"/>
        <v>3.2467899999999998E-3</v>
      </c>
      <c r="L251" s="39">
        <f t="shared" si="55"/>
        <v>7.4773573699999998E-2</v>
      </c>
      <c r="M251" s="40">
        <v>7.0000000000000001E-3</v>
      </c>
      <c r="N251" s="40">
        <f t="shared" si="56"/>
        <v>6.6100000000000004E-3</v>
      </c>
      <c r="O251" s="40"/>
      <c r="P251" s="40">
        <f t="shared" si="57"/>
        <v>3.0367900000000006E-3</v>
      </c>
      <c r="Q251" s="40">
        <f t="shared" si="58"/>
        <v>6.9937273700000011E-2</v>
      </c>
      <c r="R251" s="41">
        <v>5.8999999999999999E-3</v>
      </c>
      <c r="S251" s="41">
        <f t="shared" si="59"/>
        <v>5.5100000000000001E-3</v>
      </c>
      <c r="T251" s="41"/>
      <c r="U251" s="41">
        <f t="shared" si="60"/>
        <v>2.2617900000000001E-3</v>
      </c>
      <c r="V251" s="41">
        <f t="shared" si="61"/>
        <v>5.2089023700000008E-2</v>
      </c>
      <c r="W251" s="42">
        <v>3.5999999999999999E-3</v>
      </c>
      <c r="X251" s="42">
        <f t="shared" si="62"/>
        <v>3.2099999999999997E-3</v>
      </c>
      <c r="Y251" s="42"/>
      <c r="Z251" s="42">
        <f t="shared" si="63"/>
        <v>1.9397899999999998E-3</v>
      </c>
      <c r="AA251" s="42">
        <f t="shared" si="64"/>
        <v>4.4673363699999996E-2</v>
      </c>
      <c r="AB251" s="25">
        <v>6.6E-4</v>
      </c>
      <c r="AC251" s="25">
        <f t="shared" si="49"/>
        <v>3.8999999999999999E-4</v>
      </c>
    </row>
    <row r="252" spans="1:29" s="15" customFormat="1">
      <c r="A252" s="18">
        <v>500</v>
      </c>
      <c r="B252" s="25">
        <v>1.6000000000000001E-4</v>
      </c>
      <c r="C252" s="38">
        <v>6.4000000000000003E-3</v>
      </c>
      <c r="D252" s="38">
        <f t="shared" si="50"/>
        <v>5.9900000000000005E-3</v>
      </c>
      <c r="E252" s="38"/>
      <c r="F252" s="38">
        <f t="shared" si="51"/>
        <v>1.6927900000000004E-3</v>
      </c>
      <c r="G252" s="38">
        <f t="shared" si="52"/>
        <v>3.8984953700000012E-2</v>
      </c>
      <c r="H252" s="39">
        <v>6.4999999999999997E-3</v>
      </c>
      <c r="I252" s="39">
        <f t="shared" si="53"/>
        <v>6.0899999999999999E-3</v>
      </c>
      <c r="J252" s="39"/>
      <c r="K252" s="39">
        <f t="shared" si="54"/>
        <v>3.2267899999999998E-3</v>
      </c>
      <c r="L252" s="39">
        <f t="shared" si="55"/>
        <v>7.4312973699999993E-2</v>
      </c>
      <c r="M252" s="40">
        <v>7.1000000000000004E-3</v>
      </c>
      <c r="N252" s="40">
        <f t="shared" si="56"/>
        <v>6.6900000000000006E-3</v>
      </c>
      <c r="O252" s="40"/>
      <c r="P252" s="40">
        <f t="shared" si="57"/>
        <v>3.1167900000000008E-3</v>
      </c>
      <c r="Q252" s="40">
        <f t="shared" si="58"/>
        <v>7.1779673700000018E-2</v>
      </c>
      <c r="R252" s="41">
        <v>5.8999999999999999E-3</v>
      </c>
      <c r="S252" s="41">
        <f t="shared" si="59"/>
        <v>5.4900000000000001E-3</v>
      </c>
      <c r="T252" s="41"/>
      <c r="U252" s="41">
        <f t="shared" si="60"/>
        <v>2.24179E-3</v>
      </c>
      <c r="V252" s="41">
        <f t="shared" si="61"/>
        <v>5.1628423700000002E-2</v>
      </c>
      <c r="W252" s="42">
        <v>3.5999999999999999E-3</v>
      </c>
      <c r="X252" s="42">
        <f t="shared" si="62"/>
        <v>3.1900000000000001E-3</v>
      </c>
      <c r="Y252" s="42"/>
      <c r="Z252" s="42">
        <f t="shared" si="63"/>
        <v>1.9197900000000002E-3</v>
      </c>
      <c r="AA252" s="42">
        <f t="shared" si="64"/>
        <v>4.4212763700000005E-2</v>
      </c>
      <c r="AB252" s="25">
        <v>6.6E-4</v>
      </c>
      <c r="AC252" s="25">
        <f t="shared" si="49"/>
        <v>4.0999999999999999E-4</v>
      </c>
    </row>
    <row r="253" spans="1:29" s="15" customFormat="1">
      <c r="A253" s="18">
        <v>501</v>
      </c>
      <c r="B253" s="25">
        <v>1.2E-4</v>
      </c>
      <c r="C253" s="38">
        <v>6.1999999999999998E-3</v>
      </c>
      <c r="D253" s="38">
        <f t="shared" si="50"/>
        <v>5.8100000000000001E-3</v>
      </c>
      <c r="E253" s="38"/>
      <c r="F253" s="38">
        <f t="shared" si="51"/>
        <v>1.51279E-3</v>
      </c>
      <c r="G253" s="38">
        <f t="shared" si="52"/>
        <v>3.4839553699999998E-2</v>
      </c>
      <c r="H253" s="39">
        <v>6.4000000000000003E-3</v>
      </c>
      <c r="I253" s="39">
        <f t="shared" si="53"/>
        <v>6.0100000000000006E-3</v>
      </c>
      <c r="J253" s="39"/>
      <c r="K253" s="39">
        <f t="shared" si="54"/>
        <v>3.1467900000000004E-3</v>
      </c>
      <c r="L253" s="39">
        <f t="shared" si="55"/>
        <v>7.2470573700000013E-2</v>
      </c>
      <c r="M253" s="40">
        <v>6.8999999999999999E-3</v>
      </c>
      <c r="N253" s="40">
        <f t="shared" si="56"/>
        <v>6.5100000000000002E-3</v>
      </c>
      <c r="O253" s="40"/>
      <c r="P253" s="40">
        <f t="shared" si="57"/>
        <v>2.9367900000000003E-3</v>
      </c>
      <c r="Q253" s="40">
        <f t="shared" si="58"/>
        <v>6.7634273700000011E-2</v>
      </c>
      <c r="R253" s="41">
        <v>5.7999999999999996E-3</v>
      </c>
      <c r="S253" s="41">
        <f t="shared" si="59"/>
        <v>5.4099999999999999E-3</v>
      </c>
      <c r="T253" s="41"/>
      <c r="U253" s="41">
        <f t="shared" si="60"/>
        <v>2.1617899999999998E-3</v>
      </c>
      <c r="V253" s="41">
        <f t="shared" si="61"/>
        <v>4.9786023700000001E-2</v>
      </c>
      <c r="W253" s="42">
        <v>3.5000000000000001E-3</v>
      </c>
      <c r="X253" s="42">
        <f t="shared" si="62"/>
        <v>3.1099999999999999E-3</v>
      </c>
      <c r="Y253" s="42"/>
      <c r="Z253" s="42">
        <f t="shared" si="63"/>
        <v>1.83979E-3</v>
      </c>
      <c r="AA253" s="42">
        <f t="shared" si="64"/>
        <v>4.2370363700000004E-2</v>
      </c>
      <c r="AB253" s="25">
        <v>6.6E-4</v>
      </c>
      <c r="AC253" s="25">
        <f t="shared" si="49"/>
        <v>3.8999999999999999E-4</v>
      </c>
    </row>
    <row r="254" spans="1:29" s="15" customFormat="1">
      <c r="A254" s="18">
        <v>502</v>
      </c>
      <c r="B254" s="25">
        <v>6.8999999999999997E-5</v>
      </c>
      <c r="C254" s="38">
        <v>6.3E-3</v>
      </c>
      <c r="D254" s="38">
        <f t="shared" si="50"/>
        <v>5.9505000000000001E-3</v>
      </c>
      <c r="E254" s="38"/>
      <c r="F254" s="38">
        <f t="shared" si="51"/>
        <v>1.65329E-3</v>
      </c>
      <c r="G254" s="38">
        <f t="shared" si="52"/>
        <v>3.8075268699999998E-2</v>
      </c>
      <c r="H254" s="39">
        <v>6.4999999999999997E-3</v>
      </c>
      <c r="I254" s="39">
        <f t="shared" si="53"/>
        <v>6.1504999999999997E-3</v>
      </c>
      <c r="J254" s="39"/>
      <c r="K254" s="39">
        <f t="shared" si="54"/>
        <v>3.2872899999999996E-3</v>
      </c>
      <c r="L254" s="39">
        <f t="shared" si="55"/>
        <v>7.5706288699999999E-2</v>
      </c>
      <c r="M254" s="40">
        <v>7.0000000000000001E-3</v>
      </c>
      <c r="N254" s="40">
        <f t="shared" si="56"/>
        <v>6.6505000000000002E-3</v>
      </c>
      <c r="O254" s="40"/>
      <c r="P254" s="40">
        <f t="shared" si="57"/>
        <v>3.0772900000000003E-3</v>
      </c>
      <c r="Q254" s="40">
        <f t="shared" si="58"/>
        <v>7.0869988700000011E-2</v>
      </c>
      <c r="R254" s="41">
        <v>5.8999999999999999E-3</v>
      </c>
      <c r="S254" s="41">
        <f t="shared" si="59"/>
        <v>5.5504999999999999E-3</v>
      </c>
      <c r="T254" s="41"/>
      <c r="U254" s="41">
        <f t="shared" si="60"/>
        <v>2.3022899999999998E-3</v>
      </c>
      <c r="V254" s="41">
        <f t="shared" si="61"/>
        <v>5.3021738700000001E-2</v>
      </c>
      <c r="W254" s="42">
        <v>3.5999999999999999E-3</v>
      </c>
      <c r="X254" s="42">
        <f t="shared" si="62"/>
        <v>3.2504999999999999E-3</v>
      </c>
      <c r="Y254" s="42"/>
      <c r="Z254" s="42">
        <f t="shared" si="63"/>
        <v>1.98029E-3</v>
      </c>
      <c r="AA254" s="42">
        <f t="shared" si="64"/>
        <v>4.5606078700000004E-2</v>
      </c>
      <c r="AB254" s="25">
        <v>6.3000000000000003E-4</v>
      </c>
      <c r="AC254" s="25">
        <f t="shared" si="49"/>
        <v>3.4949999999999998E-4</v>
      </c>
    </row>
    <row r="255" spans="1:29" s="15" customFormat="1">
      <c r="A255" s="18">
        <v>503</v>
      </c>
      <c r="B255" s="25">
        <v>1.2999999999999999E-4</v>
      </c>
      <c r="C255" s="38">
        <v>6.1999999999999998E-3</v>
      </c>
      <c r="D255" s="38">
        <f t="shared" si="50"/>
        <v>5.7749999999999998E-3</v>
      </c>
      <c r="E255" s="38"/>
      <c r="F255" s="38">
        <f t="shared" si="51"/>
        <v>1.4777899999999997E-3</v>
      </c>
      <c r="G255" s="38">
        <f t="shared" si="52"/>
        <v>3.4033503699999995E-2</v>
      </c>
      <c r="H255" s="39">
        <v>6.3E-3</v>
      </c>
      <c r="I255" s="39">
        <f t="shared" si="53"/>
        <v>5.875E-3</v>
      </c>
      <c r="J255" s="39"/>
      <c r="K255" s="39">
        <f t="shared" si="54"/>
        <v>3.0117899999999999E-3</v>
      </c>
      <c r="L255" s="39">
        <f t="shared" si="55"/>
        <v>6.9361523699999997E-2</v>
      </c>
      <c r="M255" s="40">
        <v>6.8999999999999999E-3</v>
      </c>
      <c r="N255" s="40">
        <f t="shared" si="56"/>
        <v>6.4749999999999999E-3</v>
      </c>
      <c r="O255" s="40"/>
      <c r="P255" s="40">
        <f t="shared" si="57"/>
        <v>2.90179E-3</v>
      </c>
      <c r="Q255" s="40">
        <f t="shared" si="58"/>
        <v>6.6828223700000008E-2</v>
      </c>
      <c r="R255" s="41">
        <v>5.7999999999999996E-3</v>
      </c>
      <c r="S255" s="41">
        <f t="shared" si="59"/>
        <v>5.3749999999999996E-3</v>
      </c>
      <c r="T255" s="41"/>
      <c r="U255" s="41">
        <f t="shared" si="60"/>
        <v>2.1267899999999995E-3</v>
      </c>
      <c r="V255" s="41">
        <f t="shared" si="61"/>
        <v>4.8979973699999992E-2</v>
      </c>
      <c r="W255" s="42">
        <v>3.5999999999999999E-3</v>
      </c>
      <c r="X255" s="42">
        <f t="shared" si="62"/>
        <v>3.1749999999999999E-3</v>
      </c>
      <c r="Y255" s="42"/>
      <c r="Z255" s="42">
        <f t="shared" si="63"/>
        <v>1.90479E-3</v>
      </c>
      <c r="AA255" s="42">
        <f t="shared" si="64"/>
        <v>4.38673137E-2</v>
      </c>
      <c r="AB255" s="25">
        <v>7.2000000000000005E-4</v>
      </c>
      <c r="AC255" s="25">
        <f t="shared" si="49"/>
        <v>4.2500000000000003E-4</v>
      </c>
    </row>
    <row r="256" spans="1:29" s="15" customFormat="1">
      <c r="A256" s="18">
        <v>504</v>
      </c>
      <c r="B256" s="25">
        <v>1.2999999999999999E-4</v>
      </c>
      <c r="C256" s="38">
        <v>6.1999999999999998E-3</v>
      </c>
      <c r="D256" s="38">
        <f t="shared" si="50"/>
        <v>5.7749999999999998E-3</v>
      </c>
      <c r="E256" s="38"/>
      <c r="F256" s="38">
        <f t="shared" si="51"/>
        <v>1.4777899999999997E-3</v>
      </c>
      <c r="G256" s="38">
        <f t="shared" si="52"/>
        <v>3.4033503699999995E-2</v>
      </c>
      <c r="H256" s="39">
        <v>6.3E-3</v>
      </c>
      <c r="I256" s="39">
        <f t="shared" si="53"/>
        <v>5.875E-3</v>
      </c>
      <c r="J256" s="39"/>
      <c r="K256" s="39">
        <f t="shared" si="54"/>
        <v>3.0117899999999999E-3</v>
      </c>
      <c r="L256" s="39">
        <f t="shared" si="55"/>
        <v>6.9361523699999997E-2</v>
      </c>
      <c r="M256" s="40">
        <v>6.7999999999999996E-3</v>
      </c>
      <c r="N256" s="40">
        <f t="shared" si="56"/>
        <v>6.3749999999999996E-3</v>
      </c>
      <c r="O256" s="40"/>
      <c r="P256" s="40">
        <f t="shared" si="57"/>
        <v>2.8017899999999997E-3</v>
      </c>
      <c r="Q256" s="40">
        <f t="shared" si="58"/>
        <v>6.4525223699999995E-2</v>
      </c>
      <c r="R256" s="41">
        <v>5.7999999999999996E-3</v>
      </c>
      <c r="S256" s="41">
        <f t="shared" si="59"/>
        <v>5.3749999999999996E-3</v>
      </c>
      <c r="T256" s="41"/>
      <c r="U256" s="41">
        <f t="shared" si="60"/>
        <v>2.1267899999999995E-3</v>
      </c>
      <c r="V256" s="41">
        <f t="shared" si="61"/>
        <v>4.8979973699999992E-2</v>
      </c>
      <c r="W256" s="42">
        <v>3.5999999999999999E-3</v>
      </c>
      <c r="X256" s="42">
        <f t="shared" si="62"/>
        <v>3.1749999999999999E-3</v>
      </c>
      <c r="Y256" s="42"/>
      <c r="Z256" s="42">
        <f t="shared" si="63"/>
        <v>1.90479E-3</v>
      </c>
      <c r="AA256" s="42">
        <f t="shared" si="64"/>
        <v>4.38673137E-2</v>
      </c>
      <c r="AB256" s="25">
        <v>7.2000000000000005E-4</v>
      </c>
      <c r="AC256" s="25">
        <f t="shared" si="49"/>
        <v>4.2500000000000003E-4</v>
      </c>
    </row>
    <row r="257" spans="1:29" s="15" customFormat="1">
      <c r="A257" s="18">
        <v>505</v>
      </c>
      <c r="B257" s="25">
        <v>6.0000000000000002E-5</v>
      </c>
      <c r="C257" s="38">
        <v>6.1000000000000004E-3</v>
      </c>
      <c r="D257" s="38">
        <f t="shared" si="50"/>
        <v>5.7100000000000007E-3</v>
      </c>
      <c r="E257" s="38"/>
      <c r="F257" s="38">
        <f t="shared" si="51"/>
        <v>1.4127900000000006E-3</v>
      </c>
      <c r="G257" s="38">
        <f t="shared" si="52"/>
        <v>3.2536553700000012E-2</v>
      </c>
      <c r="H257" s="39">
        <v>6.1999999999999998E-3</v>
      </c>
      <c r="I257" s="39">
        <f t="shared" si="53"/>
        <v>5.8100000000000001E-3</v>
      </c>
      <c r="J257" s="39"/>
      <c r="K257" s="39">
        <f t="shared" si="54"/>
        <v>2.9467899999999999E-3</v>
      </c>
      <c r="L257" s="39">
        <f t="shared" si="55"/>
        <v>6.78645737E-2</v>
      </c>
      <c r="M257" s="40">
        <v>6.7999999999999996E-3</v>
      </c>
      <c r="N257" s="40">
        <f t="shared" si="56"/>
        <v>6.4099999999999999E-3</v>
      </c>
      <c r="O257" s="40"/>
      <c r="P257" s="40">
        <f t="shared" si="57"/>
        <v>2.8367900000000001E-3</v>
      </c>
      <c r="Q257" s="40">
        <f t="shared" si="58"/>
        <v>6.5331273699999998E-2</v>
      </c>
      <c r="R257" s="41">
        <v>5.7000000000000002E-3</v>
      </c>
      <c r="S257" s="41">
        <f t="shared" si="59"/>
        <v>5.3100000000000005E-3</v>
      </c>
      <c r="T257" s="41"/>
      <c r="U257" s="41">
        <f t="shared" si="60"/>
        <v>2.0617900000000004E-3</v>
      </c>
      <c r="V257" s="41">
        <f t="shared" si="61"/>
        <v>4.7483023700000009E-2</v>
      </c>
      <c r="W257" s="42">
        <v>3.5000000000000001E-3</v>
      </c>
      <c r="X257" s="42">
        <f t="shared" si="62"/>
        <v>3.1099999999999999E-3</v>
      </c>
      <c r="Y257" s="42"/>
      <c r="Z257" s="42">
        <f t="shared" si="63"/>
        <v>1.83979E-3</v>
      </c>
      <c r="AA257" s="42">
        <f t="shared" si="64"/>
        <v>4.2370363700000004E-2</v>
      </c>
      <c r="AB257" s="25">
        <v>7.2000000000000005E-4</v>
      </c>
      <c r="AC257" s="25">
        <f t="shared" si="49"/>
        <v>3.9000000000000005E-4</v>
      </c>
    </row>
    <row r="258" spans="1:29" s="15" customFormat="1">
      <c r="A258" s="18">
        <v>506</v>
      </c>
      <c r="B258" s="25">
        <v>1.2999999999999999E-4</v>
      </c>
      <c r="C258" s="38">
        <v>6.1000000000000004E-3</v>
      </c>
      <c r="D258" s="38">
        <f t="shared" si="50"/>
        <v>5.6650000000000008E-3</v>
      </c>
      <c r="E258" s="38"/>
      <c r="F258" s="38">
        <f t="shared" si="51"/>
        <v>1.3677900000000007E-3</v>
      </c>
      <c r="G258" s="38">
        <f t="shared" si="52"/>
        <v>3.1500203700000014E-2</v>
      </c>
      <c r="H258" s="39">
        <v>6.1999999999999998E-3</v>
      </c>
      <c r="I258" s="39">
        <f t="shared" si="53"/>
        <v>5.7650000000000002E-3</v>
      </c>
      <c r="J258" s="39"/>
      <c r="K258" s="39">
        <f t="shared" si="54"/>
        <v>2.90179E-3</v>
      </c>
      <c r="L258" s="39">
        <f t="shared" si="55"/>
        <v>6.6828223700000008E-2</v>
      </c>
      <c r="M258" s="40">
        <v>6.7999999999999996E-3</v>
      </c>
      <c r="N258" s="40">
        <f t="shared" si="56"/>
        <v>6.365E-3</v>
      </c>
      <c r="O258" s="40"/>
      <c r="P258" s="40">
        <f t="shared" si="57"/>
        <v>2.7917900000000002E-3</v>
      </c>
      <c r="Q258" s="40">
        <f t="shared" si="58"/>
        <v>6.4294923700000006E-2</v>
      </c>
      <c r="R258" s="41">
        <v>5.7000000000000002E-3</v>
      </c>
      <c r="S258" s="41">
        <f t="shared" si="59"/>
        <v>5.2650000000000006E-3</v>
      </c>
      <c r="T258" s="41"/>
      <c r="U258" s="41">
        <f t="shared" si="60"/>
        <v>2.0167900000000005E-3</v>
      </c>
      <c r="V258" s="41">
        <f t="shared" si="61"/>
        <v>4.6446673700000017E-2</v>
      </c>
      <c r="W258" s="42">
        <v>3.3999999999999998E-3</v>
      </c>
      <c r="X258" s="42">
        <f t="shared" si="62"/>
        <v>2.9649999999999998E-3</v>
      </c>
      <c r="Y258" s="42"/>
      <c r="Z258" s="42">
        <f t="shared" si="63"/>
        <v>1.6947899999999998E-3</v>
      </c>
      <c r="AA258" s="42">
        <f t="shared" si="64"/>
        <v>3.9031013699999999E-2</v>
      </c>
      <c r="AB258" s="25">
        <v>7.3999999999999999E-4</v>
      </c>
      <c r="AC258" s="25">
        <f t="shared" ref="AC258:AC321" si="65">(B258+AB258)/2</f>
        <v>4.35E-4</v>
      </c>
    </row>
    <row r="259" spans="1:29" s="15" customFormat="1">
      <c r="A259" s="18">
        <v>507</v>
      </c>
      <c r="B259" s="25">
        <v>1.9000000000000001E-4</v>
      </c>
      <c r="C259" s="38">
        <v>6.1000000000000004E-3</v>
      </c>
      <c r="D259" s="38">
        <f t="shared" ref="D259:D322" si="66">C259-AC259</f>
        <v>5.62E-3</v>
      </c>
      <c r="E259" s="38"/>
      <c r="F259" s="38">
        <f t="shared" ref="F259:F322" si="67">D259-0.00429721</f>
        <v>1.3227899999999999E-3</v>
      </c>
      <c r="G259" s="38">
        <f t="shared" ref="G259:G322" si="68">F259*23.03</f>
        <v>3.0463853699999998E-2</v>
      </c>
      <c r="H259" s="39">
        <v>6.1000000000000004E-3</v>
      </c>
      <c r="I259" s="39">
        <f t="shared" ref="I259:I322" si="69">H259-AC259</f>
        <v>5.62E-3</v>
      </c>
      <c r="J259" s="39"/>
      <c r="K259" s="39">
        <f t="shared" ref="K259:K322" si="70">I259-0.00286321</f>
        <v>2.7567899999999998E-3</v>
      </c>
      <c r="L259" s="39">
        <f t="shared" ref="L259:L322" si="71">K259*23.03</f>
        <v>6.3488873700000004E-2</v>
      </c>
      <c r="M259" s="40">
        <v>6.7000000000000002E-3</v>
      </c>
      <c r="N259" s="40">
        <f t="shared" ref="N259:N322" si="72">M259-AC259</f>
        <v>6.2199999999999998E-3</v>
      </c>
      <c r="O259" s="40"/>
      <c r="P259" s="40">
        <f t="shared" ref="P259:P322" si="73">N259-0.00357321</f>
        <v>2.64679E-3</v>
      </c>
      <c r="Q259" s="40">
        <f t="shared" ref="Q259:Q322" si="74">P259*23.03</f>
        <v>6.0955573700000001E-2</v>
      </c>
      <c r="R259" s="41">
        <v>5.7000000000000002E-3</v>
      </c>
      <c r="S259" s="41">
        <f t="shared" ref="S259:S322" si="75">R259-AC259</f>
        <v>5.2200000000000007E-3</v>
      </c>
      <c r="T259" s="41"/>
      <c r="U259" s="41">
        <f t="shared" ref="U259:U322" si="76">S259-0.00324821</f>
        <v>1.9717900000000006E-3</v>
      </c>
      <c r="V259" s="41">
        <f t="shared" ref="V259:V322" si="77">U259*23.03</f>
        <v>4.5410323700000019E-2</v>
      </c>
      <c r="W259" s="42">
        <v>3.3999999999999998E-3</v>
      </c>
      <c r="X259" s="42">
        <f t="shared" ref="X259:X322" si="78">W259-AC259</f>
        <v>2.9199999999999999E-3</v>
      </c>
      <c r="Y259" s="42"/>
      <c r="Z259" s="42">
        <f t="shared" ref="Z259:Z322" si="79">X259-0.00127021</f>
        <v>1.6497899999999999E-3</v>
      </c>
      <c r="AA259" s="42">
        <f t="shared" ref="AA259:AA322" si="80">Z259*23.03</f>
        <v>3.79946637E-2</v>
      </c>
      <c r="AB259" s="25">
        <v>7.6999999999999996E-4</v>
      </c>
      <c r="AC259" s="25">
        <f t="shared" si="65"/>
        <v>4.7999999999999996E-4</v>
      </c>
    </row>
    <row r="260" spans="1:29" s="15" customFormat="1">
      <c r="A260" s="18">
        <v>508</v>
      </c>
      <c r="B260" s="25">
        <v>1.8000000000000001E-4</v>
      </c>
      <c r="C260" s="38">
        <v>6.1000000000000004E-3</v>
      </c>
      <c r="D260" s="38">
        <f t="shared" si="66"/>
        <v>5.6550000000000003E-3</v>
      </c>
      <c r="E260" s="38"/>
      <c r="F260" s="38">
        <f t="shared" si="67"/>
        <v>1.3577900000000002E-3</v>
      </c>
      <c r="G260" s="38">
        <f t="shared" si="68"/>
        <v>3.1269903700000004E-2</v>
      </c>
      <c r="H260" s="39">
        <v>6.1999999999999998E-3</v>
      </c>
      <c r="I260" s="39">
        <f t="shared" si="69"/>
        <v>5.7549999999999997E-3</v>
      </c>
      <c r="J260" s="39"/>
      <c r="K260" s="39">
        <f t="shared" si="70"/>
        <v>2.8917899999999996E-3</v>
      </c>
      <c r="L260" s="39">
        <f t="shared" si="71"/>
        <v>6.6597923699999992E-2</v>
      </c>
      <c r="M260" s="40">
        <v>6.7000000000000002E-3</v>
      </c>
      <c r="N260" s="40">
        <f t="shared" si="72"/>
        <v>6.2550000000000001E-3</v>
      </c>
      <c r="O260" s="40"/>
      <c r="P260" s="40">
        <f t="shared" si="73"/>
        <v>2.6817900000000003E-3</v>
      </c>
      <c r="Q260" s="40">
        <f t="shared" si="74"/>
        <v>6.1761623700000011E-2</v>
      </c>
      <c r="R260" s="41">
        <v>5.5999999999999999E-3</v>
      </c>
      <c r="S260" s="41">
        <f t="shared" si="75"/>
        <v>5.1549999999999999E-3</v>
      </c>
      <c r="T260" s="41"/>
      <c r="U260" s="41">
        <f t="shared" si="76"/>
        <v>1.9067899999999998E-3</v>
      </c>
      <c r="V260" s="41">
        <f t="shared" si="77"/>
        <v>4.3913373699999994E-2</v>
      </c>
      <c r="W260" s="42">
        <v>3.3999999999999998E-3</v>
      </c>
      <c r="X260" s="42">
        <f t="shared" si="78"/>
        <v>2.9549999999999997E-3</v>
      </c>
      <c r="Y260" s="42"/>
      <c r="Z260" s="42">
        <f t="shared" si="79"/>
        <v>1.6847899999999998E-3</v>
      </c>
      <c r="AA260" s="42">
        <f t="shared" si="80"/>
        <v>3.8800713699999996E-2</v>
      </c>
      <c r="AB260" s="25">
        <v>7.1000000000000002E-4</v>
      </c>
      <c r="AC260" s="25">
        <f t="shared" si="65"/>
        <v>4.4500000000000003E-4</v>
      </c>
    </row>
    <row r="261" spans="1:29" s="15" customFormat="1">
      <c r="A261" s="18">
        <v>509</v>
      </c>
      <c r="B261" s="25">
        <v>1E-4</v>
      </c>
      <c r="C261" s="38">
        <v>6.0000000000000001E-3</v>
      </c>
      <c r="D261" s="38">
        <f t="shared" si="66"/>
        <v>5.5999999999999999E-3</v>
      </c>
      <c r="E261" s="38"/>
      <c r="F261" s="38">
        <f t="shared" si="67"/>
        <v>1.3027899999999999E-3</v>
      </c>
      <c r="G261" s="38">
        <f t="shared" si="68"/>
        <v>3.0003253699999999E-2</v>
      </c>
      <c r="H261" s="39">
        <v>6.1000000000000004E-3</v>
      </c>
      <c r="I261" s="39">
        <f t="shared" si="69"/>
        <v>5.7000000000000002E-3</v>
      </c>
      <c r="J261" s="39"/>
      <c r="K261" s="39">
        <f t="shared" si="70"/>
        <v>2.8367900000000001E-3</v>
      </c>
      <c r="L261" s="39">
        <f t="shared" si="71"/>
        <v>6.5331273699999998E-2</v>
      </c>
      <c r="M261" s="40">
        <v>6.7000000000000002E-3</v>
      </c>
      <c r="N261" s="40">
        <f t="shared" si="72"/>
        <v>6.3E-3</v>
      </c>
      <c r="O261" s="40"/>
      <c r="P261" s="40">
        <f t="shared" si="73"/>
        <v>2.7267900000000002E-3</v>
      </c>
      <c r="Q261" s="40">
        <f t="shared" si="74"/>
        <v>6.2797973700000009E-2</v>
      </c>
      <c r="R261" s="41">
        <v>5.5999999999999999E-3</v>
      </c>
      <c r="S261" s="41">
        <f t="shared" si="75"/>
        <v>5.1999999999999998E-3</v>
      </c>
      <c r="T261" s="41"/>
      <c r="U261" s="41">
        <f t="shared" si="76"/>
        <v>1.9517899999999997E-3</v>
      </c>
      <c r="V261" s="41">
        <f t="shared" si="77"/>
        <v>4.4949723699999992E-2</v>
      </c>
      <c r="W261" s="42">
        <v>3.3999999999999998E-3</v>
      </c>
      <c r="X261" s="42">
        <f t="shared" si="78"/>
        <v>2.9999999999999996E-3</v>
      </c>
      <c r="Y261" s="42"/>
      <c r="Z261" s="42">
        <f t="shared" si="79"/>
        <v>1.7297899999999997E-3</v>
      </c>
      <c r="AA261" s="42">
        <f t="shared" si="80"/>
        <v>3.9837063699999994E-2</v>
      </c>
      <c r="AB261" s="25">
        <v>6.9999999999999999E-4</v>
      </c>
      <c r="AC261" s="25">
        <f t="shared" si="65"/>
        <v>4.0000000000000002E-4</v>
      </c>
    </row>
    <row r="262" spans="1:29" s="15" customFormat="1">
      <c r="A262" s="18">
        <v>510</v>
      </c>
      <c r="B262" s="25">
        <v>1.7000000000000001E-4</v>
      </c>
      <c r="C262" s="38">
        <v>6.1000000000000004E-3</v>
      </c>
      <c r="D262" s="38">
        <f t="shared" si="66"/>
        <v>5.6350000000000003E-3</v>
      </c>
      <c r="E262" s="38"/>
      <c r="F262" s="38">
        <f t="shared" si="67"/>
        <v>1.3377900000000002E-3</v>
      </c>
      <c r="G262" s="38">
        <f t="shared" si="68"/>
        <v>3.0809303700000006E-2</v>
      </c>
      <c r="H262" s="39">
        <v>6.1000000000000004E-3</v>
      </c>
      <c r="I262" s="39">
        <f t="shared" si="69"/>
        <v>5.6350000000000003E-3</v>
      </c>
      <c r="J262" s="39"/>
      <c r="K262" s="39">
        <f t="shared" si="70"/>
        <v>2.7717900000000001E-3</v>
      </c>
      <c r="L262" s="39">
        <f t="shared" si="71"/>
        <v>6.3834323700000001E-2</v>
      </c>
      <c r="M262" s="40">
        <v>6.6E-3</v>
      </c>
      <c r="N262" s="40">
        <f t="shared" si="72"/>
        <v>6.1349999999999998E-3</v>
      </c>
      <c r="O262" s="40"/>
      <c r="P262" s="40">
        <f t="shared" si="73"/>
        <v>2.56179E-3</v>
      </c>
      <c r="Q262" s="40">
        <f t="shared" si="74"/>
        <v>5.8998023700000006E-2</v>
      </c>
      <c r="R262" s="41">
        <v>5.5999999999999999E-3</v>
      </c>
      <c r="S262" s="41">
        <f t="shared" si="75"/>
        <v>5.1349999999999998E-3</v>
      </c>
      <c r="T262" s="41"/>
      <c r="U262" s="41">
        <f t="shared" si="76"/>
        <v>1.8867899999999997E-3</v>
      </c>
      <c r="V262" s="41">
        <f t="shared" si="77"/>
        <v>4.3452773699999996E-2</v>
      </c>
      <c r="W262" s="42">
        <v>3.3999999999999998E-3</v>
      </c>
      <c r="X262" s="42">
        <f t="shared" si="78"/>
        <v>2.9349999999999997E-3</v>
      </c>
      <c r="Y262" s="42"/>
      <c r="Z262" s="42">
        <f t="shared" si="79"/>
        <v>1.6647899999999998E-3</v>
      </c>
      <c r="AA262" s="42">
        <f t="shared" si="80"/>
        <v>3.8340113699999998E-2</v>
      </c>
      <c r="AB262" s="25">
        <v>7.6000000000000004E-4</v>
      </c>
      <c r="AC262" s="25">
        <f t="shared" si="65"/>
        <v>4.6500000000000003E-4</v>
      </c>
    </row>
    <row r="263" spans="1:29" s="15" customFormat="1">
      <c r="A263" s="18">
        <v>511</v>
      </c>
      <c r="B263" s="25">
        <v>1.9000000000000001E-4</v>
      </c>
      <c r="C263" s="38">
        <v>6.0000000000000001E-3</v>
      </c>
      <c r="D263" s="38">
        <f t="shared" si="66"/>
        <v>5.5300000000000002E-3</v>
      </c>
      <c r="E263" s="38"/>
      <c r="F263" s="38">
        <f t="shared" si="67"/>
        <v>1.2327900000000001E-3</v>
      </c>
      <c r="G263" s="38">
        <f t="shared" si="68"/>
        <v>2.8391153700000005E-2</v>
      </c>
      <c r="H263" s="39">
        <v>6.0000000000000001E-3</v>
      </c>
      <c r="I263" s="39">
        <f t="shared" si="69"/>
        <v>5.5300000000000002E-3</v>
      </c>
      <c r="J263" s="39"/>
      <c r="K263" s="39">
        <f t="shared" si="70"/>
        <v>2.66679E-3</v>
      </c>
      <c r="L263" s="39">
        <f t="shared" si="71"/>
        <v>6.1416173700000007E-2</v>
      </c>
      <c r="M263" s="40">
        <v>6.6E-3</v>
      </c>
      <c r="N263" s="40">
        <f t="shared" si="72"/>
        <v>6.13E-3</v>
      </c>
      <c r="O263" s="40"/>
      <c r="P263" s="40">
        <f t="shared" si="73"/>
        <v>2.5567900000000002E-3</v>
      </c>
      <c r="Q263" s="40">
        <f t="shared" si="74"/>
        <v>5.8882873700000005E-2</v>
      </c>
      <c r="R263" s="41">
        <v>5.5999999999999999E-3</v>
      </c>
      <c r="S263" s="41">
        <f t="shared" si="75"/>
        <v>5.13E-3</v>
      </c>
      <c r="T263" s="41"/>
      <c r="U263" s="41">
        <f t="shared" si="76"/>
        <v>1.8817899999999999E-3</v>
      </c>
      <c r="V263" s="41">
        <f t="shared" si="77"/>
        <v>4.3337623700000001E-2</v>
      </c>
      <c r="W263" s="42">
        <v>3.3999999999999998E-3</v>
      </c>
      <c r="X263" s="42">
        <f t="shared" si="78"/>
        <v>2.9299999999999999E-3</v>
      </c>
      <c r="Y263" s="42"/>
      <c r="Z263" s="42">
        <f t="shared" si="79"/>
        <v>1.65979E-3</v>
      </c>
      <c r="AA263" s="42">
        <f t="shared" si="80"/>
        <v>3.8224963700000003E-2</v>
      </c>
      <c r="AB263" s="25">
        <v>7.5000000000000002E-4</v>
      </c>
      <c r="AC263" s="25">
        <f t="shared" si="65"/>
        <v>4.7000000000000004E-4</v>
      </c>
    </row>
    <row r="264" spans="1:29" s="15" customFormat="1">
      <c r="A264" s="18">
        <v>512</v>
      </c>
      <c r="B264" s="25">
        <v>1E-4</v>
      </c>
      <c r="C264" s="38">
        <v>5.8999999999999999E-3</v>
      </c>
      <c r="D264" s="38">
        <f t="shared" si="66"/>
        <v>5.4949999999999999E-3</v>
      </c>
      <c r="E264" s="38"/>
      <c r="F264" s="38">
        <f t="shared" si="67"/>
        <v>1.1977899999999998E-3</v>
      </c>
      <c r="G264" s="38">
        <f t="shared" si="68"/>
        <v>2.7585103699999995E-2</v>
      </c>
      <c r="H264" s="39">
        <v>5.8999999999999999E-3</v>
      </c>
      <c r="I264" s="39">
        <f t="shared" si="69"/>
        <v>5.4949999999999999E-3</v>
      </c>
      <c r="J264" s="39"/>
      <c r="K264" s="39">
        <f t="shared" si="70"/>
        <v>2.6317899999999997E-3</v>
      </c>
      <c r="L264" s="39">
        <f t="shared" si="71"/>
        <v>6.0610123699999997E-2</v>
      </c>
      <c r="M264" s="40">
        <v>6.6E-3</v>
      </c>
      <c r="N264" s="40">
        <f t="shared" si="72"/>
        <v>6.195E-3</v>
      </c>
      <c r="O264" s="40"/>
      <c r="P264" s="40">
        <f t="shared" si="73"/>
        <v>2.6217900000000001E-3</v>
      </c>
      <c r="Q264" s="40">
        <f t="shared" si="74"/>
        <v>6.0379823700000008E-2</v>
      </c>
      <c r="R264" s="41">
        <v>5.5999999999999999E-3</v>
      </c>
      <c r="S264" s="41">
        <f t="shared" si="75"/>
        <v>5.195E-3</v>
      </c>
      <c r="T264" s="41"/>
      <c r="U264" s="41">
        <f t="shared" si="76"/>
        <v>1.9467899999999999E-3</v>
      </c>
      <c r="V264" s="41">
        <f t="shared" si="77"/>
        <v>4.4834573699999998E-2</v>
      </c>
      <c r="W264" s="42">
        <v>3.2000000000000002E-3</v>
      </c>
      <c r="X264" s="42">
        <f t="shared" si="78"/>
        <v>2.7950000000000002E-3</v>
      </c>
      <c r="Y264" s="42"/>
      <c r="Z264" s="42">
        <f t="shared" si="79"/>
        <v>1.5247900000000003E-3</v>
      </c>
      <c r="AA264" s="42">
        <f t="shared" si="80"/>
        <v>3.5115913700000008E-2</v>
      </c>
      <c r="AB264" s="25">
        <v>7.1000000000000002E-4</v>
      </c>
      <c r="AC264" s="25">
        <f t="shared" si="65"/>
        <v>4.0500000000000003E-4</v>
      </c>
    </row>
    <row r="265" spans="1:29" s="15" customFormat="1">
      <c r="A265" s="18">
        <v>513</v>
      </c>
      <c r="B265" s="25">
        <v>1.2999999999999999E-4</v>
      </c>
      <c r="C265" s="38">
        <v>6.0000000000000001E-3</v>
      </c>
      <c r="D265" s="38">
        <f t="shared" si="66"/>
        <v>5.5750000000000001E-3</v>
      </c>
      <c r="E265" s="38"/>
      <c r="F265" s="38">
        <f t="shared" si="67"/>
        <v>1.27779E-3</v>
      </c>
      <c r="G265" s="38">
        <f t="shared" si="68"/>
        <v>2.9427503700000003E-2</v>
      </c>
      <c r="H265" s="39">
        <v>6.0000000000000001E-3</v>
      </c>
      <c r="I265" s="39">
        <f t="shared" si="69"/>
        <v>5.5750000000000001E-3</v>
      </c>
      <c r="J265" s="39"/>
      <c r="K265" s="39">
        <f t="shared" si="70"/>
        <v>2.7117899999999999E-3</v>
      </c>
      <c r="L265" s="39">
        <f t="shared" si="71"/>
        <v>6.2452523700000005E-2</v>
      </c>
      <c r="M265" s="40">
        <v>6.4999999999999997E-3</v>
      </c>
      <c r="N265" s="40">
        <f t="shared" si="72"/>
        <v>6.0749999999999997E-3</v>
      </c>
      <c r="O265" s="40"/>
      <c r="P265" s="40">
        <f t="shared" si="73"/>
        <v>2.5017899999999998E-3</v>
      </c>
      <c r="Q265" s="40">
        <f t="shared" si="74"/>
        <v>5.7616223699999997E-2</v>
      </c>
      <c r="R265" s="41">
        <v>5.5999999999999999E-3</v>
      </c>
      <c r="S265" s="41">
        <f t="shared" si="75"/>
        <v>5.1749999999999999E-3</v>
      </c>
      <c r="T265" s="41"/>
      <c r="U265" s="41">
        <f t="shared" si="76"/>
        <v>1.9267899999999998E-3</v>
      </c>
      <c r="V265" s="41">
        <f t="shared" si="77"/>
        <v>4.43739737E-2</v>
      </c>
      <c r="W265" s="42">
        <v>3.3E-3</v>
      </c>
      <c r="X265" s="42">
        <f t="shared" si="78"/>
        <v>2.875E-3</v>
      </c>
      <c r="Y265" s="42"/>
      <c r="Z265" s="42">
        <f t="shared" si="79"/>
        <v>1.60479E-3</v>
      </c>
      <c r="AA265" s="42">
        <f t="shared" si="80"/>
        <v>3.6958313700000002E-2</v>
      </c>
      <c r="AB265" s="25">
        <v>7.2000000000000005E-4</v>
      </c>
      <c r="AC265" s="25">
        <f t="shared" si="65"/>
        <v>4.2500000000000003E-4</v>
      </c>
    </row>
    <row r="266" spans="1:29" s="15" customFormat="1">
      <c r="A266" s="18">
        <v>514</v>
      </c>
      <c r="B266" s="25">
        <v>1.6000000000000001E-4</v>
      </c>
      <c r="C266" s="38">
        <v>6.0000000000000001E-3</v>
      </c>
      <c r="D266" s="38">
        <f t="shared" si="66"/>
        <v>5.5650000000000005E-3</v>
      </c>
      <c r="E266" s="38"/>
      <c r="F266" s="38">
        <f t="shared" si="67"/>
        <v>1.2677900000000004E-3</v>
      </c>
      <c r="G266" s="38">
        <f t="shared" si="68"/>
        <v>2.9197203700000011E-2</v>
      </c>
      <c r="H266" s="39">
        <v>6.0000000000000001E-3</v>
      </c>
      <c r="I266" s="39">
        <f t="shared" si="69"/>
        <v>5.5650000000000005E-3</v>
      </c>
      <c r="J266" s="39"/>
      <c r="K266" s="39">
        <f t="shared" si="70"/>
        <v>2.7017900000000004E-3</v>
      </c>
      <c r="L266" s="39">
        <f t="shared" si="71"/>
        <v>6.2222223700000009E-2</v>
      </c>
      <c r="M266" s="40">
        <v>6.7000000000000002E-3</v>
      </c>
      <c r="N266" s="40">
        <f t="shared" si="72"/>
        <v>6.2650000000000006E-3</v>
      </c>
      <c r="O266" s="40"/>
      <c r="P266" s="40">
        <f t="shared" si="73"/>
        <v>2.6917900000000008E-3</v>
      </c>
      <c r="Q266" s="40">
        <f t="shared" si="74"/>
        <v>6.1991923700000021E-2</v>
      </c>
      <c r="R266" s="41">
        <v>5.5999999999999999E-3</v>
      </c>
      <c r="S266" s="41">
        <f t="shared" si="75"/>
        <v>5.1650000000000003E-3</v>
      </c>
      <c r="T266" s="41"/>
      <c r="U266" s="41">
        <f t="shared" si="76"/>
        <v>1.9167900000000002E-3</v>
      </c>
      <c r="V266" s="41">
        <f t="shared" si="77"/>
        <v>4.4143673700000011E-2</v>
      </c>
      <c r="W266" s="42">
        <v>3.3999999999999998E-3</v>
      </c>
      <c r="X266" s="42">
        <f t="shared" si="78"/>
        <v>2.9649999999999998E-3</v>
      </c>
      <c r="Y266" s="42"/>
      <c r="Z266" s="42">
        <f t="shared" si="79"/>
        <v>1.6947899999999998E-3</v>
      </c>
      <c r="AA266" s="42">
        <f t="shared" si="80"/>
        <v>3.9031013699999999E-2</v>
      </c>
      <c r="AB266" s="25">
        <v>7.1000000000000002E-4</v>
      </c>
      <c r="AC266" s="25">
        <f t="shared" si="65"/>
        <v>4.35E-4</v>
      </c>
    </row>
    <row r="267" spans="1:29" s="15" customFormat="1">
      <c r="A267" s="18">
        <v>515</v>
      </c>
      <c r="B267" s="25">
        <v>1.2E-4</v>
      </c>
      <c r="C267" s="38">
        <v>6.0000000000000001E-3</v>
      </c>
      <c r="D267" s="38">
        <f t="shared" si="66"/>
        <v>5.5999999999999999E-3</v>
      </c>
      <c r="E267" s="38"/>
      <c r="F267" s="38">
        <f t="shared" si="67"/>
        <v>1.3027899999999999E-3</v>
      </c>
      <c r="G267" s="38">
        <f t="shared" si="68"/>
        <v>3.0003253699999999E-2</v>
      </c>
      <c r="H267" s="39">
        <v>6.0000000000000001E-3</v>
      </c>
      <c r="I267" s="39">
        <f t="shared" si="69"/>
        <v>5.5999999999999999E-3</v>
      </c>
      <c r="J267" s="39"/>
      <c r="K267" s="39">
        <f t="shared" si="70"/>
        <v>2.7367899999999998E-3</v>
      </c>
      <c r="L267" s="39">
        <f t="shared" si="71"/>
        <v>6.3028273699999998E-2</v>
      </c>
      <c r="M267" s="40">
        <v>6.4999999999999997E-3</v>
      </c>
      <c r="N267" s="40">
        <f t="shared" si="72"/>
        <v>6.0999999999999995E-3</v>
      </c>
      <c r="O267" s="40"/>
      <c r="P267" s="40">
        <f t="shared" si="73"/>
        <v>2.5267899999999997E-3</v>
      </c>
      <c r="Q267" s="40">
        <f t="shared" si="74"/>
        <v>5.8191973699999996E-2</v>
      </c>
      <c r="R267" s="41">
        <v>5.4999999999999997E-3</v>
      </c>
      <c r="S267" s="41">
        <f t="shared" si="75"/>
        <v>5.0999999999999995E-3</v>
      </c>
      <c r="T267" s="41"/>
      <c r="U267" s="41">
        <f t="shared" si="76"/>
        <v>1.8517899999999994E-3</v>
      </c>
      <c r="V267" s="41">
        <f t="shared" si="77"/>
        <v>4.2646723699999986E-2</v>
      </c>
      <c r="W267" s="42">
        <v>3.3E-3</v>
      </c>
      <c r="X267" s="42">
        <f t="shared" si="78"/>
        <v>2.8999999999999998E-3</v>
      </c>
      <c r="Y267" s="42"/>
      <c r="Z267" s="42">
        <f t="shared" si="79"/>
        <v>1.6297899999999999E-3</v>
      </c>
      <c r="AA267" s="42">
        <f t="shared" si="80"/>
        <v>3.7534063700000002E-2</v>
      </c>
      <c r="AB267" s="25">
        <v>6.8000000000000005E-4</v>
      </c>
      <c r="AC267" s="25">
        <f t="shared" si="65"/>
        <v>4.0000000000000002E-4</v>
      </c>
    </row>
    <row r="268" spans="1:29" s="15" customFormat="1">
      <c r="A268" s="18">
        <v>516</v>
      </c>
      <c r="B268" s="25">
        <v>1.9000000000000001E-4</v>
      </c>
      <c r="C268" s="38">
        <v>6.0000000000000001E-3</v>
      </c>
      <c r="D268" s="38">
        <f t="shared" si="66"/>
        <v>5.5450000000000004E-3</v>
      </c>
      <c r="E268" s="38"/>
      <c r="F268" s="38">
        <f t="shared" si="67"/>
        <v>1.2477900000000004E-3</v>
      </c>
      <c r="G268" s="38">
        <f t="shared" si="68"/>
        <v>2.8736603700000009E-2</v>
      </c>
      <c r="H268" s="39">
        <v>5.8999999999999999E-3</v>
      </c>
      <c r="I268" s="39">
        <f t="shared" si="69"/>
        <v>5.4450000000000002E-3</v>
      </c>
      <c r="J268" s="39"/>
      <c r="K268" s="39">
        <f t="shared" si="70"/>
        <v>2.58179E-3</v>
      </c>
      <c r="L268" s="39">
        <f t="shared" si="71"/>
        <v>5.9458623700000005E-2</v>
      </c>
      <c r="M268" s="40">
        <v>6.6E-3</v>
      </c>
      <c r="N268" s="40">
        <f t="shared" si="72"/>
        <v>6.1450000000000003E-3</v>
      </c>
      <c r="O268" s="40"/>
      <c r="P268" s="40">
        <f t="shared" si="73"/>
        <v>2.5717900000000004E-3</v>
      </c>
      <c r="Q268" s="40">
        <f t="shared" si="74"/>
        <v>5.9228323700000016E-2</v>
      </c>
      <c r="R268" s="41">
        <v>5.5999999999999999E-3</v>
      </c>
      <c r="S268" s="41">
        <f t="shared" si="75"/>
        <v>5.1450000000000003E-3</v>
      </c>
      <c r="T268" s="41"/>
      <c r="U268" s="41">
        <f t="shared" si="76"/>
        <v>1.8967900000000002E-3</v>
      </c>
      <c r="V268" s="41">
        <f t="shared" si="77"/>
        <v>4.3683073700000005E-2</v>
      </c>
      <c r="W268" s="42">
        <v>3.3E-3</v>
      </c>
      <c r="X268" s="42">
        <f t="shared" si="78"/>
        <v>2.8449999999999999E-3</v>
      </c>
      <c r="Y268" s="42"/>
      <c r="Z268" s="42">
        <f t="shared" si="79"/>
        <v>1.57479E-3</v>
      </c>
      <c r="AA268" s="42">
        <f t="shared" si="80"/>
        <v>3.6267413700000001E-2</v>
      </c>
      <c r="AB268" s="25">
        <v>7.2000000000000005E-4</v>
      </c>
      <c r="AC268" s="25">
        <f t="shared" si="65"/>
        <v>4.55E-4</v>
      </c>
    </row>
    <row r="269" spans="1:29" s="15" customFormat="1">
      <c r="A269" s="18">
        <v>517</v>
      </c>
      <c r="B269" s="25">
        <v>1.2999999999999999E-4</v>
      </c>
      <c r="C269" s="38">
        <v>5.8999999999999999E-3</v>
      </c>
      <c r="D269" s="38">
        <f t="shared" si="66"/>
        <v>5.4900000000000001E-3</v>
      </c>
      <c r="E269" s="38"/>
      <c r="F269" s="38">
        <f t="shared" si="67"/>
        <v>1.19279E-3</v>
      </c>
      <c r="G269" s="38">
        <f t="shared" si="68"/>
        <v>2.7469953700000001E-2</v>
      </c>
      <c r="H269" s="39">
        <v>5.8999999999999999E-3</v>
      </c>
      <c r="I269" s="39">
        <f t="shared" si="69"/>
        <v>5.4900000000000001E-3</v>
      </c>
      <c r="J269" s="39"/>
      <c r="K269" s="39">
        <f t="shared" si="70"/>
        <v>2.6267899999999999E-3</v>
      </c>
      <c r="L269" s="39">
        <f t="shared" si="71"/>
        <v>6.0494973700000003E-2</v>
      </c>
      <c r="M269" s="40">
        <v>6.4000000000000003E-3</v>
      </c>
      <c r="N269" s="40">
        <f t="shared" si="72"/>
        <v>5.9900000000000005E-3</v>
      </c>
      <c r="O269" s="40"/>
      <c r="P269" s="40">
        <f t="shared" si="73"/>
        <v>2.4167900000000007E-3</v>
      </c>
      <c r="Q269" s="40">
        <f t="shared" si="74"/>
        <v>5.5658673700000022E-2</v>
      </c>
      <c r="R269" s="41">
        <v>5.4999999999999997E-3</v>
      </c>
      <c r="S269" s="41">
        <f t="shared" si="75"/>
        <v>5.0899999999999999E-3</v>
      </c>
      <c r="T269" s="41"/>
      <c r="U269" s="41">
        <f t="shared" si="76"/>
        <v>1.8417899999999998E-3</v>
      </c>
      <c r="V269" s="41">
        <f t="shared" si="77"/>
        <v>4.2416423699999997E-2</v>
      </c>
      <c r="W269" s="42">
        <v>3.2000000000000002E-3</v>
      </c>
      <c r="X269" s="42">
        <f t="shared" si="78"/>
        <v>2.7899999999999999E-3</v>
      </c>
      <c r="Y269" s="42"/>
      <c r="Z269" s="42">
        <f t="shared" si="79"/>
        <v>1.51979E-3</v>
      </c>
      <c r="AA269" s="42">
        <f t="shared" si="80"/>
        <v>3.50007637E-2</v>
      </c>
      <c r="AB269" s="25">
        <v>6.8999999999999997E-4</v>
      </c>
      <c r="AC269" s="25">
        <f t="shared" si="65"/>
        <v>4.0999999999999999E-4</v>
      </c>
    </row>
    <row r="270" spans="1:29" s="15" customFormat="1">
      <c r="A270" s="18">
        <v>518</v>
      </c>
      <c r="B270" s="25">
        <v>6.0000000000000002E-5</v>
      </c>
      <c r="C270" s="38">
        <v>5.8999999999999999E-3</v>
      </c>
      <c r="D270" s="38">
        <f t="shared" si="66"/>
        <v>5.5149999999999999E-3</v>
      </c>
      <c r="E270" s="38"/>
      <c r="F270" s="38">
        <f t="shared" si="67"/>
        <v>1.2177899999999998E-3</v>
      </c>
      <c r="G270" s="38">
        <f t="shared" si="68"/>
        <v>2.8045703699999997E-2</v>
      </c>
      <c r="H270" s="39">
        <v>5.8999999999999999E-3</v>
      </c>
      <c r="I270" s="39">
        <f t="shared" si="69"/>
        <v>5.5149999999999999E-3</v>
      </c>
      <c r="J270" s="39"/>
      <c r="K270" s="39">
        <f t="shared" si="70"/>
        <v>2.6517899999999998E-3</v>
      </c>
      <c r="L270" s="39">
        <f t="shared" si="71"/>
        <v>6.1070723699999996E-2</v>
      </c>
      <c r="M270" s="40">
        <v>6.4999999999999997E-3</v>
      </c>
      <c r="N270" s="40">
        <f t="shared" si="72"/>
        <v>6.1149999999999998E-3</v>
      </c>
      <c r="O270" s="40"/>
      <c r="P270" s="40">
        <f t="shared" si="73"/>
        <v>2.5417899999999999E-3</v>
      </c>
      <c r="Q270" s="40">
        <f t="shared" si="74"/>
        <v>5.8537423700000001E-2</v>
      </c>
      <c r="R270" s="41">
        <v>5.4999999999999997E-3</v>
      </c>
      <c r="S270" s="41">
        <f t="shared" si="75"/>
        <v>5.1149999999999998E-3</v>
      </c>
      <c r="T270" s="41"/>
      <c r="U270" s="41">
        <f t="shared" si="76"/>
        <v>1.8667899999999997E-3</v>
      </c>
      <c r="V270" s="41">
        <f t="shared" si="77"/>
        <v>4.2992173699999997E-2</v>
      </c>
      <c r="W270" s="42">
        <v>3.3E-3</v>
      </c>
      <c r="X270" s="42">
        <f t="shared" si="78"/>
        <v>2.9150000000000001E-3</v>
      </c>
      <c r="Y270" s="42"/>
      <c r="Z270" s="42">
        <f t="shared" si="79"/>
        <v>1.6447900000000001E-3</v>
      </c>
      <c r="AA270" s="42">
        <f t="shared" si="80"/>
        <v>3.7879513700000006E-2</v>
      </c>
      <c r="AB270" s="25">
        <v>7.1000000000000002E-4</v>
      </c>
      <c r="AC270" s="25">
        <f t="shared" si="65"/>
        <v>3.8500000000000003E-4</v>
      </c>
    </row>
    <row r="271" spans="1:29" s="15" customFormat="1">
      <c r="A271" s="18">
        <v>519</v>
      </c>
      <c r="B271" s="25">
        <v>1.3999999999999999E-4</v>
      </c>
      <c r="C271" s="38">
        <v>5.8999999999999999E-3</v>
      </c>
      <c r="D271" s="38">
        <f t="shared" si="66"/>
        <v>5.4749999999999998E-3</v>
      </c>
      <c r="E271" s="38"/>
      <c r="F271" s="38">
        <f t="shared" si="67"/>
        <v>1.1777899999999997E-3</v>
      </c>
      <c r="G271" s="38">
        <f t="shared" si="68"/>
        <v>2.7124503699999997E-2</v>
      </c>
      <c r="H271" s="39">
        <v>5.7999999999999996E-3</v>
      </c>
      <c r="I271" s="39">
        <f t="shared" si="69"/>
        <v>5.3749999999999996E-3</v>
      </c>
      <c r="J271" s="39"/>
      <c r="K271" s="39">
        <f t="shared" si="70"/>
        <v>2.5117899999999994E-3</v>
      </c>
      <c r="L271" s="39">
        <f t="shared" si="71"/>
        <v>5.7846523699999992E-2</v>
      </c>
      <c r="M271" s="40">
        <v>6.4000000000000003E-3</v>
      </c>
      <c r="N271" s="40">
        <f t="shared" si="72"/>
        <v>5.9750000000000003E-3</v>
      </c>
      <c r="O271" s="40"/>
      <c r="P271" s="40">
        <f t="shared" si="73"/>
        <v>2.4017900000000004E-3</v>
      </c>
      <c r="Q271" s="40">
        <f t="shared" si="74"/>
        <v>5.5313223700000011E-2</v>
      </c>
      <c r="R271" s="41">
        <v>5.4999999999999997E-3</v>
      </c>
      <c r="S271" s="41">
        <f t="shared" si="75"/>
        <v>5.0749999999999997E-3</v>
      </c>
      <c r="T271" s="41"/>
      <c r="U271" s="41">
        <f t="shared" si="76"/>
        <v>1.8267899999999996E-3</v>
      </c>
      <c r="V271" s="41">
        <f t="shared" si="77"/>
        <v>4.2070973699999993E-2</v>
      </c>
      <c r="W271" s="42">
        <v>3.2000000000000002E-3</v>
      </c>
      <c r="X271" s="42">
        <f t="shared" si="78"/>
        <v>2.7750000000000001E-3</v>
      </c>
      <c r="Y271" s="42"/>
      <c r="Z271" s="42">
        <f t="shared" si="79"/>
        <v>1.5047900000000002E-3</v>
      </c>
      <c r="AA271" s="42">
        <f t="shared" si="80"/>
        <v>3.4655313700000009E-2</v>
      </c>
      <c r="AB271" s="25">
        <v>7.1000000000000002E-4</v>
      </c>
      <c r="AC271" s="25">
        <f t="shared" si="65"/>
        <v>4.2500000000000003E-4</v>
      </c>
    </row>
    <row r="272" spans="1:29" s="15" customFormat="1">
      <c r="A272" s="18">
        <v>520</v>
      </c>
      <c r="B272" s="25">
        <v>1.6000000000000001E-4</v>
      </c>
      <c r="C272" s="38">
        <v>5.7999999999999996E-3</v>
      </c>
      <c r="D272" s="38">
        <f t="shared" si="66"/>
        <v>5.3499999999999997E-3</v>
      </c>
      <c r="E272" s="38"/>
      <c r="F272" s="38">
        <f t="shared" si="67"/>
        <v>1.0527899999999996E-3</v>
      </c>
      <c r="G272" s="38">
        <f t="shared" si="68"/>
        <v>2.4245753699999994E-2</v>
      </c>
      <c r="H272" s="39">
        <v>5.7999999999999996E-3</v>
      </c>
      <c r="I272" s="39">
        <f t="shared" si="69"/>
        <v>5.3499999999999997E-3</v>
      </c>
      <c r="J272" s="39"/>
      <c r="K272" s="39">
        <f t="shared" si="70"/>
        <v>2.4867899999999996E-3</v>
      </c>
      <c r="L272" s="39">
        <f t="shared" si="71"/>
        <v>5.7270773699999993E-2</v>
      </c>
      <c r="M272" s="40">
        <v>6.3E-3</v>
      </c>
      <c r="N272" s="40">
        <f t="shared" si="72"/>
        <v>5.8500000000000002E-3</v>
      </c>
      <c r="O272" s="40"/>
      <c r="P272" s="40">
        <f t="shared" si="73"/>
        <v>2.2767900000000003E-3</v>
      </c>
      <c r="Q272" s="40">
        <f t="shared" si="74"/>
        <v>5.2434473700000012E-2</v>
      </c>
      <c r="R272" s="41">
        <v>5.4000000000000003E-3</v>
      </c>
      <c r="S272" s="41">
        <f t="shared" si="75"/>
        <v>4.9500000000000004E-3</v>
      </c>
      <c r="T272" s="41"/>
      <c r="U272" s="41">
        <f t="shared" si="76"/>
        <v>1.7017900000000003E-3</v>
      </c>
      <c r="V272" s="41">
        <f t="shared" si="77"/>
        <v>3.9192223700000008E-2</v>
      </c>
      <c r="W272" s="42">
        <v>3.0999999999999999E-3</v>
      </c>
      <c r="X272" s="42">
        <f t="shared" si="78"/>
        <v>2.65E-3</v>
      </c>
      <c r="Y272" s="42"/>
      <c r="Z272" s="42">
        <f t="shared" si="79"/>
        <v>1.3797900000000001E-3</v>
      </c>
      <c r="AA272" s="42">
        <f t="shared" si="80"/>
        <v>3.1776563700000003E-2</v>
      </c>
      <c r="AB272" s="25">
        <v>7.3999999999999999E-4</v>
      </c>
      <c r="AC272" s="25">
        <f t="shared" si="65"/>
        <v>4.4999999999999999E-4</v>
      </c>
    </row>
    <row r="273" spans="1:29" s="15" customFormat="1">
      <c r="A273" s="18">
        <v>521</v>
      </c>
      <c r="B273" s="25">
        <v>1.8000000000000001E-4</v>
      </c>
      <c r="C273" s="38">
        <v>5.8999999999999999E-3</v>
      </c>
      <c r="D273" s="38">
        <f t="shared" si="66"/>
        <v>5.4549999999999998E-3</v>
      </c>
      <c r="E273" s="38"/>
      <c r="F273" s="38">
        <f t="shared" si="67"/>
        <v>1.1577899999999997E-3</v>
      </c>
      <c r="G273" s="38">
        <f t="shared" si="68"/>
        <v>2.6663903699999995E-2</v>
      </c>
      <c r="H273" s="39">
        <v>5.7000000000000002E-3</v>
      </c>
      <c r="I273" s="39">
        <f t="shared" si="69"/>
        <v>5.2550000000000001E-3</v>
      </c>
      <c r="J273" s="39"/>
      <c r="K273" s="39">
        <f t="shared" si="70"/>
        <v>2.39179E-3</v>
      </c>
      <c r="L273" s="39">
        <f t="shared" si="71"/>
        <v>5.5082923700000001E-2</v>
      </c>
      <c r="M273" s="40">
        <v>6.3E-3</v>
      </c>
      <c r="N273" s="40">
        <f t="shared" si="72"/>
        <v>5.855E-3</v>
      </c>
      <c r="O273" s="40"/>
      <c r="P273" s="40">
        <f t="shared" si="73"/>
        <v>2.2817900000000001E-3</v>
      </c>
      <c r="Q273" s="40">
        <f t="shared" si="74"/>
        <v>5.2549623700000006E-2</v>
      </c>
      <c r="R273" s="41">
        <v>5.4000000000000003E-3</v>
      </c>
      <c r="S273" s="41">
        <f t="shared" si="75"/>
        <v>4.9550000000000002E-3</v>
      </c>
      <c r="T273" s="41"/>
      <c r="U273" s="41">
        <f t="shared" si="76"/>
        <v>1.7067900000000001E-3</v>
      </c>
      <c r="V273" s="41">
        <f t="shared" si="77"/>
        <v>3.9307373700000002E-2</v>
      </c>
      <c r="W273" s="42">
        <v>3.0999999999999999E-3</v>
      </c>
      <c r="X273" s="42">
        <f t="shared" si="78"/>
        <v>2.6549999999999998E-3</v>
      </c>
      <c r="Y273" s="42"/>
      <c r="Z273" s="42">
        <f t="shared" si="79"/>
        <v>1.3847899999999999E-3</v>
      </c>
      <c r="AA273" s="42">
        <f t="shared" si="80"/>
        <v>3.1891713699999998E-2</v>
      </c>
      <c r="AB273" s="25">
        <v>7.1000000000000002E-4</v>
      </c>
      <c r="AC273" s="25">
        <f t="shared" si="65"/>
        <v>4.4500000000000003E-4</v>
      </c>
    </row>
    <row r="274" spans="1:29" s="15" customFormat="1">
      <c r="A274" s="18">
        <v>522</v>
      </c>
      <c r="B274" s="25">
        <v>1.2E-4</v>
      </c>
      <c r="C274" s="38">
        <v>5.7999999999999996E-3</v>
      </c>
      <c r="D274" s="38">
        <f t="shared" si="66"/>
        <v>5.3799999999999994E-3</v>
      </c>
      <c r="E274" s="38"/>
      <c r="F274" s="38">
        <f t="shared" si="67"/>
        <v>1.0827899999999993E-3</v>
      </c>
      <c r="G274" s="38">
        <f t="shared" si="68"/>
        <v>2.4936653699999985E-2</v>
      </c>
      <c r="H274" s="39">
        <v>5.7000000000000002E-3</v>
      </c>
      <c r="I274" s="39">
        <f t="shared" si="69"/>
        <v>5.28E-3</v>
      </c>
      <c r="J274" s="39"/>
      <c r="K274" s="39">
        <f t="shared" si="70"/>
        <v>2.4167899999999998E-3</v>
      </c>
      <c r="L274" s="39">
        <f t="shared" si="71"/>
        <v>5.5658673700000001E-2</v>
      </c>
      <c r="M274" s="40">
        <v>6.3E-3</v>
      </c>
      <c r="N274" s="40">
        <f t="shared" si="72"/>
        <v>5.8799999999999998E-3</v>
      </c>
      <c r="O274" s="40"/>
      <c r="P274" s="40">
        <f t="shared" si="73"/>
        <v>2.30679E-3</v>
      </c>
      <c r="Q274" s="40">
        <f t="shared" si="74"/>
        <v>5.3125373699999999E-2</v>
      </c>
      <c r="R274" s="41">
        <v>5.4000000000000003E-3</v>
      </c>
      <c r="S274" s="41">
        <f t="shared" si="75"/>
        <v>4.9800000000000001E-3</v>
      </c>
      <c r="T274" s="41"/>
      <c r="U274" s="41">
        <f t="shared" si="76"/>
        <v>1.73179E-3</v>
      </c>
      <c r="V274" s="41">
        <f t="shared" si="77"/>
        <v>3.9883123700000002E-2</v>
      </c>
      <c r="W274" s="42">
        <v>3.0999999999999999E-3</v>
      </c>
      <c r="X274" s="42">
        <f t="shared" si="78"/>
        <v>2.6800000000000001E-3</v>
      </c>
      <c r="Y274" s="42"/>
      <c r="Z274" s="42">
        <f t="shared" si="79"/>
        <v>1.4097900000000002E-3</v>
      </c>
      <c r="AA274" s="42">
        <f t="shared" si="80"/>
        <v>3.2467463700000004E-2</v>
      </c>
      <c r="AB274" s="25">
        <v>7.2000000000000005E-4</v>
      </c>
      <c r="AC274" s="25">
        <f t="shared" si="65"/>
        <v>4.2000000000000002E-4</v>
      </c>
    </row>
    <row r="275" spans="1:29" s="15" customFormat="1">
      <c r="A275" s="18">
        <v>523</v>
      </c>
      <c r="B275" s="25">
        <v>1.1E-4</v>
      </c>
      <c r="C275" s="38">
        <v>5.7999999999999996E-3</v>
      </c>
      <c r="D275" s="38">
        <f t="shared" si="66"/>
        <v>5.4049999999999992E-3</v>
      </c>
      <c r="E275" s="38"/>
      <c r="F275" s="38">
        <f t="shared" si="67"/>
        <v>1.1077899999999991E-3</v>
      </c>
      <c r="G275" s="38">
        <f t="shared" si="68"/>
        <v>2.5512403699999981E-2</v>
      </c>
      <c r="H275" s="39">
        <v>5.7000000000000002E-3</v>
      </c>
      <c r="I275" s="39">
        <f t="shared" si="69"/>
        <v>5.3049999999999998E-3</v>
      </c>
      <c r="J275" s="39"/>
      <c r="K275" s="39">
        <f t="shared" si="70"/>
        <v>2.4417899999999997E-3</v>
      </c>
      <c r="L275" s="39">
        <f t="shared" si="71"/>
        <v>5.6234423699999994E-2</v>
      </c>
      <c r="M275" s="40">
        <v>6.3E-3</v>
      </c>
      <c r="N275" s="40">
        <f t="shared" si="72"/>
        <v>5.9049999999999997E-3</v>
      </c>
      <c r="O275" s="40"/>
      <c r="P275" s="40">
        <f t="shared" si="73"/>
        <v>2.3317899999999998E-3</v>
      </c>
      <c r="Q275" s="40">
        <f t="shared" si="74"/>
        <v>5.3701123699999999E-2</v>
      </c>
      <c r="R275" s="41">
        <v>5.3E-3</v>
      </c>
      <c r="S275" s="41">
        <f t="shared" si="75"/>
        <v>4.9049999999999996E-3</v>
      </c>
      <c r="T275" s="41"/>
      <c r="U275" s="41">
        <f t="shared" si="76"/>
        <v>1.6567899999999996E-3</v>
      </c>
      <c r="V275" s="41">
        <f t="shared" si="77"/>
        <v>3.8155873699999988E-2</v>
      </c>
      <c r="W275" s="42">
        <v>3.0000000000000001E-3</v>
      </c>
      <c r="X275" s="42">
        <f t="shared" si="78"/>
        <v>2.6050000000000001E-3</v>
      </c>
      <c r="Y275" s="42"/>
      <c r="Z275" s="42">
        <f t="shared" si="79"/>
        <v>1.3347900000000002E-3</v>
      </c>
      <c r="AA275" s="42">
        <f t="shared" si="80"/>
        <v>3.0740213700000005E-2</v>
      </c>
      <c r="AB275" s="25">
        <v>6.8000000000000005E-4</v>
      </c>
      <c r="AC275" s="25">
        <f t="shared" si="65"/>
        <v>3.9500000000000001E-4</v>
      </c>
    </row>
    <row r="276" spans="1:29" s="15" customFormat="1">
      <c r="A276" s="18">
        <v>524</v>
      </c>
      <c r="B276" s="25">
        <v>1.6000000000000001E-4</v>
      </c>
      <c r="C276" s="38">
        <v>5.7999999999999996E-3</v>
      </c>
      <c r="D276" s="38">
        <f t="shared" si="66"/>
        <v>5.3399999999999993E-3</v>
      </c>
      <c r="E276" s="38"/>
      <c r="F276" s="38">
        <f t="shared" si="67"/>
        <v>1.0427899999999992E-3</v>
      </c>
      <c r="G276" s="38">
        <f t="shared" si="68"/>
        <v>2.4015453699999981E-2</v>
      </c>
      <c r="H276" s="39">
        <v>5.7000000000000002E-3</v>
      </c>
      <c r="I276" s="39">
        <f t="shared" si="69"/>
        <v>5.2399999999999999E-3</v>
      </c>
      <c r="J276" s="39"/>
      <c r="K276" s="39">
        <f t="shared" si="70"/>
        <v>2.3767899999999997E-3</v>
      </c>
      <c r="L276" s="39">
        <f t="shared" si="71"/>
        <v>5.4737473699999997E-2</v>
      </c>
      <c r="M276" s="40">
        <v>6.1999999999999998E-3</v>
      </c>
      <c r="N276" s="40">
        <f t="shared" si="72"/>
        <v>5.7399999999999994E-3</v>
      </c>
      <c r="O276" s="40"/>
      <c r="P276" s="40">
        <f t="shared" si="73"/>
        <v>2.1667899999999996E-3</v>
      </c>
      <c r="Q276" s="40">
        <f t="shared" si="74"/>
        <v>4.9901173699999996E-2</v>
      </c>
      <c r="R276" s="41">
        <v>5.4000000000000003E-3</v>
      </c>
      <c r="S276" s="41">
        <f t="shared" si="75"/>
        <v>4.9399999999999999E-3</v>
      </c>
      <c r="T276" s="41"/>
      <c r="U276" s="41">
        <f t="shared" si="76"/>
        <v>1.6917899999999999E-3</v>
      </c>
      <c r="V276" s="41">
        <f t="shared" si="77"/>
        <v>3.8961923699999998E-2</v>
      </c>
      <c r="W276" s="42">
        <v>3.0999999999999999E-3</v>
      </c>
      <c r="X276" s="42">
        <f t="shared" si="78"/>
        <v>2.64E-3</v>
      </c>
      <c r="Y276" s="42"/>
      <c r="Z276" s="42">
        <f t="shared" si="79"/>
        <v>1.3697900000000001E-3</v>
      </c>
      <c r="AA276" s="42">
        <f t="shared" si="80"/>
        <v>3.15462637E-2</v>
      </c>
      <c r="AB276" s="25">
        <v>7.6000000000000004E-4</v>
      </c>
      <c r="AC276" s="25">
        <f t="shared" si="65"/>
        <v>4.6000000000000001E-4</v>
      </c>
    </row>
    <row r="277" spans="1:29" s="15" customFormat="1">
      <c r="A277" s="18">
        <v>525</v>
      </c>
      <c r="B277" s="25">
        <v>1.2E-4</v>
      </c>
      <c r="C277" s="38">
        <v>5.7999999999999996E-3</v>
      </c>
      <c r="D277" s="38">
        <f t="shared" si="66"/>
        <v>5.3799999999999994E-3</v>
      </c>
      <c r="E277" s="38"/>
      <c r="F277" s="38">
        <f t="shared" si="67"/>
        <v>1.0827899999999993E-3</v>
      </c>
      <c r="G277" s="38">
        <f t="shared" si="68"/>
        <v>2.4936653699999985E-2</v>
      </c>
      <c r="H277" s="39">
        <v>5.5999999999999999E-3</v>
      </c>
      <c r="I277" s="39">
        <f t="shared" si="69"/>
        <v>5.1799999999999997E-3</v>
      </c>
      <c r="J277" s="39"/>
      <c r="K277" s="39">
        <f t="shared" si="70"/>
        <v>2.3167899999999996E-3</v>
      </c>
      <c r="L277" s="39">
        <f t="shared" si="71"/>
        <v>5.3355673699999995E-2</v>
      </c>
      <c r="M277" s="40">
        <v>6.1999999999999998E-3</v>
      </c>
      <c r="N277" s="40">
        <f t="shared" si="72"/>
        <v>5.7799999999999995E-3</v>
      </c>
      <c r="O277" s="40"/>
      <c r="P277" s="40">
        <f t="shared" si="73"/>
        <v>2.2067899999999997E-3</v>
      </c>
      <c r="Q277" s="40">
        <f t="shared" si="74"/>
        <v>5.0822373699999993E-2</v>
      </c>
      <c r="R277" s="41">
        <v>5.3E-3</v>
      </c>
      <c r="S277" s="41">
        <f t="shared" si="75"/>
        <v>4.8799999999999998E-3</v>
      </c>
      <c r="T277" s="41"/>
      <c r="U277" s="41">
        <f t="shared" si="76"/>
        <v>1.6317899999999997E-3</v>
      </c>
      <c r="V277" s="41">
        <f t="shared" si="77"/>
        <v>3.7580123699999995E-2</v>
      </c>
      <c r="W277" s="42">
        <v>3.0000000000000001E-3</v>
      </c>
      <c r="X277" s="42">
        <f t="shared" si="78"/>
        <v>2.5799999999999998E-3</v>
      </c>
      <c r="Y277" s="42"/>
      <c r="Z277" s="42">
        <f t="shared" si="79"/>
        <v>1.3097899999999999E-3</v>
      </c>
      <c r="AA277" s="42">
        <f t="shared" si="80"/>
        <v>3.0164463699999998E-2</v>
      </c>
      <c r="AB277" s="25">
        <v>7.2000000000000005E-4</v>
      </c>
      <c r="AC277" s="25">
        <f t="shared" si="65"/>
        <v>4.2000000000000002E-4</v>
      </c>
    </row>
    <row r="278" spans="1:29" s="15" customFormat="1">
      <c r="A278" s="18">
        <v>526</v>
      </c>
      <c r="B278" s="25">
        <v>1E-4</v>
      </c>
      <c r="C278" s="38">
        <v>5.7000000000000002E-3</v>
      </c>
      <c r="D278" s="38">
        <f t="shared" si="66"/>
        <v>5.2950000000000002E-3</v>
      </c>
      <c r="E278" s="38"/>
      <c r="F278" s="38">
        <f t="shared" si="67"/>
        <v>9.9779000000000014E-4</v>
      </c>
      <c r="G278" s="38">
        <f t="shared" si="68"/>
        <v>2.2979103700000003E-2</v>
      </c>
      <c r="H278" s="39">
        <v>5.5999999999999999E-3</v>
      </c>
      <c r="I278" s="39">
        <f t="shared" si="69"/>
        <v>5.195E-3</v>
      </c>
      <c r="J278" s="39"/>
      <c r="K278" s="39">
        <f t="shared" si="70"/>
        <v>2.3317899999999998E-3</v>
      </c>
      <c r="L278" s="39">
        <f t="shared" si="71"/>
        <v>5.3701123699999999E-2</v>
      </c>
      <c r="M278" s="40">
        <v>6.1999999999999998E-3</v>
      </c>
      <c r="N278" s="40">
        <f t="shared" si="72"/>
        <v>5.7949999999999998E-3</v>
      </c>
      <c r="O278" s="40"/>
      <c r="P278" s="40">
        <f t="shared" si="73"/>
        <v>2.22179E-3</v>
      </c>
      <c r="Q278" s="40">
        <f t="shared" si="74"/>
        <v>5.1167823700000004E-2</v>
      </c>
      <c r="R278" s="41">
        <v>5.3E-3</v>
      </c>
      <c r="S278" s="41">
        <f t="shared" si="75"/>
        <v>4.895E-3</v>
      </c>
      <c r="T278" s="41"/>
      <c r="U278" s="41">
        <f t="shared" si="76"/>
        <v>1.64679E-3</v>
      </c>
      <c r="V278" s="41">
        <f t="shared" si="77"/>
        <v>3.79255737E-2</v>
      </c>
      <c r="W278" s="42">
        <v>3.0000000000000001E-3</v>
      </c>
      <c r="X278" s="42">
        <f t="shared" si="78"/>
        <v>2.5950000000000001E-3</v>
      </c>
      <c r="Y278" s="42"/>
      <c r="Z278" s="42">
        <f t="shared" si="79"/>
        <v>1.3247900000000002E-3</v>
      </c>
      <c r="AA278" s="42">
        <f t="shared" si="80"/>
        <v>3.0509913700000005E-2</v>
      </c>
      <c r="AB278" s="25">
        <v>7.1000000000000002E-4</v>
      </c>
      <c r="AC278" s="25">
        <f t="shared" si="65"/>
        <v>4.0500000000000003E-4</v>
      </c>
    </row>
    <row r="279" spans="1:29" s="15" customFormat="1">
      <c r="A279" s="18">
        <v>527</v>
      </c>
      <c r="B279" s="25">
        <v>1E-4</v>
      </c>
      <c r="C279" s="38">
        <v>5.7000000000000002E-3</v>
      </c>
      <c r="D279" s="38">
        <f t="shared" si="66"/>
        <v>5.2750000000000002E-3</v>
      </c>
      <c r="E279" s="38"/>
      <c r="F279" s="38">
        <f t="shared" si="67"/>
        <v>9.7779000000000008E-4</v>
      </c>
      <c r="G279" s="38">
        <f t="shared" si="68"/>
        <v>2.2518503700000005E-2</v>
      </c>
      <c r="H279" s="39">
        <v>5.5999999999999999E-3</v>
      </c>
      <c r="I279" s="39">
        <f t="shared" si="69"/>
        <v>5.1749999999999999E-3</v>
      </c>
      <c r="J279" s="39"/>
      <c r="K279" s="39">
        <f t="shared" si="70"/>
        <v>2.3117899999999998E-3</v>
      </c>
      <c r="L279" s="39">
        <f t="shared" si="71"/>
        <v>5.32405237E-2</v>
      </c>
      <c r="M279" s="40">
        <v>6.1000000000000004E-3</v>
      </c>
      <c r="N279" s="40">
        <f t="shared" si="72"/>
        <v>5.6750000000000004E-3</v>
      </c>
      <c r="O279" s="40"/>
      <c r="P279" s="40">
        <f t="shared" si="73"/>
        <v>2.1017900000000005E-3</v>
      </c>
      <c r="Q279" s="40">
        <f t="shared" si="74"/>
        <v>4.8404223700000013E-2</v>
      </c>
      <c r="R279" s="41">
        <v>5.3E-3</v>
      </c>
      <c r="S279" s="41">
        <f t="shared" si="75"/>
        <v>4.875E-3</v>
      </c>
      <c r="T279" s="41"/>
      <c r="U279" s="41">
        <f t="shared" si="76"/>
        <v>1.6267899999999999E-3</v>
      </c>
      <c r="V279" s="41">
        <f t="shared" si="77"/>
        <v>3.7464973700000001E-2</v>
      </c>
      <c r="W279" s="42">
        <v>2.8999999999999998E-3</v>
      </c>
      <c r="X279" s="42">
        <f t="shared" si="78"/>
        <v>2.4749999999999998E-3</v>
      </c>
      <c r="Y279" s="42"/>
      <c r="Z279" s="42">
        <f t="shared" si="79"/>
        <v>1.2047899999999999E-3</v>
      </c>
      <c r="AA279" s="42">
        <f t="shared" si="80"/>
        <v>2.7746313699999997E-2</v>
      </c>
      <c r="AB279" s="25">
        <v>7.5000000000000002E-4</v>
      </c>
      <c r="AC279" s="25">
        <f t="shared" si="65"/>
        <v>4.2500000000000003E-4</v>
      </c>
    </row>
    <row r="280" spans="1:29" s="15" customFormat="1">
      <c r="A280" s="18">
        <v>528</v>
      </c>
      <c r="B280" s="25">
        <v>8.0000000000000007E-5</v>
      </c>
      <c r="C280" s="38">
        <v>5.7000000000000002E-3</v>
      </c>
      <c r="D280" s="38">
        <f t="shared" si="66"/>
        <v>5.3E-3</v>
      </c>
      <c r="E280" s="38"/>
      <c r="F280" s="38">
        <f t="shared" si="67"/>
        <v>1.0027899999999999E-3</v>
      </c>
      <c r="G280" s="38">
        <f t="shared" si="68"/>
        <v>2.3094253700000001E-2</v>
      </c>
      <c r="H280" s="39">
        <v>5.5999999999999999E-3</v>
      </c>
      <c r="I280" s="39">
        <f t="shared" si="69"/>
        <v>5.1999999999999998E-3</v>
      </c>
      <c r="J280" s="39"/>
      <c r="K280" s="39">
        <f t="shared" si="70"/>
        <v>2.3367899999999996E-3</v>
      </c>
      <c r="L280" s="39">
        <f t="shared" si="71"/>
        <v>5.3816273699999993E-2</v>
      </c>
      <c r="M280" s="40">
        <v>6.1000000000000004E-3</v>
      </c>
      <c r="N280" s="40">
        <f t="shared" si="72"/>
        <v>5.7000000000000002E-3</v>
      </c>
      <c r="O280" s="40"/>
      <c r="P280" s="40">
        <f t="shared" si="73"/>
        <v>2.1267900000000004E-3</v>
      </c>
      <c r="Q280" s="40">
        <f t="shared" si="74"/>
        <v>4.8979973700000012E-2</v>
      </c>
      <c r="R280" s="41">
        <v>5.3E-3</v>
      </c>
      <c r="S280" s="41">
        <f t="shared" si="75"/>
        <v>4.8999999999999998E-3</v>
      </c>
      <c r="T280" s="41"/>
      <c r="U280" s="41">
        <f t="shared" si="76"/>
        <v>1.6517899999999998E-3</v>
      </c>
      <c r="V280" s="41">
        <f t="shared" si="77"/>
        <v>3.8040723699999994E-2</v>
      </c>
      <c r="W280" s="42">
        <v>3.0000000000000001E-3</v>
      </c>
      <c r="X280" s="42">
        <f t="shared" si="78"/>
        <v>2.5999999999999999E-3</v>
      </c>
      <c r="Y280" s="42"/>
      <c r="Z280" s="42">
        <f t="shared" si="79"/>
        <v>1.32979E-3</v>
      </c>
      <c r="AA280" s="42">
        <f t="shared" si="80"/>
        <v>3.06250637E-2</v>
      </c>
      <c r="AB280" s="25">
        <v>7.2000000000000005E-4</v>
      </c>
      <c r="AC280" s="25">
        <f t="shared" si="65"/>
        <v>4.0000000000000002E-4</v>
      </c>
    </row>
    <row r="281" spans="1:29" s="15" customFormat="1">
      <c r="A281" s="18">
        <v>529</v>
      </c>
      <c r="B281" s="25">
        <v>1.8000000000000001E-4</v>
      </c>
      <c r="C281" s="38">
        <v>5.5999999999999999E-3</v>
      </c>
      <c r="D281" s="38">
        <f t="shared" si="66"/>
        <v>5.1749999999999999E-3</v>
      </c>
      <c r="E281" s="38"/>
      <c r="F281" s="38">
        <f t="shared" si="67"/>
        <v>8.7778999999999982E-4</v>
      </c>
      <c r="G281" s="38">
        <f t="shared" si="68"/>
        <v>2.0215503699999998E-2</v>
      </c>
      <c r="H281" s="39">
        <v>5.4999999999999997E-3</v>
      </c>
      <c r="I281" s="39">
        <f t="shared" si="69"/>
        <v>5.0749999999999997E-3</v>
      </c>
      <c r="J281" s="39"/>
      <c r="K281" s="39">
        <f t="shared" si="70"/>
        <v>2.2117899999999995E-3</v>
      </c>
      <c r="L281" s="39">
        <f t="shared" si="71"/>
        <v>5.0937523699999994E-2</v>
      </c>
      <c r="M281" s="40">
        <v>6.1000000000000004E-3</v>
      </c>
      <c r="N281" s="40">
        <f t="shared" si="72"/>
        <v>5.6750000000000004E-3</v>
      </c>
      <c r="O281" s="40"/>
      <c r="P281" s="40">
        <f t="shared" si="73"/>
        <v>2.1017900000000005E-3</v>
      </c>
      <c r="Q281" s="40">
        <f t="shared" si="74"/>
        <v>4.8404223700000013E-2</v>
      </c>
      <c r="R281" s="41">
        <v>5.1999999999999998E-3</v>
      </c>
      <c r="S281" s="41">
        <f t="shared" si="75"/>
        <v>4.7749999999999997E-3</v>
      </c>
      <c r="T281" s="41"/>
      <c r="U281" s="41">
        <f t="shared" si="76"/>
        <v>1.5267899999999997E-3</v>
      </c>
      <c r="V281" s="41">
        <f t="shared" si="77"/>
        <v>3.5161973699999995E-2</v>
      </c>
      <c r="W281" s="42">
        <v>2.8999999999999998E-3</v>
      </c>
      <c r="X281" s="42">
        <f t="shared" si="78"/>
        <v>2.4749999999999998E-3</v>
      </c>
      <c r="Y281" s="42"/>
      <c r="Z281" s="42">
        <f t="shared" si="79"/>
        <v>1.2047899999999999E-3</v>
      </c>
      <c r="AA281" s="42">
        <f t="shared" si="80"/>
        <v>2.7746313699999997E-2</v>
      </c>
      <c r="AB281" s="25">
        <v>6.7000000000000002E-4</v>
      </c>
      <c r="AC281" s="25">
        <f t="shared" si="65"/>
        <v>4.2500000000000003E-4</v>
      </c>
    </row>
    <row r="282" spans="1:29" s="15" customFormat="1">
      <c r="A282" s="18">
        <v>530</v>
      </c>
      <c r="B282" s="25">
        <v>1.2E-4</v>
      </c>
      <c r="C282" s="38">
        <v>5.7000000000000002E-3</v>
      </c>
      <c r="D282" s="38">
        <f t="shared" si="66"/>
        <v>5.3150000000000003E-3</v>
      </c>
      <c r="E282" s="38"/>
      <c r="F282" s="38">
        <f t="shared" si="67"/>
        <v>1.0177900000000002E-3</v>
      </c>
      <c r="G282" s="38">
        <f t="shared" si="68"/>
        <v>2.3439703700000005E-2</v>
      </c>
      <c r="H282" s="39">
        <v>5.4999999999999997E-3</v>
      </c>
      <c r="I282" s="39">
        <f t="shared" si="69"/>
        <v>5.1149999999999998E-3</v>
      </c>
      <c r="J282" s="39"/>
      <c r="K282" s="39">
        <f t="shared" si="70"/>
        <v>2.2517899999999996E-3</v>
      </c>
      <c r="L282" s="39">
        <f t="shared" si="71"/>
        <v>5.1858723699999991E-2</v>
      </c>
      <c r="M282" s="40">
        <v>6.1000000000000004E-3</v>
      </c>
      <c r="N282" s="40">
        <f t="shared" si="72"/>
        <v>5.7150000000000005E-3</v>
      </c>
      <c r="O282" s="40"/>
      <c r="P282" s="40">
        <f t="shared" si="73"/>
        <v>2.1417900000000006E-3</v>
      </c>
      <c r="Q282" s="40">
        <f t="shared" si="74"/>
        <v>4.9325423700000016E-2</v>
      </c>
      <c r="R282" s="41">
        <v>5.1999999999999998E-3</v>
      </c>
      <c r="S282" s="41">
        <f t="shared" si="75"/>
        <v>4.8149999999999998E-3</v>
      </c>
      <c r="T282" s="41"/>
      <c r="U282" s="41">
        <f t="shared" si="76"/>
        <v>1.5667899999999998E-3</v>
      </c>
      <c r="V282" s="41">
        <f t="shared" si="77"/>
        <v>3.6083173699999999E-2</v>
      </c>
      <c r="W282" s="42">
        <v>2.8999999999999998E-3</v>
      </c>
      <c r="X282" s="42">
        <f t="shared" si="78"/>
        <v>2.5149999999999999E-3</v>
      </c>
      <c r="Y282" s="42"/>
      <c r="Z282" s="42">
        <f t="shared" si="79"/>
        <v>1.24479E-3</v>
      </c>
      <c r="AA282" s="42">
        <f t="shared" si="80"/>
        <v>2.8667513700000001E-2</v>
      </c>
      <c r="AB282" s="25">
        <v>6.4999999999999997E-4</v>
      </c>
      <c r="AC282" s="25">
        <f t="shared" si="65"/>
        <v>3.8499999999999998E-4</v>
      </c>
    </row>
    <row r="283" spans="1:29" s="15" customFormat="1">
      <c r="A283" s="18">
        <v>531</v>
      </c>
      <c r="B283" s="25">
        <v>9.0000000000000006E-5</v>
      </c>
      <c r="C283" s="38">
        <v>5.5999999999999999E-3</v>
      </c>
      <c r="D283" s="38">
        <f t="shared" si="66"/>
        <v>5.2100000000000002E-3</v>
      </c>
      <c r="E283" s="38"/>
      <c r="F283" s="38">
        <f t="shared" si="67"/>
        <v>9.1279000000000013E-4</v>
      </c>
      <c r="G283" s="38">
        <f t="shared" si="68"/>
        <v>2.1021553700000004E-2</v>
      </c>
      <c r="H283" s="39">
        <v>5.4000000000000003E-3</v>
      </c>
      <c r="I283" s="39">
        <f t="shared" si="69"/>
        <v>5.0100000000000006E-3</v>
      </c>
      <c r="J283" s="39"/>
      <c r="K283" s="39">
        <f t="shared" si="70"/>
        <v>2.1467900000000004E-3</v>
      </c>
      <c r="L283" s="39">
        <f t="shared" si="71"/>
        <v>4.9440573700000011E-2</v>
      </c>
      <c r="M283" s="40">
        <v>6.0000000000000001E-3</v>
      </c>
      <c r="N283" s="40">
        <f t="shared" si="72"/>
        <v>5.6100000000000004E-3</v>
      </c>
      <c r="O283" s="40"/>
      <c r="P283" s="40">
        <f t="shared" si="73"/>
        <v>2.0367900000000006E-3</v>
      </c>
      <c r="Q283" s="40">
        <f t="shared" si="74"/>
        <v>4.6907273700000016E-2</v>
      </c>
      <c r="R283" s="41">
        <v>5.1999999999999998E-3</v>
      </c>
      <c r="S283" s="41">
        <f t="shared" si="75"/>
        <v>4.81E-3</v>
      </c>
      <c r="T283" s="41"/>
      <c r="U283" s="41">
        <f t="shared" si="76"/>
        <v>1.56179E-3</v>
      </c>
      <c r="V283" s="41">
        <f t="shared" si="77"/>
        <v>3.5968023700000004E-2</v>
      </c>
      <c r="W283" s="42">
        <v>2.8999999999999998E-3</v>
      </c>
      <c r="X283" s="42">
        <f t="shared" si="78"/>
        <v>2.5099999999999996E-3</v>
      </c>
      <c r="Y283" s="42"/>
      <c r="Z283" s="42">
        <f t="shared" si="79"/>
        <v>1.2397899999999997E-3</v>
      </c>
      <c r="AA283" s="42">
        <f t="shared" si="80"/>
        <v>2.8552363699999996E-2</v>
      </c>
      <c r="AB283" s="25">
        <v>6.8999999999999997E-4</v>
      </c>
      <c r="AC283" s="25">
        <f t="shared" si="65"/>
        <v>3.8999999999999999E-4</v>
      </c>
    </row>
    <row r="284" spans="1:29" s="15" customFormat="1">
      <c r="A284" s="18">
        <v>532</v>
      </c>
      <c r="B284" s="25">
        <v>5.0000000000000002E-5</v>
      </c>
      <c r="C284" s="38">
        <v>5.5999999999999999E-3</v>
      </c>
      <c r="D284" s="38">
        <f t="shared" si="66"/>
        <v>5.2399999999999999E-3</v>
      </c>
      <c r="E284" s="38"/>
      <c r="F284" s="38">
        <f t="shared" si="67"/>
        <v>9.4278999999999977E-4</v>
      </c>
      <c r="G284" s="38">
        <f t="shared" si="68"/>
        <v>2.1712453699999995E-2</v>
      </c>
      <c r="H284" s="39">
        <v>5.4999999999999997E-3</v>
      </c>
      <c r="I284" s="39">
        <f t="shared" si="69"/>
        <v>5.1399999999999996E-3</v>
      </c>
      <c r="J284" s="39"/>
      <c r="K284" s="39">
        <f t="shared" si="70"/>
        <v>2.2767899999999995E-3</v>
      </c>
      <c r="L284" s="39">
        <f t="shared" si="71"/>
        <v>5.2434473699999991E-2</v>
      </c>
      <c r="M284" s="40">
        <v>6.0000000000000001E-3</v>
      </c>
      <c r="N284" s="40">
        <f t="shared" si="72"/>
        <v>5.64E-3</v>
      </c>
      <c r="O284" s="40"/>
      <c r="P284" s="40">
        <f t="shared" si="73"/>
        <v>2.0667900000000002E-3</v>
      </c>
      <c r="Q284" s="40">
        <f t="shared" si="74"/>
        <v>4.759817370000001E-2</v>
      </c>
      <c r="R284" s="41">
        <v>5.1000000000000004E-3</v>
      </c>
      <c r="S284" s="41">
        <f t="shared" si="75"/>
        <v>4.7400000000000003E-3</v>
      </c>
      <c r="T284" s="41"/>
      <c r="U284" s="41">
        <f t="shared" si="76"/>
        <v>1.4917900000000002E-3</v>
      </c>
      <c r="V284" s="41">
        <f t="shared" si="77"/>
        <v>3.4355923700000006E-2</v>
      </c>
      <c r="W284" s="42">
        <v>2.8999999999999998E-3</v>
      </c>
      <c r="X284" s="42">
        <f t="shared" si="78"/>
        <v>2.5399999999999997E-3</v>
      </c>
      <c r="Y284" s="42"/>
      <c r="Z284" s="42">
        <f t="shared" si="79"/>
        <v>1.2697899999999998E-3</v>
      </c>
      <c r="AA284" s="42">
        <f t="shared" si="80"/>
        <v>2.9243263699999997E-2</v>
      </c>
      <c r="AB284" s="25">
        <v>6.7000000000000002E-4</v>
      </c>
      <c r="AC284" s="25">
        <f t="shared" si="65"/>
        <v>3.6000000000000002E-4</v>
      </c>
    </row>
    <row r="285" spans="1:29" s="15" customFormat="1">
      <c r="A285" s="18">
        <v>533</v>
      </c>
      <c r="B285" s="25">
        <v>8.0000000000000007E-5</v>
      </c>
      <c r="C285" s="38">
        <v>5.7000000000000002E-3</v>
      </c>
      <c r="D285" s="38">
        <f t="shared" si="66"/>
        <v>5.3150000000000003E-3</v>
      </c>
      <c r="E285" s="38"/>
      <c r="F285" s="38">
        <f t="shared" si="67"/>
        <v>1.0177900000000002E-3</v>
      </c>
      <c r="G285" s="38">
        <f t="shared" si="68"/>
        <v>2.3439703700000005E-2</v>
      </c>
      <c r="H285" s="39">
        <v>5.4999999999999997E-3</v>
      </c>
      <c r="I285" s="39">
        <f t="shared" si="69"/>
        <v>5.1149999999999998E-3</v>
      </c>
      <c r="J285" s="39"/>
      <c r="K285" s="39">
        <f t="shared" si="70"/>
        <v>2.2517899999999996E-3</v>
      </c>
      <c r="L285" s="39">
        <f t="shared" si="71"/>
        <v>5.1858723699999991E-2</v>
      </c>
      <c r="M285" s="40">
        <v>6.0000000000000001E-3</v>
      </c>
      <c r="N285" s="40">
        <f t="shared" si="72"/>
        <v>5.6150000000000002E-3</v>
      </c>
      <c r="O285" s="40"/>
      <c r="P285" s="40">
        <f t="shared" si="73"/>
        <v>2.0417900000000004E-3</v>
      </c>
      <c r="Q285" s="40">
        <f t="shared" si="74"/>
        <v>4.702242370000001E-2</v>
      </c>
      <c r="R285" s="41">
        <v>5.1999999999999998E-3</v>
      </c>
      <c r="S285" s="41">
        <f t="shared" si="75"/>
        <v>4.8149999999999998E-3</v>
      </c>
      <c r="T285" s="41"/>
      <c r="U285" s="41">
        <f t="shared" si="76"/>
        <v>1.5667899999999998E-3</v>
      </c>
      <c r="V285" s="41">
        <f t="shared" si="77"/>
        <v>3.6083173699999999E-2</v>
      </c>
      <c r="W285" s="42">
        <v>2.8999999999999998E-3</v>
      </c>
      <c r="X285" s="42">
        <f t="shared" si="78"/>
        <v>2.5149999999999999E-3</v>
      </c>
      <c r="Y285" s="42"/>
      <c r="Z285" s="42">
        <f t="shared" si="79"/>
        <v>1.24479E-3</v>
      </c>
      <c r="AA285" s="42">
        <f t="shared" si="80"/>
        <v>2.8667513700000001E-2</v>
      </c>
      <c r="AB285" s="25">
        <v>6.8999999999999997E-4</v>
      </c>
      <c r="AC285" s="25">
        <f t="shared" si="65"/>
        <v>3.8499999999999998E-4</v>
      </c>
    </row>
    <row r="286" spans="1:29" s="15" customFormat="1">
      <c r="A286" s="18">
        <v>534</v>
      </c>
      <c r="B286" s="25">
        <v>1.2999999999999999E-4</v>
      </c>
      <c r="C286" s="38">
        <v>5.7000000000000002E-3</v>
      </c>
      <c r="D286" s="38">
        <f t="shared" si="66"/>
        <v>5.2650000000000006E-3</v>
      </c>
      <c r="E286" s="38"/>
      <c r="F286" s="38">
        <f t="shared" si="67"/>
        <v>9.6779000000000049E-4</v>
      </c>
      <c r="G286" s="38">
        <f t="shared" si="68"/>
        <v>2.2288203700000012E-2</v>
      </c>
      <c r="H286" s="39">
        <v>5.4000000000000003E-3</v>
      </c>
      <c r="I286" s="39">
        <f t="shared" si="69"/>
        <v>4.9650000000000007E-3</v>
      </c>
      <c r="J286" s="39"/>
      <c r="K286" s="39">
        <f t="shared" si="70"/>
        <v>2.1017900000000005E-3</v>
      </c>
      <c r="L286" s="39">
        <f t="shared" si="71"/>
        <v>4.8404223700000013E-2</v>
      </c>
      <c r="M286" s="40">
        <v>6.0000000000000001E-3</v>
      </c>
      <c r="N286" s="40">
        <f t="shared" si="72"/>
        <v>5.5650000000000005E-3</v>
      </c>
      <c r="O286" s="40"/>
      <c r="P286" s="40">
        <f t="shared" si="73"/>
        <v>1.9917900000000007E-3</v>
      </c>
      <c r="Q286" s="40">
        <f t="shared" si="74"/>
        <v>4.5870923700000017E-2</v>
      </c>
      <c r="R286" s="41">
        <v>5.1999999999999998E-3</v>
      </c>
      <c r="S286" s="41">
        <f t="shared" si="75"/>
        <v>4.7650000000000001E-3</v>
      </c>
      <c r="T286" s="41"/>
      <c r="U286" s="41">
        <f t="shared" si="76"/>
        <v>1.5167900000000001E-3</v>
      </c>
      <c r="V286" s="41">
        <f t="shared" si="77"/>
        <v>3.4931673700000006E-2</v>
      </c>
      <c r="W286" s="42">
        <v>2.8999999999999998E-3</v>
      </c>
      <c r="X286" s="42">
        <f t="shared" si="78"/>
        <v>2.4649999999999997E-3</v>
      </c>
      <c r="Y286" s="42"/>
      <c r="Z286" s="42">
        <f t="shared" si="79"/>
        <v>1.1947899999999998E-3</v>
      </c>
      <c r="AA286" s="42">
        <f t="shared" si="80"/>
        <v>2.7516013699999998E-2</v>
      </c>
      <c r="AB286" s="25">
        <v>7.3999999999999999E-4</v>
      </c>
      <c r="AC286" s="25">
        <f t="shared" si="65"/>
        <v>4.35E-4</v>
      </c>
    </row>
    <row r="287" spans="1:29" s="15" customFormat="1">
      <c r="A287" s="18">
        <v>535</v>
      </c>
      <c r="B287" s="25">
        <v>5.0000000000000002E-5</v>
      </c>
      <c r="C287" s="38">
        <v>5.4999999999999997E-3</v>
      </c>
      <c r="D287" s="38">
        <f t="shared" si="66"/>
        <v>5.1449999999999994E-3</v>
      </c>
      <c r="E287" s="38"/>
      <c r="F287" s="38">
        <f t="shared" si="67"/>
        <v>8.4778999999999931E-4</v>
      </c>
      <c r="G287" s="38">
        <f t="shared" si="68"/>
        <v>1.9524603699999987E-2</v>
      </c>
      <c r="H287" s="39">
        <v>5.3E-3</v>
      </c>
      <c r="I287" s="39">
        <f t="shared" si="69"/>
        <v>4.9449999999999997E-3</v>
      </c>
      <c r="J287" s="39"/>
      <c r="K287" s="39">
        <f t="shared" si="70"/>
        <v>2.0817899999999996E-3</v>
      </c>
      <c r="L287" s="39">
        <f t="shared" si="71"/>
        <v>4.7943623699999993E-2</v>
      </c>
      <c r="M287" s="40">
        <v>5.7999999999999996E-3</v>
      </c>
      <c r="N287" s="40">
        <f t="shared" si="72"/>
        <v>5.4449999999999993E-3</v>
      </c>
      <c r="O287" s="40"/>
      <c r="P287" s="40">
        <f t="shared" si="73"/>
        <v>1.8717899999999995E-3</v>
      </c>
      <c r="Q287" s="40">
        <f t="shared" si="74"/>
        <v>4.3107323699999991E-2</v>
      </c>
      <c r="R287" s="41">
        <v>5.1000000000000004E-3</v>
      </c>
      <c r="S287" s="41">
        <f t="shared" si="75"/>
        <v>4.7450000000000001E-3</v>
      </c>
      <c r="T287" s="41"/>
      <c r="U287" s="41">
        <f t="shared" si="76"/>
        <v>1.49679E-3</v>
      </c>
      <c r="V287" s="41">
        <f t="shared" si="77"/>
        <v>3.44710737E-2</v>
      </c>
      <c r="W287" s="42">
        <v>2.7000000000000001E-3</v>
      </c>
      <c r="X287" s="42">
        <f t="shared" si="78"/>
        <v>2.3450000000000003E-3</v>
      </c>
      <c r="Y287" s="42"/>
      <c r="Z287" s="42">
        <f t="shared" si="79"/>
        <v>1.0747900000000004E-3</v>
      </c>
      <c r="AA287" s="42">
        <f t="shared" si="80"/>
        <v>2.475241370000001E-2</v>
      </c>
      <c r="AB287" s="25">
        <v>6.6E-4</v>
      </c>
      <c r="AC287" s="25">
        <f t="shared" si="65"/>
        <v>3.5500000000000001E-4</v>
      </c>
    </row>
    <row r="288" spans="1:29" s="15" customFormat="1">
      <c r="A288" s="18">
        <v>536</v>
      </c>
      <c r="B288" s="25">
        <v>9.0000000000000006E-5</v>
      </c>
      <c r="C288" s="38">
        <v>5.4999999999999997E-3</v>
      </c>
      <c r="D288" s="38">
        <f t="shared" si="66"/>
        <v>5.0949999999999997E-3</v>
      </c>
      <c r="E288" s="38"/>
      <c r="F288" s="38">
        <f t="shared" si="67"/>
        <v>7.9778999999999961E-4</v>
      </c>
      <c r="G288" s="38">
        <f t="shared" si="68"/>
        <v>1.837310369999999E-2</v>
      </c>
      <c r="H288" s="39">
        <v>5.4000000000000003E-3</v>
      </c>
      <c r="I288" s="39">
        <f t="shared" si="69"/>
        <v>4.9950000000000003E-3</v>
      </c>
      <c r="J288" s="39"/>
      <c r="K288" s="39">
        <f t="shared" si="70"/>
        <v>2.1317900000000002E-3</v>
      </c>
      <c r="L288" s="39">
        <f t="shared" si="71"/>
        <v>4.9095123700000007E-2</v>
      </c>
      <c r="M288" s="40">
        <v>5.8999999999999999E-3</v>
      </c>
      <c r="N288" s="40">
        <f t="shared" si="72"/>
        <v>5.4949999999999999E-3</v>
      </c>
      <c r="O288" s="40"/>
      <c r="P288" s="40">
        <f t="shared" si="73"/>
        <v>1.92179E-3</v>
      </c>
      <c r="Q288" s="40">
        <f t="shared" si="74"/>
        <v>4.4258823700000005E-2</v>
      </c>
      <c r="R288" s="41">
        <v>5.1000000000000004E-3</v>
      </c>
      <c r="S288" s="41">
        <f t="shared" si="75"/>
        <v>4.6950000000000004E-3</v>
      </c>
      <c r="T288" s="41"/>
      <c r="U288" s="41">
        <f t="shared" si="76"/>
        <v>1.4467900000000003E-3</v>
      </c>
      <c r="V288" s="41">
        <f t="shared" si="77"/>
        <v>3.3319573700000008E-2</v>
      </c>
      <c r="W288" s="42">
        <v>2.8E-3</v>
      </c>
      <c r="X288" s="42">
        <f t="shared" si="78"/>
        <v>2.395E-3</v>
      </c>
      <c r="Y288" s="42"/>
      <c r="Z288" s="42">
        <f t="shared" si="79"/>
        <v>1.1247900000000001E-3</v>
      </c>
      <c r="AA288" s="42">
        <f t="shared" si="80"/>
        <v>2.5903913700000003E-2</v>
      </c>
      <c r="AB288" s="25">
        <v>7.2000000000000005E-4</v>
      </c>
      <c r="AC288" s="25">
        <f t="shared" si="65"/>
        <v>4.0500000000000003E-4</v>
      </c>
    </row>
    <row r="289" spans="1:29" s="15" customFormat="1">
      <c r="A289" s="18">
        <v>537</v>
      </c>
      <c r="B289" s="25">
        <v>1.2E-4</v>
      </c>
      <c r="C289" s="38">
        <v>5.5999999999999999E-3</v>
      </c>
      <c r="D289" s="38">
        <f t="shared" si="66"/>
        <v>5.2049999999999996E-3</v>
      </c>
      <c r="E289" s="38"/>
      <c r="F289" s="38">
        <f t="shared" si="67"/>
        <v>9.0778999999999947E-4</v>
      </c>
      <c r="G289" s="38">
        <f t="shared" si="68"/>
        <v>2.0906403699999989E-2</v>
      </c>
      <c r="H289" s="39">
        <v>5.3E-3</v>
      </c>
      <c r="I289" s="39">
        <f t="shared" si="69"/>
        <v>4.9049999999999996E-3</v>
      </c>
      <c r="J289" s="39"/>
      <c r="K289" s="39">
        <f t="shared" si="70"/>
        <v>2.0417899999999995E-3</v>
      </c>
      <c r="L289" s="39">
        <f t="shared" si="71"/>
        <v>4.7022423699999989E-2</v>
      </c>
      <c r="M289" s="40">
        <v>5.8999999999999999E-3</v>
      </c>
      <c r="N289" s="40">
        <f t="shared" si="72"/>
        <v>5.5049999999999995E-3</v>
      </c>
      <c r="O289" s="40"/>
      <c r="P289" s="40">
        <f t="shared" si="73"/>
        <v>1.9317899999999996E-3</v>
      </c>
      <c r="Q289" s="40">
        <f t="shared" si="74"/>
        <v>4.4489123699999994E-2</v>
      </c>
      <c r="R289" s="41">
        <v>5.0000000000000001E-3</v>
      </c>
      <c r="S289" s="41">
        <f t="shared" si="75"/>
        <v>4.6049999999999997E-3</v>
      </c>
      <c r="T289" s="41"/>
      <c r="U289" s="41">
        <f t="shared" si="76"/>
        <v>1.3567899999999996E-3</v>
      </c>
      <c r="V289" s="41">
        <f t="shared" si="77"/>
        <v>3.1246873699999993E-2</v>
      </c>
      <c r="W289" s="42">
        <v>2.8E-3</v>
      </c>
      <c r="X289" s="42">
        <f t="shared" si="78"/>
        <v>2.405E-3</v>
      </c>
      <c r="Y289" s="42"/>
      <c r="Z289" s="42">
        <f t="shared" si="79"/>
        <v>1.1347900000000001E-3</v>
      </c>
      <c r="AA289" s="42">
        <f t="shared" si="80"/>
        <v>2.6134213700000002E-2</v>
      </c>
      <c r="AB289" s="25">
        <v>6.7000000000000002E-4</v>
      </c>
      <c r="AC289" s="25">
        <f t="shared" si="65"/>
        <v>3.9500000000000001E-4</v>
      </c>
    </row>
    <row r="290" spans="1:29" s="15" customFormat="1">
      <c r="A290" s="18">
        <v>538</v>
      </c>
      <c r="B290" s="25">
        <v>3.0000000000000001E-5</v>
      </c>
      <c r="C290" s="38">
        <v>5.4999999999999997E-3</v>
      </c>
      <c r="D290" s="38">
        <f t="shared" si="66"/>
        <v>5.1549999999999999E-3</v>
      </c>
      <c r="E290" s="38"/>
      <c r="F290" s="38">
        <f t="shared" si="67"/>
        <v>8.5778999999999977E-4</v>
      </c>
      <c r="G290" s="38">
        <f t="shared" si="68"/>
        <v>1.9754903699999996E-2</v>
      </c>
      <c r="H290" s="39">
        <v>5.3E-3</v>
      </c>
      <c r="I290" s="39">
        <f t="shared" si="69"/>
        <v>4.9550000000000002E-3</v>
      </c>
      <c r="J290" s="39"/>
      <c r="K290" s="39">
        <f t="shared" si="70"/>
        <v>2.0917900000000001E-3</v>
      </c>
      <c r="L290" s="39">
        <f t="shared" si="71"/>
        <v>4.8173923700000003E-2</v>
      </c>
      <c r="M290" s="40">
        <v>5.7999999999999996E-3</v>
      </c>
      <c r="N290" s="40">
        <f t="shared" si="72"/>
        <v>5.4549999999999998E-3</v>
      </c>
      <c r="O290" s="40"/>
      <c r="P290" s="40">
        <f t="shared" si="73"/>
        <v>1.8817899999999999E-3</v>
      </c>
      <c r="Q290" s="40">
        <f t="shared" si="74"/>
        <v>4.3337623700000001E-2</v>
      </c>
      <c r="R290" s="41">
        <v>5.0000000000000001E-3</v>
      </c>
      <c r="S290" s="41">
        <f t="shared" si="75"/>
        <v>4.6550000000000003E-3</v>
      </c>
      <c r="T290" s="41"/>
      <c r="U290" s="41">
        <f t="shared" si="76"/>
        <v>1.4067900000000002E-3</v>
      </c>
      <c r="V290" s="41">
        <f t="shared" si="77"/>
        <v>3.2398373700000004E-2</v>
      </c>
      <c r="W290" s="42">
        <v>2.7000000000000001E-3</v>
      </c>
      <c r="X290" s="42">
        <f t="shared" si="78"/>
        <v>2.3550000000000003E-3</v>
      </c>
      <c r="Y290" s="42"/>
      <c r="Z290" s="42">
        <f t="shared" si="79"/>
        <v>1.0847900000000004E-3</v>
      </c>
      <c r="AA290" s="42">
        <f t="shared" si="80"/>
        <v>2.4982713700000009E-2</v>
      </c>
      <c r="AB290" s="25">
        <v>6.6E-4</v>
      </c>
      <c r="AC290" s="25">
        <f t="shared" si="65"/>
        <v>3.4499999999999998E-4</v>
      </c>
    </row>
    <row r="291" spans="1:29" s="15" customFormat="1">
      <c r="A291" s="18">
        <v>539</v>
      </c>
      <c r="B291" s="25">
        <v>3.0000000000000001E-5</v>
      </c>
      <c r="C291" s="38">
        <v>5.4000000000000003E-3</v>
      </c>
      <c r="D291" s="38">
        <f t="shared" si="66"/>
        <v>5.0500000000000007E-3</v>
      </c>
      <c r="E291" s="38"/>
      <c r="F291" s="38">
        <f t="shared" si="67"/>
        <v>7.5279000000000058E-4</v>
      </c>
      <c r="G291" s="38">
        <f t="shared" si="68"/>
        <v>1.7336753700000013E-2</v>
      </c>
      <c r="H291" s="39">
        <v>5.1999999999999998E-3</v>
      </c>
      <c r="I291" s="39">
        <f t="shared" si="69"/>
        <v>4.8500000000000001E-3</v>
      </c>
      <c r="J291" s="39"/>
      <c r="K291" s="39">
        <f t="shared" si="70"/>
        <v>1.98679E-3</v>
      </c>
      <c r="L291" s="39">
        <f t="shared" si="71"/>
        <v>4.5755773700000002E-2</v>
      </c>
      <c r="M291" s="40">
        <v>5.7999999999999996E-3</v>
      </c>
      <c r="N291" s="40">
        <f t="shared" si="72"/>
        <v>5.45E-3</v>
      </c>
      <c r="O291" s="40"/>
      <c r="P291" s="40">
        <f t="shared" si="73"/>
        <v>1.8767900000000001E-3</v>
      </c>
      <c r="Q291" s="40">
        <f t="shared" si="74"/>
        <v>4.3222473700000007E-2</v>
      </c>
      <c r="R291" s="41">
        <v>5.0000000000000001E-3</v>
      </c>
      <c r="S291" s="41">
        <f t="shared" si="75"/>
        <v>4.6500000000000005E-3</v>
      </c>
      <c r="T291" s="41"/>
      <c r="U291" s="41">
        <f t="shared" si="76"/>
        <v>1.4017900000000004E-3</v>
      </c>
      <c r="V291" s="41">
        <f t="shared" si="77"/>
        <v>3.2283223700000009E-2</v>
      </c>
      <c r="W291" s="42">
        <v>2.7000000000000001E-3</v>
      </c>
      <c r="X291" s="42">
        <f t="shared" si="78"/>
        <v>2.3500000000000001E-3</v>
      </c>
      <c r="Y291" s="42"/>
      <c r="Z291" s="42">
        <f t="shared" si="79"/>
        <v>1.0797900000000002E-3</v>
      </c>
      <c r="AA291" s="42">
        <f t="shared" si="80"/>
        <v>2.4867563700000005E-2</v>
      </c>
      <c r="AB291" s="25">
        <v>6.7000000000000002E-4</v>
      </c>
      <c r="AC291" s="25">
        <f t="shared" si="65"/>
        <v>3.5E-4</v>
      </c>
    </row>
    <row r="292" spans="1:29" s="15" customFormat="1">
      <c r="A292" s="18">
        <v>540</v>
      </c>
      <c r="B292" s="25">
        <v>1E-4</v>
      </c>
      <c r="C292" s="38">
        <v>5.4999999999999997E-3</v>
      </c>
      <c r="D292" s="38">
        <f t="shared" si="66"/>
        <v>5.11E-3</v>
      </c>
      <c r="E292" s="38"/>
      <c r="F292" s="38">
        <f t="shared" si="67"/>
        <v>8.1278999999999987E-4</v>
      </c>
      <c r="G292" s="38">
        <f t="shared" si="68"/>
        <v>1.8718553699999998E-2</v>
      </c>
      <c r="H292" s="39">
        <v>5.1999999999999998E-3</v>
      </c>
      <c r="I292" s="39">
        <f t="shared" si="69"/>
        <v>4.81E-3</v>
      </c>
      <c r="J292" s="39"/>
      <c r="K292" s="39">
        <f t="shared" si="70"/>
        <v>1.9467899999999999E-3</v>
      </c>
      <c r="L292" s="39">
        <f t="shared" si="71"/>
        <v>4.4834573699999998E-2</v>
      </c>
      <c r="M292" s="40">
        <v>5.7999999999999996E-3</v>
      </c>
      <c r="N292" s="40">
        <f t="shared" si="72"/>
        <v>5.4099999999999999E-3</v>
      </c>
      <c r="O292" s="40"/>
      <c r="P292" s="40">
        <f t="shared" si="73"/>
        <v>1.83679E-3</v>
      </c>
      <c r="Q292" s="40">
        <f t="shared" si="74"/>
        <v>4.2301273700000003E-2</v>
      </c>
      <c r="R292" s="41">
        <v>4.8999999999999998E-3</v>
      </c>
      <c r="S292" s="41">
        <f t="shared" si="75"/>
        <v>4.5100000000000001E-3</v>
      </c>
      <c r="T292" s="41"/>
      <c r="U292" s="41">
        <f t="shared" si="76"/>
        <v>1.26179E-3</v>
      </c>
      <c r="V292" s="41">
        <f t="shared" si="77"/>
        <v>2.9059023700000002E-2</v>
      </c>
      <c r="W292" s="42">
        <v>2.7000000000000001E-3</v>
      </c>
      <c r="X292" s="42">
        <f t="shared" si="78"/>
        <v>2.31E-3</v>
      </c>
      <c r="Y292" s="42"/>
      <c r="Z292" s="42">
        <f t="shared" si="79"/>
        <v>1.0397900000000001E-3</v>
      </c>
      <c r="AA292" s="42">
        <f t="shared" si="80"/>
        <v>2.3946363700000004E-2</v>
      </c>
      <c r="AB292" s="25">
        <v>6.8000000000000005E-4</v>
      </c>
      <c r="AC292" s="25">
        <f t="shared" si="65"/>
        <v>3.9000000000000005E-4</v>
      </c>
    </row>
    <row r="293" spans="1:29" s="15" customFormat="1">
      <c r="A293" s="18">
        <v>541</v>
      </c>
      <c r="B293" s="25">
        <v>6.0000000000000002E-5</v>
      </c>
      <c r="C293" s="38">
        <v>5.4000000000000003E-3</v>
      </c>
      <c r="D293" s="38">
        <f t="shared" si="66"/>
        <v>5.0049999999999999E-3</v>
      </c>
      <c r="E293" s="38"/>
      <c r="F293" s="38">
        <f t="shared" si="67"/>
        <v>7.0778999999999981E-4</v>
      </c>
      <c r="G293" s="38">
        <f t="shared" si="68"/>
        <v>1.6300403699999997E-2</v>
      </c>
      <c r="H293" s="39">
        <v>5.1000000000000004E-3</v>
      </c>
      <c r="I293" s="39">
        <f t="shared" si="69"/>
        <v>4.705E-3</v>
      </c>
      <c r="J293" s="39"/>
      <c r="K293" s="39">
        <f t="shared" si="70"/>
        <v>1.8417899999999998E-3</v>
      </c>
      <c r="L293" s="39">
        <f t="shared" si="71"/>
        <v>4.2416423699999997E-2</v>
      </c>
      <c r="M293" s="40">
        <v>5.7999999999999996E-3</v>
      </c>
      <c r="N293" s="40">
        <f t="shared" si="72"/>
        <v>5.4049999999999992E-3</v>
      </c>
      <c r="O293" s="40"/>
      <c r="P293" s="40">
        <f t="shared" si="73"/>
        <v>1.8317899999999994E-3</v>
      </c>
      <c r="Q293" s="40">
        <f t="shared" si="74"/>
        <v>4.2186123699999988E-2</v>
      </c>
      <c r="R293" s="41">
        <v>4.7999999999999996E-3</v>
      </c>
      <c r="S293" s="41">
        <f t="shared" si="75"/>
        <v>4.4049999999999992E-3</v>
      </c>
      <c r="T293" s="41"/>
      <c r="U293" s="41">
        <f t="shared" si="76"/>
        <v>1.1567899999999991E-3</v>
      </c>
      <c r="V293" s="41">
        <f t="shared" si="77"/>
        <v>2.6640873699999981E-2</v>
      </c>
      <c r="W293" s="42">
        <v>2.5999999999999999E-3</v>
      </c>
      <c r="X293" s="42">
        <f t="shared" si="78"/>
        <v>2.2049999999999999E-3</v>
      </c>
      <c r="Y293" s="42"/>
      <c r="Z293" s="42">
        <f t="shared" si="79"/>
        <v>9.3479000000000001E-4</v>
      </c>
      <c r="AA293" s="42">
        <f t="shared" si="80"/>
        <v>2.15282137E-2</v>
      </c>
      <c r="AB293" s="25">
        <v>7.2999999999999996E-4</v>
      </c>
      <c r="AC293" s="25">
        <f t="shared" si="65"/>
        <v>3.9500000000000001E-4</v>
      </c>
    </row>
    <row r="294" spans="1:29" s="15" customFormat="1">
      <c r="A294" s="18">
        <v>542</v>
      </c>
      <c r="B294" s="25">
        <v>5.0000000000000002E-5</v>
      </c>
      <c r="C294" s="38">
        <v>5.4000000000000003E-3</v>
      </c>
      <c r="D294" s="38">
        <f t="shared" si="66"/>
        <v>5.0500000000000007E-3</v>
      </c>
      <c r="E294" s="38"/>
      <c r="F294" s="38">
        <f t="shared" si="67"/>
        <v>7.5279000000000058E-4</v>
      </c>
      <c r="G294" s="38">
        <f t="shared" si="68"/>
        <v>1.7336753700000013E-2</v>
      </c>
      <c r="H294" s="39">
        <v>5.1000000000000004E-3</v>
      </c>
      <c r="I294" s="39">
        <f t="shared" si="69"/>
        <v>4.7500000000000007E-3</v>
      </c>
      <c r="J294" s="39"/>
      <c r="K294" s="39">
        <f t="shared" si="70"/>
        <v>1.8867900000000006E-3</v>
      </c>
      <c r="L294" s="39">
        <f t="shared" si="71"/>
        <v>4.3452773700000016E-2</v>
      </c>
      <c r="M294" s="40">
        <v>5.7999999999999996E-3</v>
      </c>
      <c r="N294" s="40">
        <f t="shared" si="72"/>
        <v>5.45E-3</v>
      </c>
      <c r="O294" s="40"/>
      <c r="P294" s="40">
        <f t="shared" si="73"/>
        <v>1.8767900000000001E-3</v>
      </c>
      <c r="Q294" s="40">
        <f t="shared" si="74"/>
        <v>4.3222473700000007E-2</v>
      </c>
      <c r="R294" s="41">
        <v>4.7999999999999996E-3</v>
      </c>
      <c r="S294" s="41">
        <f t="shared" si="75"/>
        <v>4.45E-3</v>
      </c>
      <c r="T294" s="41"/>
      <c r="U294" s="41">
        <f t="shared" si="76"/>
        <v>1.2017899999999999E-3</v>
      </c>
      <c r="V294" s="41">
        <f t="shared" si="77"/>
        <v>2.76772237E-2</v>
      </c>
      <c r="W294" s="42">
        <v>2.5999999999999999E-3</v>
      </c>
      <c r="X294" s="42">
        <f t="shared" si="78"/>
        <v>2.2499999999999998E-3</v>
      </c>
      <c r="Y294" s="42"/>
      <c r="Z294" s="42">
        <f t="shared" si="79"/>
        <v>9.7978999999999991E-4</v>
      </c>
      <c r="AA294" s="42">
        <f t="shared" si="80"/>
        <v>2.2564563699999998E-2</v>
      </c>
      <c r="AB294" s="25">
        <v>6.4999999999999997E-4</v>
      </c>
      <c r="AC294" s="25">
        <f t="shared" si="65"/>
        <v>3.5E-4</v>
      </c>
    </row>
    <row r="295" spans="1:29" s="15" customFormat="1">
      <c r="A295" s="18">
        <v>543</v>
      </c>
      <c r="B295" s="25">
        <v>6.8999999999999997E-5</v>
      </c>
      <c r="C295" s="38">
        <v>5.3E-3</v>
      </c>
      <c r="D295" s="38">
        <f t="shared" si="66"/>
        <v>4.9354999999999998E-3</v>
      </c>
      <c r="E295" s="38"/>
      <c r="F295" s="38">
        <f t="shared" si="67"/>
        <v>6.3828999999999969E-4</v>
      </c>
      <c r="G295" s="38">
        <f t="shared" si="68"/>
        <v>1.4699818699999994E-2</v>
      </c>
      <c r="H295" s="39">
        <v>5.1000000000000004E-3</v>
      </c>
      <c r="I295" s="39">
        <f t="shared" si="69"/>
        <v>4.7355000000000001E-3</v>
      </c>
      <c r="J295" s="39"/>
      <c r="K295" s="39">
        <f t="shared" si="70"/>
        <v>1.87229E-3</v>
      </c>
      <c r="L295" s="39">
        <f t="shared" si="71"/>
        <v>4.3118838700000002E-2</v>
      </c>
      <c r="M295" s="40">
        <v>5.7000000000000002E-3</v>
      </c>
      <c r="N295" s="40">
        <f t="shared" si="72"/>
        <v>5.3355E-3</v>
      </c>
      <c r="O295" s="40"/>
      <c r="P295" s="40">
        <f t="shared" si="73"/>
        <v>1.7622900000000001E-3</v>
      </c>
      <c r="Q295" s="40">
        <f t="shared" si="74"/>
        <v>4.0585538700000007E-2</v>
      </c>
      <c r="R295" s="41">
        <v>4.7999999999999996E-3</v>
      </c>
      <c r="S295" s="41">
        <f t="shared" si="75"/>
        <v>4.4354999999999993E-3</v>
      </c>
      <c r="T295" s="41"/>
      <c r="U295" s="41">
        <f t="shared" si="76"/>
        <v>1.1872899999999993E-3</v>
      </c>
      <c r="V295" s="41">
        <f t="shared" si="77"/>
        <v>2.7343288699999985E-2</v>
      </c>
      <c r="W295" s="42">
        <v>2.5999999999999999E-3</v>
      </c>
      <c r="X295" s="42">
        <f t="shared" si="78"/>
        <v>2.2354999999999996E-3</v>
      </c>
      <c r="Y295" s="42"/>
      <c r="Z295" s="42">
        <f t="shared" si="79"/>
        <v>9.6528999999999972E-4</v>
      </c>
      <c r="AA295" s="42">
        <f t="shared" si="80"/>
        <v>2.2230628699999994E-2</v>
      </c>
      <c r="AB295" s="25">
        <v>6.6E-4</v>
      </c>
      <c r="AC295" s="25">
        <f t="shared" si="65"/>
        <v>3.6450000000000002E-4</v>
      </c>
    </row>
    <row r="296" spans="1:29" s="15" customFormat="1">
      <c r="A296" s="18">
        <v>544</v>
      </c>
      <c r="B296" s="25">
        <v>6.0000000000000002E-5</v>
      </c>
      <c r="C296" s="38">
        <v>5.4999999999999997E-3</v>
      </c>
      <c r="D296" s="38">
        <f t="shared" si="66"/>
        <v>5.1500000000000001E-3</v>
      </c>
      <c r="E296" s="38"/>
      <c r="F296" s="38">
        <f t="shared" si="67"/>
        <v>8.5278999999999997E-4</v>
      </c>
      <c r="G296" s="38">
        <f t="shared" si="68"/>
        <v>1.9639753700000002E-2</v>
      </c>
      <c r="H296" s="39">
        <v>5.1999999999999998E-3</v>
      </c>
      <c r="I296" s="39">
        <f t="shared" si="69"/>
        <v>4.8500000000000001E-3</v>
      </c>
      <c r="J296" s="39"/>
      <c r="K296" s="39">
        <f t="shared" si="70"/>
        <v>1.98679E-3</v>
      </c>
      <c r="L296" s="39">
        <f t="shared" si="71"/>
        <v>4.5755773700000002E-2</v>
      </c>
      <c r="M296" s="40">
        <v>5.7000000000000002E-3</v>
      </c>
      <c r="N296" s="40">
        <f t="shared" si="72"/>
        <v>5.3500000000000006E-3</v>
      </c>
      <c r="O296" s="40"/>
      <c r="P296" s="40">
        <f t="shared" si="73"/>
        <v>1.7767900000000007E-3</v>
      </c>
      <c r="Q296" s="40">
        <f t="shared" si="74"/>
        <v>4.0919473700000021E-2</v>
      </c>
      <c r="R296" s="41">
        <v>4.7999999999999996E-3</v>
      </c>
      <c r="S296" s="41">
        <f t="shared" si="75"/>
        <v>4.4499999999999991E-3</v>
      </c>
      <c r="T296" s="41"/>
      <c r="U296" s="41">
        <f t="shared" si="76"/>
        <v>1.201789999999999E-3</v>
      </c>
      <c r="V296" s="41">
        <f t="shared" si="77"/>
        <v>2.7677223699999979E-2</v>
      </c>
      <c r="W296" s="42">
        <v>2.7000000000000001E-3</v>
      </c>
      <c r="X296" s="42">
        <f t="shared" si="78"/>
        <v>2.3500000000000001E-3</v>
      </c>
      <c r="Y296" s="42"/>
      <c r="Z296" s="42">
        <f t="shared" si="79"/>
        <v>1.0797900000000002E-3</v>
      </c>
      <c r="AA296" s="42">
        <f t="shared" si="80"/>
        <v>2.4867563700000005E-2</v>
      </c>
      <c r="AB296" s="25">
        <v>6.4000000000000005E-4</v>
      </c>
      <c r="AC296" s="25">
        <f t="shared" si="65"/>
        <v>3.5000000000000005E-4</v>
      </c>
    </row>
    <row r="297" spans="1:29" s="15" customFormat="1">
      <c r="A297" s="18">
        <v>545</v>
      </c>
      <c r="B297" s="25">
        <v>5.0000000000000002E-5</v>
      </c>
      <c r="C297" s="38">
        <v>5.4000000000000003E-3</v>
      </c>
      <c r="D297" s="38">
        <f t="shared" si="66"/>
        <v>5.0550000000000005E-3</v>
      </c>
      <c r="E297" s="38"/>
      <c r="F297" s="38">
        <f t="shared" si="67"/>
        <v>7.5779000000000037E-4</v>
      </c>
      <c r="G297" s="38">
        <f t="shared" si="68"/>
        <v>1.7451903700000011E-2</v>
      </c>
      <c r="H297" s="39">
        <v>5.1000000000000004E-3</v>
      </c>
      <c r="I297" s="39">
        <f t="shared" si="69"/>
        <v>4.7550000000000005E-3</v>
      </c>
      <c r="J297" s="39"/>
      <c r="K297" s="39">
        <f t="shared" si="70"/>
        <v>1.8917900000000004E-3</v>
      </c>
      <c r="L297" s="39">
        <f t="shared" si="71"/>
        <v>4.3567923700000011E-2</v>
      </c>
      <c r="M297" s="40">
        <v>5.5999999999999999E-3</v>
      </c>
      <c r="N297" s="40">
        <f t="shared" si="72"/>
        <v>5.2550000000000001E-3</v>
      </c>
      <c r="O297" s="40"/>
      <c r="P297" s="40">
        <f t="shared" si="73"/>
        <v>1.6817900000000003E-3</v>
      </c>
      <c r="Q297" s="40">
        <f t="shared" si="74"/>
        <v>3.8731623700000009E-2</v>
      </c>
      <c r="R297" s="41">
        <v>4.7999999999999996E-3</v>
      </c>
      <c r="S297" s="41">
        <f t="shared" si="75"/>
        <v>4.4549999999999998E-3</v>
      </c>
      <c r="T297" s="41"/>
      <c r="U297" s="41">
        <f t="shared" si="76"/>
        <v>1.2067899999999997E-3</v>
      </c>
      <c r="V297" s="41">
        <f t="shared" si="77"/>
        <v>2.7792373699999994E-2</v>
      </c>
      <c r="W297" s="42">
        <v>2.5999999999999999E-3</v>
      </c>
      <c r="X297" s="42">
        <f t="shared" si="78"/>
        <v>2.2550000000000001E-3</v>
      </c>
      <c r="Y297" s="42"/>
      <c r="Z297" s="42">
        <f t="shared" si="79"/>
        <v>9.8479000000000014E-4</v>
      </c>
      <c r="AA297" s="42">
        <f t="shared" si="80"/>
        <v>2.2679713700000003E-2</v>
      </c>
      <c r="AB297" s="25">
        <v>6.4000000000000005E-4</v>
      </c>
      <c r="AC297" s="25">
        <f t="shared" si="65"/>
        <v>3.4500000000000004E-4</v>
      </c>
    </row>
    <row r="298" spans="1:29" s="15" customFormat="1">
      <c r="A298" s="18">
        <v>546</v>
      </c>
      <c r="B298" s="25">
        <v>5.0000000000000002E-5</v>
      </c>
      <c r="C298" s="38">
        <v>5.4000000000000003E-3</v>
      </c>
      <c r="D298" s="38">
        <f t="shared" si="66"/>
        <v>5.045E-3</v>
      </c>
      <c r="E298" s="38"/>
      <c r="F298" s="38">
        <f t="shared" si="67"/>
        <v>7.4778999999999991E-4</v>
      </c>
      <c r="G298" s="38">
        <f t="shared" si="68"/>
        <v>1.7221603699999997E-2</v>
      </c>
      <c r="H298" s="39">
        <v>5.1000000000000004E-3</v>
      </c>
      <c r="I298" s="39">
        <f t="shared" si="69"/>
        <v>4.7450000000000001E-3</v>
      </c>
      <c r="J298" s="39"/>
      <c r="K298" s="39">
        <f t="shared" si="70"/>
        <v>1.8817899999999999E-3</v>
      </c>
      <c r="L298" s="39">
        <f t="shared" si="71"/>
        <v>4.3337623700000001E-2</v>
      </c>
      <c r="M298" s="40">
        <v>5.5999999999999999E-3</v>
      </c>
      <c r="N298" s="40">
        <f t="shared" si="72"/>
        <v>5.2449999999999997E-3</v>
      </c>
      <c r="O298" s="40"/>
      <c r="P298" s="40">
        <f t="shared" si="73"/>
        <v>1.6717899999999998E-3</v>
      </c>
      <c r="Q298" s="40">
        <f t="shared" si="74"/>
        <v>3.8501323699999999E-2</v>
      </c>
      <c r="R298" s="41">
        <v>4.7999999999999996E-3</v>
      </c>
      <c r="S298" s="41">
        <f t="shared" si="75"/>
        <v>4.4449999999999993E-3</v>
      </c>
      <c r="T298" s="41"/>
      <c r="U298" s="41">
        <f t="shared" si="76"/>
        <v>1.1967899999999992E-3</v>
      </c>
      <c r="V298" s="41">
        <f t="shared" si="77"/>
        <v>2.7562073699999984E-2</v>
      </c>
      <c r="W298" s="42">
        <v>2.5999999999999999E-3</v>
      </c>
      <c r="X298" s="42">
        <f t="shared" si="78"/>
        <v>2.245E-3</v>
      </c>
      <c r="Y298" s="42"/>
      <c r="Z298" s="42">
        <f t="shared" si="79"/>
        <v>9.7479000000000012E-4</v>
      </c>
      <c r="AA298" s="42">
        <f t="shared" si="80"/>
        <v>2.2449413700000004E-2</v>
      </c>
      <c r="AB298" s="25">
        <v>6.6E-4</v>
      </c>
      <c r="AC298" s="25">
        <f t="shared" si="65"/>
        <v>3.5500000000000001E-4</v>
      </c>
    </row>
    <row r="299" spans="1:29" s="15" customFormat="1">
      <c r="A299" s="18">
        <v>547</v>
      </c>
      <c r="B299" s="25">
        <v>6.0000000000000002E-5</v>
      </c>
      <c r="C299" s="38">
        <v>5.4000000000000003E-3</v>
      </c>
      <c r="D299" s="38">
        <f t="shared" si="66"/>
        <v>5.025E-3</v>
      </c>
      <c r="E299" s="38"/>
      <c r="F299" s="38">
        <f t="shared" si="67"/>
        <v>7.2778999999999986E-4</v>
      </c>
      <c r="G299" s="38">
        <f t="shared" si="68"/>
        <v>1.6761003699999999E-2</v>
      </c>
      <c r="H299" s="39">
        <v>5.1000000000000004E-3</v>
      </c>
      <c r="I299" s="39">
        <f t="shared" si="69"/>
        <v>4.725E-3</v>
      </c>
      <c r="J299" s="39"/>
      <c r="K299" s="39">
        <f t="shared" si="70"/>
        <v>1.8617899999999999E-3</v>
      </c>
      <c r="L299" s="39">
        <f t="shared" si="71"/>
        <v>4.2877023700000003E-2</v>
      </c>
      <c r="M299" s="40">
        <v>5.5999999999999999E-3</v>
      </c>
      <c r="N299" s="40">
        <f t="shared" si="72"/>
        <v>5.2249999999999996E-3</v>
      </c>
      <c r="O299" s="40"/>
      <c r="P299" s="40">
        <f t="shared" si="73"/>
        <v>1.6517899999999998E-3</v>
      </c>
      <c r="Q299" s="40">
        <f t="shared" si="74"/>
        <v>3.8040723699999994E-2</v>
      </c>
      <c r="R299" s="41">
        <v>4.7999999999999996E-3</v>
      </c>
      <c r="S299" s="41">
        <f t="shared" si="75"/>
        <v>4.4249999999999992E-3</v>
      </c>
      <c r="T299" s="41"/>
      <c r="U299" s="41">
        <f t="shared" si="76"/>
        <v>1.1767899999999992E-3</v>
      </c>
      <c r="V299" s="41">
        <f t="shared" si="77"/>
        <v>2.7101473699999983E-2</v>
      </c>
      <c r="W299" s="42">
        <v>2.5999999999999999E-3</v>
      </c>
      <c r="X299" s="42">
        <f t="shared" si="78"/>
        <v>2.225E-3</v>
      </c>
      <c r="Y299" s="42"/>
      <c r="Z299" s="42">
        <f t="shared" si="79"/>
        <v>9.5479000000000007E-4</v>
      </c>
      <c r="AA299" s="42">
        <f t="shared" si="80"/>
        <v>2.1988813700000002E-2</v>
      </c>
      <c r="AB299" s="25">
        <v>6.8999999999999997E-4</v>
      </c>
      <c r="AC299" s="25">
        <f t="shared" si="65"/>
        <v>3.7500000000000001E-4</v>
      </c>
    </row>
    <row r="300" spans="1:29" s="15" customFormat="1">
      <c r="A300" s="18">
        <v>548</v>
      </c>
      <c r="B300" s="25">
        <v>8.0000000000000007E-5</v>
      </c>
      <c r="C300" s="38">
        <v>5.4000000000000003E-3</v>
      </c>
      <c r="D300" s="38">
        <f t="shared" si="66"/>
        <v>5.0350000000000004E-3</v>
      </c>
      <c r="E300" s="38"/>
      <c r="F300" s="38">
        <f t="shared" si="67"/>
        <v>7.3779000000000032E-4</v>
      </c>
      <c r="G300" s="38">
        <f t="shared" si="68"/>
        <v>1.6991303700000009E-2</v>
      </c>
      <c r="H300" s="39">
        <v>5.1000000000000004E-3</v>
      </c>
      <c r="I300" s="39">
        <f t="shared" si="69"/>
        <v>4.7350000000000005E-3</v>
      </c>
      <c r="J300" s="39"/>
      <c r="K300" s="39">
        <f t="shared" si="70"/>
        <v>1.8717900000000003E-3</v>
      </c>
      <c r="L300" s="39">
        <f t="shared" si="71"/>
        <v>4.3107323700000012E-2</v>
      </c>
      <c r="M300" s="40">
        <v>5.7000000000000002E-3</v>
      </c>
      <c r="N300" s="40">
        <f t="shared" si="72"/>
        <v>5.3350000000000003E-3</v>
      </c>
      <c r="O300" s="40"/>
      <c r="P300" s="40">
        <f t="shared" si="73"/>
        <v>1.7617900000000005E-3</v>
      </c>
      <c r="Q300" s="40">
        <f t="shared" si="74"/>
        <v>4.057402370000001E-2</v>
      </c>
      <c r="R300" s="41">
        <v>4.7999999999999996E-3</v>
      </c>
      <c r="S300" s="41">
        <f t="shared" si="75"/>
        <v>4.4349999999999997E-3</v>
      </c>
      <c r="T300" s="41"/>
      <c r="U300" s="41">
        <f t="shared" si="76"/>
        <v>1.1867899999999996E-3</v>
      </c>
      <c r="V300" s="41">
        <f t="shared" si="77"/>
        <v>2.7331773699999992E-2</v>
      </c>
      <c r="W300" s="42">
        <v>2.5999999999999999E-3</v>
      </c>
      <c r="X300" s="42">
        <f t="shared" si="78"/>
        <v>2.235E-3</v>
      </c>
      <c r="Y300" s="42"/>
      <c r="Z300" s="42">
        <f t="shared" si="79"/>
        <v>9.6479000000000009E-4</v>
      </c>
      <c r="AA300" s="42">
        <f t="shared" si="80"/>
        <v>2.2219113700000005E-2</v>
      </c>
      <c r="AB300" s="25">
        <v>6.4999999999999997E-4</v>
      </c>
      <c r="AC300" s="25">
        <f t="shared" si="65"/>
        <v>3.6499999999999998E-4</v>
      </c>
    </row>
    <row r="301" spans="1:29" s="15" customFormat="1">
      <c r="A301" s="18">
        <v>549</v>
      </c>
      <c r="B301" s="25">
        <v>6.0000000000000002E-5</v>
      </c>
      <c r="C301" s="38">
        <v>5.3E-3</v>
      </c>
      <c r="D301" s="38">
        <f t="shared" si="66"/>
        <v>4.9550000000000002E-3</v>
      </c>
      <c r="E301" s="38"/>
      <c r="F301" s="38">
        <f t="shared" si="67"/>
        <v>6.5779000000000011E-4</v>
      </c>
      <c r="G301" s="38">
        <f t="shared" si="68"/>
        <v>1.5148903700000004E-2</v>
      </c>
      <c r="H301" s="39">
        <v>4.8999999999999998E-3</v>
      </c>
      <c r="I301" s="39">
        <f t="shared" si="69"/>
        <v>4.555E-3</v>
      </c>
      <c r="J301" s="39"/>
      <c r="K301" s="39">
        <f t="shared" si="70"/>
        <v>1.6917899999999999E-3</v>
      </c>
      <c r="L301" s="39">
        <f t="shared" si="71"/>
        <v>3.8961923699999998E-2</v>
      </c>
      <c r="M301" s="40">
        <v>5.4999999999999997E-3</v>
      </c>
      <c r="N301" s="40">
        <f t="shared" si="72"/>
        <v>5.1549999999999999E-3</v>
      </c>
      <c r="O301" s="40"/>
      <c r="P301" s="40">
        <f t="shared" si="73"/>
        <v>1.58179E-3</v>
      </c>
      <c r="Q301" s="40">
        <f t="shared" si="74"/>
        <v>3.6428623700000003E-2</v>
      </c>
      <c r="R301" s="41">
        <v>4.7000000000000002E-3</v>
      </c>
      <c r="S301" s="41">
        <f t="shared" si="75"/>
        <v>4.3550000000000004E-3</v>
      </c>
      <c r="T301" s="41"/>
      <c r="U301" s="41">
        <f t="shared" si="76"/>
        <v>1.1067900000000003E-3</v>
      </c>
      <c r="V301" s="41">
        <f t="shared" si="77"/>
        <v>2.5489373700000009E-2</v>
      </c>
      <c r="W301" s="42">
        <v>2.5999999999999999E-3</v>
      </c>
      <c r="X301" s="42">
        <f t="shared" si="78"/>
        <v>2.2550000000000001E-3</v>
      </c>
      <c r="Y301" s="42"/>
      <c r="Z301" s="42">
        <f t="shared" si="79"/>
        <v>9.8479000000000014E-4</v>
      </c>
      <c r="AA301" s="42">
        <f t="shared" si="80"/>
        <v>2.2679713700000003E-2</v>
      </c>
      <c r="AB301" s="25">
        <v>6.3000000000000003E-4</v>
      </c>
      <c r="AC301" s="25">
        <f t="shared" si="65"/>
        <v>3.4500000000000004E-4</v>
      </c>
    </row>
    <row r="302" spans="1:29" s="15" customFormat="1">
      <c r="A302" s="18">
        <v>550</v>
      </c>
      <c r="B302" s="25">
        <v>2.0000000000000002E-5</v>
      </c>
      <c r="C302" s="38">
        <v>5.3E-3</v>
      </c>
      <c r="D302" s="38">
        <f t="shared" si="66"/>
        <v>4.9750000000000003E-3</v>
      </c>
      <c r="E302" s="38"/>
      <c r="F302" s="38">
        <f t="shared" si="67"/>
        <v>6.7779000000000016E-4</v>
      </c>
      <c r="G302" s="38">
        <f t="shared" si="68"/>
        <v>1.5609503700000004E-2</v>
      </c>
      <c r="H302" s="39">
        <v>4.8999999999999998E-3</v>
      </c>
      <c r="I302" s="39">
        <f t="shared" si="69"/>
        <v>4.5750000000000001E-3</v>
      </c>
      <c r="J302" s="39"/>
      <c r="K302" s="39">
        <f t="shared" si="70"/>
        <v>1.7117899999999999E-3</v>
      </c>
      <c r="L302" s="39">
        <f t="shared" si="71"/>
        <v>3.9422523700000003E-2</v>
      </c>
      <c r="M302" s="40">
        <v>5.4000000000000003E-3</v>
      </c>
      <c r="N302" s="40">
        <f t="shared" si="72"/>
        <v>5.0750000000000005E-3</v>
      </c>
      <c r="O302" s="40"/>
      <c r="P302" s="40">
        <f t="shared" si="73"/>
        <v>1.5017900000000007E-3</v>
      </c>
      <c r="Q302" s="40">
        <f t="shared" si="74"/>
        <v>3.4586223700000016E-2</v>
      </c>
      <c r="R302" s="41">
        <v>4.5999999999999999E-3</v>
      </c>
      <c r="S302" s="41">
        <f t="shared" si="75"/>
        <v>4.2750000000000002E-3</v>
      </c>
      <c r="T302" s="41"/>
      <c r="U302" s="41">
        <f t="shared" si="76"/>
        <v>1.0267900000000001E-3</v>
      </c>
      <c r="V302" s="41">
        <f t="shared" si="77"/>
        <v>2.3646973700000004E-2</v>
      </c>
      <c r="W302" s="42">
        <v>2.3999999999999998E-3</v>
      </c>
      <c r="X302" s="42">
        <f t="shared" si="78"/>
        <v>2.0749999999999996E-3</v>
      </c>
      <c r="Y302" s="42"/>
      <c r="Z302" s="42">
        <f t="shared" si="79"/>
        <v>8.0478999999999967E-4</v>
      </c>
      <c r="AA302" s="42">
        <f t="shared" si="80"/>
        <v>1.8534313699999992E-2</v>
      </c>
      <c r="AB302" s="25">
        <v>6.3000000000000003E-4</v>
      </c>
      <c r="AC302" s="25">
        <f t="shared" si="65"/>
        <v>3.2500000000000004E-4</v>
      </c>
    </row>
    <row r="303" spans="1:29" s="15" customFormat="1">
      <c r="A303" s="18">
        <v>551</v>
      </c>
      <c r="B303" s="25">
        <v>2.0000000000000002E-5</v>
      </c>
      <c r="C303" s="38">
        <v>5.3E-3</v>
      </c>
      <c r="D303" s="38">
        <f t="shared" si="66"/>
        <v>4.9499999999999995E-3</v>
      </c>
      <c r="E303" s="38"/>
      <c r="F303" s="38">
        <f t="shared" si="67"/>
        <v>6.5278999999999945E-4</v>
      </c>
      <c r="G303" s="38">
        <f t="shared" si="68"/>
        <v>1.5033753699999987E-2</v>
      </c>
      <c r="H303" s="39">
        <v>5.0000000000000001E-3</v>
      </c>
      <c r="I303" s="39">
        <f t="shared" si="69"/>
        <v>4.6499999999999996E-3</v>
      </c>
      <c r="J303" s="39"/>
      <c r="K303" s="39">
        <f t="shared" si="70"/>
        <v>1.7867899999999995E-3</v>
      </c>
      <c r="L303" s="39">
        <f t="shared" si="71"/>
        <v>4.1149773699999989E-2</v>
      </c>
      <c r="M303" s="40">
        <v>5.4999999999999997E-3</v>
      </c>
      <c r="N303" s="40">
        <f t="shared" si="72"/>
        <v>5.1500000000000001E-3</v>
      </c>
      <c r="O303" s="40"/>
      <c r="P303" s="40">
        <f t="shared" si="73"/>
        <v>1.5767900000000002E-3</v>
      </c>
      <c r="Q303" s="40">
        <f t="shared" si="74"/>
        <v>3.6313473700000008E-2</v>
      </c>
      <c r="R303" s="41">
        <v>4.7999999999999996E-3</v>
      </c>
      <c r="S303" s="41">
        <f t="shared" si="75"/>
        <v>4.4499999999999991E-3</v>
      </c>
      <c r="T303" s="41"/>
      <c r="U303" s="41">
        <f t="shared" si="76"/>
        <v>1.201789999999999E-3</v>
      </c>
      <c r="V303" s="41">
        <f t="shared" si="77"/>
        <v>2.7677223699999979E-2</v>
      </c>
      <c r="W303" s="42">
        <v>2.5999999999999999E-3</v>
      </c>
      <c r="X303" s="42">
        <f t="shared" si="78"/>
        <v>2.2499999999999998E-3</v>
      </c>
      <c r="Y303" s="42"/>
      <c r="Z303" s="42">
        <f t="shared" si="79"/>
        <v>9.7978999999999991E-4</v>
      </c>
      <c r="AA303" s="42">
        <f t="shared" si="80"/>
        <v>2.2564563699999998E-2</v>
      </c>
      <c r="AB303" s="25">
        <v>6.8000000000000005E-4</v>
      </c>
      <c r="AC303" s="25">
        <f t="shared" si="65"/>
        <v>3.5000000000000005E-4</v>
      </c>
    </row>
    <row r="304" spans="1:29" s="15" customFormat="1">
      <c r="A304" s="18">
        <v>552</v>
      </c>
      <c r="B304" s="25">
        <v>1.2999999999999999E-4</v>
      </c>
      <c r="C304" s="38">
        <v>5.4000000000000003E-3</v>
      </c>
      <c r="D304" s="38">
        <f t="shared" si="66"/>
        <v>4.9849999999999998E-3</v>
      </c>
      <c r="E304" s="38"/>
      <c r="F304" s="38">
        <f t="shared" si="67"/>
        <v>6.8778999999999976E-4</v>
      </c>
      <c r="G304" s="38">
        <f t="shared" si="68"/>
        <v>1.5839803699999995E-2</v>
      </c>
      <c r="H304" s="39">
        <v>5.0000000000000001E-3</v>
      </c>
      <c r="I304" s="39">
        <f t="shared" si="69"/>
        <v>4.5850000000000005E-3</v>
      </c>
      <c r="J304" s="39"/>
      <c r="K304" s="39">
        <f t="shared" si="70"/>
        <v>1.7217900000000004E-3</v>
      </c>
      <c r="L304" s="39">
        <f t="shared" si="71"/>
        <v>3.9652823700000013E-2</v>
      </c>
      <c r="M304" s="40">
        <v>5.4999999999999997E-3</v>
      </c>
      <c r="N304" s="40">
        <f t="shared" si="72"/>
        <v>5.0849999999999992E-3</v>
      </c>
      <c r="O304" s="40"/>
      <c r="P304" s="40">
        <f t="shared" si="73"/>
        <v>1.5117899999999994E-3</v>
      </c>
      <c r="Q304" s="40">
        <f t="shared" si="74"/>
        <v>3.4816523699999991E-2</v>
      </c>
      <c r="R304" s="41">
        <v>4.7000000000000002E-3</v>
      </c>
      <c r="S304" s="41">
        <f t="shared" si="75"/>
        <v>4.2850000000000006E-3</v>
      </c>
      <c r="T304" s="41"/>
      <c r="U304" s="41">
        <f t="shared" si="76"/>
        <v>1.0367900000000005E-3</v>
      </c>
      <c r="V304" s="41">
        <f t="shared" si="77"/>
        <v>2.3877273700000014E-2</v>
      </c>
      <c r="W304" s="42">
        <v>2.5000000000000001E-3</v>
      </c>
      <c r="X304" s="42">
        <f t="shared" si="78"/>
        <v>2.085E-3</v>
      </c>
      <c r="Y304" s="42"/>
      <c r="Z304" s="42">
        <f t="shared" si="79"/>
        <v>8.1479000000000013E-4</v>
      </c>
      <c r="AA304" s="42">
        <f t="shared" si="80"/>
        <v>1.8764613700000005E-2</v>
      </c>
      <c r="AB304" s="25">
        <v>6.9999999999999999E-4</v>
      </c>
      <c r="AC304" s="25">
        <f t="shared" si="65"/>
        <v>4.15E-4</v>
      </c>
    </row>
    <row r="305" spans="1:29" s="15" customFormat="1">
      <c r="A305" s="18">
        <v>553</v>
      </c>
      <c r="B305" s="25">
        <v>6.0000000000000002E-5</v>
      </c>
      <c r="C305" s="38">
        <v>5.3E-3</v>
      </c>
      <c r="D305" s="38">
        <f t="shared" si="66"/>
        <v>4.9300000000000004E-3</v>
      </c>
      <c r="E305" s="38"/>
      <c r="F305" s="38">
        <f t="shared" si="67"/>
        <v>6.3279000000000026E-4</v>
      </c>
      <c r="G305" s="38">
        <f t="shared" si="68"/>
        <v>1.4573153700000006E-2</v>
      </c>
      <c r="H305" s="39">
        <v>4.8999999999999998E-3</v>
      </c>
      <c r="I305" s="39">
        <f t="shared" si="69"/>
        <v>4.5300000000000002E-3</v>
      </c>
      <c r="J305" s="39"/>
      <c r="K305" s="39">
        <f t="shared" si="70"/>
        <v>1.66679E-3</v>
      </c>
      <c r="L305" s="39">
        <f t="shared" si="71"/>
        <v>3.8386173700000005E-2</v>
      </c>
      <c r="M305" s="40">
        <v>5.4999999999999997E-3</v>
      </c>
      <c r="N305" s="40">
        <f t="shared" si="72"/>
        <v>5.13E-3</v>
      </c>
      <c r="O305" s="40"/>
      <c r="P305" s="40">
        <f t="shared" si="73"/>
        <v>1.5567900000000002E-3</v>
      </c>
      <c r="Q305" s="40">
        <f t="shared" si="74"/>
        <v>3.5852873700000003E-2</v>
      </c>
      <c r="R305" s="41">
        <v>4.7000000000000002E-3</v>
      </c>
      <c r="S305" s="41">
        <f t="shared" si="75"/>
        <v>4.3300000000000005E-3</v>
      </c>
      <c r="T305" s="41"/>
      <c r="U305" s="41">
        <f t="shared" si="76"/>
        <v>1.0817900000000004E-3</v>
      </c>
      <c r="V305" s="41">
        <f t="shared" si="77"/>
        <v>2.4913623700000012E-2</v>
      </c>
      <c r="W305" s="42">
        <v>2.5000000000000001E-3</v>
      </c>
      <c r="X305" s="42">
        <f t="shared" si="78"/>
        <v>2.1299999999999999E-3</v>
      </c>
      <c r="Y305" s="42"/>
      <c r="Z305" s="42">
        <f t="shared" si="79"/>
        <v>8.5979000000000003E-4</v>
      </c>
      <c r="AA305" s="42">
        <f t="shared" si="80"/>
        <v>1.98009637E-2</v>
      </c>
      <c r="AB305" s="25">
        <v>6.8000000000000005E-4</v>
      </c>
      <c r="AC305" s="25">
        <f t="shared" si="65"/>
        <v>3.7000000000000005E-4</v>
      </c>
    </row>
    <row r="306" spans="1:29" s="15" customFormat="1">
      <c r="A306" s="18">
        <v>554</v>
      </c>
      <c r="B306" s="25">
        <v>1.2E-4</v>
      </c>
      <c r="C306" s="38">
        <v>5.4000000000000003E-3</v>
      </c>
      <c r="D306" s="38">
        <f t="shared" si="66"/>
        <v>5.0000000000000001E-3</v>
      </c>
      <c r="E306" s="38"/>
      <c r="F306" s="38">
        <f t="shared" si="67"/>
        <v>7.0279000000000001E-4</v>
      </c>
      <c r="G306" s="38">
        <f t="shared" si="68"/>
        <v>1.6185253700000003E-2</v>
      </c>
      <c r="H306" s="39">
        <v>5.0000000000000001E-3</v>
      </c>
      <c r="I306" s="39">
        <f t="shared" si="69"/>
        <v>4.5999999999999999E-3</v>
      </c>
      <c r="J306" s="39"/>
      <c r="K306" s="39">
        <f t="shared" si="70"/>
        <v>1.7367899999999998E-3</v>
      </c>
      <c r="L306" s="39">
        <f t="shared" si="71"/>
        <v>3.9998273699999996E-2</v>
      </c>
      <c r="M306" s="40">
        <v>5.5999999999999999E-3</v>
      </c>
      <c r="N306" s="40">
        <f t="shared" si="72"/>
        <v>5.1999999999999998E-3</v>
      </c>
      <c r="O306" s="40"/>
      <c r="P306" s="40">
        <f t="shared" si="73"/>
        <v>1.6267899999999999E-3</v>
      </c>
      <c r="Q306" s="40">
        <f t="shared" si="74"/>
        <v>3.7464973700000001E-2</v>
      </c>
      <c r="R306" s="41">
        <v>4.7000000000000002E-3</v>
      </c>
      <c r="S306" s="41">
        <f t="shared" si="75"/>
        <v>4.3E-3</v>
      </c>
      <c r="T306" s="41"/>
      <c r="U306" s="41">
        <f t="shared" si="76"/>
        <v>1.0517899999999999E-3</v>
      </c>
      <c r="V306" s="41">
        <f t="shared" si="77"/>
        <v>2.42227237E-2</v>
      </c>
      <c r="W306" s="42">
        <v>2.5999999999999999E-3</v>
      </c>
      <c r="X306" s="42">
        <f t="shared" si="78"/>
        <v>2.1999999999999997E-3</v>
      </c>
      <c r="Y306" s="42"/>
      <c r="Z306" s="42">
        <f t="shared" si="79"/>
        <v>9.2978999999999978E-4</v>
      </c>
      <c r="AA306" s="42">
        <f t="shared" si="80"/>
        <v>2.1413063699999995E-2</v>
      </c>
      <c r="AB306" s="25">
        <v>6.8000000000000005E-4</v>
      </c>
      <c r="AC306" s="25">
        <f t="shared" si="65"/>
        <v>4.0000000000000002E-4</v>
      </c>
    </row>
    <row r="307" spans="1:29" s="15" customFormat="1">
      <c r="A307" s="18">
        <v>555</v>
      </c>
      <c r="B307" s="25">
        <v>2.0000000000000002E-5</v>
      </c>
      <c r="C307" s="38">
        <v>5.3E-3</v>
      </c>
      <c r="D307" s="38">
        <f t="shared" si="66"/>
        <v>4.9849999999999998E-3</v>
      </c>
      <c r="E307" s="38"/>
      <c r="F307" s="38">
        <f t="shared" si="67"/>
        <v>6.8778999999999976E-4</v>
      </c>
      <c r="G307" s="38">
        <f t="shared" si="68"/>
        <v>1.5839803699999995E-2</v>
      </c>
      <c r="H307" s="39">
        <v>4.8999999999999998E-3</v>
      </c>
      <c r="I307" s="39">
        <f t="shared" si="69"/>
        <v>4.5849999999999997E-3</v>
      </c>
      <c r="J307" s="39"/>
      <c r="K307" s="39">
        <f t="shared" si="70"/>
        <v>1.7217899999999995E-3</v>
      </c>
      <c r="L307" s="39">
        <f t="shared" si="71"/>
        <v>3.9652823699999992E-2</v>
      </c>
      <c r="M307" s="40">
        <v>5.4000000000000003E-3</v>
      </c>
      <c r="N307" s="40">
        <f t="shared" si="72"/>
        <v>5.0850000000000001E-3</v>
      </c>
      <c r="O307" s="40"/>
      <c r="P307" s="40">
        <f t="shared" si="73"/>
        <v>1.5117900000000003E-3</v>
      </c>
      <c r="Q307" s="40">
        <f t="shared" si="74"/>
        <v>3.4816523700000011E-2</v>
      </c>
      <c r="R307" s="41">
        <v>4.7000000000000002E-3</v>
      </c>
      <c r="S307" s="41">
        <f t="shared" si="75"/>
        <v>4.385E-3</v>
      </c>
      <c r="T307" s="41"/>
      <c r="U307" s="41">
        <f t="shared" si="76"/>
        <v>1.1367899999999999E-3</v>
      </c>
      <c r="V307" s="41">
        <f t="shared" si="77"/>
        <v>2.6180273699999999E-2</v>
      </c>
      <c r="W307" s="42">
        <v>2.5999999999999999E-3</v>
      </c>
      <c r="X307" s="42">
        <f t="shared" si="78"/>
        <v>2.2849999999999997E-3</v>
      </c>
      <c r="Y307" s="42"/>
      <c r="Z307" s="42">
        <f t="shared" si="79"/>
        <v>1.0147899999999998E-3</v>
      </c>
      <c r="AA307" s="42">
        <f t="shared" si="80"/>
        <v>2.3370613699999997E-2</v>
      </c>
      <c r="AB307" s="25">
        <v>6.0999999999999997E-4</v>
      </c>
      <c r="AC307" s="25">
        <f t="shared" si="65"/>
        <v>3.1500000000000001E-4</v>
      </c>
    </row>
    <row r="308" spans="1:29" s="15" customFormat="1">
      <c r="A308" s="18">
        <v>556</v>
      </c>
      <c r="B308" s="25">
        <v>1E-4</v>
      </c>
      <c r="C308" s="38">
        <v>5.4000000000000003E-3</v>
      </c>
      <c r="D308" s="38">
        <f t="shared" si="66"/>
        <v>5.0300000000000006E-3</v>
      </c>
      <c r="E308" s="38"/>
      <c r="F308" s="38">
        <f t="shared" si="67"/>
        <v>7.3279000000000052E-4</v>
      </c>
      <c r="G308" s="38">
        <f t="shared" si="68"/>
        <v>1.6876153700000014E-2</v>
      </c>
      <c r="H308" s="39">
        <v>4.8999999999999998E-3</v>
      </c>
      <c r="I308" s="39">
        <f t="shared" si="69"/>
        <v>4.5300000000000002E-3</v>
      </c>
      <c r="J308" s="39"/>
      <c r="K308" s="39">
        <f t="shared" si="70"/>
        <v>1.66679E-3</v>
      </c>
      <c r="L308" s="39">
        <f t="shared" si="71"/>
        <v>3.8386173700000005E-2</v>
      </c>
      <c r="M308" s="40">
        <v>5.4000000000000003E-3</v>
      </c>
      <c r="N308" s="40">
        <f t="shared" si="72"/>
        <v>5.0300000000000006E-3</v>
      </c>
      <c r="O308" s="40"/>
      <c r="P308" s="40">
        <f t="shared" si="73"/>
        <v>1.4567900000000008E-3</v>
      </c>
      <c r="Q308" s="40">
        <f t="shared" si="74"/>
        <v>3.3549873700000017E-2</v>
      </c>
      <c r="R308" s="41">
        <v>4.7000000000000002E-3</v>
      </c>
      <c r="S308" s="41">
        <f t="shared" si="75"/>
        <v>4.3300000000000005E-3</v>
      </c>
      <c r="T308" s="41"/>
      <c r="U308" s="41">
        <f t="shared" si="76"/>
        <v>1.0817900000000004E-3</v>
      </c>
      <c r="V308" s="41">
        <f t="shared" si="77"/>
        <v>2.4913623700000012E-2</v>
      </c>
      <c r="W308" s="42">
        <v>2.5999999999999999E-3</v>
      </c>
      <c r="X308" s="42">
        <f t="shared" si="78"/>
        <v>2.2299999999999998E-3</v>
      </c>
      <c r="Y308" s="42"/>
      <c r="Z308" s="42">
        <f t="shared" si="79"/>
        <v>9.5978999999999986E-4</v>
      </c>
      <c r="AA308" s="42">
        <f t="shared" si="80"/>
        <v>2.2103963699999996E-2</v>
      </c>
      <c r="AB308" s="25">
        <v>6.4000000000000005E-4</v>
      </c>
      <c r="AC308" s="25">
        <f t="shared" si="65"/>
        <v>3.7000000000000005E-4</v>
      </c>
    </row>
    <row r="309" spans="1:29" s="15" customFormat="1">
      <c r="A309" s="18">
        <v>557</v>
      </c>
      <c r="B309" s="25">
        <v>4.0000000000000003E-5</v>
      </c>
      <c r="C309" s="38">
        <v>5.3E-3</v>
      </c>
      <c r="D309" s="38">
        <f t="shared" si="66"/>
        <v>4.9249999999999997E-3</v>
      </c>
      <c r="E309" s="38"/>
      <c r="F309" s="38">
        <f t="shared" si="67"/>
        <v>6.277899999999996E-4</v>
      </c>
      <c r="G309" s="38">
        <f t="shared" si="68"/>
        <v>1.4458003699999991E-2</v>
      </c>
      <c r="H309" s="39">
        <v>4.7999999999999996E-3</v>
      </c>
      <c r="I309" s="39">
        <f t="shared" si="69"/>
        <v>4.4249999999999992E-3</v>
      </c>
      <c r="J309" s="39"/>
      <c r="K309" s="39">
        <f t="shared" si="70"/>
        <v>1.5617899999999991E-3</v>
      </c>
      <c r="L309" s="39">
        <f t="shared" si="71"/>
        <v>3.5968023699999983E-2</v>
      </c>
      <c r="M309" s="40">
        <v>5.4000000000000003E-3</v>
      </c>
      <c r="N309" s="40">
        <f t="shared" si="72"/>
        <v>5.025E-3</v>
      </c>
      <c r="O309" s="40"/>
      <c r="P309" s="40">
        <f t="shared" si="73"/>
        <v>1.4517900000000001E-3</v>
      </c>
      <c r="Q309" s="40">
        <f t="shared" si="74"/>
        <v>3.3434723700000002E-2</v>
      </c>
      <c r="R309" s="41">
        <v>4.5999999999999999E-3</v>
      </c>
      <c r="S309" s="41">
        <f t="shared" si="75"/>
        <v>4.2249999999999996E-3</v>
      </c>
      <c r="T309" s="41"/>
      <c r="U309" s="41">
        <f t="shared" si="76"/>
        <v>9.7678999999999952E-4</v>
      </c>
      <c r="V309" s="41">
        <f t="shared" si="77"/>
        <v>2.249547369999999E-2</v>
      </c>
      <c r="W309" s="42">
        <v>2.5000000000000001E-3</v>
      </c>
      <c r="X309" s="42">
        <f t="shared" si="78"/>
        <v>2.1250000000000002E-3</v>
      </c>
      <c r="Y309" s="42"/>
      <c r="Z309" s="42">
        <f t="shared" si="79"/>
        <v>8.5479000000000024E-4</v>
      </c>
      <c r="AA309" s="42">
        <f t="shared" si="80"/>
        <v>1.9685813700000006E-2</v>
      </c>
      <c r="AB309" s="25">
        <v>7.1000000000000002E-4</v>
      </c>
      <c r="AC309" s="25">
        <f t="shared" si="65"/>
        <v>3.7500000000000001E-4</v>
      </c>
    </row>
    <row r="310" spans="1:29" s="15" customFormat="1">
      <c r="A310" s="18">
        <v>558</v>
      </c>
      <c r="B310" s="25">
        <v>1.4999999999999999E-4</v>
      </c>
      <c r="C310" s="38">
        <v>5.4000000000000003E-3</v>
      </c>
      <c r="D310" s="38">
        <f t="shared" si="66"/>
        <v>4.9650000000000007E-3</v>
      </c>
      <c r="E310" s="38"/>
      <c r="F310" s="38">
        <f t="shared" si="67"/>
        <v>6.6779000000000057E-4</v>
      </c>
      <c r="G310" s="38">
        <f t="shared" si="68"/>
        <v>1.5379203700000014E-2</v>
      </c>
      <c r="H310" s="39">
        <v>4.7999999999999996E-3</v>
      </c>
      <c r="I310" s="39">
        <f t="shared" si="69"/>
        <v>4.365E-3</v>
      </c>
      <c r="J310" s="39"/>
      <c r="K310" s="39">
        <f t="shared" si="70"/>
        <v>1.5017899999999998E-3</v>
      </c>
      <c r="L310" s="39">
        <f t="shared" si="71"/>
        <v>3.4586223699999995E-2</v>
      </c>
      <c r="M310" s="40">
        <v>5.4000000000000003E-3</v>
      </c>
      <c r="N310" s="40">
        <f t="shared" si="72"/>
        <v>4.9650000000000007E-3</v>
      </c>
      <c r="O310" s="40"/>
      <c r="P310" s="40">
        <f t="shared" si="73"/>
        <v>1.3917900000000008E-3</v>
      </c>
      <c r="Q310" s="40">
        <f t="shared" si="74"/>
        <v>3.205292370000002E-2</v>
      </c>
      <c r="R310" s="41">
        <v>4.5999999999999999E-3</v>
      </c>
      <c r="S310" s="41">
        <f t="shared" si="75"/>
        <v>4.1650000000000003E-3</v>
      </c>
      <c r="T310" s="41"/>
      <c r="U310" s="41">
        <f t="shared" si="76"/>
        <v>9.1679000000000023E-4</v>
      </c>
      <c r="V310" s="41">
        <f t="shared" si="77"/>
        <v>2.1113673700000005E-2</v>
      </c>
      <c r="W310" s="42">
        <v>2.5000000000000001E-3</v>
      </c>
      <c r="X310" s="42">
        <f t="shared" si="78"/>
        <v>2.065E-3</v>
      </c>
      <c r="Y310" s="42"/>
      <c r="Z310" s="42">
        <f t="shared" si="79"/>
        <v>7.9479000000000008E-4</v>
      </c>
      <c r="AA310" s="42">
        <f t="shared" si="80"/>
        <v>1.8304013700000003E-2</v>
      </c>
      <c r="AB310" s="25">
        <v>7.2000000000000005E-4</v>
      </c>
      <c r="AC310" s="25">
        <f t="shared" si="65"/>
        <v>4.35E-4</v>
      </c>
    </row>
    <row r="311" spans="1:29" s="15" customFormat="1">
      <c r="A311" s="18">
        <v>559</v>
      </c>
      <c r="B311" s="25">
        <v>9.0000000000000006E-5</v>
      </c>
      <c r="C311" s="38">
        <v>5.1999999999999998E-3</v>
      </c>
      <c r="D311" s="38">
        <f t="shared" si="66"/>
        <v>4.7949999999999998E-3</v>
      </c>
      <c r="E311" s="38"/>
      <c r="F311" s="38">
        <f t="shared" si="67"/>
        <v>4.9778999999999969E-4</v>
      </c>
      <c r="G311" s="38">
        <f t="shared" si="68"/>
        <v>1.1464103699999994E-2</v>
      </c>
      <c r="H311" s="39">
        <v>4.7999999999999996E-3</v>
      </c>
      <c r="I311" s="39">
        <f t="shared" si="69"/>
        <v>4.3949999999999996E-3</v>
      </c>
      <c r="J311" s="39"/>
      <c r="K311" s="39">
        <f t="shared" si="70"/>
        <v>1.5317899999999995E-3</v>
      </c>
      <c r="L311" s="39">
        <f t="shared" si="71"/>
        <v>3.5277123699999989E-2</v>
      </c>
      <c r="M311" s="40">
        <v>5.4999999999999997E-3</v>
      </c>
      <c r="N311" s="40">
        <f t="shared" si="72"/>
        <v>5.0949999999999997E-3</v>
      </c>
      <c r="O311" s="40"/>
      <c r="P311" s="40">
        <f t="shared" si="73"/>
        <v>1.5217899999999999E-3</v>
      </c>
      <c r="Q311" s="40">
        <f t="shared" si="74"/>
        <v>3.50468237E-2</v>
      </c>
      <c r="R311" s="41">
        <v>4.5999999999999999E-3</v>
      </c>
      <c r="S311" s="41">
        <f t="shared" si="75"/>
        <v>4.1949999999999999E-3</v>
      </c>
      <c r="T311" s="41"/>
      <c r="U311" s="41">
        <f t="shared" si="76"/>
        <v>9.4678999999999987E-4</v>
      </c>
      <c r="V311" s="41">
        <f t="shared" si="77"/>
        <v>2.18045737E-2</v>
      </c>
      <c r="W311" s="42">
        <v>2.3999999999999998E-3</v>
      </c>
      <c r="X311" s="42">
        <f t="shared" si="78"/>
        <v>1.9949999999999998E-3</v>
      </c>
      <c r="Y311" s="42"/>
      <c r="Z311" s="42">
        <f t="shared" si="79"/>
        <v>7.247899999999999E-4</v>
      </c>
      <c r="AA311" s="42">
        <f t="shared" si="80"/>
        <v>1.6691913699999998E-2</v>
      </c>
      <c r="AB311" s="25">
        <v>7.2000000000000005E-4</v>
      </c>
      <c r="AC311" s="25">
        <f t="shared" si="65"/>
        <v>4.0500000000000003E-4</v>
      </c>
    </row>
    <row r="312" spans="1:29" s="15" customFormat="1">
      <c r="A312" s="18">
        <v>560</v>
      </c>
      <c r="B312" s="25">
        <v>1.4999999999999999E-4</v>
      </c>
      <c r="C312" s="38">
        <v>5.3E-3</v>
      </c>
      <c r="D312" s="38">
        <f t="shared" si="66"/>
        <v>4.875E-3</v>
      </c>
      <c r="E312" s="38"/>
      <c r="F312" s="38">
        <f t="shared" si="67"/>
        <v>5.777899999999999E-4</v>
      </c>
      <c r="G312" s="38">
        <f t="shared" si="68"/>
        <v>1.3306503699999998E-2</v>
      </c>
      <c r="H312" s="39">
        <v>4.4999999999999997E-3</v>
      </c>
      <c r="I312" s="39">
        <f t="shared" si="69"/>
        <v>4.0749999999999996E-3</v>
      </c>
      <c r="J312" s="39"/>
      <c r="K312" s="39">
        <f t="shared" si="70"/>
        <v>1.2117899999999995E-3</v>
      </c>
      <c r="L312" s="39">
        <f t="shared" si="71"/>
        <v>2.7907523699999989E-2</v>
      </c>
      <c r="M312" s="40">
        <v>4.8999999999999998E-3</v>
      </c>
      <c r="N312" s="40">
        <f t="shared" si="72"/>
        <v>4.4749999999999998E-3</v>
      </c>
      <c r="O312" s="40"/>
      <c r="P312" s="40">
        <f t="shared" si="73"/>
        <v>9.0178999999999997E-4</v>
      </c>
      <c r="Q312" s="40">
        <f t="shared" si="74"/>
        <v>2.0768223700000001E-2</v>
      </c>
      <c r="R312" s="41">
        <v>4.3E-3</v>
      </c>
      <c r="S312" s="41">
        <f t="shared" si="75"/>
        <v>3.875E-3</v>
      </c>
      <c r="T312" s="41"/>
      <c r="U312" s="41">
        <f t="shared" si="76"/>
        <v>6.267899999999999E-4</v>
      </c>
      <c r="V312" s="41">
        <f t="shared" si="77"/>
        <v>1.4434973699999999E-2</v>
      </c>
      <c r="W312" s="42">
        <v>2.5000000000000001E-3</v>
      </c>
      <c r="X312" s="42">
        <f t="shared" si="78"/>
        <v>2.075E-3</v>
      </c>
      <c r="Y312" s="42"/>
      <c r="Z312" s="42">
        <f t="shared" si="79"/>
        <v>8.0479000000000011E-4</v>
      </c>
      <c r="AA312" s="42">
        <f t="shared" si="80"/>
        <v>1.8534313700000003E-2</v>
      </c>
      <c r="AB312" s="25">
        <v>6.9999999999999999E-4</v>
      </c>
      <c r="AC312" s="25">
        <f t="shared" si="65"/>
        <v>4.2499999999999998E-4</v>
      </c>
    </row>
    <row r="313" spans="1:29" s="15" customFormat="1">
      <c r="A313" s="18">
        <v>561</v>
      </c>
      <c r="B313" s="25">
        <v>9.0000000000000006E-5</v>
      </c>
      <c r="C313" s="38">
        <v>5.1999999999999998E-3</v>
      </c>
      <c r="D313" s="38">
        <f t="shared" si="66"/>
        <v>4.8149999999999998E-3</v>
      </c>
      <c r="E313" s="38"/>
      <c r="F313" s="38">
        <f t="shared" si="67"/>
        <v>5.1778999999999974E-4</v>
      </c>
      <c r="G313" s="38">
        <f t="shared" si="68"/>
        <v>1.1924703699999996E-2</v>
      </c>
      <c r="H313" s="39">
        <v>4.7000000000000002E-3</v>
      </c>
      <c r="I313" s="39">
        <f t="shared" si="69"/>
        <v>4.3150000000000003E-3</v>
      </c>
      <c r="J313" s="39"/>
      <c r="K313" s="39">
        <f t="shared" si="70"/>
        <v>1.4517900000000001E-3</v>
      </c>
      <c r="L313" s="39">
        <f t="shared" si="71"/>
        <v>3.3434723700000002E-2</v>
      </c>
      <c r="M313" s="40">
        <v>5.4999999999999997E-3</v>
      </c>
      <c r="N313" s="40">
        <f t="shared" si="72"/>
        <v>5.1149999999999998E-3</v>
      </c>
      <c r="O313" s="40"/>
      <c r="P313" s="40">
        <f t="shared" si="73"/>
        <v>1.5417899999999999E-3</v>
      </c>
      <c r="Q313" s="40">
        <f t="shared" si="74"/>
        <v>3.5507423699999999E-2</v>
      </c>
      <c r="R313" s="41">
        <v>4.5999999999999999E-3</v>
      </c>
      <c r="S313" s="41">
        <f t="shared" si="75"/>
        <v>4.215E-3</v>
      </c>
      <c r="T313" s="41"/>
      <c r="U313" s="41">
        <f t="shared" si="76"/>
        <v>9.6678999999999992E-4</v>
      </c>
      <c r="V313" s="41">
        <f t="shared" si="77"/>
        <v>2.2265173699999998E-2</v>
      </c>
      <c r="W313" s="42">
        <v>2.3E-3</v>
      </c>
      <c r="X313" s="42">
        <f t="shared" si="78"/>
        <v>1.915E-3</v>
      </c>
      <c r="Y313" s="42"/>
      <c r="Z313" s="42">
        <f t="shared" si="79"/>
        <v>6.4479000000000012E-4</v>
      </c>
      <c r="AA313" s="42">
        <f t="shared" si="80"/>
        <v>1.4849513700000004E-2</v>
      </c>
      <c r="AB313" s="25">
        <v>6.8000000000000005E-4</v>
      </c>
      <c r="AC313" s="25">
        <f t="shared" si="65"/>
        <v>3.8500000000000003E-4</v>
      </c>
    </row>
    <row r="314" spans="1:29" s="15" customFormat="1">
      <c r="A314" s="18">
        <v>562</v>
      </c>
      <c r="B314" s="25">
        <v>9.0000000000000006E-5</v>
      </c>
      <c r="C314" s="38">
        <v>5.3E-3</v>
      </c>
      <c r="D314" s="38">
        <f t="shared" si="66"/>
        <v>4.9399999999999999E-3</v>
      </c>
      <c r="E314" s="38"/>
      <c r="F314" s="38">
        <f t="shared" si="67"/>
        <v>6.4278999999999985E-4</v>
      </c>
      <c r="G314" s="38">
        <f t="shared" si="68"/>
        <v>1.4803453699999997E-2</v>
      </c>
      <c r="H314" s="39">
        <v>4.5999999999999999E-3</v>
      </c>
      <c r="I314" s="39">
        <f t="shared" si="69"/>
        <v>4.2399999999999998E-3</v>
      </c>
      <c r="J314" s="39"/>
      <c r="K314" s="39">
        <f t="shared" si="70"/>
        <v>1.3767899999999997E-3</v>
      </c>
      <c r="L314" s="39">
        <f t="shared" si="71"/>
        <v>3.1707473699999995E-2</v>
      </c>
      <c r="M314" s="40">
        <v>5.3E-3</v>
      </c>
      <c r="N314" s="40">
        <f t="shared" si="72"/>
        <v>4.9399999999999999E-3</v>
      </c>
      <c r="O314" s="40"/>
      <c r="P314" s="40">
        <f t="shared" si="73"/>
        <v>1.3667900000000001E-3</v>
      </c>
      <c r="Q314" s="40">
        <f t="shared" si="74"/>
        <v>3.1477173700000007E-2</v>
      </c>
      <c r="R314" s="41">
        <v>4.5999999999999999E-3</v>
      </c>
      <c r="S314" s="41">
        <f t="shared" si="75"/>
        <v>4.2399999999999998E-3</v>
      </c>
      <c r="T314" s="41"/>
      <c r="U314" s="41">
        <f t="shared" si="76"/>
        <v>9.9178999999999977E-4</v>
      </c>
      <c r="V314" s="41">
        <f t="shared" si="77"/>
        <v>2.2840923699999995E-2</v>
      </c>
      <c r="W314" s="42">
        <v>2.3E-3</v>
      </c>
      <c r="X314" s="42">
        <f t="shared" si="78"/>
        <v>1.9399999999999999E-3</v>
      </c>
      <c r="Y314" s="42"/>
      <c r="Z314" s="42">
        <f t="shared" si="79"/>
        <v>6.6978999999999997E-4</v>
      </c>
      <c r="AA314" s="42">
        <f t="shared" si="80"/>
        <v>1.54252637E-2</v>
      </c>
      <c r="AB314" s="25">
        <v>6.3000000000000003E-4</v>
      </c>
      <c r="AC314" s="25">
        <f t="shared" si="65"/>
        <v>3.6000000000000002E-4</v>
      </c>
    </row>
    <row r="315" spans="1:29" s="15" customFormat="1">
      <c r="A315" s="18">
        <v>563</v>
      </c>
      <c r="B315" s="25">
        <v>8.0000000000000007E-5</v>
      </c>
      <c r="C315" s="38">
        <v>5.1999999999999998E-3</v>
      </c>
      <c r="D315" s="38">
        <f t="shared" si="66"/>
        <v>4.8249999999999994E-3</v>
      </c>
      <c r="E315" s="38"/>
      <c r="F315" s="38">
        <f t="shared" si="67"/>
        <v>5.2778999999999934E-4</v>
      </c>
      <c r="G315" s="38">
        <f t="shared" si="68"/>
        <v>1.2155003699999986E-2</v>
      </c>
      <c r="H315" s="39">
        <v>4.5999999999999999E-3</v>
      </c>
      <c r="I315" s="39">
        <f t="shared" si="69"/>
        <v>4.2249999999999996E-3</v>
      </c>
      <c r="J315" s="39"/>
      <c r="K315" s="39">
        <f t="shared" si="70"/>
        <v>1.3617899999999994E-3</v>
      </c>
      <c r="L315" s="39">
        <f t="shared" si="71"/>
        <v>3.1362023699999991E-2</v>
      </c>
      <c r="M315" s="40">
        <v>5.3E-3</v>
      </c>
      <c r="N315" s="40">
        <f t="shared" si="72"/>
        <v>4.9249999999999997E-3</v>
      </c>
      <c r="O315" s="40"/>
      <c r="P315" s="40">
        <f t="shared" si="73"/>
        <v>1.3517899999999998E-3</v>
      </c>
      <c r="Q315" s="40">
        <f t="shared" si="74"/>
        <v>3.1131723699999999E-2</v>
      </c>
      <c r="R315" s="41">
        <v>4.4999999999999997E-3</v>
      </c>
      <c r="S315" s="41">
        <f t="shared" si="75"/>
        <v>4.1249999999999993E-3</v>
      </c>
      <c r="T315" s="41"/>
      <c r="U315" s="41">
        <f t="shared" si="76"/>
        <v>8.7678999999999925E-4</v>
      </c>
      <c r="V315" s="41">
        <f t="shared" si="77"/>
        <v>2.0192473699999984E-2</v>
      </c>
      <c r="W315" s="42">
        <v>2.3E-3</v>
      </c>
      <c r="X315" s="42">
        <f t="shared" si="78"/>
        <v>1.9250000000000001E-3</v>
      </c>
      <c r="Y315" s="42"/>
      <c r="Z315" s="42">
        <f t="shared" si="79"/>
        <v>6.5479000000000015E-4</v>
      </c>
      <c r="AA315" s="42">
        <f t="shared" si="80"/>
        <v>1.5079813700000003E-2</v>
      </c>
      <c r="AB315" s="25">
        <v>6.7000000000000002E-4</v>
      </c>
      <c r="AC315" s="25">
        <f t="shared" si="65"/>
        <v>3.7500000000000001E-4</v>
      </c>
    </row>
    <row r="316" spans="1:29" s="15" customFormat="1">
      <c r="A316" s="18">
        <v>564</v>
      </c>
      <c r="B316" s="25">
        <v>9.0000000000000006E-5</v>
      </c>
      <c r="C316" s="38">
        <v>5.1999999999999998E-3</v>
      </c>
      <c r="D316" s="38">
        <f t="shared" si="66"/>
        <v>4.8300000000000001E-3</v>
      </c>
      <c r="E316" s="38"/>
      <c r="F316" s="38">
        <f t="shared" si="67"/>
        <v>5.3279E-4</v>
      </c>
      <c r="G316" s="38">
        <f t="shared" si="68"/>
        <v>1.2270153700000001E-2</v>
      </c>
      <c r="H316" s="39">
        <v>4.5999999999999999E-3</v>
      </c>
      <c r="I316" s="39">
        <f t="shared" si="69"/>
        <v>4.2300000000000003E-3</v>
      </c>
      <c r="J316" s="39"/>
      <c r="K316" s="39">
        <f t="shared" si="70"/>
        <v>1.3667900000000001E-3</v>
      </c>
      <c r="L316" s="39">
        <f t="shared" si="71"/>
        <v>3.1477173700000007E-2</v>
      </c>
      <c r="M316" s="40">
        <v>4.0000000000000001E-3</v>
      </c>
      <c r="N316" s="40">
        <f t="shared" si="72"/>
        <v>3.63E-3</v>
      </c>
      <c r="O316" s="40"/>
      <c r="P316" s="40">
        <f t="shared" si="73"/>
        <v>5.6790000000000139E-5</v>
      </c>
      <c r="Q316" s="40">
        <f t="shared" si="74"/>
        <v>1.3078737000000033E-3</v>
      </c>
      <c r="R316" s="41">
        <v>4.4000000000000003E-3</v>
      </c>
      <c r="S316" s="41">
        <f t="shared" si="75"/>
        <v>4.0300000000000006E-3</v>
      </c>
      <c r="T316" s="41"/>
      <c r="U316" s="41">
        <f t="shared" si="76"/>
        <v>7.8179000000000052E-4</v>
      </c>
      <c r="V316" s="41">
        <f t="shared" si="77"/>
        <v>1.8004623700000014E-2</v>
      </c>
      <c r="W316" s="42">
        <v>2.3E-3</v>
      </c>
      <c r="X316" s="42">
        <f t="shared" si="78"/>
        <v>1.9299999999999999E-3</v>
      </c>
      <c r="Y316" s="42"/>
      <c r="Z316" s="42">
        <f t="shared" si="79"/>
        <v>6.5978999999999994E-4</v>
      </c>
      <c r="AA316" s="42">
        <f t="shared" si="80"/>
        <v>1.51949637E-2</v>
      </c>
      <c r="AB316" s="25">
        <v>6.4999999999999997E-4</v>
      </c>
      <c r="AC316" s="25">
        <f t="shared" si="65"/>
        <v>3.6999999999999999E-4</v>
      </c>
    </row>
    <row r="317" spans="1:29" s="15" customFormat="1">
      <c r="A317" s="18">
        <v>565</v>
      </c>
      <c r="B317" s="25">
        <v>1E-4</v>
      </c>
      <c r="C317" s="38">
        <v>5.1999999999999998E-3</v>
      </c>
      <c r="D317" s="38">
        <f t="shared" si="66"/>
        <v>4.79E-3</v>
      </c>
      <c r="E317" s="38"/>
      <c r="F317" s="38">
        <f t="shared" si="67"/>
        <v>4.9278999999999989E-4</v>
      </c>
      <c r="G317" s="38">
        <f t="shared" si="68"/>
        <v>1.1348953699999997E-2</v>
      </c>
      <c r="H317" s="39">
        <v>4.7000000000000002E-3</v>
      </c>
      <c r="I317" s="39">
        <f t="shared" si="69"/>
        <v>4.2900000000000004E-3</v>
      </c>
      <c r="J317" s="39"/>
      <c r="K317" s="39">
        <f t="shared" si="70"/>
        <v>1.4267900000000003E-3</v>
      </c>
      <c r="L317" s="39">
        <f t="shared" si="71"/>
        <v>3.2858973700000009E-2</v>
      </c>
      <c r="M317" s="40">
        <v>5.4000000000000003E-3</v>
      </c>
      <c r="N317" s="40">
        <f t="shared" si="72"/>
        <v>4.9900000000000005E-3</v>
      </c>
      <c r="O317" s="40"/>
      <c r="P317" s="40">
        <f t="shared" si="73"/>
        <v>1.4167900000000007E-3</v>
      </c>
      <c r="Q317" s="40">
        <f t="shared" si="74"/>
        <v>3.262867370000002E-2</v>
      </c>
      <c r="R317" s="41">
        <v>4.5999999999999999E-3</v>
      </c>
      <c r="S317" s="41">
        <f t="shared" si="75"/>
        <v>4.1900000000000001E-3</v>
      </c>
      <c r="T317" s="41"/>
      <c r="U317" s="41">
        <f t="shared" si="76"/>
        <v>9.4179000000000008E-4</v>
      </c>
      <c r="V317" s="41">
        <f t="shared" si="77"/>
        <v>2.1689423700000002E-2</v>
      </c>
      <c r="W317" s="42">
        <v>2.3999999999999998E-3</v>
      </c>
      <c r="X317" s="42">
        <f t="shared" si="78"/>
        <v>1.9899999999999996E-3</v>
      </c>
      <c r="Y317" s="42"/>
      <c r="Z317" s="42">
        <f t="shared" si="79"/>
        <v>7.1978999999999967E-4</v>
      </c>
      <c r="AA317" s="42">
        <f t="shared" si="80"/>
        <v>1.6576763699999993E-2</v>
      </c>
      <c r="AB317" s="25">
        <v>7.2000000000000005E-4</v>
      </c>
      <c r="AC317" s="25">
        <f t="shared" si="65"/>
        <v>4.1000000000000005E-4</v>
      </c>
    </row>
    <row r="318" spans="1:29" s="15" customFormat="1">
      <c r="A318" s="18">
        <v>566</v>
      </c>
      <c r="B318" s="25">
        <v>1E-4</v>
      </c>
      <c r="C318" s="38">
        <v>5.1999999999999998E-3</v>
      </c>
      <c r="D318" s="38">
        <f t="shared" si="66"/>
        <v>4.7699999999999999E-3</v>
      </c>
      <c r="E318" s="38"/>
      <c r="F318" s="38">
        <f t="shared" si="67"/>
        <v>4.7278999999999984E-4</v>
      </c>
      <c r="G318" s="38">
        <f t="shared" si="68"/>
        <v>1.0888353699999997E-2</v>
      </c>
      <c r="H318" s="39">
        <v>4.4999999999999997E-3</v>
      </c>
      <c r="I318" s="39">
        <f t="shared" si="69"/>
        <v>4.0699999999999998E-3</v>
      </c>
      <c r="J318" s="39"/>
      <c r="K318" s="39">
        <f t="shared" si="70"/>
        <v>1.2067899999999997E-3</v>
      </c>
      <c r="L318" s="39">
        <f t="shared" si="71"/>
        <v>2.7792373699999994E-2</v>
      </c>
      <c r="M318" s="40">
        <v>5.1000000000000004E-3</v>
      </c>
      <c r="N318" s="40">
        <f t="shared" si="72"/>
        <v>4.6700000000000005E-3</v>
      </c>
      <c r="O318" s="40"/>
      <c r="P318" s="40">
        <f t="shared" si="73"/>
        <v>1.0967900000000007E-3</v>
      </c>
      <c r="Q318" s="40">
        <f t="shared" si="74"/>
        <v>2.5259073700000016E-2</v>
      </c>
      <c r="R318" s="41">
        <v>4.4000000000000003E-3</v>
      </c>
      <c r="S318" s="41">
        <f t="shared" si="75"/>
        <v>3.9700000000000004E-3</v>
      </c>
      <c r="T318" s="41"/>
      <c r="U318" s="41">
        <f t="shared" si="76"/>
        <v>7.2179000000000037E-4</v>
      </c>
      <c r="V318" s="41">
        <f t="shared" si="77"/>
        <v>1.6622823700000008E-2</v>
      </c>
      <c r="W318" s="42">
        <v>2.3999999999999998E-3</v>
      </c>
      <c r="X318" s="42">
        <f t="shared" si="78"/>
        <v>1.9699999999999995E-3</v>
      </c>
      <c r="Y318" s="42"/>
      <c r="Z318" s="42">
        <f t="shared" si="79"/>
        <v>6.9978999999999961E-4</v>
      </c>
      <c r="AA318" s="42">
        <f t="shared" si="80"/>
        <v>1.6116163699999991E-2</v>
      </c>
      <c r="AB318" s="25">
        <v>7.6000000000000004E-4</v>
      </c>
      <c r="AC318" s="25">
        <f t="shared" si="65"/>
        <v>4.3000000000000004E-4</v>
      </c>
    </row>
    <row r="319" spans="1:29" s="15" customFormat="1">
      <c r="A319" s="18">
        <v>567</v>
      </c>
      <c r="B319" s="25">
        <v>6.0000000000000002E-5</v>
      </c>
      <c r="C319" s="38">
        <v>5.1999999999999998E-3</v>
      </c>
      <c r="D319" s="38">
        <f t="shared" si="66"/>
        <v>4.8300000000000001E-3</v>
      </c>
      <c r="E319" s="38"/>
      <c r="F319" s="38">
        <f t="shared" si="67"/>
        <v>5.3279E-4</v>
      </c>
      <c r="G319" s="38">
        <f t="shared" si="68"/>
        <v>1.2270153700000001E-2</v>
      </c>
      <c r="H319" s="39">
        <v>4.7000000000000002E-3</v>
      </c>
      <c r="I319" s="39">
        <f t="shared" si="69"/>
        <v>4.3300000000000005E-3</v>
      </c>
      <c r="J319" s="39"/>
      <c r="K319" s="39">
        <f t="shared" si="70"/>
        <v>1.4667900000000004E-3</v>
      </c>
      <c r="L319" s="39">
        <f t="shared" si="71"/>
        <v>3.3780173700000013E-2</v>
      </c>
      <c r="M319" s="40">
        <v>5.1999999999999998E-3</v>
      </c>
      <c r="N319" s="40">
        <f t="shared" si="72"/>
        <v>4.8300000000000001E-3</v>
      </c>
      <c r="O319" s="40"/>
      <c r="P319" s="40">
        <f t="shared" si="73"/>
        <v>1.2567900000000003E-3</v>
      </c>
      <c r="Q319" s="40">
        <f t="shared" si="74"/>
        <v>2.8943873700000008E-2</v>
      </c>
      <c r="R319" s="41">
        <v>4.4999999999999997E-3</v>
      </c>
      <c r="S319" s="41">
        <f t="shared" si="75"/>
        <v>4.13E-3</v>
      </c>
      <c r="T319" s="41"/>
      <c r="U319" s="41">
        <f t="shared" si="76"/>
        <v>8.8178999999999992E-4</v>
      </c>
      <c r="V319" s="41">
        <f t="shared" si="77"/>
        <v>2.0307623699999999E-2</v>
      </c>
      <c r="W319" s="42">
        <v>2.3E-3</v>
      </c>
      <c r="X319" s="42">
        <f t="shared" si="78"/>
        <v>1.9299999999999999E-3</v>
      </c>
      <c r="Y319" s="42"/>
      <c r="Z319" s="42">
        <f t="shared" si="79"/>
        <v>6.5978999999999994E-4</v>
      </c>
      <c r="AA319" s="42">
        <f t="shared" si="80"/>
        <v>1.51949637E-2</v>
      </c>
      <c r="AB319" s="25">
        <v>6.8000000000000005E-4</v>
      </c>
      <c r="AC319" s="25">
        <f t="shared" si="65"/>
        <v>3.7000000000000005E-4</v>
      </c>
    </row>
    <row r="320" spans="1:29" s="15" customFormat="1">
      <c r="A320" s="18">
        <v>568</v>
      </c>
      <c r="B320" s="25">
        <v>9.0000000000000006E-5</v>
      </c>
      <c r="C320" s="38">
        <v>5.1999999999999998E-3</v>
      </c>
      <c r="D320" s="38">
        <f t="shared" si="66"/>
        <v>4.8249999999999994E-3</v>
      </c>
      <c r="E320" s="38"/>
      <c r="F320" s="38">
        <f t="shared" si="67"/>
        <v>5.2778999999999934E-4</v>
      </c>
      <c r="G320" s="38">
        <f t="shared" si="68"/>
        <v>1.2155003699999986E-2</v>
      </c>
      <c r="H320" s="39">
        <v>4.4999999999999997E-3</v>
      </c>
      <c r="I320" s="39">
        <f t="shared" si="69"/>
        <v>4.1249999999999993E-3</v>
      </c>
      <c r="J320" s="39"/>
      <c r="K320" s="39">
        <f t="shared" si="70"/>
        <v>1.2617899999999992E-3</v>
      </c>
      <c r="L320" s="39">
        <f t="shared" si="71"/>
        <v>2.9059023699999981E-2</v>
      </c>
      <c r="M320" s="40">
        <v>5.0000000000000001E-3</v>
      </c>
      <c r="N320" s="40">
        <f t="shared" si="72"/>
        <v>4.6249999999999998E-3</v>
      </c>
      <c r="O320" s="40"/>
      <c r="P320" s="40">
        <f t="shared" si="73"/>
        <v>1.0517899999999999E-3</v>
      </c>
      <c r="Q320" s="40">
        <f t="shared" si="74"/>
        <v>2.42227237E-2</v>
      </c>
      <c r="R320" s="41">
        <v>4.4000000000000003E-3</v>
      </c>
      <c r="S320" s="41">
        <f t="shared" si="75"/>
        <v>4.0249999999999999E-3</v>
      </c>
      <c r="T320" s="41"/>
      <c r="U320" s="41">
        <f t="shared" si="76"/>
        <v>7.7678999999999986E-4</v>
      </c>
      <c r="V320" s="41">
        <f t="shared" si="77"/>
        <v>1.7889473699999998E-2</v>
      </c>
      <c r="W320" s="42">
        <v>2.3999999999999998E-3</v>
      </c>
      <c r="X320" s="42">
        <f t="shared" si="78"/>
        <v>2.0249999999999999E-3</v>
      </c>
      <c r="Y320" s="42"/>
      <c r="Z320" s="42">
        <f t="shared" si="79"/>
        <v>7.5478999999999997E-4</v>
      </c>
      <c r="AA320" s="42">
        <f t="shared" si="80"/>
        <v>1.7382813699999999E-2</v>
      </c>
      <c r="AB320" s="25">
        <v>6.6E-4</v>
      </c>
      <c r="AC320" s="25">
        <f t="shared" si="65"/>
        <v>3.7500000000000001E-4</v>
      </c>
    </row>
    <row r="321" spans="1:29" s="15" customFormat="1">
      <c r="A321" s="18">
        <v>569</v>
      </c>
      <c r="B321" s="25">
        <v>3.0000000000000001E-5</v>
      </c>
      <c r="C321" s="38">
        <v>5.1999999999999998E-3</v>
      </c>
      <c r="D321" s="38">
        <f t="shared" si="66"/>
        <v>4.9049999999999996E-3</v>
      </c>
      <c r="E321" s="38"/>
      <c r="F321" s="38">
        <f t="shared" si="67"/>
        <v>6.0778999999999955E-4</v>
      </c>
      <c r="G321" s="38">
        <f t="shared" si="68"/>
        <v>1.3997403699999991E-2</v>
      </c>
      <c r="H321" s="39">
        <v>4.5999999999999999E-3</v>
      </c>
      <c r="I321" s="39">
        <f t="shared" si="69"/>
        <v>4.3049999999999998E-3</v>
      </c>
      <c r="J321" s="39"/>
      <c r="K321" s="39">
        <f t="shared" si="70"/>
        <v>1.4417899999999997E-3</v>
      </c>
      <c r="L321" s="39">
        <f t="shared" si="71"/>
        <v>3.3204423699999992E-2</v>
      </c>
      <c r="M321" s="40">
        <v>5.3E-3</v>
      </c>
      <c r="N321" s="40">
        <f t="shared" si="72"/>
        <v>5.0049999999999999E-3</v>
      </c>
      <c r="O321" s="40"/>
      <c r="P321" s="40">
        <f t="shared" si="73"/>
        <v>1.4317900000000001E-3</v>
      </c>
      <c r="Q321" s="40">
        <f t="shared" si="74"/>
        <v>3.2974123700000003E-2</v>
      </c>
      <c r="R321" s="41">
        <v>4.4000000000000003E-3</v>
      </c>
      <c r="S321" s="41">
        <f t="shared" si="75"/>
        <v>4.1050000000000001E-3</v>
      </c>
      <c r="T321" s="41"/>
      <c r="U321" s="41">
        <f t="shared" si="76"/>
        <v>8.5679000000000007E-4</v>
      </c>
      <c r="V321" s="41">
        <f t="shared" si="77"/>
        <v>1.9731873700000003E-2</v>
      </c>
      <c r="W321" s="42">
        <v>2.3E-3</v>
      </c>
      <c r="X321" s="42">
        <f t="shared" si="78"/>
        <v>2.0049999999999998E-3</v>
      </c>
      <c r="Y321" s="42"/>
      <c r="Z321" s="42">
        <f t="shared" si="79"/>
        <v>7.3478999999999992E-4</v>
      </c>
      <c r="AA321" s="42">
        <f t="shared" si="80"/>
        <v>1.6922213699999997E-2</v>
      </c>
      <c r="AB321" s="25">
        <v>5.5999999999999995E-4</v>
      </c>
      <c r="AC321" s="25">
        <f t="shared" si="65"/>
        <v>2.9499999999999996E-4</v>
      </c>
    </row>
    <row r="322" spans="1:29" s="15" customFormat="1">
      <c r="A322" s="18">
        <v>570</v>
      </c>
      <c r="B322" s="25">
        <v>8.0000000000000007E-5</v>
      </c>
      <c r="C322" s="38">
        <v>5.0000000000000001E-3</v>
      </c>
      <c r="D322" s="38">
        <f t="shared" si="66"/>
        <v>4.6449999999999998E-3</v>
      </c>
      <c r="E322" s="38"/>
      <c r="F322" s="38">
        <f t="shared" si="67"/>
        <v>3.4778999999999973E-4</v>
      </c>
      <c r="G322" s="38">
        <f t="shared" si="68"/>
        <v>8.0096036999999943E-3</v>
      </c>
      <c r="H322" s="39">
        <v>4.4000000000000003E-3</v>
      </c>
      <c r="I322" s="39">
        <f t="shared" si="69"/>
        <v>4.045E-3</v>
      </c>
      <c r="J322" s="39"/>
      <c r="K322" s="39">
        <f t="shared" si="70"/>
        <v>1.1817899999999998E-3</v>
      </c>
      <c r="L322" s="39">
        <f t="shared" si="71"/>
        <v>2.7216623699999998E-2</v>
      </c>
      <c r="M322" s="40">
        <v>5.0000000000000001E-3</v>
      </c>
      <c r="N322" s="40">
        <f t="shared" si="72"/>
        <v>4.6449999999999998E-3</v>
      </c>
      <c r="O322" s="40"/>
      <c r="P322" s="40">
        <f t="shared" si="73"/>
        <v>1.07179E-3</v>
      </c>
      <c r="Q322" s="40">
        <f t="shared" si="74"/>
        <v>2.4683323700000002E-2</v>
      </c>
      <c r="R322" s="41">
        <v>4.4000000000000003E-3</v>
      </c>
      <c r="S322" s="41">
        <f t="shared" si="75"/>
        <v>4.045E-3</v>
      </c>
      <c r="T322" s="41"/>
      <c r="U322" s="41">
        <f t="shared" si="76"/>
        <v>7.9678999999999991E-4</v>
      </c>
      <c r="V322" s="41">
        <f t="shared" si="77"/>
        <v>1.83500737E-2</v>
      </c>
      <c r="W322" s="42">
        <v>2.2000000000000001E-3</v>
      </c>
      <c r="X322" s="42">
        <f t="shared" si="78"/>
        <v>1.8450000000000001E-3</v>
      </c>
      <c r="Y322" s="42"/>
      <c r="Z322" s="42">
        <f t="shared" si="79"/>
        <v>5.7479000000000015E-4</v>
      </c>
      <c r="AA322" s="42">
        <f t="shared" si="80"/>
        <v>1.3237413700000004E-2</v>
      </c>
      <c r="AB322" s="25">
        <v>6.3000000000000003E-4</v>
      </c>
      <c r="AC322" s="25">
        <f t="shared" ref="AC322:AC385" si="81">(B322+AB322)/2</f>
        <v>3.5500000000000001E-4</v>
      </c>
    </row>
    <row r="323" spans="1:29" s="15" customFormat="1">
      <c r="A323" s="18">
        <v>571</v>
      </c>
      <c r="B323" s="25">
        <v>8.0000000000000007E-5</v>
      </c>
      <c r="C323" s="38">
        <v>5.1999999999999998E-3</v>
      </c>
      <c r="D323" s="38">
        <f t="shared" ref="D323:D386" si="82">C323-AC323</f>
        <v>4.8399999999999997E-3</v>
      </c>
      <c r="E323" s="38"/>
      <c r="F323" s="38">
        <f t="shared" ref="F323:F351" si="83">D323-0.00429721</f>
        <v>5.4278999999999959E-4</v>
      </c>
      <c r="G323" s="38">
        <f t="shared" ref="G323:G351" si="84">F323*23.03</f>
        <v>1.2500453699999992E-2</v>
      </c>
      <c r="H323" s="39">
        <v>4.4000000000000003E-3</v>
      </c>
      <c r="I323" s="39">
        <f t="shared" ref="I323:I386" si="85">H323-AC323</f>
        <v>4.0400000000000002E-3</v>
      </c>
      <c r="J323" s="39"/>
      <c r="K323" s="39">
        <f t="shared" ref="K323:K351" si="86">I323-0.00286321</f>
        <v>1.17679E-3</v>
      </c>
      <c r="L323" s="39">
        <f t="shared" ref="L323:L351" si="87">K323*23.03</f>
        <v>2.7101473700000003E-2</v>
      </c>
      <c r="M323" s="40">
        <v>5.1999999999999998E-3</v>
      </c>
      <c r="N323" s="40">
        <f t="shared" ref="N323:N386" si="88">M323-AC323</f>
        <v>4.8399999999999997E-3</v>
      </c>
      <c r="O323" s="40"/>
      <c r="P323" s="40">
        <f t="shared" ref="P323:P351" si="89">N323-0.00357321</f>
        <v>1.2667899999999998E-3</v>
      </c>
      <c r="Q323" s="40">
        <f t="shared" ref="Q323:Q351" si="90">P323*23.03</f>
        <v>2.9174173699999997E-2</v>
      </c>
      <c r="R323" s="41">
        <v>4.4000000000000003E-3</v>
      </c>
      <c r="S323" s="41">
        <f t="shared" ref="S323:S386" si="91">R323-AC323</f>
        <v>4.0400000000000002E-3</v>
      </c>
      <c r="T323" s="41"/>
      <c r="U323" s="41">
        <f t="shared" ref="U323:U351" si="92">S323-0.00324821</f>
        <v>7.9179000000000012E-4</v>
      </c>
      <c r="V323" s="41">
        <f t="shared" ref="V323:V351" si="93">U323*23.03</f>
        <v>1.8234923700000003E-2</v>
      </c>
      <c r="W323" s="42">
        <v>2.3E-3</v>
      </c>
      <c r="X323" s="42">
        <f t="shared" ref="X323:X386" si="94">W323-AC323</f>
        <v>1.9399999999999999E-3</v>
      </c>
      <c r="Y323" s="42"/>
      <c r="Z323" s="42">
        <f t="shared" ref="Z323:Z351" si="95">X323-0.00127021</f>
        <v>6.6978999999999997E-4</v>
      </c>
      <c r="AA323" s="42">
        <f t="shared" ref="AA323:AA351" si="96">Z323*23.03</f>
        <v>1.54252637E-2</v>
      </c>
      <c r="AB323" s="25">
        <v>6.4000000000000005E-4</v>
      </c>
      <c r="AC323" s="25">
        <f t="shared" si="81"/>
        <v>3.6000000000000002E-4</v>
      </c>
    </row>
    <row r="324" spans="1:29" s="15" customFormat="1">
      <c r="A324" s="18">
        <v>572</v>
      </c>
      <c r="B324" s="25">
        <v>3.0000000000000001E-5</v>
      </c>
      <c r="C324" s="38">
        <v>5.1000000000000004E-3</v>
      </c>
      <c r="D324" s="38">
        <f t="shared" si="82"/>
        <v>4.7650000000000001E-3</v>
      </c>
      <c r="E324" s="38"/>
      <c r="F324" s="38">
        <f t="shared" si="83"/>
        <v>4.6779000000000005E-4</v>
      </c>
      <c r="G324" s="38">
        <f t="shared" si="84"/>
        <v>1.0773203700000001E-2</v>
      </c>
      <c r="H324" s="39">
        <v>4.3E-3</v>
      </c>
      <c r="I324" s="39">
        <f t="shared" si="85"/>
        <v>3.9649999999999998E-3</v>
      </c>
      <c r="J324" s="39"/>
      <c r="K324" s="39">
        <f t="shared" si="86"/>
        <v>1.1017899999999996E-3</v>
      </c>
      <c r="L324" s="39">
        <f t="shared" si="87"/>
        <v>2.5374223699999993E-2</v>
      </c>
      <c r="M324" s="40">
        <v>4.8999999999999998E-3</v>
      </c>
      <c r="N324" s="40">
        <f t="shared" si="88"/>
        <v>4.5649999999999996E-3</v>
      </c>
      <c r="O324" s="40"/>
      <c r="P324" s="40">
        <f t="shared" si="89"/>
        <v>9.9178999999999977E-4</v>
      </c>
      <c r="Q324" s="40">
        <f t="shared" si="90"/>
        <v>2.2840923699999995E-2</v>
      </c>
      <c r="R324" s="41">
        <v>4.4000000000000003E-3</v>
      </c>
      <c r="S324" s="41">
        <f t="shared" si="91"/>
        <v>4.065E-3</v>
      </c>
      <c r="T324" s="41"/>
      <c r="U324" s="41">
        <f t="shared" si="92"/>
        <v>8.1678999999999996E-4</v>
      </c>
      <c r="V324" s="41">
        <f t="shared" si="93"/>
        <v>1.8810673699999999E-2</v>
      </c>
      <c r="W324" s="42">
        <v>2.2000000000000001E-3</v>
      </c>
      <c r="X324" s="42">
        <f t="shared" si="94"/>
        <v>1.8650000000000001E-3</v>
      </c>
      <c r="Y324" s="42"/>
      <c r="Z324" s="42">
        <f t="shared" si="95"/>
        <v>5.9479000000000021E-4</v>
      </c>
      <c r="AA324" s="42">
        <f t="shared" si="96"/>
        <v>1.3698013700000006E-2</v>
      </c>
      <c r="AB324" s="25">
        <v>6.4000000000000005E-4</v>
      </c>
      <c r="AC324" s="25">
        <f t="shared" si="81"/>
        <v>3.3500000000000001E-4</v>
      </c>
    </row>
    <row r="325" spans="1:29" s="15" customFormat="1">
      <c r="A325" s="18">
        <v>573</v>
      </c>
      <c r="B325" s="25">
        <v>1.1E-4</v>
      </c>
      <c r="C325" s="38">
        <v>5.1000000000000004E-3</v>
      </c>
      <c r="D325" s="38">
        <f t="shared" si="82"/>
        <v>4.7200000000000002E-3</v>
      </c>
      <c r="E325" s="38"/>
      <c r="F325" s="38">
        <f t="shared" si="83"/>
        <v>4.2279000000000014E-4</v>
      </c>
      <c r="G325" s="38">
        <f t="shared" si="84"/>
        <v>9.7368537000000043E-3</v>
      </c>
      <c r="H325" s="39">
        <v>4.4000000000000003E-3</v>
      </c>
      <c r="I325" s="39">
        <f t="shared" si="85"/>
        <v>4.0200000000000001E-3</v>
      </c>
      <c r="J325" s="39"/>
      <c r="K325" s="39">
        <f t="shared" si="86"/>
        <v>1.15679E-3</v>
      </c>
      <c r="L325" s="39">
        <f t="shared" si="87"/>
        <v>2.6640873700000001E-2</v>
      </c>
      <c r="M325" s="40">
        <v>5.1999999999999998E-3</v>
      </c>
      <c r="N325" s="40">
        <f t="shared" si="88"/>
        <v>4.8199999999999996E-3</v>
      </c>
      <c r="O325" s="40"/>
      <c r="P325" s="40">
        <f t="shared" si="89"/>
        <v>1.2467899999999998E-3</v>
      </c>
      <c r="Q325" s="40">
        <f t="shared" si="90"/>
        <v>2.8713573699999998E-2</v>
      </c>
      <c r="R325" s="41">
        <v>4.3E-3</v>
      </c>
      <c r="S325" s="41">
        <f t="shared" si="91"/>
        <v>3.9199999999999999E-3</v>
      </c>
      <c r="T325" s="41"/>
      <c r="U325" s="41">
        <f t="shared" si="92"/>
        <v>6.717899999999998E-4</v>
      </c>
      <c r="V325" s="41">
        <f t="shared" si="93"/>
        <v>1.5471323699999996E-2</v>
      </c>
      <c r="W325" s="42">
        <v>2.3E-3</v>
      </c>
      <c r="X325" s="42">
        <f t="shared" si="94"/>
        <v>1.92E-3</v>
      </c>
      <c r="Y325" s="42"/>
      <c r="Z325" s="42">
        <f t="shared" si="95"/>
        <v>6.4979000000000013E-4</v>
      </c>
      <c r="AA325" s="42">
        <f t="shared" si="96"/>
        <v>1.4964663700000004E-2</v>
      </c>
      <c r="AB325" s="25">
        <v>6.4999999999999997E-4</v>
      </c>
      <c r="AC325" s="25">
        <f t="shared" si="81"/>
        <v>3.7999999999999997E-4</v>
      </c>
    </row>
    <row r="326" spans="1:29" s="15" customFormat="1">
      <c r="A326" s="18">
        <v>574</v>
      </c>
      <c r="B326" s="25">
        <v>1.2999999999999999E-4</v>
      </c>
      <c r="C326" s="38">
        <v>5.0000000000000001E-3</v>
      </c>
      <c r="D326" s="38">
        <f t="shared" si="82"/>
        <v>4.5750000000000001E-3</v>
      </c>
      <c r="E326" s="38"/>
      <c r="F326" s="38">
        <f t="shared" si="83"/>
        <v>2.7778999999999998E-4</v>
      </c>
      <c r="G326" s="38">
        <f t="shared" si="84"/>
        <v>6.3975036999999995E-3</v>
      </c>
      <c r="H326" s="39">
        <v>4.4000000000000003E-3</v>
      </c>
      <c r="I326" s="39">
        <f t="shared" si="85"/>
        <v>3.9750000000000002E-3</v>
      </c>
      <c r="J326" s="39"/>
      <c r="K326" s="39">
        <f t="shared" si="86"/>
        <v>1.1117900000000001E-3</v>
      </c>
      <c r="L326" s="39">
        <f t="shared" si="87"/>
        <v>2.5604523700000003E-2</v>
      </c>
      <c r="M326" s="40">
        <v>5.1999999999999998E-3</v>
      </c>
      <c r="N326" s="40">
        <f t="shared" si="88"/>
        <v>4.7749999999999997E-3</v>
      </c>
      <c r="O326" s="40"/>
      <c r="P326" s="40">
        <f t="shared" si="89"/>
        <v>1.2017899999999999E-3</v>
      </c>
      <c r="Q326" s="40">
        <f t="shared" si="90"/>
        <v>2.76772237E-2</v>
      </c>
      <c r="R326" s="41">
        <v>4.3E-3</v>
      </c>
      <c r="S326" s="41">
        <f t="shared" si="91"/>
        <v>3.875E-3</v>
      </c>
      <c r="T326" s="41"/>
      <c r="U326" s="41">
        <f t="shared" si="92"/>
        <v>6.267899999999999E-4</v>
      </c>
      <c r="V326" s="41">
        <f t="shared" si="93"/>
        <v>1.4434973699999999E-2</v>
      </c>
      <c r="W326" s="42">
        <v>2.3E-3</v>
      </c>
      <c r="X326" s="42">
        <f t="shared" si="94"/>
        <v>1.8749999999999999E-3</v>
      </c>
      <c r="Y326" s="42"/>
      <c r="Z326" s="42">
        <f t="shared" si="95"/>
        <v>6.0479000000000002E-4</v>
      </c>
      <c r="AA326" s="42">
        <f t="shared" si="96"/>
        <v>1.3928313700000002E-2</v>
      </c>
      <c r="AB326" s="25">
        <v>7.2000000000000005E-4</v>
      </c>
      <c r="AC326" s="25">
        <f t="shared" si="81"/>
        <v>4.2500000000000003E-4</v>
      </c>
    </row>
    <row r="327" spans="1:29" s="15" customFormat="1">
      <c r="A327" s="18">
        <v>575</v>
      </c>
      <c r="B327" s="25">
        <v>1.4999999999999999E-4</v>
      </c>
      <c r="C327" s="38">
        <v>5.0000000000000001E-3</v>
      </c>
      <c r="D327" s="38">
        <f t="shared" si="82"/>
        <v>4.535E-3</v>
      </c>
      <c r="E327" s="38"/>
      <c r="F327" s="38">
        <f t="shared" si="83"/>
        <v>2.3778999999999988E-4</v>
      </c>
      <c r="G327" s="38">
        <f t="shared" si="84"/>
        <v>5.4763036999999973E-3</v>
      </c>
      <c r="H327" s="39">
        <v>4.4000000000000003E-3</v>
      </c>
      <c r="I327" s="39">
        <f t="shared" si="85"/>
        <v>3.9350000000000001E-3</v>
      </c>
      <c r="J327" s="39"/>
      <c r="K327" s="39">
        <f t="shared" si="86"/>
        <v>1.07179E-3</v>
      </c>
      <c r="L327" s="39">
        <f t="shared" si="87"/>
        <v>2.4683323700000002E-2</v>
      </c>
      <c r="M327" s="40">
        <v>5.1999999999999998E-3</v>
      </c>
      <c r="N327" s="40">
        <f t="shared" si="88"/>
        <v>4.7349999999999996E-3</v>
      </c>
      <c r="O327" s="40"/>
      <c r="P327" s="40">
        <f t="shared" si="89"/>
        <v>1.1617899999999998E-3</v>
      </c>
      <c r="Q327" s="40">
        <f t="shared" si="90"/>
        <v>2.6756023699999996E-2</v>
      </c>
      <c r="R327" s="41">
        <v>4.4000000000000003E-3</v>
      </c>
      <c r="S327" s="41">
        <f t="shared" si="91"/>
        <v>3.9350000000000001E-3</v>
      </c>
      <c r="T327" s="41"/>
      <c r="U327" s="41">
        <f t="shared" si="92"/>
        <v>6.8679000000000006E-4</v>
      </c>
      <c r="V327" s="41">
        <f t="shared" si="93"/>
        <v>1.5816773700000002E-2</v>
      </c>
      <c r="W327" s="42">
        <v>2.3E-3</v>
      </c>
      <c r="X327" s="42">
        <f t="shared" si="94"/>
        <v>1.835E-3</v>
      </c>
      <c r="Y327" s="42"/>
      <c r="Z327" s="42">
        <f t="shared" si="95"/>
        <v>5.6479000000000013E-4</v>
      </c>
      <c r="AA327" s="42">
        <f t="shared" si="96"/>
        <v>1.3007113700000003E-2</v>
      </c>
      <c r="AB327" s="25">
        <v>7.7999999999999999E-4</v>
      </c>
      <c r="AC327" s="25">
        <f t="shared" si="81"/>
        <v>4.6499999999999997E-4</v>
      </c>
    </row>
    <row r="328" spans="1:29" s="15" customFormat="1">
      <c r="A328" s="18">
        <v>576</v>
      </c>
      <c r="B328" s="25">
        <v>1.1E-4</v>
      </c>
      <c r="C328" s="38">
        <v>5.1999999999999998E-3</v>
      </c>
      <c r="D328" s="38">
        <f t="shared" si="82"/>
        <v>4.7849999999999993E-3</v>
      </c>
      <c r="E328" s="38"/>
      <c r="F328" s="38">
        <f t="shared" si="83"/>
        <v>4.8778999999999923E-4</v>
      </c>
      <c r="G328" s="38">
        <f t="shared" si="84"/>
        <v>1.1233803699999982E-2</v>
      </c>
      <c r="H328" s="39">
        <v>4.4000000000000003E-3</v>
      </c>
      <c r="I328" s="39">
        <f t="shared" si="85"/>
        <v>3.9850000000000007E-3</v>
      </c>
      <c r="J328" s="39"/>
      <c r="K328" s="39">
        <f t="shared" si="86"/>
        <v>1.1217900000000005E-3</v>
      </c>
      <c r="L328" s="39">
        <f t="shared" si="87"/>
        <v>2.5834823700000013E-2</v>
      </c>
      <c r="M328" s="40">
        <v>4.7000000000000002E-3</v>
      </c>
      <c r="N328" s="40">
        <f t="shared" si="88"/>
        <v>4.2850000000000006E-3</v>
      </c>
      <c r="O328" s="40"/>
      <c r="P328" s="40">
        <f t="shared" si="89"/>
        <v>7.1179000000000077E-4</v>
      </c>
      <c r="Q328" s="40">
        <f t="shared" si="90"/>
        <v>1.6392523700000019E-2</v>
      </c>
      <c r="R328" s="41">
        <v>4.1999999999999997E-3</v>
      </c>
      <c r="S328" s="41">
        <f t="shared" si="91"/>
        <v>3.7849999999999997E-3</v>
      </c>
      <c r="T328" s="41"/>
      <c r="U328" s="41">
        <f t="shared" si="92"/>
        <v>5.3678999999999966E-4</v>
      </c>
      <c r="V328" s="41">
        <f t="shared" si="93"/>
        <v>1.2362273699999992E-2</v>
      </c>
      <c r="W328" s="42">
        <v>2.3E-3</v>
      </c>
      <c r="X328" s="42">
        <f t="shared" si="94"/>
        <v>1.885E-3</v>
      </c>
      <c r="Y328" s="42"/>
      <c r="Z328" s="42">
        <f t="shared" si="95"/>
        <v>6.1479000000000004E-4</v>
      </c>
      <c r="AA328" s="42">
        <f t="shared" si="96"/>
        <v>1.4158613700000001E-2</v>
      </c>
      <c r="AB328" s="25">
        <v>7.2000000000000005E-4</v>
      </c>
      <c r="AC328" s="25">
        <f t="shared" si="81"/>
        <v>4.15E-4</v>
      </c>
    </row>
    <row r="329" spans="1:29" s="15" customFormat="1">
      <c r="A329" s="18">
        <v>577</v>
      </c>
      <c r="B329" s="25">
        <v>3.0000000000000001E-5</v>
      </c>
      <c r="C329" s="38">
        <v>5.0000000000000001E-3</v>
      </c>
      <c r="D329" s="38">
        <f t="shared" si="82"/>
        <v>4.6649999999999999E-3</v>
      </c>
      <c r="E329" s="38"/>
      <c r="F329" s="38">
        <f t="shared" si="83"/>
        <v>3.6778999999999978E-4</v>
      </c>
      <c r="G329" s="38">
        <f t="shared" si="84"/>
        <v>8.4702036999999963E-3</v>
      </c>
      <c r="H329" s="39">
        <v>4.4000000000000003E-3</v>
      </c>
      <c r="I329" s="39">
        <f t="shared" si="85"/>
        <v>4.065E-3</v>
      </c>
      <c r="J329" s="39"/>
      <c r="K329" s="39">
        <f t="shared" si="86"/>
        <v>1.2017899999999999E-3</v>
      </c>
      <c r="L329" s="39">
        <f t="shared" si="87"/>
        <v>2.76772237E-2</v>
      </c>
      <c r="M329" s="40">
        <v>5.1000000000000004E-3</v>
      </c>
      <c r="N329" s="40">
        <f t="shared" si="88"/>
        <v>4.7650000000000001E-3</v>
      </c>
      <c r="O329" s="40"/>
      <c r="P329" s="40">
        <f t="shared" si="89"/>
        <v>1.1917900000000003E-3</v>
      </c>
      <c r="Q329" s="40">
        <f t="shared" si="90"/>
        <v>2.7446923700000007E-2</v>
      </c>
      <c r="R329" s="41">
        <v>4.4000000000000003E-3</v>
      </c>
      <c r="S329" s="41">
        <f t="shared" si="91"/>
        <v>4.065E-3</v>
      </c>
      <c r="T329" s="41"/>
      <c r="U329" s="41">
        <f t="shared" si="92"/>
        <v>8.1678999999999996E-4</v>
      </c>
      <c r="V329" s="41">
        <f t="shared" si="93"/>
        <v>1.8810673699999999E-2</v>
      </c>
      <c r="W329" s="42">
        <v>2.2000000000000001E-3</v>
      </c>
      <c r="X329" s="42">
        <f t="shared" si="94"/>
        <v>1.8650000000000001E-3</v>
      </c>
      <c r="Y329" s="42"/>
      <c r="Z329" s="42">
        <f t="shared" si="95"/>
        <v>5.9479000000000021E-4</v>
      </c>
      <c r="AA329" s="42">
        <f t="shared" si="96"/>
        <v>1.3698013700000006E-2</v>
      </c>
      <c r="AB329" s="25">
        <v>6.4000000000000005E-4</v>
      </c>
      <c r="AC329" s="25">
        <f t="shared" si="81"/>
        <v>3.3500000000000001E-4</v>
      </c>
    </row>
    <row r="330" spans="1:29" s="15" customFormat="1">
      <c r="A330" s="18">
        <v>578</v>
      </c>
      <c r="B330" s="25">
        <v>6.8999999999999997E-5</v>
      </c>
      <c r="C330" s="38">
        <v>5.0000000000000001E-3</v>
      </c>
      <c r="D330" s="38">
        <f t="shared" si="82"/>
        <v>4.6154999999999998E-3</v>
      </c>
      <c r="E330" s="38"/>
      <c r="F330" s="38">
        <f t="shared" si="83"/>
        <v>3.1828999999999972E-4</v>
      </c>
      <c r="G330" s="38">
        <f t="shared" si="84"/>
        <v>7.3302186999999941E-3</v>
      </c>
      <c r="H330" s="39">
        <v>4.4000000000000003E-3</v>
      </c>
      <c r="I330" s="39">
        <f t="shared" si="85"/>
        <v>4.0155E-3</v>
      </c>
      <c r="J330" s="39"/>
      <c r="K330" s="39">
        <f t="shared" si="86"/>
        <v>1.1522899999999998E-3</v>
      </c>
      <c r="L330" s="39">
        <f t="shared" si="87"/>
        <v>2.6537238699999997E-2</v>
      </c>
      <c r="M330" s="40">
        <v>4.7999999999999996E-3</v>
      </c>
      <c r="N330" s="40">
        <f t="shared" si="88"/>
        <v>4.4154999999999993E-3</v>
      </c>
      <c r="O330" s="40"/>
      <c r="P330" s="40">
        <f t="shared" si="89"/>
        <v>8.4228999999999945E-4</v>
      </c>
      <c r="Q330" s="40">
        <f t="shared" si="90"/>
        <v>1.9397938699999989E-2</v>
      </c>
      <c r="R330" s="41">
        <v>4.1999999999999997E-3</v>
      </c>
      <c r="S330" s="41">
        <f t="shared" si="91"/>
        <v>3.8154999999999999E-3</v>
      </c>
      <c r="T330" s="41"/>
      <c r="U330" s="41">
        <f t="shared" si="92"/>
        <v>5.6728999999999981E-4</v>
      </c>
      <c r="V330" s="41">
        <f t="shared" si="93"/>
        <v>1.3064688699999997E-2</v>
      </c>
      <c r="W330" s="42">
        <v>2.2000000000000001E-3</v>
      </c>
      <c r="X330" s="42">
        <f t="shared" si="94"/>
        <v>1.8155000000000003E-3</v>
      </c>
      <c r="Y330" s="42"/>
      <c r="Z330" s="42">
        <f t="shared" si="95"/>
        <v>5.4529000000000036E-4</v>
      </c>
      <c r="AA330" s="42">
        <f t="shared" si="96"/>
        <v>1.2558028700000008E-2</v>
      </c>
      <c r="AB330" s="25">
        <v>6.9999999999999999E-4</v>
      </c>
      <c r="AC330" s="25">
        <f t="shared" si="81"/>
        <v>3.8449999999999997E-4</v>
      </c>
    </row>
    <row r="331" spans="1:29" s="15" customFormat="1">
      <c r="A331" s="18">
        <v>579</v>
      </c>
      <c r="B331" s="25">
        <v>5.0000000000000002E-5</v>
      </c>
      <c r="C331" s="38">
        <v>5.0000000000000001E-3</v>
      </c>
      <c r="D331" s="38">
        <f t="shared" si="82"/>
        <v>4.5999999999999999E-3</v>
      </c>
      <c r="E331" s="38"/>
      <c r="F331" s="38">
        <f t="shared" si="83"/>
        <v>3.0278999999999983E-4</v>
      </c>
      <c r="G331" s="38">
        <f t="shared" si="84"/>
        <v>6.9732536999999968E-3</v>
      </c>
      <c r="H331" s="39">
        <v>4.3E-3</v>
      </c>
      <c r="I331" s="39">
        <f t="shared" si="85"/>
        <v>3.8999999999999998E-3</v>
      </c>
      <c r="J331" s="39"/>
      <c r="K331" s="39">
        <f t="shared" si="86"/>
        <v>1.0367899999999997E-3</v>
      </c>
      <c r="L331" s="39">
        <f t="shared" si="87"/>
        <v>2.3877273699999993E-2</v>
      </c>
      <c r="M331" s="40">
        <v>5.0000000000000001E-3</v>
      </c>
      <c r="N331" s="40">
        <f t="shared" si="88"/>
        <v>4.5999999999999999E-3</v>
      </c>
      <c r="O331" s="40"/>
      <c r="P331" s="40">
        <f t="shared" si="89"/>
        <v>1.0267900000000001E-3</v>
      </c>
      <c r="Q331" s="40">
        <f t="shared" si="90"/>
        <v>2.3646973700000004E-2</v>
      </c>
      <c r="R331" s="41">
        <v>4.4000000000000003E-3</v>
      </c>
      <c r="S331" s="41">
        <f t="shared" si="91"/>
        <v>4.0000000000000001E-3</v>
      </c>
      <c r="T331" s="41"/>
      <c r="U331" s="41">
        <f t="shared" si="92"/>
        <v>7.5179000000000001E-4</v>
      </c>
      <c r="V331" s="41">
        <f t="shared" si="93"/>
        <v>1.7313723700000002E-2</v>
      </c>
      <c r="W331" s="42">
        <v>2.2000000000000001E-3</v>
      </c>
      <c r="X331" s="42">
        <f t="shared" si="94"/>
        <v>1.8000000000000002E-3</v>
      </c>
      <c r="Y331" s="42"/>
      <c r="Z331" s="42">
        <f t="shared" si="95"/>
        <v>5.2979000000000025E-4</v>
      </c>
      <c r="AA331" s="42">
        <f t="shared" si="96"/>
        <v>1.2201063700000006E-2</v>
      </c>
      <c r="AB331" s="25">
        <v>7.5000000000000002E-4</v>
      </c>
      <c r="AC331" s="25">
        <f t="shared" si="81"/>
        <v>4.0000000000000002E-4</v>
      </c>
    </row>
    <row r="332" spans="1:29" s="15" customFormat="1">
      <c r="A332" s="18">
        <v>580</v>
      </c>
      <c r="B332" s="25">
        <v>1.6000000000000001E-4</v>
      </c>
      <c r="C332" s="38">
        <v>4.8999999999999998E-3</v>
      </c>
      <c r="D332" s="38">
        <f t="shared" si="82"/>
        <v>4.4299999999999999E-3</v>
      </c>
      <c r="E332" s="38"/>
      <c r="F332" s="38">
        <f t="shared" si="83"/>
        <v>1.3278999999999982E-4</v>
      </c>
      <c r="G332" s="38">
        <f t="shared" si="84"/>
        <v>3.058153699999996E-3</v>
      </c>
      <c r="H332" s="39">
        <v>4.1999999999999997E-3</v>
      </c>
      <c r="I332" s="39">
        <f t="shared" si="85"/>
        <v>3.7299999999999998E-3</v>
      </c>
      <c r="J332" s="39"/>
      <c r="K332" s="39">
        <f t="shared" si="86"/>
        <v>8.6678999999999966E-4</v>
      </c>
      <c r="L332" s="39">
        <f t="shared" si="87"/>
        <v>1.9962173699999992E-2</v>
      </c>
      <c r="M332" s="40">
        <v>4.7000000000000002E-3</v>
      </c>
      <c r="N332" s="40">
        <f t="shared" si="88"/>
        <v>4.2300000000000003E-3</v>
      </c>
      <c r="O332" s="40"/>
      <c r="P332" s="40">
        <f t="shared" si="89"/>
        <v>6.5679000000000041E-4</v>
      </c>
      <c r="Q332" s="40">
        <f t="shared" si="90"/>
        <v>1.5125873700000011E-2</v>
      </c>
      <c r="R332" s="41">
        <v>4.1999999999999997E-3</v>
      </c>
      <c r="S332" s="41">
        <f t="shared" si="91"/>
        <v>3.7299999999999998E-3</v>
      </c>
      <c r="T332" s="41"/>
      <c r="U332" s="41">
        <f t="shared" si="92"/>
        <v>4.8178999999999974E-4</v>
      </c>
      <c r="V332" s="41">
        <f t="shared" si="93"/>
        <v>1.1095623699999994E-2</v>
      </c>
      <c r="W332" s="42">
        <v>2.2000000000000001E-3</v>
      </c>
      <c r="X332" s="42">
        <f t="shared" si="94"/>
        <v>1.7300000000000002E-3</v>
      </c>
      <c r="Y332" s="42"/>
      <c r="Z332" s="42">
        <f t="shared" si="95"/>
        <v>4.5979000000000029E-4</v>
      </c>
      <c r="AA332" s="42">
        <f t="shared" si="96"/>
        <v>1.0588963700000007E-2</v>
      </c>
      <c r="AB332" s="25">
        <v>7.7999999999999999E-4</v>
      </c>
      <c r="AC332" s="25">
        <f t="shared" si="81"/>
        <v>4.6999999999999999E-4</v>
      </c>
    </row>
    <row r="333" spans="1:29" s="15" customFormat="1">
      <c r="A333" s="18">
        <v>581</v>
      </c>
      <c r="B333" s="25">
        <v>1E-4</v>
      </c>
      <c r="C333" s="38">
        <v>5.0000000000000001E-3</v>
      </c>
      <c r="D333" s="38">
        <f t="shared" si="82"/>
        <v>4.5700000000000003E-3</v>
      </c>
      <c r="E333" s="38"/>
      <c r="F333" s="38">
        <f t="shared" si="83"/>
        <v>2.7279000000000019E-4</v>
      </c>
      <c r="G333" s="38">
        <f t="shared" si="84"/>
        <v>6.2823537000000042E-3</v>
      </c>
      <c r="H333" s="39">
        <v>4.1999999999999997E-3</v>
      </c>
      <c r="I333" s="39">
        <f t="shared" si="85"/>
        <v>3.7699999999999999E-3</v>
      </c>
      <c r="J333" s="39"/>
      <c r="K333" s="39">
        <f t="shared" si="86"/>
        <v>9.0678999999999977E-4</v>
      </c>
      <c r="L333" s="39">
        <f t="shared" si="87"/>
        <v>2.0883373699999996E-2</v>
      </c>
      <c r="M333" s="40">
        <v>5.0000000000000001E-3</v>
      </c>
      <c r="N333" s="40">
        <f t="shared" si="88"/>
        <v>4.5700000000000003E-3</v>
      </c>
      <c r="O333" s="40"/>
      <c r="P333" s="40">
        <f t="shared" si="89"/>
        <v>9.9679000000000044E-4</v>
      </c>
      <c r="Q333" s="40">
        <f t="shared" si="90"/>
        <v>2.295607370000001E-2</v>
      </c>
      <c r="R333" s="41">
        <v>4.4000000000000003E-3</v>
      </c>
      <c r="S333" s="41">
        <f t="shared" si="91"/>
        <v>3.9700000000000004E-3</v>
      </c>
      <c r="T333" s="41"/>
      <c r="U333" s="41">
        <f t="shared" si="92"/>
        <v>7.2179000000000037E-4</v>
      </c>
      <c r="V333" s="41">
        <f t="shared" si="93"/>
        <v>1.6622823700000008E-2</v>
      </c>
      <c r="W333" s="42">
        <v>2.2000000000000001E-3</v>
      </c>
      <c r="X333" s="42">
        <f t="shared" si="94"/>
        <v>1.7700000000000001E-3</v>
      </c>
      <c r="Y333" s="42"/>
      <c r="Z333" s="42">
        <f t="shared" si="95"/>
        <v>4.9979000000000017E-4</v>
      </c>
      <c r="AA333" s="42">
        <f t="shared" si="96"/>
        <v>1.1510163700000004E-2</v>
      </c>
      <c r="AB333" s="25">
        <v>7.6000000000000004E-4</v>
      </c>
      <c r="AC333" s="25">
        <f t="shared" si="81"/>
        <v>4.3000000000000004E-4</v>
      </c>
    </row>
    <row r="334" spans="1:29" s="15" customFormat="1">
      <c r="A334" s="18">
        <v>582</v>
      </c>
      <c r="B334" s="25">
        <v>4.0000000000000003E-5</v>
      </c>
      <c r="C334" s="38">
        <v>5.0000000000000001E-3</v>
      </c>
      <c r="D334" s="38">
        <f t="shared" si="82"/>
        <v>4.6350000000000002E-3</v>
      </c>
      <c r="E334" s="38"/>
      <c r="F334" s="38">
        <f t="shared" si="83"/>
        <v>3.3779000000000014E-4</v>
      </c>
      <c r="G334" s="38">
        <f t="shared" si="84"/>
        <v>7.7793037000000037E-3</v>
      </c>
      <c r="H334" s="39">
        <v>4.3E-3</v>
      </c>
      <c r="I334" s="39">
        <f t="shared" si="85"/>
        <v>3.9350000000000001E-3</v>
      </c>
      <c r="J334" s="39"/>
      <c r="K334" s="39">
        <f t="shared" si="86"/>
        <v>1.07179E-3</v>
      </c>
      <c r="L334" s="39">
        <f t="shared" si="87"/>
        <v>2.4683323700000002E-2</v>
      </c>
      <c r="M334" s="40">
        <v>4.7999999999999996E-3</v>
      </c>
      <c r="N334" s="40">
        <f t="shared" si="88"/>
        <v>4.4349999999999997E-3</v>
      </c>
      <c r="O334" s="40"/>
      <c r="P334" s="40">
        <f t="shared" si="89"/>
        <v>8.6178999999999987E-4</v>
      </c>
      <c r="Q334" s="40">
        <f t="shared" si="90"/>
        <v>1.9847023699999997E-2</v>
      </c>
      <c r="R334" s="41">
        <v>4.1999999999999997E-3</v>
      </c>
      <c r="S334" s="41">
        <f t="shared" si="91"/>
        <v>3.8349999999999999E-3</v>
      </c>
      <c r="T334" s="41"/>
      <c r="U334" s="41">
        <f t="shared" si="92"/>
        <v>5.8678999999999979E-4</v>
      </c>
      <c r="V334" s="41">
        <f t="shared" si="93"/>
        <v>1.3513773699999995E-2</v>
      </c>
      <c r="W334" s="42">
        <v>2.2000000000000001E-3</v>
      </c>
      <c r="X334" s="42">
        <f t="shared" si="94"/>
        <v>1.8350000000000003E-3</v>
      </c>
      <c r="Y334" s="42"/>
      <c r="Z334" s="42">
        <f t="shared" si="95"/>
        <v>5.6479000000000034E-4</v>
      </c>
      <c r="AA334" s="42">
        <f t="shared" si="96"/>
        <v>1.3007113700000008E-2</v>
      </c>
      <c r="AB334" s="25">
        <v>6.8999999999999997E-4</v>
      </c>
      <c r="AC334" s="25">
        <f t="shared" si="81"/>
        <v>3.6499999999999998E-4</v>
      </c>
    </row>
    <row r="335" spans="1:29" s="15" customFormat="1">
      <c r="A335" s="18">
        <v>583</v>
      </c>
      <c r="B335" s="25">
        <v>3.0000000000000001E-5</v>
      </c>
      <c r="C335" s="38">
        <v>5.0000000000000001E-3</v>
      </c>
      <c r="D335" s="38">
        <f t="shared" si="82"/>
        <v>4.6049999999999997E-3</v>
      </c>
      <c r="E335" s="38"/>
      <c r="F335" s="38">
        <f t="shared" si="83"/>
        <v>3.0778999999999963E-4</v>
      </c>
      <c r="G335" s="38">
        <f t="shared" si="84"/>
        <v>7.0884036999999921E-3</v>
      </c>
      <c r="H335" s="39">
        <v>4.1999999999999997E-3</v>
      </c>
      <c r="I335" s="39">
        <f t="shared" si="85"/>
        <v>3.8049999999999998E-3</v>
      </c>
      <c r="J335" s="39"/>
      <c r="K335" s="39">
        <f t="shared" si="86"/>
        <v>9.4178999999999964E-4</v>
      </c>
      <c r="L335" s="39">
        <f t="shared" si="87"/>
        <v>2.1689423699999991E-2</v>
      </c>
      <c r="M335" s="40">
        <v>4.8999999999999998E-3</v>
      </c>
      <c r="N335" s="40">
        <f t="shared" si="88"/>
        <v>4.5049999999999995E-3</v>
      </c>
      <c r="O335" s="40"/>
      <c r="P335" s="40">
        <f t="shared" si="89"/>
        <v>9.3178999999999962E-4</v>
      </c>
      <c r="Q335" s="40">
        <f t="shared" si="90"/>
        <v>2.1459123699999992E-2</v>
      </c>
      <c r="R335" s="41">
        <v>4.3E-3</v>
      </c>
      <c r="S335" s="41">
        <f t="shared" si="91"/>
        <v>3.9050000000000001E-3</v>
      </c>
      <c r="T335" s="41"/>
      <c r="U335" s="41">
        <f t="shared" si="92"/>
        <v>6.5678999999999998E-4</v>
      </c>
      <c r="V335" s="41">
        <f t="shared" si="93"/>
        <v>1.51258737E-2</v>
      </c>
      <c r="W335" s="42">
        <v>2.0999999999999999E-3</v>
      </c>
      <c r="X335" s="42">
        <f t="shared" si="94"/>
        <v>1.7049999999999999E-3</v>
      </c>
      <c r="Y335" s="42"/>
      <c r="Z335" s="42">
        <f t="shared" si="95"/>
        <v>4.3479E-4</v>
      </c>
      <c r="AA335" s="42">
        <f t="shared" si="96"/>
        <v>1.0013213700000001E-2</v>
      </c>
      <c r="AB335" s="25">
        <v>7.6000000000000004E-4</v>
      </c>
      <c r="AC335" s="25">
        <f t="shared" si="81"/>
        <v>3.9500000000000001E-4</v>
      </c>
    </row>
    <row r="336" spans="1:29" s="15" customFormat="1">
      <c r="A336" s="18">
        <v>584</v>
      </c>
      <c r="B336" s="25">
        <v>1.0000000000000001E-5</v>
      </c>
      <c r="C336" s="38">
        <v>5.0000000000000001E-3</v>
      </c>
      <c r="D336" s="38">
        <f t="shared" si="82"/>
        <v>4.6800000000000001E-3</v>
      </c>
      <c r="E336" s="38"/>
      <c r="F336" s="38">
        <f t="shared" si="83"/>
        <v>3.8279000000000004E-4</v>
      </c>
      <c r="G336" s="38">
        <f t="shared" si="84"/>
        <v>8.8156537000000021E-3</v>
      </c>
      <c r="H336" s="39">
        <v>4.3E-3</v>
      </c>
      <c r="I336" s="39">
        <f t="shared" si="85"/>
        <v>3.98E-3</v>
      </c>
      <c r="J336" s="39"/>
      <c r="K336" s="39">
        <f t="shared" si="86"/>
        <v>1.1167899999999999E-3</v>
      </c>
      <c r="L336" s="39">
        <f t="shared" si="87"/>
        <v>2.5719673699999997E-2</v>
      </c>
      <c r="M336" s="40">
        <v>4.7000000000000002E-3</v>
      </c>
      <c r="N336" s="40">
        <f t="shared" si="88"/>
        <v>4.3800000000000002E-3</v>
      </c>
      <c r="O336" s="40"/>
      <c r="P336" s="40">
        <f t="shared" si="89"/>
        <v>8.0679000000000037E-4</v>
      </c>
      <c r="Q336" s="40">
        <f t="shared" si="90"/>
        <v>1.858037370000001E-2</v>
      </c>
      <c r="R336" s="41">
        <v>4.1999999999999997E-3</v>
      </c>
      <c r="S336" s="41">
        <f t="shared" si="91"/>
        <v>3.8799999999999998E-3</v>
      </c>
      <c r="T336" s="41"/>
      <c r="U336" s="41">
        <f t="shared" si="92"/>
        <v>6.317899999999997E-4</v>
      </c>
      <c r="V336" s="41">
        <f t="shared" si="93"/>
        <v>1.4550123699999994E-2</v>
      </c>
      <c r="W336" s="42">
        <v>2.2000000000000001E-3</v>
      </c>
      <c r="X336" s="42">
        <f t="shared" si="94"/>
        <v>1.8800000000000002E-3</v>
      </c>
      <c r="Y336" s="42"/>
      <c r="Z336" s="42">
        <f t="shared" si="95"/>
        <v>6.0979000000000025E-4</v>
      </c>
      <c r="AA336" s="42">
        <f t="shared" si="96"/>
        <v>1.4043463700000007E-2</v>
      </c>
      <c r="AB336" s="25">
        <v>6.3000000000000003E-4</v>
      </c>
      <c r="AC336" s="25">
        <f t="shared" si="81"/>
        <v>3.2000000000000003E-4</v>
      </c>
    </row>
    <row r="337" spans="1:29" s="15" customFormat="1">
      <c r="A337" s="18">
        <v>585</v>
      </c>
      <c r="B337" s="25">
        <v>1.4999999999999999E-4</v>
      </c>
      <c r="C337" s="38">
        <v>5.0000000000000001E-3</v>
      </c>
      <c r="D337" s="38">
        <f t="shared" si="82"/>
        <v>4.5450000000000004E-3</v>
      </c>
      <c r="E337" s="38"/>
      <c r="F337" s="38">
        <f t="shared" si="83"/>
        <v>2.4779000000000034E-4</v>
      </c>
      <c r="G337" s="38">
        <f t="shared" si="84"/>
        <v>5.7066037000000078E-3</v>
      </c>
      <c r="H337" s="39">
        <v>4.1000000000000003E-3</v>
      </c>
      <c r="I337" s="39">
        <f t="shared" si="85"/>
        <v>3.6450000000000002E-3</v>
      </c>
      <c r="J337" s="39"/>
      <c r="K337" s="39">
        <f t="shared" si="86"/>
        <v>7.8179000000000009E-4</v>
      </c>
      <c r="L337" s="39">
        <f t="shared" si="87"/>
        <v>1.8004623700000003E-2</v>
      </c>
      <c r="M337" s="40">
        <v>4.8999999999999998E-3</v>
      </c>
      <c r="N337" s="40">
        <f t="shared" si="88"/>
        <v>4.4450000000000002E-3</v>
      </c>
      <c r="O337" s="40"/>
      <c r="P337" s="40">
        <f t="shared" si="89"/>
        <v>8.7179000000000033E-4</v>
      </c>
      <c r="Q337" s="40">
        <f t="shared" si="90"/>
        <v>2.0077323700000007E-2</v>
      </c>
      <c r="R337" s="41">
        <v>4.4000000000000003E-3</v>
      </c>
      <c r="S337" s="41">
        <f t="shared" si="91"/>
        <v>3.9450000000000006E-3</v>
      </c>
      <c r="T337" s="41"/>
      <c r="U337" s="41">
        <f t="shared" si="92"/>
        <v>6.9679000000000052E-4</v>
      </c>
      <c r="V337" s="41">
        <f t="shared" si="93"/>
        <v>1.6047073700000011E-2</v>
      </c>
      <c r="W337" s="42">
        <v>2.2000000000000001E-3</v>
      </c>
      <c r="X337" s="42">
        <f t="shared" si="94"/>
        <v>1.745E-3</v>
      </c>
      <c r="Y337" s="42"/>
      <c r="Z337" s="42">
        <f t="shared" si="95"/>
        <v>4.7479000000000011E-4</v>
      </c>
      <c r="AA337" s="42">
        <f t="shared" si="96"/>
        <v>1.0934413700000003E-2</v>
      </c>
      <c r="AB337" s="25">
        <v>7.6000000000000004E-4</v>
      </c>
      <c r="AC337" s="25">
        <f t="shared" si="81"/>
        <v>4.55E-4</v>
      </c>
    </row>
    <row r="338" spans="1:29" s="15" customFormat="1">
      <c r="A338" s="18">
        <v>586</v>
      </c>
      <c r="B338" s="25">
        <v>8.0000000000000007E-5</v>
      </c>
      <c r="C338" s="38">
        <v>5.0000000000000001E-3</v>
      </c>
      <c r="D338" s="38">
        <f t="shared" si="82"/>
        <v>4.5950000000000001E-3</v>
      </c>
      <c r="E338" s="38"/>
      <c r="F338" s="38">
        <f t="shared" si="83"/>
        <v>2.9779000000000003E-4</v>
      </c>
      <c r="G338" s="38">
        <f t="shared" si="84"/>
        <v>6.8581037000000015E-3</v>
      </c>
      <c r="H338" s="39">
        <v>4.3E-3</v>
      </c>
      <c r="I338" s="39">
        <f t="shared" si="85"/>
        <v>3.895E-3</v>
      </c>
      <c r="J338" s="39"/>
      <c r="K338" s="39">
        <f t="shared" si="86"/>
        <v>1.0317899999999999E-3</v>
      </c>
      <c r="L338" s="39">
        <f t="shared" si="87"/>
        <v>2.3762123699999999E-2</v>
      </c>
      <c r="M338" s="40">
        <v>4.8999999999999998E-3</v>
      </c>
      <c r="N338" s="40">
        <f t="shared" si="88"/>
        <v>4.4949999999999999E-3</v>
      </c>
      <c r="O338" s="40"/>
      <c r="P338" s="40">
        <f t="shared" si="89"/>
        <v>9.2179000000000002E-4</v>
      </c>
      <c r="Q338" s="40">
        <f t="shared" si="90"/>
        <v>2.1228823700000003E-2</v>
      </c>
      <c r="R338" s="41">
        <v>4.1999999999999997E-3</v>
      </c>
      <c r="S338" s="41">
        <f t="shared" si="91"/>
        <v>3.7949999999999998E-3</v>
      </c>
      <c r="T338" s="41"/>
      <c r="U338" s="41">
        <f t="shared" si="92"/>
        <v>5.4678999999999969E-4</v>
      </c>
      <c r="V338" s="41">
        <f t="shared" si="93"/>
        <v>1.2592573699999993E-2</v>
      </c>
      <c r="W338" s="42">
        <v>2.2000000000000001E-3</v>
      </c>
      <c r="X338" s="42">
        <f t="shared" si="94"/>
        <v>1.7950000000000002E-3</v>
      </c>
      <c r="Y338" s="42"/>
      <c r="Z338" s="42">
        <f t="shared" si="95"/>
        <v>5.2479000000000024E-4</v>
      </c>
      <c r="AA338" s="42">
        <f t="shared" si="96"/>
        <v>1.2085913700000006E-2</v>
      </c>
      <c r="AB338" s="25">
        <v>7.2999999999999996E-4</v>
      </c>
      <c r="AC338" s="25">
        <f t="shared" si="81"/>
        <v>4.0499999999999998E-4</v>
      </c>
    </row>
    <row r="339" spans="1:29" s="15" customFormat="1">
      <c r="A339" s="18">
        <v>587</v>
      </c>
      <c r="B339" s="25">
        <v>1.1E-4</v>
      </c>
      <c r="C339" s="38">
        <v>5.0000000000000001E-3</v>
      </c>
      <c r="D339" s="38">
        <f t="shared" si="82"/>
        <v>4.5450000000000004E-3</v>
      </c>
      <c r="E339" s="38"/>
      <c r="F339" s="38">
        <f t="shared" si="83"/>
        <v>2.4779000000000034E-4</v>
      </c>
      <c r="G339" s="38">
        <f t="shared" si="84"/>
        <v>5.7066037000000078E-3</v>
      </c>
      <c r="H339" s="39">
        <v>4.1000000000000003E-3</v>
      </c>
      <c r="I339" s="39">
        <f t="shared" si="85"/>
        <v>3.6450000000000002E-3</v>
      </c>
      <c r="J339" s="39"/>
      <c r="K339" s="39">
        <f t="shared" si="86"/>
        <v>7.8179000000000009E-4</v>
      </c>
      <c r="L339" s="39">
        <f t="shared" si="87"/>
        <v>1.8004623700000003E-2</v>
      </c>
      <c r="M339" s="40">
        <v>4.8999999999999998E-3</v>
      </c>
      <c r="N339" s="40">
        <f t="shared" si="88"/>
        <v>4.4450000000000002E-3</v>
      </c>
      <c r="O339" s="40"/>
      <c r="P339" s="40">
        <f t="shared" si="89"/>
        <v>8.7179000000000033E-4</v>
      </c>
      <c r="Q339" s="40">
        <f t="shared" si="90"/>
        <v>2.0077323700000007E-2</v>
      </c>
      <c r="R339" s="41">
        <v>4.1999999999999997E-3</v>
      </c>
      <c r="S339" s="41">
        <f t="shared" si="91"/>
        <v>3.7449999999999996E-3</v>
      </c>
      <c r="T339" s="41"/>
      <c r="U339" s="41">
        <f t="shared" si="92"/>
        <v>4.9678999999999956E-4</v>
      </c>
      <c r="V339" s="41">
        <f t="shared" si="93"/>
        <v>1.144107369999999E-2</v>
      </c>
      <c r="W339" s="42">
        <v>2.0999999999999999E-3</v>
      </c>
      <c r="X339" s="42">
        <f t="shared" si="94"/>
        <v>1.6449999999999998E-3</v>
      </c>
      <c r="Y339" s="42"/>
      <c r="Z339" s="42">
        <f t="shared" si="95"/>
        <v>3.7478999999999985E-4</v>
      </c>
      <c r="AA339" s="42">
        <f t="shared" si="96"/>
        <v>8.6314136999999964E-3</v>
      </c>
      <c r="AB339" s="25">
        <v>8.0000000000000004E-4</v>
      </c>
      <c r="AC339" s="25">
        <f t="shared" si="81"/>
        <v>4.55E-4</v>
      </c>
    </row>
    <row r="340" spans="1:29" s="15" customFormat="1">
      <c r="A340" s="18">
        <v>588</v>
      </c>
      <c r="B340" s="25">
        <v>6.0000000000000002E-5</v>
      </c>
      <c r="C340" s="38">
        <v>4.8999999999999998E-3</v>
      </c>
      <c r="D340" s="38">
        <f t="shared" si="82"/>
        <v>4.4949999999999999E-3</v>
      </c>
      <c r="E340" s="38"/>
      <c r="F340" s="38">
        <f t="shared" si="83"/>
        <v>1.9778999999999977E-4</v>
      </c>
      <c r="G340" s="38">
        <f t="shared" si="84"/>
        <v>4.5551036999999951E-3</v>
      </c>
      <c r="H340" s="39">
        <v>4.1999999999999997E-3</v>
      </c>
      <c r="I340" s="39">
        <f t="shared" si="85"/>
        <v>3.7949999999999998E-3</v>
      </c>
      <c r="J340" s="39"/>
      <c r="K340" s="39">
        <f t="shared" si="86"/>
        <v>9.3178999999999962E-4</v>
      </c>
      <c r="L340" s="39">
        <f t="shared" si="87"/>
        <v>2.1459123699999992E-2</v>
      </c>
      <c r="M340" s="40">
        <v>4.7000000000000002E-3</v>
      </c>
      <c r="N340" s="40">
        <f t="shared" si="88"/>
        <v>4.2950000000000002E-3</v>
      </c>
      <c r="O340" s="40"/>
      <c r="P340" s="40">
        <f t="shared" si="89"/>
        <v>7.2179000000000037E-4</v>
      </c>
      <c r="Q340" s="40">
        <f t="shared" si="90"/>
        <v>1.6622823700000008E-2</v>
      </c>
      <c r="R340" s="41">
        <v>4.1000000000000003E-3</v>
      </c>
      <c r="S340" s="41">
        <f t="shared" si="91"/>
        <v>3.6950000000000004E-3</v>
      </c>
      <c r="T340" s="41"/>
      <c r="U340" s="41">
        <f t="shared" si="92"/>
        <v>4.4679000000000029E-4</v>
      </c>
      <c r="V340" s="41">
        <f t="shared" si="93"/>
        <v>1.0289573700000007E-2</v>
      </c>
      <c r="W340" s="42">
        <v>2E-3</v>
      </c>
      <c r="X340" s="42">
        <f t="shared" si="94"/>
        <v>1.5950000000000001E-3</v>
      </c>
      <c r="Y340" s="42"/>
      <c r="Z340" s="42">
        <f t="shared" si="95"/>
        <v>3.2479000000000015E-4</v>
      </c>
      <c r="AA340" s="42">
        <f t="shared" si="96"/>
        <v>7.4799137000000036E-3</v>
      </c>
      <c r="AB340" s="25">
        <v>7.5000000000000002E-4</v>
      </c>
      <c r="AC340" s="25">
        <f t="shared" si="81"/>
        <v>4.0500000000000003E-4</v>
      </c>
    </row>
    <row r="341" spans="1:29" s="15" customFormat="1">
      <c r="A341" s="18">
        <v>589</v>
      </c>
      <c r="B341" s="25">
        <v>2.2000000000000001E-4</v>
      </c>
      <c r="C341" s="38">
        <v>4.8999999999999998E-3</v>
      </c>
      <c r="D341" s="38">
        <f t="shared" si="82"/>
        <v>4.365E-3</v>
      </c>
      <c r="E341" s="38"/>
      <c r="F341" s="38">
        <f t="shared" si="83"/>
        <v>6.7789999999999864E-5</v>
      </c>
      <c r="G341" s="38">
        <f t="shared" si="84"/>
        <v>1.5612036999999969E-3</v>
      </c>
      <c r="H341" s="39">
        <v>4.0000000000000001E-3</v>
      </c>
      <c r="I341" s="39">
        <f t="shared" si="85"/>
        <v>3.4650000000000002E-3</v>
      </c>
      <c r="J341" s="39"/>
      <c r="K341" s="39">
        <f t="shared" si="86"/>
        <v>6.0179000000000005E-4</v>
      </c>
      <c r="L341" s="39">
        <f t="shared" si="87"/>
        <v>1.3859223700000001E-2</v>
      </c>
      <c r="M341" s="40">
        <v>4.7999999999999996E-3</v>
      </c>
      <c r="N341" s="40">
        <f t="shared" si="88"/>
        <v>4.2649999999999997E-3</v>
      </c>
      <c r="O341" s="40"/>
      <c r="P341" s="40">
        <f t="shared" si="89"/>
        <v>6.9178999999999985E-4</v>
      </c>
      <c r="Q341" s="40">
        <f t="shared" si="90"/>
        <v>1.5931923699999996E-2</v>
      </c>
      <c r="R341" s="41">
        <v>4.3E-3</v>
      </c>
      <c r="S341" s="41">
        <f t="shared" si="91"/>
        <v>3.7650000000000001E-3</v>
      </c>
      <c r="T341" s="41"/>
      <c r="U341" s="41">
        <f t="shared" si="92"/>
        <v>5.1679000000000004E-4</v>
      </c>
      <c r="V341" s="41">
        <f t="shared" si="93"/>
        <v>1.1901673700000002E-2</v>
      </c>
      <c r="W341" s="42">
        <v>2.0999999999999999E-3</v>
      </c>
      <c r="X341" s="42">
        <f t="shared" si="94"/>
        <v>1.565E-3</v>
      </c>
      <c r="Y341" s="42"/>
      <c r="Z341" s="42">
        <f t="shared" si="95"/>
        <v>2.9479000000000007E-4</v>
      </c>
      <c r="AA341" s="42">
        <f t="shared" si="96"/>
        <v>6.7890137000000015E-3</v>
      </c>
      <c r="AB341" s="25">
        <v>8.4999999999999995E-4</v>
      </c>
      <c r="AC341" s="25">
        <f t="shared" si="81"/>
        <v>5.3499999999999999E-4</v>
      </c>
    </row>
    <row r="342" spans="1:29" s="15" customFormat="1">
      <c r="A342" s="18">
        <v>590</v>
      </c>
      <c r="B342" s="25">
        <v>1.9000000000000001E-4</v>
      </c>
      <c r="C342" s="38">
        <v>5.0000000000000001E-3</v>
      </c>
      <c r="D342" s="38">
        <f t="shared" si="82"/>
        <v>4.5199999999999997E-3</v>
      </c>
      <c r="E342" s="38"/>
      <c r="F342" s="38">
        <f t="shared" si="83"/>
        <v>2.2278999999999962E-4</v>
      </c>
      <c r="G342" s="38">
        <f t="shared" si="84"/>
        <v>5.1308536999999915E-3</v>
      </c>
      <c r="H342" s="39">
        <v>4.1999999999999997E-3</v>
      </c>
      <c r="I342" s="39">
        <f t="shared" si="85"/>
        <v>3.7199999999999998E-3</v>
      </c>
      <c r="J342" s="39"/>
      <c r="K342" s="39">
        <f t="shared" si="86"/>
        <v>8.5678999999999964E-4</v>
      </c>
      <c r="L342" s="39">
        <f t="shared" si="87"/>
        <v>1.9731873699999992E-2</v>
      </c>
      <c r="M342" s="40">
        <v>4.7999999999999996E-3</v>
      </c>
      <c r="N342" s="40">
        <f t="shared" si="88"/>
        <v>4.3199999999999992E-3</v>
      </c>
      <c r="O342" s="40"/>
      <c r="P342" s="40">
        <f t="shared" si="89"/>
        <v>7.4678999999999935E-4</v>
      </c>
      <c r="Q342" s="40">
        <f t="shared" si="90"/>
        <v>1.7198573699999987E-2</v>
      </c>
      <c r="R342" s="41">
        <v>4.1999999999999997E-3</v>
      </c>
      <c r="S342" s="41">
        <f t="shared" si="91"/>
        <v>3.7199999999999998E-3</v>
      </c>
      <c r="T342" s="41"/>
      <c r="U342" s="41">
        <f t="shared" si="92"/>
        <v>4.7178999999999971E-4</v>
      </c>
      <c r="V342" s="41">
        <f t="shared" si="93"/>
        <v>1.0865323699999993E-2</v>
      </c>
      <c r="W342" s="42">
        <v>2.0999999999999999E-3</v>
      </c>
      <c r="X342" s="42">
        <f t="shared" si="94"/>
        <v>1.6199999999999999E-3</v>
      </c>
      <c r="Y342" s="42"/>
      <c r="Z342" s="42">
        <f t="shared" si="95"/>
        <v>3.4979E-4</v>
      </c>
      <c r="AA342" s="42">
        <f t="shared" si="96"/>
        <v>8.0556637E-3</v>
      </c>
      <c r="AB342" s="25">
        <v>7.6999999999999996E-4</v>
      </c>
      <c r="AC342" s="25">
        <f t="shared" si="81"/>
        <v>4.7999999999999996E-4</v>
      </c>
    </row>
    <row r="343" spans="1:29" s="15" customFormat="1">
      <c r="A343" s="18">
        <v>591</v>
      </c>
      <c r="B343" s="25">
        <v>1.1E-4</v>
      </c>
      <c r="C343" s="38">
        <v>4.8999999999999998E-3</v>
      </c>
      <c r="D343" s="38">
        <f t="shared" si="82"/>
        <v>4.5249999999999995E-3</v>
      </c>
      <c r="E343" s="38"/>
      <c r="F343" s="38">
        <f t="shared" si="83"/>
        <v>2.2778999999999942E-4</v>
      </c>
      <c r="G343" s="38">
        <f t="shared" si="84"/>
        <v>5.2460036999999867E-3</v>
      </c>
      <c r="H343" s="39">
        <v>4.0000000000000001E-3</v>
      </c>
      <c r="I343" s="39">
        <f t="shared" si="85"/>
        <v>3.6250000000000002E-3</v>
      </c>
      <c r="J343" s="39"/>
      <c r="K343" s="39">
        <f t="shared" si="86"/>
        <v>7.6179000000000004E-4</v>
      </c>
      <c r="L343" s="39">
        <f t="shared" si="87"/>
        <v>1.7544023700000001E-2</v>
      </c>
      <c r="M343" s="40">
        <v>4.7000000000000002E-3</v>
      </c>
      <c r="N343" s="40">
        <f t="shared" si="88"/>
        <v>4.3249999999999999E-3</v>
      </c>
      <c r="O343" s="40"/>
      <c r="P343" s="40">
        <f t="shared" si="89"/>
        <v>7.5179000000000001E-4</v>
      </c>
      <c r="Q343" s="40">
        <f t="shared" si="90"/>
        <v>1.7313723700000002E-2</v>
      </c>
      <c r="R343" s="41">
        <v>4.1999999999999997E-3</v>
      </c>
      <c r="S343" s="41">
        <f t="shared" si="91"/>
        <v>3.8249999999999998E-3</v>
      </c>
      <c r="T343" s="41"/>
      <c r="U343" s="41">
        <f t="shared" si="92"/>
        <v>5.7678999999999977E-4</v>
      </c>
      <c r="V343" s="41">
        <f t="shared" si="93"/>
        <v>1.3283473699999996E-2</v>
      </c>
      <c r="W343" s="42">
        <v>2.0999999999999999E-3</v>
      </c>
      <c r="X343" s="42">
        <f t="shared" si="94"/>
        <v>1.725E-3</v>
      </c>
      <c r="Y343" s="42"/>
      <c r="Z343" s="42">
        <f t="shared" si="95"/>
        <v>4.5479000000000006E-4</v>
      </c>
      <c r="AA343" s="42">
        <f t="shared" si="96"/>
        <v>1.0473813700000003E-2</v>
      </c>
      <c r="AB343" s="25">
        <v>6.4000000000000005E-4</v>
      </c>
      <c r="AC343" s="25">
        <f t="shared" si="81"/>
        <v>3.7500000000000001E-4</v>
      </c>
    </row>
    <row r="344" spans="1:29" s="15" customFormat="1">
      <c r="A344" s="18">
        <v>592</v>
      </c>
      <c r="B344" s="25">
        <v>8.0000000000000007E-5</v>
      </c>
      <c r="C344" s="38">
        <v>4.8999999999999998E-3</v>
      </c>
      <c r="D344" s="38">
        <f t="shared" si="82"/>
        <v>4.555E-3</v>
      </c>
      <c r="E344" s="38"/>
      <c r="F344" s="38">
        <f t="shared" si="83"/>
        <v>2.5778999999999993E-4</v>
      </c>
      <c r="G344" s="38">
        <f t="shared" si="84"/>
        <v>5.9369036999999984E-3</v>
      </c>
      <c r="H344" s="39">
        <v>4.1000000000000003E-3</v>
      </c>
      <c r="I344" s="39">
        <f t="shared" si="85"/>
        <v>3.7550000000000005E-3</v>
      </c>
      <c r="J344" s="39"/>
      <c r="K344" s="39">
        <f t="shared" si="86"/>
        <v>8.9179000000000038E-4</v>
      </c>
      <c r="L344" s="39">
        <f t="shared" si="87"/>
        <v>2.0537923700000009E-2</v>
      </c>
      <c r="M344" s="40">
        <v>4.7000000000000002E-3</v>
      </c>
      <c r="N344" s="40">
        <f t="shared" si="88"/>
        <v>4.3550000000000004E-3</v>
      </c>
      <c r="O344" s="40"/>
      <c r="P344" s="40">
        <f t="shared" si="89"/>
        <v>7.8179000000000052E-4</v>
      </c>
      <c r="Q344" s="40">
        <f t="shared" si="90"/>
        <v>1.8004623700000014E-2</v>
      </c>
      <c r="R344" s="41">
        <v>4.1000000000000003E-3</v>
      </c>
      <c r="S344" s="41">
        <f t="shared" si="91"/>
        <v>3.7550000000000005E-3</v>
      </c>
      <c r="T344" s="41"/>
      <c r="U344" s="41">
        <f t="shared" si="92"/>
        <v>5.0679000000000045E-4</v>
      </c>
      <c r="V344" s="41">
        <f t="shared" si="93"/>
        <v>1.1671373700000012E-2</v>
      </c>
      <c r="W344" s="42">
        <v>2.0999999999999999E-3</v>
      </c>
      <c r="X344" s="42">
        <f t="shared" si="94"/>
        <v>1.7549999999999998E-3</v>
      </c>
      <c r="Y344" s="42"/>
      <c r="Z344" s="42">
        <f t="shared" si="95"/>
        <v>4.8478999999999992E-4</v>
      </c>
      <c r="AA344" s="42">
        <f t="shared" si="96"/>
        <v>1.1164713699999999E-2</v>
      </c>
      <c r="AB344" s="25">
        <v>6.0999999999999997E-4</v>
      </c>
      <c r="AC344" s="25">
        <f t="shared" si="81"/>
        <v>3.4499999999999998E-4</v>
      </c>
    </row>
    <row r="345" spans="1:29" s="15" customFormat="1">
      <c r="A345" s="18">
        <v>593</v>
      </c>
      <c r="B345" s="25">
        <v>5.0000000000000002E-5</v>
      </c>
      <c r="C345" s="38">
        <v>4.8999999999999998E-3</v>
      </c>
      <c r="D345" s="38">
        <f t="shared" si="82"/>
        <v>4.535E-3</v>
      </c>
      <c r="E345" s="38"/>
      <c r="F345" s="38">
        <f t="shared" si="83"/>
        <v>2.3778999999999988E-4</v>
      </c>
      <c r="G345" s="38">
        <f t="shared" si="84"/>
        <v>5.4763036999999973E-3</v>
      </c>
      <c r="H345" s="39">
        <v>4.0000000000000001E-3</v>
      </c>
      <c r="I345" s="39">
        <f t="shared" si="85"/>
        <v>3.6350000000000002E-3</v>
      </c>
      <c r="J345" s="39"/>
      <c r="K345" s="39">
        <f t="shared" si="86"/>
        <v>7.7179000000000006E-4</v>
      </c>
      <c r="L345" s="39">
        <f t="shared" si="87"/>
        <v>1.7774323700000004E-2</v>
      </c>
      <c r="M345" s="40">
        <v>4.7000000000000002E-3</v>
      </c>
      <c r="N345" s="40">
        <f t="shared" si="88"/>
        <v>4.3350000000000003E-3</v>
      </c>
      <c r="O345" s="40"/>
      <c r="P345" s="40">
        <f t="shared" si="89"/>
        <v>7.6179000000000047E-4</v>
      </c>
      <c r="Q345" s="40">
        <f t="shared" si="90"/>
        <v>1.7544023700000012E-2</v>
      </c>
      <c r="R345" s="41">
        <v>4.1000000000000003E-3</v>
      </c>
      <c r="S345" s="41">
        <f t="shared" si="91"/>
        <v>3.7350000000000005E-3</v>
      </c>
      <c r="T345" s="41"/>
      <c r="U345" s="41">
        <f t="shared" si="92"/>
        <v>4.867900000000004E-4</v>
      </c>
      <c r="V345" s="41">
        <f t="shared" si="93"/>
        <v>1.121077370000001E-2</v>
      </c>
      <c r="W345" s="42">
        <v>2.0999999999999999E-3</v>
      </c>
      <c r="X345" s="42">
        <f t="shared" si="94"/>
        <v>1.7349999999999998E-3</v>
      </c>
      <c r="Y345" s="42"/>
      <c r="Z345" s="42">
        <f t="shared" si="95"/>
        <v>4.6478999999999986E-4</v>
      </c>
      <c r="AA345" s="42">
        <f t="shared" si="96"/>
        <v>1.0704113699999997E-2</v>
      </c>
      <c r="AB345" s="25">
        <v>6.8000000000000005E-4</v>
      </c>
      <c r="AC345" s="25">
        <f t="shared" si="81"/>
        <v>3.6500000000000004E-4</v>
      </c>
    </row>
    <row r="346" spans="1:29" s="15" customFormat="1">
      <c r="A346" s="18">
        <v>594</v>
      </c>
      <c r="B346" s="25">
        <v>5.0000000000000002E-5</v>
      </c>
      <c r="C346" s="38">
        <v>4.7999999999999996E-3</v>
      </c>
      <c r="D346" s="38">
        <f t="shared" si="82"/>
        <v>4.4049999999999992E-3</v>
      </c>
      <c r="E346" s="38"/>
      <c r="F346" s="38">
        <f t="shared" si="83"/>
        <v>1.077899999999991E-4</v>
      </c>
      <c r="G346" s="38">
        <f t="shared" si="84"/>
        <v>2.4824036999999796E-3</v>
      </c>
      <c r="H346" s="39">
        <v>4.1000000000000003E-3</v>
      </c>
      <c r="I346" s="39">
        <f t="shared" si="85"/>
        <v>3.7050000000000004E-3</v>
      </c>
      <c r="J346" s="39"/>
      <c r="K346" s="39">
        <f t="shared" si="86"/>
        <v>8.4179000000000025E-4</v>
      </c>
      <c r="L346" s="39">
        <f t="shared" si="87"/>
        <v>1.9386423700000006E-2</v>
      </c>
      <c r="M346" s="40">
        <v>4.7000000000000002E-3</v>
      </c>
      <c r="N346" s="40">
        <f t="shared" si="88"/>
        <v>4.3049999999999998E-3</v>
      </c>
      <c r="O346" s="40"/>
      <c r="P346" s="40">
        <f t="shared" si="89"/>
        <v>7.3178999999999996E-4</v>
      </c>
      <c r="Q346" s="40">
        <f t="shared" si="90"/>
        <v>1.68531237E-2</v>
      </c>
      <c r="R346" s="41">
        <v>4.1000000000000003E-3</v>
      </c>
      <c r="S346" s="41">
        <f t="shared" si="91"/>
        <v>3.7050000000000004E-3</v>
      </c>
      <c r="T346" s="41"/>
      <c r="U346" s="41">
        <f t="shared" si="92"/>
        <v>4.5679000000000032E-4</v>
      </c>
      <c r="V346" s="41">
        <f t="shared" si="93"/>
        <v>1.0519873700000008E-2</v>
      </c>
      <c r="W346" s="42">
        <v>2E-3</v>
      </c>
      <c r="X346" s="42">
        <f t="shared" si="94"/>
        <v>1.6050000000000001E-3</v>
      </c>
      <c r="Y346" s="42"/>
      <c r="Z346" s="42">
        <f t="shared" si="95"/>
        <v>3.3479000000000017E-4</v>
      </c>
      <c r="AA346" s="42">
        <f t="shared" si="96"/>
        <v>7.7102137000000046E-3</v>
      </c>
      <c r="AB346" s="25">
        <v>7.3999999999999999E-4</v>
      </c>
      <c r="AC346" s="25">
        <f t="shared" si="81"/>
        <v>3.9500000000000001E-4</v>
      </c>
    </row>
    <row r="347" spans="1:29" s="15" customFormat="1">
      <c r="A347" s="18">
        <v>595</v>
      </c>
      <c r="B347" s="25">
        <v>1.2E-4</v>
      </c>
      <c r="C347" s="38">
        <v>4.8999999999999998E-3</v>
      </c>
      <c r="D347" s="38">
        <f t="shared" si="82"/>
        <v>4.4549999999999998E-3</v>
      </c>
      <c r="E347" s="38"/>
      <c r="F347" s="38">
        <f t="shared" si="83"/>
        <v>1.5778999999999967E-4</v>
      </c>
      <c r="G347" s="38">
        <f t="shared" si="84"/>
        <v>3.6339036999999924E-3</v>
      </c>
      <c r="H347" s="39">
        <v>4.1000000000000003E-3</v>
      </c>
      <c r="I347" s="39">
        <f t="shared" si="85"/>
        <v>3.6550000000000003E-3</v>
      </c>
      <c r="J347" s="39"/>
      <c r="K347" s="39">
        <f t="shared" si="86"/>
        <v>7.9179000000000012E-4</v>
      </c>
      <c r="L347" s="39">
        <f t="shared" si="87"/>
        <v>1.8234923700000003E-2</v>
      </c>
      <c r="M347" s="40">
        <v>4.7000000000000002E-3</v>
      </c>
      <c r="N347" s="40">
        <f t="shared" si="88"/>
        <v>4.2550000000000001E-3</v>
      </c>
      <c r="O347" s="40"/>
      <c r="P347" s="40">
        <f t="shared" si="89"/>
        <v>6.8179000000000026E-4</v>
      </c>
      <c r="Q347" s="40">
        <f t="shared" si="90"/>
        <v>1.5701623700000007E-2</v>
      </c>
      <c r="R347" s="41">
        <v>4.1999999999999997E-3</v>
      </c>
      <c r="S347" s="41">
        <f t="shared" si="91"/>
        <v>3.7549999999999997E-3</v>
      </c>
      <c r="T347" s="41"/>
      <c r="U347" s="41">
        <f t="shared" si="92"/>
        <v>5.0678999999999958E-4</v>
      </c>
      <c r="V347" s="41">
        <f t="shared" si="93"/>
        <v>1.1671373699999991E-2</v>
      </c>
      <c r="W347" s="42">
        <v>2.0999999999999999E-3</v>
      </c>
      <c r="X347" s="42">
        <f t="shared" si="94"/>
        <v>1.6549999999999998E-3</v>
      </c>
      <c r="Y347" s="42"/>
      <c r="Z347" s="42">
        <f t="shared" si="95"/>
        <v>3.8478999999999987E-4</v>
      </c>
      <c r="AA347" s="42">
        <f t="shared" si="96"/>
        <v>8.8617136999999974E-3</v>
      </c>
      <c r="AB347" s="25">
        <v>7.6999999999999996E-4</v>
      </c>
      <c r="AC347" s="25">
        <f t="shared" si="81"/>
        <v>4.4499999999999997E-4</v>
      </c>
    </row>
    <row r="348" spans="1:29" s="15" customFormat="1">
      <c r="A348" s="18">
        <v>596</v>
      </c>
      <c r="B348" s="25">
        <v>1.1E-4</v>
      </c>
      <c r="C348" s="38">
        <v>4.8999999999999998E-3</v>
      </c>
      <c r="D348" s="38">
        <f t="shared" si="82"/>
        <v>4.45E-3</v>
      </c>
      <c r="E348" s="38"/>
      <c r="F348" s="38">
        <f t="shared" si="83"/>
        <v>1.5278999999999987E-4</v>
      </c>
      <c r="G348" s="38">
        <f t="shared" si="84"/>
        <v>3.5187536999999971E-3</v>
      </c>
      <c r="H348" s="39">
        <v>3.0000000000000001E-3</v>
      </c>
      <c r="I348" s="39">
        <f t="shared" si="85"/>
        <v>2.5500000000000002E-3</v>
      </c>
      <c r="J348" s="39"/>
      <c r="K348" s="39">
        <f t="shared" si="86"/>
        <v>-3.1320999999999996E-4</v>
      </c>
      <c r="L348" s="39">
        <f t="shared" si="87"/>
        <v>-7.2132262999999993E-3</v>
      </c>
      <c r="M348" s="40">
        <v>4.7000000000000002E-3</v>
      </c>
      <c r="N348" s="40">
        <f t="shared" si="88"/>
        <v>4.2500000000000003E-3</v>
      </c>
      <c r="O348" s="40"/>
      <c r="P348" s="40">
        <f t="shared" si="89"/>
        <v>6.7679000000000046E-4</v>
      </c>
      <c r="Q348" s="40">
        <f t="shared" si="90"/>
        <v>1.5586473700000011E-2</v>
      </c>
      <c r="R348" s="41">
        <v>4.1999999999999997E-3</v>
      </c>
      <c r="S348" s="41">
        <f t="shared" si="91"/>
        <v>3.7499999999999999E-3</v>
      </c>
      <c r="T348" s="41"/>
      <c r="U348" s="41">
        <f t="shared" si="92"/>
        <v>5.0178999999999979E-4</v>
      </c>
      <c r="V348" s="41">
        <f t="shared" si="93"/>
        <v>1.1556223699999996E-2</v>
      </c>
      <c r="W348" s="42">
        <v>2.0999999999999999E-3</v>
      </c>
      <c r="X348" s="42">
        <f t="shared" si="94"/>
        <v>1.65E-3</v>
      </c>
      <c r="Y348" s="42"/>
      <c r="Z348" s="42">
        <f t="shared" si="95"/>
        <v>3.7979000000000008E-4</v>
      </c>
      <c r="AA348" s="42">
        <f t="shared" si="96"/>
        <v>8.746563700000003E-3</v>
      </c>
      <c r="AB348" s="25">
        <v>7.9000000000000001E-4</v>
      </c>
      <c r="AC348" s="25">
        <f t="shared" si="81"/>
        <v>4.4999999999999999E-4</v>
      </c>
    </row>
    <row r="349" spans="1:29" s="15" customFormat="1">
      <c r="A349" s="18">
        <v>597</v>
      </c>
      <c r="B349" s="25">
        <v>5.0000000000000002E-5</v>
      </c>
      <c r="C349" s="38">
        <v>4.7999999999999996E-3</v>
      </c>
      <c r="D349" s="38">
        <f t="shared" si="82"/>
        <v>4.4149999999999997E-3</v>
      </c>
      <c r="E349" s="38"/>
      <c r="F349" s="38">
        <f t="shared" si="83"/>
        <v>1.1778999999999956E-4</v>
      </c>
      <c r="G349" s="38">
        <f t="shared" si="84"/>
        <v>2.7127036999999902E-3</v>
      </c>
      <c r="H349" s="39">
        <v>3.0000000000000001E-3</v>
      </c>
      <c r="I349" s="39">
        <f t="shared" si="85"/>
        <v>2.6150000000000001E-3</v>
      </c>
      <c r="J349" s="39"/>
      <c r="K349" s="39">
        <f t="shared" si="86"/>
        <v>-2.4821000000000001E-4</v>
      </c>
      <c r="L349" s="39">
        <f t="shared" si="87"/>
        <v>-5.7162763000000007E-3</v>
      </c>
      <c r="M349" s="40">
        <v>4.7000000000000002E-3</v>
      </c>
      <c r="N349" s="40">
        <f t="shared" si="88"/>
        <v>4.3150000000000003E-3</v>
      </c>
      <c r="O349" s="40"/>
      <c r="P349" s="40">
        <f t="shared" si="89"/>
        <v>7.4179000000000042E-4</v>
      </c>
      <c r="Q349" s="40">
        <f t="shared" si="90"/>
        <v>1.708342370000001E-2</v>
      </c>
      <c r="R349" s="41">
        <v>4.1000000000000003E-3</v>
      </c>
      <c r="S349" s="41">
        <f t="shared" si="91"/>
        <v>3.7150000000000004E-3</v>
      </c>
      <c r="T349" s="41"/>
      <c r="U349" s="41">
        <f t="shared" si="92"/>
        <v>4.6679000000000035E-4</v>
      </c>
      <c r="V349" s="41">
        <f t="shared" si="93"/>
        <v>1.0750173700000009E-2</v>
      </c>
      <c r="W349" s="42">
        <v>2E-3</v>
      </c>
      <c r="X349" s="42">
        <f t="shared" si="94"/>
        <v>1.6150000000000001E-3</v>
      </c>
      <c r="Y349" s="42"/>
      <c r="Z349" s="42">
        <f t="shared" si="95"/>
        <v>3.447900000000002E-4</v>
      </c>
      <c r="AA349" s="42">
        <f t="shared" si="96"/>
        <v>7.9405137000000056E-3</v>
      </c>
      <c r="AB349" s="25">
        <v>7.2000000000000005E-4</v>
      </c>
      <c r="AC349" s="25">
        <f t="shared" si="81"/>
        <v>3.8500000000000003E-4</v>
      </c>
    </row>
    <row r="350" spans="1:29" s="15" customFormat="1">
      <c r="A350" s="18">
        <v>598</v>
      </c>
      <c r="B350" s="25">
        <v>3.0000000000000001E-5</v>
      </c>
      <c r="C350" s="38">
        <v>4.7999999999999996E-3</v>
      </c>
      <c r="D350" s="38">
        <f t="shared" si="82"/>
        <v>4.4349999999999997E-3</v>
      </c>
      <c r="E350" s="38"/>
      <c r="F350" s="38">
        <f t="shared" si="83"/>
        <v>1.3778999999999961E-4</v>
      </c>
      <c r="G350" s="38">
        <f t="shared" si="84"/>
        <v>3.1733036999999913E-3</v>
      </c>
      <c r="H350" s="39">
        <v>4.0000000000000001E-3</v>
      </c>
      <c r="I350" s="39">
        <f t="shared" si="85"/>
        <v>3.6350000000000002E-3</v>
      </c>
      <c r="J350" s="39"/>
      <c r="K350" s="39">
        <f t="shared" si="86"/>
        <v>7.7179000000000006E-4</v>
      </c>
      <c r="L350" s="39">
        <f t="shared" si="87"/>
        <v>1.7774323700000004E-2</v>
      </c>
      <c r="M350" s="40">
        <v>4.5999999999999999E-3</v>
      </c>
      <c r="N350" s="40">
        <f t="shared" si="88"/>
        <v>4.235E-3</v>
      </c>
      <c r="O350" s="40"/>
      <c r="P350" s="40">
        <f t="shared" si="89"/>
        <v>6.6179000000000021E-4</v>
      </c>
      <c r="Q350" s="40">
        <f t="shared" si="90"/>
        <v>1.5241023700000005E-2</v>
      </c>
      <c r="R350" s="41">
        <v>4.1000000000000003E-3</v>
      </c>
      <c r="S350" s="41">
        <f t="shared" si="91"/>
        <v>3.7350000000000005E-3</v>
      </c>
      <c r="T350" s="41"/>
      <c r="U350" s="41">
        <f t="shared" si="92"/>
        <v>4.867900000000004E-4</v>
      </c>
      <c r="V350" s="41">
        <f t="shared" si="93"/>
        <v>1.121077370000001E-2</v>
      </c>
      <c r="W350" s="42">
        <v>2E-3</v>
      </c>
      <c r="X350" s="42">
        <f t="shared" si="94"/>
        <v>1.6350000000000002E-3</v>
      </c>
      <c r="Y350" s="42"/>
      <c r="Z350" s="42">
        <f t="shared" si="95"/>
        <v>3.6479000000000025E-4</v>
      </c>
      <c r="AA350" s="42">
        <f t="shared" si="96"/>
        <v>8.4011137000000059E-3</v>
      </c>
      <c r="AB350" s="25">
        <v>6.9999999999999999E-4</v>
      </c>
      <c r="AC350" s="25">
        <f t="shared" si="81"/>
        <v>3.6499999999999998E-4</v>
      </c>
    </row>
    <row r="351" spans="1:29" s="15" customFormat="1">
      <c r="A351" s="18">
        <v>599</v>
      </c>
      <c r="B351" s="25">
        <v>1.4999999999999999E-4</v>
      </c>
      <c r="C351" s="38">
        <v>4.7999999999999996E-3</v>
      </c>
      <c r="D351" s="38">
        <f t="shared" si="82"/>
        <v>4.2949999999999993E-3</v>
      </c>
      <c r="E351" s="38"/>
      <c r="F351" s="38">
        <f t="shared" si="83"/>
        <v>-2.210000000000753E-6</v>
      </c>
      <c r="G351" s="38">
        <f t="shared" si="84"/>
        <v>-5.0896300000017343E-5</v>
      </c>
      <c r="H351" s="39">
        <v>4.0000000000000001E-3</v>
      </c>
      <c r="I351" s="39">
        <f t="shared" si="85"/>
        <v>3.4949999999999998E-3</v>
      </c>
      <c r="J351" s="39"/>
      <c r="K351" s="39">
        <f t="shared" si="86"/>
        <v>6.317899999999997E-4</v>
      </c>
      <c r="L351" s="39">
        <f t="shared" si="87"/>
        <v>1.4550123699999994E-2</v>
      </c>
      <c r="M351" s="40">
        <v>4.5999999999999999E-3</v>
      </c>
      <c r="N351" s="40">
        <f t="shared" si="88"/>
        <v>4.0949999999999997E-3</v>
      </c>
      <c r="O351" s="40"/>
      <c r="P351" s="40">
        <f t="shared" si="89"/>
        <v>5.2178999999999984E-4</v>
      </c>
      <c r="Q351" s="40">
        <f t="shared" si="90"/>
        <v>1.2016823699999997E-2</v>
      </c>
      <c r="R351" s="41">
        <v>4.1000000000000003E-3</v>
      </c>
      <c r="S351" s="41">
        <f t="shared" si="91"/>
        <v>3.5950000000000001E-3</v>
      </c>
      <c r="T351" s="41"/>
      <c r="U351" s="41">
        <f t="shared" si="92"/>
        <v>3.4679000000000003E-4</v>
      </c>
      <c r="V351" s="41">
        <f t="shared" si="93"/>
        <v>7.986573700000001E-3</v>
      </c>
      <c r="W351" s="42">
        <v>2E-3</v>
      </c>
      <c r="X351" s="42">
        <f t="shared" si="94"/>
        <v>1.495E-3</v>
      </c>
      <c r="Y351" s="42"/>
      <c r="Z351" s="42">
        <f t="shared" si="95"/>
        <v>2.247900000000001E-4</v>
      </c>
      <c r="AA351" s="42">
        <f t="shared" si="96"/>
        <v>5.1769137000000024E-3</v>
      </c>
      <c r="AB351" s="25">
        <v>8.5999999999999998E-4</v>
      </c>
      <c r="AC351" s="25">
        <f t="shared" si="81"/>
        <v>5.0500000000000002E-4</v>
      </c>
    </row>
    <row r="352" spans="1:29" s="15" customFormat="1">
      <c r="A352" s="18">
        <v>600</v>
      </c>
      <c r="B352" s="25">
        <v>8.0000000000000007E-5</v>
      </c>
      <c r="C352" s="38">
        <v>4.8999999999999998E-3</v>
      </c>
      <c r="D352" s="38">
        <f t="shared" si="82"/>
        <v>4.4799999999999996E-3</v>
      </c>
      <c r="E352" s="38"/>
      <c r="F352" s="38"/>
      <c r="G352" s="38"/>
      <c r="H352" s="39">
        <v>3.8E-3</v>
      </c>
      <c r="I352" s="39">
        <f t="shared" si="85"/>
        <v>3.3800000000000002E-3</v>
      </c>
      <c r="J352" s="39"/>
      <c r="K352" s="39"/>
      <c r="L352" s="39"/>
      <c r="M352" s="40">
        <v>4.4999999999999997E-3</v>
      </c>
      <c r="N352" s="40">
        <f t="shared" si="88"/>
        <v>4.0799999999999994E-3</v>
      </c>
      <c r="O352" s="40"/>
      <c r="P352" s="40"/>
      <c r="Q352" s="40"/>
      <c r="R352" s="41">
        <v>4.1000000000000003E-3</v>
      </c>
      <c r="S352" s="41">
        <f t="shared" si="91"/>
        <v>3.6800000000000001E-3</v>
      </c>
      <c r="T352" s="41"/>
      <c r="U352" s="41"/>
      <c r="V352" s="41"/>
      <c r="W352" s="42">
        <v>1.9E-3</v>
      </c>
      <c r="X352" s="42">
        <f t="shared" si="94"/>
        <v>1.48E-3</v>
      </c>
      <c r="Y352" s="42"/>
      <c r="Z352" s="42"/>
      <c r="AA352" s="42"/>
      <c r="AB352" s="25">
        <v>7.6000000000000004E-4</v>
      </c>
      <c r="AC352" s="25">
        <f t="shared" si="81"/>
        <v>4.2000000000000002E-4</v>
      </c>
    </row>
    <row r="353" spans="1:29" s="15" customFormat="1">
      <c r="A353" s="18">
        <v>601</v>
      </c>
      <c r="B353" s="25">
        <v>9.0000000000000006E-5</v>
      </c>
      <c r="C353" s="38">
        <v>4.8999999999999998E-3</v>
      </c>
      <c r="D353" s="38">
        <f t="shared" si="82"/>
        <v>4.4749999999999998E-3</v>
      </c>
      <c r="E353" s="38"/>
      <c r="F353" s="38"/>
      <c r="G353" s="38"/>
      <c r="H353" s="39">
        <v>3.8999999999999998E-3</v>
      </c>
      <c r="I353" s="39">
        <f t="shared" si="85"/>
        <v>3.4749999999999998E-3</v>
      </c>
      <c r="J353" s="39"/>
      <c r="K353" s="39"/>
      <c r="L353" s="39"/>
      <c r="M353" s="40">
        <v>4.5999999999999999E-3</v>
      </c>
      <c r="N353" s="40">
        <f t="shared" si="88"/>
        <v>4.1749999999999999E-3</v>
      </c>
      <c r="O353" s="40"/>
      <c r="P353" s="40"/>
      <c r="Q353" s="40"/>
      <c r="R353" s="41">
        <v>4.0000000000000001E-3</v>
      </c>
      <c r="S353" s="41">
        <f t="shared" si="91"/>
        <v>3.5750000000000001E-3</v>
      </c>
      <c r="T353" s="41"/>
      <c r="U353" s="41"/>
      <c r="V353" s="41"/>
      <c r="W353" s="42">
        <v>1.9E-3</v>
      </c>
      <c r="X353" s="42">
        <f t="shared" si="94"/>
        <v>1.475E-3</v>
      </c>
      <c r="Y353" s="42"/>
      <c r="Z353" s="42"/>
      <c r="AA353" s="42"/>
      <c r="AB353" s="25">
        <v>7.6000000000000004E-4</v>
      </c>
      <c r="AC353" s="25">
        <f t="shared" si="81"/>
        <v>4.2500000000000003E-4</v>
      </c>
    </row>
    <row r="354" spans="1:29" s="15" customFormat="1">
      <c r="A354" s="18">
        <v>602</v>
      </c>
      <c r="B354" s="25">
        <v>1.2E-4</v>
      </c>
      <c r="C354" s="38">
        <v>4.8999999999999998E-3</v>
      </c>
      <c r="D354" s="38">
        <f t="shared" si="82"/>
        <v>4.4149999999999997E-3</v>
      </c>
      <c r="E354" s="38"/>
      <c r="F354" s="38"/>
      <c r="G354" s="38"/>
      <c r="H354" s="39">
        <v>3.8999999999999998E-3</v>
      </c>
      <c r="I354" s="39">
        <f t="shared" si="85"/>
        <v>3.4149999999999996E-3</v>
      </c>
      <c r="J354" s="39"/>
      <c r="K354" s="39"/>
      <c r="L354" s="39"/>
      <c r="M354" s="40">
        <v>4.7000000000000002E-3</v>
      </c>
      <c r="N354" s="40">
        <f t="shared" si="88"/>
        <v>4.215E-3</v>
      </c>
      <c r="O354" s="40"/>
      <c r="P354" s="40"/>
      <c r="Q354" s="40"/>
      <c r="R354" s="41">
        <v>4.1999999999999997E-3</v>
      </c>
      <c r="S354" s="41">
        <f t="shared" si="91"/>
        <v>3.7149999999999996E-3</v>
      </c>
      <c r="T354" s="41"/>
      <c r="U354" s="41"/>
      <c r="V354" s="41"/>
      <c r="W354" s="42">
        <v>2.0999999999999999E-3</v>
      </c>
      <c r="X354" s="42">
        <f t="shared" si="94"/>
        <v>1.6149999999999999E-3</v>
      </c>
      <c r="Y354" s="42"/>
      <c r="Z354" s="42"/>
      <c r="AA354" s="42"/>
      <c r="AB354" s="25">
        <v>8.4999999999999995E-4</v>
      </c>
      <c r="AC354" s="25">
        <f t="shared" si="81"/>
        <v>4.8499999999999997E-4</v>
      </c>
    </row>
    <row r="355" spans="1:29" s="15" customFormat="1">
      <c r="A355" s="18">
        <v>603</v>
      </c>
      <c r="B355" s="25">
        <v>1.1E-4</v>
      </c>
      <c r="C355" s="38">
        <v>4.7999999999999996E-3</v>
      </c>
      <c r="D355" s="38">
        <f t="shared" si="82"/>
        <v>4.3149999999999994E-3</v>
      </c>
      <c r="E355" s="38"/>
      <c r="F355" s="38"/>
      <c r="G355" s="38"/>
      <c r="H355" s="39">
        <v>3.8999999999999998E-3</v>
      </c>
      <c r="I355" s="39">
        <f t="shared" si="85"/>
        <v>3.4149999999999996E-3</v>
      </c>
      <c r="J355" s="39"/>
      <c r="K355" s="39"/>
      <c r="L355" s="39"/>
      <c r="M355" s="40">
        <v>4.5999999999999999E-3</v>
      </c>
      <c r="N355" s="40">
        <f t="shared" si="88"/>
        <v>4.1149999999999997E-3</v>
      </c>
      <c r="O355" s="40"/>
      <c r="P355" s="40"/>
      <c r="Q355" s="40"/>
      <c r="R355" s="41">
        <v>4.1000000000000003E-3</v>
      </c>
      <c r="S355" s="41">
        <f t="shared" si="91"/>
        <v>3.6150000000000002E-3</v>
      </c>
      <c r="T355" s="41"/>
      <c r="U355" s="41"/>
      <c r="V355" s="41"/>
      <c r="W355" s="42">
        <v>2E-3</v>
      </c>
      <c r="X355" s="42">
        <f t="shared" si="94"/>
        <v>1.5150000000000001E-3</v>
      </c>
      <c r="Y355" s="42"/>
      <c r="Z355" s="42"/>
      <c r="AA355" s="42"/>
      <c r="AB355" s="25">
        <v>8.5999999999999998E-4</v>
      </c>
      <c r="AC355" s="25">
        <f t="shared" si="81"/>
        <v>4.8499999999999997E-4</v>
      </c>
    </row>
    <row r="356" spans="1:29" s="15" customFormat="1">
      <c r="A356" s="18">
        <v>604</v>
      </c>
      <c r="B356" s="25">
        <v>1.1E-4</v>
      </c>
      <c r="C356" s="38">
        <v>4.8999999999999998E-3</v>
      </c>
      <c r="D356" s="38">
        <f t="shared" si="82"/>
        <v>4.4099999999999999E-3</v>
      </c>
      <c r="E356" s="38"/>
      <c r="F356" s="38"/>
      <c r="G356" s="38"/>
      <c r="H356" s="39">
        <v>3.8999999999999998E-3</v>
      </c>
      <c r="I356" s="39">
        <f t="shared" si="85"/>
        <v>3.4099999999999998E-3</v>
      </c>
      <c r="J356" s="39"/>
      <c r="K356" s="39"/>
      <c r="L356" s="39"/>
      <c r="M356" s="40">
        <v>4.5999999999999999E-3</v>
      </c>
      <c r="N356" s="40">
        <f t="shared" si="88"/>
        <v>4.1099999999999999E-3</v>
      </c>
      <c r="O356" s="40"/>
      <c r="P356" s="40"/>
      <c r="Q356" s="40"/>
      <c r="R356" s="41">
        <v>4.1999999999999997E-3</v>
      </c>
      <c r="S356" s="41">
        <f t="shared" si="91"/>
        <v>3.7099999999999998E-3</v>
      </c>
      <c r="T356" s="41"/>
      <c r="U356" s="41"/>
      <c r="V356" s="41"/>
      <c r="W356" s="42">
        <v>2E-3</v>
      </c>
      <c r="X356" s="42">
        <f t="shared" si="94"/>
        <v>1.5100000000000001E-3</v>
      </c>
      <c r="Y356" s="42"/>
      <c r="Z356" s="42"/>
      <c r="AA356" s="42"/>
      <c r="AB356" s="25">
        <v>8.7000000000000001E-4</v>
      </c>
      <c r="AC356" s="25">
        <f t="shared" si="81"/>
        <v>4.8999999999999998E-4</v>
      </c>
    </row>
    <row r="357" spans="1:29" s="15" customFormat="1">
      <c r="A357" s="18">
        <v>605</v>
      </c>
      <c r="B357" s="25">
        <v>1.6000000000000001E-4</v>
      </c>
      <c r="C357" s="38">
        <v>4.8999999999999998E-3</v>
      </c>
      <c r="D357" s="38">
        <f t="shared" si="82"/>
        <v>4.4299999999999999E-3</v>
      </c>
      <c r="E357" s="38"/>
      <c r="F357" s="38"/>
      <c r="G357" s="38"/>
      <c r="H357" s="39">
        <v>3.8999999999999998E-3</v>
      </c>
      <c r="I357" s="39">
        <f t="shared" si="85"/>
        <v>3.4299999999999999E-3</v>
      </c>
      <c r="J357" s="39"/>
      <c r="K357" s="39"/>
      <c r="L357" s="39"/>
      <c r="M357" s="40">
        <v>4.5999999999999999E-3</v>
      </c>
      <c r="N357" s="40">
        <f t="shared" si="88"/>
        <v>4.13E-3</v>
      </c>
      <c r="O357" s="40"/>
      <c r="P357" s="40"/>
      <c r="Q357" s="40"/>
      <c r="R357" s="41">
        <v>4.1000000000000003E-3</v>
      </c>
      <c r="S357" s="41">
        <f t="shared" si="91"/>
        <v>3.6300000000000004E-3</v>
      </c>
      <c r="T357" s="41"/>
      <c r="U357" s="41"/>
      <c r="V357" s="41"/>
      <c r="W357" s="42">
        <v>2E-3</v>
      </c>
      <c r="X357" s="42">
        <f t="shared" si="94"/>
        <v>1.5300000000000001E-3</v>
      </c>
      <c r="Y357" s="42"/>
      <c r="Z357" s="42"/>
      <c r="AA357" s="42"/>
      <c r="AB357" s="25">
        <v>7.7999999999999999E-4</v>
      </c>
      <c r="AC357" s="25">
        <f t="shared" si="81"/>
        <v>4.6999999999999999E-4</v>
      </c>
    </row>
    <row r="358" spans="1:29" s="15" customFormat="1">
      <c r="A358" s="18">
        <v>606</v>
      </c>
      <c r="B358" s="25">
        <v>9.0000000000000006E-5</v>
      </c>
      <c r="C358" s="38">
        <v>4.8999999999999998E-3</v>
      </c>
      <c r="D358" s="38">
        <f t="shared" si="82"/>
        <v>4.4650000000000002E-3</v>
      </c>
      <c r="E358" s="38"/>
      <c r="F358" s="38"/>
      <c r="G358" s="38"/>
      <c r="H358" s="39">
        <v>4.0000000000000001E-3</v>
      </c>
      <c r="I358" s="39">
        <f t="shared" si="85"/>
        <v>3.565E-3</v>
      </c>
      <c r="J358" s="39"/>
      <c r="K358" s="39"/>
      <c r="L358" s="39"/>
      <c r="M358" s="40">
        <v>4.5999999999999999E-3</v>
      </c>
      <c r="N358" s="40">
        <f t="shared" si="88"/>
        <v>4.1650000000000003E-3</v>
      </c>
      <c r="O358" s="40"/>
      <c r="P358" s="40"/>
      <c r="Q358" s="40"/>
      <c r="R358" s="41">
        <v>4.1999999999999997E-3</v>
      </c>
      <c r="S358" s="41">
        <f t="shared" si="91"/>
        <v>3.7649999999999997E-3</v>
      </c>
      <c r="T358" s="41"/>
      <c r="U358" s="41"/>
      <c r="V358" s="41"/>
      <c r="W358" s="42">
        <v>2.0999999999999999E-3</v>
      </c>
      <c r="X358" s="42">
        <f t="shared" si="94"/>
        <v>1.6649999999999998E-3</v>
      </c>
      <c r="Y358" s="42"/>
      <c r="Z358" s="42"/>
      <c r="AA358" s="42"/>
      <c r="AB358" s="25">
        <v>7.7999999999999999E-4</v>
      </c>
      <c r="AC358" s="25">
        <f t="shared" si="81"/>
        <v>4.35E-4</v>
      </c>
    </row>
    <row r="359" spans="1:29" s="15" customFormat="1">
      <c r="A359" s="18">
        <v>607</v>
      </c>
      <c r="B359" s="25">
        <v>1.6000000000000001E-4</v>
      </c>
      <c r="C359" s="38">
        <v>4.7999999999999996E-3</v>
      </c>
      <c r="D359" s="38">
        <f t="shared" si="82"/>
        <v>4.2754999999999998E-3</v>
      </c>
      <c r="E359" s="38"/>
      <c r="F359" s="38"/>
      <c r="G359" s="38"/>
      <c r="H359" s="39">
        <v>3.8999999999999998E-3</v>
      </c>
      <c r="I359" s="39">
        <f t="shared" si="85"/>
        <v>3.3755E-3</v>
      </c>
      <c r="J359" s="39"/>
      <c r="K359" s="39"/>
      <c r="L359" s="39"/>
      <c r="M359" s="40">
        <v>4.5999999999999999E-3</v>
      </c>
      <c r="N359" s="40">
        <f t="shared" si="88"/>
        <v>4.0755000000000001E-3</v>
      </c>
      <c r="O359" s="40"/>
      <c r="P359" s="40"/>
      <c r="Q359" s="40"/>
      <c r="R359" s="41">
        <v>4.1000000000000003E-3</v>
      </c>
      <c r="S359" s="41">
        <f t="shared" si="91"/>
        <v>3.5755000000000006E-3</v>
      </c>
      <c r="T359" s="41"/>
      <c r="U359" s="41"/>
      <c r="V359" s="41"/>
      <c r="W359" s="42">
        <v>2E-3</v>
      </c>
      <c r="X359" s="42">
        <f t="shared" si="94"/>
        <v>1.4755E-3</v>
      </c>
      <c r="Y359" s="42"/>
      <c r="Z359" s="42"/>
      <c r="AA359" s="42"/>
      <c r="AB359" s="25">
        <v>8.8900000000000003E-4</v>
      </c>
      <c r="AC359" s="25">
        <f t="shared" si="81"/>
        <v>5.2450000000000001E-4</v>
      </c>
    </row>
    <row r="360" spans="1:29" s="15" customFormat="1">
      <c r="A360" s="18">
        <v>608</v>
      </c>
      <c r="B360" s="25">
        <v>8.0000000000000007E-5</v>
      </c>
      <c r="C360" s="38">
        <v>4.8999999999999998E-3</v>
      </c>
      <c r="D360" s="38">
        <f t="shared" si="82"/>
        <v>4.4650000000000002E-3</v>
      </c>
      <c r="E360" s="38"/>
      <c r="F360" s="38"/>
      <c r="G360" s="38"/>
      <c r="H360" s="39">
        <v>3.8999999999999998E-3</v>
      </c>
      <c r="I360" s="39">
        <f t="shared" si="85"/>
        <v>3.4649999999999998E-3</v>
      </c>
      <c r="J360" s="39"/>
      <c r="K360" s="39"/>
      <c r="L360" s="39"/>
      <c r="M360" s="40">
        <v>4.5999999999999999E-3</v>
      </c>
      <c r="N360" s="40">
        <f t="shared" si="88"/>
        <v>4.1650000000000003E-3</v>
      </c>
      <c r="O360" s="40"/>
      <c r="P360" s="40"/>
      <c r="Q360" s="40"/>
      <c r="R360" s="41">
        <v>4.1999999999999997E-3</v>
      </c>
      <c r="S360" s="41">
        <f t="shared" si="91"/>
        <v>3.7649999999999997E-3</v>
      </c>
      <c r="T360" s="41"/>
      <c r="U360" s="41"/>
      <c r="V360" s="41"/>
      <c r="W360" s="42">
        <v>2.0999999999999999E-3</v>
      </c>
      <c r="X360" s="42">
        <f t="shared" si="94"/>
        <v>1.6649999999999998E-3</v>
      </c>
      <c r="Y360" s="42"/>
      <c r="Z360" s="42"/>
      <c r="AA360" s="42"/>
      <c r="AB360" s="25">
        <v>7.9000000000000001E-4</v>
      </c>
      <c r="AC360" s="25">
        <f t="shared" si="81"/>
        <v>4.35E-4</v>
      </c>
    </row>
    <row r="361" spans="1:29" s="15" customFormat="1">
      <c r="A361" s="18">
        <v>609</v>
      </c>
      <c r="B361" s="25">
        <v>1.6000000000000001E-4</v>
      </c>
      <c r="C361" s="38">
        <v>4.8999999999999998E-3</v>
      </c>
      <c r="D361" s="38">
        <f t="shared" si="82"/>
        <v>4.4250000000000001E-3</v>
      </c>
      <c r="E361" s="38"/>
      <c r="F361" s="38"/>
      <c r="G361" s="38"/>
      <c r="H361" s="39">
        <v>3.8999999999999998E-3</v>
      </c>
      <c r="I361" s="39">
        <f t="shared" si="85"/>
        <v>3.4249999999999997E-3</v>
      </c>
      <c r="J361" s="39"/>
      <c r="K361" s="39"/>
      <c r="L361" s="39"/>
      <c r="M361" s="40">
        <v>4.7000000000000002E-3</v>
      </c>
      <c r="N361" s="40">
        <f t="shared" si="88"/>
        <v>4.2250000000000005E-3</v>
      </c>
      <c r="O361" s="40"/>
      <c r="P361" s="40"/>
      <c r="Q361" s="40"/>
      <c r="R361" s="41">
        <v>4.1000000000000003E-3</v>
      </c>
      <c r="S361" s="41">
        <f t="shared" si="91"/>
        <v>3.6250000000000002E-3</v>
      </c>
      <c r="T361" s="41"/>
      <c r="U361" s="41"/>
      <c r="V361" s="41"/>
      <c r="W361" s="42">
        <v>2E-3</v>
      </c>
      <c r="X361" s="42">
        <f t="shared" si="94"/>
        <v>1.5250000000000001E-3</v>
      </c>
      <c r="Y361" s="42"/>
      <c r="Z361" s="42"/>
      <c r="AA361" s="42"/>
      <c r="AB361" s="25">
        <v>7.9000000000000001E-4</v>
      </c>
      <c r="AC361" s="25">
        <f t="shared" si="81"/>
        <v>4.75E-4</v>
      </c>
    </row>
    <row r="362" spans="1:29" s="15" customFormat="1">
      <c r="A362" s="18">
        <v>610</v>
      </c>
      <c r="B362" s="25">
        <v>6.0000000000000002E-5</v>
      </c>
      <c r="C362" s="38">
        <v>4.8999999999999998E-3</v>
      </c>
      <c r="D362" s="38">
        <f t="shared" si="82"/>
        <v>4.4549999999999998E-3</v>
      </c>
      <c r="E362" s="38"/>
      <c r="F362" s="38"/>
      <c r="G362" s="38"/>
      <c r="H362" s="39">
        <v>3.8999999999999998E-3</v>
      </c>
      <c r="I362" s="39">
        <f t="shared" si="85"/>
        <v>3.4549999999999997E-3</v>
      </c>
      <c r="J362" s="39"/>
      <c r="K362" s="39"/>
      <c r="L362" s="39"/>
      <c r="M362" s="40">
        <v>4.5999999999999999E-3</v>
      </c>
      <c r="N362" s="40">
        <f t="shared" si="88"/>
        <v>4.1549999999999998E-3</v>
      </c>
      <c r="O362" s="40"/>
      <c r="P362" s="40"/>
      <c r="Q362" s="40"/>
      <c r="R362" s="41">
        <v>4.1999999999999997E-3</v>
      </c>
      <c r="S362" s="41">
        <f t="shared" si="91"/>
        <v>3.7549999999999997E-3</v>
      </c>
      <c r="T362" s="41"/>
      <c r="U362" s="41"/>
      <c r="V362" s="41"/>
      <c r="W362" s="42">
        <v>2E-3</v>
      </c>
      <c r="X362" s="42">
        <f t="shared" si="94"/>
        <v>1.555E-3</v>
      </c>
      <c r="Y362" s="42"/>
      <c r="Z362" s="42"/>
      <c r="AA362" s="42"/>
      <c r="AB362" s="25">
        <v>8.3000000000000001E-4</v>
      </c>
      <c r="AC362" s="25">
        <f t="shared" si="81"/>
        <v>4.4500000000000003E-4</v>
      </c>
    </row>
    <row r="363" spans="1:29" s="15" customFormat="1">
      <c r="A363" s="18">
        <v>611</v>
      </c>
      <c r="B363" s="25">
        <v>2.3000000000000001E-4</v>
      </c>
      <c r="C363" s="38">
        <v>4.8999999999999998E-3</v>
      </c>
      <c r="D363" s="38">
        <f t="shared" si="82"/>
        <v>4.3404999999999997E-3</v>
      </c>
      <c r="E363" s="38"/>
      <c r="F363" s="38"/>
      <c r="G363" s="38"/>
      <c r="H363" s="39">
        <v>3.8999999999999998E-3</v>
      </c>
      <c r="I363" s="39">
        <f t="shared" si="85"/>
        <v>3.3404999999999997E-3</v>
      </c>
      <c r="J363" s="39"/>
      <c r="K363" s="39"/>
      <c r="L363" s="39"/>
      <c r="M363" s="40">
        <v>4.5999999999999999E-3</v>
      </c>
      <c r="N363" s="40">
        <f t="shared" si="88"/>
        <v>4.0404999999999998E-3</v>
      </c>
      <c r="O363" s="40"/>
      <c r="P363" s="40"/>
      <c r="Q363" s="40"/>
      <c r="R363" s="41">
        <v>4.1999999999999997E-3</v>
      </c>
      <c r="S363" s="41">
        <f t="shared" si="91"/>
        <v>3.6404999999999996E-3</v>
      </c>
      <c r="T363" s="41"/>
      <c r="U363" s="41"/>
      <c r="V363" s="41"/>
      <c r="W363" s="42">
        <v>2E-3</v>
      </c>
      <c r="X363" s="42">
        <f t="shared" si="94"/>
        <v>1.4404999999999999E-3</v>
      </c>
      <c r="Y363" s="42"/>
      <c r="Z363" s="42"/>
      <c r="AA363" s="42"/>
      <c r="AB363" s="25">
        <v>8.8900000000000003E-4</v>
      </c>
      <c r="AC363" s="25">
        <f t="shared" si="81"/>
        <v>5.5949999999999999E-4</v>
      </c>
    </row>
    <row r="364" spans="1:29" s="15" customFormat="1">
      <c r="A364" s="18">
        <v>612</v>
      </c>
      <c r="B364" s="25">
        <v>6.8999999999999997E-5</v>
      </c>
      <c r="C364" s="38">
        <v>4.8999999999999998E-3</v>
      </c>
      <c r="D364" s="38">
        <f t="shared" si="82"/>
        <v>4.4304999999999995E-3</v>
      </c>
      <c r="E364" s="38"/>
      <c r="F364" s="38"/>
      <c r="G364" s="38"/>
      <c r="H364" s="39">
        <v>3.8999999999999998E-3</v>
      </c>
      <c r="I364" s="39">
        <f t="shared" si="85"/>
        <v>3.4305E-3</v>
      </c>
      <c r="J364" s="39"/>
      <c r="K364" s="39"/>
      <c r="L364" s="39"/>
      <c r="M364" s="40">
        <v>4.4999999999999997E-3</v>
      </c>
      <c r="N364" s="40">
        <f t="shared" si="88"/>
        <v>4.0304999999999994E-3</v>
      </c>
      <c r="O364" s="40"/>
      <c r="P364" s="40"/>
      <c r="Q364" s="40"/>
      <c r="R364" s="41">
        <v>4.1000000000000003E-3</v>
      </c>
      <c r="S364" s="41">
        <f t="shared" si="91"/>
        <v>3.6305000000000005E-3</v>
      </c>
      <c r="T364" s="41"/>
      <c r="U364" s="41"/>
      <c r="V364" s="41"/>
      <c r="W364" s="42">
        <v>2.0999999999999999E-3</v>
      </c>
      <c r="X364" s="42">
        <f t="shared" si="94"/>
        <v>1.6305E-3</v>
      </c>
      <c r="Y364" s="42"/>
      <c r="Z364" s="42"/>
      <c r="AA364" s="42"/>
      <c r="AB364" s="25">
        <v>8.7000000000000001E-4</v>
      </c>
      <c r="AC364" s="25">
        <f t="shared" si="81"/>
        <v>4.6949999999999997E-4</v>
      </c>
    </row>
    <row r="365" spans="1:29" s="15" customFormat="1">
      <c r="A365" s="18">
        <v>613</v>
      </c>
      <c r="B365" s="25">
        <v>1.2999999999999999E-4</v>
      </c>
      <c r="C365" s="38">
        <v>4.8999999999999998E-3</v>
      </c>
      <c r="D365" s="38">
        <f t="shared" si="82"/>
        <v>4.4349999999999997E-3</v>
      </c>
      <c r="E365" s="38"/>
      <c r="F365" s="38"/>
      <c r="G365" s="38"/>
      <c r="H365" s="39">
        <v>3.8999999999999998E-3</v>
      </c>
      <c r="I365" s="39">
        <f t="shared" si="85"/>
        <v>3.4349999999999997E-3</v>
      </c>
      <c r="J365" s="39"/>
      <c r="K365" s="39"/>
      <c r="L365" s="39"/>
      <c r="M365" s="40">
        <v>4.5999999999999999E-3</v>
      </c>
      <c r="N365" s="40">
        <f t="shared" si="88"/>
        <v>4.1349999999999998E-3</v>
      </c>
      <c r="O365" s="40"/>
      <c r="P365" s="40"/>
      <c r="Q365" s="40"/>
      <c r="R365" s="41">
        <v>4.1999999999999997E-3</v>
      </c>
      <c r="S365" s="41">
        <f t="shared" si="91"/>
        <v>3.7349999999999996E-3</v>
      </c>
      <c r="T365" s="41"/>
      <c r="U365" s="41"/>
      <c r="V365" s="41"/>
      <c r="W365" s="42">
        <v>2E-3</v>
      </c>
      <c r="X365" s="42">
        <f t="shared" si="94"/>
        <v>1.5349999999999999E-3</v>
      </c>
      <c r="Y365" s="42"/>
      <c r="Z365" s="42"/>
      <c r="AA365" s="42"/>
      <c r="AB365" s="25">
        <v>8.0000000000000004E-4</v>
      </c>
      <c r="AC365" s="25">
        <f t="shared" si="81"/>
        <v>4.6500000000000003E-4</v>
      </c>
    </row>
    <row r="366" spans="1:29" s="15" customFormat="1">
      <c r="A366" s="18">
        <v>614</v>
      </c>
      <c r="B366" s="25">
        <v>9.0000000000000006E-5</v>
      </c>
      <c r="C366" s="38">
        <v>4.7999999999999996E-3</v>
      </c>
      <c r="D366" s="38">
        <f t="shared" si="82"/>
        <v>4.3349999999999994E-3</v>
      </c>
      <c r="E366" s="38"/>
      <c r="F366" s="38"/>
      <c r="G366" s="38"/>
      <c r="H366" s="39">
        <v>3.8999999999999998E-3</v>
      </c>
      <c r="I366" s="39">
        <f t="shared" si="85"/>
        <v>3.4349999999999997E-3</v>
      </c>
      <c r="J366" s="39"/>
      <c r="K366" s="39"/>
      <c r="L366" s="39"/>
      <c r="M366" s="40">
        <v>4.4999999999999997E-3</v>
      </c>
      <c r="N366" s="40">
        <f t="shared" si="88"/>
        <v>4.0349999999999995E-3</v>
      </c>
      <c r="O366" s="40"/>
      <c r="P366" s="40"/>
      <c r="Q366" s="40"/>
      <c r="R366" s="41">
        <v>4.1000000000000003E-3</v>
      </c>
      <c r="S366" s="41">
        <f t="shared" si="91"/>
        <v>3.6350000000000002E-3</v>
      </c>
      <c r="T366" s="41"/>
      <c r="U366" s="41"/>
      <c r="V366" s="41"/>
      <c r="W366" s="42">
        <v>2.0999999999999999E-3</v>
      </c>
      <c r="X366" s="42">
        <f t="shared" si="94"/>
        <v>1.6349999999999997E-3</v>
      </c>
      <c r="Y366" s="42"/>
      <c r="Z366" s="42"/>
      <c r="AA366" s="42"/>
      <c r="AB366" s="25">
        <v>8.4000000000000003E-4</v>
      </c>
      <c r="AC366" s="25">
        <f t="shared" si="81"/>
        <v>4.6500000000000003E-4</v>
      </c>
    </row>
    <row r="367" spans="1:29" s="15" customFormat="1">
      <c r="A367" s="18">
        <v>615</v>
      </c>
      <c r="B367" s="25">
        <v>1.3999999999999999E-4</v>
      </c>
      <c r="C367" s="38">
        <v>4.7999999999999996E-3</v>
      </c>
      <c r="D367" s="38">
        <f t="shared" si="82"/>
        <v>4.3299999999999996E-3</v>
      </c>
      <c r="E367" s="38"/>
      <c r="F367" s="38"/>
      <c r="G367" s="38"/>
      <c r="H367" s="39">
        <v>3.8E-3</v>
      </c>
      <c r="I367" s="39">
        <f t="shared" si="85"/>
        <v>3.3300000000000001E-3</v>
      </c>
      <c r="J367" s="39"/>
      <c r="K367" s="39"/>
      <c r="L367" s="39"/>
      <c r="M367" s="40">
        <v>4.5999999999999999E-3</v>
      </c>
      <c r="N367" s="40">
        <f t="shared" si="88"/>
        <v>4.13E-3</v>
      </c>
      <c r="O367" s="40"/>
      <c r="P367" s="40"/>
      <c r="Q367" s="40"/>
      <c r="R367" s="41">
        <v>4.1000000000000003E-3</v>
      </c>
      <c r="S367" s="41">
        <f t="shared" si="91"/>
        <v>3.6300000000000004E-3</v>
      </c>
      <c r="T367" s="41"/>
      <c r="U367" s="41"/>
      <c r="V367" s="41"/>
      <c r="W367" s="42">
        <v>1.9E-3</v>
      </c>
      <c r="X367" s="42">
        <f t="shared" si="94"/>
        <v>1.4299999999999998E-3</v>
      </c>
      <c r="Y367" s="42"/>
      <c r="Z367" s="42"/>
      <c r="AA367" s="42"/>
      <c r="AB367" s="25">
        <v>8.0000000000000004E-4</v>
      </c>
      <c r="AC367" s="25">
        <f t="shared" si="81"/>
        <v>4.7000000000000004E-4</v>
      </c>
    </row>
    <row r="368" spans="1:29" s="15" customFormat="1">
      <c r="A368" s="18">
        <v>616</v>
      </c>
      <c r="B368" s="25">
        <v>1E-4</v>
      </c>
      <c r="C368" s="38">
        <v>4.7999999999999996E-3</v>
      </c>
      <c r="D368" s="38">
        <f t="shared" si="82"/>
        <v>4.3349999999999994E-3</v>
      </c>
      <c r="E368" s="38"/>
      <c r="F368" s="38"/>
      <c r="G368" s="38"/>
      <c r="H368" s="39">
        <v>3.8E-3</v>
      </c>
      <c r="I368" s="39">
        <f t="shared" si="85"/>
        <v>3.3349999999999999E-3</v>
      </c>
      <c r="J368" s="39"/>
      <c r="K368" s="39"/>
      <c r="L368" s="39"/>
      <c r="M368" s="40">
        <v>4.4000000000000003E-3</v>
      </c>
      <c r="N368" s="40">
        <f t="shared" si="88"/>
        <v>3.9350000000000001E-3</v>
      </c>
      <c r="O368" s="40"/>
      <c r="P368" s="40"/>
      <c r="Q368" s="40"/>
      <c r="R368" s="41">
        <v>4.0000000000000001E-3</v>
      </c>
      <c r="S368" s="41">
        <f t="shared" si="91"/>
        <v>3.5349999999999999E-3</v>
      </c>
      <c r="T368" s="41"/>
      <c r="U368" s="41"/>
      <c r="V368" s="41"/>
      <c r="W368" s="42">
        <v>2E-3</v>
      </c>
      <c r="X368" s="42">
        <f t="shared" si="94"/>
        <v>1.5349999999999999E-3</v>
      </c>
      <c r="Y368" s="42"/>
      <c r="Z368" s="42"/>
      <c r="AA368" s="42"/>
      <c r="AB368" s="25">
        <v>8.3000000000000001E-4</v>
      </c>
      <c r="AC368" s="25">
        <f t="shared" si="81"/>
        <v>4.6500000000000003E-4</v>
      </c>
    </row>
    <row r="369" spans="1:29" s="15" customFormat="1">
      <c r="A369" s="18">
        <v>617</v>
      </c>
      <c r="B369" s="25">
        <v>1.3999999999999999E-4</v>
      </c>
      <c r="C369" s="38">
        <v>4.7999999999999996E-3</v>
      </c>
      <c r="D369" s="38">
        <f t="shared" si="82"/>
        <v>4.3599999999999993E-3</v>
      </c>
      <c r="E369" s="38"/>
      <c r="F369" s="38"/>
      <c r="G369" s="38"/>
      <c r="H369" s="39">
        <v>3.8E-3</v>
      </c>
      <c r="I369" s="39">
        <f t="shared" si="85"/>
        <v>3.3600000000000001E-3</v>
      </c>
      <c r="J369" s="39"/>
      <c r="K369" s="39"/>
      <c r="L369" s="39"/>
      <c r="M369" s="40">
        <v>4.4999999999999997E-3</v>
      </c>
      <c r="N369" s="40">
        <f t="shared" si="88"/>
        <v>4.0599999999999994E-3</v>
      </c>
      <c r="O369" s="40"/>
      <c r="P369" s="40"/>
      <c r="Q369" s="40"/>
      <c r="R369" s="41">
        <v>4.0000000000000001E-3</v>
      </c>
      <c r="S369" s="41">
        <f t="shared" si="91"/>
        <v>3.5600000000000002E-3</v>
      </c>
      <c r="T369" s="41"/>
      <c r="U369" s="41"/>
      <c r="V369" s="41"/>
      <c r="W369" s="42">
        <v>2E-3</v>
      </c>
      <c r="X369" s="42">
        <f t="shared" si="94"/>
        <v>1.5600000000000002E-3</v>
      </c>
      <c r="Y369" s="42"/>
      <c r="Z369" s="42"/>
      <c r="AA369" s="42"/>
      <c r="AB369" s="25">
        <v>7.3999999999999999E-4</v>
      </c>
      <c r="AC369" s="25">
        <f t="shared" si="81"/>
        <v>4.3999999999999996E-4</v>
      </c>
    </row>
    <row r="370" spans="1:29" s="15" customFormat="1">
      <c r="A370" s="18">
        <v>618</v>
      </c>
      <c r="B370" s="25">
        <v>1.0000000000000001E-5</v>
      </c>
      <c r="C370" s="38">
        <v>4.7999999999999996E-3</v>
      </c>
      <c r="D370" s="38">
        <f t="shared" si="82"/>
        <v>4.4149999999999997E-3</v>
      </c>
      <c r="E370" s="38"/>
      <c r="F370" s="38"/>
      <c r="G370" s="38"/>
      <c r="H370" s="39">
        <v>3.7000000000000002E-3</v>
      </c>
      <c r="I370" s="39">
        <f t="shared" si="85"/>
        <v>3.3150000000000002E-3</v>
      </c>
      <c r="J370" s="39"/>
      <c r="K370" s="39"/>
      <c r="L370" s="39"/>
      <c r="M370" s="40">
        <v>4.3E-3</v>
      </c>
      <c r="N370" s="40">
        <f t="shared" si="88"/>
        <v>3.9150000000000001E-3</v>
      </c>
      <c r="O370" s="40"/>
      <c r="P370" s="40"/>
      <c r="Q370" s="40"/>
      <c r="R370" s="41">
        <v>3.8999999999999998E-3</v>
      </c>
      <c r="S370" s="41">
        <f t="shared" si="91"/>
        <v>3.5149999999999999E-3</v>
      </c>
      <c r="T370" s="41"/>
      <c r="U370" s="41"/>
      <c r="V370" s="41"/>
      <c r="W370" s="42">
        <v>1.9E-3</v>
      </c>
      <c r="X370" s="42">
        <f t="shared" si="94"/>
        <v>1.5149999999999999E-3</v>
      </c>
      <c r="Y370" s="42"/>
      <c r="Z370" s="42"/>
      <c r="AA370" s="42"/>
      <c r="AB370" s="25">
        <v>7.6000000000000004E-4</v>
      </c>
      <c r="AC370" s="25">
        <f t="shared" si="81"/>
        <v>3.8500000000000003E-4</v>
      </c>
    </row>
    <row r="371" spans="1:29" s="15" customFormat="1">
      <c r="A371" s="18">
        <v>619</v>
      </c>
      <c r="B371" s="25">
        <v>1.8000000000000001E-4</v>
      </c>
      <c r="C371" s="38">
        <v>4.7999999999999996E-3</v>
      </c>
      <c r="D371" s="38">
        <f t="shared" si="82"/>
        <v>4.28E-3</v>
      </c>
      <c r="E371" s="38"/>
      <c r="F371" s="38"/>
      <c r="G371" s="38"/>
      <c r="H371" s="39">
        <v>3.8E-3</v>
      </c>
      <c r="I371" s="39">
        <f t="shared" si="85"/>
        <v>3.2799999999999999E-3</v>
      </c>
      <c r="J371" s="39"/>
      <c r="K371" s="39"/>
      <c r="L371" s="39"/>
      <c r="M371" s="40">
        <v>4.4999999999999997E-3</v>
      </c>
      <c r="N371" s="40">
        <f t="shared" si="88"/>
        <v>3.98E-3</v>
      </c>
      <c r="O371" s="40"/>
      <c r="P371" s="40"/>
      <c r="Q371" s="40"/>
      <c r="R371" s="41">
        <v>4.0000000000000001E-3</v>
      </c>
      <c r="S371" s="41">
        <f t="shared" si="91"/>
        <v>3.48E-3</v>
      </c>
      <c r="T371" s="41"/>
      <c r="U371" s="41"/>
      <c r="V371" s="41"/>
      <c r="W371" s="42">
        <v>1.9E-3</v>
      </c>
      <c r="X371" s="42">
        <f t="shared" si="94"/>
        <v>1.3800000000000002E-3</v>
      </c>
      <c r="Y371" s="42"/>
      <c r="Z371" s="42"/>
      <c r="AA371" s="42"/>
      <c r="AB371" s="25">
        <v>8.5999999999999998E-4</v>
      </c>
      <c r="AC371" s="25">
        <f t="shared" si="81"/>
        <v>5.1999999999999995E-4</v>
      </c>
    </row>
    <row r="372" spans="1:29" s="15" customFormat="1">
      <c r="A372" s="18">
        <v>620</v>
      </c>
      <c r="B372" s="25">
        <v>-2.0000000000000002E-5</v>
      </c>
      <c r="C372" s="38">
        <v>4.7999999999999996E-3</v>
      </c>
      <c r="D372" s="38">
        <f t="shared" si="82"/>
        <v>4.4149999999999997E-3</v>
      </c>
      <c r="E372" s="38"/>
      <c r="F372" s="38"/>
      <c r="G372" s="38"/>
      <c r="H372" s="39">
        <v>3.8E-3</v>
      </c>
      <c r="I372" s="39">
        <f t="shared" si="85"/>
        <v>3.4150000000000001E-3</v>
      </c>
      <c r="J372" s="39"/>
      <c r="K372" s="39"/>
      <c r="L372" s="39"/>
      <c r="M372" s="40">
        <v>4.4999999999999997E-3</v>
      </c>
      <c r="N372" s="40">
        <f t="shared" si="88"/>
        <v>4.1149999999999997E-3</v>
      </c>
      <c r="O372" s="40"/>
      <c r="P372" s="40"/>
      <c r="Q372" s="40"/>
      <c r="R372" s="41">
        <v>4.1000000000000003E-3</v>
      </c>
      <c r="S372" s="41">
        <f t="shared" si="91"/>
        <v>3.7150000000000004E-3</v>
      </c>
      <c r="T372" s="41"/>
      <c r="U372" s="41"/>
      <c r="V372" s="41"/>
      <c r="W372" s="42">
        <v>2E-3</v>
      </c>
      <c r="X372" s="42">
        <f t="shared" si="94"/>
        <v>1.6150000000000001E-3</v>
      </c>
      <c r="Y372" s="42"/>
      <c r="Z372" s="42"/>
      <c r="AA372" s="42"/>
      <c r="AB372" s="25">
        <v>7.9000000000000001E-4</v>
      </c>
      <c r="AC372" s="25">
        <f t="shared" si="81"/>
        <v>3.8499999999999998E-4</v>
      </c>
    </row>
    <row r="373" spans="1:29" s="15" customFormat="1">
      <c r="A373" s="18">
        <v>621</v>
      </c>
      <c r="B373" s="25">
        <v>1.9000000000000001E-4</v>
      </c>
      <c r="C373" s="38">
        <v>4.7000000000000002E-3</v>
      </c>
      <c r="D373" s="38">
        <f t="shared" si="82"/>
        <v>4.1749999999999999E-3</v>
      </c>
      <c r="E373" s="38"/>
      <c r="F373" s="38"/>
      <c r="G373" s="38"/>
      <c r="H373" s="39">
        <v>3.7000000000000002E-3</v>
      </c>
      <c r="I373" s="39">
        <f t="shared" si="85"/>
        <v>3.1750000000000003E-3</v>
      </c>
      <c r="J373" s="39"/>
      <c r="K373" s="39"/>
      <c r="L373" s="39"/>
      <c r="M373" s="40">
        <v>4.4000000000000003E-3</v>
      </c>
      <c r="N373" s="40">
        <f t="shared" si="88"/>
        <v>3.8750000000000004E-3</v>
      </c>
      <c r="O373" s="40"/>
      <c r="P373" s="40"/>
      <c r="Q373" s="40"/>
      <c r="R373" s="41">
        <v>4.0000000000000001E-3</v>
      </c>
      <c r="S373" s="41">
        <f t="shared" si="91"/>
        <v>3.4750000000000002E-3</v>
      </c>
      <c r="T373" s="41"/>
      <c r="U373" s="41"/>
      <c r="V373" s="41"/>
      <c r="W373" s="42">
        <v>1.9E-3</v>
      </c>
      <c r="X373" s="42">
        <f t="shared" si="94"/>
        <v>1.3749999999999999E-3</v>
      </c>
      <c r="Y373" s="42"/>
      <c r="Z373" s="42"/>
      <c r="AA373" s="42"/>
      <c r="AB373" s="25">
        <v>8.5999999999999998E-4</v>
      </c>
      <c r="AC373" s="25">
        <f t="shared" si="81"/>
        <v>5.2499999999999997E-4</v>
      </c>
    </row>
    <row r="374" spans="1:29" s="15" customFormat="1">
      <c r="A374" s="18">
        <v>622</v>
      </c>
      <c r="B374" s="25">
        <v>2.0000000000000001E-4</v>
      </c>
      <c r="C374" s="38">
        <v>4.7999999999999996E-3</v>
      </c>
      <c r="D374" s="38">
        <f t="shared" si="82"/>
        <v>4.2199999999999998E-3</v>
      </c>
      <c r="E374" s="38"/>
      <c r="F374" s="38"/>
      <c r="G374" s="38"/>
      <c r="H374" s="39">
        <v>3.7000000000000002E-3</v>
      </c>
      <c r="I374" s="39">
        <f t="shared" si="85"/>
        <v>3.1200000000000004E-3</v>
      </c>
      <c r="J374" s="39"/>
      <c r="K374" s="39"/>
      <c r="L374" s="39"/>
      <c r="M374" s="40">
        <v>4.3E-3</v>
      </c>
      <c r="N374" s="40">
        <f t="shared" si="88"/>
        <v>3.7200000000000002E-3</v>
      </c>
      <c r="O374" s="40"/>
      <c r="P374" s="40"/>
      <c r="Q374" s="40"/>
      <c r="R374" s="41">
        <v>4.0000000000000001E-3</v>
      </c>
      <c r="S374" s="41">
        <f t="shared" si="91"/>
        <v>3.4200000000000003E-3</v>
      </c>
      <c r="T374" s="41"/>
      <c r="U374" s="41"/>
      <c r="V374" s="41"/>
      <c r="W374" s="42">
        <v>2E-3</v>
      </c>
      <c r="X374" s="42">
        <f t="shared" si="94"/>
        <v>1.42E-3</v>
      </c>
      <c r="Y374" s="42"/>
      <c r="Z374" s="42"/>
      <c r="AA374" s="42"/>
      <c r="AB374" s="25">
        <v>9.6000000000000002E-4</v>
      </c>
      <c r="AC374" s="25">
        <f t="shared" si="81"/>
        <v>5.8E-4</v>
      </c>
    </row>
    <row r="375" spans="1:29" s="15" customFormat="1">
      <c r="A375" s="18">
        <v>623</v>
      </c>
      <c r="B375" s="25">
        <v>1.4999999999999999E-4</v>
      </c>
      <c r="C375" s="38">
        <v>4.7999999999999996E-3</v>
      </c>
      <c r="D375" s="38">
        <f t="shared" si="82"/>
        <v>4.2599999999999999E-3</v>
      </c>
      <c r="E375" s="38"/>
      <c r="F375" s="38"/>
      <c r="G375" s="38"/>
      <c r="H375" s="39">
        <v>3.7000000000000002E-3</v>
      </c>
      <c r="I375" s="39">
        <f t="shared" si="85"/>
        <v>3.16E-3</v>
      </c>
      <c r="J375" s="39"/>
      <c r="K375" s="39"/>
      <c r="L375" s="39"/>
      <c r="M375" s="40">
        <v>4.4000000000000003E-3</v>
      </c>
      <c r="N375" s="40">
        <f t="shared" si="88"/>
        <v>3.8600000000000001E-3</v>
      </c>
      <c r="O375" s="40"/>
      <c r="P375" s="40"/>
      <c r="Q375" s="40"/>
      <c r="R375" s="41">
        <v>4.0000000000000001E-3</v>
      </c>
      <c r="S375" s="41">
        <f t="shared" si="91"/>
        <v>3.46E-3</v>
      </c>
      <c r="T375" s="41"/>
      <c r="U375" s="41"/>
      <c r="V375" s="41"/>
      <c r="W375" s="42">
        <v>1.9E-3</v>
      </c>
      <c r="X375" s="42">
        <f t="shared" si="94"/>
        <v>1.3600000000000001E-3</v>
      </c>
      <c r="Y375" s="42"/>
      <c r="Z375" s="42"/>
      <c r="AA375" s="42"/>
      <c r="AB375" s="25">
        <v>9.3000000000000005E-4</v>
      </c>
      <c r="AC375" s="25">
        <f t="shared" si="81"/>
        <v>5.4000000000000001E-4</v>
      </c>
    </row>
    <row r="376" spans="1:29" s="15" customFormat="1">
      <c r="A376" s="18">
        <v>624</v>
      </c>
      <c r="B376" s="25">
        <v>1.0000000000000001E-5</v>
      </c>
      <c r="C376" s="38">
        <v>4.7999999999999996E-3</v>
      </c>
      <c r="D376" s="38">
        <f t="shared" si="82"/>
        <v>4.3899999999999998E-3</v>
      </c>
      <c r="E376" s="38"/>
      <c r="F376" s="38"/>
      <c r="G376" s="38"/>
      <c r="H376" s="39">
        <v>3.7000000000000002E-3</v>
      </c>
      <c r="I376" s="39">
        <f t="shared" si="85"/>
        <v>3.2900000000000004E-3</v>
      </c>
      <c r="J376" s="39"/>
      <c r="K376" s="39"/>
      <c r="L376" s="39"/>
      <c r="M376" s="40">
        <v>4.4000000000000003E-3</v>
      </c>
      <c r="N376" s="40">
        <f t="shared" si="88"/>
        <v>3.9900000000000005E-3</v>
      </c>
      <c r="O376" s="40"/>
      <c r="P376" s="40"/>
      <c r="Q376" s="40"/>
      <c r="R376" s="41">
        <v>4.1000000000000003E-3</v>
      </c>
      <c r="S376" s="41">
        <f t="shared" si="91"/>
        <v>3.6900000000000006E-3</v>
      </c>
      <c r="T376" s="41"/>
      <c r="U376" s="41"/>
      <c r="V376" s="41"/>
      <c r="W376" s="42">
        <v>1.9E-3</v>
      </c>
      <c r="X376" s="42">
        <f t="shared" si="94"/>
        <v>1.49E-3</v>
      </c>
      <c r="Y376" s="42"/>
      <c r="Z376" s="42"/>
      <c r="AA376" s="42"/>
      <c r="AB376" s="25">
        <v>8.0999999999999996E-4</v>
      </c>
      <c r="AC376" s="25">
        <f t="shared" si="81"/>
        <v>4.0999999999999999E-4</v>
      </c>
    </row>
    <row r="377" spans="1:29" s="15" customFormat="1">
      <c r="A377" s="18">
        <v>625</v>
      </c>
      <c r="B377" s="25">
        <v>1.4999999999999999E-4</v>
      </c>
      <c r="C377" s="38">
        <v>4.7999999999999996E-3</v>
      </c>
      <c r="D377" s="38">
        <f t="shared" si="82"/>
        <v>4.3449999999999999E-3</v>
      </c>
      <c r="E377" s="38"/>
      <c r="F377" s="38"/>
      <c r="G377" s="38"/>
      <c r="H377" s="39">
        <v>3.7000000000000002E-3</v>
      </c>
      <c r="I377" s="39">
        <f t="shared" si="85"/>
        <v>3.2450000000000001E-3</v>
      </c>
      <c r="J377" s="39"/>
      <c r="K377" s="39"/>
      <c r="L377" s="39"/>
      <c r="M377" s="40">
        <v>4.4000000000000003E-3</v>
      </c>
      <c r="N377" s="40">
        <f t="shared" si="88"/>
        <v>3.9450000000000006E-3</v>
      </c>
      <c r="O377" s="40"/>
      <c r="P377" s="40"/>
      <c r="Q377" s="40"/>
      <c r="R377" s="41">
        <v>4.0000000000000001E-3</v>
      </c>
      <c r="S377" s="41">
        <f t="shared" si="91"/>
        <v>3.545E-3</v>
      </c>
      <c r="T377" s="41"/>
      <c r="U377" s="41"/>
      <c r="V377" s="41"/>
      <c r="W377" s="42">
        <v>1.9E-3</v>
      </c>
      <c r="X377" s="42">
        <f t="shared" si="94"/>
        <v>1.4450000000000001E-3</v>
      </c>
      <c r="Y377" s="42"/>
      <c r="Z377" s="42"/>
      <c r="AA377" s="42"/>
      <c r="AB377" s="25">
        <v>7.6000000000000004E-4</v>
      </c>
      <c r="AC377" s="25">
        <f t="shared" si="81"/>
        <v>4.55E-4</v>
      </c>
    </row>
    <row r="378" spans="1:29" s="15" customFormat="1">
      <c r="A378" s="18">
        <v>626</v>
      </c>
      <c r="B378" s="25">
        <v>1.2999999999999999E-4</v>
      </c>
      <c r="C378" s="38">
        <v>4.7999999999999996E-3</v>
      </c>
      <c r="D378" s="38">
        <f t="shared" si="82"/>
        <v>4.2399999999999998E-3</v>
      </c>
      <c r="E378" s="38"/>
      <c r="F378" s="38"/>
      <c r="G378" s="38"/>
      <c r="H378" s="39">
        <v>3.7000000000000002E-3</v>
      </c>
      <c r="I378" s="39">
        <f t="shared" si="85"/>
        <v>3.1400000000000004E-3</v>
      </c>
      <c r="J378" s="39"/>
      <c r="K378" s="39"/>
      <c r="L378" s="39"/>
      <c r="M378" s="40">
        <v>4.3E-3</v>
      </c>
      <c r="N378" s="40">
        <f t="shared" si="88"/>
        <v>3.7400000000000003E-3</v>
      </c>
      <c r="O378" s="40"/>
      <c r="P378" s="40"/>
      <c r="Q378" s="40"/>
      <c r="R378" s="41">
        <v>4.0000000000000001E-3</v>
      </c>
      <c r="S378" s="41">
        <f t="shared" si="91"/>
        <v>3.4400000000000003E-3</v>
      </c>
      <c r="T378" s="41"/>
      <c r="U378" s="41"/>
      <c r="V378" s="41"/>
      <c r="W378" s="42">
        <v>2E-3</v>
      </c>
      <c r="X378" s="42">
        <f t="shared" si="94"/>
        <v>1.4400000000000001E-3</v>
      </c>
      <c r="Y378" s="42"/>
      <c r="Z378" s="42"/>
      <c r="AA378" s="42"/>
      <c r="AB378" s="25">
        <v>9.8999999999999999E-4</v>
      </c>
      <c r="AC378" s="25">
        <f t="shared" si="81"/>
        <v>5.5999999999999995E-4</v>
      </c>
    </row>
    <row r="379" spans="1:29" s="15" customFormat="1">
      <c r="A379" s="18">
        <v>627</v>
      </c>
      <c r="B379" s="25">
        <v>1.6000000000000001E-4</v>
      </c>
      <c r="C379" s="38">
        <v>4.7999999999999996E-3</v>
      </c>
      <c r="D379" s="38">
        <f t="shared" si="82"/>
        <v>4.2549999999999992E-3</v>
      </c>
      <c r="E379" s="38"/>
      <c r="F379" s="38"/>
      <c r="G379" s="38"/>
      <c r="H379" s="39">
        <v>3.7000000000000002E-3</v>
      </c>
      <c r="I379" s="39">
        <f t="shared" si="85"/>
        <v>3.1550000000000003E-3</v>
      </c>
      <c r="J379" s="39"/>
      <c r="K379" s="39"/>
      <c r="L379" s="39"/>
      <c r="M379" s="40">
        <v>4.4000000000000003E-3</v>
      </c>
      <c r="N379" s="40">
        <f t="shared" si="88"/>
        <v>3.8550000000000004E-3</v>
      </c>
      <c r="O379" s="40"/>
      <c r="P379" s="40"/>
      <c r="Q379" s="40"/>
      <c r="R379" s="41">
        <v>4.0000000000000001E-3</v>
      </c>
      <c r="S379" s="41">
        <f t="shared" si="91"/>
        <v>3.4550000000000002E-3</v>
      </c>
      <c r="T379" s="41"/>
      <c r="U379" s="41"/>
      <c r="V379" s="41"/>
      <c r="W379" s="42">
        <v>2E-3</v>
      </c>
      <c r="X379" s="42">
        <f t="shared" si="94"/>
        <v>1.4550000000000001E-3</v>
      </c>
      <c r="Y379" s="42"/>
      <c r="Z379" s="42"/>
      <c r="AA379" s="42"/>
      <c r="AB379" s="25">
        <v>9.3000000000000005E-4</v>
      </c>
      <c r="AC379" s="25">
        <f t="shared" si="81"/>
        <v>5.4500000000000002E-4</v>
      </c>
    </row>
    <row r="380" spans="1:29" s="15" customFormat="1">
      <c r="A380" s="18">
        <v>628</v>
      </c>
      <c r="B380" s="25">
        <v>1.7000000000000001E-4</v>
      </c>
      <c r="C380" s="38">
        <v>4.7000000000000002E-3</v>
      </c>
      <c r="D380" s="38">
        <f t="shared" si="82"/>
        <v>4.1150000000000006E-3</v>
      </c>
      <c r="E380" s="38"/>
      <c r="F380" s="38"/>
      <c r="G380" s="38"/>
      <c r="H380" s="39">
        <v>3.5000000000000001E-3</v>
      </c>
      <c r="I380" s="39">
        <f t="shared" si="85"/>
        <v>2.9150000000000001E-3</v>
      </c>
      <c r="J380" s="39"/>
      <c r="K380" s="39"/>
      <c r="L380" s="39"/>
      <c r="M380" s="40">
        <v>4.3E-3</v>
      </c>
      <c r="N380" s="40">
        <f t="shared" si="88"/>
        <v>3.715E-3</v>
      </c>
      <c r="O380" s="40"/>
      <c r="P380" s="40"/>
      <c r="Q380" s="40"/>
      <c r="R380" s="41">
        <v>3.8999999999999998E-3</v>
      </c>
      <c r="S380" s="41">
        <f t="shared" si="91"/>
        <v>3.3149999999999998E-3</v>
      </c>
      <c r="T380" s="41"/>
      <c r="U380" s="41"/>
      <c r="V380" s="41"/>
      <c r="W380" s="42">
        <v>1.9E-3</v>
      </c>
      <c r="X380" s="42">
        <f t="shared" si="94"/>
        <v>1.315E-3</v>
      </c>
      <c r="Y380" s="42"/>
      <c r="Z380" s="42"/>
      <c r="AA380" s="42"/>
      <c r="AB380" s="25">
        <v>1E-3</v>
      </c>
      <c r="AC380" s="25">
        <f t="shared" si="81"/>
        <v>5.8500000000000002E-4</v>
      </c>
    </row>
    <row r="381" spans="1:29" s="15" customFormat="1">
      <c r="A381" s="18">
        <v>629</v>
      </c>
      <c r="B381" s="25">
        <v>1.2E-4</v>
      </c>
      <c r="C381" s="38">
        <v>4.7999999999999996E-3</v>
      </c>
      <c r="D381" s="38">
        <f t="shared" si="82"/>
        <v>4.3249999999999999E-3</v>
      </c>
      <c r="E381" s="38"/>
      <c r="F381" s="38"/>
      <c r="G381" s="38"/>
      <c r="H381" s="39">
        <v>3.5999999999999999E-3</v>
      </c>
      <c r="I381" s="39">
        <f t="shared" si="85"/>
        <v>3.1249999999999997E-3</v>
      </c>
      <c r="J381" s="39"/>
      <c r="K381" s="39"/>
      <c r="L381" s="39"/>
      <c r="M381" s="40">
        <v>4.3E-3</v>
      </c>
      <c r="N381" s="40">
        <f t="shared" si="88"/>
        <v>3.8249999999999998E-3</v>
      </c>
      <c r="O381" s="40"/>
      <c r="P381" s="40"/>
      <c r="Q381" s="40"/>
      <c r="R381" s="41">
        <v>4.0000000000000001E-3</v>
      </c>
      <c r="S381" s="41">
        <f t="shared" si="91"/>
        <v>3.5249999999999999E-3</v>
      </c>
      <c r="T381" s="41"/>
      <c r="U381" s="41"/>
      <c r="V381" s="41"/>
      <c r="W381" s="42">
        <v>1.8E-3</v>
      </c>
      <c r="X381" s="42">
        <f t="shared" si="94"/>
        <v>1.325E-3</v>
      </c>
      <c r="Y381" s="42"/>
      <c r="Z381" s="42"/>
      <c r="AA381" s="42"/>
      <c r="AB381" s="25">
        <v>8.3000000000000001E-4</v>
      </c>
      <c r="AC381" s="25">
        <f t="shared" si="81"/>
        <v>4.75E-4</v>
      </c>
    </row>
    <row r="382" spans="1:29" s="15" customFormat="1">
      <c r="A382" s="18">
        <v>630</v>
      </c>
      <c r="B382" s="25">
        <v>2.0000000000000002E-5</v>
      </c>
      <c r="C382" s="38">
        <v>4.7999999999999996E-3</v>
      </c>
      <c r="D382" s="38">
        <f t="shared" si="82"/>
        <v>4.385E-3</v>
      </c>
      <c r="E382" s="38"/>
      <c r="F382" s="38"/>
      <c r="G382" s="38"/>
      <c r="H382" s="39">
        <v>3.5999999999999999E-3</v>
      </c>
      <c r="I382" s="39">
        <f t="shared" si="85"/>
        <v>3.1849999999999999E-3</v>
      </c>
      <c r="J382" s="39"/>
      <c r="K382" s="39"/>
      <c r="L382" s="39"/>
      <c r="M382" s="40">
        <v>4.1999999999999997E-3</v>
      </c>
      <c r="N382" s="40">
        <f t="shared" si="88"/>
        <v>3.7849999999999997E-3</v>
      </c>
      <c r="O382" s="40"/>
      <c r="P382" s="40"/>
      <c r="Q382" s="40"/>
      <c r="R382" s="41">
        <v>3.8999999999999998E-3</v>
      </c>
      <c r="S382" s="41">
        <f t="shared" si="91"/>
        <v>3.4849999999999998E-3</v>
      </c>
      <c r="T382" s="41"/>
      <c r="U382" s="41"/>
      <c r="V382" s="41"/>
      <c r="W382" s="42">
        <v>1.8E-3</v>
      </c>
      <c r="X382" s="42">
        <f t="shared" si="94"/>
        <v>1.3849999999999999E-3</v>
      </c>
      <c r="Y382" s="42"/>
      <c r="Z382" s="42"/>
      <c r="AA382" s="42"/>
      <c r="AB382" s="25">
        <v>8.0999999999999996E-4</v>
      </c>
      <c r="AC382" s="25">
        <f t="shared" si="81"/>
        <v>4.15E-4</v>
      </c>
    </row>
    <row r="383" spans="1:29" s="15" customFormat="1">
      <c r="A383" s="18">
        <v>631</v>
      </c>
      <c r="B383" s="25">
        <v>1.3999999999999999E-4</v>
      </c>
      <c r="C383" s="38">
        <v>4.7999999999999996E-3</v>
      </c>
      <c r="D383" s="38">
        <f t="shared" si="82"/>
        <v>4.2899999999999995E-3</v>
      </c>
      <c r="E383" s="38"/>
      <c r="F383" s="38"/>
      <c r="G383" s="38"/>
      <c r="H383" s="39">
        <v>3.5999999999999999E-3</v>
      </c>
      <c r="I383" s="39">
        <f t="shared" si="85"/>
        <v>3.0899999999999999E-3</v>
      </c>
      <c r="J383" s="39"/>
      <c r="K383" s="39"/>
      <c r="L383" s="39"/>
      <c r="M383" s="40">
        <v>4.3E-3</v>
      </c>
      <c r="N383" s="40">
        <f t="shared" si="88"/>
        <v>3.79E-3</v>
      </c>
      <c r="O383" s="40"/>
      <c r="P383" s="40"/>
      <c r="Q383" s="40"/>
      <c r="R383" s="41">
        <v>4.0000000000000001E-3</v>
      </c>
      <c r="S383" s="41">
        <f t="shared" si="91"/>
        <v>3.49E-3</v>
      </c>
      <c r="T383" s="41"/>
      <c r="U383" s="41"/>
      <c r="V383" s="41"/>
      <c r="W383" s="42">
        <v>1.9E-3</v>
      </c>
      <c r="X383" s="42">
        <f t="shared" si="94"/>
        <v>1.39E-3</v>
      </c>
      <c r="Y383" s="42"/>
      <c r="Z383" s="42"/>
      <c r="AA383" s="42"/>
      <c r="AB383" s="25">
        <v>8.8000000000000003E-4</v>
      </c>
      <c r="AC383" s="25">
        <f t="shared" si="81"/>
        <v>5.1000000000000004E-4</v>
      </c>
    </row>
    <row r="384" spans="1:29" s="15" customFormat="1">
      <c r="A384" s="18">
        <v>632</v>
      </c>
      <c r="B384" s="25">
        <v>1.2E-4</v>
      </c>
      <c r="C384" s="38">
        <v>4.7000000000000002E-3</v>
      </c>
      <c r="D384" s="38">
        <f t="shared" si="82"/>
        <v>4.1799999999999997E-3</v>
      </c>
      <c r="E384" s="38"/>
      <c r="F384" s="38"/>
      <c r="G384" s="38"/>
      <c r="H384" s="39">
        <v>3.5999999999999999E-3</v>
      </c>
      <c r="I384" s="39">
        <f t="shared" si="85"/>
        <v>3.0799999999999998E-3</v>
      </c>
      <c r="J384" s="39"/>
      <c r="K384" s="39"/>
      <c r="L384" s="39"/>
      <c r="M384" s="40">
        <v>4.1999999999999997E-3</v>
      </c>
      <c r="N384" s="40">
        <f t="shared" si="88"/>
        <v>3.6799999999999997E-3</v>
      </c>
      <c r="O384" s="40"/>
      <c r="P384" s="40"/>
      <c r="Q384" s="40"/>
      <c r="R384" s="41">
        <v>3.8999999999999998E-3</v>
      </c>
      <c r="S384" s="41">
        <f t="shared" si="91"/>
        <v>3.3799999999999998E-3</v>
      </c>
      <c r="T384" s="41"/>
      <c r="U384" s="41"/>
      <c r="V384" s="41"/>
      <c r="W384" s="42">
        <v>1.8E-3</v>
      </c>
      <c r="X384" s="42">
        <f t="shared" si="94"/>
        <v>1.2799999999999999E-3</v>
      </c>
      <c r="Y384" s="42"/>
      <c r="Z384" s="42"/>
      <c r="AA384" s="42"/>
      <c r="AB384" s="25">
        <v>9.2000000000000003E-4</v>
      </c>
      <c r="AC384" s="25">
        <f t="shared" si="81"/>
        <v>5.2000000000000006E-4</v>
      </c>
    </row>
    <row r="385" spans="1:29" s="15" customFormat="1">
      <c r="A385" s="18">
        <v>633</v>
      </c>
      <c r="B385" s="25">
        <v>1.2E-4</v>
      </c>
      <c r="C385" s="38">
        <v>4.7000000000000002E-3</v>
      </c>
      <c r="D385" s="38">
        <f t="shared" si="82"/>
        <v>4.2000000000000006E-3</v>
      </c>
      <c r="E385" s="38"/>
      <c r="F385" s="38"/>
      <c r="G385" s="38"/>
      <c r="H385" s="39">
        <v>3.5000000000000001E-3</v>
      </c>
      <c r="I385" s="39">
        <f t="shared" si="85"/>
        <v>3.0000000000000001E-3</v>
      </c>
      <c r="J385" s="39"/>
      <c r="K385" s="39"/>
      <c r="L385" s="39"/>
      <c r="M385" s="40">
        <v>4.3E-3</v>
      </c>
      <c r="N385" s="40">
        <f t="shared" si="88"/>
        <v>3.8E-3</v>
      </c>
      <c r="O385" s="40"/>
      <c r="P385" s="40"/>
      <c r="Q385" s="40"/>
      <c r="R385" s="41">
        <v>3.8999999999999998E-3</v>
      </c>
      <c r="S385" s="41">
        <f t="shared" si="91"/>
        <v>3.3999999999999998E-3</v>
      </c>
      <c r="T385" s="41"/>
      <c r="U385" s="41"/>
      <c r="V385" s="41"/>
      <c r="W385" s="42">
        <v>1.8E-3</v>
      </c>
      <c r="X385" s="42">
        <f t="shared" si="94"/>
        <v>1.2999999999999999E-3</v>
      </c>
      <c r="Y385" s="42"/>
      <c r="Z385" s="42"/>
      <c r="AA385" s="42"/>
      <c r="AB385" s="25">
        <v>8.8000000000000003E-4</v>
      </c>
      <c r="AC385" s="25">
        <f t="shared" si="81"/>
        <v>5.0000000000000001E-4</v>
      </c>
    </row>
    <row r="386" spans="1:29" s="15" customFormat="1">
      <c r="A386" s="18">
        <v>634</v>
      </c>
      <c r="B386" s="25">
        <v>6.0000000000000002E-5</v>
      </c>
      <c r="C386" s="38">
        <v>4.7000000000000002E-3</v>
      </c>
      <c r="D386" s="38">
        <f t="shared" si="82"/>
        <v>4.28E-3</v>
      </c>
      <c r="E386" s="38"/>
      <c r="F386" s="38"/>
      <c r="G386" s="38"/>
      <c r="H386" s="39">
        <v>3.5000000000000001E-3</v>
      </c>
      <c r="I386" s="39">
        <f t="shared" si="85"/>
        <v>3.0800000000000003E-3</v>
      </c>
      <c r="J386" s="39"/>
      <c r="K386" s="39"/>
      <c r="L386" s="39"/>
      <c r="M386" s="40">
        <v>4.1999999999999997E-3</v>
      </c>
      <c r="N386" s="40">
        <f t="shared" si="88"/>
        <v>3.7799999999999995E-3</v>
      </c>
      <c r="O386" s="40"/>
      <c r="P386" s="40"/>
      <c r="Q386" s="40"/>
      <c r="R386" s="41">
        <v>3.8E-3</v>
      </c>
      <c r="S386" s="41">
        <f t="shared" si="91"/>
        <v>3.3800000000000002E-3</v>
      </c>
      <c r="T386" s="41"/>
      <c r="U386" s="41"/>
      <c r="V386" s="41"/>
      <c r="W386" s="42">
        <v>1.8E-3</v>
      </c>
      <c r="X386" s="42">
        <f t="shared" si="94"/>
        <v>1.3799999999999999E-3</v>
      </c>
      <c r="Y386" s="42"/>
      <c r="Z386" s="42"/>
      <c r="AA386" s="42"/>
      <c r="AB386" s="25">
        <v>7.7999999999999999E-4</v>
      </c>
      <c r="AC386" s="25">
        <f t="shared" ref="AC386:AC449" si="97">(B386+AB386)/2</f>
        <v>4.2000000000000002E-4</v>
      </c>
    </row>
    <row r="387" spans="1:29" s="15" customFormat="1">
      <c r="A387" s="18">
        <v>635</v>
      </c>
      <c r="B387" s="25">
        <v>1.7000000000000001E-4</v>
      </c>
      <c r="C387" s="38">
        <v>4.7000000000000002E-3</v>
      </c>
      <c r="D387" s="38">
        <f t="shared" ref="D387:D450" si="98">C387-AC387</f>
        <v>4.2050000000000004E-3</v>
      </c>
      <c r="E387" s="38"/>
      <c r="F387" s="38"/>
      <c r="G387" s="38"/>
      <c r="H387" s="39">
        <v>3.5000000000000001E-3</v>
      </c>
      <c r="I387" s="39">
        <f t="shared" ref="I387:I450" si="99">H387-AC387</f>
        <v>3.0049999999999999E-3</v>
      </c>
      <c r="J387" s="39"/>
      <c r="K387" s="39"/>
      <c r="L387" s="39"/>
      <c r="M387" s="40">
        <v>4.1999999999999997E-3</v>
      </c>
      <c r="N387" s="40">
        <f t="shared" ref="N387:N450" si="100">M387-AC387</f>
        <v>3.705E-3</v>
      </c>
      <c r="O387" s="40"/>
      <c r="P387" s="40"/>
      <c r="Q387" s="40"/>
      <c r="R387" s="41">
        <v>3.8999999999999998E-3</v>
      </c>
      <c r="S387" s="41">
        <f t="shared" ref="S387:S450" si="101">R387-AC387</f>
        <v>3.405E-3</v>
      </c>
      <c r="T387" s="41"/>
      <c r="U387" s="41"/>
      <c r="V387" s="41"/>
      <c r="W387" s="42">
        <v>1.9E-3</v>
      </c>
      <c r="X387" s="42">
        <f t="shared" ref="X387:X450" si="102">W387-AC387</f>
        <v>1.405E-3</v>
      </c>
      <c r="Y387" s="42"/>
      <c r="Z387" s="42"/>
      <c r="AA387" s="42"/>
      <c r="AB387" s="25">
        <v>8.1999999999999998E-4</v>
      </c>
      <c r="AC387" s="25">
        <f t="shared" si="97"/>
        <v>4.95E-4</v>
      </c>
    </row>
    <row r="388" spans="1:29" s="15" customFormat="1">
      <c r="A388" s="18">
        <v>636</v>
      </c>
      <c r="B388" s="25">
        <v>2.1000000000000001E-4</v>
      </c>
      <c r="C388" s="38">
        <v>4.7999999999999996E-3</v>
      </c>
      <c r="D388" s="38">
        <f t="shared" si="98"/>
        <v>4.2549999999999992E-3</v>
      </c>
      <c r="E388" s="38"/>
      <c r="F388" s="38"/>
      <c r="G388" s="38"/>
      <c r="H388" s="39">
        <v>3.5000000000000001E-3</v>
      </c>
      <c r="I388" s="39">
        <f t="shared" si="99"/>
        <v>2.9550000000000002E-3</v>
      </c>
      <c r="J388" s="39"/>
      <c r="K388" s="39"/>
      <c r="L388" s="39"/>
      <c r="M388" s="40">
        <v>4.1999999999999997E-3</v>
      </c>
      <c r="N388" s="40">
        <f t="shared" si="100"/>
        <v>3.6549999999999998E-3</v>
      </c>
      <c r="O388" s="40"/>
      <c r="P388" s="40"/>
      <c r="Q388" s="40"/>
      <c r="R388" s="41">
        <v>3.8E-3</v>
      </c>
      <c r="S388" s="41">
        <f t="shared" si="101"/>
        <v>3.2550000000000001E-3</v>
      </c>
      <c r="T388" s="41"/>
      <c r="U388" s="41"/>
      <c r="V388" s="41"/>
      <c r="W388" s="42">
        <v>1.9E-3</v>
      </c>
      <c r="X388" s="42">
        <f t="shared" si="102"/>
        <v>1.3549999999999999E-3</v>
      </c>
      <c r="Y388" s="42"/>
      <c r="Z388" s="42"/>
      <c r="AA388" s="42"/>
      <c r="AB388" s="25">
        <v>8.8000000000000003E-4</v>
      </c>
      <c r="AC388" s="25">
        <f t="shared" si="97"/>
        <v>5.4500000000000002E-4</v>
      </c>
    </row>
    <row r="389" spans="1:29" s="15" customFormat="1">
      <c r="A389" s="18">
        <v>637</v>
      </c>
      <c r="B389" s="25">
        <v>1.3999999999999999E-4</v>
      </c>
      <c r="C389" s="38">
        <v>4.7999999999999996E-3</v>
      </c>
      <c r="D389" s="38">
        <f t="shared" si="98"/>
        <v>4.2949999999999993E-3</v>
      </c>
      <c r="E389" s="38"/>
      <c r="F389" s="38"/>
      <c r="G389" s="38"/>
      <c r="H389" s="39">
        <v>3.5000000000000001E-3</v>
      </c>
      <c r="I389" s="39">
        <f t="shared" si="99"/>
        <v>2.9950000000000003E-3</v>
      </c>
      <c r="J389" s="39"/>
      <c r="K389" s="39"/>
      <c r="L389" s="39"/>
      <c r="M389" s="40">
        <v>4.1999999999999997E-3</v>
      </c>
      <c r="N389" s="40">
        <f t="shared" si="100"/>
        <v>3.6949999999999995E-3</v>
      </c>
      <c r="O389" s="40"/>
      <c r="P389" s="40"/>
      <c r="Q389" s="40"/>
      <c r="R389" s="41">
        <v>3.8E-3</v>
      </c>
      <c r="S389" s="41">
        <f t="shared" si="101"/>
        <v>3.2950000000000002E-3</v>
      </c>
      <c r="T389" s="41"/>
      <c r="U389" s="41"/>
      <c r="V389" s="41"/>
      <c r="W389" s="42">
        <v>1.8E-3</v>
      </c>
      <c r="X389" s="42">
        <f t="shared" si="102"/>
        <v>1.2949999999999999E-3</v>
      </c>
      <c r="Y389" s="42"/>
      <c r="Z389" s="42"/>
      <c r="AA389" s="42"/>
      <c r="AB389" s="25">
        <v>8.7000000000000001E-4</v>
      </c>
      <c r="AC389" s="25">
        <f t="shared" si="97"/>
        <v>5.0500000000000002E-4</v>
      </c>
    </row>
    <row r="390" spans="1:29" s="15" customFormat="1">
      <c r="A390" s="18">
        <v>638</v>
      </c>
      <c r="B390" s="25">
        <v>8.0000000000000007E-5</v>
      </c>
      <c r="C390" s="38">
        <v>4.7000000000000002E-3</v>
      </c>
      <c r="D390" s="38">
        <f t="shared" si="98"/>
        <v>4.2700000000000004E-3</v>
      </c>
      <c r="E390" s="38"/>
      <c r="F390" s="38"/>
      <c r="G390" s="38"/>
      <c r="H390" s="39">
        <v>3.5000000000000001E-3</v>
      </c>
      <c r="I390" s="39">
        <f t="shared" si="99"/>
        <v>3.0700000000000002E-3</v>
      </c>
      <c r="J390" s="39"/>
      <c r="K390" s="39"/>
      <c r="L390" s="39"/>
      <c r="M390" s="40">
        <v>4.1999999999999997E-3</v>
      </c>
      <c r="N390" s="40">
        <f t="shared" si="100"/>
        <v>3.7699999999999999E-3</v>
      </c>
      <c r="O390" s="40"/>
      <c r="P390" s="40"/>
      <c r="Q390" s="40"/>
      <c r="R390" s="41">
        <v>3.8999999999999998E-3</v>
      </c>
      <c r="S390" s="41">
        <f t="shared" si="101"/>
        <v>3.47E-3</v>
      </c>
      <c r="T390" s="41"/>
      <c r="U390" s="41"/>
      <c r="V390" s="41"/>
      <c r="W390" s="42">
        <v>1.8E-3</v>
      </c>
      <c r="X390" s="42">
        <f t="shared" si="102"/>
        <v>1.3699999999999999E-3</v>
      </c>
      <c r="Y390" s="42"/>
      <c r="Z390" s="42"/>
      <c r="AA390" s="42"/>
      <c r="AB390" s="25">
        <v>7.7999999999999999E-4</v>
      </c>
      <c r="AC390" s="25">
        <f t="shared" si="97"/>
        <v>4.2999999999999999E-4</v>
      </c>
    </row>
    <row r="391" spans="1:29" s="15" customFormat="1">
      <c r="A391" s="18">
        <v>639</v>
      </c>
      <c r="B391" s="25">
        <v>8.0000000000000007E-5</v>
      </c>
      <c r="C391" s="38">
        <v>4.7000000000000002E-3</v>
      </c>
      <c r="D391" s="38">
        <f t="shared" si="98"/>
        <v>4.2399999999999998E-3</v>
      </c>
      <c r="E391" s="38"/>
      <c r="F391" s="38"/>
      <c r="G391" s="38"/>
      <c r="H391" s="39">
        <v>3.3999999999999998E-3</v>
      </c>
      <c r="I391" s="39">
        <f t="shared" si="99"/>
        <v>2.9399999999999999E-3</v>
      </c>
      <c r="J391" s="39"/>
      <c r="K391" s="39"/>
      <c r="L391" s="39"/>
      <c r="M391" s="40">
        <v>4.1999999999999997E-3</v>
      </c>
      <c r="N391" s="40">
        <f t="shared" si="100"/>
        <v>3.7399999999999998E-3</v>
      </c>
      <c r="O391" s="40"/>
      <c r="P391" s="40"/>
      <c r="Q391" s="40"/>
      <c r="R391" s="41">
        <v>3.8999999999999998E-3</v>
      </c>
      <c r="S391" s="41">
        <f t="shared" si="101"/>
        <v>3.4399999999999999E-3</v>
      </c>
      <c r="T391" s="41"/>
      <c r="U391" s="41"/>
      <c r="V391" s="41"/>
      <c r="W391" s="42">
        <v>1.8E-3</v>
      </c>
      <c r="X391" s="42">
        <f t="shared" si="102"/>
        <v>1.34E-3</v>
      </c>
      <c r="Y391" s="42"/>
      <c r="Z391" s="42"/>
      <c r="AA391" s="42"/>
      <c r="AB391" s="25">
        <v>8.4000000000000003E-4</v>
      </c>
      <c r="AC391" s="25">
        <f t="shared" si="97"/>
        <v>4.6000000000000001E-4</v>
      </c>
    </row>
    <row r="392" spans="1:29" s="15" customFormat="1">
      <c r="A392" s="18">
        <v>640</v>
      </c>
      <c r="B392" s="25">
        <v>4.0000000000000003E-5</v>
      </c>
      <c r="C392" s="38">
        <v>4.7000000000000002E-3</v>
      </c>
      <c r="D392" s="38">
        <f t="shared" si="98"/>
        <v>4.28E-3</v>
      </c>
      <c r="E392" s="38"/>
      <c r="F392" s="38"/>
      <c r="G392" s="38"/>
      <c r="H392" s="39">
        <v>3.3999999999999998E-3</v>
      </c>
      <c r="I392" s="39">
        <f t="shared" si="99"/>
        <v>2.98E-3</v>
      </c>
      <c r="J392" s="39"/>
      <c r="K392" s="39"/>
      <c r="L392" s="39"/>
      <c r="M392" s="40">
        <v>4.1000000000000003E-3</v>
      </c>
      <c r="N392" s="40">
        <f t="shared" si="100"/>
        <v>3.6800000000000001E-3</v>
      </c>
      <c r="O392" s="40"/>
      <c r="P392" s="40"/>
      <c r="Q392" s="40"/>
      <c r="R392" s="41">
        <v>3.8E-3</v>
      </c>
      <c r="S392" s="41">
        <f t="shared" si="101"/>
        <v>3.3800000000000002E-3</v>
      </c>
      <c r="T392" s="41"/>
      <c r="U392" s="41"/>
      <c r="V392" s="41"/>
      <c r="W392" s="42">
        <v>1.8E-3</v>
      </c>
      <c r="X392" s="42">
        <f t="shared" si="102"/>
        <v>1.3799999999999999E-3</v>
      </c>
      <c r="Y392" s="42"/>
      <c r="Z392" s="42"/>
      <c r="AA392" s="42"/>
      <c r="AB392" s="25">
        <v>8.0000000000000004E-4</v>
      </c>
      <c r="AC392" s="25">
        <f t="shared" si="97"/>
        <v>4.2000000000000002E-4</v>
      </c>
    </row>
    <row r="393" spans="1:29" s="15" customFormat="1">
      <c r="A393" s="18">
        <v>641</v>
      </c>
      <c r="B393" s="25">
        <v>4.0000000000000003E-5</v>
      </c>
      <c r="C393" s="38">
        <v>4.7000000000000002E-3</v>
      </c>
      <c r="D393" s="38">
        <f t="shared" si="98"/>
        <v>4.28E-3</v>
      </c>
      <c r="E393" s="38"/>
      <c r="F393" s="38"/>
      <c r="G393" s="38"/>
      <c r="H393" s="39">
        <v>3.3E-3</v>
      </c>
      <c r="I393" s="39">
        <f t="shared" si="99"/>
        <v>2.8799999999999997E-3</v>
      </c>
      <c r="J393" s="39"/>
      <c r="K393" s="39"/>
      <c r="L393" s="39"/>
      <c r="M393" s="40">
        <v>4.1000000000000003E-3</v>
      </c>
      <c r="N393" s="40">
        <f t="shared" si="100"/>
        <v>3.6800000000000001E-3</v>
      </c>
      <c r="O393" s="40"/>
      <c r="P393" s="40"/>
      <c r="Q393" s="40"/>
      <c r="R393" s="41">
        <v>3.8E-3</v>
      </c>
      <c r="S393" s="41">
        <f t="shared" si="101"/>
        <v>3.3800000000000002E-3</v>
      </c>
      <c r="T393" s="41"/>
      <c r="U393" s="41"/>
      <c r="V393" s="41"/>
      <c r="W393" s="42">
        <v>1.6999999999999999E-3</v>
      </c>
      <c r="X393" s="42">
        <f t="shared" si="102"/>
        <v>1.2799999999999999E-3</v>
      </c>
      <c r="Y393" s="42"/>
      <c r="Z393" s="42"/>
      <c r="AA393" s="42"/>
      <c r="AB393" s="25">
        <v>8.0000000000000004E-4</v>
      </c>
      <c r="AC393" s="25">
        <f t="shared" si="97"/>
        <v>4.2000000000000002E-4</v>
      </c>
    </row>
    <row r="394" spans="1:29" s="15" customFormat="1">
      <c r="A394" s="18">
        <v>642</v>
      </c>
      <c r="B394" s="25">
        <v>9.0000000000000006E-5</v>
      </c>
      <c r="C394" s="38">
        <v>4.7999999999999996E-3</v>
      </c>
      <c r="D394" s="38">
        <f t="shared" si="98"/>
        <v>4.3199999999999992E-3</v>
      </c>
      <c r="E394" s="38"/>
      <c r="F394" s="38"/>
      <c r="G394" s="38"/>
      <c r="H394" s="39">
        <v>3.3999999999999998E-3</v>
      </c>
      <c r="I394" s="39">
        <f t="shared" si="99"/>
        <v>2.9199999999999999E-3</v>
      </c>
      <c r="J394" s="39"/>
      <c r="K394" s="39"/>
      <c r="L394" s="39"/>
      <c r="M394" s="40">
        <v>4.1000000000000003E-3</v>
      </c>
      <c r="N394" s="40">
        <f t="shared" si="100"/>
        <v>3.6200000000000004E-3</v>
      </c>
      <c r="O394" s="40"/>
      <c r="P394" s="40"/>
      <c r="Q394" s="40"/>
      <c r="R394" s="41">
        <v>3.8E-3</v>
      </c>
      <c r="S394" s="41">
        <f t="shared" si="101"/>
        <v>3.32E-3</v>
      </c>
      <c r="T394" s="41"/>
      <c r="U394" s="41"/>
      <c r="V394" s="41"/>
      <c r="W394" s="42">
        <v>1.8E-3</v>
      </c>
      <c r="X394" s="42">
        <f t="shared" si="102"/>
        <v>1.32E-3</v>
      </c>
      <c r="Y394" s="42"/>
      <c r="Z394" s="42"/>
      <c r="AA394" s="42"/>
      <c r="AB394" s="25">
        <v>8.7000000000000001E-4</v>
      </c>
      <c r="AC394" s="25">
        <f t="shared" si="97"/>
        <v>4.8000000000000001E-4</v>
      </c>
    </row>
    <row r="395" spans="1:29" s="15" customFormat="1">
      <c r="A395" s="18">
        <v>643</v>
      </c>
      <c r="B395" s="25">
        <v>1.3999999999999999E-4</v>
      </c>
      <c r="C395" s="38">
        <v>4.7000000000000002E-3</v>
      </c>
      <c r="D395" s="38">
        <f t="shared" si="98"/>
        <v>4.1700000000000001E-3</v>
      </c>
      <c r="E395" s="38"/>
      <c r="F395" s="38"/>
      <c r="G395" s="38"/>
      <c r="H395" s="39">
        <v>3.3E-3</v>
      </c>
      <c r="I395" s="39">
        <f t="shared" si="99"/>
        <v>2.7699999999999999E-3</v>
      </c>
      <c r="J395" s="39"/>
      <c r="K395" s="39"/>
      <c r="L395" s="39"/>
      <c r="M395" s="40">
        <v>4.1000000000000003E-3</v>
      </c>
      <c r="N395" s="40">
        <f t="shared" si="100"/>
        <v>3.5700000000000003E-3</v>
      </c>
      <c r="O395" s="40"/>
      <c r="P395" s="40"/>
      <c r="Q395" s="40"/>
      <c r="R395" s="41">
        <v>3.7000000000000002E-3</v>
      </c>
      <c r="S395" s="41">
        <f t="shared" si="101"/>
        <v>3.1700000000000001E-3</v>
      </c>
      <c r="T395" s="41"/>
      <c r="U395" s="41"/>
      <c r="V395" s="41"/>
      <c r="W395" s="42">
        <v>1.8E-3</v>
      </c>
      <c r="X395" s="42">
        <f t="shared" si="102"/>
        <v>1.2699999999999999E-3</v>
      </c>
      <c r="Y395" s="42"/>
      <c r="Z395" s="42"/>
      <c r="AA395" s="42"/>
      <c r="AB395" s="25">
        <v>9.2000000000000003E-4</v>
      </c>
      <c r="AC395" s="25">
        <f t="shared" si="97"/>
        <v>5.2999999999999998E-4</v>
      </c>
    </row>
    <row r="396" spans="1:29" s="15" customFormat="1">
      <c r="A396" s="18">
        <v>644</v>
      </c>
      <c r="B396" s="25">
        <v>6.8999999999999997E-5</v>
      </c>
      <c r="C396" s="38">
        <v>4.7000000000000002E-3</v>
      </c>
      <c r="D396" s="38">
        <f t="shared" si="98"/>
        <v>4.2104999999999998E-3</v>
      </c>
      <c r="E396" s="38"/>
      <c r="F396" s="38"/>
      <c r="G396" s="38"/>
      <c r="H396" s="39">
        <v>3.3999999999999998E-3</v>
      </c>
      <c r="I396" s="39">
        <f t="shared" si="99"/>
        <v>2.9104999999999999E-3</v>
      </c>
      <c r="J396" s="39"/>
      <c r="K396" s="39"/>
      <c r="L396" s="39"/>
      <c r="M396" s="40">
        <v>4.1000000000000003E-3</v>
      </c>
      <c r="N396" s="40">
        <f t="shared" si="100"/>
        <v>3.6105000000000004E-3</v>
      </c>
      <c r="O396" s="40"/>
      <c r="P396" s="40"/>
      <c r="Q396" s="40"/>
      <c r="R396" s="41">
        <v>3.7000000000000002E-3</v>
      </c>
      <c r="S396" s="41">
        <f t="shared" si="101"/>
        <v>3.2105000000000002E-3</v>
      </c>
      <c r="T396" s="41"/>
      <c r="U396" s="41"/>
      <c r="V396" s="41"/>
      <c r="W396" s="42">
        <v>1.6999999999999999E-3</v>
      </c>
      <c r="X396" s="42">
        <f t="shared" si="102"/>
        <v>1.2104999999999998E-3</v>
      </c>
      <c r="Y396" s="42"/>
      <c r="Z396" s="42"/>
      <c r="AA396" s="42"/>
      <c r="AB396" s="25">
        <v>9.1E-4</v>
      </c>
      <c r="AC396" s="25">
        <f t="shared" si="97"/>
        <v>4.8950000000000003E-4</v>
      </c>
    </row>
    <row r="397" spans="1:29" s="15" customFormat="1">
      <c r="A397" s="18">
        <v>645</v>
      </c>
      <c r="B397" s="25">
        <v>1.2E-4</v>
      </c>
      <c r="C397" s="38">
        <v>4.7000000000000002E-3</v>
      </c>
      <c r="D397" s="38">
        <f t="shared" si="98"/>
        <v>4.1955000000000004E-3</v>
      </c>
      <c r="E397" s="38"/>
      <c r="F397" s="38"/>
      <c r="G397" s="38"/>
      <c r="H397" s="39">
        <v>3.3E-3</v>
      </c>
      <c r="I397" s="39">
        <f t="shared" si="99"/>
        <v>2.7954999999999998E-3</v>
      </c>
      <c r="J397" s="39"/>
      <c r="K397" s="39"/>
      <c r="L397" s="39"/>
      <c r="M397" s="40">
        <v>4.0000000000000001E-3</v>
      </c>
      <c r="N397" s="40">
        <f t="shared" si="100"/>
        <v>3.4954999999999999E-3</v>
      </c>
      <c r="O397" s="40"/>
      <c r="P397" s="40"/>
      <c r="Q397" s="40"/>
      <c r="R397" s="41">
        <v>3.8E-3</v>
      </c>
      <c r="S397" s="41">
        <f t="shared" si="101"/>
        <v>3.2954999999999998E-3</v>
      </c>
      <c r="T397" s="41"/>
      <c r="U397" s="41"/>
      <c r="V397" s="41"/>
      <c r="W397" s="42">
        <v>1.6999999999999999E-3</v>
      </c>
      <c r="X397" s="42">
        <f t="shared" si="102"/>
        <v>1.1954999999999999E-3</v>
      </c>
      <c r="Y397" s="42"/>
      <c r="Z397" s="42"/>
      <c r="AA397" s="42"/>
      <c r="AB397" s="25">
        <v>8.8900000000000003E-4</v>
      </c>
      <c r="AC397" s="25">
        <f t="shared" si="97"/>
        <v>5.0450000000000007E-4</v>
      </c>
    </row>
    <row r="398" spans="1:29" s="15" customFormat="1">
      <c r="A398" s="18">
        <v>646</v>
      </c>
      <c r="B398" s="25">
        <v>6.0000000000000002E-5</v>
      </c>
      <c r="C398" s="38">
        <v>4.7000000000000002E-3</v>
      </c>
      <c r="D398" s="38">
        <f t="shared" si="98"/>
        <v>4.215E-3</v>
      </c>
      <c r="E398" s="38"/>
      <c r="F398" s="38"/>
      <c r="G398" s="38"/>
      <c r="H398" s="39">
        <v>3.3E-3</v>
      </c>
      <c r="I398" s="39">
        <f t="shared" si="99"/>
        <v>2.8149999999999998E-3</v>
      </c>
      <c r="J398" s="39"/>
      <c r="K398" s="39"/>
      <c r="L398" s="39"/>
      <c r="M398" s="40">
        <v>3.8999999999999998E-3</v>
      </c>
      <c r="N398" s="40">
        <f t="shared" si="100"/>
        <v>3.4149999999999996E-3</v>
      </c>
      <c r="O398" s="40"/>
      <c r="P398" s="40"/>
      <c r="Q398" s="40"/>
      <c r="R398" s="41">
        <v>3.5999999999999999E-3</v>
      </c>
      <c r="S398" s="41">
        <f t="shared" si="101"/>
        <v>3.1149999999999997E-3</v>
      </c>
      <c r="T398" s="41"/>
      <c r="U398" s="41"/>
      <c r="V398" s="41"/>
      <c r="W398" s="42">
        <v>1.6000000000000001E-3</v>
      </c>
      <c r="X398" s="42">
        <f t="shared" si="102"/>
        <v>1.1150000000000001E-3</v>
      </c>
      <c r="Y398" s="42"/>
      <c r="Z398" s="42"/>
      <c r="AA398" s="42"/>
      <c r="AB398" s="25">
        <v>9.1E-4</v>
      </c>
      <c r="AC398" s="25">
        <f t="shared" si="97"/>
        <v>4.8500000000000003E-4</v>
      </c>
    </row>
    <row r="399" spans="1:29" s="15" customFormat="1">
      <c r="A399" s="18">
        <v>647</v>
      </c>
      <c r="B399" s="25">
        <v>4.0000000000000003E-5</v>
      </c>
      <c r="C399" s="38">
        <v>4.7999999999999996E-3</v>
      </c>
      <c r="D399" s="38">
        <f t="shared" si="98"/>
        <v>4.3399999999999992E-3</v>
      </c>
      <c r="E399" s="38"/>
      <c r="F399" s="38"/>
      <c r="G399" s="38"/>
      <c r="H399" s="39">
        <v>3.3E-3</v>
      </c>
      <c r="I399" s="39">
        <f t="shared" si="99"/>
        <v>2.8400000000000001E-3</v>
      </c>
      <c r="J399" s="39"/>
      <c r="K399" s="39"/>
      <c r="L399" s="39"/>
      <c r="M399" s="40">
        <v>4.1000000000000003E-3</v>
      </c>
      <c r="N399" s="40">
        <f t="shared" si="100"/>
        <v>3.6400000000000004E-3</v>
      </c>
      <c r="O399" s="40"/>
      <c r="P399" s="40"/>
      <c r="Q399" s="40"/>
      <c r="R399" s="41">
        <v>3.7000000000000002E-3</v>
      </c>
      <c r="S399" s="41">
        <f t="shared" si="101"/>
        <v>3.2400000000000003E-3</v>
      </c>
      <c r="T399" s="41"/>
      <c r="U399" s="41"/>
      <c r="V399" s="41"/>
      <c r="W399" s="42">
        <v>1.6999999999999999E-3</v>
      </c>
      <c r="X399" s="42">
        <f t="shared" si="102"/>
        <v>1.2399999999999998E-3</v>
      </c>
      <c r="Y399" s="42"/>
      <c r="Z399" s="42"/>
      <c r="AA399" s="42"/>
      <c r="AB399" s="25">
        <v>8.8000000000000003E-4</v>
      </c>
      <c r="AC399" s="25">
        <f t="shared" si="97"/>
        <v>4.6000000000000001E-4</v>
      </c>
    </row>
    <row r="400" spans="1:29" s="15" customFormat="1">
      <c r="A400" s="18">
        <v>648</v>
      </c>
      <c r="B400" s="25">
        <v>0</v>
      </c>
      <c r="C400" s="38">
        <v>4.7000000000000002E-3</v>
      </c>
      <c r="D400" s="38">
        <f t="shared" si="98"/>
        <v>4.2500000000000003E-3</v>
      </c>
      <c r="E400" s="38"/>
      <c r="F400" s="38"/>
      <c r="G400" s="38"/>
      <c r="H400" s="39">
        <v>3.2000000000000002E-3</v>
      </c>
      <c r="I400" s="39">
        <f t="shared" si="99"/>
        <v>2.7500000000000003E-3</v>
      </c>
      <c r="J400" s="39"/>
      <c r="K400" s="39"/>
      <c r="L400" s="39"/>
      <c r="M400" s="40">
        <v>4.0000000000000001E-3</v>
      </c>
      <c r="N400" s="40">
        <f t="shared" si="100"/>
        <v>3.5500000000000002E-3</v>
      </c>
      <c r="O400" s="40"/>
      <c r="P400" s="40"/>
      <c r="Q400" s="40"/>
      <c r="R400" s="41">
        <v>3.5999999999999999E-3</v>
      </c>
      <c r="S400" s="41">
        <f t="shared" si="101"/>
        <v>3.15E-3</v>
      </c>
      <c r="T400" s="41"/>
      <c r="U400" s="41"/>
      <c r="V400" s="41"/>
      <c r="W400" s="42">
        <v>1.6999999999999999E-3</v>
      </c>
      <c r="X400" s="42">
        <f t="shared" si="102"/>
        <v>1.2499999999999998E-3</v>
      </c>
      <c r="Y400" s="42"/>
      <c r="Z400" s="42"/>
      <c r="AA400" s="42"/>
      <c r="AB400" s="25">
        <v>8.9999999999999998E-4</v>
      </c>
      <c r="AC400" s="25">
        <f t="shared" si="97"/>
        <v>4.4999999999999999E-4</v>
      </c>
    </row>
    <row r="401" spans="1:29" s="15" customFormat="1">
      <c r="A401" s="18">
        <v>649</v>
      </c>
      <c r="B401" s="25">
        <v>-6.8999999999999997E-5</v>
      </c>
      <c r="C401" s="38">
        <v>4.7999999999999996E-3</v>
      </c>
      <c r="D401" s="38">
        <f t="shared" si="98"/>
        <v>4.4145E-3</v>
      </c>
      <c r="E401" s="38"/>
      <c r="F401" s="38"/>
      <c r="G401" s="38"/>
      <c r="H401" s="39">
        <v>3.2000000000000002E-3</v>
      </c>
      <c r="I401" s="39">
        <f t="shared" si="99"/>
        <v>2.8145000000000002E-3</v>
      </c>
      <c r="J401" s="39"/>
      <c r="K401" s="39"/>
      <c r="L401" s="39"/>
      <c r="M401" s="40">
        <v>4.0000000000000001E-3</v>
      </c>
      <c r="N401" s="40">
        <f t="shared" si="100"/>
        <v>3.6145000000000001E-3</v>
      </c>
      <c r="O401" s="40"/>
      <c r="P401" s="40"/>
      <c r="Q401" s="40"/>
      <c r="R401" s="41">
        <v>3.7000000000000002E-3</v>
      </c>
      <c r="S401" s="41">
        <f t="shared" si="101"/>
        <v>3.3145000000000002E-3</v>
      </c>
      <c r="T401" s="41"/>
      <c r="U401" s="41"/>
      <c r="V401" s="41"/>
      <c r="W401" s="42">
        <v>1.6999999999999999E-3</v>
      </c>
      <c r="X401" s="42">
        <f t="shared" si="102"/>
        <v>1.3144999999999999E-3</v>
      </c>
      <c r="Y401" s="42"/>
      <c r="Z401" s="42"/>
      <c r="AA401" s="42"/>
      <c r="AB401" s="25">
        <v>8.4000000000000003E-4</v>
      </c>
      <c r="AC401" s="25">
        <f t="shared" si="97"/>
        <v>3.8549999999999999E-4</v>
      </c>
    </row>
    <row r="402" spans="1:29" s="15" customFormat="1">
      <c r="A402" s="18">
        <v>650</v>
      </c>
      <c r="B402" s="25">
        <v>-8.0000000000000007E-5</v>
      </c>
      <c r="C402" s="38">
        <v>4.7000000000000002E-3</v>
      </c>
      <c r="D402" s="38">
        <f t="shared" si="98"/>
        <v>4.3400000000000001E-3</v>
      </c>
      <c r="E402" s="38"/>
      <c r="F402" s="38"/>
      <c r="G402" s="38"/>
      <c r="H402" s="39">
        <v>3.3E-3</v>
      </c>
      <c r="I402" s="39">
        <f t="shared" si="99"/>
        <v>2.9399999999999999E-3</v>
      </c>
      <c r="J402" s="39"/>
      <c r="K402" s="39"/>
      <c r="L402" s="39"/>
      <c r="M402" s="40">
        <v>4.0000000000000001E-3</v>
      </c>
      <c r="N402" s="40">
        <f t="shared" si="100"/>
        <v>3.64E-3</v>
      </c>
      <c r="O402" s="40"/>
      <c r="P402" s="40"/>
      <c r="Q402" s="40"/>
      <c r="R402" s="41">
        <v>3.5999999999999999E-3</v>
      </c>
      <c r="S402" s="41">
        <f t="shared" si="101"/>
        <v>3.2399999999999998E-3</v>
      </c>
      <c r="T402" s="41"/>
      <c r="U402" s="41"/>
      <c r="V402" s="41"/>
      <c r="W402" s="42">
        <v>1.6000000000000001E-3</v>
      </c>
      <c r="X402" s="42">
        <f t="shared" si="102"/>
        <v>1.24E-3</v>
      </c>
      <c r="Y402" s="42"/>
      <c r="Z402" s="42"/>
      <c r="AA402" s="42"/>
      <c r="AB402" s="25">
        <v>8.0000000000000004E-4</v>
      </c>
      <c r="AC402" s="25">
        <f t="shared" si="97"/>
        <v>3.6000000000000002E-4</v>
      </c>
    </row>
    <row r="403" spans="1:29" s="15" customFormat="1">
      <c r="A403" s="18">
        <v>651</v>
      </c>
      <c r="B403" s="25">
        <v>-8.0000000000000007E-5</v>
      </c>
      <c r="C403" s="38">
        <v>4.7000000000000002E-3</v>
      </c>
      <c r="D403" s="38">
        <f t="shared" si="98"/>
        <v>4.3049999999999998E-3</v>
      </c>
      <c r="E403" s="38"/>
      <c r="F403" s="38"/>
      <c r="G403" s="38"/>
      <c r="H403" s="39">
        <v>3.2000000000000002E-3</v>
      </c>
      <c r="I403" s="39">
        <f t="shared" si="99"/>
        <v>2.8050000000000002E-3</v>
      </c>
      <c r="J403" s="39"/>
      <c r="K403" s="39"/>
      <c r="L403" s="39"/>
      <c r="M403" s="40">
        <v>4.0000000000000001E-3</v>
      </c>
      <c r="N403" s="40">
        <f t="shared" si="100"/>
        <v>3.6050000000000001E-3</v>
      </c>
      <c r="O403" s="40"/>
      <c r="P403" s="40"/>
      <c r="Q403" s="40"/>
      <c r="R403" s="41">
        <v>3.7000000000000002E-3</v>
      </c>
      <c r="S403" s="41">
        <f t="shared" si="101"/>
        <v>3.3050000000000002E-3</v>
      </c>
      <c r="T403" s="41"/>
      <c r="U403" s="41"/>
      <c r="V403" s="41"/>
      <c r="W403" s="42">
        <v>1.6999999999999999E-3</v>
      </c>
      <c r="X403" s="42">
        <f t="shared" si="102"/>
        <v>1.305E-3</v>
      </c>
      <c r="Y403" s="42"/>
      <c r="Z403" s="42"/>
      <c r="AA403" s="42"/>
      <c r="AB403" s="25">
        <v>8.7000000000000001E-4</v>
      </c>
      <c r="AC403" s="25">
        <f t="shared" si="97"/>
        <v>3.9500000000000001E-4</v>
      </c>
    </row>
    <row r="404" spans="1:29" s="15" customFormat="1">
      <c r="A404" s="18">
        <v>652</v>
      </c>
      <c r="B404" s="25">
        <v>1.0000000000000001E-5</v>
      </c>
      <c r="C404" s="38">
        <v>4.7000000000000002E-3</v>
      </c>
      <c r="D404" s="38">
        <f t="shared" si="98"/>
        <v>4.2700000000000004E-3</v>
      </c>
      <c r="E404" s="38"/>
      <c r="F404" s="38"/>
      <c r="G404" s="38"/>
      <c r="H404" s="39">
        <v>3.2000000000000002E-3</v>
      </c>
      <c r="I404" s="39">
        <f t="shared" si="99"/>
        <v>2.7700000000000003E-3</v>
      </c>
      <c r="J404" s="39"/>
      <c r="K404" s="39"/>
      <c r="L404" s="39"/>
      <c r="M404" s="40">
        <v>4.0000000000000001E-3</v>
      </c>
      <c r="N404" s="40">
        <f t="shared" si="100"/>
        <v>3.5700000000000003E-3</v>
      </c>
      <c r="O404" s="40"/>
      <c r="P404" s="40"/>
      <c r="Q404" s="40"/>
      <c r="R404" s="41">
        <v>3.5999999999999999E-3</v>
      </c>
      <c r="S404" s="41">
        <f t="shared" si="101"/>
        <v>3.1700000000000001E-3</v>
      </c>
      <c r="T404" s="41"/>
      <c r="U404" s="41"/>
      <c r="V404" s="41"/>
      <c r="W404" s="42">
        <v>1.6999999999999999E-3</v>
      </c>
      <c r="X404" s="42">
        <f t="shared" si="102"/>
        <v>1.2699999999999999E-3</v>
      </c>
      <c r="Y404" s="42"/>
      <c r="Z404" s="42"/>
      <c r="AA404" s="42"/>
      <c r="AB404" s="25">
        <v>8.4999999999999995E-4</v>
      </c>
      <c r="AC404" s="25">
        <f t="shared" si="97"/>
        <v>4.2999999999999999E-4</v>
      </c>
    </row>
    <row r="405" spans="1:29" s="15" customFormat="1">
      <c r="A405" s="18">
        <v>653</v>
      </c>
      <c r="B405" s="25">
        <v>-5.0000000000000002E-5</v>
      </c>
      <c r="C405" s="38">
        <v>4.7000000000000002E-3</v>
      </c>
      <c r="D405" s="38">
        <f t="shared" si="98"/>
        <v>4.3600000000000002E-3</v>
      </c>
      <c r="E405" s="38"/>
      <c r="F405" s="38"/>
      <c r="G405" s="38"/>
      <c r="H405" s="39">
        <v>3.0999999999999999E-3</v>
      </c>
      <c r="I405" s="39">
        <f t="shared" si="99"/>
        <v>2.7599999999999999E-3</v>
      </c>
      <c r="J405" s="39"/>
      <c r="K405" s="39"/>
      <c r="L405" s="39"/>
      <c r="M405" s="40">
        <v>3.8999999999999998E-3</v>
      </c>
      <c r="N405" s="40">
        <f t="shared" si="100"/>
        <v>3.5599999999999998E-3</v>
      </c>
      <c r="O405" s="40"/>
      <c r="P405" s="40"/>
      <c r="Q405" s="40"/>
      <c r="R405" s="41">
        <v>3.5999999999999999E-3</v>
      </c>
      <c r="S405" s="41">
        <f t="shared" si="101"/>
        <v>3.2599999999999999E-3</v>
      </c>
      <c r="T405" s="41"/>
      <c r="U405" s="41"/>
      <c r="V405" s="41"/>
      <c r="W405" s="42">
        <v>1.6000000000000001E-3</v>
      </c>
      <c r="X405" s="42">
        <f t="shared" si="102"/>
        <v>1.2600000000000001E-3</v>
      </c>
      <c r="Y405" s="42"/>
      <c r="Z405" s="42"/>
      <c r="AA405" s="42"/>
      <c r="AB405" s="25">
        <v>7.2999999999999996E-4</v>
      </c>
      <c r="AC405" s="25">
        <f t="shared" si="97"/>
        <v>3.3999999999999997E-4</v>
      </c>
    </row>
    <row r="406" spans="1:29" s="15" customFormat="1">
      <c r="A406" s="18">
        <v>654</v>
      </c>
      <c r="B406" s="25">
        <v>5.0000000000000002E-5</v>
      </c>
      <c r="C406" s="38">
        <v>4.7000000000000002E-3</v>
      </c>
      <c r="D406" s="38">
        <f t="shared" si="98"/>
        <v>4.2850000000000006E-3</v>
      </c>
      <c r="E406" s="38"/>
      <c r="F406" s="38"/>
      <c r="G406" s="38"/>
      <c r="H406" s="39">
        <v>3.2000000000000002E-3</v>
      </c>
      <c r="I406" s="39">
        <f t="shared" si="99"/>
        <v>2.7850000000000001E-3</v>
      </c>
      <c r="J406" s="39"/>
      <c r="K406" s="39"/>
      <c r="L406" s="39"/>
      <c r="M406" s="40">
        <v>3.8999999999999998E-3</v>
      </c>
      <c r="N406" s="40">
        <f t="shared" si="100"/>
        <v>3.4849999999999998E-3</v>
      </c>
      <c r="O406" s="40"/>
      <c r="P406" s="40"/>
      <c r="Q406" s="40"/>
      <c r="R406" s="41">
        <v>3.5000000000000001E-3</v>
      </c>
      <c r="S406" s="41">
        <f t="shared" si="101"/>
        <v>3.0850000000000001E-3</v>
      </c>
      <c r="T406" s="41"/>
      <c r="U406" s="41"/>
      <c r="V406" s="41"/>
      <c r="W406" s="42">
        <v>1.6000000000000001E-3</v>
      </c>
      <c r="X406" s="42">
        <f t="shared" si="102"/>
        <v>1.1850000000000001E-3</v>
      </c>
      <c r="Y406" s="42"/>
      <c r="Z406" s="42"/>
      <c r="AA406" s="42"/>
      <c r="AB406" s="25">
        <v>7.7999999999999999E-4</v>
      </c>
      <c r="AC406" s="25">
        <f t="shared" si="97"/>
        <v>4.15E-4</v>
      </c>
    </row>
    <row r="407" spans="1:29" s="15" customFormat="1">
      <c r="A407" s="18">
        <v>655</v>
      </c>
      <c r="B407" s="25">
        <v>-1.2E-4</v>
      </c>
      <c r="C407" s="38">
        <v>4.5999999999999999E-3</v>
      </c>
      <c r="D407" s="38">
        <f t="shared" si="98"/>
        <v>4.2599999999999999E-3</v>
      </c>
      <c r="E407" s="38"/>
      <c r="F407" s="38"/>
      <c r="G407" s="38"/>
      <c r="H407" s="39">
        <v>3.0999999999999999E-3</v>
      </c>
      <c r="I407" s="39">
        <f t="shared" si="99"/>
        <v>2.7599999999999999E-3</v>
      </c>
      <c r="J407" s="39"/>
      <c r="K407" s="39"/>
      <c r="L407" s="39"/>
      <c r="M407" s="40">
        <v>3.8E-3</v>
      </c>
      <c r="N407" s="40">
        <f t="shared" si="100"/>
        <v>3.46E-3</v>
      </c>
      <c r="O407" s="40"/>
      <c r="P407" s="40"/>
      <c r="Q407" s="40"/>
      <c r="R407" s="41">
        <v>3.5000000000000001E-3</v>
      </c>
      <c r="S407" s="41">
        <f t="shared" si="101"/>
        <v>3.16E-3</v>
      </c>
      <c r="T407" s="41"/>
      <c r="U407" s="41"/>
      <c r="V407" s="41"/>
      <c r="W407" s="42">
        <v>1.6000000000000001E-3</v>
      </c>
      <c r="X407" s="42">
        <f t="shared" si="102"/>
        <v>1.2600000000000001E-3</v>
      </c>
      <c r="Y407" s="42"/>
      <c r="Z407" s="42"/>
      <c r="AA407" s="42"/>
      <c r="AB407" s="25">
        <v>8.0000000000000004E-4</v>
      </c>
      <c r="AC407" s="25">
        <f t="shared" si="97"/>
        <v>3.4000000000000002E-4</v>
      </c>
    </row>
    <row r="408" spans="1:29" s="15" customFormat="1">
      <c r="A408" s="18">
        <v>656</v>
      </c>
      <c r="B408" s="25">
        <v>0</v>
      </c>
      <c r="C408" s="38">
        <v>4.7000000000000002E-3</v>
      </c>
      <c r="D408" s="38">
        <f t="shared" si="98"/>
        <v>4.2450000000000005E-3</v>
      </c>
      <c r="E408" s="38"/>
      <c r="F408" s="38"/>
      <c r="G408" s="38"/>
      <c r="H408" s="39">
        <v>3.2000000000000002E-3</v>
      </c>
      <c r="I408" s="39">
        <f t="shared" si="99"/>
        <v>2.745E-3</v>
      </c>
      <c r="J408" s="39"/>
      <c r="K408" s="39"/>
      <c r="L408" s="39"/>
      <c r="M408" s="40">
        <v>3.8E-3</v>
      </c>
      <c r="N408" s="40">
        <f t="shared" si="100"/>
        <v>3.3449999999999999E-3</v>
      </c>
      <c r="O408" s="40"/>
      <c r="P408" s="40"/>
      <c r="Q408" s="40"/>
      <c r="R408" s="41">
        <v>3.3999999999999998E-3</v>
      </c>
      <c r="S408" s="41">
        <f t="shared" si="101"/>
        <v>2.9449999999999997E-3</v>
      </c>
      <c r="T408" s="41"/>
      <c r="U408" s="41"/>
      <c r="V408" s="41"/>
      <c r="W408" s="42">
        <v>1.5E-3</v>
      </c>
      <c r="X408" s="42">
        <f t="shared" si="102"/>
        <v>1.0449999999999999E-3</v>
      </c>
      <c r="Y408" s="42"/>
      <c r="Z408" s="42"/>
      <c r="AA408" s="42"/>
      <c r="AB408" s="25">
        <v>9.1E-4</v>
      </c>
      <c r="AC408" s="25">
        <f t="shared" si="97"/>
        <v>4.55E-4</v>
      </c>
    </row>
    <row r="409" spans="1:29" s="15" customFormat="1">
      <c r="A409" s="18">
        <v>657</v>
      </c>
      <c r="B409" s="25">
        <v>-9.0000000000000006E-5</v>
      </c>
      <c r="C409" s="38">
        <v>4.5999999999999999E-3</v>
      </c>
      <c r="D409" s="38">
        <f t="shared" si="98"/>
        <v>4.2599999999999999E-3</v>
      </c>
      <c r="E409" s="38"/>
      <c r="F409" s="38"/>
      <c r="G409" s="38"/>
      <c r="H409" s="39">
        <v>3.0000000000000001E-3</v>
      </c>
      <c r="I409" s="39">
        <f t="shared" si="99"/>
        <v>2.66E-3</v>
      </c>
      <c r="J409" s="39"/>
      <c r="K409" s="39"/>
      <c r="L409" s="39"/>
      <c r="M409" s="40">
        <v>3.7000000000000002E-3</v>
      </c>
      <c r="N409" s="40">
        <f t="shared" si="100"/>
        <v>3.3600000000000001E-3</v>
      </c>
      <c r="O409" s="40"/>
      <c r="P409" s="40"/>
      <c r="Q409" s="40"/>
      <c r="R409" s="41">
        <v>3.5000000000000001E-3</v>
      </c>
      <c r="S409" s="41">
        <f t="shared" si="101"/>
        <v>3.16E-3</v>
      </c>
      <c r="T409" s="41"/>
      <c r="U409" s="41"/>
      <c r="V409" s="41"/>
      <c r="W409" s="42">
        <v>1.6000000000000001E-3</v>
      </c>
      <c r="X409" s="42">
        <f t="shared" si="102"/>
        <v>1.2600000000000001E-3</v>
      </c>
      <c r="Y409" s="42"/>
      <c r="Z409" s="42"/>
      <c r="AA409" s="42"/>
      <c r="AB409" s="25">
        <v>7.6999999999999996E-4</v>
      </c>
      <c r="AC409" s="25">
        <f t="shared" si="97"/>
        <v>3.3999999999999997E-4</v>
      </c>
    </row>
    <row r="410" spans="1:29" s="15" customFormat="1">
      <c r="A410" s="18">
        <v>658</v>
      </c>
      <c r="B410" s="25">
        <v>6.8999999999999997E-5</v>
      </c>
      <c r="C410" s="38">
        <v>4.5999999999999999E-3</v>
      </c>
      <c r="D410" s="38">
        <f t="shared" si="98"/>
        <v>4.1855E-3</v>
      </c>
      <c r="E410" s="38"/>
      <c r="F410" s="38"/>
      <c r="G410" s="38"/>
      <c r="H410" s="39">
        <v>3.0999999999999999E-3</v>
      </c>
      <c r="I410" s="39">
        <f t="shared" si="99"/>
        <v>2.6855E-3</v>
      </c>
      <c r="J410" s="39"/>
      <c r="K410" s="39"/>
      <c r="L410" s="39"/>
      <c r="M410" s="40">
        <v>3.8E-3</v>
      </c>
      <c r="N410" s="40">
        <f t="shared" si="100"/>
        <v>3.3855000000000001E-3</v>
      </c>
      <c r="O410" s="40"/>
      <c r="P410" s="40"/>
      <c r="Q410" s="40"/>
      <c r="R410" s="41">
        <v>3.5000000000000001E-3</v>
      </c>
      <c r="S410" s="41">
        <f t="shared" si="101"/>
        <v>3.0855000000000001E-3</v>
      </c>
      <c r="T410" s="41"/>
      <c r="U410" s="41"/>
      <c r="V410" s="41"/>
      <c r="W410" s="42">
        <v>1.5E-3</v>
      </c>
      <c r="X410" s="42">
        <f t="shared" si="102"/>
        <v>1.0855000000000001E-3</v>
      </c>
      <c r="Y410" s="42"/>
      <c r="Z410" s="42"/>
      <c r="AA410" s="42"/>
      <c r="AB410" s="25">
        <v>7.6000000000000004E-4</v>
      </c>
      <c r="AC410" s="25">
        <f t="shared" si="97"/>
        <v>4.1450000000000005E-4</v>
      </c>
    </row>
    <row r="411" spans="1:29" s="15" customFormat="1">
      <c r="A411" s="18">
        <v>659</v>
      </c>
      <c r="B411" s="25">
        <v>-1.1E-4</v>
      </c>
      <c r="C411" s="38">
        <v>4.7000000000000002E-3</v>
      </c>
      <c r="D411" s="38">
        <f t="shared" si="98"/>
        <v>4.3550000000000004E-3</v>
      </c>
      <c r="E411" s="38"/>
      <c r="F411" s="38"/>
      <c r="G411" s="38"/>
      <c r="H411" s="39">
        <v>3.0999999999999999E-3</v>
      </c>
      <c r="I411" s="39">
        <f t="shared" si="99"/>
        <v>2.7549999999999996E-3</v>
      </c>
      <c r="J411" s="39"/>
      <c r="K411" s="39"/>
      <c r="L411" s="39"/>
      <c r="M411" s="40">
        <v>3.7000000000000002E-3</v>
      </c>
      <c r="N411" s="40">
        <f t="shared" si="100"/>
        <v>3.3550000000000003E-3</v>
      </c>
      <c r="O411" s="40"/>
      <c r="P411" s="40"/>
      <c r="Q411" s="40"/>
      <c r="R411" s="41">
        <v>3.5000000000000001E-3</v>
      </c>
      <c r="S411" s="41">
        <f t="shared" si="101"/>
        <v>3.1549999999999998E-3</v>
      </c>
      <c r="T411" s="41"/>
      <c r="U411" s="41"/>
      <c r="V411" s="41"/>
      <c r="W411" s="42">
        <v>1.5E-3</v>
      </c>
      <c r="X411" s="42">
        <f t="shared" si="102"/>
        <v>1.155E-3</v>
      </c>
      <c r="Y411" s="42"/>
      <c r="Z411" s="42"/>
      <c r="AA411" s="42"/>
      <c r="AB411" s="25">
        <v>8.0000000000000004E-4</v>
      </c>
      <c r="AC411" s="25">
        <f t="shared" si="97"/>
        <v>3.4500000000000004E-4</v>
      </c>
    </row>
    <row r="412" spans="1:29" s="15" customFormat="1">
      <c r="A412" s="18">
        <v>660</v>
      </c>
      <c r="B412" s="25">
        <v>6.0000000000000002E-5</v>
      </c>
      <c r="C412" s="38">
        <v>4.7999999999999996E-3</v>
      </c>
      <c r="D412" s="38">
        <f t="shared" si="98"/>
        <v>4.3499999999999997E-3</v>
      </c>
      <c r="E412" s="38"/>
      <c r="F412" s="38"/>
      <c r="G412" s="38"/>
      <c r="H412" s="39">
        <v>3.2000000000000002E-3</v>
      </c>
      <c r="I412" s="39">
        <f t="shared" si="99"/>
        <v>2.7500000000000003E-3</v>
      </c>
      <c r="J412" s="39"/>
      <c r="K412" s="39"/>
      <c r="L412" s="39"/>
      <c r="M412" s="40">
        <v>3.8999999999999998E-3</v>
      </c>
      <c r="N412" s="40">
        <f t="shared" si="100"/>
        <v>3.4499999999999999E-3</v>
      </c>
      <c r="O412" s="40"/>
      <c r="P412" s="40"/>
      <c r="Q412" s="40"/>
      <c r="R412" s="41">
        <v>3.5999999999999999E-3</v>
      </c>
      <c r="S412" s="41">
        <f t="shared" si="101"/>
        <v>3.15E-3</v>
      </c>
      <c r="T412" s="41"/>
      <c r="U412" s="41"/>
      <c r="V412" s="41"/>
      <c r="W412" s="42">
        <v>1.6000000000000001E-3</v>
      </c>
      <c r="X412" s="42">
        <f t="shared" si="102"/>
        <v>1.15E-3</v>
      </c>
      <c r="Y412" s="42"/>
      <c r="Z412" s="42"/>
      <c r="AA412" s="42"/>
      <c r="AB412" s="25">
        <v>8.4000000000000003E-4</v>
      </c>
      <c r="AC412" s="25">
        <f t="shared" si="97"/>
        <v>4.5000000000000004E-4</v>
      </c>
    </row>
    <row r="413" spans="1:29" s="15" customFormat="1">
      <c r="A413" s="18">
        <v>661</v>
      </c>
      <c r="B413" s="25">
        <v>8.0000000000000007E-5</v>
      </c>
      <c r="C413" s="38">
        <v>4.7000000000000002E-3</v>
      </c>
      <c r="D413" s="38">
        <f t="shared" si="98"/>
        <v>4.1799999999999997E-3</v>
      </c>
      <c r="E413" s="38"/>
      <c r="F413" s="38"/>
      <c r="G413" s="38"/>
      <c r="H413" s="39">
        <v>3.0999999999999999E-3</v>
      </c>
      <c r="I413" s="39">
        <f t="shared" si="99"/>
        <v>2.5799999999999998E-3</v>
      </c>
      <c r="J413" s="39"/>
      <c r="K413" s="39"/>
      <c r="L413" s="39"/>
      <c r="M413" s="40">
        <v>3.8E-3</v>
      </c>
      <c r="N413" s="40">
        <f t="shared" si="100"/>
        <v>3.2799999999999999E-3</v>
      </c>
      <c r="O413" s="40"/>
      <c r="P413" s="40"/>
      <c r="Q413" s="40"/>
      <c r="R413" s="41">
        <v>3.5000000000000001E-3</v>
      </c>
      <c r="S413" s="41">
        <f t="shared" si="101"/>
        <v>2.98E-3</v>
      </c>
      <c r="T413" s="41"/>
      <c r="U413" s="41"/>
      <c r="V413" s="41"/>
      <c r="W413" s="42">
        <v>1.6000000000000001E-3</v>
      </c>
      <c r="X413" s="42">
        <f t="shared" si="102"/>
        <v>1.08E-3</v>
      </c>
      <c r="Y413" s="42"/>
      <c r="Z413" s="42"/>
      <c r="AA413" s="42"/>
      <c r="AB413" s="25">
        <v>9.6000000000000002E-4</v>
      </c>
      <c r="AC413" s="25">
        <f t="shared" si="97"/>
        <v>5.2000000000000006E-4</v>
      </c>
    </row>
    <row r="414" spans="1:29" s="15" customFormat="1">
      <c r="A414" s="18">
        <v>662</v>
      </c>
      <c r="B414" s="25">
        <v>6.0000000000000002E-5</v>
      </c>
      <c r="C414" s="38">
        <v>4.5999999999999999E-3</v>
      </c>
      <c r="D414" s="38">
        <f t="shared" si="98"/>
        <v>4.1949999999999999E-3</v>
      </c>
      <c r="E414" s="38"/>
      <c r="F414" s="38"/>
      <c r="G414" s="38"/>
      <c r="H414" s="39">
        <v>3.0999999999999999E-3</v>
      </c>
      <c r="I414" s="39">
        <f t="shared" si="99"/>
        <v>2.6949999999999999E-3</v>
      </c>
      <c r="J414" s="39"/>
      <c r="K414" s="39"/>
      <c r="L414" s="39"/>
      <c r="M414" s="40">
        <v>3.8999999999999998E-3</v>
      </c>
      <c r="N414" s="40">
        <f t="shared" si="100"/>
        <v>3.4949999999999998E-3</v>
      </c>
      <c r="O414" s="40"/>
      <c r="P414" s="40"/>
      <c r="Q414" s="40"/>
      <c r="R414" s="41">
        <v>3.5000000000000001E-3</v>
      </c>
      <c r="S414" s="41">
        <f t="shared" si="101"/>
        <v>3.0950000000000001E-3</v>
      </c>
      <c r="T414" s="41"/>
      <c r="U414" s="41"/>
      <c r="V414" s="41"/>
      <c r="W414" s="42">
        <v>1.5E-3</v>
      </c>
      <c r="X414" s="42">
        <f t="shared" si="102"/>
        <v>1.0950000000000001E-3</v>
      </c>
      <c r="Y414" s="42"/>
      <c r="Z414" s="42"/>
      <c r="AA414" s="42"/>
      <c r="AB414" s="25">
        <v>7.5000000000000002E-4</v>
      </c>
      <c r="AC414" s="25">
        <f t="shared" si="97"/>
        <v>4.0500000000000003E-4</v>
      </c>
    </row>
    <row r="415" spans="1:29" s="15" customFormat="1">
      <c r="A415" s="18">
        <v>663</v>
      </c>
      <c r="B415" s="25">
        <v>-1.3999999999999999E-4</v>
      </c>
      <c r="C415" s="38">
        <v>4.7000000000000002E-3</v>
      </c>
      <c r="D415" s="38">
        <f t="shared" si="98"/>
        <v>4.3950000000000005E-3</v>
      </c>
      <c r="E415" s="38"/>
      <c r="F415" s="38"/>
      <c r="G415" s="38"/>
      <c r="H415" s="39">
        <v>3.0000000000000001E-3</v>
      </c>
      <c r="I415" s="39">
        <f t="shared" si="99"/>
        <v>2.6949999999999999E-3</v>
      </c>
      <c r="J415" s="39"/>
      <c r="K415" s="39"/>
      <c r="L415" s="39"/>
      <c r="M415" s="40">
        <v>3.7000000000000002E-3</v>
      </c>
      <c r="N415" s="40">
        <f t="shared" si="100"/>
        <v>3.395E-3</v>
      </c>
      <c r="O415" s="40"/>
      <c r="P415" s="40"/>
      <c r="Q415" s="40"/>
      <c r="R415" s="41">
        <v>3.3999999999999998E-3</v>
      </c>
      <c r="S415" s="41">
        <f t="shared" si="101"/>
        <v>3.0949999999999997E-3</v>
      </c>
      <c r="T415" s="41"/>
      <c r="U415" s="41"/>
      <c r="V415" s="41"/>
      <c r="W415" s="42">
        <v>1.6000000000000001E-3</v>
      </c>
      <c r="X415" s="42">
        <f t="shared" si="102"/>
        <v>1.2950000000000001E-3</v>
      </c>
      <c r="Y415" s="42"/>
      <c r="Z415" s="42"/>
      <c r="AA415" s="42"/>
      <c r="AB415" s="25">
        <v>7.5000000000000002E-4</v>
      </c>
      <c r="AC415" s="25">
        <f t="shared" si="97"/>
        <v>3.0500000000000004E-4</v>
      </c>
    </row>
    <row r="416" spans="1:29" s="15" customFormat="1">
      <c r="A416" s="18">
        <v>664</v>
      </c>
      <c r="B416" s="25">
        <v>2.0000000000000002E-5</v>
      </c>
      <c r="C416" s="38">
        <v>4.7000000000000002E-3</v>
      </c>
      <c r="D416" s="38">
        <f t="shared" si="98"/>
        <v>4.3100000000000005E-3</v>
      </c>
      <c r="E416" s="38"/>
      <c r="F416" s="38"/>
      <c r="G416" s="38"/>
      <c r="H416" s="39">
        <v>3.0999999999999999E-3</v>
      </c>
      <c r="I416" s="39">
        <f t="shared" si="99"/>
        <v>2.7099999999999997E-3</v>
      </c>
      <c r="J416" s="39"/>
      <c r="K416" s="39"/>
      <c r="L416" s="39"/>
      <c r="M416" s="40">
        <v>3.7000000000000002E-3</v>
      </c>
      <c r="N416" s="40">
        <f t="shared" si="100"/>
        <v>3.31E-3</v>
      </c>
      <c r="O416" s="40"/>
      <c r="P416" s="40"/>
      <c r="Q416" s="40"/>
      <c r="R416" s="41">
        <v>3.5000000000000001E-3</v>
      </c>
      <c r="S416" s="41">
        <f t="shared" si="101"/>
        <v>3.1099999999999999E-3</v>
      </c>
      <c r="T416" s="41"/>
      <c r="U416" s="41"/>
      <c r="V416" s="41"/>
      <c r="W416" s="42">
        <v>1.5E-3</v>
      </c>
      <c r="X416" s="42">
        <f t="shared" si="102"/>
        <v>1.1099999999999999E-3</v>
      </c>
      <c r="Y416" s="42"/>
      <c r="Z416" s="42"/>
      <c r="AA416" s="42"/>
      <c r="AB416" s="25">
        <v>7.6000000000000004E-4</v>
      </c>
      <c r="AC416" s="25">
        <f t="shared" si="97"/>
        <v>3.9000000000000005E-4</v>
      </c>
    </row>
    <row r="417" spans="1:29" s="15" customFormat="1">
      <c r="A417" s="18">
        <v>665</v>
      </c>
      <c r="B417" s="25">
        <v>-6.8999999999999997E-5</v>
      </c>
      <c r="C417" s="38">
        <v>4.7000000000000002E-3</v>
      </c>
      <c r="D417" s="38">
        <f t="shared" si="98"/>
        <v>4.3245000000000002E-3</v>
      </c>
      <c r="E417" s="38"/>
      <c r="F417" s="38"/>
      <c r="G417" s="38"/>
      <c r="H417" s="39">
        <v>3.0000000000000001E-3</v>
      </c>
      <c r="I417" s="39">
        <f t="shared" si="99"/>
        <v>2.6245000000000001E-3</v>
      </c>
      <c r="J417" s="39"/>
      <c r="K417" s="39"/>
      <c r="L417" s="39"/>
      <c r="M417" s="40">
        <v>3.7000000000000002E-3</v>
      </c>
      <c r="N417" s="40">
        <f t="shared" si="100"/>
        <v>3.3245000000000002E-3</v>
      </c>
      <c r="O417" s="40"/>
      <c r="P417" s="40"/>
      <c r="Q417" s="40"/>
      <c r="R417" s="41">
        <v>3.3999999999999998E-3</v>
      </c>
      <c r="S417" s="41">
        <f t="shared" si="101"/>
        <v>3.0244999999999998E-3</v>
      </c>
      <c r="T417" s="41"/>
      <c r="U417" s="41"/>
      <c r="V417" s="41"/>
      <c r="W417" s="42">
        <v>1.5E-3</v>
      </c>
      <c r="X417" s="42">
        <f t="shared" si="102"/>
        <v>1.1245000000000001E-3</v>
      </c>
      <c r="Y417" s="42"/>
      <c r="Z417" s="42"/>
      <c r="AA417" s="42"/>
      <c r="AB417" s="25">
        <v>8.1999999999999998E-4</v>
      </c>
      <c r="AC417" s="25">
        <f t="shared" si="97"/>
        <v>3.7549999999999997E-4</v>
      </c>
    </row>
    <row r="418" spans="1:29" s="15" customFormat="1">
      <c r="A418" s="18">
        <v>666</v>
      </c>
      <c r="B418" s="25">
        <v>6.0000000000000002E-5</v>
      </c>
      <c r="C418" s="38">
        <v>4.5999999999999999E-3</v>
      </c>
      <c r="D418" s="38">
        <f t="shared" si="98"/>
        <v>4.1450000000000002E-3</v>
      </c>
      <c r="E418" s="38"/>
      <c r="F418" s="38"/>
      <c r="G418" s="38"/>
      <c r="H418" s="39">
        <v>3.0999999999999999E-3</v>
      </c>
      <c r="I418" s="39">
        <f t="shared" si="99"/>
        <v>2.6449999999999998E-3</v>
      </c>
      <c r="J418" s="39"/>
      <c r="K418" s="39"/>
      <c r="L418" s="39"/>
      <c r="M418" s="40">
        <v>3.8E-3</v>
      </c>
      <c r="N418" s="40">
        <f t="shared" si="100"/>
        <v>3.3449999999999999E-3</v>
      </c>
      <c r="O418" s="40"/>
      <c r="P418" s="40"/>
      <c r="Q418" s="40"/>
      <c r="R418" s="41">
        <v>3.5000000000000001E-3</v>
      </c>
      <c r="S418" s="41">
        <f t="shared" si="101"/>
        <v>3.045E-3</v>
      </c>
      <c r="T418" s="41"/>
      <c r="U418" s="41"/>
      <c r="V418" s="41"/>
      <c r="W418" s="42">
        <v>1.5E-3</v>
      </c>
      <c r="X418" s="42">
        <f t="shared" si="102"/>
        <v>1.0449999999999999E-3</v>
      </c>
      <c r="Y418" s="42"/>
      <c r="Z418" s="42"/>
      <c r="AA418" s="42"/>
      <c r="AB418" s="25">
        <v>8.4999999999999995E-4</v>
      </c>
      <c r="AC418" s="25">
        <f t="shared" si="97"/>
        <v>4.55E-4</v>
      </c>
    </row>
    <row r="419" spans="1:29" s="15" customFormat="1">
      <c r="A419" s="18">
        <v>667</v>
      </c>
      <c r="B419" s="25">
        <v>9.2000000000000003E-4</v>
      </c>
      <c r="C419" s="38">
        <v>4.7999999999999996E-3</v>
      </c>
      <c r="D419" s="38">
        <f t="shared" si="98"/>
        <v>3.8199999999999996E-3</v>
      </c>
      <c r="E419" s="38"/>
      <c r="F419" s="38"/>
      <c r="G419" s="38"/>
      <c r="H419" s="39">
        <v>3.0000000000000001E-3</v>
      </c>
      <c r="I419" s="39">
        <f t="shared" si="99"/>
        <v>2.0200000000000001E-3</v>
      </c>
      <c r="J419" s="39"/>
      <c r="K419" s="39"/>
      <c r="L419" s="39"/>
      <c r="M419" s="40">
        <v>3.7000000000000002E-3</v>
      </c>
      <c r="N419" s="40">
        <f t="shared" si="100"/>
        <v>2.7200000000000002E-3</v>
      </c>
      <c r="O419" s="40"/>
      <c r="P419" s="40"/>
      <c r="Q419" s="40"/>
      <c r="R419" s="41">
        <v>3.5000000000000001E-3</v>
      </c>
      <c r="S419" s="41">
        <f t="shared" si="101"/>
        <v>2.5200000000000001E-3</v>
      </c>
      <c r="T419" s="41"/>
      <c r="U419" s="41"/>
      <c r="V419" s="41"/>
      <c r="W419" s="42">
        <v>1.6000000000000001E-3</v>
      </c>
      <c r="X419" s="42">
        <f t="shared" si="102"/>
        <v>6.2000000000000011E-4</v>
      </c>
      <c r="Y419" s="42"/>
      <c r="Z419" s="42"/>
      <c r="AA419" s="42"/>
      <c r="AB419" s="25">
        <v>1.0399999999999999E-3</v>
      </c>
      <c r="AC419" s="25">
        <f t="shared" si="97"/>
        <v>9.7999999999999997E-4</v>
      </c>
    </row>
    <row r="420" spans="1:29" s="15" customFormat="1">
      <c r="A420" s="18">
        <v>668</v>
      </c>
      <c r="B420" s="25">
        <v>-3.6999999999999999E-4</v>
      </c>
      <c r="C420" s="38">
        <v>4.5999999999999999E-3</v>
      </c>
      <c r="D420" s="38">
        <f t="shared" si="98"/>
        <v>4.4000000000000003E-3</v>
      </c>
      <c r="E420" s="38"/>
      <c r="F420" s="38"/>
      <c r="G420" s="38"/>
      <c r="H420" s="39">
        <v>3.0999999999999999E-3</v>
      </c>
      <c r="I420" s="39">
        <f t="shared" si="99"/>
        <v>2.8999999999999998E-3</v>
      </c>
      <c r="J420" s="39"/>
      <c r="K420" s="39"/>
      <c r="L420" s="39"/>
      <c r="M420" s="40">
        <v>3.7000000000000002E-3</v>
      </c>
      <c r="N420" s="40">
        <f t="shared" si="100"/>
        <v>3.5000000000000001E-3</v>
      </c>
      <c r="O420" s="40"/>
      <c r="P420" s="40"/>
      <c r="Q420" s="40"/>
      <c r="R420" s="41">
        <v>3.3999999999999998E-3</v>
      </c>
      <c r="S420" s="41">
        <f t="shared" si="101"/>
        <v>3.1999999999999997E-3</v>
      </c>
      <c r="T420" s="41"/>
      <c r="U420" s="41"/>
      <c r="V420" s="41"/>
      <c r="W420" s="42">
        <v>1.5E-3</v>
      </c>
      <c r="X420" s="42">
        <f t="shared" si="102"/>
        <v>1.2999999999999999E-3</v>
      </c>
      <c r="Y420" s="42"/>
      <c r="Z420" s="42"/>
      <c r="AA420" s="42"/>
      <c r="AB420" s="25">
        <v>7.6999999999999996E-4</v>
      </c>
      <c r="AC420" s="25">
        <f t="shared" si="97"/>
        <v>1.9999999999999998E-4</v>
      </c>
    </row>
    <row r="421" spans="1:29" s="15" customFormat="1">
      <c r="A421" s="18">
        <v>669</v>
      </c>
      <c r="B421" s="25">
        <v>3.2000000000000003E-4</v>
      </c>
      <c r="C421" s="38">
        <v>4.5999999999999999E-3</v>
      </c>
      <c r="D421" s="38">
        <f t="shared" si="98"/>
        <v>4.13E-3</v>
      </c>
      <c r="E421" s="38"/>
      <c r="F421" s="38"/>
      <c r="G421" s="38"/>
      <c r="H421" s="39">
        <v>3.0000000000000001E-3</v>
      </c>
      <c r="I421" s="39">
        <f t="shared" si="99"/>
        <v>2.5300000000000001E-3</v>
      </c>
      <c r="J421" s="39"/>
      <c r="K421" s="39"/>
      <c r="L421" s="39"/>
      <c r="M421" s="40">
        <v>3.5999999999999999E-3</v>
      </c>
      <c r="N421" s="40">
        <f t="shared" si="100"/>
        <v>3.13E-3</v>
      </c>
      <c r="O421" s="40"/>
      <c r="P421" s="40"/>
      <c r="Q421" s="40"/>
      <c r="R421" s="41">
        <v>3.3999999999999998E-3</v>
      </c>
      <c r="S421" s="41">
        <f t="shared" si="101"/>
        <v>2.9299999999999999E-3</v>
      </c>
      <c r="T421" s="41"/>
      <c r="U421" s="41"/>
      <c r="V421" s="41"/>
      <c r="W421" s="42">
        <v>1.6000000000000001E-3</v>
      </c>
      <c r="X421" s="42">
        <f t="shared" si="102"/>
        <v>1.1299999999999999E-3</v>
      </c>
      <c r="Y421" s="42"/>
      <c r="Z421" s="42"/>
      <c r="AA421" s="42"/>
      <c r="AB421" s="25">
        <v>6.2E-4</v>
      </c>
      <c r="AC421" s="25">
        <f t="shared" si="97"/>
        <v>4.7000000000000004E-4</v>
      </c>
    </row>
    <row r="422" spans="1:29" s="15" customFormat="1">
      <c r="A422" s="18">
        <v>670</v>
      </c>
      <c r="B422" s="25">
        <v>-5.1000000000000004E-4</v>
      </c>
      <c r="C422" s="38">
        <v>4.7999999999999996E-3</v>
      </c>
      <c r="D422" s="38">
        <f t="shared" si="98"/>
        <v>4.7499999999999999E-3</v>
      </c>
      <c r="E422" s="38"/>
      <c r="F422" s="38"/>
      <c r="G422" s="38"/>
      <c r="H422" s="39">
        <v>3.0999999999999999E-3</v>
      </c>
      <c r="I422" s="39">
        <f t="shared" si="99"/>
        <v>3.0499999999999998E-3</v>
      </c>
      <c r="J422" s="39"/>
      <c r="K422" s="39"/>
      <c r="L422" s="39"/>
      <c r="M422" s="40">
        <v>3.8E-3</v>
      </c>
      <c r="N422" s="40">
        <f t="shared" si="100"/>
        <v>3.7499999999999999E-3</v>
      </c>
      <c r="O422" s="40"/>
      <c r="P422" s="40"/>
      <c r="Q422" s="40"/>
      <c r="R422" s="41">
        <v>3.5000000000000001E-3</v>
      </c>
      <c r="S422" s="41">
        <f t="shared" si="101"/>
        <v>3.4499999999999999E-3</v>
      </c>
      <c r="T422" s="41"/>
      <c r="U422" s="41"/>
      <c r="V422" s="41"/>
      <c r="W422" s="42">
        <v>1.6000000000000001E-3</v>
      </c>
      <c r="X422" s="42">
        <f t="shared" si="102"/>
        <v>1.5500000000000002E-3</v>
      </c>
      <c r="Y422" s="42"/>
      <c r="Z422" s="42"/>
      <c r="AA422" s="42"/>
      <c r="AB422" s="25">
        <v>6.0999999999999997E-4</v>
      </c>
      <c r="AC422" s="25">
        <f t="shared" si="97"/>
        <v>4.9999999999999969E-5</v>
      </c>
    </row>
    <row r="423" spans="1:29" s="15" customFormat="1">
      <c r="A423" s="18">
        <v>671</v>
      </c>
      <c r="B423" s="25">
        <v>2.7999999999999998E-4</v>
      </c>
      <c r="C423" s="38">
        <v>4.7000000000000002E-3</v>
      </c>
      <c r="D423" s="38">
        <f t="shared" si="98"/>
        <v>4.1949999999999999E-3</v>
      </c>
      <c r="E423" s="38"/>
      <c r="F423" s="38"/>
      <c r="G423" s="38"/>
      <c r="H423" s="39">
        <v>3.0000000000000001E-3</v>
      </c>
      <c r="I423" s="39">
        <f t="shared" si="99"/>
        <v>2.4949999999999998E-3</v>
      </c>
      <c r="J423" s="39"/>
      <c r="K423" s="39"/>
      <c r="L423" s="39"/>
      <c r="M423" s="40">
        <v>3.5999999999999999E-3</v>
      </c>
      <c r="N423" s="40">
        <f t="shared" si="100"/>
        <v>3.0949999999999997E-3</v>
      </c>
      <c r="O423" s="40"/>
      <c r="P423" s="40"/>
      <c r="Q423" s="40"/>
      <c r="R423" s="41">
        <v>3.5000000000000001E-3</v>
      </c>
      <c r="S423" s="41">
        <f t="shared" si="101"/>
        <v>2.9950000000000003E-3</v>
      </c>
      <c r="T423" s="41"/>
      <c r="U423" s="41"/>
      <c r="V423" s="41"/>
      <c r="W423" s="42">
        <v>1.5E-3</v>
      </c>
      <c r="X423" s="42">
        <f t="shared" si="102"/>
        <v>9.9500000000000001E-4</v>
      </c>
      <c r="Y423" s="42"/>
      <c r="Z423" s="42"/>
      <c r="AA423" s="42"/>
      <c r="AB423" s="25">
        <v>7.2999999999999996E-4</v>
      </c>
      <c r="AC423" s="25">
        <f t="shared" si="97"/>
        <v>5.0500000000000002E-4</v>
      </c>
    </row>
    <row r="424" spans="1:29" s="15" customFormat="1">
      <c r="A424" s="18">
        <v>672</v>
      </c>
      <c r="B424" s="25">
        <v>-1.0000000000000001E-5</v>
      </c>
      <c r="C424" s="38">
        <v>4.7000000000000002E-3</v>
      </c>
      <c r="D424" s="38">
        <f t="shared" si="98"/>
        <v>4.2000000000000006E-3</v>
      </c>
      <c r="E424" s="38"/>
      <c r="F424" s="38"/>
      <c r="G424" s="38"/>
      <c r="H424" s="39">
        <v>2.8999999999999998E-3</v>
      </c>
      <c r="I424" s="39">
        <f t="shared" si="99"/>
        <v>2.3999999999999998E-3</v>
      </c>
      <c r="J424" s="39"/>
      <c r="K424" s="39"/>
      <c r="L424" s="39"/>
      <c r="M424" s="40">
        <v>3.7000000000000002E-3</v>
      </c>
      <c r="N424" s="40">
        <f t="shared" si="100"/>
        <v>3.2000000000000002E-3</v>
      </c>
      <c r="O424" s="40"/>
      <c r="P424" s="40"/>
      <c r="Q424" s="40"/>
      <c r="R424" s="41">
        <v>3.5000000000000001E-3</v>
      </c>
      <c r="S424" s="41">
        <f t="shared" si="101"/>
        <v>3.0000000000000001E-3</v>
      </c>
      <c r="T424" s="41"/>
      <c r="U424" s="41"/>
      <c r="V424" s="41"/>
      <c r="W424" s="42">
        <v>1.6000000000000001E-3</v>
      </c>
      <c r="X424" s="42">
        <f t="shared" si="102"/>
        <v>1.1000000000000001E-3</v>
      </c>
      <c r="Y424" s="42"/>
      <c r="Z424" s="42"/>
      <c r="AA424" s="42"/>
      <c r="AB424" s="25">
        <v>1.01E-3</v>
      </c>
      <c r="AC424" s="25">
        <f t="shared" si="97"/>
        <v>5.0000000000000001E-4</v>
      </c>
    </row>
    <row r="425" spans="1:29" s="15" customFormat="1">
      <c r="A425" s="18">
        <v>673</v>
      </c>
      <c r="B425" s="25">
        <v>1.7000000000000001E-4</v>
      </c>
      <c r="C425" s="38">
        <v>4.7000000000000002E-3</v>
      </c>
      <c r="D425" s="38">
        <f t="shared" si="98"/>
        <v>4.2750000000000002E-3</v>
      </c>
      <c r="E425" s="38"/>
      <c r="F425" s="38"/>
      <c r="G425" s="38"/>
      <c r="H425" s="39">
        <v>2.8999999999999998E-3</v>
      </c>
      <c r="I425" s="39">
        <f t="shared" si="99"/>
        <v>2.4749999999999998E-3</v>
      </c>
      <c r="J425" s="39"/>
      <c r="K425" s="39"/>
      <c r="L425" s="39"/>
      <c r="M425" s="40">
        <v>3.5999999999999999E-3</v>
      </c>
      <c r="N425" s="40">
        <f t="shared" si="100"/>
        <v>3.1749999999999999E-3</v>
      </c>
      <c r="O425" s="40"/>
      <c r="P425" s="40"/>
      <c r="Q425" s="40"/>
      <c r="R425" s="41">
        <v>3.3E-3</v>
      </c>
      <c r="S425" s="41">
        <f t="shared" si="101"/>
        <v>2.875E-3</v>
      </c>
      <c r="T425" s="41"/>
      <c r="U425" s="41"/>
      <c r="V425" s="41"/>
      <c r="W425" s="42">
        <v>1.5E-3</v>
      </c>
      <c r="X425" s="42">
        <f t="shared" si="102"/>
        <v>1.075E-3</v>
      </c>
      <c r="Y425" s="42"/>
      <c r="Z425" s="42"/>
      <c r="AA425" s="42"/>
      <c r="AB425" s="25">
        <v>6.8000000000000005E-4</v>
      </c>
      <c r="AC425" s="25">
        <f t="shared" si="97"/>
        <v>4.2500000000000003E-4</v>
      </c>
    </row>
    <row r="426" spans="1:29" s="15" customFormat="1">
      <c r="A426" s="18">
        <v>674</v>
      </c>
      <c r="B426" s="25">
        <v>-2.1000000000000001E-4</v>
      </c>
      <c r="C426" s="38">
        <v>4.7000000000000002E-3</v>
      </c>
      <c r="D426" s="38">
        <f t="shared" si="98"/>
        <v>4.4200000000000003E-3</v>
      </c>
      <c r="E426" s="38"/>
      <c r="F426" s="38"/>
      <c r="G426" s="38"/>
      <c r="H426" s="39">
        <v>2.8999999999999998E-3</v>
      </c>
      <c r="I426" s="39">
        <f t="shared" si="99"/>
        <v>2.6199999999999999E-3</v>
      </c>
      <c r="J426" s="39"/>
      <c r="K426" s="39"/>
      <c r="L426" s="39"/>
      <c r="M426" s="40">
        <v>3.7000000000000002E-3</v>
      </c>
      <c r="N426" s="40">
        <f t="shared" si="100"/>
        <v>3.4200000000000003E-3</v>
      </c>
      <c r="O426" s="40"/>
      <c r="P426" s="40"/>
      <c r="Q426" s="40"/>
      <c r="R426" s="41">
        <v>3.3999999999999998E-3</v>
      </c>
      <c r="S426" s="41">
        <f t="shared" si="101"/>
        <v>3.1199999999999999E-3</v>
      </c>
      <c r="T426" s="41"/>
      <c r="U426" s="41"/>
      <c r="V426" s="41"/>
      <c r="W426" s="42">
        <v>1.5E-3</v>
      </c>
      <c r="X426" s="42">
        <f t="shared" si="102"/>
        <v>1.2200000000000002E-3</v>
      </c>
      <c r="Y426" s="42"/>
      <c r="Z426" s="42"/>
      <c r="AA426" s="42"/>
      <c r="AB426" s="25">
        <v>7.6999999999999996E-4</v>
      </c>
      <c r="AC426" s="25">
        <f t="shared" si="97"/>
        <v>2.7999999999999998E-4</v>
      </c>
    </row>
    <row r="427" spans="1:29" s="15" customFormat="1">
      <c r="A427" s="18">
        <v>675</v>
      </c>
      <c r="B427" s="25">
        <v>1.2999999999999999E-4</v>
      </c>
      <c r="C427" s="38">
        <v>4.7000000000000002E-3</v>
      </c>
      <c r="D427" s="38">
        <f t="shared" si="98"/>
        <v>4.2500000000000003E-3</v>
      </c>
      <c r="E427" s="38"/>
      <c r="F427" s="38"/>
      <c r="G427" s="38"/>
      <c r="H427" s="39">
        <v>2.8999999999999998E-3</v>
      </c>
      <c r="I427" s="39">
        <f t="shared" si="99"/>
        <v>2.4499999999999999E-3</v>
      </c>
      <c r="J427" s="39"/>
      <c r="K427" s="39"/>
      <c r="L427" s="39"/>
      <c r="M427" s="40">
        <v>3.5999999999999999E-3</v>
      </c>
      <c r="N427" s="40">
        <f t="shared" si="100"/>
        <v>3.15E-3</v>
      </c>
      <c r="O427" s="40"/>
      <c r="P427" s="40"/>
      <c r="Q427" s="40"/>
      <c r="R427" s="41">
        <v>3.3E-3</v>
      </c>
      <c r="S427" s="41">
        <f t="shared" si="101"/>
        <v>2.8500000000000001E-3</v>
      </c>
      <c r="T427" s="41"/>
      <c r="U427" s="41"/>
      <c r="V427" s="41"/>
      <c r="W427" s="42">
        <v>1.5E-3</v>
      </c>
      <c r="X427" s="42">
        <f t="shared" si="102"/>
        <v>1.0500000000000002E-3</v>
      </c>
      <c r="Y427" s="42"/>
      <c r="Z427" s="42"/>
      <c r="AA427" s="42"/>
      <c r="AB427" s="25">
        <v>7.6999999999999996E-4</v>
      </c>
      <c r="AC427" s="25">
        <f t="shared" si="97"/>
        <v>4.4999999999999999E-4</v>
      </c>
    </row>
    <row r="428" spans="1:29" s="15" customFormat="1">
      <c r="A428" s="18">
        <v>676</v>
      </c>
      <c r="B428" s="25">
        <v>-2.4000000000000001E-4</v>
      </c>
      <c r="C428" s="38">
        <v>4.7000000000000002E-3</v>
      </c>
      <c r="D428" s="38">
        <f t="shared" si="98"/>
        <v>4.5250000000000004E-3</v>
      </c>
      <c r="E428" s="38"/>
      <c r="F428" s="38"/>
      <c r="G428" s="38"/>
      <c r="H428" s="39">
        <v>3.0000000000000001E-3</v>
      </c>
      <c r="I428" s="39">
        <f t="shared" si="99"/>
        <v>2.8250000000000003E-3</v>
      </c>
      <c r="J428" s="39"/>
      <c r="K428" s="39"/>
      <c r="L428" s="39"/>
      <c r="M428" s="40">
        <v>3.7000000000000002E-3</v>
      </c>
      <c r="N428" s="40">
        <f t="shared" si="100"/>
        <v>3.5250000000000004E-3</v>
      </c>
      <c r="O428" s="40"/>
      <c r="P428" s="40"/>
      <c r="Q428" s="40"/>
      <c r="R428" s="41">
        <v>3.3999999999999998E-3</v>
      </c>
      <c r="S428" s="41">
        <f t="shared" si="101"/>
        <v>3.2249999999999996E-3</v>
      </c>
      <c r="T428" s="41"/>
      <c r="U428" s="41"/>
      <c r="V428" s="41"/>
      <c r="W428" s="42">
        <v>1.4E-3</v>
      </c>
      <c r="X428" s="42">
        <f t="shared" si="102"/>
        <v>1.225E-3</v>
      </c>
      <c r="Y428" s="42"/>
      <c r="Z428" s="42"/>
      <c r="AA428" s="42"/>
      <c r="AB428" s="25">
        <v>5.9000000000000003E-4</v>
      </c>
      <c r="AC428" s="25">
        <f t="shared" si="97"/>
        <v>1.7500000000000003E-4</v>
      </c>
    </row>
    <row r="429" spans="1:29" s="15" customFormat="1">
      <c r="A429" s="18">
        <v>677</v>
      </c>
      <c r="B429" s="25">
        <v>1.0000000000000001E-5</v>
      </c>
      <c r="C429" s="38">
        <v>4.5999999999999999E-3</v>
      </c>
      <c r="D429" s="38">
        <f t="shared" si="98"/>
        <v>4.2649999999999997E-3</v>
      </c>
      <c r="E429" s="38"/>
      <c r="F429" s="38"/>
      <c r="G429" s="38"/>
      <c r="H429" s="39">
        <v>2.8999999999999998E-3</v>
      </c>
      <c r="I429" s="39">
        <f t="shared" si="99"/>
        <v>2.5649999999999996E-3</v>
      </c>
      <c r="J429" s="39"/>
      <c r="K429" s="39"/>
      <c r="L429" s="39"/>
      <c r="M429" s="40">
        <v>3.5999999999999999E-3</v>
      </c>
      <c r="N429" s="40">
        <f t="shared" si="100"/>
        <v>3.2649999999999997E-3</v>
      </c>
      <c r="O429" s="40"/>
      <c r="P429" s="40"/>
      <c r="Q429" s="40"/>
      <c r="R429" s="41">
        <v>3.3E-3</v>
      </c>
      <c r="S429" s="41">
        <f t="shared" si="101"/>
        <v>2.9649999999999998E-3</v>
      </c>
      <c r="T429" s="41"/>
      <c r="U429" s="41"/>
      <c r="V429" s="41"/>
      <c r="W429" s="42">
        <v>1.5E-3</v>
      </c>
      <c r="X429" s="42">
        <f t="shared" si="102"/>
        <v>1.165E-3</v>
      </c>
      <c r="Y429" s="42"/>
      <c r="Z429" s="42"/>
      <c r="AA429" s="42"/>
      <c r="AB429" s="25">
        <v>6.6E-4</v>
      </c>
      <c r="AC429" s="25">
        <f t="shared" si="97"/>
        <v>3.3500000000000001E-4</v>
      </c>
    </row>
    <row r="430" spans="1:29" s="15" customFormat="1">
      <c r="A430" s="18">
        <v>678</v>
      </c>
      <c r="B430" s="25">
        <v>-2.5999999999999998E-4</v>
      </c>
      <c r="C430" s="38">
        <v>4.5999999999999999E-3</v>
      </c>
      <c r="D430" s="38">
        <f t="shared" si="98"/>
        <v>4.4050000000000001E-3</v>
      </c>
      <c r="E430" s="38"/>
      <c r="F430" s="38"/>
      <c r="G430" s="38"/>
      <c r="H430" s="39">
        <v>2.8E-3</v>
      </c>
      <c r="I430" s="39">
        <f t="shared" si="99"/>
        <v>2.6050000000000001E-3</v>
      </c>
      <c r="J430" s="39"/>
      <c r="K430" s="39"/>
      <c r="L430" s="39"/>
      <c r="M430" s="40">
        <v>3.5999999999999999E-3</v>
      </c>
      <c r="N430" s="40">
        <f t="shared" si="100"/>
        <v>3.405E-3</v>
      </c>
      <c r="O430" s="40"/>
      <c r="P430" s="40"/>
      <c r="Q430" s="40"/>
      <c r="R430" s="41">
        <v>3.3999999999999998E-3</v>
      </c>
      <c r="S430" s="41">
        <f t="shared" si="101"/>
        <v>3.2049999999999999E-3</v>
      </c>
      <c r="T430" s="41"/>
      <c r="U430" s="41"/>
      <c r="V430" s="41"/>
      <c r="W430" s="42">
        <v>1.5E-3</v>
      </c>
      <c r="X430" s="42">
        <f t="shared" si="102"/>
        <v>1.305E-3</v>
      </c>
      <c r="Y430" s="42"/>
      <c r="Z430" s="42"/>
      <c r="AA430" s="42"/>
      <c r="AB430" s="25">
        <v>6.4999999999999997E-4</v>
      </c>
      <c r="AC430" s="25">
        <f t="shared" si="97"/>
        <v>1.95E-4</v>
      </c>
    </row>
    <row r="431" spans="1:29" s="15" customFormat="1">
      <c r="A431" s="18">
        <v>679</v>
      </c>
      <c r="B431" s="25">
        <v>3.0000000000000001E-5</v>
      </c>
      <c r="C431" s="38">
        <v>4.5999999999999999E-3</v>
      </c>
      <c r="D431" s="38">
        <f t="shared" si="98"/>
        <v>4.2199999999999998E-3</v>
      </c>
      <c r="E431" s="38"/>
      <c r="F431" s="38"/>
      <c r="G431" s="38"/>
      <c r="H431" s="39">
        <v>2.8999999999999998E-3</v>
      </c>
      <c r="I431" s="39">
        <f t="shared" si="99"/>
        <v>2.5199999999999997E-3</v>
      </c>
      <c r="J431" s="39"/>
      <c r="K431" s="39"/>
      <c r="L431" s="39"/>
      <c r="M431" s="40">
        <v>3.5000000000000001E-3</v>
      </c>
      <c r="N431" s="40">
        <f t="shared" si="100"/>
        <v>3.1199999999999999E-3</v>
      </c>
      <c r="O431" s="40"/>
      <c r="P431" s="40"/>
      <c r="Q431" s="40"/>
      <c r="R431" s="41">
        <v>3.2000000000000002E-3</v>
      </c>
      <c r="S431" s="41">
        <f t="shared" si="101"/>
        <v>2.82E-3</v>
      </c>
      <c r="T431" s="41"/>
      <c r="U431" s="41"/>
      <c r="V431" s="41"/>
      <c r="W431" s="42">
        <v>1.6000000000000001E-3</v>
      </c>
      <c r="X431" s="42">
        <f t="shared" si="102"/>
        <v>1.2200000000000002E-3</v>
      </c>
      <c r="Y431" s="42"/>
      <c r="Z431" s="42"/>
      <c r="AA431" s="42"/>
      <c r="AB431" s="25">
        <v>7.2999999999999996E-4</v>
      </c>
      <c r="AC431" s="25">
        <f t="shared" si="97"/>
        <v>3.7999999999999997E-4</v>
      </c>
    </row>
    <row r="432" spans="1:29" s="15" customFormat="1">
      <c r="A432" s="18">
        <v>680</v>
      </c>
      <c r="B432" s="25">
        <v>-1.2999999999999999E-4</v>
      </c>
      <c r="C432" s="38">
        <v>4.4999999999999997E-3</v>
      </c>
      <c r="D432" s="38">
        <f t="shared" si="98"/>
        <v>4.2099999999999993E-3</v>
      </c>
      <c r="E432" s="38"/>
      <c r="F432" s="38"/>
      <c r="G432" s="38"/>
      <c r="H432" s="39">
        <v>2.8E-3</v>
      </c>
      <c r="I432" s="39">
        <f t="shared" si="99"/>
        <v>2.5100000000000001E-3</v>
      </c>
      <c r="J432" s="39"/>
      <c r="K432" s="39"/>
      <c r="L432" s="39"/>
      <c r="M432" s="40">
        <v>3.5999999999999999E-3</v>
      </c>
      <c r="N432" s="40">
        <f t="shared" si="100"/>
        <v>3.31E-3</v>
      </c>
      <c r="O432" s="40"/>
      <c r="P432" s="40"/>
      <c r="Q432" s="40"/>
      <c r="R432" s="41">
        <v>3.3E-3</v>
      </c>
      <c r="S432" s="41">
        <f t="shared" si="101"/>
        <v>3.0100000000000001E-3</v>
      </c>
      <c r="T432" s="41"/>
      <c r="U432" s="41"/>
      <c r="V432" s="41"/>
      <c r="W432" s="42">
        <v>1.4E-3</v>
      </c>
      <c r="X432" s="42">
        <f t="shared" si="102"/>
        <v>1.1099999999999999E-3</v>
      </c>
      <c r="Y432" s="42"/>
      <c r="Z432" s="42"/>
      <c r="AA432" s="42"/>
      <c r="AB432" s="25">
        <v>7.1000000000000002E-4</v>
      </c>
      <c r="AC432" s="25">
        <f t="shared" si="97"/>
        <v>2.9E-4</v>
      </c>
    </row>
    <row r="433" spans="1:29" s="15" customFormat="1">
      <c r="A433" s="18">
        <v>681</v>
      </c>
      <c r="B433" s="25">
        <v>4.0000000000000003E-5</v>
      </c>
      <c r="C433" s="38">
        <v>4.4000000000000003E-3</v>
      </c>
      <c r="D433" s="38">
        <f t="shared" si="98"/>
        <v>4.0350000000000004E-3</v>
      </c>
      <c r="E433" s="38"/>
      <c r="F433" s="38"/>
      <c r="G433" s="38"/>
      <c r="H433" s="39">
        <v>2.8E-3</v>
      </c>
      <c r="I433" s="39">
        <f t="shared" si="99"/>
        <v>2.4350000000000001E-3</v>
      </c>
      <c r="J433" s="39"/>
      <c r="K433" s="39"/>
      <c r="L433" s="39"/>
      <c r="M433" s="40">
        <v>3.3999999999999998E-3</v>
      </c>
      <c r="N433" s="40">
        <f t="shared" si="100"/>
        <v>3.0349999999999999E-3</v>
      </c>
      <c r="O433" s="40"/>
      <c r="P433" s="40"/>
      <c r="Q433" s="40"/>
      <c r="R433" s="41">
        <v>3.0999999999999999E-3</v>
      </c>
      <c r="S433" s="41">
        <f t="shared" si="101"/>
        <v>2.735E-3</v>
      </c>
      <c r="T433" s="41"/>
      <c r="U433" s="41"/>
      <c r="V433" s="41"/>
      <c r="W433" s="42">
        <v>1.4E-3</v>
      </c>
      <c r="X433" s="42">
        <f t="shared" si="102"/>
        <v>1.0349999999999999E-3</v>
      </c>
      <c r="Y433" s="42"/>
      <c r="Z433" s="42"/>
      <c r="AA433" s="42"/>
      <c r="AB433" s="25">
        <v>6.8999999999999997E-4</v>
      </c>
      <c r="AC433" s="25">
        <f t="shared" si="97"/>
        <v>3.6499999999999998E-4</v>
      </c>
    </row>
    <row r="434" spans="1:29" s="15" customFormat="1">
      <c r="A434" s="18">
        <v>682</v>
      </c>
      <c r="B434" s="25">
        <v>-1.9000000000000001E-4</v>
      </c>
      <c r="C434" s="38">
        <v>4.4999999999999997E-3</v>
      </c>
      <c r="D434" s="38">
        <f t="shared" si="98"/>
        <v>4.3099999999999996E-3</v>
      </c>
      <c r="E434" s="38"/>
      <c r="F434" s="38"/>
      <c r="G434" s="38"/>
      <c r="H434" s="39">
        <v>2.8E-3</v>
      </c>
      <c r="I434" s="39">
        <f t="shared" si="99"/>
        <v>2.6099999999999999E-3</v>
      </c>
      <c r="J434" s="39"/>
      <c r="K434" s="39"/>
      <c r="L434" s="39"/>
      <c r="M434" s="40">
        <v>3.5999999999999999E-3</v>
      </c>
      <c r="N434" s="40">
        <f t="shared" si="100"/>
        <v>3.4099999999999998E-3</v>
      </c>
      <c r="O434" s="40"/>
      <c r="P434" s="40"/>
      <c r="Q434" s="40"/>
      <c r="R434" s="41">
        <v>3.2000000000000002E-3</v>
      </c>
      <c r="S434" s="41">
        <f t="shared" si="101"/>
        <v>3.0100000000000001E-3</v>
      </c>
      <c r="T434" s="41"/>
      <c r="U434" s="41"/>
      <c r="V434" s="41"/>
      <c r="W434" s="42">
        <v>1.4E-3</v>
      </c>
      <c r="X434" s="42">
        <f t="shared" si="102"/>
        <v>1.2099999999999999E-3</v>
      </c>
      <c r="Y434" s="42"/>
      <c r="Z434" s="42"/>
      <c r="AA434" s="42"/>
      <c r="AB434" s="25">
        <v>5.6999999999999998E-4</v>
      </c>
      <c r="AC434" s="25">
        <f t="shared" si="97"/>
        <v>1.8999999999999998E-4</v>
      </c>
    </row>
    <row r="435" spans="1:29" s="15" customFormat="1">
      <c r="A435" s="18">
        <v>683</v>
      </c>
      <c r="B435" s="25">
        <v>-4.0000000000000003E-5</v>
      </c>
      <c r="C435" s="38">
        <v>4.5999999999999999E-3</v>
      </c>
      <c r="D435" s="38">
        <f t="shared" si="98"/>
        <v>4.3049999999999998E-3</v>
      </c>
      <c r="E435" s="38"/>
      <c r="F435" s="38"/>
      <c r="G435" s="38"/>
      <c r="H435" s="39">
        <v>2.8999999999999998E-3</v>
      </c>
      <c r="I435" s="39">
        <f t="shared" si="99"/>
        <v>2.6049999999999997E-3</v>
      </c>
      <c r="J435" s="39"/>
      <c r="K435" s="39"/>
      <c r="L435" s="39"/>
      <c r="M435" s="40">
        <v>3.5000000000000001E-3</v>
      </c>
      <c r="N435" s="40">
        <f t="shared" si="100"/>
        <v>3.2049999999999999E-3</v>
      </c>
      <c r="O435" s="40"/>
      <c r="P435" s="40"/>
      <c r="Q435" s="40"/>
      <c r="R435" s="41">
        <v>3.3E-3</v>
      </c>
      <c r="S435" s="41">
        <f t="shared" si="101"/>
        <v>3.0049999999999999E-3</v>
      </c>
      <c r="T435" s="41"/>
      <c r="U435" s="41"/>
      <c r="V435" s="41"/>
      <c r="W435" s="42">
        <v>1.6000000000000001E-3</v>
      </c>
      <c r="X435" s="42">
        <f t="shared" si="102"/>
        <v>1.3050000000000002E-3</v>
      </c>
      <c r="Y435" s="42"/>
      <c r="Z435" s="42"/>
      <c r="AA435" s="42"/>
      <c r="AB435" s="25">
        <v>6.3000000000000003E-4</v>
      </c>
      <c r="AC435" s="25">
        <f t="shared" si="97"/>
        <v>2.9500000000000001E-4</v>
      </c>
    </row>
    <row r="436" spans="1:29" s="15" customFormat="1">
      <c r="A436" s="18">
        <v>684</v>
      </c>
      <c r="B436" s="25">
        <v>-1.2999999999999999E-4</v>
      </c>
      <c r="C436" s="38">
        <v>4.4999999999999997E-3</v>
      </c>
      <c r="D436" s="38">
        <f t="shared" si="98"/>
        <v>4.235E-3</v>
      </c>
      <c r="E436" s="38"/>
      <c r="F436" s="38"/>
      <c r="G436" s="38"/>
      <c r="H436" s="39">
        <v>2.7000000000000001E-3</v>
      </c>
      <c r="I436" s="39">
        <f t="shared" si="99"/>
        <v>2.4350000000000001E-3</v>
      </c>
      <c r="J436" s="39"/>
      <c r="K436" s="39"/>
      <c r="L436" s="39"/>
      <c r="M436" s="40">
        <v>3.3E-3</v>
      </c>
      <c r="N436" s="40">
        <f t="shared" si="100"/>
        <v>3.0349999999999999E-3</v>
      </c>
      <c r="O436" s="40"/>
      <c r="P436" s="40"/>
      <c r="Q436" s="40"/>
      <c r="R436" s="41">
        <v>3.0999999999999999E-3</v>
      </c>
      <c r="S436" s="41">
        <f t="shared" si="101"/>
        <v>2.8349999999999998E-3</v>
      </c>
      <c r="T436" s="41"/>
      <c r="U436" s="41"/>
      <c r="V436" s="41"/>
      <c r="W436" s="42">
        <v>1.4E-3</v>
      </c>
      <c r="X436" s="42">
        <f t="shared" si="102"/>
        <v>1.1349999999999999E-3</v>
      </c>
      <c r="Y436" s="42"/>
      <c r="Z436" s="42"/>
      <c r="AA436" s="42"/>
      <c r="AB436" s="25">
        <v>6.6E-4</v>
      </c>
      <c r="AC436" s="25">
        <f t="shared" si="97"/>
        <v>2.6499999999999999E-4</v>
      </c>
    </row>
    <row r="437" spans="1:29" s="15" customFormat="1">
      <c r="A437" s="18">
        <v>685</v>
      </c>
      <c r="B437" s="25">
        <v>-3.0000000000000001E-5</v>
      </c>
      <c r="C437" s="38">
        <v>4.4999999999999997E-3</v>
      </c>
      <c r="D437" s="38">
        <f t="shared" si="98"/>
        <v>4.1399999999999996E-3</v>
      </c>
      <c r="E437" s="38"/>
      <c r="F437" s="38"/>
      <c r="G437" s="38"/>
      <c r="H437" s="39">
        <v>2.7000000000000001E-3</v>
      </c>
      <c r="I437" s="39">
        <f t="shared" si="99"/>
        <v>2.3400000000000001E-3</v>
      </c>
      <c r="J437" s="39"/>
      <c r="K437" s="39"/>
      <c r="L437" s="39"/>
      <c r="M437" s="40">
        <v>3.5000000000000001E-3</v>
      </c>
      <c r="N437" s="40">
        <f t="shared" si="100"/>
        <v>3.14E-3</v>
      </c>
      <c r="O437" s="40"/>
      <c r="P437" s="40"/>
      <c r="Q437" s="40"/>
      <c r="R437" s="41">
        <v>3.2000000000000002E-3</v>
      </c>
      <c r="S437" s="41">
        <f t="shared" si="101"/>
        <v>2.8400000000000001E-3</v>
      </c>
      <c r="T437" s="41"/>
      <c r="U437" s="41"/>
      <c r="V437" s="41"/>
      <c r="W437" s="42">
        <v>1.4E-3</v>
      </c>
      <c r="X437" s="42">
        <f t="shared" si="102"/>
        <v>1.0399999999999999E-3</v>
      </c>
      <c r="Y437" s="42"/>
      <c r="Z437" s="42"/>
      <c r="AA437" s="42"/>
      <c r="AB437" s="25">
        <v>7.5000000000000002E-4</v>
      </c>
      <c r="AC437" s="25">
        <f t="shared" si="97"/>
        <v>3.6000000000000002E-4</v>
      </c>
    </row>
    <row r="438" spans="1:29" s="15" customFormat="1">
      <c r="A438" s="18">
        <v>686</v>
      </c>
      <c r="B438" s="25">
        <v>-5.0000000000000002E-5</v>
      </c>
      <c r="C438" s="38">
        <v>4.4999999999999997E-3</v>
      </c>
      <c r="D438" s="38">
        <f t="shared" si="98"/>
        <v>4.1849999999999995E-3</v>
      </c>
      <c r="E438" s="38"/>
      <c r="F438" s="38"/>
      <c r="G438" s="38"/>
      <c r="H438" s="39">
        <v>2.7000000000000001E-3</v>
      </c>
      <c r="I438" s="39">
        <f t="shared" si="99"/>
        <v>2.385E-3</v>
      </c>
      <c r="J438" s="39"/>
      <c r="K438" s="39"/>
      <c r="L438" s="39"/>
      <c r="M438" s="40">
        <v>3.3999999999999998E-3</v>
      </c>
      <c r="N438" s="40">
        <f t="shared" si="100"/>
        <v>3.0849999999999996E-3</v>
      </c>
      <c r="O438" s="40"/>
      <c r="P438" s="40"/>
      <c r="Q438" s="40"/>
      <c r="R438" s="41">
        <v>3.0999999999999999E-3</v>
      </c>
      <c r="S438" s="41">
        <f t="shared" si="101"/>
        <v>2.7849999999999997E-3</v>
      </c>
      <c r="T438" s="41"/>
      <c r="U438" s="41"/>
      <c r="V438" s="41"/>
      <c r="W438" s="42">
        <v>1.4E-3</v>
      </c>
      <c r="X438" s="42">
        <f t="shared" si="102"/>
        <v>1.085E-3</v>
      </c>
      <c r="Y438" s="42"/>
      <c r="Z438" s="42"/>
      <c r="AA438" s="42"/>
      <c r="AB438" s="25">
        <v>6.8000000000000005E-4</v>
      </c>
      <c r="AC438" s="25">
        <f t="shared" si="97"/>
        <v>3.1500000000000001E-4</v>
      </c>
    </row>
    <row r="439" spans="1:29" s="15" customFormat="1">
      <c r="A439" s="18">
        <v>687</v>
      </c>
      <c r="B439" s="25">
        <v>-6.8999999999999997E-5</v>
      </c>
      <c r="C439" s="38">
        <v>4.4000000000000003E-3</v>
      </c>
      <c r="D439" s="38">
        <f t="shared" si="98"/>
        <v>4.0245000000000003E-3</v>
      </c>
      <c r="E439" s="38"/>
      <c r="F439" s="38"/>
      <c r="G439" s="38"/>
      <c r="H439" s="39">
        <v>2.5999999999999999E-3</v>
      </c>
      <c r="I439" s="39">
        <f t="shared" si="99"/>
        <v>2.2244999999999999E-3</v>
      </c>
      <c r="J439" s="39"/>
      <c r="K439" s="39"/>
      <c r="L439" s="39"/>
      <c r="M439" s="40">
        <v>3.3999999999999998E-3</v>
      </c>
      <c r="N439" s="40">
        <f t="shared" si="100"/>
        <v>3.0244999999999998E-3</v>
      </c>
      <c r="O439" s="40"/>
      <c r="P439" s="40"/>
      <c r="Q439" s="40"/>
      <c r="R439" s="41">
        <v>3.0999999999999999E-3</v>
      </c>
      <c r="S439" s="41">
        <f t="shared" si="101"/>
        <v>2.7244999999999999E-3</v>
      </c>
      <c r="T439" s="41"/>
      <c r="U439" s="41"/>
      <c r="V439" s="41"/>
      <c r="W439" s="42">
        <v>1.2999999999999999E-3</v>
      </c>
      <c r="X439" s="42">
        <f t="shared" si="102"/>
        <v>9.2449999999999997E-4</v>
      </c>
      <c r="Y439" s="42"/>
      <c r="Z439" s="42"/>
      <c r="AA439" s="42"/>
      <c r="AB439" s="25">
        <v>8.1999999999999998E-4</v>
      </c>
      <c r="AC439" s="25">
        <f t="shared" si="97"/>
        <v>3.7549999999999997E-4</v>
      </c>
    </row>
    <row r="440" spans="1:29" s="15" customFormat="1">
      <c r="A440" s="18">
        <v>688</v>
      </c>
      <c r="B440" s="25">
        <v>-8.0000000000000007E-5</v>
      </c>
      <c r="C440" s="38">
        <v>4.4000000000000003E-3</v>
      </c>
      <c r="D440" s="38">
        <f t="shared" si="98"/>
        <v>4.0350000000000004E-3</v>
      </c>
      <c r="E440" s="38"/>
      <c r="F440" s="38"/>
      <c r="G440" s="38"/>
      <c r="H440" s="39">
        <v>2.5999999999999999E-3</v>
      </c>
      <c r="I440" s="39">
        <f t="shared" si="99"/>
        <v>2.235E-3</v>
      </c>
      <c r="J440" s="39"/>
      <c r="K440" s="39"/>
      <c r="L440" s="39"/>
      <c r="M440" s="40">
        <v>3.2000000000000002E-3</v>
      </c>
      <c r="N440" s="40">
        <f t="shared" si="100"/>
        <v>2.8350000000000003E-3</v>
      </c>
      <c r="O440" s="40"/>
      <c r="P440" s="40"/>
      <c r="Q440" s="40"/>
      <c r="R440" s="41">
        <v>3.0999999999999999E-3</v>
      </c>
      <c r="S440" s="41">
        <f t="shared" si="101"/>
        <v>2.735E-3</v>
      </c>
      <c r="T440" s="41"/>
      <c r="U440" s="41"/>
      <c r="V440" s="41"/>
      <c r="W440" s="42">
        <v>1.2999999999999999E-3</v>
      </c>
      <c r="X440" s="42">
        <f t="shared" si="102"/>
        <v>9.3499999999999996E-4</v>
      </c>
      <c r="Y440" s="42"/>
      <c r="Z440" s="42"/>
      <c r="AA440" s="42"/>
      <c r="AB440" s="25">
        <v>8.0999999999999996E-4</v>
      </c>
      <c r="AC440" s="25">
        <f t="shared" si="97"/>
        <v>3.6499999999999998E-4</v>
      </c>
    </row>
    <row r="441" spans="1:29" s="15" customFormat="1">
      <c r="A441" s="18">
        <v>689</v>
      </c>
      <c r="B441" s="25">
        <v>-3.0000000000000001E-5</v>
      </c>
      <c r="C441" s="38">
        <v>4.4000000000000003E-3</v>
      </c>
      <c r="D441" s="38">
        <f t="shared" si="98"/>
        <v>4.0100000000000005E-3</v>
      </c>
      <c r="E441" s="38"/>
      <c r="F441" s="38"/>
      <c r="G441" s="38"/>
      <c r="H441" s="39">
        <v>2.5999999999999999E-3</v>
      </c>
      <c r="I441" s="39">
        <f t="shared" si="99"/>
        <v>2.2099999999999997E-3</v>
      </c>
      <c r="J441" s="39"/>
      <c r="K441" s="39"/>
      <c r="L441" s="39"/>
      <c r="M441" s="40">
        <v>3.3999999999999998E-3</v>
      </c>
      <c r="N441" s="40">
        <f t="shared" si="100"/>
        <v>3.0099999999999997E-3</v>
      </c>
      <c r="O441" s="40"/>
      <c r="P441" s="40"/>
      <c r="Q441" s="40"/>
      <c r="R441" s="41">
        <v>3.0999999999999999E-3</v>
      </c>
      <c r="S441" s="41">
        <f t="shared" si="101"/>
        <v>2.7099999999999997E-3</v>
      </c>
      <c r="T441" s="41"/>
      <c r="U441" s="41"/>
      <c r="V441" s="41"/>
      <c r="W441" s="42">
        <v>1.2999999999999999E-3</v>
      </c>
      <c r="X441" s="42">
        <f t="shared" si="102"/>
        <v>9.1E-4</v>
      </c>
      <c r="Y441" s="42"/>
      <c r="Z441" s="42"/>
      <c r="AA441" s="42"/>
      <c r="AB441" s="25">
        <v>8.0999999999999996E-4</v>
      </c>
      <c r="AC441" s="25">
        <f t="shared" si="97"/>
        <v>3.8999999999999999E-4</v>
      </c>
    </row>
    <row r="442" spans="1:29" s="15" customFormat="1">
      <c r="A442" s="18">
        <v>690</v>
      </c>
      <c r="B442" s="25">
        <v>-1.2E-4</v>
      </c>
      <c r="C442" s="38">
        <v>4.4000000000000003E-3</v>
      </c>
      <c r="D442" s="38">
        <f t="shared" si="98"/>
        <v>4.1000000000000003E-3</v>
      </c>
      <c r="E442" s="38"/>
      <c r="F442" s="38"/>
      <c r="G442" s="38"/>
      <c r="H442" s="39">
        <v>2.5999999999999999E-3</v>
      </c>
      <c r="I442" s="39">
        <f t="shared" si="99"/>
        <v>2.3E-3</v>
      </c>
      <c r="J442" s="39"/>
      <c r="K442" s="39"/>
      <c r="L442" s="39"/>
      <c r="M442" s="40">
        <v>3.3E-3</v>
      </c>
      <c r="N442" s="40">
        <f t="shared" si="100"/>
        <v>3.0000000000000001E-3</v>
      </c>
      <c r="O442" s="40"/>
      <c r="P442" s="40"/>
      <c r="Q442" s="40"/>
      <c r="R442" s="41">
        <v>3.0999999999999999E-3</v>
      </c>
      <c r="S442" s="41">
        <f t="shared" si="101"/>
        <v>2.8E-3</v>
      </c>
      <c r="T442" s="41"/>
      <c r="U442" s="41"/>
      <c r="V442" s="41"/>
      <c r="W442" s="42">
        <v>1.4E-3</v>
      </c>
      <c r="X442" s="42">
        <f t="shared" si="102"/>
        <v>1.0999999999999998E-3</v>
      </c>
      <c r="Y442" s="42"/>
      <c r="Z442" s="42"/>
      <c r="AA442" s="42"/>
      <c r="AB442" s="25">
        <v>7.2000000000000005E-4</v>
      </c>
      <c r="AC442" s="25">
        <f t="shared" si="97"/>
        <v>3.0000000000000003E-4</v>
      </c>
    </row>
    <row r="443" spans="1:29" s="15" customFormat="1">
      <c r="A443" s="18">
        <v>691</v>
      </c>
      <c r="B443" s="25">
        <v>-8.0000000000000007E-5</v>
      </c>
      <c r="C443" s="38">
        <v>4.4000000000000003E-3</v>
      </c>
      <c r="D443" s="38">
        <f t="shared" si="98"/>
        <v>4.0899999999999999E-3</v>
      </c>
      <c r="E443" s="38"/>
      <c r="F443" s="38"/>
      <c r="G443" s="38"/>
      <c r="H443" s="39">
        <v>2.5000000000000001E-3</v>
      </c>
      <c r="I443" s="39">
        <f t="shared" si="99"/>
        <v>2.1900000000000001E-3</v>
      </c>
      <c r="J443" s="39"/>
      <c r="K443" s="39"/>
      <c r="L443" s="39"/>
      <c r="M443" s="40">
        <v>3.2000000000000002E-3</v>
      </c>
      <c r="N443" s="40">
        <f t="shared" si="100"/>
        <v>2.8900000000000002E-3</v>
      </c>
      <c r="O443" s="40"/>
      <c r="P443" s="40"/>
      <c r="Q443" s="40"/>
      <c r="R443" s="41">
        <v>3.0999999999999999E-3</v>
      </c>
      <c r="S443" s="41">
        <f t="shared" si="101"/>
        <v>2.7899999999999999E-3</v>
      </c>
      <c r="T443" s="41"/>
      <c r="U443" s="41"/>
      <c r="V443" s="41"/>
      <c r="W443" s="42">
        <v>1.2999999999999999E-3</v>
      </c>
      <c r="X443" s="42">
        <f t="shared" si="102"/>
        <v>9.8999999999999999E-4</v>
      </c>
      <c r="Y443" s="42"/>
      <c r="Z443" s="42"/>
      <c r="AA443" s="42"/>
      <c r="AB443" s="25">
        <v>6.9999999999999999E-4</v>
      </c>
      <c r="AC443" s="25">
        <f t="shared" si="97"/>
        <v>3.1E-4</v>
      </c>
    </row>
    <row r="444" spans="1:29" s="15" customFormat="1">
      <c r="A444" s="18">
        <v>692</v>
      </c>
      <c r="B444" s="25">
        <v>6.0000000000000002E-5</v>
      </c>
      <c r="C444" s="38">
        <v>4.4000000000000003E-3</v>
      </c>
      <c r="D444" s="38">
        <f t="shared" si="98"/>
        <v>4.0249999999999999E-3</v>
      </c>
      <c r="E444" s="38"/>
      <c r="F444" s="38"/>
      <c r="G444" s="38"/>
      <c r="H444" s="39">
        <v>2.5000000000000001E-3</v>
      </c>
      <c r="I444" s="39">
        <f t="shared" si="99"/>
        <v>2.1250000000000002E-3</v>
      </c>
      <c r="J444" s="39"/>
      <c r="K444" s="39"/>
      <c r="L444" s="39"/>
      <c r="M444" s="40">
        <v>3.2000000000000002E-3</v>
      </c>
      <c r="N444" s="40">
        <f t="shared" si="100"/>
        <v>2.8250000000000003E-3</v>
      </c>
      <c r="O444" s="40"/>
      <c r="P444" s="40"/>
      <c r="Q444" s="40"/>
      <c r="R444" s="41">
        <v>3.0999999999999999E-3</v>
      </c>
      <c r="S444" s="41">
        <f t="shared" si="101"/>
        <v>2.725E-3</v>
      </c>
      <c r="T444" s="41"/>
      <c r="U444" s="41"/>
      <c r="V444" s="41"/>
      <c r="W444" s="42">
        <v>1.2999999999999999E-3</v>
      </c>
      <c r="X444" s="42">
        <f t="shared" si="102"/>
        <v>9.2499999999999993E-4</v>
      </c>
      <c r="Y444" s="42"/>
      <c r="Z444" s="42"/>
      <c r="AA444" s="42"/>
      <c r="AB444" s="25">
        <v>6.8999999999999997E-4</v>
      </c>
      <c r="AC444" s="25">
        <f t="shared" si="97"/>
        <v>3.7500000000000001E-4</v>
      </c>
    </row>
    <row r="445" spans="1:29" s="15" customFormat="1">
      <c r="A445" s="18">
        <v>693</v>
      </c>
      <c r="B445" s="25">
        <v>-8.0000000000000007E-5</v>
      </c>
      <c r="C445" s="38">
        <v>4.3E-3</v>
      </c>
      <c r="D445" s="38">
        <f t="shared" si="98"/>
        <v>4.0000000000000001E-3</v>
      </c>
      <c r="E445" s="38"/>
      <c r="F445" s="38"/>
      <c r="G445" s="38"/>
      <c r="H445" s="39">
        <v>2.5000000000000001E-3</v>
      </c>
      <c r="I445" s="39">
        <f t="shared" si="99"/>
        <v>2.2000000000000001E-3</v>
      </c>
      <c r="J445" s="39"/>
      <c r="K445" s="39"/>
      <c r="L445" s="39"/>
      <c r="M445" s="40">
        <v>3.2000000000000002E-3</v>
      </c>
      <c r="N445" s="40">
        <f t="shared" si="100"/>
        <v>2.9000000000000002E-3</v>
      </c>
      <c r="O445" s="40"/>
      <c r="P445" s="40"/>
      <c r="Q445" s="40"/>
      <c r="R445" s="41">
        <v>3.0000000000000001E-3</v>
      </c>
      <c r="S445" s="41">
        <f t="shared" si="101"/>
        <v>2.7000000000000001E-3</v>
      </c>
      <c r="T445" s="41"/>
      <c r="U445" s="41"/>
      <c r="V445" s="41"/>
      <c r="W445" s="42">
        <v>1.2999999999999999E-3</v>
      </c>
      <c r="X445" s="42">
        <f t="shared" si="102"/>
        <v>1E-3</v>
      </c>
      <c r="Y445" s="42"/>
      <c r="Z445" s="42"/>
      <c r="AA445" s="42"/>
      <c r="AB445" s="25">
        <v>6.8000000000000005E-4</v>
      </c>
      <c r="AC445" s="25">
        <f t="shared" si="97"/>
        <v>3.0000000000000003E-4</v>
      </c>
    </row>
    <row r="446" spans="1:29" s="15" customFormat="1">
      <c r="A446" s="18">
        <v>694</v>
      </c>
      <c r="B446" s="25">
        <v>-1.1E-4</v>
      </c>
      <c r="C446" s="38">
        <v>4.4000000000000003E-3</v>
      </c>
      <c r="D446" s="38">
        <f t="shared" si="98"/>
        <v>4.1349999999999998E-3</v>
      </c>
      <c r="E446" s="38"/>
      <c r="F446" s="38"/>
      <c r="G446" s="38"/>
      <c r="H446" s="39">
        <v>2.5000000000000001E-3</v>
      </c>
      <c r="I446" s="39">
        <f t="shared" si="99"/>
        <v>2.235E-3</v>
      </c>
      <c r="J446" s="39"/>
      <c r="K446" s="39"/>
      <c r="L446" s="39"/>
      <c r="M446" s="40">
        <v>3.2000000000000002E-3</v>
      </c>
      <c r="N446" s="40">
        <f t="shared" si="100"/>
        <v>2.9350000000000001E-3</v>
      </c>
      <c r="O446" s="40"/>
      <c r="P446" s="40"/>
      <c r="Q446" s="40"/>
      <c r="R446" s="41">
        <v>3.0999999999999999E-3</v>
      </c>
      <c r="S446" s="41">
        <f t="shared" si="101"/>
        <v>2.8349999999999998E-3</v>
      </c>
      <c r="T446" s="41"/>
      <c r="U446" s="41"/>
      <c r="V446" s="41"/>
      <c r="W446" s="42">
        <v>1.1999999999999999E-3</v>
      </c>
      <c r="X446" s="42">
        <f t="shared" si="102"/>
        <v>9.3499999999999985E-4</v>
      </c>
      <c r="Y446" s="42"/>
      <c r="Z446" s="42"/>
      <c r="AA446" s="42"/>
      <c r="AB446" s="25">
        <v>6.4000000000000005E-4</v>
      </c>
      <c r="AC446" s="25">
        <f t="shared" si="97"/>
        <v>2.6500000000000004E-4</v>
      </c>
    </row>
    <row r="447" spans="1:29" s="15" customFormat="1">
      <c r="A447" s="18">
        <v>695</v>
      </c>
      <c r="B447" s="25">
        <v>-6.0000000000000002E-5</v>
      </c>
      <c r="C447" s="38">
        <v>4.3E-3</v>
      </c>
      <c r="D447" s="38">
        <f t="shared" si="98"/>
        <v>4.0350000000000004E-3</v>
      </c>
      <c r="E447" s="38"/>
      <c r="F447" s="38"/>
      <c r="G447" s="38"/>
      <c r="H447" s="39">
        <v>2.5000000000000001E-3</v>
      </c>
      <c r="I447" s="39">
        <f t="shared" si="99"/>
        <v>2.235E-3</v>
      </c>
      <c r="J447" s="39"/>
      <c r="K447" s="39"/>
      <c r="L447" s="39"/>
      <c r="M447" s="40">
        <v>3.2000000000000002E-3</v>
      </c>
      <c r="N447" s="40">
        <f t="shared" si="100"/>
        <v>2.9350000000000001E-3</v>
      </c>
      <c r="O447" s="40"/>
      <c r="P447" s="40"/>
      <c r="Q447" s="40"/>
      <c r="R447" s="41">
        <v>3.0000000000000001E-3</v>
      </c>
      <c r="S447" s="41">
        <f t="shared" si="101"/>
        <v>2.735E-3</v>
      </c>
      <c r="T447" s="41"/>
      <c r="U447" s="41"/>
      <c r="V447" s="41"/>
      <c r="W447" s="42">
        <v>1.2999999999999999E-3</v>
      </c>
      <c r="X447" s="42">
        <f t="shared" si="102"/>
        <v>1.0349999999999999E-3</v>
      </c>
      <c r="Y447" s="42"/>
      <c r="Z447" s="42"/>
      <c r="AA447" s="42"/>
      <c r="AB447" s="25">
        <v>5.9000000000000003E-4</v>
      </c>
      <c r="AC447" s="25">
        <f t="shared" si="97"/>
        <v>2.6499999999999999E-4</v>
      </c>
    </row>
    <row r="448" spans="1:29" s="15" customFormat="1">
      <c r="A448" s="18">
        <v>696</v>
      </c>
      <c r="B448" s="25">
        <v>-4.0000000000000003E-5</v>
      </c>
      <c r="C448" s="38">
        <v>4.3E-3</v>
      </c>
      <c r="D448" s="38">
        <f t="shared" si="98"/>
        <v>3.9699999999999996E-3</v>
      </c>
      <c r="E448" s="38"/>
      <c r="F448" s="38"/>
      <c r="G448" s="38"/>
      <c r="H448" s="39">
        <v>2.5000000000000001E-3</v>
      </c>
      <c r="I448" s="39">
        <f t="shared" si="99"/>
        <v>2.1700000000000001E-3</v>
      </c>
      <c r="J448" s="39"/>
      <c r="K448" s="39"/>
      <c r="L448" s="39"/>
      <c r="M448" s="40">
        <v>3.2000000000000002E-3</v>
      </c>
      <c r="N448" s="40">
        <f t="shared" si="100"/>
        <v>2.8700000000000002E-3</v>
      </c>
      <c r="O448" s="40"/>
      <c r="P448" s="40"/>
      <c r="Q448" s="40"/>
      <c r="R448" s="41">
        <v>3.0000000000000001E-3</v>
      </c>
      <c r="S448" s="41">
        <f t="shared" si="101"/>
        <v>2.6700000000000001E-3</v>
      </c>
      <c r="T448" s="41"/>
      <c r="U448" s="41"/>
      <c r="V448" s="41"/>
      <c r="W448" s="42">
        <v>1.2999999999999999E-3</v>
      </c>
      <c r="X448" s="42">
        <f t="shared" si="102"/>
        <v>9.6999999999999994E-4</v>
      </c>
      <c r="Y448" s="42"/>
      <c r="Z448" s="42"/>
      <c r="AA448" s="42"/>
      <c r="AB448" s="25">
        <v>6.9999999999999999E-4</v>
      </c>
      <c r="AC448" s="25">
        <f t="shared" si="97"/>
        <v>3.3E-4</v>
      </c>
    </row>
    <row r="449" spans="1:29" s="15" customFormat="1">
      <c r="A449" s="18">
        <v>697</v>
      </c>
      <c r="B449" s="25">
        <v>-1.3999999999999999E-4</v>
      </c>
      <c r="C449" s="38">
        <v>4.3E-3</v>
      </c>
      <c r="D449" s="38">
        <f t="shared" si="98"/>
        <v>4.0200000000000001E-3</v>
      </c>
      <c r="E449" s="38"/>
      <c r="F449" s="38"/>
      <c r="G449" s="38"/>
      <c r="H449" s="39">
        <v>2.3999999999999998E-3</v>
      </c>
      <c r="I449" s="39">
        <f t="shared" si="99"/>
        <v>2.1199999999999999E-3</v>
      </c>
      <c r="J449" s="39"/>
      <c r="K449" s="39"/>
      <c r="L449" s="39"/>
      <c r="M449" s="40">
        <v>3.2000000000000002E-3</v>
      </c>
      <c r="N449" s="40">
        <f t="shared" si="100"/>
        <v>2.9200000000000003E-3</v>
      </c>
      <c r="O449" s="40"/>
      <c r="P449" s="40"/>
      <c r="Q449" s="40"/>
      <c r="R449" s="41">
        <v>3.0000000000000001E-3</v>
      </c>
      <c r="S449" s="41">
        <f t="shared" si="101"/>
        <v>2.7200000000000002E-3</v>
      </c>
      <c r="T449" s="41"/>
      <c r="U449" s="41"/>
      <c r="V449" s="41"/>
      <c r="W449" s="42">
        <v>1.1999999999999999E-3</v>
      </c>
      <c r="X449" s="42">
        <f t="shared" si="102"/>
        <v>9.1999999999999992E-4</v>
      </c>
      <c r="Y449" s="42"/>
      <c r="Z449" s="42"/>
      <c r="AA449" s="42"/>
      <c r="AB449" s="25">
        <v>6.9999999999999999E-4</v>
      </c>
      <c r="AC449" s="25">
        <f t="shared" si="97"/>
        <v>2.7999999999999998E-4</v>
      </c>
    </row>
    <row r="450" spans="1:29" s="15" customFormat="1">
      <c r="A450" s="18">
        <v>698</v>
      </c>
      <c r="B450" s="25">
        <v>-9.0000000000000006E-5</v>
      </c>
      <c r="C450" s="38">
        <v>4.1999999999999997E-3</v>
      </c>
      <c r="D450" s="38">
        <f t="shared" si="98"/>
        <v>3.8399999999999997E-3</v>
      </c>
      <c r="E450" s="38"/>
      <c r="F450" s="38"/>
      <c r="G450" s="38"/>
      <c r="H450" s="39">
        <v>2.5000000000000001E-3</v>
      </c>
      <c r="I450" s="39">
        <f t="shared" si="99"/>
        <v>2.14E-3</v>
      </c>
      <c r="J450" s="39"/>
      <c r="K450" s="39"/>
      <c r="L450" s="39"/>
      <c r="M450" s="40">
        <v>3.2000000000000002E-3</v>
      </c>
      <c r="N450" s="40">
        <f t="shared" si="100"/>
        <v>2.8400000000000001E-3</v>
      </c>
      <c r="O450" s="40"/>
      <c r="P450" s="40"/>
      <c r="Q450" s="40"/>
      <c r="R450" s="41">
        <v>3.0000000000000001E-3</v>
      </c>
      <c r="S450" s="41">
        <f t="shared" si="101"/>
        <v>2.64E-3</v>
      </c>
      <c r="T450" s="41"/>
      <c r="U450" s="41"/>
      <c r="V450" s="41"/>
      <c r="W450" s="42">
        <v>1.1999999999999999E-3</v>
      </c>
      <c r="X450" s="42">
        <f t="shared" si="102"/>
        <v>8.3999999999999993E-4</v>
      </c>
      <c r="Y450" s="42"/>
      <c r="Z450" s="42"/>
      <c r="AA450" s="42"/>
      <c r="AB450" s="25">
        <v>8.0999999999999996E-4</v>
      </c>
      <c r="AC450" s="25">
        <f t="shared" ref="AC450:AC452" si="103">(B450+AB450)/2</f>
        <v>3.5999999999999997E-4</v>
      </c>
    </row>
    <row r="451" spans="1:29" s="15" customFormat="1">
      <c r="A451" s="18">
        <v>699</v>
      </c>
      <c r="B451" s="25">
        <v>-8.0000000000000007E-5</v>
      </c>
      <c r="C451" s="38">
        <v>4.1999999999999997E-3</v>
      </c>
      <c r="D451" s="38">
        <f t="shared" ref="D451:D452" si="104">C451-AC451</f>
        <v>3.8349999999999999E-3</v>
      </c>
      <c r="E451" s="38"/>
      <c r="F451" s="38"/>
      <c r="G451" s="38"/>
      <c r="H451" s="39">
        <v>2.3999999999999998E-3</v>
      </c>
      <c r="I451" s="39">
        <f t="shared" ref="I451:I452" si="105">H451-AC451</f>
        <v>2.0349999999999999E-3</v>
      </c>
      <c r="J451" s="39"/>
      <c r="K451" s="39"/>
      <c r="L451" s="39"/>
      <c r="M451" s="40">
        <v>3.0999999999999999E-3</v>
      </c>
      <c r="N451" s="40">
        <f t="shared" ref="N451:N452" si="106">M451-AC451</f>
        <v>2.735E-3</v>
      </c>
      <c r="O451" s="40"/>
      <c r="P451" s="40"/>
      <c r="Q451" s="40"/>
      <c r="R451" s="41">
        <v>2.8999999999999998E-3</v>
      </c>
      <c r="S451" s="41">
        <f t="shared" ref="S451:S452" si="107">R451-AC451</f>
        <v>2.5349999999999999E-3</v>
      </c>
      <c r="T451" s="41"/>
      <c r="U451" s="41"/>
      <c r="V451" s="41"/>
      <c r="W451" s="42">
        <v>1.1999999999999999E-3</v>
      </c>
      <c r="X451" s="42">
        <f t="shared" ref="X451:X452" si="108">W451-AC451</f>
        <v>8.3499999999999991E-4</v>
      </c>
      <c r="Y451" s="42"/>
      <c r="Z451" s="42"/>
      <c r="AA451" s="42"/>
      <c r="AB451" s="25">
        <v>8.0999999999999996E-4</v>
      </c>
      <c r="AC451" s="25">
        <f t="shared" si="103"/>
        <v>3.6499999999999998E-4</v>
      </c>
    </row>
    <row r="452" spans="1:29" s="15" customFormat="1">
      <c r="A452" s="18">
        <v>700</v>
      </c>
      <c r="B452" s="25">
        <v>-6.8999999999999997E-5</v>
      </c>
      <c r="C452" s="38">
        <v>4.1999999999999997E-3</v>
      </c>
      <c r="D452" s="38">
        <f t="shared" si="104"/>
        <v>3.8744999999999995E-3</v>
      </c>
      <c r="E452" s="38"/>
      <c r="F452" s="38"/>
      <c r="G452" s="38"/>
      <c r="H452" s="39">
        <v>2.3999999999999998E-3</v>
      </c>
      <c r="I452" s="39">
        <f t="shared" si="105"/>
        <v>2.0745E-3</v>
      </c>
      <c r="J452" s="39"/>
      <c r="K452" s="39"/>
      <c r="L452" s="39"/>
      <c r="M452" s="40">
        <v>3.0999999999999999E-3</v>
      </c>
      <c r="N452" s="40">
        <f t="shared" si="106"/>
        <v>2.7745000000000001E-3</v>
      </c>
      <c r="O452" s="40"/>
      <c r="P452" s="40"/>
      <c r="Q452" s="40"/>
      <c r="R452" s="41">
        <v>3.0000000000000001E-3</v>
      </c>
      <c r="S452" s="41">
        <f t="shared" si="107"/>
        <v>2.6744999999999998E-3</v>
      </c>
      <c r="T452" s="41"/>
      <c r="U452" s="41"/>
      <c r="V452" s="41"/>
      <c r="W452" s="42">
        <v>1.1999999999999999E-3</v>
      </c>
      <c r="X452" s="42">
        <f t="shared" si="108"/>
        <v>8.7449999999999984E-4</v>
      </c>
      <c r="Y452" s="42"/>
      <c r="Z452" s="42"/>
      <c r="AA452" s="42"/>
      <c r="AB452" s="25">
        <v>7.2000000000000005E-4</v>
      </c>
      <c r="AC452" s="25">
        <f t="shared" si="103"/>
        <v>3.2550000000000005E-4</v>
      </c>
    </row>
    <row r="453" spans="1:29" s="15" customFormat="1">
      <c r="A453" s="14" t="s">
        <v>5</v>
      </c>
      <c r="B453" s="25"/>
      <c r="C453" s="25"/>
      <c r="D453" s="25">
        <f>(D352+D353+D354+D355+D356+D357+D358+D359+D360+D361+D362+D363+D364+D365+D366+D367+D368+D369+D370+D371+D372+D373+D374+D375+D376+D377+D378+D379+D380+D381+D382+D383+D384+D385+D386+D387+D388+D389+D390+D391+D392+D393+D394+D395+D396+D397+D398+D399+D400+D401+D402+D403+D404+D405+D406+D407+D408+D409+D410+D411+D412+D413+D414+D415+D416+D417+D418+D419+D420+D421+D422+D423+D424+D425+D426+D427+D428+D429+D430+D431+D432+D433+D434+D435+D436+D437+D438+D439+D440+D441+D442+D443+D444+D445+D446+D447+D448+D449+D450+D451+D452)/100</f>
        <v>4.2992099999999986E-3</v>
      </c>
      <c r="E453" s="25"/>
      <c r="F453" s="25"/>
      <c r="G453" s="25"/>
      <c r="H453" s="25"/>
      <c r="I453" s="25">
        <f t="shared" ref="I453:X453" si="109">(I352+I353+I354+I355+I356+I357+I358+I359+I360+I361+I362+I363+I364+I365+I366+I367+I368+I369+I370+I371+I372+I373+I374+I375+I376+I377+I378+I379+I380+I381+I382+I383+I384+I385+I386+I387+I388+I389+I390+I391+I392+I393+I394+I395+I396+I397+I398+I399+I400+I401+I402+I403+I404+I405+I406+I407+I408+I409+I410+I411+I412+I413+I414+I415+I416+I417+I418+I419+I420+I421+I422+I423+I424+I425+I426+I427+I428+I429+I430+I431+I432+I433+I434+I435+I436+I437+I438+I439+I440+I441+I442+I443+I444+I445+I446+I447+I448+I449+I450+I451+I452)/100</f>
        <v>2.863210000000001E-3</v>
      </c>
      <c r="J453" s="25"/>
      <c r="K453" s="25"/>
      <c r="L453" s="25"/>
      <c r="M453" s="25"/>
      <c r="N453" s="25">
        <f t="shared" si="109"/>
        <v>3.5732099999999994E-3</v>
      </c>
      <c r="O453" s="25"/>
      <c r="P453" s="25"/>
      <c r="Q453" s="25"/>
      <c r="R453" s="25"/>
      <c r="S453" s="25">
        <f t="shared" si="109"/>
        <v>3.2482099999999992E-3</v>
      </c>
      <c r="T453" s="25"/>
      <c r="U453" s="25"/>
      <c r="V453" s="25"/>
      <c r="W453" s="25"/>
      <c r="X453" s="25">
        <f t="shared" si="109"/>
        <v>1.2702100000000001E-3</v>
      </c>
      <c r="Y453" s="25"/>
      <c r="Z453" s="25"/>
      <c r="AA453" s="25"/>
      <c r="AB453" s="25"/>
      <c r="AC453" s="25"/>
    </row>
    <row r="454" spans="1:29" s="13" customFormat="1">
      <c r="G454" s="20"/>
      <c r="L454" s="20"/>
      <c r="Q454" s="20"/>
      <c r="V454" s="20"/>
      <c r="AA454" s="20"/>
    </row>
    <row r="455" spans="1:29" s="1" customFormat="1">
      <c r="G455" s="10"/>
      <c r="L455" s="10"/>
      <c r="Q455" s="10"/>
      <c r="V455" s="10"/>
      <c r="AA455" s="10"/>
    </row>
    <row r="456" spans="1:29" s="1" customFormat="1">
      <c r="G456" s="10"/>
      <c r="L456" s="10"/>
      <c r="Q456" s="10"/>
      <c r="V456" s="10"/>
      <c r="AA456" s="10"/>
    </row>
    <row r="457" spans="1:29" s="1" customFormat="1">
      <c r="G457" s="10"/>
      <c r="L457" s="10"/>
      <c r="Q457" s="10"/>
      <c r="V457" s="10"/>
      <c r="AA457" s="10"/>
    </row>
    <row r="458" spans="1:29" s="1" customFormat="1">
      <c r="G458" s="10"/>
      <c r="L458" s="10"/>
      <c r="Q458" s="10"/>
      <c r="V458" s="10"/>
      <c r="AA458" s="10"/>
    </row>
    <row r="459" spans="1:29" s="1" customFormat="1">
      <c r="G459" s="10"/>
      <c r="L459" s="10"/>
      <c r="Q459" s="10"/>
      <c r="V459" s="10"/>
      <c r="AA459" s="10"/>
    </row>
    <row r="460" spans="1:29" s="1" customFormat="1">
      <c r="G460" s="10"/>
      <c r="L460" s="10"/>
      <c r="Q460" s="10"/>
      <c r="V460" s="10"/>
      <c r="AA460" s="10"/>
    </row>
    <row r="461" spans="1:29" s="1" customFormat="1">
      <c r="G461" s="10"/>
      <c r="L461" s="10"/>
      <c r="Q461" s="10"/>
      <c r="V461" s="10"/>
      <c r="AA461" s="10"/>
    </row>
    <row r="462" spans="1:29" s="1" customFormat="1">
      <c r="G462" s="10"/>
      <c r="L462" s="10"/>
      <c r="Q462" s="10"/>
      <c r="V462" s="10"/>
      <c r="AA462" s="10"/>
    </row>
    <row r="463" spans="1:29" s="1" customFormat="1">
      <c r="G463" s="10"/>
      <c r="L463" s="10"/>
      <c r="Q463" s="10"/>
      <c r="V463" s="10"/>
      <c r="AA463" s="10"/>
    </row>
    <row r="464" spans="1:29" s="1" customFormat="1">
      <c r="G464" s="10"/>
      <c r="L464" s="10"/>
      <c r="Q464" s="10"/>
      <c r="V464" s="10"/>
      <c r="AA464" s="10"/>
    </row>
    <row r="465" spans="7:27" s="1" customFormat="1">
      <c r="G465" s="10"/>
      <c r="L465" s="10"/>
      <c r="Q465" s="10"/>
      <c r="V465" s="10"/>
      <c r="AA465" s="10"/>
    </row>
    <row r="466" spans="7:27" s="1" customFormat="1">
      <c r="G466" s="10"/>
      <c r="L466" s="10"/>
      <c r="Q466" s="10"/>
      <c r="V466" s="10"/>
      <c r="AA466" s="10"/>
    </row>
    <row r="467" spans="7:27" s="1" customFormat="1">
      <c r="G467" s="10"/>
      <c r="L467" s="10"/>
      <c r="Q467" s="10"/>
      <c r="V467" s="10"/>
      <c r="AA467" s="10"/>
    </row>
    <row r="468" spans="7:27" s="1" customFormat="1">
      <c r="G468" s="10"/>
      <c r="L468" s="10"/>
      <c r="Q468" s="10"/>
      <c r="V468" s="10"/>
      <c r="AA468" s="10"/>
    </row>
    <row r="469" spans="7:27" s="1" customFormat="1">
      <c r="G469" s="10"/>
      <c r="L469" s="10"/>
      <c r="Q469" s="10"/>
      <c r="V469" s="10"/>
      <c r="AA469" s="10"/>
    </row>
    <row r="470" spans="7:27" s="1" customFormat="1">
      <c r="G470" s="10"/>
      <c r="L470" s="10"/>
      <c r="Q470" s="10"/>
      <c r="V470" s="10"/>
      <c r="AA470" s="10"/>
    </row>
    <row r="471" spans="7:27" s="1" customFormat="1">
      <c r="G471" s="10"/>
      <c r="L471" s="10"/>
      <c r="Q471" s="10"/>
      <c r="V471" s="10"/>
      <c r="AA471" s="10"/>
    </row>
    <row r="472" spans="7:27" s="1" customFormat="1">
      <c r="G472" s="10"/>
      <c r="L472" s="10"/>
      <c r="Q472" s="10"/>
      <c r="V472" s="10"/>
      <c r="AA472" s="10"/>
    </row>
    <row r="473" spans="7:27" s="1" customFormat="1">
      <c r="G473" s="10"/>
      <c r="L473" s="10"/>
      <c r="Q473" s="10"/>
      <c r="V473" s="10"/>
      <c r="AA473" s="10"/>
    </row>
    <row r="474" spans="7:27" s="1" customFormat="1">
      <c r="G474" s="10"/>
      <c r="L474" s="10"/>
      <c r="Q474" s="10"/>
      <c r="V474" s="10"/>
      <c r="AA474" s="1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130717</vt:lpstr>
      <vt:lpstr>130730</vt:lpstr>
      <vt:lpstr>130829</vt:lpstr>
      <vt:lpstr>130913</vt:lpstr>
      <vt:lpstr>130927</vt:lpstr>
      <vt:lpstr>131015</vt:lpstr>
      <vt:lpstr>131030</vt:lpstr>
      <vt:lpstr>131114</vt:lpstr>
      <vt:lpstr>131202</vt:lpstr>
      <vt:lpstr>131217</vt:lpstr>
      <vt:lpstr>131230</vt:lpstr>
      <vt:lpstr>140115</vt:lpstr>
      <vt:lpstr>140130</vt:lpstr>
      <vt:lpstr>140211</vt:lpstr>
      <vt:lpstr>140227</vt:lpstr>
      <vt:lpstr>140314</vt:lpstr>
      <vt:lpstr>140327</vt:lpstr>
      <vt:lpstr>140411</vt:lpstr>
      <vt:lpstr>140430</vt:lpstr>
      <vt:lpstr>140514</vt:lpstr>
      <vt:lpstr>140529</vt:lpstr>
      <vt:lpstr>140611</vt:lpstr>
      <vt:lpstr>140630</vt:lpstr>
      <vt:lpstr>140711</vt:lpstr>
      <vt:lpstr>140725</vt:lpstr>
      <vt:lpstr>140820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</dc:creator>
  <cp:lastModifiedBy>Isabel Reche Cañabate</cp:lastModifiedBy>
  <dcterms:created xsi:type="dcterms:W3CDTF">2016-03-17T06:43:09Z</dcterms:created>
  <dcterms:modified xsi:type="dcterms:W3CDTF">2017-05-03T19:38:01Z</dcterms:modified>
</cp:coreProperties>
</file>